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lizaveta.ionova\Desktop\Поз. 1 (ЖК Династия)\ТЕНДЕР\полы\3-4\"/>
    </mc:Choice>
  </mc:AlternateContent>
  <bookViews>
    <workbookView xWindow="0" yWindow="0" windowWidth="28740" windowHeight="11730"/>
  </bookViews>
  <sheets>
    <sheet name="1.Лок.смета.и.Акт" sheetId="9" r:id="rId1"/>
    <sheet name="SourceOb.1" sheetId="8" state="hidden" r:id="rId2"/>
    <sheet name="Source" sheetId="1" state="hidden" r:id="rId3"/>
    <sheet name="SourceObSm" sheetId="2" state="hidden" r:id="rId4"/>
    <sheet name="SmtRes" sheetId="3" state="hidden" r:id="rId5"/>
    <sheet name="EtalonRes" sheetId="4" state="hidden" r:id="rId6"/>
    <sheet name="SrcPoprs" sheetId="5" state="hidden" r:id="rId7"/>
    <sheet name="SrcKA" sheetId="6" state="hidden" r:id="rId8"/>
  </sheets>
  <definedNames>
    <definedName name="_xlnm.Print_Titles" localSheetId="0">'1.Лок.смета.и.Акт'!$18:$18</definedName>
    <definedName name="_xlnm.Print_Area" localSheetId="0">'1.Лок.смета.и.Акт'!$A$1:$G$200</definedName>
  </definedNames>
  <calcPr calcId="162913"/>
</workbook>
</file>

<file path=xl/calcChain.xml><?xml version="1.0" encoding="utf-8"?>
<calcChain xmlns="http://schemas.openxmlformats.org/spreadsheetml/2006/main">
  <c r="IU62" i="8" l="1"/>
  <c r="IT62" i="8"/>
  <c r="IS62" i="8"/>
  <c r="IR62" i="8"/>
  <c r="IQ62" i="8"/>
  <c r="IP62" i="8"/>
  <c r="IO62" i="8"/>
  <c r="IN62" i="8"/>
  <c r="GG62" i="8"/>
  <c r="GF62" i="8"/>
  <c r="GE62" i="8"/>
  <c r="GD62" i="8"/>
  <c r="GC62" i="8"/>
  <c r="GB62" i="8"/>
  <c r="GA62" i="8"/>
  <c r="FZ62" i="8"/>
  <c r="FY62" i="8"/>
  <c r="FX62" i="8"/>
  <c r="IM62" i="8"/>
  <c r="IL62" i="8"/>
  <c r="IK62" i="8"/>
  <c r="IJ62" i="8"/>
  <c r="II62" i="8"/>
  <c r="IH62" i="8"/>
  <c r="IG62" i="8"/>
  <c r="IF62" i="8"/>
  <c r="IE62" i="8"/>
  <c r="ID62" i="8"/>
  <c r="IC62" i="8"/>
  <c r="IB62" i="8"/>
  <c r="FW62" i="8"/>
  <c r="FV62" i="8"/>
  <c r="FU62" i="8"/>
  <c r="FT62" i="8"/>
  <c r="FS62" i="8"/>
  <c r="FR62" i="8"/>
  <c r="FQ62" i="8"/>
  <c r="FP62" i="8"/>
  <c r="FO62" i="8"/>
  <c r="FN62" i="8"/>
  <c r="FM62" i="8"/>
  <c r="FL62" i="8"/>
  <c r="FK62" i="8"/>
  <c r="FJ62" i="8"/>
  <c r="FI62" i="8"/>
  <c r="FH62" i="8"/>
  <c r="FG62" i="8"/>
  <c r="FF62" i="8"/>
  <c r="FE62" i="8"/>
  <c r="FD62" i="8"/>
  <c r="FC62" i="8"/>
  <c r="FB62" i="8"/>
  <c r="FA62" i="8"/>
  <c r="EZ62" i="8"/>
  <c r="EY62" i="8"/>
  <c r="EX62" i="8"/>
  <c r="EW62" i="8"/>
  <c r="EV62" i="8"/>
  <c r="BP2799" i="8"/>
  <c r="BO2799" i="8"/>
  <c r="BN2799" i="8"/>
  <c r="BM2799" i="8"/>
  <c r="BL2799" i="8"/>
  <c r="BK2799" i="8"/>
  <c r="BJ2799" i="8"/>
  <c r="BI2799" i="8"/>
  <c r="BH2799" i="8"/>
  <c r="BG2799" i="8"/>
  <c r="BF2799" i="8"/>
  <c r="BE2799" i="8"/>
  <c r="BD62" i="8"/>
  <c r="BC62" i="8"/>
  <c r="BB62" i="8"/>
  <c r="BA62" i="8"/>
  <c r="AZ62" i="8"/>
  <c r="AY62" i="8"/>
  <c r="DZ62" i="8"/>
  <c r="DY62" i="8"/>
  <c r="DX62" i="8"/>
  <c r="DD62" i="8"/>
  <c r="IU61" i="8"/>
  <c r="IT61" i="8"/>
  <c r="IS61" i="8"/>
  <c r="IR61" i="8"/>
  <c r="IQ61" i="8"/>
  <c r="IP61" i="8"/>
  <c r="IO61" i="8"/>
  <c r="IN61" i="8"/>
  <c r="GG61" i="8"/>
  <c r="GF61" i="8"/>
  <c r="GE61" i="8"/>
  <c r="GD61" i="8"/>
  <c r="GC61" i="8"/>
  <c r="GB61" i="8"/>
  <c r="GA61" i="8"/>
  <c r="FZ61" i="8"/>
  <c r="FY61" i="8"/>
  <c r="FX61" i="8"/>
  <c r="IM61" i="8"/>
  <c r="IL61" i="8"/>
  <c r="IK61" i="8"/>
  <c r="IJ61" i="8"/>
  <c r="II61" i="8"/>
  <c r="IH61" i="8"/>
  <c r="IG61" i="8"/>
  <c r="IF61" i="8"/>
  <c r="IE61" i="8"/>
  <c r="ID61" i="8"/>
  <c r="IC61" i="8"/>
  <c r="IB61" i="8"/>
  <c r="FW61" i="8"/>
  <c r="FV61" i="8"/>
  <c r="FU61" i="8"/>
  <c r="FT61" i="8"/>
  <c r="FS61" i="8"/>
  <c r="FR61" i="8"/>
  <c r="FQ61" i="8"/>
  <c r="FP61" i="8"/>
  <c r="FO61" i="8"/>
  <c r="FN61" i="8"/>
  <c r="FM61" i="8"/>
  <c r="FL61" i="8"/>
  <c r="FK61" i="8"/>
  <c r="FJ61" i="8"/>
  <c r="FI61" i="8"/>
  <c r="FH61" i="8"/>
  <c r="FG61" i="8"/>
  <c r="FF61" i="8"/>
  <c r="FE61" i="8"/>
  <c r="FD61" i="8"/>
  <c r="FC61" i="8"/>
  <c r="FB61" i="8"/>
  <c r="FA61" i="8"/>
  <c r="EZ61" i="8"/>
  <c r="EY61" i="8"/>
  <c r="EX61" i="8"/>
  <c r="EW61" i="8"/>
  <c r="EV61" i="8"/>
  <c r="BP2734" i="8"/>
  <c r="BO2734" i="8"/>
  <c r="BN2734" i="8"/>
  <c r="BM2734" i="8"/>
  <c r="BL2734" i="8"/>
  <c r="BK2734" i="8"/>
  <c r="BJ2734" i="8"/>
  <c r="BI2734" i="8"/>
  <c r="BH2734" i="8"/>
  <c r="BG2734" i="8"/>
  <c r="BF2734" i="8"/>
  <c r="BE2734" i="8"/>
  <c r="BD61" i="8"/>
  <c r="BC61" i="8"/>
  <c r="BB61" i="8"/>
  <c r="BA61" i="8"/>
  <c r="AZ61" i="8"/>
  <c r="AY61" i="8"/>
  <c r="DZ61" i="8"/>
  <c r="DY61" i="8"/>
  <c r="DX61" i="8"/>
  <c r="DD61" i="8"/>
  <c r="IU60" i="8"/>
  <c r="IT60" i="8"/>
  <c r="IS60" i="8"/>
  <c r="IR60" i="8"/>
  <c r="IQ60" i="8"/>
  <c r="IP60" i="8"/>
  <c r="IO60" i="8"/>
  <c r="IN60" i="8"/>
  <c r="GG60" i="8"/>
  <c r="GF60" i="8"/>
  <c r="GE60" i="8"/>
  <c r="GD60" i="8"/>
  <c r="GC60" i="8"/>
  <c r="GB60" i="8"/>
  <c r="GA60" i="8"/>
  <c r="FZ60" i="8"/>
  <c r="FY60" i="8"/>
  <c r="FX60" i="8"/>
  <c r="IM60" i="8"/>
  <c r="IL60" i="8"/>
  <c r="IK60" i="8"/>
  <c r="IJ60" i="8"/>
  <c r="II60" i="8"/>
  <c r="IH60" i="8"/>
  <c r="IG60" i="8"/>
  <c r="IF60" i="8"/>
  <c r="IE60" i="8"/>
  <c r="ID60" i="8"/>
  <c r="IC60" i="8"/>
  <c r="IB60" i="8"/>
  <c r="FW60" i="8"/>
  <c r="FV60" i="8"/>
  <c r="FU60" i="8"/>
  <c r="FT60" i="8"/>
  <c r="FS60" i="8"/>
  <c r="FR60" i="8"/>
  <c r="FQ60" i="8"/>
  <c r="FP60" i="8"/>
  <c r="FO60" i="8"/>
  <c r="FN60" i="8"/>
  <c r="FM60" i="8"/>
  <c r="FL60" i="8"/>
  <c r="FK60" i="8"/>
  <c r="FJ60" i="8"/>
  <c r="FI60" i="8"/>
  <c r="FH60" i="8"/>
  <c r="FG60" i="8"/>
  <c r="FF60" i="8"/>
  <c r="FE60" i="8"/>
  <c r="FD60" i="8"/>
  <c r="FC60" i="8"/>
  <c r="FB60" i="8"/>
  <c r="FA60" i="8"/>
  <c r="EZ60" i="8"/>
  <c r="EY60" i="8"/>
  <c r="EX60" i="8"/>
  <c r="EW60" i="8"/>
  <c r="EV60" i="8"/>
  <c r="BP2669" i="8"/>
  <c r="BO2669" i="8"/>
  <c r="BN2669" i="8"/>
  <c r="BM2669" i="8"/>
  <c r="BL2669" i="8"/>
  <c r="BK2669" i="8"/>
  <c r="BJ2669" i="8"/>
  <c r="BI2669" i="8"/>
  <c r="BH2669" i="8"/>
  <c r="BG2669" i="8"/>
  <c r="BF2669" i="8"/>
  <c r="BE2669" i="8"/>
  <c r="BD60" i="8"/>
  <c r="BC60" i="8"/>
  <c r="BB60" i="8"/>
  <c r="BA60" i="8"/>
  <c r="AZ60" i="8"/>
  <c r="AY60" i="8"/>
  <c r="DZ60" i="8"/>
  <c r="DY60" i="8"/>
  <c r="DX60" i="8"/>
  <c r="DD60" i="8"/>
  <c r="DW1601" i="1"/>
  <c r="F1601" i="1"/>
  <c r="EW1599" i="1"/>
  <c r="AQ1599" i="1"/>
  <c r="CA1599" i="1"/>
  <c r="BZ1599" i="1"/>
  <c r="I1599" i="1"/>
  <c r="I1598" i="1"/>
  <c r="DW1599" i="1"/>
  <c r="DW1597" i="1"/>
  <c r="F1597" i="1"/>
  <c r="DW1595" i="1"/>
  <c r="F1595" i="1"/>
  <c r="EW1593" i="1"/>
  <c r="AQ1593" i="1"/>
  <c r="CA1593" i="1"/>
  <c r="BZ1593" i="1"/>
  <c r="I1593" i="1"/>
  <c r="I1592" i="1"/>
  <c r="DW1593" i="1"/>
  <c r="DW1591" i="1"/>
  <c r="F1591" i="1"/>
  <c r="DW1589" i="1"/>
  <c r="F1589" i="1"/>
  <c r="EW1587" i="1"/>
  <c r="AQ1587" i="1"/>
  <c r="CA1587" i="1"/>
  <c r="BZ1587" i="1"/>
  <c r="I1587" i="1"/>
  <c r="I1586" i="1"/>
  <c r="DW1587" i="1"/>
  <c r="DW1585" i="1"/>
  <c r="F1585" i="1"/>
  <c r="EW1583" i="1"/>
  <c r="AQ1583" i="1"/>
  <c r="CA1583" i="1"/>
  <c r="BZ1583" i="1"/>
  <c r="I1583" i="1"/>
  <c r="I1582" i="1"/>
  <c r="DW1583" i="1"/>
  <c r="IU58" i="8"/>
  <c r="IT58" i="8"/>
  <c r="IS58" i="8"/>
  <c r="IR58" i="8"/>
  <c r="IQ58" i="8"/>
  <c r="IP58" i="8"/>
  <c r="IO58" i="8"/>
  <c r="IN58" i="8"/>
  <c r="GG58" i="8"/>
  <c r="GF58" i="8"/>
  <c r="GE58" i="8"/>
  <c r="GD58" i="8"/>
  <c r="GC58" i="8"/>
  <c r="GB58" i="8"/>
  <c r="GA58" i="8"/>
  <c r="FZ58" i="8"/>
  <c r="FY58" i="8"/>
  <c r="FX58" i="8"/>
  <c r="IM58" i="8"/>
  <c r="IL58" i="8"/>
  <c r="IK58" i="8"/>
  <c r="IJ58" i="8"/>
  <c r="II58" i="8"/>
  <c r="IH58" i="8"/>
  <c r="IG58" i="8"/>
  <c r="IF58" i="8"/>
  <c r="IE58" i="8"/>
  <c r="ID58" i="8"/>
  <c r="IC58" i="8"/>
  <c r="IB58" i="8"/>
  <c r="FW58" i="8"/>
  <c r="FV58" i="8"/>
  <c r="FU58" i="8"/>
  <c r="FT58" i="8"/>
  <c r="FS58" i="8"/>
  <c r="FR58" i="8"/>
  <c r="FQ58" i="8"/>
  <c r="FP58" i="8"/>
  <c r="FO58" i="8"/>
  <c r="FN58" i="8"/>
  <c r="FM58" i="8"/>
  <c r="FL58" i="8"/>
  <c r="FK58" i="8"/>
  <c r="FJ58" i="8"/>
  <c r="FI58" i="8"/>
  <c r="FH58" i="8"/>
  <c r="FG58" i="8"/>
  <c r="FF58" i="8"/>
  <c r="FE58" i="8"/>
  <c r="FD58" i="8"/>
  <c r="FC58" i="8"/>
  <c r="FB58" i="8"/>
  <c r="FA58" i="8"/>
  <c r="EZ58" i="8"/>
  <c r="EY58" i="8"/>
  <c r="EX58" i="8"/>
  <c r="EW58" i="8"/>
  <c r="EV58" i="8"/>
  <c r="BP2549" i="8"/>
  <c r="BO2549" i="8"/>
  <c r="BN2549" i="8"/>
  <c r="BM2549" i="8"/>
  <c r="BL2549" i="8"/>
  <c r="BK2549" i="8"/>
  <c r="BJ2549" i="8"/>
  <c r="BI2549" i="8"/>
  <c r="BH2549" i="8"/>
  <c r="BG2549" i="8"/>
  <c r="BF2549" i="8"/>
  <c r="BE2549" i="8"/>
  <c r="BD58" i="8"/>
  <c r="BC58" i="8"/>
  <c r="BB58" i="8"/>
  <c r="BA58" i="8"/>
  <c r="AZ58" i="8"/>
  <c r="AY58" i="8"/>
  <c r="DZ58" i="8"/>
  <c r="DY58" i="8"/>
  <c r="DX58" i="8"/>
  <c r="DD58" i="8"/>
  <c r="DW1546" i="1"/>
  <c r="F1546" i="1"/>
  <c r="EW1544" i="1"/>
  <c r="AQ1544" i="1"/>
  <c r="CA1544" i="1"/>
  <c r="BZ1544" i="1"/>
  <c r="I1544" i="1"/>
  <c r="I1543" i="1"/>
  <c r="DW1544" i="1"/>
  <c r="DW1542" i="1"/>
  <c r="F1542" i="1"/>
  <c r="DW1540" i="1"/>
  <c r="F1540" i="1"/>
  <c r="EW1538" i="1"/>
  <c r="AQ1538" i="1"/>
  <c r="CA1538" i="1"/>
  <c r="BZ1538" i="1"/>
  <c r="I1538" i="1"/>
  <c r="I1537" i="1"/>
  <c r="DW1538" i="1"/>
  <c r="DW1536" i="1"/>
  <c r="F1536" i="1"/>
  <c r="DW1534" i="1"/>
  <c r="F1534" i="1"/>
  <c r="EW1532" i="1"/>
  <c r="AQ1532" i="1"/>
  <c r="CA1532" i="1"/>
  <c r="BZ1532" i="1"/>
  <c r="I1532" i="1"/>
  <c r="I1531" i="1"/>
  <c r="DW1532" i="1"/>
  <c r="DW1530" i="1"/>
  <c r="F1530" i="1"/>
  <c r="EW1528" i="1"/>
  <c r="AQ1528" i="1"/>
  <c r="CA1528" i="1"/>
  <c r="BZ1528" i="1"/>
  <c r="I1528" i="1"/>
  <c r="I1527" i="1"/>
  <c r="DW1528" i="1"/>
  <c r="IU56" i="8"/>
  <c r="IT56" i="8"/>
  <c r="IS56" i="8"/>
  <c r="IR56" i="8"/>
  <c r="IQ56" i="8"/>
  <c r="IP56" i="8"/>
  <c r="IO56" i="8"/>
  <c r="IN56" i="8"/>
  <c r="GG56" i="8"/>
  <c r="GF56" i="8"/>
  <c r="GE56" i="8"/>
  <c r="GD56" i="8"/>
  <c r="GC56" i="8"/>
  <c r="GB56" i="8"/>
  <c r="GA56" i="8"/>
  <c r="FZ56" i="8"/>
  <c r="FY56" i="8"/>
  <c r="FX56" i="8"/>
  <c r="IM56" i="8"/>
  <c r="IL56" i="8"/>
  <c r="IK56" i="8"/>
  <c r="IJ56" i="8"/>
  <c r="II56" i="8"/>
  <c r="IH56" i="8"/>
  <c r="IG56" i="8"/>
  <c r="IF56" i="8"/>
  <c r="IE56" i="8"/>
  <c r="ID56" i="8"/>
  <c r="IC56" i="8"/>
  <c r="IB56" i="8"/>
  <c r="FW56" i="8"/>
  <c r="FV56" i="8"/>
  <c r="FU56" i="8"/>
  <c r="FT56" i="8"/>
  <c r="FS56" i="8"/>
  <c r="FR56" i="8"/>
  <c r="FQ56" i="8"/>
  <c r="FP56" i="8"/>
  <c r="FO56" i="8"/>
  <c r="FN56" i="8"/>
  <c r="FM56" i="8"/>
  <c r="FL56" i="8"/>
  <c r="FK56" i="8"/>
  <c r="FJ56" i="8"/>
  <c r="FI56" i="8"/>
  <c r="FH56" i="8"/>
  <c r="FG56" i="8"/>
  <c r="FF56" i="8"/>
  <c r="FE56" i="8"/>
  <c r="FD56" i="8"/>
  <c r="FC56" i="8"/>
  <c r="FB56" i="8"/>
  <c r="FA56" i="8"/>
  <c r="EZ56" i="8"/>
  <c r="EY56" i="8"/>
  <c r="EX56" i="8"/>
  <c r="EW56" i="8"/>
  <c r="EV56" i="8"/>
  <c r="BP2429" i="8"/>
  <c r="BO2429" i="8"/>
  <c r="BN2429" i="8"/>
  <c r="BM2429" i="8"/>
  <c r="BL2429" i="8"/>
  <c r="BK2429" i="8"/>
  <c r="BJ2429" i="8"/>
  <c r="BI2429" i="8"/>
  <c r="BH2429" i="8"/>
  <c r="BG2429" i="8"/>
  <c r="BF2429" i="8"/>
  <c r="BE2429" i="8"/>
  <c r="BD56" i="8"/>
  <c r="BC56" i="8"/>
  <c r="BB56" i="8"/>
  <c r="BA56" i="8"/>
  <c r="AZ56" i="8"/>
  <c r="AY56" i="8"/>
  <c r="DZ56" i="8"/>
  <c r="DY56" i="8"/>
  <c r="DX56" i="8"/>
  <c r="DD56" i="8"/>
  <c r="DW1491" i="1"/>
  <c r="F1491" i="1"/>
  <c r="EW1489" i="1"/>
  <c r="AQ1489" i="1"/>
  <c r="CA1489" i="1"/>
  <c r="BZ1489" i="1"/>
  <c r="I1489" i="1"/>
  <c r="I1488" i="1"/>
  <c r="DW1489" i="1"/>
  <c r="DW1487" i="1"/>
  <c r="F1487" i="1"/>
  <c r="DW1485" i="1"/>
  <c r="F1485" i="1"/>
  <c r="EW1483" i="1"/>
  <c r="AQ1483" i="1"/>
  <c r="CA1483" i="1"/>
  <c r="BZ1483" i="1"/>
  <c r="I1483" i="1"/>
  <c r="I1482" i="1"/>
  <c r="DW1483" i="1"/>
  <c r="DW1481" i="1"/>
  <c r="F1481" i="1"/>
  <c r="DW1479" i="1"/>
  <c r="F1479" i="1"/>
  <c r="EW1477" i="1"/>
  <c r="AQ1477" i="1"/>
  <c r="CA1477" i="1"/>
  <c r="BZ1477" i="1"/>
  <c r="I1477" i="1"/>
  <c r="I1476" i="1"/>
  <c r="DW1477" i="1"/>
  <c r="DW1475" i="1"/>
  <c r="F1475" i="1"/>
  <c r="EW1473" i="1"/>
  <c r="AQ1473" i="1"/>
  <c r="CA1473" i="1"/>
  <c r="BZ1473" i="1"/>
  <c r="I1473" i="1"/>
  <c r="I1472" i="1"/>
  <c r="DW1473" i="1"/>
  <c r="IU54" i="8"/>
  <c r="IT54" i="8"/>
  <c r="IS54" i="8"/>
  <c r="IR54" i="8"/>
  <c r="IQ54" i="8"/>
  <c r="IP54" i="8"/>
  <c r="IO54" i="8"/>
  <c r="IN54" i="8"/>
  <c r="GG54" i="8"/>
  <c r="GF54" i="8"/>
  <c r="GE54" i="8"/>
  <c r="GD54" i="8"/>
  <c r="GC54" i="8"/>
  <c r="GB54" i="8"/>
  <c r="GA54" i="8"/>
  <c r="FZ54" i="8"/>
  <c r="FY54" i="8"/>
  <c r="FX54" i="8"/>
  <c r="IM54" i="8"/>
  <c r="IL54" i="8"/>
  <c r="IK54" i="8"/>
  <c r="IJ54" i="8"/>
  <c r="II54" i="8"/>
  <c r="IH54" i="8"/>
  <c r="IG54" i="8"/>
  <c r="IF54" i="8"/>
  <c r="IE54" i="8"/>
  <c r="ID54" i="8"/>
  <c r="IC54" i="8"/>
  <c r="IB54" i="8"/>
  <c r="FW54" i="8"/>
  <c r="FV54" i="8"/>
  <c r="FU54" i="8"/>
  <c r="FT54" i="8"/>
  <c r="FS54" i="8"/>
  <c r="FR54" i="8"/>
  <c r="FQ54" i="8"/>
  <c r="FP54" i="8"/>
  <c r="FO54" i="8"/>
  <c r="FN54" i="8"/>
  <c r="FM54" i="8"/>
  <c r="FL54" i="8"/>
  <c r="FK54" i="8"/>
  <c r="FJ54" i="8"/>
  <c r="FI54" i="8"/>
  <c r="FH54" i="8"/>
  <c r="FG54" i="8"/>
  <c r="FF54" i="8"/>
  <c r="FE54" i="8"/>
  <c r="FD54" i="8"/>
  <c r="FC54" i="8"/>
  <c r="FB54" i="8"/>
  <c r="FA54" i="8"/>
  <c r="EZ54" i="8"/>
  <c r="EY54" i="8"/>
  <c r="EX54" i="8"/>
  <c r="EW54" i="8"/>
  <c r="EV54" i="8"/>
  <c r="BP2309" i="8"/>
  <c r="BO2309" i="8"/>
  <c r="BN2309" i="8"/>
  <c r="BM2309" i="8"/>
  <c r="BL2309" i="8"/>
  <c r="BK2309" i="8"/>
  <c r="BJ2309" i="8"/>
  <c r="BI2309" i="8"/>
  <c r="BH2309" i="8"/>
  <c r="BG2309" i="8"/>
  <c r="BF2309" i="8"/>
  <c r="BE2309" i="8"/>
  <c r="BD54" i="8"/>
  <c r="BC54" i="8"/>
  <c r="BB54" i="8"/>
  <c r="BA54" i="8"/>
  <c r="AZ54" i="8"/>
  <c r="AY54" i="8"/>
  <c r="DZ54" i="8"/>
  <c r="DY54" i="8"/>
  <c r="DX54" i="8"/>
  <c r="DD54" i="8"/>
  <c r="DW1436" i="1"/>
  <c r="F1436" i="1"/>
  <c r="EW1434" i="1"/>
  <c r="AQ1434" i="1"/>
  <c r="CA1434" i="1"/>
  <c r="BZ1434" i="1"/>
  <c r="I1434" i="1"/>
  <c r="I1433" i="1"/>
  <c r="DW1434" i="1"/>
  <c r="DW1432" i="1"/>
  <c r="F1432" i="1"/>
  <c r="DW1430" i="1"/>
  <c r="F1430" i="1"/>
  <c r="EW1428" i="1"/>
  <c r="AQ1428" i="1"/>
  <c r="CA1428" i="1"/>
  <c r="BZ1428" i="1"/>
  <c r="I1428" i="1"/>
  <c r="I1427" i="1"/>
  <c r="DW1428" i="1"/>
  <c r="IU51" i="8"/>
  <c r="IT51" i="8"/>
  <c r="IS51" i="8"/>
  <c r="IR51" i="8"/>
  <c r="IQ51" i="8"/>
  <c r="IP51" i="8"/>
  <c r="IO51" i="8"/>
  <c r="IN51" i="8"/>
  <c r="GG51" i="8"/>
  <c r="GF51" i="8"/>
  <c r="GE51" i="8"/>
  <c r="GD51" i="8"/>
  <c r="GC51" i="8"/>
  <c r="GB51" i="8"/>
  <c r="GA51" i="8"/>
  <c r="FZ51" i="8"/>
  <c r="FY51" i="8"/>
  <c r="FX51" i="8"/>
  <c r="IM51" i="8"/>
  <c r="IL51" i="8"/>
  <c r="IK51" i="8"/>
  <c r="IJ51" i="8"/>
  <c r="II51" i="8"/>
  <c r="IH51" i="8"/>
  <c r="IG51" i="8"/>
  <c r="IF51" i="8"/>
  <c r="IE51" i="8"/>
  <c r="ID51" i="8"/>
  <c r="IC51" i="8"/>
  <c r="IB51" i="8"/>
  <c r="FW51" i="8"/>
  <c r="FV51" i="8"/>
  <c r="FU51" i="8"/>
  <c r="FT51" i="8"/>
  <c r="FS51" i="8"/>
  <c r="FR51" i="8"/>
  <c r="FQ51" i="8"/>
  <c r="FP51" i="8"/>
  <c r="FO51" i="8"/>
  <c r="FN51" i="8"/>
  <c r="FM51" i="8"/>
  <c r="FL51" i="8"/>
  <c r="FK51" i="8"/>
  <c r="FJ51" i="8"/>
  <c r="FI51" i="8"/>
  <c r="FH51" i="8"/>
  <c r="FG51" i="8"/>
  <c r="FF51" i="8"/>
  <c r="FE51" i="8"/>
  <c r="FD51" i="8"/>
  <c r="FC51" i="8"/>
  <c r="FB51" i="8"/>
  <c r="FA51" i="8"/>
  <c r="EZ51" i="8"/>
  <c r="EY51" i="8"/>
  <c r="EX51" i="8"/>
  <c r="EW51" i="8"/>
  <c r="EV51" i="8"/>
  <c r="BP2212" i="8"/>
  <c r="BO2212" i="8"/>
  <c r="BN2212" i="8"/>
  <c r="BM2212" i="8"/>
  <c r="BL2212" i="8"/>
  <c r="BK2212" i="8"/>
  <c r="BJ2212" i="8"/>
  <c r="BI2212" i="8"/>
  <c r="BH2212" i="8"/>
  <c r="BG2212" i="8"/>
  <c r="BF2212" i="8"/>
  <c r="BE2212" i="8"/>
  <c r="BD51" i="8"/>
  <c r="BC51" i="8"/>
  <c r="BB51" i="8"/>
  <c r="BA51" i="8"/>
  <c r="AZ51" i="8"/>
  <c r="AY51" i="8"/>
  <c r="DZ51" i="8"/>
  <c r="DY51" i="8"/>
  <c r="DX51" i="8"/>
  <c r="DD51" i="8"/>
  <c r="IU50" i="8"/>
  <c r="IT50" i="8"/>
  <c r="IS50" i="8"/>
  <c r="IR50" i="8"/>
  <c r="IQ50" i="8"/>
  <c r="IP50" i="8"/>
  <c r="IO50" i="8"/>
  <c r="IN50" i="8"/>
  <c r="GG50" i="8"/>
  <c r="GF50" i="8"/>
  <c r="GE50" i="8"/>
  <c r="GD50" i="8"/>
  <c r="GC50" i="8"/>
  <c r="GB50" i="8"/>
  <c r="GA50" i="8"/>
  <c r="FZ50" i="8"/>
  <c r="FY50" i="8"/>
  <c r="FX50" i="8"/>
  <c r="IM50" i="8"/>
  <c r="IL50" i="8"/>
  <c r="IK50" i="8"/>
  <c r="IJ50" i="8"/>
  <c r="II50" i="8"/>
  <c r="IH50" i="8"/>
  <c r="IG50" i="8"/>
  <c r="IF50" i="8"/>
  <c r="IE50" i="8"/>
  <c r="ID50" i="8"/>
  <c r="IC50" i="8"/>
  <c r="IB50" i="8"/>
  <c r="FW50" i="8"/>
  <c r="FV50" i="8"/>
  <c r="FU50" i="8"/>
  <c r="FT50" i="8"/>
  <c r="FS50" i="8"/>
  <c r="FR50" i="8"/>
  <c r="FQ50" i="8"/>
  <c r="FP50" i="8"/>
  <c r="FO50" i="8"/>
  <c r="FN50" i="8"/>
  <c r="FM50" i="8"/>
  <c r="FL50" i="8"/>
  <c r="FK50" i="8"/>
  <c r="FJ50" i="8"/>
  <c r="FI50" i="8"/>
  <c r="FH50" i="8"/>
  <c r="FG50" i="8"/>
  <c r="FF50" i="8"/>
  <c r="FE50" i="8"/>
  <c r="FD50" i="8"/>
  <c r="FC50" i="8"/>
  <c r="FB50" i="8"/>
  <c r="FA50" i="8"/>
  <c r="EZ50" i="8"/>
  <c r="EY50" i="8"/>
  <c r="EX50" i="8"/>
  <c r="EW50" i="8"/>
  <c r="EV50" i="8"/>
  <c r="BP2147" i="8"/>
  <c r="BO2147" i="8"/>
  <c r="BN2147" i="8"/>
  <c r="BM2147" i="8"/>
  <c r="BL2147" i="8"/>
  <c r="BK2147" i="8"/>
  <c r="BJ2147" i="8"/>
  <c r="BI2147" i="8"/>
  <c r="BH2147" i="8"/>
  <c r="BG2147" i="8"/>
  <c r="BF2147" i="8"/>
  <c r="BE2147" i="8"/>
  <c r="BD50" i="8"/>
  <c r="BC50" i="8"/>
  <c r="BB50" i="8"/>
  <c r="BA50" i="8"/>
  <c r="AZ50" i="8"/>
  <c r="AY50" i="8"/>
  <c r="DZ50" i="8"/>
  <c r="DY50" i="8"/>
  <c r="DX50" i="8"/>
  <c r="DD50" i="8"/>
  <c r="DW1357" i="1"/>
  <c r="F1357" i="1"/>
  <c r="DW1355" i="1"/>
  <c r="F1355" i="1"/>
  <c r="DW1353" i="1"/>
  <c r="F1353" i="1"/>
  <c r="EW1351" i="1"/>
  <c r="AQ1351" i="1"/>
  <c r="CA1351" i="1"/>
  <c r="BZ1351" i="1"/>
  <c r="I1351" i="1"/>
  <c r="I1350" i="1"/>
  <c r="DW1351" i="1"/>
  <c r="DW1349" i="1"/>
  <c r="F1349" i="1"/>
  <c r="EW1347" i="1"/>
  <c r="AQ1347" i="1"/>
  <c r="CA1347" i="1"/>
  <c r="BZ1347" i="1"/>
  <c r="I1347" i="1"/>
  <c r="I1346" i="1"/>
  <c r="DW1347" i="1"/>
  <c r="DW1345" i="1"/>
  <c r="F1345" i="1"/>
  <c r="DW1343" i="1"/>
  <c r="F1343" i="1"/>
  <c r="EW1341" i="1"/>
  <c r="AQ1341" i="1"/>
  <c r="CA1341" i="1"/>
  <c r="BZ1341" i="1"/>
  <c r="I1341" i="1"/>
  <c r="I1340" i="1"/>
  <c r="DW1341" i="1"/>
  <c r="BV142" i="9"/>
  <c r="IU48" i="8"/>
  <c r="IT48" i="8"/>
  <c r="IS48" i="8"/>
  <c r="IR48" i="8"/>
  <c r="IQ48" i="8"/>
  <c r="IP48" i="8"/>
  <c r="IO48" i="8"/>
  <c r="IN48" i="8"/>
  <c r="GG48" i="8"/>
  <c r="GF48" i="8"/>
  <c r="GE48" i="8"/>
  <c r="GD48" i="8"/>
  <c r="GC48" i="8"/>
  <c r="GB48" i="8"/>
  <c r="GA48" i="8"/>
  <c r="FZ48" i="8"/>
  <c r="FY48" i="8"/>
  <c r="FX48" i="8"/>
  <c r="IM48" i="8"/>
  <c r="IL48" i="8"/>
  <c r="IK48" i="8"/>
  <c r="IJ48" i="8"/>
  <c r="II48" i="8"/>
  <c r="IH48" i="8"/>
  <c r="IG48" i="8"/>
  <c r="IF48" i="8"/>
  <c r="IE48" i="8"/>
  <c r="ID48" i="8"/>
  <c r="IC48" i="8"/>
  <c r="IB48" i="8"/>
  <c r="FW48" i="8"/>
  <c r="FV48" i="8"/>
  <c r="FU48" i="8"/>
  <c r="FT48" i="8"/>
  <c r="FS48" i="8"/>
  <c r="FR48" i="8"/>
  <c r="FQ48" i="8"/>
  <c r="FP48" i="8"/>
  <c r="FO48" i="8"/>
  <c r="FN48" i="8"/>
  <c r="FM48" i="8"/>
  <c r="FL48" i="8"/>
  <c r="FK48" i="8"/>
  <c r="FJ48" i="8"/>
  <c r="FI48" i="8"/>
  <c r="FH48" i="8"/>
  <c r="FG48" i="8"/>
  <c r="FF48" i="8"/>
  <c r="FE48" i="8"/>
  <c r="FD48" i="8"/>
  <c r="FC48" i="8"/>
  <c r="FB48" i="8"/>
  <c r="FA48" i="8"/>
  <c r="EZ48" i="8"/>
  <c r="EY48" i="8"/>
  <c r="EX48" i="8"/>
  <c r="EW48" i="8"/>
  <c r="EV48" i="8"/>
  <c r="BP2036" i="8"/>
  <c r="BO2036" i="8"/>
  <c r="BN2036" i="8"/>
  <c r="BM2036" i="8"/>
  <c r="BL2036" i="8"/>
  <c r="BK2036" i="8"/>
  <c r="BJ2036" i="8"/>
  <c r="BI2036" i="8"/>
  <c r="BH2036" i="8"/>
  <c r="BG2036" i="8"/>
  <c r="BF2036" i="8"/>
  <c r="BE2036" i="8"/>
  <c r="BD48" i="8"/>
  <c r="BC48" i="8"/>
  <c r="BB48" i="8"/>
  <c r="BA48" i="8"/>
  <c r="AZ48" i="8"/>
  <c r="AY48" i="8"/>
  <c r="DZ48" i="8"/>
  <c r="DY48" i="8"/>
  <c r="DX48" i="8"/>
  <c r="DD48" i="8"/>
  <c r="DW1304" i="1"/>
  <c r="F1304" i="1"/>
  <c r="EW1302" i="1"/>
  <c r="AQ1302" i="1"/>
  <c r="CA1302" i="1"/>
  <c r="BZ1302" i="1"/>
  <c r="I1302" i="1"/>
  <c r="I1301" i="1"/>
  <c r="DW1302" i="1"/>
  <c r="DW1300" i="1"/>
  <c r="F1300" i="1"/>
  <c r="EW1298" i="1"/>
  <c r="AQ1298" i="1"/>
  <c r="CA1298" i="1"/>
  <c r="BZ1298" i="1"/>
  <c r="I1298" i="1"/>
  <c r="I1297" i="1"/>
  <c r="DW1298" i="1"/>
  <c r="DW1296" i="1"/>
  <c r="F1296" i="1"/>
  <c r="DW1294" i="1"/>
  <c r="F1294" i="1"/>
  <c r="EW1292" i="1"/>
  <c r="AQ1292" i="1"/>
  <c r="CA1292" i="1"/>
  <c r="BZ1292" i="1"/>
  <c r="I1292" i="1"/>
  <c r="I1291" i="1"/>
  <c r="DW1292" i="1"/>
  <c r="DW1290" i="1"/>
  <c r="F1290" i="1"/>
  <c r="EW1288" i="1"/>
  <c r="AQ1288" i="1"/>
  <c r="CA1288" i="1"/>
  <c r="BZ1288" i="1"/>
  <c r="I1288" i="1"/>
  <c r="I1287" i="1"/>
  <c r="DW1288" i="1"/>
  <c r="DW1286" i="1"/>
  <c r="F1286" i="1"/>
  <c r="EW1284" i="1"/>
  <c r="AQ1284" i="1"/>
  <c r="CA1284" i="1"/>
  <c r="BZ1284" i="1"/>
  <c r="I1284" i="1"/>
  <c r="I1283" i="1"/>
  <c r="DW1284" i="1"/>
  <c r="DW1282" i="1"/>
  <c r="F1282" i="1"/>
  <c r="EW1280" i="1"/>
  <c r="AQ1280" i="1"/>
  <c r="CA1280" i="1"/>
  <c r="BZ1280" i="1"/>
  <c r="I1280" i="1"/>
  <c r="I1279" i="1"/>
  <c r="DW1280" i="1"/>
  <c r="BV133" i="9"/>
  <c r="IU46" i="8"/>
  <c r="IT46" i="8"/>
  <c r="IS46" i="8"/>
  <c r="IR46" i="8"/>
  <c r="IQ46" i="8"/>
  <c r="IP46" i="8"/>
  <c r="IO46" i="8"/>
  <c r="IN46" i="8"/>
  <c r="GG46" i="8"/>
  <c r="GF46" i="8"/>
  <c r="GE46" i="8"/>
  <c r="GD46" i="8"/>
  <c r="GC46" i="8"/>
  <c r="GB46" i="8"/>
  <c r="GA46" i="8"/>
  <c r="FZ46" i="8"/>
  <c r="FY46" i="8"/>
  <c r="FX46" i="8"/>
  <c r="IM46" i="8"/>
  <c r="IL46" i="8"/>
  <c r="IK46" i="8"/>
  <c r="IJ46" i="8"/>
  <c r="II46" i="8"/>
  <c r="IH46" i="8"/>
  <c r="IG46" i="8"/>
  <c r="IF46" i="8"/>
  <c r="IE46" i="8"/>
  <c r="ID46" i="8"/>
  <c r="IC46" i="8"/>
  <c r="IB46" i="8"/>
  <c r="FW46" i="8"/>
  <c r="FV46" i="8"/>
  <c r="FU46" i="8"/>
  <c r="FT46" i="8"/>
  <c r="FS46" i="8"/>
  <c r="FR46" i="8"/>
  <c r="FQ46" i="8"/>
  <c r="FP46" i="8"/>
  <c r="FO46" i="8"/>
  <c r="FN46" i="8"/>
  <c r="FM46" i="8"/>
  <c r="FL46" i="8"/>
  <c r="FK46" i="8"/>
  <c r="FJ46" i="8"/>
  <c r="FI46" i="8"/>
  <c r="FH46" i="8"/>
  <c r="FG46" i="8"/>
  <c r="FF46" i="8"/>
  <c r="FE46" i="8"/>
  <c r="FD46" i="8"/>
  <c r="FC46" i="8"/>
  <c r="FB46" i="8"/>
  <c r="FA46" i="8"/>
  <c r="EZ46" i="8"/>
  <c r="EY46" i="8"/>
  <c r="EX46" i="8"/>
  <c r="EW46" i="8"/>
  <c r="EV46" i="8"/>
  <c r="BP1893" i="8"/>
  <c r="BO1893" i="8"/>
  <c r="BN1893" i="8"/>
  <c r="BM1893" i="8"/>
  <c r="BL1893" i="8"/>
  <c r="BK1893" i="8"/>
  <c r="BJ1893" i="8"/>
  <c r="BI1893" i="8"/>
  <c r="BH1893" i="8"/>
  <c r="BG1893" i="8"/>
  <c r="BF1893" i="8"/>
  <c r="BE1893" i="8"/>
  <c r="BD46" i="8"/>
  <c r="BC46" i="8"/>
  <c r="BB46" i="8"/>
  <c r="BA46" i="8"/>
  <c r="AZ46" i="8"/>
  <c r="AY46" i="8"/>
  <c r="DZ46" i="8"/>
  <c r="DY46" i="8"/>
  <c r="DX46" i="8"/>
  <c r="DD46" i="8"/>
  <c r="DW1243" i="1"/>
  <c r="F1243" i="1"/>
  <c r="EW1241" i="1"/>
  <c r="AQ1241" i="1"/>
  <c r="CA1241" i="1"/>
  <c r="BZ1241" i="1"/>
  <c r="I1241" i="1"/>
  <c r="I1240" i="1"/>
  <c r="DW1241" i="1"/>
  <c r="DW1239" i="1"/>
  <c r="F1239" i="1"/>
  <c r="EW1237" i="1"/>
  <c r="AQ1237" i="1"/>
  <c r="CA1237" i="1"/>
  <c r="BZ1237" i="1"/>
  <c r="I1237" i="1"/>
  <c r="I1236" i="1"/>
  <c r="DW1237" i="1"/>
  <c r="DW1235" i="1"/>
  <c r="F1235" i="1"/>
  <c r="DW1233" i="1"/>
  <c r="F1233" i="1"/>
  <c r="EW1231" i="1"/>
  <c r="AQ1231" i="1"/>
  <c r="CA1231" i="1"/>
  <c r="BZ1231" i="1"/>
  <c r="I1231" i="1"/>
  <c r="I1230" i="1"/>
  <c r="DW1231" i="1"/>
  <c r="DW1229" i="1"/>
  <c r="F1229" i="1"/>
  <c r="EW1227" i="1"/>
  <c r="AQ1227" i="1"/>
  <c r="CA1227" i="1"/>
  <c r="BZ1227" i="1"/>
  <c r="I1227" i="1"/>
  <c r="I1226" i="1"/>
  <c r="DW1227" i="1"/>
  <c r="DW1225" i="1"/>
  <c r="F1225" i="1"/>
  <c r="EW1223" i="1"/>
  <c r="AQ1223" i="1"/>
  <c r="CA1223" i="1"/>
  <c r="BZ1223" i="1"/>
  <c r="I1223" i="1"/>
  <c r="I1222" i="1"/>
  <c r="DW1223" i="1"/>
  <c r="BV125" i="9"/>
  <c r="BV123" i="9"/>
  <c r="IU43" i="8"/>
  <c r="IT43" i="8"/>
  <c r="IS43" i="8"/>
  <c r="IR43" i="8"/>
  <c r="IQ43" i="8"/>
  <c r="IP43" i="8"/>
  <c r="IO43" i="8"/>
  <c r="IN43" i="8"/>
  <c r="GG43" i="8"/>
  <c r="GF43" i="8"/>
  <c r="GE43" i="8"/>
  <c r="GD43" i="8"/>
  <c r="GC43" i="8"/>
  <c r="GB43" i="8"/>
  <c r="GA43" i="8"/>
  <c r="FZ43" i="8"/>
  <c r="FY43" i="8"/>
  <c r="FX43" i="8"/>
  <c r="IM43" i="8"/>
  <c r="IL43" i="8"/>
  <c r="IK43" i="8"/>
  <c r="IJ43" i="8"/>
  <c r="II43" i="8"/>
  <c r="IH43" i="8"/>
  <c r="IG43" i="8"/>
  <c r="IF43" i="8"/>
  <c r="IE43" i="8"/>
  <c r="ID43" i="8"/>
  <c r="IC43" i="8"/>
  <c r="IB43" i="8"/>
  <c r="FW43" i="8"/>
  <c r="FV43" i="8"/>
  <c r="FU43" i="8"/>
  <c r="FT43" i="8"/>
  <c r="FS43" i="8"/>
  <c r="FR43" i="8"/>
  <c r="FQ43" i="8"/>
  <c r="FP43" i="8"/>
  <c r="FO43" i="8"/>
  <c r="FN43" i="8"/>
  <c r="FM43" i="8"/>
  <c r="FL43" i="8"/>
  <c r="FK43" i="8"/>
  <c r="FJ43" i="8"/>
  <c r="FI43" i="8"/>
  <c r="FH43" i="8"/>
  <c r="FG43" i="8"/>
  <c r="FF43" i="8"/>
  <c r="FE43" i="8"/>
  <c r="FD43" i="8"/>
  <c r="FC43" i="8"/>
  <c r="FB43" i="8"/>
  <c r="FA43" i="8"/>
  <c r="EZ43" i="8"/>
  <c r="EY43" i="8"/>
  <c r="EX43" i="8"/>
  <c r="EW43" i="8"/>
  <c r="EV43" i="8"/>
  <c r="BP1761" i="8"/>
  <c r="BO1761" i="8"/>
  <c r="BN1761" i="8"/>
  <c r="BM1761" i="8"/>
  <c r="BL1761" i="8"/>
  <c r="BK1761" i="8"/>
  <c r="BJ1761" i="8"/>
  <c r="BI1761" i="8"/>
  <c r="BH1761" i="8"/>
  <c r="BG1761" i="8"/>
  <c r="BF1761" i="8"/>
  <c r="BE1761" i="8"/>
  <c r="BD43" i="8"/>
  <c r="BC43" i="8"/>
  <c r="BB43" i="8"/>
  <c r="BA43" i="8"/>
  <c r="AZ43" i="8"/>
  <c r="AY43" i="8"/>
  <c r="DZ43" i="8"/>
  <c r="DY43" i="8"/>
  <c r="DX43" i="8"/>
  <c r="DD43" i="8"/>
  <c r="IU42" i="8"/>
  <c r="IT42" i="8"/>
  <c r="IS42" i="8"/>
  <c r="IR42" i="8"/>
  <c r="IQ42" i="8"/>
  <c r="IP42" i="8"/>
  <c r="IO42" i="8"/>
  <c r="IN42" i="8"/>
  <c r="GG42" i="8"/>
  <c r="GF42" i="8"/>
  <c r="GE42" i="8"/>
  <c r="GD42" i="8"/>
  <c r="GC42" i="8"/>
  <c r="GB42" i="8"/>
  <c r="GA42" i="8"/>
  <c r="FZ42" i="8"/>
  <c r="FY42" i="8"/>
  <c r="FX42" i="8"/>
  <c r="IM42" i="8"/>
  <c r="IL42" i="8"/>
  <c r="IK42" i="8"/>
  <c r="IJ42" i="8"/>
  <c r="II42" i="8"/>
  <c r="IH42" i="8"/>
  <c r="IG42" i="8"/>
  <c r="IF42" i="8"/>
  <c r="IE42" i="8"/>
  <c r="ID42" i="8"/>
  <c r="IC42" i="8"/>
  <c r="IB42" i="8"/>
  <c r="FW42" i="8"/>
  <c r="FV42" i="8"/>
  <c r="FU42" i="8"/>
  <c r="FT42" i="8"/>
  <c r="FS42" i="8"/>
  <c r="FR42" i="8"/>
  <c r="FQ42" i="8"/>
  <c r="FP42" i="8"/>
  <c r="FO42" i="8"/>
  <c r="FN42" i="8"/>
  <c r="FM42" i="8"/>
  <c r="FL42" i="8"/>
  <c r="FK42" i="8"/>
  <c r="FJ42" i="8"/>
  <c r="FI42" i="8"/>
  <c r="FH42" i="8"/>
  <c r="FG42" i="8"/>
  <c r="FF42" i="8"/>
  <c r="FE42" i="8"/>
  <c r="FD42" i="8"/>
  <c r="FC42" i="8"/>
  <c r="FB42" i="8"/>
  <c r="FA42" i="8"/>
  <c r="EZ42" i="8"/>
  <c r="EY42" i="8"/>
  <c r="EX42" i="8"/>
  <c r="EW42" i="8"/>
  <c r="EV42" i="8"/>
  <c r="BP1696" i="8"/>
  <c r="BO1696" i="8"/>
  <c r="BN1696" i="8"/>
  <c r="BM1696" i="8"/>
  <c r="BL1696" i="8"/>
  <c r="BK1696" i="8"/>
  <c r="BJ1696" i="8"/>
  <c r="BI1696" i="8"/>
  <c r="BH1696" i="8"/>
  <c r="BG1696" i="8"/>
  <c r="BF1696" i="8"/>
  <c r="BE1696" i="8"/>
  <c r="BD42" i="8"/>
  <c r="BC42" i="8"/>
  <c r="BB42" i="8"/>
  <c r="BA42" i="8"/>
  <c r="AZ42" i="8"/>
  <c r="AY42" i="8"/>
  <c r="DZ42" i="8"/>
  <c r="DY42" i="8"/>
  <c r="DX42" i="8"/>
  <c r="DD42" i="8"/>
  <c r="DW1083" i="1"/>
  <c r="F1083" i="1"/>
  <c r="EW1081" i="1"/>
  <c r="AQ1081" i="1"/>
  <c r="CA1081" i="1"/>
  <c r="BZ1081" i="1"/>
  <c r="I1081" i="1"/>
  <c r="I1080" i="1"/>
  <c r="DW1081" i="1"/>
  <c r="DW1079" i="1"/>
  <c r="F1079" i="1"/>
  <c r="EW1077" i="1"/>
  <c r="AQ1077" i="1"/>
  <c r="CA1077" i="1"/>
  <c r="BZ1077" i="1"/>
  <c r="I1077" i="1"/>
  <c r="I1076" i="1"/>
  <c r="DW1077" i="1"/>
  <c r="DW1075" i="1"/>
  <c r="F1075" i="1"/>
  <c r="DW1073" i="1"/>
  <c r="F1073" i="1"/>
  <c r="EW1071" i="1"/>
  <c r="AQ1071" i="1"/>
  <c r="CA1071" i="1"/>
  <c r="BZ1071" i="1"/>
  <c r="I1071" i="1"/>
  <c r="I1070" i="1"/>
  <c r="DW1071" i="1"/>
  <c r="DW1069" i="1"/>
  <c r="F1069" i="1"/>
  <c r="EW1067" i="1"/>
  <c r="AQ1067" i="1"/>
  <c r="CA1067" i="1"/>
  <c r="BZ1067" i="1"/>
  <c r="I1067" i="1"/>
  <c r="I1066" i="1"/>
  <c r="DW1067" i="1"/>
  <c r="DW1065" i="1"/>
  <c r="F1065" i="1"/>
  <c r="EW1063" i="1"/>
  <c r="AQ1063" i="1"/>
  <c r="CA1063" i="1"/>
  <c r="BZ1063" i="1"/>
  <c r="I1063" i="1"/>
  <c r="I1062" i="1"/>
  <c r="DW1063" i="1"/>
  <c r="BV115" i="9"/>
  <c r="IU40" i="8"/>
  <c r="IT40" i="8"/>
  <c r="IS40" i="8"/>
  <c r="IR40" i="8"/>
  <c r="IQ40" i="8"/>
  <c r="IP40" i="8"/>
  <c r="IO40" i="8"/>
  <c r="IN40" i="8"/>
  <c r="GG40" i="8"/>
  <c r="GF40" i="8"/>
  <c r="GE40" i="8"/>
  <c r="GD40" i="8"/>
  <c r="GC40" i="8"/>
  <c r="GB40" i="8"/>
  <c r="GA40" i="8"/>
  <c r="FZ40" i="8"/>
  <c r="FY40" i="8"/>
  <c r="FX40" i="8"/>
  <c r="IM40" i="8"/>
  <c r="IL40" i="8"/>
  <c r="IK40" i="8"/>
  <c r="IJ40" i="8"/>
  <c r="II40" i="8"/>
  <c r="IH40" i="8"/>
  <c r="IG40" i="8"/>
  <c r="IF40" i="8"/>
  <c r="IE40" i="8"/>
  <c r="ID40" i="8"/>
  <c r="IC40" i="8"/>
  <c r="IB40" i="8"/>
  <c r="FW40" i="8"/>
  <c r="FV40" i="8"/>
  <c r="FU40" i="8"/>
  <c r="FT40" i="8"/>
  <c r="FS40" i="8"/>
  <c r="FR40" i="8"/>
  <c r="FQ40" i="8"/>
  <c r="FP40" i="8"/>
  <c r="FO40" i="8"/>
  <c r="FN40" i="8"/>
  <c r="FM40" i="8"/>
  <c r="FL40" i="8"/>
  <c r="FK40" i="8"/>
  <c r="FJ40" i="8"/>
  <c r="FI40" i="8"/>
  <c r="FH40" i="8"/>
  <c r="FG40" i="8"/>
  <c r="FF40" i="8"/>
  <c r="FE40" i="8"/>
  <c r="FD40" i="8"/>
  <c r="FC40" i="8"/>
  <c r="FB40" i="8"/>
  <c r="FA40" i="8"/>
  <c r="EZ40" i="8"/>
  <c r="EY40" i="8"/>
  <c r="EX40" i="8"/>
  <c r="EW40" i="8"/>
  <c r="EV40" i="8"/>
  <c r="BP1566" i="8"/>
  <c r="BO1566" i="8"/>
  <c r="BN1566" i="8"/>
  <c r="BM1566" i="8"/>
  <c r="BL1566" i="8"/>
  <c r="BK1566" i="8"/>
  <c r="BJ1566" i="8"/>
  <c r="BI1566" i="8"/>
  <c r="BH1566" i="8"/>
  <c r="BG1566" i="8"/>
  <c r="BF1566" i="8"/>
  <c r="BE1566" i="8"/>
  <c r="BD40" i="8"/>
  <c r="BC40" i="8"/>
  <c r="BB40" i="8"/>
  <c r="BA40" i="8"/>
  <c r="AZ40" i="8"/>
  <c r="AY40" i="8"/>
  <c r="DZ40" i="8"/>
  <c r="DY40" i="8"/>
  <c r="DX40" i="8"/>
  <c r="DD40" i="8"/>
  <c r="DW1012" i="1"/>
  <c r="F1012" i="1"/>
  <c r="EW1010" i="1"/>
  <c r="AQ1010" i="1"/>
  <c r="CA1010" i="1"/>
  <c r="BZ1010" i="1"/>
  <c r="I1010" i="1"/>
  <c r="I1009" i="1"/>
  <c r="DW1010" i="1"/>
  <c r="DW1008" i="1"/>
  <c r="F1008" i="1"/>
  <c r="EW1006" i="1"/>
  <c r="AQ1006" i="1"/>
  <c r="CA1006" i="1"/>
  <c r="BZ1006" i="1"/>
  <c r="I1006" i="1"/>
  <c r="I1005" i="1"/>
  <c r="DW1006" i="1"/>
  <c r="DW1004" i="1"/>
  <c r="F1004" i="1"/>
  <c r="DW1002" i="1"/>
  <c r="F1002" i="1"/>
  <c r="EW1000" i="1"/>
  <c r="AQ1000" i="1"/>
  <c r="CA1000" i="1"/>
  <c r="BZ1000" i="1"/>
  <c r="I1000" i="1"/>
  <c r="I999" i="1"/>
  <c r="DW1000" i="1"/>
  <c r="DW998" i="1"/>
  <c r="F998" i="1"/>
  <c r="EW996" i="1"/>
  <c r="AQ996" i="1"/>
  <c r="CA996" i="1"/>
  <c r="BZ996" i="1"/>
  <c r="I996" i="1"/>
  <c r="I995" i="1"/>
  <c r="DW996" i="1"/>
  <c r="DW994" i="1"/>
  <c r="F994" i="1"/>
  <c r="EW992" i="1"/>
  <c r="AQ992" i="1"/>
  <c r="CA992" i="1"/>
  <c r="BZ992" i="1"/>
  <c r="I992" i="1"/>
  <c r="I991" i="1"/>
  <c r="DW992" i="1"/>
  <c r="BV107" i="9"/>
  <c r="IU38" i="8"/>
  <c r="IT38" i="8"/>
  <c r="IS38" i="8"/>
  <c r="IR38" i="8"/>
  <c r="IQ38" i="8"/>
  <c r="IP38" i="8"/>
  <c r="IO38" i="8"/>
  <c r="IN38" i="8"/>
  <c r="GG38" i="8"/>
  <c r="GF38" i="8"/>
  <c r="GE38" i="8"/>
  <c r="GD38" i="8"/>
  <c r="GC38" i="8"/>
  <c r="GB38" i="8"/>
  <c r="GA38" i="8"/>
  <c r="FZ38" i="8"/>
  <c r="FY38" i="8"/>
  <c r="FX38" i="8"/>
  <c r="IM38" i="8"/>
  <c r="IL38" i="8"/>
  <c r="IK38" i="8"/>
  <c r="IJ38" i="8"/>
  <c r="II38" i="8"/>
  <c r="IH38" i="8"/>
  <c r="IG38" i="8"/>
  <c r="IF38" i="8"/>
  <c r="IE38" i="8"/>
  <c r="ID38" i="8"/>
  <c r="IC38" i="8"/>
  <c r="IB38" i="8"/>
  <c r="FW38" i="8"/>
  <c r="FV38" i="8"/>
  <c r="FU38" i="8"/>
  <c r="FT38" i="8"/>
  <c r="FS38" i="8"/>
  <c r="FR38" i="8"/>
  <c r="FQ38" i="8"/>
  <c r="FP38" i="8"/>
  <c r="FO38" i="8"/>
  <c r="FN38" i="8"/>
  <c r="FM38" i="8"/>
  <c r="FL38" i="8"/>
  <c r="FK38" i="8"/>
  <c r="FJ38" i="8"/>
  <c r="FI38" i="8"/>
  <c r="FH38" i="8"/>
  <c r="FG38" i="8"/>
  <c r="FF38" i="8"/>
  <c r="FE38" i="8"/>
  <c r="FD38" i="8"/>
  <c r="FC38" i="8"/>
  <c r="FB38" i="8"/>
  <c r="FA38" i="8"/>
  <c r="EZ38" i="8"/>
  <c r="EY38" i="8"/>
  <c r="EX38" i="8"/>
  <c r="EW38" i="8"/>
  <c r="EV38" i="8"/>
  <c r="BP1436" i="8"/>
  <c r="BO1436" i="8"/>
  <c r="BN1436" i="8"/>
  <c r="BM1436" i="8"/>
  <c r="BL1436" i="8"/>
  <c r="BK1436" i="8"/>
  <c r="BJ1436" i="8"/>
  <c r="BI1436" i="8"/>
  <c r="BH1436" i="8"/>
  <c r="BG1436" i="8"/>
  <c r="BF1436" i="8"/>
  <c r="BE1436" i="8"/>
  <c r="BD38" i="8"/>
  <c r="BC38" i="8"/>
  <c r="BB38" i="8"/>
  <c r="BA38" i="8"/>
  <c r="AZ38" i="8"/>
  <c r="AY38" i="8"/>
  <c r="DZ38" i="8"/>
  <c r="DY38" i="8"/>
  <c r="DX38" i="8"/>
  <c r="DD38" i="8"/>
  <c r="DW941" i="1"/>
  <c r="F941" i="1"/>
  <c r="EW939" i="1"/>
  <c r="AQ939" i="1"/>
  <c r="CA939" i="1"/>
  <c r="BZ939" i="1"/>
  <c r="I939" i="1"/>
  <c r="I938" i="1"/>
  <c r="DW939" i="1"/>
  <c r="DW937" i="1"/>
  <c r="F937" i="1"/>
  <c r="DW935" i="1"/>
  <c r="F935" i="1"/>
  <c r="EW933" i="1"/>
  <c r="AQ933" i="1"/>
  <c r="CA933" i="1"/>
  <c r="BZ933" i="1"/>
  <c r="I933" i="1"/>
  <c r="I932" i="1"/>
  <c r="DW933" i="1"/>
  <c r="BV102" i="9"/>
  <c r="BV100" i="9"/>
  <c r="IU35" i="8"/>
  <c r="IT35" i="8"/>
  <c r="IS35" i="8"/>
  <c r="IR35" i="8"/>
  <c r="IQ35" i="8"/>
  <c r="IP35" i="8"/>
  <c r="IO35" i="8"/>
  <c r="IN35" i="8"/>
  <c r="GG35" i="8"/>
  <c r="GF35" i="8"/>
  <c r="GE35" i="8"/>
  <c r="GD35" i="8"/>
  <c r="GC35" i="8"/>
  <c r="GB35" i="8"/>
  <c r="GA35" i="8"/>
  <c r="FZ35" i="8"/>
  <c r="FY35" i="8"/>
  <c r="FX35" i="8"/>
  <c r="IM35" i="8"/>
  <c r="IL35" i="8"/>
  <c r="IK35" i="8"/>
  <c r="IJ35" i="8"/>
  <c r="II35" i="8"/>
  <c r="IH35" i="8"/>
  <c r="IG35" i="8"/>
  <c r="IF35" i="8"/>
  <c r="IE35" i="8"/>
  <c r="ID35" i="8"/>
  <c r="IC35" i="8"/>
  <c r="IB35" i="8"/>
  <c r="FW35" i="8"/>
  <c r="FV35" i="8"/>
  <c r="FU35" i="8"/>
  <c r="FT35" i="8"/>
  <c r="FS35" i="8"/>
  <c r="FR35" i="8"/>
  <c r="FQ35" i="8"/>
  <c r="FP35" i="8"/>
  <c r="FO35" i="8"/>
  <c r="FN35" i="8"/>
  <c r="FM35" i="8"/>
  <c r="FL35" i="8"/>
  <c r="FK35" i="8"/>
  <c r="FJ35" i="8"/>
  <c r="FI35" i="8"/>
  <c r="FH35" i="8"/>
  <c r="FG35" i="8"/>
  <c r="FF35" i="8"/>
  <c r="FE35" i="8"/>
  <c r="FD35" i="8"/>
  <c r="FC35" i="8"/>
  <c r="FB35" i="8"/>
  <c r="FA35" i="8"/>
  <c r="EZ35" i="8"/>
  <c r="EY35" i="8"/>
  <c r="EX35" i="8"/>
  <c r="EW35" i="8"/>
  <c r="EV35" i="8"/>
  <c r="BP1340" i="8"/>
  <c r="BO1340" i="8"/>
  <c r="BN1340" i="8"/>
  <c r="BM1340" i="8"/>
  <c r="BL1340" i="8"/>
  <c r="BK1340" i="8"/>
  <c r="BJ1340" i="8"/>
  <c r="BI1340" i="8"/>
  <c r="BH1340" i="8"/>
  <c r="BG1340" i="8"/>
  <c r="BF1340" i="8"/>
  <c r="BE1340" i="8"/>
  <c r="BD35" i="8"/>
  <c r="BC35" i="8"/>
  <c r="BB35" i="8"/>
  <c r="BA35" i="8"/>
  <c r="AZ35" i="8"/>
  <c r="AY35" i="8"/>
  <c r="DZ35" i="8"/>
  <c r="DY35" i="8"/>
  <c r="DX35" i="8"/>
  <c r="DD35" i="8"/>
  <c r="IU34" i="8"/>
  <c r="IT34" i="8"/>
  <c r="IS34" i="8"/>
  <c r="IR34" i="8"/>
  <c r="IQ34" i="8"/>
  <c r="IP34" i="8"/>
  <c r="IO34" i="8"/>
  <c r="IN34" i="8"/>
  <c r="GG34" i="8"/>
  <c r="GF34" i="8"/>
  <c r="GE34" i="8"/>
  <c r="GD34" i="8"/>
  <c r="GC34" i="8"/>
  <c r="GB34" i="8"/>
  <c r="GA34" i="8"/>
  <c r="FZ34" i="8"/>
  <c r="FY34" i="8"/>
  <c r="FX34" i="8"/>
  <c r="IM34" i="8"/>
  <c r="IL34" i="8"/>
  <c r="IK34" i="8"/>
  <c r="IJ34" i="8"/>
  <c r="II34" i="8"/>
  <c r="IH34" i="8"/>
  <c r="IG34" i="8"/>
  <c r="IF34" i="8"/>
  <c r="IE34" i="8"/>
  <c r="ID34" i="8"/>
  <c r="IC34" i="8"/>
  <c r="IB34" i="8"/>
  <c r="FW34" i="8"/>
  <c r="FV34" i="8"/>
  <c r="FU34" i="8"/>
  <c r="FT34" i="8"/>
  <c r="FS34" i="8"/>
  <c r="FR34" i="8"/>
  <c r="FQ34" i="8"/>
  <c r="FP34" i="8"/>
  <c r="FO34" i="8"/>
  <c r="FN34" i="8"/>
  <c r="FM34" i="8"/>
  <c r="FL34" i="8"/>
  <c r="FK34" i="8"/>
  <c r="FJ34" i="8"/>
  <c r="FI34" i="8"/>
  <c r="FH34" i="8"/>
  <c r="FG34" i="8"/>
  <c r="FF34" i="8"/>
  <c r="FE34" i="8"/>
  <c r="FD34" i="8"/>
  <c r="FC34" i="8"/>
  <c r="FB34" i="8"/>
  <c r="FA34" i="8"/>
  <c r="EZ34" i="8"/>
  <c r="EY34" i="8"/>
  <c r="EX34" i="8"/>
  <c r="EW34" i="8"/>
  <c r="EV34" i="8"/>
  <c r="BP1275" i="8"/>
  <c r="BO1275" i="8"/>
  <c r="BN1275" i="8"/>
  <c r="BM1275" i="8"/>
  <c r="BL1275" i="8"/>
  <c r="BK1275" i="8"/>
  <c r="BJ1275" i="8"/>
  <c r="BI1275" i="8"/>
  <c r="BH1275" i="8"/>
  <c r="BG1275" i="8"/>
  <c r="BF1275" i="8"/>
  <c r="BE1275" i="8"/>
  <c r="BD34" i="8"/>
  <c r="BC34" i="8"/>
  <c r="BB34" i="8"/>
  <c r="BA34" i="8"/>
  <c r="AZ34" i="8"/>
  <c r="AY34" i="8"/>
  <c r="DZ34" i="8"/>
  <c r="DY34" i="8"/>
  <c r="DX34" i="8"/>
  <c r="DD34" i="8"/>
  <c r="DW862" i="1"/>
  <c r="F862" i="1"/>
  <c r="DW860" i="1"/>
  <c r="F860" i="1"/>
  <c r="DW858" i="1"/>
  <c r="F858" i="1"/>
  <c r="EW856" i="1"/>
  <c r="AQ856" i="1"/>
  <c r="CA856" i="1"/>
  <c r="BZ856" i="1"/>
  <c r="I856" i="1"/>
  <c r="I855" i="1"/>
  <c r="DW856" i="1"/>
  <c r="DW854" i="1"/>
  <c r="F854" i="1"/>
  <c r="EW852" i="1"/>
  <c r="AQ852" i="1"/>
  <c r="CA852" i="1"/>
  <c r="BZ852" i="1"/>
  <c r="I852" i="1"/>
  <c r="I851" i="1"/>
  <c r="DW852" i="1"/>
  <c r="DW850" i="1"/>
  <c r="F850" i="1"/>
  <c r="EW848" i="1"/>
  <c r="AQ848" i="1"/>
  <c r="CA848" i="1"/>
  <c r="BZ848" i="1"/>
  <c r="I848" i="1"/>
  <c r="I847" i="1"/>
  <c r="DW848" i="1"/>
  <c r="DW846" i="1"/>
  <c r="F846" i="1"/>
  <c r="DW844" i="1"/>
  <c r="F844" i="1"/>
  <c r="EW842" i="1"/>
  <c r="AQ842" i="1"/>
  <c r="CA842" i="1"/>
  <c r="BZ842" i="1"/>
  <c r="I842" i="1"/>
  <c r="I841" i="1"/>
  <c r="DW842" i="1"/>
  <c r="DW840" i="1"/>
  <c r="F840" i="1"/>
  <c r="EW838" i="1"/>
  <c r="AQ838" i="1"/>
  <c r="CA838" i="1"/>
  <c r="BZ838" i="1"/>
  <c r="I838" i="1"/>
  <c r="I837" i="1"/>
  <c r="DW838" i="1"/>
  <c r="DW836" i="1"/>
  <c r="F836" i="1"/>
  <c r="EW834" i="1"/>
  <c r="AQ834" i="1"/>
  <c r="CA834" i="1"/>
  <c r="BZ834" i="1"/>
  <c r="I834" i="1"/>
  <c r="I833" i="1"/>
  <c r="DW834" i="1"/>
  <c r="DW832" i="1"/>
  <c r="F832" i="1"/>
  <c r="EW830" i="1"/>
  <c r="AQ830" i="1"/>
  <c r="CA830" i="1"/>
  <c r="BZ830" i="1"/>
  <c r="I830" i="1"/>
  <c r="I829" i="1"/>
  <c r="DW830" i="1"/>
  <c r="BV90" i="9"/>
  <c r="IU32" i="8"/>
  <c r="IT32" i="8"/>
  <c r="IS32" i="8"/>
  <c r="IR32" i="8"/>
  <c r="IQ32" i="8"/>
  <c r="IP32" i="8"/>
  <c r="IO32" i="8"/>
  <c r="IN32" i="8"/>
  <c r="GG32" i="8"/>
  <c r="GF32" i="8"/>
  <c r="GE32" i="8"/>
  <c r="GD32" i="8"/>
  <c r="GC32" i="8"/>
  <c r="GB32" i="8"/>
  <c r="GA32" i="8"/>
  <c r="FZ32" i="8"/>
  <c r="FY32" i="8"/>
  <c r="FX32" i="8"/>
  <c r="IM32" i="8"/>
  <c r="IL32" i="8"/>
  <c r="IK32" i="8"/>
  <c r="IJ32" i="8"/>
  <c r="II32" i="8"/>
  <c r="IH32" i="8"/>
  <c r="IG32" i="8"/>
  <c r="IF32" i="8"/>
  <c r="IE32" i="8"/>
  <c r="ID32" i="8"/>
  <c r="IC32" i="8"/>
  <c r="IB32" i="8"/>
  <c r="FW32" i="8"/>
  <c r="FV32" i="8"/>
  <c r="FU32" i="8"/>
  <c r="FT32" i="8"/>
  <c r="FS32" i="8"/>
  <c r="FR32" i="8"/>
  <c r="FQ32" i="8"/>
  <c r="FP32" i="8"/>
  <c r="FO32" i="8"/>
  <c r="FN32" i="8"/>
  <c r="FM32" i="8"/>
  <c r="FL32" i="8"/>
  <c r="FK32" i="8"/>
  <c r="FJ32" i="8"/>
  <c r="FI32" i="8"/>
  <c r="FH32" i="8"/>
  <c r="FG32" i="8"/>
  <c r="FF32" i="8"/>
  <c r="FE32" i="8"/>
  <c r="FD32" i="8"/>
  <c r="FC32" i="8"/>
  <c r="FB32" i="8"/>
  <c r="FA32" i="8"/>
  <c r="EZ32" i="8"/>
  <c r="EY32" i="8"/>
  <c r="EX32" i="8"/>
  <c r="EW32" i="8"/>
  <c r="EV32" i="8"/>
  <c r="BP1118" i="8"/>
  <c r="BO1118" i="8"/>
  <c r="BN1118" i="8"/>
  <c r="BM1118" i="8"/>
  <c r="BL1118" i="8"/>
  <c r="BK1118" i="8"/>
  <c r="BJ1118" i="8"/>
  <c r="BI1118" i="8"/>
  <c r="BH1118" i="8"/>
  <c r="BG1118" i="8"/>
  <c r="BF1118" i="8"/>
  <c r="BE1118" i="8"/>
  <c r="BD32" i="8"/>
  <c r="BC32" i="8"/>
  <c r="BB32" i="8"/>
  <c r="BA32" i="8"/>
  <c r="AZ32" i="8"/>
  <c r="AY32" i="8"/>
  <c r="DZ32" i="8"/>
  <c r="DY32" i="8"/>
  <c r="DX32" i="8"/>
  <c r="DD32" i="8"/>
  <c r="DW793" i="1"/>
  <c r="F793" i="1"/>
  <c r="EW791" i="1"/>
  <c r="AQ791" i="1"/>
  <c r="CA791" i="1"/>
  <c r="BZ791" i="1"/>
  <c r="I791" i="1"/>
  <c r="I790" i="1"/>
  <c r="DW791" i="1"/>
  <c r="DW789" i="1"/>
  <c r="F789" i="1"/>
  <c r="EW787" i="1"/>
  <c r="AQ787" i="1"/>
  <c r="CA787" i="1"/>
  <c r="BZ787" i="1"/>
  <c r="I787" i="1"/>
  <c r="I786" i="1"/>
  <c r="DW787" i="1"/>
  <c r="DW785" i="1"/>
  <c r="F785" i="1"/>
  <c r="DW783" i="1"/>
  <c r="F783" i="1"/>
  <c r="EW781" i="1"/>
  <c r="AQ781" i="1"/>
  <c r="CA781" i="1"/>
  <c r="BZ781" i="1"/>
  <c r="I781" i="1"/>
  <c r="I780" i="1"/>
  <c r="DW781" i="1"/>
  <c r="DW779" i="1"/>
  <c r="F779" i="1"/>
  <c r="EW777" i="1"/>
  <c r="AQ777" i="1"/>
  <c r="CA777" i="1"/>
  <c r="BZ777" i="1"/>
  <c r="I777" i="1"/>
  <c r="I776" i="1"/>
  <c r="DW777" i="1"/>
  <c r="DW775" i="1"/>
  <c r="F775" i="1"/>
  <c r="EW773" i="1"/>
  <c r="AQ773" i="1"/>
  <c r="CA773" i="1"/>
  <c r="BZ773" i="1"/>
  <c r="I773" i="1"/>
  <c r="I772" i="1"/>
  <c r="DW773" i="1"/>
  <c r="DW771" i="1"/>
  <c r="F771" i="1"/>
  <c r="EW769" i="1"/>
  <c r="AQ769" i="1"/>
  <c r="CA769" i="1"/>
  <c r="BZ769" i="1"/>
  <c r="I769" i="1"/>
  <c r="I768" i="1"/>
  <c r="DW769" i="1"/>
  <c r="BV81" i="9"/>
  <c r="BV79" i="9"/>
  <c r="IU29" i="8"/>
  <c r="IT29" i="8"/>
  <c r="IS29" i="8"/>
  <c r="IR29" i="8"/>
  <c r="IQ29" i="8"/>
  <c r="IP29" i="8"/>
  <c r="IO29" i="8"/>
  <c r="IN29" i="8"/>
  <c r="GG29" i="8"/>
  <c r="GF29" i="8"/>
  <c r="GE29" i="8"/>
  <c r="GD29" i="8"/>
  <c r="GC29" i="8"/>
  <c r="GB29" i="8"/>
  <c r="GA29" i="8"/>
  <c r="FZ29" i="8"/>
  <c r="FY29" i="8"/>
  <c r="FX29" i="8"/>
  <c r="IM29" i="8"/>
  <c r="IL29" i="8"/>
  <c r="IK29" i="8"/>
  <c r="IJ29" i="8"/>
  <c r="II29" i="8"/>
  <c r="IH29" i="8"/>
  <c r="IG29" i="8"/>
  <c r="IF29" i="8"/>
  <c r="IE29" i="8"/>
  <c r="ID29" i="8"/>
  <c r="IC29" i="8"/>
  <c r="IB29" i="8"/>
  <c r="FW29" i="8"/>
  <c r="FV29" i="8"/>
  <c r="FU29" i="8"/>
  <c r="FT29" i="8"/>
  <c r="FS29" i="8"/>
  <c r="FR29" i="8"/>
  <c r="FQ29" i="8"/>
  <c r="FP29" i="8"/>
  <c r="FO29" i="8"/>
  <c r="FN29" i="8"/>
  <c r="FM29" i="8"/>
  <c r="FL29" i="8"/>
  <c r="FK29" i="8"/>
  <c r="FJ29" i="8"/>
  <c r="FI29" i="8"/>
  <c r="FH29" i="8"/>
  <c r="FG29" i="8"/>
  <c r="FF29" i="8"/>
  <c r="FE29" i="8"/>
  <c r="FD29" i="8"/>
  <c r="FC29" i="8"/>
  <c r="FB29" i="8"/>
  <c r="FA29" i="8"/>
  <c r="EZ29" i="8"/>
  <c r="EY29" i="8"/>
  <c r="EX29" i="8"/>
  <c r="EW29" i="8"/>
  <c r="EV29" i="8"/>
  <c r="BP975" i="8"/>
  <c r="BO975" i="8"/>
  <c r="BN975" i="8"/>
  <c r="BM975" i="8"/>
  <c r="BL975" i="8"/>
  <c r="BK975" i="8"/>
  <c r="BJ975" i="8"/>
  <c r="BI975" i="8"/>
  <c r="BH975" i="8"/>
  <c r="BG975" i="8"/>
  <c r="BF975" i="8"/>
  <c r="BE975" i="8"/>
  <c r="BD29" i="8"/>
  <c r="BC29" i="8"/>
  <c r="BB29" i="8"/>
  <c r="BA29" i="8"/>
  <c r="AZ29" i="8"/>
  <c r="AY29" i="8"/>
  <c r="DZ29" i="8"/>
  <c r="DY29" i="8"/>
  <c r="DX29" i="8"/>
  <c r="DD29" i="8"/>
  <c r="IU28" i="8"/>
  <c r="IT28" i="8"/>
  <c r="IS28" i="8"/>
  <c r="IR28" i="8"/>
  <c r="IQ28" i="8"/>
  <c r="IP28" i="8"/>
  <c r="IO28" i="8"/>
  <c r="IN28" i="8"/>
  <c r="GG28" i="8"/>
  <c r="GF28" i="8"/>
  <c r="GE28" i="8"/>
  <c r="GD28" i="8"/>
  <c r="GC28" i="8"/>
  <c r="GB28" i="8"/>
  <c r="GA28" i="8"/>
  <c r="FZ28" i="8"/>
  <c r="FY28" i="8"/>
  <c r="FX28" i="8"/>
  <c r="IM28" i="8"/>
  <c r="IL28" i="8"/>
  <c r="IK28" i="8"/>
  <c r="IJ28" i="8"/>
  <c r="II28" i="8"/>
  <c r="IH28" i="8"/>
  <c r="IG28" i="8"/>
  <c r="IF28" i="8"/>
  <c r="IE28" i="8"/>
  <c r="ID28" i="8"/>
  <c r="IC28" i="8"/>
  <c r="IB28" i="8"/>
  <c r="FW28" i="8"/>
  <c r="FV28" i="8"/>
  <c r="FU28" i="8"/>
  <c r="FT28" i="8"/>
  <c r="FS28" i="8"/>
  <c r="FR28" i="8"/>
  <c r="FQ28" i="8"/>
  <c r="FP28" i="8"/>
  <c r="FO28" i="8"/>
  <c r="FN28" i="8"/>
  <c r="FM28" i="8"/>
  <c r="FL28" i="8"/>
  <c r="FK28" i="8"/>
  <c r="FJ28" i="8"/>
  <c r="FI28" i="8"/>
  <c r="FH28" i="8"/>
  <c r="FG28" i="8"/>
  <c r="FF28" i="8"/>
  <c r="FE28" i="8"/>
  <c r="FD28" i="8"/>
  <c r="FC28" i="8"/>
  <c r="FB28" i="8"/>
  <c r="FA28" i="8"/>
  <c r="EZ28" i="8"/>
  <c r="EY28" i="8"/>
  <c r="EX28" i="8"/>
  <c r="EW28" i="8"/>
  <c r="EV28" i="8"/>
  <c r="BP910" i="8"/>
  <c r="BO910" i="8"/>
  <c r="BN910" i="8"/>
  <c r="BM910" i="8"/>
  <c r="BL910" i="8"/>
  <c r="BK910" i="8"/>
  <c r="BJ910" i="8"/>
  <c r="BI910" i="8"/>
  <c r="BH910" i="8"/>
  <c r="BG910" i="8"/>
  <c r="BF910" i="8"/>
  <c r="BE910" i="8"/>
  <c r="BD28" i="8"/>
  <c r="BC28" i="8"/>
  <c r="BB28" i="8"/>
  <c r="BA28" i="8"/>
  <c r="AZ28" i="8"/>
  <c r="AY28" i="8"/>
  <c r="DZ28" i="8"/>
  <c r="DY28" i="8"/>
  <c r="DX28" i="8"/>
  <c r="DD28" i="8"/>
  <c r="DW485" i="1"/>
  <c r="F485" i="1"/>
  <c r="EW483" i="1"/>
  <c r="AQ483" i="1"/>
  <c r="CA483" i="1"/>
  <c r="BZ483" i="1"/>
  <c r="I483" i="1"/>
  <c r="I482" i="1"/>
  <c r="DW483" i="1"/>
  <c r="DW481" i="1"/>
  <c r="F481" i="1"/>
  <c r="EW479" i="1"/>
  <c r="AQ479" i="1"/>
  <c r="CA479" i="1"/>
  <c r="BZ479" i="1"/>
  <c r="I479" i="1"/>
  <c r="I478" i="1"/>
  <c r="DW479" i="1"/>
  <c r="DW477" i="1"/>
  <c r="F477" i="1"/>
  <c r="DW475" i="1"/>
  <c r="F475" i="1"/>
  <c r="EW473" i="1"/>
  <c r="AQ473" i="1"/>
  <c r="CA473" i="1"/>
  <c r="BZ473" i="1"/>
  <c r="I473" i="1"/>
  <c r="I472" i="1"/>
  <c r="DW473" i="1"/>
  <c r="DW471" i="1"/>
  <c r="F471" i="1"/>
  <c r="EW469" i="1"/>
  <c r="AQ469" i="1"/>
  <c r="CA469" i="1"/>
  <c r="BZ469" i="1"/>
  <c r="I469" i="1"/>
  <c r="I468" i="1"/>
  <c r="DW469" i="1"/>
  <c r="DW467" i="1"/>
  <c r="F467" i="1"/>
  <c r="EW465" i="1"/>
  <c r="AQ465" i="1"/>
  <c r="CA465" i="1"/>
  <c r="BZ465" i="1"/>
  <c r="I465" i="1"/>
  <c r="I464" i="1"/>
  <c r="DW465" i="1"/>
  <c r="DW463" i="1"/>
  <c r="F463" i="1"/>
  <c r="EW461" i="1"/>
  <c r="AQ461" i="1"/>
  <c r="CA461" i="1"/>
  <c r="BZ461" i="1"/>
  <c r="I461" i="1"/>
  <c r="I460" i="1"/>
  <c r="DW461" i="1"/>
  <c r="BV70" i="9"/>
  <c r="IU26" i="8"/>
  <c r="IT26" i="8"/>
  <c r="IS26" i="8"/>
  <c r="IR26" i="8"/>
  <c r="IQ26" i="8"/>
  <c r="IP26" i="8"/>
  <c r="IO26" i="8"/>
  <c r="IN26" i="8"/>
  <c r="GG26" i="8"/>
  <c r="GF26" i="8"/>
  <c r="GE26" i="8"/>
  <c r="GD26" i="8"/>
  <c r="GC26" i="8"/>
  <c r="GB26" i="8"/>
  <c r="GA26" i="8"/>
  <c r="FZ26" i="8"/>
  <c r="FY26" i="8"/>
  <c r="FX26" i="8"/>
  <c r="IM26" i="8"/>
  <c r="IL26" i="8"/>
  <c r="IK26" i="8"/>
  <c r="IJ26" i="8"/>
  <c r="II26" i="8"/>
  <c r="IH26" i="8"/>
  <c r="IG26" i="8"/>
  <c r="IF26" i="8"/>
  <c r="IE26" i="8"/>
  <c r="ID26" i="8"/>
  <c r="IC26" i="8"/>
  <c r="IB26" i="8"/>
  <c r="FW26" i="8"/>
  <c r="FV26" i="8"/>
  <c r="FU26" i="8"/>
  <c r="FT26" i="8"/>
  <c r="FS26" i="8"/>
  <c r="FR26" i="8"/>
  <c r="FQ26" i="8"/>
  <c r="FP26" i="8"/>
  <c r="FO26" i="8"/>
  <c r="FN26" i="8"/>
  <c r="FM26" i="8"/>
  <c r="FL26" i="8"/>
  <c r="FK26" i="8"/>
  <c r="FJ26" i="8"/>
  <c r="FI26" i="8"/>
  <c r="FH26" i="8"/>
  <c r="FG26" i="8"/>
  <c r="FF26" i="8"/>
  <c r="FE26" i="8"/>
  <c r="FD26" i="8"/>
  <c r="FC26" i="8"/>
  <c r="FB26" i="8"/>
  <c r="FA26" i="8"/>
  <c r="EZ26" i="8"/>
  <c r="EY26" i="8"/>
  <c r="EX26" i="8"/>
  <c r="EW26" i="8"/>
  <c r="EV26" i="8"/>
  <c r="BP769" i="8"/>
  <c r="BO769" i="8"/>
  <c r="BN769" i="8"/>
  <c r="BM769" i="8"/>
  <c r="BL769" i="8"/>
  <c r="BK769" i="8"/>
  <c r="BJ769" i="8"/>
  <c r="BI769" i="8"/>
  <c r="BH769" i="8"/>
  <c r="BG769" i="8"/>
  <c r="BF769" i="8"/>
  <c r="BE769" i="8"/>
  <c r="BD26" i="8"/>
  <c r="BC26" i="8"/>
  <c r="BB26" i="8"/>
  <c r="BA26" i="8"/>
  <c r="AZ26" i="8"/>
  <c r="AY26" i="8"/>
  <c r="DZ26" i="8"/>
  <c r="DY26" i="8"/>
  <c r="DX26" i="8"/>
  <c r="DD26" i="8"/>
  <c r="DW410" i="1"/>
  <c r="F410" i="1"/>
  <c r="EW408" i="1"/>
  <c r="AQ408" i="1"/>
  <c r="CA408" i="1"/>
  <c r="BZ408" i="1"/>
  <c r="I408" i="1"/>
  <c r="I407" i="1"/>
  <c r="DW408" i="1"/>
  <c r="DW406" i="1"/>
  <c r="F406" i="1"/>
  <c r="EW404" i="1"/>
  <c r="AQ404" i="1"/>
  <c r="CA404" i="1"/>
  <c r="BZ404" i="1"/>
  <c r="I404" i="1"/>
  <c r="I403" i="1"/>
  <c r="DW404" i="1"/>
  <c r="DW402" i="1"/>
  <c r="F402" i="1"/>
  <c r="EW400" i="1"/>
  <c r="AQ400" i="1"/>
  <c r="CA400" i="1"/>
  <c r="BZ400" i="1"/>
  <c r="I400" i="1"/>
  <c r="I399" i="1"/>
  <c r="DW400" i="1"/>
  <c r="DW398" i="1"/>
  <c r="F398" i="1"/>
  <c r="DW396" i="1"/>
  <c r="F396" i="1"/>
  <c r="EW394" i="1"/>
  <c r="AQ394" i="1"/>
  <c r="CA394" i="1"/>
  <c r="BZ394" i="1"/>
  <c r="I394" i="1"/>
  <c r="I393" i="1"/>
  <c r="DW394" i="1"/>
  <c r="DW392" i="1"/>
  <c r="F392" i="1"/>
  <c r="EW390" i="1"/>
  <c r="AQ390" i="1"/>
  <c r="CA390" i="1"/>
  <c r="BZ390" i="1"/>
  <c r="I390" i="1"/>
  <c r="I389" i="1"/>
  <c r="DW390" i="1"/>
  <c r="DW388" i="1"/>
  <c r="F388" i="1"/>
  <c r="EW386" i="1"/>
  <c r="AQ386" i="1"/>
  <c r="CA386" i="1"/>
  <c r="BZ386" i="1"/>
  <c r="I386" i="1"/>
  <c r="I385" i="1"/>
  <c r="DW386" i="1"/>
  <c r="DW384" i="1"/>
  <c r="F384" i="1"/>
  <c r="EW382" i="1"/>
  <c r="AQ382" i="1"/>
  <c r="CA382" i="1"/>
  <c r="BZ382" i="1"/>
  <c r="I382" i="1"/>
  <c r="I381" i="1"/>
  <c r="DW382" i="1"/>
  <c r="BV60" i="9"/>
  <c r="IU24" i="8"/>
  <c r="IT24" i="8"/>
  <c r="IS24" i="8"/>
  <c r="IR24" i="8"/>
  <c r="IQ24" i="8"/>
  <c r="IP24" i="8"/>
  <c r="IO24" i="8"/>
  <c r="IN24" i="8"/>
  <c r="GG24" i="8"/>
  <c r="GF24" i="8"/>
  <c r="GE24" i="8"/>
  <c r="GD24" i="8"/>
  <c r="GC24" i="8"/>
  <c r="GB24" i="8"/>
  <c r="GA24" i="8"/>
  <c r="FZ24" i="8"/>
  <c r="FY24" i="8"/>
  <c r="FX24" i="8"/>
  <c r="IM24" i="8"/>
  <c r="IL24" i="8"/>
  <c r="IK24" i="8"/>
  <c r="IJ24" i="8"/>
  <c r="II24" i="8"/>
  <c r="IH24" i="8"/>
  <c r="IG24" i="8"/>
  <c r="IF24" i="8"/>
  <c r="IE24" i="8"/>
  <c r="ID24" i="8"/>
  <c r="IC24" i="8"/>
  <c r="IB24" i="8"/>
  <c r="FW24" i="8"/>
  <c r="FV24" i="8"/>
  <c r="FU24" i="8"/>
  <c r="FT24" i="8"/>
  <c r="FS24" i="8"/>
  <c r="FR24" i="8"/>
  <c r="FQ24" i="8"/>
  <c r="FP24" i="8"/>
  <c r="FO24" i="8"/>
  <c r="FN24" i="8"/>
  <c r="FM24" i="8"/>
  <c r="FL24" i="8"/>
  <c r="FK24" i="8"/>
  <c r="FJ24" i="8"/>
  <c r="FI24" i="8"/>
  <c r="FH24" i="8"/>
  <c r="FG24" i="8"/>
  <c r="FF24" i="8"/>
  <c r="FE24" i="8"/>
  <c r="FD24" i="8"/>
  <c r="FC24" i="8"/>
  <c r="FB24" i="8"/>
  <c r="FA24" i="8"/>
  <c r="EZ24" i="8"/>
  <c r="EY24" i="8"/>
  <c r="EX24" i="8"/>
  <c r="EW24" i="8"/>
  <c r="EV24" i="8"/>
  <c r="BP615" i="8"/>
  <c r="BO615" i="8"/>
  <c r="BN615" i="8"/>
  <c r="BM615" i="8"/>
  <c r="BL615" i="8"/>
  <c r="BK615" i="8"/>
  <c r="BJ615" i="8"/>
  <c r="BI615" i="8"/>
  <c r="BH615" i="8"/>
  <c r="BG615" i="8"/>
  <c r="BF615" i="8"/>
  <c r="BE615" i="8"/>
  <c r="BD24" i="8"/>
  <c r="BC24" i="8"/>
  <c r="BB24" i="8"/>
  <c r="BA24" i="8"/>
  <c r="AZ24" i="8"/>
  <c r="AY24" i="8"/>
  <c r="DZ24" i="8"/>
  <c r="DY24" i="8"/>
  <c r="DX24" i="8"/>
  <c r="DD24" i="8"/>
  <c r="DW331" i="1"/>
  <c r="F331" i="1"/>
  <c r="EW329" i="1"/>
  <c r="AQ329" i="1"/>
  <c r="CA329" i="1"/>
  <c r="BZ329" i="1"/>
  <c r="I329" i="1"/>
  <c r="I328" i="1"/>
  <c r="DW329" i="1"/>
  <c r="DW327" i="1"/>
  <c r="F327" i="1"/>
  <c r="EW325" i="1"/>
  <c r="AQ325" i="1"/>
  <c r="CA325" i="1"/>
  <c r="BZ325" i="1"/>
  <c r="I325" i="1"/>
  <c r="I324" i="1"/>
  <c r="DW325" i="1"/>
  <c r="DW323" i="1"/>
  <c r="F323" i="1"/>
  <c r="DW321" i="1"/>
  <c r="F321" i="1"/>
  <c r="EW319" i="1"/>
  <c r="AQ319" i="1"/>
  <c r="CA319" i="1"/>
  <c r="BZ319" i="1"/>
  <c r="I319" i="1"/>
  <c r="I318" i="1"/>
  <c r="DW319" i="1"/>
  <c r="DW317" i="1"/>
  <c r="F317" i="1"/>
  <c r="EW315" i="1"/>
  <c r="AQ315" i="1"/>
  <c r="CA315" i="1"/>
  <c r="BZ315" i="1"/>
  <c r="I315" i="1"/>
  <c r="I314" i="1"/>
  <c r="DW315" i="1"/>
  <c r="DW313" i="1"/>
  <c r="F313" i="1"/>
  <c r="EW311" i="1"/>
  <c r="AQ311" i="1"/>
  <c r="CA311" i="1"/>
  <c r="BZ311" i="1"/>
  <c r="I311" i="1"/>
  <c r="I310" i="1"/>
  <c r="DW311" i="1"/>
  <c r="DW309" i="1"/>
  <c r="F309" i="1"/>
  <c r="EW307" i="1"/>
  <c r="AQ307" i="1"/>
  <c r="CA307" i="1"/>
  <c r="BZ307" i="1"/>
  <c r="I307" i="1"/>
  <c r="I306" i="1"/>
  <c r="DW307" i="1"/>
  <c r="BV51" i="9"/>
  <c r="BV49" i="9"/>
  <c r="IU21" i="8"/>
  <c r="IT21" i="8"/>
  <c r="IS21" i="8"/>
  <c r="IR21" i="8"/>
  <c r="IQ21" i="8"/>
  <c r="IP21" i="8"/>
  <c r="IO21" i="8"/>
  <c r="IN21" i="8"/>
  <c r="GG21" i="8"/>
  <c r="GF21" i="8"/>
  <c r="GE21" i="8"/>
  <c r="GD21" i="8"/>
  <c r="GC21" i="8"/>
  <c r="GB21" i="8"/>
  <c r="GA21" i="8"/>
  <c r="FZ21" i="8"/>
  <c r="FY21" i="8"/>
  <c r="FX21" i="8"/>
  <c r="IM21" i="8"/>
  <c r="IL21" i="8"/>
  <c r="IK21" i="8"/>
  <c r="IJ21" i="8"/>
  <c r="II21" i="8"/>
  <c r="IH21" i="8"/>
  <c r="IG21" i="8"/>
  <c r="IF21" i="8"/>
  <c r="IE21" i="8"/>
  <c r="ID21" i="8"/>
  <c r="IC21" i="8"/>
  <c r="IB21" i="8"/>
  <c r="FW21" i="8"/>
  <c r="FV21" i="8"/>
  <c r="FU21" i="8"/>
  <c r="FT21" i="8"/>
  <c r="FS21" i="8"/>
  <c r="FR21" i="8"/>
  <c r="FQ21" i="8"/>
  <c r="FP21" i="8"/>
  <c r="FO21" i="8"/>
  <c r="FN21" i="8"/>
  <c r="FM21" i="8"/>
  <c r="FL21" i="8"/>
  <c r="FK21" i="8"/>
  <c r="FJ21" i="8"/>
  <c r="FI21" i="8"/>
  <c r="FH21" i="8"/>
  <c r="FG21" i="8"/>
  <c r="FF21" i="8"/>
  <c r="FE21" i="8"/>
  <c r="FD21" i="8"/>
  <c r="FC21" i="8"/>
  <c r="FB21" i="8"/>
  <c r="FA21" i="8"/>
  <c r="EZ21" i="8"/>
  <c r="EY21" i="8"/>
  <c r="EX21" i="8"/>
  <c r="EW21" i="8"/>
  <c r="EV21" i="8"/>
  <c r="BP472" i="8"/>
  <c r="BO472" i="8"/>
  <c r="BN472" i="8"/>
  <c r="BM472" i="8"/>
  <c r="BL472" i="8"/>
  <c r="BK472" i="8"/>
  <c r="BJ472" i="8"/>
  <c r="BI472" i="8"/>
  <c r="BH472" i="8"/>
  <c r="BG472" i="8"/>
  <c r="BF472" i="8"/>
  <c r="BE472" i="8"/>
  <c r="BD21" i="8"/>
  <c r="BC21" i="8"/>
  <c r="BB21" i="8"/>
  <c r="BA21" i="8"/>
  <c r="AZ21" i="8"/>
  <c r="AY21" i="8"/>
  <c r="DZ21" i="8"/>
  <c r="DY21" i="8"/>
  <c r="DX21" i="8"/>
  <c r="DD21" i="8"/>
  <c r="IU20" i="8"/>
  <c r="IT20" i="8"/>
  <c r="IS20" i="8"/>
  <c r="IR20" i="8"/>
  <c r="IQ20" i="8"/>
  <c r="IP20" i="8"/>
  <c r="IO20" i="8"/>
  <c r="IN20" i="8"/>
  <c r="GG20" i="8"/>
  <c r="GF20" i="8"/>
  <c r="GE20" i="8"/>
  <c r="GD20" i="8"/>
  <c r="GC20" i="8"/>
  <c r="GB20" i="8"/>
  <c r="GA20" i="8"/>
  <c r="FZ20" i="8"/>
  <c r="FY20" i="8"/>
  <c r="FX20" i="8"/>
  <c r="IM20" i="8"/>
  <c r="IL20" i="8"/>
  <c r="IK20" i="8"/>
  <c r="IJ20" i="8"/>
  <c r="II20" i="8"/>
  <c r="IH20" i="8"/>
  <c r="IG20" i="8"/>
  <c r="IF20" i="8"/>
  <c r="IE20" i="8"/>
  <c r="ID20" i="8"/>
  <c r="IC20" i="8"/>
  <c r="IB20" i="8"/>
  <c r="FW20" i="8"/>
  <c r="FV20" i="8"/>
  <c r="FU20" i="8"/>
  <c r="FT20" i="8"/>
  <c r="FS20" i="8"/>
  <c r="FR20" i="8"/>
  <c r="FQ20" i="8"/>
  <c r="FP20" i="8"/>
  <c r="FO20" i="8"/>
  <c r="FN20" i="8"/>
  <c r="FM20" i="8"/>
  <c r="FL20" i="8"/>
  <c r="FK20" i="8"/>
  <c r="FJ20" i="8"/>
  <c r="FI20" i="8"/>
  <c r="FH20" i="8"/>
  <c r="FG20" i="8"/>
  <c r="FF20" i="8"/>
  <c r="FE20" i="8"/>
  <c r="FD20" i="8"/>
  <c r="FC20" i="8"/>
  <c r="FB20" i="8"/>
  <c r="FA20" i="8"/>
  <c r="EZ20" i="8"/>
  <c r="EY20" i="8"/>
  <c r="EX20" i="8"/>
  <c r="EW20" i="8"/>
  <c r="EV20" i="8"/>
  <c r="BP407" i="8"/>
  <c r="BO407" i="8"/>
  <c r="BN407" i="8"/>
  <c r="BM407" i="8"/>
  <c r="BL407" i="8"/>
  <c r="BK407" i="8"/>
  <c r="BJ407" i="8"/>
  <c r="BI407" i="8"/>
  <c r="BH407" i="8"/>
  <c r="BG407" i="8"/>
  <c r="BF407" i="8"/>
  <c r="BE407" i="8"/>
  <c r="BD20" i="8"/>
  <c r="BC20" i="8"/>
  <c r="BB20" i="8"/>
  <c r="BA20" i="8"/>
  <c r="AZ20" i="8"/>
  <c r="AY20" i="8"/>
  <c r="DZ20" i="8"/>
  <c r="DY20" i="8"/>
  <c r="DX20" i="8"/>
  <c r="DD20" i="8"/>
  <c r="DW236" i="1"/>
  <c r="F236" i="1"/>
  <c r="EW234" i="1"/>
  <c r="AQ234" i="1"/>
  <c r="CA234" i="1"/>
  <c r="BZ234" i="1"/>
  <c r="I234" i="1"/>
  <c r="I233" i="1"/>
  <c r="DW234" i="1"/>
  <c r="DW232" i="1"/>
  <c r="F232" i="1"/>
  <c r="EW230" i="1"/>
  <c r="AQ230" i="1"/>
  <c r="CA230" i="1"/>
  <c r="BZ230" i="1"/>
  <c r="I230" i="1"/>
  <c r="I229" i="1"/>
  <c r="DW230" i="1"/>
  <c r="DW228" i="1"/>
  <c r="F228" i="1"/>
  <c r="DW226" i="1"/>
  <c r="F226" i="1"/>
  <c r="EW224" i="1"/>
  <c r="AQ224" i="1"/>
  <c r="CA224" i="1"/>
  <c r="BZ224" i="1"/>
  <c r="I224" i="1"/>
  <c r="I223" i="1"/>
  <c r="DW224" i="1"/>
  <c r="DW222" i="1"/>
  <c r="F222" i="1"/>
  <c r="EW220" i="1"/>
  <c r="AQ220" i="1"/>
  <c r="CA220" i="1"/>
  <c r="BZ220" i="1"/>
  <c r="I220" i="1"/>
  <c r="I219" i="1"/>
  <c r="DW220" i="1"/>
  <c r="DW218" i="1"/>
  <c r="F218" i="1"/>
  <c r="EW216" i="1"/>
  <c r="AQ216" i="1"/>
  <c r="CA216" i="1"/>
  <c r="BZ216" i="1"/>
  <c r="I216" i="1"/>
  <c r="I215" i="1"/>
  <c r="DW216" i="1"/>
  <c r="DW214" i="1"/>
  <c r="F214" i="1"/>
  <c r="EW212" i="1"/>
  <c r="AQ212" i="1"/>
  <c r="CA212" i="1"/>
  <c r="BZ212" i="1"/>
  <c r="I212" i="1"/>
  <c r="I211" i="1"/>
  <c r="DW212" i="1"/>
  <c r="BV40" i="9"/>
  <c r="IU18" i="8"/>
  <c r="IT18" i="8"/>
  <c r="IS18" i="8"/>
  <c r="IR18" i="8"/>
  <c r="IQ18" i="8"/>
  <c r="IP18" i="8"/>
  <c r="IO18" i="8"/>
  <c r="IN18" i="8"/>
  <c r="GG18" i="8"/>
  <c r="GF18" i="8"/>
  <c r="GE18" i="8"/>
  <c r="GD18" i="8"/>
  <c r="GC18" i="8"/>
  <c r="GB18" i="8"/>
  <c r="GA18" i="8"/>
  <c r="FZ18" i="8"/>
  <c r="FY18" i="8"/>
  <c r="FX18" i="8"/>
  <c r="IM18" i="8"/>
  <c r="IL18" i="8"/>
  <c r="IK18" i="8"/>
  <c r="IJ18" i="8"/>
  <c r="II18" i="8"/>
  <c r="IH18" i="8"/>
  <c r="IG18" i="8"/>
  <c r="IF18" i="8"/>
  <c r="IE18" i="8"/>
  <c r="ID18" i="8"/>
  <c r="IC18" i="8"/>
  <c r="IB18" i="8"/>
  <c r="FW18" i="8"/>
  <c r="FV18" i="8"/>
  <c r="FU18" i="8"/>
  <c r="FT18" i="8"/>
  <c r="FS18" i="8"/>
  <c r="FR18" i="8"/>
  <c r="FQ18" i="8"/>
  <c r="FP18" i="8"/>
  <c r="FO18" i="8"/>
  <c r="FN18" i="8"/>
  <c r="FM18" i="8"/>
  <c r="FL18" i="8"/>
  <c r="FK18" i="8"/>
  <c r="FJ18" i="8"/>
  <c r="FI18" i="8"/>
  <c r="FH18" i="8"/>
  <c r="FG18" i="8"/>
  <c r="FF18" i="8"/>
  <c r="FE18" i="8"/>
  <c r="FD18" i="8"/>
  <c r="FC18" i="8"/>
  <c r="FB18" i="8"/>
  <c r="FA18" i="8"/>
  <c r="EZ18" i="8"/>
  <c r="EY18" i="8"/>
  <c r="EX18" i="8"/>
  <c r="EW18" i="8"/>
  <c r="EV18" i="8"/>
  <c r="BP266" i="8"/>
  <c r="BO266" i="8"/>
  <c r="BN266" i="8"/>
  <c r="BM266" i="8"/>
  <c r="BL266" i="8"/>
  <c r="BK266" i="8"/>
  <c r="BJ266" i="8"/>
  <c r="BI266" i="8"/>
  <c r="BH266" i="8"/>
  <c r="BG266" i="8"/>
  <c r="BF266" i="8"/>
  <c r="BE266" i="8"/>
  <c r="BD18" i="8"/>
  <c r="BC18" i="8"/>
  <c r="BB18" i="8"/>
  <c r="BA18" i="8"/>
  <c r="AZ18" i="8"/>
  <c r="AY18" i="8"/>
  <c r="DZ18" i="8"/>
  <c r="DY18" i="8"/>
  <c r="DX18" i="8"/>
  <c r="DD18" i="8"/>
  <c r="DW175" i="1"/>
  <c r="F175" i="1"/>
  <c r="EW173" i="1"/>
  <c r="AQ173" i="1"/>
  <c r="CA173" i="1"/>
  <c r="BZ173" i="1"/>
  <c r="I173" i="1"/>
  <c r="I172" i="1"/>
  <c r="DW173" i="1"/>
  <c r="DW171" i="1"/>
  <c r="F171" i="1"/>
  <c r="EW169" i="1"/>
  <c r="AQ169" i="1"/>
  <c r="CA169" i="1"/>
  <c r="BZ169" i="1"/>
  <c r="I169" i="1"/>
  <c r="I168" i="1"/>
  <c r="DW169" i="1"/>
  <c r="DW167" i="1"/>
  <c r="F167" i="1"/>
  <c r="DW165" i="1"/>
  <c r="F165" i="1"/>
  <c r="EW163" i="1"/>
  <c r="AQ163" i="1"/>
  <c r="CA163" i="1"/>
  <c r="BZ163" i="1"/>
  <c r="I163" i="1"/>
  <c r="I162" i="1"/>
  <c r="DW163" i="1"/>
  <c r="DW161" i="1"/>
  <c r="F161" i="1"/>
  <c r="EW159" i="1"/>
  <c r="AQ159" i="1"/>
  <c r="CA159" i="1"/>
  <c r="BZ159" i="1"/>
  <c r="I159" i="1"/>
  <c r="I158" i="1"/>
  <c r="DW159" i="1"/>
  <c r="DW157" i="1"/>
  <c r="F157" i="1"/>
  <c r="EW155" i="1"/>
  <c r="AQ155" i="1"/>
  <c r="CA155" i="1"/>
  <c r="BZ155" i="1"/>
  <c r="I155" i="1"/>
  <c r="I154" i="1"/>
  <c r="DW155" i="1"/>
  <c r="DW153" i="1"/>
  <c r="F153" i="1"/>
  <c r="EW151" i="1"/>
  <c r="AQ151" i="1"/>
  <c r="CA151" i="1"/>
  <c r="BZ151" i="1"/>
  <c r="I151" i="1"/>
  <c r="I150" i="1"/>
  <c r="DW151" i="1"/>
  <c r="BV31" i="9"/>
  <c r="IU16" i="8"/>
  <c r="IT16" i="8"/>
  <c r="IS16" i="8"/>
  <c r="IR16" i="8"/>
  <c r="IQ16" i="8"/>
  <c r="IP16" i="8"/>
  <c r="IO16" i="8"/>
  <c r="IN16" i="8"/>
  <c r="GG16" i="8"/>
  <c r="GF16" i="8"/>
  <c r="GE16" i="8"/>
  <c r="GD16" i="8"/>
  <c r="GC16" i="8"/>
  <c r="GB16" i="8"/>
  <c r="GA16" i="8"/>
  <c r="FZ16" i="8"/>
  <c r="FY16" i="8"/>
  <c r="FX16" i="8"/>
  <c r="IM16" i="8"/>
  <c r="IL16" i="8"/>
  <c r="IK16" i="8"/>
  <c r="IJ16" i="8"/>
  <c r="II16" i="8"/>
  <c r="IH16" i="8"/>
  <c r="IG16" i="8"/>
  <c r="IF16" i="8"/>
  <c r="IE16" i="8"/>
  <c r="ID16" i="8"/>
  <c r="IC16" i="8"/>
  <c r="IB16" i="8"/>
  <c r="FW16" i="8"/>
  <c r="FV16" i="8"/>
  <c r="FU16" i="8"/>
  <c r="FT16" i="8"/>
  <c r="FS16" i="8"/>
  <c r="FR16" i="8"/>
  <c r="FQ16" i="8"/>
  <c r="FP16" i="8"/>
  <c r="FO16" i="8"/>
  <c r="FN16" i="8"/>
  <c r="FM16" i="8"/>
  <c r="FL16" i="8"/>
  <c r="FK16" i="8"/>
  <c r="FJ16" i="8"/>
  <c r="FI16" i="8"/>
  <c r="FH16" i="8"/>
  <c r="FG16" i="8"/>
  <c r="FF16" i="8"/>
  <c r="FE16" i="8"/>
  <c r="FD16" i="8"/>
  <c r="FC16" i="8"/>
  <c r="FB16" i="8"/>
  <c r="FA16" i="8"/>
  <c r="EZ16" i="8"/>
  <c r="EY16" i="8"/>
  <c r="EX16" i="8"/>
  <c r="EW16" i="8"/>
  <c r="EV16" i="8"/>
  <c r="BP125" i="8"/>
  <c r="BO125" i="8"/>
  <c r="BN125" i="8"/>
  <c r="BM125" i="8"/>
  <c r="BL125" i="8"/>
  <c r="BK125" i="8"/>
  <c r="BJ125" i="8"/>
  <c r="BI125" i="8"/>
  <c r="BH125" i="8"/>
  <c r="BG125" i="8"/>
  <c r="BF125" i="8"/>
  <c r="BE125" i="8"/>
  <c r="BD16" i="8"/>
  <c r="BC16" i="8"/>
  <c r="BB16" i="8"/>
  <c r="BA16" i="8"/>
  <c r="AZ16" i="8"/>
  <c r="AY16" i="8"/>
  <c r="DZ16" i="8"/>
  <c r="DY16" i="8"/>
  <c r="DX16" i="8"/>
  <c r="DD16" i="8"/>
  <c r="DW114" i="1"/>
  <c r="F114" i="1"/>
  <c r="EW112" i="1"/>
  <c r="AQ112" i="1"/>
  <c r="CA112" i="1"/>
  <c r="BZ112" i="1"/>
  <c r="I112" i="1"/>
  <c r="I111" i="1"/>
  <c r="DW112" i="1"/>
  <c r="DW110" i="1"/>
  <c r="F110" i="1"/>
  <c r="EW108" i="1"/>
  <c r="AQ108" i="1"/>
  <c r="CA108" i="1"/>
  <c r="BZ108" i="1"/>
  <c r="I108" i="1"/>
  <c r="I107" i="1"/>
  <c r="DW108" i="1"/>
  <c r="DW106" i="1"/>
  <c r="F106" i="1"/>
  <c r="DW104" i="1"/>
  <c r="F104" i="1"/>
  <c r="EW102" i="1"/>
  <c r="AQ102" i="1"/>
  <c r="CA102" i="1"/>
  <c r="BZ102" i="1"/>
  <c r="I102" i="1"/>
  <c r="I101" i="1"/>
  <c r="DW102" i="1"/>
  <c r="DW100" i="1"/>
  <c r="F100" i="1"/>
  <c r="EW98" i="1"/>
  <c r="AQ98" i="1"/>
  <c r="CA98" i="1"/>
  <c r="BZ98" i="1"/>
  <c r="I98" i="1"/>
  <c r="I97" i="1"/>
  <c r="DW98" i="1"/>
  <c r="DW96" i="1"/>
  <c r="F96" i="1"/>
  <c r="EW94" i="1"/>
  <c r="AQ94" i="1"/>
  <c r="CA94" i="1"/>
  <c r="BZ94" i="1"/>
  <c r="I94" i="1"/>
  <c r="I93" i="1"/>
  <c r="DW94" i="1"/>
  <c r="DW92" i="1"/>
  <c r="F92" i="1"/>
  <c r="EW90" i="1"/>
  <c r="AQ90" i="1"/>
  <c r="CA90" i="1"/>
  <c r="BZ90" i="1"/>
  <c r="I90" i="1"/>
  <c r="I89" i="1"/>
  <c r="DW90" i="1"/>
  <c r="BV22" i="9"/>
  <c r="BV20" i="9"/>
  <c r="BR9" i="9"/>
  <c r="BR8" i="9"/>
  <c r="BR7" i="9"/>
  <c r="A1" i="4" l="1"/>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 i="3"/>
  <c r="Y1" i="3"/>
  <c r="CX1" i="3" s="1"/>
  <c r="CU1" i="3"/>
  <c r="CY1" i="3"/>
  <c r="CZ1" i="3"/>
  <c r="DA1" i="3"/>
  <c r="DB1" i="3"/>
  <c r="DC1" i="3"/>
  <c r="A2" i="3"/>
  <c r="Y2" i="3"/>
  <c r="CW2" i="3"/>
  <c r="CX2" i="3"/>
  <c r="DG2" i="3" s="1"/>
  <c r="DJ2" i="3" s="1"/>
  <c r="CY2" i="3"/>
  <c r="CZ2" i="3"/>
  <c r="DB2" i="3" s="1"/>
  <c r="DA2" i="3"/>
  <c r="DC2" i="3"/>
  <c r="DF2" i="3"/>
  <c r="DI2" i="3"/>
  <c r="A3" i="3"/>
  <c r="Y3" i="3"/>
  <c r="CX3" i="3" s="1"/>
  <c r="CY3" i="3"/>
  <c r="CZ3" i="3"/>
  <c r="DA3" i="3"/>
  <c r="DB3" i="3"/>
  <c r="DC3" i="3"/>
  <c r="A4" i="3"/>
  <c r="Y4" i="3"/>
  <c r="CX4" i="3"/>
  <c r="DH4" i="3" s="1"/>
  <c r="CY4" i="3"/>
  <c r="CZ4" i="3"/>
  <c r="DA4" i="3"/>
  <c r="DB4" i="3"/>
  <c r="DC4" i="3"/>
  <c r="DF4" i="3"/>
  <c r="DG4" i="3"/>
  <c r="DI4" i="3"/>
  <c r="DJ4" i="3"/>
  <c r="A5" i="3"/>
  <c r="Y5" i="3"/>
  <c r="CV5" i="3" s="1"/>
  <c r="CU5" i="3"/>
  <c r="CX5" i="3"/>
  <c r="CY5" i="3"/>
  <c r="CZ5" i="3"/>
  <c r="DA5" i="3"/>
  <c r="DB5" i="3"/>
  <c r="DC5" i="3"/>
  <c r="DF5" i="3"/>
  <c r="A6" i="3"/>
  <c r="Y6" i="3"/>
  <c r="CY6" i="3"/>
  <c r="CZ6" i="3"/>
  <c r="DA6" i="3"/>
  <c r="DB6" i="3"/>
  <c r="DC6" i="3"/>
  <c r="A7" i="3"/>
  <c r="Y7" i="3"/>
  <c r="CX7" i="3"/>
  <c r="DH7" i="3" s="1"/>
  <c r="CY7" i="3"/>
  <c r="CZ7" i="3"/>
  <c r="DA7" i="3"/>
  <c r="DB7" i="3"/>
  <c r="DC7" i="3"/>
  <c r="DF7" i="3"/>
  <c r="DG7" i="3"/>
  <c r="DI7" i="3"/>
  <c r="DJ7" i="3"/>
  <c r="A8" i="3"/>
  <c r="Y8" i="3"/>
  <c r="CX8" i="3"/>
  <c r="DG8" i="3" s="1"/>
  <c r="CY8" i="3"/>
  <c r="CZ8" i="3"/>
  <c r="DB8" i="3" s="1"/>
  <c r="DA8" i="3"/>
  <c r="DC8" i="3"/>
  <c r="DF8" i="3"/>
  <c r="DJ8" i="3" s="1"/>
  <c r="DH8" i="3"/>
  <c r="DI8" i="3"/>
  <c r="A9" i="3"/>
  <c r="Y9" i="3"/>
  <c r="CU9" i="3"/>
  <c r="CV9" i="3"/>
  <c r="CX9" i="3"/>
  <c r="DF9" i="3" s="1"/>
  <c r="CY9" i="3"/>
  <c r="CZ9" i="3"/>
  <c r="DB9" i="3" s="1"/>
  <c r="DA9" i="3"/>
  <c r="DC9" i="3"/>
  <c r="A10" i="3"/>
  <c r="Y10" i="3"/>
  <c r="CX10" i="3" s="1"/>
  <c r="CY10" i="3"/>
  <c r="CZ10" i="3"/>
  <c r="DA10" i="3"/>
  <c r="DB10" i="3"/>
  <c r="DC10" i="3"/>
  <c r="A11" i="3"/>
  <c r="Y11" i="3"/>
  <c r="CW11" i="3"/>
  <c r="CX11" i="3"/>
  <c r="DG11" i="3" s="1"/>
  <c r="DJ11" i="3" s="1"/>
  <c r="CY11" i="3"/>
  <c r="CZ11" i="3"/>
  <c r="DB11" i="3" s="1"/>
  <c r="DA11" i="3"/>
  <c r="DC11" i="3"/>
  <c r="DF11" i="3"/>
  <c r="DH11" i="3"/>
  <c r="DI11" i="3"/>
  <c r="A12" i="3"/>
  <c r="Y12" i="3"/>
  <c r="CW12" i="3" s="1"/>
  <c r="CX12" i="3"/>
  <c r="DG12" i="3" s="1"/>
  <c r="DJ12" i="3" s="1"/>
  <c r="CY12" i="3"/>
  <c r="CZ12" i="3"/>
  <c r="DA12" i="3"/>
  <c r="DB12" i="3"/>
  <c r="DC12" i="3"/>
  <c r="DF12" i="3"/>
  <c r="A13" i="3"/>
  <c r="Y13" i="3"/>
  <c r="CX13" i="3" s="1"/>
  <c r="CW13" i="3"/>
  <c r="CY13" i="3"/>
  <c r="CZ13" i="3"/>
  <c r="DB13" i="3" s="1"/>
  <c r="DA13" i="3"/>
  <c r="DC13" i="3"/>
  <c r="DH13" i="3"/>
  <c r="A14" i="3"/>
  <c r="Y14" i="3"/>
  <c r="CW14" i="3"/>
  <c r="CX14" i="3"/>
  <c r="DG14" i="3" s="1"/>
  <c r="DJ14" i="3" s="1"/>
  <c r="CY14" i="3"/>
  <c r="CZ14" i="3"/>
  <c r="DB14" i="3" s="1"/>
  <c r="DA14" i="3"/>
  <c r="DC14" i="3"/>
  <c r="DF14" i="3"/>
  <c r="DH14" i="3"/>
  <c r="DI14" i="3"/>
  <c r="A15" i="3"/>
  <c r="Y15" i="3"/>
  <c r="CX15" i="3" s="1"/>
  <c r="CY15" i="3"/>
  <c r="CZ15" i="3"/>
  <c r="DB15" i="3" s="1"/>
  <c r="DA15" i="3"/>
  <c r="DC15" i="3"/>
  <c r="DG15" i="3"/>
  <c r="DH15" i="3"/>
  <c r="A16" i="3"/>
  <c r="Y16" i="3"/>
  <c r="CX16" i="3"/>
  <c r="CY16" i="3"/>
  <c r="CZ16" i="3"/>
  <c r="DA16" i="3"/>
  <c r="DB16" i="3"/>
  <c r="DC16" i="3"/>
  <c r="DF16" i="3"/>
  <c r="DG16" i="3"/>
  <c r="DJ16" i="3"/>
  <c r="A17" i="3"/>
  <c r="Y17" i="3"/>
  <c r="CX17" i="3"/>
  <c r="DF17" i="3" s="1"/>
  <c r="DJ17" i="3" s="1"/>
  <c r="CY17" i="3"/>
  <c r="CZ17" i="3"/>
  <c r="DB17" i="3" s="1"/>
  <c r="DA17" i="3"/>
  <c r="DC17" i="3"/>
  <c r="DI17" i="3"/>
  <c r="A18" i="3"/>
  <c r="Y18" i="3"/>
  <c r="CX18" i="3" s="1"/>
  <c r="CY18" i="3"/>
  <c r="CZ18" i="3"/>
  <c r="DB18" i="3" s="1"/>
  <c r="DA18" i="3"/>
  <c r="DC18" i="3"/>
  <c r="DH18" i="3"/>
  <c r="A19" i="3"/>
  <c r="Y19" i="3"/>
  <c r="CX19" i="3"/>
  <c r="DH19" i="3" s="1"/>
  <c r="CY19" i="3"/>
  <c r="CZ19" i="3"/>
  <c r="DA19" i="3"/>
  <c r="DB19" i="3"/>
  <c r="DC19" i="3"/>
  <c r="DF19" i="3"/>
  <c r="DG19" i="3"/>
  <c r="DI19" i="3"/>
  <c r="DJ19" i="3"/>
  <c r="A20" i="3"/>
  <c r="Y20" i="3"/>
  <c r="CX20" i="3"/>
  <c r="DG20" i="3" s="1"/>
  <c r="CY20" i="3"/>
  <c r="CZ20" i="3"/>
  <c r="DB20" i="3" s="1"/>
  <c r="DA20" i="3"/>
  <c r="DC20" i="3"/>
  <c r="DH20" i="3"/>
  <c r="A21" i="3"/>
  <c r="Y21" i="3"/>
  <c r="CX21" i="3" s="1"/>
  <c r="CU21" i="3"/>
  <c r="CY21" i="3"/>
  <c r="CZ21" i="3"/>
  <c r="DB21" i="3" s="1"/>
  <c r="DA21" i="3"/>
  <c r="DC21" i="3"/>
  <c r="A22" i="3"/>
  <c r="Y22" i="3"/>
  <c r="CX22" i="3" s="1"/>
  <c r="CY22" i="3"/>
  <c r="CZ22" i="3"/>
  <c r="DA22" i="3"/>
  <c r="DB22" i="3"/>
  <c r="DC22" i="3"/>
  <c r="DG22" i="3"/>
  <c r="DH22" i="3"/>
  <c r="A23" i="3"/>
  <c r="Y23" i="3"/>
  <c r="CW23" i="3"/>
  <c r="CX23" i="3"/>
  <c r="DG23" i="3" s="1"/>
  <c r="DJ23" i="3" s="1"/>
  <c r="CY23" i="3"/>
  <c r="CZ23" i="3"/>
  <c r="DB23" i="3" s="1"/>
  <c r="DA23" i="3"/>
  <c r="DC23" i="3"/>
  <c r="DF23" i="3"/>
  <c r="DH23" i="3"/>
  <c r="DI23" i="3"/>
  <c r="A24" i="3"/>
  <c r="Y24" i="3"/>
  <c r="CW24" i="3" s="1"/>
  <c r="CY24" i="3"/>
  <c r="CZ24" i="3"/>
  <c r="DA24" i="3"/>
  <c r="DB24" i="3"/>
  <c r="DC24" i="3"/>
  <c r="A25" i="3"/>
  <c r="Y25" i="3"/>
  <c r="CX25" i="3" s="1"/>
  <c r="DG25" i="3" s="1"/>
  <c r="DJ25" i="3" s="1"/>
  <c r="CY25" i="3"/>
  <c r="CZ25" i="3"/>
  <c r="DB25" i="3" s="1"/>
  <c r="DA25" i="3"/>
  <c r="DC25" i="3"/>
  <c r="DH25" i="3"/>
  <c r="A26" i="3"/>
  <c r="Y26" i="3"/>
  <c r="CW26" i="3"/>
  <c r="CX26" i="3"/>
  <c r="DG26" i="3" s="1"/>
  <c r="DJ26" i="3" s="1"/>
  <c r="CY26" i="3"/>
  <c r="CZ26" i="3"/>
  <c r="DB26" i="3" s="1"/>
  <c r="DA26" i="3"/>
  <c r="DC26" i="3"/>
  <c r="DF26" i="3"/>
  <c r="DH26" i="3"/>
  <c r="DI26" i="3"/>
  <c r="A27" i="3"/>
  <c r="Y27" i="3"/>
  <c r="CX27" i="3" s="1"/>
  <c r="DH27" i="3" s="1"/>
  <c r="CY27" i="3"/>
  <c r="CZ27" i="3"/>
  <c r="DA27" i="3"/>
  <c r="DB27" i="3"/>
  <c r="DC27" i="3"/>
  <c r="DG27" i="3"/>
  <c r="A28" i="3"/>
  <c r="Y28" i="3"/>
  <c r="CX28" i="3"/>
  <c r="DH28" i="3" s="1"/>
  <c r="CY28" i="3"/>
  <c r="CZ28" i="3"/>
  <c r="DA28" i="3"/>
  <c r="DB28" i="3"/>
  <c r="DC28" i="3"/>
  <c r="DF28" i="3"/>
  <c r="DJ28" i="3" s="1"/>
  <c r="A29" i="3"/>
  <c r="Y29" i="3"/>
  <c r="CX29" i="3"/>
  <c r="DG29" i="3" s="1"/>
  <c r="CY29" i="3"/>
  <c r="CZ29" i="3"/>
  <c r="DB29" i="3" s="1"/>
  <c r="DA29" i="3"/>
  <c r="DC29" i="3"/>
  <c r="DH29" i="3"/>
  <c r="A30" i="3"/>
  <c r="Y30" i="3"/>
  <c r="CX30" i="3" s="1"/>
  <c r="DH30" i="3" s="1"/>
  <c r="CY30" i="3"/>
  <c r="CZ30" i="3"/>
  <c r="DB30" i="3" s="1"/>
  <c r="DA30" i="3"/>
  <c r="DC30" i="3"/>
  <c r="DG30" i="3"/>
  <c r="A31" i="3"/>
  <c r="Y31" i="3"/>
  <c r="CX31" i="3"/>
  <c r="DH31" i="3" s="1"/>
  <c r="CY31" i="3"/>
  <c r="CZ31" i="3"/>
  <c r="DA31" i="3"/>
  <c r="DB31" i="3"/>
  <c r="DC31" i="3"/>
  <c r="DF31" i="3"/>
  <c r="DG31" i="3"/>
  <c r="DI31" i="3"/>
  <c r="DJ31" i="3"/>
  <c r="A32" i="3"/>
  <c r="Y32" i="3"/>
  <c r="CX32" i="3" s="1"/>
  <c r="CY32" i="3"/>
  <c r="CZ32" i="3"/>
  <c r="DB32" i="3" s="1"/>
  <c r="DA32" i="3"/>
  <c r="DC32" i="3"/>
  <c r="A33" i="3"/>
  <c r="Y33" i="3"/>
  <c r="CV33" i="3" s="1"/>
  <c r="CU33" i="3"/>
  <c r="CY33" i="3"/>
  <c r="CZ33" i="3"/>
  <c r="DB33" i="3" s="1"/>
  <c r="DA33" i="3"/>
  <c r="DC33" i="3"/>
  <c r="A34" i="3"/>
  <c r="Y34" i="3"/>
  <c r="CW34" i="3" s="1"/>
  <c r="CX34" i="3"/>
  <c r="DH34" i="3" s="1"/>
  <c r="CY34" i="3"/>
  <c r="CZ34" i="3"/>
  <c r="DA34" i="3"/>
  <c r="DB34" i="3"/>
  <c r="DC34" i="3"/>
  <c r="DF34" i="3"/>
  <c r="A35" i="3"/>
  <c r="Y35" i="3"/>
  <c r="CX35" i="3" s="1"/>
  <c r="DH35" i="3" s="1"/>
  <c r="CW35" i="3"/>
  <c r="CY35" i="3"/>
  <c r="CZ35" i="3"/>
  <c r="DB35" i="3" s="1"/>
  <c r="DA35" i="3"/>
  <c r="DC35" i="3"/>
  <c r="A36" i="3"/>
  <c r="Y36" i="3"/>
  <c r="CX36" i="3"/>
  <c r="DH36" i="3" s="1"/>
  <c r="CY36" i="3"/>
  <c r="CZ36" i="3"/>
  <c r="DA36" i="3"/>
  <c r="DB36" i="3"/>
  <c r="DC36" i="3"/>
  <c r="A37" i="3"/>
  <c r="Y37" i="3"/>
  <c r="CV37" i="3" s="1"/>
  <c r="CU37" i="3"/>
  <c r="CX37" i="3"/>
  <c r="DH37" i="3" s="1"/>
  <c r="CY37" i="3"/>
  <c r="CZ37" i="3"/>
  <c r="DA37" i="3"/>
  <c r="DB37" i="3"/>
  <c r="DC37" i="3"/>
  <c r="DF37" i="3"/>
  <c r="A38" i="3"/>
  <c r="Y38" i="3"/>
  <c r="CX38" i="3" s="1"/>
  <c r="DH38" i="3" s="1"/>
  <c r="CW38" i="3"/>
  <c r="CY38" i="3"/>
  <c r="CZ38" i="3"/>
  <c r="DA38" i="3"/>
  <c r="DB38" i="3"/>
  <c r="DC38" i="3"/>
  <c r="A39" i="3"/>
  <c r="Y39" i="3"/>
  <c r="CW39" i="3"/>
  <c r="CX39" i="3"/>
  <c r="DG39" i="3" s="1"/>
  <c r="DJ39" i="3" s="1"/>
  <c r="CY39" i="3"/>
  <c r="CZ39" i="3"/>
  <c r="DB39" i="3" s="1"/>
  <c r="DA39" i="3"/>
  <c r="DC39" i="3"/>
  <c r="A40" i="3"/>
  <c r="Y40" i="3"/>
  <c r="CX40" i="3" s="1"/>
  <c r="DH40" i="3" s="1"/>
  <c r="CY40" i="3"/>
  <c r="CZ40" i="3"/>
  <c r="DB40" i="3" s="1"/>
  <c r="DA40" i="3"/>
  <c r="DC40" i="3"/>
  <c r="A41" i="3"/>
  <c r="Y41" i="3"/>
  <c r="CX41" i="3" s="1"/>
  <c r="CU41" i="3"/>
  <c r="CV41" i="3"/>
  <c r="CY41" i="3"/>
  <c r="CZ41" i="3"/>
  <c r="DB41" i="3" s="1"/>
  <c r="DA41" i="3"/>
  <c r="DC41" i="3"/>
  <c r="A42" i="3"/>
  <c r="Y42" i="3"/>
  <c r="CW42" i="3"/>
  <c r="CX42" i="3"/>
  <c r="DG42" i="3" s="1"/>
  <c r="DJ42" i="3" s="1"/>
  <c r="CY42" i="3"/>
  <c r="CZ42" i="3"/>
  <c r="DB42" i="3" s="1"/>
  <c r="DA42" i="3"/>
  <c r="DC42" i="3"/>
  <c r="A43" i="3"/>
  <c r="Y43" i="3"/>
  <c r="CX43" i="3" s="1"/>
  <c r="DH43" i="3" s="1"/>
  <c r="CY43" i="3"/>
  <c r="CZ43" i="3"/>
  <c r="DB43" i="3" s="1"/>
  <c r="DA43" i="3"/>
  <c r="DC43" i="3"/>
  <c r="A44" i="3"/>
  <c r="Y44" i="3"/>
  <c r="CU44" i="3"/>
  <c r="CV44" i="3"/>
  <c r="CX44" i="3"/>
  <c r="DI44" i="3" s="1"/>
  <c r="DJ44" i="3" s="1"/>
  <c r="CY44" i="3"/>
  <c r="CZ44" i="3"/>
  <c r="DA44" i="3"/>
  <c r="DB44" i="3"/>
  <c r="DC44" i="3"/>
  <c r="A45" i="3"/>
  <c r="Y45" i="3"/>
  <c r="CW45" i="3"/>
  <c r="CX45" i="3"/>
  <c r="DG45" i="3" s="1"/>
  <c r="DJ45" i="3" s="1"/>
  <c r="CY45" i="3"/>
  <c r="CZ45" i="3"/>
  <c r="DB45" i="3" s="1"/>
  <c r="DA45" i="3"/>
  <c r="DC45" i="3"/>
  <c r="A46" i="3"/>
  <c r="Y46" i="3"/>
  <c r="CX46" i="3" s="1"/>
  <c r="DH46" i="3" s="1"/>
  <c r="CY46" i="3"/>
  <c r="CZ46" i="3"/>
  <c r="DB46" i="3" s="1"/>
  <c r="DA46" i="3"/>
  <c r="DC46" i="3"/>
  <c r="A47" i="3"/>
  <c r="Y47" i="3"/>
  <c r="CU47" i="3"/>
  <c r="CV47" i="3"/>
  <c r="CX47" i="3"/>
  <c r="DI47" i="3" s="1"/>
  <c r="DJ47" i="3" s="1"/>
  <c r="CY47" i="3"/>
  <c r="CZ47" i="3"/>
  <c r="DB47" i="3" s="1"/>
  <c r="DA47" i="3"/>
  <c r="DC47" i="3"/>
  <c r="A48" i="3"/>
  <c r="Y48" i="3"/>
  <c r="CW48" i="3"/>
  <c r="CX48" i="3"/>
  <c r="DG48" i="3" s="1"/>
  <c r="DJ48" i="3" s="1"/>
  <c r="CY48" i="3"/>
  <c r="CZ48" i="3"/>
  <c r="DB48" i="3" s="1"/>
  <c r="DA48" i="3"/>
  <c r="DC48" i="3"/>
  <c r="A49" i="3"/>
  <c r="Y49" i="3"/>
  <c r="CX49" i="3" s="1"/>
  <c r="DG49" i="3" s="1"/>
  <c r="CY49" i="3"/>
  <c r="CZ49" i="3"/>
  <c r="DB49" i="3" s="1"/>
  <c r="DA49" i="3"/>
  <c r="DC49" i="3"/>
  <c r="A50" i="3"/>
  <c r="Y50" i="3"/>
  <c r="CU50" i="3"/>
  <c r="CV50" i="3"/>
  <c r="CX50" i="3"/>
  <c r="DI50" i="3" s="1"/>
  <c r="DJ50" i="3" s="1"/>
  <c r="CY50" i="3"/>
  <c r="CZ50" i="3"/>
  <c r="DB50" i="3" s="1"/>
  <c r="DA50" i="3"/>
  <c r="DC50" i="3"/>
  <c r="A51" i="3"/>
  <c r="Y51" i="3"/>
  <c r="CW51" i="3"/>
  <c r="CX51" i="3"/>
  <c r="DG51" i="3" s="1"/>
  <c r="DJ51" i="3" s="1"/>
  <c r="CY51" i="3"/>
  <c r="CZ51" i="3"/>
  <c r="DB51" i="3" s="1"/>
  <c r="DA51" i="3"/>
  <c r="DC51" i="3"/>
  <c r="A52" i="3"/>
  <c r="Y52" i="3"/>
  <c r="CX52" i="3" s="1"/>
  <c r="DH52" i="3" s="1"/>
  <c r="CY52" i="3"/>
  <c r="CZ52" i="3"/>
  <c r="DB52" i="3" s="1"/>
  <c r="DA52" i="3"/>
  <c r="DC52" i="3"/>
  <c r="A53" i="3"/>
  <c r="Y53" i="3"/>
  <c r="CU53" i="3"/>
  <c r="CV53" i="3"/>
  <c r="CX53" i="3"/>
  <c r="DI53" i="3" s="1"/>
  <c r="DJ53" i="3" s="1"/>
  <c r="CY53" i="3"/>
  <c r="CZ53" i="3"/>
  <c r="DB53" i="3" s="1"/>
  <c r="DA53" i="3"/>
  <c r="DC53" i="3"/>
  <c r="A54" i="3"/>
  <c r="Y54" i="3"/>
  <c r="CX54" i="3"/>
  <c r="DH54" i="3" s="1"/>
  <c r="CY54" i="3"/>
  <c r="CZ54" i="3"/>
  <c r="DA54" i="3"/>
  <c r="DB54" i="3"/>
  <c r="DC54" i="3"/>
  <c r="DF54" i="3"/>
  <c r="A55" i="3"/>
  <c r="Y55" i="3"/>
  <c r="CX55" i="3" s="1"/>
  <c r="DG55" i="3" s="1"/>
  <c r="DJ55" i="3" s="1"/>
  <c r="CY55" i="3"/>
  <c r="CZ55" i="3"/>
  <c r="DB55" i="3" s="1"/>
  <c r="DA55" i="3"/>
  <c r="DC55" i="3"/>
  <c r="A56" i="3"/>
  <c r="Y56" i="3"/>
  <c r="CW56" i="3"/>
  <c r="CX56" i="3"/>
  <c r="DG56" i="3" s="1"/>
  <c r="DJ56" i="3" s="1"/>
  <c r="CY56" i="3"/>
  <c r="CZ56" i="3"/>
  <c r="DB56" i="3" s="1"/>
  <c r="DA56" i="3"/>
  <c r="DC56" i="3"/>
  <c r="A57" i="3"/>
  <c r="Y57" i="3"/>
  <c r="CX57" i="3" s="1"/>
  <c r="DH57" i="3" s="1"/>
  <c r="CY57" i="3"/>
  <c r="CZ57" i="3"/>
  <c r="DA57" i="3"/>
  <c r="DB57" i="3"/>
  <c r="DC57" i="3"/>
  <c r="DG57" i="3"/>
  <c r="A58" i="3"/>
  <c r="Y58" i="3"/>
  <c r="CX58" i="3"/>
  <c r="DH58" i="3" s="1"/>
  <c r="CY58" i="3"/>
  <c r="CZ58" i="3"/>
  <c r="DA58" i="3"/>
  <c r="DB58" i="3"/>
  <c r="DC58" i="3"/>
  <c r="A59" i="3"/>
  <c r="Y59" i="3"/>
  <c r="CV59" i="3" s="1"/>
  <c r="CU59" i="3"/>
  <c r="CY59" i="3"/>
  <c r="CZ59" i="3"/>
  <c r="DA59" i="3"/>
  <c r="DB59" i="3"/>
  <c r="DC59" i="3"/>
  <c r="A60" i="3"/>
  <c r="Y60" i="3"/>
  <c r="CX60" i="3" s="1"/>
  <c r="CY60" i="3"/>
  <c r="CZ60" i="3"/>
  <c r="DB60" i="3" s="1"/>
  <c r="DA60" i="3"/>
  <c r="DC60" i="3"/>
  <c r="A61" i="3"/>
  <c r="Y61" i="3"/>
  <c r="CW61" i="3" s="1"/>
  <c r="CX61" i="3"/>
  <c r="DH61" i="3" s="1"/>
  <c r="CY61" i="3"/>
  <c r="CZ61" i="3"/>
  <c r="DA61" i="3"/>
  <c r="DB61" i="3"/>
  <c r="DC61" i="3"/>
  <c r="DF61" i="3"/>
  <c r="A62" i="3"/>
  <c r="Y62" i="3"/>
  <c r="CX62" i="3" s="1"/>
  <c r="DH62" i="3" s="1"/>
  <c r="CW62" i="3"/>
  <c r="CY62" i="3"/>
  <c r="CZ62" i="3"/>
  <c r="DB62" i="3" s="1"/>
  <c r="DA62" i="3"/>
  <c r="DC62" i="3"/>
  <c r="DG62" i="3"/>
  <c r="DJ62" i="3" s="1"/>
  <c r="A63" i="3"/>
  <c r="Y63" i="3"/>
  <c r="CX63" i="3"/>
  <c r="DH63" i="3" s="1"/>
  <c r="CY63" i="3"/>
  <c r="CZ63" i="3"/>
  <c r="DA63" i="3"/>
  <c r="DB63" i="3"/>
  <c r="DC63" i="3"/>
  <c r="A64" i="3"/>
  <c r="Y64" i="3"/>
  <c r="CX64" i="3" s="1"/>
  <c r="CY64" i="3"/>
  <c r="CZ64" i="3"/>
  <c r="DB64" i="3" s="1"/>
  <c r="DA64" i="3"/>
  <c r="DC64" i="3"/>
  <c r="A65" i="3"/>
  <c r="Y65" i="3"/>
  <c r="CV65" i="3" s="1"/>
  <c r="CU65" i="3"/>
  <c r="CY65" i="3"/>
  <c r="CZ65" i="3"/>
  <c r="DB65" i="3" s="1"/>
  <c r="DA65" i="3"/>
  <c r="DC65" i="3"/>
  <c r="A66" i="3"/>
  <c r="Y66" i="3"/>
  <c r="CX66" i="3" s="1"/>
  <c r="CY66" i="3"/>
  <c r="CZ66" i="3"/>
  <c r="DB66" i="3" s="1"/>
  <c r="DA66" i="3"/>
  <c r="DC66" i="3"/>
  <c r="A67" i="3"/>
  <c r="Y67" i="3"/>
  <c r="CW67" i="3"/>
  <c r="CX67" i="3"/>
  <c r="CY67" i="3"/>
  <c r="CZ67" i="3"/>
  <c r="DA67" i="3"/>
  <c r="DB67" i="3"/>
  <c r="DC67" i="3"/>
  <c r="DF67" i="3"/>
  <c r="A68" i="3"/>
  <c r="Y68" i="3"/>
  <c r="CY68" i="3"/>
  <c r="CZ68" i="3"/>
  <c r="DA68" i="3"/>
  <c r="DB68" i="3"/>
  <c r="DC68" i="3"/>
  <c r="A69" i="3"/>
  <c r="Y69" i="3"/>
  <c r="CX69" i="3"/>
  <c r="DG69" i="3" s="1"/>
  <c r="CY69" i="3"/>
  <c r="CZ69" i="3"/>
  <c r="DB69" i="3" s="1"/>
  <c r="DA69" i="3"/>
  <c r="DC69" i="3"/>
  <c r="A70" i="3"/>
  <c r="Y70" i="3"/>
  <c r="CU70" i="3"/>
  <c r="CV70" i="3"/>
  <c r="CX70" i="3"/>
  <c r="CY70" i="3"/>
  <c r="CZ70" i="3"/>
  <c r="DA70" i="3"/>
  <c r="DB70" i="3"/>
  <c r="DC70" i="3"/>
  <c r="DF70" i="3"/>
  <c r="A71" i="3"/>
  <c r="Y71" i="3"/>
  <c r="CX71" i="3" s="1"/>
  <c r="CY71" i="3"/>
  <c r="CZ71" i="3"/>
  <c r="DA71" i="3"/>
  <c r="DB71" i="3"/>
  <c r="DC71" i="3"/>
  <c r="A72" i="3"/>
  <c r="Y72" i="3"/>
  <c r="CX72" i="3" s="1"/>
  <c r="DI72" i="3" s="1"/>
  <c r="CY72" i="3"/>
  <c r="CZ72" i="3"/>
  <c r="DB72" i="3" s="1"/>
  <c r="DA72" i="3"/>
  <c r="DC72" i="3"/>
  <c r="A73" i="3"/>
  <c r="Y73" i="3"/>
  <c r="CW73" i="3" s="1"/>
  <c r="CX73" i="3"/>
  <c r="DF73" i="3" s="1"/>
  <c r="CY73" i="3"/>
  <c r="CZ73" i="3"/>
  <c r="DB73" i="3" s="1"/>
  <c r="DA73" i="3"/>
  <c r="DC73" i="3"/>
  <c r="A74" i="3"/>
  <c r="Y74" i="3"/>
  <c r="CX74" i="3"/>
  <c r="CY74" i="3"/>
  <c r="CZ74" i="3"/>
  <c r="DA74" i="3"/>
  <c r="DB74" i="3"/>
  <c r="DC74" i="3"/>
  <c r="DF74" i="3"/>
  <c r="DJ74" i="3" s="1"/>
  <c r="A75" i="3"/>
  <c r="Y75" i="3"/>
  <c r="CU75" i="3"/>
  <c r="CY75" i="3"/>
  <c r="CZ75" i="3"/>
  <c r="DB75" i="3" s="1"/>
  <c r="DA75" i="3"/>
  <c r="DC75" i="3"/>
  <c r="A76" i="3"/>
  <c r="Y76" i="3"/>
  <c r="CX76" i="3" s="1"/>
  <c r="DH76" i="3" s="1"/>
  <c r="CY76" i="3"/>
  <c r="CZ76" i="3"/>
  <c r="DB76" i="3" s="1"/>
  <c r="DA76" i="3"/>
  <c r="DC76" i="3"/>
  <c r="A77" i="3"/>
  <c r="Y77" i="3"/>
  <c r="CW77" i="3"/>
  <c r="CX77" i="3"/>
  <c r="DF77" i="3" s="1"/>
  <c r="CY77" i="3"/>
  <c r="CZ77" i="3"/>
  <c r="DA77" i="3"/>
  <c r="DB77" i="3"/>
  <c r="DC77" i="3"/>
  <c r="A78" i="3"/>
  <c r="Y78" i="3"/>
  <c r="CY78" i="3"/>
  <c r="CZ78" i="3"/>
  <c r="DA78" i="3"/>
  <c r="DB78" i="3"/>
  <c r="DC78" i="3"/>
  <c r="A79" i="3"/>
  <c r="Y79" i="3"/>
  <c r="CX79" i="3"/>
  <c r="DG79" i="3" s="1"/>
  <c r="CY79" i="3"/>
  <c r="CZ79" i="3"/>
  <c r="DB79" i="3" s="1"/>
  <c r="DA79" i="3"/>
  <c r="DC79" i="3"/>
  <c r="A80" i="3"/>
  <c r="Y80" i="3"/>
  <c r="CU80" i="3"/>
  <c r="CV80" i="3"/>
  <c r="CX80" i="3"/>
  <c r="DF80" i="3" s="1"/>
  <c r="CY80" i="3"/>
  <c r="CZ80" i="3"/>
  <c r="DA80" i="3"/>
  <c r="DB80" i="3"/>
  <c r="DC80" i="3"/>
  <c r="A81" i="3"/>
  <c r="Y81" i="3"/>
  <c r="CX81" i="3" s="1"/>
  <c r="CY81" i="3"/>
  <c r="CZ81" i="3"/>
  <c r="DA81" i="3"/>
  <c r="DB81" i="3"/>
  <c r="DC81" i="3"/>
  <c r="A82" i="3"/>
  <c r="Y82" i="3"/>
  <c r="CX82" i="3" s="1"/>
  <c r="DH82" i="3" s="1"/>
  <c r="CY82" i="3"/>
  <c r="CZ82" i="3"/>
  <c r="DB82" i="3" s="1"/>
  <c r="DA82" i="3"/>
  <c r="DC82" i="3"/>
  <c r="A83" i="3"/>
  <c r="Y83" i="3"/>
  <c r="CW83" i="3" s="1"/>
  <c r="CX83" i="3"/>
  <c r="DG83" i="3" s="1"/>
  <c r="DJ83" i="3" s="1"/>
  <c r="CY83" i="3"/>
  <c r="CZ83" i="3"/>
  <c r="DB83" i="3" s="1"/>
  <c r="DA83" i="3"/>
  <c r="DC83" i="3"/>
  <c r="A84" i="3"/>
  <c r="Y84" i="3"/>
  <c r="CX84" i="3"/>
  <c r="CY84" i="3"/>
  <c r="CZ84" i="3"/>
  <c r="DA84" i="3"/>
  <c r="DB84" i="3"/>
  <c r="DC84" i="3"/>
  <c r="DF84" i="3"/>
  <c r="DJ84" i="3" s="1"/>
  <c r="A85" i="3"/>
  <c r="Y85" i="3"/>
  <c r="CU85" i="3"/>
  <c r="CY85" i="3"/>
  <c r="CZ85" i="3"/>
  <c r="DB85" i="3" s="1"/>
  <c r="DA85" i="3"/>
  <c r="DC85" i="3"/>
  <c r="A86" i="3"/>
  <c r="Y86" i="3"/>
  <c r="CW86" i="3" s="1"/>
  <c r="CX86" i="3"/>
  <c r="DF86" i="3" s="1"/>
  <c r="CY86" i="3"/>
  <c r="CZ86" i="3"/>
  <c r="DB86" i="3" s="1"/>
  <c r="DA86" i="3"/>
  <c r="DC86" i="3"/>
  <c r="A87" i="3"/>
  <c r="Y87" i="3"/>
  <c r="CX87" i="3" s="1"/>
  <c r="CW87" i="3"/>
  <c r="CY87" i="3"/>
  <c r="CZ87" i="3"/>
  <c r="DA87" i="3"/>
  <c r="DB87" i="3"/>
  <c r="DC87" i="3"/>
  <c r="A88" i="3"/>
  <c r="Y88" i="3"/>
  <c r="CX88" i="3" s="1"/>
  <c r="CY88" i="3"/>
  <c r="CZ88" i="3"/>
  <c r="DA88" i="3"/>
  <c r="DB88" i="3"/>
  <c r="DC88" i="3"/>
  <c r="DI88" i="3"/>
  <c r="A89" i="3"/>
  <c r="Y89" i="3"/>
  <c r="CU89" i="3"/>
  <c r="CV89" i="3"/>
  <c r="CX89" i="3"/>
  <c r="DF89" i="3" s="1"/>
  <c r="CY89" i="3"/>
  <c r="CZ89" i="3"/>
  <c r="DB89" i="3" s="1"/>
  <c r="DA89" i="3"/>
  <c r="DC89" i="3"/>
  <c r="A90" i="3"/>
  <c r="Y90" i="3"/>
  <c r="CX90" i="3" s="1"/>
  <c r="CW90" i="3"/>
  <c r="CY90" i="3"/>
  <c r="CZ90" i="3"/>
  <c r="DA90" i="3"/>
  <c r="DB90" i="3"/>
  <c r="DC90" i="3"/>
  <c r="A91" i="3"/>
  <c r="Y91" i="3"/>
  <c r="CX91" i="3" s="1"/>
  <c r="DH91" i="3" s="1"/>
  <c r="CY91" i="3"/>
  <c r="CZ91" i="3"/>
  <c r="DB91" i="3" s="1"/>
  <c r="DA91" i="3"/>
  <c r="DC91" i="3"/>
  <c r="A92" i="3"/>
  <c r="Y92" i="3"/>
  <c r="CX92" i="3" s="1"/>
  <c r="DG92" i="3" s="1"/>
  <c r="CY92" i="3"/>
  <c r="CZ92" i="3"/>
  <c r="DB92" i="3" s="1"/>
  <c r="DA92" i="3"/>
  <c r="DC92" i="3"/>
  <c r="A93" i="3"/>
  <c r="Y93" i="3"/>
  <c r="CU93" i="3"/>
  <c r="CV93" i="3"/>
  <c r="CX93" i="3"/>
  <c r="DH93" i="3" s="1"/>
  <c r="CY93" i="3"/>
  <c r="CZ93" i="3"/>
  <c r="DA93" i="3"/>
  <c r="DB93" i="3"/>
  <c r="DC93" i="3"/>
  <c r="A94" i="3"/>
  <c r="Y94" i="3"/>
  <c r="CY94" i="3"/>
  <c r="CZ94" i="3"/>
  <c r="DB94" i="3" s="1"/>
  <c r="DA94" i="3"/>
  <c r="DC94" i="3"/>
  <c r="A95" i="3"/>
  <c r="Y95" i="3"/>
  <c r="CX95" i="3" s="1"/>
  <c r="DF95" i="3" s="1"/>
  <c r="DJ95" i="3" s="1"/>
  <c r="CY95" i="3"/>
  <c r="CZ95" i="3"/>
  <c r="DB95" i="3" s="1"/>
  <c r="DA95" i="3"/>
  <c r="DC95" i="3"/>
  <c r="A96" i="3"/>
  <c r="Y96" i="3"/>
  <c r="CU96" i="3"/>
  <c r="CV96" i="3"/>
  <c r="CX96" i="3"/>
  <c r="CY96" i="3"/>
  <c r="CZ96" i="3"/>
  <c r="DA96" i="3"/>
  <c r="DB96" i="3"/>
  <c r="DC96" i="3"/>
  <c r="DF96" i="3"/>
  <c r="A97" i="3"/>
  <c r="Y97" i="3"/>
  <c r="CY97" i="3"/>
  <c r="CZ97" i="3"/>
  <c r="DA97" i="3"/>
  <c r="DB97" i="3"/>
  <c r="DC97" i="3"/>
  <c r="A98" i="3"/>
  <c r="Y98" i="3"/>
  <c r="CX98" i="3" s="1"/>
  <c r="DF98" i="3" s="1"/>
  <c r="DJ98" i="3" s="1"/>
  <c r="CY98" i="3"/>
  <c r="CZ98" i="3"/>
  <c r="DB98" i="3" s="1"/>
  <c r="DA98" i="3"/>
  <c r="DC98" i="3"/>
  <c r="A99" i="3"/>
  <c r="Y99" i="3"/>
  <c r="CU99" i="3"/>
  <c r="CV99" i="3"/>
  <c r="CX99" i="3"/>
  <c r="DH99" i="3" s="1"/>
  <c r="CY99" i="3"/>
  <c r="CZ99" i="3"/>
  <c r="DB99" i="3" s="1"/>
  <c r="DA99" i="3"/>
  <c r="DC99" i="3"/>
  <c r="A100" i="3"/>
  <c r="Y100" i="3"/>
  <c r="CW100" i="3" s="1"/>
  <c r="CY100" i="3"/>
  <c r="CZ100" i="3"/>
  <c r="DB100" i="3" s="1"/>
  <c r="DA100" i="3"/>
  <c r="DC100" i="3"/>
  <c r="A101" i="3"/>
  <c r="Y101" i="3"/>
  <c r="CX101" i="3" s="1"/>
  <c r="DF101" i="3" s="1"/>
  <c r="DJ101" i="3" s="1"/>
  <c r="CY101" i="3"/>
  <c r="CZ101" i="3"/>
  <c r="DB101" i="3" s="1"/>
  <c r="DA101" i="3"/>
  <c r="DC101" i="3"/>
  <c r="A102" i="3"/>
  <c r="Y102" i="3"/>
  <c r="CU102" i="3"/>
  <c r="CV102" i="3"/>
  <c r="CX102" i="3"/>
  <c r="DH102" i="3" s="1"/>
  <c r="CY102" i="3"/>
  <c r="CZ102" i="3"/>
  <c r="DA102" i="3"/>
  <c r="DB102" i="3"/>
  <c r="DC102" i="3"/>
  <c r="A103" i="3"/>
  <c r="Y103" i="3"/>
  <c r="CW103" i="3" s="1"/>
  <c r="CY103" i="3"/>
  <c r="CZ103" i="3"/>
  <c r="DA103" i="3"/>
  <c r="DB103" i="3"/>
  <c r="DC103" i="3"/>
  <c r="A104" i="3"/>
  <c r="Y104" i="3"/>
  <c r="CX104" i="3" s="1"/>
  <c r="DF104" i="3" s="1"/>
  <c r="DJ104" i="3" s="1"/>
  <c r="CY104" i="3"/>
  <c r="CZ104" i="3"/>
  <c r="DB104" i="3" s="1"/>
  <c r="DA104" i="3"/>
  <c r="DC104" i="3"/>
  <c r="A105" i="3"/>
  <c r="Y105" i="3"/>
  <c r="CU105" i="3"/>
  <c r="CV105" i="3"/>
  <c r="CX105" i="3"/>
  <c r="DH105" i="3" s="1"/>
  <c r="CY105" i="3"/>
  <c r="CZ105" i="3"/>
  <c r="DB105" i="3" s="1"/>
  <c r="DA105" i="3"/>
  <c r="DC105" i="3"/>
  <c r="A106" i="3"/>
  <c r="Y106" i="3"/>
  <c r="CX106" i="3" s="1"/>
  <c r="DI106" i="3" s="1"/>
  <c r="DJ106" i="3" s="1"/>
  <c r="CY106" i="3"/>
  <c r="CZ106" i="3"/>
  <c r="DA106" i="3"/>
  <c r="DB106" i="3"/>
  <c r="DC106" i="3"/>
  <c r="A107" i="3"/>
  <c r="Y107" i="3"/>
  <c r="CW107" i="3"/>
  <c r="CX107" i="3"/>
  <c r="DH107" i="3" s="1"/>
  <c r="CY107" i="3"/>
  <c r="CZ107" i="3"/>
  <c r="DB107" i="3" s="1"/>
  <c r="DA107" i="3"/>
  <c r="DC107" i="3"/>
  <c r="A108" i="3"/>
  <c r="Y108" i="3"/>
  <c r="CW108" i="3" s="1"/>
  <c r="CY108" i="3"/>
  <c r="CZ108" i="3"/>
  <c r="DA108" i="3"/>
  <c r="DB108" i="3"/>
  <c r="DC108" i="3"/>
  <c r="A109" i="3"/>
  <c r="Y109" i="3"/>
  <c r="CX109" i="3"/>
  <c r="DI109" i="3" s="1"/>
  <c r="CY109" i="3"/>
  <c r="CZ109" i="3"/>
  <c r="DB109" i="3" s="1"/>
  <c r="DA109" i="3"/>
  <c r="DC109" i="3"/>
  <c r="A110" i="3"/>
  <c r="Y110" i="3"/>
  <c r="CX110" i="3"/>
  <c r="DH110" i="3" s="1"/>
  <c r="CY110" i="3"/>
  <c r="CZ110" i="3"/>
  <c r="DA110" i="3"/>
  <c r="DB110" i="3"/>
  <c r="DC110" i="3"/>
  <c r="DF110" i="3"/>
  <c r="DJ110" i="3" s="1"/>
  <c r="A111" i="3"/>
  <c r="Y111" i="3"/>
  <c r="CX111" i="3" s="1"/>
  <c r="CU111" i="3"/>
  <c r="CY111" i="3"/>
  <c r="CZ111" i="3"/>
  <c r="DA111" i="3"/>
  <c r="DB111" i="3"/>
  <c r="DC111" i="3"/>
  <c r="A112" i="3"/>
  <c r="Y112" i="3"/>
  <c r="CX112" i="3" s="1"/>
  <c r="CY112" i="3"/>
  <c r="CZ112" i="3"/>
  <c r="DB112" i="3" s="1"/>
  <c r="DA112" i="3"/>
  <c r="DC112" i="3"/>
  <c r="A113" i="3"/>
  <c r="Y113" i="3"/>
  <c r="CW113" i="3"/>
  <c r="CX113" i="3"/>
  <c r="DI113" i="3" s="1"/>
  <c r="CY113" i="3"/>
  <c r="CZ113" i="3"/>
  <c r="DA113" i="3"/>
  <c r="DB113" i="3"/>
  <c r="DC113" i="3"/>
  <c r="DF113" i="3"/>
  <c r="A114" i="3"/>
  <c r="Y114" i="3"/>
  <c r="CX114" i="3" s="1"/>
  <c r="CW114" i="3"/>
  <c r="CY114" i="3"/>
  <c r="CZ114" i="3"/>
  <c r="DA114" i="3"/>
  <c r="DB114" i="3"/>
  <c r="DC114" i="3"/>
  <c r="A115" i="3"/>
  <c r="Y115" i="3"/>
  <c r="CX115" i="3"/>
  <c r="DG115" i="3" s="1"/>
  <c r="CY115" i="3"/>
  <c r="CZ115" i="3"/>
  <c r="DA115" i="3"/>
  <c r="DB115" i="3"/>
  <c r="DC115" i="3"/>
  <c r="A116" i="3"/>
  <c r="Y116" i="3"/>
  <c r="CX116" i="3" s="1"/>
  <c r="CY116" i="3"/>
  <c r="CZ116" i="3"/>
  <c r="DB116" i="3" s="1"/>
  <c r="DA116" i="3"/>
  <c r="DC116" i="3"/>
  <c r="A117" i="3"/>
  <c r="Y117" i="3"/>
  <c r="CU117" i="3"/>
  <c r="CV117" i="3"/>
  <c r="CX117" i="3"/>
  <c r="DH117" i="3" s="1"/>
  <c r="CY117" i="3"/>
  <c r="CZ117" i="3"/>
  <c r="DB117" i="3" s="1"/>
  <c r="DA117" i="3"/>
  <c r="DC117" i="3"/>
  <c r="A118" i="3"/>
  <c r="Y118" i="3"/>
  <c r="CX118" i="3" s="1"/>
  <c r="CY118" i="3"/>
  <c r="CZ118" i="3"/>
  <c r="DA118" i="3"/>
  <c r="DB118" i="3"/>
  <c r="DC118" i="3"/>
  <c r="A119" i="3"/>
  <c r="Y119" i="3"/>
  <c r="CW119" i="3"/>
  <c r="CX119" i="3"/>
  <c r="DH119" i="3" s="1"/>
  <c r="CY119" i="3"/>
  <c r="CZ119" i="3"/>
  <c r="DB119" i="3" s="1"/>
  <c r="DA119" i="3"/>
  <c r="DC119" i="3"/>
  <c r="A120" i="3"/>
  <c r="Y120" i="3"/>
  <c r="CW120" i="3"/>
  <c r="CX120" i="3"/>
  <c r="DI120" i="3" s="1"/>
  <c r="CY120" i="3"/>
  <c r="CZ120" i="3"/>
  <c r="DA120" i="3"/>
  <c r="DB120" i="3"/>
  <c r="DC120" i="3"/>
  <c r="A121" i="3"/>
  <c r="Y121" i="3"/>
  <c r="CX121" i="3"/>
  <c r="DH121" i="3" s="1"/>
  <c r="CY121" i="3"/>
  <c r="CZ121" i="3"/>
  <c r="DB121" i="3" s="1"/>
  <c r="DA121" i="3"/>
  <c r="DC121" i="3"/>
  <c r="A122" i="3"/>
  <c r="Y122" i="3"/>
  <c r="CV122" i="3" s="1"/>
  <c r="CU122" i="3"/>
  <c r="CY122" i="3"/>
  <c r="CZ122" i="3"/>
  <c r="DB122" i="3" s="1"/>
  <c r="DA122" i="3"/>
  <c r="DC122" i="3"/>
  <c r="A123" i="3"/>
  <c r="Y123" i="3"/>
  <c r="CX123" i="3"/>
  <c r="DI123" i="3" s="1"/>
  <c r="DJ123" i="3" s="1"/>
  <c r="CY123" i="3"/>
  <c r="CZ123" i="3"/>
  <c r="DB123" i="3" s="1"/>
  <c r="DA123" i="3"/>
  <c r="DC123" i="3"/>
  <c r="A124" i="3"/>
  <c r="Y124" i="3"/>
  <c r="CW124" i="3"/>
  <c r="CX124" i="3"/>
  <c r="DH124" i="3" s="1"/>
  <c r="CY124" i="3"/>
  <c r="CZ124" i="3"/>
  <c r="DB124" i="3" s="1"/>
  <c r="DA124" i="3"/>
  <c r="DC124" i="3"/>
  <c r="A125" i="3"/>
  <c r="Y125" i="3"/>
  <c r="CX125" i="3" s="1"/>
  <c r="CY125" i="3"/>
  <c r="CZ125" i="3"/>
  <c r="DA125" i="3"/>
  <c r="DB125" i="3"/>
  <c r="DC125" i="3"/>
  <c r="A126" i="3"/>
  <c r="Y126" i="3"/>
  <c r="CX126" i="3" s="1"/>
  <c r="CY126" i="3"/>
  <c r="CZ126" i="3"/>
  <c r="DB126" i="3" s="1"/>
  <c r="DA126" i="3"/>
  <c r="DC126" i="3"/>
  <c r="A127" i="3"/>
  <c r="Y127" i="3"/>
  <c r="CU127" i="3"/>
  <c r="CV127" i="3"/>
  <c r="CX127" i="3"/>
  <c r="DH127" i="3" s="1"/>
  <c r="CY127" i="3"/>
  <c r="CZ127" i="3"/>
  <c r="DB127" i="3" s="1"/>
  <c r="DA127" i="3"/>
  <c r="DC127" i="3"/>
  <c r="A128" i="3"/>
  <c r="Y128" i="3"/>
  <c r="CX128" i="3" s="1"/>
  <c r="CY128" i="3"/>
  <c r="CZ128" i="3"/>
  <c r="DA128" i="3"/>
  <c r="DB128" i="3"/>
  <c r="DC128" i="3"/>
  <c r="A129" i="3"/>
  <c r="Y129" i="3"/>
  <c r="CW129" i="3"/>
  <c r="CX129" i="3"/>
  <c r="DF129" i="3" s="1"/>
  <c r="CY129" i="3"/>
  <c r="CZ129" i="3"/>
  <c r="DB129" i="3" s="1"/>
  <c r="DA129" i="3"/>
  <c r="DC129" i="3"/>
  <c r="A130" i="3"/>
  <c r="Y130" i="3"/>
  <c r="CW130" i="3"/>
  <c r="CX130" i="3"/>
  <c r="DI130" i="3" s="1"/>
  <c r="CY130" i="3"/>
  <c r="CZ130" i="3"/>
  <c r="DA130" i="3"/>
  <c r="DB130" i="3"/>
  <c r="DC130" i="3"/>
  <c r="DF130" i="3"/>
  <c r="A131" i="3"/>
  <c r="Y131" i="3"/>
  <c r="CX131" i="3"/>
  <c r="CY131" i="3"/>
  <c r="CZ131" i="3"/>
  <c r="DB131" i="3" s="1"/>
  <c r="DA131" i="3"/>
  <c r="DC131" i="3"/>
  <c r="A132" i="3"/>
  <c r="Y132" i="3"/>
  <c r="CU132" i="3"/>
  <c r="CY132" i="3"/>
  <c r="CZ132" i="3"/>
  <c r="DB132" i="3" s="1"/>
  <c r="DA132" i="3"/>
  <c r="DC132" i="3"/>
  <c r="A133" i="3"/>
  <c r="Y133" i="3"/>
  <c r="CX133" i="3"/>
  <c r="DI133" i="3" s="1"/>
  <c r="DJ133" i="3" s="1"/>
  <c r="CY133" i="3"/>
  <c r="CZ133" i="3"/>
  <c r="DB133" i="3" s="1"/>
  <c r="DA133" i="3"/>
  <c r="DC133" i="3"/>
  <c r="A134" i="3"/>
  <c r="Y134" i="3"/>
  <c r="CW134" i="3"/>
  <c r="CX134" i="3"/>
  <c r="DF134" i="3" s="1"/>
  <c r="CY134" i="3"/>
  <c r="CZ134" i="3"/>
  <c r="DB134" i="3" s="1"/>
  <c r="DA134" i="3"/>
  <c r="DC134" i="3"/>
  <c r="A135" i="3"/>
  <c r="Y135" i="3"/>
  <c r="CY135" i="3"/>
  <c r="CZ135" i="3"/>
  <c r="DA135" i="3"/>
  <c r="DB135" i="3"/>
  <c r="DC135" i="3"/>
  <c r="A136" i="3"/>
  <c r="Y136" i="3"/>
  <c r="CX136" i="3" s="1"/>
  <c r="DI136" i="3" s="1"/>
  <c r="CY136" i="3"/>
  <c r="CZ136" i="3"/>
  <c r="DB136" i="3" s="1"/>
  <c r="DA136" i="3"/>
  <c r="DC136" i="3"/>
  <c r="A137" i="3"/>
  <c r="Y137" i="3"/>
  <c r="CU137" i="3"/>
  <c r="CV137" i="3"/>
  <c r="CX137" i="3"/>
  <c r="CY137" i="3"/>
  <c r="CZ137" i="3"/>
  <c r="DB137" i="3" s="1"/>
  <c r="DA137" i="3"/>
  <c r="DC137" i="3"/>
  <c r="A138" i="3"/>
  <c r="Y138" i="3"/>
  <c r="CY138" i="3"/>
  <c r="CZ138" i="3"/>
  <c r="DA138" i="3"/>
  <c r="DB138" i="3"/>
  <c r="DC138" i="3"/>
  <c r="A139" i="3"/>
  <c r="Y139" i="3"/>
  <c r="CW139" i="3" s="1"/>
  <c r="CY139" i="3"/>
  <c r="CZ139" i="3"/>
  <c r="DB139" i="3" s="1"/>
  <c r="DA139" i="3"/>
  <c r="DC139" i="3"/>
  <c r="A140" i="3"/>
  <c r="Y140" i="3"/>
  <c r="CX140" i="3"/>
  <c r="DG140" i="3" s="1"/>
  <c r="CY140" i="3"/>
  <c r="CZ140" i="3"/>
  <c r="DA140" i="3"/>
  <c r="DB140" i="3"/>
  <c r="DC140" i="3"/>
  <c r="DF140" i="3"/>
  <c r="DJ140" i="3" s="1"/>
  <c r="A141" i="3"/>
  <c r="Y141" i="3"/>
  <c r="CU141" i="3"/>
  <c r="CY141" i="3"/>
  <c r="CZ141" i="3"/>
  <c r="DA141" i="3"/>
  <c r="DB141" i="3"/>
  <c r="DC141" i="3"/>
  <c r="A142" i="3"/>
  <c r="Y142" i="3"/>
  <c r="CW142" i="3" s="1"/>
  <c r="CY142" i="3"/>
  <c r="CZ142" i="3"/>
  <c r="DB142" i="3" s="1"/>
  <c r="DA142" i="3"/>
  <c r="DC142" i="3"/>
  <c r="A143" i="3"/>
  <c r="Y143" i="3"/>
  <c r="CW143" i="3"/>
  <c r="CX143" i="3"/>
  <c r="DH143" i="3" s="1"/>
  <c r="CY143" i="3"/>
  <c r="CZ143" i="3"/>
  <c r="DB143" i="3" s="1"/>
  <c r="DA143" i="3"/>
  <c r="DC143" i="3"/>
  <c r="A144" i="3"/>
  <c r="Y144" i="3"/>
  <c r="CX144" i="3" s="1"/>
  <c r="CY144" i="3"/>
  <c r="CZ144" i="3"/>
  <c r="DA144" i="3"/>
  <c r="DB144" i="3"/>
  <c r="DC144" i="3"/>
  <c r="DG144" i="3"/>
  <c r="A145" i="3"/>
  <c r="Y145" i="3"/>
  <c r="CU145" i="3"/>
  <c r="CV145" i="3"/>
  <c r="CX145" i="3"/>
  <c r="DI145" i="3" s="1"/>
  <c r="DJ145" i="3" s="1"/>
  <c r="CY145" i="3"/>
  <c r="CZ145" i="3"/>
  <c r="DA145" i="3"/>
  <c r="DB145" i="3"/>
  <c r="DC145" i="3"/>
  <c r="A146" i="3"/>
  <c r="Y146" i="3"/>
  <c r="CW146" i="3"/>
  <c r="CX146" i="3"/>
  <c r="DF146" i="3" s="1"/>
  <c r="CY146" i="3"/>
  <c r="CZ146" i="3"/>
  <c r="DB146" i="3" s="1"/>
  <c r="DA146" i="3"/>
  <c r="DC146" i="3"/>
  <c r="A147" i="3"/>
  <c r="Y147" i="3"/>
  <c r="CX147" i="3" s="1"/>
  <c r="DG147" i="3" s="1"/>
  <c r="CY147" i="3"/>
  <c r="CZ147" i="3"/>
  <c r="DA147" i="3"/>
  <c r="DB147" i="3"/>
  <c r="DC147" i="3"/>
  <c r="A148" i="3"/>
  <c r="Y148" i="3"/>
  <c r="CU148" i="3"/>
  <c r="CV148" i="3"/>
  <c r="CX148" i="3"/>
  <c r="DI148" i="3" s="1"/>
  <c r="DJ148" i="3" s="1"/>
  <c r="CY148" i="3"/>
  <c r="CZ148" i="3"/>
  <c r="DB148" i="3" s="1"/>
  <c r="DA148" i="3"/>
  <c r="DC148" i="3"/>
  <c r="A149" i="3"/>
  <c r="Y149" i="3"/>
  <c r="CW149" i="3"/>
  <c r="CX149" i="3"/>
  <c r="DH149" i="3" s="1"/>
  <c r="CY149" i="3"/>
  <c r="CZ149" i="3"/>
  <c r="DB149" i="3" s="1"/>
  <c r="DA149" i="3"/>
  <c r="DC149" i="3"/>
  <c r="A150" i="3"/>
  <c r="Y150" i="3"/>
  <c r="CX150" i="3" s="1"/>
  <c r="DI150" i="3" s="1"/>
  <c r="CY150" i="3"/>
  <c r="CZ150" i="3"/>
  <c r="DA150" i="3"/>
  <c r="DB150" i="3"/>
  <c r="DC150" i="3"/>
  <c r="DG150" i="3"/>
  <c r="A151" i="3"/>
  <c r="Y151" i="3"/>
  <c r="CU151" i="3"/>
  <c r="CV151" i="3"/>
  <c r="CX151" i="3"/>
  <c r="DI151" i="3" s="1"/>
  <c r="DJ151" i="3" s="1"/>
  <c r="CY151" i="3"/>
  <c r="CZ151" i="3"/>
  <c r="DB151" i="3" s="1"/>
  <c r="DA151" i="3"/>
  <c r="DC151" i="3"/>
  <c r="A152" i="3"/>
  <c r="Y152" i="3"/>
  <c r="CW152" i="3"/>
  <c r="CX152" i="3"/>
  <c r="DH152" i="3" s="1"/>
  <c r="CY152" i="3"/>
  <c r="CZ152" i="3"/>
  <c r="DB152" i="3" s="1"/>
  <c r="DA152" i="3"/>
  <c r="DC152" i="3"/>
  <c r="A153" i="3"/>
  <c r="Y153" i="3"/>
  <c r="CX153" i="3" s="1"/>
  <c r="DI153" i="3" s="1"/>
  <c r="CY153" i="3"/>
  <c r="CZ153" i="3"/>
  <c r="DA153" i="3"/>
  <c r="DB153" i="3"/>
  <c r="DC153" i="3"/>
  <c r="DG153" i="3"/>
  <c r="A154" i="3"/>
  <c r="Y154" i="3"/>
  <c r="CU154" i="3"/>
  <c r="CV154" i="3"/>
  <c r="CX154" i="3"/>
  <c r="DI154" i="3" s="1"/>
  <c r="DJ154" i="3" s="1"/>
  <c r="CY154" i="3"/>
  <c r="CZ154" i="3"/>
  <c r="DB154" i="3" s="1"/>
  <c r="DA154" i="3"/>
  <c r="DC154" i="3"/>
  <c r="A155" i="3"/>
  <c r="Y155" i="3"/>
  <c r="CW155" i="3"/>
  <c r="CX155" i="3"/>
  <c r="DH155" i="3" s="1"/>
  <c r="CY155" i="3"/>
  <c r="CZ155" i="3"/>
  <c r="DB155" i="3" s="1"/>
  <c r="DA155" i="3"/>
  <c r="DC155" i="3"/>
  <c r="A156" i="3"/>
  <c r="Y156" i="3"/>
  <c r="CX156" i="3" s="1"/>
  <c r="DI156" i="3" s="1"/>
  <c r="CY156" i="3"/>
  <c r="CZ156" i="3"/>
  <c r="DA156" i="3"/>
  <c r="DB156" i="3"/>
  <c r="DC156" i="3"/>
  <c r="DG156" i="3"/>
  <c r="A157" i="3"/>
  <c r="Y157" i="3"/>
  <c r="CU157" i="3"/>
  <c r="CV157" i="3"/>
  <c r="CX157" i="3"/>
  <c r="DI157" i="3" s="1"/>
  <c r="DJ157" i="3" s="1"/>
  <c r="CY157" i="3"/>
  <c r="CZ157" i="3"/>
  <c r="DB157" i="3" s="1"/>
  <c r="DA157" i="3"/>
  <c r="DC157" i="3"/>
  <c r="A158" i="3"/>
  <c r="Y158" i="3"/>
  <c r="CX158" i="3"/>
  <c r="DH158" i="3" s="1"/>
  <c r="CY158" i="3"/>
  <c r="CZ158" i="3"/>
  <c r="DA158" i="3"/>
  <c r="DB158" i="3"/>
  <c r="DC158" i="3"/>
  <c r="A159" i="3"/>
  <c r="Y159" i="3"/>
  <c r="CX159" i="3" s="1"/>
  <c r="DG159" i="3" s="1"/>
  <c r="DJ159" i="3" s="1"/>
  <c r="CY159" i="3"/>
  <c r="CZ159" i="3"/>
  <c r="DA159" i="3"/>
  <c r="DB159" i="3"/>
  <c r="DC159" i="3"/>
  <c r="A160" i="3"/>
  <c r="Y160" i="3"/>
  <c r="CW160" i="3"/>
  <c r="CX160" i="3"/>
  <c r="DH160" i="3" s="1"/>
  <c r="CY160" i="3"/>
  <c r="CZ160" i="3"/>
  <c r="DB160" i="3" s="1"/>
  <c r="DA160" i="3"/>
  <c r="DC160" i="3"/>
  <c r="A161" i="3"/>
  <c r="Y161" i="3"/>
  <c r="CX161" i="3"/>
  <c r="DI161" i="3" s="1"/>
  <c r="CY161" i="3"/>
  <c r="CZ161" i="3"/>
  <c r="DB161" i="3" s="1"/>
  <c r="DA161" i="3"/>
  <c r="DC161" i="3"/>
  <c r="A162" i="3"/>
  <c r="Y162" i="3"/>
  <c r="CX162" i="3"/>
  <c r="DH162" i="3" s="1"/>
  <c r="CY162" i="3"/>
  <c r="CZ162" i="3"/>
  <c r="DA162" i="3"/>
  <c r="DB162" i="3"/>
  <c r="DC162" i="3"/>
  <c r="DF162" i="3"/>
  <c r="DJ162" i="3" s="1"/>
  <c r="A163" i="3"/>
  <c r="Y163" i="3"/>
  <c r="CV163" i="3" s="1"/>
  <c r="CU163" i="3"/>
  <c r="CY163" i="3"/>
  <c r="CZ163" i="3"/>
  <c r="DB163" i="3" s="1"/>
  <c r="DA163" i="3"/>
  <c r="DC163" i="3"/>
  <c r="A164" i="3"/>
  <c r="Y164" i="3"/>
  <c r="CX164" i="3" s="1"/>
  <c r="DF164" i="3" s="1"/>
  <c r="CY164" i="3"/>
  <c r="CZ164" i="3"/>
  <c r="DB164" i="3" s="1"/>
  <c r="DA164" i="3"/>
  <c r="DC164" i="3"/>
  <c r="A165" i="3"/>
  <c r="Y165" i="3"/>
  <c r="CW165" i="3"/>
  <c r="CX165" i="3"/>
  <c r="DH165" i="3" s="1"/>
  <c r="CY165" i="3"/>
  <c r="CZ165" i="3"/>
  <c r="DA165" i="3"/>
  <c r="DB165" i="3"/>
  <c r="DC165" i="3"/>
  <c r="A166" i="3"/>
  <c r="Y166" i="3"/>
  <c r="CX166" i="3" s="1"/>
  <c r="DI166" i="3" s="1"/>
  <c r="CW166" i="3"/>
  <c r="CY166" i="3"/>
  <c r="CZ166" i="3"/>
  <c r="DA166" i="3"/>
  <c r="DB166" i="3"/>
  <c r="DC166" i="3"/>
  <c r="A167" i="3"/>
  <c r="Y167" i="3"/>
  <c r="CX167" i="3"/>
  <c r="DG167" i="3" s="1"/>
  <c r="CY167" i="3"/>
  <c r="CZ167" i="3"/>
  <c r="DB167" i="3" s="1"/>
  <c r="DA167" i="3"/>
  <c r="DC167" i="3"/>
  <c r="A168" i="3"/>
  <c r="Y168" i="3"/>
  <c r="CX168" i="3" s="1"/>
  <c r="DF168" i="3" s="1"/>
  <c r="DJ168" i="3" s="1"/>
  <c r="CY168" i="3"/>
  <c r="CZ168" i="3"/>
  <c r="DB168" i="3" s="1"/>
  <c r="DA168" i="3"/>
  <c r="DC168" i="3"/>
  <c r="A169" i="3"/>
  <c r="Y169" i="3"/>
  <c r="CU169" i="3"/>
  <c r="CV169" i="3"/>
  <c r="CX169" i="3"/>
  <c r="DF169" i="3" s="1"/>
  <c r="CY169" i="3"/>
  <c r="CZ169" i="3"/>
  <c r="DB169" i="3" s="1"/>
  <c r="DA169" i="3"/>
  <c r="DC169" i="3"/>
  <c r="A170" i="3"/>
  <c r="Y170" i="3"/>
  <c r="CX170" i="3" s="1"/>
  <c r="DI170" i="3" s="1"/>
  <c r="DJ170" i="3" s="1"/>
  <c r="CY170" i="3"/>
  <c r="CZ170" i="3"/>
  <c r="DA170" i="3"/>
  <c r="DB170" i="3"/>
  <c r="DC170" i="3"/>
  <c r="A171" i="3"/>
  <c r="Y171" i="3"/>
  <c r="CW171" i="3"/>
  <c r="CX171" i="3"/>
  <c r="DF171" i="3" s="1"/>
  <c r="CY171" i="3"/>
  <c r="CZ171" i="3"/>
  <c r="DB171" i="3" s="1"/>
  <c r="DA171" i="3"/>
  <c r="DC171" i="3"/>
  <c r="A172" i="3"/>
  <c r="Y172" i="3"/>
  <c r="CW172" i="3"/>
  <c r="CX172" i="3"/>
  <c r="DH172" i="3" s="1"/>
  <c r="CY172" i="3"/>
  <c r="CZ172" i="3"/>
  <c r="DA172" i="3"/>
  <c r="DB172" i="3"/>
  <c r="DC172" i="3"/>
  <c r="A173" i="3"/>
  <c r="Y173" i="3"/>
  <c r="CX173" i="3" s="1"/>
  <c r="CY173" i="3"/>
  <c r="CZ173" i="3"/>
  <c r="DA173" i="3"/>
  <c r="DB173" i="3"/>
  <c r="DC173" i="3"/>
  <c r="A174" i="3"/>
  <c r="Y174" i="3"/>
  <c r="CX174" i="3" s="1"/>
  <c r="DF174" i="3" s="1"/>
  <c r="CU174" i="3"/>
  <c r="CY174" i="3"/>
  <c r="CZ174" i="3"/>
  <c r="DB174" i="3" s="1"/>
  <c r="DA174" i="3"/>
  <c r="DC174" i="3"/>
  <c r="A175" i="3"/>
  <c r="Y175" i="3"/>
  <c r="CX175" i="3"/>
  <c r="DI175" i="3" s="1"/>
  <c r="DJ175" i="3" s="1"/>
  <c r="CY175" i="3"/>
  <c r="CZ175" i="3"/>
  <c r="DB175" i="3" s="1"/>
  <c r="DA175" i="3"/>
  <c r="DC175" i="3"/>
  <c r="A176" i="3"/>
  <c r="Y176" i="3"/>
  <c r="CW176" i="3"/>
  <c r="CX176" i="3"/>
  <c r="DH176" i="3" s="1"/>
  <c r="CY176" i="3"/>
  <c r="CZ176" i="3"/>
  <c r="DB176" i="3" s="1"/>
  <c r="DA176" i="3"/>
  <c r="DC176" i="3"/>
  <c r="A177" i="3"/>
  <c r="Y177" i="3"/>
  <c r="CW177" i="3" s="1"/>
  <c r="CX177" i="3"/>
  <c r="DG177" i="3" s="1"/>
  <c r="DJ177" i="3" s="1"/>
  <c r="CY177" i="3"/>
  <c r="CZ177" i="3"/>
  <c r="DB177" i="3" s="1"/>
  <c r="DA177" i="3"/>
  <c r="DC177" i="3"/>
  <c r="A178" i="3"/>
  <c r="Y178" i="3"/>
  <c r="CX178" i="3" s="1"/>
  <c r="DF178" i="3" s="1"/>
  <c r="DJ178" i="3" s="1"/>
  <c r="CY178" i="3"/>
  <c r="CZ178" i="3"/>
  <c r="DB178" i="3" s="1"/>
  <c r="DA178" i="3"/>
  <c r="DC178" i="3"/>
  <c r="A179" i="3"/>
  <c r="Y179" i="3"/>
  <c r="CU179" i="3"/>
  <c r="CV179" i="3"/>
  <c r="CX179" i="3"/>
  <c r="DF179" i="3" s="1"/>
  <c r="CY179" i="3"/>
  <c r="CZ179" i="3"/>
  <c r="DB179" i="3" s="1"/>
  <c r="DA179" i="3"/>
  <c r="DC179" i="3"/>
  <c r="A180" i="3"/>
  <c r="Y180" i="3"/>
  <c r="CX180" i="3" s="1"/>
  <c r="DI180" i="3" s="1"/>
  <c r="DJ180" i="3" s="1"/>
  <c r="CY180" i="3"/>
  <c r="CZ180" i="3"/>
  <c r="DA180" i="3"/>
  <c r="DB180" i="3"/>
  <c r="DC180" i="3"/>
  <c r="DG180" i="3"/>
  <c r="A181" i="3"/>
  <c r="Y181" i="3"/>
  <c r="CX181" i="3" s="1"/>
  <c r="DF181" i="3" s="1"/>
  <c r="CW181" i="3"/>
  <c r="CY181" i="3"/>
  <c r="CZ181" i="3"/>
  <c r="DB181" i="3" s="1"/>
  <c r="DA181" i="3"/>
  <c r="DC181" i="3"/>
  <c r="DG181" i="3"/>
  <c r="DJ181" i="3" s="1"/>
  <c r="A182" i="3"/>
  <c r="Y182" i="3"/>
  <c r="CW182" i="3"/>
  <c r="CX182" i="3"/>
  <c r="DH182" i="3" s="1"/>
  <c r="CY182" i="3"/>
  <c r="CZ182" i="3"/>
  <c r="DA182" i="3"/>
  <c r="DB182" i="3"/>
  <c r="DC182" i="3"/>
  <c r="A183" i="3"/>
  <c r="Y183" i="3"/>
  <c r="CX183" i="3"/>
  <c r="DH183" i="3" s="1"/>
  <c r="CY183" i="3"/>
  <c r="CZ183" i="3"/>
  <c r="DA183" i="3"/>
  <c r="DB183" i="3"/>
  <c r="DC183" i="3"/>
  <c r="A184" i="3"/>
  <c r="Y184" i="3"/>
  <c r="CX184" i="3" s="1"/>
  <c r="DH184" i="3" s="1"/>
  <c r="CU184" i="3"/>
  <c r="CV184" i="3"/>
  <c r="CY184" i="3"/>
  <c r="CZ184" i="3"/>
  <c r="DA184" i="3"/>
  <c r="DB184" i="3"/>
  <c r="DC184" i="3"/>
  <c r="A185" i="3"/>
  <c r="Y185" i="3"/>
  <c r="CX185" i="3"/>
  <c r="DI185" i="3" s="1"/>
  <c r="DJ185" i="3" s="1"/>
  <c r="CY185" i="3"/>
  <c r="CZ185" i="3"/>
  <c r="DB185" i="3" s="1"/>
  <c r="DA185" i="3"/>
  <c r="DC185" i="3"/>
  <c r="A186" i="3"/>
  <c r="Y186" i="3"/>
  <c r="CW186" i="3" s="1"/>
  <c r="CY186" i="3"/>
  <c r="CZ186" i="3"/>
  <c r="DA186" i="3"/>
  <c r="DB186" i="3"/>
  <c r="DC186" i="3"/>
  <c r="A187" i="3"/>
  <c r="Y187" i="3"/>
  <c r="CX187" i="3" s="1"/>
  <c r="CW187" i="3"/>
  <c r="CY187" i="3"/>
  <c r="CZ187" i="3"/>
  <c r="DB187" i="3" s="1"/>
  <c r="DA187" i="3"/>
  <c r="DC187" i="3"/>
  <c r="A188" i="3"/>
  <c r="Y188" i="3"/>
  <c r="CX188" i="3"/>
  <c r="DH188" i="3" s="1"/>
  <c r="CY188" i="3"/>
  <c r="CZ188" i="3"/>
  <c r="DA188" i="3"/>
  <c r="DB188" i="3"/>
  <c r="DC188" i="3"/>
  <c r="DF188" i="3"/>
  <c r="DJ188" i="3" s="1"/>
  <c r="A189" i="3"/>
  <c r="Y189" i="3"/>
  <c r="CV189" i="3" s="1"/>
  <c r="CU189" i="3"/>
  <c r="CY189" i="3"/>
  <c r="CZ189" i="3"/>
  <c r="DA189" i="3"/>
  <c r="DB189" i="3"/>
  <c r="DC189" i="3"/>
  <c r="A190" i="3"/>
  <c r="Y190" i="3"/>
  <c r="CX190" i="3" s="1"/>
  <c r="CW190" i="3"/>
  <c r="CY190" i="3"/>
  <c r="CZ190" i="3"/>
  <c r="DB190" i="3" s="1"/>
  <c r="DA190" i="3"/>
  <c r="DC190" i="3"/>
  <c r="A191" i="3"/>
  <c r="Y191" i="3"/>
  <c r="CW191" i="3"/>
  <c r="CX191" i="3"/>
  <c r="DI191" i="3" s="1"/>
  <c r="CY191" i="3"/>
  <c r="CZ191" i="3"/>
  <c r="DB191" i="3" s="1"/>
  <c r="DA191" i="3"/>
  <c r="DC191" i="3"/>
  <c r="A192" i="3"/>
  <c r="Y192" i="3"/>
  <c r="CX192" i="3" s="1"/>
  <c r="CY192" i="3"/>
  <c r="CZ192" i="3"/>
  <c r="DA192" i="3"/>
  <c r="DB192" i="3"/>
  <c r="DC192" i="3"/>
  <c r="A193" i="3"/>
  <c r="Y193" i="3"/>
  <c r="CX193" i="3" s="1"/>
  <c r="CU193" i="3"/>
  <c r="CV193" i="3"/>
  <c r="CY193" i="3"/>
  <c r="CZ193" i="3"/>
  <c r="DB193" i="3" s="1"/>
  <c r="DA193" i="3"/>
  <c r="DC193" i="3"/>
  <c r="A194" i="3"/>
  <c r="Y194" i="3"/>
  <c r="CW194" i="3"/>
  <c r="CX194" i="3"/>
  <c r="DI194" i="3" s="1"/>
  <c r="CY194" i="3"/>
  <c r="CZ194" i="3"/>
  <c r="DB194" i="3" s="1"/>
  <c r="DA194" i="3"/>
  <c r="DC194" i="3"/>
  <c r="A195" i="3"/>
  <c r="Y195" i="3"/>
  <c r="CW195" i="3" s="1"/>
  <c r="CY195" i="3"/>
  <c r="CZ195" i="3"/>
  <c r="DA195" i="3"/>
  <c r="DB195" i="3"/>
  <c r="DC195" i="3"/>
  <c r="A196" i="3"/>
  <c r="Y196" i="3"/>
  <c r="CX196" i="3"/>
  <c r="DG196" i="3" s="1"/>
  <c r="CY196" i="3"/>
  <c r="CZ196" i="3"/>
  <c r="DB196" i="3" s="1"/>
  <c r="DA196" i="3"/>
  <c r="DC196" i="3"/>
  <c r="A197" i="3"/>
  <c r="Y197" i="3"/>
  <c r="CU197" i="3"/>
  <c r="CV197" i="3"/>
  <c r="CX197" i="3"/>
  <c r="DI197" i="3" s="1"/>
  <c r="DJ197" i="3" s="1"/>
  <c r="CY197" i="3"/>
  <c r="CZ197" i="3"/>
  <c r="DB197" i="3" s="1"/>
  <c r="DA197" i="3"/>
  <c r="DC197" i="3"/>
  <c r="A198" i="3"/>
  <c r="Y198" i="3"/>
  <c r="CW198" i="3" s="1"/>
  <c r="CY198" i="3"/>
  <c r="CZ198" i="3"/>
  <c r="DA198" i="3"/>
  <c r="DB198" i="3"/>
  <c r="DC198" i="3"/>
  <c r="A199" i="3"/>
  <c r="Y199" i="3"/>
  <c r="CX199" i="3"/>
  <c r="DG199" i="3" s="1"/>
  <c r="CY199" i="3"/>
  <c r="CZ199" i="3"/>
  <c r="DB199" i="3" s="1"/>
  <c r="DA199" i="3"/>
  <c r="DC199" i="3"/>
  <c r="A200" i="3"/>
  <c r="Y200" i="3"/>
  <c r="CU200" i="3"/>
  <c r="CV200" i="3"/>
  <c r="CX200" i="3"/>
  <c r="DI200" i="3" s="1"/>
  <c r="DJ200" i="3" s="1"/>
  <c r="CY200" i="3"/>
  <c r="CZ200" i="3"/>
  <c r="DB200" i="3" s="1"/>
  <c r="DA200" i="3"/>
  <c r="DC200" i="3"/>
  <c r="A201" i="3"/>
  <c r="Y201" i="3"/>
  <c r="CY201" i="3"/>
  <c r="CZ201" i="3"/>
  <c r="DA201" i="3"/>
  <c r="DB201" i="3"/>
  <c r="DC201" i="3"/>
  <c r="A202" i="3"/>
  <c r="Y202" i="3"/>
  <c r="CX202" i="3"/>
  <c r="DG202" i="3" s="1"/>
  <c r="CY202" i="3"/>
  <c r="CZ202" i="3"/>
  <c r="DB202" i="3" s="1"/>
  <c r="DA202" i="3"/>
  <c r="DC202" i="3"/>
  <c r="A203" i="3"/>
  <c r="Y203" i="3"/>
  <c r="CU203" i="3"/>
  <c r="CV203" i="3"/>
  <c r="CX203" i="3"/>
  <c r="CY203" i="3"/>
  <c r="CZ203" i="3"/>
  <c r="DB203" i="3" s="1"/>
  <c r="DA203" i="3"/>
  <c r="DC203" i="3"/>
  <c r="A204" i="3"/>
  <c r="Y204" i="3"/>
  <c r="CY204" i="3"/>
  <c r="CZ204" i="3"/>
  <c r="DA204" i="3"/>
  <c r="DB204" i="3"/>
  <c r="DC204" i="3"/>
  <c r="A205" i="3"/>
  <c r="Y205" i="3"/>
  <c r="CX205" i="3"/>
  <c r="DG205" i="3" s="1"/>
  <c r="CY205" i="3"/>
  <c r="CZ205" i="3"/>
  <c r="DB205" i="3" s="1"/>
  <c r="DA205" i="3"/>
  <c r="DC205" i="3"/>
  <c r="A206" i="3"/>
  <c r="Y206" i="3"/>
  <c r="CU206" i="3"/>
  <c r="CV206" i="3"/>
  <c r="CX206" i="3"/>
  <c r="CY206" i="3"/>
  <c r="CZ206" i="3"/>
  <c r="DA206" i="3"/>
  <c r="DB206" i="3"/>
  <c r="DC206" i="3"/>
  <c r="DF206" i="3"/>
  <c r="A207" i="3"/>
  <c r="Y207" i="3"/>
  <c r="CY207" i="3"/>
  <c r="CZ207" i="3"/>
  <c r="DA207" i="3"/>
  <c r="DB207" i="3"/>
  <c r="DC207" i="3"/>
  <c r="A208" i="3"/>
  <c r="Y208" i="3"/>
  <c r="CX208" i="3"/>
  <c r="DG208" i="3" s="1"/>
  <c r="CY208" i="3"/>
  <c r="CZ208" i="3"/>
  <c r="DB208" i="3" s="1"/>
  <c r="DA208" i="3"/>
  <c r="DC208" i="3"/>
  <c r="A209" i="3"/>
  <c r="Y209" i="3"/>
  <c r="CU209" i="3"/>
  <c r="CV209" i="3"/>
  <c r="CX209" i="3"/>
  <c r="DF209" i="3" s="1"/>
  <c r="CY209" i="3"/>
  <c r="CZ209" i="3"/>
  <c r="DA209" i="3"/>
  <c r="DB209" i="3"/>
  <c r="DC209" i="3"/>
  <c r="A210" i="3"/>
  <c r="Y210" i="3"/>
  <c r="CX210" i="3" s="1"/>
  <c r="CY210" i="3"/>
  <c r="CZ210" i="3"/>
  <c r="DA210" i="3"/>
  <c r="DB210" i="3"/>
  <c r="DC210" i="3"/>
  <c r="A211" i="3"/>
  <c r="Y211" i="3"/>
  <c r="CW211" i="3" s="1"/>
  <c r="CX211" i="3"/>
  <c r="DG211" i="3" s="1"/>
  <c r="DJ211" i="3" s="1"/>
  <c r="CY211" i="3"/>
  <c r="CZ211" i="3"/>
  <c r="DB211" i="3" s="1"/>
  <c r="DA211" i="3"/>
  <c r="DC211" i="3"/>
  <c r="A212" i="3"/>
  <c r="Y212" i="3"/>
  <c r="CW212" i="3" s="1"/>
  <c r="CX212" i="3"/>
  <c r="DG212" i="3" s="1"/>
  <c r="DJ212" i="3" s="1"/>
  <c r="CY212" i="3"/>
  <c r="CZ212" i="3"/>
  <c r="DA212" i="3"/>
  <c r="DB212" i="3"/>
  <c r="DC212" i="3"/>
  <c r="DF212" i="3"/>
  <c r="A213" i="3"/>
  <c r="Y213" i="3"/>
  <c r="CX213" i="3" s="1"/>
  <c r="CY213" i="3"/>
  <c r="CZ213" i="3"/>
  <c r="DA213" i="3"/>
  <c r="DB213" i="3"/>
  <c r="DC213" i="3"/>
  <c r="A214" i="3"/>
  <c r="Y214" i="3"/>
  <c r="CX214" i="3" s="1"/>
  <c r="CY214" i="3"/>
  <c r="CZ214" i="3"/>
  <c r="DA214" i="3"/>
  <c r="DB214" i="3"/>
  <c r="DC214" i="3"/>
  <c r="A215" i="3"/>
  <c r="Y215" i="3"/>
  <c r="CX215" i="3" s="1"/>
  <c r="DG215" i="3" s="1"/>
  <c r="CU215" i="3"/>
  <c r="CV215" i="3"/>
  <c r="CY215" i="3"/>
  <c r="CZ215" i="3"/>
  <c r="DB215" i="3" s="1"/>
  <c r="DA215" i="3"/>
  <c r="DC215" i="3"/>
  <c r="A216" i="3"/>
  <c r="Y216" i="3"/>
  <c r="CX216" i="3"/>
  <c r="DG216" i="3" s="1"/>
  <c r="CY216" i="3"/>
  <c r="CZ216" i="3"/>
  <c r="DA216" i="3"/>
  <c r="DB216" i="3"/>
  <c r="DC216" i="3"/>
  <c r="A217" i="3"/>
  <c r="Y217" i="3"/>
  <c r="CX217" i="3" s="1"/>
  <c r="CY217" i="3"/>
  <c r="CZ217" i="3"/>
  <c r="DA217" i="3"/>
  <c r="DB217" i="3"/>
  <c r="DC217" i="3"/>
  <c r="A218" i="3"/>
  <c r="Y218" i="3"/>
  <c r="CW218" i="3" s="1"/>
  <c r="CX218" i="3"/>
  <c r="DG218" i="3" s="1"/>
  <c r="DJ218" i="3" s="1"/>
  <c r="CY218" i="3"/>
  <c r="CZ218" i="3"/>
  <c r="DB218" i="3" s="1"/>
  <c r="DA218" i="3"/>
  <c r="DC218" i="3"/>
  <c r="A219" i="3"/>
  <c r="Y219" i="3"/>
  <c r="CX219" i="3" s="1"/>
  <c r="DG219" i="3" s="1"/>
  <c r="CY219" i="3"/>
  <c r="CZ219" i="3"/>
  <c r="DB219" i="3" s="1"/>
  <c r="DA219" i="3"/>
  <c r="DC219" i="3"/>
  <c r="A220" i="3"/>
  <c r="Y220" i="3"/>
  <c r="CX220" i="3"/>
  <c r="DG220" i="3" s="1"/>
  <c r="CY220" i="3"/>
  <c r="CZ220" i="3"/>
  <c r="DA220" i="3"/>
  <c r="DB220" i="3"/>
  <c r="DC220" i="3"/>
  <c r="DF220" i="3"/>
  <c r="DJ220" i="3" s="1"/>
  <c r="A221" i="3"/>
  <c r="Y221" i="3"/>
  <c r="CU221" i="3"/>
  <c r="CY221" i="3"/>
  <c r="CZ221" i="3"/>
  <c r="DA221" i="3"/>
  <c r="DB221" i="3"/>
  <c r="DC221" i="3"/>
  <c r="A222" i="3"/>
  <c r="Y222" i="3"/>
  <c r="CX222" i="3"/>
  <c r="DG222" i="3" s="1"/>
  <c r="CY222" i="3"/>
  <c r="CZ222" i="3"/>
  <c r="DB222" i="3" s="1"/>
  <c r="DA222" i="3"/>
  <c r="DC222" i="3"/>
  <c r="A223" i="3"/>
  <c r="Y223" i="3"/>
  <c r="CW223" i="3" s="1"/>
  <c r="CX223" i="3"/>
  <c r="DG223" i="3" s="1"/>
  <c r="DJ223" i="3" s="1"/>
  <c r="CY223" i="3"/>
  <c r="CZ223" i="3"/>
  <c r="DA223" i="3"/>
  <c r="DB223" i="3"/>
  <c r="DC223" i="3"/>
  <c r="DF223" i="3"/>
  <c r="A224" i="3"/>
  <c r="Y224" i="3"/>
  <c r="CX224" i="3" s="1"/>
  <c r="DH224" i="3" s="1"/>
  <c r="CW224" i="3"/>
  <c r="CY224" i="3"/>
  <c r="CZ224" i="3"/>
  <c r="DB224" i="3" s="1"/>
  <c r="DA224" i="3"/>
  <c r="DC224" i="3"/>
  <c r="A225" i="3"/>
  <c r="Y225" i="3"/>
  <c r="CX225" i="3" s="1"/>
  <c r="DI225" i="3" s="1"/>
  <c r="CY225" i="3"/>
  <c r="CZ225" i="3"/>
  <c r="DA225" i="3"/>
  <c r="DB225" i="3"/>
  <c r="DC225" i="3"/>
  <c r="DG225" i="3"/>
  <c r="A226" i="3"/>
  <c r="Y226" i="3"/>
  <c r="CU226" i="3"/>
  <c r="CV226" i="3"/>
  <c r="CX226" i="3"/>
  <c r="DG226" i="3" s="1"/>
  <c r="CY226" i="3"/>
  <c r="CZ226" i="3"/>
  <c r="DA226" i="3"/>
  <c r="DB226" i="3"/>
  <c r="DC226" i="3"/>
  <c r="A227" i="3"/>
  <c r="Y227" i="3"/>
  <c r="CX227" i="3"/>
  <c r="DI227" i="3" s="1"/>
  <c r="DJ227" i="3" s="1"/>
  <c r="CY227" i="3"/>
  <c r="CZ227" i="3"/>
  <c r="DA227" i="3"/>
  <c r="DB227" i="3"/>
  <c r="DC227" i="3"/>
  <c r="A228" i="3"/>
  <c r="Y228" i="3"/>
  <c r="CY228" i="3"/>
  <c r="CZ228" i="3"/>
  <c r="DA228" i="3"/>
  <c r="DB228" i="3"/>
  <c r="DC228" i="3"/>
  <c r="A229" i="3"/>
  <c r="Y229" i="3"/>
  <c r="CW229" i="3"/>
  <c r="CX229" i="3"/>
  <c r="DF229" i="3" s="1"/>
  <c r="CY229" i="3"/>
  <c r="CZ229" i="3"/>
  <c r="DB229" i="3" s="1"/>
  <c r="DA229" i="3"/>
  <c r="DC229" i="3"/>
  <c r="A230" i="3"/>
  <c r="Y230" i="3"/>
  <c r="CX230" i="3"/>
  <c r="DG230" i="3" s="1"/>
  <c r="CY230" i="3"/>
  <c r="CZ230" i="3"/>
  <c r="DA230" i="3"/>
  <c r="DB230" i="3"/>
  <c r="DC230" i="3"/>
  <c r="DF230" i="3"/>
  <c r="DJ230" i="3" s="1"/>
  <c r="A231" i="3"/>
  <c r="Y231" i="3"/>
  <c r="CU231" i="3"/>
  <c r="CY231" i="3"/>
  <c r="CZ231" i="3"/>
  <c r="DA231" i="3"/>
  <c r="DB231" i="3"/>
  <c r="DC231" i="3"/>
  <c r="A232" i="3"/>
  <c r="Y232" i="3"/>
  <c r="CX232" i="3"/>
  <c r="DG232" i="3" s="1"/>
  <c r="CY232" i="3"/>
  <c r="CZ232" i="3"/>
  <c r="DB232" i="3" s="1"/>
  <c r="DA232" i="3"/>
  <c r="DC232" i="3"/>
  <c r="A233" i="3"/>
  <c r="Y233" i="3"/>
  <c r="CW233" i="3" s="1"/>
  <c r="CX233" i="3"/>
  <c r="DI233" i="3" s="1"/>
  <c r="CY233" i="3"/>
  <c r="CZ233" i="3"/>
  <c r="DA233" i="3"/>
  <c r="DB233" i="3"/>
  <c r="DC233" i="3"/>
  <c r="A234" i="3"/>
  <c r="Y234" i="3"/>
  <c r="CX234" i="3" s="1"/>
  <c r="CW234" i="3"/>
  <c r="CY234" i="3"/>
  <c r="CZ234" i="3"/>
  <c r="DA234" i="3"/>
  <c r="DB234" i="3"/>
  <c r="DC234" i="3"/>
  <c r="A235" i="3"/>
  <c r="Y235" i="3"/>
  <c r="CX235" i="3" s="1"/>
  <c r="DI235" i="3" s="1"/>
  <c r="CY235" i="3"/>
  <c r="CZ235" i="3"/>
  <c r="DA235" i="3"/>
  <c r="DB235" i="3"/>
  <c r="DC235" i="3"/>
  <c r="A236" i="3"/>
  <c r="Y236" i="3"/>
  <c r="CU236" i="3"/>
  <c r="CV236" i="3"/>
  <c r="CX236" i="3"/>
  <c r="DI236" i="3" s="1"/>
  <c r="DJ236" i="3" s="1"/>
  <c r="CY236" i="3"/>
  <c r="CZ236" i="3"/>
  <c r="DA236" i="3"/>
  <c r="DB236" i="3"/>
  <c r="DC236" i="3"/>
  <c r="A237" i="3"/>
  <c r="Y237" i="3"/>
  <c r="CX237" i="3"/>
  <c r="DH237" i="3" s="1"/>
  <c r="CY237" i="3"/>
  <c r="CZ237" i="3"/>
  <c r="DA237" i="3"/>
  <c r="DB237" i="3"/>
  <c r="DC237" i="3"/>
  <c r="DF237" i="3"/>
  <c r="A238" i="3"/>
  <c r="Y238" i="3"/>
  <c r="CX238" i="3" s="1"/>
  <c r="DG238" i="3" s="1"/>
  <c r="DJ238" i="3" s="1"/>
  <c r="CW238" i="3"/>
  <c r="CY238" i="3"/>
  <c r="CZ238" i="3"/>
  <c r="DA238" i="3"/>
  <c r="DB238" i="3"/>
  <c r="DC238" i="3"/>
  <c r="A239" i="3"/>
  <c r="Y239" i="3"/>
  <c r="CW239" i="3"/>
  <c r="CX239" i="3"/>
  <c r="DF239" i="3" s="1"/>
  <c r="CY239" i="3"/>
  <c r="CZ239" i="3"/>
  <c r="DB239" i="3" s="1"/>
  <c r="DA239" i="3"/>
  <c r="DC239" i="3"/>
  <c r="A240" i="3"/>
  <c r="Y240" i="3"/>
  <c r="CX240" i="3"/>
  <c r="DI240" i="3" s="1"/>
  <c r="CY240" i="3"/>
  <c r="CZ240" i="3"/>
  <c r="DB240" i="3" s="1"/>
  <c r="DA240" i="3"/>
  <c r="DC240" i="3"/>
  <c r="A241" i="3"/>
  <c r="Y241" i="3"/>
  <c r="CX241" i="3" s="1"/>
  <c r="CU241" i="3"/>
  <c r="CV241" i="3"/>
  <c r="CY241" i="3"/>
  <c r="CZ241" i="3"/>
  <c r="DA241" i="3"/>
  <c r="DB241" i="3"/>
  <c r="DC241" i="3"/>
  <c r="DG241" i="3"/>
  <c r="DI241" i="3"/>
  <c r="DJ241" i="3" s="1"/>
  <c r="A242" i="3"/>
  <c r="Y242" i="3"/>
  <c r="CX242" i="3"/>
  <c r="DG242" i="3" s="1"/>
  <c r="CY242" i="3"/>
  <c r="CZ242" i="3"/>
  <c r="DB242" i="3" s="1"/>
  <c r="DA242" i="3"/>
  <c r="DC242" i="3"/>
  <c r="DF242" i="3"/>
  <c r="A243" i="3"/>
  <c r="Y243" i="3"/>
  <c r="CW243" i="3" s="1"/>
  <c r="CX243" i="3"/>
  <c r="DI243" i="3" s="1"/>
  <c r="CY243" i="3"/>
  <c r="CZ243" i="3"/>
  <c r="DB243" i="3" s="1"/>
  <c r="DA243" i="3"/>
  <c r="DC243" i="3"/>
  <c r="DF243" i="3"/>
  <c r="A244" i="3"/>
  <c r="Y244" i="3"/>
  <c r="CW244" i="3"/>
  <c r="CX244" i="3"/>
  <c r="CY244" i="3"/>
  <c r="CZ244" i="3"/>
  <c r="DB244" i="3" s="1"/>
  <c r="DA244" i="3"/>
  <c r="DC244" i="3"/>
  <c r="DF244" i="3"/>
  <c r="DH244" i="3"/>
  <c r="A245" i="3"/>
  <c r="Y245" i="3"/>
  <c r="CW245" i="3" s="1"/>
  <c r="CX245" i="3"/>
  <c r="DG245" i="3" s="1"/>
  <c r="DJ245" i="3" s="1"/>
  <c r="CY245" i="3"/>
  <c r="CZ245" i="3"/>
  <c r="DB245" i="3" s="1"/>
  <c r="DA245" i="3"/>
  <c r="DC245" i="3"/>
  <c r="DF245" i="3"/>
  <c r="A246" i="3"/>
  <c r="Y246" i="3"/>
  <c r="CW246" i="3" s="1"/>
  <c r="CX246" i="3"/>
  <c r="DI246" i="3" s="1"/>
  <c r="CY246" i="3"/>
  <c r="CZ246" i="3"/>
  <c r="DB246" i="3" s="1"/>
  <c r="DA246" i="3"/>
  <c r="DC246" i="3"/>
  <c r="DF246" i="3"/>
  <c r="A247" i="3"/>
  <c r="Y247" i="3"/>
  <c r="CX247" i="3"/>
  <c r="DH247" i="3" s="1"/>
  <c r="CY247" i="3"/>
  <c r="CZ247" i="3"/>
  <c r="DA247" i="3"/>
  <c r="DB247" i="3"/>
  <c r="DC247" i="3"/>
  <c r="DF247" i="3"/>
  <c r="DJ247" i="3" s="1"/>
  <c r="A248" i="3"/>
  <c r="Y248" i="3"/>
  <c r="CX248" i="3" s="1"/>
  <c r="CY248" i="3"/>
  <c r="CZ248" i="3"/>
  <c r="DB248" i="3" s="1"/>
  <c r="DA248" i="3"/>
  <c r="DC248" i="3"/>
  <c r="A249" i="3"/>
  <c r="Y249" i="3"/>
  <c r="CX249" i="3" s="1"/>
  <c r="CY249" i="3"/>
  <c r="CZ249" i="3"/>
  <c r="DA249" i="3"/>
  <c r="DB249" i="3"/>
  <c r="DC249" i="3"/>
  <c r="DG249" i="3"/>
  <c r="DI249" i="3"/>
  <c r="A250" i="3"/>
  <c r="Y250" i="3"/>
  <c r="CX250" i="3"/>
  <c r="DG250" i="3" s="1"/>
  <c r="CY250" i="3"/>
  <c r="CZ250" i="3"/>
  <c r="DA250" i="3"/>
  <c r="DB250" i="3"/>
  <c r="DC250" i="3"/>
  <c r="DF250" i="3"/>
  <c r="DJ250" i="3" s="1"/>
  <c r="A251" i="3"/>
  <c r="Y251" i="3"/>
  <c r="CX251" i="3" s="1"/>
  <c r="DF251" i="3" s="1"/>
  <c r="DJ251" i="3" s="1"/>
  <c r="CY251" i="3"/>
  <c r="CZ251" i="3"/>
  <c r="DB251" i="3" s="1"/>
  <c r="DA251" i="3"/>
  <c r="DC251" i="3"/>
  <c r="DG251" i="3"/>
  <c r="DH251" i="3"/>
  <c r="DI251" i="3"/>
  <c r="A252" i="3"/>
  <c r="Y252" i="3"/>
  <c r="CX252" i="3"/>
  <c r="DI252" i="3" s="1"/>
  <c r="CY252" i="3"/>
  <c r="CZ252" i="3"/>
  <c r="DB252" i="3" s="1"/>
  <c r="DA252" i="3"/>
  <c r="DC252" i="3"/>
  <c r="DF252" i="3"/>
  <c r="DG252" i="3"/>
  <c r="DH252" i="3"/>
  <c r="DJ252" i="3"/>
  <c r="A253" i="3"/>
  <c r="Y253" i="3"/>
  <c r="CX253" i="3" s="1"/>
  <c r="CU253" i="3"/>
  <c r="CV253" i="3"/>
  <c r="CY253" i="3"/>
  <c r="CZ253" i="3"/>
  <c r="DA253" i="3"/>
  <c r="DB253" i="3"/>
  <c r="DC253" i="3"/>
  <c r="DG253" i="3"/>
  <c r="DI253" i="3"/>
  <c r="DJ253" i="3"/>
  <c r="A254" i="3"/>
  <c r="Y254" i="3"/>
  <c r="CX254" i="3"/>
  <c r="DG254" i="3" s="1"/>
  <c r="CY254" i="3"/>
  <c r="CZ254" i="3"/>
  <c r="DB254" i="3" s="1"/>
  <c r="DA254" i="3"/>
  <c r="DC254" i="3"/>
  <c r="DF254" i="3"/>
  <c r="DH254" i="3"/>
  <c r="DI254" i="3"/>
  <c r="DJ254" i="3"/>
  <c r="A255" i="3"/>
  <c r="Y255" i="3"/>
  <c r="CW255" i="3" s="1"/>
  <c r="CY255" i="3"/>
  <c r="CZ255" i="3"/>
  <c r="DB255" i="3" s="1"/>
  <c r="DA255" i="3"/>
  <c r="DC255" i="3"/>
  <c r="A256" i="3"/>
  <c r="Y256" i="3"/>
  <c r="CW256" i="3" s="1"/>
  <c r="CX256" i="3"/>
  <c r="DH256" i="3" s="1"/>
  <c r="CY256" i="3"/>
  <c r="CZ256" i="3"/>
  <c r="DB256" i="3" s="1"/>
  <c r="DA256" i="3"/>
  <c r="DC256" i="3"/>
  <c r="DF256" i="3"/>
  <c r="A257" i="3"/>
  <c r="Y257" i="3"/>
  <c r="CW257" i="3" s="1"/>
  <c r="CY257" i="3"/>
  <c r="CZ257" i="3"/>
  <c r="DB257" i="3" s="1"/>
  <c r="DA257" i="3"/>
  <c r="DC257" i="3"/>
  <c r="A258" i="3"/>
  <c r="Y258" i="3"/>
  <c r="CW258" i="3" s="1"/>
  <c r="CY258" i="3"/>
  <c r="CZ258" i="3"/>
  <c r="DB258" i="3" s="1"/>
  <c r="DA258" i="3"/>
  <c r="DC258" i="3"/>
  <c r="A259" i="3"/>
  <c r="Y259" i="3"/>
  <c r="CX259" i="3" s="1"/>
  <c r="CY259" i="3"/>
  <c r="CZ259" i="3"/>
  <c r="DA259" i="3"/>
  <c r="DB259" i="3"/>
  <c r="DC259" i="3"/>
  <c r="A260" i="3"/>
  <c r="Y260" i="3"/>
  <c r="CX260" i="3"/>
  <c r="DG260" i="3" s="1"/>
  <c r="CY260" i="3"/>
  <c r="CZ260" i="3"/>
  <c r="DB260" i="3" s="1"/>
  <c r="DA260" i="3"/>
  <c r="DC260" i="3"/>
  <c r="DF260" i="3"/>
  <c r="DJ260" i="3" s="1"/>
  <c r="A261" i="3"/>
  <c r="Y261" i="3"/>
  <c r="CX261" i="3" s="1"/>
  <c r="CY261" i="3"/>
  <c r="CZ261" i="3"/>
  <c r="DB261" i="3" s="1"/>
  <c r="DA261" i="3"/>
  <c r="DC261" i="3"/>
  <c r="A262" i="3"/>
  <c r="Y262" i="3"/>
  <c r="CX262" i="3"/>
  <c r="DH262" i="3" s="1"/>
  <c r="CY262" i="3"/>
  <c r="CZ262" i="3"/>
  <c r="DA262" i="3"/>
  <c r="DB262" i="3"/>
  <c r="DC262" i="3"/>
  <c r="DF262" i="3"/>
  <c r="DJ262" i="3"/>
  <c r="A263" i="3"/>
  <c r="Y263" i="3"/>
  <c r="CX263" i="3" s="1"/>
  <c r="CY263" i="3"/>
  <c r="CZ263" i="3"/>
  <c r="DA263" i="3"/>
  <c r="DB263" i="3"/>
  <c r="DC263" i="3"/>
  <c r="A264" i="3"/>
  <c r="Y264" i="3"/>
  <c r="CX264" i="3"/>
  <c r="DG264" i="3" s="1"/>
  <c r="CY264" i="3"/>
  <c r="CZ264" i="3"/>
  <c r="DB264" i="3" s="1"/>
  <c r="DA264" i="3"/>
  <c r="DC264" i="3"/>
  <c r="DF264" i="3"/>
  <c r="DH264" i="3"/>
  <c r="DI264" i="3"/>
  <c r="DJ264" i="3"/>
  <c r="A265" i="3"/>
  <c r="Y265" i="3"/>
  <c r="CU265" i="3"/>
  <c r="CV265" i="3"/>
  <c r="CX265" i="3"/>
  <c r="DI265" i="3" s="1"/>
  <c r="DJ265" i="3" s="1"/>
  <c r="CY265" i="3"/>
  <c r="CZ265" i="3"/>
  <c r="DB265" i="3" s="1"/>
  <c r="DA265" i="3"/>
  <c r="DC265" i="3"/>
  <c r="A266" i="3"/>
  <c r="Y266" i="3"/>
  <c r="CW266" i="3" s="1"/>
  <c r="CY266" i="3"/>
  <c r="CZ266" i="3"/>
  <c r="DA266" i="3"/>
  <c r="DB266" i="3"/>
  <c r="DC266" i="3"/>
  <c r="A267" i="3"/>
  <c r="Y267" i="3"/>
  <c r="CX267" i="3" s="1"/>
  <c r="CW267" i="3"/>
  <c r="CY267" i="3"/>
  <c r="CZ267" i="3"/>
  <c r="DB267" i="3" s="1"/>
  <c r="DA267" i="3"/>
  <c r="DC267" i="3"/>
  <c r="A268" i="3"/>
  <c r="Y268" i="3"/>
  <c r="CX268" i="3"/>
  <c r="DG268" i="3" s="1"/>
  <c r="CY268" i="3"/>
  <c r="CZ268" i="3"/>
  <c r="DB268" i="3" s="1"/>
  <c r="DA268" i="3"/>
  <c r="DC268" i="3"/>
  <c r="A269" i="3"/>
  <c r="Y269" i="3"/>
  <c r="CV269" i="3" s="1"/>
  <c r="CU269" i="3"/>
  <c r="CY269" i="3"/>
  <c r="CZ269" i="3"/>
  <c r="DA269" i="3"/>
  <c r="DB269" i="3"/>
  <c r="DC269" i="3"/>
  <c r="A270" i="3"/>
  <c r="Y270" i="3"/>
  <c r="CX270" i="3" s="1"/>
  <c r="CW270" i="3"/>
  <c r="CY270" i="3"/>
  <c r="CZ270" i="3"/>
  <c r="DB270" i="3" s="1"/>
  <c r="DA270" i="3"/>
  <c r="DC270" i="3"/>
  <c r="A271" i="3"/>
  <c r="Y271" i="3"/>
  <c r="CW271" i="3"/>
  <c r="CX271" i="3"/>
  <c r="DI271" i="3" s="1"/>
  <c r="CY271" i="3"/>
  <c r="CZ271" i="3"/>
  <c r="DB271" i="3" s="1"/>
  <c r="DA271" i="3"/>
  <c r="DC271" i="3"/>
  <c r="A272" i="3"/>
  <c r="Y272" i="3"/>
  <c r="CX272" i="3" s="1"/>
  <c r="CY272" i="3"/>
  <c r="CZ272" i="3"/>
  <c r="DA272" i="3"/>
  <c r="DB272" i="3"/>
  <c r="DC272" i="3"/>
  <c r="A273" i="3"/>
  <c r="Y273" i="3"/>
  <c r="CV273" i="3" s="1"/>
  <c r="CU273" i="3"/>
  <c r="CY273" i="3"/>
  <c r="CZ273" i="3"/>
  <c r="DB273" i="3" s="1"/>
  <c r="DA273" i="3"/>
  <c r="DC273" i="3"/>
  <c r="A274" i="3"/>
  <c r="Y274" i="3"/>
  <c r="CW274" i="3"/>
  <c r="CX274" i="3"/>
  <c r="DI274" i="3" s="1"/>
  <c r="CY274" i="3"/>
  <c r="CZ274" i="3"/>
  <c r="DB274" i="3" s="1"/>
  <c r="DA274" i="3"/>
  <c r="DC274" i="3"/>
  <c r="A275" i="3"/>
  <c r="Y275" i="3"/>
  <c r="CX275" i="3" s="1"/>
  <c r="CY275" i="3"/>
  <c r="CZ275" i="3"/>
  <c r="DA275" i="3"/>
  <c r="DB275" i="3"/>
  <c r="DC275" i="3"/>
  <c r="A276" i="3"/>
  <c r="Y276" i="3"/>
  <c r="CV276" i="3" s="1"/>
  <c r="CU276" i="3"/>
  <c r="CY276" i="3"/>
  <c r="CZ276" i="3"/>
  <c r="DB276" i="3" s="1"/>
  <c r="DA276" i="3"/>
  <c r="DC276" i="3"/>
  <c r="A277" i="3"/>
  <c r="Y277" i="3"/>
  <c r="CW277" i="3"/>
  <c r="CX277" i="3"/>
  <c r="DI277" i="3" s="1"/>
  <c r="CY277" i="3"/>
  <c r="CZ277" i="3"/>
  <c r="DB277" i="3" s="1"/>
  <c r="DA277" i="3"/>
  <c r="DC277" i="3"/>
  <c r="A278" i="3"/>
  <c r="Y278" i="3"/>
  <c r="CX278" i="3" s="1"/>
  <c r="CY278" i="3"/>
  <c r="CZ278" i="3"/>
  <c r="DA278" i="3"/>
  <c r="DB278" i="3"/>
  <c r="DC278" i="3"/>
  <c r="A279" i="3"/>
  <c r="Y279" i="3"/>
  <c r="CV279" i="3" s="1"/>
  <c r="CU279" i="3"/>
  <c r="CY279" i="3"/>
  <c r="CZ279" i="3"/>
  <c r="DB279" i="3" s="1"/>
  <c r="DA279" i="3"/>
  <c r="DC279" i="3"/>
  <c r="A280" i="3"/>
  <c r="Y280" i="3"/>
  <c r="CW280" i="3"/>
  <c r="CX280" i="3"/>
  <c r="DI280" i="3" s="1"/>
  <c r="CY280" i="3"/>
  <c r="CZ280" i="3"/>
  <c r="DB280" i="3" s="1"/>
  <c r="DA280" i="3"/>
  <c r="DC280" i="3"/>
  <c r="A281" i="3"/>
  <c r="Y281" i="3"/>
  <c r="CX281" i="3" s="1"/>
  <c r="CY281" i="3"/>
  <c r="CZ281" i="3"/>
  <c r="DA281" i="3"/>
  <c r="DB281" i="3"/>
  <c r="DC281" i="3"/>
  <c r="A282" i="3"/>
  <c r="Y282" i="3"/>
  <c r="CV282" i="3" s="1"/>
  <c r="CU282" i="3"/>
  <c r="CY282" i="3"/>
  <c r="CZ282" i="3"/>
  <c r="DB282" i="3" s="1"/>
  <c r="DA282" i="3"/>
  <c r="DC282" i="3"/>
  <c r="A283" i="3"/>
  <c r="Y283" i="3"/>
  <c r="CW283" i="3"/>
  <c r="CX283" i="3"/>
  <c r="DI283" i="3" s="1"/>
  <c r="CY283" i="3"/>
  <c r="CZ283" i="3"/>
  <c r="DB283" i="3" s="1"/>
  <c r="DA283" i="3"/>
  <c r="DC283" i="3"/>
  <c r="A284" i="3"/>
  <c r="Y284" i="3"/>
  <c r="CX284" i="3" s="1"/>
  <c r="CY284" i="3"/>
  <c r="CZ284" i="3"/>
  <c r="DA284" i="3"/>
  <c r="DB284" i="3"/>
  <c r="DC284" i="3"/>
  <c r="A285" i="3"/>
  <c r="Y285" i="3"/>
  <c r="CV285" i="3" s="1"/>
  <c r="CU285" i="3"/>
  <c r="CY285" i="3"/>
  <c r="CZ285" i="3"/>
  <c r="DB285" i="3" s="1"/>
  <c r="DA285" i="3"/>
  <c r="DC285" i="3"/>
  <c r="A286" i="3"/>
  <c r="Y286" i="3"/>
  <c r="CX286" i="3"/>
  <c r="DF286" i="3" s="1"/>
  <c r="CY286" i="3"/>
  <c r="CZ286" i="3"/>
  <c r="DB286" i="3" s="1"/>
  <c r="DA286" i="3"/>
  <c r="DC286" i="3"/>
  <c r="A287" i="3"/>
  <c r="Y287" i="3"/>
  <c r="CY287" i="3"/>
  <c r="CZ287" i="3"/>
  <c r="DA287" i="3"/>
  <c r="DB287" i="3"/>
  <c r="DC287" i="3"/>
  <c r="A288" i="3"/>
  <c r="Y288" i="3"/>
  <c r="CX288" i="3" s="1"/>
  <c r="CY288" i="3"/>
  <c r="CZ288" i="3"/>
  <c r="DB288" i="3" s="1"/>
  <c r="DA288" i="3"/>
  <c r="DC288" i="3"/>
  <c r="A289" i="3"/>
  <c r="Y289" i="3"/>
  <c r="CX289" i="3" s="1"/>
  <c r="DG289" i="3" s="1"/>
  <c r="CY289" i="3"/>
  <c r="CZ289" i="3"/>
  <c r="DB289" i="3" s="1"/>
  <c r="DA289" i="3"/>
  <c r="DC289" i="3"/>
  <c r="A290" i="3"/>
  <c r="Y290" i="3"/>
  <c r="CX290" i="3"/>
  <c r="DF290" i="3" s="1"/>
  <c r="DJ290" i="3" s="1"/>
  <c r="CY290" i="3"/>
  <c r="CZ290" i="3"/>
  <c r="DB290" i="3" s="1"/>
  <c r="DA290" i="3"/>
  <c r="DC290" i="3"/>
  <c r="A291" i="3"/>
  <c r="Y291" i="3"/>
  <c r="CU291" i="3"/>
  <c r="CY291" i="3"/>
  <c r="CZ291" i="3"/>
  <c r="DA291" i="3"/>
  <c r="DB291" i="3"/>
  <c r="DC291" i="3"/>
  <c r="A292" i="3"/>
  <c r="Y292" i="3"/>
  <c r="CX292" i="3"/>
  <c r="DG292" i="3" s="1"/>
  <c r="CY292" i="3"/>
  <c r="CZ292" i="3"/>
  <c r="DB292" i="3" s="1"/>
  <c r="DA292" i="3"/>
  <c r="DC292" i="3"/>
  <c r="A293" i="3"/>
  <c r="Y293" i="3"/>
  <c r="CW293" i="3" s="1"/>
  <c r="CX293" i="3"/>
  <c r="CY293" i="3"/>
  <c r="CZ293" i="3"/>
  <c r="DB293" i="3" s="1"/>
  <c r="DA293" i="3"/>
  <c r="DC293" i="3"/>
  <c r="A294" i="3"/>
  <c r="Y294" i="3"/>
  <c r="CY294" i="3"/>
  <c r="CZ294" i="3"/>
  <c r="DA294" i="3"/>
  <c r="DB294" i="3"/>
  <c r="DC294" i="3"/>
  <c r="A295" i="3"/>
  <c r="Y295" i="3"/>
  <c r="CX295" i="3" s="1"/>
  <c r="DI295" i="3" s="1"/>
  <c r="CY295" i="3"/>
  <c r="CZ295" i="3"/>
  <c r="DA295" i="3"/>
  <c r="DB295" i="3"/>
  <c r="DC295" i="3"/>
  <c r="A296" i="3"/>
  <c r="Y296" i="3"/>
  <c r="CX296" i="3"/>
  <c r="DG296" i="3" s="1"/>
  <c r="CY296" i="3"/>
  <c r="CZ296" i="3"/>
  <c r="DB296" i="3" s="1"/>
  <c r="DA296" i="3"/>
  <c r="DC296" i="3"/>
  <c r="A297" i="3"/>
  <c r="Y297" i="3"/>
  <c r="CU297" i="3"/>
  <c r="CV297" i="3"/>
  <c r="CX297" i="3"/>
  <c r="DF297" i="3" s="1"/>
  <c r="CY297" i="3"/>
  <c r="CZ297" i="3"/>
  <c r="DB297" i="3" s="1"/>
  <c r="DA297" i="3"/>
  <c r="DC297" i="3"/>
  <c r="A298" i="3"/>
  <c r="Y298" i="3"/>
  <c r="CX298" i="3" s="1"/>
  <c r="CY298" i="3"/>
  <c r="CZ298" i="3"/>
  <c r="DA298" i="3"/>
  <c r="DB298" i="3"/>
  <c r="DC298" i="3"/>
  <c r="A299" i="3"/>
  <c r="Y299" i="3"/>
  <c r="CX299" i="3" s="1"/>
  <c r="DI299" i="3" s="1"/>
  <c r="CY299" i="3"/>
  <c r="CZ299" i="3"/>
  <c r="DB299" i="3" s="1"/>
  <c r="DA299" i="3"/>
  <c r="DC299" i="3"/>
  <c r="A300" i="3"/>
  <c r="Y300" i="3"/>
  <c r="CW300" i="3" s="1"/>
  <c r="CX300" i="3"/>
  <c r="DF300" i="3" s="1"/>
  <c r="CY300" i="3"/>
  <c r="CZ300" i="3"/>
  <c r="DB300" i="3" s="1"/>
  <c r="DA300" i="3"/>
  <c r="DC300" i="3"/>
  <c r="A301" i="3"/>
  <c r="Y301" i="3"/>
  <c r="CX301" i="3"/>
  <c r="CY301" i="3"/>
  <c r="CZ301" i="3"/>
  <c r="DB301" i="3" s="1"/>
  <c r="DA301" i="3"/>
  <c r="DC301" i="3"/>
  <c r="A302" i="3"/>
  <c r="Y302" i="3"/>
  <c r="CU302" i="3"/>
  <c r="CY302" i="3"/>
  <c r="CZ302" i="3"/>
  <c r="DB302" i="3" s="1"/>
  <c r="DA302" i="3"/>
  <c r="DC302" i="3"/>
  <c r="A303" i="3"/>
  <c r="Y303" i="3"/>
  <c r="CX303" i="3" s="1"/>
  <c r="DG303" i="3" s="1"/>
  <c r="CY303" i="3"/>
  <c r="CZ303" i="3"/>
  <c r="DB303" i="3" s="1"/>
  <c r="DA303" i="3"/>
  <c r="DC303" i="3"/>
  <c r="A304" i="3"/>
  <c r="Y304" i="3"/>
  <c r="CW304" i="3"/>
  <c r="CX304" i="3"/>
  <c r="CY304" i="3"/>
  <c r="CZ304" i="3"/>
  <c r="DB304" i="3" s="1"/>
  <c r="DA304" i="3"/>
  <c r="DC304" i="3"/>
  <c r="A305" i="3"/>
  <c r="Y305" i="3"/>
  <c r="CY305" i="3"/>
  <c r="CZ305" i="3"/>
  <c r="DA305" i="3"/>
  <c r="DB305" i="3"/>
  <c r="DC305" i="3"/>
  <c r="A306" i="3"/>
  <c r="Y306" i="3"/>
  <c r="CX306" i="3"/>
  <c r="DG306" i="3" s="1"/>
  <c r="CY306" i="3"/>
  <c r="CZ306" i="3"/>
  <c r="DB306" i="3" s="1"/>
  <c r="DA306" i="3"/>
  <c r="DC306" i="3"/>
  <c r="A307" i="3"/>
  <c r="Y307" i="3"/>
  <c r="CU307" i="3"/>
  <c r="CV307" i="3"/>
  <c r="CX307" i="3"/>
  <c r="CY307" i="3"/>
  <c r="CZ307" i="3"/>
  <c r="DB307" i="3" s="1"/>
  <c r="DA307" i="3"/>
  <c r="DC307" i="3"/>
  <c r="A308" i="3"/>
  <c r="Y308" i="3"/>
  <c r="CX308" i="3" s="1"/>
  <c r="CY308" i="3"/>
  <c r="CZ308" i="3"/>
  <c r="DA308" i="3"/>
  <c r="DB308" i="3"/>
  <c r="DC308" i="3"/>
  <c r="A309" i="3"/>
  <c r="Y309" i="3"/>
  <c r="CY309" i="3"/>
  <c r="CZ309" i="3"/>
  <c r="DB309" i="3" s="1"/>
  <c r="DA309" i="3"/>
  <c r="DC309" i="3"/>
  <c r="A310" i="3"/>
  <c r="Y310" i="3"/>
  <c r="CW310" i="3" s="1"/>
  <c r="CX310" i="3"/>
  <c r="DI310" i="3" s="1"/>
  <c r="CY310" i="3"/>
  <c r="CZ310" i="3"/>
  <c r="DB310" i="3" s="1"/>
  <c r="DA310" i="3"/>
  <c r="DC310" i="3"/>
  <c r="A311" i="3"/>
  <c r="Y311" i="3"/>
  <c r="CX311" i="3"/>
  <c r="DG311" i="3" s="1"/>
  <c r="CY311" i="3"/>
  <c r="CZ311" i="3"/>
  <c r="DB311" i="3" s="1"/>
  <c r="DA311" i="3"/>
  <c r="DC311" i="3"/>
  <c r="A312" i="3"/>
  <c r="Y312" i="3"/>
  <c r="CU312" i="3"/>
  <c r="CY312" i="3"/>
  <c r="CZ312" i="3"/>
  <c r="DB312" i="3" s="1"/>
  <c r="DA312" i="3"/>
  <c r="DC312" i="3"/>
  <c r="A313" i="3"/>
  <c r="Y313" i="3"/>
  <c r="CX313" i="3" s="1"/>
  <c r="DF313" i="3" s="1"/>
  <c r="CY313" i="3"/>
  <c r="CZ313" i="3"/>
  <c r="DB313" i="3" s="1"/>
  <c r="DA313" i="3"/>
  <c r="DC313" i="3"/>
  <c r="A314" i="3"/>
  <c r="Y314" i="3"/>
  <c r="CW314" i="3"/>
  <c r="CX314" i="3"/>
  <c r="DG314" i="3" s="1"/>
  <c r="DJ314" i="3" s="1"/>
  <c r="CY314" i="3"/>
  <c r="CZ314" i="3"/>
  <c r="DB314" i="3" s="1"/>
  <c r="DA314" i="3"/>
  <c r="DC314" i="3"/>
  <c r="A315" i="3"/>
  <c r="Y315" i="3"/>
  <c r="CX315" i="3" s="1"/>
  <c r="DI315" i="3" s="1"/>
  <c r="CY315" i="3"/>
  <c r="CZ315" i="3"/>
  <c r="DA315" i="3"/>
  <c r="DB315" i="3"/>
  <c r="DC315" i="3"/>
  <c r="A316" i="3"/>
  <c r="Y316" i="3"/>
  <c r="CX316" i="3"/>
  <c r="DG316" i="3" s="1"/>
  <c r="CY316" i="3"/>
  <c r="CZ316" i="3"/>
  <c r="DA316" i="3"/>
  <c r="DB316" i="3"/>
  <c r="DC316" i="3"/>
  <c r="A317" i="3"/>
  <c r="Y317" i="3"/>
  <c r="CU317" i="3"/>
  <c r="CV317" i="3"/>
  <c r="CX317" i="3"/>
  <c r="DF317" i="3" s="1"/>
  <c r="CY317" i="3"/>
  <c r="CZ317" i="3"/>
  <c r="DB317" i="3" s="1"/>
  <c r="DA317" i="3"/>
  <c r="DC317" i="3"/>
  <c r="A318" i="3"/>
  <c r="Y318" i="3"/>
  <c r="CX318" i="3"/>
  <c r="DF318" i="3" s="1"/>
  <c r="CY318" i="3"/>
  <c r="CZ318" i="3"/>
  <c r="DA318" i="3"/>
  <c r="DB318" i="3"/>
  <c r="DC318" i="3"/>
  <c r="A319" i="3"/>
  <c r="Y319" i="3"/>
  <c r="CY319" i="3"/>
  <c r="CZ319" i="3"/>
  <c r="DB319" i="3" s="1"/>
  <c r="DA319" i="3"/>
  <c r="DC319" i="3"/>
  <c r="A320" i="3"/>
  <c r="Y320" i="3"/>
  <c r="CW320" i="3" s="1"/>
  <c r="CX320" i="3"/>
  <c r="DI320" i="3" s="1"/>
  <c r="CY320" i="3"/>
  <c r="CZ320" i="3"/>
  <c r="DB320" i="3" s="1"/>
  <c r="DA320" i="3"/>
  <c r="DC320" i="3"/>
  <c r="A321" i="3"/>
  <c r="Y321" i="3"/>
  <c r="CX321" i="3"/>
  <c r="DG321" i="3" s="1"/>
  <c r="CY321" i="3"/>
  <c r="CZ321" i="3"/>
  <c r="DB321" i="3" s="1"/>
  <c r="DA321" i="3"/>
  <c r="DC321" i="3"/>
  <c r="A322" i="3"/>
  <c r="Y322" i="3"/>
  <c r="CU322" i="3"/>
  <c r="CY322" i="3"/>
  <c r="CZ322" i="3"/>
  <c r="DB322" i="3" s="1"/>
  <c r="DA322" i="3"/>
  <c r="DC322" i="3"/>
  <c r="A323" i="3"/>
  <c r="Y323" i="3"/>
  <c r="CX323" i="3" s="1"/>
  <c r="DF323" i="3" s="1"/>
  <c r="CY323" i="3"/>
  <c r="CZ323" i="3"/>
  <c r="DB323" i="3" s="1"/>
  <c r="DA323" i="3"/>
  <c r="DC323" i="3"/>
  <c r="A324" i="3"/>
  <c r="Y324" i="3"/>
  <c r="CW324" i="3"/>
  <c r="CX324" i="3"/>
  <c r="DH324" i="3" s="1"/>
  <c r="CY324" i="3"/>
  <c r="CZ324" i="3"/>
  <c r="DB324" i="3" s="1"/>
  <c r="DA324" i="3"/>
  <c r="DC324" i="3"/>
  <c r="A325" i="3"/>
  <c r="Y325" i="3"/>
  <c r="CX325" i="3" s="1"/>
  <c r="DI325" i="3" s="1"/>
  <c r="CW325" i="3"/>
  <c r="CY325" i="3"/>
  <c r="CZ325" i="3"/>
  <c r="DA325" i="3"/>
  <c r="DB325" i="3"/>
  <c r="DC325" i="3"/>
  <c r="A326" i="3"/>
  <c r="Y326" i="3"/>
  <c r="CX326" i="3"/>
  <c r="DG326" i="3" s="1"/>
  <c r="CY326" i="3"/>
  <c r="CZ326" i="3"/>
  <c r="DB326" i="3" s="1"/>
  <c r="DA326" i="3"/>
  <c r="DC326" i="3"/>
  <c r="A327" i="3"/>
  <c r="Y327" i="3"/>
  <c r="CV327" i="3" s="1"/>
  <c r="CU327" i="3"/>
  <c r="CY327" i="3"/>
  <c r="CZ327" i="3"/>
  <c r="DB327" i="3" s="1"/>
  <c r="DA327" i="3"/>
  <c r="DC327" i="3"/>
  <c r="A328" i="3"/>
  <c r="Y328" i="3"/>
  <c r="CX328" i="3" s="1"/>
  <c r="CY328" i="3"/>
  <c r="CZ328" i="3"/>
  <c r="DB328" i="3" s="1"/>
  <c r="DA328" i="3"/>
  <c r="DC328" i="3"/>
  <c r="A329" i="3"/>
  <c r="Y329" i="3"/>
  <c r="CW329" i="3" s="1"/>
  <c r="CX329" i="3"/>
  <c r="DG329" i="3" s="1"/>
  <c r="DJ329" i="3" s="1"/>
  <c r="CY329" i="3"/>
  <c r="CZ329" i="3"/>
  <c r="DA329" i="3"/>
  <c r="DB329" i="3"/>
  <c r="DC329" i="3"/>
  <c r="DF329" i="3"/>
  <c r="A330" i="3"/>
  <c r="Y330" i="3"/>
  <c r="CW330" i="3" s="1"/>
  <c r="CX330" i="3"/>
  <c r="DI330" i="3" s="1"/>
  <c r="CY330" i="3"/>
  <c r="CZ330" i="3"/>
  <c r="DA330" i="3"/>
  <c r="DB330" i="3"/>
  <c r="DC330" i="3"/>
  <c r="DF330" i="3"/>
  <c r="A331" i="3"/>
  <c r="Y331" i="3"/>
  <c r="CX331" i="3" s="1"/>
  <c r="CW331" i="3"/>
  <c r="CY331" i="3"/>
  <c r="CZ331" i="3"/>
  <c r="DB331" i="3" s="1"/>
  <c r="DA331" i="3"/>
  <c r="DC331" i="3"/>
  <c r="A332" i="3"/>
  <c r="Y332" i="3"/>
  <c r="CW332" i="3" s="1"/>
  <c r="CX332" i="3"/>
  <c r="DG332" i="3" s="1"/>
  <c r="DJ332" i="3" s="1"/>
  <c r="CY332" i="3"/>
  <c r="CZ332" i="3"/>
  <c r="DA332" i="3"/>
  <c r="DB332" i="3"/>
  <c r="DC332" i="3"/>
  <c r="DF332" i="3"/>
  <c r="A333" i="3"/>
  <c r="Y333" i="3"/>
  <c r="CX333" i="3" s="1"/>
  <c r="DF333" i="3" s="1"/>
  <c r="DJ333" i="3" s="1"/>
  <c r="CY333" i="3"/>
  <c r="CZ333" i="3"/>
  <c r="DB333" i="3" s="1"/>
  <c r="DA333" i="3"/>
  <c r="DC333" i="3"/>
  <c r="DG333" i="3"/>
  <c r="DH333" i="3"/>
  <c r="DI333" i="3"/>
  <c r="A334" i="3"/>
  <c r="Y334" i="3"/>
  <c r="CX334" i="3"/>
  <c r="DI334" i="3" s="1"/>
  <c r="CY334" i="3"/>
  <c r="CZ334" i="3"/>
  <c r="DB334" i="3" s="1"/>
  <c r="DA334" i="3"/>
  <c r="DC334" i="3"/>
  <c r="DF334" i="3"/>
  <c r="DG334" i="3"/>
  <c r="DJ334" i="3"/>
  <c r="A335" i="3"/>
  <c r="Y335" i="3"/>
  <c r="CX335" i="3"/>
  <c r="DH335" i="3" s="1"/>
  <c r="CY335" i="3"/>
  <c r="CZ335" i="3"/>
  <c r="DB335" i="3" s="1"/>
  <c r="DA335" i="3"/>
  <c r="DC335" i="3"/>
  <c r="DG335" i="3"/>
  <c r="DI335" i="3"/>
  <c r="A336" i="3"/>
  <c r="Y336" i="3"/>
  <c r="CX336" i="3" s="1"/>
  <c r="CY336" i="3"/>
  <c r="CZ336" i="3"/>
  <c r="DB336" i="3" s="1"/>
  <c r="DA336" i="3"/>
  <c r="DC336" i="3"/>
  <c r="A337" i="3"/>
  <c r="Y337" i="3"/>
  <c r="CX337" i="3" s="1"/>
  <c r="CY337" i="3"/>
  <c r="CZ337" i="3"/>
  <c r="DA337" i="3"/>
  <c r="DB337" i="3"/>
  <c r="DC337" i="3"/>
  <c r="DG337" i="3"/>
  <c r="DI337" i="3"/>
  <c r="A338" i="3"/>
  <c r="Y338" i="3"/>
  <c r="CX338" i="3"/>
  <c r="DG338" i="3" s="1"/>
  <c r="CY338" i="3"/>
  <c r="CZ338" i="3"/>
  <c r="DB338" i="3" s="1"/>
  <c r="DA338" i="3"/>
  <c r="DC338" i="3"/>
  <c r="DF338" i="3"/>
  <c r="DJ338" i="3" s="1"/>
  <c r="A339" i="3"/>
  <c r="Y339" i="3"/>
  <c r="CV339" i="3" s="1"/>
  <c r="CU339" i="3"/>
  <c r="CX339" i="3"/>
  <c r="DH339" i="3" s="1"/>
  <c r="CY339" i="3"/>
  <c r="CZ339" i="3"/>
  <c r="DB339" i="3" s="1"/>
  <c r="DA339" i="3"/>
  <c r="DC339" i="3"/>
  <c r="DG339" i="3"/>
  <c r="A340" i="3"/>
  <c r="Y340" i="3"/>
  <c r="CX340" i="3"/>
  <c r="DH340" i="3" s="1"/>
  <c r="CY340" i="3"/>
  <c r="CZ340" i="3"/>
  <c r="DB340" i="3" s="1"/>
  <c r="DA340" i="3"/>
  <c r="DC340" i="3"/>
  <c r="DF340" i="3"/>
  <c r="A341" i="3"/>
  <c r="Y341" i="3"/>
  <c r="CW341" i="3" s="1"/>
  <c r="CX341" i="3"/>
  <c r="DG341" i="3" s="1"/>
  <c r="CY341" i="3"/>
  <c r="CZ341" i="3"/>
  <c r="DB341" i="3" s="1"/>
  <c r="DA341" i="3"/>
  <c r="DC341" i="3"/>
  <c r="DF341" i="3"/>
  <c r="DH341" i="3"/>
  <c r="DJ341" i="3"/>
  <c r="A342" i="3"/>
  <c r="Y342" i="3"/>
  <c r="CW342" i="3" s="1"/>
  <c r="CX342" i="3"/>
  <c r="DH342" i="3" s="1"/>
  <c r="CY342" i="3"/>
  <c r="CZ342" i="3"/>
  <c r="DB342" i="3" s="1"/>
  <c r="DA342" i="3"/>
  <c r="DC342" i="3"/>
  <c r="DF342" i="3"/>
  <c r="DG342" i="3"/>
  <c r="DJ342" i="3" s="1"/>
  <c r="DI342" i="3"/>
  <c r="A343" i="3"/>
  <c r="Y343" i="3"/>
  <c r="CX343" i="3" s="1"/>
  <c r="CW343" i="3"/>
  <c r="CY343" i="3"/>
  <c r="CZ343" i="3"/>
  <c r="DA343" i="3"/>
  <c r="DB343" i="3"/>
  <c r="DC343" i="3"/>
  <c r="A344" i="3"/>
  <c r="Y344" i="3"/>
  <c r="CX344" i="3" s="1"/>
  <c r="CY344" i="3"/>
  <c r="CZ344" i="3"/>
  <c r="DA344" i="3"/>
  <c r="DB344" i="3"/>
  <c r="DC344" i="3"/>
  <c r="A345" i="3"/>
  <c r="Y345" i="3"/>
  <c r="CX345" i="3" s="1"/>
  <c r="CY345" i="3"/>
  <c r="CZ345" i="3"/>
  <c r="DB345" i="3" s="1"/>
  <c r="DA345" i="3"/>
  <c r="DC345" i="3"/>
  <c r="A346" i="3"/>
  <c r="Y346" i="3"/>
  <c r="CX346" i="3"/>
  <c r="DI346" i="3" s="1"/>
  <c r="CY346" i="3"/>
  <c r="CZ346" i="3"/>
  <c r="DB346" i="3" s="1"/>
  <c r="DA346" i="3"/>
  <c r="DC346" i="3"/>
  <c r="DF346" i="3"/>
  <c r="DG346" i="3"/>
  <c r="DH346" i="3"/>
  <c r="DJ346" i="3"/>
  <c r="A347" i="3"/>
  <c r="Y347" i="3"/>
  <c r="CX347" i="3"/>
  <c r="DH347" i="3" s="1"/>
  <c r="CY347" i="3"/>
  <c r="CZ347" i="3"/>
  <c r="DB347" i="3" s="1"/>
  <c r="DA347" i="3"/>
  <c r="DC347" i="3"/>
  <c r="DF347" i="3"/>
  <c r="DJ347" i="3" s="1"/>
  <c r="DG347" i="3"/>
  <c r="DI347" i="3"/>
  <c r="A348" i="3"/>
  <c r="Y348" i="3"/>
  <c r="CX348" i="3"/>
  <c r="DH348" i="3" s="1"/>
  <c r="CY348" i="3"/>
  <c r="CZ348" i="3"/>
  <c r="DB348" i="3" s="1"/>
  <c r="DA348" i="3"/>
  <c r="DC348" i="3"/>
  <c r="DF348" i="3"/>
  <c r="DJ348" i="3" s="1"/>
  <c r="A349" i="3"/>
  <c r="Y349" i="3"/>
  <c r="CX349" i="3" s="1"/>
  <c r="CY349" i="3"/>
  <c r="CZ349" i="3"/>
  <c r="DA349" i="3"/>
  <c r="DB349" i="3"/>
  <c r="DC349" i="3"/>
  <c r="A350" i="3"/>
  <c r="Y350" i="3"/>
  <c r="CX350" i="3"/>
  <c r="DG350" i="3" s="1"/>
  <c r="CY350" i="3"/>
  <c r="CZ350" i="3"/>
  <c r="DA350" i="3"/>
  <c r="DB350" i="3"/>
  <c r="DC350" i="3"/>
  <c r="DF350" i="3"/>
  <c r="DJ350" i="3"/>
  <c r="A351" i="3"/>
  <c r="Y351" i="3"/>
  <c r="CV351" i="3" s="1"/>
  <c r="CU351" i="3"/>
  <c r="CY351" i="3"/>
  <c r="CZ351" i="3"/>
  <c r="DB351" i="3" s="1"/>
  <c r="DA351" i="3"/>
  <c r="DC351" i="3"/>
  <c r="A352" i="3"/>
  <c r="Y352" i="3"/>
  <c r="CX352" i="3" s="1"/>
  <c r="CW352" i="3"/>
  <c r="CY352" i="3"/>
  <c r="CZ352" i="3"/>
  <c r="DA352" i="3"/>
  <c r="DB352" i="3"/>
  <c r="DC352" i="3"/>
  <c r="A353" i="3"/>
  <c r="Y353" i="3"/>
  <c r="CX353" i="3" s="1"/>
  <c r="CW353" i="3"/>
  <c r="CY353" i="3"/>
  <c r="CZ353" i="3"/>
  <c r="DB353" i="3" s="1"/>
  <c r="DA353" i="3"/>
  <c r="DC353" i="3"/>
  <c r="A354" i="3"/>
  <c r="Y354" i="3"/>
  <c r="CX354" i="3"/>
  <c r="DI354" i="3" s="1"/>
  <c r="CY354" i="3"/>
  <c r="CZ354" i="3"/>
  <c r="DB354" i="3" s="1"/>
  <c r="DA354" i="3"/>
  <c r="DC354" i="3"/>
  <c r="A355" i="3"/>
  <c r="Y355" i="3"/>
  <c r="CX355" i="3" s="1"/>
  <c r="CU355" i="3"/>
  <c r="CV355" i="3"/>
  <c r="CY355" i="3"/>
  <c r="CZ355" i="3"/>
  <c r="DA355" i="3"/>
  <c r="DB355" i="3"/>
  <c r="DC355" i="3"/>
  <c r="A356" i="3"/>
  <c r="Y356" i="3"/>
  <c r="CX356" i="3" s="1"/>
  <c r="CW356" i="3"/>
  <c r="CY356" i="3"/>
  <c r="CZ356" i="3"/>
  <c r="DB356" i="3" s="1"/>
  <c r="DA356" i="3"/>
  <c r="DC356" i="3"/>
  <c r="A357" i="3"/>
  <c r="Y357" i="3"/>
  <c r="CW357" i="3"/>
  <c r="CX357" i="3"/>
  <c r="DH357" i="3" s="1"/>
  <c r="CY357" i="3"/>
  <c r="CZ357" i="3"/>
  <c r="DB357" i="3" s="1"/>
  <c r="DA357" i="3"/>
  <c r="DC357" i="3"/>
  <c r="A358" i="3"/>
  <c r="Y358" i="3"/>
  <c r="CX358" i="3"/>
  <c r="DH358" i="3" s="1"/>
  <c r="CY358" i="3"/>
  <c r="CZ358" i="3"/>
  <c r="DB358" i="3" s="1"/>
  <c r="DA358" i="3"/>
  <c r="DC358" i="3"/>
  <c r="A359" i="3"/>
  <c r="Y359" i="3"/>
  <c r="CV359" i="3" s="1"/>
  <c r="CU359" i="3"/>
  <c r="CY359" i="3"/>
  <c r="CZ359" i="3"/>
  <c r="DB359" i="3" s="1"/>
  <c r="DA359" i="3"/>
  <c r="DC359" i="3"/>
  <c r="A360" i="3"/>
  <c r="Y360" i="3"/>
  <c r="CW360" i="3"/>
  <c r="CX360" i="3"/>
  <c r="DI360" i="3" s="1"/>
  <c r="CY360" i="3"/>
  <c r="CZ360" i="3"/>
  <c r="DB360" i="3" s="1"/>
  <c r="DA360" i="3"/>
  <c r="DC360" i="3"/>
  <c r="A361" i="3"/>
  <c r="Y361" i="3"/>
  <c r="CX361" i="3"/>
  <c r="DH361" i="3" s="1"/>
  <c r="CY361" i="3"/>
  <c r="CZ361" i="3"/>
  <c r="DB361" i="3" s="1"/>
  <c r="DA361" i="3"/>
  <c r="DC361" i="3"/>
  <c r="A362" i="3"/>
  <c r="Y362" i="3"/>
  <c r="CV362" i="3" s="1"/>
  <c r="CU362" i="3"/>
  <c r="CY362" i="3"/>
  <c r="CZ362" i="3"/>
  <c r="DB362" i="3" s="1"/>
  <c r="DA362" i="3"/>
  <c r="DC362" i="3"/>
  <c r="A363" i="3"/>
  <c r="Y363" i="3"/>
  <c r="CW363" i="3"/>
  <c r="CX363" i="3"/>
  <c r="DI363" i="3" s="1"/>
  <c r="CY363" i="3"/>
  <c r="CZ363" i="3"/>
  <c r="DB363" i="3" s="1"/>
  <c r="DA363" i="3"/>
  <c r="DC363" i="3"/>
  <c r="A364" i="3"/>
  <c r="Y364" i="3"/>
  <c r="CX364" i="3"/>
  <c r="DH364" i="3" s="1"/>
  <c r="CY364" i="3"/>
  <c r="CZ364" i="3"/>
  <c r="DB364" i="3" s="1"/>
  <c r="DA364" i="3"/>
  <c r="DC364" i="3"/>
  <c r="A365" i="3"/>
  <c r="Y365" i="3"/>
  <c r="CV365" i="3" s="1"/>
  <c r="CU365" i="3"/>
  <c r="CY365" i="3"/>
  <c r="CZ365" i="3"/>
  <c r="DB365" i="3" s="1"/>
  <c r="DA365" i="3"/>
  <c r="DC365" i="3"/>
  <c r="A366" i="3"/>
  <c r="Y366" i="3"/>
  <c r="CW366" i="3"/>
  <c r="CX366" i="3"/>
  <c r="DI366" i="3" s="1"/>
  <c r="CY366" i="3"/>
  <c r="CZ366" i="3"/>
  <c r="DB366" i="3" s="1"/>
  <c r="DA366" i="3"/>
  <c r="DC366" i="3"/>
  <c r="A367" i="3"/>
  <c r="Y367" i="3"/>
  <c r="CX367" i="3"/>
  <c r="DH367" i="3" s="1"/>
  <c r="CY367" i="3"/>
  <c r="CZ367" i="3"/>
  <c r="DB367" i="3" s="1"/>
  <c r="DA367" i="3"/>
  <c r="DC367" i="3"/>
  <c r="A368" i="3"/>
  <c r="Y368" i="3"/>
  <c r="CV368" i="3" s="1"/>
  <c r="CU368" i="3"/>
  <c r="CY368" i="3"/>
  <c r="CZ368" i="3"/>
  <c r="DB368" i="3" s="1"/>
  <c r="DA368" i="3"/>
  <c r="DC368" i="3"/>
  <c r="A369" i="3"/>
  <c r="Y369" i="3"/>
  <c r="CW369" i="3"/>
  <c r="CX369" i="3"/>
  <c r="DI369" i="3" s="1"/>
  <c r="CY369" i="3"/>
  <c r="CZ369" i="3"/>
  <c r="DB369" i="3" s="1"/>
  <c r="DA369" i="3"/>
  <c r="DC369" i="3"/>
  <c r="A370" i="3"/>
  <c r="Y370" i="3"/>
  <c r="CX370" i="3"/>
  <c r="DH370" i="3" s="1"/>
  <c r="CY370" i="3"/>
  <c r="CZ370" i="3"/>
  <c r="DB370" i="3" s="1"/>
  <c r="DA370" i="3"/>
  <c r="DC370" i="3"/>
  <c r="A371" i="3"/>
  <c r="Y371" i="3"/>
  <c r="CU371" i="3"/>
  <c r="CY371" i="3"/>
  <c r="CZ371" i="3"/>
  <c r="DB371" i="3" s="1"/>
  <c r="DA371" i="3"/>
  <c r="DC371" i="3"/>
  <c r="A372" i="3"/>
  <c r="Y372" i="3"/>
  <c r="CX372" i="3"/>
  <c r="DI372" i="3" s="1"/>
  <c r="DJ372" i="3" s="1"/>
  <c r="CY372" i="3"/>
  <c r="CZ372" i="3"/>
  <c r="DB372" i="3" s="1"/>
  <c r="DA372" i="3"/>
  <c r="DC372" i="3"/>
  <c r="A373" i="3"/>
  <c r="Y373" i="3"/>
  <c r="CW373" i="3"/>
  <c r="CX373" i="3"/>
  <c r="CY373" i="3"/>
  <c r="CZ373" i="3"/>
  <c r="DB373" i="3" s="1"/>
  <c r="DA373" i="3"/>
  <c r="DC373" i="3"/>
  <c r="A374" i="3"/>
  <c r="Y374" i="3"/>
  <c r="CY374" i="3"/>
  <c r="CZ374" i="3"/>
  <c r="DA374" i="3"/>
  <c r="DB374" i="3"/>
  <c r="DC374" i="3"/>
  <c r="A375" i="3"/>
  <c r="Y375" i="3"/>
  <c r="CX375" i="3" s="1"/>
  <c r="DI375" i="3" s="1"/>
  <c r="CY375" i="3"/>
  <c r="CZ375" i="3"/>
  <c r="DB375" i="3" s="1"/>
  <c r="DA375" i="3"/>
  <c r="DC375" i="3"/>
  <c r="A376" i="3"/>
  <c r="Y376" i="3"/>
  <c r="CX376" i="3"/>
  <c r="DI376" i="3" s="1"/>
  <c r="CY376" i="3"/>
  <c r="CZ376" i="3"/>
  <c r="DB376" i="3" s="1"/>
  <c r="DA376" i="3"/>
  <c r="DC376" i="3"/>
  <c r="A377" i="3"/>
  <c r="Y377" i="3"/>
  <c r="CX377" i="3" s="1"/>
  <c r="CU377" i="3"/>
  <c r="CV377" i="3"/>
  <c r="CY377" i="3"/>
  <c r="CZ377" i="3"/>
  <c r="DA377" i="3"/>
  <c r="DB377" i="3"/>
  <c r="DC377" i="3"/>
  <c r="A378" i="3"/>
  <c r="Y378" i="3"/>
  <c r="CX378" i="3"/>
  <c r="DG378" i="3" s="1"/>
  <c r="CY378" i="3"/>
  <c r="CZ378" i="3"/>
  <c r="DA378" i="3"/>
  <c r="DB378" i="3"/>
  <c r="DC378" i="3"/>
  <c r="DF378" i="3"/>
  <c r="A379" i="3"/>
  <c r="Y379" i="3"/>
  <c r="CW379" i="3" s="1"/>
  <c r="CY379" i="3"/>
  <c r="CZ379" i="3"/>
  <c r="DB379" i="3" s="1"/>
  <c r="DA379" i="3"/>
  <c r="DC379" i="3"/>
  <c r="A380" i="3"/>
  <c r="Y380" i="3"/>
  <c r="CW380" i="3"/>
  <c r="CX380" i="3"/>
  <c r="DF380" i="3" s="1"/>
  <c r="CY380" i="3"/>
  <c r="CZ380" i="3"/>
  <c r="DB380" i="3" s="1"/>
  <c r="DA380" i="3"/>
  <c r="DC380" i="3"/>
  <c r="A381" i="3"/>
  <c r="Y381" i="3"/>
  <c r="CX381" i="3" s="1"/>
  <c r="CY381" i="3"/>
  <c r="CZ381" i="3"/>
  <c r="DA381" i="3"/>
  <c r="DB381" i="3"/>
  <c r="DC381" i="3"/>
  <c r="A382" i="3"/>
  <c r="Y382" i="3"/>
  <c r="CX382" i="3"/>
  <c r="DG382" i="3" s="1"/>
  <c r="CY382" i="3"/>
  <c r="CZ382" i="3"/>
  <c r="DA382" i="3"/>
  <c r="DB382" i="3"/>
  <c r="DC382" i="3"/>
  <c r="DF382" i="3"/>
  <c r="DJ382" i="3" s="1"/>
  <c r="A383" i="3"/>
  <c r="Y383" i="3"/>
  <c r="CV383" i="3" s="1"/>
  <c r="CU383" i="3"/>
  <c r="CX383" i="3"/>
  <c r="DG383" i="3" s="1"/>
  <c r="CY383" i="3"/>
  <c r="CZ383" i="3"/>
  <c r="DB383" i="3" s="1"/>
  <c r="DA383" i="3"/>
  <c r="DC383" i="3"/>
  <c r="A384" i="3"/>
  <c r="Y384" i="3"/>
  <c r="CX384" i="3" s="1"/>
  <c r="CY384" i="3"/>
  <c r="CZ384" i="3"/>
  <c r="DB384" i="3" s="1"/>
  <c r="DA384" i="3"/>
  <c r="DC384" i="3"/>
  <c r="A385" i="3"/>
  <c r="Y385" i="3"/>
  <c r="CY385" i="3"/>
  <c r="CZ385" i="3"/>
  <c r="DA385" i="3"/>
  <c r="DB385" i="3"/>
  <c r="DC385" i="3"/>
  <c r="A386" i="3"/>
  <c r="Y386" i="3"/>
  <c r="CW386" i="3" s="1"/>
  <c r="CY386" i="3"/>
  <c r="CZ386" i="3"/>
  <c r="DB386" i="3" s="1"/>
  <c r="DA386" i="3"/>
  <c r="DC386" i="3"/>
  <c r="A387" i="3"/>
  <c r="Y387" i="3"/>
  <c r="CX387" i="3"/>
  <c r="DH387" i="3" s="1"/>
  <c r="CY387" i="3"/>
  <c r="CZ387" i="3"/>
  <c r="DB387" i="3" s="1"/>
  <c r="DA387" i="3"/>
  <c r="DC387" i="3"/>
  <c r="A388" i="3"/>
  <c r="Y388" i="3"/>
  <c r="CV388" i="3" s="1"/>
  <c r="CU388" i="3"/>
  <c r="CY388" i="3"/>
  <c r="CZ388" i="3"/>
  <c r="DA388" i="3"/>
  <c r="DB388" i="3"/>
  <c r="DC388" i="3"/>
  <c r="A389" i="3"/>
  <c r="Y389" i="3"/>
  <c r="CX389" i="3" s="1"/>
  <c r="DI389" i="3" s="1"/>
  <c r="DJ389" i="3" s="1"/>
  <c r="CY389" i="3"/>
  <c r="CZ389" i="3"/>
  <c r="DB389" i="3" s="1"/>
  <c r="DA389" i="3"/>
  <c r="DC389" i="3"/>
  <c r="A390" i="3"/>
  <c r="Y390" i="3"/>
  <c r="CW390" i="3"/>
  <c r="CX390" i="3"/>
  <c r="DH390" i="3" s="1"/>
  <c r="CY390" i="3"/>
  <c r="CZ390" i="3"/>
  <c r="DB390" i="3" s="1"/>
  <c r="DA390" i="3"/>
  <c r="DC390" i="3"/>
  <c r="A391" i="3"/>
  <c r="Y391" i="3"/>
  <c r="CX391" i="3" s="1"/>
  <c r="DG391" i="3" s="1"/>
  <c r="DJ391" i="3" s="1"/>
  <c r="CY391" i="3"/>
  <c r="CZ391" i="3"/>
  <c r="DA391" i="3"/>
  <c r="DB391" i="3"/>
  <c r="DC391" i="3"/>
  <c r="A392" i="3"/>
  <c r="Y392" i="3"/>
  <c r="CX392" i="3"/>
  <c r="DI392" i="3" s="1"/>
  <c r="CY392" i="3"/>
  <c r="CZ392" i="3"/>
  <c r="DA392" i="3"/>
  <c r="DB392" i="3"/>
  <c r="DC392" i="3"/>
  <c r="DF392" i="3"/>
  <c r="DJ392" i="3" s="1"/>
  <c r="A393" i="3"/>
  <c r="Y393" i="3"/>
  <c r="CV393" i="3" s="1"/>
  <c r="CU393" i="3"/>
  <c r="CX393" i="3"/>
  <c r="DH393" i="3" s="1"/>
  <c r="CY393" i="3"/>
  <c r="CZ393" i="3"/>
  <c r="DB393" i="3" s="1"/>
  <c r="DA393" i="3"/>
  <c r="DC393" i="3"/>
  <c r="A394" i="3"/>
  <c r="Y394" i="3"/>
  <c r="CX394" i="3" s="1"/>
  <c r="CY394" i="3"/>
  <c r="CZ394" i="3"/>
  <c r="DB394" i="3" s="1"/>
  <c r="DA394" i="3"/>
  <c r="DC394" i="3"/>
  <c r="A395" i="3"/>
  <c r="Y395" i="3"/>
  <c r="CW395" i="3" s="1"/>
  <c r="CX395" i="3"/>
  <c r="DI395" i="3" s="1"/>
  <c r="CY395" i="3"/>
  <c r="CZ395" i="3"/>
  <c r="DA395" i="3"/>
  <c r="DB395" i="3"/>
  <c r="DC395" i="3"/>
  <c r="A396" i="3"/>
  <c r="Y396" i="3"/>
  <c r="CY396" i="3"/>
  <c r="CZ396" i="3"/>
  <c r="DB396" i="3" s="1"/>
  <c r="DA396" i="3"/>
  <c r="DC396" i="3"/>
  <c r="A397" i="3"/>
  <c r="Y397" i="3"/>
  <c r="CX397" i="3"/>
  <c r="DH397" i="3" s="1"/>
  <c r="CY397" i="3"/>
  <c r="CZ397" i="3"/>
  <c r="DB397" i="3" s="1"/>
  <c r="DA397" i="3"/>
  <c r="DC397" i="3"/>
  <c r="A398" i="3"/>
  <c r="Y398" i="3"/>
  <c r="CV398" i="3" s="1"/>
  <c r="CU398" i="3"/>
  <c r="CY398" i="3"/>
  <c r="CZ398" i="3"/>
  <c r="DA398" i="3"/>
  <c r="DB398" i="3"/>
  <c r="DC398" i="3"/>
  <c r="A399" i="3"/>
  <c r="Y399" i="3"/>
  <c r="CX399" i="3" s="1"/>
  <c r="DI399" i="3" s="1"/>
  <c r="DJ399" i="3" s="1"/>
  <c r="CY399" i="3"/>
  <c r="CZ399" i="3"/>
  <c r="DB399" i="3" s="1"/>
  <c r="DA399" i="3"/>
  <c r="DC399" i="3"/>
  <c r="A400" i="3"/>
  <c r="Y400" i="3"/>
  <c r="CW400" i="3"/>
  <c r="CX400" i="3"/>
  <c r="DH400" i="3" s="1"/>
  <c r="CY400" i="3"/>
  <c r="CZ400" i="3"/>
  <c r="DB400" i="3" s="1"/>
  <c r="DA400" i="3"/>
  <c r="DC400" i="3"/>
  <c r="A401" i="3"/>
  <c r="Y401" i="3"/>
  <c r="CX401" i="3" s="1"/>
  <c r="DG401" i="3" s="1"/>
  <c r="DJ401" i="3" s="1"/>
  <c r="CW401" i="3"/>
  <c r="CY401" i="3"/>
  <c r="CZ401" i="3"/>
  <c r="DA401" i="3"/>
  <c r="DB401" i="3"/>
  <c r="DC401" i="3"/>
  <c r="A402" i="3"/>
  <c r="Y402" i="3"/>
  <c r="CX402" i="3"/>
  <c r="DI402" i="3" s="1"/>
  <c r="CY402" i="3"/>
  <c r="CZ402" i="3"/>
  <c r="DA402" i="3"/>
  <c r="DB402" i="3"/>
  <c r="DC402" i="3"/>
  <c r="A403" i="3"/>
  <c r="Y403" i="3"/>
  <c r="CV403" i="3" s="1"/>
  <c r="CU403" i="3"/>
  <c r="CX403" i="3"/>
  <c r="DH403" i="3" s="1"/>
  <c r="CY403" i="3"/>
  <c r="CZ403" i="3"/>
  <c r="DB403" i="3" s="1"/>
  <c r="DA403" i="3"/>
  <c r="DC403" i="3"/>
  <c r="DG403" i="3"/>
  <c r="A404" i="3"/>
  <c r="Y404" i="3"/>
  <c r="CX404" i="3"/>
  <c r="CY404" i="3"/>
  <c r="CZ404" i="3"/>
  <c r="DB404" i="3" s="1"/>
  <c r="DA404" i="3"/>
  <c r="DC404" i="3"/>
  <c r="DH404" i="3"/>
  <c r="A405" i="3"/>
  <c r="Y405" i="3"/>
  <c r="CW405" i="3" s="1"/>
  <c r="CY405" i="3"/>
  <c r="CZ405" i="3"/>
  <c r="DA405" i="3"/>
  <c r="DB405" i="3"/>
  <c r="DC405" i="3"/>
  <c r="A406" i="3"/>
  <c r="Y406" i="3"/>
  <c r="CY406" i="3"/>
  <c r="CZ406" i="3"/>
  <c r="DB406" i="3" s="1"/>
  <c r="DA406" i="3"/>
  <c r="DC406" i="3"/>
  <c r="A407" i="3"/>
  <c r="Y407" i="3"/>
  <c r="CW407" i="3"/>
  <c r="CX407" i="3"/>
  <c r="DH407" i="3" s="1"/>
  <c r="CY407" i="3"/>
  <c r="CZ407" i="3"/>
  <c r="DA407" i="3"/>
  <c r="DB407" i="3"/>
  <c r="DC407" i="3"/>
  <c r="DF407" i="3"/>
  <c r="A408" i="3"/>
  <c r="Y408" i="3"/>
  <c r="CW408" i="3" s="1"/>
  <c r="CX408" i="3"/>
  <c r="DG408" i="3" s="1"/>
  <c r="DJ408" i="3" s="1"/>
  <c r="CY408" i="3"/>
  <c r="CZ408" i="3"/>
  <c r="DB408" i="3" s="1"/>
  <c r="DA408" i="3"/>
  <c r="DC408" i="3"/>
  <c r="DF408" i="3"/>
  <c r="DH408" i="3"/>
  <c r="A409" i="3"/>
  <c r="Y409" i="3"/>
  <c r="CX409" i="3" s="1"/>
  <c r="DF409" i="3" s="1"/>
  <c r="DJ409" i="3" s="1"/>
  <c r="CY409" i="3"/>
  <c r="CZ409" i="3"/>
  <c r="DB409" i="3" s="1"/>
  <c r="DA409" i="3"/>
  <c r="DC409" i="3"/>
  <c r="DH409" i="3"/>
  <c r="DI409" i="3"/>
  <c r="A410" i="3"/>
  <c r="Y410" i="3"/>
  <c r="CX410" i="3"/>
  <c r="DI410" i="3" s="1"/>
  <c r="CY410" i="3"/>
  <c r="CZ410" i="3"/>
  <c r="DA410" i="3"/>
  <c r="DB410" i="3"/>
  <c r="DC410" i="3"/>
  <c r="DF410" i="3"/>
  <c r="DH410" i="3"/>
  <c r="DJ410" i="3"/>
  <c r="A411" i="3"/>
  <c r="Y411" i="3"/>
  <c r="CX411" i="3"/>
  <c r="DH411" i="3" s="1"/>
  <c r="CY411" i="3"/>
  <c r="CZ411" i="3"/>
  <c r="DB411" i="3" s="1"/>
  <c r="DA411" i="3"/>
  <c r="DC411" i="3"/>
  <c r="DG411" i="3"/>
  <c r="A412" i="3"/>
  <c r="Y412" i="3"/>
  <c r="CX412" i="3"/>
  <c r="DH412" i="3" s="1"/>
  <c r="CY412" i="3"/>
  <c r="CZ412" i="3"/>
  <c r="DA412" i="3"/>
  <c r="DB412" i="3"/>
  <c r="DC412" i="3"/>
  <c r="DF412" i="3"/>
  <c r="DJ412" i="3" s="1"/>
  <c r="A413" i="3"/>
  <c r="Y413" i="3"/>
  <c r="CX413" i="3" s="1"/>
  <c r="CY413" i="3"/>
  <c r="CZ413" i="3"/>
  <c r="DA413" i="3"/>
  <c r="DB413" i="3"/>
  <c r="DC413" i="3"/>
  <c r="DG413" i="3"/>
  <c r="DI413" i="3"/>
  <c r="A414" i="3"/>
  <c r="Y414" i="3"/>
  <c r="CX414" i="3"/>
  <c r="DG414" i="3" s="1"/>
  <c r="CY414" i="3"/>
  <c r="CZ414" i="3"/>
  <c r="DB414" i="3" s="1"/>
  <c r="DA414" i="3"/>
  <c r="DC414" i="3"/>
  <c r="DF414" i="3"/>
  <c r="DH414" i="3"/>
  <c r="DI414" i="3"/>
  <c r="DJ414" i="3"/>
  <c r="A415" i="3"/>
  <c r="Y415" i="3"/>
  <c r="CU415" i="3"/>
  <c r="CV415" i="3"/>
  <c r="CX415" i="3"/>
  <c r="DH415" i="3" s="1"/>
  <c r="CY415" i="3"/>
  <c r="CZ415" i="3"/>
  <c r="DB415" i="3" s="1"/>
  <c r="DA415" i="3"/>
  <c r="DC415" i="3"/>
  <c r="DG415" i="3"/>
  <c r="DI415" i="3"/>
  <c r="DJ415" i="3" s="1"/>
  <c r="A416" i="3"/>
  <c r="Y416" i="3"/>
  <c r="CX416" i="3" s="1"/>
  <c r="CY416" i="3"/>
  <c r="CZ416" i="3"/>
  <c r="DB416" i="3" s="1"/>
  <c r="DA416" i="3"/>
  <c r="DC416" i="3"/>
  <c r="A417" i="3"/>
  <c r="Y417" i="3"/>
  <c r="CW417" i="3" s="1"/>
  <c r="CX417" i="3"/>
  <c r="DG417" i="3" s="1"/>
  <c r="CY417" i="3"/>
  <c r="CZ417" i="3"/>
  <c r="DA417" i="3"/>
  <c r="DB417" i="3"/>
  <c r="DC417" i="3"/>
  <c r="DF417" i="3"/>
  <c r="DI417" i="3"/>
  <c r="DJ417" i="3"/>
  <c r="A418" i="3"/>
  <c r="Y418" i="3"/>
  <c r="CW418" i="3" s="1"/>
  <c r="CX418" i="3"/>
  <c r="DI418" i="3" s="1"/>
  <c r="CY418" i="3"/>
  <c r="CZ418" i="3"/>
  <c r="DA418" i="3"/>
  <c r="DB418" i="3"/>
  <c r="DC418" i="3"/>
  <c r="DF418" i="3"/>
  <c r="DH418" i="3"/>
  <c r="A419" i="3"/>
  <c r="Y419" i="3"/>
  <c r="CX419" i="3" s="1"/>
  <c r="CW419" i="3"/>
  <c r="CY419" i="3"/>
  <c r="CZ419" i="3"/>
  <c r="DB419" i="3" s="1"/>
  <c r="DA419" i="3"/>
  <c r="DC419" i="3"/>
  <c r="A420" i="3"/>
  <c r="Y420" i="3"/>
  <c r="CW420" i="3" s="1"/>
  <c r="CX420" i="3"/>
  <c r="DG420" i="3" s="1"/>
  <c r="CY420" i="3"/>
  <c r="CZ420" i="3"/>
  <c r="DA420" i="3"/>
  <c r="DB420" i="3"/>
  <c r="DC420" i="3"/>
  <c r="DF420" i="3"/>
  <c r="DI420" i="3"/>
  <c r="DJ420" i="3"/>
  <c r="A421" i="3"/>
  <c r="Y421" i="3"/>
  <c r="CX421" i="3" s="1"/>
  <c r="DF421" i="3" s="1"/>
  <c r="DJ421" i="3" s="1"/>
  <c r="CY421" i="3"/>
  <c r="CZ421" i="3"/>
  <c r="DB421" i="3" s="1"/>
  <c r="DA421" i="3"/>
  <c r="DC421" i="3"/>
  <c r="DG421" i="3"/>
  <c r="DH421" i="3"/>
  <c r="DI421" i="3"/>
  <c r="A422" i="3"/>
  <c r="Y422" i="3"/>
  <c r="CX422" i="3"/>
  <c r="DI422" i="3" s="1"/>
  <c r="CY422" i="3"/>
  <c r="CZ422" i="3"/>
  <c r="DB422" i="3" s="1"/>
  <c r="DA422" i="3"/>
  <c r="DC422" i="3"/>
  <c r="DF422" i="3"/>
  <c r="DJ422" i="3" s="1"/>
  <c r="DG422" i="3"/>
  <c r="A423" i="3"/>
  <c r="Y423" i="3"/>
  <c r="CX423" i="3"/>
  <c r="DH423" i="3" s="1"/>
  <c r="CY423" i="3"/>
  <c r="CZ423" i="3"/>
  <c r="DB423" i="3" s="1"/>
  <c r="DA423" i="3"/>
  <c r="DC423" i="3"/>
  <c r="DG423" i="3"/>
  <c r="DI423" i="3"/>
  <c r="A424" i="3"/>
  <c r="Y424" i="3"/>
  <c r="CX424" i="3" s="1"/>
  <c r="CY424" i="3"/>
  <c r="CZ424" i="3"/>
  <c r="DB424" i="3" s="1"/>
  <c r="DA424" i="3"/>
  <c r="DC424" i="3"/>
  <c r="A425" i="3"/>
  <c r="Y425" i="3"/>
  <c r="CX425" i="3" s="1"/>
  <c r="CY425" i="3"/>
  <c r="CZ425" i="3"/>
  <c r="DA425" i="3"/>
  <c r="DB425" i="3"/>
  <c r="DC425" i="3"/>
  <c r="DG425" i="3"/>
  <c r="DI425" i="3"/>
  <c r="A426" i="3"/>
  <c r="Y426" i="3"/>
  <c r="CX426" i="3"/>
  <c r="DG426" i="3" s="1"/>
  <c r="CY426" i="3"/>
  <c r="CZ426" i="3"/>
  <c r="DA426" i="3"/>
  <c r="DB426" i="3"/>
  <c r="DC426" i="3"/>
  <c r="DF426" i="3"/>
  <c r="DJ426" i="3" s="1"/>
  <c r="A427" i="3"/>
  <c r="Y427" i="3"/>
  <c r="CX427" i="3" s="1"/>
  <c r="CU427" i="3"/>
  <c r="CY427" i="3"/>
  <c r="CZ427" i="3"/>
  <c r="DB427" i="3" s="1"/>
  <c r="DA427" i="3"/>
  <c r="DC427" i="3"/>
  <c r="A428" i="3"/>
  <c r="Y428" i="3"/>
  <c r="CX428" i="3" s="1"/>
  <c r="DI428" i="3" s="1"/>
  <c r="CW428" i="3"/>
  <c r="CY428" i="3"/>
  <c r="CZ428" i="3"/>
  <c r="DA428" i="3"/>
  <c r="DB428" i="3"/>
  <c r="DC428" i="3"/>
  <c r="DG428" i="3"/>
  <c r="DJ428" i="3" s="1"/>
  <c r="A429" i="3"/>
  <c r="Y429" i="3"/>
  <c r="CX429" i="3" s="1"/>
  <c r="DF429" i="3" s="1"/>
  <c r="CW429" i="3"/>
  <c r="CY429" i="3"/>
  <c r="CZ429" i="3"/>
  <c r="DB429" i="3" s="1"/>
  <c r="DA429" i="3"/>
  <c r="DC429" i="3"/>
  <c r="DG429" i="3"/>
  <c r="DJ429" i="3" s="1"/>
  <c r="DH429" i="3"/>
  <c r="DI429" i="3"/>
  <c r="A430" i="3"/>
  <c r="Y430" i="3"/>
  <c r="CX430" i="3"/>
  <c r="DI430" i="3" s="1"/>
  <c r="CY430" i="3"/>
  <c r="CZ430" i="3"/>
  <c r="DB430" i="3" s="1"/>
  <c r="DA430" i="3"/>
  <c r="DC430" i="3"/>
  <c r="DF430" i="3"/>
  <c r="DG430" i="3"/>
  <c r="DH430" i="3"/>
  <c r="DJ430" i="3"/>
  <c r="A431" i="3"/>
  <c r="Y431" i="3"/>
  <c r="CX431" i="3" s="1"/>
  <c r="CU431" i="3"/>
  <c r="CV431" i="3"/>
  <c r="CY431" i="3"/>
  <c r="CZ431" i="3"/>
  <c r="DA431" i="3"/>
  <c r="DB431" i="3"/>
  <c r="DC431" i="3"/>
  <c r="DG431" i="3"/>
  <c r="DI431" i="3"/>
  <c r="DJ431" i="3"/>
  <c r="A432" i="3"/>
  <c r="Y432" i="3"/>
  <c r="CX432" i="3" s="1"/>
  <c r="DF432" i="3" s="1"/>
  <c r="CW432" i="3"/>
  <c r="CY432" i="3"/>
  <c r="CZ432" i="3"/>
  <c r="DB432" i="3" s="1"/>
  <c r="DA432" i="3"/>
  <c r="DC432" i="3"/>
  <c r="DG432" i="3"/>
  <c r="DJ432" i="3" s="1"/>
  <c r="DI432" i="3"/>
  <c r="A433" i="3"/>
  <c r="Y433" i="3"/>
  <c r="CW433" i="3"/>
  <c r="CX433" i="3"/>
  <c r="DH433" i="3" s="1"/>
  <c r="CY433" i="3"/>
  <c r="CZ433" i="3"/>
  <c r="DB433" i="3" s="1"/>
  <c r="DA433" i="3"/>
  <c r="DC433" i="3"/>
  <c r="DG433" i="3"/>
  <c r="DJ433" i="3" s="1"/>
  <c r="A434" i="3"/>
  <c r="Y434" i="3"/>
  <c r="CX434" i="3"/>
  <c r="DH434" i="3" s="1"/>
  <c r="CY434" i="3"/>
  <c r="CZ434" i="3"/>
  <c r="DA434" i="3"/>
  <c r="DB434" i="3"/>
  <c r="DC434" i="3"/>
  <c r="DF434" i="3"/>
  <c r="DJ434" i="3" s="1"/>
  <c r="A435" i="3"/>
  <c r="Y435" i="3"/>
  <c r="CX435" i="3" s="1"/>
  <c r="DF435" i="3" s="1"/>
  <c r="CU435" i="3"/>
  <c r="CV435" i="3"/>
  <c r="CY435" i="3"/>
  <c r="CZ435" i="3"/>
  <c r="DB435" i="3" s="1"/>
  <c r="DA435" i="3"/>
  <c r="DC435" i="3"/>
  <c r="DG435" i="3"/>
  <c r="DH435" i="3"/>
  <c r="A436" i="3"/>
  <c r="Y436" i="3"/>
  <c r="CW436" i="3"/>
  <c r="CX436" i="3"/>
  <c r="DH436" i="3" s="1"/>
  <c r="CY436" i="3"/>
  <c r="CZ436" i="3"/>
  <c r="DB436" i="3" s="1"/>
  <c r="DA436" i="3"/>
  <c r="DC436" i="3"/>
  <c r="DG436" i="3"/>
  <c r="DJ436" i="3" s="1"/>
  <c r="DI436" i="3"/>
  <c r="A437" i="3"/>
  <c r="Y437" i="3"/>
  <c r="CX437" i="3" s="1"/>
  <c r="CY437" i="3"/>
  <c r="CZ437" i="3"/>
  <c r="DB437" i="3" s="1"/>
  <c r="DA437" i="3"/>
  <c r="DC437" i="3"/>
  <c r="A438" i="3"/>
  <c r="Y438" i="3"/>
  <c r="CX438" i="3" s="1"/>
  <c r="DF438" i="3" s="1"/>
  <c r="CU438" i="3"/>
  <c r="CY438" i="3"/>
  <c r="CZ438" i="3"/>
  <c r="DB438" i="3" s="1"/>
  <c r="DA438" i="3"/>
  <c r="DC438" i="3"/>
  <c r="DG438" i="3"/>
  <c r="DI438" i="3"/>
  <c r="DJ438" i="3"/>
  <c r="A439" i="3"/>
  <c r="Y439" i="3"/>
  <c r="CW439" i="3"/>
  <c r="CX439" i="3"/>
  <c r="CY439" i="3"/>
  <c r="CZ439" i="3"/>
  <c r="DB439" i="3" s="1"/>
  <c r="DA439" i="3"/>
  <c r="DC439" i="3"/>
  <c r="DF439" i="3"/>
  <c r="DG439" i="3"/>
  <c r="DJ439" i="3" s="1"/>
  <c r="DH439" i="3"/>
  <c r="DI439" i="3"/>
  <c r="A440" i="3"/>
  <c r="Y440" i="3"/>
  <c r="CX440" i="3"/>
  <c r="DI440" i="3" s="1"/>
  <c r="CY440" i="3"/>
  <c r="CZ440" i="3"/>
  <c r="DA440" i="3"/>
  <c r="DB440" i="3"/>
  <c r="DC440" i="3"/>
  <c r="DF440" i="3"/>
  <c r="DH440" i="3"/>
  <c r="DJ440" i="3"/>
  <c r="A441" i="3"/>
  <c r="Y441" i="3"/>
  <c r="CX441" i="3" s="1"/>
  <c r="DF441" i="3" s="1"/>
  <c r="CU441" i="3"/>
  <c r="CY441" i="3"/>
  <c r="CZ441" i="3"/>
  <c r="DB441" i="3" s="1"/>
  <c r="DA441" i="3"/>
  <c r="DC441" i="3"/>
  <c r="DH441" i="3"/>
  <c r="DI441" i="3"/>
  <c r="DJ441" i="3"/>
  <c r="A442" i="3"/>
  <c r="Y442" i="3"/>
  <c r="CW442" i="3"/>
  <c r="CX442" i="3"/>
  <c r="DF442" i="3" s="1"/>
  <c r="CY442" i="3"/>
  <c r="CZ442" i="3"/>
  <c r="DB442" i="3" s="1"/>
  <c r="DA442" i="3"/>
  <c r="DC442" i="3"/>
  <c r="DG442" i="3"/>
  <c r="DJ442" i="3" s="1"/>
  <c r="DH442" i="3"/>
  <c r="DI442" i="3"/>
  <c r="A443" i="3"/>
  <c r="Y443" i="3"/>
  <c r="CX443" i="3" s="1"/>
  <c r="CY443" i="3"/>
  <c r="CZ443" i="3"/>
  <c r="DB443" i="3" s="1"/>
  <c r="DA443" i="3"/>
  <c r="DC443" i="3"/>
  <c r="A444" i="3"/>
  <c r="Y444" i="3"/>
  <c r="CX444" i="3" s="1"/>
  <c r="DF444" i="3" s="1"/>
  <c r="CU444" i="3"/>
  <c r="CV444" i="3"/>
  <c r="CY444" i="3"/>
  <c r="CZ444" i="3"/>
  <c r="DB444" i="3" s="1"/>
  <c r="DA444" i="3"/>
  <c r="DC444" i="3"/>
  <c r="DG444" i="3"/>
  <c r="DH444" i="3"/>
  <c r="DI444" i="3"/>
  <c r="DJ444" i="3" s="1"/>
  <c r="A445" i="3"/>
  <c r="Y445" i="3"/>
  <c r="CW445" i="3"/>
  <c r="CX445" i="3"/>
  <c r="DF445" i="3" s="1"/>
  <c r="CY445" i="3"/>
  <c r="CZ445" i="3"/>
  <c r="DB445" i="3" s="1"/>
  <c r="DA445" i="3"/>
  <c r="DC445" i="3"/>
  <c r="DG445" i="3"/>
  <c r="DJ445" i="3" s="1"/>
  <c r="DH445" i="3"/>
  <c r="A446" i="3"/>
  <c r="Y446" i="3"/>
  <c r="CX446" i="3"/>
  <c r="DI446" i="3" s="1"/>
  <c r="CY446" i="3"/>
  <c r="CZ446" i="3"/>
  <c r="DB446" i="3" s="1"/>
  <c r="DA446" i="3"/>
  <c r="DC446" i="3"/>
  <c r="DF446" i="3"/>
  <c r="DJ446" i="3" s="1"/>
  <c r="DG446" i="3"/>
  <c r="DH446" i="3"/>
  <c r="A447" i="3"/>
  <c r="Y447" i="3"/>
  <c r="CX447" i="3" s="1"/>
  <c r="CU447" i="3"/>
  <c r="CV447" i="3"/>
  <c r="CY447" i="3"/>
  <c r="CZ447" i="3"/>
  <c r="DA447" i="3"/>
  <c r="DB447" i="3"/>
  <c r="DC447" i="3"/>
  <c r="A448" i="3"/>
  <c r="Y448" i="3"/>
  <c r="CX448" i="3"/>
  <c r="DG448" i="3" s="1"/>
  <c r="CY448" i="3"/>
  <c r="CZ448" i="3"/>
  <c r="DA448" i="3"/>
  <c r="DB448" i="3"/>
  <c r="DC448" i="3"/>
  <c r="DF448" i="3"/>
  <c r="DH448" i="3"/>
  <c r="DI448" i="3"/>
  <c r="DJ448" i="3"/>
  <c r="A449" i="3"/>
  <c r="Y449" i="3"/>
  <c r="CW449" i="3" s="1"/>
  <c r="CX449" i="3"/>
  <c r="DI449" i="3" s="1"/>
  <c r="CY449" i="3"/>
  <c r="CZ449" i="3"/>
  <c r="DB449" i="3" s="1"/>
  <c r="DA449" i="3"/>
  <c r="DC449" i="3"/>
  <c r="DF449" i="3"/>
  <c r="DG449" i="3"/>
  <c r="DJ449" i="3" s="1"/>
  <c r="DH449" i="3"/>
  <c r="A450" i="3"/>
  <c r="Y450" i="3"/>
  <c r="CW450" i="3"/>
  <c r="CX450" i="3"/>
  <c r="DH450" i="3" s="1"/>
  <c r="CY450" i="3"/>
  <c r="CZ450" i="3"/>
  <c r="DA450" i="3"/>
  <c r="DB450" i="3"/>
  <c r="DC450" i="3"/>
  <c r="DF450" i="3"/>
  <c r="A451" i="3"/>
  <c r="Y451" i="3"/>
  <c r="CX451" i="3" s="1"/>
  <c r="CY451" i="3"/>
  <c r="CZ451" i="3"/>
  <c r="DA451" i="3"/>
  <c r="DB451" i="3"/>
  <c r="DC451" i="3"/>
  <c r="A452" i="3"/>
  <c r="Y452" i="3"/>
  <c r="CX452" i="3"/>
  <c r="DG452" i="3" s="1"/>
  <c r="CY452" i="3"/>
  <c r="CZ452" i="3"/>
  <c r="DA452" i="3"/>
  <c r="DB452" i="3"/>
  <c r="DC452" i="3"/>
  <c r="DF452" i="3"/>
  <c r="DH452" i="3"/>
  <c r="DI452" i="3"/>
  <c r="DJ452" i="3"/>
  <c r="A453" i="3"/>
  <c r="Y453" i="3"/>
  <c r="CU453" i="3"/>
  <c r="CV453" i="3"/>
  <c r="CX453" i="3"/>
  <c r="DI453" i="3" s="1"/>
  <c r="DJ453" i="3" s="1"/>
  <c r="CY453" i="3"/>
  <c r="CZ453" i="3"/>
  <c r="DB453" i="3" s="1"/>
  <c r="DA453" i="3"/>
  <c r="DC453" i="3"/>
  <c r="DF453" i="3"/>
  <c r="DG453" i="3"/>
  <c r="A454" i="3"/>
  <c r="Y454" i="3"/>
  <c r="CX454" i="3"/>
  <c r="DH454" i="3" s="1"/>
  <c r="CY454" i="3"/>
  <c r="CZ454" i="3"/>
  <c r="DA454" i="3"/>
  <c r="DB454" i="3"/>
  <c r="DC454" i="3"/>
  <c r="DF454" i="3"/>
  <c r="A455" i="3"/>
  <c r="Y455" i="3"/>
  <c r="CX455" i="3" s="1"/>
  <c r="CY455" i="3"/>
  <c r="CZ455" i="3"/>
  <c r="DA455" i="3"/>
  <c r="DB455" i="3"/>
  <c r="DC455" i="3"/>
  <c r="A456" i="3"/>
  <c r="Y456" i="3"/>
  <c r="CW456" i="3" s="1"/>
  <c r="CX456" i="3"/>
  <c r="DI456" i="3" s="1"/>
  <c r="CY456" i="3"/>
  <c r="CZ456" i="3"/>
  <c r="DB456" i="3" s="1"/>
  <c r="DA456" i="3"/>
  <c r="DC456" i="3"/>
  <c r="DF456" i="3"/>
  <c r="DG456" i="3"/>
  <c r="DJ456" i="3" s="1"/>
  <c r="DH456" i="3"/>
  <c r="A457" i="3"/>
  <c r="Y457" i="3"/>
  <c r="CX457" i="3"/>
  <c r="DI457" i="3" s="1"/>
  <c r="CY457" i="3"/>
  <c r="CZ457" i="3"/>
  <c r="DB457" i="3" s="1"/>
  <c r="DA457" i="3"/>
  <c r="DC457" i="3"/>
  <c r="DF457" i="3"/>
  <c r="DJ457" i="3" s="1"/>
  <c r="DG457" i="3"/>
  <c r="A458" i="3"/>
  <c r="Y458" i="3"/>
  <c r="CX458" i="3"/>
  <c r="DH458" i="3" s="1"/>
  <c r="CY458" i="3"/>
  <c r="CZ458" i="3"/>
  <c r="DA458" i="3"/>
  <c r="DB458" i="3"/>
  <c r="DC458" i="3"/>
  <c r="DF458" i="3"/>
  <c r="DJ458" i="3" s="1"/>
  <c r="A459" i="3"/>
  <c r="Y459" i="3"/>
  <c r="CV459" i="3" s="1"/>
  <c r="CU459" i="3"/>
  <c r="CY459" i="3"/>
  <c r="CZ459" i="3"/>
  <c r="DB459" i="3" s="1"/>
  <c r="DA459" i="3"/>
  <c r="DC459" i="3"/>
  <c r="A460" i="3"/>
  <c r="Y460" i="3"/>
  <c r="CX460" i="3"/>
  <c r="DI460" i="3" s="1"/>
  <c r="DJ460" i="3" s="1"/>
  <c r="CY460" i="3"/>
  <c r="CZ460" i="3"/>
  <c r="DB460" i="3" s="1"/>
  <c r="DA460" i="3"/>
  <c r="DC460" i="3"/>
  <c r="DF460" i="3"/>
  <c r="DG460" i="3"/>
  <c r="DH460" i="3"/>
  <c r="A461" i="3"/>
  <c r="Y461" i="3"/>
  <c r="CW461" i="3"/>
  <c r="CX461" i="3"/>
  <c r="DH461" i="3" s="1"/>
  <c r="CY461" i="3"/>
  <c r="CZ461" i="3"/>
  <c r="DA461" i="3"/>
  <c r="DB461" i="3"/>
  <c r="DC461" i="3"/>
  <c r="DF461" i="3"/>
  <c r="A462" i="3"/>
  <c r="Y462" i="3"/>
  <c r="CX462" i="3" s="1"/>
  <c r="CY462" i="3"/>
  <c r="CZ462" i="3"/>
  <c r="DA462" i="3"/>
  <c r="DB462" i="3"/>
  <c r="DC462" i="3"/>
  <c r="A463" i="3"/>
  <c r="Y463" i="3"/>
  <c r="CX463" i="3" s="1"/>
  <c r="CY463" i="3"/>
  <c r="CZ463" i="3"/>
  <c r="DB463" i="3" s="1"/>
  <c r="DA463" i="3"/>
  <c r="DC463" i="3"/>
  <c r="A464" i="3"/>
  <c r="Y464" i="3"/>
  <c r="CU464" i="3"/>
  <c r="CV464" i="3"/>
  <c r="CX464" i="3"/>
  <c r="DH464" i="3" s="1"/>
  <c r="CY464" i="3"/>
  <c r="CZ464" i="3"/>
  <c r="DA464" i="3"/>
  <c r="DB464" i="3"/>
  <c r="DC464" i="3"/>
  <c r="DF464" i="3"/>
  <c r="A465" i="3"/>
  <c r="Y465" i="3"/>
  <c r="CX465" i="3" s="1"/>
  <c r="CY465" i="3"/>
  <c r="CZ465" i="3"/>
  <c r="DA465" i="3"/>
  <c r="DB465" i="3"/>
  <c r="DC465" i="3"/>
  <c r="A466" i="3"/>
  <c r="Y466" i="3"/>
  <c r="CX466" i="3" s="1"/>
  <c r="CW466" i="3"/>
  <c r="CY466" i="3"/>
  <c r="CZ466" i="3"/>
  <c r="DB466" i="3" s="1"/>
  <c r="DA466" i="3"/>
  <c r="DC466" i="3"/>
  <c r="A467" i="3"/>
  <c r="Y467" i="3"/>
  <c r="CW467" i="3"/>
  <c r="CX467" i="3"/>
  <c r="DI467" i="3" s="1"/>
  <c r="CY467" i="3"/>
  <c r="CZ467" i="3"/>
  <c r="DB467" i="3" s="1"/>
  <c r="DA467" i="3"/>
  <c r="DC467" i="3"/>
  <c r="DF467" i="3"/>
  <c r="DG467" i="3"/>
  <c r="DJ467" i="3" s="1"/>
  <c r="A468" i="3"/>
  <c r="Y468" i="3"/>
  <c r="CX468" i="3"/>
  <c r="DH468" i="3" s="1"/>
  <c r="CY468" i="3"/>
  <c r="CZ468" i="3"/>
  <c r="DA468" i="3"/>
  <c r="DB468" i="3"/>
  <c r="DC468" i="3"/>
  <c r="DF468" i="3"/>
  <c r="DJ468" i="3" s="1"/>
  <c r="A469" i="3"/>
  <c r="Y469" i="3"/>
  <c r="CV469" i="3" s="1"/>
  <c r="CU469" i="3"/>
  <c r="CY469" i="3"/>
  <c r="CZ469" i="3"/>
  <c r="DB469" i="3" s="1"/>
  <c r="DA469" i="3"/>
  <c r="DC469" i="3"/>
  <c r="A470" i="3"/>
  <c r="Y470" i="3"/>
  <c r="CX470" i="3"/>
  <c r="DI470" i="3" s="1"/>
  <c r="DJ470" i="3" s="1"/>
  <c r="CY470" i="3"/>
  <c r="CZ470" i="3"/>
  <c r="DB470" i="3" s="1"/>
  <c r="DA470" i="3"/>
  <c r="DC470" i="3"/>
  <c r="DF470" i="3"/>
  <c r="DG470" i="3"/>
  <c r="DH470" i="3"/>
  <c r="A471" i="3"/>
  <c r="Y471" i="3"/>
  <c r="CW471" i="3"/>
  <c r="CX471" i="3"/>
  <c r="DH471" i="3" s="1"/>
  <c r="CY471" i="3"/>
  <c r="CZ471" i="3"/>
  <c r="DA471" i="3"/>
  <c r="DB471" i="3"/>
  <c r="DC471" i="3"/>
  <c r="DF471" i="3"/>
  <c r="A472" i="3"/>
  <c r="Y472" i="3"/>
  <c r="CX472" i="3" s="1"/>
  <c r="CY472" i="3"/>
  <c r="CZ472" i="3"/>
  <c r="DA472" i="3"/>
  <c r="DB472" i="3"/>
  <c r="DC472" i="3"/>
  <c r="A473" i="3"/>
  <c r="Y473" i="3"/>
  <c r="CX473" i="3" s="1"/>
  <c r="CY473" i="3"/>
  <c r="CZ473" i="3"/>
  <c r="DB473" i="3" s="1"/>
  <c r="DA473" i="3"/>
  <c r="DC473" i="3"/>
  <c r="A474" i="3"/>
  <c r="Y474" i="3"/>
  <c r="CU474" i="3"/>
  <c r="CV474" i="3"/>
  <c r="CX474" i="3"/>
  <c r="DH474" i="3" s="1"/>
  <c r="CY474" i="3"/>
  <c r="CZ474" i="3"/>
  <c r="DA474" i="3"/>
  <c r="DB474" i="3"/>
  <c r="DC474" i="3"/>
  <c r="DF474" i="3"/>
  <c r="A475" i="3"/>
  <c r="Y475" i="3"/>
  <c r="CX475" i="3" s="1"/>
  <c r="CY475" i="3"/>
  <c r="CZ475" i="3"/>
  <c r="DA475" i="3"/>
  <c r="DB475" i="3"/>
  <c r="DC475" i="3"/>
  <c r="A476" i="3"/>
  <c r="Y476" i="3"/>
  <c r="CX476" i="3" s="1"/>
  <c r="CW476" i="3"/>
  <c r="CY476" i="3"/>
  <c r="CZ476" i="3"/>
  <c r="DB476" i="3" s="1"/>
  <c r="DA476" i="3"/>
  <c r="DC476" i="3"/>
  <c r="A477" i="3"/>
  <c r="Y477" i="3"/>
  <c r="CW477" i="3"/>
  <c r="CX477" i="3"/>
  <c r="DI477" i="3" s="1"/>
  <c r="CY477" i="3"/>
  <c r="CZ477" i="3"/>
  <c r="DB477" i="3" s="1"/>
  <c r="DA477" i="3"/>
  <c r="DC477" i="3"/>
  <c r="DF477" i="3"/>
  <c r="DG477" i="3"/>
  <c r="DJ477" i="3" s="1"/>
  <c r="A478" i="3"/>
  <c r="Y478" i="3"/>
  <c r="CX478" i="3"/>
  <c r="DH478" i="3" s="1"/>
  <c r="CY478" i="3"/>
  <c r="CZ478" i="3"/>
  <c r="DA478" i="3"/>
  <c r="DB478" i="3"/>
  <c r="DC478" i="3"/>
  <c r="DF478" i="3"/>
  <c r="DJ478" i="3" s="1"/>
  <c r="A479" i="3"/>
  <c r="Y479" i="3"/>
  <c r="CV479" i="3" s="1"/>
  <c r="CU479" i="3"/>
  <c r="CY479" i="3"/>
  <c r="CZ479" i="3"/>
  <c r="DB479" i="3" s="1"/>
  <c r="DA479" i="3"/>
  <c r="DC479" i="3"/>
  <c r="A480" i="3"/>
  <c r="Y480" i="3"/>
  <c r="CX480" i="3"/>
  <c r="DI480" i="3" s="1"/>
  <c r="DJ480" i="3" s="1"/>
  <c r="CY480" i="3"/>
  <c r="CZ480" i="3"/>
  <c r="DB480" i="3" s="1"/>
  <c r="DA480" i="3"/>
  <c r="DC480" i="3"/>
  <c r="DF480" i="3"/>
  <c r="DG480" i="3"/>
  <c r="DH480" i="3"/>
  <c r="A481" i="3"/>
  <c r="Y481" i="3"/>
  <c r="CW481" i="3"/>
  <c r="CX481" i="3"/>
  <c r="DH481" i="3" s="1"/>
  <c r="CY481" i="3"/>
  <c r="CZ481" i="3"/>
  <c r="DA481" i="3"/>
  <c r="DB481" i="3"/>
  <c r="DC481" i="3"/>
  <c r="DF481" i="3"/>
  <c r="A482" i="3"/>
  <c r="Y482" i="3"/>
  <c r="CX482" i="3" s="1"/>
  <c r="CY482" i="3"/>
  <c r="CZ482" i="3"/>
  <c r="DA482" i="3"/>
  <c r="DB482" i="3"/>
  <c r="DC482" i="3"/>
  <c r="A483" i="3"/>
  <c r="Y483" i="3"/>
  <c r="CX483" i="3" s="1"/>
  <c r="CY483" i="3"/>
  <c r="CZ483" i="3"/>
  <c r="DB483" i="3" s="1"/>
  <c r="DA483" i="3"/>
  <c r="DC483" i="3"/>
  <c r="A484" i="3"/>
  <c r="Y484" i="3"/>
  <c r="CX484" i="3"/>
  <c r="DI484" i="3" s="1"/>
  <c r="CY484" i="3"/>
  <c r="CZ484" i="3"/>
  <c r="DB484" i="3" s="1"/>
  <c r="DA484" i="3"/>
  <c r="DC484" i="3"/>
  <c r="DF484" i="3"/>
  <c r="DJ484" i="3" s="1"/>
  <c r="DG484" i="3"/>
  <c r="DH484" i="3"/>
  <c r="A485" i="3"/>
  <c r="Y485" i="3"/>
  <c r="CX485" i="3"/>
  <c r="DI485" i="3" s="1"/>
  <c r="CY485" i="3"/>
  <c r="CZ485" i="3"/>
  <c r="DA485" i="3"/>
  <c r="DB485" i="3"/>
  <c r="DC485" i="3"/>
  <c r="DF485" i="3"/>
  <c r="DJ485" i="3" s="1"/>
  <c r="DG485" i="3"/>
  <c r="A486" i="3"/>
  <c r="Y486" i="3"/>
  <c r="CX486" i="3" s="1"/>
  <c r="CU486" i="3"/>
  <c r="CY486" i="3"/>
  <c r="CZ486" i="3"/>
  <c r="DA486" i="3"/>
  <c r="DB486" i="3"/>
  <c r="DC486" i="3"/>
  <c r="A487" i="3"/>
  <c r="Y487" i="3"/>
  <c r="CX487" i="3" s="1"/>
  <c r="CY487" i="3"/>
  <c r="CZ487" i="3"/>
  <c r="DB487" i="3" s="1"/>
  <c r="DA487" i="3"/>
  <c r="DC487" i="3"/>
  <c r="A488" i="3"/>
  <c r="Y488" i="3"/>
  <c r="CW488" i="3"/>
  <c r="CX488" i="3"/>
  <c r="DI488" i="3" s="1"/>
  <c r="CY488" i="3"/>
  <c r="CZ488" i="3"/>
  <c r="DA488" i="3"/>
  <c r="DB488" i="3"/>
  <c r="DC488" i="3"/>
  <c r="DF488" i="3"/>
  <c r="DG488" i="3"/>
  <c r="DJ488" i="3" s="1"/>
  <c r="A489" i="3"/>
  <c r="Y489" i="3"/>
  <c r="CX489" i="3" s="1"/>
  <c r="CW489" i="3"/>
  <c r="CY489" i="3"/>
  <c r="CZ489" i="3"/>
  <c r="DA489" i="3"/>
  <c r="DB489" i="3"/>
  <c r="DC489" i="3"/>
  <c r="A490" i="3"/>
  <c r="Y490" i="3"/>
  <c r="CX490" i="3"/>
  <c r="DG490" i="3" s="1"/>
  <c r="CY490" i="3"/>
  <c r="CZ490" i="3"/>
  <c r="DA490" i="3"/>
  <c r="DB490" i="3"/>
  <c r="DC490" i="3"/>
  <c r="DF490" i="3"/>
  <c r="DH490" i="3"/>
  <c r="DI490" i="3"/>
  <c r="DJ490" i="3"/>
  <c r="A491" i="3"/>
  <c r="Y491" i="3"/>
  <c r="CX491" i="3" s="1"/>
  <c r="CY491" i="3"/>
  <c r="CZ491" i="3"/>
  <c r="DB491" i="3" s="1"/>
  <c r="DA491" i="3"/>
  <c r="DC491" i="3"/>
  <c r="A492" i="3"/>
  <c r="Y492" i="3"/>
  <c r="CX492" i="3"/>
  <c r="DI492" i="3" s="1"/>
  <c r="CY492" i="3"/>
  <c r="CZ492" i="3"/>
  <c r="DB492" i="3" s="1"/>
  <c r="DA492" i="3"/>
  <c r="DC492" i="3"/>
  <c r="DF492" i="3"/>
  <c r="DJ492" i="3" s="1"/>
  <c r="DG492" i="3"/>
  <c r="DH492" i="3"/>
  <c r="A493" i="3"/>
  <c r="Y493" i="3"/>
  <c r="CX493" i="3" s="1"/>
  <c r="CU493" i="3"/>
  <c r="CV493" i="3"/>
  <c r="CY493" i="3"/>
  <c r="CZ493" i="3"/>
  <c r="DA493" i="3"/>
  <c r="DB493" i="3"/>
  <c r="DC493" i="3"/>
  <c r="A494" i="3"/>
  <c r="Y494" i="3"/>
  <c r="CX494" i="3"/>
  <c r="DG494" i="3" s="1"/>
  <c r="CY494" i="3"/>
  <c r="CZ494" i="3"/>
  <c r="DA494" i="3"/>
  <c r="DB494" i="3"/>
  <c r="DC494" i="3"/>
  <c r="DF494" i="3"/>
  <c r="DH494" i="3"/>
  <c r="DI494" i="3"/>
  <c r="DJ494" i="3"/>
  <c r="A495" i="3"/>
  <c r="Y495" i="3"/>
  <c r="CW495" i="3" s="1"/>
  <c r="CX495" i="3"/>
  <c r="DI495" i="3" s="1"/>
  <c r="CY495" i="3"/>
  <c r="CZ495" i="3"/>
  <c r="DB495" i="3" s="1"/>
  <c r="DA495" i="3"/>
  <c r="DC495" i="3"/>
  <c r="DF495" i="3"/>
  <c r="DG495" i="3"/>
  <c r="DJ495" i="3" s="1"/>
  <c r="DH495" i="3"/>
  <c r="A496" i="3"/>
  <c r="Y496" i="3"/>
  <c r="CW496" i="3"/>
  <c r="CX496" i="3"/>
  <c r="DH496" i="3" s="1"/>
  <c r="CY496" i="3"/>
  <c r="CZ496" i="3"/>
  <c r="DA496" i="3"/>
  <c r="DB496" i="3"/>
  <c r="DC496" i="3"/>
  <c r="DF496" i="3"/>
  <c r="A497" i="3"/>
  <c r="Y497" i="3"/>
  <c r="CX497" i="3" s="1"/>
  <c r="CY497" i="3"/>
  <c r="CZ497" i="3"/>
  <c r="DA497" i="3"/>
  <c r="DB497" i="3"/>
  <c r="DC497" i="3"/>
  <c r="A498" i="3"/>
  <c r="Y498" i="3"/>
  <c r="CW498" i="3" s="1"/>
  <c r="CX498" i="3"/>
  <c r="DI498" i="3" s="1"/>
  <c r="CY498" i="3"/>
  <c r="CZ498" i="3"/>
  <c r="DB498" i="3" s="1"/>
  <c r="DA498" i="3"/>
  <c r="DC498" i="3"/>
  <c r="DF498" i="3"/>
  <c r="DG498" i="3"/>
  <c r="DJ498" i="3" s="1"/>
  <c r="DH498" i="3"/>
  <c r="A499" i="3"/>
  <c r="Y499" i="3"/>
  <c r="CX499" i="3"/>
  <c r="DI499" i="3" s="1"/>
  <c r="CY499" i="3"/>
  <c r="CZ499" i="3"/>
  <c r="DA499" i="3"/>
  <c r="DB499" i="3"/>
  <c r="DC499" i="3"/>
  <c r="DF499" i="3"/>
  <c r="DJ499" i="3" s="1"/>
  <c r="DG499" i="3"/>
  <c r="A500" i="3"/>
  <c r="Y500" i="3"/>
  <c r="CX500" i="3"/>
  <c r="DH500" i="3" s="1"/>
  <c r="CY500" i="3"/>
  <c r="CZ500" i="3"/>
  <c r="DA500" i="3"/>
  <c r="DB500" i="3"/>
  <c r="DC500" i="3"/>
  <c r="DF500" i="3"/>
  <c r="DJ500" i="3" s="1"/>
  <c r="A501" i="3"/>
  <c r="Y501" i="3"/>
  <c r="CX501" i="3" s="1"/>
  <c r="CY501" i="3"/>
  <c r="CZ501" i="3"/>
  <c r="DA501" i="3"/>
  <c r="DB501" i="3"/>
  <c r="DC501" i="3"/>
  <c r="A502" i="3"/>
  <c r="Y502" i="3"/>
  <c r="CX502" i="3"/>
  <c r="DG502" i="3" s="1"/>
  <c r="CY502" i="3"/>
  <c r="CZ502" i="3"/>
  <c r="DA502" i="3"/>
  <c r="DB502" i="3"/>
  <c r="DC502" i="3"/>
  <c r="DF502" i="3"/>
  <c r="DH502" i="3"/>
  <c r="DI502" i="3"/>
  <c r="DJ502" i="3"/>
  <c r="A503" i="3"/>
  <c r="Y503" i="3"/>
  <c r="CX503" i="3" s="1"/>
  <c r="CY503" i="3"/>
  <c r="CZ503" i="3"/>
  <c r="DB503" i="3" s="1"/>
  <c r="DA503" i="3"/>
  <c r="DC503" i="3"/>
  <c r="DI503" i="3"/>
  <c r="A504" i="3"/>
  <c r="Y504" i="3"/>
  <c r="CX504" i="3"/>
  <c r="DI504" i="3" s="1"/>
  <c r="CY504" i="3"/>
  <c r="CZ504" i="3"/>
  <c r="DB504" i="3" s="1"/>
  <c r="DA504" i="3"/>
  <c r="DC504" i="3"/>
  <c r="DF504" i="3"/>
  <c r="DJ504" i="3" s="1"/>
  <c r="DG504" i="3"/>
  <c r="DH504" i="3"/>
  <c r="A505" i="3"/>
  <c r="Y505" i="3"/>
  <c r="CX505" i="3" s="1"/>
  <c r="CU505" i="3"/>
  <c r="CV505" i="3"/>
  <c r="CY505" i="3"/>
  <c r="CZ505" i="3"/>
  <c r="DA505" i="3"/>
  <c r="DB505" i="3"/>
  <c r="DC505" i="3"/>
  <c r="A506" i="3"/>
  <c r="Y506" i="3"/>
  <c r="CX506" i="3"/>
  <c r="DG506" i="3" s="1"/>
  <c r="CY506" i="3"/>
  <c r="CZ506" i="3"/>
  <c r="DA506" i="3"/>
  <c r="DB506" i="3"/>
  <c r="DC506" i="3"/>
  <c r="DF506" i="3"/>
  <c r="DH506" i="3"/>
  <c r="DI506" i="3"/>
  <c r="DJ506" i="3"/>
  <c r="A507" i="3"/>
  <c r="Y507" i="3"/>
  <c r="CW507" i="3" s="1"/>
  <c r="CX507" i="3"/>
  <c r="DI507" i="3" s="1"/>
  <c r="CY507" i="3"/>
  <c r="CZ507" i="3"/>
  <c r="DB507" i="3" s="1"/>
  <c r="DA507" i="3"/>
  <c r="DC507" i="3"/>
  <c r="DF507" i="3"/>
  <c r="DG507" i="3"/>
  <c r="DJ507" i="3" s="1"/>
  <c r="DH507" i="3"/>
  <c r="A508" i="3"/>
  <c r="Y508" i="3"/>
  <c r="CW508" i="3"/>
  <c r="CX508" i="3"/>
  <c r="CY508" i="3"/>
  <c r="CZ508" i="3"/>
  <c r="DA508" i="3"/>
  <c r="DB508" i="3"/>
  <c r="DC508" i="3"/>
  <c r="DF508" i="3"/>
  <c r="A509" i="3"/>
  <c r="Y509" i="3"/>
  <c r="CY509" i="3"/>
  <c r="CZ509" i="3"/>
  <c r="DA509" i="3"/>
  <c r="DB509" i="3"/>
  <c r="DC509" i="3"/>
  <c r="A510" i="3"/>
  <c r="Y510" i="3"/>
  <c r="CW510" i="3" s="1"/>
  <c r="CX510" i="3"/>
  <c r="DI510" i="3" s="1"/>
  <c r="CY510" i="3"/>
  <c r="CZ510" i="3"/>
  <c r="DB510" i="3" s="1"/>
  <c r="DA510" i="3"/>
  <c r="DC510" i="3"/>
  <c r="DF510" i="3"/>
  <c r="DG510" i="3"/>
  <c r="DJ510" i="3" s="1"/>
  <c r="DH510" i="3"/>
  <c r="A511" i="3"/>
  <c r="Y511" i="3"/>
  <c r="CX511" i="3"/>
  <c r="CY511" i="3"/>
  <c r="CZ511" i="3"/>
  <c r="DA511" i="3"/>
  <c r="DB511" i="3"/>
  <c r="DC511" i="3"/>
  <c r="DF511" i="3"/>
  <c r="DJ511" i="3" s="1"/>
  <c r="DG511" i="3"/>
  <c r="A512" i="3"/>
  <c r="Y512" i="3"/>
  <c r="CX512" i="3" s="1"/>
  <c r="CY512" i="3"/>
  <c r="CZ512" i="3"/>
  <c r="DA512" i="3"/>
  <c r="DB512" i="3"/>
  <c r="DC512" i="3"/>
  <c r="A513" i="3"/>
  <c r="Y513" i="3"/>
  <c r="CX513" i="3" s="1"/>
  <c r="CY513" i="3"/>
  <c r="CZ513" i="3"/>
  <c r="DA513" i="3"/>
  <c r="DB513" i="3"/>
  <c r="DC513" i="3"/>
  <c r="A514" i="3"/>
  <c r="Y514" i="3"/>
  <c r="CX514" i="3"/>
  <c r="DG514" i="3" s="1"/>
  <c r="CY514" i="3"/>
  <c r="CZ514" i="3"/>
  <c r="DA514" i="3"/>
  <c r="DB514" i="3"/>
  <c r="DC514" i="3"/>
  <c r="DF514" i="3"/>
  <c r="DH514" i="3"/>
  <c r="DI514" i="3"/>
  <c r="DJ514" i="3"/>
  <c r="A515" i="3"/>
  <c r="Y515" i="3"/>
  <c r="CX515" i="3" s="1"/>
  <c r="CY515" i="3"/>
  <c r="CZ515" i="3"/>
  <c r="DB515" i="3" s="1"/>
  <c r="DA515" i="3"/>
  <c r="DC515" i="3"/>
  <c r="DI515" i="3"/>
  <c r="A516" i="3"/>
  <c r="Y516" i="3"/>
  <c r="CX516" i="3"/>
  <c r="DI516" i="3" s="1"/>
  <c r="CY516" i="3"/>
  <c r="CZ516" i="3"/>
  <c r="DB516" i="3" s="1"/>
  <c r="DA516" i="3"/>
  <c r="DC516" i="3"/>
  <c r="DF516" i="3"/>
  <c r="DJ516" i="3" s="1"/>
  <c r="DG516" i="3"/>
  <c r="DH516" i="3"/>
  <c r="A517" i="3"/>
  <c r="Y517" i="3"/>
  <c r="CX517" i="3" s="1"/>
  <c r="DI517" i="3" s="1"/>
  <c r="DJ517" i="3" s="1"/>
  <c r="CU517" i="3"/>
  <c r="CY517" i="3"/>
  <c r="CZ517" i="3"/>
  <c r="DA517" i="3"/>
  <c r="DB517" i="3"/>
  <c r="DC517" i="3"/>
  <c r="A518" i="3"/>
  <c r="Y518" i="3"/>
  <c r="CW518" i="3"/>
  <c r="CX518" i="3"/>
  <c r="CY518" i="3"/>
  <c r="CZ518" i="3"/>
  <c r="DB518" i="3" s="1"/>
  <c r="DA518" i="3"/>
  <c r="DC518" i="3"/>
  <c r="DF518" i="3"/>
  <c r="DG518" i="3"/>
  <c r="DJ518" i="3" s="1"/>
  <c r="DH518" i="3"/>
  <c r="DI518" i="3"/>
  <c r="A519" i="3"/>
  <c r="Y519" i="3"/>
  <c r="CW519" i="3"/>
  <c r="CX519" i="3"/>
  <c r="DG519" i="3" s="1"/>
  <c r="DJ519" i="3" s="1"/>
  <c r="CY519" i="3"/>
  <c r="CZ519" i="3"/>
  <c r="DA519" i="3"/>
  <c r="DB519" i="3"/>
  <c r="DC519" i="3"/>
  <c r="DF519" i="3"/>
  <c r="A520" i="3"/>
  <c r="Y520" i="3"/>
  <c r="CX520" i="3"/>
  <c r="CY520" i="3"/>
  <c r="CZ520" i="3"/>
  <c r="DA520" i="3"/>
  <c r="DB520" i="3"/>
  <c r="DC520" i="3"/>
  <c r="DF520" i="3"/>
  <c r="DJ520" i="3"/>
  <c r="A521" i="3"/>
  <c r="Y521" i="3"/>
  <c r="CU521" i="3"/>
  <c r="CY521" i="3"/>
  <c r="CZ521" i="3"/>
  <c r="DB521" i="3" s="1"/>
  <c r="DA521" i="3"/>
  <c r="DC521" i="3"/>
  <c r="A522" i="3"/>
  <c r="Y522" i="3"/>
  <c r="CW522" i="3"/>
  <c r="CX522" i="3"/>
  <c r="CY522" i="3"/>
  <c r="CZ522" i="3"/>
  <c r="DA522" i="3"/>
  <c r="DB522" i="3"/>
  <c r="DC522" i="3"/>
  <c r="DF522" i="3"/>
  <c r="DG522" i="3"/>
  <c r="DJ522" i="3" s="1"/>
  <c r="A523" i="3"/>
  <c r="Y523" i="3"/>
  <c r="CX523" i="3" s="1"/>
  <c r="CW523" i="3"/>
  <c r="CY523" i="3"/>
  <c r="CZ523" i="3"/>
  <c r="DA523" i="3"/>
  <c r="DB523" i="3"/>
  <c r="DC523" i="3"/>
  <c r="DI523" i="3"/>
  <c r="A524" i="3"/>
  <c r="Y524" i="3"/>
  <c r="CX524" i="3"/>
  <c r="DG524" i="3" s="1"/>
  <c r="CY524" i="3"/>
  <c r="CZ524" i="3"/>
  <c r="DB524" i="3" s="1"/>
  <c r="DA524" i="3"/>
  <c r="DC524" i="3"/>
  <c r="DF524" i="3"/>
  <c r="DH524" i="3"/>
  <c r="DI524" i="3"/>
  <c r="DJ524" i="3"/>
  <c r="A525" i="3"/>
  <c r="Y525" i="3"/>
  <c r="CU525" i="3"/>
  <c r="CV525" i="3"/>
  <c r="CX525" i="3"/>
  <c r="CY525" i="3"/>
  <c r="CZ525" i="3"/>
  <c r="DA525" i="3"/>
  <c r="DB525" i="3"/>
  <c r="DC525" i="3"/>
  <c r="DF525" i="3"/>
  <c r="DG525" i="3"/>
  <c r="A526" i="3"/>
  <c r="Y526" i="3"/>
  <c r="CX526" i="3" s="1"/>
  <c r="DI526" i="3" s="1"/>
  <c r="CY526" i="3"/>
  <c r="CZ526" i="3"/>
  <c r="DA526" i="3"/>
  <c r="DB526" i="3"/>
  <c r="DC526" i="3"/>
  <c r="A527" i="3"/>
  <c r="Y527" i="3"/>
  <c r="CX527" i="3"/>
  <c r="DG527" i="3" s="1"/>
  <c r="CY527" i="3"/>
  <c r="CZ527" i="3"/>
  <c r="DA527" i="3"/>
  <c r="DB527" i="3"/>
  <c r="DC527" i="3"/>
  <c r="DF527" i="3"/>
  <c r="DH527" i="3"/>
  <c r="DI527" i="3"/>
  <c r="DJ527" i="3"/>
  <c r="A528" i="3"/>
  <c r="Y528" i="3"/>
  <c r="CU528" i="3"/>
  <c r="CV528" i="3"/>
  <c r="CX528" i="3"/>
  <c r="CY528" i="3"/>
  <c r="CZ528" i="3"/>
  <c r="DA528" i="3"/>
  <c r="DB528" i="3"/>
  <c r="DC528" i="3"/>
  <c r="DF528" i="3"/>
  <c r="DG528" i="3"/>
  <c r="A529" i="3"/>
  <c r="Y529" i="3"/>
  <c r="CX529" i="3" s="1"/>
  <c r="DI529" i="3" s="1"/>
  <c r="CY529" i="3"/>
  <c r="CZ529" i="3"/>
  <c r="DA529" i="3"/>
  <c r="DB529" i="3"/>
  <c r="DC529" i="3"/>
  <c r="A530" i="3"/>
  <c r="Y530" i="3"/>
  <c r="CX530" i="3"/>
  <c r="DG530" i="3" s="1"/>
  <c r="CY530" i="3"/>
  <c r="CZ530" i="3"/>
  <c r="DA530" i="3"/>
  <c r="DB530" i="3"/>
  <c r="DC530" i="3"/>
  <c r="DF530" i="3"/>
  <c r="DH530" i="3"/>
  <c r="DI530" i="3"/>
  <c r="DJ530" i="3"/>
  <c r="A531" i="3"/>
  <c r="Y531" i="3"/>
  <c r="CU531" i="3"/>
  <c r="CV531" i="3"/>
  <c r="CX531" i="3"/>
  <c r="CY531" i="3"/>
  <c r="CZ531" i="3"/>
  <c r="DA531" i="3"/>
  <c r="DB531" i="3"/>
  <c r="DC531" i="3"/>
  <c r="DF531" i="3"/>
  <c r="DG531" i="3"/>
  <c r="A532" i="3"/>
  <c r="Y532" i="3"/>
  <c r="CX532" i="3"/>
  <c r="CY532" i="3"/>
  <c r="CZ532" i="3"/>
  <c r="DA532" i="3"/>
  <c r="DB532" i="3"/>
  <c r="DC532" i="3"/>
  <c r="DF532" i="3"/>
  <c r="A533" i="3"/>
  <c r="Y533" i="3"/>
  <c r="CY533" i="3"/>
  <c r="CZ533" i="3"/>
  <c r="DA533" i="3"/>
  <c r="DB533" i="3"/>
  <c r="DC533" i="3"/>
  <c r="A534" i="3"/>
  <c r="Y534" i="3"/>
  <c r="CW534" i="3" s="1"/>
  <c r="CX534" i="3"/>
  <c r="DI534" i="3" s="1"/>
  <c r="CY534" i="3"/>
  <c r="CZ534" i="3"/>
  <c r="DB534" i="3" s="1"/>
  <c r="DA534" i="3"/>
  <c r="DC534" i="3"/>
  <c r="DF534" i="3"/>
  <c r="DG534" i="3"/>
  <c r="DJ534" i="3" s="1"/>
  <c r="DH534" i="3"/>
  <c r="A535" i="3"/>
  <c r="Y535" i="3"/>
  <c r="CW535" i="3"/>
  <c r="CX535" i="3"/>
  <c r="CY535" i="3"/>
  <c r="CZ535" i="3"/>
  <c r="DA535" i="3"/>
  <c r="DB535" i="3"/>
  <c r="DC535" i="3"/>
  <c r="DF535" i="3"/>
  <c r="A536" i="3"/>
  <c r="Y536" i="3"/>
  <c r="CY536" i="3"/>
  <c r="CZ536" i="3"/>
  <c r="DB536" i="3" s="1"/>
  <c r="DA536" i="3"/>
  <c r="DC536" i="3"/>
  <c r="A537" i="3"/>
  <c r="Y537" i="3"/>
  <c r="CX537" i="3" s="1"/>
  <c r="DF537" i="3" s="1"/>
  <c r="DJ537" i="3" s="1"/>
  <c r="CY537" i="3"/>
  <c r="CZ537" i="3"/>
  <c r="DB537" i="3" s="1"/>
  <c r="DA537" i="3"/>
  <c r="DC537" i="3"/>
  <c r="DG537" i="3"/>
  <c r="DH537" i="3"/>
  <c r="DI537" i="3"/>
  <c r="A538" i="3"/>
  <c r="Y538" i="3"/>
  <c r="CX538" i="3"/>
  <c r="DI538" i="3" s="1"/>
  <c r="CY538" i="3"/>
  <c r="CZ538" i="3"/>
  <c r="DB538" i="3" s="1"/>
  <c r="DA538" i="3"/>
  <c r="DC538" i="3"/>
  <c r="DG538" i="3"/>
  <c r="DH538" i="3"/>
  <c r="A539" i="3"/>
  <c r="Y539" i="3"/>
  <c r="CX539" i="3" s="1"/>
  <c r="CY539" i="3"/>
  <c r="CZ539" i="3"/>
  <c r="DA539" i="3"/>
  <c r="DB539" i="3"/>
  <c r="DC539" i="3"/>
  <c r="A540" i="3"/>
  <c r="Y540" i="3"/>
  <c r="CX540" i="3" s="1"/>
  <c r="CY540" i="3"/>
  <c r="CZ540" i="3"/>
  <c r="DA540" i="3"/>
  <c r="DB540" i="3"/>
  <c r="DC540" i="3"/>
  <c r="A541" i="3"/>
  <c r="Y541" i="3"/>
  <c r="CU541" i="3"/>
  <c r="CY541" i="3"/>
  <c r="CZ541" i="3"/>
  <c r="DB541" i="3" s="1"/>
  <c r="DA541" i="3"/>
  <c r="DC541" i="3"/>
  <c r="A542" i="3"/>
  <c r="Y542" i="3"/>
  <c r="CX542" i="3"/>
  <c r="DI542" i="3" s="1"/>
  <c r="DJ542" i="3" s="1"/>
  <c r="CY542" i="3"/>
  <c r="CZ542" i="3"/>
  <c r="DB542" i="3" s="1"/>
  <c r="DA542" i="3"/>
  <c r="DC542" i="3"/>
  <c r="DF542" i="3"/>
  <c r="DG542" i="3"/>
  <c r="DH542" i="3"/>
  <c r="A543" i="3"/>
  <c r="Y543" i="3"/>
  <c r="CX543" i="3" s="1"/>
  <c r="CY543" i="3"/>
  <c r="CZ543" i="3"/>
  <c r="DA543" i="3"/>
  <c r="DB543" i="3"/>
  <c r="DC543" i="3"/>
  <c r="A544" i="3"/>
  <c r="Y544" i="3"/>
  <c r="CY544" i="3"/>
  <c r="CZ544" i="3"/>
  <c r="DB544" i="3" s="1"/>
  <c r="DA544" i="3"/>
  <c r="DC544" i="3"/>
  <c r="A545" i="3"/>
  <c r="Y545" i="3"/>
  <c r="CW545" i="3" s="1"/>
  <c r="CX545" i="3"/>
  <c r="DI545" i="3" s="1"/>
  <c r="CY545" i="3"/>
  <c r="CZ545" i="3"/>
  <c r="DB545" i="3" s="1"/>
  <c r="DA545" i="3"/>
  <c r="DC545" i="3"/>
  <c r="DG545" i="3"/>
  <c r="DJ545" i="3" s="1"/>
  <c r="DH545" i="3"/>
  <c r="A546" i="3"/>
  <c r="Y546" i="3"/>
  <c r="CX546" i="3" s="1"/>
  <c r="CW546" i="3"/>
  <c r="CY546" i="3"/>
  <c r="CZ546" i="3"/>
  <c r="DA546" i="3"/>
  <c r="DB546" i="3"/>
  <c r="DC546" i="3"/>
  <c r="A547" i="3"/>
  <c r="Y547" i="3"/>
  <c r="CX547" i="3" s="1"/>
  <c r="DI547" i="3" s="1"/>
  <c r="CY547" i="3"/>
  <c r="CZ547" i="3"/>
  <c r="DA547" i="3"/>
  <c r="DB547" i="3"/>
  <c r="DC547" i="3"/>
  <c r="DG547" i="3"/>
  <c r="A548" i="3"/>
  <c r="Y548" i="3"/>
  <c r="CX548" i="3"/>
  <c r="DG548" i="3" s="1"/>
  <c r="CY548" i="3"/>
  <c r="CZ548" i="3"/>
  <c r="DB548" i="3" s="1"/>
  <c r="DA548" i="3"/>
  <c r="DC548" i="3"/>
  <c r="DF548" i="3"/>
  <c r="DJ548" i="3" s="1"/>
  <c r="DH548" i="3"/>
  <c r="A549" i="3"/>
  <c r="Y549" i="3"/>
  <c r="CX549" i="3" s="1"/>
  <c r="DF549" i="3" s="1"/>
  <c r="DJ549" i="3" s="1"/>
  <c r="CY549" i="3"/>
  <c r="CZ549" i="3"/>
  <c r="DB549" i="3" s="1"/>
  <c r="DA549" i="3"/>
  <c r="DC549" i="3"/>
  <c r="DH549" i="3"/>
  <c r="DI549" i="3"/>
  <c r="A550" i="3"/>
  <c r="Y550" i="3"/>
  <c r="CX550" i="3"/>
  <c r="DI550" i="3" s="1"/>
  <c r="CY550" i="3"/>
  <c r="CZ550" i="3"/>
  <c r="DA550" i="3"/>
  <c r="DB550" i="3"/>
  <c r="DC550" i="3"/>
  <c r="DF550" i="3"/>
  <c r="DJ550" i="3"/>
  <c r="A551" i="3"/>
  <c r="Y551" i="3"/>
  <c r="CX551" i="3" s="1"/>
  <c r="CU551" i="3"/>
  <c r="CY551" i="3"/>
  <c r="CZ551" i="3"/>
  <c r="DA551" i="3"/>
  <c r="DB551" i="3"/>
  <c r="DC551" i="3"/>
  <c r="DI551" i="3"/>
  <c r="DJ551" i="3"/>
  <c r="A552" i="3"/>
  <c r="Y552" i="3"/>
  <c r="CX552" i="3"/>
  <c r="DG552" i="3" s="1"/>
  <c r="CY552" i="3"/>
  <c r="CZ552" i="3"/>
  <c r="DA552" i="3"/>
  <c r="DB552" i="3"/>
  <c r="DC552" i="3"/>
  <c r="DF552" i="3"/>
  <c r="A553" i="3"/>
  <c r="Y553" i="3"/>
  <c r="CW553" i="3" s="1"/>
  <c r="CX553" i="3"/>
  <c r="DI553" i="3" s="1"/>
  <c r="CY553" i="3"/>
  <c r="CZ553" i="3"/>
  <c r="DA553" i="3"/>
  <c r="DB553" i="3"/>
  <c r="DC553" i="3"/>
  <c r="DF553" i="3"/>
  <c r="A554" i="3"/>
  <c r="Y554" i="3"/>
  <c r="CX554" i="3" s="1"/>
  <c r="CW554" i="3"/>
  <c r="CY554" i="3"/>
  <c r="CZ554" i="3"/>
  <c r="DB554" i="3" s="1"/>
  <c r="DA554" i="3"/>
  <c r="DC554" i="3"/>
  <c r="A555" i="3"/>
  <c r="Y555" i="3"/>
  <c r="CW555" i="3" s="1"/>
  <c r="CX555" i="3"/>
  <c r="DG555" i="3" s="1"/>
  <c r="CY555" i="3"/>
  <c r="CZ555" i="3"/>
  <c r="DA555" i="3"/>
  <c r="DB555" i="3"/>
  <c r="DC555" i="3"/>
  <c r="DF555" i="3"/>
  <c r="DJ555" i="3"/>
  <c r="A556" i="3"/>
  <c r="Y556" i="3"/>
  <c r="CX556" i="3" s="1"/>
  <c r="DF556" i="3" s="1"/>
  <c r="DJ556" i="3" s="1"/>
  <c r="CY556" i="3"/>
  <c r="CZ556" i="3"/>
  <c r="DB556" i="3" s="1"/>
  <c r="DA556" i="3"/>
  <c r="DC556" i="3"/>
  <c r="DG556" i="3"/>
  <c r="DH556" i="3"/>
  <c r="DI556" i="3"/>
  <c r="A557" i="3"/>
  <c r="Y557" i="3"/>
  <c r="CX557" i="3"/>
  <c r="DI557" i="3" s="1"/>
  <c r="CY557" i="3"/>
  <c r="CZ557" i="3"/>
  <c r="DB557" i="3" s="1"/>
  <c r="DA557" i="3"/>
  <c r="DC557" i="3"/>
  <c r="DF557" i="3"/>
  <c r="DJ557" i="3" s="1"/>
  <c r="DG557" i="3"/>
  <c r="A558" i="3"/>
  <c r="Y558" i="3"/>
  <c r="CX558" i="3" s="1"/>
  <c r="CU558" i="3"/>
  <c r="CV558" i="3"/>
  <c r="CY558" i="3"/>
  <c r="CZ558" i="3"/>
  <c r="DA558" i="3"/>
  <c r="DB558" i="3"/>
  <c r="DC558" i="3"/>
  <c r="A559" i="3"/>
  <c r="Y559" i="3"/>
  <c r="CX559" i="3"/>
  <c r="DG559" i="3" s="1"/>
  <c r="CY559" i="3"/>
  <c r="CZ559" i="3"/>
  <c r="DA559" i="3"/>
  <c r="DB559" i="3"/>
  <c r="DC559" i="3"/>
  <c r="DF559" i="3"/>
  <c r="DI559" i="3"/>
  <c r="DJ559" i="3"/>
  <c r="A560" i="3"/>
  <c r="Y560" i="3"/>
  <c r="CW560" i="3" s="1"/>
  <c r="CY560" i="3"/>
  <c r="CZ560" i="3"/>
  <c r="DB560" i="3" s="1"/>
  <c r="DA560" i="3"/>
  <c r="DC560" i="3"/>
  <c r="A561" i="3"/>
  <c r="Y561" i="3"/>
  <c r="CW561" i="3"/>
  <c r="CX561" i="3"/>
  <c r="DH561" i="3" s="1"/>
  <c r="CY561" i="3"/>
  <c r="CZ561" i="3"/>
  <c r="DB561" i="3" s="1"/>
  <c r="DA561" i="3"/>
  <c r="DC561" i="3"/>
  <c r="DF561" i="3"/>
  <c r="A562" i="3"/>
  <c r="Y562" i="3"/>
  <c r="CX562" i="3" s="1"/>
  <c r="CY562" i="3"/>
  <c r="CZ562" i="3"/>
  <c r="DA562" i="3"/>
  <c r="DB562" i="3"/>
  <c r="DC562" i="3"/>
  <c r="A563" i="3"/>
  <c r="Y563" i="3"/>
  <c r="CX563" i="3" s="1"/>
  <c r="CY563" i="3"/>
  <c r="CZ563" i="3"/>
  <c r="DB563" i="3" s="1"/>
  <c r="DA563" i="3"/>
  <c r="DC563" i="3"/>
  <c r="A564" i="3"/>
  <c r="Y564" i="3"/>
  <c r="CX564" i="3"/>
  <c r="DI564" i="3" s="1"/>
  <c r="CY564" i="3"/>
  <c r="CZ564" i="3"/>
  <c r="DB564" i="3" s="1"/>
  <c r="DA564" i="3"/>
  <c r="DC564" i="3"/>
  <c r="DF564" i="3"/>
  <c r="DG564" i="3"/>
  <c r="DH564" i="3"/>
  <c r="DJ564" i="3"/>
  <c r="A565" i="3"/>
  <c r="Y565" i="3"/>
  <c r="CX565" i="3" s="1"/>
  <c r="CU565" i="3"/>
  <c r="CV565" i="3"/>
  <c r="CY565" i="3"/>
  <c r="CZ565" i="3"/>
  <c r="DA565" i="3"/>
  <c r="DB565" i="3"/>
  <c r="DC565" i="3"/>
  <c r="A566" i="3"/>
  <c r="Y566" i="3"/>
  <c r="CX566" i="3"/>
  <c r="DG566" i="3" s="1"/>
  <c r="CY566" i="3"/>
  <c r="CZ566" i="3"/>
  <c r="DA566" i="3"/>
  <c r="DB566" i="3"/>
  <c r="DC566" i="3"/>
  <c r="DF566" i="3"/>
  <c r="DI566" i="3"/>
  <c r="DJ566" i="3"/>
  <c r="A567" i="3"/>
  <c r="Y567" i="3"/>
  <c r="CW567" i="3" s="1"/>
  <c r="CY567" i="3"/>
  <c r="CZ567" i="3"/>
  <c r="DB567" i="3" s="1"/>
  <c r="DA567" i="3"/>
  <c r="DC567" i="3"/>
  <c r="A568" i="3"/>
  <c r="Y568" i="3"/>
  <c r="CW568" i="3"/>
  <c r="CX568" i="3"/>
  <c r="DH568" i="3" s="1"/>
  <c r="CY568" i="3"/>
  <c r="CZ568" i="3"/>
  <c r="DB568" i="3" s="1"/>
  <c r="DA568" i="3"/>
  <c r="DC568" i="3"/>
  <c r="DF568" i="3"/>
  <c r="A569" i="3"/>
  <c r="Y569" i="3"/>
  <c r="CX569" i="3" s="1"/>
  <c r="CY569" i="3"/>
  <c r="CZ569" i="3"/>
  <c r="DA569" i="3"/>
  <c r="DB569" i="3"/>
  <c r="DC569" i="3"/>
  <c r="A570" i="3"/>
  <c r="Y570" i="3"/>
  <c r="CW570" i="3" s="1"/>
  <c r="CY570" i="3"/>
  <c r="CZ570" i="3"/>
  <c r="DB570" i="3" s="1"/>
  <c r="DA570" i="3"/>
  <c r="DC570" i="3"/>
  <c r="A571" i="3"/>
  <c r="Y571" i="3"/>
  <c r="CX571" i="3"/>
  <c r="DI571" i="3" s="1"/>
  <c r="CY571" i="3"/>
  <c r="CZ571" i="3"/>
  <c r="DA571" i="3"/>
  <c r="DB571" i="3"/>
  <c r="DC571" i="3"/>
  <c r="DF571" i="3"/>
  <c r="DJ571" i="3" s="1"/>
  <c r="DG571" i="3"/>
  <c r="A572" i="3"/>
  <c r="Y572" i="3"/>
  <c r="CX572" i="3"/>
  <c r="DH572" i="3" s="1"/>
  <c r="CY572" i="3"/>
  <c r="CZ572" i="3"/>
  <c r="DB572" i="3" s="1"/>
  <c r="DA572" i="3"/>
  <c r="DC572" i="3"/>
  <c r="DF572" i="3"/>
  <c r="DJ572" i="3" s="1"/>
  <c r="A573" i="3"/>
  <c r="Y573" i="3"/>
  <c r="CV573" i="3" s="1"/>
  <c r="CU573" i="3"/>
  <c r="CY573" i="3"/>
  <c r="CZ573" i="3"/>
  <c r="DB573" i="3" s="1"/>
  <c r="DA573" i="3"/>
  <c r="DC573" i="3"/>
  <c r="A574" i="3"/>
  <c r="Y574" i="3"/>
  <c r="CX574" i="3"/>
  <c r="DI574" i="3" s="1"/>
  <c r="DJ574" i="3" s="1"/>
  <c r="CY574" i="3"/>
  <c r="CZ574" i="3"/>
  <c r="DB574" i="3" s="1"/>
  <c r="DA574" i="3"/>
  <c r="DC574" i="3"/>
  <c r="DF574" i="3"/>
  <c r="DG574" i="3"/>
  <c r="DH574" i="3"/>
  <c r="A575" i="3"/>
  <c r="Y575" i="3"/>
  <c r="CW575" i="3"/>
  <c r="CX575" i="3"/>
  <c r="DH575" i="3" s="1"/>
  <c r="CY575" i="3"/>
  <c r="CZ575" i="3"/>
  <c r="DB575" i="3" s="1"/>
  <c r="DA575" i="3"/>
  <c r="DC575" i="3"/>
  <c r="DF575" i="3"/>
  <c r="A576" i="3"/>
  <c r="Y576" i="3"/>
  <c r="CX576" i="3" s="1"/>
  <c r="CY576" i="3"/>
  <c r="CZ576" i="3"/>
  <c r="DA576" i="3"/>
  <c r="DB576" i="3"/>
  <c r="DC576" i="3"/>
  <c r="A577" i="3"/>
  <c r="Y577" i="3"/>
  <c r="CW577" i="3" s="1"/>
  <c r="CY577" i="3"/>
  <c r="CZ577" i="3"/>
  <c r="DB577" i="3" s="1"/>
  <c r="DA577" i="3"/>
  <c r="DC577" i="3"/>
  <c r="A578" i="3"/>
  <c r="Y578" i="3"/>
  <c r="CW578" i="3"/>
  <c r="CX578" i="3"/>
  <c r="DF578" i="3" s="1"/>
  <c r="CY578" i="3"/>
  <c r="CZ578" i="3"/>
  <c r="DB578" i="3" s="1"/>
  <c r="DA578" i="3"/>
  <c r="DC578" i="3"/>
  <c r="A579" i="3"/>
  <c r="Y579" i="3"/>
  <c r="CX579" i="3" s="1"/>
  <c r="CY579" i="3"/>
  <c r="CZ579" i="3"/>
  <c r="DA579" i="3"/>
  <c r="DB579" i="3"/>
  <c r="DC579" i="3"/>
  <c r="A580" i="3"/>
  <c r="Y580" i="3"/>
  <c r="CX580" i="3"/>
  <c r="DG580" i="3" s="1"/>
  <c r="CY580" i="3"/>
  <c r="CZ580" i="3"/>
  <c r="DA580" i="3"/>
  <c r="DB580" i="3"/>
  <c r="DC580" i="3"/>
  <c r="DF580" i="3"/>
  <c r="DI580" i="3"/>
  <c r="DJ580" i="3"/>
  <c r="A581" i="3"/>
  <c r="Y581" i="3"/>
  <c r="CV581" i="3" s="1"/>
  <c r="CU581" i="3"/>
  <c r="CX581" i="3"/>
  <c r="DI581" i="3" s="1"/>
  <c r="DJ581" i="3" s="1"/>
  <c r="CY581" i="3"/>
  <c r="CZ581" i="3"/>
  <c r="DA581" i="3"/>
  <c r="DB581" i="3"/>
  <c r="DC581" i="3"/>
  <c r="DF581" i="3"/>
  <c r="DG581" i="3"/>
  <c r="A582" i="3"/>
  <c r="Y582" i="3"/>
  <c r="CX582" i="3" s="1"/>
  <c r="CY582" i="3"/>
  <c r="CZ582" i="3"/>
  <c r="DB582" i="3" s="1"/>
  <c r="DA582" i="3"/>
  <c r="DC582" i="3"/>
  <c r="A583" i="3"/>
  <c r="Y583" i="3"/>
  <c r="CY583" i="3"/>
  <c r="CZ583" i="3"/>
  <c r="DA583" i="3"/>
  <c r="DB583" i="3"/>
  <c r="DC583" i="3"/>
  <c r="A584" i="3"/>
  <c r="Y584" i="3"/>
  <c r="CW584" i="3" s="1"/>
  <c r="CY584" i="3"/>
  <c r="CZ584" i="3"/>
  <c r="DB584" i="3" s="1"/>
  <c r="DA584" i="3"/>
  <c r="DC584" i="3"/>
  <c r="A585" i="3"/>
  <c r="Y585" i="3"/>
  <c r="CW585" i="3"/>
  <c r="CX585" i="3"/>
  <c r="CY585" i="3"/>
  <c r="CZ585" i="3"/>
  <c r="DB585" i="3" s="1"/>
  <c r="DA585" i="3"/>
  <c r="DC585" i="3"/>
  <c r="A586" i="3"/>
  <c r="Y586" i="3"/>
  <c r="CY586" i="3"/>
  <c r="CZ586" i="3"/>
  <c r="DA586" i="3"/>
  <c r="DB586" i="3"/>
  <c r="DC586" i="3"/>
  <c r="A587" i="3"/>
  <c r="Y587" i="3"/>
  <c r="CX587" i="3" s="1"/>
  <c r="CY587" i="3"/>
  <c r="CZ587" i="3"/>
  <c r="DB587" i="3" s="1"/>
  <c r="DA587" i="3"/>
  <c r="DC587" i="3"/>
  <c r="DH587" i="3"/>
  <c r="DI587" i="3"/>
  <c r="A588" i="3"/>
  <c r="Y588" i="3"/>
  <c r="CX588" i="3"/>
  <c r="DI588" i="3" s="1"/>
  <c r="CY588" i="3"/>
  <c r="CZ588" i="3"/>
  <c r="DB588" i="3" s="1"/>
  <c r="DA588" i="3"/>
  <c r="DC588" i="3"/>
  <c r="DF588" i="3"/>
  <c r="DG588" i="3"/>
  <c r="DH588" i="3"/>
  <c r="DJ588" i="3"/>
  <c r="A589" i="3"/>
  <c r="Y589" i="3"/>
  <c r="CX589" i="3"/>
  <c r="CY589" i="3"/>
  <c r="CZ589" i="3"/>
  <c r="DB589" i="3" s="1"/>
  <c r="DA589" i="3"/>
  <c r="DC589" i="3"/>
  <c r="DG589" i="3"/>
  <c r="A590" i="3"/>
  <c r="Y590" i="3"/>
  <c r="CX590" i="3"/>
  <c r="DF590" i="3" s="1"/>
  <c r="DJ590" i="3" s="1"/>
  <c r="CY590" i="3"/>
  <c r="CZ590" i="3"/>
  <c r="DB590" i="3" s="1"/>
  <c r="DA590" i="3"/>
  <c r="DC590" i="3"/>
  <c r="A591" i="3"/>
  <c r="Y591" i="3"/>
  <c r="CX591" i="3" s="1"/>
  <c r="CY591" i="3"/>
  <c r="CZ591" i="3"/>
  <c r="DA591" i="3"/>
  <c r="DB591" i="3"/>
  <c r="DC591" i="3"/>
  <c r="A592" i="3"/>
  <c r="Y592" i="3"/>
  <c r="CU592" i="3"/>
  <c r="CV592" i="3"/>
  <c r="CX592" i="3"/>
  <c r="DI592" i="3" s="1"/>
  <c r="DJ592" i="3" s="1"/>
  <c r="CY592" i="3"/>
  <c r="CZ592" i="3"/>
  <c r="DB592" i="3" s="1"/>
  <c r="DA592" i="3"/>
  <c r="DC592" i="3"/>
  <c r="DF592" i="3"/>
  <c r="DG592" i="3"/>
  <c r="DH592" i="3"/>
  <c r="A593" i="3"/>
  <c r="Y593" i="3"/>
  <c r="CX593" i="3"/>
  <c r="DG593" i="3" s="1"/>
  <c r="CY593" i="3"/>
  <c r="CZ593" i="3"/>
  <c r="DA593" i="3"/>
  <c r="DB593" i="3"/>
  <c r="DC593" i="3"/>
  <c r="DF593" i="3"/>
  <c r="A594" i="3"/>
  <c r="Y594" i="3"/>
  <c r="CX594" i="3" s="1"/>
  <c r="CW594" i="3"/>
  <c r="CY594" i="3"/>
  <c r="CZ594" i="3"/>
  <c r="DA594" i="3"/>
  <c r="DB594" i="3"/>
  <c r="DC594" i="3"/>
  <c r="A595" i="3"/>
  <c r="Y595" i="3"/>
  <c r="CW595" i="3"/>
  <c r="CX595" i="3"/>
  <c r="CY595" i="3"/>
  <c r="CZ595" i="3"/>
  <c r="DB595" i="3" s="1"/>
  <c r="DA595" i="3"/>
  <c r="DC595" i="3"/>
  <c r="DF595" i="3"/>
  <c r="DG595" i="3"/>
  <c r="DJ595" i="3" s="1"/>
  <c r="DH595" i="3"/>
  <c r="DI595" i="3"/>
  <c r="A596" i="3"/>
  <c r="Y596" i="3"/>
  <c r="CW596" i="3"/>
  <c r="CX596" i="3"/>
  <c r="DG596" i="3" s="1"/>
  <c r="DJ596" i="3" s="1"/>
  <c r="CY596" i="3"/>
  <c r="CZ596" i="3"/>
  <c r="DA596" i="3"/>
  <c r="DB596" i="3"/>
  <c r="DC596" i="3"/>
  <c r="DF596" i="3"/>
  <c r="A597" i="3"/>
  <c r="Y597" i="3"/>
  <c r="CX597" i="3" s="1"/>
  <c r="CY597" i="3"/>
  <c r="CZ597" i="3"/>
  <c r="DA597" i="3"/>
  <c r="DB597" i="3"/>
  <c r="DC597" i="3"/>
  <c r="A598" i="3"/>
  <c r="Y598" i="3"/>
  <c r="CX598" i="3"/>
  <c r="DG598" i="3" s="1"/>
  <c r="CY598" i="3"/>
  <c r="CZ598" i="3"/>
  <c r="DA598" i="3"/>
  <c r="DB598" i="3"/>
  <c r="DC598" i="3"/>
  <c r="DF598" i="3"/>
  <c r="DI598" i="3"/>
  <c r="DJ598" i="3"/>
  <c r="A599" i="3"/>
  <c r="Y599" i="3"/>
  <c r="CX599" i="3" s="1"/>
  <c r="CY599" i="3"/>
  <c r="CZ599" i="3"/>
  <c r="DB599" i="3" s="1"/>
  <c r="DA599" i="3"/>
  <c r="DC599" i="3"/>
  <c r="DH599" i="3"/>
  <c r="DI599" i="3"/>
  <c r="A600" i="3"/>
  <c r="Y600" i="3"/>
  <c r="CX600" i="3"/>
  <c r="DI600" i="3" s="1"/>
  <c r="CY600" i="3"/>
  <c r="CZ600" i="3"/>
  <c r="DB600" i="3" s="1"/>
  <c r="DA600" i="3"/>
  <c r="DC600" i="3"/>
  <c r="DF600" i="3"/>
  <c r="DG600" i="3"/>
  <c r="DH600" i="3"/>
  <c r="DJ600" i="3"/>
  <c r="A601" i="3"/>
  <c r="Y601" i="3"/>
  <c r="CX601" i="3"/>
  <c r="CY601" i="3"/>
  <c r="CZ601" i="3"/>
  <c r="DA601" i="3"/>
  <c r="DB601" i="3"/>
  <c r="DC601" i="3"/>
  <c r="DF601" i="3"/>
  <c r="DJ601" i="3" s="1"/>
  <c r="DG601" i="3"/>
  <c r="A602" i="3"/>
  <c r="Y602" i="3"/>
  <c r="CX602" i="3" s="1"/>
  <c r="CY602" i="3"/>
  <c r="CZ602" i="3"/>
  <c r="DB602" i="3" s="1"/>
  <c r="DA602" i="3"/>
  <c r="DC602" i="3"/>
  <c r="A603" i="3"/>
  <c r="Y603" i="3"/>
  <c r="CU603" i="3"/>
  <c r="CY603" i="3"/>
  <c r="CZ603" i="3"/>
  <c r="DB603" i="3" s="1"/>
  <c r="DA603" i="3"/>
  <c r="DC603" i="3"/>
  <c r="A604" i="3"/>
  <c r="Y604" i="3"/>
  <c r="CX604" i="3"/>
  <c r="DI604" i="3" s="1"/>
  <c r="DJ604" i="3" s="1"/>
  <c r="CY604" i="3"/>
  <c r="CZ604" i="3"/>
  <c r="DB604" i="3" s="1"/>
  <c r="DA604" i="3"/>
  <c r="DC604" i="3"/>
  <c r="DF604" i="3"/>
  <c r="DG604" i="3"/>
  <c r="DH604" i="3"/>
  <c r="A605" i="3"/>
  <c r="Y605" i="3"/>
  <c r="CW605" i="3"/>
  <c r="CX605" i="3"/>
  <c r="CY605" i="3"/>
  <c r="CZ605" i="3"/>
  <c r="DB605" i="3" s="1"/>
  <c r="DA605" i="3"/>
  <c r="DC605" i="3"/>
  <c r="A606" i="3"/>
  <c r="Y606" i="3"/>
  <c r="CY606" i="3"/>
  <c r="CZ606" i="3"/>
  <c r="DA606" i="3"/>
  <c r="DB606" i="3"/>
  <c r="DC606" i="3"/>
  <c r="A607" i="3"/>
  <c r="Y607" i="3"/>
  <c r="CW607" i="3" s="1"/>
  <c r="CY607" i="3"/>
  <c r="CZ607" i="3"/>
  <c r="DB607" i="3" s="1"/>
  <c r="DA607" i="3"/>
  <c r="DC607" i="3"/>
  <c r="A608" i="3"/>
  <c r="Y608" i="3"/>
  <c r="CW608" i="3"/>
  <c r="CX608" i="3"/>
  <c r="CY608" i="3"/>
  <c r="CZ608" i="3"/>
  <c r="DB608" i="3" s="1"/>
  <c r="DA608" i="3"/>
  <c r="DC608" i="3"/>
  <c r="DF608" i="3"/>
  <c r="A609" i="3"/>
  <c r="Y609" i="3"/>
  <c r="CX609" i="3" s="1"/>
  <c r="CY609" i="3"/>
  <c r="CZ609" i="3"/>
  <c r="DA609" i="3"/>
  <c r="DB609" i="3"/>
  <c r="DC609" i="3"/>
  <c r="A610" i="3"/>
  <c r="Y610" i="3"/>
  <c r="CX610" i="3"/>
  <c r="DG610" i="3" s="1"/>
  <c r="CY610" i="3"/>
  <c r="CZ610" i="3"/>
  <c r="DA610" i="3"/>
  <c r="DB610" i="3"/>
  <c r="DC610" i="3"/>
  <c r="DF610" i="3"/>
  <c r="DI610" i="3"/>
  <c r="DJ610" i="3"/>
  <c r="A611" i="3"/>
  <c r="Y611" i="3"/>
  <c r="CX611" i="3" s="1"/>
  <c r="CY611" i="3"/>
  <c r="CZ611" i="3"/>
  <c r="DB611" i="3" s="1"/>
  <c r="DA611" i="3"/>
  <c r="DC611" i="3"/>
  <c r="DH611" i="3"/>
  <c r="DI611" i="3"/>
  <c r="A612" i="3"/>
  <c r="Y612" i="3"/>
  <c r="CX612" i="3"/>
  <c r="DI612" i="3" s="1"/>
  <c r="CY612" i="3"/>
  <c r="CZ612" i="3"/>
  <c r="DB612" i="3" s="1"/>
  <c r="DA612" i="3"/>
  <c r="DC612" i="3"/>
  <c r="DF612" i="3"/>
  <c r="DG612" i="3"/>
  <c r="DH612" i="3"/>
  <c r="DJ612" i="3"/>
  <c r="A613" i="3"/>
  <c r="Y613" i="3"/>
  <c r="CX613" i="3" s="1"/>
  <c r="CU613" i="3"/>
  <c r="CV613" i="3"/>
  <c r="CY613" i="3"/>
  <c r="CZ613" i="3"/>
  <c r="DA613" i="3"/>
  <c r="DB613" i="3"/>
  <c r="DC613" i="3"/>
  <c r="A614" i="3"/>
  <c r="Y614" i="3"/>
  <c r="CX614" i="3"/>
  <c r="DG614" i="3" s="1"/>
  <c r="CY614" i="3"/>
  <c r="CZ614" i="3"/>
  <c r="DA614" i="3"/>
  <c r="DB614" i="3"/>
  <c r="DC614" i="3"/>
  <c r="DF614" i="3"/>
  <c r="DI614" i="3"/>
  <c r="DJ614" i="3"/>
  <c r="A615" i="3"/>
  <c r="Y615" i="3"/>
  <c r="CW615" i="3" s="1"/>
  <c r="CY615" i="3"/>
  <c r="CZ615" i="3"/>
  <c r="DB615" i="3" s="1"/>
  <c r="DA615" i="3"/>
  <c r="DC615" i="3"/>
  <c r="A616" i="3"/>
  <c r="Y616" i="3"/>
  <c r="CW616" i="3"/>
  <c r="CX616" i="3"/>
  <c r="CY616" i="3"/>
  <c r="CZ616" i="3"/>
  <c r="DB616" i="3" s="1"/>
  <c r="DA616" i="3"/>
  <c r="DC616" i="3"/>
  <c r="A617" i="3"/>
  <c r="Y617" i="3"/>
  <c r="CW617" i="3" s="1"/>
  <c r="CY617" i="3"/>
  <c r="CZ617" i="3"/>
  <c r="DA617" i="3"/>
  <c r="DB617" i="3"/>
  <c r="DC617" i="3"/>
  <c r="A618" i="3"/>
  <c r="Y618" i="3"/>
  <c r="CY618" i="3"/>
  <c r="CZ618" i="3"/>
  <c r="DA618" i="3"/>
  <c r="DB618" i="3"/>
  <c r="DC618" i="3"/>
  <c r="A619" i="3"/>
  <c r="Y619" i="3"/>
  <c r="CX619" i="3"/>
  <c r="DH619" i="3" s="1"/>
  <c r="CY619" i="3"/>
  <c r="CZ619" i="3"/>
  <c r="DB619" i="3" s="1"/>
  <c r="DA619" i="3"/>
  <c r="DC619" i="3"/>
  <c r="DG619" i="3"/>
  <c r="DI619" i="3"/>
  <c r="A620" i="3"/>
  <c r="Y620" i="3"/>
  <c r="CX620" i="3"/>
  <c r="DF620" i="3" s="1"/>
  <c r="DJ620" i="3" s="1"/>
  <c r="CY620" i="3"/>
  <c r="CZ620" i="3"/>
  <c r="DB620" i="3" s="1"/>
  <c r="DA620" i="3"/>
  <c r="DC620" i="3"/>
  <c r="DH620" i="3"/>
  <c r="A621" i="3"/>
  <c r="Y621" i="3"/>
  <c r="CX621" i="3" s="1"/>
  <c r="CY621" i="3"/>
  <c r="CZ621" i="3"/>
  <c r="DA621" i="3"/>
  <c r="DB621" i="3"/>
  <c r="DC621" i="3"/>
  <c r="DG621" i="3"/>
  <c r="A622" i="3"/>
  <c r="Y622" i="3"/>
  <c r="CX622" i="3"/>
  <c r="DG622" i="3" s="1"/>
  <c r="CY622" i="3"/>
  <c r="CZ622" i="3"/>
  <c r="DA622" i="3"/>
  <c r="DB622" i="3"/>
  <c r="DC622" i="3"/>
  <c r="DF622" i="3"/>
  <c r="DI622" i="3"/>
  <c r="DJ622" i="3"/>
  <c r="A623" i="3"/>
  <c r="Y623" i="3"/>
  <c r="CU623" i="3"/>
  <c r="CV623" i="3"/>
  <c r="CX623" i="3"/>
  <c r="DH623" i="3" s="1"/>
  <c r="CY623" i="3"/>
  <c r="CZ623" i="3"/>
  <c r="DB623" i="3" s="1"/>
  <c r="DA623" i="3"/>
  <c r="DC623" i="3"/>
  <c r="DG623" i="3"/>
  <c r="DI623" i="3"/>
  <c r="DJ623" i="3" s="1"/>
  <c r="A624" i="3"/>
  <c r="Y624" i="3"/>
  <c r="CX624" i="3"/>
  <c r="DH624" i="3" s="1"/>
  <c r="CY624" i="3"/>
  <c r="CZ624" i="3"/>
  <c r="DA624" i="3"/>
  <c r="DB624" i="3"/>
  <c r="DC624" i="3"/>
  <c r="DF624" i="3"/>
  <c r="A625" i="3"/>
  <c r="Y625" i="3"/>
  <c r="CW625" i="3" s="1"/>
  <c r="CY625" i="3"/>
  <c r="CZ625" i="3"/>
  <c r="DA625" i="3"/>
  <c r="DB625" i="3"/>
  <c r="DC625" i="3"/>
  <c r="A626" i="3"/>
  <c r="Y626" i="3"/>
  <c r="CW626" i="3" s="1"/>
  <c r="CY626" i="3"/>
  <c r="CZ626" i="3"/>
  <c r="DA626" i="3"/>
  <c r="DB626" i="3"/>
  <c r="DC626" i="3"/>
  <c r="A627" i="3"/>
  <c r="Y627" i="3"/>
  <c r="CX627" i="3" s="1"/>
  <c r="CY627" i="3"/>
  <c r="CZ627" i="3"/>
  <c r="DA627" i="3"/>
  <c r="DB627" i="3"/>
  <c r="DC627" i="3"/>
  <c r="A628" i="3"/>
  <c r="Y628" i="3"/>
  <c r="CW628" i="3" s="1"/>
  <c r="CY628" i="3"/>
  <c r="CZ628" i="3"/>
  <c r="DA628" i="3"/>
  <c r="DB628" i="3"/>
  <c r="DC628" i="3"/>
  <c r="A629" i="3"/>
  <c r="Y629" i="3"/>
  <c r="CX629" i="3" s="1"/>
  <c r="DF629" i="3" s="1"/>
  <c r="DJ629" i="3" s="1"/>
  <c r="CY629" i="3"/>
  <c r="CZ629" i="3"/>
  <c r="DB629" i="3" s="1"/>
  <c r="DA629" i="3"/>
  <c r="DC629" i="3"/>
  <c r="DG629" i="3"/>
  <c r="DH629" i="3"/>
  <c r="A630" i="3"/>
  <c r="Y630" i="3"/>
  <c r="CX630" i="3"/>
  <c r="DI630" i="3" s="1"/>
  <c r="CY630" i="3"/>
  <c r="CZ630" i="3"/>
  <c r="DB630" i="3" s="1"/>
  <c r="DA630" i="3"/>
  <c r="DC630" i="3"/>
  <c r="DF630" i="3"/>
  <c r="DJ630" i="3" s="1"/>
  <c r="DG630" i="3"/>
  <c r="DH630" i="3"/>
  <c r="A631" i="3"/>
  <c r="Y631" i="3"/>
  <c r="CX631" i="3"/>
  <c r="DF631" i="3" s="1"/>
  <c r="DJ631" i="3" s="1"/>
  <c r="CY631" i="3"/>
  <c r="CZ631" i="3"/>
  <c r="DB631" i="3" s="1"/>
  <c r="DA631" i="3"/>
  <c r="DC631" i="3"/>
  <c r="DG631" i="3"/>
  <c r="DH631" i="3"/>
  <c r="A632" i="3"/>
  <c r="Y632" i="3"/>
  <c r="CX632" i="3" s="1"/>
  <c r="CU632" i="3"/>
  <c r="CV632" i="3"/>
  <c r="CY632" i="3"/>
  <c r="CZ632" i="3"/>
  <c r="DA632" i="3"/>
  <c r="DB632" i="3"/>
  <c r="DC632" i="3"/>
  <c r="A633" i="3"/>
  <c r="Y633" i="3"/>
  <c r="CX633" i="3"/>
  <c r="DG633" i="3" s="1"/>
  <c r="CY633" i="3"/>
  <c r="CZ633" i="3"/>
  <c r="DA633" i="3"/>
  <c r="DB633" i="3"/>
  <c r="DC633" i="3"/>
  <c r="DF633" i="3"/>
  <c r="DH633" i="3"/>
  <c r="DI633" i="3"/>
  <c r="DJ633" i="3" s="1"/>
  <c r="A634" i="3"/>
  <c r="Y634" i="3"/>
  <c r="CW634" i="3" s="1"/>
  <c r="CX634" i="3"/>
  <c r="DI634" i="3" s="1"/>
  <c r="CY634" i="3"/>
  <c r="CZ634" i="3"/>
  <c r="DB634" i="3" s="1"/>
  <c r="DA634" i="3"/>
  <c r="DC634" i="3"/>
  <c r="DF634" i="3"/>
  <c r="DG634" i="3"/>
  <c r="DJ634" i="3" s="1"/>
  <c r="DH634" i="3"/>
  <c r="A635" i="3"/>
  <c r="Y635" i="3"/>
  <c r="CW635" i="3"/>
  <c r="CX635" i="3"/>
  <c r="DH635" i="3" s="1"/>
  <c r="CY635" i="3"/>
  <c r="CZ635" i="3"/>
  <c r="DA635" i="3"/>
  <c r="DB635" i="3"/>
  <c r="DC635" i="3"/>
  <c r="DF635" i="3"/>
  <c r="A636" i="3"/>
  <c r="Y636" i="3"/>
  <c r="CX636" i="3" s="1"/>
  <c r="CY636" i="3"/>
  <c r="CZ636" i="3"/>
  <c r="DA636" i="3"/>
  <c r="DB636" i="3"/>
  <c r="DC636" i="3"/>
  <c r="A637" i="3"/>
  <c r="Y637" i="3"/>
  <c r="CW637" i="3" s="1"/>
  <c r="CX637" i="3"/>
  <c r="DI637" i="3" s="1"/>
  <c r="CY637" i="3"/>
  <c r="CZ637" i="3"/>
  <c r="DB637" i="3" s="1"/>
  <c r="DA637" i="3"/>
  <c r="DC637" i="3"/>
  <c r="DF637" i="3"/>
  <c r="DG637" i="3"/>
  <c r="DJ637" i="3" s="1"/>
  <c r="DH637" i="3"/>
  <c r="A638" i="3"/>
  <c r="Y638" i="3"/>
  <c r="CX638" i="3"/>
  <c r="DI638" i="3" s="1"/>
  <c r="CY638" i="3"/>
  <c r="CZ638" i="3"/>
  <c r="DA638" i="3"/>
  <c r="DB638" i="3"/>
  <c r="DC638" i="3"/>
  <c r="DF638" i="3"/>
  <c r="DJ638" i="3" s="1"/>
  <c r="DG638" i="3"/>
  <c r="A639" i="3"/>
  <c r="Y639" i="3"/>
  <c r="CX639" i="3" s="1"/>
  <c r="CY639" i="3"/>
  <c r="CZ639" i="3"/>
  <c r="DA639" i="3"/>
  <c r="DB639" i="3"/>
  <c r="DC639" i="3"/>
  <c r="A640" i="3"/>
  <c r="Y640" i="3"/>
  <c r="CX640" i="3" s="1"/>
  <c r="CY640" i="3"/>
  <c r="CZ640" i="3"/>
  <c r="DA640" i="3"/>
  <c r="DB640" i="3"/>
  <c r="DC640" i="3"/>
  <c r="A641" i="3"/>
  <c r="Y641" i="3"/>
  <c r="CU641" i="3"/>
  <c r="CV641" i="3"/>
  <c r="CX641" i="3"/>
  <c r="DI641" i="3" s="1"/>
  <c r="DJ641" i="3" s="1"/>
  <c r="CY641" i="3"/>
  <c r="CZ641" i="3"/>
  <c r="DB641" i="3" s="1"/>
  <c r="DA641" i="3"/>
  <c r="DC641" i="3"/>
  <c r="DF641" i="3"/>
  <c r="DG641" i="3"/>
  <c r="DH641" i="3"/>
  <c r="A642" i="3"/>
  <c r="Y642" i="3"/>
  <c r="CX642" i="3"/>
  <c r="DI642" i="3" s="1"/>
  <c r="DJ642" i="3" s="1"/>
  <c r="CY642" i="3"/>
  <c r="CZ642" i="3"/>
  <c r="DA642" i="3"/>
  <c r="DB642" i="3"/>
  <c r="DC642" i="3"/>
  <c r="DF642" i="3"/>
  <c r="A643" i="3"/>
  <c r="Y643" i="3"/>
  <c r="CW643" i="3" s="1"/>
  <c r="CY643" i="3"/>
  <c r="CZ643" i="3"/>
  <c r="DA643" i="3"/>
  <c r="DB643" i="3"/>
  <c r="DC643" i="3"/>
  <c r="A644" i="3"/>
  <c r="Y644" i="3"/>
  <c r="CW644" i="3"/>
  <c r="CX644" i="3"/>
  <c r="CY644" i="3"/>
  <c r="CZ644" i="3"/>
  <c r="DB644" i="3" s="1"/>
  <c r="DA644" i="3"/>
  <c r="DC644" i="3"/>
  <c r="DF644" i="3"/>
  <c r="DG644" i="3"/>
  <c r="DJ644" i="3" s="1"/>
  <c r="DH644" i="3"/>
  <c r="DI644" i="3"/>
  <c r="A645" i="3"/>
  <c r="Y645" i="3"/>
  <c r="CW645" i="3"/>
  <c r="CX645" i="3"/>
  <c r="DI645" i="3" s="1"/>
  <c r="CY645" i="3"/>
  <c r="CZ645" i="3"/>
  <c r="DA645" i="3"/>
  <c r="DB645" i="3"/>
  <c r="DC645" i="3"/>
  <c r="DF645" i="3"/>
  <c r="A646" i="3"/>
  <c r="Y646" i="3"/>
  <c r="CX646" i="3" s="1"/>
  <c r="CY646" i="3"/>
  <c r="CZ646" i="3"/>
  <c r="DA646" i="3"/>
  <c r="DB646" i="3"/>
  <c r="DC646" i="3"/>
  <c r="A647" i="3"/>
  <c r="Y647" i="3"/>
  <c r="CX647" i="3" s="1"/>
  <c r="CY647" i="3"/>
  <c r="CZ647" i="3"/>
  <c r="DA647" i="3"/>
  <c r="DB647" i="3"/>
  <c r="DC647" i="3"/>
  <c r="A648" i="3"/>
  <c r="Y648" i="3"/>
  <c r="CU648" i="3"/>
  <c r="CV648" i="3"/>
  <c r="CX648" i="3"/>
  <c r="DI648" i="3" s="1"/>
  <c r="DJ648" i="3" s="1"/>
  <c r="CY648" i="3"/>
  <c r="CZ648" i="3"/>
  <c r="DB648" i="3" s="1"/>
  <c r="DA648" i="3"/>
  <c r="DC648" i="3"/>
  <c r="DF648" i="3"/>
  <c r="DG648" i="3"/>
  <c r="DH648" i="3"/>
  <c r="A649" i="3"/>
  <c r="Y649" i="3"/>
  <c r="CX649" i="3"/>
  <c r="DI649" i="3" s="1"/>
  <c r="DJ649" i="3" s="1"/>
  <c r="CY649" i="3"/>
  <c r="CZ649" i="3"/>
  <c r="DA649" i="3"/>
  <c r="DB649" i="3"/>
  <c r="DC649" i="3"/>
  <c r="DF649" i="3"/>
  <c r="A650" i="3"/>
  <c r="Y650" i="3"/>
  <c r="CW650" i="3" s="1"/>
  <c r="CY650" i="3"/>
  <c r="CZ650" i="3"/>
  <c r="DA650" i="3"/>
  <c r="DB650" i="3"/>
  <c r="DC650" i="3"/>
  <c r="A651" i="3"/>
  <c r="Y651" i="3"/>
  <c r="CW651" i="3"/>
  <c r="CX651" i="3"/>
  <c r="CY651" i="3"/>
  <c r="CZ651" i="3"/>
  <c r="DB651" i="3" s="1"/>
  <c r="DA651" i="3"/>
  <c r="DC651" i="3"/>
  <c r="DF651" i="3"/>
  <c r="DG651" i="3"/>
  <c r="DJ651" i="3" s="1"/>
  <c r="DH651" i="3"/>
  <c r="DI651" i="3"/>
  <c r="A652" i="3"/>
  <c r="Y652" i="3"/>
  <c r="CW652" i="3"/>
  <c r="CX652" i="3"/>
  <c r="DI652" i="3" s="1"/>
  <c r="CY652" i="3"/>
  <c r="CZ652" i="3"/>
  <c r="DA652" i="3"/>
  <c r="DB652" i="3"/>
  <c r="DC652" i="3"/>
  <c r="DF652" i="3"/>
  <c r="A653" i="3"/>
  <c r="Y653" i="3"/>
  <c r="CX653" i="3" s="1"/>
  <c r="CY653" i="3"/>
  <c r="CZ653" i="3"/>
  <c r="DA653" i="3"/>
  <c r="DB653" i="3"/>
  <c r="DC653" i="3"/>
  <c r="A654" i="3"/>
  <c r="Y654" i="3"/>
  <c r="CX654" i="3" s="1"/>
  <c r="CY654" i="3"/>
  <c r="CZ654" i="3"/>
  <c r="DA654" i="3"/>
  <c r="DB654" i="3"/>
  <c r="DC654" i="3"/>
  <c r="A655" i="3"/>
  <c r="Y655" i="3"/>
  <c r="CU655" i="3"/>
  <c r="CV655" i="3"/>
  <c r="CX655" i="3"/>
  <c r="DI655" i="3" s="1"/>
  <c r="DJ655" i="3" s="1"/>
  <c r="CY655" i="3"/>
  <c r="CZ655" i="3"/>
  <c r="DB655" i="3" s="1"/>
  <c r="DA655" i="3"/>
  <c r="DC655" i="3"/>
  <c r="DF655" i="3"/>
  <c r="DG655" i="3"/>
  <c r="DH655" i="3"/>
  <c r="A656" i="3"/>
  <c r="Y656" i="3"/>
  <c r="CX656" i="3"/>
  <c r="DI656" i="3" s="1"/>
  <c r="DJ656" i="3" s="1"/>
  <c r="CY656" i="3"/>
  <c r="CZ656" i="3"/>
  <c r="DA656" i="3"/>
  <c r="DB656" i="3"/>
  <c r="DC656" i="3"/>
  <c r="DF656" i="3"/>
  <c r="A657" i="3"/>
  <c r="Y657" i="3"/>
  <c r="CW657" i="3" s="1"/>
  <c r="CY657" i="3"/>
  <c r="CZ657" i="3"/>
  <c r="DA657" i="3"/>
  <c r="DB657" i="3"/>
  <c r="DC657" i="3"/>
  <c r="A658" i="3"/>
  <c r="Y658" i="3"/>
  <c r="CW658" i="3"/>
  <c r="CX658" i="3"/>
  <c r="CY658" i="3"/>
  <c r="CZ658" i="3"/>
  <c r="DB658" i="3" s="1"/>
  <c r="DA658" i="3"/>
  <c r="DC658" i="3"/>
  <c r="DF658" i="3"/>
  <c r="DG658" i="3"/>
  <c r="DJ658" i="3" s="1"/>
  <c r="DH658" i="3"/>
  <c r="DI658" i="3"/>
  <c r="A659" i="3"/>
  <c r="Y659" i="3"/>
  <c r="CW659" i="3"/>
  <c r="CX659" i="3"/>
  <c r="DI659" i="3" s="1"/>
  <c r="CY659" i="3"/>
  <c r="CZ659" i="3"/>
  <c r="DA659" i="3"/>
  <c r="DB659" i="3"/>
  <c r="DC659" i="3"/>
  <c r="DF659" i="3"/>
  <c r="A660" i="3"/>
  <c r="Y660" i="3"/>
  <c r="CW660" i="3" s="1"/>
  <c r="CY660" i="3"/>
  <c r="CZ660" i="3"/>
  <c r="DA660" i="3"/>
  <c r="DB660" i="3"/>
  <c r="DC660" i="3"/>
  <c r="A661" i="3"/>
  <c r="Y661" i="3"/>
  <c r="CX661" i="3"/>
  <c r="DG661" i="3" s="1"/>
  <c r="CY661" i="3"/>
  <c r="CZ661" i="3"/>
  <c r="DA661" i="3"/>
  <c r="DB661" i="3"/>
  <c r="DC661" i="3"/>
  <c r="DF661" i="3"/>
  <c r="DH661" i="3"/>
  <c r="DI661" i="3"/>
  <c r="DJ661" i="3"/>
  <c r="A662" i="3"/>
  <c r="Y662" i="3"/>
  <c r="CX662" i="3" s="1"/>
  <c r="CY662" i="3"/>
  <c r="CZ662" i="3"/>
  <c r="DB662" i="3" s="1"/>
  <c r="DA662" i="3"/>
  <c r="DC662" i="3"/>
  <c r="A663" i="3"/>
  <c r="Y663" i="3"/>
  <c r="CX663" i="3"/>
  <c r="DI663" i="3" s="1"/>
  <c r="CY663" i="3"/>
  <c r="CZ663" i="3"/>
  <c r="DB663" i="3" s="1"/>
  <c r="DA663" i="3"/>
  <c r="DC663" i="3"/>
  <c r="DF663" i="3"/>
  <c r="DJ663" i="3" s="1"/>
  <c r="DG663" i="3"/>
  <c r="DH663" i="3"/>
  <c r="A664" i="3"/>
  <c r="Y664" i="3"/>
  <c r="CX664" i="3"/>
  <c r="DI664" i="3" s="1"/>
  <c r="CY664" i="3"/>
  <c r="CZ664" i="3"/>
  <c r="DA664" i="3"/>
  <c r="DB664" i="3"/>
  <c r="DC664" i="3"/>
  <c r="DF664" i="3"/>
  <c r="DJ664" i="3" s="1"/>
  <c r="A665" i="3"/>
  <c r="Y665" i="3"/>
  <c r="CX665" i="3" s="1"/>
  <c r="CY665" i="3"/>
  <c r="CZ665" i="3"/>
  <c r="DA665" i="3"/>
  <c r="DB665" i="3"/>
  <c r="DC665" i="3"/>
  <c r="A666" i="3"/>
  <c r="Y666" i="3"/>
  <c r="CX666" i="3" s="1"/>
  <c r="CY666" i="3"/>
  <c r="CZ666" i="3"/>
  <c r="DA666" i="3"/>
  <c r="DB666" i="3"/>
  <c r="DC666" i="3"/>
  <c r="A667" i="3"/>
  <c r="Y667" i="3"/>
  <c r="CU667" i="3"/>
  <c r="CV667" i="3"/>
  <c r="CX667" i="3"/>
  <c r="DI667" i="3" s="1"/>
  <c r="DJ667" i="3" s="1"/>
  <c r="CY667" i="3"/>
  <c r="CZ667" i="3"/>
  <c r="DB667" i="3" s="1"/>
  <c r="DA667" i="3"/>
  <c r="DC667" i="3"/>
  <c r="DF667" i="3"/>
  <c r="DG667" i="3"/>
  <c r="DH667" i="3"/>
  <c r="A668" i="3"/>
  <c r="Y668" i="3"/>
  <c r="CX668" i="3"/>
  <c r="DI668" i="3" s="1"/>
  <c r="DJ668" i="3" s="1"/>
  <c r="CY668" i="3"/>
  <c r="CZ668" i="3"/>
  <c r="DA668" i="3"/>
  <c r="DB668" i="3"/>
  <c r="DC668" i="3"/>
  <c r="DF668" i="3"/>
  <c r="A669" i="3"/>
  <c r="Y669" i="3"/>
  <c r="CW669" i="3" s="1"/>
  <c r="CY669" i="3"/>
  <c r="CZ669" i="3"/>
  <c r="DA669" i="3"/>
  <c r="DB669" i="3"/>
  <c r="DC669" i="3"/>
  <c r="A670" i="3"/>
  <c r="Y670" i="3"/>
  <c r="CW670" i="3"/>
  <c r="CX670" i="3"/>
  <c r="CY670" i="3"/>
  <c r="CZ670" i="3"/>
  <c r="DB670" i="3" s="1"/>
  <c r="DA670" i="3"/>
  <c r="DC670" i="3"/>
  <c r="DF670" i="3"/>
  <c r="DG670" i="3"/>
  <c r="DJ670" i="3" s="1"/>
  <c r="DH670" i="3"/>
  <c r="DI670" i="3"/>
  <c r="A671" i="3"/>
  <c r="Y671" i="3"/>
  <c r="CW671" i="3"/>
  <c r="CX671" i="3"/>
  <c r="DI671" i="3" s="1"/>
  <c r="CY671" i="3"/>
  <c r="CZ671" i="3"/>
  <c r="DA671" i="3"/>
  <c r="DB671" i="3"/>
  <c r="DC671" i="3"/>
  <c r="DF671" i="3"/>
  <c r="A672" i="3"/>
  <c r="Y672" i="3"/>
  <c r="CW672" i="3" s="1"/>
  <c r="CY672" i="3"/>
  <c r="CZ672" i="3"/>
  <c r="DA672" i="3"/>
  <c r="DB672" i="3"/>
  <c r="DC672" i="3"/>
  <c r="A673" i="3"/>
  <c r="Y673" i="3"/>
  <c r="CX673" i="3"/>
  <c r="DG673" i="3" s="1"/>
  <c r="CY673" i="3"/>
  <c r="CZ673" i="3"/>
  <c r="DA673" i="3"/>
  <c r="DB673" i="3"/>
  <c r="DC673" i="3"/>
  <c r="DF673" i="3"/>
  <c r="DH673" i="3"/>
  <c r="DI673" i="3"/>
  <c r="DJ673" i="3"/>
  <c r="A674" i="3"/>
  <c r="Y674" i="3"/>
  <c r="CX674" i="3" s="1"/>
  <c r="CY674" i="3"/>
  <c r="CZ674" i="3"/>
  <c r="DB674" i="3" s="1"/>
  <c r="DA674" i="3"/>
  <c r="DC674" i="3"/>
  <c r="A675" i="3"/>
  <c r="Y675" i="3"/>
  <c r="CX675" i="3"/>
  <c r="DI675" i="3" s="1"/>
  <c r="CY675" i="3"/>
  <c r="CZ675" i="3"/>
  <c r="DB675" i="3" s="1"/>
  <c r="DA675" i="3"/>
  <c r="DC675" i="3"/>
  <c r="DF675" i="3"/>
  <c r="DJ675" i="3" s="1"/>
  <c r="DG675" i="3"/>
  <c r="DH675" i="3"/>
  <c r="A676" i="3"/>
  <c r="Y676" i="3"/>
  <c r="CX676" i="3"/>
  <c r="DI676" i="3" s="1"/>
  <c r="CY676" i="3"/>
  <c r="CZ676" i="3"/>
  <c r="DA676" i="3"/>
  <c r="DB676" i="3"/>
  <c r="DC676" i="3"/>
  <c r="DF676" i="3"/>
  <c r="DJ676" i="3" s="1"/>
  <c r="A677" i="3"/>
  <c r="Y677" i="3"/>
  <c r="CX677" i="3" s="1"/>
  <c r="CY677" i="3"/>
  <c r="CZ677" i="3"/>
  <c r="DA677" i="3"/>
  <c r="DB677" i="3"/>
  <c r="DC677" i="3"/>
  <c r="A678" i="3"/>
  <c r="Y678" i="3"/>
  <c r="CX678" i="3" s="1"/>
  <c r="CY678" i="3"/>
  <c r="CZ678" i="3"/>
  <c r="DA678" i="3"/>
  <c r="DB678" i="3"/>
  <c r="DC678" i="3"/>
  <c r="A679" i="3"/>
  <c r="Y679" i="3"/>
  <c r="CU679" i="3"/>
  <c r="CV679" i="3"/>
  <c r="CX679" i="3"/>
  <c r="DI679" i="3" s="1"/>
  <c r="DJ679" i="3" s="1"/>
  <c r="CY679" i="3"/>
  <c r="CZ679" i="3"/>
  <c r="DB679" i="3" s="1"/>
  <c r="DA679" i="3"/>
  <c r="DC679" i="3"/>
  <c r="A680" i="3"/>
  <c r="Y680" i="3"/>
  <c r="CW680" i="3"/>
  <c r="CX680" i="3"/>
  <c r="DH680" i="3" s="1"/>
  <c r="CY680" i="3"/>
  <c r="CZ680" i="3"/>
  <c r="DA680" i="3"/>
  <c r="DB680" i="3"/>
  <c r="DC680" i="3"/>
  <c r="A681" i="3"/>
  <c r="Y681" i="3"/>
  <c r="CX681" i="3" s="1"/>
  <c r="CY681" i="3"/>
  <c r="CZ681" i="3"/>
  <c r="DA681" i="3"/>
  <c r="DB681" i="3"/>
  <c r="DC681" i="3"/>
  <c r="A682" i="3"/>
  <c r="Y682" i="3"/>
  <c r="CX682" i="3" s="1"/>
  <c r="CY682" i="3"/>
  <c r="CZ682" i="3"/>
  <c r="DB682" i="3" s="1"/>
  <c r="DA682" i="3"/>
  <c r="DC682" i="3"/>
  <c r="A683" i="3"/>
  <c r="Y683" i="3"/>
  <c r="CU683" i="3"/>
  <c r="CV683" i="3"/>
  <c r="CX683" i="3"/>
  <c r="DH683" i="3" s="1"/>
  <c r="CY683" i="3"/>
  <c r="CZ683" i="3"/>
  <c r="DA683" i="3"/>
  <c r="DB683" i="3"/>
  <c r="DC683" i="3"/>
  <c r="A684" i="3"/>
  <c r="Y684" i="3"/>
  <c r="CX684" i="3" s="1"/>
  <c r="CY684" i="3"/>
  <c r="CZ684" i="3"/>
  <c r="DA684" i="3"/>
  <c r="DB684" i="3"/>
  <c r="DC684" i="3"/>
  <c r="A685" i="3"/>
  <c r="Y685" i="3"/>
  <c r="CW685" i="3" s="1"/>
  <c r="CX685" i="3"/>
  <c r="DI685" i="3" s="1"/>
  <c r="CY685" i="3"/>
  <c r="CZ685" i="3"/>
  <c r="DB685" i="3" s="1"/>
  <c r="DA685" i="3"/>
  <c r="DC685" i="3"/>
  <c r="A686" i="3"/>
  <c r="Y686" i="3"/>
  <c r="CX686" i="3"/>
  <c r="DI686" i="3" s="1"/>
  <c r="CY686" i="3"/>
  <c r="CZ686" i="3"/>
  <c r="DA686" i="3"/>
  <c r="DB686" i="3"/>
  <c r="DC686" i="3"/>
  <c r="A687" i="3"/>
  <c r="Y687" i="3"/>
  <c r="CX687" i="3" s="1"/>
  <c r="CU687" i="3"/>
  <c r="CY687" i="3"/>
  <c r="CZ687" i="3"/>
  <c r="DA687" i="3"/>
  <c r="DB687" i="3"/>
  <c r="DC687" i="3"/>
  <c r="A688" i="3"/>
  <c r="Y688" i="3"/>
  <c r="CW688" i="3" s="1"/>
  <c r="CX688" i="3"/>
  <c r="DI688" i="3" s="1"/>
  <c r="CY688" i="3"/>
  <c r="CZ688" i="3"/>
  <c r="DB688" i="3" s="1"/>
  <c r="DA688" i="3"/>
  <c r="DC688" i="3"/>
  <c r="A689" i="3"/>
  <c r="Y689" i="3"/>
  <c r="CX689" i="3"/>
  <c r="DI689" i="3" s="1"/>
  <c r="CY689" i="3"/>
  <c r="CZ689" i="3"/>
  <c r="DA689" i="3"/>
  <c r="DB689" i="3"/>
  <c r="DC689" i="3"/>
  <c r="DF689" i="3"/>
  <c r="DJ689" i="3" s="1"/>
  <c r="A690" i="3"/>
  <c r="Y690" i="3"/>
  <c r="CX690" i="3" s="1"/>
  <c r="CU690" i="3"/>
  <c r="CY690" i="3"/>
  <c r="CZ690" i="3"/>
  <c r="DA690" i="3"/>
  <c r="DB690" i="3"/>
  <c r="DC690" i="3"/>
  <c r="A691" i="3"/>
  <c r="Y691" i="3"/>
  <c r="CW691" i="3" s="1"/>
  <c r="CX691" i="3"/>
  <c r="DI691" i="3" s="1"/>
  <c r="CY691" i="3"/>
  <c r="CZ691" i="3"/>
  <c r="DB691" i="3" s="1"/>
  <c r="DA691" i="3"/>
  <c r="DC691" i="3"/>
  <c r="A692" i="3"/>
  <c r="Y692" i="3"/>
  <c r="CX692" i="3"/>
  <c r="DI692" i="3" s="1"/>
  <c r="CY692" i="3"/>
  <c r="CZ692" i="3"/>
  <c r="DA692" i="3"/>
  <c r="DB692" i="3"/>
  <c r="DC692" i="3"/>
  <c r="DF692" i="3"/>
  <c r="DJ692" i="3" s="1"/>
  <c r="A693" i="3"/>
  <c r="Y693" i="3"/>
  <c r="CX693" i="3" s="1"/>
  <c r="CU693" i="3"/>
  <c r="CY693" i="3"/>
  <c r="CZ693" i="3"/>
  <c r="DA693" i="3"/>
  <c r="DB693" i="3"/>
  <c r="DC693" i="3"/>
  <c r="A694" i="3"/>
  <c r="Y694" i="3"/>
  <c r="CW694" i="3" s="1"/>
  <c r="CX694" i="3"/>
  <c r="DI694" i="3" s="1"/>
  <c r="CY694" i="3"/>
  <c r="CZ694" i="3"/>
  <c r="DB694" i="3" s="1"/>
  <c r="DA694" i="3"/>
  <c r="DC694" i="3"/>
  <c r="A695" i="3"/>
  <c r="Y695" i="3"/>
  <c r="CX695" i="3"/>
  <c r="DI695" i="3" s="1"/>
  <c r="CY695" i="3"/>
  <c r="CZ695" i="3"/>
  <c r="DA695" i="3"/>
  <c r="DB695" i="3"/>
  <c r="DC695" i="3"/>
  <c r="A696" i="3"/>
  <c r="Y696" i="3"/>
  <c r="CX696" i="3" s="1"/>
  <c r="CU696" i="3"/>
  <c r="CY696" i="3"/>
  <c r="CZ696" i="3"/>
  <c r="DA696" i="3"/>
  <c r="DB696" i="3"/>
  <c r="DC696" i="3"/>
  <c r="A697" i="3"/>
  <c r="Y697" i="3"/>
  <c r="CW697" i="3" s="1"/>
  <c r="CX697" i="3"/>
  <c r="DI697" i="3" s="1"/>
  <c r="CY697" i="3"/>
  <c r="CZ697" i="3"/>
  <c r="DB697" i="3" s="1"/>
  <c r="DA697" i="3"/>
  <c r="DC697" i="3"/>
  <c r="A698" i="3"/>
  <c r="Y698" i="3"/>
  <c r="CX698" i="3"/>
  <c r="DI698" i="3" s="1"/>
  <c r="CY698" i="3"/>
  <c r="CZ698" i="3"/>
  <c r="DA698" i="3"/>
  <c r="DB698" i="3"/>
  <c r="DC698" i="3"/>
  <c r="A699" i="3"/>
  <c r="Y699" i="3"/>
  <c r="CX699" i="3" s="1"/>
  <c r="CU699" i="3"/>
  <c r="CY699" i="3"/>
  <c r="CZ699" i="3"/>
  <c r="DA699" i="3"/>
  <c r="DB699" i="3"/>
  <c r="DC699" i="3"/>
  <c r="A700" i="3"/>
  <c r="Y700" i="3"/>
  <c r="CX700" i="3" s="1"/>
  <c r="CY700" i="3"/>
  <c r="CZ700" i="3"/>
  <c r="DB700" i="3" s="1"/>
  <c r="DA700" i="3"/>
  <c r="DC700" i="3"/>
  <c r="A701" i="3"/>
  <c r="Y701" i="3"/>
  <c r="CW701" i="3"/>
  <c r="CX701" i="3"/>
  <c r="DI701" i="3" s="1"/>
  <c r="CY701" i="3"/>
  <c r="CZ701" i="3"/>
  <c r="DA701" i="3"/>
  <c r="DB701" i="3"/>
  <c r="DC701" i="3"/>
  <c r="A702" i="3"/>
  <c r="Y702" i="3"/>
  <c r="CW702" i="3" s="1"/>
  <c r="CY702" i="3"/>
  <c r="CZ702" i="3"/>
  <c r="DA702" i="3"/>
  <c r="DB702" i="3"/>
  <c r="DC702" i="3"/>
  <c r="A703" i="3"/>
  <c r="Y703" i="3"/>
  <c r="CX703" i="3"/>
  <c r="DG703" i="3" s="1"/>
  <c r="CY703" i="3"/>
  <c r="CZ703" i="3"/>
  <c r="DA703" i="3"/>
  <c r="DB703" i="3"/>
  <c r="DC703" i="3"/>
  <c r="DF703" i="3"/>
  <c r="DJ703" i="3" s="1"/>
  <c r="A704" i="3"/>
  <c r="Y704" i="3"/>
  <c r="CX704" i="3" s="1"/>
  <c r="CY704" i="3"/>
  <c r="CZ704" i="3"/>
  <c r="DB704" i="3" s="1"/>
  <c r="DA704" i="3"/>
  <c r="DC704" i="3"/>
  <c r="A705" i="3"/>
  <c r="Y705" i="3"/>
  <c r="CU705" i="3"/>
  <c r="CV705" i="3"/>
  <c r="CX705" i="3"/>
  <c r="DH705" i="3" s="1"/>
  <c r="CY705" i="3"/>
  <c r="CZ705" i="3"/>
  <c r="DA705" i="3"/>
  <c r="DB705" i="3"/>
  <c r="DC705" i="3"/>
  <c r="A706" i="3"/>
  <c r="Y706" i="3"/>
  <c r="CX706" i="3" s="1"/>
  <c r="CY706" i="3"/>
  <c r="CZ706" i="3"/>
  <c r="DA706" i="3"/>
  <c r="DB706" i="3"/>
  <c r="DC706" i="3"/>
  <c r="A707" i="3"/>
  <c r="Y707" i="3"/>
  <c r="CW707" i="3"/>
  <c r="CX707" i="3"/>
  <c r="DI707" i="3" s="1"/>
  <c r="CY707" i="3"/>
  <c r="CZ707" i="3"/>
  <c r="DB707" i="3" s="1"/>
  <c r="DA707" i="3"/>
  <c r="DC707" i="3"/>
  <c r="A708" i="3"/>
  <c r="Y708" i="3"/>
  <c r="CW708" i="3"/>
  <c r="CX708" i="3"/>
  <c r="DI708" i="3" s="1"/>
  <c r="CY708" i="3"/>
  <c r="CZ708" i="3"/>
  <c r="DA708" i="3"/>
  <c r="DB708" i="3"/>
  <c r="DC708" i="3"/>
  <c r="DF708" i="3"/>
  <c r="A709" i="3"/>
  <c r="Y709" i="3"/>
  <c r="CX709" i="3" s="1"/>
  <c r="CY709" i="3"/>
  <c r="CZ709" i="3"/>
  <c r="DA709" i="3"/>
  <c r="DB709" i="3"/>
  <c r="DC709" i="3"/>
  <c r="A710" i="3"/>
  <c r="Y710" i="3"/>
  <c r="CX710" i="3" s="1"/>
  <c r="CY710" i="3"/>
  <c r="CZ710" i="3"/>
  <c r="DA710" i="3"/>
  <c r="DB710" i="3"/>
  <c r="DC710" i="3"/>
  <c r="A711" i="3"/>
  <c r="Y711" i="3"/>
  <c r="CU711" i="3"/>
  <c r="CV711" i="3"/>
  <c r="CX711" i="3"/>
  <c r="DI711" i="3" s="1"/>
  <c r="DJ711" i="3" s="1"/>
  <c r="CY711" i="3"/>
  <c r="CZ711" i="3"/>
  <c r="DB711" i="3" s="1"/>
  <c r="DA711" i="3"/>
  <c r="DC711" i="3"/>
  <c r="A712" i="3"/>
  <c r="Y712" i="3"/>
  <c r="CX712" i="3"/>
  <c r="DF712" i="3" s="1"/>
  <c r="CY712" i="3"/>
  <c r="CZ712" i="3"/>
  <c r="DA712" i="3"/>
  <c r="DB712" i="3"/>
  <c r="DC712" i="3"/>
  <c r="A713" i="3"/>
  <c r="Y713" i="3"/>
  <c r="CY713" i="3"/>
  <c r="CZ713" i="3"/>
  <c r="DA713" i="3"/>
  <c r="DB713" i="3"/>
  <c r="DC713" i="3"/>
  <c r="A714" i="3"/>
  <c r="Y714" i="3"/>
  <c r="CW714" i="3"/>
  <c r="CX714" i="3"/>
  <c r="DH714" i="3" s="1"/>
  <c r="CY714" i="3"/>
  <c r="CZ714" i="3"/>
  <c r="DB714" i="3" s="1"/>
  <c r="DA714" i="3"/>
  <c r="DC714" i="3"/>
  <c r="A715" i="3"/>
  <c r="Y715" i="3"/>
  <c r="CX715" i="3"/>
  <c r="DI715" i="3" s="1"/>
  <c r="CY715" i="3"/>
  <c r="CZ715" i="3"/>
  <c r="DB715" i="3" s="1"/>
  <c r="DA715" i="3"/>
  <c r="DC715" i="3"/>
  <c r="A716" i="3"/>
  <c r="Y716" i="3"/>
  <c r="CX716" i="3" s="1"/>
  <c r="CU716" i="3"/>
  <c r="CV716" i="3"/>
  <c r="CY716" i="3"/>
  <c r="CZ716" i="3"/>
  <c r="DA716" i="3"/>
  <c r="DB716" i="3"/>
  <c r="DC716" i="3"/>
  <c r="A717" i="3"/>
  <c r="Y717" i="3"/>
  <c r="CX717" i="3"/>
  <c r="DG717" i="3" s="1"/>
  <c r="CY717" i="3"/>
  <c r="CZ717" i="3"/>
  <c r="DA717" i="3"/>
  <c r="DB717" i="3"/>
  <c r="DC717" i="3"/>
  <c r="A718" i="3"/>
  <c r="Y718" i="3"/>
  <c r="CW718" i="3" s="1"/>
  <c r="CX718" i="3"/>
  <c r="DI718" i="3" s="1"/>
  <c r="CY718" i="3"/>
  <c r="CZ718" i="3"/>
  <c r="DB718" i="3" s="1"/>
  <c r="DA718" i="3"/>
  <c r="DC718" i="3"/>
  <c r="A719" i="3"/>
  <c r="Y719" i="3"/>
  <c r="CW719" i="3"/>
  <c r="CX719" i="3"/>
  <c r="DH719" i="3" s="1"/>
  <c r="CY719" i="3"/>
  <c r="CZ719" i="3"/>
  <c r="DA719" i="3"/>
  <c r="DB719" i="3"/>
  <c r="DC719" i="3"/>
  <c r="A720" i="3"/>
  <c r="Y720" i="3"/>
  <c r="CX720" i="3" s="1"/>
  <c r="CY720" i="3"/>
  <c r="CZ720" i="3"/>
  <c r="DA720" i="3"/>
  <c r="DB720" i="3"/>
  <c r="DC720" i="3"/>
  <c r="A721" i="3"/>
  <c r="Y721" i="3"/>
  <c r="CU721" i="3"/>
  <c r="CV721" i="3"/>
  <c r="CX721" i="3"/>
  <c r="DI721" i="3" s="1"/>
  <c r="DJ721" i="3" s="1"/>
  <c r="CY721" i="3"/>
  <c r="CZ721" i="3"/>
  <c r="DB721" i="3" s="1"/>
  <c r="DA721" i="3"/>
  <c r="DC721" i="3"/>
  <c r="A722" i="3"/>
  <c r="Y722" i="3"/>
  <c r="CX722" i="3"/>
  <c r="DG722" i="3" s="1"/>
  <c r="CY722" i="3"/>
  <c r="CZ722" i="3"/>
  <c r="DA722" i="3"/>
  <c r="DB722" i="3"/>
  <c r="DC722" i="3"/>
  <c r="A723" i="3"/>
  <c r="Y723" i="3"/>
  <c r="CX723" i="3" s="1"/>
  <c r="CY723" i="3"/>
  <c r="CZ723" i="3"/>
  <c r="DA723" i="3"/>
  <c r="DB723" i="3"/>
  <c r="DC723" i="3"/>
  <c r="A724" i="3"/>
  <c r="Y724" i="3"/>
  <c r="CW724" i="3"/>
  <c r="CX724" i="3"/>
  <c r="DF724" i="3" s="1"/>
  <c r="CY724" i="3"/>
  <c r="CZ724" i="3"/>
  <c r="DB724" i="3" s="1"/>
  <c r="DA724" i="3"/>
  <c r="DC724" i="3"/>
  <c r="A725" i="3"/>
  <c r="Y725" i="3"/>
  <c r="CX725" i="3"/>
  <c r="DI725" i="3" s="1"/>
  <c r="CY725" i="3"/>
  <c r="CZ725" i="3"/>
  <c r="DB725" i="3" s="1"/>
  <c r="DA725" i="3"/>
  <c r="DC725" i="3"/>
  <c r="A726" i="3"/>
  <c r="Y726" i="3"/>
  <c r="CX726" i="3" s="1"/>
  <c r="CU726" i="3"/>
  <c r="CV726" i="3"/>
  <c r="CY726" i="3"/>
  <c r="CZ726" i="3"/>
  <c r="DA726" i="3"/>
  <c r="DB726" i="3"/>
  <c r="DC726" i="3"/>
  <c r="A727" i="3"/>
  <c r="Y727" i="3"/>
  <c r="CX727" i="3"/>
  <c r="DG727" i="3" s="1"/>
  <c r="CY727" i="3"/>
  <c r="CZ727" i="3"/>
  <c r="DA727" i="3"/>
  <c r="DB727" i="3"/>
  <c r="DC727" i="3"/>
  <c r="DF727" i="3"/>
  <c r="A728" i="3"/>
  <c r="Y728" i="3"/>
  <c r="CW728" i="3" s="1"/>
  <c r="CX728" i="3"/>
  <c r="DI728" i="3" s="1"/>
  <c r="CY728" i="3"/>
  <c r="CZ728" i="3"/>
  <c r="DB728" i="3" s="1"/>
  <c r="DA728" i="3"/>
  <c r="DC728" i="3"/>
  <c r="A729" i="3"/>
  <c r="Y729" i="3"/>
  <c r="CW729" i="3"/>
  <c r="CX729" i="3"/>
  <c r="CY729" i="3"/>
  <c r="CZ729" i="3"/>
  <c r="DA729" i="3"/>
  <c r="DB729" i="3"/>
  <c r="DC729" i="3"/>
  <c r="DF729" i="3"/>
  <c r="A730" i="3"/>
  <c r="Y730" i="3"/>
  <c r="CX730" i="3" s="1"/>
  <c r="DI730" i="3" s="1"/>
  <c r="CY730" i="3"/>
  <c r="CZ730" i="3"/>
  <c r="DA730" i="3"/>
  <c r="DB730" i="3"/>
  <c r="DC730" i="3"/>
  <c r="A731" i="3"/>
  <c r="Y731" i="3"/>
  <c r="CU731" i="3"/>
  <c r="CV731" i="3"/>
  <c r="CX731" i="3"/>
  <c r="DI731" i="3" s="1"/>
  <c r="DJ731" i="3" s="1"/>
  <c r="CY731" i="3"/>
  <c r="CZ731" i="3"/>
  <c r="DB731" i="3" s="1"/>
  <c r="DA731" i="3"/>
  <c r="DC731" i="3"/>
  <c r="A732" i="3"/>
  <c r="Y732" i="3"/>
  <c r="CX732" i="3" s="1"/>
  <c r="CW732" i="3"/>
  <c r="CY732" i="3"/>
  <c r="CZ732" i="3"/>
  <c r="DA732" i="3"/>
  <c r="DB732" i="3"/>
  <c r="DC732" i="3"/>
  <c r="A733" i="3"/>
  <c r="Y733" i="3"/>
  <c r="CY733" i="3"/>
  <c r="CZ733" i="3"/>
  <c r="DB733" i="3" s="1"/>
  <c r="DA733" i="3"/>
  <c r="DC733" i="3"/>
  <c r="A734" i="3"/>
  <c r="Y734" i="3"/>
  <c r="CX734" i="3" s="1"/>
  <c r="DF734" i="3" s="1"/>
  <c r="DJ734" i="3" s="1"/>
  <c r="CY734" i="3"/>
  <c r="CZ734" i="3"/>
  <c r="DB734" i="3" s="1"/>
  <c r="DA734" i="3"/>
  <c r="DC734" i="3"/>
  <c r="A735" i="3"/>
  <c r="Y735" i="3"/>
  <c r="CU735" i="3"/>
  <c r="CV735" i="3"/>
  <c r="CX735" i="3"/>
  <c r="CY735" i="3"/>
  <c r="CZ735" i="3"/>
  <c r="DA735" i="3"/>
  <c r="DB735" i="3"/>
  <c r="DC735" i="3"/>
  <c r="DF735" i="3"/>
  <c r="A736" i="3"/>
  <c r="Y736" i="3"/>
  <c r="CY736" i="3"/>
  <c r="CZ736" i="3"/>
  <c r="DB736" i="3" s="1"/>
  <c r="DA736" i="3"/>
  <c r="DC736" i="3"/>
  <c r="A737" i="3"/>
  <c r="Y737" i="3"/>
  <c r="CW737" i="3" s="1"/>
  <c r="CX737" i="3"/>
  <c r="DI737" i="3" s="1"/>
  <c r="CY737" i="3"/>
  <c r="CZ737" i="3"/>
  <c r="DB737" i="3" s="1"/>
  <c r="DA737" i="3"/>
  <c r="DC737" i="3"/>
  <c r="A738" i="3"/>
  <c r="Y738" i="3"/>
  <c r="CX738" i="3"/>
  <c r="DG738" i="3" s="1"/>
  <c r="CY738" i="3"/>
  <c r="CZ738" i="3"/>
  <c r="DA738" i="3"/>
  <c r="DB738" i="3"/>
  <c r="DC738" i="3"/>
  <c r="DF738" i="3"/>
  <c r="DJ738" i="3" s="1"/>
  <c r="A739" i="3"/>
  <c r="Y739" i="3"/>
  <c r="CU739" i="3"/>
  <c r="CY739" i="3"/>
  <c r="CZ739" i="3"/>
  <c r="DA739" i="3"/>
  <c r="DB739" i="3"/>
  <c r="DC739" i="3"/>
  <c r="A740" i="3"/>
  <c r="Y740" i="3"/>
  <c r="CW740" i="3" s="1"/>
  <c r="CX740" i="3"/>
  <c r="DI740" i="3" s="1"/>
  <c r="CY740" i="3"/>
  <c r="CZ740" i="3"/>
  <c r="DB740" i="3" s="1"/>
  <c r="DA740" i="3"/>
  <c r="DC740" i="3"/>
  <c r="A741" i="3"/>
  <c r="Y741" i="3"/>
  <c r="CX741" i="3" s="1"/>
  <c r="CY741" i="3"/>
  <c r="CZ741" i="3"/>
  <c r="DA741" i="3"/>
  <c r="DB741" i="3"/>
  <c r="DC741" i="3"/>
  <c r="A742" i="3"/>
  <c r="Y742" i="3"/>
  <c r="CU742" i="3"/>
  <c r="CY742" i="3"/>
  <c r="CZ742" i="3"/>
  <c r="DA742" i="3"/>
  <c r="DB742" i="3"/>
  <c r="DC742" i="3"/>
  <c r="A743" i="3"/>
  <c r="Y743" i="3"/>
  <c r="CW743" i="3" s="1"/>
  <c r="CX743" i="3"/>
  <c r="DI743" i="3" s="1"/>
  <c r="CY743" i="3"/>
  <c r="CZ743" i="3"/>
  <c r="DB743" i="3" s="1"/>
  <c r="DA743" i="3"/>
  <c r="DC743" i="3"/>
  <c r="A744" i="3"/>
  <c r="Y744" i="3"/>
  <c r="CX744" i="3"/>
  <c r="DG744" i="3" s="1"/>
  <c r="CY744" i="3"/>
  <c r="CZ744" i="3"/>
  <c r="DA744" i="3"/>
  <c r="DB744" i="3"/>
  <c r="DC744" i="3"/>
  <c r="DF744" i="3"/>
  <c r="DJ744" i="3" s="1"/>
  <c r="A745" i="3"/>
  <c r="Y745" i="3"/>
  <c r="CU745" i="3"/>
  <c r="CY745" i="3"/>
  <c r="CZ745" i="3"/>
  <c r="DA745" i="3"/>
  <c r="DB745" i="3"/>
  <c r="DC745" i="3"/>
  <c r="A746" i="3"/>
  <c r="Y746" i="3"/>
  <c r="CW746" i="3" s="1"/>
  <c r="CX746" i="3"/>
  <c r="DI746" i="3" s="1"/>
  <c r="CY746" i="3"/>
  <c r="CZ746" i="3"/>
  <c r="DB746" i="3" s="1"/>
  <c r="DA746" i="3"/>
  <c r="DC746" i="3"/>
  <c r="A747" i="3"/>
  <c r="Y747" i="3"/>
  <c r="CX747" i="3"/>
  <c r="DG747" i="3" s="1"/>
  <c r="CY747" i="3"/>
  <c r="CZ747" i="3"/>
  <c r="DA747" i="3"/>
  <c r="DB747" i="3"/>
  <c r="DC747" i="3"/>
  <c r="DF747" i="3"/>
  <c r="DJ747" i="3" s="1"/>
  <c r="A748" i="3"/>
  <c r="Y748" i="3"/>
  <c r="CU748" i="3"/>
  <c r="CY748" i="3"/>
  <c r="CZ748" i="3"/>
  <c r="DB748" i="3" s="1"/>
  <c r="DA748" i="3"/>
  <c r="DC748" i="3"/>
  <c r="A749" i="3"/>
  <c r="Y749" i="3"/>
  <c r="CW749" i="3" s="1"/>
  <c r="CX749" i="3"/>
  <c r="DI749" i="3" s="1"/>
  <c r="CY749" i="3"/>
  <c r="CZ749" i="3"/>
  <c r="DB749" i="3" s="1"/>
  <c r="DA749" i="3"/>
  <c r="DC749" i="3"/>
  <c r="A750" i="3"/>
  <c r="Y750" i="3"/>
  <c r="CX750" i="3"/>
  <c r="DG750" i="3" s="1"/>
  <c r="CY750" i="3"/>
  <c r="CZ750" i="3"/>
  <c r="DA750" i="3"/>
  <c r="DB750" i="3"/>
  <c r="DC750" i="3"/>
  <c r="DF750" i="3"/>
  <c r="DJ750" i="3" s="1"/>
  <c r="A751" i="3"/>
  <c r="Y751" i="3"/>
  <c r="CU751" i="3"/>
  <c r="CY751" i="3"/>
  <c r="CZ751" i="3"/>
  <c r="DB751" i="3" s="1"/>
  <c r="DA751" i="3"/>
  <c r="DC751" i="3"/>
  <c r="A752" i="3"/>
  <c r="Y752" i="3"/>
  <c r="CX752" i="3"/>
  <c r="DF752" i="3" s="1"/>
  <c r="CY752" i="3"/>
  <c r="CZ752" i="3"/>
  <c r="DB752" i="3" s="1"/>
  <c r="DA752" i="3"/>
  <c r="DC752" i="3"/>
  <c r="A753" i="3"/>
  <c r="Y753" i="3"/>
  <c r="CW753" i="3"/>
  <c r="CX753" i="3"/>
  <c r="DG753" i="3" s="1"/>
  <c r="DJ753" i="3" s="1"/>
  <c r="CY753" i="3"/>
  <c r="CZ753" i="3"/>
  <c r="DA753" i="3"/>
  <c r="DB753" i="3"/>
  <c r="DC753" i="3"/>
  <c r="A754" i="3"/>
  <c r="Y754" i="3"/>
  <c r="CX754" i="3" s="1"/>
  <c r="DI754" i="3" s="1"/>
  <c r="CY754" i="3"/>
  <c r="CZ754" i="3"/>
  <c r="DA754" i="3"/>
  <c r="DB754" i="3"/>
  <c r="DC754" i="3"/>
  <c r="A755" i="3"/>
  <c r="Y755" i="3"/>
  <c r="CX755" i="3"/>
  <c r="DF755" i="3" s="1"/>
  <c r="DJ755" i="3" s="1"/>
  <c r="CY755" i="3"/>
  <c r="CZ755" i="3"/>
  <c r="DB755" i="3" s="1"/>
  <c r="DA755" i="3"/>
  <c r="DC755" i="3"/>
  <c r="A756" i="3"/>
  <c r="Y756" i="3"/>
  <c r="CX756" i="3"/>
  <c r="DF756" i="3" s="1"/>
  <c r="DJ756" i="3" s="1"/>
  <c r="CY756" i="3"/>
  <c r="CZ756" i="3"/>
  <c r="DB756" i="3" s="1"/>
  <c r="DA756" i="3"/>
  <c r="DC756" i="3"/>
  <c r="A757" i="3"/>
  <c r="Y757" i="3"/>
  <c r="CU757" i="3"/>
  <c r="CV757" i="3"/>
  <c r="CX757" i="3"/>
  <c r="DF757" i="3" s="1"/>
  <c r="CY757" i="3"/>
  <c r="CZ757" i="3"/>
  <c r="DA757" i="3"/>
  <c r="DB757" i="3"/>
  <c r="DC757" i="3"/>
  <c r="A758" i="3"/>
  <c r="Y758" i="3"/>
  <c r="CX758" i="3" s="1"/>
  <c r="CY758" i="3"/>
  <c r="CZ758" i="3"/>
  <c r="DA758" i="3"/>
  <c r="DB758" i="3"/>
  <c r="DC758" i="3"/>
  <c r="DI758" i="3"/>
  <c r="DJ758" i="3" s="1"/>
  <c r="A759" i="3"/>
  <c r="Y759" i="3"/>
  <c r="CW759" i="3"/>
  <c r="CX759" i="3"/>
  <c r="DH759" i="3" s="1"/>
  <c r="CY759" i="3"/>
  <c r="CZ759" i="3"/>
  <c r="DB759" i="3" s="1"/>
  <c r="DA759" i="3"/>
  <c r="DC759" i="3"/>
  <c r="A760" i="3"/>
  <c r="Y760" i="3"/>
  <c r="CW760" i="3"/>
  <c r="CX760" i="3"/>
  <c r="DG760" i="3" s="1"/>
  <c r="DJ760" i="3" s="1"/>
  <c r="CY760" i="3"/>
  <c r="CZ760" i="3"/>
  <c r="DA760" i="3"/>
  <c r="DB760" i="3"/>
  <c r="DC760" i="3"/>
  <c r="DF760" i="3"/>
  <c r="A761" i="3"/>
  <c r="Y761" i="3"/>
  <c r="CX761" i="3" s="1"/>
  <c r="CY761" i="3"/>
  <c r="CZ761" i="3"/>
  <c r="DA761" i="3"/>
  <c r="DB761" i="3"/>
  <c r="DC761" i="3"/>
  <c r="A762" i="3"/>
  <c r="Y762" i="3"/>
  <c r="CX762" i="3" s="1"/>
  <c r="DI762" i="3" s="1"/>
  <c r="CY762" i="3"/>
  <c r="CZ762" i="3"/>
  <c r="DA762" i="3"/>
  <c r="DB762" i="3"/>
  <c r="DC762" i="3"/>
  <c r="A763" i="3"/>
  <c r="Y763" i="3"/>
  <c r="CU763" i="3"/>
  <c r="CV763" i="3"/>
  <c r="CX763" i="3"/>
  <c r="DI763" i="3" s="1"/>
  <c r="DJ763" i="3" s="1"/>
  <c r="CY763" i="3"/>
  <c r="CZ763" i="3"/>
  <c r="DB763" i="3" s="1"/>
  <c r="DA763" i="3"/>
  <c r="DC763" i="3"/>
  <c r="A764" i="3"/>
  <c r="Y764" i="3"/>
  <c r="CX764" i="3"/>
  <c r="DG764" i="3" s="1"/>
  <c r="CY764" i="3"/>
  <c r="CZ764" i="3"/>
  <c r="DA764" i="3"/>
  <c r="DB764" i="3"/>
  <c r="DC764" i="3"/>
  <c r="A765" i="3"/>
  <c r="Y765" i="3"/>
  <c r="CX765" i="3" s="1"/>
  <c r="DI765" i="3" s="1"/>
  <c r="CW765" i="3"/>
  <c r="CY765" i="3"/>
  <c r="CZ765" i="3"/>
  <c r="DA765" i="3"/>
  <c r="DB765" i="3"/>
  <c r="DC765" i="3"/>
  <c r="A766" i="3"/>
  <c r="Y766" i="3"/>
  <c r="CW766" i="3"/>
  <c r="CX766" i="3"/>
  <c r="DI766" i="3" s="1"/>
  <c r="CY766" i="3"/>
  <c r="CZ766" i="3"/>
  <c r="DB766" i="3" s="1"/>
  <c r="DA766" i="3"/>
  <c r="DC766" i="3"/>
  <c r="A767" i="3"/>
  <c r="Y767" i="3"/>
  <c r="CX767" i="3"/>
  <c r="DI767" i="3" s="1"/>
  <c r="CY767" i="3"/>
  <c r="CZ767" i="3"/>
  <c r="DB767" i="3" s="1"/>
  <c r="DA767" i="3"/>
  <c r="DC767" i="3"/>
  <c r="A768" i="3"/>
  <c r="Y768" i="3"/>
  <c r="CX768" i="3" s="1"/>
  <c r="DF768" i="3" s="1"/>
  <c r="CU768" i="3"/>
  <c r="CV768" i="3"/>
  <c r="CY768" i="3"/>
  <c r="CZ768" i="3"/>
  <c r="DB768" i="3" s="1"/>
  <c r="DA768" i="3"/>
  <c r="DC768" i="3"/>
  <c r="A769" i="3"/>
  <c r="Y769" i="3"/>
  <c r="CX769" i="3"/>
  <c r="DI769" i="3" s="1"/>
  <c r="DJ769" i="3" s="1"/>
  <c r="CY769" i="3"/>
  <c r="CZ769" i="3"/>
  <c r="DB769" i="3" s="1"/>
  <c r="DA769" i="3"/>
  <c r="DC769" i="3"/>
  <c r="A770" i="3"/>
  <c r="Y770" i="3"/>
  <c r="CX770" i="3" s="1"/>
  <c r="CW770" i="3"/>
  <c r="CY770" i="3"/>
  <c r="CZ770" i="3"/>
  <c r="DA770" i="3"/>
  <c r="DB770" i="3"/>
  <c r="DC770" i="3"/>
  <c r="A771" i="3"/>
  <c r="Y771" i="3"/>
  <c r="CX771" i="3" s="1"/>
  <c r="CY771" i="3"/>
  <c r="CZ771" i="3"/>
  <c r="DA771" i="3"/>
  <c r="DB771" i="3"/>
  <c r="DC771" i="3"/>
  <c r="A772" i="3"/>
  <c r="Y772" i="3"/>
  <c r="CX772" i="3" s="1"/>
  <c r="CY772" i="3"/>
  <c r="CZ772" i="3"/>
  <c r="DB772" i="3" s="1"/>
  <c r="DA772" i="3"/>
  <c r="DC772" i="3"/>
  <c r="A773" i="3"/>
  <c r="Y773" i="3"/>
  <c r="CU773" i="3"/>
  <c r="CV773" i="3"/>
  <c r="CX773" i="3"/>
  <c r="DH773" i="3" s="1"/>
  <c r="CY773" i="3"/>
  <c r="CZ773" i="3"/>
  <c r="DA773" i="3"/>
  <c r="DB773" i="3"/>
  <c r="DC773" i="3"/>
  <c r="DF773" i="3"/>
  <c r="A774" i="3"/>
  <c r="Y774" i="3"/>
  <c r="CX774" i="3" s="1"/>
  <c r="CY774" i="3"/>
  <c r="CZ774" i="3"/>
  <c r="DA774" i="3"/>
  <c r="DB774" i="3"/>
  <c r="DC774" i="3"/>
  <c r="A775" i="3"/>
  <c r="Y775" i="3"/>
  <c r="CX775" i="3" s="1"/>
  <c r="CW775" i="3"/>
  <c r="CY775" i="3"/>
  <c r="CZ775" i="3"/>
  <c r="DB775" i="3" s="1"/>
  <c r="DA775" i="3"/>
  <c r="DC775" i="3"/>
  <c r="A776" i="3"/>
  <c r="Y776" i="3"/>
  <c r="CW776" i="3"/>
  <c r="CX776" i="3"/>
  <c r="DI776" i="3" s="1"/>
  <c r="CY776" i="3"/>
  <c r="CZ776" i="3"/>
  <c r="DB776" i="3" s="1"/>
  <c r="DA776" i="3"/>
  <c r="DC776" i="3"/>
  <c r="A777" i="3"/>
  <c r="Y777" i="3"/>
  <c r="CX777" i="3"/>
  <c r="DH777" i="3" s="1"/>
  <c r="CY777" i="3"/>
  <c r="CZ777" i="3"/>
  <c r="DA777" i="3"/>
  <c r="DB777" i="3"/>
  <c r="DC777" i="3"/>
  <c r="A778" i="3"/>
  <c r="Y778" i="3"/>
  <c r="CV778" i="3" s="1"/>
  <c r="CU778" i="3"/>
  <c r="CY778" i="3"/>
  <c r="CZ778" i="3"/>
  <c r="DB778" i="3" s="1"/>
  <c r="DA778" i="3"/>
  <c r="DC778" i="3"/>
  <c r="A779" i="3"/>
  <c r="Y779" i="3"/>
  <c r="CX779" i="3"/>
  <c r="DI779" i="3" s="1"/>
  <c r="DJ779" i="3" s="1"/>
  <c r="CY779" i="3"/>
  <c r="CZ779" i="3"/>
  <c r="DB779" i="3" s="1"/>
  <c r="DA779" i="3"/>
  <c r="DC779" i="3"/>
  <c r="A780" i="3"/>
  <c r="Y780" i="3"/>
  <c r="CW780" i="3"/>
  <c r="CX780" i="3"/>
  <c r="DH780" i="3" s="1"/>
  <c r="CY780" i="3"/>
  <c r="CZ780" i="3"/>
  <c r="DA780" i="3"/>
  <c r="DB780" i="3"/>
  <c r="DC780" i="3"/>
  <c r="DF780" i="3"/>
  <c r="A781" i="3"/>
  <c r="Y781" i="3"/>
  <c r="CX781" i="3" s="1"/>
  <c r="CY781" i="3"/>
  <c r="CZ781" i="3"/>
  <c r="DA781" i="3"/>
  <c r="DB781" i="3"/>
  <c r="DC781" i="3"/>
  <c r="A782" i="3"/>
  <c r="Y782" i="3"/>
  <c r="CX782" i="3" s="1"/>
  <c r="CY782" i="3"/>
  <c r="CZ782" i="3"/>
  <c r="DB782" i="3" s="1"/>
  <c r="DA782" i="3"/>
  <c r="DC782" i="3"/>
  <c r="A783" i="3"/>
  <c r="Y783" i="3"/>
  <c r="CU783" i="3"/>
  <c r="CV783" i="3"/>
  <c r="CX783" i="3"/>
  <c r="DH783" i="3" s="1"/>
  <c r="CY783" i="3"/>
  <c r="CZ783" i="3"/>
  <c r="DA783" i="3"/>
  <c r="DB783" i="3"/>
  <c r="DC783" i="3"/>
  <c r="DF783" i="3"/>
  <c r="A784" i="3"/>
  <c r="Y784" i="3"/>
  <c r="CX784" i="3" s="1"/>
  <c r="CY784" i="3"/>
  <c r="CZ784" i="3"/>
  <c r="DA784" i="3"/>
  <c r="DB784" i="3"/>
  <c r="DC784" i="3"/>
  <c r="A785" i="3"/>
  <c r="Y785" i="3"/>
  <c r="CX785" i="3" s="1"/>
  <c r="CW785" i="3"/>
  <c r="CY785" i="3"/>
  <c r="CZ785" i="3"/>
  <c r="DB785" i="3" s="1"/>
  <c r="DA785" i="3"/>
  <c r="DC785" i="3"/>
  <c r="A786" i="3"/>
  <c r="Y786" i="3"/>
  <c r="CW786" i="3"/>
  <c r="CX786" i="3"/>
  <c r="DI786" i="3" s="1"/>
  <c r="CY786" i="3"/>
  <c r="CZ786" i="3"/>
  <c r="DB786" i="3" s="1"/>
  <c r="DA786" i="3"/>
  <c r="DC786" i="3"/>
  <c r="A787" i="3"/>
  <c r="Y787" i="3"/>
  <c r="CX787" i="3"/>
  <c r="DH787" i="3" s="1"/>
  <c r="CY787" i="3"/>
  <c r="CZ787" i="3"/>
  <c r="DA787" i="3"/>
  <c r="DB787" i="3"/>
  <c r="DC787" i="3"/>
  <c r="DF787" i="3"/>
  <c r="DJ787" i="3" s="1"/>
  <c r="A788" i="3"/>
  <c r="Y788" i="3"/>
  <c r="CX788" i="3" s="1"/>
  <c r="CY788" i="3"/>
  <c r="CZ788" i="3"/>
  <c r="DA788" i="3"/>
  <c r="DB788" i="3"/>
  <c r="DC788" i="3"/>
  <c r="A789" i="3"/>
  <c r="Y789" i="3"/>
  <c r="CX789" i="3"/>
  <c r="DG789" i="3" s="1"/>
  <c r="CY789" i="3"/>
  <c r="CZ789" i="3"/>
  <c r="DA789" i="3"/>
  <c r="DB789" i="3"/>
  <c r="DC789" i="3"/>
  <c r="A790" i="3"/>
  <c r="Y790" i="3"/>
  <c r="CU790" i="3"/>
  <c r="CV790" i="3"/>
  <c r="CX790" i="3"/>
  <c r="DI790" i="3" s="1"/>
  <c r="DJ790" i="3" s="1"/>
  <c r="CY790" i="3"/>
  <c r="CZ790" i="3"/>
  <c r="DB790" i="3" s="1"/>
  <c r="DA790" i="3"/>
  <c r="DC790" i="3"/>
  <c r="A791" i="3"/>
  <c r="Y791" i="3"/>
  <c r="CX791" i="3"/>
  <c r="DH791" i="3" s="1"/>
  <c r="CY791" i="3"/>
  <c r="CZ791" i="3"/>
  <c r="DA791" i="3"/>
  <c r="DB791" i="3"/>
  <c r="DC791" i="3"/>
  <c r="A792" i="3"/>
  <c r="Y792" i="3"/>
  <c r="CX792" i="3" s="1"/>
  <c r="CY792" i="3"/>
  <c r="CZ792" i="3"/>
  <c r="DA792" i="3"/>
  <c r="DB792" i="3"/>
  <c r="DC792" i="3"/>
  <c r="A793" i="3"/>
  <c r="Y793" i="3"/>
  <c r="CW793" i="3" s="1"/>
  <c r="CX793" i="3"/>
  <c r="DI793" i="3" s="1"/>
  <c r="CY793" i="3"/>
  <c r="CZ793" i="3"/>
  <c r="DB793" i="3" s="1"/>
  <c r="DA793" i="3"/>
  <c r="DC793" i="3"/>
  <c r="A794" i="3"/>
  <c r="Y794" i="3"/>
  <c r="CX794" i="3"/>
  <c r="DI794" i="3" s="1"/>
  <c r="CY794" i="3"/>
  <c r="CZ794" i="3"/>
  <c r="DB794" i="3" s="1"/>
  <c r="DA794" i="3"/>
  <c r="DC794" i="3"/>
  <c r="A795" i="3"/>
  <c r="Y795" i="3"/>
  <c r="CX795" i="3"/>
  <c r="DH795" i="3" s="1"/>
  <c r="CY795" i="3"/>
  <c r="CZ795" i="3"/>
  <c r="DA795" i="3"/>
  <c r="DB795" i="3"/>
  <c r="DC795" i="3"/>
  <c r="DF795" i="3"/>
  <c r="DJ795" i="3" s="1"/>
  <c r="A796" i="3"/>
  <c r="Y796" i="3"/>
  <c r="CX796" i="3" s="1"/>
  <c r="CY796" i="3"/>
  <c r="CZ796" i="3"/>
  <c r="DA796" i="3"/>
  <c r="DB796" i="3"/>
  <c r="DC796" i="3"/>
  <c r="A797" i="3"/>
  <c r="Y797" i="3"/>
  <c r="CV797" i="3" s="1"/>
  <c r="CU797" i="3"/>
  <c r="CX797" i="3"/>
  <c r="DI797" i="3" s="1"/>
  <c r="DJ797" i="3" s="1"/>
  <c r="CY797" i="3"/>
  <c r="CZ797" i="3"/>
  <c r="DB797" i="3" s="1"/>
  <c r="DA797" i="3"/>
  <c r="DC797" i="3"/>
  <c r="A798" i="3"/>
  <c r="Y798" i="3"/>
  <c r="CX798" i="3"/>
  <c r="DI798" i="3" s="1"/>
  <c r="DJ798" i="3" s="1"/>
  <c r="CY798" i="3"/>
  <c r="CZ798" i="3"/>
  <c r="DB798" i="3" s="1"/>
  <c r="DA798" i="3"/>
  <c r="DC798" i="3"/>
  <c r="A799" i="3"/>
  <c r="Y799" i="3"/>
  <c r="CX799" i="3" s="1"/>
  <c r="CW799" i="3"/>
  <c r="CY799" i="3"/>
  <c r="CZ799" i="3"/>
  <c r="DA799" i="3"/>
  <c r="DB799" i="3"/>
  <c r="DC799" i="3"/>
  <c r="A800" i="3"/>
  <c r="Y800" i="3"/>
  <c r="CX800" i="3" s="1"/>
  <c r="CW800" i="3"/>
  <c r="CY800" i="3"/>
  <c r="CZ800" i="3"/>
  <c r="DB800" i="3" s="1"/>
  <c r="DA800" i="3"/>
  <c r="DC800" i="3"/>
  <c r="A801" i="3"/>
  <c r="Y801" i="3"/>
  <c r="CX801" i="3"/>
  <c r="DI801" i="3" s="1"/>
  <c r="CY801" i="3"/>
  <c r="CZ801" i="3"/>
  <c r="DB801" i="3" s="1"/>
  <c r="DA801" i="3"/>
  <c r="DC801" i="3"/>
  <c r="A802" i="3"/>
  <c r="Y802" i="3"/>
  <c r="CX802" i="3"/>
  <c r="DI802" i="3" s="1"/>
  <c r="CY802" i="3"/>
  <c r="CZ802" i="3"/>
  <c r="DB802" i="3" s="1"/>
  <c r="DA802" i="3"/>
  <c r="DC802" i="3"/>
  <c r="A803" i="3"/>
  <c r="Y803" i="3"/>
  <c r="CX803" i="3" s="1"/>
  <c r="CU803" i="3"/>
  <c r="CY803" i="3"/>
  <c r="CZ803" i="3"/>
  <c r="DA803" i="3"/>
  <c r="DB803" i="3"/>
  <c r="DC803" i="3"/>
  <c r="A804" i="3"/>
  <c r="Y804" i="3"/>
  <c r="CX804" i="3" s="1"/>
  <c r="CY804" i="3"/>
  <c r="CZ804" i="3"/>
  <c r="DB804" i="3" s="1"/>
  <c r="DA804" i="3"/>
  <c r="DC804" i="3"/>
  <c r="A805" i="3"/>
  <c r="Y805" i="3"/>
  <c r="CW805" i="3"/>
  <c r="CX805" i="3"/>
  <c r="DI805" i="3" s="1"/>
  <c r="CY805" i="3"/>
  <c r="CZ805" i="3"/>
  <c r="DB805" i="3" s="1"/>
  <c r="DA805" i="3"/>
  <c r="DC805" i="3"/>
  <c r="A806" i="3"/>
  <c r="Y806" i="3"/>
  <c r="CX806" i="3" s="1"/>
  <c r="CW806" i="3"/>
  <c r="CY806" i="3"/>
  <c r="CZ806" i="3"/>
  <c r="DA806" i="3"/>
  <c r="DB806" i="3"/>
  <c r="DC806" i="3"/>
  <c r="A807" i="3"/>
  <c r="Y807" i="3"/>
  <c r="CX807" i="3"/>
  <c r="DG807" i="3" s="1"/>
  <c r="CY807" i="3"/>
  <c r="CZ807" i="3"/>
  <c r="DA807" i="3"/>
  <c r="DB807" i="3"/>
  <c r="DC807" i="3"/>
  <c r="A808" i="3"/>
  <c r="Y808" i="3"/>
  <c r="CX808" i="3" s="1"/>
  <c r="CY808" i="3"/>
  <c r="CZ808" i="3"/>
  <c r="DB808" i="3" s="1"/>
  <c r="DA808" i="3"/>
  <c r="DC808" i="3"/>
  <c r="A809" i="3"/>
  <c r="Y809" i="3"/>
  <c r="CU809" i="3"/>
  <c r="CV809" i="3"/>
  <c r="CX809" i="3"/>
  <c r="DH809" i="3" s="1"/>
  <c r="CY809" i="3"/>
  <c r="CZ809" i="3"/>
  <c r="DA809" i="3"/>
  <c r="DB809" i="3"/>
  <c r="DC809" i="3"/>
  <c r="A810" i="3"/>
  <c r="Y810" i="3"/>
  <c r="CX810" i="3" s="1"/>
  <c r="CY810" i="3"/>
  <c r="CZ810" i="3"/>
  <c r="DA810" i="3"/>
  <c r="DB810" i="3"/>
  <c r="DC810" i="3"/>
  <c r="A811" i="3"/>
  <c r="Y811" i="3"/>
  <c r="CX811" i="3" s="1"/>
  <c r="CW811" i="3"/>
  <c r="CY811" i="3"/>
  <c r="CZ811" i="3"/>
  <c r="DB811" i="3" s="1"/>
  <c r="DA811" i="3"/>
  <c r="DC811" i="3"/>
  <c r="A812" i="3"/>
  <c r="Y812" i="3"/>
  <c r="CW812" i="3"/>
  <c r="CX812" i="3"/>
  <c r="DI812" i="3" s="1"/>
  <c r="CY812" i="3"/>
  <c r="CZ812" i="3"/>
  <c r="DB812" i="3" s="1"/>
  <c r="DA812" i="3"/>
  <c r="DC812" i="3"/>
  <c r="A813" i="3"/>
  <c r="Y813" i="3"/>
  <c r="CX813" i="3"/>
  <c r="DH813" i="3" s="1"/>
  <c r="CY813" i="3"/>
  <c r="CZ813" i="3"/>
  <c r="DA813" i="3"/>
  <c r="DB813" i="3"/>
  <c r="DC813" i="3"/>
  <c r="DF813" i="3"/>
  <c r="DJ813" i="3" s="1"/>
  <c r="A814" i="3"/>
  <c r="Y814" i="3"/>
  <c r="CV814" i="3" s="1"/>
  <c r="CU814" i="3"/>
  <c r="CY814" i="3"/>
  <c r="CZ814" i="3"/>
  <c r="DB814" i="3" s="1"/>
  <c r="DA814" i="3"/>
  <c r="DC814" i="3"/>
  <c r="A815" i="3"/>
  <c r="Y815" i="3"/>
  <c r="CX815" i="3"/>
  <c r="DI815" i="3" s="1"/>
  <c r="DJ815" i="3" s="1"/>
  <c r="CY815" i="3"/>
  <c r="CZ815" i="3"/>
  <c r="DB815" i="3" s="1"/>
  <c r="DA815" i="3"/>
  <c r="DC815" i="3"/>
  <c r="A816" i="3"/>
  <c r="Y816" i="3"/>
  <c r="CW816" i="3"/>
  <c r="CX816" i="3"/>
  <c r="DH816" i="3" s="1"/>
  <c r="CY816" i="3"/>
  <c r="CZ816" i="3"/>
  <c r="DA816" i="3"/>
  <c r="DB816" i="3"/>
  <c r="DC816" i="3"/>
  <c r="A817" i="3"/>
  <c r="Y817" i="3"/>
  <c r="CX817" i="3" s="1"/>
  <c r="CY817" i="3"/>
  <c r="CZ817" i="3"/>
  <c r="DA817" i="3"/>
  <c r="DB817" i="3"/>
  <c r="DC817" i="3"/>
  <c r="A818" i="3"/>
  <c r="Y818" i="3"/>
  <c r="CX818" i="3" s="1"/>
  <c r="CY818" i="3"/>
  <c r="CZ818" i="3"/>
  <c r="DB818" i="3" s="1"/>
  <c r="DA818" i="3"/>
  <c r="DC818" i="3"/>
  <c r="A819" i="3"/>
  <c r="Y819" i="3"/>
  <c r="CU819" i="3"/>
  <c r="CV819" i="3"/>
  <c r="CX819" i="3"/>
  <c r="DH819" i="3" s="1"/>
  <c r="CY819" i="3"/>
  <c r="CZ819" i="3"/>
  <c r="DA819" i="3"/>
  <c r="DB819" i="3"/>
  <c r="DC819" i="3"/>
  <c r="DF819" i="3"/>
  <c r="A820" i="3"/>
  <c r="Y820" i="3"/>
  <c r="CX820" i="3" s="1"/>
  <c r="CY820" i="3"/>
  <c r="CZ820" i="3"/>
  <c r="DA820" i="3"/>
  <c r="DB820" i="3"/>
  <c r="DC820" i="3"/>
  <c r="A821" i="3"/>
  <c r="Y821" i="3"/>
  <c r="CX821" i="3" s="1"/>
  <c r="CW821" i="3"/>
  <c r="CY821" i="3"/>
  <c r="CZ821" i="3"/>
  <c r="DB821" i="3" s="1"/>
  <c r="DA821" i="3"/>
  <c r="DC821" i="3"/>
  <c r="A822" i="3"/>
  <c r="Y822" i="3"/>
  <c r="CW822" i="3"/>
  <c r="CX822" i="3"/>
  <c r="DI822" i="3" s="1"/>
  <c r="CY822" i="3"/>
  <c r="CZ822" i="3"/>
  <c r="DB822" i="3" s="1"/>
  <c r="DA822" i="3"/>
  <c r="DC822" i="3"/>
  <c r="DF822" i="3"/>
  <c r="DG822" i="3"/>
  <c r="DJ822" i="3" s="1"/>
  <c r="A823" i="3"/>
  <c r="Y823" i="3"/>
  <c r="CX823" i="3" s="1"/>
  <c r="CW823" i="3"/>
  <c r="CY823" i="3"/>
  <c r="CZ823" i="3"/>
  <c r="DA823" i="3"/>
  <c r="DB823" i="3"/>
  <c r="DC823" i="3"/>
  <c r="A824" i="3"/>
  <c r="Y824" i="3"/>
  <c r="CX824" i="3" s="1"/>
  <c r="CW824" i="3"/>
  <c r="CY824" i="3"/>
  <c r="CZ824" i="3"/>
  <c r="DB824" i="3" s="1"/>
  <c r="DA824" i="3"/>
  <c r="DC824" i="3"/>
  <c r="A825" i="3"/>
  <c r="Y825" i="3"/>
  <c r="CX825" i="3"/>
  <c r="DI825" i="3" s="1"/>
  <c r="CY825" i="3"/>
  <c r="CZ825" i="3"/>
  <c r="DB825" i="3" s="1"/>
  <c r="DA825" i="3"/>
  <c r="DC825" i="3"/>
  <c r="DF825" i="3"/>
  <c r="DJ825" i="3" s="1"/>
  <c r="DG825" i="3"/>
  <c r="DH825" i="3"/>
  <c r="A826" i="3"/>
  <c r="Y826" i="3"/>
  <c r="CX826" i="3"/>
  <c r="DI826" i="3" s="1"/>
  <c r="CY826" i="3"/>
  <c r="CZ826" i="3"/>
  <c r="DB826" i="3" s="1"/>
  <c r="DA826" i="3"/>
  <c r="DC826" i="3"/>
  <c r="DF826" i="3"/>
  <c r="DJ826" i="3" s="1"/>
  <c r="DG826" i="3"/>
  <c r="A827" i="3"/>
  <c r="Y827" i="3"/>
  <c r="CX827" i="3"/>
  <c r="DH827" i="3" s="1"/>
  <c r="CY827" i="3"/>
  <c r="CZ827" i="3"/>
  <c r="DA827" i="3"/>
  <c r="DB827" i="3"/>
  <c r="DC827" i="3"/>
  <c r="DF827" i="3"/>
  <c r="DJ827" i="3" s="1"/>
  <c r="A828" i="3"/>
  <c r="Y828" i="3"/>
  <c r="CX828" i="3" s="1"/>
  <c r="CY828" i="3"/>
  <c r="CZ828" i="3"/>
  <c r="DA828" i="3"/>
  <c r="DB828" i="3"/>
  <c r="DC828" i="3"/>
  <c r="A829" i="3"/>
  <c r="Y829" i="3"/>
  <c r="CX829" i="3"/>
  <c r="DG829" i="3" s="1"/>
  <c r="CY829" i="3"/>
  <c r="CZ829" i="3"/>
  <c r="DA829" i="3"/>
  <c r="DB829" i="3"/>
  <c r="DC829" i="3"/>
  <c r="DF829" i="3"/>
  <c r="DH829" i="3"/>
  <c r="DI829" i="3"/>
  <c r="DJ829" i="3"/>
  <c r="A830" i="3"/>
  <c r="Y830" i="3"/>
  <c r="CX830" i="3" s="1"/>
  <c r="CY830" i="3"/>
  <c r="CZ830" i="3"/>
  <c r="DB830" i="3" s="1"/>
  <c r="DA830" i="3"/>
  <c r="DC830" i="3"/>
  <c r="A831" i="3"/>
  <c r="Y831" i="3"/>
  <c r="CU831" i="3"/>
  <c r="CV831" i="3"/>
  <c r="CX831" i="3"/>
  <c r="DH831" i="3" s="1"/>
  <c r="CY831" i="3"/>
  <c r="CZ831" i="3"/>
  <c r="DA831" i="3"/>
  <c r="DB831" i="3"/>
  <c r="DC831" i="3"/>
  <c r="DF831" i="3"/>
  <c r="A832" i="3"/>
  <c r="Y832" i="3"/>
  <c r="CX832" i="3" s="1"/>
  <c r="CY832" i="3"/>
  <c r="CZ832" i="3"/>
  <c r="DA832" i="3"/>
  <c r="DB832" i="3"/>
  <c r="DC832" i="3"/>
  <c r="A833" i="3"/>
  <c r="Y833" i="3"/>
  <c r="CX833" i="3" s="1"/>
  <c r="CW833" i="3"/>
  <c r="CY833" i="3"/>
  <c r="CZ833" i="3"/>
  <c r="DB833" i="3" s="1"/>
  <c r="DA833" i="3"/>
  <c r="DC833" i="3"/>
  <c r="A834" i="3"/>
  <c r="Y834" i="3"/>
  <c r="CW834" i="3"/>
  <c r="CX834" i="3"/>
  <c r="DI834" i="3" s="1"/>
  <c r="CY834" i="3"/>
  <c r="CZ834" i="3"/>
  <c r="DB834" i="3" s="1"/>
  <c r="DA834" i="3"/>
  <c r="DC834" i="3"/>
  <c r="DF834" i="3"/>
  <c r="DG834" i="3"/>
  <c r="DJ834" i="3" s="1"/>
  <c r="A835" i="3"/>
  <c r="Y835" i="3"/>
  <c r="CX835" i="3" s="1"/>
  <c r="CW835" i="3"/>
  <c r="CY835" i="3"/>
  <c r="CZ835" i="3"/>
  <c r="DA835" i="3"/>
  <c r="DB835" i="3"/>
  <c r="DC835" i="3"/>
  <c r="A836" i="3"/>
  <c r="Y836" i="3"/>
  <c r="CX836" i="3" s="1"/>
  <c r="CW836" i="3"/>
  <c r="CY836" i="3"/>
  <c r="CZ836" i="3"/>
  <c r="DB836" i="3" s="1"/>
  <c r="DA836" i="3"/>
  <c r="DC836" i="3"/>
  <c r="A837" i="3"/>
  <c r="Y837" i="3"/>
  <c r="CX837" i="3"/>
  <c r="DI837" i="3" s="1"/>
  <c r="CY837" i="3"/>
  <c r="CZ837" i="3"/>
  <c r="DB837" i="3" s="1"/>
  <c r="DA837" i="3"/>
  <c r="DC837" i="3"/>
  <c r="DF837" i="3"/>
  <c r="DJ837" i="3" s="1"/>
  <c r="DG837" i="3"/>
  <c r="DH837" i="3"/>
  <c r="A838" i="3"/>
  <c r="Y838" i="3"/>
  <c r="CX838" i="3"/>
  <c r="DI838" i="3" s="1"/>
  <c r="CY838" i="3"/>
  <c r="CZ838" i="3"/>
  <c r="DB838" i="3" s="1"/>
  <c r="DA838" i="3"/>
  <c r="DC838" i="3"/>
  <c r="DF838" i="3"/>
  <c r="DJ838" i="3" s="1"/>
  <c r="DG838" i="3"/>
  <c r="A839" i="3"/>
  <c r="Y839" i="3"/>
  <c r="CX839" i="3"/>
  <c r="DH839" i="3" s="1"/>
  <c r="CY839" i="3"/>
  <c r="CZ839" i="3"/>
  <c r="DA839" i="3"/>
  <c r="DB839" i="3"/>
  <c r="DC839" i="3"/>
  <c r="DF839" i="3"/>
  <c r="DJ839" i="3" s="1"/>
  <c r="A840" i="3"/>
  <c r="Y840" i="3"/>
  <c r="CX840" i="3" s="1"/>
  <c r="CY840" i="3"/>
  <c r="CZ840" i="3"/>
  <c r="DA840" i="3"/>
  <c r="DB840" i="3"/>
  <c r="DC840" i="3"/>
  <c r="A841" i="3"/>
  <c r="Y841" i="3"/>
  <c r="CX841" i="3"/>
  <c r="DG841" i="3" s="1"/>
  <c r="CY841" i="3"/>
  <c r="CZ841" i="3"/>
  <c r="DA841" i="3"/>
  <c r="DB841" i="3"/>
  <c r="DC841" i="3"/>
  <c r="DF841" i="3"/>
  <c r="DH841" i="3"/>
  <c r="DI841" i="3"/>
  <c r="DJ841" i="3"/>
  <c r="A842" i="3"/>
  <c r="Y842" i="3"/>
  <c r="CX842" i="3" s="1"/>
  <c r="CY842" i="3"/>
  <c r="CZ842" i="3"/>
  <c r="DB842" i="3" s="1"/>
  <c r="DA842" i="3"/>
  <c r="DC842" i="3"/>
  <c r="A843" i="3"/>
  <c r="Y843" i="3"/>
  <c r="CU843" i="3"/>
  <c r="CV843" i="3"/>
  <c r="CX843" i="3"/>
  <c r="DH843" i="3" s="1"/>
  <c r="CY843" i="3"/>
  <c r="CZ843" i="3"/>
  <c r="DA843" i="3"/>
  <c r="DB843" i="3"/>
  <c r="DC843" i="3"/>
  <c r="A844" i="3"/>
  <c r="Y844" i="3"/>
  <c r="CX844" i="3" s="1"/>
  <c r="CY844" i="3"/>
  <c r="CZ844" i="3"/>
  <c r="DA844" i="3"/>
  <c r="DB844" i="3"/>
  <c r="DC844" i="3"/>
  <c r="A845" i="3"/>
  <c r="Y845" i="3"/>
  <c r="CX845" i="3" s="1"/>
  <c r="CY845" i="3"/>
  <c r="CZ845" i="3"/>
  <c r="DB845" i="3" s="1"/>
  <c r="DA845" i="3"/>
  <c r="DC845" i="3"/>
  <c r="A846" i="3"/>
  <c r="Y846" i="3"/>
  <c r="CU846" i="3"/>
  <c r="CV846" i="3"/>
  <c r="CX846" i="3"/>
  <c r="DH846" i="3" s="1"/>
  <c r="CY846" i="3"/>
  <c r="CZ846" i="3"/>
  <c r="DA846" i="3"/>
  <c r="DB846" i="3"/>
  <c r="DC846" i="3"/>
  <c r="A847" i="3"/>
  <c r="Y847" i="3"/>
  <c r="CX847" i="3" s="1"/>
  <c r="CY847" i="3"/>
  <c r="CZ847" i="3"/>
  <c r="DA847" i="3"/>
  <c r="DB847" i="3"/>
  <c r="DC847" i="3"/>
  <c r="A848" i="3"/>
  <c r="Y848" i="3"/>
  <c r="CX848" i="3" s="1"/>
  <c r="CY848" i="3"/>
  <c r="CZ848" i="3"/>
  <c r="DB848" i="3" s="1"/>
  <c r="DA848" i="3"/>
  <c r="DC848" i="3"/>
  <c r="A849" i="3"/>
  <c r="Y849" i="3"/>
  <c r="CU849" i="3"/>
  <c r="CV849" i="3"/>
  <c r="CX849" i="3"/>
  <c r="DH849" i="3" s="1"/>
  <c r="CY849" i="3"/>
  <c r="CZ849" i="3"/>
  <c r="DA849" i="3"/>
  <c r="DB849" i="3"/>
  <c r="DC849" i="3"/>
  <c r="A850" i="3"/>
  <c r="Y850" i="3"/>
  <c r="CX850" i="3" s="1"/>
  <c r="CY850" i="3"/>
  <c r="CZ850" i="3"/>
  <c r="DA850" i="3"/>
  <c r="DB850" i="3"/>
  <c r="DC850" i="3"/>
  <c r="A851" i="3"/>
  <c r="Y851" i="3"/>
  <c r="CX851" i="3" s="1"/>
  <c r="CY851" i="3"/>
  <c r="CZ851" i="3"/>
  <c r="DB851" i="3" s="1"/>
  <c r="DA851" i="3"/>
  <c r="DC851" i="3"/>
  <c r="A852" i="3"/>
  <c r="Y852" i="3"/>
  <c r="CU852" i="3"/>
  <c r="CV852" i="3"/>
  <c r="CX852" i="3"/>
  <c r="DH852" i="3" s="1"/>
  <c r="CY852" i="3"/>
  <c r="CZ852" i="3"/>
  <c r="DA852" i="3"/>
  <c r="DB852" i="3"/>
  <c r="DC852" i="3"/>
  <c r="A853" i="3"/>
  <c r="Y853" i="3"/>
  <c r="CX853" i="3" s="1"/>
  <c r="CY853" i="3"/>
  <c r="CZ853" i="3"/>
  <c r="DA853" i="3"/>
  <c r="DB853" i="3"/>
  <c r="DC853" i="3"/>
  <c r="A854" i="3"/>
  <c r="Y854" i="3"/>
  <c r="CX854" i="3" s="1"/>
  <c r="CY854" i="3"/>
  <c r="CZ854" i="3"/>
  <c r="DB854" i="3" s="1"/>
  <c r="DA854" i="3"/>
  <c r="DC854" i="3"/>
  <c r="A855" i="3"/>
  <c r="Y855" i="3"/>
  <c r="CU855" i="3"/>
  <c r="CV855" i="3"/>
  <c r="CX855" i="3"/>
  <c r="DH855" i="3" s="1"/>
  <c r="CY855" i="3"/>
  <c r="CZ855" i="3"/>
  <c r="DA855" i="3"/>
  <c r="DB855" i="3"/>
  <c r="DC855" i="3"/>
  <c r="A856" i="3"/>
  <c r="Y856" i="3"/>
  <c r="CX856" i="3" s="1"/>
  <c r="CY856" i="3"/>
  <c r="CZ856" i="3"/>
  <c r="DA856" i="3"/>
  <c r="DB856" i="3"/>
  <c r="DC856" i="3"/>
  <c r="A857" i="3"/>
  <c r="Y857" i="3"/>
  <c r="CX857" i="3" s="1"/>
  <c r="CW857" i="3"/>
  <c r="CY857" i="3"/>
  <c r="CZ857" i="3"/>
  <c r="DB857" i="3" s="1"/>
  <c r="DA857" i="3"/>
  <c r="DC857" i="3"/>
  <c r="A858" i="3"/>
  <c r="Y858" i="3"/>
  <c r="CW858" i="3"/>
  <c r="CX858" i="3"/>
  <c r="DI858" i="3" s="1"/>
  <c r="CY858" i="3"/>
  <c r="CZ858" i="3"/>
  <c r="DB858" i="3" s="1"/>
  <c r="DA858" i="3"/>
  <c r="DC858" i="3"/>
  <c r="A859" i="3"/>
  <c r="Y859" i="3"/>
  <c r="CX859" i="3"/>
  <c r="DH859" i="3" s="1"/>
  <c r="CY859" i="3"/>
  <c r="CZ859" i="3"/>
  <c r="DA859" i="3"/>
  <c r="DB859" i="3"/>
  <c r="DC859" i="3"/>
  <c r="A860" i="3"/>
  <c r="Y860" i="3"/>
  <c r="CX860" i="3" s="1"/>
  <c r="CY860" i="3"/>
  <c r="CZ860" i="3"/>
  <c r="DA860" i="3"/>
  <c r="DB860" i="3"/>
  <c r="DC860" i="3"/>
  <c r="A861" i="3"/>
  <c r="Y861" i="3"/>
  <c r="CV861" i="3" s="1"/>
  <c r="CU861" i="3"/>
  <c r="CX861" i="3"/>
  <c r="DI861" i="3" s="1"/>
  <c r="DJ861" i="3" s="1"/>
  <c r="CY861" i="3"/>
  <c r="CZ861" i="3"/>
  <c r="DB861" i="3" s="1"/>
  <c r="DA861" i="3"/>
  <c r="DC861" i="3"/>
  <c r="A862" i="3"/>
  <c r="Y862" i="3"/>
  <c r="CX862" i="3"/>
  <c r="DI862" i="3" s="1"/>
  <c r="DJ862" i="3" s="1"/>
  <c r="CY862" i="3"/>
  <c r="CZ862" i="3"/>
  <c r="DB862" i="3" s="1"/>
  <c r="DA862" i="3"/>
  <c r="DC862" i="3"/>
  <c r="A863" i="3"/>
  <c r="Y863" i="3"/>
  <c r="CX863" i="3" s="1"/>
  <c r="CW863" i="3"/>
  <c r="CY863" i="3"/>
  <c r="CZ863" i="3"/>
  <c r="DA863" i="3"/>
  <c r="DB863" i="3"/>
  <c r="DC863" i="3"/>
  <c r="A864" i="3"/>
  <c r="Y864" i="3"/>
  <c r="CX864" i="3" s="1"/>
  <c r="CW864" i="3"/>
  <c r="CY864" i="3"/>
  <c r="CZ864" i="3"/>
  <c r="DB864" i="3" s="1"/>
  <c r="DA864" i="3"/>
  <c r="DC864" i="3"/>
  <c r="A865" i="3"/>
  <c r="Y865" i="3"/>
  <c r="CX865" i="3"/>
  <c r="DI865" i="3" s="1"/>
  <c r="CY865" i="3"/>
  <c r="CZ865" i="3"/>
  <c r="DB865" i="3" s="1"/>
  <c r="DA865" i="3"/>
  <c r="DC865" i="3"/>
  <c r="A866" i="3"/>
  <c r="Y866" i="3"/>
  <c r="CX866" i="3"/>
  <c r="DI866" i="3" s="1"/>
  <c r="CY866" i="3"/>
  <c r="CZ866" i="3"/>
  <c r="DB866" i="3" s="1"/>
  <c r="DA866" i="3"/>
  <c r="DC866" i="3"/>
  <c r="A867" i="3"/>
  <c r="Y867" i="3"/>
  <c r="CX867" i="3" s="1"/>
  <c r="CU867" i="3"/>
  <c r="CY867" i="3"/>
  <c r="CZ867" i="3"/>
  <c r="DA867" i="3"/>
  <c r="DB867" i="3"/>
  <c r="DC867" i="3"/>
  <c r="A868" i="3"/>
  <c r="Y868" i="3"/>
  <c r="CX868" i="3" s="1"/>
  <c r="CY868" i="3"/>
  <c r="CZ868" i="3"/>
  <c r="DB868" i="3" s="1"/>
  <c r="DA868" i="3"/>
  <c r="DC868" i="3"/>
  <c r="A869" i="3"/>
  <c r="Y869" i="3"/>
  <c r="CW869" i="3"/>
  <c r="CX869" i="3"/>
  <c r="DI869" i="3" s="1"/>
  <c r="CY869" i="3"/>
  <c r="CZ869" i="3"/>
  <c r="DB869" i="3" s="1"/>
  <c r="DA869" i="3"/>
  <c r="DC869" i="3"/>
  <c r="A870" i="3"/>
  <c r="Y870" i="3"/>
  <c r="CX870" i="3" s="1"/>
  <c r="CW870" i="3"/>
  <c r="CY870" i="3"/>
  <c r="CZ870" i="3"/>
  <c r="DA870" i="3"/>
  <c r="DB870" i="3"/>
  <c r="DC870" i="3"/>
  <c r="A871" i="3"/>
  <c r="Y871" i="3"/>
  <c r="CX871" i="3"/>
  <c r="DG871" i="3" s="1"/>
  <c r="CY871" i="3"/>
  <c r="CZ871" i="3"/>
  <c r="DA871" i="3"/>
  <c r="DB871" i="3"/>
  <c r="DC871" i="3"/>
  <c r="DF871" i="3"/>
  <c r="DJ871" i="3" s="1"/>
  <c r="A872" i="3"/>
  <c r="Y872" i="3"/>
  <c r="CU872" i="3"/>
  <c r="CV872" i="3"/>
  <c r="CX872" i="3"/>
  <c r="DI872" i="3" s="1"/>
  <c r="DJ872" i="3" s="1"/>
  <c r="CY872" i="3"/>
  <c r="CZ872" i="3"/>
  <c r="DB872" i="3" s="1"/>
  <c r="DA872" i="3"/>
  <c r="DC872" i="3"/>
  <c r="A873" i="3"/>
  <c r="Y873" i="3"/>
  <c r="CX873" i="3"/>
  <c r="DH873" i="3" s="1"/>
  <c r="CY873" i="3"/>
  <c r="CZ873" i="3"/>
  <c r="DA873" i="3"/>
  <c r="DB873" i="3"/>
  <c r="DC873" i="3"/>
  <c r="DF873" i="3"/>
  <c r="A874" i="3"/>
  <c r="Y874" i="3"/>
  <c r="CX874" i="3" s="1"/>
  <c r="CY874" i="3"/>
  <c r="CZ874" i="3"/>
  <c r="DA874" i="3"/>
  <c r="DB874" i="3"/>
  <c r="DC874" i="3"/>
  <c r="A875" i="3"/>
  <c r="Y875" i="3"/>
  <c r="CW875" i="3" s="1"/>
  <c r="CX875" i="3"/>
  <c r="DI875" i="3" s="1"/>
  <c r="CY875" i="3"/>
  <c r="CZ875" i="3"/>
  <c r="DB875" i="3" s="1"/>
  <c r="DA875" i="3"/>
  <c r="DC875" i="3"/>
  <c r="A876" i="3"/>
  <c r="Y876" i="3"/>
  <c r="CX876" i="3"/>
  <c r="DI876" i="3" s="1"/>
  <c r="CY876" i="3"/>
  <c r="CZ876" i="3"/>
  <c r="DB876" i="3" s="1"/>
  <c r="DA876" i="3"/>
  <c r="DC876" i="3"/>
  <c r="A877" i="3"/>
  <c r="Y877" i="3"/>
  <c r="CX877" i="3" s="1"/>
  <c r="CU877" i="3"/>
  <c r="CY877" i="3"/>
  <c r="CZ877" i="3"/>
  <c r="DA877" i="3"/>
  <c r="DB877" i="3"/>
  <c r="DC877" i="3"/>
  <c r="A878" i="3"/>
  <c r="Y878" i="3"/>
  <c r="CX878" i="3" s="1"/>
  <c r="CY878" i="3"/>
  <c r="CZ878" i="3"/>
  <c r="DB878" i="3" s="1"/>
  <c r="DA878" i="3"/>
  <c r="DC878" i="3"/>
  <c r="A879" i="3"/>
  <c r="Y879" i="3"/>
  <c r="CW879" i="3"/>
  <c r="CX879" i="3"/>
  <c r="DI879" i="3" s="1"/>
  <c r="CY879" i="3"/>
  <c r="CZ879" i="3"/>
  <c r="DB879" i="3" s="1"/>
  <c r="DA879" i="3"/>
  <c r="DC879" i="3"/>
  <c r="A880" i="3"/>
  <c r="Y880" i="3"/>
  <c r="CX880" i="3" s="1"/>
  <c r="CW880" i="3"/>
  <c r="CY880" i="3"/>
  <c r="CZ880" i="3"/>
  <c r="DA880" i="3"/>
  <c r="DB880" i="3"/>
  <c r="DC880" i="3"/>
  <c r="A881" i="3"/>
  <c r="Y881" i="3"/>
  <c r="CX881" i="3"/>
  <c r="DG881" i="3" s="1"/>
  <c r="CY881" i="3"/>
  <c r="CZ881" i="3"/>
  <c r="DA881" i="3"/>
  <c r="DB881" i="3"/>
  <c r="DC881" i="3"/>
  <c r="DF881" i="3"/>
  <c r="DJ881" i="3" s="1"/>
  <c r="A882" i="3"/>
  <c r="Y882" i="3"/>
  <c r="CU882" i="3"/>
  <c r="CV882" i="3"/>
  <c r="CX882" i="3"/>
  <c r="DI882" i="3" s="1"/>
  <c r="DJ882" i="3" s="1"/>
  <c r="CY882" i="3"/>
  <c r="CZ882" i="3"/>
  <c r="DB882" i="3" s="1"/>
  <c r="DA882" i="3"/>
  <c r="DC882" i="3"/>
  <c r="A883" i="3"/>
  <c r="Y883" i="3"/>
  <c r="CX883" i="3"/>
  <c r="DH883" i="3" s="1"/>
  <c r="CY883" i="3"/>
  <c r="CZ883" i="3"/>
  <c r="DA883" i="3"/>
  <c r="DB883" i="3"/>
  <c r="DC883" i="3"/>
  <c r="A884" i="3"/>
  <c r="Y884" i="3"/>
  <c r="CX884" i="3" s="1"/>
  <c r="CY884" i="3"/>
  <c r="CZ884" i="3"/>
  <c r="DA884" i="3"/>
  <c r="DB884" i="3"/>
  <c r="DC884" i="3"/>
  <c r="A885" i="3"/>
  <c r="Y885" i="3"/>
  <c r="CW885" i="3" s="1"/>
  <c r="CX885" i="3"/>
  <c r="DI885" i="3" s="1"/>
  <c r="CY885" i="3"/>
  <c r="CZ885" i="3"/>
  <c r="DB885" i="3" s="1"/>
  <c r="DA885" i="3"/>
  <c r="DC885" i="3"/>
  <c r="A886" i="3"/>
  <c r="Y886" i="3"/>
  <c r="CX886" i="3"/>
  <c r="DI886" i="3" s="1"/>
  <c r="CY886" i="3"/>
  <c r="CZ886" i="3"/>
  <c r="DB886" i="3" s="1"/>
  <c r="DA886" i="3"/>
  <c r="DC886" i="3"/>
  <c r="A887" i="3"/>
  <c r="Y887" i="3"/>
  <c r="CX887" i="3" s="1"/>
  <c r="CU887" i="3"/>
  <c r="CY887" i="3"/>
  <c r="CZ887" i="3"/>
  <c r="DA887" i="3"/>
  <c r="DB887" i="3"/>
  <c r="DC887" i="3"/>
  <c r="A888" i="3"/>
  <c r="Y888" i="3"/>
  <c r="CX888" i="3" s="1"/>
  <c r="CY888" i="3"/>
  <c r="CZ888" i="3"/>
  <c r="DB888" i="3" s="1"/>
  <c r="DA888" i="3"/>
  <c r="DC888" i="3"/>
  <c r="A889" i="3"/>
  <c r="Y889" i="3"/>
  <c r="CW889" i="3"/>
  <c r="CX889" i="3"/>
  <c r="DI889" i="3" s="1"/>
  <c r="CY889" i="3"/>
  <c r="CZ889" i="3"/>
  <c r="DB889" i="3" s="1"/>
  <c r="DA889" i="3"/>
  <c r="DC889" i="3"/>
  <c r="DF889" i="3"/>
  <c r="DG889" i="3"/>
  <c r="DJ889" i="3" s="1"/>
  <c r="A890" i="3"/>
  <c r="Y890" i="3"/>
  <c r="CX890" i="3" s="1"/>
  <c r="CW890" i="3"/>
  <c r="CY890" i="3"/>
  <c r="CZ890" i="3"/>
  <c r="DA890" i="3"/>
  <c r="DB890" i="3"/>
  <c r="DC890" i="3"/>
  <c r="A891" i="3"/>
  <c r="Y891" i="3"/>
  <c r="CX891" i="3" s="1"/>
  <c r="CW891" i="3"/>
  <c r="CY891" i="3"/>
  <c r="CZ891" i="3"/>
  <c r="DB891" i="3" s="1"/>
  <c r="DA891" i="3"/>
  <c r="DC891" i="3"/>
  <c r="A892" i="3"/>
  <c r="Y892" i="3"/>
  <c r="CW892" i="3"/>
  <c r="CX892" i="3"/>
  <c r="DI892" i="3" s="1"/>
  <c r="CY892" i="3"/>
  <c r="CZ892" i="3"/>
  <c r="DB892" i="3" s="1"/>
  <c r="DA892" i="3"/>
  <c r="DC892" i="3"/>
  <c r="DF892" i="3"/>
  <c r="DG892" i="3"/>
  <c r="DJ892" i="3" s="1"/>
  <c r="A893" i="3"/>
  <c r="Y893" i="3"/>
  <c r="CX893" i="3"/>
  <c r="DH893" i="3" s="1"/>
  <c r="CY893" i="3"/>
  <c r="CZ893" i="3"/>
  <c r="DA893" i="3"/>
  <c r="DB893" i="3"/>
  <c r="DC893" i="3"/>
  <c r="DF893" i="3"/>
  <c r="DJ893" i="3" s="1"/>
  <c r="A894" i="3"/>
  <c r="Y894" i="3"/>
  <c r="CX894" i="3" s="1"/>
  <c r="CY894" i="3"/>
  <c r="CZ894" i="3"/>
  <c r="DA894" i="3"/>
  <c r="DB894" i="3"/>
  <c r="DC894" i="3"/>
  <c r="A895" i="3"/>
  <c r="Y895" i="3"/>
  <c r="CX895" i="3"/>
  <c r="DG895" i="3" s="1"/>
  <c r="CY895" i="3"/>
  <c r="CZ895" i="3"/>
  <c r="DA895" i="3"/>
  <c r="DB895" i="3"/>
  <c r="DC895" i="3"/>
  <c r="DF895" i="3"/>
  <c r="DH895" i="3"/>
  <c r="DI895" i="3"/>
  <c r="DJ895" i="3"/>
  <c r="A896" i="3"/>
  <c r="Y896" i="3"/>
  <c r="CX896" i="3" s="1"/>
  <c r="CY896" i="3"/>
  <c r="CZ896" i="3"/>
  <c r="DB896" i="3" s="1"/>
  <c r="DA896" i="3"/>
  <c r="DC896" i="3"/>
  <c r="A897" i="3"/>
  <c r="Y897" i="3"/>
  <c r="CX897" i="3"/>
  <c r="DI897" i="3" s="1"/>
  <c r="CY897" i="3"/>
  <c r="CZ897" i="3"/>
  <c r="DB897" i="3" s="1"/>
  <c r="DA897" i="3"/>
  <c r="DC897" i="3"/>
  <c r="DF897" i="3"/>
  <c r="DJ897" i="3" s="1"/>
  <c r="DG897" i="3"/>
  <c r="DH897" i="3"/>
  <c r="A898" i="3"/>
  <c r="Y898" i="3"/>
  <c r="CX898" i="3"/>
  <c r="DI898" i="3" s="1"/>
  <c r="CY898" i="3"/>
  <c r="CZ898" i="3"/>
  <c r="DA898" i="3"/>
  <c r="DB898" i="3"/>
  <c r="DC898" i="3"/>
  <c r="DF898" i="3"/>
  <c r="DJ898" i="3" s="1"/>
  <c r="DG898" i="3"/>
  <c r="A899" i="3"/>
  <c r="Y899" i="3"/>
  <c r="CX899" i="3" s="1"/>
  <c r="CU899" i="3"/>
  <c r="CY899" i="3"/>
  <c r="CZ899" i="3"/>
  <c r="DA899" i="3"/>
  <c r="DB899" i="3"/>
  <c r="DC899" i="3"/>
  <c r="A900" i="3"/>
  <c r="Y900" i="3"/>
  <c r="CX900" i="3" s="1"/>
  <c r="CY900" i="3"/>
  <c r="CZ900" i="3"/>
  <c r="DB900" i="3" s="1"/>
  <c r="DA900" i="3"/>
  <c r="DC900" i="3"/>
  <c r="A901" i="3"/>
  <c r="Y901" i="3"/>
  <c r="CW901" i="3"/>
  <c r="CX901" i="3"/>
  <c r="DI901" i="3" s="1"/>
  <c r="CY901" i="3"/>
  <c r="CZ901" i="3"/>
  <c r="DA901" i="3"/>
  <c r="DB901" i="3"/>
  <c r="DC901" i="3"/>
  <c r="DF901" i="3"/>
  <c r="DG901" i="3"/>
  <c r="DJ901" i="3" s="1"/>
  <c r="A902" i="3"/>
  <c r="Y902" i="3"/>
  <c r="CX902" i="3" s="1"/>
  <c r="CW902" i="3"/>
  <c r="CY902" i="3"/>
  <c r="CZ902" i="3"/>
  <c r="DA902" i="3"/>
  <c r="DB902" i="3"/>
  <c r="DC902" i="3"/>
  <c r="A903" i="3"/>
  <c r="Y903" i="3"/>
  <c r="CW903" i="3"/>
  <c r="CX903" i="3"/>
  <c r="CY903" i="3"/>
  <c r="CZ903" i="3"/>
  <c r="DB903" i="3" s="1"/>
  <c r="DA903" i="3"/>
  <c r="DC903" i="3"/>
  <c r="DF903" i="3"/>
  <c r="DG903" i="3"/>
  <c r="DJ903" i="3" s="1"/>
  <c r="DH903" i="3"/>
  <c r="DI903" i="3"/>
  <c r="A904" i="3"/>
  <c r="Y904" i="3"/>
  <c r="CW904" i="3"/>
  <c r="CX904" i="3"/>
  <c r="DI904" i="3" s="1"/>
  <c r="CY904" i="3"/>
  <c r="CZ904" i="3"/>
  <c r="DA904" i="3"/>
  <c r="DB904" i="3"/>
  <c r="DC904" i="3"/>
  <c r="DF904" i="3"/>
  <c r="DG904" i="3"/>
  <c r="DJ904" i="3" s="1"/>
  <c r="A905" i="3"/>
  <c r="Y905" i="3"/>
  <c r="CX905" i="3"/>
  <c r="DH905" i="3" s="1"/>
  <c r="CY905" i="3"/>
  <c r="CZ905" i="3"/>
  <c r="DA905" i="3"/>
  <c r="DB905" i="3"/>
  <c r="DC905" i="3"/>
  <c r="DF905" i="3"/>
  <c r="DJ905" i="3" s="1"/>
  <c r="A906" i="3"/>
  <c r="Y906" i="3"/>
  <c r="CX906" i="3" s="1"/>
  <c r="CY906" i="3"/>
  <c r="CZ906" i="3"/>
  <c r="DA906" i="3"/>
  <c r="DB906" i="3"/>
  <c r="DC906" i="3"/>
  <c r="A907" i="3"/>
  <c r="Y907" i="3"/>
  <c r="CX907" i="3"/>
  <c r="DG907" i="3" s="1"/>
  <c r="CY907" i="3"/>
  <c r="CZ907" i="3"/>
  <c r="DA907" i="3"/>
  <c r="DB907" i="3"/>
  <c r="DC907" i="3"/>
  <c r="DF907" i="3"/>
  <c r="DH907" i="3"/>
  <c r="DI907" i="3"/>
  <c r="DJ907" i="3"/>
  <c r="A908" i="3"/>
  <c r="Y908" i="3"/>
  <c r="CX908" i="3" s="1"/>
  <c r="CY908" i="3"/>
  <c r="CZ908" i="3"/>
  <c r="DB908" i="3" s="1"/>
  <c r="DA908" i="3"/>
  <c r="DC908" i="3"/>
  <c r="A909" i="3"/>
  <c r="Y909" i="3"/>
  <c r="CX909" i="3"/>
  <c r="DI909" i="3" s="1"/>
  <c r="CY909" i="3"/>
  <c r="CZ909" i="3"/>
  <c r="DB909" i="3" s="1"/>
  <c r="DA909" i="3"/>
  <c r="DC909" i="3"/>
  <c r="DF909" i="3"/>
  <c r="DJ909" i="3" s="1"/>
  <c r="DG909" i="3"/>
  <c r="DH909" i="3"/>
  <c r="A910" i="3"/>
  <c r="Y910" i="3"/>
  <c r="CX910" i="3"/>
  <c r="DI910" i="3" s="1"/>
  <c r="CY910" i="3"/>
  <c r="CZ910" i="3"/>
  <c r="DA910" i="3"/>
  <c r="DB910" i="3"/>
  <c r="DC910" i="3"/>
  <c r="DF910" i="3"/>
  <c r="DJ910" i="3" s="1"/>
  <c r="DG910" i="3"/>
  <c r="A911" i="3"/>
  <c r="Y911" i="3"/>
  <c r="CX911" i="3" s="1"/>
  <c r="CU911" i="3"/>
  <c r="CY911" i="3"/>
  <c r="CZ911" i="3"/>
  <c r="DA911" i="3"/>
  <c r="DB911" i="3"/>
  <c r="DC911" i="3"/>
  <c r="A912" i="3"/>
  <c r="Y912" i="3"/>
  <c r="CW912" i="3" s="1"/>
  <c r="CX912" i="3"/>
  <c r="DI912" i="3" s="1"/>
  <c r="CY912" i="3"/>
  <c r="CZ912" i="3"/>
  <c r="DB912" i="3" s="1"/>
  <c r="DA912" i="3"/>
  <c r="DC912" i="3"/>
  <c r="A913" i="3"/>
  <c r="Y913" i="3"/>
  <c r="CX913" i="3"/>
  <c r="DI913" i="3" s="1"/>
  <c r="CY913" i="3"/>
  <c r="CZ913" i="3"/>
  <c r="DA913" i="3"/>
  <c r="DB913" i="3"/>
  <c r="DC913" i="3"/>
  <c r="A914" i="3"/>
  <c r="Y914" i="3"/>
  <c r="CX914" i="3" s="1"/>
  <c r="CU914" i="3"/>
  <c r="CY914" i="3"/>
  <c r="CZ914" i="3"/>
  <c r="DA914" i="3"/>
  <c r="DB914" i="3"/>
  <c r="DC914" i="3"/>
  <c r="A915" i="3"/>
  <c r="Y915" i="3"/>
  <c r="CW915" i="3" s="1"/>
  <c r="CX915" i="3"/>
  <c r="DI915" i="3" s="1"/>
  <c r="CY915" i="3"/>
  <c r="CZ915" i="3"/>
  <c r="DB915" i="3" s="1"/>
  <c r="DA915" i="3"/>
  <c r="DC915" i="3"/>
  <c r="A916" i="3"/>
  <c r="Y916" i="3"/>
  <c r="CX916" i="3"/>
  <c r="DI916" i="3" s="1"/>
  <c r="CY916" i="3"/>
  <c r="CZ916" i="3"/>
  <c r="DA916" i="3"/>
  <c r="DB916" i="3"/>
  <c r="DC916" i="3"/>
  <c r="DF916" i="3"/>
  <c r="DJ916" i="3" s="1"/>
  <c r="A917" i="3"/>
  <c r="Y917" i="3"/>
  <c r="CX917" i="3" s="1"/>
  <c r="CU917" i="3"/>
  <c r="CY917" i="3"/>
  <c r="CZ917" i="3"/>
  <c r="DA917" i="3"/>
  <c r="DB917" i="3"/>
  <c r="DC917" i="3"/>
  <c r="A918" i="3"/>
  <c r="Y918" i="3"/>
  <c r="CW918" i="3" s="1"/>
  <c r="CX918" i="3"/>
  <c r="DI918" i="3" s="1"/>
  <c r="CY918" i="3"/>
  <c r="CZ918" i="3"/>
  <c r="DB918" i="3" s="1"/>
  <c r="DA918" i="3"/>
  <c r="DC918" i="3"/>
  <c r="A919" i="3"/>
  <c r="Y919" i="3"/>
  <c r="CX919" i="3"/>
  <c r="DI919" i="3" s="1"/>
  <c r="CY919" i="3"/>
  <c r="CZ919" i="3"/>
  <c r="DA919" i="3"/>
  <c r="DB919" i="3"/>
  <c r="DC919" i="3"/>
  <c r="DF919" i="3"/>
  <c r="DJ919" i="3" s="1"/>
  <c r="A920" i="3"/>
  <c r="Y920" i="3"/>
  <c r="CX920" i="3" s="1"/>
  <c r="CU920" i="3"/>
  <c r="CY920" i="3"/>
  <c r="CZ920" i="3"/>
  <c r="DA920" i="3"/>
  <c r="DB920" i="3"/>
  <c r="DC920" i="3"/>
  <c r="A921" i="3"/>
  <c r="Y921" i="3"/>
  <c r="CW921" i="3" s="1"/>
  <c r="CX921" i="3"/>
  <c r="DI921" i="3" s="1"/>
  <c r="CY921" i="3"/>
  <c r="CZ921" i="3"/>
  <c r="DB921" i="3" s="1"/>
  <c r="DA921" i="3"/>
  <c r="DC921" i="3"/>
  <c r="A922" i="3"/>
  <c r="Y922" i="3"/>
  <c r="CX922" i="3"/>
  <c r="DI922" i="3" s="1"/>
  <c r="CY922" i="3"/>
  <c r="CZ922" i="3"/>
  <c r="DA922" i="3"/>
  <c r="DB922" i="3"/>
  <c r="DC922" i="3"/>
  <c r="DF922" i="3"/>
  <c r="DJ922" i="3" s="1"/>
  <c r="A923" i="3"/>
  <c r="Y923" i="3"/>
  <c r="CX923" i="3" s="1"/>
  <c r="CU923" i="3"/>
  <c r="CY923" i="3"/>
  <c r="CZ923" i="3"/>
  <c r="DA923" i="3"/>
  <c r="DB923" i="3"/>
  <c r="DC923" i="3"/>
  <c r="A924" i="3"/>
  <c r="Y924" i="3"/>
  <c r="CX924" i="3" s="1"/>
  <c r="CY924" i="3"/>
  <c r="CZ924" i="3"/>
  <c r="DB924" i="3" s="1"/>
  <c r="DA924" i="3"/>
  <c r="DC924" i="3"/>
  <c r="A925" i="3"/>
  <c r="Y925" i="3"/>
  <c r="CW925" i="3"/>
  <c r="CX925" i="3"/>
  <c r="DI925" i="3" s="1"/>
  <c r="CY925" i="3"/>
  <c r="CZ925" i="3"/>
  <c r="DA925" i="3"/>
  <c r="DB925" i="3"/>
  <c r="DC925" i="3"/>
  <c r="A926" i="3"/>
  <c r="Y926" i="3"/>
  <c r="CX926" i="3" s="1"/>
  <c r="CW926" i="3"/>
  <c r="CY926" i="3"/>
  <c r="CZ926" i="3"/>
  <c r="DA926" i="3"/>
  <c r="DB926" i="3"/>
  <c r="DC926" i="3"/>
  <c r="A927" i="3"/>
  <c r="Y927" i="3"/>
  <c r="CX927" i="3"/>
  <c r="DG927" i="3" s="1"/>
  <c r="CY927" i="3"/>
  <c r="CZ927" i="3"/>
  <c r="DA927" i="3"/>
  <c r="DB927" i="3"/>
  <c r="DC927" i="3"/>
  <c r="A928" i="3"/>
  <c r="Y928" i="3"/>
  <c r="CX928" i="3" s="1"/>
  <c r="DI928" i="3" s="1"/>
  <c r="CY928" i="3"/>
  <c r="CZ928" i="3"/>
  <c r="DB928" i="3" s="1"/>
  <c r="DA928" i="3"/>
  <c r="DC928" i="3"/>
  <c r="A929" i="3"/>
  <c r="Y929" i="3"/>
  <c r="CU929" i="3"/>
  <c r="CV929" i="3"/>
  <c r="CX929" i="3"/>
  <c r="CY929" i="3"/>
  <c r="CZ929" i="3"/>
  <c r="DA929" i="3"/>
  <c r="DB929" i="3"/>
  <c r="DC929" i="3"/>
  <c r="DF929" i="3"/>
  <c r="A930" i="3"/>
  <c r="Y930" i="3"/>
  <c r="CX930" i="3" s="1"/>
  <c r="CY930" i="3"/>
  <c r="CZ930" i="3"/>
  <c r="DA930" i="3"/>
  <c r="DB930" i="3"/>
  <c r="DC930" i="3"/>
  <c r="A931" i="3"/>
  <c r="Y931" i="3"/>
  <c r="CW931" i="3"/>
  <c r="CX931" i="3"/>
  <c r="DI931" i="3" s="1"/>
  <c r="CY931" i="3"/>
  <c r="CZ931" i="3"/>
  <c r="DB931" i="3" s="1"/>
  <c r="DA931" i="3"/>
  <c r="DC931" i="3"/>
  <c r="A932" i="3"/>
  <c r="Y932" i="3"/>
  <c r="CW932" i="3"/>
  <c r="CX932" i="3"/>
  <c r="DI932" i="3" s="1"/>
  <c r="CY932" i="3"/>
  <c r="CZ932" i="3"/>
  <c r="DA932" i="3"/>
  <c r="DB932" i="3"/>
  <c r="DC932" i="3"/>
  <c r="A933" i="3"/>
  <c r="Y933" i="3"/>
  <c r="CX933" i="3"/>
  <c r="CY933" i="3"/>
  <c r="CZ933" i="3"/>
  <c r="DA933" i="3"/>
  <c r="DB933" i="3"/>
  <c r="DC933" i="3"/>
  <c r="DF933" i="3"/>
  <c r="DJ933" i="3" s="1"/>
  <c r="A934" i="3"/>
  <c r="Y934" i="3"/>
  <c r="CX934" i="3" s="1"/>
  <c r="CY934" i="3"/>
  <c r="CZ934" i="3"/>
  <c r="DA934" i="3"/>
  <c r="DB934" i="3"/>
  <c r="DC934" i="3"/>
  <c r="A935" i="3"/>
  <c r="Y935" i="3"/>
  <c r="CU935" i="3"/>
  <c r="CV935" i="3"/>
  <c r="CX935" i="3"/>
  <c r="DI935" i="3" s="1"/>
  <c r="DJ935" i="3" s="1"/>
  <c r="CY935" i="3"/>
  <c r="CZ935" i="3"/>
  <c r="DB935" i="3" s="1"/>
  <c r="DA935" i="3"/>
  <c r="DC935" i="3"/>
  <c r="A936" i="3"/>
  <c r="Y936" i="3"/>
  <c r="CX936" i="3"/>
  <c r="DI936" i="3" s="1"/>
  <c r="DJ936" i="3" s="1"/>
  <c r="CY936" i="3"/>
  <c r="CZ936" i="3"/>
  <c r="DA936" i="3"/>
  <c r="DB936" i="3"/>
  <c r="DC936" i="3"/>
  <c r="A937" i="3"/>
  <c r="Y937" i="3"/>
  <c r="CX937" i="3" s="1"/>
  <c r="CW937" i="3"/>
  <c r="CY937" i="3"/>
  <c r="CZ937" i="3"/>
  <c r="DA937" i="3"/>
  <c r="DB937" i="3"/>
  <c r="DC937" i="3"/>
  <c r="A938" i="3"/>
  <c r="Y938" i="3"/>
  <c r="CW938" i="3"/>
  <c r="CX938" i="3"/>
  <c r="DF938" i="3" s="1"/>
  <c r="CY938" i="3"/>
  <c r="CZ938" i="3"/>
  <c r="DB938" i="3" s="1"/>
  <c r="DA938" i="3"/>
  <c r="DC938" i="3"/>
  <c r="A939" i="3"/>
  <c r="Y939" i="3"/>
  <c r="CX939" i="3"/>
  <c r="DI939" i="3" s="1"/>
  <c r="CY939" i="3"/>
  <c r="CZ939" i="3"/>
  <c r="DB939" i="3" s="1"/>
  <c r="DA939" i="3"/>
  <c r="DC939" i="3"/>
  <c r="A940" i="3"/>
  <c r="Y940" i="3"/>
  <c r="CX940" i="3" s="1"/>
  <c r="CU940" i="3"/>
  <c r="CV940" i="3"/>
  <c r="CY940" i="3"/>
  <c r="CZ940" i="3"/>
  <c r="DA940" i="3"/>
  <c r="DB940" i="3"/>
  <c r="DC940" i="3"/>
  <c r="A941" i="3"/>
  <c r="Y941" i="3"/>
  <c r="CX941" i="3"/>
  <c r="DG941" i="3" s="1"/>
  <c r="CY941" i="3"/>
  <c r="CZ941" i="3"/>
  <c r="DA941" i="3"/>
  <c r="DB941" i="3"/>
  <c r="DC941" i="3"/>
  <c r="A942" i="3"/>
  <c r="Y942" i="3"/>
  <c r="CW942" i="3" s="1"/>
  <c r="CX942" i="3"/>
  <c r="DI942" i="3" s="1"/>
  <c r="CY942" i="3"/>
  <c r="CZ942" i="3"/>
  <c r="DB942" i="3" s="1"/>
  <c r="DA942" i="3"/>
  <c r="DC942" i="3"/>
  <c r="A943" i="3"/>
  <c r="Y943" i="3"/>
  <c r="CW943" i="3"/>
  <c r="CX943" i="3"/>
  <c r="CY943" i="3"/>
  <c r="CZ943" i="3"/>
  <c r="DA943" i="3"/>
  <c r="DB943" i="3"/>
  <c r="DC943" i="3"/>
  <c r="DF943" i="3"/>
  <c r="A944" i="3"/>
  <c r="Y944" i="3"/>
  <c r="CX944" i="3" s="1"/>
  <c r="CY944" i="3"/>
  <c r="CZ944" i="3"/>
  <c r="DA944" i="3"/>
  <c r="DB944" i="3"/>
  <c r="DC944" i="3"/>
  <c r="A945" i="3"/>
  <c r="Y945" i="3"/>
  <c r="CU945" i="3"/>
  <c r="CV945" i="3"/>
  <c r="CX945" i="3"/>
  <c r="DI945" i="3" s="1"/>
  <c r="DJ945" i="3" s="1"/>
  <c r="CY945" i="3"/>
  <c r="CZ945" i="3"/>
  <c r="DB945" i="3" s="1"/>
  <c r="DA945" i="3"/>
  <c r="DC945" i="3"/>
  <c r="A946" i="3"/>
  <c r="Y946" i="3"/>
  <c r="CX946" i="3"/>
  <c r="DI946" i="3" s="1"/>
  <c r="DJ946" i="3" s="1"/>
  <c r="CY946" i="3"/>
  <c r="CZ946" i="3"/>
  <c r="DA946" i="3"/>
  <c r="DB946" i="3"/>
  <c r="DC946" i="3"/>
  <c r="A947" i="3"/>
  <c r="Y947" i="3"/>
  <c r="CX947" i="3" s="1"/>
  <c r="CW947" i="3"/>
  <c r="CY947" i="3"/>
  <c r="CZ947" i="3"/>
  <c r="DA947" i="3"/>
  <c r="DB947" i="3"/>
  <c r="DC947" i="3"/>
  <c r="A948" i="3"/>
  <c r="Y948" i="3"/>
  <c r="CW948" i="3"/>
  <c r="CX948" i="3"/>
  <c r="DI948" i="3" s="1"/>
  <c r="CY948" i="3"/>
  <c r="CZ948" i="3"/>
  <c r="DB948" i="3" s="1"/>
  <c r="DA948" i="3"/>
  <c r="DC948" i="3"/>
  <c r="A949" i="3"/>
  <c r="Y949" i="3"/>
  <c r="CX949" i="3"/>
  <c r="DI949" i="3" s="1"/>
  <c r="CY949" i="3"/>
  <c r="CZ949" i="3"/>
  <c r="DB949" i="3" s="1"/>
  <c r="DA949" i="3"/>
  <c r="DC949" i="3"/>
  <c r="A950" i="3"/>
  <c r="Y950" i="3"/>
  <c r="CX950" i="3" s="1"/>
  <c r="CU950" i="3"/>
  <c r="CV950" i="3"/>
  <c r="CY950" i="3"/>
  <c r="CZ950" i="3"/>
  <c r="DA950" i="3"/>
  <c r="DB950" i="3"/>
  <c r="DC950" i="3"/>
  <c r="A951" i="3"/>
  <c r="Y951" i="3"/>
  <c r="CX951" i="3"/>
  <c r="DG951" i="3" s="1"/>
  <c r="CY951" i="3"/>
  <c r="CZ951" i="3"/>
  <c r="DA951" i="3"/>
  <c r="DB951" i="3"/>
  <c r="DC951" i="3"/>
  <c r="A952" i="3"/>
  <c r="Y952" i="3"/>
  <c r="CW952" i="3" s="1"/>
  <c r="CX952" i="3"/>
  <c r="DI952" i="3" s="1"/>
  <c r="CY952" i="3"/>
  <c r="CZ952" i="3"/>
  <c r="DB952" i="3" s="1"/>
  <c r="DA952" i="3"/>
  <c r="DC952" i="3"/>
  <c r="A953" i="3"/>
  <c r="Y953" i="3"/>
  <c r="CW953" i="3"/>
  <c r="CX953" i="3"/>
  <c r="CY953" i="3"/>
  <c r="CZ953" i="3"/>
  <c r="DA953" i="3"/>
  <c r="DB953" i="3"/>
  <c r="DC953" i="3"/>
  <c r="DF953" i="3"/>
  <c r="A954" i="3"/>
  <c r="Y954" i="3"/>
  <c r="CX954" i="3" s="1"/>
  <c r="DI954" i="3" s="1"/>
  <c r="CY954" i="3"/>
  <c r="CZ954" i="3"/>
  <c r="DA954" i="3"/>
  <c r="DB954" i="3"/>
  <c r="DC954" i="3"/>
  <c r="A955" i="3"/>
  <c r="Y955" i="3"/>
  <c r="CU955" i="3"/>
  <c r="CV955" i="3"/>
  <c r="CX955" i="3"/>
  <c r="DI955" i="3" s="1"/>
  <c r="DJ955" i="3" s="1"/>
  <c r="CY955" i="3"/>
  <c r="CZ955" i="3"/>
  <c r="DB955" i="3" s="1"/>
  <c r="DA955" i="3"/>
  <c r="DC955" i="3"/>
  <c r="DG955" i="3"/>
  <c r="A956" i="3"/>
  <c r="Y956" i="3"/>
  <c r="CX956" i="3"/>
  <c r="DG956" i="3" s="1"/>
  <c r="CY956" i="3"/>
  <c r="CZ956" i="3"/>
  <c r="DA956" i="3"/>
  <c r="DB956" i="3"/>
  <c r="DC956" i="3"/>
  <c r="DF956" i="3"/>
  <c r="A957" i="3"/>
  <c r="Y957" i="3"/>
  <c r="CX957" i="3" s="1"/>
  <c r="CW957" i="3"/>
  <c r="CY957" i="3"/>
  <c r="CZ957" i="3"/>
  <c r="DA957" i="3"/>
  <c r="DB957" i="3"/>
  <c r="DC957" i="3"/>
  <c r="DI957" i="3"/>
  <c r="A958" i="3"/>
  <c r="Y958" i="3"/>
  <c r="CW958" i="3"/>
  <c r="CX958" i="3"/>
  <c r="CY958" i="3"/>
  <c r="CZ958" i="3"/>
  <c r="DB958" i="3" s="1"/>
  <c r="DA958" i="3"/>
  <c r="DC958" i="3"/>
  <c r="DF958" i="3"/>
  <c r="DG958" i="3"/>
  <c r="DJ958" i="3" s="1"/>
  <c r="DH958" i="3"/>
  <c r="DI958" i="3"/>
  <c r="A959" i="3"/>
  <c r="Y959" i="3"/>
  <c r="CW959" i="3"/>
  <c r="CX959" i="3"/>
  <c r="CY959" i="3"/>
  <c r="CZ959" i="3"/>
  <c r="DA959" i="3"/>
  <c r="DB959" i="3"/>
  <c r="DC959" i="3"/>
  <c r="DF959" i="3"/>
  <c r="DG959" i="3"/>
  <c r="DJ959" i="3" s="1"/>
  <c r="A960" i="3"/>
  <c r="Y960" i="3"/>
  <c r="CX960" i="3" s="1"/>
  <c r="DI960" i="3" s="1"/>
  <c r="CY960" i="3"/>
  <c r="CZ960" i="3"/>
  <c r="DA960" i="3"/>
  <c r="DB960" i="3"/>
  <c r="DC960" i="3"/>
  <c r="A961" i="3"/>
  <c r="Y961" i="3"/>
  <c r="CX961" i="3"/>
  <c r="DG961" i="3" s="1"/>
  <c r="CY961" i="3"/>
  <c r="CZ961" i="3"/>
  <c r="DB961" i="3" s="1"/>
  <c r="DA961" i="3"/>
  <c r="DC961" i="3"/>
  <c r="DF961" i="3"/>
  <c r="DH961" i="3"/>
  <c r="DI961" i="3"/>
  <c r="DJ961" i="3"/>
  <c r="A962" i="3"/>
  <c r="Y962" i="3"/>
  <c r="CX962" i="3" s="1"/>
  <c r="DF962" i="3" s="1"/>
  <c r="DJ962" i="3" s="1"/>
  <c r="CY962" i="3"/>
  <c r="CZ962" i="3"/>
  <c r="DB962" i="3" s="1"/>
  <c r="DA962" i="3"/>
  <c r="DC962" i="3"/>
  <c r="DH962" i="3"/>
  <c r="A963" i="3"/>
  <c r="Y963" i="3"/>
  <c r="CX963" i="3"/>
  <c r="DI963" i="3" s="1"/>
  <c r="CY963" i="3"/>
  <c r="CZ963" i="3"/>
  <c r="DB963" i="3" s="1"/>
  <c r="DA963" i="3"/>
  <c r="DC963" i="3"/>
  <c r="DG963" i="3"/>
  <c r="A964" i="3"/>
  <c r="Y964" i="3"/>
  <c r="CX964" i="3"/>
  <c r="DG964" i="3" s="1"/>
  <c r="CY964" i="3"/>
  <c r="CZ964" i="3"/>
  <c r="DA964" i="3"/>
  <c r="DB964" i="3"/>
  <c r="DC964" i="3"/>
  <c r="DF964" i="3"/>
  <c r="DJ964" i="3" s="1"/>
  <c r="A965" i="3"/>
  <c r="Y965" i="3"/>
  <c r="CX965" i="3"/>
  <c r="CY965" i="3"/>
  <c r="CZ965" i="3"/>
  <c r="DA965" i="3"/>
  <c r="DB965" i="3"/>
  <c r="DC965" i="3"/>
  <c r="DF965" i="3"/>
  <c r="DJ965" i="3" s="1"/>
  <c r="A966" i="3"/>
  <c r="Y966" i="3"/>
  <c r="CX966" i="3" s="1"/>
  <c r="CY966" i="3"/>
  <c r="CZ966" i="3"/>
  <c r="DA966" i="3"/>
  <c r="DB966" i="3"/>
  <c r="DC966" i="3"/>
  <c r="DI966" i="3"/>
  <c r="A967" i="3"/>
  <c r="Y967" i="3"/>
  <c r="CU967" i="3"/>
  <c r="CV967" i="3"/>
  <c r="CX967" i="3"/>
  <c r="DI967" i="3" s="1"/>
  <c r="DJ967" i="3" s="1"/>
  <c r="CY967" i="3"/>
  <c r="CZ967" i="3"/>
  <c r="DB967" i="3" s="1"/>
  <c r="DA967" i="3"/>
  <c r="DC967" i="3"/>
  <c r="DF967" i="3"/>
  <c r="DG967" i="3"/>
  <c r="DH967" i="3"/>
  <c r="A968" i="3"/>
  <c r="Y968" i="3"/>
  <c r="CX968" i="3" s="1"/>
  <c r="CY968" i="3"/>
  <c r="CZ968" i="3"/>
  <c r="DA968" i="3"/>
  <c r="DB968" i="3"/>
  <c r="DC968" i="3"/>
  <c r="A969" i="3"/>
  <c r="Y969" i="3"/>
  <c r="CX969" i="3" s="1"/>
  <c r="DI969" i="3" s="1"/>
  <c r="CY969" i="3"/>
  <c r="CZ969" i="3"/>
  <c r="DA969" i="3"/>
  <c r="DB969" i="3"/>
  <c r="DC969" i="3"/>
  <c r="A970" i="3"/>
  <c r="Y970" i="3"/>
  <c r="CW970" i="3"/>
  <c r="CX970" i="3"/>
  <c r="CY970" i="3"/>
  <c r="CZ970" i="3"/>
  <c r="DB970" i="3" s="1"/>
  <c r="DA970" i="3"/>
  <c r="DC970" i="3"/>
  <c r="DF970" i="3"/>
  <c r="DG970" i="3"/>
  <c r="DJ970" i="3" s="1"/>
  <c r="DH970" i="3"/>
  <c r="DI970" i="3"/>
  <c r="A971" i="3"/>
  <c r="Y971" i="3"/>
  <c r="CW971" i="3"/>
  <c r="CX971" i="3"/>
  <c r="DG971" i="3" s="1"/>
  <c r="DJ971" i="3" s="1"/>
  <c r="CY971" i="3"/>
  <c r="CZ971" i="3"/>
  <c r="DA971" i="3"/>
  <c r="DB971" i="3"/>
  <c r="DC971" i="3"/>
  <c r="DF971" i="3"/>
  <c r="A972" i="3"/>
  <c r="Y972" i="3"/>
  <c r="CX972" i="3" s="1"/>
  <c r="CW972" i="3"/>
  <c r="CY972" i="3"/>
  <c r="CZ972" i="3"/>
  <c r="DA972" i="3"/>
  <c r="DB972" i="3"/>
  <c r="DC972" i="3"/>
  <c r="DI972" i="3"/>
  <c r="A973" i="3"/>
  <c r="Y973" i="3"/>
  <c r="CX973" i="3"/>
  <c r="DG973" i="3" s="1"/>
  <c r="CY973" i="3"/>
  <c r="CZ973" i="3"/>
  <c r="DA973" i="3"/>
  <c r="DB973" i="3"/>
  <c r="DC973" i="3"/>
  <c r="DF973" i="3"/>
  <c r="DH973" i="3"/>
  <c r="DI973" i="3"/>
  <c r="DJ973" i="3"/>
  <c r="A974" i="3"/>
  <c r="Y974" i="3"/>
  <c r="CX974" i="3" s="1"/>
  <c r="DF974" i="3" s="1"/>
  <c r="DJ974" i="3" s="1"/>
  <c r="CY974" i="3"/>
  <c r="CZ974" i="3"/>
  <c r="DB974" i="3" s="1"/>
  <c r="DA974" i="3"/>
  <c r="DC974" i="3"/>
  <c r="DG974" i="3"/>
  <c r="DH974" i="3"/>
  <c r="DI974" i="3"/>
  <c r="A975" i="3"/>
  <c r="Y975" i="3"/>
  <c r="CX975" i="3"/>
  <c r="DI975" i="3" s="1"/>
  <c r="CY975" i="3"/>
  <c r="CZ975" i="3"/>
  <c r="DB975" i="3" s="1"/>
  <c r="DA975" i="3"/>
  <c r="DC975" i="3"/>
  <c r="DF975" i="3"/>
  <c r="DJ975" i="3" s="1"/>
  <c r="DG975" i="3"/>
  <c r="DH975" i="3"/>
  <c r="A976" i="3"/>
  <c r="Y976" i="3"/>
  <c r="CX976" i="3" s="1"/>
  <c r="CY976" i="3"/>
  <c r="CZ976" i="3"/>
  <c r="DA976" i="3"/>
  <c r="DB976" i="3"/>
  <c r="DC976" i="3"/>
  <c r="A977" i="3"/>
  <c r="Y977" i="3"/>
  <c r="CX977" i="3" s="1"/>
  <c r="CY977" i="3"/>
  <c r="CZ977" i="3"/>
  <c r="DA977" i="3"/>
  <c r="DB977" i="3"/>
  <c r="DC977" i="3"/>
  <c r="A978" i="3"/>
  <c r="Y978" i="3"/>
  <c r="CX978" i="3" s="1"/>
  <c r="CY978" i="3"/>
  <c r="CZ978" i="3"/>
  <c r="DA978" i="3"/>
  <c r="DB978" i="3"/>
  <c r="DC978" i="3"/>
  <c r="DI978" i="3"/>
  <c r="A979" i="3"/>
  <c r="Y979" i="3"/>
  <c r="CU979" i="3"/>
  <c r="CV979" i="3"/>
  <c r="CX979" i="3"/>
  <c r="DI979" i="3" s="1"/>
  <c r="DJ979" i="3" s="1"/>
  <c r="CY979" i="3"/>
  <c r="CZ979" i="3"/>
  <c r="DB979" i="3" s="1"/>
  <c r="DA979" i="3"/>
  <c r="DC979" i="3"/>
  <c r="DG979" i="3"/>
  <c r="A980" i="3"/>
  <c r="Y980" i="3"/>
  <c r="CX980" i="3"/>
  <c r="DG980" i="3" s="1"/>
  <c r="CY980" i="3"/>
  <c r="CZ980" i="3"/>
  <c r="DA980" i="3"/>
  <c r="DB980" i="3"/>
  <c r="DC980" i="3"/>
  <c r="DF980" i="3"/>
  <c r="A981" i="3"/>
  <c r="Y981" i="3"/>
  <c r="CX981" i="3" s="1"/>
  <c r="CW981" i="3"/>
  <c r="CY981" i="3"/>
  <c r="CZ981" i="3"/>
  <c r="DA981" i="3"/>
  <c r="DB981" i="3"/>
  <c r="DC981" i="3"/>
  <c r="DI981" i="3"/>
  <c r="A982" i="3"/>
  <c r="Y982" i="3"/>
  <c r="CW982" i="3"/>
  <c r="CX982" i="3"/>
  <c r="CY982" i="3"/>
  <c r="CZ982" i="3"/>
  <c r="DB982" i="3" s="1"/>
  <c r="DA982" i="3"/>
  <c r="DC982" i="3"/>
  <c r="DF982" i="3"/>
  <c r="DG982" i="3"/>
  <c r="DJ982" i="3" s="1"/>
  <c r="DH982" i="3"/>
  <c r="DI982" i="3"/>
  <c r="A983" i="3"/>
  <c r="Y983" i="3"/>
  <c r="CX983" i="3"/>
  <c r="DI983" i="3" s="1"/>
  <c r="CY983" i="3"/>
  <c r="CZ983" i="3"/>
  <c r="DB983" i="3" s="1"/>
  <c r="DA983" i="3"/>
  <c r="DC983" i="3"/>
  <c r="DG983" i="3"/>
  <c r="A984" i="3"/>
  <c r="Y984" i="3"/>
  <c r="CX984" i="3"/>
  <c r="DG984" i="3" s="1"/>
  <c r="CY984" i="3"/>
  <c r="CZ984" i="3"/>
  <c r="DA984" i="3"/>
  <c r="DB984" i="3"/>
  <c r="DC984" i="3"/>
  <c r="DF984" i="3"/>
  <c r="DJ984" i="3" s="1"/>
  <c r="A985" i="3"/>
  <c r="Y985" i="3"/>
  <c r="CX985" i="3"/>
  <c r="CY985" i="3"/>
  <c r="CZ985" i="3"/>
  <c r="DA985" i="3"/>
  <c r="DB985" i="3"/>
  <c r="DC985" i="3"/>
  <c r="DF985" i="3"/>
  <c r="DJ985" i="3" s="1"/>
  <c r="A986" i="3"/>
  <c r="Y986" i="3"/>
  <c r="CU986" i="3"/>
  <c r="CY986" i="3"/>
  <c r="CZ986" i="3"/>
  <c r="DB986" i="3" s="1"/>
  <c r="DA986" i="3"/>
  <c r="DC986" i="3"/>
  <c r="A987" i="3"/>
  <c r="Y987" i="3"/>
  <c r="CX987" i="3"/>
  <c r="DI987" i="3" s="1"/>
  <c r="DJ987" i="3" s="1"/>
  <c r="CY987" i="3"/>
  <c r="CZ987" i="3"/>
  <c r="DB987" i="3" s="1"/>
  <c r="DA987" i="3"/>
  <c r="DC987" i="3"/>
  <c r="DG987" i="3"/>
  <c r="A988" i="3"/>
  <c r="Y988" i="3"/>
  <c r="CX988" i="3" s="1"/>
  <c r="CW988" i="3"/>
  <c r="CY988" i="3"/>
  <c r="CZ988" i="3"/>
  <c r="DA988" i="3"/>
  <c r="DB988" i="3"/>
  <c r="DC988" i="3"/>
  <c r="A989" i="3"/>
  <c r="Y989" i="3"/>
  <c r="CY989" i="3"/>
  <c r="CZ989" i="3"/>
  <c r="DB989" i="3" s="1"/>
  <c r="DA989" i="3"/>
  <c r="DC989" i="3"/>
  <c r="A990" i="3"/>
  <c r="Y990" i="3"/>
  <c r="CX990" i="3" s="1"/>
  <c r="DF990" i="3" s="1"/>
  <c r="DJ990" i="3" s="1"/>
  <c r="CY990" i="3"/>
  <c r="CZ990" i="3"/>
  <c r="DB990" i="3" s="1"/>
  <c r="DA990" i="3"/>
  <c r="DC990" i="3"/>
  <c r="DH990" i="3"/>
  <c r="A991" i="3"/>
  <c r="Y991" i="3"/>
  <c r="CX991" i="3"/>
  <c r="DI991" i="3" s="1"/>
  <c r="CY991" i="3"/>
  <c r="CZ991" i="3"/>
  <c r="DB991" i="3" s="1"/>
  <c r="DA991" i="3"/>
  <c r="DC991" i="3"/>
  <c r="DG991" i="3"/>
  <c r="A992" i="3"/>
  <c r="Y992" i="3"/>
  <c r="CX992" i="3"/>
  <c r="DG992" i="3" s="1"/>
  <c r="CY992" i="3"/>
  <c r="CZ992" i="3"/>
  <c r="DA992" i="3"/>
  <c r="DB992" i="3"/>
  <c r="DC992" i="3"/>
  <c r="DF992" i="3"/>
  <c r="DJ992" i="3" s="1"/>
  <c r="A993" i="3"/>
  <c r="Y993" i="3"/>
  <c r="CU993" i="3"/>
  <c r="CY993" i="3"/>
  <c r="CZ993" i="3"/>
  <c r="DA993" i="3"/>
  <c r="DB993" i="3"/>
  <c r="DC993" i="3"/>
  <c r="A994" i="3"/>
  <c r="Y994" i="3"/>
  <c r="CX994" i="3" s="1"/>
  <c r="DF994" i="3" s="1"/>
  <c r="CY994" i="3"/>
  <c r="CZ994" i="3"/>
  <c r="DB994" i="3" s="1"/>
  <c r="DA994" i="3"/>
  <c r="DC994" i="3"/>
  <c r="DH994" i="3"/>
  <c r="A995" i="3"/>
  <c r="Y995" i="3"/>
  <c r="CW995" i="3"/>
  <c r="CX995" i="3"/>
  <c r="CY995" i="3"/>
  <c r="CZ995" i="3"/>
  <c r="DA995" i="3"/>
  <c r="DB995" i="3"/>
  <c r="DC995" i="3"/>
  <c r="DF995" i="3"/>
  <c r="DG995" i="3"/>
  <c r="DJ995" i="3" s="1"/>
  <c r="A996" i="3"/>
  <c r="Y996" i="3"/>
  <c r="CX996" i="3" s="1"/>
  <c r="DI996" i="3" s="1"/>
  <c r="CY996" i="3"/>
  <c r="CZ996" i="3"/>
  <c r="DA996" i="3"/>
  <c r="DB996" i="3"/>
  <c r="DC996" i="3"/>
  <c r="A997" i="3"/>
  <c r="Y997" i="3"/>
  <c r="CW997" i="3"/>
  <c r="CX997" i="3"/>
  <c r="CY997" i="3"/>
  <c r="CZ997" i="3"/>
  <c r="DB997" i="3" s="1"/>
  <c r="DA997" i="3"/>
  <c r="DC997" i="3"/>
  <c r="DF997" i="3"/>
  <c r="DG997" i="3"/>
  <c r="DJ997" i="3" s="1"/>
  <c r="DH997" i="3"/>
  <c r="DI997" i="3"/>
  <c r="A998" i="3"/>
  <c r="Y998" i="3"/>
  <c r="CX998" i="3"/>
  <c r="DI998" i="3" s="1"/>
  <c r="CY998" i="3"/>
  <c r="CZ998" i="3"/>
  <c r="DB998" i="3" s="1"/>
  <c r="DA998" i="3"/>
  <c r="DC998" i="3"/>
  <c r="DF998" i="3"/>
  <c r="DJ998" i="3" s="1"/>
  <c r="DG998" i="3"/>
  <c r="DH998" i="3"/>
  <c r="A999" i="3"/>
  <c r="Y999" i="3"/>
  <c r="CX999" i="3" s="1"/>
  <c r="CY999" i="3"/>
  <c r="CZ999" i="3"/>
  <c r="DA999" i="3"/>
  <c r="DB999" i="3"/>
  <c r="DC999" i="3"/>
  <c r="A1000" i="3"/>
  <c r="Y1000" i="3"/>
  <c r="CX1000" i="3" s="1"/>
  <c r="CY1000" i="3"/>
  <c r="CZ1000" i="3"/>
  <c r="DA1000" i="3"/>
  <c r="DB1000" i="3"/>
  <c r="DC1000" i="3"/>
  <c r="A1001" i="3"/>
  <c r="Y1001" i="3"/>
  <c r="CU1001" i="3"/>
  <c r="CY1001" i="3"/>
  <c r="CZ1001" i="3"/>
  <c r="DB1001" i="3" s="1"/>
  <c r="DA1001" i="3"/>
  <c r="DC1001" i="3"/>
  <c r="A1002" i="3"/>
  <c r="Y1002" i="3"/>
  <c r="CX1002" i="3"/>
  <c r="DI1002" i="3" s="1"/>
  <c r="DJ1002" i="3" s="1"/>
  <c r="CY1002" i="3"/>
  <c r="CZ1002" i="3"/>
  <c r="DB1002" i="3" s="1"/>
  <c r="DA1002" i="3"/>
  <c r="DC1002" i="3"/>
  <c r="DF1002" i="3"/>
  <c r="DG1002" i="3"/>
  <c r="DH1002" i="3"/>
  <c r="A1003" i="3"/>
  <c r="Y1003" i="3"/>
  <c r="CW1003" i="3" s="1"/>
  <c r="CX1003" i="3"/>
  <c r="CY1003" i="3"/>
  <c r="CZ1003" i="3"/>
  <c r="DA1003" i="3"/>
  <c r="DB1003" i="3"/>
  <c r="DC1003" i="3"/>
  <c r="DF1003" i="3"/>
  <c r="A1004" i="3"/>
  <c r="Y1004" i="3"/>
  <c r="CY1004" i="3"/>
  <c r="CZ1004" i="3"/>
  <c r="DA1004" i="3"/>
  <c r="DB1004" i="3"/>
  <c r="DC1004" i="3"/>
  <c r="A1005" i="3"/>
  <c r="Y1005" i="3"/>
  <c r="CW1005" i="3" s="1"/>
  <c r="CX1005" i="3"/>
  <c r="DI1005" i="3" s="1"/>
  <c r="CY1005" i="3"/>
  <c r="CZ1005" i="3"/>
  <c r="DB1005" i="3" s="1"/>
  <c r="DA1005" i="3"/>
  <c r="DC1005" i="3"/>
  <c r="DG1005" i="3"/>
  <c r="DJ1005" i="3" s="1"/>
  <c r="A1006" i="3"/>
  <c r="Y1006" i="3"/>
  <c r="CX1006" i="3"/>
  <c r="DG1006" i="3" s="1"/>
  <c r="CY1006" i="3"/>
  <c r="CZ1006" i="3"/>
  <c r="DA1006" i="3"/>
  <c r="DB1006" i="3"/>
  <c r="DC1006" i="3"/>
  <c r="DF1006" i="3"/>
  <c r="DJ1006" i="3" s="1"/>
  <c r="A1007" i="3"/>
  <c r="Y1007" i="3"/>
  <c r="CX1007" i="3"/>
  <c r="CY1007" i="3"/>
  <c r="CZ1007" i="3"/>
  <c r="DA1007" i="3"/>
  <c r="DB1007" i="3"/>
  <c r="DC1007" i="3"/>
  <c r="DF1007" i="3"/>
  <c r="DJ1007" i="3" s="1"/>
  <c r="A1008" i="3"/>
  <c r="Y1008" i="3"/>
  <c r="CX1008" i="3" s="1"/>
  <c r="CY1008" i="3"/>
  <c r="CZ1008" i="3"/>
  <c r="DA1008" i="3"/>
  <c r="DB1008" i="3"/>
  <c r="DC1008" i="3"/>
  <c r="DI1008" i="3"/>
  <c r="A1009" i="3"/>
  <c r="Y1009" i="3"/>
  <c r="CU1009" i="3"/>
  <c r="CV1009" i="3"/>
  <c r="CX1009" i="3"/>
  <c r="DI1009" i="3" s="1"/>
  <c r="DJ1009" i="3" s="1"/>
  <c r="CY1009" i="3"/>
  <c r="CZ1009" i="3"/>
  <c r="DB1009" i="3" s="1"/>
  <c r="DA1009" i="3"/>
  <c r="DC1009" i="3"/>
  <c r="DF1009" i="3"/>
  <c r="DG1009" i="3"/>
  <c r="DH1009" i="3"/>
  <c r="A1010" i="3"/>
  <c r="Y1010" i="3"/>
  <c r="CX1010" i="3"/>
  <c r="DG1010" i="3" s="1"/>
  <c r="CY1010" i="3"/>
  <c r="CZ1010" i="3"/>
  <c r="DB1010" i="3" s="1"/>
  <c r="DA1010" i="3"/>
  <c r="DC1010" i="3"/>
  <c r="DF1010" i="3"/>
  <c r="DH1010" i="3"/>
  <c r="A1011" i="3"/>
  <c r="Y1011" i="3"/>
  <c r="CW1011" i="3" s="1"/>
  <c r="CX1011" i="3"/>
  <c r="DH1011" i="3" s="1"/>
  <c r="CY1011" i="3"/>
  <c r="CZ1011" i="3"/>
  <c r="DA1011" i="3"/>
  <c r="DB1011" i="3"/>
  <c r="DC1011" i="3"/>
  <c r="DF1011" i="3"/>
  <c r="A1012" i="3"/>
  <c r="Y1012" i="3"/>
  <c r="CV1012" i="3" s="1"/>
  <c r="CU1012" i="3"/>
  <c r="CY1012" i="3"/>
  <c r="CZ1012" i="3"/>
  <c r="DB1012" i="3" s="1"/>
  <c r="DA1012" i="3"/>
  <c r="DC1012" i="3"/>
  <c r="A1013" i="3"/>
  <c r="Y1013" i="3"/>
  <c r="CX1013" i="3"/>
  <c r="DG1013" i="3" s="1"/>
  <c r="CY1013" i="3"/>
  <c r="CZ1013" i="3"/>
  <c r="DB1013" i="3" s="1"/>
  <c r="DA1013" i="3"/>
  <c r="DC1013" i="3"/>
  <c r="DF1013" i="3"/>
  <c r="DH1013" i="3"/>
  <c r="A1014" i="3"/>
  <c r="Y1014" i="3"/>
  <c r="CW1014" i="3" s="1"/>
  <c r="CX1014" i="3"/>
  <c r="DH1014" i="3" s="1"/>
  <c r="CY1014" i="3"/>
  <c r="CZ1014" i="3"/>
  <c r="DA1014" i="3"/>
  <c r="DB1014" i="3"/>
  <c r="DC1014" i="3"/>
  <c r="DF1014" i="3"/>
  <c r="A1015" i="3"/>
  <c r="Y1015" i="3"/>
  <c r="CV1015" i="3" s="1"/>
  <c r="CU1015" i="3"/>
  <c r="CY1015" i="3"/>
  <c r="CZ1015" i="3"/>
  <c r="DB1015" i="3" s="1"/>
  <c r="DA1015" i="3"/>
  <c r="DC1015" i="3"/>
  <c r="A1016" i="3"/>
  <c r="Y1016" i="3"/>
  <c r="CX1016" i="3"/>
  <c r="DG1016" i="3" s="1"/>
  <c r="CY1016" i="3"/>
  <c r="CZ1016" i="3"/>
  <c r="DB1016" i="3" s="1"/>
  <c r="DA1016" i="3"/>
  <c r="DC1016" i="3"/>
  <c r="DF1016" i="3"/>
  <c r="DH1016" i="3"/>
  <c r="A1017" i="3"/>
  <c r="Y1017" i="3"/>
  <c r="CW1017" i="3" s="1"/>
  <c r="CX1017" i="3"/>
  <c r="DH1017" i="3" s="1"/>
  <c r="CY1017" i="3"/>
  <c r="CZ1017" i="3"/>
  <c r="DA1017" i="3"/>
  <c r="DB1017" i="3"/>
  <c r="DC1017" i="3"/>
  <c r="DF1017" i="3"/>
  <c r="A1018" i="3"/>
  <c r="Y1018" i="3"/>
  <c r="CV1018" i="3" s="1"/>
  <c r="CU1018" i="3"/>
  <c r="CY1018" i="3"/>
  <c r="CZ1018" i="3"/>
  <c r="DB1018" i="3" s="1"/>
  <c r="DA1018" i="3"/>
  <c r="DC1018" i="3"/>
  <c r="A1019" i="3"/>
  <c r="Y1019" i="3"/>
  <c r="CX1019" i="3"/>
  <c r="DG1019" i="3" s="1"/>
  <c r="CY1019" i="3"/>
  <c r="CZ1019" i="3"/>
  <c r="DB1019" i="3" s="1"/>
  <c r="DA1019" i="3"/>
  <c r="DC1019" i="3"/>
  <c r="DF1019" i="3"/>
  <c r="DH1019" i="3"/>
  <c r="A1020" i="3"/>
  <c r="Y1020" i="3"/>
  <c r="CW1020" i="3" s="1"/>
  <c r="CX1020" i="3"/>
  <c r="DH1020" i="3" s="1"/>
  <c r="CY1020" i="3"/>
  <c r="CZ1020" i="3"/>
  <c r="DA1020" i="3"/>
  <c r="DB1020" i="3"/>
  <c r="DC1020" i="3"/>
  <c r="DF1020" i="3"/>
  <c r="A1021" i="3"/>
  <c r="Y1021" i="3"/>
  <c r="CV1021" i="3" s="1"/>
  <c r="CU1021" i="3"/>
  <c r="CY1021" i="3"/>
  <c r="CZ1021" i="3"/>
  <c r="DB1021" i="3" s="1"/>
  <c r="DA1021" i="3"/>
  <c r="DC1021" i="3"/>
  <c r="A1022" i="3"/>
  <c r="Y1022" i="3"/>
  <c r="CW1022" i="3"/>
  <c r="CX1022" i="3"/>
  <c r="DI1022" i="3" s="1"/>
  <c r="CY1022" i="3"/>
  <c r="CZ1022" i="3"/>
  <c r="DB1022" i="3" s="1"/>
  <c r="DA1022" i="3"/>
  <c r="DC1022" i="3"/>
  <c r="A1023" i="3"/>
  <c r="Y1023" i="3"/>
  <c r="CX1023" i="3"/>
  <c r="DH1023" i="3" s="1"/>
  <c r="CY1023" i="3"/>
  <c r="CZ1023" i="3"/>
  <c r="DA1023" i="3"/>
  <c r="DB1023" i="3"/>
  <c r="DC1023" i="3"/>
  <c r="A1024" i="3"/>
  <c r="Y1024" i="3"/>
  <c r="CV1024" i="3" s="1"/>
  <c r="CU1024" i="3"/>
  <c r="CY1024" i="3"/>
  <c r="CZ1024" i="3"/>
  <c r="DB1024" i="3" s="1"/>
  <c r="DA1024" i="3"/>
  <c r="DC1024" i="3"/>
  <c r="A1025" i="3"/>
  <c r="Y1025" i="3"/>
  <c r="CW1025" i="3"/>
  <c r="CX1025" i="3"/>
  <c r="DI1025" i="3" s="1"/>
  <c r="CY1025" i="3"/>
  <c r="CZ1025" i="3"/>
  <c r="DB1025" i="3" s="1"/>
  <c r="DA1025" i="3"/>
  <c r="DC1025" i="3"/>
  <c r="A1026" i="3"/>
  <c r="Y1026" i="3"/>
  <c r="CX1026" i="3"/>
  <c r="DH1026" i="3" s="1"/>
  <c r="CY1026" i="3"/>
  <c r="CZ1026" i="3"/>
  <c r="DA1026" i="3"/>
  <c r="DB1026" i="3"/>
  <c r="DC1026" i="3"/>
  <c r="DF1026" i="3"/>
  <c r="DJ1026" i="3" s="1"/>
  <c r="A1027" i="3"/>
  <c r="Y1027" i="3"/>
  <c r="CV1027" i="3" s="1"/>
  <c r="CU1027" i="3"/>
  <c r="CY1027" i="3"/>
  <c r="CZ1027" i="3"/>
  <c r="DB1027" i="3" s="1"/>
  <c r="DA1027" i="3"/>
  <c r="DC1027" i="3"/>
  <c r="A1028" i="3"/>
  <c r="Y1028" i="3"/>
  <c r="CW1028" i="3"/>
  <c r="CX1028" i="3"/>
  <c r="DI1028" i="3" s="1"/>
  <c r="CY1028" i="3"/>
  <c r="CZ1028" i="3"/>
  <c r="DB1028" i="3" s="1"/>
  <c r="DA1028" i="3"/>
  <c r="DC1028" i="3"/>
  <c r="A1029" i="3"/>
  <c r="Y1029" i="3"/>
  <c r="CX1029" i="3"/>
  <c r="DH1029" i="3" s="1"/>
  <c r="CY1029" i="3"/>
  <c r="CZ1029" i="3"/>
  <c r="DA1029" i="3"/>
  <c r="DB1029" i="3"/>
  <c r="DC1029" i="3"/>
  <c r="A1030" i="3"/>
  <c r="Y1030" i="3"/>
  <c r="CV1030" i="3" s="1"/>
  <c r="CU1030" i="3"/>
  <c r="CY1030" i="3"/>
  <c r="CZ1030" i="3"/>
  <c r="DB1030" i="3" s="1"/>
  <c r="DA1030" i="3"/>
  <c r="DC1030" i="3"/>
  <c r="A1031" i="3"/>
  <c r="Y1031" i="3"/>
  <c r="CW1031" i="3"/>
  <c r="CX1031" i="3"/>
  <c r="DI1031" i="3" s="1"/>
  <c r="CY1031" i="3"/>
  <c r="CZ1031" i="3"/>
  <c r="DB1031" i="3" s="1"/>
  <c r="DA1031" i="3"/>
  <c r="DC1031" i="3"/>
  <c r="A1032" i="3"/>
  <c r="Y1032" i="3"/>
  <c r="CX1032" i="3"/>
  <c r="DH1032" i="3" s="1"/>
  <c r="CY1032" i="3"/>
  <c r="CZ1032" i="3"/>
  <c r="DA1032" i="3"/>
  <c r="DB1032" i="3"/>
  <c r="DC1032" i="3"/>
  <c r="A1033" i="3"/>
  <c r="Y1033" i="3"/>
  <c r="CV1033" i="3" s="1"/>
  <c r="CU1033" i="3"/>
  <c r="CY1033" i="3"/>
  <c r="CZ1033" i="3"/>
  <c r="DB1033" i="3" s="1"/>
  <c r="DA1033" i="3"/>
  <c r="DC1033" i="3"/>
  <c r="A1034" i="3"/>
  <c r="Y1034" i="3"/>
  <c r="CX1034" i="3"/>
  <c r="DG1034" i="3" s="1"/>
  <c r="CY1034" i="3"/>
  <c r="CZ1034" i="3"/>
  <c r="DB1034" i="3" s="1"/>
  <c r="DA1034" i="3"/>
  <c r="DC1034" i="3"/>
  <c r="A1035" i="3"/>
  <c r="Y1035" i="3"/>
  <c r="CW1035" i="3" s="1"/>
  <c r="CX1035" i="3"/>
  <c r="DH1035" i="3" s="1"/>
  <c r="CY1035" i="3"/>
  <c r="CZ1035" i="3"/>
  <c r="DA1035" i="3"/>
  <c r="DB1035" i="3"/>
  <c r="DC1035" i="3"/>
  <c r="DF1035" i="3"/>
  <c r="A1036" i="3"/>
  <c r="Y1036" i="3"/>
  <c r="CX1036" i="3" s="1"/>
  <c r="CY1036" i="3"/>
  <c r="CZ1036" i="3"/>
  <c r="DA1036" i="3"/>
  <c r="DB1036" i="3"/>
  <c r="DC1036" i="3"/>
  <c r="A1037" i="3"/>
  <c r="Y1037" i="3"/>
  <c r="CX1037" i="3" s="1"/>
  <c r="CY1037" i="3"/>
  <c r="CZ1037" i="3"/>
  <c r="DB1037" i="3" s="1"/>
  <c r="DA1037" i="3"/>
  <c r="DC1037" i="3"/>
  <c r="A1038" i="3"/>
  <c r="Y1038" i="3"/>
  <c r="CX1038" i="3"/>
  <c r="DG1038" i="3" s="1"/>
  <c r="CY1038" i="3"/>
  <c r="CZ1038" i="3"/>
  <c r="DB1038" i="3" s="1"/>
  <c r="DA1038" i="3"/>
  <c r="DC1038" i="3"/>
  <c r="A1039" i="3"/>
  <c r="Y1039" i="3"/>
  <c r="CX1039" i="3" s="1"/>
  <c r="CU1039" i="3"/>
  <c r="CV1039" i="3"/>
  <c r="CY1039" i="3"/>
  <c r="CZ1039" i="3"/>
  <c r="DA1039" i="3"/>
  <c r="DB1039" i="3"/>
  <c r="DC1039" i="3"/>
  <c r="A1040" i="3"/>
  <c r="Y1040" i="3"/>
  <c r="CX1040" i="3"/>
  <c r="DG1040" i="3" s="1"/>
  <c r="CY1040" i="3"/>
  <c r="CZ1040" i="3"/>
  <c r="DA1040" i="3"/>
  <c r="DB1040" i="3"/>
  <c r="DC1040" i="3"/>
  <c r="A1041" i="3"/>
  <c r="Y1041" i="3"/>
  <c r="CW1041" i="3" s="1"/>
  <c r="CX1041" i="3"/>
  <c r="DG1041" i="3" s="1"/>
  <c r="DJ1041" i="3" s="1"/>
  <c r="CY1041" i="3"/>
  <c r="CZ1041" i="3"/>
  <c r="DB1041" i="3" s="1"/>
  <c r="DA1041" i="3"/>
  <c r="DC1041" i="3"/>
  <c r="A1042" i="3"/>
  <c r="Y1042" i="3"/>
  <c r="CW1042" i="3" s="1"/>
  <c r="CX1042" i="3"/>
  <c r="DH1042" i="3" s="1"/>
  <c r="CY1042" i="3"/>
  <c r="CZ1042" i="3"/>
  <c r="DA1042" i="3"/>
  <c r="DB1042" i="3"/>
  <c r="DC1042" i="3"/>
  <c r="A1043" i="3"/>
  <c r="Y1043" i="3"/>
  <c r="CX1043" i="3" s="1"/>
  <c r="CY1043" i="3"/>
  <c r="CZ1043" i="3"/>
  <c r="DA1043" i="3"/>
  <c r="DB1043" i="3"/>
  <c r="DC1043" i="3"/>
  <c r="A1044" i="3"/>
  <c r="Y1044" i="3"/>
  <c r="CX1044" i="3"/>
  <c r="DG1044" i="3" s="1"/>
  <c r="CY1044" i="3"/>
  <c r="CZ1044" i="3"/>
  <c r="DA1044" i="3"/>
  <c r="DB1044" i="3"/>
  <c r="DC1044" i="3"/>
  <c r="DF1044" i="3"/>
  <c r="DJ1044" i="3" s="1"/>
  <c r="A1045" i="3"/>
  <c r="Y1045" i="3"/>
  <c r="CU1045" i="3"/>
  <c r="CV1045" i="3"/>
  <c r="CX1045" i="3"/>
  <c r="DI1045" i="3" s="1"/>
  <c r="DJ1045" i="3" s="1"/>
  <c r="CY1045" i="3"/>
  <c r="CZ1045" i="3"/>
  <c r="DB1045" i="3" s="1"/>
  <c r="DA1045" i="3"/>
  <c r="DC1045" i="3"/>
  <c r="A1046" i="3"/>
  <c r="Y1046" i="3"/>
  <c r="CX1046" i="3"/>
  <c r="DH1046" i="3" s="1"/>
  <c r="CY1046" i="3"/>
  <c r="CZ1046" i="3"/>
  <c r="DA1046" i="3"/>
  <c r="DB1046" i="3"/>
  <c r="DC1046" i="3"/>
  <c r="DF1046" i="3"/>
  <c r="A1047" i="3"/>
  <c r="Y1047" i="3"/>
  <c r="CX1047" i="3" s="1"/>
  <c r="CY1047" i="3"/>
  <c r="CZ1047" i="3"/>
  <c r="DA1047" i="3"/>
  <c r="DB1047" i="3"/>
  <c r="DC1047" i="3"/>
  <c r="A1048" i="3"/>
  <c r="Y1048" i="3"/>
  <c r="CW1048" i="3" s="1"/>
  <c r="CX1048" i="3"/>
  <c r="DG1048" i="3" s="1"/>
  <c r="DJ1048" i="3" s="1"/>
  <c r="CY1048" i="3"/>
  <c r="CZ1048" i="3"/>
  <c r="DB1048" i="3" s="1"/>
  <c r="DA1048" i="3"/>
  <c r="DC1048" i="3"/>
  <c r="A1049" i="3"/>
  <c r="Y1049" i="3"/>
  <c r="CX1049" i="3" s="1"/>
  <c r="CY1049" i="3"/>
  <c r="CZ1049" i="3"/>
  <c r="DB1049" i="3" s="1"/>
  <c r="DA1049" i="3"/>
  <c r="DC1049" i="3"/>
  <c r="A1050" i="3"/>
  <c r="Y1050" i="3"/>
  <c r="CX1050" i="3" s="1"/>
  <c r="CU1050" i="3"/>
  <c r="CY1050" i="3"/>
  <c r="CZ1050" i="3"/>
  <c r="DA1050" i="3"/>
  <c r="DB1050" i="3"/>
  <c r="DC1050" i="3"/>
  <c r="A1051" i="3"/>
  <c r="Y1051" i="3"/>
  <c r="CX1051" i="3" s="1"/>
  <c r="CY1051" i="3"/>
  <c r="CZ1051" i="3"/>
  <c r="DB1051" i="3" s="1"/>
  <c r="DA1051" i="3"/>
  <c r="DC1051" i="3"/>
  <c r="A1052" i="3"/>
  <c r="Y1052" i="3"/>
  <c r="CW1052" i="3"/>
  <c r="CX1052" i="3"/>
  <c r="DI1052" i="3" s="1"/>
  <c r="CY1052" i="3"/>
  <c r="CZ1052" i="3"/>
  <c r="DB1052" i="3" s="1"/>
  <c r="DA1052" i="3"/>
  <c r="DC1052" i="3"/>
  <c r="A1053" i="3"/>
  <c r="Y1053" i="3"/>
  <c r="CX1053" i="3" s="1"/>
  <c r="CW1053" i="3"/>
  <c r="CY1053" i="3"/>
  <c r="CZ1053" i="3"/>
  <c r="DA1053" i="3"/>
  <c r="DB1053" i="3"/>
  <c r="DC1053" i="3"/>
  <c r="A1054" i="3"/>
  <c r="Y1054" i="3"/>
  <c r="CX1054" i="3"/>
  <c r="DG1054" i="3" s="1"/>
  <c r="CY1054" i="3"/>
  <c r="CZ1054" i="3"/>
  <c r="DA1054" i="3"/>
  <c r="DB1054" i="3"/>
  <c r="DC1054" i="3"/>
  <c r="DF1054" i="3"/>
  <c r="DJ1054" i="3" s="1"/>
  <c r="A1055" i="3"/>
  <c r="Y1055" i="3"/>
  <c r="CU1055" i="3"/>
  <c r="CV1055" i="3"/>
  <c r="CX1055" i="3"/>
  <c r="DI1055" i="3" s="1"/>
  <c r="DJ1055" i="3" s="1"/>
  <c r="CY1055" i="3"/>
  <c r="CZ1055" i="3"/>
  <c r="DB1055" i="3" s="1"/>
  <c r="DA1055" i="3"/>
  <c r="DC1055" i="3"/>
  <c r="A1056" i="3"/>
  <c r="Y1056" i="3"/>
  <c r="CX1056" i="3"/>
  <c r="DH1056" i="3" s="1"/>
  <c r="CY1056" i="3"/>
  <c r="CZ1056" i="3"/>
  <c r="DA1056" i="3"/>
  <c r="DB1056" i="3"/>
  <c r="DC1056" i="3"/>
  <c r="A1057" i="3"/>
  <c r="Y1057" i="3"/>
  <c r="CX1057" i="3" s="1"/>
  <c r="CY1057" i="3"/>
  <c r="CZ1057" i="3"/>
  <c r="DA1057" i="3"/>
  <c r="DB1057" i="3"/>
  <c r="DC1057" i="3"/>
  <c r="A1058" i="3"/>
  <c r="Y1058" i="3"/>
  <c r="CW1058" i="3" s="1"/>
  <c r="CX1058" i="3"/>
  <c r="DG1058" i="3" s="1"/>
  <c r="DJ1058" i="3" s="1"/>
  <c r="CY1058" i="3"/>
  <c r="CZ1058" i="3"/>
  <c r="DB1058" i="3" s="1"/>
  <c r="DA1058" i="3"/>
  <c r="DC1058" i="3"/>
  <c r="A1059" i="3"/>
  <c r="Y1059" i="3"/>
  <c r="CX1059" i="3" s="1"/>
  <c r="CY1059" i="3"/>
  <c r="CZ1059" i="3"/>
  <c r="DB1059" i="3" s="1"/>
  <c r="DA1059" i="3"/>
  <c r="DC1059" i="3"/>
  <c r="A1060" i="3"/>
  <c r="Y1060" i="3"/>
  <c r="CX1060" i="3" s="1"/>
  <c r="CU1060" i="3"/>
  <c r="CY1060" i="3"/>
  <c r="CZ1060" i="3"/>
  <c r="DA1060" i="3"/>
  <c r="DB1060" i="3"/>
  <c r="DC1060" i="3"/>
  <c r="A1061" i="3"/>
  <c r="Y1061" i="3"/>
  <c r="CX1061" i="3" s="1"/>
  <c r="CY1061" i="3"/>
  <c r="CZ1061" i="3"/>
  <c r="DB1061" i="3" s="1"/>
  <c r="DA1061" i="3"/>
  <c r="DC1061" i="3"/>
  <c r="A1062" i="3"/>
  <c r="Y1062" i="3"/>
  <c r="CW1062" i="3"/>
  <c r="CX1062" i="3"/>
  <c r="DI1062" i="3" s="1"/>
  <c r="CY1062" i="3"/>
  <c r="CZ1062" i="3"/>
  <c r="DB1062" i="3" s="1"/>
  <c r="DA1062" i="3"/>
  <c r="DC1062" i="3"/>
  <c r="A1063" i="3"/>
  <c r="Y1063" i="3"/>
  <c r="CX1063" i="3" s="1"/>
  <c r="CW1063" i="3"/>
  <c r="CY1063" i="3"/>
  <c r="CZ1063" i="3"/>
  <c r="DA1063" i="3"/>
  <c r="DB1063" i="3"/>
  <c r="DC1063" i="3"/>
  <c r="A1064" i="3"/>
  <c r="Y1064" i="3"/>
  <c r="CX1064" i="3"/>
  <c r="DG1064" i="3" s="1"/>
  <c r="CY1064" i="3"/>
  <c r="CZ1064" i="3"/>
  <c r="DA1064" i="3"/>
  <c r="DB1064" i="3"/>
  <c r="DC1064" i="3"/>
  <c r="DF1064" i="3"/>
  <c r="DJ1064" i="3" s="1"/>
  <c r="A1065" i="3"/>
  <c r="Y1065" i="3"/>
  <c r="CU1065" i="3"/>
  <c r="CV1065" i="3"/>
  <c r="CX1065" i="3"/>
  <c r="DI1065" i="3" s="1"/>
  <c r="DJ1065" i="3" s="1"/>
  <c r="CY1065" i="3"/>
  <c r="CZ1065" i="3"/>
  <c r="DB1065" i="3" s="1"/>
  <c r="DA1065" i="3"/>
  <c r="DC1065" i="3"/>
  <c r="A1066" i="3"/>
  <c r="Y1066" i="3"/>
  <c r="CX1066" i="3"/>
  <c r="DH1066" i="3" s="1"/>
  <c r="CY1066" i="3"/>
  <c r="CZ1066" i="3"/>
  <c r="DA1066" i="3"/>
  <c r="DB1066" i="3"/>
  <c r="DC1066" i="3"/>
  <c r="DF1066" i="3"/>
  <c r="A1067" i="3"/>
  <c r="Y1067" i="3"/>
  <c r="CX1067" i="3" s="1"/>
  <c r="CY1067" i="3"/>
  <c r="CZ1067" i="3"/>
  <c r="DA1067" i="3"/>
  <c r="DB1067" i="3"/>
  <c r="DC1067" i="3"/>
  <c r="A1068" i="3"/>
  <c r="Y1068" i="3"/>
  <c r="CW1068" i="3" s="1"/>
  <c r="CX1068" i="3"/>
  <c r="DG1068" i="3" s="1"/>
  <c r="DJ1068" i="3" s="1"/>
  <c r="CY1068" i="3"/>
  <c r="CZ1068" i="3"/>
  <c r="DB1068" i="3" s="1"/>
  <c r="DA1068" i="3"/>
  <c r="DC1068" i="3"/>
  <c r="A1069" i="3"/>
  <c r="Y1069" i="3"/>
  <c r="CX1069" i="3" s="1"/>
  <c r="CY1069" i="3"/>
  <c r="CZ1069" i="3"/>
  <c r="DB1069" i="3" s="1"/>
  <c r="DA1069" i="3"/>
  <c r="DC1069" i="3"/>
  <c r="A1070" i="3"/>
  <c r="Y1070" i="3"/>
  <c r="CX1070" i="3" s="1"/>
  <c r="CU1070" i="3"/>
  <c r="CY1070" i="3"/>
  <c r="CZ1070" i="3"/>
  <c r="DA1070" i="3"/>
  <c r="DB1070" i="3"/>
  <c r="DC1070" i="3"/>
  <c r="A1071" i="3"/>
  <c r="Y1071" i="3"/>
  <c r="CX1071" i="3" s="1"/>
  <c r="CY1071" i="3"/>
  <c r="CZ1071" i="3"/>
  <c r="DB1071" i="3" s="1"/>
  <c r="DA1071" i="3"/>
  <c r="DC1071" i="3"/>
  <c r="A1072" i="3"/>
  <c r="Y1072" i="3"/>
  <c r="CW1072" i="3"/>
  <c r="CX1072" i="3"/>
  <c r="DI1072" i="3" s="1"/>
  <c r="CY1072" i="3"/>
  <c r="CZ1072" i="3"/>
  <c r="DB1072" i="3" s="1"/>
  <c r="DA1072" i="3"/>
  <c r="DC1072" i="3"/>
  <c r="A1073" i="3"/>
  <c r="Y1073" i="3"/>
  <c r="CX1073" i="3" s="1"/>
  <c r="CW1073" i="3"/>
  <c r="CY1073" i="3"/>
  <c r="CZ1073" i="3"/>
  <c r="DA1073" i="3"/>
  <c r="DB1073" i="3"/>
  <c r="DC1073" i="3"/>
  <c r="A1074" i="3"/>
  <c r="Y1074" i="3"/>
  <c r="CX1074" i="3"/>
  <c r="DG1074" i="3" s="1"/>
  <c r="CY1074" i="3"/>
  <c r="CZ1074" i="3"/>
  <c r="DA1074" i="3"/>
  <c r="DB1074" i="3"/>
  <c r="DC1074" i="3"/>
  <c r="DF1074" i="3"/>
  <c r="DJ1074" i="3" s="1"/>
  <c r="A1075" i="3"/>
  <c r="Y1075" i="3"/>
  <c r="CU1075" i="3"/>
  <c r="CV1075" i="3"/>
  <c r="CX1075" i="3"/>
  <c r="DI1075" i="3" s="1"/>
  <c r="DJ1075" i="3" s="1"/>
  <c r="CY1075" i="3"/>
  <c r="CZ1075" i="3"/>
  <c r="DB1075" i="3" s="1"/>
  <c r="DA1075" i="3"/>
  <c r="DC1075" i="3"/>
  <c r="A1076" i="3"/>
  <c r="Y1076" i="3"/>
  <c r="CX1076" i="3" s="1"/>
  <c r="CW1076" i="3"/>
  <c r="CY1076" i="3"/>
  <c r="CZ1076" i="3"/>
  <c r="DA1076" i="3"/>
  <c r="DB1076" i="3"/>
  <c r="DC1076" i="3"/>
  <c r="A1077" i="3"/>
  <c r="Y1077" i="3"/>
  <c r="CX1077" i="3"/>
  <c r="DG1077" i="3" s="1"/>
  <c r="CY1077" i="3"/>
  <c r="CZ1077" i="3"/>
  <c r="DA1077" i="3"/>
  <c r="DB1077" i="3"/>
  <c r="DC1077" i="3"/>
  <c r="A1078" i="3"/>
  <c r="Y1078" i="3"/>
  <c r="CU1078" i="3"/>
  <c r="CV1078" i="3"/>
  <c r="CX1078" i="3"/>
  <c r="DI1078" i="3" s="1"/>
  <c r="DJ1078" i="3" s="1"/>
  <c r="CY1078" i="3"/>
  <c r="CZ1078" i="3"/>
  <c r="DB1078" i="3" s="1"/>
  <c r="DA1078" i="3"/>
  <c r="DC1078" i="3"/>
  <c r="A1079" i="3"/>
  <c r="Y1079" i="3"/>
  <c r="CX1079" i="3" s="1"/>
  <c r="CW1079" i="3"/>
  <c r="CY1079" i="3"/>
  <c r="CZ1079" i="3"/>
  <c r="DA1079" i="3"/>
  <c r="DB1079" i="3"/>
  <c r="DC1079" i="3"/>
  <c r="A1080" i="3"/>
  <c r="Y1080" i="3"/>
  <c r="CX1080" i="3"/>
  <c r="DG1080" i="3" s="1"/>
  <c r="CY1080" i="3"/>
  <c r="CZ1080" i="3"/>
  <c r="DA1080" i="3"/>
  <c r="DB1080" i="3"/>
  <c r="DC1080" i="3"/>
  <c r="A1081" i="3"/>
  <c r="Y1081" i="3"/>
  <c r="CU1081" i="3"/>
  <c r="CV1081" i="3"/>
  <c r="CX1081" i="3"/>
  <c r="DI1081" i="3" s="1"/>
  <c r="DJ1081" i="3" s="1"/>
  <c r="CY1081" i="3"/>
  <c r="CZ1081" i="3"/>
  <c r="DB1081" i="3" s="1"/>
  <c r="DA1081" i="3"/>
  <c r="DC1081" i="3"/>
  <c r="A1082" i="3"/>
  <c r="Y1082" i="3"/>
  <c r="CX1082" i="3" s="1"/>
  <c r="CW1082" i="3"/>
  <c r="CY1082" i="3"/>
  <c r="CZ1082" i="3"/>
  <c r="DA1082" i="3"/>
  <c r="DB1082" i="3"/>
  <c r="DC1082" i="3"/>
  <c r="A1083" i="3"/>
  <c r="Y1083" i="3"/>
  <c r="CX1083" i="3"/>
  <c r="DG1083" i="3" s="1"/>
  <c r="CY1083" i="3"/>
  <c r="CZ1083" i="3"/>
  <c r="DA1083" i="3"/>
  <c r="DB1083" i="3"/>
  <c r="DC1083" i="3"/>
  <c r="A1084" i="3"/>
  <c r="Y1084" i="3"/>
  <c r="CU1084" i="3"/>
  <c r="CV1084" i="3"/>
  <c r="CX1084" i="3"/>
  <c r="DI1084" i="3" s="1"/>
  <c r="DJ1084" i="3" s="1"/>
  <c r="CY1084" i="3"/>
  <c r="CZ1084" i="3"/>
  <c r="DB1084" i="3" s="1"/>
  <c r="DA1084" i="3"/>
  <c r="DC1084" i="3"/>
  <c r="A1085" i="3"/>
  <c r="Y1085" i="3"/>
  <c r="CX1085" i="3" s="1"/>
  <c r="CW1085" i="3"/>
  <c r="CY1085" i="3"/>
  <c r="CZ1085" i="3"/>
  <c r="DA1085" i="3"/>
  <c r="DB1085" i="3"/>
  <c r="DC1085" i="3"/>
  <c r="A1086" i="3"/>
  <c r="Y1086" i="3"/>
  <c r="CX1086" i="3"/>
  <c r="DG1086" i="3" s="1"/>
  <c r="CY1086" i="3"/>
  <c r="CZ1086" i="3"/>
  <c r="DA1086" i="3"/>
  <c r="DB1086" i="3"/>
  <c r="DC1086" i="3"/>
  <c r="DF1086" i="3"/>
  <c r="DJ1086" i="3" s="1"/>
  <c r="A1087" i="3"/>
  <c r="Y1087" i="3"/>
  <c r="CU1087" i="3"/>
  <c r="CV1087" i="3"/>
  <c r="CX1087" i="3"/>
  <c r="DI1087" i="3" s="1"/>
  <c r="DJ1087" i="3" s="1"/>
  <c r="CY1087" i="3"/>
  <c r="CZ1087" i="3"/>
  <c r="DB1087" i="3" s="1"/>
  <c r="DA1087" i="3"/>
  <c r="DC1087" i="3"/>
  <c r="A1088" i="3"/>
  <c r="Y1088" i="3"/>
  <c r="CX1088" i="3"/>
  <c r="DH1088" i="3" s="1"/>
  <c r="CY1088" i="3"/>
  <c r="CZ1088" i="3"/>
  <c r="DA1088" i="3"/>
  <c r="DB1088" i="3"/>
  <c r="DC1088" i="3"/>
  <c r="A1089" i="3"/>
  <c r="Y1089" i="3"/>
  <c r="CX1089" i="3" s="1"/>
  <c r="CY1089" i="3"/>
  <c r="CZ1089" i="3"/>
  <c r="DA1089" i="3"/>
  <c r="DB1089" i="3"/>
  <c r="DC1089" i="3"/>
  <c r="A1090" i="3"/>
  <c r="Y1090" i="3"/>
  <c r="CW1090" i="3" s="1"/>
  <c r="CX1090" i="3"/>
  <c r="DG1090" i="3" s="1"/>
  <c r="DJ1090" i="3" s="1"/>
  <c r="CY1090" i="3"/>
  <c r="CZ1090" i="3"/>
  <c r="DB1090" i="3" s="1"/>
  <c r="DA1090" i="3"/>
  <c r="DC1090" i="3"/>
  <c r="A1091" i="3"/>
  <c r="Y1091" i="3"/>
  <c r="CX1091" i="3" s="1"/>
  <c r="CY1091" i="3"/>
  <c r="CZ1091" i="3"/>
  <c r="DB1091" i="3" s="1"/>
  <c r="DA1091" i="3"/>
  <c r="DC1091" i="3"/>
  <c r="A1092" i="3"/>
  <c r="Y1092" i="3"/>
  <c r="CX1092" i="3"/>
  <c r="DH1092" i="3" s="1"/>
  <c r="CY1092" i="3"/>
  <c r="CZ1092" i="3"/>
  <c r="DA1092" i="3"/>
  <c r="DB1092" i="3"/>
  <c r="DC1092" i="3"/>
  <c r="DF1092" i="3"/>
  <c r="DJ1092" i="3" s="1"/>
  <c r="A1093" i="3"/>
  <c r="Y1093" i="3"/>
  <c r="CV1093" i="3" s="1"/>
  <c r="CU1093" i="3"/>
  <c r="CY1093" i="3"/>
  <c r="CZ1093" i="3"/>
  <c r="DB1093" i="3" s="1"/>
  <c r="DA1093" i="3"/>
  <c r="DC1093" i="3"/>
  <c r="A1094" i="3"/>
  <c r="Y1094" i="3"/>
  <c r="CX1094" i="3"/>
  <c r="DG1094" i="3" s="1"/>
  <c r="CY1094" i="3"/>
  <c r="CZ1094" i="3"/>
  <c r="DB1094" i="3" s="1"/>
  <c r="DA1094" i="3"/>
  <c r="DC1094" i="3"/>
  <c r="A1095" i="3"/>
  <c r="Y1095" i="3"/>
  <c r="CW1095" i="3" s="1"/>
  <c r="CX1095" i="3"/>
  <c r="DH1095" i="3" s="1"/>
  <c r="CY1095" i="3"/>
  <c r="CZ1095" i="3"/>
  <c r="DA1095" i="3"/>
  <c r="DB1095" i="3"/>
  <c r="DC1095" i="3"/>
  <c r="A1096" i="3"/>
  <c r="Y1096" i="3"/>
  <c r="CX1096" i="3" s="1"/>
  <c r="CY1096" i="3"/>
  <c r="CZ1096" i="3"/>
  <c r="DA1096" i="3"/>
  <c r="DB1096" i="3"/>
  <c r="DC1096" i="3"/>
  <c r="A1097" i="3"/>
  <c r="Y1097" i="3"/>
  <c r="CX1097" i="3" s="1"/>
  <c r="CY1097" i="3"/>
  <c r="CZ1097" i="3"/>
  <c r="DB1097" i="3" s="1"/>
  <c r="DA1097" i="3"/>
  <c r="DC1097" i="3"/>
  <c r="A1098" i="3"/>
  <c r="Y1098" i="3"/>
  <c r="CX1098" i="3"/>
  <c r="DG1098" i="3" s="1"/>
  <c r="CY1098" i="3"/>
  <c r="CZ1098" i="3"/>
  <c r="DB1098" i="3" s="1"/>
  <c r="DA1098" i="3"/>
  <c r="DC1098" i="3"/>
  <c r="A1099" i="3"/>
  <c r="Y1099" i="3"/>
  <c r="CX1099" i="3" s="1"/>
  <c r="CU1099" i="3"/>
  <c r="CV1099" i="3"/>
  <c r="CY1099" i="3"/>
  <c r="CZ1099" i="3"/>
  <c r="DA1099" i="3"/>
  <c r="DB1099" i="3"/>
  <c r="DC1099" i="3"/>
  <c r="A1100" i="3"/>
  <c r="Y1100" i="3"/>
  <c r="CX1100" i="3"/>
  <c r="DG1100" i="3" s="1"/>
  <c r="CY1100" i="3"/>
  <c r="CZ1100" i="3"/>
  <c r="DA1100" i="3"/>
  <c r="DB1100" i="3"/>
  <c r="DC1100" i="3"/>
  <c r="A1101" i="3"/>
  <c r="Y1101" i="3"/>
  <c r="CW1101" i="3" s="1"/>
  <c r="CX1101" i="3"/>
  <c r="DG1101" i="3" s="1"/>
  <c r="DJ1101" i="3" s="1"/>
  <c r="CY1101" i="3"/>
  <c r="CZ1101" i="3"/>
  <c r="DB1101" i="3" s="1"/>
  <c r="DA1101" i="3"/>
  <c r="DC1101" i="3"/>
  <c r="A1102" i="3"/>
  <c r="Y1102" i="3"/>
  <c r="CW1102" i="3" s="1"/>
  <c r="CX1102" i="3"/>
  <c r="DH1102" i="3" s="1"/>
  <c r="CY1102" i="3"/>
  <c r="CZ1102" i="3"/>
  <c r="DA1102" i="3"/>
  <c r="DB1102" i="3"/>
  <c r="DC1102" i="3"/>
  <c r="A1103" i="3"/>
  <c r="Y1103" i="3"/>
  <c r="CX1103" i="3" s="1"/>
  <c r="CY1103" i="3"/>
  <c r="CZ1103" i="3"/>
  <c r="DA1103" i="3"/>
  <c r="DB1103" i="3"/>
  <c r="DC1103" i="3"/>
  <c r="A1104" i="3"/>
  <c r="Y1104" i="3"/>
  <c r="CV1104" i="3" s="1"/>
  <c r="CU1104" i="3"/>
  <c r="CX1104" i="3"/>
  <c r="DG1104" i="3" s="1"/>
  <c r="CY1104" i="3"/>
  <c r="CZ1104" i="3"/>
  <c r="DB1104" i="3" s="1"/>
  <c r="DA1104" i="3"/>
  <c r="DC1104" i="3"/>
  <c r="A1105" i="3"/>
  <c r="Y1105" i="3"/>
  <c r="CX1105" i="3" s="1"/>
  <c r="CY1105" i="3"/>
  <c r="CZ1105" i="3"/>
  <c r="DB1105" i="3" s="1"/>
  <c r="DA1105" i="3"/>
  <c r="DC1105" i="3"/>
  <c r="A1106" i="3"/>
  <c r="Y1106" i="3"/>
  <c r="CX1106" i="3" s="1"/>
  <c r="CW1106" i="3"/>
  <c r="CY1106" i="3"/>
  <c r="CZ1106" i="3"/>
  <c r="DA1106" i="3"/>
  <c r="DB1106" i="3"/>
  <c r="DC1106" i="3"/>
  <c r="A1107" i="3"/>
  <c r="Y1107" i="3"/>
  <c r="CX1107" i="3" s="1"/>
  <c r="CW1107" i="3"/>
  <c r="CY1107" i="3"/>
  <c r="CZ1107" i="3"/>
  <c r="DB1107" i="3" s="1"/>
  <c r="DA1107" i="3"/>
  <c r="DC1107" i="3"/>
  <c r="A1108" i="3"/>
  <c r="Y1108" i="3"/>
  <c r="CX1108" i="3"/>
  <c r="DG1108" i="3" s="1"/>
  <c r="CY1108" i="3"/>
  <c r="CZ1108" i="3"/>
  <c r="DB1108" i="3" s="1"/>
  <c r="DA1108" i="3"/>
  <c r="DC1108" i="3"/>
  <c r="A1109" i="3"/>
  <c r="Y1109" i="3"/>
  <c r="CX1109" i="3" s="1"/>
  <c r="CU1109" i="3"/>
  <c r="CV1109" i="3"/>
  <c r="CY1109" i="3"/>
  <c r="CZ1109" i="3"/>
  <c r="DA1109" i="3"/>
  <c r="DB1109" i="3"/>
  <c r="DC1109" i="3"/>
  <c r="A1110" i="3"/>
  <c r="Y1110" i="3"/>
  <c r="CX1110" i="3"/>
  <c r="DG1110" i="3" s="1"/>
  <c r="CY1110" i="3"/>
  <c r="CZ1110" i="3"/>
  <c r="DA1110" i="3"/>
  <c r="DB1110" i="3"/>
  <c r="DC1110" i="3"/>
  <c r="A1111" i="3"/>
  <c r="Y1111" i="3"/>
  <c r="CW1111" i="3" s="1"/>
  <c r="CX1111" i="3"/>
  <c r="DG1111" i="3" s="1"/>
  <c r="DJ1111" i="3" s="1"/>
  <c r="CY1111" i="3"/>
  <c r="CZ1111" i="3"/>
  <c r="DB1111" i="3" s="1"/>
  <c r="DA1111" i="3"/>
  <c r="DC1111" i="3"/>
  <c r="A1112" i="3"/>
  <c r="Y1112" i="3"/>
  <c r="CW1112" i="3" s="1"/>
  <c r="CX1112" i="3"/>
  <c r="DH1112" i="3" s="1"/>
  <c r="CY1112" i="3"/>
  <c r="CZ1112" i="3"/>
  <c r="DA1112" i="3"/>
  <c r="DB1112" i="3"/>
  <c r="DC1112" i="3"/>
  <c r="DF1112" i="3"/>
  <c r="A1113" i="3"/>
  <c r="Y1113" i="3"/>
  <c r="CX1113" i="3" s="1"/>
  <c r="CY1113" i="3"/>
  <c r="CZ1113" i="3"/>
  <c r="DA1113" i="3"/>
  <c r="DB1113" i="3"/>
  <c r="DC1113" i="3"/>
  <c r="A1114" i="3"/>
  <c r="Y1114" i="3"/>
  <c r="CV1114" i="3" s="1"/>
  <c r="CU1114" i="3"/>
  <c r="CX1114" i="3"/>
  <c r="DG1114" i="3" s="1"/>
  <c r="CY1114" i="3"/>
  <c r="CZ1114" i="3"/>
  <c r="DB1114" i="3" s="1"/>
  <c r="DA1114" i="3"/>
  <c r="DC1114" i="3"/>
  <c r="A1115" i="3"/>
  <c r="Y1115" i="3"/>
  <c r="CX1115" i="3" s="1"/>
  <c r="CY1115" i="3"/>
  <c r="CZ1115" i="3"/>
  <c r="DB1115" i="3" s="1"/>
  <c r="DA1115" i="3"/>
  <c r="DC1115" i="3"/>
  <c r="A1116" i="3"/>
  <c r="Y1116" i="3"/>
  <c r="CX1116" i="3" s="1"/>
  <c r="CW1116" i="3"/>
  <c r="CY1116" i="3"/>
  <c r="CZ1116" i="3"/>
  <c r="DA1116" i="3"/>
  <c r="DB1116" i="3"/>
  <c r="DC1116" i="3"/>
  <c r="A1117" i="3"/>
  <c r="Y1117" i="3"/>
  <c r="CX1117" i="3" s="1"/>
  <c r="CW1117" i="3"/>
  <c r="CY1117" i="3"/>
  <c r="CZ1117" i="3"/>
  <c r="DB1117" i="3" s="1"/>
  <c r="DA1117" i="3"/>
  <c r="DC1117" i="3"/>
  <c r="A1118" i="3"/>
  <c r="Y1118" i="3"/>
  <c r="CX1118" i="3"/>
  <c r="DG1118" i="3" s="1"/>
  <c r="CY1118" i="3"/>
  <c r="CZ1118" i="3"/>
  <c r="DB1118" i="3" s="1"/>
  <c r="DA1118" i="3"/>
  <c r="DC1118" i="3"/>
  <c r="A1119" i="3"/>
  <c r="Y1119" i="3"/>
  <c r="CX1119" i="3" s="1"/>
  <c r="CU1119" i="3"/>
  <c r="CV1119" i="3"/>
  <c r="CY1119" i="3"/>
  <c r="CZ1119" i="3"/>
  <c r="DA1119" i="3"/>
  <c r="DB1119" i="3"/>
  <c r="DC1119" i="3"/>
  <c r="A1120" i="3"/>
  <c r="Y1120" i="3"/>
  <c r="CX1120" i="3"/>
  <c r="DG1120" i="3" s="1"/>
  <c r="CY1120" i="3"/>
  <c r="CZ1120" i="3"/>
  <c r="DA1120" i="3"/>
  <c r="DB1120" i="3"/>
  <c r="DC1120" i="3"/>
  <c r="A1121" i="3"/>
  <c r="Y1121" i="3"/>
  <c r="CW1121" i="3" s="1"/>
  <c r="CX1121" i="3"/>
  <c r="DG1121" i="3" s="1"/>
  <c r="DJ1121" i="3" s="1"/>
  <c r="CY1121" i="3"/>
  <c r="CZ1121" i="3"/>
  <c r="DB1121" i="3" s="1"/>
  <c r="DA1121" i="3"/>
  <c r="DC1121" i="3"/>
  <c r="A1122" i="3"/>
  <c r="Y1122" i="3"/>
  <c r="CW1122" i="3" s="1"/>
  <c r="CX1122" i="3"/>
  <c r="DH1122" i="3" s="1"/>
  <c r="CY1122" i="3"/>
  <c r="CZ1122" i="3"/>
  <c r="DA1122" i="3"/>
  <c r="DB1122" i="3"/>
  <c r="DC1122" i="3"/>
  <c r="A1123" i="3"/>
  <c r="Y1123" i="3"/>
  <c r="CX1123" i="3" s="1"/>
  <c r="CY1123" i="3"/>
  <c r="CZ1123" i="3"/>
  <c r="DA1123" i="3"/>
  <c r="DB1123" i="3"/>
  <c r="DC1123" i="3"/>
  <c r="A1124" i="3"/>
  <c r="Y1124" i="3"/>
  <c r="CX1124" i="3" s="1"/>
  <c r="CY1124" i="3"/>
  <c r="CZ1124" i="3"/>
  <c r="DA1124" i="3"/>
  <c r="DB1124" i="3"/>
  <c r="DC1124" i="3"/>
  <c r="A1125" i="3"/>
  <c r="Y1125" i="3"/>
  <c r="CU1125" i="3"/>
  <c r="CV1125" i="3"/>
  <c r="CX1125" i="3"/>
  <c r="DI1125" i="3" s="1"/>
  <c r="DJ1125" i="3" s="1"/>
  <c r="CY1125" i="3"/>
  <c r="CZ1125" i="3"/>
  <c r="DB1125" i="3" s="1"/>
  <c r="DA1125" i="3"/>
  <c r="DC1125" i="3"/>
  <c r="A1126" i="3"/>
  <c r="Y1126" i="3"/>
  <c r="CX1126" i="3"/>
  <c r="DH1126" i="3" s="1"/>
  <c r="CY1126" i="3"/>
  <c r="CZ1126" i="3"/>
  <c r="DA1126" i="3"/>
  <c r="DB1126" i="3"/>
  <c r="DC1126" i="3"/>
  <c r="A1127" i="3"/>
  <c r="Y1127" i="3"/>
  <c r="CX1127" i="3" s="1"/>
  <c r="CY1127" i="3"/>
  <c r="CZ1127" i="3"/>
  <c r="DA1127" i="3"/>
  <c r="DB1127" i="3"/>
  <c r="DC1127" i="3"/>
  <c r="A1128" i="3"/>
  <c r="Y1128" i="3"/>
  <c r="CW1128" i="3" s="1"/>
  <c r="CX1128" i="3"/>
  <c r="DG1128" i="3" s="1"/>
  <c r="DJ1128" i="3" s="1"/>
  <c r="CY1128" i="3"/>
  <c r="CZ1128" i="3"/>
  <c r="DB1128" i="3" s="1"/>
  <c r="DA1128" i="3"/>
  <c r="DC1128" i="3"/>
  <c r="A1129" i="3"/>
  <c r="Y1129" i="3"/>
  <c r="CX1129" i="3" s="1"/>
  <c r="CY1129" i="3"/>
  <c r="CZ1129" i="3"/>
  <c r="DB1129" i="3" s="1"/>
  <c r="DA1129" i="3"/>
  <c r="DC1129" i="3"/>
  <c r="A1130" i="3"/>
  <c r="Y1130" i="3"/>
  <c r="CX1130" i="3"/>
  <c r="DH1130" i="3" s="1"/>
  <c r="CY1130" i="3"/>
  <c r="CZ1130" i="3"/>
  <c r="DA1130" i="3"/>
  <c r="DB1130" i="3"/>
  <c r="DC1130" i="3"/>
  <c r="DF1130" i="3"/>
  <c r="DJ1130" i="3" s="1"/>
  <c r="A1131" i="3"/>
  <c r="Y1131" i="3"/>
  <c r="CV1131" i="3" s="1"/>
  <c r="CU1131" i="3"/>
  <c r="CY1131" i="3"/>
  <c r="CZ1131" i="3"/>
  <c r="DB1131" i="3" s="1"/>
  <c r="DA1131" i="3"/>
  <c r="DC1131" i="3"/>
  <c r="A1132" i="3"/>
  <c r="Y1132" i="3"/>
  <c r="CX1132" i="3"/>
  <c r="DG1132" i="3" s="1"/>
  <c r="CY1132" i="3"/>
  <c r="CZ1132" i="3"/>
  <c r="DB1132" i="3" s="1"/>
  <c r="DA1132" i="3"/>
  <c r="DC1132" i="3"/>
  <c r="A1133" i="3"/>
  <c r="Y1133" i="3"/>
  <c r="CW1133" i="3" s="1"/>
  <c r="CX1133" i="3"/>
  <c r="DH1133" i="3" s="1"/>
  <c r="CY1133" i="3"/>
  <c r="CZ1133" i="3"/>
  <c r="DA1133" i="3"/>
  <c r="DB1133" i="3"/>
  <c r="DC1133" i="3"/>
  <c r="DF1133" i="3"/>
  <c r="A1134" i="3"/>
  <c r="Y1134" i="3"/>
  <c r="CX1134" i="3" s="1"/>
  <c r="CY1134" i="3"/>
  <c r="CZ1134" i="3"/>
  <c r="DA1134" i="3"/>
  <c r="DB1134" i="3"/>
  <c r="DC1134" i="3"/>
  <c r="A1135" i="3"/>
  <c r="Y1135" i="3"/>
  <c r="CX1135" i="3" s="1"/>
  <c r="CY1135" i="3"/>
  <c r="CZ1135" i="3"/>
  <c r="DB1135" i="3" s="1"/>
  <c r="DA1135" i="3"/>
  <c r="DC1135" i="3"/>
  <c r="A1136" i="3"/>
  <c r="Y1136" i="3"/>
  <c r="CU1136" i="3"/>
  <c r="CV1136" i="3"/>
  <c r="CX1136" i="3"/>
  <c r="DH1136" i="3" s="1"/>
  <c r="CY1136" i="3"/>
  <c r="CZ1136" i="3"/>
  <c r="DA1136" i="3"/>
  <c r="DB1136" i="3"/>
  <c r="DC1136" i="3"/>
  <c r="A1137" i="3"/>
  <c r="Y1137" i="3"/>
  <c r="CX1137" i="3" s="1"/>
  <c r="CY1137" i="3"/>
  <c r="CZ1137" i="3"/>
  <c r="DA1137" i="3"/>
  <c r="DB1137" i="3"/>
  <c r="DC1137" i="3"/>
  <c r="A1138" i="3"/>
  <c r="Y1138" i="3"/>
  <c r="CW1138" i="3" s="1"/>
  <c r="CY1138" i="3"/>
  <c r="CZ1138" i="3"/>
  <c r="DB1138" i="3" s="1"/>
  <c r="DA1138" i="3"/>
  <c r="DC1138" i="3"/>
  <c r="A1139" i="3"/>
  <c r="Y1139" i="3"/>
  <c r="CW1139" i="3"/>
  <c r="CX1139" i="3"/>
  <c r="DI1139" i="3" s="1"/>
  <c r="CY1139" i="3"/>
  <c r="CZ1139" i="3"/>
  <c r="DA1139" i="3"/>
  <c r="DB1139" i="3"/>
  <c r="DC1139" i="3"/>
  <c r="A1140" i="3"/>
  <c r="Y1140" i="3"/>
  <c r="CX1140" i="3"/>
  <c r="DH1140" i="3" s="1"/>
  <c r="CY1140" i="3"/>
  <c r="CZ1140" i="3"/>
  <c r="DA1140" i="3"/>
  <c r="DB1140" i="3"/>
  <c r="DC1140" i="3"/>
  <c r="DF1140" i="3"/>
  <c r="DJ1140" i="3" s="1"/>
  <c r="A1141" i="3"/>
  <c r="Y1141" i="3"/>
  <c r="CV1141" i="3" s="1"/>
  <c r="CU1141" i="3"/>
  <c r="CY1141" i="3"/>
  <c r="CZ1141" i="3"/>
  <c r="DB1141" i="3" s="1"/>
  <c r="DA1141" i="3"/>
  <c r="DC1141" i="3"/>
  <c r="A1142" i="3"/>
  <c r="Y1142" i="3"/>
  <c r="CX1142" i="3"/>
  <c r="DG1142" i="3" s="1"/>
  <c r="CY1142" i="3"/>
  <c r="CZ1142" i="3"/>
  <c r="DB1142" i="3" s="1"/>
  <c r="DA1142" i="3"/>
  <c r="DC1142" i="3"/>
  <c r="A1143" i="3"/>
  <c r="Y1143" i="3"/>
  <c r="CW1143" i="3" s="1"/>
  <c r="CX1143" i="3"/>
  <c r="DH1143" i="3" s="1"/>
  <c r="CY1143" i="3"/>
  <c r="CZ1143" i="3"/>
  <c r="DA1143" i="3"/>
  <c r="DB1143" i="3"/>
  <c r="DC1143" i="3"/>
  <c r="A1144" i="3"/>
  <c r="Y1144" i="3"/>
  <c r="CX1144" i="3" s="1"/>
  <c r="CY1144" i="3"/>
  <c r="CZ1144" i="3"/>
  <c r="DA1144" i="3"/>
  <c r="DB1144" i="3"/>
  <c r="DC1144" i="3"/>
  <c r="A1145" i="3"/>
  <c r="Y1145" i="3"/>
  <c r="CX1145" i="3" s="1"/>
  <c r="CY1145" i="3"/>
  <c r="CZ1145" i="3"/>
  <c r="DB1145" i="3" s="1"/>
  <c r="DA1145" i="3"/>
  <c r="DC1145" i="3"/>
  <c r="A1146" i="3"/>
  <c r="Y1146" i="3"/>
  <c r="CX1146" i="3"/>
  <c r="DG1146" i="3" s="1"/>
  <c r="CY1146" i="3"/>
  <c r="CZ1146" i="3"/>
  <c r="DB1146" i="3" s="1"/>
  <c r="DA1146" i="3"/>
  <c r="DC1146" i="3"/>
  <c r="A1147" i="3"/>
  <c r="Y1147" i="3"/>
  <c r="CX1147" i="3" s="1"/>
  <c r="CY1147" i="3"/>
  <c r="CZ1147" i="3"/>
  <c r="DA1147" i="3"/>
  <c r="DB1147" i="3"/>
  <c r="DC1147" i="3"/>
  <c r="A1148" i="3"/>
  <c r="Y1148" i="3"/>
  <c r="CX1148" i="3" s="1"/>
  <c r="CU1148" i="3"/>
  <c r="CY1148" i="3"/>
  <c r="CZ1148" i="3"/>
  <c r="DA1148" i="3"/>
  <c r="DB1148" i="3"/>
  <c r="DC1148" i="3"/>
  <c r="A1149" i="3"/>
  <c r="Y1149" i="3"/>
  <c r="CX1149" i="3"/>
  <c r="DH1149" i="3" s="1"/>
  <c r="CY1149" i="3"/>
  <c r="CZ1149" i="3"/>
  <c r="DB1149" i="3" s="1"/>
  <c r="DA1149" i="3"/>
  <c r="DC1149" i="3"/>
  <c r="A1150" i="3"/>
  <c r="Y1150" i="3"/>
  <c r="CW1150" i="3"/>
  <c r="CX1150" i="3"/>
  <c r="DI1150" i="3" s="1"/>
  <c r="CY1150" i="3"/>
  <c r="CZ1150" i="3"/>
  <c r="DA1150" i="3"/>
  <c r="DB1150" i="3"/>
  <c r="DC1150" i="3"/>
  <c r="DF1150" i="3"/>
  <c r="A1151" i="3"/>
  <c r="Y1151" i="3"/>
  <c r="CX1151" i="3" s="1"/>
  <c r="CW1151" i="3"/>
  <c r="CY1151" i="3"/>
  <c r="CZ1151" i="3"/>
  <c r="DA1151" i="3"/>
  <c r="DB1151" i="3"/>
  <c r="DC1151" i="3"/>
  <c r="A1152" i="3"/>
  <c r="Y1152" i="3"/>
  <c r="CX1152" i="3"/>
  <c r="DG1152" i="3" s="1"/>
  <c r="CY1152" i="3"/>
  <c r="CZ1152" i="3"/>
  <c r="DA1152" i="3"/>
  <c r="DB1152" i="3"/>
  <c r="DC1152" i="3"/>
  <c r="A1153" i="3"/>
  <c r="Y1153" i="3"/>
  <c r="CX1153" i="3" s="1"/>
  <c r="CY1153" i="3"/>
  <c r="CZ1153" i="3"/>
  <c r="DB1153" i="3" s="1"/>
  <c r="DA1153" i="3"/>
  <c r="DC1153" i="3"/>
  <c r="A1154" i="3"/>
  <c r="Y1154" i="3"/>
  <c r="CX1154" i="3"/>
  <c r="DG1154" i="3" s="1"/>
  <c r="CY1154" i="3"/>
  <c r="CZ1154" i="3"/>
  <c r="DB1154" i="3" s="1"/>
  <c r="DA1154" i="3"/>
  <c r="DC1154" i="3"/>
  <c r="A1155" i="3"/>
  <c r="Y1155" i="3"/>
  <c r="CX1155" i="3" s="1"/>
  <c r="CU1155" i="3"/>
  <c r="CV1155" i="3"/>
  <c r="CY1155" i="3"/>
  <c r="CZ1155" i="3"/>
  <c r="DA1155" i="3"/>
  <c r="DB1155" i="3"/>
  <c r="DC1155" i="3"/>
  <c r="A1156" i="3"/>
  <c r="Y1156" i="3"/>
  <c r="CX1156" i="3" s="1"/>
  <c r="CY1156" i="3"/>
  <c r="CZ1156" i="3"/>
  <c r="DA1156" i="3"/>
  <c r="DB1156" i="3"/>
  <c r="DC1156" i="3"/>
  <c r="A1157" i="3"/>
  <c r="Y1157" i="3"/>
  <c r="CW1157" i="3"/>
  <c r="CX1157" i="3"/>
  <c r="DG1157" i="3" s="1"/>
  <c r="DJ1157" i="3" s="1"/>
  <c r="CY1157" i="3"/>
  <c r="CZ1157" i="3"/>
  <c r="DB1157" i="3" s="1"/>
  <c r="DA1157" i="3"/>
  <c r="DC1157" i="3"/>
  <c r="A1158" i="3"/>
  <c r="Y1158" i="3"/>
  <c r="CW1158" i="3" s="1"/>
  <c r="CX1158" i="3"/>
  <c r="DF1158" i="3" s="1"/>
  <c r="CY1158" i="3"/>
  <c r="CZ1158" i="3"/>
  <c r="DA1158" i="3"/>
  <c r="DB1158" i="3"/>
  <c r="DC1158" i="3"/>
  <c r="A1159" i="3"/>
  <c r="Y1159" i="3"/>
  <c r="CX1159" i="3" s="1"/>
  <c r="CY1159" i="3"/>
  <c r="CZ1159" i="3"/>
  <c r="DA1159" i="3"/>
  <c r="DB1159" i="3"/>
  <c r="DC1159" i="3"/>
  <c r="A1160" i="3"/>
  <c r="Y1160" i="3"/>
  <c r="CX1160" i="3"/>
  <c r="DI1160" i="3" s="1"/>
  <c r="CY1160" i="3"/>
  <c r="CZ1160" i="3"/>
  <c r="DA1160" i="3"/>
  <c r="DB1160" i="3"/>
  <c r="DC1160" i="3"/>
  <c r="DF1160" i="3"/>
  <c r="DJ1160" i="3" s="1"/>
  <c r="A1161" i="3"/>
  <c r="Y1161" i="3"/>
  <c r="CU1161" i="3"/>
  <c r="CV1161" i="3"/>
  <c r="CX1161" i="3"/>
  <c r="DI1161" i="3" s="1"/>
  <c r="DJ1161" i="3" s="1"/>
  <c r="CY1161" i="3"/>
  <c r="CZ1161" i="3"/>
  <c r="DA1161" i="3"/>
  <c r="DB1161" i="3"/>
  <c r="DC1161" i="3"/>
  <c r="DF1161" i="3"/>
  <c r="A1162" i="3"/>
  <c r="Y1162" i="3"/>
  <c r="CX1162" i="3"/>
  <c r="DF1162" i="3" s="1"/>
  <c r="CY1162" i="3"/>
  <c r="CZ1162" i="3"/>
  <c r="DA1162" i="3"/>
  <c r="DB1162" i="3"/>
  <c r="DC1162" i="3"/>
  <c r="A1163" i="3"/>
  <c r="Y1163" i="3"/>
  <c r="CY1163" i="3"/>
  <c r="CZ1163" i="3"/>
  <c r="DA1163" i="3"/>
  <c r="DB1163" i="3"/>
  <c r="DC1163" i="3"/>
  <c r="A1164" i="3"/>
  <c r="Y1164" i="3"/>
  <c r="CW1164" i="3"/>
  <c r="CX1164" i="3"/>
  <c r="DG1164" i="3" s="1"/>
  <c r="DJ1164" i="3" s="1"/>
  <c r="CY1164" i="3"/>
  <c r="CZ1164" i="3"/>
  <c r="DB1164" i="3" s="1"/>
  <c r="DA1164" i="3"/>
  <c r="DC1164" i="3"/>
  <c r="A1165" i="3"/>
  <c r="Y1165" i="3"/>
  <c r="CX1165" i="3" s="1"/>
  <c r="DG1165" i="3" s="1"/>
  <c r="CY1165" i="3"/>
  <c r="CZ1165" i="3"/>
  <c r="DA1165" i="3"/>
  <c r="DB1165" i="3"/>
  <c r="DC1165" i="3"/>
  <c r="A1166" i="3"/>
  <c r="Y1166" i="3"/>
  <c r="CX1166" i="3"/>
  <c r="CY1166" i="3"/>
  <c r="CZ1166" i="3"/>
  <c r="DA1166" i="3"/>
  <c r="DB1166" i="3"/>
  <c r="DC1166" i="3"/>
  <c r="DF1166" i="3"/>
  <c r="DJ1166" i="3" s="1"/>
  <c r="A1167" i="3"/>
  <c r="Y1167" i="3"/>
  <c r="CU1167" i="3"/>
  <c r="CY1167" i="3"/>
  <c r="CZ1167" i="3"/>
  <c r="DB1167" i="3" s="1"/>
  <c r="DA1167" i="3"/>
  <c r="DC1167" i="3"/>
  <c r="A1168" i="3"/>
  <c r="Y1168" i="3"/>
  <c r="CX1168" i="3"/>
  <c r="DG1168" i="3" s="1"/>
  <c r="CY1168" i="3"/>
  <c r="CZ1168" i="3"/>
  <c r="DB1168" i="3" s="1"/>
  <c r="DA1168" i="3"/>
  <c r="DC1168" i="3"/>
  <c r="A1169" i="3"/>
  <c r="Y1169" i="3"/>
  <c r="CW1169" i="3" s="1"/>
  <c r="CX1169" i="3"/>
  <c r="DF1169" i="3" s="1"/>
  <c r="CY1169" i="3"/>
  <c r="CZ1169" i="3"/>
  <c r="DA1169" i="3"/>
  <c r="DB1169" i="3"/>
  <c r="DC1169" i="3"/>
  <c r="A1170" i="3"/>
  <c r="Y1170" i="3"/>
  <c r="CY1170" i="3"/>
  <c r="CZ1170" i="3"/>
  <c r="DA1170" i="3"/>
  <c r="DB1170" i="3"/>
  <c r="DC1170" i="3"/>
  <c r="A1171" i="3"/>
  <c r="Y1171" i="3"/>
  <c r="CX1171" i="3" s="1"/>
  <c r="CY1171" i="3"/>
  <c r="CZ1171" i="3"/>
  <c r="DB1171" i="3" s="1"/>
  <c r="DA1171" i="3"/>
  <c r="DC1171" i="3"/>
  <c r="A1172" i="3"/>
  <c r="Y1172" i="3"/>
  <c r="CU1172" i="3"/>
  <c r="CV1172" i="3"/>
  <c r="CX1172" i="3"/>
  <c r="DF1172" i="3" s="1"/>
  <c r="CY1172" i="3"/>
  <c r="CZ1172" i="3"/>
  <c r="DA1172" i="3"/>
  <c r="DB1172" i="3"/>
  <c r="DC1172" i="3"/>
  <c r="A1173" i="3"/>
  <c r="Y1173" i="3"/>
  <c r="CX1173" i="3" s="1"/>
  <c r="CY1173" i="3"/>
  <c r="CZ1173" i="3"/>
  <c r="DA1173" i="3"/>
  <c r="DB1173" i="3"/>
  <c r="DC1173" i="3"/>
  <c r="A1174" i="3"/>
  <c r="Y1174" i="3"/>
  <c r="CW1174" i="3"/>
  <c r="CX1174" i="3"/>
  <c r="DI1174" i="3" s="1"/>
  <c r="CY1174" i="3"/>
  <c r="CZ1174" i="3"/>
  <c r="DB1174" i="3" s="1"/>
  <c r="DA1174" i="3"/>
  <c r="DC1174" i="3"/>
  <c r="A1175" i="3"/>
  <c r="Y1175" i="3"/>
  <c r="CW1175" i="3"/>
  <c r="CX1175" i="3"/>
  <c r="DI1175" i="3" s="1"/>
  <c r="CY1175" i="3"/>
  <c r="CZ1175" i="3"/>
  <c r="DA1175" i="3"/>
  <c r="DB1175" i="3"/>
  <c r="DC1175" i="3"/>
  <c r="A1176" i="3"/>
  <c r="Y1176" i="3"/>
  <c r="CX1176" i="3"/>
  <c r="DF1176" i="3" s="1"/>
  <c r="DJ1176" i="3" s="1"/>
  <c r="CY1176" i="3"/>
  <c r="CZ1176" i="3"/>
  <c r="DA1176" i="3"/>
  <c r="DB1176" i="3"/>
  <c r="DC1176" i="3"/>
  <c r="A1177" i="3"/>
  <c r="Y1177" i="3"/>
  <c r="CU1177" i="3"/>
  <c r="CY1177" i="3"/>
  <c r="CZ1177" i="3"/>
  <c r="DB1177" i="3" s="1"/>
  <c r="DA1177" i="3"/>
  <c r="DC1177" i="3"/>
  <c r="A1178" i="3"/>
  <c r="Y1178" i="3"/>
  <c r="CW1178" i="3"/>
  <c r="CX1178" i="3"/>
  <c r="DI1178" i="3" s="1"/>
  <c r="CY1178" i="3"/>
  <c r="CZ1178" i="3"/>
  <c r="DB1178" i="3" s="1"/>
  <c r="DA1178" i="3"/>
  <c r="DC1178" i="3"/>
  <c r="A1179" i="3"/>
  <c r="Y1179" i="3"/>
  <c r="CX1179" i="3" s="1"/>
  <c r="CW1179" i="3"/>
  <c r="CY1179" i="3"/>
  <c r="CZ1179" i="3"/>
  <c r="DA1179" i="3"/>
  <c r="DB1179" i="3"/>
  <c r="DC1179" i="3"/>
  <c r="A1180" i="3"/>
  <c r="Y1180" i="3"/>
  <c r="CX1180" i="3" s="1"/>
  <c r="CY1180" i="3"/>
  <c r="CZ1180" i="3"/>
  <c r="DA1180" i="3"/>
  <c r="DB1180" i="3"/>
  <c r="DC1180" i="3"/>
  <c r="A1181" i="3"/>
  <c r="Y1181" i="3"/>
  <c r="CU1181" i="3"/>
  <c r="CV1181" i="3"/>
  <c r="CX1181" i="3"/>
  <c r="DI1181" i="3" s="1"/>
  <c r="DJ1181" i="3" s="1"/>
  <c r="CY1181" i="3"/>
  <c r="CZ1181" i="3"/>
  <c r="DA1181" i="3"/>
  <c r="DB1181" i="3"/>
  <c r="DC1181" i="3"/>
  <c r="A1182" i="3"/>
  <c r="Y1182" i="3"/>
  <c r="CX1182" i="3" s="1"/>
  <c r="CW1182" i="3"/>
  <c r="CY1182" i="3"/>
  <c r="CZ1182" i="3"/>
  <c r="DA1182" i="3"/>
  <c r="DB1182" i="3"/>
  <c r="DC1182" i="3"/>
  <c r="A1183" i="3"/>
  <c r="Y1183" i="3"/>
  <c r="CW1183" i="3"/>
  <c r="CX1183" i="3"/>
  <c r="DH1183" i="3" s="1"/>
  <c r="CY1183" i="3"/>
  <c r="CZ1183" i="3"/>
  <c r="DB1183" i="3" s="1"/>
  <c r="DA1183" i="3"/>
  <c r="DC1183" i="3"/>
  <c r="A1184" i="3"/>
  <c r="Y1184" i="3"/>
  <c r="CX1184" i="3"/>
  <c r="DG1184" i="3" s="1"/>
  <c r="CY1184" i="3"/>
  <c r="CZ1184" i="3"/>
  <c r="DB1184" i="3" s="1"/>
  <c r="DA1184" i="3"/>
  <c r="DC1184" i="3"/>
  <c r="A1185" i="3"/>
  <c r="Y1185" i="3"/>
  <c r="CX1185" i="3" s="1"/>
  <c r="DI1185" i="3" s="1"/>
  <c r="DJ1185" i="3" s="1"/>
  <c r="CU1185" i="3"/>
  <c r="CV1185" i="3"/>
  <c r="CY1185" i="3"/>
  <c r="CZ1185" i="3"/>
  <c r="DA1185" i="3"/>
  <c r="DB1185" i="3"/>
  <c r="DC1185" i="3"/>
  <c r="A1186" i="3"/>
  <c r="Y1186" i="3"/>
  <c r="CX1186" i="3"/>
  <c r="DG1186" i="3" s="1"/>
  <c r="CY1186" i="3"/>
  <c r="CZ1186" i="3"/>
  <c r="DB1186" i="3" s="1"/>
  <c r="DA1186" i="3"/>
  <c r="DC1186" i="3"/>
  <c r="A1187" i="3"/>
  <c r="Y1187" i="3"/>
  <c r="CW1187" i="3" s="1"/>
  <c r="CX1187" i="3"/>
  <c r="DH1187" i="3" s="1"/>
  <c r="CY1187" i="3"/>
  <c r="CZ1187" i="3"/>
  <c r="DB1187" i="3" s="1"/>
  <c r="DA1187" i="3"/>
  <c r="DC1187" i="3"/>
  <c r="A1188" i="3"/>
  <c r="Y1188" i="3"/>
  <c r="CW1188" i="3" s="1"/>
  <c r="CY1188" i="3"/>
  <c r="CZ1188" i="3"/>
  <c r="DA1188" i="3"/>
  <c r="DB1188" i="3"/>
  <c r="DC1188" i="3"/>
  <c r="A1189" i="3"/>
  <c r="Y1189" i="3"/>
  <c r="CX1189" i="3" s="1"/>
  <c r="CY1189" i="3"/>
  <c r="CZ1189" i="3"/>
  <c r="DA1189" i="3"/>
  <c r="DB1189" i="3"/>
  <c r="DC1189" i="3"/>
  <c r="DI1189" i="3"/>
  <c r="A1190" i="3"/>
  <c r="Y1190" i="3"/>
  <c r="CX1190" i="3" s="1"/>
  <c r="CY1190" i="3"/>
  <c r="CZ1190" i="3"/>
  <c r="DA1190" i="3"/>
  <c r="DB1190" i="3"/>
  <c r="DC1190" i="3"/>
  <c r="DH1190" i="3"/>
  <c r="A1191" i="3"/>
  <c r="Y1191" i="3"/>
  <c r="CU1191" i="3"/>
  <c r="CV1191" i="3"/>
  <c r="CX1191" i="3"/>
  <c r="DI1191" i="3" s="1"/>
  <c r="DJ1191" i="3" s="1"/>
  <c r="CY1191" i="3"/>
  <c r="CZ1191" i="3"/>
  <c r="DA1191" i="3"/>
  <c r="DB1191" i="3"/>
  <c r="DC1191" i="3"/>
  <c r="A1192" i="3"/>
  <c r="Y1192" i="3"/>
  <c r="CX1192" i="3"/>
  <c r="DF1192" i="3" s="1"/>
  <c r="CY1192" i="3"/>
  <c r="CZ1192" i="3"/>
  <c r="DA1192" i="3"/>
  <c r="DB1192" i="3"/>
  <c r="DC1192" i="3"/>
  <c r="A1193" i="3"/>
  <c r="Y1193" i="3"/>
  <c r="CY1193" i="3"/>
  <c r="CZ1193" i="3"/>
  <c r="DA1193" i="3"/>
  <c r="DB1193" i="3"/>
  <c r="DC1193" i="3"/>
  <c r="A1194" i="3"/>
  <c r="Y1194" i="3"/>
  <c r="CW1194" i="3"/>
  <c r="CX1194" i="3"/>
  <c r="DH1194" i="3" s="1"/>
  <c r="CY1194" i="3"/>
  <c r="CZ1194" i="3"/>
  <c r="DB1194" i="3" s="1"/>
  <c r="DA1194" i="3"/>
  <c r="DC1194" i="3"/>
  <c r="A1195" i="3"/>
  <c r="Y1195" i="3"/>
  <c r="CX1195" i="3" s="1"/>
  <c r="DG1195" i="3" s="1"/>
  <c r="CY1195" i="3"/>
  <c r="CZ1195" i="3"/>
  <c r="DA1195" i="3"/>
  <c r="DB1195" i="3"/>
  <c r="DC1195" i="3"/>
  <c r="A1196" i="3"/>
  <c r="Y1196" i="3"/>
  <c r="CX1196" i="3"/>
  <c r="DF1196" i="3" s="1"/>
  <c r="DJ1196" i="3" s="1"/>
  <c r="CY1196" i="3"/>
  <c r="CZ1196" i="3"/>
  <c r="DA1196" i="3"/>
  <c r="DB1196" i="3"/>
  <c r="DC1196" i="3"/>
  <c r="A1197" i="3"/>
  <c r="Y1197" i="3"/>
  <c r="CU1197" i="3"/>
  <c r="CY1197" i="3"/>
  <c r="CZ1197" i="3"/>
  <c r="DB1197" i="3" s="1"/>
  <c r="DA1197" i="3"/>
  <c r="DC1197" i="3"/>
  <c r="A1198" i="3"/>
  <c r="Y1198" i="3"/>
  <c r="CX1198" i="3"/>
  <c r="DF1198" i="3" s="1"/>
  <c r="CY1198" i="3"/>
  <c r="CZ1198" i="3"/>
  <c r="DB1198" i="3" s="1"/>
  <c r="DA1198" i="3"/>
  <c r="DC1198" i="3"/>
  <c r="A1199" i="3"/>
  <c r="Y1199" i="3"/>
  <c r="CW1199" i="3" s="1"/>
  <c r="CX1199" i="3"/>
  <c r="DF1199" i="3" s="1"/>
  <c r="CY1199" i="3"/>
  <c r="CZ1199" i="3"/>
  <c r="DA1199" i="3"/>
  <c r="DB1199" i="3"/>
  <c r="DC1199" i="3"/>
  <c r="A1200" i="3"/>
  <c r="Y1200" i="3"/>
  <c r="CY1200" i="3"/>
  <c r="CZ1200" i="3"/>
  <c r="DA1200" i="3"/>
  <c r="DB1200" i="3"/>
  <c r="DC1200" i="3"/>
  <c r="A1201" i="3"/>
  <c r="Y1201" i="3"/>
  <c r="CX1201" i="3"/>
  <c r="DH1201" i="3" s="1"/>
  <c r="CY1201" i="3"/>
  <c r="CZ1201" i="3"/>
  <c r="DB1201" i="3" s="1"/>
  <c r="DA1201" i="3"/>
  <c r="DC1201" i="3"/>
  <c r="A1202" i="3"/>
  <c r="Y1202" i="3"/>
  <c r="CX1202" i="3"/>
  <c r="DH1202" i="3" s="1"/>
  <c r="CY1202" i="3"/>
  <c r="CZ1202" i="3"/>
  <c r="DB1202" i="3" s="1"/>
  <c r="DA1202" i="3"/>
  <c r="DC1202" i="3"/>
  <c r="A1203" i="3"/>
  <c r="Y1203" i="3"/>
  <c r="CX1203" i="3" s="1"/>
  <c r="DI1203" i="3" s="1"/>
  <c r="DJ1203" i="3" s="1"/>
  <c r="CU1203" i="3"/>
  <c r="CY1203" i="3"/>
  <c r="CZ1203" i="3"/>
  <c r="DA1203" i="3"/>
  <c r="DB1203" i="3"/>
  <c r="DC1203" i="3"/>
  <c r="A1204" i="3"/>
  <c r="Y1204" i="3"/>
  <c r="CX1204" i="3"/>
  <c r="DF1204" i="3" s="1"/>
  <c r="CY1204" i="3"/>
  <c r="CZ1204" i="3"/>
  <c r="DB1204" i="3" s="1"/>
  <c r="DA1204" i="3"/>
  <c r="DC1204" i="3"/>
  <c r="A1205" i="3"/>
  <c r="Y1205" i="3"/>
  <c r="CW1205" i="3"/>
  <c r="CX1205" i="3"/>
  <c r="DH1205" i="3" s="1"/>
  <c r="CY1205" i="3"/>
  <c r="CZ1205" i="3"/>
  <c r="DB1205" i="3" s="1"/>
  <c r="DA1205" i="3"/>
  <c r="DC1205" i="3"/>
  <c r="A1206" i="3"/>
  <c r="Y1206" i="3"/>
  <c r="CW1206" i="3" s="1"/>
  <c r="CX1206" i="3"/>
  <c r="DF1206" i="3" s="1"/>
  <c r="CY1206" i="3"/>
  <c r="CZ1206" i="3"/>
  <c r="DA1206" i="3"/>
  <c r="DB1206" i="3"/>
  <c r="DC1206" i="3"/>
  <c r="A1207" i="3"/>
  <c r="Y1207" i="3"/>
  <c r="CX1207" i="3" s="1"/>
  <c r="DI1207" i="3" s="1"/>
  <c r="CY1207" i="3"/>
  <c r="CZ1207" i="3"/>
  <c r="DA1207" i="3"/>
  <c r="DB1207" i="3"/>
  <c r="DC1207" i="3"/>
  <c r="A1208" i="3"/>
  <c r="Y1208" i="3"/>
  <c r="CX1208" i="3"/>
  <c r="DG1208" i="3" s="1"/>
  <c r="CY1208" i="3"/>
  <c r="CZ1208" i="3"/>
  <c r="DB1208" i="3" s="1"/>
  <c r="DA1208" i="3"/>
  <c r="DC1208" i="3"/>
  <c r="A1209" i="3"/>
  <c r="Y1209" i="3"/>
  <c r="CU1209" i="3"/>
  <c r="CV1209" i="3"/>
  <c r="CX1209" i="3"/>
  <c r="DG1209" i="3" s="1"/>
  <c r="CY1209" i="3"/>
  <c r="CZ1209" i="3"/>
  <c r="DA1209" i="3"/>
  <c r="DB1209" i="3"/>
  <c r="DC1209" i="3"/>
  <c r="A1210" i="3"/>
  <c r="Y1210" i="3"/>
  <c r="CX1210" i="3"/>
  <c r="DF1210" i="3" s="1"/>
  <c r="CY1210" i="3"/>
  <c r="CZ1210" i="3"/>
  <c r="DA1210" i="3"/>
  <c r="DB1210" i="3"/>
  <c r="DC1210" i="3"/>
  <c r="A1211" i="3"/>
  <c r="Y1211" i="3"/>
  <c r="CY1211" i="3"/>
  <c r="CZ1211" i="3"/>
  <c r="DA1211" i="3"/>
  <c r="DB1211" i="3"/>
  <c r="DC1211" i="3"/>
  <c r="A1212" i="3"/>
  <c r="Y1212" i="3"/>
  <c r="CW1212" i="3" s="1"/>
  <c r="CX1212" i="3"/>
  <c r="DI1212" i="3" s="1"/>
  <c r="CY1212" i="3"/>
  <c r="CZ1212" i="3"/>
  <c r="DB1212" i="3" s="1"/>
  <c r="DA1212" i="3"/>
  <c r="DC1212" i="3"/>
  <c r="A1213" i="3"/>
  <c r="Y1213" i="3"/>
  <c r="CX1213" i="3"/>
  <c r="DG1213" i="3" s="1"/>
  <c r="CY1213" i="3"/>
  <c r="CZ1213" i="3"/>
  <c r="DA1213" i="3"/>
  <c r="DB1213" i="3"/>
  <c r="DC1213" i="3"/>
  <c r="DF1213" i="3"/>
  <c r="DJ1213" i="3" s="1"/>
  <c r="A1214" i="3"/>
  <c r="Y1214" i="3"/>
  <c r="CU1214" i="3"/>
  <c r="CV1214" i="3"/>
  <c r="CX1214" i="3"/>
  <c r="DH1214" i="3" s="1"/>
  <c r="CY1214" i="3"/>
  <c r="CZ1214" i="3"/>
  <c r="DA1214" i="3"/>
  <c r="DB1214" i="3"/>
  <c r="DC1214" i="3"/>
  <c r="A1215" i="3"/>
  <c r="Y1215" i="3"/>
  <c r="CX1215" i="3" s="1"/>
  <c r="CY1215" i="3"/>
  <c r="CZ1215" i="3"/>
  <c r="DA1215" i="3"/>
  <c r="DB1215" i="3"/>
  <c r="DC1215" i="3"/>
  <c r="A1216" i="3"/>
  <c r="Y1216" i="3"/>
  <c r="CW1216" i="3" s="1"/>
  <c r="CY1216" i="3"/>
  <c r="CZ1216" i="3"/>
  <c r="DB1216" i="3" s="1"/>
  <c r="DA1216" i="3"/>
  <c r="DC1216" i="3"/>
  <c r="A1217" i="3"/>
  <c r="Y1217" i="3"/>
  <c r="CW1217" i="3"/>
  <c r="CX1217" i="3"/>
  <c r="DI1217" i="3" s="1"/>
  <c r="CY1217" i="3"/>
  <c r="CZ1217" i="3"/>
  <c r="DB1217" i="3" s="1"/>
  <c r="DA1217" i="3"/>
  <c r="DC1217" i="3"/>
  <c r="A1218" i="3"/>
  <c r="Y1218" i="3"/>
  <c r="CX1218" i="3"/>
  <c r="DH1218" i="3" s="1"/>
  <c r="CY1218" i="3"/>
  <c r="CZ1218" i="3"/>
  <c r="DA1218" i="3"/>
  <c r="DB1218" i="3"/>
  <c r="DC1218" i="3"/>
  <c r="DF1218" i="3"/>
  <c r="DJ1218" i="3" s="1"/>
  <c r="A1219" i="3"/>
  <c r="Y1219" i="3"/>
  <c r="CV1219" i="3" s="1"/>
  <c r="CU1219" i="3"/>
  <c r="CY1219" i="3"/>
  <c r="CZ1219" i="3"/>
  <c r="DB1219" i="3" s="1"/>
  <c r="DA1219" i="3"/>
  <c r="DC1219" i="3"/>
  <c r="A1220" i="3"/>
  <c r="Y1220" i="3"/>
  <c r="CW1220" i="3"/>
  <c r="CX1220" i="3"/>
  <c r="DI1220" i="3" s="1"/>
  <c r="CY1220" i="3"/>
  <c r="CZ1220" i="3"/>
  <c r="DB1220" i="3" s="1"/>
  <c r="DA1220" i="3"/>
  <c r="DC1220" i="3"/>
  <c r="A1221" i="3"/>
  <c r="Y1221" i="3"/>
  <c r="CX1221" i="3" s="1"/>
  <c r="CW1221" i="3"/>
  <c r="CY1221" i="3"/>
  <c r="CZ1221" i="3"/>
  <c r="DA1221" i="3"/>
  <c r="DB1221" i="3"/>
  <c r="DC1221" i="3"/>
  <c r="A1222" i="3"/>
  <c r="Y1222" i="3"/>
  <c r="CX1222" i="3" s="1"/>
  <c r="CY1222" i="3"/>
  <c r="CZ1222" i="3"/>
  <c r="DA1222" i="3"/>
  <c r="DB1222" i="3"/>
  <c r="DC1222" i="3"/>
  <c r="A1223" i="3"/>
  <c r="Y1223" i="3"/>
  <c r="CU1223" i="3"/>
  <c r="CV1223" i="3"/>
  <c r="CX1223" i="3"/>
  <c r="DI1223" i="3" s="1"/>
  <c r="DJ1223" i="3" s="1"/>
  <c r="CY1223" i="3"/>
  <c r="CZ1223" i="3"/>
  <c r="DB1223" i="3" s="1"/>
  <c r="DA1223" i="3"/>
  <c r="DC1223" i="3"/>
  <c r="A1224" i="3"/>
  <c r="Y1224" i="3"/>
  <c r="CX1224" i="3" s="1"/>
  <c r="CW1224" i="3"/>
  <c r="CY1224" i="3"/>
  <c r="CZ1224" i="3"/>
  <c r="DA1224" i="3"/>
  <c r="DB1224" i="3"/>
  <c r="DC1224" i="3"/>
  <c r="A1225" i="3"/>
  <c r="Y1225" i="3"/>
  <c r="CW1225" i="3" s="1"/>
  <c r="CY1225" i="3"/>
  <c r="CZ1225" i="3"/>
  <c r="DB1225" i="3" s="1"/>
  <c r="DA1225" i="3"/>
  <c r="DC1225" i="3"/>
  <c r="A1226" i="3"/>
  <c r="Y1226" i="3"/>
  <c r="CX1226" i="3"/>
  <c r="DI1226" i="3" s="1"/>
  <c r="CY1226" i="3"/>
  <c r="CZ1226" i="3"/>
  <c r="DB1226" i="3" s="1"/>
  <c r="DA1226" i="3"/>
  <c r="DC1226" i="3"/>
  <c r="A1227" i="3"/>
  <c r="Y1227" i="3"/>
  <c r="CX1227" i="3" s="1"/>
  <c r="CU1227" i="3"/>
  <c r="CV1227" i="3"/>
  <c r="CY1227" i="3"/>
  <c r="CZ1227" i="3"/>
  <c r="DA1227" i="3"/>
  <c r="DB1227" i="3"/>
  <c r="DC1227" i="3"/>
  <c r="A1228" i="3"/>
  <c r="Y1228" i="3"/>
  <c r="CX1228" i="3" s="1"/>
  <c r="CY1228" i="3"/>
  <c r="CZ1228" i="3"/>
  <c r="DA1228" i="3"/>
  <c r="DB1228" i="3"/>
  <c r="DC1228" i="3"/>
  <c r="A1229" i="3"/>
  <c r="Y1229" i="3"/>
  <c r="CW1229" i="3"/>
  <c r="CX1229" i="3"/>
  <c r="DI1229" i="3" s="1"/>
  <c r="CY1229" i="3"/>
  <c r="CZ1229" i="3"/>
  <c r="DB1229" i="3" s="1"/>
  <c r="DA1229" i="3"/>
  <c r="DC1229" i="3"/>
  <c r="A1230" i="3"/>
  <c r="Y1230" i="3"/>
  <c r="CW1230" i="3"/>
  <c r="CX1230" i="3"/>
  <c r="DH1230" i="3" s="1"/>
  <c r="CY1230" i="3"/>
  <c r="CZ1230" i="3"/>
  <c r="DA1230" i="3"/>
  <c r="DB1230" i="3"/>
  <c r="DC1230" i="3"/>
  <c r="A1231" i="3"/>
  <c r="Y1231" i="3"/>
  <c r="CX1231" i="3" s="1"/>
  <c r="CY1231" i="3"/>
  <c r="CZ1231" i="3"/>
  <c r="DA1231" i="3"/>
  <c r="DB1231" i="3"/>
  <c r="DC1231" i="3"/>
  <c r="A1232" i="3"/>
  <c r="Y1232" i="3"/>
  <c r="CX1232" i="3" s="1"/>
  <c r="CY1232" i="3"/>
  <c r="CZ1232" i="3"/>
  <c r="DA1232" i="3"/>
  <c r="DB1232" i="3"/>
  <c r="DC1232" i="3"/>
  <c r="A1233" i="3"/>
  <c r="Y1233" i="3"/>
  <c r="CU1233" i="3"/>
  <c r="CV1233" i="3"/>
  <c r="CX1233" i="3"/>
  <c r="DI1233" i="3" s="1"/>
  <c r="DJ1233" i="3" s="1"/>
  <c r="CY1233" i="3"/>
  <c r="CZ1233" i="3"/>
  <c r="DB1233" i="3" s="1"/>
  <c r="DA1233" i="3"/>
  <c r="DC1233" i="3"/>
  <c r="A1234" i="3"/>
  <c r="Y1234" i="3"/>
  <c r="CX1234" i="3"/>
  <c r="DH1234" i="3" s="1"/>
  <c r="CY1234" i="3"/>
  <c r="CZ1234" i="3"/>
  <c r="DA1234" i="3"/>
  <c r="DB1234" i="3"/>
  <c r="DC1234" i="3"/>
  <c r="DF1234" i="3"/>
  <c r="A1235" i="3"/>
  <c r="Y1235" i="3"/>
  <c r="CX1235" i="3" s="1"/>
  <c r="CY1235" i="3"/>
  <c r="CZ1235" i="3"/>
  <c r="DA1235" i="3"/>
  <c r="DB1235" i="3"/>
  <c r="DC1235" i="3"/>
  <c r="A1236" i="3"/>
  <c r="Y1236" i="3"/>
  <c r="CW1236" i="3"/>
  <c r="CX1236" i="3"/>
  <c r="DI1236" i="3" s="1"/>
  <c r="CY1236" i="3"/>
  <c r="CZ1236" i="3"/>
  <c r="DB1236" i="3" s="1"/>
  <c r="DA1236" i="3"/>
  <c r="DC1236" i="3"/>
  <c r="A1237" i="3"/>
  <c r="Y1237" i="3"/>
  <c r="CX1237" i="3"/>
  <c r="DI1237" i="3" s="1"/>
  <c r="CY1237" i="3"/>
  <c r="CZ1237" i="3"/>
  <c r="DB1237" i="3" s="1"/>
  <c r="DA1237" i="3"/>
  <c r="DC1237" i="3"/>
  <c r="A1238" i="3"/>
  <c r="Y1238" i="3"/>
  <c r="CX1238" i="3"/>
  <c r="DH1238" i="3" s="1"/>
  <c r="CY1238" i="3"/>
  <c r="CZ1238" i="3"/>
  <c r="DA1238" i="3"/>
  <c r="DB1238" i="3"/>
  <c r="DC1238" i="3"/>
  <c r="DF1238" i="3"/>
  <c r="DJ1238" i="3" s="1"/>
  <c r="A1239" i="3"/>
  <c r="Y1239" i="3"/>
  <c r="CV1239" i="3" s="1"/>
  <c r="CU1239" i="3"/>
  <c r="CY1239" i="3"/>
  <c r="CZ1239" i="3"/>
  <c r="DB1239" i="3" s="1"/>
  <c r="DA1239" i="3"/>
  <c r="DC1239" i="3"/>
  <c r="A1240" i="3"/>
  <c r="Y1240" i="3"/>
  <c r="CX1240" i="3"/>
  <c r="DI1240" i="3" s="1"/>
  <c r="DJ1240" i="3" s="1"/>
  <c r="CY1240" i="3"/>
  <c r="CZ1240" i="3"/>
  <c r="DB1240" i="3" s="1"/>
  <c r="DA1240" i="3"/>
  <c r="DC1240" i="3"/>
  <c r="A1241" i="3"/>
  <c r="Y1241" i="3"/>
  <c r="CW1241" i="3"/>
  <c r="CX1241" i="3"/>
  <c r="DH1241" i="3" s="1"/>
  <c r="CY1241" i="3"/>
  <c r="CZ1241" i="3"/>
  <c r="DA1241" i="3"/>
  <c r="DB1241" i="3"/>
  <c r="DC1241" i="3"/>
  <c r="A1242" i="3"/>
  <c r="Y1242" i="3"/>
  <c r="CX1242" i="3" s="1"/>
  <c r="CY1242" i="3"/>
  <c r="CZ1242" i="3"/>
  <c r="DA1242" i="3"/>
  <c r="DB1242" i="3"/>
  <c r="DC1242" i="3"/>
  <c r="A1243" i="3"/>
  <c r="Y1243" i="3"/>
  <c r="CX1243" i="3"/>
  <c r="DF1243" i="3" s="1"/>
  <c r="DJ1243" i="3" s="1"/>
  <c r="CY1243" i="3"/>
  <c r="CZ1243" i="3"/>
  <c r="DB1243" i="3" s="1"/>
  <c r="DA1243" i="3"/>
  <c r="DC1243" i="3"/>
  <c r="A1244" i="3"/>
  <c r="Y1244" i="3"/>
  <c r="CX1244" i="3"/>
  <c r="DI1244" i="3" s="1"/>
  <c r="CY1244" i="3"/>
  <c r="CZ1244" i="3"/>
  <c r="DB1244" i="3" s="1"/>
  <c r="DA1244" i="3"/>
  <c r="DC1244" i="3"/>
  <c r="A1245" i="3"/>
  <c r="Y1245" i="3"/>
  <c r="CX1245" i="3" s="1"/>
  <c r="CU1245" i="3"/>
  <c r="CV1245" i="3"/>
  <c r="CY1245" i="3"/>
  <c r="CZ1245" i="3"/>
  <c r="DA1245" i="3"/>
  <c r="DB1245" i="3"/>
  <c r="DC1245" i="3"/>
  <c r="A1246" i="3"/>
  <c r="Y1246" i="3"/>
  <c r="CX1246" i="3" s="1"/>
  <c r="CY1246" i="3"/>
  <c r="CZ1246" i="3"/>
  <c r="DA1246" i="3"/>
  <c r="DB1246" i="3"/>
  <c r="DC1246" i="3"/>
  <c r="A1247" i="3"/>
  <c r="Y1247" i="3"/>
  <c r="CW1247" i="3"/>
  <c r="CX1247" i="3"/>
  <c r="DI1247" i="3" s="1"/>
  <c r="CY1247" i="3"/>
  <c r="CZ1247" i="3"/>
  <c r="DB1247" i="3" s="1"/>
  <c r="DA1247" i="3"/>
  <c r="DC1247" i="3"/>
  <c r="A1248" i="3"/>
  <c r="Y1248" i="3"/>
  <c r="CW1248" i="3"/>
  <c r="CX1248" i="3"/>
  <c r="DH1248" i="3" s="1"/>
  <c r="CY1248" i="3"/>
  <c r="CZ1248" i="3"/>
  <c r="DA1248" i="3"/>
  <c r="DB1248" i="3"/>
  <c r="DC1248" i="3"/>
  <c r="DF1248" i="3"/>
  <c r="A1249" i="3"/>
  <c r="Y1249" i="3"/>
  <c r="CX1249" i="3" s="1"/>
  <c r="CY1249" i="3"/>
  <c r="CZ1249" i="3"/>
  <c r="DA1249" i="3"/>
  <c r="DB1249" i="3"/>
  <c r="DC1249" i="3"/>
  <c r="A1250" i="3"/>
  <c r="Y1250" i="3"/>
  <c r="CX1250" i="3" s="1"/>
  <c r="CY1250" i="3"/>
  <c r="CZ1250" i="3"/>
  <c r="DA1250" i="3"/>
  <c r="DB1250" i="3"/>
  <c r="DC1250" i="3"/>
  <c r="A1251" i="3"/>
  <c r="Y1251" i="3"/>
  <c r="CU1251" i="3"/>
  <c r="CV1251" i="3"/>
  <c r="CX1251" i="3"/>
  <c r="DI1251" i="3" s="1"/>
  <c r="DJ1251" i="3" s="1"/>
  <c r="CY1251" i="3"/>
  <c r="CZ1251" i="3"/>
  <c r="DA1251" i="3"/>
  <c r="DB1251" i="3"/>
  <c r="DC1251" i="3"/>
  <c r="A1252" i="3"/>
  <c r="Y1252" i="3"/>
  <c r="CX1252" i="3"/>
  <c r="DH1252" i="3" s="1"/>
  <c r="CY1252" i="3"/>
  <c r="CZ1252" i="3"/>
  <c r="DA1252" i="3"/>
  <c r="DB1252" i="3"/>
  <c r="DC1252" i="3"/>
  <c r="A1253" i="3"/>
  <c r="Y1253" i="3"/>
  <c r="CX1253" i="3" s="1"/>
  <c r="CY1253" i="3"/>
  <c r="CZ1253" i="3"/>
  <c r="DA1253" i="3"/>
  <c r="DB1253" i="3"/>
  <c r="DC1253" i="3"/>
  <c r="A1254" i="3"/>
  <c r="Y1254" i="3"/>
  <c r="CW1254" i="3"/>
  <c r="CX1254" i="3"/>
  <c r="DI1254" i="3" s="1"/>
  <c r="CY1254" i="3"/>
  <c r="CZ1254" i="3"/>
  <c r="DB1254" i="3" s="1"/>
  <c r="DA1254" i="3"/>
  <c r="DC1254" i="3"/>
  <c r="A1255" i="3"/>
  <c r="Y1255" i="3"/>
  <c r="CX1255" i="3"/>
  <c r="DI1255" i="3" s="1"/>
  <c r="CY1255" i="3"/>
  <c r="CZ1255" i="3"/>
  <c r="DA1255" i="3"/>
  <c r="DB1255" i="3"/>
  <c r="DC1255" i="3"/>
  <c r="DF1255" i="3"/>
  <c r="DJ1255" i="3" s="1"/>
  <c r="A1256" i="3"/>
  <c r="Y1256" i="3"/>
  <c r="CX1256" i="3" s="1"/>
  <c r="CU1256" i="3"/>
  <c r="CY1256" i="3"/>
  <c r="CZ1256" i="3"/>
  <c r="DA1256" i="3"/>
  <c r="DB1256" i="3"/>
  <c r="DC1256" i="3"/>
  <c r="A1257" i="3"/>
  <c r="Y1257" i="3"/>
  <c r="CX1257" i="3"/>
  <c r="DH1257" i="3" s="1"/>
  <c r="CY1257" i="3"/>
  <c r="CZ1257" i="3"/>
  <c r="DB1257" i="3" s="1"/>
  <c r="DA1257" i="3"/>
  <c r="DC1257" i="3"/>
  <c r="A1258" i="3"/>
  <c r="Y1258" i="3"/>
  <c r="CW1258" i="3"/>
  <c r="CX1258" i="3"/>
  <c r="DI1258" i="3" s="1"/>
  <c r="CY1258" i="3"/>
  <c r="CZ1258" i="3"/>
  <c r="DA1258" i="3"/>
  <c r="DB1258" i="3"/>
  <c r="DC1258" i="3"/>
  <c r="A1259" i="3"/>
  <c r="Y1259" i="3"/>
  <c r="CX1259" i="3" s="1"/>
  <c r="CW1259" i="3"/>
  <c r="CY1259" i="3"/>
  <c r="CZ1259" i="3"/>
  <c r="DA1259" i="3"/>
  <c r="DB1259" i="3"/>
  <c r="DC1259" i="3"/>
  <c r="A1260" i="3"/>
  <c r="Y1260" i="3"/>
  <c r="CX1260" i="3" s="1"/>
  <c r="CY1260" i="3"/>
  <c r="CZ1260" i="3"/>
  <c r="DA1260" i="3"/>
  <c r="DB1260" i="3"/>
  <c r="DC1260" i="3"/>
  <c r="A1261" i="3"/>
  <c r="Y1261" i="3"/>
  <c r="CU1261" i="3"/>
  <c r="CV1261" i="3"/>
  <c r="CX1261" i="3"/>
  <c r="DI1261" i="3" s="1"/>
  <c r="DJ1261" i="3" s="1"/>
  <c r="CY1261" i="3"/>
  <c r="CZ1261" i="3"/>
  <c r="DA1261" i="3"/>
  <c r="DB1261" i="3"/>
  <c r="DC1261" i="3"/>
  <c r="DF1261" i="3"/>
  <c r="A1262" i="3"/>
  <c r="Y1262" i="3"/>
  <c r="CX1262" i="3" s="1"/>
  <c r="CW1262" i="3"/>
  <c r="CY1262" i="3"/>
  <c r="CZ1262" i="3"/>
  <c r="DA1262" i="3"/>
  <c r="DB1262" i="3"/>
  <c r="DC1262" i="3"/>
  <c r="A1263" i="3"/>
  <c r="Y1263" i="3"/>
  <c r="CW1263" i="3" s="1"/>
  <c r="CX1263" i="3"/>
  <c r="DI1263" i="3" s="1"/>
  <c r="CY1263" i="3"/>
  <c r="CZ1263" i="3"/>
  <c r="DB1263" i="3" s="1"/>
  <c r="DA1263" i="3"/>
  <c r="DC1263" i="3"/>
  <c r="A1264" i="3"/>
  <c r="Y1264" i="3"/>
  <c r="CX1264" i="3"/>
  <c r="DI1264" i="3" s="1"/>
  <c r="CY1264" i="3"/>
  <c r="CZ1264" i="3"/>
  <c r="DB1264" i="3" s="1"/>
  <c r="DA1264" i="3"/>
  <c r="DC1264" i="3"/>
  <c r="A1265" i="3"/>
  <c r="Y1265" i="3"/>
  <c r="CX1265" i="3" s="1"/>
  <c r="CU1265" i="3"/>
  <c r="CV1265" i="3"/>
  <c r="CY1265" i="3"/>
  <c r="CZ1265" i="3"/>
  <c r="DA1265" i="3"/>
  <c r="DB1265" i="3"/>
  <c r="DC1265" i="3"/>
  <c r="A1266" i="3"/>
  <c r="Y1266" i="3"/>
  <c r="CW1266" i="3" s="1"/>
  <c r="CX1266" i="3"/>
  <c r="DH1266" i="3" s="1"/>
  <c r="CY1266" i="3"/>
  <c r="CZ1266" i="3"/>
  <c r="DB1266" i="3" s="1"/>
  <c r="DA1266" i="3"/>
  <c r="DC1266" i="3"/>
  <c r="A1267" i="3"/>
  <c r="Y1267" i="3"/>
  <c r="CW1267" i="3"/>
  <c r="CX1267" i="3"/>
  <c r="DI1267" i="3" s="1"/>
  <c r="CY1267" i="3"/>
  <c r="CZ1267" i="3"/>
  <c r="DA1267" i="3"/>
  <c r="DB1267" i="3"/>
  <c r="DC1267" i="3"/>
  <c r="DF1267" i="3"/>
  <c r="A1268" i="3"/>
  <c r="Y1268" i="3"/>
  <c r="CX1268" i="3"/>
  <c r="DH1268" i="3" s="1"/>
  <c r="CY1268" i="3"/>
  <c r="CZ1268" i="3"/>
  <c r="DA1268" i="3"/>
  <c r="DB1268" i="3"/>
  <c r="DC1268" i="3"/>
  <c r="DF1268" i="3"/>
  <c r="DJ1268" i="3" s="1"/>
  <c r="A1269" i="3"/>
  <c r="Y1269" i="3"/>
  <c r="CV1269" i="3" s="1"/>
  <c r="CU1269" i="3"/>
  <c r="CY1269" i="3"/>
  <c r="CZ1269" i="3"/>
  <c r="DB1269" i="3" s="1"/>
  <c r="DA1269" i="3"/>
  <c r="DC1269" i="3"/>
  <c r="A1270" i="3"/>
  <c r="Y1270" i="3"/>
  <c r="CX1270" i="3"/>
  <c r="DI1270" i="3" s="1"/>
  <c r="DJ1270" i="3" s="1"/>
  <c r="CY1270" i="3"/>
  <c r="CZ1270" i="3"/>
  <c r="DB1270" i="3" s="1"/>
  <c r="DA1270" i="3"/>
  <c r="DC1270" i="3"/>
  <c r="A1271" i="3"/>
  <c r="Y1271" i="3"/>
  <c r="CW1271" i="3"/>
  <c r="CX1271" i="3"/>
  <c r="DH1271" i="3" s="1"/>
  <c r="CY1271" i="3"/>
  <c r="CZ1271" i="3"/>
  <c r="DA1271" i="3"/>
  <c r="DB1271" i="3"/>
  <c r="DC1271" i="3"/>
  <c r="DF1271" i="3"/>
  <c r="A1272" i="3"/>
  <c r="Y1272" i="3"/>
  <c r="CX1272" i="3" s="1"/>
  <c r="CY1272" i="3"/>
  <c r="CZ1272" i="3"/>
  <c r="DA1272" i="3"/>
  <c r="DB1272" i="3"/>
  <c r="DC1272" i="3"/>
  <c r="A1273" i="3"/>
  <c r="Y1273" i="3"/>
  <c r="CX1273" i="3"/>
  <c r="DF1273" i="3" s="1"/>
  <c r="DJ1273" i="3" s="1"/>
  <c r="CY1273" i="3"/>
  <c r="CZ1273" i="3"/>
  <c r="DB1273" i="3" s="1"/>
  <c r="DA1273" i="3"/>
  <c r="DC1273" i="3"/>
  <c r="A1274" i="3"/>
  <c r="Y1274" i="3"/>
  <c r="CX1274" i="3"/>
  <c r="DI1274" i="3" s="1"/>
  <c r="CY1274" i="3"/>
  <c r="CZ1274" i="3"/>
  <c r="DB1274" i="3" s="1"/>
  <c r="DA1274" i="3"/>
  <c r="DC1274" i="3"/>
  <c r="A1275" i="3"/>
  <c r="Y1275" i="3"/>
  <c r="CX1275" i="3" s="1"/>
  <c r="CU1275" i="3"/>
  <c r="CV1275" i="3"/>
  <c r="CY1275" i="3"/>
  <c r="CZ1275" i="3"/>
  <c r="DA1275" i="3"/>
  <c r="DB1275" i="3"/>
  <c r="DC1275" i="3"/>
  <c r="A1276" i="3"/>
  <c r="Y1276" i="3"/>
  <c r="CX1276" i="3" s="1"/>
  <c r="CY1276" i="3"/>
  <c r="CZ1276" i="3"/>
  <c r="DA1276" i="3"/>
  <c r="DB1276" i="3"/>
  <c r="DC1276" i="3"/>
  <c r="A1277" i="3"/>
  <c r="Y1277" i="3"/>
  <c r="CW1277" i="3"/>
  <c r="CX1277" i="3"/>
  <c r="DI1277" i="3" s="1"/>
  <c r="CY1277" i="3"/>
  <c r="CZ1277" i="3"/>
  <c r="DB1277" i="3" s="1"/>
  <c r="DA1277" i="3"/>
  <c r="DC1277" i="3"/>
  <c r="A1278" i="3"/>
  <c r="Y1278" i="3"/>
  <c r="CW1278" i="3"/>
  <c r="CX1278" i="3"/>
  <c r="DH1278" i="3" s="1"/>
  <c r="CY1278" i="3"/>
  <c r="CZ1278" i="3"/>
  <c r="DA1278" i="3"/>
  <c r="DB1278" i="3"/>
  <c r="DC1278" i="3"/>
  <c r="A1279" i="3"/>
  <c r="Y1279" i="3"/>
  <c r="CX1279" i="3" s="1"/>
  <c r="CY1279" i="3"/>
  <c r="CZ1279" i="3"/>
  <c r="DA1279" i="3"/>
  <c r="DB1279" i="3"/>
  <c r="DC1279" i="3"/>
  <c r="A1280" i="3"/>
  <c r="Y1280" i="3"/>
  <c r="CX1280" i="3" s="1"/>
  <c r="CY1280" i="3"/>
  <c r="CZ1280" i="3"/>
  <c r="DA1280" i="3"/>
  <c r="DB1280" i="3"/>
  <c r="DC1280" i="3"/>
  <c r="A1281" i="3"/>
  <c r="Y1281" i="3"/>
  <c r="CU1281" i="3"/>
  <c r="CV1281" i="3"/>
  <c r="CX1281" i="3"/>
  <c r="DI1281" i="3" s="1"/>
  <c r="DJ1281" i="3" s="1"/>
  <c r="CY1281" i="3"/>
  <c r="CZ1281" i="3"/>
  <c r="DA1281" i="3"/>
  <c r="DB1281" i="3"/>
  <c r="DC1281" i="3"/>
  <c r="A1282" i="3"/>
  <c r="Y1282" i="3"/>
  <c r="CX1282" i="3"/>
  <c r="DH1282" i="3" s="1"/>
  <c r="CY1282" i="3"/>
  <c r="CZ1282" i="3"/>
  <c r="DA1282" i="3"/>
  <c r="DB1282" i="3"/>
  <c r="DC1282" i="3"/>
  <c r="A1283" i="3"/>
  <c r="Y1283" i="3"/>
  <c r="CX1283" i="3" s="1"/>
  <c r="CY1283" i="3"/>
  <c r="CZ1283" i="3"/>
  <c r="DA1283" i="3"/>
  <c r="DB1283" i="3"/>
  <c r="DC1283" i="3"/>
  <c r="A1284" i="3"/>
  <c r="Y1284" i="3"/>
  <c r="CW1284" i="3"/>
  <c r="CX1284" i="3"/>
  <c r="DI1284" i="3" s="1"/>
  <c r="CY1284" i="3"/>
  <c r="CZ1284" i="3"/>
  <c r="DB1284" i="3" s="1"/>
  <c r="DA1284" i="3"/>
  <c r="DC1284" i="3"/>
  <c r="A1285" i="3"/>
  <c r="Y1285" i="3"/>
  <c r="CX1285" i="3"/>
  <c r="DI1285" i="3" s="1"/>
  <c r="CY1285" i="3"/>
  <c r="CZ1285" i="3"/>
  <c r="DA1285" i="3"/>
  <c r="DB1285" i="3"/>
  <c r="DC1285" i="3"/>
  <c r="A1286" i="3"/>
  <c r="Y1286" i="3"/>
  <c r="CX1286" i="3"/>
  <c r="DH1286" i="3" s="1"/>
  <c r="CY1286" i="3"/>
  <c r="CZ1286" i="3"/>
  <c r="DA1286" i="3"/>
  <c r="DB1286" i="3"/>
  <c r="DC1286" i="3"/>
  <c r="DF1286" i="3"/>
  <c r="DJ1286" i="3" s="1"/>
  <c r="A1287" i="3"/>
  <c r="Y1287" i="3"/>
  <c r="CV1287" i="3" s="1"/>
  <c r="CU1287" i="3"/>
  <c r="CY1287" i="3"/>
  <c r="CZ1287" i="3"/>
  <c r="DB1287" i="3" s="1"/>
  <c r="DA1287" i="3"/>
  <c r="DC1287" i="3"/>
  <c r="A1288" i="3"/>
  <c r="Y1288" i="3"/>
  <c r="CX1288" i="3"/>
  <c r="DI1288" i="3" s="1"/>
  <c r="DJ1288" i="3" s="1"/>
  <c r="CY1288" i="3"/>
  <c r="CZ1288" i="3"/>
  <c r="DB1288" i="3" s="1"/>
  <c r="DA1288" i="3"/>
  <c r="DC1288" i="3"/>
  <c r="A1289" i="3"/>
  <c r="Y1289" i="3"/>
  <c r="CW1289" i="3"/>
  <c r="CX1289" i="3"/>
  <c r="DH1289" i="3" s="1"/>
  <c r="CY1289" i="3"/>
  <c r="CZ1289" i="3"/>
  <c r="DA1289" i="3"/>
  <c r="DB1289" i="3"/>
  <c r="DC1289" i="3"/>
  <c r="DF1289" i="3"/>
  <c r="A1290" i="3"/>
  <c r="Y1290" i="3"/>
  <c r="CX1290" i="3" s="1"/>
  <c r="CY1290" i="3"/>
  <c r="CZ1290" i="3"/>
  <c r="DA1290" i="3"/>
  <c r="DB1290" i="3"/>
  <c r="DC1290" i="3"/>
  <c r="A1291" i="3"/>
  <c r="Y1291" i="3"/>
  <c r="CX1291" i="3"/>
  <c r="DF1291" i="3" s="1"/>
  <c r="DJ1291" i="3" s="1"/>
  <c r="CY1291" i="3"/>
  <c r="CZ1291" i="3"/>
  <c r="DB1291" i="3" s="1"/>
  <c r="DA1291" i="3"/>
  <c r="DC1291" i="3"/>
  <c r="A1292" i="3"/>
  <c r="Y1292" i="3"/>
  <c r="CX1292" i="3"/>
  <c r="DI1292" i="3" s="1"/>
  <c r="CY1292" i="3"/>
  <c r="CZ1292" i="3"/>
  <c r="DB1292" i="3" s="1"/>
  <c r="DA1292" i="3"/>
  <c r="DC1292" i="3"/>
  <c r="A1293" i="3"/>
  <c r="Y1293" i="3"/>
  <c r="CX1293" i="3" s="1"/>
  <c r="CU1293" i="3"/>
  <c r="CV1293" i="3"/>
  <c r="CY1293" i="3"/>
  <c r="CZ1293" i="3"/>
  <c r="DA1293" i="3"/>
  <c r="DB1293" i="3"/>
  <c r="DC1293" i="3"/>
  <c r="A1294" i="3"/>
  <c r="Y1294" i="3"/>
  <c r="CX1294" i="3" s="1"/>
  <c r="CY1294" i="3"/>
  <c r="CZ1294" i="3"/>
  <c r="DA1294" i="3"/>
  <c r="DB1294" i="3"/>
  <c r="DC1294" i="3"/>
  <c r="A1295" i="3"/>
  <c r="Y1295" i="3"/>
  <c r="CW1295" i="3"/>
  <c r="CX1295" i="3"/>
  <c r="DI1295" i="3" s="1"/>
  <c r="CY1295" i="3"/>
  <c r="CZ1295" i="3"/>
  <c r="DB1295" i="3" s="1"/>
  <c r="DA1295" i="3"/>
  <c r="DC1295" i="3"/>
  <c r="A1296" i="3"/>
  <c r="Y1296" i="3"/>
  <c r="CW1296" i="3"/>
  <c r="CX1296" i="3"/>
  <c r="DH1296" i="3" s="1"/>
  <c r="CY1296" i="3"/>
  <c r="CZ1296" i="3"/>
  <c r="DA1296" i="3"/>
  <c r="DB1296" i="3"/>
  <c r="DC1296" i="3"/>
  <c r="A1297" i="3"/>
  <c r="Y1297" i="3"/>
  <c r="CX1297" i="3" s="1"/>
  <c r="CY1297" i="3"/>
  <c r="CZ1297" i="3"/>
  <c r="DA1297" i="3"/>
  <c r="DB1297" i="3"/>
  <c r="DC1297" i="3"/>
  <c r="A1298" i="3"/>
  <c r="Y1298" i="3"/>
  <c r="CU1298" i="3"/>
  <c r="CV1298" i="3"/>
  <c r="CX1298" i="3"/>
  <c r="DI1298" i="3" s="1"/>
  <c r="DJ1298" i="3" s="1"/>
  <c r="CY1298" i="3"/>
  <c r="CZ1298" i="3"/>
  <c r="DB1298" i="3" s="1"/>
  <c r="DA1298" i="3"/>
  <c r="DC1298" i="3"/>
  <c r="A1299" i="3"/>
  <c r="Y1299" i="3"/>
  <c r="CX1299" i="3"/>
  <c r="DI1299" i="3" s="1"/>
  <c r="DJ1299" i="3" s="1"/>
  <c r="CY1299" i="3"/>
  <c r="CZ1299" i="3"/>
  <c r="DA1299" i="3"/>
  <c r="DB1299" i="3"/>
  <c r="DC1299" i="3"/>
  <c r="A1300" i="3"/>
  <c r="Y1300" i="3"/>
  <c r="CX1300" i="3" s="1"/>
  <c r="CW1300" i="3"/>
  <c r="CY1300" i="3"/>
  <c r="CZ1300" i="3"/>
  <c r="DA1300" i="3"/>
  <c r="DB1300" i="3"/>
  <c r="DC1300" i="3"/>
  <c r="A1301" i="3"/>
  <c r="Y1301" i="3"/>
  <c r="CW1301" i="3"/>
  <c r="CX1301" i="3"/>
  <c r="DI1301" i="3" s="1"/>
  <c r="CY1301" i="3"/>
  <c r="CZ1301" i="3"/>
  <c r="DB1301" i="3" s="1"/>
  <c r="DA1301" i="3"/>
  <c r="DC1301" i="3"/>
  <c r="A1302" i="3"/>
  <c r="Y1302" i="3"/>
  <c r="CX1302" i="3"/>
  <c r="DI1302" i="3" s="1"/>
  <c r="CY1302" i="3"/>
  <c r="CZ1302" i="3"/>
  <c r="DB1302" i="3" s="1"/>
  <c r="DA1302" i="3"/>
  <c r="DC1302" i="3"/>
  <c r="A1303" i="3"/>
  <c r="Y1303" i="3"/>
  <c r="CX1303" i="3" s="1"/>
  <c r="CU1303" i="3"/>
  <c r="CV1303" i="3"/>
  <c r="CY1303" i="3"/>
  <c r="CZ1303" i="3"/>
  <c r="DA1303" i="3"/>
  <c r="DB1303" i="3"/>
  <c r="DC1303" i="3"/>
  <c r="A1304" i="3"/>
  <c r="Y1304" i="3"/>
  <c r="CW1304" i="3"/>
  <c r="CX1304" i="3"/>
  <c r="CY1304" i="3"/>
  <c r="CZ1304" i="3"/>
  <c r="DB1304" i="3" s="1"/>
  <c r="DA1304" i="3"/>
  <c r="DC1304" i="3"/>
  <c r="DF1304" i="3"/>
  <c r="DG1304" i="3"/>
  <c r="DJ1304" i="3" s="1"/>
  <c r="DH1304" i="3"/>
  <c r="DI1304" i="3"/>
  <c r="A1305" i="3"/>
  <c r="Y1305" i="3"/>
  <c r="CX1305" i="3"/>
  <c r="DI1305" i="3" s="1"/>
  <c r="CY1305" i="3"/>
  <c r="CZ1305" i="3"/>
  <c r="DB1305" i="3" s="1"/>
  <c r="DA1305" i="3"/>
  <c r="DC1305" i="3"/>
  <c r="DF1305" i="3"/>
  <c r="DJ1305" i="3" s="1"/>
  <c r="DG1305" i="3"/>
  <c r="DH1305" i="3"/>
  <c r="A1306" i="3"/>
  <c r="Y1306" i="3"/>
  <c r="CX1306" i="3" s="1"/>
  <c r="CU1306" i="3"/>
  <c r="CV1306" i="3"/>
  <c r="CY1306" i="3"/>
  <c r="CZ1306" i="3"/>
  <c r="DA1306" i="3"/>
  <c r="DB1306" i="3"/>
  <c r="DC1306" i="3"/>
  <c r="A1307" i="3"/>
  <c r="Y1307" i="3"/>
  <c r="CW1307" i="3"/>
  <c r="CX1307" i="3"/>
  <c r="CY1307" i="3"/>
  <c r="CZ1307" i="3"/>
  <c r="DB1307" i="3" s="1"/>
  <c r="DA1307" i="3"/>
  <c r="DC1307" i="3"/>
  <c r="DF1307" i="3"/>
  <c r="DG1307" i="3"/>
  <c r="DJ1307" i="3" s="1"/>
  <c r="DH1307" i="3"/>
  <c r="DI1307" i="3"/>
  <c r="A1308" i="3"/>
  <c r="Y1308" i="3"/>
  <c r="CX1308" i="3"/>
  <c r="DI1308" i="3" s="1"/>
  <c r="CY1308" i="3"/>
  <c r="CZ1308" i="3"/>
  <c r="DB1308" i="3" s="1"/>
  <c r="DA1308" i="3"/>
  <c r="DC1308" i="3"/>
  <c r="DF1308" i="3"/>
  <c r="DJ1308" i="3" s="1"/>
  <c r="DG1308" i="3"/>
  <c r="DH1308" i="3"/>
  <c r="A1309" i="3"/>
  <c r="Y1309" i="3"/>
  <c r="CX1309" i="3" s="1"/>
  <c r="CU1309" i="3"/>
  <c r="CV1309" i="3"/>
  <c r="CY1309" i="3"/>
  <c r="CZ1309" i="3"/>
  <c r="DA1309" i="3"/>
  <c r="DB1309" i="3"/>
  <c r="DC1309" i="3"/>
  <c r="A1310" i="3"/>
  <c r="Y1310" i="3"/>
  <c r="CX1310" i="3"/>
  <c r="DG1310" i="3" s="1"/>
  <c r="CY1310" i="3"/>
  <c r="CZ1310" i="3"/>
  <c r="DA1310" i="3"/>
  <c r="DB1310" i="3"/>
  <c r="DC1310" i="3"/>
  <c r="DF1310" i="3"/>
  <c r="DH1310" i="3"/>
  <c r="DI1310" i="3"/>
  <c r="DJ1310" i="3"/>
  <c r="A1311" i="3"/>
  <c r="Y1311" i="3"/>
  <c r="CW1311" i="3" s="1"/>
  <c r="CX1311" i="3"/>
  <c r="DI1311" i="3" s="1"/>
  <c r="CY1311" i="3"/>
  <c r="CZ1311" i="3"/>
  <c r="DB1311" i="3" s="1"/>
  <c r="DA1311" i="3"/>
  <c r="DC1311" i="3"/>
  <c r="DF1311" i="3"/>
  <c r="DG1311" i="3"/>
  <c r="DJ1311" i="3" s="1"/>
  <c r="DH1311" i="3"/>
  <c r="A1312" i="3"/>
  <c r="Y1312" i="3"/>
  <c r="CW1312" i="3"/>
  <c r="CX1312" i="3"/>
  <c r="DH1312" i="3" s="1"/>
  <c r="CY1312" i="3"/>
  <c r="CZ1312" i="3"/>
  <c r="DA1312" i="3"/>
  <c r="DB1312" i="3"/>
  <c r="DC1312" i="3"/>
  <c r="DF1312" i="3"/>
  <c r="A1313" i="3"/>
  <c r="Y1313" i="3"/>
  <c r="CX1313" i="3" s="1"/>
  <c r="CY1313" i="3"/>
  <c r="CZ1313" i="3"/>
  <c r="DA1313" i="3"/>
  <c r="DB1313" i="3"/>
  <c r="DC1313" i="3"/>
  <c r="A1314" i="3"/>
  <c r="Y1314" i="3"/>
  <c r="CU1314" i="3"/>
  <c r="CV1314" i="3"/>
  <c r="CX1314" i="3"/>
  <c r="DI1314" i="3" s="1"/>
  <c r="DJ1314" i="3" s="1"/>
  <c r="CY1314" i="3"/>
  <c r="CZ1314" i="3"/>
  <c r="DB1314" i="3" s="1"/>
  <c r="DA1314" i="3"/>
  <c r="DC1314" i="3"/>
  <c r="DF1314" i="3"/>
  <c r="DG1314" i="3"/>
  <c r="DH1314" i="3"/>
  <c r="A1315" i="3"/>
  <c r="Y1315" i="3"/>
  <c r="CX1315" i="3"/>
  <c r="DI1315" i="3" s="1"/>
  <c r="DJ1315" i="3" s="1"/>
  <c r="CY1315" i="3"/>
  <c r="CZ1315" i="3"/>
  <c r="DA1315" i="3"/>
  <c r="DB1315" i="3"/>
  <c r="DC1315" i="3"/>
  <c r="DF1315" i="3"/>
  <c r="A1316" i="3"/>
  <c r="Y1316" i="3"/>
  <c r="CW1316" i="3" s="1"/>
  <c r="CY1316" i="3"/>
  <c r="CZ1316" i="3"/>
  <c r="DA1316" i="3"/>
  <c r="DB1316" i="3"/>
  <c r="DC1316" i="3"/>
  <c r="A1317" i="3"/>
  <c r="Y1317" i="3"/>
  <c r="CW1317" i="3"/>
  <c r="CX1317" i="3"/>
  <c r="CY1317" i="3"/>
  <c r="CZ1317" i="3"/>
  <c r="DB1317" i="3" s="1"/>
  <c r="DA1317" i="3"/>
  <c r="DC1317" i="3"/>
  <c r="DF1317" i="3"/>
  <c r="DG1317" i="3"/>
  <c r="DJ1317" i="3" s="1"/>
  <c r="DH1317" i="3"/>
  <c r="DI1317" i="3"/>
  <c r="A1318" i="3"/>
  <c r="Y1318" i="3"/>
  <c r="CX1318" i="3"/>
  <c r="DI1318" i="3" s="1"/>
  <c r="CY1318" i="3"/>
  <c r="CZ1318" i="3"/>
  <c r="DB1318" i="3" s="1"/>
  <c r="DA1318" i="3"/>
  <c r="DC1318" i="3"/>
  <c r="DF1318" i="3"/>
  <c r="DJ1318" i="3" s="1"/>
  <c r="DG1318" i="3"/>
  <c r="DH1318" i="3"/>
  <c r="A1319" i="3"/>
  <c r="Y1319" i="3"/>
  <c r="CX1319" i="3" s="1"/>
  <c r="CU1319" i="3"/>
  <c r="CV1319" i="3"/>
  <c r="CY1319" i="3"/>
  <c r="CZ1319" i="3"/>
  <c r="DA1319" i="3"/>
  <c r="DB1319" i="3"/>
  <c r="DC1319" i="3"/>
  <c r="A1320" i="3"/>
  <c r="Y1320" i="3"/>
  <c r="CW1320" i="3"/>
  <c r="CX1320" i="3"/>
  <c r="CY1320" i="3"/>
  <c r="CZ1320" i="3"/>
  <c r="DB1320" i="3" s="1"/>
  <c r="DA1320" i="3"/>
  <c r="DC1320" i="3"/>
  <c r="DF1320" i="3"/>
  <c r="DG1320" i="3"/>
  <c r="DJ1320" i="3" s="1"/>
  <c r="DH1320" i="3"/>
  <c r="DI1320" i="3"/>
  <c r="A1321" i="3"/>
  <c r="Y1321" i="3"/>
  <c r="CX1321" i="3"/>
  <c r="DI1321" i="3" s="1"/>
  <c r="CY1321" i="3"/>
  <c r="CZ1321" i="3"/>
  <c r="DB1321" i="3" s="1"/>
  <c r="DA1321" i="3"/>
  <c r="DC1321" i="3"/>
  <c r="DF1321" i="3"/>
  <c r="DJ1321" i="3" s="1"/>
  <c r="DG1321" i="3"/>
  <c r="DH1321" i="3"/>
  <c r="A1322" i="3"/>
  <c r="Y1322" i="3"/>
  <c r="CX1322" i="3" s="1"/>
  <c r="CU1322" i="3"/>
  <c r="CV1322" i="3"/>
  <c r="CY1322" i="3"/>
  <c r="CZ1322" i="3"/>
  <c r="DA1322" i="3"/>
  <c r="DB1322" i="3"/>
  <c r="DC1322" i="3"/>
  <c r="A1323" i="3"/>
  <c r="Y1323" i="3"/>
  <c r="CW1323" i="3"/>
  <c r="CX1323" i="3"/>
  <c r="CY1323" i="3"/>
  <c r="CZ1323" i="3"/>
  <c r="DB1323" i="3" s="1"/>
  <c r="DA1323" i="3"/>
  <c r="DC1323" i="3"/>
  <c r="DF1323" i="3"/>
  <c r="DG1323" i="3"/>
  <c r="DJ1323" i="3" s="1"/>
  <c r="DH1323" i="3"/>
  <c r="DI1323" i="3"/>
  <c r="A1324" i="3"/>
  <c r="Y1324" i="3"/>
  <c r="CX1324" i="3"/>
  <c r="DI1324" i="3" s="1"/>
  <c r="CY1324" i="3"/>
  <c r="CZ1324" i="3"/>
  <c r="DB1324" i="3" s="1"/>
  <c r="DA1324" i="3"/>
  <c r="DC1324" i="3"/>
  <c r="DF1324" i="3"/>
  <c r="DJ1324" i="3" s="1"/>
  <c r="DG1324" i="3"/>
  <c r="DH1324" i="3"/>
  <c r="A1325" i="3"/>
  <c r="Y1325" i="3"/>
  <c r="CX1325" i="3" s="1"/>
  <c r="CU1325" i="3"/>
  <c r="CV1325" i="3"/>
  <c r="CY1325" i="3"/>
  <c r="CZ1325" i="3"/>
  <c r="DA1325" i="3"/>
  <c r="DB1325" i="3"/>
  <c r="DC1325" i="3"/>
  <c r="A1326" i="3"/>
  <c r="Y1326" i="3"/>
  <c r="CX1326" i="3"/>
  <c r="DG1326" i="3" s="1"/>
  <c r="CY1326" i="3"/>
  <c r="CZ1326" i="3"/>
  <c r="DA1326" i="3"/>
  <c r="DB1326" i="3"/>
  <c r="DC1326" i="3"/>
  <c r="DF1326" i="3"/>
  <c r="DH1326" i="3"/>
  <c r="DI1326" i="3"/>
  <c r="DJ1326" i="3" s="1"/>
  <c r="A1327" i="3"/>
  <c r="Y1327" i="3"/>
  <c r="CW1327" i="3" s="1"/>
  <c r="CX1327" i="3"/>
  <c r="DI1327" i="3" s="1"/>
  <c r="CY1327" i="3"/>
  <c r="CZ1327" i="3"/>
  <c r="DB1327" i="3" s="1"/>
  <c r="DA1327" i="3"/>
  <c r="DC1327" i="3"/>
  <c r="DF1327" i="3"/>
  <c r="DG1327" i="3"/>
  <c r="DJ1327" i="3" s="1"/>
  <c r="DH1327" i="3"/>
  <c r="A1328" i="3"/>
  <c r="Y1328" i="3"/>
  <c r="CW1328" i="3"/>
  <c r="CX1328" i="3"/>
  <c r="DH1328" i="3" s="1"/>
  <c r="CY1328" i="3"/>
  <c r="CZ1328" i="3"/>
  <c r="DA1328" i="3"/>
  <c r="DB1328" i="3"/>
  <c r="DC1328" i="3"/>
  <c r="DF1328" i="3"/>
  <c r="A1329" i="3"/>
  <c r="Y1329" i="3"/>
  <c r="CX1329" i="3" s="1"/>
  <c r="CY1329" i="3"/>
  <c r="CZ1329" i="3"/>
  <c r="DA1329" i="3"/>
  <c r="DB1329" i="3"/>
  <c r="DC1329" i="3"/>
  <c r="A1330" i="3"/>
  <c r="Y1330" i="3"/>
  <c r="CX1330" i="3"/>
  <c r="DG1330" i="3" s="1"/>
  <c r="CY1330" i="3"/>
  <c r="CZ1330" i="3"/>
  <c r="DA1330" i="3"/>
  <c r="DB1330" i="3"/>
  <c r="DC1330" i="3"/>
  <c r="DF1330" i="3"/>
  <c r="DH1330" i="3"/>
  <c r="DI1330" i="3"/>
  <c r="DJ1330" i="3"/>
  <c r="A1331" i="3"/>
  <c r="Y1331" i="3"/>
  <c r="CU1331" i="3"/>
  <c r="CV1331" i="3"/>
  <c r="CX1331" i="3"/>
  <c r="DI1331" i="3" s="1"/>
  <c r="DJ1331" i="3" s="1"/>
  <c r="CY1331" i="3"/>
  <c r="CZ1331" i="3"/>
  <c r="DA1331" i="3"/>
  <c r="DB1331" i="3"/>
  <c r="DC1331" i="3"/>
  <c r="DF1331" i="3"/>
  <c r="A1332" i="3"/>
  <c r="Y1332" i="3"/>
  <c r="CX1332" i="3" s="1"/>
  <c r="CY1332" i="3"/>
  <c r="CZ1332" i="3"/>
  <c r="DA1332" i="3"/>
  <c r="DB1332" i="3"/>
  <c r="DC1332" i="3"/>
  <c r="A1333" i="3"/>
  <c r="Y1333" i="3"/>
  <c r="CX1333" i="3" s="1"/>
  <c r="CY1333" i="3"/>
  <c r="CZ1333" i="3"/>
  <c r="DA1333" i="3"/>
  <c r="DB1333" i="3"/>
  <c r="DC1333" i="3"/>
  <c r="A1334" i="3"/>
  <c r="Y1334" i="3"/>
  <c r="CW1334" i="3"/>
  <c r="CX1334" i="3"/>
  <c r="DI1334" i="3" s="1"/>
  <c r="CY1334" i="3"/>
  <c r="CZ1334" i="3"/>
  <c r="DB1334" i="3" s="1"/>
  <c r="DA1334" i="3"/>
  <c r="DC1334" i="3"/>
  <c r="DF1334" i="3"/>
  <c r="DG1334" i="3"/>
  <c r="DJ1334" i="3" s="1"/>
  <c r="DH1334" i="3"/>
  <c r="A1335" i="3"/>
  <c r="Y1335" i="3"/>
  <c r="CX1335" i="3"/>
  <c r="DI1335" i="3" s="1"/>
  <c r="CY1335" i="3"/>
  <c r="CZ1335" i="3"/>
  <c r="DA1335" i="3"/>
  <c r="DB1335" i="3"/>
  <c r="DC1335" i="3"/>
  <c r="DF1335" i="3"/>
  <c r="DJ1335" i="3" s="1"/>
  <c r="A1336" i="3"/>
  <c r="Y1336" i="3"/>
  <c r="CX1336" i="3" s="1"/>
  <c r="CY1336" i="3"/>
  <c r="CZ1336" i="3"/>
  <c r="DA1336" i="3"/>
  <c r="DB1336" i="3"/>
  <c r="DC1336" i="3"/>
  <c r="A1337" i="3"/>
  <c r="Y1337" i="3"/>
  <c r="CV1337" i="3" s="1"/>
  <c r="CU1337" i="3"/>
  <c r="CY1337" i="3"/>
  <c r="CZ1337" i="3"/>
  <c r="DB1337" i="3" s="1"/>
  <c r="DA1337" i="3"/>
  <c r="DC1337" i="3"/>
  <c r="A1338" i="3"/>
  <c r="Y1338" i="3"/>
  <c r="CX1338" i="3"/>
  <c r="DI1338" i="3" s="1"/>
  <c r="DJ1338" i="3" s="1"/>
  <c r="CY1338" i="3"/>
  <c r="CZ1338" i="3"/>
  <c r="DB1338" i="3" s="1"/>
  <c r="DA1338" i="3"/>
  <c r="DC1338" i="3"/>
  <c r="DF1338" i="3"/>
  <c r="DG1338" i="3"/>
  <c r="DH1338" i="3"/>
  <c r="A1339" i="3"/>
  <c r="Y1339" i="3"/>
  <c r="CW1339" i="3"/>
  <c r="CX1339" i="3"/>
  <c r="DH1339" i="3" s="1"/>
  <c r="CY1339" i="3"/>
  <c r="CZ1339" i="3"/>
  <c r="DA1339" i="3"/>
  <c r="DB1339" i="3"/>
  <c r="DC1339" i="3"/>
  <c r="DF1339" i="3"/>
  <c r="A1340" i="3"/>
  <c r="Y1340" i="3"/>
  <c r="CX1340" i="3" s="1"/>
  <c r="CY1340" i="3"/>
  <c r="CZ1340" i="3"/>
  <c r="DA1340" i="3"/>
  <c r="DB1340" i="3"/>
  <c r="DC1340" i="3"/>
  <c r="A1341" i="3"/>
  <c r="Y1341" i="3"/>
  <c r="CX1341" i="3"/>
  <c r="CY1341" i="3"/>
  <c r="CZ1341" i="3"/>
  <c r="DB1341" i="3" s="1"/>
  <c r="DA1341" i="3"/>
  <c r="DC1341" i="3"/>
  <c r="DF1341" i="3"/>
  <c r="DJ1341" i="3" s="1"/>
  <c r="DG1341" i="3"/>
  <c r="DH1341" i="3"/>
  <c r="DI1341" i="3"/>
  <c r="A1342" i="3"/>
  <c r="Y1342" i="3"/>
  <c r="CX1342" i="3"/>
  <c r="DI1342" i="3" s="1"/>
  <c r="CY1342" i="3"/>
  <c r="CZ1342" i="3"/>
  <c r="DB1342" i="3" s="1"/>
  <c r="DA1342" i="3"/>
  <c r="DC1342" i="3"/>
  <c r="DF1342" i="3"/>
  <c r="DJ1342" i="3" s="1"/>
  <c r="DG1342" i="3"/>
  <c r="DH1342" i="3"/>
  <c r="A1343" i="3"/>
  <c r="Y1343" i="3"/>
  <c r="CX1343" i="3" s="1"/>
  <c r="CU1343" i="3"/>
  <c r="CV1343" i="3"/>
  <c r="CY1343" i="3"/>
  <c r="CZ1343" i="3"/>
  <c r="DA1343" i="3"/>
  <c r="DB1343" i="3"/>
  <c r="DC1343" i="3"/>
  <c r="A1344" i="3"/>
  <c r="Y1344" i="3"/>
  <c r="CX1344" i="3" s="1"/>
  <c r="CY1344" i="3"/>
  <c r="CZ1344" i="3"/>
  <c r="DA1344" i="3"/>
  <c r="DB1344" i="3"/>
  <c r="DC1344" i="3"/>
  <c r="A1345" i="3"/>
  <c r="Y1345" i="3"/>
  <c r="CW1345" i="3"/>
  <c r="CX1345" i="3"/>
  <c r="DI1345" i="3" s="1"/>
  <c r="CY1345" i="3"/>
  <c r="CZ1345" i="3"/>
  <c r="DB1345" i="3" s="1"/>
  <c r="DA1345" i="3"/>
  <c r="DC1345" i="3"/>
  <c r="DF1345" i="3"/>
  <c r="DG1345" i="3"/>
  <c r="DJ1345" i="3" s="1"/>
  <c r="DH1345" i="3"/>
  <c r="A1346" i="3"/>
  <c r="Y1346" i="3"/>
  <c r="CW1346" i="3"/>
  <c r="CX1346" i="3"/>
  <c r="DH1346" i="3" s="1"/>
  <c r="CY1346" i="3"/>
  <c r="CZ1346" i="3"/>
  <c r="DA1346" i="3"/>
  <c r="DB1346" i="3"/>
  <c r="DC1346" i="3"/>
  <c r="DF1346" i="3"/>
  <c r="A1347" i="3"/>
  <c r="Y1347" i="3"/>
  <c r="CX1347" i="3" s="1"/>
  <c r="CY1347" i="3"/>
  <c r="CZ1347" i="3"/>
  <c r="DA1347" i="3"/>
  <c r="DB1347" i="3"/>
  <c r="DC1347" i="3"/>
  <c r="A1348" i="3"/>
  <c r="Y1348" i="3"/>
  <c r="CX1348" i="3" s="1"/>
  <c r="CY1348" i="3"/>
  <c r="CZ1348" i="3"/>
  <c r="DA1348" i="3"/>
  <c r="DB1348" i="3"/>
  <c r="DC1348" i="3"/>
  <c r="A1349" i="3"/>
  <c r="Y1349" i="3"/>
  <c r="CU1349" i="3"/>
  <c r="CV1349" i="3"/>
  <c r="CX1349" i="3"/>
  <c r="DI1349" i="3" s="1"/>
  <c r="DJ1349" i="3" s="1"/>
  <c r="CY1349" i="3"/>
  <c r="CZ1349" i="3"/>
  <c r="DA1349" i="3"/>
  <c r="DB1349" i="3"/>
  <c r="DC1349" i="3"/>
  <c r="DF1349" i="3"/>
  <c r="A1350" i="3"/>
  <c r="Y1350" i="3"/>
  <c r="CX1350" i="3" s="1"/>
  <c r="CY1350" i="3"/>
  <c r="CZ1350" i="3"/>
  <c r="DA1350" i="3"/>
  <c r="DB1350" i="3"/>
  <c r="DC1350" i="3"/>
  <c r="A1351" i="3"/>
  <c r="Y1351" i="3"/>
  <c r="CX1351" i="3" s="1"/>
  <c r="CY1351" i="3"/>
  <c r="CZ1351" i="3"/>
  <c r="DA1351" i="3"/>
  <c r="DB1351" i="3"/>
  <c r="DC1351" i="3"/>
  <c r="A1352" i="3"/>
  <c r="Y1352" i="3"/>
  <c r="CW1352" i="3"/>
  <c r="CX1352" i="3"/>
  <c r="DI1352" i="3" s="1"/>
  <c r="CY1352" i="3"/>
  <c r="CZ1352" i="3"/>
  <c r="DB1352" i="3" s="1"/>
  <c r="DA1352" i="3"/>
  <c r="DC1352" i="3"/>
  <c r="DF1352" i="3"/>
  <c r="DG1352" i="3"/>
  <c r="DJ1352" i="3" s="1"/>
  <c r="DH1352" i="3"/>
  <c r="A1353" i="3"/>
  <c r="Y1353" i="3"/>
  <c r="CX1353" i="3"/>
  <c r="DI1353" i="3" s="1"/>
  <c r="CY1353" i="3"/>
  <c r="CZ1353" i="3"/>
  <c r="DA1353" i="3"/>
  <c r="DB1353" i="3"/>
  <c r="DC1353" i="3"/>
  <c r="DF1353" i="3"/>
  <c r="DJ1353" i="3" s="1"/>
  <c r="A1354" i="3"/>
  <c r="Y1354" i="3"/>
  <c r="CX1354" i="3" s="1"/>
  <c r="CU1354" i="3"/>
  <c r="CY1354" i="3"/>
  <c r="CZ1354" i="3"/>
  <c r="DA1354" i="3"/>
  <c r="DB1354" i="3"/>
  <c r="DC1354" i="3"/>
  <c r="A1355" i="3"/>
  <c r="Y1355" i="3"/>
  <c r="CX1355" i="3"/>
  <c r="CY1355" i="3"/>
  <c r="CZ1355" i="3"/>
  <c r="DB1355" i="3" s="1"/>
  <c r="DA1355" i="3"/>
  <c r="DC1355" i="3"/>
  <c r="DF1355" i="3"/>
  <c r="DG1355" i="3"/>
  <c r="DH1355" i="3"/>
  <c r="DI1355" i="3"/>
  <c r="DJ1355" i="3" s="1"/>
  <c r="A1356" i="3"/>
  <c r="Y1356" i="3"/>
  <c r="CW1356" i="3"/>
  <c r="CX1356" i="3"/>
  <c r="DI1356" i="3" s="1"/>
  <c r="CY1356" i="3"/>
  <c r="CZ1356" i="3"/>
  <c r="DA1356" i="3"/>
  <c r="DB1356" i="3"/>
  <c r="DC1356" i="3"/>
  <c r="DF1356" i="3"/>
  <c r="A1357" i="3"/>
  <c r="Y1357" i="3"/>
  <c r="CW1357" i="3" s="1"/>
  <c r="CY1357" i="3"/>
  <c r="CZ1357" i="3"/>
  <c r="DA1357" i="3"/>
  <c r="DB1357" i="3"/>
  <c r="DC1357" i="3"/>
  <c r="A1358" i="3"/>
  <c r="Y1358" i="3"/>
  <c r="CX1358" i="3"/>
  <c r="CY1358" i="3"/>
  <c r="CZ1358" i="3"/>
  <c r="DA1358" i="3"/>
  <c r="DB1358" i="3"/>
  <c r="DC1358" i="3"/>
  <c r="DF1358" i="3"/>
  <c r="DG1358" i="3"/>
  <c r="DH1358" i="3"/>
  <c r="DI1358" i="3"/>
  <c r="DJ1358" i="3"/>
  <c r="A1359" i="3"/>
  <c r="Y1359" i="3"/>
  <c r="CU1359" i="3"/>
  <c r="CV1359" i="3"/>
  <c r="CX1359" i="3"/>
  <c r="DI1359" i="3" s="1"/>
  <c r="DJ1359" i="3" s="1"/>
  <c r="CY1359" i="3"/>
  <c r="CZ1359" i="3"/>
  <c r="DA1359" i="3"/>
  <c r="DB1359" i="3"/>
  <c r="DC1359" i="3"/>
  <c r="DF1359" i="3"/>
  <c r="A1360" i="3"/>
  <c r="Y1360" i="3"/>
  <c r="CX1360" i="3" s="1"/>
  <c r="CY1360" i="3"/>
  <c r="CZ1360" i="3"/>
  <c r="DA1360" i="3"/>
  <c r="DB1360" i="3"/>
  <c r="DC1360" i="3"/>
  <c r="A1361" i="3"/>
  <c r="Y1361" i="3"/>
  <c r="CX1361" i="3" s="1"/>
  <c r="CY1361" i="3"/>
  <c r="CZ1361" i="3"/>
  <c r="DA1361" i="3"/>
  <c r="DB1361" i="3"/>
  <c r="DC1361" i="3"/>
  <c r="A1362" i="3"/>
  <c r="Y1362" i="3"/>
  <c r="CW1362" i="3"/>
  <c r="CX1362" i="3"/>
  <c r="CY1362" i="3"/>
  <c r="CZ1362" i="3"/>
  <c r="DB1362" i="3" s="1"/>
  <c r="DA1362" i="3"/>
  <c r="DC1362" i="3"/>
  <c r="DF1362" i="3"/>
  <c r="DG1362" i="3"/>
  <c r="DJ1362" i="3" s="1"/>
  <c r="DH1362" i="3"/>
  <c r="DI1362" i="3"/>
  <c r="A1363" i="3"/>
  <c r="Y1363" i="3"/>
  <c r="CW1363" i="3"/>
  <c r="CX1363" i="3"/>
  <c r="DH1363" i="3" s="1"/>
  <c r="CY1363" i="3"/>
  <c r="CZ1363" i="3"/>
  <c r="DA1363" i="3"/>
  <c r="DB1363" i="3"/>
  <c r="DC1363" i="3"/>
  <c r="DF1363" i="3"/>
  <c r="A1364" i="3"/>
  <c r="Y1364" i="3"/>
  <c r="CX1364" i="3" s="1"/>
  <c r="CY1364" i="3"/>
  <c r="CZ1364" i="3"/>
  <c r="DA1364" i="3"/>
  <c r="DB1364" i="3"/>
  <c r="DC1364" i="3"/>
  <c r="A1365" i="3"/>
  <c r="Y1365" i="3"/>
  <c r="CX1365" i="3"/>
  <c r="DG1365" i="3" s="1"/>
  <c r="CY1365" i="3"/>
  <c r="CZ1365" i="3"/>
  <c r="DB1365" i="3" s="1"/>
  <c r="DA1365" i="3"/>
  <c r="DC1365" i="3"/>
  <c r="DF1365" i="3"/>
  <c r="DJ1365" i="3" s="1"/>
  <c r="DH1365" i="3"/>
  <c r="DI1365" i="3"/>
  <c r="A1366" i="3"/>
  <c r="Y1366" i="3"/>
  <c r="CX1366" i="3" s="1"/>
  <c r="CY1366" i="3"/>
  <c r="CZ1366" i="3"/>
  <c r="DB1366" i="3" s="1"/>
  <c r="DA1366" i="3"/>
  <c r="DC1366" i="3"/>
  <c r="A1367" i="3"/>
  <c r="Y1367" i="3"/>
  <c r="CX1367" i="3" s="1"/>
  <c r="CU1367" i="3"/>
  <c r="CV1367" i="3"/>
  <c r="CY1367" i="3"/>
  <c r="CZ1367" i="3"/>
  <c r="DA1367" i="3"/>
  <c r="DB1367" i="3"/>
  <c r="DC1367" i="3"/>
  <c r="A1368" i="3"/>
  <c r="Y1368" i="3"/>
  <c r="CX1368" i="3" s="1"/>
  <c r="CY1368" i="3"/>
  <c r="CZ1368" i="3"/>
  <c r="DA1368" i="3"/>
  <c r="DB1368" i="3"/>
  <c r="DC1368" i="3"/>
  <c r="A1369" i="3"/>
  <c r="Y1369" i="3"/>
  <c r="CX1369" i="3" s="1"/>
  <c r="CW1369" i="3"/>
  <c r="CY1369" i="3"/>
  <c r="CZ1369" i="3"/>
  <c r="DB1369" i="3" s="1"/>
  <c r="DA1369" i="3"/>
  <c r="DC1369" i="3"/>
  <c r="A1370" i="3"/>
  <c r="Y1370" i="3"/>
  <c r="CW1370" i="3"/>
  <c r="CX1370" i="3"/>
  <c r="DH1370" i="3" s="1"/>
  <c r="CY1370" i="3"/>
  <c r="CZ1370" i="3"/>
  <c r="DA1370" i="3"/>
  <c r="DB1370" i="3"/>
  <c r="DC1370" i="3"/>
  <c r="DF1370" i="3"/>
  <c r="A1371" i="3"/>
  <c r="Y1371" i="3"/>
  <c r="CX1371" i="3" s="1"/>
  <c r="CY1371" i="3"/>
  <c r="CZ1371" i="3"/>
  <c r="DA1371" i="3"/>
  <c r="DB1371" i="3"/>
  <c r="DC1371" i="3"/>
  <c r="A1372" i="3"/>
  <c r="Y1372" i="3"/>
  <c r="CW1372" i="3"/>
  <c r="CX1372" i="3"/>
  <c r="CY1372" i="3"/>
  <c r="CZ1372" i="3"/>
  <c r="DB1372" i="3" s="1"/>
  <c r="DA1372" i="3"/>
  <c r="DC1372" i="3"/>
  <c r="DF1372" i="3"/>
  <c r="DG1372" i="3"/>
  <c r="DJ1372" i="3" s="1"/>
  <c r="DH1372" i="3"/>
  <c r="DI1372" i="3"/>
  <c r="A1373" i="3"/>
  <c r="Y1373" i="3"/>
  <c r="CX1373" i="3"/>
  <c r="DI1373" i="3" s="1"/>
  <c r="CY1373" i="3"/>
  <c r="CZ1373" i="3"/>
  <c r="DA1373" i="3"/>
  <c r="DB1373" i="3"/>
  <c r="DC1373" i="3"/>
  <c r="DF1373" i="3"/>
  <c r="DJ1373" i="3" s="1"/>
  <c r="A1374" i="3"/>
  <c r="Y1374" i="3"/>
  <c r="CX1374" i="3" s="1"/>
  <c r="CY1374" i="3"/>
  <c r="CZ1374" i="3"/>
  <c r="DA1374" i="3"/>
  <c r="DB1374" i="3"/>
  <c r="DC1374" i="3"/>
  <c r="A1375" i="3"/>
  <c r="Y1375" i="3"/>
  <c r="CV1375" i="3" s="1"/>
  <c r="CU1375" i="3"/>
  <c r="CY1375" i="3"/>
  <c r="CZ1375" i="3"/>
  <c r="DB1375" i="3" s="1"/>
  <c r="DA1375" i="3"/>
  <c r="DC1375" i="3"/>
  <c r="A1376" i="3"/>
  <c r="Y1376" i="3"/>
  <c r="CX1376" i="3" s="1"/>
  <c r="CY1376" i="3"/>
  <c r="CZ1376" i="3"/>
  <c r="DB1376" i="3" s="1"/>
  <c r="DA1376" i="3"/>
  <c r="DC1376" i="3"/>
  <c r="A1377" i="3"/>
  <c r="Y1377" i="3"/>
  <c r="CW1377" i="3"/>
  <c r="CX1377" i="3"/>
  <c r="DH1377" i="3" s="1"/>
  <c r="CY1377" i="3"/>
  <c r="CZ1377" i="3"/>
  <c r="DA1377" i="3"/>
  <c r="DB1377" i="3"/>
  <c r="DC1377" i="3"/>
  <c r="DF1377" i="3"/>
  <c r="A1378" i="3"/>
  <c r="Y1378" i="3"/>
  <c r="CX1378" i="3" s="1"/>
  <c r="CY1378" i="3"/>
  <c r="CZ1378" i="3"/>
  <c r="DA1378" i="3"/>
  <c r="DB1378" i="3"/>
  <c r="DC1378" i="3"/>
  <c r="A1379" i="3"/>
  <c r="Y1379" i="3"/>
  <c r="CW1379" i="3"/>
  <c r="CX1379" i="3"/>
  <c r="DI1379" i="3" s="1"/>
  <c r="CY1379" i="3"/>
  <c r="CZ1379" i="3"/>
  <c r="DB1379" i="3" s="1"/>
  <c r="DA1379" i="3"/>
  <c r="DC1379" i="3"/>
  <c r="DF1379" i="3"/>
  <c r="DG1379" i="3"/>
  <c r="DJ1379" i="3" s="1"/>
  <c r="DH1379" i="3"/>
  <c r="A1380" i="3"/>
  <c r="Y1380" i="3"/>
  <c r="CW1380" i="3"/>
  <c r="CX1380" i="3"/>
  <c r="DH1380" i="3" s="1"/>
  <c r="CY1380" i="3"/>
  <c r="CZ1380" i="3"/>
  <c r="DA1380" i="3"/>
  <c r="DB1380" i="3"/>
  <c r="DC1380" i="3"/>
  <c r="DF1380" i="3"/>
  <c r="A1381" i="3"/>
  <c r="Y1381" i="3"/>
  <c r="CX1381" i="3" s="1"/>
  <c r="CY1381" i="3"/>
  <c r="CZ1381" i="3"/>
  <c r="DA1381" i="3"/>
  <c r="DB1381" i="3"/>
  <c r="DC1381" i="3"/>
  <c r="A1382" i="3"/>
  <c r="Y1382" i="3"/>
  <c r="CX1382" i="3" s="1"/>
  <c r="CY1382" i="3"/>
  <c r="CZ1382" i="3"/>
  <c r="DA1382" i="3"/>
  <c r="DB1382" i="3"/>
  <c r="DC1382" i="3"/>
  <c r="A1383" i="3"/>
  <c r="Y1383" i="3"/>
  <c r="CX1383" i="3"/>
  <c r="CY1383" i="3"/>
  <c r="CZ1383" i="3"/>
  <c r="DB1383" i="3" s="1"/>
  <c r="DA1383" i="3"/>
  <c r="DC1383" i="3"/>
  <c r="DF1383" i="3"/>
  <c r="DJ1383" i="3" s="1"/>
  <c r="DG1383" i="3"/>
  <c r="DH1383" i="3"/>
  <c r="DI1383" i="3"/>
  <c r="A1384" i="3"/>
  <c r="Y1384" i="3"/>
  <c r="CX1384" i="3"/>
  <c r="DI1384" i="3" s="1"/>
  <c r="CY1384" i="3"/>
  <c r="CZ1384" i="3"/>
  <c r="DB1384" i="3" s="1"/>
  <c r="DA1384" i="3"/>
  <c r="DC1384" i="3"/>
  <c r="DF1384" i="3"/>
  <c r="DJ1384" i="3" s="1"/>
  <c r="DG1384" i="3"/>
  <c r="DH1384" i="3"/>
  <c r="A1385" i="3"/>
  <c r="Y1385" i="3"/>
  <c r="CX1385" i="3"/>
  <c r="DI1385" i="3" s="1"/>
  <c r="CY1385" i="3"/>
  <c r="CZ1385" i="3"/>
  <c r="DA1385" i="3"/>
  <c r="DB1385" i="3"/>
  <c r="DC1385" i="3"/>
  <c r="DF1385" i="3"/>
  <c r="DJ1385" i="3" s="1"/>
  <c r="A1386" i="3"/>
  <c r="Y1386" i="3"/>
  <c r="CX1386" i="3" s="1"/>
  <c r="CU1386" i="3"/>
  <c r="CY1386" i="3"/>
  <c r="CZ1386" i="3"/>
  <c r="DA1386" i="3"/>
  <c r="DB1386" i="3"/>
  <c r="DC1386" i="3"/>
  <c r="A1387" i="3"/>
  <c r="Y1387" i="3"/>
  <c r="CX1387" i="3"/>
  <c r="CY1387" i="3"/>
  <c r="CZ1387" i="3"/>
  <c r="DB1387" i="3" s="1"/>
  <c r="DA1387" i="3"/>
  <c r="DC1387" i="3"/>
  <c r="DF1387" i="3"/>
  <c r="DG1387" i="3"/>
  <c r="DH1387" i="3"/>
  <c r="DI1387" i="3"/>
  <c r="DJ1387" i="3" s="1"/>
  <c r="A1388" i="3"/>
  <c r="Y1388" i="3"/>
  <c r="CW1388" i="3"/>
  <c r="CX1388" i="3"/>
  <c r="DI1388" i="3" s="1"/>
  <c r="CY1388" i="3"/>
  <c r="CZ1388" i="3"/>
  <c r="DA1388" i="3"/>
  <c r="DB1388" i="3"/>
  <c r="DC1388" i="3"/>
  <c r="DF1388" i="3"/>
  <c r="A1389" i="3"/>
  <c r="Y1389" i="3"/>
  <c r="CW1389" i="3" s="1"/>
  <c r="CY1389" i="3"/>
  <c r="CZ1389" i="3"/>
  <c r="DA1389" i="3"/>
  <c r="DB1389" i="3"/>
  <c r="DC1389" i="3"/>
  <c r="A1390" i="3"/>
  <c r="Y1390" i="3"/>
  <c r="CW1390" i="3"/>
  <c r="CX1390" i="3"/>
  <c r="CY1390" i="3"/>
  <c r="CZ1390" i="3"/>
  <c r="DB1390" i="3" s="1"/>
  <c r="DA1390" i="3"/>
  <c r="DC1390" i="3"/>
  <c r="DF1390" i="3"/>
  <c r="DG1390" i="3"/>
  <c r="DJ1390" i="3" s="1"/>
  <c r="DH1390" i="3"/>
  <c r="DI1390" i="3"/>
  <c r="A1391" i="3"/>
  <c r="Y1391" i="3"/>
  <c r="CW1391" i="3"/>
  <c r="CX1391" i="3"/>
  <c r="DI1391" i="3" s="1"/>
  <c r="CY1391" i="3"/>
  <c r="CZ1391" i="3"/>
  <c r="DA1391" i="3"/>
  <c r="DB1391" i="3"/>
  <c r="DC1391" i="3"/>
  <c r="DF1391" i="3"/>
  <c r="A1392" i="3"/>
  <c r="Y1392" i="3"/>
  <c r="CX1392" i="3" s="1"/>
  <c r="CY1392" i="3"/>
  <c r="CZ1392" i="3"/>
  <c r="DA1392" i="3"/>
  <c r="DB1392" i="3"/>
  <c r="DC1392" i="3"/>
  <c r="A1393" i="3"/>
  <c r="Y1393" i="3"/>
  <c r="CX1393" i="3" s="1"/>
  <c r="CY1393" i="3"/>
  <c r="CZ1393" i="3"/>
  <c r="DA1393" i="3"/>
  <c r="DB1393" i="3"/>
  <c r="DC1393" i="3"/>
  <c r="A1394" i="3"/>
  <c r="Y1394" i="3"/>
  <c r="CX1394" i="3"/>
  <c r="DG1394" i="3" s="1"/>
  <c r="CY1394" i="3"/>
  <c r="CZ1394" i="3"/>
  <c r="DA1394" i="3"/>
  <c r="DB1394" i="3"/>
  <c r="DC1394" i="3"/>
  <c r="DF1394" i="3"/>
  <c r="DH1394" i="3"/>
  <c r="DI1394" i="3"/>
  <c r="DJ1394" i="3"/>
  <c r="A1395" i="3"/>
  <c r="Y1395" i="3"/>
  <c r="CX1395" i="3" s="1"/>
  <c r="CY1395" i="3"/>
  <c r="CZ1395" i="3"/>
  <c r="DB1395" i="3" s="1"/>
  <c r="DA1395" i="3"/>
  <c r="DC1395" i="3"/>
  <c r="A1396" i="3"/>
  <c r="Y1396" i="3"/>
  <c r="CX1396" i="3"/>
  <c r="DI1396" i="3" s="1"/>
  <c r="CY1396" i="3"/>
  <c r="CZ1396" i="3"/>
  <c r="DB1396" i="3" s="1"/>
  <c r="DA1396" i="3"/>
  <c r="DC1396" i="3"/>
  <c r="DF1396" i="3"/>
  <c r="DJ1396" i="3" s="1"/>
  <c r="DG1396" i="3"/>
  <c r="DH1396" i="3"/>
  <c r="A1397" i="3"/>
  <c r="Y1397" i="3"/>
  <c r="CX1397" i="3" s="1"/>
  <c r="CU1397" i="3"/>
  <c r="CV1397" i="3"/>
  <c r="CY1397" i="3"/>
  <c r="CZ1397" i="3"/>
  <c r="DA1397" i="3"/>
  <c r="DB1397" i="3"/>
  <c r="DC1397" i="3"/>
  <c r="A1398" i="3"/>
  <c r="Y1398" i="3"/>
  <c r="CX1398" i="3"/>
  <c r="DG1398" i="3" s="1"/>
  <c r="CY1398" i="3"/>
  <c r="CZ1398" i="3"/>
  <c r="DA1398" i="3"/>
  <c r="DB1398" i="3"/>
  <c r="DC1398" i="3"/>
  <c r="DF1398" i="3"/>
  <c r="DH1398" i="3"/>
  <c r="DI1398" i="3"/>
  <c r="DJ1398" i="3" s="1"/>
  <c r="A1399" i="3"/>
  <c r="Y1399" i="3"/>
  <c r="CW1399" i="3" s="1"/>
  <c r="CY1399" i="3"/>
  <c r="CZ1399" i="3"/>
  <c r="DB1399" i="3" s="1"/>
  <c r="DA1399" i="3"/>
  <c r="DC1399" i="3"/>
  <c r="A1400" i="3"/>
  <c r="Y1400" i="3"/>
  <c r="CW1400" i="3"/>
  <c r="CX1400" i="3"/>
  <c r="DH1400" i="3" s="1"/>
  <c r="CY1400" i="3"/>
  <c r="CZ1400" i="3"/>
  <c r="DB1400" i="3" s="1"/>
  <c r="DA1400" i="3"/>
  <c r="DC1400" i="3"/>
  <c r="DF1400" i="3"/>
  <c r="A1401" i="3"/>
  <c r="Y1401" i="3"/>
  <c r="CX1401" i="3" s="1"/>
  <c r="CY1401" i="3"/>
  <c r="CZ1401" i="3"/>
  <c r="DA1401" i="3"/>
  <c r="DB1401" i="3"/>
  <c r="DC1401" i="3"/>
  <c r="A1402" i="3"/>
  <c r="Y1402" i="3"/>
  <c r="CX1402" i="3" s="1"/>
  <c r="CW1402" i="3"/>
  <c r="CY1402" i="3"/>
  <c r="CZ1402" i="3"/>
  <c r="DB1402" i="3" s="1"/>
  <c r="DA1402" i="3"/>
  <c r="DC1402" i="3"/>
  <c r="A1403" i="3"/>
  <c r="Y1403" i="3"/>
  <c r="CX1403" i="3"/>
  <c r="DI1403" i="3" s="1"/>
  <c r="CY1403" i="3"/>
  <c r="CZ1403" i="3"/>
  <c r="DA1403" i="3"/>
  <c r="DB1403" i="3"/>
  <c r="DC1403" i="3"/>
  <c r="DF1403" i="3"/>
  <c r="DJ1403" i="3" s="1"/>
  <c r="A1404" i="3"/>
  <c r="Y1404" i="3"/>
  <c r="CX1404" i="3" s="1"/>
  <c r="CY1404" i="3"/>
  <c r="CZ1404" i="3"/>
  <c r="DA1404" i="3"/>
  <c r="DB1404" i="3"/>
  <c r="DC1404" i="3"/>
  <c r="A1405" i="3"/>
  <c r="Y1405" i="3"/>
  <c r="CX1405" i="3" s="1"/>
  <c r="CY1405" i="3"/>
  <c r="CZ1405" i="3"/>
  <c r="DA1405" i="3"/>
  <c r="DB1405" i="3"/>
  <c r="DC1405" i="3"/>
  <c r="A1406" i="3"/>
  <c r="Y1406" i="3"/>
  <c r="CX1406" i="3"/>
  <c r="CY1406" i="3"/>
  <c r="CZ1406" i="3"/>
  <c r="DA1406" i="3"/>
  <c r="DB1406" i="3"/>
  <c r="DC1406" i="3"/>
  <c r="DF1406" i="3"/>
  <c r="DG1406" i="3"/>
  <c r="DH1406" i="3"/>
  <c r="DI1406" i="3"/>
  <c r="DJ1406" i="3"/>
  <c r="A1407" i="3"/>
  <c r="Y1407" i="3"/>
  <c r="CU1407" i="3"/>
  <c r="CV1407" i="3"/>
  <c r="CX1407" i="3"/>
  <c r="DI1407" i="3" s="1"/>
  <c r="DJ1407" i="3" s="1"/>
  <c r="CY1407" i="3"/>
  <c r="CZ1407" i="3"/>
  <c r="DA1407" i="3"/>
  <c r="DB1407" i="3"/>
  <c r="DC1407" i="3"/>
  <c r="DF1407" i="3"/>
  <c r="A1408" i="3"/>
  <c r="Y1408" i="3"/>
  <c r="CX1408" i="3" s="1"/>
  <c r="CY1408" i="3"/>
  <c r="CZ1408" i="3"/>
  <c r="DA1408" i="3"/>
  <c r="DB1408" i="3"/>
  <c r="DC1408" i="3"/>
  <c r="A1409" i="3"/>
  <c r="Y1409" i="3"/>
  <c r="CX1409" i="3" s="1"/>
  <c r="CY1409" i="3"/>
  <c r="CZ1409" i="3"/>
  <c r="DA1409" i="3"/>
  <c r="DB1409" i="3"/>
  <c r="DC1409" i="3"/>
  <c r="A1410" i="3"/>
  <c r="Y1410" i="3"/>
  <c r="CW1410" i="3"/>
  <c r="CX1410" i="3"/>
  <c r="CY1410" i="3"/>
  <c r="CZ1410" i="3"/>
  <c r="DB1410" i="3" s="1"/>
  <c r="DA1410" i="3"/>
  <c r="DC1410" i="3"/>
  <c r="DF1410" i="3"/>
  <c r="DG1410" i="3"/>
  <c r="DJ1410" i="3" s="1"/>
  <c r="DH1410" i="3"/>
  <c r="DI1410" i="3"/>
  <c r="A1411" i="3"/>
  <c r="Y1411" i="3"/>
  <c r="CW1411" i="3"/>
  <c r="CX1411" i="3"/>
  <c r="DH1411" i="3" s="1"/>
  <c r="CY1411" i="3"/>
  <c r="CZ1411" i="3"/>
  <c r="DA1411" i="3"/>
  <c r="DB1411" i="3"/>
  <c r="DC1411" i="3"/>
  <c r="DF1411" i="3"/>
  <c r="A1412" i="3"/>
  <c r="Y1412" i="3"/>
  <c r="CX1412" i="3" s="1"/>
  <c r="CY1412" i="3"/>
  <c r="CZ1412" i="3"/>
  <c r="DA1412" i="3"/>
  <c r="DB1412" i="3"/>
  <c r="DC1412" i="3"/>
  <c r="A1413" i="3"/>
  <c r="Y1413" i="3"/>
  <c r="CX1413" i="3"/>
  <c r="CY1413" i="3"/>
  <c r="CZ1413" i="3"/>
  <c r="DB1413" i="3" s="1"/>
  <c r="DA1413" i="3"/>
  <c r="DC1413" i="3"/>
  <c r="DF1413" i="3"/>
  <c r="DJ1413" i="3" s="1"/>
  <c r="DG1413" i="3"/>
  <c r="DH1413" i="3"/>
  <c r="DI1413" i="3"/>
  <c r="A1414" i="3"/>
  <c r="Y1414" i="3"/>
  <c r="CX1414" i="3" s="1"/>
  <c r="CY1414" i="3"/>
  <c r="CZ1414" i="3"/>
  <c r="DB1414" i="3" s="1"/>
  <c r="DA1414" i="3"/>
  <c r="DC1414" i="3"/>
  <c r="A1415" i="3"/>
  <c r="Y1415" i="3"/>
  <c r="CX1415" i="3"/>
  <c r="DI1415" i="3" s="1"/>
  <c r="CY1415" i="3"/>
  <c r="CZ1415" i="3"/>
  <c r="DA1415" i="3"/>
  <c r="DB1415" i="3"/>
  <c r="DC1415" i="3"/>
  <c r="DF1415" i="3"/>
  <c r="DJ1415" i="3" s="1"/>
  <c r="A1416" i="3"/>
  <c r="Y1416" i="3"/>
  <c r="CX1416" i="3" s="1"/>
  <c r="CY1416" i="3"/>
  <c r="CZ1416" i="3"/>
  <c r="DA1416" i="3"/>
  <c r="DB1416" i="3"/>
  <c r="DC1416" i="3"/>
  <c r="A1417" i="3"/>
  <c r="Y1417" i="3"/>
  <c r="CV1417" i="3" s="1"/>
  <c r="CU1417" i="3"/>
  <c r="CY1417" i="3"/>
  <c r="CZ1417" i="3"/>
  <c r="DB1417" i="3" s="1"/>
  <c r="DA1417" i="3"/>
  <c r="DC1417" i="3"/>
  <c r="A1418" i="3"/>
  <c r="Y1418" i="3"/>
  <c r="CX1418" i="3" s="1"/>
  <c r="CY1418" i="3"/>
  <c r="CZ1418" i="3"/>
  <c r="DB1418" i="3" s="1"/>
  <c r="DA1418" i="3"/>
  <c r="DC1418" i="3"/>
  <c r="A1419" i="3"/>
  <c r="Y1419" i="3"/>
  <c r="CW1419" i="3"/>
  <c r="CX1419" i="3"/>
  <c r="DH1419" i="3" s="1"/>
  <c r="CY1419" i="3"/>
  <c r="CZ1419" i="3"/>
  <c r="DA1419" i="3"/>
  <c r="DB1419" i="3"/>
  <c r="DC1419" i="3"/>
  <c r="DF1419" i="3"/>
  <c r="A1420" i="3"/>
  <c r="Y1420" i="3"/>
  <c r="CX1420" i="3" s="1"/>
  <c r="CY1420" i="3"/>
  <c r="CZ1420" i="3"/>
  <c r="DA1420" i="3"/>
  <c r="DB1420" i="3"/>
  <c r="DC1420" i="3"/>
  <c r="A1421" i="3"/>
  <c r="Y1421" i="3"/>
  <c r="CX1421" i="3"/>
  <c r="CY1421" i="3"/>
  <c r="CZ1421" i="3"/>
  <c r="DB1421" i="3" s="1"/>
  <c r="DA1421" i="3"/>
  <c r="DC1421" i="3"/>
  <c r="DF1421" i="3"/>
  <c r="DJ1421" i="3" s="1"/>
  <c r="DG1421" i="3"/>
  <c r="DH1421" i="3"/>
  <c r="DI1421" i="3"/>
  <c r="A1422" i="3"/>
  <c r="Y1422" i="3"/>
  <c r="CX1422" i="3"/>
  <c r="DI1422" i="3" s="1"/>
  <c r="CY1422" i="3"/>
  <c r="CZ1422" i="3"/>
  <c r="DB1422" i="3" s="1"/>
  <c r="DA1422" i="3"/>
  <c r="DC1422" i="3"/>
  <c r="DF1422" i="3"/>
  <c r="DJ1422" i="3" s="1"/>
  <c r="DG1422" i="3"/>
  <c r="DH1422" i="3"/>
  <c r="A1423" i="3"/>
  <c r="Y1423" i="3"/>
  <c r="CX1423" i="3" s="1"/>
  <c r="CU1423" i="3"/>
  <c r="CV1423" i="3"/>
  <c r="CY1423" i="3"/>
  <c r="CZ1423" i="3"/>
  <c r="DA1423" i="3"/>
  <c r="DB1423" i="3"/>
  <c r="DC1423" i="3"/>
  <c r="A1424" i="3"/>
  <c r="Y1424" i="3"/>
  <c r="CX1424" i="3" s="1"/>
  <c r="CY1424" i="3"/>
  <c r="CZ1424" i="3"/>
  <c r="DA1424" i="3"/>
  <c r="DB1424" i="3"/>
  <c r="DC1424" i="3"/>
  <c r="A1425" i="3"/>
  <c r="Y1425" i="3"/>
  <c r="CW1425" i="3" s="1"/>
  <c r="CX1425" i="3"/>
  <c r="CY1425" i="3"/>
  <c r="CZ1425" i="3"/>
  <c r="DB1425" i="3" s="1"/>
  <c r="DA1425" i="3"/>
  <c r="DC1425" i="3"/>
  <c r="DF1425" i="3"/>
  <c r="DG1425" i="3"/>
  <c r="DJ1425" i="3" s="1"/>
  <c r="DH1425" i="3"/>
  <c r="DI1425" i="3"/>
  <c r="A1426" i="3"/>
  <c r="Y1426" i="3"/>
  <c r="CW1426" i="3"/>
  <c r="CX1426" i="3"/>
  <c r="DH1426" i="3" s="1"/>
  <c r="CY1426" i="3"/>
  <c r="CZ1426" i="3"/>
  <c r="DA1426" i="3"/>
  <c r="DB1426" i="3"/>
  <c r="DC1426" i="3"/>
  <c r="DF1426" i="3"/>
  <c r="A1427" i="3"/>
  <c r="Y1427" i="3"/>
  <c r="CX1427" i="3" s="1"/>
  <c r="CY1427" i="3"/>
  <c r="CZ1427" i="3"/>
  <c r="DA1427" i="3"/>
  <c r="DB1427" i="3"/>
  <c r="DC1427" i="3"/>
  <c r="A1428" i="3"/>
  <c r="Y1428" i="3"/>
  <c r="CX1428" i="3" s="1"/>
  <c r="CY1428" i="3"/>
  <c r="CZ1428" i="3"/>
  <c r="DA1428" i="3"/>
  <c r="DB1428" i="3"/>
  <c r="DC1428" i="3"/>
  <c r="A1429" i="3"/>
  <c r="Y1429" i="3"/>
  <c r="CU1429" i="3"/>
  <c r="CV1429" i="3"/>
  <c r="CX1429" i="3"/>
  <c r="DI1429" i="3" s="1"/>
  <c r="DJ1429" i="3" s="1"/>
  <c r="CY1429" i="3"/>
  <c r="CZ1429" i="3"/>
  <c r="DA1429" i="3"/>
  <c r="DB1429" i="3"/>
  <c r="DC1429" i="3"/>
  <c r="DF1429" i="3"/>
  <c r="A1430" i="3"/>
  <c r="Y1430" i="3"/>
  <c r="CX1430" i="3" s="1"/>
  <c r="CY1430" i="3"/>
  <c r="CZ1430" i="3"/>
  <c r="DB1430" i="3" s="1"/>
  <c r="DA1430" i="3"/>
  <c r="DC1430" i="3"/>
  <c r="A1431" i="3"/>
  <c r="Y1431" i="3"/>
  <c r="CX1431" i="3" s="1"/>
  <c r="CY1431" i="3"/>
  <c r="CZ1431" i="3"/>
  <c r="DA1431" i="3"/>
  <c r="DB1431" i="3"/>
  <c r="DC1431" i="3"/>
  <c r="A1432" i="3"/>
  <c r="Y1432" i="3"/>
  <c r="CW1432" i="3"/>
  <c r="CX1432" i="3"/>
  <c r="CY1432" i="3"/>
  <c r="CZ1432" i="3"/>
  <c r="DB1432" i="3" s="1"/>
  <c r="DA1432" i="3"/>
  <c r="DC1432" i="3"/>
  <c r="DF1432" i="3"/>
  <c r="DG1432" i="3"/>
  <c r="DJ1432" i="3" s="1"/>
  <c r="DH1432" i="3"/>
  <c r="DI1432" i="3"/>
  <c r="A1433" i="3"/>
  <c r="Y1433" i="3"/>
  <c r="CX1433" i="3"/>
  <c r="DI1433" i="3" s="1"/>
  <c r="CY1433" i="3"/>
  <c r="CZ1433" i="3"/>
  <c r="DA1433" i="3"/>
  <c r="DB1433" i="3"/>
  <c r="DC1433" i="3"/>
  <c r="DF1433" i="3"/>
  <c r="DJ1433" i="3" s="1"/>
  <c r="A1434" i="3"/>
  <c r="Y1434" i="3"/>
  <c r="CX1434" i="3" s="1"/>
  <c r="CU1434" i="3"/>
  <c r="CY1434" i="3"/>
  <c r="CZ1434" i="3"/>
  <c r="DA1434" i="3"/>
  <c r="DB1434" i="3"/>
  <c r="DC1434" i="3"/>
  <c r="A1435" i="3"/>
  <c r="Y1435" i="3"/>
  <c r="CX1435" i="3"/>
  <c r="DG1435" i="3" s="1"/>
  <c r="CY1435" i="3"/>
  <c r="CZ1435" i="3"/>
  <c r="DB1435" i="3" s="1"/>
  <c r="DA1435" i="3"/>
  <c r="DC1435" i="3"/>
  <c r="DF1435" i="3"/>
  <c r="DH1435" i="3"/>
  <c r="DI1435" i="3"/>
  <c r="DJ1435" i="3" s="1"/>
  <c r="A1436" i="3"/>
  <c r="Y1436" i="3"/>
  <c r="CW1436" i="3" s="1"/>
  <c r="CX1436" i="3"/>
  <c r="DI1436" i="3" s="1"/>
  <c r="CY1436" i="3"/>
  <c r="CZ1436" i="3"/>
  <c r="DA1436" i="3"/>
  <c r="DB1436" i="3"/>
  <c r="DC1436" i="3"/>
  <c r="DF1436" i="3"/>
  <c r="A1437" i="3"/>
  <c r="Y1437" i="3"/>
  <c r="CW1437" i="3" s="1"/>
  <c r="CY1437" i="3"/>
  <c r="CZ1437" i="3"/>
  <c r="DA1437" i="3"/>
  <c r="DB1437" i="3"/>
  <c r="DC1437" i="3"/>
  <c r="A1438" i="3"/>
  <c r="Y1438" i="3"/>
  <c r="CX1438" i="3" s="1"/>
  <c r="CY1438" i="3"/>
  <c r="CZ1438" i="3"/>
  <c r="DA1438" i="3"/>
  <c r="DB1438" i="3"/>
  <c r="DC1438" i="3"/>
  <c r="A1439" i="3"/>
  <c r="Y1439" i="3"/>
  <c r="CU1439" i="3"/>
  <c r="CV1439" i="3"/>
  <c r="CX1439" i="3"/>
  <c r="DI1439" i="3" s="1"/>
  <c r="DJ1439" i="3" s="1"/>
  <c r="CY1439" i="3"/>
  <c r="CZ1439" i="3"/>
  <c r="DA1439" i="3"/>
  <c r="DB1439" i="3"/>
  <c r="DC1439" i="3"/>
  <c r="DF1439" i="3"/>
  <c r="A1440" i="3"/>
  <c r="Y1440" i="3"/>
  <c r="CX1440" i="3" s="1"/>
  <c r="CY1440" i="3"/>
  <c r="CZ1440" i="3"/>
  <c r="DA1440" i="3"/>
  <c r="DB1440" i="3"/>
  <c r="DC1440" i="3"/>
  <c r="A1441" i="3"/>
  <c r="Y1441" i="3"/>
  <c r="CX1441" i="3" s="1"/>
  <c r="CY1441" i="3"/>
  <c r="CZ1441" i="3"/>
  <c r="DA1441" i="3"/>
  <c r="DB1441" i="3"/>
  <c r="DC1441" i="3"/>
  <c r="A1442" i="3"/>
  <c r="Y1442" i="3"/>
  <c r="CW1442" i="3"/>
  <c r="CX1442" i="3"/>
  <c r="CY1442" i="3"/>
  <c r="CZ1442" i="3"/>
  <c r="DB1442" i="3" s="1"/>
  <c r="DA1442" i="3"/>
  <c r="DC1442" i="3"/>
  <c r="DF1442" i="3"/>
  <c r="DG1442" i="3"/>
  <c r="DJ1442" i="3" s="1"/>
  <c r="DH1442" i="3"/>
  <c r="DI1442" i="3"/>
  <c r="A1443" i="3"/>
  <c r="Y1443" i="3"/>
  <c r="CW1443" i="3"/>
  <c r="CX1443" i="3"/>
  <c r="DH1443" i="3" s="1"/>
  <c r="CY1443" i="3"/>
  <c r="CZ1443" i="3"/>
  <c r="DA1443" i="3"/>
  <c r="DB1443" i="3"/>
  <c r="DC1443" i="3"/>
  <c r="DF1443" i="3"/>
  <c r="A1444" i="3"/>
  <c r="Y1444" i="3"/>
  <c r="CX1444" i="3" s="1"/>
  <c r="CY1444" i="3"/>
  <c r="CZ1444" i="3"/>
  <c r="DA1444" i="3"/>
  <c r="DB1444" i="3"/>
  <c r="DC1444" i="3"/>
  <c r="DI1444" i="3"/>
  <c r="A1445" i="3"/>
  <c r="Y1445" i="3"/>
  <c r="CX1445" i="3"/>
  <c r="CY1445" i="3"/>
  <c r="CZ1445" i="3"/>
  <c r="DB1445" i="3" s="1"/>
  <c r="DA1445" i="3"/>
  <c r="DC1445" i="3"/>
  <c r="DF1445" i="3"/>
  <c r="DJ1445" i="3" s="1"/>
  <c r="DG1445" i="3"/>
  <c r="DH1445" i="3"/>
  <c r="DI1445" i="3"/>
  <c r="A1446" i="3"/>
  <c r="Y1446" i="3"/>
  <c r="CX1446" i="3" s="1"/>
  <c r="CY1446" i="3"/>
  <c r="CZ1446" i="3"/>
  <c r="DB1446" i="3" s="1"/>
  <c r="DA1446" i="3"/>
  <c r="DC1446" i="3"/>
  <c r="A1447" i="3"/>
  <c r="Y1447" i="3"/>
  <c r="CX1447" i="3"/>
  <c r="CY1447" i="3"/>
  <c r="CZ1447" i="3"/>
  <c r="DA1447" i="3"/>
  <c r="DB1447" i="3"/>
  <c r="DC1447" i="3"/>
  <c r="DF1447" i="3"/>
  <c r="DJ1447" i="3" s="1"/>
  <c r="A1448" i="3"/>
  <c r="Y1448" i="3"/>
  <c r="CX1448" i="3" s="1"/>
  <c r="CY1448" i="3"/>
  <c r="CZ1448" i="3"/>
  <c r="DA1448" i="3"/>
  <c r="DB1448" i="3"/>
  <c r="DC1448" i="3"/>
  <c r="A1449" i="3"/>
  <c r="Y1449" i="3"/>
  <c r="CX1449" i="3" s="1"/>
  <c r="CY1449" i="3"/>
  <c r="CZ1449" i="3"/>
  <c r="DA1449" i="3"/>
  <c r="DB1449" i="3"/>
  <c r="DC1449" i="3"/>
  <c r="A1450" i="3"/>
  <c r="Y1450" i="3"/>
  <c r="CX1450" i="3" s="1"/>
  <c r="CY1450" i="3"/>
  <c r="CZ1450" i="3"/>
  <c r="DA1450" i="3"/>
  <c r="DB1450" i="3"/>
  <c r="DC1450" i="3"/>
  <c r="DI1450" i="3"/>
  <c r="A1451" i="3"/>
  <c r="Y1451" i="3"/>
  <c r="CU1451" i="3"/>
  <c r="CV1451" i="3"/>
  <c r="CX1451" i="3"/>
  <c r="CY1451" i="3"/>
  <c r="CZ1451" i="3"/>
  <c r="DA1451" i="3"/>
  <c r="DB1451" i="3"/>
  <c r="DC1451" i="3"/>
  <c r="DF1451" i="3"/>
  <c r="A1452" i="3"/>
  <c r="Y1452" i="3"/>
  <c r="CX1452" i="3" s="1"/>
  <c r="CY1452" i="3"/>
  <c r="CZ1452" i="3"/>
  <c r="DA1452" i="3"/>
  <c r="DB1452" i="3"/>
  <c r="DC1452" i="3"/>
  <c r="A1453" i="3"/>
  <c r="Y1453" i="3"/>
  <c r="CX1453" i="3" s="1"/>
  <c r="CY1453" i="3"/>
  <c r="CZ1453" i="3"/>
  <c r="DA1453" i="3"/>
  <c r="DB1453" i="3"/>
  <c r="DC1453" i="3"/>
  <c r="DI1453" i="3"/>
  <c r="A1454" i="3"/>
  <c r="Y1454" i="3"/>
  <c r="CW1454" i="3" s="1"/>
  <c r="CY1454" i="3"/>
  <c r="CZ1454" i="3"/>
  <c r="DB1454" i="3" s="1"/>
  <c r="DA1454" i="3"/>
  <c r="DC1454" i="3"/>
  <c r="A1455" i="3"/>
  <c r="Y1455" i="3"/>
  <c r="CW1455" i="3"/>
  <c r="CX1455" i="3"/>
  <c r="DH1455" i="3" s="1"/>
  <c r="CY1455" i="3"/>
  <c r="CZ1455" i="3"/>
  <c r="DB1455" i="3" s="1"/>
  <c r="DA1455" i="3"/>
  <c r="DC1455" i="3"/>
  <c r="DF1455" i="3"/>
  <c r="A1456" i="3"/>
  <c r="Y1456" i="3"/>
  <c r="CX1456" i="3" s="1"/>
  <c r="CY1456" i="3"/>
  <c r="CZ1456" i="3"/>
  <c r="DA1456" i="3"/>
  <c r="DB1456" i="3"/>
  <c r="DC1456" i="3"/>
  <c r="DI1456" i="3"/>
  <c r="A1457" i="3"/>
  <c r="Y1457" i="3"/>
  <c r="CX1457" i="3" s="1"/>
  <c r="CY1457" i="3"/>
  <c r="CZ1457" i="3"/>
  <c r="DB1457" i="3" s="1"/>
  <c r="DA1457" i="3"/>
  <c r="DC1457" i="3"/>
  <c r="DH1457" i="3"/>
  <c r="A1458" i="3"/>
  <c r="Y1458" i="3"/>
  <c r="CX1458" i="3"/>
  <c r="CY1458" i="3"/>
  <c r="CZ1458" i="3"/>
  <c r="DB1458" i="3" s="1"/>
  <c r="DA1458" i="3"/>
  <c r="DC1458" i="3"/>
  <c r="DF1458" i="3"/>
  <c r="DJ1458" i="3" s="1"/>
  <c r="DG1458" i="3"/>
  <c r="DH1458" i="3"/>
  <c r="DI1458" i="3"/>
  <c r="A1459" i="3"/>
  <c r="Y1459" i="3"/>
  <c r="CX1459" i="3"/>
  <c r="CY1459" i="3"/>
  <c r="CZ1459" i="3"/>
  <c r="DB1459" i="3" s="1"/>
  <c r="DA1459" i="3"/>
  <c r="DC1459" i="3"/>
  <c r="A1460" i="3"/>
  <c r="Y1460" i="3"/>
  <c r="CX1460" i="3" s="1"/>
  <c r="CY1460" i="3"/>
  <c r="CZ1460" i="3"/>
  <c r="DA1460" i="3"/>
  <c r="DB1460" i="3"/>
  <c r="DC1460" i="3"/>
  <c r="A1461" i="3"/>
  <c r="Y1461" i="3"/>
  <c r="CX1461" i="3" s="1"/>
  <c r="CY1461" i="3"/>
  <c r="CZ1461" i="3"/>
  <c r="DA1461" i="3"/>
  <c r="DB1461" i="3"/>
  <c r="DC1461" i="3"/>
  <c r="A1462" i="3"/>
  <c r="Y1462" i="3"/>
  <c r="CX1462" i="3" s="1"/>
  <c r="CY1462" i="3"/>
  <c r="CZ1462" i="3"/>
  <c r="DB1462" i="3" s="1"/>
  <c r="DA1462" i="3"/>
  <c r="DC1462" i="3"/>
  <c r="A1463" i="3"/>
  <c r="Y1463" i="3"/>
  <c r="CU1463" i="3"/>
  <c r="CV1463" i="3"/>
  <c r="CX1463" i="3"/>
  <c r="DG1463" i="3" s="1"/>
  <c r="CY1463" i="3"/>
  <c r="CZ1463" i="3"/>
  <c r="DA1463" i="3"/>
  <c r="DB1463" i="3"/>
  <c r="DC1463" i="3"/>
  <c r="DF1463" i="3"/>
  <c r="DH1463" i="3"/>
  <c r="DI1463" i="3"/>
  <c r="DJ1463" i="3"/>
  <c r="A1464" i="3"/>
  <c r="Y1464" i="3"/>
  <c r="CW1464" i="3" s="1"/>
  <c r="CX1464" i="3"/>
  <c r="DG1464" i="3" s="1"/>
  <c r="DJ1464" i="3" s="1"/>
  <c r="CY1464" i="3"/>
  <c r="CZ1464" i="3"/>
  <c r="DB1464" i="3" s="1"/>
  <c r="DA1464" i="3"/>
  <c r="DC1464" i="3"/>
  <c r="DF1464" i="3"/>
  <c r="DH1464" i="3"/>
  <c r="A1465" i="3"/>
  <c r="Y1465" i="3"/>
  <c r="CX1465" i="3" s="1"/>
  <c r="CY1465" i="3"/>
  <c r="CZ1465" i="3"/>
  <c r="DA1465" i="3"/>
  <c r="DB1465" i="3"/>
  <c r="DC1465" i="3"/>
  <c r="A1466" i="3"/>
  <c r="Y1466" i="3"/>
  <c r="CX1466" i="3"/>
  <c r="DH1466" i="3" s="1"/>
  <c r="CY1466" i="3"/>
  <c r="CZ1466" i="3"/>
  <c r="DA1466" i="3"/>
  <c r="DB1466" i="3"/>
  <c r="DC1466" i="3"/>
  <c r="DF1466" i="3"/>
  <c r="DJ1466" i="3" s="1"/>
  <c r="A1467" i="3"/>
  <c r="Y1467" i="3"/>
  <c r="CV1467" i="3" s="1"/>
  <c r="CU1467" i="3"/>
  <c r="CY1467" i="3"/>
  <c r="CZ1467" i="3"/>
  <c r="DB1467" i="3" s="1"/>
  <c r="DA1467" i="3"/>
  <c r="DC1467" i="3"/>
  <c r="A1468" i="3"/>
  <c r="Y1468" i="3"/>
  <c r="CW1468" i="3"/>
  <c r="CX1468" i="3"/>
  <c r="DI1468" i="3" s="1"/>
  <c r="CY1468" i="3"/>
  <c r="CZ1468" i="3"/>
  <c r="DA1468" i="3"/>
  <c r="DB1468" i="3"/>
  <c r="DC1468" i="3"/>
  <c r="DF1468" i="3"/>
  <c r="DG1468" i="3"/>
  <c r="DJ1468" i="3" s="1"/>
  <c r="A1469" i="3"/>
  <c r="Y1469" i="3"/>
  <c r="CX1469" i="3"/>
  <c r="DH1469" i="3" s="1"/>
  <c r="CY1469" i="3"/>
  <c r="CZ1469" i="3"/>
  <c r="DA1469" i="3"/>
  <c r="DB1469" i="3"/>
  <c r="DC1469" i="3"/>
  <c r="DF1469" i="3"/>
  <c r="DJ1469" i="3" s="1"/>
  <c r="A1470" i="3"/>
  <c r="Y1470" i="3"/>
  <c r="CX1470" i="3" s="1"/>
  <c r="CY1470" i="3"/>
  <c r="CZ1470" i="3"/>
  <c r="DA1470" i="3"/>
  <c r="DB1470" i="3"/>
  <c r="DC1470" i="3"/>
  <c r="A1471" i="3"/>
  <c r="Y1471" i="3"/>
  <c r="CU1471" i="3"/>
  <c r="CV1471" i="3"/>
  <c r="CX1471" i="3"/>
  <c r="DG1471" i="3" s="1"/>
  <c r="CY1471" i="3"/>
  <c r="CZ1471" i="3"/>
  <c r="DB1471" i="3" s="1"/>
  <c r="DA1471" i="3"/>
  <c r="DC1471" i="3"/>
  <c r="DF1471" i="3"/>
  <c r="DH1471" i="3"/>
  <c r="A1472" i="3"/>
  <c r="Y1472" i="3"/>
  <c r="CX1472" i="3" s="1"/>
  <c r="CY1472" i="3"/>
  <c r="CZ1472" i="3"/>
  <c r="DA1472" i="3"/>
  <c r="DB1472" i="3"/>
  <c r="DC1472" i="3"/>
  <c r="A1473" i="3"/>
  <c r="Y1473" i="3"/>
  <c r="CX1473" i="3" s="1"/>
  <c r="CW1473" i="3"/>
  <c r="CY1473" i="3"/>
  <c r="CZ1473" i="3"/>
  <c r="DA1473" i="3"/>
  <c r="DB1473" i="3"/>
  <c r="DC1473" i="3"/>
  <c r="A1474" i="3"/>
  <c r="Y1474" i="3"/>
  <c r="CW1474" i="3"/>
  <c r="CX1474" i="3"/>
  <c r="CY1474" i="3"/>
  <c r="CZ1474" i="3"/>
  <c r="DB1474" i="3" s="1"/>
  <c r="DA1474" i="3"/>
  <c r="DC1474" i="3"/>
  <c r="DF1474" i="3"/>
  <c r="DG1474" i="3"/>
  <c r="DJ1474" i="3" s="1"/>
  <c r="DH1474" i="3"/>
  <c r="DI1474" i="3"/>
  <c r="A1475" i="3"/>
  <c r="Y1475" i="3"/>
  <c r="CX1475" i="3"/>
  <c r="DG1475" i="3" s="1"/>
  <c r="CY1475" i="3"/>
  <c r="CZ1475" i="3"/>
  <c r="DB1475" i="3" s="1"/>
  <c r="DA1475" i="3"/>
  <c r="DC1475" i="3"/>
  <c r="DF1475" i="3"/>
  <c r="DJ1475" i="3" s="1"/>
  <c r="DH1475" i="3"/>
  <c r="A1476" i="3"/>
  <c r="Y1476" i="3"/>
  <c r="CX1476" i="3" s="1"/>
  <c r="CU1476" i="3"/>
  <c r="CV1476" i="3"/>
  <c r="CY1476" i="3"/>
  <c r="CZ1476" i="3"/>
  <c r="DA1476" i="3"/>
  <c r="DB1476" i="3"/>
  <c r="DC1476" i="3"/>
  <c r="A1477" i="3"/>
  <c r="Y1477" i="3"/>
  <c r="CX1477" i="3"/>
  <c r="DG1477" i="3" s="1"/>
  <c r="CY1477" i="3"/>
  <c r="CZ1477" i="3"/>
  <c r="DA1477" i="3"/>
  <c r="DB1477" i="3"/>
  <c r="DC1477" i="3"/>
  <c r="DF1477" i="3"/>
  <c r="DH1477" i="3"/>
  <c r="DI1477" i="3"/>
  <c r="DJ1477" i="3"/>
  <c r="A1478" i="3"/>
  <c r="Y1478" i="3"/>
  <c r="CW1478" i="3" s="1"/>
  <c r="CX1478" i="3"/>
  <c r="DG1478" i="3" s="1"/>
  <c r="DJ1478" i="3" s="1"/>
  <c r="CY1478" i="3"/>
  <c r="CZ1478" i="3"/>
  <c r="DB1478" i="3" s="1"/>
  <c r="DA1478" i="3"/>
  <c r="DC1478" i="3"/>
  <c r="DF1478" i="3"/>
  <c r="DH1478" i="3"/>
  <c r="A1479" i="3"/>
  <c r="Y1479" i="3"/>
  <c r="CW1479" i="3" s="1"/>
  <c r="CX1479" i="3"/>
  <c r="DH1479" i="3" s="1"/>
  <c r="CY1479" i="3"/>
  <c r="CZ1479" i="3"/>
  <c r="DA1479" i="3"/>
  <c r="DB1479" i="3"/>
  <c r="DC1479" i="3"/>
  <c r="DF1479" i="3"/>
  <c r="A1480" i="3"/>
  <c r="Y1480" i="3"/>
  <c r="CX1480" i="3" s="1"/>
  <c r="CY1480" i="3"/>
  <c r="CZ1480" i="3"/>
  <c r="DA1480" i="3"/>
  <c r="DB1480" i="3"/>
  <c r="DC1480" i="3"/>
  <c r="A1481" i="3"/>
  <c r="Y1481" i="3"/>
  <c r="CU1481" i="3"/>
  <c r="CV1481" i="3"/>
  <c r="CX1481" i="3"/>
  <c r="DG1481" i="3" s="1"/>
  <c r="CY1481" i="3"/>
  <c r="CZ1481" i="3"/>
  <c r="DB1481" i="3" s="1"/>
  <c r="DA1481" i="3"/>
  <c r="DC1481" i="3"/>
  <c r="DF1481" i="3"/>
  <c r="DH1481" i="3"/>
  <c r="A1482" i="3"/>
  <c r="Y1482" i="3"/>
  <c r="CX1482" i="3" s="1"/>
  <c r="CY1482" i="3"/>
  <c r="CZ1482" i="3"/>
  <c r="DA1482" i="3"/>
  <c r="DB1482" i="3"/>
  <c r="DC1482" i="3"/>
  <c r="A1483" i="3"/>
  <c r="Y1483" i="3"/>
  <c r="CX1483" i="3" s="1"/>
  <c r="CW1483" i="3"/>
  <c r="CY1483" i="3"/>
  <c r="CZ1483" i="3"/>
  <c r="DA1483" i="3"/>
  <c r="DB1483" i="3"/>
  <c r="DC1483" i="3"/>
  <c r="A1484" i="3"/>
  <c r="Y1484" i="3"/>
  <c r="CX1484" i="3"/>
  <c r="DG1484" i="3" s="1"/>
  <c r="CY1484" i="3"/>
  <c r="CZ1484" i="3"/>
  <c r="DA1484" i="3"/>
  <c r="DB1484" i="3"/>
  <c r="DC1484" i="3"/>
  <c r="DF1484" i="3"/>
  <c r="DH1484" i="3"/>
  <c r="DI1484" i="3"/>
  <c r="DJ1484" i="3"/>
  <c r="A1485" i="3"/>
  <c r="Y1485" i="3"/>
  <c r="CU1485" i="3"/>
  <c r="CV1485" i="3"/>
  <c r="CX1485" i="3"/>
  <c r="DI1485" i="3" s="1"/>
  <c r="DJ1485" i="3" s="1"/>
  <c r="CY1485" i="3"/>
  <c r="CZ1485" i="3"/>
  <c r="DA1485" i="3"/>
  <c r="DB1485" i="3"/>
  <c r="DC1485" i="3"/>
  <c r="DF1485" i="3"/>
  <c r="DG1485" i="3"/>
  <c r="A1486" i="3"/>
  <c r="Y1486" i="3"/>
  <c r="CX1486" i="3"/>
  <c r="DH1486" i="3" s="1"/>
  <c r="CY1486" i="3"/>
  <c r="CZ1486" i="3"/>
  <c r="DA1486" i="3"/>
  <c r="DB1486" i="3"/>
  <c r="DC1486" i="3"/>
  <c r="DF1486" i="3"/>
  <c r="A1487" i="3"/>
  <c r="Y1487" i="3"/>
  <c r="CX1487" i="3" s="1"/>
  <c r="CY1487" i="3"/>
  <c r="CZ1487" i="3"/>
  <c r="DA1487" i="3"/>
  <c r="DB1487" i="3"/>
  <c r="DC1487" i="3"/>
  <c r="A1488" i="3"/>
  <c r="Y1488" i="3"/>
  <c r="CX1488" i="3" s="1"/>
  <c r="CY1488" i="3"/>
  <c r="CZ1488" i="3"/>
  <c r="DB1488" i="3" s="1"/>
  <c r="DA1488" i="3"/>
  <c r="DC1488" i="3"/>
  <c r="A1489" i="3"/>
  <c r="Y1489" i="3"/>
  <c r="CU1489" i="3"/>
  <c r="CV1489" i="3"/>
  <c r="CX1489" i="3"/>
  <c r="DH1489" i="3" s="1"/>
  <c r="CY1489" i="3"/>
  <c r="CZ1489" i="3"/>
  <c r="DA1489" i="3"/>
  <c r="DB1489" i="3"/>
  <c r="DC1489" i="3"/>
  <c r="DF1489" i="3"/>
  <c r="A1490" i="3"/>
  <c r="Y1490" i="3"/>
  <c r="CX1490" i="3" s="1"/>
  <c r="CY1490" i="3"/>
  <c r="CZ1490" i="3"/>
  <c r="DA1490" i="3"/>
  <c r="DB1490" i="3"/>
  <c r="DC1490" i="3"/>
  <c r="A1491" i="3"/>
  <c r="Y1491" i="3"/>
  <c r="CX1491" i="3" s="1"/>
  <c r="CY1491" i="3"/>
  <c r="CZ1491" i="3"/>
  <c r="DB1491" i="3" s="1"/>
  <c r="DA1491" i="3"/>
  <c r="DC1491" i="3"/>
  <c r="A1492" i="3"/>
  <c r="Y1492" i="3"/>
  <c r="CU1492" i="3"/>
  <c r="CV1492" i="3"/>
  <c r="CX1492" i="3"/>
  <c r="DH1492" i="3" s="1"/>
  <c r="CY1492" i="3"/>
  <c r="CZ1492" i="3"/>
  <c r="DA1492" i="3"/>
  <c r="DB1492" i="3"/>
  <c r="DC1492" i="3"/>
  <c r="DF1492" i="3"/>
  <c r="A1493" i="3"/>
  <c r="Y1493" i="3"/>
  <c r="CX1493" i="3" s="1"/>
  <c r="CY1493" i="3"/>
  <c r="CZ1493" i="3"/>
  <c r="DA1493" i="3"/>
  <c r="DB1493" i="3"/>
  <c r="DC1493" i="3"/>
  <c r="A1494" i="3"/>
  <c r="Y1494" i="3"/>
  <c r="CX1494" i="3" s="1"/>
  <c r="CY1494" i="3"/>
  <c r="CZ1494" i="3"/>
  <c r="DB1494" i="3" s="1"/>
  <c r="DA1494" i="3"/>
  <c r="DC1494" i="3"/>
  <c r="A1495" i="3"/>
  <c r="Y1495" i="3"/>
  <c r="CU1495" i="3"/>
  <c r="CV1495" i="3"/>
  <c r="CX1495" i="3"/>
  <c r="DH1495" i="3" s="1"/>
  <c r="CY1495" i="3"/>
  <c r="CZ1495" i="3"/>
  <c r="DA1495" i="3"/>
  <c r="DB1495" i="3"/>
  <c r="DC1495" i="3"/>
  <c r="DF1495" i="3"/>
  <c r="A1496" i="3"/>
  <c r="Y1496" i="3"/>
  <c r="CX1496" i="3" s="1"/>
  <c r="CY1496" i="3"/>
  <c r="CZ1496" i="3"/>
  <c r="DA1496" i="3"/>
  <c r="DB1496" i="3"/>
  <c r="DC1496" i="3"/>
  <c r="A1497" i="3"/>
  <c r="Y1497" i="3"/>
  <c r="CW1497" i="3"/>
  <c r="CX1497" i="3"/>
  <c r="CY1497" i="3"/>
  <c r="CZ1497" i="3"/>
  <c r="DB1497" i="3" s="1"/>
  <c r="DA1497" i="3"/>
  <c r="DC1497" i="3"/>
  <c r="DF1497" i="3"/>
  <c r="DG1497" i="3"/>
  <c r="DJ1497" i="3" s="1"/>
  <c r="DH1497" i="3"/>
  <c r="DI1497" i="3"/>
  <c r="A1498" i="3"/>
  <c r="Y1498" i="3"/>
  <c r="CW1498" i="3"/>
  <c r="CX1498" i="3"/>
  <c r="DI1498" i="3" s="1"/>
  <c r="CY1498" i="3"/>
  <c r="CZ1498" i="3"/>
  <c r="DA1498" i="3"/>
  <c r="DB1498" i="3"/>
  <c r="DC1498" i="3"/>
  <c r="DF1498" i="3"/>
  <c r="DG1498" i="3"/>
  <c r="DJ1498" i="3" s="1"/>
  <c r="A1499" i="3"/>
  <c r="Y1499" i="3"/>
  <c r="CX1499" i="3"/>
  <c r="DH1499" i="3" s="1"/>
  <c r="CY1499" i="3"/>
  <c r="CZ1499" i="3"/>
  <c r="DA1499" i="3"/>
  <c r="DB1499" i="3"/>
  <c r="DC1499" i="3"/>
  <c r="DF1499" i="3"/>
  <c r="DJ1499" i="3" s="1"/>
  <c r="A1500" i="3"/>
  <c r="Y1500" i="3"/>
  <c r="CV1500" i="3" s="1"/>
  <c r="CU1500" i="3"/>
  <c r="CY1500" i="3"/>
  <c r="CZ1500" i="3"/>
  <c r="DB1500" i="3" s="1"/>
  <c r="DA1500" i="3"/>
  <c r="DC1500" i="3"/>
  <c r="A1501" i="3"/>
  <c r="Y1501" i="3"/>
  <c r="CX1501" i="3"/>
  <c r="DG1501" i="3" s="1"/>
  <c r="CY1501" i="3"/>
  <c r="CZ1501" i="3"/>
  <c r="DB1501" i="3" s="1"/>
  <c r="DA1501" i="3"/>
  <c r="DC1501" i="3"/>
  <c r="DF1501" i="3"/>
  <c r="DH1501" i="3"/>
  <c r="A1502" i="3"/>
  <c r="Y1502" i="3"/>
  <c r="CW1502" i="3" s="1"/>
  <c r="CX1502" i="3"/>
  <c r="DH1502" i="3" s="1"/>
  <c r="CY1502" i="3"/>
  <c r="CZ1502" i="3"/>
  <c r="DA1502" i="3"/>
  <c r="DB1502" i="3"/>
  <c r="DC1502" i="3"/>
  <c r="DF1502" i="3"/>
  <c r="A1503" i="3"/>
  <c r="Y1503" i="3"/>
  <c r="CX1503" i="3" s="1"/>
  <c r="CY1503" i="3"/>
  <c r="CZ1503" i="3"/>
  <c r="DA1503" i="3"/>
  <c r="DB1503" i="3"/>
  <c r="DC1503" i="3"/>
  <c r="A1504" i="3"/>
  <c r="Y1504" i="3"/>
  <c r="CX1504" i="3" s="1"/>
  <c r="CY1504" i="3"/>
  <c r="CZ1504" i="3"/>
  <c r="DB1504" i="3" s="1"/>
  <c r="DA1504" i="3"/>
  <c r="DC1504" i="3"/>
  <c r="A1505" i="3"/>
  <c r="Y1505" i="3"/>
  <c r="CU1505" i="3"/>
  <c r="CV1505" i="3"/>
  <c r="CX1505" i="3"/>
  <c r="DH1505" i="3" s="1"/>
  <c r="CY1505" i="3"/>
  <c r="CZ1505" i="3"/>
  <c r="DA1505" i="3"/>
  <c r="DB1505" i="3"/>
  <c r="DC1505" i="3"/>
  <c r="DF1505" i="3"/>
  <c r="A1506" i="3"/>
  <c r="Y1506" i="3"/>
  <c r="CX1506" i="3" s="1"/>
  <c r="CY1506" i="3"/>
  <c r="CZ1506" i="3"/>
  <c r="DA1506" i="3"/>
  <c r="DB1506" i="3"/>
  <c r="DC1506" i="3"/>
  <c r="A1507" i="3"/>
  <c r="Y1507" i="3"/>
  <c r="CX1507" i="3" s="1"/>
  <c r="CY1507" i="3"/>
  <c r="CZ1507" i="3"/>
  <c r="DB1507" i="3" s="1"/>
  <c r="DA1507" i="3"/>
  <c r="DC1507" i="3"/>
  <c r="A1508" i="3"/>
  <c r="Y1508" i="3"/>
  <c r="CU1508" i="3"/>
  <c r="CV1508" i="3"/>
  <c r="CX1508" i="3"/>
  <c r="DH1508" i="3" s="1"/>
  <c r="CY1508" i="3"/>
  <c r="CZ1508" i="3"/>
  <c r="DA1508" i="3"/>
  <c r="DB1508" i="3"/>
  <c r="DC1508" i="3"/>
  <c r="DF1508" i="3"/>
  <c r="A1509" i="3"/>
  <c r="Y1509" i="3"/>
  <c r="CX1509" i="3" s="1"/>
  <c r="CY1509" i="3"/>
  <c r="CZ1509" i="3"/>
  <c r="DA1509" i="3"/>
  <c r="DB1509" i="3"/>
  <c r="DC1509" i="3"/>
  <c r="A1510" i="3"/>
  <c r="Y1510" i="3"/>
  <c r="CX1510" i="3" s="1"/>
  <c r="CY1510" i="3"/>
  <c r="CZ1510" i="3"/>
  <c r="DB1510" i="3" s="1"/>
  <c r="DA1510" i="3"/>
  <c r="DC1510" i="3"/>
  <c r="A1511" i="3"/>
  <c r="Y1511" i="3"/>
  <c r="CU1511" i="3"/>
  <c r="CV1511" i="3"/>
  <c r="CX1511" i="3"/>
  <c r="DH1511" i="3" s="1"/>
  <c r="CY1511" i="3"/>
  <c r="CZ1511" i="3"/>
  <c r="DA1511" i="3"/>
  <c r="DB1511" i="3"/>
  <c r="DC1511" i="3"/>
  <c r="DF1511" i="3"/>
  <c r="A1512" i="3"/>
  <c r="Y1512" i="3"/>
  <c r="CX1512" i="3" s="1"/>
  <c r="CY1512" i="3"/>
  <c r="CZ1512" i="3"/>
  <c r="DA1512" i="3"/>
  <c r="DB1512" i="3"/>
  <c r="DC1512" i="3"/>
  <c r="A1513" i="3"/>
  <c r="Y1513" i="3"/>
  <c r="CW1513" i="3"/>
  <c r="CX1513" i="3"/>
  <c r="CY1513" i="3"/>
  <c r="CZ1513" i="3"/>
  <c r="DB1513" i="3" s="1"/>
  <c r="DA1513" i="3"/>
  <c r="DC1513" i="3"/>
  <c r="DF1513" i="3"/>
  <c r="DG1513" i="3"/>
  <c r="DJ1513" i="3" s="1"/>
  <c r="DH1513" i="3"/>
  <c r="DI1513" i="3"/>
  <c r="A1514" i="3"/>
  <c r="Y1514" i="3"/>
  <c r="CW1514" i="3"/>
  <c r="CX1514" i="3"/>
  <c r="DI1514" i="3" s="1"/>
  <c r="CY1514" i="3"/>
  <c r="CZ1514" i="3"/>
  <c r="DA1514" i="3"/>
  <c r="DB1514" i="3"/>
  <c r="DC1514" i="3"/>
  <c r="DF1514" i="3"/>
  <c r="DG1514" i="3"/>
  <c r="DJ1514" i="3" s="1"/>
  <c r="A1515" i="3"/>
  <c r="Y1515" i="3"/>
  <c r="CX1515" i="3"/>
  <c r="DH1515" i="3" s="1"/>
  <c r="CY1515" i="3"/>
  <c r="CZ1515" i="3"/>
  <c r="DA1515" i="3"/>
  <c r="DB1515" i="3"/>
  <c r="DC1515" i="3"/>
  <c r="DF1515" i="3"/>
  <c r="DJ1515" i="3" s="1"/>
  <c r="A1516" i="3"/>
  <c r="Y1516" i="3"/>
  <c r="CX1516" i="3" s="1"/>
  <c r="CY1516" i="3"/>
  <c r="CZ1516" i="3"/>
  <c r="DA1516" i="3"/>
  <c r="DB1516" i="3"/>
  <c r="DC1516" i="3"/>
  <c r="A1517" i="3"/>
  <c r="Y1517" i="3"/>
  <c r="CU1517" i="3"/>
  <c r="CV1517" i="3"/>
  <c r="CX1517" i="3"/>
  <c r="DG1517" i="3" s="1"/>
  <c r="CY1517" i="3"/>
  <c r="CZ1517" i="3"/>
  <c r="DB1517" i="3" s="1"/>
  <c r="DA1517" i="3"/>
  <c r="DC1517" i="3"/>
  <c r="DF1517" i="3"/>
  <c r="DH1517" i="3"/>
  <c r="A1518" i="3"/>
  <c r="Y1518" i="3"/>
  <c r="CX1518" i="3" s="1"/>
  <c r="CY1518" i="3"/>
  <c r="CZ1518" i="3"/>
  <c r="DA1518" i="3"/>
  <c r="DB1518" i="3"/>
  <c r="DC1518" i="3"/>
  <c r="A1519" i="3"/>
  <c r="Y1519" i="3"/>
  <c r="CX1519" i="3" s="1"/>
  <c r="CW1519" i="3"/>
  <c r="CY1519" i="3"/>
  <c r="CZ1519" i="3"/>
  <c r="DA1519" i="3"/>
  <c r="DB1519" i="3"/>
  <c r="DC1519" i="3"/>
  <c r="A1520" i="3"/>
  <c r="Y1520" i="3"/>
  <c r="CW1520" i="3"/>
  <c r="CX1520" i="3"/>
  <c r="CY1520" i="3"/>
  <c r="CZ1520" i="3"/>
  <c r="DB1520" i="3" s="1"/>
  <c r="DA1520" i="3"/>
  <c r="DC1520" i="3"/>
  <c r="DF1520" i="3"/>
  <c r="DG1520" i="3"/>
  <c r="DJ1520" i="3" s="1"/>
  <c r="DH1520" i="3"/>
  <c r="DI1520" i="3"/>
  <c r="A1521" i="3"/>
  <c r="Y1521" i="3"/>
  <c r="CX1521" i="3"/>
  <c r="DG1521" i="3" s="1"/>
  <c r="CY1521" i="3"/>
  <c r="CZ1521" i="3"/>
  <c r="DB1521" i="3" s="1"/>
  <c r="DA1521" i="3"/>
  <c r="DC1521" i="3"/>
  <c r="DF1521" i="3"/>
  <c r="DJ1521" i="3" s="1"/>
  <c r="DH1521" i="3"/>
  <c r="A1522" i="3"/>
  <c r="Y1522" i="3"/>
  <c r="CX1522" i="3" s="1"/>
  <c r="CY1522" i="3"/>
  <c r="CZ1522" i="3"/>
  <c r="DA1522" i="3"/>
  <c r="DB1522" i="3"/>
  <c r="DC1522" i="3"/>
  <c r="A1523" i="3"/>
  <c r="Y1523" i="3"/>
  <c r="CX1523" i="3" s="1"/>
  <c r="CU1523" i="3"/>
  <c r="CY1523" i="3"/>
  <c r="CZ1523" i="3"/>
  <c r="DA1523" i="3"/>
  <c r="DB1523" i="3"/>
  <c r="DC1523" i="3"/>
  <c r="A1524" i="3"/>
  <c r="Y1524" i="3"/>
  <c r="CX1524" i="3" s="1"/>
  <c r="CY1524" i="3"/>
  <c r="CZ1524" i="3"/>
  <c r="DB1524" i="3" s="1"/>
  <c r="DA1524" i="3"/>
  <c r="DC1524" i="3"/>
  <c r="A1525" i="3"/>
  <c r="Y1525" i="3"/>
  <c r="CW1525" i="3"/>
  <c r="CX1525" i="3"/>
  <c r="DI1525" i="3" s="1"/>
  <c r="CY1525" i="3"/>
  <c r="CZ1525" i="3"/>
  <c r="DA1525" i="3"/>
  <c r="DB1525" i="3"/>
  <c r="DC1525" i="3"/>
  <c r="DF1525" i="3"/>
  <c r="DG1525" i="3"/>
  <c r="DJ1525" i="3" s="1"/>
  <c r="A1526" i="3"/>
  <c r="Y1526" i="3"/>
  <c r="CX1526" i="3" s="1"/>
  <c r="CW1526" i="3"/>
  <c r="CY1526" i="3"/>
  <c r="CZ1526" i="3"/>
  <c r="DA1526" i="3"/>
  <c r="DB1526" i="3"/>
  <c r="DC1526" i="3"/>
  <c r="A1527" i="3"/>
  <c r="Y1527" i="3"/>
  <c r="CX1527" i="3"/>
  <c r="DG1527" i="3" s="1"/>
  <c r="CY1527" i="3"/>
  <c r="CZ1527" i="3"/>
  <c r="DA1527" i="3"/>
  <c r="DB1527" i="3"/>
  <c r="DC1527" i="3"/>
  <c r="DF1527" i="3"/>
  <c r="DH1527" i="3"/>
  <c r="DI1527" i="3"/>
  <c r="DJ1527" i="3"/>
  <c r="A1528" i="3"/>
  <c r="Y1528" i="3"/>
  <c r="CX1528" i="3" s="1"/>
  <c r="CY1528" i="3"/>
  <c r="CZ1528" i="3"/>
  <c r="DB1528" i="3" s="1"/>
  <c r="DA1528" i="3"/>
  <c r="DC1528" i="3"/>
  <c r="A1529" i="3"/>
  <c r="Y1529" i="3"/>
  <c r="CU1529" i="3"/>
  <c r="CV1529" i="3"/>
  <c r="CX1529" i="3"/>
  <c r="DH1529" i="3" s="1"/>
  <c r="CY1529" i="3"/>
  <c r="CZ1529" i="3"/>
  <c r="DA1529" i="3"/>
  <c r="DB1529" i="3"/>
  <c r="DC1529" i="3"/>
  <c r="DF1529" i="3"/>
  <c r="A1530" i="3"/>
  <c r="Y1530" i="3"/>
  <c r="CX1530" i="3" s="1"/>
  <c r="CY1530" i="3"/>
  <c r="CZ1530" i="3"/>
  <c r="DA1530" i="3"/>
  <c r="DB1530" i="3"/>
  <c r="DC1530" i="3"/>
  <c r="A1531" i="3"/>
  <c r="Y1531" i="3"/>
  <c r="CW1531" i="3"/>
  <c r="CX1531" i="3"/>
  <c r="CY1531" i="3"/>
  <c r="CZ1531" i="3"/>
  <c r="DB1531" i="3" s="1"/>
  <c r="DA1531" i="3"/>
  <c r="DC1531" i="3"/>
  <c r="DF1531" i="3"/>
  <c r="DG1531" i="3"/>
  <c r="DJ1531" i="3" s="1"/>
  <c r="DH1531" i="3"/>
  <c r="DI1531" i="3"/>
  <c r="A1532" i="3"/>
  <c r="Y1532" i="3"/>
  <c r="CW1532" i="3"/>
  <c r="CX1532" i="3"/>
  <c r="DI1532" i="3" s="1"/>
  <c r="CY1532" i="3"/>
  <c r="CZ1532" i="3"/>
  <c r="DA1532" i="3"/>
  <c r="DB1532" i="3"/>
  <c r="DC1532" i="3"/>
  <c r="DF1532" i="3"/>
  <c r="DG1532" i="3"/>
  <c r="DJ1532" i="3" s="1"/>
  <c r="A1533" i="3"/>
  <c r="Y1533" i="3"/>
  <c r="CX1533" i="3"/>
  <c r="DH1533" i="3" s="1"/>
  <c r="CY1533" i="3"/>
  <c r="CZ1533" i="3"/>
  <c r="DA1533" i="3"/>
  <c r="DB1533" i="3"/>
  <c r="DC1533" i="3"/>
  <c r="DF1533" i="3"/>
  <c r="DJ1533" i="3" s="1"/>
  <c r="A1534" i="3"/>
  <c r="Y1534" i="3"/>
  <c r="CX1534" i="3" s="1"/>
  <c r="CY1534" i="3"/>
  <c r="CZ1534" i="3"/>
  <c r="DA1534" i="3"/>
  <c r="DB1534" i="3"/>
  <c r="DC1534" i="3"/>
  <c r="A1535" i="3"/>
  <c r="Y1535" i="3"/>
  <c r="CU1535" i="3"/>
  <c r="CV1535" i="3"/>
  <c r="CX1535" i="3"/>
  <c r="DG1535" i="3" s="1"/>
  <c r="CY1535" i="3"/>
  <c r="CZ1535" i="3"/>
  <c r="DB1535" i="3" s="1"/>
  <c r="DA1535" i="3"/>
  <c r="DC1535" i="3"/>
  <c r="DF1535" i="3"/>
  <c r="DH1535" i="3"/>
  <c r="A1536" i="3"/>
  <c r="Y1536" i="3"/>
  <c r="CX1536" i="3" s="1"/>
  <c r="CY1536" i="3"/>
  <c r="CZ1536" i="3"/>
  <c r="DA1536" i="3"/>
  <c r="DB1536" i="3"/>
  <c r="DC1536" i="3"/>
  <c r="A1537" i="3"/>
  <c r="Y1537" i="3"/>
  <c r="CX1537" i="3" s="1"/>
  <c r="CW1537" i="3"/>
  <c r="CY1537" i="3"/>
  <c r="CZ1537" i="3"/>
  <c r="DA1537" i="3"/>
  <c r="DB1537" i="3"/>
  <c r="DC1537" i="3"/>
  <c r="A1538" i="3"/>
  <c r="Y1538" i="3"/>
  <c r="CW1538" i="3"/>
  <c r="CX1538" i="3"/>
  <c r="CY1538" i="3"/>
  <c r="CZ1538" i="3"/>
  <c r="DB1538" i="3" s="1"/>
  <c r="DA1538" i="3"/>
  <c r="DC1538" i="3"/>
  <c r="DF1538" i="3"/>
  <c r="DG1538" i="3"/>
  <c r="DJ1538" i="3" s="1"/>
  <c r="DH1538" i="3"/>
  <c r="DI1538" i="3"/>
  <c r="A1539" i="3"/>
  <c r="Y1539" i="3"/>
  <c r="CX1539" i="3"/>
  <c r="DG1539" i="3" s="1"/>
  <c r="CY1539" i="3"/>
  <c r="CZ1539" i="3"/>
  <c r="DB1539" i="3" s="1"/>
  <c r="DA1539" i="3"/>
  <c r="DC1539" i="3"/>
  <c r="DF1539" i="3"/>
  <c r="DJ1539" i="3" s="1"/>
  <c r="DH1539" i="3"/>
  <c r="A1540" i="3"/>
  <c r="Y1540" i="3"/>
  <c r="CX1540" i="3" s="1"/>
  <c r="CU1540" i="3"/>
  <c r="CV1540" i="3"/>
  <c r="CY1540" i="3"/>
  <c r="CZ1540" i="3"/>
  <c r="DA1540" i="3"/>
  <c r="DB1540" i="3"/>
  <c r="DC1540" i="3"/>
  <c r="A1541" i="3"/>
  <c r="Y1541" i="3"/>
  <c r="CX1541" i="3"/>
  <c r="DG1541" i="3" s="1"/>
  <c r="CY1541" i="3"/>
  <c r="CZ1541" i="3"/>
  <c r="DA1541" i="3"/>
  <c r="DB1541" i="3"/>
  <c r="DC1541" i="3"/>
  <c r="DF1541" i="3"/>
  <c r="DH1541" i="3"/>
  <c r="DI1541" i="3"/>
  <c r="DJ1541" i="3"/>
  <c r="A1542" i="3"/>
  <c r="Y1542" i="3"/>
  <c r="CW1542" i="3" s="1"/>
  <c r="CX1542" i="3"/>
  <c r="DG1542" i="3" s="1"/>
  <c r="DJ1542" i="3" s="1"/>
  <c r="CY1542" i="3"/>
  <c r="CZ1542" i="3"/>
  <c r="DB1542" i="3" s="1"/>
  <c r="DA1542" i="3"/>
  <c r="DC1542" i="3"/>
  <c r="DF1542" i="3"/>
  <c r="DH1542" i="3"/>
  <c r="A1543" i="3"/>
  <c r="Y1543" i="3"/>
  <c r="CW1543" i="3" s="1"/>
  <c r="CX1543" i="3"/>
  <c r="DH1543" i="3" s="1"/>
  <c r="CY1543" i="3"/>
  <c r="CZ1543" i="3"/>
  <c r="DA1543" i="3"/>
  <c r="DB1543" i="3"/>
  <c r="DC1543" i="3"/>
  <c r="DF1543" i="3"/>
  <c r="A1544" i="3"/>
  <c r="Y1544" i="3"/>
  <c r="CX1544" i="3" s="1"/>
  <c r="CY1544" i="3"/>
  <c r="CZ1544" i="3"/>
  <c r="DA1544" i="3"/>
  <c r="DB1544" i="3"/>
  <c r="DC1544" i="3"/>
  <c r="A1545" i="3"/>
  <c r="Y1545" i="3"/>
  <c r="CU1545" i="3"/>
  <c r="CV1545" i="3"/>
  <c r="CX1545" i="3"/>
  <c r="DG1545" i="3" s="1"/>
  <c r="CY1545" i="3"/>
  <c r="CZ1545" i="3"/>
  <c r="DB1545" i="3" s="1"/>
  <c r="DA1545" i="3"/>
  <c r="DC1545" i="3"/>
  <c r="DF1545" i="3"/>
  <c r="DH1545" i="3"/>
  <c r="A1546" i="3"/>
  <c r="Y1546" i="3"/>
  <c r="CX1546" i="3" s="1"/>
  <c r="CY1546" i="3"/>
  <c r="CZ1546" i="3"/>
  <c r="DA1546" i="3"/>
  <c r="DB1546" i="3"/>
  <c r="DC1546" i="3"/>
  <c r="A1547" i="3"/>
  <c r="Y1547" i="3"/>
  <c r="CX1547" i="3" s="1"/>
  <c r="CW1547" i="3"/>
  <c r="CY1547" i="3"/>
  <c r="CZ1547" i="3"/>
  <c r="DA1547" i="3"/>
  <c r="DB1547" i="3"/>
  <c r="DC1547" i="3"/>
  <c r="A1548" i="3"/>
  <c r="Y1548" i="3"/>
  <c r="CW1548" i="3"/>
  <c r="CX1548" i="3"/>
  <c r="CY1548" i="3"/>
  <c r="CZ1548" i="3"/>
  <c r="DB1548" i="3" s="1"/>
  <c r="DA1548" i="3"/>
  <c r="DC1548" i="3"/>
  <c r="DF1548" i="3"/>
  <c r="DG1548" i="3"/>
  <c r="DJ1548" i="3" s="1"/>
  <c r="DH1548" i="3"/>
  <c r="DI1548" i="3"/>
  <c r="A1549" i="3"/>
  <c r="Y1549" i="3"/>
  <c r="CW1549" i="3"/>
  <c r="CX1549" i="3"/>
  <c r="DI1549" i="3" s="1"/>
  <c r="CY1549" i="3"/>
  <c r="CZ1549" i="3"/>
  <c r="DA1549" i="3"/>
  <c r="DB1549" i="3"/>
  <c r="DC1549" i="3"/>
  <c r="DF1549" i="3"/>
  <c r="DG1549" i="3"/>
  <c r="DJ1549" i="3" s="1"/>
  <c r="A1550" i="3"/>
  <c r="Y1550" i="3"/>
  <c r="CX1550" i="3" s="1"/>
  <c r="CW1550" i="3"/>
  <c r="CY1550" i="3"/>
  <c r="CZ1550" i="3"/>
  <c r="DA1550" i="3"/>
  <c r="DB1550" i="3"/>
  <c r="DC1550" i="3"/>
  <c r="A1551" i="3"/>
  <c r="Y1551" i="3"/>
  <c r="CX1551" i="3"/>
  <c r="DG1551" i="3" s="1"/>
  <c r="CY1551" i="3"/>
  <c r="CZ1551" i="3"/>
  <c r="DA1551" i="3"/>
  <c r="DB1551" i="3"/>
  <c r="DC1551" i="3"/>
  <c r="DF1551" i="3"/>
  <c r="DH1551" i="3"/>
  <c r="DI1551" i="3"/>
  <c r="DJ1551" i="3"/>
  <c r="A1552" i="3"/>
  <c r="Y1552" i="3"/>
  <c r="CX1552" i="3" s="1"/>
  <c r="CY1552" i="3"/>
  <c r="CZ1552" i="3"/>
  <c r="DB1552" i="3" s="1"/>
  <c r="DA1552" i="3"/>
  <c r="DC1552" i="3"/>
  <c r="A1553" i="3"/>
  <c r="Y1553" i="3"/>
  <c r="CU1553" i="3"/>
  <c r="CV1553" i="3"/>
  <c r="CX1553" i="3"/>
  <c r="DH1553" i="3" s="1"/>
  <c r="CY1553" i="3"/>
  <c r="CZ1553" i="3"/>
  <c r="DA1553" i="3"/>
  <c r="DB1553" i="3"/>
  <c r="DC1553" i="3"/>
  <c r="DF1553" i="3"/>
  <c r="A1554" i="3"/>
  <c r="Y1554" i="3"/>
  <c r="CX1554" i="3" s="1"/>
  <c r="CY1554" i="3"/>
  <c r="CZ1554" i="3"/>
  <c r="DA1554" i="3"/>
  <c r="DB1554" i="3"/>
  <c r="DC1554" i="3"/>
  <c r="A1555" i="3"/>
  <c r="Y1555" i="3"/>
  <c r="CW1555" i="3"/>
  <c r="CX1555" i="3"/>
  <c r="CY1555" i="3"/>
  <c r="CZ1555" i="3"/>
  <c r="DB1555" i="3" s="1"/>
  <c r="DA1555" i="3"/>
  <c r="DC1555" i="3"/>
  <c r="DF1555" i="3"/>
  <c r="DG1555" i="3"/>
  <c r="DJ1555" i="3" s="1"/>
  <c r="DH1555" i="3"/>
  <c r="DI1555" i="3"/>
  <c r="A1556" i="3"/>
  <c r="Y1556" i="3"/>
  <c r="CW1556" i="3"/>
  <c r="CX1556" i="3"/>
  <c r="DI1556" i="3" s="1"/>
  <c r="CY1556" i="3"/>
  <c r="CZ1556" i="3"/>
  <c r="DA1556" i="3"/>
  <c r="DB1556" i="3"/>
  <c r="DC1556" i="3"/>
  <c r="DF1556" i="3"/>
  <c r="DG1556" i="3"/>
  <c r="DJ1556" i="3" s="1"/>
  <c r="A1557" i="3"/>
  <c r="Y1557" i="3"/>
  <c r="CX1557" i="3" s="1"/>
  <c r="CW1557" i="3"/>
  <c r="CY1557" i="3"/>
  <c r="CZ1557" i="3"/>
  <c r="DA1557" i="3"/>
  <c r="DB1557" i="3"/>
  <c r="DC1557" i="3"/>
  <c r="A1558" i="3"/>
  <c r="Y1558" i="3"/>
  <c r="CW1558" i="3"/>
  <c r="CX1558" i="3"/>
  <c r="CY1558" i="3"/>
  <c r="CZ1558" i="3"/>
  <c r="DB1558" i="3" s="1"/>
  <c r="DA1558" i="3"/>
  <c r="DC1558" i="3"/>
  <c r="DF1558" i="3"/>
  <c r="DG1558" i="3"/>
  <c r="DJ1558" i="3" s="1"/>
  <c r="DH1558" i="3"/>
  <c r="DI1558" i="3"/>
  <c r="A1559" i="3"/>
  <c r="Y1559" i="3"/>
  <c r="CX1559" i="3"/>
  <c r="DG1559" i="3" s="1"/>
  <c r="CY1559" i="3"/>
  <c r="CZ1559" i="3"/>
  <c r="DB1559" i="3" s="1"/>
  <c r="DA1559" i="3"/>
  <c r="DC1559" i="3"/>
  <c r="DF1559" i="3"/>
  <c r="DJ1559" i="3" s="1"/>
  <c r="DH1559" i="3"/>
  <c r="A1560" i="3"/>
  <c r="Y1560" i="3"/>
  <c r="CX1560" i="3" s="1"/>
  <c r="CY1560" i="3"/>
  <c r="CZ1560" i="3"/>
  <c r="DA1560" i="3"/>
  <c r="DB1560" i="3"/>
  <c r="DC1560" i="3"/>
  <c r="A1561" i="3"/>
  <c r="Y1561" i="3"/>
  <c r="CX1561" i="3" s="1"/>
  <c r="CU1561" i="3"/>
  <c r="CY1561" i="3"/>
  <c r="CZ1561" i="3"/>
  <c r="DA1561" i="3"/>
  <c r="DB1561" i="3"/>
  <c r="DC1561" i="3"/>
  <c r="A1562" i="3"/>
  <c r="Y1562" i="3"/>
  <c r="CX1562" i="3"/>
  <c r="CY1562" i="3"/>
  <c r="CZ1562" i="3"/>
  <c r="DB1562" i="3" s="1"/>
  <c r="DA1562" i="3"/>
  <c r="DC1562" i="3"/>
  <c r="DF1562" i="3"/>
  <c r="DG1562" i="3"/>
  <c r="DH1562" i="3"/>
  <c r="DI1562" i="3"/>
  <c r="DJ1562" i="3" s="1"/>
  <c r="A1563" i="3"/>
  <c r="Y1563" i="3"/>
  <c r="CW1563" i="3"/>
  <c r="CX1563" i="3"/>
  <c r="DI1563" i="3" s="1"/>
  <c r="CY1563" i="3"/>
  <c r="CZ1563" i="3"/>
  <c r="DA1563" i="3"/>
  <c r="DB1563" i="3"/>
  <c r="DC1563" i="3"/>
  <c r="DF1563" i="3"/>
  <c r="DG1563" i="3"/>
  <c r="DJ1563" i="3" s="1"/>
  <c r="A1564" i="3"/>
  <c r="Y1564" i="3"/>
  <c r="CX1564" i="3" s="1"/>
  <c r="CW1564" i="3"/>
  <c r="CY1564" i="3"/>
  <c r="CZ1564" i="3"/>
  <c r="DA1564" i="3"/>
  <c r="DB1564" i="3"/>
  <c r="DC1564" i="3"/>
  <c r="A1565" i="3"/>
  <c r="Y1565" i="3"/>
  <c r="CW1565" i="3"/>
  <c r="CX1565" i="3"/>
  <c r="CY1565" i="3"/>
  <c r="CZ1565" i="3"/>
  <c r="DB1565" i="3" s="1"/>
  <c r="DA1565" i="3"/>
  <c r="DC1565" i="3"/>
  <c r="DF1565" i="3"/>
  <c r="DG1565" i="3"/>
  <c r="DJ1565" i="3" s="1"/>
  <c r="DH1565" i="3"/>
  <c r="DI1565" i="3"/>
  <c r="A1566" i="3"/>
  <c r="Y1566" i="3"/>
  <c r="CW1566" i="3"/>
  <c r="CX1566" i="3"/>
  <c r="DI1566" i="3" s="1"/>
  <c r="CY1566" i="3"/>
  <c r="CZ1566" i="3"/>
  <c r="DA1566" i="3"/>
  <c r="DB1566" i="3"/>
  <c r="DC1566" i="3"/>
  <c r="DF1566" i="3"/>
  <c r="DG1566" i="3"/>
  <c r="DJ1566" i="3" s="1"/>
  <c r="A1567" i="3"/>
  <c r="Y1567" i="3"/>
  <c r="CX1567" i="3"/>
  <c r="DH1567" i="3" s="1"/>
  <c r="CY1567" i="3"/>
  <c r="CZ1567" i="3"/>
  <c r="DA1567" i="3"/>
  <c r="DB1567" i="3"/>
  <c r="DC1567" i="3"/>
  <c r="DF1567" i="3"/>
  <c r="DJ1567" i="3" s="1"/>
  <c r="A1568" i="3"/>
  <c r="Y1568" i="3"/>
  <c r="CX1568" i="3" s="1"/>
  <c r="CY1568" i="3"/>
  <c r="CZ1568" i="3"/>
  <c r="DA1568" i="3"/>
  <c r="DB1568" i="3"/>
  <c r="DC1568" i="3"/>
  <c r="A1569" i="3"/>
  <c r="Y1569" i="3"/>
  <c r="CX1569" i="3" s="1"/>
  <c r="CY1569" i="3"/>
  <c r="CZ1569" i="3"/>
  <c r="DA1569" i="3"/>
  <c r="DB1569" i="3"/>
  <c r="DC1569" i="3"/>
  <c r="A1570" i="3"/>
  <c r="Y1570" i="3"/>
  <c r="CX1570" i="3"/>
  <c r="CY1570" i="3"/>
  <c r="CZ1570" i="3"/>
  <c r="DB1570" i="3" s="1"/>
  <c r="DA1570" i="3"/>
  <c r="DC1570" i="3"/>
  <c r="DF1570" i="3"/>
  <c r="DJ1570" i="3" s="1"/>
  <c r="DG1570" i="3"/>
  <c r="DH1570" i="3"/>
  <c r="DI1570" i="3"/>
  <c r="A1571" i="3"/>
  <c r="Y1571" i="3"/>
  <c r="CX1571" i="3"/>
  <c r="DG1571" i="3" s="1"/>
  <c r="CY1571" i="3"/>
  <c r="CZ1571" i="3"/>
  <c r="DB1571" i="3" s="1"/>
  <c r="DA1571" i="3"/>
  <c r="DC1571" i="3"/>
  <c r="DF1571" i="3"/>
  <c r="DJ1571" i="3" s="1"/>
  <c r="DH1571" i="3"/>
  <c r="A1572" i="3"/>
  <c r="Y1572" i="3"/>
  <c r="CX1572" i="3" s="1"/>
  <c r="CU1572" i="3"/>
  <c r="CV1572" i="3"/>
  <c r="CY1572" i="3"/>
  <c r="CZ1572" i="3"/>
  <c r="DA1572" i="3"/>
  <c r="DB1572" i="3"/>
  <c r="DC1572" i="3"/>
  <c r="A1573" i="3"/>
  <c r="Y1573" i="3"/>
  <c r="CX1573" i="3" s="1"/>
  <c r="CY1573" i="3"/>
  <c r="CZ1573" i="3"/>
  <c r="DA1573" i="3"/>
  <c r="DB1573" i="3"/>
  <c r="DC1573" i="3"/>
  <c r="A1574" i="3"/>
  <c r="Y1574" i="3"/>
  <c r="CW1574" i="3"/>
  <c r="CX1574" i="3"/>
  <c r="DG1574" i="3" s="1"/>
  <c r="DJ1574" i="3" s="1"/>
  <c r="CY1574" i="3"/>
  <c r="CZ1574" i="3"/>
  <c r="DB1574" i="3" s="1"/>
  <c r="DA1574" i="3"/>
  <c r="DC1574" i="3"/>
  <c r="DF1574" i="3"/>
  <c r="DH1574" i="3"/>
  <c r="A1575" i="3"/>
  <c r="Y1575" i="3"/>
  <c r="CW1575" i="3" s="1"/>
  <c r="CX1575" i="3"/>
  <c r="DH1575" i="3" s="1"/>
  <c r="CY1575" i="3"/>
  <c r="CZ1575" i="3"/>
  <c r="DA1575" i="3"/>
  <c r="DB1575" i="3"/>
  <c r="DC1575" i="3"/>
  <c r="DF1575" i="3"/>
  <c r="A1576" i="3"/>
  <c r="Y1576" i="3"/>
  <c r="CX1576" i="3" s="1"/>
  <c r="CY1576" i="3"/>
  <c r="CZ1576" i="3"/>
  <c r="DA1576" i="3"/>
  <c r="DB1576" i="3"/>
  <c r="DC1576" i="3"/>
  <c r="A1577" i="3"/>
  <c r="Y1577" i="3"/>
  <c r="CW1577" i="3"/>
  <c r="CX1577" i="3"/>
  <c r="DG1577" i="3" s="1"/>
  <c r="DJ1577" i="3" s="1"/>
  <c r="CY1577" i="3"/>
  <c r="CZ1577" i="3"/>
  <c r="DB1577" i="3" s="1"/>
  <c r="DA1577" i="3"/>
  <c r="DC1577" i="3"/>
  <c r="DF1577" i="3"/>
  <c r="DH1577" i="3"/>
  <c r="A1578" i="3"/>
  <c r="Y1578" i="3"/>
  <c r="CX1578" i="3" s="1"/>
  <c r="CY1578" i="3"/>
  <c r="CZ1578" i="3"/>
  <c r="DA1578" i="3"/>
  <c r="DB1578" i="3"/>
  <c r="DC1578" i="3"/>
  <c r="A1579" i="3"/>
  <c r="Y1579" i="3"/>
  <c r="CX1579" i="3"/>
  <c r="DH1579" i="3" s="1"/>
  <c r="CY1579" i="3"/>
  <c r="CZ1579" i="3"/>
  <c r="DA1579" i="3"/>
  <c r="DB1579" i="3"/>
  <c r="DC1579" i="3"/>
  <c r="DF1579" i="3"/>
  <c r="DJ1579" i="3" s="1"/>
  <c r="A1580" i="3"/>
  <c r="Y1580" i="3"/>
  <c r="CX1580" i="3" s="1"/>
  <c r="CY1580" i="3"/>
  <c r="CZ1580" i="3"/>
  <c r="DA1580" i="3"/>
  <c r="DB1580" i="3"/>
  <c r="DC1580" i="3"/>
  <c r="A1581" i="3"/>
  <c r="Y1581" i="3"/>
  <c r="CX1581" i="3" s="1"/>
  <c r="CY1581" i="3"/>
  <c r="CZ1581" i="3"/>
  <c r="DA1581" i="3"/>
  <c r="DB1581" i="3"/>
  <c r="DC1581" i="3"/>
  <c r="A1582" i="3"/>
  <c r="Y1582" i="3"/>
  <c r="CX1582" i="3"/>
  <c r="CY1582" i="3"/>
  <c r="CZ1582" i="3"/>
  <c r="DB1582" i="3" s="1"/>
  <c r="DA1582" i="3"/>
  <c r="DC1582" i="3"/>
  <c r="DF1582" i="3"/>
  <c r="DJ1582" i="3" s="1"/>
  <c r="DG1582" i="3"/>
  <c r="DH1582" i="3"/>
  <c r="DI1582" i="3"/>
  <c r="A1583" i="3"/>
  <c r="Y1583" i="3"/>
  <c r="CU1583" i="3"/>
  <c r="CV1583" i="3"/>
  <c r="CX1583" i="3"/>
  <c r="DH1583" i="3" s="1"/>
  <c r="CY1583" i="3"/>
  <c r="CZ1583" i="3"/>
  <c r="DA1583" i="3"/>
  <c r="DB1583" i="3"/>
  <c r="DC1583" i="3"/>
  <c r="DF1583" i="3"/>
  <c r="A1584" i="3"/>
  <c r="Y1584" i="3"/>
  <c r="CX1584" i="3" s="1"/>
  <c r="CY1584" i="3"/>
  <c r="CZ1584" i="3"/>
  <c r="DA1584" i="3"/>
  <c r="DB1584" i="3"/>
  <c r="DC1584" i="3"/>
  <c r="A1585" i="3"/>
  <c r="Y1585" i="3"/>
  <c r="CW1585" i="3"/>
  <c r="CX1585" i="3"/>
  <c r="CY1585" i="3"/>
  <c r="CZ1585" i="3"/>
  <c r="DB1585" i="3" s="1"/>
  <c r="DA1585" i="3"/>
  <c r="DC1585" i="3"/>
  <c r="DF1585" i="3"/>
  <c r="DG1585" i="3"/>
  <c r="DJ1585" i="3" s="1"/>
  <c r="DH1585" i="3"/>
  <c r="DI1585" i="3"/>
  <c r="A1586" i="3"/>
  <c r="Y1586" i="3"/>
  <c r="CW1586" i="3"/>
  <c r="CX1586" i="3"/>
  <c r="DI1586" i="3" s="1"/>
  <c r="CY1586" i="3"/>
  <c r="CZ1586" i="3"/>
  <c r="DA1586" i="3"/>
  <c r="DB1586" i="3"/>
  <c r="DC1586" i="3"/>
  <c r="DF1586" i="3"/>
  <c r="DG1586" i="3"/>
  <c r="DJ1586" i="3" s="1"/>
  <c r="A1587" i="3"/>
  <c r="Y1587" i="3"/>
  <c r="CX1587" i="3" s="1"/>
  <c r="CW1587" i="3"/>
  <c r="CY1587" i="3"/>
  <c r="CZ1587" i="3"/>
  <c r="DA1587" i="3"/>
  <c r="DB1587" i="3"/>
  <c r="DC1587" i="3"/>
  <c r="A1588" i="3"/>
  <c r="Y1588" i="3"/>
  <c r="CW1588" i="3"/>
  <c r="CX1588" i="3"/>
  <c r="CY1588" i="3"/>
  <c r="CZ1588" i="3"/>
  <c r="DB1588" i="3" s="1"/>
  <c r="DA1588" i="3"/>
  <c r="DC1588" i="3"/>
  <c r="DF1588" i="3"/>
  <c r="DG1588" i="3"/>
  <c r="DJ1588" i="3" s="1"/>
  <c r="DH1588" i="3"/>
  <c r="DI1588" i="3"/>
  <c r="A1589" i="3"/>
  <c r="Y1589" i="3"/>
  <c r="CX1589" i="3"/>
  <c r="DG1589" i="3" s="1"/>
  <c r="CY1589" i="3"/>
  <c r="CZ1589" i="3"/>
  <c r="DB1589" i="3" s="1"/>
  <c r="DA1589" i="3"/>
  <c r="DC1589" i="3"/>
  <c r="DF1589" i="3"/>
  <c r="DJ1589" i="3" s="1"/>
  <c r="DH1589" i="3"/>
  <c r="A1590" i="3"/>
  <c r="Y1590" i="3"/>
  <c r="CX1590" i="3" s="1"/>
  <c r="CY1590" i="3"/>
  <c r="CZ1590" i="3"/>
  <c r="DA1590" i="3"/>
  <c r="DB1590" i="3"/>
  <c r="DC1590" i="3"/>
  <c r="A1591" i="3"/>
  <c r="Y1591" i="3"/>
  <c r="CX1591" i="3"/>
  <c r="DH1591" i="3" s="1"/>
  <c r="CY1591" i="3"/>
  <c r="CZ1591" i="3"/>
  <c r="DA1591" i="3"/>
  <c r="DB1591" i="3"/>
  <c r="DC1591" i="3"/>
  <c r="DF1591" i="3"/>
  <c r="DJ1591" i="3" s="1"/>
  <c r="A1592" i="3"/>
  <c r="Y1592" i="3"/>
  <c r="CX1592" i="3" s="1"/>
  <c r="CY1592" i="3"/>
  <c r="CZ1592" i="3"/>
  <c r="DA1592" i="3"/>
  <c r="DB1592" i="3"/>
  <c r="DC1592" i="3"/>
  <c r="A1593" i="3"/>
  <c r="Y1593" i="3"/>
  <c r="CU1593" i="3"/>
  <c r="CV1593" i="3"/>
  <c r="CX1593" i="3"/>
  <c r="DG1593" i="3" s="1"/>
  <c r="CY1593" i="3"/>
  <c r="CZ1593" i="3"/>
  <c r="DB1593" i="3" s="1"/>
  <c r="DA1593" i="3"/>
  <c r="DC1593" i="3"/>
  <c r="DF1593" i="3"/>
  <c r="DH1593" i="3"/>
  <c r="A1594" i="3"/>
  <c r="Y1594" i="3"/>
  <c r="CX1594" i="3" s="1"/>
  <c r="CY1594" i="3"/>
  <c r="CZ1594" i="3"/>
  <c r="DA1594" i="3"/>
  <c r="DB1594" i="3"/>
  <c r="DC1594" i="3"/>
  <c r="A1595" i="3"/>
  <c r="Y1595" i="3"/>
  <c r="CX1595" i="3" s="1"/>
  <c r="CW1595" i="3"/>
  <c r="CY1595" i="3"/>
  <c r="CZ1595" i="3"/>
  <c r="DA1595" i="3"/>
  <c r="DB1595" i="3"/>
  <c r="DC1595" i="3"/>
  <c r="A1596" i="3"/>
  <c r="Y1596" i="3"/>
  <c r="CW1596" i="3"/>
  <c r="CX1596" i="3"/>
  <c r="CY1596" i="3"/>
  <c r="CZ1596" i="3"/>
  <c r="DB1596" i="3" s="1"/>
  <c r="DA1596" i="3"/>
  <c r="DC1596" i="3"/>
  <c r="DF1596" i="3"/>
  <c r="DG1596" i="3"/>
  <c r="DJ1596" i="3" s="1"/>
  <c r="DH1596" i="3"/>
  <c r="DI1596" i="3"/>
  <c r="A1597" i="3"/>
  <c r="Y1597" i="3"/>
  <c r="CW1597" i="3"/>
  <c r="CX1597" i="3"/>
  <c r="DI1597" i="3" s="1"/>
  <c r="CY1597" i="3"/>
  <c r="CZ1597" i="3"/>
  <c r="DA1597" i="3"/>
  <c r="DB1597" i="3"/>
  <c r="DC1597" i="3"/>
  <c r="DF1597" i="3"/>
  <c r="DG1597" i="3"/>
  <c r="DJ1597" i="3" s="1"/>
  <c r="A1598" i="3"/>
  <c r="Y1598" i="3"/>
  <c r="CX1598" i="3" s="1"/>
  <c r="CW1598" i="3"/>
  <c r="CY1598" i="3"/>
  <c r="CZ1598" i="3"/>
  <c r="DA1598" i="3"/>
  <c r="DB1598" i="3"/>
  <c r="DC1598" i="3"/>
  <c r="A1599" i="3"/>
  <c r="Y1599" i="3"/>
  <c r="CX1599" i="3" s="1"/>
  <c r="CY1599" i="3"/>
  <c r="CZ1599" i="3"/>
  <c r="DA1599" i="3"/>
  <c r="DB1599" i="3"/>
  <c r="DC1599" i="3"/>
  <c r="A1600" i="3"/>
  <c r="Y1600" i="3"/>
  <c r="CX1600" i="3" s="1"/>
  <c r="CY1600" i="3"/>
  <c r="CZ1600" i="3"/>
  <c r="DB1600" i="3" s="1"/>
  <c r="DA1600" i="3"/>
  <c r="DC1600" i="3"/>
  <c r="A1601" i="3"/>
  <c r="Y1601" i="3"/>
  <c r="CX1601" i="3"/>
  <c r="DG1601" i="3" s="1"/>
  <c r="CY1601" i="3"/>
  <c r="CZ1601" i="3"/>
  <c r="DB1601" i="3" s="1"/>
  <c r="DA1601" i="3"/>
  <c r="DC1601" i="3"/>
  <c r="DF1601" i="3"/>
  <c r="DJ1601" i="3" s="1"/>
  <c r="DH1601" i="3"/>
  <c r="A1602" i="3"/>
  <c r="Y1602" i="3"/>
  <c r="CX1602" i="3" s="1"/>
  <c r="CY1602" i="3"/>
  <c r="CZ1602" i="3"/>
  <c r="DB1602" i="3" s="1"/>
  <c r="DA1602" i="3"/>
  <c r="DC1602" i="3"/>
  <c r="A1603" i="3"/>
  <c r="Y1603" i="3"/>
  <c r="CX1603" i="3" s="1"/>
  <c r="CU1603" i="3"/>
  <c r="CY1603" i="3"/>
  <c r="CZ1603" i="3"/>
  <c r="DA1603" i="3"/>
  <c r="DB1603" i="3"/>
  <c r="DC1603" i="3"/>
  <c r="A1604" i="3"/>
  <c r="Y1604" i="3"/>
  <c r="CX1604" i="3" s="1"/>
  <c r="CY1604" i="3"/>
  <c r="CZ1604" i="3"/>
  <c r="DB1604" i="3" s="1"/>
  <c r="DA1604" i="3"/>
  <c r="DC1604" i="3"/>
  <c r="A1605" i="3"/>
  <c r="Y1605" i="3"/>
  <c r="CW1605" i="3"/>
  <c r="CX1605" i="3"/>
  <c r="DI1605" i="3" s="1"/>
  <c r="CY1605" i="3"/>
  <c r="CZ1605" i="3"/>
  <c r="DB1605" i="3" s="1"/>
  <c r="DA1605" i="3"/>
  <c r="DC1605" i="3"/>
  <c r="DF1605" i="3"/>
  <c r="DG1605" i="3"/>
  <c r="DJ1605" i="3" s="1"/>
  <c r="A1606" i="3"/>
  <c r="Y1606" i="3"/>
  <c r="CX1606" i="3" s="1"/>
  <c r="CW1606" i="3"/>
  <c r="CY1606" i="3"/>
  <c r="CZ1606" i="3"/>
  <c r="DA1606" i="3"/>
  <c r="DB1606" i="3"/>
  <c r="DC1606" i="3"/>
  <c r="A1607" i="3"/>
  <c r="Y1607" i="3"/>
  <c r="CX1607" i="3"/>
  <c r="DG1607" i="3" s="1"/>
  <c r="CY1607" i="3"/>
  <c r="CZ1607" i="3"/>
  <c r="DA1607" i="3"/>
  <c r="DB1607" i="3"/>
  <c r="DC1607" i="3"/>
  <c r="DF1607" i="3"/>
  <c r="DH1607" i="3"/>
  <c r="DI1607" i="3"/>
  <c r="DJ1607" i="3"/>
  <c r="A1608" i="3"/>
  <c r="Y1608" i="3"/>
  <c r="CX1608" i="3" s="1"/>
  <c r="CY1608" i="3"/>
  <c r="CZ1608" i="3"/>
  <c r="DB1608" i="3" s="1"/>
  <c r="DA1608" i="3"/>
  <c r="DC1608" i="3"/>
  <c r="A1609" i="3"/>
  <c r="Y1609" i="3"/>
  <c r="CU1609" i="3"/>
  <c r="CV1609" i="3"/>
  <c r="CX1609" i="3"/>
  <c r="DH1609" i="3" s="1"/>
  <c r="CY1609" i="3"/>
  <c r="CZ1609" i="3"/>
  <c r="DA1609" i="3"/>
  <c r="DB1609" i="3"/>
  <c r="DC1609" i="3"/>
  <c r="DF1609" i="3"/>
  <c r="A1610" i="3"/>
  <c r="Y1610" i="3"/>
  <c r="CX1610" i="3" s="1"/>
  <c r="CY1610" i="3"/>
  <c r="CZ1610" i="3"/>
  <c r="DA1610" i="3"/>
  <c r="DB1610" i="3"/>
  <c r="DC1610" i="3"/>
  <c r="A1611" i="3"/>
  <c r="Y1611" i="3"/>
  <c r="CX1611" i="3" s="1"/>
  <c r="CW1611" i="3"/>
  <c r="CY1611" i="3"/>
  <c r="CZ1611" i="3"/>
  <c r="DB1611" i="3" s="1"/>
  <c r="DA1611" i="3"/>
  <c r="DC1611" i="3"/>
  <c r="A1612" i="3"/>
  <c r="Y1612" i="3"/>
  <c r="CW1612" i="3"/>
  <c r="CX1612" i="3"/>
  <c r="DI1612" i="3" s="1"/>
  <c r="CY1612" i="3"/>
  <c r="CZ1612" i="3"/>
  <c r="DA1612" i="3"/>
  <c r="DB1612" i="3"/>
  <c r="DC1612" i="3"/>
  <c r="DF1612" i="3"/>
  <c r="DG1612" i="3"/>
  <c r="DJ1612" i="3" s="1"/>
  <c r="A1613" i="3"/>
  <c r="Y1613" i="3"/>
  <c r="CX1613" i="3"/>
  <c r="DH1613" i="3" s="1"/>
  <c r="CY1613" i="3"/>
  <c r="CZ1613" i="3"/>
  <c r="DA1613" i="3"/>
  <c r="DB1613" i="3"/>
  <c r="DC1613" i="3"/>
  <c r="DF1613" i="3"/>
  <c r="DJ1613" i="3" s="1"/>
  <c r="A1614" i="3"/>
  <c r="Y1614" i="3"/>
  <c r="CX1614" i="3" s="1"/>
  <c r="CY1614" i="3"/>
  <c r="CZ1614" i="3"/>
  <c r="DA1614" i="3"/>
  <c r="DB1614" i="3"/>
  <c r="DC1614" i="3"/>
  <c r="A1615" i="3"/>
  <c r="Y1615" i="3"/>
  <c r="CU1615" i="3"/>
  <c r="CV1615" i="3"/>
  <c r="CX1615" i="3"/>
  <c r="DG1615" i="3" s="1"/>
  <c r="CY1615" i="3"/>
  <c r="CZ1615" i="3"/>
  <c r="DB1615" i="3" s="1"/>
  <c r="DA1615" i="3"/>
  <c r="DC1615" i="3"/>
  <c r="DF1615" i="3"/>
  <c r="DH1615" i="3"/>
  <c r="A1616" i="3"/>
  <c r="Y1616" i="3"/>
  <c r="CX1616" i="3" s="1"/>
  <c r="CY1616" i="3"/>
  <c r="CZ1616" i="3"/>
  <c r="DA1616" i="3"/>
  <c r="DB1616" i="3"/>
  <c r="DC1616" i="3"/>
  <c r="A1617" i="3"/>
  <c r="Y1617" i="3"/>
  <c r="CX1617" i="3" s="1"/>
  <c r="CW1617" i="3"/>
  <c r="CY1617" i="3"/>
  <c r="CZ1617" i="3"/>
  <c r="DA1617" i="3"/>
  <c r="DB1617" i="3"/>
  <c r="DC1617" i="3"/>
  <c r="A1618" i="3"/>
  <c r="Y1618" i="3"/>
  <c r="CW1618" i="3" s="1"/>
  <c r="CY1618" i="3"/>
  <c r="CZ1618" i="3"/>
  <c r="DB1618" i="3" s="1"/>
  <c r="DA1618" i="3"/>
  <c r="DC1618" i="3"/>
  <c r="A1619" i="3"/>
  <c r="Y1619" i="3"/>
  <c r="CX1619" i="3"/>
  <c r="DG1619" i="3" s="1"/>
  <c r="CY1619" i="3"/>
  <c r="CZ1619" i="3"/>
  <c r="DB1619" i="3" s="1"/>
  <c r="DA1619" i="3"/>
  <c r="DC1619" i="3"/>
  <c r="DF1619" i="3"/>
  <c r="DJ1619" i="3" s="1"/>
  <c r="DH1619" i="3"/>
  <c r="A1620" i="3"/>
  <c r="Y1620" i="3"/>
  <c r="CX1620" i="3" s="1"/>
  <c r="CU1620" i="3"/>
  <c r="CV1620" i="3"/>
  <c r="CY1620" i="3"/>
  <c r="CZ1620" i="3"/>
  <c r="DA1620" i="3"/>
  <c r="DB1620" i="3"/>
  <c r="DC1620" i="3"/>
  <c r="A1621" i="3"/>
  <c r="Y1621" i="3"/>
  <c r="CX1621" i="3"/>
  <c r="DG1621" i="3" s="1"/>
  <c r="CY1621" i="3"/>
  <c r="CZ1621" i="3"/>
  <c r="DA1621" i="3"/>
  <c r="DB1621" i="3"/>
  <c r="DC1621" i="3"/>
  <c r="DF1621" i="3"/>
  <c r="DH1621" i="3"/>
  <c r="DI1621" i="3"/>
  <c r="DJ1621" i="3"/>
  <c r="A1622" i="3"/>
  <c r="Y1622" i="3"/>
  <c r="CW1622" i="3" s="1"/>
  <c r="CX1622" i="3"/>
  <c r="DG1622" i="3" s="1"/>
  <c r="DJ1622" i="3" s="1"/>
  <c r="CY1622" i="3"/>
  <c r="CZ1622" i="3"/>
  <c r="DB1622" i="3" s="1"/>
  <c r="DA1622" i="3"/>
  <c r="DC1622" i="3"/>
  <c r="DF1622" i="3"/>
  <c r="DH1622" i="3"/>
  <c r="A1623" i="3"/>
  <c r="Y1623" i="3"/>
  <c r="CW1623" i="3" s="1"/>
  <c r="CX1623" i="3"/>
  <c r="DH1623" i="3" s="1"/>
  <c r="CY1623" i="3"/>
  <c r="CZ1623" i="3"/>
  <c r="DA1623" i="3"/>
  <c r="DB1623" i="3"/>
  <c r="DC1623" i="3"/>
  <c r="DF1623" i="3"/>
  <c r="A1624" i="3"/>
  <c r="Y1624" i="3"/>
  <c r="CX1624" i="3" s="1"/>
  <c r="CY1624" i="3"/>
  <c r="CZ1624" i="3"/>
  <c r="DA1624" i="3"/>
  <c r="DB1624" i="3"/>
  <c r="DC1624" i="3"/>
  <c r="A1625" i="3"/>
  <c r="Y1625" i="3"/>
  <c r="CV1625" i="3" s="1"/>
  <c r="CU1625" i="3"/>
  <c r="CX1625" i="3"/>
  <c r="DG1625" i="3" s="1"/>
  <c r="CY1625" i="3"/>
  <c r="CZ1625" i="3"/>
  <c r="DB1625" i="3" s="1"/>
  <c r="DA1625" i="3"/>
  <c r="DC1625" i="3"/>
  <c r="DF1625" i="3"/>
  <c r="DH1625" i="3"/>
  <c r="A1626" i="3"/>
  <c r="Y1626" i="3"/>
  <c r="CX1626" i="3" s="1"/>
  <c r="CY1626" i="3"/>
  <c r="CZ1626" i="3"/>
  <c r="DA1626" i="3"/>
  <c r="DB1626" i="3"/>
  <c r="DC1626" i="3"/>
  <c r="A1627" i="3"/>
  <c r="Y1627" i="3"/>
  <c r="CX1627" i="3" s="1"/>
  <c r="CW1627" i="3"/>
  <c r="CY1627" i="3"/>
  <c r="CZ1627" i="3"/>
  <c r="DA1627" i="3"/>
  <c r="DB1627" i="3"/>
  <c r="DC1627" i="3"/>
  <c r="A1628" i="3"/>
  <c r="Y1628" i="3"/>
  <c r="CW1628" i="3" s="1"/>
  <c r="CX1628" i="3"/>
  <c r="CY1628" i="3"/>
  <c r="CZ1628" i="3"/>
  <c r="DB1628" i="3" s="1"/>
  <c r="DA1628" i="3"/>
  <c r="DC1628" i="3"/>
  <c r="DF1628" i="3"/>
  <c r="DG1628" i="3"/>
  <c r="DJ1628" i="3" s="1"/>
  <c r="DH1628" i="3"/>
  <c r="DI1628" i="3"/>
  <c r="A1629" i="3"/>
  <c r="Y1629" i="3"/>
  <c r="CW1629" i="3"/>
  <c r="CX1629" i="3"/>
  <c r="DI1629" i="3" s="1"/>
  <c r="CY1629" i="3"/>
  <c r="CZ1629" i="3"/>
  <c r="DA1629" i="3"/>
  <c r="DB1629" i="3"/>
  <c r="DC1629" i="3"/>
  <c r="DF1629" i="3"/>
  <c r="DG1629" i="3"/>
  <c r="DJ1629" i="3" s="1"/>
  <c r="A1630" i="3"/>
  <c r="Y1630" i="3"/>
  <c r="CX1630" i="3" s="1"/>
  <c r="CW1630" i="3"/>
  <c r="CY1630" i="3"/>
  <c r="CZ1630" i="3"/>
  <c r="DA1630" i="3"/>
  <c r="DB1630" i="3"/>
  <c r="DC1630" i="3"/>
  <c r="A1631" i="3"/>
  <c r="Y1631" i="3"/>
  <c r="CX1631" i="3"/>
  <c r="CY1631" i="3"/>
  <c r="CZ1631" i="3"/>
  <c r="DA1631" i="3"/>
  <c r="DB1631" i="3"/>
  <c r="DC1631" i="3"/>
  <c r="DF1631" i="3"/>
  <c r="DG1631" i="3"/>
  <c r="DH1631" i="3"/>
  <c r="DI1631" i="3"/>
  <c r="DJ1631" i="3"/>
  <c r="A1632" i="3"/>
  <c r="Y1632" i="3"/>
  <c r="CX1632" i="3" s="1"/>
  <c r="CY1632" i="3"/>
  <c r="CZ1632" i="3"/>
  <c r="DB1632" i="3" s="1"/>
  <c r="DA1632" i="3"/>
  <c r="DC1632" i="3"/>
  <c r="A1633" i="3"/>
  <c r="Y1633" i="3"/>
  <c r="CX1633" i="3"/>
  <c r="DG1633" i="3" s="1"/>
  <c r="CY1633" i="3"/>
  <c r="CZ1633" i="3"/>
  <c r="DB1633" i="3" s="1"/>
  <c r="DA1633" i="3"/>
  <c r="DC1633" i="3"/>
  <c r="DF1633" i="3"/>
  <c r="DJ1633" i="3" s="1"/>
  <c r="DH1633" i="3"/>
  <c r="A1634" i="3"/>
  <c r="Y1634" i="3"/>
  <c r="CX1634" i="3" s="1"/>
  <c r="CY1634" i="3"/>
  <c r="CZ1634" i="3"/>
  <c r="DA1634" i="3"/>
  <c r="DB1634" i="3"/>
  <c r="DC1634" i="3"/>
  <c r="A1635" i="3"/>
  <c r="Y1635" i="3"/>
  <c r="CX1635" i="3"/>
  <c r="DH1635" i="3" s="1"/>
  <c r="CY1635" i="3"/>
  <c r="CZ1635" i="3"/>
  <c r="DA1635" i="3"/>
  <c r="DB1635" i="3"/>
  <c r="DC1635" i="3"/>
  <c r="DF1635" i="3"/>
  <c r="DJ1635" i="3" s="1"/>
  <c r="A1636" i="3"/>
  <c r="Y1636" i="3"/>
  <c r="CX1636" i="3" s="1"/>
  <c r="CY1636" i="3"/>
  <c r="CZ1636" i="3"/>
  <c r="DA1636" i="3"/>
  <c r="DB1636" i="3"/>
  <c r="DC1636" i="3"/>
  <c r="A1637" i="3"/>
  <c r="Y1637" i="3"/>
  <c r="CU1637" i="3"/>
  <c r="CV1637" i="3"/>
  <c r="CX1637" i="3"/>
  <c r="DG1637" i="3" s="1"/>
  <c r="CY1637" i="3"/>
  <c r="CZ1637" i="3"/>
  <c r="DB1637" i="3" s="1"/>
  <c r="DA1637" i="3"/>
  <c r="DC1637" i="3"/>
  <c r="DF1637" i="3"/>
  <c r="DH1637" i="3"/>
  <c r="A1638" i="3"/>
  <c r="Y1638" i="3"/>
  <c r="CX1638" i="3" s="1"/>
  <c r="CY1638" i="3"/>
  <c r="CZ1638" i="3"/>
  <c r="DA1638" i="3"/>
  <c r="DB1638" i="3"/>
  <c r="DC1638" i="3"/>
  <c r="A1639" i="3"/>
  <c r="Y1639" i="3"/>
  <c r="CX1639" i="3" s="1"/>
  <c r="CW1639" i="3"/>
  <c r="CY1639" i="3"/>
  <c r="CZ1639" i="3"/>
  <c r="DA1639" i="3"/>
  <c r="DB1639" i="3"/>
  <c r="DC1639" i="3"/>
  <c r="A1640" i="3"/>
  <c r="Y1640" i="3"/>
  <c r="CW1640" i="3"/>
  <c r="CX1640" i="3"/>
  <c r="CY1640" i="3"/>
  <c r="CZ1640" i="3"/>
  <c r="DB1640" i="3" s="1"/>
  <c r="DA1640" i="3"/>
  <c r="DC1640" i="3"/>
  <c r="DF1640" i="3"/>
  <c r="DG1640" i="3"/>
  <c r="DJ1640" i="3" s="1"/>
  <c r="DH1640" i="3"/>
  <c r="DI1640" i="3"/>
  <c r="A1641" i="3"/>
  <c r="Y1641" i="3"/>
  <c r="CW1641" i="3"/>
  <c r="CX1641" i="3"/>
  <c r="DI1641" i="3" s="1"/>
  <c r="CY1641" i="3"/>
  <c r="CZ1641" i="3"/>
  <c r="DA1641" i="3"/>
  <c r="DB1641" i="3"/>
  <c r="DC1641" i="3"/>
  <c r="DF1641" i="3"/>
  <c r="DG1641" i="3"/>
  <c r="DJ1641" i="3" s="1"/>
  <c r="A1642" i="3"/>
  <c r="Y1642" i="3"/>
  <c r="CX1642" i="3" s="1"/>
  <c r="CW1642" i="3"/>
  <c r="CY1642" i="3"/>
  <c r="CZ1642" i="3"/>
  <c r="DA1642" i="3"/>
  <c r="DB1642" i="3"/>
  <c r="DC1642" i="3"/>
  <c r="A1643" i="3"/>
  <c r="Y1643" i="3"/>
  <c r="CX1643" i="3"/>
  <c r="CY1643" i="3"/>
  <c r="CZ1643" i="3"/>
  <c r="DA1643" i="3"/>
  <c r="DB1643" i="3"/>
  <c r="DC1643" i="3"/>
  <c r="DF1643" i="3"/>
  <c r="DG1643" i="3"/>
  <c r="DH1643" i="3"/>
  <c r="DI1643" i="3"/>
  <c r="DJ1643" i="3"/>
  <c r="A1644" i="3"/>
  <c r="Y1644" i="3"/>
  <c r="CX1644" i="3" s="1"/>
  <c r="CY1644" i="3"/>
  <c r="CZ1644" i="3"/>
  <c r="DB1644" i="3" s="1"/>
  <c r="DA1644" i="3"/>
  <c r="DC1644" i="3"/>
  <c r="A1645" i="3"/>
  <c r="Y1645" i="3"/>
  <c r="CX1645" i="3"/>
  <c r="DG1645" i="3" s="1"/>
  <c r="CY1645" i="3"/>
  <c r="CZ1645" i="3"/>
  <c r="DB1645" i="3" s="1"/>
  <c r="DA1645" i="3"/>
  <c r="DC1645" i="3"/>
  <c r="DF1645" i="3"/>
  <c r="DJ1645" i="3" s="1"/>
  <c r="DH1645" i="3"/>
  <c r="A1646" i="3"/>
  <c r="Y1646" i="3"/>
  <c r="CX1646" i="3" s="1"/>
  <c r="CY1646" i="3"/>
  <c r="CZ1646" i="3"/>
  <c r="DA1646" i="3"/>
  <c r="DB1646" i="3"/>
  <c r="DC1646" i="3"/>
  <c r="A1647" i="3"/>
  <c r="Y1647" i="3"/>
  <c r="CX1647" i="3"/>
  <c r="DH1647" i="3" s="1"/>
  <c r="CY1647" i="3"/>
  <c r="CZ1647" i="3"/>
  <c r="DA1647" i="3"/>
  <c r="DB1647" i="3"/>
  <c r="DC1647" i="3"/>
  <c r="DF1647" i="3"/>
  <c r="DJ1647" i="3" s="1"/>
  <c r="A1648" i="3"/>
  <c r="Y1648" i="3"/>
  <c r="CX1648" i="3" s="1"/>
  <c r="CY1648" i="3"/>
  <c r="CZ1648" i="3"/>
  <c r="DB1648" i="3" s="1"/>
  <c r="DA1648" i="3"/>
  <c r="DC1648" i="3"/>
  <c r="A1649" i="3"/>
  <c r="Y1649" i="3"/>
  <c r="CU1649" i="3"/>
  <c r="CV1649" i="3"/>
  <c r="CX1649" i="3"/>
  <c r="DG1649" i="3" s="1"/>
  <c r="CY1649" i="3"/>
  <c r="CZ1649" i="3"/>
  <c r="DB1649" i="3" s="1"/>
  <c r="DA1649" i="3"/>
  <c r="DC1649" i="3"/>
  <c r="DF1649" i="3"/>
  <c r="DH1649" i="3"/>
  <c r="A1650" i="3"/>
  <c r="Y1650" i="3"/>
  <c r="CW1650" i="3" s="1"/>
  <c r="CX1650" i="3"/>
  <c r="DH1650" i="3" s="1"/>
  <c r="CY1650" i="3"/>
  <c r="CZ1650" i="3"/>
  <c r="DA1650" i="3"/>
  <c r="DB1650" i="3"/>
  <c r="DC1650" i="3"/>
  <c r="DF1650" i="3"/>
  <c r="A1651" i="3"/>
  <c r="Y1651" i="3"/>
  <c r="CX1651" i="3" s="1"/>
  <c r="CY1651" i="3"/>
  <c r="CZ1651" i="3"/>
  <c r="DA1651" i="3"/>
  <c r="DB1651" i="3"/>
  <c r="DC1651" i="3"/>
  <c r="A1652" i="3"/>
  <c r="Y1652" i="3"/>
  <c r="CX1652" i="3" s="1"/>
  <c r="CY1652" i="3"/>
  <c r="CZ1652" i="3"/>
  <c r="DA1652" i="3"/>
  <c r="DB1652" i="3"/>
  <c r="DC1652" i="3"/>
  <c r="A1653" i="3"/>
  <c r="Y1653" i="3"/>
  <c r="CU1653" i="3"/>
  <c r="CV1653" i="3"/>
  <c r="CX1653" i="3"/>
  <c r="DI1653" i="3" s="1"/>
  <c r="DJ1653" i="3" s="1"/>
  <c r="CY1653" i="3"/>
  <c r="CZ1653" i="3"/>
  <c r="DA1653" i="3"/>
  <c r="DB1653" i="3"/>
  <c r="DC1653" i="3"/>
  <c r="DF1653" i="3"/>
  <c r="DG1653" i="3"/>
  <c r="A1654" i="3"/>
  <c r="Y1654" i="3"/>
  <c r="CX1654" i="3" s="1"/>
  <c r="CW1654" i="3"/>
  <c r="CY1654" i="3"/>
  <c r="CZ1654" i="3"/>
  <c r="DA1654" i="3"/>
  <c r="DB1654" i="3"/>
  <c r="DC1654" i="3"/>
  <c r="A1655" i="3"/>
  <c r="Y1655" i="3"/>
  <c r="CX1655" i="3"/>
  <c r="CY1655" i="3"/>
  <c r="CZ1655" i="3"/>
  <c r="DA1655" i="3"/>
  <c r="DB1655" i="3"/>
  <c r="DC1655" i="3"/>
  <c r="DF1655" i="3"/>
  <c r="DG1655" i="3"/>
  <c r="DH1655" i="3"/>
  <c r="DI1655" i="3"/>
  <c r="DJ1655" i="3"/>
  <c r="A1656" i="3"/>
  <c r="Y1656" i="3"/>
  <c r="CX1656" i="3"/>
  <c r="CY1656" i="3"/>
  <c r="CZ1656" i="3"/>
  <c r="DB1656" i="3" s="1"/>
  <c r="DA1656" i="3"/>
  <c r="DC1656" i="3"/>
  <c r="DF1656" i="3"/>
  <c r="DJ1656" i="3" s="1"/>
  <c r="DG1656" i="3"/>
  <c r="DH1656" i="3"/>
  <c r="DI1656" i="3"/>
  <c r="A1657" i="3"/>
  <c r="Y1657" i="3"/>
  <c r="CV1657" i="3" s="1"/>
  <c r="CU1657" i="3"/>
  <c r="CX1657" i="3"/>
  <c r="DH1657" i="3" s="1"/>
  <c r="CY1657" i="3"/>
  <c r="CZ1657" i="3"/>
  <c r="DA1657" i="3"/>
  <c r="DB1657" i="3"/>
  <c r="DC1657" i="3"/>
  <c r="DF1657" i="3"/>
  <c r="A1658" i="3"/>
  <c r="Y1658" i="3"/>
  <c r="CX1658" i="3" s="1"/>
  <c r="CY1658" i="3"/>
  <c r="CZ1658" i="3"/>
  <c r="DA1658" i="3"/>
  <c r="DB1658" i="3"/>
  <c r="DC1658" i="3"/>
  <c r="A1659" i="3"/>
  <c r="Y1659" i="3"/>
  <c r="CX1659" i="3"/>
  <c r="CY1659" i="3"/>
  <c r="CZ1659" i="3"/>
  <c r="DA1659" i="3"/>
  <c r="DB1659" i="3"/>
  <c r="DC1659" i="3"/>
  <c r="DF1659" i="3"/>
  <c r="DG1659" i="3"/>
  <c r="DH1659" i="3"/>
  <c r="DI1659" i="3"/>
  <c r="DJ1659" i="3"/>
  <c r="A1660" i="3"/>
  <c r="Y1660" i="3"/>
  <c r="CV1660" i="3" s="1"/>
  <c r="CU1660" i="3"/>
  <c r="CX1660" i="3"/>
  <c r="DH1660" i="3" s="1"/>
  <c r="CY1660" i="3"/>
  <c r="CZ1660" i="3"/>
  <c r="DA1660" i="3"/>
  <c r="DB1660" i="3"/>
  <c r="DC1660" i="3"/>
  <c r="DF1660" i="3"/>
  <c r="A1661" i="3"/>
  <c r="Y1661" i="3"/>
  <c r="CX1661" i="3" s="1"/>
  <c r="CY1661" i="3"/>
  <c r="CZ1661" i="3"/>
  <c r="DA1661" i="3"/>
  <c r="DB1661" i="3"/>
  <c r="DC1661" i="3"/>
  <c r="A1662" i="3"/>
  <c r="Y1662" i="3"/>
  <c r="CX1662" i="3"/>
  <c r="CY1662" i="3"/>
  <c r="CZ1662" i="3"/>
  <c r="DA1662" i="3"/>
  <c r="DB1662" i="3"/>
  <c r="DC1662" i="3"/>
  <c r="DF1662" i="3"/>
  <c r="DG1662" i="3"/>
  <c r="DH1662" i="3"/>
  <c r="DI1662" i="3"/>
  <c r="DJ1662" i="3"/>
  <c r="A1663" i="3"/>
  <c r="Y1663" i="3"/>
  <c r="CV1663" i="3" s="1"/>
  <c r="CU1663" i="3"/>
  <c r="CX1663" i="3"/>
  <c r="DH1663" i="3" s="1"/>
  <c r="CY1663" i="3"/>
  <c r="CZ1663" i="3"/>
  <c r="DA1663" i="3"/>
  <c r="DB1663" i="3"/>
  <c r="DC1663" i="3"/>
  <c r="DF1663" i="3"/>
  <c r="A1664" i="3"/>
  <c r="Y1664" i="3"/>
  <c r="CX1664" i="3" s="1"/>
  <c r="CY1664" i="3"/>
  <c r="CZ1664" i="3"/>
  <c r="DA1664" i="3"/>
  <c r="DB1664" i="3"/>
  <c r="DC1664" i="3"/>
  <c r="A1665" i="3"/>
  <c r="Y1665" i="3"/>
  <c r="CW1665" i="3" s="1"/>
  <c r="CY1665" i="3"/>
  <c r="CZ1665" i="3"/>
  <c r="DA1665" i="3"/>
  <c r="DB1665" i="3"/>
  <c r="DC1665" i="3"/>
  <c r="A1666" i="3"/>
  <c r="Y1666" i="3"/>
  <c r="CW1666" i="3"/>
  <c r="CX1666" i="3"/>
  <c r="CY1666" i="3"/>
  <c r="CZ1666" i="3"/>
  <c r="DB1666" i="3" s="1"/>
  <c r="DA1666" i="3"/>
  <c r="DC1666" i="3"/>
  <c r="DF1666" i="3"/>
  <c r="DG1666" i="3"/>
  <c r="DJ1666" i="3" s="1"/>
  <c r="DH1666" i="3"/>
  <c r="DI1666" i="3"/>
  <c r="A1667" i="3"/>
  <c r="Y1667" i="3"/>
  <c r="CX1667" i="3"/>
  <c r="DH1667" i="3" s="1"/>
  <c r="CY1667" i="3"/>
  <c r="CZ1667" i="3"/>
  <c r="DA1667" i="3"/>
  <c r="DB1667" i="3"/>
  <c r="DC1667" i="3"/>
  <c r="DF1667" i="3"/>
  <c r="DJ1667" i="3" s="1"/>
  <c r="A1668" i="3"/>
  <c r="Y1668" i="3"/>
  <c r="CV1668" i="3" s="1"/>
  <c r="CU1668" i="3"/>
  <c r="CY1668" i="3"/>
  <c r="CZ1668" i="3"/>
  <c r="DA1668" i="3"/>
  <c r="DB1668" i="3"/>
  <c r="DC1668" i="3"/>
  <c r="A1669" i="3"/>
  <c r="Y1669" i="3"/>
  <c r="CX1669" i="3"/>
  <c r="DG1669" i="3" s="1"/>
  <c r="CY1669" i="3"/>
  <c r="CZ1669" i="3"/>
  <c r="DB1669" i="3" s="1"/>
  <c r="DA1669" i="3"/>
  <c r="DC1669" i="3"/>
  <c r="DF1669" i="3"/>
  <c r="DH1669" i="3"/>
  <c r="A1670" i="3"/>
  <c r="Y1670" i="3"/>
  <c r="CW1670" i="3" s="1"/>
  <c r="CX1670" i="3"/>
  <c r="DH1670" i="3" s="1"/>
  <c r="CY1670" i="3"/>
  <c r="CZ1670" i="3"/>
  <c r="DA1670" i="3"/>
  <c r="DB1670" i="3"/>
  <c r="DC1670" i="3"/>
  <c r="DF1670" i="3"/>
  <c r="A1671" i="3"/>
  <c r="Y1671" i="3"/>
  <c r="CX1671" i="3" s="1"/>
  <c r="CY1671" i="3"/>
  <c r="CZ1671" i="3"/>
  <c r="DA1671" i="3"/>
  <c r="DB1671" i="3"/>
  <c r="DC1671" i="3"/>
  <c r="A1672" i="3"/>
  <c r="Y1672" i="3"/>
  <c r="CX1672" i="3"/>
  <c r="CY1672" i="3"/>
  <c r="CZ1672" i="3"/>
  <c r="DA1672" i="3"/>
  <c r="DB1672" i="3"/>
  <c r="DC1672" i="3"/>
  <c r="DF1672" i="3"/>
  <c r="DG1672" i="3"/>
  <c r="DH1672" i="3"/>
  <c r="DI1672" i="3"/>
  <c r="DJ1672" i="3"/>
  <c r="A1673" i="3"/>
  <c r="Y1673" i="3"/>
  <c r="CV1673" i="3" s="1"/>
  <c r="CU1673" i="3"/>
  <c r="CX1673" i="3"/>
  <c r="DH1673" i="3" s="1"/>
  <c r="CY1673" i="3"/>
  <c r="CZ1673" i="3"/>
  <c r="DA1673" i="3"/>
  <c r="DB1673" i="3"/>
  <c r="DC1673" i="3"/>
  <c r="DF1673" i="3"/>
  <c r="A1674" i="3"/>
  <c r="Y1674" i="3"/>
  <c r="CX1674" i="3" s="1"/>
  <c r="CY1674" i="3"/>
  <c r="CZ1674" i="3"/>
  <c r="DA1674" i="3"/>
  <c r="DB1674" i="3"/>
  <c r="DC1674" i="3"/>
  <c r="A1675" i="3"/>
  <c r="Y1675" i="3"/>
  <c r="CX1675" i="3" s="1"/>
  <c r="CY1675" i="3"/>
  <c r="CZ1675" i="3"/>
  <c r="DA1675" i="3"/>
  <c r="DB1675" i="3"/>
  <c r="DC1675" i="3"/>
  <c r="A1676" i="3"/>
  <c r="Y1676" i="3"/>
  <c r="CV1676" i="3" s="1"/>
  <c r="CU1676" i="3"/>
  <c r="CX1676" i="3"/>
  <c r="DH1676" i="3" s="1"/>
  <c r="CY1676" i="3"/>
  <c r="CZ1676" i="3"/>
  <c r="DA1676" i="3"/>
  <c r="DB1676" i="3"/>
  <c r="DC1676" i="3"/>
  <c r="DF1676" i="3"/>
  <c r="A1677" i="3"/>
  <c r="Y1677" i="3"/>
  <c r="CX1677" i="3" s="1"/>
  <c r="CY1677" i="3"/>
  <c r="CZ1677" i="3"/>
  <c r="DA1677" i="3"/>
  <c r="DB1677" i="3"/>
  <c r="DC1677" i="3"/>
  <c r="A1678" i="3"/>
  <c r="Y1678" i="3"/>
  <c r="CX1678" i="3" s="1"/>
  <c r="CY1678" i="3"/>
  <c r="CZ1678" i="3"/>
  <c r="DA1678" i="3"/>
  <c r="DB1678" i="3"/>
  <c r="DC1678" i="3"/>
  <c r="A1679" i="3"/>
  <c r="Y1679" i="3"/>
  <c r="CV1679" i="3" s="1"/>
  <c r="CU1679" i="3"/>
  <c r="CX1679" i="3"/>
  <c r="DH1679" i="3" s="1"/>
  <c r="CY1679" i="3"/>
  <c r="CZ1679" i="3"/>
  <c r="DA1679" i="3"/>
  <c r="DB1679" i="3"/>
  <c r="DC1679" i="3"/>
  <c r="DF1679" i="3"/>
  <c r="A1680" i="3"/>
  <c r="Y1680" i="3"/>
  <c r="CX1680" i="3" s="1"/>
  <c r="CY1680" i="3"/>
  <c r="CZ1680" i="3"/>
  <c r="DA1680" i="3"/>
  <c r="DB1680" i="3"/>
  <c r="DC1680" i="3"/>
  <c r="A1681" i="3"/>
  <c r="Y1681" i="3"/>
  <c r="CW1681" i="3" s="1"/>
  <c r="CY1681" i="3"/>
  <c r="CZ1681" i="3"/>
  <c r="DA1681" i="3"/>
  <c r="DB1681" i="3"/>
  <c r="DC1681" i="3"/>
  <c r="A1682" i="3"/>
  <c r="Y1682" i="3"/>
  <c r="CW1682" i="3"/>
  <c r="CX1682" i="3"/>
  <c r="CY1682" i="3"/>
  <c r="CZ1682" i="3"/>
  <c r="DB1682" i="3" s="1"/>
  <c r="DA1682" i="3"/>
  <c r="DC1682" i="3"/>
  <c r="DF1682" i="3"/>
  <c r="DG1682" i="3"/>
  <c r="DJ1682" i="3" s="1"/>
  <c r="DH1682" i="3"/>
  <c r="DI1682" i="3"/>
  <c r="A1683" i="3"/>
  <c r="Y1683" i="3"/>
  <c r="CX1683" i="3"/>
  <c r="DH1683" i="3" s="1"/>
  <c r="CY1683" i="3"/>
  <c r="CZ1683" i="3"/>
  <c r="DA1683" i="3"/>
  <c r="DB1683" i="3"/>
  <c r="DC1683" i="3"/>
  <c r="DF1683" i="3"/>
  <c r="DJ1683" i="3" s="1"/>
  <c r="A1684" i="3"/>
  <c r="Y1684" i="3"/>
  <c r="CX1684" i="3" s="1"/>
  <c r="CY1684" i="3"/>
  <c r="CZ1684" i="3"/>
  <c r="DA1684" i="3"/>
  <c r="DB1684" i="3"/>
  <c r="DC1684" i="3"/>
  <c r="A1685" i="3"/>
  <c r="Y1685" i="3"/>
  <c r="CV1685" i="3" s="1"/>
  <c r="CU1685" i="3"/>
  <c r="CX1685" i="3"/>
  <c r="DG1685" i="3" s="1"/>
  <c r="CY1685" i="3"/>
  <c r="CZ1685" i="3"/>
  <c r="DB1685" i="3" s="1"/>
  <c r="DA1685" i="3"/>
  <c r="DC1685" i="3"/>
  <c r="DF1685" i="3"/>
  <c r="DH1685" i="3"/>
  <c r="A1686" i="3"/>
  <c r="Y1686" i="3"/>
  <c r="CX1686" i="3" s="1"/>
  <c r="CY1686" i="3"/>
  <c r="CZ1686" i="3"/>
  <c r="DB1686" i="3" s="1"/>
  <c r="DA1686" i="3"/>
  <c r="DC1686" i="3"/>
  <c r="A1687" i="3"/>
  <c r="Y1687" i="3"/>
  <c r="CW1687" i="3"/>
  <c r="CX1687" i="3"/>
  <c r="DG1687" i="3" s="1"/>
  <c r="DJ1687" i="3" s="1"/>
  <c r="CY1687" i="3"/>
  <c r="CZ1687" i="3"/>
  <c r="DA1687" i="3"/>
  <c r="DB1687" i="3"/>
  <c r="DC1687" i="3"/>
  <c r="DF1687" i="3"/>
  <c r="DI1687" i="3"/>
  <c r="A1688" i="3"/>
  <c r="Y1688" i="3"/>
  <c r="CW1688" i="3" s="1"/>
  <c r="CY1688" i="3"/>
  <c r="CZ1688" i="3"/>
  <c r="DA1688" i="3"/>
  <c r="DB1688" i="3"/>
  <c r="DC1688" i="3"/>
  <c r="A1689" i="3"/>
  <c r="Y1689" i="3"/>
  <c r="CX1689" i="3"/>
  <c r="DG1689" i="3" s="1"/>
  <c r="CY1689" i="3"/>
  <c r="CZ1689" i="3"/>
  <c r="DB1689" i="3" s="1"/>
  <c r="DA1689" i="3"/>
  <c r="DC1689" i="3"/>
  <c r="DF1689" i="3"/>
  <c r="DJ1689" i="3" s="1"/>
  <c r="DH1689" i="3"/>
  <c r="A1690" i="3"/>
  <c r="Y1690" i="3"/>
  <c r="CX1690" i="3" s="1"/>
  <c r="CY1690" i="3"/>
  <c r="CZ1690" i="3"/>
  <c r="DB1690" i="3" s="1"/>
  <c r="DA1690" i="3"/>
  <c r="DC1690" i="3"/>
  <c r="A1691" i="3"/>
  <c r="Y1691" i="3"/>
  <c r="CU1691" i="3"/>
  <c r="CV1691" i="3"/>
  <c r="CX1691" i="3"/>
  <c r="DG1691" i="3" s="1"/>
  <c r="CY1691" i="3"/>
  <c r="CZ1691" i="3"/>
  <c r="DA1691" i="3"/>
  <c r="DB1691" i="3"/>
  <c r="DC1691" i="3"/>
  <c r="DF1691" i="3"/>
  <c r="DH1691" i="3"/>
  <c r="A1692" i="3"/>
  <c r="Y1692" i="3"/>
  <c r="CX1692" i="3" s="1"/>
  <c r="CY1692" i="3"/>
  <c r="CZ1692" i="3"/>
  <c r="DA1692" i="3"/>
  <c r="DB1692" i="3"/>
  <c r="DC1692" i="3"/>
  <c r="A1693" i="3"/>
  <c r="Y1693" i="3"/>
  <c r="CW1693" i="3"/>
  <c r="CX1693" i="3"/>
  <c r="CY1693" i="3"/>
  <c r="CZ1693" i="3"/>
  <c r="DB1693" i="3" s="1"/>
  <c r="DA1693" i="3"/>
  <c r="DC1693" i="3"/>
  <c r="DF1693" i="3"/>
  <c r="DG1693" i="3"/>
  <c r="DJ1693" i="3" s="1"/>
  <c r="DH1693" i="3"/>
  <c r="DI1693" i="3"/>
  <c r="A1694" i="3"/>
  <c r="Y1694" i="3"/>
  <c r="CW1694" i="3"/>
  <c r="CX1694" i="3"/>
  <c r="DG1694" i="3" s="1"/>
  <c r="DJ1694" i="3" s="1"/>
  <c r="CY1694" i="3"/>
  <c r="CZ1694" i="3"/>
  <c r="DA1694" i="3"/>
  <c r="DB1694" i="3"/>
  <c r="DC1694" i="3"/>
  <c r="DF1694" i="3"/>
  <c r="DI1694" i="3"/>
  <c r="A1695" i="3"/>
  <c r="Y1695" i="3"/>
  <c r="CX1695" i="3" s="1"/>
  <c r="CY1695" i="3"/>
  <c r="CZ1695" i="3"/>
  <c r="DA1695" i="3"/>
  <c r="DB1695" i="3"/>
  <c r="DC1695" i="3"/>
  <c r="A1696" i="3"/>
  <c r="Y1696" i="3"/>
  <c r="CX1696" i="3" s="1"/>
  <c r="CY1696" i="3"/>
  <c r="CZ1696" i="3"/>
  <c r="DA1696" i="3"/>
  <c r="DB1696" i="3"/>
  <c r="DC1696" i="3"/>
  <c r="A1697" i="3"/>
  <c r="Y1697" i="3"/>
  <c r="CU1697" i="3"/>
  <c r="CV1697" i="3"/>
  <c r="CX1697" i="3"/>
  <c r="DH1697" i="3" s="1"/>
  <c r="CY1697" i="3"/>
  <c r="CZ1697" i="3"/>
  <c r="DA1697" i="3"/>
  <c r="DB1697" i="3"/>
  <c r="DC1697" i="3"/>
  <c r="DF1697" i="3"/>
  <c r="A1698" i="3"/>
  <c r="Y1698" i="3"/>
  <c r="CX1698" i="3" s="1"/>
  <c r="CY1698" i="3"/>
  <c r="CZ1698" i="3"/>
  <c r="DA1698" i="3"/>
  <c r="DB1698" i="3"/>
  <c r="DC1698" i="3"/>
  <c r="A1699" i="3"/>
  <c r="Y1699" i="3"/>
  <c r="CW1699" i="3" s="1"/>
  <c r="CY1699" i="3"/>
  <c r="CZ1699" i="3"/>
  <c r="DA1699" i="3"/>
  <c r="DB1699" i="3"/>
  <c r="DC1699" i="3"/>
  <c r="A1700" i="3"/>
  <c r="Y1700" i="3"/>
  <c r="CW1700" i="3"/>
  <c r="CX1700" i="3"/>
  <c r="CY1700" i="3"/>
  <c r="CZ1700" i="3"/>
  <c r="DB1700" i="3" s="1"/>
  <c r="DA1700" i="3"/>
  <c r="DC1700" i="3"/>
  <c r="DF1700" i="3"/>
  <c r="DG1700" i="3"/>
  <c r="DJ1700" i="3" s="1"/>
  <c r="DH1700" i="3"/>
  <c r="DI1700" i="3"/>
  <c r="A1701" i="3"/>
  <c r="Y1701" i="3"/>
  <c r="CX1701" i="3"/>
  <c r="DH1701" i="3" s="1"/>
  <c r="CY1701" i="3"/>
  <c r="CZ1701" i="3"/>
  <c r="DA1701" i="3"/>
  <c r="DB1701" i="3"/>
  <c r="DC1701" i="3"/>
  <c r="DF1701" i="3"/>
  <c r="DJ1701" i="3" s="1"/>
  <c r="A1702" i="3"/>
  <c r="Y1702" i="3"/>
  <c r="CX1702" i="3" s="1"/>
  <c r="CY1702" i="3"/>
  <c r="CZ1702" i="3"/>
  <c r="DA1702" i="3"/>
  <c r="DB1702" i="3"/>
  <c r="DC1702" i="3"/>
  <c r="A1703" i="3"/>
  <c r="Y1703" i="3"/>
  <c r="CV1703" i="3" s="1"/>
  <c r="CU1703" i="3"/>
  <c r="CX1703" i="3"/>
  <c r="DG1703" i="3" s="1"/>
  <c r="CY1703" i="3"/>
  <c r="CZ1703" i="3"/>
  <c r="DB1703" i="3" s="1"/>
  <c r="DA1703" i="3"/>
  <c r="DC1703" i="3"/>
  <c r="DF1703" i="3"/>
  <c r="DH1703" i="3"/>
  <c r="A1704" i="3"/>
  <c r="Y1704" i="3"/>
  <c r="CX1704" i="3" s="1"/>
  <c r="CY1704" i="3"/>
  <c r="CZ1704" i="3"/>
  <c r="DA1704" i="3"/>
  <c r="DB1704" i="3"/>
  <c r="DC1704" i="3"/>
  <c r="A1705" i="3"/>
  <c r="Y1705" i="3"/>
  <c r="CX1705" i="3" s="1"/>
  <c r="CW1705" i="3"/>
  <c r="CY1705" i="3"/>
  <c r="CZ1705" i="3"/>
  <c r="DB1705" i="3" s="1"/>
  <c r="DA1705" i="3"/>
  <c r="DC1705" i="3"/>
  <c r="A1706" i="3"/>
  <c r="Y1706" i="3"/>
  <c r="CW1706" i="3" s="1"/>
  <c r="CX1706" i="3"/>
  <c r="CY1706" i="3"/>
  <c r="CZ1706" i="3"/>
  <c r="DA1706" i="3"/>
  <c r="DB1706" i="3"/>
  <c r="DC1706" i="3"/>
  <c r="DF1706" i="3"/>
  <c r="DG1706" i="3"/>
  <c r="DJ1706" i="3" s="1"/>
  <c r="DH1706" i="3"/>
  <c r="DI1706" i="3"/>
  <c r="A1707" i="3"/>
  <c r="Y1707" i="3"/>
  <c r="CX1707" i="3"/>
  <c r="DG1707" i="3" s="1"/>
  <c r="CY1707" i="3"/>
  <c r="CZ1707" i="3"/>
  <c r="DB1707" i="3" s="1"/>
  <c r="DA1707" i="3"/>
  <c r="DC1707" i="3"/>
  <c r="DF1707" i="3"/>
  <c r="DJ1707" i="3" s="1"/>
  <c r="DH1707" i="3"/>
  <c r="A1708" i="3"/>
  <c r="Y1708" i="3"/>
  <c r="CX1708" i="3" s="1"/>
  <c r="CU1708" i="3"/>
  <c r="CV1708" i="3"/>
  <c r="CY1708" i="3"/>
  <c r="CZ1708" i="3"/>
  <c r="DA1708" i="3"/>
  <c r="DB1708" i="3"/>
  <c r="DC1708" i="3"/>
  <c r="A1709" i="3"/>
  <c r="Y1709" i="3"/>
  <c r="CX1709" i="3" s="1"/>
  <c r="CY1709" i="3"/>
  <c r="CZ1709" i="3"/>
  <c r="DA1709" i="3"/>
  <c r="DB1709" i="3"/>
  <c r="DC1709" i="3"/>
  <c r="A1710" i="3"/>
  <c r="Y1710" i="3"/>
  <c r="CW1710" i="3"/>
  <c r="CX1710" i="3"/>
  <c r="DG1710" i="3" s="1"/>
  <c r="DJ1710" i="3" s="1"/>
  <c r="CY1710" i="3"/>
  <c r="CZ1710" i="3"/>
  <c r="DB1710" i="3" s="1"/>
  <c r="DA1710" i="3"/>
  <c r="DC1710" i="3"/>
  <c r="DF1710" i="3"/>
  <c r="DH1710" i="3"/>
  <c r="A1711" i="3"/>
  <c r="Y1711" i="3"/>
  <c r="CW1711" i="3" s="1"/>
  <c r="CX1711" i="3"/>
  <c r="DH1711" i="3" s="1"/>
  <c r="CY1711" i="3"/>
  <c r="CZ1711" i="3"/>
  <c r="DA1711" i="3"/>
  <c r="DB1711" i="3"/>
  <c r="DC1711" i="3"/>
  <c r="DF1711" i="3"/>
  <c r="A1712" i="3"/>
  <c r="Y1712" i="3"/>
  <c r="CX1712" i="3" s="1"/>
  <c r="CY1712" i="3"/>
  <c r="CZ1712" i="3"/>
  <c r="DA1712" i="3"/>
  <c r="DB1712" i="3"/>
  <c r="DC1712" i="3"/>
  <c r="A1713" i="3"/>
  <c r="Y1713" i="3"/>
  <c r="CV1713" i="3" s="1"/>
  <c r="CU1713" i="3"/>
  <c r="CX1713" i="3"/>
  <c r="DG1713" i="3" s="1"/>
  <c r="CY1713" i="3"/>
  <c r="CZ1713" i="3"/>
  <c r="DB1713" i="3" s="1"/>
  <c r="DA1713" i="3"/>
  <c r="DC1713" i="3"/>
  <c r="DF1713" i="3"/>
  <c r="DH1713" i="3"/>
  <c r="A1714" i="3"/>
  <c r="Y1714" i="3"/>
  <c r="CX1714" i="3" s="1"/>
  <c r="CY1714" i="3"/>
  <c r="CZ1714" i="3"/>
  <c r="DA1714" i="3"/>
  <c r="DB1714" i="3"/>
  <c r="DC1714" i="3"/>
  <c r="A1715" i="3"/>
  <c r="Y1715" i="3"/>
  <c r="CX1715" i="3" s="1"/>
  <c r="CW1715" i="3"/>
  <c r="CY1715" i="3"/>
  <c r="CZ1715" i="3"/>
  <c r="DA1715" i="3"/>
  <c r="DB1715" i="3"/>
  <c r="DC1715" i="3"/>
  <c r="A1716" i="3"/>
  <c r="Y1716" i="3"/>
  <c r="CX1716" i="3" s="1"/>
  <c r="CW1716" i="3"/>
  <c r="CY1716" i="3"/>
  <c r="CZ1716" i="3"/>
  <c r="DB1716" i="3" s="1"/>
  <c r="DA1716" i="3"/>
  <c r="DC1716" i="3"/>
  <c r="A1717" i="3"/>
  <c r="Y1717" i="3"/>
  <c r="CW1717" i="3"/>
  <c r="CX1717" i="3"/>
  <c r="DI1717" i="3" s="1"/>
  <c r="CY1717" i="3"/>
  <c r="CZ1717" i="3"/>
  <c r="DB1717" i="3" s="1"/>
  <c r="DA1717" i="3"/>
  <c r="DC1717" i="3"/>
  <c r="DF1717" i="3"/>
  <c r="DG1717" i="3"/>
  <c r="DJ1717" i="3" s="1"/>
  <c r="A1718" i="3"/>
  <c r="Y1718" i="3"/>
  <c r="CX1718" i="3" s="1"/>
  <c r="CW1718" i="3"/>
  <c r="CY1718" i="3"/>
  <c r="CZ1718" i="3"/>
  <c r="DA1718" i="3"/>
  <c r="DB1718" i="3"/>
  <c r="DC1718" i="3"/>
  <c r="A1719" i="3"/>
  <c r="Y1719" i="3"/>
  <c r="CX1719" i="3"/>
  <c r="DG1719" i="3" s="1"/>
  <c r="CY1719" i="3"/>
  <c r="CZ1719" i="3"/>
  <c r="DA1719" i="3"/>
  <c r="DB1719" i="3"/>
  <c r="DC1719" i="3"/>
  <c r="DF1719" i="3"/>
  <c r="DH1719" i="3"/>
  <c r="DI1719" i="3"/>
  <c r="DJ1719" i="3"/>
  <c r="A1720" i="3"/>
  <c r="Y1720" i="3"/>
  <c r="CX1720" i="3" s="1"/>
  <c r="CY1720" i="3"/>
  <c r="CZ1720" i="3"/>
  <c r="DB1720" i="3" s="1"/>
  <c r="DA1720" i="3"/>
  <c r="DC1720" i="3"/>
  <c r="A1721" i="3"/>
  <c r="Y1721" i="3"/>
  <c r="CU1721" i="3"/>
  <c r="CV1721" i="3"/>
  <c r="CX1721" i="3"/>
  <c r="DH1721" i="3" s="1"/>
  <c r="CY1721" i="3"/>
  <c r="CZ1721" i="3"/>
  <c r="DA1721" i="3"/>
  <c r="DB1721" i="3"/>
  <c r="DC1721" i="3"/>
  <c r="DF1721" i="3"/>
  <c r="A1722" i="3"/>
  <c r="Y1722" i="3"/>
  <c r="CX1722" i="3" s="1"/>
  <c r="CY1722" i="3"/>
  <c r="CZ1722" i="3"/>
  <c r="DA1722" i="3"/>
  <c r="DB1722" i="3"/>
  <c r="DC1722" i="3"/>
  <c r="A1723" i="3"/>
  <c r="Y1723" i="3"/>
  <c r="CW1723" i="3"/>
  <c r="CX1723" i="3"/>
  <c r="CY1723" i="3"/>
  <c r="CZ1723" i="3"/>
  <c r="DB1723" i="3" s="1"/>
  <c r="DA1723" i="3"/>
  <c r="DC1723" i="3"/>
  <c r="DF1723" i="3"/>
  <c r="DG1723" i="3"/>
  <c r="DJ1723" i="3" s="1"/>
  <c r="DH1723" i="3"/>
  <c r="DI1723" i="3"/>
  <c r="A1724" i="3"/>
  <c r="Y1724" i="3"/>
  <c r="CW1724" i="3"/>
  <c r="CX1724" i="3"/>
  <c r="DH1724" i="3" s="1"/>
  <c r="CY1724" i="3"/>
  <c r="CZ1724" i="3"/>
  <c r="DA1724" i="3"/>
  <c r="DB1724" i="3"/>
  <c r="DC1724" i="3"/>
  <c r="DF1724" i="3"/>
  <c r="DG1724" i="3"/>
  <c r="DJ1724" i="3" s="1"/>
  <c r="DI1724" i="3"/>
  <c r="A1725" i="3"/>
  <c r="Y1725" i="3"/>
  <c r="CX1725" i="3" s="1"/>
  <c r="CW1725" i="3"/>
  <c r="CY1725" i="3"/>
  <c r="CZ1725" i="3"/>
  <c r="DA1725" i="3"/>
  <c r="DB1725" i="3"/>
  <c r="DC1725" i="3"/>
  <c r="A1726" i="3"/>
  <c r="Y1726" i="3"/>
  <c r="CW1726" i="3"/>
  <c r="CX1726" i="3"/>
  <c r="CY1726" i="3"/>
  <c r="CZ1726" i="3"/>
  <c r="DB1726" i="3" s="1"/>
  <c r="DA1726" i="3"/>
  <c r="DC1726" i="3"/>
  <c r="DF1726" i="3"/>
  <c r="DG1726" i="3"/>
  <c r="DH1726" i="3"/>
  <c r="DI1726" i="3"/>
  <c r="DJ1726" i="3"/>
  <c r="A1727" i="3"/>
  <c r="Y1727" i="3"/>
  <c r="CX1727" i="3"/>
  <c r="CY1727" i="3"/>
  <c r="CZ1727" i="3"/>
  <c r="DB1727" i="3" s="1"/>
  <c r="DA1727" i="3"/>
  <c r="DC1727" i="3"/>
  <c r="DF1727" i="3"/>
  <c r="DJ1727" i="3" s="1"/>
  <c r="DG1727" i="3"/>
  <c r="DH1727" i="3"/>
  <c r="DI1727" i="3"/>
  <c r="A1728" i="3"/>
  <c r="Y1728" i="3"/>
  <c r="CX1728" i="3" s="1"/>
  <c r="CY1728" i="3"/>
  <c r="CZ1728" i="3"/>
  <c r="DB1728" i="3" s="1"/>
  <c r="DA1728" i="3"/>
  <c r="DC1728" i="3"/>
  <c r="A1729" i="3"/>
  <c r="Y1729" i="3"/>
  <c r="CX1729" i="3" s="1"/>
  <c r="CU1729" i="3"/>
  <c r="CV1729" i="3"/>
  <c r="CY1729" i="3"/>
  <c r="CZ1729" i="3"/>
  <c r="DA1729" i="3"/>
  <c r="DB1729" i="3"/>
  <c r="DC1729" i="3"/>
  <c r="A1730" i="3"/>
  <c r="Y1730" i="3"/>
  <c r="CX1730" i="3" s="1"/>
  <c r="CY1730" i="3"/>
  <c r="CZ1730" i="3"/>
  <c r="DA1730" i="3"/>
  <c r="DB1730" i="3"/>
  <c r="DC1730" i="3"/>
  <c r="A1731" i="3"/>
  <c r="Y1731" i="3"/>
  <c r="CW1731" i="3"/>
  <c r="CX1731" i="3"/>
  <c r="CY1731" i="3"/>
  <c r="CZ1731" i="3"/>
  <c r="DB1731" i="3" s="1"/>
  <c r="DA1731" i="3"/>
  <c r="DC1731" i="3"/>
  <c r="DF1731" i="3"/>
  <c r="DG1731" i="3"/>
  <c r="DJ1731" i="3" s="1"/>
  <c r="DH1731" i="3"/>
  <c r="DI1731" i="3"/>
  <c r="A1732" i="3"/>
  <c r="Y1732" i="3"/>
  <c r="CW1732" i="3"/>
  <c r="CX1732" i="3"/>
  <c r="DG1732" i="3" s="1"/>
  <c r="DJ1732" i="3" s="1"/>
  <c r="CY1732" i="3"/>
  <c r="CZ1732" i="3"/>
  <c r="DA1732" i="3"/>
  <c r="DB1732" i="3"/>
  <c r="DC1732" i="3"/>
  <c r="DF1732" i="3"/>
  <c r="A1733" i="3"/>
  <c r="Y1733" i="3"/>
  <c r="CW1733" i="3" s="1"/>
  <c r="CY1733" i="3"/>
  <c r="CZ1733" i="3"/>
  <c r="DA1733" i="3"/>
  <c r="DB1733" i="3"/>
  <c r="DC1733" i="3"/>
  <c r="A1734" i="3"/>
  <c r="Y1734" i="3"/>
  <c r="CW1734" i="3"/>
  <c r="CX1734" i="3"/>
  <c r="DI1734" i="3" s="1"/>
  <c r="CY1734" i="3"/>
  <c r="CZ1734" i="3"/>
  <c r="DB1734" i="3" s="1"/>
  <c r="DA1734" i="3"/>
  <c r="DC1734" i="3"/>
  <c r="DF1734" i="3"/>
  <c r="DG1734" i="3"/>
  <c r="DJ1734" i="3" s="1"/>
  <c r="DH1734" i="3"/>
  <c r="A1735" i="3"/>
  <c r="Y1735" i="3"/>
  <c r="CX1735" i="3"/>
  <c r="DH1735" i="3" s="1"/>
  <c r="CY1735" i="3"/>
  <c r="CZ1735" i="3"/>
  <c r="DA1735" i="3"/>
  <c r="DB1735" i="3"/>
  <c r="DC1735" i="3"/>
  <c r="DF1735" i="3"/>
  <c r="DJ1735" i="3" s="1"/>
  <c r="A1736" i="3"/>
  <c r="Y1736" i="3"/>
  <c r="CX1736" i="3" s="1"/>
  <c r="CY1736" i="3"/>
  <c r="CZ1736" i="3"/>
  <c r="DA1736" i="3"/>
  <c r="DB1736" i="3"/>
  <c r="DC1736" i="3"/>
  <c r="A1737" i="3"/>
  <c r="Y1737" i="3"/>
  <c r="CX1737" i="3" s="1"/>
  <c r="CY1737" i="3"/>
  <c r="CZ1737" i="3"/>
  <c r="DA1737" i="3"/>
  <c r="DB1737" i="3"/>
  <c r="DC1737" i="3"/>
  <c r="A1738" i="3"/>
  <c r="Y1738" i="3"/>
  <c r="CX1738" i="3"/>
  <c r="CY1738" i="3"/>
  <c r="CZ1738" i="3"/>
  <c r="DA1738" i="3"/>
  <c r="DB1738" i="3"/>
  <c r="DC1738" i="3"/>
  <c r="DF1738" i="3"/>
  <c r="DG1738" i="3"/>
  <c r="DH1738" i="3"/>
  <c r="DI1738" i="3"/>
  <c r="DJ1738" i="3"/>
  <c r="A1739" i="3"/>
  <c r="Y1739" i="3"/>
  <c r="CX1739" i="3"/>
  <c r="DG1739" i="3" s="1"/>
  <c r="CY1739" i="3"/>
  <c r="CZ1739" i="3"/>
  <c r="DB1739" i="3" s="1"/>
  <c r="DA1739" i="3"/>
  <c r="DC1739" i="3"/>
  <c r="DF1739" i="3"/>
  <c r="DJ1739" i="3" s="1"/>
  <c r="DH1739" i="3"/>
  <c r="DI1739" i="3"/>
  <c r="A1740" i="3"/>
  <c r="Y1740" i="3"/>
  <c r="CU1740" i="3"/>
  <c r="CV1740" i="3"/>
  <c r="CX1740" i="3"/>
  <c r="DG1740" i="3" s="1"/>
  <c r="CY1740" i="3"/>
  <c r="CZ1740" i="3"/>
  <c r="DA1740" i="3"/>
  <c r="DB1740" i="3"/>
  <c r="DC1740" i="3"/>
  <c r="DF1740" i="3"/>
  <c r="A1741" i="3"/>
  <c r="Y1741" i="3"/>
  <c r="CX1741" i="3" s="1"/>
  <c r="CY1741" i="3"/>
  <c r="CZ1741" i="3"/>
  <c r="DA1741" i="3"/>
  <c r="DB1741" i="3"/>
  <c r="DC1741" i="3"/>
  <c r="A1742" i="3"/>
  <c r="Y1742" i="3"/>
  <c r="CW1742" i="3"/>
  <c r="CX1742" i="3"/>
  <c r="CY1742" i="3"/>
  <c r="CZ1742" i="3"/>
  <c r="DB1742" i="3" s="1"/>
  <c r="DA1742" i="3"/>
  <c r="DC1742" i="3"/>
  <c r="DF1742" i="3"/>
  <c r="DG1742" i="3"/>
  <c r="DJ1742" i="3" s="1"/>
  <c r="DH1742" i="3"/>
  <c r="DI1742" i="3"/>
  <c r="A1743" i="3"/>
  <c r="Y1743" i="3"/>
  <c r="CW1743" i="3"/>
  <c r="CX1743" i="3"/>
  <c r="DH1743" i="3" s="1"/>
  <c r="CY1743" i="3"/>
  <c r="CZ1743" i="3"/>
  <c r="DA1743" i="3"/>
  <c r="DB1743" i="3"/>
  <c r="DC1743" i="3"/>
  <c r="DF1743" i="3"/>
  <c r="A1744" i="3"/>
  <c r="Y1744" i="3"/>
  <c r="CX1744" i="3" s="1"/>
  <c r="CY1744" i="3"/>
  <c r="CZ1744" i="3"/>
  <c r="DA1744" i="3"/>
  <c r="DB1744" i="3"/>
  <c r="DC1744" i="3"/>
  <c r="A1745" i="3"/>
  <c r="Y1745" i="3"/>
  <c r="CW1745" i="3"/>
  <c r="CX1745" i="3"/>
  <c r="DG1745" i="3" s="1"/>
  <c r="DJ1745" i="3" s="1"/>
  <c r="CY1745" i="3"/>
  <c r="CZ1745" i="3"/>
  <c r="DB1745" i="3" s="1"/>
  <c r="DA1745" i="3"/>
  <c r="DC1745" i="3"/>
  <c r="DF1745" i="3"/>
  <c r="DH1745" i="3"/>
  <c r="DI1745" i="3"/>
  <c r="A1746" i="3"/>
  <c r="Y1746" i="3"/>
  <c r="CX1746" i="3" s="1"/>
  <c r="CY1746" i="3"/>
  <c r="CZ1746" i="3"/>
  <c r="DB1746" i="3" s="1"/>
  <c r="DA1746" i="3"/>
  <c r="DC1746" i="3"/>
  <c r="A1747" i="3"/>
  <c r="Y1747" i="3"/>
  <c r="CX1747" i="3"/>
  <c r="DH1747" i="3" s="1"/>
  <c r="CY1747" i="3"/>
  <c r="CZ1747" i="3"/>
  <c r="DA1747" i="3"/>
  <c r="DB1747" i="3"/>
  <c r="DC1747" i="3"/>
  <c r="DF1747" i="3"/>
  <c r="DJ1747" i="3" s="1"/>
  <c r="A1748" i="3"/>
  <c r="Y1748" i="3"/>
  <c r="CX1748" i="3" s="1"/>
  <c r="CY1748" i="3"/>
  <c r="CZ1748" i="3"/>
  <c r="DA1748" i="3"/>
  <c r="DB1748" i="3"/>
  <c r="DC1748" i="3"/>
  <c r="A1749" i="3"/>
  <c r="Y1749" i="3"/>
  <c r="CX1749" i="3" s="1"/>
  <c r="CY1749" i="3"/>
  <c r="CZ1749" i="3"/>
  <c r="DA1749" i="3"/>
  <c r="DB1749" i="3"/>
  <c r="DC1749" i="3"/>
  <c r="A1750" i="3"/>
  <c r="Y1750" i="3"/>
  <c r="CX1750" i="3"/>
  <c r="CY1750" i="3"/>
  <c r="CZ1750" i="3"/>
  <c r="DA1750" i="3"/>
  <c r="DB1750" i="3"/>
  <c r="DC1750" i="3"/>
  <c r="DF1750" i="3"/>
  <c r="DG1750" i="3"/>
  <c r="DH1750" i="3"/>
  <c r="DI1750" i="3"/>
  <c r="DJ1750" i="3"/>
  <c r="A1751" i="3"/>
  <c r="Y1751" i="3"/>
  <c r="CV1751" i="3" s="1"/>
  <c r="CU1751" i="3"/>
  <c r="CX1751" i="3"/>
  <c r="DH1751" i="3" s="1"/>
  <c r="CY1751" i="3"/>
  <c r="CZ1751" i="3"/>
  <c r="DA1751" i="3"/>
  <c r="DB1751" i="3"/>
  <c r="DC1751" i="3"/>
  <c r="DF1751" i="3"/>
  <c r="A1752" i="3"/>
  <c r="Y1752" i="3"/>
  <c r="CX1752" i="3" s="1"/>
  <c r="CY1752" i="3"/>
  <c r="CZ1752" i="3"/>
  <c r="DA1752" i="3"/>
  <c r="DB1752" i="3"/>
  <c r="DC1752" i="3"/>
  <c r="A1753" i="3"/>
  <c r="Y1753" i="3"/>
  <c r="CW1753" i="3" s="1"/>
  <c r="CY1753" i="3"/>
  <c r="CZ1753" i="3"/>
  <c r="DB1753" i="3" s="1"/>
  <c r="DA1753" i="3"/>
  <c r="DC1753" i="3"/>
  <c r="A1754" i="3"/>
  <c r="Y1754" i="3"/>
  <c r="CW1754" i="3"/>
  <c r="CX1754" i="3"/>
  <c r="DI1754" i="3" s="1"/>
  <c r="CY1754" i="3"/>
  <c r="CZ1754" i="3"/>
  <c r="DB1754" i="3" s="1"/>
  <c r="DA1754" i="3"/>
  <c r="DC1754" i="3"/>
  <c r="DF1754" i="3"/>
  <c r="DG1754" i="3"/>
  <c r="DJ1754" i="3" s="1"/>
  <c r="A1755" i="3"/>
  <c r="Y1755" i="3"/>
  <c r="CX1755" i="3" s="1"/>
  <c r="CW1755" i="3"/>
  <c r="CY1755" i="3"/>
  <c r="CZ1755" i="3"/>
  <c r="DA1755" i="3"/>
  <c r="DB1755" i="3"/>
  <c r="DC1755" i="3"/>
  <c r="A1756" i="3"/>
  <c r="Y1756" i="3"/>
  <c r="CW1756" i="3" s="1"/>
  <c r="CY1756" i="3"/>
  <c r="CZ1756" i="3"/>
  <c r="DB1756" i="3" s="1"/>
  <c r="DA1756" i="3"/>
  <c r="DC1756" i="3"/>
  <c r="A1757" i="3"/>
  <c r="Y1757" i="3"/>
  <c r="CX1757" i="3"/>
  <c r="DI1757" i="3" s="1"/>
  <c r="CY1757" i="3"/>
  <c r="CZ1757" i="3"/>
  <c r="DB1757" i="3" s="1"/>
  <c r="DA1757" i="3"/>
  <c r="DC1757" i="3"/>
  <c r="DF1757" i="3"/>
  <c r="DJ1757" i="3" s="1"/>
  <c r="DG1757" i="3"/>
  <c r="DH1757" i="3"/>
  <c r="A1758" i="3"/>
  <c r="Y1758" i="3"/>
  <c r="CX1758" i="3" s="1"/>
  <c r="CY1758" i="3"/>
  <c r="CZ1758" i="3"/>
  <c r="DA1758" i="3"/>
  <c r="DB1758" i="3"/>
  <c r="DC1758" i="3"/>
  <c r="A1759" i="3"/>
  <c r="Y1759" i="3"/>
  <c r="CX1759" i="3" s="1"/>
  <c r="CY1759" i="3"/>
  <c r="CZ1759" i="3"/>
  <c r="DA1759" i="3"/>
  <c r="DB1759" i="3"/>
  <c r="DC1759" i="3"/>
  <c r="A1760" i="3"/>
  <c r="Y1760" i="3"/>
  <c r="CX1760" i="3" s="1"/>
  <c r="CY1760" i="3"/>
  <c r="CZ1760" i="3"/>
  <c r="DA1760" i="3"/>
  <c r="DB1760" i="3"/>
  <c r="DC1760" i="3"/>
  <c r="A1761" i="3"/>
  <c r="Y1761" i="3"/>
  <c r="CU1761" i="3"/>
  <c r="CV1761" i="3"/>
  <c r="CX1761" i="3"/>
  <c r="DG1761" i="3" s="1"/>
  <c r="CY1761" i="3"/>
  <c r="CZ1761" i="3"/>
  <c r="DB1761" i="3" s="1"/>
  <c r="DA1761" i="3"/>
  <c r="DC1761" i="3"/>
  <c r="DF1761" i="3"/>
  <c r="A1762" i="3"/>
  <c r="Y1762" i="3"/>
  <c r="CX1762" i="3" s="1"/>
  <c r="CY1762" i="3"/>
  <c r="CZ1762" i="3"/>
  <c r="DA1762" i="3"/>
  <c r="DB1762" i="3"/>
  <c r="DC1762" i="3"/>
  <c r="A1763" i="3"/>
  <c r="Y1763" i="3"/>
  <c r="CW1763" i="3" s="1"/>
  <c r="CY1763" i="3"/>
  <c r="CZ1763" i="3"/>
  <c r="DA1763" i="3"/>
  <c r="DB1763" i="3"/>
  <c r="DC1763" i="3"/>
  <c r="A1764" i="3"/>
  <c r="Y1764" i="3"/>
  <c r="CW1764" i="3" s="1"/>
  <c r="CX1764" i="3"/>
  <c r="DI1764" i="3" s="1"/>
  <c r="CY1764" i="3"/>
  <c r="CZ1764" i="3"/>
  <c r="DB1764" i="3" s="1"/>
  <c r="DA1764" i="3"/>
  <c r="DC1764" i="3"/>
  <c r="DF1764" i="3"/>
  <c r="DG1764" i="3"/>
  <c r="DJ1764" i="3" s="1"/>
  <c r="DH1764" i="3"/>
  <c r="A1765" i="3"/>
  <c r="Y1765" i="3"/>
  <c r="CW1765" i="3"/>
  <c r="CX1765" i="3"/>
  <c r="DI1765" i="3" s="1"/>
  <c r="CY1765" i="3"/>
  <c r="CZ1765" i="3"/>
  <c r="DA1765" i="3"/>
  <c r="DB1765" i="3"/>
  <c r="DC1765" i="3"/>
  <c r="DF1765" i="3"/>
  <c r="A1766" i="3"/>
  <c r="Y1766" i="3"/>
  <c r="CW1766" i="3" s="1"/>
  <c r="CY1766" i="3"/>
  <c r="CZ1766" i="3"/>
  <c r="DA1766" i="3"/>
  <c r="DB1766" i="3"/>
  <c r="DC1766" i="3"/>
  <c r="A1767" i="3"/>
  <c r="Y1767" i="3"/>
  <c r="CX1767" i="3" s="1"/>
  <c r="CY1767" i="3"/>
  <c r="CZ1767" i="3"/>
  <c r="DB1767" i="3" s="1"/>
  <c r="DA1767" i="3"/>
  <c r="DC1767" i="3"/>
  <c r="A1768" i="3"/>
  <c r="Y1768" i="3"/>
  <c r="CX1768" i="3"/>
  <c r="DI1768" i="3" s="1"/>
  <c r="CY1768" i="3"/>
  <c r="CZ1768" i="3"/>
  <c r="DB1768" i="3" s="1"/>
  <c r="DA1768" i="3"/>
  <c r="DC1768" i="3"/>
  <c r="DF1768" i="3"/>
  <c r="DJ1768" i="3" s="1"/>
  <c r="DG1768" i="3"/>
  <c r="DH1768" i="3"/>
  <c r="A1769" i="3"/>
  <c r="Y1769" i="3"/>
  <c r="CX1769" i="3" s="1"/>
  <c r="CY1769" i="3"/>
  <c r="CZ1769" i="3"/>
  <c r="DB1769" i="3" s="1"/>
  <c r="DA1769" i="3"/>
  <c r="DC1769" i="3"/>
  <c r="A1770" i="3"/>
  <c r="Y1770" i="3"/>
  <c r="CX1770" i="3"/>
  <c r="DI1770" i="3" s="1"/>
  <c r="CY1770" i="3"/>
  <c r="CZ1770" i="3"/>
  <c r="DA1770" i="3"/>
  <c r="DB1770" i="3"/>
  <c r="DC1770" i="3"/>
  <c r="DF1770" i="3"/>
  <c r="DJ1770" i="3" s="1"/>
  <c r="A1771" i="3"/>
  <c r="Y1771" i="3"/>
  <c r="CX1771" i="3" s="1"/>
  <c r="CU1771" i="3"/>
  <c r="CY1771" i="3"/>
  <c r="CZ1771" i="3"/>
  <c r="DB1771" i="3" s="1"/>
  <c r="DA1771" i="3"/>
  <c r="DC1771" i="3"/>
  <c r="A1772" i="3"/>
  <c r="Y1772" i="3"/>
  <c r="CX1772" i="3"/>
  <c r="DG1772" i="3" s="1"/>
  <c r="CY1772" i="3"/>
  <c r="CZ1772" i="3"/>
  <c r="DB1772" i="3" s="1"/>
  <c r="DA1772" i="3"/>
  <c r="DC1772" i="3"/>
  <c r="DF1772" i="3"/>
  <c r="DH1772" i="3"/>
  <c r="A1773" i="3"/>
  <c r="Y1773" i="3"/>
  <c r="CW1773" i="3" s="1"/>
  <c r="CY1773" i="3"/>
  <c r="CZ1773" i="3"/>
  <c r="DA1773" i="3"/>
  <c r="DB1773" i="3"/>
  <c r="DC1773" i="3"/>
  <c r="A1774" i="3"/>
  <c r="Y1774" i="3"/>
  <c r="CW1774" i="3" s="1"/>
  <c r="CY1774" i="3"/>
  <c r="CZ1774" i="3"/>
  <c r="DB1774" i="3" s="1"/>
  <c r="DA1774" i="3"/>
  <c r="DC1774" i="3"/>
  <c r="A1775" i="3"/>
  <c r="Y1775" i="3"/>
  <c r="CX1775" i="3"/>
  <c r="CY1775" i="3"/>
  <c r="CZ1775" i="3"/>
  <c r="DB1775" i="3" s="1"/>
  <c r="DA1775" i="3"/>
  <c r="DC1775" i="3"/>
  <c r="DF1775" i="3"/>
  <c r="DG1775" i="3"/>
  <c r="DH1775" i="3"/>
  <c r="DI1775" i="3"/>
  <c r="DJ1775" i="3"/>
  <c r="A1776" i="3"/>
  <c r="Y1776" i="3"/>
  <c r="CX1776" i="3"/>
  <c r="DG1776" i="3" s="1"/>
  <c r="CY1776" i="3"/>
  <c r="CZ1776" i="3"/>
  <c r="DB1776" i="3" s="1"/>
  <c r="DA1776" i="3"/>
  <c r="DC1776" i="3"/>
  <c r="DF1776" i="3"/>
  <c r="DJ1776" i="3" s="1"/>
  <c r="A1777" i="3"/>
  <c r="Y1777" i="3"/>
  <c r="CV1777" i="3" s="1"/>
  <c r="CU1777" i="3"/>
  <c r="CY1777" i="3"/>
  <c r="CZ1777" i="3"/>
  <c r="DA1777" i="3"/>
  <c r="DB1777" i="3"/>
  <c r="DC1777" i="3"/>
  <c r="A1778" i="3"/>
  <c r="Y1778" i="3"/>
  <c r="CX1778" i="3" s="1"/>
  <c r="CY1778" i="3"/>
  <c r="CZ1778" i="3"/>
  <c r="DB1778" i="3" s="1"/>
  <c r="DA1778" i="3"/>
  <c r="DC1778" i="3"/>
  <c r="A1779" i="3"/>
  <c r="Y1779" i="3"/>
  <c r="CW1779" i="3"/>
  <c r="CX1779" i="3"/>
  <c r="DG1779" i="3" s="1"/>
  <c r="DJ1779" i="3" s="1"/>
  <c r="CY1779" i="3"/>
  <c r="CZ1779" i="3"/>
  <c r="DB1779" i="3" s="1"/>
  <c r="DA1779" i="3"/>
  <c r="DC1779" i="3"/>
  <c r="DF1779" i="3"/>
  <c r="DH1779" i="3"/>
  <c r="A1780" i="3"/>
  <c r="Y1780" i="3"/>
  <c r="CW1780" i="3" s="1"/>
  <c r="CX1780" i="3"/>
  <c r="DI1780" i="3" s="1"/>
  <c r="CY1780" i="3"/>
  <c r="CZ1780" i="3"/>
  <c r="DA1780" i="3"/>
  <c r="DB1780" i="3"/>
  <c r="DC1780" i="3"/>
  <c r="DF1780" i="3"/>
  <c r="A1781" i="3"/>
  <c r="Y1781" i="3"/>
  <c r="CX1781" i="3" s="1"/>
  <c r="CY1781" i="3"/>
  <c r="CZ1781" i="3"/>
  <c r="DA1781" i="3"/>
  <c r="DB1781" i="3"/>
  <c r="DC1781" i="3"/>
  <c r="A1782" i="3"/>
  <c r="Y1782" i="3"/>
  <c r="CX1782" i="3"/>
  <c r="CY1782" i="3"/>
  <c r="CZ1782" i="3"/>
  <c r="DA1782" i="3"/>
  <c r="DB1782" i="3"/>
  <c r="DC1782" i="3"/>
  <c r="DF1782" i="3"/>
  <c r="DG1782" i="3"/>
  <c r="DH1782" i="3"/>
  <c r="DI1782" i="3"/>
  <c r="DJ1782" i="3"/>
  <c r="A1783" i="3"/>
  <c r="Y1783" i="3"/>
  <c r="CU1783" i="3"/>
  <c r="CV1783" i="3"/>
  <c r="CX1783" i="3"/>
  <c r="DH1783" i="3" s="1"/>
  <c r="CY1783" i="3"/>
  <c r="CZ1783" i="3"/>
  <c r="DA1783" i="3"/>
  <c r="DB1783" i="3"/>
  <c r="DC1783" i="3"/>
  <c r="DF1783" i="3"/>
  <c r="DG1783" i="3"/>
  <c r="A1784" i="3"/>
  <c r="Y1784" i="3"/>
  <c r="CX1784" i="3"/>
  <c r="DI1784" i="3" s="1"/>
  <c r="DJ1784" i="3" s="1"/>
  <c r="CY1784" i="3"/>
  <c r="CZ1784" i="3"/>
  <c r="DA1784" i="3"/>
  <c r="DB1784" i="3"/>
  <c r="DC1784" i="3"/>
  <c r="DF1784" i="3"/>
  <c r="A1785" i="3"/>
  <c r="Y1785" i="3"/>
  <c r="CW1785" i="3" s="1"/>
  <c r="CY1785" i="3"/>
  <c r="CZ1785" i="3"/>
  <c r="DA1785" i="3"/>
  <c r="DB1785" i="3"/>
  <c r="DC1785" i="3"/>
  <c r="A1786" i="3"/>
  <c r="Y1786" i="3"/>
  <c r="CW1786" i="3"/>
  <c r="CX1786" i="3"/>
  <c r="DG1786" i="3" s="1"/>
  <c r="DJ1786" i="3" s="1"/>
  <c r="CY1786" i="3"/>
  <c r="CZ1786" i="3"/>
  <c r="DB1786" i="3" s="1"/>
  <c r="DA1786" i="3"/>
  <c r="DC1786" i="3"/>
  <c r="DF1786" i="3"/>
  <c r="DH1786" i="3"/>
  <c r="A1787" i="3"/>
  <c r="Y1787" i="3"/>
  <c r="CX1787" i="3" s="1"/>
  <c r="CY1787" i="3"/>
  <c r="CZ1787" i="3"/>
  <c r="DA1787" i="3"/>
  <c r="DB1787" i="3"/>
  <c r="DC1787" i="3"/>
  <c r="A1788" i="3"/>
  <c r="Y1788" i="3"/>
  <c r="CV1788" i="3" s="1"/>
  <c r="CU1788" i="3"/>
  <c r="CY1788" i="3"/>
  <c r="CZ1788" i="3"/>
  <c r="DA1788" i="3"/>
  <c r="DB1788" i="3"/>
  <c r="DC1788" i="3"/>
  <c r="A1789" i="3"/>
  <c r="Y1789" i="3"/>
  <c r="CX1789" i="3"/>
  <c r="DH1789" i="3" s="1"/>
  <c r="CY1789" i="3"/>
  <c r="CZ1789" i="3"/>
  <c r="DB1789" i="3" s="1"/>
  <c r="DA1789" i="3"/>
  <c r="DC1789" i="3"/>
  <c r="DF1789" i="3"/>
  <c r="DG1789" i="3"/>
  <c r="DI1789" i="3"/>
  <c r="DJ1789" i="3" s="1"/>
  <c r="A1790" i="3"/>
  <c r="Y1790" i="3"/>
  <c r="CW1790" i="3" s="1"/>
  <c r="CY1790" i="3"/>
  <c r="CZ1790" i="3"/>
  <c r="DA1790" i="3"/>
  <c r="DB1790" i="3"/>
  <c r="DC1790" i="3"/>
  <c r="A1791" i="3"/>
  <c r="Y1791" i="3"/>
  <c r="CX1791" i="3" s="1"/>
  <c r="CW1791" i="3"/>
  <c r="CY1791" i="3"/>
  <c r="CZ1791" i="3"/>
  <c r="DB1791" i="3" s="1"/>
  <c r="DA1791" i="3"/>
  <c r="DC1791" i="3"/>
  <c r="A1792" i="3"/>
  <c r="Y1792" i="3"/>
  <c r="CX1792" i="3"/>
  <c r="CY1792" i="3"/>
  <c r="CZ1792" i="3"/>
  <c r="DA1792" i="3"/>
  <c r="DB1792" i="3"/>
  <c r="DC1792" i="3"/>
  <c r="DF1792" i="3"/>
  <c r="DG1792" i="3"/>
  <c r="DH1792" i="3"/>
  <c r="DI1792" i="3"/>
  <c r="DJ1792" i="3"/>
  <c r="A1793" i="3"/>
  <c r="Y1793" i="3"/>
  <c r="CX1793" i="3" s="1"/>
  <c r="CU1793" i="3"/>
  <c r="CV1793" i="3"/>
  <c r="CY1793" i="3"/>
  <c r="CZ1793" i="3"/>
  <c r="DA1793" i="3"/>
  <c r="DB1793" i="3"/>
  <c r="DC1793" i="3"/>
  <c r="A1794" i="3"/>
  <c r="Y1794" i="3"/>
  <c r="CX1794" i="3"/>
  <c r="DI1794" i="3" s="1"/>
  <c r="DJ1794" i="3" s="1"/>
  <c r="CY1794" i="3"/>
  <c r="CZ1794" i="3"/>
  <c r="DA1794" i="3"/>
  <c r="DB1794" i="3"/>
  <c r="DC1794" i="3"/>
  <c r="DF1794" i="3"/>
  <c r="A1795" i="3"/>
  <c r="Y1795" i="3"/>
  <c r="CW1795" i="3" s="1"/>
  <c r="CY1795" i="3"/>
  <c r="CZ1795" i="3"/>
  <c r="DA1795" i="3"/>
  <c r="DB1795" i="3"/>
  <c r="DC1795" i="3"/>
  <c r="A1796" i="3"/>
  <c r="Y1796" i="3"/>
  <c r="CW1796" i="3"/>
  <c r="CX1796" i="3"/>
  <c r="DG1796" i="3" s="1"/>
  <c r="DJ1796" i="3" s="1"/>
  <c r="CY1796" i="3"/>
  <c r="CZ1796" i="3"/>
  <c r="DB1796" i="3" s="1"/>
  <c r="DA1796" i="3"/>
  <c r="DC1796" i="3"/>
  <c r="DF1796" i="3"/>
  <c r="DH1796" i="3"/>
  <c r="DI1796" i="3"/>
  <c r="A1797" i="3"/>
  <c r="Y1797" i="3"/>
  <c r="CW1797" i="3" s="1"/>
  <c r="CX1797" i="3"/>
  <c r="DI1797" i="3" s="1"/>
  <c r="CY1797" i="3"/>
  <c r="CZ1797" i="3"/>
  <c r="DA1797" i="3"/>
  <c r="DB1797" i="3"/>
  <c r="DC1797" i="3"/>
  <c r="DF1797" i="3"/>
  <c r="A1798" i="3"/>
  <c r="Y1798" i="3"/>
  <c r="CW1798" i="3" s="1"/>
  <c r="CY1798" i="3"/>
  <c r="CZ1798" i="3"/>
  <c r="DA1798" i="3"/>
  <c r="DB1798" i="3"/>
  <c r="DC1798" i="3"/>
  <c r="A1799" i="3"/>
  <c r="Y1799" i="3"/>
  <c r="CX1799" i="3"/>
  <c r="DG1799" i="3" s="1"/>
  <c r="CY1799" i="3"/>
  <c r="CZ1799" i="3"/>
  <c r="DA1799" i="3"/>
  <c r="DB1799" i="3"/>
  <c r="DC1799" i="3"/>
  <c r="DF1799" i="3"/>
  <c r="DJ1799" i="3" s="1"/>
  <c r="DI1799" i="3"/>
  <c r="A1800" i="3"/>
  <c r="Y1800" i="3"/>
  <c r="CX1800" i="3" s="1"/>
  <c r="CY1800" i="3"/>
  <c r="CZ1800" i="3"/>
  <c r="DB1800" i="3" s="1"/>
  <c r="DA1800" i="3"/>
  <c r="DC1800" i="3"/>
  <c r="A1801" i="3"/>
  <c r="Y1801" i="3"/>
  <c r="CU1801" i="3"/>
  <c r="CV1801" i="3"/>
  <c r="CX1801" i="3"/>
  <c r="DI1801" i="3" s="1"/>
  <c r="DJ1801" i="3" s="1"/>
  <c r="CY1801" i="3"/>
  <c r="CZ1801" i="3"/>
  <c r="DB1801" i="3" s="1"/>
  <c r="DA1801" i="3"/>
  <c r="DC1801" i="3"/>
  <c r="DF1801" i="3"/>
  <c r="DH1801" i="3"/>
  <c r="A1802" i="3"/>
  <c r="Y1802" i="3"/>
  <c r="CX1802" i="3" s="1"/>
  <c r="CY1802" i="3"/>
  <c r="CZ1802" i="3"/>
  <c r="DA1802" i="3"/>
  <c r="DB1802" i="3"/>
  <c r="DC1802" i="3"/>
  <c r="A1803" i="3"/>
  <c r="Y1803" i="3"/>
  <c r="CW1803" i="3"/>
  <c r="CX1803" i="3"/>
  <c r="CY1803" i="3"/>
  <c r="CZ1803" i="3"/>
  <c r="DB1803" i="3" s="1"/>
  <c r="DA1803" i="3"/>
  <c r="DC1803" i="3"/>
  <c r="DF1803" i="3"/>
  <c r="DG1803" i="3"/>
  <c r="DJ1803" i="3" s="1"/>
  <c r="DH1803" i="3"/>
  <c r="DI1803" i="3"/>
  <c r="A1804" i="3"/>
  <c r="Y1804" i="3"/>
  <c r="CW1804" i="3"/>
  <c r="CX1804" i="3"/>
  <c r="DI1804" i="3" s="1"/>
  <c r="CY1804" i="3"/>
  <c r="CZ1804" i="3"/>
  <c r="DA1804" i="3"/>
  <c r="DB1804" i="3"/>
  <c r="DC1804" i="3"/>
  <c r="DF1804" i="3"/>
  <c r="A1805" i="3"/>
  <c r="Y1805" i="3"/>
  <c r="CW1805" i="3" s="1"/>
  <c r="CY1805" i="3"/>
  <c r="CZ1805" i="3"/>
  <c r="DA1805" i="3"/>
  <c r="DB1805" i="3"/>
  <c r="DC1805" i="3"/>
  <c r="A1806" i="3"/>
  <c r="Y1806" i="3"/>
  <c r="CW1806" i="3"/>
  <c r="CX1806" i="3"/>
  <c r="CY1806" i="3"/>
  <c r="CZ1806" i="3"/>
  <c r="DB1806" i="3" s="1"/>
  <c r="DA1806" i="3"/>
  <c r="DC1806" i="3"/>
  <c r="DF1806" i="3"/>
  <c r="DG1806" i="3"/>
  <c r="DJ1806" i="3" s="1"/>
  <c r="DH1806" i="3"/>
  <c r="DI1806" i="3"/>
  <c r="A1807" i="3"/>
  <c r="Y1807" i="3"/>
  <c r="CX1807" i="3"/>
  <c r="DH1807" i="3" s="1"/>
  <c r="CY1807" i="3"/>
  <c r="CZ1807" i="3"/>
  <c r="DB1807" i="3" s="1"/>
  <c r="DA1807" i="3"/>
  <c r="DC1807" i="3"/>
  <c r="DF1807" i="3"/>
  <c r="DJ1807" i="3" s="1"/>
  <c r="DG1807" i="3"/>
  <c r="A1808" i="3"/>
  <c r="Y1808" i="3"/>
  <c r="CX1808" i="3" s="1"/>
  <c r="CY1808" i="3"/>
  <c r="CZ1808" i="3"/>
  <c r="DA1808" i="3"/>
  <c r="DB1808" i="3"/>
  <c r="DC1808" i="3"/>
  <c r="A1809" i="3"/>
  <c r="Y1809" i="3"/>
  <c r="CX1809" i="3" s="1"/>
  <c r="CU1809" i="3"/>
  <c r="CV1809" i="3"/>
  <c r="CY1809" i="3"/>
  <c r="CZ1809" i="3"/>
  <c r="DA1809" i="3"/>
  <c r="DB1809" i="3"/>
  <c r="DC1809" i="3"/>
  <c r="A1810" i="3"/>
  <c r="Y1810" i="3"/>
  <c r="CX1810" i="3"/>
  <c r="DH1810" i="3" s="1"/>
  <c r="CY1810" i="3"/>
  <c r="CZ1810" i="3"/>
  <c r="DA1810" i="3"/>
  <c r="DB1810" i="3"/>
  <c r="DC1810" i="3"/>
  <c r="DF1810" i="3"/>
  <c r="DG1810" i="3"/>
  <c r="DI1810" i="3"/>
  <c r="DJ1810" i="3" s="1"/>
  <c r="A1811" i="3"/>
  <c r="Y1811" i="3"/>
  <c r="CX1811" i="3" s="1"/>
  <c r="CW1811" i="3"/>
  <c r="CY1811" i="3"/>
  <c r="CZ1811" i="3"/>
  <c r="DB1811" i="3" s="1"/>
  <c r="DA1811" i="3"/>
  <c r="DC1811" i="3"/>
  <c r="A1812" i="3"/>
  <c r="Y1812" i="3"/>
  <c r="CW1812" i="3"/>
  <c r="CX1812" i="3"/>
  <c r="DH1812" i="3" s="1"/>
  <c r="CY1812" i="3"/>
  <c r="CZ1812" i="3"/>
  <c r="DB1812" i="3" s="1"/>
  <c r="DA1812" i="3"/>
  <c r="DC1812" i="3"/>
  <c r="DF1812" i="3"/>
  <c r="DI1812" i="3"/>
  <c r="A1813" i="3"/>
  <c r="Y1813" i="3"/>
  <c r="CX1813" i="3" s="1"/>
  <c r="CY1813" i="3"/>
  <c r="CZ1813" i="3"/>
  <c r="DA1813" i="3"/>
  <c r="DB1813" i="3"/>
  <c r="DC1813" i="3"/>
  <c r="A1814" i="3"/>
  <c r="Y1814" i="3"/>
  <c r="CU1814" i="3"/>
  <c r="CV1814" i="3"/>
  <c r="CX1814" i="3"/>
  <c r="DI1814" i="3" s="1"/>
  <c r="DJ1814" i="3" s="1"/>
  <c r="CY1814" i="3"/>
  <c r="CZ1814" i="3"/>
  <c r="DB1814" i="3" s="1"/>
  <c r="DA1814" i="3"/>
  <c r="DC1814" i="3"/>
  <c r="DF1814" i="3"/>
  <c r="DG1814" i="3"/>
  <c r="DH1814" i="3"/>
  <c r="A1815" i="3"/>
  <c r="Y1815" i="3"/>
  <c r="CX1815" i="3"/>
  <c r="DI1815" i="3" s="1"/>
  <c r="DJ1815" i="3" s="1"/>
  <c r="CY1815" i="3"/>
  <c r="CZ1815" i="3"/>
  <c r="DA1815" i="3"/>
  <c r="DB1815" i="3"/>
  <c r="DC1815" i="3"/>
  <c r="DF1815" i="3"/>
  <c r="A1816" i="3"/>
  <c r="Y1816" i="3"/>
  <c r="CW1816" i="3" s="1"/>
  <c r="CY1816" i="3"/>
  <c r="CZ1816" i="3"/>
  <c r="DA1816" i="3"/>
  <c r="DB1816" i="3"/>
  <c r="DC1816" i="3"/>
  <c r="A1817" i="3"/>
  <c r="Y1817" i="3"/>
  <c r="CW1817" i="3"/>
  <c r="CX1817" i="3"/>
  <c r="DG1817" i="3" s="1"/>
  <c r="DJ1817" i="3" s="1"/>
  <c r="CY1817" i="3"/>
  <c r="CZ1817" i="3"/>
  <c r="DB1817" i="3" s="1"/>
  <c r="DA1817" i="3"/>
  <c r="DC1817" i="3"/>
  <c r="DF1817" i="3"/>
  <c r="DH1817" i="3"/>
  <c r="A1818" i="3"/>
  <c r="Y1818" i="3"/>
  <c r="CX1818" i="3" s="1"/>
  <c r="CY1818" i="3"/>
  <c r="CZ1818" i="3"/>
  <c r="DB1818" i="3" s="1"/>
  <c r="DA1818" i="3"/>
  <c r="DC1818" i="3"/>
  <c r="A1819" i="3"/>
  <c r="Y1819" i="3"/>
  <c r="CX1819" i="3" s="1"/>
  <c r="CU1819" i="3"/>
  <c r="CV1819" i="3"/>
  <c r="CY1819" i="3"/>
  <c r="CZ1819" i="3"/>
  <c r="DA1819" i="3"/>
  <c r="DB1819" i="3"/>
  <c r="DC1819" i="3"/>
  <c r="A1820" i="3"/>
  <c r="Y1820" i="3"/>
  <c r="CW1820" i="3"/>
  <c r="CX1820" i="3"/>
  <c r="DG1820" i="3" s="1"/>
  <c r="DJ1820" i="3" s="1"/>
  <c r="CY1820" i="3"/>
  <c r="CZ1820" i="3"/>
  <c r="DB1820" i="3" s="1"/>
  <c r="DA1820" i="3"/>
  <c r="DC1820" i="3"/>
  <c r="DF1820" i="3"/>
  <c r="DH1820" i="3"/>
  <c r="A1821" i="3"/>
  <c r="Y1821" i="3"/>
  <c r="CX1821" i="3" s="1"/>
  <c r="CY1821" i="3"/>
  <c r="CZ1821" i="3"/>
  <c r="DB1821" i="3" s="1"/>
  <c r="DA1821" i="3"/>
  <c r="DC1821" i="3"/>
  <c r="A1822" i="3"/>
  <c r="Y1822" i="3"/>
  <c r="CX1822" i="3"/>
  <c r="DI1822" i="3" s="1"/>
  <c r="CY1822" i="3"/>
  <c r="CZ1822" i="3"/>
  <c r="DA1822" i="3"/>
  <c r="DB1822" i="3"/>
  <c r="DC1822" i="3"/>
  <c r="DF1822" i="3"/>
  <c r="DJ1822" i="3" s="1"/>
  <c r="A1823" i="3"/>
  <c r="Y1823" i="3"/>
  <c r="CX1823" i="3" s="1"/>
  <c r="CU1823" i="3"/>
  <c r="CY1823" i="3"/>
  <c r="CZ1823" i="3"/>
  <c r="DA1823" i="3"/>
  <c r="DB1823" i="3"/>
  <c r="DC1823" i="3"/>
  <c r="A1824" i="3"/>
  <c r="Y1824" i="3"/>
  <c r="CX1824" i="3" s="1"/>
  <c r="CW1824" i="3"/>
  <c r="CY1824" i="3"/>
  <c r="CZ1824" i="3"/>
  <c r="DB1824" i="3" s="1"/>
  <c r="DA1824" i="3"/>
  <c r="DC1824" i="3"/>
  <c r="A1825" i="3"/>
  <c r="Y1825" i="3"/>
  <c r="CX1825" i="3"/>
  <c r="DI1825" i="3" s="1"/>
  <c r="CY1825" i="3"/>
  <c r="CZ1825" i="3"/>
  <c r="DA1825" i="3"/>
  <c r="DB1825" i="3"/>
  <c r="DC1825" i="3"/>
  <c r="DF1825" i="3"/>
  <c r="DJ1825" i="3" s="1"/>
  <c r="A1826" i="3"/>
  <c r="Y1826" i="3"/>
  <c r="CX1826" i="3" s="1"/>
  <c r="CY1826" i="3"/>
  <c r="CZ1826" i="3"/>
  <c r="DB1826" i="3" s="1"/>
  <c r="DA1826" i="3"/>
  <c r="DC1826" i="3"/>
  <c r="D12" i="1"/>
  <c r="E18" i="1"/>
  <c r="Z18" i="1"/>
  <c r="AA18" i="1"/>
  <c r="AB18" i="1"/>
  <c r="AC18" i="1"/>
  <c r="AD18" i="1"/>
  <c r="AE18" i="1"/>
  <c r="AF18" i="1"/>
  <c r="AG18" i="1"/>
  <c r="AH18" i="1"/>
  <c r="AI18" i="1"/>
  <c r="AJ18" i="1"/>
  <c r="AK18" i="1"/>
  <c r="AL18" i="1"/>
  <c r="AM18" i="1"/>
  <c r="AN18" i="1"/>
  <c r="BE18" i="1"/>
  <c r="BF18" i="1"/>
  <c r="BG18" i="1"/>
  <c r="BH18" i="1"/>
  <c r="BI18" i="1"/>
  <c r="BJ18" i="1"/>
  <c r="BK18" i="1"/>
  <c r="BL18" i="1"/>
  <c r="BM18" i="1"/>
  <c r="BN18" i="1"/>
  <c r="BO18" i="1"/>
  <c r="BP18" i="1"/>
  <c r="BQ18" i="1"/>
  <c r="BR18" i="1"/>
  <c r="BS18" i="1"/>
  <c r="BT18" i="1"/>
  <c r="BU18" i="1"/>
  <c r="BV18" i="1"/>
  <c r="BW18" i="1"/>
  <c r="BX18" i="1"/>
  <c r="BY18" i="1"/>
  <c r="BZ18" i="1"/>
  <c r="CA18" i="1"/>
  <c r="CB18" i="1"/>
  <c r="CC18" i="1"/>
  <c r="CD18" i="1"/>
  <c r="CE18" i="1"/>
  <c r="CF18" i="1"/>
  <c r="CG18" i="1"/>
  <c r="CH18" i="1"/>
  <c r="CI18" i="1"/>
  <c r="CJ18" i="1"/>
  <c r="CK18" i="1"/>
  <c r="CL18" i="1"/>
  <c r="CM18" i="1"/>
  <c r="CN18" i="1"/>
  <c r="CO18" i="1"/>
  <c r="CP18" i="1"/>
  <c r="CQ18" i="1"/>
  <c r="CR18" i="1"/>
  <c r="CS18" i="1"/>
  <c r="CT18" i="1"/>
  <c r="CU18" i="1"/>
  <c r="CV18" i="1"/>
  <c r="CW18" i="1"/>
  <c r="CX18" i="1"/>
  <c r="CY18" i="1"/>
  <c r="CZ18" i="1"/>
  <c r="DA18" i="1"/>
  <c r="DB18" i="1"/>
  <c r="DC18" i="1"/>
  <c r="DD18" i="1"/>
  <c r="DE18" i="1"/>
  <c r="DF18" i="1"/>
  <c r="DR18" i="1"/>
  <c r="DS18" i="1"/>
  <c r="DT18" i="1"/>
  <c r="DU18" i="1"/>
  <c r="DV18" i="1"/>
  <c r="DW18" i="1"/>
  <c r="DX18" i="1"/>
  <c r="DY18" i="1"/>
  <c r="DZ18" i="1"/>
  <c r="EA18" i="1"/>
  <c r="EB18" i="1"/>
  <c r="EC18" i="1"/>
  <c r="ED18" i="1"/>
  <c r="EE18" i="1"/>
  <c r="EF18" i="1"/>
  <c r="EW18" i="1"/>
  <c r="EX18" i="1"/>
  <c r="EY18" i="1"/>
  <c r="EZ18" i="1"/>
  <c r="FA18" i="1"/>
  <c r="FB18" i="1"/>
  <c r="FC18" i="1"/>
  <c r="FD18" i="1"/>
  <c r="FE18" i="1"/>
  <c r="FF18" i="1"/>
  <c r="FG18" i="1"/>
  <c r="FH18" i="1"/>
  <c r="FI18" i="1"/>
  <c r="FJ18" i="1"/>
  <c r="FK18" i="1"/>
  <c r="FL18" i="1"/>
  <c r="FM18" i="1"/>
  <c r="FN18" i="1"/>
  <c r="FO18" i="1"/>
  <c r="FP18" i="1"/>
  <c r="FQ18" i="1"/>
  <c r="FR18" i="1"/>
  <c r="FS18" i="1"/>
  <c r="FT18" i="1"/>
  <c r="FU18" i="1"/>
  <c r="FV18" i="1"/>
  <c r="FW18" i="1"/>
  <c r="FX18" i="1"/>
  <c r="FY18" i="1"/>
  <c r="FZ18" i="1"/>
  <c r="GA18" i="1"/>
  <c r="GB18" i="1"/>
  <c r="GC18" i="1"/>
  <c r="GD18" i="1"/>
  <c r="GE18" i="1"/>
  <c r="GF18" i="1"/>
  <c r="GG18" i="1"/>
  <c r="GH18" i="1"/>
  <c r="GI18" i="1"/>
  <c r="GJ18" i="1"/>
  <c r="GK18" i="1"/>
  <c r="GL18" i="1"/>
  <c r="GM18" i="1"/>
  <c r="GN18" i="1"/>
  <c r="GO18" i="1"/>
  <c r="GP18" i="1"/>
  <c r="GQ18" i="1"/>
  <c r="GR18" i="1"/>
  <c r="GS18" i="1"/>
  <c r="GT18" i="1"/>
  <c r="GU18" i="1"/>
  <c r="GV18" i="1"/>
  <c r="GW18" i="1"/>
  <c r="GX18" i="1"/>
  <c r="D20" i="1"/>
  <c r="E22" i="1"/>
  <c r="Z22" i="1"/>
  <c r="AA22" i="1"/>
  <c r="AM22" i="1"/>
  <c r="AN22" i="1"/>
  <c r="BE22" i="1"/>
  <c r="BF22" i="1"/>
  <c r="BG22" i="1"/>
  <c r="BH22" i="1"/>
  <c r="BI22" i="1"/>
  <c r="BJ22" i="1"/>
  <c r="BK22" i="1"/>
  <c r="BL22" i="1"/>
  <c r="BM22" i="1"/>
  <c r="BN22" i="1"/>
  <c r="BO22" i="1"/>
  <c r="BP22" i="1"/>
  <c r="BQ22" i="1"/>
  <c r="BR22" i="1"/>
  <c r="BS22" i="1"/>
  <c r="BT22" i="1"/>
  <c r="BU22" i="1"/>
  <c r="BV22" i="1"/>
  <c r="BW22" i="1"/>
  <c r="CN22" i="1"/>
  <c r="CO22" i="1"/>
  <c r="CP22" i="1"/>
  <c r="CQ22" i="1"/>
  <c r="CR22" i="1"/>
  <c r="CS22" i="1"/>
  <c r="CT22" i="1"/>
  <c r="CU22" i="1"/>
  <c r="CV22" i="1"/>
  <c r="CW22" i="1"/>
  <c r="CX22" i="1"/>
  <c r="CY22" i="1"/>
  <c r="CZ22" i="1"/>
  <c r="DA22" i="1"/>
  <c r="DB22" i="1"/>
  <c r="DC22" i="1"/>
  <c r="DD22" i="1"/>
  <c r="DE22" i="1"/>
  <c r="DF22" i="1"/>
  <c r="DR22" i="1"/>
  <c r="DS22" i="1"/>
  <c r="EE22" i="1"/>
  <c r="EF22" i="1"/>
  <c r="EW22" i="1"/>
  <c r="EX22" i="1"/>
  <c r="EY22" i="1"/>
  <c r="EZ22" i="1"/>
  <c r="FA22" i="1"/>
  <c r="FB22" i="1"/>
  <c r="FC22" i="1"/>
  <c r="FD22" i="1"/>
  <c r="FE22" i="1"/>
  <c r="FF22" i="1"/>
  <c r="FG22" i="1"/>
  <c r="FH22" i="1"/>
  <c r="FI22" i="1"/>
  <c r="FJ22" i="1"/>
  <c r="FK22" i="1"/>
  <c r="FL22" i="1"/>
  <c r="FM22" i="1"/>
  <c r="FN22" i="1"/>
  <c r="FO22" i="1"/>
  <c r="GF22" i="1"/>
  <c r="GG22" i="1"/>
  <c r="GH22" i="1"/>
  <c r="GI22" i="1"/>
  <c r="GJ22" i="1"/>
  <c r="GK22" i="1"/>
  <c r="GL22" i="1"/>
  <c r="GM22" i="1"/>
  <c r="GN22" i="1"/>
  <c r="GO22" i="1"/>
  <c r="GP22" i="1"/>
  <c r="GQ22" i="1"/>
  <c r="GR22" i="1"/>
  <c r="GS22" i="1"/>
  <c r="GT22" i="1"/>
  <c r="GU22" i="1"/>
  <c r="GV22" i="1"/>
  <c r="GW22" i="1"/>
  <c r="GX22" i="1"/>
  <c r="C24" i="1"/>
  <c r="D24" i="1"/>
  <c r="N24" i="1"/>
  <c r="AC24" i="1"/>
  <c r="AB24" i="1" s="1"/>
  <c r="AD24" i="1"/>
  <c r="CR24" i="1" s="1"/>
  <c r="Q24" i="1" s="1"/>
  <c r="AE24" i="1"/>
  <c r="AF24" i="1"/>
  <c r="AG24" i="1"/>
  <c r="AH24" i="1"/>
  <c r="CV24" i="1" s="1"/>
  <c r="U24" i="1" s="1"/>
  <c r="AI24" i="1"/>
  <c r="CW24" i="1" s="1"/>
  <c r="V24" i="1" s="1"/>
  <c r="AJ24" i="1"/>
  <c r="CX24" i="1" s="1"/>
  <c r="W24" i="1" s="1"/>
  <c r="CS24" i="1"/>
  <c r="R24" i="1" s="1"/>
  <c r="CT24" i="1"/>
  <c r="S24" i="1" s="1"/>
  <c r="CU24" i="1"/>
  <c r="T24" i="1" s="1"/>
  <c r="FR24" i="1"/>
  <c r="GL24" i="1"/>
  <c r="GO24" i="1"/>
  <c r="CC2064" i="1" s="1"/>
  <c r="CC22" i="1" s="1"/>
  <c r="GP24" i="1"/>
  <c r="CD2064" i="1" s="1"/>
  <c r="CD22" i="1" s="1"/>
  <c r="GV24" i="1"/>
  <c r="HC24" i="1" s="1"/>
  <c r="GX24" i="1" s="1"/>
  <c r="C25" i="1"/>
  <c r="D25" i="1"/>
  <c r="N25" i="1"/>
  <c r="T25" i="1"/>
  <c r="AC25" i="1"/>
  <c r="CQ25" i="1" s="1"/>
  <c r="P25" i="1" s="1"/>
  <c r="DU2064" i="1" s="1"/>
  <c r="AD25" i="1"/>
  <c r="CR25" i="1" s="1"/>
  <c r="Q25" i="1" s="1"/>
  <c r="AE25" i="1"/>
  <c r="AF25" i="1"/>
  <c r="AG25" i="1"/>
  <c r="AH25" i="1"/>
  <c r="CV25" i="1" s="1"/>
  <c r="U25" i="1" s="1"/>
  <c r="AI25" i="1"/>
  <c r="CW25" i="1" s="1"/>
  <c r="V25" i="1" s="1"/>
  <c r="AJ25" i="1"/>
  <c r="CX25" i="1" s="1"/>
  <c r="W25" i="1" s="1"/>
  <c r="CS25" i="1"/>
  <c r="R25" i="1" s="1"/>
  <c r="CT25" i="1"/>
  <c r="S25" i="1" s="1"/>
  <c r="CU25" i="1"/>
  <c r="FR25" i="1"/>
  <c r="FQ2064" i="1" s="1"/>
  <c r="FQ22" i="1" s="1"/>
  <c r="GL25" i="1"/>
  <c r="FR2064" i="1" s="1"/>
  <c r="GO25" i="1"/>
  <c r="GP25" i="1"/>
  <c r="GV25" i="1"/>
  <c r="HC25" i="1" s="1"/>
  <c r="GX25" i="1" s="1"/>
  <c r="I26" i="1"/>
  <c r="N26" i="1"/>
  <c r="T26" i="1"/>
  <c r="AC26" i="1"/>
  <c r="CQ26" i="1" s="1"/>
  <c r="P26" i="1" s="1"/>
  <c r="CP26" i="1" s="1"/>
  <c r="O26" i="1" s="1"/>
  <c r="AD26" i="1"/>
  <c r="CR26" i="1" s="1"/>
  <c r="Q26" i="1" s="1"/>
  <c r="AE26" i="1"/>
  <c r="AF26" i="1"/>
  <c r="AG26" i="1"/>
  <c r="AH26" i="1"/>
  <c r="CV26" i="1" s="1"/>
  <c r="U26" i="1" s="1"/>
  <c r="AI26" i="1"/>
  <c r="CW26" i="1" s="1"/>
  <c r="V26" i="1" s="1"/>
  <c r="AJ26" i="1"/>
  <c r="CX26" i="1" s="1"/>
  <c r="W26" i="1" s="1"/>
  <c r="CS26" i="1"/>
  <c r="R26" i="1" s="1"/>
  <c r="CT26" i="1"/>
  <c r="S26" i="1" s="1"/>
  <c r="CU26" i="1"/>
  <c r="FR26" i="1"/>
  <c r="GL26" i="1"/>
  <c r="GO26" i="1"/>
  <c r="GP26" i="1"/>
  <c r="GV26" i="1"/>
  <c r="HC26" i="1" s="1"/>
  <c r="GX26" i="1" s="1"/>
  <c r="I27" i="1"/>
  <c r="N27" i="1"/>
  <c r="T27" i="1"/>
  <c r="AC27" i="1"/>
  <c r="CQ27" i="1" s="1"/>
  <c r="P27" i="1" s="1"/>
  <c r="AD27" i="1"/>
  <c r="CR27" i="1" s="1"/>
  <c r="Q27" i="1" s="1"/>
  <c r="AE27" i="1"/>
  <c r="AF27" i="1"/>
  <c r="AG27" i="1"/>
  <c r="AH27" i="1"/>
  <c r="CV27" i="1" s="1"/>
  <c r="U27" i="1" s="1"/>
  <c r="AI27" i="1"/>
  <c r="CW27" i="1" s="1"/>
  <c r="V27" i="1" s="1"/>
  <c r="AJ27" i="1"/>
  <c r="CX27" i="1" s="1"/>
  <c r="W27" i="1" s="1"/>
  <c r="CS27" i="1"/>
  <c r="R27" i="1" s="1"/>
  <c r="CT27" i="1"/>
  <c r="S27" i="1" s="1"/>
  <c r="CU27" i="1"/>
  <c r="FR27" i="1"/>
  <c r="GL27" i="1"/>
  <c r="GO27" i="1"/>
  <c r="GP27" i="1"/>
  <c r="GV27" i="1"/>
  <c r="HC27" i="1" s="1"/>
  <c r="GX27" i="1" s="1"/>
  <c r="I28" i="1"/>
  <c r="N28" i="1"/>
  <c r="T28" i="1"/>
  <c r="AC28" i="1"/>
  <c r="CQ28" i="1" s="1"/>
  <c r="P28" i="1" s="1"/>
  <c r="CP28" i="1" s="1"/>
  <c r="O28" i="1" s="1"/>
  <c r="AD28" i="1"/>
  <c r="CR28" i="1" s="1"/>
  <c r="Q28" i="1" s="1"/>
  <c r="AE28" i="1"/>
  <c r="AF28" i="1"/>
  <c r="AG28" i="1"/>
  <c r="AH28" i="1"/>
  <c r="CV28" i="1" s="1"/>
  <c r="U28" i="1" s="1"/>
  <c r="AI28" i="1"/>
  <c r="CW28" i="1" s="1"/>
  <c r="V28" i="1" s="1"/>
  <c r="AJ28" i="1"/>
  <c r="CX28" i="1" s="1"/>
  <c r="W28" i="1" s="1"/>
  <c r="CS28" i="1"/>
  <c r="R28" i="1" s="1"/>
  <c r="CT28" i="1"/>
  <c r="S28" i="1" s="1"/>
  <c r="CU28" i="1"/>
  <c r="FR28" i="1"/>
  <c r="GL28" i="1"/>
  <c r="GO28" i="1"/>
  <c r="GP28" i="1"/>
  <c r="GV28" i="1"/>
  <c r="HC28" i="1" s="1"/>
  <c r="GX28" i="1" s="1"/>
  <c r="I29" i="1"/>
  <c r="N29" i="1"/>
  <c r="T29" i="1"/>
  <c r="AC29" i="1"/>
  <c r="CQ29" i="1" s="1"/>
  <c r="P29" i="1" s="1"/>
  <c r="AD29" i="1"/>
  <c r="CR29" i="1" s="1"/>
  <c r="Q29" i="1" s="1"/>
  <c r="AE29" i="1"/>
  <c r="AF29" i="1"/>
  <c r="AG29" i="1"/>
  <c r="AH29" i="1"/>
  <c r="CV29" i="1" s="1"/>
  <c r="U29" i="1" s="1"/>
  <c r="AI29" i="1"/>
  <c r="CW29" i="1" s="1"/>
  <c r="V29" i="1" s="1"/>
  <c r="AJ29" i="1"/>
  <c r="CX29" i="1" s="1"/>
  <c r="W29" i="1" s="1"/>
  <c r="CS29" i="1"/>
  <c r="R29" i="1" s="1"/>
  <c r="CT29" i="1"/>
  <c r="S29" i="1" s="1"/>
  <c r="CU29" i="1"/>
  <c r="FR29" i="1"/>
  <c r="GL29" i="1"/>
  <c r="GO29" i="1"/>
  <c r="GP29" i="1"/>
  <c r="GV29" i="1"/>
  <c r="HC29" i="1" s="1"/>
  <c r="GX29" i="1" s="1"/>
  <c r="D31" i="1"/>
  <c r="B33" i="1"/>
  <c r="E33" i="1"/>
  <c r="Z33" i="1"/>
  <c r="AA33" i="1"/>
  <c r="AM33" i="1"/>
  <c r="AN33" i="1"/>
  <c r="BE33" i="1"/>
  <c r="BF33" i="1"/>
  <c r="BG33" i="1"/>
  <c r="BH33" i="1"/>
  <c r="BI33" i="1"/>
  <c r="BJ33" i="1"/>
  <c r="BK33" i="1"/>
  <c r="BL33" i="1"/>
  <c r="BM33" i="1"/>
  <c r="BN33" i="1"/>
  <c r="BO33" i="1"/>
  <c r="BP33" i="1"/>
  <c r="BQ33" i="1"/>
  <c r="BR33" i="1"/>
  <c r="BS33" i="1"/>
  <c r="BT33" i="1"/>
  <c r="BU33" i="1"/>
  <c r="BV33" i="1"/>
  <c r="BW33" i="1"/>
  <c r="CN33" i="1"/>
  <c r="CO33" i="1"/>
  <c r="CP33" i="1"/>
  <c r="CQ33" i="1"/>
  <c r="CR33" i="1"/>
  <c r="CS33" i="1"/>
  <c r="CT33" i="1"/>
  <c r="CU33" i="1"/>
  <c r="CV33" i="1"/>
  <c r="CW33" i="1"/>
  <c r="CX33" i="1"/>
  <c r="CY33" i="1"/>
  <c r="CZ33" i="1"/>
  <c r="DA33" i="1"/>
  <c r="DB33" i="1"/>
  <c r="DC33" i="1"/>
  <c r="DD33" i="1"/>
  <c r="DE33" i="1"/>
  <c r="DF33" i="1"/>
  <c r="DR33" i="1"/>
  <c r="DS33" i="1"/>
  <c r="EE33" i="1"/>
  <c r="EF33" i="1"/>
  <c r="EW33" i="1"/>
  <c r="EX33" i="1"/>
  <c r="EY33" i="1"/>
  <c r="EZ33" i="1"/>
  <c r="FA33" i="1"/>
  <c r="FB33" i="1"/>
  <c r="FC33" i="1"/>
  <c r="FD33" i="1"/>
  <c r="FE33" i="1"/>
  <c r="FF33" i="1"/>
  <c r="FG33" i="1"/>
  <c r="FH33" i="1"/>
  <c r="FI33" i="1"/>
  <c r="FJ33" i="1"/>
  <c r="FK33" i="1"/>
  <c r="FL33" i="1"/>
  <c r="FM33" i="1"/>
  <c r="FN33" i="1"/>
  <c r="FO33" i="1"/>
  <c r="GF33" i="1"/>
  <c r="GG33" i="1"/>
  <c r="GH33" i="1"/>
  <c r="GI33" i="1"/>
  <c r="GJ33" i="1"/>
  <c r="GK33" i="1"/>
  <c r="GL33" i="1"/>
  <c r="GM33" i="1"/>
  <c r="GN33" i="1"/>
  <c r="GO33" i="1"/>
  <c r="GP33" i="1"/>
  <c r="GQ33" i="1"/>
  <c r="GR33" i="1"/>
  <c r="GS33" i="1"/>
  <c r="GT33" i="1"/>
  <c r="GU33" i="1"/>
  <c r="GV33" i="1"/>
  <c r="GW33" i="1"/>
  <c r="GX33" i="1"/>
  <c r="C36" i="1"/>
  <c r="D36" i="1"/>
  <c r="N36" i="1"/>
  <c r="R36" i="1"/>
  <c r="AC36" i="1"/>
  <c r="CQ36" i="1" s="1"/>
  <c r="P36" i="1" s="1"/>
  <c r="AD36" i="1"/>
  <c r="AE36" i="1"/>
  <c r="AF36" i="1"/>
  <c r="AG36" i="1"/>
  <c r="CU36" i="1" s="1"/>
  <c r="T36" i="1" s="1"/>
  <c r="AH36" i="1"/>
  <c r="CV36" i="1" s="1"/>
  <c r="U36" i="1" s="1"/>
  <c r="AI36" i="1"/>
  <c r="CW36" i="1" s="1"/>
  <c r="V36" i="1" s="1"/>
  <c r="AJ36" i="1"/>
  <c r="CR36" i="1"/>
  <c r="Q36" i="1" s="1"/>
  <c r="CS36" i="1"/>
  <c r="CT36" i="1"/>
  <c r="S36" i="1" s="1"/>
  <c r="CX36" i="1"/>
  <c r="W36" i="1" s="1"/>
  <c r="AJ51" i="1" s="1"/>
  <c r="FR36" i="1"/>
  <c r="BY51" i="1" s="1"/>
  <c r="AP51" i="1" s="1"/>
  <c r="AP33" i="1" s="1"/>
  <c r="GL36" i="1"/>
  <c r="GO36" i="1"/>
  <c r="CC51" i="1" s="1"/>
  <c r="AT51" i="1" s="1"/>
  <c r="GP36" i="1"/>
  <c r="CD51" i="1" s="1"/>
  <c r="GV36" i="1"/>
  <c r="HC36" i="1"/>
  <c r="GX36" i="1" s="1"/>
  <c r="C37" i="1"/>
  <c r="D37" i="1"/>
  <c r="N37" i="1"/>
  <c r="W37" i="1"/>
  <c r="AC37" i="1"/>
  <c r="CQ37" i="1" s="1"/>
  <c r="P37" i="1" s="1"/>
  <c r="AE37" i="1"/>
  <c r="AD37" i="1" s="1"/>
  <c r="AF37" i="1"/>
  <c r="CT37" i="1" s="1"/>
  <c r="S37" i="1" s="1"/>
  <c r="AG37" i="1"/>
  <c r="CU37" i="1" s="1"/>
  <c r="T37" i="1" s="1"/>
  <c r="AH37" i="1"/>
  <c r="CV37" i="1" s="1"/>
  <c r="U37" i="1" s="1"/>
  <c r="AI37" i="1"/>
  <c r="AJ37" i="1"/>
  <c r="CS37" i="1"/>
  <c r="R37" i="1" s="1"/>
  <c r="CW37" i="1"/>
  <c r="V37" i="1" s="1"/>
  <c r="CX37" i="1"/>
  <c r="FR37" i="1"/>
  <c r="FQ51" i="1" s="1"/>
  <c r="EH51" i="1" s="1"/>
  <c r="GL37" i="1"/>
  <c r="FR51" i="1" s="1"/>
  <c r="EI51" i="1" s="1"/>
  <c r="EI33" i="1" s="1"/>
  <c r="GO37" i="1"/>
  <c r="GP37" i="1"/>
  <c r="GV37" i="1"/>
  <c r="HC37" i="1"/>
  <c r="GX37" i="1" s="1"/>
  <c r="I38" i="1"/>
  <c r="N38" i="1"/>
  <c r="W38" i="1"/>
  <c r="AC38" i="1"/>
  <c r="AE38" i="1"/>
  <c r="AD38" i="1" s="1"/>
  <c r="AF38" i="1"/>
  <c r="CT38" i="1" s="1"/>
  <c r="S38" i="1" s="1"/>
  <c r="AG38" i="1"/>
  <c r="CU38" i="1" s="1"/>
  <c r="T38" i="1" s="1"/>
  <c r="AH38" i="1"/>
  <c r="CV38" i="1" s="1"/>
  <c r="U38" i="1" s="1"/>
  <c r="AI38" i="1"/>
  <c r="AJ38" i="1"/>
  <c r="CQ38" i="1"/>
  <c r="P38" i="1" s="1"/>
  <c r="CS38" i="1"/>
  <c r="R38" i="1" s="1"/>
  <c r="CW38" i="1"/>
  <c r="V38" i="1" s="1"/>
  <c r="CX38" i="1"/>
  <c r="FR38" i="1"/>
  <c r="GL38" i="1"/>
  <c r="GO38" i="1"/>
  <c r="GP38" i="1"/>
  <c r="GV38" i="1"/>
  <c r="HC38" i="1"/>
  <c r="GX38" i="1" s="1"/>
  <c r="I39" i="1"/>
  <c r="N39" i="1"/>
  <c r="W39" i="1"/>
  <c r="AC39" i="1"/>
  <c r="AE39" i="1"/>
  <c r="AD39" i="1" s="1"/>
  <c r="AF39" i="1"/>
  <c r="CT39" i="1" s="1"/>
  <c r="S39" i="1" s="1"/>
  <c r="AG39" i="1"/>
  <c r="CU39" i="1" s="1"/>
  <c r="T39" i="1" s="1"/>
  <c r="AH39" i="1"/>
  <c r="CV39" i="1" s="1"/>
  <c r="U39" i="1" s="1"/>
  <c r="AI39" i="1"/>
  <c r="AJ39" i="1"/>
  <c r="CQ39" i="1"/>
  <c r="P39" i="1" s="1"/>
  <c r="CS39" i="1"/>
  <c r="R39" i="1" s="1"/>
  <c r="CW39" i="1"/>
  <c r="V39" i="1" s="1"/>
  <c r="CX39" i="1"/>
  <c r="FR39" i="1"/>
  <c r="GL39" i="1"/>
  <c r="GO39" i="1"/>
  <c r="GP39" i="1"/>
  <c r="GV39" i="1"/>
  <c r="HC39" i="1"/>
  <c r="GX39" i="1" s="1"/>
  <c r="I40" i="1"/>
  <c r="N40" i="1"/>
  <c r="W40" i="1"/>
  <c r="AC40" i="1"/>
  <c r="AE40" i="1"/>
  <c r="AD40" i="1" s="1"/>
  <c r="AF40" i="1"/>
  <c r="CT40" i="1" s="1"/>
  <c r="S40" i="1" s="1"/>
  <c r="AG40" i="1"/>
  <c r="CU40" i="1" s="1"/>
  <c r="T40" i="1" s="1"/>
  <c r="AH40" i="1"/>
  <c r="CV40" i="1" s="1"/>
  <c r="U40" i="1" s="1"/>
  <c r="AI40" i="1"/>
  <c r="AJ40" i="1"/>
  <c r="CQ40" i="1"/>
  <c r="P40" i="1" s="1"/>
  <c r="CS40" i="1"/>
  <c r="R40" i="1" s="1"/>
  <c r="CW40" i="1"/>
  <c r="V40" i="1" s="1"/>
  <c r="CX40" i="1"/>
  <c r="FR40" i="1"/>
  <c r="GL40" i="1"/>
  <c r="GO40" i="1"/>
  <c r="GP40" i="1"/>
  <c r="GV40" i="1"/>
  <c r="HC40" i="1"/>
  <c r="GX40" i="1" s="1"/>
  <c r="I41" i="1"/>
  <c r="N41" i="1"/>
  <c r="W41" i="1"/>
  <c r="AC41" i="1"/>
  <c r="AE41" i="1"/>
  <c r="AD41" i="1" s="1"/>
  <c r="AF41" i="1"/>
  <c r="CT41" i="1" s="1"/>
  <c r="S41" i="1" s="1"/>
  <c r="AG41" i="1"/>
  <c r="CU41" i="1" s="1"/>
  <c r="T41" i="1" s="1"/>
  <c r="AH41" i="1"/>
  <c r="CV41" i="1" s="1"/>
  <c r="U41" i="1" s="1"/>
  <c r="AI41" i="1"/>
  <c r="AJ41" i="1"/>
  <c r="CQ41" i="1"/>
  <c r="P41" i="1" s="1"/>
  <c r="CS41" i="1"/>
  <c r="R41" i="1" s="1"/>
  <c r="CW41" i="1"/>
  <c r="V41" i="1" s="1"/>
  <c r="CX41" i="1"/>
  <c r="FR41" i="1"/>
  <c r="GL41" i="1"/>
  <c r="GO41" i="1"/>
  <c r="GP41" i="1"/>
  <c r="GV41" i="1"/>
  <c r="HC41" i="1"/>
  <c r="GX41" i="1" s="1"/>
  <c r="I42" i="1"/>
  <c r="N42" i="1"/>
  <c r="W42" i="1"/>
  <c r="AC42" i="1"/>
  <c r="AE42" i="1"/>
  <c r="AD42" i="1" s="1"/>
  <c r="AF42" i="1"/>
  <c r="CT42" i="1" s="1"/>
  <c r="S42" i="1" s="1"/>
  <c r="AG42" i="1"/>
  <c r="CU42" i="1" s="1"/>
  <c r="T42" i="1" s="1"/>
  <c r="AH42" i="1"/>
  <c r="CV42" i="1" s="1"/>
  <c r="U42" i="1" s="1"/>
  <c r="AI42" i="1"/>
  <c r="AJ42" i="1"/>
  <c r="CQ42" i="1"/>
  <c r="P42" i="1" s="1"/>
  <c r="CS42" i="1"/>
  <c r="R42" i="1" s="1"/>
  <c r="CW42" i="1"/>
  <c r="V42" i="1" s="1"/>
  <c r="CX42" i="1"/>
  <c r="FR42" i="1"/>
  <c r="GL42" i="1"/>
  <c r="GO42" i="1"/>
  <c r="GP42" i="1"/>
  <c r="GV42" i="1"/>
  <c r="HC42" i="1"/>
  <c r="GX42" i="1" s="1"/>
  <c r="I43" i="1"/>
  <c r="N43" i="1"/>
  <c r="W43" i="1"/>
  <c r="AC43" i="1"/>
  <c r="AE43" i="1"/>
  <c r="AD43" i="1" s="1"/>
  <c r="AF43" i="1"/>
  <c r="CT43" i="1" s="1"/>
  <c r="S43" i="1" s="1"/>
  <c r="AG43" i="1"/>
  <c r="CU43" i="1" s="1"/>
  <c r="T43" i="1" s="1"/>
  <c r="AH43" i="1"/>
  <c r="CV43" i="1" s="1"/>
  <c r="U43" i="1" s="1"/>
  <c r="AI43" i="1"/>
  <c r="AJ43" i="1"/>
  <c r="CQ43" i="1"/>
  <c r="P43" i="1" s="1"/>
  <c r="CS43" i="1"/>
  <c r="R43" i="1" s="1"/>
  <c r="CW43" i="1"/>
  <c r="V43" i="1" s="1"/>
  <c r="CX43" i="1"/>
  <c r="FR43" i="1"/>
  <c r="GL43" i="1"/>
  <c r="GO43" i="1"/>
  <c r="GP43" i="1"/>
  <c r="GV43" i="1"/>
  <c r="HC43" i="1"/>
  <c r="GX43" i="1" s="1"/>
  <c r="I44" i="1"/>
  <c r="N44" i="1"/>
  <c r="W44" i="1"/>
  <c r="AC44" i="1"/>
  <c r="AE44" i="1"/>
  <c r="AD44" i="1" s="1"/>
  <c r="AF44" i="1"/>
  <c r="CT44" i="1" s="1"/>
  <c r="S44" i="1" s="1"/>
  <c r="AG44" i="1"/>
  <c r="CU44" i="1" s="1"/>
  <c r="T44" i="1" s="1"/>
  <c r="AH44" i="1"/>
  <c r="CV44" i="1" s="1"/>
  <c r="U44" i="1" s="1"/>
  <c r="AI44" i="1"/>
  <c r="AJ44" i="1"/>
  <c r="CQ44" i="1"/>
  <c r="P44" i="1" s="1"/>
  <c r="CS44" i="1"/>
  <c r="R44" i="1" s="1"/>
  <c r="CW44" i="1"/>
  <c r="V44" i="1" s="1"/>
  <c r="CX44" i="1"/>
  <c r="FR44" i="1"/>
  <c r="GL44" i="1"/>
  <c r="GO44" i="1"/>
  <c r="GP44" i="1"/>
  <c r="GV44" i="1"/>
  <c r="HC44" i="1"/>
  <c r="GX44" i="1" s="1"/>
  <c r="I45" i="1"/>
  <c r="N45" i="1"/>
  <c r="W45" i="1"/>
  <c r="AC45" i="1"/>
  <c r="AE45" i="1"/>
  <c r="AD45" i="1" s="1"/>
  <c r="AF45" i="1"/>
  <c r="CT45" i="1" s="1"/>
  <c r="S45" i="1" s="1"/>
  <c r="AG45" i="1"/>
  <c r="CU45" i="1" s="1"/>
  <c r="T45" i="1" s="1"/>
  <c r="AH45" i="1"/>
  <c r="CV45" i="1" s="1"/>
  <c r="U45" i="1" s="1"/>
  <c r="AI45" i="1"/>
  <c r="AJ45" i="1"/>
  <c r="CQ45" i="1"/>
  <c r="P45" i="1" s="1"/>
  <c r="CS45" i="1"/>
  <c r="R45" i="1" s="1"/>
  <c r="CW45" i="1"/>
  <c r="V45" i="1" s="1"/>
  <c r="CX45" i="1"/>
  <c r="FR45" i="1"/>
  <c r="GL45" i="1"/>
  <c r="GO45" i="1"/>
  <c r="GP45" i="1"/>
  <c r="GV45" i="1"/>
  <c r="HC45" i="1"/>
  <c r="GX45" i="1" s="1"/>
  <c r="I46" i="1"/>
  <c r="N46" i="1"/>
  <c r="W46" i="1"/>
  <c r="AC46" i="1"/>
  <c r="AE46" i="1"/>
  <c r="AD46" i="1" s="1"/>
  <c r="AF46" i="1"/>
  <c r="CT46" i="1" s="1"/>
  <c r="S46" i="1" s="1"/>
  <c r="AG46" i="1"/>
  <c r="CU46" i="1" s="1"/>
  <c r="T46" i="1" s="1"/>
  <c r="AH46" i="1"/>
  <c r="CV46" i="1" s="1"/>
  <c r="U46" i="1" s="1"/>
  <c r="AI46" i="1"/>
  <c r="AJ46" i="1"/>
  <c r="CQ46" i="1"/>
  <c r="P46" i="1" s="1"/>
  <c r="CS46" i="1"/>
  <c r="R46" i="1" s="1"/>
  <c r="CW46" i="1"/>
  <c r="V46" i="1" s="1"/>
  <c r="CX46" i="1"/>
  <c r="FR46" i="1"/>
  <c r="GL46" i="1"/>
  <c r="GO46" i="1"/>
  <c r="GP46" i="1"/>
  <c r="GV46" i="1"/>
  <c r="HC46" i="1"/>
  <c r="GX46" i="1" s="1"/>
  <c r="I47" i="1"/>
  <c r="N47" i="1"/>
  <c r="W47" i="1"/>
  <c r="AC47" i="1"/>
  <c r="AE47" i="1"/>
  <c r="AD47" i="1" s="1"/>
  <c r="AF47" i="1"/>
  <c r="CT47" i="1" s="1"/>
  <c r="S47" i="1" s="1"/>
  <c r="AG47" i="1"/>
  <c r="CU47" i="1" s="1"/>
  <c r="T47" i="1" s="1"/>
  <c r="AH47" i="1"/>
  <c r="CV47" i="1" s="1"/>
  <c r="U47" i="1" s="1"/>
  <c r="AI47" i="1"/>
  <c r="AJ47" i="1"/>
  <c r="CQ47" i="1"/>
  <c r="P47" i="1" s="1"/>
  <c r="CS47" i="1"/>
  <c r="R47" i="1" s="1"/>
  <c r="CW47" i="1"/>
  <c r="V47" i="1" s="1"/>
  <c r="CX47" i="1"/>
  <c r="FR47" i="1"/>
  <c r="GL47" i="1"/>
  <c r="GO47" i="1"/>
  <c r="GP47" i="1"/>
  <c r="GV47" i="1"/>
  <c r="HC47" i="1"/>
  <c r="GX47" i="1" s="1"/>
  <c r="I48" i="1"/>
  <c r="N48" i="1"/>
  <c r="W48" i="1"/>
  <c r="AC48" i="1"/>
  <c r="AE48" i="1"/>
  <c r="AD48" i="1" s="1"/>
  <c r="AF48" i="1"/>
  <c r="CT48" i="1" s="1"/>
  <c r="S48" i="1" s="1"/>
  <c r="AG48" i="1"/>
  <c r="CU48" i="1" s="1"/>
  <c r="T48" i="1" s="1"/>
  <c r="AH48" i="1"/>
  <c r="CV48" i="1" s="1"/>
  <c r="U48" i="1" s="1"/>
  <c r="AI48" i="1"/>
  <c r="AJ48" i="1"/>
  <c r="CQ48" i="1"/>
  <c r="P48" i="1" s="1"/>
  <c r="CS48" i="1"/>
  <c r="R48" i="1" s="1"/>
  <c r="CW48" i="1"/>
  <c r="V48" i="1" s="1"/>
  <c r="CX48" i="1"/>
  <c r="FR48" i="1"/>
  <c r="GL48" i="1"/>
  <c r="GO48" i="1"/>
  <c r="GP48" i="1"/>
  <c r="GV48" i="1"/>
  <c r="HC48" i="1"/>
  <c r="GX48" i="1" s="1"/>
  <c r="I49" i="1"/>
  <c r="N49" i="1"/>
  <c r="W49" i="1"/>
  <c r="AC49" i="1"/>
  <c r="AE49" i="1"/>
  <c r="AD49" i="1" s="1"/>
  <c r="AF49" i="1"/>
  <c r="CT49" i="1" s="1"/>
  <c r="S49" i="1" s="1"/>
  <c r="AG49" i="1"/>
  <c r="CU49" i="1" s="1"/>
  <c r="T49" i="1" s="1"/>
  <c r="AH49" i="1"/>
  <c r="CV49" i="1" s="1"/>
  <c r="U49" i="1" s="1"/>
  <c r="AI49" i="1"/>
  <c r="AJ49" i="1"/>
  <c r="CQ49" i="1"/>
  <c r="P49" i="1" s="1"/>
  <c r="CS49" i="1"/>
  <c r="R49" i="1" s="1"/>
  <c r="CW49" i="1"/>
  <c r="V49" i="1" s="1"/>
  <c r="CX49" i="1"/>
  <c r="FR49" i="1"/>
  <c r="GL49" i="1"/>
  <c r="GO49" i="1"/>
  <c r="GP49" i="1"/>
  <c r="GV49" i="1"/>
  <c r="HC49" i="1"/>
  <c r="GX49" i="1" s="1"/>
  <c r="B51" i="1"/>
  <c r="C51" i="1"/>
  <c r="C33" i="1" s="1"/>
  <c r="D51" i="1"/>
  <c r="D33" i="1" s="1"/>
  <c r="F51" i="1"/>
  <c r="F33" i="1" s="1"/>
  <c r="G51" i="1"/>
  <c r="G33" i="1" s="1"/>
  <c r="BX51" i="1"/>
  <c r="AO51" i="1" s="1"/>
  <c r="AO33" i="1" s="1"/>
  <c r="BZ51" i="1"/>
  <c r="AQ51" i="1" s="1"/>
  <c r="AQ33" i="1" s="1"/>
  <c r="CJ51" i="1"/>
  <c r="CK51" i="1"/>
  <c r="CL51" i="1"/>
  <c r="BC51" i="1" s="1"/>
  <c r="BC33" i="1" s="1"/>
  <c r="CM51" i="1"/>
  <c r="CM33" i="1" s="1"/>
  <c r="DO51" i="1"/>
  <c r="DO33" i="1" s="1"/>
  <c r="DW51" i="1"/>
  <c r="DW33" i="1" s="1"/>
  <c r="DX51" i="1"/>
  <c r="DZ51" i="1"/>
  <c r="EB51" i="1"/>
  <c r="EB33" i="1" s="1"/>
  <c r="FP51" i="1"/>
  <c r="FU51" i="1"/>
  <c r="FU33" i="1" s="1"/>
  <c r="FV51" i="1"/>
  <c r="GB51" i="1"/>
  <c r="GC51" i="1"/>
  <c r="GC33" i="1" s="1"/>
  <c r="GD51" i="1"/>
  <c r="GE51" i="1"/>
  <c r="F55" i="1"/>
  <c r="F67" i="1"/>
  <c r="P75" i="1"/>
  <c r="D81" i="1"/>
  <c r="E83" i="1"/>
  <c r="Z83" i="1"/>
  <c r="AA83" i="1"/>
  <c r="AB83" i="1"/>
  <c r="AC83" i="1"/>
  <c r="AD83" i="1"/>
  <c r="AE83" i="1"/>
  <c r="AF83" i="1"/>
  <c r="AG83" i="1"/>
  <c r="AH83" i="1"/>
  <c r="AI83" i="1"/>
  <c r="AJ83" i="1"/>
  <c r="AK83" i="1"/>
  <c r="AL83" i="1"/>
  <c r="AM83" i="1"/>
  <c r="AN83" i="1"/>
  <c r="BE83" i="1"/>
  <c r="BF83" i="1"/>
  <c r="BG83" i="1"/>
  <c r="BH83" i="1"/>
  <c r="BI83" i="1"/>
  <c r="BJ83" i="1"/>
  <c r="BK83" i="1"/>
  <c r="BL83" i="1"/>
  <c r="BM83" i="1"/>
  <c r="BN83" i="1"/>
  <c r="BO83" i="1"/>
  <c r="BP83" i="1"/>
  <c r="BQ83" i="1"/>
  <c r="BR83" i="1"/>
  <c r="BS83" i="1"/>
  <c r="BT83" i="1"/>
  <c r="BU83" i="1"/>
  <c r="BV83" i="1"/>
  <c r="BW83" i="1"/>
  <c r="BX83" i="1"/>
  <c r="BY83" i="1"/>
  <c r="BZ83" i="1"/>
  <c r="CA83" i="1"/>
  <c r="CB83" i="1"/>
  <c r="CC83" i="1"/>
  <c r="CD83" i="1"/>
  <c r="CE83" i="1"/>
  <c r="CF83" i="1"/>
  <c r="CG83" i="1"/>
  <c r="CH83" i="1"/>
  <c r="CI83" i="1"/>
  <c r="CJ83" i="1"/>
  <c r="CK83" i="1"/>
  <c r="CL83" i="1"/>
  <c r="CM83" i="1"/>
  <c r="CN83" i="1"/>
  <c r="CO83" i="1"/>
  <c r="CP83" i="1"/>
  <c r="CQ83" i="1"/>
  <c r="CR83" i="1"/>
  <c r="CS83" i="1"/>
  <c r="CT83" i="1"/>
  <c r="CU83" i="1"/>
  <c r="CV83" i="1"/>
  <c r="CW83" i="1"/>
  <c r="CX83" i="1"/>
  <c r="CY83" i="1"/>
  <c r="CZ83" i="1"/>
  <c r="DA83" i="1"/>
  <c r="DB83" i="1"/>
  <c r="DC83" i="1"/>
  <c r="DD83" i="1"/>
  <c r="DE83" i="1"/>
  <c r="DF83" i="1"/>
  <c r="DR83" i="1"/>
  <c r="DS83" i="1"/>
  <c r="DT83" i="1"/>
  <c r="DU83" i="1"/>
  <c r="DV83" i="1"/>
  <c r="DW83" i="1"/>
  <c r="DX83" i="1"/>
  <c r="DY83" i="1"/>
  <c r="DZ83" i="1"/>
  <c r="EA83" i="1"/>
  <c r="EB83" i="1"/>
  <c r="EC83" i="1"/>
  <c r="ED83" i="1"/>
  <c r="EE83" i="1"/>
  <c r="EF83" i="1"/>
  <c r="EW83" i="1"/>
  <c r="EX83" i="1"/>
  <c r="EY83" i="1"/>
  <c r="EZ83" i="1"/>
  <c r="FA83" i="1"/>
  <c r="FB83" i="1"/>
  <c r="FC83" i="1"/>
  <c r="FD83" i="1"/>
  <c r="FE83" i="1"/>
  <c r="FF83" i="1"/>
  <c r="FG83" i="1"/>
  <c r="FH83" i="1"/>
  <c r="FI83" i="1"/>
  <c r="FJ83" i="1"/>
  <c r="FK83" i="1"/>
  <c r="FL83" i="1"/>
  <c r="FM83" i="1"/>
  <c r="FN83" i="1"/>
  <c r="FO83" i="1"/>
  <c r="FP83" i="1"/>
  <c r="FQ83" i="1"/>
  <c r="FR83" i="1"/>
  <c r="FS83" i="1"/>
  <c r="FT83" i="1"/>
  <c r="FU83" i="1"/>
  <c r="FV83" i="1"/>
  <c r="FW83" i="1"/>
  <c r="FX83" i="1"/>
  <c r="FY83" i="1"/>
  <c r="FZ83" i="1"/>
  <c r="GA83" i="1"/>
  <c r="GB83" i="1"/>
  <c r="GC83" i="1"/>
  <c r="GD83" i="1"/>
  <c r="GE83" i="1"/>
  <c r="GF83" i="1"/>
  <c r="GG83" i="1"/>
  <c r="GH83" i="1"/>
  <c r="GI83" i="1"/>
  <c r="GJ83" i="1"/>
  <c r="GK83" i="1"/>
  <c r="GL83" i="1"/>
  <c r="GM83" i="1"/>
  <c r="GN83" i="1"/>
  <c r="GO83" i="1"/>
  <c r="GP83" i="1"/>
  <c r="GQ83" i="1"/>
  <c r="GR83" i="1"/>
  <c r="GS83" i="1"/>
  <c r="GT83" i="1"/>
  <c r="GU83" i="1"/>
  <c r="GV83" i="1"/>
  <c r="GW83" i="1"/>
  <c r="GX83" i="1"/>
  <c r="D85" i="1"/>
  <c r="E87" i="1"/>
  <c r="G87" i="1"/>
  <c r="Z87" i="1"/>
  <c r="AA87" i="1"/>
  <c r="AM87" i="1"/>
  <c r="AN87" i="1"/>
  <c r="BE87" i="1"/>
  <c r="BF87" i="1"/>
  <c r="BG87" i="1"/>
  <c r="BH87" i="1"/>
  <c r="BI87" i="1"/>
  <c r="BJ87" i="1"/>
  <c r="BK87" i="1"/>
  <c r="BL87" i="1"/>
  <c r="BM87" i="1"/>
  <c r="BN87" i="1"/>
  <c r="BO87" i="1"/>
  <c r="BP87" i="1"/>
  <c r="BQ87" i="1"/>
  <c r="BR87" i="1"/>
  <c r="BS87" i="1"/>
  <c r="BT87" i="1"/>
  <c r="BU87" i="1"/>
  <c r="BV87" i="1"/>
  <c r="BW87" i="1"/>
  <c r="CN87" i="1"/>
  <c r="CO87" i="1"/>
  <c r="CP87" i="1"/>
  <c r="CQ87" i="1"/>
  <c r="CR87" i="1"/>
  <c r="CS87" i="1"/>
  <c r="CT87" i="1"/>
  <c r="CU87" i="1"/>
  <c r="CV87" i="1"/>
  <c r="CW87" i="1"/>
  <c r="CX87" i="1"/>
  <c r="CY87" i="1"/>
  <c r="CZ87" i="1"/>
  <c r="DA87" i="1"/>
  <c r="DB87" i="1"/>
  <c r="DC87" i="1"/>
  <c r="DD87" i="1"/>
  <c r="DE87" i="1"/>
  <c r="DF87" i="1"/>
  <c r="DR87" i="1"/>
  <c r="DS87" i="1"/>
  <c r="EE87" i="1"/>
  <c r="EF87" i="1"/>
  <c r="EW87" i="1"/>
  <c r="EX87" i="1"/>
  <c r="EY87" i="1"/>
  <c r="EZ87" i="1"/>
  <c r="FA87" i="1"/>
  <c r="FB87" i="1"/>
  <c r="FC87" i="1"/>
  <c r="FD87" i="1"/>
  <c r="FE87" i="1"/>
  <c r="FF87" i="1"/>
  <c r="FG87" i="1"/>
  <c r="FH87" i="1"/>
  <c r="FI87" i="1"/>
  <c r="FJ87" i="1"/>
  <c r="FK87" i="1"/>
  <c r="FL87" i="1"/>
  <c r="FM87" i="1"/>
  <c r="FN87" i="1"/>
  <c r="FO87" i="1"/>
  <c r="GF87" i="1"/>
  <c r="GG87" i="1"/>
  <c r="GH87" i="1"/>
  <c r="GI87" i="1"/>
  <c r="GJ87" i="1"/>
  <c r="GK87" i="1"/>
  <c r="GL87" i="1"/>
  <c r="GM87" i="1"/>
  <c r="GN87" i="1"/>
  <c r="GO87" i="1"/>
  <c r="GP87" i="1"/>
  <c r="GQ87" i="1"/>
  <c r="GR87" i="1"/>
  <c r="GS87" i="1"/>
  <c r="GT87" i="1"/>
  <c r="GU87" i="1"/>
  <c r="GV87" i="1"/>
  <c r="GW87" i="1"/>
  <c r="GX87" i="1"/>
  <c r="C89" i="1"/>
  <c r="D89" i="1"/>
  <c r="N89" i="1"/>
  <c r="T89" i="1"/>
  <c r="AC89" i="1"/>
  <c r="AB89" i="1" s="1"/>
  <c r="AE89" i="1"/>
  <c r="AD89" i="1" s="1"/>
  <c r="CR89" i="1" s="1"/>
  <c r="Q89" i="1" s="1"/>
  <c r="AF89" i="1"/>
  <c r="AG89" i="1"/>
  <c r="CU89" i="1" s="1"/>
  <c r="AH89" i="1"/>
  <c r="AI89" i="1"/>
  <c r="CW89" i="1" s="1"/>
  <c r="V89" i="1" s="1"/>
  <c r="AJ89" i="1"/>
  <c r="CS89" i="1"/>
  <c r="R89" i="1" s="1"/>
  <c r="CT89" i="1"/>
  <c r="S89" i="1" s="1"/>
  <c r="CV89" i="1"/>
  <c r="U89" i="1" s="1"/>
  <c r="CX89" i="1"/>
  <c r="W89" i="1" s="1"/>
  <c r="FR89" i="1"/>
  <c r="GL89" i="1"/>
  <c r="GO89" i="1"/>
  <c r="GP89" i="1"/>
  <c r="GV89" i="1"/>
  <c r="GX89" i="1"/>
  <c r="HC89" i="1"/>
  <c r="C90" i="1"/>
  <c r="D90" i="1"/>
  <c r="N90" i="1"/>
  <c r="AC90" i="1"/>
  <c r="CQ90" i="1" s="1"/>
  <c r="P90" i="1" s="1"/>
  <c r="AE90" i="1"/>
  <c r="AD90" i="1" s="1"/>
  <c r="AF90" i="1"/>
  <c r="CT90" i="1" s="1"/>
  <c r="S90" i="1" s="1"/>
  <c r="AG90" i="1"/>
  <c r="CU90" i="1" s="1"/>
  <c r="T90" i="1" s="1"/>
  <c r="AH90" i="1"/>
  <c r="CV90" i="1" s="1"/>
  <c r="U90" i="1" s="1"/>
  <c r="AI90" i="1"/>
  <c r="AJ90" i="1"/>
  <c r="CW90" i="1"/>
  <c r="V90" i="1" s="1"/>
  <c r="CX90" i="1"/>
  <c r="W90" i="1" s="1"/>
  <c r="FR90" i="1"/>
  <c r="GL90" i="1"/>
  <c r="GO90" i="1"/>
  <c r="GP90" i="1"/>
  <c r="GV90" i="1"/>
  <c r="HC90" i="1"/>
  <c r="GX90" i="1" s="1"/>
  <c r="I91" i="1"/>
  <c r="S91" i="1" s="1"/>
  <c r="N91" i="1"/>
  <c r="AC91" i="1"/>
  <c r="AD91" i="1"/>
  <c r="CR91" i="1" s="1"/>
  <c r="AE91" i="1"/>
  <c r="AF91" i="1"/>
  <c r="CT91" i="1" s="1"/>
  <c r="AG91" i="1"/>
  <c r="AH91" i="1"/>
  <c r="AI91" i="1"/>
  <c r="AJ91" i="1"/>
  <c r="CX91" i="1" s="1"/>
  <c r="CQ91" i="1"/>
  <c r="CS91" i="1"/>
  <c r="CU91" i="1"/>
  <c r="CV91" i="1"/>
  <c r="CW91" i="1"/>
  <c r="FR91" i="1"/>
  <c r="GL91" i="1"/>
  <c r="GO91" i="1"/>
  <c r="GP91" i="1"/>
  <c r="GV91" i="1"/>
  <c r="HC91" i="1"/>
  <c r="I92" i="1"/>
  <c r="N92" i="1"/>
  <c r="AC92" i="1"/>
  <c r="AE92" i="1"/>
  <c r="AD92" i="1" s="1"/>
  <c r="AF92" i="1"/>
  <c r="CT92" i="1" s="1"/>
  <c r="AG92" i="1"/>
  <c r="CU92" i="1" s="1"/>
  <c r="AH92" i="1"/>
  <c r="CV92" i="1" s="1"/>
  <c r="AI92" i="1"/>
  <c r="AJ92" i="1"/>
  <c r="CQ92" i="1"/>
  <c r="CS92" i="1"/>
  <c r="CW92" i="1"/>
  <c r="CX92" i="1"/>
  <c r="W92" i="1" s="1"/>
  <c r="FR92" i="1"/>
  <c r="GL92" i="1"/>
  <c r="GO92" i="1"/>
  <c r="GP92" i="1"/>
  <c r="GV92" i="1"/>
  <c r="HC92" i="1" s="1"/>
  <c r="C93" i="1"/>
  <c r="D93" i="1"/>
  <c r="N93" i="1"/>
  <c r="AC93" i="1"/>
  <c r="CQ93" i="1" s="1"/>
  <c r="P93" i="1" s="1"/>
  <c r="AE93" i="1"/>
  <c r="CS93" i="1" s="1"/>
  <c r="R93" i="1" s="1"/>
  <c r="AF93" i="1"/>
  <c r="CT93" i="1" s="1"/>
  <c r="S93" i="1" s="1"/>
  <c r="AG93" i="1"/>
  <c r="AH93" i="1"/>
  <c r="AI93" i="1"/>
  <c r="AJ93" i="1"/>
  <c r="CX93" i="1" s="1"/>
  <c r="W93" i="1" s="1"/>
  <c r="CU93" i="1"/>
  <c r="T93" i="1" s="1"/>
  <c r="CV93" i="1"/>
  <c r="U93" i="1" s="1"/>
  <c r="CW93" i="1"/>
  <c r="V93" i="1" s="1"/>
  <c r="FR93" i="1"/>
  <c r="GL93" i="1"/>
  <c r="GO93" i="1"/>
  <c r="GP93" i="1"/>
  <c r="GV93" i="1"/>
  <c r="GX93" i="1"/>
  <c r="HC93" i="1"/>
  <c r="C94" i="1"/>
  <c r="D94" i="1"/>
  <c r="N94" i="1"/>
  <c r="R94" i="1"/>
  <c r="W94" i="1"/>
  <c r="AC94" i="1"/>
  <c r="CQ94" i="1" s="1"/>
  <c r="P94" i="1" s="1"/>
  <c r="AE94" i="1"/>
  <c r="AD94" i="1" s="1"/>
  <c r="AF94" i="1"/>
  <c r="AG94" i="1"/>
  <c r="AH94" i="1"/>
  <c r="CV94" i="1" s="1"/>
  <c r="U94" i="1" s="1"/>
  <c r="AI94" i="1"/>
  <c r="CW94" i="1" s="1"/>
  <c r="V94" i="1" s="1"/>
  <c r="AJ94" i="1"/>
  <c r="CX94" i="1" s="1"/>
  <c r="CS94" i="1"/>
  <c r="CT94" i="1"/>
  <c r="S94" i="1" s="1"/>
  <c r="CU94" i="1"/>
  <c r="T94" i="1" s="1"/>
  <c r="FR94" i="1"/>
  <c r="GL94" i="1"/>
  <c r="GO94" i="1"/>
  <c r="GP94" i="1"/>
  <c r="GV94" i="1"/>
  <c r="HC94" i="1" s="1"/>
  <c r="GX94" i="1" s="1"/>
  <c r="I95" i="1"/>
  <c r="W95" i="1" s="1"/>
  <c r="N95" i="1"/>
  <c r="AC95" i="1"/>
  <c r="AE95" i="1"/>
  <c r="AD95" i="1" s="1"/>
  <c r="AF95" i="1"/>
  <c r="CT95" i="1" s="1"/>
  <c r="AG95" i="1"/>
  <c r="AH95" i="1"/>
  <c r="CV95" i="1" s="1"/>
  <c r="AI95" i="1"/>
  <c r="AJ95" i="1"/>
  <c r="CX95" i="1" s="1"/>
  <c r="CQ95" i="1"/>
  <c r="CS95" i="1"/>
  <c r="CU95" i="1"/>
  <c r="CW95" i="1"/>
  <c r="FR95" i="1"/>
  <c r="GL95" i="1"/>
  <c r="GO95" i="1"/>
  <c r="GP95" i="1"/>
  <c r="GV95" i="1"/>
  <c r="HC95" i="1" s="1"/>
  <c r="I96" i="1"/>
  <c r="N96" i="1"/>
  <c r="AC96" i="1"/>
  <c r="AB96" i="1" s="1"/>
  <c r="AD96" i="1"/>
  <c r="CR96" i="1" s="1"/>
  <c r="AE96" i="1"/>
  <c r="CS96" i="1" s="1"/>
  <c r="AF96" i="1"/>
  <c r="CT96" i="1" s="1"/>
  <c r="AG96" i="1"/>
  <c r="AH96" i="1"/>
  <c r="AI96" i="1"/>
  <c r="AJ96" i="1"/>
  <c r="CX96" i="1" s="1"/>
  <c r="CQ96" i="1"/>
  <c r="CU96" i="1"/>
  <c r="CV96" i="1"/>
  <c r="CW96" i="1"/>
  <c r="FR96" i="1"/>
  <c r="GL96" i="1"/>
  <c r="GO96" i="1"/>
  <c r="GP96" i="1"/>
  <c r="GV96" i="1"/>
  <c r="HC96" i="1" s="1"/>
  <c r="GX96" i="1" s="1"/>
  <c r="C97" i="1"/>
  <c r="D97" i="1"/>
  <c r="N97" i="1"/>
  <c r="AC97" i="1"/>
  <c r="CQ97" i="1" s="1"/>
  <c r="P97" i="1" s="1"/>
  <c r="AD97" i="1"/>
  <c r="CR97" i="1" s="1"/>
  <c r="Q97" i="1" s="1"/>
  <c r="AE97" i="1"/>
  <c r="CS97" i="1" s="1"/>
  <c r="R97" i="1" s="1"/>
  <c r="AF97" i="1"/>
  <c r="AG97" i="1"/>
  <c r="AH97" i="1"/>
  <c r="AI97" i="1"/>
  <c r="CW97" i="1" s="1"/>
  <c r="V97" i="1" s="1"/>
  <c r="AJ97" i="1"/>
  <c r="CX97" i="1" s="1"/>
  <c r="W97" i="1" s="1"/>
  <c r="CT97" i="1"/>
  <c r="S97" i="1" s="1"/>
  <c r="CU97" i="1"/>
  <c r="T97" i="1" s="1"/>
  <c r="CV97" i="1"/>
  <c r="U97" i="1" s="1"/>
  <c r="FR97" i="1"/>
  <c r="GL97" i="1"/>
  <c r="GO97" i="1"/>
  <c r="GP97" i="1"/>
  <c r="GV97" i="1"/>
  <c r="HC97" i="1" s="1"/>
  <c r="GX97" i="1"/>
  <c r="C98" i="1"/>
  <c r="D98" i="1"/>
  <c r="N98" i="1"/>
  <c r="AC98" i="1"/>
  <c r="AB98" i="1" s="1"/>
  <c r="AD98" i="1"/>
  <c r="CR98" i="1" s="1"/>
  <c r="Q98" i="1" s="1"/>
  <c r="AE98" i="1"/>
  <c r="AF98" i="1"/>
  <c r="AG98" i="1"/>
  <c r="AH98" i="1"/>
  <c r="CV98" i="1" s="1"/>
  <c r="U98" i="1" s="1"/>
  <c r="AI98" i="1"/>
  <c r="CW98" i="1" s="1"/>
  <c r="V98" i="1" s="1"/>
  <c r="AJ98" i="1"/>
  <c r="CX98" i="1" s="1"/>
  <c r="W98" i="1" s="1"/>
  <c r="CS98" i="1"/>
  <c r="R98" i="1" s="1"/>
  <c r="CT98" i="1"/>
  <c r="S98" i="1" s="1"/>
  <c r="CU98" i="1"/>
  <c r="T98" i="1" s="1"/>
  <c r="FR98" i="1"/>
  <c r="GL98" i="1"/>
  <c r="GO98" i="1"/>
  <c r="GP98" i="1"/>
  <c r="GV98" i="1"/>
  <c r="HC98" i="1" s="1"/>
  <c r="GX98" i="1" s="1"/>
  <c r="I99" i="1"/>
  <c r="N99" i="1"/>
  <c r="AB99" i="1"/>
  <c r="AC99" i="1"/>
  <c r="CQ99" i="1" s="1"/>
  <c r="AD99" i="1"/>
  <c r="AE99" i="1"/>
  <c r="AF99" i="1"/>
  <c r="AG99" i="1"/>
  <c r="CU99" i="1" s="1"/>
  <c r="AH99" i="1"/>
  <c r="CV99" i="1" s="1"/>
  <c r="AI99" i="1"/>
  <c r="CW99" i="1" s="1"/>
  <c r="AJ99" i="1"/>
  <c r="CR99" i="1"/>
  <c r="CS99" i="1"/>
  <c r="R99" i="1" s="1"/>
  <c r="CT99" i="1"/>
  <c r="CX99" i="1"/>
  <c r="FR99" i="1"/>
  <c r="GL99" i="1"/>
  <c r="GO99" i="1"/>
  <c r="GP99" i="1"/>
  <c r="GV99" i="1"/>
  <c r="HC99" i="1" s="1"/>
  <c r="I100" i="1"/>
  <c r="N100" i="1"/>
  <c r="AC100" i="1"/>
  <c r="AD100" i="1"/>
  <c r="AE100" i="1"/>
  <c r="AF100" i="1"/>
  <c r="AB100" i="1" s="1"/>
  <c r="AG100" i="1"/>
  <c r="CU100" i="1" s="1"/>
  <c r="AH100" i="1"/>
  <c r="CV100" i="1" s="1"/>
  <c r="AI100" i="1"/>
  <c r="AJ100" i="1"/>
  <c r="CQ100" i="1"/>
  <c r="CR100" i="1"/>
  <c r="CS100" i="1"/>
  <c r="CW100" i="1"/>
  <c r="CX100" i="1"/>
  <c r="FR100" i="1"/>
  <c r="GL100" i="1"/>
  <c r="GO100" i="1"/>
  <c r="GP100" i="1"/>
  <c r="GV100" i="1"/>
  <c r="HC100" i="1" s="1"/>
  <c r="C101" i="1"/>
  <c r="D101" i="1"/>
  <c r="N101" i="1"/>
  <c r="T101" i="1"/>
  <c r="U101" i="1"/>
  <c r="AC101" i="1"/>
  <c r="AB101" i="1" s="1"/>
  <c r="AE101" i="1"/>
  <c r="AD101" i="1" s="1"/>
  <c r="CR101" i="1" s="1"/>
  <c r="Q101" i="1" s="1"/>
  <c r="AF101" i="1"/>
  <c r="CT101" i="1" s="1"/>
  <c r="S101" i="1" s="1"/>
  <c r="AG101" i="1"/>
  <c r="CU101" i="1" s="1"/>
  <c r="AH101" i="1"/>
  <c r="AI101" i="1"/>
  <c r="AJ101" i="1"/>
  <c r="CV101" i="1"/>
  <c r="CW101" i="1"/>
  <c r="V101" i="1" s="1"/>
  <c r="CX101" i="1"/>
  <c r="W101" i="1" s="1"/>
  <c r="FR101" i="1"/>
  <c r="GL101" i="1"/>
  <c r="GO101" i="1"/>
  <c r="GP101" i="1"/>
  <c r="GV101" i="1"/>
  <c r="HC101" i="1"/>
  <c r="GX101" i="1" s="1"/>
  <c r="C102" i="1"/>
  <c r="D102" i="1"/>
  <c r="N102" i="1"/>
  <c r="R102" i="1"/>
  <c r="AC102" i="1"/>
  <c r="CQ102" i="1" s="1"/>
  <c r="P102" i="1" s="1"/>
  <c r="AE102" i="1"/>
  <c r="AD102" i="1" s="1"/>
  <c r="AF102" i="1"/>
  <c r="CT102" i="1" s="1"/>
  <c r="S102" i="1" s="1"/>
  <c r="AG102" i="1"/>
  <c r="CU102" i="1" s="1"/>
  <c r="T102" i="1" s="1"/>
  <c r="AH102" i="1"/>
  <c r="CV102" i="1" s="1"/>
  <c r="U102" i="1" s="1"/>
  <c r="AI102" i="1"/>
  <c r="AJ102" i="1"/>
  <c r="CS102" i="1"/>
  <c r="CW102" i="1"/>
  <c r="V102" i="1" s="1"/>
  <c r="CX102" i="1"/>
  <c r="W102" i="1" s="1"/>
  <c r="FR102" i="1"/>
  <c r="GL102" i="1"/>
  <c r="GO102" i="1"/>
  <c r="GP102" i="1"/>
  <c r="GV102" i="1"/>
  <c r="HC102" i="1" s="1"/>
  <c r="GX102" i="1" s="1"/>
  <c r="I103" i="1"/>
  <c r="P103" i="1" s="1"/>
  <c r="N103" i="1"/>
  <c r="AC103" i="1"/>
  <c r="AE103" i="1"/>
  <c r="AD103" i="1" s="1"/>
  <c r="AF103" i="1"/>
  <c r="CT103" i="1" s="1"/>
  <c r="AG103" i="1"/>
  <c r="CU103" i="1" s="1"/>
  <c r="AH103" i="1"/>
  <c r="AI103" i="1"/>
  <c r="AJ103" i="1"/>
  <c r="CX103" i="1" s="1"/>
  <c r="CQ103" i="1"/>
  <c r="CV103" i="1"/>
  <c r="CW103" i="1"/>
  <c r="FR103" i="1"/>
  <c r="GL103" i="1"/>
  <c r="GO103" i="1"/>
  <c r="GP103" i="1"/>
  <c r="GV103" i="1"/>
  <c r="HC103" i="1"/>
  <c r="I104" i="1"/>
  <c r="N104" i="1"/>
  <c r="AB104" i="1"/>
  <c r="AC104" i="1"/>
  <c r="AD104" i="1"/>
  <c r="CR104" i="1" s="1"/>
  <c r="AE104" i="1"/>
  <c r="AF104" i="1"/>
  <c r="CT104" i="1" s="1"/>
  <c r="AG104" i="1"/>
  <c r="AH104" i="1"/>
  <c r="CV104" i="1" s="1"/>
  <c r="AI104" i="1"/>
  <c r="AJ104" i="1"/>
  <c r="CX104" i="1" s="1"/>
  <c r="CQ104" i="1"/>
  <c r="CS104" i="1"/>
  <c r="CU104" i="1"/>
  <c r="CW104" i="1"/>
  <c r="FR104" i="1"/>
  <c r="GL104" i="1"/>
  <c r="GO104" i="1"/>
  <c r="GP104" i="1"/>
  <c r="GV104" i="1"/>
  <c r="HC104" i="1" s="1"/>
  <c r="I105" i="1"/>
  <c r="R105" i="1" s="1"/>
  <c r="N105" i="1"/>
  <c r="AC105" i="1"/>
  <c r="AE105" i="1"/>
  <c r="AD105" i="1" s="1"/>
  <c r="AF105" i="1"/>
  <c r="CT105" i="1" s="1"/>
  <c r="AG105" i="1"/>
  <c r="CU105" i="1" s="1"/>
  <c r="AH105" i="1"/>
  <c r="CV105" i="1" s="1"/>
  <c r="AI105" i="1"/>
  <c r="AJ105" i="1"/>
  <c r="CQ105" i="1"/>
  <c r="CS105" i="1"/>
  <c r="CW105" i="1"/>
  <c r="CX105" i="1"/>
  <c r="FR105" i="1"/>
  <c r="GL105" i="1"/>
  <c r="GO105" i="1"/>
  <c r="GP105" i="1"/>
  <c r="GV105" i="1"/>
  <c r="HC105" i="1" s="1"/>
  <c r="I106" i="1"/>
  <c r="N106" i="1"/>
  <c r="AC106" i="1"/>
  <c r="AE106" i="1"/>
  <c r="AD106" i="1" s="1"/>
  <c r="AF106" i="1"/>
  <c r="CT106" i="1" s="1"/>
  <c r="AG106" i="1"/>
  <c r="CU106" i="1" s="1"/>
  <c r="AH106" i="1"/>
  <c r="AI106" i="1"/>
  <c r="AJ106" i="1"/>
  <c r="CX106" i="1" s="1"/>
  <c r="CQ106" i="1"/>
  <c r="CV106" i="1"/>
  <c r="CW106" i="1"/>
  <c r="FR106" i="1"/>
  <c r="GL106" i="1"/>
  <c r="GO106" i="1"/>
  <c r="GP106" i="1"/>
  <c r="GV106" i="1"/>
  <c r="HC106" i="1"/>
  <c r="C107" i="1"/>
  <c r="D107" i="1"/>
  <c r="N107" i="1"/>
  <c r="R107" i="1"/>
  <c r="AC107" i="1"/>
  <c r="AB107" i="1" s="1"/>
  <c r="AD107" i="1"/>
  <c r="AE107" i="1"/>
  <c r="CS107" i="1" s="1"/>
  <c r="AF107" i="1"/>
  <c r="AG107" i="1"/>
  <c r="AH107" i="1"/>
  <c r="AI107" i="1"/>
  <c r="CW107" i="1" s="1"/>
  <c r="V107" i="1" s="1"/>
  <c r="AJ107" i="1"/>
  <c r="CX107" i="1" s="1"/>
  <c r="W107" i="1" s="1"/>
  <c r="CR107" i="1"/>
  <c r="Q107" i="1" s="1"/>
  <c r="CT107" i="1"/>
  <c r="S107" i="1" s="1"/>
  <c r="CU107" i="1"/>
  <c r="T107" i="1" s="1"/>
  <c r="CV107" i="1"/>
  <c r="U107" i="1" s="1"/>
  <c r="FR107" i="1"/>
  <c r="GL107" i="1"/>
  <c r="GO107" i="1"/>
  <c r="GP107" i="1"/>
  <c r="GV107" i="1"/>
  <c r="HC107" i="1" s="1"/>
  <c r="GX107" i="1" s="1"/>
  <c r="C108" i="1"/>
  <c r="D108" i="1"/>
  <c r="N108" i="1"/>
  <c r="AC108" i="1"/>
  <c r="CQ108" i="1" s="1"/>
  <c r="P108" i="1" s="1"/>
  <c r="AE108" i="1"/>
  <c r="AD108" i="1" s="1"/>
  <c r="CR108" i="1" s="1"/>
  <c r="Q108" i="1" s="1"/>
  <c r="AF108" i="1"/>
  <c r="CT108" i="1" s="1"/>
  <c r="S108" i="1" s="1"/>
  <c r="AG108" i="1"/>
  <c r="AH108" i="1"/>
  <c r="CV108" i="1" s="1"/>
  <c r="U108" i="1" s="1"/>
  <c r="AI108" i="1"/>
  <c r="AJ108" i="1"/>
  <c r="CX108" i="1" s="1"/>
  <c r="W108" i="1" s="1"/>
  <c r="CU108" i="1"/>
  <c r="T108" i="1" s="1"/>
  <c r="CW108" i="1"/>
  <c r="V108" i="1" s="1"/>
  <c r="FR108" i="1"/>
  <c r="GL108" i="1"/>
  <c r="GO108" i="1"/>
  <c r="GP108" i="1"/>
  <c r="GV108" i="1"/>
  <c r="HC108" i="1"/>
  <c r="GX108" i="1" s="1"/>
  <c r="I109" i="1"/>
  <c r="N109" i="1"/>
  <c r="AC109" i="1"/>
  <c r="AB109" i="1" s="1"/>
  <c r="AD109" i="1"/>
  <c r="CR109" i="1" s="1"/>
  <c r="AE109" i="1"/>
  <c r="CS109" i="1" s="1"/>
  <c r="AF109" i="1"/>
  <c r="AG109" i="1"/>
  <c r="AH109" i="1"/>
  <c r="AI109" i="1"/>
  <c r="AJ109" i="1"/>
  <c r="CX109" i="1" s="1"/>
  <c r="CT109" i="1"/>
  <c r="CU109" i="1"/>
  <c r="CV109" i="1"/>
  <c r="U109" i="1" s="1"/>
  <c r="CW109" i="1"/>
  <c r="FR109" i="1"/>
  <c r="GL109" i="1"/>
  <c r="GO109" i="1"/>
  <c r="GP109" i="1"/>
  <c r="GV109" i="1"/>
  <c r="HC109" i="1"/>
  <c r="I110" i="1"/>
  <c r="N110" i="1"/>
  <c r="AC110" i="1"/>
  <c r="AB110" i="1" s="1"/>
  <c r="AD110" i="1"/>
  <c r="CR110" i="1" s="1"/>
  <c r="AE110" i="1"/>
  <c r="AF110" i="1"/>
  <c r="AG110" i="1"/>
  <c r="AH110" i="1"/>
  <c r="AI110" i="1"/>
  <c r="CW110" i="1" s="1"/>
  <c r="AJ110" i="1"/>
  <c r="CX110" i="1" s="1"/>
  <c r="CS110" i="1"/>
  <c r="CT110" i="1"/>
  <c r="CU110" i="1"/>
  <c r="CV110" i="1"/>
  <c r="FR110" i="1"/>
  <c r="GL110" i="1"/>
  <c r="GO110" i="1"/>
  <c r="GP110" i="1"/>
  <c r="GV110" i="1"/>
  <c r="HC110" i="1"/>
  <c r="C111" i="1"/>
  <c r="D111" i="1"/>
  <c r="N111" i="1"/>
  <c r="W111" i="1"/>
  <c r="AC111" i="1"/>
  <c r="CQ111" i="1" s="1"/>
  <c r="P111" i="1" s="1"/>
  <c r="AE111" i="1"/>
  <c r="AD111" i="1" s="1"/>
  <c r="AF111" i="1"/>
  <c r="AG111" i="1"/>
  <c r="CU111" i="1" s="1"/>
  <c r="T111" i="1" s="1"/>
  <c r="AH111" i="1"/>
  <c r="CV111" i="1" s="1"/>
  <c r="U111" i="1" s="1"/>
  <c r="AI111" i="1"/>
  <c r="CW111" i="1" s="1"/>
  <c r="V111" i="1" s="1"/>
  <c r="AJ111" i="1"/>
  <c r="CS111" i="1"/>
  <c r="R111" i="1" s="1"/>
  <c r="CT111" i="1"/>
  <c r="S111" i="1" s="1"/>
  <c r="CX111" i="1"/>
  <c r="FR111" i="1"/>
  <c r="GL111" i="1"/>
  <c r="GO111" i="1"/>
  <c r="GP111" i="1"/>
  <c r="GV111" i="1"/>
  <c r="HC111" i="1" s="1"/>
  <c r="GX111" i="1" s="1"/>
  <c r="C112" i="1"/>
  <c r="D112" i="1"/>
  <c r="N112" i="1"/>
  <c r="V112" i="1"/>
  <c r="AC112" i="1"/>
  <c r="CQ112" i="1" s="1"/>
  <c r="P112" i="1" s="1"/>
  <c r="AD112" i="1"/>
  <c r="AE112" i="1"/>
  <c r="AF112" i="1"/>
  <c r="CT112" i="1" s="1"/>
  <c r="S112" i="1" s="1"/>
  <c r="AG112" i="1"/>
  <c r="CU112" i="1" s="1"/>
  <c r="T112" i="1" s="1"/>
  <c r="AH112" i="1"/>
  <c r="CV112" i="1" s="1"/>
  <c r="U112" i="1" s="1"/>
  <c r="AI112" i="1"/>
  <c r="AJ112" i="1"/>
  <c r="CR112" i="1"/>
  <c r="Q112" i="1" s="1"/>
  <c r="CS112" i="1"/>
  <c r="R112" i="1" s="1"/>
  <c r="CW112" i="1"/>
  <c r="CX112" i="1"/>
  <c r="W112" i="1" s="1"/>
  <c r="FR112" i="1"/>
  <c r="GL112" i="1"/>
  <c r="GO112" i="1"/>
  <c r="GP112" i="1"/>
  <c r="GV112" i="1"/>
  <c r="HC112" i="1" s="1"/>
  <c r="GX112" i="1" s="1"/>
  <c r="I113" i="1"/>
  <c r="U113" i="1" s="1"/>
  <c r="N113" i="1"/>
  <c r="AC113" i="1"/>
  <c r="AB113" i="1" s="1"/>
  <c r="AD113" i="1"/>
  <c r="CR113" i="1" s="1"/>
  <c r="AE113" i="1"/>
  <c r="AF113" i="1"/>
  <c r="CT113" i="1" s="1"/>
  <c r="AG113" i="1"/>
  <c r="AH113" i="1"/>
  <c r="CV113" i="1" s="1"/>
  <c r="AI113" i="1"/>
  <c r="AJ113" i="1"/>
  <c r="CQ113" i="1"/>
  <c r="CS113" i="1"/>
  <c r="CU113" i="1"/>
  <c r="CW113" i="1"/>
  <c r="CX113" i="1"/>
  <c r="FR113" i="1"/>
  <c r="GL113" i="1"/>
  <c r="GO113" i="1"/>
  <c r="GP113" i="1"/>
  <c r="GV113" i="1"/>
  <c r="HC113" i="1"/>
  <c r="I114" i="1"/>
  <c r="N114" i="1"/>
  <c r="AC114" i="1"/>
  <c r="AB114" i="1" s="1"/>
  <c r="AD114" i="1"/>
  <c r="CR114" i="1" s="1"/>
  <c r="AE114" i="1"/>
  <c r="AF114" i="1"/>
  <c r="AG114" i="1"/>
  <c r="AH114" i="1"/>
  <c r="CV114" i="1" s="1"/>
  <c r="AI114" i="1"/>
  <c r="AJ114" i="1"/>
  <c r="CX114" i="1" s="1"/>
  <c r="CS114" i="1"/>
  <c r="CT114" i="1"/>
  <c r="CU114" i="1"/>
  <c r="CW114" i="1"/>
  <c r="FR114" i="1"/>
  <c r="GL114" i="1"/>
  <c r="GO114" i="1"/>
  <c r="GP114" i="1"/>
  <c r="GV114" i="1"/>
  <c r="HC114" i="1"/>
  <c r="B116" i="1"/>
  <c r="B87" i="1" s="1"/>
  <c r="C116" i="1"/>
  <c r="C87" i="1" s="1"/>
  <c r="D116" i="1"/>
  <c r="D87" i="1" s="1"/>
  <c r="F116" i="1"/>
  <c r="F87" i="1" s="1"/>
  <c r="G116" i="1"/>
  <c r="AO116" i="1"/>
  <c r="AO87" i="1" s="1"/>
  <c r="BD116" i="1"/>
  <c r="BD87" i="1" s="1"/>
  <c r="BX116" i="1"/>
  <c r="CK116" i="1"/>
  <c r="BB116" i="1" s="1"/>
  <c r="BB87" i="1" s="1"/>
  <c r="CL116" i="1"/>
  <c r="BC116" i="1" s="1"/>
  <c r="CM116" i="1"/>
  <c r="CM87" i="1" s="1"/>
  <c r="FP116" i="1"/>
  <c r="FP87" i="1" s="1"/>
  <c r="GC116" i="1"/>
  <c r="ET116" i="1" s="1"/>
  <c r="GD116" i="1"/>
  <c r="GD87" i="1" s="1"/>
  <c r="GE116" i="1"/>
  <c r="GE87" i="1" s="1"/>
  <c r="F120" i="1"/>
  <c r="F129" i="1"/>
  <c r="F141" i="1"/>
  <c r="D146" i="1"/>
  <c r="E148" i="1"/>
  <c r="Z148" i="1"/>
  <c r="AA148" i="1"/>
  <c r="AM148" i="1"/>
  <c r="AN148" i="1"/>
  <c r="BE148" i="1"/>
  <c r="BF148" i="1"/>
  <c r="BG148" i="1"/>
  <c r="BH148" i="1"/>
  <c r="BI148" i="1"/>
  <c r="BJ148" i="1"/>
  <c r="BK148" i="1"/>
  <c r="BL148" i="1"/>
  <c r="BM148" i="1"/>
  <c r="BN148" i="1"/>
  <c r="BO148" i="1"/>
  <c r="BP148" i="1"/>
  <c r="BQ148" i="1"/>
  <c r="BR148" i="1"/>
  <c r="BS148" i="1"/>
  <c r="BT148" i="1"/>
  <c r="BU148" i="1"/>
  <c r="BV148" i="1"/>
  <c r="BW148" i="1"/>
  <c r="CN148" i="1"/>
  <c r="CO148" i="1"/>
  <c r="CP148" i="1"/>
  <c r="CQ148" i="1"/>
  <c r="CR148" i="1"/>
  <c r="CS148" i="1"/>
  <c r="CT148" i="1"/>
  <c r="CU148" i="1"/>
  <c r="CV148" i="1"/>
  <c r="CW148" i="1"/>
  <c r="CX148" i="1"/>
  <c r="CY148" i="1"/>
  <c r="CZ148" i="1"/>
  <c r="DA148" i="1"/>
  <c r="DB148" i="1"/>
  <c r="DC148" i="1"/>
  <c r="DD148" i="1"/>
  <c r="DE148" i="1"/>
  <c r="DF148" i="1"/>
  <c r="DR148" i="1"/>
  <c r="DS148" i="1"/>
  <c r="EE148" i="1"/>
  <c r="EF148" i="1"/>
  <c r="EW148" i="1"/>
  <c r="EX148" i="1"/>
  <c r="EY148" i="1"/>
  <c r="EZ148" i="1"/>
  <c r="FA148" i="1"/>
  <c r="FB148" i="1"/>
  <c r="FC148" i="1"/>
  <c r="FD148" i="1"/>
  <c r="FE148" i="1"/>
  <c r="FF148" i="1"/>
  <c r="FG148" i="1"/>
  <c r="FH148" i="1"/>
  <c r="FI148" i="1"/>
  <c r="FJ148" i="1"/>
  <c r="FK148" i="1"/>
  <c r="FL148" i="1"/>
  <c r="FM148" i="1"/>
  <c r="FN148" i="1"/>
  <c r="FO148" i="1"/>
  <c r="GF148" i="1"/>
  <c r="GG148" i="1"/>
  <c r="GH148" i="1"/>
  <c r="GI148" i="1"/>
  <c r="GJ148" i="1"/>
  <c r="GK148" i="1"/>
  <c r="GL148" i="1"/>
  <c r="GM148" i="1"/>
  <c r="GN148" i="1"/>
  <c r="GO148" i="1"/>
  <c r="GP148" i="1"/>
  <c r="GQ148" i="1"/>
  <c r="GR148" i="1"/>
  <c r="GS148" i="1"/>
  <c r="GT148" i="1"/>
  <c r="GU148" i="1"/>
  <c r="GV148" i="1"/>
  <c r="GW148" i="1"/>
  <c r="GX148" i="1"/>
  <c r="C150" i="1"/>
  <c r="D150" i="1"/>
  <c r="N150" i="1"/>
  <c r="AC150" i="1"/>
  <c r="CQ150" i="1" s="1"/>
  <c r="P150" i="1" s="1"/>
  <c r="AD150" i="1"/>
  <c r="AE150" i="1"/>
  <c r="AF150" i="1"/>
  <c r="AG150" i="1"/>
  <c r="CU150" i="1" s="1"/>
  <c r="T150" i="1" s="1"/>
  <c r="AH150" i="1"/>
  <c r="CV150" i="1" s="1"/>
  <c r="U150" i="1" s="1"/>
  <c r="AI150" i="1"/>
  <c r="CW150" i="1" s="1"/>
  <c r="V150" i="1" s="1"/>
  <c r="AJ150" i="1"/>
  <c r="CR150" i="1"/>
  <c r="Q150" i="1" s="1"/>
  <c r="CS150" i="1"/>
  <c r="R150" i="1" s="1"/>
  <c r="CT150" i="1"/>
  <c r="S150" i="1" s="1"/>
  <c r="CX150" i="1"/>
  <c r="W150" i="1" s="1"/>
  <c r="FR150" i="1"/>
  <c r="GL150" i="1"/>
  <c r="GO150" i="1"/>
  <c r="GP150" i="1"/>
  <c r="GV150" i="1"/>
  <c r="HC150" i="1" s="1"/>
  <c r="GX150" i="1" s="1"/>
  <c r="C151" i="1"/>
  <c r="D151" i="1"/>
  <c r="N151" i="1"/>
  <c r="AC151" i="1"/>
  <c r="CQ151" i="1" s="1"/>
  <c r="P151" i="1" s="1"/>
  <c r="AD151" i="1"/>
  <c r="AE151" i="1"/>
  <c r="AF151" i="1"/>
  <c r="AG151" i="1"/>
  <c r="CU151" i="1" s="1"/>
  <c r="T151" i="1" s="1"/>
  <c r="AH151" i="1"/>
  <c r="CV151" i="1" s="1"/>
  <c r="U151" i="1" s="1"/>
  <c r="AI151" i="1"/>
  <c r="AJ151" i="1"/>
  <c r="CR151" i="1"/>
  <c r="Q151" i="1" s="1"/>
  <c r="CS151" i="1"/>
  <c r="R151" i="1" s="1"/>
  <c r="CW151" i="1"/>
  <c r="V151" i="1" s="1"/>
  <c r="CX151" i="1"/>
  <c r="W151" i="1" s="1"/>
  <c r="FR151" i="1"/>
  <c r="GL151" i="1"/>
  <c r="GO151" i="1"/>
  <c r="GP151" i="1"/>
  <c r="GV151" i="1"/>
  <c r="HC151" i="1"/>
  <c r="GX151" i="1" s="1"/>
  <c r="I152" i="1"/>
  <c r="N152" i="1"/>
  <c r="AC152" i="1"/>
  <c r="AE152" i="1"/>
  <c r="AD152" i="1" s="1"/>
  <c r="AF152" i="1"/>
  <c r="CT152" i="1" s="1"/>
  <c r="AG152" i="1"/>
  <c r="CU152" i="1" s="1"/>
  <c r="AH152" i="1"/>
  <c r="CV152" i="1" s="1"/>
  <c r="AI152" i="1"/>
  <c r="AJ152" i="1"/>
  <c r="CQ152" i="1"/>
  <c r="CS152" i="1"/>
  <c r="CW152" i="1"/>
  <c r="CX152" i="1"/>
  <c r="FR152" i="1"/>
  <c r="GL152" i="1"/>
  <c r="GO152" i="1"/>
  <c r="GP152" i="1"/>
  <c r="GV152" i="1"/>
  <c r="HC152" i="1"/>
  <c r="GX152" i="1" s="1"/>
  <c r="I153" i="1"/>
  <c r="N153" i="1"/>
  <c r="AC153" i="1"/>
  <c r="AE153" i="1"/>
  <c r="AD153" i="1" s="1"/>
  <c r="AF153" i="1"/>
  <c r="CT153" i="1" s="1"/>
  <c r="AG153" i="1"/>
  <c r="CU153" i="1" s="1"/>
  <c r="AH153" i="1"/>
  <c r="CV153" i="1" s="1"/>
  <c r="U153" i="1" s="1"/>
  <c r="AI153" i="1"/>
  <c r="AJ153" i="1"/>
  <c r="CQ153" i="1"/>
  <c r="CS153" i="1"/>
  <c r="CW153" i="1"/>
  <c r="CX153" i="1"/>
  <c r="W153" i="1" s="1"/>
  <c r="FR153" i="1"/>
  <c r="GL153" i="1"/>
  <c r="GO153" i="1"/>
  <c r="GP153" i="1"/>
  <c r="GV153" i="1"/>
  <c r="HC153" i="1"/>
  <c r="GX153" i="1" s="1"/>
  <c r="C154" i="1"/>
  <c r="D154" i="1"/>
  <c r="N154" i="1"/>
  <c r="AC154" i="1"/>
  <c r="AB154" i="1" s="1"/>
  <c r="AE154" i="1"/>
  <c r="AD154" i="1" s="1"/>
  <c r="CR154" i="1" s="1"/>
  <c r="Q154" i="1" s="1"/>
  <c r="AF154" i="1"/>
  <c r="CT154" i="1" s="1"/>
  <c r="S154" i="1" s="1"/>
  <c r="AG154" i="1"/>
  <c r="CU154" i="1" s="1"/>
  <c r="T154" i="1" s="1"/>
  <c r="AH154" i="1"/>
  <c r="AI154" i="1"/>
  <c r="AJ154" i="1"/>
  <c r="CV154" i="1"/>
  <c r="U154" i="1" s="1"/>
  <c r="CW154" i="1"/>
  <c r="V154" i="1" s="1"/>
  <c r="CX154" i="1"/>
  <c r="W154" i="1" s="1"/>
  <c r="FR154" i="1"/>
  <c r="GL154" i="1"/>
  <c r="GO154" i="1"/>
  <c r="GP154" i="1"/>
  <c r="GV154" i="1"/>
  <c r="HC154" i="1"/>
  <c r="GX154" i="1" s="1"/>
  <c r="C155" i="1"/>
  <c r="D155" i="1"/>
  <c r="N155" i="1"/>
  <c r="AC155" i="1"/>
  <c r="CQ155" i="1" s="1"/>
  <c r="P155" i="1" s="1"/>
  <c r="AE155" i="1"/>
  <c r="AD155" i="1" s="1"/>
  <c r="CR155" i="1" s="1"/>
  <c r="Q155" i="1" s="1"/>
  <c r="AF155" i="1"/>
  <c r="CT155" i="1" s="1"/>
  <c r="S155" i="1" s="1"/>
  <c r="AG155" i="1"/>
  <c r="AH155" i="1"/>
  <c r="CV155" i="1" s="1"/>
  <c r="U155" i="1" s="1"/>
  <c r="AI155" i="1"/>
  <c r="AJ155" i="1"/>
  <c r="CX155" i="1" s="1"/>
  <c r="W155" i="1" s="1"/>
  <c r="CU155" i="1"/>
  <c r="T155" i="1" s="1"/>
  <c r="CW155" i="1"/>
  <c r="V155" i="1" s="1"/>
  <c r="FR155" i="1"/>
  <c r="GL155" i="1"/>
  <c r="GO155" i="1"/>
  <c r="GP155" i="1"/>
  <c r="GV155" i="1"/>
  <c r="HC155" i="1" s="1"/>
  <c r="GX155" i="1" s="1"/>
  <c r="I156" i="1"/>
  <c r="N156" i="1"/>
  <c r="AC156" i="1"/>
  <c r="AE156" i="1"/>
  <c r="AD156" i="1" s="1"/>
  <c r="CR156" i="1" s="1"/>
  <c r="AF156" i="1"/>
  <c r="CT156" i="1" s="1"/>
  <c r="AG156" i="1"/>
  <c r="AH156" i="1"/>
  <c r="AI156" i="1"/>
  <c r="AJ156" i="1"/>
  <c r="CX156" i="1" s="1"/>
  <c r="CQ156" i="1"/>
  <c r="CU156" i="1"/>
  <c r="CV156" i="1"/>
  <c r="CW156" i="1"/>
  <c r="V156" i="1" s="1"/>
  <c r="FR156" i="1"/>
  <c r="GL156" i="1"/>
  <c r="GO156" i="1"/>
  <c r="GP156" i="1"/>
  <c r="GV156" i="1"/>
  <c r="HC156" i="1" s="1"/>
  <c r="I157" i="1"/>
  <c r="N157" i="1"/>
  <c r="AC157" i="1"/>
  <c r="AE157" i="1"/>
  <c r="AD157" i="1" s="1"/>
  <c r="CR157" i="1" s="1"/>
  <c r="AF157" i="1"/>
  <c r="CT157" i="1" s="1"/>
  <c r="AG157" i="1"/>
  <c r="AH157" i="1"/>
  <c r="AI157" i="1"/>
  <c r="AJ157" i="1"/>
  <c r="CX157" i="1" s="1"/>
  <c r="CQ157" i="1"/>
  <c r="CU157" i="1"/>
  <c r="CV157" i="1"/>
  <c r="CW157" i="1"/>
  <c r="FR157" i="1"/>
  <c r="GL157" i="1"/>
  <c r="GO157" i="1"/>
  <c r="GP157" i="1"/>
  <c r="GV157" i="1"/>
  <c r="HC157" i="1" s="1"/>
  <c r="C158" i="1"/>
  <c r="D158" i="1"/>
  <c r="N158" i="1"/>
  <c r="U158" i="1"/>
  <c r="AC158" i="1"/>
  <c r="AB158" i="1" s="1"/>
  <c r="AD158" i="1"/>
  <c r="CR158" i="1" s="1"/>
  <c r="Q158" i="1" s="1"/>
  <c r="AE158" i="1"/>
  <c r="CS158" i="1" s="1"/>
  <c r="R158" i="1" s="1"/>
  <c r="AF158" i="1"/>
  <c r="AG158" i="1"/>
  <c r="AH158" i="1"/>
  <c r="AI158" i="1"/>
  <c r="CW158" i="1" s="1"/>
  <c r="V158" i="1" s="1"/>
  <c r="AJ158" i="1"/>
  <c r="CX158" i="1" s="1"/>
  <c r="W158" i="1" s="1"/>
  <c r="CT158" i="1"/>
  <c r="S158" i="1" s="1"/>
  <c r="CU158" i="1"/>
  <c r="T158" i="1" s="1"/>
  <c r="CV158" i="1"/>
  <c r="FR158" i="1"/>
  <c r="GL158" i="1"/>
  <c r="GO158" i="1"/>
  <c r="GP158" i="1"/>
  <c r="GV158" i="1"/>
  <c r="HC158" i="1" s="1"/>
  <c r="GX158" i="1" s="1"/>
  <c r="C159" i="1"/>
  <c r="D159" i="1"/>
  <c r="N159" i="1"/>
  <c r="T159" i="1"/>
  <c r="AC159" i="1"/>
  <c r="AB159" i="1" s="1"/>
  <c r="AD159" i="1"/>
  <c r="CR159" i="1" s="1"/>
  <c r="Q159" i="1" s="1"/>
  <c r="AE159" i="1"/>
  <c r="AF159" i="1"/>
  <c r="AG159" i="1"/>
  <c r="AH159" i="1"/>
  <c r="CV159" i="1" s="1"/>
  <c r="U159" i="1" s="1"/>
  <c r="AI159" i="1"/>
  <c r="CW159" i="1" s="1"/>
  <c r="V159" i="1" s="1"/>
  <c r="AJ159" i="1"/>
  <c r="CX159" i="1" s="1"/>
  <c r="W159" i="1" s="1"/>
  <c r="CS159" i="1"/>
  <c r="R159" i="1" s="1"/>
  <c r="CT159" i="1"/>
  <c r="S159" i="1" s="1"/>
  <c r="CU159" i="1"/>
  <c r="FR159" i="1"/>
  <c r="GL159" i="1"/>
  <c r="GO159" i="1"/>
  <c r="GP159" i="1"/>
  <c r="GV159" i="1"/>
  <c r="HC159" i="1" s="1"/>
  <c r="GX159" i="1" s="1"/>
  <c r="I160" i="1"/>
  <c r="T160" i="1" s="1"/>
  <c r="N160" i="1"/>
  <c r="AC160" i="1"/>
  <c r="AB160" i="1" s="1"/>
  <c r="AD160" i="1"/>
  <c r="CR160" i="1" s="1"/>
  <c r="AE160" i="1"/>
  <c r="AF160" i="1"/>
  <c r="AG160" i="1"/>
  <c r="AH160" i="1"/>
  <c r="CV160" i="1" s="1"/>
  <c r="AI160" i="1"/>
  <c r="CW160" i="1" s="1"/>
  <c r="AJ160" i="1"/>
  <c r="CX160" i="1" s="1"/>
  <c r="CS160" i="1"/>
  <c r="CT160" i="1"/>
  <c r="CU160" i="1"/>
  <c r="FR160" i="1"/>
  <c r="GL160" i="1"/>
  <c r="GO160" i="1"/>
  <c r="GP160" i="1"/>
  <c r="GV160" i="1"/>
  <c r="HC160" i="1" s="1"/>
  <c r="I161" i="1"/>
  <c r="N161" i="1"/>
  <c r="AC161" i="1"/>
  <c r="AB161" i="1" s="1"/>
  <c r="AD161" i="1"/>
  <c r="CR161" i="1" s="1"/>
  <c r="AE161" i="1"/>
  <c r="AF161" i="1"/>
  <c r="AG161" i="1"/>
  <c r="AH161" i="1"/>
  <c r="CV161" i="1" s="1"/>
  <c r="AI161" i="1"/>
  <c r="CW161" i="1" s="1"/>
  <c r="AJ161" i="1"/>
  <c r="CX161" i="1" s="1"/>
  <c r="CS161" i="1"/>
  <c r="CT161" i="1"/>
  <c r="CU161" i="1"/>
  <c r="FR161" i="1"/>
  <c r="GL161" i="1"/>
  <c r="GO161" i="1"/>
  <c r="GP161" i="1"/>
  <c r="GV161" i="1"/>
  <c r="HC161" i="1" s="1"/>
  <c r="C162" i="1"/>
  <c r="D162" i="1"/>
  <c r="N162" i="1"/>
  <c r="S162" i="1"/>
  <c r="AC162" i="1"/>
  <c r="CQ162" i="1" s="1"/>
  <c r="P162" i="1" s="1"/>
  <c r="AE162" i="1"/>
  <c r="AD162" i="1" s="1"/>
  <c r="AF162" i="1"/>
  <c r="AG162" i="1"/>
  <c r="CU162" i="1" s="1"/>
  <c r="T162" i="1" s="1"/>
  <c r="AH162" i="1"/>
  <c r="CV162" i="1" s="1"/>
  <c r="U162" i="1" s="1"/>
  <c r="AI162" i="1"/>
  <c r="CW162" i="1" s="1"/>
  <c r="V162" i="1" s="1"/>
  <c r="AJ162" i="1"/>
  <c r="CS162" i="1"/>
  <c r="R162" i="1" s="1"/>
  <c r="CT162" i="1"/>
  <c r="CX162" i="1"/>
  <c r="W162" i="1" s="1"/>
  <c r="FR162" i="1"/>
  <c r="GL162" i="1"/>
  <c r="GO162" i="1"/>
  <c r="GP162" i="1"/>
  <c r="GV162" i="1"/>
  <c r="HC162" i="1" s="1"/>
  <c r="GX162" i="1" s="1"/>
  <c r="C163" i="1"/>
  <c r="D163" i="1"/>
  <c r="N163" i="1"/>
  <c r="R163" i="1"/>
  <c r="AC163" i="1"/>
  <c r="CQ163" i="1" s="1"/>
  <c r="P163" i="1" s="1"/>
  <c r="AD163" i="1"/>
  <c r="AE163" i="1"/>
  <c r="AF163" i="1"/>
  <c r="AG163" i="1"/>
  <c r="CU163" i="1" s="1"/>
  <c r="T163" i="1" s="1"/>
  <c r="AH163" i="1"/>
  <c r="CV163" i="1" s="1"/>
  <c r="U163" i="1" s="1"/>
  <c r="AI163" i="1"/>
  <c r="AJ163" i="1"/>
  <c r="CR163" i="1"/>
  <c r="Q163" i="1" s="1"/>
  <c r="CS163" i="1"/>
  <c r="CW163" i="1"/>
  <c r="V163" i="1" s="1"/>
  <c r="CX163" i="1"/>
  <c r="W163" i="1" s="1"/>
  <c r="FR163" i="1"/>
  <c r="GL163" i="1"/>
  <c r="GO163" i="1"/>
  <c r="GP163" i="1"/>
  <c r="GV163" i="1"/>
  <c r="HC163" i="1"/>
  <c r="GX163" i="1" s="1"/>
  <c r="I164" i="1"/>
  <c r="R164" i="1" s="1"/>
  <c r="N164" i="1"/>
  <c r="AC164" i="1"/>
  <c r="AE164" i="1"/>
  <c r="AD164" i="1" s="1"/>
  <c r="AF164" i="1"/>
  <c r="CT164" i="1" s="1"/>
  <c r="AG164" i="1"/>
  <c r="CU164" i="1" s="1"/>
  <c r="AH164" i="1"/>
  <c r="CV164" i="1" s="1"/>
  <c r="AI164" i="1"/>
  <c r="AJ164" i="1"/>
  <c r="CQ164" i="1"/>
  <c r="CS164" i="1"/>
  <c r="CW164" i="1"/>
  <c r="CX164" i="1"/>
  <c r="FR164" i="1"/>
  <c r="GL164" i="1"/>
  <c r="GO164" i="1"/>
  <c r="GP164" i="1"/>
  <c r="GV164" i="1"/>
  <c r="HC164" i="1"/>
  <c r="I165" i="1"/>
  <c r="N165" i="1"/>
  <c r="AC165" i="1"/>
  <c r="AE165" i="1"/>
  <c r="AD165" i="1" s="1"/>
  <c r="AF165" i="1"/>
  <c r="CT165" i="1" s="1"/>
  <c r="AG165" i="1"/>
  <c r="CU165" i="1" s="1"/>
  <c r="AH165" i="1"/>
  <c r="CV165" i="1" s="1"/>
  <c r="AI165" i="1"/>
  <c r="AJ165" i="1"/>
  <c r="CQ165" i="1"/>
  <c r="CS165" i="1"/>
  <c r="CW165" i="1"/>
  <c r="CX165" i="1"/>
  <c r="FR165" i="1"/>
  <c r="GL165" i="1"/>
  <c r="GO165" i="1"/>
  <c r="GP165" i="1"/>
  <c r="GV165" i="1"/>
  <c r="HC165" i="1"/>
  <c r="GX165" i="1" s="1"/>
  <c r="I166" i="1"/>
  <c r="R166" i="1" s="1"/>
  <c r="N166" i="1"/>
  <c r="AC166" i="1"/>
  <c r="AD166" i="1"/>
  <c r="AE166" i="1"/>
  <c r="AF166" i="1"/>
  <c r="AB166" i="1" s="1"/>
  <c r="AG166" i="1"/>
  <c r="CU166" i="1" s="1"/>
  <c r="AH166" i="1"/>
  <c r="CV166" i="1" s="1"/>
  <c r="AI166" i="1"/>
  <c r="AJ166" i="1"/>
  <c r="CQ166" i="1"/>
  <c r="CR166" i="1"/>
  <c r="CS166" i="1"/>
  <c r="CW166" i="1"/>
  <c r="CX166" i="1"/>
  <c r="FR166" i="1"/>
  <c r="GL166" i="1"/>
  <c r="GO166" i="1"/>
  <c r="GP166" i="1"/>
  <c r="GV166" i="1"/>
  <c r="HC166" i="1"/>
  <c r="I167" i="1"/>
  <c r="N167" i="1"/>
  <c r="AC167" i="1"/>
  <c r="AE167" i="1"/>
  <c r="AD167" i="1" s="1"/>
  <c r="AF167" i="1"/>
  <c r="CT167" i="1" s="1"/>
  <c r="AG167" i="1"/>
  <c r="CU167" i="1" s="1"/>
  <c r="AH167" i="1"/>
  <c r="CV167" i="1" s="1"/>
  <c r="AI167" i="1"/>
  <c r="AJ167" i="1"/>
  <c r="CQ167" i="1"/>
  <c r="CS167" i="1"/>
  <c r="CW167" i="1"/>
  <c r="CX167" i="1"/>
  <c r="FR167" i="1"/>
  <c r="GL167" i="1"/>
  <c r="GO167" i="1"/>
  <c r="GP167" i="1"/>
  <c r="GV167" i="1"/>
  <c r="HC167" i="1"/>
  <c r="GX167" i="1" s="1"/>
  <c r="C168" i="1"/>
  <c r="D168" i="1"/>
  <c r="N168" i="1"/>
  <c r="W168" i="1"/>
  <c r="AC168" i="1"/>
  <c r="AB168" i="1" s="1"/>
  <c r="AE168" i="1"/>
  <c r="AD168" i="1" s="1"/>
  <c r="CR168" i="1" s="1"/>
  <c r="Q168" i="1" s="1"/>
  <c r="AF168" i="1"/>
  <c r="CT168" i="1" s="1"/>
  <c r="S168" i="1" s="1"/>
  <c r="AG168" i="1"/>
  <c r="CU168" i="1" s="1"/>
  <c r="T168" i="1" s="1"/>
  <c r="AH168" i="1"/>
  <c r="AI168" i="1"/>
  <c r="AJ168" i="1"/>
  <c r="CV168" i="1"/>
  <c r="U168" i="1" s="1"/>
  <c r="CW168" i="1"/>
  <c r="V168" i="1" s="1"/>
  <c r="CX168" i="1"/>
  <c r="FR168" i="1"/>
  <c r="GL168" i="1"/>
  <c r="GO168" i="1"/>
  <c r="GP168" i="1"/>
  <c r="GV168" i="1"/>
  <c r="HC168" i="1"/>
  <c r="GX168" i="1" s="1"/>
  <c r="C169" i="1"/>
  <c r="D169" i="1"/>
  <c r="N169" i="1"/>
  <c r="AC169" i="1"/>
  <c r="CQ169" i="1" s="1"/>
  <c r="P169" i="1" s="1"/>
  <c r="AE169" i="1"/>
  <c r="AD169" i="1" s="1"/>
  <c r="CR169" i="1" s="1"/>
  <c r="Q169" i="1" s="1"/>
  <c r="AF169" i="1"/>
  <c r="AG169" i="1"/>
  <c r="AH169" i="1"/>
  <c r="CV169" i="1" s="1"/>
  <c r="U169" i="1" s="1"/>
  <c r="AI169" i="1"/>
  <c r="CW169" i="1" s="1"/>
  <c r="V169" i="1" s="1"/>
  <c r="AJ169" i="1"/>
  <c r="CX169" i="1" s="1"/>
  <c r="W169" i="1" s="1"/>
  <c r="CT169" i="1"/>
  <c r="S169" i="1" s="1"/>
  <c r="CU169" i="1"/>
  <c r="T169" i="1" s="1"/>
  <c r="FR169" i="1"/>
  <c r="GL169" i="1"/>
  <c r="GO169" i="1"/>
  <c r="GP169" i="1"/>
  <c r="GV169" i="1"/>
  <c r="HC169" i="1" s="1"/>
  <c r="GX169" i="1" s="1"/>
  <c r="I170" i="1"/>
  <c r="N170" i="1"/>
  <c r="AC170" i="1"/>
  <c r="CQ170" i="1" s="1"/>
  <c r="AE170" i="1"/>
  <c r="AD170" i="1" s="1"/>
  <c r="CR170" i="1" s="1"/>
  <c r="AF170" i="1"/>
  <c r="AG170" i="1"/>
  <c r="AH170" i="1"/>
  <c r="AI170" i="1"/>
  <c r="CW170" i="1" s="1"/>
  <c r="AJ170" i="1"/>
  <c r="CX170" i="1" s="1"/>
  <c r="CT170" i="1"/>
  <c r="CU170" i="1"/>
  <c r="CV170" i="1"/>
  <c r="FR170" i="1"/>
  <c r="GL170" i="1"/>
  <c r="GO170" i="1"/>
  <c r="GP170" i="1"/>
  <c r="GV170" i="1"/>
  <c r="HC170" i="1" s="1"/>
  <c r="I171" i="1"/>
  <c r="N171" i="1"/>
  <c r="AC171" i="1"/>
  <c r="CQ171" i="1" s="1"/>
  <c r="AD171" i="1"/>
  <c r="CR171" i="1" s="1"/>
  <c r="AE171" i="1"/>
  <c r="CS171" i="1" s="1"/>
  <c r="AF171" i="1"/>
  <c r="AG171" i="1"/>
  <c r="AH171" i="1"/>
  <c r="AI171" i="1"/>
  <c r="CW171" i="1" s="1"/>
  <c r="AJ171" i="1"/>
  <c r="CX171" i="1" s="1"/>
  <c r="CT171" i="1"/>
  <c r="CU171" i="1"/>
  <c r="CV171" i="1"/>
  <c r="FR171" i="1"/>
  <c r="GL171" i="1"/>
  <c r="GO171" i="1"/>
  <c r="GP171" i="1"/>
  <c r="GV171" i="1"/>
  <c r="HC171" i="1" s="1"/>
  <c r="C172" i="1"/>
  <c r="D172" i="1"/>
  <c r="N172" i="1"/>
  <c r="AC172" i="1"/>
  <c r="AB172" i="1" s="1"/>
  <c r="AD172" i="1"/>
  <c r="CR172" i="1" s="1"/>
  <c r="Q172" i="1" s="1"/>
  <c r="AE172" i="1"/>
  <c r="AF172" i="1"/>
  <c r="AG172" i="1"/>
  <c r="AH172" i="1"/>
  <c r="CV172" i="1" s="1"/>
  <c r="U172" i="1" s="1"/>
  <c r="AI172" i="1"/>
  <c r="CW172" i="1" s="1"/>
  <c r="V172" i="1" s="1"/>
  <c r="AJ172" i="1"/>
  <c r="CX172" i="1" s="1"/>
  <c r="W172" i="1" s="1"/>
  <c r="CS172" i="1"/>
  <c r="R172" i="1" s="1"/>
  <c r="CT172" i="1"/>
  <c r="S172" i="1" s="1"/>
  <c r="CU172" i="1"/>
  <c r="T172" i="1" s="1"/>
  <c r="FR172" i="1"/>
  <c r="GL172" i="1"/>
  <c r="GO172" i="1"/>
  <c r="GP172" i="1"/>
  <c r="GV172" i="1"/>
  <c r="HC172" i="1" s="1"/>
  <c r="GX172" i="1" s="1"/>
  <c r="C173" i="1"/>
  <c r="D173" i="1"/>
  <c r="N173" i="1"/>
  <c r="T173" i="1"/>
  <c r="AC173" i="1"/>
  <c r="CQ173" i="1" s="1"/>
  <c r="P173" i="1" s="1"/>
  <c r="AE173" i="1"/>
  <c r="AD173" i="1" s="1"/>
  <c r="AF173" i="1"/>
  <c r="AG173" i="1"/>
  <c r="AH173" i="1"/>
  <c r="CV173" i="1" s="1"/>
  <c r="U173" i="1" s="1"/>
  <c r="AI173" i="1"/>
  <c r="CW173" i="1" s="1"/>
  <c r="V173" i="1" s="1"/>
  <c r="AJ173" i="1"/>
  <c r="CS173" i="1"/>
  <c r="R173" i="1" s="1"/>
  <c r="CT173" i="1"/>
  <c r="S173" i="1" s="1"/>
  <c r="CU173" i="1"/>
  <c r="CX173" i="1"/>
  <c r="W173" i="1" s="1"/>
  <c r="FR173" i="1"/>
  <c r="GL173" i="1"/>
  <c r="GO173" i="1"/>
  <c r="GP173" i="1"/>
  <c r="GV173" i="1"/>
  <c r="HC173" i="1" s="1"/>
  <c r="GX173" i="1" s="1"/>
  <c r="I174" i="1"/>
  <c r="T174" i="1" s="1"/>
  <c r="N174" i="1"/>
  <c r="AC174" i="1"/>
  <c r="CQ174" i="1" s="1"/>
  <c r="AE174" i="1"/>
  <c r="AD174" i="1" s="1"/>
  <c r="AF174" i="1"/>
  <c r="AG174" i="1"/>
  <c r="AH174" i="1"/>
  <c r="CV174" i="1" s="1"/>
  <c r="AI174" i="1"/>
  <c r="CW174" i="1" s="1"/>
  <c r="AJ174" i="1"/>
  <c r="CS174" i="1"/>
  <c r="CT174" i="1"/>
  <c r="CU174" i="1"/>
  <c r="CX174" i="1"/>
  <c r="FR174" i="1"/>
  <c r="GL174" i="1"/>
  <c r="GO174" i="1"/>
  <c r="GP174" i="1"/>
  <c r="GV174" i="1"/>
  <c r="HC174" i="1" s="1"/>
  <c r="I175" i="1"/>
  <c r="N175" i="1"/>
  <c r="AC175" i="1"/>
  <c r="CQ175" i="1" s="1"/>
  <c r="AE175" i="1"/>
  <c r="AD175" i="1" s="1"/>
  <c r="AF175" i="1"/>
  <c r="AG175" i="1"/>
  <c r="AH175" i="1"/>
  <c r="CV175" i="1" s="1"/>
  <c r="AI175" i="1"/>
  <c r="CW175" i="1" s="1"/>
  <c r="AJ175" i="1"/>
  <c r="CX175" i="1" s="1"/>
  <c r="CS175" i="1"/>
  <c r="CT175" i="1"/>
  <c r="CU175" i="1"/>
  <c r="FR175" i="1"/>
  <c r="GL175" i="1"/>
  <c r="GO175" i="1"/>
  <c r="GP175" i="1"/>
  <c r="GV175" i="1"/>
  <c r="HC175" i="1" s="1"/>
  <c r="B177" i="1"/>
  <c r="B148" i="1" s="1"/>
  <c r="C177" i="1"/>
  <c r="C148" i="1" s="1"/>
  <c r="D177" i="1"/>
  <c r="D148" i="1" s="1"/>
  <c r="F177" i="1"/>
  <c r="F148" i="1" s="1"/>
  <c r="G177" i="1"/>
  <c r="G148" i="1" s="1"/>
  <c r="BX177" i="1"/>
  <c r="BX148" i="1" s="1"/>
  <c r="CK177" i="1"/>
  <c r="CK148" i="1" s="1"/>
  <c r="CL177" i="1"/>
  <c r="CL148" i="1" s="1"/>
  <c r="CM177" i="1"/>
  <c r="BD177" i="1" s="1"/>
  <c r="FP177" i="1"/>
  <c r="FP148" i="1" s="1"/>
  <c r="GC177" i="1"/>
  <c r="GC148" i="1" s="1"/>
  <c r="GD177" i="1"/>
  <c r="GD148" i="1" s="1"/>
  <c r="GE177" i="1"/>
  <c r="EV177" i="1" s="1"/>
  <c r="D207" i="1"/>
  <c r="E209" i="1"/>
  <c r="Z209" i="1"/>
  <c r="AA209" i="1"/>
  <c r="AM209" i="1"/>
  <c r="AN209" i="1"/>
  <c r="BE209" i="1"/>
  <c r="BF209" i="1"/>
  <c r="BG209" i="1"/>
  <c r="BH209" i="1"/>
  <c r="BI209" i="1"/>
  <c r="BJ209" i="1"/>
  <c r="BK209" i="1"/>
  <c r="BL209" i="1"/>
  <c r="BM209" i="1"/>
  <c r="BN209" i="1"/>
  <c r="BO209" i="1"/>
  <c r="BP209" i="1"/>
  <c r="BQ209" i="1"/>
  <c r="BR209" i="1"/>
  <c r="BS209" i="1"/>
  <c r="BT209" i="1"/>
  <c r="BU209" i="1"/>
  <c r="BV209" i="1"/>
  <c r="BW209" i="1"/>
  <c r="CN209" i="1"/>
  <c r="CO209" i="1"/>
  <c r="CP209" i="1"/>
  <c r="CQ209" i="1"/>
  <c r="CR209" i="1"/>
  <c r="CS209" i="1"/>
  <c r="CT209" i="1"/>
  <c r="CU209" i="1"/>
  <c r="CV209" i="1"/>
  <c r="CW209" i="1"/>
  <c r="CX209" i="1"/>
  <c r="CY209" i="1"/>
  <c r="CZ209" i="1"/>
  <c r="DA209" i="1"/>
  <c r="DB209" i="1"/>
  <c r="DC209" i="1"/>
  <c r="DD209" i="1"/>
  <c r="DE209" i="1"/>
  <c r="DF209" i="1"/>
  <c r="DR209" i="1"/>
  <c r="DS209" i="1"/>
  <c r="EE209" i="1"/>
  <c r="EF209" i="1"/>
  <c r="EW209" i="1"/>
  <c r="EX209" i="1"/>
  <c r="EY209" i="1"/>
  <c r="EZ209" i="1"/>
  <c r="FA209" i="1"/>
  <c r="FB209" i="1"/>
  <c r="FC209" i="1"/>
  <c r="FD209" i="1"/>
  <c r="FE209" i="1"/>
  <c r="FF209" i="1"/>
  <c r="FG209" i="1"/>
  <c r="FH209" i="1"/>
  <c r="FI209" i="1"/>
  <c r="FJ209" i="1"/>
  <c r="FK209" i="1"/>
  <c r="FL209" i="1"/>
  <c r="FM209" i="1"/>
  <c r="FN209" i="1"/>
  <c r="FO209" i="1"/>
  <c r="GF209" i="1"/>
  <c r="GG209" i="1"/>
  <c r="GH209" i="1"/>
  <c r="GI209" i="1"/>
  <c r="GJ209" i="1"/>
  <c r="GK209" i="1"/>
  <c r="GL209" i="1"/>
  <c r="GM209" i="1"/>
  <c r="GN209" i="1"/>
  <c r="GO209" i="1"/>
  <c r="GP209" i="1"/>
  <c r="GQ209" i="1"/>
  <c r="GR209" i="1"/>
  <c r="GS209" i="1"/>
  <c r="GT209" i="1"/>
  <c r="GU209" i="1"/>
  <c r="GV209" i="1"/>
  <c r="GW209" i="1"/>
  <c r="GX209" i="1"/>
  <c r="C211" i="1"/>
  <c r="D211" i="1"/>
  <c r="N211" i="1"/>
  <c r="T211" i="1"/>
  <c r="U211" i="1"/>
  <c r="AC211" i="1"/>
  <c r="CQ211" i="1" s="1"/>
  <c r="P211" i="1" s="1"/>
  <c r="AD211" i="1"/>
  <c r="AE211" i="1"/>
  <c r="AF211" i="1"/>
  <c r="AG211" i="1"/>
  <c r="CU211" i="1" s="1"/>
  <c r="AH211" i="1"/>
  <c r="CV211" i="1" s="1"/>
  <c r="AI211" i="1"/>
  <c r="CW211" i="1" s="1"/>
  <c r="V211" i="1" s="1"/>
  <c r="AJ211" i="1"/>
  <c r="CR211" i="1"/>
  <c r="Q211" i="1" s="1"/>
  <c r="CS211" i="1"/>
  <c r="R211" i="1" s="1"/>
  <c r="CT211" i="1"/>
  <c r="S211" i="1" s="1"/>
  <c r="CX211" i="1"/>
  <c r="W211" i="1" s="1"/>
  <c r="FR211" i="1"/>
  <c r="GL211" i="1"/>
  <c r="GO211" i="1"/>
  <c r="GP211" i="1"/>
  <c r="GV211" i="1"/>
  <c r="HC211" i="1" s="1"/>
  <c r="GX211" i="1" s="1"/>
  <c r="C212" i="1"/>
  <c r="D212" i="1"/>
  <c r="N212" i="1"/>
  <c r="AC212" i="1"/>
  <c r="CQ212" i="1" s="1"/>
  <c r="P212" i="1" s="1"/>
  <c r="AE212" i="1"/>
  <c r="AD212" i="1" s="1"/>
  <c r="AF212" i="1"/>
  <c r="AG212" i="1"/>
  <c r="CU212" i="1" s="1"/>
  <c r="T212" i="1" s="1"/>
  <c r="AH212" i="1"/>
  <c r="CV212" i="1" s="1"/>
  <c r="U212" i="1" s="1"/>
  <c r="AI212" i="1"/>
  <c r="AJ212" i="1"/>
  <c r="CR212" i="1"/>
  <c r="Q212" i="1" s="1"/>
  <c r="CS212" i="1"/>
  <c r="R212" i="1" s="1"/>
  <c r="CT212" i="1"/>
  <c r="S212" i="1" s="1"/>
  <c r="CW212" i="1"/>
  <c r="V212" i="1" s="1"/>
  <c r="CX212" i="1"/>
  <c r="W212" i="1" s="1"/>
  <c r="FR212" i="1"/>
  <c r="GL212" i="1"/>
  <c r="GO212" i="1"/>
  <c r="GP212" i="1"/>
  <c r="GV212" i="1"/>
  <c r="HC212" i="1"/>
  <c r="GX212" i="1" s="1"/>
  <c r="I213" i="1"/>
  <c r="U213" i="1" s="1"/>
  <c r="N213" i="1"/>
  <c r="AC213" i="1"/>
  <c r="AB213" i="1" s="1"/>
  <c r="AE213" i="1"/>
  <c r="AD213" i="1" s="1"/>
  <c r="CR213" i="1" s="1"/>
  <c r="AF213" i="1"/>
  <c r="CT213" i="1" s="1"/>
  <c r="AG213" i="1"/>
  <c r="CU213" i="1" s="1"/>
  <c r="AH213" i="1"/>
  <c r="CV213" i="1" s="1"/>
  <c r="AI213" i="1"/>
  <c r="AJ213" i="1"/>
  <c r="CQ213" i="1"/>
  <c r="CS213" i="1"/>
  <c r="CW213" i="1"/>
  <c r="CX213" i="1"/>
  <c r="FR213" i="1"/>
  <c r="GL213" i="1"/>
  <c r="GO213" i="1"/>
  <c r="GP213" i="1"/>
  <c r="GV213" i="1"/>
  <c r="HC213" i="1"/>
  <c r="I214" i="1"/>
  <c r="N214" i="1"/>
  <c r="AC214" i="1"/>
  <c r="CQ214" i="1" s="1"/>
  <c r="AE214" i="1"/>
  <c r="AD214" i="1" s="1"/>
  <c r="AF214" i="1"/>
  <c r="AG214" i="1"/>
  <c r="CU214" i="1" s="1"/>
  <c r="AH214" i="1"/>
  <c r="CV214" i="1" s="1"/>
  <c r="U214" i="1" s="1"/>
  <c r="AI214" i="1"/>
  <c r="AJ214" i="1"/>
  <c r="CR214" i="1"/>
  <c r="CS214" i="1"/>
  <c r="CT214" i="1"/>
  <c r="CW214" i="1"/>
  <c r="V214" i="1" s="1"/>
  <c r="CX214" i="1"/>
  <c r="FR214" i="1"/>
  <c r="GL214" i="1"/>
  <c r="GO214" i="1"/>
  <c r="GP214" i="1"/>
  <c r="GV214" i="1"/>
  <c r="HC214" i="1"/>
  <c r="C215" i="1"/>
  <c r="D215" i="1"/>
  <c r="N215" i="1"/>
  <c r="U215" i="1"/>
  <c r="AC215" i="1"/>
  <c r="CQ215" i="1" s="1"/>
  <c r="P215" i="1" s="1"/>
  <c r="AD215" i="1"/>
  <c r="CR215" i="1" s="1"/>
  <c r="Q215" i="1" s="1"/>
  <c r="AE215" i="1"/>
  <c r="CS215" i="1" s="1"/>
  <c r="R215" i="1" s="1"/>
  <c r="AF215" i="1"/>
  <c r="AG215" i="1"/>
  <c r="AH215" i="1"/>
  <c r="AI215" i="1"/>
  <c r="CW215" i="1" s="1"/>
  <c r="V215" i="1" s="1"/>
  <c r="AJ215" i="1"/>
  <c r="CX215" i="1" s="1"/>
  <c r="W215" i="1" s="1"/>
  <c r="CT215" i="1"/>
  <c r="S215" i="1" s="1"/>
  <c r="CU215" i="1"/>
  <c r="T215" i="1" s="1"/>
  <c r="CV215" i="1"/>
  <c r="FR215" i="1"/>
  <c r="GL215" i="1"/>
  <c r="GO215" i="1"/>
  <c r="GP215" i="1"/>
  <c r="GV215" i="1"/>
  <c r="HC215" i="1" s="1"/>
  <c r="GX215" i="1" s="1"/>
  <c r="C216" i="1"/>
  <c r="D216" i="1"/>
  <c r="N216" i="1"/>
  <c r="T216" i="1"/>
  <c r="AC216" i="1"/>
  <c r="CQ216" i="1" s="1"/>
  <c r="P216" i="1" s="1"/>
  <c r="AE216" i="1"/>
  <c r="AD216" i="1" s="1"/>
  <c r="CR216" i="1" s="1"/>
  <c r="Q216" i="1" s="1"/>
  <c r="AF216" i="1"/>
  <c r="AG216" i="1"/>
  <c r="AH216" i="1"/>
  <c r="CV216" i="1" s="1"/>
  <c r="U216" i="1" s="1"/>
  <c r="AI216" i="1"/>
  <c r="CW216" i="1" s="1"/>
  <c r="V216" i="1" s="1"/>
  <c r="AJ216" i="1"/>
  <c r="CX216" i="1" s="1"/>
  <c r="W216" i="1" s="1"/>
  <c r="CS216" i="1"/>
  <c r="R216" i="1" s="1"/>
  <c r="CT216" i="1"/>
  <c r="S216" i="1" s="1"/>
  <c r="CU216" i="1"/>
  <c r="FR216" i="1"/>
  <c r="GL216" i="1"/>
  <c r="GO216" i="1"/>
  <c r="GP216" i="1"/>
  <c r="GV216" i="1"/>
  <c r="HC216" i="1" s="1"/>
  <c r="GX216" i="1" s="1"/>
  <c r="I217" i="1"/>
  <c r="T217" i="1" s="1"/>
  <c r="N217" i="1"/>
  <c r="AC217" i="1"/>
  <c r="CQ217" i="1" s="1"/>
  <c r="AE217" i="1"/>
  <c r="AD217" i="1" s="1"/>
  <c r="CR217" i="1" s="1"/>
  <c r="AF217" i="1"/>
  <c r="AG217" i="1"/>
  <c r="AH217" i="1"/>
  <c r="CV217" i="1" s="1"/>
  <c r="AI217" i="1"/>
  <c r="CW217" i="1" s="1"/>
  <c r="AJ217" i="1"/>
  <c r="CX217" i="1" s="1"/>
  <c r="CS217" i="1"/>
  <c r="CT217" i="1"/>
  <c r="CU217" i="1"/>
  <c r="FR217" i="1"/>
  <c r="GL217" i="1"/>
  <c r="GO217" i="1"/>
  <c r="GP217" i="1"/>
  <c r="GV217" i="1"/>
  <c r="HC217" i="1" s="1"/>
  <c r="I218" i="1"/>
  <c r="N218" i="1"/>
  <c r="AC218" i="1"/>
  <c r="CQ218" i="1" s="1"/>
  <c r="AE218" i="1"/>
  <c r="AD218" i="1" s="1"/>
  <c r="CR218" i="1" s="1"/>
  <c r="AF218" i="1"/>
  <c r="AG218" i="1"/>
  <c r="AH218" i="1"/>
  <c r="CV218" i="1" s="1"/>
  <c r="AI218" i="1"/>
  <c r="CW218" i="1" s="1"/>
  <c r="AJ218" i="1"/>
  <c r="CS218" i="1"/>
  <c r="CT218" i="1"/>
  <c r="CU218" i="1"/>
  <c r="CX218" i="1"/>
  <c r="FR218" i="1"/>
  <c r="GL218" i="1"/>
  <c r="GO218" i="1"/>
  <c r="GP218" i="1"/>
  <c r="GV218" i="1"/>
  <c r="HC218" i="1" s="1"/>
  <c r="C219" i="1"/>
  <c r="D219" i="1"/>
  <c r="N219" i="1"/>
  <c r="S219" i="1"/>
  <c r="AC219" i="1"/>
  <c r="CQ219" i="1" s="1"/>
  <c r="P219" i="1" s="1"/>
  <c r="AD219" i="1"/>
  <c r="AE219" i="1"/>
  <c r="AF219" i="1"/>
  <c r="AG219" i="1"/>
  <c r="CU219" i="1" s="1"/>
  <c r="T219" i="1" s="1"/>
  <c r="AH219" i="1"/>
  <c r="CV219" i="1" s="1"/>
  <c r="U219" i="1" s="1"/>
  <c r="AI219" i="1"/>
  <c r="CW219" i="1" s="1"/>
  <c r="V219" i="1" s="1"/>
  <c r="AJ219" i="1"/>
  <c r="CR219" i="1"/>
  <c r="Q219" i="1" s="1"/>
  <c r="CS219" i="1"/>
  <c r="R219" i="1" s="1"/>
  <c r="CT219" i="1"/>
  <c r="CX219" i="1"/>
  <c r="W219" i="1" s="1"/>
  <c r="FR219" i="1"/>
  <c r="GL219" i="1"/>
  <c r="GO219" i="1"/>
  <c r="GP219" i="1"/>
  <c r="GV219" i="1"/>
  <c r="HC219" i="1" s="1"/>
  <c r="GX219" i="1" s="1"/>
  <c r="C220" i="1"/>
  <c r="D220" i="1"/>
  <c r="N220" i="1"/>
  <c r="R220" i="1"/>
  <c r="AC220" i="1"/>
  <c r="AB220" i="1" s="1"/>
  <c r="AE220" i="1"/>
  <c r="AD220" i="1" s="1"/>
  <c r="CR220" i="1" s="1"/>
  <c r="Q220" i="1" s="1"/>
  <c r="AF220" i="1"/>
  <c r="CT220" i="1" s="1"/>
  <c r="S220" i="1" s="1"/>
  <c r="AG220" i="1"/>
  <c r="CU220" i="1" s="1"/>
  <c r="T220" i="1" s="1"/>
  <c r="AH220" i="1"/>
  <c r="CV220" i="1" s="1"/>
  <c r="U220" i="1" s="1"/>
  <c r="AI220" i="1"/>
  <c r="AJ220" i="1"/>
  <c r="CS220" i="1"/>
  <c r="CW220" i="1"/>
  <c r="V220" i="1" s="1"/>
  <c r="CX220" i="1"/>
  <c r="W220" i="1" s="1"/>
  <c r="FR220" i="1"/>
  <c r="GL220" i="1"/>
  <c r="GO220" i="1"/>
  <c r="GP220" i="1"/>
  <c r="GV220" i="1"/>
  <c r="HC220" i="1"/>
  <c r="GX220" i="1" s="1"/>
  <c r="I221" i="1"/>
  <c r="R221" i="1" s="1"/>
  <c r="N221" i="1"/>
  <c r="AC221" i="1"/>
  <c r="AB221" i="1" s="1"/>
  <c r="AE221" i="1"/>
  <c r="AD221" i="1" s="1"/>
  <c r="CR221" i="1" s="1"/>
  <c r="AF221" i="1"/>
  <c r="CT221" i="1" s="1"/>
  <c r="AG221" i="1"/>
  <c r="CU221" i="1" s="1"/>
  <c r="AH221" i="1"/>
  <c r="CV221" i="1" s="1"/>
  <c r="U221" i="1" s="1"/>
  <c r="AI221" i="1"/>
  <c r="AJ221" i="1"/>
  <c r="CQ221" i="1"/>
  <c r="CS221" i="1"/>
  <c r="CW221" i="1"/>
  <c r="CX221" i="1"/>
  <c r="W221" i="1" s="1"/>
  <c r="FR221" i="1"/>
  <c r="GL221" i="1"/>
  <c r="GO221" i="1"/>
  <c r="GP221" i="1"/>
  <c r="GV221" i="1"/>
  <c r="HC221" i="1"/>
  <c r="GX221" i="1" s="1"/>
  <c r="I222" i="1"/>
  <c r="N222" i="1"/>
  <c r="AC222" i="1"/>
  <c r="AE222" i="1"/>
  <c r="AD222" i="1" s="1"/>
  <c r="CR222" i="1" s="1"/>
  <c r="AF222" i="1"/>
  <c r="CT222" i="1" s="1"/>
  <c r="AG222" i="1"/>
  <c r="CU222" i="1" s="1"/>
  <c r="AH222" i="1"/>
  <c r="AI222" i="1"/>
  <c r="AJ222" i="1"/>
  <c r="CQ222" i="1"/>
  <c r="CS222" i="1"/>
  <c r="CV222" i="1"/>
  <c r="CW222" i="1"/>
  <c r="V222" i="1" s="1"/>
  <c r="CX222" i="1"/>
  <c r="FR222" i="1"/>
  <c r="GL222" i="1"/>
  <c r="GO222" i="1"/>
  <c r="GP222" i="1"/>
  <c r="GV222" i="1"/>
  <c r="HC222" i="1"/>
  <c r="C223" i="1"/>
  <c r="D223" i="1"/>
  <c r="N223" i="1"/>
  <c r="T223" i="1"/>
  <c r="W223" i="1"/>
  <c r="AC223" i="1"/>
  <c r="CQ223" i="1" s="1"/>
  <c r="P223" i="1" s="1"/>
  <c r="AE223" i="1"/>
  <c r="CS223" i="1" s="1"/>
  <c r="R223" i="1" s="1"/>
  <c r="AF223" i="1"/>
  <c r="CT223" i="1" s="1"/>
  <c r="S223" i="1" s="1"/>
  <c r="AG223" i="1"/>
  <c r="AH223" i="1"/>
  <c r="AI223" i="1"/>
  <c r="AJ223" i="1"/>
  <c r="CU223" i="1"/>
  <c r="CV223" i="1"/>
  <c r="U223" i="1" s="1"/>
  <c r="CW223" i="1"/>
  <c r="V223" i="1" s="1"/>
  <c r="CX223" i="1"/>
  <c r="FR223" i="1"/>
  <c r="GL223" i="1"/>
  <c r="GO223" i="1"/>
  <c r="GP223" i="1"/>
  <c r="GV223" i="1"/>
  <c r="HC223" i="1"/>
  <c r="GX223" i="1" s="1"/>
  <c r="C224" i="1"/>
  <c r="D224" i="1"/>
  <c r="N224" i="1"/>
  <c r="S224" i="1"/>
  <c r="AC224" i="1"/>
  <c r="AE224" i="1"/>
  <c r="CS224" i="1" s="1"/>
  <c r="R224" i="1" s="1"/>
  <c r="AF224" i="1"/>
  <c r="AG224" i="1"/>
  <c r="AH224" i="1"/>
  <c r="CV224" i="1" s="1"/>
  <c r="U224" i="1" s="1"/>
  <c r="AI224" i="1"/>
  <c r="CW224" i="1" s="1"/>
  <c r="V224" i="1" s="1"/>
  <c r="AJ224" i="1"/>
  <c r="CX224" i="1" s="1"/>
  <c r="W224" i="1" s="1"/>
  <c r="CT224" i="1"/>
  <c r="CU224" i="1"/>
  <c r="T224" i="1" s="1"/>
  <c r="FR224" i="1"/>
  <c r="GL224" i="1"/>
  <c r="GO224" i="1"/>
  <c r="GP224" i="1"/>
  <c r="GV224" i="1"/>
  <c r="HC224" i="1" s="1"/>
  <c r="GX224" i="1" s="1"/>
  <c r="I225" i="1"/>
  <c r="S225" i="1" s="1"/>
  <c r="N225" i="1"/>
  <c r="AC225" i="1"/>
  <c r="AE225" i="1"/>
  <c r="CS225" i="1" s="1"/>
  <c r="AF225" i="1"/>
  <c r="AG225" i="1"/>
  <c r="AH225" i="1"/>
  <c r="AI225" i="1"/>
  <c r="CW225" i="1" s="1"/>
  <c r="AJ225" i="1"/>
  <c r="CX225" i="1" s="1"/>
  <c r="CT225" i="1"/>
  <c r="CU225" i="1"/>
  <c r="CV225" i="1"/>
  <c r="FR225" i="1"/>
  <c r="GL225" i="1"/>
  <c r="GO225" i="1"/>
  <c r="GP225" i="1"/>
  <c r="GV225" i="1"/>
  <c r="HC225" i="1" s="1"/>
  <c r="I226" i="1"/>
  <c r="N226" i="1"/>
  <c r="AC226" i="1"/>
  <c r="AE226" i="1"/>
  <c r="CS226" i="1" s="1"/>
  <c r="AF226" i="1"/>
  <c r="AG226" i="1"/>
  <c r="AH226" i="1"/>
  <c r="AI226" i="1"/>
  <c r="CW226" i="1" s="1"/>
  <c r="AJ226" i="1"/>
  <c r="CX226" i="1" s="1"/>
  <c r="CT226" i="1"/>
  <c r="CU226" i="1"/>
  <c r="CV226" i="1"/>
  <c r="FR226" i="1"/>
  <c r="GL226" i="1"/>
  <c r="GO226" i="1"/>
  <c r="GP226" i="1"/>
  <c r="GV226" i="1"/>
  <c r="HC226" i="1" s="1"/>
  <c r="I227" i="1"/>
  <c r="S227" i="1" s="1"/>
  <c r="N227" i="1"/>
  <c r="AC227" i="1"/>
  <c r="AE227" i="1"/>
  <c r="CS227" i="1" s="1"/>
  <c r="AF227" i="1"/>
  <c r="AG227" i="1"/>
  <c r="AH227" i="1"/>
  <c r="AI227" i="1"/>
  <c r="CW227" i="1" s="1"/>
  <c r="AJ227" i="1"/>
  <c r="CX227" i="1" s="1"/>
  <c r="CT227" i="1"/>
  <c r="CU227" i="1"/>
  <c r="CV227" i="1"/>
  <c r="FR227" i="1"/>
  <c r="GL227" i="1"/>
  <c r="GO227" i="1"/>
  <c r="GP227" i="1"/>
  <c r="GV227" i="1"/>
  <c r="HC227" i="1" s="1"/>
  <c r="I228" i="1"/>
  <c r="N228" i="1"/>
  <c r="AC228" i="1"/>
  <c r="AE228" i="1"/>
  <c r="CS228" i="1" s="1"/>
  <c r="AF228" i="1"/>
  <c r="AG228" i="1"/>
  <c r="AH228" i="1"/>
  <c r="AI228" i="1"/>
  <c r="CW228" i="1" s="1"/>
  <c r="AJ228" i="1"/>
  <c r="CX228" i="1" s="1"/>
  <c r="CT228" i="1"/>
  <c r="CU228" i="1"/>
  <c r="CV228" i="1"/>
  <c r="FR228" i="1"/>
  <c r="GL228" i="1"/>
  <c r="GO228" i="1"/>
  <c r="GP228" i="1"/>
  <c r="GV228" i="1"/>
  <c r="HC228" i="1" s="1"/>
  <c r="C229" i="1"/>
  <c r="D229" i="1"/>
  <c r="N229" i="1"/>
  <c r="R229" i="1"/>
  <c r="AC229" i="1"/>
  <c r="CQ229" i="1" s="1"/>
  <c r="P229" i="1" s="1"/>
  <c r="AD229" i="1"/>
  <c r="CR229" i="1" s="1"/>
  <c r="Q229" i="1" s="1"/>
  <c r="AE229" i="1"/>
  <c r="AF229" i="1"/>
  <c r="AG229" i="1"/>
  <c r="AH229" i="1"/>
  <c r="CV229" i="1" s="1"/>
  <c r="U229" i="1" s="1"/>
  <c r="AI229" i="1"/>
  <c r="CW229" i="1" s="1"/>
  <c r="V229" i="1" s="1"/>
  <c r="AJ229" i="1"/>
  <c r="CX229" i="1" s="1"/>
  <c r="W229" i="1" s="1"/>
  <c r="CS229" i="1"/>
  <c r="CT229" i="1"/>
  <c r="S229" i="1" s="1"/>
  <c r="CU229" i="1"/>
  <c r="T229" i="1" s="1"/>
  <c r="FR229" i="1"/>
  <c r="GL229" i="1"/>
  <c r="GO229" i="1"/>
  <c r="GP229" i="1"/>
  <c r="GV229" i="1"/>
  <c r="HC229" i="1" s="1"/>
  <c r="GX229" i="1" s="1"/>
  <c r="C230" i="1"/>
  <c r="D230" i="1"/>
  <c r="N230" i="1"/>
  <c r="T230" i="1"/>
  <c r="AC230" i="1"/>
  <c r="CQ230" i="1" s="1"/>
  <c r="P230" i="1" s="1"/>
  <c r="AE230" i="1"/>
  <c r="AD230" i="1" s="1"/>
  <c r="CR230" i="1" s="1"/>
  <c r="Q230" i="1" s="1"/>
  <c r="AF230" i="1"/>
  <c r="AG230" i="1"/>
  <c r="AH230" i="1"/>
  <c r="CV230" i="1" s="1"/>
  <c r="U230" i="1" s="1"/>
  <c r="AI230" i="1"/>
  <c r="CW230" i="1" s="1"/>
  <c r="V230" i="1" s="1"/>
  <c r="AJ230" i="1"/>
  <c r="CX230" i="1" s="1"/>
  <c r="W230" i="1" s="1"/>
  <c r="CS230" i="1"/>
  <c r="R230" i="1" s="1"/>
  <c r="CT230" i="1"/>
  <c r="S230" i="1" s="1"/>
  <c r="CU230" i="1"/>
  <c r="FR230" i="1"/>
  <c r="GL230" i="1"/>
  <c r="GO230" i="1"/>
  <c r="GP230" i="1"/>
  <c r="GV230" i="1"/>
  <c r="HC230" i="1" s="1"/>
  <c r="GX230" i="1" s="1"/>
  <c r="I231" i="1"/>
  <c r="T231" i="1" s="1"/>
  <c r="N231" i="1"/>
  <c r="AC231" i="1"/>
  <c r="CQ231" i="1" s="1"/>
  <c r="AE231" i="1"/>
  <c r="AD231" i="1" s="1"/>
  <c r="CR231" i="1" s="1"/>
  <c r="AF231" i="1"/>
  <c r="AG231" i="1"/>
  <c r="AH231" i="1"/>
  <c r="CV231" i="1" s="1"/>
  <c r="AI231" i="1"/>
  <c r="CW231" i="1" s="1"/>
  <c r="AJ231" i="1"/>
  <c r="CS231" i="1"/>
  <c r="CT231" i="1"/>
  <c r="CU231" i="1"/>
  <c r="CX231" i="1"/>
  <c r="FR231" i="1"/>
  <c r="GL231" i="1"/>
  <c r="GO231" i="1"/>
  <c r="GP231" i="1"/>
  <c r="GV231" i="1"/>
  <c r="HC231" i="1" s="1"/>
  <c r="I232" i="1"/>
  <c r="N232" i="1"/>
  <c r="AC232" i="1"/>
  <c r="CQ232" i="1" s="1"/>
  <c r="AE232" i="1"/>
  <c r="AD232" i="1" s="1"/>
  <c r="CR232" i="1" s="1"/>
  <c r="AF232" i="1"/>
  <c r="AG232" i="1"/>
  <c r="AH232" i="1"/>
  <c r="CV232" i="1" s="1"/>
  <c r="AI232" i="1"/>
  <c r="CW232" i="1" s="1"/>
  <c r="AJ232" i="1"/>
  <c r="CS232" i="1"/>
  <c r="CT232" i="1"/>
  <c r="CU232" i="1"/>
  <c r="CX232" i="1"/>
  <c r="FR232" i="1"/>
  <c r="GL232" i="1"/>
  <c r="GO232" i="1"/>
  <c r="GP232" i="1"/>
  <c r="GV232" i="1"/>
  <c r="HC232" i="1" s="1"/>
  <c r="C233" i="1"/>
  <c r="D233" i="1"/>
  <c r="N233" i="1"/>
  <c r="S233" i="1"/>
  <c r="AC233" i="1"/>
  <c r="CQ233" i="1" s="1"/>
  <c r="P233" i="1" s="1"/>
  <c r="AD233" i="1"/>
  <c r="AE233" i="1"/>
  <c r="AF233" i="1"/>
  <c r="AG233" i="1"/>
  <c r="CU233" i="1" s="1"/>
  <c r="T233" i="1" s="1"/>
  <c r="AH233" i="1"/>
  <c r="CV233" i="1" s="1"/>
  <c r="U233" i="1" s="1"/>
  <c r="AI233" i="1"/>
  <c r="CW233" i="1" s="1"/>
  <c r="V233" i="1" s="1"/>
  <c r="AJ233" i="1"/>
  <c r="CR233" i="1"/>
  <c r="Q233" i="1" s="1"/>
  <c r="CS233" i="1"/>
  <c r="R233" i="1" s="1"/>
  <c r="CT233" i="1"/>
  <c r="CX233" i="1"/>
  <c r="W233" i="1" s="1"/>
  <c r="FR233" i="1"/>
  <c r="GL233" i="1"/>
  <c r="GO233" i="1"/>
  <c r="GP233" i="1"/>
  <c r="GV233" i="1"/>
  <c r="HC233" i="1" s="1"/>
  <c r="GX233" i="1" s="1"/>
  <c r="C234" i="1"/>
  <c r="D234" i="1"/>
  <c r="N234" i="1"/>
  <c r="R234" i="1"/>
  <c r="AC234" i="1"/>
  <c r="AB234" i="1" s="1"/>
  <c r="AE234" i="1"/>
  <c r="AD234" i="1" s="1"/>
  <c r="CR234" i="1" s="1"/>
  <c r="Q234" i="1" s="1"/>
  <c r="AF234" i="1"/>
  <c r="CT234" i="1" s="1"/>
  <c r="S234" i="1" s="1"/>
  <c r="AG234" i="1"/>
  <c r="CU234" i="1" s="1"/>
  <c r="T234" i="1" s="1"/>
  <c r="AH234" i="1"/>
  <c r="CV234" i="1" s="1"/>
  <c r="U234" i="1" s="1"/>
  <c r="AI234" i="1"/>
  <c r="AJ234" i="1"/>
  <c r="CS234" i="1"/>
  <c r="CW234" i="1"/>
  <c r="V234" i="1" s="1"/>
  <c r="CX234" i="1"/>
  <c r="W234" i="1" s="1"/>
  <c r="FR234" i="1"/>
  <c r="GL234" i="1"/>
  <c r="GO234" i="1"/>
  <c r="GP234" i="1"/>
  <c r="GV234" i="1"/>
  <c r="HC234" i="1"/>
  <c r="GX234" i="1" s="1"/>
  <c r="I235" i="1"/>
  <c r="U235" i="1" s="1"/>
  <c r="N235" i="1"/>
  <c r="AC235" i="1"/>
  <c r="AE235" i="1"/>
  <c r="AD235" i="1" s="1"/>
  <c r="CR235" i="1" s="1"/>
  <c r="AF235" i="1"/>
  <c r="CT235" i="1" s="1"/>
  <c r="AG235" i="1"/>
  <c r="CU235" i="1" s="1"/>
  <c r="AH235" i="1"/>
  <c r="AI235" i="1"/>
  <c r="AJ235" i="1"/>
  <c r="CQ235" i="1"/>
  <c r="CS235" i="1"/>
  <c r="CV235" i="1"/>
  <c r="CW235" i="1"/>
  <c r="CX235" i="1"/>
  <c r="FR235" i="1"/>
  <c r="GL235" i="1"/>
  <c r="GO235" i="1"/>
  <c r="GP235" i="1"/>
  <c r="GV235" i="1"/>
  <c r="HC235" i="1"/>
  <c r="I236" i="1"/>
  <c r="N236" i="1"/>
  <c r="AC236" i="1"/>
  <c r="AE236" i="1"/>
  <c r="AD236" i="1" s="1"/>
  <c r="CR236" i="1" s="1"/>
  <c r="AF236" i="1"/>
  <c r="CT236" i="1" s="1"/>
  <c r="AG236" i="1"/>
  <c r="CU236" i="1" s="1"/>
  <c r="AH236" i="1"/>
  <c r="AI236" i="1"/>
  <c r="AJ236" i="1"/>
  <c r="CQ236" i="1"/>
  <c r="CS236" i="1"/>
  <c r="CV236" i="1"/>
  <c r="CW236" i="1"/>
  <c r="V236" i="1" s="1"/>
  <c r="CX236" i="1"/>
  <c r="FR236" i="1"/>
  <c r="GL236" i="1"/>
  <c r="GO236" i="1"/>
  <c r="GP236" i="1"/>
  <c r="GV236" i="1"/>
  <c r="HC236" i="1"/>
  <c r="B238" i="1"/>
  <c r="B209" i="1" s="1"/>
  <c r="C238" i="1"/>
  <c r="C209" i="1" s="1"/>
  <c r="D238" i="1"/>
  <c r="D209" i="1" s="1"/>
  <c r="F238" i="1"/>
  <c r="F209" i="1" s="1"/>
  <c r="G238" i="1"/>
  <c r="G209" i="1" s="1"/>
  <c r="AO238" i="1"/>
  <c r="AO209" i="1" s="1"/>
  <c r="BD238" i="1"/>
  <c r="BD209" i="1" s="1"/>
  <c r="BX238" i="1"/>
  <c r="BX209" i="1" s="1"/>
  <c r="CK238" i="1"/>
  <c r="CK209" i="1" s="1"/>
  <c r="CL238" i="1"/>
  <c r="CL209" i="1" s="1"/>
  <c r="CM238" i="1"/>
  <c r="CM209" i="1" s="1"/>
  <c r="EG238" i="1"/>
  <c r="EG209" i="1" s="1"/>
  <c r="EV238" i="1"/>
  <c r="EV209" i="1" s="1"/>
  <c r="FP238" i="1"/>
  <c r="FP209" i="1" s="1"/>
  <c r="GC238" i="1"/>
  <c r="GC209" i="1" s="1"/>
  <c r="GD238" i="1"/>
  <c r="GD209" i="1" s="1"/>
  <c r="GE238" i="1"/>
  <c r="GE209" i="1" s="1"/>
  <c r="F242" i="1"/>
  <c r="P242" i="1"/>
  <c r="F263" i="1"/>
  <c r="B268" i="1"/>
  <c r="B83" i="1" s="1"/>
  <c r="C268" i="1"/>
  <c r="C83" i="1" s="1"/>
  <c r="D268" i="1"/>
  <c r="D83" i="1" s="1"/>
  <c r="F268" i="1"/>
  <c r="F83" i="1" s="1"/>
  <c r="G268" i="1"/>
  <c r="G83" i="1" s="1"/>
  <c r="BD268" i="1"/>
  <c r="BD83" i="1" s="1"/>
  <c r="F293" i="1"/>
  <c r="D298" i="1"/>
  <c r="E300" i="1"/>
  <c r="Z300" i="1"/>
  <c r="AA300" i="1"/>
  <c r="AB300" i="1"/>
  <c r="AC300" i="1"/>
  <c r="AD300" i="1"/>
  <c r="AE300" i="1"/>
  <c r="AF300" i="1"/>
  <c r="AG300" i="1"/>
  <c r="AH300" i="1"/>
  <c r="AI300" i="1"/>
  <c r="AJ300" i="1"/>
  <c r="AK300" i="1"/>
  <c r="AL300" i="1"/>
  <c r="AM300" i="1"/>
  <c r="AN300" i="1"/>
  <c r="BE300" i="1"/>
  <c r="BF300" i="1"/>
  <c r="BG300" i="1"/>
  <c r="BH300" i="1"/>
  <c r="BI300" i="1"/>
  <c r="BJ300" i="1"/>
  <c r="BK300" i="1"/>
  <c r="BL300" i="1"/>
  <c r="BM300" i="1"/>
  <c r="BN300" i="1"/>
  <c r="BO300" i="1"/>
  <c r="BP300" i="1"/>
  <c r="BQ300" i="1"/>
  <c r="BR300" i="1"/>
  <c r="BS300" i="1"/>
  <c r="BT300" i="1"/>
  <c r="BU300" i="1"/>
  <c r="BV300" i="1"/>
  <c r="BW300" i="1"/>
  <c r="BX300" i="1"/>
  <c r="BY300" i="1"/>
  <c r="BZ300" i="1"/>
  <c r="CA300" i="1"/>
  <c r="CB300" i="1"/>
  <c r="CC300" i="1"/>
  <c r="CD300" i="1"/>
  <c r="CE300" i="1"/>
  <c r="CF300" i="1"/>
  <c r="CG300" i="1"/>
  <c r="CH300" i="1"/>
  <c r="CI300" i="1"/>
  <c r="CJ300" i="1"/>
  <c r="CK300" i="1"/>
  <c r="CL300" i="1"/>
  <c r="CM300" i="1"/>
  <c r="CN300" i="1"/>
  <c r="CO300" i="1"/>
  <c r="CP300" i="1"/>
  <c r="CQ300" i="1"/>
  <c r="CR300" i="1"/>
  <c r="CS300" i="1"/>
  <c r="CT300" i="1"/>
  <c r="CU300" i="1"/>
  <c r="CV300" i="1"/>
  <c r="CW300" i="1"/>
  <c r="CX300" i="1"/>
  <c r="CY300" i="1"/>
  <c r="CZ300" i="1"/>
  <c r="DA300" i="1"/>
  <c r="DB300" i="1"/>
  <c r="DC300" i="1"/>
  <c r="DD300" i="1"/>
  <c r="DE300" i="1"/>
  <c r="DF300" i="1"/>
  <c r="DR300" i="1"/>
  <c r="DS300" i="1"/>
  <c r="DT300" i="1"/>
  <c r="DU300" i="1"/>
  <c r="DV300" i="1"/>
  <c r="DW300" i="1"/>
  <c r="DX300" i="1"/>
  <c r="DY300" i="1"/>
  <c r="DZ300" i="1"/>
  <c r="EA300" i="1"/>
  <c r="EB300" i="1"/>
  <c r="EC300" i="1"/>
  <c r="ED300" i="1"/>
  <c r="EE300" i="1"/>
  <c r="EF300" i="1"/>
  <c r="EW300" i="1"/>
  <c r="EX300" i="1"/>
  <c r="EY300" i="1"/>
  <c r="EZ300" i="1"/>
  <c r="FA300" i="1"/>
  <c r="FB300" i="1"/>
  <c r="FC300" i="1"/>
  <c r="FD300" i="1"/>
  <c r="FE300" i="1"/>
  <c r="FF300" i="1"/>
  <c r="FG300" i="1"/>
  <c r="FH300" i="1"/>
  <c r="FI300" i="1"/>
  <c r="FJ300" i="1"/>
  <c r="FK300" i="1"/>
  <c r="FL300" i="1"/>
  <c r="FM300" i="1"/>
  <c r="FN300" i="1"/>
  <c r="FO300" i="1"/>
  <c r="FP300" i="1"/>
  <c r="FQ300" i="1"/>
  <c r="FR300" i="1"/>
  <c r="FS300" i="1"/>
  <c r="FT300" i="1"/>
  <c r="FU300" i="1"/>
  <c r="FV300" i="1"/>
  <c r="FW300" i="1"/>
  <c r="FX300" i="1"/>
  <c r="FY300" i="1"/>
  <c r="FZ300" i="1"/>
  <c r="GA300" i="1"/>
  <c r="GB300" i="1"/>
  <c r="GC300" i="1"/>
  <c r="GD300" i="1"/>
  <c r="GE300" i="1"/>
  <c r="GF300" i="1"/>
  <c r="GG300" i="1"/>
  <c r="GH300" i="1"/>
  <c r="GI300" i="1"/>
  <c r="GJ300" i="1"/>
  <c r="GK300" i="1"/>
  <c r="GL300" i="1"/>
  <c r="GM300" i="1"/>
  <c r="GN300" i="1"/>
  <c r="GO300" i="1"/>
  <c r="GP300" i="1"/>
  <c r="GQ300" i="1"/>
  <c r="GR300" i="1"/>
  <c r="GS300" i="1"/>
  <c r="GT300" i="1"/>
  <c r="GU300" i="1"/>
  <c r="GV300" i="1"/>
  <c r="GW300" i="1"/>
  <c r="GX300" i="1"/>
  <c r="D302" i="1"/>
  <c r="E304" i="1"/>
  <c r="Z304" i="1"/>
  <c r="AA304" i="1"/>
  <c r="AM304" i="1"/>
  <c r="AN304" i="1"/>
  <c r="BE304" i="1"/>
  <c r="BF304" i="1"/>
  <c r="BG304" i="1"/>
  <c r="BH304" i="1"/>
  <c r="BI304" i="1"/>
  <c r="BJ304" i="1"/>
  <c r="BK304" i="1"/>
  <c r="BL304" i="1"/>
  <c r="BM304" i="1"/>
  <c r="BN304" i="1"/>
  <c r="BO304" i="1"/>
  <c r="BP304" i="1"/>
  <c r="BQ304" i="1"/>
  <c r="BR304" i="1"/>
  <c r="BS304" i="1"/>
  <c r="BT304" i="1"/>
  <c r="BU304" i="1"/>
  <c r="BV304" i="1"/>
  <c r="BW304" i="1"/>
  <c r="CN304" i="1"/>
  <c r="CO304" i="1"/>
  <c r="CP304" i="1"/>
  <c r="CQ304" i="1"/>
  <c r="CR304" i="1"/>
  <c r="CS304" i="1"/>
  <c r="CT304" i="1"/>
  <c r="CU304" i="1"/>
  <c r="CV304" i="1"/>
  <c r="CW304" i="1"/>
  <c r="CX304" i="1"/>
  <c r="CY304" i="1"/>
  <c r="CZ304" i="1"/>
  <c r="DA304" i="1"/>
  <c r="DB304" i="1"/>
  <c r="DC304" i="1"/>
  <c r="DD304" i="1"/>
  <c r="DE304" i="1"/>
  <c r="DF304" i="1"/>
  <c r="DR304" i="1"/>
  <c r="DS304" i="1"/>
  <c r="EE304" i="1"/>
  <c r="EF304" i="1"/>
  <c r="EW304" i="1"/>
  <c r="EX304" i="1"/>
  <c r="EY304" i="1"/>
  <c r="EZ304" i="1"/>
  <c r="FA304" i="1"/>
  <c r="FB304" i="1"/>
  <c r="FC304" i="1"/>
  <c r="FD304" i="1"/>
  <c r="FE304" i="1"/>
  <c r="FF304" i="1"/>
  <c r="FG304" i="1"/>
  <c r="FH304" i="1"/>
  <c r="FI304" i="1"/>
  <c r="FJ304" i="1"/>
  <c r="FK304" i="1"/>
  <c r="FL304" i="1"/>
  <c r="FM304" i="1"/>
  <c r="FN304" i="1"/>
  <c r="FO304" i="1"/>
  <c r="GF304" i="1"/>
  <c r="GG304" i="1"/>
  <c r="GH304" i="1"/>
  <c r="GI304" i="1"/>
  <c r="GJ304" i="1"/>
  <c r="GK304" i="1"/>
  <c r="GL304" i="1"/>
  <c r="GM304" i="1"/>
  <c r="GN304" i="1"/>
  <c r="GO304" i="1"/>
  <c r="GP304" i="1"/>
  <c r="GQ304" i="1"/>
  <c r="GR304" i="1"/>
  <c r="GS304" i="1"/>
  <c r="GT304" i="1"/>
  <c r="GU304" i="1"/>
  <c r="GV304" i="1"/>
  <c r="GW304" i="1"/>
  <c r="GX304" i="1"/>
  <c r="C306" i="1"/>
  <c r="D306" i="1"/>
  <c r="N306" i="1"/>
  <c r="AC306" i="1"/>
  <c r="AE306" i="1"/>
  <c r="AD306" i="1" s="1"/>
  <c r="CR306" i="1" s="1"/>
  <c r="Q306" i="1" s="1"/>
  <c r="AF306" i="1"/>
  <c r="AG306" i="1"/>
  <c r="AH306" i="1"/>
  <c r="AI306" i="1"/>
  <c r="CW306" i="1" s="1"/>
  <c r="V306" i="1" s="1"/>
  <c r="AJ306" i="1"/>
  <c r="CS306" i="1"/>
  <c r="R306" i="1" s="1"/>
  <c r="CT306" i="1"/>
  <c r="S306" i="1" s="1"/>
  <c r="CU306" i="1"/>
  <c r="T306" i="1" s="1"/>
  <c r="CV306" i="1"/>
  <c r="U306" i="1" s="1"/>
  <c r="CX306" i="1"/>
  <c r="W306" i="1" s="1"/>
  <c r="FR306" i="1"/>
  <c r="GL306" i="1"/>
  <c r="GO306" i="1"/>
  <c r="GP306" i="1"/>
  <c r="GV306" i="1"/>
  <c r="HC306" i="1" s="1"/>
  <c r="GX306" i="1" s="1"/>
  <c r="C307" i="1"/>
  <c r="D307" i="1"/>
  <c r="N307" i="1"/>
  <c r="AC307" i="1"/>
  <c r="AE307" i="1"/>
  <c r="CS307" i="1" s="1"/>
  <c r="R307" i="1" s="1"/>
  <c r="AF307" i="1"/>
  <c r="AG307" i="1"/>
  <c r="CU307" i="1" s="1"/>
  <c r="T307" i="1" s="1"/>
  <c r="AH307" i="1"/>
  <c r="CV307" i="1" s="1"/>
  <c r="U307" i="1" s="1"/>
  <c r="AI307" i="1"/>
  <c r="CW307" i="1" s="1"/>
  <c r="V307" i="1" s="1"/>
  <c r="AJ307" i="1"/>
  <c r="CT307" i="1"/>
  <c r="S307" i="1" s="1"/>
  <c r="CX307" i="1"/>
  <c r="W307" i="1" s="1"/>
  <c r="FR307" i="1"/>
  <c r="GL307" i="1"/>
  <c r="GO307" i="1"/>
  <c r="GP307" i="1"/>
  <c r="GV307" i="1"/>
  <c r="GX307" i="1"/>
  <c r="HC307" i="1"/>
  <c r="I308" i="1"/>
  <c r="W308" i="1" s="1"/>
  <c r="N308" i="1"/>
  <c r="AC308" i="1"/>
  <c r="AE308" i="1"/>
  <c r="CS308" i="1" s="1"/>
  <c r="AF308" i="1"/>
  <c r="AG308" i="1"/>
  <c r="AH308" i="1"/>
  <c r="AI308" i="1"/>
  <c r="CW308" i="1" s="1"/>
  <c r="AJ308" i="1"/>
  <c r="CT308" i="1"/>
  <c r="CU308" i="1"/>
  <c r="CV308" i="1"/>
  <c r="CX308" i="1"/>
  <c r="FR308" i="1"/>
  <c r="GL308" i="1"/>
  <c r="GO308" i="1"/>
  <c r="GP308" i="1"/>
  <c r="GV308" i="1"/>
  <c r="HC308" i="1"/>
  <c r="I309" i="1"/>
  <c r="N309" i="1"/>
  <c r="AC309" i="1"/>
  <c r="AE309" i="1"/>
  <c r="CS309" i="1" s="1"/>
  <c r="AF309" i="1"/>
  <c r="AG309" i="1"/>
  <c r="AH309" i="1"/>
  <c r="AI309" i="1"/>
  <c r="CW309" i="1" s="1"/>
  <c r="AJ309" i="1"/>
  <c r="CT309" i="1"/>
  <c r="CU309" i="1"/>
  <c r="CV309" i="1"/>
  <c r="CX309" i="1"/>
  <c r="FR309" i="1"/>
  <c r="GL309" i="1"/>
  <c r="GO309" i="1"/>
  <c r="GP309" i="1"/>
  <c r="GV309" i="1"/>
  <c r="HC309" i="1" s="1"/>
  <c r="C310" i="1"/>
  <c r="D310" i="1"/>
  <c r="N310" i="1"/>
  <c r="AC310" i="1"/>
  <c r="CQ310" i="1" s="1"/>
  <c r="P310" i="1" s="1"/>
  <c r="AD310" i="1"/>
  <c r="CR310" i="1" s="1"/>
  <c r="Q310" i="1" s="1"/>
  <c r="AE310" i="1"/>
  <c r="AF310" i="1"/>
  <c r="AG310" i="1"/>
  <c r="AH310" i="1"/>
  <c r="CV310" i="1" s="1"/>
  <c r="U310" i="1" s="1"/>
  <c r="AI310" i="1"/>
  <c r="CW310" i="1" s="1"/>
  <c r="V310" i="1" s="1"/>
  <c r="AJ310" i="1"/>
  <c r="CX310" i="1" s="1"/>
  <c r="W310" i="1" s="1"/>
  <c r="CS310" i="1"/>
  <c r="R310" i="1" s="1"/>
  <c r="CT310" i="1"/>
  <c r="S310" i="1" s="1"/>
  <c r="CU310" i="1"/>
  <c r="T310" i="1" s="1"/>
  <c r="FR310" i="1"/>
  <c r="GL310" i="1"/>
  <c r="GO310" i="1"/>
  <c r="GP310" i="1"/>
  <c r="GV310" i="1"/>
  <c r="HC310" i="1" s="1"/>
  <c r="GX310" i="1" s="1"/>
  <c r="C311" i="1"/>
  <c r="D311" i="1"/>
  <c r="N311" i="1"/>
  <c r="AC311" i="1"/>
  <c r="CQ311" i="1" s="1"/>
  <c r="P311" i="1" s="1"/>
  <c r="AD311" i="1"/>
  <c r="AE311" i="1"/>
  <c r="AF311" i="1"/>
  <c r="AG311" i="1"/>
  <c r="AH311" i="1"/>
  <c r="CV311" i="1" s="1"/>
  <c r="U311" i="1" s="1"/>
  <c r="AI311" i="1"/>
  <c r="CW311" i="1" s="1"/>
  <c r="V311" i="1" s="1"/>
  <c r="AJ311" i="1"/>
  <c r="CR311" i="1"/>
  <c r="Q311" i="1" s="1"/>
  <c r="CS311" i="1"/>
  <c r="R311" i="1" s="1"/>
  <c r="CT311" i="1"/>
  <c r="S311" i="1" s="1"/>
  <c r="CU311" i="1"/>
  <c r="T311" i="1" s="1"/>
  <c r="CX311" i="1"/>
  <c r="W311" i="1" s="1"/>
  <c r="FR311" i="1"/>
  <c r="GL311" i="1"/>
  <c r="GO311" i="1"/>
  <c r="GP311" i="1"/>
  <c r="GV311" i="1"/>
  <c r="HC311" i="1" s="1"/>
  <c r="GX311" i="1" s="1"/>
  <c r="I312" i="1"/>
  <c r="U312" i="1" s="1"/>
  <c r="N312" i="1"/>
  <c r="AC312" i="1"/>
  <c r="CQ312" i="1" s="1"/>
  <c r="AD312" i="1"/>
  <c r="AE312" i="1"/>
  <c r="AF312" i="1"/>
  <c r="AG312" i="1"/>
  <c r="AH312" i="1"/>
  <c r="AI312" i="1"/>
  <c r="CW312" i="1" s="1"/>
  <c r="AJ312" i="1"/>
  <c r="CR312" i="1"/>
  <c r="CS312" i="1"/>
  <c r="CT312" i="1"/>
  <c r="CU312" i="1"/>
  <c r="CV312" i="1"/>
  <c r="CX312" i="1"/>
  <c r="FR312" i="1"/>
  <c r="GL312" i="1"/>
  <c r="GO312" i="1"/>
  <c r="GP312" i="1"/>
  <c r="GV312" i="1"/>
  <c r="HC312" i="1" s="1"/>
  <c r="I313" i="1"/>
  <c r="N313" i="1"/>
  <c r="AC313" i="1"/>
  <c r="CQ313" i="1" s="1"/>
  <c r="AE313" i="1"/>
  <c r="AD313" i="1" s="1"/>
  <c r="CR313" i="1" s="1"/>
  <c r="AF313" i="1"/>
  <c r="AG313" i="1"/>
  <c r="AH313" i="1"/>
  <c r="AI313" i="1"/>
  <c r="CW313" i="1" s="1"/>
  <c r="AJ313" i="1"/>
  <c r="CS313" i="1"/>
  <c r="CT313" i="1"/>
  <c r="CU313" i="1"/>
  <c r="CV313" i="1"/>
  <c r="CX313" i="1"/>
  <c r="FR313" i="1"/>
  <c r="GL313" i="1"/>
  <c r="GO313" i="1"/>
  <c r="GP313" i="1"/>
  <c r="GV313" i="1"/>
  <c r="HC313" i="1" s="1"/>
  <c r="GX313" i="1" s="1"/>
  <c r="C314" i="1"/>
  <c r="D314" i="1"/>
  <c r="N314" i="1"/>
  <c r="T314" i="1"/>
  <c r="AC314" i="1"/>
  <c r="CQ314" i="1" s="1"/>
  <c r="P314" i="1" s="1"/>
  <c r="AD314" i="1"/>
  <c r="CR314" i="1" s="1"/>
  <c r="Q314" i="1" s="1"/>
  <c r="AE314" i="1"/>
  <c r="AF314" i="1"/>
  <c r="AG314" i="1"/>
  <c r="AH314" i="1"/>
  <c r="CV314" i="1" s="1"/>
  <c r="U314" i="1" s="1"/>
  <c r="AI314" i="1"/>
  <c r="CW314" i="1" s="1"/>
  <c r="V314" i="1" s="1"/>
  <c r="AJ314" i="1"/>
  <c r="CX314" i="1" s="1"/>
  <c r="W314" i="1" s="1"/>
  <c r="CS314" i="1"/>
  <c r="R314" i="1" s="1"/>
  <c r="CT314" i="1"/>
  <c r="S314" i="1" s="1"/>
  <c r="CU314" i="1"/>
  <c r="FR314" i="1"/>
  <c r="GL314" i="1"/>
  <c r="GO314" i="1"/>
  <c r="GP314" i="1"/>
  <c r="GV314" i="1"/>
  <c r="HC314" i="1" s="1"/>
  <c r="GX314" i="1" s="1"/>
  <c r="C315" i="1"/>
  <c r="D315" i="1"/>
  <c r="N315" i="1"/>
  <c r="AC315" i="1"/>
  <c r="CQ315" i="1" s="1"/>
  <c r="P315" i="1" s="1"/>
  <c r="AE315" i="1"/>
  <c r="AD315" i="1" s="1"/>
  <c r="CR315" i="1" s="1"/>
  <c r="Q315" i="1" s="1"/>
  <c r="AF315" i="1"/>
  <c r="AG315" i="1"/>
  <c r="CU315" i="1" s="1"/>
  <c r="T315" i="1" s="1"/>
  <c r="AH315" i="1"/>
  <c r="CV315" i="1" s="1"/>
  <c r="U315" i="1" s="1"/>
  <c r="AI315" i="1"/>
  <c r="CW315" i="1" s="1"/>
  <c r="V315" i="1" s="1"/>
  <c r="AJ315" i="1"/>
  <c r="CS315" i="1"/>
  <c r="R315" i="1" s="1"/>
  <c r="CT315" i="1"/>
  <c r="S315" i="1" s="1"/>
  <c r="CX315" i="1"/>
  <c r="W315" i="1" s="1"/>
  <c r="FR315" i="1"/>
  <c r="GL315" i="1"/>
  <c r="GO315" i="1"/>
  <c r="GP315" i="1"/>
  <c r="GV315" i="1"/>
  <c r="HC315" i="1" s="1"/>
  <c r="GX315" i="1" s="1"/>
  <c r="I316" i="1"/>
  <c r="N316" i="1"/>
  <c r="AC316" i="1"/>
  <c r="CQ316" i="1" s="1"/>
  <c r="AE316" i="1"/>
  <c r="AD316" i="1" s="1"/>
  <c r="CR316" i="1" s="1"/>
  <c r="AF316" i="1"/>
  <c r="AG316" i="1"/>
  <c r="CU316" i="1" s="1"/>
  <c r="AH316" i="1"/>
  <c r="CV316" i="1" s="1"/>
  <c r="AI316" i="1"/>
  <c r="CW316" i="1" s="1"/>
  <c r="AJ316" i="1"/>
  <c r="CS316" i="1"/>
  <c r="CT316" i="1"/>
  <c r="CX316" i="1"/>
  <c r="FR316" i="1"/>
  <c r="GL316" i="1"/>
  <c r="GO316" i="1"/>
  <c r="GP316" i="1"/>
  <c r="GV316" i="1"/>
  <c r="HC316" i="1" s="1"/>
  <c r="I317" i="1"/>
  <c r="N317" i="1"/>
  <c r="AC317" i="1"/>
  <c r="CQ317" i="1" s="1"/>
  <c r="AE317" i="1"/>
  <c r="AD317" i="1" s="1"/>
  <c r="CR317" i="1" s="1"/>
  <c r="AF317" i="1"/>
  <c r="AG317" i="1"/>
  <c r="AH317" i="1"/>
  <c r="AI317" i="1"/>
  <c r="CW317" i="1" s="1"/>
  <c r="AJ317" i="1"/>
  <c r="CS317" i="1"/>
  <c r="CT317" i="1"/>
  <c r="CU317" i="1"/>
  <c r="CV317" i="1"/>
  <c r="U317" i="1" s="1"/>
  <c r="CX317" i="1"/>
  <c r="FR317" i="1"/>
  <c r="GL317" i="1"/>
  <c r="GO317" i="1"/>
  <c r="GP317" i="1"/>
  <c r="GV317" i="1"/>
  <c r="HC317" i="1" s="1"/>
  <c r="GX317" i="1" s="1"/>
  <c r="C318" i="1"/>
  <c r="D318" i="1"/>
  <c r="N318" i="1"/>
  <c r="AC318" i="1"/>
  <c r="AB318" i="1" s="1"/>
  <c r="AD318" i="1"/>
  <c r="CR318" i="1" s="1"/>
  <c r="Q318" i="1" s="1"/>
  <c r="AE318" i="1"/>
  <c r="AF318" i="1"/>
  <c r="AG318" i="1"/>
  <c r="AH318" i="1"/>
  <c r="CV318" i="1" s="1"/>
  <c r="U318" i="1" s="1"/>
  <c r="AI318" i="1"/>
  <c r="CW318" i="1" s="1"/>
  <c r="V318" i="1" s="1"/>
  <c r="AJ318" i="1"/>
  <c r="CX318" i="1" s="1"/>
  <c r="W318" i="1" s="1"/>
  <c r="CS318" i="1"/>
  <c r="R318" i="1" s="1"/>
  <c r="CT318" i="1"/>
  <c r="S318" i="1" s="1"/>
  <c r="CU318" i="1"/>
  <c r="T318" i="1" s="1"/>
  <c r="FR318" i="1"/>
  <c r="GL318" i="1"/>
  <c r="GO318" i="1"/>
  <c r="GP318" i="1"/>
  <c r="GV318" i="1"/>
  <c r="HC318" i="1" s="1"/>
  <c r="GX318" i="1" s="1"/>
  <c r="C319" i="1"/>
  <c r="D319" i="1"/>
  <c r="N319" i="1"/>
  <c r="AC319" i="1"/>
  <c r="AB319" i="1" s="1"/>
  <c r="AE319" i="1"/>
  <c r="AD319" i="1" s="1"/>
  <c r="CR319" i="1" s="1"/>
  <c r="Q319" i="1" s="1"/>
  <c r="AF319" i="1"/>
  <c r="AG319" i="1"/>
  <c r="CU319" i="1" s="1"/>
  <c r="T319" i="1" s="1"/>
  <c r="AH319" i="1"/>
  <c r="CV319" i="1" s="1"/>
  <c r="U319" i="1" s="1"/>
  <c r="AI319" i="1"/>
  <c r="CW319" i="1" s="1"/>
  <c r="V319" i="1" s="1"/>
  <c r="AJ319" i="1"/>
  <c r="CS319" i="1"/>
  <c r="R319" i="1" s="1"/>
  <c r="CT319" i="1"/>
  <c r="S319" i="1" s="1"/>
  <c r="CX319" i="1"/>
  <c r="W319" i="1" s="1"/>
  <c r="FR319" i="1"/>
  <c r="GL319" i="1"/>
  <c r="GO319" i="1"/>
  <c r="GP319" i="1"/>
  <c r="GV319" i="1"/>
  <c r="GX319" i="1"/>
  <c r="HC319" i="1"/>
  <c r="I320" i="1"/>
  <c r="N320" i="1"/>
  <c r="AC320" i="1"/>
  <c r="AB320" i="1" s="1"/>
  <c r="AE320" i="1"/>
  <c r="AD320" i="1" s="1"/>
  <c r="CR320" i="1" s="1"/>
  <c r="AF320" i="1"/>
  <c r="AG320" i="1"/>
  <c r="CU320" i="1" s="1"/>
  <c r="AH320" i="1"/>
  <c r="CV320" i="1" s="1"/>
  <c r="AI320" i="1"/>
  <c r="CW320" i="1" s="1"/>
  <c r="AJ320" i="1"/>
  <c r="CS320" i="1"/>
  <c r="CT320" i="1"/>
  <c r="CX320" i="1"/>
  <c r="FR320" i="1"/>
  <c r="GL320" i="1"/>
  <c r="GO320" i="1"/>
  <c r="GP320" i="1"/>
  <c r="GV320" i="1"/>
  <c r="HC320" i="1" s="1"/>
  <c r="I321" i="1"/>
  <c r="N321" i="1"/>
  <c r="AC321" i="1"/>
  <c r="AB321" i="1" s="1"/>
  <c r="AE321" i="1"/>
  <c r="AD321" i="1" s="1"/>
  <c r="CR321" i="1" s="1"/>
  <c r="AF321" i="1"/>
  <c r="AG321" i="1"/>
  <c r="AH321" i="1"/>
  <c r="AI321" i="1"/>
  <c r="CW321" i="1" s="1"/>
  <c r="AJ321" i="1"/>
  <c r="CS321" i="1"/>
  <c r="CT321" i="1"/>
  <c r="CU321" i="1"/>
  <c r="CV321" i="1"/>
  <c r="CX321" i="1"/>
  <c r="FR321" i="1"/>
  <c r="GL321" i="1"/>
  <c r="GO321" i="1"/>
  <c r="GP321" i="1"/>
  <c r="GV321" i="1"/>
  <c r="HC321" i="1" s="1"/>
  <c r="GX321" i="1" s="1"/>
  <c r="I322" i="1"/>
  <c r="N322" i="1"/>
  <c r="AC322" i="1"/>
  <c r="AB322" i="1" s="1"/>
  <c r="AE322" i="1"/>
  <c r="AD322" i="1" s="1"/>
  <c r="CR322" i="1" s="1"/>
  <c r="AF322" i="1"/>
  <c r="AG322" i="1"/>
  <c r="AH322" i="1"/>
  <c r="AI322" i="1"/>
  <c r="CW322" i="1" s="1"/>
  <c r="AJ322" i="1"/>
  <c r="CS322" i="1"/>
  <c r="CT322" i="1"/>
  <c r="CU322" i="1"/>
  <c r="CV322" i="1"/>
  <c r="U322" i="1" s="1"/>
  <c r="CX322" i="1"/>
  <c r="FR322" i="1"/>
  <c r="GL322" i="1"/>
  <c r="GO322" i="1"/>
  <c r="GP322" i="1"/>
  <c r="GV322" i="1"/>
  <c r="HC322" i="1" s="1"/>
  <c r="GX322" i="1" s="1"/>
  <c r="I323" i="1"/>
  <c r="N323" i="1"/>
  <c r="AC323" i="1"/>
  <c r="AE323" i="1"/>
  <c r="AD323" i="1" s="1"/>
  <c r="CR323" i="1" s="1"/>
  <c r="AF323" i="1"/>
  <c r="AG323" i="1"/>
  <c r="AH323" i="1"/>
  <c r="AI323" i="1"/>
  <c r="AJ323" i="1"/>
  <c r="CQ323" i="1"/>
  <c r="CS323" i="1"/>
  <c r="CT323" i="1"/>
  <c r="CU323" i="1"/>
  <c r="CV323" i="1"/>
  <c r="CW323" i="1"/>
  <c r="CX323" i="1"/>
  <c r="FR323" i="1"/>
  <c r="GL323" i="1"/>
  <c r="GO323" i="1"/>
  <c r="GP323" i="1"/>
  <c r="GV323" i="1"/>
  <c r="HC323" i="1" s="1"/>
  <c r="C324" i="1"/>
  <c r="D324" i="1"/>
  <c r="N324" i="1"/>
  <c r="AC324" i="1"/>
  <c r="CQ324" i="1" s="1"/>
  <c r="P324" i="1" s="1"/>
  <c r="AE324" i="1"/>
  <c r="AD324" i="1" s="1"/>
  <c r="CR324" i="1" s="1"/>
  <c r="Q324" i="1" s="1"/>
  <c r="AF324" i="1"/>
  <c r="AG324" i="1"/>
  <c r="AH324" i="1"/>
  <c r="AI324" i="1"/>
  <c r="CW324" i="1" s="1"/>
  <c r="V324" i="1" s="1"/>
  <c r="AJ324" i="1"/>
  <c r="CS324" i="1"/>
  <c r="R324" i="1" s="1"/>
  <c r="CT324" i="1"/>
  <c r="S324" i="1" s="1"/>
  <c r="CU324" i="1"/>
  <c r="T324" i="1" s="1"/>
  <c r="CV324" i="1"/>
  <c r="U324" i="1" s="1"/>
  <c r="CX324" i="1"/>
  <c r="W324" i="1" s="1"/>
  <c r="FR324" i="1"/>
  <c r="GL324" i="1"/>
  <c r="GO324" i="1"/>
  <c r="GP324" i="1"/>
  <c r="GV324" i="1"/>
  <c r="HC324" i="1" s="1"/>
  <c r="GX324" i="1" s="1"/>
  <c r="C325" i="1"/>
  <c r="D325" i="1"/>
  <c r="N325" i="1"/>
  <c r="AC325" i="1"/>
  <c r="CQ325" i="1" s="1"/>
  <c r="P325" i="1" s="1"/>
  <c r="AD325" i="1"/>
  <c r="CR325" i="1" s="1"/>
  <c r="Q325" i="1" s="1"/>
  <c r="AE325" i="1"/>
  <c r="AF325" i="1"/>
  <c r="AG325" i="1"/>
  <c r="AH325" i="1"/>
  <c r="CV325" i="1" s="1"/>
  <c r="U325" i="1" s="1"/>
  <c r="AI325" i="1"/>
  <c r="CW325" i="1" s="1"/>
  <c r="V325" i="1" s="1"/>
  <c r="AJ325" i="1"/>
  <c r="CX325" i="1" s="1"/>
  <c r="W325" i="1" s="1"/>
  <c r="CS325" i="1"/>
  <c r="R325" i="1" s="1"/>
  <c r="CT325" i="1"/>
  <c r="S325" i="1" s="1"/>
  <c r="CU325" i="1"/>
  <c r="T325" i="1" s="1"/>
  <c r="FR325" i="1"/>
  <c r="GL325" i="1"/>
  <c r="GO325" i="1"/>
  <c r="GP325" i="1"/>
  <c r="GV325" i="1"/>
  <c r="HC325" i="1" s="1"/>
  <c r="GX325" i="1" s="1"/>
  <c r="I326" i="1"/>
  <c r="N326" i="1"/>
  <c r="AC326" i="1"/>
  <c r="CQ326" i="1" s="1"/>
  <c r="AD326" i="1"/>
  <c r="CR326" i="1" s="1"/>
  <c r="AE326" i="1"/>
  <c r="AF326" i="1"/>
  <c r="AG326" i="1"/>
  <c r="AH326" i="1"/>
  <c r="CV326" i="1" s="1"/>
  <c r="AI326" i="1"/>
  <c r="CW326" i="1" s="1"/>
  <c r="AJ326" i="1"/>
  <c r="CX326" i="1" s="1"/>
  <c r="CS326" i="1"/>
  <c r="CT326" i="1"/>
  <c r="CU326" i="1"/>
  <c r="FR326" i="1"/>
  <c r="GL326" i="1"/>
  <c r="GO326" i="1"/>
  <c r="GP326" i="1"/>
  <c r="GV326" i="1"/>
  <c r="HC326" i="1" s="1"/>
  <c r="I327" i="1"/>
  <c r="N327" i="1"/>
  <c r="AC327" i="1"/>
  <c r="CQ327" i="1" s="1"/>
  <c r="AD327" i="1"/>
  <c r="CR327" i="1" s="1"/>
  <c r="AE327" i="1"/>
  <c r="AF327" i="1"/>
  <c r="AG327" i="1"/>
  <c r="AH327" i="1"/>
  <c r="AI327" i="1"/>
  <c r="CW327" i="1" s="1"/>
  <c r="AJ327" i="1"/>
  <c r="CX327" i="1" s="1"/>
  <c r="CS327" i="1"/>
  <c r="CT327" i="1"/>
  <c r="CU327" i="1"/>
  <c r="T327" i="1" s="1"/>
  <c r="CV327" i="1"/>
  <c r="FR327" i="1"/>
  <c r="GL327" i="1"/>
  <c r="GO327" i="1"/>
  <c r="GP327" i="1"/>
  <c r="GV327" i="1"/>
  <c r="HC327" i="1" s="1"/>
  <c r="GX327" i="1" s="1"/>
  <c r="C328" i="1"/>
  <c r="D328" i="1"/>
  <c r="N328" i="1"/>
  <c r="AC328" i="1"/>
  <c r="CQ328" i="1" s="1"/>
  <c r="P328" i="1" s="1"/>
  <c r="AD328" i="1"/>
  <c r="CR328" i="1" s="1"/>
  <c r="Q328" i="1" s="1"/>
  <c r="AE328" i="1"/>
  <c r="AF328" i="1"/>
  <c r="AG328" i="1"/>
  <c r="AH328" i="1"/>
  <c r="CV328" i="1" s="1"/>
  <c r="U328" i="1" s="1"/>
  <c r="AI328" i="1"/>
  <c r="CW328" i="1" s="1"/>
  <c r="V328" i="1" s="1"/>
  <c r="AJ328" i="1"/>
  <c r="CX328" i="1" s="1"/>
  <c r="W328" i="1" s="1"/>
  <c r="CS328" i="1"/>
  <c r="R328" i="1" s="1"/>
  <c r="CT328" i="1"/>
  <c r="S328" i="1" s="1"/>
  <c r="CU328" i="1"/>
  <c r="T328" i="1" s="1"/>
  <c r="FR328" i="1"/>
  <c r="GL328" i="1"/>
  <c r="GO328" i="1"/>
  <c r="GP328" i="1"/>
  <c r="GV328" i="1"/>
  <c r="HC328" i="1" s="1"/>
  <c r="GX328" i="1" s="1"/>
  <c r="C329" i="1"/>
  <c r="D329" i="1"/>
  <c r="N329" i="1"/>
  <c r="AC329" i="1"/>
  <c r="CQ329" i="1" s="1"/>
  <c r="P329" i="1" s="1"/>
  <c r="AE329" i="1"/>
  <c r="AD329" i="1" s="1"/>
  <c r="CR329" i="1" s="1"/>
  <c r="Q329" i="1" s="1"/>
  <c r="AF329" i="1"/>
  <c r="AG329" i="1"/>
  <c r="AH329" i="1"/>
  <c r="CV329" i="1" s="1"/>
  <c r="U329" i="1" s="1"/>
  <c r="AI329" i="1"/>
  <c r="CW329" i="1" s="1"/>
  <c r="V329" i="1" s="1"/>
  <c r="AJ329" i="1"/>
  <c r="CS329" i="1"/>
  <c r="R329" i="1" s="1"/>
  <c r="CT329" i="1"/>
  <c r="S329" i="1" s="1"/>
  <c r="CU329" i="1"/>
  <c r="T329" i="1" s="1"/>
  <c r="CX329" i="1"/>
  <c r="W329" i="1" s="1"/>
  <c r="FR329" i="1"/>
  <c r="GL329" i="1"/>
  <c r="GO329" i="1"/>
  <c r="GP329" i="1"/>
  <c r="GV329" i="1"/>
  <c r="HC329" i="1" s="1"/>
  <c r="GX329" i="1" s="1"/>
  <c r="I330" i="1"/>
  <c r="N330" i="1"/>
  <c r="AC330" i="1"/>
  <c r="CQ330" i="1" s="1"/>
  <c r="AE330" i="1"/>
  <c r="AD330" i="1" s="1"/>
  <c r="CR330" i="1" s="1"/>
  <c r="AF330" i="1"/>
  <c r="AG330" i="1"/>
  <c r="AH330" i="1"/>
  <c r="AI330" i="1"/>
  <c r="CW330" i="1" s="1"/>
  <c r="AJ330" i="1"/>
  <c r="CS330" i="1"/>
  <c r="CT330" i="1"/>
  <c r="CU330" i="1"/>
  <c r="CV330" i="1"/>
  <c r="U330" i="1" s="1"/>
  <c r="CX330" i="1"/>
  <c r="FR330" i="1"/>
  <c r="GL330" i="1"/>
  <c r="GO330" i="1"/>
  <c r="GP330" i="1"/>
  <c r="GV330" i="1"/>
  <c r="HC330" i="1" s="1"/>
  <c r="GX330" i="1" s="1"/>
  <c r="I331" i="1"/>
  <c r="N331" i="1"/>
  <c r="AC331" i="1"/>
  <c r="CQ331" i="1" s="1"/>
  <c r="AE331" i="1"/>
  <c r="AD331" i="1" s="1"/>
  <c r="CR331" i="1" s="1"/>
  <c r="AF331" i="1"/>
  <c r="AG331" i="1"/>
  <c r="AH331" i="1"/>
  <c r="CV331" i="1" s="1"/>
  <c r="U331" i="1" s="1"/>
  <c r="AI331" i="1"/>
  <c r="CW331" i="1" s="1"/>
  <c r="AJ331" i="1"/>
  <c r="CS331" i="1"/>
  <c r="CT331" i="1"/>
  <c r="CU331" i="1"/>
  <c r="CX331" i="1"/>
  <c r="W331" i="1" s="1"/>
  <c r="FR331" i="1"/>
  <c r="GL331" i="1"/>
  <c r="GO331" i="1"/>
  <c r="GP331" i="1"/>
  <c r="GV331" i="1"/>
  <c r="HC331" i="1" s="1"/>
  <c r="C332" i="1"/>
  <c r="D332" i="1"/>
  <c r="N332" i="1"/>
  <c r="AC332" i="1"/>
  <c r="AB332" i="1" s="1"/>
  <c r="AE332" i="1"/>
  <c r="AD332" i="1" s="1"/>
  <c r="CR332" i="1" s="1"/>
  <c r="Q332" i="1" s="1"/>
  <c r="AF332" i="1"/>
  <c r="AG332" i="1"/>
  <c r="AH332" i="1"/>
  <c r="AI332" i="1"/>
  <c r="CW332" i="1" s="1"/>
  <c r="V332" i="1" s="1"/>
  <c r="AJ332" i="1"/>
  <c r="CS332" i="1"/>
  <c r="R332" i="1" s="1"/>
  <c r="CT332" i="1"/>
  <c r="S332" i="1" s="1"/>
  <c r="CU332" i="1"/>
  <c r="T332" i="1" s="1"/>
  <c r="CV332" i="1"/>
  <c r="U332" i="1" s="1"/>
  <c r="CX332" i="1"/>
  <c r="W332" i="1" s="1"/>
  <c r="FR332" i="1"/>
  <c r="GL332" i="1"/>
  <c r="GO332" i="1"/>
  <c r="GP332" i="1"/>
  <c r="GV332" i="1"/>
  <c r="HC332" i="1"/>
  <c r="GX332" i="1" s="1"/>
  <c r="C333" i="1"/>
  <c r="D333" i="1"/>
  <c r="N333" i="1"/>
  <c r="T333" i="1"/>
  <c r="AC333" i="1"/>
  <c r="AE333" i="1"/>
  <c r="AD333" i="1" s="1"/>
  <c r="CR333" i="1" s="1"/>
  <c r="Q333" i="1" s="1"/>
  <c r="AF333" i="1"/>
  <c r="AG333" i="1"/>
  <c r="AH333" i="1"/>
  <c r="CV333" i="1" s="1"/>
  <c r="U333" i="1" s="1"/>
  <c r="AI333" i="1"/>
  <c r="CW333" i="1" s="1"/>
  <c r="V333" i="1" s="1"/>
  <c r="AJ333" i="1"/>
  <c r="CS333" i="1"/>
  <c r="R333" i="1" s="1"/>
  <c r="CT333" i="1"/>
  <c r="S333" i="1" s="1"/>
  <c r="CU333" i="1"/>
  <c r="CX333" i="1"/>
  <c r="W333" i="1" s="1"/>
  <c r="FR333" i="1"/>
  <c r="GL333" i="1"/>
  <c r="GO333" i="1"/>
  <c r="GP333" i="1"/>
  <c r="GV333" i="1"/>
  <c r="HC333" i="1" s="1"/>
  <c r="GX333" i="1" s="1"/>
  <c r="I334" i="1"/>
  <c r="N334" i="1"/>
  <c r="AC334" i="1"/>
  <c r="AE334" i="1"/>
  <c r="AD334" i="1" s="1"/>
  <c r="CR334" i="1" s="1"/>
  <c r="Q334" i="1" s="1"/>
  <c r="AF334" i="1"/>
  <c r="AG334" i="1"/>
  <c r="AH334" i="1"/>
  <c r="CV334" i="1" s="1"/>
  <c r="U334" i="1" s="1"/>
  <c r="AI334" i="1"/>
  <c r="CW334" i="1" s="1"/>
  <c r="V334" i="1" s="1"/>
  <c r="AJ334" i="1"/>
  <c r="CS334" i="1"/>
  <c r="R334" i="1" s="1"/>
  <c r="CT334" i="1"/>
  <c r="S334" i="1" s="1"/>
  <c r="CU334" i="1"/>
  <c r="T334" i="1" s="1"/>
  <c r="CX334" i="1"/>
  <c r="W334" i="1" s="1"/>
  <c r="FR334" i="1"/>
  <c r="GL334" i="1"/>
  <c r="GO334" i="1"/>
  <c r="GP334" i="1"/>
  <c r="GV334" i="1"/>
  <c r="HC334" i="1" s="1"/>
  <c r="GX334" i="1" s="1"/>
  <c r="I335" i="1"/>
  <c r="N335" i="1"/>
  <c r="AC335" i="1"/>
  <c r="AE335" i="1"/>
  <c r="AD335" i="1" s="1"/>
  <c r="CR335" i="1" s="1"/>
  <c r="Q335" i="1" s="1"/>
  <c r="AF335" i="1"/>
  <c r="AG335" i="1"/>
  <c r="AH335" i="1"/>
  <c r="AI335" i="1"/>
  <c r="AJ335" i="1"/>
  <c r="CQ335" i="1"/>
  <c r="P335" i="1" s="1"/>
  <c r="CS335" i="1"/>
  <c r="R335" i="1" s="1"/>
  <c r="CT335" i="1"/>
  <c r="S335" i="1" s="1"/>
  <c r="CU335" i="1"/>
  <c r="T335" i="1" s="1"/>
  <c r="CV335" i="1"/>
  <c r="U335" i="1" s="1"/>
  <c r="CW335" i="1"/>
  <c r="V335" i="1" s="1"/>
  <c r="CX335" i="1"/>
  <c r="W335" i="1" s="1"/>
  <c r="FR335" i="1"/>
  <c r="GL335" i="1"/>
  <c r="GO335" i="1"/>
  <c r="GP335" i="1"/>
  <c r="GV335" i="1"/>
  <c r="HC335" i="1" s="1"/>
  <c r="GX335" i="1" s="1"/>
  <c r="I336" i="1"/>
  <c r="N336" i="1"/>
  <c r="AC336" i="1"/>
  <c r="AE336" i="1"/>
  <c r="AD336" i="1" s="1"/>
  <c r="CR336" i="1" s="1"/>
  <c r="Q336" i="1" s="1"/>
  <c r="AF336" i="1"/>
  <c r="AG336" i="1"/>
  <c r="AH336" i="1"/>
  <c r="AI336" i="1"/>
  <c r="AJ336" i="1"/>
  <c r="CQ336" i="1"/>
  <c r="P336" i="1" s="1"/>
  <c r="CS336" i="1"/>
  <c r="R336" i="1" s="1"/>
  <c r="CT336" i="1"/>
  <c r="S336" i="1" s="1"/>
  <c r="CU336" i="1"/>
  <c r="T336" i="1" s="1"/>
  <c r="CV336" i="1"/>
  <c r="U336" i="1" s="1"/>
  <c r="CW336" i="1"/>
  <c r="V336" i="1" s="1"/>
  <c r="CX336" i="1"/>
  <c r="W336" i="1" s="1"/>
  <c r="FR336" i="1"/>
  <c r="GL336" i="1"/>
  <c r="GO336" i="1"/>
  <c r="GP336" i="1"/>
  <c r="GV336" i="1"/>
  <c r="HC336" i="1" s="1"/>
  <c r="GX336" i="1" s="1"/>
  <c r="I337" i="1"/>
  <c r="N337" i="1"/>
  <c r="AC337" i="1"/>
  <c r="AE337" i="1"/>
  <c r="AD337" i="1" s="1"/>
  <c r="CR337" i="1" s="1"/>
  <c r="Q337" i="1" s="1"/>
  <c r="AF337" i="1"/>
  <c r="AG337" i="1"/>
  <c r="AH337" i="1"/>
  <c r="AI337" i="1"/>
  <c r="AJ337" i="1"/>
  <c r="CS337" i="1"/>
  <c r="R337" i="1" s="1"/>
  <c r="CT337" i="1"/>
  <c r="S337" i="1" s="1"/>
  <c r="CU337" i="1"/>
  <c r="T337" i="1" s="1"/>
  <c r="CV337" i="1"/>
  <c r="U337" i="1" s="1"/>
  <c r="CW337" i="1"/>
  <c r="V337" i="1" s="1"/>
  <c r="CX337" i="1"/>
  <c r="W337" i="1" s="1"/>
  <c r="FR337" i="1"/>
  <c r="GL337" i="1"/>
  <c r="GO337" i="1"/>
  <c r="GP337" i="1"/>
  <c r="GV337" i="1"/>
  <c r="HC337" i="1" s="1"/>
  <c r="GX337" i="1" s="1"/>
  <c r="I338" i="1"/>
  <c r="N338" i="1"/>
  <c r="AC338" i="1"/>
  <c r="AB338" i="1" s="1"/>
  <c r="AE338" i="1"/>
  <c r="AD338" i="1" s="1"/>
  <c r="CR338" i="1" s="1"/>
  <c r="Q338" i="1" s="1"/>
  <c r="AF338" i="1"/>
  <c r="AG338" i="1"/>
  <c r="AH338" i="1"/>
  <c r="AI338" i="1"/>
  <c r="AJ338" i="1"/>
  <c r="CQ338" i="1"/>
  <c r="P338" i="1" s="1"/>
  <c r="CS338" i="1"/>
  <c r="R338" i="1" s="1"/>
  <c r="CT338" i="1"/>
  <c r="S338" i="1" s="1"/>
  <c r="CU338" i="1"/>
  <c r="T338" i="1" s="1"/>
  <c r="CV338" i="1"/>
  <c r="U338" i="1" s="1"/>
  <c r="CW338" i="1"/>
  <c r="V338" i="1" s="1"/>
  <c r="CX338" i="1"/>
  <c r="W338" i="1" s="1"/>
  <c r="FR338" i="1"/>
  <c r="GL338" i="1"/>
  <c r="GO338" i="1"/>
  <c r="GP338" i="1"/>
  <c r="GV338" i="1"/>
  <c r="HC338" i="1" s="1"/>
  <c r="GX338" i="1" s="1"/>
  <c r="I339" i="1"/>
  <c r="N339" i="1"/>
  <c r="AC339" i="1"/>
  <c r="AE339" i="1"/>
  <c r="AD339" i="1" s="1"/>
  <c r="CR339" i="1" s="1"/>
  <c r="Q339" i="1" s="1"/>
  <c r="AF339" i="1"/>
  <c r="AG339" i="1"/>
  <c r="AH339" i="1"/>
  <c r="AI339" i="1"/>
  <c r="AJ339" i="1"/>
  <c r="CQ339" i="1"/>
  <c r="P339" i="1" s="1"/>
  <c r="CS339" i="1"/>
  <c r="R339" i="1" s="1"/>
  <c r="CT339" i="1"/>
  <c r="S339" i="1" s="1"/>
  <c r="CU339" i="1"/>
  <c r="T339" i="1" s="1"/>
  <c r="CV339" i="1"/>
  <c r="U339" i="1" s="1"/>
  <c r="CW339" i="1"/>
  <c r="V339" i="1" s="1"/>
  <c r="CX339" i="1"/>
  <c r="W339" i="1" s="1"/>
  <c r="FR339" i="1"/>
  <c r="GL339" i="1"/>
  <c r="GO339" i="1"/>
  <c r="GP339" i="1"/>
  <c r="GV339" i="1"/>
  <c r="HC339" i="1" s="1"/>
  <c r="GX339" i="1" s="1"/>
  <c r="I340" i="1"/>
  <c r="N340" i="1"/>
  <c r="AC340" i="1"/>
  <c r="AE340" i="1"/>
  <c r="CS340" i="1" s="1"/>
  <c r="R340" i="1" s="1"/>
  <c r="AF340" i="1"/>
  <c r="AG340" i="1"/>
  <c r="AH340" i="1"/>
  <c r="AI340" i="1"/>
  <c r="AJ340" i="1"/>
  <c r="CQ340" i="1"/>
  <c r="P340" i="1" s="1"/>
  <c r="CT340" i="1"/>
  <c r="S340" i="1" s="1"/>
  <c r="CU340" i="1"/>
  <c r="T340" i="1" s="1"/>
  <c r="CV340" i="1"/>
  <c r="U340" i="1" s="1"/>
  <c r="CW340" i="1"/>
  <c r="V340" i="1" s="1"/>
  <c r="CX340" i="1"/>
  <c r="W340" i="1" s="1"/>
  <c r="FR340" i="1"/>
  <c r="GL340" i="1"/>
  <c r="GO340" i="1"/>
  <c r="GP340" i="1"/>
  <c r="GV340" i="1"/>
  <c r="HC340" i="1" s="1"/>
  <c r="GX340" i="1" s="1"/>
  <c r="I341" i="1"/>
  <c r="N341" i="1"/>
  <c r="AC341" i="1"/>
  <c r="AB341" i="1" s="1"/>
  <c r="AE341" i="1"/>
  <c r="AD341" i="1" s="1"/>
  <c r="CR341" i="1" s="1"/>
  <c r="Q341" i="1" s="1"/>
  <c r="AF341" i="1"/>
  <c r="AG341" i="1"/>
  <c r="AH341" i="1"/>
  <c r="AI341" i="1"/>
  <c r="AJ341" i="1"/>
  <c r="CQ341" i="1"/>
  <c r="P341" i="1" s="1"/>
  <c r="CS341" i="1"/>
  <c r="R341" i="1" s="1"/>
  <c r="CT341" i="1"/>
  <c r="S341" i="1" s="1"/>
  <c r="CU341" i="1"/>
  <c r="T341" i="1" s="1"/>
  <c r="CV341" i="1"/>
  <c r="U341" i="1" s="1"/>
  <c r="CW341" i="1"/>
  <c r="V341" i="1" s="1"/>
  <c r="CX341" i="1"/>
  <c r="W341" i="1" s="1"/>
  <c r="FR341" i="1"/>
  <c r="GL341" i="1"/>
  <c r="GO341" i="1"/>
  <c r="GP341" i="1"/>
  <c r="GV341" i="1"/>
  <c r="HC341" i="1" s="1"/>
  <c r="GX341" i="1" s="1"/>
  <c r="I342" i="1"/>
  <c r="N342" i="1"/>
  <c r="AC342" i="1"/>
  <c r="AB342" i="1" s="1"/>
  <c r="AE342" i="1"/>
  <c r="AD342" i="1" s="1"/>
  <c r="CR342" i="1" s="1"/>
  <c r="Q342" i="1" s="1"/>
  <c r="AF342" i="1"/>
  <c r="AG342" i="1"/>
  <c r="AH342" i="1"/>
  <c r="AI342" i="1"/>
  <c r="AJ342" i="1"/>
  <c r="CX342" i="1" s="1"/>
  <c r="W342" i="1" s="1"/>
  <c r="CQ342" i="1"/>
  <c r="P342" i="1" s="1"/>
  <c r="CS342" i="1"/>
  <c r="R342" i="1" s="1"/>
  <c r="CT342" i="1"/>
  <c r="S342" i="1" s="1"/>
  <c r="CU342" i="1"/>
  <c r="T342" i="1" s="1"/>
  <c r="CV342" i="1"/>
  <c r="U342" i="1" s="1"/>
  <c r="CW342" i="1"/>
  <c r="V342" i="1" s="1"/>
  <c r="FR342" i="1"/>
  <c r="GL342" i="1"/>
  <c r="GO342" i="1"/>
  <c r="GP342" i="1"/>
  <c r="GV342" i="1"/>
  <c r="HC342" i="1" s="1"/>
  <c r="GX342" i="1" s="1"/>
  <c r="I343" i="1"/>
  <c r="N343" i="1"/>
  <c r="AC343" i="1"/>
  <c r="AE343" i="1"/>
  <c r="AD343" i="1" s="1"/>
  <c r="CR343" i="1" s="1"/>
  <c r="Q343" i="1" s="1"/>
  <c r="AF343" i="1"/>
  <c r="AG343" i="1"/>
  <c r="AH343" i="1"/>
  <c r="AI343" i="1"/>
  <c r="AJ343" i="1"/>
  <c r="CQ343" i="1"/>
  <c r="P343" i="1" s="1"/>
  <c r="CS343" i="1"/>
  <c r="R343" i="1" s="1"/>
  <c r="CT343" i="1"/>
  <c r="S343" i="1" s="1"/>
  <c r="CU343" i="1"/>
  <c r="T343" i="1" s="1"/>
  <c r="CV343" i="1"/>
  <c r="U343" i="1" s="1"/>
  <c r="CW343" i="1"/>
  <c r="V343" i="1" s="1"/>
  <c r="CX343" i="1"/>
  <c r="W343" i="1" s="1"/>
  <c r="FR343" i="1"/>
  <c r="GL343" i="1"/>
  <c r="GO343" i="1"/>
  <c r="GP343" i="1"/>
  <c r="GV343" i="1"/>
  <c r="GX343" i="1"/>
  <c r="HC343" i="1"/>
  <c r="I344" i="1"/>
  <c r="N344" i="1"/>
  <c r="AB344" i="1"/>
  <c r="AC344" i="1"/>
  <c r="AE344" i="1"/>
  <c r="AD344" i="1" s="1"/>
  <c r="CR344" i="1" s="1"/>
  <c r="Q344" i="1" s="1"/>
  <c r="AF344" i="1"/>
  <c r="AG344" i="1"/>
  <c r="CU344" i="1" s="1"/>
  <c r="T344" i="1" s="1"/>
  <c r="AH344" i="1"/>
  <c r="CV344" i="1" s="1"/>
  <c r="U344" i="1" s="1"/>
  <c r="AI344" i="1"/>
  <c r="CW344" i="1" s="1"/>
  <c r="V344" i="1" s="1"/>
  <c r="AJ344" i="1"/>
  <c r="CQ344" i="1"/>
  <c r="P344" i="1" s="1"/>
  <c r="CS344" i="1"/>
  <c r="R344" i="1" s="1"/>
  <c r="CT344" i="1"/>
  <c r="S344" i="1" s="1"/>
  <c r="CX344" i="1"/>
  <c r="W344" i="1" s="1"/>
  <c r="FR344" i="1"/>
  <c r="GL344" i="1"/>
  <c r="GO344" i="1"/>
  <c r="GP344" i="1"/>
  <c r="GV344" i="1"/>
  <c r="GX344" i="1"/>
  <c r="HC344" i="1"/>
  <c r="I345" i="1"/>
  <c r="N345" i="1"/>
  <c r="W345" i="1"/>
  <c r="AC345" i="1"/>
  <c r="CQ345" i="1" s="1"/>
  <c r="P345" i="1" s="1"/>
  <c r="AE345" i="1"/>
  <c r="AD345" i="1" s="1"/>
  <c r="AF345" i="1"/>
  <c r="AG345" i="1"/>
  <c r="CU345" i="1" s="1"/>
  <c r="T345" i="1" s="1"/>
  <c r="AH345" i="1"/>
  <c r="CV345" i="1" s="1"/>
  <c r="U345" i="1" s="1"/>
  <c r="AI345" i="1"/>
  <c r="CW345" i="1" s="1"/>
  <c r="V345" i="1" s="1"/>
  <c r="AJ345" i="1"/>
  <c r="CS345" i="1"/>
  <c r="R345" i="1" s="1"/>
  <c r="CT345" i="1"/>
  <c r="S345" i="1" s="1"/>
  <c r="CX345" i="1"/>
  <c r="FR345" i="1"/>
  <c r="GL345" i="1"/>
  <c r="GO345" i="1"/>
  <c r="GP345" i="1"/>
  <c r="GV345" i="1"/>
  <c r="GX345" i="1"/>
  <c r="HC345" i="1"/>
  <c r="B347" i="1"/>
  <c r="B304" i="1" s="1"/>
  <c r="C347" i="1"/>
  <c r="C304" i="1" s="1"/>
  <c r="D347" i="1"/>
  <c r="D304" i="1" s="1"/>
  <c r="F347" i="1"/>
  <c r="F304" i="1" s="1"/>
  <c r="G347" i="1"/>
  <c r="G304" i="1" s="1"/>
  <c r="BC347" i="1"/>
  <c r="BC304" i="1" s="1"/>
  <c r="BX347" i="1"/>
  <c r="BX304" i="1" s="1"/>
  <c r="CK347" i="1"/>
  <c r="CK304" i="1" s="1"/>
  <c r="CL347" i="1"/>
  <c r="CL304" i="1" s="1"/>
  <c r="CM347" i="1"/>
  <c r="CM304" i="1" s="1"/>
  <c r="EU347" i="1"/>
  <c r="EU304" i="1" s="1"/>
  <c r="FP347" i="1"/>
  <c r="FP304" i="1" s="1"/>
  <c r="GC347" i="1"/>
  <c r="GC304" i="1" s="1"/>
  <c r="GD347" i="1"/>
  <c r="GD304" i="1" s="1"/>
  <c r="GE347" i="1"/>
  <c r="GE304" i="1" s="1"/>
  <c r="D377" i="1"/>
  <c r="E379" i="1"/>
  <c r="G379" i="1"/>
  <c r="Z379" i="1"/>
  <c r="AA379" i="1"/>
  <c r="AM379" i="1"/>
  <c r="AN379" i="1"/>
  <c r="BE379" i="1"/>
  <c r="BF379" i="1"/>
  <c r="BG379" i="1"/>
  <c r="BH379" i="1"/>
  <c r="BI379" i="1"/>
  <c r="BJ379" i="1"/>
  <c r="BK379" i="1"/>
  <c r="BL379" i="1"/>
  <c r="BM379" i="1"/>
  <c r="BN379" i="1"/>
  <c r="BO379" i="1"/>
  <c r="BP379" i="1"/>
  <c r="BQ379" i="1"/>
  <c r="BR379" i="1"/>
  <c r="BS379" i="1"/>
  <c r="BT379" i="1"/>
  <c r="BU379" i="1"/>
  <c r="BV379" i="1"/>
  <c r="BW379" i="1"/>
  <c r="CN379" i="1"/>
  <c r="CO379" i="1"/>
  <c r="CP379" i="1"/>
  <c r="CQ379" i="1"/>
  <c r="CR379" i="1"/>
  <c r="CS379" i="1"/>
  <c r="CT379" i="1"/>
  <c r="CU379" i="1"/>
  <c r="CV379" i="1"/>
  <c r="CW379" i="1"/>
  <c r="CX379" i="1"/>
  <c r="CY379" i="1"/>
  <c r="CZ379" i="1"/>
  <c r="DA379" i="1"/>
  <c r="DB379" i="1"/>
  <c r="DC379" i="1"/>
  <c r="DD379" i="1"/>
  <c r="DE379" i="1"/>
  <c r="DF379" i="1"/>
  <c r="DR379" i="1"/>
  <c r="DS379" i="1"/>
  <c r="EE379" i="1"/>
  <c r="EF379" i="1"/>
  <c r="EW379" i="1"/>
  <c r="EX379" i="1"/>
  <c r="EY379" i="1"/>
  <c r="EZ379" i="1"/>
  <c r="FA379" i="1"/>
  <c r="FB379" i="1"/>
  <c r="FC379" i="1"/>
  <c r="FD379" i="1"/>
  <c r="FE379" i="1"/>
  <c r="FF379" i="1"/>
  <c r="FG379" i="1"/>
  <c r="FH379" i="1"/>
  <c r="FI379" i="1"/>
  <c r="FJ379" i="1"/>
  <c r="FK379" i="1"/>
  <c r="FL379" i="1"/>
  <c r="FM379" i="1"/>
  <c r="FN379" i="1"/>
  <c r="FO379" i="1"/>
  <c r="GF379" i="1"/>
  <c r="GG379" i="1"/>
  <c r="GH379" i="1"/>
  <c r="GI379" i="1"/>
  <c r="GJ379" i="1"/>
  <c r="GK379" i="1"/>
  <c r="GL379" i="1"/>
  <c r="GM379" i="1"/>
  <c r="GN379" i="1"/>
  <c r="GO379" i="1"/>
  <c r="GP379" i="1"/>
  <c r="GQ379" i="1"/>
  <c r="GR379" i="1"/>
  <c r="GS379" i="1"/>
  <c r="GT379" i="1"/>
  <c r="GU379" i="1"/>
  <c r="GV379" i="1"/>
  <c r="GW379" i="1"/>
  <c r="GX379" i="1"/>
  <c r="C381" i="1"/>
  <c r="D381" i="1"/>
  <c r="N381" i="1"/>
  <c r="S381" i="1"/>
  <c r="V381" i="1"/>
  <c r="W381" i="1"/>
  <c r="AC381" i="1"/>
  <c r="CQ381" i="1" s="1"/>
  <c r="P381" i="1" s="1"/>
  <c r="AE381" i="1"/>
  <c r="AD381" i="1" s="1"/>
  <c r="AF381" i="1"/>
  <c r="AG381" i="1"/>
  <c r="CU381" i="1" s="1"/>
  <c r="T381" i="1" s="1"/>
  <c r="AH381" i="1"/>
  <c r="AI381" i="1"/>
  <c r="AJ381" i="1"/>
  <c r="CT381" i="1"/>
  <c r="CV381" i="1"/>
  <c r="U381" i="1" s="1"/>
  <c r="CW381" i="1"/>
  <c r="CX381" i="1"/>
  <c r="FR381" i="1"/>
  <c r="GL381" i="1"/>
  <c r="GO381" i="1"/>
  <c r="GP381" i="1"/>
  <c r="GV381" i="1"/>
  <c r="HC381" i="1" s="1"/>
  <c r="GX381" i="1" s="1"/>
  <c r="C382" i="1"/>
  <c r="D382" i="1"/>
  <c r="N382" i="1"/>
  <c r="R382" i="1"/>
  <c r="V382" i="1"/>
  <c r="AC382" i="1"/>
  <c r="AB382" i="1" s="1"/>
  <c r="AD382" i="1"/>
  <c r="CR382" i="1" s="1"/>
  <c r="Q382" i="1" s="1"/>
  <c r="AE382" i="1"/>
  <c r="AF382" i="1"/>
  <c r="CT382" i="1" s="1"/>
  <c r="S382" i="1" s="1"/>
  <c r="AG382" i="1"/>
  <c r="AH382" i="1"/>
  <c r="CV382" i="1" s="1"/>
  <c r="U382" i="1" s="1"/>
  <c r="AI382" i="1"/>
  <c r="AJ382" i="1"/>
  <c r="CX382" i="1" s="1"/>
  <c r="W382" i="1" s="1"/>
  <c r="CS382" i="1"/>
  <c r="CU382" i="1"/>
  <c r="T382" i="1" s="1"/>
  <c r="CW382" i="1"/>
  <c r="FR382" i="1"/>
  <c r="GL382" i="1"/>
  <c r="GO382" i="1"/>
  <c r="GP382" i="1"/>
  <c r="GV382" i="1"/>
  <c r="HC382" i="1" s="1"/>
  <c r="GX382" i="1" s="1"/>
  <c r="I383" i="1"/>
  <c r="U383" i="1" s="1"/>
  <c r="N383" i="1"/>
  <c r="AC383" i="1"/>
  <c r="AB383" i="1" s="1"/>
  <c r="AD383" i="1"/>
  <c r="CR383" i="1" s="1"/>
  <c r="AE383" i="1"/>
  <c r="AF383" i="1"/>
  <c r="CT383" i="1" s="1"/>
  <c r="AG383" i="1"/>
  <c r="AH383" i="1"/>
  <c r="AI383" i="1"/>
  <c r="AJ383" i="1"/>
  <c r="CX383" i="1" s="1"/>
  <c r="CQ383" i="1"/>
  <c r="CS383" i="1"/>
  <c r="CU383" i="1"/>
  <c r="CV383" i="1"/>
  <c r="CW383" i="1"/>
  <c r="FR383" i="1"/>
  <c r="GL383" i="1"/>
  <c r="GO383" i="1"/>
  <c r="GP383" i="1"/>
  <c r="GV383" i="1"/>
  <c r="HC383" i="1" s="1"/>
  <c r="I384" i="1"/>
  <c r="N384" i="1"/>
  <c r="AC384" i="1"/>
  <c r="AB384" i="1" s="1"/>
  <c r="AD384" i="1"/>
  <c r="CR384" i="1" s="1"/>
  <c r="AE384" i="1"/>
  <c r="AF384" i="1"/>
  <c r="CT384" i="1" s="1"/>
  <c r="AG384" i="1"/>
  <c r="AH384" i="1"/>
  <c r="AI384" i="1"/>
  <c r="AJ384" i="1"/>
  <c r="CX384" i="1" s="1"/>
  <c r="CQ384" i="1"/>
  <c r="CS384" i="1"/>
  <c r="CU384" i="1"/>
  <c r="CV384" i="1"/>
  <c r="CW384" i="1"/>
  <c r="FR384" i="1"/>
  <c r="GL384" i="1"/>
  <c r="GO384" i="1"/>
  <c r="GP384" i="1"/>
  <c r="GV384" i="1"/>
  <c r="HC384" i="1" s="1"/>
  <c r="C385" i="1"/>
  <c r="D385" i="1"/>
  <c r="N385" i="1"/>
  <c r="T385" i="1"/>
  <c r="U385" i="1"/>
  <c r="W385" i="1"/>
  <c r="AC385" i="1"/>
  <c r="AE385" i="1"/>
  <c r="CS385" i="1" s="1"/>
  <c r="R385" i="1" s="1"/>
  <c r="AF385" i="1"/>
  <c r="AG385" i="1"/>
  <c r="AH385" i="1"/>
  <c r="AI385" i="1"/>
  <c r="CW385" i="1" s="1"/>
  <c r="V385" i="1" s="1"/>
  <c r="AJ385" i="1"/>
  <c r="CT385" i="1"/>
  <c r="S385" i="1" s="1"/>
  <c r="CU385" i="1"/>
  <c r="CV385" i="1"/>
  <c r="CX385" i="1"/>
  <c r="FR385" i="1"/>
  <c r="GL385" i="1"/>
  <c r="GO385" i="1"/>
  <c r="GP385" i="1"/>
  <c r="GV385" i="1"/>
  <c r="GX385" i="1"/>
  <c r="HC385" i="1"/>
  <c r="C386" i="1"/>
  <c r="D386" i="1"/>
  <c r="N386" i="1"/>
  <c r="S386" i="1"/>
  <c r="T386" i="1"/>
  <c r="AC386" i="1"/>
  <c r="CQ386" i="1" s="1"/>
  <c r="P386" i="1" s="1"/>
  <c r="AD386" i="1"/>
  <c r="CR386" i="1" s="1"/>
  <c r="Q386" i="1" s="1"/>
  <c r="AE386" i="1"/>
  <c r="AF386" i="1"/>
  <c r="AG386" i="1"/>
  <c r="AH386" i="1"/>
  <c r="CV386" i="1" s="1"/>
  <c r="U386" i="1" s="1"/>
  <c r="AI386" i="1"/>
  <c r="CW386" i="1" s="1"/>
  <c r="V386" i="1" s="1"/>
  <c r="AJ386" i="1"/>
  <c r="CX386" i="1" s="1"/>
  <c r="W386" i="1" s="1"/>
  <c r="CS386" i="1"/>
  <c r="R386" i="1" s="1"/>
  <c r="CT386" i="1"/>
  <c r="CU386" i="1"/>
  <c r="FR386" i="1"/>
  <c r="GL386" i="1"/>
  <c r="GO386" i="1"/>
  <c r="GP386" i="1"/>
  <c r="GV386" i="1"/>
  <c r="HC386" i="1" s="1"/>
  <c r="GX386" i="1" s="1"/>
  <c r="I387" i="1"/>
  <c r="S387" i="1" s="1"/>
  <c r="N387" i="1"/>
  <c r="AB387" i="1"/>
  <c r="AC387" i="1"/>
  <c r="CQ387" i="1" s="1"/>
  <c r="AD387" i="1"/>
  <c r="CR387" i="1" s="1"/>
  <c r="AE387" i="1"/>
  <c r="AF387" i="1"/>
  <c r="AG387" i="1"/>
  <c r="AH387" i="1"/>
  <c r="CV387" i="1" s="1"/>
  <c r="AI387" i="1"/>
  <c r="CW387" i="1" s="1"/>
  <c r="AJ387" i="1"/>
  <c r="CX387" i="1" s="1"/>
  <c r="CS387" i="1"/>
  <c r="CT387" i="1"/>
  <c r="CU387" i="1"/>
  <c r="FR387" i="1"/>
  <c r="GL387" i="1"/>
  <c r="GO387" i="1"/>
  <c r="GP387" i="1"/>
  <c r="GV387" i="1"/>
  <c r="HC387" i="1" s="1"/>
  <c r="I388" i="1"/>
  <c r="N388" i="1"/>
  <c r="AB388" i="1"/>
  <c r="AC388" i="1"/>
  <c r="CQ388" i="1" s="1"/>
  <c r="AD388" i="1"/>
  <c r="CR388" i="1" s="1"/>
  <c r="AE388" i="1"/>
  <c r="AF388" i="1"/>
  <c r="AG388" i="1"/>
  <c r="AH388" i="1"/>
  <c r="CV388" i="1" s="1"/>
  <c r="AI388" i="1"/>
  <c r="CW388" i="1" s="1"/>
  <c r="AJ388" i="1"/>
  <c r="CX388" i="1" s="1"/>
  <c r="CS388" i="1"/>
  <c r="CT388" i="1"/>
  <c r="CU388" i="1"/>
  <c r="FR388" i="1"/>
  <c r="GL388" i="1"/>
  <c r="GO388" i="1"/>
  <c r="GP388" i="1"/>
  <c r="GV388" i="1"/>
  <c r="HC388" i="1" s="1"/>
  <c r="GX388" i="1" s="1"/>
  <c r="C389" i="1"/>
  <c r="D389" i="1"/>
  <c r="N389" i="1"/>
  <c r="R389" i="1"/>
  <c r="S389" i="1"/>
  <c r="AC389" i="1"/>
  <c r="CQ389" i="1" s="1"/>
  <c r="P389" i="1" s="1"/>
  <c r="AD389" i="1"/>
  <c r="AE389" i="1"/>
  <c r="AF389" i="1"/>
  <c r="AG389" i="1"/>
  <c r="CU389" i="1" s="1"/>
  <c r="T389" i="1" s="1"/>
  <c r="AH389" i="1"/>
  <c r="CV389" i="1" s="1"/>
  <c r="U389" i="1" s="1"/>
  <c r="AI389" i="1"/>
  <c r="CW389" i="1" s="1"/>
  <c r="V389" i="1" s="1"/>
  <c r="AJ389" i="1"/>
  <c r="CR389" i="1"/>
  <c r="Q389" i="1" s="1"/>
  <c r="CS389" i="1"/>
  <c r="CT389" i="1"/>
  <c r="CX389" i="1"/>
  <c r="W389" i="1" s="1"/>
  <c r="FR389" i="1"/>
  <c r="GL389" i="1"/>
  <c r="GO389" i="1"/>
  <c r="GP389" i="1"/>
  <c r="GV389" i="1"/>
  <c r="HC389" i="1" s="1"/>
  <c r="GX389" i="1" s="1"/>
  <c r="C390" i="1"/>
  <c r="D390" i="1"/>
  <c r="N390" i="1"/>
  <c r="R390" i="1"/>
  <c r="T390" i="1"/>
  <c r="W390" i="1"/>
  <c r="AC390" i="1"/>
  <c r="CQ390" i="1" s="1"/>
  <c r="P390" i="1" s="1"/>
  <c r="AE390" i="1"/>
  <c r="AD390" i="1" s="1"/>
  <c r="AF390" i="1"/>
  <c r="CT390" i="1" s="1"/>
  <c r="S390" i="1" s="1"/>
  <c r="AG390" i="1"/>
  <c r="AH390" i="1"/>
  <c r="CV390" i="1" s="1"/>
  <c r="U390" i="1" s="1"/>
  <c r="AI390" i="1"/>
  <c r="AJ390" i="1"/>
  <c r="CS390" i="1"/>
  <c r="CU390" i="1"/>
  <c r="CW390" i="1"/>
  <c r="V390" i="1" s="1"/>
  <c r="CX390" i="1"/>
  <c r="FR390" i="1"/>
  <c r="GL390" i="1"/>
  <c r="GO390" i="1"/>
  <c r="GP390" i="1"/>
  <c r="GV390" i="1"/>
  <c r="HC390" i="1"/>
  <c r="GX390" i="1" s="1"/>
  <c r="I391" i="1"/>
  <c r="T391" i="1" s="1"/>
  <c r="N391" i="1"/>
  <c r="AC391" i="1"/>
  <c r="AE391" i="1"/>
  <c r="AD391" i="1" s="1"/>
  <c r="AF391" i="1"/>
  <c r="CT391" i="1" s="1"/>
  <c r="AG391" i="1"/>
  <c r="AH391" i="1"/>
  <c r="CV391" i="1" s="1"/>
  <c r="AI391" i="1"/>
  <c r="AJ391" i="1"/>
  <c r="CQ391" i="1"/>
  <c r="CS391" i="1"/>
  <c r="CU391" i="1"/>
  <c r="CW391" i="1"/>
  <c r="V391" i="1" s="1"/>
  <c r="CX391" i="1"/>
  <c r="FR391" i="1"/>
  <c r="GL391" i="1"/>
  <c r="GO391" i="1"/>
  <c r="GP391" i="1"/>
  <c r="GV391" i="1"/>
  <c r="HC391" i="1"/>
  <c r="I392" i="1"/>
  <c r="R392" i="1" s="1"/>
  <c r="N392" i="1"/>
  <c r="AC392" i="1"/>
  <c r="AE392" i="1"/>
  <c r="AD392" i="1" s="1"/>
  <c r="AF392" i="1"/>
  <c r="CT392" i="1" s="1"/>
  <c r="AG392" i="1"/>
  <c r="AH392" i="1"/>
  <c r="CV392" i="1" s="1"/>
  <c r="AI392" i="1"/>
  <c r="AJ392" i="1"/>
  <c r="CX392" i="1" s="1"/>
  <c r="CQ392" i="1"/>
  <c r="CS392" i="1"/>
  <c r="CU392" i="1"/>
  <c r="CW392" i="1"/>
  <c r="FR392" i="1"/>
  <c r="GL392" i="1"/>
  <c r="GO392" i="1"/>
  <c r="GP392" i="1"/>
  <c r="GV392" i="1"/>
  <c r="HC392" i="1"/>
  <c r="C393" i="1"/>
  <c r="D393" i="1"/>
  <c r="N393" i="1"/>
  <c r="S393" i="1"/>
  <c r="W393" i="1"/>
  <c r="AC393" i="1"/>
  <c r="CQ393" i="1" s="1"/>
  <c r="P393" i="1" s="1"/>
  <c r="AE393" i="1"/>
  <c r="AD393" i="1" s="1"/>
  <c r="AF393" i="1"/>
  <c r="AG393" i="1"/>
  <c r="CU393" i="1" s="1"/>
  <c r="T393" i="1" s="1"/>
  <c r="AH393" i="1"/>
  <c r="AI393" i="1"/>
  <c r="CW393" i="1" s="1"/>
  <c r="V393" i="1" s="1"/>
  <c r="AJ393" i="1"/>
  <c r="CT393" i="1"/>
  <c r="CV393" i="1"/>
  <c r="U393" i="1" s="1"/>
  <c r="CX393" i="1"/>
  <c r="FR393" i="1"/>
  <c r="GL393" i="1"/>
  <c r="GO393" i="1"/>
  <c r="GP393" i="1"/>
  <c r="GV393" i="1"/>
  <c r="HC393" i="1" s="1"/>
  <c r="GX393" i="1" s="1"/>
  <c r="C394" i="1"/>
  <c r="D394" i="1"/>
  <c r="N394" i="1"/>
  <c r="R394" i="1"/>
  <c r="V394" i="1"/>
  <c r="AC394" i="1"/>
  <c r="AB394" i="1" s="1"/>
  <c r="AD394" i="1"/>
  <c r="CR394" i="1" s="1"/>
  <c r="Q394" i="1" s="1"/>
  <c r="AE394" i="1"/>
  <c r="AF394" i="1"/>
  <c r="CT394" i="1" s="1"/>
  <c r="S394" i="1" s="1"/>
  <c r="AG394" i="1"/>
  <c r="AH394" i="1"/>
  <c r="CV394" i="1" s="1"/>
  <c r="U394" i="1" s="1"/>
  <c r="AI394" i="1"/>
  <c r="AJ394" i="1"/>
  <c r="CX394" i="1" s="1"/>
  <c r="W394" i="1" s="1"/>
  <c r="CS394" i="1"/>
  <c r="CU394" i="1"/>
  <c r="T394" i="1" s="1"/>
  <c r="CW394" i="1"/>
  <c r="FR394" i="1"/>
  <c r="GL394" i="1"/>
  <c r="GO394" i="1"/>
  <c r="GP394" i="1"/>
  <c r="GV394" i="1"/>
  <c r="HC394" i="1" s="1"/>
  <c r="GX394" i="1" s="1"/>
  <c r="I395" i="1"/>
  <c r="U395" i="1" s="1"/>
  <c r="N395" i="1"/>
  <c r="AC395" i="1"/>
  <c r="AB395" i="1" s="1"/>
  <c r="AD395" i="1"/>
  <c r="CR395" i="1" s="1"/>
  <c r="AE395" i="1"/>
  <c r="AF395" i="1"/>
  <c r="CT395" i="1" s="1"/>
  <c r="AG395" i="1"/>
  <c r="AH395" i="1"/>
  <c r="AI395" i="1"/>
  <c r="AJ395" i="1"/>
  <c r="CX395" i="1" s="1"/>
  <c r="CQ395" i="1"/>
  <c r="CS395" i="1"/>
  <c r="CU395" i="1"/>
  <c r="CV395" i="1"/>
  <c r="CW395" i="1"/>
  <c r="FR395" i="1"/>
  <c r="GL395" i="1"/>
  <c r="GO395" i="1"/>
  <c r="GP395" i="1"/>
  <c r="GV395" i="1"/>
  <c r="HC395" i="1" s="1"/>
  <c r="I396" i="1"/>
  <c r="N396" i="1"/>
  <c r="AC396" i="1"/>
  <c r="AB396" i="1" s="1"/>
  <c r="AD396" i="1"/>
  <c r="CR396" i="1" s="1"/>
  <c r="AE396" i="1"/>
  <c r="AF396" i="1"/>
  <c r="CT396" i="1" s="1"/>
  <c r="AG396" i="1"/>
  <c r="AH396" i="1"/>
  <c r="AI396" i="1"/>
  <c r="AJ396" i="1"/>
  <c r="CX396" i="1" s="1"/>
  <c r="CQ396" i="1"/>
  <c r="CS396" i="1"/>
  <c r="CU396" i="1"/>
  <c r="CV396" i="1"/>
  <c r="CW396" i="1"/>
  <c r="FR396" i="1"/>
  <c r="GL396" i="1"/>
  <c r="GO396" i="1"/>
  <c r="GP396" i="1"/>
  <c r="GV396" i="1"/>
  <c r="HC396" i="1" s="1"/>
  <c r="I397" i="1"/>
  <c r="U397" i="1" s="1"/>
  <c r="N397" i="1"/>
  <c r="AC397" i="1"/>
  <c r="AB397" i="1" s="1"/>
  <c r="AD397" i="1"/>
  <c r="CR397" i="1" s="1"/>
  <c r="AE397" i="1"/>
  <c r="AF397" i="1"/>
  <c r="CT397" i="1" s="1"/>
  <c r="AG397" i="1"/>
  <c r="AH397" i="1"/>
  <c r="AI397" i="1"/>
  <c r="AJ397" i="1"/>
  <c r="CX397" i="1" s="1"/>
  <c r="CQ397" i="1"/>
  <c r="CS397" i="1"/>
  <c r="CU397" i="1"/>
  <c r="CV397" i="1"/>
  <c r="CW397" i="1"/>
  <c r="FR397" i="1"/>
  <c r="GL397" i="1"/>
  <c r="GO397" i="1"/>
  <c r="GP397" i="1"/>
  <c r="GV397" i="1"/>
  <c r="HC397" i="1" s="1"/>
  <c r="I398" i="1"/>
  <c r="R398" i="1" s="1"/>
  <c r="N398" i="1"/>
  <c r="AC398" i="1"/>
  <c r="AB398" i="1" s="1"/>
  <c r="AD398" i="1"/>
  <c r="CR398" i="1" s="1"/>
  <c r="AE398" i="1"/>
  <c r="AF398" i="1"/>
  <c r="CT398" i="1" s="1"/>
  <c r="AG398" i="1"/>
  <c r="AH398" i="1"/>
  <c r="AI398" i="1"/>
  <c r="AJ398" i="1"/>
  <c r="CX398" i="1" s="1"/>
  <c r="CQ398" i="1"/>
  <c r="CS398" i="1"/>
  <c r="CU398" i="1"/>
  <c r="CV398" i="1"/>
  <c r="CW398" i="1"/>
  <c r="FR398" i="1"/>
  <c r="GL398" i="1"/>
  <c r="GO398" i="1"/>
  <c r="GP398" i="1"/>
  <c r="GV398" i="1"/>
  <c r="HC398" i="1" s="1"/>
  <c r="C399" i="1"/>
  <c r="D399" i="1"/>
  <c r="N399" i="1"/>
  <c r="T399" i="1"/>
  <c r="U399" i="1"/>
  <c r="W399" i="1"/>
  <c r="AC399" i="1"/>
  <c r="AE399" i="1"/>
  <c r="CS399" i="1" s="1"/>
  <c r="R399" i="1" s="1"/>
  <c r="AF399" i="1"/>
  <c r="AG399" i="1"/>
  <c r="AH399" i="1"/>
  <c r="AI399" i="1"/>
  <c r="CW399" i="1" s="1"/>
  <c r="V399" i="1" s="1"/>
  <c r="AJ399" i="1"/>
  <c r="CT399" i="1"/>
  <c r="S399" i="1" s="1"/>
  <c r="CU399" i="1"/>
  <c r="CV399" i="1"/>
  <c r="CX399" i="1"/>
  <c r="FR399" i="1"/>
  <c r="GL399" i="1"/>
  <c r="GO399" i="1"/>
  <c r="GP399" i="1"/>
  <c r="GV399" i="1"/>
  <c r="GX399" i="1"/>
  <c r="HC399" i="1"/>
  <c r="C400" i="1"/>
  <c r="D400" i="1"/>
  <c r="N400" i="1"/>
  <c r="S400" i="1"/>
  <c r="T400" i="1"/>
  <c r="AC400" i="1"/>
  <c r="CQ400" i="1" s="1"/>
  <c r="P400" i="1" s="1"/>
  <c r="AD400" i="1"/>
  <c r="CR400" i="1" s="1"/>
  <c r="Q400" i="1" s="1"/>
  <c r="AE400" i="1"/>
  <c r="AF400" i="1"/>
  <c r="AG400" i="1"/>
  <c r="AH400" i="1"/>
  <c r="CV400" i="1" s="1"/>
  <c r="U400" i="1" s="1"/>
  <c r="AI400" i="1"/>
  <c r="CW400" i="1" s="1"/>
  <c r="V400" i="1" s="1"/>
  <c r="AJ400" i="1"/>
  <c r="CX400" i="1" s="1"/>
  <c r="W400" i="1" s="1"/>
  <c r="CS400" i="1"/>
  <c r="R400" i="1" s="1"/>
  <c r="CT400" i="1"/>
  <c r="CU400" i="1"/>
  <c r="FR400" i="1"/>
  <c r="GL400" i="1"/>
  <c r="GO400" i="1"/>
  <c r="GP400" i="1"/>
  <c r="GV400" i="1"/>
  <c r="HC400" i="1" s="1"/>
  <c r="GX400" i="1" s="1"/>
  <c r="I401" i="1"/>
  <c r="T401" i="1" s="1"/>
  <c r="N401" i="1"/>
  <c r="AB401" i="1"/>
  <c r="AC401" i="1"/>
  <c r="CQ401" i="1" s="1"/>
  <c r="AD401" i="1"/>
  <c r="CR401" i="1" s="1"/>
  <c r="AE401" i="1"/>
  <c r="AF401" i="1"/>
  <c r="AG401" i="1"/>
  <c r="AH401" i="1"/>
  <c r="CV401" i="1" s="1"/>
  <c r="AI401" i="1"/>
  <c r="CW401" i="1" s="1"/>
  <c r="AJ401" i="1"/>
  <c r="CX401" i="1" s="1"/>
  <c r="CS401" i="1"/>
  <c r="CT401" i="1"/>
  <c r="CU401" i="1"/>
  <c r="FR401" i="1"/>
  <c r="GL401" i="1"/>
  <c r="GO401" i="1"/>
  <c r="GP401" i="1"/>
  <c r="GV401" i="1"/>
  <c r="HC401" i="1" s="1"/>
  <c r="GX401" i="1" s="1"/>
  <c r="I402" i="1"/>
  <c r="N402" i="1"/>
  <c r="AB402" i="1"/>
  <c r="AC402" i="1"/>
  <c r="CQ402" i="1" s="1"/>
  <c r="AD402" i="1"/>
  <c r="CR402" i="1" s="1"/>
  <c r="AE402" i="1"/>
  <c r="AF402" i="1"/>
  <c r="AG402" i="1"/>
  <c r="AH402" i="1"/>
  <c r="CV402" i="1" s="1"/>
  <c r="AI402" i="1"/>
  <c r="CW402" i="1" s="1"/>
  <c r="AJ402" i="1"/>
  <c r="CX402" i="1" s="1"/>
  <c r="CS402" i="1"/>
  <c r="CT402" i="1"/>
  <c r="CU402" i="1"/>
  <c r="FR402" i="1"/>
  <c r="GL402" i="1"/>
  <c r="GO402" i="1"/>
  <c r="GP402" i="1"/>
  <c r="GV402" i="1"/>
  <c r="HC402" i="1" s="1"/>
  <c r="C403" i="1"/>
  <c r="D403" i="1"/>
  <c r="N403" i="1"/>
  <c r="R403" i="1"/>
  <c r="S403" i="1"/>
  <c r="AC403" i="1"/>
  <c r="CQ403" i="1" s="1"/>
  <c r="P403" i="1" s="1"/>
  <c r="AD403" i="1"/>
  <c r="AE403" i="1"/>
  <c r="AF403" i="1"/>
  <c r="AG403" i="1"/>
  <c r="CU403" i="1" s="1"/>
  <c r="T403" i="1" s="1"/>
  <c r="AH403" i="1"/>
  <c r="CV403" i="1" s="1"/>
  <c r="U403" i="1" s="1"/>
  <c r="AI403" i="1"/>
  <c r="CW403" i="1" s="1"/>
  <c r="V403" i="1" s="1"/>
  <c r="AJ403" i="1"/>
  <c r="CR403" i="1"/>
  <c r="Q403" i="1" s="1"/>
  <c r="CS403" i="1"/>
  <c r="CT403" i="1"/>
  <c r="CX403" i="1"/>
  <c r="W403" i="1" s="1"/>
  <c r="FR403" i="1"/>
  <c r="GL403" i="1"/>
  <c r="GO403" i="1"/>
  <c r="GP403" i="1"/>
  <c r="GV403" i="1"/>
  <c r="HC403" i="1" s="1"/>
  <c r="GX403" i="1" s="1"/>
  <c r="C404" i="1"/>
  <c r="D404" i="1"/>
  <c r="N404" i="1"/>
  <c r="R404" i="1"/>
  <c r="T404" i="1"/>
  <c r="W404" i="1"/>
  <c r="AC404" i="1"/>
  <c r="CQ404" i="1" s="1"/>
  <c r="P404" i="1" s="1"/>
  <c r="AE404" i="1"/>
  <c r="AD404" i="1" s="1"/>
  <c r="AF404" i="1"/>
  <c r="CT404" i="1" s="1"/>
  <c r="S404" i="1" s="1"/>
  <c r="AG404" i="1"/>
  <c r="AH404" i="1"/>
  <c r="CV404" i="1" s="1"/>
  <c r="U404" i="1" s="1"/>
  <c r="AI404" i="1"/>
  <c r="AJ404" i="1"/>
  <c r="CS404" i="1"/>
  <c r="CU404" i="1"/>
  <c r="CW404" i="1"/>
  <c r="V404" i="1" s="1"/>
  <c r="CX404" i="1"/>
  <c r="FR404" i="1"/>
  <c r="GL404" i="1"/>
  <c r="GO404" i="1"/>
  <c r="GP404" i="1"/>
  <c r="GV404" i="1"/>
  <c r="HC404" i="1"/>
  <c r="GX404" i="1" s="1"/>
  <c r="I405" i="1"/>
  <c r="T405" i="1" s="1"/>
  <c r="N405" i="1"/>
  <c r="AC405" i="1"/>
  <c r="AE405" i="1"/>
  <c r="AD405" i="1" s="1"/>
  <c r="AF405" i="1"/>
  <c r="CT405" i="1" s="1"/>
  <c r="AG405" i="1"/>
  <c r="AH405" i="1"/>
  <c r="CV405" i="1" s="1"/>
  <c r="AI405" i="1"/>
  <c r="AJ405" i="1"/>
  <c r="CQ405" i="1"/>
  <c r="CS405" i="1"/>
  <c r="CU405" i="1"/>
  <c r="CW405" i="1"/>
  <c r="CX405" i="1"/>
  <c r="FR405" i="1"/>
  <c r="GL405" i="1"/>
  <c r="GO405" i="1"/>
  <c r="GP405" i="1"/>
  <c r="GV405" i="1"/>
  <c r="HC405" i="1"/>
  <c r="I406" i="1"/>
  <c r="W406" i="1" s="1"/>
  <c r="N406" i="1"/>
  <c r="AC406" i="1"/>
  <c r="AE406" i="1"/>
  <c r="AD406" i="1" s="1"/>
  <c r="AF406" i="1"/>
  <c r="CT406" i="1" s="1"/>
  <c r="AG406" i="1"/>
  <c r="AH406" i="1"/>
  <c r="CV406" i="1" s="1"/>
  <c r="AI406" i="1"/>
  <c r="AJ406" i="1"/>
  <c r="CQ406" i="1"/>
  <c r="CS406" i="1"/>
  <c r="CU406" i="1"/>
  <c r="CW406" i="1"/>
  <c r="CX406" i="1"/>
  <c r="FR406" i="1"/>
  <c r="GL406" i="1"/>
  <c r="GO406" i="1"/>
  <c r="GP406" i="1"/>
  <c r="GV406" i="1"/>
  <c r="HC406" i="1"/>
  <c r="C407" i="1"/>
  <c r="D407" i="1"/>
  <c r="N407" i="1"/>
  <c r="S407" i="1"/>
  <c r="W407" i="1"/>
  <c r="AC407" i="1"/>
  <c r="CQ407" i="1" s="1"/>
  <c r="P407" i="1" s="1"/>
  <c r="AE407" i="1"/>
  <c r="AF407" i="1"/>
  <c r="AG407" i="1"/>
  <c r="CU407" i="1" s="1"/>
  <c r="T407" i="1" s="1"/>
  <c r="AH407" i="1"/>
  <c r="AI407" i="1"/>
  <c r="CW407" i="1" s="1"/>
  <c r="V407" i="1" s="1"/>
  <c r="AJ407" i="1"/>
  <c r="CT407" i="1"/>
  <c r="CV407" i="1"/>
  <c r="U407" i="1" s="1"/>
  <c r="CX407" i="1"/>
  <c r="FR407" i="1"/>
  <c r="GL407" i="1"/>
  <c r="GO407" i="1"/>
  <c r="GP407" i="1"/>
  <c r="GV407" i="1"/>
  <c r="HC407" i="1" s="1"/>
  <c r="GX407" i="1" s="1"/>
  <c r="C408" i="1"/>
  <c r="D408" i="1"/>
  <c r="N408" i="1"/>
  <c r="R408" i="1"/>
  <c r="V408" i="1"/>
  <c r="AC408" i="1"/>
  <c r="AB408" i="1" s="1"/>
  <c r="AD408" i="1"/>
  <c r="CR408" i="1" s="1"/>
  <c r="Q408" i="1" s="1"/>
  <c r="AE408" i="1"/>
  <c r="AF408" i="1"/>
  <c r="CT408" i="1" s="1"/>
  <c r="S408" i="1" s="1"/>
  <c r="AG408" i="1"/>
  <c r="AH408" i="1"/>
  <c r="CV408" i="1" s="1"/>
  <c r="U408" i="1" s="1"/>
  <c r="AI408" i="1"/>
  <c r="AJ408" i="1"/>
  <c r="CX408" i="1" s="1"/>
  <c r="W408" i="1" s="1"/>
  <c r="CS408" i="1"/>
  <c r="CU408" i="1"/>
  <c r="T408" i="1" s="1"/>
  <c r="CW408" i="1"/>
  <c r="FR408" i="1"/>
  <c r="GL408" i="1"/>
  <c r="GO408" i="1"/>
  <c r="GP408" i="1"/>
  <c r="GV408" i="1"/>
  <c r="HC408" i="1" s="1"/>
  <c r="GX408" i="1" s="1"/>
  <c r="I409" i="1"/>
  <c r="V409" i="1" s="1"/>
  <c r="N409" i="1"/>
  <c r="AC409" i="1"/>
  <c r="AD409" i="1"/>
  <c r="CR409" i="1" s="1"/>
  <c r="AE409" i="1"/>
  <c r="CS409" i="1" s="1"/>
  <c r="AF409" i="1"/>
  <c r="CT409" i="1" s="1"/>
  <c r="AG409" i="1"/>
  <c r="AH409" i="1"/>
  <c r="AI409" i="1"/>
  <c r="AJ409" i="1"/>
  <c r="CX409" i="1" s="1"/>
  <c r="CQ409" i="1"/>
  <c r="CU409" i="1"/>
  <c r="CV409" i="1"/>
  <c r="CW409" i="1"/>
  <c r="FR409" i="1"/>
  <c r="GL409" i="1"/>
  <c r="GO409" i="1"/>
  <c r="GP409" i="1"/>
  <c r="GV409" i="1"/>
  <c r="HC409" i="1" s="1"/>
  <c r="I410" i="1"/>
  <c r="P410" i="1" s="1"/>
  <c r="N410" i="1"/>
  <c r="AC410" i="1"/>
  <c r="AB410" i="1" s="1"/>
  <c r="AD410" i="1"/>
  <c r="CR410" i="1" s="1"/>
  <c r="AE410" i="1"/>
  <c r="AF410" i="1"/>
  <c r="CT410" i="1" s="1"/>
  <c r="AG410" i="1"/>
  <c r="AH410" i="1"/>
  <c r="AI410" i="1"/>
  <c r="AJ410" i="1"/>
  <c r="CX410" i="1" s="1"/>
  <c r="CQ410" i="1"/>
  <c r="CS410" i="1"/>
  <c r="CU410" i="1"/>
  <c r="CV410" i="1"/>
  <c r="CW410" i="1"/>
  <c r="FR410" i="1"/>
  <c r="GL410" i="1"/>
  <c r="GO410" i="1"/>
  <c r="GP410" i="1"/>
  <c r="GV410" i="1"/>
  <c r="HC410" i="1" s="1"/>
  <c r="C411" i="1"/>
  <c r="D411" i="1"/>
  <c r="N411" i="1"/>
  <c r="T411" i="1"/>
  <c r="U411" i="1"/>
  <c r="W411" i="1"/>
  <c r="AC411" i="1"/>
  <c r="AE411" i="1"/>
  <c r="CS411" i="1" s="1"/>
  <c r="R411" i="1" s="1"/>
  <c r="AF411" i="1"/>
  <c r="AG411" i="1"/>
  <c r="AH411" i="1"/>
  <c r="AI411" i="1"/>
  <c r="CW411" i="1" s="1"/>
  <c r="V411" i="1" s="1"/>
  <c r="AJ411" i="1"/>
  <c r="CT411" i="1"/>
  <c r="S411" i="1" s="1"/>
  <c r="CY411" i="1" s="1"/>
  <c r="X411" i="1" s="1"/>
  <c r="CU411" i="1"/>
  <c r="CV411" i="1"/>
  <c r="CX411" i="1"/>
  <c r="FR411" i="1"/>
  <c r="GL411" i="1"/>
  <c r="GO411" i="1"/>
  <c r="GP411" i="1"/>
  <c r="GV411" i="1"/>
  <c r="GX411" i="1"/>
  <c r="HC411" i="1"/>
  <c r="C412" i="1"/>
  <c r="D412" i="1"/>
  <c r="N412" i="1"/>
  <c r="S412" i="1"/>
  <c r="T412" i="1"/>
  <c r="AC412" i="1"/>
  <c r="CQ412" i="1" s="1"/>
  <c r="P412" i="1" s="1"/>
  <c r="AD412" i="1"/>
  <c r="CR412" i="1" s="1"/>
  <c r="Q412" i="1" s="1"/>
  <c r="AE412" i="1"/>
  <c r="AF412" i="1"/>
  <c r="AG412" i="1"/>
  <c r="AH412" i="1"/>
  <c r="CV412" i="1" s="1"/>
  <c r="U412" i="1" s="1"/>
  <c r="AI412" i="1"/>
  <c r="CW412" i="1" s="1"/>
  <c r="V412" i="1" s="1"/>
  <c r="AJ412" i="1"/>
  <c r="CX412" i="1" s="1"/>
  <c r="W412" i="1" s="1"/>
  <c r="CS412" i="1"/>
  <c r="R412" i="1" s="1"/>
  <c r="CT412" i="1"/>
  <c r="CU412" i="1"/>
  <c r="FR412" i="1"/>
  <c r="GL412" i="1"/>
  <c r="GO412" i="1"/>
  <c r="GP412" i="1"/>
  <c r="GV412" i="1"/>
  <c r="HC412" i="1" s="1"/>
  <c r="GX412" i="1" s="1"/>
  <c r="I413" i="1"/>
  <c r="N413" i="1"/>
  <c r="S413" i="1"/>
  <c r="T413" i="1"/>
  <c r="AB413" i="1"/>
  <c r="AC413" i="1"/>
  <c r="CQ413" i="1" s="1"/>
  <c r="P413" i="1" s="1"/>
  <c r="AD413" i="1"/>
  <c r="CR413" i="1" s="1"/>
  <c r="Q413" i="1" s="1"/>
  <c r="AE413" i="1"/>
  <c r="AF413" i="1"/>
  <c r="AG413" i="1"/>
  <c r="AH413" i="1"/>
  <c r="CV413" i="1" s="1"/>
  <c r="U413" i="1" s="1"/>
  <c r="AI413" i="1"/>
  <c r="CW413" i="1" s="1"/>
  <c r="V413" i="1" s="1"/>
  <c r="AJ413" i="1"/>
  <c r="CX413" i="1" s="1"/>
  <c r="W413" i="1" s="1"/>
  <c r="CS413" i="1"/>
  <c r="R413" i="1" s="1"/>
  <c r="CT413" i="1"/>
  <c r="CU413" i="1"/>
  <c r="FR413" i="1"/>
  <c r="GL413" i="1"/>
  <c r="GO413" i="1"/>
  <c r="GP413" i="1"/>
  <c r="GV413" i="1"/>
  <c r="HC413" i="1" s="1"/>
  <c r="GX413" i="1" s="1"/>
  <c r="I414" i="1"/>
  <c r="N414" i="1"/>
  <c r="S414" i="1"/>
  <c r="T414" i="1"/>
  <c r="AB414" i="1"/>
  <c r="AC414" i="1"/>
  <c r="CQ414" i="1" s="1"/>
  <c r="P414" i="1" s="1"/>
  <c r="AD414" i="1"/>
  <c r="CR414" i="1" s="1"/>
  <c r="Q414" i="1" s="1"/>
  <c r="AE414" i="1"/>
  <c r="AF414" i="1"/>
  <c r="AG414" i="1"/>
  <c r="AH414" i="1"/>
  <c r="CV414" i="1" s="1"/>
  <c r="U414" i="1" s="1"/>
  <c r="AI414" i="1"/>
  <c r="CW414" i="1" s="1"/>
  <c r="V414" i="1" s="1"/>
  <c r="AJ414" i="1"/>
  <c r="CX414" i="1" s="1"/>
  <c r="W414" i="1" s="1"/>
  <c r="CS414" i="1"/>
  <c r="R414" i="1" s="1"/>
  <c r="CT414" i="1"/>
  <c r="CU414" i="1"/>
  <c r="FR414" i="1"/>
  <c r="GL414" i="1"/>
  <c r="GO414" i="1"/>
  <c r="GP414" i="1"/>
  <c r="GV414" i="1"/>
  <c r="HC414" i="1" s="1"/>
  <c r="GX414" i="1" s="1"/>
  <c r="I415" i="1"/>
  <c r="N415" i="1"/>
  <c r="T415" i="1"/>
  <c r="AB415" i="1"/>
  <c r="AC415" i="1"/>
  <c r="CQ415" i="1" s="1"/>
  <c r="P415" i="1" s="1"/>
  <c r="AD415" i="1"/>
  <c r="CR415" i="1" s="1"/>
  <c r="Q415" i="1" s="1"/>
  <c r="AE415" i="1"/>
  <c r="AF415" i="1"/>
  <c r="AG415" i="1"/>
  <c r="AH415" i="1"/>
  <c r="CV415" i="1" s="1"/>
  <c r="U415" i="1" s="1"/>
  <c r="AI415" i="1"/>
  <c r="CW415" i="1" s="1"/>
  <c r="V415" i="1" s="1"/>
  <c r="AJ415" i="1"/>
  <c r="CX415" i="1" s="1"/>
  <c r="W415" i="1" s="1"/>
  <c r="CS415" i="1"/>
  <c r="R415" i="1" s="1"/>
  <c r="CT415" i="1"/>
  <c r="S415" i="1" s="1"/>
  <c r="CU415" i="1"/>
  <c r="FR415" i="1"/>
  <c r="GL415" i="1"/>
  <c r="GO415" i="1"/>
  <c r="GP415" i="1"/>
  <c r="GV415" i="1"/>
  <c r="HC415" i="1" s="1"/>
  <c r="GX415" i="1" s="1"/>
  <c r="I416" i="1"/>
  <c r="N416" i="1"/>
  <c r="T416" i="1"/>
  <c r="AB416" i="1"/>
  <c r="AC416" i="1"/>
  <c r="CQ416" i="1" s="1"/>
  <c r="P416" i="1" s="1"/>
  <c r="AD416" i="1"/>
  <c r="CR416" i="1" s="1"/>
  <c r="Q416" i="1" s="1"/>
  <c r="AE416" i="1"/>
  <c r="AF416" i="1"/>
  <c r="AG416" i="1"/>
  <c r="AH416" i="1"/>
  <c r="CV416" i="1" s="1"/>
  <c r="U416" i="1" s="1"/>
  <c r="AI416" i="1"/>
  <c r="CW416" i="1" s="1"/>
  <c r="V416" i="1" s="1"/>
  <c r="AJ416" i="1"/>
  <c r="CX416" i="1" s="1"/>
  <c r="W416" i="1" s="1"/>
  <c r="CS416" i="1"/>
  <c r="R416" i="1" s="1"/>
  <c r="CT416" i="1"/>
  <c r="S416" i="1" s="1"/>
  <c r="CU416" i="1"/>
  <c r="FR416" i="1"/>
  <c r="GL416" i="1"/>
  <c r="GO416" i="1"/>
  <c r="GP416" i="1"/>
  <c r="GV416" i="1"/>
  <c r="HC416" i="1" s="1"/>
  <c r="GX416" i="1" s="1"/>
  <c r="I417" i="1"/>
  <c r="N417" i="1"/>
  <c r="T417" i="1"/>
  <c r="AB417" i="1"/>
  <c r="AC417" i="1"/>
  <c r="CQ417" i="1" s="1"/>
  <c r="P417" i="1" s="1"/>
  <c r="AD417" i="1"/>
  <c r="CR417" i="1" s="1"/>
  <c r="Q417" i="1" s="1"/>
  <c r="AE417" i="1"/>
  <c r="AF417" i="1"/>
  <c r="AG417" i="1"/>
  <c r="AH417" i="1"/>
  <c r="CV417" i="1" s="1"/>
  <c r="U417" i="1" s="1"/>
  <c r="AI417" i="1"/>
  <c r="CW417" i="1" s="1"/>
  <c r="V417" i="1" s="1"/>
  <c r="AJ417" i="1"/>
  <c r="CX417" i="1" s="1"/>
  <c r="W417" i="1" s="1"/>
  <c r="CS417" i="1"/>
  <c r="R417" i="1" s="1"/>
  <c r="CT417" i="1"/>
  <c r="S417" i="1" s="1"/>
  <c r="CU417" i="1"/>
  <c r="FR417" i="1"/>
  <c r="GL417" i="1"/>
  <c r="GO417" i="1"/>
  <c r="GP417" i="1"/>
  <c r="GV417" i="1"/>
  <c r="HC417" i="1" s="1"/>
  <c r="GX417" i="1" s="1"/>
  <c r="I418" i="1"/>
  <c r="N418" i="1"/>
  <c r="T418" i="1"/>
  <c r="AB418" i="1"/>
  <c r="AC418" i="1"/>
  <c r="CQ418" i="1" s="1"/>
  <c r="P418" i="1" s="1"/>
  <c r="AD418" i="1"/>
  <c r="CR418" i="1" s="1"/>
  <c r="Q418" i="1" s="1"/>
  <c r="AE418" i="1"/>
  <c r="AF418" i="1"/>
  <c r="AG418" i="1"/>
  <c r="AH418" i="1"/>
  <c r="CV418" i="1" s="1"/>
  <c r="U418" i="1" s="1"/>
  <c r="AI418" i="1"/>
  <c r="CW418" i="1" s="1"/>
  <c r="V418" i="1" s="1"/>
  <c r="AJ418" i="1"/>
  <c r="CX418" i="1" s="1"/>
  <c r="W418" i="1" s="1"/>
  <c r="CS418" i="1"/>
  <c r="R418" i="1" s="1"/>
  <c r="CT418" i="1"/>
  <c r="S418" i="1" s="1"/>
  <c r="CU418" i="1"/>
  <c r="FR418" i="1"/>
  <c r="GL418" i="1"/>
  <c r="GO418" i="1"/>
  <c r="GP418" i="1"/>
  <c r="GV418" i="1"/>
  <c r="HC418" i="1" s="1"/>
  <c r="GX418" i="1" s="1"/>
  <c r="I419" i="1"/>
  <c r="N419" i="1"/>
  <c r="T419" i="1"/>
  <c r="AB419" i="1"/>
  <c r="AC419" i="1"/>
  <c r="CQ419" i="1" s="1"/>
  <c r="P419" i="1" s="1"/>
  <c r="AD419" i="1"/>
  <c r="CR419" i="1" s="1"/>
  <c r="Q419" i="1" s="1"/>
  <c r="AE419" i="1"/>
  <c r="AF419" i="1"/>
  <c r="AG419" i="1"/>
  <c r="AH419" i="1"/>
  <c r="CV419" i="1" s="1"/>
  <c r="U419" i="1" s="1"/>
  <c r="AI419" i="1"/>
  <c r="CW419" i="1" s="1"/>
  <c r="V419" i="1" s="1"/>
  <c r="AJ419" i="1"/>
  <c r="CX419" i="1" s="1"/>
  <c r="W419" i="1" s="1"/>
  <c r="CS419" i="1"/>
  <c r="R419" i="1" s="1"/>
  <c r="CT419" i="1"/>
  <c r="S419" i="1" s="1"/>
  <c r="CU419" i="1"/>
  <c r="FR419" i="1"/>
  <c r="GL419" i="1"/>
  <c r="GO419" i="1"/>
  <c r="GP419" i="1"/>
  <c r="GV419" i="1"/>
  <c r="HC419" i="1" s="1"/>
  <c r="GX419" i="1" s="1"/>
  <c r="I420" i="1"/>
  <c r="N420" i="1"/>
  <c r="T420" i="1"/>
  <c r="AB420" i="1"/>
  <c r="AC420" i="1"/>
  <c r="CQ420" i="1" s="1"/>
  <c r="P420" i="1" s="1"/>
  <c r="AD420" i="1"/>
  <c r="CR420" i="1" s="1"/>
  <c r="Q420" i="1" s="1"/>
  <c r="AE420" i="1"/>
  <c r="AF420" i="1"/>
  <c r="AG420" i="1"/>
  <c r="AH420" i="1"/>
  <c r="CV420" i="1" s="1"/>
  <c r="U420" i="1" s="1"/>
  <c r="AI420" i="1"/>
  <c r="CW420" i="1" s="1"/>
  <c r="V420" i="1" s="1"/>
  <c r="AJ420" i="1"/>
  <c r="CX420" i="1" s="1"/>
  <c r="W420" i="1" s="1"/>
  <c r="CS420" i="1"/>
  <c r="R420" i="1" s="1"/>
  <c r="CT420" i="1"/>
  <c r="S420" i="1" s="1"/>
  <c r="CU420" i="1"/>
  <c r="FR420" i="1"/>
  <c r="GL420" i="1"/>
  <c r="GO420" i="1"/>
  <c r="GP420" i="1"/>
  <c r="GV420" i="1"/>
  <c r="HC420" i="1" s="1"/>
  <c r="GX420" i="1" s="1"/>
  <c r="I421" i="1"/>
  <c r="N421" i="1"/>
  <c r="T421" i="1"/>
  <c r="AB421" i="1"/>
  <c r="AC421" i="1"/>
  <c r="CQ421" i="1" s="1"/>
  <c r="P421" i="1" s="1"/>
  <c r="AD421" i="1"/>
  <c r="CR421" i="1" s="1"/>
  <c r="Q421" i="1" s="1"/>
  <c r="AE421" i="1"/>
  <c r="AF421" i="1"/>
  <c r="AG421" i="1"/>
  <c r="AH421" i="1"/>
  <c r="CV421" i="1" s="1"/>
  <c r="U421" i="1" s="1"/>
  <c r="AI421" i="1"/>
  <c r="CW421" i="1" s="1"/>
  <c r="V421" i="1" s="1"/>
  <c r="AJ421" i="1"/>
  <c r="CX421" i="1" s="1"/>
  <c r="W421" i="1" s="1"/>
  <c r="CS421" i="1"/>
  <c r="R421" i="1" s="1"/>
  <c r="CT421" i="1"/>
  <c r="S421" i="1" s="1"/>
  <c r="CU421" i="1"/>
  <c r="FR421" i="1"/>
  <c r="GL421" i="1"/>
  <c r="GO421" i="1"/>
  <c r="GP421" i="1"/>
  <c r="GV421" i="1"/>
  <c r="HC421" i="1" s="1"/>
  <c r="GX421" i="1" s="1"/>
  <c r="I422" i="1"/>
  <c r="N422" i="1"/>
  <c r="T422" i="1"/>
  <c r="AB422" i="1"/>
  <c r="AC422" i="1"/>
  <c r="CQ422" i="1" s="1"/>
  <c r="P422" i="1" s="1"/>
  <c r="AD422" i="1"/>
  <c r="CR422" i="1" s="1"/>
  <c r="Q422" i="1" s="1"/>
  <c r="AE422" i="1"/>
  <c r="AF422" i="1"/>
  <c r="AG422" i="1"/>
  <c r="AH422" i="1"/>
  <c r="CV422" i="1" s="1"/>
  <c r="U422" i="1" s="1"/>
  <c r="AI422" i="1"/>
  <c r="CW422" i="1" s="1"/>
  <c r="V422" i="1" s="1"/>
  <c r="AJ422" i="1"/>
  <c r="CX422" i="1" s="1"/>
  <c r="W422" i="1" s="1"/>
  <c r="CS422" i="1"/>
  <c r="R422" i="1" s="1"/>
  <c r="CT422" i="1"/>
  <c r="S422" i="1" s="1"/>
  <c r="CU422" i="1"/>
  <c r="FR422" i="1"/>
  <c r="GL422" i="1"/>
  <c r="GO422" i="1"/>
  <c r="GP422" i="1"/>
  <c r="GV422" i="1"/>
  <c r="HC422" i="1" s="1"/>
  <c r="GX422" i="1" s="1"/>
  <c r="I423" i="1"/>
  <c r="N423" i="1"/>
  <c r="T423" i="1"/>
  <c r="AB423" i="1"/>
  <c r="AC423" i="1"/>
  <c r="CQ423" i="1" s="1"/>
  <c r="P423" i="1" s="1"/>
  <c r="AD423" i="1"/>
  <c r="CR423" i="1" s="1"/>
  <c r="Q423" i="1" s="1"/>
  <c r="AE423" i="1"/>
  <c r="AF423" i="1"/>
  <c r="AG423" i="1"/>
  <c r="AH423" i="1"/>
  <c r="CV423" i="1" s="1"/>
  <c r="U423" i="1" s="1"/>
  <c r="AI423" i="1"/>
  <c r="CW423" i="1" s="1"/>
  <c r="V423" i="1" s="1"/>
  <c r="AJ423" i="1"/>
  <c r="CX423" i="1" s="1"/>
  <c r="W423" i="1" s="1"/>
  <c r="CS423" i="1"/>
  <c r="R423" i="1" s="1"/>
  <c r="CT423" i="1"/>
  <c r="S423" i="1" s="1"/>
  <c r="CU423" i="1"/>
  <c r="FR423" i="1"/>
  <c r="GL423" i="1"/>
  <c r="GO423" i="1"/>
  <c r="GP423" i="1"/>
  <c r="GV423" i="1"/>
  <c r="HC423" i="1" s="1"/>
  <c r="GX423" i="1" s="1"/>
  <c r="I424" i="1"/>
  <c r="N424" i="1"/>
  <c r="T424" i="1"/>
  <c r="AB424" i="1"/>
  <c r="AC424" i="1"/>
  <c r="CQ424" i="1" s="1"/>
  <c r="P424" i="1" s="1"/>
  <c r="AD424" i="1"/>
  <c r="CR424" i="1" s="1"/>
  <c r="Q424" i="1" s="1"/>
  <c r="AE424" i="1"/>
  <c r="AF424" i="1"/>
  <c r="AG424" i="1"/>
  <c r="AH424" i="1"/>
  <c r="CV424" i="1" s="1"/>
  <c r="U424" i="1" s="1"/>
  <c r="AI424" i="1"/>
  <c r="CW424" i="1" s="1"/>
  <c r="V424" i="1" s="1"/>
  <c r="AJ424" i="1"/>
  <c r="CX424" i="1" s="1"/>
  <c r="W424" i="1" s="1"/>
  <c r="CS424" i="1"/>
  <c r="R424" i="1" s="1"/>
  <c r="CT424" i="1"/>
  <c r="S424" i="1" s="1"/>
  <c r="CU424" i="1"/>
  <c r="FR424" i="1"/>
  <c r="GL424" i="1"/>
  <c r="GO424" i="1"/>
  <c r="GP424" i="1"/>
  <c r="GV424" i="1"/>
  <c r="HC424" i="1" s="1"/>
  <c r="GX424" i="1" s="1"/>
  <c r="B426" i="1"/>
  <c r="B379" i="1" s="1"/>
  <c r="C426" i="1"/>
  <c r="C379" i="1" s="1"/>
  <c r="D426" i="1"/>
  <c r="D379" i="1" s="1"/>
  <c r="F426" i="1"/>
  <c r="F379" i="1" s="1"/>
  <c r="G426" i="1"/>
  <c r="BX426" i="1"/>
  <c r="CK426" i="1"/>
  <c r="CK379" i="1" s="1"/>
  <c r="CL426" i="1"/>
  <c r="CL379" i="1" s="1"/>
  <c r="CM426" i="1"/>
  <c r="CM379" i="1" s="1"/>
  <c r="FP426" i="1"/>
  <c r="GC426" i="1"/>
  <c r="GC379" i="1" s="1"/>
  <c r="GD426" i="1"/>
  <c r="GD379" i="1" s="1"/>
  <c r="GE426" i="1"/>
  <c r="GE379" i="1" s="1"/>
  <c r="D456" i="1"/>
  <c r="E458" i="1"/>
  <c r="Z458" i="1"/>
  <c r="AA458" i="1"/>
  <c r="AM458" i="1"/>
  <c r="AN458" i="1"/>
  <c r="BE458" i="1"/>
  <c r="BF458" i="1"/>
  <c r="BG458" i="1"/>
  <c r="BH458" i="1"/>
  <c r="BI458" i="1"/>
  <c r="BJ458" i="1"/>
  <c r="BK458" i="1"/>
  <c r="BL458" i="1"/>
  <c r="BM458" i="1"/>
  <c r="BN458" i="1"/>
  <c r="BO458" i="1"/>
  <c r="BP458" i="1"/>
  <c r="BQ458" i="1"/>
  <c r="BR458" i="1"/>
  <c r="BS458" i="1"/>
  <c r="BT458" i="1"/>
  <c r="BU458" i="1"/>
  <c r="BV458" i="1"/>
  <c r="BW458" i="1"/>
  <c r="CN458" i="1"/>
  <c r="CO458" i="1"/>
  <c r="CP458" i="1"/>
  <c r="CQ458" i="1"/>
  <c r="CR458" i="1"/>
  <c r="CS458" i="1"/>
  <c r="CT458" i="1"/>
  <c r="CU458" i="1"/>
  <c r="CV458" i="1"/>
  <c r="CW458" i="1"/>
  <c r="CX458" i="1"/>
  <c r="CY458" i="1"/>
  <c r="CZ458" i="1"/>
  <c r="DA458" i="1"/>
  <c r="DB458" i="1"/>
  <c r="DC458" i="1"/>
  <c r="DD458" i="1"/>
  <c r="DE458" i="1"/>
  <c r="DF458" i="1"/>
  <c r="DR458" i="1"/>
  <c r="DS458" i="1"/>
  <c r="EE458" i="1"/>
  <c r="EF458" i="1"/>
  <c r="EW458" i="1"/>
  <c r="EX458" i="1"/>
  <c r="EY458" i="1"/>
  <c r="EZ458" i="1"/>
  <c r="FA458" i="1"/>
  <c r="FB458" i="1"/>
  <c r="FC458" i="1"/>
  <c r="FD458" i="1"/>
  <c r="FE458" i="1"/>
  <c r="FF458" i="1"/>
  <c r="FG458" i="1"/>
  <c r="FH458" i="1"/>
  <c r="FI458" i="1"/>
  <c r="FJ458" i="1"/>
  <c r="FK458" i="1"/>
  <c r="FL458" i="1"/>
  <c r="FM458" i="1"/>
  <c r="FN458" i="1"/>
  <c r="FO458" i="1"/>
  <c r="GF458" i="1"/>
  <c r="GG458" i="1"/>
  <c r="GH458" i="1"/>
  <c r="GI458" i="1"/>
  <c r="GJ458" i="1"/>
  <c r="GK458" i="1"/>
  <c r="GL458" i="1"/>
  <c r="GM458" i="1"/>
  <c r="GN458" i="1"/>
  <c r="GO458" i="1"/>
  <c r="GP458" i="1"/>
  <c r="GQ458" i="1"/>
  <c r="GR458" i="1"/>
  <c r="GS458" i="1"/>
  <c r="GT458" i="1"/>
  <c r="GU458" i="1"/>
  <c r="GV458" i="1"/>
  <c r="GW458" i="1"/>
  <c r="GX458" i="1"/>
  <c r="C460" i="1"/>
  <c r="D460" i="1"/>
  <c r="N460" i="1"/>
  <c r="S460" i="1"/>
  <c r="AC460" i="1"/>
  <c r="CQ460" i="1" s="1"/>
  <c r="P460" i="1" s="1"/>
  <c r="AD460" i="1"/>
  <c r="AE460" i="1"/>
  <c r="AF460" i="1"/>
  <c r="AG460" i="1"/>
  <c r="CU460" i="1" s="1"/>
  <c r="T460" i="1" s="1"/>
  <c r="AH460" i="1"/>
  <c r="CV460" i="1" s="1"/>
  <c r="U460" i="1" s="1"/>
  <c r="AI460" i="1"/>
  <c r="CW460" i="1" s="1"/>
  <c r="V460" i="1" s="1"/>
  <c r="AJ460" i="1"/>
  <c r="CR460" i="1"/>
  <c r="Q460" i="1" s="1"/>
  <c r="CS460" i="1"/>
  <c r="R460" i="1" s="1"/>
  <c r="CT460" i="1"/>
  <c r="CX460" i="1"/>
  <c r="W460" i="1" s="1"/>
  <c r="FR460" i="1"/>
  <c r="GL460" i="1"/>
  <c r="GO460" i="1"/>
  <c r="GP460" i="1"/>
  <c r="GV460" i="1"/>
  <c r="HC460" i="1" s="1"/>
  <c r="GX460" i="1" s="1"/>
  <c r="C461" i="1"/>
  <c r="D461" i="1"/>
  <c r="N461" i="1"/>
  <c r="R461" i="1"/>
  <c r="AC461" i="1"/>
  <c r="CQ461" i="1" s="1"/>
  <c r="P461" i="1" s="1"/>
  <c r="AE461" i="1"/>
  <c r="AD461" i="1" s="1"/>
  <c r="AF461" i="1"/>
  <c r="CT461" i="1" s="1"/>
  <c r="S461" i="1" s="1"/>
  <c r="AG461" i="1"/>
  <c r="CU461" i="1" s="1"/>
  <c r="T461" i="1" s="1"/>
  <c r="AH461" i="1"/>
  <c r="CV461" i="1" s="1"/>
  <c r="U461" i="1" s="1"/>
  <c r="AI461" i="1"/>
  <c r="AJ461" i="1"/>
  <c r="CS461" i="1"/>
  <c r="CW461" i="1"/>
  <c r="V461" i="1" s="1"/>
  <c r="CX461" i="1"/>
  <c r="W461" i="1" s="1"/>
  <c r="FR461" i="1"/>
  <c r="GL461" i="1"/>
  <c r="GO461" i="1"/>
  <c r="GP461" i="1"/>
  <c r="GV461" i="1"/>
  <c r="HC461" i="1"/>
  <c r="GX461" i="1" s="1"/>
  <c r="I462" i="1"/>
  <c r="R462" i="1" s="1"/>
  <c r="N462" i="1"/>
  <c r="AC462" i="1"/>
  <c r="AE462" i="1"/>
  <c r="AD462" i="1" s="1"/>
  <c r="AF462" i="1"/>
  <c r="CT462" i="1" s="1"/>
  <c r="AG462" i="1"/>
  <c r="CU462" i="1" s="1"/>
  <c r="AH462" i="1"/>
  <c r="CV462" i="1" s="1"/>
  <c r="AI462" i="1"/>
  <c r="AJ462" i="1"/>
  <c r="CQ462" i="1"/>
  <c r="CS462" i="1"/>
  <c r="CW462" i="1"/>
  <c r="CX462" i="1"/>
  <c r="FR462" i="1"/>
  <c r="GL462" i="1"/>
  <c r="GO462" i="1"/>
  <c r="GP462" i="1"/>
  <c r="GV462" i="1"/>
  <c r="HC462" i="1"/>
  <c r="I463" i="1"/>
  <c r="N463" i="1"/>
  <c r="AC463" i="1"/>
  <c r="AE463" i="1"/>
  <c r="AD463" i="1" s="1"/>
  <c r="AF463" i="1"/>
  <c r="CT463" i="1" s="1"/>
  <c r="AG463" i="1"/>
  <c r="CU463" i="1" s="1"/>
  <c r="AH463" i="1"/>
  <c r="CV463" i="1" s="1"/>
  <c r="AI463" i="1"/>
  <c r="AJ463" i="1"/>
  <c r="CQ463" i="1"/>
  <c r="CS463" i="1"/>
  <c r="CW463" i="1"/>
  <c r="CX463" i="1"/>
  <c r="FR463" i="1"/>
  <c r="GL463" i="1"/>
  <c r="GO463" i="1"/>
  <c r="GP463" i="1"/>
  <c r="GV463" i="1"/>
  <c r="HC463" i="1"/>
  <c r="C464" i="1"/>
  <c r="D464" i="1"/>
  <c r="N464" i="1"/>
  <c r="W464" i="1"/>
  <c r="AC464" i="1"/>
  <c r="CQ464" i="1" s="1"/>
  <c r="P464" i="1" s="1"/>
  <c r="AE464" i="1"/>
  <c r="AF464" i="1"/>
  <c r="CT464" i="1" s="1"/>
  <c r="S464" i="1" s="1"/>
  <c r="AG464" i="1"/>
  <c r="CU464" i="1" s="1"/>
  <c r="T464" i="1" s="1"/>
  <c r="AH464" i="1"/>
  <c r="AI464" i="1"/>
  <c r="AJ464" i="1"/>
  <c r="CV464" i="1"/>
  <c r="U464" i="1" s="1"/>
  <c r="CW464" i="1"/>
  <c r="V464" i="1" s="1"/>
  <c r="CX464" i="1"/>
  <c r="FR464" i="1"/>
  <c r="GL464" i="1"/>
  <c r="GO464" i="1"/>
  <c r="GP464" i="1"/>
  <c r="GV464" i="1"/>
  <c r="GX464" i="1"/>
  <c r="HC464" i="1"/>
  <c r="C465" i="1"/>
  <c r="D465" i="1"/>
  <c r="N465" i="1"/>
  <c r="V465" i="1"/>
  <c r="AC465" i="1"/>
  <c r="CQ465" i="1" s="1"/>
  <c r="P465" i="1" s="1"/>
  <c r="AD465" i="1"/>
  <c r="CR465" i="1" s="1"/>
  <c r="Q465" i="1" s="1"/>
  <c r="AE465" i="1"/>
  <c r="CS465" i="1" s="1"/>
  <c r="R465" i="1" s="1"/>
  <c r="AF465" i="1"/>
  <c r="CT465" i="1" s="1"/>
  <c r="S465" i="1" s="1"/>
  <c r="AG465" i="1"/>
  <c r="AH465" i="1"/>
  <c r="CV465" i="1" s="1"/>
  <c r="U465" i="1" s="1"/>
  <c r="AI465" i="1"/>
  <c r="AJ465" i="1"/>
  <c r="CX465" i="1" s="1"/>
  <c r="W465" i="1" s="1"/>
  <c r="CU465" i="1"/>
  <c r="T465" i="1" s="1"/>
  <c r="CW465" i="1"/>
  <c r="FR465" i="1"/>
  <c r="GL465" i="1"/>
  <c r="GO465" i="1"/>
  <c r="GP465" i="1"/>
  <c r="GV465" i="1"/>
  <c r="HC465" i="1" s="1"/>
  <c r="GX465" i="1" s="1"/>
  <c r="I466" i="1"/>
  <c r="P466" i="1" s="1"/>
  <c r="N466" i="1"/>
  <c r="AC466" i="1"/>
  <c r="AB466" i="1" s="1"/>
  <c r="AD466" i="1"/>
  <c r="CR466" i="1" s="1"/>
  <c r="AE466" i="1"/>
  <c r="CS466" i="1" s="1"/>
  <c r="AF466" i="1"/>
  <c r="CT466" i="1" s="1"/>
  <c r="AG466" i="1"/>
  <c r="AH466" i="1"/>
  <c r="AI466" i="1"/>
  <c r="AJ466" i="1"/>
  <c r="CX466" i="1" s="1"/>
  <c r="CQ466" i="1"/>
  <c r="CU466" i="1"/>
  <c r="CV466" i="1"/>
  <c r="CW466" i="1"/>
  <c r="FR466" i="1"/>
  <c r="GL466" i="1"/>
  <c r="GO466" i="1"/>
  <c r="GP466" i="1"/>
  <c r="GV466" i="1"/>
  <c r="HC466" i="1" s="1"/>
  <c r="I467" i="1"/>
  <c r="N467" i="1"/>
  <c r="AC467" i="1"/>
  <c r="AD467" i="1"/>
  <c r="CR467" i="1" s="1"/>
  <c r="AE467" i="1"/>
  <c r="CS467" i="1" s="1"/>
  <c r="AF467" i="1"/>
  <c r="CT467" i="1" s="1"/>
  <c r="AG467" i="1"/>
  <c r="AH467" i="1"/>
  <c r="AI467" i="1"/>
  <c r="AJ467" i="1"/>
  <c r="CX467" i="1" s="1"/>
  <c r="CQ467" i="1"/>
  <c r="CU467" i="1"/>
  <c r="CV467" i="1"/>
  <c r="CW467" i="1"/>
  <c r="FR467" i="1"/>
  <c r="GL467" i="1"/>
  <c r="GO467" i="1"/>
  <c r="GP467" i="1"/>
  <c r="GV467" i="1"/>
  <c r="HC467" i="1" s="1"/>
  <c r="C468" i="1"/>
  <c r="D468" i="1"/>
  <c r="N468" i="1"/>
  <c r="U468" i="1"/>
  <c r="AC468" i="1"/>
  <c r="AD468" i="1"/>
  <c r="CR468" i="1" s="1"/>
  <c r="Q468" i="1" s="1"/>
  <c r="AE468" i="1"/>
  <c r="CS468" i="1" s="1"/>
  <c r="R468" i="1" s="1"/>
  <c r="AF468" i="1"/>
  <c r="AG468" i="1"/>
  <c r="AH468" i="1"/>
  <c r="AI468" i="1"/>
  <c r="CW468" i="1" s="1"/>
  <c r="V468" i="1" s="1"/>
  <c r="AJ468" i="1"/>
  <c r="CX468" i="1" s="1"/>
  <c r="W468" i="1" s="1"/>
  <c r="CT468" i="1"/>
  <c r="S468" i="1" s="1"/>
  <c r="CY468" i="1" s="1"/>
  <c r="X468" i="1" s="1"/>
  <c r="CU468" i="1"/>
  <c r="T468" i="1" s="1"/>
  <c r="CV468" i="1"/>
  <c r="FR468" i="1"/>
  <c r="GL468" i="1"/>
  <c r="GO468" i="1"/>
  <c r="GP468" i="1"/>
  <c r="GV468" i="1"/>
  <c r="HC468" i="1" s="1"/>
  <c r="GX468" i="1" s="1"/>
  <c r="C469" i="1"/>
  <c r="D469" i="1"/>
  <c r="N469" i="1"/>
  <c r="T469" i="1"/>
  <c r="AC469" i="1"/>
  <c r="CQ469" i="1" s="1"/>
  <c r="P469" i="1" s="1"/>
  <c r="AD469" i="1"/>
  <c r="CR469" i="1" s="1"/>
  <c r="Q469" i="1" s="1"/>
  <c r="AE469" i="1"/>
  <c r="AF469" i="1"/>
  <c r="AG469" i="1"/>
  <c r="AH469" i="1"/>
  <c r="CV469" i="1" s="1"/>
  <c r="U469" i="1" s="1"/>
  <c r="AI469" i="1"/>
  <c r="CW469" i="1" s="1"/>
  <c r="V469" i="1" s="1"/>
  <c r="AJ469" i="1"/>
  <c r="CX469" i="1" s="1"/>
  <c r="W469" i="1" s="1"/>
  <c r="CS469" i="1"/>
  <c r="R469" i="1" s="1"/>
  <c r="CT469" i="1"/>
  <c r="S469" i="1" s="1"/>
  <c r="CU469" i="1"/>
  <c r="FR469" i="1"/>
  <c r="GL469" i="1"/>
  <c r="GO469" i="1"/>
  <c r="GP469" i="1"/>
  <c r="GV469" i="1"/>
  <c r="HC469" i="1" s="1"/>
  <c r="GX469" i="1" s="1"/>
  <c r="I470" i="1"/>
  <c r="T470" i="1" s="1"/>
  <c r="N470" i="1"/>
  <c r="AB470" i="1"/>
  <c r="AC470" i="1"/>
  <c r="CQ470" i="1" s="1"/>
  <c r="AD470" i="1"/>
  <c r="CR470" i="1" s="1"/>
  <c r="AE470" i="1"/>
  <c r="AF470" i="1"/>
  <c r="AG470" i="1"/>
  <c r="AH470" i="1"/>
  <c r="CV470" i="1" s="1"/>
  <c r="AI470" i="1"/>
  <c r="CW470" i="1" s="1"/>
  <c r="AJ470" i="1"/>
  <c r="CX470" i="1" s="1"/>
  <c r="CS470" i="1"/>
  <c r="CT470" i="1"/>
  <c r="CU470" i="1"/>
  <c r="FR470" i="1"/>
  <c r="GL470" i="1"/>
  <c r="GO470" i="1"/>
  <c r="GP470" i="1"/>
  <c r="GV470" i="1"/>
  <c r="HC470" i="1" s="1"/>
  <c r="I471" i="1"/>
  <c r="N471" i="1"/>
  <c r="AB471" i="1"/>
  <c r="AC471" i="1"/>
  <c r="CQ471" i="1" s="1"/>
  <c r="AD471" i="1"/>
  <c r="CR471" i="1" s="1"/>
  <c r="AE471" i="1"/>
  <c r="AF471" i="1"/>
  <c r="AG471" i="1"/>
  <c r="AH471" i="1"/>
  <c r="CV471" i="1" s="1"/>
  <c r="AI471" i="1"/>
  <c r="CW471" i="1" s="1"/>
  <c r="AJ471" i="1"/>
  <c r="CX471" i="1" s="1"/>
  <c r="CS471" i="1"/>
  <c r="CT471" i="1"/>
  <c r="CU471" i="1"/>
  <c r="FR471" i="1"/>
  <c r="GL471" i="1"/>
  <c r="GO471" i="1"/>
  <c r="GP471" i="1"/>
  <c r="GV471" i="1"/>
  <c r="HC471" i="1" s="1"/>
  <c r="GX471" i="1" s="1"/>
  <c r="C472" i="1"/>
  <c r="D472" i="1"/>
  <c r="N472" i="1"/>
  <c r="S472" i="1"/>
  <c r="AC472" i="1"/>
  <c r="CQ472" i="1" s="1"/>
  <c r="P472" i="1" s="1"/>
  <c r="AD472" i="1"/>
  <c r="AE472" i="1"/>
  <c r="AF472" i="1"/>
  <c r="AG472" i="1"/>
  <c r="CU472" i="1" s="1"/>
  <c r="T472" i="1" s="1"/>
  <c r="AH472" i="1"/>
  <c r="CV472" i="1" s="1"/>
  <c r="U472" i="1" s="1"/>
  <c r="AI472" i="1"/>
  <c r="CW472" i="1" s="1"/>
  <c r="V472" i="1" s="1"/>
  <c r="AJ472" i="1"/>
  <c r="CR472" i="1"/>
  <c r="Q472" i="1" s="1"/>
  <c r="CS472" i="1"/>
  <c r="R472" i="1" s="1"/>
  <c r="CT472" i="1"/>
  <c r="CX472" i="1"/>
  <c r="W472" i="1" s="1"/>
  <c r="FR472" i="1"/>
  <c r="GL472" i="1"/>
  <c r="GO472" i="1"/>
  <c r="GP472" i="1"/>
  <c r="GV472" i="1"/>
  <c r="HC472" i="1" s="1"/>
  <c r="GX472" i="1" s="1"/>
  <c r="C473" i="1"/>
  <c r="D473" i="1"/>
  <c r="N473" i="1"/>
  <c r="R473" i="1"/>
  <c r="AC473" i="1"/>
  <c r="CQ473" i="1" s="1"/>
  <c r="P473" i="1" s="1"/>
  <c r="AE473" i="1"/>
  <c r="AD473" i="1" s="1"/>
  <c r="CR473" i="1" s="1"/>
  <c r="Q473" i="1" s="1"/>
  <c r="AF473" i="1"/>
  <c r="CT473" i="1" s="1"/>
  <c r="S473" i="1" s="1"/>
  <c r="AG473" i="1"/>
  <c r="CU473" i="1" s="1"/>
  <c r="T473" i="1" s="1"/>
  <c r="AH473" i="1"/>
  <c r="CV473" i="1" s="1"/>
  <c r="U473" i="1" s="1"/>
  <c r="AI473" i="1"/>
  <c r="AJ473" i="1"/>
  <c r="CS473" i="1"/>
  <c r="CW473" i="1"/>
  <c r="V473" i="1" s="1"/>
  <c r="CX473" i="1"/>
  <c r="W473" i="1" s="1"/>
  <c r="FR473" i="1"/>
  <c r="GL473" i="1"/>
  <c r="GO473" i="1"/>
  <c r="GP473" i="1"/>
  <c r="GV473" i="1"/>
  <c r="HC473" i="1"/>
  <c r="GX473" i="1" s="1"/>
  <c r="I474" i="1"/>
  <c r="R474" i="1" s="1"/>
  <c r="N474" i="1"/>
  <c r="AC474" i="1"/>
  <c r="AE474" i="1"/>
  <c r="AD474" i="1" s="1"/>
  <c r="CR474" i="1" s="1"/>
  <c r="AF474" i="1"/>
  <c r="CT474" i="1" s="1"/>
  <c r="AG474" i="1"/>
  <c r="CU474" i="1" s="1"/>
  <c r="AH474" i="1"/>
  <c r="CV474" i="1" s="1"/>
  <c r="AI474" i="1"/>
  <c r="AJ474" i="1"/>
  <c r="CQ474" i="1"/>
  <c r="CS474" i="1"/>
  <c r="CW474" i="1"/>
  <c r="CX474" i="1"/>
  <c r="FR474" i="1"/>
  <c r="GL474" i="1"/>
  <c r="GO474" i="1"/>
  <c r="GP474" i="1"/>
  <c r="GV474" i="1"/>
  <c r="HC474" i="1"/>
  <c r="I475" i="1"/>
  <c r="N475" i="1"/>
  <c r="AC475" i="1"/>
  <c r="AE475" i="1"/>
  <c r="AD475" i="1" s="1"/>
  <c r="CR475" i="1" s="1"/>
  <c r="AF475" i="1"/>
  <c r="CT475" i="1" s="1"/>
  <c r="AG475" i="1"/>
  <c r="CU475" i="1" s="1"/>
  <c r="AH475" i="1"/>
  <c r="CV475" i="1" s="1"/>
  <c r="AI475" i="1"/>
  <c r="AJ475" i="1"/>
  <c r="CQ475" i="1"/>
  <c r="CS475" i="1"/>
  <c r="CW475" i="1"/>
  <c r="CX475" i="1"/>
  <c r="FR475" i="1"/>
  <c r="GL475" i="1"/>
  <c r="GO475" i="1"/>
  <c r="GP475" i="1"/>
  <c r="GV475" i="1"/>
  <c r="HC475" i="1"/>
  <c r="I476" i="1"/>
  <c r="R476" i="1" s="1"/>
  <c r="N476" i="1"/>
  <c r="AC476" i="1"/>
  <c r="AE476" i="1"/>
  <c r="AD476" i="1" s="1"/>
  <c r="CR476" i="1" s="1"/>
  <c r="AF476" i="1"/>
  <c r="CT476" i="1" s="1"/>
  <c r="AG476" i="1"/>
  <c r="CU476" i="1" s="1"/>
  <c r="AH476" i="1"/>
  <c r="CV476" i="1" s="1"/>
  <c r="AI476" i="1"/>
  <c r="AJ476" i="1"/>
  <c r="CQ476" i="1"/>
  <c r="CS476" i="1"/>
  <c r="CW476" i="1"/>
  <c r="CX476" i="1"/>
  <c r="FR476" i="1"/>
  <c r="GL476" i="1"/>
  <c r="GO476" i="1"/>
  <c r="GP476" i="1"/>
  <c r="GV476" i="1"/>
  <c r="HC476" i="1"/>
  <c r="GX476" i="1" s="1"/>
  <c r="I477" i="1"/>
  <c r="N477" i="1"/>
  <c r="AC477" i="1"/>
  <c r="AE477" i="1"/>
  <c r="AD477" i="1" s="1"/>
  <c r="CR477" i="1" s="1"/>
  <c r="AF477" i="1"/>
  <c r="CT477" i="1" s="1"/>
  <c r="AG477" i="1"/>
  <c r="CU477" i="1" s="1"/>
  <c r="AH477" i="1"/>
  <c r="CV477" i="1" s="1"/>
  <c r="AI477" i="1"/>
  <c r="AJ477" i="1"/>
  <c r="CQ477" i="1"/>
  <c r="CS477" i="1"/>
  <c r="CW477" i="1"/>
  <c r="CX477" i="1"/>
  <c r="W477" i="1" s="1"/>
  <c r="FR477" i="1"/>
  <c r="GL477" i="1"/>
  <c r="GO477" i="1"/>
  <c r="GP477" i="1"/>
  <c r="GV477" i="1"/>
  <c r="HC477" i="1"/>
  <c r="GX477" i="1" s="1"/>
  <c r="C478" i="1"/>
  <c r="D478" i="1"/>
  <c r="N478" i="1"/>
  <c r="W478" i="1"/>
  <c r="AC478" i="1"/>
  <c r="CQ478" i="1" s="1"/>
  <c r="P478" i="1" s="1"/>
  <c r="AE478" i="1"/>
  <c r="AF478" i="1"/>
  <c r="CT478" i="1" s="1"/>
  <c r="S478" i="1" s="1"/>
  <c r="AG478" i="1"/>
  <c r="CU478" i="1" s="1"/>
  <c r="T478" i="1" s="1"/>
  <c r="AH478" i="1"/>
  <c r="AI478" i="1"/>
  <c r="AJ478" i="1"/>
  <c r="CV478" i="1"/>
  <c r="U478" i="1" s="1"/>
  <c r="CW478" i="1"/>
  <c r="V478" i="1" s="1"/>
  <c r="CX478" i="1"/>
  <c r="FR478" i="1"/>
  <c r="GL478" i="1"/>
  <c r="GO478" i="1"/>
  <c r="GP478" i="1"/>
  <c r="GV478" i="1"/>
  <c r="GX478" i="1"/>
  <c r="HC478" i="1"/>
  <c r="C479" i="1"/>
  <c r="D479" i="1"/>
  <c r="N479" i="1"/>
  <c r="V479" i="1"/>
  <c r="W479" i="1"/>
  <c r="AC479" i="1"/>
  <c r="CQ479" i="1" s="1"/>
  <c r="P479" i="1" s="1"/>
  <c r="AE479" i="1"/>
  <c r="CS479" i="1" s="1"/>
  <c r="R479" i="1" s="1"/>
  <c r="AF479" i="1"/>
  <c r="CT479" i="1" s="1"/>
  <c r="S479" i="1" s="1"/>
  <c r="AG479" i="1"/>
  <c r="AH479" i="1"/>
  <c r="CV479" i="1" s="1"/>
  <c r="U479" i="1" s="1"/>
  <c r="AI479" i="1"/>
  <c r="AJ479" i="1"/>
  <c r="CX479" i="1" s="1"/>
  <c r="CU479" i="1"/>
  <c r="T479" i="1" s="1"/>
  <c r="CW479" i="1"/>
  <c r="FR479" i="1"/>
  <c r="GL479" i="1"/>
  <c r="GO479" i="1"/>
  <c r="GP479" i="1"/>
  <c r="GV479" i="1"/>
  <c r="HC479" i="1" s="1"/>
  <c r="GX479" i="1" s="1"/>
  <c r="I480" i="1"/>
  <c r="P480" i="1" s="1"/>
  <c r="N480" i="1"/>
  <c r="AC480" i="1"/>
  <c r="AE480" i="1"/>
  <c r="CS480" i="1" s="1"/>
  <c r="AF480" i="1"/>
  <c r="CT480" i="1" s="1"/>
  <c r="AG480" i="1"/>
  <c r="AH480" i="1"/>
  <c r="AI480" i="1"/>
  <c r="AJ480" i="1"/>
  <c r="CX480" i="1" s="1"/>
  <c r="CQ480" i="1"/>
  <c r="CU480" i="1"/>
  <c r="CV480" i="1"/>
  <c r="CW480" i="1"/>
  <c r="FR480" i="1"/>
  <c r="GL480" i="1"/>
  <c r="GO480" i="1"/>
  <c r="GP480" i="1"/>
  <c r="GV480" i="1"/>
  <c r="HC480" i="1" s="1"/>
  <c r="I481" i="1"/>
  <c r="N481" i="1"/>
  <c r="AC481" i="1"/>
  <c r="AD481" i="1"/>
  <c r="CR481" i="1" s="1"/>
  <c r="AE481" i="1"/>
  <c r="CS481" i="1" s="1"/>
  <c r="AF481" i="1"/>
  <c r="CT481" i="1" s="1"/>
  <c r="AG481" i="1"/>
  <c r="AH481" i="1"/>
  <c r="AI481" i="1"/>
  <c r="AJ481" i="1"/>
  <c r="CX481" i="1" s="1"/>
  <c r="CQ481" i="1"/>
  <c r="CU481" i="1"/>
  <c r="CV481" i="1"/>
  <c r="CW481" i="1"/>
  <c r="FR481" i="1"/>
  <c r="GL481" i="1"/>
  <c r="GO481" i="1"/>
  <c r="GP481" i="1"/>
  <c r="GV481" i="1"/>
  <c r="HC481" i="1" s="1"/>
  <c r="C482" i="1"/>
  <c r="D482" i="1"/>
  <c r="N482" i="1"/>
  <c r="U482" i="1"/>
  <c r="V482" i="1"/>
  <c r="AC482" i="1"/>
  <c r="AD482" i="1"/>
  <c r="CR482" i="1" s="1"/>
  <c r="Q482" i="1" s="1"/>
  <c r="AE482" i="1"/>
  <c r="CS482" i="1" s="1"/>
  <c r="R482" i="1" s="1"/>
  <c r="AF482" i="1"/>
  <c r="AG482" i="1"/>
  <c r="AH482" i="1"/>
  <c r="AI482" i="1"/>
  <c r="CW482" i="1" s="1"/>
  <c r="AJ482" i="1"/>
  <c r="CX482" i="1" s="1"/>
  <c r="W482" i="1" s="1"/>
  <c r="CT482" i="1"/>
  <c r="S482" i="1" s="1"/>
  <c r="CY482" i="1" s="1"/>
  <c r="X482" i="1" s="1"/>
  <c r="CU482" i="1"/>
  <c r="T482" i="1" s="1"/>
  <c r="CV482" i="1"/>
  <c r="FR482" i="1"/>
  <c r="GL482" i="1"/>
  <c r="GO482" i="1"/>
  <c r="GP482" i="1"/>
  <c r="GV482" i="1"/>
  <c r="HC482" i="1" s="1"/>
  <c r="GX482" i="1" s="1"/>
  <c r="C483" i="1"/>
  <c r="D483" i="1"/>
  <c r="N483" i="1"/>
  <c r="T483" i="1"/>
  <c r="AC483" i="1"/>
  <c r="CQ483" i="1" s="1"/>
  <c r="P483" i="1" s="1"/>
  <c r="AE483" i="1"/>
  <c r="AD483" i="1" s="1"/>
  <c r="CR483" i="1" s="1"/>
  <c r="Q483" i="1" s="1"/>
  <c r="AF483" i="1"/>
  <c r="AG483" i="1"/>
  <c r="AH483" i="1"/>
  <c r="CV483" i="1" s="1"/>
  <c r="U483" i="1" s="1"/>
  <c r="AI483" i="1"/>
  <c r="CW483" i="1" s="1"/>
  <c r="V483" i="1" s="1"/>
  <c r="AJ483" i="1"/>
  <c r="CX483" i="1" s="1"/>
  <c r="W483" i="1" s="1"/>
  <c r="CS483" i="1"/>
  <c r="R483" i="1" s="1"/>
  <c r="CT483" i="1"/>
  <c r="S483" i="1" s="1"/>
  <c r="CU483" i="1"/>
  <c r="FR483" i="1"/>
  <c r="GL483" i="1"/>
  <c r="GO483" i="1"/>
  <c r="GP483" i="1"/>
  <c r="GV483" i="1"/>
  <c r="HC483" i="1" s="1"/>
  <c r="GX483" i="1" s="1"/>
  <c r="I484" i="1"/>
  <c r="T484" i="1" s="1"/>
  <c r="N484" i="1"/>
  <c r="AC484" i="1"/>
  <c r="CQ484" i="1" s="1"/>
  <c r="AE484" i="1"/>
  <c r="AD484" i="1" s="1"/>
  <c r="CR484" i="1" s="1"/>
  <c r="AF484" i="1"/>
  <c r="AG484" i="1"/>
  <c r="AH484" i="1"/>
  <c r="CV484" i="1" s="1"/>
  <c r="AI484" i="1"/>
  <c r="CW484" i="1" s="1"/>
  <c r="AJ484" i="1"/>
  <c r="CX484" i="1" s="1"/>
  <c r="CS484" i="1"/>
  <c r="CT484" i="1"/>
  <c r="CU484" i="1"/>
  <c r="FR484" i="1"/>
  <c r="GL484" i="1"/>
  <c r="GO484" i="1"/>
  <c r="GP484" i="1"/>
  <c r="GV484" i="1"/>
  <c r="HC484" i="1" s="1"/>
  <c r="I485" i="1"/>
  <c r="N485" i="1"/>
  <c r="AC485" i="1"/>
  <c r="CQ485" i="1" s="1"/>
  <c r="AE485" i="1"/>
  <c r="AD485" i="1" s="1"/>
  <c r="CR485" i="1" s="1"/>
  <c r="AF485" i="1"/>
  <c r="AG485" i="1"/>
  <c r="AH485" i="1"/>
  <c r="CV485" i="1" s="1"/>
  <c r="AI485" i="1"/>
  <c r="CW485" i="1" s="1"/>
  <c r="AJ485" i="1"/>
  <c r="CS485" i="1"/>
  <c r="CT485" i="1"/>
  <c r="CU485" i="1"/>
  <c r="CX485" i="1"/>
  <c r="FR485" i="1"/>
  <c r="GL485" i="1"/>
  <c r="GO485" i="1"/>
  <c r="GP485" i="1"/>
  <c r="GV485" i="1"/>
  <c r="HC485" i="1" s="1"/>
  <c r="C486" i="1"/>
  <c r="D486" i="1"/>
  <c r="N486" i="1"/>
  <c r="T486" i="1"/>
  <c r="AC486" i="1"/>
  <c r="CQ486" i="1" s="1"/>
  <c r="P486" i="1" s="1"/>
  <c r="AE486" i="1"/>
  <c r="CS486" i="1" s="1"/>
  <c r="R486" i="1" s="1"/>
  <c r="AF486" i="1"/>
  <c r="CT486" i="1" s="1"/>
  <c r="S486" i="1" s="1"/>
  <c r="AG486" i="1"/>
  <c r="AH486" i="1"/>
  <c r="AI486" i="1"/>
  <c r="AJ486" i="1"/>
  <c r="CX486" i="1" s="1"/>
  <c r="W486" i="1" s="1"/>
  <c r="CU486" i="1"/>
  <c r="CV486" i="1"/>
  <c r="U486" i="1" s="1"/>
  <c r="CW486" i="1"/>
  <c r="V486" i="1" s="1"/>
  <c r="FR486" i="1"/>
  <c r="GL486" i="1"/>
  <c r="GO486" i="1"/>
  <c r="GP486" i="1"/>
  <c r="GV486" i="1"/>
  <c r="HC486" i="1"/>
  <c r="GX486" i="1" s="1"/>
  <c r="C487" i="1"/>
  <c r="D487" i="1"/>
  <c r="N487" i="1"/>
  <c r="AC487" i="1"/>
  <c r="AE487" i="1"/>
  <c r="CS487" i="1" s="1"/>
  <c r="R487" i="1" s="1"/>
  <c r="AF487" i="1"/>
  <c r="AG487" i="1"/>
  <c r="AH487" i="1"/>
  <c r="AI487" i="1"/>
  <c r="CW487" i="1" s="1"/>
  <c r="V487" i="1" s="1"/>
  <c r="AJ487" i="1"/>
  <c r="CX487" i="1" s="1"/>
  <c r="W487" i="1" s="1"/>
  <c r="CT487" i="1"/>
  <c r="S487" i="1" s="1"/>
  <c r="CU487" i="1"/>
  <c r="T487" i="1" s="1"/>
  <c r="CV487" i="1"/>
  <c r="U487" i="1" s="1"/>
  <c r="FR487" i="1"/>
  <c r="GL487" i="1"/>
  <c r="GO487" i="1"/>
  <c r="GP487" i="1"/>
  <c r="GV487" i="1"/>
  <c r="HC487" i="1" s="1"/>
  <c r="GX487" i="1" s="1"/>
  <c r="I488" i="1"/>
  <c r="N488" i="1"/>
  <c r="AC488" i="1"/>
  <c r="AE488" i="1"/>
  <c r="CS488" i="1" s="1"/>
  <c r="R488" i="1" s="1"/>
  <c r="AF488" i="1"/>
  <c r="AG488" i="1"/>
  <c r="AH488" i="1"/>
  <c r="AI488" i="1"/>
  <c r="CW488" i="1" s="1"/>
  <c r="V488" i="1" s="1"/>
  <c r="AJ488" i="1"/>
  <c r="CX488" i="1" s="1"/>
  <c r="W488" i="1" s="1"/>
  <c r="CT488" i="1"/>
  <c r="S488" i="1" s="1"/>
  <c r="CU488" i="1"/>
  <c r="T488" i="1" s="1"/>
  <c r="CV488" i="1"/>
  <c r="U488" i="1" s="1"/>
  <c r="FR488" i="1"/>
  <c r="GL488" i="1"/>
  <c r="GO488" i="1"/>
  <c r="GP488" i="1"/>
  <c r="GV488" i="1"/>
  <c r="HC488" i="1" s="1"/>
  <c r="GX488" i="1" s="1"/>
  <c r="I489" i="1"/>
  <c r="N489" i="1"/>
  <c r="AC489" i="1"/>
  <c r="AE489" i="1"/>
  <c r="CS489" i="1" s="1"/>
  <c r="R489" i="1" s="1"/>
  <c r="AF489" i="1"/>
  <c r="AG489" i="1"/>
  <c r="AH489" i="1"/>
  <c r="AI489" i="1"/>
  <c r="CW489" i="1" s="1"/>
  <c r="V489" i="1" s="1"/>
  <c r="AJ489" i="1"/>
  <c r="CX489" i="1" s="1"/>
  <c r="W489" i="1" s="1"/>
  <c r="CT489" i="1"/>
  <c r="S489" i="1" s="1"/>
  <c r="CU489" i="1"/>
  <c r="T489" i="1" s="1"/>
  <c r="CV489" i="1"/>
  <c r="U489" i="1" s="1"/>
  <c r="FR489" i="1"/>
  <c r="GL489" i="1"/>
  <c r="GO489" i="1"/>
  <c r="GP489" i="1"/>
  <c r="GV489" i="1"/>
  <c r="HC489" i="1" s="1"/>
  <c r="GX489" i="1" s="1"/>
  <c r="I490" i="1"/>
  <c r="N490" i="1"/>
  <c r="AC490" i="1"/>
  <c r="AE490" i="1"/>
  <c r="CS490" i="1" s="1"/>
  <c r="R490" i="1" s="1"/>
  <c r="AF490" i="1"/>
  <c r="AG490" i="1"/>
  <c r="AH490" i="1"/>
  <c r="AI490" i="1"/>
  <c r="CW490" i="1" s="1"/>
  <c r="V490" i="1" s="1"/>
  <c r="AJ490" i="1"/>
  <c r="CX490" i="1" s="1"/>
  <c r="W490" i="1" s="1"/>
  <c r="CT490" i="1"/>
  <c r="S490" i="1" s="1"/>
  <c r="CU490" i="1"/>
  <c r="T490" i="1" s="1"/>
  <c r="CV490" i="1"/>
  <c r="U490" i="1" s="1"/>
  <c r="FR490" i="1"/>
  <c r="GL490" i="1"/>
  <c r="GO490" i="1"/>
  <c r="GP490" i="1"/>
  <c r="GV490" i="1"/>
  <c r="HC490" i="1" s="1"/>
  <c r="GX490" i="1" s="1"/>
  <c r="I491" i="1"/>
  <c r="N491" i="1"/>
  <c r="AC491" i="1"/>
  <c r="AE491" i="1"/>
  <c r="CS491" i="1" s="1"/>
  <c r="R491" i="1" s="1"/>
  <c r="AF491" i="1"/>
  <c r="AG491" i="1"/>
  <c r="AH491" i="1"/>
  <c r="AI491" i="1"/>
  <c r="CW491" i="1" s="1"/>
  <c r="V491" i="1" s="1"/>
  <c r="AJ491" i="1"/>
  <c r="CX491" i="1" s="1"/>
  <c r="W491" i="1" s="1"/>
  <c r="CT491" i="1"/>
  <c r="S491" i="1" s="1"/>
  <c r="CU491" i="1"/>
  <c r="T491" i="1" s="1"/>
  <c r="CV491" i="1"/>
  <c r="U491" i="1" s="1"/>
  <c r="FR491" i="1"/>
  <c r="GL491" i="1"/>
  <c r="GO491" i="1"/>
  <c r="GP491" i="1"/>
  <c r="GV491" i="1"/>
  <c r="HC491" i="1" s="1"/>
  <c r="GX491" i="1" s="1"/>
  <c r="I492" i="1"/>
  <c r="N492" i="1"/>
  <c r="AC492" i="1"/>
  <c r="AE492" i="1"/>
  <c r="CS492" i="1" s="1"/>
  <c r="R492" i="1" s="1"/>
  <c r="AF492" i="1"/>
  <c r="AG492" i="1"/>
  <c r="AH492" i="1"/>
  <c r="AI492" i="1"/>
  <c r="CW492" i="1" s="1"/>
  <c r="V492" i="1" s="1"/>
  <c r="AJ492" i="1"/>
  <c r="CX492" i="1" s="1"/>
  <c r="W492" i="1" s="1"/>
  <c r="CT492" i="1"/>
  <c r="S492" i="1" s="1"/>
  <c r="CU492" i="1"/>
  <c r="T492" i="1" s="1"/>
  <c r="CV492" i="1"/>
  <c r="U492" i="1" s="1"/>
  <c r="FR492" i="1"/>
  <c r="GL492" i="1"/>
  <c r="GO492" i="1"/>
  <c r="GP492" i="1"/>
  <c r="GV492" i="1"/>
  <c r="HC492" i="1" s="1"/>
  <c r="GX492" i="1" s="1"/>
  <c r="I493" i="1"/>
  <c r="N493" i="1"/>
  <c r="AC493" i="1"/>
  <c r="AE493" i="1"/>
  <c r="CS493" i="1" s="1"/>
  <c r="R493" i="1" s="1"/>
  <c r="AF493" i="1"/>
  <c r="AG493" i="1"/>
  <c r="AH493" i="1"/>
  <c r="AI493" i="1"/>
  <c r="CW493" i="1" s="1"/>
  <c r="V493" i="1" s="1"/>
  <c r="AJ493" i="1"/>
  <c r="CX493" i="1" s="1"/>
  <c r="W493" i="1" s="1"/>
  <c r="CT493" i="1"/>
  <c r="S493" i="1" s="1"/>
  <c r="CU493" i="1"/>
  <c r="T493" i="1" s="1"/>
  <c r="CV493" i="1"/>
  <c r="U493" i="1" s="1"/>
  <c r="FR493" i="1"/>
  <c r="GL493" i="1"/>
  <c r="GO493" i="1"/>
  <c r="GP493" i="1"/>
  <c r="GV493" i="1"/>
  <c r="HC493" i="1" s="1"/>
  <c r="GX493" i="1" s="1"/>
  <c r="I494" i="1"/>
  <c r="N494" i="1"/>
  <c r="AC494" i="1"/>
  <c r="AE494" i="1"/>
  <c r="CS494" i="1" s="1"/>
  <c r="R494" i="1" s="1"/>
  <c r="AF494" i="1"/>
  <c r="AG494" i="1"/>
  <c r="AH494" i="1"/>
  <c r="AI494" i="1"/>
  <c r="CW494" i="1" s="1"/>
  <c r="V494" i="1" s="1"/>
  <c r="AJ494" i="1"/>
  <c r="CX494" i="1" s="1"/>
  <c r="W494" i="1" s="1"/>
  <c r="CT494" i="1"/>
  <c r="S494" i="1" s="1"/>
  <c r="CU494" i="1"/>
  <c r="T494" i="1" s="1"/>
  <c r="CV494" i="1"/>
  <c r="U494" i="1" s="1"/>
  <c r="FR494" i="1"/>
  <c r="GL494" i="1"/>
  <c r="GO494" i="1"/>
  <c r="GP494" i="1"/>
  <c r="GV494" i="1"/>
  <c r="HC494" i="1" s="1"/>
  <c r="GX494" i="1" s="1"/>
  <c r="I495" i="1"/>
  <c r="N495" i="1"/>
  <c r="AC495" i="1"/>
  <c r="AE495" i="1"/>
  <c r="CS495" i="1" s="1"/>
  <c r="R495" i="1" s="1"/>
  <c r="AF495" i="1"/>
  <c r="AG495" i="1"/>
  <c r="AH495" i="1"/>
  <c r="AI495" i="1"/>
  <c r="CW495" i="1" s="1"/>
  <c r="V495" i="1" s="1"/>
  <c r="AJ495" i="1"/>
  <c r="CX495" i="1" s="1"/>
  <c r="W495" i="1" s="1"/>
  <c r="CT495" i="1"/>
  <c r="S495" i="1" s="1"/>
  <c r="CU495" i="1"/>
  <c r="T495" i="1" s="1"/>
  <c r="CV495" i="1"/>
  <c r="U495" i="1" s="1"/>
  <c r="FR495" i="1"/>
  <c r="GL495" i="1"/>
  <c r="GO495" i="1"/>
  <c r="GP495" i="1"/>
  <c r="GV495" i="1"/>
  <c r="HC495" i="1" s="1"/>
  <c r="GX495" i="1" s="1"/>
  <c r="I496" i="1"/>
  <c r="N496" i="1"/>
  <c r="AC496" i="1"/>
  <c r="AE496" i="1"/>
  <c r="CS496" i="1" s="1"/>
  <c r="R496" i="1" s="1"/>
  <c r="AF496" i="1"/>
  <c r="AG496" i="1"/>
  <c r="AH496" i="1"/>
  <c r="AI496" i="1"/>
  <c r="CW496" i="1" s="1"/>
  <c r="V496" i="1" s="1"/>
  <c r="AJ496" i="1"/>
  <c r="CX496" i="1" s="1"/>
  <c r="W496" i="1" s="1"/>
  <c r="CT496" i="1"/>
  <c r="S496" i="1" s="1"/>
  <c r="CU496" i="1"/>
  <c r="T496" i="1" s="1"/>
  <c r="CV496" i="1"/>
  <c r="U496" i="1" s="1"/>
  <c r="FR496" i="1"/>
  <c r="GL496" i="1"/>
  <c r="GO496" i="1"/>
  <c r="GP496" i="1"/>
  <c r="GV496" i="1"/>
  <c r="HC496" i="1" s="1"/>
  <c r="GX496" i="1" s="1"/>
  <c r="I497" i="1"/>
  <c r="N497" i="1"/>
  <c r="AC497" i="1"/>
  <c r="AE497" i="1"/>
  <c r="CS497" i="1" s="1"/>
  <c r="R497" i="1" s="1"/>
  <c r="AF497" i="1"/>
  <c r="AG497" i="1"/>
  <c r="AH497" i="1"/>
  <c r="AI497" i="1"/>
  <c r="CW497" i="1" s="1"/>
  <c r="V497" i="1" s="1"/>
  <c r="AJ497" i="1"/>
  <c r="CX497" i="1" s="1"/>
  <c r="W497" i="1" s="1"/>
  <c r="CT497" i="1"/>
  <c r="S497" i="1" s="1"/>
  <c r="CU497" i="1"/>
  <c r="T497" i="1" s="1"/>
  <c r="CV497" i="1"/>
  <c r="U497" i="1" s="1"/>
  <c r="FR497" i="1"/>
  <c r="GL497" i="1"/>
  <c r="GO497" i="1"/>
  <c r="GP497" i="1"/>
  <c r="GV497" i="1"/>
  <c r="HC497" i="1" s="1"/>
  <c r="GX497" i="1" s="1"/>
  <c r="I498" i="1"/>
  <c r="N498" i="1"/>
  <c r="AC498" i="1"/>
  <c r="AE498" i="1"/>
  <c r="CS498" i="1" s="1"/>
  <c r="R498" i="1" s="1"/>
  <c r="AF498" i="1"/>
  <c r="AG498" i="1"/>
  <c r="AH498" i="1"/>
  <c r="AI498" i="1"/>
  <c r="CW498" i="1" s="1"/>
  <c r="V498" i="1" s="1"/>
  <c r="AJ498" i="1"/>
  <c r="CX498" i="1" s="1"/>
  <c r="W498" i="1" s="1"/>
  <c r="CT498" i="1"/>
  <c r="S498" i="1" s="1"/>
  <c r="CU498" i="1"/>
  <c r="T498" i="1" s="1"/>
  <c r="CV498" i="1"/>
  <c r="U498" i="1" s="1"/>
  <c r="FR498" i="1"/>
  <c r="GL498" i="1"/>
  <c r="GO498" i="1"/>
  <c r="GP498" i="1"/>
  <c r="GV498" i="1"/>
  <c r="HC498" i="1" s="1"/>
  <c r="GX498" i="1" s="1"/>
  <c r="I499" i="1"/>
  <c r="N499" i="1"/>
  <c r="AC499" i="1"/>
  <c r="AE499" i="1"/>
  <c r="CS499" i="1" s="1"/>
  <c r="R499" i="1" s="1"/>
  <c r="AF499" i="1"/>
  <c r="AG499" i="1"/>
  <c r="AH499" i="1"/>
  <c r="AI499" i="1"/>
  <c r="CW499" i="1" s="1"/>
  <c r="V499" i="1" s="1"/>
  <c r="AJ499" i="1"/>
  <c r="CX499" i="1" s="1"/>
  <c r="W499" i="1" s="1"/>
  <c r="CT499" i="1"/>
  <c r="S499" i="1" s="1"/>
  <c r="CU499" i="1"/>
  <c r="T499" i="1" s="1"/>
  <c r="CV499" i="1"/>
  <c r="U499" i="1" s="1"/>
  <c r="FR499" i="1"/>
  <c r="GL499" i="1"/>
  <c r="GO499" i="1"/>
  <c r="GP499" i="1"/>
  <c r="GV499" i="1"/>
  <c r="HC499" i="1" s="1"/>
  <c r="GX499" i="1" s="1"/>
  <c r="B501" i="1"/>
  <c r="B458" i="1" s="1"/>
  <c r="C501" i="1"/>
  <c r="C458" i="1" s="1"/>
  <c r="D501" i="1"/>
  <c r="D458" i="1" s="1"/>
  <c r="F501" i="1"/>
  <c r="F458" i="1" s="1"/>
  <c r="G501" i="1"/>
  <c r="G458" i="1" s="1"/>
  <c r="AO501" i="1"/>
  <c r="AO458" i="1" s="1"/>
  <c r="BB501" i="1"/>
  <c r="BB458" i="1" s="1"/>
  <c r="BX501" i="1"/>
  <c r="BX458" i="1" s="1"/>
  <c r="CK501" i="1"/>
  <c r="CK458" i="1" s="1"/>
  <c r="CL501" i="1"/>
  <c r="CL458" i="1" s="1"/>
  <c r="CM501" i="1"/>
  <c r="CM458" i="1" s="1"/>
  <c r="EG501" i="1"/>
  <c r="EG458" i="1" s="1"/>
  <c r="ET501" i="1"/>
  <c r="ET458" i="1" s="1"/>
  <c r="FP501" i="1"/>
  <c r="FP458" i="1" s="1"/>
  <c r="GC501" i="1"/>
  <c r="GC458" i="1" s="1"/>
  <c r="GD501" i="1"/>
  <c r="GD458" i="1" s="1"/>
  <c r="GE501" i="1"/>
  <c r="GE458" i="1" s="1"/>
  <c r="F505" i="1"/>
  <c r="P505" i="1"/>
  <c r="F514" i="1"/>
  <c r="P514" i="1"/>
  <c r="D531" i="1"/>
  <c r="E533" i="1"/>
  <c r="Z533" i="1"/>
  <c r="AA533" i="1"/>
  <c r="AM533" i="1"/>
  <c r="AN533" i="1"/>
  <c r="BE533" i="1"/>
  <c r="BF533" i="1"/>
  <c r="BG533" i="1"/>
  <c r="BH533" i="1"/>
  <c r="BI533" i="1"/>
  <c r="BJ533" i="1"/>
  <c r="BK533" i="1"/>
  <c r="BL533" i="1"/>
  <c r="BM533" i="1"/>
  <c r="BN533" i="1"/>
  <c r="BO533" i="1"/>
  <c r="BP533" i="1"/>
  <c r="BQ533" i="1"/>
  <c r="BR533" i="1"/>
  <c r="BS533" i="1"/>
  <c r="BT533" i="1"/>
  <c r="BU533" i="1"/>
  <c r="BV533" i="1"/>
  <c r="BW533" i="1"/>
  <c r="CN533" i="1"/>
  <c r="CO533" i="1"/>
  <c r="CP533" i="1"/>
  <c r="CQ533" i="1"/>
  <c r="CR533" i="1"/>
  <c r="CS533" i="1"/>
  <c r="CT533" i="1"/>
  <c r="CU533" i="1"/>
  <c r="CV533" i="1"/>
  <c r="CW533" i="1"/>
  <c r="CX533" i="1"/>
  <c r="CY533" i="1"/>
  <c r="CZ533" i="1"/>
  <c r="DA533" i="1"/>
  <c r="DB533" i="1"/>
  <c r="DC533" i="1"/>
  <c r="DD533" i="1"/>
  <c r="DE533" i="1"/>
  <c r="DF533" i="1"/>
  <c r="DR533" i="1"/>
  <c r="DS533" i="1"/>
  <c r="EE533" i="1"/>
  <c r="EF533" i="1"/>
  <c r="EW533" i="1"/>
  <c r="EX533" i="1"/>
  <c r="EY533" i="1"/>
  <c r="EZ533" i="1"/>
  <c r="FA533" i="1"/>
  <c r="FB533" i="1"/>
  <c r="FC533" i="1"/>
  <c r="FD533" i="1"/>
  <c r="FE533" i="1"/>
  <c r="FF533" i="1"/>
  <c r="FG533" i="1"/>
  <c r="FH533" i="1"/>
  <c r="FI533" i="1"/>
  <c r="FJ533" i="1"/>
  <c r="FK533" i="1"/>
  <c r="FL533" i="1"/>
  <c r="FM533" i="1"/>
  <c r="FN533" i="1"/>
  <c r="FO533" i="1"/>
  <c r="GF533" i="1"/>
  <c r="GG533" i="1"/>
  <c r="GH533" i="1"/>
  <c r="GI533" i="1"/>
  <c r="GJ533" i="1"/>
  <c r="GK533" i="1"/>
  <c r="GL533" i="1"/>
  <c r="GM533" i="1"/>
  <c r="GN533" i="1"/>
  <c r="GO533" i="1"/>
  <c r="GP533" i="1"/>
  <c r="GQ533" i="1"/>
  <c r="GR533" i="1"/>
  <c r="GS533" i="1"/>
  <c r="GT533" i="1"/>
  <c r="GU533" i="1"/>
  <c r="GV533" i="1"/>
  <c r="GW533" i="1"/>
  <c r="GX533" i="1"/>
  <c r="C535" i="1"/>
  <c r="D535" i="1"/>
  <c r="N535" i="1"/>
  <c r="AC535" i="1"/>
  <c r="CQ535" i="1" s="1"/>
  <c r="P535" i="1" s="1"/>
  <c r="AD535" i="1"/>
  <c r="CR535" i="1" s="1"/>
  <c r="Q535" i="1" s="1"/>
  <c r="AE535" i="1"/>
  <c r="AF535" i="1"/>
  <c r="AG535" i="1"/>
  <c r="AH535" i="1"/>
  <c r="CV535" i="1" s="1"/>
  <c r="U535" i="1" s="1"/>
  <c r="AI535" i="1"/>
  <c r="CW535" i="1" s="1"/>
  <c r="V535" i="1" s="1"/>
  <c r="AJ535" i="1"/>
  <c r="CX535" i="1" s="1"/>
  <c r="W535" i="1" s="1"/>
  <c r="CS535" i="1"/>
  <c r="R535" i="1" s="1"/>
  <c r="CT535" i="1"/>
  <c r="S535" i="1" s="1"/>
  <c r="CU535" i="1"/>
  <c r="T535" i="1" s="1"/>
  <c r="FR535" i="1"/>
  <c r="GL535" i="1"/>
  <c r="GO535" i="1"/>
  <c r="GP535" i="1"/>
  <c r="GV535" i="1"/>
  <c r="HC535" i="1" s="1"/>
  <c r="GX535" i="1" s="1"/>
  <c r="C536" i="1"/>
  <c r="D536" i="1"/>
  <c r="N536" i="1"/>
  <c r="AC536" i="1"/>
  <c r="CQ536" i="1" s="1"/>
  <c r="P536" i="1" s="1"/>
  <c r="AE536" i="1"/>
  <c r="AD536" i="1" s="1"/>
  <c r="CR536" i="1" s="1"/>
  <c r="Q536" i="1" s="1"/>
  <c r="AF536" i="1"/>
  <c r="AG536" i="1"/>
  <c r="CU536" i="1" s="1"/>
  <c r="T536" i="1" s="1"/>
  <c r="AH536" i="1"/>
  <c r="CV536" i="1" s="1"/>
  <c r="U536" i="1" s="1"/>
  <c r="AI536" i="1"/>
  <c r="CW536" i="1" s="1"/>
  <c r="V536" i="1" s="1"/>
  <c r="AJ536" i="1"/>
  <c r="CS536" i="1"/>
  <c r="R536" i="1" s="1"/>
  <c r="CT536" i="1"/>
  <c r="S536" i="1" s="1"/>
  <c r="CX536" i="1"/>
  <c r="W536" i="1" s="1"/>
  <c r="FR536" i="1"/>
  <c r="GL536" i="1"/>
  <c r="GO536" i="1"/>
  <c r="GP536" i="1"/>
  <c r="GV536" i="1"/>
  <c r="HC536" i="1"/>
  <c r="GX536" i="1" s="1"/>
  <c r="I537" i="1"/>
  <c r="N537" i="1"/>
  <c r="AC537" i="1"/>
  <c r="CQ537" i="1" s="1"/>
  <c r="P537" i="1" s="1"/>
  <c r="AE537" i="1"/>
  <c r="AD537" i="1" s="1"/>
  <c r="CR537" i="1" s="1"/>
  <c r="Q537" i="1" s="1"/>
  <c r="AF537" i="1"/>
  <c r="AG537" i="1"/>
  <c r="CU537" i="1" s="1"/>
  <c r="T537" i="1" s="1"/>
  <c r="AH537" i="1"/>
  <c r="CV537" i="1" s="1"/>
  <c r="U537" i="1" s="1"/>
  <c r="AI537" i="1"/>
  <c r="CW537" i="1" s="1"/>
  <c r="V537" i="1" s="1"/>
  <c r="AJ537" i="1"/>
  <c r="CS537" i="1"/>
  <c r="R537" i="1" s="1"/>
  <c r="CT537" i="1"/>
  <c r="S537" i="1" s="1"/>
  <c r="CX537" i="1"/>
  <c r="W537" i="1" s="1"/>
  <c r="FR537" i="1"/>
  <c r="GL537" i="1"/>
  <c r="GO537" i="1"/>
  <c r="GP537" i="1"/>
  <c r="GV537" i="1"/>
  <c r="HC537" i="1"/>
  <c r="GX537" i="1" s="1"/>
  <c r="I538" i="1"/>
  <c r="N538" i="1"/>
  <c r="AC538" i="1"/>
  <c r="CQ538" i="1" s="1"/>
  <c r="P538" i="1" s="1"/>
  <c r="AE538" i="1"/>
  <c r="AD538" i="1" s="1"/>
  <c r="CR538" i="1" s="1"/>
  <c r="Q538" i="1" s="1"/>
  <c r="AF538" i="1"/>
  <c r="AG538" i="1"/>
  <c r="CU538" i="1" s="1"/>
  <c r="T538" i="1" s="1"/>
  <c r="AH538" i="1"/>
  <c r="CV538" i="1" s="1"/>
  <c r="U538" i="1" s="1"/>
  <c r="AI538" i="1"/>
  <c r="CW538" i="1" s="1"/>
  <c r="V538" i="1" s="1"/>
  <c r="AJ538" i="1"/>
  <c r="CS538" i="1"/>
  <c r="R538" i="1" s="1"/>
  <c r="CT538" i="1"/>
  <c r="S538" i="1" s="1"/>
  <c r="CX538" i="1"/>
  <c r="W538" i="1" s="1"/>
  <c r="FR538" i="1"/>
  <c r="GL538" i="1"/>
  <c r="GO538" i="1"/>
  <c r="GP538" i="1"/>
  <c r="GV538" i="1"/>
  <c r="HC538" i="1"/>
  <c r="GX538" i="1" s="1"/>
  <c r="C539" i="1"/>
  <c r="D539" i="1"/>
  <c r="N539" i="1"/>
  <c r="AC539" i="1"/>
  <c r="CQ539" i="1" s="1"/>
  <c r="P539" i="1" s="1"/>
  <c r="AE539" i="1"/>
  <c r="AD539" i="1" s="1"/>
  <c r="AF539" i="1"/>
  <c r="CT539" i="1" s="1"/>
  <c r="S539" i="1" s="1"/>
  <c r="AG539" i="1"/>
  <c r="CU539" i="1" s="1"/>
  <c r="T539" i="1" s="1"/>
  <c r="AH539" i="1"/>
  <c r="CV539" i="1" s="1"/>
  <c r="U539" i="1" s="1"/>
  <c r="AI539" i="1"/>
  <c r="AJ539" i="1"/>
  <c r="CS539" i="1"/>
  <c r="R539" i="1" s="1"/>
  <c r="CW539" i="1"/>
  <c r="V539" i="1" s="1"/>
  <c r="CX539" i="1"/>
  <c r="W539" i="1" s="1"/>
  <c r="FR539" i="1"/>
  <c r="GL539" i="1"/>
  <c r="GO539" i="1"/>
  <c r="GP539" i="1"/>
  <c r="GV539" i="1"/>
  <c r="GX539" i="1"/>
  <c r="HC539" i="1"/>
  <c r="C540" i="1"/>
  <c r="D540" i="1"/>
  <c r="N540" i="1"/>
  <c r="AC540" i="1"/>
  <c r="AB540" i="1" s="1"/>
  <c r="AD540" i="1"/>
  <c r="AE540" i="1"/>
  <c r="CS540" i="1" s="1"/>
  <c r="R540" i="1" s="1"/>
  <c r="AF540" i="1"/>
  <c r="CT540" i="1" s="1"/>
  <c r="S540" i="1" s="1"/>
  <c r="AG540" i="1"/>
  <c r="CU540" i="1" s="1"/>
  <c r="T540" i="1" s="1"/>
  <c r="AH540" i="1"/>
  <c r="AI540" i="1"/>
  <c r="AJ540" i="1"/>
  <c r="CR540" i="1"/>
  <c r="Q540" i="1" s="1"/>
  <c r="CV540" i="1"/>
  <c r="U540" i="1" s="1"/>
  <c r="CW540" i="1"/>
  <c r="V540" i="1" s="1"/>
  <c r="CX540" i="1"/>
  <c r="W540" i="1" s="1"/>
  <c r="FR540" i="1"/>
  <c r="GL540" i="1"/>
  <c r="GO540" i="1"/>
  <c r="GP540" i="1"/>
  <c r="GV540" i="1"/>
  <c r="HC540" i="1"/>
  <c r="GX540" i="1" s="1"/>
  <c r="I541" i="1"/>
  <c r="N541" i="1"/>
  <c r="AC541" i="1"/>
  <c r="AE541" i="1"/>
  <c r="AD541" i="1" s="1"/>
  <c r="CR541" i="1" s="1"/>
  <c r="Q541" i="1" s="1"/>
  <c r="AF541" i="1"/>
  <c r="CT541" i="1" s="1"/>
  <c r="S541" i="1" s="1"/>
  <c r="AG541" i="1"/>
  <c r="CU541" i="1" s="1"/>
  <c r="T541" i="1" s="1"/>
  <c r="AH541" i="1"/>
  <c r="AI541" i="1"/>
  <c r="AJ541" i="1"/>
  <c r="CQ541" i="1"/>
  <c r="P541" i="1" s="1"/>
  <c r="CP541" i="1" s="1"/>
  <c r="O541" i="1" s="1"/>
  <c r="CV541" i="1"/>
  <c r="U541" i="1" s="1"/>
  <c r="CW541" i="1"/>
  <c r="V541" i="1" s="1"/>
  <c r="CX541" i="1"/>
  <c r="W541" i="1" s="1"/>
  <c r="FR541" i="1"/>
  <c r="GL541" i="1"/>
  <c r="GO541" i="1"/>
  <c r="GP541" i="1"/>
  <c r="GV541" i="1"/>
  <c r="HC541" i="1"/>
  <c r="GX541" i="1" s="1"/>
  <c r="I542" i="1"/>
  <c r="N542" i="1"/>
  <c r="AC542" i="1"/>
  <c r="AB542" i="1" s="1"/>
  <c r="AE542" i="1"/>
  <c r="AD542" i="1" s="1"/>
  <c r="CR542" i="1" s="1"/>
  <c r="Q542" i="1" s="1"/>
  <c r="AF542" i="1"/>
  <c r="CT542" i="1" s="1"/>
  <c r="S542" i="1" s="1"/>
  <c r="AG542" i="1"/>
  <c r="CU542" i="1" s="1"/>
  <c r="T542" i="1" s="1"/>
  <c r="AH542" i="1"/>
  <c r="AI542" i="1"/>
  <c r="AJ542" i="1"/>
  <c r="CQ542" i="1"/>
  <c r="P542" i="1" s="1"/>
  <c r="CP542" i="1" s="1"/>
  <c r="O542" i="1" s="1"/>
  <c r="CV542" i="1"/>
  <c r="U542" i="1" s="1"/>
  <c r="CW542" i="1"/>
  <c r="V542" i="1" s="1"/>
  <c r="CX542" i="1"/>
  <c r="W542" i="1" s="1"/>
  <c r="FR542" i="1"/>
  <c r="GL542" i="1"/>
  <c r="GO542" i="1"/>
  <c r="GP542" i="1"/>
  <c r="GV542" i="1"/>
  <c r="HC542" i="1"/>
  <c r="GX542" i="1" s="1"/>
  <c r="C543" i="1"/>
  <c r="D543" i="1"/>
  <c r="N543" i="1"/>
  <c r="AC543" i="1"/>
  <c r="CQ543" i="1" s="1"/>
  <c r="P543" i="1" s="1"/>
  <c r="AE543" i="1"/>
  <c r="CS543" i="1" s="1"/>
  <c r="R543" i="1" s="1"/>
  <c r="AF543" i="1"/>
  <c r="CT543" i="1" s="1"/>
  <c r="S543" i="1" s="1"/>
  <c r="AG543" i="1"/>
  <c r="AH543" i="1"/>
  <c r="AI543" i="1"/>
  <c r="AJ543" i="1"/>
  <c r="CX543" i="1" s="1"/>
  <c r="W543" i="1" s="1"/>
  <c r="CU543" i="1"/>
  <c r="T543" i="1" s="1"/>
  <c r="CV543" i="1"/>
  <c r="U543" i="1" s="1"/>
  <c r="CW543" i="1"/>
  <c r="V543" i="1" s="1"/>
  <c r="FR543" i="1"/>
  <c r="GL543" i="1"/>
  <c r="GO543" i="1"/>
  <c r="GP543" i="1"/>
  <c r="GV543" i="1"/>
  <c r="HC543" i="1"/>
  <c r="GX543" i="1" s="1"/>
  <c r="C544" i="1"/>
  <c r="D544" i="1"/>
  <c r="N544" i="1"/>
  <c r="AC544" i="1"/>
  <c r="CQ544" i="1" s="1"/>
  <c r="P544" i="1" s="1"/>
  <c r="AE544" i="1"/>
  <c r="CS544" i="1" s="1"/>
  <c r="R544" i="1" s="1"/>
  <c r="AF544" i="1"/>
  <c r="AG544" i="1"/>
  <c r="AH544" i="1"/>
  <c r="AI544" i="1"/>
  <c r="CW544" i="1" s="1"/>
  <c r="V544" i="1" s="1"/>
  <c r="AJ544" i="1"/>
  <c r="CX544" i="1" s="1"/>
  <c r="W544" i="1" s="1"/>
  <c r="CT544" i="1"/>
  <c r="S544" i="1" s="1"/>
  <c r="CU544" i="1"/>
  <c r="T544" i="1" s="1"/>
  <c r="CV544" i="1"/>
  <c r="U544" i="1" s="1"/>
  <c r="FR544" i="1"/>
  <c r="GL544" i="1"/>
  <c r="GO544" i="1"/>
  <c r="GP544" i="1"/>
  <c r="GV544" i="1"/>
  <c r="HC544" i="1" s="1"/>
  <c r="GX544" i="1" s="1"/>
  <c r="I545" i="1"/>
  <c r="N545" i="1"/>
  <c r="AC545" i="1"/>
  <c r="AE545" i="1"/>
  <c r="CS545" i="1" s="1"/>
  <c r="R545" i="1" s="1"/>
  <c r="AF545" i="1"/>
  <c r="AG545" i="1"/>
  <c r="AH545" i="1"/>
  <c r="AI545" i="1"/>
  <c r="CW545" i="1" s="1"/>
  <c r="V545" i="1" s="1"/>
  <c r="AJ545" i="1"/>
  <c r="CX545" i="1" s="1"/>
  <c r="W545" i="1" s="1"/>
  <c r="CT545" i="1"/>
  <c r="S545" i="1" s="1"/>
  <c r="CU545" i="1"/>
  <c r="T545" i="1" s="1"/>
  <c r="CV545" i="1"/>
  <c r="U545" i="1" s="1"/>
  <c r="FR545" i="1"/>
  <c r="GL545" i="1"/>
  <c r="GO545" i="1"/>
  <c r="GP545" i="1"/>
  <c r="GV545" i="1"/>
  <c r="HC545" i="1" s="1"/>
  <c r="GX545" i="1" s="1"/>
  <c r="I546" i="1"/>
  <c r="N546" i="1"/>
  <c r="AC546" i="1"/>
  <c r="AE546" i="1"/>
  <c r="CS546" i="1" s="1"/>
  <c r="R546" i="1" s="1"/>
  <c r="AF546" i="1"/>
  <c r="AG546" i="1"/>
  <c r="AH546" i="1"/>
  <c r="AI546" i="1"/>
  <c r="CW546" i="1" s="1"/>
  <c r="V546" i="1" s="1"/>
  <c r="AJ546" i="1"/>
  <c r="CX546" i="1" s="1"/>
  <c r="W546" i="1" s="1"/>
  <c r="CT546" i="1"/>
  <c r="S546" i="1" s="1"/>
  <c r="CU546" i="1"/>
  <c r="T546" i="1" s="1"/>
  <c r="CV546" i="1"/>
  <c r="U546" i="1" s="1"/>
  <c r="FR546" i="1"/>
  <c r="GL546" i="1"/>
  <c r="GO546" i="1"/>
  <c r="GP546" i="1"/>
  <c r="GV546" i="1"/>
  <c r="HC546" i="1" s="1"/>
  <c r="GX546" i="1" s="1"/>
  <c r="C547" i="1"/>
  <c r="D547" i="1"/>
  <c r="N547" i="1"/>
  <c r="AC547" i="1"/>
  <c r="CQ547" i="1" s="1"/>
  <c r="P547" i="1" s="1"/>
  <c r="CP547" i="1" s="1"/>
  <c r="O547" i="1" s="1"/>
  <c r="AD547" i="1"/>
  <c r="CR547" i="1" s="1"/>
  <c r="Q547" i="1" s="1"/>
  <c r="AE547" i="1"/>
  <c r="AF547" i="1"/>
  <c r="AG547" i="1"/>
  <c r="AH547" i="1"/>
  <c r="CV547" i="1" s="1"/>
  <c r="U547" i="1" s="1"/>
  <c r="AI547" i="1"/>
  <c r="CW547" i="1" s="1"/>
  <c r="V547" i="1" s="1"/>
  <c r="AJ547" i="1"/>
  <c r="CX547" i="1" s="1"/>
  <c r="W547" i="1" s="1"/>
  <c r="CS547" i="1"/>
  <c r="R547" i="1" s="1"/>
  <c r="CT547" i="1"/>
  <c r="S547" i="1" s="1"/>
  <c r="CU547" i="1"/>
  <c r="T547" i="1" s="1"/>
  <c r="FR547" i="1"/>
  <c r="GL547" i="1"/>
  <c r="GO547" i="1"/>
  <c r="GP547" i="1"/>
  <c r="GV547" i="1"/>
  <c r="HC547" i="1" s="1"/>
  <c r="GX547" i="1" s="1"/>
  <c r="C548" i="1"/>
  <c r="D548" i="1"/>
  <c r="N548" i="1"/>
  <c r="AC548" i="1"/>
  <c r="CQ548" i="1" s="1"/>
  <c r="P548" i="1" s="1"/>
  <c r="AE548" i="1"/>
  <c r="AD548" i="1" s="1"/>
  <c r="CR548" i="1" s="1"/>
  <c r="Q548" i="1" s="1"/>
  <c r="AF548" i="1"/>
  <c r="AG548" i="1"/>
  <c r="CU548" i="1" s="1"/>
  <c r="T548" i="1" s="1"/>
  <c r="AH548" i="1"/>
  <c r="CV548" i="1" s="1"/>
  <c r="U548" i="1" s="1"/>
  <c r="AI548" i="1"/>
  <c r="CW548" i="1" s="1"/>
  <c r="V548" i="1" s="1"/>
  <c r="AJ548" i="1"/>
  <c r="CS548" i="1"/>
  <c r="R548" i="1" s="1"/>
  <c r="CT548" i="1"/>
  <c r="S548" i="1" s="1"/>
  <c r="CX548" i="1"/>
  <c r="W548" i="1" s="1"/>
  <c r="FR548" i="1"/>
  <c r="GL548" i="1"/>
  <c r="GO548" i="1"/>
  <c r="GP548" i="1"/>
  <c r="GV548" i="1"/>
  <c r="HC548" i="1"/>
  <c r="GX548" i="1" s="1"/>
  <c r="I549" i="1"/>
  <c r="N549" i="1"/>
  <c r="AC549" i="1"/>
  <c r="CQ549" i="1" s="1"/>
  <c r="P549" i="1" s="1"/>
  <c r="AE549" i="1"/>
  <c r="AD549" i="1" s="1"/>
  <c r="CR549" i="1" s="1"/>
  <c r="Q549" i="1" s="1"/>
  <c r="AF549" i="1"/>
  <c r="AG549" i="1"/>
  <c r="CU549" i="1" s="1"/>
  <c r="T549" i="1" s="1"/>
  <c r="AH549" i="1"/>
  <c r="CV549" i="1" s="1"/>
  <c r="U549" i="1" s="1"/>
  <c r="AI549" i="1"/>
  <c r="CW549" i="1" s="1"/>
  <c r="V549" i="1" s="1"/>
  <c r="AJ549" i="1"/>
  <c r="CS549" i="1"/>
  <c r="R549" i="1" s="1"/>
  <c r="CT549" i="1"/>
  <c r="S549" i="1" s="1"/>
  <c r="CX549" i="1"/>
  <c r="W549" i="1" s="1"/>
  <c r="FR549" i="1"/>
  <c r="GL549" i="1"/>
  <c r="GO549" i="1"/>
  <c r="GP549" i="1"/>
  <c r="GV549" i="1"/>
  <c r="HC549" i="1"/>
  <c r="GX549" i="1" s="1"/>
  <c r="I550" i="1"/>
  <c r="N550" i="1"/>
  <c r="AC550" i="1"/>
  <c r="CQ550" i="1" s="1"/>
  <c r="P550" i="1" s="1"/>
  <c r="AE550" i="1"/>
  <c r="AD550" i="1" s="1"/>
  <c r="CR550" i="1" s="1"/>
  <c r="Q550" i="1" s="1"/>
  <c r="AF550" i="1"/>
  <c r="AG550" i="1"/>
  <c r="CU550" i="1" s="1"/>
  <c r="T550" i="1" s="1"/>
  <c r="AH550" i="1"/>
  <c r="CV550" i="1" s="1"/>
  <c r="U550" i="1" s="1"/>
  <c r="AI550" i="1"/>
  <c r="CW550" i="1" s="1"/>
  <c r="V550" i="1" s="1"/>
  <c r="AJ550" i="1"/>
  <c r="CS550" i="1"/>
  <c r="R550" i="1" s="1"/>
  <c r="CT550" i="1"/>
  <c r="S550" i="1" s="1"/>
  <c r="CX550" i="1"/>
  <c r="W550" i="1" s="1"/>
  <c r="FR550" i="1"/>
  <c r="GL550" i="1"/>
  <c r="GO550" i="1"/>
  <c r="GP550" i="1"/>
  <c r="GV550" i="1"/>
  <c r="HC550" i="1"/>
  <c r="GX550" i="1" s="1"/>
  <c r="I551" i="1"/>
  <c r="N551" i="1"/>
  <c r="AC551" i="1"/>
  <c r="CQ551" i="1" s="1"/>
  <c r="P551" i="1" s="1"/>
  <c r="AE551" i="1"/>
  <c r="AD551" i="1" s="1"/>
  <c r="CR551" i="1" s="1"/>
  <c r="Q551" i="1" s="1"/>
  <c r="AF551" i="1"/>
  <c r="AG551" i="1"/>
  <c r="CU551" i="1" s="1"/>
  <c r="T551" i="1" s="1"/>
  <c r="AH551" i="1"/>
  <c r="CV551" i="1" s="1"/>
  <c r="U551" i="1" s="1"/>
  <c r="AI551" i="1"/>
  <c r="CW551" i="1" s="1"/>
  <c r="V551" i="1" s="1"/>
  <c r="AJ551" i="1"/>
  <c r="CS551" i="1"/>
  <c r="R551" i="1" s="1"/>
  <c r="CT551" i="1"/>
  <c r="S551" i="1" s="1"/>
  <c r="CX551" i="1"/>
  <c r="W551" i="1" s="1"/>
  <c r="FR551" i="1"/>
  <c r="GL551" i="1"/>
  <c r="GO551" i="1"/>
  <c r="GP551" i="1"/>
  <c r="GV551" i="1"/>
  <c r="HC551" i="1"/>
  <c r="GX551" i="1" s="1"/>
  <c r="I552" i="1"/>
  <c r="N552" i="1"/>
  <c r="AC552" i="1"/>
  <c r="CQ552" i="1" s="1"/>
  <c r="P552" i="1" s="1"/>
  <c r="AE552" i="1"/>
  <c r="AD552" i="1" s="1"/>
  <c r="CR552" i="1" s="1"/>
  <c r="Q552" i="1" s="1"/>
  <c r="AF552" i="1"/>
  <c r="AG552" i="1"/>
  <c r="CU552" i="1" s="1"/>
  <c r="T552" i="1" s="1"/>
  <c r="AH552" i="1"/>
  <c r="CV552" i="1" s="1"/>
  <c r="U552" i="1" s="1"/>
  <c r="AI552" i="1"/>
  <c r="CW552" i="1" s="1"/>
  <c r="V552" i="1" s="1"/>
  <c r="AJ552" i="1"/>
  <c r="CS552" i="1"/>
  <c r="R552" i="1" s="1"/>
  <c r="CT552" i="1"/>
  <c r="S552" i="1" s="1"/>
  <c r="CX552" i="1"/>
  <c r="W552" i="1" s="1"/>
  <c r="FR552" i="1"/>
  <c r="GL552" i="1"/>
  <c r="GO552" i="1"/>
  <c r="GP552" i="1"/>
  <c r="GV552" i="1"/>
  <c r="HC552" i="1"/>
  <c r="GX552" i="1" s="1"/>
  <c r="C553" i="1"/>
  <c r="D553" i="1"/>
  <c r="N553" i="1"/>
  <c r="AC553" i="1"/>
  <c r="CQ553" i="1" s="1"/>
  <c r="P553" i="1" s="1"/>
  <c r="AE553" i="1"/>
  <c r="AD553" i="1" s="1"/>
  <c r="AF553" i="1"/>
  <c r="CT553" i="1" s="1"/>
  <c r="S553" i="1" s="1"/>
  <c r="AG553" i="1"/>
  <c r="CU553" i="1" s="1"/>
  <c r="T553" i="1" s="1"/>
  <c r="AH553" i="1"/>
  <c r="CV553" i="1" s="1"/>
  <c r="U553" i="1" s="1"/>
  <c r="AI553" i="1"/>
  <c r="AJ553" i="1"/>
  <c r="CS553" i="1"/>
  <c r="R553" i="1" s="1"/>
  <c r="CW553" i="1"/>
  <c r="V553" i="1" s="1"/>
  <c r="CX553" i="1"/>
  <c r="W553" i="1" s="1"/>
  <c r="FR553" i="1"/>
  <c r="GL553" i="1"/>
  <c r="GO553" i="1"/>
  <c r="GP553" i="1"/>
  <c r="GV553" i="1"/>
  <c r="HC553" i="1"/>
  <c r="GX553" i="1" s="1"/>
  <c r="C554" i="1"/>
  <c r="D554" i="1"/>
  <c r="N554" i="1"/>
  <c r="AC554" i="1"/>
  <c r="AB554" i="1" s="1"/>
  <c r="AE554" i="1"/>
  <c r="AD554" i="1" s="1"/>
  <c r="CR554" i="1" s="1"/>
  <c r="Q554" i="1" s="1"/>
  <c r="AF554" i="1"/>
  <c r="CT554" i="1" s="1"/>
  <c r="S554" i="1" s="1"/>
  <c r="AG554" i="1"/>
  <c r="CU554" i="1" s="1"/>
  <c r="T554" i="1" s="1"/>
  <c r="AH554" i="1"/>
  <c r="AI554" i="1"/>
  <c r="AJ554" i="1"/>
  <c r="CV554" i="1"/>
  <c r="U554" i="1" s="1"/>
  <c r="CW554" i="1"/>
  <c r="V554" i="1" s="1"/>
  <c r="CX554" i="1"/>
  <c r="W554" i="1" s="1"/>
  <c r="FR554" i="1"/>
  <c r="GL554" i="1"/>
  <c r="GO554" i="1"/>
  <c r="GP554" i="1"/>
  <c r="GV554" i="1"/>
  <c r="HC554" i="1"/>
  <c r="GX554" i="1" s="1"/>
  <c r="I555" i="1"/>
  <c r="N555" i="1"/>
  <c r="AC555" i="1"/>
  <c r="AB555" i="1" s="1"/>
  <c r="AE555" i="1"/>
  <c r="AD555" i="1" s="1"/>
  <c r="CR555" i="1" s="1"/>
  <c r="Q555" i="1" s="1"/>
  <c r="AF555" i="1"/>
  <c r="CT555" i="1" s="1"/>
  <c r="S555" i="1" s="1"/>
  <c r="AG555" i="1"/>
  <c r="CU555" i="1" s="1"/>
  <c r="T555" i="1" s="1"/>
  <c r="AH555" i="1"/>
  <c r="AI555" i="1"/>
  <c r="AJ555" i="1"/>
  <c r="CQ555" i="1"/>
  <c r="P555" i="1" s="1"/>
  <c r="CP555" i="1" s="1"/>
  <c r="O555" i="1" s="1"/>
  <c r="CV555" i="1"/>
  <c r="U555" i="1" s="1"/>
  <c r="CW555" i="1"/>
  <c r="V555" i="1" s="1"/>
  <c r="CX555" i="1"/>
  <c r="W555" i="1" s="1"/>
  <c r="FR555" i="1"/>
  <c r="GL555" i="1"/>
  <c r="GO555" i="1"/>
  <c r="GP555" i="1"/>
  <c r="GV555" i="1"/>
  <c r="HC555" i="1"/>
  <c r="GX555" i="1" s="1"/>
  <c r="I556" i="1"/>
  <c r="N556" i="1"/>
  <c r="AC556" i="1"/>
  <c r="AB556" i="1" s="1"/>
  <c r="AE556" i="1"/>
  <c r="AD556" i="1" s="1"/>
  <c r="CR556" i="1" s="1"/>
  <c r="Q556" i="1" s="1"/>
  <c r="AF556" i="1"/>
  <c r="CT556" i="1" s="1"/>
  <c r="S556" i="1" s="1"/>
  <c r="AG556" i="1"/>
  <c r="CU556" i="1" s="1"/>
  <c r="T556" i="1" s="1"/>
  <c r="AH556" i="1"/>
  <c r="AI556" i="1"/>
  <c r="AJ556" i="1"/>
  <c r="CQ556" i="1"/>
  <c r="P556" i="1" s="1"/>
  <c r="CV556" i="1"/>
  <c r="U556" i="1" s="1"/>
  <c r="CW556" i="1"/>
  <c r="V556" i="1" s="1"/>
  <c r="CX556" i="1"/>
  <c r="W556" i="1" s="1"/>
  <c r="FR556" i="1"/>
  <c r="GL556" i="1"/>
  <c r="GO556" i="1"/>
  <c r="GP556" i="1"/>
  <c r="GV556" i="1"/>
  <c r="HC556" i="1"/>
  <c r="GX556" i="1" s="1"/>
  <c r="C557" i="1"/>
  <c r="D557" i="1"/>
  <c r="N557" i="1"/>
  <c r="AC557" i="1"/>
  <c r="CQ557" i="1" s="1"/>
  <c r="P557" i="1" s="1"/>
  <c r="AE557" i="1"/>
  <c r="CS557" i="1" s="1"/>
  <c r="R557" i="1" s="1"/>
  <c r="AF557" i="1"/>
  <c r="CT557" i="1" s="1"/>
  <c r="S557" i="1" s="1"/>
  <c r="AG557" i="1"/>
  <c r="AH557" i="1"/>
  <c r="AI557" i="1"/>
  <c r="AJ557" i="1"/>
  <c r="CX557" i="1" s="1"/>
  <c r="W557" i="1" s="1"/>
  <c r="CU557" i="1"/>
  <c r="T557" i="1" s="1"/>
  <c r="CV557" i="1"/>
  <c r="U557" i="1" s="1"/>
  <c r="CW557" i="1"/>
  <c r="V557" i="1" s="1"/>
  <c r="FR557" i="1"/>
  <c r="GL557" i="1"/>
  <c r="GO557" i="1"/>
  <c r="GP557" i="1"/>
  <c r="GV557" i="1"/>
  <c r="HC557" i="1"/>
  <c r="GX557" i="1" s="1"/>
  <c r="C558" i="1"/>
  <c r="D558" i="1"/>
  <c r="N558" i="1"/>
  <c r="AC558" i="1"/>
  <c r="AE558" i="1"/>
  <c r="CS558" i="1" s="1"/>
  <c r="R558" i="1" s="1"/>
  <c r="AF558" i="1"/>
  <c r="AG558" i="1"/>
  <c r="AH558" i="1"/>
  <c r="AI558" i="1"/>
  <c r="CW558" i="1" s="1"/>
  <c r="V558" i="1" s="1"/>
  <c r="AJ558" i="1"/>
  <c r="CX558" i="1" s="1"/>
  <c r="W558" i="1" s="1"/>
  <c r="CT558" i="1"/>
  <c r="S558" i="1" s="1"/>
  <c r="CU558" i="1"/>
  <c r="T558" i="1" s="1"/>
  <c r="CV558" i="1"/>
  <c r="U558" i="1" s="1"/>
  <c r="FR558" i="1"/>
  <c r="GL558" i="1"/>
  <c r="GO558" i="1"/>
  <c r="GP558" i="1"/>
  <c r="GV558" i="1"/>
  <c r="HC558" i="1" s="1"/>
  <c r="GX558" i="1" s="1"/>
  <c r="I559" i="1"/>
  <c r="N559" i="1"/>
  <c r="AC559" i="1"/>
  <c r="AE559" i="1"/>
  <c r="CS559" i="1" s="1"/>
  <c r="R559" i="1" s="1"/>
  <c r="AF559" i="1"/>
  <c r="AG559" i="1"/>
  <c r="AH559" i="1"/>
  <c r="AI559" i="1"/>
  <c r="CW559" i="1" s="1"/>
  <c r="V559" i="1" s="1"/>
  <c r="AJ559" i="1"/>
  <c r="CX559" i="1" s="1"/>
  <c r="W559" i="1" s="1"/>
  <c r="CT559" i="1"/>
  <c r="S559" i="1" s="1"/>
  <c r="CU559" i="1"/>
  <c r="T559" i="1" s="1"/>
  <c r="CV559" i="1"/>
  <c r="U559" i="1" s="1"/>
  <c r="FR559" i="1"/>
  <c r="GL559" i="1"/>
  <c r="GO559" i="1"/>
  <c r="GP559" i="1"/>
  <c r="GV559" i="1"/>
  <c r="HC559" i="1" s="1"/>
  <c r="GX559" i="1" s="1"/>
  <c r="I560" i="1"/>
  <c r="N560" i="1"/>
  <c r="AC560" i="1"/>
  <c r="AE560" i="1"/>
  <c r="CS560" i="1" s="1"/>
  <c r="R560" i="1" s="1"/>
  <c r="AF560" i="1"/>
  <c r="AG560" i="1"/>
  <c r="AH560" i="1"/>
  <c r="AI560" i="1"/>
  <c r="CW560" i="1" s="1"/>
  <c r="V560" i="1" s="1"/>
  <c r="AJ560" i="1"/>
  <c r="CX560" i="1" s="1"/>
  <c r="W560" i="1" s="1"/>
  <c r="CT560" i="1"/>
  <c r="S560" i="1" s="1"/>
  <c r="CU560" i="1"/>
  <c r="T560" i="1" s="1"/>
  <c r="CV560" i="1"/>
  <c r="U560" i="1" s="1"/>
  <c r="FR560" i="1"/>
  <c r="GL560" i="1"/>
  <c r="GO560" i="1"/>
  <c r="GP560" i="1"/>
  <c r="GV560" i="1"/>
  <c r="HC560" i="1" s="1"/>
  <c r="GX560" i="1" s="1"/>
  <c r="C561" i="1"/>
  <c r="D561" i="1"/>
  <c r="N561" i="1"/>
  <c r="AC561" i="1"/>
  <c r="CQ561" i="1" s="1"/>
  <c r="P561" i="1" s="1"/>
  <c r="AD561" i="1"/>
  <c r="CR561" i="1" s="1"/>
  <c r="Q561" i="1" s="1"/>
  <c r="AE561" i="1"/>
  <c r="AF561" i="1"/>
  <c r="AG561" i="1"/>
  <c r="AH561" i="1"/>
  <c r="CV561" i="1" s="1"/>
  <c r="U561" i="1" s="1"/>
  <c r="AI561" i="1"/>
  <c r="CW561" i="1" s="1"/>
  <c r="V561" i="1" s="1"/>
  <c r="AJ561" i="1"/>
  <c r="CX561" i="1" s="1"/>
  <c r="W561" i="1" s="1"/>
  <c r="CS561" i="1"/>
  <c r="R561" i="1" s="1"/>
  <c r="CT561" i="1"/>
  <c r="S561" i="1" s="1"/>
  <c r="CU561" i="1"/>
  <c r="T561" i="1" s="1"/>
  <c r="FR561" i="1"/>
  <c r="GL561" i="1"/>
  <c r="GO561" i="1"/>
  <c r="GP561" i="1"/>
  <c r="GV561" i="1"/>
  <c r="HC561" i="1" s="1"/>
  <c r="GX561" i="1" s="1"/>
  <c r="C562" i="1"/>
  <c r="D562" i="1"/>
  <c r="N562" i="1"/>
  <c r="AC562" i="1"/>
  <c r="CQ562" i="1" s="1"/>
  <c r="P562" i="1" s="1"/>
  <c r="AE562" i="1"/>
  <c r="AD562" i="1" s="1"/>
  <c r="CR562" i="1" s="1"/>
  <c r="Q562" i="1" s="1"/>
  <c r="AF562" i="1"/>
  <c r="AG562" i="1"/>
  <c r="CU562" i="1" s="1"/>
  <c r="T562" i="1" s="1"/>
  <c r="AH562" i="1"/>
  <c r="CV562" i="1" s="1"/>
  <c r="U562" i="1" s="1"/>
  <c r="AI562" i="1"/>
  <c r="CW562" i="1" s="1"/>
  <c r="V562" i="1" s="1"/>
  <c r="AJ562" i="1"/>
  <c r="CS562" i="1"/>
  <c r="R562" i="1" s="1"/>
  <c r="CT562" i="1"/>
  <c r="S562" i="1" s="1"/>
  <c r="CX562" i="1"/>
  <c r="W562" i="1" s="1"/>
  <c r="FR562" i="1"/>
  <c r="GL562" i="1"/>
  <c r="GO562" i="1"/>
  <c r="GP562" i="1"/>
  <c r="GV562" i="1"/>
  <c r="HC562" i="1"/>
  <c r="GX562" i="1" s="1"/>
  <c r="I563" i="1"/>
  <c r="N563" i="1"/>
  <c r="AC563" i="1"/>
  <c r="CQ563" i="1" s="1"/>
  <c r="P563" i="1" s="1"/>
  <c r="AD563" i="1"/>
  <c r="AE563" i="1"/>
  <c r="AF563" i="1"/>
  <c r="AG563" i="1"/>
  <c r="CU563" i="1" s="1"/>
  <c r="T563" i="1" s="1"/>
  <c r="AH563" i="1"/>
  <c r="CV563" i="1" s="1"/>
  <c r="U563" i="1" s="1"/>
  <c r="AI563" i="1"/>
  <c r="CW563" i="1" s="1"/>
  <c r="V563" i="1" s="1"/>
  <c r="AJ563" i="1"/>
  <c r="CR563" i="1"/>
  <c r="Q563" i="1" s="1"/>
  <c r="CS563" i="1"/>
  <c r="R563" i="1" s="1"/>
  <c r="CT563" i="1"/>
  <c r="S563" i="1" s="1"/>
  <c r="CX563" i="1"/>
  <c r="W563" i="1" s="1"/>
  <c r="CY563" i="1"/>
  <c r="X563" i="1" s="1"/>
  <c r="CZ563" i="1"/>
  <c r="Y563" i="1" s="1"/>
  <c r="FR563" i="1"/>
  <c r="GL563" i="1"/>
  <c r="GO563" i="1"/>
  <c r="GP563" i="1"/>
  <c r="GV563" i="1"/>
  <c r="HC563" i="1"/>
  <c r="GX563" i="1" s="1"/>
  <c r="I564" i="1"/>
  <c r="N564" i="1"/>
  <c r="AC564" i="1"/>
  <c r="CQ564" i="1" s="1"/>
  <c r="P564" i="1" s="1"/>
  <c r="AD564" i="1"/>
  <c r="AE564" i="1"/>
  <c r="AF564" i="1"/>
  <c r="AG564" i="1"/>
  <c r="CU564" i="1" s="1"/>
  <c r="T564" i="1" s="1"/>
  <c r="AH564" i="1"/>
  <c r="CV564" i="1" s="1"/>
  <c r="U564" i="1" s="1"/>
  <c r="AI564" i="1"/>
  <c r="CW564" i="1" s="1"/>
  <c r="V564" i="1" s="1"/>
  <c r="AJ564" i="1"/>
  <c r="CR564" i="1"/>
  <c r="Q564" i="1" s="1"/>
  <c r="CS564" i="1"/>
  <c r="R564" i="1" s="1"/>
  <c r="CT564" i="1"/>
  <c r="S564" i="1" s="1"/>
  <c r="CX564" i="1"/>
  <c r="W564" i="1" s="1"/>
  <c r="FR564" i="1"/>
  <c r="GL564" i="1"/>
  <c r="GO564" i="1"/>
  <c r="GP564" i="1"/>
  <c r="GV564" i="1"/>
  <c r="HC564" i="1" s="1"/>
  <c r="GX564" i="1" s="1"/>
  <c r="I565" i="1"/>
  <c r="N565" i="1"/>
  <c r="AC565" i="1"/>
  <c r="CQ565" i="1" s="1"/>
  <c r="P565" i="1" s="1"/>
  <c r="AD565" i="1"/>
  <c r="AE565" i="1"/>
  <c r="AF565" i="1"/>
  <c r="AG565" i="1"/>
  <c r="CU565" i="1" s="1"/>
  <c r="T565" i="1" s="1"/>
  <c r="AH565" i="1"/>
  <c r="CV565" i="1" s="1"/>
  <c r="U565" i="1" s="1"/>
  <c r="AI565" i="1"/>
  <c r="CW565" i="1" s="1"/>
  <c r="V565" i="1" s="1"/>
  <c r="AJ565" i="1"/>
  <c r="CR565" i="1"/>
  <c r="Q565" i="1" s="1"/>
  <c r="CS565" i="1"/>
  <c r="R565" i="1" s="1"/>
  <c r="CT565" i="1"/>
  <c r="S565" i="1" s="1"/>
  <c r="CX565" i="1"/>
  <c r="W565" i="1" s="1"/>
  <c r="CY565" i="1"/>
  <c r="X565" i="1" s="1"/>
  <c r="CZ565" i="1"/>
  <c r="Y565" i="1" s="1"/>
  <c r="FR565" i="1"/>
  <c r="GL565" i="1"/>
  <c r="GO565" i="1"/>
  <c r="GP565" i="1"/>
  <c r="GV565" i="1"/>
  <c r="HC565" i="1" s="1"/>
  <c r="GX565" i="1" s="1"/>
  <c r="I566" i="1"/>
  <c r="N566" i="1"/>
  <c r="AC566" i="1"/>
  <c r="CQ566" i="1" s="1"/>
  <c r="P566" i="1" s="1"/>
  <c r="CP566" i="1" s="1"/>
  <c r="O566" i="1" s="1"/>
  <c r="AD566" i="1"/>
  <c r="AE566" i="1"/>
  <c r="AF566" i="1"/>
  <c r="AG566" i="1"/>
  <c r="CU566" i="1" s="1"/>
  <c r="T566" i="1" s="1"/>
  <c r="AH566" i="1"/>
  <c r="CV566" i="1" s="1"/>
  <c r="U566" i="1" s="1"/>
  <c r="AI566" i="1"/>
  <c r="CW566" i="1" s="1"/>
  <c r="V566" i="1" s="1"/>
  <c r="AJ566" i="1"/>
  <c r="CR566" i="1"/>
  <c r="Q566" i="1" s="1"/>
  <c r="CS566" i="1"/>
  <c r="R566" i="1" s="1"/>
  <c r="CT566" i="1"/>
  <c r="S566" i="1" s="1"/>
  <c r="CX566" i="1"/>
  <c r="W566" i="1" s="1"/>
  <c r="FR566" i="1"/>
  <c r="GL566" i="1"/>
  <c r="GO566" i="1"/>
  <c r="GP566" i="1"/>
  <c r="GV566" i="1"/>
  <c r="HC566" i="1" s="1"/>
  <c r="GX566" i="1" s="1"/>
  <c r="I567" i="1"/>
  <c r="N567" i="1"/>
  <c r="AC567" i="1"/>
  <c r="CQ567" i="1" s="1"/>
  <c r="P567" i="1" s="1"/>
  <c r="AD567" i="1"/>
  <c r="AE567" i="1"/>
  <c r="AF567" i="1"/>
  <c r="AG567" i="1"/>
  <c r="CU567" i="1" s="1"/>
  <c r="T567" i="1" s="1"/>
  <c r="AH567" i="1"/>
  <c r="CV567" i="1" s="1"/>
  <c r="U567" i="1" s="1"/>
  <c r="AI567" i="1"/>
  <c r="CW567" i="1" s="1"/>
  <c r="V567" i="1" s="1"/>
  <c r="AJ567" i="1"/>
  <c r="CR567" i="1"/>
  <c r="Q567" i="1" s="1"/>
  <c r="CS567" i="1"/>
  <c r="R567" i="1" s="1"/>
  <c r="CT567" i="1"/>
  <c r="S567" i="1" s="1"/>
  <c r="CX567" i="1"/>
  <c r="W567" i="1" s="1"/>
  <c r="CY567" i="1"/>
  <c r="X567" i="1" s="1"/>
  <c r="CZ567" i="1"/>
  <c r="Y567" i="1" s="1"/>
  <c r="FR567" i="1"/>
  <c r="GL567" i="1"/>
  <c r="GO567" i="1"/>
  <c r="GP567" i="1"/>
  <c r="GV567" i="1"/>
  <c r="HC567" i="1" s="1"/>
  <c r="GX567" i="1" s="1"/>
  <c r="I568" i="1"/>
  <c r="N568" i="1"/>
  <c r="AC568" i="1"/>
  <c r="CQ568" i="1" s="1"/>
  <c r="P568" i="1" s="1"/>
  <c r="AD568" i="1"/>
  <c r="AE568" i="1"/>
  <c r="AF568" i="1"/>
  <c r="AG568" i="1"/>
  <c r="CU568" i="1" s="1"/>
  <c r="T568" i="1" s="1"/>
  <c r="AH568" i="1"/>
  <c r="CV568" i="1" s="1"/>
  <c r="U568" i="1" s="1"/>
  <c r="AI568" i="1"/>
  <c r="CW568" i="1" s="1"/>
  <c r="V568" i="1" s="1"/>
  <c r="AJ568" i="1"/>
  <c r="CR568" i="1"/>
  <c r="Q568" i="1" s="1"/>
  <c r="CS568" i="1"/>
  <c r="R568" i="1" s="1"/>
  <c r="CT568" i="1"/>
  <c r="S568" i="1" s="1"/>
  <c r="CX568" i="1"/>
  <c r="W568" i="1" s="1"/>
  <c r="FR568" i="1"/>
  <c r="GL568" i="1"/>
  <c r="GO568" i="1"/>
  <c r="GP568" i="1"/>
  <c r="GV568" i="1"/>
  <c r="HC568" i="1" s="1"/>
  <c r="GX568" i="1" s="1"/>
  <c r="C569" i="1"/>
  <c r="D569" i="1"/>
  <c r="N569" i="1"/>
  <c r="S569" i="1"/>
  <c r="CZ569" i="1" s="1"/>
  <c r="Y569" i="1" s="1"/>
  <c r="AC569" i="1"/>
  <c r="CQ569" i="1" s="1"/>
  <c r="P569" i="1" s="1"/>
  <c r="AE569" i="1"/>
  <c r="AD569" i="1" s="1"/>
  <c r="AF569" i="1"/>
  <c r="AG569" i="1"/>
  <c r="CU569" i="1" s="1"/>
  <c r="T569" i="1" s="1"/>
  <c r="AH569" i="1"/>
  <c r="CV569" i="1" s="1"/>
  <c r="U569" i="1" s="1"/>
  <c r="AI569" i="1"/>
  <c r="AJ569" i="1"/>
  <c r="CS569" i="1"/>
  <c r="R569" i="1" s="1"/>
  <c r="CY569" i="1" s="1"/>
  <c r="X569" i="1" s="1"/>
  <c r="CT569" i="1"/>
  <c r="CW569" i="1"/>
  <c r="V569" i="1" s="1"/>
  <c r="CX569" i="1"/>
  <c r="W569" i="1" s="1"/>
  <c r="FR569" i="1"/>
  <c r="GL569" i="1"/>
  <c r="GO569" i="1"/>
  <c r="GP569" i="1"/>
  <c r="GV569" i="1"/>
  <c r="HC569" i="1"/>
  <c r="GX569" i="1" s="1"/>
  <c r="C570" i="1"/>
  <c r="D570" i="1"/>
  <c r="N570" i="1"/>
  <c r="R570" i="1"/>
  <c r="AC570" i="1"/>
  <c r="CQ570" i="1" s="1"/>
  <c r="P570" i="1" s="1"/>
  <c r="AE570" i="1"/>
  <c r="AD570" i="1" s="1"/>
  <c r="AF570" i="1"/>
  <c r="CT570" i="1" s="1"/>
  <c r="S570" i="1" s="1"/>
  <c r="AG570" i="1"/>
  <c r="CU570" i="1" s="1"/>
  <c r="T570" i="1" s="1"/>
  <c r="AH570" i="1"/>
  <c r="CV570" i="1" s="1"/>
  <c r="U570" i="1" s="1"/>
  <c r="AI570" i="1"/>
  <c r="AJ570" i="1"/>
  <c r="CS570" i="1"/>
  <c r="CW570" i="1"/>
  <c r="V570" i="1" s="1"/>
  <c r="CX570" i="1"/>
  <c r="W570" i="1" s="1"/>
  <c r="FR570" i="1"/>
  <c r="GL570" i="1"/>
  <c r="GO570" i="1"/>
  <c r="GP570" i="1"/>
  <c r="GV570" i="1"/>
  <c r="HC570" i="1"/>
  <c r="GX570" i="1" s="1"/>
  <c r="I571" i="1"/>
  <c r="R571" i="1" s="1"/>
  <c r="N571" i="1"/>
  <c r="AC571" i="1"/>
  <c r="AE571" i="1"/>
  <c r="AD571" i="1" s="1"/>
  <c r="AF571" i="1"/>
  <c r="CT571" i="1" s="1"/>
  <c r="S571" i="1" s="1"/>
  <c r="AG571" i="1"/>
  <c r="CU571" i="1" s="1"/>
  <c r="T571" i="1" s="1"/>
  <c r="AH571" i="1"/>
  <c r="AI571" i="1"/>
  <c r="AJ571" i="1"/>
  <c r="CQ571" i="1"/>
  <c r="P571" i="1" s="1"/>
  <c r="CS571" i="1"/>
  <c r="CV571" i="1"/>
  <c r="U571" i="1" s="1"/>
  <c r="CW571" i="1"/>
  <c r="V571" i="1" s="1"/>
  <c r="CX571" i="1"/>
  <c r="W571" i="1" s="1"/>
  <c r="FR571" i="1"/>
  <c r="GL571" i="1"/>
  <c r="GO571" i="1"/>
  <c r="GP571" i="1"/>
  <c r="GV571" i="1"/>
  <c r="HC571" i="1"/>
  <c r="GX571" i="1" s="1"/>
  <c r="I572" i="1"/>
  <c r="R572" i="1" s="1"/>
  <c r="N572" i="1"/>
  <c r="AC572" i="1"/>
  <c r="AE572" i="1"/>
  <c r="AD572" i="1" s="1"/>
  <c r="AF572" i="1"/>
  <c r="CT572" i="1" s="1"/>
  <c r="S572" i="1" s="1"/>
  <c r="AG572" i="1"/>
  <c r="CU572" i="1" s="1"/>
  <c r="T572" i="1" s="1"/>
  <c r="AH572" i="1"/>
  <c r="AI572" i="1"/>
  <c r="AJ572" i="1"/>
  <c r="CQ572" i="1"/>
  <c r="P572" i="1" s="1"/>
  <c r="CS572" i="1"/>
  <c r="CV572" i="1"/>
  <c r="U572" i="1" s="1"/>
  <c r="CW572" i="1"/>
  <c r="V572" i="1" s="1"/>
  <c r="CX572" i="1"/>
  <c r="W572" i="1" s="1"/>
  <c r="FR572" i="1"/>
  <c r="GL572" i="1"/>
  <c r="GO572" i="1"/>
  <c r="GP572" i="1"/>
  <c r="GV572" i="1"/>
  <c r="HC572" i="1"/>
  <c r="GX572" i="1" s="1"/>
  <c r="I573" i="1"/>
  <c r="R573" i="1" s="1"/>
  <c r="N573" i="1"/>
  <c r="AC573" i="1"/>
  <c r="AE573" i="1"/>
  <c r="AD573" i="1" s="1"/>
  <c r="AF573" i="1"/>
  <c r="CT573" i="1" s="1"/>
  <c r="S573" i="1" s="1"/>
  <c r="AG573" i="1"/>
  <c r="CU573" i="1" s="1"/>
  <c r="T573" i="1" s="1"/>
  <c r="AH573" i="1"/>
  <c r="CV573" i="1" s="1"/>
  <c r="U573" i="1" s="1"/>
  <c r="AI573" i="1"/>
  <c r="AJ573" i="1"/>
  <c r="CQ573" i="1"/>
  <c r="P573" i="1" s="1"/>
  <c r="CS573" i="1"/>
  <c r="CW573" i="1"/>
  <c r="V573" i="1" s="1"/>
  <c r="CX573" i="1"/>
  <c r="W573" i="1" s="1"/>
  <c r="FR573" i="1"/>
  <c r="GL573" i="1"/>
  <c r="GO573" i="1"/>
  <c r="GP573" i="1"/>
  <c r="GV573" i="1"/>
  <c r="HC573" i="1"/>
  <c r="GX573" i="1" s="1"/>
  <c r="I574" i="1"/>
  <c r="R574" i="1" s="1"/>
  <c r="N574" i="1"/>
  <c r="AC574" i="1"/>
  <c r="AD574" i="1"/>
  <c r="AB574" i="1" s="1"/>
  <c r="AE574" i="1"/>
  <c r="AF574" i="1"/>
  <c r="CT574" i="1" s="1"/>
  <c r="S574" i="1" s="1"/>
  <c r="AG574" i="1"/>
  <c r="CU574" i="1" s="1"/>
  <c r="T574" i="1" s="1"/>
  <c r="AH574" i="1"/>
  <c r="AI574" i="1"/>
  <c r="AJ574" i="1"/>
  <c r="CQ574" i="1"/>
  <c r="P574" i="1" s="1"/>
  <c r="CP574" i="1" s="1"/>
  <c r="O574" i="1" s="1"/>
  <c r="CR574" i="1"/>
  <c r="Q574" i="1" s="1"/>
  <c r="CS574" i="1"/>
  <c r="CV574" i="1"/>
  <c r="U574" i="1" s="1"/>
  <c r="CW574" i="1"/>
  <c r="V574" i="1" s="1"/>
  <c r="CX574" i="1"/>
  <c r="W574" i="1" s="1"/>
  <c r="FR574" i="1"/>
  <c r="GL574" i="1"/>
  <c r="GO574" i="1"/>
  <c r="GP574" i="1"/>
  <c r="GV574" i="1"/>
  <c r="HC574" i="1"/>
  <c r="GX574" i="1" s="1"/>
  <c r="I575" i="1"/>
  <c r="R575" i="1" s="1"/>
  <c r="N575" i="1"/>
  <c r="AC575" i="1"/>
  <c r="AD575" i="1"/>
  <c r="AB575" i="1" s="1"/>
  <c r="AE575" i="1"/>
  <c r="AF575" i="1"/>
  <c r="CT575" i="1" s="1"/>
  <c r="S575" i="1" s="1"/>
  <c r="AG575" i="1"/>
  <c r="CU575" i="1" s="1"/>
  <c r="T575" i="1" s="1"/>
  <c r="AH575" i="1"/>
  <c r="AI575" i="1"/>
  <c r="AJ575" i="1"/>
  <c r="CQ575" i="1"/>
  <c r="P575" i="1" s="1"/>
  <c r="CP575" i="1" s="1"/>
  <c r="O575" i="1" s="1"/>
  <c r="CR575" i="1"/>
  <c r="Q575" i="1" s="1"/>
  <c r="CS575" i="1"/>
  <c r="CV575" i="1"/>
  <c r="U575" i="1" s="1"/>
  <c r="CW575" i="1"/>
  <c r="V575" i="1" s="1"/>
  <c r="CX575" i="1"/>
  <c r="W575" i="1" s="1"/>
  <c r="FR575" i="1"/>
  <c r="GL575" i="1"/>
  <c r="GO575" i="1"/>
  <c r="GP575" i="1"/>
  <c r="GV575" i="1"/>
  <c r="HC575" i="1"/>
  <c r="GX575" i="1" s="1"/>
  <c r="I576" i="1"/>
  <c r="N576" i="1"/>
  <c r="AC576" i="1"/>
  <c r="AE576" i="1"/>
  <c r="AD576" i="1" s="1"/>
  <c r="AF576" i="1"/>
  <c r="CT576" i="1" s="1"/>
  <c r="S576" i="1" s="1"/>
  <c r="AG576" i="1"/>
  <c r="CU576" i="1" s="1"/>
  <c r="T576" i="1" s="1"/>
  <c r="AH576" i="1"/>
  <c r="AI576" i="1"/>
  <c r="AJ576" i="1"/>
  <c r="CQ576" i="1"/>
  <c r="P576" i="1" s="1"/>
  <c r="CV576" i="1"/>
  <c r="U576" i="1" s="1"/>
  <c r="CW576" i="1"/>
  <c r="V576" i="1" s="1"/>
  <c r="CX576" i="1"/>
  <c r="W576" i="1" s="1"/>
  <c r="FR576" i="1"/>
  <c r="GL576" i="1"/>
  <c r="GO576" i="1"/>
  <c r="GP576" i="1"/>
  <c r="GV576" i="1"/>
  <c r="HC576" i="1"/>
  <c r="GX576" i="1" s="1"/>
  <c r="I577" i="1"/>
  <c r="N577" i="1"/>
  <c r="AC577" i="1"/>
  <c r="AE577" i="1"/>
  <c r="AD577" i="1" s="1"/>
  <c r="AF577" i="1"/>
  <c r="CT577" i="1" s="1"/>
  <c r="S577" i="1" s="1"/>
  <c r="AG577" i="1"/>
  <c r="CU577" i="1" s="1"/>
  <c r="T577" i="1" s="1"/>
  <c r="AH577" i="1"/>
  <c r="AI577" i="1"/>
  <c r="AJ577" i="1"/>
  <c r="CQ577" i="1"/>
  <c r="P577" i="1" s="1"/>
  <c r="CS577" i="1"/>
  <c r="R577" i="1" s="1"/>
  <c r="CV577" i="1"/>
  <c r="U577" i="1" s="1"/>
  <c r="CW577" i="1"/>
  <c r="V577" i="1" s="1"/>
  <c r="CX577" i="1"/>
  <c r="W577" i="1" s="1"/>
  <c r="FR577" i="1"/>
  <c r="GL577" i="1"/>
  <c r="GO577" i="1"/>
  <c r="GP577" i="1"/>
  <c r="GV577" i="1"/>
  <c r="HC577" i="1" s="1"/>
  <c r="GX577" i="1" s="1"/>
  <c r="I578" i="1"/>
  <c r="N578" i="1"/>
  <c r="S578" i="1"/>
  <c r="CZ578" i="1" s="1"/>
  <c r="Y578" i="1" s="1"/>
  <c r="AC578" i="1"/>
  <c r="AD578" i="1"/>
  <c r="AB578" i="1" s="1"/>
  <c r="AE578" i="1"/>
  <c r="AF578" i="1"/>
  <c r="AG578" i="1"/>
  <c r="CU578" i="1" s="1"/>
  <c r="T578" i="1" s="1"/>
  <c r="AH578" i="1"/>
  <c r="AI578" i="1"/>
  <c r="AJ578" i="1"/>
  <c r="CQ578" i="1"/>
  <c r="P578" i="1" s="1"/>
  <c r="CP578" i="1" s="1"/>
  <c r="O578" i="1" s="1"/>
  <c r="CR578" i="1"/>
  <c r="Q578" i="1" s="1"/>
  <c r="CS578" i="1"/>
  <c r="R578" i="1" s="1"/>
  <c r="CT578" i="1"/>
  <c r="CV578" i="1"/>
  <c r="U578" i="1" s="1"/>
  <c r="CW578" i="1"/>
  <c r="V578" i="1" s="1"/>
  <c r="CX578" i="1"/>
  <c r="W578" i="1" s="1"/>
  <c r="FR578" i="1"/>
  <c r="GL578" i="1"/>
  <c r="GO578" i="1"/>
  <c r="GP578" i="1"/>
  <c r="GV578" i="1"/>
  <c r="HC578" i="1" s="1"/>
  <c r="GX578" i="1" s="1"/>
  <c r="I579" i="1"/>
  <c r="N579" i="1"/>
  <c r="S579" i="1"/>
  <c r="AC579" i="1"/>
  <c r="AB579" i="1" s="1"/>
  <c r="AE579" i="1"/>
  <c r="AD579" i="1" s="1"/>
  <c r="CR579" i="1" s="1"/>
  <c r="Q579" i="1" s="1"/>
  <c r="AF579" i="1"/>
  <c r="AG579" i="1"/>
  <c r="CU579" i="1" s="1"/>
  <c r="T579" i="1" s="1"/>
  <c r="AH579" i="1"/>
  <c r="AI579" i="1"/>
  <c r="AJ579" i="1"/>
  <c r="CQ579" i="1"/>
  <c r="P579" i="1" s="1"/>
  <c r="CP579" i="1" s="1"/>
  <c r="O579" i="1" s="1"/>
  <c r="CS579" i="1"/>
  <c r="R579" i="1" s="1"/>
  <c r="CT579" i="1"/>
  <c r="CV579" i="1"/>
  <c r="U579" i="1" s="1"/>
  <c r="CW579" i="1"/>
  <c r="V579" i="1" s="1"/>
  <c r="CX579" i="1"/>
  <c r="W579" i="1" s="1"/>
  <c r="FR579" i="1"/>
  <c r="GL579" i="1"/>
  <c r="GO579" i="1"/>
  <c r="GP579" i="1"/>
  <c r="GV579" i="1"/>
  <c r="HC579" i="1" s="1"/>
  <c r="GX579" i="1" s="1"/>
  <c r="I580" i="1"/>
  <c r="N580" i="1"/>
  <c r="S580" i="1"/>
  <c r="CZ580" i="1" s="1"/>
  <c r="Y580" i="1" s="1"/>
  <c r="AC580" i="1"/>
  <c r="AB580" i="1" s="1"/>
  <c r="AE580" i="1"/>
  <c r="AD580" i="1" s="1"/>
  <c r="CR580" i="1" s="1"/>
  <c r="Q580" i="1" s="1"/>
  <c r="AF580" i="1"/>
  <c r="AG580" i="1"/>
  <c r="CU580" i="1" s="1"/>
  <c r="T580" i="1" s="1"/>
  <c r="AH580" i="1"/>
  <c r="AI580" i="1"/>
  <c r="AJ580" i="1"/>
  <c r="CQ580" i="1"/>
  <c r="P580" i="1" s="1"/>
  <c r="CP580" i="1" s="1"/>
  <c r="O580" i="1" s="1"/>
  <c r="CS580" i="1"/>
  <c r="R580" i="1" s="1"/>
  <c r="CT580" i="1"/>
  <c r="CV580" i="1"/>
  <c r="U580" i="1" s="1"/>
  <c r="CW580" i="1"/>
  <c r="V580" i="1" s="1"/>
  <c r="CX580" i="1"/>
  <c r="W580" i="1" s="1"/>
  <c r="FR580" i="1"/>
  <c r="GL580" i="1"/>
  <c r="GO580" i="1"/>
  <c r="GP580" i="1"/>
  <c r="GV580" i="1"/>
  <c r="HC580" i="1" s="1"/>
  <c r="GX580" i="1" s="1"/>
  <c r="I581" i="1"/>
  <c r="N581" i="1"/>
  <c r="S581" i="1"/>
  <c r="AC581" i="1"/>
  <c r="AB581" i="1" s="1"/>
  <c r="AE581" i="1"/>
  <c r="AD581" i="1" s="1"/>
  <c r="CR581" i="1" s="1"/>
  <c r="Q581" i="1" s="1"/>
  <c r="AF581" i="1"/>
  <c r="AG581" i="1"/>
  <c r="CU581" i="1" s="1"/>
  <c r="T581" i="1" s="1"/>
  <c r="AH581" i="1"/>
  <c r="AI581" i="1"/>
  <c r="AJ581" i="1"/>
  <c r="CQ581" i="1"/>
  <c r="P581" i="1" s="1"/>
  <c r="CP581" i="1" s="1"/>
  <c r="O581" i="1" s="1"/>
  <c r="CS581" i="1"/>
  <c r="R581" i="1" s="1"/>
  <c r="CT581" i="1"/>
  <c r="CV581" i="1"/>
  <c r="U581" i="1" s="1"/>
  <c r="CW581" i="1"/>
  <c r="V581" i="1" s="1"/>
  <c r="CX581" i="1"/>
  <c r="W581" i="1" s="1"/>
  <c r="FR581" i="1"/>
  <c r="GL581" i="1"/>
  <c r="GO581" i="1"/>
  <c r="GP581" i="1"/>
  <c r="GV581" i="1"/>
  <c r="HC581" i="1" s="1"/>
  <c r="GX581" i="1" s="1"/>
  <c r="I582" i="1"/>
  <c r="N582" i="1"/>
  <c r="S582" i="1"/>
  <c r="CZ582" i="1" s="1"/>
  <c r="Y582" i="1" s="1"/>
  <c r="AC582" i="1"/>
  <c r="AB582" i="1" s="1"/>
  <c r="AE582" i="1"/>
  <c r="AD582" i="1" s="1"/>
  <c r="CR582" i="1" s="1"/>
  <c r="Q582" i="1" s="1"/>
  <c r="AF582" i="1"/>
  <c r="AG582" i="1"/>
  <c r="CU582" i="1" s="1"/>
  <c r="T582" i="1" s="1"/>
  <c r="AH582" i="1"/>
  <c r="AI582" i="1"/>
  <c r="AJ582" i="1"/>
  <c r="CQ582" i="1"/>
  <c r="P582" i="1" s="1"/>
  <c r="CP582" i="1" s="1"/>
  <c r="O582" i="1" s="1"/>
  <c r="CS582" i="1"/>
  <c r="R582" i="1" s="1"/>
  <c r="CT582" i="1"/>
  <c r="CV582" i="1"/>
  <c r="U582" i="1" s="1"/>
  <c r="CW582" i="1"/>
  <c r="V582" i="1" s="1"/>
  <c r="CX582" i="1"/>
  <c r="W582" i="1" s="1"/>
  <c r="FR582" i="1"/>
  <c r="GL582" i="1"/>
  <c r="GO582" i="1"/>
  <c r="GP582" i="1"/>
  <c r="GV582" i="1"/>
  <c r="HC582" i="1" s="1"/>
  <c r="GX582" i="1" s="1"/>
  <c r="B585" i="1"/>
  <c r="B533" i="1" s="1"/>
  <c r="C585" i="1"/>
  <c r="C533" i="1" s="1"/>
  <c r="D585" i="1"/>
  <c r="D533" i="1" s="1"/>
  <c r="F585" i="1"/>
  <c r="F533" i="1" s="1"/>
  <c r="G585" i="1"/>
  <c r="G533" i="1" s="1"/>
  <c r="BX585" i="1"/>
  <c r="BX533" i="1" s="1"/>
  <c r="CK585" i="1"/>
  <c r="CK533" i="1" s="1"/>
  <c r="CL585" i="1"/>
  <c r="CL533" i="1" s="1"/>
  <c r="CM585" i="1"/>
  <c r="CM533" i="1" s="1"/>
  <c r="FP585" i="1"/>
  <c r="FP533" i="1" s="1"/>
  <c r="GC585" i="1"/>
  <c r="GC533" i="1" s="1"/>
  <c r="GD585" i="1"/>
  <c r="GD533" i="1" s="1"/>
  <c r="GE585" i="1"/>
  <c r="GE533" i="1" s="1"/>
  <c r="D615" i="1"/>
  <c r="E617" i="1"/>
  <c r="Z617" i="1"/>
  <c r="AA617" i="1"/>
  <c r="AM617" i="1"/>
  <c r="AN617" i="1"/>
  <c r="BE617" i="1"/>
  <c r="BF617" i="1"/>
  <c r="BG617" i="1"/>
  <c r="BH617" i="1"/>
  <c r="BI617" i="1"/>
  <c r="BJ617" i="1"/>
  <c r="BK617" i="1"/>
  <c r="BL617" i="1"/>
  <c r="BM617" i="1"/>
  <c r="BN617" i="1"/>
  <c r="BO617" i="1"/>
  <c r="BP617" i="1"/>
  <c r="BQ617" i="1"/>
  <c r="BR617" i="1"/>
  <c r="BS617" i="1"/>
  <c r="BT617" i="1"/>
  <c r="BU617" i="1"/>
  <c r="BV617" i="1"/>
  <c r="BW617" i="1"/>
  <c r="CN617" i="1"/>
  <c r="CO617" i="1"/>
  <c r="CP617" i="1"/>
  <c r="CQ617" i="1"/>
  <c r="CR617" i="1"/>
  <c r="CS617" i="1"/>
  <c r="CT617" i="1"/>
  <c r="CU617" i="1"/>
  <c r="CV617" i="1"/>
  <c r="CW617" i="1"/>
  <c r="CX617" i="1"/>
  <c r="CY617" i="1"/>
  <c r="CZ617" i="1"/>
  <c r="DA617" i="1"/>
  <c r="DB617" i="1"/>
  <c r="DC617" i="1"/>
  <c r="DD617" i="1"/>
  <c r="DE617" i="1"/>
  <c r="DF617" i="1"/>
  <c r="DR617" i="1"/>
  <c r="DS617" i="1"/>
  <c r="EE617" i="1"/>
  <c r="EF617" i="1"/>
  <c r="EW617" i="1"/>
  <c r="EX617" i="1"/>
  <c r="EY617" i="1"/>
  <c r="EZ617" i="1"/>
  <c r="FA617" i="1"/>
  <c r="FB617" i="1"/>
  <c r="FC617" i="1"/>
  <c r="FD617" i="1"/>
  <c r="FE617" i="1"/>
  <c r="FF617" i="1"/>
  <c r="FG617" i="1"/>
  <c r="FH617" i="1"/>
  <c r="FI617" i="1"/>
  <c r="FJ617" i="1"/>
  <c r="FK617" i="1"/>
  <c r="FL617" i="1"/>
  <c r="FM617" i="1"/>
  <c r="FN617" i="1"/>
  <c r="FO617" i="1"/>
  <c r="GF617" i="1"/>
  <c r="GG617" i="1"/>
  <c r="GH617" i="1"/>
  <c r="GI617" i="1"/>
  <c r="GJ617" i="1"/>
  <c r="GK617" i="1"/>
  <c r="GL617" i="1"/>
  <c r="GM617" i="1"/>
  <c r="GN617" i="1"/>
  <c r="GO617" i="1"/>
  <c r="GP617" i="1"/>
  <c r="GQ617" i="1"/>
  <c r="GR617" i="1"/>
  <c r="GS617" i="1"/>
  <c r="GT617" i="1"/>
  <c r="GU617" i="1"/>
  <c r="GV617" i="1"/>
  <c r="GW617" i="1"/>
  <c r="GX617" i="1"/>
  <c r="C619" i="1"/>
  <c r="D619" i="1"/>
  <c r="N619" i="1"/>
  <c r="AC619" i="1"/>
  <c r="AB619" i="1" s="1"/>
  <c r="AD619" i="1"/>
  <c r="AE619" i="1"/>
  <c r="AF619" i="1"/>
  <c r="AG619" i="1"/>
  <c r="CU619" i="1" s="1"/>
  <c r="T619" i="1" s="1"/>
  <c r="AH619" i="1"/>
  <c r="CV619" i="1" s="1"/>
  <c r="U619" i="1" s="1"/>
  <c r="AI619" i="1"/>
  <c r="CW619" i="1" s="1"/>
  <c r="V619" i="1" s="1"/>
  <c r="AJ619" i="1"/>
  <c r="CR619" i="1"/>
  <c r="Q619" i="1" s="1"/>
  <c r="CS619" i="1"/>
  <c r="R619" i="1" s="1"/>
  <c r="CT619" i="1"/>
  <c r="S619" i="1" s="1"/>
  <c r="CX619" i="1"/>
  <c r="W619" i="1" s="1"/>
  <c r="FR619" i="1"/>
  <c r="GL619" i="1"/>
  <c r="GO619" i="1"/>
  <c r="GP619" i="1"/>
  <c r="GV619" i="1"/>
  <c r="HC619" i="1" s="1"/>
  <c r="GX619" i="1" s="1"/>
  <c r="C620" i="1"/>
  <c r="D620" i="1"/>
  <c r="N620" i="1"/>
  <c r="AC620" i="1"/>
  <c r="CQ620" i="1" s="1"/>
  <c r="P620" i="1" s="1"/>
  <c r="AE620" i="1"/>
  <c r="AD620" i="1" s="1"/>
  <c r="AF620" i="1"/>
  <c r="CT620" i="1" s="1"/>
  <c r="S620" i="1" s="1"/>
  <c r="AG620" i="1"/>
  <c r="CU620" i="1" s="1"/>
  <c r="T620" i="1" s="1"/>
  <c r="AH620" i="1"/>
  <c r="CV620" i="1" s="1"/>
  <c r="U620" i="1" s="1"/>
  <c r="AI620" i="1"/>
  <c r="AJ620" i="1"/>
  <c r="CS620" i="1"/>
  <c r="R620" i="1" s="1"/>
  <c r="CW620" i="1"/>
  <c r="V620" i="1" s="1"/>
  <c r="CX620" i="1"/>
  <c r="W620" i="1" s="1"/>
  <c r="FR620" i="1"/>
  <c r="GL620" i="1"/>
  <c r="GO620" i="1"/>
  <c r="GP620" i="1"/>
  <c r="GV620" i="1"/>
  <c r="HC620" i="1"/>
  <c r="GX620" i="1" s="1"/>
  <c r="I621" i="1"/>
  <c r="N621" i="1"/>
  <c r="AC621" i="1"/>
  <c r="AE621" i="1"/>
  <c r="AD621" i="1" s="1"/>
  <c r="CR621" i="1" s="1"/>
  <c r="Q621" i="1" s="1"/>
  <c r="AF621" i="1"/>
  <c r="CT621" i="1" s="1"/>
  <c r="S621" i="1" s="1"/>
  <c r="AG621" i="1"/>
  <c r="CU621" i="1" s="1"/>
  <c r="T621" i="1" s="1"/>
  <c r="AH621" i="1"/>
  <c r="CV621" i="1" s="1"/>
  <c r="U621" i="1" s="1"/>
  <c r="AI621" i="1"/>
  <c r="AJ621" i="1"/>
  <c r="CQ621" i="1"/>
  <c r="P621" i="1" s="1"/>
  <c r="CP621" i="1" s="1"/>
  <c r="O621" i="1" s="1"/>
  <c r="CS621" i="1"/>
  <c r="R621" i="1" s="1"/>
  <c r="CW621" i="1"/>
  <c r="V621" i="1" s="1"/>
  <c r="CX621" i="1"/>
  <c r="W621" i="1" s="1"/>
  <c r="FR621" i="1"/>
  <c r="GL621" i="1"/>
  <c r="GO621" i="1"/>
  <c r="GP621" i="1"/>
  <c r="GV621" i="1"/>
  <c r="HC621" i="1"/>
  <c r="GX621" i="1" s="1"/>
  <c r="I622" i="1"/>
  <c r="N622" i="1"/>
  <c r="T622" i="1"/>
  <c r="AC622" i="1"/>
  <c r="AB622" i="1" s="1"/>
  <c r="AE622" i="1"/>
  <c r="AD622" i="1" s="1"/>
  <c r="CR622" i="1" s="1"/>
  <c r="Q622" i="1" s="1"/>
  <c r="AF622" i="1"/>
  <c r="CT622" i="1" s="1"/>
  <c r="S622" i="1" s="1"/>
  <c r="AG622" i="1"/>
  <c r="CU622" i="1" s="1"/>
  <c r="AH622" i="1"/>
  <c r="AI622" i="1"/>
  <c r="AJ622" i="1"/>
  <c r="CV622" i="1"/>
  <c r="U622" i="1" s="1"/>
  <c r="CW622" i="1"/>
  <c r="V622" i="1" s="1"/>
  <c r="CX622" i="1"/>
  <c r="W622" i="1" s="1"/>
  <c r="FR622" i="1"/>
  <c r="GL622" i="1"/>
  <c r="GO622" i="1"/>
  <c r="GP622" i="1"/>
  <c r="GV622" i="1"/>
  <c r="GX622" i="1"/>
  <c r="HC622" i="1"/>
  <c r="C623" i="1"/>
  <c r="D623" i="1"/>
  <c r="N623" i="1"/>
  <c r="Q623" i="1"/>
  <c r="V623" i="1"/>
  <c r="AC623" i="1"/>
  <c r="CQ623" i="1" s="1"/>
  <c r="P623" i="1" s="1"/>
  <c r="AD623" i="1"/>
  <c r="AE623" i="1"/>
  <c r="AF623" i="1"/>
  <c r="CT623" i="1" s="1"/>
  <c r="S623" i="1" s="1"/>
  <c r="AG623" i="1"/>
  <c r="CU623" i="1" s="1"/>
  <c r="T623" i="1" s="1"/>
  <c r="AH623" i="1"/>
  <c r="CV623" i="1" s="1"/>
  <c r="U623" i="1" s="1"/>
  <c r="AI623" i="1"/>
  <c r="AJ623" i="1"/>
  <c r="CR623" i="1"/>
  <c r="CS623" i="1"/>
  <c r="R623" i="1" s="1"/>
  <c r="CW623" i="1"/>
  <c r="CX623" i="1"/>
  <c r="W623" i="1" s="1"/>
  <c r="FR623" i="1"/>
  <c r="GL623" i="1"/>
  <c r="GO623" i="1"/>
  <c r="GP623" i="1"/>
  <c r="GV623" i="1"/>
  <c r="HC623" i="1" s="1"/>
  <c r="GX623" i="1" s="1"/>
  <c r="C624" i="1"/>
  <c r="D624" i="1"/>
  <c r="N624" i="1"/>
  <c r="S624" i="1"/>
  <c r="AC624" i="1"/>
  <c r="CQ624" i="1" s="1"/>
  <c r="P624" i="1" s="1"/>
  <c r="AE624" i="1"/>
  <c r="CS624" i="1" s="1"/>
  <c r="R624" i="1" s="1"/>
  <c r="AF624" i="1"/>
  <c r="AG624" i="1"/>
  <c r="AH624" i="1"/>
  <c r="AI624" i="1"/>
  <c r="CW624" i="1" s="1"/>
  <c r="V624" i="1" s="1"/>
  <c r="AJ624" i="1"/>
  <c r="CX624" i="1" s="1"/>
  <c r="W624" i="1" s="1"/>
  <c r="CT624" i="1"/>
  <c r="CU624" i="1"/>
  <c r="T624" i="1" s="1"/>
  <c r="CV624" i="1"/>
  <c r="U624" i="1" s="1"/>
  <c r="FR624" i="1"/>
  <c r="GL624" i="1"/>
  <c r="GO624" i="1"/>
  <c r="GP624" i="1"/>
  <c r="GV624" i="1"/>
  <c r="GX624" i="1"/>
  <c r="HC624" i="1"/>
  <c r="I625" i="1"/>
  <c r="R625" i="1" s="1"/>
  <c r="CZ625" i="1" s="1"/>
  <c r="Y625" i="1" s="1"/>
  <c r="N625" i="1"/>
  <c r="S625" i="1"/>
  <c r="AC625" i="1"/>
  <c r="AE625" i="1"/>
  <c r="CS625" i="1" s="1"/>
  <c r="AF625" i="1"/>
  <c r="AG625" i="1"/>
  <c r="CU625" i="1" s="1"/>
  <c r="T625" i="1" s="1"/>
  <c r="AH625" i="1"/>
  <c r="AI625" i="1"/>
  <c r="CW625" i="1" s="1"/>
  <c r="V625" i="1" s="1"/>
  <c r="AJ625" i="1"/>
  <c r="CT625" i="1"/>
  <c r="CV625" i="1"/>
  <c r="U625" i="1" s="1"/>
  <c r="CX625" i="1"/>
  <c r="W625" i="1" s="1"/>
  <c r="FR625" i="1"/>
  <c r="GL625" i="1"/>
  <c r="GO625" i="1"/>
  <c r="GP625" i="1"/>
  <c r="GV625" i="1"/>
  <c r="HC625" i="1" s="1"/>
  <c r="GX625" i="1" s="1"/>
  <c r="I626" i="1"/>
  <c r="N626" i="1"/>
  <c r="V626" i="1"/>
  <c r="AC626" i="1"/>
  <c r="AD626" i="1"/>
  <c r="AB626" i="1" s="1"/>
  <c r="AE626" i="1"/>
  <c r="CS626" i="1" s="1"/>
  <c r="R626" i="1" s="1"/>
  <c r="AF626" i="1"/>
  <c r="CT626" i="1" s="1"/>
  <c r="S626" i="1" s="1"/>
  <c r="AG626" i="1"/>
  <c r="AH626" i="1"/>
  <c r="AI626" i="1"/>
  <c r="AJ626" i="1"/>
  <c r="CX626" i="1" s="1"/>
  <c r="W626" i="1" s="1"/>
  <c r="CQ626" i="1"/>
  <c r="P626" i="1" s="1"/>
  <c r="CU626" i="1"/>
  <c r="T626" i="1" s="1"/>
  <c r="CV626" i="1"/>
  <c r="U626" i="1" s="1"/>
  <c r="CW626" i="1"/>
  <c r="FR626" i="1"/>
  <c r="GL626" i="1"/>
  <c r="GO626" i="1"/>
  <c r="GP626" i="1"/>
  <c r="GV626" i="1"/>
  <c r="HC626" i="1" s="1"/>
  <c r="GX626" i="1" s="1"/>
  <c r="C627" i="1"/>
  <c r="D627" i="1"/>
  <c r="N627" i="1"/>
  <c r="U627" i="1"/>
  <c r="AC627" i="1"/>
  <c r="AE627" i="1"/>
  <c r="CS627" i="1" s="1"/>
  <c r="R627" i="1" s="1"/>
  <c r="AF627" i="1"/>
  <c r="AG627" i="1"/>
  <c r="AH627" i="1"/>
  <c r="AI627" i="1"/>
  <c r="CW627" i="1" s="1"/>
  <c r="V627" i="1" s="1"/>
  <c r="AJ627" i="1"/>
  <c r="CX627" i="1" s="1"/>
  <c r="W627" i="1" s="1"/>
  <c r="CT627" i="1"/>
  <c r="S627" i="1" s="1"/>
  <c r="CU627" i="1"/>
  <c r="T627" i="1" s="1"/>
  <c r="CV627" i="1"/>
  <c r="FR627" i="1"/>
  <c r="GL627" i="1"/>
  <c r="GO627" i="1"/>
  <c r="GP627" i="1"/>
  <c r="GV627" i="1"/>
  <c r="HC627" i="1" s="1"/>
  <c r="GX627" i="1" s="1"/>
  <c r="C628" i="1"/>
  <c r="D628" i="1"/>
  <c r="N628" i="1"/>
  <c r="T628" i="1"/>
  <c r="AC628" i="1"/>
  <c r="CQ628" i="1" s="1"/>
  <c r="P628" i="1" s="1"/>
  <c r="CP628" i="1" s="1"/>
  <c r="O628" i="1" s="1"/>
  <c r="AD628" i="1"/>
  <c r="CR628" i="1" s="1"/>
  <c r="Q628" i="1" s="1"/>
  <c r="AE628" i="1"/>
  <c r="AF628" i="1"/>
  <c r="AG628" i="1"/>
  <c r="AH628" i="1"/>
  <c r="CV628" i="1" s="1"/>
  <c r="U628" i="1" s="1"/>
  <c r="AI628" i="1"/>
  <c r="CW628" i="1" s="1"/>
  <c r="V628" i="1" s="1"/>
  <c r="AJ628" i="1"/>
  <c r="CX628" i="1" s="1"/>
  <c r="W628" i="1" s="1"/>
  <c r="CS628" i="1"/>
  <c r="R628" i="1" s="1"/>
  <c r="CT628" i="1"/>
  <c r="S628" i="1" s="1"/>
  <c r="CU628" i="1"/>
  <c r="FR628" i="1"/>
  <c r="GL628" i="1"/>
  <c r="GO628" i="1"/>
  <c r="GP628" i="1"/>
  <c r="GV628" i="1"/>
  <c r="HC628" i="1" s="1"/>
  <c r="GX628" i="1" s="1"/>
  <c r="I629" i="1"/>
  <c r="N629" i="1"/>
  <c r="T629" i="1"/>
  <c r="AB629" i="1"/>
  <c r="AC629" i="1"/>
  <c r="CQ629" i="1" s="1"/>
  <c r="P629" i="1" s="1"/>
  <c r="CP629" i="1" s="1"/>
  <c r="O629" i="1" s="1"/>
  <c r="AD629" i="1"/>
  <c r="CR629" i="1" s="1"/>
  <c r="Q629" i="1" s="1"/>
  <c r="AE629" i="1"/>
  <c r="AF629" i="1"/>
  <c r="AG629" i="1"/>
  <c r="AH629" i="1"/>
  <c r="CV629" i="1" s="1"/>
  <c r="U629" i="1" s="1"/>
  <c r="AI629" i="1"/>
  <c r="CW629" i="1" s="1"/>
  <c r="V629" i="1" s="1"/>
  <c r="AJ629" i="1"/>
  <c r="CX629" i="1" s="1"/>
  <c r="W629" i="1" s="1"/>
  <c r="CS629" i="1"/>
  <c r="R629" i="1" s="1"/>
  <c r="CT629" i="1"/>
  <c r="S629" i="1" s="1"/>
  <c r="CU629" i="1"/>
  <c r="FR629" i="1"/>
  <c r="GL629" i="1"/>
  <c r="GO629" i="1"/>
  <c r="GP629" i="1"/>
  <c r="GV629" i="1"/>
  <c r="HC629" i="1" s="1"/>
  <c r="GX629" i="1" s="1"/>
  <c r="I630" i="1"/>
  <c r="N630" i="1"/>
  <c r="T630" i="1"/>
  <c r="AB630" i="1"/>
  <c r="AC630" i="1"/>
  <c r="CQ630" i="1" s="1"/>
  <c r="P630" i="1" s="1"/>
  <c r="CP630" i="1" s="1"/>
  <c r="O630" i="1" s="1"/>
  <c r="AD630" i="1"/>
  <c r="CR630" i="1" s="1"/>
  <c r="Q630" i="1" s="1"/>
  <c r="AE630" i="1"/>
  <c r="AF630" i="1"/>
  <c r="AG630" i="1"/>
  <c r="AH630" i="1"/>
  <c r="CV630" i="1" s="1"/>
  <c r="U630" i="1" s="1"/>
  <c r="AI630" i="1"/>
  <c r="CW630" i="1" s="1"/>
  <c r="V630" i="1" s="1"/>
  <c r="AJ630" i="1"/>
  <c r="CX630" i="1" s="1"/>
  <c r="W630" i="1" s="1"/>
  <c r="CS630" i="1"/>
  <c r="R630" i="1" s="1"/>
  <c r="CT630" i="1"/>
  <c r="S630" i="1" s="1"/>
  <c r="CU630" i="1"/>
  <c r="FR630" i="1"/>
  <c r="GL630" i="1"/>
  <c r="GO630" i="1"/>
  <c r="GP630" i="1"/>
  <c r="GV630" i="1"/>
  <c r="HC630" i="1" s="1"/>
  <c r="GX630" i="1" s="1"/>
  <c r="I631" i="1"/>
  <c r="N631" i="1"/>
  <c r="T631" i="1"/>
  <c r="AB631" i="1"/>
  <c r="AC631" i="1"/>
  <c r="CQ631" i="1" s="1"/>
  <c r="P631" i="1" s="1"/>
  <c r="CP631" i="1" s="1"/>
  <c r="O631" i="1" s="1"/>
  <c r="AD631" i="1"/>
  <c r="CR631" i="1" s="1"/>
  <c r="Q631" i="1" s="1"/>
  <c r="AE631" i="1"/>
  <c r="AF631" i="1"/>
  <c r="AG631" i="1"/>
  <c r="AH631" i="1"/>
  <c r="CV631" i="1" s="1"/>
  <c r="U631" i="1" s="1"/>
  <c r="AI631" i="1"/>
  <c r="CW631" i="1" s="1"/>
  <c r="V631" i="1" s="1"/>
  <c r="AJ631" i="1"/>
  <c r="CX631" i="1" s="1"/>
  <c r="W631" i="1" s="1"/>
  <c r="CS631" i="1"/>
  <c r="R631" i="1" s="1"/>
  <c r="CT631" i="1"/>
  <c r="S631" i="1" s="1"/>
  <c r="CU631" i="1"/>
  <c r="FR631" i="1"/>
  <c r="GL631" i="1"/>
  <c r="GO631" i="1"/>
  <c r="GP631" i="1"/>
  <c r="GV631" i="1"/>
  <c r="HC631" i="1" s="1"/>
  <c r="GX631" i="1" s="1"/>
  <c r="I632" i="1"/>
  <c r="N632" i="1"/>
  <c r="T632" i="1"/>
  <c r="AB632" i="1"/>
  <c r="AC632" i="1"/>
  <c r="CQ632" i="1" s="1"/>
  <c r="P632" i="1" s="1"/>
  <c r="CP632" i="1" s="1"/>
  <c r="O632" i="1" s="1"/>
  <c r="AD632" i="1"/>
  <c r="CR632" i="1" s="1"/>
  <c r="Q632" i="1" s="1"/>
  <c r="AE632" i="1"/>
  <c r="AF632" i="1"/>
  <c r="AG632" i="1"/>
  <c r="AH632" i="1"/>
  <c r="CV632" i="1" s="1"/>
  <c r="U632" i="1" s="1"/>
  <c r="AI632" i="1"/>
  <c r="CW632" i="1" s="1"/>
  <c r="V632" i="1" s="1"/>
  <c r="AJ632" i="1"/>
  <c r="CX632" i="1" s="1"/>
  <c r="W632" i="1" s="1"/>
  <c r="CS632" i="1"/>
  <c r="R632" i="1" s="1"/>
  <c r="CT632" i="1"/>
  <c r="S632" i="1" s="1"/>
  <c r="CU632" i="1"/>
  <c r="FR632" i="1"/>
  <c r="GL632" i="1"/>
  <c r="GO632" i="1"/>
  <c r="GP632" i="1"/>
  <c r="GV632" i="1"/>
  <c r="HC632" i="1" s="1"/>
  <c r="GX632" i="1" s="1"/>
  <c r="I633" i="1"/>
  <c r="N633" i="1"/>
  <c r="T633" i="1"/>
  <c r="AB633" i="1"/>
  <c r="AC633" i="1"/>
  <c r="CQ633" i="1" s="1"/>
  <c r="P633" i="1" s="1"/>
  <c r="CP633" i="1" s="1"/>
  <c r="O633" i="1" s="1"/>
  <c r="AD633" i="1"/>
  <c r="CR633" i="1" s="1"/>
  <c r="Q633" i="1" s="1"/>
  <c r="AE633" i="1"/>
  <c r="AF633" i="1"/>
  <c r="AG633" i="1"/>
  <c r="AH633" i="1"/>
  <c r="CV633" i="1" s="1"/>
  <c r="U633" i="1" s="1"/>
  <c r="AI633" i="1"/>
  <c r="CW633" i="1" s="1"/>
  <c r="V633" i="1" s="1"/>
  <c r="AJ633" i="1"/>
  <c r="CX633" i="1" s="1"/>
  <c r="W633" i="1" s="1"/>
  <c r="CS633" i="1"/>
  <c r="R633" i="1" s="1"/>
  <c r="CT633" i="1"/>
  <c r="S633" i="1" s="1"/>
  <c r="CU633" i="1"/>
  <c r="FR633" i="1"/>
  <c r="GL633" i="1"/>
  <c r="GO633" i="1"/>
  <c r="GP633" i="1"/>
  <c r="GV633" i="1"/>
  <c r="HC633" i="1" s="1"/>
  <c r="GX633" i="1" s="1"/>
  <c r="I634" i="1"/>
  <c r="N634" i="1"/>
  <c r="T634" i="1"/>
  <c r="AB634" i="1"/>
  <c r="AC634" i="1"/>
  <c r="CQ634" i="1" s="1"/>
  <c r="P634" i="1" s="1"/>
  <c r="CP634" i="1" s="1"/>
  <c r="O634" i="1" s="1"/>
  <c r="AD634" i="1"/>
  <c r="CR634" i="1" s="1"/>
  <c r="Q634" i="1" s="1"/>
  <c r="AE634" i="1"/>
  <c r="AF634" i="1"/>
  <c r="AG634" i="1"/>
  <c r="AH634" i="1"/>
  <c r="CV634" i="1" s="1"/>
  <c r="U634" i="1" s="1"/>
  <c r="AI634" i="1"/>
  <c r="CW634" i="1" s="1"/>
  <c r="V634" i="1" s="1"/>
  <c r="AJ634" i="1"/>
  <c r="CX634" i="1" s="1"/>
  <c r="W634" i="1" s="1"/>
  <c r="CS634" i="1"/>
  <c r="R634" i="1" s="1"/>
  <c r="CT634" i="1"/>
  <c r="S634" i="1" s="1"/>
  <c r="CU634" i="1"/>
  <c r="FR634" i="1"/>
  <c r="GL634" i="1"/>
  <c r="GO634" i="1"/>
  <c r="GP634" i="1"/>
  <c r="GV634" i="1"/>
  <c r="HC634" i="1" s="1"/>
  <c r="GX634" i="1" s="1"/>
  <c r="I635" i="1"/>
  <c r="N635" i="1"/>
  <c r="T635" i="1"/>
  <c r="AB635" i="1"/>
  <c r="AC635" i="1"/>
  <c r="CQ635" i="1" s="1"/>
  <c r="P635" i="1" s="1"/>
  <c r="CP635" i="1" s="1"/>
  <c r="O635" i="1" s="1"/>
  <c r="AD635" i="1"/>
  <c r="CR635" i="1" s="1"/>
  <c r="Q635" i="1" s="1"/>
  <c r="AE635" i="1"/>
  <c r="AF635" i="1"/>
  <c r="AG635" i="1"/>
  <c r="AH635" i="1"/>
  <c r="CV635" i="1" s="1"/>
  <c r="U635" i="1" s="1"/>
  <c r="AI635" i="1"/>
  <c r="CW635" i="1" s="1"/>
  <c r="V635" i="1" s="1"/>
  <c r="AJ635" i="1"/>
  <c r="CX635" i="1" s="1"/>
  <c r="W635" i="1" s="1"/>
  <c r="CS635" i="1"/>
  <c r="R635" i="1" s="1"/>
  <c r="CT635" i="1"/>
  <c r="S635" i="1" s="1"/>
  <c r="CU635" i="1"/>
  <c r="FR635" i="1"/>
  <c r="GL635" i="1"/>
  <c r="GO635" i="1"/>
  <c r="GP635" i="1"/>
  <c r="GV635" i="1"/>
  <c r="HC635" i="1" s="1"/>
  <c r="GX635" i="1" s="1"/>
  <c r="I636" i="1"/>
  <c r="N636" i="1"/>
  <c r="T636" i="1"/>
  <c r="AB636" i="1"/>
  <c r="AC636" i="1"/>
  <c r="CQ636" i="1" s="1"/>
  <c r="P636" i="1" s="1"/>
  <c r="CP636" i="1" s="1"/>
  <c r="O636" i="1" s="1"/>
  <c r="AD636" i="1"/>
  <c r="CR636" i="1" s="1"/>
  <c r="Q636" i="1" s="1"/>
  <c r="AE636" i="1"/>
  <c r="AF636" i="1"/>
  <c r="AG636" i="1"/>
  <c r="AH636" i="1"/>
  <c r="CV636" i="1" s="1"/>
  <c r="U636" i="1" s="1"/>
  <c r="AI636" i="1"/>
  <c r="CW636" i="1" s="1"/>
  <c r="V636" i="1" s="1"/>
  <c r="AJ636" i="1"/>
  <c r="CX636" i="1" s="1"/>
  <c r="W636" i="1" s="1"/>
  <c r="CS636" i="1"/>
  <c r="R636" i="1" s="1"/>
  <c r="CT636" i="1"/>
  <c r="S636" i="1" s="1"/>
  <c r="CU636" i="1"/>
  <c r="FR636" i="1"/>
  <c r="GL636" i="1"/>
  <c r="GO636" i="1"/>
  <c r="GP636" i="1"/>
  <c r="GV636" i="1"/>
  <c r="HC636" i="1" s="1"/>
  <c r="GX636" i="1" s="1"/>
  <c r="C637" i="1"/>
  <c r="D637" i="1"/>
  <c r="N637" i="1"/>
  <c r="S637" i="1"/>
  <c r="CY637" i="1" s="1"/>
  <c r="X637" i="1" s="1"/>
  <c r="AC637" i="1"/>
  <c r="CQ637" i="1" s="1"/>
  <c r="P637" i="1" s="1"/>
  <c r="CP637" i="1" s="1"/>
  <c r="O637" i="1" s="1"/>
  <c r="AE637" i="1"/>
  <c r="AD637" i="1" s="1"/>
  <c r="CR637" i="1" s="1"/>
  <c r="Q637" i="1" s="1"/>
  <c r="AF637" i="1"/>
  <c r="AG637" i="1"/>
  <c r="CU637" i="1" s="1"/>
  <c r="T637" i="1" s="1"/>
  <c r="AH637" i="1"/>
  <c r="CV637" i="1" s="1"/>
  <c r="U637" i="1" s="1"/>
  <c r="AI637" i="1"/>
  <c r="CW637" i="1" s="1"/>
  <c r="V637" i="1" s="1"/>
  <c r="AJ637" i="1"/>
  <c r="CS637" i="1"/>
  <c r="R637" i="1" s="1"/>
  <c r="CT637" i="1"/>
  <c r="CX637" i="1"/>
  <c r="W637" i="1" s="1"/>
  <c r="FR637" i="1"/>
  <c r="GL637" i="1"/>
  <c r="GO637" i="1"/>
  <c r="GP637" i="1"/>
  <c r="GV637" i="1"/>
  <c r="HC637" i="1"/>
  <c r="GX637" i="1" s="1"/>
  <c r="C638" i="1"/>
  <c r="D638" i="1"/>
  <c r="N638" i="1"/>
  <c r="R638" i="1"/>
  <c r="AC638" i="1"/>
  <c r="CQ638" i="1" s="1"/>
  <c r="P638" i="1" s="1"/>
  <c r="AE638" i="1"/>
  <c r="AD638" i="1" s="1"/>
  <c r="AF638" i="1"/>
  <c r="CT638" i="1" s="1"/>
  <c r="S638" i="1" s="1"/>
  <c r="AG638" i="1"/>
  <c r="CU638" i="1" s="1"/>
  <c r="T638" i="1" s="1"/>
  <c r="AH638" i="1"/>
  <c r="CV638" i="1" s="1"/>
  <c r="U638" i="1" s="1"/>
  <c r="AI638" i="1"/>
  <c r="AJ638" i="1"/>
  <c r="CS638" i="1"/>
  <c r="CW638" i="1"/>
  <c r="V638" i="1" s="1"/>
  <c r="CX638" i="1"/>
  <c r="W638" i="1" s="1"/>
  <c r="FR638" i="1"/>
  <c r="GL638" i="1"/>
  <c r="GO638" i="1"/>
  <c r="GP638" i="1"/>
  <c r="GV638" i="1"/>
  <c r="HC638" i="1"/>
  <c r="GX638" i="1" s="1"/>
  <c r="I639" i="1"/>
  <c r="N639" i="1"/>
  <c r="R639" i="1"/>
  <c r="AC639" i="1"/>
  <c r="AE639" i="1"/>
  <c r="AD639" i="1" s="1"/>
  <c r="AF639" i="1"/>
  <c r="CT639" i="1" s="1"/>
  <c r="S639" i="1" s="1"/>
  <c r="AG639" i="1"/>
  <c r="CU639" i="1" s="1"/>
  <c r="T639" i="1" s="1"/>
  <c r="AH639" i="1"/>
  <c r="CV639" i="1" s="1"/>
  <c r="U639" i="1" s="1"/>
  <c r="AI639" i="1"/>
  <c r="AJ639" i="1"/>
  <c r="CQ639" i="1"/>
  <c r="P639" i="1" s="1"/>
  <c r="CS639" i="1"/>
  <c r="CW639" i="1"/>
  <c r="V639" i="1" s="1"/>
  <c r="CX639" i="1"/>
  <c r="W639" i="1" s="1"/>
  <c r="FR639" i="1"/>
  <c r="GL639" i="1"/>
  <c r="GO639" i="1"/>
  <c r="GP639" i="1"/>
  <c r="GV639" i="1"/>
  <c r="HC639" i="1"/>
  <c r="GX639" i="1" s="1"/>
  <c r="I640" i="1"/>
  <c r="N640" i="1"/>
  <c r="R640" i="1"/>
  <c r="AC640" i="1"/>
  <c r="AE640" i="1"/>
  <c r="AD640" i="1" s="1"/>
  <c r="AF640" i="1"/>
  <c r="CT640" i="1" s="1"/>
  <c r="S640" i="1" s="1"/>
  <c r="AG640" i="1"/>
  <c r="CU640" i="1" s="1"/>
  <c r="T640" i="1" s="1"/>
  <c r="AH640" i="1"/>
  <c r="CV640" i="1" s="1"/>
  <c r="U640" i="1" s="1"/>
  <c r="AI640" i="1"/>
  <c r="AJ640" i="1"/>
  <c r="CQ640" i="1"/>
  <c r="P640" i="1" s="1"/>
  <c r="CS640" i="1"/>
  <c r="CW640" i="1"/>
  <c r="V640" i="1" s="1"/>
  <c r="CX640" i="1"/>
  <c r="W640" i="1" s="1"/>
  <c r="FR640" i="1"/>
  <c r="GL640" i="1"/>
  <c r="GO640" i="1"/>
  <c r="GP640" i="1"/>
  <c r="GV640" i="1"/>
  <c r="HC640" i="1"/>
  <c r="GX640" i="1" s="1"/>
  <c r="I641" i="1"/>
  <c r="N641" i="1"/>
  <c r="R641" i="1"/>
  <c r="AC641" i="1"/>
  <c r="AE641" i="1"/>
  <c r="AD641" i="1" s="1"/>
  <c r="AF641" i="1"/>
  <c r="CT641" i="1" s="1"/>
  <c r="S641" i="1" s="1"/>
  <c r="AG641" i="1"/>
  <c r="CU641" i="1" s="1"/>
  <c r="T641" i="1" s="1"/>
  <c r="AH641" i="1"/>
  <c r="CV641" i="1" s="1"/>
  <c r="U641" i="1" s="1"/>
  <c r="AI641" i="1"/>
  <c r="AJ641" i="1"/>
  <c r="CQ641" i="1"/>
  <c r="P641" i="1" s="1"/>
  <c r="CS641" i="1"/>
  <c r="CW641" i="1"/>
  <c r="V641" i="1" s="1"/>
  <c r="CX641" i="1"/>
  <c r="W641" i="1" s="1"/>
  <c r="FR641" i="1"/>
  <c r="GL641" i="1"/>
  <c r="GO641" i="1"/>
  <c r="GP641" i="1"/>
  <c r="GV641" i="1"/>
  <c r="HC641" i="1"/>
  <c r="GX641" i="1" s="1"/>
  <c r="I642" i="1"/>
  <c r="N642" i="1"/>
  <c r="R642" i="1"/>
  <c r="AC642" i="1"/>
  <c r="AE642" i="1"/>
  <c r="AD642" i="1" s="1"/>
  <c r="AF642" i="1"/>
  <c r="CT642" i="1" s="1"/>
  <c r="S642" i="1" s="1"/>
  <c r="AG642" i="1"/>
  <c r="CU642" i="1" s="1"/>
  <c r="T642" i="1" s="1"/>
  <c r="AH642" i="1"/>
  <c r="CV642" i="1" s="1"/>
  <c r="U642" i="1" s="1"/>
  <c r="AI642" i="1"/>
  <c r="AJ642" i="1"/>
  <c r="CQ642" i="1"/>
  <c r="P642" i="1" s="1"/>
  <c r="CS642" i="1"/>
  <c r="CW642" i="1"/>
  <c r="V642" i="1" s="1"/>
  <c r="CX642" i="1"/>
  <c r="W642" i="1" s="1"/>
  <c r="FR642" i="1"/>
  <c r="GL642" i="1"/>
  <c r="GO642" i="1"/>
  <c r="GP642" i="1"/>
  <c r="GV642" i="1"/>
  <c r="HC642" i="1"/>
  <c r="GX642" i="1" s="1"/>
  <c r="C643" i="1"/>
  <c r="D643" i="1"/>
  <c r="N643" i="1"/>
  <c r="W643" i="1"/>
  <c r="AC643" i="1"/>
  <c r="CQ643" i="1" s="1"/>
  <c r="P643" i="1" s="1"/>
  <c r="CP643" i="1" s="1"/>
  <c r="O643" i="1" s="1"/>
  <c r="AE643" i="1"/>
  <c r="AD643" i="1" s="1"/>
  <c r="CR643" i="1" s="1"/>
  <c r="Q643" i="1" s="1"/>
  <c r="AF643" i="1"/>
  <c r="CT643" i="1" s="1"/>
  <c r="S643" i="1" s="1"/>
  <c r="AG643" i="1"/>
  <c r="CU643" i="1" s="1"/>
  <c r="T643" i="1" s="1"/>
  <c r="AH643" i="1"/>
  <c r="AI643" i="1"/>
  <c r="AJ643" i="1"/>
  <c r="CV643" i="1"/>
  <c r="U643" i="1" s="1"/>
  <c r="CW643" i="1"/>
  <c r="V643" i="1" s="1"/>
  <c r="CX643" i="1"/>
  <c r="FR643" i="1"/>
  <c r="GL643" i="1"/>
  <c r="GO643" i="1"/>
  <c r="GP643" i="1"/>
  <c r="GV643" i="1"/>
  <c r="GX643" i="1"/>
  <c r="HC643" i="1"/>
  <c r="C644" i="1"/>
  <c r="D644" i="1"/>
  <c r="N644" i="1"/>
  <c r="V644" i="1"/>
  <c r="AC644" i="1"/>
  <c r="CQ644" i="1" s="1"/>
  <c r="P644" i="1" s="1"/>
  <c r="AD644" i="1"/>
  <c r="AE644" i="1"/>
  <c r="CS644" i="1" s="1"/>
  <c r="R644" i="1" s="1"/>
  <c r="AF644" i="1"/>
  <c r="CT644" i="1" s="1"/>
  <c r="S644" i="1" s="1"/>
  <c r="AG644" i="1"/>
  <c r="AH644" i="1"/>
  <c r="AI644" i="1"/>
  <c r="AJ644" i="1"/>
  <c r="CX644" i="1" s="1"/>
  <c r="W644" i="1" s="1"/>
  <c r="CU644" i="1"/>
  <c r="T644" i="1" s="1"/>
  <c r="CV644" i="1"/>
  <c r="U644" i="1" s="1"/>
  <c r="CW644" i="1"/>
  <c r="FR644" i="1"/>
  <c r="GL644" i="1"/>
  <c r="GO644" i="1"/>
  <c r="GP644" i="1"/>
  <c r="GV644" i="1"/>
  <c r="HC644" i="1" s="1"/>
  <c r="GX644" i="1" s="1"/>
  <c r="I645" i="1"/>
  <c r="N645" i="1"/>
  <c r="P645" i="1"/>
  <c r="V645" i="1"/>
  <c r="AC645" i="1"/>
  <c r="AB645" i="1" s="1"/>
  <c r="AD645" i="1"/>
  <c r="CR645" i="1" s="1"/>
  <c r="Q645" i="1" s="1"/>
  <c r="AE645" i="1"/>
  <c r="CS645" i="1" s="1"/>
  <c r="R645" i="1" s="1"/>
  <c r="AF645" i="1"/>
  <c r="CT645" i="1" s="1"/>
  <c r="S645" i="1" s="1"/>
  <c r="AG645" i="1"/>
  <c r="AH645" i="1"/>
  <c r="AI645" i="1"/>
  <c r="AJ645" i="1"/>
  <c r="CX645" i="1" s="1"/>
  <c r="W645" i="1" s="1"/>
  <c r="CQ645" i="1"/>
  <c r="CU645" i="1"/>
  <c r="T645" i="1" s="1"/>
  <c r="CV645" i="1"/>
  <c r="U645" i="1" s="1"/>
  <c r="CW645" i="1"/>
  <c r="FR645" i="1"/>
  <c r="GL645" i="1"/>
  <c r="GO645" i="1"/>
  <c r="GP645" i="1"/>
  <c r="GV645" i="1"/>
  <c r="HC645" i="1" s="1"/>
  <c r="GX645" i="1" s="1"/>
  <c r="I646" i="1"/>
  <c r="N646" i="1"/>
  <c r="P646" i="1"/>
  <c r="CP646" i="1" s="1"/>
  <c r="O646" i="1" s="1"/>
  <c r="V646" i="1"/>
  <c r="AC646" i="1"/>
  <c r="AB646" i="1" s="1"/>
  <c r="AD646" i="1"/>
  <c r="CR646" i="1" s="1"/>
  <c r="Q646" i="1" s="1"/>
  <c r="AE646" i="1"/>
  <c r="CS646" i="1" s="1"/>
  <c r="R646" i="1" s="1"/>
  <c r="AF646" i="1"/>
  <c r="CT646" i="1" s="1"/>
  <c r="S646" i="1" s="1"/>
  <c r="AG646" i="1"/>
  <c r="AH646" i="1"/>
  <c r="AI646" i="1"/>
  <c r="AJ646" i="1"/>
  <c r="CX646" i="1" s="1"/>
  <c r="W646" i="1" s="1"/>
  <c r="CQ646" i="1"/>
  <c r="CU646" i="1"/>
  <c r="T646" i="1" s="1"/>
  <c r="CV646" i="1"/>
  <c r="U646" i="1" s="1"/>
  <c r="CW646" i="1"/>
  <c r="FR646" i="1"/>
  <c r="GL646" i="1"/>
  <c r="GO646" i="1"/>
  <c r="GP646" i="1"/>
  <c r="GV646" i="1"/>
  <c r="HC646" i="1" s="1"/>
  <c r="GX646" i="1" s="1"/>
  <c r="I647" i="1"/>
  <c r="N647" i="1"/>
  <c r="P647" i="1"/>
  <c r="V647" i="1"/>
  <c r="AC647" i="1"/>
  <c r="AB647" i="1" s="1"/>
  <c r="AD647" i="1"/>
  <c r="CR647" i="1" s="1"/>
  <c r="Q647" i="1" s="1"/>
  <c r="AE647" i="1"/>
  <c r="CS647" i="1" s="1"/>
  <c r="R647" i="1" s="1"/>
  <c r="AF647" i="1"/>
  <c r="CT647" i="1" s="1"/>
  <c r="S647" i="1" s="1"/>
  <c r="AG647" i="1"/>
  <c r="AH647" i="1"/>
  <c r="AI647" i="1"/>
  <c r="AJ647" i="1"/>
  <c r="CX647" i="1" s="1"/>
  <c r="W647" i="1" s="1"/>
  <c r="CQ647" i="1"/>
  <c r="CU647" i="1"/>
  <c r="T647" i="1" s="1"/>
  <c r="CV647" i="1"/>
  <c r="U647" i="1" s="1"/>
  <c r="CW647" i="1"/>
  <c r="FR647" i="1"/>
  <c r="GL647" i="1"/>
  <c r="GO647" i="1"/>
  <c r="GP647" i="1"/>
  <c r="GV647" i="1"/>
  <c r="HC647" i="1" s="1"/>
  <c r="GX647" i="1" s="1"/>
  <c r="I648" i="1"/>
  <c r="N648" i="1"/>
  <c r="P648" i="1"/>
  <c r="CP648" i="1" s="1"/>
  <c r="O648" i="1" s="1"/>
  <c r="V648" i="1"/>
  <c r="AC648" i="1"/>
  <c r="AB648" i="1" s="1"/>
  <c r="AD648" i="1"/>
  <c r="CR648" i="1" s="1"/>
  <c r="Q648" i="1" s="1"/>
  <c r="AE648" i="1"/>
  <c r="CS648" i="1" s="1"/>
  <c r="R648" i="1" s="1"/>
  <c r="AF648" i="1"/>
  <c r="CT648" i="1" s="1"/>
  <c r="S648" i="1" s="1"/>
  <c r="AG648" i="1"/>
  <c r="AH648" i="1"/>
  <c r="AI648" i="1"/>
  <c r="AJ648" i="1"/>
  <c r="CX648" i="1" s="1"/>
  <c r="W648" i="1" s="1"/>
  <c r="CQ648" i="1"/>
  <c r="CU648" i="1"/>
  <c r="T648" i="1" s="1"/>
  <c r="CV648" i="1"/>
  <c r="U648" i="1" s="1"/>
  <c r="CW648" i="1"/>
  <c r="FR648" i="1"/>
  <c r="GL648" i="1"/>
  <c r="GO648" i="1"/>
  <c r="GP648" i="1"/>
  <c r="GV648" i="1"/>
  <c r="HC648" i="1" s="1"/>
  <c r="GX648" i="1" s="1"/>
  <c r="C649" i="1"/>
  <c r="D649" i="1"/>
  <c r="N649" i="1"/>
  <c r="U649" i="1"/>
  <c r="AC649" i="1"/>
  <c r="AE649" i="1"/>
  <c r="CS649" i="1" s="1"/>
  <c r="R649" i="1" s="1"/>
  <c r="AF649" i="1"/>
  <c r="AG649" i="1"/>
  <c r="AH649" i="1"/>
  <c r="AI649" i="1"/>
  <c r="CW649" i="1" s="1"/>
  <c r="V649" i="1" s="1"/>
  <c r="AJ649" i="1"/>
  <c r="CX649" i="1" s="1"/>
  <c r="W649" i="1" s="1"/>
  <c r="CT649" i="1"/>
  <c r="S649" i="1" s="1"/>
  <c r="CU649" i="1"/>
  <c r="T649" i="1" s="1"/>
  <c r="CV649" i="1"/>
  <c r="FR649" i="1"/>
  <c r="GL649" i="1"/>
  <c r="GO649" i="1"/>
  <c r="GP649" i="1"/>
  <c r="GV649" i="1"/>
  <c r="HC649" i="1" s="1"/>
  <c r="GX649" i="1" s="1"/>
  <c r="C650" i="1"/>
  <c r="D650" i="1"/>
  <c r="N650" i="1"/>
  <c r="T650" i="1"/>
  <c r="AC650" i="1"/>
  <c r="CQ650" i="1" s="1"/>
  <c r="P650" i="1" s="1"/>
  <c r="AD650" i="1"/>
  <c r="CR650" i="1" s="1"/>
  <c r="Q650" i="1" s="1"/>
  <c r="AE650" i="1"/>
  <c r="AF650" i="1"/>
  <c r="AG650" i="1"/>
  <c r="AH650" i="1"/>
  <c r="CV650" i="1" s="1"/>
  <c r="U650" i="1" s="1"/>
  <c r="AI650" i="1"/>
  <c r="CW650" i="1" s="1"/>
  <c r="V650" i="1" s="1"/>
  <c r="AJ650" i="1"/>
  <c r="CX650" i="1" s="1"/>
  <c r="W650" i="1" s="1"/>
  <c r="CS650" i="1"/>
  <c r="R650" i="1" s="1"/>
  <c r="CT650" i="1"/>
  <c r="S650" i="1" s="1"/>
  <c r="CU650" i="1"/>
  <c r="FR650" i="1"/>
  <c r="GL650" i="1"/>
  <c r="GO650" i="1"/>
  <c r="GP650" i="1"/>
  <c r="GV650" i="1"/>
  <c r="HC650" i="1" s="1"/>
  <c r="GX650" i="1" s="1"/>
  <c r="I651" i="1"/>
  <c r="N651" i="1"/>
  <c r="T651" i="1"/>
  <c r="AB651" i="1"/>
  <c r="AC651" i="1"/>
  <c r="CQ651" i="1" s="1"/>
  <c r="P651" i="1" s="1"/>
  <c r="AD651" i="1"/>
  <c r="CR651" i="1" s="1"/>
  <c r="Q651" i="1" s="1"/>
  <c r="AE651" i="1"/>
  <c r="AF651" i="1"/>
  <c r="AG651" i="1"/>
  <c r="AH651" i="1"/>
  <c r="CV651" i="1" s="1"/>
  <c r="U651" i="1" s="1"/>
  <c r="AI651" i="1"/>
  <c r="CW651" i="1" s="1"/>
  <c r="V651" i="1" s="1"/>
  <c r="AJ651" i="1"/>
  <c r="CX651" i="1" s="1"/>
  <c r="W651" i="1" s="1"/>
  <c r="CS651" i="1"/>
  <c r="R651" i="1" s="1"/>
  <c r="CT651" i="1"/>
  <c r="S651" i="1" s="1"/>
  <c r="CU651" i="1"/>
  <c r="FR651" i="1"/>
  <c r="GL651" i="1"/>
  <c r="GO651" i="1"/>
  <c r="GP651" i="1"/>
  <c r="GV651" i="1"/>
  <c r="HC651" i="1" s="1"/>
  <c r="GX651" i="1" s="1"/>
  <c r="I652" i="1"/>
  <c r="N652" i="1"/>
  <c r="T652" i="1"/>
  <c r="AB652" i="1"/>
  <c r="AC652" i="1"/>
  <c r="CQ652" i="1" s="1"/>
  <c r="P652" i="1" s="1"/>
  <c r="AD652" i="1"/>
  <c r="CR652" i="1" s="1"/>
  <c r="Q652" i="1" s="1"/>
  <c r="AE652" i="1"/>
  <c r="AF652" i="1"/>
  <c r="AG652" i="1"/>
  <c r="AH652" i="1"/>
  <c r="CV652" i="1" s="1"/>
  <c r="U652" i="1" s="1"/>
  <c r="AI652" i="1"/>
  <c r="CW652" i="1" s="1"/>
  <c r="V652" i="1" s="1"/>
  <c r="AJ652" i="1"/>
  <c r="CX652" i="1" s="1"/>
  <c r="W652" i="1" s="1"/>
  <c r="CS652" i="1"/>
  <c r="R652" i="1" s="1"/>
  <c r="CT652" i="1"/>
  <c r="S652" i="1" s="1"/>
  <c r="CU652" i="1"/>
  <c r="FR652" i="1"/>
  <c r="GL652" i="1"/>
  <c r="GO652" i="1"/>
  <c r="GP652" i="1"/>
  <c r="GV652" i="1"/>
  <c r="HC652" i="1" s="1"/>
  <c r="GX652" i="1" s="1"/>
  <c r="I653" i="1"/>
  <c r="N653" i="1"/>
  <c r="T653" i="1"/>
  <c r="AB653" i="1"/>
  <c r="AC653" i="1"/>
  <c r="CQ653" i="1" s="1"/>
  <c r="P653" i="1" s="1"/>
  <c r="AD653" i="1"/>
  <c r="CR653" i="1" s="1"/>
  <c r="Q653" i="1" s="1"/>
  <c r="AE653" i="1"/>
  <c r="AF653" i="1"/>
  <c r="AG653" i="1"/>
  <c r="AH653" i="1"/>
  <c r="CV653" i="1" s="1"/>
  <c r="U653" i="1" s="1"/>
  <c r="AI653" i="1"/>
  <c r="CW653" i="1" s="1"/>
  <c r="V653" i="1" s="1"/>
  <c r="AJ653" i="1"/>
  <c r="CX653" i="1" s="1"/>
  <c r="W653" i="1" s="1"/>
  <c r="CS653" i="1"/>
  <c r="R653" i="1" s="1"/>
  <c r="CT653" i="1"/>
  <c r="S653" i="1" s="1"/>
  <c r="CU653" i="1"/>
  <c r="FR653" i="1"/>
  <c r="GL653" i="1"/>
  <c r="GO653" i="1"/>
  <c r="GP653" i="1"/>
  <c r="GV653" i="1"/>
  <c r="HC653" i="1" s="1"/>
  <c r="GX653" i="1" s="1"/>
  <c r="I654" i="1"/>
  <c r="N654" i="1"/>
  <c r="T654" i="1"/>
  <c r="AB654" i="1"/>
  <c r="AC654" i="1"/>
  <c r="CQ654" i="1" s="1"/>
  <c r="P654" i="1" s="1"/>
  <c r="AD654" i="1"/>
  <c r="CR654" i="1" s="1"/>
  <c r="Q654" i="1" s="1"/>
  <c r="AE654" i="1"/>
  <c r="AF654" i="1"/>
  <c r="AG654" i="1"/>
  <c r="AH654" i="1"/>
  <c r="CV654" i="1" s="1"/>
  <c r="U654" i="1" s="1"/>
  <c r="AI654" i="1"/>
  <c r="CW654" i="1" s="1"/>
  <c r="V654" i="1" s="1"/>
  <c r="AJ654" i="1"/>
  <c r="CX654" i="1" s="1"/>
  <c r="W654" i="1" s="1"/>
  <c r="CS654" i="1"/>
  <c r="R654" i="1" s="1"/>
  <c r="CT654" i="1"/>
  <c r="S654" i="1" s="1"/>
  <c r="CU654" i="1"/>
  <c r="FR654" i="1"/>
  <c r="GL654" i="1"/>
  <c r="GO654" i="1"/>
  <c r="GP654" i="1"/>
  <c r="GV654" i="1"/>
  <c r="HC654" i="1" s="1"/>
  <c r="GX654" i="1" s="1"/>
  <c r="I655" i="1"/>
  <c r="N655" i="1"/>
  <c r="T655" i="1"/>
  <c r="AB655" i="1"/>
  <c r="AC655" i="1"/>
  <c r="CQ655" i="1" s="1"/>
  <c r="P655" i="1" s="1"/>
  <c r="AD655" i="1"/>
  <c r="CR655" i="1" s="1"/>
  <c r="Q655" i="1" s="1"/>
  <c r="AE655" i="1"/>
  <c r="AF655" i="1"/>
  <c r="AG655" i="1"/>
  <c r="AH655" i="1"/>
  <c r="CV655" i="1" s="1"/>
  <c r="U655" i="1" s="1"/>
  <c r="AI655" i="1"/>
  <c r="CW655" i="1" s="1"/>
  <c r="V655" i="1" s="1"/>
  <c r="AJ655" i="1"/>
  <c r="CX655" i="1" s="1"/>
  <c r="W655" i="1" s="1"/>
  <c r="CS655" i="1"/>
  <c r="R655" i="1" s="1"/>
  <c r="CT655" i="1"/>
  <c r="S655" i="1" s="1"/>
  <c r="CU655" i="1"/>
  <c r="FR655" i="1"/>
  <c r="GL655" i="1"/>
  <c r="GO655" i="1"/>
  <c r="GP655" i="1"/>
  <c r="GV655" i="1"/>
  <c r="HC655" i="1" s="1"/>
  <c r="GX655" i="1" s="1"/>
  <c r="I656" i="1"/>
  <c r="N656" i="1"/>
  <c r="T656" i="1"/>
  <c r="AB656" i="1"/>
  <c r="AC656" i="1"/>
  <c r="CQ656" i="1" s="1"/>
  <c r="P656" i="1" s="1"/>
  <c r="AD656" i="1"/>
  <c r="CR656" i="1" s="1"/>
  <c r="Q656" i="1" s="1"/>
  <c r="AE656" i="1"/>
  <c r="AF656" i="1"/>
  <c r="AG656" i="1"/>
  <c r="AH656" i="1"/>
  <c r="CV656" i="1" s="1"/>
  <c r="U656" i="1" s="1"/>
  <c r="AI656" i="1"/>
  <c r="CW656" i="1" s="1"/>
  <c r="V656" i="1" s="1"/>
  <c r="AJ656" i="1"/>
  <c r="CX656" i="1" s="1"/>
  <c r="W656" i="1" s="1"/>
  <c r="CS656" i="1"/>
  <c r="R656" i="1" s="1"/>
  <c r="CT656" i="1"/>
  <c r="S656" i="1" s="1"/>
  <c r="CU656" i="1"/>
  <c r="FR656" i="1"/>
  <c r="GL656" i="1"/>
  <c r="GO656" i="1"/>
  <c r="GP656" i="1"/>
  <c r="GV656" i="1"/>
  <c r="HC656" i="1" s="1"/>
  <c r="GX656" i="1" s="1"/>
  <c r="I657" i="1"/>
  <c r="N657" i="1"/>
  <c r="T657" i="1"/>
  <c r="AB657" i="1"/>
  <c r="AC657" i="1"/>
  <c r="CQ657" i="1" s="1"/>
  <c r="P657" i="1" s="1"/>
  <c r="AD657" i="1"/>
  <c r="CR657" i="1" s="1"/>
  <c r="Q657" i="1" s="1"/>
  <c r="AE657" i="1"/>
  <c r="AF657" i="1"/>
  <c r="AG657" i="1"/>
  <c r="AH657" i="1"/>
  <c r="CV657" i="1" s="1"/>
  <c r="U657" i="1" s="1"/>
  <c r="AI657" i="1"/>
  <c r="CW657" i="1" s="1"/>
  <c r="V657" i="1" s="1"/>
  <c r="AJ657" i="1"/>
  <c r="CX657" i="1" s="1"/>
  <c r="W657" i="1" s="1"/>
  <c r="CS657" i="1"/>
  <c r="R657" i="1" s="1"/>
  <c r="CT657" i="1"/>
  <c r="S657" i="1" s="1"/>
  <c r="CU657" i="1"/>
  <c r="FR657" i="1"/>
  <c r="GL657" i="1"/>
  <c r="GO657" i="1"/>
  <c r="GP657" i="1"/>
  <c r="GV657" i="1"/>
  <c r="HC657" i="1" s="1"/>
  <c r="GX657" i="1" s="1"/>
  <c r="I658" i="1"/>
  <c r="N658" i="1"/>
  <c r="T658" i="1"/>
  <c r="AB658" i="1"/>
  <c r="AC658" i="1"/>
  <c r="CQ658" i="1" s="1"/>
  <c r="P658" i="1" s="1"/>
  <c r="AD658" i="1"/>
  <c r="CR658" i="1" s="1"/>
  <c r="Q658" i="1" s="1"/>
  <c r="AE658" i="1"/>
  <c r="AF658" i="1"/>
  <c r="AG658" i="1"/>
  <c r="AH658" i="1"/>
  <c r="CV658" i="1" s="1"/>
  <c r="U658" i="1" s="1"/>
  <c r="AI658" i="1"/>
  <c r="CW658" i="1" s="1"/>
  <c r="V658" i="1" s="1"/>
  <c r="AJ658" i="1"/>
  <c r="CX658" i="1" s="1"/>
  <c r="W658" i="1" s="1"/>
  <c r="CS658" i="1"/>
  <c r="R658" i="1" s="1"/>
  <c r="CT658" i="1"/>
  <c r="S658" i="1" s="1"/>
  <c r="CU658" i="1"/>
  <c r="FR658" i="1"/>
  <c r="GL658" i="1"/>
  <c r="GO658" i="1"/>
  <c r="GP658" i="1"/>
  <c r="GV658" i="1"/>
  <c r="HC658" i="1" s="1"/>
  <c r="GX658" i="1" s="1"/>
  <c r="I659" i="1"/>
  <c r="N659" i="1"/>
  <c r="T659" i="1"/>
  <c r="AB659" i="1"/>
  <c r="AC659" i="1"/>
  <c r="CQ659" i="1" s="1"/>
  <c r="P659" i="1" s="1"/>
  <c r="AD659" i="1"/>
  <c r="CR659" i="1" s="1"/>
  <c r="Q659" i="1" s="1"/>
  <c r="AE659" i="1"/>
  <c r="AF659" i="1"/>
  <c r="AG659" i="1"/>
  <c r="AH659" i="1"/>
  <c r="CV659" i="1" s="1"/>
  <c r="U659" i="1" s="1"/>
  <c r="AI659" i="1"/>
  <c r="CW659" i="1" s="1"/>
  <c r="V659" i="1" s="1"/>
  <c r="AJ659" i="1"/>
  <c r="CX659" i="1" s="1"/>
  <c r="W659" i="1" s="1"/>
  <c r="CS659" i="1"/>
  <c r="R659" i="1" s="1"/>
  <c r="CT659" i="1"/>
  <c r="S659" i="1" s="1"/>
  <c r="CU659" i="1"/>
  <c r="FR659" i="1"/>
  <c r="GL659" i="1"/>
  <c r="GO659" i="1"/>
  <c r="GP659" i="1"/>
  <c r="GV659" i="1"/>
  <c r="HC659" i="1" s="1"/>
  <c r="GX659" i="1" s="1"/>
  <c r="I660" i="1"/>
  <c r="N660" i="1"/>
  <c r="T660" i="1"/>
  <c r="AB660" i="1"/>
  <c r="AC660" i="1"/>
  <c r="CQ660" i="1" s="1"/>
  <c r="P660" i="1" s="1"/>
  <c r="AD660" i="1"/>
  <c r="CR660" i="1" s="1"/>
  <c r="Q660" i="1" s="1"/>
  <c r="AE660" i="1"/>
  <c r="AF660" i="1"/>
  <c r="AG660" i="1"/>
  <c r="AH660" i="1"/>
  <c r="CV660" i="1" s="1"/>
  <c r="U660" i="1" s="1"/>
  <c r="AI660" i="1"/>
  <c r="CW660" i="1" s="1"/>
  <c r="V660" i="1" s="1"/>
  <c r="AJ660" i="1"/>
  <c r="CS660" i="1"/>
  <c r="R660" i="1" s="1"/>
  <c r="CT660" i="1"/>
  <c r="S660" i="1" s="1"/>
  <c r="CU660" i="1"/>
  <c r="CX660" i="1"/>
  <c r="W660" i="1" s="1"/>
  <c r="FR660" i="1"/>
  <c r="GL660" i="1"/>
  <c r="GO660" i="1"/>
  <c r="GP660" i="1"/>
  <c r="GV660" i="1"/>
  <c r="HC660" i="1" s="1"/>
  <c r="GX660" i="1" s="1"/>
  <c r="C661" i="1"/>
  <c r="D661" i="1"/>
  <c r="N661" i="1"/>
  <c r="S661" i="1"/>
  <c r="AC661" i="1"/>
  <c r="CQ661" i="1" s="1"/>
  <c r="P661" i="1" s="1"/>
  <c r="CP661" i="1" s="1"/>
  <c r="O661" i="1" s="1"/>
  <c r="AE661" i="1"/>
  <c r="AD661" i="1" s="1"/>
  <c r="CR661" i="1" s="1"/>
  <c r="Q661" i="1" s="1"/>
  <c r="AF661" i="1"/>
  <c r="AG661" i="1"/>
  <c r="CU661" i="1" s="1"/>
  <c r="T661" i="1" s="1"/>
  <c r="AH661" i="1"/>
  <c r="CV661" i="1" s="1"/>
  <c r="U661" i="1" s="1"/>
  <c r="AI661" i="1"/>
  <c r="CW661" i="1" s="1"/>
  <c r="V661" i="1" s="1"/>
  <c r="AJ661" i="1"/>
  <c r="CS661" i="1"/>
  <c r="R661" i="1" s="1"/>
  <c r="CT661" i="1"/>
  <c r="CX661" i="1"/>
  <c r="W661" i="1" s="1"/>
  <c r="FR661" i="1"/>
  <c r="GL661" i="1"/>
  <c r="GO661" i="1"/>
  <c r="GP661" i="1"/>
  <c r="GV661" i="1"/>
  <c r="HC661" i="1"/>
  <c r="GX661" i="1" s="1"/>
  <c r="C662" i="1"/>
  <c r="D662" i="1"/>
  <c r="N662" i="1"/>
  <c r="R662" i="1"/>
  <c r="AC662" i="1"/>
  <c r="AB662" i="1" s="1"/>
  <c r="AE662" i="1"/>
  <c r="AD662" i="1" s="1"/>
  <c r="CR662" i="1" s="1"/>
  <c r="Q662" i="1" s="1"/>
  <c r="AF662" i="1"/>
  <c r="CT662" i="1" s="1"/>
  <c r="S662" i="1" s="1"/>
  <c r="AG662" i="1"/>
  <c r="CU662" i="1" s="1"/>
  <c r="T662" i="1" s="1"/>
  <c r="AH662" i="1"/>
  <c r="CV662" i="1" s="1"/>
  <c r="U662" i="1" s="1"/>
  <c r="AI662" i="1"/>
  <c r="AJ662" i="1"/>
  <c r="CS662" i="1"/>
  <c r="CW662" i="1"/>
  <c r="V662" i="1" s="1"/>
  <c r="CX662" i="1"/>
  <c r="W662" i="1" s="1"/>
  <c r="FR662" i="1"/>
  <c r="GL662" i="1"/>
  <c r="GO662" i="1"/>
  <c r="GP662" i="1"/>
  <c r="GV662" i="1"/>
  <c r="HC662" i="1"/>
  <c r="GX662" i="1" s="1"/>
  <c r="I663" i="1"/>
  <c r="N663" i="1"/>
  <c r="R663" i="1"/>
  <c r="AC663" i="1"/>
  <c r="AB663" i="1" s="1"/>
  <c r="AE663" i="1"/>
  <c r="AD663" i="1" s="1"/>
  <c r="CR663" i="1" s="1"/>
  <c r="Q663" i="1" s="1"/>
  <c r="AF663" i="1"/>
  <c r="CT663" i="1" s="1"/>
  <c r="S663" i="1" s="1"/>
  <c r="AG663" i="1"/>
  <c r="CU663" i="1" s="1"/>
  <c r="T663" i="1" s="1"/>
  <c r="AH663" i="1"/>
  <c r="CV663" i="1" s="1"/>
  <c r="U663" i="1" s="1"/>
  <c r="AI663" i="1"/>
  <c r="AJ663" i="1"/>
  <c r="CQ663" i="1"/>
  <c r="P663" i="1" s="1"/>
  <c r="CS663" i="1"/>
  <c r="CW663" i="1"/>
  <c r="V663" i="1" s="1"/>
  <c r="CX663" i="1"/>
  <c r="W663" i="1" s="1"/>
  <c r="FR663" i="1"/>
  <c r="GL663" i="1"/>
  <c r="GO663" i="1"/>
  <c r="GP663" i="1"/>
  <c r="GV663" i="1"/>
  <c r="HC663" i="1"/>
  <c r="GX663" i="1" s="1"/>
  <c r="I664" i="1"/>
  <c r="N664" i="1"/>
  <c r="R664" i="1"/>
  <c r="AC664" i="1"/>
  <c r="AB664" i="1" s="1"/>
  <c r="AE664" i="1"/>
  <c r="AD664" i="1" s="1"/>
  <c r="CR664" i="1" s="1"/>
  <c r="Q664" i="1" s="1"/>
  <c r="AF664" i="1"/>
  <c r="CT664" i="1" s="1"/>
  <c r="S664" i="1" s="1"/>
  <c r="AG664" i="1"/>
  <c r="CU664" i="1" s="1"/>
  <c r="T664" i="1" s="1"/>
  <c r="AH664" i="1"/>
  <c r="CV664" i="1" s="1"/>
  <c r="U664" i="1" s="1"/>
  <c r="AI664" i="1"/>
  <c r="AJ664" i="1"/>
  <c r="CQ664" i="1"/>
  <c r="P664" i="1" s="1"/>
  <c r="CS664" i="1"/>
  <c r="CW664" i="1"/>
  <c r="V664" i="1" s="1"/>
  <c r="CX664" i="1"/>
  <c r="W664" i="1" s="1"/>
  <c r="FR664" i="1"/>
  <c r="GL664" i="1"/>
  <c r="GO664" i="1"/>
  <c r="GP664" i="1"/>
  <c r="GV664" i="1"/>
  <c r="HC664" i="1"/>
  <c r="GX664" i="1" s="1"/>
  <c r="I665" i="1"/>
  <c r="N665" i="1"/>
  <c r="AC665" i="1"/>
  <c r="AE665" i="1"/>
  <c r="AD665" i="1" s="1"/>
  <c r="CR665" i="1" s="1"/>
  <c r="Q665" i="1" s="1"/>
  <c r="AF665" i="1"/>
  <c r="CT665" i="1" s="1"/>
  <c r="S665" i="1" s="1"/>
  <c r="AG665" i="1"/>
  <c r="AH665" i="1"/>
  <c r="AI665" i="1"/>
  <c r="AJ665" i="1"/>
  <c r="CQ665" i="1"/>
  <c r="P665" i="1" s="1"/>
  <c r="CP665" i="1" s="1"/>
  <c r="O665" i="1" s="1"/>
  <c r="CU665" i="1"/>
  <c r="T665" i="1" s="1"/>
  <c r="CV665" i="1"/>
  <c r="U665" i="1" s="1"/>
  <c r="CW665" i="1"/>
  <c r="V665" i="1" s="1"/>
  <c r="CX665" i="1"/>
  <c r="W665" i="1" s="1"/>
  <c r="FR665" i="1"/>
  <c r="GL665" i="1"/>
  <c r="GO665" i="1"/>
  <c r="GP665" i="1"/>
  <c r="GV665" i="1"/>
  <c r="HC665" i="1"/>
  <c r="GX665" i="1" s="1"/>
  <c r="I666" i="1"/>
  <c r="N666" i="1"/>
  <c r="R666" i="1"/>
  <c r="AC666" i="1"/>
  <c r="AB666" i="1" s="1"/>
  <c r="AE666" i="1"/>
  <c r="AD666" i="1" s="1"/>
  <c r="CR666" i="1" s="1"/>
  <c r="Q666" i="1" s="1"/>
  <c r="AF666" i="1"/>
  <c r="CT666" i="1" s="1"/>
  <c r="S666" i="1" s="1"/>
  <c r="AG666" i="1"/>
  <c r="CU666" i="1" s="1"/>
  <c r="T666" i="1" s="1"/>
  <c r="AH666" i="1"/>
  <c r="AI666" i="1"/>
  <c r="AJ666" i="1"/>
  <c r="CQ666" i="1"/>
  <c r="P666" i="1" s="1"/>
  <c r="CS666" i="1"/>
  <c r="CV666" i="1"/>
  <c r="U666" i="1" s="1"/>
  <c r="CW666" i="1"/>
  <c r="V666" i="1" s="1"/>
  <c r="CX666" i="1"/>
  <c r="W666" i="1" s="1"/>
  <c r="FR666" i="1"/>
  <c r="GL666" i="1"/>
  <c r="GO666" i="1"/>
  <c r="GP666" i="1"/>
  <c r="GV666" i="1"/>
  <c r="HC666" i="1"/>
  <c r="GX666" i="1" s="1"/>
  <c r="I667" i="1"/>
  <c r="N667" i="1"/>
  <c r="R667" i="1"/>
  <c r="AC667" i="1"/>
  <c r="AE667" i="1"/>
  <c r="AD667" i="1" s="1"/>
  <c r="CR667" i="1" s="1"/>
  <c r="Q667" i="1" s="1"/>
  <c r="AF667" i="1"/>
  <c r="CT667" i="1" s="1"/>
  <c r="S667" i="1" s="1"/>
  <c r="AG667" i="1"/>
  <c r="CU667" i="1" s="1"/>
  <c r="T667" i="1" s="1"/>
  <c r="AH667" i="1"/>
  <c r="AI667" i="1"/>
  <c r="AJ667" i="1"/>
  <c r="CQ667" i="1"/>
  <c r="P667" i="1" s="1"/>
  <c r="CP667" i="1" s="1"/>
  <c r="O667" i="1" s="1"/>
  <c r="CS667" i="1"/>
  <c r="CV667" i="1"/>
  <c r="U667" i="1" s="1"/>
  <c r="CW667" i="1"/>
  <c r="V667" i="1" s="1"/>
  <c r="CX667" i="1"/>
  <c r="W667" i="1" s="1"/>
  <c r="FR667" i="1"/>
  <c r="GL667" i="1"/>
  <c r="GO667" i="1"/>
  <c r="GP667" i="1"/>
  <c r="GV667" i="1"/>
  <c r="HC667" i="1"/>
  <c r="GX667" i="1" s="1"/>
  <c r="I668" i="1"/>
  <c r="N668" i="1"/>
  <c r="R668" i="1"/>
  <c r="AC668" i="1"/>
  <c r="AB668" i="1" s="1"/>
  <c r="AE668" i="1"/>
  <c r="AD668" i="1" s="1"/>
  <c r="CR668" i="1" s="1"/>
  <c r="Q668" i="1" s="1"/>
  <c r="AF668" i="1"/>
  <c r="CT668" i="1" s="1"/>
  <c r="S668" i="1" s="1"/>
  <c r="AG668" i="1"/>
  <c r="CU668" i="1" s="1"/>
  <c r="T668" i="1" s="1"/>
  <c r="AH668" i="1"/>
  <c r="AI668" i="1"/>
  <c r="AJ668" i="1"/>
  <c r="CQ668" i="1"/>
  <c r="P668" i="1" s="1"/>
  <c r="CS668" i="1"/>
  <c r="CV668" i="1"/>
  <c r="U668" i="1" s="1"/>
  <c r="CW668" i="1"/>
  <c r="V668" i="1" s="1"/>
  <c r="CX668" i="1"/>
  <c r="W668" i="1" s="1"/>
  <c r="FR668" i="1"/>
  <c r="GL668" i="1"/>
  <c r="GO668" i="1"/>
  <c r="GP668" i="1"/>
  <c r="GV668" i="1"/>
  <c r="HC668" i="1"/>
  <c r="GX668" i="1" s="1"/>
  <c r="I669" i="1"/>
  <c r="N669" i="1"/>
  <c r="R669" i="1"/>
  <c r="AC669" i="1"/>
  <c r="AE669" i="1"/>
  <c r="AD669" i="1" s="1"/>
  <c r="CR669" i="1" s="1"/>
  <c r="Q669" i="1" s="1"/>
  <c r="AF669" i="1"/>
  <c r="CT669" i="1" s="1"/>
  <c r="S669" i="1" s="1"/>
  <c r="AG669" i="1"/>
  <c r="AH669" i="1"/>
  <c r="AI669" i="1"/>
  <c r="AJ669" i="1"/>
  <c r="CQ669" i="1"/>
  <c r="P669" i="1" s="1"/>
  <c r="CP669" i="1" s="1"/>
  <c r="O669" i="1" s="1"/>
  <c r="CS669" i="1"/>
  <c r="CU669" i="1"/>
  <c r="T669" i="1" s="1"/>
  <c r="CV669" i="1"/>
  <c r="U669" i="1" s="1"/>
  <c r="CW669" i="1"/>
  <c r="V669" i="1" s="1"/>
  <c r="CX669" i="1"/>
  <c r="W669" i="1" s="1"/>
  <c r="FR669" i="1"/>
  <c r="GL669" i="1"/>
  <c r="GO669" i="1"/>
  <c r="GP669" i="1"/>
  <c r="GV669" i="1"/>
  <c r="HC669" i="1"/>
  <c r="GX669" i="1" s="1"/>
  <c r="I670" i="1"/>
  <c r="N670" i="1"/>
  <c r="AC670" i="1"/>
  <c r="AB670" i="1" s="1"/>
  <c r="AE670" i="1"/>
  <c r="AD670" i="1" s="1"/>
  <c r="CR670" i="1" s="1"/>
  <c r="Q670" i="1" s="1"/>
  <c r="AF670" i="1"/>
  <c r="AG670" i="1"/>
  <c r="AH670" i="1"/>
  <c r="AI670" i="1"/>
  <c r="AJ670" i="1"/>
  <c r="CQ670" i="1"/>
  <c r="P670" i="1" s="1"/>
  <c r="CS670" i="1"/>
  <c r="R670" i="1" s="1"/>
  <c r="CT670" i="1"/>
  <c r="S670" i="1" s="1"/>
  <c r="CU670" i="1"/>
  <c r="T670" i="1" s="1"/>
  <c r="CV670" i="1"/>
  <c r="U670" i="1" s="1"/>
  <c r="CW670" i="1"/>
  <c r="V670" i="1" s="1"/>
  <c r="CX670" i="1"/>
  <c r="W670" i="1" s="1"/>
  <c r="FR670" i="1"/>
  <c r="GL670" i="1"/>
  <c r="GO670" i="1"/>
  <c r="GP670" i="1"/>
  <c r="GV670" i="1"/>
  <c r="HC670" i="1"/>
  <c r="GX670" i="1" s="1"/>
  <c r="C671" i="1"/>
  <c r="D671" i="1"/>
  <c r="N671" i="1"/>
  <c r="AC671" i="1"/>
  <c r="CQ671" i="1" s="1"/>
  <c r="P671" i="1" s="1"/>
  <c r="AE671" i="1"/>
  <c r="AD671" i="1" s="1"/>
  <c r="CR671" i="1" s="1"/>
  <c r="Q671" i="1" s="1"/>
  <c r="AF671" i="1"/>
  <c r="AG671" i="1"/>
  <c r="AH671" i="1"/>
  <c r="AI671" i="1"/>
  <c r="CW671" i="1" s="1"/>
  <c r="V671" i="1" s="1"/>
  <c r="AJ671" i="1"/>
  <c r="CT671" i="1"/>
  <c r="S671" i="1" s="1"/>
  <c r="CU671" i="1"/>
  <c r="T671" i="1" s="1"/>
  <c r="CV671" i="1"/>
  <c r="U671" i="1" s="1"/>
  <c r="CX671" i="1"/>
  <c r="W671" i="1" s="1"/>
  <c r="FR671" i="1"/>
  <c r="GL671" i="1"/>
  <c r="GO671" i="1"/>
  <c r="GP671" i="1"/>
  <c r="GV671" i="1"/>
  <c r="HC671" i="1" s="1"/>
  <c r="GX671" i="1" s="1"/>
  <c r="C672" i="1"/>
  <c r="D672" i="1"/>
  <c r="N672" i="1"/>
  <c r="AC672" i="1"/>
  <c r="AB672" i="1" s="1"/>
  <c r="AE672" i="1"/>
  <c r="AD672" i="1" s="1"/>
  <c r="CR672" i="1" s="1"/>
  <c r="Q672" i="1" s="1"/>
  <c r="AF672" i="1"/>
  <c r="AG672" i="1"/>
  <c r="AH672" i="1"/>
  <c r="CV672" i="1" s="1"/>
  <c r="U672" i="1" s="1"/>
  <c r="AI672" i="1"/>
  <c r="CW672" i="1" s="1"/>
  <c r="V672" i="1" s="1"/>
  <c r="AJ672" i="1"/>
  <c r="CX672" i="1" s="1"/>
  <c r="W672" i="1" s="1"/>
  <c r="CS672" i="1"/>
  <c r="R672" i="1" s="1"/>
  <c r="CT672" i="1"/>
  <c r="S672" i="1" s="1"/>
  <c r="CU672" i="1"/>
  <c r="T672" i="1" s="1"/>
  <c r="FR672" i="1"/>
  <c r="GL672" i="1"/>
  <c r="GO672" i="1"/>
  <c r="GP672" i="1"/>
  <c r="GV672" i="1"/>
  <c r="HC672" i="1" s="1"/>
  <c r="GX672" i="1" s="1"/>
  <c r="I673" i="1"/>
  <c r="N673" i="1"/>
  <c r="AC673" i="1"/>
  <c r="AE673" i="1"/>
  <c r="AD673" i="1" s="1"/>
  <c r="CR673" i="1" s="1"/>
  <c r="Q673" i="1" s="1"/>
  <c r="AF673" i="1"/>
  <c r="AG673" i="1"/>
  <c r="AH673" i="1"/>
  <c r="AI673" i="1"/>
  <c r="CW673" i="1" s="1"/>
  <c r="V673" i="1" s="1"/>
  <c r="AJ673" i="1"/>
  <c r="CS673" i="1"/>
  <c r="R673" i="1" s="1"/>
  <c r="CT673" i="1"/>
  <c r="S673" i="1" s="1"/>
  <c r="CU673" i="1"/>
  <c r="T673" i="1" s="1"/>
  <c r="CV673" i="1"/>
  <c r="U673" i="1" s="1"/>
  <c r="CX673" i="1"/>
  <c r="W673" i="1" s="1"/>
  <c r="FR673" i="1"/>
  <c r="GL673" i="1"/>
  <c r="GO673" i="1"/>
  <c r="GP673" i="1"/>
  <c r="GV673" i="1"/>
  <c r="HC673" i="1" s="1"/>
  <c r="GX673" i="1" s="1"/>
  <c r="I674" i="1"/>
  <c r="N674" i="1"/>
  <c r="AC674" i="1"/>
  <c r="AB674" i="1" s="1"/>
  <c r="AE674" i="1"/>
  <c r="AD674" i="1" s="1"/>
  <c r="CR674" i="1" s="1"/>
  <c r="Q674" i="1" s="1"/>
  <c r="AF674" i="1"/>
  <c r="AG674" i="1"/>
  <c r="AH674" i="1"/>
  <c r="AI674" i="1"/>
  <c r="AJ674" i="1"/>
  <c r="CQ674" i="1"/>
  <c r="P674" i="1" s="1"/>
  <c r="CS674" i="1"/>
  <c r="R674" i="1" s="1"/>
  <c r="CT674" i="1"/>
  <c r="S674" i="1" s="1"/>
  <c r="CU674" i="1"/>
  <c r="T674" i="1" s="1"/>
  <c r="CV674" i="1"/>
  <c r="U674" i="1" s="1"/>
  <c r="CW674" i="1"/>
  <c r="V674" i="1" s="1"/>
  <c r="CX674" i="1"/>
  <c r="W674" i="1" s="1"/>
  <c r="FR674" i="1"/>
  <c r="GL674" i="1"/>
  <c r="GO674" i="1"/>
  <c r="GP674" i="1"/>
  <c r="GV674" i="1"/>
  <c r="HC674" i="1" s="1"/>
  <c r="GX674" i="1" s="1"/>
  <c r="I675" i="1"/>
  <c r="N675" i="1"/>
  <c r="AC675" i="1"/>
  <c r="AE675" i="1"/>
  <c r="AD675" i="1" s="1"/>
  <c r="CR675" i="1" s="1"/>
  <c r="Q675" i="1" s="1"/>
  <c r="AF675" i="1"/>
  <c r="AG675" i="1"/>
  <c r="AH675" i="1"/>
  <c r="AI675" i="1"/>
  <c r="AJ675" i="1"/>
  <c r="CQ675" i="1"/>
  <c r="P675" i="1" s="1"/>
  <c r="CS675" i="1"/>
  <c r="R675" i="1" s="1"/>
  <c r="CT675" i="1"/>
  <c r="S675" i="1" s="1"/>
  <c r="CU675" i="1"/>
  <c r="T675" i="1" s="1"/>
  <c r="CV675" i="1"/>
  <c r="U675" i="1" s="1"/>
  <c r="CW675" i="1"/>
  <c r="V675" i="1" s="1"/>
  <c r="CX675" i="1"/>
  <c r="W675" i="1" s="1"/>
  <c r="FR675" i="1"/>
  <c r="GL675" i="1"/>
  <c r="GO675" i="1"/>
  <c r="GP675" i="1"/>
  <c r="GV675" i="1"/>
  <c r="HC675" i="1" s="1"/>
  <c r="GX675" i="1" s="1"/>
  <c r="I676" i="1"/>
  <c r="N676" i="1"/>
  <c r="AC676" i="1"/>
  <c r="AB676" i="1" s="1"/>
  <c r="AE676" i="1"/>
  <c r="AD676" i="1" s="1"/>
  <c r="CR676" i="1" s="1"/>
  <c r="Q676" i="1" s="1"/>
  <c r="AF676" i="1"/>
  <c r="AG676" i="1"/>
  <c r="AH676" i="1"/>
  <c r="AI676" i="1"/>
  <c r="AJ676" i="1"/>
  <c r="CQ676" i="1"/>
  <c r="P676" i="1" s="1"/>
  <c r="CS676" i="1"/>
  <c r="R676" i="1" s="1"/>
  <c r="CT676" i="1"/>
  <c r="S676" i="1" s="1"/>
  <c r="CU676" i="1"/>
  <c r="T676" i="1" s="1"/>
  <c r="CV676" i="1"/>
  <c r="U676" i="1" s="1"/>
  <c r="CW676" i="1"/>
  <c r="V676" i="1" s="1"/>
  <c r="CX676" i="1"/>
  <c r="W676" i="1" s="1"/>
  <c r="FR676" i="1"/>
  <c r="GL676" i="1"/>
  <c r="GO676" i="1"/>
  <c r="GP676" i="1"/>
  <c r="GV676" i="1"/>
  <c r="HC676" i="1" s="1"/>
  <c r="GX676" i="1" s="1"/>
  <c r="I677" i="1"/>
  <c r="N677" i="1"/>
  <c r="AC677" i="1"/>
  <c r="AB677" i="1" s="1"/>
  <c r="AD677" i="1"/>
  <c r="CR677" i="1" s="1"/>
  <c r="Q677" i="1" s="1"/>
  <c r="AE677" i="1"/>
  <c r="AF677" i="1"/>
  <c r="AG677" i="1"/>
  <c r="AH677" i="1"/>
  <c r="AI677" i="1"/>
  <c r="AJ677" i="1"/>
  <c r="CX677" i="1" s="1"/>
  <c r="W677" i="1" s="1"/>
  <c r="CQ677" i="1"/>
  <c r="P677" i="1" s="1"/>
  <c r="CS677" i="1"/>
  <c r="R677" i="1" s="1"/>
  <c r="CT677" i="1"/>
  <c r="S677" i="1" s="1"/>
  <c r="CU677" i="1"/>
  <c r="T677" i="1" s="1"/>
  <c r="CV677" i="1"/>
  <c r="U677" i="1" s="1"/>
  <c r="CW677" i="1"/>
  <c r="V677" i="1" s="1"/>
  <c r="FR677" i="1"/>
  <c r="GL677" i="1"/>
  <c r="GO677" i="1"/>
  <c r="GP677" i="1"/>
  <c r="GV677" i="1"/>
  <c r="HC677" i="1" s="1"/>
  <c r="GX677" i="1" s="1"/>
  <c r="I678" i="1"/>
  <c r="N678" i="1"/>
  <c r="AC678" i="1"/>
  <c r="AB678" i="1" s="1"/>
  <c r="AE678" i="1"/>
  <c r="AD678" i="1" s="1"/>
  <c r="CR678" i="1" s="1"/>
  <c r="Q678" i="1" s="1"/>
  <c r="AF678" i="1"/>
  <c r="AG678" i="1"/>
  <c r="AH678" i="1"/>
  <c r="AI678" i="1"/>
  <c r="AJ678" i="1"/>
  <c r="CQ678" i="1"/>
  <c r="P678" i="1" s="1"/>
  <c r="CS678" i="1"/>
  <c r="R678" i="1" s="1"/>
  <c r="CT678" i="1"/>
  <c r="S678" i="1" s="1"/>
  <c r="CU678" i="1"/>
  <c r="T678" i="1" s="1"/>
  <c r="CV678" i="1"/>
  <c r="U678" i="1" s="1"/>
  <c r="CW678" i="1"/>
  <c r="V678" i="1" s="1"/>
  <c r="CX678" i="1"/>
  <c r="W678" i="1" s="1"/>
  <c r="FR678" i="1"/>
  <c r="GL678" i="1"/>
  <c r="GO678" i="1"/>
  <c r="GP678" i="1"/>
  <c r="GV678" i="1"/>
  <c r="HC678" i="1" s="1"/>
  <c r="GX678" i="1" s="1"/>
  <c r="C679" i="1"/>
  <c r="D679" i="1"/>
  <c r="N679" i="1"/>
  <c r="AC679" i="1"/>
  <c r="AB679" i="1" s="1"/>
  <c r="AE679" i="1"/>
  <c r="AD679" i="1" s="1"/>
  <c r="CR679" i="1" s="1"/>
  <c r="Q679" i="1" s="1"/>
  <c r="AF679" i="1"/>
  <c r="AG679" i="1"/>
  <c r="AH679" i="1"/>
  <c r="AI679" i="1"/>
  <c r="CW679" i="1" s="1"/>
  <c r="V679" i="1" s="1"/>
  <c r="AJ679" i="1"/>
  <c r="CS679" i="1"/>
  <c r="R679" i="1" s="1"/>
  <c r="CT679" i="1"/>
  <c r="S679" i="1" s="1"/>
  <c r="CU679" i="1"/>
  <c r="T679" i="1" s="1"/>
  <c r="CV679" i="1"/>
  <c r="U679" i="1" s="1"/>
  <c r="CX679" i="1"/>
  <c r="W679" i="1" s="1"/>
  <c r="FR679" i="1"/>
  <c r="GL679" i="1"/>
  <c r="GO679" i="1"/>
  <c r="GP679" i="1"/>
  <c r="GV679" i="1"/>
  <c r="HC679" i="1"/>
  <c r="GX679" i="1" s="1"/>
  <c r="C680" i="1"/>
  <c r="D680" i="1"/>
  <c r="N680" i="1"/>
  <c r="T680" i="1"/>
  <c r="AC680" i="1"/>
  <c r="CQ680" i="1" s="1"/>
  <c r="P680" i="1" s="1"/>
  <c r="AE680" i="1"/>
  <c r="AD680" i="1" s="1"/>
  <c r="CR680" i="1" s="1"/>
  <c r="Q680" i="1" s="1"/>
  <c r="AF680" i="1"/>
  <c r="AG680" i="1"/>
  <c r="AH680" i="1"/>
  <c r="CV680" i="1" s="1"/>
  <c r="U680" i="1" s="1"/>
  <c r="AI680" i="1"/>
  <c r="CW680" i="1" s="1"/>
  <c r="V680" i="1" s="1"/>
  <c r="AJ680" i="1"/>
  <c r="CS680" i="1"/>
  <c r="R680" i="1" s="1"/>
  <c r="CT680" i="1"/>
  <c r="S680" i="1" s="1"/>
  <c r="CU680" i="1"/>
  <c r="CX680" i="1"/>
  <c r="W680" i="1" s="1"/>
  <c r="FR680" i="1"/>
  <c r="GL680" i="1"/>
  <c r="GO680" i="1"/>
  <c r="GP680" i="1"/>
  <c r="GV680" i="1"/>
  <c r="HC680" i="1" s="1"/>
  <c r="GX680" i="1" s="1"/>
  <c r="I681" i="1"/>
  <c r="N681" i="1"/>
  <c r="AC681" i="1"/>
  <c r="CQ681" i="1" s="1"/>
  <c r="P681" i="1" s="1"/>
  <c r="AD681" i="1"/>
  <c r="AE681" i="1"/>
  <c r="AF681" i="1"/>
  <c r="AG681" i="1"/>
  <c r="AH681" i="1"/>
  <c r="CV681" i="1" s="1"/>
  <c r="U681" i="1" s="1"/>
  <c r="AI681" i="1"/>
  <c r="CW681" i="1" s="1"/>
  <c r="V681" i="1" s="1"/>
  <c r="AJ681" i="1"/>
  <c r="CR681" i="1"/>
  <c r="Q681" i="1" s="1"/>
  <c r="CS681" i="1"/>
  <c r="R681" i="1" s="1"/>
  <c r="CT681" i="1"/>
  <c r="S681" i="1" s="1"/>
  <c r="CU681" i="1"/>
  <c r="T681" i="1" s="1"/>
  <c r="CX681" i="1"/>
  <c r="W681" i="1" s="1"/>
  <c r="FR681" i="1"/>
  <c r="GL681" i="1"/>
  <c r="GO681" i="1"/>
  <c r="GP681" i="1"/>
  <c r="GV681" i="1"/>
  <c r="HC681" i="1" s="1"/>
  <c r="GX681" i="1" s="1"/>
  <c r="I682" i="1"/>
  <c r="N682" i="1"/>
  <c r="AC682" i="1"/>
  <c r="CQ682" i="1" s="1"/>
  <c r="P682" i="1" s="1"/>
  <c r="AE682" i="1"/>
  <c r="AD682" i="1" s="1"/>
  <c r="CR682" i="1" s="1"/>
  <c r="Q682" i="1" s="1"/>
  <c r="AF682" i="1"/>
  <c r="AG682" i="1"/>
  <c r="AH682" i="1"/>
  <c r="AI682" i="1"/>
  <c r="CW682" i="1" s="1"/>
  <c r="V682" i="1" s="1"/>
  <c r="AJ682" i="1"/>
  <c r="CS682" i="1"/>
  <c r="R682" i="1" s="1"/>
  <c r="CT682" i="1"/>
  <c r="S682" i="1" s="1"/>
  <c r="CU682" i="1"/>
  <c r="T682" i="1" s="1"/>
  <c r="CV682" i="1"/>
  <c r="U682" i="1" s="1"/>
  <c r="CX682" i="1"/>
  <c r="W682" i="1" s="1"/>
  <c r="FR682" i="1"/>
  <c r="GL682" i="1"/>
  <c r="GO682" i="1"/>
  <c r="GP682" i="1"/>
  <c r="GV682" i="1"/>
  <c r="HC682" i="1"/>
  <c r="GX682" i="1" s="1"/>
  <c r="I683" i="1"/>
  <c r="N683" i="1"/>
  <c r="AC683" i="1"/>
  <c r="AB683" i="1" s="1"/>
  <c r="AE683" i="1"/>
  <c r="AD683" i="1" s="1"/>
  <c r="CR683" i="1" s="1"/>
  <c r="Q683" i="1" s="1"/>
  <c r="AF683" i="1"/>
  <c r="AG683" i="1"/>
  <c r="AH683" i="1"/>
  <c r="AI683" i="1"/>
  <c r="AJ683" i="1"/>
  <c r="CQ683" i="1"/>
  <c r="P683" i="1" s="1"/>
  <c r="CS683" i="1"/>
  <c r="R683" i="1" s="1"/>
  <c r="CT683" i="1"/>
  <c r="S683" i="1" s="1"/>
  <c r="CU683" i="1"/>
  <c r="T683" i="1" s="1"/>
  <c r="CV683" i="1"/>
  <c r="U683" i="1" s="1"/>
  <c r="CW683" i="1"/>
  <c r="V683" i="1" s="1"/>
  <c r="CX683" i="1"/>
  <c r="W683" i="1" s="1"/>
  <c r="FR683" i="1"/>
  <c r="GL683" i="1"/>
  <c r="GO683" i="1"/>
  <c r="GP683" i="1"/>
  <c r="GV683" i="1"/>
  <c r="HC683" i="1" s="1"/>
  <c r="GX683" i="1" s="1"/>
  <c r="I684" i="1"/>
  <c r="N684" i="1"/>
  <c r="AC684" i="1"/>
  <c r="AE684" i="1"/>
  <c r="AD684" i="1" s="1"/>
  <c r="CR684" i="1" s="1"/>
  <c r="Q684" i="1" s="1"/>
  <c r="AF684" i="1"/>
  <c r="AG684" i="1"/>
  <c r="AH684" i="1"/>
  <c r="AI684" i="1"/>
  <c r="AJ684" i="1"/>
  <c r="CQ684" i="1"/>
  <c r="P684" i="1" s="1"/>
  <c r="CS684" i="1"/>
  <c r="R684" i="1" s="1"/>
  <c r="CT684" i="1"/>
  <c r="S684" i="1" s="1"/>
  <c r="CU684" i="1"/>
  <c r="T684" i="1" s="1"/>
  <c r="CV684" i="1"/>
  <c r="U684" i="1" s="1"/>
  <c r="CW684" i="1"/>
  <c r="V684" i="1" s="1"/>
  <c r="CX684" i="1"/>
  <c r="W684" i="1" s="1"/>
  <c r="FR684" i="1"/>
  <c r="GL684" i="1"/>
  <c r="GO684" i="1"/>
  <c r="GP684" i="1"/>
  <c r="GV684" i="1"/>
  <c r="HC684" i="1" s="1"/>
  <c r="GX684" i="1" s="1"/>
  <c r="C685" i="1"/>
  <c r="D685" i="1"/>
  <c r="N685" i="1"/>
  <c r="AC685" i="1"/>
  <c r="CQ685" i="1" s="1"/>
  <c r="P685" i="1" s="1"/>
  <c r="AE685" i="1"/>
  <c r="CS685" i="1" s="1"/>
  <c r="R685" i="1" s="1"/>
  <c r="AF685" i="1"/>
  <c r="AG685" i="1"/>
  <c r="AH685" i="1"/>
  <c r="AI685" i="1"/>
  <c r="CW685" i="1" s="1"/>
  <c r="V685" i="1" s="1"/>
  <c r="AJ685" i="1"/>
  <c r="CT685" i="1"/>
  <c r="S685" i="1" s="1"/>
  <c r="CU685" i="1"/>
  <c r="T685" i="1" s="1"/>
  <c r="CV685" i="1"/>
  <c r="U685" i="1" s="1"/>
  <c r="CX685" i="1"/>
  <c r="W685" i="1" s="1"/>
  <c r="FR685" i="1"/>
  <c r="GL685" i="1"/>
  <c r="GO685" i="1"/>
  <c r="GP685" i="1"/>
  <c r="GV685" i="1"/>
  <c r="HC685" i="1" s="1"/>
  <c r="GX685" i="1" s="1"/>
  <c r="C686" i="1"/>
  <c r="D686" i="1"/>
  <c r="N686" i="1"/>
  <c r="T686" i="1"/>
  <c r="AC686" i="1"/>
  <c r="CQ686" i="1" s="1"/>
  <c r="P686" i="1" s="1"/>
  <c r="AE686" i="1"/>
  <c r="AD686" i="1" s="1"/>
  <c r="CR686" i="1" s="1"/>
  <c r="Q686" i="1" s="1"/>
  <c r="AF686" i="1"/>
  <c r="AG686" i="1"/>
  <c r="AH686" i="1"/>
  <c r="CV686" i="1" s="1"/>
  <c r="U686" i="1" s="1"/>
  <c r="AI686" i="1"/>
  <c r="CW686" i="1" s="1"/>
  <c r="V686" i="1" s="1"/>
  <c r="AJ686" i="1"/>
  <c r="CS686" i="1"/>
  <c r="R686" i="1" s="1"/>
  <c r="CT686" i="1"/>
  <c r="S686" i="1" s="1"/>
  <c r="CU686" i="1"/>
  <c r="CX686" i="1"/>
  <c r="W686" i="1" s="1"/>
  <c r="FR686" i="1"/>
  <c r="GL686" i="1"/>
  <c r="GO686" i="1"/>
  <c r="GP686" i="1"/>
  <c r="GV686" i="1"/>
  <c r="GX686" i="1"/>
  <c r="HC686" i="1"/>
  <c r="I687" i="1"/>
  <c r="N687" i="1"/>
  <c r="U687" i="1"/>
  <c r="AC687" i="1"/>
  <c r="CQ687" i="1" s="1"/>
  <c r="P687" i="1" s="1"/>
  <c r="CP687" i="1" s="1"/>
  <c r="O687" i="1" s="1"/>
  <c r="AE687" i="1"/>
  <c r="AD687" i="1" s="1"/>
  <c r="CR687" i="1" s="1"/>
  <c r="Q687" i="1" s="1"/>
  <c r="AF687" i="1"/>
  <c r="AG687" i="1"/>
  <c r="AH687" i="1"/>
  <c r="AI687" i="1"/>
  <c r="CW687" i="1" s="1"/>
  <c r="V687" i="1" s="1"/>
  <c r="AJ687" i="1"/>
  <c r="CS687" i="1"/>
  <c r="R687" i="1" s="1"/>
  <c r="CT687" i="1"/>
  <c r="S687" i="1" s="1"/>
  <c r="CU687" i="1"/>
  <c r="T687" i="1" s="1"/>
  <c r="CV687" i="1"/>
  <c r="CX687" i="1"/>
  <c r="W687" i="1" s="1"/>
  <c r="FR687" i="1"/>
  <c r="GL687" i="1"/>
  <c r="GO687" i="1"/>
  <c r="GP687" i="1"/>
  <c r="GV687" i="1"/>
  <c r="HC687" i="1" s="1"/>
  <c r="GX687" i="1" s="1"/>
  <c r="I688" i="1"/>
  <c r="N688" i="1"/>
  <c r="AC688" i="1"/>
  <c r="CQ688" i="1" s="1"/>
  <c r="P688" i="1" s="1"/>
  <c r="AE688" i="1"/>
  <c r="AD688" i="1" s="1"/>
  <c r="CR688" i="1" s="1"/>
  <c r="Q688" i="1" s="1"/>
  <c r="AF688" i="1"/>
  <c r="AG688" i="1"/>
  <c r="AH688" i="1"/>
  <c r="AI688" i="1"/>
  <c r="CW688" i="1" s="1"/>
  <c r="V688" i="1" s="1"/>
  <c r="AJ688" i="1"/>
  <c r="CS688" i="1"/>
  <c r="R688" i="1" s="1"/>
  <c r="CT688" i="1"/>
  <c r="S688" i="1" s="1"/>
  <c r="CU688" i="1"/>
  <c r="T688" i="1" s="1"/>
  <c r="CV688" i="1"/>
  <c r="U688" i="1" s="1"/>
  <c r="CX688" i="1"/>
  <c r="W688" i="1" s="1"/>
  <c r="FR688" i="1"/>
  <c r="GL688" i="1"/>
  <c r="GO688" i="1"/>
  <c r="GP688" i="1"/>
  <c r="GV688" i="1"/>
  <c r="HC688" i="1" s="1"/>
  <c r="GX688" i="1" s="1"/>
  <c r="I689" i="1"/>
  <c r="N689" i="1"/>
  <c r="AC689" i="1"/>
  <c r="CQ689" i="1" s="1"/>
  <c r="P689" i="1" s="1"/>
  <c r="AE689" i="1"/>
  <c r="AD689" i="1" s="1"/>
  <c r="CR689" i="1" s="1"/>
  <c r="Q689" i="1" s="1"/>
  <c r="AF689" i="1"/>
  <c r="AG689" i="1"/>
  <c r="AH689" i="1"/>
  <c r="AI689" i="1"/>
  <c r="CW689" i="1" s="1"/>
  <c r="V689" i="1" s="1"/>
  <c r="AJ689" i="1"/>
  <c r="CS689" i="1"/>
  <c r="R689" i="1" s="1"/>
  <c r="CT689" i="1"/>
  <c r="S689" i="1" s="1"/>
  <c r="CU689" i="1"/>
  <c r="T689" i="1" s="1"/>
  <c r="CV689" i="1"/>
  <c r="U689" i="1" s="1"/>
  <c r="CX689" i="1"/>
  <c r="W689" i="1" s="1"/>
  <c r="FR689" i="1"/>
  <c r="GL689" i="1"/>
  <c r="GO689" i="1"/>
  <c r="GP689" i="1"/>
  <c r="GV689" i="1"/>
  <c r="HC689" i="1" s="1"/>
  <c r="GX689" i="1" s="1"/>
  <c r="I690" i="1"/>
  <c r="N690" i="1"/>
  <c r="AC690" i="1"/>
  <c r="AE690" i="1"/>
  <c r="AD690" i="1" s="1"/>
  <c r="CR690" i="1" s="1"/>
  <c r="Q690" i="1" s="1"/>
  <c r="AF690" i="1"/>
  <c r="AG690" i="1"/>
  <c r="AH690" i="1"/>
  <c r="AI690" i="1"/>
  <c r="AJ690" i="1"/>
  <c r="CX690" i="1" s="1"/>
  <c r="W690" i="1" s="1"/>
  <c r="CQ690" i="1"/>
  <c r="P690" i="1" s="1"/>
  <c r="CS690" i="1"/>
  <c r="R690" i="1" s="1"/>
  <c r="CT690" i="1"/>
  <c r="S690" i="1" s="1"/>
  <c r="CU690" i="1"/>
  <c r="T690" i="1" s="1"/>
  <c r="CV690" i="1"/>
  <c r="U690" i="1" s="1"/>
  <c r="CW690" i="1"/>
  <c r="V690" i="1" s="1"/>
  <c r="FR690" i="1"/>
  <c r="GL690" i="1"/>
  <c r="GO690" i="1"/>
  <c r="GP690" i="1"/>
  <c r="GV690" i="1"/>
  <c r="HC690" i="1" s="1"/>
  <c r="GX690" i="1" s="1"/>
  <c r="I691" i="1"/>
  <c r="N691" i="1"/>
  <c r="AC691" i="1"/>
  <c r="AE691" i="1"/>
  <c r="AD691" i="1" s="1"/>
  <c r="CR691" i="1" s="1"/>
  <c r="Q691" i="1" s="1"/>
  <c r="AF691" i="1"/>
  <c r="AG691" i="1"/>
  <c r="AH691" i="1"/>
  <c r="AI691" i="1"/>
  <c r="AJ691" i="1"/>
  <c r="CQ691" i="1"/>
  <c r="P691" i="1" s="1"/>
  <c r="CP691" i="1" s="1"/>
  <c r="O691" i="1" s="1"/>
  <c r="CS691" i="1"/>
  <c r="R691" i="1" s="1"/>
  <c r="CT691" i="1"/>
  <c r="S691" i="1" s="1"/>
  <c r="CU691" i="1"/>
  <c r="T691" i="1" s="1"/>
  <c r="CV691" i="1"/>
  <c r="U691" i="1" s="1"/>
  <c r="CW691" i="1"/>
  <c r="V691" i="1" s="1"/>
  <c r="CX691" i="1"/>
  <c r="W691" i="1" s="1"/>
  <c r="FR691" i="1"/>
  <c r="GL691" i="1"/>
  <c r="GO691" i="1"/>
  <c r="GP691" i="1"/>
  <c r="GV691" i="1"/>
  <c r="HC691" i="1" s="1"/>
  <c r="GX691" i="1" s="1"/>
  <c r="I692" i="1"/>
  <c r="N692" i="1"/>
  <c r="AC692" i="1"/>
  <c r="AE692" i="1"/>
  <c r="AD692" i="1" s="1"/>
  <c r="CR692" i="1" s="1"/>
  <c r="Q692" i="1" s="1"/>
  <c r="AF692" i="1"/>
  <c r="AG692" i="1"/>
  <c r="AH692" i="1"/>
  <c r="AI692" i="1"/>
  <c r="AJ692" i="1"/>
  <c r="CQ692" i="1"/>
  <c r="P692" i="1" s="1"/>
  <c r="CP692" i="1" s="1"/>
  <c r="O692" i="1" s="1"/>
  <c r="CS692" i="1"/>
  <c r="R692" i="1" s="1"/>
  <c r="CT692" i="1"/>
  <c r="S692" i="1" s="1"/>
  <c r="CU692" i="1"/>
  <c r="T692" i="1" s="1"/>
  <c r="CV692" i="1"/>
  <c r="U692" i="1" s="1"/>
  <c r="CW692" i="1"/>
  <c r="V692" i="1" s="1"/>
  <c r="CX692" i="1"/>
  <c r="W692" i="1" s="1"/>
  <c r="FR692" i="1"/>
  <c r="GL692" i="1"/>
  <c r="GO692" i="1"/>
  <c r="GP692" i="1"/>
  <c r="GV692" i="1"/>
  <c r="HC692" i="1" s="1"/>
  <c r="GX692" i="1" s="1"/>
  <c r="I693" i="1"/>
  <c r="N693" i="1"/>
  <c r="AC693" i="1"/>
  <c r="AE693" i="1"/>
  <c r="AD693" i="1" s="1"/>
  <c r="CR693" i="1" s="1"/>
  <c r="Q693" i="1" s="1"/>
  <c r="AF693" i="1"/>
  <c r="AG693" i="1"/>
  <c r="AH693" i="1"/>
  <c r="AI693" i="1"/>
  <c r="AJ693" i="1"/>
  <c r="CQ693" i="1"/>
  <c r="P693" i="1" s="1"/>
  <c r="CP693" i="1" s="1"/>
  <c r="O693" i="1" s="1"/>
  <c r="CS693" i="1"/>
  <c r="R693" i="1" s="1"/>
  <c r="CT693" i="1"/>
  <c r="S693" i="1" s="1"/>
  <c r="CU693" i="1"/>
  <c r="T693" i="1" s="1"/>
  <c r="CV693" i="1"/>
  <c r="U693" i="1" s="1"/>
  <c r="CW693" i="1"/>
  <c r="V693" i="1" s="1"/>
  <c r="CX693" i="1"/>
  <c r="W693" i="1" s="1"/>
  <c r="FR693" i="1"/>
  <c r="GL693" i="1"/>
  <c r="GO693" i="1"/>
  <c r="GP693" i="1"/>
  <c r="GV693" i="1"/>
  <c r="GX693" i="1"/>
  <c r="HC693" i="1"/>
  <c r="I694" i="1"/>
  <c r="N694" i="1"/>
  <c r="AC694" i="1"/>
  <c r="AB694" i="1" s="1"/>
  <c r="AE694" i="1"/>
  <c r="AD694" i="1" s="1"/>
  <c r="CR694" i="1" s="1"/>
  <c r="Q694" i="1" s="1"/>
  <c r="AF694" i="1"/>
  <c r="AG694" i="1"/>
  <c r="AH694" i="1"/>
  <c r="AI694" i="1"/>
  <c r="AJ694" i="1"/>
  <c r="CQ694" i="1"/>
  <c r="P694" i="1" s="1"/>
  <c r="CS694" i="1"/>
  <c r="R694" i="1" s="1"/>
  <c r="CT694" i="1"/>
  <c r="S694" i="1" s="1"/>
  <c r="CU694" i="1"/>
  <c r="T694" i="1" s="1"/>
  <c r="CV694" i="1"/>
  <c r="U694" i="1" s="1"/>
  <c r="CW694" i="1"/>
  <c r="V694" i="1" s="1"/>
  <c r="CX694" i="1"/>
  <c r="W694" i="1" s="1"/>
  <c r="FR694" i="1"/>
  <c r="GL694" i="1"/>
  <c r="GO694" i="1"/>
  <c r="GP694" i="1"/>
  <c r="GV694" i="1"/>
  <c r="HC694" i="1" s="1"/>
  <c r="GX694" i="1" s="1"/>
  <c r="I695" i="1"/>
  <c r="N695" i="1"/>
  <c r="AC695" i="1"/>
  <c r="AE695" i="1"/>
  <c r="AD695" i="1" s="1"/>
  <c r="CR695" i="1" s="1"/>
  <c r="Q695" i="1" s="1"/>
  <c r="AF695" i="1"/>
  <c r="AG695" i="1"/>
  <c r="AH695" i="1"/>
  <c r="AI695" i="1"/>
  <c r="AJ695" i="1"/>
  <c r="CQ695" i="1"/>
  <c r="P695" i="1" s="1"/>
  <c r="CS695" i="1"/>
  <c r="R695" i="1" s="1"/>
  <c r="CT695" i="1"/>
  <c r="S695" i="1" s="1"/>
  <c r="CU695" i="1"/>
  <c r="T695" i="1" s="1"/>
  <c r="CV695" i="1"/>
  <c r="U695" i="1" s="1"/>
  <c r="CW695" i="1"/>
  <c r="V695" i="1" s="1"/>
  <c r="CX695" i="1"/>
  <c r="W695" i="1" s="1"/>
  <c r="FR695" i="1"/>
  <c r="GL695" i="1"/>
  <c r="GO695" i="1"/>
  <c r="GP695" i="1"/>
  <c r="GV695" i="1"/>
  <c r="HC695" i="1"/>
  <c r="GX695" i="1" s="1"/>
  <c r="I696" i="1"/>
  <c r="N696" i="1"/>
  <c r="AC696" i="1"/>
  <c r="AE696" i="1"/>
  <c r="AD696" i="1" s="1"/>
  <c r="CR696" i="1" s="1"/>
  <c r="Q696" i="1" s="1"/>
  <c r="AF696" i="1"/>
  <c r="AG696" i="1"/>
  <c r="AH696" i="1"/>
  <c r="AI696" i="1"/>
  <c r="AJ696" i="1"/>
  <c r="CQ696" i="1"/>
  <c r="P696" i="1" s="1"/>
  <c r="CP696" i="1" s="1"/>
  <c r="O696" i="1" s="1"/>
  <c r="CS696" i="1"/>
  <c r="R696" i="1" s="1"/>
  <c r="CT696" i="1"/>
  <c r="S696" i="1" s="1"/>
  <c r="CU696" i="1"/>
  <c r="T696" i="1" s="1"/>
  <c r="CV696" i="1"/>
  <c r="U696" i="1" s="1"/>
  <c r="CW696" i="1"/>
  <c r="V696" i="1" s="1"/>
  <c r="CX696" i="1"/>
  <c r="W696" i="1" s="1"/>
  <c r="FR696" i="1"/>
  <c r="GL696" i="1"/>
  <c r="GO696" i="1"/>
  <c r="GP696" i="1"/>
  <c r="GV696" i="1"/>
  <c r="HC696" i="1" s="1"/>
  <c r="GX696" i="1" s="1"/>
  <c r="I697" i="1"/>
  <c r="N697" i="1"/>
  <c r="AC697" i="1"/>
  <c r="AE697" i="1"/>
  <c r="AD697" i="1" s="1"/>
  <c r="CR697" i="1" s="1"/>
  <c r="Q697" i="1" s="1"/>
  <c r="AF697" i="1"/>
  <c r="AG697" i="1"/>
  <c r="AH697" i="1"/>
  <c r="AI697" i="1"/>
  <c r="AJ697" i="1"/>
  <c r="CQ697" i="1"/>
  <c r="P697" i="1" s="1"/>
  <c r="CP697" i="1" s="1"/>
  <c r="O697" i="1" s="1"/>
  <c r="CS697" i="1"/>
  <c r="R697" i="1" s="1"/>
  <c r="CT697" i="1"/>
  <c r="S697" i="1" s="1"/>
  <c r="CU697" i="1"/>
  <c r="T697" i="1" s="1"/>
  <c r="CV697" i="1"/>
  <c r="U697" i="1" s="1"/>
  <c r="CW697" i="1"/>
  <c r="V697" i="1" s="1"/>
  <c r="CX697" i="1"/>
  <c r="W697" i="1" s="1"/>
  <c r="FR697" i="1"/>
  <c r="GL697" i="1"/>
  <c r="GO697" i="1"/>
  <c r="GP697" i="1"/>
  <c r="GV697" i="1"/>
  <c r="HC697" i="1" s="1"/>
  <c r="GX697" i="1" s="1"/>
  <c r="I698" i="1"/>
  <c r="N698" i="1"/>
  <c r="AC698" i="1"/>
  <c r="CQ698" i="1" s="1"/>
  <c r="P698" i="1" s="1"/>
  <c r="AE698" i="1"/>
  <c r="AD698" i="1" s="1"/>
  <c r="CR698" i="1" s="1"/>
  <c r="Q698" i="1" s="1"/>
  <c r="AF698" i="1"/>
  <c r="AG698" i="1"/>
  <c r="AH698" i="1"/>
  <c r="AI698" i="1"/>
  <c r="CW698" i="1" s="1"/>
  <c r="V698" i="1" s="1"/>
  <c r="AJ698" i="1"/>
  <c r="CX698" i="1" s="1"/>
  <c r="W698" i="1" s="1"/>
  <c r="CS698" i="1"/>
  <c r="R698" i="1" s="1"/>
  <c r="CT698" i="1"/>
  <c r="S698" i="1" s="1"/>
  <c r="CU698" i="1"/>
  <c r="T698" i="1" s="1"/>
  <c r="CV698" i="1"/>
  <c r="U698" i="1" s="1"/>
  <c r="FR698" i="1"/>
  <c r="GL698" i="1"/>
  <c r="GO698" i="1"/>
  <c r="GP698" i="1"/>
  <c r="GV698" i="1"/>
  <c r="HC698" i="1" s="1"/>
  <c r="GX698" i="1" s="1"/>
  <c r="B700" i="1"/>
  <c r="B617" i="1" s="1"/>
  <c r="C700" i="1"/>
  <c r="C617" i="1" s="1"/>
  <c r="D700" i="1"/>
  <c r="D617" i="1" s="1"/>
  <c r="F700" i="1"/>
  <c r="F617" i="1" s="1"/>
  <c r="G700" i="1"/>
  <c r="G617" i="1" s="1"/>
  <c r="BX700" i="1"/>
  <c r="BX617" i="1" s="1"/>
  <c r="CK700" i="1"/>
  <c r="CK617" i="1" s="1"/>
  <c r="CL700" i="1"/>
  <c r="CL617" i="1" s="1"/>
  <c r="CM700" i="1"/>
  <c r="CM617" i="1" s="1"/>
  <c r="FP700" i="1"/>
  <c r="FP617" i="1" s="1"/>
  <c r="GC700" i="1"/>
  <c r="GC617" i="1" s="1"/>
  <c r="GD700" i="1"/>
  <c r="GD617" i="1" s="1"/>
  <c r="GE700" i="1"/>
  <c r="GE617" i="1" s="1"/>
  <c r="B730" i="1"/>
  <c r="B300" i="1" s="1"/>
  <c r="C730" i="1"/>
  <c r="C300" i="1" s="1"/>
  <c r="D730" i="1"/>
  <c r="D300" i="1" s="1"/>
  <c r="F730" i="1"/>
  <c r="F300" i="1" s="1"/>
  <c r="G730" i="1"/>
  <c r="G300" i="1" s="1"/>
  <c r="D760" i="1"/>
  <c r="E762" i="1"/>
  <c r="Z762" i="1"/>
  <c r="AA762" i="1"/>
  <c r="AB762" i="1"/>
  <c r="AC762" i="1"/>
  <c r="AD762" i="1"/>
  <c r="AE762" i="1"/>
  <c r="AF762" i="1"/>
  <c r="AG762" i="1"/>
  <c r="AH762" i="1"/>
  <c r="AI762" i="1"/>
  <c r="AJ762" i="1"/>
  <c r="AK762" i="1"/>
  <c r="AL762" i="1"/>
  <c r="AM762" i="1"/>
  <c r="AN762" i="1"/>
  <c r="BE762" i="1"/>
  <c r="BF762" i="1"/>
  <c r="BG762" i="1"/>
  <c r="BH762" i="1"/>
  <c r="BI762" i="1"/>
  <c r="BJ762" i="1"/>
  <c r="BK762" i="1"/>
  <c r="BL762" i="1"/>
  <c r="BM762" i="1"/>
  <c r="BN762" i="1"/>
  <c r="BO762" i="1"/>
  <c r="BP762" i="1"/>
  <c r="BQ762" i="1"/>
  <c r="BR762" i="1"/>
  <c r="BS762" i="1"/>
  <c r="BT762" i="1"/>
  <c r="BU762" i="1"/>
  <c r="BV762" i="1"/>
  <c r="BW762" i="1"/>
  <c r="BX762" i="1"/>
  <c r="BY762" i="1"/>
  <c r="BZ762" i="1"/>
  <c r="CA762" i="1"/>
  <c r="CB762" i="1"/>
  <c r="CC762" i="1"/>
  <c r="CD762" i="1"/>
  <c r="CE762" i="1"/>
  <c r="CF762" i="1"/>
  <c r="CG762" i="1"/>
  <c r="CH762" i="1"/>
  <c r="CI762" i="1"/>
  <c r="CJ762" i="1"/>
  <c r="CK762" i="1"/>
  <c r="CL762" i="1"/>
  <c r="CM762" i="1"/>
  <c r="CN762" i="1"/>
  <c r="CO762" i="1"/>
  <c r="CP762" i="1"/>
  <c r="CQ762" i="1"/>
  <c r="CR762" i="1"/>
  <c r="CS762" i="1"/>
  <c r="CT762" i="1"/>
  <c r="CU762" i="1"/>
  <c r="CV762" i="1"/>
  <c r="CW762" i="1"/>
  <c r="CX762" i="1"/>
  <c r="CY762" i="1"/>
  <c r="CZ762" i="1"/>
  <c r="DA762" i="1"/>
  <c r="DB762" i="1"/>
  <c r="DC762" i="1"/>
  <c r="DD762" i="1"/>
  <c r="DE762" i="1"/>
  <c r="DF762" i="1"/>
  <c r="DR762" i="1"/>
  <c r="DS762" i="1"/>
  <c r="DT762" i="1"/>
  <c r="DU762" i="1"/>
  <c r="DV762" i="1"/>
  <c r="DW762" i="1"/>
  <c r="DX762" i="1"/>
  <c r="DY762" i="1"/>
  <c r="DZ762" i="1"/>
  <c r="EA762" i="1"/>
  <c r="EB762" i="1"/>
  <c r="EC762" i="1"/>
  <c r="ED762" i="1"/>
  <c r="EE762" i="1"/>
  <c r="EF762" i="1"/>
  <c r="EW762" i="1"/>
  <c r="EX762" i="1"/>
  <c r="EY762" i="1"/>
  <c r="EZ762" i="1"/>
  <c r="FA762" i="1"/>
  <c r="FB762" i="1"/>
  <c r="FC762" i="1"/>
  <c r="FD762" i="1"/>
  <c r="FE762" i="1"/>
  <c r="FF762" i="1"/>
  <c r="FG762" i="1"/>
  <c r="FH762" i="1"/>
  <c r="FI762" i="1"/>
  <c r="FJ762" i="1"/>
  <c r="FK762" i="1"/>
  <c r="FL762" i="1"/>
  <c r="FM762" i="1"/>
  <c r="FN762" i="1"/>
  <c r="FO762" i="1"/>
  <c r="FP762" i="1"/>
  <c r="FQ762" i="1"/>
  <c r="FR762" i="1"/>
  <c r="FS762" i="1"/>
  <c r="FT762" i="1"/>
  <c r="FU762" i="1"/>
  <c r="FV762" i="1"/>
  <c r="FW762" i="1"/>
  <c r="FX762" i="1"/>
  <c r="FY762" i="1"/>
  <c r="FZ762" i="1"/>
  <c r="GA762" i="1"/>
  <c r="GB762" i="1"/>
  <c r="GC762" i="1"/>
  <c r="GD762" i="1"/>
  <c r="GE762" i="1"/>
  <c r="GF762" i="1"/>
  <c r="GG762" i="1"/>
  <c r="GH762" i="1"/>
  <c r="GI762" i="1"/>
  <c r="GJ762" i="1"/>
  <c r="GK762" i="1"/>
  <c r="GL762" i="1"/>
  <c r="GM762" i="1"/>
  <c r="GN762" i="1"/>
  <c r="GO762" i="1"/>
  <c r="GP762" i="1"/>
  <c r="GQ762" i="1"/>
  <c r="GR762" i="1"/>
  <c r="GS762" i="1"/>
  <c r="GT762" i="1"/>
  <c r="GU762" i="1"/>
  <c r="GV762" i="1"/>
  <c r="GW762" i="1"/>
  <c r="GX762" i="1"/>
  <c r="D764" i="1"/>
  <c r="E766" i="1"/>
  <c r="Z766" i="1"/>
  <c r="AA766" i="1"/>
  <c r="AM766" i="1"/>
  <c r="AN766" i="1"/>
  <c r="BE766" i="1"/>
  <c r="BF766" i="1"/>
  <c r="BG766" i="1"/>
  <c r="BH766" i="1"/>
  <c r="BI766" i="1"/>
  <c r="BJ766" i="1"/>
  <c r="BK766" i="1"/>
  <c r="BL766" i="1"/>
  <c r="BM766" i="1"/>
  <c r="BN766" i="1"/>
  <c r="BO766" i="1"/>
  <c r="BP766" i="1"/>
  <c r="BQ766" i="1"/>
  <c r="BR766" i="1"/>
  <c r="BS766" i="1"/>
  <c r="BT766" i="1"/>
  <c r="BU766" i="1"/>
  <c r="BV766" i="1"/>
  <c r="BW766" i="1"/>
  <c r="CN766" i="1"/>
  <c r="CO766" i="1"/>
  <c r="CP766" i="1"/>
  <c r="CQ766" i="1"/>
  <c r="CR766" i="1"/>
  <c r="CS766" i="1"/>
  <c r="CT766" i="1"/>
  <c r="CU766" i="1"/>
  <c r="CV766" i="1"/>
  <c r="CW766" i="1"/>
  <c r="CX766" i="1"/>
  <c r="CY766" i="1"/>
  <c r="CZ766" i="1"/>
  <c r="DA766" i="1"/>
  <c r="DB766" i="1"/>
  <c r="DC766" i="1"/>
  <c r="DD766" i="1"/>
  <c r="DE766" i="1"/>
  <c r="DF766" i="1"/>
  <c r="DR766" i="1"/>
  <c r="DS766" i="1"/>
  <c r="EE766" i="1"/>
  <c r="EF766" i="1"/>
  <c r="EW766" i="1"/>
  <c r="EX766" i="1"/>
  <c r="EY766" i="1"/>
  <c r="EZ766" i="1"/>
  <c r="FA766" i="1"/>
  <c r="FB766" i="1"/>
  <c r="FC766" i="1"/>
  <c r="FD766" i="1"/>
  <c r="FE766" i="1"/>
  <c r="FF766" i="1"/>
  <c r="FG766" i="1"/>
  <c r="FH766" i="1"/>
  <c r="FI766" i="1"/>
  <c r="FJ766" i="1"/>
  <c r="FK766" i="1"/>
  <c r="FL766" i="1"/>
  <c r="FM766" i="1"/>
  <c r="FN766" i="1"/>
  <c r="FO766" i="1"/>
  <c r="GF766" i="1"/>
  <c r="GG766" i="1"/>
  <c r="GH766" i="1"/>
  <c r="GI766" i="1"/>
  <c r="GJ766" i="1"/>
  <c r="GK766" i="1"/>
  <c r="GL766" i="1"/>
  <c r="GM766" i="1"/>
  <c r="GN766" i="1"/>
  <c r="GO766" i="1"/>
  <c r="GP766" i="1"/>
  <c r="GQ766" i="1"/>
  <c r="GR766" i="1"/>
  <c r="GS766" i="1"/>
  <c r="GT766" i="1"/>
  <c r="GU766" i="1"/>
  <c r="GV766" i="1"/>
  <c r="GW766" i="1"/>
  <c r="GX766" i="1"/>
  <c r="C768" i="1"/>
  <c r="D768" i="1"/>
  <c r="N768" i="1"/>
  <c r="AC768" i="1"/>
  <c r="CQ768" i="1" s="1"/>
  <c r="P768" i="1" s="1"/>
  <c r="AD768" i="1"/>
  <c r="AE768" i="1"/>
  <c r="AF768" i="1"/>
  <c r="AG768" i="1"/>
  <c r="CU768" i="1" s="1"/>
  <c r="T768" i="1" s="1"/>
  <c r="AH768" i="1"/>
  <c r="CV768" i="1" s="1"/>
  <c r="U768" i="1" s="1"/>
  <c r="AI768" i="1"/>
  <c r="CW768" i="1" s="1"/>
  <c r="V768" i="1" s="1"/>
  <c r="AJ768" i="1"/>
  <c r="CR768" i="1"/>
  <c r="Q768" i="1" s="1"/>
  <c r="CS768" i="1"/>
  <c r="R768" i="1" s="1"/>
  <c r="CT768" i="1"/>
  <c r="S768" i="1" s="1"/>
  <c r="CX768" i="1"/>
  <c r="W768" i="1" s="1"/>
  <c r="FR768" i="1"/>
  <c r="GL768" i="1"/>
  <c r="GO768" i="1"/>
  <c r="GP768" i="1"/>
  <c r="GV768" i="1"/>
  <c r="HC768" i="1" s="1"/>
  <c r="GX768" i="1" s="1"/>
  <c r="C769" i="1"/>
  <c r="D769" i="1"/>
  <c r="N769" i="1"/>
  <c r="AC769" i="1"/>
  <c r="CQ769" i="1" s="1"/>
  <c r="P769" i="1" s="1"/>
  <c r="AE769" i="1"/>
  <c r="AD769" i="1" s="1"/>
  <c r="AF769" i="1"/>
  <c r="CT769" i="1" s="1"/>
  <c r="S769" i="1" s="1"/>
  <c r="AG769" i="1"/>
  <c r="CU769" i="1" s="1"/>
  <c r="T769" i="1" s="1"/>
  <c r="AH769" i="1"/>
  <c r="CV769" i="1" s="1"/>
  <c r="U769" i="1" s="1"/>
  <c r="AI769" i="1"/>
  <c r="AJ769" i="1"/>
  <c r="CS769" i="1"/>
  <c r="R769" i="1" s="1"/>
  <c r="CW769" i="1"/>
  <c r="V769" i="1" s="1"/>
  <c r="CX769" i="1"/>
  <c r="W769" i="1" s="1"/>
  <c r="FR769" i="1"/>
  <c r="GL769" i="1"/>
  <c r="GO769" i="1"/>
  <c r="GP769" i="1"/>
  <c r="GV769" i="1"/>
  <c r="HC769" i="1"/>
  <c r="GX769" i="1" s="1"/>
  <c r="I770" i="1"/>
  <c r="N770" i="1"/>
  <c r="AC770" i="1"/>
  <c r="AE770" i="1"/>
  <c r="AD770" i="1" s="1"/>
  <c r="AF770" i="1"/>
  <c r="CT770" i="1" s="1"/>
  <c r="AG770" i="1"/>
  <c r="CU770" i="1" s="1"/>
  <c r="AH770" i="1"/>
  <c r="CV770" i="1" s="1"/>
  <c r="U770" i="1" s="1"/>
  <c r="AI770" i="1"/>
  <c r="AJ770" i="1"/>
  <c r="CQ770" i="1"/>
  <c r="CS770" i="1"/>
  <c r="CW770" i="1"/>
  <c r="CX770" i="1"/>
  <c r="W770" i="1" s="1"/>
  <c r="FR770" i="1"/>
  <c r="GL770" i="1"/>
  <c r="GO770" i="1"/>
  <c r="GP770" i="1"/>
  <c r="GV770" i="1"/>
  <c r="HC770" i="1"/>
  <c r="GX770" i="1" s="1"/>
  <c r="I771" i="1"/>
  <c r="N771" i="1"/>
  <c r="AC771" i="1"/>
  <c r="AE771" i="1"/>
  <c r="AD771" i="1" s="1"/>
  <c r="AF771" i="1"/>
  <c r="CT771" i="1" s="1"/>
  <c r="AG771" i="1"/>
  <c r="CU771" i="1" s="1"/>
  <c r="AH771" i="1"/>
  <c r="CV771" i="1" s="1"/>
  <c r="U771" i="1" s="1"/>
  <c r="AI771" i="1"/>
  <c r="AJ771" i="1"/>
  <c r="CQ771" i="1"/>
  <c r="CS771" i="1"/>
  <c r="CW771" i="1"/>
  <c r="CX771" i="1"/>
  <c r="W771" i="1" s="1"/>
  <c r="FR771" i="1"/>
  <c r="GL771" i="1"/>
  <c r="GO771" i="1"/>
  <c r="GP771" i="1"/>
  <c r="GV771" i="1"/>
  <c r="HC771" i="1"/>
  <c r="GX771" i="1" s="1"/>
  <c r="C772" i="1"/>
  <c r="D772" i="1"/>
  <c r="N772" i="1"/>
  <c r="AC772" i="1"/>
  <c r="CQ772" i="1" s="1"/>
  <c r="P772" i="1" s="1"/>
  <c r="AE772" i="1"/>
  <c r="CS772" i="1" s="1"/>
  <c r="R772" i="1" s="1"/>
  <c r="AF772" i="1"/>
  <c r="CT772" i="1" s="1"/>
  <c r="S772" i="1" s="1"/>
  <c r="AG772" i="1"/>
  <c r="CU772" i="1" s="1"/>
  <c r="T772" i="1" s="1"/>
  <c r="AH772" i="1"/>
  <c r="AI772" i="1"/>
  <c r="AJ772" i="1"/>
  <c r="CV772" i="1"/>
  <c r="U772" i="1" s="1"/>
  <c r="CW772" i="1"/>
  <c r="V772" i="1" s="1"/>
  <c r="CX772" i="1"/>
  <c r="W772" i="1" s="1"/>
  <c r="FR772" i="1"/>
  <c r="GL772" i="1"/>
  <c r="GO772" i="1"/>
  <c r="GP772" i="1"/>
  <c r="GV772" i="1"/>
  <c r="HC772" i="1"/>
  <c r="GX772" i="1" s="1"/>
  <c r="C773" i="1"/>
  <c r="D773" i="1"/>
  <c r="N773" i="1"/>
  <c r="AC773" i="1"/>
  <c r="CQ773" i="1" s="1"/>
  <c r="P773" i="1" s="1"/>
  <c r="AE773" i="1"/>
  <c r="CS773" i="1" s="1"/>
  <c r="R773" i="1" s="1"/>
  <c r="AF773" i="1"/>
  <c r="CT773" i="1" s="1"/>
  <c r="S773" i="1" s="1"/>
  <c r="AG773" i="1"/>
  <c r="AH773" i="1"/>
  <c r="CV773" i="1" s="1"/>
  <c r="U773" i="1" s="1"/>
  <c r="AI773" i="1"/>
  <c r="AJ773" i="1"/>
  <c r="CX773" i="1" s="1"/>
  <c r="W773" i="1" s="1"/>
  <c r="CU773" i="1"/>
  <c r="T773" i="1" s="1"/>
  <c r="CW773" i="1"/>
  <c r="V773" i="1" s="1"/>
  <c r="FR773" i="1"/>
  <c r="GL773" i="1"/>
  <c r="GO773" i="1"/>
  <c r="GP773" i="1"/>
  <c r="GV773" i="1"/>
  <c r="GX773" i="1"/>
  <c r="HC773" i="1"/>
  <c r="I774" i="1"/>
  <c r="N774" i="1"/>
  <c r="AC774" i="1"/>
  <c r="AE774" i="1"/>
  <c r="CS774" i="1" s="1"/>
  <c r="AF774" i="1"/>
  <c r="CT774" i="1" s="1"/>
  <c r="AG774" i="1"/>
  <c r="AH774" i="1"/>
  <c r="AI774" i="1"/>
  <c r="AJ774" i="1"/>
  <c r="CX774" i="1" s="1"/>
  <c r="CQ774" i="1"/>
  <c r="CU774" i="1"/>
  <c r="CV774" i="1"/>
  <c r="CW774" i="1"/>
  <c r="V774" i="1" s="1"/>
  <c r="FR774" i="1"/>
  <c r="GL774" i="1"/>
  <c r="GO774" i="1"/>
  <c r="GP774" i="1"/>
  <c r="GV774" i="1"/>
  <c r="GX774" i="1"/>
  <c r="HC774" i="1"/>
  <c r="I775" i="1"/>
  <c r="N775" i="1"/>
  <c r="AC775" i="1"/>
  <c r="AE775" i="1"/>
  <c r="CS775" i="1" s="1"/>
  <c r="AF775" i="1"/>
  <c r="CT775" i="1" s="1"/>
  <c r="AG775" i="1"/>
  <c r="AH775" i="1"/>
  <c r="AI775" i="1"/>
  <c r="AJ775" i="1"/>
  <c r="CX775" i="1" s="1"/>
  <c r="CQ775" i="1"/>
  <c r="CU775" i="1"/>
  <c r="CV775" i="1"/>
  <c r="CW775" i="1"/>
  <c r="V775" i="1" s="1"/>
  <c r="FR775" i="1"/>
  <c r="GL775" i="1"/>
  <c r="GO775" i="1"/>
  <c r="GP775" i="1"/>
  <c r="GV775" i="1"/>
  <c r="GX775" i="1"/>
  <c r="HC775" i="1"/>
  <c r="C776" i="1"/>
  <c r="D776" i="1"/>
  <c r="N776" i="1"/>
  <c r="AC776" i="1"/>
  <c r="CQ776" i="1" s="1"/>
  <c r="P776" i="1" s="1"/>
  <c r="AD776" i="1"/>
  <c r="CR776" i="1" s="1"/>
  <c r="Q776" i="1" s="1"/>
  <c r="AE776" i="1"/>
  <c r="CS776" i="1" s="1"/>
  <c r="R776" i="1" s="1"/>
  <c r="AF776" i="1"/>
  <c r="AG776" i="1"/>
  <c r="AH776" i="1"/>
  <c r="AI776" i="1"/>
  <c r="CW776" i="1" s="1"/>
  <c r="V776" i="1" s="1"/>
  <c r="AJ776" i="1"/>
  <c r="CX776" i="1" s="1"/>
  <c r="W776" i="1" s="1"/>
  <c r="CT776" i="1"/>
  <c r="S776" i="1" s="1"/>
  <c r="CU776" i="1"/>
  <c r="T776" i="1" s="1"/>
  <c r="CV776" i="1"/>
  <c r="U776" i="1" s="1"/>
  <c r="FR776" i="1"/>
  <c r="GL776" i="1"/>
  <c r="GO776" i="1"/>
  <c r="GP776" i="1"/>
  <c r="GV776" i="1"/>
  <c r="HC776" i="1" s="1"/>
  <c r="GX776" i="1" s="1"/>
  <c r="C777" i="1"/>
  <c r="D777" i="1"/>
  <c r="N777" i="1"/>
  <c r="AC777" i="1"/>
  <c r="CQ777" i="1" s="1"/>
  <c r="P777" i="1" s="1"/>
  <c r="AD777" i="1"/>
  <c r="CR777" i="1" s="1"/>
  <c r="Q777" i="1" s="1"/>
  <c r="AE777" i="1"/>
  <c r="AF777" i="1"/>
  <c r="AG777" i="1"/>
  <c r="AH777" i="1"/>
  <c r="CV777" i="1" s="1"/>
  <c r="U777" i="1" s="1"/>
  <c r="AI777" i="1"/>
  <c r="CW777" i="1" s="1"/>
  <c r="V777" i="1" s="1"/>
  <c r="AJ777" i="1"/>
  <c r="CX777" i="1" s="1"/>
  <c r="W777" i="1" s="1"/>
  <c r="CS777" i="1"/>
  <c r="R777" i="1" s="1"/>
  <c r="CT777" i="1"/>
  <c r="S777" i="1" s="1"/>
  <c r="CU777" i="1"/>
  <c r="T777" i="1" s="1"/>
  <c r="FR777" i="1"/>
  <c r="GL777" i="1"/>
  <c r="GO777" i="1"/>
  <c r="GP777" i="1"/>
  <c r="GV777" i="1"/>
  <c r="HC777" i="1" s="1"/>
  <c r="GX777" i="1" s="1"/>
  <c r="I778" i="1"/>
  <c r="N778" i="1"/>
  <c r="AC778" i="1"/>
  <c r="CQ778" i="1" s="1"/>
  <c r="AD778" i="1"/>
  <c r="CR778" i="1" s="1"/>
  <c r="AE778" i="1"/>
  <c r="AF778" i="1"/>
  <c r="AG778" i="1"/>
  <c r="AH778" i="1"/>
  <c r="CV778" i="1" s="1"/>
  <c r="AI778" i="1"/>
  <c r="CW778" i="1" s="1"/>
  <c r="AJ778" i="1"/>
  <c r="CX778" i="1" s="1"/>
  <c r="CS778" i="1"/>
  <c r="CT778" i="1"/>
  <c r="CU778" i="1"/>
  <c r="T778" i="1" s="1"/>
  <c r="FR778" i="1"/>
  <c r="GL778" i="1"/>
  <c r="GO778" i="1"/>
  <c r="GP778" i="1"/>
  <c r="GV778" i="1"/>
  <c r="HC778" i="1" s="1"/>
  <c r="I779" i="1"/>
  <c r="N779" i="1"/>
  <c r="AC779" i="1"/>
  <c r="CQ779" i="1" s="1"/>
  <c r="AD779" i="1"/>
  <c r="CR779" i="1" s="1"/>
  <c r="AE779" i="1"/>
  <c r="AF779" i="1"/>
  <c r="AG779" i="1"/>
  <c r="AH779" i="1"/>
  <c r="CV779" i="1" s="1"/>
  <c r="AI779" i="1"/>
  <c r="CW779" i="1" s="1"/>
  <c r="AJ779" i="1"/>
  <c r="CX779" i="1" s="1"/>
  <c r="CS779" i="1"/>
  <c r="CT779" i="1"/>
  <c r="CU779" i="1"/>
  <c r="T779" i="1" s="1"/>
  <c r="FR779" i="1"/>
  <c r="GL779" i="1"/>
  <c r="GO779" i="1"/>
  <c r="GP779" i="1"/>
  <c r="GV779" i="1"/>
  <c r="HC779" i="1" s="1"/>
  <c r="C780" i="1"/>
  <c r="D780" i="1"/>
  <c r="N780" i="1"/>
  <c r="AC780" i="1"/>
  <c r="CQ780" i="1" s="1"/>
  <c r="P780" i="1" s="1"/>
  <c r="AD780" i="1"/>
  <c r="AE780" i="1"/>
  <c r="AF780" i="1"/>
  <c r="AG780" i="1"/>
  <c r="CU780" i="1" s="1"/>
  <c r="T780" i="1" s="1"/>
  <c r="AH780" i="1"/>
  <c r="CV780" i="1" s="1"/>
  <c r="U780" i="1" s="1"/>
  <c r="AI780" i="1"/>
  <c r="CW780" i="1" s="1"/>
  <c r="V780" i="1" s="1"/>
  <c r="AJ780" i="1"/>
  <c r="CR780" i="1"/>
  <c r="Q780" i="1" s="1"/>
  <c r="CS780" i="1"/>
  <c r="R780" i="1" s="1"/>
  <c r="CT780" i="1"/>
  <c r="S780" i="1" s="1"/>
  <c r="CX780" i="1"/>
  <c r="W780" i="1" s="1"/>
  <c r="FR780" i="1"/>
  <c r="GL780" i="1"/>
  <c r="GO780" i="1"/>
  <c r="GP780" i="1"/>
  <c r="GV780" i="1"/>
  <c r="HC780" i="1" s="1"/>
  <c r="GX780" i="1" s="1"/>
  <c r="C781" i="1"/>
  <c r="D781" i="1"/>
  <c r="N781" i="1"/>
  <c r="AC781" i="1"/>
  <c r="CQ781" i="1" s="1"/>
  <c r="P781" i="1" s="1"/>
  <c r="AE781" i="1"/>
  <c r="AD781" i="1" s="1"/>
  <c r="AF781" i="1"/>
  <c r="CT781" i="1" s="1"/>
  <c r="S781" i="1" s="1"/>
  <c r="AG781" i="1"/>
  <c r="CU781" i="1" s="1"/>
  <c r="T781" i="1" s="1"/>
  <c r="AH781" i="1"/>
  <c r="CV781" i="1" s="1"/>
  <c r="U781" i="1" s="1"/>
  <c r="AI781" i="1"/>
  <c r="AJ781" i="1"/>
  <c r="CS781" i="1"/>
  <c r="R781" i="1" s="1"/>
  <c r="CW781" i="1"/>
  <c r="V781" i="1" s="1"/>
  <c r="CX781" i="1"/>
  <c r="W781" i="1" s="1"/>
  <c r="FR781" i="1"/>
  <c r="GL781" i="1"/>
  <c r="GO781" i="1"/>
  <c r="GP781" i="1"/>
  <c r="GV781" i="1"/>
  <c r="HC781" i="1"/>
  <c r="GX781" i="1" s="1"/>
  <c r="I782" i="1"/>
  <c r="N782" i="1"/>
  <c r="AC782" i="1"/>
  <c r="AE782" i="1"/>
  <c r="AD782" i="1" s="1"/>
  <c r="AF782" i="1"/>
  <c r="CT782" i="1" s="1"/>
  <c r="AG782" i="1"/>
  <c r="CU782" i="1" s="1"/>
  <c r="AH782" i="1"/>
  <c r="CV782" i="1" s="1"/>
  <c r="U782" i="1" s="1"/>
  <c r="AI782" i="1"/>
  <c r="AJ782" i="1"/>
  <c r="CQ782" i="1"/>
  <c r="CS782" i="1"/>
  <c r="CW782" i="1"/>
  <c r="CX782" i="1"/>
  <c r="W782" i="1" s="1"/>
  <c r="FR782" i="1"/>
  <c r="GL782" i="1"/>
  <c r="GO782" i="1"/>
  <c r="GP782" i="1"/>
  <c r="GV782" i="1"/>
  <c r="HC782" i="1"/>
  <c r="GX782" i="1" s="1"/>
  <c r="I783" i="1"/>
  <c r="N783" i="1"/>
  <c r="AC783" i="1"/>
  <c r="AE783" i="1"/>
  <c r="AD783" i="1" s="1"/>
  <c r="AF783" i="1"/>
  <c r="CT783" i="1" s="1"/>
  <c r="AG783" i="1"/>
  <c r="CU783" i="1" s="1"/>
  <c r="AH783" i="1"/>
  <c r="CV783" i="1" s="1"/>
  <c r="U783" i="1" s="1"/>
  <c r="AI783" i="1"/>
  <c r="AJ783" i="1"/>
  <c r="CQ783" i="1"/>
  <c r="CS783" i="1"/>
  <c r="CW783" i="1"/>
  <c r="CX783" i="1"/>
  <c r="W783" i="1" s="1"/>
  <c r="FR783" i="1"/>
  <c r="GL783" i="1"/>
  <c r="GO783" i="1"/>
  <c r="GP783" i="1"/>
  <c r="GV783" i="1"/>
  <c r="HC783" i="1"/>
  <c r="GX783" i="1" s="1"/>
  <c r="I784" i="1"/>
  <c r="N784" i="1"/>
  <c r="AC784" i="1"/>
  <c r="AE784" i="1"/>
  <c r="AD784" i="1" s="1"/>
  <c r="AF784" i="1"/>
  <c r="CT784" i="1" s="1"/>
  <c r="AG784" i="1"/>
  <c r="CU784" i="1" s="1"/>
  <c r="AH784" i="1"/>
  <c r="CV784" i="1" s="1"/>
  <c r="AI784" i="1"/>
  <c r="AJ784" i="1"/>
  <c r="CQ784" i="1"/>
  <c r="CS784" i="1"/>
  <c r="CW784" i="1"/>
  <c r="CX784" i="1"/>
  <c r="W784" i="1" s="1"/>
  <c r="FR784" i="1"/>
  <c r="GL784" i="1"/>
  <c r="GO784" i="1"/>
  <c r="GP784" i="1"/>
  <c r="GV784" i="1"/>
  <c r="HC784" i="1"/>
  <c r="GX784" i="1" s="1"/>
  <c r="I785" i="1"/>
  <c r="N785" i="1"/>
  <c r="AC785" i="1"/>
  <c r="AE785" i="1"/>
  <c r="AD785" i="1" s="1"/>
  <c r="AF785" i="1"/>
  <c r="CT785" i="1" s="1"/>
  <c r="AG785" i="1"/>
  <c r="CU785" i="1" s="1"/>
  <c r="AH785" i="1"/>
  <c r="CV785" i="1" s="1"/>
  <c r="AI785" i="1"/>
  <c r="AJ785" i="1"/>
  <c r="CQ785" i="1"/>
  <c r="CS785" i="1"/>
  <c r="CW785" i="1"/>
  <c r="CX785" i="1"/>
  <c r="FR785" i="1"/>
  <c r="GL785" i="1"/>
  <c r="GO785" i="1"/>
  <c r="GP785" i="1"/>
  <c r="GV785" i="1"/>
  <c r="HC785" i="1"/>
  <c r="C786" i="1"/>
  <c r="D786" i="1"/>
  <c r="N786" i="1"/>
  <c r="AC786" i="1"/>
  <c r="CQ786" i="1" s="1"/>
  <c r="P786" i="1" s="1"/>
  <c r="AE786" i="1"/>
  <c r="CS786" i="1" s="1"/>
  <c r="R786" i="1" s="1"/>
  <c r="AF786" i="1"/>
  <c r="CT786" i="1" s="1"/>
  <c r="S786" i="1" s="1"/>
  <c r="AG786" i="1"/>
  <c r="CU786" i="1" s="1"/>
  <c r="T786" i="1" s="1"/>
  <c r="AH786" i="1"/>
  <c r="AI786" i="1"/>
  <c r="AJ786" i="1"/>
  <c r="CV786" i="1"/>
  <c r="U786" i="1" s="1"/>
  <c r="CW786" i="1"/>
  <c r="V786" i="1" s="1"/>
  <c r="CX786" i="1"/>
  <c r="W786" i="1" s="1"/>
  <c r="FR786" i="1"/>
  <c r="GL786" i="1"/>
  <c r="GO786" i="1"/>
  <c r="GP786" i="1"/>
  <c r="GV786" i="1"/>
  <c r="HC786" i="1"/>
  <c r="GX786" i="1" s="1"/>
  <c r="C787" i="1"/>
  <c r="D787" i="1"/>
  <c r="N787" i="1"/>
  <c r="AC787" i="1"/>
  <c r="CQ787" i="1" s="1"/>
  <c r="P787" i="1" s="1"/>
  <c r="AE787" i="1"/>
  <c r="CS787" i="1" s="1"/>
  <c r="R787" i="1" s="1"/>
  <c r="AF787" i="1"/>
  <c r="CT787" i="1" s="1"/>
  <c r="S787" i="1" s="1"/>
  <c r="AG787" i="1"/>
  <c r="AH787" i="1"/>
  <c r="CV787" i="1" s="1"/>
  <c r="U787" i="1" s="1"/>
  <c r="AI787" i="1"/>
  <c r="AJ787" i="1"/>
  <c r="CX787" i="1" s="1"/>
  <c r="W787" i="1" s="1"/>
  <c r="CU787" i="1"/>
  <c r="T787" i="1" s="1"/>
  <c r="CW787" i="1"/>
  <c r="V787" i="1" s="1"/>
  <c r="FR787" i="1"/>
  <c r="GL787" i="1"/>
  <c r="GO787" i="1"/>
  <c r="GP787" i="1"/>
  <c r="GV787" i="1"/>
  <c r="GX787" i="1"/>
  <c r="HC787" i="1"/>
  <c r="I788" i="1"/>
  <c r="N788" i="1"/>
  <c r="AC788" i="1"/>
  <c r="AE788" i="1"/>
  <c r="CS788" i="1" s="1"/>
  <c r="AF788" i="1"/>
  <c r="CT788" i="1" s="1"/>
  <c r="AG788" i="1"/>
  <c r="AH788" i="1"/>
  <c r="AI788" i="1"/>
  <c r="AJ788" i="1"/>
  <c r="CX788" i="1" s="1"/>
  <c r="CQ788" i="1"/>
  <c r="CU788" i="1"/>
  <c r="CV788" i="1"/>
  <c r="CW788" i="1"/>
  <c r="V788" i="1" s="1"/>
  <c r="FR788" i="1"/>
  <c r="GL788" i="1"/>
  <c r="GO788" i="1"/>
  <c r="GP788" i="1"/>
  <c r="GV788" i="1"/>
  <c r="GX788" i="1"/>
  <c r="HC788" i="1"/>
  <c r="I789" i="1"/>
  <c r="GX789" i="1" s="1"/>
  <c r="N789" i="1"/>
  <c r="AC789" i="1"/>
  <c r="AE789" i="1"/>
  <c r="CS789" i="1" s="1"/>
  <c r="AF789" i="1"/>
  <c r="CT789" i="1" s="1"/>
  <c r="AG789" i="1"/>
  <c r="AH789" i="1"/>
  <c r="AI789" i="1"/>
  <c r="AJ789" i="1"/>
  <c r="CX789" i="1" s="1"/>
  <c r="CQ789" i="1"/>
  <c r="CU789" i="1"/>
  <c r="CV789" i="1"/>
  <c r="CW789" i="1"/>
  <c r="FR789" i="1"/>
  <c r="GL789" i="1"/>
  <c r="GO789" i="1"/>
  <c r="GP789" i="1"/>
  <c r="GV789" i="1"/>
  <c r="HC789" i="1"/>
  <c r="C790" i="1"/>
  <c r="D790" i="1"/>
  <c r="N790" i="1"/>
  <c r="AC790" i="1"/>
  <c r="CQ790" i="1" s="1"/>
  <c r="P790" i="1" s="1"/>
  <c r="AD790" i="1"/>
  <c r="CR790" i="1" s="1"/>
  <c r="Q790" i="1" s="1"/>
  <c r="AE790" i="1"/>
  <c r="CS790" i="1" s="1"/>
  <c r="R790" i="1" s="1"/>
  <c r="AF790" i="1"/>
  <c r="AG790" i="1"/>
  <c r="AH790" i="1"/>
  <c r="AI790" i="1"/>
  <c r="CW790" i="1" s="1"/>
  <c r="V790" i="1" s="1"/>
  <c r="AJ790" i="1"/>
  <c r="CX790" i="1" s="1"/>
  <c r="W790" i="1" s="1"/>
  <c r="CT790" i="1"/>
  <c r="S790" i="1" s="1"/>
  <c r="CU790" i="1"/>
  <c r="T790" i="1" s="1"/>
  <c r="CV790" i="1"/>
  <c r="U790" i="1" s="1"/>
  <c r="FR790" i="1"/>
  <c r="GL790" i="1"/>
  <c r="GO790" i="1"/>
  <c r="GP790" i="1"/>
  <c r="GV790" i="1"/>
  <c r="HC790" i="1" s="1"/>
  <c r="GX790" i="1" s="1"/>
  <c r="C791" i="1"/>
  <c r="D791" i="1"/>
  <c r="N791" i="1"/>
  <c r="AC791" i="1"/>
  <c r="CQ791" i="1" s="1"/>
  <c r="P791" i="1" s="1"/>
  <c r="AD791" i="1"/>
  <c r="CR791" i="1" s="1"/>
  <c r="Q791" i="1" s="1"/>
  <c r="AE791" i="1"/>
  <c r="AF791" i="1"/>
  <c r="AG791" i="1"/>
  <c r="AH791" i="1"/>
  <c r="CV791" i="1" s="1"/>
  <c r="U791" i="1" s="1"/>
  <c r="AI791" i="1"/>
  <c r="CW791" i="1" s="1"/>
  <c r="V791" i="1" s="1"/>
  <c r="AJ791" i="1"/>
  <c r="CX791" i="1" s="1"/>
  <c r="W791" i="1" s="1"/>
  <c r="CS791" i="1"/>
  <c r="R791" i="1" s="1"/>
  <c r="CT791" i="1"/>
  <c r="S791" i="1" s="1"/>
  <c r="CU791" i="1"/>
  <c r="T791" i="1" s="1"/>
  <c r="FR791" i="1"/>
  <c r="GL791" i="1"/>
  <c r="GO791" i="1"/>
  <c r="GP791" i="1"/>
  <c r="GV791" i="1"/>
  <c r="HC791" i="1" s="1"/>
  <c r="GX791" i="1" s="1"/>
  <c r="I792" i="1"/>
  <c r="N792" i="1"/>
  <c r="AC792" i="1"/>
  <c r="CQ792" i="1" s="1"/>
  <c r="AD792" i="1"/>
  <c r="CR792" i="1" s="1"/>
  <c r="AE792" i="1"/>
  <c r="AF792" i="1"/>
  <c r="AG792" i="1"/>
  <c r="AH792" i="1"/>
  <c r="CV792" i="1" s="1"/>
  <c r="AI792" i="1"/>
  <c r="CW792" i="1" s="1"/>
  <c r="AJ792" i="1"/>
  <c r="CX792" i="1" s="1"/>
  <c r="CS792" i="1"/>
  <c r="CT792" i="1"/>
  <c r="CU792" i="1"/>
  <c r="T792" i="1" s="1"/>
  <c r="FR792" i="1"/>
  <c r="GL792" i="1"/>
  <c r="GO792" i="1"/>
  <c r="GP792" i="1"/>
  <c r="GV792" i="1"/>
  <c r="HC792" i="1" s="1"/>
  <c r="I793" i="1"/>
  <c r="N793" i="1"/>
  <c r="AC793" i="1"/>
  <c r="CQ793" i="1" s="1"/>
  <c r="AD793" i="1"/>
  <c r="CR793" i="1" s="1"/>
  <c r="AE793" i="1"/>
  <c r="AF793" i="1"/>
  <c r="AG793" i="1"/>
  <c r="AH793" i="1"/>
  <c r="CV793" i="1" s="1"/>
  <c r="AI793" i="1"/>
  <c r="CW793" i="1" s="1"/>
  <c r="AJ793" i="1"/>
  <c r="CX793" i="1" s="1"/>
  <c r="CS793" i="1"/>
  <c r="CT793" i="1"/>
  <c r="CU793" i="1"/>
  <c r="FR793" i="1"/>
  <c r="GL793" i="1"/>
  <c r="GO793" i="1"/>
  <c r="GP793" i="1"/>
  <c r="GV793" i="1"/>
  <c r="HC793" i="1" s="1"/>
  <c r="B795" i="1"/>
  <c r="B766" i="1" s="1"/>
  <c r="C795" i="1"/>
  <c r="C766" i="1" s="1"/>
  <c r="D795" i="1"/>
  <c r="D766" i="1" s="1"/>
  <c r="F795" i="1"/>
  <c r="F766" i="1" s="1"/>
  <c r="G795" i="1"/>
  <c r="G766" i="1" s="1"/>
  <c r="AO795" i="1"/>
  <c r="AO766" i="1" s="1"/>
  <c r="BX795" i="1"/>
  <c r="CK795" i="1"/>
  <c r="BB795" i="1" s="1"/>
  <c r="CL795" i="1"/>
  <c r="CL766" i="1" s="1"/>
  <c r="CM795" i="1"/>
  <c r="CM766" i="1" s="1"/>
  <c r="EG795" i="1"/>
  <c r="P799" i="1" s="1"/>
  <c r="FP795" i="1"/>
  <c r="GC795" i="1"/>
  <c r="ET795" i="1" s="1"/>
  <c r="GD795" i="1"/>
  <c r="GD766" i="1" s="1"/>
  <c r="GE795" i="1"/>
  <c r="GE766" i="1" s="1"/>
  <c r="F799" i="1"/>
  <c r="D825" i="1"/>
  <c r="E827" i="1"/>
  <c r="Z827" i="1"/>
  <c r="AA827" i="1"/>
  <c r="AM827" i="1"/>
  <c r="AN827" i="1"/>
  <c r="BE827" i="1"/>
  <c r="BF827" i="1"/>
  <c r="BG827" i="1"/>
  <c r="BH827" i="1"/>
  <c r="BI827" i="1"/>
  <c r="BJ827" i="1"/>
  <c r="BK827" i="1"/>
  <c r="BL827" i="1"/>
  <c r="BM827" i="1"/>
  <c r="BN827" i="1"/>
  <c r="BO827" i="1"/>
  <c r="BP827" i="1"/>
  <c r="BQ827" i="1"/>
  <c r="BR827" i="1"/>
  <c r="BS827" i="1"/>
  <c r="BT827" i="1"/>
  <c r="BU827" i="1"/>
  <c r="BV827" i="1"/>
  <c r="BW827" i="1"/>
  <c r="CN827" i="1"/>
  <c r="CO827" i="1"/>
  <c r="CP827" i="1"/>
  <c r="CQ827" i="1"/>
  <c r="CR827" i="1"/>
  <c r="CS827" i="1"/>
  <c r="CT827" i="1"/>
  <c r="CU827" i="1"/>
  <c r="CV827" i="1"/>
  <c r="CW827" i="1"/>
  <c r="CX827" i="1"/>
  <c r="CY827" i="1"/>
  <c r="CZ827" i="1"/>
  <c r="DA827" i="1"/>
  <c r="DB827" i="1"/>
  <c r="DC827" i="1"/>
  <c r="DD827" i="1"/>
  <c r="DE827" i="1"/>
  <c r="DF827" i="1"/>
  <c r="DR827" i="1"/>
  <c r="DS827" i="1"/>
  <c r="EE827" i="1"/>
  <c r="EF827" i="1"/>
  <c r="EW827" i="1"/>
  <c r="EX827" i="1"/>
  <c r="EY827" i="1"/>
  <c r="EZ827" i="1"/>
  <c r="FA827" i="1"/>
  <c r="FB827" i="1"/>
  <c r="FC827" i="1"/>
  <c r="FD827" i="1"/>
  <c r="FE827" i="1"/>
  <c r="FF827" i="1"/>
  <c r="FG827" i="1"/>
  <c r="FH827" i="1"/>
  <c r="FI827" i="1"/>
  <c r="FJ827" i="1"/>
  <c r="FK827" i="1"/>
  <c r="FL827" i="1"/>
  <c r="FM827" i="1"/>
  <c r="FN827" i="1"/>
  <c r="FO827" i="1"/>
  <c r="GF827" i="1"/>
  <c r="GG827" i="1"/>
  <c r="GH827" i="1"/>
  <c r="GI827" i="1"/>
  <c r="GJ827" i="1"/>
  <c r="GK827" i="1"/>
  <c r="GL827" i="1"/>
  <c r="GM827" i="1"/>
  <c r="GN827" i="1"/>
  <c r="GO827" i="1"/>
  <c r="GP827" i="1"/>
  <c r="GQ827" i="1"/>
  <c r="GR827" i="1"/>
  <c r="GS827" i="1"/>
  <c r="GT827" i="1"/>
  <c r="GU827" i="1"/>
  <c r="GV827" i="1"/>
  <c r="GW827" i="1"/>
  <c r="GX827" i="1"/>
  <c r="C829" i="1"/>
  <c r="D829" i="1"/>
  <c r="N829" i="1"/>
  <c r="AC829" i="1"/>
  <c r="CQ829" i="1" s="1"/>
  <c r="P829" i="1" s="1"/>
  <c r="AD829" i="1"/>
  <c r="AE829" i="1"/>
  <c r="AF829" i="1"/>
  <c r="AG829" i="1"/>
  <c r="CU829" i="1" s="1"/>
  <c r="T829" i="1" s="1"/>
  <c r="AH829" i="1"/>
  <c r="CV829" i="1" s="1"/>
  <c r="U829" i="1" s="1"/>
  <c r="AI829" i="1"/>
  <c r="CW829" i="1" s="1"/>
  <c r="V829" i="1" s="1"/>
  <c r="AJ829" i="1"/>
  <c r="CR829" i="1"/>
  <c r="Q829" i="1" s="1"/>
  <c r="CS829" i="1"/>
  <c r="R829" i="1" s="1"/>
  <c r="CT829" i="1"/>
  <c r="S829" i="1" s="1"/>
  <c r="CX829" i="1"/>
  <c r="W829" i="1" s="1"/>
  <c r="FR829" i="1"/>
  <c r="GL829" i="1"/>
  <c r="GO829" i="1"/>
  <c r="GP829" i="1"/>
  <c r="GV829" i="1"/>
  <c r="HC829" i="1"/>
  <c r="GX829" i="1" s="1"/>
  <c r="C830" i="1"/>
  <c r="D830" i="1"/>
  <c r="N830" i="1"/>
  <c r="AC830" i="1"/>
  <c r="CQ830" i="1" s="1"/>
  <c r="P830" i="1" s="1"/>
  <c r="AE830" i="1"/>
  <c r="AD830" i="1" s="1"/>
  <c r="AF830" i="1"/>
  <c r="CT830" i="1" s="1"/>
  <c r="S830" i="1" s="1"/>
  <c r="AG830" i="1"/>
  <c r="CU830" i="1" s="1"/>
  <c r="T830" i="1" s="1"/>
  <c r="AH830" i="1"/>
  <c r="CV830" i="1" s="1"/>
  <c r="U830" i="1" s="1"/>
  <c r="AI830" i="1"/>
  <c r="AJ830" i="1"/>
  <c r="CS830" i="1"/>
  <c r="R830" i="1" s="1"/>
  <c r="CW830" i="1"/>
  <c r="V830" i="1" s="1"/>
  <c r="CX830" i="1"/>
  <c r="W830" i="1" s="1"/>
  <c r="FR830" i="1"/>
  <c r="GL830" i="1"/>
  <c r="GO830" i="1"/>
  <c r="GP830" i="1"/>
  <c r="GV830" i="1"/>
  <c r="HC830" i="1"/>
  <c r="GX830" i="1" s="1"/>
  <c r="I831" i="1"/>
  <c r="N831" i="1"/>
  <c r="AC831" i="1"/>
  <c r="AE831" i="1"/>
  <c r="AD831" i="1" s="1"/>
  <c r="AF831" i="1"/>
  <c r="CT831" i="1" s="1"/>
  <c r="AG831" i="1"/>
  <c r="CU831" i="1" s="1"/>
  <c r="AH831" i="1"/>
  <c r="CV831" i="1" s="1"/>
  <c r="U831" i="1" s="1"/>
  <c r="AI831" i="1"/>
  <c r="AJ831" i="1"/>
  <c r="CQ831" i="1"/>
  <c r="CS831" i="1"/>
  <c r="CW831" i="1"/>
  <c r="CX831" i="1"/>
  <c r="W831" i="1" s="1"/>
  <c r="FR831" i="1"/>
  <c r="GL831" i="1"/>
  <c r="GO831" i="1"/>
  <c r="GP831" i="1"/>
  <c r="GV831" i="1"/>
  <c r="HC831" i="1"/>
  <c r="GX831" i="1" s="1"/>
  <c r="I832" i="1"/>
  <c r="N832" i="1"/>
  <c r="AC832" i="1"/>
  <c r="AE832" i="1"/>
  <c r="AD832" i="1" s="1"/>
  <c r="AF832" i="1"/>
  <c r="CT832" i="1" s="1"/>
  <c r="AG832" i="1"/>
  <c r="CU832" i="1" s="1"/>
  <c r="AH832" i="1"/>
  <c r="CV832" i="1" s="1"/>
  <c r="AI832" i="1"/>
  <c r="AJ832" i="1"/>
  <c r="CQ832" i="1"/>
  <c r="CS832" i="1"/>
  <c r="CW832" i="1"/>
  <c r="CX832" i="1"/>
  <c r="W832" i="1" s="1"/>
  <c r="FR832" i="1"/>
  <c r="GL832" i="1"/>
  <c r="GO832" i="1"/>
  <c r="GP832" i="1"/>
  <c r="GV832" i="1"/>
  <c r="HC832" i="1"/>
  <c r="GX832" i="1" s="1"/>
  <c r="C833" i="1"/>
  <c r="D833" i="1"/>
  <c r="N833" i="1"/>
  <c r="AC833" i="1"/>
  <c r="CQ833" i="1" s="1"/>
  <c r="P833" i="1" s="1"/>
  <c r="AE833" i="1"/>
  <c r="CS833" i="1" s="1"/>
  <c r="R833" i="1" s="1"/>
  <c r="AF833" i="1"/>
  <c r="CT833" i="1" s="1"/>
  <c r="S833" i="1" s="1"/>
  <c r="AG833" i="1"/>
  <c r="CU833" i="1" s="1"/>
  <c r="T833" i="1" s="1"/>
  <c r="AH833" i="1"/>
  <c r="AI833" i="1"/>
  <c r="AJ833" i="1"/>
  <c r="CV833" i="1"/>
  <c r="U833" i="1" s="1"/>
  <c r="CW833" i="1"/>
  <c r="V833" i="1" s="1"/>
  <c r="CX833" i="1"/>
  <c r="W833" i="1" s="1"/>
  <c r="FR833" i="1"/>
  <c r="GL833" i="1"/>
  <c r="GO833" i="1"/>
  <c r="GP833" i="1"/>
  <c r="GV833" i="1"/>
  <c r="HC833" i="1"/>
  <c r="GX833" i="1" s="1"/>
  <c r="C834" i="1"/>
  <c r="D834" i="1"/>
  <c r="N834" i="1"/>
  <c r="AC834" i="1"/>
  <c r="CQ834" i="1" s="1"/>
  <c r="P834" i="1" s="1"/>
  <c r="AE834" i="1"/>
  <c r="CS834" i="1" s="1"/>
  <c r="R834" i="1" s="1"/>
  <c r="AF834" i="1"/>
  <c r="CT834" i="1" s="1"/>
  <c r="S834" i="1" s="1"/>
  <c r="AG834" i="1"/>
  <c r="AH834" i="1"/>
  <c r="CV834" i="1" s="1"/>
  <c r="U834" i="1" s="1"/>
  <c r="AI834" i="1"/>
  <c r="AJ834" i="1"/>
  <c r="CX834" i="1" s="1"/>
  <c r="W834" i="1" s="1"/>
  <c r="CU834" i="1"/>
  <c r="T834" i="1" s="1"/>
  <c r="CW834" i="1"/>
  <c r="V834" i="1" s="1"/>
  <c r="FR834" i="1"/>
  <c r="GL834" i="1"/>
  <c r="GO834" i="1"/>
  <c r="GP834" i="1"/>
  <c r="GV834" i="1"/>
  <c r="GX834" i="1"/>
  <c r="HC834" i="1"/>
  <c r="I835" i="1"/>
  <c r="N835" i="1"/>
  <c r="AC835" i="1"/>
  <c r="AE835" i="1"/>
  <c r="CS835" i="1" s="1"/>
  <c r="AF835" i="1"/>
  <c r="CT835" i="1" s="1"/>
  <c r="AG835" i="1"/>
  <c r="AH835" i="1"/>
  <c r="AI835" i="1"/>
  <c r="AJ835" i="1"/>
  <c r="CX835" i="1" s="1"/>
  <c r="CQ835" i="1"/>
  <c r="CU835" i="1"/>
  <c r="CV835" i="1"/>
  <c r="CW835" i="1"/>
  <c r="V835" i="1" s="1"/>
  <c r="FR835" i="1"/>
  <c r="GL835" i="1"/>
  <c r="GO835" i="1"/>
  <c r="GP835" i="1"/>
  <c r="GV835" i="1"/>
  <c r="GX835" i="1"/>
  <c r="HC835" i="1"/>
  <c r="I836" i="1"/>
  <c r="N836" i="1"/>
  <c r="AC836" i="1"/>
  <c r="AE836" i="1"/>
  <c r="CS836" i="1" s="1"/>
  <c r="AF836" i="1"/>
  <c r="CT836" i="1" s="1"/>
  <c r="AG836" i="1"/>
  <c r="AH836" i="1"/>
  <c r="AI836" i="1"/>
  <c r="AJ836" i="1"/>
  <c r="CX836" i="1" s="1"/>
  <c r="CQ836" i="1"/>
  <c r="CU836" i="1"/>
  <c r="CV836" i="1"/>
  <c r="CW836" i="1"/>
  <c r="FR836" i="1"/>
  <c r="GL836" i="1"/>
  <c r="GO836" i="1"/>
  <c r="GP836" i="1"/>
  <c r="GV836" i="1"/>
  <c r="GX836" i="1"/>
  <c r="HC836" i="1"/>
  <c r="C837" i="1"/>
  <c r="D837" i="1"/>
  <c r="N837" i="1"/>
  <c r="AC837" i="1"/>
  <c r="CQ837" i="1" s="1"/>
  <c r="P837" i="1" s="1"/>
  <c r="AD837" i="1"/>
  <c r="CR837" i="1" s="1"/>
  <c r="Q837" i="1" s="1"/>
  <c r="AE837" i="1"/>
  <c r="CS837" i="1" s="1"/>
  <c r="R837" i="1" s="1"/>
  <c r="AF837" i="1"/>
  <c r="AG837" i="1"/>
  <c r="AH837" i="1"/>
  <c r="AI837" i="1"/>
  <c r="CW837" i="1" s="1"/>
  <c r="V837" i="1" s="1"/>
  <c r="AJ837" i="1"/>
  <c r="CX837" i="1" s="1"/>
  <c r="W837" i="1" s="1"/>
  <c r="CT837" i="1"/>
  <c r="S837" i="1" s="1"/>
  <c r="CU837" i="1"/>
  <c r="T837" i="1" s="1"/>
  <c r="CV837" i="1"/>
  <c r="U837" i="1" s="1"/>
  <c r="FR837" i="1"/>
  <c r="GL837" i="1"/>
  <c r="GO837" i="1"/>
  <c r="GP837" i="1"/>
  <c r="GV837" i="1"/>
  <c r="HC837" i="1" s="1"/>
  <c r="GX837" i="1" s="1"/>
  <c r="C838" i="1"/>
  <c r="D838" i="1"/>
  <c r="N838" i="1"/>
  <c r="AC838" i="1"/>
  <c r="CQ838" i="1" s="1"/>
  <c r="P838" i="1" s="1"/>
  <c r="AD838" i="1"/>
  <c r="CR838" i="1" s="1"/>
  <c r="Q838" i="1" s="1"/>
  <c r="AE838" i="1"/>
  <c r="AF838" i="1"/>
  <c r="AG838" i="1"/>
  <c r="AH838" i="1"/>
  <c r="CV838" i="1" s="1"/>
  <c r="U838" i="1" s="1"/>
  <c r="AI838" i="1"/>
  <c r="CW838" i="1" s="1"/>
  <c r="V838" i="1" s="1"/>
  <c r="AJ838" i="1"/>
  <c r="CX838" i="1" s="1"/>
  <c r="W838" i="1" s="1"/>
  <c r="CS838" i="1"/>
  <c r="R838" i="1" s="1"/>
  <c r="CT838" i="1"/>
  <c r="S838" i="1" s="1"/>
  <c r="CU838" i="1"/>
  <c r="T838" i="1" s="1"/>
  <c r="FR838" i="1"/>
  <c r="GL838" i="1"/>
  <c r="GO838" i="1"/>
  <c r="GP838" i="1"/>
  <c r="GV838" i="1"/>
  <c r="HC838" i="1" s="1"/>
  <c r="GX838" i="1" s="1"/>
  <c r="I839" i="1"/>
  <c r="N839" i="1"/>
  <c r="AC839" i="1"/>
  <c r="CQ839" i="1" s="1"/>
  <c r="AD839" i="1"/>
  <c r="CR839" i="1" s="1"/>
  <c r="AE839" i="1"/>
  <c r="AF839" i="1"/>
  <c r="AG839" i="1"/>
  <c r="AH839" i="1"/>
  <c r="CV839" i="1" s="1"/>
  <c r="AI839" i="1"/>
  <c r="CW839" i="1" s="1"/>
  <c r="AJ839" i="1"/>
  <c r="CX839" i="1" s="1"/>
  <c r="CS839" i="1"/>
  <c r="CT839" i="1"/>
  <c r="CU839" i="1"/>
  <c r="T839" i="1" s="1"/>
  <c r="FR839" i="1"/>
  <c r="GL839" i="1"/>
  <c r="GO839" i="1"/>
  <c r="GP839" i="1"/>
  <c r="GV839" i="1"/>
  <c r="HC839" i="1" s="1"/>
  <c r="I840" i="1"/>
  <c r="N840" i="1"/>
  <c r="AC840" i="1"/>
  <c r="CQ840" i="1" s="1"/>
  <c r="AD840" i="1"/>
  <c r="CR840" i="1" s="1"/>
  <c r="AE840" i="1"/>
  <c r="AF840" i="1"/>
  <c r="AG840" i="1"/>
  <c r="AH840" i="1"/>
  <c r="CV840" i="1" s="1"/>
  <c r="AI840" i="1"/>
  <c r="CW840" i="1" s="1"/>
  <c r="AJ840" i="1"/>
  <c r="CX840" i="1" s="1"/>
  <c r="CS840" i="1"/>
  <c r="CT840" i="1"/>
  <c r="CU840" i="1"/>
  <c r="T840" i="1" s="1"/>
  <c r="FR840" i="1"/>
  <c r="GL840" i="1"/>
  <c r="GO840" i="1"/>
  <c r="GP840" i="1"/>
  <c r="GV840" i="1"/>
  <c r="HC840" i="1" s="1"/>
  <c r="C841" i="1"/>
  <c r="D841" i="1"/>
  <c r="N841" i="1"/>
  <c r="AC841" i="1"/>
  <c r="CQ841" i="1" s="1"/>
  <c r="P841" i="1" s="1"/>
  <c r="AE841" i="1"/>
  <c r="AD841" i="1" s="1"/>
  <c r="AF841" i="1"/>
  <c r="AG841" i="1"/>
  <c r="CU841" i="1" s="1"/>
  <c r="T841" i="1" s="1"/>
  <c r="AH841" i="1"/>
  <c r="CV841" i="1" s="1"/>
  <c r="U841" i="1" s="1"/>
  <c r="AI841" i="1"/>
  <c r="CW841" i="1" s="1"/>
  <c r="V841" i="1" s="1"/>
  <c r="AJ841" i="1"/>
  <c r="CS841" i="1"/>
  <c r="R841" i="1" s="1"/>
  <c r="CT841" i="1"/>
  <c r="S841" i="1" s="1"/>
  <c r="CX841" i="1"/>
  <c r="W841" i="1" s="1"/>
  <c r="FR841" i="1"/>
  <c r="GL841" i="1"/>
  <c r="GO841" i="1"/>
  <c r="GP841" i="1"/>
  <c r="GV841" i="1"/>
  <c r="HC841" i="1" s="1"/>
  <c r="GX841" i="1" s="1"/>
  <c r="C842" i="1"/>
  <c r="D842" i="1"/>
  <c r="N842" i="1"/>
  <c r="AC842" i="1"/>
  <c r="CQ842" i="1" s="1"/>
  <c r="P842" i="1" s="1"/>
  <c r="AE842" i="1"/>
  <c r="AD842" i="1" s="1"/>
  <c r="AF842" i="1"/>
  <c r="CT842" i="1" s="1"/>
  <c r="S842" i="1" s="1"/>
  <c r="AG842" i="1"/>
  <c r="CU842" i="1" s="1"/>
  <c r="T842" i="1" s="1"/>
  <c r="AH842" i="1"/>
  <c r="CV842" i="1" s="1"/>
  <c r="U842" i="1" s="1"/>
  <c r="AI842" i="1"/>
  <c r="AJ842" i="1"/>
  <c r="CS842" i="1"/>
  <c r="R842" i="1" s="1"/>
  <c r="CW842" i="1"/>
  <c r="V842" i="1" s="1"/>
  <c r="CX842" i="1"/>
  <c r="W842" i="1" s="1"/>
  <c r="FR842" i="1"/>
  <c r="GL842" i="1"/>
  <c r="GO842" i="1"/>
  <c r="GP842" i="1"/>
  <c r="GV842" i="1"/>
  <c r="HC842" i="1"/>
  <c r="GX842" i="1" s="1"/>
  <c r="I843" i="1"/>
  <c r="N843" i="1"/>
  <c r="AC843" i="1"/>
  <c r="AE843" i="1"/>
  <c r="AD843" i="1" s="1"/>
  <c r="AF843" i="1"/>
  <c r="CT843" i="1" s="1"/>
  <c r="AG843" i="1"/>
  <c r="CU843" i="1" s="1"/>
  <c r="AH843" i="1"/>
  <c r="CV843" i="1" s="1"/>
  <c r="U843" i="1" s="1"/>
  <c r="AI843" i="1"/>
  <c r="AJ843" i="1"/>
  <c r="CQ843" i="1"/>
  <c r="CS843" i="1"/>
  <c r="CW843" i="1"/>
  <c r="CX843" i="1"/>
  <c r="W843" i="1" s="1"/>
  <c r="FR843" i="1"/>
  <c r="GL843" i="1"/>
  <c r="GO843" i="1"/>
  <c r="GP843" i="1"/>
  <c r="GV843" i="1"/>
  <c r="HC843" i="1"/>
  <c r="GX843" i="1" s="1"/>
  <c r="I844" i="1"/>
  <c r="N844" i="1"/>
  <c r="AC844" i="1"/>
  <c r="AE844" i="1"/>
  <c r="AD844" i="1" s="1"/>
  <c r="AF844" i="1"/>
  <c r="AG844" i="1"/>
  <c r="CU844" i="1" s="1"/>
  <c r="AH844" i="1"/>
  <c r="CV844" i="1" s="1"/>
  <c r="AI844" i="1"/>
  <c r="AJ844" i="1"/>
  <c r="CQ844" i="1"/>
  <c r="CS844" i="1"/>
  <c r="CT844" i="1"/>
  <c r="CW844" i="1"/>
  <c r="CX844" i="1"/>
  <c r="FR844" i="1"/>
  <c r="GL844" i="1"/>
  <c r="GO844" i="1"/>
  <c r="GP844" i="1"/>
  <c r="GV844" i="1"/>
  <c r="HC844" i="1" s="1"/>
  <c r="I845" i="1"/>
  <c r="V845" i="1" s="1"/>
  <c r="N845" i="1"/>
  <c r="AB845" i="1"/>
  <c r="AC845" i="1"/>
  <c r="AD845" i="1"/>
  <c r="AE845" i="1"/>
  <c r="AF845" i="1"/>
  <c r="AG845" i="1"/>
  <c r="CU845" i="1" s="1"/>
  <c r="AH845" i="1"/>
  <c r="CV845" i="1" s="1"/>
  <c r="AI845" i="1"/>
  <c r="AJ845" i="1"/>
  <c r="CQ845" i="1"/>
  <c r="CR845" i="1"/>
  <c r="CS845" i="1"/>
  <c r="CT845" i="1"/>
  <c r="CW845" i="1"/>
  <c r="CX845" i="1"/>
  <c r="FR845" i="1"/>
  <c r="GL845" i="1"/>
  <c r="GO845" i="1"/>
  <c r="GP845" i="1"/>
  <c r="GV845" i="1"/>
  <c r="HC845" i="1" s="1"/>
  <c r="I846" i="1"/>
  <c r="N846" i="1"/>
  <c r="AB846" i="1"/>
  <c r="AC846" i="1"/>
  <c r="CQ846" i="1" s="1"/>
  <c r="AD846" i="1"/>
  <c r="AE846" i="1"/>
  <c r="AF846" i="1"/>
  <c r="AG846" i="1"/>
  <c r="CU846" i="1" s="1"/>
  <c r="AH846" i="1"/>
  <c r="CV846" i="1" s="1"/>
  <c r="AI846" i="1"/>
  <c r="CW846" i="1" s="1"/>
  <c r="AJ846" i="1"/>
  <c r="CR846" i="1"/>
  <c r="CS846" i="1"/>
  <c r="CT846" i="1"/>
  <c r="CX846" i="1"/>
  <c r="FR846" i="1"/>
  <c r="GL846" i="1"/>
  <c r="GO846" i="1"/>
  <c r="GP846" i="1"/>
  <c r="GV846" i="1"/>
  <c r="HC846" i="1"/>
  <c r="C847" i="1"/>
  <c r="D847" i="1"/>
  <c r="N847" i="1"/>
  <c r="R847" i="1"/>
  <c r="AC847" i="1"/>
  <c r="CQ847" i="1" s="1"/>
  <c r="P847" i="1" s="1"/>
  <c r="AE847" i="1"/>
  <c r="CS847" i="1" s="1"/>
  <c r="AF847" i="1"/>
  <c r="CT847" i="1" s="1"/>
  <c r="S847" i="1" s="1"/>
  <c r="AG847" i="1"/>
  <c r="CU847" i="1" s="1"/>
  <c r="T847" i="1" s="1"/>
  <c r="AH847" i="1"/>
  <c r="AI847" i="1"/>
  <c r="AJ847" i="1"/>
  <c r="CV847" i="1"/>
  <c r="U847" i="1" s="1"/>
  <c r="CW847" i="1"/>
  <c r="V847" i="1" s="1"/>
  <c r="CX847" i="1"/>
  <c r="W847" i="1" s="1"/>
  <c r="FR847" i="1"/>
  <c r="GL847" i="1"/>
  <c r="GO847" i="1"/>
  <c r="GP847" i="1"/>
  <c r="GV847" i="1"/>
  <c r="HC847" i="1"/>
  <c r="GX847" i="1" s="1"/>
  <c r="C848" i="1"/>
  <c r="D848" i="1"/>
  <c r="N848" i="1"/>
  <c r="W848" i="1"/>
  <c r="AC848" i="1"/>
  <c r="CQ848" i="1" s="1"/>
  <c r="P848" i="1" s="1"/>
  <c r="AE848" i="1"/>
  <c r="AF848" i="1"/>
  <c r="CT848" i="1" s="1"/>
  <c r="S848" i="1" s="1"/>
  <c r="AG848" i="1"/>
  <c r="AH848" i="1"/>
  <c r="CV848" i="1" s="1"/>
  <c r="U848" i="1" s="1"/>
  <c r="AI848" i="1"/>
  <c r="AJ848" i="1"/>
  <c r="CX848" i="1" s="1"/>
  <c r="CU848" i="1"/>
  <c r="T848" i="1" s="1"/>
  <c r="CW848" i="1"/>
  <c r="V848" i="1" s="1"/>
  <c r="FR848" i="1"/>
  <c r="GL848" i="1"/>
  <c r="GO848" i="1"/>
  <c r="GP848" i="1"/>
  <c r="GV848" i="1"/>
  <c r="GX848" i="1"/>
  <c r="HC848" i="1"/>
  <c r="I849" i="1"/>
  <c r="N849" i="1"/>
  <c r="AC849" i="1"/>
  <c r="AE849" i="1"/>
  <c r="AF849" i="1"/>
  <c r="CT849" i="1" s="1"/>
  <c r="AG849" i="1"/>
  <c r="AH849" i="1"/>
  <c r="AI849" i="1"/>
  <c r="AJ849" i="1"/>
  <c r="CX849" i="1" s="1"/>
  <c r="CQ849" i="1"/>
  <c r="CU849" i="1"/>
  <c r="CV849" i="1"/>
  <c r="CW849" i="1"/>
  <c r="V849" i="1" s="1"/>
  <c r="FR849" i="1"/>
  <c r="GL849" i="1"/>
  <c r="GO849" i="1"/>
  <c r="GP849" i="1"/>
  <c r="GV849" i="1"/>
  <c r="GX849" i="1"/>
  <c r="HC849" i="1"/>
  <c r="I850" i="1"/>
  <c r="N850" i="1"/>
  <c r="AC850" i="1"/>
  <c r="AE850" i="1"/>
  <c r="AD850" i="1" s="1"/>
  <c r="AF850" i="1"/>
  <c r="CT850" i="1" s="1"/>
  <c r="AG850" i="1"/>
  <c r="AH850" i="1"/>
  <c r="CV850" i="1" s="1"/>
  <c r="AI850" i="1"/>
  <c r="AJ850" i="1"/>
  <c r="CX850" i="1" s="1"/>
  <c r="CQ850" i="1"/>
  <c r="CS850" i="1"/>
  <c r="CU850" i="1"/>
  <c r="CW850" i="1"/>
  <c r="FR850" i="1"/>
  <c r="GL850" i="1"/>
  <c r="GO850" i="1"/>
  <c r="GP850" i="1"/>
  <c r="GV850" i="1"/>
  <c r="HC850" i="1"/>
  <c r="C851" i="1"/>
  <c r="D851" i="1"/>
  <c r="N851" i="1"/>
  <c r="V851" i="1"/>
  <c r="AC851" i="1"/>
  <c r="CQ851" i="1" s="1"/>
  <c r="P851" i="1" s="1"/>
  <c r="AD851" i="1"/>
  <c r="CR851" i="1" s="1"/>
  <c r="Q851" i="1" s="1"/>
  <c r="AE851" i="1"/>
  <c r="AF851" i="1"/>
  <c r="AG851" i="1"/>
  <c r="CU851" i="1" s="1"/>
  <c r="T851" i="1" s="1"/>
  <c r="AH851" i="1"/>
  <c r="AI851" i="1"/>
  <c r="CW851" i="1" s="1"/>
  <c r="AJ851" i="1"/>
  <c r="CX851" i="1" s="1"/>
  <c r="W851" i="1" s="1"/>
  <c r="CS851" i="1"/>
  <c r="R851" i="1" s="1"/>
  <c r="CT851" i="1"/>
  <c r="S851" i="1" s="1"/>
  <c r="CV851" i="1"/>
  <c r="U851" i="1" s="1"/>
  <c r="FR851" i="1"/>
  <c r="GL851" i="1"/>
  <c r="GO851" i="1"/>
  <c r="GP851" i="1"/>
  <c r="GV851" i="1"/>
  <c r="HC851" i="1"/>
  <c r="GX851" i="1" s="1"/>
  <c r="C852" i="1"/>
  <c r="D852" i="1"/>
  <c r="N852" i="1"/>
  <c r="W852" i="1"/>
  <c r="AC852" i="1"/>
  <c r="CQ852" i="1" s="1"/>
  <c r="P852" i="1" s="1"/>
  <c r="AE852" i="1"/>
  <c r="CS852" i="1" s="1"/>
  <c r="R852" i="1" s="1"/>
  <c r="AF852" i="1"/>
  <c r="AG852" i="1"/>
  <c r="CU852" i="1" s="1"/>
  <c r="T852" i="1" s="1"/>
  <c r="AH852" i="1"/>
  <c r="CV852" i="1" s="1"/>
  <c r="U852" i="1" s="1"/>
  <c r="AI852" i="1"/>
  <c r="CW852" i="1" s="1"/>
  <c r="V852" i="1" s="1"/>
  <c r="AJ852" i="1"/>
  <c r="CT852" i="1"/>
  <c r="S852" i="1" s="1"/>
  <c r="CX852" i="1"/>
  <c r="FR852" i="1"/>
  <c r="GL852" i="1"/>
  <c r="GO852" i="1"/>
  <c r="GP852" i="1"/>
  <c r="GV852" i="1"/>
  <c r="GX852" i="1"/>
  <c r="HC852" i="1"/>
  <c r="I853" i="1"/>
  <c r="W853" i="1" s="1"/>
  <c r="N853" i="1"/>
  <c r="AC853" i="1"/>
  <c r="CQ853" i="1" s="1"/>
  <c r="AE853" i="1"/>
  <c r="CS853" i="1" s="1"/>
  <c r="AF853" i="1"/>
  <c r="AG853" i="1"/>
  <c r="CU853" i="1" s="1"/>
  <c r="AH853" i="1"/>
  <c r="AI853" i="1"/>
  <c r="CW853" i="1" s="1"/>
  <c r="AJ853" i="1"/>
  <c r="CT853" i="1"/>
  <c r="CV853" i="1"/>
  <c r="CX853" i="1"/>
  <c r="FR853" i="1"/>
  <c r="GL853" i="1"/>
  <c r="GO853" i="1"/>
  <c r="GP853" i="1"/>
  <c r="GV853" i="1"/>
  <c r="HC853" i="1"/>
  <c r="I854" i="1"/>
  <c r="N854" i="1"/>
  <c r="AC854" i="1"/>
  <c r="CQ854" i="1" s="1"/>
  <c r="AE854" i="1"/>
  <c r="CS854" i="1" s="1"/>
  <c r="AF854" i="1"/>
  <c r="AG854" i="1"/>
  <c r="CU854" i="1" s="1"/>
  <c r="AH854" i="1"/>
  <c r="AI854" i="1"/>
  <c r="CW854" i="1" s="1"/>
  <c r="AJ854" i="1"/>
  <c r="CT854" i="1"/>
  <c r="CV854" i="1"/>
  <c r="CX854" i="1"/>
  <c r="FR854" i="1"/>
  <c r="GL854" i="1"/>
  <c r="GO854" i="1"/>
  <c r="GP854" i="1"/>
  <c r="GV854" i="1"/>
  <c r="HC854" i="1"/>
  <c r="C855" i="1"/>
  <c r="D855" i="1"/>
  <c r="N855" i="1"/>
  <c r="V855" i="1"/>
  <c r="AC855" i="1"/>
  <c r="CQ855" i="1" s="1"/>
  <c r="P855" i="1" s="1"/>
  <c r="AD855" i="1"/>
  <c r="CR855" i="1" s="1"/>
  <c r="Q855" i="1" s="1"/>
  <c r="AE855" i="1"/>
  <c r="AF855" i="1"/>
  <c r="CT855" i="1" s="1"/>
  <c r="S855" i="1" s="1"/>
  <c r="AG855" i="1"/>
  <c r="AH855" i="1"/>
  <c r="CV855" i="1" s="1"/>
  <c r="U855" i="1" s="1"/>
  <c r="AI855" i="1"/>
  <c r="AJ855" i="1"/>
  <c r="CX855" i="1" s="1"/>
  <c r="W855" i="1" s="1"/>
  <c r="CS855" i="1"/>
  <c r="R855" i="1" s="1"/>
  <c r="CU855" i="1"/>
  <c r="T855" i="1" s="1"/>
  <c r="CW855" i="1"/>
  <c r="FR855" i="1"/>
  <c r="GL855" i="1"/>
  <c r="GO855" i="1"/>
  <c r="GP855" i="1"/>
  <c r="GV855" i="1"/>
  <c r="HC855" i="1" s="1"/>
  <c r="GX855" i="1" s="1"/>
  <c r="C856" i="1"/>
  <c r="D856" i="1"/>
  <c r="N856" i="1"/>
  <c r="AC856" i="1"/>
  <c r="CQ856" i="1" s="1"/>
  <c r="P856" i="1" s="1"/>
  <c r="AE856" i="1"/>
  <c r="AD856" i="1" s="1"/>
  <c r="CR856" i="1" s="1"/>
  <c r="Q856" i="1" s="1"/>
  <c r="AF856" i="1"/>
  <c r="AG856" i="1"/>
  <c r="CU856" i="1" s="1"/>
  <c r="T856" i="1" s="1"/>
  <c r="AH856" i="1"/>
  <c r="CV856" i="1" s="1"/>
  <c r="U856" i="1" s="1"/>
  <c r="AI856" i="1"/>
  <c r="CW856" i="1" s="1"/>
  <c r="V856" i="1" s="1"/>
  <c r="AJ856" i="1"/>
  <c r="CT856" i="1"/>
  <c r="S856" i="1" s="1"/>
  <c r="CX856" i="1"/>
  <c r="W856" i="1" s="1"/>
  <c r="FR856" i="1"/>
  <c r="GL856" i="1"/>
  <c r="GO856" i="1"/>
  <c r="GP856" i="1"/>
  <c r="GV856" i="1"/>
  <c r="HC856" i="1"/>
  <c r="GX856" i="1" s="1"/>
  <c r="I857" i="1"/>
  <c r="U857" i="1" s="1"/>
  <c r="N857" i="1"/>
  <c r="X857" i="1"/>
  <c r="AC857" i="1"/>
  <c r="CQ857" i="1" s="1"/>
  <c r="AD857" i="1"/>
  <c r="AE857" i="1"/>
  <c r="CS857" i="1" s="1"/>
  <c r="AF857" i="1"/>
  <c r="AG857" i="1"/>
  <c r="CU857" i="1" s="1"/>
  <c r="AH857" i="1"/>
  <c r="AI857" i="1"/>
  <c r="CW857" i="1" s="1"/>
  <c r="AJ857" i="1"/>
  <c r="CR857" i="1"/>
  <c r="CT857" i="1"/>
  <c r="CV857" i="1"/>
  <c r="CX857" i="1"/>
  <c r="CY857" i="1"/>
  <c r="CZ857" i="1"/>
  <c r="Y857" i="1" s="1"/>
  <c r="FR857" i="1"/>
  <c r="GL857" i="1"/>
  <c r="GO857" i="1"/>
  <c r="GP857" i="1"/>
  <c r="GV857" i="1"/>
  <c r="HC857" i="1"/>
  <c r="I858" i="1"/>
  <c r="N858" i="1"/>
  <c r="AC858" i="1"/>
  <c r="CQ858" i="1" s="1"/>
  <c r="AD858" i="1"/>
  <c r="AE858" i="1"/>
  <c r="CS858" i="1" s="1"/>
  <c r="AF858" i="1"/>
  <c r="AG858" i="1"/>
  <c r="CU858" i="1" s="1"/>
  <c r="T858" i="1" s="1"/>
  <c r="AH858" i="1"/>
  <c r="AI858" i="1"/>
  <c r="CW858" i="1" s="1"/>
  <c r="AJ858" i="1"/>
  <c r="CR858" i="1"/>
  <c r="CT858" i="1"/>
  <c r="CV858" i="1"/>
  <c r="CX858" i="1"/>
  <c r="FR858" i="1"/>
  <c r="GL858" i="1"/>
  <c r="GO858" i="1"/>
  <c r="GP858" i="1"/>
  <c r="GV858" i="1"/>
  <c r="HC858" i="1"/>
  <c r="I859" i="1"/>
  <c r="U859" i="1" s="1"/>
  <c r="N859" i="1"/>
  <c r="X859" i="1"/>
  <c r="AC859" i="1"/>
  <c r="CQ859" i="1" s="1"/>
  <c r="AD859" i="1"/>
  <c r="AE859" i="1"/>
  <c r="CS859" i="1" s="1"/>
  <c r="AF859" i="1"/>
  <c r="AG859" i="1"/>
  <c r="CU859" i="1" s="1"/>
  <c r="AH859" i="1"/>
  <c r="AI859" i="1"/>
  <c r="CW859" i="1" s="1"/>
  <c r="AJ859" i="1"/>
  <c r="CR859" i="1"/>
  <c r="CT859" i="1"/>
  <c r="CV859" i="1"/>
  <c r="CX859" i="1"/>
  <c r="CY859" i="1"/>
  <c r="CZ859" i="1"/>
  <c r="Y859" i="1" s="1"/>
  <c r="FR859" i="1"/>
  <c r="GL859" i="1"/>
  <c r="GO859" i="1"/>
  <c r="GP859" i="1"/>
  <c r="GV859" i="1"/>
  <c r="HC859" i="1"/>
  <c r="I860" i="1"/>
  <c r="N860" i="1"/>
  <c r="AC860" i="1"/>
  <c r="CQ860" i="1" s="1"/>
  <c r="AD860" i="1"/>
  <c r="AE860" i="1"/>
  <c r="CS860" i="1" s="1"/>
  <c r="AF860" i="1"/>
  <c r="AG860" i="1"/>
  <c r="CU860" i="1" s="1"/>
  <c r="T860" i="1" s="1"/>
  <c r="AH860" i="1"/>
  <c r="AI860" i="1"/>
  <c r="CW860" i="1" s="1"/>
  <c r="AJ860" i="1"/>
  <c r="CR860" i="1"/>
  <c r="CT860" i="1"/>
  <c r="CV860" i="1"/>
  <c r="CX860" i="1"/>
  <c r="FR860" i="1"/>
  <c r="GL860" i="1"/>
  <c r="GO860" i="1"/>
  <c r="GP860" i="1"/>
  <c r="GV860" i="1"/>
  <c r="HC860" i="1"/>
  <c r="I861" i="1"/>
  <c r="U861" i="1" s="1"/>
  <c r="N861" i="1"/>
  <c r="X861" i="1"/>
  <c r="AC861" i="1"/>
  <c r="CQ861" i="1" s="1"/>
  <c r="AD861" i="1"/>
  <c r="AE861" i="1"/>
  <c r="CS861" i="1" s="1"/>
  <c r="AF861" i="1"/>
  <c r="AG861" i="1"/>
  <c r="CU861" i="1" s="1"/>
  <c r="AH861" i="1"/>
  <c r="AI861" i="1"/>
  <c r="CW861" i="1" s="1"/>
  <c r="AJ861" i="1"/>
  <c r="CR861" i="1"/>
  <c r="CT861" i="1"/>
  <c r="CV861" i="1"/>
  <c r="CX861" i="1"/>
  <c r="CY861" i="1"/>
  <c r="CZ861" i="1"/>
  <c r="Y861" i="1" s="1"/>
  <c r="FR861" i="1"/>
  <c r="GL861" i="1"/>
  <c r="GO861" i="1"/>
  <c r="GP861" i="1"/>
  <c r="GV861" i="1"/>
  <c r="HC861" i="1"/>
  <c r="I862" i="1"/>
  <c r="N862" i="1"/>
  <c r="AC862" i="1"/>
  <c r="CQ862" i="1" s="1"/>
  <c r="AD862" i="1"/>
  <c r="AE862" i="1"/>
  <c r="CS862" i="1" s="1"/>
  <c r="AF862" i="1"/>
  <c r="AG862" i="1"/>
  <c r="CU862" i="1" s="1"/>
  <c r="T862" i="1" s="1"/>
  <c r="AH862" i="1"/>
  <c r="AI862" i="1"/>
  <c r="CW862" i="1" s="1"/>
  <c r="AJ862" i="1"/>
  <c r="CR862" i="1"/>
  <c r="CT862" i="1"/>
  <c r="CV862" i="1"/>
  <c r="CX862" i="1"/>
  <c r="FR862" i="1"/>
  <c r="GL862" i="1"/>
  <c r="GO862" i="1"/>
  <c r="GP862" i="1"/>
  <c r="GV862" i="1"/>
  <c r="HC862" i="1" s="1"/>
  <c r="GX862" i="1" s="1"/>
  <c r="B864" i="1"/>
  <c r="B827" i="1" s="1"/>
  <c r="C864" i="1"/>
  <c r="C827" i="1" s="1"/>
  <c r="D864" i="1"/>
  <c r="D827" i="1" s="1"/>
  <c r="F864" i="1"/>
  <c r="F827" i="1" s="1"/>
  <c r="G864" i="1"/>
  <c r="G827" i="1" s="1"/>
  <c r="AO864" i="1"/>
  <c r="AO827" i="1" s="1"/>
  <c r="BX864" i="1"/>
  <c r="BX827" i="1" s="1"/>
  <c r="CK864" i="1"/>
  <c r="CK827" i="1" s="1"/>
  <c r="CL864" i="1"/>
  <c r="CL827" i="1" s="1"/>
  <c r="CM864" i="1"/>
  <c r="CM827" i="1" s="1"/>
  <c r="EG864" i="1"/>
  <c r="EG827" i="1" s="1"/>
  <c r="FP864" i="1"/>
  <c r="FP827" i="1" s="1"/>
  <c r="GC864" i="1"/>
  <c r="GC827" i="1" s="1"/>
  <c r="GD864" i="1"/>
  <c r="GD827" i="1" s="1"/>
  <c r="GE864" i="1"/>
  <c r="GE827" i="1" s="1"/>
  <c r="F868" i="1"/>
  <c r="P868" i="1"/>
  <c r="B894" i="1"/>
  <c r="B762" i="1" s="1"/>
  <c r="C894" i="1"/>
  <c r="C762" i="1" s="1"/>
  <c r="D894" i="1"/>
  <c r="D762" i="1" s="1"/>
  <c r="F894" i="1"/>
  <c r="F762" i="1" s="1"/>
  <c r="G894" i="1"/>
  <c r="G762" i="1" s="1"/>
  <c r="AO894" i="1"/>
  <c r="AO762" i="1" s="1"/>
  <c r="EG894" i="1"/>
  <c r="EG762" i="1" s="1"/>
  <c r="F898" i="1"/>
  <c r="P898" i="1"/>
  <c r="D924" i="1"/>
  <c r="E926" i="1"/>
  <c r="Z926" i="1"/>
  <c r="AA926" i="1"/>
  <c r="AB926" i="1"/>
  <c r="AC926" i="1"/>
  <c r="AD926" i="1"/>
  <c r="AE926" i="1"/>
  <c r="AF926" i="1"/>
  <c r="AG926" i="1"/>
  <c r="AH926" i="1"/>
  <c r="AI926" i="1"/>
  <c r="AJ926" i="1"/>
  <c r="AK926" i="1"/>
  <c r="AL926" i="1"/>
  <c r="AM926" i="1"/>
  <c r="AN926" i="1"/>
  <c r="BE926" i="1"/>
  <c r="BF926" i="1"/>
  <c r="BG926" i="1"/>
  <c r="BH926" i="1"/>
  <c r="BI926" i="1"/>
  <c r="BJ926" i="1"/>
  <c r="BK926" i="1"/>
  <c r="BL926" i="1"/>
  <c r="BM926" i="1"/>
  <c r="BN926" i="1"/>
  <c r="BO926" i="1"/>
  <c r="BP926" i="1"/>
  <c r="BQ926" i="1"/>
  <c r="BR926" i="1"/>
  <c r="BS926" i="1"/>
  <c r="BT926" i="1"/>
  <c r="BU926" i="1"/>
  <c r="BV926" i="1"/>
  <c r="BW926" i="1"/>
  <c r="BX926" i="1"/>
  <c r="BY926" i="1"/>
  <c r="BZ926" i="1"/>
  <c r="CA926" i="1"/>
  <c r="CB926" i="1"/>
  <c r="CC926" i="1"/>
  <c r="CD926" i="1"/>
  <c r="CE926" i="1"/>
  <c r="CF926" i="1"/>
  <c r="CG926" i="1"/>
  <c r="CH926" i="1"/>
  <c r="CI926" i="1"/>
  <c r="CJ926" i="1"/>
  <c r="CK926" i="1"/>
  <c r="CL926" i="1"/>
  <c r="CM926" i="1"/>
  <c r="CN926" i="1"/>
  <c r="CO926" i="1"/>
  <c r="CP926" i="1"/>
  <c r="CQ926" i="1"/>
  <c r="CR926" i="1"/>
  <c r="CS926" i="1"/>
  <c r="CT926" i="1"/>
  <c r="CU926" i="1"/>
  <c r="CV926" i="1"/>
  <c r="CW926" i="1"/>
  <c r="CX926" i="1"/>
  <c r="CY926" i="1"/>
  <c r="CZ926" i="1"/>
  <c r="DA926" i="1"/>
  <c r="DB926" i="1"/>
  <c r="DC926" i="1"/>
  <c r="DD926" i="1"/>
  <c r="DE926" i="1"/>
  <c r="DF926" i="1"/>
  <c r="DR926" i="1"/>
  <c r="DS926" i="1"/>
  <c r="DT926" i="1"/>
  <c r="DU926" i="1"/>
  <c r="DV926" i="1"/>
  <c r="DW926" i="1"/>
  <c r="DX926" i="1"/>
  <c r="DY926" i="1"/>
  <c r="DZ926" i="1"/>
  <c r="EA926" i="1"/>
  <c r="EB926" i="1"/>
  <c r="EC926" i="1"/>
  <c r="ED926" i="1"/>
  <c r="EE926" i="1"/>
  <c r="EF926" i="1"/>
  <c r="EW926" i="1"/>
  <c r="EX926" i="1"/>
  <c r="EY926" i="1"/>
  <c r="EZ926" i="1"/>
  <c r="FA926" i="1"/>
  <c r="FB926" i="1"/>
  <c r="FC926" i="1"/>
  <c r="FD926" i="1"/>
  <c r="FE926" i="1"/>
  <c r="FF926" i="1"/>
  <c r="FG926" i="1"/>
  <c r="FH926" i="1"/>
  <c r="FI926" i="1"/>
  <c r="FJ926" i="1"/>
  <c r="FK926" i="1"/>
  <c r="FL926" i="1"/>
  <c r="FM926" i="1"/>
  <c r="FN926" i="1"/>
  <c r="FO926" i="1"/>
  <c r="FP926" i="1"/>
  <c r="FQ926" i="1"/>
  <c r="FR926" i="1"/>
  <c r="FS926" i="1"/>
  <c r="FT926" i="1"/>
  <c r="FU926" i="1"/>
  <c r="FV926" i="1"/>
  <c r="FW926" i="1"/>
  <c r="FX926" i="1"/>
  <c r="FY926" i="1"/>
  <c r="FZ926" i="1"/>
  <c r="GA926" i="1"/>
  <c r="GB926" i="1"/>
  <c r="GC926" i="1"/>
  <c r="GD926" i="1"/>
  <c r="GE926" i="1"/>
  <c r="GF926" i="1"/>
  <c r="GG926" i="1"/>
  <c r="GH926" i="1"/>
  <c r="GI926" i="1"/>
  <c r="GJ926" i="1"/>
  <c r="GK926" i="1"/>
  <c r="GL926" i="1"/>
  <c r="GM926" i="1"/>
  <c r="GN926" i="1"/>
  <c r="GO926" i="1"/>
  <c r="GP926" i="1"/>
  <c r="GQ926" i="1"/>
  <c r="GR926" i="1"/>
  <c r="GS926" i="1"/>
  <c r="GT926" i="1"/>
  <c r="GU926" i="1"/>
  <c r="GV926" i="1"/>
  <c r="GW926" i="1"/>
  <c r="GX926" i="1"/>
  <c r="D928" i="1"/>
  <c r="E930" i="1"/>
  <c r="Z930" i="1"/>
  <c r="AA930" i="1"/>
  <c r="AM930" i="1"/>
  <c r="AN930" i="1"/>
  <c r="BE930" i="1"/>
  <c r="BF930" i="1"/>
  <c r="BG930" i="1"/>
  <c r="BH930" i="1"/>
  <c r="BI930" i="1"/>
  <c r="BJ930" i="1"/>
  <c r="BK930" i="1"/>
  <c r="BL930" i="1"/>
  <c r="BM930" i="1"/>
  <c r="BN930" i="1"/>
  <c r="BO930" i="1"/>
  <c r="BP930" i="1"/>
  <c r="BQ930" i="1"/>
  <c r="BR930" i="1"/>
  <c r="BS930" i="1"/>
  <c r="BT930" i="1"/>
  <c r="BU930" i="1"/>
  <c r="BV930" i="1"/>
  <c r="BW930" i="1"/>
  <c r="CN930" i="1"/>
  <c r="CO930" i="1"/>
  <c r="CP930" i="1"/>
  <c r="CQ930" i="1"/>
  <c r="CR930" i="1"/>
  <c r="CS930" i="1"/>
  <c r="CT930" i="1"/>
  <c r="CU930" i="1"/>
  <c r="CV930" i="1"/>
  <c r="CW930" i="1"/>
  <c r="CX930" i="1"/>
  <c r="CY930" i="1"/>
  <c r="CZ930" i="1"/>
  <c r="DA930" i="1"/>
  <c r="DB930" i="1"/>
  <c r="DC930" i="1"/>
  <c r="DD930" i="1"/>
  <c r="DE930" i="1"/>
  <c r="DF930" i="1"/>
  <c r="DR930" i="1"/>
  <c r="DS930" i="1"/>
  <c r="EE930" i="1"/>
  <c r="EF930" i="1"/>
  <c r="EW930" i="1"/>
  <c r="EX930" i="1"/>
  <c r="EY930" i="1"/>
  <c r="EZ930" i="1"/>
  <c r="FA930" i="1"/>
  <c r="FB930" i="1"/>
  <c r="FC930" i="1"/>
  <c r="FD930" i="1"/>
  <c r="FE930" i="1"/>
  <c r="FF930" i="1"/>
  <c r="FG930" i="1"/>
  <c r="FH930" i="1"/>
  <c r="FI930" i="1"/>
  <c r="FJ930" i="1"/>
  <c r="FK930" i="1"/>
  <c r="FL930" i="1"/>
  <c r="FM930" i="1"/>
  <c r="FN930" i="1"/>
  <c r="FO930" i="1"/>
  <c r="GF930" i="1"/>
  <c r="GG930" i="1"/>
  <c r="GH930" i="1"/>
  <c r="GI930" i="1"/>
  <c r="GJ930" i="1"/>
  <c r="GK930" i="1"/>
  <c r="GL930" i="1"/>
  <c r="GM930" i="1"/>
  <c r="GN930" i="1"/>
  <c r="GO930" i="1"/>
  <c r="GP930" i="1"/>
  <c r="GQ930" i="1"/>
  <c r="GR930" i="1"/>
  <c r="GS930" i="1"/>
  <c r="GT930" i="1"/>
  <c r="GU930" i="1"/>
  <c r="GV930" i="1"/>
  <c r="GW930" i="1"/>
  <c r="GX930" i="1"/>
  <c r="C932" i="1"/>
  <c r="D932" i="1"/>
  <c r="N932" i="1"/>
  <c r="T932" i="1"/>
  <c r="AC932" i="1"/>
  <c r="CQ932" i="1" s="1"/>
  <c r="P932" i="1" s="1"/>
  <c r="AD932" i="1"/>
  <c r="CR932" i="1" s="1"/>
  <c r="Q932" i="1" s="1"/>
  <c r="AE932" i="1"/>
  <c r="AF932" i="1"/>
  <c r="AG932" i="1"/>
  <c r="AH932" i="1"/>
  <c r="CV932" i="1" s="1"/>
  <c r="U932" i="1" s="1"/>
  <c r="AI932" i="1"/>
  <c r="CW932" i="1" s="1"/>
  <c r="V932" i="1" s="1"/>
  <c r="AJ932" i="1"/>
  <c r="CX932" i="1" s="1"/>
  <c r="W932" i="1" s="1"/>
  <c r="CS932" i="1"/>
  <c r="R932" i="1" s="1"/>
  <c r="CT932" i="1"/>
  <c r="S932" i="1" s="1"/>
  <c r="CU932" i="1"/>
  <c r="FR932" i="1"/>
  <c r="GL932" i="1"/>
  <c r="GO932" i="1"/>
  <c r="GP932" i="1"/>
  <c r="GV932" i="1"/>
  <c r="HC932" i="1" s="1"/>
  <c r="GX932" i="1" s="1"/>
  <c r="C933" i="1"/>
  <c r="D933" i="1"/>
  <c r="N933" i="1"/>
  <c r="S933" i="1"/>
  <c r="AC933" i="1"/>
  <c r="CQ933" i="1" s="1"/>
  <c r="P933" i="1" s="1"/>
  <c r="AE933" i="1"/>
  <c r="AD933" i="1" s="1"/>
  <c r="AF933" i="1"/>
  <c r="AG933" i="1"/>
  <c r="CU933" i="1" s="1"/>
  <c r="T933" i="1" s="1"/>
  <c r="AH933" i="1"/>
  <c r="CV933" i="1" s="1"/>
  <c r="U933" i="1" s="1"/>
  <c r="AI933" i="1"/>
  <c r="CW933" i="1" s="1"/>
  <c r="V933" i="1" s="1"/>
  <c r="AJ933" i="1"/>
  <c r="CS933" i="1"/>
  <c r="R933" i="1" s="1"/>
  <c r="CT933" i="1"/>
  <c r="CX933" i="1"/>
  <c r="W933" i="1" s="1"/>
  <c r="FR933" i="1"/>
  <c r="GL933" i="1"/>
  <c r="GO933" i="1"/>
  <c r="GP933" i="1"/>
  <c r="GV933" i="1"/>
  <c r="HC933" i="1" s="1"/>
  <c r="GX933" i="1" s="1"/>
  <c r="I934" i="1"/>
  <c r="S934" i="1" s="1"/>
  <c r="N934" i="1"/>
  <c r="AC934" i="1"/>
  <c r="CQ934" i="1" s="1"/>
  <c r="AE934" i="1"/>
  <c r="AD934" i="1" s="1"/>
  <c r="AF934" i="1"/>
  <c r="AG934" i="1"/>
  <c r="CU934" i="1" s="1"/>
  <c r="AH934" i="1"/>
  <c r="CV934" i="1" s="1"/>
  <c r="AI934" i="1"/>
  <c r="CW934" i="1" s="1"/>
  <c r="AJ934" i="1"/>
  <c r="CS934" i="1"/>
  <c r="CT934" i="1"/>
  <c r="CX934" i="1"/>
  <c r="FR934" i="1"/>
  <c r="GL934" i="1"/>
  <c r="GO934" i="1"/>
  <c r="GP934" i="1"/>
  <c r="GV934" i="1"/>
  <c r="HC934" i="1" s="1"/>
  <c r="I935" i="1"/>
  <c r="N935" i="1"/>
  <c r="AC935" i="1"/>
  <c r="CQ935" i="1" s="1"/>
  <c r="AE935" i="1"/>
  <c r="AD935" i="1" s="1"/>
  <c r="AF935" i="1"/>
  <c r="AG935" i="1"/>
  <c r="CU935" i="1" s="1"/>
  <c r="AH935" i="1"/>
  <c r="CV935" i="1" s="1"/>
  <c r="AI935" i="1"/>
  <c r="CW935" i="1" s="1"/>
  <c r="AJ935" i="1"/>
  <c r="CS935" i="1"/>
  <c r="CT935" i="1"/>
  <c r="CX935" i="1"/>
  <c r="FR935" i="1"/>
  <c r="GL935" i="1"/>
  <c r="GO935" i="1"/>
  <c r="GP935" i="1"/>
  <c r="GV935" i="1"/>
  <c r="HC935" i="1" s="1"/>
  <c r="I936" i="1"/>
  <c r="S936" i="1" s="1"/>
  <c r="N936" i="1"/>
  <c r="AC936" i="1"/>
  <c r="CQ936" i="1" s="1"/>
  <c r="AE936" i="1"/>
  <c r="AD936" i="1" s="1"/>
  <c r="AF936" i="1"/>
  <c r="AG936" i="1"/>
  <c r="CU936" i="1" s="1"/>
  <c r="AH936" i="1"/>
  <c r="CV936" i="1" s="1"/>
  <c r="AI936" i="1"/>
  <c r="CW936" i="1" s="1"/>
  <c r="AJ936" i="1"/>
  <c r="CS936" i="1"/>
  <c r="CT936" i="1"/>
  <c r="CX936" i="1"/>
  <c r="FR936" i="1"/>
  <c r="GL936" i="1"/>
  <c r="GO936" i="1"/>
  <c r="GP936" i="1"/>
  <c r="GV936" i="1"/>
  <c r="HC936" i="1" s="1"/>
  <c r="I937" i="1"/>
  <c r="N937" i="1"/>
  <c r="AC937" i="1"/>
  <c r="CQ937" i="1" s="1"/>
  <c r="AE937" i="1"/>
  <c r="AD937" i="1" s="1"/>
  <c r="AF937" i="1"/>
  <c r="AG937" i="1"/>
  <c r="CU937" i="1" s="1"/>
  <c r="AH937" i="1"/>
  <c r="CV937" i="1" s="1"/>
  <c r="AI937" i="1"/>
  <c r="CW937" i="1" s="1"/>
  <c r="AJ937" i="1"/>
  <c r="CS937" i="1"/>
  <c r="CT937" i="1"/>
  <c r="CX937" i="1"/>
  <c r="FR937" i="1"/>
  <c r="GL937" i="1"/>
  <c r="GO937" i="1"/>
  <c r="GP937" i="1"/>
  <c r="GV937" i="1"/>
  <c r="HC937" i="1" s="1"/>
  <c r="C938" i="1"/>
  <c r="D938" i="1"/>
  <c r="N938" i="1"/>
  <c r="R938" i="1"/>
  <c r="AC938" i="1"/>
  <c r="CQ938" i="1" s="1"/>
  <c r="P938" i="1" s="1"/>
  <c r="AD938" i="1"/>
  <c r="AE938" i="1"/>
  <c r="AF938" i="1"/>
  <c r="AG938" i="1"/>
  <c r="CU938" i="1" s="1"/>
  <c r="T938" i="1" s="1"/>
  <c r="AH938" i="1"/>
  <c r="CV938" i="1" s="1"/>
  <c r="U938" i="1" s="1"/>
  <c r="AI938" i="1"/>
  <c r="AJ938" i="1"/>
  <c r="CR938" i="1"/>
  <c r="Q938" i="1" s="1"/>
  <c r="CS938" i="1"/>
  <c r="CW938" i="1"/>
  <c r="V938" i="1" s="1"/>
  <c r="CX938" i="1"/>
  <c r="W938" i="1" s="1"/>
  <c r="FR938" i="1"/>
  <c r="GL938" i="1"/>
  <c r="GO938" i="1"/>
  <c r="GP938" i="1"/>
  <c r="GV938" i="1"/>
  <c r="HC938" i="1"/>
  <c r="GX938" i="1" s="1"/>
  <c r="C939" i="1"/>
  <c r="D939" i="1"/>
  <c r="N939" i="1"/>
  <c r="W939" i="1"/>
  <c r="AC939" i="1"/>
  <c r="CQ939" i="1" s="1"/>
  <c r="P939" i="1" s="1"/>
  <c r="AE939" i="1"/>
  <c r="CS939" i="1" s="1"/>
  <c r="R939" i="1" s="1"/>
  <c r="AF939" i="1"/>
  <c r="CT939" i="1" s="1"/>
  <c r="S939" i="1" s="1"/>
  <c r="AG939" i="1"/>
  <c r="CU939" i="1" s="1"/>
  <c r="T939" i="1" s="1"/>
  <c r="AH939" i="1"/>
  <c r="CV939" i="1" s="1"/>
  <c r="U939" i="1" s="1"/>
  <c r="AI939" i="1"/>
  <c r="AJ939" i="1"/>
  <c r="CW939" i="1"/>
  <c r="V939" i="1" s="1"/>
  <c r="CX939" i="1"/>
  <c r="FR939" i="1"/>
  <c r="GL939" i="1"/>
  <c r="GO939" i="1"/>
  <c r="GP939" i="1"/>
  <c r="GV939" i="1"/>
  <c r="GX939" i="1"/>
  <c r="HC939" i="1"/>
  <c r="I940" i="1"/>
  <c r="GX940" i="1" s="1"/>
  <c r="N940" i="1"/>
  <c r="AC940" i="1"/>
  <c r="AE940" i="1"/>
  <c r="CS940" i="1" s="1"/>
  <c r="AF940" i="1"/>
  <c r="CT940" i="1" s="1"/>
  <c r="AG940" i="1"/>
  <c r="CU940" i="1" s="1"/>
  <c r="AH940" i="1"/>
  <c r="AI940" i="1"/>
  <c r="AJ940" i="1"/>
  <c r="CQ940" i="1"/>
  <c r="CV940" i="1"/>
  <c r="CW940" i="1"/>
  <c r="CX940" i="1"/>
  <c r="FR940" i="1"/>
  <c r="GL940" i="1"/>
  <c r="GO940" i="1"/>
  <c r="GP940" i="1"/>
  <c r="GV940" i="1"/>
  <c r="HC940" i="1"/>
  <c r="I941" i="1"/>
  <c r="GX941" i="1" s="1"/>
  <c r="N941" i="1"/>
  <c r="AC941" i="1"/>
  <c r="AE941" i="1"/>
  <c r="CS941" i="1" s="1"/>
  <c r="AF941" i="1"/>
  <c r="CT941" i="1" s="1"/>
  <c r="AG941" i="1"/>
  <c r="CU941" i="1" s="1"/>
  <c r="AH941" i="1"/>
  <c r="AI941" i="1"/>
  <c r="AJ941" i="1"/>
  <c r="CQ941" i="1"/>
  <c r="CV941" i="1"/>
  <c r="CW941" i="1"/>
  <c r="CX941" i="1"/>
  <c r="FR941" i="1"/>
  <c r="GL941" i="1"/>
  <c r="GO941" i="1"/>
  <c r="GP941" i="1"/>
  <c r="GV941" i="1"/>
  <c r="HC941" i="1"/>
  <c r="C942" i="1"/>
  <c r="D942" i="1"/>
  <c r="N942" i="1"/>
  <c r="V942" i="1"/>
  <c r="AC942" i="1"/>
  <c r="CQ942" i="1" s="1"/>
  <c r="P942" i="1" s="1"/>
  <c r="CP942" i="1" s="1"/>
  <c r="O942" i="1" s="1"/>
  <c r="AD942" i="1"/>
  <c r="CR942" i="1" s="1"/>
  <c r="Q942" i="1" s="1"/>
  <c r="AE942" i="1"/>
  <c r="CS942" i="1" s="1"/>
  <c r="R942" i="1" s="1"/>
  <c r="AF942" i="1"/>
  <c r="CT942" i="1" s="1"/>
  <c r="S942" i="1" s="1"/>
  <c r="AG942" i="1"/>
  <c r="AH942" i="1"/>
  <c r="AI942" i="1"/>
  <c r="AJ942" i="1"/>
  <c r="CX942" i="1" s="1"/>
  <c r="W942" i="1" s="1"/>
  <c r="CU942" i="1"/>
  <c r="T942" i="1" s="1"/>
  <c r="CV942" i="1"/>
  <c r="U942" i="1" s="1"/>
  <c r="CW942" i="1"/>
  <c r="FR942" i="1"/>
  <c r="GL942" i="1"/>
  <c r="GO942" i="1"/>
  <c r="GP942" i="1"/>
  <c r="GV942" i="1"/>
  <c r="HC942" i="1" s="1"/>
  <c r="GX942" i="1" s="1"/>
  <c r="C943" i="1"/>
  <c r="D943" i="1"/>
  <c r="N943" i="1"/>
  <c r="U943" i="1"/>
  <c r="AC943" i="1"/>
  <c r="CQ943" i="1" s="1"/>
  <c r="P943" i="1" s="1"/>
  <c r="AD943" i="1"/>
  <c r="CR943" i="1" s="1"/>
  <c r="Q943" i="1" s="1"/>
  <c r="AE943" i="1"/>
  <c r="CS943" i="1" s="1"/>
  <c r="R943" i="1" s="1"/>
  <c r="AF943" i="1"/>
  <c r="AG943" i="1"/>
  <c r="AH943" i="1"/>
  <c r="AI943" i="1"/>
  <c r="CW943" i="1" s="1"/>
  <c r="V943" i="1" s="1"/>
  <c r="AJ943" i="1"/>
  <c r="CX943" i="1" s="1"/>
  <c r="W943" i="1" s="1"/>
  <c r="CT943" i="1"/>
  <c r="S943" i="1" s="1"/>
  <c r="CU943" i="1"/>
  <c r="T943" i="1" s="1"/>
  <c r="CV943" i="1"/>
  <c r="FR943" i="1"/>
  <c r="GL943" i="1"/>
  <c r="GO943" i="1"/>
  <c r="GP943" i="1"/>
  <c r="GV943" i="1"/>
  <c r="HC943" i="1" s="1"/>
  <c r="GX943" i="1" s="1"/>
  <c r="I944" i="1"/>
  <c r="N944" i="1"/>
  <c r="U944" i="1"/>
  <c r="AC944" i="1"/>
  <c r="CQ944" i="1" s="1"/>
  <c r="P944" i="1" s="1"/>
  <c r="CP944" i="1" s="1"/>
  <c r="O944" i="1" s="1"/>
  <c r="AD944" i="1"/>
  <c r="CR944" i="1" s="1"/>
  <c r="Q944" i="1" s="1"/>
  <c r="AE944" i="1"/>
  <c r="CS944" i="1" s="1"/>
  <c r="R944" i="1" s="1"/>
  <c r="AF944" i="1"/>
  <c r="AG944" i="1"/>
  <c r="AH944" i="1"/>
  <c r="AI944" i="1"/>
  <c r="CW944" i="1" s="1"/>
  <c r="V944" i="1" s="1"/>
  <c r="AJ944" i="1"/>
  <c r="CX944" i="1" s="1"/>
  <c r="W944" i="1" s="1"/>
  <c r="CT944" i="1"/>
  <c r="S944" i="1" s="1"/>
  <c r="CU944" i="1"/>
  <c r="T944" i="1" s="1"/>
  <c r="CV944" i="1"/>
  <c r="FR944" i="1"/>
  <c r="GL944" i="1"/>
  <c r="GO944" i="1"/>
  <c r="GP944" i="1"/>
  <c r="GV944" i="1"/>
  <c r="HC944" i="1" s="1"/>
  <c r="GX944" i="1" s="1"/>
  <c r="I945" i="1"/>
  <c r="N945" i="1"/>
  <c r="U945" i="1"/>
  <c r="AC945" i="1"/>
  <c r="CQ945" i="1" s="1"/>
  <c r="P945" i="1" s="1"/>
  <c r="CP945" i="1" s="1"/>
  <c r="O945" i="1" s="1"/>
  <c r="AD945" i="1"/>
  <c r="CR945" i="1" s="1"/>
  <c r="Q945" i="1" s="1"/>
  <c r="AE945" i="1"/>
  <c r="CS945" i="1" s="1"/>
  <c r="R945" i="1" s="1"/>
  <c r="AF945" i="1"/>
  <c r="AG945" i="1"/>
  <c r="AH945" i="1"/>
  <c r="AI945" i="1"/>
  <c r="CW945" i="1" s="1"/>
  <c r="V945" i="1" s="1"/>
  <c r="AJ945" i="1"/>
  <c r="CX945" i="1" s="1"/>
  <c r="W945" i="1" s="1"/>
  <c r="CT945" i="1"/>
  <c r="S945" i="1" s="1"/>
  <c r="CU945" i="1"/>
  <c r="T945" i="1" s="1"/>
  <c r="CV945" i="1"/>
  <c r="FR945" i="1"/>
  <c r="GL945" i="1"/>
  <c r="GO945" i="1"/>
  <c r="GP945" i="1"/>
  <c r="GV945" i="1"/>
  <c r="HC945" i="1" s="1"/>
  <c r="GX945" i="1" s="1"/>
  <c r="I946" i="1"/>
  <c r="N946" i="1"/>
  <c r="U946" i="1"/>
  <c r="AC946" i="1"/>
  <c r="CQ946" i="1" s="1"/>
  <c r="P946" i="1" s="1"/>
  <c r="AD946" i="1"/>
  <c r="CR946" i="1" s="1"/>
  <c r="Q946" i="1" s="1"/>
  <c r="AE946" i="1"/>
  <c r="CS946" i="1" s="1"/>
  <c r="R946" i="1" s="1"/>
  <c r="AF946" i="1"/>
  <c r="AG946" i="1"/>
  <c r="AH946" i="1"/>
  <c r="AI946" i="1"/>
  <c r="CW946" i="1" s="1"/>
  <c r="V946" i="1" s="1"/>
  <c r="AJ946" i="1"/>
  <c r="CX946" i="1" s="1"/>
  <c r="W946" i="1" s="1"/>
  <c r="CT946" i="1"/>
  <c r="S946" i="1" s="1"/>
  <c r="CU946" i="1"/>
  <c r="T946" i="1" s="1"/>
  <c r="CV946" i="1"/>
  <c r="FR946" i="1"/>
  <c r="GL946" i="1"/>
  <c r="GO946" i="1"/>
  <c r="GP946" i="1"/>
  <c r="GV946" i="1"/>
  <c r="HC946" i="1" s="1"/>
  <c r="GX946" i="1" s="1"/>
  <c r="I947" i="1"/>
  <c r="N947" i="1"/>
  <c r="U947" i="1"/>
  <c r="AC947" i="1"/>
  <c r="CQ947" i="1" s="1"/>
  <c r="P947" i="1" s="1"/>
  <c r="CP947" i="1" s="1"/>
  <c r="O947" i="1" s="1"/>
  <c r="AD947" i="1"/>
  <c r="CR947" i="1" s="1"/>
  <c r="Q947" i="1" s="1"/>
  <c r="AE947" i="1"/>
  <c r="CS947" i="1" s="1"/>
  <c r="R947" i="1" s="1"/>
  <c r="AF947" i="1"/>
  <c r="AG947" i="1"/>
  <c r="AH947" i="1"/>
  <c r="AI947" i="1"/>
  <c r="CW947" i="1" s="1"/>
  <c r="V947" i="1" s="1"/>
  <c r="AJ947" i="1"/>
  <c r="CX947" i="1" s="1"/>
  <c r="W947" i="1" s="1"/>
  <c r="CT947" i="1"/>
  <c r="S947" i="1" s="1"/>
  <c r="CU947" i="1"/>
  <c r="T947" i="1" s="1"/>
  <c r="CV947" i="1"/>
  <c r="FR947" i="1"/>
  <c r="GL947" i="1"/>
  <c r="GO947" i="1"/>
  <c r="GP947" i="1"/>
  <c r="GV947" i="1"/>
  <c r="HC947" i="1" s="1"/>
  <c r="GX947" i="1" s="1"/>
  <c r="I948" i="1"/>
  <c r="N948" i="1"/>
  <c r="U948" i="1"/>
  <c r="AC948" i="1"/>
  <c r="CQ948" i="1" s="1"/>
  <c r="P948" i="1" s="1"/>
  <c r="AD948" i="1"/>
  <c r="CR948" i="1" s="1"/>
  <c r="Q948" i="1" s="1"/>
  <c r="AE948" i="1"/>
  <c r="CS948" i="1" s="1"/>
  <c r="R948" i="1" s="1"/>
  <c r="AF948" i="1"/>
  <c r="AG948" i="1"/>
  <c r="AH948" i="1"/>
  <c r="AI948" i="1"/>
  <c r="CW948" i="1" s="1"/>
  <c r="V948" i="1" s="1"/>
  <c r="AJ948" i="1"/>
  <c r="CX948" i="1" s="1"/>
  <c r="W948" i="1" s="1"/>
  <c r="CT948" i="1"/>
  <c r="S948" i="1" s="1"/>
  <c r="CU948" i="1"/>
  <c r="T948" i="1" s="1"/>
  <c r="CV948" i="1"/>
  <c r="FR948" i="1"/>
  <c r="GL948" i="1"/>
  <c r="GO948" i="1"/>
  <c r="GP948" i="1"/>
  <c r="GV948" i="1"/>
  <c r="HC948" i="1" s="1"/>
  <c r="GX948" i="1" s="1"/>
  <c r="I949" i="1"/>
  <c r="N949" i="1"/>
  <c r="U949" i="1"/>
  <c r="AC949" i="1"/>
  <c r="CQ949" i="1" s="1"/>
  <c r="P949" i="1" s="1"/>
  <c r="AD949" i="1"/>
  <c r="CR949" i="1" s="1"/>
  <c r="Q949" i="1" s="1"/>
  <c r="AE949" i="1"/>
  <c r="CS949" i="1" s="1"/>
  <c r="R949" i="1" s="1"/>
  <c r="AF949" i="1"/>
  <c r="AG949" i="1"/>
  <c r="AH949" i="1"/>
  <c r="AI949" i="1"/>
  <c r="CW949" i="1" s="1"/>
  <c r="V949" i="1" s="1"/>
  <c r="AJ949" i="1"/>
  <c r="CX949" i="1" s="1"/>
  <c r="W949" i="1" s="1"/>
  <c r="CT949" i="1"/>
  <c r="S949" i="1" s="1"/>
  <c r="CU949" i="1"/>
  <c r="T949" i="1" s="1"/>
  <c r="CV949" i="1"/>
  <c r="FR949" i="1"/>
  <c r="GL949" i="1"/>
  <c r="GO949" i="1"/>
  <c r="GP949" i="1"/>
  <c r="GV949" i="1"/>
  <c r="HC949" i="1" s="1"/>
  <c r="GX949" i="1" s="1"/>
  <c r="I950" i="1"/>
  <c r="N950" i="1"/>
  <c r="U950" i="1"/>
  <c r="AC950" i="1"/>
  <c r="CQ950" i="1" s="1"/>
  <c r="P950" i="1" s="1"/>
  <c r="CP950" i="1" s="1"/>
  <c r="O950" i="1" s="1"/>
  <c r="AD950" i="1"/>
  <c r="CR950" i="1" s="1"/>
  <c r="Q950" i="1" s="1"/>
  <c r="AE950" i="1"/>
  <c r="CS950" i="1" s="1"/>
  <c r="R950" i="1" s="1"/>
  <c r="AF950" i="1"/>
  <c r="AG950" i="1"/>
  <c r="AH950" i="1"/>
  <c r="AI950" i="1"/>
  <c r="CW950" i="1" s="1"/>
  <c r="V950" i="1" s="1"/>
  <c r="AJ950" i="1"/>
  <c r="CX950" i="1" s="1"/>
  <c r="W950" i="1" s="1"/>
  <c r="CT950" i="1"/>
  <c r="S950" i="1" s="1"/>
  <c r="CU950" i="1"/>
  <c r="T950" i="1" s="1"/>
  <c r="CV950" i="1"/>
  <c r="FR950" i="1"/>
  <c r="GL950" i="1"/>
  <c r="GO950" i="1"/>
  <c r="GP950" i="1"/>
  <c r="GV950" i="1"/>
  <c r="HC950" i="1" s="1"/>
  <c r="GX950" i="1" s="1"/>
  <c r="I951" i="1"/>
  <c r="N951" i="1"/>
  <c r="U951" i="1"/>
  <c r="AC951" i="1"/>
  <c r="CQ951" i="1" s="1"/>
  <c r="P951" i="1" s="1"/>
  <c r="CP951" i="1" s="1"/>
  <c r="O951" i="1" s="1"/>
  <c r="AD951" i="1"/>
  <c r="CR951" i="1" s="1"/>
  <c r="Q951" i="1" s="1"/>
  <c r="AE951" i="1"/>
  <c r="CS951" i="1" s="1"/>
  <c r="R951" i="1" s="1"/>
  <c r="AF951" i="1"/>
  <c r="AG951" i="1"/>
  <c r="AH951" i="1"/>
  <c r="AI951" i="1"/>
  <c r="CW951" i="1" s="1"/>
  <c r="V951" i="1" s="1"/>
  <c r="AJ951" i="1"/>
  <c r="CX951" i="1" s="1"/>
  <c r="W951" i="1" s="1"/>
  <c r="CT951" i="1"/>
  <c r="S951" i="1" s="1"/>
  <c r="CU951" i="1"/>
  <c r="T951" i="1" s="1"/>
  <c r="CV951" i="1"/>
  <c r="FR951" i="1"/>
  <c r="GL951" i="1"/>
  <c r="GO951" i="1"/>
  <c r="GP951" i="1"/>
  <c r="GV951" i="1"/>
  <c r="HC951" i="1" s="1"/>
  <c r="GX951" i="1" s="1"/>
  <c r="I952" i="1"/>
  <c r="N952" i="1"/>
  <c r="U952" i="1"/>
  <c r="AC952" i="1"/>
  <c r="CQ952" i="1" s="1"/>
  <c r="P952" i="1" s="1"/>
  <c r="AD952" i="1"/>
  <c r="CR952" i="1" s="1"/>
  <c r="Q952" i="1" s="1"/>
  <c r="AE952" i="1"/>
  <c r="CS952" i="1" s="1"/>
  <c r="R952" i="1" s="1"/>
  <c r="AF952" i="1"/>
  <c r="AG952" i="1"/>
  <c r="AH952" i="1"/>
  <c r="AI952" i="1"/>
  <c r="CW952" i="1" s="1"/>
  <c r="V952" i="1" s="1"/>
  <c r="AJ952" i="1"/>
  <c r="CX952" i="1" s="1"/>
  <c r="W952" i="1" s="1"/>
  <c r="CT952" i="1"/>
  <c r="S952" i="1" s="1"/>
  <c r="CU952" i="1"/>
  <c r="T952" i="1" s="1"/>
  <c r="CV952" i="1"/>
  <c r="FR952" i="1"/>
  <c r="GL952" i="1"/>
  <c r="GO952" i="1"/>
  <c r="GP952" i="1"/>
  <c r="GV952" i="1"/>
  <c r="HC952" i="1" s="1"/>
  <c r="GX952" i="1" s="1"/>
  <c r="I953" i="1"/>
  <c r="N953" i="1"/>
  <c r="U953" i="1"/>
  <c r="AC953" i="1"/>
  <c r="CQ953" i="1" s="1"/>
  <c r="P953" i="1" s="1"/>
  <c r="CP953" i="1" s="1"/>
  <c r="O953" i="1" s="1"/>
  <c r="AD953" i="1"/>
  <c r="CR953" i="1" s="1"/>
  <c r="Q953" i="1" s="1"/>
  <c r="AE953" i="1"/>
  <c r="CS953" i="1" s="1"/>
  <c r="R953" i="1" s="1"/>
  <c r="AF953" i="1"/>
  <c r="AG953" i="1"/>
  <c r="AH953" i="1"/>
  <c r="AI953" i="1"/>
  <c r="CW953" i="1" s="1"/>
  <c r="V953" i="1" s="1"/>
  <c r="AJ953" i="1"/>
  <c r="CX953" i="1" s="1"/>
  <c r="W953" i="1" s="1"/>
  <c r="CT953" i="1"/>
  <c r="S953" i="1" s="1"/>
  <c r="CU953" i="1"/>
  <c r="T953" i="1" s="1"/>
  <c r="CV953" i="1"/>
  <c r="FR953" i="1"/>
  <c r="GL953" i="1"/>
  <c r="GO953" i="1"/>
  <c r="GP953" i="1"/>
  <c r="GV953" i="1"/>
  <c r="HC953" i="1" s="1"/>
  <c r="GX953" i="1" s="1"/>
  <c r="I954" i="1"/>
  <c r="N954" i="1"/>
  <c r="U954" i="1"/>
  <c r="AC954" i="1"/>
  <c r="CQ954" i="1" s="1"/>
  <c r="P954" i="1" s="1"/>
  <c r="AD954" i="1"/>
  <c r="CR954" i="1" s="1"/>
  <c r="Q954" i="1" s="1"/>
  <c r="AE954" i="1"/>
  <c r="CS954" i="1" s="1"/>
  <c r="R954" i="1" s="1"/>
  <c r="AF954" i="1"/>
  <c r="AG954" i="1"/>
  <c r="AH954" i="1"/>
  <c r="AI954" i="1"/>
  <c r="CW954" i="1" s="1"/>
  <c r="V954" i="1" s="1"/>
  <c r="AJ954" i="1"/>
  <c r="CX954" i="1" s="1"/>
  <c r="W954" i="1" s="1"/>
  <c r="CT954" i="1"/>
  <c r="S954" i="1" s="1"/>
  <c r="CU954" i="1"/>
  <c r="T954" i="1" s="1"/>
  <c r="CV954" i="1"/>
  <c r="FR954" i="1"/>
  <c r="GL954" i="1"/>
  <c r="GO954" i="1"/>
  <c r="GP954" i="1"/>
  <c r="GV954" i="1"/>
  <c r="HC954" i="1" s="1"/>
  <c r="GX954" i="1" s="1"/>
  <c r="I955" i="1"/>
  <c r="N955" i="1"/>
  <c r="U955" i="1"/>
  <c r="AC955" i="1"/>
  <c r="CQ955" i="1" s="1"/>
  <c r="P955" i="1" s="1"/>
  <c r="AD955" i="1"/>
  <c r="CR955" i="1" s="1"/>
  <c r="Q955" i="1" s="1"/>
  <c r="AE955" i="1"/>
  <c r="CS955" i="1" s="1"/>
  <c r="R955" i="1" s="1"/>
  <c r="AF955" i="1"/>
  <c r="AG955" i="1"/>
  <c r="AH955" i="1"/>
  <c r="AI955" i="1"/>
  <c r="CW955" i="1" s="1"/>
  <c r="V955" i="1" s="1"/>
  <c r="AJ955" i="1"/>
  <c r="CX955" i="1" s="1"/>
  <c r="W955" i="1" s="1"/>
  <c r="CT955" i="1"/>
  <c r="S955" i="1" s="1"/>
  <c r="CU955" i="1"/>
  <c r="T955" i="1" s="1"/>
  <c r="CV955" i="1"/>
  <c r="FR955" i="1"/>
  <c r="GL955" i="1"/>
  <c r="GO955" i="1"/>
  <c r="GP955" i="1"/>
  <c r="GV955" i="1"/>
  <c r="HC955" i="1" s="1"/>
  <c r="GX955" i="1" s="1"/>
  <c r="B957" i="1"/>
  <c r="B930" i="1" s="1"/>
  <c r="C957" i="1"/>
  <c r="C930" i="1" s="1"/>
  <c r="D957" i="1"/>
  <c r="D930" i="1" s="1"/>
  <c r="F957" i="1"/>
  <c r="F930" i="1" s="1"/>
  <c r="G957" i="1"/>
  <c r="G930" i="1" s="1"/>
  <c r="BX957" i="1"/>
  <c r="AO957" i="1" s="1"/>
  <c r="CK957" i="1"/>
  <c r="BB957" i="1" s="1"/>
  <c r="CL957" i="1"/>
  <c r="CL930" i="1" s="1"/>
  <c r="CM957" i="1"/>
  <c r="CM930" i="1" s="1"/>
  <c r="FP957" i="1"/>
  <c r="EG957" i="1" s="1"/>
  <c r="GC957" i="1"/>
  <c r="ET957" i="1" s="1"/>
  <c r="GD957" i="1"/>
  <c r="GD930" i="1" s="1"/>
  <c r="GE957" i="1"/>
  <c r="GE930" i="1" s="1"/>
  <c r="D987" i="1"/>
  <c r="E989" i="1"/>
  <c r="Z989" i="1"/>
  <c r="AA989" i="1"/>
  <c r="AM989" i="1"/>
  <c r="AN989" i="1"/>
  <c r="BE989" i="1"/>
  <c r="BF989" i="1"/>
  <c r="BG989" i="1"/>
  <c r="BH989" i="1"/>
  <c r="BI989" i="1"/>
  <c r="BJ989" i="1"/>
  <c r="BK989" i="1"/>
  <c r="BL989" i="1"/>
  <c r="BM989" i="1"/>
  <c r="BN989" i="1"/>
  <c r="BO989" i="1"/>
  <c r="BP989" i="1"/>
  <c r="BQ989" i="1"/>
  <c r="BR989" i="1"/>
  <c r="BS989" i="1"/>
  <c r="BT989" i="1"/>
  <c r="BU989" i="1"/>
  <c r="BV989" i="1"/>
  <c r="BW989" i="1"/>
  <c r="CN989" i="1"/>
  <c r="CO989" i="1"/>
  <c r="CP989" i="1"/>
  <c r="CQ989" i="1"/>
  <c r="CR989" i="1"/>
  <c r="CS989" i="1"/>
  <c r="CT989" i="1"/>
  <c r="CU989" i="1"/>
  <c r="CV989" i="1"/>
  <c r="CW989" i="1"/>
  <c r="CX989" i="1"/>
  <c r="CY989" i="1"/>
  <c r="CZ989" i="1"/>
  <c r="DA989" i="1"/>
  <c r="DB989" i="1"/>
  <c r="DC989" i="1"/>
  <c r="DD989" i="1"/>
  <c r="DE989" i="1"/>
  <c r="DF989" i="1"/>
  <c r="DR989" i="1"/>
  <c r="DS989" i="1"/>
  <c r="EE989" i="1"/>
  <c r="EF989" i="1"/>
  <c r="EW989" i="1"/>
  <c r="EX989" i="1"/>
  <c r="EY989" i="1"/>
  <c r="EZ989" i="1"/>
  <c r="FA989" i="1"/>
  <c r="FB989" i="1"/>
  <c r="FC989" i="1"/>
  <c r="FD989" i="1"/>
  <c r="FE989" i="1"/>
  <c r="FF989" i="1"/>
  <c r="FG989" i="1"/>
  <c r="FH989" i="1"/>
  <c r="FI989" i="1"/>
  <c r="FJ989" i="1"/>
  <c r="FK989" i="1"/>
  <c r="FL989" i="1"/>
  <c r="FM989" i="1"/>
  <c r="FN989" i="1"/>
  <c r="FO989" i="1"/>
  <c r="GF989" i="1"/>
  <c r="GG989" i="1"/>
  <c r="GH989" i="1"/>
  <c r="GI989" i="1"/>
  <c r="GJ989" i="1"/>
  <c r="GK989" i="1"/>
  <c r="GL989" i="1"/>
  <c r="GM989" i="1"/>
  <c r="GN989" i="1"/>
  <c r="GO989" i="1"/>
  <c r="GP989" i="1"/>
  <c r="GQ989" i="1"/>
  <c r="GR989" i="1"/>
  <c r="GS989" i="1"/>
  <c r="GT989" i="1"/>
  <c r="GU989" i="1"/>
  <c r="GV989" i="1"/>
  <c r="GW989" i="1"/>
  <c r="GX989" i="1"/>
  <c r="C991" i="1"/>
  <c r="D991" i="1"/>
  <c r="N991" i="1"/>
  <c r="T991" i="1"/>
  <c r="AC991" i="1"/>
  <c r="CQ991" i="1" s="1"/>
  <c r="P991" i="1" s="1"/>
  <c r="AD991" i="1"/>
  <c r="AE991" i="1"/>
  <c r="AF991" i="1"/>
  <c r="AG991" i="1"/>
  <c r="AH991" i="1"/>
  <c r="CV991" i="1" s="1"/>
  <c r="U991" i="1" s="1"/>
  <c r="AI991" i="1"/>
  <c r="CW991" i="1" s="1"/>
  <c r="V991" i="1" s="1"/>
  <c r="AJ991" i="1"/>
  <c r="CR991" i="1"/>
  <c r="Q991" i="1" s="1"/>
  <c r="CS991" i="1"/>
  <c r="R991" i="1" s="1"/>
  <c r="CT991" i="1"/>
  <c r="S991" i="1" s="1"/>
  <c r="CU991" i="1"/>
  <c r="CX991" i="1"/>
  <c r="W991" i="1" s="1"/>
  <c r="FR991" i="1"/>
  <c r="GL991" i="1"/>
  <c r="GO991" i="1"/>
  <c r="GP991" i="1"/>
  <c r="GV991" i="1"/>
  <c r="HC991" i="1" s="1"/>
  <c r="GX991" i="1" s="1"/>
  <c r="C992" i="1"/>
  <c r="D992" i="1"/>
  <c r="N992" i="1"/>
  <c r="S992" i="1"/>
  <c r="AC992" i="1"/>
  <c r="CQ992" i="1" s="1"/>
  <c r="P992" i="1" s="1"/>
  <c r="AE992" i="1"/>
  <c r="AD992" i="1" s="1"/>
  <c r="AF992" i="1"/>
  <c r="AG992" i="1"/>
  <c r="CU992" i="1" s="1"/>
  <c r="T992" i="1" s="1"/>
  <c r="AH992" i="1"/>
  <c r="CV992" i="1" s="1"/>
  <c r="U992" i="1" s="1"/>
  <c r="AI992" i="1"/>
  <c r="CW992" i="1" s="1"/>
  <c r="V992" i="1" s="1"/>
  <c r="AJ992" i="1"/>
  <c r="CS992" i="1"/>
  <c r="R992" i="1" s="1"/>
  <c r="CT992" i="1"/>
  <c r="CX992" i="1"/>
  <c r="W992" i="1" s="1"/>
  <c r="FR992" i="1"/>
  <c r="GL992" i="1"/>
  <c r="GO992" i="1"/>
  <c r="GP992" i="1"/>
  <c r="GV992" i="1"/>
  <c r="HC992" i="1"/>
  <c r="GX992" i="1" s="1"/>
  <c r="I993" i="1"/>
  <c r="S993" i="1" s="1"/>
  <c r="N993" i="1"/>
  <c r="AC993" i="1"/>
  <c r="CQ993" i="1" s="1"/>
  <c r="AE993" i="1"/>
  <c r="AD993" i="1" s="1"/>
  <c r="AF993" i="1"/>
  <c r="AG993" i="1"/>
  <c r="CU993" i="1" s="1"/>
  <c r="AH993" i="1"/>
  <c r="CV993" i="1" s="1"/>
  <c r="AI993" i="1"/>
  <c r="CW993" i="1" s="1"/>
  <c r="AJ993" i="1"/>
  <c r="CS993" i="1"/>
  <c r="CT993" i="1"/>
  <c r="CX993" i="1"/>
  <c r="FR993" i="1"/>
  <c r="GL993" i="1"/>
  <c r="GO993" i="1"/>
  <c r="GP993" i="1"/>
  <c r="GV993" i="1"/>
  <c r="HC993" i="1"/>
  <c r="I994" i="1"/>
  <c r="N994" i="1"/>
  <c r="AC994" i="1"/>
  <c r="CQ994" i="1" s="1"/>
  <c r="AE994" i="1"/>
  <c r="AD994" i="1" s="1"/>
  <c r="AF994" i="1"/>
  <c r="AG994" i="1"/>
  <c r="CU994" i="1" s="1"/>
  <c r="AH994" i="1"/>
  <c r="CV994" i="1" s="1"/>
  <c r="AI994" i="1"/>
  <c r="CW994" i="1" s="1"/>
  <c r="AJ994" i="1"/>
  <c r="CS994" i="1"/>
  <c r="CT994" i="1"/>
  <c r="CX994" i="1"/>
  <c r="FR994" i="1"/>
  <c r="GL994" i="1"/>
  <c r="GO994" i="1"/>
  <c r="GP994" i="1"/>
  <c r="GV994" i="1"/>
  <c r="HC994" i="1"/>
  <c r="C995" i="1"/>
  <c r="D995" i="1"/>
  <c r="N995" i="1"/>
  <c r="R995" i="1"/>
  <c r="AC995" i="1"/>
  <c r="CQ995" i="1" s="1"/>
  <c r="P995" i="1" s="1"/>
  <c r="AE995" i="1"/>
  <c r="AD995" i="1" s="1"/>
  <c r="AF995" i="1"/>
  <c r="CT995" i="1" s="1"/>
  <c r="S995" i="1" s="1"/>
  <c r="AG995" i="1"/>
  <c r="CU995" i="1" s="1"/>
  <c r="T995" i="1" s="1"/>
  <c r="AH995" i="1"/>
  <c r="CV995" i="1" s="1"/>
  <c r="U995" i="1" s="1"/>
  <c r="AI995" i="1"/>
  <c r="AJ995" i="1"/>
  <c r="CS995" i="1"/>
  <c r="CW995" i="1"/>
  <c r="V995" i="1" s="1"/>
  <c r="CX995" i="1"/>
  <c r="W995" i="1" s="1"/>
  <c r="FR995" i="1"/>
  <c r="GL995" i="1"/>
  <c r="GO995" i="1"/>
  <c r="GP995" i="1"/>
  <c r="GV995" i="1"/>
  <c r="HC995" i="1"/>
  <c r="GX995" i="1" s="1"/>
  <c r="C996" i="1"/>
  <c r="D996" i="1"/>
  <c r="N996" i="1"/>
  <c r="W996" i="1"/>
  <c r="AC996" i="1"/>
  <c r="CQ996" i="1" s="1"/>
  <c r="P996" i="1" s="1"/>
  <c r="AE996" i="1"/>
  <c r="CS996" i="1" s="1"/>
  <c r="R996" i="1" s="1"/>
  <c r="AF996" i="1"/>
  <c r="CT996" i="1" s="1"/>
  <c r="S996" i="1" s="1"/>
  <c r="AG996" i="1"/>
  <c r="CU996" i="1" s="1"/>
  <c r="T996" i="1" s="1"/>
  <c r="AH996" i="1"/>
  <c r="CV996" i="1" s="1"/>
  <c r="U996" i="1" s="1"/>
  <c r="AI996" i="1"/>
  <c r="AJ996" i="1"/>
  <c r="CW996" i="1"/>
  <c r="V996" i="1" s="1"/>
  <c r="CX996" i="1"/>
  <c r="FR996" i="1"/>
  <c r="GL996" i="1"/>
  <c r="GO996" i="1"/>
  <c r="GP996" i="1"/>
  <c r="GV996" i="1"/>
  <c r="GX996" i="1"/>
  <c r="HC996" i="1"/>
  <c r="I997" i="1"/>
  <c r="W997" i="1" s="1"/>
  <c r="N997" i="1"/>
  <c r="AC997" i="1"/>
  <c r="AE997" i="1"/>
  <c r="CS997" i="1" s="1"/>
  <c r="AF997" i="1"/>
  <c r="CT997" i="1" s="1"/>
  <c r="AG997" i="1"/>
  <c r="CU997" i="1" s="1"/>
  <c r="AH997" i="1"/>
  <c r="AI997" i="1"/>
  <c r="AJ997" i="1"/>
  <c r="CQ997" i="1"/>
  <c r="CV997" i="1"/>
  <c r="CW997" i="1"/>
  <c r="CX997" i="1"/>
  <c r="FR997" i="1"/>
  <c r="GL997" i="1"/>
  <c r="GO997" i="1"/>
  <c r="GP997" i="1"/>
  <c r="GV997" i="1"/>
  <c r="HC997" i="1"/>
  <c r="I998" i="1"/>
  <c r="N998" i="1"/>
  <c r="AC998" i="1"/>
  <c r="AE998" i="1"/>
  <c r="CS998" i="1" s="1"/>
  <c r="AF998" i="1"/>
  <c r="CT998" i="1" s="1"/>
  <c r="AG998" i="1"/>
  <c r="CU998" i="1" s="1"/>
  <c r="AH998" i="1"/>
  <c r="AI998" i="1"/>
  <c r="AJ998" i="1"/>
  <c r="CQ998" i="1"/>
  <c r="CV998" i="1"/>
  <c r="CW998" i="1"/>
  <c r="CX998" i="1"/>
  <c r="FR998" i="1"/>
  <c r="GL998" i="1"/>
  <c r="GO998" i="1"/>
  <c r="GP998" i="1"/>
  <c r="GV998" i="1"/>
  <c r="HC998" i="1"/>
  <c r="C999" i="1"/>
  <c r="D999" i="1"/>
  <c r="N999" i="1"/>
  <c r="V999" i="1"/>
  <c r="AC999" i="1"/>
  <c r="AB999" i="1" s="1"/>
  <c r="AD999" i="1"/>
  <c r="CR999" i="1" s="1"/>
  <c r="Q999" i="1" s="1"/>
  <c r="AE999" i="1"/>
  <c r="CS999" i="1" s="1"/>
  <c r="R999" i="1" s="1"/>
  <c r="AF999" i="1"/>
  <c r="AG999" i="1"/>
  <c r="AH999" i="1"/>
  <c r="AI999" i="1"/>
  <c r="AJ999" i="1"/>
  <c r="CX999" i="1" s="1"/>
  <c r="W999" i="1" s="1"/>
  <c r="CT999" i="1"/>
  <c r="S999" i="1" s="1"/>
  <c r="CU999" i="1"/>
  <c r="T999" i="1" s="1"/>
  <c r="CV999" i="1"/>
  <c r="U999" i="1" s="1"/>
  <c r="CW999" i="1"/>
  <c r="FR999" i="1"/>
  <c r="GL999" i="1"/>
  <c r="GO999" i="1"/>
  <c r="GP999" i="1"/>
  <c r="GV999" i="1"/>
  <c r="HC999" i="1" s="1"/>
  <c r="GX999" i="1" s="1"/>
  <c r="C1000" i="1"/>
  <c r="D1000" i="1"/>
  <c r="N1000" i="1"/>
  <c r="AC1000" i="1"/>
  <c r="CQ1000" i="1" s="1"/>
  <c r="P1000" i="1" s="1"/>
  <c r="AE1000" i="1"/>
  <c r="AD1000" i="1" s="1"/>
  <c r="CR1000" i="1" s="1"/>
  <c r="Q1000" i="1" s="1"/>
  <c r="AF1000" i="1"/>
  <c r="AG1000" i="1"/>
  <c r="AH1000" i="1"/>
  <c r="CV1000" i="1" s="1"/>
  <c r="U1000" i="1" s="1"/>
  <c r="AI1000" i="1"/>
  <c r="CW1000" i="1" s="1"/>
  <c r="V1000" i="1" s="1"/>
  <c r="AJ1000" i="1"/>
  <c r="CX1000" i="1" s="1"/>
  <c r="W1000" i="1" s="1"/>
  <c r="CS1000" i="1"/>
  <c r="R1000" i="1" s="1"/>
  <c r="CT1000" i="1"/>
  <c r="S1000" i="1" s="1"/>
  <c r="CU1000" i="1"/>
  <c r="T1000" i="1" s="1"/>
  <c r="FR1000" i="1"/>
  <c r="GL1000" i="1"/>
  <c r="GO1000" i="1"/>
  <c r="GP1000" i="1"/>
  <c r="GV1000" i="1"/>
  <c r="HC1000" i="1" s="1"/>
  <c r="GX1000" i="1" s="1"/>
  <c r="I1001" i="1"/>
  <c r="U1001" i="1" s="1"/>
  <c r="N1001" i="1"/>
  <c r="AC1001" i="1"/>
  <c r="CQ1001" i="1" s="1"/>
  <c r="AE1001" i="1"/>
  <c r="AD1001" i="1" s="1"/>
  <c r="CR1001" i="1" s="1"/>
  <c r="AF1001" i="1"/>
  <c r="AG1001" i="1"/>
  <c r="AH1001" i="1"/>
  <c r="AI1001" i="1"/>
  <c r="CW1001" i="1" s="1"/>
  <c r="AJ1001" i="1"/>
  <c r="CX1001" i="1" s="1"/>
  <c r="CS1001" i="1"/>
  <c r="CT1001" i="1"/>
  <c r="CU1001" i="1"/>
  <c r="CV1001" i="1"/>
  <c r="FR1001" i="1"/>
  <c r="GL1001" i="1"/>
  <c r="GO1001" i="1"/>
  <c r="GP1001" i="1"/>
  <c r="GV1001" i="1"/>
  <c r="HC1001" i="1" s="1"/>
  <c r="I1002" i="1"/>
  <c r="N1002" i="1"/>
  <c r="AC1002" i="1"/>
  <c r="CQ1002" i="1" s="1"/>
  <c r="AE1002" i="1"/>
  <c r="AD1002" i="1" s="1"/>
  <c r="CR1002" i="1" s="1"/>
  <c r="AF1002" i="1"/>
  <c r="AG1002" i="1"/>
  <c r="AH1002" i="1"/>
  <c r="AI1002" i="1"/>
  <c r="CW1002" i="1" s="1"/>
  <c r="AJ1002" i="1"/>
  <c r="CS1002" i="1"/>
  <c r="CT1002" i="1"/>
  <c r="CU1002" i="1"/>
  <c r="CV1002" i="1"/>
  <c r="CX1002" i="1"/>
  <c r="FR1002" i="1"/>
  <c r="GL1002" i="1"/>
  <c r="GO1002" i="1"/>
  <c r="GP1002" i="1"/>
  <c r="GV1002" i="1"/>
  <c r="HC1002" i="1" s="1"/>
  <c r="I1003" i="1"/>
  <c r="U1003" i="1" s="1"/>
  <c r="N1003" i="1"/>
  <c r="AC1003" i="1"/>
  <c r="CQ1003" i="1" s="1"/>
  <c r="AE1003" i="1"/>
  <c r="AD1003" i="1" s="1"/>
  <c r="CR1003" i="1" s="1"/>
  <c r="AF1003" i="1"/>
  <c r="AG1003" i="1"/>
  <c r="AH1003" i="1"/>
  <c r="AI1003" i="1"/>
  <c r="CW1003" i="1" s="1"/>
  <c r="AJ1003" i="1"/>
  <c r="CX1003" i="1" s="1"/>
  <c r="CS1003" i="1"/>
  <c r="CT1003" i="1"/>
  <c r="CU1003" i="1"/>
  <c r="CV1003" i="1"/>
  <c r="FR1003" i="1"/>
  <c r="GL1003" i="1"/>
  <c r="GO1003" i="1"/>
  <c r="GP1003" i="1"/>
  <c r="GV1003" i="1"/>
  <c r="HC1003" i="1" s="1"/>
  <c r="I1004" i="1"/>
  <c r="N1004" i="1"/>
  <c r="AC1004" i="1"/>
  <c r="CQ1004" i="1" s="1"/>
  <c r="AE1004" i="1"/>
  <c r="AD1004" i="1" s="1"/>
  <c r="CR1004" i="1" s="1"/>
  <c r="AF1004" i="1"/>
  <c r="AG1004" i="1"/>
  <c r="AH1004" i="1"/>
  <c r="AI1004" i="1"/>
  <c r="CW1004" i="1" s="1"/>
  <c r="AJ1004" i="1"/>
  <c r="CX1004" i="1" s="1"/>
  <c r="CS1004" i="1"/>
  <c r="CT1004" i="1"/>
  <c r="CU1004" i="1"/>
  <c r="CV1004" i="1"/>
  <c r="FR1004" i="1"/>
  <c r="GL1004" i="1"/>
  <c r="GO1004" i="1"/>
  <c r="GP1004" i="1"/>
  <c r="GV1004" i="1"/>
  <c r="HC1004" i="1" s="1"/>
  <c r="C1005" i="1"/>
  <c r="D1005" i="1"/>
  <c r="N1005" i="1"/>
  <c r="T1005" i="1"/>
  <c r="AC1005" i="1"/>
  <c r="CQ1005" i="1" s="1"/>
  <c r="P1005" i="1" s="1"/>
  <c r="AD1005" i="1"/>
  <c r="CR1005" i="1" s="1"/>
  <c r="Q1005" i="1" s="1"/>
  <c r="AE1005" i="1"/>
  <c r="AF1005" i="1"/>
  <c r="AG1005" i="1"/>
  <c r="AH1005" i="1"/>
  <c r="CV1005" i="1" s="1"/>
  <c r="U1005" i="1" s="1"/>
  <c r="AI1005" i="1"/>
  <c r="CW1005" i="1" s="1"/>
  <c r="V1005" i="1" s="1"/>
  <c r="AJ1005" i="1"/>
  <c r="CX1005" i="1" s="1"/>
  <c r="W1005" i="1" s="1"/>
  <c r="CS1005" i="1"/>
  <c r="R1005" i="1" s="1"/>
  <c r="CT1005" i="1"/>
  <c r="S1005" i="1" s="1"/>
  <c r="CU1005" i="1"/>
  <c r="FR1005" i="1"/>
  <c r="GL1005" i="1"/>
  <c r="GO1005" i="1"/>
  <c r="GP1005" i="1"/>
  <c r="GV1005" i="1"/>
  <c r="HC1005" i="1" s="1"/>
  <c r="GX1005" i="1" s="1"/>
  <c r="C1006" i="1"/>
  <c r="D1006" i="1"/>
  <c r="N1006" i="1"/>
  <c r="S1006" i="1"/>
  <c r="AC1006" i="1"/>
  <c r="AE1006" i="1"/>
  <c r="AD1006" i="1" s="1"/>
  <c r="CR1006" i="1" s="1"/>
  <c r="Q1006" i="1" s="1"/>
  <c r="AF1006" i="1"/>
  <c r="AG1006" i="1"/>
  <c r="CU1006" i="1" s="1"/>
  <c r="T1006" i="1" s="1"/>
  <c r="AH1006" i="1"/>
  <c r="CV1006" i="1" s="1"/>
  <c r="U1006" i="1" s="1"/>
  <c r="AI1006" i="1"/>
  <c r="CW1006" i="1" s="1"/>
  <c r="V1006" i="1" s="1"/>
  <c r="AJ1006" i="1"/>
  <c r="CS1006" i="1"/>
  <c r="R1006" i="1" s="1"/>
  <c r="CT1006" i="1"/>
  <c r="CX1006" i="1"/>
  <c r="W1006" i="1" s="1"/>
  <c r="FR1006" i="1"/>
  <c r="GL1006" i="1"/>
  <c r="GO1006" i="1"/>
  <c r="GP1006" i="1"/>
  <c r="GV1006" i="1"/>
  <c r="HC1006" i="1" s="1"/>
  <c r="GX1006" i="1" s="1"/>
  <c r="I1007" i="1"/>
  <c r="S1007" i="1" s="1"/>
  <c r="N1007" i="1"/>
  <c r="AC1007" i="1"/>
  <c r="AE1007" i="1"/>
  <c r="AD1007" i="1" s="1"/>
  <c r="CR1007" i="1" s="1"/>
  <c r="AF1007" i="1"/>
  <c r="AG1007" i="1"/>
  <c r="CU1007" i="1" s="1"/>
  <c r="AH1007" i="1"/>
  <c r="CV1007" i="1" s="1"/>
  <c r="AI1007" i="1"/>
  <c r="CW1007" i="1" s="1"/>
  <c r="AJ1007" i="1"/>
  <c r="CS1007" i="1"/>
  <c r="CT1007" i="1"/>
  <c r="CX1007" i="1"/>
  <c r="FR1007" i="1"/>
  <c r="GL1007" i="1"/>
  <c r="GO1007" i="1"/>
  <c r="GP1007" i="1"/>
  <c r="GV1007" i="1"/>
  <c r="HC1007" i="1" s="1"/>
  <c r="I1008" i="1"/>
  <c r="N1008" i="1"/>
  <c r="AC1008" i="1"/>
  <c r="AE1008" i="1"/>
  <c r="AD1008" i="1" s="1"/>
  <c r="CR1008" i="1" s="1"/>
  <c r="AF1008" i="1"/>
  <c r="AG1008" i="1"/>
  <c r="CU1008" i="1" s="1"/>
  <c r="AH1008" i="1"/>
  <c r="CV1008" i="1" s="1"/>
  <c r="AI1008" i="1"/>
  <c r="CW1008" i="1" s="1"/>
  <c r="AJ1008" i="1"/>
  <c r="CS1008" i="1"/>
  <c r="CT1008" i="1"/>
  <c r="CX1008" i="1"/>
  <c r="FR1008" i="1"/>
  <c r="GL1008" i="1"/>
  <c r="GO1008" i="1"/>
  <c r="GP1008" i="1"/>
  <c r="GV1008" i="1"/>
  <c r="HC1008" i="1" s="1"/>
  <c r="C1009" i="1"/>
  <c r="D1009" i="1"/>
  <c r="N1009" i="1"/>
  <c r="R1009" i="1"/>
  <c r="AC1009" i="1"/>
  <c r="AB1009" i="1" s="1"/>
  <c r="AD1009" i="1"/>
  <c r="CR1009" i="1" s="1"/>
  <c r="Q1009" i="1" s="1"/>
  <c r="AE1009" i="1"/>
  <c r="AF1009" i="1"/>
  <c r="CT1009" i="1" s="1"/>
  <c r="S1009" i="1" s="1"/>
  <c r="AG1009" i="1"/>
  <c r="AH1009" i="1"/>
  <c r="CV1009" i="1" s="1"/>
  <c r="U1009" i="1" s="1"/>
  <c r="AI1009" i="1"/>
  <c r="AJ1009" i="1"/>
  <c r="CX1009" i="1" s="1"/>
  <c r="W1009" i="1" s="1"/>
  <c r="CS1009" i="1"/>
  <c r="CU1009" i="1"/>
  <c r="T1009" i="1" s="1"/>
  <c r="CW1009" i="1"/>
  <c r="V1009" i="1" s="1"/>
  <c r="FR1009" i="1"/>
  <c r="GL1009" i="1"/>
  <c r="GO1009" i="1"/>
  <c r="GP1009" i="1"/>
  <c r="GV1009" i="1"/>
  <c r="HC1009" i="1"/>
  <c r="GX1009" i="1" s="1"/>
  <c r="C1010" i="1"/>
  <c r="D1010" i="1"/>
  <c r="N1010" i="1"/>
  <c r="T1010" i="1"/>
  <c r="W1010" i="1"/>
  <c r="AC1010" i="1"/>
  <c r="CQ1010" i="1" s="1"/>
  <c r="P1010" i="1" s="1"/>
  <c r="AE1010" i="1"/>
  <c r="CS1010" i="1" s="1"/>
  <c r="R1010" i="1" s="1"/>
  <c r="AF1010" i="1"/>
  <c r="AG1010" i="1"/>
  <c r="AH1010" i="1"/>
  <c r="CV1010" i="1" s="1"/>
  <c r="U1010" i="1" s="1"/>
  <c r="AI1010" i="1"/>
  <c r="CW1010" i="1" s="1"/>
  <c r="V1010" i="1" s="1"/>
  <c r="AJ1010" i="1"/>
  <c r="CT1010" i="1"/>
  <c r="S1010" i="1" s="1"/>
  <c r="CU1010" i="1"/>
  <c r="CX1010" i="1"/>
  <c r="FR1010" i="1"/>
  <c r="GL1010" i="1"/>
  <c r="GO1010" i="1"/>
  <c r="GP1010" i="1"/>
  <c r="GV1010" i="1"/>
  <c r="HC1010" i="1" s="1"/>
  <c r="GX1010" i="1" s="1"/>
  <c r="I1011" i="1"/>
  <c r="T1011" i="1" s="1"/>
  <c r="N1011" i="1"/>
  <c r="AC1011" i="1"/>
  <c r="CQ1011" i="1" s="1"/>
  <c r="AE1011" i="1"/>
  <c r="CS1011" i="1" s="1"/>
  <c r="AF1011" i="1"/>
  <c r="AG1011" i="1"/>
  <c r="AH1011" i="1"/>
  <c r="AI1011" i="1"/>
  <c r="CW1011" i="1" s="1"/>
  <c r="AJ1011" i="1"/>
  <c r="CT1011" i="1"/>
  <c r="CU1011" i="1"/>
  <c r="CV1011" i="1"/>
  <c r="CX1011" i="1"/>
  <c r="FR1011" i="1"/>
  <c r="GL1011" i="1"/>
  <c r="GO1011" i="1"/>
  <c r="GP1011" i="1"/>
  <c r="GV1011" i="1"/>
  <c r="HC1011" i="1" s="1"/>
  <c r="I1012" i="1"/>
  <c r="N1012" i="1"/>
  <c r="AC1012" i="1"/>
  <c r="CQ1012" i="1" s="1"/>
  <c r="AE1012" i="1"/>
  <c r="CS1012" i="1" s="1"/>
  <c r="AF1012" i="1"/>
  <c r="AG1012" i="1"/>
  <c r="AH1012" i="1"/>
  <c r="AI1012" i="1"/>
  <c r="CW1012" i="1" s="1"/>
  <c r="AJ1012" i="1"/>
  <c r="CT1012" i="1"/>
  <c r="CU1012" i="1"/>
  <c r="CV1012" i="1"/>
  <c r="CX1012" i="1"/>
  <c r="FR1012" i="1"/>
  <c r="GL1012" i="1"/>
  <c r="GO1012" i="1"/>
  <c r="GP1012" i="1"/>
  <c r="GV1012" i="1"/>
  <c r="HC1012" i="1" s="1"/>
  <c r="C1013" i="1"/>
  <c r="D1013" i="1"/>
  <c r="N1013" i="1"/>
  <c r="AC1013" i="1"/>
  <c r="CQ1013" i="1" s="1"/>
  <c r="P1013" i="1" s="1"/>
  <c r="AD1013" i="1"/>
  <c r="CR1013" i="1" s="1"/>
  <c r="Q1013" i="1" s="1"/>
  <c r="AE1013" i="1"/>
  <c r="AF1013" i="1"/>
  <c r="AG1013" i="1"/>
  <c r="AH1013" i="1"/>
  <c r="AI1013" i="1"/>
  <c r="CW1013" i="1" s="1"/>
  <c r="V1013" i="1" s="1"/>
  <c r="AJ1013" i="1"/>
  <c r="CX1013" i="1" s="1"/>
  <c r="W1013" i="1" s="1"/>
  <c r="CS1013" i="1"/>
  <c r="R1013" i="1" s="1"/>
  <c r="CT1013" i="1"/>
  <c r="S1013" i="1" s="1"/>
  <c r="CU1013" i="1"/>
  <c r="T1013" i="1" s="1"/>
  <c r="CV1013" i="1"/>
  <c r="U1013" i="1" s="1"/>
  <c r="FR1013" i="1"/>
  <c r="GL1013" i="1"/>
  <c r="GO1013" i="1"/>
  <c r="GP1013" i="1"/>
  <c r="GV1013" i="1"/>
  <c r="HC1013" i="1" s="1"/>
  <c r="GX1013" i="1" s="1"/>
  <c r="C1014" i="1"/>
  <c r="D1014" i="1"/>
  <c r="N1014" i="1"/>
  <c r="U1014" i="1"/>
  <c r="AC1014" i="1"/>
  <c r="CQ1014" i="1" s="1"/>
  <c r="P1014" i="1" s="1"/>
  <c r="AE1014" i="1"/>
  <c r="AD1014" i="1" s="1"/>
  <c r="CR1014" i="1" s="1"/>
  <c r="Q1014" i="1" s="1"/>
  <c r="AF1014" i="1"/>
  <c r="AG1014" i="1"/>
  <c r="AH1014" i="1"/>
  <c r="AI1014" i="1"/>
  <c r="CW1014" i="1" s="1"/>
  <c r="V1014" i="1" s="1"/>
  <c r="AJ1014" i="1"/>
  <c r="CX1014" i="1" s="1"/>
  <c r="W1014" i="1" s="1"/>
  <c r="CS1014" i="1"/>
  <c r="R1014" i="1" s="1"/>
  <c r="CT1014" i="1"/>
  <c r="S1014" i="1" s="1"/>
  <c r="CU1014" i="1"/>
  <c r="T1014" i="1" s="1"/>
  <c r="CV1014" i="1"/>
  <c r="FR1014" i="1"/>
  <c r="GL1014" i="1"/>
  <c r="GO1014" i="1"/>
  <c r="GP1014" i="1"/>
  <c r="GV1014" i="1"/>
  <c r="HC1014" i="1" s="1"/>
  <c r="GX1014" i="1" s="1"/>
  <c r="I1015" i="1"/>
  <c r="N1015" i="1"/>
  <c r="U1015" i="1"/>
  <c r="AC1015" i="1"/>
  <c r="CQ1015" i="1" s="1"/>
  <c r="P1015" i="1" s="1"/>
  <c r="AE1015" i="1"/>
  <c r="AD1015" i="1" s="1"/>
  <c r="CR1015" i="1" s="1"/>
  <c r="Q1015" i="1" s="1"/>
  <c r="AF1015" i="1"/>
  <c r="AG1015" i="1"/>
  <c r="AH1015" i="1"/>
  <c r="AI1015" i="1"/>
  <c r="CW1015" i="1" s="1"/>
  <c r="V1015" i="1" s="1"/>
  <c r="AJ1015" i="1"/>
  <c r="CS1015" i="1"/>
  <c r="R1015" i="1" s="1"/>
  <c r="CT1015" i="1"/>
  <c r="S1015" i="1" s="1"/>
  <c r="CU1015" i="1"/>
  <c r="T1015" i="1" s="1"/>
  <c r="CV1015" i="1"/>
  <c r="CX1015" i="1"/>
  <c r="W1015" i="1" s="1"/>
  <c r="FR1015" i="1"/>
  <c r="GL1015" i="1"/>
  <c r="GO1015" i="1"/>
  <c r="GP1015" i="1"/>
  <c r="GV1015" i="1"/>
  <c r="HC1015" i="1" s="1"/>
  <c r="GX1015" i="1" s="1"/>
  <c r="I1016" i="1"/>
  <c r="N1016" i="1"/>
  <c r="U1016" i="1"/>
  <c r="AC1016" i="1"/>
  <c r="CQ1016" i="1" s="1"/>
  <c r="P1016" i="1" s="1"/>
  <c r="AE1016" i="1"/>
  <c r="AD1016" i="1" s="1"/>
  <c r="CR1016" i="1" s="1"/>
  <c r="Q1016" i="1" s="1"/>
  <c r="AF1016" i="1"/>
  <c r="AG1016" i="1"/>
  <c r="AH1016" i="1"/>
  <c r="AI1016" i="1"/>
  <c r="CW1016" i="1" s="1"/>
  <c r="V1016" i="1" s="1"/>
  <c r="AJ1016" i="1"/>
  <c r="CS1016" i="1"/>
  <c r="R1016" i="1" s="1"/>
  <c r="CT1016" i="1"/>
  <c r="S1016" i="1" s="1"/>
  <c r="CU1016" i="1"/>
  <c r="T1016" i="1" s="1"/>
  <c r="CV1016" i="1"/>
  <c r="CX1016" i="1"/>
  <c r="W1016" i="1" s="1"/>
  <c r="FR1016" i="1"/>
  <c r="GL1016" i="1"/>
  <c r="GO1016" i="1"/>
  <c r="GP1016" i="1"/>
  <c r="GV1016" i="1"/>
  <c r="HC1016" i="1" s="1"/>
  <c r="GX1016" i="1" s="1"/>
  <c r="I1017" i="1"/>
  <c r="N1017" i="1"/>
  <c r="U1017" i="1"/>
  <c r="AC1017" i="1"/>
  <c r="CQ1017" i="1" s="1"/>
  <c r="P1017" i="1" s="1"/>
  <c r="AE1017" i="1"/>
  <c r="AD1017" i="1" s="1"/>
  <c r="CR1017" i="1" s="1"/>
  <c r="Q1017" i="1" s="1"/>
  <c r="AF1017" i="1"/>
  <c r="AG1017" i="1"/>
  <c r="AH1017" i="1"/>
  <c r="AI1017" i="1"/>
  <c r="CW1017" i="1" s="1"/>
  <c r="V1017" i="1" s="1"/>
  <c r="AJ1017" i="1"/>
  <c r="CS1017" i="1"/>
  <c r="R1017" i="1" s="1"/>
  <c r="CT1017" i="1"/>
  <c r="S1017" i="1" s="1"/>
  <c r="CU1017" i="1"/>
  <c r="T1017" i="1" s="1"/>
  <c r="CV1017" i="1"/>
  <c r="CX1017" i="1"/>
  <c r="W1017" i="1" s="1"/>
  <c r="FR1017" i="1"/>
  <c r="GL1017" i="1"/>
  <c r="GO1017" i="1"/>
  <c r="GP1017" i="1"/>
  <c r="GV1017" i="1"/>
  <c r="HC1017" i="1" s="1"/>
  <c r="GX1017" i="1" s="1"/>
  <c r="I1018" i="1"/>
  <c r="N1018" i="1"/>
  <c r="U1018" i="1"/>
  <c r="AC1018" i="1"/>
  <c r="CQ1018" i="1" s="1"/>
  <c r="P1018" i="1" s="1"/>
  <c r="AE1018" i="1"/>
  <c r="AD1018" i="1" s="1"/>
  <c r="CR1018" i="1" s="1"/>
  <c r="Q1018" i="1" s="1"/>
  <c r="AF1018" i="1"/>
  <c r="AG1018" i="1"/>
  <c r="AH1018" i="1"/>
  <c r="AI1018" i="1"/>
  <c r="CW1018" i="1" s="1"/>
  <c r="V1018" i="1" s="1"/>
  <c r="AJ1018" i="1"/>
  <c r="CS1018" i="1"/>
  <c r="R1018" i="1" s="1"/>
  <c r="CT1018" i="1"/>
  <c r="S1018" i="1" s="1"/>
  <c r="CU1018" i="1"/>
  <c r="T1018" i="1" s="1"/>
  <c r="CV1018" i="1"/>
  <c r="CX1018" i="1"/>
  <c r="W1018" i="1" s="1"/>
  <c r="FR1018" i="1"/>
  <c r="GL1018" i="1"/>
  <c r="GO1018" i="1"/>
  <c r="GP1018" i="1"/>
  <c r="GV1018" i="1"/>
  <c r="HC1018" i="1" s="1"/>
  <c r="GX1018" i="1" s="1"/>
  <c r="I1019" i="1"/>
  <c r="N1019" i="1"/>
  <c r="U1019" i="1"/>
  <c r="AC1019" i="1"/>
  <c r="CQ1019" i="1" s="1"/>
  <c r="P1019" i="1" s="1"/>
  <c r="AE1019" i="1"/>
  <c r="AD1019" i="1" s="1"/>
  <c r="CR1019" i="1" s="1"/>
  <c r="Q1019" i="1" s="1"/>
  <c r="AF1019" i="1"/>
  <c r="AG1019" i="1"/>
  <c r="AH1019" i="1"/>
  <c r="AI1019" i="1"/>
  <c r="CW1019" i="1" s="1"/>
  <c r="V1019" i="1" s="1"/>
  <c r="AJ1019" i="1"/>
  <c r="CS1019" i="1"/>
  <c r="R1019" i="1" s="1"/>
  <c r="CT1019" i="1"/>
  <c r="S1019" i="1" s="1"/>
  <c r="CU1019" i="1"/>
  <c r="T1019" i="1" s="1"/>
  <c r="CV1019" i="1"/>
  <c r="CX1019" i="1"/>
  <c r="W1019" i="1" s="1"/>
  <c r="FR1019" i="1"/>
  <c r="GL1019" i="1"/>
  <c r="GO1019" i="1"/>
  <c r="GP1019" i="1"/>
  <c r="GV1019" i="1"/>
  <c r="HC1019" i="1" s="1"/>
  <c r="GX1019" i="1" s="1"/>
  <c r="I1020" i="1"/>
  <c r="N1020" i="1"/>
  <c r="U1020" i="1"/>
  <c r="AC1020" i="1"/>
  <c r="CQ1020" i="1" s="1"/>
  <c r="P1020" i="1" s="1"/>
  <c r="AE1020" i="1"/>
  <c r="AD1020" i="1" s="1"/>
  <c r="CR1020" i="1" s="1"/>
  <c r="Q1020" i="1" s="1"/>
  <c r="AF1020" i="1"/>
  <c r="AG1020" i="1"/>
  <c r="AH1020" i="1"/>
  <c r="AI1020" i="1"/>
  <c r="CW1020" i="1" s="1"/>
  <c r="V1020" i="1" s="1"/>
  <c r="AJ1020" i="1"/>
  <c r="CS1020" i="1"/>
  <c r="R1020" i="1" s="1"/>
  <c r="CT1020" i="1"/>
  <c r="S1020" i="1" s="1"/>
  <c r="CU1020" i="1"/>
  <c r="T1020" i="1" s="1"/>
  <c r="CV1020" i="1"/>
  <c r="CX1020" i="1"/>
  <c r="W1020" i="1" s="1"/>
  <c r="FR1020" i="1"/>
  <c r="GL1020" i="1"/>
  <c r="GO1020" i="1"/>
  <c r="GP1020" i="1"/>
  <c r="GV1020" i="1"/>
  <c r="HC1020" i="1" s="1"/>
  <c r="GX1020" i="1" s="1"/>
  <c r="I1021" i="1"/>
  <c r="N1021" i="1"/>
  <c r="U1021" i="1"/>
  <c r="AC1021" i="1"/>
  <c r="CQ1021" i="1" s="1"/>
  <c r="P1021" i="1" s="1"/>
  <c r="AE1021" i="1"/>
  <c r="AD1021" i="1" s="1"/>
  <c r="CR1021" i="1" s="1"/>
  <c r="Q1021" i="1" s="1"/>
  <c r="AF1021" i="1"/>
  <c r="AG1021" i="1"/>
  <c r="AH1021" i="1"/>
  <c r="AI1021" i="1"/>
  <c r="CW1021" i="1" s="1"/>
  <c r="V1021" i="1" s="1"/>
  <c r="AJ1021" i="1"/>
  <c r="CS1021" i="1"/>
  <c r="R1021" i="1" s="1"/>
  <c r="CT1021" i="1"/>
  <c r="S1021" i="1" s="1"/>
  <c r="CU1021" i="1"/>
  <c r="T1021" i="1" s="1"/>
  <c r="CV1021" i="1"/>
  <c r="CX1021" i="1"/>
  <c r="W1021" i="1" s="1"/>
  <c r="FR1021" i="1"/>
  <c r="GL1021" i="1"/>
  <c r="GO1021" i="1"/>
  <c r="GP1021" i="1"/>
  <c r="GV1021" i="1"/>
  <c r="HC1021" i="1" s="1"/>
  <c r="GX1021" i="1" s="1"/>
  <c r="I1022" i="1"/>
  <c r="N1022" i="1"/>
  <c r="U1022" i="1"/>
  <c r="AC1022" i="1"/>
  <c r="CQ1022" i="1" s="1"/>
  <c r="P1022" i="1" s="1"/>
  <c r="AE1022" i="1"/>
  <c r="AD1022" i="1" s="1"/>
  <c r="CR1022" i="1" s="1"/>
  <c r="Q1022" i="1" s="1"/>
  <c r="AF1022" i="1"/>
  <c r="AG1022" i="1"/>
  <c r="AH1022" i="1"/>
  <c r="AI1022" i="1"/>
  <c r="CW1022" i="1" s="1"/>
  <c r="V1022" i="1" s="1"/>
  <c r="AJ1022" i="1"/>
  <c r="CS1022" i="1"/>
  <c r="R1022" i="1" s="1"/>
  <c r="CT1022" i="1"/>
  <c r="S1022" i="1" s="1"/>
  <c r="CU1022" i="1"/>
  <c r="T1022" i="1" s="1"/>
  <c r="CV1022" i="1"/>
  <c r="CX1022" i="1"/>
  <c r="W1022" i="1" s="1"/>
  <c r="FR1022" i="1"/>
  <c r="GL1022" i="1"/>
  <c r="GO1022" i="1"/>
  <c r="GP1022" i="1"/>
  <c r="GV1022" i="1"/>
  <c r="HC1022" i="1" s="1"/>
  <c r="GX1022" i="1" s="1"/>
  <c r="I1023" i="1"/>
  <c r="N1023" i="1"/>
  <c r="U1023" i="1"/>
  <c r="AC1023" i="1"/>
  <c r="CQ1023" i="1" s="1"/>
  <c r="P1023" i="1" s="1"/>
  <c r="AE1023" i="1"/>
  <c r="AD1023" i="1" s="1"/>
  <c r="CR1023" i="1" s="1"/>
  <c r="Q1023" i="1" s="1"/>
  <c r="AF1023" i="1"/>
  <c r="AG1023" i="1"/>
  <c r="AH1023" i="1"/>
  <c r="AI1023" i="1"/>
  <c r="CW1023" i="1" s="1"/>
  <c r="V1023" i="1" s="1"/>
  <c r="AJ1023" i="1"/>
  <c r="CS1023" i="1"/>
  <c r="R1023" i="1" s="1"/>
  <c r="CT1023" i="1"/>
  <c r="S1023" i="1" s="1"/>
  <c r="CU1023" i="1"/>
  <c r="T1023" i="1" s="1"/>
  <c r="CV1023" i="1"/>
  <c r="CX1023" i="1"/>
  <c r="W1023" i="1" s="1"/>
  <c r="FR1023" i="1"/>
  <c r="GL1023" i="1"/>
  <c r="GO1023" i="1"/>
  <c r="GP1023" i="1"/>
  <c r="GV1023" i="1"/>
  <c r="HC1023" i="1" s="1"/>
  <c r="GX1023" i="1" s="1"/>
  <c r="I1024" i="1"/>
  <c r="N1024" i="1"/>
  <c r="U1024" i="1"/>
  <c r="AC1024" i="1"/>
  <c r="CQ1024" i="1" s="1"/>
  <c r="P1024" i="1" s="1"/>
  <c r="AE1024" i="1"/>
  <c r="AD1024" i="1" s="1"/>
  <c r="CR1024" i="1" s="1"/>
  <c r="Q1024" i="1" s="1"/>
  <c r="AF1024" i="1"/>
  <c r="AG1024" i="1"/>
  <c r="AH1024" i="1"/>
  <c r="AI1024" i="1"/>
  <c r="CW1024" i="1" s="1"/>
  <c r="V1024" i="1" s="1"/>
  <c r="AJ1024" i="1"/>
  <c r="CS1024" i="1"/>
  <c r="R1024" i="1" s="1"/>
  <c r="CT1024" i="1"/>
  <c r="S1024" i="1" s="1"/>
  <c r="CU1024" i="1"/>
  <c r="T1024" i="1" s="1"/>
  <c r="CV1024" i="1"/>
  <c r="CX1024" i="1"/>
  <c r="W1024" i="1" s="1"/>
  <c r="FR1024" i="1"/>
  <c r="GL1024" i="1"/>
  <c r="GO1024" i="1"/>
  <c r="GP1024" i="1"/>
  <c r="GV1024" i="1"/>
  <c r="HC1024" i="1" s="1"/>
  <c r="GX1024" i="1" s="1"/>
  <c r="I1025" i="1"/>
  <c r="N1025" i="1"/>
  <c r="U1025" i="1"/>
  <c r="AC1025" i="1"/>
  <c r="CQ1025" i="1" s="1"/>
  <c r="P1025" i="1" s="1"/>
  <c r="AE1025" i="1"/>
  <c r="AD1025" i="1" s="1"/>
  <c r="CR1025" i="1" s="1"/>
  <c r="Q1025" i="1" s="1"/>
  <c r="AF1025" i="1"/>
  <c r="AG1025" i="1"/>
  <c r="AH1025" i="1"/>
  <c r="AI1025" i="1"/>
  <c r="CW1025" i="1" s="1"/>
  <c r="V1025" i="1" s="1"/>
  <c r="AJ1025" i="1"/>
  <c r="CS1025" i="1"/>
  <c r="R1025" i="1" s="1"/>
  <c r="CT1025" i="1"/>
  <c r="S1025" i="1" s="1"/>
  <c r="CU1025" i="1"/>
  <c r="T1025" i="1" s="1"/>
  <c r="CV1025" i="1"/>
  <c r="CX1025" i="1"/>
  <c r="W1025" i="1" s="1"/>
  <c r="FR1025" i="1"/>
  <c r="GL1025" i="1"/>
  <c r="GO1025" i="1"/>
  <c r="GP1025" i="1"/>
  <c r="GV1025" i="1"/>
  <c r="HC1025" i="1" s="1"/>
  <c r="GX1025" i="1" s="1"/>
  <c r="I1026" i="1"/>
  <c r="N1026" i="1"/>
  <c r="U1026" i="1"/>
  <c r="AC1026" i="1"/>
  <c r="CQ1026" i="1" s="1"/>
  <c r="P1026" i="1" s="1"/>
  <c r="AE1026" i="1"/>
  <c r="AD1026" i="1" s="1"/>
  <c r="CR1026" i="1" s="1"/>
  <c r="Q1026" i="1" s="1"/>
  <c r="AF1026" i="1"/>
  <c r="AG1026" i="1"/>
  <c r="AH1026" i="1"/>
  <c r="AI1026" i="1"/>
  <c r="CW1026" i="1" s="1"/>
  <c r="V1026" i="1" s="1"/>
  <c r="AJ1026" i="1"/>
  <c r="CS1026" i="1"/>
  <c r="R1026" i="1" s="1"/>
  <c r="CT1026" i="1"/>
  <c r="S1026" i="1" s="1"/>
  <c r="CU1026" i="1"/>
  <c r="T1026" i="1" s="1"/>
  <c r="CV1026" i="1"/>
  <c r="CX1026" i="1"/>
  <c r="W1026" i="1" s="1"/>
  <c r="FR1026" i="1"/>
  <c r="GL1026" i="1"/>
  <c r="GO1026" i="1"/>
  <c r="GP1026" i="1"/>
  <c r="GV1026" i="1"/>
  <c r="HC1026" i="1" s="1"/>
  <c r="GX1026" i="1" s="1"/>
  <c r="B1028" i="1"/>
  <c r="B989" i="1" s="1"/>
  <c r="C1028" i="1"/>
  <c r="C989" i="1" s="1"/>
  <c r="D1028" i="1"/>
  <c r="D989" i="1" s="1"/>
  <c r="F1028" i="1"/>
  <c r="F989" i="1" s="1"/>
  <c r="G1028" i="1"/>
  <c r="G989" i="1" s="1"/>
  <c r="BX1028" i="1"/>
  <c r="AO1028" i="1" s="1"/>
  <c r="CK1028" i="1"/>
  <c r="BB1028" i="1" s="1"/>
  <c r="CL1028" i="1"/>
  <c r="CL989" i="1" s="1"/>
  <c r="CM1028" i="1"/>
  <c r="CM989" i="1" s="1"/>
  <c r="FP1028" i="1"/>
  <c r="EG1028" i="1" s="1"/>
  <c r="GC1028" i="1"/>
  <c r="ET1028" i="1" s="1"/>
  <c r="GD1028" i="1"/>
  <c r="GD989" i="1" s="1"/>
  <c r="GE1028" i="1"/>
  <c r="GE989" i="1" s="1"/>
  <c r="D1058" i="1"/>
  <c r="E1060" i="1"/>
  <c r="Z1060" i="1"/>
  <c r="AA1060" i="1"/>
  <c r="AM1060" i="1"/>
  <c r="AN1060" i="1"/>
  <c r="BE1060" i="1"/>
  <c r="BF1060" i="1"/>
  <c r="BG1060" i="1"/>
  <c r="BH1060" i="1"/>
  <c r="BI1060" i="1"/>
  <c r="BJ1060" i="1"/>
  <c r="BK1060" i="1"/>
  <c r="BL1060" i="1"/>
  <c r="BM1060" i="1"/>
  <c r="BN1060" i="1"/>
  <c r="BO1060" i="1"/>
  <c r="BP1060" i="1"/>
  <c r="BQ1060" i="1"/>
  <c r="BR1060" i="1"/>
  <c r="BS1060" i="1"/>
  <c r="BT1060" i="1"/>
  <c r="BU1060" i="1"/>
  <c r="BV1060" i="1"/>
  <c r="BW1060" i="1"/>
  <c r="CN1060" i="1"/>
  <c r="CO1060" i="1"/>
  <c r="CP1060" i="1"/>
  <c r="CQ1060" i="1"/>
  <c r="CR1060" i="1"/>
  <c r="CS1060" i="1"/>
  <c r="CT1060" i="1"/>
  <c r="CU1060" i="1"/>
  <c r="CV1060" i="1"/>
  <c r="CW1060" i="1"/>
  <c r="CX1060" i="1"/>
  <c r="CY1060" i="1"/>
  <c r="CZ1060" i="1"/>
  <c r="DA1060" i="1"/>
  <c r="DB1060" i="1"/>
  <c r="DC1060" i="1"/>
  <c r="DD1060" i="1"/>
  <c r="DE1060" i="1"/>
  <c r="DF1060" i="1"/>
  <c r="DR1060" i="1"/>
  <c r="DS1060" i="1"/>
  <c r="EE1060" i="1"/>
  <c r="EF1060" i="1"/>
  <c r="EW1060" i="1"/>
  <c r="EX1060" i="1"/>
  <c r="EY1060" i="1"/>
  <c r="EZ1060" i="1"/>
  <c r="FA1060" i="1"/>
  <c r="FB1060" i="1"/>
  <c r="FC1060" i="1"/>
  <c r="FD1060" i="1"/>
  <c r="FE1060" i="1"/>
  <c r="FF1060" i="1"/>
  <c r="FG1060" i="1"/>
  <c r="FH1060" i="1"/>
  <c r="FI1060" i="1"/>
  <c r="FJ1060" i="1"/>
  <c r="FK1060" i="1"/>
  <c r="FL1060" i="1"/>
  <c r="FM1060" i="1"/>
  <c r="FN1060" i="1"/>
  <c r="FO1060" i="1"/>
  <c r="GF1060" i="1"/>
  <c r="GG1060" i="1"/>
  <c r="GH1060" i="1"/>
  <c r="GI1060" i="1"/>
  <c r="GJ1060" i="1"/>
  <c r="GK1060" i="1"/>
  <c r="GL1060" i="1"/>
  <c r="GM1060" i="1"/>
  <c r="GN1060" i="1"/>
  <c r="GO1060" i="1"/>
  <c r="GP1060" i="1"/>
  <c r="GQ1060" i="1"/>
  <c r="GR1060" i="1"/>
  <c r="GS1060" i="1"/>
  <c r="GT1060" i="1"/>
  <c r="GU1060" i="1"/>
  <c r="GV1060" i="1"/>
  <c r="GW1060" i="1"/>
  <c r="GX1060" i="1"/>
  <c r="C1062" i="1"/>
  <c r="D1062" i="1"/>
  <c r="N1062" i="1"/>
  <c r="AC1062" i="1"/>
  <c r="CQ1062" i="1" s="1"/>
  <c r="P1062" i="1" s="1"/>
  <c r="AD1062" i="1"/>
  <c r="AE1062" i="1"/>
  <c r="AF1062" i="1"/>
  <c r="AG1062" i="1"/>
  <c r="CU1062" i="1" s="1"/>
  <c r="T1062" i="1" s="1"/>
  <c r="AH1062" i="1"/>
  <c r="CV1062" i="1" s="1"/>
  <c r="U1062" i="1" s="1"/>
  <c r="AI1062" i="1"/>
  <c r="CW1062" i="1" s="1"/>
  <c r="V1062" i="1" s="1"/>
  <c r="AJ1062" i="1"/>
  <c r="CR1062" i="1"/>
  <c r="Q1062" i="1" s="1"/>
  <c r="CS1062" i="1"/>
  <c r="R1062" i="1" s="1"/>
  <c r="CT1062" i="1"/>
  <c r="S1062" i="1" s="1"/>
  <c r="CX1062" i="1"/>
  <c r="W1062" i="1" s="1"/>
  <c r="FR1062" i="1"/>
  <c r="GL1062" i="1"/>
  <c r="GO1062" i="1"/>
  <c r="GP1062" i="1"/>
  <c r="GV1062" i="1"/>
  <c r="HC1062" i="1" s="1"/>
  <c r="GX1062" i="1" s="1"/>
  <c r="C1063" i="1"/>
  <c r="D1063" i="1"/>
  <c r="N1063" i="1"/>
  <c r="AC1063" i="1"/>
  <c r="CQ1063" i="1" s="1"/>
  <c r="P1063" i="1" s="1"/>
  <c r="AE1063" i="1"/>
  <c r="AD1063" i="1" s="1"/>
  <c r="AF1063" i="1"/>
  <c r="CT1063" i="1" s="1"/>
  <c r="S1063" i="1" s="1"/>
  <c r="AG1063" i="1"/>
  <c r="CU1063" i="1" s="1"/>
  <c r="T1063" i="1" s="1"/>
  <c r="AH1063" i="1"/>
  <c r="CV1063" i="1" s="1"/>
  <c r="U1063" i="1" s="1"/>
  <c r="AI1063" i="1"/>
  <c r="AJ1063" i="1"/>
  <c r="CS1063" i="1"/>
  <c r="R1063" i="1" s="1"/>
  <c r="CW1063" i="1"/>
  <c r="V1063" i="1" s="1"/>
  <c r="CX1063" i="1"/>
  <c r="W1063" i="1" s="1"/>
  <c r="FR1063" i="1"/>
  <c r="GL1063" i="1"/>
  <c r="GO1063" i="1"/>
  <c r="GP1063" i="1"/>
  <c r="GV1063" i="1"/>
  <c r="HC1063" i="1"/>
  <c r="GX1063" i="1" s="1"/>
  <c r="I1064" i="1"/>
  <c r="N1064" i="1"/>
  <c r="AC1064" i="1"/>
  <c r="AE1064" i="1"/>
  <c r="AD1064" i="1" s="1"/>
  <c r="AF1064" i="1"/>
  <c r="CT1064" i="1" s="1"/>
  <c r="AG1064" i="1"/>
  <c r="CU1064" i="1" s="1"/>
  <c r="AH1064" i="1"/>
  <c r="CV1064" i="1" s="1"/>
  <c r="U1064" i="1" s="1"/>
  <c r="AI1064" i="1"/>
  <c r="AJ1064" i="1"/>
  <c r="CQ1064" i="1"/>
  <c r="CS1064" i="1"/>
  <c r="CW1064" i="1"/>
  <c r="CX1064" i="1"/>
  <c r="W1064" i="1" s="1"/>
  <c r="FR1064" i="1"/>
  <c r="GL1064" i="1"/>
  <c r="GO1064" i="1"/>
  <c r="GP1064" i="1"/>
  <c r="GV1064" i="1"/>
  <c r="HC1064" i="1"/>
  <c r="GX1064" i="1" s="1"/>
  <c r="I1065" i="1"/>
  <c r="N1065" i="1"/>
  <c r="AC1065" i="1"/>
  <c r="AE1065" i="1"/>
  <c r="AD1065" i="1" s="1"/>
  <c r="AF1065" i="1"/>
  <c r="CT1065" i="1" s="1"/>
  <c r="AG1065" i="1"/>
  <c r="CU1065" i="1" s="1"/>
  <c r="AH1065" i="1"/>
  <c r="CV1065" i="1" s="1"/>
  <c r="AI1065" i="1"/>
  <c r="AJ1065" i="1"/>
  <c r="CQ1065" i="1"/>
  <c r="CS1065" i="1"/>
  <c r="CW1065" i="1"/>
  <c r="CX1065" i="1"/>
  <c r="FR1065" i="1"/>
  <c r="GL1065" i="1"/>
  <c r="GO1065" i="1"/>
  <c r="GP1065" i="1"/>
  <c r="GV1065" i="1"/>
  <c r="HC1065" i="1"/>
  <c r="GX1065" i="1" s="1"/>
  <c r="C1066" i="1"/>
  <c r="D1066" i="1"/>
  <c r="N1066" i="1"/>
  <c r="AC1066" i="1"/>
  <c r="CQ1066" i="1" s="1"/>
  <c r="P1066" i="1" s="1"/>
  <c r="AE1066" i="1"/>
  <c r="CS1066" i="1" s="1"/>
  <c r="R1066" i="1" s="1"/>
  <c r="AF1066" i="1"/>
  <c r="CT1066" i="1" s="1"/>
  <c r="S1066" i="1" s="1"/>
  <c r="AG1066" i="1"/>
  <c r="CU1066" i="1" s="1"/>
  <c r="T1066" i="1" s="1"/>
  <c r="AH1066" i="1"/>
  <c r="AI1066" i="1"/>
  <c r="AJ1066" i="1"/>
  <c r="CV1066" i="1"/>
  <c r="U1066" i="1" s="1"/>
  <c r="CW1066" i="1"/>
  <c r="V1066" i="1" s="1"/>
  <c r="CX1066" i="1"/>
  <c r="W1066" i="1" s="1"/>
  <c r="FR1066" i="1"/>
  <c r="GL1066" i="1"/>
  <c r="GO1066" i="1"/>
  <c r="GP1066" i="1"/>
  <c r="GV1066" i="1"/>
  <c r="HC1066" i="1"/>
  <c r="GX1066" i="1" s="1"/>
  <c r="C1067" i="1"/>
  <c r="D1067" i="1"/>
  <c r="N1067" i="1"/>
  <c r="AC1067" i="1"/>
  <c r="CQ1067" i="1" s="1"/>
  <c r="P1067" i="1" s="1"/>
  <c r="AE1067" i="1"/>
  <c r="CS1067" i="1" s="1"/>
  <c r="R1067" i="1" s="1"/>
  <c r="AF1067" i="1"/>
  <c r="CT1067" i="1" s="1"/>
  <c r="S1067" i="1" s="1"/>
  <c r="AG1067" i="1"/>
  <c r="AH1067" i="1"/>
  <c r="CV1067" i="1" s="1"/>
  <c r="U1067" i="1" s="1"/>
  <c r="AI1067" i="1"/>
  <c r="AJ1067" i="1"/>
  <c r="CX1067" i="1" s="1"/>
  <c r="W1067" i="1" s="1"/>
  <c r="CU1067" i="1"/>
  <c r="T1067" i="1" s="1"/>
  <c r="CW1067" i="1"/>
  <c r="V1067" i="1" s="1"/>
  <c r="FR1067" i="1"/>
  <c r="GL1067" i="1"/>
  <c r="GO1067" i="1"/>
  <c r="GP1067" i="1"/>
  <c r="GV1067" i="1"/>
  <c r="GX1067" i="1"/>
  <c r="HC1067" i="1"/>
  <c r="I1068" i="1"/>
  <c r="N1068" i="1"/>
  <c r="AC1068" i="1"/>
  <c r="AE1068" i="1"/>
  <c r="CS1068" i="1" s="1"/>
  <c r="AF1068" i="1"/>
  <c r="CT1068" i="1" s="1"/>
  <c r="AG1068" i="1"/>
  <c r="AH1068" i="1"/>
  <c r="AI1068" i="1"/>
  <c r="AJ1068" i="1"/>
  <c r="CX1068" i="1" s="1"/>
  <c r="CQ1068" i="1"/>
  <c r="CU1068" i="1"/>
  <c r="CV1068" i="1"/>
  <c r="CW1068" i="1"/>
  <c r="V1068" i="1" s="1"/>
  <c r="FR1068" i="1"/>
  <c r="GL1068" i="1"/>
  <c r="GO1068" i="1"/>
  <c r="GP1068" i="1"/>
  <c r="GV1068" i="1"/>
  <c r="GX1068" i="1"/>
  <c r="HC1068" i="1"/>
  <c r="I1069" i="1"/>
  <c r="N1069" i="1"/>
  <c r="AC1069" i="1"/>
  <c r="AE1069" i="1"/>
  <c r="CS1069" i="1" s="1"/>
  <c r="AF1069" i="1"/>
  <c r="CT1069" i="1" s="1"/>
  <c r="AG1069" i="1"/>
  <c r="AH1069" i="1"/>
  <c r="AI1069" i="1"/>
  <c r="AJ1069" i="1"/>
  <c r="CX1069" i="1" s="1"/>
  <c r="CQ1069" i="1"/>
  <c r="CU1069" i="1"/>
  <c r="CV1069" i="1"/>
  <c r="CW1069" i="1"/>
  <c r="V1069" i="1" s="1"/>
  <c r="FR1069" i="1"/>
  <c r="GL1069" i="1"/>
  <c r="GO1069" i="1"/>
  <c r="GP1069" i="1"/>
  <c r="GV1069" i="1"/>
  <c r="GX1069" i="1"/>
  <c r="HC1069" i="1"/>
  <c r="C1070" i="1"/>
  <c r="D1070" i="1"/>
  <c r="N1070" i="1"/>
  <c r="AC1070" i="1"/>
  <c r="CQ1070" i="1" s="1"/>
  <c r="P1070" i="1" s="1"/>
  <c r="AD1070" i="1"/>
  <c r="CR1070" i="1" s="1"/>
  <c r="Q1070" i="1" s="1"/>
  <c r="AE1070" i="1"/>
  <c r="CS1070" i="1" s="1"/>
  <c r="R1070" i="1" s="1"/>
  <c r="AF1070" i="1"/>
  <c r="AG1070" i="1"/>
  <c r="AH1070" i="1"/>
  <c r="AI1070" i="1"/>
  <c r="CW1070" i="1" s="1"/>
  <c r="V1070" i="1" s="1"/>
  <c r="AJ1070" i="1"/>
  <c r="CX1070" i="1" s="1"/>
  <c r="W1070" i="1" s="1"/>
  <c r="CT1070" i="1"/>
  <c r="S1070" i="1" s="1"/>
  <c r="CU1070" i="1"/>
  <c r="T1070" i="1" s="1"/>
  <c r="CV1070" i="1"/>
  <c r="U1070" i="1" s="1"/>
  <c r="FR1070" i="1"/>
  <c r="GL1070" i="1"/>
  <c r="GO1070" i="1"/>
  <c r="GP1070" i="1"/>
  <c r="GV1070" i="1"/>
  <c r="HC1070" i="1" s="1"/>
  <c r="GX1070" i="1" s="1"/>
  <c r="C1071" i="1"/>
  <c r="D1071" i="1"/>
  <c r="N1071" i="1"/>
  <c r="AC1071" i="1"/>
  <c r="CQ1071" i="1" s="1"/>
  <c r="P1071" i="1" s="1"/>
  <c r="AD1071" i="1"/>
  <c r="CR1071" i="1" s="1"/>
  <c r="Q1071" i="1" s="1"/>
  <c r="AE1071" i="1"/>
  <c r="AF1071" i="1"/>
  <c r="AG1071" i="1"/>
  <c r="AH1071" i="1"/>
  <c r="CV1071" i="1" s="1"/>
  <c r="U1071" i="1" s="1"/>
  <c r="AI1071" i="1"/>
  <c r="CW1071" i="1" s="1"/>
  <c r="V1071" i="1" s="1"/>
  <c r="AJ1071" i="1"/>
  <c r="CX1071" i="1" s="1"/>
  <c r="W1071" i="1" s="1"/>
  <c r="CS1071" i="1"/>
  <c r="R1071" i="1" s="1"/>
  <c r="CT1071" i="1"/>
  <c r="S1071" i="1" s="1"/>
  <c r="CU1071" i="1"/>
  <c r="T1071" i="1" s="1"/>
  <c r="FR1071" i="1"/>
  <c r="GL1071" i="1"/>
  <c r="GO1071" i="1"/>
  <c r="GP1071" i="1"/>
  <c r="GV1071" i="1"/>
  <c r="HC1071" i="1" s="1"/>
  <c r="GX1071" i="1" s="1"/>
  <c r="I1072" i="1"/>
  <c r="N1072" i="1"/>
  <c r="AC1072" i="1"/>
  <c r="CQ1072" i="1" s="1"/>
  <c r="AD1072" i="1"/>
  <c r="CR1072" i="1" s="1"/>
  <c r="AE1072" i="1"/>
  <c r="AF1072" i="1"/>
  <c r="AG1072" i="1"/>
  <c r="AH1072" i="1"/>
  <c r="CV1072" i="1" s="1"/>
  <c r="AI1072" i="1"/>
  <c r="CW1072" i="1" s="1"/>
  <c r="AJ1072" i="1"/>
  <c r="CX1072" i="1" s="1"/>
  <c r="CS1072" i="1"/>
  <c r="CT1072" i="1"/>
  <c r="CU1072" i="1"/>
  <c r="FR1072" i="1"/>
  <c r="GL1072" i="1"/>
  <c r="GO1072" i="1"/>
  <c r="GP1072" i="1"/>
  <c r="GV1072" i="1"/>
  <c r="HC1072" i="1" s="1"/>
  <c r="I1073" i="1"/>
  <c r="N1073" i="1"/>
  <c r="AC1073" i="1"/>
  <c r="CQ1073" i="1" s="1"/>
  <c r="AD1073" i="1"/>
  <c r="CR1073" i="1" s="1"/>
  <c r="AE1073" i="1"/>
  <c r="AF1073" i="1"/>
  <c r="AG1073" i="1"/>
  <c r="AH1073" i="1"/>
  <c r="CV1073" i="1" s="1"/>
  <c r="AI1073" i="1"/>
  <c r="CW1073" i="1" s="1"/>
  <c r="AJ1073" i="1"/>
  <c r="CX1073" i="1" s="1"/>
  <c r="CS1073" i="1"/>
  <c r="CT1073" i="1"/>
  <c r="CU1073" i="1"/>
  <c r="T1073" i="1" s="1"/>
  <c r="FR1073" i="1"/>
  <c r="GL1073" i="1"/>
  <c r="GO1073" i="1"/>
  <c r="GP1073" i="1"/>
  <c r="GV1073" i="1"/>
  <c r="HC1073" i="1" s="1"/>
  <c r="I1074" i="1"/>
  <c r="N1074" i="1"/>
  <c r="AC1074" i="1"/>
  <c r="CQ1074" i="1" s="1"/>
  <c r="AD1074" i="1"/>
  <c r="CR1074" i="1" s="1"/>
  <c r="AE1074" i="1"/>
  <c r="AF1074" i="1"/>
  <c r="AG1074" i="1"/>
  <c r="AH1074" i="1"/>
  <c r="CV1074" i="1" s="1"/>
  <c r="AI1074" i="1"/>
  <c r="CW1074" i="1" s="1"/>
  <c r="AJ1074" i="1"/>
  <c r="CX1074" i="1" s="1"/>
  <c r="CS1074" i="1"/>
  <c r="CT1074" i="1"/>
  <c r="CU1074" i="1"/>
  <c r="T1074" i="1" s="1"/>
  <c r="FR1074" i="1"/>
  <c r="GL1074" i="1"/>
  <c r="GO1074" i="1"/>
  <c r="GP1074" i="1"/>
  <c r="GV1074" i="1"/>
  <c r="HC1074" i="1" s="1"/>
  <c r="I1075" i="1"/>
  <c r="N1075" i="1"/>
  <c r="AC1075" i="1"/>
  <c r="CQ1075" i="1" s="1"/>
  <c r="AD1075" i="1"/>
  <c r="CR1075" i="1" s="1"/>
  <c r="AE1075" i="1"/>
  <c r="AF1075" i="1"/>
  <c r="AG1075" i="1"/>
  <c r="AH1075" i="1"/>
  <c r="CV1075" i="1" s="1"/>
  <c r="AI1075" i="1"/>
  <c r="CW1075" i="1" s="1"/>
  <c r="AJ1075" i="1"/>
  <c r="CX1075" i="1" s="1"/>
  <c r="CS1075" i="1"/>
  <c r="CT1075" i="1"/>
  <c r="CU1075" i="1"/>
  <c r="T1075" i="1" s="1"/>
  <c r="FR1075" i="1"/>
  <c r="GL1075" i="1"/>
  <c r="GO1075" i="1"/>
  <c r="GP1075" i="1"/>
  <c r="GV1075" i="1"/>
  <c r="HC1075" i="1" s="1"/>
  <c r="C1076" i="1"/>
  <c r="D1076" i="1"/>
  <c r="N1076" i="1"/>
  <c r="T1076" i="1"/>
  <c r="AC1076" i="1"/>
  <c r="CQ1076" i="1" s="1"/>
  <c r="P1076" i="1" s="1"/>
  <c r="AE1076" i="1"/>
  <c r="AD1076" i="1" s="1"/>
  <c r="CR1076" i="1" s="1"/>
  <c r="Q1076" i="1" s="1"/>
  <c r="AF1076" i="1"/>
  <c r="AG1076" i="1"/>
  <c r="CU1076" i="1" s="1"/>
  <c r="AH1076" i="1"/>
  <c r="CV1076" i="1" s="1"/>
  <c r="U1076" i="1" s="1"/>
  <c r="AI1076" i="1"/>
  <c r="CW1076" i="1" s="1"/>
  <c r="V1076" i="1" s="1"/>
  <c r="AJ1076" i="1"/>
  <c r="CS1076" i="1"/>
  <c r="R1076" i="1" s="1"/>
  <c r="CT1076" i="1"/>
  <c r="S1076" i="1" s="1"/>
  <c r="CX1076" i="1"/>
  <c r="W1076" i="1" s="1"/>
  <c r="FR1076" i="1"/>
  <c r="GL1076" i="1"/>
  <c r="GO1076" i="1"/>
  <c r="GP1076" i="1"/>
  <c r="GV1076" i="1"/>
  <c r="HC1076" i="1" s="1"/>
  <c r="GX1076" i="1" s="1"/>
  <c r="C1077" i="1"/>
  <c r="D1077" i="1"/>
  <c r="N1077" i="1"/>
  <c r="S1077" i="1"/>
  <c r="AC1077" i="1"/>
  <c r="CQ1077" i="1" s="1"/>
  <c r="P1077" i="1" s="1"/>
  <c r="AE1077" i="1"/>
  <c r="AD1077" i="1" s="1"/>
  <c r="AF1077" i="1"/>
  <c r="AG1077" i="1"/>
  <c r="CU1077" i="1" s="1"/>
  <c r="T1077" i="1" s="1"/>
  <c r="AH1077" i="1"/>
  <c r="CV1077" i="1" s="1"/>
  <c r="U1077" i="1" s="1"/>
  <c r="AI1077" i="1"/>
  <c r="CW1077" i="1" s="1"/>
  <c r="V1077" i="1" s="1"/>
  <c r="AJ1077" i="1"/>
  <c r="CR1077" i="1"/>
  <c r="Q1077" i="1" s="1"/>
  <c r="CS1077" i="1"/>
  <c r="R1077" i="1" s="1"/>
  <c r="CT1077" i="1"/>
  <c r="CX1077" i="1"/>
  <c r="W1077" i="1" s="1"/>
  <c r="FR1077" i="1"/>
  <c r="GL1077" i="1"/>
  <c r="GO1077" i="1"/>
  <c r="GP1077" i="1"/>
  <c r="GV1077" i="1"/>
  <c r="HC1077" i="1" s="1"/>
  <c r="GX1077" i="1" s="1"/>
  <c r="I1078" i="1"/>
  <c r="S1078" i="1" s="1"/>
  <c r="N1078" i="1"/>
  <c r="AC1078" i="1"/>
  <c r="CQ1078" i="1" s="1"/>
  <c r="AE1078" i="1"/>
  <c r="AD1078" i="1" s="1"/>
  <c r="AB1078" i="1" s="1"/>
  <c r="AF1078" i="1"/>
  <c r="AG1078" i="1"/>
  <c r="CU1078" i="1" s="1"/>
  <c r="AH1078" i="1"/>
  <c r="CV1078" i="1" s="1"/>
  <c r="AI1078" i="1"/>
  <c r="CW1078" i="1" s="1"/>
  <c r="AJ1078" i="1"/>
  <c r="CR1078" i="1"/>
  <c r="CS1078" i="1"/>
  <c r="CT1078" i="1"/>
  <c r="CX1078" i="1"/>
  <c r="FR1078" i="1"/>
  <c r="GL1078" i="1"/>
  <c r="GO1078" i="1"/>
  <c r="GP1078" i="1"/>
  <c r="GV1078" i="1"/>
  <c r="HC1078" i="1" s="1"/>
  <c r="I1079" i="1"/>
  <c r="N1079" i="1"/>
  <c r="AC1079" i="1"/>
  <c r="AE1079" i="1"/>
  <c r="AD1079" i="1" s="1"/>
  <c r="AB1079" i="1" s="1"/>
  <c r="AF1079" i="1"/>
  <c r="AG1079" i="1"/>
  <c r="CU1079" i="1" s="1"/>
  <c r="AH1079" i="1"/>
  <c r="AI1079" i="1"/>
  <c r="AJ1079" i="1"/>
  <c r="CQ1079" i="1"/>
  <c r="CR1079" i="1"/>
  <c r="CS1079" i="1"/>
  <c r="CT1079" i="1"/>
  <c r="CV1079" i="1"/>
  <c r="CW1079" i="1"/>
  <c r="CX1079" i="1"/>
  <c r="FR1079" i="1"/>
  <c r="GL1079" i="1"/>
  <c r="GO1079" i="1"/>
  <c r="GP1079" i="1"/>
  <c r="GV1079" i="1"/>
  <c r="HC1079" i="1" s="1"/>
  <c r="C1080" i="1"/>
  <c r="D1080" i="1"/>
  <c r="N1080" i="1"/>
  <c r="R1080" i="1"/>
  <c r="AC1080" i="1"/>
  <c r="CQ1080" i="1" s="1"/>
  <c r="P1080" i="1" s="1"/>
  <c r="AE1080" i="1"/>
  <c r="AD1080" i="1" s="1"/>
  <c r="CR1080" i="1" s="1"/>
  <c r="Q1080" i="1" s="1"/>
  <c r="AF1080" i="1"/>
  <c r="CT1080" i="1" s="1"/>
  <c r="S1080" i="1" s="1"/>
  <c r="AG1080" i="1"/>
  <c r="AH1080" i="1"/>
  <c r="AI1080" i="1"/>
  <c r="AJ1080" i="1"/>
  <c r="CS1080" i="1"/>
  <c r="CU1080" i="1"/>
  <c r="T1080" i="1" s="1"/>
  <c r="CV1080" i="1"/>
  <c r="U1080" i="1" s="1"/>
  <c r="CW1080" i="1"/>
  <c r="V1080" i="1" s="1"/>
  <c r="CX1080" i="1"/>
  <c r="W1080" i="1" s="1"/>
  <c r="FR1080" i="1"/>
  <c r="GL1080" i="1"/>
  <c r="GO1080" i="1"/>
  <c r="GP1080" i="1"/>
  <c r="GV1080" i="1"/>
  <c r="HC1080" i="1"/>
  <c r="GX1080" i="1" s="1"/>
  <c r="C1081" i="1"/>
  <c r="D1081" i="1"/>
  <c r="N1081" i="1"/>
  <c r="W1081" i="1"/>
  <c r="AC1081" i="1"/>
  <c r="CQ1081" i="1" s="1"/>
  <c r="P1081" i="1" s="1"/>
  <c r="AE1081" i="1"/>
  <c r="AF1081" i="1"/>
  <c r="AG1081" i="1"/>
  <c r="AH1081" i="1"/>
  <c r="CV1081" i="1" s="1"/>
  <c r="U1081" i="1" s="1"/>
  <c r="AI1081" i="1"/>
  <c r="CW1081" i="1" s="1"/>
  <c r="V1081" i="1" s="1"/>
  <c r="AJ1081" i="1"/>
  <c r="CT1081" i="1"/>
  <c r="S1081" i="1" s="1"/>
  <c r="CU1081" i="1"/>
  <c r="T1081" i="1" s="1"/>
  <c r="CX1081" i="1"/>
  <c r="FR1081" i="1"/>
  <c r="GL1081" i="1"/>
  <c r="GO1081" i="1"/>
  <c r="GP1081" i="1"/>
  <c r="GV1081" i="1"/>
  <c r="GX1081" i="1"/>
  <c r="HC1081" i="1"/>
  <c r="I1082" i="1"/>
  <c r="W1082" i="1" s="1"/>
  <c r="N1082" i="1"/>
  <c r="AC1082" i="1"/>
  <c r="CQ1082" i="1" s="1"/>
  <c r="AE1082" i="1"/>
  <c r="AF1082" i="1"/>
  <c r="AG1082" i="1"/>
  <c r="AH1082" i="1"/>
  <c r="AI1082" i="1"/>
  <c r="CW1082" i="1" s="1"/>
  <c r="AJ1082" i="1"/>
  <c r="CT1082" i="1"/>
  <c r="CU1082" i="1"/>
  <c r="CV1082" i="1"/>
  <c r="CX1082" i="1"/>
  <c r="FR1082" i="1"/>
  <c r="GL1082" i="1"/>
  <c r="GO1082" i="1"/>
  <c r="GP1082" i="1"/>
  <c r="GV1082" i="1"/>
  <c r="HC1082" i="1" s="1"/>
  <c r="I1083" i="1"/>
  <c r="GX1083" i="1" s="1"/>
  <c r="N1083" i="1"/>
  <c r="AC1083" i="1"/>
  <c r="CQ1083" i="1" s="1"/>
  <c r="AE1083" i="1"/>
  <c r="AF1083" i="1"/>
  <c r="AG1083" i="1"/>
  <c r="AH1083" i="1"/>
  <c r="AI1083" i="1"/>
  <c r="CW1083" i="1" s="1"/>
  <c r="AJ1083" i="1"/>
  <c r="CT1083" i="1"/>
  <c r="CU1083" i="1"/>
  <c r="CV1083" i="1"/>
  <c r="CX1083" i="1"/>
  <c r="FR1083" i="1"/>
  <c r="GL1083" i="1"/>
  <c r="GO1083" i="1"/>
  <c r="GP1083" i="1"/>
  <c r="GV1083" i="1"/>
  <c r="HC1083" i="1"/>
  <c r="C1084" i="1"/>
  <c r="D1084" i="1"/>
  <c r="N1084" i="1"/>
  <c r="AC1084" i="1"/>
  <c r="CQ1084" i="1" s="1"/>
  <c r="P1084" i="1" s="1"/>
  <c r="AD1084" i="1"/>
  <c r="CR1084" i="1" s="1"/>
  <c r="Q1084" i="1" s="1"/>
  <c r="AE1084" i="1"/>
  <c r="AF1084" i="1"/>
  <c r="AG1084" i="1"/>
  <c r="AH1084" i="1"/>
  <c r="AI1084" i="1"/>
  <c r="CW1084" i="1" s="1"/>
  <c r="V1084" i="1" s="1"/>
  <c r="AJ1084" i="1"/>
  <c r="CX1084" i="1" s="1"/>
  <c r="W1084" i="1" s="1"/>
  <c r="CS1084" i="1"/>
  <c r="R1084" i="1" s="1"/>
  <c r="CT1084" i="1"/>
  <c r="S1084" i="1" s="1"/>
  <c r="CU1084" i="1"/>
  <c r="T1084" i="1" s="1"/>
  <c r="CV1084" i="1"/>
  <c r="U1084" i="1" s="1"/>
  <c r="FR1084" i="1"/>
  <c r="GL1084" i="1"/>
  <c r="GO1084" i="1"/>
  <c r="GP1084" i="1"/>
  <c r="GV1084" i="1"/>
  <c r="HC1084" i="1" s="1"/>
  <c r="GX1084" i="1" s="1"/>
  <c r="C1085" i="1"/>
  <c r="D1085" i="1"/>
  <c r="N1085" i="1"/>
  <c r="T1085" i="1"/>
  <c r="AC1085" i="1"/>
  <c r="AD1085" i="1"/>
  <c r="CR1085" i="1" s="1"/>
  <c r="Q1085" i="1" s="1"/>
  <c r="AE1085" i="1"/>
  <c r="AF1085" i="1"/>
  <c r="AG1085" i="1"/>
  <c r="AH1085" i="1"/>
  <c r="CV1085" i="1" s="1"/>
  <c r="U1085" i="1" s="1"/>
  <c r="AI1085" i="1"/>
  <c r="CW1085" i="1" s="1"/>
  <c r="V1085" i="1" s="1"/>
  <c r="AJ1085" i="1"/>
  <c r="CX1085" i="1" s="1"/>
  <c r="W1085" i="1" s="1"/>
  <c r="CS1085" i="1"/>
  <c r="R1085" i="1" s="1"/>
  <c r="CT1085" i="1"/>
  <c r="S1085" i="1" s="1"/>
  <c r="CU1085" i="1"/>
  <c r="FR1085" i="1"/>
  <c r="GL1085" i="1"/>
  <c r="GO1085" i="1"/>
  <c r="GP1085" i="1"/>
  <c r="GV1085" i="1"/>
  <c r="HC1085" i="1" s="1"/>
  <c r="GX1085" i="1" s="1"/>
  <c r="I1086" i="1"/>
  <c r="N1086" i="1"/>
  <c r="T1086" i="1"/>
  <c r="U1086" i="1"/>
  <c r="AC1086" i="1"/>
  <c r="AE1086" i="1"/>
  <c r="AD1086" i="1" s="1"/>
  <c r="CR1086" i="1" s="1"/>
  <c r="Q1086" i="1" s="1"/>
  <c r="AF1086" i="1"/>
  <c r="AG1086" i="1"/>
  <c r="AH1086" i="1"/>
  <c r="CV1086" i="1" s="1"/>
  <c r="AI1086" i="1"/>
  <c r="CW1086" i="1" s="1"/>
  <c r="V1086" i="1" s="1"/>
  <c r="AJ1086" i="1"/>
  <c r="CS1086" i="1"/>
  <c r="R1086" i="1" s="1"/>
  <c r="CT1086" i="1"/>
  <c r="S1086" i="1" s="1"/>
  <c r="CU1086" i="1"/>
  <c r="CX1086" i="1"/>
  <c r="W1086" i="1" s="1"/>
  <c r="FR1086" i="1"/>
  <c r="GL1086" i="1"/>
  <c r="GO1086" i="1"/>
  <c r="GP1086" i="1"/>
  <c r="GV1086" i="1"/>
  <c r="HC1086" i="1" s="1"/>
  <c r="GX1086" i="1" s="1"/>
  <c r="I1087" i="1"/>
  <c r="N1087" i="1"/>
  <c r="U1087" i="1"/>
  <c r="AC1087" i="1"/>
  <c r="AE1087" i="1"/>
  <c r="AD1087" i="1" s="1"/>
  <c r="CR1087" i="1" s="1"/>
  <c r="Q1087" i="1" s="1"/>
  <c r="AF1087" i="1"/>
  <c r="AG1087" i="1"/>
  <c r="AH1087" i="1"/>
  <c r="AI1087" i="1"/>
  <c r="CW1087" i="1" s="1"/>
  <c r="V1087" i="1" s="1"/>
  <c r="AJ1087" i="1"/>
  <c r="CS1087" i="1"/>
  <c r="R1087" i="1" s="1"/>
  <c r="CT1087" i="1"/>
  <c r="S1087" i="1" s="1"/>
  <c r="CU1087" i="1"/>
  <c r="T1087" i="1" s="1"/>
  <c r="CV1087" i="1"/>
  <c r="CX1087" i="1"/>
  <c r="W1087" i="1" s="1"/>
  <c r="FR1087" i="1"/>
  <c r="GL1087" i="1"/>
  <c r="GO1087" i="1"/>
  <c r="GP1087" i="1"/>
  <c r="GV1087" i="1"/>
  <c r="HC1087" i="1" s="1"/>
  <c r="GX1087" i="1" s="1"/>
  <c r="I1088" i="1"/>
  <c r="N1088" i="1"/>
  <c r="AC1088" i="1"/>
  <c r="AE1088" i="1"/>
  <c r="CS1088" i="1" s="1"/>
  <c r="R1088" i="1" s="1"/>
  <c r="AF1088" i="1"/>
  <c r="AG1088" i="1"/>
  <c r="AH1088" i="1"/>
  <c r="AI1088" i="1"/>
  <c r="CW1088" i="1" s="1"/>
  <c r="V1088" i="1" s="1"/>
  <c r="AJ1088" i="1"/>
  <c r="CX1088" i="1" s="1"/>
  <c r="W1088" i="1" s="1"/>
  <c r="CT1088" i="1"/>
  <c r="S1088" i="1" s="1"/>
  <c r="CU1088" i="1"/>
  <c r="T1088" i="1" s="1"/>
  <c r="CV1088" i="1"/>
  <c r="U1088" i="1" s="1"/>
  <c r="FR1088" i="1"/>
  <c r="GL1088" i="1"/>
  <c r="GO1088" i="1"/>
  <c r="GP1088" i="1"/>
  <c r="GV1088" i="1"/>
  <c r="HC1088" i="1" s="1"/>
  <c r="GX1088" i="1" s="1"/>
  <c r="I1089" i="1"/>
  <c r="N1089" i="1"/>
  <c r="AC1089" i="1"/>
  <c r="AE1089" i="1"/>
  <c r="CS1089" i="1" s="1"/>
  <c r="R1089" i="1" s="1"/>
  <c r="AF1089" i="1"/>
  <c r="AG1089" i="1"/>
  <c r="AH1089" i="1"/>
  <c r="AI1089" i="1"/>
  <c r="CW1089" i="1" s="1"/>
  <c r="V1089" i="1" s="1"/>
  <c r="AJ1089" i="1"/>
  <c r="CX1089" i="1" s="1"/>
  <c r="W1089" i="1" s="1"/>
  <c r="CT1089" i="1"/>
  <c r="S1089" i="1" s="1"/>
  <c r="CU1089" i="1"/>
  <c r="T1089" i="1" s="1"/>
  <c r="CV1089" i="1"/>
  <c r="U1089" i="1" s="1"/>
  <c r="FR1089" i="1"/>
  <c r="GL1089" i="1"/>
  <c r="GO1089" i="1"/>
  <c r="GP1089" i="1"/>
  <c r="GV1089" i="1"/>
  <c r="HC1089" i="1" s="1"/>
  <c r="GX1089" i="1" s="1"/>
  <c r="I1090" i="1"/>
  <c r="N1090" i="1"/>
  <c r="AC1090" i="1"/>
  <c r="AE1090" i="1"/>
  <c r="CS1090" i="1" s="1"/>
  <c r="R1090" i="1" s="1"/>
  <c r="AF1090" i="1"/>
  <c r="AG1090" i="1"/>
  <c r="AH1090" i="1"/>
  <c r="AI1090" i="1"/>
  <c r="CW1090" i="1" s="1"/>
  <c r="V1090" i="1" s="1"/>
  <c r="AJ1090" i="1"/>
  <c r="CX1090" i="1" s="1"/>
  <c r="W1090" i="1" s="1"/>
  <c r="CT1090" i="1"/>
  <c r="S1090" i="1" s="1"/>
  <c r="CU1090" i="1"/>
  <c r="T1090" i="1" s="1"/>
  <c r="CV1090" i="1"/>
  <c r="U1090" i="1" s="1"/>
  <c r="FR1090" i="1"/>
  <c r="GL1090" i="1"/>
  <c r="GO1090" i="1"/>
  <c r="GP1090" i="1"/>
  <c r="GV1090" i="1"/>
  <c r="HC1090" i="1" s="1"/>
  <c r="GX1090" i="1" s="1"/>
  <c r="I1091" i="1"/>
  <c r="N1091" i="1"/>
  <c r="AC1091" i="1"/>
  <c r="AE1091" i="1"/>
  <c r="CS1091" i="1" s="1"/>
  <c r="R1091" i="1" s="1"/>
  <c r="AF1091" i="1"/>
  <c r="AG1091" i="1"/>
  <c r="AH1091" i="1"/>
  <c r="AI1091" i="1"/>
  <c r="CW1091" i="1" s="1"/>
  <c r="V1091" i="1" s="1"/>
  <c r="AJ1091" i="1"/>
  <c r="CX1091" i="1" s="1"/>
  <c r="W1091" i="1" s="1"/>
  <c r="CT1091" i="1"/>
  <c r="S1091" i="1" s="1"/>
  <c r="CU1091" i="1"/>
  <c r="T1091" i="1" s="1"/>
  <c r="CV1091" i="1"/>
  <c r="U1091" i="1" s="1"/>
  <c r="FR1091" i="1"/>
  <c r="GL1091" i="1"/>
  <c r="GO1091" i="1"/>
  <c r="GP1091" i="1"/>
  <c r="GV1091" i="1"/>
  <c r="HC1091" i="1" s="1"/>
  <c r="GX1091" i="1" s="1"/>
  <c r="I1092" i="1"/>
  <c r="N1092" i="1"/>
  <c r="AC1092" i="1"/>
  <c r="AE1092" i="1"/>
  <c r="CS1092" i="1" s="1"/>
  <c r="R1092" i="1" s="1"/>
  <c r="AF1092" i="1"/>
  <c r="AG1092" i="1"/>
  <c r="AH1092" i="1"/>
  <c r="AI1092" i="1"/>
  <c r="CW1092" i="1" s="1"/>
  <c r="V1092" i="1" s="1"/>
  <c r="AJ1092" i="1"/>
  <c r="CX1092" i="1" s="1"/>
  <c r="W1092" i="1" s="1"/>
  <c r="CT1092" i="1"/>
  <c r="S1092" i="1" s="1"/>
  <c r="CU1092" i="1"/>
  <c r="T1092" i="1" s="1"/>
  <c r="CV1092" i="1"/>
  <c r="U1092" i="1" s="1"/>
  <c r="FR1092" i="1"/>
  <c r="GL1092" i="1"/>
  <c r="GO1092" i="1"/>
  <c r="GP1092" i="1"/>
  <c r="GV1092" i="1"/>
  <c r="HC1092" i="1" s="1"/>
  <c r="GX1092" i="1" s="1"/>
  <c r="I1093" i="1"/>
  <c r="N1093" i="1"/>
  <c r="AC1093" i="1"/>
  <c r="AE1093" i="1"/>
  <c r="CS1093" i="1" s="1"/>
  <c r="R1093" i="1" s="1"/>
  <c r="AF1093" i="1"/>
  <c r="AG1093" i="1"/>
  <c r="AH1093" i="1"/>
  <c r="AI1093" i="1"/>
  <c r="CW1093" i="1" s="1"/>
  <c r="V1093" i="1" s="1"/>
  <c r="AJ1093" i="1"/>
  <c r="CX1093" i="1" s="1"/>
  <c r="W1093" i="1" s="1"/>
  <c r="CT1093" i="1"/>
  <c r="S1093" i="1" s="1"/>
  <c r="CU1093" i="1"/>
  <c r="T1093" i="1" s="1"/>
  <c r="CV1093" i="1"/>
  <c r="U1093" i="1" s="1"/>
  <c r="FR1093" i="1"/>
  <c r="GL1093" i="1"/>
  <c r="GO1093" i="1"/>
  <c r="GP1093" i="1"/>
  <c r="GV1093" i="1"/>
  <c r="HC1093" i="1" s="1"/>
  <c r="GX1093" i="1" s="1"/>
  <c r="I1094" i="1"/>
  <c r="N1094" i="1"/>
  <c r="AC1094" i="1"/>
  <c r="AE1094" i="1"/>
  <c r="CS1094" i="1" s="1"/>
  <c r="R1094" i="1" s="1"/>
  <c r="AF1094" i="1"/>
  <c r="AG1094" i="1"/>
  <c r="AH1094" i="1"/>
  <c r="AI1094" i="1"/>
  <c r="CW1094" i="1" s="1"/>
  <c r="V1094" i="1" s="1"/>
  <c r="AJ1094" i="1"/>
  <c r="CX1094" i="1" s="1"/>
  <c r="W1094" i="1" s="1"/>
  <c r="CT1094" i="1"/>
  <c r="S1094" i="1" s="1"/>
  <c r="CU1094" i="1"/>
  <c r="T1094" i="1" s="1"/>
  <c r="CV1094" i="1"/>
  <c r="U1094" i="1" s="1"/>
  <c r="FR1094" i="1"/>
  <c r="GL1094" i="1"/>
  <c r="GO1094" i="1"/>
  <c r="GP1094" i="1"/>
  <c r="GV1094" i="1"/>
  <c r="HC1094" i="1" s="1"/>
  <c r="GX1094" i="1" s="1"/>
  <c r="I1095" i="1"/>
  <c r="N1095" i="1"/>
  <c r="AC1095" i="1"/>
  <c r="AE1095" i="1"/>
  <c r="CS1095" i="1" s="1"/>
  <c r="R1095" i="1" s="1"/>
  <c r="AF1095" i="1"/>
  <c r="AG1095" i="1"/>
  <c r="AH1095" i="1"/>
  <c r="AI1095" i="1"/>
  <c r="CW1095" i="1" s="1"/>
  <c r="V1095" i="1" s="1"/>
  <c r="AJ1095" i="1"/>
  <c r="CX1095" i="1" s="1"/>
  <c r="W1095" i="1" s="1"/>
  <c r="CT1095" i="1"/>
  <c r="S1095" i="1" s="1"/>
  <c r="CU1095" i="1"/>
  <c r="T1095" i="1" s="1"/>
  <c r="CV1095" i="1"/>
  <c r="U1095" i="1" s="1"/>
  <c r="FR1095" i="1"/>
  <c r="GL1095" i="1"/>
  <c r="GO1095" i="1"/>
  <c r="GP1095" i="1"/>
  <c r="GV1095" i="1"/>
  <c r="HC1095" i="1" s="1"/>
  <c r="GX1095" i="1" s="1"/>
  <c r="I1096" i="1"/>
  <c r="N1096" i="1"/>
  <c r="AC1096" i="1"/>
  <c r="AE1096" i="1"/>
  <c r="CS1096" i="1" s="1"/>
  <c r="R1096" i="1" s="1"/>
  <c r="AF1096" i="1"/>
  <c r="AG1096" i="1"/>
  <c r="AH1096" i="1"/>
  <c r="AI1096" i="1"/>
  <c r="CW1096" i="1" s="1"/>
  <c r="V1096" i="1" s="1"/>
  <c r="AJ1096" i="1"/>
  <c r="CX1096" i="1" s="1"/>
  <c r="W1096" i="1" s="1"/>
  <c r="CT1096" i="1"/>
  <c r="S1096" i="1" s="1"/>
  <c r="CU1096" i="1"/>
  <c r="T1096" i="1" s="1"/>
  <c r="CV1096" i="1"/>
  <c r="U1096" i="1" s="1"/>
  <c r="FR1096" i="1"/>
  <c r="GL1096" i="1"/>
  <c r="GO1096" i="1"/>
  <c r="GP1096" i="1"/>
  <c r="GV1096" i="1"/>
  <c r="HC1096" i="1" s="1"/>
  <c r="GX1096" i="1" s="1"/>
  <c r="I1097" i="1"/>
  <c r="N1097" i="1"/>
  <c r="AC1097" i="1"/>
  <c r="AE1097" i="1"/>
  <c r="CS1097" i="1" s="1"/>
  <c r="R1097" i="1" s="1"/>
  <c r="AF1097" i="1"/>
  <c r="AG1097" i="1"/>
  <c r="AH1097" i="1"/>
  <c r="AI1097" i="1"/>
  <c r="CW1097" i="1" s="1"/>
  <c r="V1097" i="1" s="1"/>
  <c r="AJ1097" i="1"/>
  <c r="CX1097" i="1" s="1"/>
  <c r="W1097" i="1" s="1"/>
  <c r="CT1097" i="1"/>
  <c r="S1097" i="1" s="1"/>
  <c r="CU1097" i="1"/>
  <c r="T1097" i="1" s="1"/>
  <c r="CV1097" i="1"/>
  <c r="U1097" i="1" s="1"/>
  <c r="FR1097" i="1"/>
  <c r="GL1097" i="1"/>
  <c r="GO1097" i="1"/>
  <c r="GP1097" i="1"/>
  <c r="GV1097" i="1"/>
  <c r="HC1097" i="1" s="1"/>
  <c r="GX1097" i="1" s="1"/>
  <c r="B1099" i="1"/>
  <c r="B1060" i="1" s="1"/>
  <c r="C1099" i="1"/>
  <c r="C1060" i="1" s="1"/>
  <c r="D1099" i="1"/>
  <c r="D1060" i="1" s="1"/>
  <c r="F1099" i="1"/>
  <c r="F1060" i="1" s="1"/>
  <c r="G1099" i="1"/>
  <c r="G1060" i="1" s="1"/>
  <c r="AO1099" i="1"/>
  <c r="AO1060" i="1" s="1"/>
  <c r="BB1099" i="1"/>
  <c r="BB1060" i="1" s="1"/>
  <c r="BX1099" i="1"/>
  <c r="BX1060" i="1" s="1"/>
  <c r="CK1099" i="1"/>
  <c r="CK1060" i="1" s="1"/>
  <c r="CL1099" i="1"/>
  <c r="CL1060" i="1" s="1"/>
  <c r="CM1099" i="1"/>
  <c r="CM1060" i="1" s="1"/>
  <c r="EG1099" i="1"/>
  <c r="EG1060" i="1" s="1"/>
  <c r="ET1099" i="1"/>
  <c r="ET1060" i="1" s="1"/>
  <c r="FP1099" i="1"/>
  <c r="FP1060" i="1" s="1"/>
  <c r="GC1099" i="1"/>
  <c r="GC1060" i="1" s="1"/>
  <c r="GD1099" i="1"/>
  <c r="GD1060" i="1" s="1"/>
  <c r="GE1099" i="1"/>
  <c r="GE1060" i="1" s="1"/>
  <c r="F1103" i="1"/>
  <c r="P1103" i="1"/>
  <c r="F1112" i="1"/>
  <c r="P1112" i="1"/>
  <c r="D1129" i="1"/>
  <c r="E1131" i="1"/>
  <c r="Z1131" i="1"/>
  <c r="AA1131" i="1"/>
  <c r="AM1131" i="1"/>
  <c r="AN1131" i="1"/>
  <c r="BE1131" i="1"/>
  <c r="BF1131" i="1"/>
  <c r="BG1131" i="1"/>
  <c r="BH1131" i="1"/>
  <c r="BI1131" i="1"/>
  <c r="BJ1131" i="1"/>
  <c r="BK1131" i="1"/>
  <c r="BL1131" i="1"/>
  <c r="BM1131" i="1"/>
  <c r="BN1131" i="1"/>
  <c r="BO1131" i="1"/>
  <c r="BP1131" i="1"/>
  <c r="BQ1131" i="1"/>
  <c r="BR1131" i="1"/>
  <c r="BS1131" i="1"/>
  <c r="BT1131" i="1"/>
  <c r="BU1131" i="1"/>
  <c r="BV1131" i="1"/>
  <c r="BW1131" i="1"/>
  <c r="CN1131" i="1"/>
  <c r="CO1131" i="1"/>
  <c r="CP1131" i="1"/>
  <c r="CQ1131" i="1"/>
  <c r="CR1131" i="1"/>
  <c r="CS1131" i="1"/>
  <c r="CT1131" i="1"/>
  <c r="CU1131" i="1"/>
  <c r="CV1131" i="1"/>
  <c r="CW1131" i="1"/>
  <c r="CX1131" i="1"/>
  <c r="CY1131" i="1"/>
  <c r="CZ1131" i="1"/>
  <c r="DA1131" i="1"/>
  <c r="DB1131" i="1"/>
  <c r="DC1131" i="1"/>
  <c r="DD1131" i="1"/>
  <c r="DE1131" i="1"/>
  <c r="DF1131" i="1"/>
  <c r="DR1131" i="1"/>
  <c r="DS1131" i="1"/>
  <c r="EE1131" i="1"/>
  <c r="EF1131" i="1"/>
  <c r="EW1131" i="1"/>
  <c r="EX1131" i="1"/>
  <c r="EY1131" i="1"/>
  <c r="EZ1131" i="1"/>
  <c r="FA1131" i="1"/>
  <c r="FB1131" i="1"/>
  <c r="FC1131" i="1"/>
  <c r="FD1131" i="1"/>
  <c r="FE1131" i="1"/>
  <c r="FF1131" i="1"/>
  <c r="FG1131" i="1"/>
  <c r="FH1131" i="1"/>
  <c r="FI1131" i="1"/>
  <c r="FJ1131" i="1"/>
  <c r="FK1131" i="1"/>
  <c r="FL1131" i="1"/>
  <c r="FM1131" i="1"/>
  <c r="FN1131" i="1"/>
  <c r="FO1131" i="1"/>
  <c r="GF1131" i="1"/>
  <c r="GG1131" i="1"/>
  <c r="GH1131" i="1"/>
  <c r="GI1131" i="1"/>
  <c r="GJ1131" i="1"/>
  <c r="GK1131" i="1"/>
  <c r="GL1131" i="1"/>
  <c r="GM1131" i="1"/>
  <c r="GN1131" i="1"/>
  <c r="GO1131" i="1"/>
  <c r="GP1131" i="1"/>
  <c r="GQ1131" i="1"/>
  <c r="GR1131" i="1"/>
  <c r="GS1131" i="1"/>
  <c r="GT1131" i="1"/>
  <c r="GU1131" i="1"/>
  <c r="GV1131" i="1"/>
  <c r="GW1131" i="1"/>
  <c r="GX1131" i="1"/>
  <c r="C1133" i="1"/>
  <c r="D1133" i="1"/>
  <c r="N1133" i="1"/>
  <c r="AC1133" i="1"/>
  <c r="CQ1133" i="1" s="1"/>
  <c r="P1133" i="1" s="1"/>
  <c r="AD1133" i="1"/>
  <c r="CR1133" i="1" s="1"/>
  <c r="Q1133" i="1" s="1"/>
  <c r="AE1133" i="1"/>
  <c r="AF1133" i="1"/>
  <c r="AG1133" i="1"/>
  <c r="AH1133" i="1"/>
  <c r="CV1133" i="1" s="1"/>
  <c r="U1133" i="1" s="1"/>
  <c r="AI1133" i="1"/>
  <c r="CW1133" i="1" s="1"/>
  <c r="V1133" i="1" s="1"/>
  <c r="AI1154" i="1" s="1"/>
  <c r="AJ1133" i="1"/>
  <c r="CX1133" i="1" s="1"/>
  <c r="W1133" i="1" s="1"/>
  <c r="CS1133" i="1"/>
  <c r="R1133" i="1" s="1"/>
  <c r="CT1133" i="1"/>
  <c r="S1133" i="1" s="1"/>
  <c r="CU1133" i="1"/>
  <c r="T1133" i="1" s="1"/>
  <c r="FR1133" i="1"/>
  <c r="GL1133" i="1"/>
  <c r="GO1133" i="1"/>
  <c r="GP1133" i="1"/>
  <c r="GV1133" i="1"/>
  <c r="HC1133" i="1" s="1"/>
  <c r="GX1133" i="1" s="1"/>
  <c r="C1134" i="1"/>
  <c r="D1134" i="1"/>
  <c r="N1134" i="1"/>
  <c r="AC1134" i="1"/>
  <c r="CQ1134" i="1" s="1"/>
  <c r="P1134" i="1" s="1"/>
  <c r="AE1134" i="1"/>
  <c r="AD1134" i="1" s="1"/>
  <c r="CR1134" i="1" s="1"/>
  <c r="Q1134" i="1" s="1"/>
  <c r="AF1134" i="1"/>
  <c r="AG1134" i="1"/>
  <c r="CU1134" i="1" s="1"/>
  <c r="T1134" i="1" s="1"/>
  <c r="AH1134" i="1"/>
  <c r="CV1134" i="1" s="1"/>
  <c r="U1134" i="1" s="1"/>
  <c r="AI1134" i="1"/>
  <c r="CW1134" i="1" s="1"/>
  <c r="V1134" i="1" s="1"/>
  <c r="AJ1134" i="1"/>
  <c r="CS1134" i="1"/>
  <c r="R1134" i="1" s="1"/>
  <c r="CT1134" i="1"/>
  <c r="S1134" i="1" s="1"/>
  <c r="CX1134" i="1"/>
  <c r="W1134" i="1" s="1"/>
  <c r="FR1134" i="1"/>
  <c r="GL1134" i="1"/>
  <c r="GO1134" i="1"/>
  <c r="GP1134" i="1"/>
  <c r="GV1134" i="1"/>
  <c r="HC1134" i="1"/>
  <c r="GX1134" i="1" s="1"/>
  <c r="I1135" i="1"/>
  <c r="N1135" i="1"/>
  <c r="AC1135" i="1"/>
  <c r="CQ1135" i="1" s="1"/>
  <c r="P1135" i="1" s="1"/>
  <c r="AD1135" i="1"/>
  <c r="AE1135" i="1"/>
  <c r="AF1135" i="1"/>
  <c r="AG1135" i="1"/>
  <c r="CU1135" i="1" s="1"/>
  <c r="T1135" i="1" s="1"/>
  <c r="AH1135" i="1"/>
  <c r="CV1135" i="1" s="1"/>
  <c r="U1135" i="1" s="1"/>
  <c r="AI1135" i="1"/>
  <c r="CW1135" i="1" s="1"/>
  <c r="V1135" i="1" s="1"/>
  <c r="AJ1135" i="1"/>
  <c r="CR1135" i="1"/>
  <c r="Q1135" i="1" s="1"/>
  <c r="CS1135" i="1"/>
  <c r="R1135" i="1" s="1"/>
  <c r="CT1135" i="1"/>
  <c r="S1135" i="1" s="1"/>
  <c r="CX1135" i="1"/>
  <c r="W1135" i="1" s="1"/>
  <c r="CY1135" i="1"/>
  <c r="X1135" i="1" s="1"/>
  <c r="CZ1135" i="1"/>
  <c r="Y1135" i="1" s="1"/>
  <c r="FR1135" i="1"/>
  <c r="GL1135" i="1"/>
  <c r="GO1135" i="1"/>
  <c r="GP1135" i="1"/>
  <c r="GV1135" i="1"/>
  <c r="HC1135" i="1"/>
  <c r="GX1135" i="1" s="1"/>
  <c r="I1136" i="1"/>
  <c r="N1136" i="1"/>
  <c r="AC1136" i="1"/>
  <c r="CQ1136" i="1" s="1"/>
  <c r="P1136" i="1" s="1"/>
  <c r="AD1136" i="1"/>
  <c r="AE1136" i="1"/>
  <c r="AF1136" i="1"/>
  <c r="AG1136" i="1"/>
  <c r="CU1136" i="1" s="1"/>
  <c r="T1136" i="1" s="1"/>
  <c r="AH1136" i="1"/>
  <c r="CV1136" i="1" s="1"/>
  <c r="U1136" i="1" s="1"/>
  <c r="AI1136" i="1"/>
  <c r="CW1136" i="1" s="1"/>
  <c r="V1136" i="1" s="1"/>
  <c r="AJ1136" i="1"/>
  <c r="CR1136" i="1"/>
  <c r="Q1136" i="1" s="1"/>
  <c r="CS1136" i="1"/>
  <c r="R1136" i="1" s="1"/>
  <c r="CT1136" i="1"/>
  <c r="S1136" i="1" s="1"/>
  <c r="CX1136" i="1"/>
  <c r="W1136" i="1" s="1"/>
  <c r="FR1136" i="1"/>
  <c r="GL1136" i="1"/>
  <c r="GO1136" i="1"/>
  <c r="GP1136" i="1"/>
  <c r="GV1136" i="1"/>
  <c r="HC1136" i="1"/>
  <c r="GX1136" i="1" s="1"/>
  <c r="I1137" i="1"/>
  <c r="N1137" i="1"/>
  <c r="AC1137" i="1"/>
  <c r="CQ1137" i="1" s="1"/>
  <c r="P1137" i="1" s="1"/>
  <c r="AD1137" i="1"/>
  <c r="AE1137" i="1"/>
  <c r="AF1137" i="1"/>
  <c r="AG1137" i="1"/>
  <c r="CU1137" i="1" s="1"/>
  <c r="T1137" i="1" s="1"/>
  <c r="AH1137" i="1"/>
  <c r="CV1137" i="1" s="1"/>
  <c r="U1137" i="1" s="1"/>
  <c r="AI1137" i="1"/>
  <c r="CW1137" i="1" s="1"/>
  <c r="V1137" i="1" s="1"/>
  <c r="AJ1137" i="1"/>
  <c r="CR1137" i="1"/>
  <c r="Q1137" i="1" s="1"/>
  <c r="CS1137" i="1"/>
  <c r="R1137" i="1" s="1"/>
  <c r="CT1137" i="1"/>
  <c r="S1137" i="1" s="1"/>
  <c r="CX1137" i="1"/>
  <c r="W1137" i="1" s="1"/>
  <c r="CY1137" i="1"/>
  <c r="X1137" i="1" s="1"/>
  <c r="CZ1137" i="1"/>
  <c r="Y1137" i="1" s="1"/>
  <c r="FR1137" i="1"/>
  <c r="GL1137" i="1"/>
  <c r="GO1137" i="1"/>
  <c r="GP1137" i="1"/>
  <c r="GV1137" i="1"/>
  <c r="HC1137" i="1"/>
  <c r="GX1137" i="1" s="1"/>
  <c r="I1138" i="1"/>
  <c r="N1138" i="1"/>
  <c r="AC1138" i="1"/>
  <c r="CQ1138" i="1" s="1"/>
  <c r="P1138" i="1" s="1"/>
  <c r="AD1138" i="1"/>
  <c r="AE1138" i="1"/>
  <c r="AF1138" i="1"/>
  <c r="AG1138" i="1"/>
  <c r="CU1138" i="1" s="1"/>
  <c r="T1138" i="1" s="1"/>
  <c r="AH1138" i="1"/>
  <c r="CV1138" i="1" s="1"/>
  <c r="U1138" i="1" s="1"/>
  <c r="AI1138" i="1"/>
  <c r="CW1138" i="1" s="1"/>
  <c r="V1138" i="1" s="1"/>
  <c r="AJ1138" i="1"/>
  <c r="CR1138" i="1"/>
  <c r="Q1138" i="1" s="1"/>
  <c r="CS1138" i="1"/>
  <c r="R1138" i="1" s="1"/>
  <c r="CT1138" i="1"/>
  <c r="S1138" i="1" s="1"/>
  <c r="CX1138" i="1"/>
  <c r="W1138" i="1" s="1"/>
  <c r="FR1138" i="1"/>
  <c r="GL1138" i="1"/>
  <c r="GO1138" i="1"/>
  <c r="GP1138" i="1"/>
  <c r="GV1138" i="1"/>
  <c r="HC1138" i="1"/>
  <c r="GX1138" i="1" s="1"/>
  <c r="I1139" i="1"/>
  <c r="N1139" i="1"/>
  <c r="AC1139" i="1"/>
  <c r="CQ1139" i="1" s="1"/>
  <c r="P1139" i="1" s="1"/>
  <c r="CP1139" i="1" s="1"/>
  <c r="O1139" i="1" s="1"/>
  <c r="AD1139" i="1"/>
  <c r="AE1139" i="1"/>
  <c r="AF1139" i="1"/>
  <c r="AG1139" i="1"/>
  <c r="CU1139" i="1" s="1"/>
  <c r="T1139" i="1" s="1"/>
  <c r="AH1139" i="1"/>
  <c r="CV1139" i="1" s="1"/>
  <c r="U1139" i="1" s="1"/>
  <c r="AI1139" i="1"/>
  <c r="CW1139" i="1" s="1"/>
  <c r="V1139" i="1" s="1"/>
  <c r="AJ1139" i="1"/>
  <c r="CR1139" i="1"/>
  <c r="Q1139" i="1" s="1"/>
  <c r="CS1139" i="1"/>
  <c r="R1139" i="1" s="1"/>
  <c r="CT1139" i="1"/>
  <c r="S1139" i="1" s="1"/>
  <c r="CX1139" i="1"/>
  <c r="W1139" i="1" s="1"/>
  <c r="CY1139" i="1"/>
  <c r="X1139" i="1" s="1"/>
  <c r="CZ1139" i="1"/>
  <c r="Y1139" i="1" s="1"/>
  <c r="FR1139" i="1"/>
  <c r="GL1139" i="1"/>
  <c r="GO1139" i="1"/>
  <c r="GP1139" i="1"/>
  <c r="GV1139" i="1"/>
  <c r="HC1139" i="1"/>
  <c r="GX1139" i="1" s="1"/>
  <c r="I1140" i="1"/>
  <c r="GX1140" i="1" s="1"/>
  <c r="N1140" i="1"/>
  <c r="AC1140" i="1"/>
  <c r="CQ1140" i="1" s="1"/>
  <c r="P1140" i="1" s="1"/>
  <c r="AD1140" i="1"/>
  <c r="AE1140" i="1"/>
  <c r="AF1140" i="1"/>
  <c r="AG1140" i="1"/>
  <c r="CU1140" i="1" s="1"/>
  <c r="T1140" i="1" s="1"/>
  <c r="AH1140" i="1"/>
  <c r="CV1140" i="1" s="1"/>
  <c r="U1140" i="1" s="1"/>
  <c r="AI1140" i="1"/>
  <c r="CW1140" i="1" s="1"/>
  <c r="V1140" i="1" s="1"/>
  <c r="AJ1140" i="1"/>
  <c r="CR1140" i="1"/>
  <c r="Q1140" i="1" s="1"/>
  <c r="CS1140" i="1"/>
  <c r="R1140" i="1" s="1"/>
  <c r="CT1140" i="1"/>
  <c r="S1140" i="1" s="1"/>
  <c r="CX1140" i="1"/>
  <c r="W1140" i="1" s="1"/>
  <c r="FR1140" i="1"/>
  <c r="GL1140" i="1"/>
  <c r="GO1140" i="1"/>
  <c r="GP1140" i="1"/>
  <c r="GV1140" i="1"/>
  <c r="HC1140" i="1"/>
  <c r="C1141" i="1"/>
  <c r="D1141" i="1"/>
  <c r="N1141" i="1"/>
  <c r="AC1141" i="1"/>
  <c r="CQ1141" i="1" s="1"/>
  <c r="P1141" i="1" s="1"/>
  <c r="AD1141" i="1"/>
  <c r="AE1141" i="1"/>
  <c r="AF1141" i="1"/>
  <c r="CT1141" i="1" s="1"/>
  <c r="S1141" i="1" s="1"/>
  <c r="AG1141" i="1"/>
  <c r="CU1141" i="1" s="1"/>
  <c r="T1141" i="1" s="1"/>
  <c r="AH1141" i="1"/>
  <c r="CV1141" i="1" s="1"/>
  <c r="U1141" i="1" s="1"/>
  <c r="AI1141" i="1"/>
  <c r="AJ1141" i="1"/>
  <c r="CR1141" i="1"/>
  <c r="Q1141" i="1" s="1"/>
  <c r="CS1141" i="1"/>
  <c r="R1141" i="1" s="1"/>
  <c r="CW1141" i="1"/>
  <c r="V1141" i="1" s="1"/>
  <c r="CX1141" i="1"/>
  <c r="W1141" i="1" s="1"/>
  <c r="FR1141" i="1"/>
  <c r="GL1141" i="1"/>
  <c r="GO1141" i="1"/>
  <c r="GP1141" i="1"/>
  <c r="GV1141" i="1"/>
  <c r="HC1141" i="1"/>
  <c r="GX1141" i="1" s="1"/>
  <c r="C1142" i="1"/>
  <c r="D1142" i="1"/>
  <c r="N1142" i="1"/>
  <c r="AC1142" i="1"/>
  <c r="CQ1142" i="1" s="1"/>
  <c r="P1142" i="1" s="1"/>
  <c r="CP1142" i="1" s="1"/>
  <c r="O1142" i="1" s="1"/>
  <c r="AE1142" i="1"/>
  <c r="AD1142" i="1" s="1"/>
  <c r="CR1142" i="1" s="1"/>
  <c r="Q1142" i="1" s="1"/>
  <c r="AF1142" i="1"/>
  <c r="CT1142" i="1" s="1"/>
  <c r="S1142" i="1" s="1"/>
  <c r="AG1142" i="1"/>
  <c r="CU1142" i="1" s="1"/>
  <c r="T1142" i="1" s="1"/>
  <c r="AH1142" i="1"/>
  <c r="AI1142" i="1"/>
  <c r="AJ1142" i="1"/>
  <c r="CV1142" i="1"/>
  <c r="U1142" i="1" s="1"/>
  <c r="CW1142" i="1"/>
  <c r="V1142" i="1" s="1"/>
  <c r="CX1142" i="1"/>
  <c r="W1142" i="1" s="1"/>
  <c r="FR1142" i="1"/>
  <c r="GL1142" i="1"/>
  <c r="GO1142" i="1"/>
  <c r="GP1142" i="1"/>
  <c r="GV1142" i="1"/>
  <c r="HC1142" i="1"/>
  <c r="GX1142" i="1" s="1"/>
  <c r="I1143" i="1"/>
  <c r="N1143" i="1"/>
  <c r="AC1143" i="1"/>
  <c r="AB1143" i="1" s="1"/>
  <c r="AE1143" i="1"/>
  <c r="AD1143" i="1" s="1"/>
  <c r="CR1143" i="1" s="1"/>
  <c r="Q1143" i="1" s="1"/>
  <c r="AF1143" i="1"/>
  <c r="CT1143" i="1" s="1"/>
  <c r="S1143" i="1" s="1"/>
  <c r="AG1143" i="1"/>
  <c r="CU1143" i="1" s="1"/>
  <c r="T1143" i="1" s="1"/>
  <c r="AH1143" i="1"/>
  <c r="AI1143" i="1"/>
  <c r="AJ1143" i="1"/>
  <c r="CQ1143" i="1"/>
  <c r="P1143" i="1" s="1"/>
  <c r="CP1143" i="1" s="1"/>
  <c r="O1143" i="1" s="1"/>
  <c r="CV1143" i="1"/>
  <c r="U1143" i="1" s="1"/>
  <c r="CW1143" i="1"/>
  <c r="V1143" i="1" s="1"/>
  <c r="CX1143" i="1"/>
  <c r="W1143" i="1" s="1"/>
  <c r="FR1143" i="1"/>
  <c r="GL1143" i="1"/>
  <c r="GO1143" i="1"/>
  <c r="GP1143" i="1"/>
  <c r="GV1143" i="1"/>
  <c r="HC1143" i="1"/>
  <c r="GX1143" i="1" s="1"/>
  <c r="I1144" i="1"/>
  <c r="N1144" i="1"/>
  <c r="AC1144" i="1"/>
  <c r="AB1144" i="1" s="1"/>
  <c r="AE1144" i="1"/>
  <c r="AD1144" i="1" s="1"/>
  <c r="CR1144" i="1" s="1"/>
  <c r="Q1144" i="1" s="1"/>
  <c r="AF1144" i="1"/>
  <c r="CT1144" i="1" s="1"/>
  <c r="S1144" i="1" s="1"/>
  <c r="AG1144" i="1"/>
  <c r="CU1144" i="1" s="1"/>
  <c r="T1144" i="1" s="1"/>
  <c r="AH1144" i="1"/>
  <c r="AI1144" i="1"/>
  <c r="AJ1144" i="1"/>
  <c r="CQ1144" i="1"/>
  <c r="P1144" i="1" s="1"/>
  <c r="CP1144" i="1" s="1"/>
  <c r="O1144" i="1" s="1"/>
  <c r="CV1144" i="1"/>
  <c r="U1144" i="1" s="1"/>
  <c r="CW1144" i="1"/>
  <c r="V1144" i="1" s="1"/>
  <c r="CX1144" i="1"/>
  <c r="W1144" i="1" s="1"/>
  <c r="FR1144" i="1"/>
  <c r="GL1144" i="1"/>
  <c r="GO1144" i="1"/>
  <c r="GP1144" i="1"/>
  <c r="GV1144" i="1"/>
  <c r="HC1144" i="1"/>
  <c r="GX1144" i="1" s="1"/>
  <c r="I1145" i="1"/>
  <c r="N1145" i="1"/>
  <c r="AC1145" i="1"/>
  <c r="AB1145" i="1" s="1"/>
  <c r="AE1145" i="1"/>
  <c r="AD1145" i="1" s="1"/>
  <c r="CR1145" i="1" s="1"/>
  <c r="Q1145" i="1" s="1"/>
  <c r="AF1145" i="1"/>
  <c r="CT1145" i="1" s="1"/>
  <c r="S1145" i="1" s="1"/>
  <c r="AG1145" i="1"/>
  <c r="CU1145" i="1" s="1"/>
  <c r="T1145" i="1" s="1"/>
  <c r="AH1145" i="1"/>
  <c r="AI1145" i="1"/>
  <c r="AJ1145" i="1"/>
  <c r="CQ1145" i="1"/>
  <c r="P1145" i="1" s="1"/>
  <c r="CV1145" i="1"/>
  <c r="U1145" i="1" s="1"/>
  <c r="CW1145" i="1"/>
  <c r="V1145" i="1" s="1"/>
  <c r="CX1145" i="1"/>
  <c r="W1145" i="1" s="1"/>
  <c r="FR1145" i="1"/>
  <c r="GL1145" i="1"/>
  <c r="GO1145" i="1"/>
  <c r="GP1145" i="1"/>
  <c r="GV1145" i="1"/>
  <c r="HC1145" i="1"/>
  <c r="GX1145" i="1" s="1"/>
  <c r="I1146" i="1"/>
  <c r="N1146" i="1"/>
  <c r="AC1146" i="1"/>
  <c r="AE1146" i="1"/>
  <c r="AD1146" i="1" s="1"/>
  <c r="CR1146" i="1" s="1"/>
  <c r="Q1146" i="1" s="1"/>
  <c r="AF1146" i="1"/>
  <c r="CT1146" i="1" s="1"/>
  <c r="S1146" i="1" s="1"/>
  <c r="AG1146" i="1"/>
  <c r="CU1146" i="1" s="1"/>
  <c r="T1146" i="1" s="1"/>
  <c r="AH1146" i="1"/>
  <c r="AI1146" i="1"/>
  <c r="AJ1146" i="1"/>
  <c r="CQ1146" i="1"/>
  <c r="P1146" i="1" s="1"/>
  <c r="CP1146" i="1" s="1"/>
  <c r="O1146" i="1" s="1"/>
  <c r="CV1146" i="1"/>
  <c r="U1146" i="1" s="1"/>
  <c r="CW1146" i="1"/>
  <c r="V1146" i="1" s="1"/>
  <c r="CX1146" i="1"/>
  <c r="W1146" i="1" s="1"/>
  <c r="FR1146" i="1"/>
  <c r="GL1146" i="1"/>
  <c r="GO1146" i="1"/>
  <c r="GP1146" i="1"/>
  <c r="GV1146" i="1"/>
  <c r="HC1146" i="1"/>
  <c r="GX1146" i="1" s="1"/>
  <c r="I1147" i="1"/>
  <c r="N1147" i="1"/>
  <c r="AC1147" i="1"/>
  <c r="AB1147" i="1" s="1"/>
  <c r="AE1147" i="1"/>
  <c r="AD1147" i="1" s="1"/>
  <c r="CR1147" i="1" s="1"/>
  <c r="Q1147" i="1" s="1"/>
  <c r="AF1147" i="1"/>
  <c r="CT1147" i="1" s="1"/>
  <c r="S1147" i="1" s="1"/>
  <c r="AG1147" i="1"/>
  <c r="CU1147" i="1" s="1"/>
  <c r="T1147" i="1" s="1"/>
  <c r="AH1147" i="1"/>
  <c r="AI1147" i="1"/>
  <c r="AJ1147" i="1"/>
  <c r="CQ1147" i="1"/>
  <c r="P1147" i="1" s="1"/>
  <c r="CV1147" i="1"/>
  <c r="U1147" i="1" s="1"/>
  <c r="CW1147" i="1"/>
  <c r="V1147" i="1" s="1"/>
  <c r="CX1147" i="1"/>
  <c r="W1147" i="1" s="1"/>
  <c r="FR1147" i="1"/>
  <c r="GL1147" i="1"/>
  <c r="GO1147" i="1"/>
  <c r="GP1147" i="1"/>
  <c r="GV1147" i="1"/>
  <c r="HC1147" i="1"/>
  <c r="GX1147" i="1" s="1"/>
  <c r="I1148" i="1"/>
  <c r="N1148" i="1"/>
  <c r="AC1148" i="1"/>
  <c r="AE1148" i="1"/>
  <c r="AD1148" i="1" s="1"/>
  <c r="CR1148" i="1" s="1"/>
  <c r="Q1148" i="1" s="1"/>
  <c r="AF1148" i="1"/>
  <c r="CT1148" i="1" s="1"/>
  <c r="S1148" i="1" s="1"/>
  <c r="AG1148" i="1"/>
  <c r="CU1148" i="1" s="1"/>
  <c r="T1148" i="1" s="1"/>
  <c r="AH1148" i="1"/>
  <c r="AI1148" i="1"/>
  <c r="AJ1148" i="1"/>
  <c r="CQ1148" i="1"/>
  <c r="P1148" i="1" s="1"/>
  <c r="CP1148" i="1" s="1"/>
  <c r="O1148" i="1" s="1"/>
  <c r="CV1148" i="1"/>
  <c r="U1148" i="1" s="1"/>
  <c r="CW1148" i="1"/>
  <c r="V1148" i="1" s="1"/>
  <c r="CX1148" i="1"/>
  <c r="W1148" i="1" s="1"/>
  <c r="FR1148" i="1"/>
  <c r="GL1148" i="1"/>
  <c r="GO1148" i="1"/>
  <c r="GP1148" i="1"/>
  <c r="GV1148" i="1"/>
  <c r="HC1148" i="1"/>
  <c r="GX1148" i="1" s="1"/>
  <c r="C1149" i="1"/>
  <c r="D1149" i="1"/>
  <c r="N1149" i="1"/>
  <c r="R1149" i="1"/>
  <c r="AC1149" i="1"/>
  <c r="AB1149" i="1" s="1"/>
  <c r="AD1149" i="1"/>
  <c r="CR1149" i="1" s="1"/>
  <c r="Q1149" i="1" s="1"/>
  <c r="AE1149" i="1"/>
  <c r="AF1149" i="1"/>
  <c r="CT1149" i="1" s="1"/>
  <c r="S1149" i="1" s="1"/>
  <c r="AG1149" i="1"/>
  <c r="AH1149" i="1"/>
  <c r="AI1149" i="1"/>
  <c r="AJ1149" i="1"/>
  <c r="CX1149" i="1" s="1"/>
  <c r="W1149" i="1" s="1"/>
  <c r="CS1149" i="1"/>
  <c r="CU1149" i="1"/>
  <c r="T1149" i="1" s="1"/>
  <c r="CV1149" i="1"/>
  <c r="U1149" i="1" s="1"/>
  <c r="CW1149" i="1"/>
  <c r="V1149" i="1" s="1"/>
  <c r="FR1149" i="1"/>
  <c r="GL1149" i="1"/>
  <c r="GO1149" i="1"/>
  <c r="GP1149" i="1"/>
  <c r="GV1149" i="1"/>
  <c r="HC1149" i="1"/>
  <c r="GX1149" i="1" s="1"/>
  <c r="C1150" i="1"/>
  <c r="D1150" i="1"/>
  <c r="N1150" i="1"/>
  <c r="AC1150" i="1"/>
  <c r="AE1150" i="1"/>
  <c r="CS1150" i="1" s="1"/>
  <c r="R1150" i="1" s="1"/>
  <c r="AF1150" i="1"/>
  <c r="AG1150" i="1"/>
  <c r="AH1150" i="1"/>
  <c r="AI1150" i="1"/>
  <c r="CW1150" i="1" s="1"/>
  <c r="V1150" i="1" s="1"/>
  <c r="AJ1150" i="1"/>
  <c r="CX1150" i="1" s="1"/>
  <c r="W1150" i="1" s="1"/>
  <c r="CT1150" i="1"/>
  <c r="S1150" i="1" s="1"/>
  <c r="CU1150" i="1"/>
  <c r="T1150" i="1" s="1"/>
  <c r="CV1150" i="1"/>
  <c r="U1150" i="1" s="1"/>
  <c r="FR1150" i="1"/>
  <c r="GL1150" i="1"/>
  <c r="GO1150" i="1"/>
  <c r="GP1150" i="1"/>
  <c r="GV1150" i="1"/>
  <c r="HC1150" i="1" s="1"/>
  <c r="GX1150" i="1" s="1"/>
  <c r="C1151" i="1"/>
  <c r="D1151" i="1"/>
  <c r="N1151" i="1"/>
  <c r="AC1151" i="1"/>
  <c r="CQ1151" i="1" s="1"/>
  <c r="P1151" i="1" s="1"/>
  <c r="CP1151" i="1" s="1"/>
  <c r="O1151" i="1" s="1"/>
  <c r="AD1151" i="1"/>
  <c r="CR1151" i="1" s="1"/>
  <c r="Q1151" i="1" s="1"/>
  <c r="AE1151" i="1"/>
  <c r="AF1151" i="1"/>
  <c r="AG1151" i="1"/>
  <c r="AH1151" i="1"/>
  <c r="CV1151" i="1" s="1"/>
  <c r="U1151" i="1" s="1"/>
  <c r="AI1151" i="1"/>
  <c r="CW1151" i="1" s="1"/>
  <c r="V1151" i="1" s="1"/>
  <c r="AJ1151" i="1"/>
  <c r="CX1151" i="1" s="1"/>
  <c r="W1151" i="1" s="1"/>
  <c r="CS1151" i="1"/>
  <c r="R1151" i="1" s="1"/>
  <c r="CT1151" i="1"/>
  <c r="S1151" i="1" s="1"/>
  <c r="CU1151" i="1"/>
  <c r="T1151" i="1" s="1"/>
  <c r="FR1151" i="1"/>
  <c r="GL1151" i="1"/>
  <c r="GO1151" i="1"/>
  <c r="GP1151" i="1"/>
  <c r="GV1151" i="1"/>
  <c r="HC1151" i="1" s="1"/>
  <c r="GX1151" i="1" s="1"/>
  <c r="C1152" i="1"/>
  <c r="D1152" i="1"/>
  <c r="N1152" i="1"/>
  <c r="AC1152" i="1"/>
  <c r="CQ1152" i="1" s="1"/>
  <c r="P1152" i="1" s="1"/>
  <c r="AE1152" i="1"/>
  <c r="AD1152" i="1" s="1"/>
  <c r="CR1152" i="1" s="1"/>
  <c r="Q1152" i="1" s="1"/>
  <c r="AF1152" i="1"/>
  <c r="AG1152" i="1"/>
  <c r="CU1152" i="1" s="1"/>
  <c r="T1152" i="1" s="1"/>
  <c r="AH1152" i="1"/>
  <c r="CV1152" i="1" s="1"/>
  <c r="U1152" i="1" s="1"/>
  <c r="AI1152" i="1"/>
  <c r="CW1152" i="1" s="1"/>
  <c r="V1152" i="1" s="1"/>
  <c r="AJ1152" i="1"/>
  <c r="CS1152" i="1"/>
  <c r="R1152" i="1" s="1"/>
  <c r="CT1152" i="1"/>
  <c r="S1152" i="1" s="1"/>
  <c r="CX1152" i="1"/>
  <c r="W1152" i="1" s="1"/>
  <c r="FR1152" i="1"/>
  <c r="GL1152" i="1"/>
  <c r="GO1152" i="1"/>
  <c r="GP1152" i="1"/>
  <c r="GV1152" i="1"/>
  <c r="GX1152" i="1"/>
  <c r="HC1152" i="1"/>
  <c r="B1154" i="1"/>
  <c r="B1131" i="1" s="1"/>
  <c r="C1154" i="1"/>
  <c r="C1131" i="1" s="1"/>
  <c r="D1154" i="1"/>
  <c r="D1131" i="1" s="1"/>
  <c r="F1154" i="1"/>
  <c r="F1131" i="1" s="1"/>
  <c r="G1154" i="1"/>
  <c r="G1131" i="1" s="1"/>
  <c r="BX1154" i="1"/>
  <c r="BX1131" i="1" s="1"/>
  <c r="CK1154" i="1"/>
  <c r="BB1154" i="1" s="1"/>
  <c r="CL1154" i="1"/>
  <c r="BC1154" i="1" s="1"/>
  <c r="CM1154" i="1"/>
  <c r="BD1154" i="1" s="1"/>
  <c r="FP1154" i="1"/>
  <c r="GC1154" i="1"/>
  <c r="ET1154" i="1" s="1"/>
  <c r="GD1154" i="1"/>
  <c r="EU1154" i="1" s="1"/>
  <c r="GE1154" i="1"/>
  <c r="EV1154" i="1" s="1"/>
  <c r="B1184" i="1"/>
  <c r="B926" i="1" s="1"/>
  <c r="C1184" i="1"/>
  <c r="C926" i="1" s="1"/>
  <c r="D1184" i="1"/>
  <c r="D926" i="1" s="1"/>
  <c r="F1184" i="1"/>
  <c r="F926" i="1" s="1"/>
  <c r="G1184" i="1"/>
  <c r="G926" i="1" s="1"/>
  <c r="D1214" i="1"/>
  <c r="E1216" i="1"/>
  <c r="Z1216" i="1"/>
  <c r="AA1216" i="1"/>
  <c r="AB1216" i="1"/>
  <c r="AC1216" i="1"/>
  <c r="AD1216" i="1"/>
  <c r="AE1216" i="1"/>
  <c r="AF1216" i="1"/>
  <c r="AG1216" i="1"/>
  <c r="AH1216" i="1"/>
  <c r="AI1216" i="1"/>
  <c r="AJ1216" i="1"/>
  <c r="AK1216" i="1"/>
  <c r="AL1216" i="1"/>
  <c r="AM1216" i="1"/>
  <c r="AN1216" i="1"/>
  <c r="BE1216" i="1"/>
  <c r="BF1216" i="1"/>
  <c r="BG1216" i="1"/>
  <c r="BH1216" i="1"/>
  <c r="BI1216" i="1"/>
  <c r="BJ1216" i="1"/>
  <c r="BK1216" i="1"/>
  <c r="BL1216" i="1"/>
  <c r="BM1216" i="1"/>
  <c r="BN1216" i="1"/>
  <c r="BO1216" i="1"/>
  <c r="BP1216" i="1"/>
  <c r="BQ1216" i="1"/>
  <c r="BR1216" i="1"/>
  <c r="BS1216" i="1"/>
  <c r="BT1216" i="1"/>
  <c r="BU1216" i="1"/>
  <c r="BV1216" i="1"/>
  <c r="BW1216" i="1"/>
  <c r="BX1216" i="1"/>
  <c r="BY1216" i="1"/>
  <c r="BZ1216" i="1"/>
  <c r="CA1216" i="1"/>
  <c r="CB1216" i="1"/>
  <c r="CC1216" i="1"/>
  <c r="CD1216" i="1"/>
  <c r="CE1216" i="1"/>
  <c r="CF1216" i="1"/>
  <c r="CG1216" i="1"/>
  <c r="CH1216" i="1"/>
  <c r="CI1216" i="1"/>
  <c r="CJ1216" i="1"/>
  <c r="CK1216" i="1"/>
  <c r="CL1216" i="1"/>
  <c r="CM1216" i="1"/>
  <c r="CN1216" i="1"/>
  <c r="CO1216" i="1"/>
  <c r="CP1216" i="1"/>
  <c r="CQ1216" i="1"/>
  <c r="CR1216" i="1"/>
  <c r="CS1216" i="1"/>
  <c r="CT1216" i="1"/>
  <c r="CU1216" i="1"/>
  <c r="CV1216" i="1"/>
  <c r="CW1216" i="1"/>
  <c r="CX1216" i="1"/>
  <c r="CY1216" i="1"/>
  <c r="CZ1216" i="1"/>
  <c r="DA1216" i="1"/>
  <c r="DB1216" i="1"/>
  <c r="DC1216" i="1"/>
  <c r="DD1216" i="1"/>
  <c r="DE1216" i="1"/>
  <c r="DF1216" i="1"/>
  <c r="DR1216" i="1"/>
  <c r="DS1216" i="1"/>
  <c r="DT1216" i="1"/>
  <c r="DU1216" i="1"/>
  <c r="DV1216" i="1"/>
  <c r="DW1216" i="1"/>
  <c r="DX1216" i="1"/>
  <c r="DY1216" i="1"/>
  <c r="DZ1216" i="1"/>
  <c r="EA1216" i="1"/>
  <c r="EB1216" i="1"/>
  <c r="EC1216" i="1"/>
  <c r="ED1216" i="1"/>
  <c r="EE1216" i="1"/>
  <c r="EF1216" i="1"/>
  <c r="EW1216" i="1"/>
  <c r="EX1216" i="1"/>
  <c r="EY1216" i="1"/>
  <c r="EZ1216" i="1"/>
  <c r="FA1216" i="1"/>
  <c r="FB1216" i="1"/>
  <c r="FC1216" i="1"/>
  <c r="FD1216" i="1"/>
  <c r="FE1216" i="1"/>
  <c r="FF1216" i="1"/>
  <c r="FG1216" i="1"/>
  <c r="FH1216" i="1"/>
  <c r="FI1216" i="1"/>
  <c r="FJ1216" i="1"/>
  <c r="FK1216" i="1"/>
  <c r="FL1216" i="1"/>
  <c r="FM1216" i="1"/>
  <c r="FN1216" i="1"/>
  <c r="FO1216" i="1"/>
  <c r="FP1216" i="1"/>
  <c r="FQ1216" i="1"/>
  <c r="FR1216" i="1"/>
  <c r="FS1216" i="1"/>
  <c r="FT1216" i="1"/>
  <c r="FU1216" i="1"/>
  <c r="FV1216" i="1"/>
  <c r="FW1216" i="1"/>
  <c r="FX1216" i="1"/>
  <c r="FY1216" i="1"/>
  <c r="FZ1216" i="1"/>
  <c r="GA1216" i="1"/>
  <c r="GB1216" i="1"/>
  <c r="GC1216" i="1"/>
  <c r="GD1216" i="1"/>
  <c r="GE1216" i="1"/>
  <c r="GF1216" i="1"/>
  <c r="GG1216" i="1"/>
  <c r="GH1216" i="1"/>
  <c r="GI1216" i="1"/>
  <c r="GJ1216" i="1"/>
  <c r="GK1216" i="1"/>
  <c r="GL1216" i="1"/>
  <c r="GM1216" i="1"/>
  <c r="GN1216" i="1"/>
  <c r="GO1216" i="1"/>
  <c r="GP1216" i="1"/>
  <c r="GQ1216" i="1"/>
  <c r="GR1216" i="1"/>
  <c r="GS1216" i="1"/>
  <c r="GT1216" i="1"/>
  <c r="GU1216" i="1"/>
  <c r="GV1216" i="1"/>
  <c r="GW1216" i="1"/>
  <c r="GX1216" i="1"/>
  <c r="D1218" i="1"/>
  <c r="E1220" i="1"/>
  <c r="Z1220" i="1"/>
  <c r="AA1220" i="1"/>
  <c r="AM1220" i="1"/>
  <c r="AN1220" i="1"/>
  <c r="BE1220" i="1"/>
  <c r="BF1220" i="1"/>
  <c r="BG1220" i="1"/>
  <c r="BH1220" i="1"/>
  <c r="BI1220" i="1"/>
  <c r="BJ1220" i="1"/>
  <c r="BK1220" i="1"/>
  <c r="BL1220" i="1"/>
  <c r="BM1220" i="1"/>
  <c r="BN1220" i="1"/>
  <c r="BO1220" i="1"/>
  <c r="BP1220" i="1"/>
  <c r="BQ1220" i="1"/>
  <c r="BR1220" i="1"/>
  <c r="BS1220" i="1"/>
  <c r="BT1220" i="1"/>
  <c r="BU1220" i="1"/>
  <c r="BV1220" i="1"/>
  <c r="BW1220" i="1"/>
  <c r="CN1220" i="1"/>
  <c r="CO1220" i="1"/>
  <c r="CP1220" i="1"/>
  <c r="CQ1220" i="1"/>
  <c r="CR1220" i="1"/>
  <c r="CS1220" i="1"/>
  <c r="CT1220" i="1"/>
  <c r="CU1220" i="1"/>
  <c r="CV1220" i="1"/>
  <c r="CW1220" i="1"/>
  <c r="CX1220" i="1"/>
  <c r="CY1220" i="1"/>
  <c r="CZ1220" i="1"/>
  <c r="DA1220" i="1"/>
  <c r="DB1220" i="1"/>
  <c r="DC1220" i="1"/>
  <c r="DD1220" i="1"/>
  <c r="DE1220" i="1"/>
  <c r="DF1220" i="1"/>
  <c r="DR1220" i="1"/>
  <c r="DS1220" i="1"/>
  <c r="EE1220" i="1"/>
  <c r="EF1220" i="1"/>
  <c r="EW1220" i="1"/>
  <c r="EX1220" i="1"/>
  <c r="EY1220" i="1"/>
  <c r="EZ1220" i="1"/>
  <c r="FA1220" i="1"/>
  <c r="FB1220" i="1"/>
  <c r="FC1220" i="1"/>
  <c r="FD1220" i="1"/>
  <c r="FE1220" i="1"/>
  <c r="FF1220" i="1"/>
  <c r="FG1220" i="1"/>
  <c r="FH1220" i="1"/>
  <c r="FI1220" i="1"/>
  <c r="FJ1220" i="1"/>
  <c r="FK1220" i="1"/>
  <c r="FL1220" i="1"/>
  <c r="FM1220" i="1"/>
  <c r="FN1220" i="1"/>
  <c r="FO1220" i="1"/>
  <c r="GF1220" i="1"/>
  <c r="GG1220" i="1"/>
  <c r="GH1220" i="1"/>
  <c r="GI1220" i="1"/>
  <c r="GJ1220" i="1"/>
  <c r="GK1220" i="1"/>
  <c r="GL1220" i="1"/>
  <c r="GM1220" i="1"/>
  <c r="GN1220" i="1"/>
  <c r="GO1220" i="1"/>
  <c r="GP1220" i="1"/>
  <c r="GQ1220" i="1"/>
  <c r="GR1220" i="1"/>
  <c r="GS1220" i="1"/>
  <c r="GT1220" i="1"/>
  <c r="GU1220" i="1"/>
  <c r="GV1220" i="1"/>
  <c r="GW1220" i="1"/>
  <c r="GX1220" i="1"/>
  <c r="C1222" i="1"/>
  <c r="D1222" i="1"/>
  <c r="N1222" i="1"/>
  <c r="AC1222" i="1"/>
  <c r="CQ1222" i="1" s="1"/>
  <c r="P1222" i="1" s="1"/>
  <c r="AD1222" i="1"/>
  <c r="CR1222" i="1" s="1"/>
  <c r="Q1222" i="1" s="1"/>
  <c r="AE1222" i="1"/>
  <c r="AF1222" i="1"/>
  <c r="AG1222" i="1"/>
  <c r="AH1222" i="1"/>
  <c r="CV1222" i="1" s="1"/>
  <c r="U1222" i="1" s="1"/>
  <c r="AI1222" i="1"/>
  <c r="CW1222" i="1" s="1"/>
  <c r="V1222" i="1" s="1"/>
  <c r="AJ1222" i="1"/>
  <c r="CX1222" i="1" s="1"/>
  <c r="W1222" i="1" s="1"/>
  <c r="CS1222" i="1"/>
  <c r="R1222" i="1" s="1"/>
  <c r="CT1222" i="1"/>
  <c r="S1222" i="1" s="1"/>
  <c r="CU1222" i="1"/>
  <c r="T1222" i="1" s="1"/>
  <c r="FR1222" i="1"/>
  <c r="GL1222" i="1"/>
  <c r="GO1222" i="1"/>
  <c r="GP1222" i="1"/>
  <c r="GV1222" i="1"/>
  <c r="HC1222" i="1" s="1"/>
  <c r="GX1222" i="1" s="1"/>
  <c r="C1223" i="1"/>
  <c r="D1223" i="1"/>
  <c r="N1223" i="1"/>
  <c r="AC1223" i="1"/>
  <c r="CQ1223" i="1" s="1"/>
  <c r="P1223" i="1" s="1"/>
  <c r="AE1223" i="1"/>
  <c r="AD1223" i="1" s="1"/>
  <c r="CR1223" i="1" s="1"/>
  <c r="Q1223" i="1" s="1"/>
  <c r="AF1223" i="1"/>
  <c r="AG1223" i="1"/>
  <c r="CU1223" i="1" s="1"/>
  <c r="T1223" i="1" s="1"/>
  <c r="AH1223" i="1"/>
  <c r="CV1223" i="1" s="1"/>
  <c r="U1223" i="1" s="1"/>
  <c r="AI1223" i="1"/>
  <c r="CW1223" i="1" s="1"/>
  <c r="V1223" i="1" s="1"/>
  <c r="AJ1223" i="1"/>
  <c r="CS1223" i="1"/>
  <c r="R1223" i="1" s="1"/>
  <c r="CT1223" i="1"/>
  <c r="S1223" i="1" s="1"/>
  <c r="CX1223" i="1"/>
  <c r="W1223" i="1" s="1"/>
  <c r="FR1223" i="1"/>
  <c r="GL1223" i="1"/>
  <c r="GO1223" i="1"/>
  <c r="GP1223" i="1"/>
  <c r="GV1223" i="1"/>
  <c r="HC1223" i="1"/>
  <c r="GX1223" i="1" s="1"/>
  <c r="I1224" i="1"/>
  <c r="N1224" i="1"/>
  <c r="AC1224" i="1"/>
  <c r="CQ1224" i="1" s="1"/>
  <c r="AE1224" i="1"/>
  <c r="AD1224" i="1" s="1"/>
  <c r="CR1224" i="1" s="1"/>
  <c r="AF1224" i="1"/>
  <c r="AG1224" i="1"/>
  <c r="CU1224" i="1" s="1"/>
  <c r="AH1224" i="1"/>
  <c r="CV1224" i="1" s="1"/>
  <c r="AI1224" i="1"/>
  <c r="CW1224" i="1" s="1"/>
  <c r="AJ1224" i="1"/>
  <c r="CS1224" i="1"/>
  <c r="CT1224" i="1"/>
  <c r="CX1224" i="1"/>
  <c r="FR1224" i="1"/>
  <c r="GL1224" i="1"/>
  <c r="GO1224" i="1"/>
  <c r="GP1224" i="1"/>
  <c r="GV1224" i="1"/>
  <c r="HC1224" i="1"/>
  <c r="I1225" i="1"/>
  <c r="N1225" i="1"/>
  <c r="AC1225" i="1"/>
  <c r="CQ1225" i="1" s="1"/>
  <c r="AE1225" i="1"/>
  <c r="AD1225" i="1" s="1"/>
  <c r="CR1225" i="1" s="1"/>
  <c r="AF1225" i="1"/>
  <c r="AG1225" i="1"/>
  <c r="CU1225" i="1" s="1"/>
  <c r="AH1225" i="1"/>
  <c r="CV1225" i="1" s="1"/>
  <c r="AI1225" i="1"/>
  <c r="CW1225" i="1" s="1"/>
  <c r="AJ1225" i="1"/>
  <c r="CS1225" i="1"/>
  <c r="CT1225" i="1"/>
  <c r="CX1225" i="1"/>
  <c r="FR1225" i="1"/>
  <c r="GL1225" i="1"/>
  <c r="GO1225" i="1"/>
  <c r="GP1225" i="1"/>
  <c r="GV1225" i="1"/>
  <c r="HC1225" i="1"/>
  <c r="C1226" i="1"/>
  <c r="D1226" i="1"/>
  <c r="N1226" i="1"/>
  <c r="AC1226" i="1"/>
  <c r="CQ1226" i="1" s="1"/>
  <c r="P1226" i="1" s="1"/>
  <c r="AE1226" i="1"/>
  <c r="AD1226" i="1" s="1"/>
  <c r="AF1226" i="1"/>
  <c r="CT1226" i="1" s="1"/>
  <c r="S1226" i="1" s="1"/>
  <c r="AG1226" i="1"/>
  <c r="CU1226" i="1" s="1"/>
  <c r="T1226" i="1" s="1"/>
  <c r="AH1226" i="1"/>
  <c r="CV1226" i="1" s="1"/>
  <c r="U1226" i="1" s="1"/>
  <c r="AI1226" i="1"/>
  <c r="AJ1226" i="1"/>
  <c r="CS1226" i="1"/>
  <c r="R1226" i="1" s="1"/>
  <c r="CW1226" i="1"/>
  <c r="V1226" i="1" s="1"/>
  <c r="CX1226" i="1"/>
  <c r="W1226" i="1" s="1"/>
  <c r="FR1226" i="1"/>
  <c r="GL1226" i="1"/>
  <c r="GO1226" i="1"/>
  <c r="GP1226" i="1"/>
  <c r="GV1226" i="1"/>
  <c r="HC1226" i="1"/>
  <c r="GX1226" i="1" s="1"/>
  <c r="C1227" i="1"/>
  <c r="D1227" i="1"/>
  <c r="N1227" i="1"/>
  <c r="AC1227" i="1"/>
  <c r="CQ1227" i="1" s="1"/>
  <c r="P1227" i="1" s="1"/>
  <c r="AE1227" i="1"/>
  <c r="CS1227" i="1" s="1"/>
  <c r="R1227" i="1" s="1"/>
  <c r="AF1227" i="1"/>
  <c r="CT1227" i="1" s="1"/>
  <c r="S1227" i="1" s="1"/>
  <c r="AG1227" i="1"/>
  <c r="CU1227" i="1" s="1"/>
  <c r="T1227" i="1" s="1"/>
  <c r="AH1227" i="1"/>
  <c r="CV1227" i="1" s="1"/>
  <c r="U1227" i="1" s="1"/>
  <c r="AI1227" i="1"/>
  <c r="AJ1227" i="1"/>
  <c r="CW1227" i="1"/>
  <c r="V1227" i="1" s="1"/>
  <c r="CX1227" i="1"/>
  <c r="W1227" i="1" s="1"/>
  <c r="FR1227" i="1"/>
  <c r="GL1227" i="1"/>
  <c r="GO1227" i="1"/>
  <c r="GP1227" i="1"/>
  <c r="GV1227" i="1"/>
  <c r="HC1227" i="1"/>
  <c r="GX1227" i="1" s="1"/>
  <c r="I1228" i="1"/>
  <c r="N1228" i="1"/>
  <c r="AC1228" i="1"/>
  <c r="AE1228" i="1"/>
  <c r="CS1228" i="1" s="1"/>
  <c r="AF1228" i="1"/>
  <c r="CT1228" i="1" s="1"/>
  <c r="AG1228" i="1"/>
  <c r="CU1228" i="1" s="1"/>
  <c r="AH1228" i="1"/>
  <c r="AI1228" i="1"/>
  <c r="AJ1228" i="1"/>
  <c r="CQ1228" i="1"/>
  <c r="CV1228" i="1"/>
  <c r="CW1228" i="1"/>
  <c r="CX1228" i="1"/>
  <c r="W1228" i="1" s="1"/>
  <c r="FR1228" i="1"/>
  <c r="GL1228" i="1"/>
  <c r="GO1228" i="1"/>
  <c r="GP1228" i="1"/>
  <c r="GV1228" i="1"/>
  <c r="HC1228" i="1"/>
  <c r="GX1228" i="1" s="1"/>
  <c r="I1229" i="1"/>
  <c r="N1229" i="1"/>
  <c r="AC1229" i="1"/>
  <c r="AE1229" i="1"/>
  <c r="CS1229" i="1" s="1"/>
  <c r="AF1229" i="1"/>
  <c r="CT1229" i="1" s="1"/>
  <c r="AG1229" i="1"/>
  <c r="CU1229" i="1" s="1"/>
  <c r="AH1229" i="1"/>
  <c r="AI1229" i="1"/>
  <c r="AJ1229" i="1"/>
  <c r="CQ1229" i="1"/>
  <c r="CV1229" i="1"/>
  <c r="CW1229" i="1"/>
  <c r="CX1229" i="1"/>
  <c r="W1229" i="1" s="1"/>
  <c r="FR1229" i="1"/>
  <c r="GL1229" i="1"/>
  <c r="GO1229" i="1"/>
  <c r="GP1229" i="1"/>
  <c r="GV1229" i="1"/>
  <c r="HC1229" i="1"/>
  <c r="GX1229" i="1" s="1"/>
  <c r="C1230" i="1"/>
  <c r="D1230" i="1"/>
  <c r="N1230" i="1"/>
  <c r="AC1230" i="1"/>
  <c r="CQ1230" i="1" s="1"/>
  <c r="P1230" i="1" s="1"/>
  <c r="AE1230" i="1"/>
  <c r="CS1230" i="1" s="1"/>
  <c r="R1230" i="1" s="1"/>
  <c r="AF1230" i="1"/>
  <c r="CT1230" i="1" s="1"/>
  <c r="S1230" i="1" s="1"/>
  <c r="AG1230" i="1"/>
  <c r="AH1230" i="1"/>
  <c r="AI1230" i="1"/>
  <c r="AJ1230" i="1"/>
  <c r="CX1230" i="1" s="1"/>
  <c r="W1230" i="1" s="1"/>
  <c r="CU1230" i="1"/>
  <c r="T1230" i="1" s="1"/>
  <c r="CV1230" i="1"/>
  <c r="U1230" i="1" s="1"/>
  <c r="CW1230" i="1"/>
  <c r="V1230" i="1" s="1"/>
  <c r="FR1230" i="1"/>
  <c r="GL1230" i="1"/>
  <c r="GO1230" i="1"/>
  <c r="GP1230" i="1"/>
  <c r="GV1230" i="1"/>
  <c r="GX1230" i="1"/>
  <c r="HC1230" i="1"/>
  <c r="C1231" i="1"/>
  <c r="D1231" i="1"/>
  <c r="N1231" i="1"/>
  <c r="AC1231" i="1"/>
  <c r="CQ1231" i="1" s="1"/>
  <c r="P1231" i="1" s="1"/>
  <c r="AE1231" i="1"/>
  <c r="CS1231" i="1" s="1"/>
  <c r="R1231" i="1" s="1"/>
  <c r="AF1231" i="1"/>
  <c r="AG1231" i="1"/>
  <c r="AH1231" i="1"/>
  <c r="CV1231" i="1" s="1"/>
  <c r="U1231" i="1" s="1"/>
  <c r="AI1231" i="1"/>
  <c r="CW1231" i="1" s="1"/>
  <c r="V1231" i="1" s="1"/>
  <c r="AJ1231" i="1"/>
  <c r="CX1231" i="1" s="1"/>
  <c r="W1231" i="1" s="1"/>
  <c r="CT1231" i="1"/>
  <c r="S1231" i="1" s="1"/>
  <c r="CU1231" i="1"/>
  <c r="T1231" i="1" s="1"/>
  <c r="FR1231" i="1"/>
  <c r="GL1231" i="1"/>
  <c r="GO1231" i="1"/>
  <c r="GP1231" i="1"/>
  <c r="GV1231" i="1"/>
  <c r="HC1231" i="1" s="1"/>
  <c r="GX1231" i="1" s="1"/>
  <c r="I1232" i="1"/>
  <c r="N1232" i="1"/>
  <c r="AC1232" i="1"/>
  <c r="CQ1232" i="1" s="1"/>
  <c r="AE1232" i="1"/>
  <c r="CS1232" i="1" s="1"/>
  <c r="AF1232" i="1"/>
  <c r="AG1232" i="1"/>
  <c r="AH1232" i="1"/>
  <c r="AI1232" i="1"/>
  <c r="CW1232" i="1" s="1"/>
  <c r="AJ1232" i="1"/>
  <c r="CX1232" i="1" s="1"/>
  <c r="CT1232" i="1"/>
  <c r="CU1232" i="1"/>
  <c r="CV1232" i="1"/>
  <c r="FR1232" i="1"/>
  <c r="GL1232" i="1"/>
  <c r="GO1232" i="1"/>
  <c r="GP1232" i="1"/>
  <c r="GV1232" i="1"/>
  <c r="HC1232" i="1" s="1"/>
  <c r="I1233" i="1"/>
  <c r="N1233" i="1"/>
  <c r="AC1233" i="1"/>
  <c r="CQ1233" i="1" s="1"/>
  <c r="AE1233" i="1"/>
  <c r="CS1233" i="1" s="1"/>
  <c r="AF1233" i="1"/>
  <c r="AG1233" i="1"/>
  <c r="AH1233" i="1"/>
  <c r="AI1233" i="1"/>
  <c r="CW1233" i="1" s="1"/>
  <c r="AJ1233" i="1"/>
  <c r="CX1233" i="1" s="1"/>
  <c r="CT1233" i="1"/>
  <c r="CU1233" i="1"/>
  <c r="CV1233" i="1"/>
  <c r="FR1233" i="1"/>
  <c r="GL1233" i="1"/>
  <c r="GO1233" i="1"/>
  <c r="GP1233" i="1"/>
  <c r="GV1233" i="1"/>
  <c r="HC1233" i="1" s="1"/>
  <c r="I1234" i="1"/>
  <c r="N1234" i="1"/>
  <c r="AC1234" i="1"/>
  <c r="CQ1234" i="1" s="1"/>
  <c r="AE1234" i="1"/>
  <c r="CS1234" i="1" s="1"/>
  <c r="AF1234" i="1"/>
  <c r="AG1234" i="1"/>
  <c r="AH1234" i="1"/>
  <c r="AI1234" i="1"/>
  <c r="CW1234" i="1" s="1"/>
  <c r="AJ1234" i="1"/>
  <c r="CX1234" i="1" s="1"/>
  <c r="CT1234" i="1"/>
  <c r="CU1234" i="1"/>
  <c r="CV1234" i="1"/>
  <c r="FR1234" i="1"/>
  <c r="GL1234" i="1"/>
  <c r="GO1234" i="1"/>
  <c r="GP1234" i="1"/>
  <c r="GV1234" i="1"/>
  <c r="HC1234" i="1" s="1"/>
  <c r="I1235" i="1"/>
  <c r="N1235" i="1"/>
  <c r="AC1235" i="1"/>
  <c r="CQ1235" i="1" s="1"/>
  <c r="AE1235" i="1"/>
  <c r="CS1235" i="1" s="1"/>
  <c r="AF1235" i="1"/>
  <c r="AG1235" i="1"/>
  <c r="AH1235" i="1"/>
  <c r="AI1235" i="1"/>
  <c r="CW1235" i="1" s="1"/>
  <c r="AJ1235" i="1"/>
  <c r="CX1235" i="1" s="1"/>
  <c r="CT1235" i="1"/>
  <c r="CU1235" i="1"/>
  <c r="CV1235" i="1"/>
  <c r="FR1235" i="1"/>
  <c r="GL1235" i="1"/>
  <c r="GO1235" i="1"/>
  <c r="GP1235" i="1"/>
  <c r="GV1235" i="1"/>
  <c r="HC1235" i="1" s="1"/>
  <c r="C1236" i="1"/>
  <c r="D1236" i="1"/>
  <c r="N1236" i="1"/>
  <c r="AC1236" i="1"/>
  <c r="CQ1236" i="1" s="1"/>
  <c r="P1236" i="1" s="1"/>
  <c r="AD1236" i="1"/>
  <c r="CR1236" i="1" s="1"/>
  <c r="Q1236" i="1" s="1"/>
  <c r="AE1236" i="1"/>
  <c r="AF1236" i="1"/>
  <c r="AG1236" i="1"/>
  <c r="AH1236" i="1"/>
  <c r="CV1236" i="1" s="1"/>
  <c r="U1236" i="1" s="1"/>
  <c r="AI1236" i="1"/>
  <c r="CW1236" i="1" s="1"/>
  <c r="V1236" i="1" s="1"/>
  <c r="AJ1236" i="1"/>
  <c r="CX1236" i="1" s="1"/>
  <c r="W1236" i="1" s="1"/>
  <c r="CS1236" i="1"/>
  <c r="R1236" i="1" s="1"/>
  <c r="CT1236" i="1"/>
  <c r="S1236" i="1" s="1"/>
  <c r="CU1236" i="1"/>
  <c r="T1236" i="1" s="1"/>
  <c r="FR1236" i="1"/>
  <c r="GL1236" i="1"/>
  <c r="GO1236" i="1"/>
  <c r="GP1236" i="1"/>
  <c r="GV1236" i="1"/>
  <c r="HC1236" i="1" s="1"/>
  <c r="GX1236" i="1" s="1"/>
  <c r="C1237" i="1"/>
  <c r="D1237" i="1"/>
  <c r="N1237" i="1"/>
  <c r="AC1237" i="1"/>
  <c r="CQ1237" i="1" s="1"/>
  <c r="P1237" i="1" s="1"/>
  <c r="AE1237" i="1"/>
  <c r="AD1237" i="1" s="1"/>
  <c r="CR1237" i="1" s="1"/>
  <c r="Q1237" i="1" s="1"/>
  <c r="AF1237" i="1"/>
  <c r="AG1237" i="1"/>
  <c r="CU1237" i="1" s="1"/>
  <c r="T1237" i="1" s="1"/>
  <c r="AH1237" i="1"/>
  <c r="CV1237" i="1" s="1"/>
  <c r="U1237" i="1" s="1"/>
  <c r="AI1237" i="1"/>
  <c r="CW1237" i="1" s="1"/>
  <c r="V1237" i="1" s="1"/>
  <c r="AJ1237" i="1"/>
  <c r="CS1237" i="1"/>
  <c r="R1237" i="1" s="1"/>
  <c r="CT1237" i="1"/>
  <c r="S1237" i="1" s="1"/>
  <c r="CX1237" i="1"/>
  <c r="W1237" i="1" s="1"/>
  <c r="FR1237" i="1"/>
  <c r="GL1237" i="1"/>
  <c r="GO1237" i="1"/>
  <c r="GP1237" i="1"/>
  <c r="GV1237" i="1"/>
  <c r="HC1237" i="1" s="1"/>
  <c r="GX1237" i="1" s="1"/>
  <c r="I1238" i="1"/>
  <c r="T1238" i="1" s="1"/>
  <c r="N1238" i="1"/>
  <c r="AC1238" i="1"/>
  <c r="CQ1238" i="1" s="1"/>
  <c r="AE1238" i="1"/>
  <c r="AD1238" i="1" s="1"/>
  <c r="CR1238" i="1" s="1"/>
  <c r="AF1238" i="1"/>
  <c r="AG1238" i="1"/>
  <c r="AH1238" i="1"/>
  <c r="CV1238" i="1" s="1"/>
  <c r="U1238" i="1" s="1"/>
  <c r="AI1238" i="1"/>
  <c r="CW1238" i="1" s="1"/>
  <c r="AJ1238" i="1"/>
  <c r="CS1238" i="1"/>
  <c r="CT1238" i="1"/>
  <c r="CU1238" i="1"/>
  <c r="CX1238" i="1"/>
  <c r="W1238" i="1" s="1"/>
  <c r="FR1238" i="1"/>
  <c r="GL1238" i="1"/>
  <c r="GO1238" i="1"/>
  <c r="GP1238" i="1"/>
  <c r="GV1238" i="1"/>
  <c r="HC1238" i="1" s="1"/>
  <c r="I1239" i="1"/>
  <c r="N1239" i="1"/>
  <c r="AC1239" i="1"/>
  <c r="CQ1239" i="1" s="1"/>
  <c r="AE1239" i="1"/>
  <c r="AD1239" i="1" s="1"/>
  <c r="CR1239" i="1" s="1"/>
  <c r="AF1239" i="1"/>
  <c r="AG1239" i="1"/>
  <c r="AH1239" i="1"/>
  <c r="CV1239" i="1" s="1"/>
  <c r="AI1239" i="1"/>
  <c r="CW1239" i="1" s="1"/>
  <c r="AJ1239" i="1"/>
  <c r="CS1239" i="1"/>
  <c r="CT1239" i="1"/>
  <c r="CU1239" i="1"/>
  <c r="CX1239" i="1"/>
  <c r="FR1239" i="1"/>
  <c r="GL1239" i="1"/>
  <c r="GO1239" i="1"/>
  <c r="GP1239" i="1"/>
  <c r="GV1239" i="1"/>
  <c r="HC1239" i="1" s="1"/>
  <c r="C1240" i="1"/>
  <c r="D1240" i="1"/>
  <c r="N1240" i="1"/>
  <c r="S1240" i="1"/>
  <c r="AC1240" i="1"/>
  <c r="CQ1240" i="1" s="1"/>
  <c r="P1240" i="1" s="1"/>
  <c r="AE1240" i="1"/>
  <c r="AD1240" i="1" s="1"/>
  <c r="AF1240" i="1"/>
  <c r="AG1240" i="1"/>
  <c r="CU1240" i="1" s="1"/>
  <c r="T1240" i="1" s="1"/>
  <c r="AH1240" i="1"/>
  <c r="CV1240" i="1" s="1"/>
  <c r="U1240" i="1" s="1"/>
  <c r="AI1240" i="1"/>
  <c r="CW1240" i="1" s="1"/>
  <c r="V1240" i="1" s="1"/>
  <c r="AJ1240" i="1"/>
  <c r="CS1240" i="1"/>
  <c r="R1240" i="1" s="1"/>
  <c r="CT1240" i="1"/>
  <c r="CX1240" i="1"/>
  <c r="W1240" i="1" s="1"/>
  <c r="FR1240" i="1"/>
  <c r="GL1240" i="1"/>
  <c r="GO1240" i="1"/>
  <c r="GP1240" i="1"/>
  <c r="GV1240" i="1"/>
  <c r="HC1240" i="1" s="1"/>
  <c r="GX1240" i="1" s="1"/>
  <c r="C1241" i="1"/>
  <c r="D1241" i="1"/>
  <c r="N1241" i="1"/>
  <c r="R1241" i="1"/>
  <c r="AC1241" i="1"/>
  <c r="AB1241" i="1" s="1"/>
  <c r="AE1241" i="1"/>
  <c r="AD1241" i="1" s="1"/>
  <c r="CR1241" i="1" s="1"/>
  <c r="Q1241" i="1" s="1"/>
  <c r="AF1241" i="1"/>
  <c r="CT1241" i="1" s="1"/>
  <c r="S1241" i="1" s="1"/>
  <c r="AG1241" i="1"/>
  <c r="CU1241" i="1" s="1"/>
  <c r="T1241" i="1" s="1"/>
  <c r="AH1241" i="1"/>
  <c r="CV1241" i="1" s="1"/>
  <c r="U1241" i="1" s="1"/>
  <c r="AI1241" i="1"/>
  <c r="AJ1241" i="1"/>
  <c r="CS1241" i="1"/>
  <c r="CW1241" i="1"/>
  <c r="V1241" i="1" s="1"/>
  <c r="CX1241" i="1"/>
  <c r="W1241" i="1" s="1"/>
  <c r="FR1241" i="1"/>
  <c r="GL1241" i="1"/>
  <c r="GO1241" i="1"/>
  <c r="GP1241" i="1"/>
  <c r="GV1241" i="1"/>
  <c r="HC1241" i="1"/>
  <c r="GX1241" i="1" s="1"/>
  <c r="I1242" i="1"/>
  <c r="U1242" i="1" s="1"/>
  <c r="N1242" i="1"/>
  <c r="AC1242" i="1"/>
  <c r="AB1242" i="1" s="1"/>
  <c r="AE1242" i="1"/>
  <c r="AD1242" i="1" s="1"/>
  <c r="CR1242" i="1" s="1"/>
  <c r="AF1242" i="1"/>
  <c r="AG1242" i="1"/>
  <c r="CU1242" i="1" s="1"/>
  <c r="AH1242" i="1"/>
  <c r="AI1242" i="1"/>
  <c r="AJ1242" i="1"/>
  <c r="CQ1242" i="1"/>
  <c r="CS1242" i="1"/>
  <c r="CT1242" i="1"/>
  <c r="CV1242" i="1"/>
  <c r="CW1242" i="1"/>
  <c r="CX1242" i="1"/>
  <c r="FR1242" i="1"/>
  <c r="GL1242" i="1"/>
  <c r="GO1242" i="1"/>
  <c r="GP1242" i="1"/>
  <c r="GV1242" i="1"/>
  <c r="HC1242" i="1"/>
  <c r="I1243" i="1"/>
  <c r="W1243" i="1" s="1"/>
  <c r="N1243" i="1"/>
  <c r="AC1243" i="1"/>
  <c r="AE1243" i="1"/>
  <c r="CS1243" i="1" s="1"/>
  <c r="AF1243" i="1"/>
  <c r="AG1243" i="1"/>
  <c r="CU1243" i="1" s="1"/>
  <c r="AH1243" i="1"/>
  <c r="AI1243" i="1"/>
  <c r="CW1243" i="1" s="1"/>
  <c r="AJ1243" i="1"/>
  <c r="CT1243" i="1"/>
  <c r="CV1243" i="1"/>
  <c r="CX1243" i="1"/>
  <c r="FR1243" i="1"/>
  <c r="GL1243" i="1"/>
  <c r="GO1243" i="1"/>
  <c r="GP1243" i="1"/>
  <c r="GV1243" i="1"/>
  <c r="HC1243" i="1"/>
  <c r="B1245" i="1"/>
  <c r="B1220" i="1" s="1"/>
  <c r="C1245" i="1"/>
  <c r="C1220" i="1" s="1"/>
  <c r="D1245" i="1"/>
  <c r="D1220" i="1" s="1"/>
  <c r="F1245" i="1"/>
  <c r="F1220" i="1" s="1"/>
  <c r="G1245" i="1"/>
  <c r="G1220" i="1" s="1"/>
  <c r="AO1245" i="1"/>
  <c r="AO1220" i="1" s="1"/>
  <c r="BB1245" i="1"/>
  <c r="F1258" i="1" s="1"/>
  <c r="BX1245" i="1"/>
  <c r="BX1220" i="1" s="1"/>
  <c r="CK1245" i="1"/>
  <c r="CK1220" i="1" s="1"/>
  <c r="CL1245" i="1"/>
  <c r="CL1220" i="1" s="1"/>
  <c r="CM1245" i="1"/>
  <c r="CM1220" i="1" s="1"/>
  <c r="EG1245" i="1"/>
  <c r="EG1220" i="1" s="1"/>
  <c r="ET1245" i="1"/>
  <c r="ET1220" i="1" s="1"/>
  <c r="FP1245" i="1"/>
  <c r="FP1220" i="1" s="1"/>
  <c r="GC1245" i="1"/>
  <c r="GC1220" i="1" s="1"/>
  <c r="GD1245" i="1"/>
  <c r="GD1220" i="1" s="1"/>
  <c r="GE1245" i="1"/>
  <c r="GE1220" i="1" s="1"/>
  <c r="F1249" i="1"/>
  <c r="P1249" i="1"/>
  <c r="P1258" i="1"/>
  <c r="D1275" i="1"/>
  <c r="E1277" i="1"/>
  <c r="Z1277" i="1"/>
  <c r="AA1277" i="1"/>
  <c r="AM1277" i="1"/>
  <c r="AN1277" i="1"/>
  <c r="BE1277" i="1"/>
  <c r="BF1277" i="1"/>
  <c r="BG1277" i="1"/>
  <c r="BH1277" i="1"/>
  <c r="BI1277" i="1"/>
  <c r="BJ1277" i="1"/>
  <c r="BK1277" i="1"/>
  <c r="BL1277" i="1"/>
  <c r="BM1277" i="1"/>
  <c r="BN1277" i="1"/>
  <c r="BO1277" i="1"/>
  <c r="BP1277" i="1"/>
  <c r="BQ1277" i="1"/>
  <c r="BR1277" i="1"/>
  <c r="BS1277" i="1"/>
  <c r="BT1277" i="1"/>
  <c r="BU1277" i="1"/>
  <c r="BV1277" i="1"/>
  <c r="BW1277" i="1"/>
  <c r="CN1277" i="1"/>
  <c r="CO1277" i="1"/>
  <c r="CP1277" i="1"/>
  <c r="CQ1277" i="1"/>
  <c r="CR1277" i="1"/>
  <c r="CS1277" i="1"/>
  <c r="CT1277" i="1"/>
  <c r="CU1277" i="1"/>
  <c r="CV1277" i="1"/>
  <c r="CW1277" i="1"/>
  <c r="CX1277" i="1"/>
  <c r="CY1277" i="1"/>
  <c r="CZ1277" i="1"/>
  <c r="DA1277" i="1"/>
  <c r="DB1277" i="1"/>
  <c r="DC1277" i="1"/>
  <c r="DD1277" i="1"/>
  <c r="DE1277" i="1"/>
  <c r="DF1277" i="1"/>
  <c r="DR1277" i="1"/>
  <c r="DS1277" i="1"/>
  <c r="EE1277" i="1"/>
  <c r="EF1277" i="1"/>
  <c r="EW1277" i="1"/>
  <c r="EX1277" i="1"/>
  <c r="EY1277" i="1"/>
  <c r="EZ1277" i="1"/>
  <c r="FA1277" i="1"/>
  <c r="FB1277" i="1"/>
  <c r="FC1277" i="1"/>
  <c r="FD1277" i="1"/>
  <c r="FE1277" i="1"/>
  <c r="FF1277" i="1"/>
  <c r="FG1277" i="1"/>
  <c r="FH1277" i="1"/>
  <c r="FI1277" i="1"/>
  <c r="FJ1277" i="1"/>
  <c r="FK1277" i="1"/>
  <c r="FL1277" i="1"/>
  <c r="FM1277" i="1"/>
  <c r="FN1277" i="1"/>
  <c r="FO1277" i="1"/>
  <c r="GF1277" i="1"/>
  <c r="GG1277" i="1"/>
  <c r="GH1277" i="1"/>
  <c r="GI1277" i="1"/>
  <c r="GJ1277" i="1"/>
  <c r="GK1277" i="1"/>
  <c r="GL1277" i="1"/>
  <c r="GM1277" i="1"/>
  <c r="GN1277" i="1"/>
  <c r="GO1277" i="1"/>
  <c r="GP1277" i="1"/>
  <c r="GQ1277" i="1"/>
  <c r="GR1277" i="1"/>
  <c r="GS1277" i="1"/>
  <c r="GT1277" i="1"/>
  <c r="GU1277" i="1"/>
  <c r="GV1277" i="1"/>
  <c r="GW1277" i="1"/>
  <c r="GX1277" i="1"/>
  <c r="C1279" i="1"/>
  <c r="D1279" i="1"/>
  <c r="N1279" i="1"/>
  <c r="AC1279" i="1"/>
  <c r="CQ1279" i="1" s="1"/>
  <c r="P1279" i="1" s="1"/>
  <c r="AD1279" i="1"/>
  <c r="CR1279" i="1" s="1"/>
  <c r="Q1279" i="1" s="1"/>
  <c r="AE1279" i="1"/>
  <c r="AF1279" i="1"/>
  <c r="AG1279" i="1"/>
  <c r="AH1279" i="1"/>
  <c r="CV1279" i="1" s="1"/>
  <c r="U1279" i="1" s="1"/>
  <c r="AI1279" i="1"/>
  <c r="CW1279" i="1" s="1"/>
  <c r="V1279" i="1" s="1"/>
  <c r="AJ1279" i="1"/>
  <c r="CX1279" i="1" s="1"/>
  <c r="W1279" i="1" s="1"/>
  <c r="CS1279" i="1"/>
  <c r="R1279" i="1" s="1"/>
  <c r="CT1279" i="1"/>
  <c r="S1279" i="1" s="1"/>
  <c r="CU1279" i="1"/>
  <c r="T1279" i="1" s="1"/>
  <c r="FR1279" i="1"/>
  <c r="GL1279" i="1"/>
  <c r="GO1279" i="1"/>
  <c r="GP1279" i="1"/>
  <c r="GV1279" i="1"/>
  <c r="HC1279" i="1" s="1"/>
  <c r="GX1279" i="1" s="1"/>
  <c r="C1280" i="1"/>
  <c r="D1280" i="1"/>
  <c r="N1280" i="1"/>
  <c r="AC1280" i="1"/>
  <c r="CQ1280" i="1" s="1"/>
  <c r="P1280" i="1" s="1"/>
  <c r="AE1280" i="1"/>
  <c r="AD1280" i="1" s="1"/>
  <c r="CR1280" i="1" s="1"/>
  <c r="Q1280" i="1" s="1"/>
  <c r="AF1280" i="1"/>
  <c r="AG1280" i="1"/>
  <c r="CU1280" i="1" s="1"/>
  <c r="T1280" i="1" s="1"/>
  <c r="AH1280" i="1"/>
  <c r="CV1280" i="1" s="1"/>
  <c r="U1280" i="1" s="1"/>
  <c r="AI1280" i="1"/>
  <c r="CW1280" i="1" s="1"/>
  <c r="V1280" i="1" s="1"/>
  <c r="AJ1280" i="1"/>
  <c r="CS1280" i="1"/>
  <c r="R1280" i="1" s="1"/>
  <c r="CT1280" i="1"/>
  <c r="S1280" i="1" s="1"/>
  <c r="CX1280" i="1"/>
  <c r="W1280" i="1" s="1"/>
  <c r="FR1280" i="1"/>
  <c r="GL1280" i="1"/>
  <c r="GO1280" i="1"/>
  <c r="GP1280" i="1"/>
  <c r="GV1280" i="1"/>
  <c r="GX1280" i="1"/>
  <c r="HC1280" i="1"/>
  <c r="I1281" i="1"/>
  <c r="GX1281" i="1" s="1"/>
  <c r="N1281" i="1"/>
  <c r="AC1281" i="1"/>
  <c r="CQ1281" i="1" s="1"/>
  <c r="AE1281" i="1"/>
  <c r="AD1281" i="1" s="1"/>
  <c r="CR1281" i="1" s="1"/>
  <c r="AF1281" i="1"/>
  <c r="AG1281" i="1"/>
  <c r="CU1281" i="1" s="1"/>
  <c r="AH1281" i="1"/>
  <c r="CV1281" i="1" s="1"/>
  <c r="AI1281" i="1"/>
  <c r="CW1281" i="1" s="1"/>
  <c r="AJ1281" i="1"/>
  <c r="CS1281" i="1"/>
  <c r="CT1281" i="1"/>
  <c r="CX1281" i="1"/>
  <c r="FR1281" i="1"/>
  <c r="GL1281" i="1"/>
  <c r="GO1281" i="1"/>
  <c r="GP1281" i="1"/>
  <c r="GV1281" i="1"/>
  <c r="HC1281" i="1"/>
  <c r="I1282" i="1"/>
  <c r="N1282" i="1"/>
  <c r="AC1282" i="1"/>
  <c r="CQ1282" i="1" s="1"/>
  <c r="AE1282" i="1"/>
  <c r="AD1282" i="1" s="1"/>
  <c r="CR1282" i="1" s="1"/>
  <c r="AF1282" i="1"/>
  <c r="AG1282" i="1"/>
  <c r="CU1282" i="1" s="1"/>
  <c r="AH1282" i="1"/>
  <c r="CV1282" i="1" s="1"/>
  <c r="AI1282" i="1"/>
  <c r="CW1282" i="1" s="1"/>
  <c r="AJ1282" i="1"/>
  <c r="CS1282" i="1"/>
  <c r="CT1282" i="1"/>
  <c r="CX1282" i="1"/>
  <c r="FR1282" i="1"/>
  <c r="GL1282" i="1"/>
  <c r="GO1282" i="1"/>
  <c r="GP1282" i="1"/>
  <c r="GV1282" i="1"/>
  <c r="HC1282" i="1" s="1"/>
  <c r="C1283" i="1"/>
  <c r="D1283" i="1"/>
  <c r="N1283" i="1"/>
  <c r="AC1283" i="1"/>
  <c r="AB1283" i="1" s="1"/>
  <c r="AD1283" i="1"/>
  <c r="AE1283" i="1"/>
  <c r="AF1283" i="1"/>
  <c r="CT1283" i="1" s="1"/>
  <c r="S1283" i="1" s="1"/>
  <c r="AG1283" i="1"/>
  <c r="CU1283" i="1" s="1"/>
  <c r="T1283" i="1" s="1"/>
  <c r="AH1283" i="1"/>
  <c r="CV1283" i="1" s="1"/>
  <c r="U1283" i="1" s="1"/>
  <c r="AI1283" i="1"/>
  <c r="AJ1283" i="1"/>
  <c r="CR1283" i="1"/>
  <c r="Q1283" i="1" s="1"/>
  <c r="CS1283" i="1"/>
  <c r="R1283" i="1" s="1"/>
  <c r="CW1283" i="1"/>
  <c r="V1283" i="1" s="1"/>
  <c r="CX1283" i="1"/>
  <c r="W1283" i="1" s="1"/>
  <c r="FR1283" i="1"/>
  <c r="GL1283" i="1"/>
  <c r="GO1283" i="1"/>
  <c r="GP1283" i="1"/>
  <c r="GV1283" i="1"/>
  <c r="HC1283" i="1"/>
  <c r="GX1283" i="1" s="1"/>
  <c r="C1284" i="1"/>
  <c r="D1284" i="1"/>
  <c r="N1284" i="1"/>
  <c r="AC1284" i="1"/>
  <c r="CQ1284" i="1" s="1"/>
  <c r="P1284" i="1" s="1"/>
  <c r="AE1284" i="1"/>
  <c r="AD1284" i="1" s="1"/>
  <c r="CR1284" i="1" s="1"/>
  <c r="Q1284" i="1" s="1"/>
  <c r="AF1284" i="1"/>
  <c r="CT1284" i="1" s="1"/>
  <c r="S1284" i="1" s="1"/>
  <c r="AG1284" i="1"/>
  <c r="CU1284" i="1" s="1"/>
  <c r="T1284" i="1" s="1"/>
  <c r="AH1284" i="1"/>
  <c r="CV1284" i="1" s="1"/>
  <c r="U1284" i="1" s="1"/>
  <c r="AI1284" i="1"/>
  <c r="AJ1284" i="1"/>
  <c r="CW1284" i="1"/>
  <c r="V1284" i="1" s="1"/>
  <c r="CX1284" i="1"/>
  <c r="W1284" i="1" s="1"/>
  <c r="FR1284" i="1"/>
  <c r="GL1284" i="1"/>
  <c r="GO1284" i="1"/>
  <c r="GP1284" i="1"/>
  <c r="GV1284" i="1"/>
  <c r="GX1284" i="1"/>
  <c r="HC1284" i="1"/>
  <c r="I1285" i="1"/>
  <c r="GX1285" i="1" s="1"/>
  <c r="N1285" i="1"/>
  <c r="AC1285" i="1"/>
  <c r="AB1285" i="1" s="1"/>
  <c r="AE1285" i="1"/>
  <c r="AD1285" i="1" s="1"/>
  <c r="CR1285" i="1" s="1"/>
  <c r="AF1285" i="1"/>
  <c r="CT1285" i="1" s="1"/>
  <c r="AG1285" i="1"/>
  <c r="CU1285" i="1" s="1"/>
  <c r="AH1285" i="1"/>
  <c r="AI1285" i="1"/>
  <c r="AJ1285" i="1"/>
  <c r="CQ1285" i="1"/>
  <c r="CV1285" i="1"/>
  <c r="CW1285" i="1"/>
  <c r="CX1285" i="1"/>
  <c r="FR1285" i="1"/>
  <c r="GL1285" i="1"/>
  <c r="GO1285" i="1"/>
  <c r="GP1285" i="1"/>
  <c r="GV1285" i="1"/>
  <c r="HC1285" i="1"/>
  <c r="I1286" i="1"/>
  <c r="N1286" i="1"/>
  <c r="AC1286" i="1"/>
  <c r="AE1286" i="1"/>
  <c r="AD1286" i="1" s="1"/>
  <c r="CR1286" i="1" s="1"/>
  <c r="AF1286" i="1"/>
  <c r="CT1286" i="1" s="1"/>
  <c r="AG1286" i="1"/>
  <c r="CU1286" i="1" s="1"/>
  <c r="AH1286" i="1"/>
  <c r="AI1286" i="1"/>
  <c r="AJ1286" i="1"/>
  <c r="CQ1286" i="1"/>
  <c r="CV1286" i="1"/>
  <c r="CW1286" i="1"/>
  <c r="CX1286" i="1"/>
  <c r="W1286" i="1" s="1"/>
  <c r="FR1286" i="1"/>
  <c r="GL1286" i="1"/>
  <c r="GO1286" i="1"/>
  <c r="GP1286" i="1"/>
  <c r="GV1286" i="1"/>
  <c r="HC1286" i="1"/>
  <c r="C1287" i="1"/>
  <c r="D1287" i="1"/>
  <c r="N1287" i="1"/>
  <c r="AC1287" i="1"/>
  <c r="CQ1287" i="1" s="1"/>
  <c r="P1287" i="1" s="1"/>
  <c r="AD1287" i="1"/>
  <c r="AE1287" i="1"/>
  <c r="CS1287" i="1" s="1"/>
  <c r="R1287" i="1" s="1"/>
  <c r="AF1287" i="1"/>
  <c r="CT1287" i="1" s="1"/>
  <c r="S1287" i="1" s="1"/>
  <c r="AG1287" i="1"/>
  <c r="AH1287" i="1"/>
  <c r="AI1287" i="1"/>
  <c r="AJ1287" i="1"/>
  <c r="CX1287" i="1" s="1"/>
  <c r="W1287" i="1" s="1"/>
  <c r="CU1287" i="1"/>
  <c r="T1287" i="1" s="1"/>
  <c r="CV1287" i="1"/>
  <c r="U1287" i="1" s="1"/>
  <c r="CW1287" i="1"/>
  <c r="V1287" i="1" s="1"/>
  <c r="FR1287" i="1"/>
  <c r="GL1287" i="1"/>
  <c r="GO1287" i="1"/>
  <c r="GP1287" i="1"/>
  <c r="GV1287" i="1"/>
  <c r="HC1287" i="1"/>
  <c r="GX1287" i="1" s="1"/>
  <c r="C1288" i="1"/>
  <c r="D1288" i="1"/>
  <c r="N1288" i="1"/>
  <c r="AC1288" i="1"/>
  <c r="AE1288" i="1"/>
  <c r="CS1288" i="1" s="1"/>
  <c r="R1288" i="1" s="1"/>
  <c r="AF1288" i="1"/>
  <c r="AG1288" i="1"/>
  <c r="AH1288" i="1"/>
  <c r="CV1288" i="1" s="1"/>
  <c r="U1288" i="1" s="1"/>
  <c r="AI1288" i="1"/>
  <c r="CW1288" i="1" s="1"/>
  <c r="V1288" i="1" s="1"/>
  <c r="AJ1288" i="1"/>
  <c r="CX1288" i="1" s="1"/>
  <c r="W1288" i="1" s="1"/>
  <c r="CT1288" i="1"/>
  <c r="S1288" i="1" s="1"/>
  <c r="CU1288" i="1"/>
  <c r="T1288" i="1" s="1"/>
  <c r="FR1288" i="1"/>
  <c r="GL1288" i="1"/>
  <c r="GO1288" i="1"/>
  <c r="GP1288" i="1"/>
  <c r="GV1288" i="1"/>
  <c r="HC1288" i="1" s="1"/>
  <c r="GX1288" i="1" s="1"/>
  <c r="I1289" i="1"/>
  <c r="N1289" i="1"/>
  <c r="AC1289" i="1"/>
  <c r="AE1289" i="1"/>
  <c r="CS1289" i="1" s="1"/>
  <c r="AF1289" i="1"/>
  <c r="AG1289" i="1"/>
  <c r="AH1289" i="1"/>
  <c r="AI1289" i="1"/>
  <c r="CW1289" i="1" s="1"/>
  <c r="AJ1289" i="1"/>
  <c r="CX1289" i="1" s="1"/>
  <c r="CT1289" i="1"/>
  <c r="CU1289" i="1"/>
  <c r="CV1289" i="1"/>
  <c r="FR1289" i="1"/>
  <c r="GL1289" i="1"/>
  <c r="GO1289" i="1"/>
  <c r="GP1289" i="1"/>
  <c r="GV1289" i="1"/>
  <c r="HC1289" i="1" s="1"/>
  <c r="I1290" i="1"/>
  <c r="N1290" i="1"/>
  <c r="AC1290" i="1"/>
  <c r="AE1290" i="1"/>
  <c r="CS1290" i="1" s="1"/>
  <c r="AF1290" i="1"/>
  <c r="AG1290" i="1"/>
  <c r="AH1290" i="1"/>
  <c r="AI1290" i="1"/>
  <c r="CW1290" i="1" s="1"/>
  <c r="AJ1290" i="1"/>
  <c r="CX1290" i="1" s="1"/>
  <c r="CT1290" i="1"/>
  <c r="CU1290" i="1"/>
  <c r="CV1290" i="1"/>
  <c r="FR1290" i="1"/>
  <c r="GL1290" i="1"/>
  <c r="GO1290" i="1"/>
  <c r="GP1290" i="1"/>
  <c r="GV1290" i="1"/>
  <c r="HC1290" i="1" s="1"/>
  <c r="C1291" i="1"/>
  <c r="D1291" i="1"/>
  <c r="N1291" i="1"/>
  <c r="AC1291" i="1"/>
  <c r="CQ1291" i="1" s="1"/>
  <c r="P1291" i="1" s="1"/>
  <c r="AD1291" i="1"/>
  <c r="CR1291" i="1" s="1"/>
  <c r="Q1291" i="1" s="1"/>
  <c r="AE1291" i="1"/>
  <c r="AF1291" i="1"/>
  <c r="AG1291" i="1"/>
  <c r="AH1291" i="1"/>
  <c r="CV1291" i="1" s="1"/>
  <c r="U1291" i="1" s="1"/>
  <c r="AI1291" i="1"/>
  <c r="CW1291" i="1" s="1"/>
  <c r="V1291" i="1" s="1"/>
  <c r="AJ1291" i="1"/>
  <c r="CX1291" i="1" s="1"/>
  <c r="W1291" i="1" s="1"/>
  <c r="CS1291" i="1"/>
  <c r="R1291" i="1" s="1"/>
  <c r="CT1291" i="1"/>
  <c r="S1291" i="1" s="1"/>
  <c r="CU1291" i="1"/>
  <c r="T1291" i="1" s="1"/>
  <c r="FR1291" i="1"/>
  <c r="GL1291" i="1"/>
  <c r="GO1291" i="1"/>
  <c r="GP1291" i="1"/>
  <c r="GV1291" i="1"/>
  <c r="HC1291" i="1" s="1"/>
  <c r="GX1291" i="1" s="1"/>
  <c r="C1292" i="1"/>
  <c r="D1292" i="1"/>
  <c r="N1292" i="1"/>
  <c r="AC1292" i="1"/>
  <c r="CQ1292" i="1" s="1"/>
  <c r="P1292" i="1" s="1"/>
  <c r="AE1292" i="1"/>
  <c r="AD1292" i="1" s="1"/>
  <c r="CR1292" i="1" s="1"/>
  <c r="Q1292" i="1" s="1"/>
  <c r="AF1292" i="1"/>
  <c r="AG1292" i="1"/>
  <c r="CU1292" i="1" s="1"/>
  <c r="T1292" i="1" s="1"/>
  <c r="AH1292" i="1"/>
  <c r="CV1292" i="1" s="1"/>
  <c r="U1292" i="1" s="1"/>
  <c r="AI1292" i="1"/>
  <c r="CW1292" i="1" s="1"/>
  <c r="V1292" i="1" s="1"/>
  <c r="AJ1292" i="1"/>
  <c r="CS1292" i="1"/>
  <c r="R1292" i="1" s="1"/>
  <c r="CT1292" i="1"/>
  <c r="S1292" i="1" s="1"/>
  <c r="CX1292" i="1"/>
  <c r="W1292" i="1" s="1"/>
  <c r="FR1292" i="1"/>
  <c r="GL1292" i="1"/>
  <c r="GO1292" i="1"/>
  <c r="GP1292" i="1"/>
  <c r="GV1292" i="1"/>
  <c r="HC1292" i="1" s="1"/>
  <c r="GX1292" i="1" s="1"/>
  <c r="I1293" i="1"/>
  <c r="N1293" i="1"/>
  <c r="AC1293" i="1"/>
  <c r="CQ1293" i="1" s="1"/>
  <c r="AE1293" i="1"/>
  <c r="AD1293" i="1" s="1"/>
  <c r="CR1293" i="1" s="1"/>
  <c r="AF1293" i="1"/>
  <c r="AG1293" i="1"/>
  <c r="CU1293" i="1" s="1"/>
  <c r="AH1293" i="1"/>
  <c r="CV1293" i="1" s="1"/>
  <c r="AI1293" i="1"/>
  <c r="CW1293" i="1" s="1"/>
  <c r="AJ1293" i="1"/>
  <c r="CS1293" i="1"/>
  <c r="CT1293" i="1"/>
  <c r="CX1293" i="1"/>
  <c r="FR1293" i="1"/>
  <c r="GL1293" i="1"/>
  <c r="GO1293" i="1"/>
  <c r="GP1293" i="1"/>
  <c r="GV1293" i="1"/>
  <c r="HC1293" i="1" s="1"/>
  <c r="I1294" i="1"/>
  <c r="N1294" i="1"/>
  <c r="AC1294" i="1"/>
  <c r="CQ1294" i="1" s="1"/>
  <c r="AE1294" i="1"/>
  <c r="AD1294" i="1" s="1"/>
  <c r="CR1294" i="1" s="1"/>
  <c r="AF1294" i="1"/>
  <c r="AG1294" i="1"/>
  <c r="CU1294" i="1" s="1"/>
  <c r="AH1294" i="1"/>
  <c r="CV1294" i="1" s="1"/>
  <c r="U1294" i="1" s="1"/>
  <c r="AI1294" i="1"/>
  <c r="CW1294" i="1" s="1"/>
  <c r="AJ1294" i="1"/>
  <c r="CS1294" i="1"/>
  <c r="CT1294" i="1"/>
  <c r="CX1294" i="1"/>
  <c r="FR1294" i="1"/>
  <c r="GL1294" i="1"/>
  <c r="GO1294" i="1"/>
  <c r="GP1294" i="1"/>
  <c r="GV1294" i="1"/>
  <c r="HC1294" i="1" s="1"/>
  <c r="I1295" i="1"/>
  <c r="GX1295" i="1" s="1"/>
  <c r="N1295" i="1"/>
  <c r="AC1295" i="1"/>
  <c r="CQ1295" i="1" s="1"/>
  <c r="AE1295" i="1"/>
  <c r="AD1295" i="1" s="1"/>
  <c r="CR1295" i="1" s="1"/>
  <c r="AF1295" i="1"/>
  <c r="AG1295" i="1"/>
  <c r="CU1295" i="1" s="1"/>
  <c r="AH1295" i="1"/>
  <c r="CV1295" i="1" s="1"/>
  <c r="U1295" i="1" s="1"/>
  <c r="AI1295" i="1"/>
  <c r="CW1295" i="1" s="1"/>
  <c r="AJ1295" i="1"/>
  <c r="CS1295" i="1"/>
  <c r="CT1295" i="1"/>
  <c r="CX1295" i="1"/>
  <c r="FR1295" i="1"/>
  <c r="GL1295" i="1"/>
  <c r="GO1295" i="1"/>
  <c r="GP1295" i="1"/>
  <c r="GV1295" i="1"/>
  <c r="HC1295" i="1"/>
  <c r="I1296" i="1"/>
  <c r="N1296" i="1"/>
  <c r="AC1296" i="1"/>
  <c r="CQ1296" i="1" s="1"/>
  <c r="AE1296" i="1"/>
  <c r="AD1296" i="1" s="1"/>
  <c r="CR1296" i="1" s="1"/>
  <c r="AF1296" i="1"/>
  <c r="AG1296" i="1"/>
  <c r="CU1296" i="1" s="1"/>
  <c r="AH1296" i="1"/>
  <c r="CV1296" i="1" s="1"/>
  <c r="U1296" i="1" s="1"/>
  <c r="AI1296" i="1"/>
  <c r="CW1296" i="1" s="1"/>
  <c r="AJ1296" i="1"/>
  <c r="CS1296" i="1"/>
  <c r="CT1296" i="1"/>
  <c r="CX1296" i="1"/>
  <c r="FR1296" i="1"/>
  <c r="GL1296" i="1"/>
  <c r="GO1296" i="1"/>
  <c r="GP1296" i="1"/>
  <c r="GV1296" i="1"/>
  <c r="HC1296" i="1" s="1"/>
  <c r="C1297" i="1"/>
  <c r="D1297" i="1"/>
  <c r="N1297" i="1"/>
  <c r="AC1297" i="1"/>
  <c r="CQ1297" i="1" s="1"/>
  <c r="P1297" i="1" s="1"/>
  <c r="AD1297" i="1"/>
  <c r="AE1297" i="1"/>
  <c r="AF1297" i="1"/>
  <c r="CT1297" i="1" s="1"/>
  <c r="S1297" i="1" s="1"/>
  <c r="AG1297" i="1"/>
  <c r="CU1297" i="1" s="1"/>
  <c r="T1297" i="1" s="1"/>
  <c r="AH1297" i="1"/>
  <c r="CV1297" i="1" s="1"/>
  <c r="U1297" i="1" s="1"/>
  <c r="AI1297" i="1"/>
  <c r="AJ1297" i="1"/>
  <c r="CR1297" i="1"/>
  <c r="Q1297" i="1" s="1"/>
  <c r="CS1297" i="1"/>
  <c r="R1297" i="1" s="1"/>
  <c r="CW1297" i="1"/>
  <c r="V1297" i="1" s="1"/>
  <c r="CX1297" i="1"/>
  <c r="W1297" i="1" s="1"/>
  <c r="FR1297" i="1"/>
  <c r="GL1297" i="1"/>
  <c r="GO1297" i="1"/>
  <c r="GP1297" i="1"/>
  <c r="GV1297" i="1"/>
  <c r="HC1297" i="1"/>
  <c r="GX1297" i="1" s="1"/>
  <c r="C1298" i="1"/>
  <c r="D1298" i="1"/>
  <c r="N1298" i="1"/>
  <c r="AC1298" i="1"/>
  <c r="CQ1298" i="1" s="1"/>
  <c r="P1298" i="1" s="1"/>
  <c r="AE1298" i="1"/>
  <c r="AD1298" i="1" s="1"/>
  <c r="CR1298" i="1" s="1"/>
  <c r="Q1298" i="1" s="1"/>
  <c r="AF1298" i="1"/>
  <c r="CT1298" i="1" s="1"/>
  <c r="S1298" i="1" s="1"/>
  <c r="AG1298" i="1"/>
  <c r="CU1298" i="1" s="1"/>
  <c r="T1298" i="1" s="1"/>
  <c r="AH1298" i="1"/>
  <c r="CV1298" i="1" s="1"/>
  <c r="U1298" i="1" s="1"/>
  <c r="AI1298" i="1"/>
  <c r="AJ1298" i="1"/>
  <c r="CW1298" i="1"/>
  <c r="V1298" i="1" s="1"/>
  <c r="CX1298" i="1"/>
  <c r="W1298" i="1" s="1"/>
  <c r="FR1298" i="1"/>
  <c r="GL1298" i="1"/>
  <c r="GO1298" i="1"/>
  <c r="GP1298" i="1"/>
  <c r="GV1298" i="1"/>
  <c r="GX1298" i="1"/>
  <c r="HC1298" i="1"/>
  <c r="I1299" i="1"/>
  <c r="GX1299" i="1" s="1"/>
  <c r="N1299" i="1"/>
  <c r="AC1299" i="1"/>
  <c r="AB1299" i="1" s="1"/>
  <c r="AE1299" i="1"/>
  <c r="AD1299" i="1" s="1"/>
  <c r="CR1299" i="1" s="1"/>
  <c r="AF1299" i="1"/>
  <c r="CT1299" i="1" s="1"/>
  <c r="AG1299" i="1"/>
  <c r="CU1299" i="1" s="1"/>
  <c r="AH1299" i="1"/>
  <c r="AI1299" i="1"/>
  <c r="AJ1299" i="1"/>
  <c r="CQ1299" i="1"/>
  <c r="CV1299" i="1"/>
  <c r="CW1299" i="1"/>
  <c r="CX1299" i="1"/>
  <c r="W1299" i="1" s="1"/>
  <c r="FR1299" i="1"/>
  <c r="GL1299" i="1"/>
  <c r="GO1299" i="1"/>
  <c r="GP1299" i="1"/>
  <c r="GV1299" i="1"/>
  <c r="HC1299" i="1"/>
  <c r="I1300" i="1"/>
  <c r="N1300" i="1"/>
  <c r="AC1300" i="1"/>
  <c r="AE1300" i="1"/>
  <c r="AD1300" i="1" s="1"/>
  <c r="CR1300" i="1" s="1"/>
  <c r="AF1300" i="1"/>
  <c r="CT1300" i="1" s="1"/>
  <c r="AG1300" i="1"/>
  <c r="CU1300" i="1" s="1"/>
  <c r="AH1300" i="1"/>
  <c r="AI1300" i="1"/>
  <c r="AJ1300" i="1"/>
  <c r="CQ1300" i="1"/>
  <c r="CV1300" i="1"/>
  <c r="CW1300" i="1"/>
  <c r="CX1300" i="1"/>
  <c r="W1300" i="1" s="1"/>
  <c r="FR1300" i="1"/>
  <c r="GL1300" i="1"/>
  <c r="GO1300" i="1"/>
  <c r="GP1300" i="1"/>
  <c r="GV1300" i="1"/>
  <c r="HC1300" i="1"/>
  <c r="C1301" i="1"/>
  <c r="D1301" i="1"/>
  <c r="N1301" i="1"/>
  <c r="AC1301" i="1"/>
  <c r="CQ1301" i="1" s="1"/>
  <c r="P1301" i="1" s="1"/>
  <c r="AD1301" i="1"/>
  <c r="AE1301" i="1"/>
  <c r="CS1301" i="1" s="1"/>
  <c r="R1301" i="1" s="1"/>
  <c r="AF1301" i="1"/>
  <c r="CT1301" i="1" s="1"/>
  <c r="S1301" i="1" s="1"/>
  <c r="AG1301" i="1"/>
  <c r="AH1301" i="1"/>
  <c r="AI1301" i="1"/>
  <c r="AJ1301" i="1"/>
  <c r="CX1301" i="1" s="1"/>
  <c r="W1301" i="1" s="1"/>
  <c r="CU1301" i="1"/>
  <c r="T1301" i="1" s="1"/>
  <c r="CV1301" i="1"/>
  <c r="U1301" i="1" s="1"/>
  <c r="CW1301" i="1"/>
  <c r="V1301" i="1" s="1"/>
  <c r="FR1301" i="1"/>
  <c r="GL1301" i="1"/>
  <c r="GO1301" i="1"/>
  <c r="GP1301" i="1"/>
  <c r="GV1301" i="1"/>
  <c r="HC1301" i="1"/>
  <c r="GX1301" i="1" s="1"/>
  <c r="C1302" i="1"/>
  <c r="D1302" i="1"/>
  <c r="N1302" i="1"/>
  <c r="AC1302" i="1"/>
  <c r="AE1302" i="1"/>
  <c r="CS1302" i="1" s="1"/>
  <c r="R1302" i="1" s="1"/>
  <c r="AF1302" i="1"/>
  <c r="AG1302" i="1"/>
  <c r="AH1302" i="1"/>
  <c r="CV1302" i="1" s="1"/>
  <c r="U1302" i="1" s="1"/>
  <c r="AI1302" i="1"/>
  <c r="CW1302" i="1" s="1"/>
  <c r="V1302" i="1" s="1"/>
  <c r="AJ1302" i="1"/>
  <c r="CX1302" i="1" s="1"/>
  <c r="W1302" i="1" s="1"/>
  <c r="CT1302" i="1"/>
  <c r="S1302" i="1" s="1"/>
  <c r="CU1302" i="1"/>
  <c r="T1302" i="1" s="1"/>
  <c r="FR1302" i="1"/>
  <c r="GL1302" i="1"/>
  <c r="GO1302" i="1"/>
  <c r="GP1302" i="1"/>
  <c r="GV1302" i="1"/>
  <c r="HC1302" i="1" s="1"/>
  <c r="GX1302" i="1" s="1"/>
  <c r="I1303" i="1"/>
  <c r="N1303" i="1"/>
  <c r="AC1303" i="1"/>
  <c r="AE1303" i="1"/>
  <c r="CS1303" i="1" s="1"/>
  <c r="AF1303" i="1"/>
  <c r="AG1303" i="1"/>
  <c r="AH1303" i="1"/>
  <c r="AI1303" i="1"/>
  <c r="CW1303" i="1" s="1"/>
  <c r="AJ1303" i="1"/>
  <c r="CX1303" i="1" s="1"/>
  <c r="CT1303" i="1"/>
  <c r="CU1303" i="1"/>
  <c r="CV1303" i="1"/>
  <c r="FR1303" i="1"/>
  <c r="GL1303" i="1"/>
  <c r="GO1303" i="1"/>
  <c r="GP1303" i="1"/>
  <c r="GV1303" i="1"/>
  <c r="HC1303" i="1" s="1"/>
  <c r="I1304" i="1"/>
  <c r="N1304" i="1"/>
  <c r="AC1304" i="1"/>
  <c r="AE1304" i="1"/>
  <c r="CS1304" i="1" s="1"/>
  <c r="AF1304" i="1"/>
  <c r="AG1304" i="1"/>
  <c r="AH1304" i="1"/>
  <c r="AI1304" i="1"/>
  <c r="CW1304" i="1" s="1"/>
  <c r="AJ1304" i="1"/>
  <c r="CX1304" i="1" s="1"/>
  <c r="CT1304" i="1"/>
  <c r="CU1304" i="1"/>
  <c r="CV1304" i="1"/>
  <c r="FR1304" i="1"/>
  <c r="GL1304" i="1"/>
  <c r="GO1304" i="1"/>
  <c r="GP1304" i="1"/>
  <c r="GV1304" i="1"/>
  <c r="HC1304" i="1" s="1"/>
  <c r="B1306" i="1"/>
  <c r="B1277" i="1" s="1"/>
  <c r="C1306" i="1"/>
  <c r="C1277" i="1" s="1"/>
  <c r="D1306" i="1"/>
  <c r="D1277" i="1" s="1"/>
  <c r="F1306" i="1"/>
  <c r="F1277" i="1" s="1"/>
  <c r="G1306" i="1"/>
  <c r="G1277" i="1" s="1"/>
  <c r="AO1306" i="1"/>
  <c r="AO1277" i="1" s="1"/>
  <c r="BB1306" i="1"/>
  <c r="BB1277" i="1" s="1"/>
  <c r="BX1306" i="1"/>
  <c r="BX1277" i="1" s="1"/>
  <c r="CK1306" i="1"/>
  <c r="CK1277" i="1" s="1"/>
  <c r="CL1306" i="1"/>
  <c r="CL1277" i="1" s="1"/>
  <c r="CM1306" i="1"/>
  <c r="BD1306" i="1" s="1"/>
  <c r="EG1306" i="1"/>
  <c r="EG1277" i="1" s="1"/>
  <c r="FP1306" i="1"/>
  <c r="FP1277" i="1" s="1"/>
  <c r="GC1306" i="1"/>
  <c r="GC1277" i="1" s="1"/>
  <c r="GD1306" i="1"/>
  <c r="GD1277" i="1" s="1"/>
  <c r="GE1306" i="1"/>
  <c r="EV1306" i="1" s="1"/>
  <c r="F1310" i="1"/>
  <c r="P1310" i="1"/>
  <c r="D1336" i="1"/>
  <c r="E1338" i="1"/>
  <c r="Z1338" i="1"/>
  <c r="AA1338" i="1"/>
  <c r="AM1338" i="1"/>
  <c r="AN1338" i="1"/>
  <c r="BE1338" i="1"/>
  <c r="BF1338" i="1"/>
  <c r="BG1338" i="1"/>
  <c r="BH1338" i="1"/>
  <c r="BI1338" i="1"/>
  <c r="BJ1338" i="1"/>
  <c r="BK1338" i="1"/>
  <c r="BL1338" i="1"/>
  <c r="BM1338" i="1"/>
  <c r="BN1338" i="1"/>
  <c r="BO1338" i="1"/>
  <c r="BP1338" i="1"/>
  <c r="BQ1338" i="1"/>
  <c r="BR1338" i="1"/>
  <c r="BS1338" i="1"/>
  <c r="BT1338" i="1"/>
  <c r="BU1338" i="1"/>
  <c r="BV1338" i="1"/>
  <c r="BW1338" i="1"/>
  <c r="CN1338" i="1"/>
  <c r="CO1338" i="1"/>
  <c r="CP1338" i="1"/>
  <c r="CQ1338" i="1"/>
  <c r="CR1338" i="1"/>
  <c r="CS1338" i="1"/>
  <c r="CT1338" i="1"/>
  <c r="CU1338" i="1"/>
  <c r="CV1338" i="1"/>
  <c r="CW1338" i="1"/>
  <c r="CX1338" i="1"/>
  <c r="CY1338" i="1"/>
  <c r="CZ1338" i="1"/>
  <c r="DA1338" i="1"/>
  <c r="DB1338" i="1"/>
  <c r="DC1338" i="1"/>
  <c r="DD1338" i="1"/>
  <c r="DE1338" i="1"/>
  <c r="DF1338" i="1"/>
  <c r="DR1338" i="1"/>
  <c r="DS1338" i="1"/>
  <c r="EE1338" i="1"/>
  <c r="EF1338" i="1"/>
  <c r="EW1338" i="1"/>
  <c r="EX1338" i="1"/>
  <c r="EY1338" i="1"/>
  <c r="EZ1338" i="1"/>
  <c r="FA1338" i="1"/>
  <c r="FB1338" i="1"/>
  <c r="FC1338" i="1"/>
  <c r="FD1338" i="1"/>
  <c r="FE1338" i="1"/>
  <c r="FF1338" i="1"/>
  <c r="FG1338" i="1"/>
  <c r="FH1338" i="1"/>
  <c r="FI1338" i="1"/>
  <c r="FJ1338" i="1"/>
  <c r="FK1338" i="1"/>
  <c r="FL1338" i="1"/>
  <c r="FM1338" i="1"/>
  <c r="FN1338" i="1"/>
  <c r="FO1338" i="1"/>
  <c r="GF1338" i="1"/>
  <c r="GG1338" i="1"/>
  <c r="GH1338" i="1"/>
  <c r="GI1338" i="1"/>
  <c r="GJ1338" i="1"/>
  <c r="GK1338" i="1"/>
  <c r="GL1338" i="1"/>
  <c r="GM1338" i="1"/>
  <c r="GN1338" i="1"/>
  <c r="GO1338" i="1"/>
  <c r="GP1338" i="1"/>
  <c r="GQ1338" i="1"/>
  <c r="GR1338" i="1"/>
  <c r="GS1338" i="1"/>
  <c r="GT1338" i="1"/>
  <c r="GU1338" i="1"/>
  <c r="GV1338" i="1"/>
  <c r="GW1338" i="1"/>
  <c r="GX1338" i="1"/>
  <c r="C1340" i="1"/>
  <c r="D1340" i="1"/>
  <c r="N1340" i="1"/>
  <c r="T1340" i="1"/>
  <c r="AC1340" i="1"/>
  <c r="CQ1340" i="1" s="1"/>
  <c r="P1340" i="1" s="1"/>
  <c r="AD1340" i="1"/>
  <c r="CR1340" i="1" s="1"/>
  <c r="Q1340" i="1" s="1"/>
  <c r="AE1340" i="1"/>
  <c r="AF1340" i="1"/>
  <c r="AG1340" i="1"/>
  <c r="AH1340" i="1"/>
  <c r="CV1340" i="1" s="1"/>
  <c r="U1340" i="1" s="1"/>
  <c r="AI1340" i="1"/>
  <c r="CW1340" i="1" s="1"/>
  <c r="V1340" i="1" s="1"/>
  <c r="AJ1340" i="1"/>
  <c r="CX1340" i="1" s="1"/>
  <c r="W1340" i="1" s="1"/>
  <c r="CS1340" i="1"/>
  <c r="R1340" i="1" s="1"/>
  <c r="CT1340" i="1"/>
  <c r="S1340" i="1" s="1"/>
  <c r="CU1340" i="1"/>
  <c r="FR1340" i="1"/>
  <c r="GL1340" i="1"/>
  <c r="GO1340" i="1"/>
  <c r="GP1340" i="1"/>
  <c r="GV1340" i="1"/>
  <c r="HC1340" i="1" s="1"/>
  <c r="GX1340" i="1" s="1"/>
  <c r="C1341" i="1"/>
  <c r="D1341" i="1"/>
  <c r="N1341" i="1"/>
  <c r="S1341" i="1"/>
  <c r="AC1341" i="1"/>
  <c r="CQ1341" i="1" s="1"/>
  <c r="P1341" i="1" s="1"/>
  <c r="AE1341" i="1"/>
  <c r="AD1341" i="1" s="1"/>
  <c r="CR1341" i="1" s="1"/>
  <c r="Q1341" i="1" s="1"/>
  <c r="AF1341" i="1"/>
  <c r="AG1341" i="1"/>
  <c r="CU1341" i="1" s="1"/>
  <c r="T1341" i="1" s="1"/>
  <c r="AH1341" i="1"/>
  <c r="CV1341" i="1" s="1"/>
  <c r="U1341" i="1" s="1"/>
  <c r="AI1341" i="1"/>
  <c r="CW1341" i="1" s="1"/>
  <c r="V1341" i="1" s="1"/>
  <c r="AJ1341" i="1"/>
  <c r="CS1341" i="1"/>
  <c r="R1341" i="1" s="1"/>
  <c r="CT1341" i="1"/>
  <c r="CX1341" i="1"/>
  <c r="W1341" i="1" s="1"/>
  <c r="FR1341" i="1"/>
  <c r="GL1341" i="1"/>
  <c r="GO1341" i="1"/>
  <c r="GP1341" i="1"/>
  <c r="GV1341" i="1"/>
  <c r="GX1341" i="1"/>
  <c r="HC1341" i="1"/>
  <c r="I1342" i="1"/>
  <c r="GX1342" i="1" s="1"/>
  <c r="N1342" i="1"/>
  <c r="AC1342" i="1"/>
  <c r="CQ1342" i="1" s="1"/>
  <c r="AE1342" i="1"/>
  <c r="AD1342" i="1" s="1"/>
  <c r="CR1342" i="1" s="1"/>
  <c r="AF1342" i="1"/>
  <c r="AG1342" i="1"/>
  <c r="CU1342" i="1" s="1"/>
  <c r="AH1342" i="1"/>
  <c r="CV1342" i="1" s="1"/>
  <c r="AI1342" i="1"/>
  <c r="CW1342" i="1" s="1"/>
  <c r="AJ1342" i="1"/>
  <c r="CS1342" i="1"/>
  <c r="CT1342" i="1"/>
  <c r="CX1342" i="1"/>
  <c r="FR1342" i="1"/>
  <c r="GL1342" i="1"/>
  <c r="GO1342" i="1"/>
  <c r="GP1342" i="1"/>
  <c r="GV1342" i="1"/>
  <c r="HC1342" i="1"/>
  <c r="I1343" i="1"/>
  <c r="N1343" i="1"/>
  <c r="AC1343" i="1"/>
  <c r="CQ1343" i="1" s="1"/>
  <c r="AE1343" i="1"/>
  <c r="AD1343" i="1" s="1"/>
  <c r="CR1343" i="1" s="1"/>
  <c r="AF1343" i="1"/>
  <c r="AG1343" i="1"/>
  <c r="CU1343" i="1" s="1"/>
  <c r="AH1343" i="1"/>
  <c r="CV1343" i="1" s="1"/>
  <c r="AI1343" i="1"/>
  <c r="CW1343" i="1" s="1"/>
  <c r="AJ1343" i="1"/>
  <c r="CS1343" i="1"/>
  <c r="CT1343" i="1"/>
  <c r="CX1343" i="1"/>
  <c r="FR1343" i="1"/>
  <c r="GL1343" i="1"/>
  <c r="GO1343" i="1"/>
  <c r="GP1343" i="1"/>
  <c r="GV1343" i="1"/>
  <c r="HC1343" i="1"/>
  <c r="I1344" i="1"/>
  <c r="GX1344" i="1" s="1"/>
  <c r="N1344" i="1"/>
  <c r="AC1344" i="1"/>
  <c r="CQ1344" i="1" s="1"/>
  <c r="AE1344" i="1"/>
  <c r="AD1344" i="1" s="1"/>
  <c r="AF1344" i="1"/>
  <c r="AG1344" i="1"/>
  <c r="CU1344" i="1" s="1"/>
  <c r="AH1344" i="1"/>
  <c r="CV1344" i="1" s="1"/>
  <c r="U1344" i="1" s="1"/>
  <c r="AI1344" i="1"/>
  <c r="CW1344" i="1" s="1"/>
  <c r="AJ1344" i="1"/>
  <c r="CR1344" i="1"/>
  <c r="CS1344" i="1"/>
  <c r="CT1344" i="1"/>
  <c r="CX1344" i="1"/>
  <c r="W1344" i="1" s="1"/>
  <c r="FR1344" i="1"/>
  <c r="GL1344" i="1"/>
  <c r="GO1344" i="1"/>
  <c r="GP1344" i="1"/>
  <c r="GV1344" i="1"/>
  <c r="HC1344" i="1"/>
  <c r="I1345" i="1"/>
  <c r="N1345" i="1"/>
  <c r="AC1345" i="1"/>
  <c r="CQ1345" i="1" s="1"/>
  <c r="AE1345" i="1"/>
  <c r="AD1345" i="1" s="1"/>
  <c r="AF1345" i="1"/>
  <c r="AG1345" i="1"/>
  <c r="CU1345" i="1" s="1"/>
  <c r="AH1345" i="1"/>
  <c r="CV1345" i="1" s="1"/>
  <c r="AI1345" i="1"/>
  <c r="CW1345" i="1" s="1"/>
  <c r="AJ1345" i="1"/>
  <c r="CR1345" i="1"/>
  <c r="CS1345" i="1"/>
  <c r="CT1345" i="1"/>
  <c r="CX1345" i="1"/>
  <c r="FR1345" i="1"/>
  <c r="GL1345" i="1"/>
  <c r="GO1345" i="1"/>
  <c r="GP1345" i="1"/>
  <c r="GV1345" i="1"/>
  <c r="HC1345" i="1"/>
  <c r="C1346" i="1"/>
  <c r="D1346" i="1"/>
  <c r="N1346" i="1"/>
  <c r="R1346" i="1"/>
  <c r="T1346" i="1"/>
  <c r="AC1346" i="1"/>
  <c r="CQ1346" i="1" s="1"/>
  <c r="P1346" i="1" s="1"/>
  <c r="AD1346" i="1"/>
  <c r="AE1346" i="1"/>
  <c r="AF1346" i="1"/>
  <c r="CT1346" i="1" s="1"/>
  <c r="S1346" i="1" s="1"/>
  <c r="AG1346" i="1"/>
  <c r="CU1346" i="1" s="1"/>
  <c r="AH1346" i="1"/>
  <c r="CV1346" i="1" s="1"/>
  <c r="U1346" i="1" s="1"/>
  <c r="AI1346" i="1"/>
  <c r="AJ1346" i="1"/>
  <c r="CR1346" i="1"/>
  <c r="Q1346" i="1" s="1"/>
  <c r="CS1346" i="1"/>
  <c r="CW1346" i="1"/>
  <c r="V1346" i="1" s="1"/>
  <c r="CX1346" i="1"/>
  <c r="W1346" i="1" s="1"/>
  <c r="FR1346" i="1"/>
  <c r="GL1346" i="1"/>
  <c r="GO1346" i="1"/>
  <c r="GP1346" i="1"/>
  <c r="GV1346" i="1"/>
  <c r="HC1346" i="1"/>
  <c r="GX1346" i="1" s="1"/>
  <c r="C1347" i="1"/>
  <c r="D1347" i="1"/>
  <c r="N1347" i="1"/>
  <c r="W1347" i="1"/>
  <c r="AC1347" i="1"/>
  <c r="CQ1347" i="1" s="1"/>
  <c r="P1347" i="1" s="1"/>
  <c r="AE1347" i="1"/>
  <c r="AF1347" i="1"/>
  <c r="CT1347" i="1" s="1"/>
  <c r="S1347" i="1" s="1"/>
  <c r="AG1347" i="1"/>
  <c r="CU1347" i="1" s="1"/>
  <c r="T1347" i="1" s="1"/>
  <c r="AH1347" i="1"/>
  <c r="CV1347" i="1" s="1"/>
  <c r="U1347" i="1" s="1"/>
  <c r="AI1347" i="1"/>
  <c r="AJ1347" i="1"/>
  <c r="CW1347" i="1"/>
  <c r="V1347" i="1" s="1"/>
  <c r="CX1347" i="1"/>
  <c r="FR1347" i="1"/>
  <c r="GL1347" i="1"/>
  <c r="GO1347" i="1"/>
  <c r="GP1347" i="1"/>
  <c r="GV1347" i="1"/>
  <c r="GX1347" i="1"/>
  <c r="HC1347" i="1"/>
  <c r="I1348" i="1"/>
  <c r="GX1348" i="1" s="1"/>
  <c r="N1348" i="1"/>
  <c r="AC1348" i="1"/>
  <c r="AE1348" i="1"/>
  <c r="AF1348" i="1"/>
  <c r="CT1348" i="1" s="1"/>
  <c r="AG1348" i="1"/>
  <c r="CU1348" i="1" s="1"/>
  <c r="AH1348" i="1"/>
  <c r="AI1348" i="1"/>
  <c r="AJ1348" i="1"/>
  <c r="CQ1348" i="1"/>
  <c r="CV1348" i="1"/>
  <c r="CW1348" i="1"/>
  <c r="CX1348" i="1"/>
  <c r="FR1348" i="1"/>
  <c r="GL1348" i="1"/>
  <c r="GO1348" i="1"/>
  <c r="GP1348" i="1"/>
  <c r="GV1348" i="1"/>
  <c r="HC1348" i="1"/>
  <c r="I1349" i="1"/>
  <c r="N1349" i="1"/>
  <c r="AC1349" i="1"/>
  <c r="AE1349" i="1"/>
  <c r="AF1349" i="1"/>
  <c r="CT1349" i="1" s="1"/>
  <c r="AG1349" i="1"/>
  <c r="CU1349" i="1" s="1"/>
  <c r="AH1349" i="1"/>
  <c r="AI1349" i="1"/>
  <c r="AJ1349" i="1"/>
  <c r="CQ1349" i="1"/>
  <c r="CV1349" i="1"/>
  <c r="CW1349" i="1"/>
  <c r="CX1349" i="1"/>
  <c r="FR1349" i="1"/>
  <c r="GL1349" i="1"/>
  <c r="GO1349" i="1"/>
  <c r="GP1349" i="1"/>
  <c r="GV1349" i="1"/>
  <c r="HC1349" i="1"/>
  <c r="C1350" i="1"/>
  <c r="D1350" i="1"/>
  <c r="N1350" i="1"/>
  <c r="R1350" i="1"/>
  <c r="V1350" i="1"/>
  <c r="AC1350" i="1"/>
  <c r="CQ1350" i="1" s="1"/>
  <c r="P1350" i="1" s="1"/>
  <c r="AD1350" i="1"/>
  <c r="AE1350" i="1"/>
  <c r="CS1350" i="1" s="1"/>
  <c r="AF1350" i="1"/>
  <c r="CT1350" i="1" s="1"/>
  <c r="S1350" i="1" s="1"/>
  <c r="AG1350" i="1"/>
  <c r="AH1350" i="1"/>
  <c r="AI1350" i="1"/>
  <c r="AJ1350" i="1"/>
  <c r="CX1350" i="1" s="1"/>
  <c r="W1350" i="1" s="1"/>
  <c r="CU1350" i="1"/>
  <c r="T1350" i="1" s="1"/>
  <c r="CV1350" i="1"/>
  <c r="U1350" i="1" s="1"/>
  <c r="CW1350" i="1"/>
  <c r="FR1350" i="1"/>
  <c r="GL1350" i="1"/>
  <c r="GO1350" i="1"/>
  <c r="GP1350" i="1"/>
  <c r="GV1350" i="1"/>
  <c r="HC1350" i="1" s="1"/>
  <c r="GX1350" i="1" s="1"/>
  <c r="C1351" i="1"/>
  <c r="D1351" i="1"/>
  <c r="N1351" i="1"/>
  <c r="W1351" i="1"/>
  <c r="AC1351" i="1"/>
  <c r="AD1351" i="1"/>
  <c r="CR1351" i="1" s="1"/>
  <c r="Q1351" i="1" s="1"/>
  <c r="AE1351" i="1"/>
  <c r="CS1351" i="1" s="1"/>
  <c r="R1351" i="1" s="1"/>
  <c r="AF1351" i="1"/>
  <c r="AG1351" i="1"/>
  <c r="AH1351" i="1"/>
  <c r="CV1351" i="1" s="1"/>
  <c r="U1351" i="1" s="1"/>
  <c r="AI1351" i="1"/>
  <c r="CW1351" i="1" s="1"/>
  <c r="V1351" i="1" s="1"/>
  <c r="AJ1351" i="1"/>
  <c r="CX1351" i="1" s="1"/>
  <c r="CT1351" i="1"/>
  <c r="S1351" i="1" s="1"/>
  <c r="CU1351" i="1"/>
  <c r="T1351" i="1" s="1"/>
  <c r="FR1351" i="1"/>
  <c r="GL1351" i="1"/>
  <c r="GO1351" i="1"/>
  <c r="GP1351" i="1"/>
  <c r="GV1351" i="1"/>
  <c r="HC1351" i="1" s="1"/>
  <c r="GX1351" i="1" s="1"/>
  <c r="I1352" i="1"/>
  <c r="Q1352" i="1" s="1"/>
  <c r="N1352" i="1"/>
  <c r="AC1352" i="1"/>
  <c r="AD1352" i="1"/>
  <c r="CR1352" i="1" s="1"/>
  <c r="AE1352" i="1"/>
  <c r="CS1352" i="1" s="1"/>
  <c r="AF1352" i="1"/>
  <c r="AG1352" i="1"/>
  <c r="AH1352" i="1"/>
  <c r="AI1352" i="1"/>
  <c r="CW1352" i="1" s="1"/>
  <c r="AJ1352" i="1"/>
  <c r="CX1352" i="1" s="1"/>
  <c r="CT1352" i="1"/>
  <c r="CU1352" i="1"/>
  <c r="CV1352" i="1"/>
  <c r="CY1352" i="1"/>
  <c r="X1352" i="1" s="1"/>
  <c r="CZ1352" i="1"/>
  <c r="Y1352" i="1" s="1"/>
  <c r="FR1352" i="1"/>
  <c r="GL1352" i="1"/>
  <c r="GO1352" i="1"/>
  <c r="GP1352" i="1"/>
  <c r="GV1352" i="1"/>
  <c r="HC1352" i="1" s="1"/>
  <c r="I1353" i="1"/>
  <c r="N1353" i="1"/>
  <c r="AC1353" i="1"/>
  <c r="AD1353" i="1"/>
  <c r="CR1353" i="1" s="1"/>
  <c r="AE1353" i="1"/>
  <c r="CS1353" i="1" s="1"/>
  <c r="AF1353" i="1"/>
  <c r="AG1353" i="1"/>
  <c r="AH1353" i="1"/>
  <c r="AI1353" i="1"/>
  <c r="CW1353" i="1" s="1"/>
  <c r="AJ1353" i="1"/>
  <c r="CX1353" i="1" s="1"/>
  <c r="CT1353" i="1"/>
  <c r="CU1353" i="1"/>
  <c r="CV1353" i="1"/>
  <c r="FR1353" i="1"/>
  <c r="GL1353" i="1"/>
  <c r="GO1353" i="1"/>
  <c r="GP1353" i="1"/>
  <c r="GV1353" i="1"/>
  <c r="HC1353" i="1" s="1"/>
  <c r="I1354" i="1"/>
  <c r="W1354" i="1" s="1"/>
  <c r="N1354" i="1"/>
  <c r="AC1354" i="1"/>
  <c r="AD1354" i="1"/>
  <c r="CR1354" i="1" s="1"/>
  <c r="AE1354" i="1"/>
  <c r="CS1354" i="1" s="1"/>
  <c r="AF1354" i="1"/>
  <c r="AG1354" i="1"/>
  <c r="AH1354" i="1"/>
  <c r="AI1354" i="1"/>
  <c r="CW1354" i="1" s="1"/>
  <c r="AJ1354" i="1"/>
  <c r="CX1354" i="1" s="1"/>
  <c r="CT1354" i="1"/>
  <c r="CU1354" i="1"/>
  <c r="CV1354" i="1"/>
  <c r="CY1354" i="1"/>
  <c r="X1354" i="1" s="1"/>
  <c r="CZ1354" i="1"/>
  <c r="Y1354" i="1" s="1"/>
  <c r="FR1354" i="1"/>
  <c r="GL1354" i="1"/>
  <c r="GO1354" i="1"/>
  <c r="GP1354" i="1"/>
  <c r="GV1354" i="1"/>
  <c r="HC1354" i="1" s="1"/>
  <c r="I1355" i="1"/>
  <c r="N1355" i="1"/>
  <c r="AC1355" i="1"/>
  <c r="AD1355" i="1"/>
  <c r="CR1355" i="1" s="1"/>
  <c r="AE1355" i="1"/>
  <c r="CS1355" i="1" s="1"/>
  <c r="AF1355" i="1"/>
  <c r="AG1355" i="1"/>
  <c r="AH1355" i="1"/>
  <c r="AI1355" i="1"/>
  <c r="CW1355" i="1" s="1"/>
  <c r="AJ1355" i="1"/>
  <c r="CX1355" i="1" s="1"/>
  <c r="CT1355" i="1"/>
  <c r="CU1355" i="1"/>
  <c r="CV1355" i="1"/>
  <c r="FR1355" i="1"/>
  <c r="GL1355" i="1"/>
  <c r="GO1355" i="1"/>
  <c r="GP1355" i="1"/>
  <c r="GV1355" i="1"/>
  <c r="HC1355" i="1" s="1"/>
  <c r="I1356" i="1"/>
  <c r="W1356" i="1" s="1"/>
  <c r="N1356" i="1"/>
  <c r="Y1356" i="1"/>
  <c r="AC1356" i="1"/>
  <c r="AD1356" i="1"/>
  <c r="CR1356" i="1" s="1"/>
  <c r="AE1356" i="1"/>
  <c r="CS1356" i="1" s="1"/>
  <c r="AF1356" i="1"/>
  <c r="AG1356" i="1"/>
  <c r="CU1356" i="1" s="1"/>
  <c r="AH1356" i="1"/>
  <c r="AI1356" i="1"/>
  <c r="CW1356" i="1" s="1"/>
  <c r="AJ1356" i="1"/>
  <c r="CT1356" i="1"/>
  <c r="CV1356" i="1"/>
  <c r="CX1356" i="1"/>
  <c r="CY1356" i="1"/>
  <c r="X1356" i="1" s="1"/>
  <c r="CZ1356" i="1"/>
  <c r="FR1356" i="1"/>
  <c r="GL1356" i="1"/>
  <c r="GO1356" i="1"/>
  <c r="GP1356" i="1"/>
  <c r="GV1356" i="1"/>
  <c r="HC1356" i="1" s="1"/>
  <c r="I1357" i="1"/>
  <c r="N1357" i="1"/>
  <c r="AC1357" i="1"/>
  <c r="AD1357" i="1"/>
  <c r="CR1357" i="1" s="1"/>
  <c r="AE1357" i="1"/>
  <c r="CS1357" i="1" s="1"/>
  <c r="AF1357" i="1"/>
  <c r="AG1357" i="1"/>
  <c r="AH1357" i="1"/>
  <c r="AI1357" i="1"/>
  <c r="CW1357" i="1" s="1"/>
  <c r="AJ1357" i="1"/>
  <c r="CT1357" i="1"/>
  <c r="CU1357" i="1"/>
  <c r="CV1357" i="1"/>
  <c r="CX1357" i="1"/>
  <c r="FR1357" i="1"/>
  <c r="GL1357" i="1"/>
  <c r="GO1357" i="1"/>
  <c r="GP1357" i="1"/>
  <c r="GV1357" i="1"/>
  <c r="HC1357" i="1" s="1"/>
  <c r="B1359" i="1"/>
  <c r="B1338" i="1" s="1"/>
  <c r="C1359" i="1"/>
  <c r="C1338" i="1" s="1"/>
  <c r="D1359" i="1"/>
  <c r="D1338" i="1" s="1"/>
  <c r="F1359" i="1"/>
  <c r="F1338" i="1" s="1"/>
  <c r="G1359" i="1"/>
  <c r="G1338" i="1" s="1"/>
  <c r="AO1359" i="1"/>
  <c r="AO1338" i="1" s="1"/>
  <c r="BX1359" i="1"/>
  <c r="BX1338" i="1" s="1"/>
  <c r="CK1359" i="1"/>
  <c r="CK1338" i="1" s="1"/>
  <c r="CL1359" i="1"/>
  <c r="CM1359" i="1"/>
  <c r="CM1338" i="1" s="1"/>
  <c r="EG1359" i="1"/>
  <c r="EG1338" i="1" s="1"/>
  <c r="FP1359" i="1"/>
  <c r="FP1338" i="1" s="1"/>
  <c r="GC1359" i="1"/>
  <c r="GC1338" i="1" s="1"/>
  <c r="GD1359" i="1"/>
  <c r="GE1359" i="1"/>
  <c r="GE1338" i="1" s="1"/>
  <c r="P1363" i="1"/>
  <c r="B1389" i="1"/>
  <c r="B1216" i="1" s="1"/>
  <c r="C1389" i="1"/>
  <c r="C1216" i="1" s="1"/>
  <c r="D1389" i="1"/>
  <c r="D1216" i="1" s="1"/>
  <c r="F1389" i="1"/>
  <c r="F1216" i="1" s="1"/>
  <c r="G1389" i="1"/>
  <c r="G1216" i="1" s="1"/>
  <c r="AO1389" i="1"/>
  <c r="AO1216" i="1" s="1"/>
  <c r="EG1389" i="1"/>
  <c r="EG1216" i="1" s="1"/>
  <c r="F1393" i="1"/>
  <c r="D1419" i="1"/>
  <c r="E1421" i="1"/>
  <c r="Z1421" i="1"/>
  <c r="AA1421" i="1"/>
  <c r="AB1421" i="1"/>
  <c r="AC1421" i="1"/>
  <c r="AD1421" i="1"/>
  <c r="AE1421" i="1"/>
  <c r="AF1421" i="1"/>
  <c r="AG1421" i="1"/>
  <c r="AH1421" i="1"/>
  <c r="AI1421" i="1"/>
  <c r="AJ1421" i="1"/>
  <c r="AK1421" i="1"/>
  <c r="AL1421" i="1"/>
  <c r="AM1421" i="1"/>
  <c r="AN1421" i="1"/>
  <c r="BE1421" i="1"/>
  <c r="BF1421" i="1"/>
  <c r="BG1421" i="1"/>
  <c r="BH1421" i="1"/>
  <c r="BI1421" i="1"/>
  <c r="BJ1421" i="1"/>
  <c r="BK1421" i="1"/>
  <c r="BL1421" i="1"/>
  <c r="BM1421" i="1"/>
  <c r="BN1421" i="1"/>
  <c r="BO1421" i="1"/>
  <c r="BP1421" i="1"/>
  <c r="BQ1421" i="1"/>
  <c r="BR1421" i="1"/>
  <c r="BS1421" i="1"/>
  <c r="BT1421" i="1"/>
  <c r="BU1421" i="1"/>
  <c r="BV1421" i="1"/>
  <c r="BW1421" i="1"/>
  <c r="BX1421" i="1"/>
  <c r="BY1421" i="1"/>
  <c r="BZ1421" i="1"/>
  <c r="CA1421" i="1"/>
  <c r="CB1421" i="1"/>
  <c r="CC1421" i="1"/>
  <c r="CD1421" i="1"/>
  <c r="CE1421" i="1"/>
  <c r="CF1421" i="1"/>
  <c r="CG1421" i="1"/>
  <c r="CH1421" i="1"/>
  <c r="CI1421" i="1"/>
  <c r="CJ1421" i="1"/>
  <c r="CK1421" i="1"/>
  <c r="CL1421" i="1"/>
  <c r="CM1421" i="1"/>
  <c r="CN1421" i="1"/>
  <c r="CO1421" i="1"/>
  <c r="CP1421" i="1"/>
  <c r="CQ1421" i="1"/>
  <c r="CR1421" i="1"/>
  <c r="CS1421" i="1"/>
  <c r="CT1421" i="1"/>
  <c r="CU1421" i="1"/>
  <c r="CV1421" i="1"/>
  <c r="CW1421" i="1"/>
  <c r="CX1421" i="1"/>
  <c r="CY1421" i="1"/>
  <c r="CZ1421" i="1"/>
  <c r="DA1421" i="1"/>
  <c r="DB1421" i="1"/>
  <c r="DC1421" i="1"/>
  <c r="DD1421" i="1"/>
  <c r="DE1421" i="1"/>
  <c r="DF1421" i="1"/>
  <c r="DR1421" i="1"/>
  <c r="DS1421" i="1"/>
  <c r="DT1421" i="1"/>
  <c r="DU1421" i="1"/>
  <c r="DV1421" i="1"/>
  <c r="DW1421" i="1"/>
  <c r="DX1421" i="1"/>
  <c r="DY1421" i="1"/>
  <c r="DZ1421" i="1"/>
  <c r="EA1421" i="1"/>
  <c r="EB1421" i="1"/>
  <c r="EC1421" i="1"/>
  <c r="ED1421" i="1"/>
  <c r="EE1421" i="1"/>
  <c r="EF1421" i="1"/>
  <c r="EW1421" i="1"/>
  <c r="EX1421" i="1"/>
  <c r="EY1421" i="1"/>
  <c r="EZ1421" i="1"/>
  <c r="FA1421" i="1"/>
  <c r="FB1421" i="1"/>
  <c r="FC1421" i="1"/>
  <c r="FD1421" i="1"/>
  <c r="FE1421" i="1"/>
  <c r="FF1421" i="1"/>
  <c r="FG1421" i="1"/>
  <c r="FH1421" i="1"/>
  <c r="FI1421" i="1"/>
  <c r="FJ1421" i="1"/>
  <c r="FK1421" i="1"/>
  <c r="FL1421" i="1"/>
  <c r="FM1421" i="1"/>
  <c r="FN1421" i="1"/>
  <c r="FO1421" i="1"/>
  <c r="FP1421" i="1"/>
  <c r="FQ1421" i="1"/>
  <c r="FR1421" i="1"/>
  <c r="FS1421" i="1"/>
  <c r="FT1421" i="1"/>
  <c r="FU1421" i="1"/>
  <c r="FV1421" i="1"/>
  <c r="FW1421" i="1"/>
  <c r="FX1421" i="1"/>
  <c r="FY1421" i="1"/>
  <c r="FZ1421" i="1"/>
  <c r="GA1421" i="1"/>
  <c r="GB1421" i="1"/>
  <c r="GC1421" i="1"/>
  <c r="GD1421" i="1"/>
  <c r="GE1421" i="1"/>
  <c r="GF1421" i="1"/>
  <c r="GG1421" i="1"/>
  <c r="GH1421" i="1"/>
  <c r="GI1421" i="1"/>
  <c r="GJ1421" i="1"/>
  <c r="GK1421" i="1"/>
  <c r="GL1421" i="1"/>
  <c r="GM1421" i="1"/>
  <c r="GN1421" i="1"/>
  <c r="GO1421" i="1"/>
  <c r="GP1421" i="1"/>
  <c r="GQ1421" i="1"/>
  <c r="GR1421" i="1"/>
  <c r="GS1421" i="1"/>
  <c r="GT1421" i="1"/>
  <c r="GU1421" i="1"/>
  <c r="GV1421" i="1"/>
  <c r="GW1421" i="1"/>
  <c r="GX1421" i="1"/>
  <c r="D1423" i="1"/>
  <c r="D1425" i="1"/>
  <c r="E1425" i="1"/>
  <c r="F1425" i="1"/>
  <c r="Z1425" i="1"/>
  <c r="AA1425" i="1"/>
  <c r="AM1425" i="1"/>
  <c r="AN1425" i="1"/>
  <c r="BE1425" i="1"/>
  <c r="BF1425" i="1"/>
  <c r="BG1425" i="1"/>
  <c r="BH1425" i="1"/>
  <c r="BI1425" i="1"/>
  <c r="BJ1425" i="1"/>
  <c r="BK1425" i="1"/>
  <c r="BL1425" i="1"/>
  <c r="BM1425" i="1"/>
  <c r="BN1425" i="1"/>
  <c r="BO1425" i="1"/>
  <c r="BP1425" i="1"/>
  <c r="BQ1425" i="1"/>
  <c r="BR1425" i="1"/>
  <c r="BS1425" i="1"/>
  <c r="BT1425" i="1"/>
  <c r="BU1425" i="1"/>
  <c r="BV1425" i="1"/>
  <c r="BW1425" i="1"/>
  <c r="CK1425" i="1"/>
  <c r="CN1425" i="1"/>
  <c r="CO1425" i="1"/>
  <c r="CP1425" i="1"/>
  <c r="CQ1425" i="1"/>
  <c r="CR1425" i="1"/>
  <c r="CS1425" i="1"/>
  <c r="CT1425" i="1"/>
  <c r="CU1425" i="1"/>
  <c r="CV1425" i="1"/>
  <c r="CW1425" i="1"/>
  <c r="CX1425" i="1"/>
  <c r="CY1425" i="1"/>
  <c r="CZ1425" i="1"/>
  <c r="DA1425" i="1"/>
  <c r="DB1425" i="1"/>
  <c r="DC1425" i="1"/>
  <c r="DD1425" i="1"/>
  <c r="DE1425" i="1"/>
  <c r="DF1425" i="1"/>
  <c r="DR1425" i="1"/>
  <c r="DS1425" i="1"/>
  <c r="EE1425" i="1"/>
  <c r="EF1425" i="1"/>
  <c r="EW1425" i="1"/>
  <c r="EX1425" i="1"/>
  <c r="EY1425" i="1"/>
  <c r="EZ1425" i="1"/>
  <c r="FA1425" i="1"/>
  <c r="FB1425" i="1"/>
  <c r="FC1425" i="1"/>
  <c r="FD1425" i="1"/>
  <c r="FE1425" i="1"/>
  <c r="FF1425" i="1"/>
  <c r="FG1425" i="1"/>
  <c r="FH1425" i="1"/>
  <c r="FI1425" i="1"/>
  <c r="FJ1425" i="1"/>
  <c r="FK1425" i="1"/>
  <c r="FL1425" i="1"/>
  <c r="FM1425" i="1"/>
  <c r="FN1425" i="1"/>
  <c r="FO1425" i="1"/>
  <c r="GC1425" i="1"/>
  <c r="GF1425" i="1"/>
  <c r="GG1425" i="1"/>
  <c r="GH1425" i="1"/>
  <c r="GI1425" i="1"/>
  <c r="GJ1425" i="1"/>
  <c r="GK1425" i="1"/>
  <c r="GL1425" i="1"/>
  <c r="GM1425" i="1"/>
  <c r="GN1425" i="1"/>
  <c r="GO1425" i="1"/>
  <c r="GP1425" i="1"/>
  <c r="GQ1425" i="1"/>
  <c r="GR1425" i="1"/>
  <c r="GS1425" i="1"/>
  <c r="GT1425" i="1"/>
  <c r="GU1425" i="1"/>
  <c r="GV1425" i="1"/>
  <c r="GW1425" i="1"/>
  <c r="GX1425" i="1"/>
  <c r="C1427" i="1"/>
  <c r="D1427" i="1"/>
  <c r="N1427" i="1"/>
  <c r="T1427" i="1"/>
  <c r="AC1427" i="1"/>
  <c r="CQ1427" i="1" s="1"/>
  <c r="P1427" i="1" s="1"/>
  <c r="AD1427" i="1"/>
  <c r="CR1427" i="1" s="1"/>
  <c r="Q1427" i="1" s="1"/>
  <c r="AE1427" i="1"/>
  <c r="AF1427" i="1"/>
  <c r="AG1427" i="1"/>
  <c r="AH1427" i="1"/>
  <c r="CV1427" i="1" s="1"/>
  <c r="U1427" i="1" s="1"/>
  <c r="AI1427" i="1"/>
  <c r="CW1427" i="1" s="1"/>
  <c r="V1427" i="1" s="1"/>
  <c r="AJ1427" i="1"/>
  <c r="CX1427" i="1" s="1"/>
  <c r="W1427" i="1" s="1"/>
  <c r="CS1427" i="1"/>
  <c r="R1427" i="1" s="1"/>
  <c r="CT1427" i="1"/>
  <c r="S1427" i="1" s="1"/>
  <c r="CU1427" i="1"/>
  <c r="FR1427" i="1"/>
  <c r="GL1427" i="1"/>
  <c r="GO1427" i="1"/>
  <c r="GP1427" i="1"/>
  <c r="GV1427" i="1"/>
  <c r="HC1427" i="1" s="1"/>
  <c r="GX1427" i="1" s="1"/>
  <c r="C1428" i="1"/>
  <c r="D1428" i="1"/>
  <c r="N1428" i="1"/>
  <c r="S1428" i="1"/>
  <c r="AC1428" i="1"/>
  <c r="CQ1428" i="1" s="1"/>
  <c r="P1428" i="1" s="1"/>
  <c r="AD1428" i="1"/>
  <c r="AE1428" i="1"/>
  <c r="AF1428" i="1"/>
  <c r="AG1428" i="1"/>
  <c r="CU1428" i="1" s="1"/>
  <c r="T1428" i="1" s="1"/>
  <c r="AH1428" i="1"/>
  <c r="CV1428" i="1" s="1"/>
  <c r="U1428" i="1" s="1"/>
  <c r="AI1428" i="1"/>
  <c r="CW1428" i="1" s="1"/>
  <c r="V1428" i="1" s="1"/>
  <c r="AJ1428" i="1"/>
  <c r="CR1428" i="1"/>
  <c r="Q1428" i="1" s="1"/>
  <c r="CS1428" i="1"/>
  <c r="R1428" i="1" s="1"/>
  <c r="CT1428" i="1"/>
  <c r="CX1428" i="1"/>
  <c r="W1428" i="1" s="1"/>
  <c r="FR1428" i="1"/>
  <c r="GL1428" i="1"/>
  <c r="GO1428" i="1"/>
  <c r="GP1428" i="1"/>
  <c r="GV1428" i="1"/>
  <c r="HC1428" i="1" s="1"/>
  <c r="GX1428" i="1" s="1"/>
  <c r="I1429" i="1"/>
  <c r="S1429" i="1" s="1"/>
  <c r="N1429" i="1"/>
  <c r="AC1429" i="1"/>
  <c r="CQ1429" i="1" s="1"/>
  <c r="AD1429" i="1"/>
  <c r="AE1429" i="1"/>
  <c r="AF1429" i="1"/>
  <c r="AG1429" i="1"/>
  <c r="CU1429" i="1" s="1"/>
  <c r="AH1429" i="1"/>
  <c r="CV1429" i="1" s="1"/>
  <c r="AI1429" i="1"/>
  <c r="CW1429" i="1" s="1"/>
  <c r="AJ1429" i="1"/>
  <c r="CR1429" i="1"/>
  <c r="CS1429" i="1"/>
  <c r="CT1429" i="1"/>
  <c r="CX1429" i="1"/>
  <c r="FR1429" i="1"/>
  <c r="GL1429" i="1"/>
  <c r="GO1429" i="1"/>
  <c r="GP1429" i="1"/>
  <c r="GV1429" i="1"/>
  <c r="HC1429" i="1" s="1"/>
  <c r="I1430" i="1"/>
  <c r="N1430" i="1"/>
  <c r="AC1430" i="1"/>
  <c r="CQ1430" i="1" s="1"/>
  <c r="AD1430" i="1"/>
  <c r="AE1430" i="1"/>
  <c r="AF1430" i="1"/>
  <c r="AG1430" i="1"/>
  <c r="CU1430" i="1" s="1"/>
  <c r="AH1430" i="1"/>
  <c r="CV1430" i="1" s="1"/>
  <c r="AI1430" i="1"/>
  <c r="CW1430" i="1" s="1"/>
  <c r="AJ1430" i="1"/>
  <c r="CR1430" i="1"/>
  <c r="CS1430" i="1"/>
  <c r="CT1430" i="1"/>
  <c r="CX1430" i="1"/>
  <c r="FR1430" i="1"/>
  <c r="GL1430" i="1"/>
  <c r="GO1430" i="1"/>
  <c r="GP1430" i="1"/>
  <c r="GV1430" i="1"/>
  <c r="HC1430" i="1" s="1"/>
  <c r="I1431" i="1"/>
  <c r="U1431" i="1" s="1"/>
  <c r="N1431" i="1"/>
  <c r="AC1431" i="1"/>
  <c r="CQ1431" i="1" s="1"/>
  <c r="AD1431" i="1"/>
  <c r="AE1431" i="1"/>
  <c r="AF1431" i="1"/>
  <c r="AG1431" i="1"/>
  <c r="CU1431" i="1" s="1"/>
  <c r="AH1431" i="1"/>
  <c r="AI1431" i="1"/>
  <c r="CW1431" i="1" s="1"/>
  <c r="AJ1431" i="1"/>
  <c r="CR1431" i="1"/>
  <c r="CS1431" i="1"/>
  <c r="CT1431" i="1"/>
  <c r="CV1431" i="1"/>
  <c r="CX1431" i="1"/>
  <c r="FR1431" i="1"/>
  <c r="GL1431" i="1"/>
  <c r="GO1431" i="1"/>
  <c r="GP1431" i="1"/>
  <c r="GV1431" i="1"/>
  <c r="HC1431" i="1" s="1"/>
  <c r="I1432" i="1"/>
  <c r="N1432" i="1"/>
  <c r="AC1432" i="1"/>
  <c r="CQ1432" i="1" s="1"/>
  <c r="AD1432" i="1"/>
  <c r="AE1432" i="1"/>
  <c r="CS1432" i="1" s="1"/>
  <c r="AF1432" i="1"/>
  <c r="AG1432" i="1"/>
  <c r="CU1432" i="1" s="1"/>
  <c r="AH1432" i="1"/>
  <c r="AI1432" i="1"/>
  <c r="CW1432" i="1" s="1"/>
  <c r="AJ1432" i="1"/>
  <c r="CR1432" i="1"/>
  <c r="CT1432" i="1"/>
  <c r="CV1432" i="1"/>
  <c r="CX1432" i="1"/>
  <c r="FR1432" i="1"/>
  <c r="GL1432" i="1"/>
  <c r="GO1432" i="1"/>
  <c r="GP1432" i="1"/>
  <c r="GV1432" i="1"/>
  <c r="HC1432" i="1" s="1"/>
  <c r="C1433" i="1"/>
  <c r="D1433" i="1"/>
  <c r="N1433" i="1"/>
  <c r="R1433" i="1"/>
  <c r="T1433" i="1"/>
  <c r="AC1433" i="1"/>
  <c r="CQ1433" i="1" s="1"/>
  <c r="P1433" i="1" s="1"/>
  <c r="AE1433" i="1"/>
  <c r="AD1433" i="1" s="1"/>
  <c r="AF1433" i="1"/>
  <c r="CT1433" i="1" s="1"/>
  <c r="S1433" i="1" s="1"/>
  <c r="AG1433" i="1"/>
  <c r="AH1433" i="1"/>
  <c r="CV1433" i="1" s="1"/>
  <c r="U1433" i="1" s="1"/>
  <c r="AI1433" i="1"/>
  <c r="AJ1433" i="1"/>
  <c r="CS1433" i="1"/>
  <c r="CU1433" i="1"/>
  <c r="CW1433" i="1"/>
  <c r="V1433" i="1" s="1"/>
  <c r="CX1433" i="1"/>
  <c r="W1433" i="1" s="1"/>
  <c r="FR1433" i="1"/>
  <c r="GL1433" i="1"/>
  <c r="GO1433" i="1"/>
  <c r="GP1433" i="1"/>
  <c r="GV1433" i="1"/>
  <c r="HC1433" i="1"/>
  <c r="GX1433" i="1" s="1"/>
  <c r="C1434" i="1"/>
  <c r="D1434" i="1"/>
  <c r="N1434" i="1"/>
  <c r="S1434" i="1"/>
  <c r="W1434" i="1"/>
  <c r="AC1434" i="1"/>
  <c r="CQ1434" i="1" s="1"/>
  <c r="P1434" i="1" s="1"/>
  <c r="AE1434" i="1"/>
  <c r="CS1434" i="1" s="1"/>
  <c r="R1434" i="1" s="1"/>
  <c r="AF1434" i="1"/>
  <c r="AG1434" i="1"/>
  <c r="CU1434" i="1" s="1"/>
  <c r="T1434" i="1" s="1"/>
  <c r="AH1434" i="1"/>
  <c r="CV1434" i="1" s="1"/>
  <c r="U1434" i="1" s="1"/>
  <c r="AI1434" i="1"/>
  <c r="CW1434" i="1" s="1"/>
  <c r="V1434" i="1" s="1"/>
  <c r="AJ1434" i="1"/>
  <c r="CT1434" i="1"/>
  <c r="CX1434" i="1"/>
  <c r="FR1434" i="1"/>
  <c r="GL1434" i="1"/>
  <c r="GO1434" i="1"/>
  <c r="GP1434" i="1"/>
  <c r="GV1434" i="1"/>
  <c r="HC1434" i="1" s="1"/>
  <c r="GX1434" i="1" s="1"/>
  <c r="I1435" i="1"/>
  <c r="S1435" i="1" s="1"/>
  <c r="N1435" i="1"/>
  <c r="AC1435" i="1"/>
  <c r="CQ1435" i="1" s="1"/>
  <c r="AE1435" i="1"/>
  <c r="CS1435" i="1" s="1"/>
  <c r="AF1435" i="1"/>
  <c r="AG1435" i="1"/>
  <c r="CU1435" i="1" s="1"/>
  <c r="AH1435" i="1"/>
  <c r="AI1435" i="1"/>
  <c r="CW1435" i="1" s="1"/>
  <c r="AJ1435" i="1"/>
  <c r="CT1435" i="1"/>
  <c r="CV1435" i="1"/>
  <c r="CX1435" i="1"/>
  <c r="FR1435" i="1"/>
  <c r="GL1435" i="1"/>
  <c r="GO1435" i="1"/>
  <c r="GP1435" i="1"/>
  <c r="GV1435" i="1"/>
  <c r="HC1435" i="1" s="1"/>
  <c r="I1436" i="1"/>
  <c r="S1436" i="1" s="1"/>
  <c r="N1436" i="1"/>
  <c r="AC1436" i="1"/>
  <c r="CQ1436" i="1" s="1"/>
  <c r="AE1436" i="1"/>
  <c r="CS1436" i="1" s="1"/>
  <c r="AF1436" i="1"/>
  <c r="AG1436" i="1"/>
  <c r="CU1436" i="1" s="1"/>
  <c r="AH1436" i="1"/>
  <c r="AI1436" i="1"/>
  <c r="CW1436" i="1" s="1"/>
  <c r="AJ1436" i="1"/>
  <c r="CT1436" i="1"/>
  <c r="CV1436" i="1"/>
  <c r="CX1436" i="1"/>
  <c r="FR1436" i="1"/>
  <c r="GL1436" i="1"/>
  <c r="GO1436" i="1"/>
  <c r="GP1436" i="1"/>
  <c r="GV1436" i="1"/>
  <c r="HC1436" i="1" s="1"/>
  <c r="B1438" i="1"/>
  <c r="B1425" i="1" s="1"/>
  <c r="C1438" i="1"/>
  <c r="C1425" i="1" s="1"/>
  <c r="D1438" i="1"/>
  <c r="F1438" i="1"/>
  <c r="G1438" i="1"/>
  <c r="G1425" i="1" s="1"/>
  <c r="BB1438" i="1"/>
  <c r="F1451" i="1" s="1"/>
  <c r="BX1438" i="1"/>
  <c r="BX1425" i="1" s="1"/>
  <c r="CK1438" i="1"/>
  <c r="CL1438" i="1"/>
  <c r="CL1425" i="1" s="1"/>
  <c r="CM1438" i="1"/>
  <c r="CM1425" i="1" s="1"/>
  <c r="ET1438" i="1"/>
  <c r="FP1438" i="1"/>
  <c r="FP1425" i="1" s="1"/>
  <c r="GC1438" i="1"/>
  <c r="GD1438" i="1"/>
  <c r="GD1425" i="1" s="1"/>
  <c r="GE1438" i="1"/>
  <c r="GE1425" i="1" s="1"/>
  <c r="P1451" i="1"/>
  <c r="D1468" i="1"/>
  <c r="B1470" i="1"/>
  <c r="E1470" i="1"/>
  <c r="F1470" i="1"/>
  <c r="Z1470" i="1"/>
  <c r="AA1470" i="1"/>
  <c r="AM1470" i="1"/>
  <c r="AN1470" i="1"/>
  <c r="BE1470" i="1"/>
  <c r="BF1470" i="1"/>
  <c r="BG1470" i="1"/>
  <c r="BH1470" i="1"/>
  <c r="BI1470" i="1"/>
  <c r="BJ1470" i="1"/>
  <c r="BK1470" i="1"/>
  <c r="BL1470" i="1"/>
  <c r="BM1470" i="1"/>
  <c r="BN1470" i="1"/>
  <c r="BO1470" i="1"/>
  <c r="BP1470" i="1"/>
  <c r="BQ1470" i="1"/>
  <c r="BR1470" i="1"/>
  <c r="BS1470" i="1"/>
  <c r="BT1470" i="1"/>
  <c r="BU1470" i="1"/>
  <c r="BV1470" i="1"/>
  <c r="BW1470" i="1"/>
  <c r="CM1470" i="1"/>
  <c r="CN1470" i="1"/>
  <c r="CO1470" i="1"/>
  <c r="CP1470" i="1"/>
  <c r="CQ1470" i="1"/>
  <c r="CR1470" i="1"/>
  <c r="CS1470" i="1"/>
  <c r="CT1470" i="1"/>
  <c r="CU1470" i="1"/>
  <c r="CV1470" i="1"/>
  <c r="CW1470" i="1"/>
  <c r="CX1470" i="1"/>
  <c r="CY1470" i="1"/>
  <c r="CZ1470" i="1"/>
  <c r="DA1470" i="1"/>
  <c r="DB1470" i="1"/>
  <c r="DC1470" i="1"/>
  <c r="DD1470" i="1"/>
  <c r="DE1470" i="1"/>
  <c r="DF1470" i="1"/>
  <c r="DR1470" i="1"/>
  <c r="DS1470" i="1"/>
  <c r="EE1470" i="1"/>
  <c r="EF1470" i="1"/>
  <c r="EW1470" i="1"/>
  <c r="EX1470" i="1"/>
  <c r="EY1470" i="1"/>
  <c r="EZ1470" i="1"/>
  <c r="FA1470" i="1"/>
  <c r="FB1470" i="1"/>
  <c r="FC1470" i="1"/>
  <c r="FD1470" i="1"/>
  <c r="FE1470" i="1"/>
  <c r="FF1470" i="1"/>
  <c r="FG1470" i="1"/>
  <c r="FH1470" i="1"/>
  <c r="FI1470" i="1"/>
  <c r="FJ1470" i="1"/>
  <c r="FK1470" i="1"/>
  <c r="FL1470" i="1"/>
  <c r="FM1470" i="1"/>
  <c r="FN1470" i="1"/>
  <c r="FO1470" i="1"/>
  <c r="GE1470" i="1"/>
  <c r="GF1470" i="1"/>
  <c r="GG1470" i="1"/>
  <c r="GH1470" i="1"/>
  <c r="GI1470" i="1"/>
  <c r="GJ1470" i="1"/>
  <c r="GK1470" i="1"/>
  <c r="GL1470" i="1"/>
  <c r="GM1470" i="1"/>
  <c r="GN1470" i="1"/>
  <c r="GO1470" i="1"/>
  <c r="GP1470" i="1"/>
  <c r="GQ1470" i="1"/>
  <c r="GR1470" i="1"/>
  <c r="GS1470" i="1"/>
  <c r="GT1470" i="1"/>
  <c r="GU1470" i="1"/>
  <c r="GV1470" i="1"/>
  <c r="GW1470" i="1"/>
  <c r="GX1470" i="1"/>
  <c r="C1472" i="1"/>
  <c r="D1472" i="1"/>
  <c r="N1472" i="1"/>
  <c r="R1472" i="1"/>
  <c r="V1472" i="1"/>
  <c r="AC1472" i="1"/>
  <c r="AB1472" i="1" s="1"/>
  <c r="AD1472" i="1"/>
  <c r="CR1472" i="1" s="1"/>
  <c r="Q1472" i="1" s="1"/>
  <c r="AE1472" i="1"/>
  <c r="AF1472" i="1"/>
  <c r="CT1472" i="1" s="1"/>
  <c r="S1472" i="1" s="1"/>
  <c r="AG1472" i="1"/>
  <c r="AH1472" i="1"/>
  <c r="CV1472" i="1" s="1"/>
  <c r="U1472" i="1" s="1"/>
  <c r="AI1472" i="1"/>
  <c r="AJ1472" i="1"/>
  <c r="CX1472" i="1" s="1"/>
  <c r="W1472" i="1" s="1"/>
  <c r="CS1472" i="1"/>
  <c r="CU1472" i="1"/>
  <c r="T1472" i="1" s="1"/>
  <c r="CW1472" i="1"/>
  <c r="FR1472" i="1"/>
  <c r="GL1472" i="1"/>
  <c r="GO1472" i="1"/>
  <c r="GP1472" i="1"/>
  <c r="GV1472" i="1"/>
  <c r="HC1472" i="1" s="1"/>
  <c r="GX1472" i="1" s="1"/>
  <c r="C1473" i="1"/>
  <c r="D1473" i="1"/>
  <c r="N1473" i="1"/>
  <c r="W1473" i="1"/>
  <c r="AC1473" i="1"/>
  <c r="AE1473" i="1"/>
  <c r="CS1473" i="1" s="1"/>
  <c r="R1473" i="1" s="1"/>
  <c r="AF1473" i="1"/>
  <c r="AG1473" i="1"/>
  <c r="CU1473" i="1" s="1"/>
  <c r="T1473" i="1" s="1"/>
  <c r="AH1473" i="1"/>
  <c r="CV1473" i="1" s="1"/>
  <c r="U1473" i="1" s="1"/>
  <c r="AI1473" i="1"/>
  <c r="CW1473" i="1" s="1"/>
  <c r="V1473" i="1" s="1"/>
  <c r="AJ1473" i="1"/>
  <c r="CT1473" i="1"/>
  <c r="S1473" i="1" s="1"/>
  <c r="CX1473" i="1"/>
  <c r="FR1473" i="1"/>
  <c r="GL1473" i="1"/>
  <c r="GO1473" i="1"/>
  <c r="GP1473" i="1"/>
  <c r="GV1473" i="1"/>
  <c r="GX1473" i="1"/>
  <c r="HC1473" i="1"/>
  <c r="I1474" i="1"/>
  <c r="W1474" i="1" s="1"/>
  <c r="N1474" i="1"/>
  <c r="AC1474" i="1"/>
  <c r="AE1474" i="1"/>
  <c r="CS1474" i="1" s="1"/>
  <c r="AF1474" i="1"/>
  <c r="AG1474" i="1"/>
  <c r="CU1474" i="1" s="1"/>
  <c r="AH1474" i="1"/>
  <c r="AI1474" i="1"/>
  <c r="CW1474" i="1" s="1"/>
  <c r="AJ1474" i="1"/>
  <c r="CT1474" i="1"/>
  <c r="CV1474" i="1"/>
  <c r="CX1474" i="1"/>
  <c r="FR1474" i="1"/>
  <c r="GL1474" i="1"/>
  <c r="GO1474" i="1"/>
  <c r="GP1474" i="1"/>
  <c r="GV1474" i="1"/>
  <c r="HC1474" i="1"/>
  <c r="I1475" i="1"/>
  <c r="N1475" i="1"/>
  <c r="AC1475" i="1"/>
  <c r="AE1475" i="1"/>
  <c r="CS1475" i="1" s="1"/>
  <c r="AF1475" i="1"/>
  <c r="AG1475" i="1"/>
  <c r="CU1475" i="1" s="1"/>
  <c r="AH1475" i="1"/>
  <c r="AI1475" i="1"/>
  <c r="CW1475" i="1" s="1"/>
  <c r="AJ1475" i="1"/>
  <c r="CT1475" i="1"/>
  <c r="CV1475" i="1"/>
  <c r="CX1475" i="1"/>
  <c r="FR1475" i="1"/>
  <c r="GL1475" i="1"/>
  <c r="GO1475" i="1"/>
  <c r="GP1475" i="1"/>
  <c r="GV1475" i="1"/>
  <c r="HC1475" i="1"/>
  <c r="C1476" i="1"/>
  <c r="D1476" i="1"/>
  <c r="N1476" i="1"/>
  <c r="T1476" i="1"/>
  <c r="V1476" i="1"/>
  <c r="AC1476" i="1"/>
  <c r="CQ1476" i="1" s="1"/>
  <c r="P1476" i="1" s="1"/>
  <c r="AD1476" i="1"/>
  <c r="CR1476" i="1" s="1"/>
  <c r="Q1476" i="1" s="1"/>
  <c r="AE1476" i="1"/>
  <c r="AF1476" i="1"/>
  <c r="CT1476" i="1" s="1"/>
  <c r="S1476" i="1" s="1"/>
  <c r="AG1476" i="1"/>
  <c r="AH1476" i="1"/>
  <c r="CV1476" i="1" s="1"/>
  <c r="U1476" i="1" s="1"/>
  <c r="AI1476" i="1"/>
  <c r="AJ1476" i="1"/>
  <c r="CX1476" i="1" s="1"/>
  <c r="W1476" i="1" s="1"/>
  <c r="CS1476" i="1"/>
  <c r="R1476" i="1" s="1"/>
  <c r="CU1476" i="1"/>
  <c r="CW1476" i="1"/>
  <c r="FR1476" i="1"/>
  <c r="GL1476" i="1"/>
  <c r="GO1476" i="1"/>
  <c r="GP1476" i="1"/>
  <c r="GV1476" i="1"/>
  <c r="HC1476" i="1" s="1"/>
  <c r="GX1476" i="1" s="1"/>
  <c r="C1477" i="1"/>
  <c r="D1477" i="1"/>
  <c r="N1477" i="1"/>
  <c r="S1477" i="1"/>
  <c r="AC1477" i="1"/>
  <c r="CQ1477" i="1" s="1"/>
  <c r="P1477" i="1" s="1"/>
  <c r="AD1477" i="1"/>
  <c r="AE1477" i="1"/>
  <c r="CS1477" i="1" s="1"/>
  <c r="R1477" i="1" s="1"/>
  <c r="AF1477" i="1"/>
  <c r="AG1477" i="1"/>
  <c r="CU1477" i="1" s="1"/>
  <c r="T1477" i="1" s="1"/>
  <c r="AH1477" i="1"/>
  <c r="CV1477" i="1" s="1"/>
  <c r="U1477" i="1" s="1"/>
  <c r="AI1477" i="1"/>
  <c r="CW1477" i="1" s="1"/>
  <c r="V1477" i="1" s="1"/>
  <c r="AJ1477" i="1"/>
  <c r="CR1477" i="1"/>
  <c r="Q1477" i="1" s="1"/>
  <c r="CT1477" i="1"/>
  <c r="CX1477" i="1"/>
  <c r="W1477" i="1" s="1"/>
  <c r="FR1477" i="1"/>
  <c r="GL1477" i="1"/>
  <c r="GO1477" i="1"/>
  <c r="GP1477" i="1"/>
  <c r="GV1477" i="1"/>
  <c r="HC1477" i="1" s="1"/>
  <c r="GX1477" i="1" s="1"/>
  <c r="I1478" i="1"/>
  <c r="U1478" i="1" s="1"/>
  <c r="N1478" i="1"/>
  <c r="AC1478" i="1"/>
  <c r="CQ1478" i="1" s="1"/>
  <c r="AD1478" i="1"/>
  <c r="AE1478" i="1"/>
  <c r="CS1478" i="1" s="1"/>
  <c r="AF1478" i="1"/>
  <c r="AG1478" i="1"/>
  <c r="CU1478" i="1" s="1"/>
  <c r="AH1478" i="1"/>
  <c r="AI1478" i="1"/>
  <c r="CW1478" i="1" s="1"/>
  <c r="AJ1478" i="1"/>
  <c r="CR1478" i="1"/>
  <c r="CT1478" i="1"/>
  <c r="CV1478" i="1"/>
  <c r="CX1478" i="1"/>
  <c r="FR1478" i="1"/>
  <c r="GL1478" i="1"/>
  <c r="GO1478" i="1"/>
  <c r="GP1478" i="1"/>
  <c r="GV1478" i="1"/>
  <c r="HC1478" i="1" s="1"/>
  <c r="I1479" i="1"/>
  <c r="N1479" i="1"/>
  <c r="AC1479" i="1"/>
  <c r="CQ1479" i="1" s="1"/>
  <c r="AD1479" i="1"/>
  <c r="AE1479" i="1"/>
  <c r="CS1479" i="1" s="1"/>
  <c r="AF1479" i="1"/>
  <c r="AG1479" i="1"/>
  <c r="CU1479" i="1" s="1"/>
  <c r="AH1479" i="1"/>
  <c r="AI1479" i="1"/>
  <c r="CW1479" i="1" s="1"/>
  <c r="AJ1479" i="1"/>
  <c r="CR1479" i="1"/>
  <c r="CT1479" i="1"/>
  <c r="CV1479" i="1"/>
  <c r="CX1479" i="1"/>
  <c r="FR1479" i="1"/>
  <c r="GL1479" i="1"/>
  <c r="GO1479" i="1"/>
  <c r="GP1479" i="1"/>
  <c r="GV1479" i="1"/>
  <c r="HC1479" i="1" s="1"/>
  <c r="I1480" i="1"/>
  <c r="U1480" i="1" s="1"/>
  <c r="N1480" i="1"/>
  <c r="AC1480" i="1"/>
  <c r="CQ1480" i="1" s="1"/>
  <c r="AD1480" i="1"/>
  <c r="AE1480" i="1"/>
  <c r="AF1480" i="1"/>
  <c r="AG1480" i="1"/>
  <c r="CU1480" i="1" s="1"/>
  <c r="AH1480" i="1"/>
  <c r="AI1480" i="1"/>
  <c r="CW1480" i="1" s="1"/>
  <c r="AJ1480" i="1"/>
  <c r="CR1480" i="1"/>
  <c r="CS1480" i="1"/>
  <c r="CT1480" i="1"/>
  <c r="CV1480" i="1"/>
  <c r="CX1480" i="1"/>
  <c r="FR1480" i="1"/>
  <c r="GL1480" i="1"/>
  <c r="GO1480" i="1"/>
  <c r="GP1480" i="1"/>
  <c r="GV1480" i="1"/>
  <c r="HC1480" i="1" s="1"/>
  <c r="I1481" i="1"/>
  <c r="N1481" i="1"/>
  <c r="AC1481" i="1"/>
  <c r="CQ1481" i="1" s="1"/>
  <c r="AD1481" i="1"/>
  <c r="AE1481" i="1"/>
  <c r="CS1481" i="1" s="1"/>
  <c r="AF1481" i="1"/>
  <c r="AG1481" i="1"/>
  <c r="CU1481" i="1" s="1"/>
  <c r="AH1481" i="1"/>
  <c r="AI1481" i="1"/>
  <c r="CW1481" i="1" s="1"/>
  <c r="AJ1481" i="1"/>
  <c r="CR1481" i="1"/>
  <c r="CT1481" i="1"/>
  <c r="CV1481" i="1"/>
  <c r="CX1481" i="1"/>
  <c r="FR1481" i="1"/>
  <c r="GL1481" i="1"/>
  <c r="GO1481" i="1"/>
  <c r="GP1481" i="1"/>
  <c r="GV1481" i="1"/>
  <c r="HC1481" i="1" s="1"/>
  <c r="C1482" i="1"/>
  <c r="D1482" i="1"/>
  <c r="N1482" i="1"/>
  <c r="R1482" i="1"/>
  <c r="T1482" i="1"/>
  <c r="AC1482" i="1"/>
  <c r="CQ1482" i="1" s="1"/>
  <c r="P1482" i="1" s="1"/>
  <c r="AD1482" i="1"/>
  <c r="CR1482" i="1" s="1"/>
  <c r="Q1482" i="1" s="1"/>
  <c r="AE1482" i="1"/>
  <c r="AF1482" i="1"/>
  <c r="AG1482" i="1"/>
  <c r="AH1482" i="1"/>
  <c r="CV1482" i="1" s="1"/>
  <c r="U1482" i="1" s="1"/>
  <c r="AI1482" i="1"/>
  <c r="AJ1482" i="1"/>
  <c r="CX1482" i="1" s="1"/>
  <c r="W1482" i="1" s="1"/>
  <c r="CS1482" i="1"/>
  <c r="CU1482" i="1"/>
  <c r="CW1482" i="1"/>
  <c r="V1482" i="1" s="1"/>
  <c r="FR1482" i="1"/>
  <c r="GL1482" i="1"/>
  <c r="GO1482" i="1"/>
  <c r="GP1482" i="1"/>
  <c r="GV1482" i="1"/>
  <c r="HC1482" i="1"/>
  <c r="GX1482" i="1" s="1"/>
  <c r="C1483" i="1"/>
  <c r="D1483" i="1"/>
  <c r="N1483" i="1"/>
  <c r="S1483" i="1"/>
  <c r="W1483" i="1"/>
  <c r="AC1483" i="1"/>
  <c r="CQ1483" i="1" s="1"/>
  <c r="P1483" i="1" s="1"/>
  <c r="AE1483" i="1"/>
  <c r="AF1483" i="1"/>
  <c r="AG1483" i="1"/>
  <c r="CU1483" i="1" s="1"/>
  <c r="T1483" i="1" s="1"/>
  <c r="AH1483" i="1"/>
  <c r="CV1483" i="1" s="1"/>
  <c r="U1483" i="1" s="1"/>
  <c r="AI1483" i="1"/>
  <c r="CW1483" i="1" s="1"/>
  <c r="V1483" i="1" s="1"/>
  <c r="AJ1483" i="1"/>
  <c r="CT1483" i="1"/>
  <c r="CX1483" i="1"/>
  <c r="FR1483" i="1"/>
  <c r="GL1483" i="1"/>
  <c r="GO1483" i="1"/>
  <c r="GP1483" i="1"/>
  <c r="GV1483" i="1"/>
  <c r="GX1483" i="1"/>
  <c r="HC1483" i="1"/>
  <c r="I1484" i="1"/>
  <c r="S1484" i="1" s="1"/>
  <c r="N1484" i="1"/>
  <c r="AC1484" i="1"/>
  <c r="CQ1484" i="1" s="1"/>
  <c r="AE1484" i="1"/>
  <c r="AF1484" i="1"/>
  <c r="AG1484" i="1"/>
  <c r="CU1484" i="1" s="1"/>
  <c r="AH1484" i="1"/>
  <c r="AI1484" i="1"/>
  <c r="CW1484" i="1" s="1"/>
  <c r="AJ1484" i="1"/>
  <c r="CT1484" i="1"/>
  <c r="CV1484" i="1"/>
  <c r="CX1484" i="1"/>
  <c r="FR1484" i="1"/>
  <c r="GL1484" i="1"/>
  <c r="GO1484" i="1"/>
  <c r="GP1484" i="1"/>
  <c r="GV1484" i="1"/>
  <c r="HC1484" i="1" s="1"/>
  <c r="I1485" i="1"/>
  <c r="N1485" i="1"/>
  <c r="AC1485" i="1"/>
  <c r="CQ1485" i="1" s="1"/>
  <c r="AE1485" i="1"/>
  <c r="AF1485" i="1"/>
  <c r="AG1485" i="1"/>
  <c r="CU1485" i="1" s="1"/>
  <c r="AH1485" i="1"/>
  <c r="AI1485" i="1"/>
  <c r="CW1485" i="1" s="1"/>
  <c r="AJ1485" i="1"/>
  <c r="CT1485" i="1"/>
  <c r="CV1485" i="1"/>
  <c r="CX1485" i="1"/>
  <c r="FR1485" i="1"/>
  <c r="GL1485" i="1"/>
  <c r="GO1485" i="1"/>
  <c r="GP1485" i="1"/>
  <c r="GV1485" i="1"/>
  <c r="HC1485" i="1" s="1"/>
  <c r="I1486" i="1"/>
  <c r="S1486" i="1" s="1"/>
  <c r="N1486" i="1"/>
  <c r="AC1486" i="1"/>
  <c r="CQ1486" i="1" s="1"/>
  <c r="AE1486" i="1"/>
  <c r="AF1486" i="1"/>
  <c r="AG1486" i="1"/>
  <c r="CU1486" i="1" s="1"/>
  <c r="AH1486" i="1"/>
  <c r="AI1486" i="1"/>
  <c r="CW1486" i="1" s="1"/>
  <c r="AJ1486" i="1"/>
  <c r="CT1486" i="1"/>
  <c r="CV1486" i="1"/>
  <c r="CX1486" i="1"/>
  <c r="FR1486" i="1"/>
  <c r="GL1486" i="1"/>
  <c r="GO1486" i="1"/>
  <c r="GP1486" i="1"/>
  <c r="GV1486" i="1"/>
  <c r="HC1486" i="1" s="1"/>
  <c r="I1487" i="1"/>
  <c r="N1487" i="1"/>
  <c r="AC1487" i="1"/>
  <c r="CQ1487" i="1" s="1"/>
  <c r="AE1487" i="1"/>
  <c r="AF1487" i="1"/>
  <c r="AG1487" i="1"/>
  <c r="CU1487" i="1" s="1"/>
  <c r="AH1487" i="1"/>
  <c r="AI1487" i="1"/>
  <c r="CW1487" i="1" s="1"/>
  <c r="AJ1487" i="1"/>
  <c r="CT1487" i="1"/>
  <c r="CV1487" i="1"/>
  <c r="CX1487" i="1"/>
  <c r="FR1487" i="1"/>
  <c r="GL1487" i="1"/>
  <c r="GO1487" i="1"/>
  <c r="GP1487" i="1"/>
  <c r="GV1487" i="1"/>
  <c r="HC1487" i="1" s="1"/>
  <c r="C1488" i="1"/>
  <c r="D1488" i="1"/>
  <c r="N1488" i="1"/>
  <c r="R1488" i="1"/>
  <c r="V1488" i="1"/>
  <c r="AC1488" i="1"/>
  <c r="AB1488" i="1" s="1"/>
  <c r="AD1488" i="1"/>
  <c r="CR1488" i="1" s="1"/>
  <c r="Q1488" i="1" s="1"/>
  <c r="AE1488" i="1"/>
  <c r="AF1488" i="1"/>
  <c r="CT1488" i="1" s="1"/>
  <c r="S1488" i="1" s="1"/>
  <c r="AG1488" i="1"/>
  <c r="AH1488" i="1"/>
  <c r="AI1488" i="1"/>
  <c r="AJ1488" i="1"/>
  <c r="CX1488" i="1" s="1"/>
  <c r="W1488" i="1" s="1"/>
  <c r="CS1488" i="1"/>
  <c r="CU1488" i="1"/>
  <c r="T1488" i="1" s="1"/>
  <c r="CV1488" i="1"/>
  <c r="U1488" i="1" s="1"/>
  <c r="CW1488" i="1"/>
  <c r="FR1488" i="1"/>
  <c r="GL1488" i="1"/>
  <c r="GO1488" i="1"/>
  <c r="GP1488" i="1"/>
  <c r="GV1488" i="1"/>
  <c r="HC1488" i="1" s="1"/>
  <c r="GX1488" i="1" s="1"/>
  <c r="C1489" i="1"/>
  <c r="D1489" i="1"/>
  <c r="N1489" i="1"/>
  <c r="AC1489" i="1"/>
  <c r="AE1489" i="1"/>
  <c r="CS1489" i="1" s="1"/>
  <c r="R1489" i="1" s="1"/>
  <c r="AF1489" i="1"/>
  <c r="AG1489" i="1"/>
  <c r="AH1489" i="1"/>
  <c r="CV1489" i="1" s="1"/>
  <c r="U1489" i="1" s="1"/>
  <c r="AI1489" i="1"/>
  <c r="CW1489" i="1" s="1"/>
  <c r="V1489" i="1" s="1"/>
  <c r="AJ1489" i="1"/>
  <c r="CX1489" i="1" s="1"/>
  <c r="W1489" i="1" s="1"/>
  <c r="CT1489" i="1"/>
  <c r="S1489" i="1" s="1"/>
  <c r="CU1489" i="1"/>
  <c r="T1489" i="1" s="1"/>
  <c r="FR1489" i="1"/>
  <c r="GL1489" i="1"/>
  <c r="GO1489" i="1"/>
  <c r="GP1489" i="1"/>
  <c r="GV1489" i="1"/>
  <c r="GX1489" i="1"/>
  <c r="HC1489" i="1"/>
  <c r="I1490" i="1"/>
  <c r="U1490" i="1" s="1"/>
  <c r="N1490" i="1"/>
  <c r="AC1490" i="1"/>
  <c r="AE1490" i="1"/>
  <c r="CS1490" i="1" s="1"/>
  <c r="AF1490" i="1"/>
  <c r="AG1490" i="1"/>
  <c r="AH1490" i="1"/>
  <c r="AI1490" i="1"/>
  <c r="CW1490" i="1" s="1"/>
  <c r="AJ1490" i="1"/>
  <c r="CX1490" i="1" s="1"/>
  <c r="CT1490" i="1"/>
  <c r="CU1490" i="1"/>
  <c r="CV1490" i="1"/>
  <c r="FR1490" i="1"/>
  <c r="GL1490" i="1"/>
  <c r="GO1490" i="1"/>
  <c r="GP1490" i="1"/>
  <c r="GV1490" i="1"/>
  <c r="HC1490" i="1"/>
  <c r="I1491" i="1"/>
  <c r="N1491" i="1"/>
  <c r="AC1491" i="1"/>
  <c r="AE1491" i="1"/>
  <c r="CS1491" i="1" s="1"/>
  <c r="AF1491" i="1"/>
  <c r="AG1491" i="1"/>
  <c r="AH1491" i="1"/>
  <c r="AI1491" i="1"/>
  <c r="CW1491" i="1" s="1"/>
  <c r="AJ1491" i="1"/>
  <c r="CT1491" i="1"/>
  <c r="CU1491" i="1"/>
  <c r="CV1491" i="1"/>
  <c r="CX1491" i="1"/>
  <c r="FR1491" i="1"/>
  <c r="GL1491" i="1"/>
  <c r="GO1491" i="1"/>
  <c r="GP1491" i="1"/>
  <c r="GV1491" i="1"/>
  <c r="HC1491" i="1"/>
  <c r="B1493" i="1"/>
  <c r="C1493" i="1"/>
  <c r="C1470" i="1" s="1"/>
  <c r="D1493" i="1"/>
  <c r="D1470" i="1" s="1"/>
  <c r="F1493" i="1"/>
  <c r="G1493" i="1"/>
  <c r="G1470" i="1" s="1"/>
  <c r="BX1493" i="1"/>
  <c r="BX1470" i="1" s="1"/>
  <c r="CK1493" i="1"/>
  <c r="CL1493" i="1"/>
  <c r="BC1493" i="1" s="1"/>
  <c r="CM1493" i="1"/>
  <c r="BD1493" i="1" s="1"/>
  <c r="FP1493" i="1"/>
  <c r="FP1470" i="1" s="1"/>
  <c r="GC1493" i="1"/>
  <c r="GD1493" i="1"/>
  <c r="EU1493" i="1" s="1"/>
  <c r="GE1493" i="1"/>
  <c r="EV1493" i="1" s="1"/>
  <c r="D1523" i="1"/>
  <c r="D1525" i="1"/>
  <c r="E1525" i="1"/>
  <c r="F1525" i="1"/>
  <c r="Z1525" i="1"/>
  <c r="AA1525" i="1"/>
  <c r="AM1525" i="1"/>
  <c r="AN1525" i="1"/>
  <c r="AO1525" i="1"/>
  <c r="BE1525" i="1"/>
  <c r="BF1525" i="1"/>
  <c r="BG1525" i="1"/>
  <c r="BH1525" i="1"/>
  <c r="BI1525" i="1"/>
  <c r="BJ1525" i="1"/>
  <c r="BK1525" i="1"/>
  <c r="BL1525" i="1"/>
  <c r="BM1525" i="1"/>
  <c r="BN1525" i="1"/>
  <c r="BO1525" i="1"/>
  <c r="BP1525" i="1"/>
  <c r="BQ1525" i="1"/>
  <c r="BR1525" i="1"/>
  <c r="BS1525" i="1"/>
  <c r="BT1525" i="1"/>
  <c r="BU1525" i="1"/>
  <c r="BV1525" i="1"/>
  <c r="BW1525" i="1"/>
  <c r="CK1525" i="1"/>
  <c r="CM1525" i="1"/>
  <c r="CN1525" i="1"/>
  <c r="CO1525" i="1"/>
  <c r="CP1525" i="1"/>
  <c r="CQ1525" i="1"/>
  <c r="CR1525" i="1"/>
  <c r="CS1525" i="1"/>
  <c r="CT1525" i="1"/>
  <c r="CU1525" i="1"/>
  <c r="CV1525" i="1"/>
  <c r="CW1525" i="1"/>
  <c r="CX1525" i="1"/>
  <c r="CY1525" i="1"/>
  <c r="CZ1525" i="1"/>
  <c r="DA1525" i="1"/>
  <c r="DB1525" i="1"/>
  <c r="DC1525" i="1"/>
  <c r="DD1525" i="1"/>
  <c r="DE1525" i="1"/>
  <c r="DF1525" i="1"/>
  <c r="DR1525" i="1"/>
  <c r="DS1525" i="1"/>
  <c r="EE1525" i="1"/>
  <c r="EF1525" i="1"/>
  <c r="EG1525" i="1"/>
  <c r="EW1525" i="1"/>
  <c r="EX1525" i="1"/>
  <c r="EY1525" i="1"/>
  <c r="EZ1525" i="1"/>
  <c r="FA1525" i="1"/>
  <c r="FB1525" i="1"/>
  <c r="FC1525" i="1"/>
  <c r="FD1525" i="1"/>
  <c r="FE1525" i="1"/>
  <c r="FF1525" i="1"/>
  <c r="FG1525" i="1"/>
  <c r="FH1525" i="1"/>
  <c r="FI1525" i="1"/>
  <c r="FJ1525" i="1"/>
  <c r="FK1525" i="1"/>
  <c r="FL1525" i="1"/>
  <c r="FM1525" i="1"/>
  <c r="FN1525" i="1"/>
  <c r="FO1525" i="1"/>
  <c r="GC1525" i="1"/>
  <c r="GE1525" i="1"/>
  <c r="GF1525" i="1"/>
  <c r="GG1525" i="1"/>
  <c r="GH1525" i="1"/>
  <c r="GI1525" i="1"/>
  <c r="GJ1525" i="1"/>
  <c r="GK1525" i="1"/>
  <c r="GL1525" i="1"/>
  <c r="GM1525" i="1"/>
  <c r="GN1525" i="1"/>
  <c r="GO1525" i="1"/>
  <c r="GP1525" i="1"/>
  <c r="GQ1525" i="1"/>
  <c r="GR1525" i="1"/>
  <c r="GS1525" i="1"/>
  <c r="GT1525" i="1"/>
  <c r="GU1525" i="1"/>
  <c r="GV1525" i="1"/>
  <c r="GW1525" i="1"/>
  <c r="GX1525" i="1"/>
  <c r="C1527" i="1"/>
  <c r="D1527" i="1"/>
  <c r="N1527" i="1"/>
  <c r="T1527" i="1"/>
  <c r="AC1527" i="1"/>
  <c r="CQ1527" i="1" s="1"/>
  <c r="P1527" i="1" s="1"/>
  <c r="AD1527" i="1"/>
  <c r="CR1527" i="1" s="1"/>
  <c r="Q1527" i="1" s="1"/>
  <c r="AE1527" i="1"/>
  <c r="AF1527" i="1"/>
  <c r="AG1527" i="1"/>
  <c r="AH1527" i="1"/>
  <c r="CV1527" i="1" s="1"/>
  <c r="U1527" i="1" s="1"/>
  <c r="AI1527" i="1"/>
  <c r="CW1527" i="1" s="1"/>
  <c r="V1527" i="1" s="1"/>
  <c r="AJ1527" i="1"/>
  <c r="CX1527" i="1" s="1"/>
  <c r="W1527" i="1" s="1"/>
  <c r="CS1527" i="1"/>
  <c r="R1527" i="1" s="1"/>
  <c r="CT1527" i="1"/>
  <c r="S1527" i="1" s="1"/>
  <c r="CU1527" i="1"/>
  <c r="FR1527" i="1"/>
  <c r="GL1527" i="1"/>
  <c r="GO1527" i="1"/>
  <c r="GP1527" i="1"/>
  <c r="GV1527" i="1"/>
  <c r="HC1527" i="1" s="1"/>
  <c r="GX1527" i="1" s="1"/>
  <c r="C1528" i="1"/>
  <c r="D1528" i="1"/>
  <c r="N1528" i="1"/>
  <c r="S1528" i="1"/>
  <c r="AC1528" i="1"/>
  <c r="CQ1528" i="1" s="1"/>
  <c r="P1528" i="1" s="1"/>
  <c r="AD1528" i="1"/>
  <c r="AE1528" i="1"/>
  <c r="AF1528" i="1"/>
  <c r="AG1528" i="1"/>
  <c r="CU1528" i="1" s="1"/>
  <c r="T1528" i="1" s="1"/>
  <c r="AH1528" i="1"/>
  <c r="CV1528" i="1" s="1"/>
  <c r="U1528" i="1" s="1"/>
  <c r="AI1528" i="1"/>
  <c r="CW1528" i="1" s="1"/>
  <c r="V1528" i="1" s="1"/>
  <c r="AJ1528" i="1"/>
  <c r="CR1528" i="1"/>
  <c r="Q1528" i="1" s="1"/>
  <c r="CS1528" i="1"/>
  <c r="R1528" i="1" s="1"/>
  <c r="CT1528" i="1"/>
  <c r="CX1528" i="1"/>
  <c r="W1528" i="1" s="1"/>
  <c r="FR1528" i="1"/>
  <c r="GL1528" i="1"/>
  <c r="GO1528" i="1"/>
  <c r="GP1528" i="1"/>
  <c r="GV1528" i="1"/>
  <c r="HC1528" i="1"/>
  <c r="GX1528" i="1" s="1"/>
  <c r="I1529" i="1"/>
  <c r="S1529" i="1" s="1"/>
  <c r="N1529" i="1"/>
  <c r="AC1529" i="1"/>
  <c r="CQ1529" i="1" s="1"/>
  <c r="AD1529" i="1"/>
  <c r="AE1529" i="1"/>
  <c r="AF1529" i="1"/>
  <c r="AG1529" i="1"/>
  <c r="CU1529" i="1" s="1"/>
  <c r="AH1529" i="1"/>
  <c r="CV1529" i="1" s="1"/>
  <c r="AI1529" i="1"/>
  <c r="CW1529" i="1" s="1"/>
  <c r="AJ1529" i="1"/>
  <c r="CR1529" i="1"/>
  <c r="CS1529" i="1"/>
  <c r="CT1529" i="1"/>
  <c r="CX1529" i="1"/>
  <c r="FR1529" i="1"/>
  <c r="GL1529" i="1"/>
  <c r="GO1529" i="1"/>
  <c r="GP1529" i="1"/>
  <c r="GV1529" i="1"/>
  <c r="HC1529" i="1"/>
  <c r="I1530" i="1"/>
  <c r="N1530" i="1"/>
  <c r="AC1530" i="1"/>
  <c r="CQ1530" i="1" s="1"/>
  <c r="AD1530" i="1"/>
  <c r="AE1530" i="1"/>
  <c r="AF1530" i="1"/>
  <c r="AG1530" i="1"/>
  <c r="CU1530" i="1" s="1"/>
  <c r="AH1530" i="1"/>
  <c r="AI1530" i="1"/>
  <c r="CW1530" i="1" s="1"/>
  <c r="AJ1530" i="1"/>
  <c r="CR1530" i="1"/>
  <c r="CS1530" i="1"/>
  <c r="CT1530" i="1"/>
  <c r="CV1530" i="1"/>
  <c r="CX1530" i="1"/>
  <c r="FR1530" i="1"/>
  <c r="GL1530" i="1"/>
  <c r="GO1530" i="1"/>
  <c r="GP1530" i="1"/>
  <c r="GV1530" i="1"/>
  <c r="HC1530" i="1" s="1"/>
  <c r="C1531" i="1"/>
  <c r="D1531" i="1"/>
  <c r="N1531" i="1"/>
  <c r="R1531" i="1"/>
  <c r="T1531" i="1"/>
  <c r="AC1531" i="1"/>
  <c r="CQ1531" i="1" s="1"/>
  <c r="P1531" i="1" s="1"/>
  <c r="AE1531" i="1"/>
  <c r="AD1531" i="1" s="1"/>
  <c r="AF1531" i="1"/>
  <c r="CT1531" i="1" s="1"/>
  <c r="S1531" i="1" s="1"/>
  <c r="AG1531" i="1"/>
  <c r="AH1531" i="1"/>
  <c r="CV1531" i="1" s="1"/>
  <c r="U1531" i="1" s="1"/>
  <c r="AI1531" i="1"/>
  <c r="AJ1531" i="1"/>
  <c r="CS1531" i="1"/>
  <c r="CU1531" i="1"/>
  <c r="CW1531" i="1"/>
  <c r="V1531" i="1" s="1"/>
  <c r="CX1531" i="1"/>
  <c r="W1531" i="1" s="1"/>
  <c r="FR1531" i="1"/>
  <c r="GL1531" i="1"/>
  <c r="GO1531" i="1"/>
  <c r="GP1531" i="1"/>
  <c r="GV1531" i="1"/>
  <c r="HC1531" i="1"/>
  <c r="GX1531" i="1" s="1"/>
  <c r="C1532" i="1"/>
  <c r="D1532" i="1"/>
  <c r="N1532" i="1"/>
  <c r="S1532" i="1"/>
  <c r="W1532" i="1"/>
  <c r="AC1532" i="1"/>
  <c r="AE1532" i="1"/>
  <c r="AF1532" i="1"/>
  <c r="AG1532" i="1"/>
  <c r="CU1532" i="1" s="1"/>
  <c r="T1532" i="1" s="1"/>
  <c r="AH1532" i="1"/>
  <c r="CV1532" i="1" s="1"/>
  <c r="U1532" i="1" s="1"/>
  <c r="AI1532" i="1"/>
  <c r="CW1532" i="1" s="1"/>
  <c r="V1532" i="1" s="1"/>
  <c r="AJ1532" i="1"/>
  <c r="CT1532" i="1"/>
  <c r="CX1532" i="1"/>
  <c r="FR1532" i="1"/>
  <c r="GL1532" i="1"/>
  <c r="GO1532" i="1"/>
  <c r="GP1532" i="1"/>
  <c r="GV1532" i="1"/>
  <c r="HC1532" i="1" s="1"/>
  <c r="GX1532" i="1" s="1"/>
  <c r="I1533" i="1"/>
  <c r="S1533" i="1" s="1"/>
  <c r="N1533" i="1"/>
  <c r="AC1533" i="1"/>
  <c r="AE1533" i="1"/>
  <c r="AF1533" i="1"/>
  <c r="AG1533" i="1"/>
  <c r="CU1533" i="1" s="1"/>
  <c r="AH1533" i="1"/>
  <c r="AI1533" i="1"/>
  <c r="CW1533" i="1" s="1"/>
  <c r="AJ1533" i="1"/>
  <c r="CT1533" i="1"/>
  <c r="CV1533" i="1"/>
  <c r="CX1533" i="1"/>
  <c r="FR1533" i="1"/>
  <c r="GL1533" i="1"/>
  <c r="GO1533" i="1"/>
  <c r="GP1533" i="1"/>
  <c r="GV1533" i="1"/>
  <c r="HC1533" i="1" s="1"/>
  <c r="I1534" i="1"/>
  <c r="N1534" i="1"/>
  <c r="AC1534" i="1"/>
  <c r="AE1534" i="1"/>
  <c r="AF1534" i="1"/>
  <c r="AG1534" i="1"/>
  <c r="CU1534" i="1" s="1"/>
  <c r="AH1534" i="1"/>
  <c r="AI1534" i="1"/>
  <c r="CW1534" i="1" s="1"/>
  <c r="AJ1534" i="1"/>
  <c r="CT1534" i="1"/>
  <c r="CV1534" i="1"/>
  <c r="CX1534" i="1"/>
  <c r="FR1534" i="1"/>
  <c r="GL1534" i="1"/>
  <c r="GO1534" i="1"/>
  <c r="GP1534" i="1"/>
  <c r="GV1534" i="1"/>
  <c r="HC1534" i="1" s="1"/>
  <c r="I1535" i="1"/>
  <c r="S1535" i="1" s="1"/>
  <c r="N1535" i="1"/>
  <c r="AC1535" i="1"/>
  <c r="AE1535" i="1"/>
  <c r="AF1535" i="1"/>
  <c r="AG1535" i="1"/>
  <c r="CU1535" i="1" s="1"/>
  <c r="AH1535" i="1"/>
  <c r="AI1535" i="1"/>
  <c r="CW1535" i="1" s="1"/>
  <c r="AJ1535" i="1"/>
  <c r="CT1535" i="1"/>
  <c r="CV1535" i="1"/>
  <c r="CX1535" i="1"/>
  <c r="FR1535" i="1"/>
  <c r="GL1535" i="1"/>
  <c r="GO1535" i="1"/>
  <c r="GP1535" i="1"/>
  <c r="GV1535" i="1"/>
  <c r="HC1535" i="1" s="1"/>
  <c r="I1536" i="1"/>
  <c r="S1536" i="1" s="1"/>
  <c r="N1536" i="1"/>
  <c r="AC1536" i="1"/>
  <c r="AE1536" i="1"/>
  <c r="AF1536" i="1"/>
  <c r="AG1536" i="1"/>
  <c r="CU1536" i="1" s="1"/>
  <c r="AH1536" i="1"/>
  <c r="AI1536" i="1"/>
  <c r="CW1536" i="1" s="1"/>
  <c r="AJ1536" i="1"/>
  <c r="CT1536" i="1"/>
  <c r="CV1536" i="1"/>
  <c r="CX1536" i="1"/>
  <c r="FR1536" i="1"/>
  <c r="GL1536" i="1"/>
  <c r="GO1536" i="1"/>
  <c r="GP1536" i="1"/>
  <c r="GV1536" i="1"/>
  <c r="HC1536" i="1" s="1"/>
  <c r="C1537" i="1"/>
  <c r="D1537" i="1"/>
  <c r="N1537" i="1"/>
  <c r="R1537" i="1"/>
  <c r="V1537" i="1"/>
  <c r="AC1537" i="1"/>
  <c r="AB1537" i="1" s="1"/>
  <c r="AD1537" i="1"/>
  <c r="CR1537" i="1" s="1"/>
  <c r="Q1537" i="1" s="1"/>
  <c r="AE1537" i="1"/>
  <c r="AF1537" i="1"/>
  <c r="CT1537" i="1" s="1"/>
  <c r="S1537" i="1" s="1"/>
  <c r="AG1537" i="1"/>
  <c r="AH1537" i="1"/>
  <c r="AI1537" i="1"/>
  <c r="AJ1537" i="1"/>
  <c r="CX1537" i="1" s="1"/>
  <c r="W1537" i="1" s="1"/>
  <c r="CS1537" i="1"/>
  <c r="CU1537" i="1"/>
  <c r="T1537" i="1" s="1"/>
  <c r="CV1537" i="1"/>
  <c r="U1537" i="1" s="1"/>
  <c r="CW1537" i="1"/>
  <c r="FR1537" i="1"/>
  <c r="GL1537" i="1"/>
  <c r="GO1537" i="1"/>
  <c r="GP1537" i="1"/>
  <c r="GV1537" i="1"/>
  <c r="HC1537" i="1" s="1"/>
  <c r="GX1537" i="1" s="1"/>
  <c r="C1538" i="1"/>
  <c r="D1538" i="1"/>
  <c r="N1538" i="1"/>
  <c r="W1538" i="1"/>
  <c r="AC1538" i="1"/>
  <c r="AE1538" i="1"/>
  <c r="CS1538" i="1" s="1"/>
  <c r="R1538" i="1" s="1"/>
  <c r="AF1538" i="1"/>
  <c r="AG1538" i="1"/>
  <c r="AH1538" i="1"/>
  <c r="CV1538" i="1" s="1"/>
  <c r="U1538" i="1" s="1"/>
  <c r="AI1538" i="1"/>
  <c r="CW1538" i="1" s="1"/>
  <c r="V1538" i="1" s="1"/>
  <c r="AJ1538" i="1"/>
  <c r="CT1538" i="1"/>
  <c r="S1538" i="1" s="1"/>
  <c r="CU1538" i="1"/>
  <c r="T1538" i="1" s="1"/>
  <c r="CX1538" i="1"/>
  <c r="FR1538" i="1"/>
  <c r="GL1538" i="1"/>
  <c r="GO1538" i="1"/>
  <c r="GP1538" i="1"/>
  <c r="GV1538" i="1"/>
  <c r="HC1538" i="1" s="1"/>
  <c r="GX1538" i="1" s="1"/>
  <c r="I1539" i="1"/>
  <c r="U1539" i="1" s="1"/>
  <c r="N1539" i="1"/>
  <c r="AC1539" i="1"/>
  <c r="AE1539" i="1"/>
  <c r="CS1539" i="1" s="1"/>
  <c r="AF1539" i="1"/>
  <c r="AG1539" i="1"/>
  <c r="AH1539" i="1"/>
  <c r="AI1539" i="1"/>
  <c r="CW1539" i="1" s="1"/>
  <c r="AJ1539" i="1"/>
  <c r="CT1539" i="1"/>
  <c r="CU1539" i="1"/>
  <c r="CV1539" i="1"/>
  <c r="CX1539" i="1"/>
  <c r="FR1539" i="1"/>
  <c r="GL1539" i="1"/>
  <c r="GO1539" i="1"/>
  <c r="GP1539" i="1"/>
  <c r="GV1539" i="1"/>
  <c r="HC1539" i="1" s="1"/>
  <c r="I1540" i="1"/>
  <c r="N1540" i="1"/>
  <c r="AC1540" i="1"/>
  <c r="AE1540" i="1"/>
  <c r="CS1540" i="1" s="1"/>
  <c r="AF1540" i="1"/>
  <c r="AG1540" i="1"/>
  <c r="AH1540" i="1"/>
  <c r="AI1540" i="1"/>
  <c r="CW1540" i="1" s="1"/>
  <c r="AJ1540" i="1"/>
  <c r="CT1540" i="1"/>
  <c r="CU1540" i="1"/>
  <c r="CV1540" i="1"/>
  <c r="CX1540" i="1"/>
  <c r="FR1540" i="1"/>
  <c r="GL1540" i="1"/>
  <c r="GO1540" i="1"/>
  <c r="GP1540" i="1"/>
  <c r="GV1540" i="1"/>
  <c r="HC1540" i="1" s="1"/>
  <c r="I1541" i="1"/>
  <c r="U1541" i="1" s="1"/>
  <c r="N1541" i="1"/>
  <c r="AC1541" i="1"/>
  <c r="AE1541" i="1"/>
  <c r="CS1541" i="1" s="1"/>
  <c r="AF1541" i="1"/>
  <c r="AG1541" i="1"/>
  <c r="AH1541" i="1"/>
  <c r="AI1541" i="1"/>
  <c r="CW1541" i="1" s="1"/>
  <c r="AJ1541" i="1"/>
  <c r="CT1541" i="1"/>
  <c r="CU1541" i="1"/>
  <c r="CV1541" i="1"/>
  <c r="CX1541" i="1"/>
  <c r="FR1541" i="1"/>
  <c r="GL1541" i="1"/>
  <c r="GO1541" i="1"/>
  <c r="GP1541" i="1"/>
  <c r="GV1541" i="1"/>
  <c r="HC1541" i="1" s="1"/>
  <c r="I1542" i="1"/>
  <c r="N1542" i="1"/>
  <c r="AC1542" i="1"/>
  <c r="AE1542" i="1"/>
  <c r="CS1542" i="1" s="1"/>
  <c r="AF1542" i="1"/>
  <c r="AG1542" i="1"/>
  <c r="AH1542" i="1"/>
  <c r="AI1542" i="1"/>
  <c r="CW1542" i="1" s="1"/>
  <c r="AJ1542" i="1"/>
  <c r="CT1542" i="1"/>
  <c r="CU1542" i="1"/>
  <c r="CV1542" i="1"/>
  <c r="CX1542" i="1"/>
  <c r="FR1542" i="1"/>
  <c r="GL1542" i="1"/>
  <c r="GO1542" i="1"/>
  <c r="GP1542" i="1"/>
  <c r="GV1542" i="1"/>
  <c r="HC1542" i="1" s="1"/>
  <c r="C1543" i="1"/>
  <c r="D1543" i="1"/>
  <c r="N1543" i="1"/>
  <c r="T1543" i="1"/>
  <c r="AC1543" i="1"/>
  <c r="CQ1543" i="1" s="1"/>
  <c r="P1543" i="1" s="1"/>
  <c r="AD1543" i="1"/>
  <c r="CR1543" i="1" s="1"/>
  <c r="Q1543" i="1" s="1"/>
  <c r="AE1543" i="1"/>
  <c r="AF1543" i="1"/>
  <c r="AG1543" i="1"/>
  <c r="AH1543" i="1"/>
  <c r="CV1543" i="1" s="1"/>
  <c r="U1543" i="1" s="1"/>
  <c r="AI1543" i="1"/>
  <c r="CW1543" i="1" s="1"/>
  <c r="V1543" i="1" s="1"/>
  <c r="AJ1543" i="1"/>
  <c r="CX1543" i="1" s="1"/>
  <c r="W1543" i="1" s="1"/>
  <c r="CS1543" i="1"/>
  <c r="R1543" i="1" s="1"/>
  <c r="CT1543" i="1"/>
  <c r="S1543" i="1" s="1"/>
  <c r="CU1543" i="1"/>
  <c r="FR1543" i="1"/>
  <c r="GL1543" i="1"/>
  <c r="GO1543" i="1"/>
  <c r="GP1543" i="1"/>
  <c r="GV1543" i="1"/>
  <c r="HC1543" i="1" s="1"/>
  <c r="GX1543" i="1" s="1"/>
  <c r="C1544" i="1"/>
  <c r="D1544" i="1"/>
  <c r="N1544" i="1"/>
  <c r="S1544" i="1"/>
  <c r="AC1544" i="1"/>
  <c r="CQ1544" i="1" s="1"/>
  <c r="P1544" i="1" s="1"/>
  <c r="AD1544" i="1"/>
  <c r="AE1544" i="1"/>
  <c r="AF1544" i="1"/>
  <c r="AG1544" i="1"/>
  <c r="CU1544" i="1" s="1"/>
  <c r="T1544" i="1" s="1"/>
  <c r="AH1544" i="1"/>
  <c r="CV1544" i="1" s="1"/>
  <c r="U1544" i="1" s="1"/>
  <c r="AI1544" i="1"/>
  <c r="CW1544" i="1" s="1"/>
  <c r="V1544" i="1" s="1"/>
  <c r="AJ1544" i="1"/>
  <c r="CR1544" i="1"/>
  <c r="Q1544" i="1" s="1"/>
  <c r="CS1544" i="1"/>
  <c r="R1544" i="1" s="1"/>
  <c r="CT1544" i="1"/>
  <c r="CX1544" i="1"/>
  <c r="W1544" i="1" s="1"/>
  <c r="FR1544" i="1"/>
  <c r="GL1544" i="1"/>
  <c r="GO1544" i="1"/>
  <c r="GP1544" i="1"/>
  <c r="GV1544" i="1"/>
  <c r="HC1544" i="1" s="1"/>
  <c r="GX1544" i="1" s="1"/>
  <c r="I1545" i="1"/>
  <c r="S1545" i="1" s="1"/>
  <c r="N1545" i="1"/>
  <c r="AC1545" i="1"/>
  <c r="CQ1545" i="1" s="1"/>
  <c r="AD1545" i="1"/>
  <c r="AE1545" i="1"/>
  <c r="AF1545" i="1"/>
  <c r="AG1545" i="1"/>
  <c r="CU1545" i="1" s="1"/>
  <c r="AH1545" i="1"/>
  <c r="CV1545" i="1" s="1"/>
  <c r="AI1545" i="1"/>
  <c r="CW1545" i="1" s="1"/>
  <c r="AJ1545" i="1"/>
  <c r="CR1545" i="1"/>
  <c r="CS1545" i="1"/>
  <c r="CT1545" i="1"/>
  <c r="CX1545" i="1"/>
  <c r="FR1545" i="1"/>
  <c r="GL1545" i="1"/>
  <c r="GO1545" i="1"/>
  <c r="GP1545" i="1"/>
  <c r="GV1545" i="1"/>
  <c r="HC1545" i="1" s="1"/>
  <c r="I1546" i="1"/>
  <c r="N1546" i="1"/>
  <c r="AC1546" i="1"/>
  <c r="CQ1546" i="1" s="1"/>
  <c r="AD1546" i="1"/>
  <c r="AE1546" i="1"/>
  <c r="AF1546" i="1"/>
  <c r="AG1546" i="1"/>
  <c r="CU1546" i="1" s="1"/>
  <c r="AH1546" i="1"/>
  <c r="CV1546" i="1" s="1"/>
  <c r="AI1546" i="1"/>
  <c r="CW1546" i="1" s="1"/>
  <c r="AJ1546" i="1"/>
  <c r="CR1546" i="1"/>
  <c r="CS1546" i="1"/>
  <c r="CT1546" i="1"/>
  <c r="CX1546" i="1"/>
  <c r="FR1546" i="1"/>
  <c r="GL1546" i="1"/>
  <c r="GO1546" i="1"/>
  <c r="GP1546" i="1"/>
  <c r="GV1546" i="1"/>
  <c r="HC1546" i="1" s="1"/>
  <c r="GX1546" i="1" s="1"/>
  <c r="B1548" i="1"/>
  <c r="B1525" i="1" s="1"/>
  <c r="C1548" i="1"/>
  <c r="C1525" i="1" s="1"/>
  <c r="D1548" i="1"/>
  <c r="F1548" i="1"/>
  <c r="G1548" i="1"/>
  <c r="G1525" i="1" s="1"/>
  <c r="AO1548" i="1"/>
  <c r="BD1548" i="1"/>
  <c r="BX1548" i="1"/>
  <c r="BX1525" i="1" s="1"/>
  <c r="CK1548" i="1"/>
  <c r="BB1548" i="1" s="1"/>
  <c r="CL1548" i="1"/>
  <c r="BC1548" i="1" s="1"/>
  <c r="CM1548" i="1"/>
  <c r="EG1548" i="1"/>
  <c r="EV1548" i="1"/>
  <c r="FP1548" i="1"/>
  <c r="FP1525" i="1" s="1"/>
  <c r="GC1548" i="1"/>
  <c r="ET1548" i="1" s="1"/>
  <c r="GD1548" i="1"/>
  <c r="EU1548" i="1" s="1"/>
  <c r="GE1548" i="1"/>
  <c r="F1552" i="1"/>
  <c r="P1552" i="1"/>
  <c r="D1578" i="1"/>
  <c r="D1580" i="1"/>
  <c r="E1580" i="1"/>
  <c r="Z1580" i="1"/>
  <c r="AA1580" i="1"/>
  <c r="AM1580" i="1"/>
  <c r="AN1580" i="1"/>
  <c r="BE1580" i="1"/>
  <c r="BF1580" i="1"/>
  <c r="BG1580" i="1"/>
  <c r="BH1580" i="1"/>
  <c r="BI1580" i="1"/>
  <c r="BJ1580" i="1"/>
  <c r="BK1580" i="1"/>
  <c r="BL1580" i="1"/>
  <c r="BM1580" i="1"/>
  <c r="BN1580" i="1"/>
  <c r="BO1580" i="1"/>
  <c r="BP1580" i="1"/>
  <c r="BQ1580" i="1"/>
  <c r="BR1580" i="1"/>
  <c r="BS1580" i="1"/>
  <c r="BT1580" i="1"/>
  <c r="BU1580" i="1"/>
  <c r="BV1580" i="1"/>
  <c r="BW1580" i="1"/>
  <c r="CK1580" i="1"/>
  <c r="CN1580" i="1"/>
  <c r="CO1580" i="1"/>
  <c r="CP1580" i="1"/>
  <c r="CQ1580" i="1"/>
  <c r="CR1580" i="1"/>
  <c r="CS1580" i="1"/>
  <c r="CT1580" i="1"/>
  <c r="CU1580" i="1"/>
  <c r="CV1580" i="1"/>
  <c r="CW1580" i="1"/>
  <c r="CX1580" i="1"/>
  <c r="CY1580" i="1"/>
  <c r="CZ1580" i="1"/>
  <c r="DA1580" i="1"/>
  <c r="DB1580" i="1"/>
  <c r="DC1580" i="1"/>
  <c r="DD1580" i="1"/>
  <c r="DE1580" i="1"/>
  <c r="DF1580" i="1"/>
  <c r="DR1580" i="1"/>
  <c r="DS1580" i="1"/>
  <c r="EE1580" i="1"/>
  <c r="EF1580" i="1"/>
  <c r="EW1580" i="1"/>
  <c r="EX1580" i="1"/>
  <c r="EY1580" i="1"/>
  <c r="EZ1580" i="1"/>
  <c r="FA1580" i="1"/>
  <c r="FB1580" i="1"/>
  <c r="FC1580" i="1"/>
  <c r="FD1580" i="1"/>
  <c r="FE1580" i="1"/>
  <c r="FF1580" i="1"/>
  <c r="FG1580" i="1"/>
  <c r="FH1580" i="1"/>
  <c r="FI1580" i="1"/>
  <c r="FJ1580" i="1"/>
  <c r="FK1580" i="1"/>
  <c r="FL1580" i="1"/>
  <c r="FM1580" i="1"/>
  <c r="FN1580" i="1"/>
  <c r="FO1580" i="1"/>
  <c r="GC1580" i="1"/>
  <c r="GF1580" i="1"/>
  <c r="GG1580" i="1"/>
  <c r="GH1580" i="1"/>
  <c r="GI1580" i="1"/>
  <c r="GJ1580" i="1"/>
  <c r="GK1580" i="1"/>
  <c r="GL1580" i="1"/>
  <c r="GM1580" i="1"/>
  <c r="GN1580" i="1"/>
  <c r="GO1580" i="1"/>
  <c r="GP1580" i="1"/>
  <c r="GQ1580" i="1"/>
  <c r="GR1580" i="1"/>
  <c r="GS1580" i="1"/>
  <c r="GT1580" i="1"/>
  <c r="GU1580" i="1"/>
  <c r="GV1580" i="1"/>
  <c r="GW1580" i="1"/>
  <c r="GX1580" i="1"/>
  <c r="C1582" i="1"/>
  <c r="D1582" i="1"/>
  <c r="N1582" i="1"/>
  <c r="R1582" i="1"/>
  <c r="T1582" i="1"/>
  <c r="AC1582" i="1"/>
  <c r="CQ1582" i="1" s="1"/>
  <c r="P1582" i="1" s="1"/>
  <c r="AD1582" i="1"/>
  <c r="CR1582" i="1" s="1"/>
  <c r="Q1582" i="1" s="1"/>
  <c r="AE1582" i="1"/>
  <c r="AF1582" i="1"/>
  <c r="CT1582" i="1" s="1"/>
  <c r="S1582" i="1" s="1"/>
  <c r="CY1582" i="1" s="1"/>
  <c r="X1582" i="1" s="1"/>
  <c r="AG1582" i="1"/>
  <c r="AH1582" i="1"/>
  <c r="CV1582" i="1" s="1"/>
  <c r="U1582" i="1" s="1"/>
  <c r="AI1582" i="1"/>
  <c r="AJ1582" i="1"/>
  <c r="CX1582" i="1" s="1"/>
  <c r="W1582" i="1" s="1"/>
  <c r="CS1582" i="1"/>
  <c r="CU1582" i="1"/>
  <c r="CW1582" i="1"/>
  <c r="V1582" i="1" s="1"/>
  <c r="FR1582" i="1"/>
  <c r="GL1582" i="1"/>
  <c r="GO1582" i="1"/>
  <c r="GP1582" i="1"/>
  <c r="GV1582" i="1"/>
  <c r="HC1582" i="1"/>
  <c r="GX1582" i="1" s="1"/>
  <c r="C1583" i="1"/>
  <c r="D1583" i="1"/>
  <c r="N1583" i="1"/>
  <c r="S1583" i="1"/>
  <c r="AC1583" i="1"/>
  <c r="AE1583" i="1"/>
  <c r="AF1583" i="1"/>
  <c r="AG1583" i="1"/>
  <c r="CU1583" i="1" s="1"/>
  <c r="T1583" i="1" s="1"/>
  <c r="AH1583" i="1"/>
  <c r="CV1583" i="1" s="1"/>
  <c r="U1583" i="1" s="1"/>
  <c r="AI1583" i="1"/>
  <c r="CW1583" i="1" s="1"/>
  <c r="V1583" i="1" s="1"/>
  <c r="AJ1583" i="1"/>
  <c r="CT1583" i="1"/>
  <c r="CX1583" i="1"/>
  <c r="W1583" i="1" s="1"/>
  <c r="FR1583" i="1"/>
  <c r="GL1583" i="1"/>
  <c r="GO1583" i="1"/>
  <c r="GP1583" i="1"/>
  <c r="GV1583" i="1"/>
  <c r="GX1583" i="1"/>
  <c r="HC1583" i="1"/>
  <c r="I1584" i="1"/>
  <c r="S1584" i="1" s="1"/>
  <c r="N1584" i="1"/>
  <c r="AC1584" i="1"/>
  <c r="AE1584" i="1"/>
  <c r="AF1584" i="1"/>
  <c r="AG1584" i="1"/>
  <c r="CU1584" i="1" s="1"/>
  <c r="AH1584" i="1"/>
  <c r="AI1584" i="1"/>
  <c r="CW1584" i="1" s="1"/>
  <c r="AJ1584" i="1"/>
  <c r="CT1584" i="1"/>
  <c r="CV1584" i="1"/>
  <c r="CX1584" i="1"/>
  <c r="FR1584" i="1"/>
  <c r="GL1584" i="1"/>
  <c r="GO1584" i="1"/>
  <c r="GP1584" i="1"/>
  <c r="GV1584" i="1"/>
  <c r="HC1584" i="1"/>
  <c r="I1585" i="1"/>
  <c r="N1585" i="1"/>
  <c r="AC1585" i="1"/>
  <c r="AE1585" i="1"/>
  <c r="AF1585" i="1"/>
  <c r="AG1585" i="1"/>
  <c r="CU1585" i="1" s="1"/>
  <c r="AH1585" i="1"/>
  <c r="AI1585" i="1"/>
  <c r="CW1585" i="1" s="1"/>
  <c r="AJ1585" i="1"/>
  <c r="CT1585" i="1"/>
  <c r="CV1585" i="1"/>
  <c r="CX1585" i="1"/>
  <c r="FR1585" i="1"/>
  <c r="GL1585" i="1"/>
  <c r="GO1585" i="1"/>
  <c r="GP1585" i="1"/>
  <c r="GV1585" i="1"/>
  <c r="HC1585" i="1"/>
  <c r="C1586" i="1"/>
  <c r="D1586" i="1"/>
  <c r="N1586" i="1"/>
  <c r="R1586" i="1"/>
  <c r="V1586" i="1"/>
  <c r="AC1586" i="1"/>
  <c r="CQ1586" i="1" s="1"/>
  <c r="P1586" i="1" s="1"/>
  <c r="AD1586" i="1"/>
  <c r="AE1586" i="1"/>
  <c r="AF1586" i="1"/>
  <c r="CT1586" i="1" s="1"/>
  <c r="S1586" i="1" s="1"/>
  <c r="AG1586" i="1"/>
  <c r="AH1586" i="1"/>
  <c r="CV1586" i="1" s="1"/>
  <c r="U1586" i="1" s="1"/>
  <c r="AI1586" i="1"/>
  <c r="AJ1586" i="1"/>
  <c r="CX1586" i="1" s="1"/>
  <c r="W1586" i="1" s="1"/>
  <c r="CS1586" i="1"/>
  <c r="CU1586" i="1"/>
  <c r="T1586" i="1" s="1"/>
  <c r="CW1586" i="1"/>
  <c r="FR1586" i="1"/>
  <c r="GL1586" i="1"/>
  <c r="GO1586" i="1"/>
  <c r="GP1586" i="1"/>
  <c r="GV1586" i="1"/>
  <c r="HC1586" i="1" s="1"/>
  <c r="GX1586" i="1" s="1"/>
  <c r="C1587" i="1"/>
  <c r="D1587" i="1"/>
  <c r="N1587" i="1"/>
  <c r="W1587" i="1"/>
  <c r="AC1587" i="1"/>
  <c r="AE1587" i="1"/>
  <c r="AF1587" i="1"/>
  <c r="AG1587" i="1"/>
  <c r="CU1587" i="1" s="1"/>
  <c r="T1587" i="1" s="1"/>
  <c r="AH1587" i="1"/>
  <c r="CV1587" i="1" s="1"/>
  <c r="U1587" i="1" s="1"/>
  <c r="AI1587" i="1"/>
  <c r="CW1587" i="1" s="1"/>
  <c r="V1587" i="1" s="1"/>
  <c r="AJ1587" i="1"/>
  <c r="CT1587" i="1"/>
  <c r="S1587" i="1" s="1"/>
  <c r="CX1587" i="1"/>
  <c r="FR1587" i="1"/>
  <c r="GL1587" i="1"/>
  <c r="GO1587" i="1"/>
  <c r="GP1587" i="1"/>
  <c r="GV1587" i="1"/>
  <c r="GX1587" i="1"/>
  <c r="HC1587" i="1"/>
  <c r="I1588" i="1"/>
  <c r="GX1588" i="1" s="1"/>
  <c r="N1588" i="1"/>
  <c r="AC1588" i="1"/>
  <c r="AE1588" i="1"/>
  <c r="AF1588" i="1"/>
  <c r="AG1588" i="1"/>
  <c r="CU1588" i="1" s="1"/>
  <c r="AH1588" i="1"/>
  <c r="AI1588" i="1"/>
  <c r="CW1588" i="1" s="1"/>
  <c r="AJ1588" i="1"/>
  <c r="CT1588" i="1"/>
  <c r="CV1588" i="1"/>
  <c r="CX1588" i="1"/>
  <c r="FR1588" i="1"/>
  <c r="GL1588" i="1"/>
  <c r="GO1588" i="1"/>
  <c r="GP1588" i="1"/>
  <c r="GV1588" i="1"/>
  <c r="HC1588" i="1"/>
  <c r="I1589" i="1"/>
  <c r="N1589" i="1"/>
  <c r="AC1589" i="1"/>
  <c r="AE1589" i="1"/>
  <c r="AF1589" i="1"/>
  <c r="AG1589" i="1"/>
  <c r="CU1589" i="1" s="1"/>
  <c r="AH1589" i="1"/>
  <c r="AI1589" i="1"/>
  <c r="CW1589" i="1" s="1"/>
  <c r="AJ1589" i="1"/>
  <c r="CT1589" i="1"/>
  <c r="CV1589" i="1"/>
  <c r="CX1589" i="1"/>
  <c r="FR1589" i="1"/>
  <c r="GL1589" i="1"/>
  <c r="GO1589" i="1"/>
  <c r="GP1589" i="1"/>
  <c r="GV1589" i="1"/>
  <c r="HC1589" i="1"/>
  <c r="I1590" i="1"/>
  <c r="W1590" i="1" s="1"/>
  <c r="N1590" i="1"/>
  <c r="AC1590" i="1"/>
  <c r="AE1590" i="1"/>
  <c r="AF1590" i="1"/>
  <c r="AG1590" i="1"/>
  <c r="CU1590" i="1" s="1"/>
  <c r="AH1590" i="1"/>
  <c r="AI1590" i="1"/>
  <c r="CW1590" i="1" s="1"/>
  <c r="AJ1590" i="1"/>
  <c r="CT1590" i="1"/>
  <c r="CV1590" i="1"/>
  <c r="CX1590" i="1"/>
  <c r="FR1590" i="1"/>
  <c r="GL1590" i="1"/>
  <c r="GO1590" i="1"/>
  <c r="GP1590" i="1"/>
  <c r="GV1590" i="1"/>
  <c r="HC1590" i="1"/>
  <c r="I1591" i="1"/>
  <c r="N1591" i="1"/>
  <c r="AC1591" i="1"/>
  <c r="AE1591" i="1"/>
  <c r="AF1591" i="1"/>
  <c r="AG1591" i="1"/>
  <c r="CU1591" i="1" s="1"/>
  <c r="AH1591" i="1"/>
  <c r="AI1591" i="1"/>
  <c r="CW1591" i="1" s="1"/>
  <c r="AJ1591" i="1"/>
  <c r="CT1591" i="1"/>
  <c r="CV1591" i="1"/>
  <c r="CX1591" i="1"/>
  <c r="FR1591" i="1"/>
  <c r="GL1591" i="1"/>
  <c r="GO1591" i="1"/>
  <c r="GP1591" i="1"/>
  <c r="GV1591" i="1"/>
  <c r="HC1591" i="1"/>
  <c r="C1592" i="1"/>
  <c r="D1592" i="1"/>
  <c r="N1592" i="1"/>
  <c r="T1592" i="1"/>
  <c r="V1592" i="1"/>
  <c r="AC1592" i="1"/>
  <c r="CQ1592" i="1" s="1"/>
  <c r="P1592" i="1" s="1"/>
  <c r="AD1592" i="1"/>
  <c r="CR1592" i="1" s="1"/>
  <c r="Q1592" i="1" s="1"/>
  <c r="AE1592" i="1"/>
  <c r="AF1592" i="1"/>
  <c r="CT1592" i="1" s="1"/>
  <c r="S1592" i="1" s="1"/>
  <c r="AG1592" i="1"/>
  <c r="AH1592" i="1"/>
  <c r="CV1592" i="1" s="1"/>
  <c r="U1592" i="1" s="1"/>
  <c r="AI1592" i="1"/>
  <c r="AJ1592" i="1"/>
  <c r="CX1592" i="1" s="1"/>
  <c r="W1592" i="1" s="1"/>
  <c r="CS1592" i="1"/>
  <c r="R1592" i="1" s="1"/>
  <c r="CU1592" i="1"/>
  <c r="CW1592" i="1"/>
  <c r="FR1592" i="1"/>
  <c r="GL1592" i="1"/>
  <c r="GO1592" i="1"/>
  <c r="GP1592" i="1"/>
  <c r="GV1592" i="1"/>
  <c r="HC1592" i="1" s="1"/>
  <c r="GX1592" i="1" s="1"/>
  <c r="C1593" i="1"/>
  <c r="D1593" i="1"/>
  <c r="N1593" i="1"/>
  <c r="AC1593" i="1"/>
  <c r="AE1593" i="1"/>
  <c r="AD1593" i="1" s="1"/>
  <c r="AF1593" i="1"/>
  <c r="AG1593" i="1"/>
  <c r="CU1593" i="1" s="1"/>
  <c r="T1593" i="1" s="1"/>
  <c r="AH1593" i="1"/>
  <c r="CV1593" i="1" s="1"/>
  <c r="U1593" i="1" s="1"/>
  <c r="AI1593" i="1"/>
  <c r="CW1593" i="1" s="1"/>
  <c r="V1593" i="1" s="1"/>
  <c r="AJ1593" i="1"/>
  <c r="CR1593" i="1"/>
  <c r="Q1593" i="1" s="1"/>
  <c r="CT1593" i="1"/>
  <c r="S1593" i="1" s="1"/>
  <c r="CX1593" i="1"/>
  <c r="W1593" i="1" s="1"/>
  <c r="FR1593" i="1"/>
  <c r="GL1593" i="1"/>
  <c r="GO1593" i="1"/>
  <c r="GP1593" i="1"/>
  <c r="GV1593" i="1"/>
  <c r="HC1593" i="1" s="1"/>
  <c r="GX1593" i="1" s="1"/>
  <c r="I1594" i="1"/>
  <c r="U1594" i="1" s="1"/>
  <c r="N1594" i="1"/>
  <c r="AC1594" i="1"/>
  <c r="AE1594" i="1"/>
  <c r="AD1594" i="1" s="1"/>
  <c r="AF1594" i="1"/>
  <c r="AG1594" i="1"/>
  <c r="CU1594" i="1" s="1"/>
  <c r="AH1594" i="1"/>
  <c r="AI1594" i="1"/>
  <c r="CW1594" i="1" s="1"/>
  <c r="AJ1594" i="1"/>
  <c r="CR1594" i="1"/>
  <c r="CT1594" i="1"/>
  <c r="CV1594" i="1"/>
  <c r="CX1594" i="1"/>
  <c r="FR1594" i="1"/>
  <c r="GL1594" i="1"/>
  <c r="GO1594" i="1"/>
  <c r="GP1594" i="1"/>
  <c r="GV1594" i="1"/>
  <c r="HC1594" i="1" s="1"/>
  <c r="I1595" i="1"/>
  <c r="N1595" i="1"/>
  <c r="AC1595" i="1"/>
  <c r="AD1595" i="1"/>
  <c r="AE1595" i="1"/>
  <c r="CS1595" i="1" s="1"/>
  <c r="AF1595" i="1"/>
  <c r="AG1595" i="1"/>
  <c r="CU1595" i="1" s="1"/>
  <c r="T1595" i="1" s="1"/>
  <c r="AH1595" i="1"/>
  <c r="AI1595" i="1"/>
  <c r="CW1595" i="1" s="1"/>
  <c r="AJ1595" i="1"/>
  <c r="CR1595" i="1"/>
  <c r="CT1595" i="1"/>
  <c r="CV1595" i="1"/>
  <c r="CX1595" i="1"/>
  <c r="FR1595" i="1"/>
  <c r="GL1595" i="1"/>
  <c r="GO1595" i="1"/>
  <c r="GP1595" i="1"/>
  <c r="GV1595" i="1"/>
  <c r="HC1595" i="1" s="1"/>
  <c r="GX1595" i="1" s="1"/>
  <c r="I1596" i="1"/>
  <c r="S1596" i="1" s="1"/>
  <c r="N1596" i="1"/>
  <c r="AC1596" i="1"/>
  <c r="AE1596" i="1"/>
  <c r="AD1596" i="1" s="1"/>
  <c r="AF1596" i="1"/>
  <c r="AG1596" i="1"/>
  <c r="CU1596" i="1" s="1"/>
  <c r="AH1596" i="1"/>
  <c r="AI1596" i="1"/>
  <c r="CW1596" i="1" s="1"/>
  <c r="AJ1596" i="1"/>
  <c r="CR1596" i="1"/>
  <c r="CT1596" i="1"/>
  <c r="CV1596" i="1"/>
  <c r="CX1596" i="1"/>
  <c r="FR1596" i="1"/>
  <c r="GL1596" i="1"/>
  <c r="GO1596" i="1"/>
  <c r="GP1596" i="1"/>
  <c r="GV1596" i="1"/>
  <c r="HC1596" i="1" s="1"/>
  <c r="I1597" i="1"/>
  <c r="N1597" i="1"/>
  <c r="AC1597" i="1"/>
  <c r="AE1597" i="1"/>
  <c r="AD1597" i="1" s="1"/>
  <c r="AF1597" i="1"/>
  <c r="AG1597" i="1"/>
  <c r="CU1597" i="1" s="1"/>
  <c r="AH1597" i="1"/>
  <c r="AI1597" i="1"/>
  <c r="CW1597" i="1" s="1"/>
  <c r="AJ1597" i="1"/>
  <c r="CR1597" i="1"/>
  <c r="CT1597" i="1"/>
  <c r="CV1597" i="1"/>
  <c r="CX1597" i="1"/>
  <c r="FR1597" i="1"/>
  <c r="GL1597" i="1"/>
  <c r="GO1597" i="1"/>
  <c r="GP1597" i="1"/>
  <c r="GV1597" i="1"/>
  <c r="HC1597" i="1" s="1"/>
  <c r="C1598" i="1"/>
  <c r="D1598" i="1"/>
  <c r="N1598" i="1"/>
  <c r="R1598" i="1"/>
  <c r="T1598" i="1"/>
  <c r="AC1598" i="1"/>
  <c r="CQ1598" i="1" s="1"/>
  <c r="P1598" i="1" s="1"/>
  <c r="AD1598" i="1"/>
  <c r="CR1598" i="1" s="1"/>
  <c r="Q1598" i="1" s="1"/>
  <c r="AE1598" i="1"/>
  <c r="AF1598" i="1"/>
  <c r="CT1598" i="1" s="1"/>
  <c r="S1598" i="1" s="1"/>
  <c r="AG1598" i="1"/>
  <c r="AH1598" i="1"/>
  <c r="CV1598" i="1" s="1"/>
  <c r="U1598" i="1" s="1"/>
  <c r="AI1598" i="1"/>
  <c r="AJ1598" i="1"/>
  <c r="CX1598" i="1" s="1"/>
  <c r="W1598" i="1" s="1"/>
  <c r="CS1598" i="1"/>
  <c r="CU1598" i="1"/>
  <c r="CW1598" i="1"/>
  <c r="V1598" i="1" s="1"/>
  <c r="FR1598" i="1"/>
  <c r="GL1598" i="1"/>
  <c r="GO1598" i="1"/>
  <c r="GP1598" i="1"/>
  <c r="GV1598" i="1"/>
  <c r="HC1598" i="1"/>
  <c r="GX1598" i="1" s="1"/>
  <c r="C1599" i="1"/>
  <c r="D1599" i="1"/>
  <c r="N1599" i="1"/>
  <c r="S1599" i="1"/>
  <c r="AC1599" i="1"/>
  <c r="CQ1599" i="1" s="1"/>
  <c r="P1599" i="1" s="1"/>
  <c r="AE1599" i="1"/>
  <c r="AF1599" i="1"/>
  <c r="AG1599" i="1"/>
  <c r="CU1599" i="1" s="1"/>
  <c r="T1599" i="1" s="1"/>
  <c r="AH1599" i="1"/>
  <c r="CV1599" i="1" s="1"/>
  <c r="U1599" i="1" s="1"/>
  <c r="AI1599" i="1"/>
  <c r="CW1599" i="1" s="1"/>
  <c r="V1599" i="1" s="1"/>
  <c r="AJ1599" i="1"/>
  <c r="CT1599" i="1"/>
  <c r="CX1599" i="1"/>
  <c r="W1599" i="1" s="1"/>
  <c r="FR1599" i="1"/>
  <c r="GL1599" i="1"/>
  <c r="GO1599" i="1"/>
  <c r="GP1599" i="1"/>
  <c r="GV1599" i="1"/>
  <c r="HC1599" i="1" s="1"/>
  <c r="GX1599" i="1" s="1"/>
  <c r="I1600" i="1"/>
  <c r="S1600" i="1" s="1"/>
  <c r="N1600" i="1"/>
  <c r="AC1600" i="1"/>
  <c r="CQ1600" i="1" s="1"/>
  <c r="AE1600" i="1"/>
  <c r="AF1600" i="1"/>
  <c r="AG1600" i="1"/>
  <c r="CU1600" i="1" s="1"/>
  <c r="AH1600" i="1"/>
  <c r="AI1600" i="1"/>
  <c r="CW1600" i="1" s="1"/>
  <c r="AJ1600" i="1"/>
  <c r="CT1600" i="1"/>
  <c r="CV1600" i="1"/>
  <c r="CX1600" i="1"/>
  <c r="FR1600" i="1"/>
  <c r="GL1600" i="1"/>
  <c r="GO1600" i="1"/>
  <c r="GP1600" i="1"/>
  <c r="GV1600" i="1"/>
  <c r="HC1600" i="1" s="1"/>
  <c r="I1601" i="1"/>
  <c r="N1601" i="1"/>
  <c r="AC1601" i="1"/>
  <c r="CQ1601" i="1" s="1"/>
  <c r="AE1601" i="1"/>
  <c r="AF1601" i="1"/>
  <c r="AG1601" i="1"/>
  <c r="CU1601" i="1" s="1"/>
  <c r="AH1601" i="1"/>
  <c r="AI1601" i="1"/>
  <c r="CW1601" i="1" s="1"/>
  <c r="AJ1601" i="1"/>
  <c r="CT1601" i="1"/>
  <c r="CV1601" i="1"/>
  <c r="CX1601" i="1"/>
  <c r="FR1601" i="1"/>
  <c r="GL1601" i="1"/>
  <c r="GO1601" i="1"/>
  <c r="GP1601" i="1"/>
  <c r="GV1601" i="1"/>
  <c r="HC1601" i="1" s="1"/>
  <c r="B1603" i="1"/>
  <c r="B1580" i="1" s="1"/>
  <c r="C1603" i="1"/>
  <c r="C1580" i="1" s="1"/>
  <c r="D1603" i="1"/>
  <c r="F1603" i="1"/>
  <c r="F1580" i="1" s="1"/>
  <c r="G1603" i="1"/>
  <c r="G1580" i="1" s="1"/>
  <c r="BB1603" i="1"/>
  <c r="BD1603" i="1"/>
  <c r="BX1603" i="1"/>
  <c r="AO1603" i="1" s="1"/>
  <c r="F1607" i="1" s="1"/>
  <c r="CK1603" i="1"/>
  <c r="CL1603" i="1"/>
  <c r="CL1580" i="1" s="1"/>
  <c r="CM1603" i="1"/>
  <c r="CM1580" i="1" s="1"/>
  <c r="ET1603" i="1"/>
  <c r="ET1580" i="1" s="1"/>
  <c r="EV1603" i="1"/>
  <c r="EV1580" i="1" s="1"/>
  <c r="FP1603" i="1"/>
  <c r="EG1603" i="1" s="1"/>
  <c r="P1607" i="1" s="1"/>
  <c r="GC1603" i="1"/>
  <c r="GD1603" i="1"/>
  <c r="GD1580" i="1" s="1"/>
  <c r="GE1603" i="1"/>
  <c r="GE1580" i="1" s="1"/>
  <c r="P1616" i="1"/>
  <c r="B1633" i="1"/>
  <c r="B1421" i="1" s="1"/>
  <c r="C1633" i="1"/>
  <c r="C1421" i="1" s="1"/>
  <c r="D1633" i="1"/>
  <c r="D1421" i="1" s="1"/>
  <c r="F1633" i="1"/>
  <c r="F1421" i="1" s="1"/>
  <c r="G1633" i="1"/>
  <c r="G1421" i="1" s="1"/>
  <c r="D1663" i="1"/>
  <c r="E1665" i="1"/>
  <c r="Z1665" i="1"/>
  <c r="AA1665" i="1"/>
  <c r="AB1665" i="1"/>
  <c r="AC1665" i="1"/>
  <c r="AD1665" i="1"/>
  <c r="AE1665" i="1"/>
  <c r="AF1665" i="1"/>
  <c r="AG1665" i="1"/>
  <c r="AH1665" i="1"/>
  <c r="AI1665" i="1"/>
  <c r="AJ1665" i="1"/>
  <c r="AK1665" i="1"/>
  <c r="AL1665" i="1"/>
  <c r="AM1665" i="1"/>
  <c r="AN1665" i="1"/>
  <c r="BE1665" i="1"/>
  <c r="BF1665" i="1"/>
  <c r="BG1665" i="1"/>
  <c r="BH1665" i="1"/>
  <c r="BI1665" i="1"/>
  <c r="BJ1665" i="1"/>
  <c r="BK1665" i="1"/>
  <c r="BL1665" i="1"/>
  <c r="BM1665" i="1"/>
  <c r="BN1665" i="1"/>
  <c r="BO1665" i="1"/>
  <c r="BP1665" i="1"/>
  <c r="BQ1665" i="1"/>
  <c r="BR1665" i="1"/>
  <c r="BS1665" i="1"/>
  <c r="BT1665" i="1"/>
  <c r="BU1665" i="1"/>
  <c r="BV1665" i="1"/>
  <c r="BW1665" i="1"/>
  <c r="BX1665" i="1"/>
  <c r="BY1665" i="1"/>
  <c r="BZ1665" i="1"/>
  <c r="CA1665" i="1"/>
  <c r="CB1665" i="1"/>
  <c r="CC1665" i="1"/>
  <c r="CD1665" i="1"/>
  <c r="CE1665" i="1"/>
  <c r="CF1665" i="1"/>
  <c r="CG1665" i="1"/>
  <c r="CH1665" i="1"/>
  <c r="CI1665" i="1"/>
  <c r="CJ1665" i="1"/>
  <c r="CK1665" i="1"/>
  <c r="CL1665" i="1"/>
  <c r="CM1665" i="1"/>
  <c r="CN1665" i="1"/>
  <c r="CO1665" i="1"/>
  <c r="CP1665" i="1"/>
  <c r="CQ1665" i="1"/>
  <c r="CR1665" i="1"/>
  <c r="CS1665" i="1"/>
  <c r="CT1665" i="1"/>
  <c r="CU1665" i="1"/>
  <c r="CV1665" i="1"/>
  <c r="CW1665" i="1"/>
  <c r="CX1665" i="1"/>
  <c r="CY1665" i="1"/>
  <c r="CZ1665" i="1"/>
  <c r="DA1665" i="1"/>
  <c r="DB1665" i="1"/>
  <c r="DC1665" i="1"/>
  <c r="DD1665" i="1"/>
  <c r="DE1665" i="1"/>
  <c r="DF1665" i="1"/>
  <c r="DR1665" i="1"/>
  <c r="DS1665" i="1"/>
  <c r="DT1665" i="1"/>
  <c r="DU1665" i="1"/>
  <c r="DV1665" i="1"/>
  <c r="DW1665" i="1"/>
  <c r="DX1665" i="1"/>
  <c r="DY1665" i="1"/>
  <c r="DZ1665" i="1"/>
  <c r="EA1665" i="1"/>
  <c r="EB1665" i="1"/>
  <c r="EC1665" i="1"/>
  <c r="ED1665" i="1"/>
  <c r="EE1665" i="1"/>
  <c r="EF1665" i="1"/>
  <c r="EW1665" i="1"/>
  <c r="EX1665" i="1"/>
  <c r="EY1665" i="1"/>
  <c r="EZ1665" i="1"/>
  <c r="FA1665" i="1"/>
  <c r="FB1665" i="1"/>
  <c r="FC1665" i="1"/>
  <c r="FD1665" i="1"/>
  <c r="FE1665" i="1"/>
  <c r="FF1665" i="1"/>
  <c r="FG1665" i="1"/>
  <c r="FH1665" i="1"/>
  <c r="FI1665" i="1"/>
  <c r="FJ1665" i="1"/>
  <c r="FK1665" i="1"/>
  <c r="FL1665" i="1"/>
  <c r="FM1665" i="1"/>
  <c r="FN1665" i="1"/>
  <c r="FO1665" i="1"/>
  <c r="FP1665" i="1"/>
  <c r="FQ1665" i="1"/>
  <c r="FR1665" i="1"/>
  <c r="FS1665" i="1"/>
  <c r="FT1665" i="1"/>
  <c r="FU1665" i="1"/>
  <c r="FV1665" i="1"/>
  <c r="FW1665" i="1"/>
  <c r="FX1665" i="1"/>
  <c r="FY1665" i="1"/>
  <c r="FZ1665" i="1"/>
  <c r="GA1665" i="1"/>
  <c r="GB1665" i="1"/>
  <c r="GC1665" i="1"/>
  <c r="GD1665" i="1"/>
  <c r="GE1665" i="1"/>
  <c r="GF1665" i="1"/>
  <c r="GG1665" i="1"/>
  <c r="GH1665" i="1"/>
  <c r="GI1665" i="1"/>
  <c r="GJ1665" i="1"/>
  <c r="GK1665" i="1"/>
  <c r="GL1665" i="1"/>
  <c r="GM1665" i="1"/>
  <c r="GN1665" i="1"/>
  <c r="GO1665" i="1"/>
  <c r="GP1665" i="1"/>
  <c r="GQ1665" i="1"/>
  <c r="GR1665" i="1"/>
  <c r="GS1665" i="1"/>
  <c r="GT1665" i="1"/>
  <c r="GU1665" i="1"/>
  <c r="GV1665" i="1"/>
  <c r="GW1665" i="1"/>
  <c r="GX1665" i="1"/>
  <c r="D1667" i="1"/>
  <c r="E1669" i="1"/>
  <c r="Z1669" i="1"/>
  <c r="AA1669" i="1"/>
  <c r="AM1669" i="1"/>
  <c r="AN1669" i="1"/>
  <c r="BE1669" i="1"/>
  <c r="BF1669" i="1"/>
  <c r="BG1669" i="1"/>
  <c r="BH1669" i="1"/>
  <c r="BI1669" i="1"/>
  <c r="BJ1669" i="1"/>
  <c r="BK1669" i="1"/>
  <c r="BL1669" i="1"/>
  <c r="BM1669" i="1"/>
  <c r="BN1669" i="1"/>
  <c r="BO1669" i="1"/>
  <c r="BP1669" i="1"/>
  <c r="BQ1669" i="1"/>
  <c r="BR1669" i="1"/>
  <c r="BS1669" i="1"/>
  <c r="BT1669" i="1"/>
  <c r="BU1669" i="1"/>
  <c r="BV1669" i="1"/>
  <c r="BW1669" i="1"/>
  <c r="CN1669" i="1"/>
  <c r="CO1669" i="1"/>
  <c r="CP1669" i="1"/>
  <c r="CQ1669" i="1"/>
  <c r="CR1669" i="1"/>
  <c r="CS1669" i="1"/>
  <c r="CT1669" i="1"/>
  <c r="CU1669" i="1"/>
  <c r="CV1669" i="1"/>
  <c r="CW1669" i="1"/>
  <c r="CX1669" i="1"/>
  <c r="CY1669" i="1"/>
  <c r="CZ1669" i="1"/>
  <c r="DA1669" i="1"/>
  <c r="DB1669" i="1"/>
  <c r="DC1669" i="1"/>
  <c r="DD1669" i="1"/>
  <c r="DE1669" i="1"/>
  <c r="DF1669" i="1"/>
  <c r="DR1669" i="1"/>
  <c r="DS1669" i="1"/>
  <c r="EE1669" i="1"/>
  <c r="EF1669" i="1"/>
  <c r="EW1669" i="1"/>
  <c r="EX1669" i="1"/>
  <c r="EY1669" i="1"/>
  <c r="EZ1669" i="1"/>
  <c r="FA1669" i="1"/>
  <c r="FB1669" i="1"/>
  <c r="FC1669" i="1"/>
  <c r="FD1669" i="1"/>
  <c r="FE1669" i="1"/>
  <c r="FF1669" i="1"/>
  <c r="FG1669" i="1"/>
  <c r="FH1669" i="1"/>
  <c r="FI1669" i="1"/>
  <c r="FJ1669" i="1"/>
  <c r="FK1669" i="1"/>
  <c r="FL1669" i="1"/>
  <c r="FM1669" i="1"/>
  <c r="FN1669" i="1"/>
  <c r="FO1669" i="1"/>
  <c r="GF1669" i="1"/>
  <c r="GG1669" i="1"/>
  <c r="GH1669" i="1"/>
  <c r="GI1669" i="1"/>
  <c r="GJ1669" i="1"/>
  <c r="GK1669" i="1"/>
  <c r="GL1669" i="1"/>
  <c r="GM1669" i="1"/>
  <c r="GN1669" i="1"/>
  <c r="GO1669" i="1"/>
  <c r="GP1669" i="1"/>
  <c r="GQ1669" i="1"/>
  <c r="GR1669" i="1"/>
  <c r="GS1669" i="1"/>
  <c r="GT1669" i="1"/>
  <c r="GU1669" i="1"/>
  <c r="GV1669" i="1"/>
  <c r="GW1669" i="1"/>
  <c r="GX1669" i="1"/>
  <c r="C1671" i="1"/>
  <c r="D1671" i="1"/>
  <c r="N1671" i="1"/>
  <c r="R1671" i="1"/>
  <c r="V1671" i="1"/>
  <c r="AC1671" i="1"/>
  <c r="CQ1671" i="1" s="1"/>
  <c r="P1671" i="1" s="1"/>
  <c r="AD1671" i="1"/>
  <c r="AE1671" i="1"/>
  <c r="AF1671" i="1"/>
  <c r="CT1671" i="1" s="1"/>
  <c r="S1671" i="1" s="1"/>
  <c r="AG1671" i="1"/>
  <c r="AH1671" i="1"/>
  <c r="CV1671" i="1" s="1"/>
  <c r="U1671" i="1" s="1"/>
  <c r="AI1671" i="1"/>
  <c r="AJ1671" i="1"/>
  <c r="CX1671" i="1" s="1"/>
  <c r="W1671" i="1" s="1"/>
  <c r="CS1671" i="1"/>
  <c r="CU1671" i="1"/>
  <c r="T1671" i="1" s="1"/>
  <c r="CW1671" i="1"/>
  <c r="FR1671" i="1"/>
  <c r="GL1671" i="1"/>
  <c r="GO1671" i="1"/>
  <c r="GP1671" i="1"/>
  <c r="GV1671" i="1"/>
  <c r="HC1671" i="1" s="1"/>
  <c r="GX1671" i="1" s="1"/>
  <c r="C1672" i="1"/>
  <c r="D1672" i="1"/>
  <c r="N1672" i="1"/>
  <c r="W1672" i="1"/>
  <c r="AC1672" i="1"/>
  <c r="AE1672" i="1"/>
  <c r="AF1672" i="1"/>
  <c r="AG1672" i="1"/>
  <c r="CU1672" i="1" s="1"/>
  <c r="T1672" i="1" s="1"/>
  <c r="AH1672" i="1"/>
  <c r="AI1672" i="1"/>
  <c r="CW1672" i="1" s="1"/>
  <c r="V1672" i="1" s="1"/>
  <c r="AJ1672" i="1"/>
  <c r="CT1672" i="1"/>
  <c r="S1672" i="1" s="1"/>
  <c r="CV1672" i="1"/>
  <c r="U1672" i="1" s="1"/>
  <c r="CX1672" i="1"/>
  <c r="FR1672" i="1"/>
  <c r="GL1672" i="1"/>
  <c r="GO1672" i="1"/>
  <c r="GP1672" i="1"/>
  <c r="GV1672" i="1"/>
  <c r="GX1672" i="1"/>
  <c r="HC1672" i="1"/>
  <c r="I1673" i="1"/>
  <c r="N1673" i="1"/>
  <c r="W1673" i="1"/>
  <c r="AC1673" i="1"/>
  <c r="AE1673" i="1"/>
  <c r="AF1673" i="1"/>
  <c r="AG1673" i="1"/>
  <c r="CU1673" i="1" s="1"/>
  <c r="T1673" i="1" s="1"/>
  <c r="AH1673" i="1"/>
  <c r="AI1673" i="1"/>
  <c r="CW1673" i="1" s="1"/>
  <c r="V1673" i="1" s="1"/>
  <c r="AJ1673" i="1"/>
  <c r="CT1673" i="1"/>
  <c r="S1673" i="1" s="1"/>
  <c r="CV1673" i="1"/>
  <c r="U1673" i="1" s="1"/>
  <c r="CX1673" i="1"/>
  <c r="FR1673" i="1"/>
  <c r="GL1673" i="1"/>
  <c r="GO1673" i="1"/>
  <c r="GP1673" i="1"/>
  <c r="GV1673" i="1"/>
  <c r="GX1673" i="1"/>
  <c r="HC1673" i="1"/>
  <c r="I1674" i="1"/>
  <c r="N1674" i="1"/>
  <c r="U1674" i="1"/>
  <c r="W1674" i="1"/>
  <c r="AC1674" i="1"/>
  <c r="AE1674" i="1"/>
  <c r="AF1674" i="1"/>
  <c r="AG1674" i="1"/>
  <c r="CU1674" i="1" s="1"/>
  <c r="T1674" i="1" s="1"/>
  <c r="AH1674" i="1"/>
  <c r="AI1674" i="1"/>
  <c r="CW1674" i="1" s="1"/>
  <c r="V1674" i="1" s="1"/>
  <c r="AJ1674" i="1"/>
  <c r="CT1674" i="1"/>
  <c r="S1674" i="1" s="1"/>
  <c r="CV1674" i="1"/>
  <c r="CX1674" i="1"/>
  <c r="FR1674" i="1"/>
  <c r="GL1674" i="1"/>
  <c r="GO1674" i="1"/>
  <c r="GP1674" i="1"/>
  <c r="GV1674" i="1"/>
  <c r="GX1674" i="1"/>
  <c r="HC1674" i="1"/>
  <c r="C1675" i="1"/>
  <c r="D1675" i="1"/>
  <c r="N1675" i="1"/>
  <c r="V1675" i="1"/>
  <c r="AC1675" i="1"/>
  <c r="CQ1675" i="1" s="1"/>
  <c r="P1675" i="1" s="1"/>
  <c r="AD1675" i="1"/>
  <c r="CR1675" i="1" s="1"/>
  <c r="Q1675" i="1" s="1"/>
  <c r="AE1675" i="1"/>
  <c r="AF1675" i="1"/>
  <c r="CT1675" i="1" s="1"/>
  <c r="S1675" i="1" s="1"/>
  <c r="AG1675" i="1"/>
  <c r="AH1675" i="1"/>
  <c r="CV1675" i="1" s="1"/>
  <c r="U1675" i="1" s="1"/>
  <c r="AI1675" i="1"/>
  <c r="AJ1675" i="1"/>
  <c r="CX1675" i="1" s="1"/>
  <c r="W1675" i="1" s="1"/>
  <c r="CS1675" i="1"/>
  <c r="R1675" i="1" s="1"/>
  <c r="CU1675" i="1"/>
  <c r="T1675" i="1" s="1"/>
  <c r="CW1675" i="1"/>
  <c r="CY1675" i="1"/>
  <c r="X1675" i="1" s="1"/>
  <c r="FR1675" i="1"/>
  <c r="GL1675" i="1"/>
  <c r="GO1675" i="1"/>
  <c r="GP1675" i="1"/>
  <c r="GV1675" i="1"/>
  <c r="HC1675" i="1" s="1"/>
  <c r="GX1675" i="1" s="1"/>
  <c r="C1676" i="1"/>
  <c r="D1676" i="1"/>
  <c r="N1676" i="1"/>
  <c r="U1676" i="1"/>
  <c r="AC1676" i="1"/>
  <c r="AD1676" i="1"/>
  <c r="AE1676" i="1"/>
  <c r="CS1676" i="1" s="1"/>
  <c r="R1676" i="1" s="1"/>
  <c r="AF1676" i="1"/>
  <c r="AG1676" i="1"/>
  <c r="CU1676" i="1" s="1"/>
  <c r="T1676" i="1" s="1"/>
  <c r="AH1676" i="1"/>
  <c r="AI1676" i="1"/>
  <c r="CW1676" i="1" s="1"/>
  <c r="V1676" i="1" s="1"/>
  <c r="AJ1676" i="1"/>
  <c r="CR1676" i="1"/>
  <c r="Q1676" i="1" s="1"/>
  <c r="CT1676" i="1"/>
  <c r="S1676" i="1" s="1"/>
  <c r="CV1676" i="1"/>
  <c r="CX1676" i="1"/>
  <c r="W1676" i="1" s="1"/>
  <c r="FR1676" i="1"/>
  <c r="GL1676" i="1"/>
  <c r="GO1676" i="1"/>
  <c r="GP1676" i="1"/>
  <c r="GV1676" i="1"/>
  <c r="HC1676" i="1" s="1"/>
  <c r="GX1676" i="1" s="1"/>
  <c r="I1677" i="1"/>
  <c r="N1677" i="1"/>
  <c r="U1677" i="1"/>
  <c r="AC1677" i="1"/>
  <c r="AD1677" i="1"/>
  <c r="AE1677" i="1"/>
  <c r="CS1677" i="1" s="1"/>
  <c r="R1677" i="1" s="1"/>
  <c r="AF1677" i="1"/>
  <c r="AG1677" i="1"/>
  <c r="CU1677" i="1" s="1"/>
  <c r="T1677" i="1" s="1"/>
  <c r="AH1677" i="1"/>
  <c r="AI1677" i="1"/>
  <c r="CW1677" i="1" s="1"/>
  <c r="V1677" i="1" s="1"/>
  <c r="AJ1677" i="1"/>
  <c r="CR1677" i="1"/>
  <c r="Q1677" i="1" s="1"/>
  <c r="CT1677" i="1"/>
  <c r="S1677" i="1" s="1"/>
  <c r="CV1677" i="1"/>
  <c r="CX1677" i="1"/>
  <c r="W1677" i="1" s="1"/>
  <c r="FR1677" i="1"/>
  <c r="GL1677" i="1"/>
  <c r="GO1677" i="1"/>
  <c r="GP1677" i="1"/>
  <c r="GV1677" i="1"/>
  <c r="HC1677" i="1"/>
  <c r="I1678" i="1"/>
  <c r="U1678" i="1" s="1"/>
  <c r="N1678" i="1"/>
  <c r="AC1678" i="1"/>
  <c r="AD1678" i="1"/>
  <c r="AE1678" i="1"/>
  <c r="CS1678" i="1" s="1"/>
  <c r="AF1678" i="1"/>
  <c r="AG1678" i="1"/>
  <c r="CU1678" i="1" s="1"/>
  <c r="AH1678" i="1"/>
  <c r="AI1678" i="1"/>
  <c r="CW1678" i="1" s="1"/>
  <c r="V1678" i="1" s="1"/>
  <c r="AJ1678" i="1"/>
  <c r="CR1678" i="1"/>
  <c r="CT1678" i="1"/>
  <c r="S1678" i="1" s="1"/>
  <c r="CV1678" i="1"/>
  <c r="CX1678" i="1"/>
  <c r="FR1678" i="1"/>
  <c r="GL1678" i="1"/>
  <c r="GO1678" i="1"/>
  <c r="GP1678" i="1"/>
  <c r="GV1678" i="1"/>
  <c r="HC1678" i="1"/>
  <c r="C1679" i="1"/>
  <c r="D1679" i="1"/>
  <c r="N1679" i="1"/>
  <c r="T1679" i="1"/>
  <c r="W1679" i="1"/>
  <c r="AC1679" i="1"/>
  <c r="CQ1679" i="1" s="1"/>
  <c r="P1679" i="1" s="1"/>
  <c r="AE1679" i="1"/>
  <c r="AD1679" i="1" s="1"/>
  <c r="CR1679" i="1" s="1"/>
  <c r="Q1679" i="1" s="1"/>
  <c r="AF1679" i="1"/>
  <c r="CT1679" i="1" s="1"/>
  <c r="S1679" i="1" s="1"/>
  <c r="AG1679" i="1"/>
  <c r="AH1679" i="1"/>
  <c r="CV1679" i="1" s="1"/>
  <c r="U1679" i="1" s="1"/>
  <c r="AI1679" i="1"/>
  <c r="AJ1679" i="1"/>
  <c r="CS1679" i="1"/>
  <c r="R1679" i="1" s="1"/>
  <c r="CU1679" i="1"/>
  <c r="CW1679" i="1"/>
  <c r="V1679" i="1" s="1"/>
  <c r="CX1679" i="1"/>
  <c r="FR1679" i="1"/>
  <c r="GL1679" i="1"/>
  <c r="GO1679" i="1"/>
  <c r="GP1679" i="1"/>
  <c r="GV1679" i="1"/>
  <c r="HC1679" i="1"/>
  <c r="GX1679" i="1" s="1"/>
  <c r="C1680" i="1"/>
  <c r="D1680" i="1"/>
  <c r="N1680" i="1"/>
  <c r="S1680" i="1"/>
  <c r="AC1680" i="1"/>
  <c r="CQ1680" i="1" s="1"/>
  <c r="P1680" i="1" s="1"/>
  <c r="AE1680" i="1"/>
  <c r="AF1680" i="1"/>
  <c r="AG1680" i="1"/>
  <c r="CU1680" i="1" s="1"/>
  <c r="T1680" i="1" s="1"/>
  <c r="AH1680" i="1"/>
  <c r="AI1680" i="1"/>
  <c r="CW1680" i="1" s="1"/>
  <c r="V1680" i="1" s="1"/>
  <c r="AJ1680" i="1"/>
  <c r="CT1680" i="1"/>
  <c r="CV1680" i="1"/>
  <c r="U1680" i="1" s="1"/>
  <c r="CX1680" i="1"/>
  <c r="W1680" i="1" s="1"/>
  <c r="FR1680" i="1"/>
  <c r="GL1680" i="1"/>
  <c r="GO1680" i="1"/>
  <c r="GP1680" i="1"/>
  <c r="GV1680" i="1"/>
  <c r="HC1680" i="1" s="1"/>
  <c r="GX1680" i="1" s="1"/>
  <c r="I1681" i="1"/>
  <c r="S1681" i="1" s="1"/>
  <c r="N1681" i="1"/>
  <c r="W1681" i="1"/>
  <c r="AC1681" i="1"/>
  <c r="CQ1681" i="1" s="1"/>
  <c r="P1681" i="1" s="1"/>
  <c r="AE1681" i="1"/>
  <c r="AF1681" i="1"/>
  <c r="AG1681" i="1"/>
  <c r="CU1681" i="1" s="1"/>
  <c r="AH1681" i="1"/>
  <c r="AI1681" i="1"/>
  <c r="CW1681" i="1" s="1"/>
  <c r="V1681" i="1" s="1"/>
  <c r="AJ1681" i="1"/>
  <c r="CT1681" i="1"/>
  <c r="CV1681" i="1"/>
  <c r="U1681" i="1" s="1"/>
  <c r="CX1681" i="1"/>
  <c r="FR1681" i="1"/>
  <c r="GL1681" i="1"/>
  <c r="GO1681" i="1"/>
  <c r="GP1681" i="1"/>
  <c r="GV1681" i="1"/>
  <c r="HC1681" i="1" s="1"/>
  <c r="GX1681" i="1" s="1"/>
  <c r="I1682" i="1"/>
  <c r="N1682" i="1"/>
  <c r="S1682" i="1"/>
  <c r="W1682" i="1"/>
  <c r="AC1682" i="1"/>
  <c r="AE1682" i="1"/>
  <c r="AF1682" i="1"/>
  <c r="AG1682" i="1"/>
  <c r="CU1682" i="1" s="1"/>
  <c r="T1682" i="1" s="1"/>
  <c r="AH1682" i="1"/>
  <c r="AI1682" i="1"/>
  <c r="AJ1682" i="1"/>
  <c r="CQ1682" i="1"/>
  <c r="CT1682" i="1"/>
  <c r="CV1682" i="1"/>
  <c r="CW1682" i="1"/>
  <c r="V1682" i="1" s="1"/>
  <c r="CX1682" i="1"/>
  <c r="FR1682" i="1"/>
  <c r="GL1682" i="1"/>
  <c r="GO1682" i="1"/>
  <c r="GP1682" i="1"/>
  <c r="GV1682" i="1"/>
  <c r="HC1682" i="1" s="1"/>
  <c r="GX1682" i="1" s="1"/>
  <c r="C1683" i="1"/>
  <c r="D1683" i="1"/>
  <c r="N1683" i="1"/>
  <c r="AC1683" i="1"/>
  <c r="AB1683" i="1" s="1"/>
  <c r="AD1683" i="1"/>
  <c r="CR1683" i="1" s="1"/>
  <c r="Q1683" i="1" s="1"/>
  <c r="AE1683" i="1"/>
  <c r="CS1683" i="1" s="1"/>
  <c r="R1683" i="1" s="1"/>
  <c r="AF1683" i="1"/>
  <c r="CT1683" i="1" s="1"/>
  <c r="S1683" i="1" s="1"/>
  <c r="AG1683" i="1"/>
  <c r="AH1683" i="1"/>
  <c r="AI1683" i="1"/>
  <c r="AJ1683" i="1"/>
  <c r="CX1683" i="1" s="1"/>
  <c r="W1683" i="1" s="1"/>
  <c r="CU1683" i="1"/>
  <c r="T1683" i="1" s="1"/>
  <c r="CV1683" i="1"/>
  <c r="U1683" i="1" s="1"/>
  <c r="CW1683" i="1"/>
  <c r="V1683" i="1" s="1"/>
  <c r="FR1683" i="1"/>
  <c r="GL1683" i="1"/>
  <c r="GO1683" i="1"/>
  <c r="GP1683" i="1"/>
  <c r="GV1683" i="1"/>
  <c r="HC1683" i="1" s="1"/>
  <c r="GX1683" i="1" s="1"/>
  <c r="C1684" i="1"/>
  <c r="D1684" i="1"/>
  <c r="N1684" i="1"/>
  <c r="T1684" i="1"/>
  <c r="W1684" i="1"/>
  <c r="AC1684" i="1"/>
  <c r="CQ1684" i="1" s="1"/>
  <c r="P1684" i="1" s="1"/>
  <c r="AE1684" i="1"/>
  <c r="AD1684" i="1" s="1"/>
  <c r="CR1684" i="1" s="1"/>
  <c r="Q1684" i="1" s="1"/>
  <c r="AF1684" i="1"/>
  <c r="AG1684" i="1"/>
  <c r="AH1684" i="1"/>
  <c r="CV1684" i="1" s="1"/>
  <c r="U1684" i="1" s="1"/>
  <c r="AI1684" i="1"/>
  <c r="AJ1684" i="1"/>
  <c r="CX1684" i="1" s="1"/>
  <c r="CT1684" i="1"/>
  <c r="S1684" i="1" s="1"/>
  <c r="CU1684" i="1"/>
  <c r="CW1684" i="1"/>
  <c r="V1684" i="1" s="1"/>
  <c r="FR1684" i="1"/>
  <c r="GL1684" i="1"/>
  <c r="GO1684" i="1"/>
  <c r="GP1684" i="1"/>
  <c r="GV1684" i="1"/>
  <c r="HC1684" i="1" s="1"/>
  <c r="GX1684" i="1" s="1"/>
  <c r="I1685" i="1"/>
  <c r="N1685" i="1"/>
  <c r="S1685" i="1"/>
  <c r="CY1685" i="1" s="1"/>
  <c r="X1685" i="1" s="1"/>
  <c r="AB1685" i="1"/>
  <c r="AC1685" i="1"/>
  <c r="CQ1685" i="1" s="1"/>
  <c r="P1685" i="1" s="1"/>
  <c r="AD1685" i="1"/>
  <c r="AE1685" i="1"/>
  <c r="AF1685" i="1"/>
  <c r="AG1685" i="1"/>
  <c r="CU1685" i="1" s="1"/>
  <c r="T1685" i="1" s="1"/>
  <c r="AH1685" i="1"/>
  <c r="CV1685" i="1" s="1"/>
  <c r="U1685" i="1" s="1"/>
  <c r="AI1685" i="1"/>
  <c r="CW1685" i="1" s="1"/>
  <c r="V1685" i="1" s="1"/>
  <c r="AJ1685" i="1"/>
  <c r="CR1685" i="1"/>
  <c r="Q1685" i="1" s="1"/>
  <c r="CS1685" i="1"/>
  <c r="R1685" i="1" s="1"/>
  <c r="CT1685" i="1"/>
  <c r="CX1685" i="1"/>
  <c r="W1685" i="1" s="1"/>
  <c r="FR1685" i="1"/>
  <c r="GL1685" i="1"/>
  <c r="GO1685" i="1"/>
  <c r="GP1685" i="1"/>
  <c r="GV1685" i="1"/>
  <c r="HC1685" i="1" s="1"/>
  <c r="GX1685" i="1" s="1"/>
  <c r="I1686" i="1"/>
  <c r="N1686" i="1"/>
  <c r="S1686" i="1"/>
  <c r="AB1686" i="1"/>
  <c r="AC1686" i="1"/>
  <c r="CQ1686" i="1" s="1"/>
  <c r="P1686" i="1" s="1"/>
  <c r="AD1686" i="1"/>
  <c r="AE1686" i="1"/>
  <c r="AF1686" i="1"/>
  <c r="AG1686" i="1"/>
  <c r="CU1686" i="1" s="1"/>
  <c r="T1686" i="1" s="1"/>
  <c r="AH1686" i="1"/>
  <c r="CV1686" i="1" s="1"/>
  <c r="U1686" i="1" s="1"/>
  <c r="AI1686" i="1"/>
  <c r="CW1686" i="1" s="1"/>
  <c r="V1686" i="1" s="1"/>
  <c r="AJ1686" i="1"/>
  <c r="CR1686" i="1"/>
  <c r="Q1686" i="1" s="1"/>
  <c r="CS1686" i="1"/>
  <c r="R1686" i="1" s="1"/>
  <c r="CT1686" i="1"/>
  <c r="CX1686" i="1"/>
  <c r="W1686" i="1" s="1"/>
  <c r="FR1686" i="1"/>
  <c r="GL1686" i="1"/>
  <c r="GO1686" i="1"/>
  <c r="GP1686" i="1"/>
  <c r="GV1686" i="1"/>
  <c r="HC1686" i="1" s="1"/>
  <c r="GX1686" i="1" s="1"/>
  <c r="I1687" i="1"/>
  <c r="N1687" i="1"/>
  <c r="S1687" i="1"/>
  <c r="CY1687" i="1" s="1"/>
  <c r="X1687" i="1" s="1"/>
  <c r="AB1687" i="1"/>
  <c r="AC1687" i="1"/>
  <c r="CQ1687" i="1" s="1"/>
  <c r="P1687" i="1" s="1"/>
  <c r="AD1687" i="1"/>
  <c r="AE1687" i="1"/>
  <c r="AF1687" i="1"/>
  <c r="AG1687" i="1"/>
  <c r="CU1687" i="1" s="1"/>
  <c r="T1687" i="1" s="1"/>
  <c r="AH1687" i="1"/>
  <c r="CV1687" i="1" s="1"/>
  <c r="U1687" i="1" s="1"/>
  <c r="AI1687" i="1"/>
  <c r="CW1687" i="1" s="1"/>
  <c r="V1687" i="1" s="1"/>
  <c r="AJ1687" i="1"/>
  <c r="CR1687" i="1"/>
  <c r="Q1687" i="1" s="1"/>
  <c r="CS1687" i="1"/>
  <c r="R1687" i="1" s="1"/>
  <c r="CT1687" i="1"/>
  <c r="CX1687" i="1"/>
  <c r="W1687" i="1" s="1"/>
  <c r="FR1687" i="1"/>
  <c r="GL1687" i="1"/>
  <c r="GO1687" i="1"/>
  <c r="GP1687" i="1"/>
  <c r="GV1687" i="1"/>
  <c r="HC1687" i="1" s="1"/>
  <c r="GX1687" i="1" s="1"/>
  <c r="I1688" i="1"/>
  <c r="N1688" i="1"/>
  <c r="S1688" i="1"/>
  <c r="AB1688" i="1"/>
  <c r="AC1688" i="1"/>
  <c r="CQ1688" i="1" s="1"/>
  <c r="P1688" i="1" s="1"/>
  <c r="AD1688" i="1"/>
  <c r="AE1688" i="1"/>
  <c r="AF1688" i="1"/>
  <c r="AG1688" i="1"/>
  <c r="CU1688" i="1" s="1"/>
  <c r="T1688" i="1" s="1"/>
  <c r="AH1688" i="1"/>
  <c r="CV1688" i="1" s="1"/>
  <c r="U1688" i="1" s="1"/>
  <c r="AI1688" i="1"/>
  <c r="CW1688" i="1" s="1"/>
  <c r="V1688" i="1" s="1"/>
  <c r="AJ1688" i="1"/>
  <c r="CR1688" i="1"/>
  <c r="Q1688" i="1" s="1"/>
  <c r="CS1688" i="1"/>
  <c r="R1688" i="1" s="1"/>
  <c r="CT1688" i="1"/>
  <c r="CX1688" i="1"/>
  <c r="W1688" i="1" s="1"/>
  <c r="FR1688" i="1"/>
  <c r="GL1688" i="1"/>
  <c r="GO1688" i="1"/>
  <c r="GP1688" i="1"/>
  <c r="GV1688" i="1"/>
  <c r="HC1688" i="1" s="1"/>
  <c r="GX1688" i="1" s="1"/>
  <c r="C1689" i="1"/>
  <c r="D1689" i="1"/>
  <c r="N1689" i="1"/>
  <c r="R1689" i="1"/>
  <c r="AC1689" i="1"/>
  <c r="AB1689" i="1" s="1"/>
  <c r="AD1689" i="1"/>
  <c r="AE1689" i="1"/>
  <c r="AF1689" i="1"/>
  <c r="CT1689" i="1" s="1"/>
  <c r="S1689" i="1" s="1"/>
  <c r="AG1689" i="1"/>
  <c r="CU1689" i="1" s="1"/>
  <c r="T1689" i="1" s="1"/>
  <c r="AH1689" i="1"/>
  <c r="CV1689" i="1" s="1"/>
  <c r="U1689" i="1" s="1"/>
  <c r="AI1689" i="1"/>
  <c r="AJ1689" i="1"/>
  <c r="CR1689" i="1"/>
  <c r="Q1689" i="1" s="1"/>
  <c r="CS1689" i="1"/>
  <c r="CW1689" i="1"/>
  <c r="V1689" i="1" s="1"/>
  <c r="CX1689" i="1"/>
  <c r="W1689" i="1" s="1"/>
  <c r="FR1689" i="1"/>
  <c r="GL1689" i="1"/>
  <c r="GO1689" i="1"/>
  <c r="GP1689" i="1"/>
  <c r="GV1689" i="1"/>
  <c r="HC1689" i="1"/>
  <c r="GX1689" i="1" s="1"/>
  <c r="C1690" i="1"/>
  <c r="D1690" i="1"/>
  <c r="N1690" i="1"/>
  <c r="W1690" i="1"/>
  <c r="AC1690" i="1"/>
  <c r="CQ1690" i="1" s="1"/>
  <c r="P1690" i="1" s="1"/>
  <c r="AE1690" i="1"/>
  <c r="CS1690" i="1" s="1"/>
  <c r="R1690" i="1" s="1"/>
  <c r="AF1690" i="1"/>
  <c r="CT1690" i="1" s="1"/>
  <c r="S1690" i="1" s="1"/>
  <c r="AG1690" i="1"/>
  <c r="CU1690" i="1" s="1"/>
  <c r="T1690" i="1" s="1"/>
  <c r="AH1690" i="1"/>
  <c r="AI1690" i="1"/>
  <c r="AJ1690" i="1"/>
  <c r="CV1690" i="1"/>
  <c r="U1690" i="1" s="1"/>
  <c r="CW1690" i="1"/>
  <c r="V1690" i="1" s="1"/>
  <c r="CX1690" i="1"/>
  <c r="FR1690" i="1"/>
  <c r="GL1690" i="1"/>
  <c r="GO1690" i="1"/>
  <c r="GP1690" i="1"/>
  <c r="GV1690" i="1"/>
  <c r="GX1690" i="1"/>
  <c r="HC1690" i="1"/>
  <c r="I1691" i="1"/>
  <c r="N1691" i="1"/>
  <c r="W1691" i="1"/>
  <c r="AC1691" i="1"/>
  <c r="AE1691" i="1"/>
  <c r="CS1691" i="1" s="1"/>
  <c r="R1691" i="1" s="1"/>
  <c r="AF1691" i="1"/>
  <c r="CT1691" i="1" s="1"/>
  <c r="S1691" i="1" s="1"/>
  <c r="AG1691" i="1"/>
  <c r="CU1691" i="1" s="1"/>
  <c r="T1691" i="1" s="1"/>
  <c r="AH1691" i="1"/>
  <c r="AI1691" i="1"/>
  <c r="AJ1691" i="1"/>
  <c r="CQ1691" i="1"/>
  <c r="P1691" i="1" s="1"/>
  <c r="CV1691" i="1"/>
  <c r="U1691" i="1" s="1"/>
  <c r="CW1691" i="1"/>
  <c r="V1691" i="1" s="1"/>
  <c r="CX1691" i="1"/>
  <c r="FR1691" i="1"/>
  <c r="GL1691" i="1"/>
  <c r="GO1691" i="1"/>
  <c r="GP1691" i="1"/>
  <c r="GV1691" i="1"/>
  <c r="GX1691" i="1"/>
  <c r="HC1691" i="1"/>
  <c r="I1692" i="1"/>
  <c r="N1692" i="1"/>
  <c r="W1692" i="1"/>
  <c r="AC1692" i="1"/>
  <c r="AE1692" i="1"/>
  <c r="CS1692" i="1" s="1"/>
  <c r="R1692" i="1" s="1"/>
  <c r="AF1692" i="1"/>
  <c r="CT1692" i="1" s="1"/>
  <c r="S1692" i="1" s="1"/>
  <c r="AG1692" i="1"/>
  <c r="CU1692" i="1" s="1"/>
  <c r="T1692" i="1" s="1"/>
  <c r="AH1692" i="1"/>
  <c r="AI1692" i="1"/>
  <c r="AJ1692" i="1"/>
  <c r="CQ1692" i="1"/>
  <c r="P1692" i="1" s="1"/>
  <c r="CV1692" i="1"/>
  <c r="U1692" i="1" s="1"/>
  <c r="CW1692" i="1"/>
  <c r="V1692" i="1" s="1"/>
  <c r="CX1692" i="1"/>
  <c r="FR1692" i="1"/>
  <c r="GL1692" i="1"/>
  <c r="GO1692" i="1"/>
  <c r="GP1692" i="1"/>
  <c r="GV1692" i="1"/>
  <c r="GX1692" i="1"/>
  <c r="HC1692" i="1"/>
  <c r="I1693" i="1"/>
  <c r="N1693" i="1"/>
  <c r="W1693" i="1"/>
  <c r="AC1693" i="1"/>
  <c r="AE1693" i="1"/>
  <c r="CS1693" i="1" s="1"/>
  <c r="R1693" i="1" s="1"/>
  <c r="AF1693" i="1"/>
  <c r="CT1693" i="1" s="1"/>
  <c r="S1693" i="1" s="1"/>
  <c r="AG1693" i="1"/>
  <c r="CU1693" i="1" s="1"/>
  <c r="T1693" i="1" s="1"/>
  <c r="AH1693" i="1"/>
  <c r="AI1693" i="1"/>
  <c r="AJ1693" i="1"/>
  <c r="CQ1693" i="1"/>
  <c r="P1693" i="1" s="1"/>
  <c r="CV1693" i="1"/>
  <c r="U1693" i="1" s="1"/>
  <c r="CW1693" i="1"/>
  <c r="V1693" i="1" s="1"/>
  <c r="CX1693" i="1"/>
  <c r="FR1693" i="1"/>
  <c r="GL1693" i="1"/>
  <c r="GO1693" i="1"/>
  <c r="GP1693" i="1"/>
  <c r="GV1693" i="1"/>
  <c r="GX1693" i="1"/>
  <c r="HC1693" i="1"/>
  <c r="I1694" i="1"/>
  <c r="N1694" i="1"/>
  <c r="W1694" i="1"/>
  <c r="AC1694" i="1"/>
  <c r="AE1694" i="1"/>
  <c r="CS1694" i="1" s="1"/>
  <c r="R1694" i="1" s="1"/>
  <c r="AF1694" i="1"/>
  <c r="CT1694" i="1" s="1"/>
  <c r="S1694" i="1" s="1"/>
  <c r="AG1694" i="1"/>
  <c r="CU1694" i="1" s="1"/>
  <c r="T1694" i="1" s="1"/>
  <c r="AH1694" i="1"/>
  <c r="AI1694" i="1"/>
  <c r="AJ1694" i="1"/>
  <c r="CQ1694" i="1"/>
  <c r="P1694" i="1" s="1"/>
  <c r="CV1694" i="1"/>
  <c r="U1694" i="1" s="1"/>
  <c r="CW1694" i="1"/>
  <c r="V1694" i="1" s="1"/>
  <c r="CX1694" i="1"/>
  <c r="FR1694" i="1"/>
  <c r="GL1694" i="1"/>
  <c r="GO1694" i="1"/>
  <c r="GP1694" i="1"/>
  <c r="GV1694" i="1"/>
  <c r="GX1694" i="1"/>
  <c r="HC1694" i="1"/>
  <c r="C1695" i="1"/>
  <c r="D1695" i="1"/>
  <c r="N1695" i="1"/>
  <c r="V1695" i="1"/>
  <c r="AC1695" i="1"/>
  <c r="CQ1695" i="1" s="1"/>
  <c r="P1695" i="1" s="1"/>
  <c r="CP1695" i="1" s="1"/>
  <c r="O1695" i="1" s="1"/>
  <c r="AD1695" i="1"/>
  <c r="CR1695" i="1" s="1"/>
  <c r="Q1695" i="1" s="1"/>
  <c r="AE1695" i="1"/>
  <c r="CS1695" i="1" s="1"/>
  <c r="R1695" i="1" s="1"/>
  <c r="AF1695" i="1"/>
  <c r="CT1695" i="1" s="1"/>
  <c r="S1695" i="1" s="1"/>
  <c r="AG1695" i="1"/>
  <c r="AH1695" i="1"/>
  <c r="AI1695" i="1"/>
  <c r="AJ1695" i="1"/>
  <c r="CX1695" i="1" s="1"/>
  <c r="W1695" i="1" s="1"/>
  <c r="CU1695" i="1"/>
  <c r="T1695" i="1" s="1"/>
  <c r="CV1695" i="1"/>
  <c r="U1695" i="1" s="1"/>
  <c r="CW1695" i="1"/>
  <c r="FR1695" i="1"/>
  <c r="GL1695" i="1"/>
  <c r="GO1695" i="1"/>
  <c r="GP1695" i="1"/>
  <c r="GV1695" i="1"/>
  <c r="HC1695" i="1" s="1"/>
  <c r="GX1695" i="1" s="1"/>
  <c r="C1696" i="1"/>
  <c r="D1696" i="1"/>
  <c r="N1696" i="1"/>
  <c r="U1696" i="1"/>
  <c r="AC1696" i="1"/>
  <c r="CQ1696" i="1" s="1"/>
  <c r="P1696" i="1" s="1"/>
  <c r="AD1696" i="1"/>
  <c r="CR1696" i="1" s="1"/>
  <c r="Q1696" i="1" s="1"/>
  <c r="AE1696" i="1"/>
  <c r="CS1696" i="1" s="1"/>
  <c r="R1696" i="1" s="1"/>
  <c r="AF1696" i="1"/>
  <c r="AG1696" i="1"/>
  <c r="AH1696" i="1"/>
  <c r="AI1696" i="1"/>
  <c r="CW1696" i="1" s="1"/>
  <c r="V1696" i="1" s="1"/>
  <c r="AJ1696" i="1"/>
  <c r="CX1696" i="1" s="1"/>
  <c r="W1696" i="1" s="1"/>
  <c r="CT1696" i="1"/>
  <c r="S1696" i="1" s="1"/>
  <c r="CU1696" i="1"/>
  <c r="T1696" i="1" s="1"/>
  <c r="CV1696" i="1"/>
  <c r="FR1696" i="1"/>
  <c r="GL1696" i="1"/>
  <c r="GO1696" i="1"/>
  <c r="GP1696" i="1"/>
  <c r="GV1696" i="1"/>
  <c r="HC1696" i="1" s="1"/>
  <c r="GX1696" i="1" s="1"/>
  <c r="I1697" i="1"/>
  <c r="N1697" i="1"/>
  <c r="U1697" i="1"/>
  <c r="AC1697" i="1"/>
  <c r="CQ1697" i="1" s="1"/>
  <c r="P1697" i="1" s="1"/>
  <c r="CP1697" i="1" s="1"/>
  <c r="O1697" i="1" s="1"/>
  <c r="AD1697" i="1"/>
  <c r="CR1697" i="1" s="1"/>
  <c r="Q1697" i="1" s="1"/>
  <c r="AE1697" i="1"/>
  <c r="CS1697" i="1" s="1"/>
  <c r="R1697" i="1" s="1"/>
  <c r="AF1697" i="1"/>
  <c r="AG1697" i="1"/>
  <c r="AH1697" i="1"/>
  <c r="AI1697" i="1"/>
  <c r="CW1697" i="1" s="1"/>
  <c r="V1697" i="1" s="1"/>
  <c r="AJ1697" i="1"/>
  <c r="CX1697" i="1" s="1"/>
  <c r="W1697" i="1" s="1"/>
  <c r="CT1697" i="1"/>
  <c r="S1697" i="1" s="1"/>
  <c r="CU1697" i="1"/>
  <c r="T1697" i="1" s="1"/>
  <c r="CV1697" i="1"/>
  <c r="FR1697" i="1"/>
  <c r="GL1697" i="1"/>
  <c r="GO1697" i="1"/>
  <c r="GP1697" i="1"/>
  <c r="GV1697" i="1"/>
  <c r="HC1697" i="1" s="1"/>
  <c r="GX1697" i="1" s="1"/>
  <c r="I1698" i="1"/>
  <c r="N1698" i="1"/>
  <c r="U1698" i="1"/>
  <c r="AC1698" i="1"/>
  <c r="CQ1698" i="1" s="1"/>
  <c r="P1698" i="1" s="1"/>
  <c r="AD1698" i="1"/>
  <c r="CR1698" i="1" s="1"/>
  <c r="Q1698" i="1" s="1"/>
  <c r="AE1698" i="1"/>
  <c r="CS1698" i="1" s="1"/>
  <c r="R1698" i="1" s="1"/>
  <c r="AF1698" i="1"/>
  <c r="AG1698" i="1"/>
  <c r="AH1698" i="1"/>
  <c r="AI1698" i="1"/>
  <c r="CW1698" i="1" s="1"/>
  <c r="V1698" i="1" s="1"/>
  <c r="AJ1698" i="1"/>
  <c r="CX1698" i="1" s="1"/>
  <c r="W1698" i="1" s="1"/>
  <c r="CT1698" i="1"/>
  <c r="S1698" i="1" s="1"/>
  <c r="CU1698" i="1"/>
  <c r="T1698" i="1" s="1"/>
  <c r="CV1698" i="1"/>
  <c r="FR1698" i="1"/>
  <c r="GL1698" i="1"/>
  <c r="GO1698" i="1"/>
  <c r="GP1698" i="1"/>
  <c r="GV1698" i="1"/>
  <c r="HC1698" i="1" s="1"/>
  <c r="GX1698" i="1" s="1"/>
  <c r="C1699" i="1"/>
  <c r="D1699" i="1"/>
  <c r="N1699" i="1"/>
  <c r="T1699" i="1"/>
  <c r="AC1699" i="1"/>
  <c r="CQ1699" i="1" s="1"/>
  <c r="P1699" i="1" s="1"/>
  <c r="AE1699" i="1"/>
  <c r="AD1699" i="1" s="1"/>
  <c r="AF1699" i="1"/>
  <c r="AG1699" i="1"/>
  <c r="AH1699" i="1"/>
  <c r="CV1699" i="1" s="1"/>
  <c r="U1699" i="1" s="1"/>
  <c r="AI1699" i="1"/>
  <c r="CW1699" i="1" s="1"/>
  <c r="V1699" i="1" s="1"/>
  <c r="AJ1699" i="1"/>
  <c r="CX1699" i="1" s="1"/>
  <c r="W1699" i="1" s="1"/>
  <c r="CS1699" i="1"/>
  <c r="R1699" i="1" s="1"/>
  <c r="CT1699" i="1"/>
  <c r="S1699" i="1" s="1"/>
  <c r="CU1699" i="1"/>
  <c r="FR1699" i="1"/>
  <c r="GL1699" i="1"/>
  <c r="GO1699" i="1"/>
  <c r="GP1699" i="1"/>
  <c r="GV1699" i="1"/>
  <c r="HC1699" i="1" s="1"/>
  <c r="GX1699" i="1" s="1"/>
  <c r="C1700" i="1"/>
  <c r="D1700" i="1"/>
  <c r="N1700" i="1"/>
  <c r="S1700" i="1"/>
  <c r="CY1700" i="1" s="1"/>
  <c r="X1700" i="1" s="1"/>
  <c r="AC1700" i="1"/>
  <c r="CQ1700" i="1" s="1"/>
  <c r="P1700" i="1" s="1"/>
  <c r="AD1700" i="1"/>
  <c r="AE1700" i="1"/>
  <c r="AF1700" i="1"/>
  <c r="AG1700" i="1"/>
  <c r="CU1700" i="1" s="1"/>
  <c r="T1700" i="1" s="1"/>
  <c r="AH1700" i="1"/>
  <c r="CV1700" i="1" s="1"/>
  <c r="U1700" i="1" s="1"/>
  <c r="AI1700" i="1"/>
  <c r="CW1700" i="1" s="1"/>
  <c r="V1700" i="1" s="1"/>
  <c r="AJ1700" i="1"/>
  <c r="CR1700" i="1"/>
  <c r="Q1700" i="1" s="1"/>
  <c r="CS1700" i="1"/>
  <c r="R1700" i="1" s="1"/>
  <c r="CT1700" i="1"/>
  <c r="CX1700" i="1"/>
  <c r="W1700" i="1" s="1"/>
  <c r="FR1700" i="1"/>
  <c r="GL1700" i="1"/>
  <c r="GO1700" i="1"/>
  <c r="GP1700" i="1"/>
  <c r="GV1700" i="1"/>
  <c r="HC1700" i="1" s="1"/>
  <c r="GX1700" i="1" s="1"/>
  <c r="I1701" i="1"/>
  <c r="N1701" i="1"/>
  <c r="S1701" i="1"/>
  <c r="CY1701" i="1" s="1"/>
  <c r="X1701" i="1" s="1"/>
  <c r="AB1701" i="1"/>
  <c r="AC1701" i="1"/>
  <c r="CQ1701" i="1" s="1"/>
  <c r="P1701" i="1" s="1"/>
  <c r="CP1701" i="1" s="1"/>
  <c r="O1701" i="1" s="1"/>
  <c r="AD1701" i="1"/>
  <c r="AE1701" i="1"/>
  <c r="AF1701" i="1"/>
  <c r="AG1701" i="1"/>
  <c r="CU1701" i="1" s="1"/>
  <c r="T1701" i="1" s="1"/>
  <c r="AH1701" i="1"/>
  <c r="CV1701" i="1" s="1"/>
  <c r="U1701" i="1" s="1"/>
  <c r="AI1701" i="1"/>
  <c r="CW1701" i="1" s="1"/>
  <c r="V1701" i="1" s="1"/>
  <c r="AJ1701" i="1"/>
  <c r="CR1701" i="1"/>
  <c r="Q1701" i="1" s="1"/>
  <c r="CS1701" i="1"/>
  <c r="R1701" i="1" s="1"/>
  <c r="CT1701" i="1"/>
  <c r="CX1701" i="1"/>
  <c r="W1701" i="1" s="1"/>
  <c r="FR1701" i="1"/>
  <c r="GL1701" i="1"/>
  <c r="GO1701" i="1"/>
  <c r="GP1701" i="1"/>
  <c r="GV1701" i="1"/>
  <c r="HC1701" i="1" s="1"/>
  <c r="GX1701" i="1" s="1"/>
  <c r="I1702" i="1"/>
  <c r="N1702" i="1"/>
  <c r="S1702" i="1"/>
  <c r="CY1702" i="1" s="1"/>
  <c r="X1702" i="1" s="1"/>
  <c r="AB1702" i="1"/>
  <c r="AC1702" i="1"/>
  <c r="CQ1702" i="1" s="1"/>
  <c r="P1702" i="1" s="1"/>
  <c r="AD1702" i="1"/>
  <c r="AE1702" i="1"/>
  <c r="AF1702" i="1"/>
  <c r="AG1702" i="1"/>
  <c r="CU1702" i="1" s="1"/>
  <c r="T1702" i="1" s="1"/>
  <c r="AH1702" i="1"/>
  <c r="CV1702" i="1" s="1"/>
  <c r="U1702" i="1" s="1"/>
  <c r="AI1702" i="1"/>
  <c r="CW1702" i="1" s="1"/>
  <c r="V1702" i="1" s="1"/>
  <c r="AJ1702" i="1"/>
  <c r="CR1702" i="1"/>
  <c r="Q1702" i="1" s="1"/>
  <c r="CS1702" i="1"/>
  <c r="R1702" i="1" s="1"/>
  <c r="CT1702" i="1"/>
  <c r="CX1702" i="1"/>
  <c r="W1702" i="1" s="1"/>
  <c r="FR1702" i="1"/>
  <c r="GL1702" i="1"/>
  <c r="GO1702" i="1"/>
  <c r="GP1702" i="1"/>
  <c r="GV1702" i="1"/>
  <c r="HC1702" i="1" s="1"/>
  <c r="GX1702" i="1" s="1"/>
  <c r="I1703" i="1"/>
  <c r="N1703" i="1"/>
  <c r="S1703" i="1"/>
  <c r="CY1703" i="1" s="1"/>
  <c r="X1703" i="1" s="1"/>
  <c r="AB1703" i="1"/>
  <c r="AC1703" i="1"/>
  <c r="CQ1703" i="1" s="1"/>
  <c r="P1703" i="1" s="1"/>
  <c r="CP1703" i="1" s="1"/>
  <c r="O1703" i="1" s="1"/>
  <c r="AD1703" i="1"/>
  <c r="AE1703" i="1"/>
  <c r="AF1703" i="1"/>
  <c r="AG1703" i="1"/>
  <c r="CU1703" i="1" s="1"/>
  <c r="T1703" i="1" s="1"/>
  <c r="AH1703" i="1"/>
  <c r="CV1703" i="1" s="1"/>
  <c r="U1703" i="1" s="1"/>
  <c r="AI1703" i="1"/>
  <c r="CW1703" i="1" s="1"/>
  <c r="V1703" i="1" s="1"/>
  <c r="AJ1703" i="1"/>
  <c r="CR1703" i="1"/>
  <c r="Q1703" i="1" s="1"/>
  <c r="CS1703" i="1"/>
  <c r="R1703" i="1" s="1"/>
  <c r="CT1703" i="1"/>
  <c r="CX1703" i="1"/>
  <c r="W1703" i="1" s="1"/>
  <c r="FR1703" i="1"/>
  <c r="GL1703" i="1"/>
  <c r="GO1703" i="1"/>
  <c r="GP1703" i="1"/>
  <c r="GV1703" i="1"/>
  <c r="HC1703" i="1" s="1"/>
  <c r="GX1703" i="1" s="1"/>
  <c r="I1704" i="1"/>
  <c r="N1704" i="1"/>
  <c r="S1704" i="1"/>
  <c r="CY1704" i="1" s="1"/>
  <c r="X1704" i="1" s="1"/>
  <c r="AB1704" i="1"/>
  <c r="AC1704" i="1"/>
  <c r="CQ1704" i="1" s="1"/>
  <c r="P1704" i="1" s="1"/>
  <c r="AD1704" i="1"/>
  <c r="AE1704" i="1"/>
  <c r="AF1704" i="1"/>
  <c r="AG1704" i="1"/>
  <c r="CU1704" i="1" s="1"/>
  <c r="T1704" i="1" s="1"/>
  <c r="AH1704" i="1"/>
  <c r="CV1704" i="1" s="1"/>
  <c r="U1704" i="1" s="1"/>
  <c r="AI1704" i="1"/>
  <c r="CW1704" i="1" s="1"/>
  <c r="V1704" i="1" s="1"/>
  <c r="AJ1704" i="1"/>
  <c r="CR1704" i="1"/>
  <c r="Q1704" i="1" s="1"/>
  <c r="CS1704" i="1"/>
  <c r="R1704" i="1" s="1"/>
  <c r="CT1704" i="1"/>
  <c r="CX1704" i="1"/>
  <c r="W1704" i="1" s="1"/>
  <c r="FR1704" i="1"/>
  <c r="GL1704" i="1"/>
  <c r="GO1704" i="1"/>
  <c r="GP1704" i="1"/>
  <c r="GV1704" i="1"/>
  <c r="HC1704" i="1" s="1"/>
  <c r="GX1704" i="1" s="1"/>
  <c r="C1705" i="1"/>
  <c r="D1705" i="1"/>
  <c r="N1705" i="1"/>
  <c r="R1705" i="1"/>
  <c r="AC1705" i="1"/>
  <c r="CQ1705" i="1" s="1"/>
  <c r="P1705" i="1" s="1"/>
  <c r="AD1705" i="1"/>
  <c r="AE1705" i="1"/>
  <c r="AF1705" i="1"/>
  <c r="AG1705" i="1"/>
  <c r="CU1705" i="1" s="1"/>
  <c r="T1705" i="1" s="1"/>
  <c r="AH1705" i="1"/>
  <c r="CV1705" i="1" s="1"/>
  <c r="U1705" i="1" s="1"/>
  <c r="AI1705" i="1"/>
  <c r="AJ1705" i="1"/>
  <c r="CR1705" i="1"/>
  <c r="Q1705" i="1" s="1"/>
  <c r="CS1705" i="1"/>
  <c r="CW1705" i="1"/>
  <c r="V1705" i="1" s="1"/>
  <c r="CX1705" i="1"/>
  <c r="W1705" i="1" s="1"/>
  <c r="FR1705" i="1"/>
  <c r="GL1705" i="1"/>
  <c r="GO1705" i="1"/>
  <c r="GP1705" i="1"/>
  <c r="GV1705" i="1"/>
  <c r="HC1705" i="1"/>
  <c r="GX1705" i="1" s="1"/>
  <c r="C1706" i="1"/>
  <c r="D1706" i="1"/>
  <c r="N1706" i="1"/>
  <c r="W1706" i="1"/>
  <c r="AC1706" i="1"/>
  <c r="CQ1706" i="1" s="1"/>
  <c r="P1706" i="1" s="1"/>
  <c r="AE1706" i="1"/>
  <c r="CS1706" i="1" s="1"/>
  <c r="R1706" i="1" s="1"/>
  <c r="AF1706" i="1"/>
  <c r="CT1706" i="1" s="1"/>
  <c r="S1706" i="1" s="1"/>
  <c r="AG1706" i="1"/>
  <c r="CU1706" i="1" s="1"/>
  <c r="T1706" i="1" s="1"/>
  <c r="AH1706" i="1"/>
  <c r="AI1706" i="1"/>
  <c r="AJ1706" i="1"/>
  <c r="CV1706" i="1"/>
  <c r="U1706" i="1" s="1"/>
  <c r="CW1706" i="1"/>
  <c r="V1706" i="1" s="1"/>
  <c r="CX1706" i="1"/>
  <c r="FR1706" i="1"/>
  <c r="GL1706" i="1"/>
  <c r="GO1706" i="1"/>
  <c r="GP1706" i="1"/>
  <c r="GV1706" i="1"/>
  <c r="GX1706" i="1"/>
  <c r="HC1706" i="1"/>
  <c r="I1707" i="1"/>
  <c r="N1707" i="1"/>
  <c r="W1707" i="1"/>
  <c r="AC1707" i="1"/>
  <c r="AE1707" i="1"/>
  <c r="CS1707" i="1" s="1"/>
  <c r="R1707" i="1" s="1"/>
  <c r="AF1707" i="1"/>
  <c r="CT1707" i="1" s="1"/>
  <c r="S1707" i="1" s="1"/>
  <c r="AG1707" i="1"/>
  <c r="CU1707" i="1" s="1"/>
  <c r="T1707" i="1" s="1"/>
  <c r="AH1707" i="1"/>
  <c r="AI1707" i="1"/>
  <c r="AJ1707" i="1"/>
  <c r="CQ1707" i="1"/>
  <c r="P1707" i="1" s="1"/>
  <c r="CV1707" i="1"/>
  <c r="U1707" i="1" s="1"/>
  <c r="CW1707" i="1"/>
  <c r="V1707" i="1" s="1"/>
  <c r="CX1707" i="1"/>
  <c r="FR1707" i="1"/>
  <c r="GL1707" i="1"/>
  <c r="GO1707" i="1"/>
  <c r="GP1707" i="1"/>
  <c r="GV1707" i="1"/>
  <c r="GX1707" i="1"/>
  <c r="HC1707" i="1"/>
  <c r="I1708" i="1"/>
  <c r="N1708" i="1"/>
  <c r="W1708" i="1"/>
  <c r="AC1708" i="1"/>
  <c r="AE1708" i="1"/>
  <c r="CS1708" i="1" s="1"/>
  <c r="R1708" i="1" s="1"/>
  <c r="AF1708" i="1"/>
  <c r="CT1708" i="1" s="1"/>
  <c r="S1708" i="1" s="1"/>
  <c r="AG1708" i="1"/>
  <c r="CU1708" i="1" s="1"/>
  <c r="T1708" i="1" s="1"/>
  <c r="AH1708" i="1"/>
  <c r="AI1708" i="1"/>
  <c r="AJ1708" i="1"/>
  <c r="CQ1708" i="1"/>
  <c r="P1708" i="1" s="1"/>
  <c r="CV1708" i="1"/>
  <c r="U1708" i="1" s="1"/>
  <c r="CW1708" i="1"/>
  <c r="V1708" i="1" s="1"/>
  <c r="CX1708" i="1"/>
  <c r="FR1708" i="1"/>
  <c r="GL1708" i="1"/>
  <c r="GO1708" i="1"/>
  <c r="GP1708" i="1"/>
  <c r="GV1708" i="1"/>
  <c r="GX1708" i="1"/>
  <c r="HC1708" i="1"/>
  <c r="I1709" i="1"/>
  <c r="N1709" i="1"/>
  <c r="W1709" i="1"/>
  <c r="AC1709" i="1"/>
  <c r="AE1709" i="1"/>
  <c r="CS1709" i="1" s="1"/>
  <c r="R1709" i="1" s="1"/>
  <c r="AF1709" i="1"/>
  <c r="CT1709" i="1" s="1"/>
  <c r="S1709" i="1" s="1"/>
  <c r="AG1709" i="1"/>
  <c r="CU1709" i="1" s="1"/>
  <c r="T1709" i="1" s="1"/>
  <c r="AH1709" i="1"/>
  <c r="AI1709" i="1"/>
  <c r="AJ1709" i="1"/>
  <c r="CQ1709" i="1"/>
  <c r="P1709" i="1" s="1"/>
  <c r="CV1709" i="1"/>
  <c r="U1709" i="1" s="1"/>
  <c r="CW1709" i="1"/>
  <c r="V1709" i="1" s="1"/>
  <c r="CX1709" i="1"/>
  <c r="FR1709" i="1"/>
  <c r="GL1709" i="1"/>
  <c r="GO1709" i="1"/>
  <c r="GP1709" i="1"/>
  <c r="GV1709" i="1"/>
  <c r="GX1709" i="1"/>
  <c r="HC1709" i="1"/>
  <c r="I1710" i="1"/>
  <c r="N1710" i="1"/>
  <c r="W1710" i="1"/>
  <c r="AC1710" i="1"/>
  <c r="AE1710" i="1"/>
  <c r="CS1710" i="1" s="1"/>
  <c r="R1710" i="1" s="1"/>
  <c r="AF1710" i="1"/>
  <c r="CT1710" i="1" s="1"/>
  <c r="S1710" i="1" s="1"/>
  <c r="AG1710" i="1"/>
  <c r="CU1710" i="1" s="1"/>
  <c r="T1710" i="1" s="1"/>
  <c r="AH1710" i="1"/>
  <c r="AI1710" i="1"/>
  <c r="AJ1710" i="1"/>
  <c r="CQ1710" i="1"/>
  <c r="P1710" i="1" s="1"/>
  <c r="CV1710" i="1"/>
  <c r="U1710" i="1" s="1"/>
  <c r="CW1710" i="1"/>
  <c r="V1710" i="1" s="1"/>
  <c r="CX1710" i="1"/>
  <c r="FR1710" i="1"/>
  <c r="GL1710" i="1"/>
  <c r="GO1710" i="1"/>
  <c r="GP1710" i="1"/>
  <c r="GV1710" i="1"/>
  <c r="GX1710" i="1"/>
  <c r="HC1710" i="1"/>
  <c r="I1711" i="1"/>
  <c r="N1711" i="1"/>
  <c r="W1711" i="1"/>
  <c r="AC1711" i="1"/>
  <c r="AE1711" i="1"/>
  <c r="CS1711" i="1" s="1"/>
  <c r="R1711" i="1" s="1"/>
  <c r="AF1711" i="1"/>
  <c r="CT1711" i="1" s="1"/>
  <c r="S1711" i="1" s="1"/>
  <c r="AG1711" i="1"/>
  <c r="CU1711" i="1" s="1"/>
  <c r="T1711" i="1" s="1"/>
  <c r="AH1711" i="1"/>
  <c r="AI1711" i="1"/>
  <c r="AJ1711" i="1"/>
  <c r="CQ1711" i="1"/>
  <c r="P1711" i="1" s="1"/>
  <c r="CV1711" i="1"/>
  <c r="U1711" i="1" s="1"/>
  <c r="CW1711" i="1"/>
  <c r="V1711" i="1" s="1"/>
  <c r="CX1711" i="1"/>
  <c r="FR1711" i="1"/>
  <c r="GL1711" i="1"/>
  <c r="GO1711" i="1"/>
  <c r="GP1711" i="1"/>
  <c r="GV1711" i="1"/>
  <c r="GX1711" i="1"/>
  <c r="HC1711" i="1"/>
  <c r="I1712" i="1"/>
  <c r="N1712" i="1"/>
  <c r="W1712" i="1"/>
  <c r="AC1712" i="1"/>
  <c r="AE1712" i="1"/>
  <c r="CS1712" i="1" s="1"/>
  <c r="R1712" i="1" s="1"/>
  <c r="AF1712" i="1"/>
  <c r="CT1712" i="1" s="1"/>
  <c r="S1712" i="1" s="1"/>
  <c r="AG1712" i="1"/>
  <c r="CU1712" i="1" s="1"/>
  <c r="T1712" i="1" s="1"/>
  <c r="AH1712" i="1"/>
  <c r="AI1712" i="1"/>
  <c r="AJ1712" i="1"/>
  <c r="CQ1712" i="1"/>
  <c r="P1712" i="1" s="1"/>
  <c r="CV1712" i="1"/>
  <c r="U1712" i="1" s="1"/>
  <c r="CW1712" i="1"/>
  <c r="V1712" i="1" s="1"/>
  <c r="CX1712" i="1"/>
  <c r="FR1712" i="1"/>
  <c r="GL1712" i="1"/>
  <c r="GO1712" i="1"/>
  <c r="GP1712" i="1"/>
  <c r="GV1712" i="1"/>
  <c r="GX1712" i="1"/>
  <c r="HC1712" i="1"/>
  <c r="I1713" i="1"/>
  <c r="N1713" i="1"/>
  <c r="W1713" i="1"/>
  <c r="AC1713" i="1"/>
  <c r="AE1713" i="1"/>
  <c r="CS1713" i="1" s="1"/>
  <c r="R1713" i="1" s="1"/>
  <c r="AF1713" i="1"/>
  <c r="CT1713" i="1" s="1"/>
  <c r="S1713" i="1" s="1"/>
  <c r="AG1713" i="1"/>
  <c r="CU1713" i="1" s="1"/>
  <c r="T1713" i="1" s="1"/>
  <c r="AH1713" i="1"/>
  <c r="AI1713" i="1"/>
  <c r="AJ1713" i="1"/>
  <c r="CQ1713" i="1"/>
  <c r="P1713" i="1" s="1"/>
  <c r="CV1713" i="1"/>
  <c r="U1713" i="1" s="1"/>
  <c r="CW1713" i="1"/>
  <c r="V1713" i="1" s="1"/>
  <c r="CX1713" i="1"/>
  <c r="FR1713" i="1"/>
  <c r="GL1713" i="1"/>
  <c r="GO1713" i="1"/>
  <c r="GP1713" i="1"/>
  <c r="GV1713" i="1"/>
  <c r="GX1713" i="1"/>
  <c r="HC1713" i="1"/>
  <c r="I1714" i="1"/>
  <c r="N1714" i="1"/>
  <c r="W1714" i="1"/>
  <c r="AC1714" i="1"/>
  <c r="AE1714" i="1"/>
  <c r="CS1714" i="1" s="1"/>
  <c r="R1714" i="1" s="1"/>
  <c r="AF1714" i="1"/>
  <c r="CT1714" i="1" s="1"/>
  <c r="S1714" i="1" s="1"/>
  <c r="AG1714" i="1"/>
  <c r="CU1714" i="1" s="1"/>
  <c r="T1714" i="1" s="1"/>
  <c r="AH1714" i="1"/>
  <c r="AI1714" i="1"/>
  <c r="AJ1714" i="1"/>
  <c r="CQ1714" i="1"/>
  <c r="P1714" i="1" s="1"/>
  <c r="CV1714" i="1"/>
  <c r="U1714" i="1" s="1"/>
  <c r="CW1714" i="1"/>
  <c r="V1714" i="1" s="1"/>
  <c r="CX1714" i="1"/>
  <c r="FR1714" i="1"/>
  <c r="GL1714" i="1"/>
  <c r="GO1714" i="1"/>
  <c r="GP1714" i="1"/>
  <c r="GV1714" i="1"/>
  <c r="GX1714" i="1"/>
  <c r="HC1714" i="1"/>
  <c r="I1715" i="1"/>
  <c r="N1715" i="1"/>
  <c r="W1715" i="1"/>
  <c r="AC1715" i="1"/>
  <c r="AE1715" i="1"/>
  <c r="CS1715" i="1" s="1"/>
  <c r="R1715" i="1" s="1"/>
  <c r="AF1715" i="1"/>
  <c r="CT1715" i="1" s="1"/>
  <c r="S1715" i="1" s="1"/>
  <c r="AG1715" i="1"/>
  <c r="CU1715" i="1" s="1"/>
  <c r="T1715" i="1" s="1"/>
  <c r="AH1715" i="1"/>
  <c r="AI1715" i="1"/>
  <c r="AJ1715" i="1"/>
  <c r="CQ1715" i="1"/>
  <c r="P1715" i="1" s="1"/>
  <c r="CV1715" i="1"/>
  <c r="U1715" i="1" s="1"/>
  <c r="CW1715" i="1"/>
  <c r="V1715" i="1" s="1"/>
  <c r="CX1715" i="1"/>
  <c r="FR1715" i="1"/>
  <c r="GL1715" i="1"/>
  <c r="GO1715" i="1"/>
  <c r="GP1715" i="1"/>
  <c r="GV1715" i="1"/>
  <c r="GX1715" i="1"/>
  <c r="HC1715" i="1"/>
  <c r="I1716" i="1"/>
  <c r="N1716" i="1"/>
  <c r="W1716" i="1"/>
  <c r="AC1716" i="1"/>
  <c r="AE1716" i="1"/>
  <c r="CS1716" i="1" s="1"/>
  <c r="R1716" i="1" s="1"/>
  <c r="AF1716" i="1"/>
  <c r="CT1716" i="1" s="1"/>
  <c r="S1716" i="1" s="1"/>
  <c r="AG1716" i="1"/>
  <c r="CU1716" i="1" s="1"/>
  <c r="T1716" i="1" s="1"/>
  <c r="AH1716" i="1"/>
  <c r="AI1716" i="1"/>
  <c r="AJ1716" i="1"/>
  <c r="CQ1716" i="1"/>
  <c r="P1716" i="1" s="1"/>
  <c r="CV1716" i="1"/>
  <c r="U1716" i="1" s="1"/>
  <c r="CW1716" i="1"/>
  <c r="V1716" i="1" s="1"/>
  <c r="CX1716" i="1"/>
  <c r="FR1716" i="1"/>
  <c r="GL1716" i="1"/>
  <c r="GO1716" i="1"/>
  <c r="GP1716" i="1"/>
  <c r="GV1716" i="1"/>
  <c r="GX1716" i="1"/>
  <c r="HC1716" i="1"/>
  <c r="C1717" i="1"/>
  <c r="D1717" i="1"/>
  <c r="N1717" i="1"/>
  <c r="V1717" i="1"/>
  <c r="AC1717" i="1"/>
  <c r="CQ1717" i="1" s="1"/>
  <c r="P1717" i="1" s="1"/>
  <c r="AD1717" i="1"/>
  <c r="CR1717" i="1" s="1"/>
  <c r="Q1717" i="1" s="1"/>
  <c r="AE1717" i="1"/>
  <c r="CS1717" i="1" s="1"/>
  <c r="R1717" i="1" s="1"/>
  <c r="AF1717" i="1"/>
  <c r="CT1717" i="1" s="1"/>
  <c r="S1717" i="1" s="1"/>
  <c r="AG1717" i="1"/>
  <c r="AH1717" i="1"/>
  <c r="AI1717" i="1"/>
  <c r="AJ1717" i="1"/>
  <c r="CX1717" i="1" s="1"/>
  <c r="W1717" i="1" s="1"/>
  <c r="CU1717" i="1"/>
  <c r="T1717" i="1" s="1"/>
  <c r="CV1717" i="1"/>
  <c r="U1717" i="1" s="1"/>
  <c r="CW1717" i="1"/>
  <c r="FR1717" i="1"/>
  <c r="GL1717" i="1"/>
  <c r="GO1717" i="1"/>
  <c r="GP1717" i="1"/>
  <c r="GV1717" i="1"/>
  <c r="HC1717" i="1" s="1"/>
  <c r="GX1717" i="1" s="1"/>
  <c r="C1718" i="1"/>
  <c r="D1718" i="1"/>
  <c r="N1718" i="1"/>
  <c r="U1718" i="1"/>
  <c r="AC1718" i="1"/>
  <c r="CQ1718" i="1" s="1"/>
  <c r="P1718" i="1" s="1"/>
  <c r="CP1718" i="1" s="1"/>
  <c r="O1718" i="1" s="1"/>
  <c r="AD1718" i="1"/>
  <c r="CR1718" i="1" s="1"/>
  <c r="Q1718" i="1" s="1"/>
  <c r="AE1718" i="1"/>
  <c r="CS1718" i="1" s="1"/>
  <c r="R1718" i="1" s="1"/>
  <c r="AF1718" i="1"/>
  <c r="AG1718" i="1"/>
  <c r="AH1718" i="1"/>
  <c r="AI1718" i="1"/>
  <c r="CW1718" i="1" s="1"/>
  <c r="V1718" i="1" s="1"/>
  <c r="AJ1718" i="1"/>
  <c r="CX1718" i="1" s="1"/>
  <c r="W1718" i="1" s="1"/>
  <c r="CT1718" i="1"/>
  <c r="S1718" i="1" s="1"/>
  <c r="CU1718" i="1"/>
  <c r="T1718" i="1" s="1"/>
  <c r="CV1718" i="1"/>
  <c r="FR1718" i="1"/>
  <c r="GL1718" i="1"/>
  <c r="GO1718" i="1"/>
  <c r="GP1718" i="1"/>
  <c r="GV1718" i="1"/>
  <c r="HC1718" i="1" s="1"/>
  <c r="GX1718" i="1" s="1"/>
  <c r="I1719" i="1"/>
  <c r="N1719" i="1"/>
  <c r="U1719" i="1"/>
  <c r="AC1719" i="1"/>
  <c r="CQ1719" i="1" s="1"/>
  <c r="P1719" i="1" s="1"/>
  <c r="AD1719" i="1"/>
  <c r="CR1719" i="1" s="1"/>
  <c r="Q1719" i="1" s="1"/>
  <c r="AE1719" i="1"/>
  <c r="CS1719" i="1" s="1"/>
  <c r="R1719" i="1" s="1"/>
  <c r="AF1719" i="1"/>
  <c r="AG1719" i="1"/>
  <c r="AH1719" i="1"/>
  <c r="AI1719" i="1"/>
  <c r="CW1719" i="1" s="1"/>
  <c r="V1719" i="1" s="1"/>
  <c r="AJ1719" i="1"/>
  <c r="CX1719" i="1" s="1"/>
  <c r="W1719" i="1" s="1"/>
  <c r="CT1719" i="1"/>
  <c r="S1719" i="1" s="1"/>
  <c r="CU1719" i="1"/>
  <c r="T1719" i="1" s="1"/>
  <c r="CV1719" i="1"/>
  <c r="FR1719" i="1"/>
  <c r="GL1719" i="1"/>
  <c r="GO1719" i="1"/>
  <c r="GP1719" i="1"/>
  <c r="GV1719" i="1"/>
  <c r="HC1719" i="1" s="1"/>
  <c r="GX1719" i="1" s="1"/>
  <c r="I1720" i="1"/>
  <c r="N1720" i="1"/>
  <c r="U1720" i="1"/>
  <c r="AC1720" i="1"/>
  <c r="CQ1720" i="1" s="1"/>
  <c r="P1720" i="1" s="1"/>
  <c r="AD1720" i="1"/>
  <c r="CR1720" i="1" s="1"/>
  <c r="Q1720" i="1" s="1"/>
  <c r="AE1720" i="1"/>
  <c r="CS1720" i="1" s="1"/>
  <c r="R1720" i="1" s="1"/>
  <c r="AF1720" i="1"/>
  <c r="AG1720" i="1"/>
  <c r="AH1720" i="1"/>
  <c r="AI1720" i="1"/>
  <c r="CW1720" i="1" s="1"/>
  <c r="V1720" i="1" s="1"/>
  <c r="AJ1720" i="1"/>
  <c r="CX1720" i="1" s="1"/>
  <c r="W1720" i="1" s="1"/>
  <c r="CT1720" i="1"/>
  <c r="S1720" i="1" s="1"/>
  <c r="CU1720" i="1"/>
  <c r="T1720" i="1" s="1"/>
  <c r="CV1720" i="1"/>
  <c r="FR1720" i="1"/>
  <c r="GL1720" i="1"/>
  <c r="GO1720" i="1"/>
  <c r="GP1720" i="1"/>
  <c r="GV1720" i="1"/>
  <c r="HC1720" i="1" s="1"/>
  <c r="GX1720" i="1" s="1"/>
  <c r="I1721" i="1"/>
  <c r="N1721" i="1"/>
  <c r="U1721" i="1"/>
  <c r="AC1721" i="1"/>
  <c r="CQ1721" i="1" s="1"/>
  <c r="P1721" i="1" s="1"/>
  <c r="CP1721" i="1" s="1"/>
  <c r="O1721" i="1" s="1"/>
  <c r="AD1721" i="1"/>
  <c r="CR1721" i="1" s="1"/>
  <c r="Q1721" i="1" s="1"/>
  <c r="AE1721" i="1"/>
  <c r="CS1721" i="1" s="1"/>
  <c r="R1721" i="1" s="1"/>
  <c r="AF1721" i="1"/>
  <c r="AG1721" i="1"/>
  <c r="AH1721" i="1"/>
  <c r="AI1721" i="1"/>
  <c r="CW1721" i="1" s="1"/>
  <c r="V1721" i="1" s="1"/>
  <c r="AJ1721" i="1"/>
  <c r="CX1721" i="1" s="1"/>
  <c r="W1721" i="1" s="1"/>
  <c r="CT1721" i="1"/>
  <c r="S1721" i="1" s="1"/>
  <c r="CU1721" i="1"/>
  <c r="T1721" i="1" s="1"/>
  <c r="CV1721" i="1"/>
  <c r="FR1721" i="1"/>
  <c r="GL1721" i="1"/>
  <c r="GO1721" i="1"/>
  <c r="GP1721" i="1"/>
  <c r="GV1721" i="1"/>
  <c r="HC1721" i="1" s="1"/>
  <c r="GX1721" i="1" s="1"/>
  <c r="I1722" i="1"/>
  <c r="N1722" i="1"/>
  <c r="U1722" i="1"/>
  <c r="AC1722" i="1"/>
  <c r="CQ1722" i="1" s="1"/>
  <c r="P1722" i="1" s="1"/>
  <c r="AD1722" i="1"/>
  <c r="CR1722" i="1" s="1"/>
  <c r="Q1722" i="1" s="1"/>
  <c r="AE1722" i="1"/>
  <c r="CS1722" i="1" s="1"/>
  <c r="R1722" i="1" s="1"/>
  <c r="AF1722" i="1"/>
  <c r="AG1722" i="1"/>
  <c r="AH1722" i="1"/>
  <c r="AI1722" i="1"/>
  <c r="CW1722" i="1" s="1"/>
  <c r="V1722" i="1" s="1"/>
  <c r="AJ1722" i="1"/>
  <c r="CX1722" i="1" s="1"/>
  <c r="W1722" i="1" s="1"/>
  <c r="CT1722" i="1"/>
  <c r="S1722" i="1" s="1"/>
  <c r="CU1722" i="1"/>
  <c r="T1722" i="1" s="1"/>
  <c r="CV1722" i="1"/>
  <c r="FR1722" i="1"/>
  <c r="GL1722" i="1"/>
  <c r="GO1722" i="1"/>
  <c r="GP1722" i="1"/>
  <c r="GV1722" i="1"/>
  <c r="HC1722" i="1" s="1"/>
  <c r="GX1722" i="1" s="1"/>
  <c r="I1723" i="1"/>
  <c r="N1723" i="1"/>
  <c r="U1723" i="1"/>
  <c r="AC1723" i="1"/>
  <c r="CQ1723" i="1" s="1"/>
  <c r="P1723" i="1" s="1"/>
  <c r="AD1723" i="1"/>
  <c r="CR1723" i="1" s="1"/>
  <c r="Q1723" i="1" s="1"/>
  <c r="AE1723" i="1"/>
  <c r="CS1723" i="1" s="1"/>
  <c r="R1723" i="1" s="1"/>
  <c r="AF1723" i="1"/>
  <c r="AG1723" i="1"/>
  <c r="AH1723" i="1"/>
  <c r="AI1723" i="1"/>
  <c r="CW1723" i="1" s="1"/>
  <c r="V1723" i="1" s="1"/>
  <c r="AJ1723" i="1"/>
  <c r="CX1723" i="1" s="1"/>
  <c r="W1723" i="1" s="1"/>
  <c r="CT1723" i="1"/>
  <c r="S1723" i="1" s="1"/>
  <c r="CU1723" i="1"/>
  <c r="T1723" i="1" s="1"/>
  <c r="CV1723" i="1"/>
  <c r="FR1723" i="1"/>
  <c r="GL1723" i="1"/>
  <c r="GO1723" i="1"/>
  <c r="GP1723" i="1"/>
  <c r="GV1723" i="1"/>
  <c r="HC1723" i="1" s="1"/>
  <c r="GX1723" i="1" s="1"/>
  <c r="I1724" i="1"/>
  <c r="N1724" i="1"/>
  <c r="U1724" i="1"/>
  <c r="AC1724" i="1"/>
  <c r="CQ1724" i="1" s="1"/>
  <c r="P1724" i="1" s="1"/>
  <c r="CP1724" i="1" s="1"/>
  <c r="O1724" i="1" s="1"/>
  <c r="AD1724" i="1"/>
  <c r="CR1724" i="1" s="1"/>
  <c r="Q1724" i="1" s="1"/>
  <c r="AE1724" i="1"/>
  <c r="CS1724" i="1" s="1"/>
  <c r="R1724" i="1" s="1"/>
  <c r="AF1724" i="1"/>
  <c r="AG1724" i="1"/>
  <c r="AH1724" i="1"/>
  <c r="AI1724" i="1"/>
  <c r="CW1724" i="1" s="1"/>
  <c r="V1724" i="1" s="1"/>
  <c r="AJ1724" i="1"/>
  <c r="CX1724" i="1" s="1"/>
  <c r="W1724" i="1" s="1"/>
  <c r="CT1724" i="1"/>
  <c r="S1724" i="1" s="1"/>
  <c r="CU1724" i="1"/>
  <c r="T1724" i="1" s="1"/>
  <c r="CV1724" i="1"/>
  <c r="FR1724" i="1"/>
  <c r="GL1724" i="1"/>
  <c r="GO1724" i="1"/>
  <c r="GP1724" i="1"/>
  <c r="GV1724" i="1"/>
  <c r="HC1724" i="1" s="1"/>
  <c r="GX1724" i="1" s="1"/>
  <c r="I1725" i="1"/>
  <c r="N1725" i="1"/>
  <c r="U1725" i="1"/>
  <c r="AC1725" i="1"/>
  <c r="CQ1725" i="1" s="1"/>
  <c r="P1725" i="1" s="1"/>
  <c r="AD1725" i="1"/>
  <c r="CR1725" i="1" s="1"/>
  <c r="Q1725" i="1" s="1"/>
  <c r="AE1725" i="1"/>
  <c r="CS1725" i="1" s="1"/>
  <c r="R1725" i="1" s="1"/>
  <c r="AF1725" i="1"/>
  <c r="AG1725" i="1"/>
  <c r="AH1725" i="1"/>
  <c r="AI1725" i="1"/>
  <c r="CW1725" i="1" s="1"/>
  <c r="V1725" i="1" s="1"/>
  <c r="AJ1725" i="1"/>
  <c r="CX1725" i="1" s="1"/>
  <c r="W1725" i="1" s="1"/>
  <c r="CT1725" i="1"/>
  <c r="S1725" i="1" s="1"/>
  <c r="CU1725" i="1"/>
  <c r="T1725" i="1" s="1"/>
  <c r="CV1725" i="1"/>
  <c r="FR1725" i="1"/>
  <c r="GL1725" i="1"/>
  <c r="GO1725" i="1"/>
  <c r="GP1725" i="1"/>
  <c r="GV1725" i="1"/>
  <c r="HC1725" i="1" s="1"/>
  <c r="GX1725" i="1" s="1"/>
  <c r="I1726" i="1"/>
  <c r="N1726" i="1"/>
  <c r="U1726" i="1"/>
  <c r="AC1726" i="1"/>
  <c r="CQ1726" i="1" s="1"/>
  <c r="P1726" i="1" s="1"/>
  <c r="AD1726" i="1"/>
  <c r="CR1726" i="1" s="1"/>
  <c r="Q1726" i="1" s="1"/>
  <c r="AE1726" i="1"/>
  <c r="CS1726" i="1" s="1"/>
  <c r="R1726" i="1" s="1"/>
  <c r="AF1726" i="1"/>
  <c r="AG1726" i="1"/>
  <c r="AH1726" i="1"/>
  <c r="AI1726" i="1"/>
  <c r="CW1726" i="1" s="1"/>
  <c r="V1726" i="1" s="1"/>
  <c r="AJ1726" i="1"/>
  <c r="CX1726" i="1" s="1"/>
  <c r="W1726" i="1" s="1"/>
  <c r="CT1726" i="1"/>
  <c r="S1726" i="1" s="1"/>
  <c r="CU1726" i="1"/>
  <c r="T1726" i="1" s="1"/>
  <c r="CV1726" i="1"/>
  <c r="FR1726" i="1"/>
  <c r="GL1726" i="1"/>
  <c r="GO1726" i="1"/>
  <c r="GP1726" i="1"/>
  <c r="GV1726" i="1"/>
  <c r="HC1726" i="1" s="1"/>
  <c r="GX1726" i="1" s="1"/>
  <c r="C1727" i="1"/>
  <c r="D1727" i="1"/>
  <c r="N1727" i="1"/>
  <c r="T1727" i="1"/>
  <c r="AC1727" i="1"/>
  <c r="CQ1727" i="1" s="1"/>
  <c r="P1727" i="1" s="1"/>
  <c r="AE1727" i="1"/>
  <c r="AD1727" i="1" s="1"/>
  <c r="AF1727" i="1"/>
  <c r="AG1727" i="1"/>
  <c r="AH1727" i="1"/>
  <c r="CV1727" i="1" s="1"/>
  <c r="U1727" i="1" s="1"/>
  <c r="AI1727" i="1"/>
  <c r="CW1727" i="1" s="1"/>
  <c r="V1727" i="1" s="1"/>
  <c r="AJ1727" i="1"/>
  <c r="CX1727" i="1" s="1"/>
  <c r="W1727" i="1" s="1"/>
  <c r="CS1727" i="1"/>
  <c r="R1727" i="1" s="1"/>
  <c r="CT1727" i="1"/>
  <c r="S1727" i="1" s="1"/>
  <c r="CU1727" i="1"/>
  <c r="FR1727" i="1"/>
  <c r="GL1727" i="1"/>
  <c r="GO1727" i="1"/>
  <c r="GP1727" i="1"/>
  <c r="GV1727" i="1"/>
  <c r="HC1727" i="1" s="1"/>
  <c r="GX1727" i="1" s="1"/>
  <c r="C1728" i="1"/>
  <c r="D1728" i="1"/>
  <c r="N1728" i="1"/>
  <c r="S1728" i="1"/>
  <c r="AC1728" i="1"/>
  <c r="CQ1728" i="1" s="1"/>
  <c r="P1728" i="1" s="1"/>
  <c r="CP1728" i="1" s="1"/>
  <c r="O1728" i="1" s="1"/>
  <c r="AD1728" i="1"/>
  <c r="AE1728" i="1"/>
  <c r="AF1728" i="1"/>
  <c r="AG1728" i="1"/>
  <c r="CU1728" i="1" s="1"/>
  <c r="T1728" i="1" s="1"/>
  <c r="AH1728" i="1"/>
  <c r="CV1728" i="1" s="1"/>
  <c r="U1728" i="1" s="1"/>
  <c r="AI1728" i="1"/>
  <c r="CW1728" i="1" s="1"/>
  <c r="V1728" i="1" s="1"/>
  <c r="AJ1728" i="1"/>
  <c r="CR1728" i="1"/>
  <c r="Q1728" i="1" s="1"/>
  <c r="CS1728" i="1"/>
  <c r="R1728" i="1" s="1"/>
  <c r="CT1728" i="1"/>
  <c r="CX1728" i="1"/>
  <c r="W1728" i="1" s="1"/>
  <c r="FR1728" i="1"/>
  <c r="GL1728" i="1"/>
  <c r="GO1728" i="1"/>
  <c r="GP1728" i="1"/>
  <c r="GV1728" i="1"/>
  <c r="HC1728" i="1" s="1"/>
  <c r="GX1728" i="1" s="1"/>
  <c r="I1729" i="1"/>
  <c r="N1729" i="1"/>
  <c r="S1729" i="1"/>
  <c r="AB1729" i="1"/>
  <c r="AC1729" i="1"/>
  <c r="CQ1729" i="1" s="1"/>
  <c r="P1729" i="1" s="1"/>
  <c r="CP1729" i="1" s="1"/>
  <c r="O1729" i="1" s="1"/>
  <c r="AD1729" i="1"/>
  <c r="AE1729" i="1"/>
  <c r="AF1729" i="1"/>
  <c r="AG1729" i="1"/>
  <c r="CU1729" i="1" s="1"/>
  <c r="T1729" i="1" s="1"/>
  <c r="AH1729" i="1"/>
  <c r="CV1729" i="1" s="1"/>
  <c r="U1729" i="1" s="1"/>
  <c r="AI1729" i="1"/>
  <c r="CW1729" i="1" s="1"/>
  <c r="V1729" i="1" s="1"/>
  <c r="AJ1729" i="1"/>
  <c r="CR1729" i="1"/>
  <c r="Q1729" i="1" s="1"/>
  <c r="CS1729" i="1"/>
  <c r="R1729" i="1" s="1"/>
  <c r="CT1729" i="1"/>
  <c r="CX1729" i="1"/>
  <c r="W1729" i="1" s="1"/>
  <c r="FR1729" i="1"/>
  <c r="GL1729" i="1"/>
  <c r="GO1729" i="1"/>
  <c r="GP1729" i="1"/>
  <c r="GV1729" i="1"/>
  <c r="HC1729" i="1" s="1"/>
  <c r="GX1729" i="1" s="1"/>
  <c r="I1730" i="1"/>
  <c r="N1730" i="1"/>
  <c r="S1730" i="1"/>
  <c r="AB1730" i="1"/>
  <c r="AC1730" i="1"/>
  <c r="CQ1730" i="1" s="1"/>
  <c r="P1730" i="1" s="1"/>
  <c r="CP1730" i="1" s="1"/>
  <c r="O1730" i="1" s="1"/>
  <c r="AD1730" i="1"/>
  <c r="AE1730" i="1"/>
  <c r="AF1730" i="1"/>
  <c r="AG1730" i="1"/>
  <c r="CU1730" i="1" s="1"/>
  <c r="T1730" i="1" s="1"/>
  <c r="AH1730" i="1"/>
  <c r="CV1730" i="1" s="1"/>
  <c r="U1730" i="1" s="1"/>
  <c r="AI1730" i="1"/>
  <c r="CW1730" i="1" s="1"/>
  <c r="V1730" i="1" s="1"/>
  <c r="AJ1730" i="1"/>
  <c r="CR1730" i="1"/>
  <c r="Q1730" i="1" s="1"/>
  <c r="CS1730" i="1"/>
  <c r="R1730" i="1" s="1"/>
  <c r="CT1730" i="1"/>
  <c r="CX1730" i="1"/>
  <c r="W1730" i="1" s="1"/>
  <c r="FR1730" i="1"/>
  <c r="GL1730" i="1"/>
  <c r="GO1730" i="1"/>
  <c r="GP1730" i="1"/>
  <c r="GV1730" i="1"/>
  <c r="HC1730" i="1" s="1"/>
  <c r="GX1730" i="1" s="1"/>
  <c r="I1731" i="1"/>
  <c r="N1731" i="1"/>
  <c r="S1731" i="1"/>
  <c r="AB1731" i="1"/>
  <c r="AC1731" i="1"/>
  <c r="CQ1731" i="1" s="1"/>
  <c r="P1731" i="1" s="1"/>
  <c r="CP1731" i="1" s="1"/>
  <c r="O1731" i="1" s="1"/>
  <c r="AD1731" i="1"/>
  <c r="AE1731" i="1"/>
  <c r="AF1731" i="1"/>
  <c r="AG1731" i="1"/>
  <c r="CU1731" i="1" s="1"/>
  <c r="T1731" i="1" s="1"/>
  <c r="AH1731" i="1"/>
  <c r="CV1731" i="1" s="1"/>
  <c r="U1731" i="1" s="1"/>
  <c r="AI1731" i="1"/>
  <c r="CW1731" i="1" s="1"/>
  <c r="V1731" i="1" s="1"/>
  <c r="AJ1731" i="1"/>
  <c r="CR1731" i="1"/>
  <c r="Q1731" i="1" s="1"/>
  <c r="CS1731" i="1"/>
  <c r="R1731" i="1" s="1"/>
  <c r="CT1731" i="1"/>
  <c r="CX1731" i="1"/>
  <c r="W1731" i="1" s="1"/>
  <c r="FR1731" i="1"/>
  <c r="GL1731" i="1"/>
  <c r="GO1731" i="1"/>
  <c r="GP1731" i="1"/>
  <c r="GV1731" i="1"/>
  <c r="HC1731" i="1" s="1"/>
  <c r="GX1731" i="1" s="1"/>
  <c r="I1732" i="1"/>
  <c r="N1732" i="1"/>
  <c r="S1732" i="1"/>
  <c r="AB1732" i="1"/>
  <c r="AC1732" i="1"/>
  <c r="CQ1732" i="1" s="1"/>
  <c r="P1732" i="1" s="1"/>
  <c r="CP1732" i="1" s="1"/>
  <c r="O1732" i="1" s="1"/>
  <c r="AD1732" i="1"/>
  <c r="AE1732" i="1"/>
  <c r="AF1732" i="1"/>
  <c r="AG1732" i="1"/>
  <c r="CU1732" i="1" s="1"/>
  <c r="T1732" i="1" s="1"/>
  <c r="AH1732" i="1"/>
  <c r="CV1732" i="1" s="1"/>
  <c r="U1732" i="1" s="1"/>
  <c r="AI1732" i="1"/>
  <c r="CW1732" i="1" s="1"/>
  <c r="V1732" i="1" s="1"/>
  <c r="AJ1732" i="1"/>
  <c r="CR1732" i="1"/>
  <c r="Q1732" i="1" s="1"/>
  <c r="CS1732" i="1"/>
  <c r="R1732" i="1" s="1"/>
  <c r="CT1732" i="1"/>
  <c r="CX1732" i="1"/>
  <c r="W1732" i="1" s="1"/>
  <c r="FR1732" i="1"/>
  <c r="GL1732" i="1"/>
  <c r="GO1732" i="1"/>
  <c r="GP1732" i="1"/>
  <c r="GV1732" i="1"/>
  <c r="HC1732" i="1" s="1"/>
  <c r="GX1732" i="1" s="1"/>
  <c r="C1733" i="1"/>
  <c r="D1733" i="1"/>
  <c r="N1733" i="1"/>
  <c r="R1733" i="1"/>
  <c r="AC1733" i="1"/>
  <c r="AB1733" i="1" s="1"/>
  <c r="AE1733" i="1"/>
  <c r="AD1733" i="1" s="1"/>
  <c r="CR1733" i="1" s="1"/>
  <c r="Q1733" i="1" s="1"/>
  <c r="AF1733" i="1"/>
  <c r="CT1733" i="1" s="1"/>
  <c r="S1733" i="1" s="1"/>
  <c r="AG1733" i="1"/>
  <c r="CU1733" i="1" s="1"/>
  <c r="T1733" i="1" s="1"/>
  <c r="AH1733" i="1"/>
  <c r="CV1733" i="1" s="1"/>
  <c r="U1733" i="1" s="1"/>
  <c r="AI1733" i="1"/>
  <c r="AJ1733" i="1"/>
  <c r="CS1733" i="1"/>
  <c r="CW1733" i="1"/>
  <c r="V1733" i="1" s="1"/>
  <c r="CX1733" i="1"/>
  <c r="W1733" i="1" s="1"/>
  <c r="FR1733" i="1"/>
  <c r="GL1733" i="1"/>
  <c r="GO1733" i="1"/>
  <c r="GP1733" i="1"/>
  <c r="GV1733" i="1"/>
  <c r="HC1733" i="1"/>
  <c r="GX1733" i="1" s="1"/>
  <c r="C1734" i="1"/>
  <c r="D1734" i="1"/>
  <c r="N1734" i="1"/>
  <c r="W1734" i="1"/>
  <c r="AC1734" i="1"/>
  <c r="CQ1734" i="1" s="1"/>
  <c r="P1734" i="1" s="1"/>
  <c r="AE1734" i="1"/>
  <c r="CS1734" i="1" s="1"/>
  <c r="R1734" i="1" s="1"/>
  <c r="AF1734" i="1"/>
  <c r="CT1734" i="1" s="1"/>
  <c r="S1734" i="1" s="1"/>
  <c r="AG1734" i="1"/>
  <c r="CU1734" i="1" s="1"/>
  <c r="T1734" i="1" s="1"/>
  <c r="AH1734" i="1"/>
  <c r="AI1734" i="1"/>
  <c r="AJ1734" i="1"/>
  <c r="CV1734" i="1"/>
  <c r="U1734" i="1" s="1"/>
  <c r="CW1734" i="1"/>
  <c r="V1734" i="1" s="1"/>
  <c r="CX1734" i="1"/>
  <c r="FR1734" i="1"/>
  <c r="GL1734" i="1"/>
  <c r="GO1734" i="1"/>
  <c r="GP1734" i="1"/>
  <c r="GV1734" i="1"/>
  <c r="GX1734" i="1"/>
  <c r="HC1734" i="1"/>
  <c r="I1735" i="1"/>
  <c r="N1735" i="1"/>
  <c r="W1735" i="1"/>
  <c r="AC1735" i="1"/>
  <c r="AE1735" i="1"/>
  <c r="CS1735" i="1" s="1"/>
  <c r="R1735" i="1" s="1"/>
  <c r="AF1735" i="1"/>
  <c r="CT1735" i="1" s="1"/>
  <c r="S1735" i="1" s="1"/>
  <c r="AG1735" i="1"/>
  <c r="CU1735" i="1" s="1"/>
  <c r="T1735" i="1" s="1"/>
  <c r="AH1735" i="1"/>
  <c r="AI1735" i="1"/>
  <c r="AJ1735" i="1"/>
  <c r="CQ1735" i="1"/>
  <c r="P1735" i="1" s="1"/>
  <c r="CV1735" i="1"/>
  <c r="U1735" i="1" s="1"/>
  <c r="CW1735" i="1"/>
  <c r="V1735" i="1" s="1"/>
  <c r="CX1735" i="1"/>
  <c r="FR1735" i="1"/>
  <c r="GL1735" i="1"/>
  <c r="GO1735" i="1"/>
  <c r="GP1735" i="1"/>
  <c r="GV1735" i="1"/>
  <c r="GX1735" i="1"/>
  <c r="HC1735" i="1"/>
  <c r="I1736" i="1"/>
  <c r="N1736" i="1"/>
  <c r="T1736" i="1"/>
  <c r="W1736" i="1"/>
  <c r="AC1736" i="1"/>
  <c r="AE1736" i="1"/>
  <c r="CS1736" i="1" s="1"/>
  <c r="R1736" i="1" s="1"/>
  <c r="AF1736" i="1"/>
  <c r="CT1736" i="1" s="1"/>
  <c r="S1736" i="1" s="1"/>
  <c r="AG1736" i="1"/>
  <c r="AH1736" i="1"/>
  <c r="AI1736" i="1"/>
  <c r="AJ1736" i="1"/>
  <c r="CQ1736" i="1"/>
  <c r="P1736" i="1" s="1"/>
  <c r="CU1736" i="1"/>
  <c r="CV1736" i="1"/>
  <c r="U1736" i="1" s="1"/>
  <c r="CW1736" i="1"/>
  <c r="V1736" i="1" s="1"/>
  <c r="CX1736" i="1"/>
  <c r="FR1736" i="1"/>
  <c r="GL1736" i="1"/>
  <c r="GO1736" i="1"/>
  <c r="GP1736" i="1"/>
  <c r="GV1736" i="1"/>
  <c r="GX1736" i="1"/>
  <c r="HC1736" i="1"/>
  <c r="C1737" i="1"/>
  <c r="D1737" i="1"/>
  <c r="N1737" i="1"/>
  <c r="AC1737" i="1"/>
  <c r="CQ1737" i="1" s="1"/>
  <c r="P1737" i="1" s="1"/>
  <c r="AD1737" i="1"/>
  <c r="CR1737" i="1" s="1"/>
  <c r="Q1737" i="1" s="1"/>
  <c r="AE1737" i="1"/>
  <c r="CS1737" i="1" s="1"/>
  <c r="R1737" i="1" s="1"/>
  <c r="AF1737" i="1"/>
  <c r="AG1737" i="1"/>
  <c r="AH1737" i="1"/>
  <c r="AI1737" i="1"/>
  <c r="CW1737" i="1" s="1"/>
  <c r="V1737" i="1" s="1"/>
  <c r="AJ1737" i="1"/>
  <c r="CX1737" i="1" s="1"/>
  <c r="W1737" i="1" s="1"/>
  <c r="CT1737" i="1"/>
  <c r="S1737" i="1" s="1"/>
  <c r="CU1737" i="1"/>
  <c r="T1737" i="1" s="1"/>
  <c r="CV1737" i="1"/>
  <c r="U1737" i="1" s="1"/>
  <c r="FR1737" i="1"/>
  <c r="GL1737" i="1"/>
  <c r="GO1737" i="1"/>
  <c r="GP1737" i="1"/>
  <c r="GV1737" i="1"/>
  <c r="HC1737" i="1" s="1"/>
  <c r="GX1737" i="1" s="1"/>
  <c r="C1738" i="1"/>
  <c r="D1738" i="1"/>
  <c r="N1738" i="1"/>
  <c r="T1738" i="1"/>
  <c r="AC1738" i="1"/>
  <c r="CQ1738" i="1" s="1"/>
  <c r="P1738" i="1" s="1"/>
  <c r="AE1738" i="1"/>
  <c r="AD1738" i="1" s="1"/>
  <c r="CR1738" i="1" s="1"/>
  <c r="Q1738" i="1" s="1"/>
  <c r="AF1738" i="1"/>
  <c r="AG1738" i="1"/>
  <c r="AH1738" i="1"/>
  <c r="CV1738" i="1" s="1"/>
  <c r="U1738" i="1" s="1"/>
  <c r="AI1738" i="1"/>
  <c r="CW1738" i="1" s="1"/>
  <c r="V1738" i="1" s="1"/>
  <c r="AJ1738" i="1"/>
  <c r="CX1738" i="1" s="1"/>
  <c r="W1738" i="1" s="1"/>
  <c r="CS1738" i="1"/>
  <c r="R1738" i="1" s="1"/>
  <c r="CT1738" i="1"/>
  <c r="S1738" i="1" s="1"/>
  <c r="CU1738" i="1"/>
  <c r="FR1738" i="1"/>
  <c r="GL1738" i="1"/>
  <c r="GO1738" i="1"/>
  <c r="GP1738" i="1"/>
  <c r="GV1738" i="1"/>
  <c r="GX1738" i="1"/>
  <c r="HC1738" i="1"/>
  <c r="I1739" i="1"/>
  <c r="N1739" i="1"/>
  <c r="T1739" i="1"/>
  <c r="W1739" i="1"/>
  <c r="AC1739" i="1"/>
  <c r="CQ1739" i="1" s="1"/>
  <c r="P1739" i="1" s="1"/>
  <c r="AE1739" i="1"/>
  <c r="AD1739" i="1" s="1"/>
  <c r="CR1739" i="1" s="1"/>
  <c r="Q1739" i="1" s="1"/>
  <c r="AF1739" i="1"/>
  <c r="AG1739" i="1"/>
  <c r="AH1739" i="1"/>
  <c r="CV1739" i="1" s="1"/>
  <c r="U1739" i="1" s="1"/>
  <c r="AI1739" i="1"/>
  <c r="CW1739" i="1" s="1"/>
  <c r="V1739" i="1" s="1"/>
  <c r="AJ1739" i="1"/>
  <c r="CS1739" i="1"/>
  <c r="R1739" i="1" s="1"/>
  <c r="CT1739" i="1"/>
  <c r="S1739" i="1" s="1"/>
  <c r="CU1739" i="1"/>
  <c r="CX1739" i="1"/>
  <c r="FR1739" i="1"/>
  <c r="GL1739" i="1"/>
  <c r="GO1739" i="1"/>
  <c r="GP1739" i="1"/>
  <c r="GV1739" i="1"/>
  <c r="HC1739" i="1" s="1"/>
  <c r="GX1739" i="1" s="1"/>
  <c r="I1740" i="1"/>
  <c r="N1740" i="1"/>
  <c r="T1740" i="1"/>
  <c r="U1740" i="1"/>
  <c r="AC1740" i="1"/>
  <c r="CQ1740" i="1" s="1"/>
  <c r="P1740" i="1" s="1"/>
  <c r="CP1740" i="1" s="1"/>
  <c r="O1740" i="1" s="1"/>
  <c r="AE1740" i="1"/>
  <c r="AD1740" i="1" s="1"/>
  <c r="CR1740" i="1" s="1"/>
  <c r="Q1740" i="1" s="1"/>
  <c r="AF1740" i="1"/>
  <c r="AG1740" i="1"/>
  <c r="AH1740" i="1"/>
  <c r="AI1740" i="1"/>
  <c r="CW1740" i="1" s="1"/>
  <c r="V1740" i="1" s="1"/>
  <c r="AJ1740" i="1"/>
  <c r="CS1740" i="1"/>
  <c r="R1740" i="1" s="1"/>
  <c r="CT1740" i="1"/>
  <c r="S1740" i="1" s="1"/>
  <c r="CU1740" i="1"/>
  <c r="CV1740" i="1"/>
  <c r="CX1740" i="1"/>
  <c r="W1740" i="1" s="1"/>
  <c r="FR1740" i="1"/>
  <c r="GL1740" i="1"/>
  <c r="GO1740" i="1"/>
  <c r="GP1740" i="1"/>
  <c r="GV1740" i="1"/>
  <c r="HC1740" i="1" s="1"/>
  <c r="GX1740" i="1" s="1"/>
  <c r="I1741" i="1"/>
  <c r="N1741" i="1"/>
  <c r="T1741" i="1"/>
  <c r="U1741" i="1"/>
  <c r="AC1741" i="1"/>
  <c r="CQ1741" i="1" s="1"/>
  <c r="P1741" i="1" s="1"/>
  <c r="CP1741" i="1" s="1"/>
  <c r="O1741" i="1" s="1"/>
  <c r="AE1741" i="1"/>
  <c r="AD1741" i="1" s="1"/>
  <c r="CR1741" i="1" s="1"/>
  <c r="Q1741" i="1" s="1"/>
  <c r="AF1741" i="1"/>
  <c r="AG1741" i="1"/>
  <c r="AH1741" i="1"/>
  <c r="AI1741" i="1"/>
  <c r="CW1741" i="1" s="1"/>
  <c r="V1741" i="1" s="1"/>
  <c r="AJ1741" i="1"/>
  <c r="CS1741" i="1"/>
  <c r="R1741" i="1" s="1"/>
  <c r="CT1741" i="1"/>
  <c r="S1741" i="1" s="1"/>
  <c r="CU1741" i="1"/>
  <c r="CV1741" i="1"/>
  <c r="CX1741" i="1"/>
  <c r="W1741" i="1" s="1"/>
  <c r="FR1741" i="1"/>
  <c r="GL1741" i="1"/>
  <c r="GO1741" i="1"/>
  <c r="GP1741" i="1"/>
  <c r="GV1741" i="1"/>
  <c r="HC1741" i="1" s="1"/>
  <c r="GX1741" i="1" s="1"/>
  <c r="I1742" i="1"/>
  <c r="N1742" i="1"/>
  <c r="U1742" i="1"/>
  <c r="AC1742" i="1"/>
  <c r="CQ1742" i="1" s="1"/>
  <c r="P1742" i="1" s="1"/>
  <c r="AE1742" i="1"/>
  <c r="AD1742" i="1" s="1"/>
  <c r="CR1742" i="1" s="1"/>
  <c r="Q1742" i="1" s="1"/>
  <c r="AF1742" i="1"/>
  <c r="AG1742" i="1"/>
  <c r="AH1742" i="1"/>
  <c r="AI1742" i="1"/>
  <c r="CW1742" i="1" s="1"/>
  <c r="V1742" i="1" s="1"/>
  <c r="AJ1742" i="1"/>
  <c r="CS1742" i="1"/>
  <c r="R1742" i="1" s="1"/>
  <c r="CT1742" i="1"/>
  <c r="S1742" i="1" s="1"/>
  <c r="CU1742" i="1"/>
  <c r="T1742" i="1" s="1"/>
  <c r="CV1742" i="1"/>
  <c r="CX1742" i="1"/>
  <c r="W1742" i="1" s="1"/>
  <c r="FR1742" i="1"/>
  <c r="GL1742" i="1"/>
  <c r="GO1742" i="1"/>
  <c r="GP1742" i="1"/>
  <c r="GV1742" i="1"/>
  <c r="HC1742" i="1" s="1"/>
  <c r="GX1742" i="1" s="1"/>
  <c r="I1743" i="1"/>
  <c r="N1743" i="1"/>
  <c r="U1743" i="1"/>
  <c r="AC1743" i="1"/>
  <c r="CQ1743" i="1" s="1"/>
  <c r="P1743" i="1" s="1"/>
  <c r="CP1743" i="1" s="1"/>
  <c r="O1743" i="1" s="1"/>
  <c r="AE1743" i="1"/>
  <c r="AD1743" i="1" s="1"/>
  <c r="CR1743" i="1" s="1"/>
  <c r="Q1743" i="1" s="1"/>
  <c r="AF1743" i="1"/>
  <c r="AG1743" i="1"/>
  <c r="AH1743" i="1"/>
  <c r="AI1743" i="1"/>
  <c r="CW1743" i="1" s="1"/>
  <c r="V1743" i="1" s="1"/>
  <c r="AJ1743" i="1"/>
  <c r="CT1743" i="1"/>
  <c r="S1743" i="1" s="1"/>
  <c r="CU1743" i="1"/>
  <c r="T1743" i="1" s="1"/>
  <c r="CV1743" i="1"/>
  <c r="CX1743" i="1"/>
  <c r="W1743" i="1" s="1"/>
  <c r="FR1743" i="1"/>
  <c r="GL1743" i="1"/>
  <c r="GO1743" i="1"/>
  <c r="GP1743" i="1"/>
  <c r="GV1743" i="1"/>
  <c r="HC1743" i="1" s="1"/>
  <c r="GX1743" i="1" s="1"/>
  <c r="I1744" i="1"/>
  <c r="N1744" i="1"/>
  <c r="U1744" i="1"/>
  <c r="AC1744" i="1"/>
  <c r="CQ1744" i="1" s="1"/>
  <c r="P1744" i="1" s="1"/>
  <c r="AE1744" i="1"/>
  <c r="AD1744" i="1" s="1"/>
  <c r="CR1744" i="1" s="1"/>
  <c r="Q1744" i="1" s="1"/>
  <c r="AF1744" i="1"/>
  <c r="AG1744" i="1"/>
  <c r="AH1744" i="1"/>
  <c r="AI1744" i="1"/>
  <c r="CW1744" i="1" s="1"/>
  <c r="V1744" i="1" s="1"/>
  <c r="AJ1744" i="1"/>
  <c r="CS1744" i="1"/>
  <c r="R1744" i="1" s="1"/>
  <c r="CT1744" i="1"/>
  <c r="S1744" i="1" s="1"/>
  <c r="CU1744" i="1"/>
  <c r="T1744" i="1" s="1"/>
  <c r="CV1744" i="1"/>
  <c r="CX1744" i="1"/>
  <c r="W1744" i="1" s="1"/>
  <c r="FR1744" i="1"/>
  <c r="GL1744" i="1"/>
  <c r="GO1744" i="1"/>
  <c r="GP1744" i="1"/>
  <c r="GV1744" i="1"/>
  <c r="HC1744" i="1" s="1"/>
  <c r="GX1744" i="1" s="1"/>
  <c r="I1745" i="1"/>
  <c r="N1745" i="1"/>
  <c r="U1745" i="1"/>
  <c r="AC1745" i="1"/>
  <c r="CQ1745" i="1" s="1"/>
  <c r="P1745" i="1" s="1"/>
  <c r="AE1745" i="1"/>
  <c r="AD1745" i="1" s="1"/>
  <c r="CR1745" i="1" s="1"/>
  <c r="Q1745" i="1" s="1"/>
  <c r="AF1745" i="1"/>
  <c r="AG1745" i="1"/>
  <c r="AH1745" i="1"/>
  <c r="AI1745" i="1"/>
  <c r="CW1745" i="1" s="1"/>
  <c r="V1745" i="1" s="1"/>
  <c r="AJ1745" i="1"/>
  <c r="CS1745" i="1"/>
  <c r="R1745" i="1" s="1"/>
  <c r="CT1745" i="1"/>
  <c r="S1745" i="1" s="1"/>
  <c r="CU1745" i="1"/>
  <c r="T1745" i="1" s="1"/>
  <c r="CV1745" i="1"/>
  <c r="CX1745" i="1"/>
  <c r="W1745" i="1" s="1"/>
  <c r="FR1745" i="1"/>
  <c r="GL1745" i="1"/>
  <c r="GO1745" i="1"/>
  <c r="GP1745" i="1"/>
  <c r="GV1745" i="1"/>
  <c r="HC1745" i="1" s="1"/>
  <c r="GX1745" i="1" s="1"/>
  <c r="I1746" i="1"/>
  <c r="N1746" i="1"/>
  <c r="U1746" i="1"/>
  <c r="AC1746" i="1"/>
  <c r="CQ1746" i="1" s="1"/>
  <c r="P1746" i="1" s="1"/>
  <c r="CP1746" i="1" s="1"/>
  <c r="O1746" i="1" s="1"/>
  <c r="AE1746" i="1"/>
  <c r="AD1746" i="1" s="1"/>
  <c r="CR1746" i="1" s="1"/>
  <c r="Q1746" i="1" s="1"/>
  <c r="AF1746" i="1"/>
  <c r="AG1746" i="1"/>
  <c r="AH1746" i="1"/>
  <c r="AI1746" i="1"/>
  <c r="CW1746" i="1" s="1"/>
  <c r="V1746" i="1" s="1"/>
  <c r="AJ1746" i="1"/>
  <c r="CS1746" i="1"/>
  <c r="R1746" i="1" s="1"/>
  <c r="CT1746" i="1"/>
  <c r="S1746" i="1" s="1"/>
  <c r="CU1746" i="1"/>
  <c r="T1746" i="1" s="1"/>
  <c r="CV1746" i="1"/>
  <c r="CX1746" i="1"/>
  <c r="W1746" i="1" s="1"/>
  <c r="FR1746" i="1"/>
  <c r="GL1746" i="1"/>
  <c r="GO1746" i="1"/>
  <c r="GP1746" i="1"/>
  <c r="GV1746" i="1"/>
  <c r="HC1746" i="1" s="1"/>
  <c r="GX1746" i="1" s="1"/>
  <c r="I1747" i="1"/>
  <c r="N1747" i="1"/>
  <c r="U1747" i="1"/>
  <c r="AC1747" i="1"/>
  <c r="CQ1747" i="1" s="1"/>
  <c r="P1747" i="1" s="1"/>
  <c r="AE1747" i="1"/>
  <c r="AD1747" i="1" s="1"/>
  <c r="CR1747" i="1" s="1"/>
  <c r="Q1747" i="1" s="1"/>
  <c r="AF1747" i="1"/>
  <c r="AG1747" i="1"/>
  <c r="AH1747" i="1"/>
  <c r="AI1747" i="1"/>
  <c r="CW1747" i="1" s="1"/>
  <c r="V1747" i="1" s="1"/>
  <c r="AJ1747" i="1"/>
  <c r="CS1747" i="1"/>
  <c r="R1747" i="1" s="1"/>
  <c r="CT1747" i="1"/>
  <c r="S1747" i="1" s="1"/>
  <c r="CU1747" i="1"/>
  <c r="T1747" i="1" s="1"/>
  <c r="CV1747" i="1"/>
  <c r="CX1747" i="1"/>
  <c r="W1747" i="1" s="1"/>
  <c r="FR1747" i="1"/>
  <c r="GL1747" i="1"/>
  <c r="GO1747" i="1"/>
  <c r="GP1747" i="1"/>
  <c r="GV1747" i="1"/>
  <c r="HC1747" i="1"/>
  <c r="GX1747" i="1" s="1"/>
  <c r="I1748" i="1"/>
  <c r="N1748" i="1"/>
  <c r="U1748" i="1"/>
  <c r="AC1748" i="1"/>
  <c r="CQ1748" i="1" s="1"/>
  <c r="P1748" i="1" s="1"/>
  <c r="AE1748" i="1"/>
  <c r="AD1748" i="1" s="1"/>
  <c r="CR1748" i="1" s="1"/>
  <c r="Q1748" i="1" s="1"/>
  <c r="AF1748" i="1"/>
  <c r="AG1748" i="1"/>
  <c r="AH1748" i="1"/>
  <c r="AI1748" i="1"/>
  <c r="CW1748" i="1" s="1"/>
  <c r="V1748" i="1" s="1"/>
  <c r="AJ1748" i="1"/>
  <c r="CS1748" i="1"/>
  <c r="R1748" i="1" s="1"/>
  <c r="CT1748" i="1"/>
  <c r="S1748" i="1" s="1"/>
  <c r="CU1748" i="1"/>
  <c r="T1748" i="1" s="1"/>
  <c r="CV1748" i="1"/>
  <c r="CX1748" i="1"/>
  <c r="W1748" i="1" s="1"/>
  <c r="FR1748" i="1"/>
  <c r="GL1748" i="1"/>
  <c r="GO1748" i="1"/>
  <c r="GP1748" i="1"/>
  <c r="GV1748" i="1"/>
  <c r="HC1748" i="1" s="1"/>
  <c r="GX1748" i="1" s="1"/>
  <c r="I1749" i="1"/>
  <c r="N1749" i="1"/>
  <c r="U1749" i="1"/>
  <c r="AC1749" i="1"/>
  <c r="CQ1749" i="1" s="1"/>
  <c r="P1749" i="1" s="1"/>
  <c r="AE1749" i="1"/>
  <c r="AD1749" i="1" s="1"/>
  <c r="CR1749" i="1" s="1"/>
  <c r="Q1749" i="1" s="1"/>
  <c r="AF1749" i="1"/>
  <c r="AG1749" i="1"/>
  <c r="AH1749" i="1"/>
  <c r="AI1749" i="1"/>
  <c r="CW1749" i="1" s="1"/>
  <c r="V1749" i="1" s="1"/>
  <c r="AJ1749" i="1"/>
  <c r="CS1749" i="1"/>
  <c r="R1749" i="1" s="1"/>
  <c r="CT1749" i="1"/>
  <c r="S1749" i="1" s="1"/>
  <c r="CU1749" i="1"/>
  <c r="T1749" i="1" s="1"/>
  <c r="CV1749" i="1"/>
  <c r="CX1749" i="1"/>
  <c r="W1749" i="1" s="1"/>
  <c r="FR1749" i="1"/>
  <c r="GL1749" i="1"/>
  <c r="GO1749" i="1"/>
  <c r="GP1749" i="1"/>
  <c r="GV1749" i="1"/>
  <c r="HC1749" i="1" s="1"/>
  <c r="GX1749" i="1" s="1"/>
  <c r="I1750" i="1"/>
  <c r="N1750" i="1"/>
  <c r="U1750" i="1"/>
  <c r="AC1750" i="1"/>
  <c r="CQ1750" i="1" s="1"/>
  <c r="P1750" i="1" s="1"/>
  <c r="CP1750" i="1" s="1"/>
  <c r="O1750" i="1" s="1"/>
  <c r="AE1750" i="1"/>
  <c r="AD1750" i="1" s="1"/>
  <c r="CR1750" i="1" s="1"/>
  <c r="Q1750" i="1" s="1"/>
  <c r="AF1750" i="1"/>
  <c r="AG1750" i="1"/>
  <c r="AH1750" i="1"/>
  <c r="AI1750" i="1"/>
  <c r="CW1750" i="1" s="1"/>
  <c r="V1750" i="1" s="1"/>
  <c r="AJ1750" i="1"/>
  <c r="CS1750" i="1"/>
  <c r="R1750" i="1" s="1"/>
  <c r="CT1750" i="1"/>
  <c r="S1750" i="1" s="1"/>
  <c r="CU1750" i="1"/>
  <c r="T1750" i="1" s="1"/>
  <c r="CV1750" i="1"/>
  <c r="CX1750" i="1"/>
  <c r="W1750" i="1" s="1"/>
  <c r="FR1750" i="1"/>
  <c r="GL1750" i="1"/>
  <c r="GO1750" i="1"/>
  <c r="GP1750" i="1"/>
  <c r="GV1750" i="1"/>
  <c r="HC1750" i="1" s="1"/>
  <c r="GX1750" i="1" s="1"/>
  <c r="C1751" i="1"/>
  <c r="D1751" i="1"/>
  <c r="N1751" i="1"/>
  <c r="T1751" i="1"/>
  <c r="AC1751" i="1"/>
  <c r="CQ1751" i="1" s="1"/>
  <c r="P1751" i="1" s="1"/>
  <c r="AD1751" i="1"/>
  <c r="CR1751" i="1" s="1"/>
  <c r="Q1751" i="1" s="1"/>
  <c r="AE1751" i="1"/>
  <c r="AF1751" i="1"/>
  <c r="AG1751" i="1"/>
  <c r="AH1751" i="1"/>
  <c r="CV1751" i="1" s="1"/>
  <c r="U1751" i="1" s="1"/>
  <c r="AI1751" i="1"/>
  <c r="CW1751" i="1" s="1"/>
  <c r="V1751" i="1" s="1"/>
  <c r="AJ1751" i="1"/>
  <c r="CX1751" i="1" s="1"/>
  <c r="W1751" i="1" s="1"/>
  <c r="CS1751" i="1"/>
  <c r="R1751" i="1" s="1"/>
  <c r="CT1751" i="1"/>
  <c r="S1751" i="1" s="1"/>
  <c r="CU1751" i="1"/>
  <c r="FR1751" i="1"/>
  <c r="GL1751" i="1"/>
  <c r="GO1751" i="1"/>
  <c r="GP1751" i="1"/>
  <c r="GV1751" i="1"/>
  <c r="HC1751" i="1" s="1"/>
  <c r="GX1751" i="1" s="1"/>
  <c r="C1752" i="1"/>
  <c r="D1752" i="1"/>
  <c r="N1752" i="1"/>
  <c r="AC1752" i="1"/>
  <c r="AE1752" i="1"/>
  <c r="AD1752" i="1" s="1"/>
  <c r="CR1752" i="1" s="1"/>
  <c r="Q1752" i="1" s="1"/>
  <c r="AF1752" i="1"/>
  <c r="AG1752" i="1"/>
  <c r="CU1752" i="1" s="1"/>
  <c r="T1752" i="1" s="1"/>
  <c r="AH1752" i="1"/>
  <c r="CV1752" i="1" s="1"/>
  <c r="U1752" i="1" s="1"/>
  <c r="AI1752" i="1"/>
  <c r="CW1752" i="1" s="1"/>
  <c r="V1752" i="1" s="1"/>
  <c r="AJ1752" i="1"/>
  <c r="CS1752" i="1"/>
  <c r="R1752" i="1" s="1"/>
  <c r="CT1752" i="1"/>
  <c r="S1752" i="1" s="1"/>
  <c r="CX1752" i="1"/>
  <c r="W1752" i="1" s="1"/>
  <c r="FR1752" i="1"/>
  <c r="GL1752" i="1"/>
  <c r="GO1752" i="1"/>
  <c r="GP1752" i="1"/>
  <c r="GV1752" i="1"/>
  <c r="GX1752" i="1"/>
  <c r="HC1752" i="1"/>
  <c r="I1753" i="1"/>
  <c r="N1753" i="1"/>
  <c r="AC1753" i="1"/>
  <c r="AB1753" i="1" s="1"/>
  <c r="AE1753" i="1"/>
  <c r="AD1753" i="1" s="1"/>
  <c r="CR1753" i="1" s="1"/>
  <c r="Q1753" i="1" s="1"/>
  <c r="AF1753" i="1"/>
  <c r="AG1753" i="1"/>
  <c r="CU1753" i="1" s="1"/>
  <c r="T1753" i="1" s="1"/>
  <c r="AH1753" i="1"/>
  <c r="CV1753" i="1" s="1"/>
  <c r="U1753" i="1" s="1"/>
  <c r="AI1753" i="1"/>
  <c r="CW1753" i="1" s="1"/>
  <c r="V1753" i="1" s="1"/>
  <c r="AJ1753" i="1"/>
  <c r="CS1753" i="1"/>
  <c r="R1753" i="1" s="1"/>
  <c r="CT1753" i="1"/>
  <c r="S1753" i="1" s="1"/>
  <c r="CX1753" i="1"/>
  <c r="W1753" i="1" s="1"/>
  <c r="FR1753" i="1"/>
  <c r="GL1753" i="1"/>
  <c r="GO1753" i="1"/>
  <c r="GP1753" i="1"/>
  <c r="GV1753" i="1"/>
  <c r="HC1753" i="1" s="1"/>
  <c r="GX1753" i="1" s="1"/>
  <c r="I1754" i="1"/>
  <c r="N1754" i="1"/>
  <c r="AC1754" i="1"/>
  <c r="AE1754" i="1"/>
  <c r="AD1754" i="1" s="1"/>
  <c r="CR1754" i="1" s="1"/>
  <c r="Q1754" i="1" s="1"/>
  <c r="AF1754" i="1"/>
  <c r="AG1754" i="1"/>
  <c r="CU1754" i="1" s="1"/>
  <c r="T1754" i="1" s="1"/>
  <c r="AH1754" i="1"/>
  <c r="AI1754" i="1"/>
  <c r="CW1754" i="1" s="1"/>
  <c r="V1754" i="1" s="1"/>
  <c r="AJ1754" i="1"/>
  <c r="CS1754" i="1"/>
  <c r="R1754" i="1" s="1"/>
  <c r="CT1754" i="1"/>
  <c r="S1754" i="1" s="1"/>
  <c r="CV1754" i="1"/>
  <c r="U1754" i="1" s="1"/>
  <c r="CX1754" i="1"/>
  <c r="W1754" i="1" s="1"/>
  <c r="FR1754" i="1"/>
  <c r="GL1754" i="1"/>
  <c r="GO1754" i="1"/>
  <c r="GP1754" i="1"/>
  <c r="GV1754" i="1"/>
  <c r="HC1754" i="1" s="1"/>
  <c r="GX1754" i="1" s="1"/>
  <c r="I1755" i="1"/>
  <c r="N1755" i="1"/>
  <c r="AC1755" i="1"/>
  <c r="AE1755" i="1"/>
  <c r="AD1755" i="1" s="1"/>
  <c r="CR1755" i="1" s="1"/>
  <c r="Q1755" i="1" s="1"/>
  <c r="AF1755" i="1"/>
  <c r="AG1755" i="1"/>
  <c r="AH1755" i="1"/>
  <c r="AI1755" i="1"/>
  <c r="AJ1755" i="1"/>
  <c r="CS1755" i="1"/>
  <c r="R1755" i="1" s="1"/>
  <c r="CT1755" i="1"/>
  <c r="S1755" i="1" s="1"/>
  <c r="CU1755" i="1"/>
  <c r="T1755" i="1" s="1"/>
  <c r="CV1755" i="1"/>
  <c r="U1755" i="1" s="1"/>
  <c r="CW1755" i="1"/>
  <c r="V1755" i="1" s="1"/>
  <c r="CX1755" i="1"/>
  <c r="W1755" i="1" s="1"/>
  <c r="FR1755" i="1"/>
  <c r="GL1755" i="1"/>
  <c r="GO1755" i="1"/>
  <c r="GP1755" i="1"/>
  <c r="GV1755" i="1"/>
  <c r="HC1755" i="1" s="1"/>
  <c r="GX1755" i="1" s="1"/>
  <c r="I1756" i="1"/>
  <c r="N1756" i="1"/>
  <c r="AC1756" i="1"/>
  <c r="AE1756" i="1"/>
  <c r="AD1756" i="1" s="1"/>
  <c r="CR1756" i="1" s="1"/>
  <c r="Q1756" i="1" s="1"/>
  <c r="AF1756" i="1"/>
  <c r="AG1756" i="1"/>
  <c r="AH1756" i="1"/>
  <c r="AI1756" i="1"/>
  <c r="AJ1756" i="1"/>
  <c r="CQ1756" i="1"/>
  <c r="P1756" i="1" s="1"/>
  <c r="CP1756" i="1" s="1"/>
  <c r="O1756" i="1" s="1"/>
  <c r="CS1756" i="1"/>
  <c r="R1756" i="1" s="1"/>
  <c r="CT1756" i="1"/>
  <c r="S1756" i="1" s="1"/>
  <c r="CU1756" i="1"/>
  <c r="T1756" i="1" s="1"/>
  <c r="CV1756" i="1"/>
  <c r="U1756" i="1" s="1"/>
  <c r="CW1756" i="1"/>
  <c r="V1756" i="1" s="1"/>
  <c r="CX1756" i="1"/>
  <c r="W1756" i="1" s="1"/>
  <c r="FR1756" i="1"/>
  <c r="GL1756" i="1"/>
  <c r="GO1756" i="1"/>
  <c r="GP1756" i="1"/>
  <c r="GV1756" i="1"/>
  <c r="HC1756" i="1" s="1"/>
  <c r="GX1756" i="1" s="1"/>
  <c r="C1757" i="1"/>
  <c r="D1757" i="1"/>
  <c r="N1757" i="1"/>
  <c r="AC1757" i="1"/>
  <c r="AE1757" i="1"/>
  <c r="AD1757" i="1" s="1"/>
  <c r="CR1757" i="1" s="1"/>
  <c r="Q1757" i="1" s="1"/>
  <c r="AF1757" i="1"/>
  <c r="AG1757" i="1"/>
  <c r="AH1757" i="1"/>
  <c r="AI1757" i="1"/>
  <c r="CW1757" i="1" s="1"/>
  <c r="V1757" i="1" s="1"/>
  <c r="AJ1757" i="1"/>
  <c r="CX1757" i="1" s="1"/>
  <c r="W1757" i="1" s="1"/>
  <c r="CS1757" i="1"/>
  <c r="R1757" i="1" s="1"/>
  <c r="CT1757" i="1"/>
  <c r="S1757" i="1" s="1"/>
  <c r="CU1757" i="1"/>
  <c r="T1757" i="1" s="1"/>
  <c r="CV1757" i="1"/>
  <c r="U1757" i="1" s="1"/>
  <c r="FR1757" i="1"/>
  <c r="GL1757" i="1"/>
  <c r="GO1757" i="1"/>
  <c r="GP1757" i="1"/>
  <c r="GV1757" i="1"/>
  <c r="HC1757" i="1" s="1"/>
  <c r="GX1757" i="1" s="1"/>
  <c r="C1758" i="1"/>
  <c r="D1758" i="1"/>
  <c r="N1758" i="1"/>
  <c r="AC1758" i="1"/>
  <c r="CQ1758" i="1" s="1"/>
  <c r="P1758" i="1" s="1"/>
  <c r="AD1758" i="1"/>
  <c r="CR1758" i="1" s="1"/>
  <c r="Q1758" i="1" s="1"/>
  <c r="AE1758" i="1"/>
  <c r="AF1758" i="1"/>
  <c r="AG1758" i="1"/>
  <c r="AH1758" i="1"/>
  <c r="CV1758" i="1" s="1"/>
  <c r="U1758" i="1" s="1"/>
  <c r="AI1758" i="1"/>
  <c r="CW1758" i="1" s="1"/>
  <c r="V1758" i="1" s="1"/>
  <c r="AJ1758" i="1"/>
  <c r="CX1758" i="1" s="1"/>
  <c r="W1758" i="1" s="1"/>
  <c r="CS1758" i="1"/>
  <c r="R1758" i="1" s="1"/>
  <c r="CT1758" i="1"/>
  <c r="S1758" i="1" s="1"/>
  <c r="CU1758" i="1"/>
  <c r="T1758" i="1" s="1"/>
  <c r="FR1758" i="1"/>
  <c r="GL1758" i="1"/>
  <c r="GO1758" i="1"/>
  <c r="GP1758" i="1"/>
  <c r="GV1758" i="1"/>
  <c r="HC1758" i="1" s="1"/>
  <c r="GX1758" i="1" s="1"/>
  <c r="I1759" i="1"/>
  <c r="N1759" i="1"/>
  <c r="AC1759" i="1"/>
  <c r="CQ1759" i="1" s="1"/>
  <c r="P1759" i="1" s="1"/>
  <c r="AD1759" i="1"/>
  <c r="CR1759" i="1" s="1"/>
  <c r="Q1759" i="1" s="1"/>
  <c r="AE1759" i="1"/>
  <c r="AF1759" i="1"/>
  <c r="AG1759" i="1"/>
  <c r="AH1759" i="1"/>
  <c r="CV1759" i="1" s="1"/>
  <c r="U1759" i="1" s="1"/>
  <c r="AI1759" i="1"/>
  <c r="CW1759" i="1" s="1"/>
  <c r="V1759" i="1" s="1"/>
  <c r="AJ1759" i="1"/>
  <c r="CX1759" i="1" s="1"/>
  <c r="W1759" i="1" s="1"/>
  <c r="CS1759" i="1"/>
  <c r="R1759" i="1" s="1"/>
  <c r="CT1759" i="1"/>
  <c r="S1759" i="1" s="1"/>
  <c r="CU1759" i="1"/>
  <c r="T1759" i="1" s="1"/>
  <c r="FR1759" i="1"/>
  <c r="GL1759" i="1"/>
  <c r="GO1759" i="1"/>
  <c r="GP1759" i="1"/>
  <c r="GV1759" i="1"/>
  <c r="HC1759" i="1" s="1"/>
  <c r="GX1759" i="1" s="1"/>
  <c r="I1760" i="1"/>
  <c r="N1760" i="1"/>
  <c r="AC1760" i="1"/>
  <c r="CQ1760" i="1" s="1"/>
  <c r="P1760" i="1" s="1"/>
  <c r="AE1760" i="1"/>
  <c r="AD1760" i="1" s="1"/>
  <c r="CR1760" i="1" s="1"/>
  <c r="Q1760" i="1" s="1"/>
  <c r="AF1760" i="1"/>
  <c r="AG1760" i="1"/>
  <c r="AH1760" i="1"/>
  <c r="CV1760" i="1" s="1"/>
  <c r="U1760" i="1" s="1"/>
  <c r="AI1760" i="1"/>
  <c r="CW1760" i="1" s="1"/>
  <c r="V1760" i="1" s="1"/>
  <c r="AJ1760" i="1"/>
  <c r="CX1760" i="1" s="1"/>
  <c r="W1760" i="1" s="1"/>
  <c r="CS1760" i="1"/>
  <c r="R1760" i="1" s="1"/>
  <c r="CT1760" i="1"/>
  <c r="S1760" i="1" s="1"/>
  <c r="CU1760" i="1"/>
  <c r="T1760" i="1" s="1"/>
  <c r="FR1760" i="1"/>
  <c r="GL1760" i="1"/>
  <c r="GO1760" i="1"/>
  <c r="GP1760" i="1"/>
  <c r="GV1760" i="1"/>
  <c r="HC1760" i="1" s="1"/>
  <c r="GX1760" i="1" s="1"/>
  <c r="C1761" i="1"/>
  <c r="D1761" i="1"/>
  <c r="N1761" i="1"/>
  <c r="AC1761" i="1"/>
  <c r="CQ1761" i="1" s="1"/>
  <c r="P1761" i="1" s="1"/>
  <c r="AE1761" i="1"/>
  <c r="CS1761" i="1" s="1"/>
  <c r="R1761" i="1" s="1"/>
  <c r="AF1761" i="1"/>
  <c r="AG1761" i="1"/>
  <c r="AH1761" i="1"/>
  <c r="AI1761" i="1"/>
  <c r="CW1761" i="1" s="1"/>
  <c r="V1761" i="1" s="1"/>
  <c r="AJ1761" i="1"/>
  <c r="CX1761" i="1" s="1"/>
  <c r="W1761" i="1" s="1"/>
  <c r="CT1761" i="1"/>
  <c r="S1761" i="1" s="1"/>
  <c r="CU1761" i="1"/>
  <c r="T1761" i="1" s="1"/>
  <c r="CV1761" i="1"/>
  <c r="U1761" i="1" s="1"/>
  <c r="FR1761" i="1"/>
  <c r="GL1761" i="1"/>
  <c r="GO1761" i="1"/>
  <c r="GP1761" i="1"/>
  <c r="GV1761" i="1"/>
  <c r="HC1761" i="1" s="1"/>
  <c r="GX1761" i="1" s="1"/>
  <c r="C1762" i="1"/>
  <c r="D1762" i="1"/>
  <c r="N1762" i="1"/>
  <c r="AC1762" i="1"/>
  <c r="CQ1762" i="1" s="1"/>
  <c r="P1762" i="1" s="1"/>
  <c r="AE1762" i="1"/>
  <c r="AD1762" i="1" s="1"/>
  <c r="CR1762" i="1" s="1"/>
  <c r="Q1762" i="1" s="1"/>
  <c r="AF1762" i="1"/>
  <c r="AG1762" i="1"/>
  <c r="AH1762" i="1"/>
  <c r="AI1762" i="1"/>
  <c r="CW1762" i="1" s="1"/>
  <c r="V1762" i="1" s="1"/>
  <c r="AJ1762" i="1"/>
  <c r="CX1762" i="1" s="1"/>
  <c r="W1762" i="1" s="1"/>
  <c r="CS1762" i="1"/>
  <c r="R1762" i="1" s="1"/>
  <c r="CT1762" i="1"/>
  <c r="S1762" i="1" s="1"/>
  <c r="CU1762" i="1"/>
  <c r="T1762" i="1" s="1"/>
  <c r="CV1762" i="1"/>
  <c r="U1762" i="1" s="1"/>
  <c r="FR1762" i="1"/>
  <c r="GL1762" i="1"/>
  <c r="GO1762" i="1"/>
  <c r="GP1762" i="1"/>
  <c r="GV1762" i="1"/>
  <c r="HC1762" i="1" s="1"/>
  <c r="GX1762" i="1" s="1"/>
  <c r="I1763" i="1"/>
  <c r="N1763" i="1"/>
  <c r="AC1763" i="1"/>
  <c r="CQ1763" i="1" s="1"/>
  <c r="P1763" i="1" s="1"/>
  <c r="AD1763" i="1"/>
  <c r="CR1763" i="1" s="1"/>
  <c r="Q1763" i="1" s="1"/>
  <c r="AE1763" i="1"/>
  <c r="AF1763" i="1"/>
  <c r="AG1763" i="1"/>
  <c r="AH1763" i="1"/>
  <c r="AI1763" i="1"/>
  <c r="CW1763" i="1" s="1"/>
  <c r="V1763" i="1" s="1"/>
  <c r="AJ1763" i="1"/>
  <c r="CX1763" i="1" s="1"/>
  <c r="W1763" i="1" s="1"/>
  <c r="CS1763" i="1"/>
  <c r="R1763" i="1" s="1"/>
  <c r="CT1763" i="1"/>
  <c r="S1763" i="1" s="1"/>
  <c r="CU1763" i="1"/>
  <c r="T1763" i="1" s="1"/>
  <c r="CV1763" i="1"/>
  <c r="U1763" i="1" s="1"/>
  <c r="FR1763" i="1"/>
  <c r="GL1763" i="1"/>
  <c r="GO1763" i="1"/>
  <c r="GP1763" i="1"/>
  <c r="GV1763" i="1"/>
  <c r="HC1763" i="1" s="1"/>
  <c r="GX1763" i="1" s="1"/>
  <c r="I1764" i="1"/>
  <c r="N1764" i="1"/>
  <c r="AC1764" i="1"/>
  <c r="CQ1764" i="1" s="1"/>
  <c r="P1764" i="1" s="1"/>
  <c r="AD1764" i="1"/>
  <c r="CR1764" i="1" s="1"/>
  <c r="Q1764" i="1" s="1"/>
  <c r="AE1764" i="1"/>
  <c r="AF1764" i="1"/>
  <c r="AG1764" i="1"/>
  <c r="AH1764" i="1"/>
  <c r="AI1764" i="1"/>
  <c r="CW1764" i="1" s="1"/>
  <c r="V1764" i="1" s="1"/>
  <c r="AJ1764" i="1"/>
  <c r="CX1764" i="1" s="1"/>
  <c r="W1764" i="1" s="1"/>
  <c r="CS1764" i="1"/>
  <c r="R1764" i="1" s="1"/>
  <c r="CT1764" i="1"/>
  <c r="S1764" i="1" s="1"/>
  <c r="CU1764" i="1"/>
  <c r="T1764" i="1" s="1"/>
  <c r="CV1764" i="1"/>
  <c r="U1764" i="1" s="1"/>
  <c r="FR1764" i="1"/>
  <c r="GL1764" i="1"/>
  <c r="GO1764" i="1"/>
  <c r="GP1764" i="1"/>
  <c r="GV1764" i="1"/>
  <c r="HC1764" i="1" s="1"/>
  <c r="GX1764" i="1" s="1"/>
  <c r="B1766" i="1"/>
  <c r="B1669" i="1" s="1"/>
  <c r="C1766" i="1"/>
  <c r="C1669" i="1" s="1"/>
  <c r="D1766" i="1"/>
  <c r="D1669" i="1" s="1"/>
  <c r="F1766" i="1"/>
  <c r="F1669" i="1" s="1"/>
  <c r="G1766" i="1"/>
  <c r="G1669" i="1" s="1"/>
  <c r="BX1766" i="1"/>
  <c r="BX1669" i="1" s="1"/>
  <c r="CK1766" i="1"/>
  <c r="CK1669" i="1" s="1"/>
  <c r="CL1766" i="1"/>
  <c r="CL1669" i="1" s="1"/>
  <c r="CM1766" i="1"/>
  <c r="BD1766" i="1" s="1"/>
  <c r="FP1766" i="1"/>
  <c r="FP1669" i="1" s="1"/>
  <c r="GC1766" i="1"/>
  <c r="GC1669" i="1" s="1"/>
  <c r="GD1766" i="1"/>
  <c r="GD1669" i="1" s="1"/>
  <c r="GE1766" i="1"/>
  <c r="EV1766" i="1" s="1"/>
  <c r="D1796" i="1"/>
  <c r="E1798" i="1"/>
  <c r="Z1798" i="1"/>
  <c r="AA1798" i="1"/>
  <c r="AM1798" i="1"/>
  <c r="AN1798" i="1"/>
  <c r="BE1798" i="1"/>
  <c r="BF1798" i="1"/>
  <c r="BG1798" i="1"/>
  <c r="BH1798" i="1"/>
  <c r="BI1798" i="1"/>
  <c r="BJ1798" i="1"/>
  <c r="BK1798" i="1"/>
  <c r="BL1798" i="1"/>
  <c r="BM1798" i="1"/>
  <c r="BN1798" i="1"/>
  <c r="BO1798" i="1"/>
  <c r="BP1798" i="1"/>
  <c r="BQ1798" i="1"/>
  <c r="BR1798" i="1"/>
  <c r="BS1798" i="1"/>
  <c r="BT1798" i="1"/>
  <c r="BU1798" i="1"/>
  <c r="BV1798" i="1"/>
  <c r="BW1798" i="1"/>
  <c r="CN1798" i="1"/>
  <c r="CO1798" i="1"/>
  <c r="CP1798" i="1"/>
  <c r="CQ1798" i="1"/>
  <c r="CR1798" i="1"/>
  <c r="CS1798" i="1"/>
  <c r="CT1798" i="1"/>
  <c r="CU1798" i="1"/>
  <c r="CV1798" i="1"/>
  <c r="CW1798" i="1"/>
  <c r="CX1798" i="1"/>
  <c r="CY1798" i="1"/>
  <c r="CZ1798" i="1"/>
  <c r="DA1798" i="1"/>
  <c r="DB1798" i="1"/>
  <c r="DC1798" i="1"/>
  <c r="DD1798" i="1"/>
  <c r="DE1798" i="1"/>
  <c r="DF1798" i="1"/>
  <c r="DR1798" i="1"/>
  <c r="DS1798" i="1"/>
  <c r="EE1798" i="1"/>
  <c r="EF1798" i="1"/>
  <c r="EW1798" i="1"/>
  <c r="EX1798" i="1"/>
  <c r="EY1798" i="1"/>
  <c r="EZ1798" i="1"/>
  <c r="FA1798" i="1"/>
  <c r="FB1798" i="1"/>
  <c r="FC1798" i="1"/>
  <c r="FD1798" i="1"/>
  <c r="FE1798" i="1"/>
  <c r="FF1798" i="1"/>
  <c r="FG1798" i="1"/>
  <c r="FH1798" i="1"/>
  <c r="FI1798" i="1"/>
  <c r="FJ1798" i="1"/>
  <c r="FK1798" i="1"/>
  <c r="FL1798" i="1"/>
  <c r="FM1798" i="1"/>
  <c r="FN1798" i="1"/>
  <c r="FO1798" i="1"/>
  <c r="GF1798" i="1"/>
  <c r="GG1798" i="1"/>
  <c r="GH1798" i="1"/>
  <c r="GI1798" i="1"/>
  <c r="GJ1798" i="1"/>
  <c r="GK1798" i="1"/>
  <c r="GL1798" i="1"/>
  <c r="GM1798" i="1"/>
  <c r="GN1798" i="1"/>
  <c r="GO1798" i="1"/>
  <c r="GP1798" i="1"/>
  <c r="GQ1798" i="1"/>
  <c r="GR1798" i="1"/>
  <c r="GS1798" i="1"/>
  <c r="GT1798" i="1"/>
  <c r="GU1798" i="1"/>
  <c r="GV1798" i="1"/>
  <c r="GW1798" i="1"/>
  <c r="GX1798" i="1"/>
  <c r="C1800" i="1"/>
  <c r="D1800" i="1"/>
  <c r="N1800" i="1"/>
  <c r="AC1800" i="1"/>
  <c r="CQ1800" i="1" s="1"/>
  <c r="P1800" i="1" s="1"/>
  <c r="AD1800" i="1"/>
  <c r="AE1800" i="1"/>
  <c r="AF1800" i="1"/>
  <c r="AG1800" i="1"/>
  <c r="CU1800" i="1" s="1"/>
  <c r="T1800" i="1" s="1"/>
  <c r="AH1800" i="1"/>
  <c r="CV1800" i="1" s="1"/>
  <c r="U1800" i="1" s="1"/>
  <c r="AI1800" i="1"/>
  <c r="CW1800" i="1" s="1"/>
  <c r="V1800" i="1" s="1"/>
  <c r="AJ1800" i="1"/>
  <c r="CR1800" i="1"/>
  <c r="Q1800" i="1" s="1"/>
  <c r="CS1800" i="1"/>
  <c r="R1800" i="1" s="1"/>
  <c r="CT1800" i="1"/>
  <c r="S1800" i="1" s="1"/>
  <c r="CX1800" i="1"/>
  <c r="W1800" i="1" s="1"/>
  <c r="FR1800" i="1"/>
  <c r="GL1800" i="1"/>
  <c r="GO1800" i="1"/>
  <c r="GP1800" i="1"/>
  <c r="GV1800" i="1"/>
  <c r="HC1800" i="1" s="1"/>
  <c r="GX1800" i="1" s="1"/>
  <c r="C1801" i="1"/>
  <c r="D1801" i="1"/>
  <c r="N1801" i="1"/>
  <c r="AC1801" i="1"/>
  <c r="CQ1801" i="1" s="1"/>
  <c r="P1801" i="1" s="1"/>
  <c r="AE1801" i="1"/>
  <c r="AD1801" i="1" s="1"/>
  <c r="AF1801" i="1"/>
  <c r="CT1801" i="1" s="1"/>
  <c r="S1801" i="1" s="1"/>
  <c r="AG1801" i="1"/>
  <c r="CU1801" i="1" s="1"/>
  <c r="T1801" i="1" s="1"/>
  <c r="AH1801" i="1"/>
  <c r="CV1801" i="1" s="1"/>
  <c r="U1801" i="1" s="1"/>
  <c r="AI1801" i="1"/>
  <c r="AJ1801" i="1"/>
  <c r="CS1801" i="1"/>
  <c r="R1801" i="1" s="1"/>
  <c r="CW1801" i="1"/>
  <c r="V1801" i="1" s="1"/>
  <c r="CX1801" i="1"/>
  <c r="W1801" i="1" s="1"/>
  <c r="FR1801" i="1"/>
  <c r="GL1801" i="1"/>
  <c r="GO1801" i="1"/>
  <c r="GP1801" i="1"/>
  <c r="GV1801" i="1"/>
  <c r="HC1801" i="1"/>
  <c r="GX1801" i="1" s="1"/>
  <c r="I1802" i="1"/>
  <c r="N1802" i="1"/>
  <c r="AC1802" i="1"/>
  <c r="AE1802" i="1"/>
  <c r="AD1802" i="1" s="1"/>
  <c r="AF1802" i="1"/>
  <c r="CT1802" i="1" s="1"/>
  <c r="S1802" i="1" s="1"/>
  <c r="AG1802" i="1"/>
  <c r="CU1802" i="1" s="1"/>
  <c r="T1802" i="1" s="1"/>
  <c r="AH1802" i="1"/>
  <c r="CV1802" i="1" s="1"/>
  <c r="U1802" i="1" s="1"/>
  <c r="AI1802" i="1"/>
  <c r="AJ1802" i="1"/>
  <c r="CQ1802" i="1"/>
  <c r="P1802" i="1" s="1"/>
  <c r="CS1802" i="1"/>
  <c r="R1802" i="1" s="1"/>
  <c r="CW1802" i="1"/>
  <c r="V1802" i="1" s="1"/>
  <c r="CX1802" i="1"/>
  <c r="W1802" i="1" s="1"/>
  <c r="FR1802" i="1"/>
  <c r="GL1802" i="1"/>
  <c r="GO1802" i="1"/>
  <c r="GP1802" i="1"/>
  <c r="GV1802" i="1"/>
  <c r="HC1802" i="1"/>
  <c r="GX1802" i="1" s="1"/>
  <c r="I1803" i="1"/>
  <c r="N1803" i="1"/>
  <c r="AC1803" i="1"/>
  <c r="AE1803" i="1"/>
  <c r="AD1803" i="1" s="1"/>
  <c r="AF1803" i="1"/>
  <c r="CT1803" i="1" s="1"/>
  <c r="S1803" i="1" s="1"/>
  <c r="AG1803" i="1"/>
  <c r="CU1803" i="1" s="1"/>
  <c r="T1803" i="1" s="1"/>
  <c r="AH1803" i="1"/>
  <c r="CV1803" i="1" s="1"/>
  <c r="U1803" i="1" s="1"/>
  <c r="AI1803" i="1"/>
  <c r="AJ1803" i="1"/>
  <c r="CQ1803" i="1"/>
  <c r="P1803" i="1" s="1"/>
  <c r="CS1803" i="1"/>
  <c r="R1803" i="1" s="1"/>
  <c r="CW1803" i="1"/>
  <c r="V1803" i="1" s="1"/>
  <c r="CX1803" i="1"/>
  <c r="W1803" i="1" s="1"/>
  <c r="FR1803" i="1"/>
  <c r="GL1803" i="1"/>
  <c r="GO1803" i="1"/>
  <c r="GP1803" i="1"/>
  <c r="GV1803" i="1"/>
  <c r="HC1803" i="1"/>
  <c r="GX1803" i="1" s="1"/>
  <c r="C1804" i="1"/>
  <c r="D1804" i="1"/>
  <c r="N1804" i="1"/>
  <c r="AC1804" i="1"/>
  <c r="CQ1804" i="1" s="1"/>
  <c r="P1804" i="1" s="1"/>
  <c r="AE1804" i="1"/>
  <c r="CS1804" i="1" s="1"/>
  <c r="R1804" i="1" s="1"/>
  <c r="AF1804" i="1"/>
  <c r="CT1804" i="1" s="1"/>
  <c r="S1804" i="1" s="1"/>
  <c r="AG1804" i="1"/>
  <c r="CU1804" i="1" s="1"/>
  <c r="T1804" i="1" s="1"/>
  <c r="AH1804" i="1"/>
  <c r="AI1804" i="1"/>
  <c r="AJ1804" i="1"/>
  <c r="CV1804" i="1"/>
  <c r="U1804" i="1" s="1"/>
  <c r="CW1804" i="1"/>
  <c r="V1804" i="1" s="1"/>
  <c r="CX1804" i="1"/>
  <c r="W1804" i="1" s="1"/>
  <c r="FR1804" i="1"/>
  <c r="GL1804" i="1"/>
  <c r="GO1804" i="1"/>
  <c r="GP1804" i="1"/>
  <c r="GV1804" i="1"/>
  <c r="GX1804" i="1"/>
  <c r="HC1804" i="1"/>
  <c r="C1805" i="1"/>
  <c r="D1805" i="1"/>
  <c r="N1805" i="1"/>
  <c r="AC1805" i="1"/>
  <c r="CQ1805" i="1" s="1"/>
  <c r="P1805" i="1" s="1"/>
  <c r="AE1805" i="1"/>
  <c r="CS1805" i="1" s="1"/>
  <c r="R1805" i="1" s="1"/>
  <c r="AF1805" i="1"/>
  <c r="CT1805" i="1" s="1"/>
  <c r="S1805" i="1" s="1"/>
  <c r="AG1805" i="1"/>
  <c r="AH1805" i="1"/>
  <c r="AI1805" i="1"/>
  <c r="AJ1805" i="1"/>
  <c r="CX1805" i="1" s="1"/>
  <c r="W1805" i="1" s="1"/>
  <c r="CU1805" i="1"/>
  <c r="T1805" i="1" s="1"/>
  <c r="CV1805" i="1"/>
  <c r="U1805" i="1" s="1"/>
  <c r="CW1805" i="1"/>
  <c r="V1805" i="1" s="1"/>
  <c r="FR1805" i="1"/>
  <c r="GL1805" i="1"/>
  <c r="GO1805" i="1"/>
  <c r="GP1805" i="1"/>
  <c r="GV1805" i="1"/>
  <c r="HC1805" i="1" s="1"/>
  <c r="GX1805" i="1" s="1"/>
  <c r="I1806" i="1"/>
  <c r="N1806" i="1"/>
  <c r="P1806" i="1"/>
  <c r="V1806" i="1"/>
  <c r="AC1806" i="1"/>
  <c r="AE1806" i="1"/>
  <c r="CS1806" i="1" s="1"/>
  <c r="R1806" i="1" s="1"/>
  <c r="AF1806" i="1"/>
  <c r="CT1806" i="1" s="1"/>
  <c r="S1806" i="1" s="1"/>
  <c r="AG1806" i="1"/>
  <c r="AH1806" i="1"/>
  <c r="AI1806" i="1"/>
  <c r="AJ1806" i="1"/>
  <c r="CX1806" i="1" s="1"/>
  <c r="W1806" i="1" s="1"/>
  <c r="CQ1806" i="1"/>
  <c r="CU1806" i="1"/>
  <c r="T1806" i="1" s="1"/>
  <c r="CV1806" i="1"/>
  <c r="U1806" i="1" s="1"/>
  <c r="CW1806" i="1"/>
  <c r="FR1806" i="1"/>
  <c r="GL1806" i="1"/>
  <c r="GO1806" i="1"/>
  <c r="GP1806" i="1"/>
  <c r="GV1806" i="1"/>
  <c r="HC1806" i="1" s="1"/>
  <c r="GX1806" i="1" s="1"/>
  <c r="I1807" i="1"/>
  <c r="N1807" i="1"/>
  <c r="P1807" i="1"/>
  <c r="V1807" i="1"/>
  <c r="AC1807" i="1"/>
  <c r="AE1807" i="1"/>
  <c r="CS1807" i="1" s="1"/>
  <c r="R1807" i="1" s="1"/>
  <c r="AF1807" i="1"/>
  <c r="CT1807" i="1" s="1"/>
  <c r="S1807" i="1" s="1"/>
  <c r="AG1807" i="1"/>
  <c r="AH1807" i="1"/>
  <c r="AI1807" i="1"/>
  <c r="AJ1807" i="1"/>
  <c r="CX1807" i="1" s="1"/>
  <c r="W1807" i="1" s="1"/>
  <c r="CQ1807" i="1"/>
  <c r="CU1807" i="1"/>
  <c r="T1807" i="1" s="1"/>
  <c r="CV1807" i="1"/>
  <c r="U1807" i="1" s="1"/>
  <c r="CW1807" i="1"/>
  <c r="FR1807" i="1"/>
  <c r="GL1807" i="1"/>
  <c r="GO1807" i="1"/>
  <c r="GP1807" i="1"/>
  <c r="GV1807" i="1"/>
  <c r="HC1807" i="1" s="1"/>
  <c r="GX1807" i="1" s="1"/>
  <c r="C1808" i="1"/>
  <c r="D1808" i="1"/>
  <c r="N1808" i="1"/>
  <c r="U1808" i="1"/>
  <c r="AC1808" i="1"/>
  <c r="CQ1808" i="1" s="1"/>
  <c r="P1808" i="1" s="1"/>
  <c r="AD1808" i="1"/>
  <c r="CR1808" i="1" s="1"/>
  <c r="Q1808" i="1" s="1"/>
  <c r="AE1808" i="1"/>
  <c r="CS1808" i="1" s="1"/>
  <c r="R1808" i="1" s="1"/>
  <c r="AF1808" i="1"/>
  <c r="AG1808" i="1"/>
  <c r="AH1808" i="1"/>
  <c r="AI1808" i="1"/>
  <c r="CW1808" i="1" s="1"/>
  <c r="V1808" i="1" s="1"/>
  <c r="AJ1808" i="1"/>
  <c r="CX1808" i="1" s="1"/>
  <c r="W1808" i="1" s="1"/>
  <c r="CT1808" i="1"/>
  <c r="S1808" i="1" s="1"/>
  <c r="CU1808" i="1"/>
  <c r="T1808" i="1" s="1"/>
  <c r="CV1808" i="1"/>
  <c r="FR1808" i="1"/>
  <c r="GL1808" i="1"/>
  <c r="GO1808" i="1"/>
  <c r="GP1808" i="1"/>
  <c r="GV1808" i="1"/>
  <c r="HC1808" i="1" s="1"/>
  <c r="GX1808" i="1" s="1"/>
  <c r="C1809" i="1"/>
  <c r="D1809" i="1"/>
  <c r="N1809" i="1"/>
  <c r="T1809" i="1"/>
  <c r="AC1809" i="1"/>
  <c r="CQ1809" i="1" s="1"/>
  <c r="P1809" i="1" s="1"/>
  <c r="AD1809" i="1"/>
  <c r="CR1809" i="1" s="1"/>
  <c r="Q1809" i="1" s="1"/>
  <c r="AE1809" i="1"/>
  <c r="AF1809" i="1"/>
  <c r="AG1809" i="1"/>
  <c r="AH1809" i="1"/>
  <c r="CV1809" i="1" s="1"/>
  <c r="U1809" i="1" s="1"/>
  <c r="AI1809" i="1"/>
  <c r="CW1809" i="1" s="1"/>
  <c r="V1809" i="1" s="1"/>
  <c r="AJ1809" i="1"/>
  <c r="CX1809" i="1" s="1"/>
  <c r="W1809" i="1" s="1"/>
  <c r="CS1809" i="1"/>
  <c r="R1809" i="1" s="1"/>
  <c r="CT1809" i="1"/>
  <c r="S1809" i="1" s="1"/>
  <c r="CU1809" i="1"/>
  <c r="FR1809" i="1"/>
  <c r="GL1809" i="1"/>
  <c r="GO1809" i="1"/>
  <c r="GP1809" i="1"/>
  <c r="GV1809" i="1"/>
  <c r="HC1809" i="1" s="1"/>
  <c r="GX1809" i="1" s="1"/>
  <c r="I1810" i="1"/>
  <c r="N1810" i="1"/>
  <c r="T1810" i="1"/>
  <c r="AC1810" i="1"/>
  <c r="CQ1810" i="1" s="1"/>
  <c r="P1810" i="1" s="1"/>
  <c r="AD1810" i="1"/>
  <c r="CR1810" i="1" s="1"/>
  <c r="Q1810" i="1" s="1"/>
  <c r="AE1810" i="1"/>
  <c r="AF1810" i="1"/>
  <c r="AG1810" i="1"/>
  <c r="AH1810" i="1"/>
  <c r="CV1810" i="1" s="1"/>
  <c r="U1810" i="1" s="1"/>
  <c r="AI1810" i="1"/>
  <c r="CW1810" i="1" s="1"/>
  <c r="V1810" i="1" s="1"/>
  <c r="AJ1810" i="1"/>
  <c r="CX1810" i="1" s="1"/>
  <c r="W1810" i="1" s="1"/>
  <c r="CS1810" i="1"/>
  <c r="R1810" i="1" s="1"/>
  <c r="CT1810" i="1"/>
  <c r="S1810" i="1" s="1"/>
  <c r="CU1810" i="1"/>
  <c r="FR1810" i="1"/>
  <c r="GL1810" i="1"/>
  <c r="GO1810" i="1"/>
  <c r="GP1810" i="1"/>
  <c r="GV1810" i="1"/>
  <c r="HC1810" i="1" s="1"/>
  <c r="GX1810" i="1" s="1"/>
  <c r="I1811" i="1"/>
  <c r="N1811" i="1"/>
  <c r="T1811" i="1"/>
  <c r="AC1811" i="1"/>
  <c r="CQ1811" i="1" s="1"/>
  <c r="P1811" i="1" s="1"/>
  <c r="AD1811" i="1"/>
  <c r="CR1811" i="1" s="1"/>
  <c r="Q1811" i="1" s="1"/>
  <c r="AE1811" i="1"/>
  <c r="AF1811" i="1"/>
  <c r="AG1811" i="1"/>
  <c r="AH1811" i="1"/>
  <c r="CV1811" i="1" s="1"/>
  <c r="U1811" i="1" s="1"/>
  <c r="AI1811" i="1"/>
  <c r="CW1811" i="1" s="1"/>
  <c r="V1811" i="1" s="1"/>
  <c r="AJ1811" i="1"/>
  <c r="CX1811" i="1" s="1"/>
  <c r="W1811" i="1" s="1"/>
  <c r="CS1811" i="1"/>
  <c r="R1811" i="1" s="1"/>
  <c r="CT1811" i="1"/>
  <c r="S1811" i="1" s="1"/>
  <c r="CU1811" i="1"/>
  <c r="FR1811" i="1"/>
  <c r="GL1811" i="1"/>
  <c r="GO1811" i="1"/>
  <c r="GP1811" i="1"/>
  <c r="GV1811" i="1"/>
  <c r="HC1811" i="1" s="1"/>
  <c r="GX1811" i="1" s="1"/>
  <c r="C1812" i="1"/>
  <c r="D1812" i="1"/>
  <c r="N1812" i="1"/>
  <c r="S1812" i="1"/>
  <c r="CZ1812" i="1" s="1"/>
  <c r="Y1812" i="1" s="1"/>
  <c r="AC1812" i="1"/>
  <c r="CQ1812" i="1" s="1"/>
  <c r="P1812" i="1" s="1"/>
  <c r="CP1812" i="1" s="1"/>
  <c r="O1812" i="1" s="1"/>
  <c r="AD1812" i="1"/>
  <c r="AE1812" i="1"/>
  <c r="AF1812" i="1"/>
  <c r="AG1812" i="1"/>
  <c r="CU1812" i="1" s="1"/>
  <c r="T1812" i="1" s="1"/>
  <c r="AH1812" i="1"/>
  <c r="CV1812" i="1" s="1"/>
  <c r="U1812" i="1" s="1"/>
  <c r="AI1812" i="1"/>
  <c r="CW1812" i="1" s="1"/>
  <c r="V1812" i="1" s="1"/>
  <c r="AJ1812" i="1"/>
  <c r="CR1812" i="1"/>
  <c r="Q1812" i="1" s="1"/>
  <c r="CS1812" i="1"/>
  <c r="R1812" i="1" s="1"/>
  <c r="CY1812" i="1" s="1"/>
  <c r="X1812" i="1" s="1"/>
  <c r="CT1812" i="1"/>
  <c r="CX1812" i="1"/>
  <c r="W1812" i="1" s="1"/>
  <c r="FR1812" i="1"/>
  <c r="GL1812" i="1"/>
  <c r="GO1812" i="1"/>
  <c r="GP1812" i="1"/>
  <c r="GV1812" i="1"/>
  <c r="HC1812" i="1" s="1"/>
  <c r="GX1812" i="1" s="1"/>
  <c r="C1813" i="1"/>
  <c r="D1813" i="1"/>
  <c r="N1813" i="1"/>
  <c r="R1813" i="1"/>
  <c r="AC1813" i="1"/>
  <c r="CQ1813" i="1" s="1"/>
  <c r="P1813" i="1" s="1"/>
  <c r="AE1813" i="1"/>
  <c r="AD1813" i="1" s="1"/>
  <c r="AF1813" i="1"/>
  <c r="CT1813" i="1" s="1"/>
  <c r="S1813" i="1" s="1"/>
  <c r="AG1813" i="1"/>
  <c r="CU1813" i="1" s="1"/>
  <c r="T1813" i="1" s="1"/>
  <c r="AH1813" i="1"/>
  <c r="CV1813" i="1" s="1"/>
  <c r="U1813" i="1" s="1"/>
  <c r="AI1813" i="1"/>
  <c r="AJ1813" i="1"/>
  <c r="CS1813" i="1"/>
  <c r="CW1813" i="1"/>
  <c r="V1813" i="1" s="1"/>
  <c r="CX1813" i="1"/>
  <c r="W1813" i="1" s="1"/>
  <c r="FR1813" i="1"/>
  <c r="GL1813" i="1"/>
  <c r="GO1813" i="1"/>
  <c r="GP1813" i="1"/>
  <c r="GV1813" i="1"/>
  <c r="HC1813" i="1"/>
  <c r="GX1813" i="1" s="1"/>
  <c r="I1814" i="1"/>
  <c r="R1814" i="1" s="1"/>
  <c r="N1814" i="1"/>
  <c r="AC1814" i="1"/>
  <c r="AE1814" i="1"/>
  <c r="AD1814" i="1" s="1"/>
  <c r="AF1814" i="1"/>
  <c r="CT1814" i="1" s="1"/>
  <c r="S1814" i="1" s="1"/>
  <c r="AG1814" i="1"/>
  <c r="CU1814" i="1" s="1"/>
  <c r="T1814" i="1" s="1"/>
  <c r="AH1814" i="1"/>
  <c r="CV1814" i="1" s="1"/>
  <c r="U1814" i="1" s="1"/>
  <c r="AI1814" i="1"/>
  <c r="AJ1814" i="1"/>
  <c r="CQ1814" i="1"/>
  <c r="P1814" i="1" s="1"/>
  <c r="CS1814" i="1"/>
  <c r="CW1814" i="1"/>
  <c r="V1814" i="1" s="1"/>
  <c r="CX1814" i="1"/>
  <c r="W1814" i="1" s="1"/>
  <c r="FR1814" i="1"/>
  <c r="GL1814" i="1"/>
  <c r="GO1814" i="1"/>
  <c r="GP1814" i="1"/>
  <c r="GV1814" i="1"/>
  <c r="HC1814" i="1"/>
  <c r="GX1814" i="1" s="1"/>
  <c r="I1815" i="1"/>
  <c r="R1815" i="1" s="1"/>
  <c r="N1815" i="1"/>
  <c r="AC1815" i="1"/>
  <c r="AE1815" i="1"/>
  <c r="AD1815" i="1" s="1"/>
  <c r="AF1815" i="1"/>
  <c r="CT1815" i="1" s="1"/>
  <c r="S1815" i="1" s="1"/>
  <c r="AG1815" i="1"/>
  <c r="CU1815" i="1" s="1"/>
  <c r="T1815" i="1" s="1"/>
  <c r="AH1815" i="1"/>
  <c r="CV1815" i="1" s="1"/>
  <c r="U1815" i="1" s="1"/>
  <c r="AI1815" i="1"/>
  <c r="AJ1815" i="1"/>
  <c r="CQ1815" i="1"/>
  <c r="P1815" i="1" s="1"/>
  <c r="CS1815" i="1"/>
  <c r="CW1815" i="1"/>
  <c r="V1815" i="1" s="1"/>
  <c r="CX1815" i="1"/>
  <c r="W1815" i="1" s="1"/>
  <c r="FR1815" i="1"/>
  <c r="GL1815" i="1"/>
  <c r="GO1815" i="1"/>
  <c r="GP1815" i="1"/>
  <c r="GV1815" i="1"/>
  <c r="HC1815" i="1"/>
  <c r="GX1815" i="1" s="1"/>
  <c r="I1816" i="1"/>
  <c r="R1816" i="1" s="1"/>
  <c r="N1816" i="1"/>
  <c r="AC1816" i="1"/>
  <c r="AE1816" i="1"/>
  <c r="AD1816" i="1" s="1"/>
  <c r="AF1816" i="1"/>
  <c r="CT1816" i="1" s="1"/>
  <c r="S1816" i="1" s="1"/>
  <c r="AG1816" i="1"/>
  <c r="CU1816" i="1" s="1"/>
  <c r="T1816" i="1" s="1"/>
  <c r="AH1816" i="1"/>
  <c r="CV1816" i="1" s="1"/>
  <c r="U1816" i="1" s="1"/>
  <c r="AI1816" i="1"/>
  <c r="AJ1816" i="1"/>
  <c r="CQ1816" i="1"/>
  <c r="P1816" i="1" s="1"/>
  <c r="CS1816" i="1"/>
  <c r="CW1816" i="1"/>
  <c r="V1816" i="1" s="1"/>
  <c r="CX1816" i="1"/>
  <c r="W1816" i="1" s="1"/>
  <c r="FR1816" i="1"/>
  <c r="GL1816" i="1"/>
  <c r="GO1816" i="1"/>
  <c r="GP1816" i="1"/>
  <c r="GV1816" i="1"/>
  <c r="HC1816" i="1"/>
  <c r="GX1816" i="1" s="1"/>
  <c r="I1817" i="1"/>
  <c r="R1817" i="1" s="1"/>
  <c r="N1817" i="1"/>
  <c r="AC1817" i="1"/>
  <c r="AE1817" i="1"/>
  <c r="AD1817" i="1" s="1"/>
  <c r="AF1817" i="1"/>
  <c r="CT1817" i="1" s="1"/>
  <c r="S1817" i="1" s="1"/>
  <c r="AG1817" i="1"/>
  <c r="CU1817" i="1" s="1"/>
  <c r="T1817" i="1" s="1"/>
  <c r="AH1817" i="1"/>
  <c r="CV1817" i="1" s="1"/>
  <c r="U1817" i="1" s="1"/>
  <c r="AI1817" i="1"/>
  <c r="AJ1817" i="1"/>
  <c r="CQ1817" i="1"/>
  <c r="P1817" i="1" s="1"/>
  <c r="CS1817" i="1"/>
  <c r="CW1817" i="1"/>
  <c r="V1817" i="1" s="1"/>
  <c r="CX1817" i="1"/>
  <c r="W1817" i="1" s="1"/>
  <c r="FR1817" i="1"/>
  <c r="GL1817" i="1"/>
  <c r="GO1817" i="1"/>
  <c r="GP1817" i="1"/>
  <c r="GV1817" i="1"/>
  <c r="HC1817" i="1"/>
  <c r="GX1817" i="1" s="1"/>
  <c r="C1818" i="1"/>
  <c r="D1818" i="1"/>
  <c r="N1818" i="1"/>
  <c r="W1818" i="1"/>
  <c r="AC1818" i="1"/>
  <c r="CQ1818" i="1" s="1"/>
  <c r="P1818" i="1" s="1"/>
  <c r="AE1818" i="1"/>
  <c r="CS1818" i="1" s="1"/>
  <c r="R1818" i="1" s="1"/>
  <c r="AF1818" i="1"/>
  <c r="CT1818" i="1" s="1"/>
  <c r="S1818" i="1" s="1"/>
  <c r="AG1818" i="1"/>
  <c r="CU1818" i="1" s="1"/>
  <c r="T1818" i="1" s="1"/>
  <c r="AH1818" i="1"/>
  <c r="AI1818" i="1"/>
  <c r="AJ1818" i="1"/>
  <c r="CV1818" i="1"/>
  <c r="U1818" i="1" s="1"/>
  <c r="CW1818" i="1"/>
  <c r="V1818" i="1" s="1"/>
  <c r="CX1818" i="1"/>
  <c r="FR1818" i="1"/>
  <c r="GL1818" i="1"/>
  <c r="GO1818" i="1"/>
  <c r="GP1818" i="1"/>
  <c r="GV1818" i="1"/>
  <c r="HC1818" i="1"/>
  <c r="GX1818" i="1" s="1"/>
  <c r="C1819" i="1"/>
  <c r="D1819" i="1"/>
  <c r="N1819" i="1"/>
  <c r="V1819" i="1"/>
  <c r="AC1819" i="1"/>
  <c r="CQ1819" i="1" s="1"/>
  <c r="P1819" i="1" s="1"/>
  <c r="AE1819" i="1"/>
  <c r="CS1819" i="1" s="1"/>
  <c r="R1819" i="1" s="1"/>
  <c r="AF1819" i="1"/>
  <c r="CT1819" i="1" s="1"/>
  <c r="S1819" i="1" s="1"/>
  <c r="AG1819" i="1"/>
  <c r="AH1819" i="1"/>
  <c r="AI1819" i="1"/>
  <c r="AJ1819" i="1"/>
  <c r="CX1819" i="1" s="1"/>
  <c r="W1819" i="1" s="1"/>
  <c r="CU1819" i="1"/>
  <c r="T1819" i="1" s="1"/>
  <c r="CV1819" i="1"/>
  <c r="U1819" i="1" s="1"/>
  <c r="CW1819" i="1"/>
  <c r="FR1819" i="1"/>
  <c r="GL1819" i="1"/>
  <c r="GO1819" i="1"/>
  <c r="GP1819" i="1"/>
  <c r="GV1819" i="1"/>
  <c r="HC1819" i="1" s="1"/>
  <c r="GX1819" i="1" s="1"/>
  <c r="I1820" i="1"/>
  <c r="N1820" i="1"/>
  <c r="P1820" i="1"/>
  <c r="V1820" i="1"/>
  <c r="AC1820" i="1"/>
  <c r="AE1820" i="1"/>
  <c r="CS1820" i="1" s="1"/>
  <c r="R1820" i="1" s="1"/>
  <c r="AF1820" i="1"/>
  <c r="CT1820" i="1" s="1"/>
  <c r="S1820" i="1" s="1"/>
  <c r="AG1820" i="1"/>
  <c r="AH1820" i="1"/>
  <c r="AI1820" i="1"/>
  <c r="AJ1820" i="1"/>
  <c r="CX1820" i="1" s="1"/>
  <c r="W1820" i="1" s="1"/>
  <c r="CQ1820" i="1"/>
  <c r="CU1820" i="1"/>
  <c r="T1820" i="1" s="1"/>
  <c r="CV1820" i="1"/>
  <c r="U1820" i="1" s="1"/>
  <c r="CW1820" i="1"/>
  <c r="FR1820" i="1"/>
  <c r="GL1820" i="1"/>
  <c r="GO1820" i="1"/>
  <c r="GP1820" i="1"/>
  <c r="GV1820" i="1"/>
  <c r="HC1820" i="1" s="1"/>
  <c r="GX1820" i="1" s="1"/>
  <c r="I1821" i="1"/>
  <c r="N1821" i="1"/>
  <c r="P1821" i="1"/>
  <c r="V1821" i="1"/>
  <c r="AC1821" i="1"/>
  <c r="AE1821" i="1"/>
  <c r="CS1821" i="1" s="1"/>
  <c r="R1821" i="1" s="1"/>
  <c r="AF1821" i="1"/>
  <c r="CT1821" i="1" s="1"/>
  <c r="S1821" i="1" s="1"/>
  <c r="AG1821" i="1"/>
  <c r="AH1821" i="1"/>
  <c r="AI1821" i="1"/>
  <c r="AJ1821" i="1"/>
  <c r="CX1821" i="1" s="1"/>
  <c r="W1821" i="1" s="1"/>
  <c r="CQ1821" i="1"/>
  <c r="CU1821" i="1"/>
  <c r="T1821" i="1" s="1"/>
  <c r="CV1821" i="1"/>
  <c r="U1821" i="1" s="1"/>
  <c r="CW1821" i="1"/>
  <c r="FR1821" i="1"/>
  <c r="GL1821" i="1"/>
  <c r="GO1821" i="1"/>
  <c r="GP1821" i="1"/>
  <c r="GV1821" i="1"/>
  <c r="HC1821" i="1" s="1"/>
  <c r="GX1821" i="1" s="1"/>
  <c r="I1822" i="1"/>
  <c r="N1822" i="1"/>
  <c r="P1822" i="1"/>
  <c r="V1822" i="1"/>
  <c r="AC1822" i="1"/>
  <c r="AE1822" i="1"/>
  <c r="CS1822" i="1" s="1"/>
  <c r="R1822" i="1" s="1"/>
  <c r="AF1822" i="1"/>
  <c r="CT1822" i="1" s="1"/>
  <c r="S1822" i="1" s="1"/>
  <c r="AG1822" i="1"/>
  <c r="AH1822" i="1"/>
  <c r="AI1822" i="1"/>
  <c r="AJ1822" i="1"/>
  <c r="CX1822" i="1" s="1"/>
  <c r="W1822" i="1" s="1"/>
  <c r="CQ1822" i="1"/>
  <c r="CU1822" i="1"/>
  <c r="T1822" i="1" s="1"/>
  <c r="CV1822" i="1"/>
  <c r="U1822" i="1" s="1"/>
  <c r="CW1822" i="1"/>
  <c r="FR1822" i="1"/>
  <c r="GL1822" i="1"/>
  <c r="GO1822" i="1"/>
  <c r="GP1822" i="1"/>
  <c r="GV1822" i="1"/>
  <c r="HC1822" i="1" s="1"/>
  <c r="GX1822" i="1" s="1"/>
  <c r="I1823" i="1"/>
  <c r="N1823" i="1"/>
  <c r="P1823" i="1"/>
  <c r="V1823" i="1"/>
  <c r="AC1823" i="1"/>
  <c r="AE1823" i="1"/>
  <c r="CS1823" i="1" s="1"/>
  <c r="R1823" i="1" s="1"/>
  <c r="AF1823" i="1"/>
  <c r="CT1823" i="1" s="1"/>
  <c r="S1823" i="1" s="1"/>
  <c r="AG1823" i="1"/>
  <c r="AH1823" i="1"/>
  <c r="AI1823" i="1"/>
  <c r="AJ1823" i="1"/>
  <c r="CX1823" i="1" s="1"/>
  <c r="W1823" i="1" s="1"/>
  <c r="CQ1823" i="1"/>
  <c r="CU1823" i="1"/>
  <c r="T1823" i="1" s="1"/>
  <c r="CV1823" i="1"/>
  <c r="U1823" i="1" s="1"/>
  <c r="CW1823" i="1"/>
  <c r="FR1823" i="1"/>
  <c r="GL1823" i="1"/>
  <c r="GO1823" i="1"/>
  <c r="GP1823" i="1"/>
  <c r="GV1823" i="1"/>
  <c r="HC1823" i="1" s="1"/>
  <c r="GX1823" i="1" s="1"/>
  <c r="C1824" i="1"/>
  <c r="D1824" i="1"/>
  <c r="N1824" i="1"/>
  <c r="U1824" i="1"/>
  <c r="AC1824" i="1"/>
  <c r="CQ1824" i="1" s="1"/>
  <c r="P1824" i="1" s="1"/>
  <c r="AD1824" i="1"/>
  <c r="CR1824" i="1" s="1"/>
  <c r="Q1824" i="1" s="1"/>
  <c r="AE1824" i="1"/>
  <c r="CS1824" i="1" s="1"/>
  <c r="R1824" i="1" s="1"/>
  <c r="AF1824" i="1"/>
  <c r="AG1824" i="1"/>
  <c r="AH1824" i="1"/>
  <c r="AI1824" i="1"/>
  <c r="CW1824" i="1" s="1"/>
  <c r="V1824" i="1" s="1"/>
  <c r="AJ1824" i="1"/>
  <c r="CX1824" i="1" s="1"/>
  <c r="W1824" i="1" s="1"/>
  <c r="CT1824" i="1"/>
  <c r="S1824" i="1" s="1"/>
  <c r="CU1824" i="1"/>
  <c r="T1824" i="1" s="1"/>
  <c r="CV1824" i="1"/>
  <c r="FR1824" i="1"/>
  <c r="GL1824" i="1"/>
  <c r="GO1824" i="1"/>
  <c r="GP1824" i="1"/>
  <c r="GV1824" i="1"/>
  <c r="HC1824" i="1" s="1"/>
  <c r="GX1824" i="1" s="1"/>
  <c r="C1825" i="1"/>
  <c r="D1825" i="1"/>
  <c r="N1825" i="1"/>
  <c r="T1825" i="1"/>
  <c r="AC1825" i="1"/>
  <c r="CQ1825" i="1" s="1"/>
  <c r="P1825" i="1" s="1"/>
  <c r="CP1825" i="1" s="1"/>
  <c r="O1825" i="1" s="1"/>
  <c r="AD1825" i="1"/>
  <c r="CR1825" i="1" s="1"/>
  <c r="Q1825" i="1" s="1"/>
  <c r="AE1825" i="1"/>
  <c r="AF1825" i="1"/>
  <c r="AG1825" i="1"/>
  <c r="AH1825" i="1"/>
  <c r="CV1825" i="1" s="1"/>
  <c r="U1825" i="1" s="1"/>
  <c r="AI1825" i="1"/>
  <c r="CW1825" i="1" s="1"/>
  <c r="V1825" i="1" s="1"/>
  <c r="AJ1825" i="1"/>
  <c r="CX1825" i="1" s="1"/>
  <c r="W1825" i="1" s="1"/>
  <c r="CS1825" i="1"/>
  <c r="R1825" i="1" s="1"/>
  <c r="CT1825" i="1"/>
  <c r="S1825" i="1" s="1"/>
  <c r="CU1825" i="1"/>
  <c r="FR1825" i="1"/>
  <c r="GL1825" i="1"/>
  <c r="GO1825" i="1"/>
  <c r="GP1825" i="1"/>
  <c r="GV1825" i="1"/>
  <c r="HC1825" i="1" s="1"/>
  <c r="GX1825" i="1" s="1"/>
  <c r="I1826" i="1"/>
  <c r="N1826" i="1"/>
  <c r="T1826" i="1"/>
  <c r="AC1826" i="1"/>
  <c r="CQ1826" i="1" s="1"/>
  <c r="P1826" i="1" s="1"/>
  <c r="AD1826" i="1"/>
  <c r="CR1826" i="1" s="1"/>
  <c r="Q1826" i="1" s="1"/>
  <c r="AE1826" i="1"/>
  <c r="AF1826" i="1"/>
  <c r="AG1826" i="1"/>
  <c r="AH1826" i="1"/>
  <c r="CV1826" i="1" s="1"/>
  <c r="U1826" i="1" s="1"/>
  <c r="AI1826" i="1"/>
  <c r="CW1826" i="1" s="1"/>
  <c r="V1826" i="1" s="1"/>
  <c r="AJ1826" i="1"/>
  <c r="CX1826" i="1" s="1"/>
  <c r="W1826" i="1" s="1"/>
  <c r="CS1826" i="1"/>
  <c r="R1826" i="1" s="1"/>
  <c r="CT1826" i="1"/>
  <c r="S1826" i="1" s="1"/>
  <c r="CU1826" i="1"/>
  <c r="FR1826" i="1"/>
  <c r="GL1826" i="1"/>
  <c r="GO1826" i="1"/>
  <c r="GP1826" i="1"/>
  <c r="GV1826" i="1"/>
  <c r="HC1826" i="1" s="1"/>
  <c r="GX1826" i="1" s="1"/>
  <c r="I1827" i="1"/>
  <c r="N1827" i="1"/>
  <c r="T1827" i="1"/>
  <c r="AC1827" i="1"/>
  <c r="CQ1827" i="1" s="1"/>
  <c r="P1827" i="1" s="1"/>
  <c r="CP1827" i="1" s="1"/>
  <c r="O1827" i="1" s="1"/>
  <c r="AD1827" i="1"/>
  <c r="CR1827" i="1" s="1"/>
  <c r="Q1827" i="1" s="1"/>
  <c r="AE1827" i="1"/>
  <c r="AF1827" i="1"/>
  <c r="AG1827" i="1"/>
  <c r="AH1827" i="1"/>
  <c r="CV1827" i="1" s="1"/>
  <c r="U1827" i="1" s="1"/>
  <c r="AI1827" i="1"/>
  <c r="CW1827" i="1" s="1"/>
  <c r="V1827" i="1" s="1"/>
  <c r="AJ1827" i="1"/>
  <c r="CX1827" i="1" s="1"/>
  <c r="W1827" i="1" s="1"/>
  <c r="CS1827" i="1"/>
  <c r="R1827" i="1" s="1"/>
  <c r="CT1827" i="1"/>
  <c r="S1827" i="1" s="1"/>
  <c r="CU1827" i="1"/>
  <c r="FR1827" i="1"/>
  <c r="GL1827" i="1"/>
  <c r="GO1827" i="1"/>
  <c r="GP1827" i="1"/>
  <c r="GV1827" i="1"/>
  <c r="HC1827" i="1" s="1"/>
  <c r="GX1827" i="1" s="1"/>
  <c r="C1828" i="1"/>
  <c r="D1828" i="1"/>
  <c r="N1828" i="1"/>
  <c r="S1828" i="1"/>
  <c r="AC1828" i="1"/>
  <c r="CQ1828" i="1" s="1"/>
  <c r="P1828" i="1" s="1"/>
  <c r="AE1828" i="1"/>
  <c r="AD1828" i="1" s="1"/>
  <c r="AF1828" i="1"/>
  <c r="AG1828" i="1"/>
  <c r="CU1828" i="1" s="1"/>
  <c r="T1828" i="1" s="1"/>
  <c r="AH1828" i="1"/>
  <c r="CV1828" i="1" s="1"/>
  <c r="U1828" i="1" s="1"/>
  <c r="AI1828" i="1"/>
  <c r="CW1828" i="1" s="1"/>
  <c r="V1828" i="1" s="1"/>
  <c r="AJ1828" i="1"/>
  <c r="CS1828" i="1"/>
  <c r="R1828" i="1" s="1"/>
  <c r="CY1828" i="1" s="1"/>
  <c r="X1828" i="1" s="1"/>
  <c r="CT1828" i="1"/>
  <c r="CX1828" i="1"/>
  <c r="W1828" i="1" s="1"/>
  <c r="FR1828" i="1"/>
  <c r="GL1828" i="1"/>
  <c r="GO1828" i="1"/>
  <c r="GP1828" i="1"/>
  <c r="GV1828" i="1"/>
  <c r="HC1828" i="1" s="1"/>
  <c r="GX1828" i="1" s="1"/>
  <c r="C1829" i="1"/>
  <c r="D1829" i="1"/>
  <c r="N1829" i="1"/>
  <c r="R1829" i="1"/>
  <c r="AC1829" i="1"/>
  <c r="CQ1829" i="1" s="1"/>
  <c r="P1829" i="1" s="1"/>
  <c r="AE1829" i="1"/>
  <c r="AD1829" i="1" s="1"/>
  <c r="AF1829" i="1"/>
  <c r="CT1829" i="1" s="1"/>
  <c r="S1829" i="1" s="1"/>
  <c r="AG1829" i="1"/>
  <c r="CU1829" i="1" s="1"/>
  <c r="T1829" i="1" s="1"/>
  <c r="AH1829" i="1"/>
  <c r="CV1829" i="1" s="1"/>
  <c r="U1829" i="1" s="1"/>
  <c r="AI1829" i="1"/>
  <c r="AJ1829" i="1"/>
  <c r="CS1829" i="1"/>
  <c r="CW1829" i="1"/>
  <c r="V1829" i="1" s="1"/>
  <c r="CX1829" i="1"/>
  <c r="W1829" i="1" s="1"/>
  <c r="FR1829" i="1"/>
  <c r="GL1829" i="1"/>
  <c r="GO1829" i="1"/>
  <c r="GP1829" i="1"/>
  <c r="GV1829" i="1"/>
  <c r="HC1829" i="1"/>
  <c r="GX1829" i="1" s="1"/>
  <c r="I1830" i="1"/>
  <c r="R1830" i="1" s="1"/>
  <c r="N1830" i="1"/>
  <c r="AC1830" i="1"/>
  <c r="AE1830" i="1"/>
  <c r="AD1830" i="1" s="1"/>
  <c r="AF1830" i="1"/>
  <c r="CT1830" i="1" s="1"/>
  <c r="S1830" i="1" s="1"/>
  <c r="AG1830" i="1"/>
  <c r="CU1830" i="1" s="1"/>
  <c r="T1830" i="1" s="1"/>
  <c r="AH1830" i="1"/>
  <c r="CV1830" i="1" s="1"/>
  <c r="U1830" i="1" s="1"/>
  <c r="AI1830" i="1"/>
  <c r="AJ1830" i="1"/>
  <c r="CQ1830" i="1"/>
  <c r="P1830" i="1" s="1"/>
  <c r="CS1830" i="1"/>
  <c r="CW1830" i="1"/>
  <c r="V1830" i="1" s="1"/>
  <c r="CX1830" i="1"/>
  <c r="W1830" i="1" s="1"/>
  <c r="FR1830" i="1"/>
  <c r="GL1830" i="1"/>
  <c r="GO1830" i="1"/>
  <c r="GP1830" i="1"/>
  <c r="GV1830" i="1"/>
  <c r="HC1830" i="1"/>
  <c r="GX1830" i="1" s="1"/>
  <c r="I1831" i="1"/>
  <c r="N1831" i="1"/>
  <c r="AC1831" i="1"/>
  <c r="AE1831" i="1"/>
  <c r="AD1831" i="1" s="1"/>
  <c r="AF1831" i="1"/>
  <c r="CT1831" i="1" s="1"/>
  <c r="S1831" i="1" s="1"/>
  <c r="AG1831" i="1"/>
  <c r="CU1831" i="1" s="1"/>
  <c r="T1831" i="1" s="1"/>
  <c r="AH1831" i="1"/>
  <c r="CV1831" i="1" s="1"/>
  <c r="U1831" i="1" s="1"/>
  <c r="AI1831" i="1"/>
  <c r="AJ1831" i="1"/>
  <c r="CQ1831" i="1"/>
  <c r="P1831" i="1" s="1"/>
  <c r="CS1831" i="1"/>
  <c r="R1831" i="1" s="1"/>
  <c r="CW1831" i="1"/>
  <c r="V1831" i="1" s="1"/>
  <c r="CX1831" i="1"/>
  <c r="W1831" i="1" s="1"/>
  <c r="FR1831" i="1"/>
  <c r="GL1831" i="1"/>
  <c r="GO1831" i="1"/>
  <c r="GP1831" i="1"/>
  <c r="GV1831" i="1"/>
  <c r="HC1831" i="1"/>
  <c r="GX1831" i="1" s="1"/>
  <c r="I1832" i="1"/>
  <c r="N1832" i="1"/>
  <c r="AC1832" i="1"/>
  <c r="AE1832" i="1"/>
  <c r="AD1832" i="1" s="1"/>
  <c r="AF1832" i="1"/>
  <c r="CT1832" i="1" s="1"/>
  <c r="S1832" i="1" s="1"/>
  <c r="AG1832" i="1"/>
  <c r="CU1832" i="1" s="1"/>
  <c r="T1832" i="1" s="1"/>
  <c r="AH1832" i="1"/>
  <c r="CV1832" i="1" s="1"/>
  <c r="U1832" i="1" s="1"/>
  <c r="AI1832" i="1"/>
  <c r="AJ1832" i="1"/>
  <c r="CQ1832" i="1"/>
  <c r="P1832" i="1" s="1"/>
  <c r="CS1832" i="1"/>
  <c r="R1832" i="1" s="1"/>
  <c r="CW1832" i="1"/>
  <c r="V1832" i="1" s="1"/>
  <c r="CX1832" i="1"/>
  <c r="W1832" i="1" s="1"/>
  <c r="FR1832" i="1"/>
  <c r="GL1832" i="1"/>
  <c r="GO1832" i="1"/>
  <c r="GP1832" i="1"/>
  <c r="GV1832" i="1"/>
  <c r="HC1832" i="1"/>
  <c r="GX1832" i="1" s="1"/>
  <c r="I1833" i="1"/>
  <c r="N1833" i="1"/>
  <c r="AC1833" i="1"/>
  <c r="AE1833" i="1"/>
  <c r="AD1833" i="1" s="1"/>
  <c r="AF1833" i="1"/>
  <c r="CT1833" i="1" s="1"/>
  <c r="S1833" i="1" s="1"/>
  <c r="AG1833" i="1"/>
  <c r="CU1833" i="1" s="1"/>
  <c r="T1833" i="1" s="1"/>
  <c r="AH1833" i="1"/>
  <c r="CV1833" i="1" s="1"/>
  <c r="U1833" i="1" s="1"/>
  <c r="AI1833" i="1"/>
  <c r="AJ1833" i="1"/>
  <c r="CQ1833" i="1"/>
  <c r="P1833" i="1" s="1"/>
  <c r="CS1833" i="1"/>
  <c r="R1833" i="1" s="1"/>
  <c r="CW1833" i="1"/>
  <c r="V1833" i="1" s="1"/>
  <c r="CX1833" i="1"/>
  <c r="W1833" i="1" s="1"/>
  <c r="FR1833" i="1"/>
  <c r="GL1833" i="1"/>
  <c r="GO1833" i="1"/>
  <c r="GP1833" i="1"/>
  <c r="GV1833" i="1"/>
  <c r="HC1833" i="1"/>
  <c r="GX1833" i="1" s="1"/>
  <c r="C1834" i="1"/>
  <c r="D1834" i="1"/>
  <c r="N1834" i="1"/>
  <c r="AC1834" i="1"/>
  <c r="CQ1834" i="1" s="1"/>
  <c r="P1834" i="1" s="1"/>
  <c r="AE1834" i="1"/>
  <c r="CS1834" i="1" s="1"/>
  <c r="R1834" i="1" s="1"/>
  <c r="AF1834" i="1"/>
  <c r="CT1834" i="1" s="1"/>
  <c r="S1834" i="1" s="1"/>
  <c r="AG1834" i="1"/>
  <c r="CU1834" i="1" s="1"/>
  <c r="T1834" i="1" s="1"/>
  <c r="AH1834" i="1"/>
  <c r="AI1834" i="1"/>
  <c r="AJ1834" i="1"/>
  <c r="CV1834" i="1"/>
  <c r="U1834" i="1" s="1"/>
  <c r="CW1834" i="1"/>
  <c r="V1834" i="1" s="1"/>
  <c r="CX1834" i="1"/>
  <c r="W1834" i="1" s="1"/>
  <c r="FR1834" i="1"/>
  <c r="GL1834" i="1"/>
  <c r="GO1834" i="1"/>
  <c r="GP1834" i="1"/>
  <c r="GV1834" i="1"/>
  <c r="HC1834" i="1"/>
  <c r="GX1834" i="1" s="1"/>
  <c r="C1835" i="1"/>
  <c r="D1835" i="1"/>
  <c r="N1835" i="1"/>
  <c r="W1835" i="1"/>
  <c r="AC1835" i="1"/>
  <c r="CQ1835" i="1" s="1"/>
  <c r="P1835" i="1" s="1"/>
  <c r="AE1835" i="1"/>
  <c r="AF1835" i="1"/>
  <c r="AG1835" i="1"/>
  <c r="AH1835" i="1"/>
  <c r="AI1835" i="1"/>
  <c r="CW1835" i="1" s="1"/>
  <c r="V1835" i="1" s="1"/>
  <c r="AJ1835" i="1"/>
  <c r="CX1835" i="1" s="1"/>
  <c r="CT1835" i="1"/>
  <c r="S1835" i="1" s="1"/>
  <c r="CU1835" i="1"/>
  <c r="T1835" i="1" s="1"/>
  <c r="CV1835" i="1"/>
  <c r="U1835" i="1" s="1"/>
  <c r="FR1835" i="1"/>
  <c r="GL1835" i="1"/>
  <c r="GO1835" i="1"/>
  <c r="GP1835" i="1"/>
  <c r="GV1835" i="1"/>
  <c r="GX1835" i="1"/>
  <c r="HC1835" i="1"/>
  <c r="I1836" i="1"/>
  <c r="N1836" i="1"/>
  <c r="Q1836" i="1"/>
  <c r="AC1836" i="1"/>
  <c r="AB1836" i="1" s="1"/>
  <c r="AE1836" i="1"/>
  <c r="AD1836" i="1" s="1"/>
  <c r="CR1836" i="1" s="1"/>
  <c r="AF1836" i="1"/>
  <c r="AG1836" i="1"/>
  <c r="AH1836" i="1"/>
  <c r="AI1836" i="1"/>
  <c r="AJ1836" i="1"/>
  <c r="CS1836" i="1"/>
  <c r="R1836" i="1" s="1"/>
  <c r="CZ1836" i="1" s="1"/>
  <c r="Y1836" i="1" s="1"/>
  <c r="CT1836" i="1"/>
  <c r="S1836" i="1" s="1"/>
  <c r="CU1836" i="1"/>
  <c r="T1836" i="1" s="1"/>
  <c r="CV1836" i="1"/>
  <c r="U1836" i="1" s="1"/>
  <c r="CW1836" i="1"/>
  <c r="V1836" i="1" s="1"/>
  <c r="CX1836" i="1"/>
  <c r="W1836" i="1" s="1"/>
  <c r="CY1836" i="1"/>
  <c r="X1836" i="1" s="1"/>
  <c r="FR1836" i="1"/>
  <c r="GL1836" i="1"/>
  <c r="GO1836" i="1"/>
  <c r="GP1836" i="1"/>
  <c r="GV1836" i="1"/>
  <c r="GX1836" i="1"/>
  <c r="HC1836" i="1"/>
  <c r="I1837" i="1"/>
  <c r="N1837" i="1"/>
  <c r="W1837" i="1"/>
  <c r="AC1837" i="1"/>
  <c r="AE1837" i="1"/>
  <c r="CS1837" i="1" s="1"/>
  <c r="R1837" i="1" s="1"/>
  <c r="AF1837" i="1"/>
  <c r="CT1837" i="1" s="1"/>
  <c r="S1837" i="1" s="1"/>
  <c r="AG1837" i="1"/>
  <c r="CU1837" i="1" s="1"/>
  <c r="T1837" i="1" s="1"/>
  <c r="AH1837" i="1"/>
  <c r="AI1837" i="1"/>
  <c r="AJ1837" i="1"/>
  <c r="CQ1837" i="1"/>
  <c r="P1837" i="1" s="1"/>
  <c r="CV1837" i="1"/>
  <c r="U1837" i="1" s="1"/>
  <c r="CW1837" i="1"/>
  <c r="V1837" i="1" s="1"/>
  <c r="CX1837" i="1"/>
  <c r="FR1837" i="1"/>
  <c r="GL1837" i="1"/>
  <c r="GO1837" i="1"/>
  <c r="GP1837" i="1"/>
  <c r="GV1837" i="1"/>
  <c r="GX1837" i="1"/>
  <c r="HC1837" i="1"/>
  <c r="I1838" i="1"/>
  <c r="N1838" i="1"/>
  <c r="W1838" i="1"/>
  <c r="AC1838" i="1"/>
  <c r="AE1838" i="1"/>
  <c r="CS1838" i="1" s="1"/>
  <c r="R1838" i="1" s="1"/>
  <c r="AF1838" i="1"/>
  <c r="CT1838" i="1" s="1"/>
  <c r="S1838" i="1" s="1"/>
  <c r="AG1838" i="1"/>
  <c r="CU1838" i="1" s="1"/>
  <c r="T1838" i="1" s="1"/>
  <c r="AH1838" i="1"/>
  <c r="AI1838" i="1"/>
  <c r="AJ1838" i="1"/>
  <c r="CQ1838" i="1"/>
  <c r="P1838" i="1" s="1"/>
  <c r="CV1838" i="1"/>
  <c r="U1838" i="1" s="1"/>
  <c r="CW1838" i="1"/>
  <c r="V1838" i="1" s="1"/>
  <c r="CX1838" i="1"/>
  <c r="FR1838" i="1"/>
  <c r="GL1838" i="1"/>
  <c r="GO1838" i="1"/>
  <c r="GP1838" i="1"/>
  <c r="GV1838" i="1"/>
  <c r="GX1838" i="1"/>
  <c r="HC1838" i="1"/>
  <c r="I1839" i="1"/>
  <c r="N1839" i="1"/>
  <c r="S1839" i="1"/>
  <c r="W1839" i="1"/>
  <c r="AC1839" i="1"/>
  <c r="AE1839" i="1"/>
  <c r="CS1839" i="1" s="1"/>
  <c r="R1839" i="1" s="1"/>
  <c r="CY1839" i="1" s="1"/>
  <c r="X1839" i="1" s="1"/>
  <c r="AF1839" i="1"/>
  <c r="AG1839" i="1"/>
  <c r="CU1839" i="1" s="1"/>
  <c r="T1839" i="1" s="1"/>
  <c r="AH1839" i="1"/>
  <c r="AI1839" i="1"/>
  <c r="AJ1839" i="1"/>
  <c r="CQ1839" i="1"/>
  <c r="P1839" i="1" s="1"/>
  <c r="CT1839" i="1"/>
  <c r="CV1839" i="1"/>
  <c r="U1839" i="1" s="1"/>
  <c r="CW1839" i="1"/>
  <c r="V1839" i="1" s="1"/>
  <c r="CX1839" i="1"/>
  <c r="FR1839" i="1"/>
  <c r="GL1839" i="1"/>
  <c r="GO1839" i="1"/>
  <c r="GP1839" i="1"/>
  <c r="GV1839" i="1"/>
  <c r="GX1839" i="1"/>
  <c r="HC1839" i="1"/>
  <c r="I1840" i="1"/>
  <c r="N1840" i="1"/>
  <c r="S1840" i="1"/>
  <c r="CZ1840" i="1" s="1"/>
  <c r="Y1840" i="1" s="1"/>
  <c r="W1840" i="1"/>
  <c r="AC1840" i="1"/>
  <c r="CQ1840" i="1" s="1"/>
  <c r="P1840" i="1" s="1"/>
  <c r="AE1840" i="1"/>
  <c r="CS1840" i="1" s="1"/>
  <c r="R1840" i="1" s="1"/>
  <c r="CY1840" i="1" s="1"/>
  <c r="X1840" i="1" s="1"/>
  <c r="AF1840" i="1"/>
  <c r="AG1840" i="1"/>
  <c r="CU1840" i="1" s="1"/>
  <c r="T1840" i="1" s="1"/>
  <c r="AH1840" i="1"/>
  <c r="AI1840" i="1"/>
  <c r="CW1840" i="1" s="1"/>
  <c r="V1840" i="1" s="1"/>
  <c r="AJ1840" i="1"/>
  <c r="CT1840" i="1"/>
  <c r="CV1840" i="1"/>
  <c r="U1840" i="1" s="1"/>
  <c r="CX1840" i="1"/>
  <c r="FR1840" i="1"/>
  <c r="GL1840" i="1"/>
  <c r="GO1840" i="1"/>
  <c r="GP1840" i="1"/>
  <c r="GV1840" i="1"/>
  <c r="GX1840" i="1"/>
  <c r="HC1840" i="1"/>
  <c r="I1841" i="1"/>
  <c r="N1841" i="1"/>
  <c r="S1841" i="1"/>
  <c r="W1841" i="1"/>
  <c r="AC1841" i="1"/>
  <c r="CQ1841" i="1" s="1"/>
  <c r="P1841" i="1" s="1"/>
  <c r="AE1841" i="1"/>
  <c r="CS1841" i="1" s="1"/>
  <c r="R1841" i="1" s="1"/>
  <c r="CY1841" i="1" s="1"/>
  <c r="X1841" i="1" s="1"/>
  <c r="AF1841" i="1"/>
  <c r="AG1841" i="1"/>
  <c r="CU1841" i="1" s="1"/>
  <c r="T1841" i="1" s="1"/>
  <c r="AH1841" i="1"/>
  <c r="AI1841" i="1"/>
  <c r="CW1841" i="1" s="1"/>
  <c r="V1841" i="1" s="1"/>
  <c r="AJ1841" i="1"/>
  <c r="CT1841" i="1"/>
  <c r="CV1841" i="1"/>
  <c r="U1841" i="1" s="1"/>
  <c r="CX1841" i="1"/>
  <c r="FR1841" i="1"/>
  <c r="GL1841" i="1"/>
  <c r="GO1841" i="1"/>
  <c r="GP1841" i="1"/>
  <c r="GV1841" i="1"/>
  <c r="GX1841" i="1"/>
  <c r="HC1841" i="1"/>
  <c r="I1842" i="1"/>
  <c r="N1842" i="1"/>
  <c r="S1842" i="1"/>
  <c r="CZ1842" i="1" s="1"/>
  <c r="Y1842" i="1" s="1"/>
  <c r="W1842" i="1"/>
  <c r="AC1842" i="1"/>
  <c r="CQ1842" i="1" s="1"/>
  <c r="P1842" i="1" s="1"/>
  <c r="AE1842" i="1"/>
  <c r="CS1842" i="1" s="1"/>
  <c r="R1842" i="1" s="1"/>
  <c r="CY1842" i="1" s="1"/>
  <c r="X1842" i="1" s="1"/>
  <c r="AF1842" i="1"/>
  <c r="AG1842" i="1"/>
  <c r="CU1842" i="1" s="1"/>
  <c r="T1842" i="1" s="1"/>
  <c r="AH1842" i="1"/>
  <c r="AI1842" i="1"/>
  <c r="CW1842" i="1" s="1"/>
  <c r="V1842" i="1" s="1"/>
  <c r="AJ1842" i="1"/>
  <c r="CT1842" i="1"/>
  <c r="CV1842" i="1"/>
  <c r="U1842" i="1" s="1"/>
  <c r="CX1842" i="1"/>
  <c r="FR1842" i="1"/>
  <c r="GL1842" i="1"/>
  <c r="GO1842" i="1"/>
  <c r="GP1842" i="1"/>
  <c r="GV1842" i="1"/>
  <c r="GX1842" i="1"/>
  <c r="HC1842" i="1"/>
  <c r="I1843" i="1"/>
  <c r="N1843" i="1"/>
  <c r="S1843" i="1"/>
  <c r="W1843" i="1"/>
  <c r="AC1843" i="1"/>
  <c r="CQ1843" i="1" s="1"/>
  <c r="P1843" i="1" s="1"/>
  <c r="AE1843" i="1"/>
  <c r="CS1843" i="1" s="1"/>
  <c r="R1843" i="1" s="1"/>
  <c r="CY1843" i="1" s="1"/>
  <c r="X1843" i="1" s="1"/>
  <c r="AF1843" i="1"/>
  <c r="AG1843" i="1"/>
  <c r="CU1843" i="1" s="1"/>
  <c r="T1843" i="1" s="1"/>
  <c r="AH1843" i="1"/>
  <c r="AI1843" i="1"/>
  <c r="CW1843" i="1" s="1"/>
  <c r="V1843" i="1" s="1"/>
  <c r="AJ1843" i="1"/>
  <c r="CT1843" i="1"/>
  <c r="CV1843" i="1"/>
  <c r="U1843" i="1" s="1"/>
  <c r="CX1843" i="1"/>
  <c r="FR1843" i="1"/>
  <c r="GL1843" i="1"/>
  <c r="GO1843" i="1"/>
  <c r="GP1843" i="1"/>
  <c r="GV1843" i="1"/>
  <c r="GX1843" i="1"/>
  <c r="HC1843" i="1"/>
  <c r="I1844" i="1"/>
  <c r="N1844" i="1"/>
  <c r="S1844" i="1"/>
  <c r="CZ1844" i="1" s="1"/>
  <c r="Y1844" i="1" s="1"/>
  <c r="W1844" i="1"/>
  <c r="AC1844" i="1"/>
  <c r="AE1844" i="1"/>
  <c r="CS1844" i="1" s="1"/>
  <c r="R1844" i="1" s="1"/>
  <c r="CY1844" i="1" s="1"/>
  <c r="X1844" i="1" s="1"/>
  <c r="AF1844" i="1"/>
  <c r="AG1844" i="1"/>
  <c r="CU1844" i="1" s="1"/>
  <c r="T1844" i="1" s="1"/>
  <c r="AH1844" i="1"/>
  <c r="AI1844" i="1"/>
  <c r="AJ1844" i="1"/>
  <c r="CQ1844" i="1"/>
  <c r="P1844" i="1" s="1"/>
  <c r="CT1844" i="1"/>
  <c r="CV1844" i="1"/>
  <c r="U1844" i="1" s="1"/>
  <c r="CW1844" i="1"/>
  <c r="V1844" i="1" s="1"/>
  <c r="CX1844" i="1"/>
  <c r="FR1844" i="1"/>
  <c r="GL1844" i="1"/>
  <c r="GO1844" i="1"/>
  <c r="GP1844" i="1"/>
  <c r="GV1844" i="1"/>
  <c r="GX1844" i="1"/>
  <c r="HC1844" i="1"/>
  <c r="I1845" i="1"/>
  <c r="N1845" i="1"/>
  <c r="S1845" i="1"/>
  <c r="W1845" i="1"/>
  <c r="AC1845" i="1"/>
  <c r="AE1845" i="1"/>
  <c r="CS1845" i="1" s="1"/>
  <c r="R1845" i="1" s="1"/>
  <c r="CY1845" i="1" s="1"/>
  <c r="X1845" i="1" s="1"/>
  <c r="AF1845" i="1"/>
  <c r="AG1845" i="1"/>
  <c r="CU1845" i="1" s="1"/>
  <c r="T1845" i="1" s="1"/>
  <c r="AH1845" i="1"/>
  <c r="AI1845" i="1"/>
  <c r="AJ1845" i="1"/>
  <c r="CQ1845" i="1"/>
  <c r="P1845" i="1" s="1"/>
  <c r="CT1845" i="1"/>
  <c r="CV1845" i="1"/>
  <c r="U1845" i="1" s="1"/>
  <c r="CW1845" i="1"/>
  <c r="V1845" i="1" s="1"/>
  <c r="CX1845" i="1"/>
  <c r="FR1845" i="1"/>
  <c r="GL1845" i="1"/>
  <c r="GO1845" i="1"/>
  <c r="GP1845" i="1"/>
  <c r="GV1845" i="1"/>
  <c r="GX1845" i="1"/>
  <c r="HC1845" i="1"/>
  <c r="C1846" i="1"/>
  <c r="D1846" i="1"/>
  <c r="N1846" i="1"/>
  <c r="R1846" i="1"/>
  <c r="V1846" i="1"/>
  <c r="AC1846" i="1"/>
  <c r="CQ1846" i="1" s="1"/>
  <c r="P1846" i="1" s="1"/>
  <c r="AD1846" i="1"/>
  <c r="CR1846" i="1" s="1"/>
  <c r="Q1846" i="1" s="1"/>
  <c r="AE1846" i="1"/>
  <c r="AF1846" i="1"/>
  <c r="CT1846" i="1" s="1"/>
  <c r="S1846" i="1" s="1"/>
  <c r="AG1846" i="1"/>
  <c r="AH1846" i="1"/>
  <c r="AI1846" i="1"/>
  <c r="AJ1846" i="1"/>
  <c r="CX1846" i="1" s="1"/>
  <c r="W1846" i="1" s="1"/>
  <c r="CS1846" i="1"/>
  <c r="CU1846" i="1"/>
  <c r="T1846" i="1" s="1"/>
  <c r="CV1846" i="1"/>
  <c r="U1846" i="1" s="1"/>
  <c r="CW1846" i="1"/>
  <c r="FR1846" i="1"/>
  <c r="GL1846" i="1"/>
  <c r="GO1846" i="1"/>
  <c r="GP1846" i="1"/>
  <c r="GV1846" i="1"/>
  <c r="HC1846" i="1" s="1"/>
  <c r="GX1846" i="1" s="1"/>
  <c r="C1847" i="1"/>
  <c r="D1847" i="1"/>
  <c r="N1847" i="1"/>
  <c r="U1847" i="1"/>
  <c r="W1847" i="1"/>
  <c r="AC1847" i="1"/>
  <c r="CQ1847" i="1" s="1"/>
  <c r="P1847" i="1" s="1"/>
  <c r="AE1847" i="1"/>
  <c r="AD1847" i="1" s="1"/>
  <c r="CR1847" i="1" s="1"/>
  <c r="Q1847" i="1" s="1"/>
  <c r="AF1847" i="1"/>
  <c r="AG1847" i="1"/>
  <c r="CU1847" i="1" s="1"/>
  <c r="T1847" i="1" s="1"/>
  <c r="AH1847" i="1"/>
  <c r="AI1847" i="1"/>
  <c r="CW1847" i="1" s="1"/>
  <c r="V1847" i="1" s="1"/>
  <c r="AJ1847" i="1"/>
  <c r="CT1847" i="1"/>
  <c r="S1847" i="1" s="1"/>
  <c r="CV1847" i="1"/>
  <c r="CX1847" i="1"/>
  <c r="FR1847" i="1"/>
  <c r="GL1847" i="1"/>
  <c r="GO1847" i="1"/>
  <c r="GP1847" i="1"/>
  <c r="GV1847" i="1"/>
  <c r="HC1847" i="1"/>
  <c r="GX1847" i="1" s="1"/>
  <c r="I1848" i="1"/>
  <c r="N1848" i="1"/>
  <c r="U1848" i="1"/>
  <c r="W1848" i="1"/>
  <c r="AC1848" i="1"/>
  <c r="CQ1848" i="1" s="1"/>
  <c r="P1848" i="1" s="1"/>
  <c r="AE1848" i="1"/>
  <c r="AD1848" i="1" s="1"/>
  <c r="CR1848" i="1" s="1"/>
  <c r="Q1848" i="1" s="1"/>
  <c r="AF1848" i="1"/>
  <c r="AG1848" i="1"/>
  <c r="CU1848" i="1" s="1"/>
  <c r="T1848" i="1" s="1"/>
  <c r="AH1848" i="1"/>
  <c r="AI1848" i="1"/>
  <c r="CW1848" i="1" s="1"/>
  <c r="V1848" i="1" s="1"/>
  <c r="AJ1848" i="1"/>
  <c r="CT1848" i="1"/>
  <c r="S1848" i="1" s="1"/>
  <c r="CV1848" i="1"/>
  <c r="CX1848" i="1"/>
  <c r="FR1848" i="1"/>
  <c r="GL1848" i="1"/>
  <c r="GO1848" i="1"/>
  <c r="GP1848" i="1"/>
  <c r="GV1848" i="1"/>
  <c r="GX1848" i="1"/>
  <c r="HC1848" i="1"/>
  <c r="I1849" i="1"/>
  <c r="N1849" i="1"/>
  <c r="U1849" i="1"/>
  <c r="W1849" i="1"/>
  <c r="AC1849" i="1"/>
  <c r="CQ1849" i="1" s="1"/>
  <c r="P1849" i="1" s="1"/>
  <c r="CP1849" i="1" s="1"/>
  <c r="O1849" i="1" s="1"/>
  <c r="AE1849" i="1"/>
  <c r="AD1849" i="1" s="1"/>
  <c r="CR1849" i="1" s="1"/>
  <c r="Q1849" i="1" s="1"/>
  <c r="AF1849" i="1"/>
  <c r="AG1849" i="1"/>
  <c r="CU1849" i="1" s="1"/>
  <c r="T1849" i="1" s="1"/>
  <c r="AH1849" i="1"/>
  <c r="AI1849" i="1"/>
  <c r="CW1849" i="1" s="1"/>
  <c r="V1849" i="1" s="1"/>
  <c r="AJ1849" i="1"/>
  <c r="CT1849" i="1"/>
  <c r="S1849" i="1" s="1"/>
  <c r="CV1849" i="1"/>
  <c r="CX1849" i="1"/>
  <c r="FR1849" i="1"/>
  <c r="GL1849" i="1"/>
  <c r="GO1849" i="1"/>
  <c r="GP1849" i="1"/>
  <c r="GV1849" i="1"/>
  <c r="GX1849" i="1"/>
  <c r="HC1849" i="1"/>
  <c r="I1850" i="1"/>
  <c r="N1850" i="1"/>
  <c r="U1850" i="1"/>
  <c r="W1850" i="1"/>
  <c r="AC1850" i="1"/>
  <c r="CQ1850" i="1" s="1"/>
  <c r="P1850" i="1" s="1"/>
  <c r="AE1850" i="1"/>
  <c r="AD1850" i="1" s="1"/>
  <c r="CR1850" i="1" s="1"/>
  <c r="Q1850" i="1" s="1"/>
  <c r="AF1850" i="1"/>
  <c r="AG1850" i="1"/>
  <c r="CU1850" i="1" s="1"/>
  <c r="T1850" i="1" s="1"/>
  <c r="AH1850" i="1"/>
  <c r="AI1850" i="1"/>
  <c r="CW1850" i="1" s="1"/>
  <c r="V1850" i="1" s="1"/>
  <c r="AJ1850" i="1"/>
  <c r="CT1850" i="1"/>
  <c r="S1850" i="1" s="1"/>
  <c r="CV1850" i="1"/>
  <c r="CX1850" i="1"/>
  <c r="FR1850" i="1"/>
  <c r="GL1850" i="1"/>
  <c r="GO1850" i="1"/>
  <c r="GP1850" i="1"/>
  <c r="GV1850" i="1"/>
  <c r="GX1850" i="1"/>
  <c r="HC1850" i="1"/>
  <c r="I1851" i="1"/>
  <c r="N1851" i="1"/>
  <c r="U1851" i="1"/>
  <c r="W1851" i="1"/>
  <c r="AC1851" i="1"/>
  <c r="CQ1851" i="1" s="1"/>
  <c r="P1851" i="1" s="1"/>
  <c r="CP1851" i="1" s="1"/>
  <c r="O1851" i="1" s="1"/>
  <c r="AE1851" i="1"/>
  <c r="AD1851" i="1" s="1"/>
  <c r="CR1851" i="1" s="1"/>
  <c r="Q1851" i="1" s="1"/>
  <c r="AF1851" i="1"/>
  <c r="AG1851" i="1"/>
  <c r="CU1851" i="1" s="1"/>
  <c r="T1851" i="1" s="1"/>
  <c r="AH1851" i="1"/>
  <c r="AI1851" i="1"/>
  <c r="CW1851" i="1" s="1"/>
  <c r="V1851" i="1" s="1"/>
  <c r="AJ1851" i="1"/>
  <c r="CT1851" i="1"/>
  <c r="S1851" i="1" s="1"/>
  <c r="CV1851" i="1"/>
  <c r="CX1851" i="1"/>
  <c r="FR1851" i="1"/>
  <c r="GL1851" i="1"/>
  <c r="GO1851" i="1"/>
  <c r="GP1851" i="1"/>
  <c r="GV1851" i="1"/>
  <c r="GX1851" i="1"/>
  <c r="HC1851" i="1"/>
  <c r="I1852" i="1"/>
  <c r="N1852" i="1"/>
  <c r="U1852" i="1"/>
  <c r="W1852" i="1"/>
  <c r="AC1852" i="1"/>
  <c r="CQ1852" i="1" s="1"/>
  <c r="P1852" i="1" s="1"/>
  <c r="AE1852" i="1"/>
  <c r="AD1852" i="1" s="1"/>
  <c r="CR1852" i="1" s="1"/>
  <c r="Q1852" i="1" s="1"/>
  <c r="AF1852" i="1"/>
  <c r="AG1852" i="1"/>
  <c r="CU1852" i="1" s="1"/>
  <c r="T1852" i="1" s="1"/>
  <c r="AH1852" i="1"/>
  <c r="AI1852" i="1"/>
  <c r="CW1852" i="1" s="1"/>
  <c r="V1852" i="1" s="1"/>
  <c r="AJ1852" i="1"/>
  <c r="CT1852" i="1"/>
  <c r="S1852" i="1" s="1"/>
  <c r="CV1852" i="1"/>
  <c r="CX1852" i="1"/>
  <c r="FR1852" i="1"/>
  <c r="GL1852" i="1"/>
  <c r="GO1852" i="1"/>
  <c r="GP1852" i="1"/>
  <c r="GV1852" i="1"/>
  <c r="GX1852" i="1"/>
  <c r="HC1852" i="1"/>
  <c r="I1853" i="1"/>
  <c r="N1853" i="1"/>
  <c r="U1853" i="1"/>
  <c r="W1853" i="1"/>
  <c r="AC1853" i="1"/>
  <c r="CQ1853" i="1" s="1"/>
  <c r="P1853" i="1" s="1"/>
  <c r="CP1853" i="1" s="1"/>
  <c r="O1853" i="1" s="1"/>
  <c r="AE1853" i="1"/>
  <c r="AD1853" i="1" s="1"/>
  <c r="CR1853" i="1" s="1"/>
  <c r="Q1853" i="1" s="1"/>
  <c r="AF1853" i="1"/>
  <c r="AG1853" i="1"/>
  <c r="CU1853" i="1" s="1"/>
  <c r="T1853" i="1" s="1"/>
  <c r="AH1853" i="1"/>
  <c r="AI1853" i="1"/>
  <c r="CW1853" i="1" s="1"/>
  <c r="V1853" i="1" s="1"/>
  <c r="AJ1853" i="1"/>
  <c r="CT1853" i="1"/>
  <c r="S1853" i="1" s="1"/>
  <c r="CV1853" i="1"/>
  <c r="CX1853" i="1"/>
  <c r="FR1853" i="1"/>
  <c r="GL1853" i="1"/>
  <c r="GO1853" i="1"/>
  <c r="GP1853" i="1"/>
  <c r="GV1853" i="1"/>
  <c r="GX1853" i="1"/>
  <c r="HC1853" i="1"/>
  <c r="I1854" i="1"/>
  <c r="N1854" i="1"/>
  <c r="U1854" i="1"/>
  <c r="W1854" i="1"/>
  <c r="AC1854" i="1"/>
  <c r="CQ1854" i="1" s="1"/>
  <c r="P1854" i="1" s="1"/>
  <c r="AE1854" i="1"/>
  <c r="AD1854" i="1" s="1"/>
  <c r="CR1854" i="1" s="1"/>
  <c r="Q1854" i="1" s="1"/>
  <c r="AF1854" i="1"/>
  <c r="AG1854" i="1"/>
  <c r="CU1854" i="1" s="1"/>
  <c r="T1854" i="1" s="1"/>
  <c r="AH1854" i="1"/>
  <c r="AI1854" i="1"/>
  <c r="CW1854" i="1" s="1"/>
  <c r="V1854" i="1" s="1"/>
  <c r="AJ1854" i="1"/>
  <c r="CT1854" i="1"/>
  <c r="S1854" i="1" s="1"/>
  <c r="CV1854" i="1"/>
  <c r="CX1854" i="1"/>
  <c r="FR1854" i="1"/>
  <c r="GL1854" i="1"/>
  <c r="GO1854" i="1"/>
  <c r="GP1854" i="1"/>
  <c r="GV1854" i="1"/>
  <c r="GX1854" i="1"/>
  <c r="HC1854" i="1"/>
  <c r="I1855" i="1"/>
  <c r="N1855" i="1"/>
  <c r="U1855" i="1"/>
  <c r="W1855" i="1"/>
  <c r="AC1855" i="1"/>
  <c r="CQ1855" i="1" s="1"/>
  <c r="P1855" i="1" s="1"/>
  <c r="CP1855" i="1" s="1"/>
  <c r="O1855" i="1" s="1"/>
  <c r="AE1855" i="1"/>
  <c r="AD1855" i="1" s="1"/>
  <c r="CR1855" i="1" s="1"/>
  <c r="Q1855" i="1" s="1"/>
  <c r="AF1855" i="1"/>
  <c r="AG1855" i="1"/>
  <c r="CU1855" i="1" s="1"/>
  <c r="T1855" i="1" s="1"/>
  <c r="AH1855" i="1"/>
  <c r="AI1855" i="1"/>
  <c r="CW1855" i="1" s="1"/>
  <c r="V1855" i="1" s="1"/>
  <c r="AJ1855" i="1"/>
  <c r="CT1855" i="1"/>
  <c r="S1855" i="1" s="1"/>
  <c r="CV1855" i="1"/>
  <c r="CX1855" i="1"/>
  <c r="FR1855" i="1"/>
  <c r="GL1855" i="1"/>
  <c r="GO1855" i="1"/>
  <c r="GP1855" i="1"/>
  <c r="GV1855" i="1"/>
  <c r="GX1855" i="1"/>
  <c r="HC1855" i="1"/>
  <c r="C1856" i="1"/>
  <c r="D1856" i="1"/>
  <c r="N1856" i="1"/>
  <c r="T1856" i="1"/>
  <c r="AC1856" i="1"/>
  <c r="CQ1856" i="1" s="1"/>
  <c r="P1856" i="1" s="1"/>
  <c r="CP1856" i="1" s="1"/>
  <c r="O1856" i="1" s="1"/>
  <c r="AD1856" i="1"/>
  <c r="CR1856" i="1" s="1"/>
  <c r="Q1856" i="1" s="1"/>
  <c r="AE1856" i="1"/>
  <c r="AF1856" i="1"/>
  <c r="AG1856" i="1"/>
  <c r="AH1856" i="1"/>
  <c r="CV1856" i="1" s="1"/>
  <c r="U1856" i="1" s="1"/>
  <c r="AI1856" i="1"/>
  <c r="CW1856" i="1" s="1"/>
  <c r="V1856" i="1" s="1"/>
  <c r="AJ1856" i="1"/>
  <c r="CX1856" i="1" s="1"/>
  <c r="W1856" i="1" s="1"/>
  <c r="CS1856" i="1"/>
  <c r="R1856" i="1" s="1"/>
  <c r="CT1856" i="1"/>
  <c r="S1856" i="1" s="1"/>
  <c r="CU1856" i="1"/>
  <c r="FR1856" i="1"/>
  <c r="GL1856" i="1"/>
  <c r="GO1856" i="1"/>
  <c r="GP1856" i="1"/>
  <c r="GV1856" i="1"/>
  <c r="HC1856" i="1" s="1"/>
  <c r="GX1856" i="1" s="1"/>
  <c r="C1857" i="1"/>
  <c r="D1857" i="1"/>
  <c r="N1857" i="1"/>
  <c r="S1857" i="1"/>
  <c r="CY1857" i="1" s="1"/>
  <c r="X1857" i="1" s="1"/>
  <c r="AC1857" i="1"/>
  <c r="AB1857" i="1" s="1"/>
  <c r="AD1857" i="1"/>
  <c r="AE1857" i="1"/>
  <c r="AF1857" i="1"/>
  <c r="AG1857" i="1"/>
  <c r="CU1857" i="1" s="1"/>
  <c r="T1857" i="1" s="1"/>
  <c r="AH1857" i="1"/>
  <c r="CV1857" i="1" s="1"/>
  <c r="U1857" i="1" s="1"/>
  <c r="AI1857" i="1"/>
  <c r="CW1857" i="1" s="1"/>
  <c r="V1857" i="1" s="1"/>
  <c r="AJ1857" i="1"/>
  <c r="CR1857" i="1"/>
  <c r="Q1857" i="1" s="1"/>
  <c r="CS1857" i="1"/>
  <c r="R1857" i="1" s="1"/>
  <c r="CT1857" i="1"/>
  <c r="CX1857" i="1"/>
  <c r="W1857" i="1" s="1"/>
  <c r="FR1857" i="1"/>
  <c r="GL1857" i="1"/>
  <c r="GO1857" i="1"/>
  <c r="GP1857" i="1"/>
  <c r="GV1857" i="1"/>
  <c r="HC1857" i="1" s="1"/>
  <c r="GX1857" i="1" s="1"/>
  <c r="I1858" i="1"/>
  <c r="N1858" i="1"/>
  <c r="S1858" i="1"/>
  <c r="AC1858" i="1"/>
  <c r="AB1858" i="1" s="1"/>
  <c r="AD1858" i="1"/>
  <c r="AE1858" i="1"/>
  <c r="AF1858" i="1"/>
  <c r="AG1858" i="1"/>
  <c r="CU1858" i="1" s="1"/>
  <c r="T1858" i="1" s="1"/>
  <c r="AH1858" i="1"/>
  <c r="CV1858" i="1" s="1"/>
  <c r="U1858" i="1" s="1"/>
  <c r="AI1858" i="1"/>
  <c r="CW1858" i="1" s="1"/>
  <c r="V1858" i="1" s="1"/>
  <c r="AJ1858" i="1"/>
  <c r="CR1858" i="1"/>
  <c r="Q1858" i="1" s="1"/>
  <c r="CS1858" i="1"/>
  <c r="R1858" i="1" s="1"/>
  <c r="CT1858" i="1"/>
  <c r="CX1858" i="1"/>
  <c r="W1858" i="1" s="1"/>
  <c r="FR1858" i="1"/>
  <c r="GL1858" i="1"/>
  <c r="GO1858" i="1"/>
  <c r="GP1858" i="1"/>
  <c r="GV1858" i="1"/>
  <c r="HC1858" i="1" s="1"/>
  <c r="GX1858" i="1" s="1"/>
  <c r="I1859" i="1"/>
  <c r="N1859" i="1"/>
  <c r="S1859" i="1"/>
  <c r="AC1859" i="1"/>
  <c r="AB1859" i="1" s="1"/>
  <c r="AD1859" i="1"/>
  <c r="AE1859" i="1"/>
  <c r="AF1859" i="1"/>
  <c r="AG1859" i="1"/>
  <c r="CU1859" i="1" s="1"/>
  <c r="T1859" i="1" s="1"/>
  <c r="AH1859" i="1"/>
  <c r="CV1859" i="1" s="1"/>
  <c r="U1859" i="1" s="1"/>
  <c r="AI1859" i="1"/>
  <c r="CW1859" i="1" s="1"/>
  <c r="V1859" i="1" s="1"/>
  <c r="AJ1859" i="1"/>
  <c r="CR1859" i="1"/>
  <c r="Q1859" i="1" s="1"/>
  <c r="CS1859" i="1"/>
  <c r="R1859" i="1" s="1"/>
  <c r="CT1859" i="1"/>
  <c r="CX1859" i="1"/>
  <c r="W1859" i="1" s="1"/>
  <c r="FR1859" i="1"/>
  <c r="GL1859" i="1"/>
  <c r="GO1859" i="1"/>
  <c r="GP1859" i="1"/>
  <c r="GV1859" i="1"/>
  <c r="HC1859" i="1" s="1"/>
  <c r="GX1859" i="1" s="1"/>
  <c r="I1860" i="1"/>
  <c r="N1860" i="1"/>
  <c r="S1860" i="1"/>
  <c r="CY1860" i="1" s="1"/>
  <c r="X1860" i="1" s="1"/>
  <c r="AC1860" i="1"/>
  <c r="AB1860" i="1" s="1"/>
  <c r="AD1860" i="1"/>
  <c r="AE1860" i="1"/>
  <c r="AF1860" i="1"/>
  <c r="AG1860" i="1"/>
  <c r="CU1860" i="1" s="1"/>
  <c r="T1860" i="1" s="1"/>
  <c r="AH1860" i="1"/>
  <c r="CV1860" i="1" s="1"/>
  <c r="U1860" i="1" s="1"/>
  <c r="AI1860" i="1"/>
  <c r="CW1860" i="1" s="1"/>
  <c r="V1860" i="1" s="1"/>
  <c r="AJ1860" i="1"/>
  <c r="CR1860" i="1"/>
  <c r="Q1860" i="1" s="1"/>
  <c r="CS1860" i="1"/>
  <c r="R1860" i="1" s="1"/>
  <c r="CT1860" i="1"/>
  <c r="CX1860" i="1"/>
  <c r="W1860" i="1" s="1"/>
  <c r="FR1860" i="1"/>
  <c r="GL1860" i="1"/>
  <c r="GO1860" i="1"/>
  <c r="GP1860" i="1"/>
  <c r="GV1860" i="1"/>
  <c r="HC1860" i="1" s="1"/>
  <c r="GX1860" i="1" s="1"/>
  <c r="I1861" i="1"/>
  <c r="N1861" i="1"/>
  <c r="S1861" i="1"/>
  <c r="AC1861" i="1"/>
  <c r="AB1861" i="1" s="1"/>
  <c r="AD1861" i="1"/>
  <c r="AE1861" i="1"/>
  <c r="AF1861" i="1"/>
  <c r="AG1861" i="1"/>
  <c r="CU1861" i="1" s="1"/>
  <c r="T1861" i="1" s="1"/>
  <c r="AH1861" i="1"/>
  <c r="CV1861" i="1" s="1"/>
  <c r="U1861" i="1" s="1"/>
  <c r="AI1861" i="1"/>
  <c r="CW1861" i="1" s="1"/>
  <c r="V1861" i="1" s="1"/>
  <c r="AJ1861" i="1"/>
  <c r="CR1861" i="1"/>
  <c r="Q1861" i="1" s="1"/>
  <c r="CS1861" i="1"/>
  <c r="R1861" i="1" s="1"/>
  <c r="CT1861" i="1"/>
  <c r="CX1861" i="1"/>
  <c r="W1861" i="1" s="1"/>
  <c r="FR1861" i="1"/>
  <c r="GL1861" i="1"/>
  <c r="GO1861" i="1"/>
  <c r="GP1861" i="1"/>
  <c r="GV1861" i="1"/>
  <c r="HC1861" i="1" s="1"/>
  <c r="GX1861" i="1" s="1"/>
  <c r="C1862" i="1"/>
  <c r="D1862" i="1"/>
  <c r="N1862" i="1"/>
  <c r="R1862" i="1"/>
  <c r="T1862" i="1"/>
  <c r="AC1862" i="1"/>
  <c r="CQ1862" i="1" s="1"/>
  <c r="P1862" i="1" s="1"/>
  <c r="AD1862" i="1"/>
  <c r="CR1862" i="1" s="1"/>
  <c r="Q1862" i="1" s="1"/>
  <c r="AE1862" i="1"/>
  <c r="AF1862" i="1"/>
  <c r="AG1862" i="1"/>
  <c r="AH1862" i="1"/>
  <c r="CV1862" i="1" s="1"/>
  <c r="U1862" i="1" s="1"/>
  <c r="AI1862" i="1"/>
  <c r="AJ1862" i="1"/>
  <c r="CX1862" i="1" s="1"/>
  <c r="W1862" i="1" s="1"/>
  <c r="CS1862" i="1"/>
  <c r="CU1862" i="1"/>
  <c r="CW1862" i="1"/>
  <c r="V1862" i="1" s="1"/>
  <c r="FR1862" i="1"/>
  <c r="GL1862" i="1"/>
  <c r="GO1862" i="1"/>
  <c r="GP1862" i="1"/>
  <c r="GV1862" i="1"/>
  <c r="HC1862" i="1"/>
  <c r="GX1862" i="1" s="1"/>
  <c r="C1863" i="1"/>
  <c r="D1863" i="1"/>
  <c r="N1863" i="1"/>
  <c r="S1863" i="1"/>
  <c r="W1863" i="1"/>
  <c r="AC1863" i="1"/>
  <c r="CQ1863" i="1" s="1"/>
  <c r="P1863" i="1" s="1"/>
  <c r="AE1863" i="1"/>
  <c r="CS1863" i="1" s="1"/>
  <c r="R1863" i="1" s="1"/>
  <c r="AF1863" i="1"/>
  <c r="AG1863" i="1"/>
  <c r="CU1863" i="1" s="1"/>
  <c r="T1863" i="1" s="1"/>
  <c r="AH1863" i="1"/>
  <c r="AI1863" i="1"/>
  <c r="CW1863" i="1" s="1"/>
  <c r="V1863" i="1" s="1"/>
  <c r="AJ1863" i="1"/>
  <c r="CT1863" i="1"/>
  <c r="CV1863" i="1"/>
  <c r="U1863" i="1" s="1"/>
  <c r="CX1863" i="1"/>
  <c r="FR1863" i="1"/>
  <c r="GL1863" i="1"/>
  <c r="GO1863" i="1"/>
  <c r="GP1863" i="1"/>
  <c r="GV1863" i="1"/>
  <c r="GX1863" i="1"/>
  <c r="HC1863" i="1"/>
  <c r="I1864" i="1"/>
  <c r="N1864" i="1"/>
  <c r="S1864" i="1"/>
  <c r="CY1864" i="1" s="1"/>
  <c r="X1864" i="1" s="1"/>
  <c r="W1864" i="1"/>
  <c r="AC1864" i="1"/>
  <c r="CQ1864" i="1" s="1"/>
  <c r="P1864" i="1" s="1"/>
  <c r="AE1864" i="1"/>
  <c r="CS1864" i="1" s="1"/>
  <c r="R1864" i="1" s="1"/>
  <c r="AF1864" i="1"/>
  <c r="AG1864" i="1"/>
  <c r="CU1864" i="1" s="1"/>
  <c r="T1864" i="1" s="1"/>
  <c r="AH1864" i="1"/>
  <c r="AI1864" i="1"/>
  <c r="CW1864" i="1" s="1"/>
  <c r="V1864" i="1" s="1"/>
  <c r="AJ1864" i="1"/>
  <c r="CT1864" i="1"/>
  <c r="CV1864" i="1"/>
  <c r="U1864" i="1" s="1"/>
  <c r="CX1864" i="1"/>
  <c r="FR1864" i="1"/>
  <c r="GL1864" i="1"/>
  <c r="GO1864" i="1"/>
  <c r="GP1864" i="1"/>
  <c r="GV1864" i="1"/>
  <c r="GX1864" i="1"/>
  <c r="HC1864" i="1"/>
  <c r="I1865" i="1"/>
  <c r="N1865" i="1"/>
  <c r="S1865" i="1"/>
  <c r="W1865" i="1"/>
  <c r="AC1865" i="1"/>
  <c r="CQ1865" i="1" s="1"/>
  <c r="P1865" i="1" s="1"/>
  <c r="AE1865" i="1"/>
  <c r="CS1865" i="1" s="1"/>
  <c r="R1865" i="1" s="1"/>
  <c r="AF1865" i="1"/>
  <c r="AG1865" i="1"/>
  <c r="CU1865" i="1" s="1"/>
  <c r="T1865" i="1" s="1"/>
  <c r="AH1865" i="1"/>
  <c r="AI1865" i="1"/>
  <c r="CW1865" i="1" s="1"/>
  <c r="V1865" i="1" s="1"/>
  <c r="AJ1865" i="1"/>
  <c r="CT1865" i="1"/>
  <c r="CV1865" i="1"/>
  <c r="U1865" i="1" s="1"/>
  <c r="CX1865" i="1"/>
  <c r="FR1865" i="1"/>
  <c r="GL1865" i="1"/>
  <c r="GO1865" i="1"/>
  <c r="GP1865" i="1"/>
  <c r="GV1865" i="1"/>
  <c r="GX1865" i="1"/>
  <c r="HC1865" i="1"/>
  <c r="C1866" i="1"/>
  <c r="D1866" i="1"/>
  <c r="N1866" i="1"/>
  <c r="R1866" i="1"/>
  <c r="V1866" i="1"/>
  <c r="AC1866" i="1"/>
  <c r="CQ1866" i="1" s="1"/>
  <c r="P1866" i="1" s="1"/>
  <c r="AD1866" i="1"/>
  <c r="CR1866" i="1" s="1"/>
  <c r="Q1866" i="1" s="1"/>
  <c r="AE1866" i="1"/>
  <c r="AF1866" i="1"/>
  <c r="CT1866" i="1" s="1"/>
  <c r="S1866" i="1" s="1"/>
  <c r="AG1866" i="1"/>
  <c r="AH1866" i="1"/>
  <c r="CV1866" i="1" s="1"/>
  <c r="U1866" i="1" s="1"/>
  <c r="AI1866" i="1"/>
  <c r="AJ1866" i="1"/>
  <c r="CX1866" i="1" s="1"/>
  <c r="W1866" i="1" s="1"/>
  <c r="CS1866" i="1"/>
  <c r="CU1866" i="1"/>
  <c r="T1866" i="1" s="1"/>
  <c r="CW1866" i="1"/>
  <c r="FR1866" i="1"/>
  <c r="GL1866" i="1"/>
  <c r="GO1866" i="1"/>
  <c r="GP1866" i="1"/>
  <c r="GV1866" i="1"/>
  <c r="HC1866" i="1" s="1"/>
  <c r="GX1866" i="1" s="1"/>
  <c r="C1867" i="1"/>
  <c r="D1867" i="1"/>
  <c r="N1867" i="1"/>
  <c r="U1867" i="1"/>
  <c r="W1867" i="1"/>
  <c r="AC1867" i="1"/>
  <c r="CQ1867" i="1" s="1"/>
  <c r="P1867" i="1" s="1"/>
  <c r="CP1867" i="1" s="1"/>
  <c r="O1867" i="1" s="1"/>
  <c r="AE1867" i="1"/>
  <c r="AD1867" i="1" s="1"/>
  <c r="CR1867" i="1" s="1"/>
  <c r="Q1867" i="1" s="1"/>
  <c r="AF1867" i="1"/>
  <c r="AG1867" i="1"/>
  <c r="CU1867" i="1" s="1"/>
  <c r="T1867" i="1" s="1"/>
  <c r="AH1867" i="1"/>
  <c r="AI1867" i="1"/>
  <c r="CW1867" i="1" s="1"/>
  <c r="V1867" i="1" s="1"/>
  <c r="AJ1867" i="1"/>
  <c r="CT1867" i="1"/>
  <c r="S1867" i="1" s="1"/>
  <c r="CV1867" i="1"/>
  <c r="CX1867" i="1"/>
  <c r="FR1867" i="1"/>
  <c r="GL1867" i="1"/>
  <c r="GO1867" i="1"/>
  <c r="GP1867" i="1"/>
  <c r="GV1867" i="1"/>
  <c r="GX1867" i="1"/>
  <c r="HC1867" i="1"/>
  <c r="I1868" i="1"/>
  <c r="N1868" i="1"/>
  <c r="U1868" i="1"/>
  <c r="W1868" i="1"/>
  <c r="AC1868" i="1"/>
  <c r="CQ1868" i="1" s="1"/>
  <c r="P1868" i="1" s="1"/>
  <c r="CP1868" i="1" s="1"/>
  <c r="O1868" i="1" s="1"/>
  <c r="AE1868" i="1"/>
  <c r="AD1868" i="1" s="1"/>
  <c r="CR1868" i="1" s="1"/>
  <c r="Q1868" i="1" s="1"/>
  <c r="AF1868" i="1"/>
  <c r="AG1868" i="1"/>
  <c r="CU1868" i="1" s="1"/>
  <c r="T1868" i="1" s="1"/>
  <c r="AH1868" i="1"/>
  <c r="AI1868" i="1"/>
  <c r="CW1868" i="1" s="1"/>
  <c r="V1868" i="1" s="1"/>
  <c r="AJ1868" i="1"/>
  <c r="CT1868" i="1"/>
  <c r="S1868" i="1" s="1"/>
  <c r="CV1868" i="1"/>
  <c r="CX1868" i="1"/>
  <c r="FR1868" i="1"/>
  <c r="GL1868" i="1"/>
  <c r="GO1868" i="1"/>
  <c r="GP1868" i="1"/>
  <c r="GV1868" i="1"/>
  <c r="GX1868" i="1"/>
  <c r="HC1868" i="1"/>
  <c r="I1869" i="1"/>
  <c r="N1869" i="1"/>
  <c r="U1869" i="1"/>
  <c r="W1869" i="1"/>
  <c r="AC1869" i="1"/>
  <c r="CQ1869" i="1" s="1"/>
  <c r="P1869" i="1" s="1"/>
  <c r="CP1869" i="1" s="1"/>
  <c r="O1869" i="1" s="1"/>
  <c r="AE1869" i="1"/>
  <c r="AD1869" i="1" s="1"/>
  <c r="CR1869" i="1" s="1"/>
  <c r="Q1869" i="1" s="1"/>
  <c r="AF1869" i="1"/>
  <c r="AG1869" i="1"/>
  <c r="CU1869" i="1" s="1"/>
  <c r="T1869" i="1" s="1"/>
  <c r="AH1869" i="1"/>
  <c r="AI1869" i="1"/>
  <c r="CW1869" i="1" s="1"/>
  <c r="V1869" i="1" s="1"/>
  <c r="AJ1869" i="1"/>
  <c r="CT1869" i="1"/>
  <c r="S1869" i="1" s="1"/>
  <c r="CV1869" i="1"/>
  <c r="CX1869" i="1"/>
  <c r="FR1869" i="1"/>
  <c r="GL1869" i="1"/>
  <c r="GO1869" i="1"/>
  <c r="GP1869" i="1"/>
  <c r="GV1869" i="1"/>
  <c r="GX1869" i="1"/>
  <c r="HC1869" i="1"/>
  <c r="I1870" i="1"/>
  <c r="N1870" i="1"/>
  <c r="U1870" i="1"/>
  <c r="W1870" i="1"/>
  <c r="AC1870" i="1"/>
  <c r="CQ1870" i="1" s="1"/>
  <c r="P1870" i="1" s="1"/>
  <c r="CP1870" i="1" s="1"/>
  <c r="O1870" i="1" s="1"/>
  <c r="AE1870" i="1"/>
  <c r="AD1870" i="1" s="1"/>
  <c r="CR1870" i="1" s="1"/>
  <c r="Q1870" i="1" s="1"/>
  <c r="AF1870" i="1"/>
  <c r="AG1870" i="1"/>
  <c r="CU1870" i="1" s="1"/>
  <c r="T1870" i="1" s="1"/>
  <c r="AH1870" i="1"/>
  <c r="AI1870" i="1"/>
  <c r="CW1870" i="1" s="1"/>
  <c r="V1870" i="1" s="1"/>
  <c r="AJ1870" i="1"/>
  <c r="CT1870" i="1"/>
  <c r="S1870" i="1" s="1"/>
  <c r="CV1870" i="1"/>
  <c r="CX1870" i="1"/>
  <c r="FR1870" i="1"/>
  <c r="GL1870" i="1"/>
  <c r="GO1870" i="1"/>
  <c r="GP1870" i="1"/>
  <c r="GV1870" i="1"/>
  <c r="GX1870" i="1"/>
  <c r="HC1870" i="1"/>
  <c r="I1871" i="1"/>
  <c r="N1871" i="1"/>
  <c r="U1871" i="1"/>
  <c r="W1871" i="1"/>
  <c r="AC1871" i="1"/>
  <c r="CQ1871" i="1" s="1"/>
  <c r="P1871" i="1" s="1"/>
  <c r="CP1871" i="1" s="1"/>
  <c r="O1871" i="1" s="1"/>
  <c r="AE1871" i="1"/>
  <c r="AD1871" i="1" s="1"/>
  <c r="CR1871" i="1" s="1"/>
  <c r="Q1871" i="1" s="1"/>
  <c r="AF1871" i="1"/>
  <c r="AG1871" i="1"/>
  <c r="CU1871" i="1" s="1"/>
  <c r="T1871" i="1" s="1"/>
  <c r="AH1871" i="1"/>
  <c r="AI1871" i="1"/>
  <c r="CW1871" i="1" s="1"/>
  <c r="V1871" i="1" s="1"/>
  <c r="AJ1871" i="1"/>
  <c r="CT1871" i="1"/>
  <c r="S1871" i="1" s="1"/>
  <c r="CV1871" i="1"/>
  <c r="CX1871" i="1"/>
  <c r="FR1871" i="1"/>
  <c r="GL1871" i="1"/>
  <c r="GO1871" i="1"/>
  <c r="GP1871" i="1"/>
  <c r="GV1871" i="1"/>
  <c r="GX1871" i="1"/>
  <c r="HC1871" i="1"/>
  <c r="I1872" i="1"/>
  <c r="N1872" i="1"/>
  <c r="U1872" i="1"/>
  <c r="W1872" i="1"/>
  <c r="AC1872" i="1"/>
  <c r="CQ1872" i="1" s="1"/>
  <c r="P1872" i="1" s="1"/>
  <c r="CP1872" i="1" s="1"/>
  <c r="O1872" i="1" s="1"/>
  <c r="AE1872" i="1"/>
  <c r="AD1872" i="1" s="1"/>
  <c r="CR1872" i="1" s="1"/>
  <c r="Q1872" i="1" s="1"/>
  <c r="AF1872" i="1"/>
  <c r="AG1872" i="1"/>
  <c r="AH1872" i="1"/>
  <c r="AI1872" i="1"/>
  <c r="CW1872" i="1" s="1"/>
  <c r="V1872" i="1" s="1"/>
  <c r="AJ1872" i="1"/>
  <c r="CT1872" i="1"/>
  <c r="S1872" i="1" s="1"/>
  <c r="CU1872" i="1"/>
  <c r="T1872" i="1" s="1"/>
  <c r="CV1872" i="1"/>
  <c r="CX1872" i="1"/>
  <c r="FR1872" i="1"/>
  <c r="GL1872" i="1"/>
  <c r="GO1872" i="1"/>
  <c r="GP1872" i="1"/>
  <c r="GV1872" i="1"/>
  <c r="GX1872" i="1"/>
  <c r="HC1872" i="1"/>
  <c r="I1873" i="1"/>
  <c r="N1873" i="1"/>
  <c r="U1873" i="1"/>
  <c r="W1873" i="1"/>
  <c r="AC1873" i="1"/>
  <c r="CQ1873" i="1" s="1"/>
  <c r="P1873" i="1" s="1"/>
  <c r="AE1873" i="1"/>
  <c r="AD1873" i="1" s="1"/>
  <c r="CR1873" i="1" s="1"/>
  <c r="Q1873" i="1" s="1"/>
  <c r="AF1873" i="1"/>
  <c r="AG1873" i="1"/>
  <c r="AH1873" i="1"/>
  <c r="AI1873" i="1"/>
  <c r="CW1873" i="1" s="1"/>
  <c r="V1873" i="1" s="1"/>
  <c r="AJ1873" i="1"/>
  <c r="CT1873" i="1"/>
  <c r="S1873" i="1" s="1"/>
  <c r="CU1873" i="1"/>
  <c r="T1873" i="1" s="1"/>
  <c r="CV1873" i="1"/>
  <c r="CX1873" i="1"/>
  <c r="FR1873" i="1"/>
  <c r="GL1873" i="1"/>
  <c r="GO1873" i="1"/>
  <c r="GP1873" i="1"/>
  <c r="GV1873" i="1"/>
  <c r="HC1873" i="1" s="1"/>
  <c r="GX1873" i="1" s="1"/>
  <c r="I1874" i="1"/>
  <c r="N1874" i="1"/>
  <c r="U1874" i="1"/>
  <c r="W1874" i="1"/>
  <c r="AC1874" i="1"/>
  <c r="CQ1874" i="1" s="1"/>
  <c r="P1874" i="1" s="1"/>
  <c r="CP1874" i="1" s="1"/>
  <c r="O1874" i="1" s="1"/>
  <c r="AE1874" i="1"/>
  <c r="AD1874" i="1" s="1"/>
  <c r="CR1874" i="1" s="1"/>
  <c r="Q1874" i="1" s="1"/>
  <c r="AF1874" i="1"/>
  <c r="AG1874" i="1"/>
  <c r="AH1874" i="1"/>
  <c r="AI1874" i="1"/>
  <c r="CW1874" i="1" s="1"/>
  <c r="V1874" i="1" s="1"/>
  <c r="AJ1874" i="1"/>
  <c r="CT1874" i="1"/>
  <c r="S1874" i="1" s="1"/>
  <c r="CU1874" i="1"/>
  <c r="T1874" i="1" s="1"/>
  <c r="CV1874" i="1"/>
  <c r="CX1874" i="1"/>
  <c r="FR1874" i="1"/>
  <c r="GL1874" i="1"/>
  <c r="GO1874" i="1"/>
  <c r="GP1874" i="1"/>
  <c r="GV1874" i="1"/>
  <c r="HC1874" i="1" s="1"/>
  <c r="GX1874" i="1" s="1"/>
  <c r="I1875" i="1"/>
  <c r="N1875" i="1"/>
  <c r="U1875" i="1"/>
  <c r="W1875" i="1"/>
  <c r="AC1875" i="1"/>
  <c r="CQ1875" i="1" s="1"/>
  <c r="P1875" i="1" s="1"/>
  <c r="AE1875" i="1"/>
  <c r="AD1875" i="1" s="1"/>
  <c r="CR1875" i="1" s="1"/>
  <c r="Q1875" i="1" s="1"/>
  <c r="AF1875" i="1"/>
  <c r="AG1875" i="1"/>
  <c r="AH1875" i="1"/>
  <c r="AI1875" i="1"/>
  <c r="CW1875" i="1" s="1"/>
  <c r="V1875" i="1" s="1"/>
  <c r="AJ1875" i="1"/>
  <c r="CT1875" i="1"/>
  <c r="S1875" i="1" s="1"/>
  <c r="CU1875" i="1"/>
  <c r="T1875" i="1" s="1"/>
  <c r="CV1875" i="1"/>
  <c r="CX1875" i="1"/>
  <c r="FR1875" i="1"/>
  <c r="GL1875" i="1"/>
  <c r="GO1875" i="1"/>
  <c r="GP1875" i="1"/>
  <c r="GV1875" i="1"/>
  <c r="HC1875" i="1" s="1"/>
  <c r="GX1875" i="1" s="1"/>
  <c r="I1876" i="1"/>
  <c r="N1876" i="1"/>
  <c r="U1876" i="1"/>
  <c r="AC1876" i="1"/>
  <c r="CQ1876" i="1" s="1"/>
  <c r="P1876" i="1" s="1"/>
  <c r="CP1876" i="1" s="1"/>
  <c r="O1876" i="1" s="1"/>
  <c r="AE1876" i="1"/>
  <c r="AD1876" i="1" s="1"/>
  <c r="CR1876" i="1" s="1"/>
  <c r="Q1876" i="1" s="1"/>
  <c r="AF1876" i="1"/>
  <c r="AG1876" i="1"/>
  <c r="AH1876" i="1"/>
  <c r="AI1876" i="1"/>
  <c r="CW1876" i="1" s="1"/>
  <c r="V1876" i="1" s="1"/>
  <c r="AJ1876" i="1"/>
  <c r="CX1876" i="1" s="1"/>
  <c r="W1876" i="1" s="1"/>
  <c r="CT1876" i="1"/>
  <c r="S1876" i="1" s="1"/>
  <c r="CU1876" i="1"/>
  <c r="T1876" i="1" s="1"/>
  <c r="CV1876" i="1"/>
  <c r="FR1876" i="1"/>
  <c r="GL1876" i="1"/>
  <c r="GO1876" i="1"/>
  <c r="GP1876" i="1"/>
  <c r="GV1876" i="1"/>
  <c r="HC1876" i="1" s="1"/>
  <c r="GX1876" i="1" s="1"/>
  <c r="I1877" i="1"/>
  <c r="N1877" i="1"/>
  <c r="U1877" i="1"/>
  <c r="W1877" i="1"/>
  <c r="AC1877" i="1"/>
  <c r="CQ1877" i="1" s="1"/>
  <c r="P1877" i="1" s="1"/>
  <c r="AE1877" i="1"/>
  <c r="AD1877" i="1" s="1"/>
  <c r="CR1877" i="1" s="1"/>
  <c r="Q1877" i="1" s="1"/>
  <c r="AF1877" i="1"/>
  <c r="AG1877" i="1"/>
  <c r="AH1877" i="1"/>
  <c r="AI1877" i="1"/>
  <c r="CW1877" i="1" s="1"/>
  <c r="V1877" i="1" s="1"/>
  <c r="AJ1877" i="1"/>
  <c r="CT1877" i="1"/>
  <c r="S1877" i="1" s="1"/>
  <c r="CU1877" i="1"/>
  <c r="T1877" i="1" s="1"/>
  <c r="CV1877" i="1"/>
  <c r="CX1877" i="1"/>
  <c r="FR1877" i="1"/>
  <c r="GL1877" i="1"/>
  <c r="GO1877" i="1"/>
  <c r="GP1877" i="1"/>
  <c r="GV1877" i="1"/>
  <c r="HC1877" i="1" s="1"/>
  <c r="GX1877" i="1" s="1"/>
  <c r="I1878" i="1"/>
  <c r="N1878" i="1"/>
  <c r="U1878" i="1"/>
  <c r="W1878" i="1"/>
  <c r="AC1878" i="1"/>
  <c r="CQ1878" i="1" s="1"/>
  <c r="P1878" i="1" s="1"/>
  <c r="CP1878" i="1" s="1"/>
  <c r="O1878" i="1" s="1"/>
  <c r="AE1878" i="1"/>
  <c r="AD1878" i="1" s="1"/>
  <c r="CR1878" i="1" s="1"/>
  <c r="Q1878" i="1" s="1"/>
  <c r="AF1878" i="1"/>
  <c r="AG1878" i="1"/>
  <c r="AH1878" i="1"/>
  <c r="AI1878" i="1"/>
  <c r="CW1878" i="1" s="1"/>
  <c r="V1878" i="1" s="1"/>
  <c r="AJ1878" i="1"/>
  <c r="CT1878" i="1"/>
  <c r="S1878" i="1" s="1"/>
  <c r="CU1878" i="1"/>
  <c r="T1878" i="1" s="1"/>
  <c r="CV1878" i="1"/>
  <c r="CX1878" i="1"/>
  <c r="FR1878" i="1"/>
  <c r="GL1878" i="1"/>
  <c r="GO1878" i="1"/>
  <c r="GP1878" i="1"/>
  <c r="GV1878" i="1"/>
  <c r="HC1878" i="1" s="1"/>
  <c r="GX1878" i="1" s="1"/>
  <c r="I1879" i="1"/>
  <c r="N1879" i="1"/>
  <c r="U1879" i="1"/>
  <c r="AC1879" i="1"/>
  <c r="CQ1879" i="1" s="1"/>
  <c r="P1879" i="1" s="1"/>
  <c r="CP1879" i="1" s="1"/>
  <c r="O1879" i="1" s="1"/>
  <c r="AE1879" i="1"/>
  <c r="AD1879" i="1" s="1"/>
  <c r="CR1879" i="1" s="1"/>
  <c r="Q1879" i="1" s="1"/>
  <c r="AF1879" i="1"/>
  <c r="AG1879" i="1"/>
  <c r="AH1879" i="1"/>
  <c r="AI1879" i="1"/>
  <c r="CW1879" i="1" s="1"/>
  <c r="V1879" i="1" s="1"/>
  <c r="AJ1879" i="1"/>
  <c r="CT1879" i="1"/>
  <c r="S1879" i="1" s="1"/>
  <c r="CU1879" i="1"/>
  <c r="T1879" i="1" s="1"/>
  <c r="CV1879" i="1"/>
  <c r="CX1879" i="1"/>
  <c r="W1879" i="1" s="1"/>
  <c r="FR1879" i="1"/>
  <c r="GL1879" i="1"/>
  <c r="GO1879" i="1"/>
  <c r="GP1879" i="1"/>
  <c r="GV1879" i="1"/>
  <c r="HC1879" i="1" s="1"/>
  <c r="GX1879" i="1" s="1"/>
  <c r="C1880" i="1"/>
  <c r="D1880" i="1"/>
  <c r="N1880" i="1"/>
  <c r="T1880" i="1"/>
  <c r="AC1880" i="1"/>
  <c r="CQ1880" i="1" s="1"/>
  <c r="P1880" i="1" s="1"/>
  <c r="AE1880" i="1"/>
  <c r="AD1880" i="1" s="1"/>
  <c r="AF1880" i="1"/>
  <c r="AG1880" i="1"/>
  <c r="AH1880" i="1"/>
  <c r="CV1880" i="1" s="1"/>
  <c r="U1880" i="1" s="1"/>
  <c r="AI1880" i="1"/>
  <c r="CW1880" i="1" s="1"/>
  <c r="V1880" i="1" s="1"/>
  <c r="AJ1880" i="1"/>
  <c r="CS1880" i="1"/>
  <c r="R1880" i="1" s="1"/>
  <c r="CT1880" i="1"/>
  <c r="S1880" i="1" s="1"/>
  <c r="CU1880" i="1"/>
  <c r="CX1880" i="1"/>
  <c r="W1880" i="1" s="1"/>
  <c r="FR1880" i="1"/>
  <c r="GL1880" i="1"/>
  <c r="GO1880" i="1"/>
  <c r="GP1880" i="1"/>
  <c r="GV1880" i="1"/>
  <c r="HC1880" i="1" s="1"/>
  <c r="GX1880" i="1" s="1"/>
  <c r="C1881" i="1"/>
  <c r="D1881" i="1"/>
  <c r="N1881" i="1"/>
  <c r="S1881" i="1"/>
  <c r="AC1881" i="1"/>
  <c r="AE1881" i="1"/>
  <c r="AD1881" i="1" s="1"/>
  <c r="CR1881" i="1" s="1"/>
  <c r="Q1881" i="1" s="1"/>
  <c r="AF1881" i="1"/>
  <c r="AG1881" i="1"/>
  <c r="CU1881" i="1" s="1"/>
  <c r="T1881" i="1" s="1"/>
  <c r="AH1881" i="1"/>
  <c r="AI1881" i="1"/>
  <c r="CW1881" i="1" s="1"/>
  <c r="V1881" i="1" s="1"/>
  <c r="AJ1881" i="1"/>
  <c r="CS1881" i="1"/>
  <c r="R1881" i="1" s="1"/>
  <c r="CT1881" i="1"/>
  <c r="CV1881" i="1"/>
  <c r="U1881" i="1" s="1"/>
  <c r="CX1881" i="1"/>
  <c r="W1881" i="1" s="1"/>
  <c r="FR1881" i="1"/>
  <c r="GL1881" i="1"/>
  <c r="GO1881" i="1"/>
  <c r="GP1881" i="1"/>
  <c r="GV1881" i="1"/>
  <c r="HC1881" i="1" s="1"/>
  <c r="GX1881" i="1" s="1"/>
  <c r="I1882" i="1"/>
  <c r="N1882" i="1"/>
  <c r="S1882" i="1"/>
  <c r="AC1882" i="1"/>
  <c r="AB1882" i="1" s="1"/>
  <c r="AE1882" i="1"/>
  <c r="AD1882" i="1" s="1"/>
  <c r="CR1882" i="1" s="1"/>
  <c r="Q1882" i="1" s="1"/>
  <c r="AF1882" i="1"/>
  <c r="AG1882" i="1"/>
  <c r="CU1882" i="1" s="1"/>
  <c r="T1882" i="1" s="1"/>
  <c r="AH1882" i="1"/>
  <c r="AI1882" i="1"/>
  <c r="CW1882" i="1" s="1"/>
  <c r="V1882" i="1" s="1"/>
  <c r="AJ1882" i="1"/>
  <c r="CS1882" i="1"/>
  <c r="R1882" i="1" s="1"/>
  <c r="CT1882" i="1"/>
  <c r="CV1882" i="1"/>
  <c r="U1882" i="1" s="1"/>
  <c r="CX1882" i="1"/>
  <c r="W1882" i="1" s="1"/>
  <c r="FR1882" i="1"/>
  <c r="GL1882" i="1"/>
  <c r="GO1882" i="1"/>
  <c r="GP1882" i="1"/>
  <c r="GV1882" i="1"/>
  <c r="HC1882" i="1" s="1"/>
  <c r="GX1882" i="1" s="1"/>
  <c r="I1883" i="1"/>
  <c r="N1883" i="1"/>
  <c r="S1883" i="1"/>
  <c r="CY1883" i="1" s="1"/>
  <c r="X1883" i="1" s="1"/>
  <c r="AC1883" i="1"/>
  <c r="AB1883" i="1" s="1"/>
  <c r="AE1883" i="1"/>
  <c r="AD1883" i="1" s="1"/>
  <c r="CR1883" i="1" s="1"/>
  <c r="Q1883" i="1" s="1"/>
  <c r="AF1883" i="1"/>
  <c r="AG1883" i="1"/>
  <c r="CU1883" i="1" s="1"/>
  <c r="T1883" i="1" s="1"/>
  <c r="AH1883" i="1"/>
  <c r="AI1883" i="1"/>
  <c r="CW1883" i="1" s="1"/>
  <c r="V1883" i="1" s="1"/>
  <c r="AJ1883" i="1"/>
  <c r="CS1883" i="1"/>
  <c r="R1883" i="1" s="1"/>
  <c r="CT1883" i="1"/>
  <c r="CV1883" i="1"/>
  <c r="U1883" i="1" s="1"/>
  <c r="CX1883" i="1"/>
  <c r="W1883" i="1" s="1"/>
  <c r="FR1883" i="1"/>
  <c r="GL1883" i="1"/>
  <c r="GO1883" i="1"/>
  <c r="GP1883" i="1"/>
  <c r="GV1883" i="1"/>
  <c r="HC1883" i="1" s="1"/>
  <c r="GX1883" i="1" s="1"/>
  <c r="I1884" i="1"/>
  <c r="N1884" i="1"/>
  <c r="S1884" i="1"/>
  <c r="CY1884" i="1" s="1"/>
  <c r="X1884" i="1" s="1"/>
  <c r="AC1884" i="1"/>
  <c r="AB1884" i="1" s="1"/>
  <c r="AD1884" i="1"/>
  <c r="AE1884" i="1"/>
  <c r="AF1884" i="1"/>
  <c r="AG1884" i="1"/>
  <c r="CU1884" i="1" s="1"/>
  <c r="T1884" i="1" s="1"/>
  <c r="AH1884" i="1"/>
  <c r="AI1884" i="1"/>
  <c r="CW1884" i="1" s="1"/>
  <c r="V1884" i="1" s="1"/>
  <c r="AJ1884" i="1"/>
  <c r="CR1884" i="1"/>
  <c r="Q1884" i="1" s="1"/>
  <c r="CS1884" i="1"/>
  <c r="R1884" i="1" s="1"/>
  <c r="CT1884" i="1"/>
  <c r="CV1884" i="1"/>
  <c r="U1884" i="1" s="1"/>
  <c r="CX1884" i="1"/>
  <c r="W1884" i="1" s="1"/>
  <c r="FR1884" i="1"/>
  <c r="GL1884" i="1"/>
  <c r="GO1884" i="1"/>
  <c r="GP1884" i="1"/>
  <c r="GV1884" i="1"/>
  <c r="HC1884" i="1" s="1"/>
  <c r="GX1884" i="1" s="1"/>
  <c r="I1885" i="1"/>
  <c r="N1885" i="1"/>
  <c r="S1885" i="1"/>
  <c r="AC1885" i="1"/>
  <c r="AE1885" i="1"/>
  <c r="AD1885" i="1" s="1"/>
  <c r="CR1885" i="1" s="1"/>
  <c r="Q1885" i="1" s="1"/>
  <c r="AF1885" i="1"/>
  <c r="AG1885" i="1"/>
  <c r="CU1885" i="1" s="1"/>
  <c r="T1885" i="1" s="1"/>
  <c r="AH1885" i="1"/>
  <c r="AI1885" i="1"/>
  <c r="CW1885" i="1" s="1"/>
  <c r="V1885" i="1" s="1"/>
  <c r="AJ1885" i="1"/>
  <c r="CS1885" i="1"/>
  <c r="R1885" i="1" s="1"/>
  <c r="CT1885" i="1"/>
  <c r="CV1885" i="1"/>
  <c r="U1885" i="1" s="1"/>
  <c r="CX1885" i="1"/>
  <c r="W1885" i="1" s="1"/>
  <c r="FR1885" i="1"/>
  <c r="GL1885" i="1"/>
  <c r="GO1885" i="1"/>
  <c r="GP1885" i="1"/>
  <c r="GV1885" i="1"/>
  <c r="HC1885" i="1" s="1"/>
  <c r="GX1885" i="1" s="1"/>
  <c r="B1887" i="1"/>
  <c r="B1798" i="1" s="1"/>
  <c r="C1887" i="1"/>
  <c r="C1798" i="1" s="1"/>
  <c r="D1887" i="1"/>
  <c r="D1798" i="1" s="1"/>
  <c r="F1887" i="1"/>
  <c r="F1798" i="1" s="1"/>
  <c r="G1887" i="1"/>
  <c r="G1798" i="1" s="1"/>
  <c r="BX1887" i="1"/>
  <c r="BX1798" i="1" s="1"/>
  <c r="CK1887" i="1"/>
  <c r="CK1798" i="1" s="1"/>
  <c r="CL1887" i="1"/>
  <c r="CL1798" i="1" s="1"/>
  <c r="CM1887" i="1"/>
  <c r="CM1798" i="1" s="1"/>
  <c r="FP1887" i="1"/>
  <c r="FP1798" i="1" s="1"/>
  <c r="GC1887" i="1"/>
  <c r="GC1798" i="1" s="1"/>
  <c r="GD1887" i="1"/>
  <c r="GD1798" i="1" s="1"/>
  <c r="GE1887" i="1"/>
  <c r="GE1798" i="1" s="1"/>
  <c r="D1917" i="1"/>
  <c r="E1919" i="1"/>
  <c r="Z1919" i="1"/>
  <c r="AA1919" i="1"/>
  <c r="AM1919" i="1"/>
  <c r="AN1919" i="1"/>
  <c r="BE1919" i="1"/>
  <c r="BF1919" i="1"/>
  <c r="BG1919" i="1"/>
  <c r="BH1919" i="1"/>
  <c r="BI1919" i="1"/>
  <c r="BJ1919" i="1"/>
  <c r="BK1919" i="1"/>
  <c r="BL1919" i="1"/>
  <c r="BM1919" i="1"/>
  <c r="BN1919" i="1"/>
  <c r="BO1919" i="1"/>
  <c r="BP1919" i="1"/>
  <c r="BQ1919" i="1"/>
  <c r="BR1919" i="1"/>
  <c r="BS1919" i="1"/>
  <c r="BT1919" i="1"/>
  <c r="BU1919" i="1"/>
  <c r="BV1919" i="1"/>
  <c r="BW1919" i="1"/>
  <c r="CN1919" i="1"/>
  <c r="CO1919" i="1"/>
  <c r="CP1919" i="1"/>
  <c r="CQ1919" i="1"/>
  <c r="CR1919" i="1"/>
  <c r="CS1919" i="1"/>
  <c r="CT1919" i="1"/>
  <c r="CU1919" i="1"/>
  <c r="CV1919" i="1"/>
  <c r="CW1919" i="1"/>
  <c r="CX1919" i="1"/>
  <c r="CY1919" i="1"/>
  <c r="CZ1919" i="1"/>
  <c r="DA1919" i="1"/>
  <c r="DB1919" i="1"/>
  <c r="DC1919" i="1"/>
  <c r="DD1919" i="1"/>
  <c r="DE1919" i="1"/>
  <c r="DF1919" i="1"/>
  <c r="DR1919" i="1"/>
  <c r="DS1919" i="1"/>
  <c r="EE1919" i="1"/>
  <c r="EF1919" i="1"/>
  <c r="EW1919" i="1"/>
  <c r="EX1919" i="1"/>
  <c r="EY1919" i="1"/>
  <c r="EZ1919" i="1"/>
  <c r="FA1919" i="1"/>
  <c r="FB1919" i="1"/>
  <c r="FC1919" i="1"/>
  <c r="FD1919" i="1"/>
  <c r="FE1919" i="1"/>
  <c r="FF1919" i="1"/>
  <c r="FG1919" i="1"/>
  <c r="FH1919" i="1"/>
  <c r="FI1919" i="1"/>
  <c r="FJ1919" i="1"/>
  <c r="FK1919" i="1"/>
  <c r="FL1919" i="1"/>
  <c r="FM1919" i="1"/>
  <c r="FN1919" i="1"/>
  <c r="FO1919" i="1"/>
  <c r="GF1919" i="1"/>
  <c r="GG1919" i="1"/>
  <c r="GH1919" i="1"/>
  <c r="GI1919" i="1"/>
  <c r="GJ1919" i="1"/>
  <c r="GK1919" i="1"/>
  <c r="GL1919" i="1"/>
  <c r="GM1919" i="1"/>
  <c r="GN1919" i="1"/>
  <c r="GO1919" i="1"/>
  <c r="GP1919" i="1"/>
  <c r="GQ1919" i="1"/>
  <c r="GR1919" i="1"/>
  <c r="GS1919" i="1"/>
  <c r="GT1919" i="1"/>
  <c r="GU1919" i="1"/>
  <c r="GV1919" i="1"/>
  <c r="GW1919" i="1"/>
  <c r="GX1919" i="1"/>
  <c r="C1921" i="1"/>
  <c r="D1921" i="1"/>
  <c r="N1921" i="1"/>
  <c r="S1921" i="1"/>
  <c r="CY1921" i="1" s="1"/>
  <c r="X1921" i="1" s="1"/>
  <c r="AC1921" i="1"/>
  <c r="AB1921" i="1" s="1"/>
  <c r="AD1921" i="1"/>
  <c r="AE1921" i="1"/>
  <c r="AF1921" i="1"/>
  <c r="AG1921" i="1"/>
  <c r="CU1921" i="1" s="1"/>
  <c r="T1921" i="1" s="1"/>
  <c r="AH1921" i="1"/>
  <c r="CV1921" i="1" s="1"/>
  <c r="U1921" i="1" s="1"/>
  <c r="AI1921" i="1"/>
  <c r="CW1921" i="1" s="1"/>
  <c r="V1921" i="1" s="1"/>
  <c r="AJ1921" i="1"/>
  <c r="CR1921" i="1"/>
  <c r="Q1921" i="1" s="1"/>
  <c r="CS1921" i="1"/>
  <c r="R1921" i="1" s="1"/>
  <c r="CT1921" i="1"/>
  <c r="CX1921" i="1"/>
  <c r="W1921" i="1" s="1"/>
  <c r="FR1921" i="1"/>
  <c r="GL1921" i="1"/>
  <c r="GO1921" i="1"/>
  <c r="GP1921" i="1"/>
  <c r="GV1921" i="1"/>
  <c r="HC1921" i="1"/>
  <c r="GX1921" i="1" s="1"/>
  <c r="C1922" i="1"/>
  <c r="D1922" i="1"/>
  <c r="N1922" i="1"/>
  <c r="R1922" i="1"/>
  <c r="AC1922" i="1"/>
  <c r="CQ1922" i="1" s="1"/>
  <c r="P1922" i="1" s="1"/>
  <c r="AE1922" i="1"/>
  <c r="AD1922" i="1" s="1"/>
  <c r="AF1922" i="1"/>
  <c r="CT1922" i="1" s="1"/>
  <c r="S1922" i="1" s="1"/>
  <c r="AG1922" i="1"/>
  <c r="CU1922" i="1" s="1"/>
  <c r="T1922" i="1" s="1"/>
  <c r="AH1922" i="1"/>
  <c r="CV1922" i="1" s="1"/>
  <c r="U1922" i="1" s="1"/>
  <c r="AI1922" i="1"/>
  <c r="AJ1922" i="1"/>
  <c r="CS1922" i="1"/>
  <c r="CW1922" i="1"/>
  <c r="V1922" i="1" s="1"/>
  <c r="CX1922" i="1"/>
  <c r="W1922" i="1" s="1"/>
  <c r="FR1922" i="1"/>
  <c r="GL1922" i="1"/>
  <c r="GO1922" i="1"/>
  <c r="GP1922" i="1"/>
  <c r="GV1922" i="1"/>
  <c r="HC1922" i="1"/>
  <c r="GX1922" i="1" s="1"/>
  <c r="I1923" i="1"/>
  <c r="N1923" i="1"/>
  <c r="R1923" i="1"/>
  <c r="AC1923" i="1"/>
  <c r="AE1923" i="1"/>
  <c r="AD1923" i="1" s="1"/>
  <c r="AF1923" i="1"/>
  <c r="CT1923" i="1" s="1"/>
  <c r="S1923" i="1" s="1"/>
  <c r="AG1923" i="1"/>
  <c r="CU1923" i="1" s="1"/>
  <c r="T1923" i="1" s="1"/>
  <c r="AH1923" i="1"/>
  <c r="CV1923" i="1" s="1"/>
  <c r="U1923" i="1" s="1"/>
  <c r="AI1923" i="1"/>
  <c r="AJ1923" i="1"/>
  <c r="CQ1923" i="1"/>
  <c r="P1923" i="1" s="1"/>
  <c r="CS1923" i="1"/>
  <c r="CW1923" i="1"/>
  <c r="V1923" i="1" s="1"/>
  <c r="CX1923" i="1"/>
  <c r="W1923" i="1" s="1"/>
  <c r="FR1923" i="1"/>
  <c r="GL1923" i="1"/>
  <c r="GO1923" i="1"/>
  <c r="GP1923" i="1"/>
  <c r="GV1923" i="1"/>
  <c r="HC1923" i="1"/>
  <c r="GX1923" i="1" s="1"/>
  <c r="I1924" i="1"/>
  <c r="N1924" i="1"/>
  <c r="R1924" i="1"/>
  <c r="AC1924" i="1"/>
  <c r="AE1924" i="1"/>
  <c r="AD1924" i="1" s="1"/>
  <c r="AF1924" i="1"/>
  <c r="CT1924" i="1" s="1"/>
  <c r="S1924" i="1" s="1"/>
  <c r="AG1924" i="1"/>
  <c r="CU1924" i="1" s="1"/>
  <c r="T1924" i="1" s="1"/>
  <c r="AH1924" i="1"/>
  <c r="CV1924" i="1" s="1"/>
  <c r="U1924" i="1" s="1"/>
  <c r="AI1924" i="1"/>
  <c r="AJ1924" i="1"/>
  <c r="CQ1924" i="1"/>
  <c r="P1924" i="1" s="1"/>
  <c r="CS1924" i="1"/>
  <c r="CW1924" i="1"/>
  <c r="V1924" i="1" s="1"/>
  <c r="CX1924" i="1"/>
  <c r="W1924" i="1" s="1"/>
  <c r="FR1924" i="1"/>
  <c r="GL1924" i="1"/>
  <c r="GO1924" i="1"/>
  <c r="GP1924" i="1"/>
  <c r="GV1924" i="1"/>
  <c r="HC1924" i="1"/>
  <c r="GX1924" i="1" s="1"/>
  <c r="C1925" i="1"/>
  <c r="D1925" i="1"/>
  <c r="N1925" i="1"/>
  <c r="W1925" i="1"/>
  <c r="AC1925" i="1"/>
  <c r="CQ1925" i="1" s="1"/>
  <c r="P1925" i="1" s="1"/>
  <c r="AE1925" i="1"/>
  <c r="CS1925" i="1" s="1"/>
  <c r="R1925" i="1" s="1"/>
  <c r="AF1925" i="1"/>
  <c r="CT1925" i="1" s="1"/>
  <c r="S1925" i="1" s="1"/>
  <c r="AG1925" i="1"/>
  <c r="CU1925" i="1" s="1"/>
  <c r="T1925" i="1" s="1"/>
  <c r="AH1925" i="1"/>
  <c r="AI1925" i="1"/>
  <c r="AJ1925" i="1"/>
  <c r="CV1925" i="1"/>
  <c r="U1925" i="1" s="1"/>
  <c r="CW1925" i="1"/>
  <c r="V1925" i="1" s="1"/>
  <c r="CX1925" i="1"/>
  <c r="FR1925" i="1"/>
  <c r="GL1925" i="1"/>
  <c r="GO1925" i="1"/>
  <c r="GP1925" i="1"/>
  <c r="GV1925" i="1"/>
  <c r="GX1925" i="1"/>
  <c r="HC1925" i="1"/>
  <c r="C1926" i="1"/>
  <c r="D1926" i="1"/>
  <c r="N1926" i="1"/>
  <c r="V1926" i="1"/>
  <c r="AC1926" i="1"/>
  <c r="AB1926" i="1" s="1"/>
  <c r="AD1926" i="1"/>
  <c r="CR1926" i="1" s="1"/>
  <c r="Q1926" i="1" s="1"/>
  <c r="AE1926" i="1"/>
  <c r="CS1926" i="1" s="1"/>
  <c r="R1926" i="1" s="1"/>
  <c r="AF1926" i="1"/>
  <c r="CT1926" i="1" s="1"/>
  <c r="S1926" i="1" s="1"/>
  <c r="AG1926" i="1"/>
  <c r="AH1926" i="1"/>
  <c r="AI1926" i="1"/>
  <c r="AJ1926" i="1"/>
  <c r="CX1926" i="1" s="1"/>
  <c r="W1926" i="1" s="1"/>
  <c r="CU1926" i="1"/>
  <c r="T1926" i="1" s="1"/>
  <c r="CV1926" i="1"/>
  <c r="U1926" i="1" s="1"/>
  <c r="CW1926" i="1"/>
  <c r="FR1926" i="1"/>
  <c r="GL1926" i="1"/>
  <c r="GO1926" i="1"/>
  <c r="GP1926" i="1"/>
  <c r="GV1926" i="1"/>
  <c r="HC1926" i="1" s="1"/>
  <c r="GX1926" i="1" s="1"/>
  <c r="I1927" i="1"/>
  <c r="N1927" i="1"/>
  <c r="P1927" i="1"/>
  <c r="CP1927" i="1" s="1"/>
  <c r="O1927" i="1" s="1"/>
  <c r="V1927" i="1"/>
  <c r="AC1927" i="1"/>
  <c r="AB1927" i="1" s="1"/>
  <c r="AD1927" i="1"/>
  <c r="CR1927" i="1" s="1"/>
  <c r="Q1927" i="1" s="1"/>
  <c r="AE1927" i="1"/>
  <c r="CS1927" i="1" s="1"/>
  <c r="R1927" i="1" s="1"/>
  <c r="AF1927" i="1"/>
  <c r="CT1927" i="1" s="1"/>
  <c r="S1927" i="1" s="1"/>
  <c r="AG1927" i="1"/>
  <c r="AH1927" i="1"/>
  <c r="AI1927" i="1"/>
  <c r="AJ1927" i="1"/>
  <c r="CX1927" i="1" s="1"/>
  <c r="W1927" i="1" s="1"/>
  <c r="CQ1927" i="1"/>
  <c r="CU1927" i="1"/>
  <c r="T1927" i="1" s="1"/>
  <c r="CV1927" i="1"/>
  <c r="U1927" i="1" s="1"/>
  <c r="CW1927" i="1"/>
  <c r="FR1927" i="1"/>
  <c r="GL1927" i="1"/>
  <c r="GO1927" i="1"/>
  <c r="GP1927" i="1"/>
  <c r="GV1927" i="1"/>
  <c r="HC1927" i="1" s="1"/>
  <c r="GX1927" i="1" s="1"/>
  <c r="I1928" i="1"/>
  <c r="N1928" i="1"/>
  <c r="P1928" i="1"/>
  <c r="V1928" i="1"/>
  <c r="AC1928" i="1"/>
  <c r="AB1928" i="1" s="1"/>
  <c r="AD1928" i="1"/>
  <c r="CR1928" i="1" s="1"/>
  <c r="Q1928" i="1" s="1"/>
  <c r="AE1928" i="1"/>
  <c r="CS1928" i="1" s="1"/>
  <c r="R1928" i="1" s="1"/>
  <c r="AF1928" i="1"/>
  <c r="CT1928" i="1" s="1"/>
  <c r="S1928" i="1" s="1"/>
  <c r="AG1928" i="1"/>
  <c r="AH1928" i="1"/>
  <c r="AI1928" i="1"/>
  <c r="AJ1928" i="1"/>
  <c r="CX1928" i="1" s="1"/>
  <c r="W1928" i="1" s="1"/>
  <c r="CQ1928" i="1"/>
  <c r="CU1928" i="1"/>
  <c r="T1928" i="1" s="1"/>
  <c r="CV1928" i="1"/>
  <c r="U1928" i="1" s="1"/>
  <c r="CW1928" i="1"/>
  <c r="FR1928" i="1"/>
  <c r="GL1928" i="1"/>
  <c r="GO1928" i="1"/>
  <c r="GP1928" i="1"/>
  <c r="GV1928" i="1"/>
  <c r="HC1928" i="1" s="1"/>
  <c r="GX1928" i="1" s="1"/>
  <c r="C1929" i="1"/>
  <c r="D1929" i="1"/>
  <c r="N1929" i="1"/>
  <c r="U1929" i="1"/>
  <c r="AC1929" i="1"/>
  <c r="CQ1929" i="1" s="1"/>
  <c r="P1929" i="1" s="1"/>
  <c r="AD1929" i="1"/>
  <c r="CR1929" i="1" s="1"/>
  <c r="Q1929" i="1" s="1"/>
  <c r="AE1929" i="1"/>
  <c r="CS1929" i="1" s="1"/>
  <c r="R1929" i="1" s="1"/>
  <c r="AF1929" i="1"/>
  <c r="AG1929" i="1"/>
  <c r="AH1929" i="1"/>
  <c r="AI1929" i="1"/>
  <c r="CW1929" i="1" s="1"/>
  <c r="V1929" i="1" s="1"/>
  <c r="AJ1929" i="1"/>
  <c r="CX1929" i="1" s="1"/>
  <c r="W1929" i="1" s="1"/>
  <c r="CT1929" i="1"/>
  <c r="S1929" i="1" s="1"/>
  <c r="CU1929" i="1"/>
  <c r="T1929" i="1" s="1"/>
  <c r="CV1929" i="1"/>
  <c r="FR1929" i="1"/>
  <c r="GL1929" i="1"/>
  <c r="GO1929" i="1"/>
  <c r="GP1929" i="1"/>
  <c r="GV1929" i="1"/>
  <c r="HC1929" i="1" s="1"/>
  <c r="GX1929" i="1" s="1"/>
  <c r="C1930" i="1"/>
  <c r="D1930" i="1"/>
  <c r="N1930" i="1"/>
  <c r="T1930" i="1"/>
  <c r="AC1930" i="1"/>
  <c r="CQ1930" i="1" s="1"/>
  <c r="P1930" i="1" s="1"/>
  <c r="AD1930" i="1"/>
  <c r="CR1930" i="1" s="1"/>
  <c r="Q1930" i="1" s="1"/>
  <c r="AE1930" i="1"/>
  <c r="AF1930" i="1"/>
  <c r="AG1930" i="1"/>
  <c r="AH1930" i="1"/>
  <c r="CV1930" i="1" s="1"/>
  <c r="U1930" i="1" s="1"/>
  <c r="AI1930" i="1"/>
  <c r="CW1930" i="1" s="1"/>
  <c r="V1930" i="1" s="1"/>
  <c r="AJ1930" i="1"/>
  <c r="CX1930" i="1" s="1"/>
  <c r="W1930" i="1" s="1"/>
  <c r="CS1930" i="1"/>
  <c r="R1930" i="1" s="1"/>
  <c r="CT1930" i="1"/>
  <c r="S1930" i="1" s="1"/>
  <c r="CU1930" i="1"/>
  <c r="FR1930" i="1"/>
  <c r="GL1930" i="1"/>
  <c r="GO1930" i="1"/>
  <c r="GP1930" i="1"/>
  <c r="GV1930" i="1"/>
  <c r="HC1930" i="1" s="1"/>
  <c r="GX1930" i="1" s="1"/>
  <c r="I1931" i="1"/>
  <c r="N1931" i="1"/>
  <c r="T1931" i="1"/>
  <c r="AB1931" i="1"/>
  <c r="AC1931" i="1"/>
  <c r="CQ1931" i="1" s="1"/>
  <c r="P1931" i="1" s="1"/>
  <c r="CP1931" i="1" s="1"/>
  <c r="O1931" i="1" s="1"/>
  <c r="AD1931" i="1"/>
  <c r="CR1931" i="1" s="1"/>
  <c r="Q1931" i="1" s="1"/>
  <c r="AE1931" i="1"/>
  <c r="AF1931" i="1"/>
  <c r="AG1931" i="1"/>
  <c r="AH1931" i="1"/>
  <c r="CV1931" i="1" s="1"/>
  <c r="U1931" i="1" s="1"/>
  <c r="AI1931" i="1"/>
  <c r="CW1931" i="1" s="1"/>
  <c r="V1931" i="1" s="1"/>
  <c r="AJ1931" i="1"/>
  <c r="CX1931" i="1" s="1"/>
  <c r="W1931" i="1" s="1"/>
  <c r="CS1931" i="1"/>
  <c r="R1931" i="1" s="1"/>
  <c r="CT1931" i="1"/>
  <c r="S1931" i="1" s="1"/>
  <c r="CU1931" i="1"/>
  <c r="FR1931" i="1"/>
  <c r="GL1931" i="1"/>
  <c r="GO1931" i="1"/>
  <c r="GP1931" i="1"/>
  <c r="GV1931" i="1"/>
  <c r="HC1931" i="1" s="1"/>
  <c r="GX1931" i="1" s="1"/>
  <c r="I1932" i="1"/>
  <c r="N1932" i="1"/>
  <c r="T1932" i="1"/>
  <c r="AB1932" i="1"/>
  <c r="AC1932" i="1"/>
  <c r="CQ1932" i="1" s="1"/>
  <c r="P1932" i="1" s="1"/>
  <c r="AD1932" i="1"/>
  <c r="CR1932" i="1" s="1"/>
  <c r="Q1932" i="1" s="1"/>
  <c r="AE1932" i="1"/>
  <c r="AF1932" i="1"/>
  <c r="AG1932" i="1"/>
  <c r="AH1932" i="1"/>
  <c r="CV1932" i="1" s="1"/>
  <c r="U1932" i="1" s="1"/>
  <c r="AI1932" i="1"/>
  <c r="CW1932" i="1" s="1"/>
  <c r="V1932" i="1" s="1"/>
  <c r="AJ1932" i="1"/>
  <c r="CX1932" i="1" s="1"/>
  <c r="W1932" i="1" s="1"/>
  <c r="CS1932" i="1"/>
  <c r="R1932" i="1" s="1"/>
  <c r="CT1932" i="1"/>
  <c r="S1932" i="1" s="1"/>
  <c r="CU1932" i="1"/>
  <c r="FR1932" i="1"/>
  <c r="GL1932" i="1"/>
  <c r="GO1932" i="1"/>
  <c r="GP1932" i="1"/>
  <c r="GV1932" i="1"/>
  <c r="HC1932" i="1" s="1"/>
  <c r="GX1932" i="1" s="1"/>
  <c r="C1933" i="1"/>
  <c r="D1933" i="1"/>
  <c r="N1933" i="1"/>
  <c r="S1933" i="1"/>
  <c r="AC1933" i="1"/>
  <c r="CQ1933" i="1" s="1"/>
  <c r="P1933" i="1" s="1"/>
  <c r="CP1933" i="1" s="1"/>
  <c r="O1933" i="1" s="1"/>
  <c r="AD1933" i="1"/>
  <c r="AE1933" i="1"/>
  <c r="AF1933" i="1"/>
  <c r="AG1933" i="1"/>
  <c r="CU1933" i="1" s="1"/>
  <c r="T1933" i="1" s="1"/>
  <c r="AH1933" i="1"/>
  <c r="CV1933" i="1" s="1"/>
  <c r="U1933" i="1" s="1"/>
  <c r="AI1933" i="1"/>
  <c r="CW1933" i="1" s="1"/>
  <c r="V1933" i="1" s="1"/>
  <c r="AJ1933" i="1"/>
  <c r="CR1933" i="1"/>
  <c r="Q1933" i="1" s="1"/>
  <c r="CS1933" i="1"/>
  <c r="R1933" i="1" s="1"/>
  <c r="CT1933" i="1"/>
  <c r="CX1933" i="1"/>
  <c r="W1933" i="1" s="1"/>
  <c r="FR1933" i="1"/>
  <c r="GL1933" i="1"/>
  <c r="GO1933" i="1"/>
  <c r="GP1933" i="1"/>
  <c r="GV1933" i="1"/>
  <c r="HC1933" i="1"/>
  <c r="GX1933" i="1" s="1"/>
  <c r="C1934" i="1"/>
  <c r="D1934" i="1"/>
  <c r="N1934" i="1"/>
  <c r="R1934" i="1"/>
  <c r="AC1934" i="1"/>
  <c r="CQ1934" i="1" s="1"/>
  <c r="P1934" i="1" s="1"/>
  <c r="AE1934" i="1"/>
  <c r="AD1934" i="1" s="1"/>
  <c r="AF1934" i="1"/>
  <c r="CT1934" i="1" s="1"/>
  <c r="S1934" i="1" s="1"/>
  <c r="AG1934" i="1"/>
  <c r="CU1934" i="1" s="1"/>
  <c r="T1934" i="1" s="1"/>
  <c r="AH1934" i="1"/>
  <c r="CV1934" i="1" s="1"/>
  <c r="U1934" i="1" s="1"/>
  <c r="AI1934" i="1"/>
  <c r="AJ1934" i="1"/>
  <c r="CS1934" i="1"/>
  <c r="CW1934" i="1"/>
  <c r="V1934" i="1" s="1"/>
  <c r="CX1934" i="1"/>
  <c r="W1934" i="1" s="1"/>
  <c r="FR1934" i="1"/>
  <c r="GL1934" i="1"/>
  <c r="GO1934" i="1"/>
  <c r="GP1934" i="1"/>
  <c r="GV1934" i="1"/>
  <c r="HC1934" i="1"/>
  <c r="GX1934" i="1" s="1"/>
  <c r="I1935" i="1"/>
  <c r="N1935" i="1"/>
  <c r="R1935" i="1"/>
  <c r="AC1935" i="1"/>
  <c r="AE1935" i="1"/>
  <c r="AD1935" i="1" s="1"/>
  <c r="AF1935" i="1"/>
  <c r="CT1935" i="1" s="1"/>
  <c r="S1935" i="1" s="1"/>
  <c r="AG1935" i="1"/>
  <c r="CU1935" i="1" s="1"/>
  <c r="T1935" i="1" s="1"/>
  <c r="AH1935" i="1"/>
  <c r="CV1935" i="1" s="1"/>
  <c r="U1935" i="1" s="1"/>
  <c r="AI1935" i="1"/>
  <c r="AJ1935" i="1"/>
  <c r="CQ1935" i="1"/>
  <c r="P1935" i="1" s="1"/>
  <c r="CS1935" i="1"/>
  <c r="CW1935" i="1"/>
  <c r="V1935" i="1" s="1"/>
  <c r="CX1935" i="1"/>
  <c r="W1935" i="1" s="1"/>
  <c r="FR1935" i="1"/>
  <c r="GL1935" i="1"/>
  <c r="GO1935" i="1"/>
  <c r="GP1935" i="1"/>
  <c r="GV1935" i="1"/>
  <c r="HC1935" i="1"/>
  <c r="GX1935" i="1" s="1"/>
  <c r="I1936" i="1"/>
  <c r="N1936" i="1"/>
  <c r="R1936" i="1"/>
  <c r="AC1936" i="1"/>
  <c r="AE1936" i="1"/>
  <c r="AD1936" i="1" s="1"/>
  <c r="AF1936" i="1"/>
  <c r="CT1936" i="1" s="1"/>
  <c r="S1936" i="1" s="1"/>
  <c r="AG1936" i="1"/>
  <c r="CU1936" i="1" s="1"/>
  <c r="T1936" i="1" s="1"/>
  <c r="AH1936" i="1"/>
  <c r="CV1936" i="1" s="1"/>
  <c r="U1936" i="1" s="1"/>
  <c r="AI1936" i="1"/>
  <c r="AJ1936" i="1"/>
  <c r="CQ1936" i="1"/>
  <c r="P1936" i="1" s="1"/>
  <c r="CS1936" i="1"/>
  <c r="CW1936" i="1"/>
  <c r="V1936" i="1" s="1"/>
  <c r="CX1936" i="1"/>
  <c r="W1936" i="1" s="1"/>
  <c r="FR1936" i="1"/>
  <c r="GL1936" i="1"/>
  <c r="GO1936" i="1"/>
  <c r="GP1936" i="1"/>
  <c r="GV1936" i="1"/>
  <c r="HC1936" i="1"/>
  <c r="GX1936" i="1" s="1"/>
  <c r="I1937" i="1"/>
  <c r="N1937" i="1"/>
  <c r="R1937" i="1"/>
  <c r="AC1937" i="1"/>
  <c r="AE1937" i="1"/>
  <c r="AD1937" i="1" s="1"/>
  <c r="AF1937" i="1"/>
  <c r="CT1937" i="1" s="1"/>
  <c r="S1937" i="1" s="1"/>
  <c r="AG1937" i="1"/>
  <c r="CU1937" i="1" s="1"/>
  <c r="T1937" i="1" s="1"/>
  <c r="AH1937" i="1"/>
  <c r="CV1937" i="1" s="1"/>
  <c r="U1937" i="1" s="1"/>
  <c r="AI1937" i="1"/>
  <c r="AJ1937" i="1"/>
  <c r="CQ1937" i="1"/>
  <c r="P1937" i="1" s="1"/>
  <c r="CS1937" i="1"/>
  <c r="CW1937" i="1"/>
  <c r="V1937" i="1" s="1"/>
  <c r="CX1937" i="1"/>
  <c r="W1937" i="1" s="1"/>
  <c r="FR1937" i="1"/>
  <c r="GL1937" i="1"/>
  <c r="GO1937" i="1"/>
  <c r="GP1937" i="1"/>
  <c r="GV1937" i="1"/>
  <c r="HC1937" i="1"/>
  <c r="GX1937" i="1" s="1"/>
  <c r="I1938" i="1"/>
  <c r="N1938" i="1"/>
  <c r="R1938" i="1"/>
  <c r="AC1938" i="1"/>
  <c r="AE1938" i="1"/>
  <c r="AD1938" i="1" s="1"/>
  <c r="AF1938" i="1"/>
  <c r="CT1938" i="1" s="1"/>
  <c r="S1938" i="1" s="1"/>
  <c r="AG1938" i="1"/>
  <c r="CU1938" i="1" s="1"/>
  <c r="T1938" i="1" s="1"/>
  <c r="AH1938" i="1"/>
  <c r="CV1938" i="1" s="1"/>
  <c r="U1938" i="1" s="1"/>
  <c r="AI1938" i="1"/>
  <c r="AJ1938" i="1"/>
  <c r="CQ1938" i="1"/>
  <c r="P1938" i="1" s="1"/>
  <c r="CS1938" i="1"/>
  <c r="CW1938" i="1"/>
  <c r="V1938" i="1" s="1"/>
  <c r="CX1938" i="1"/>
  <c r="W1938" i="1" s="1"/>
  <c r="FR1938" i="1"/>
  <c r="GL1938" i="1"/>
  <c r="GO1938" i="1"/>
  <c r="GP1938" i="1"/>
  <c r="GV1938" i="1"/>
  <c r="HC1938" i="1"/>
  <c r="GX1938" i="1" s="1"/>
  <c r="C1939" i="1"/>
  <c r="D1939" i="1"/>
  <c r="N1939" i="1"/>
  <c r="W1939" i="1"/>
  <c r="AC1939" i="1"/>
  <c r="CQ1939" i="1" s="1"/>
  <c r="P1939" i="1" s="1"/>
  <c r="AE1939" i="1"/>
  <c r="CS1939" i="1" s="1"/>
  <c r="R1939" i="1" s="1"/>
  <c r="AF1939" i="1"/>
  <c r="CT1939" i="1" s="1"/>
  <c r="S1939" i="1" s="1"/>
  <c r="AG1939" i="1"/>
  <c r="CU1939" i="1" s="1"/>
  <c r="T1939" i="1" s="1"/>
  <c r="AH1939" i="1"/>
  <c r="AI1939" i="1"/>
  <c r="AJ1939" i="1"/>
  <c r="CV1939" i="1"/>
  <c r="U1939" i="1" s="1"/>
  <c r="CW1939" i="1"/>
  <c r="V1939" i="1" s="1"/>
  <c r="CX1939" i="1"/>
  <c r="FR1939" i="1"/>
  <c r="GL1939" i="1"/>
  <c r="GO1939" i="1"/>
  <c r="GP1939" i="1"/>
  <c r="GV1939" i="1"/>
  <c r="GX1939" i="1"/>
  <c r="HC1939" i="1"/>
  <c r="C1940" i="1"/>
  <c r="D1940" i="1"/>
  <c r="N1940" i="1"/>
  <c r="V1940" i="1"/>
  <c r="AC1940" i="1"/>
  <c r="AB1940" i="1" s="1"/>
  <c r="AD1940" i="1"/>
  <c r="CR1940" i="1" s="1"/>
  <c r="Q1940" i="1" s="1"/>
  <c r="AE1940" i="1"/>
  <c r="CS1940" i="1" s="1"/>
  <c r="R1940" i="1" s="1"/>
  <c r="AF1940" i="1"/>
  <c r="CT1940" i="1" s="1"/>
  <c r="S1940" i="1" s="1"/>
  <c r="AG1940" i="1"/>
  <c r="AH1940" i="1"/>
  <c r="AI1940" i="1"/>
  <c r="AJ1940" i="1"/>
  <c r="CX1940" i="1" s="1"/>
  <c r="W1940" i="1" s="1"/>
  <c r="CU1940" i="1"/>
  <c r="T1940" i="1" s="1"/>
  <c r="CV1940" i="1"/>
  <c r="U1940" i="1" s="1"/>
  <c r="CW1940" i="1"/>
  <c r="FR1940" i="1"/>
  <c r="GL1940" i="1"/>
  <c r="GO1940" i="1"/>
  <c r="GP1940" i="1"/>
  <c r="GV1940" i="1"/>
  <c r="HC1940" i="1" s="1"/>
  <c r="GX1940" i="1" s="1"/>
  <c r="I1941" i="1"/>
  <c r="N1941" i="1"/>
  <c r="P1941" i="1"/>
  <c r="V1941" i="1"/>
  <c r="AC1941" i="1"/>
  <c r="AB1941" i="1" s="1"/>
  <c r="AD1941" i="1"/>
  <c r="CR1941" i="1" s="1"/>
  <c r="Q1941" i="1" s="1"/>
  <c r="AE1941" i="1"/>
  <c r="CS1941" i="1" s="1"/>
  <c r="R1941" i="1" s="1"/>
  <c r="AF1941" i="1"/>
  <c r="CT1941" i="1" s="1"/>
  <c r="S1941" i="1" s="1"/>
  <c r="AG1941" i="1"/>
  <c r="AH1941" i="1"/>
  <c r="AI1941" i="1"/>
  <c r="AJ1941" i="1"/>
  <c r="CX1941" i="1" s="1"/>
  <c r="W1941" i="1" s="1"/>
  <c r="CQ1941" i="1"/>
  <c r="CU1941" i="1"/>
  <c r="T1941" i="1" s="1"/>
  <c r="CV1941" i="1"/>
  <c r="U1941" i="1" s="1"/>
  <c r="CW1941" i="1"/>
  <c r="FR1941" i="1"/>
  <c r="GL1941" i="1"/>
  <c r="GO1941" i="1"/>
  <c r="GP1941" i="1"/>
  <c r="GV1941" i="1"/>
  <c r="HC1941" i="1" s="1"/>
  <c r="GX1941" i="1" s="1"/>
  <c r="I1942" i="1"/>
  <c r="N1942" i="1"/>
  <c r="P1942" i="1"/>
  <c r="CP1942" i="1" s="1"/>
  <c r="O1942" i="1" s="1"/>
  <c r="V1942" i="1"/>
  <c r="AC1942" i="1"/>
  <c r="AB1942" i="1" s="1"/>
  <c r="AD1942" i="1"/>
  <c r="CR1942" i="1" s="1"/>
  <c r="Q1942" i="1" s="1"/>
  <c r="AE1942" i="1"/>
  <c r="CS1942" i="1" s="1"/>
  <c r="R1942" i="1" s="1"/>
  <c r="AF1942" i="1"/>
  <c r="CT1942" i="1" s="1"/>
  <c r="S1942" i="1" s="1"/>
  <c r="AG1942" i="1"/>
  <c r="AH1942" i="1"/>
  <c r="AI1942" i="1"/>
  <c r="AJ1942" i="1"/>
  <c r="CX1942" i="1" s="1"/>
  <c r="W1942" i="1" s="1"/>
  <c r="CQ1942" i="1"/>
  <c r="CU1942" i="1"/>
  <c r="T1942" i="1" s="1"/>
  <c r="CV1942" i="1"/>
  <c r="U1942" i="1" s="1"/>
  <c r="CW1942" i="1"/>
  <c r="FR1942" i="1"/>
  <c r="GL1942" i="1"/>
  <c r="GO1942" i="1"/>
  <c r="GP1942" i="1"/>
  <c r="GV1942" i="1"/>
  <c r="HC1942" i="1" s="1"/>
  <c r="GX1942" i="1" s="1"/>
  <c r="I1943" i="1"/>
  <c r="N1943" i="1"/>
  <c r="P1943" i="1"/>
  <c r="V1943" i="1"/>
  <c r="AC1943" i="1"/>
  <c r="AB1943" i="1" s="1"/>
  <c r="AD1943" i="1"/>
  <c r="CR1943" i="1" s="1"/>
  <c r="Q1943" i="1" s="1"/>
  <c r="AE1943" i="1"/>
  <c r="CS1943" i="1" s="1"/>
  <c r="R1943" i="1" s="1"/>
  <c r="AF1943" i="1"/>
  <c r="CT1943" i="1" s="1"/>
  <c r="S1943" i="1" s="1"/>
  <c r="AG1943" i="1"/>
  <c r="AH1943" i="1"/>
  <c r="AI1943" i="1"/>
  <c r="AJ1943" i="1"/>
  <c r="CX1943" i="1" s="1"/>
  <c r="W1943" i="1" s="1"/>
  <c r="CQ1943" i="1"/>
  <c r="CU1943" i="1"/>
  <c r="T1943" i="1" s="1"/>
  <c r="CV1943" i="1"/>
  <c r="U1943" i="1" s="1"/>
  <c r="CW1943" i="1"/>
  <c r="FR1943" i="1"/>
  <c r="GL1943" i="1"/>
  <c r="GO1943" i="1"/>
  <c r="GP1943" i="1"/>
  <c r="GV1943" i="1"/>
  <c r="HC1943" i="1" s="1"/>
  <c r="GX1943" i="1" s="1"/>
  <c r="I1944" i="1"/>
  <c r="N1944" i="1"/>
  <c r="P1944" i="1"/>
  <c r="CP1944" i="1" s="1"/>
  <c r="O1944" i="1" s="1"/>
  <c r="V1944" i="1"/>
  <c r="AC1944" i="1"/>
  <c r="AB1944" i="1" s="1"/>
  <c r="AD1944" i="1"/>
  <c r="CR1944" i="1" s="1"/>
  <c r="Q1944" i="1" s="1"/>
  <c r="AE1944" i="1"/>
  <c r="CS1944" i="1" s="1"/>
  <c r="R1944" i="1" s="1"/>
  <c r="AF1944" i="1"/>
  <c r="CT1944" i="1" s="1"/>
  <c r="S1944" i="1" s="1"/>
  <c r="AG1944" i="1"/>
  <c r="AH1944" i="1"/>
  <c r="AI1944" i="1"/>
  <c r="AJ1944" i="1"/>
  <c r="CX1944" i="1" s="1"/>
  <c r="W1944" i="1" s="1"/>
  <c r="CQ1944" i="1"/>
  <c r="CU1944" i="1"/>
  <c r="T1944" i="1" s="1"/>
  <c r="CV1944" i="1"/>
  <c r="U1944" i="1" s="1"/>
  <c r="CW1944" i="1"/>
  <c r="FR1944" i="1"/>
  <c r="GL1944" i="1"/>
  <c r="GO1944" i="1"/>
  <c r="GP1944" i="1"/>
  <c r="GV1944" i="1"/>
  <c r="HC1944" i="1" s="1"/>
  <c r="GX1944" i="1" s="1"/>
  <c r="C1945" i="1"/>
  <c r="D1945" i="1"/>
  <c r="N1945" i="1"/>
  <c r="U1945" i="1"/>
  <c r="AC1945" i="1"/>
  <c r="CQ1945" i="1" s="1"/>
  <c r="P1945" i="1" s="1"/>
  <c r="AD1945" i="1"/>
  <c r="CR1945" i="1" s="1"/>
  <c r="Q1945" i="1" s="1"/>
  <c r="AE1945" i="1"/>
  <c r="CS1945" i="1" s="1"/>
  <c r="R1945" i="1" s="1"/>
  <c r="AF1945" i="1"/>
  <c r="AG1945" i="1"/>
  <c r="AH1945" i="1"/>
  <c r="AI1945" i="1"/>
  <c r="CW1945" i="1" s="1"/>
  <c r="V1945" i="1" s="1"/>
  <c r="AJ1945" i="1"/>
  <c r="CX1945" i="1" s="1"/>
  <c r="W1945" i="1" s="1"/>
  <c r="CT1945" i="1"/>
  <c r="S1945" i="1" s="1"/>
  <c r="CU1945" i="1"/>
  <c r="T1945" i="1" s="1"/>
  <c r="CV1945" i="1"/>
  <c r="FR1945" i="1"/>
  <c r="GL1945" i="1"/>
  <c r="GO1945" i="1"/>
  <c r="GP1945" i="1"/>
  <c r="GV1945" i="1"/>
  <c r="HC1945" i="1" s="1"/>
  <c r="GX1945" i="1" s="1"/>
  <c r="C1946" i="1"/>
  <c r="D1946" i="1"/>
  <c r="N1946" i="1"/>
  <c r="T1946" i="1"/>
  <c r="AC1946" i="1"/>
  <c r="CQ1946" i="1" s="1"/>
  <c r="P1946" i="1" s="1"/>
  <c r="AD1946" i="1"/>
  <c r="CR1946" i="1" s="1"/>
  <c r="Q1946" i="1" s="1"/>
  <c r="AE1946" i="1"/>
  <c r="AF1946" i="1"/>
  <c r="AG1946" i="1"/>
  <c r="AH1946" i="1"/>
  <c r="CV1946" i="1" s="1"/>
  <c r="U1946" i="1" s="1"/>
  <c r="AI1946" i="1"/>
  <c r="CW1946" i="1" s="1"/>
  <c r="V1946" i="1" s="1"/>
  <c r="AJ1946" i="1"/>
  <c r="CX1946" i="1" s="1"/>
  <c r="W1946" i="1" s="1"/>
  <c r="CS1946" i="1"/>
  <c r="R1946" i="1" s="1"/>
  <c r="CT1946" i="1"/>
  <c r="S1946" i="1" s="1"/>
  <c r="CU1946" i="1"/>
  <c r="FR1946" i="1"/>
  <c r="GL1946" i="1"/>
  <c r="GO1946" i="1"/>
  <c r="GP1946" i="1"/>
  <c r="GV1946" i="1"/>
  <c r="HC1946" i="1" s="1"/>
  <c r="GX1946" i="1" s="1"/>
  <c r="I1947" i="1"/>
  <c r="N1947" i="1"/>
  <c r="T1947" i="1"/>
  <c r="AB1947" i="1"/>
  <c r="AC1947" i="1"/>
  <c r="CQ1947" i="1" s="1"/>
  <c r="P1947" i="1" s="1"/>
  <c r="AD1947" i="1"/>
  <c r="CR1947" i="1" s="1"/>
  <c r="Q1947" i="1" s="1"/>
  <c r="AE1947" i="1"/>
  <c r="AF1947" i="1"/>
  <c r="AG1947" i="1"/>
  <c r="AH1947" i="1"/>
  <c r="CV1947" i="1" s="1"/>
  <c r="U1947" i="1" s="1"/>
  <c r="AI1947" i="1"/>
  <c r="CW1947" i="1" s="1"/>
  <c r="V1947" i="1" s="1"/>
  <c r="AJ1947" i="1"/>
  <c r="CX1947" i="1" s="1"/>
  <c r="W1947" i="1" s="1"/>
  <c r="CS1947" i="1"/>
  <c r="R1947" i="1" s="1"/>
  <c r="CT1947" i="1"/>
  <c r="S1947" i="1" s="1"/>
  <c r="CU1947" i="1"/>
  <c r="FR1947" i="1"/>
  <c r="GL1947" i="1"/>
  <c r="GO1947" i="1"/>
  <c r="GP1947" i="1"/>
  <c r="GV1947" i="1"/>
  <c r="HC1947" i="1" s="1"/>
  <c r="GX1947" i="1" s="1"/>
  <c r="I1948" i="1"/>
  <c r="N1948" i="1"/>
  <c r="T1948" i="1"/>
  <c r="AB1948" i="1"/>
  <c r="AC1948" i="1"/>
  <c r="CQ1948" i="1" s="1"/>
  <c r="P1948" i="1" s="1"/>
  <c r="CP1948" i="1" s="1"/>
  <c r="O1948" i="1" s="1"/>
  <c r="AD1948" i="1"/>
  <c r="CR1948" i="1" s="1"/>
  <c r="Q1948" i="1" s="1"/>
  <c r="AE1948" i="1"/>
  <c r="AF1948" i="1"/>
  <c r="AG1948" i="1"/>
  <c r="AH1948" i="1"/>
  <c r="CV1948" i="1" s="1"/>
  <c r="U1948" i="1" s="1"/>
  <c r="AI1948" i="1"/>
  <c r="CW1948" i="1" s="1"/>
  <c r="V1948" i="1" s="1"/>
  <c r="AJ1948" i="1"/>
  <c r="CX1948" i="1" s="1"/>
  <c r="W1948" i="1" s="1"/>
  <c r="CS1948" i="1"/>
  <c r="R1948" i="1" s="1"/>
  <c r="CT1948" i="1"/>
  <c r="S1948" i="1" s="1"/>
  <c r="CU1948" i="1"/>
  <c r="FR1948" i="1"/>
  <c r="GL1948" i="1"/>
  <c r="GO1948" i="1"/>
  <c r="GP1948" i="1"/>
  <c r="GV1948" i="1"/>
  <c r="HC1948" i="1" s="1"/>
  <c r="GX1948" i="1" s="1"/>
  <c r="C1949" i="1"/>
  <c r="D1949" i="1"/>
  <c r="N1949" i="1"/>
  <c r="S1949" i="1"/>
  <c r="AC1949" i="1"/>
  <c r="CQ1949" i="1" s="1"/>
  <c r="P1949" i="1" s="1"/>
  <c r="CP1949" i="1" s="1"/>
  <c r="O1949" i="1" s="1"/>
  <c r="AD1949" i="1"/>
  <c r="AE1949" i="1"/>
  <c r="AF1949" i="1"/>
  <c r="AG1949" i="1"/>
  <c r="CU1949" i="1" s="1"/>
  <c r="T1949" i="1" s="1"/>
  <c r="AH1949" i="1"/>
  <c r="CV1949" i="1" s="1"/>
  <c r="U1949" i="1" s="1"/>
  <c r="AI1949" i="1"/>
  <c r="CW1949" i="1" s="1"/>
  <c r="V1949" i="1" s="1"/>
  <c r="AJ1949" i="1"/>
  <c r="CR1949" i="1"/>
  <c r="Q1949" i="1" s="1"/>
  <c r="CS1949" i="1"/>
  <c r="R1949" i="1" s="1"/>
  <c r="CT1949" i="1"/>
  <c r="CX1949" i="1"/>
  <c r="W1949" i="1" s="1"/>
  <c r="FR1949" i="1"/>
  <c r="GL1949" i="1"/>
  <c r="GO1949" i="1"/>
  <c r="GP1949" i="1"/>
  <c r="GV1949" i="1"/>
  <c r="HC1949" i="1" s="1"/>
  <c r="GX1949" i="1" s="1"/>
  <c r="C1950" i="1"/>
  <c r="D1950" i="1"/>
  <c r="N1950" i="1"/>
  <c r="R1950" i="1"/>
  <c r="AC1950" i="1"/>
  <c r="CQ1950" i="1" s="1"/>
  <c r="P1950" i="1" s="1"/>
  <c r="AE1950" i="1"/>
  <c r="AD1950" i="1" s="1"/>
  <c r="AF1950" i="1"/>
  <c r="CT1950" i="1" s="1"/>
  <c r="S1950" i="1" s="1"/>
  <c r="AG1950" i="1"/>
  <c r="CU1950" i="1" s="1"/>
  <c r="T1950" i="1" s="1"/>
  <c r="AH1950" i="1"/>
  <c r="CV1950" i="1" s="1"/>
  <c r="U1950" i="1" s="1"/>
  <c r="AI1950" i="1"/>
  <c r="AJ1950" i="1"/>
  <c r="CS1950" i="1"/>
  <c r="CW1950" i="1"/>
  <c r="V1950" i="1" s="1"/>
  <c r="CX1950" i="1"/>
  <c r="W1950" i="1" s="1"/>
  <c r="FR1950" i="1"/>
  <c r="GL1950" i="1"/>
  <c r="GO1950" i="1"/>
  <c r="GP1950" i="1"/>
  <c r="GV1950" i="1"/>
  <c r="HC1950" i="1"/>
  <c r="GX1950" i="1" s="1"/>
  <c r="I1951" i="1"/>
  <c r="N1951" i="1"/>
  <c r="R1951" i="1"/>
  <c r="AC1951" i="1"/>
  <c r="AE1951" i="1"/>
  <c r="AD1951" i="1" s="1"/>
  <c r="AF1951" i="1"/>
  <c r="CT1951" i="1" s="1"/>
  <c r="S1951" i="1" s="1"/>
  <c r="AG1951" i="1"/>
  <c r="CU1951" i="1" s="1"/>
  <c r="T1951" i="1" s="1"/>
  <c r="AH1951" i="1"/>
  <c r="CV1951" i="1" s="1"/>
  <c r="U1951" i="1" s="1"/>
  <c r="AI1951" i="1"/>
  <c r="AJ1951" i="1"/>
  <c r="CQ1951" i="1"/>
  <c r="P1951" i="1" s="1"/>
  <c r="CS1951" i="1"/>
  <c r="CW1951" i="1"/>
  <c r="V1951" i="1" s="1"/>
  <c r="CX1951" i="1"/>
  <c r="W1951" i="1" s="1"/>
  <c r="FR1951" i="1"/>
  <c r="GL1951" i="1"/>
  <c r="GO1951" i="1"/>
  <c r="GP1951" i="1"/>
  <c r="GV1951" i="1"/>
  <c r="HC1951" i="1"/>
  <c r="GX1951" i="1" s="1"/>
  <c r="I1952" i="1"/>
  <c r="N1952" i="1"/>
  <c r="R1952" i="1"/>
  <c r="AC1952" i="1"/>
  <c r="AD1952" i="1"/>
  <c r="AE1952" i="1"/>
  <c r="AF1952" i="1"/>
  <c r="AB1952" i="1" s="1"/>
  <c r="AG1952" i="1"/>
  <c r="CU1952" i="1" s="1"/>
  <c r="T1952" i="1" s="1"/>
  <c r="AH1952" i="1"/>
  <c r="CV1952" i="1" s="1"/>
  <c r="U1952" i="1" s="1"/>
  <c r="AI1952" i="1"/>
  <c r="AJ1952" i="1"/>
  <c r="CQ1952" i="1"/>
  <c r="P1952" i="1" s="1"/>
  <c r="CR1952" i="1"/>
  <c r="Q1952" i="1" s="1"/>
  <c r="CS1952" i="1"/>
  <c r="CW1952" i="1"/>
  <c r="V1952" i="1" s="1"/>
  <c r="CX1952" i="1"/>
  <c r="W1952" i="1" s="1"/>
  <c r="FR1952" i="1"/>
  <c r="GL1952" i="1"/>
  <c r="GO1952" i="1"/>
  <c r="GP1952" i="1"/>
  <c r="GV1952" i="1"/>
  <c r="HC1952" i="1"/>
  <c r="GX1952" i="1" s="1"/>
  <c r="I1953" i="1"/>
  <c r="N1953" i="1"/>
  <c r="R1953" i="1"/>
  <c r="AC1953" i="1"/>
  <c r="AE1953" i="1"/>
  <c r="AD1953" i="1" s="1"/>
  <c r="AF1953" i="1"/>
  <c r="CT1953" i="1" s="1"/>
  <c r="S1953" i="1" s="1"/>
  <c r="AG1953" i="1"/>
  <c r="CU1953" i="1" s="1"/>
  <c r="T1953" i="1" s="1"/>
  <c r="AH1953" i="1"/>
  <c r="CV1953" i="1" s="1"/>
  <c r="U1953" i="1" s="1"/>
  <c r="AI1953" i="1"/>
  <c r="AJ1953" i="1"/>
  <c r="CQ1953" i="1"/>
  <c r="P1953" i="1" s="1"/>
  <c r="CS1953" i="1"/>
  <c r="CW1953" i="1"/>
  <c r="V1953" i="1" s="1"/>
  <c r="CX1953" i="1"/>
  <c r="W1953" i="1" s="1"/>
  <c r="FR1953" i="1"/>
  <c r="GL1953" i="1"/>
  <c r="GO1953" i="1"/>
  <c r="GP1953" i="1"/>
  <c r="GV1953" i="1"/>
  <c r="HC1953" i="1"/>
  <c r="GX1953" i="1" s="1"/>
  <c r="I1954" i="1"/>
  <c r="N1954" i="1"/>
  <c r="R1954" i="1"/>
  <c r="AC1954" i="1"/>
  <c r="AE1954" i="1"/>
  <c r="AD1954" i="1" s="1"/>
  <c r="CR1954" i="1" s="1"/>
  <c r="Q1954" i="1" s="1"/>
  <c r="AF1954" i="1"/>
  <c r="CT1954" i="1" s="1"/>
  <c r="S1954" i="1" s="1"/>
  <c r="AG1954" i="1"/>
  <c r="CU1954" i="1" s="1"/>
  <c r="T1954" i="1" s="1"/>
  <c r="AH1954" i="1"/>
  <c r="AI1954" i="1"/>
  <c r="AJ1954" i="1"/>
  <c r="CQ1954" i="1"/>
  <c r="P1954" i="1" s="1"/>
  <c r="CS1954" i="1"/>
  <c r="CV1954" i="1"/>
  <c r="U1954" i="1" s="1"/>
  <c r="CW1954" i="1"/>
  <c r="V1954" i="1" s="1"/>
  <c r="CX1954" i="1"/>
  <c r="W1954" i="1" s="1"/>
  <c r="FR1954" i="1"/>
  <c r="GL1954" i="1"/>
  <c r="GO1954" i="1"/>
  <c r="GP1954" i="1"/>
  <c r="GV1954" i="1"/>
  <c r="HC1954" i="1"/>
  <c r="GX1954" i="1" s="1"/>
  <c r="C1955" i="1"/>
  <c r="D1955" i="1"/>
  <c r="N1955" i="1"/>
  <c r="AC1955" i="1"/>
  <c r="CQ1955" i="1" s="1"/>
  <c r="P1955" i="1" s="1"/>
  <c r="AE1955" i="1"/>
  <c r="CS1955" i="1" s="1"/>
  <c r="R1955" i="1" s="1"/>
  <c r="AF1955" i="1"/>
  <c r="AG1955" i="1"/>
  <c r="AH1955" i="1"/>
  <c r="AI1955" i="1"/>
  <c r="AJ1955" i="1"/>
  <c r="CX1955" i="1" s="1"/>
  <c r="W1955" i="1" s="1"/>
  <c r="CT1955" i="1"/>
  <c r="S1955" i="1" s="1"/>
  <c r="CU1955" i="1"/>
  <c r="T1955" i="1" s="1"/>
  <c r="CV1955" i="1"/>
  <c r="U1955" i="1" s="1"/>
  <c r="CW1955" i="1"/>
  <c r="V1955" i="1" s="1"/>
  <c r="FR1955" i="1"/>
  <c r="GL1955" i="1"/>
  <c r="GO1955" i="1"/>
  <c r="GP1955" i="1"/>
  <c r="GV1955" i="1"/>
  <c r="GX1955" i="1"/>
  <c r="HC1955" i="1"/>
  <c r="C1956" i="1"/>
  <c r="D1956" i="1"/>
  <c r="N1956" i="1"/>
  <c r="AC1956" i="1"/>
  <c r="CQ1956" i="1" s="1"/>
  <c r="P1956" i="1" s="1"/>
  <c r="AD1956" i="1"/>
  <c r="CR1956" i="1" s="1"/>
  <c r="Q1956" i="1" s="1"/>
  <c r="AE1956" i="1"/>
  <c r="AF1956" i="1"/>
  <c r="AG1956" i="1"/>
  <c r="AH1956" i="1"/>
  <c r="AI1956" i="1"/>
  <c r="CW1956" i="1" s="1"/>
  <c r="V1956" i="1" s="1"/>
  <c r="AJ1956" i="1"/>
  <c r="CX1956" i="1" s="1"/>
  <c r="W1956" i="1" s="1"/>
  <c r="CS1956" i="1"/>
  <c r="R1956" i="1" s="1"/>
  <c r="CT1956" i="1"/>
  <c r="S1956" i="1" s="1"/>
  <c r="CU1956" i="1"/>
  <c r="T1956" i="1" s="1"/>
  <c r="CV1956" i="1"/>
  <c r="U1956" i="1" s="1"/>
  <c r="FR1956" i="1"/>
  <c r="GL1956" i="1"/>
  <c r="GO1956" i="1"/>
  <c r="GP1956" i="1"/>
  <c r="GV1956" i="1"/>
  <c r="HC1956" i="1" s="1"/>
  <c r="GX1956" i="1" s="1"/>
  <c r="I1957" i="1"/>
  <c r="N1957" i="1"/>
  <c r="AC1957" i="1"/>
  <c r="CQ1957" i="1" s="1"/>
  <c r="P1957" i="1" s="1"/>
  <c r="CP1957" i="1" s="1"/>
  <c r="O1957" i="1" s="1"/>
  <c r="AD1957" i="1"/>
  <c r="CR1957" i="1" s="1"/>
  <c r="Q1957" i="1" s="1"/>
  <c r="AE1957" i="1"/>
  <c r="CS1957" i="1" s="1"/>
  <c r="R1957" i="1" s="1"/>
  <c r="AF1957" i="1"/>
  <c r="AG1957" i="1"/>
  <c r="AH1957" i="1"/>
  <c r="AI1957" i="1"/>
  <c r="CW1957" i="1" s="1"/>
  <c r="V1957" i="1" s="1"/>
  <c r="AJ1957" i="1"/>
  <c r="CX1957" i="1" s="1"/>
  <c r="W1957" i="1" s="1"/>
  <c r="CT1957" i="1"/>
  <c r="S1957" i="1" s="1"/>
  <c r="CU1957" i="1"/>
  <c r="T1957" i="1" s="1"/>
  <c r="CV1957" i="1"/>
  <c r="U1957" i="1" s="1"/>
  <c r="FR1957" i="1"/>
  <c r="GL1957" i="1"/>
  <c r="GO1957" i="1"/>
  <c r="GP1957" i="1"/>
  <c r="GV1957" i="1"/>
  <c r="HC1957" i="1" s="1"/>
  <c r="GX1957" i="1" s="1"/>
  <c r="I1958" i="1"/>
  <c r="N1958" i="1"/>
  <c r="AC1958" i="1"/>
  <c r="CQ1958" i="1" s="1"/>
  <c r="P1958" i="1" s="1"/>
  <c r="CP1958" i="1" s="1"/>
  <c r="O1958" i="1" s="1"/>
  <c r="AD1958" i="1"/>
  <c r="CR1958" i="1" s="1"/>
  <c r="Q1958" i="1" s="1"/>
  <c r="AE1958" i="1"/>
  <c r="CS1958" i="1" s="1"/>
  <c r="R1958" i="1" s="1"/>
  <c r="AF1958" i="1"/>
  <c r="AG1958" i="1"/>
  <c r="AH1958" i="1"/>
  <c r="AI1958" i="1"/>
  <c r="CW1958" i="1" s="1"/>
  <c r="V1958" i="1" s="1"/>
  <c r="AJ1958" i="1"/>
  <c r="CX1958" i="1" s="1"/>
  <c r="W1958" i="1" s="1"/>
  <c r="CT1958" i="1"/>
  <c r="S1958" i="1" s="1"/>
  <c r="CU1958" i="1"/>
  <c r="T1958" i="1" s="1"/>
  <c r="CV1958" i="1"/>
  <c r="U1958" i="1" s="1"/>
  <c r="FR1958" i="1"/>
  <c r="GL1958" i="1"/>
  <c r="GO1958" i="1"/>
  <c r="GP1958" i="1"/>
  <c r="GV1958" i="1"/>
  <c r="HC1958" i="1" s="1"/>
  <c r="GX1958" i="1" s="1"/>
  <c r="I1959" i="1"/>
  <c r="N1959" i="1"/>
  <c r="AC1959" i="1"/>
  <c r="CQ1959" i="1" s="1"/>
  <c r="P1959" i="1" s="1"/>
  <c r="CP1959" i="1" s="1"/>
  <c r="O1959" i="1" s="1"/>
  <c r="AD1959" i="1"/>
  <c r="CR1959" i="1" s="1"/>
  <c r="Q1959" i="1" s="1"/>
  <c r="AE1959" i="1"/>
  <c r="CS1959" i="1" s="1"/>
  <c r="R1959" i="1" s="1"/>
  <c r="AF1959" i="1"/>
  <c r="AG1959" i="1"/>
  <c r="AH1959" i="1"/>
  <c r="AI1959" i="1"/>
  <c r="CW1959" i="1" s="1"/>
  <c r="V1959" i="1" s="1"/>
  <c r="AJ1959" i="1"/>
  <c r="CX1959" i="1" s="1"/>
  <c r="W1959" i="1" s="1"/>
  <c r="CT1959" i="1"/>
  <c r="S1959" i="1" s="1"/>
  <c r="CU1959" i="1"/>
  <c r="T1959" i="1" s="1"/>
  <c r="CV1959" i="1"/>
  <c r="U1959" i="1" s="1"/>
  <c r="FR1959" i="1"/>
  <c r="GL1959" i="1"/>
  <c r="GO1959" i="1"/>
  <c r="GP1959" i="1"/>
  <c r="GV1959" i="1"/>
  <c r="HC1959" i="1" s="1"/>
  <c r="GX1959" i="1" s="1"/>
  <c r="I1960" i="1"/>
  <c r="N1960" i="1"/>
  <c r="AC1960" i="1"/>
  <c r="CQ1960" i="1" s="1"/>
  <c r="P1960" i="1" s="1"/>
  <c r="CP1960" i="1" s="1"/>
  <c r="O1960" i="1" s="1"/>
  <c r="AD1960" i="1"/>
  <c r="CR1960" i="1" s="1"/>
  <c r="Q1960" i="1" s="1"/>
  <c r="AE1960" i="1"/>
  <c r="AF1960" i="1"/>
  <c r="AG1960" i="1"/>
  <c r="AH1960" i="1"/>
  <c r="AI1960" i="1"/>
  <c r="CW1960" i="1" s="1"/>
  <c r="V1960" i="1" s="1"/>
  <c r="AJ1960" i="1"/>
  <c r="CX1960" i="1" s="1"/>
  <c r="W1960" i="1" s="1"/>
  <c r="CS1960" i="1"/>
  <c r="R1960" i="1" s="1"/>
  <c r="CT1960" i="1"/>
  <c r="S1960" i="1" s="1"/>
  <c r="CU1960" i="1"/>
  <c r="T1960" i="1" s="1"/>
  <c r="CV1960" i="1"/>
  <c r="U1960" i="1" s="1"/>
  <c r="FR1960" i="1"/>
  <c r="GL1960" i="1"/>
  <c r="GO1960" i="1"/>
  <c r="GP1960" i="1"/>
  <c r="GV1960" i="1"/>
  <c r="HC1960" i="1" s="1"/>
  <c r="GX1960" i="1" s="1"/>
  <c r="I1961" i="1"/>
  <c r="N1961" i="1"/>
  <c r="AC1961" i="1"/>
  <c r="CQ1961" i="1" s="1"/>
  <c r="P1961" i="1" s="1"/>
  <c r="CP1961" i="1" s="1"/>
  <c r="O1961" i="1" s="1"/>
  <c r="AD1961" i="1"/>
  <c r="CR1961" i="1" s="1"/>
  <c r="Q1961" i="1" s="1"/>
  <c r="AE1961" i="1"/>
  <c r="AF1961" i="1"/>
  <c r="AG1961" i="1"/>
  <c r="AH1961" i="1"/>
  <c r="AI1961" i="1"/>
  <c r="CW1961" i="1" s="1"/>
  <c r="V1961" i="1" s="1"/>
  <c r="AJ1961" i="1"/>
  <c r="CX1961" i="1" s="1"/>
  <c r="W1961" i="1" s="1"/>
  <c r="CS1961" i="1"/>
  <c r="R1961" i="1" s="1"/>
  <c r="CT1961" i="1"/>
  <c r="S1961" i="1" s="1"/>
  <c r="CU1961" i="1"/>
  <c r="T1961" i="1" s="1"/>
  <c r="CV1961" i="1"/>
  <c r="U1961" i="1" s="1"/>
  <c r="FR1961" i="1"/>
  <c r="GL1961" i="1"/>
  <c r="GO1961" i="1"/>
  <c r="GP1961" i="1"/>
  <c r="GV1961" i="1"/>
  <c r="HC1961" i="1" s="1"/>
  <c r="GX1961" i="1" s="1"/>
  <c r="I1962" i="1"/>
  <c r="N1962" i="1"/>
  <c r="AC1962" i="1"/>
  <c r="AB1962" i="1" s="1"/>
  <c r="AD1962" i="1"/>
  <c r="CR1962" i="1" s="1"/>
  <c r="Q1962" i="1" s="1"/>
  <c r="AE1962" i="1"/>
  <c r="AF1962" i="1"/>
  <c r="AG1962" i="1"/>
  <c r="AH1962" i="1"/>
  <c r="AI1962" i="1"/>
  <c r="AJ1962" i="1"/>
  <c r="CX1962" i="1" s="1"/>
  <c r="W1962" i="1" s="1"/>
  <c r="CQ1962" i="1"/>
  <c r="P1962" i="1" s="1"/>
  <c r="CS1962" i="1"/>
  <c r="R1962" i="1" s="1"/>
  <c r="CT1962" i="1"/>
  <c r="S1962" i="1" s="1"/>
  <c r="CU1962" i="1"/>
  <c r="T1962" i="1" s="1"/>
  <c r="CV1962" i="1"/>
  <c r="U1962" i="1" s="1"/>
  <c r="CW1962" i="1"/>
  <c r="V1962" i="1" s="1"/>
  <c r="FR1962" i="1"/>
  <c r="GL1962" i="1"/>
  <c r="GO1962" i="1"/>
  <c r="GP1962" i="1"/>
  <c r="GV1962" i="1"/>
  <c r="HC1962" i="1" s="1"/>
  <c r="GX1962" i="1" s="1"/>
  <c r="I1963" i="1"/>
  <c r="N1963" i="1"/>
  <c r="AC1963" i="1"/>
  <c r="AE1963" i="1"/>
  <c r="AD1963" i="1" s="1"/>
  <c r="CR1963" i="1" s="1"/>
  <c r="Q1963" i="1" s="1"/>
  <c r="AF1963" i="1"/>
  <c r="AG1963" i="1"/>
  <c r="AH1963" i="1"/>
  <c r="AI1963" i="1"/>
  <c r="AJ1963" i="1"/>
  <c r="CQ1963" i="1"/>
  <c r="P1963" i="1" s="1"/>
  <c r="CP1963" i="1" s="1"/>
  <c r="O1963" i="1" s="1"/>
  <c r="CS1963" i="1"/>
  <c r="R1963" i="1" s="1"/>
  <c r="CT1963" i="1"/>
  <c r="S1963" i="1" s="1"/>
  <c r="CU1963" i="1"/>
  <c r="T1963" i="1" s="1"/>
  <c r="CV1963" i="1"/>
  <c r="U1963" i="1" s="1"/>
  <c r="CW1963" i="1"/>
  <c r="V1963" i="1" s="1"/>
  <c r="CX1963" i="1"/>
  <c r="W1963" i="1" s="1"/>
  <c r="FR1963" i="1"/>
  <c r="GL1963" i="1"/>
  <c r="GO1963" i="1"/>
  <c r="GP1963" i="1"/>
  <c r="GV1963" i="1"/>
  <c r="HC1963" i="1" s="1"/>
  <c r="GX1963" i="1" s="1"/>
  <c r="I1964" i="1"/>
  <c r="N1964" i="1"/>
  <c r="AC1964" i="1"/>
  <c r="AB1964" i="1" s="1"/>
  <c r="AD1964" i="1"/>
  <c r="AE1964" i="1"/>
  <c r="AF1964" i="1"/>
  <c r="AG1964" i="1"/>
  <c r="AH1964" i="1"/>
  <c r="AI1964" i="1"/>
  <c r="AJ1964" i="1"/>
  <c r="CQ1964" i="1"/>
  <c r="P1964" i="1" s="1"/>
  <c r="CR1964" i="1"/>
  <c r="Q1964" i="1" s="1"/>
  <c r="CS1964" i="1"/>
  <c r="R1964" i="1" s="1"/>
  <c r="CT1964" i="1"/>
  <c r="S1964" i="1" s="1"/>
  <c r="CU1964" i="1"/>
  <c r="T1964" i="1" s="1"/>
  <c r="CV1964" i="1"/>
  <c r="U1964" i="1" s="1"/>
  <c r="CW1964" i="1"/>
  <c r="V1964" i="1" s="1"/>
  <c r="CX1964" i="1"/>
  <c r="W1964" i="1" s="1"/>
  <c r="FR1964" i="1"/>
  <c r="GL1964" i="1"/>
  <c r="GO1964" i="1"/>
  <c r="GP1964" i="1"/>
  <c r="GV1964" i="1"/>
  <c r="HC1964" i="1" s="1"/>
  <c r="GX1964" i="1" s="1"/>
  <c r="I1965" i="1"/>
  <c r="N1965" i="1"/>
  <c r="AC1965" i="1"/>
  <c r="AB1965" i="1" s="1"/>
  <c r="AE1965" i="1"/>
  <c r="AD1965" i="1" s="1"/>
  <c r="CR1965" i="1" s="1"/>
  <c r="Q1965" i="1" s="1"/>
  <c r="AF1965" i="1"/>
  <c r="AG1965" i="1"/>
  <c r="AH1965" i="1"/>
  <c r="AI1965" i="1"/>
  <c r="AJ1965" i="1"/>
  <c r="CX1965" i="1" s="1"/>
  <c r="W1965" i="1" s="1"/>
  <c r="CQ1965" i="1"/>
  <c r="P1965" i="1" s="1"/>
  <c r="CP1965" i="1" s="1"/>
  <c r="O1965" i="1" s="1"/>
  <c r="CS1965" i="1"/>
  <c r="R1965" i="1" s="1"/>
  <c r="CT1965" i="1"/>
  <c r="S1965" i="1" s="1"/>
  <c r="CU1965" i="1"/>
  <c r="T1965" i="1" s="1"/>
  <c r="CV1965" i="1"/>
  <c r="U1965" i="1" s="1"/>
  <c r="CW1965" i="1"/>
  <c r="V1965" i="1" s="1"/>
  <c r="FR1965" i="1"/>
  <c r="GL1965" i="1"/>
  <c r="GO1965" i="1"/>
  <c r="GP1965" i="1"/>
  <c r="GV1965" i="1"/>
  <c r="HC1965" i="1" s="1"/>
  <c r="GX1965" i="1" s="1"/>
  <c r="I1966" i="1"/>
  <c r="N1966" i="1"/>
  <c r="AC1966" i="1"/>
  <c r="AB1966" i="1" s="1"/>
  <c r="AE1966" i="1"/>
  <c r="AD1966" i="1" s="1"/>
  <c r="CR1966" i="1" s="1"/>
  <c r="Q1966" i="1" s="1"/>
  <c r="AF1966" i="1"/>
  <c r="AG1966" i="1"/>
  <c r="AH1966" i="1"/>
  <c r="AI1966" i="1"/>
  <c r="AJ1966" i="1"/>
  <c r="CQ1966" i="1"/>
  <c r="P1966" i="1" s="1"/>
  <c r="CS1966" i="1"/>
  <c r="R1966" i="1" s="1"/>
  <c r="CT1966" i="1"/>
  <c r="S1966" i="1" s="1"/>
  <c r="CU1966" i="1"/>
  <c r="T1966" i="1" s="1"/>
  <c r="CV1966" i="1"/>
  <c r="U1966" i="1" s="1"/>
  <c r="CW1966" i="1"/>
  <c r="V1966" i="1" s="1"/>
  <c r="CX1966" i="1"/>
  <c r="W1966" i="1" s="1"/>
  <c r="FR1966" i="1"/>
  <c r="GL1966" i="1"/>
  <c r="GO1966" i="1"/>
  <c r="GP1966" i="1"/>
  <c r="GV1966" i="1"/>
  <c r="HC1966" i="1" s="1"/>
  <c r="GX1966" i="1" s="1"/>
  <c r="C1967" i="1"/>
  <c r="D1967" i="1"/>
  <c r="N1967" i="1"/>
  <c r="AC1967" i="1"/>
  <c r="CQ1967" i="1" s="1"/>
  <c r="P1967" i="1" s="1"/>
  <c r="AE1967" i="1"/>
  <c r="AD1967" i="1" s="1"/>
  <c r="CR1967" i="1" s="1"/>
  <c r="Q1967" i="1" s="1"/>
  <c r="AF1967" i="1"/>
  <c r="AG1967" i="1"/>
  <c r="AH1967" i="1"/>
  <c r="AI1967" i="1"/>
  <c r="CW1967" i="1" s="1"/>
  <c r="V1967" i="1" s="1"/>
  <c r="AJ1967" i="1"/>
  <c r="CS1967" i="1"/>
  <c r="R1967" i="1" s="1"/>
  <c r="CT1967" i="1"/>
  <c r="S1967" i="1" s="1"/>
  <c r="CU1967" i="1"/>
  <c r="T1967" i="1" s="1"/>
  <c r="CV1967" i="1"/>
  <c r="U1967" i="1" s="1"/>
  <c r="CX1967" i="1"/>
  <c r="W1967" i="1" s="1"/>
  <c r="FR1967" i="1"/>
  <c r="GL1967" i="1"/>
  <c r="GO1967" i="1"/>
  <c r="GP1967" i="1"/>
  <c r="GV1967" i="1"/>
  <c r="HC1967" i="1"/>
  <c r="GX1967" i="1" s="1"/>
  <c r="C1968" i="1"/>
  <c r="D1968" i="1"/>
  <c r="N1968" i="1"/>
  <c r="T1968" i="1"/>
  <c r="AC1968" i="1"/>
  <c r="AE1968" i="1"/>
  <c r="AD1968" i="1" s="1"/>
  <c r="CR1968" i="1" s="1"/>
  <c r="Q1968" i="1" s="1"/>
  <c r="AF1968" i="1"/>
  <c r="AG1968" i="1"/>
  <c r="AH1968" i="1"/>
  <c r="CV1968" i="1" s="1"/>
  <c r="U1968" i="1" s="1"/>
  <c r="AI1968" i="1"/>
  <c r="CW1968" i="1" s="1"/>
  <c r="V1968" i="1" s="1"/>
  <c r="AJ1968" i="1"/>
  <c r="CS1968" i="1"/>
  <c r="R1968" i="1" s="1"/>
  <c r="CT1968" i="1"/>
  <c r="S1968" i="1" s="1"/>
  <c r="CU1968" i="1"/>
  <c r="CX1968" i="1"/>
  <c r="W1968" i="1" s="1"/>
  <c r="FR1968" i="1"/>
  <c r="GL1968" i="1"/>
  <c r="GO1968" i="1"/>
  <c r="GP1968" i="1"/>
  <c r="GV1968" i="1"/>
  <c r="HC1968" i="1" s="1"/>
  <c r="GX1968" i="1" s="1"/>
  <c r="I1969" i="1"/>
  <c r="N1969" i="1"/>
  <c r="AC1969" i="1"/>
  <c r="AB1969" i="1" s="1"/>
  <c r="AD1969" i="1"/>
  <c r="CR1969" i="1" s="1"/>
  <c r="Q1969" i="1" s="1"/>
  <c r="AE1969" i="1"/>
  <c r="AF1969" i="1"/>
  <c r="AG1969" i="1"/>
  <c r="AH1969" i="1"/>
  <c r="CV1969" i="1" s="1"/>
  <c r="U1969" i="1" s="1"/>
  <c r="AI1969" i="1"/>
  <c r="CW1969" i="1" s="1"/>
  <c r="V1969" i="1" s="1"/>
  <c r="AJ1969" i="1"/>
  <c r="CS1969" i="1"/>
  <c r="R1969" i="1" s="1"/>
  <c r="CT1969" i="1"/>
  <c r="S1969" i="1" s="1"/>
  <c r="CU1969" i="1"/>
  <c r="T1969" i="1" s="1"/>
  <c r="CX1969" i="1"/>
  <c r="W1969" i="1" s="1"/>
  <c r="FR1969" i="1"/>
  <c r="GL1969" i="1"/>
  <c r="GO1969" i="1"/>
  <c r="GP1969" i="1"/>
  <c r="GV1969" i="1"/>
  <c r="HC1969" i="1" s="1"/>
  <c r="GX1969" i="1" s="1"/>
  <c r="I1970" i="1"/>
  <c r="N1970" i="1"/>
  <c r="AC1970" i="1"/>
  <c r="AB1970" i="1" s="1"/>
  <c r="AE1970" i="1"/>
  <c r="AD1970" i="1" s="1"/>
  <c r="CR1970" i="1" s="1"/>
  <c r="Q1970" i="1" s="1"/>
  <c r="AF1970" i="1"/>
  <c r="AG1970" i="1"/>
  <c r="AH1970" i="1"/>
  <c r="AI1970" i="1"/>
  <c r="CW1970" i="1" s="1"/>
  <c r="V1970" i="1" s="1"/>
  <c r="AJ1970" i="1"/>
  <c r="CS1970" i="1"/>
  <c r="R1970" i="1" s="1"/>
  <c r="CT1970" i="1"/>
  <c r="S1970" i="1" s="1"/>
  <c r="CU1970" i="1"/>
  <c r="T1970" i="1" s="1"/>
  <c r="CV1970" i="1"/>
  <c r="U1970" i="1" s="1"/>
  <c r="CX1970" i="1"/>
  <c r="W1970" i="1" s="1"/>
  <c r="FR1970" i="1"/>
  <c r="GL1970" i="1"/>
  <c r="GO1970" i="1"/>
  <c r="GP1970" i="1"/>
  <c r="GV1970" i="1"/>
  <c r="HC1970" i="1" s="1"/>
  <c r="GX1970" i="1" s="1"/>
  <c r="I1971" i="1"/>
  <c r="N1971" i="1"/>
  <c r="AC1971" i="1"/>
  <c r="AB1971" i="1" s="1"/>
  <c r="AE1971" i="1"/>
  <c r="AD1971" i="1" s="1"/>
  <c r="CR1971" i="1" s="1"/>
  <c r="Q1971" i="1" s="1"/>
  <c r="AF1971" i="1"/>
  <c r="AG1971" i="1"/>
  <c r="AH1971" i="1"/>
  <c r="AI1971" i="1"/>
  <c r="CW1971" i="1" s="1"/>
  <c r="V1971" i="1" s="1"/>
  <c r="AJ1971" i="1"/>
  <c r="CS1971" i="1"/>
  <c r="R1971" i="1" s="1"/>
  <c r="CT1971" i="1"/>
  <c r="S1971" i="1" s="1"/>
  <c r="CU1971" i="1"/>
  <c r="T1971" i="1" s="1"/>
  <c r="CV1971" i="1"/>
  <c r="U1971" i="1" s="1"/>
  <c r="CX1971" i="1"/>
  <c r="W1971" i="1" s="1"/>
  <c r="FR1971" i="1"/>
  <c r="GL1971" i="1"/>
  <c r="GO1971" i="1"/>
  <c r="GP1971" i="1"/>
  <c r="GV1971" i="1"/>
  <c r="HC1971" i="1" s="1"/>
  <c r="GX1971" i="1" s="1"/>
  <c r="I1972" i="1"/>
  <c r="N1972" i="1"/>
  <c r="AC1972" i="1"/>
  <c r="AE1972" i="1"/>
  <c r="AD1972" i="1" s="1"/>
  <c r="CR1972" i="1" s="1"/>
  <c r="Q1972" i="1" s="1"/>
  <c r="AF1972" i="1"/>
  <c r="AG1972" i="1"/>
  <c r="AH1972" i="1"/>
  <c r="AI1972" i="1"/>
  <c r="CW1972" i="1" s="1"/>
  <c r="V1972" i="1" s="1"/>
  <c r="AJ1972" i="1"/>
  <c r="CS1972" i="1"/>
  <c r="R1972" i="1" s="1"/>
  <c r="CT1972" i="1"/>
  <c r="S1972" i="1" s="1"/>
  <c r="CU1972" i="1"/>
  <c r="T1972" i="1" s="1"/>
  <c r="CV1972" i="1"/>
  <c r="U1972" i="1" s="1"/>
  <c r="CX1972" i="1"/>
  <c r="W1972" i="1" s="1"/>
  <c r="FR1972" i="1"/>
  <c r="GL1972" i="1"/>
  <c r="GO1972" i="1"/>
  <c r="GP1972" i="1"/>
  <c r="GV1972" i="1"/>
  <c r="HC1972" i="1" s="1"/>
  <c r="GX1972" i="1" s="1"/>
  <c r="I1973" i="1"/>
  <c r="N1973" i="1"/>
  <c r="W1973" i="1"/>
  <c r="AC1973" i="1"/>
  <c r="AE1973" i="1"/>
  <c r="CS1973" i="1" s="1"/>
  <c r="R1973" i="1" s="1"/>
  <c r="AF1973" i="1"/>
  <c r="AG1973" i="1"/>
  <c r="AH1973" i="1"/>
  <c r="AI1973" i="1"/>
  <c r="CW1973" i="1" s="1"/>
  <c r="V1973" i="1" s="1"/>
  <c r="AJ1973" i="1"/>
  <c r="CT1973" i="1"/>
  <c r="S1973" i="1" s="1"/>
  <c r="CU1973" i="1"/>
  <c r="T1973" i="1" s="1"/>
  <c r="CV1973" i="1"/>
  <c r="U1973" i="1" s="1"/>
  <c r="CX1973" i="1"/>
  <c r="FR1973" i="1"/>
  <c r="GL1973" i="1"/>
  <c r="GO1973" i="1"/>
  <c r="GP1973" i="1"/>
  <c r="GV1973" i="1"/>
  <c r="HC1973" i="1" s="1"/>
  <c r="GX1973" i="1" s="1"/>
  <c r="I1974" i="1"/>
  <c r="N1974" i="1"/>
  <c r="W1974" i="1"/>
  <c r="AC1974" i="1"/>
  <c r="AE1974" i="1"/>
  <c r="CS1974" i="1" s="1"/>
  <c r="R1974" i="1" s="1"/>
  <c r="AF1974" i="1"/>
  <c r="AG1974" i="1"/>
  <c r="AH1974" i="1"/>
  <c r="AI1974" i="1"/>
  <c r="CW1974" i="1" s="1"/>
  <c r="V1974" i="1" s="1"/>
  <c r="AJ1974" i="1"/>
  <c r="CT1974" i="1"/>
  <c r="S1974" i="1" s="1"/>
  <c r="CU1974" i="1"/>
  <c r="T1974" i="1" s="1"/>
  <c r="CV1974" i="1"/>
  <c r="U1974" i="1" s="1"/>
  <c r="CX1974" i="1"/>
  <c r="FR1974" i="1"/>
  <c r="GL1974" i="1"/>
  <c r="GO1974" i="1"/>
  <c r="GP1974" i="1"/>
  <c r="GV1974" i="1"/>
  <c r="HC1974" i="1" s="1"/>
  <c r="GX1974" i="1" s="1"/>
  <c r="I1975" i="1"/>
  <c r="N1975" i="1"/>
  <c r="W1975" i="1"/>
  <c r="AC1975" i="1"/>
  <c r="AE1975" i="1"/>
  <c r="CS1975" i="1" s="1"/>
  <c r="R1975" i="1" s="1"/>
  <c r="AF1975" i="1"/>
  <c r="AG1975" i="1"/>
  <c r="AH1975" i="1"/>
  <c r="AI1975" i="1"/>
  <c r="CW1975" i="1" s="1"/>
  <c r="V1975" i="1" s="1"/>
  <c r="AJ1975" i="1"/>
  <c r="CT1975" i="1"/>
  <c r="S1975" i="1" s="1"/>
  <c r="CU1975" i="1"/>
  <c r="T1975" i="1" s="1"/>
  <c r="CV1975" i="1"/>
  <c r="U1975" i="1" s="1"/>
  <c r="CX1975" i="1"/>
  <c r="FR1975" i="1"/>
  <c r="GL1975" i="1"/>
  <c r="GO1975" i="1"/>
  <c r="GP1975" i="1"/>
  <c r="GV1975" i="1"/>
  <c r="HC1975" i="1" s="1"/>
  <c r="GX1975" i="1" s="1"/>
  <c r="I1976" i="1"/>
  <c r="N1976" i="1"/>
  <c r="AC1976" i="1"/>
  <c r="AE1976" i="1"/>
  <c r="CS1976" i="1" s="1"/>
  <c r="R1976" i="1" s="1"/>
  <c r="AF1976" i="1"/>
  <c r="AG1976" i="1"/>
  <c r="AH1976" i="1"/>
  <c r="AI1976" i="1"/>
  <c r="CW1976" i="1" s="1"/>
  <c r="V1976" i="1" s="1"/>
  <c r="AJ1976" i="1"/>
  <c r="CT1976" i="1"/>
  <c r="S1976" i="1" s="1"/>
  <c r="CU1976" i="1"/>
  <c r="T1976" i="1" s="1"/>
  <c r="CV1976" i="1"/>
  <c r="U1976" i="1" s="1"/>
  <c r="CX1976" i="1"/>
  <c r="W1976" i="1" s="1"/>
  <c r="FR1976" i="1"/>
  <c r="GL1976" i="1"/>
  <c r="GO1976" i="1"/>
  <c r="GP1976" i="1"/>
  <c r="GV1976" i="1"/>
  <c r="HC1976" i="1" s="1"/>
  <c r="GX1976" i="1" s="1"/>
  <c r="C1977" i="1"/>
  <c r="D1977" i="1"/>
  <c r="N1977" i="1"/>
  <c r="AC1977" i="1"/>
  <c r="AB1977" i="1" s="1"/>
  <c r="AD1977" i="1"/>
  <c r="CR1977" i="1" s="1"/>
  <c r="Q1977" i="1" s="1"/>
  <c r="AE1977" i="1"/>
  <c r="AF1977" i="1"/>
  <c r="AG1977" i="1"/>
  <c r="AH1977" i="1"/>
  <c r="CV1977" i="1" s="1"/>
  <c r="U1977" i="1" s="1"/>
  <c r="AI1977" i="1"/>
  <c r="CW1977" i="1" s="1"/>
  <c r="V1977" i="1" s="1"/>
  <c r="AJ1977" i="1"/>
  <c r="CX1977" i="1" s="1"/>
  <c r="W1977" i="1" s="1"/>
  <c r="CS1977" i="1"/>
  <c r="R1977" i="1" s="1"/>
  <c r="CT1977" i="1"/>
  <c r="S1977" i="1" s="1"/>
  <c r="CU1977" i="1"/>
  <c r="T1977" i="1" s="1"/>
  <c r="FR1977" i="1"/>
  <c r="GL1977" i="1"/>
  <c r="GO1977" i="1"/>
  <c r="GP1977" i="1"/>
  <c r="GV1977" i="1"/>
  <c r="HC1977" i="1" s="1"/>
  <c r="GX1977" i="1" s="1"/>
  <c r="C1978" i="1"/>
  <c r="D1978" i="1"/>
  <c r="N1978" i="1"/>
  <c r="AC1978" i="1"/>
  <c r="CQ1978" i="1" s="1"/>
  <c r="P1978" i="1" s="1"/>
  <c r="AE1978" i="1"/>
  <c r="AD1978" i="1" s="1"/>
  <c r="CR1978" i="1" s="1"/>
  <c r="Q1978" i="1" s="1"/>
  <c r="AF1978" i="1"/>
  <c r="AG1978" i="1"/>
  <c r="CU1978" i="1" s="1"/>
  <c r="T1978" i="1" s="1"/>
  <c r="AH1978" i="1"/>
  <c r="CV1978" i="1" s="1"/>
  <c r="U1978" i="1" s="1"/>
  <c r="AI1978" i="1"/>
  <c r="CW1978" i="1" s="1"/>
  <c r="V1978" i="1" s="1"/>
  <c r="AJ1978" i="1"/>
  <c r="CS1978" i="1"/>
  <c r="R1978" i="1" s="1"/>
  <c r="CT1978" i="1"/>
  <c r="S1978" i="1" s="1"/>
  <c r="CX1978" i="1"/>
  <c r="W1978" i="1" s="1"/>
  <c r="FR1978" i="1"/>
  <c r="GL1978" i="1"/>
  <c r="GO1978" i="1"/>
  <c r="GP1978" i="1"/>
  <c r="GV1978" i="1"/>
  <c r="GX1978" i="1"/>
  <c r="HC1978" i="1"/>
  <c r="I1979" i="1"/>
  <c r="N1979" i="1"/>
  <c r="AC1979" i="1"/>
  <c r="CQ1979" i="1" s="1"/>
  <c r="P1979" i="1" s="1"/>
  <c r="CP1979" i="1" s="1"/>
  <c r="O1979" i="1" s="1"/>
  <c r="AE1979" i="1"/>
  <c r="AD1979" i="1" s="1"/>
  <c r="CR1979" i="1" s="1"/>
  <c r="Q1979" i="1" s="1"/>
  <c r="AF1979" i="1"/>
  <c r="AG1979" i="1"/>
  <c r="CU1979" i="1" s="1"/>
  <c r="T1979" i="1" s="1"/>
  <c r="AH1979" i="1"/>
  <c r="CV1979" i="1" s="1"/>
  <c r="U1979" i="1" s="1"/>
  <c r="AI1979" i="1"/>
  <c r="CW1979" i="1" s="1"/>
  <c r="V1979" i="1" s="1"/>
  <c r="AJ1979" i="1"/>
  <c r="CS1979" i="1"/>
  <c r="R1979" i="1" s="1"/>
  <c r="CT1979" i="1"/>
  <c r="S1979" i="1" s="1"/>
  <c r="CX1979" i="1"/>
  <c r="W1979" i="1" s="1"/>
  <c r="FR1979" i="1"/>
  <c r="GL1979" i="1"/>
  <c r="GO1979" i="1"/>
  <c r="GP1979" i="1"/>
  <c r="GV1979" i="1"/>
  <c r="GX1979" i="1"/>
  <c r="HC1979" i="1"/>
  <c r="I1980" i="1"/>
  <c r="N1980" i="1"/>
  <c r="U1980" i="1"/>
  <c r="AC1980" i="1"/>
  <c r="CQ1980" i="1" s="1"/>
  <c r="P1980" i="1" s="1"/>
  <c r="AE1980" i="1"/>
  <c r="AD1980" i="1" s="1"/>
  <c r="CR1980" i="1" s="1"/>
  <c r="Q1980" i="1" s="1"/>
  <c r="AF1980" i="1"/>
  <c r="AG1980" i="1"/>
  <c r="AH1980" i="1"/>
  <c r="AI1980" i="1"/>
  <c r="CW1980" i="1" s="1"/>
  <c r="V1980" i="1" s="1"/>
  <c r="AJ1980" i="1"/>
  <c r="CS1980" i="1"/>
  <c r="R1980" i="1" s="1"/>
  <c r="CT1980" i="1"/>
  <c r="S1980" i="1" s="1"/>
  <c r="CU1980" i="1"/>
  <c r="T1980" i="1" s="1"/>
  <c r="CV1980" i="1"/>
  <c r="CX1980" i="1"/>
  <c r="W1980" i="1" s="1"/>
  <c r="FR1980" i="1"/>
  <c r="GL1980" i="1"/>
  <c r="GO1980" i="1"/>
  <c r="GP1980" i="1"/>
  <c r="GV1980" i="1"/>
  <c r="HC1980" i="1" s="1"/>
  <c r="GX1980" i="1" s="1"/>
  <c r="I1981" i="1"/>
  <c r="N1981" i="1"/>
  <c r="AC1981" i="1"/>
  <c r="CQ1981" i="1" s="1"/>
  <c r="P1981" i="1" s="1"/>
  <c r="CP1981" i="1" s="1"/>
  <c r="O1981" i="1" s="1"/>
  <c r="AE1981" i="1"/>
  <c r="AD1981" i="1" s="1"/>
  <c r="CR1981" i="1" s="1"/>
  <c r="Q1981" i="1" s="1"/>
  <c r="AF1981" i="1"/>
  <c r="AG1981" i="1"/>
  <c r="AH1981" i="1"/>
  <c r="CV1981" i="1" s="1"/>
  <c r="U1981" i="1" s="1"/>
  <c r="AI1981" i="1"/>
  <c r="CW1981" i="1" s="1"/>
  <c r="V1981" i="1" s="1"/>
  <c r="AJ1981" i="1"/>
  <c r="CX1981" i="1" s="1"/>
  <c r="W1981" i="1" s="1"/>
  <c r="CS1981" i="1"/>
  <c r="R1981" i="1" s="1"/>
  <c r="CT1981" i="1"/>
  <c r="S1981" i="1" s="1"/>
  <c r="CU1981" i="1"/>
  <c r="T1981" i="1" s="1"/>
  <c r="FR1981" i="1"/>
  <c r="GL1981" i="1"/>
  <c r="GO1981" i="1"/>
  <c r="GP1981" i="1"/>
  <c r="GV1981" i="1"/>
  <c r="HC1981" i="1" s="1"/>
  <c r="GX1981" i="1" s="1"/>
  <c r="I1982" i="1"/>
  <c r="N1982" i="1"/>
  <c r="U1982" i="1"/>
  <c r="AC1982" i="1"/>
  <c r="CQ1982" i="1" s="1"/>
  <c r="P1982" i="1" s="1"/>
  <c r="CP1982" i="1" s="1"/>
  <c r="O1982" i="1" s="1"/>
  <c r="AE1982" i="1"/>
  <c r="AD1982" i="1" s="1"/>
  <c r="CR1982" i="1" s="1"/>
  <c r="Q1982" i="1" s="1"/>
  <c r="AF1982" i="1"/>
  <c r="AG1982" i="1"/>
  <c r="AH1982" i="1"/>
  <c r="AI1982" i="1"/>
  <c r="CW1982" i="1" s="1"/>
  <c r="V1982" i="1" s="1"/>
  <c r="AJ1982" i="1"/>
  <c r="CX1982" i="1" s="1"/>
  <c r="W1982" i="1" s="1"/>
  <c r="CS1982" i="1"/>
  <c r="R1982" i="1" s="1"/>
  <c r="CT1982" i="1"/>
  <c r="S1982" i="1" s="1"/>
  <c r="CU1982" i="1"/>
  <c r="T1982" i="1" s="1"/>
  <c r="CV1982" i="1"/>
  <c r="FR1982" i="1"/>
  <c r="GL1982" i="1"/>
  <c r="GO1982" i="1"/>
  <c r="GP1982" i="1"/>
  <c r="GV1982" i="1"/>
  <c r="HC1982" i="1" s="1"/>
  <c r="GX1982" i="1" s="1"/>
  <c r="C1983" i="1"/>
  <c r="D1983" i="1"/>
  <c r="N1983" i="1"/>
  <c r="AC1983" i="1"/>
  <c r="CQ1983" i="1" s="1"/>
  <c r="P1983" i="1" s="1"/>
  <c r="AD1983" i="1"/>
  <c r="CR1983" i="1" s="1"/>
  <c r="Q1983" i="1" s="1"/>
  <c r="AE1983" i="1"/>
  <c r="AF1983" i="1"/>
  <c r="AG1983" i="1"/>
  <c r="AH1983" i="1"/>
  <c r="CV1983" i="1" s="1"/>
  <c r="U1983" i="1" s="1"/>
  <c r="AI1983" i="1"/>
  <c r="CW1983" i="1" s="1"/>
  <c r="V1983" i="1" s="1"/>
  <c r="AJ1983" i="1"/>
  <c r="CX1983" i="1" s="1"/>
  <c r="W1983" i="1" s="1"/>
  <c r="CS1983" i="1"/>
  <c r="R1983" i="1" s="1"/>
  <c r="CT1983" i="1"/>
  <c r="S1983" i="1" s="1"/>
  <c r="CU1983" i="1"/>
  <c r="T1983" i="1" s="1"/>
  <c r="FR1983" i="1"/>
  <c r="GL1983" i="1"/>
  <c r="GO1983" i="1"/>
  <c r="GP1983" i="1"/>
  <c r="GV1983" i="1"/>
  <c r="HC1983" i="1" s="1"/>
  <c r="GX1983" i="1" s="1"/>
  <c r="C1984" i="1"/>
  <c r="D1984" i="1"/>
  <c r="N1984" i="1"/>
  <c r="AC1984" i="1"/>
  <c r="CQ1984" i="1" s="1"/>
  <c r="P1984" i="1" s="1"/>
  <c r="CP1984" i="1" s="1"/>
  <c r="O1984" i="1" s="1"/>
  <c r="AE1984" i="1"/>
  <c r="AD1984" i="1" s="1"/>
  <c r="CR1984" i="1" s="1"/>
  <c r="Q1984" i="1" s="1"/>
  <c r="AF1984" i="1"/>
  <c r="AG1984" i="1"/>
  <c r="CU1984" i="1" s="1"/>
  <c r="T1984" i="1" s="1"/>
  <c r="AH1984" i="1"/>
  <c r="CV1984" i="1" s="1"/>
  <c r="U1984" i="1" s="1"/>
  <c r="AI1984" i="1"/>
  <c r="CW1984" i="1" s="1"/>
  <c r="V1984" i="1" s="1"/>
  <c r="AJ1984" i="1"/>
  <c r="CS1984" i="1"/>
  <c r="R1984" i="1" s="1"/>
  <c r="CT1984" i="1"/>
  <c r="S1984" i="1" s="1"/>
  <c r="CX1984" i="1"/>
  <c r="W1984" i="1" s="1"/>
  <c r="FR1984" i="1"/>
  <c r="GL1984" i="1"/>
  <c r="GO1984" i="1"/>
  <c r="GP1984" i="1"/>
  <c r="GV1984" i="1"/>
  <c r="HC1984" i="1" s="1"/>
  <c r="GX1984" i="1" s="1"/>
  <c r="I1985" i="1"/>
  <c r="N1985" i="1"/>
  <c r="U1985" i="1"/>
  <c r="AC1985" i="1"/>
  <c r="CQ1985" i="1" s="1"/>
  <c r="P1985" i="1" s="1"/>
  <c r="CP1985" i="1" s="1"/>
  <c r="O1985" i="1" s="1"/>
  <c r="AD1985" i="1"/>
  <c r="AE1985" i="1"/>
  <c r="AF1985" i="1"/>
  <c r="AG1985" i="1"/>
  <c r="CU1985" i="1" s="1"/>
  <c r="T1985" i="1" s="1"/>
  <c r="AH1985" i="1"/>
  <c r="AI1985" i="1"/>
  <c r="CW1985" i="1" s="1"/>
  <c r="V1985" i="1" s="1"/>
  <c r="AJ1985" i="1"/>
  <c r="CR1985" i="1"/>
  <c r="Q1985" i="1" s="1"/>
  <c r="CS1985" i="1"/>
  <c r="R1985" i="1" s="1"/>
  <c r="CT1985" i="1"/>
  <c r="S1985" i="1" s="1"/>
  <c r="CV1985" i="1"/>
  <c r="CX1985" i="1"/>
  <c r="W1985" i="1" s="1"/>
  <c r="FR1985" i="1"/>
  <c r="GL1985" i="1"/>
  <c r="GO1985" i="1"/>
  <c r="GP1985" i="1"/>
  <c r="GV1985" i="1"/>
  <c r="HC1985" i="1" s="1"/>
  <c r="GX1985" i="1" s="1"/>
  <c r="I1986" i="1"/>
  <c r="N1986" i="1"/>
  <c r="AC1986" i="1"/>
  <c r="CQ1986" i="1" s="1"/>
  <c r="P1986" i="1" s="1"/>
  <c r="AE1986" i="1"/>
  <c r="AD1986" i="1" s="1"/>
  <c r="CR1986" i="1" s="1"/>
  <c r="Q1986" i="1" s="1"/>
  <c r="AF1986" i="1"/>
  <c r="AG1986" i="1"/>
  <c r="CU1986" i="1" s="1"/>
  <c r="T1986" i="1" s="1"/>
  <c r="AH1986" i="1"/>
  <c r="AI1986" i="1"/>
  <c r="CW1986" i="1" s="1"/>
  <c r="V1986" i="1" s="1"/>
  <c r="AJ1986" i="1"/>
  <c r="CS1986" i="1"/>
  <c r="R1986" i="1" s="1"/>
  <c r="CT1986" i="1"/>
  <c r="S1986" i="1" s="1"/>
  <c r="CV1986" i="1"/>
  <c r="U1986" i="1" s="1"/>
  <c r="CX1986" i="1"/>
  <c r="W1986" i="1" s="1"/>
  <c r="FR1986" i="1"/>
  <c r="GL1986" i="1"/>
  <c r="GO1986" i="1"/>
  <c r="GP1986" i="1"/>
  <c r="GV1986" i="1"/>
  <c r="HC1986" i="1" s="1"/>
  <c r="GX1986" i="1" s="1"/>
  <c r="C1987" i="1"/>
  <c r="D1987" i="1"/>
  <c r="N1987" i="1"/>
  <c r="AC1987" i="1"/>
  <c r="CQ1987" i="1" s="1"/>
  <c r="P1987" i="1" s="1"/>
  <c r="CP1987" i="1" s="1"/>
  <c r="O1987" i="1" s="1"/>
  <c r="AD1987" i="1"/>
  <c r="CR1987" i="1" s="1"/>
  <c r="Q1987" i="1" s="1"/>
  <c r="AE1987" i="1"/>
  <c r="AF1987" i="1"/>
  <c r="AG1987" i="1"/>
  <c r="AH1987" i="1"/>
  <c r="CV1987" i="1" s="1"/>
  <c r="U1987" i="1" s="1"/>
  <c r="AI1987" i="1"/>
  <c r="CW1987" i="1" s="1"/>
  <c r="V1987" i="1" s="1"/>
  <c r="AJ1987" i="1"/>
  <c r="CX1987" i="1" s="1"/>
  <c r="W1987" i="1" s="1"/>
  <c r="CS1987" i="1"/>
  <c r="R1987" i="1" s="1"/>
  <c r="CT1987" i="1"/>
  <c r="S1987" i="1" s="1"/>
  <c r="CU1987" i="1"/>
  <c r="T1987" i="1" s="1"/>
  <c r="FR1987" i="1"/>
  <c r="GL1987" i="1"/>
  <c r="GO1987" i="1"/>
  <c r="GP1987" i="1"/>
  <c r="GV1987" i="1"/>
  <c r="HC1987" i="1" s="1"/>
  <c r="GX1987" i="1" s="1"/>
  <c r="C1988" i="1"/>
  <c r="D1988" i="1"/>
  <c r="N1988" i="1"/>
  <c r="T1988" i="1"/>
  <c r="AC1988" i="1"/>
  <c r="AE1988" i="1"/>
  <c r="AD1988" i="1" s="1"/>
  <c r="CR1988" i="1" s="1"/>
  <c r="Q1988" i="1" s="1"/>
  <c r="AF1988" i="1"/>
  <c r="AG1988" i="1"/>
  <c r="AH1988" i="1"/>
  <c r="CV1988" i="1" s="1"/>
  <c r="U1988" i="1" s="1"/>
  <c r="AI1988" i="1"/>
  <c r="CW1988" i="1" s="1"/>
  <c r="V1988" i="1" s="1"/>
  <c r="AJ1988" i="1"/>
  <c r="CS1988" i="1"/>
  <c r="R1988" i="1" s="1"/>
  <c r="CT1988" i="1"/>
  <c r="S1988" i="1" s="1"/>
  <c r="CU1988" i="1"/>
  <c r="CX1988" i="1"/>
  <c r="W1988" i="1" s="1"/>
  <c r="FR1988" i="1"/>
  <c r="GL1988" i="1"/>
  <c r="GO1988" i="1"/>
  <c r="GP1988" i="1"/>
  <c r="GV1988" i="1"/>
  <c r="HC1988" i="1" s="1"/>
  <c r="GX1988" i="1" s="1"/>
  <c r="I1989" i="1"/>
  <c r="N1989" i="1"/>
  <c r="U1989" i="1"/>
  <c r="AC1989" i="1"/>
  <c r="AB1989" i="1" s="1"/>
  <c r="AE1989" i="1"/>
  <c r="AD1989" i="1" s="1"/>
  <c r="CR1989" i="1" s="1"/>
  <c r="Q1989" i="1" s="1"/>
  <c r="AF1989" i="1"/>
  <c r="AG1989" i="1"/>
  <c r="AH1989" i="1"/>
  <c r="AI1989" i="1"/>
  <c r="CW1989" i="1" s="1"/>
  <c r="V1989" i="1" s="1"/>
  <c r="AJ1989" i="1"/>
  <c r="CS1989" i="1"/>
  <c r="R1989" i="1" s="1"/>
  <c r="CT1989" i="1"/>
  <c r="S1989" i="1" s="1"/>
  <c r="CU1989" i="1"/>
  <c r="T1989" i="1" s="1"/>
  <c r="CV1989" i="1"/>
  <c r="CX1989" i="1"/>
  <c r="W1989" i="1" s="1"/>
  <c r="FR1989" i="1"/>
  <c r="GL1989" i="1"/>
  <c r="GO1989" i="1"/>
  <c r="GP1989" i="1"/>
  <c r="GV1989" i="1"/>
  <c r="HC1989" i="1" s="1"/>
  <c r="GX1989" i="1" s="1"/>
  <c r="I1990" i="1"/>
  <c r="N1990" i="1"/>
  <c r="AC1990" i="1"/>
  <c r="AE1990" i="1"/>
  <c r="AD1990" i="1" s="1"/>
  <c r="CR1990" i="1" s="1"/>
  <c r="Q1990" i="1" s="1"/>
  <c r="AF1990" i="1"/>
  <c r="AG1990" i="1"/>
  <c r="AH1990" i="1"/>
  <c r="AI1990" i="1"/>
  <c r="CW1990" i="1" s="1"/>
  <c r="V1990" i="1" s="1"/>
  <c r="AJ1990" i="1"/>
  <c r="CS1990" i="1"/>
  <c r="R1990" i="1" s="1"/>
  <c r="CT1990" i="1"/>
  <c r="S1990" i="1" s="1"/>
  <c r="CU1990" i="1"/>
  <c r="T1990" i="1" s="1"/>
  <c r="CV1990" i="1"/>
  <c r="U1990" i="1" s="1"/>
  <c r="CX1990" i="1"/>
  <c r="W1990" i="1" s="1"/>
  <c r="FR1990" i="1"/>
  <c r="GL1990" i="1"/>
  <c r="GO1990" i="1"/>
  <c r="GP1990" i="1"/>
  <c r="GV1990" i="1"/>
  <c r="HC1990" i="1" s="1"/>
  <c r="GX1990" i="1" s="1"/>
  <c r="I1991" i="1"/>
  <c r="N1991" i="1"/>
  <c r="AC1991" i="1"/>
  <c r="AE1991" i="1"/>
  <c r="AD1991" i="1" s="1"/>
  <c r="CR1991" i="1" s="1"/>
  <c r="Q1991" i="1" s="1"/>
  <c r="AF1991" i="1"/>
  <c r="AG1991" i="1"/>
  <c r="CU1991" i="1" s="1"/>
  <c r="T1991" i="1" s="1"/>
  <c r="AH1991" i="1"/>
  <c r="AI1991" i="1"/>
  <c r="CW1991" i="1" s="1"/>
  <c r="V1991" i="1" s="1"/>
  <c r="AJ1991" i="1"/>
  <c r="CS1991" i="1"/>
  <c r="R1991" i="1" s="1"/>
  <c r="CT1991" i="1"/>
  <c r="S1991" i="1" s="1"/>
  <c r="CV1991" i="1"/>
  <c r="U1991" i="1" s="1"/>
  <c r="CX1991" i="1"/>
  <c r="W1991" i="1" s="1"/>
  <c r="FR1991" i="1"/>
  <c r="GL1991" i="1"/>
  <c r="GO1991" i="1"/>
  <c r="GP1991" i="1"/>
  <c r="GV1991" i="1"/>
  <c r="HC1991" i="1" s="1"/>
  <c r="GX1991" i="1" s="1"/>
  <c r="I1992" i="1"/>
  <c r="N1992" i="1"/>
  <c r="AC1992" i="1"/>
  <c r="AE1992" i="1"/>
  <c r="AD1992" i="1" s="1"/>
  <c r="CR1992" i="1" s="1"/>
  <c r="Q1992" i="1" s="1"/>
  <c r="AF1992" i="1"/>
  <c r="AG1992" i="1"/>
  <c r="CU1992" i="1" s="1"/>
  <c r="T1992" i="1" s="1"/>
  <c r="AH1992" i="1"/>
  <c r="AI1992" i="1"/>
  <c r="CW1992" i="1" s="1"/>
  <c r="V1992" i="1" s="1"/>
  <c r="AJ1992" i="1"/>
  <c r="CS1992" i="1"/>
  <c r="R1992" i="1" s="1"/>
  <c r="CT1992" i="1"/>
  <c r="S1992" i="1" s="1"/>
  <c r="CV1992" i="1"/>
  <c r="U1992" i="1" s="1"/>
  <c r="CX1992" i="1"/>
  <c r="W1992" i="1" s="1"/>
  <c r="FR1992" i="1"/>
  <c r="GL1992" i="1"/>
  <c r="GO1992" i="1"/>
  <c r="GP1992" i="1"/>
  <c r="GV1992" i="1"/>
  <c r="HC1992" i="1" s="1"/>
  <c r="GX1992" i="1" s="1"/>
  <c r="C1993" i="1"/>
  <c r="D1993" i="1"/>
  <c r="N1993" i="1"/>
  <c r="AC1993" i="1"/>
  <c r="AB1993" i="1" s="1"/>
  <c r="AD1993" i="1"/>
  <c r="CR1993" i="1" s="1"/>
  <c r="Q1993" i="1" s="1"/>
  <c r="AE1993" i="1"/>
  <c r="AF1993" i="1"/>
  <c r="AG1993" i="1"/>
  <c r="AH1993" i="1"/>
  <c r="CV1993" i="1" s="1"/>
  <c r="U1993" i="1" s="1"/>
  <c r="AI1993" i="1"/>
  <c r="CW1993" i="1" s="1"/>
  <c r="V1993" i="1" s="1"/>
  <c r="AJ1993" i="1"/>
  <c r="CX1993" i="1" s="1"/>
  <c r="W1993" i="1" s="1"/>
  <c r="CS1993" i="1"/>
  <c r="R1993" i="1" s="1"/>
  <c r="CT1993" i="1"/>
  <c r="S1993" i="1" s="1"/>
  <c r="CU1993" i="1"/>
  <c r="T1993" i="1" s="1"/>
  <c r="FR1993" i="1"/>
  <c r="GL1993" i="1"/>
  <c r="GO1993" i="1"/>
  <c r="GP1993" i="1"/>
  <c r="GV1993" i="1"/>
  <c r="HC1993" i="1" s="1"/>
  <c r="GX1993" i="1" s="1"/>
  <c r="C1994" i="1"/>
  <c r="D1994" i="1"/>
  <c r="N1994" i="1"/>
  <c r="AC1994" i="1"/>
  <c r="CQ1994" i="1" s="1"/>
  <c r="P1994" i="1" s="1"/>
  <c r="AE1994" i="1"/>
  <c r="AD1994" i="1" s="1"/>
  <c r="CR1994" i="1" s="1"/>
  <c r="Q1994" i="1" s="1"/>
  <c r="AF1994" i="1"/>
  <c r="AG1994" i="1"/>
  <c r="CU1994" i="1" s="1"/>
  <c r="T1994" i="1" s="1"/>
  <c r="AH1994" i="1"/>
  <c r="CV1994" i="1" s="1"/>
  <c r="U1994" i="1" s="1"/>
  <c r="AI1994" i="1"/>
  <c r="CW1994" i="1" s="1"/>
  <c r="V1994" i="1" s="1"/>
  <c r="AJ1994" i="1"/>
  <c r="CS1994" i="1"/>
  <c r="R1994" i="1" s="1"/>
  <c r="CT1994" i="1"/>
  <c r="S1994" i="1" s="1"/>
  <c r="CX1994" i="1"/>
  <c r="W1994" i="1" s="1"/>
  <c r="FR1994" i="1"/>
  <c r="GL1994" i="1"/>
  <c r="GO1994" i="1"/>
  <c r="GP1994" i="1"/>
  <c r="GV1994" i="1"/>
  <c r="GX1994" i="1"/>
  <c r="HC1994" i="1"/>
  <c r="I1995" i="1"/>
  <c r="N1995" i="1"/>
  <c r="T1995" i="1"/>
  <c r="AC1995" i="1"/>
  <c r="CQ1995" i="1" s="1"/>
  <c r="P1995" i="1" s="1"/>
  <c r="CP1995" i="1" s="1"/>
  <c r="O1995" i="1" s="1"/>
  <c r="AE1995" i="1"/>
  <c r="AD1995" i="1" s="1"/>
  <c r="CR1995" i="1" s="1"/>
  <c r="Q1995" i="1" s="1"/>
  <c r="AF1995" i="1"/>
  <c r="AG1995" i="1"/>
  <c r="AH1995" i="1"/>
  <c r="CV1995" i="1" s="1"/>
  <c r="U1995" i="1" s="1"/>
  <c r="AI1995" i="1"/>
  <c r="CW1995" i="1" s="1"/>
  <c r="V1995" i="1" s="1"/>
  <c r="AJ1995" i="1"/>
  <c r="CS1995" i="1"/>
  <c r="R1995" i="1" s="1"/>
  <c r="CT1995" i="1"/>
  <c r="S1995" i="1" s="1"/>
  <c r="CU1995" i="1"/>
  <c r="CX1995" i="1"/>
  <c r="W1995" i="1" s="1"/>
  <c r="FR1995" i="1"/>
  <c r="GL1995" i="1"/>
  <c r="GO1995" i="1"/>
  <c r="GP1995" i="1"/>
  <c r="GV1995" i="1"/>
  <c r="HC1995" i="1" s="1"/>
  <c r="GX1995" i="1" s="1"/>
  <c r="I1996" i="1"/>
  <c r="N1996" i="1"/>
  <c r="AC1996" i="1"/>
  <c r="CQ1996" i="1" s="1"/>
  <c r="P1996" i="1" s="1"/>
  <c r="CP1996" i="1" s="1"/>
  <c r="O1996" i="1" s="1"/>
  <c r="AE1996" i="1"/>
  <c r="AD1996" i="1" s="1"/>
  <c r="CR1996" i="1" s="1"/>
  <c r="Q1996" i="1" s="1"/>
  <c r="AF1996" i="1"/>
  <c r="AG1996" i="1"/>
  <c r="AH1996" i="1"/>
  <c r="CV1996" i="1" s="1"/>
  <c r="U1996" i="1" s="1"/>
  <c r="AI1996" i="1"/>
  <c r="CW1996" i="1" s="1"/>
  <c r="V1996" i="1" s="1"/>
  <c r="AJ1996" i="1"/>
  <c r="CX1996" i="1" s="1"/>
  <c r="W1996" i="1" s="1"/>
  <c r="CS1996" i="1"/>
  <c r="R1996" i="1" s="1"/>
  <c r="CT1996" i="1"/>
  <c r="S1996" i="1" s="1"/>
  <c r="CU1996" i="1"/>
  <c r="T1996" i="1" s="1"/>
  <c r="FR1996" i="1"/>
  <c r="GL1996" i="1"/>
  <c r="GO1996" i="1"/>
  <c r="GP1996" i="1"/>
  <c r="GV1996" i="1"/>
  <c r="HC1996" i="1" s="1"/>
  <c r="GX1996" i="1" s="1"/>
  <c r="C1997" i="1"/>
  <c r="D1997" i="1"/>
  <c r="N1997" i="1"/>
  <c r="AC1997" i="1"/>
  <c r="CQ1997" i="1" s="1"/>
  <c r="P1997" i="1" s="1"/>
  <c r="AD1997" i="1"/>
  <c r="CR1997" i="1" s="1"/>
  <c r="Q1997" i="1" s="1"/>
  <c r="AE1997" i="1"/>
  <c r="AF1997" i="1"/>
  <c r="AG1997" i="1"/>
  <c r="AH1997" i="1"/>
  <c r="CV1997" i="1" s="1"/>
  <c r="U1997" i="1" s="1"/>
  <c r="AI1997" i="1"/>
  <c r="CW1997" i="1" s="1"/>
  <c r="V1997" i="1" s="1"/>
  <c r="AJ1997" i="1"/>
  <c r="CX1997" i="1" s="1"/>
  <c r="W1997" i="1" s="1"/>
  <c r="CS1997" i="1"/>
  <c r="R1997" i="1" s="1"/>
  <c r="CT1997" i="1"/>
  <c r="S1997" i="1" s="1"/>
  <c r="CU1997" i="1"/>
  <c r="T1997" i="1" s="1"/>
  <c r="FR1997" i="1"/>
  <c r="GL1997" i="1"/>
  <c r="GO1997" i="1"/>
  <c r="GP1997" i="1"/>
  <c r="GV1997" i="1"/>
  <c r="HC1997" i="1" s="1"/>
  <c r="GX1997" i="1" s="1"/>
  <c r="C1998" i="1"/>
  <c r="D1998" i="1"/>
  <c r="N1998" i="1"/>
  <c r="AC1998" i="1"/>
  <c r="CQ1998" i="1" s="1"/>
  <c r="P1998" i="1" s="1"/>
  <c r="AD1998" i="1"/>
  <c r="CR1998" i="1" s="1"/>
  <c r="Q1998" i="1" s="1"/>
  <c r="AE1998" i="1"/>
  <c r="AF1998" i="1"/>
  <c r="AG1998" i="1"/>
  <c r="AH1998" i="1"/>
  <c r="CV1998" i="1" s="1"/>
  <c r="U1998" i="1" s="1"/>
  <c r="AI1998" i="1"/>
  <c r="CW1998" i="1" s="1"/>
  <c r="V1998" i="1" s="1"/>
  <c r="AJ1998" i="1"/>
  <c r="CX1998" i="1" s="1"/>
  <c r="W1998" i="1" s="1"/>
  <c r="CS1998" i="1"/>
  <c r="R1998" i="1" s="1"/>
  <c r="CT1998" i="1"/>
  <c r="S1998" i="1" s="1"/>
  <c r="CU1998" i="1"/>
  <c r="T1998" i="1" s="1"/>
  <c r="FR1998" i="1"/>
  <c r="GL1998" i="1"/>
  <c r="GO1998" i="1"/>
  <c r="GP1998" i="1"/>
  <c r="GV1998" i="1"/>
  <c r="HC1998" i="1" s="1"/>
  <c r="GX1998" i="1" s="1"/>
  <c r="I1999" i="1"/>
  <c r="N1999" i="1"/>
  <c r="AC1999" i="1"/>
  <c r="CQ1999" i="1" s="1"/>
  <c r="P1999" i="1" s="1"/>
  <c r="AE1999" i="1"/>
  <c r="AD1999" i="1" s="1"/>
  <c r="CR1999" i="1" s="1"/>
  <c r="Q1999" i="1" s="1"/>
  <c r="AF1999" i="1"/>
  <c r="AG1999" i="1"/>
  <c r="AH1999" i="1"/>
  <c r="AI1999" i="1"/>
  <c r="CW1999" i="1" s="1"/>
  <c r="V1999" i="1" s="1"/>
  <c r="AJ1999" i="1"/>
  <c r="CS1999" i="1"/>
  <c r="R1999" i="1" s="1"/>
  <c r="CT1999" i="1"/>
  <c r="S1999" i="1" s="1"/>
  <c r="CU1999" i="1"/>
  <c r="T1999" i="1" s="1"/>
  <c r="CV1999" i="1"/>
  <c r="U1999" i="1" s="1"/>
  <c r="CX1999" i="1"/>
  <c r="W1999" i="1" s="1"/>
  <c r="FR1999" i="1"/>
  <c r="GL1999" i="1"/>
  <c r="GO1999" i="1"/>
  <c r="GP1999" i="1"/>
  <c r="GV1999" i="1"/>
  <c r="HC1999" i="1" s="1"/>
  <c r="GX1999" i="1" s="1"/>
  <c r="I2000" i="1"/>
  <c r="N2000" i="1"/>
  <c r="AC2000" i="1"/>
  <c r="AE2000" i="1"/>
  <c r="AD2000" i="1" s="1"/>
  <c r="CR2000" i="1" s="1"/>
  <c r="Q2000" i="1" s="1"/>
  <c r="AF2000" i="1"/>
  <c r="AG2000" i="1"/>
  <c r="AH2000" i="1"/>
  <c r="AI2000" i="1"/>
  <c r="AJ2000" i="1"/>
  <c r="CQ2000" i="1"/>
  <c r="P2000" i="1" s="1"/>
  <c r="CS2000" i="1"/>
  <c r="R2000" i="1" s="1"/>
  <c r="CT2000" i="1"/>
  <c r="S2000" i="1" s="1"/>
  <c r="CU2000" i="1"/>
  <c r="T2000" i="1" s="1"/>
  <c r="CV2000" i="1"/>
  <c r="U2000" i="1" s="1"/>
  <c r="CW2000" i="1"/>
  <c r="V2000" i="1" s="1"/>
  <c r="CX2000" i="1"/>
  <c r="W2000" i="1" s="1"/>
  <c r="FR2000" i="1"/>
  <c r="GL2000" i="1"/>
  <c r="GO2000" i="1"/>
  <c r="GP2000" i="1"/>
  <c r="GV2000" i="1"/>
  <c r="HC2000" i="1" s="1"/>
  <c r="GX2000" i="1" s="1"/>
  <c r="I2001" i="1"/>
  <c r="N2001" i="1"/>
  <c r="AC2001" i="1"/>
  <c r="AE2001" i="1"/>
  <c r="AD2001" i="1" s="1"/>
  <c r="CR2001" i="1" s="1"/>
  <c r="Q2001" i="1" s="1"/>
  <c r="AF2001" i="1"/>
  <c r="AG2001" i="1"/>
  <c r="AH2001" i="1"/>
  <c r="AI2001" i="1"/>
  <c r="AJ2001" i="1"/>
  <c r="CQ2001" i="1"/>
  <c r="P2001" i="1" s="1"/>
  <c r="CP2001" i="1" s="1"/>
  <c r="O2001" i="1" s="1"/>
  <c r="CS2001" i="1"/>
  <c r="R2001" i="1" s="1"/>
  <c r="CT2001" i="1"/>
  <c r="S2001" i="1" s="1"/>
  <c r="CU2001" i="1"/>
  <c r="T2001" i="1" s="1"/>
  <c r="CV2001" i="1"/>
  <c r="U2001" i="1" s="1"/>
  <c r="CW2001" i="1"/>
  <c r="V2001" i="1" s="1"/>
  <c r="CX2001" i="1"/>
  <c r="W2001" i="1" s="1"/>
  <c r="FR2001" i="1"/>
  <c r="GL2001" i="1"/>
  <c r="GO2001" i="1"/>
  <c r="GP2001" i="1"/>
  <c r="GV2001" i="1"/>
  <c r="HC2001" i="1" s="1"/>
  <c r="GX2001" i="1" s="1"/>
  <c r="I2002" i="1"/>
  <c r="N2002" i="1"/>
  <c r="AC2002" i="1"/>
  <c r="AE2002" i="1"/>
  <c r="AD2002" i="1" s="1"/>
  <c r="CR2002" i="1" s="1"/>
  <c r="Q2002" i="1" s="1"/>
  <c r="AF2002" i="1"/>
  <c r="AG2002" i="1"/>
  <c r="AH2002" i="1"/>
  <c r="AI2002" i="1"/>
  <c r="AJ2002" i="1"/>
  <c r="CQ2002" i="1"/>
  <c r="P2002" i="1" s="1"/>
  <c r="CS2002" i="1"/>
  <c r="R2002" i="1" s="1"/>
  <c r="CT2002" i="1"/>
  <c r="S2002" i="1" s="1"/>
  <c r="CU2002" i="1"/>
  <c r="T2002" i="1" s="1"/>
  <c r="CV2002" i="1"/>
  <c r="U2002" i="1" s="1"/>
  <c r="CW2002" i="1"/>
  <c r="V2002" i="1" s="1"/>
  <c r="CX2002" i="1"/>
  <c r="W2002" i="1" s="1"/>
  <c r="FR2002" i="1"/>
  <c r="GL2002" i="1"/>
  <c r="GO2002" i="1"/>
  <c r="GP2002" i="1"/>
  <c r="GV2002" i="1"/>
  <c r="HC2002" i="1" s="1"/>
  <c r="GX2002" i="1" s="1"/>
  <c r="B2004" i="1"/>
  <c r="B1919" i="1" s="1"/>
  <c r="C2004" i="1"/>
  <c r="C1919" i="1" s="1"/>
  <c r="D2004" i="1"/>
  <c r="D1919" i="1" s="1"/>
  <c r="F2004" i="1"/>
  <c r="F1919" i="1" s="1"/>
  <c r="G2004" i="1"/>
  <c r="G1919" i="1" s="1"/>
  <c r="BX2004" i="1"/>
  <c r="BX1919" i="1" s="1"/>
  <c r="CK2004" i="1"/>
  <c r="CK1919" i="1" s="1"/>
  <c r="CL2004" i="1"/>
  <c r="CL1919" i="1" s="1"/>
  <c r="CM2004" i="1"/>
  <c r="CM1919" i="1" s="1"/>
  <c r="FP2004" i="1"/>
  <c r="FP1919" i="1" s="1"/>
  <c r="GC2004" i="1"/>
  <c r="GC1919" i="1" s="1"/>
  <c r="GD2004" i="1"/>
  <c r="GD1919" i="1" s="1"/>
  <c r="GE2004" i="1"/>
  <c r="GE1919" i="1" s="1"/>
  <c r="B2034" i="1"/>
  <c r="B1665" i="1" s="1"/>
  <c r="C2034" i="1"/>
  <c r="C1665" i="1" s="1"/>
  <c r="D2034" i="1"/>
  <c r="D1665" i="1" s="1"/>
  <c r="F2034" i="1"/>
  <c r="F1665" i="1" s="1"/>
  <c r="G2034" i="1"/>
  <c r="G1665" i="1" s="1"/>
  <c r="B2064" i="1"/>
  <c r="B22" i="1" s="1"/>
  <c r="C2064" i="1"/>
  <c r="C22" i="1" s="1"/>
  <c r="D2064" i="1"/>
  <c r="D22" i="1" s="1"/>
  <c r="F2064" i="1"/>
  <c r="F22" i="1" s="1"/>
  <c r="G2064" i="1"/>
  <c r="G22" i="1" s="1"/>
  <c r="AD2064" i="1"/>
  <c r="AD22" i="1" s="1"/>
  <c r="AE2064" i="1"/>
  <c r="AE22" i="1" s="1"/>
  <c r="AF2064" i="1"/>
  <c r="AF22" i="1" s="1"/>
  <c r="AG2064" i="1"/>
  <c r="AG22" i="1" s="1"/>
  <c r="AH2064" i="1"/>
  <c r="AH22" i="1" s="1"/>
  <c r="AI2064" i="1"/>
  <c r="AI22" i="1" s="1"/>
  <c r="AJ2064" i="1"/>
  <c r="AJ22" i="1" s="1"/>
  <c r="BX2064" i="1"/>
  <c r="BX22" i="1" s="1"/>
  <c r="BY2064" i="1"/>
  <c r="BY22" i="1" s="1"/>
  <c r="BZ2064" i="1"/>
  <c r="BZ22" i="1" s="1"/>
  <c r="CJ2064" i="1"/>
  <c r="CJ22" i="1" s="1"/>
  <c r="CK2064" i="1"/>
  <c r="CK22" i="1" s="1"/>
  <c r="CL2064" i="1"/>
  <c r="CL22" i="1" s="1"/>
  <c r="CM2064" i="1"/>
  <c r="CM22" i="1" s="1"/>
  <c r="DV2064" i="1"/>
  <c r="DV22" i="1" s="1"/>
  <c r="DW2064" i="1"/>
  <c r="DW22" i="1" s="1"/>
  <c r="DX2064" i="1"/>
  <c r="DX22" i="1" s="1"/>
  <c r="DY2064" i="1"/>
  <c r="DY22" i="1" s="1"/>
  <c r="DZ2064" i="1"/>
  <c r="DZ22" i="1" s="1"/>
  <c r="EA2064" i="1"/>
  <c r="EA22" i="1" s="1"/>
  <c r="EB2064" i="1"/>
  <c r="EB22" i="1" s="1"/>
  <c r="FP2064" i="1"/>
  <c r="FP22" i="1" s="1"/>
  <c r="FU2064" i="1"/>
  <c r="FU22" i="1" s="1"/>
  <c r="FV2064" i="1"/>
  <c r="FV22" i="1" s="1"/>
  <c r="GB2064" i="1"/>
  <c r="GB22" i="1" s="1"/>
  <c r="GC2064" i="1"/>
  <c r="GC22" i="1" s="1"/>
  <c r="GD2064" i="1"/>
  <c r="GD22" i="1" s="1"/>
  <c r="GE2064" i="1"/>
  <c r="GE22" i="1" s="1"/>
  <c r="B2094" i="1"/>
  <c r="B18" i="1" s="1"/>
  <c r="C2094" i="1"/>
  <c r="C18" i="1" s="1"/>
  <c r="D2094" i="1"/>
  <c r="D18" i="1" s="1"/>
  <c r="F2094" i="1"/>
  <c r="F18" i="1" s="1"/>
  <c r="G2094" i="1"/>
  <c r="G18" i="1" s="1"/>
  <c r="F12" i="6"/>
  <c r="G12" i="6"/>
  <c r="CY12" i="6"/>
  <c r="AB460" i="1" l="1"/>
  <c r="DF1080" i="3"/>
  <c r="DJ1080" i="3" s="1"/>
  <c r="W1065" i="1"/>
  <c r="U152" i="1"/>
  <c r="DF1032" i="3"/>
  <c r="DJ1032" i="3" s="1"/>
  <c r="DF1029" i="3"/>
  <c r="DJ1029" i="3" s="1"/>
  <c r="U1065" i="1"/>
  <c r="T110" i="1"/>
  <c r="CD585" i="1"/>
  <c r="CD533" i="1" s="1"/>
  <c r="FV585" i="1"/>
  <c r="FV533" i="1" s="1"/>
  <c r="CC585" i="1"/>
  <c r="CC533" i="1" s="1"/>
  <c r="FQ700" i="1"/>
  <c r="FQ617" i="1" s="1"/>
  <c r="AB1983" i="1"/>
  <c r="FU1766" i="1"/>
  <c r="FU1669" i="1" s="1"/>
  <c r="FR700" i="1"/>
  <c r="FR617" i="1" s="1"/>
  <c r="CQ168" i="1"/>
  <c r="P168" i="1" s="1"/>
  <c r="BZ2004" i="1"/>
  <c r="BZ1919" i="1" s="1"/>
  <c r="FR1887" i="1"/>
  <c r="FR1798" i="1" s="1"/>
  <c r="CD700" i="1"/>
  <c r="CD617" i="1" s="1"/>
  <c r="CC1154" i="1"/>
  <c r="CC1131" i="1" s="1"/>
  <c r="FU1154" i="1"/>
  <c r="FU1131" i="1" s="1"/>
  <c r="FQ1154" i="1"/>
  <c r="EH1154" i="1" s="1"/>
  <c r="BY1154" i="1"/>
  <c r="AP1154" i="1" s="1"/>
  <c r="BZ1154" i="1"/>
  <c r="BZ1131" i="1" s="1"/>
  <c r="AB219" i="1"/>
  <c r="AB211" i="1"/>
  <c r="AB1946" i="1"/>
  <c r="CQ540" i="1"/>
  <c r="P540" i="1" s="1"/>
  <c r="AB400" i="1"/>
  <c r="AT33" i="1"/>
  <c r="F69" i="1"/>
  <c r="FR2004" i="1"/>
  <c r="FR1919" i="1" s="1"/>
  <c r="CC2004" i="1"/>
  <c r="CC1919" i="1" s="1"/>
  <c r="FV2004" i="1"/>
  <c r="FV1919" i="1" s="1"/>
  <c r="FU1887" i="1"/>
  <c r="FU1798" i="1" s="1"/>
  <c r="BY1887" i="1"/>
  <c r="BY1798" i="1" s="1"/>
  <c r="FQ1887" i="1"/>
  <c r="FQ1798" i="1" s="1"/>
  <c r="AB1141" i="1"/>
  <c r="FV1154" i="1"/>
  <c r="FV1131" i="1" s="1"/>
  <c r="CD1154" i="1"/>
  <c r="CD1131" i="1" s="1"/>
  <c r="AB938" i="1"/>
  <c r="BZ700" i="1"/>
  <c r="BZ617" i="1" s="1"/>
  <c r="FU700" i="1"/>
  <c r="FU617" i="1" s="1"/>
  <c r="FU2004" i="1"/>
  <c r="FU1919" i="1" s="1"/>
  <c r="CQ1926" i="1"/>
  <c r="P1926" i="1" s="1"/>
  <c r="BZ1887" i="1"/>
  <c r="BZ1798" i="1" s="1"/>
  <c r="AB1675" i="1"/>
  <c r="AB1427" i="1"/>
  <c r="CQ394" i="1"/>
  <c r="P394" i="1" s="1"/>
  <c r="CG2064" i="1"/>
  <c r="CG22" i="1" s="1"/>
  <c r="AB1758" i="1"/>
  <c r="CQ1488" i="1"/>
  <c r="P1488" i="1" s="1"/>
  <c r="AB1297" i="1"/>
  <c r="FR1154" i="1"/>
  <c r="EI1154" i="1" s="1"/>
  <c r="EI1131" i="1" s="1"/>
  <c r="AB1076" i="1"/>
  <c r="CQ999" i="1"/>
  <c r="P999" i="1" s="1"/>
  <c r="CP999" i="1" s="1"/>
  <c r="O999" i="1" s="1"/>
  <c r="FR585" i="1"/>
  <c r="FR533" i="1" s="1"/>
  <c r="BZ585" i="1"/>
  <c r="CG585" i="1" s="1"/>
  <c r="FV1887" i="1"/>
  <c r="FV1798" i="1" s="1"/>
  <c r="CC1887" i="1"/>
  <c r="CC1798" i="1" s="1"/>
  <c r="FQ1766" i="1"/>
  <c r="FQ1669" i="1" s="1"/>
  <c r="CD1766" i="1"/>
  <c r="CD1669" i="1" s="1"/>
  <c r="AB1340" i="1"/>
  <c r="CQ1149" i="1"/>
  <c r="P1149" i="1" s="1"/>
  <c r="CP1149" i="1" s="1"/>
  <c r="O1149" i="1" s="1"/>
  <c r="AB932" i="1"/>
  <c r="BY700" i="1"/>
  <c r="BY617" i="1" s="1"/>
  <c r="FV700" i="1"/>
  <c r="FV617" i="1" s="1"/>
  <c r="FU585" i="1"/>
  <c r="FU533" i="1" s="1"/>
  <c r="FQ585" i="1"/>
  <c r="AB1949" i="1"/>
  <c r="AB1933" i="1"/>
  <c r="BY1766" i="1"/>
  <c r="BY1669" i="1" s="1"/>
  <c r="CC1766" i="1"/>
  <c r="CC1669" i="1" s="1"/>
  <c r="CQ1683" i="1"/>
  <c r="P1683" i="1" s="1"/>
  <c r="CP1683" i="1" s="1"/>
  <c r="O1683" i="1" s="1"/>
  <c r="FR1766" i="1"/>
  <c r="FR1669" i="1" s="1"/>
  <c r="AB1592" i="1"/>
  <c r="AB1582" i="1"/>
  <c r="CQ1472" i="1"/>
  <c r="P1472" i="1" s="1"/>
  <c r="CP1472" i="1" s="1"/>
  <c r="O1472" i="1" s="1"/>
  <c r="CQ1283" i="1"/>
  <c r="P1283" i="1" s="1"/>
  <c r="CP1283" i="1" s="1"/>
  <c r="O1283" i="1" s="1"/>
  <c r="BY585" i="1"/>
  <c r="BY533" i="1" s="1"/>
  <c r="AB483" i="1"/>
  <c r="AB314" i="1"/>
  <c r="P61" i="1"/>
  <c r="FQ2004" i="1"/>
  <c r="FQ1919" i="1" s="1"/>
  <c r="CD2004" i="1"/>
  <c r="CD1919" i="1" s="1"/>
  <c r="BY2004" i="1"/>
  <c r="BY1919" i="1" s="1"/>
  <c r="AB1812" i="1"/>
  <c r="CD1887" i="1"/>
  <c r="CD1798" i="1" s="1"/>
  <c r="FV1766" i="1"/>
  <c r="FV1669" i="1" s="1"/>
  <c r="BZ1766" i="1"/>
  <c r="BZ1669" i="1" s="1"/>
  <c r="CQ1689" i="1"/>
  <c r="P1689" i="1" s="1"/>
  <c r="CP1689" i="1" s="1"/>
  <c r="O1689" i="1" s="1"/>
  <c r="AB1527" i="1"/>
  <c r="AB1062" i="1"/>
  <c r="CC700" i="1"/>
  <c r="CC617" i="1" s="1"/>
  <c r="AB472" i="1"/>
  <c r="AB412" i="1"/>
  <c r="AB386" i="1"/>
  <c r="DF1056" i="3"/>
  <c r="U1343" i="1"/>
  <c r="T1546" i="1"/>
  <c r="T1529" i="1"/>
  <c r="DF1251" i="3"/>
  <c r="U321" i="1"/>
  <c r="V789" i="1"/>
  <c r="U167" i="1"/>
  <c r="W167" i="1"/>
  <c r="GX785" i="1"/>
  <c r="W785" i="1"/>
  <c r="U785" i="1"/>
  <c r="U391" i="1"/>
  <c r="DF951" i="3"/>
  <c r="U1293" i="1"/>
  <c r="T326" i="1"/>
  <c r="V235" i="1"/>
  <c r="W165" i="1"/>
  <c r="DG106" i="3"/>
  <c r="DF102" i="3"/>
  <c r="DF115" i="3"/>
  <c r="DJ115" i="3" s="1"/>
  <c r="DF183" i="3"/>
  <c r="DJ183" i="3" s="1"/>
  <c r="U165" i="1"/>
  <c r="DF722" i="3"/>
  <c r="DG170" i="3"/>
  <c r="DF925" i="3"/>
  <c r="DF182" i="3"/>
  <c r="DF165" i="3"/>
  <c r="DF1095" i="3"/>
  <c r="DF913" i="3"/>
  <c r="DJ913" i="3" s="1"/>
  <c r="DF807" i="3"/>
  <c r="DJ807" i="3" s="1"/>
  <c r="DF791" i="3"/>
  <c r="T166" i="1"/>
  <c r="DF695" i="3"/>
  <c r="DJ695" i="3" s="1"/>
  <c r="U1281" i="1"/>
  <c r="CY412" i="1"/>
  <c r="X412" i="1" s="1"/>
  <c r="CY344" i="1"/>
  <c r="X344" i="1" s="1"/>
  <c r="W1595" i="1"/>
  <c r="S1595" i="1"/>
  <c r="U96" i="1"/>
  <c r="DF1281" i="3"/>
  <c r="DF1136" i="3"/>
  <c r="DF1278" i="3"/>
  <c r="DF1252" i="3"/>
  <c r="DF1181" i="3"/>
  <c r="DF1296" i="3"/>
  <c r="DF1077" i="3"/>
  <c r="DJ1077" i="3" s="1"/>
  <c r="DF1040" i="3"/>
  <c r="DF1143" i="3"/>
  <c r="U784" i="1"/>
  <c r="U405" i="1"/>
  <c r="DF1258" i="3"/>
  <c r="DF1209" i="3"/>
  <c r="V405" i="1"/>
  <c r="CP335" i="1"/>
  <c r="O335" i="1" s="1"/>
  <c r="DF36" i="3"/>
  <c r="DJ36" i="3" s="1"/>
  <c r="DF1241" i="3"/>
  <c r="DF1214" i="3"/>
  <c r="DF1120" i="3"/>
  <c r="U1224" i="1"/>
  <c r="DF1285" i="3"/>
  <c r="DJ1285" i="3" s="1"/>
  <c r="W1285" i="1"/>
  <c r="DF1282" i="3"/>
  <c r="CP343" i="1"/>
  <c r="O343" i="1" s="1"/>
  <c r="DF927" i="3"/>
  <c r="DJ927" i="3" s="1"/>
  <c r="DF1299" i="3"/>
  <c r="DF1230" i="3"/>
  <c r="DF1126" i="3"/>
  <c r="DF402" i="3"/>
  <c r="DJ402" i="3" s="1"/>
  <c r="DF233" i="3"/>
  <c r="GX850" i="1"/>
  <c r="GX467" i="1"/>
  <c r="DF316" i="3"/>
  <c r="DJ316" i="3" s="1"/>
  <c r="DF227" i="3"/>
  <c r="GX1534" i="1"/>
  <c r="T1533" i="1"/>
  <c r="T1534" i="1"/>
  <c r="S1534" i="1"/>
  <c r="V1533" i="1"/>
  <c r="W1533" i="1"/>
  <c r="CY420" i="1"/>
  <c r="X420" i="1" s="1"/>
  <c r="GX406" i="1"/>
  <c r="DH1212" i="3"/>
  <c r="CY424" i="1"/>
  <c r="X424" i="1" s="1"/>
  <c r="CY1085" i="1"/>
  <c r="X1085" i="1" s="1"/>
  <c r="CZ411" i="1"/>
  <c r="Y411" i="1" s="1"/>
  <c r="CZ1087" i="1"/>
  <c r="Y1087" i="1" s="1"/>
  <c r="CY416" i="1"/>
  <c r="X416" i="1" s="1"/>
  <c r="DG1266" i="3"/>
  <c r="DJ1266" i="3" s="1"/>
  <c r="CY418" i="1"/>
  <c r="X418" i="1" s="1"/>
  <c r="DG1212" i="3"/>
  <c r="DJ1212" i="3" s="1"/>
  <c r="CP336" i="1"/>
  <c r="O336" i="1" s="1"/>
  <c r="CY483" i="1"/>
  <c r="X483" i="1" s="1"/>
  <c r="DG1240" i="3"/>
  <c r="U1534" i="1"/>
  <c r="CP1084" i="1"/>
  <c r="O1084" i="1" s="1"/>
  <c r="CP1019" i="1"/>
  <c r="O1019" i="1" s="1"/>
  <c r="CP1016" i="1"/>
  <c r="O1016" i="1" s="1"/>
  <c r="CP418" i="1"/>
  <c r="O418" i="1" s="1"/>
  <c r="CY414" i="1"/>
  <c r="X414" i="1" s="1"/>
  <c r="DI1201" i="3"/>
  <c r="CP1023" i="1"/>
  <c r="O1023" i="1" s="1"/>
  <c r="CP1020" i="1"/>
  <c r="O1020" i="1" s="1"/>
  <c r="CY422" i="1"/>
  <c r="X422" i="1" s="1"/>
  <c r="DG1236" i="3"/>
  <c r="DJ1236" i="3" s="1"/>
  <c r="DG1125" i="3"/>
  <c r="GX1601" i="1"/>
  <c r="U1601" i="1"/>
  <c r="CZ1085" i="1"/>
  <c r="Y1085" i="1" s="1"/>
  <c r="CP414" i="1"/>
  <c r="O414" i="1" s="1"/>
  <c r="CZ413" i="1"/>
  <c r="Y413" i="1" s="1"/>
  <c r="GX161" i="1"/>
  <c r="CP1026" i="1"/>
  <c r="O1026" i="1" s="1"/>
  <c r="CP1017" i="1"/>
  <c r="O1017" i="1" s="1"/>
  <c r="U1282" i="1"/>
  <c r="DF1100" i="3"/>
  <c r="DF1088" i="3"/>
  <c r="DF936" i="3"/>
  <c r="DF941" i="3"/>
  <c r="DF849" i="3"/>
  <c r="DF846" i="3"/>
  <c r="DF843" i="3"/>
  <c r="DF44" i="3"/>
  <c r="P1601" i="1"/>
  <c r="CY1598" i="1"/>
  <c r="X1598" i="1" s="1"/>
  <c r="DG1284" i="3"/>
  <c r="DJ1284" i="3" s="1"/>
  <c r="DH1121" i="3"/>
  <c r="T1072" i="1"/>
  <c r="V157" i="1"/>
  <c r="DG235" i="3"/>
  <c r="DF855" i="3"/>
  <c r="DF852" i="3"/>
  <c r="DF753" i="3"/>
  <c r="DF172" i="3"/>
  <c r="V1601" i="1"/>
  <c r="W1601" i="1"/>
  <c r="R850" i="1"/>
  <c r="R784" i="1"/>
  <c r="S784" i="1"/>
  <c r="S1601" i="1"/>
  <c r="U316" i="1"/>
  <c r="GX1591" i="1"/>
  <c r="Q1356" i="1"/>
  <c r="V1293" i="1"/>
  <c r="DG1288" i="3"/>
  <c r="DG1223" i="3"/>
  <c r="T1601" i="1"/>
  <c r="CP344" i="1"/>
  <c r="O344" i="1" s="1"/>
  <c r="DG1270" i="3"/>
  <c r="DG1244" i="3"/>
  <c r="T1591" i="1"/>
  <c r="CZ1086" i="1"/>
  <c r="Y1086" i="1" s="1"/>
  <c r="CP420" i="1"/>
  <c r="O420" i="1" s="1"/>
  <c r="CP413" i="1"/>
  <c r="O413" i="1" s="1"/>
  <c r="GX1594" i="1"/>
  <c r="GX1590" i="1"/>
  <c r="T1590" i="1"/>
  <c r="CP422" i="1"/>
  <c r="O422" i="1" s="1"/>
  <c r="CP342" i="1"/>
  <c r="O342" i="1" s="1"/>
  <c r="DG1301" i="3"/>
  <c r="DJ1301" i="3" s="1"/>
  <c r="CP1025" i="1"/>
  <c r="O1025" i="1" s="1"/>
  <c r="CP1022" i="1"/>
  <c r="O1022" i="1" s="1"/>
  <c r="CP1013" i="1"/>
  <c r="O1013" i="1" s="1"/>
  <c r="CP424" i="1"/>
  <c r="O424" i="1" s="1"/>
  <c r="DG1201" i="3"/>
  <c r="DH1277" i="3"/>
  <c r="U1595" i="1"/>
  <c r="Q1529" i="1"/>
  <c r="CY1087" i="1"/>
  <c r="X1087" i="1" s="1"/>
  <c r="CP416" i="1"/>
  <c r="O416" i="1" s="1"/>
  <c r="CY413" i="1"/>
  <c r="X413" i="1" s="1"/>
  <c r="CZ344" i="1"/>
  <c r="Y344" i="1" s="1"/>
  <c r="DG1274" i="3"/>
  <c r="DG1263" i="3"/>
  <c r="DJ1263" i="3" s="1"/>
  <c r="GX1597" i="1"/>
  <c r="T1597" i="1"/>
  <c r="DF1223" i="3"/>
  <c r="DG1174" i="3"/>
  <c r="DJ1174" i="3" s="1"/>
  <c r="CY1543" i="1"/>
  <c r="X1543" i="1" s="1"/>
  <c r="T1536" i="1"/>
  <c r="P1293" i="1"/>
  <c r="DF1240" i="3"/>
  <c r="DG1237" i="3"/>
  <c r="DG1229" i="3"/>
  <c r="DJ1229" i="3" s="1"/>
  <c r="DG1217" i="3"/>
  <c r="DJ1217" i="3" s="1"/>
  <c r="S1591" i="1"/>
  <c r="DH1254" i="3"/>
  <c r="DG1247" i="3"/>
  <c r="DJ1247" i="3" s="1"/>
  <c r="W1589" i="1"/>
  <c r="R467" i="1"/>
  <c r="DG1277" i="3"/>
  <c r="DJ1277" i="3" s="1"/>
  <c r="DF1263" i="3"/>
  <c r="DF1247" i="3"/>
  <c r="DF1201" i="3"/>
  <c r="DJ1201" i="3" s="1"/>
  <c r="S1597" i="1"/>
  <c r="GX1474" i="1"/>
  <c r="T1474" i="1"/>
  <c r="V1594" i="1"/>
  <c r="V1591" i="1"/>
  <c r="W1591" i="1"/>
  <c r="GX1485" i="1"/>
  <c r="U1485" i="1"/>
  <c r="Q1429" i="1"/>
  <c r="DG1295" i="3"/>
  <c r="DJ1295" i="3" s="1"/>
  <c r="DF1274" i="3"/>
  <c r="DJ1274" i="3" s="1"/>
  <c r="DH1164" i="3"/>
  <c r="DH1142" i="3"/>
  <c r="Q1597" i="1"/>
  <c r="U1591" i="1"/>
  <c r="CY1476" i="1"/>
  <c r="X1476" i="1" s="1"/>
  <c r="DF1301" i="3"/>
  <c r="DG1292" i="3"/>
  <c r="DH1284" i="3"/>
  <c r="DI1266" i="3"/>
  <c r="CP1598" i="1"/>
  <c r="O1598" i="1" s="1"/>
  <c r="V1597" i="1"/>
  <c r="U1597" i="1"/>
  <c r="CY1592" i="1"/>
  <c r="X1592" i="1" s="1"/>
  <c r="S1585" i="1"/>
  <c r="DG1298" i="3"/>
  <c r="DG1291" i="3"/>
  <c r="DF1284" i="3"/>
  <c r="DF1270" i="3"/>
  <c r="DF1266" i="3"/>
  <c r="DG1254" i="3"/>
  <c r="DJ1254" i="3" s="1"/>
  <c r="DG1226" i="3"/>
  <c r="DG1220" i="3"/>
  <c r="DJ1220" i="3" s="1"/>
  <c r="DH1198" i="3"/>
  <c r="DH1301" i="3"/>
  <c r="DF1298" i="3"/>
  <c r="DG1299" i="3"/>
  <c r="DG1302" i="3"/>
  <c r="DF1295" i="3"/>
  <c r="DH1302" i="3"/>
  <c r="DF1302" i="3"/>
  <c r="DJ1302" i="3" s="1"/>
  <c r="DH1298" i="3"/>
  <c r="GX1600" i="1"/>
  <c r="U1600" i="1"/>
  <c r="P1600" i="1"/>
  <c r="V1600" i="1"/>
  <c r="W1600" i="1"/>
  <c r="DH1295" i="3"/>
  <c r="Q1596" i="1"/>
  <c r="DH1292" i="3"/>
  <c r="DF1288" i="3"/>
  <c r="DG1285" i="3"/>
  <c r="V1596" i="1"/>
  <c r="U1596" i="1"/>
  <c r="DF1292" i="3"/>
  <c r="DJ1292" i="3" s="1"/>
  <c r="DH1288" i="3"/>
  <c r="V1595" i="1"/>
  <c r="FU1603" i="1"/>
  <c r="EL1603" i="1" s="1"/>
  <c r="P1621" i="1" s="1"/>
  <c r="DI1291" i="3"/>
  <c r="DH1291" i="3"/>
  <c r="W1597" i="1"/>
  <c r="Q1595" i="1"/>
  <c r="R1595" i="1"/>
  <c r="W1594" i="1"/>
  <c r="DG1281" i="3"/>
  <c r="W1596" i="1"/>
  <c r="S1594" i="1"/>
  <c r="CP1592" i="1"/>
  <c r="O1592" i="1" s="1"/>
  <c r="GX1596" i="1"/>
  <c r="T1596" i="1"/>
  <c r="Q1594" i="1"/>
  <c r="U1589" i="1"/>
  <c r="DG1273" i="3"/>
  <c r="S1589" i="1"/>
  <c r="DH1274" i="3"/>
  <c r="FQ1603" i="1"/>
  <c r="EH1603" i="1" s="1"/>
  <c r="U1588" i="1"/>
  <c r="GX1589" i="1"/>
  <c r="T1589" i="1"/>
  <c r="V1589" i="1"/>
  <c r="DF1277" i="3"/>
  <c r="CC1603" i="1"/>
  <c r="AT1603" i="1" s="1"/>
  <c r="F1621" i="1" s="1"/>
  <c r="DH1270" i="3"/>
  <c r="S1588" i="1"/>
  <c r="U1590" i="1"/>
  <c r="DI1273" i="3"/>
  <c r="S1590" i="1"/>
  <c r="V1588" i="1"/>
  <c r="W1588" i="1"/>
  <c r="DH1273" i="3"/>
  <c r="V1590" i="1"/>
  <c r="T1588" i="1"/>
  <c r="DG1264" i="3"/>
  <c r="GX1585" i="1"/>
  <c r="U1585" i="1"/>
  <c r="V1585" i="1"/>
  <c r="W1585" i="1"/>
  <c r="DG1267" i="3"/>
  <c r="DJ1267" i="3" s="1"/>
  <c r="DH1263" i="3"/>
  <c r="DG1261" i="3"/>
  <c r="DH1264" i="3"/>
  <c r="GX1584" i="1"/>
  <c r="DF1264" i="3"/>
  <c r="DJ1264" i="3" s="1"/>
  <c r="R470" i="1"/>
  <c r="W1540" i="1"/>
  <c r="GX1536" i="1"/>
  <c r="W476" i="1"/>
  <c r="DG1233" i="3"/>
  <c r="DH1208" i="3"/>
  <c r="DF1174" i="3"/>
  <c r="DF946" i="3"/>
  <c r="DF859" i="3"/>
  <c r="DJ859" i="3" s="1"/>
  <c r="CY1538" i="1"/>
  <c r="X1538" i="1" s="1"/>
  <c r="GX1529" i="1"/>
  <c r="W1529" i="1"/>
  <c r="U1529" i="1"/>
  <c r="CY1527" i="1"/>
  <c r="X1527" i="1" s="1"/>
  <c r="GX1484" i="1"/>
  <c r="U1484" i="1"/>
  <c r="GX1436" i="1"/>
  <c r="U1436" i="1"/>
  <c r="V1355" i="1"/>
  <c r="DG1160" i="3"/>
  <c r="S1355" i="1"/>
  <c r="V1534" i="1"/>
  <c r="W1534" i="1"/>
  <c r="S1546" i="1"/>
  <c r="W1536" i="1"/>
  <c r="R1355" i="1"/>
  <c r="T114" i="1"/>
  <c r="U1542" i="1"/>
  <c r="U1536" i="1"/>
  <c r="DF1110" i="3"/>
  <c r="GX1533" i="1"/>
  <c r="U1533" i="1"/>
  <c r="U1530" i="1"/>
  <c r="V1529" i="1"/>
  <c r="V1474" i="1"/>
  <c r="U1474" i="1"/>
  <c r="T1436" i="1"/>
  <c r="GX1435" i="1"/>
  <c r="U1435" i="1"/>
  <c r="DG1257" i="3"/>
  <c r="DH1243" i="3"/>
  <c r="DF1217" i="3"/>
  <c r="DG1178" i="3"/>
  <c r="DJ1178" i="3" s="1"/>
  <c r="DF1254" i="3"/>
  <c r="DF1257" i="3"/>
  <c r="V1546" i="1"/>
  <c r="P1546" i="1"/>
  <c r="DI1257" i="3"/>
  <c r="DJ1257" i="3" s="1"/>
  <c r="W1546" i="1"/>
  <c r="U1546" i="1"/>
  <c r="DG1258" i="3"/>
  <c r="DJ1258" i="3" s="1"/>
  <c r="CP1544" i="1"/>
  <c r="O1544" i="1" s="1"/>
  <c r="Q1546" i="1"/>
  <c r="DG1255" i="3"/>
  <c r="DG1251" i="3"/>
  <c r="Q1545" i="1"/>
  <c r="V1542" i="1"/>
  <c r="W1542" i="1"/>
  <c r="DF1244" i="3"/>
  <c r="DJ1244" i="3" s="1"/>
  <c r="BZ1548" i="1"/>
  <c r="BZ1525" i="1" s="1"/>
  <c r="DH1247" i="3"/>
  <c r="T1542" i="1"/>
  <c r="DI1243" i="3"/>
  <c r="T1541" i="1"/>
  <c r="T1540" i="1"/>
  <c r="T1539" i="1"/>
  <c r="DH1244" i="3"/>
  <c r="DG1243" i="3"/>
  <c r="S1542" i="1"/>
  <c r="R1542" i="1"/>
  <c r="GX1540" i="1"/>
  <c r="U1540" i="1"/>
  <c r="GX1542" i="1"/>
  <c r="S1540" i="1"/>
  <c r="R1540" i="1"/>
  <c r="V1540" i="1"/>
  <c r="CC1548" i="1"/>
  <c r="CC1525" i="1" s="1"/>
  <c r="S1541" i="1"/>
  <c r="R1541" i="1"/>
  <c r="S1539" i="1"/>
  <c r="R1539" i="1"/>
  <c r="V1541" i="1"/>
  <c r="W1541" i="1"/>
  <c r="V1539" i="1"/>
  <c r="W1539" i="1"/>
  <c r="GX1539" i="1"/>
  <c r="GX1541" i="1"/>
  <c r="DH1240" i="3"/>
  <c r="DH1236" i="3"/>
  <c r="FQ1548" i="1"/>
  <c r="EH1548" i="1" s="1"/>
  <c r="EH1525" i="1" s="1"/>
  <c r="DF1236" i="3"/>
  <c r="DF1229" i="3"/>
  <c r="GX1535" i="1"/>
  <c r="U1535" i="1"/>
  <c r="DF1237" i="3"/>
  <c r="DJ1237" i="3" s="1"/>
  <c r="DF1233" i="3"/>
  <c r="V1536" i="1"/>
  <c r="DH1229" i="3"/>
  <c r="V1535" i="1"/>
  <c r="W1535" i="1"/>
  <c r="T1535" i="1"/>
  <c r="P1529" i="1"/>
  <c r="CP1529" i="1" s="1"/>
  <c r="O1529" i="1" s="1"/>
  <c r="FU1548" i="1"/>
  <c r="EL1548" i="1" s="1"/>
  <c r="DH1226" i="3"/>
  <c r="Q1530" i="1"/>
  <c r="DF1226" i="3"/>
  <c r="DJ1226" i="3" s="1"/>
  <c r="W1530" i="1"/>
  <c r="V1530" i="1"/>
  <c r="P1530" i="1"/>
  <c r="GX1530" i="1"/>
  <c r="DF1220" i="3"/>
  <c r="DF1175" i="3"/>
  <c r="U1491" i="1"/>
  <c r="Q1478" i="1"/>
  <c r="W316" i="1"/>
  <c r="U92" i="1"/>
  <c r="V1436" i="1"/>
  <c r="GX1304" i="1"/>
  <c r="T1304" i="1"/>
  <c r="GX1293" i="1"/>
  <c r="S1293" i="1"/>
  <c r="S1233" i="1"/>
  <c r="R1233" i="1"/>
  <c r="R316" i="1"/>
  <c r="Q316" i="1"/>
  <c r="DI1213" i="3"/>
  <c r="S1487" i="1"/>
  <c r="U1481" i="1"/>
  <c r="DF1191" i="3"/>
  <c r="DF1122" i="3"/>
  <c r="R1478" i="1"/>
  <c r="R1357" i="1"/>
  <c r="T316" i="1"/>
  <c r="U231" i="1"/>
  <c r="CY1489" i="1"/>
  <c r="X1489" i="1" s="1"/>
  <c r="S1485" i="1"/>
  <c r="U1479" i="1"/>
  <c r="CY1473" i="1"/>
  <c r="X1473" i="1" s="1"/>
  <c r="GX1354" i="1"/>
  <c r="P1349" i="1"/>
  <c r="S1304" i="1"/>
  <c r="R1304" i="1"/>
  <c r="R1293" i="1"/>
  <c r="Q1293" i="1"/>
  <c r="S1290" i="1"/>
  <c r="R1290" i="1"/>
  <c r="DH1213" i="3"/>
  <c r="DF1208" i="3"/>
  <c r="DJ1208" i="3" s="1"/>
  <c r="DG1183" i="3"/>
  <c r="DJ1183" i="3" s="1"/>
  <c r="DH1174" i="3"/>
  <c r="U1475" i="1"/>
  <c r="V1289" i="1"/>
  <c r="DH1204" i="3"/>
  <c r="DH1168" i="3"/>
  <c r="U1342" i="1"/>
  <c r="DF1152" i="3"/>
  <c r="DJ1152" i="3" s="1"/>
  <c r="DF1139" i="3"/>
  <c r="DF1083" i="3"/>
  <c r="DJ1083" i="3" s="1"/>
  <c r="FU1438" i="1"/>
  <c r="FU1425" i="1" s="1"/>
  <c r="T1354" i="1"/>
  <c r="P1485" i="1"/>
  <c r="Q1481" i="1"/>
  <c r="R1481" i="1"/>
  <c r="W1479" i="1"/>
  <c r="S1479" i="1"/>
  <c r="P1436" i="1"/>
  <c r="V1349" i="1"/>
  <c r="W1293" i="1"/>
  <c r="GX1233" i="1"/>
  <c r="T409" i="1"/>
  <c r="S409" i="1"/>
  <c r="DI1208" i="3"/>
  <c r="DH1098" i="3"/>
  <c r="DG1084" i="3"/>
  <c r="FQ1493" i="1"/>
  <c r="FQ1470" i="1" s="1"/>
  <c r="T1491" i="1"/>
  <c r="GX1490" i="1"/>
  <c r="S1491" i="1"/>
  <c r="R1491" i="1"/>
  <c r="V1491" i="1"/>
  <c r="W1491" i="1"/>
  <c r="CZ1489" i="1"/>
  <c r="Y1489" i="1" s="1"/>
  <c r="GX1491" i="1"/>
  <c r="S1490" i="1"/>
  <c r="R1490" i="1"/>
  <c r="W1490" i="1"/>
  <c r="V1490" i="1"/>
  <c r="T1490" i="1"/>
  <c r="V1487" i="1"/>
  <c r="W1487" i="1"/>
  <c r="T1484" i="1"/>
  <c r="GX1487" i="1"/>
  <c r="U1487" i="1"/>
  <c r="GX1486" i="1"/>
  <c r="U1486" i="1"/>
  <c r="P1484" i="1"/>
  <c r="V1484" i="1"/>
  <c r="W1484" i="1"/>
  <c r="DG1204" i="3"/>
  <c r="P1487" i="1"/>
  <c r="T1487" i="1"/>
  <c r="T1485" i="1"/>
  <c r="DI1204" i="3"/>
  <c r="DJ1204" i="3" s="1"/>
  <c r="V1485" i="1"/>
  <c r="W1485" i="1"/>
  <c r="P1486" i="1"/>
  <c r="V1486" i="1"/>
  <c r="W1486" i="1"/>
  <c r="T1486" i="1"/>
  <c r="BY1493" i="1"/>
  <c r="AP1493" i="1" s="1"/>
  <c r="DH1186" i="3"/>
  <c r="V1479" i="1"/>
  <c r="P1479" i="1"/>
  <c r="DG1191" i="3"/>
  <c r="FU1493" i="1"/>
  <c r="FU1470" i="1" s="1"/>
  <c r="GX1479" i="1"/>
  <c r="T1479" i="1"/>
  <c r="CP1477" i="1"/>
  <c r="O1477" i="1" s="1"/>
  <c r="Q1479" i="1"/>
  <c r="R1479" i="1"/>
  <c r="Q1480" i="1"/>
  <c r="DF1186" i="3"/>
  <c r="W1480" i="1"/>
  <c r="V1480" i="1"/>
  <c r="P1480" i="1"/>
  <c r="GX1480" i="1"/>
  <c r="DI1186" i="3"/>
  <c r="DJ1186" i="3" s="1"/>
  <c r="DF1183" i="3"/>
  <c r="S1475" i="1"/>
  <c r="R1475" i="1"/>
  <c r="S1474" i="1"/>
  <c r="DH1184" i="3"/>
  <c r="GX1475" i="1"/>
  <c r="T1475" i="1"/>
  <c r="DF1184" i="3"/>
  <c r="DJ1184" i="3" s="1"/>
  <c r="DI1183" i="3"/>
  <c r="V1475" i="1"/>
  <c r="W1475" i="1"/>
  <c r="DG1181" i="3"/>
  <c r="DF1178" i="3"/>
  <c r="R1474" i="1"/>
  <c r="V1435" i="1"/>
  <c r="W1435" i="1"/>
  <c r="S1430" i="1"/>
  <c r="R1294" i="1"/>
  <c r="Q1294" i="1"/>
  <c r="P1286" i="1"/>
  <c r="GX164" i="1"/>
  <c r="W164" i="1"/>
  <c r="U164" i="1"/>
  <c r="R104" i="1"/>
  <c r="W1436" i="1"/>
  <c r="R1429" i="1"/>
  <c r="CZ1429" i="1" s="1"/>
  <c r="Y1429" i="1" s="1"/>
  <c r="S1356" i="1"/>
  <c r="Q1354" i="1"/>
  <c r="S1353" i="1"/>
  <c r="W1342" i="1"/>
  <c r="U1233" i="1"/>
  <c r="U779" i="1"/>
  <c r="U778" i="1"/>
  <c r="U409" i="1"/>
  <c r="V316" i="1"/>
  <c r="DI1083" i="3"/>
  <c r="W213" i="1"/>
  <c r="U1432" i="1"/>
  <c r="R1435" i="1"/>
  <c r="CY1435" i="1" s="1"/>
  <c r="X1435" i="1" s="1"/>
  <c r="V1354" i="1"/>
  <c r="S1352" i="1"/>
  <c r="R1352" i="1"/>
  <c r="GX1238" i="1"/>
  <c r="W1232" i="1"/>
  <c r="P1232" i="1"/>
  <c r="W480" i="1"/>
  <c r="U1354" i="1"/>
  <c r="W1303" i="1"/>
  <c r="GX1294" i="1"/>
  <c r="S1294" i="1"/>
  <c r="W1289" i="1"/>
  <c r="W1008" i="1"/>
  <c r="T1008" i="1"/>
  <c r="GX470" i="1"/>
  <c r="S470" i="1"/>
  <c r="GX316" i="1"/>
  <c r="S316" i="1"/>
  <c r="DF1142" i="3"/>
  <c r="DG1139" i="3"/>
  <c r="DJ1139" i="3" s="1"/>
  <c r="DF1121" i="3"/>
  <c r="DG1065" i="3"/>
  <c r="FR1438" i="1"/>
  <c r="FY1438" i="1" s="1"/>
  <c r="V1432" i="1"/>
  <c r="P1432" i="1"/>
  <c r="S1354" i="1"/>
  <c r="R1354" i="1"/>
  <c r="GX1353" i="1"/>
  <c r="T1353" i="1"/>
  <c r="GX1352" i="1"/>
  <c r="W1352" i="1"/>
  <c r="P1294" i="1"/>
  <c r="GX1082" i="1"/>
  <c r="U1082" i="1"/>
  <c r="Q861" i="1"/>
  <c r="V779" i="1"/>
  <c r="P779" i="1"/>
  <c r="V778" i="1"/>
  <c r="V477" i="1"/>
  <c r="T477" i="1"/>
  <c r="W470" i="1"/>
  <c r="Q470" i="1"/>
  <c r="P316" i="1"/>
  <c r="DF1164" i="3"/>
  <c r="DF1125" i="3"/>
  <c r="DG679" i="3"/>
  <c r="R1436" i="1"/>
  <c r="CY1436" i="1" s="1"/>
  <c r="X1436" i="1" s="1"/>
  <c r="DG1175" i="3"/>
  <c r="DJ1175" i="3" s="1"/>
  <c r="T1435" i="1"/>
  <c r="DF1168" i="3"/>
  <c r="P1435" i="1"/>
  <c r="W1432" i="1"/>
  <c r="S1432" i="1"/>
  <c r="R1430" i="1"/>
  <c r="DH1157" i="3"/>
  <c r="GX1432" i="1"/>
  <c r="T1432" i="1"/>
  <c r="BY1438" i="1"/>
  <c r="BY1425" i="1" s="1"/>
  <c r="Q1432" i="1"/>
  <c r="R1432" i="1"/>
  <c r="DH1160" i="3"/>
  <c r="R1431" i="1"/>
  <c r="FQ1438" i="1"/>
  <c r="FQ1425" i="1" s="1"/>
  <c r="V1430" i="1"/>
  <c r="P1430" i="1"/>
  <c r="FV1438" i="1"/>
  <c r="FV1425" i="1" s="1"/>
  <c r="W1430" i="1"/>
  <c r="U1430" i="1"/>
  <c r="GX1430" i="1"/>
  <c r="T1430" i="1"/>
  <c r="DG1161" i="3"/>
  <c r="Q1430" i="1"/>
  <c r="W1429" i="1"/>
  <c r="U1429" i="1"/>
  <c r="DF1157" i="3"/>
  <c r="W1431" i="1"/>
  <c r="V1431" i="1"/>
  <c r="P1431" i="1"/>
  <c r="GX1429" i="1"/>
  <c r="T1429" i="1"/>
  <c r="BZ1438" i="1"/>
  <c r="BZ1425" i="1" s="1"/>
  <c r="GX1431" i="1"/>
  <c r="S1431" i="1"/>
  <c r="AF1438" i="1" s="1"/>
  <c r="CD1438" i="1"/>
  <c r="AU1438" i="1" s="1"/>
  <c r="CC1438" i="1"/>
  <c r="CC1425" i="1" s="1"/>
  <c r="T1431" i="1"/>
  <c r="Q1431" i="1"/>
  <c r="V1429" i="1"/>
  <c r="P1429" i="1"/>
  <c r="GX1290" i="1"/>
  <c r="U1348" i="1"/>
  <c r="S1348" i="1"/>
  <c r="W1233" i="1"/>
  <c r="DG1149" i="3"/>
  <c r="U1355" i="1"/>
  <c r="V1352" i="1"/>
  <c r="DH1154" i="3"/>
  <c r="DF1065" i="3"/>
  <c r="DG1055" i="3"/>
  <c r="DH1132" i="3"/>
  <c r="DH1128" i="3"/>
  <c r="DH1108" i="3"/>
  <c r="DF1098" i="3"/>
  <c r="DJ1098" i="3" s="1"/>
  <c r="DH1094" i="3"/>
  <c r="DH1090" i="3"/>
  <c r="DG1087" i="3"/>
  <c r="P406" i="1"/>
  <c r="T1293" i="1"/>
  <c r="DF1128" i="3"/>
  <c r="DH1111" i="3"/>
  <c r="DF1055" i="3"/>
  <c r="DG886" i="3"/>
  <c r="Q1353" i="1"/>
  <c r="GX1345" i="1"/>
  <c r="W1304" i="1"/>
  <c r="V1303" i="1"/>
  <c r="W1290" i="1"/>
  <c r="DH1146" i="3"/>
  <c r="DI1120" i="3"/>
  <c r="DJ1120" i="3" s="1"/>
  <c r="DF1084" i="3"/>
  <c r="DH1064" i="3"/>
  <c r="DG1062" i="3"/>
  <c r="DJ1062" i="3" s="1"/>
  <c r="GX1343" i="1"/>
  <c r="DG948" i="3"/>
  <c r="DJ948" i="3" s="1"/>
  <c r="GX1349" i="1"/>
  <c r="W1343" i="1"/>
  <c r="DI1152" i="3"/>
  <c r="DF1090" i="3"/>
  <c r="DH1041" i="3"/>
  <c r="V1357" i="1"/>
  <c r="U1304" i="1"/>
  <c r="U1290" i="1"/>
  <c r="DH1152" i="3"/>
  <c r="CY1351" i="1"/>
  <c r="X1351" i="1" s="1"/>
  <c r="V1348" i="1"/>
  <c r="T1290" i="1"/>
  <c r="DH1038" i="3"/>
  <c r="DH1034" i="3"/>
  <c r="DG1031" i="3"/>
  <c r="DJ1031" i="3" s="1"/>
  <c r="DG1022" i="3"/>
  <c r="DJ1022" i="3" s="1"/>
  <c r="DG921" i="3"/>
  <c r="DJ921" i="3" s="1"/>
  <c r="DI1149" i="3"/>
  <c r="DJ1149" i="3" s="1"/>
  <c r="R1356" i="1"/>
  <c r="DF1149" i="3"/>
  <c r="V1356" i="1"/>
  <c r="W1355" i="1"/>
  <c r="Q1355" i="1"/>
  <c r="R1353" i="1"/>
  <c r="T1357" i="1"/>
  <c r="DF1154" i="3"/>
  <c r="DJ1154" i="3" s="1"/>
  <c r="W1357" i="1"/>
  <c r="U1357" i="1"/>
  <c r="W1353" i="1"/>
  <c r="DG1150" i="3"/>
  <c r="DJ1150" i="3" s="1"/>
  <c r="GX1357" i="1"/>
  <c r="S1357" i="1"/>
  <c r="GX1355" i="1"/>
  <c r="T1355" i="1"/>
  <c r="U1353" i="1"/>
  <c r="V1353" i="1"/>
  <c r="Q1357" i="1"/>
  <c r="T1356" i="1"/>
  <c r="U1356" i="1"/>
  <c r="DF1146" i="3"/>
  <c r="DJ1146" i="3" s="1"/>
  <c r="CC1359" i="1"/>
  <c r="CC1338" i="1" s="1"/>
  <c r="U1352" i="1"/>
  <c r="T1352" i="1"/>
  <c r="FQ1359" i="1"/>
  <c r="FQ1338" i="1" s="1"/>
  <c r="CZ1346" i="1"/>
  <c r="Y1346" i="1" s="1"/>
  <c r="P1348" i="1"/>
  <c r="W1348" i="1"/>
  <c r="T1349" i="1"/>
  <c r="DF1132" i="3"/>
  <c r="W1349" i="1"/>
  <c r="FU1359" i="1"/>
  <c r="FU1338" i="1" s="1"/>
  <c r="U1349" i="1"/>
  <c r="S1349" i="1"/>
  <c r="R1343" i="1"/>
  <c r="Q1343" i="1"/>
  <c r="R1342" i="1"/>
  <c r="DH1120" i="3"/>
  <c r="S1345" i="1"/>
  <c r="R1345" i="1"/>
  <c r="T1344" i="1"/>
  <c r="T1343" i="1"/>
  <c r="T1342" i="1"/>
  <c r="V1345" i="1"/>
  <c r="P1343" i="1"/>
  <c r="V1343" i="1"/>
  <c r="S1343" i="1"/>
  <c r="CY1341" i="1"/>
  <c r="X1341" i="1" s="1"/>
  <c r="Q1345" i="1"/>
  <c r="V1344" i="1"/>
  <c r="P1342" i="1"/>
  <c r="V1342" i="1"/>
  <c r="S1342" i="1"/>
  <c r="R1344" i="1"/>
  <c r="Q1344" i="1"/>
  <c r="BY1359" i="1"/>
  <c r="BY1338" i="1" s="1"/>
  <c r="P1344" i="1"/>
  <c r="Q1342" i="1"/>
  <c r="V1228" i="1"/>
  <c r="CP1298" i="1"/>
  <c r="O1298" i="1" s="1"/>
  <c r="GX1286" i="1"/>
  <c r="V1243" i="1"/>
  <c r="P1238" i="1"/>
  <c r="S1235" i="1"/>
  <c r="R1235" i="1"/>
  <c r="W1234" i="1"/>
  <c r="P1234" i="1"/>
  <c r="R785" i="1"/>
  <c r="R779" i="1"/>
  <c r="S1299" i="1"/>
  <c r="S1238" i="1"/>
  <c r="GX1234" i="1"/>
  <c r="S1229" i="1"/>
  <c r="T1228" i="1"/>
  <c r="T463" i="1"/>
  <c r="GX1300" i="1"/>
  <c r="FU1306" i="1"/>
  <c r="W1294" i="1"/>
  <c r="T1294" i="1"/>
  <c r="S1289" i="1"/>
  <c r="V1286" i="1"/>
  <c r="T1286" i="1"/>
  <c r="W1282" i="1"/>
  <c r="T1282" i="1"/>
  <c r="W1281" i="1"/>
  <c r="T1281" i="1"/>
  <c r="V1238" i="1"/>
  <c r="P785" i="1"/>
  <c r="W779" i="1"/>
  <c r="Q779" i="1"/>
  <c r="W778" i="1"/>
  <c r="Q778" i="1"/>
  <c r="DH1104" i="3"/>
  <c r="DH1101" i="3"/>
  <c r="DF1087" i="3"/>
  <c r="DH1077" i="3"/>
  <c r="DG1075" i="3"/>
  <c r="DH1058" i="3"/>
  <c r="DG931" i="3"/>
  <c r="DJ931" i="3" s="1"/>
  <c r="DG912" i="3"/>
  <c r="DJ912" i="3" s="1"/>
  <c r="DH765" i="3"/>
  <c r="DH1080" i="3"/>
  <c r="DG1078" i="3"/>
  <c r="DG1028" i="3"/>
  <c r="DJ1028" i="3" s="1"/>
  <c r="DF1022" i="3"/>
  <c r="U1234" i="1"/>
  <c r="U1299" i="1"/>
  <c r="U1235" i="1"/>
  <c r="T1234" i="1"/>
  <c r="U1229" i="1"/>
  <c r="U1225" i="1"/>
  <c r="V475" i="1"/>
  <c r="V463" i="1"/>
  <c r="P1299" i="1"/>
  <c r="V1282" i="1"/>
  <c r="CZ1240" i="1"/>
  <c r="Y1240" i="1" s="1"/>
  <c r="R1238" i="1"/>
  <c r="Q1238" i="1"/>
  <c r="GX1235" i="1"/>
  <c r="S1234" i="1"/>
  <c r="R1234" i="1"/>
  <c r="V1082" i="1"/>
  <c r="W935" i="1"/>
  <c r="T935" i="1"/>
  <c r="V474" i="1"/>
  <c r="T474" i="1"/>
  <c r="P467" i="1"/>
  <c r="S410" i="1"/>
  <c r="GX409" i="1"/>
  <c r="DF1094" i="3"/>
  <c r="DH1083" i="3"/>
  <c r="DG1081" i="3"/>
  <c r="DH1074" i="3"/>
  <c r="DG1072" i="3"/>
  <c r="DJ1072" i="3" s="1"/>
  <c r="DG1052" i="3"/>
  <c r="DJ1052" i="3" s="1"/>
  <c r="DG952" i="3"/>
  <c r="DJ952" i="3" s="1"/>
  <c r="DG805" i="3"/>
  <c r="DJ805" i="3" s="1"/>
  <c r="DH756" i="3"/>
  <c r="DF679" i="3"/>
  <c r="DH1118" i="3"/>
  <c r="DH1114" i="3"/>
  <c r="V1304" i="1"/>
  <c r="DF1118" i="3"/>
  <c r="DJ1118" i="3" s="1"/>
  <c r="DF1114" i="3"/>
  <c r="DI1110" i="3"/>
  <c r="DJ1110" i="3" s="1"/>
  <c r="DH1110" i="3"/>
  <c r="U1303" i="1"/>
  <c r="GX1303" i="1"/>
  <c r="T1303" i="1"/>
  <c r="DF1111" i="3"/>
  <c r="S1303" i="1"/>
  <c r="R1303" i="1"/>
  <c r="DI1100" i="3"/>
  <c r="DJ1100" i="3" s="1"/>
  <c r="V1299" i="1"/>
  <c r="V1300" i="1"/>
  <c r="T1300" i="1"/>
  <c r="U1300" i="1"/>
  <c r="S1300" i="1"/>
  <c r="P1300" i="1"/>
  <c r="Q1300" i="1"/>
  <c r="DF1108" i="3"/>
  <c r="DJ1108" i="3" s="1"/>
  <c r="DF1104" i="3"/>
  <c r="Q1299" i="1"/>
  <c r="DH1100" i="3"/>
  <c r="DF1101" i="3"/>
  <c r="DF1102" i="3"/>
  <c r="T1299" i="1"/>
  <c r="GX1296" i="1"/>
  <c r="S1296" i="1"/>
  <c r="R1296" i="1"/>
  <c r="Q1296" i="1"/>
  <c r="P1296" i="1"/>
  <c r="V1294" i="1"/>
  <c r="V1296" i="1"/>
  <c r="FQ1306" i="1"/>
  <c r="EH1306" i="1" s="1"/>
  <c r="W1296" i="1"/>
  <c r="T1296" i="1"/>
  <c r="S1295" i="1"/>
  <c r="R1295" i="1"/>
  <c r="Q1295" i="1"/>
  <c r="P1295" i="1"/>
  <c r="V1295" i="1"/>
  <c r="W1295" i="1"/>
  <c r="T1295" i="1"/>
  <c r="BY1306" i="1"/>
  <c r="AP1306" i="1" s="1"/>
  <c r="DI1086" i="3"/>
  <c r="DH1086" i="3"/>
  <c r="V1290" i="1"/>
  <c r="U1289" i="1"/>
  <c r="GX1289" i="1"/>
  <c r="T1289" i="1"/>
  <c r="R1289" i="1"/>
  <c r="DF1081" i="3"/>
  <c r="DF1078" i="3"/>
  <c r="DF1075" i="3"/>
  <c r="U1286" i="1"/>
  <c r="S1286" i="1"/>
  <c r="Q1286" i="1"/>
  <c r="DI1080" i="3"/>
  <c r="V1285" i="1"/>
  <c r="T1285" i="1"/>
  <c r="U1285" i="1"/>
  <c r="S1285" i="1"/>
  <c r="P1285" i="1"/>
  <c r="Q1285" i="1"/>
  <c r="DI1077" i="3"/>
  <c r="DH1068" i="3"/>
  <c r="DF1072" i="3"/>
  <c r="DI1074" i="3"/>
  <c r="GX1282" i="1"/>
  <c r="S1282" i="1"/>
  <c r="R1282" i="1"/>
  <c r="Q1282" i="1"/>
  <c r="P1282" i="1"/>
  <c r="S1281" i="1"/>
  <c r="R1281" i="1"/>
  <c r="Q1281" i="1"/>
  <c r="DF1068" i="3"/>
  <c r="P1281" i="1"/>
  <c r="V1281" i="1"/>
  <c r="U320" i="1"/>
  <c r="S161" i="1"/>
  <c r="DF932" i="3"/>
  <c r="DF883" i="3"/>
  <c r="DF719" i="3"/>
  <c r="BZ1245" i="1"/>
  <c r="BZ1220" i="1" s="1"/>
  <c r="P1233" i="1"/>
  <c r="GX1225" i="1"/>
  <c r="W1225" i="1"/>
  <c r="T1225" i="1"/>
  <c r="GX1224" i="1"/>
  <c r="W1224" i="1"/>
  <c r="FV1099" i="1"/>
  <c r="FV1060" i="1" s="1"/>
  <c r="V152" i="1"/>
  <c r="T152" i="1"/>
  <c r="DF1028" i="3"/>
  <c r="DG869" i="3"/>
  <c r="DJ869" i="3" s="1"/>
  <c r="U1007" i="1"/>
  <c r="GX997" i="1"/>
  <c r="DF63" i="3"/>
  <c r="DJ63" i="3" s="1"/>
  <c r="DG35" i="3"/>
  <c r="DJ35" i="3" s="1"/>
  <c r="R1073" i="1"/>
  <c r="R466" i="1"/>
  <c r="DF1062" i="3"/>
  <c r="DF1058" i="3"/>
  <c r="DG1025" i="3"/>
  <c r="DJ1025" i="3" s="1"/>
  <c r="DI951" i="3"/>
  <c r="DJ951" i="3" s="1"/>
  <c r="DF886" i="3"/>
  <c r="DJ886" i="3" s="1"/>
  <c r="R1224" i="1"/>
  <c r="Q1224" i="1"/>
  <c r="U1083" i="1"/>
  <c r="W1075" i="1"/>
  <c r="Q1075" i="1"/>
  <c r="W1074" i="1"/>
  <c r="Q1074" i="1"/>
  <c r="W1073" i="1"/>
  <c r="Q1073" i="1"/>
  <c r="W1072" i="1"/>
  <c r="Q1072" i="1"/>
  <c r="W1002" i="1"/>
  <c r="V1002" i="1"/>
  <c r="BY957" i="1"/>
  <c r="AP957" i="1" s="1"/>
  <c r="AP930" i="1" s="1"/>
  <c r="V941" i="1"/>
  <c r="T941" i="1"/>
  <c r="W936" i="1"/>
  <c r="W840" i="1"/>
  <c r="Q840" i="1"/>
  <c r="W839" i="1"/>
  <c r="Q839" i="1"/>
  <c r="W466" i="1"/>
  <c r="Q466" i="1"/>
  <c r="GX1243" i="1"/>
  <c r="T1239" i="1"/>
  <c r="P1224" i="1"/>
  <c r="V1075" i="1"/>
  <c r="P1075" i="1"/>
  <c r="V1074" i="1"/>
  <c r="P1074" i="1"/>
  <c r="V1073" i="1"/>
  <c r="P1073" i="1"/>
  <c r="V1072" i="1"/>
  <c r="P1072" i="1"/>
  <c r="V840" i="1"/>
  <c r="P840" i="1"/>
  <c r="V839" i="1"/>
  <c r="P839" i="1"/>
  <c r="U467" i="1"/>
  <c r="U161" i="1"/>
  <c r="T161" i="1"/>
  <c r="DG1045" i="3"/>
  <c r="W152" i="1"/>
  <c r="DF1042" i="3"/>
  <c r="DF1023" i="3"/>
  <c r="DJ1023" i="3" s="1"/>
  <c r="DF809" i="3"/>
  <c r="DF701" i="3"/>
  <c r="DF120" i="3"/>
  <c r="DF93" i="3"/>
  <c r="U1243" i="1"/>
  <c r="T1233" i="1"/>
  <c r="V1225" i="1"/>
  <c r="V1224" i="1"/>
  <c r="U1075" i="1"/>
  <c r="U1074" i="1"/>
  <c r="U1073" i="1"/>
  <c r="U1072" i="1"/>
  <c r="BY1028" i="1"/>
  <c r="AP1028" i="1" s="1"/>
  <c r="AP989" i="1" s="1"/>
  <c r="V1007" i="1"/>
  <c r="R861" i="1"/>
  <c r="U839" i="1"/>
  <c r="DG915" i="3"/>
  <c r="DJ915" i="3" s="1"/>
  <c r="DG879" i="3"/>
  <c r="DJ879" i="3" s="1"/>
  <c r="DG875" i="3"/>
  <c r="DJ875" i="3" s="1"/>
  <c r="FU1245" i="1"/>
  <c r="FU1220" i="1" s="1"/>
  <c r="T1242" i="1"/>
  <c r="S1243" i="1"/>
  <c r="DI1064" i="3"/>
  <c r="T1243" i="1"/>
  <c r="FQ1245" i="1"/>
  <c r="EH1245" i="1" s="1"/>
  <c r="R1243" i="1"/>
  <c r="P1242" i="1"/>
  <c r="Q1242" i="1"/>
  <c r="GX1242" i="1"/>
  <c r="W1242" i="1"/>
  <c r="V1242" i="1"/>
  <c r="S1242" i="1"/>
  <c r="CY1240" i="1"/>
  <c r="X1240" i="1" s="1"/>
  <c r="GX1239" i="1"/>
  <c r="CC1245" i="1"/>
  <c r="CC1220" i="1" s="1"/>
  <c r="DH1048" i="3"/>
  <c r="DF1052" i="3"/>
  <c r="DF1045" i="3"/>
  <c r="V1239" i="1"/>
  <c r="W1239" i="1"/>
  <c r="U1239" i="1"/>
  <c r="DI1054" i="3"/>
  <c r="S1239" i="1"/>
  <c r="DH1054" i="3"/>
  <c r="R1239" i="1"/>
  <c r="Q1239" i="1"/>
  <c r="P1239" i="1"/>
  <c r="DF1048" i="3"/>
  <c r="BY1245" i="1"/>
  <c r="DH1040" i="3"/>
  <c r="DF1034" i="3"/>
  <c r="T1235" i="1"/>
  <c r="DI1044" i="3"/>
  <c r="V1233" i="1"/>
  <c r="DH1044" i="3"/>
  <c r="DI1040" i="3"/>
  <c r="DJ1040" i="3" s="1"/>
  <c r="W1235" i="1"/>
  <c r="P1235" i="1"/>
  <c r="V1235" i="1"/>
  <c r="DF1041" i="3"/>
  <c r="V1232" i="1"/>
  <c r="V1234" i="1"/>
  <c r="U1232" i="1"/>
  <c r="GX1232" i="1"/>
  <c r="T1232" i="1"/>
  <c r="S1232" i="1"/>
  <c r="R1232" i="1"/>
  <c r="DF1038" i="3"/>
  <c r="DJ1038" i="3" s="1"/>
  <c r="U1228" i="1"/>
  <c r="S1228" i="1"/>
  <c r="DF1031" i="3"/>
  <c r="V1229" i="1"/>
  <c r="T1229" i="1"/>
  <c r="P1229" i="1"/>
  <c r="R1229" i="1"/>
  <c r="P1228" i="1"/>
  <c r="R1228" i="1"/>
  <c r="R1225" i="1"/>
  <c r="DF1025" i="3"/>
  <c r="S1225" i="1"/>
  <c r="Q1225" i="1"/>
  <c r="P1225" i="1"/>
  <c r="S1224" i="1"/>
  <c r="T1224" i="1"/>
  <c r="DG936" i="3"/>
  <c r="DG932" i="3"/>
  <c r="DJ932" i="3" s="1"/>
  <c r="DG918" i="3"/>
  <c r="DJ918" i="3" s="1"/>
  <c r="DG885" i="3"/>
  <c r="DJ885" i="3" s="1"/>
  <c r="P1011" i="1"/>
  <c r="DF948" i="3"/>
  <c r="R1075" i="1"/>
  <c r="T936" i="1"/>
  <c r="R778" i="1"/>
  <c r="DG935" i="3"/>
  <c r="GX1011" i="1"/>
  <c r="GX1004" i="1"/>
  <c r="T1004" i="1"/>
  <c r="P774" i="1"/>
  <c r="DF869" i="3"/>
  <c r="DH865" i="3"/>
  <c r="DG861" i="3"/>
  <c r="DG946" i="3"/>
  <c r="FU957" i="1"/>
  <c r="FU930" i="1" s="1"/>
  <c r="V467" i="1"/>
  <c r="DF915" i="3"/>
  <c r="DF885" i="3"/>
  <c r="DG882" i="3"/>
  <c r="DH707" i="3"/>
  <c r="U941" i="1"/>
  <c r="S941" i="1"/>
  <c r="DG939" i="3"/>
  <c r="DF935" i="3"/>
  <c r="DG916" i="3"/>
  <c r="T1002" i="1"/>
  <c r="DH801" i="3"/>
  <c r="GX1075" i="1"/>
  <c r="GX1073" i="1"/>
  <c r="DH949" i="3"/>
  <c r="DG945" i="3"/>
  <c r="DG938" i="3"/>
  <c r="DJ938" i="3" s="1"/>
  <c r="DG865" i="3"/>
  <c r="W1083" i="1"/>
  <c r="S1079" i="1"/>
  <c r="V1004" i="1"/>
  <c r="U1004" i="1"/>
  <c r="W1003" i="1"/>
  <c r="W934" i="1"/>
  <c r="DF875" i="3"/>
  <c r="DG872" i="3"/>
  <c r="T1082" i="1"/>
  <c r="DG949" i="3"/>
  <c r="S1082" i="1"/>
  <c r="P1082" i="1"/>
  <c r="DF952" i="3"/>
  <c r="DH948" i="3"/>
  <c r="DF945" i="3"/>
  <c r="S1083" i="1"/>
  <c r="P1083" i="1"/>
  <c r="DH952" i="3"/>
  <c r="DH951" i="3"/>
  <c r="V1083" i="1"/>
  <c r="T1083" i="1"/>
  <c r="DF949" i="3"/>
  <c r="DJ949" i="3" s="1"/>
  <c r="DH945" i="3"/>
  <c r="DI941" i="3"/>
  <c r="DJ941" i="3" s="1"/>
  <c r="DH939" i="3"/>
  <c r="CP1076" i="1"/>
  <c r="O1076" i="1" s="1"/>
  <c r="DG942" i="3"/>
  <c r="DJ942" i="3" s="1"/>
  <c r="DF939" i="3"/>
  <c r="DJ939" i="3" s="1"/>
  <c r="R1079" i="1"/>
  <c r="Q1079" i="1"/>
  <c r="DH942" i="3"/>
  <c r="DH941" i="3"/>
  <c r="T1079" i="1"/>
  <c r="DF942" i="3"/>
  <c r="P1078" i="1"/>
  <c r="V1078" i="1"/>
  <c r="DI938" i="3"/>
  <c r="DH935" i="3"/>
  <c r="DH938" i="3"/>
  <c r="R1078" i="1"/>
  <c r="CY1078" i="1" s="1"/>
  <c r="X1078" i="1" s="1"/>
  <c r="CZ1076" i="1"/>
  <c r="Y1076" i="1" s="1"/>
  <c r="DH931" i="3"/>
  <c r="DF931" i="3"/>
  <c r="S1073" i="1"/>
  <c r="S1075" i="1"/>
  <c r="GX1074" i="1"/>
  <c r="S1074" i="1"/>
  <c r="GX1072" i="1"/>
  <c r="S1072" i="1"/>
  <c r="DH927" i="3"/>
  <c r="DG925" i="3"/>
  <c r="DJ925" i="3" s="1"/>
  <c r="R1074" i="1"/>
  <c r="R1072" i="1"/>
  <c r="CP1070" i="1"/>
  <c r="O1070" i="1" s="1"/>
  <c r="DI927" i="3"/>
  <c r="T1069" i="1"/>
  <c r="S1069" i="1"/>
  <c r="DG919" i="3"/>
  <c r="P1069" i="1"/>
  <c r="R1069" i="1"/>
  <c r="U1068" i="1"/>
  <c r="T1068" i="1"/>
  <c r="S1068" i="1"/>
  <c r="DF921" i="3"/>
  <c r="P1068" i="1"/>
  <c r="R1068" i="1"/>
  <c r="DG922" i="3"/>
  <c r="W1068" i="1"/>
  <c r="U1069" i="1"/>
  <c r="DF918" i="3"/>
  <c r="DH921" i="3"/>
  <c r="W1069" i="1"/>
  <c r="DH918" i="3"/>
  <c r="P1064" i="1"/>
  <c r="CD1099" i="1"/>
  <c r="AU1099" i="1" s="1"/>
  <c r="DF912" i="3"/>
  <c r="FU1099" i="1"/>
  <c r="FU1060" i="1" s="1"/>
  <c r="DH915" i="3"/>
  <c r="DG913" i="3"/>
  <c r="FQ1099" i="1"/>
  <c r="FQ1060" i="1" s="1"/>
  <c r="V1065" i="1"/>
  <c r="T1065" i="1"/>
  <c r="R1065" i="1"/>
  <c r="S1065" i="1"/>
  <c r="P1065" i="1"/>
  <c r="FR1099" i="1"/>
  <c r="FY1099" i="1" s="1"/>
  <c r="BY1099" i="1"/>
  <c r="BY1060" i="1" s="1"/>
  <c r="V1064" i="1"/>
  <c r="T1064" i="1"/>
  <c r="R1064" i="1"/>
  <c r="S1064" i="1"/>
  <c r="DH912" i="3"/>
  <c r="CC1099" i="1"/>
  <c r="CC1060" i="1" s="1"/>
  <c r="BZ1099" i="1"/>
  <c r="CG1099" i="1" s="1"/>
  <c r="CP1062" i="1"/>
  <c r="O1062" i="1" s="1"/>
  <c r="W1012" i="1"/>
  <c r="P1002" i="1"/>
  <c r="R1001" i="1"/>
  <c r="Q1001" i="1"/>
  <c r="T934" i="1"/>
  <c r="DG866" i="3"/>
  <c r="DG756" i="3"/>
  <c r="U1002" i="1"/>
  <c r="DG697" i="3"/>
  <c r="DJ697" i="3" s="1"/>
  <c r="DG685" i="3"/>
  <c r="DJ685" i="3" s="1"/>
  <c r="DG714" i="3"/>
  <c r="DJ714" i="3" s="1"/>
  <c r="W998" i="1"/>
  <c r="V940" i="1"/>
  <c r="T940" i="1"/>
  <c r="W937" i="1"/>
  <c r="T937" i="1"/>
  <c r="DI238" i="3"/>
  <c r="S1008" i="1"/>
  <c r="S1002" i="1"/>
  <c r="GX1001" i="1"/>
  <c r="V998" i="1"/>
  <c r="T998" i="1"/>
  <c r="S994" i="1"/>
  <c r="DF861" i="3"/>
  <c r="DH807" i="3"/>
  <c r="DH734" i="3"/>
  <c r="P1003" i="1"/>
  <c r="R1002" i="1"/>
  <c r="Q1002" i="1"/>
  <c r="U998" i="1"/>
  <c r="S998" i="1"/>
  <c r="GX1012" i="1"/>
  <c r="S1011" i="1"/>
  <c r="R1011" i="1"/>
  <c r="U1012" i="1"/>
  <c r="T1012" i="1"/>
  <c r="FQ1028" i="1"/>
  <c r="EH1028" i="1" s="1"/>
  <c r="V1011" i="1"/>
  <c r="W1011" i="1"/>
  <c r="DH881" i="3"/>
  <c r="DF882" i="3"/>
  <c r="DH885" i="3"/>
  <c r="S1012" i="1"/>
  <c r="R1012" i="1"/>
  <c r="P1012" i="1"/>
  <c r="V1012" i="1"/>
  <c r="DI881" i="3"/>
  <c r="DF879" i="3"/>
  <c r="U1011" i="1"/>
  <c r="W1007" i="1"/>
  <c r="T1007" i="1"/>
  <c r="DF872" i="3"/>
  <c r="DG876" i="3"/>
  <c r="DH875" i="3"/>
  <c r="GX1008" i="1"/>
  <c r="R1008" i="1"/>
  <c r="Q1008" i="1"/>
  <c r="CY1006" i="1"/>
  <c r="X1006" i="1" s="1"/>
  <c r="V1008" i="1"/>
  <c r="DF876" i="3"/>
  <c r="DJ876" i="3" s="1"/>
  <c r="U1008" i="1"/>
  <c r="CC1028" i="1"/>
  <c r="CC989" i="1" s="1"/>
  <c r="DI871" i="3"/>
  <c r="DH871" i="3"/>
  <c r="GX1007" i="1"/>
  <c r="R1007" i="1"/>
  <c r="CY1007" i="1" s="1"/>
  <c r="X1007" i="1" s="1"/>
  <c r="Q1007" i="1"/>
  <c r="T1001" i="1"/>
  <c r="FU1028" i="1"/>
  <c r="FU989" i="1" s="1"/>
  <c r="DG862" i="3"/>
  <c r="GX1003" i="1"/>
  <c r="T1003" i="1"/>
  <c r="GX1002" i="1"/>
  <c r="DF866" i="3"/>
  <c r="DJ866" i="3" s="1"/>
  <c r="DG858" i="3"/>
  <c r="DJ858" i="3" s="1"/>
  <c r="FR1028" i="1"/>
  <c r="FR989" i="1" s="1"/>
  <c r="DF865" i="3"/>
  <c r="DJ865" i="3" s="1"/>
  <c r="DF862" i="3"/>
  <c r="S1004" i="1"/>
  <c r="R1004" i="1"/>
  <c r="Q1004" i="1"/>
  <c r="DH861" i="3"/>
  <c r="W1004" i="1"/>
  <c r="P1004" i="1"/>
  <c r="R1003" i="1"/>
  <c r="Q1003" i="1"/>
  <c r="BZ1028" i="1"/>
  <c r="BZ989" i="1" s="1"/>
  <c r="V1003" i="1"/>
  <c r="S1001" i="1"/>
  <c r="W1001" i="1"/>
  <c r="P1001" i="1"/>
  <c r="S1003" i="1"/>
  <c r="V1001" i="1"/>
  <c r="DF858" i="3"/>
  <c r="P998" i="1"/>
  <c r="R998" i="1"/>
  <c r="V997" i="1"/>
  <c r="T997" i="1"/>
  <c r="GX998" i="1"/>
  <c r="U997" i="1"/>
  <c r="S997" i="1"/>
  <c r="P997" i="1"/>
  <c r="R997" i="1"/>
  <c r="FV1028" i="1"/>
  <c r="EM1028" i="1" s="1"/>
  <c r="GX994" i="1"/>
  <c r="W994" i="1"/>
  <c r="T994" i="1"/>
  <c r="GX993" i="1"/>
  <c r="W993" i="1"/>
  <c r="T993" i="1"/>
  <c r="P994" i="1"/>
  <c r="V994" i="1"/>
  <c r="U994" i="1"/>
  <c r="R994" i="1"/>
  <c r="P993" i="1"/>
  <c r="V993" i="1"/>
  <c r="U993" i="1"/>
  <c r="R993" i="1"/>
  <c r="CY993" i="1" s="1"/>
  <c r="X993" i="1" s="1"/>
  <c r="P941" i="1"/>
  <c r="R941" i="1"/>
  <c r="S860" i="1"/>
  <c r="Q857" i="1"/>
  <c r="R857" i="1"/>
  <c r="P392" i="1"/>
  <c r="P331" i="1"/>
  <c r="P313" i="1"/>
  <c r="R312" i="1"/>
  <c r="GX231" i="1"/>
  <c r="T222" i="1"/>
  <c r="DG766" i="3"/>
  <c r="DJ766" i="3" s="1"/>
  <c r="T395" i="1"/>
  <c r="DG797" i="3"/>
  <c r="R935" i="1"/>
  <c r="GX395" i="1"/>
  <c r="U388" i="1"/>
  <c r="V331" i="1"/>
  <c r="W313" i="1"/>
  <c r="V313" i="1"/>
  <c r="S231" i="1"/>
  <c r="R213" i="1"/>
  <c r="S213" i="1"/>
  <c r="FQ501" i="1"/>
  <c r="FQ458" i="1" s="1"/>
  <c r="DF816" i="3"/>
  <c r="DF698" i="3"/>
  <c r="DJ698" i="3" s="1"/>
  <c r="W941" i="1"/>
  <c r="V937" i="1"/>
  <c r="S937" i="1"/>
  <c r="V936" i="1"/>
  <c r="V935" i="1"/>
  <c r="S935" i="1"/>
  <c r="V934" i="1"/>
  <c r="CY933" i="1"/>
  <c r="X933" i="1" s="1"/>
  <c r="W857" i="1"/>
  <c r="T313" i="1"/>
  <c r="DF797" i="3"/>
  <c r="DG779" i="3"/>
  <c r="DH740" i="3"/>
  <c r="DG107" i="3"/>
  <c r="DJ107" i="3" s="1"/>
  <c r="DG53" i="3"/>
  <c r="CD957" i="1"/>
  <c r="CD930" i="1" s="1"/>
  <c r="U937" i="1"/>
  <c r="U936" i="1"/>
  <c r="U935" i="1"/>
  <c r="U934" i="1"/>
  <c r="S313" i="1"/>
  <c r="CY233" i="1"/>
  <c r="X233" i="1" s="1"/>
  <c r="DG752" i="3"/>
  <c r="DG749" i="3"/>
  <c r="DJ749" i="3" s="1"/>
  <c r="DG746" i="3"/>
  <c r="DJ746" i="3" s="1"/>
  <c r="DH737" i="3"/>
  <c r="DF714" i="3"/>
  <c r="DG711" i="3"/>
  <c r="Q845" i="1"/>
  <c r="FQ957" i="1"/>
  <c r="EH957" i="1" s="1"/>
  <c r="P966" i="1" s="1"/>
  <c r="GX396" i="1"/>
  <c r="S392" i="1"/>
  <c r="CY392" i="1" s="1"/>
  <c r="X392" i="1" s="1"/>
  <c r="W388" i="1"/>
  <c r="R331" i="1"/>
  <c r="R313" i="1"/>
  <c r="Q313" i="1"/>
  <c r="DG815" i="3"/>
  <c r="DG812" i="3"/>
  <c r="DJ812" i="3" s="1"/>
  <c r="CC957" i="1"/>
  <c r="AT957" i="1" s="1"/>
  <c r="DF815" i="3"/>
  <c r="DH815" i="3"/>
  <c r="FV957" i="1"/>
  <c r="FV930" i="1" s="1"/>
  <c r="DF812" i="3"/>
  <c r="U940" i="1"/>
  <c r="S940" i="1"/>
  <c r="P940" i="1"/>
  <c r="R940" i="1"/>
  <c r="W940" i="1"/>
  <c r="R937" i="1"/>
  <c r="DG802" i="3"/>
  <c r="P937" i="1"/>
  <c r="P935" i="1"/>
  <c r="DF805" i="3"/>
  <c r="BZ957" i="1"/>
  <c r="BZ930" i="1" s="1"/>
  <c r="DG798" i="3"/>
  <c r="DG801" i="3"/>
  <c r="FR957" i="1"/>
  <c r="FR930" i="1" s="1"/>
  <c r="GX937" i="1"/>
  <c r="GX935" i="1"/>
  <c r="DI807" i="3"/>
  <c r="R936" i="1"/>
  <c r="CZ936" i="1" s="1"/>
  <c r="Y936" i="1" s="1"/>
  <c r="R934" i="1"/>
  <c r="CY934" i="1" s="1"/>
  <c r="X934" i="1" s="1"/>
  <c r="P936" i="1"/>
  <c r="P934" i="1"/>
  <c r="DF801" i="3"/>
  <c r="DJ801" i="3" s="1"/>
  <c r="DF798" i="3"/>
  <c r="DF802" i="3"/>
  <c r="DJ802" i="3" s="1"/>
  <c r="DH797" i="3"/>
  <c r="GX936" i="1"/>
  <c r="GX934" i="1"/>
  <c r="P845" i="1"/>
  <c r="V783" i="1"/>
  <c r="T783" i="1"/>
  <c r="S323" i="1"/>
  <c r="U227" i="1"/>
  <c r="GX106" i="1"/>
  <c r="V106" i="1"/>
  <c r="DG759" i="3"/>
  <c r="DJ759" i="3" s="1"/>
  <c r="DG317" i="3"/>
  <c r="T323" i="1"/>
  <c r="DF789" i="3"/>
  <c r="DJ789" i="3" s="1"/>
  <c r="DF236" i="3"/>
  <c r="DF226" i="3"/>
  <c r="V858" i="1"/>
  <c r="W845" i="1"/>
  <c r="R793" i="1"/>
  <c r="W383" i="1"/>
  <c r="Q383" i="1"/>
  <c r="S105" i="1"/>
  <c r="CZ105" i="1" s="1"/>
  <c r="Y105" i="1" s="1"/>
  <c r="DG793" i="3"/>
  <c r="DJ793" i="3" s="1"/>
  <c r="DH755" i="3"/>
  <c r="DG721" i="3"/>
  <c r="DG707" i="3"/>
  <c r="DJ707" i="3" s="1"/>
  <c r="DF395" i="3"/>
  <c r="W793" i="1"/>
  <c r="Q793" i="1"/>
  <c r="W792" i="1"/>
  <c r="Q792" i="1"/>
  <c r="W395" i="1"/>
  <c r="W327" i="1"/>
  <c r="Q327" i="1"/>
  <c r="W326" i="1"/>
  <c r="W171" i="1"/>
  <c r="Q171" i="1"/>
  <c r="V167" i="1"/>
  <c r="DG390" i="3"/>
  <c r="DJ390" i="3" s="1"/>
  <c r="T793" i="1"/>
  <c r="DF717" i="3"/>
  <c r="DF705" i="3"/>
  <c r="U845" i="1"/>
  <c r="V793" i="1"/>
  <c r="P793" i="1"/>
  <c r="V792" i="1"/>
  <c r="P792" i="1"/>
  <c r="Q388" i="1"/>
  <c r="GX383" i="1"/>
  <c r="R383" i="1"/>
  <c r="V327" i="1"/>
  <c r="P327" i="1"/>
  <c r="GX323" i="1"/>
  <c r="DG743" i="3"/>
  <c r="DJ743" i="3" s="1"/>
  <c r="DG740" i="3"/>
  <c r="DJ740" i="3" s="1"/>
  <c r="U171" i="1"/>
  <c r="DF764" i="3"/>
  <c r="DG174" i="3"/>
  <c r="S858" i="1"/>
  <c r="R845" i="1"/>
  <c r="U793" i="1"/>
  <c r="U792" i="1"/>
  <c r="W409" i="1"/>
  <c r="R395" i="1"/>
  <c r="T383" i="1"/>
  <c r="U327" i="1"/>
  <c r="U323" i="1"/>
  <c r="DH789" i="3"/>
  <c r="S844" i="1"/>
  <c r="U832" i="1"/>
  <c r="DH763" i="3"/>
  <c r="DF686" i="3"/>
  <c r="DJ686" i="3" s="1"/>
  <c r="DF680" i="3"/>
  <c r="DF58" i="3"/>
  <c r="DJ58" i="3" s="1"/>
  <c r="S862" i="1"/>
  <c r="P858" i="1"/>
  <c r="S846" i="1"/>
  <c r="CD795" i="1"/>
  <c r="AU795" i="1" s="1"/>
  <c r="V771" i="1"/>
  <c r="T771" i="1"/>
  <c r="V387" i="1"/>
  <c r="P387" i="1"/>
  <c r="GX309" i="1"/>
  <c r="U309" i="1"/>
  <c r="CY219" i="1"/>
  <c r="X219" i="1" s="1"/>
  <c r="DF790" i="3"/>
  <c r="DG763" i="3"/>
  <c r="DG694" i="3"/>
  <c r="DJ694" i="3" s="1"/>
  <c r="DG400" i="3"/>
  <c r="DJ400" i="3" s="1"/>
  <c r="V836" i="1"/>
  <c r="DG790" i="3"/>
  <c r="DF683" i="3"/>
  <c r="DF216" i="3"/>
  <c r="DF145" i="3"/>
  <c r="U860" i="1"/>
  <c r="T849" i="1"/>
  <c r="S849" i="1"/>
  <c r="T836" i="1"/>
  <c r="U387" i="1"/>
  <c r="DG786" i="3"/>
  <c r="DJ786" i="3" s="1"/>
  <c r="DG755" i="3"/>
  <c r="DH725" i="3"/>
  <c r="DH715" i="3"/>
  <c r="DF711" i="3"/>
  <c r="DF707" i="3"/>
  <c r="DG688" i="3"/>
  <c r="DJ688" i="3" s="1"/>
  <c r="DH376" i="3"/>
  <c r="DG366" i="3"/>
  <c r="DJ366" i="3" s="1"/>
  <c r="DG160" i="3"/>
  <c r="DJ160" i="3" s="1"/>
  <c r="DI119" i="3"/>
  <c r="DF107" i="3"/>
  <c r="Q387" i="1"/>
  <c r="DI400" i="3"/>
  <c r="W861" i="1"/>
  <c r="U858" i="1"/>
  <c r="BZ795" i="1"/>
  <c r="BZ766" i="1" s="1"/>
  <c r="P405" i="1"/>
  <c r="T387" i="1"/>
  <c r="DG731" i="3"/>
  <c r="DG387" i="3"/>
  <c r="W387" i="1"/>
  <c r="V862" i="1"/>
  <c r="P862" i="1"/>
  <c r="T861" i="1"/>
  <c r="W854" i="1"/>
  <c r="T850" i="1"/>
  <c r="GX779" i="1"/>
  <c r="GX387" i="1"/>
  <c r="T106" i="1"/>
  <c r="DG794" i="3"/>
  <c r="DI714" i="3"/>
  <c r="U862" i="1"/>
  <c r="W862" i="1"/>
  <c r="GX405" i="1"/>
  <c r="W397" i="1"/>
  <c r="V395" i="1"/>
  <c r="R387" i="1"/>
  <c r="CY387" i="1" s="1"/>
  <c r="X387" i="1" s="1"/>
  <c r="DI789" i="3"/>
  <c r="DH768" i="3"/>
  <c r="DH56" i="3"/>
  <c r="BZ864" i="1"/>
  <c r="BZ827" i="1" s="1"/>
  <c r="Q859" i="1"/>
  <c r="R859" i="1"/>
  <c r="GX858" i="1"/>
  <c r="W858" i="1"/>
  <c r="T857" i="1"/>
  <c r="DF786" i="3"/>
  <c r="Q858" i="1"/>
  <c r="DF793" i="3"/>
  <c r="FR864" i="1"/>
  <c r="FR827" i="1" s="1"/>
  <c r="Q860" i="1"/>
  <c r="R860" i="1"/>
  <c r="DF794" i="3"/>
  <c r="DJ794" i="3" s="1"/>
  <c r="V860" i="1"/>
  <c r="P860" i="1"/>
  <c r="R858" i="1"/>
  <c r="DH793" i="3"/>
  <c r="Q862" i="1"/>
  <c r="R862" i="1"/>
  <c r="GX860" i="1"/>
  <c r="W860" i="1"/>
  <c r="S861" i="1"/>
  <c r="V859" i="1"/>
  <c r="P859" i="1"/>
  <c r="S857" i="1"/>
  <c r="W859" i="1"/>
  <c r="GX861" i="1"/>
  <c r="T859" i="1"/>
  <c r="GX857" i="1"/>
  <c r="V861" i="1"/>
  <c r="P861" i="1"/>
  <c r="S859" i="1"/>
  <c r="V857" i="1"/>
  <c r="P857" i="1"/>
  <c r="CD864" i="1"/>
  <c r="CD827" i="1" s="1"/>
  <c r="GX859" i="1"/>
  <c r="GX854" i="1"/>
  <c r="T854" i="1"/>
  <c r="U854" i="1"/>
  <c r="GX853" i="1"/>
  <c r="T853" i="1"/>
  <c r="DF777" i="3"/>
  <c r="DJ777" i="3" s="1"/>
  <c r="U853" i="1"/>
  <c r="DF779" i="3"/>
  <c r="DG776" i="3"/>
  <c r="DJ776" i="3" s="1"/>
  <c r="S853" i="1"/>
  <c r="R853" i="1"/>
  <c r="P853" i="1"/>
  <c r="S854" i="1"/>
  <c r="R854" i="1"/>
  <c r="DH779" i="3"/>
  <c r="P854" i="1"/>
  <c r="V854" i="1"/>
  <c r="V853" i="1"/>
  <c r="DF776" i="3"/>
  <c r="P849" i="1"/>
  <c r="DG769" i="3"/>
  <c r="W849" i="1"/>
  <c r="DH767" i="3"/>
  <c r="DI768" i="3"/>
  <c r="DJ768" i="3" s="1"/>
  <c r="S850" i="1"/>
  <c r="P850" i="1"/>
  <c r="U849" i="1"/>
  <c r="DG768" i="3"/>
  <c r="W850" i="1"/>
  <c r="V850" i="1"/>
  <c r="U850" i="1"/>
  <c r="DF769" i="3"/>
  <c r="DG767" i="3"/>
  <c r="DF759" i="3"/>
  <c r="T844" i="1"/>
  <c r="Q846" i="1"/>
  <c r="GX845" i="1"/>
  <c r="V846" i="1"/>
  <c r="T846" i="1"/>
  <c r="W844" i="1"/>
  <c r="R846" i="1"/>
  <c r="GX844" i="1"/>
  <c r="V844" i="1"/>
  <c r="U844" i="1"/>
  <c r="DI759" i="3"/>
  <c r="R844" i="1"/>
  <c r="P846" i="1"/>
  <c r="P844" i="1"/>
  <c r="GX846" i="1"/>
  <c r="W846" i="1"/>
  <c r="U846" i="1"/>
  <c r="DI752" i="3"/>
  <c r="DJ752" i="3" s="1"/>
  <c r="T845" i="1"/>
  <c r="S845" i="1"/>
  <c r="V843" i="1"/>
  <c r="T843" i="1"/>
  <c r="DI756" i="3"/>
  <c r="DI755" i="3"/>
  <c r="DH752" i="3"/>
  <c r="R843" i="1"/>
  <c r="S843" i="1"/>
  <c r="P843" i="1"/>
  <c r="GX839" i="1"/>
  <c r="R839" i="1"/>
  <c r="DF746" i="3"/>
  <c r="GX840" i="1"/>
  <c r="S840" i="1"/>
  <c r="R840" i="1"/>
  <c r="U840" i="1"/>
  <c r="DH746" i="3"/>
  <c r="S839" i="1"/>
  <c r="FU864" i="1"/>
  <c r="FU827" i="1" s="1"/>
  <c r="FQ864" i="1"/>
  <c r="FQ827" i="1" s="1"/>
  <c r="U836" i="1"/>
  <c r="S836" i="1"/>
  <c r="P836" i="1"/>
  <c r="R836" i="1"/>
  <c r="W836" i="1"/>
  <c r="W835" i="1"/>
  <c r="CC864" i="1"/>
  <c r="CC827" i="1" s="1"/>
  <c r="U835" i="1"/>
  <c r="T835" i="1"/>
  <c r="S835" i="1"/>
  <c r="P835" i="1"/>
  <c r="R835" i="1"/>
  <c r="V832" i="1"/>
  <c r="T832" i="1"/>
  <c r="R832" i="1"/>
  <c r="S832" i="1"/>
  <c r="P832" i="1"/>
  <c r="DG737" i="3"/>
  <c r="DJ737" i="3" s="1"/>
  <c r="V831" i="1"/>
  <c r="T831" i="1"/>
  <c r="R831" i="1"/>
  <c r="S831" i="1"/>
  <c r="BY864" i="1"/>
  <c r="BY827" i="1" s="1"/>
  <c r="P831" i="1"/>
  <c r="T789" i="1"/>
  <c r="T480" i="1"/>
  <c r="W467" i="1"/>
  <c r="GX391" i="1"/>
  <c r="DG691" i="3"/>
  <c r="DJ691" i="3" s="1"/>
  <c r="R774" i="1"/>
  <c r="Q409" i="1"/>
  <c r="DH724" i="3"/>
  <c r="DG718" i="3"/>
  <c r="DJ718" i="3" s="1"/>
  <c r="DI357" i="3"/>
  <c r="W774" i="1"/>
  <c r="P481" i="1"/>
  <c r="W323" i="1"/>
  <c r="T167" i="1"/>
  <c r="P165" i="1"/>
  <c r="DH313" i="3"/>
  <c r="DI393" i="3"/>
  <c r="DJ393" i="3" s="1"/>
  <c r="DG372" i="3"/>
  <c r="T467" i="1"/>
  <c r="DF721" i="3"/>
  <c r="DG715" i="3"/>
  <c r="DF697" i="3"/>
  <c r="S779" i="1"/>
  <c r="Q395" i="1"/>
  <c r="CP389" i="1"/>
  <c r="O389" i="1" s="1"/>
  <c r="DG725" i="3"/>
  <c r="DF358" i="3"/>
  <c r="DJ358" i="3" s="1"/>
  <c r="CP791" i="1"/>
  <c r="O791" i="1" s="1"/>
  <c r="DI727" i="3"/>
  <c r="DJ727" i="3" s="1"/>
  <c r="DG724" i="3"/>
  <c r="DJ724" i="3" s="1"/>
  <c r="GX793" i="1"/>
  <c r="DG728" i="3"/>
  <c r="DJ728" i="3" s="1"/>
  <c r="DI724" i="3"/>
  <c r="DH727" i="3"/>
  <c r="S793" i="1"/>
  <c r="FR795" i="1"/>
  <c r="FR766" i="1" s="1"/>
  <c r="R792" i="1"/>
  <c r="DF725" i="3"/>
  <c r="DJ725" i="3" s="1"/>
  <c r="DH721" i="3"/>
  <c r="GX792" i="1"/>
  <c r="S792" i="1"/>
  <c r="S789" i="1"/>
  <c r="DF718" i="3"/>
  <c r="DI717" i="3"/>
  <c r="DJ717" i="3" s="1"/>
  <c r="DH718" i="3"/>
  <c r="P789" i="1"/>
  <c r="R789" i="1"/>
  <c r="W789" i="1"/>
  <c r="DH717" i="3"/>
  <c r="U789" i="1"/>
  <c r="P788" i="1"/>
  <c r="R788" i="1"/>
  <c r="W788" i="1"/>
  <c r="DF715" i="3"/>
  <c r="DJ715" i="3" s="1"/>
  <c r="DH711" i="3"/>
  <c r="U788" i="1"/>
  <c r="T788" i="1"/>
  <c r="S788" i="1"/>
  <c r="CY788" i="1" s="1"/>
  <c r="X788" i="1" s="1"/>
  <c r="R783" i="1"/>
  <c r="S783" i="1"/>
  <c r="S785" i="1"/>
  <c r="CP780" i="1"/>
  <c r="O780" i="1" s="1"/>
  <c r="P783" i="1"/>
  <c r="V785" i="1"/>
  <c r="T785" i="1"/>
  <c r="FU795" i="1"/>
  <c r="FU766" i="1" s="1"/>
  <c r="FQ795" i="1"/>
  <c r="EH795" i="1" s="1"/>
  <c r="P804" i="1" s="1"/>
  <c r="V784" i="1"/>
  <c r="T784" i="1"/>
  <c r="DI703" i="3"/>
  <c r="DH703" i="3"/>
  <c r="P784" i="1"/>
  <c r="V782" i="1"/>
  <c r="T782" i="1"/>
  <c r="R782" i="1"/>
  <c r="S782" i="1"/>
  <c r="P782" i="1"/>
  <c r="DF694" i="3"/>
  <c r="CP777" i="1"/>
  <c r="O777" i="1" s="1"/>
  <c r="DH697" i="3"/>
  <c r="FV795" i="1"/>
  <c r="EM795" i="1" s="1"/>
  <c r="P814" i="1" s="1"/>
  <c r="GX778" i="1"/>
  <c r="CJ795" i="1" s="1"/>
  <c r="S778" i="1"/>
  <c r="DH694" i="3"/>
  <c r="P778" i="1"/>
  <c r="DF688" i="3"/>
  <c r="U775" i="1"/>
  <c r="T775" i="1"/>
  <c r="S775" i="1"/>
  <c r="U774" i="1"/>
  <c r="DF691" i="3"/>
  <c r="T774" i="1"/>
  <c r="S774" i="1"/>
  <c r="DH688" i="3"/>
  <c r="DH691" i="3"/>
  <c r="P775" i="1"/>
  <c r="R775" i="1"/>
  <c r="W775" i="1"/>
  <c r="BY795" i="1"/>
  <c r="AP795" i="1" s="1"/>
  <c r="F804" i="1" s="1"/>
  <c r="R771" i="1"/>
  <c r="S771" i="1"/>
  <c r="DH685" i="3"/>
  <c r="P771" i="1"/>
  <c r="DF685" i="3"/>
  <c r="R770" i="1"/>
  <c r="S770" i="1"/>
  <c r="P770" i="1"/>
  <c r="DH679" i="3"/>
  <c r="V770" i="1"/>
  <c r="T770" i="1"/>
  <c r="U481" i="1"/>
  <c r="GX171" i="1"/>
  <c r="DG376" i="3"/>
  <c r="DF372" i="3"/>
  <c r="DF271" i="3"/>
  <c r="S467" i="1"/>
  <c r="R401" i="1"/>
  <c r="W396" i="1"/>
  <c r="Q396" i="1"/>
  <c r="S395" i="1"/>
  <c r="W392" i="1"/>
  <c r="S171" i="1"/>
  <c r="R481" i="1"/>
  <c r="P323" i="1"/>
  <c r="S164" i="1"/>
  <c r="CY164" i="1" s="1"/>
  <c r="X164" i="1" s="1"/>
  <c r="W481" i="1"/>
  <c r="S480" i="1"/>
  <c r="S477" i="1"/>
  <c r="V476" i="1"/>
  <c r="S397" i="1"/>
  <c r="GX392" i="1"/>
  <c r="V392" i="1"/>
  <c r="U392" i="1"/>
  <c r="DG397" i="3"/>
  <c r="DG393" i="3"/>
  <c r="DF265" i="3"/>
  <c r="Q397" i="1"/>
  <c r="R388" i="1"/>
  <c r="DG357" i="3"/>
  <c r="DJ357" i="3" s="1"/>
  <c r="GX485" i="1"/>
  <c r="GX481" i="1"/>
  <c r="V481" i="1"/>
  <c r="GX484" i="1"/>
  <c r="CZ483" i="1"/>
  <c r="Y483" i="1" s="1"/>
  <c r="T471" i="1"/>
  <c r="DI326" i="3"/>
  <c r="DG313" i="3"/>
  <c r="T481" i="1"/>
  <c r="S401" i="1"/>
  <c r="R477" i="1"/>
  <c r="V462" i="1"/>
  <c r="T462" i="1"/>
  <c r="R391" i="1"/>
  <c r="DG363" i="3"/>
  <c r="DJ363" i="3" s="1"/>
  <c r="DG354" i="3"/>
  <c r="DG320" i="3"/>
  <c r="DJ320" i="3" s="1"/>
  <c r="DF200" i="3"/>
  <c r="DF197" i="3"/>
  <c r="DF194" i="3"/>
  <c r="DF191" i="3"/>
  <c r="Q481" i="1"/>
  <c r="CP473" i="1"/>
  <c r="O473" i="1" s="1"/>
  <c r="CY469" i="1"/>
  <c r="X469" i="1" s="1"/>
  <c r="CY389" i="1"/>
  <c r="X389" i="1" s="1"/>
  <c r="R330" i="1"/>
  <c r="S309" i="1"/>
  <c r="DG369" i="3"/>
  <c r="DJ369" i="3" s="1"/>
  <c r="DF366" i="3"/>
  <c r="T476" i="1"/>
  <c r="R475" i="1"/>
  <c r="Q467" i="1"/>
  <c r="R463" i="1"/>
  <c r="W401" i="1"/>
  <c r="Q401" i="1"/>
  <c r="S484" i="1"/>
  <c r="R484" i="1"/>
  <c r="Q484" i="1"/>
  <c r="W484" i="1"/>
  <c r="P484" i="1"/>
  <c r="DF397" i="3"/>
  <c r="DJ397" i="3" s="1"/>
  <c r="P485" i="1"/>
  <c r="V485" i="1"/>
  <c r="T485" i="1"/>
  <c r="W485" i="1"/>
  <c r="U485" i="1"/>
  <c r="S485" i="1"/>
  <c r="R485" i="1"/>
  <c r="Q485" i="1"/>
  <c r="DI397" i="3"/>
  <c r="V484" i="1"/>
  <c r="CZ482" i="1"/>
  <c r="Y482" i="1" s="1"/>
  <c r="U484" i="1"/>
  <c r="S481" i="1"/>
  <c r="DI390" i="3"/>
  <c r="DF390" i="3"/>
  <c r="V480" i="1"/>
  <c r="GX480" i="1"/>
  <c r="U480" i="1"/>
  <c r="R480" i="1"/>
  <c r="U476" i="1"/>
  <c r="DI382" i="3"/>
  <c r="S476" i="1"/>
  <c r="CY476" i="1" s="1"/>
  <c r="X476" i="1" s="1"/>
  <c r="DH372" i="3"/>
  <c r="T475" i="1"/>
  <c r="U477" i="1"/>
  <c r="S475" i="1"/>
  <c r="P475" i="1"/>
  <c r="Q475" i="1"/>
  <c r="DI378" i="3"/>
  <c r="DJ378" i="3" s="1"/>
  <c r="P477" i="1"/>
  <c r="Q477" i="1"/>
  <c r="GX475" i="1"/>
  <c r="W475" i="1"/>
  <c r="U475" i="1"/>
  <c r="S474" i="1"/>
  <c r="CY474" i="1" s="1"/>
  <c r="X474" i="1" s="1"/>
  <c r="CP472" i="1"/>
  <c r="O472" i="1" s="1"/>
  <c r="P474" i="1"/>
  <c r="Q474" i="1"/>
  <c r="P476" i="1"/>
  <c r="Q476" i="1"/>
  <c r="GX474" i="1"/>
  <c r="W474" i="1"/>
  <c r="U474" i="1"/>
  <c r="DF376" i="3"/>
  <c r="DJ376" i="3" s="1"/>
  <c r="R471" i="1"/>
  <c r="V470" i="1"/>
  <c r="P470" i="1"/>
  <c r="DF369" i="3"/>
  <c r="U471" i="1"/>
  <c r="DF370" i="3"/>
  <c r="DJ370" i="3" s="1"/>
  <c r="S471" i="1"/>
  <c r="W471" i="1"/>
  <c r="Q471" i="1"/>
  <c r="V471" i="1"/>
  <c r="P471" i="1"/>
  <c r="U470" i="1"/>
  <c r="DF367" i="3"/>
  <c r="DJ367" i="3" s="1"/>
  <c r="DF363" i="3"/>
  <c r="DG360" i="3"/>
  <c r="DJ360" i="3" s="1"/>
  <c r="DF361" i="3"/>
  <c r="DJ361" i="3" s="1"/>
  <c r="FR501" i="1"/>
  <c r="FR458" i="1" s="1"/>
  <c r="FV501" i="1"/>
  <c r="FV458" i="1" s="1"/>
  <c r="DF364" i="3"/>
  <c r="DJ364" i="3" s="1"/>
  <c r="T466" i="1"/>
  <c r="S466" i="1"/>
  <c r="DF360" i="3"/>
  <c r="CC501" i="1"/>
  <c r="CC458" i="1" s="1"/>
  <c r="V466" i="1"/>
  <c r="GX466" i="1"/>
  <c r="U466" i="1"/>
  <c r="CP460" i="1"/>
  <c r="O460" i="1" s="1"/>
  <c r="BZ501" i="1"/>
  <c r="BZ458" i="1" s="1"/>
  <c r="CD501" i="1"/>
  <c r="CD458" i="1" s="1"/>
  <c r="S462" i="1"/>
  <c r="CY462" i="1" s="1"/>
  <c r="X462" i="1" s="1"/>
  <c r="FU501" i="1"/>
  <c r="FU458" i="1" s="1"/>
  <c r="GX463" i="1"/>
  <c r="W463" i="1"/>
  <c r="U463" i="1"/>
  <c r="DF357" i="3"/>
  <c r="S463" i="1"/>
  <c r="P463" i="1"/>
  <c r="GX462" i="1"/>
  <c r="W462" i="1"/>
  <c r="U462" i="1"/>
  <c r="DH354" i="3"/>
  <c r="P462" i="1"/>
  <c r="DF354" i="3"/>
  <c r="DJ354" i="3" s="1"/>
  <c r="S402" i="1"/>
  <c r="P391" i="1"/>
  <c r="CZ386" i="1"/>
  <c r="Y386" i="1" s="1"/>
  <c r="Q323" i="1"/>
  <c r="GX166" i="1"/>
  <c r="CZ162" i="1"/>
  <c r="Y162" i="1" s="1"/>
  <c r="W161" i="1"/>
  <c r="Q161" i="1"/>
  <c r="DF274" i="3"/>
  <c r="U396" i="1"/>
  <c r="T392" i="1"/>
  <c r="V171" i="1"/>
  <c r="V161" i="1"/>
  <c r="DG310" i="3"/>
  <c r="DJ310" i="3" s="1"/>
  <c r="DI306" i="3"/>
  <c r="T398" i="1"/>
  <c r="T388" i="1"/>
  <c r="T309" i="1"/>
  <c r="DI323" i="3"/>
  <c r="DJ323" i="3" s="1"/>
  <c r="U398" i="1"/>
  <c r="R309" i="1"/>
  <c r="DG325" i="3"/>
  <c r="DJ325" i="3" s="1"/>
  <c r="DI296" i="3"/>
  <c r="T406" i="1"/>
  <c r="CY400" i="1"/>
  <c r="X400" i="1" s="1"/>
  <c r="DG229" i="3"/>
  <c r="DJ229" i="3" s="1"/>
  <c r="DH179" i="3"/>
  <c r="U410" i="1"/>
  <c r="R405" i="1"/>
  <c r="S391" i="1"/>
  <c r="V388" i="1"/>
  <c r="P388" i="1"/>
  <c r="U384" i="1"/>
  <c r="DH326" i="3"/>
  <c r="DH323" i="3"/>
  <c r="W410" i="1"/>
  <c r="Q410" i="1"/>
  <c r="DF326" i="3"/>
  <c r="DJ326" i="3" s="1"/>
  <c r="DG323" i="3"/>
  <c r="DG324" i="3"/>
  <c r="DJ324" i="3" s="1"/>
  <c r="GX410" i="1"/>
  <c r="V410" i="1"/>
  <c r="T410" i="1"/>
  <c r="R410" i="1"/>
  <c r="P409" i="1"/>
  <c r="R409" i="1"/>
  <c r="DI316" i="3"/>
  <c r="S405" i="1"/>
  <c r="R406" i="1"/>
  <c r="DH316" i="3"/>
  <c r="S406" i="1"/>
  <c r="DI313" i="3"/>
  <c r="DJ313" i="3" s="1"/>
  <c r="FR426" i="1"/>
  <c r="FR379" i="1" s="1"/>
  <c r="V406" i="1"/>
  <c r="U406" i="1"/>
  <c r="W405" i="1"/>
  <c r="DH306" i="3"/>
  <c r="DG300" i="3"/>
  <c r="DJ300" i="3" s="1"/>
  <c r="W402" i="1"/>
  <c r="Q402" i="1"/>
  <c r="T402" i="1"/>
  <c r="GX402" i="1"/>
  <c r="R402" i="1"/>
  <c r="V402" i="1"/>
  <c r="P402" i="1"/>
  <c r="CP400" i="1"/>
  <c r="O400" i="1" s="1"/>
  <c r="DH303" i="3"/>
  <c r="U402" i="1"/>
  <c r="DF306" i="3"/>
  <c r="DJ306" i="3" s="1"/>
  <c r="U401" i="1"/>
  <c r="V401" i="1"/>
  <c r="P401" i="1"/>
  <c r="V396" i="1"/>
  <c r="DH296" i="3"/>
  <c r="DH292" i="3"/>
  <c r="W398" i="1"/>
  <c r="Q398" i="1"/>
  <c r="DF296" i="3"/>
  <c r="DJ296" i="3" s="1"/>
  <c r="DI292" i="3"/>
  <c r="DJ292" i="3" s="1"/>
  <c r="S398" i="1"/>
  <c r="CZ398" i="1" s="1"/>
  <c r="Y398" i="1" s="1"/>
  <c r="P398" i="1"/>
  <c r="T396" i="1"/>
  <c r="R396" i="1"/>
  <c r="S396" i="1"/>
  <c r="P396" i="1"/>
  <c r="DF292" i="3"/>
  <c r="GX398" i="1"/>
  <c r="V398" i="1"/>
  <c r="GX397" i="1"/>
  <c r="V397" i="1"/>
  <c r="P395" i="1"/>
  <c r="T397" i="1"/>
  <c r="R397" i="1"/>
  <c r="P397" i="1"/>
  <c r="W391" i="1"/>
  <c r="DF280" i="3"/>
  <c r="DF283" i="3"/>
  <c r="CY386" i="1"/>
  <c r="X386" i="1" s="1"/>
  <c r="DF277" i="3"/>
  <c r="S388" i="1"/>
  <c r="FV426" i="1"/>
  <c r="FV379" i="1" s="1"/>
  <c r="CP386" i="1"/>
  <c r="O386" i="1" s="1"/>
  <c r="GX384" i="1"/>
  <c r="V384" i="1"/>
  <c r="T384" i="1"/>
  <c r="P384" i="1"/>
  <c r="S384" i="1"/>
  <c r="CD426" i="1"/>
  <c r="CD379" i="1" s="1"/>
  <c r="W384" i="1"/>
  <c r="Q384" i="1"/>
  <c r="R384" i="1"/>
  <c r="V383" i="1"/>
  <c r="S383" i="1"/>
  <c r="P383" i="1"/>
  <c r="DF268" i="3"/>
  <c r="DJ268" i="3" s="1"/>
  <c r="U308" i="1"/>
  <c r="CP324" i="1"/>
  <c r="O324" i="1" s="1"/>
  <c r="DH219" i="3"/>
  <c r="DI205" i="3"/>
  <c r="DH202" i="3"/>
  <c r="DG89" i="3"/>
  <c r="S317" i="1"/>
  <c r="T171" i="1"/>
  <c r="DI218" i="3"/>
  <c r="DH169" i="3"/>
  <c r="W330" i="1"/>
  <c r="V330" i="1"/>
  <c r="R317" i="1"/>
  <c r="U313" i="1"/>
  <c r="R171" i="1"/>
  <c r="T321" i="1"/>
  <c r="P317" i="1"/>
  <c r="W309" i="1"/>
  <c r="R152" i="1"/>
  <c r="P113" i="1"/>
  <c r="W317" i="1"/>
  <c r="P171" i="1"/>
  <c r="DH222" i="3"/>
  <c r="DH208" i="3"/>
  <c r="GX331" i="1"/>
  <c r="DH240" i="3"/>
  <c r="Q331" i="1"/>
  <c r="DG239" i="3"/>
  <c r="DJ239" i="3" s="1"/>
  <c r="DF240" i="3"/>
  <c r="DJ240" i="3" s="1"/>
  <c r="DI239" i="3"/>
  <c r="DH239" i="3"/>
  <c r="T331" i="1"/>
  <c r="S331" i="1"/>
  <c r="P330" i="1"/>
  <c r="DH232" i="3"/>
  <c r="T330" i="1"/>
  <c r="S330" i="1"/>
  <c r="Q330" i="1"/>
  <c r="S327" i="1"/>
  <c r="GX326" i="1"/>
  <c r="S326" i="1"/>
  <c r="R327" i="1"/>
  <c r="Q326" i="1"/>
  <c r="DI229" i="3"/>
  <c r="DH229" i="3"/>
  <c r="U326" i="1"/>
  <c r="CD347" i="1"/>
  <c r="CD304" i="1" s="1"/>
  <c r="R326" i="1"/>
  <c r="V326" i="1"/>
  <c r="P326" i="1"/>
  <c r="DH218" i="3"/>
  <c r="DH211" i="3"/>
  <c r="R323" i="1"/>
  <c r="DH215" i="3"/>
  <c r="W321" i="1"/>
  <c r="V321" i="1"/>
  <c r="FV347" i="1"/>
  <c r="FV304" i="1" s="1"/>
  <c r="V323" i="1"/>
  <c r="S321" i="1"/>
  <c r="R321" i="1"/>
  <c r="Q321" i="1"/>
  <c r="DF218" i="3"/>
  <c r="T322" i="1"/>
  <c r="W320" i="1"/>
  <c r="T320" i="1"/>
  <c r="S322" i="1"/>
  <c r="GX320" i="1"/>
  <c r="S320" i="1"/>
  <c r="DI211" i="3"/>
  <c r="R322" i="1"/>
  <c r="Q322" i="1"/>
  <c r="R320" i="1"/>
  <c r="Q320" i="1"/>
  <c r="DF211" i="3"/>
  <c r="W322" i="1"/>
  <c r="V322" i="1"/>
  <c r="V320" i="1"/>
  <c r="BY347" i="1"/>
  <c r="BY304" i="1" s="1"/>
  <c r="V317" i="1"/>
  <c r="DH205" i="3"/>
  <c r="DF208" i="3"/>
  <c r="DJ208" i="3" s="1"/>
  <c r="T317" i="1"/>
  <c r="DI208" i="3"/>
  <c r="Q317" i="1"/>
  <c r="DF205" i="3"/>
  <c r="DJ205" i="3" s="1"/>
  <c r="DH199" i="3"/>
  <c r="DF202" i="3"/>
  <c r="DJ202" i="3" s="1"/>
  <c r="FQ347" i="1"/>
  <c r="FQ304" i="1" s="1"/>
  <c r="DI202" i="3"/>
  <c r="Q312" i="1"/>
  <c r="DF199" i="3"/>
  <c r="DJ199" i="3" s="1"/>
  <c r="W312" i="1"/>
  <c r="GX312" i="1"/>
  <c r="V312" i="1"/>
  <c r="P312" i="1"/>
  <c r="T312" i="1"/>
  <c r="S312" i="1"/>
  <c r="DI199" i="3"/>
  <c r="DH196" i="3"/>
  <c r="T308" i="1"/>
  <c r="DF196" i="3"/>
  <c r="DJ196" i="3" s="1"/>
  <c r="V309" i="1"/>
  <c r="DI196" i="3"/>
  <c r="GX308" i="1"/>
  <c r="S308" i="1"/>
  <c r="R308" i="1"/>
  <c r="V308" i="1"/>
  <c r="S236" i="1"/>
  <c r="P106" i="1"/>
  <c r="DI91" i="3"/>
  <c r="P236" i="1"/>
  <c r="Q214" i="1"/>
  <c r="W225" i="1"/>
  <c r="V165" i="1"/>
  <c r="GX236" i="1"/>
  <c r="W236" i="1"/>
  <c r="S110" i="1"/>
  <c r="U106" i="1"/>
  <c r="S106" i="1"/>
  <c r="GX105" i="1"/>
  <c r="V105" i="1"/>
  <c r="T105" i="1"/>
  <c r="DH177" i="3"/>
  <c r="DG148" i="3"/>
  <c r="DI129" i="3"/>
  <c r="DF53" i="3"/>
  <c r="DG50" i="3"/>
  <c r="DG47" i="3"/>
  <c r="S214" i="1"/>
  <c r="S167" i="1"/>
  <c r="W106" i="1"/>
  <c r="P105" i="1"/>
  <c r="GX103" i="1"/>
  <c r="V103" i="1"/>
  <c r="T103" i="1"/>
  <c r="GX95" i="1"/>
  <c r="Q236" i="1"/>
  <c r="V227" i="1"/>
  <c r="GX104" i="1"/>
  <c r="DH45" i="3"/>
  <c r="S226" i="1"/>
  <c r="U222" i="1"/>
  <c r="GX174" i="1"/>
  <c r="W166" i="1"/>
  <c r="DG154" i="3"/>
  <c r="DF152" i="3"/>
  <c r="DF148" i="3"/>
  <c r="DH146" i="3"/>
  <c r="S228" i="1"/>
  <c r="T218" i="1"/>
  <c r="U236" i="1"/>
  <c r="V231" i="1"/>
  <c r="W231" i="1"/>
  <c r="U228" i="1"/>
  <c r="GX218" i="1"/>
  <c r="R174" i="1"/>
  <c r="DH168" i="3"/>
  <c r="DF121" i="3"/>
  <c r="DJ121" i="3" s="1"/>
  <c r="DI63" i="3"/>
  <c r="W232" i="1"/>
  <c r="P214" i="1"/>
  <c r="P213" i="1"/>
  <c r="V175" i="1"/>
  <c r="T175" i="1"/>
  <c r="DG175" i="3"/>
  <c r="DH167" i="3"/>
  <c r="DG151" i="3"/>
  <c r="DF124" i="3"/>
  <c r="DG119" i="3"/>
  <c r="DJ119" i="3" s="1"/>
  <c r="DG110" i="3"/>
  <c r="DI107" i="3"/>
  <c r="W227" i="1"/>
  <c r="U175" i="1"/>
  <c r="P235" i="1"/>
  <c r="T236" i="1"/>
  <c r="DG188" i="3"/>
  <c r="DF185" i="3"/>
  <c r="DG184" i="3"/>
  <c r="DF184" i="3"/>
  <c r="Q235" i="1"/>
  <c r="CZ233" i="1"/>
  <c r="Y233" i="1" s="1"/>
  <c r="GX235" i="1"/>
  <c r="W235" i="1"/>
  <c r="T235" i="1"/>
  <c r="S235" i="1"/>
  <c r="GX232" i="1"/>
  <c r="S232" i="1"/>
  <c r="DH178" i="3"/>
  <c r="DG171" i="3"/>
  <c r="DJ171" i="3" s="1"/>
  <c r="U232" i="1"/>
  <c r="T232" i="1"/>
  <c r="DG178" i="3"/>
  <c r="FU238" i="1"/>
  <c r="FU209" i="1" s="1"/>
  <c r="DF177" i="3"/>
  <c r="DF175" i="3"/>
  <c r="R232" i="1"/>
  <c r="Q232" i="1"/>
  <c r="P232" i="1"/>
  <c r="DI178" i="3"/>
  <c r="DF176" i="3"/>
  <c r="V232" i="1"/>
  <c r="R231" i="1"/>
  <c r="Q231" i="1"/>
  <c r="P231" i="1"/>
  <c r="DI171" i="3"/>
  <c r="DG172" i="3"/>
  <c r="DJ172" i="3" s="1"/>
  <c r="DH171" i="3"/>
  <c r="CP229" i="1"/>
  <c r="O229" i="1" s="1"/>
  <c r="DI159" i="3"/>
  <c r="DI168" i="3"/>
  <c r="DG166" i="3"/>
  <c r="DJ166" i="3" s="1"/>
  <c r="DI160" i="3"/>
  <c r="U225" i="1"/>
  <c r="DG168" i="3"/>
  <c r="DF160" i="3"/>
  <c r="DG157" i="3"/>
  <c r="DF167" i="3"/>
  <c r="DJ167" i="3" s="1"/>
  <c r="DH164" i="3"/>
  <c r="GX228" i="1"/>
  <c r="T228" i="1"/>
  <c r="GX226" i="1"/>
  <c r="T226" i="1"/>
  <c r="DG164" i="3"/>
  <c r="U226" i="1"/>
  <c r="R228" i="1"/>
  <c r="R226" i="1"/>
  <c r="W228" i="1"/>
  <c r="W226" i="1"/>
  <c r="V228" i="1"/>
  <c r="V226" i="1"/>
  <c r="DI164" i="3"/>
  <c r="DJ164" i="3" s="1"/>
  <c r="V225" i="1"/>
  <c r="DI162" i="3"/>
  <c r="DF161" i="3"/>
  <c r="DJ161" i="3" s="1"/>
  <c r="DH161" i="3"/>
  <c r="DF158" i="3"/>
  <c r="GX227" i="1"/>
  <c r="T227" i="1"/>
  <c r="GX225" i="1"/>
  <c r="T225" i="1"/>
  <c r="DF157" i="3"/>
  <c r="R227" i="1"/>
  <c r="CZ227" i="1" s="1"/>
  <c r="Y227" i="1" s="1"/>
  <c r="R225" i="1"/>
  <c r="CZ225" i="1" s="1"/>
  <c r="Y225" i="1" s="1"/>
  <c r="DG158" i="3"/>
  <c r="S222" i="1"/>
  <c r="DF154" i="3"/>
  <c r="P222" i="1"/>
  <c r="Q222" i="1"/>
  <c r="GX222" i="1"/>
  <c r="W222" i="1"/>
  <c r="DF155" i="3"/>
  <c r="V221" i="1"/>
  <c r="T221" i="1"/>
  <c r="CP219" i="1"/>
  <c r="O219" i="1" s="1"/>
  <c r="DH151" i="3"/>
  <c r="S221" i="1"/>
  <c r="CZ221" i="1" s="1"/>
  <c r="Y221" i="1" s="1"/>
  <c r="P221" i="1"/>
  <c r="Q221" i="1"/>
  <c r="DF151" i="3"/>
  <c r="S218" i="1"/>
  <c r="DF149" i="3"/>
  <c r="DH145" i="3"/>
  <c r="BY238" i="1"/>
  <c r="BY209" i="1" s="1"/>
  <c r="BZ238" i="1"/>
  <c r="BZ209" i="1" s="1"/>
  <c r="V218" i="1"/>
  <c r="W218" i="1"/>
  <c r="U218" i="1"/>
  <c r="FQ238" i="1"/>
  <c r="FQ209" i="1" s="1"/>
  <c r="R218" i="1"/>
  <c r="Q218" i="1"/>
  <c r="FR238" i="1"/>
  <c r="FR209" i="1" s="1"/>
  <c r="DH148" i="3"/>
  <c r="P218" i="1"/>
  <c r="GX217" i="1"/>
  <c r="S217" i="1"/>
  <c r="R217" i="1"/>
  <c r="Q217" i="1"/>
  <c r="W217" i="1"/>
  <c r="P217" i="1"/>
  <c r="CC238" i="1"/>
  <c r="CC209" i="1" s="1"/>
  <c r="DG145" i="3"/>
  <c r="V217" i="1"/>
  <c r="U217" i="1"/>
  <c r="Q213" i="1"/>
  <c r="GX214" i="1"/>
  <c r="T213" i="1"/>
  <c r="CD238" i="1"/>
  <c r="CD209" i="1" s="1"/>
  <c r="T214" i="1"/>
  <c r="FV238" i="1"/>
  <c r="EM238" i="1" s="1"/>
  <c r="EM209" i="1" s="1"/>
  <c r="R214" i="1"/>
  <c r="W170" i="1"/>
  <c r="R167" i="1"/>
  <c r="T104" i="1"/>
  <c r="DG129" i="3"/>
  <c r="DJ129" i="3" s="1"/>
  <c r="DH49" i="3"/>
  <c r="GX114" i="1"/>
  <c r="BY116" i="1"/>
  <c r="AP116" i="1" s="1"/>
  <c r="AP87" i="1" s="1"/>
  <c r="U91" i="1"/>
  <c r="DG36" i="3"/>
  <c r="S114" i="1"/>
  <c r="DG133" i="3"/>
  <c r="DG46" i="3"/>
  <c r="V174" i="1"/>
  <c r="Q166" i="1"/>
  <c r="R165" i="1"/>
  <c r="DF119" i="3"/>
  <c r="DH92" i="3"/>
  <c r="DG73" i="3"/>
  <c r="DJ73" i="3" s="1"/>
  <c r="DF47" i="3"/>
  <c r="DG40" i="3"/>
  <c r="DG123" i="3"/>
  <c r="DF133" i="3"/>
  <c r="DH133" i="3"/>
  <c r="GX175" i="1"/>
  <c r="S175" i="1"/>
  <c r="R175" i="1"/>
  <c r="W175" i="1"/>
  <c r="P175" i="1"/>
  <c r="P174" i="1"/>
  <c r="W174" i="1"/>
  <c r="U174" i="1"/>
  <c r="DG130" i="3"/>
  <c r="DJ130" i="3" s="1"/>
  <c r="DH129" i="3"/>
  <c r="DF127" i="3"/>
  <c r="S174" i="1"/>
  <c r="S170" i="1"/>
  <c r="V170" i="1"/>
  <c r="DH123" i="3"/>
  <c r="DF123" i="3"/>
  <c r="CP169" i="1"/>
  <c r="O169" i="1" s="1"/>
  <c r="DG120" i="3"/>
  <c r="DJ120" i="3" s="1"/>
  <c r="DF117" i="3"/>
  <c r="U170" i="1"/>
  <c r="GX170" i="1"/>
  <c r="T170" i="1"/>
  <c r="Q170" i="1"/>
  <c r="P170" i="1"/>
  <c r="DG109" i="3"/>
  <c r="T165" i="1"/>
  <c r="S165" i="1"/>
  <c r="DI115" i="3"/>
  <c r="DG113" i="3"/>
  <c r="DJ113" i="3" s="1"/>
  <c r="P167" i="1"/>
  <c r="FQ177" i="1"/>
  <c r="EH177" i="1" s="1"/>
  <c r="V166" i="1"/>
  <c r="U166" i="1"/>
  <c r="P164" i="1"/>
  <c r="DI110" i="3"/>
  <c r="DH109" i="3"/>
  <c r="DF109" i="3"/>
  <c r="DJ109" i="3" s="1"/>
  <c r="P166" i="1"/>
  <c r="CY162" i="1"/>
  <c r="X162" i="1" s="1"/>
  <c r="DF105" i="3"/>
  <c r="V164" i="1"/>
  <c r="T164" i="1"/>
  <c r="FU177" i="1"/>
  <c r="FU148" i="1" s="1"/>
  <c r="CD177" i="1"/>
  <c r="CD148" i="1" s="1"/>
  <c r="R161" i="1"/>
  <c r="DH104" i="3"/>
  <c r="R160" i="1"/>
  <c r="DF99" i="3"/>
  <c r="GX160" i="1"/>
  <c r="W160" i="1"/>
  <c r="Q160" i="1"/>
  <c r="S160" i="1"/>
  <c r="V160" i="1"/>
  <c r="BY177" i="1"/>
  <c r="BY148" i="1" s="1"/>
  <c r="U160" i="1"/>
  <c r="DH101" i="3"/>
  <c r="DI98" i="3"/>
  <c r="FV177" i="1"/>
  <c r="FV148" i="1" s="1"/>
  <c r="GX157" i="1"/>
  <c r="U157" i="1"/>
  <c r="T157" i="1"/>
  <c r="S157" i="1"/>
  <c r="P157" i="1"/>
  <c r="Q157" i="1"/>
  <c r="DH98" i="3"/>
  <c r="W157" i="1"/>
  <c r="GX156" i="1"/>
  <c r="U156" i="1"/>
  <c r="T156" i="1"/>
  <c r="S156" i="1"/>
  <c r="P156" i="1"/>
  <c r="Q156" i="1"/>
  <c r="W156" i="1"/>
  <c r="BZ177" i="1"/>
  <c r="BZ148" i="1" s="1"/>
  <c r="DH95" i="3"/>
  <c r="CC177" i="1"/>
  <c r="CC148" i="1" s="1"/>
  <c r="FR177" i="1"/>
  <c r="FR148" i="1" s="1"/>
  <c r="S152" i="1"/>
  <c r="V153" i="1"/>
  <c r="T153" i="1"/>
  <c r="R153" i="1"/>
  <c r="S153" i="1"/>
  <c r="P153" i="1"/>
  <c r="P152" i="1"/>
  <c r="DG86" i="3"/>
  <c r="DJ86" i="3" s="1"/>
  <c r="S92" i="1"/>
  <c r="W91" i="1"/>
  <c r="S104" i="1"/>
  <c r="GX100" i="1"/>
  <c r="DI69" i="3"/>
  <c r="DF45" i="3"/>
  <c r="U114" i="1"/>
  <c r="P100" i="1"/>
  <c r="T95" i="1"/>
  <c r="CP97" i="1"/>
  <c r="O97" i="1" s="1"/>
  <c r="R91" i="1"/>
  <c r="CZ91" i="1" s="1"/>
  <c r="Y91" i="1" s="1"/>
  <c r="DH79" i="3"/>
  <c r="DH44" i="3"/>
  <c r="DH39" i="3"/>
  <c r="W114" i="1"/>
  <c r="R110" i="1"/>
  <c r="DG44" i="3"/>
  <c r="R114" i="1"/>
  <c r="DI79" i="3"/>
  <c r="DF79" i="3"/>
  <c r="DJ79" i="3" s="1"/>
  <c r="Q114" i="1"/>
  <c r="DI82" i="3"/>
  <c r="V114" i="1"/>
  <c r="Q113" i="1"/>
  <c r="GX113" i="1"/>
  <c r="W113" i="1"/>
  <c r="V113" i="1"/>
  <c r="T113" i="1"/>
  <c r="R113" i="1"/>
  <c r="S113" i="1"/>
  <c r="W110" i="1"/>
  <c r="Q110" i="1"/>
  <c r="V110" i="1"/>
  <c r="DH69" i="3"/>
  <c r="GX109" i="1"/>
  <c r="V109" i="1"/>
  <c r="GX110" i="1"/>
  <c r="U110" i="1"/>
  <c r="W109" i="1"/>
  <c r="Q109" i="1"/>
  <c r="DF69" i="3"/>
  <c r="DJ69" i="3" s="1"/>
  <c r="T109" i="1"/>
  <c r="S109" i="1"/>
  <c r="R109" i="1"/>
  <c r="DG54" i="3"/>
  <c r="DG63" i="3"/>
  <c r="W104" i="1"/>
  <c r="Q104" i="1"/>
  <c r="DG61" i="3"/>
  <c r="DJ61" i="3" s="1"/>
  <c r="U104" i="1"/>
  <c r="DH55" i="3"/>
  <c r="DI56" i="3"/>
  <c r="DI54" i="3"/>
  <c r="DJ54" i="3" s="1"/>
  <c r="DH53" i="3"/>
  <c r="U103" i="1"/>
  <c r="S103" i="1"/>
  <c r="W105" i="1"/>
  <c r="U105" i="1"/>
  <c r="DF56" i="3"/>
  <c r="W103" i="1"/>
  <c r="FU116" i="1"/>
  <c r="FU87" i="1" s="1"/>
  <c r="W100" i="1"/>
  <c r="U100" i="1"/>
  <c r="V100" i="1"/>
  <c r="DF50" i="3"/>
  <c r="DH48" i="3"/>
  <c r="R100" i="1"/>
  <c r="T100" i="1"/>
  <c r="DG52" i="3"/>
  <c r="DH50" i="3"/>
  <c r="Q100" i="1"/>
  <c r="DH51" i="3"/>
  <c r="U99" i="1"/>
  <c r="GX99" i="1"/>
  <c r="S99" i="1"/>
  <c r="CZ99" i="1" s="1"/>
  <c r="Y99" i="1" s="1"/>
  <c r="T99" i="1"/>
  <c r="DF48" i="3"/>
  <c r="CD116" i="1"/>
  <c r="AU116" i="1" s="1"/>
  <c r="AU87" i="1" s="1"/>
  <c r="Q99" i="1"/>
  <c r="DH47" i="3"/>
  <c r="V99" i="1"/>
  <c r="P99" i="1"/>
  <c r="FV116" i="1"/>
  <c r="EM116" i="1" s="1"/>
  <c r="P135" i="1" s="1"/>
  <c r="DI45" i="3"/>
  <c r="DG43" i="3"/>
  <c r="P96" i="1"/>
  <c r="R96" i="1"/>
  <c r="W96" i="1"/>
  <c r="Q96" i="1"/>
  <c r="V96" i="1"/>
  <c r="FQ116" i="1"/>
  <c r="FQ87" i="1" s="1"/>
  <c r="T96" i="1"/>
  <c r="S96" i="1"/>
  <c r="CY96" i="1" s="1"/>
  <c r="X96" i="1" s="1"/>
  <c r="CY94" i="1"/>
  <c r="X94" i="1" s="1"/>
  <c r="V95" i="1"/>
  <c r="U95" i="1"/>
  <c r="R95" i="1"/>
  <c r="S95" i="1"/>
  <c r="DH42" i="3"/>
  <c r="P95" i="1"/>
  <c r="GX92" i="1"/>
  <c r="V92" i="1"/>
  <c r="T92" i="1"/>
  <c r="DG38" i="3"/>
  <c r="DJ38" i="3" s="1"/>
  <c r="CC116" i="1"/>
  <c r="AT116" i="1" s="1"/>
  <c r="AT87" i="1" s="1"/>
  <c r="FR116" i="1"/>
  <c r="FR87" i="1" s="1"/>
  <c r="P92" i="1"/>
  <c r="Q91" i="1"/>
  <c r="R92" i="1"/>
  <c r="V91" i="1"/>
  <c r="T91" i="1"/>
  <c r="BZ116" i="1"/>
  <c r="CG116" i="1" s="1"/>
  <c r="GX91" i="1"/>
  <c r="FR22" i="1"/>
  <c r="FY2064" i="1"/>
  <c r="FY22" i="1" s="1"/>
  <c r="DU22" i="1"/>
  <c r="FX2064" i="1"/>
  <c r="FX22" i="1" s="1"/>
  <c r="FZ2064" i="1"/>
  <c r="FZ22" i="1" s="1"/>
  <c r="EH33" i="1"/>
  <c r="P60" i="1"/>
  <c r="FU1277" i="1"/>
  <c r="EL1306" i="1"/>
  <c r="FQ533" i="1"/>
  <c r="GA585" i="1"/>
  <c r="GA533" i="1" s="1"/>
  <c r="AB1705" i="1"/>
  <c r="CQ1537" i="1"/>
  <c r="P1537" i="1" s="1"/>
  <c r="CP1537" i="1" s="1"/>
  <c r="O1537" i="1" s="1"/>
  <c r="AB1476" i="1"/>
  <c r="BZ1359" i="1"/>
  <c r="BZ1338" i="1" s="1"/>
  <c r="BZ1306" i="1"/>
  <c r="AB1301" i="1"/>
  <c r="AB991" i="1"/>
  <c r="AB780" i="1"/>
  <c r="CQ662" i="1"/>
  <c r="P662" i="1" s="1"/>
  <c r="AB644" i="1"/>
  <c r="CQ408" i="1"/>
  <c r="P408" i="1" s="1"/>
  <c r="CP408" i="1" s="1"/>
  <c r="O408" i="1" s="1"/>
  <c r="CQ234" i="1"/>
  <c r="P234" i="1" s="1"/>
  <c r="CP234" i="1" s="1"/>
  <c r="O234" i="1" s="1"/>
  <c r="AB233" i="1"/>
  <c r="CQ220" i="1"/>
  <c r="P220" i="1" s="1"/>
  <c r="AB1700" i="1"/>
  <c r="BY1548" i="1"/>
  <c r="AP1548" i="1" s="1"/>
  <c r="F1557" i="1" s="1"/>
  <c r="FR1306" i="1"/>
  <c r="FR1277" i="1" s="1"/>
  <c r="CC1306" i="1"/>
  <c r="AT1306" i="1" s="1"/>
  <c r="FV1306" i="1"/>
  <c r="FV1277" i="1" s="1"/>
  <c r="CD1306" i="1"/>
  <c r="CD1277" i="1" s="1"/>
  <c r="CD1245" i="1"/>
  <c r="CD1220" i="1" s="1"/>
  <c r="CD1028" i="1"/>
  <c r="AU1028" i="1" s="1"/>
  <c r="FV864" i="1"/>
  <c r="FV827" i="1" s="1"/>
  <c r="CQ554" i="1"/>
  <c r="P554" i="1" s="1"/>
  <c r="CP554" i="1" s="1"/>
  <c r="O554" i="1" s="1"/>
  <c r="FU347" i="1"/>
  <c r="FU304" i="1" s="1"/>
  <c r="AB151" i="1"/>
  <c r="AB150" i="1"/>
  <c r="CQ1940" i="1"/>
  <c r="P1940" i="1" s="1"/>
  <c r="CP1940" i="1" s="1"/>
  <c r="O1940" i="1" s="1"/>
  <c r="AB1930" i="1"/>
  <c r="AB1862" i="1"/>
  <c r="AB1856" i="1"/>
  <c r="AB1751" i="1"/>
  <c r="CP1684" i="1"/>
  <c r="O1684" i="1" s="1"/>
  <c r="AB1543" i="1"/>
  <c r="CC1493" i="1"/>
  <c r="FV1245" i="1"/>
  <c r="FV1220" i="1" s="1"/>
  <c r="CQ1009" i="1"/>
  <c r="P1009" i="1" s="1"/>
  <c r="CP1009" i="1" s="1"/>
  <c r="O1009" i="1" s="1"/>
  <c r="AB1005" i="1"/>
  <c r="AB829" i="1"/>
  <c r="AB628" i="1"/>
  <c r="AB469" i="1"/>
  <c r="FR347" i="1"/>
  <c r="EI347" i="1" s="1"/>
  <c r="AB163" i="1"/>
  <c r="AB112" i="1"/>
  <c r="F61" i="1"/>
  <c r="FY51" i="1"/>
  <c r="AB1728" i="1"/>
  <c r="AB1287" i="1"/>
  <c r="EL1154" i="1"/>
  <c r="AB650" i="1"/>
  <c r="BY501" i="1"/>
  <c r="AP501" i="1" s="1"/>
  <c r="CQ382" i="1"/>
  <c r="P382" i="1" s="1"/>
  <c r="CP382" i="1" s="1"/>
  <c r="O382" i="1" s="1"/>
  <c r="CC347" i="1"/>
  <c r="CC304" i="1" s="1"/>
  <c r="CQ154" i="1"/>
  <c r="P154" i="1" s="1"/>
  <c r="CP154" i="1" s="1"/>
  <c r="O154" i="1" s="1"/>
  <c r="EL51" i="1"/>
  <c r="CQ1733" i="1"/>
  <c r="P1733" i="1" s="1"/>
  <c r="FR1359" i="1"/>
  <c r="FR1245" i="1"/>
  <c r="FR1220" i="1" s="1"/>
  <c r="CQ1241" i="1"/>
  <c r="P1241" i="1" s="1"/>
  <c r="CP1241" i="1" s="1"/>
  <c r="O1241" i="1" s="1"/>
  <c r="AB1077" i="1"/>
  <c r="CC795" i="1"/>
  <c r="AT795" i="1" s="1"/>
  <c r="BZ347" i="1"/>
  <c r="AQ347" i="1" s="1"/>
  <c r="F60" i="1"/>
  <c r="CY1998" i="1"/>
  <c r="X1998" i="1" s="1"/>
  <c r="CZ1998" i="1"/>
  <c r="Y1998" i="1" s="1"/>
  <c r="CP1994" i="1"/>
  <c r="O1994" i="1" s="1"/>
  <c r="CY1992" i="1"/>
  <c r="X1992" i="1" s="1"/>
  <c r="CZ1992" i="1"/>
  <c r="Y1992" i="1" s="1"/>
  <c r="CY1991" i="1"/>
  <c r="X1991" i="1" s="1"/>
  <c r="CZ1991" i="1"/>
  <c r="Y1991" i="1" s="1"/>
  <c r="CY1986" i="1"/>
  <c r="X1986" i="1" s="1"/>
  <c r="CZ1986" i="1"/>
  <c r="Y1986" i="1" s="1"/>
  <c r="CY1985" i="1"/>
  <c r="X1985" i="1" s="1"/>
  <c r="CZ1985" i="1"/>
  <c r="Y1985" i="1" s="1"/>
  <c r="CY1980" i="1"/>
  <c r="X1980" i="1" s="1"/>
  <c r="CZ1980" i="1"/>
  <c r="Y1980" i="1" s="1"/>
  <c r="CY1976" i="1"/>
  <c r="X1976" i="1" s="1"/>
  <c r="CZ1976" i="1"/>
  <c r="Y1976" i="1" s="1"/>
  <c r="CY1975" i="1"/>
  <c r="X1975" i="1" s="1"/>
  <c r="CZ1975" i="1"/>
  <c r="Y1975" i="1" s="1"/>
  <c r="CY1968" i="1"/>
  <c r="X1968" i="1" s="1"/>
  <c r="CZ1968" i="1"/>
  <c r="Y1968" i="1" s="1"/>
  <c r="CP1967" i="1"/>
  <c r="O1967" i="1" s="1"/>
  <c r="CY1964" i="1"/>
  <c r="X1964" i="1" s="1"/>
  <c r="CZ1964" i="1"/>
  <c r="Y1964" i="1" s="1"/>
  <c r="CR1950" i="1"/>
  <c r="Q1950" i="1" s="1"/>
  <c r="CP1950" i="1" s="1"/>
  <c r="O1950" i="1" s="1"/>
  <c r="GM1950" i="1" s="1"/>
  <c r="GN1950" i="1" s="1"/>
  <c r="AB1950" i="1"/>
  <c r="CY1949" i="1"/>
  <c r="X1949" i="1" s="1"/>
  <c r="CY1947" i="1"/>
  <c r="X1947" i="1" s="1"/>
  <c r="CZ1947" i="1"/>
  <c r="Y1947" i="1" s="1"/>
  <c r="CZ1945" i="1"/>
  <c r="Y1945" i="1" s="1"/>
  <c r="CY1945" i="1"/>
  <c r="X1945" i="1" s="1"/>
  <c r="CP1938" i="1"/>
  <c r="O1938" i="1" s="1"/>
  <c r="CR1938" i="1"/>
  <c r="Q1938" i="1" s="1"/>
  <c r="AB1938" i="1"/>
  <c r="CR1935" i="1"/>
  <c r="Q1935" i="1" s="1"/>
  <c r="CP1935" i="1" s="1"/>
  <c r="O1935" i="1" s="1"/>
  <c r="GM1935" i="1" s="1"/>
  <c r="GN1935" i="1" s="1"/>
  <c r="AB1935" i="1"/>
  <c r="DW2004" i="1"/>
  <c r="CY1922" i="1"/>
  <c r="X1922" i="1" s="1"/>
  <c r="CZ1922" i="1"/>
  <c r="Y1922" i="1" s="1"/>
  <c r="AI2004" i="1"/>
  <c r="AH1887" i="1"/>
  <c r="CY1974" i="1"/>
  <c r="X1974" i="1" s="1"/>
  <c r="CZ1974" i="1"/>
  <c r="Y1974" i="1" s="1"/>
  <c r="CY1966" i="1"/>
  <c r="X1966" i="1" s="1"/>
  <c r="CZ1966" i="1"/>
  <c r="Y1966" i="1" s="1"/>
  <c r="CY1962" i="1"/>
  <c r="X1962" i="1" s="1"/>
  <c r="CZ1962" i="1"/>
  <c r="Y1962" i="1" s="1"/>
  <c r="CY1954" i="1"/>
  <c r="X1954" i="1" s="1"/>
  <c r="CZ1954" i="1"/>
  <c r="Y1954" i="1" s="1"/>
  <c r="CY1937" i="1"/>
  <c r="X1937" i="1" s="1"/>
  <c r="CZ1937" i="1"/>
  <c r="Y1937" i="1" s="1"/>
  <c r="CY1934" i="1"/>
  <c r="X1934" i="1" s="1"/>
  <c r="CZ1934" i="1"/>
  <c r="Y1934" i="1" s="1"/>
  <c r="CY1932" i="1"/>
  <c r="X1932" i="1" s="1"/>
  <c r="CZ1932" i="1"/>
  <c r="Y1932" i="1" s="1"/>
  <c r="CP1922" i="1"/>
  <c r="O1922" i="1" s="1"/>
  <c r="CR1922" i="1"/>
  <c r="Q1922" i="1" s="1"/>
  <c r="AB1922" i="1"/>
  <c r="CJ2004" i="1"/>
  <c r="AJ2004" i="1"/>
  <c r="AH2004" i="1"/>
  <c r="EB1887" i="1"/>
  <c r="CY1846" i="1"/>
  <c r="X1846" i="1" s="1"/>
  <c r="CZ1846" i="1"/>
  <c r="Y1846" i="1" s="1"/>
  <c r="CP1846" i="1"/>
  <c r="O1846" i="1" s="1"/>
  <c r="CZ1845" i="1"/>
  <c r="Y1845" i="1" s="1"/>
  <c r="EA1887" i="1"/>
  <c r="DY1887" i="1"/>
  <c r="CP2000" i="1"/>
  <c r="O2000" i="1" s="1"/>
  <c r="CY1990" i="1"/>
  <c r="X1990" i="1" s="1"/>
  <c r="CZ1990" i="1"/>
  <c r="Y1990" i="1" s="1"/>
  <c r="AB2002" i="1"/>
  <c r="CY1996" i="1"/>
  <c r="X1996" i="1" s="1"/>
  <c r="CZ1996" i="1"/>
  <c r="Y1996" i="1" s="1"/>
  <c r="CY1995" i="1"/>
  <c r="X1995" i="1" s="1"/>
  <c r="CZ1995" i="1"/>
  <c r="Y1995" i="1" s="1"/>
  <c r="AB1992" i="1"/>
  <c r="AB1991" i="1"/>
  <c r="CY1989" i="1"/>
  <c r="X1989" i="1" s="1"/>
  <c r="CZ1989" i="1"/>
  <c r="Y1989" i="1" s="1"/>
  <c r="CP1986" i="1"/>
  <c r="O1986" i="1" s="1"/>
  <c r="GM1986" i="1" s="1"/>
  <c r="GN1986" i="1" s="1"/>
  <c r="CY1984" i="1"/>
  <c r="X1984" i="1" s="1"/>
  <c r="CZ1984" i="1"/>
  <c r="Y1984" i="1" s="1"/>
  <c r="CY1983" i="1"/>
  <c r="X1983" i="1" s="1"/>
  <c r="CZ1983" i="1"/>
  <c r="Y1983" i="1" s="1"/>
  <c r="CP1980" i="1"/>
  <c r="O1980" i="1" s="1"/>
  <c r="GM1980" i="1" s="1"/>
  <c r="GN1980" i="1" s="1"/>
  <c r="CY1979" i="1"/>
  <c r="X1979" i="1" s="1"/>
  <c r="CZ1979" i="1"/>
  <c r="Y1979" i="1" s="1"/>
  <c r="CY1973" i="1"/>
  <c r="X1973" i="1" s="1"/>
  <c r="CZ1973" i="1"/>
  <c r="Y1973" i="1" s="1"/>
  <c r="AB1968" i="1"/>
  <c r="AB1963" i="1"/>
  <c r="CP1956" i="1"/>
  <c r="O1956" i="1" s="1"/>
  <c r="CP1954" i="1"/>
  <c r="O1954" i="1" s="1"/>
  <c r="CY1946" i="1"/>
  <c r="X1946" i="1" s="1"/>
  <c r="CZ1946" i="1"/>
  <c r="Y1946" i="1" s="1"/>
  <c r="CP1945" i="1"/>
  <c r="O1945" i="1" s="1"/>
  <c r="GM1945" i="1" s="1"/>
  <c r="GN1945" i="1" s="1"/>
  <c r="CY1944" i="1"/>
  <c r="X1944" i="1" s="1"/>
  <c r="GM1944" i="1" s="1"/>
  <c r="GN1944" i="1" s="1"/>
  <c r="CZ1944" i="1"/>
  <c r="Y1944" i="1" s="1"/>
  <c r="CY1942" i="1"/>
  <c r="X1942" i="1" s="1"/>
  <c r="GM1942" i="1" s="1"/>
  <c r="GN1942" i="1" s="1"/>
  <c r="CZ1942" i="1"/>
  <c r="Y1942" i="1" s="1"/>
  <c r="CY1940" i="1"/>
  <c r="X1940" i="1" s="1"/>
  <c r="CZ1940" i="1"/>
  <c r="Y1940" i="1" s="1"/>
  <c r="CY1939" i="1"/>
  <c r="X1939" i="1" s="1"/>
  <c r="CZ1939" i="1"/>
  <c r="Y1939" i="1" s="1"/>
  <c r="CR1937" i="1"/>
  <c r="Q1937" i="1" s="1"/>
  <c r="CP1937" i="1" s="1"/>
  <c r="O1937" i="1" s="1"/>
  <c r="GM1937" i="1" s="1"/>
  <c r="GN1937" i="1" s="1"/>
  <c r="AB1937" i="1"/>
  <c r="CP1934" i="1"/>
  <c r="O1934" i="1" s="1"/>
  <c r="GM1934" i="1" s="1"/>
  <c r="GN1934" i="1" s="1"/>
  <c r="CR1934" i="1"/>
  <c r="Q1934" i="1" s="1"/>
  <c r="AB1934" i="1"/>
  <c r="CP1930" i="1"/>
  <c r="O1930" i="1" s="1"/>
  <c r="CY1927" i="1"/>
  <c r="X1927" i="1" s="1"/>
  <c r="CZ1927" i="1"/>
  <c r="Y1927" i="1" s="1"/>
  <c r="GM1927" i="1" s="1"/>
  <c r="GN1927" i="1" s="1"/>
  <c r="CY1924" i="1"/>
  <c r="X1924" i="1" s="1"/>
  <c r="CZ1924" i="1"/>
  <c r="Y1924" i="1" s="1"/>
  <c r="AG2004" i="1"/>
  <c r="AB1885" i="1"/>
  <c r="CY1882" i="1"/>
  <c r="X1882" i="1" s="1"/>
  <c r="AB1881" i="1"/>
  <c r="CZ1880" i="1"/>
  <c r="Y1880" i="1" s="1"/>
  <c r="CY1880" i="1"/>
  <c r="X1880" i="1" s="1"/>
  <c r="GB1887" i="1"/>
  <c r="DZ1887" i="1"/>
  <c r="DX1887" i="1"/>
  <c r="CY1837" i="1"/>
  <c r="X1837" i="1" s="1"/>
  <c r="CZ1837" i="1"/>
  <c r="Y1837" i="1" s="1"/>
  <c r="CP2002" i="1"/>
  <c r="O2002" i="1" s="1"/>
  <c r="CY1999" i="1"/>
  <c r="X1999" i="1" s="1"/>
  <c r="CZ1999" i="1"/>
  <c r="Y1999" i="1" s="1"/>
  <c r="CY1997" i="1"/>
  <c r="X1997" i="1" s="1"/>
  <c r="CZ1997" i="1"/>
  <c r="Y1997" i="1" s="1"/>
  <c r="CY2001" i="1"/>
  <c r="X2001" i="1" s="1"/>
  <c r="CZ2001" i="1"/>
  <c r="Y2001" i="1" s="1"/>
  <c r="GM2001" i="1" s="1"/>
  <c r="GN2001" i="1" s="1"/>
  <c r="AB2000" i="1"/>
  <c r="CP1999" i="1"/>
  <c r="O1999" i="1" s="1"/>
  <c r="GM1999" i="1" s="1"/>
  <c r="GN1999" i="1" s="1"/>
  <c r="CP1998" i="1"/>
  <c r="O1998" i="1" s="1"/>
  <c r="GM1998" i="1" s="1"/>
  <c r="GN1998" i="1" s="1"/>
  <c r="AB1990" i="1"/>
  <c r="CY1988" i="1"/>
  <c r="X1988" i="1" s="1"/>
  <c r="CZ1988" i="1"/>
  <c r="Y1988" i="1" s="1"/>
  <c r="CY1978" i="1"/>
  <c r="X1978" i="1" s="1"/>
  <c r="CZ1978" i="1"/>
  <c r="Y1978" i="1" s="1"/>
  <c r="CY1977" i="1"/>
  <c r="X1977" i="1" s="1"/>
  <c r="CZ1977" i="1"/>
  <c r="Y1977" i="1" s="1"/>
  <c r="CY1972" i="1"/>
  <c r="X1972" i="1" s="1"/>
  <c r="CZ1972" i="1"/>
  <c r="Y1972" i="1" s="1"/>
  <c r="CP1966" i="1"/>
  <c r="O1966" i="1" s="1"/>
  <c r="GM1966" i="1" s="1"/>
  <c r="GN1966" i="1" s="1"/>
  <c r="CY1965" i="1"/>
  <c r="X1965" i="1" s="1"/>
  <c r="GM1965" i="1" s="1"/>
  <c r="GN1965" i="1" s="1"/>
  <c r="CZ1965" i="1"/>
  <c r="Y1965" i="1" s="1"/>
  <c r="CP1964" i="1"/>
  <c r="O1964" i="1" s="1"/>
  <c r="CP1962" i="1"/>
  <c r="O1962" i="1" s="1"/>
  <c r="GM1962" i="1" s="1"/>
  <c r="GN1962" i="1" s="1"/>
  <c r="CY1961" i="1"/>
  <c r="X1961" i="1" s="1"/>
  <c r="GM1961" i="1" s="1"/>
  <c r="GN1961" i="1" s="1"/>
  <c r="CZ1961" i="1"/>
  <c r="Y1961" i="1" s="1"/>
  <c r="AB1954" i="1"/>
  <c r="CY1953" i="1"/>
  <c r="X1953" i="1" s="1"/>
  <c r="CZ1953" i="1"/>
  <c r="Y1953" i="1" s="1"/>
  <c r="CY1951" i="1"/>
  <c r="X1951" i="1" s="1"/>
  <c r="CZ1951" i="1"/>
  <c r="Y1951" i="1" s="1"/>
  <c r="CP1947" i="1"/>
  <c r="O1947" i="1" s="1"/>
  <c r="GM1947" i="1" s="1"/>
  <c r="GN1947" i="1" s="1"/>
  <c r="CY1936" i="1"/>
  <c r="X1936" i="1" s="1"/>
  <c r="CZ1936" i="1"/>
  <c r="Y1936" i="1" s="1"/>
  <c r="CY1933" i="1"/>
  <c r="X1933" i="1" s="1"/>
  <c r="GM1933" i="1" s="1"/>
  <c r="GN1933" i="1" s="1"/>
  <c r="CY1931" i="1"/>
  <c r="X1931" i="1" s="1"/>
  <c r="GM1931" i="1" s="1"/>
  <c r="GN1931" i="1" s="1"/>
  <c r="CZ1931" i="1"/>
  <c r="Y1931" i="1" s="1"/>
  <c r="CZ1929" i="1"/>
  <c r="Y1929" i="1" s="1"/>
  <c r="CY1929" i="1"/>
  <c r="X1929" i="1" s="1"/>
  <c r="CR1924" i="1"/>
  <c r="Q1924" i="1" s="1"/>
  <c r="CP1924" i="1" s="1"/>
  <c r="O1924" i="1" s="1"/>
  <c r="GM1924" i="1" s="1"/>
  <c r="GN1924" i="1" s="1"/>
  <c r="AB1924" i="1"/>
  <c r="AE2004" i="1"/>
  <c r="CY1885" i="1"/>
  <c r="X1885" i="1" s="1"/>
  <c r="CY1881" i="1"/>
  <c r="X1881" i="1" s="1"/>
  <c r="CR1880" i="1"/>
  <c r="Q1880" i="1" s="1"/>
  <c r="AB1880" i="1"/>
  <c r="CP1877" i="1"/>
  <c r="O1877" i="1" s="1"/>
  <c r="CP1873" i="1"/>
  <c r="O1873" i="1" s="1"/>
  <c r="CY1869" i="1"/>
  <c r="X1869" i="1" s="1"/>
  <c r="GM1869" i="1" s="1"/>
  <c r="GN1869" i="1" s="1"/>
  <c r="CZ1869" i="1"/>
  <c r="Y1869" i="1" s="1"/>
  <c r="CY1865" i="1"/>
  <c r="X1865" i="1" s="1"/>
  <c r="CY1863" i="1"/>
  <c r="X1863" i="1" s="1"/>
  <c r="CY1859" i="1"/>
  <c r="X1859" i="1" s="1"/>
  <c r="CP1854" i="1"/>
  <c r="O1854" i="1" s="1"/>
  <c r="CP1852" i="1"/>
  <c r="O1852" i="1" s="1"/>
  <c r="CP1850" i="1"/>
  <c r="O1850" i="1" s="1"/>
  <c r="CP1848" i="1"/>
  <c r="O1848" i="1" s="1"/>
  <c r="CZ1843" i="1"/>
  <c r="Y1843" i="1" s="1"/>
  <c r="CZ1841" i="1"/>
  <c r="Y1841" i="1" s="1"/>
  <c r="CP1997" i="1"/>
  <c r="O1997" i="1" s="1"/>
  <c r="GM1996" i="1"/>
  <c r="GN1996" i="1" s="1"/>
  <c r="CY1994" i="1"/>
  <c r="X1994" i="1" s="1"/>
  <c r="CZ1994" i="1"/>
  <c r="Y1994" i="1" s="1"/>
  <c r="CY1993" i="1"/>
  <c r="X1993" i="1" s="1"/>
  <c r="CZ1993" i="1"/>
  <c r="Y1993" i="1" s="1"/>
  <c r="CZ1987" i="1"/>
  <c r="Y1987" i="1" s="1"/>
  <c r="CY1987" i="1"/>
  <c r="X1987" i="1" s="1"/>
  <c r="GM1987" i="1" s="1"/>
  <c r="GN1987" i="1" s="1"/>
  <c r="GM1985" i="1"/>
  <c r="GN1985" i="1" s="1"/>
  <c r="GM1984" i="1"/>
  <c r="GN1984" i="1" s="1"/>
  <c r="GM1979" i="1"/>
  <c r="GN1979" i="1" s="1"/>
  <c r="CY1971" i="1"/>
  <c r="X1971" i="1" s="1"/>
  <c r="CZ1971" i="1"/>
  <c r="Y1971" i="1" s="1"/>
  <c r="CZ1967" i="1"/>
  <c r="Y1967" i="1" s="1"/>
  <c r="CY1967" i="1"/>
  <c r="X1967" i="1" s="1"/>
  <c r="CY1960" i="1"/>
  <c r="X1960" i="1" s="1"/>
  <c r="GM1960" i="1" s="1"/>
  <c r="GN1960" i="1" s="1"/>
  <c r="CZ1960" i="1"/>
  <c r="Y1960" i="1" s="1"/>
  <c r="CY1955" i="1"/>
  <c r="X1955" i="1" s="1"/>
  <c r="CZ1955" i="1"/>
  <c r="Y1955" i="1" s="1"/>
  <c r="CR1953" i="1"/>
  <c r="Q1953" i="1" s="1"/>
  <c r="CP1953" i="1" s="1"/>
  <c r="O1953" i="1" s="1"/>
  <c r="GM1953" i="1" s="1"/>
  <c r="GN1953" i="1" s="1"/>
  <c r="AB1953" i="1"/>
  <c r="CP1951" i="1"/>
  <c r="O1951" i="1" s="1"/>
  <c r="CR1951" i="1"/>
  <c r="Q1951" i="1" s="1"/>
  <c r="AB1951" i="1"/>
  <c r="CY1948" i="1"/>
  <c r="X1948" i="1" s="1"/>
  <c r="GM1948" i="1" s="1"/>
  <c r="GN1948" i="1" s="1"/>
  <c r="CZ1948" i="1"/>
  <c r="Y1948" i="1" s="1"/>
  <c r="CP1943" i="1"/>
  <c r="O1943" i="1" s="1"/>
  <c r="CP1941" i="1"/>
  <c r="O1941" i="1" s="1"/>
  <c r="CR1936" i="1"/>
  <c r="Q1936" i="1" s="1"/>
  <c r="CP1936" i="1" s="1"/>
  <c r="O1936" i="1" s="1"/>
  <c r="GM1936" i="1" s="1"/>
  <c r="GN1936" i="1" s="1"/>
  <c r="AB1936" i="1"/>
  <c r="CP1932" i="1"/>
  <c r="O1932" i="1" s="1"/>
  <c r="GM1932" i="1" s="1"/>
  <c r="GN1932" i="1" s="1"/>
  <c r="CP1928" i="1"/>
  <c r="O1928" i="1" s="1"/>
  <c r="CP1926" i="1"/>
  <c r="O1926" i="1" s="1"/>
  <c r="CY1923" i="1"/>
  <c r="X1923" i="1" s="1"/>
  <c r="AK2004" i="1" s="1"/>
  <c r="CZ1923" i="1"/>
  <c r="Y1923" i="1" s="1"/>
  <c r="AF2004" i="1"/>
  <c r="GB2004" i="1"/>
  <c r="EB2004" i="1"/>
  <c r="DZ2004" i="1"/>
  <c r="CP1880" i="1"/>
  <c r="O1880" i="1" s="1"/>
  <c r="GM1880" i="1" s="1"/>
  <c r="GN1880" i="1" s="1"/>
  <c r="CY1875" i="1"/>
  <c r="X1875" i="1" s="1"/>
  <c r="CZ1875" i="1"/>
  <c r="Y1875" i="1" s="1"/>
  <c r="AI1887" i="1"/>
  <c r="AG1887" i="1"/>
  <c r="AJ1887" i="1"/>
  <c r="GM1995" i="1"/>
  <c r="GN1995" i="1" s="1"/>
  <c r="CY2002" i="1"/>
  <c r="X2002" i="1" s="1"/>
  <c r="CZ2002" i="1"/>
  <c r="Y2002" i="1" s="1"/>
  <c r="AB2001" i="1"/>
  <c r="CY2000" i="1"/>
  <c r="X2000" i="1" s="1"/>
  <c r="CZ2000" i="1"/>
  <c r="Y2000" i="1" s="1"/>
  <c r="AB1988" i="1"/>
  <c r="CP1983" i="1"/>
  <c r="O1983" i="1" s="1"/>
  <c r="GM1983" i="1" s="1"/>
  <c r="GN1983" i="1" s="1"/>
  <c r="CY1982" i="1"/>
  <c r="X1982" i="1" s="1"/>
  <c r="GM1982" i="1" s="1"/>
  <c r="GN1982" i="1" s="1"/>
  <c r="CZ1982" i="1"/>
  <c r="Y1982" i="1" s="1"/>
  <c r="CY1981" i="1"/>
  <c r="X1981" i="1" s="1"/>
  <c r="GM1981" i="1" s="1"/>
  <c r="GN1981" i="1" s="1"/>
  <c r="CZ1981" i="1"/>
  <c r="Y1981" i="1" s="1"/>
  <c r="CP1978" i="1"/>
  <c r="O1978" i="1" s="1"/>
  <c r="AB1972" i="1"/>
  <c r="CY1970" i="1"/>
  <c r="X1970" i="1" s="1"/>
  <c r="CZ1970" i="1"/>
  <c r="Y1970" i="1" s="1"/>
  <c r="CY1969" i="1"/>
  <c r="X1969" i="1" s="1"/>
  <c r="CZ1969" i="1"/>
  <c r="Y1969" i="1" s="1"/>
  <c r="CY1963" i="1"/>
  <c r="X1963" i="1" s="1"/>
  <c r="GM1963" i="1" s="1"/>
  <c r="GN1963" i="1" s="1"/>
  <c r="CZ1963" i="1"/>
  <c r="Y1963" i="1" s="1"/>
  <c r="CY1959" i="1"/>
  <c r="X1959" i="1" s="1"/>
  <c r="GM1959" i="1" s="1"/>
  <c r="GN1959" i="1" s="1"/>
  <c r="CZ1959" i="1"/>
  <c r="Y1959" i="1" s="1"/>
  <c r="CY1958" i="1"/>
  <c r="X1958" i="1" s="1"/>
  <c r="GM1958" i="1" s="1"/>
  <c r="GN1958" i="1" s="1"/>
  <c r="CZ1958" i="1"/>
  <c r="Y1958" i="1" s="1"/>
  <c r="CY1957" i="1"/>
  <c r="X1957" i="1" s="1"/>
  <c r="GM1957" i="1" s="1"/>
  <c r="GN1957" i="1" s="1"/>
  <c r="CZ1957" i="1"/>
  <c r="Y1957" i="1" s="1"/>
  <c r="CY1956" i="1"/>
  <c r="X1956" i="1" s="1"/>
  <c r="CZ1956" i="1"/>
  <c r="Y1956" i="1" s="1"/>
  <c r="CY1950" i="1"/>
  <c r="X1950" i="1" s="1"/>
  <c r="CZ1950" i="1"/>
  <c r="Y1950" i="1" s="1"/>
  <c r="CP1946" i="1"/>
  <c r="O1946" i="1" s="1"/>
  <c r="GM1946" i="1" s="1"/>
  <c r="GN1946" i="1" s="1"/>
  <c r="CY1943" i="1"/>
  <c r="X1943" i="1" s="1"/>
  <c r="CZ1943" i="1"/>
  <c r="Y1943" i="1" s="1"/>
  <c r="CY1941" i="1"/>
  <c r="X1941" i="1" s="1"/>
  <c r="CZ1941" i="1"/>
  <c r="Y1941" i="1" s="1"/>
  <c r="CY1938" i="1"/>
  <c r="X1938" i="1" s="1"/>
  <c r="CZ1938" i="1"/>
  <c r="Y1938" i="1" s="1"/>
  <c r="CY1935" i="1"/>
  <c r="X1935" i="1" s="1"/>
  <c r="CZ1935" i="1"/>
  <c r="Y1935" i="1" s="1"/>
  <c r="CY1930" i="1"/>
  <c r="X1930" i="1" s="1"/>
  <c r="CZ1930" i="1"/>
  <c r="Y1930" i="1" s="1"/>
  <c r="CP1929" i="1"/>
  <c r="O1929" i="1" s="1"/>
  <c r="GM1929" i="1" s="1"/>
  <c r="GN1929" i="1" s="1"/>
  <c r="CY1928" i="1"/>
  <c r="X1928" i="1" s="1"/>
  <c r="CZ1928" i="1"/>
  <c r="Y1928" i="1" s="1"/>
  <c r="CY1926" i="1"/>
  <c r="X1926" i="1" s="1"/>
  <c r="CZ1926" i="1"/>
  <c r="Y1926" i="1" s="1"/>
  <c r="CY1925" i="1"/>
  <c r="X1925" i="1" s="1"/>
  <c r="CZ1925" i="1"/>
  <c r="Y1925" i="1" s="1"/>
  <c r="CP1923" i="1"/>
  <c r="O1923" i="1" s="1"/>
  <c r="GM1923" i="1" s="1"/>
  <c r="GN1923" i="1" s="1"/>
  <c r="CR1923" i="1"/>
  <c r="Q1923" i="1" s="1"/>
  <c r="AB1923" i="1"/>
  <c r="EA2004" i="1"/>
  <c r="DY2004" i="1"/>
  <c r="CP1875" i="1"/>
  <c r="O1875" i="1" s="1"/>
  <c r="GM1875" i="1" s="1"/>
  <c r="GN1875" i="1" s="1"/>
  <c r="CY1866" i="1"/>
  <c r="X1866" i="1" s="1"/>
  <c r="CZ1866" i="1"/>
  <c r="Y1866" i="1" s="1"/>
  <c r="CP1866" i="1"/>
  <c r="O1866" i="1" s="1"/>
  <c r="CY1861" i="1"/>
  <c r="X1861" i="1" s="1"/>
  <c r="CY1858" i="1"/>
  <c r="X1858" i="1" s="1"/>
  <c r="CZ1856" i="1"/>
  <c r="Y1856" i="1" s="1"/>
  <c r="CY1856" i="1"/>
  <c r="X1856" i="1" s="1"/>
  <c r="GM1856" i="1" s="1"/>
  <c r="GN1856" i="1" s="1"/>
  <c r="CY1853" i="1"/>
  <c r="X1853" i="1" s="1"/>
  <c r="GM1853" i="1" s="1"/>
  <c r="GN1853" i="1" s="1"/>
  <c r="CZ1853" i="1"/>
  <c r="Y1853" i="1" s="1"/>
  <c r="CP1847" i="1"/>
  <c r="O1847" i="1" s="1"/>
  <c r="CJ1887" i="1"/>
  <c r="CZ1839" i="1"/>
  <c r="Y1839" i="1" s="1"/>
  <c r="CY1838" i="1"/>
  <c r="X1838" i="1" s="1"/>
  <c r="CZ1838" i="1"/>
  <c r="Y1838" i="1" s="1"/>
  <c r="AT2004" i="1"/>
  <c r="CQ1993" i="1"/>
  <c r="P1993" i="1" s="1"/>
  <c r="CP1993" i="1" s="1"/>
  <c r="O1993" i="1" s="1"/>
  <c r="GM1993" i="1" s="1"/>
  <c r="GN1993" i="1" s="1"/>
  <c r="AB1987" i="1"/>
  <c r="CQ1977" i="1"/>
  <c r="P1977" i="1" s="1"/>
  <c r="CP1977" i="1" s="1"/>
  <c r="O1977" i="1" s="1"/>
  <c r="AB1967" i="1"/>
  <c r="AD1955" i="1"/>
  <c r="CR1955" i="1" s="1"/>
  <c r="Q1955" i="1" s="1"/>
  <c r="CP1955" i="1" s="1"/>
  <c r="O1955" i="1" s="1"/>
  <c r="GM1955" i="1" s="1"/>
  <c r="GN1955" i="1" s="1"/>
  <c r="AB1945" i="1"/>
  <c r="AD1939" i="1"/>
  <c r="AB1929" i="1"/>
  <c r="AD1925" i="1"/>
  <c r="CQ1921" i="1"/>
  <c r="P1921" i="1" s="1"/>
  <c r="EV1887" i="1"/>
  <c r="BD1887" i="1"/>
  <c r="CP1831" i="1"/>
  <c r="O1831" i="1" s="1"/>
  <c r="AB1831" i="1"/>
  <c r="CR1831" i="1"/>
  <c r="Q1831" i="1" s="1"/>
  <c r="CY1830" i="1"/>
  <c r="X1830" i="1" s="1"/>
  <c r="CZ1830" i="1"/>
  <c r="Y1830" i="1" s="1"/>
  <c r="CY1822" i="1"/>
  <c r="X1822" i="1" s="1"/>
  <c r="CZ1822" i="1"/>
  <c r="Y1822" i="1" s="1"/>
  <c r="CY1819" i="1"/>
  <c r="X1819" i="1" s="1"/>
  <c r="CZ1819" i="1"/>
  <c r="Y1819" i="1" s="1"/>
  <c r="CP1813" i="1"/>
  <c r="O1813" i="1" s="1"/>
  <c r="AB1813" i="1"/>
  <c r="CR1813" i="1"/>
  <c r="Q1813" i="1" s="1"/>
  <c r="CY1809" i="1"/>
  <c r="X1809" i="1" s="1"/>
  <c r="CZ1809" i="1"/>
  <c r="Y1809" i="1" s="1"/>
  <c r="CY1804" i="1"/>
  <c r="X1804" i="1" s="1"/>
  <c r="CZ1804" i="1"/>
  <c r="Y1804" i="1" s="1"/>
  <c r="CY1764" i="1"/>
  <c r="X1764" i="1" s="1"/>
  <c r="CZ1764" i="1"/>
  <c r="Y1764" i="1" s="1"/>
  <c r="CY1749" i="1"/>
  <c r="X1749" i="1" s="1"/>
  <c r="CZ1749" i="1"/>
  <c r="Y1749" i="1" s="1"/>
  <c r="CY1738" i="1"/>
  <c r="X1738" i="1" s="1"/>
  <c r="CZ1738" i="1"/>
  <c r="Y1738" i="1" s="1"/>
  <c r="CY1736" i="1"/>
  <c r="X1736" i="1" s="1"/>
  <c r="CZ1736" i="1"/>
  <c r="Y1736" i="1" s="1"/>
  <c r="CY1725" i="1"/>
  <c r="X1725" i="1" s="1"/>
  <c r="CZ1725" i="1"/>
  <c r="Y1725" i="1" s="1"/>
  <c r="CY1719" i="1"/>
  <c r="X1719" i="1" s="1"/>
  <c r="CZ1719" i="1"/>
  <c r="Y1719" i="1" s="1"/>
  <c r="CY1715" i="1"/>
  <c r="X1715" i="1" s="1"/>
  <c r="CZ1715" i="1"/>
  <c r="Y1715" i="1" s="1"/>
  <c r="CY1713" i="1"/>
  <c r="X1713" i="1" s="1"/>
  <c r="CZ1713" i="1"/>
  <c r="Y1713" i="1" s="1"/>
  <c r="CY1711" i="1"/>
  <c r="X1711" i="1" s="1"/>
  <c r="CZ1711" i="1"/>
  <c r="Y1711" i="1" s="1"/>
  <c r="CY1709" i="1"/>
  <c r="X1709" i="1" s="1"/>
  <c r="CZ1709" i="1"/>
  <c r="Y1709" i="1" s="1"/>
  <c r="CY1707" i="1"/>
  <c r="X1707" i="1" s="1"/>
  <c r="CZ1707" i="1"/>
  <c r="Y1707" i="1" s="1"/>
  <c r="GM1695" i="1"/>
  <c r="GN1695" i="1" s="1"/>
  <c r="AB1999" i="1"/>
  <c r="AB1998" i="1"/>
  <c r="CQ1992" i="1"/>
  <c r="P1992" i="1" s="1"/>
  <c r="CP1992" i="1" s="1"/>
  <c r="O1992" i="1" s="1"/>
  <c r="GM1992" i="1" s="1"/>
  <c r="GN1992" i="1" s="1"/>
  <c r="CQ1991" i="1"/>
  <c r="P1991" i="1" s="1"/>
  <c r="CP1991" i="1" s="1"/>
  <c r="O1991" i="1" s="1"/>
  <c r="GM1991" i="1" s="1"/>
  <c r="GN1991" i="1" s="1"/>
  <c r="CQ1990" i="1"/>
  <c r="P1990" i="1" s="1"/>
  <c r="CP1990" i="1" s="1"/>
  <c r="O1990" i="1" s="1"/>
  <c r="GM1990" i="1" s="1"/>
  <c r="GN1990" i="1" s="1"/>
  <c r="CQ1989" i="1"/>
  <c r="P1989" i="1" s="1"/>
  <c r="CP1989" i="1" s="1"/>
  <c r="O1989" i="1" s="1"/>
  <c r="GM1989" i="1" s="1"/>
  <c r="GN1989" i="1" s="1"/>
  <c r="CQ1988" i="1"/>
  <c r="P1988" i="1" s="1"/>
  <c r="CP1988" i="1" s="1"/>
  <c r="O1988" i="1" s="1"/>
  <c r="GM1988" i="1" s="1"/>
  <c r="GN1988" i="1" s="1"/>
  <c r="AB1986" i="1"/>
  <c r="AB1985" i="1"/>
  <c r="AB1984" i="1"/>
  <c r="CQ1976" i="1"/>
  <c r="P1976" i="1" s="1"/>
  <c r="CQ1975" i="1"/>
  <c r="P1975" i="1" s="1"/>
  <c r="CQ1974" i="1"/>
  <c r="P1974" i="1" s="1"/>
  <c r="CQ1973" i="1"/>
  <c r="P1973" i="1" s="1"/>
  <c r="CQ1972" i="1"/>
  <c r="P1972" i="1" s="1"/>
  <c r="CP1972" i="1" s="1"/>
  <c r="O1972" i="1" s="1"/>
  <c r="GM1972" i="1" s="1"/>
  <c r="GN1972" i="1" s="1"/>
  <c r="CQ1971" i="1"/>
  <c r="P1971" i="1" s="1"/>
  <c r="CP1971" i="1" s="1"/>
  <c r="O1971" i="1" s="1"/>
  <c r="GM1971" i="1" s="1"/>
  <c r="GN1971" i="1" s="1"/>
  <c r="CQ1970" i="1"/>
  <c r="P1970" i="1" s="1"/>
  <c r="CP1970" i="1" s="1"/>
  <c r="O1970" i="1" s="1"/>
  <c r="GM1970" i="1" s="1"/>
  <c r="GN1970" i="1" s="1"/>
  <c r="CQ1969" i="1"/>
  <c r="P1969" i="1" s="1"/>
  <c r="CP1969" i="1" s="1"/>
  <c r="O1969" i="1" s="1"/>
  <c r="GM1969" i="1" s="1"/>
  <c r="GN1969" i="1" s="1"/>
  <c r="CQ1968" i="1"/>
  <c r="P1968" i="1" s="1"/>
  <c r="CP1968" i="1" s="1"/>
  <c r="O1968" i="1" s="1"/>
  <c r="GM1968" i="1" s="1"/>
  <c r="GN1968" i="1" s="1"/>
  <c r="AB1961" i="1"/>
  <c r="AB1960" i="1"/>
  <c r="AB1959" i="1"/>
  <c r="AB1958" i="1"/>
  <c r="AB1957" i="1"/>
  <c r="AB1956" i="1"/>
  <c r="EU1887" i="1"/>
  <c r="BC1887" i="1"/>
  <c r="AQ1887" i="1"/>
  <c r="CQ1885" i="1"/>
  <c r="P1885" i="1" s="1"/>
  <c r="CP1885" i="1" s="1"/>
  <c r="O1885" i="1" s="1"/>
  <c r="CQ1884" i="1"/>
  <c r="P1884" i="1" s="1"/>
  <c r="CP1884" i="1" s="1"/>
  <c r="O1884" i="1" s="1"/>
  <c r="CQ1883" i="1"/>
  <c r="P1883" i="1" s="1"/>
  <c r="CP1883" i="1" s="1"/>
  <c r="O1883" i="1" s="1"/>
  <c r="CQ1882" i="1"/>
  <c r="P1882" i="1" s="1"/>
  <c r="CP1882" i="1" s="1"/>
  <c r="O1882" i="1" s="1"/>
  <c r="GM1882" i="1" s="1"/>
  <c r="GN1882" i="1" s="1"/>
  <c r="CQ1881" i="1"/>
  <c r="P1881" i="1" s="1"/>
  <c r="CP1881" i="1" s="1"/>
  <c r="O1881" i="1" s="1"/>
  <c r="GM1881" i="1" s="1"/>
  <c r="GN1881" i="1" s="1"/>
  <c r="CS1879" i="1"/>
  <c r="R1879" i="1" s="1"/>
  <c r="CY1879" i="1" s="1"/>
  <c r="X1879" i="1" s="1"/>
  <c r="AB1879" i="1"/>
  <c r="CS1878" i="1"/>
  <c r="R1878" i="1" s="1"/>
  <c r="CY1878" i="1" s="1"/>
  <c r="X1878" i="1" s="1"/>
  <c r="AB1878" i="1"/>
  <c r="CS1877" i="1"/>
  <c r="R1877" i="1" s="1"/>
  <c r="CY1877" i="1" s="1"/>
  <c r="X1877" i="1" s="1"/>
  <c r="AB1877" i="1"/>
  <c r="CS1876" i="1"/>
  <c r="R1876" i="1" s="1"/>
  <c r="CY1876" i="1" s="1"/>
  <c r="X1876" i="1" s="1"/>
  <c r="AB1876" i="1"/>
  <c r="CS1875" i="1"/>
  <c r="R1875" i="1" s="1"/>
  <c r="AB1875" i="1"/>
  <c r="CS1874" i="1"/>
  <c r="R1874" i="1" s="1"/>
  <c r="CY1874" i="1" s="1"/>
  <c r="X1874" i="1" s="1"/>
  <c r="AB1874" i="1"/>
  <c r="CS1873" i="1"/>
  <c r="R1873" i="1" s="1"/>
  <c r="CY1873" i="1" s="1"/>
  <c r="X1873" i="1" s="1"/>
  <c r="AB1873" i="1"/>
  <c r="CS1872" i="1"/>
  <c r="R1872" i="1" s="1"/>
  <c r="CY1872" i="1" s="1"/>
  <c r="X1872" i="1" s="1"/>
  <c r="AB1872" i="1"/>
  <c r="CS1871" i="1"/>
  <c r="R1871" i="1" s="1"/>
  <c r="CZ1871" i="1" s="1"/>
  <c r="Y1871" i="1" s="1"/>
  <c r="AB1871" i="1"/>
  <c r="CS1870" i="1"/>
  <c r="R1870" i="1" s="1"/>
  <c r="CY1870" i="1" s="1"/>
  <c r="X1870" i="1" s="1"/>
  <c r="AB1870" i="1"/>
  <c r="CS1869" i="1"/>
  <c r="R1869" i="1" s="1"/>
  <c r="AB1869" i="1"/>
  <c r="CS1868" i="1"/>
  <c r="R1868" i="1" s="1"/>
  <c r="CY1868" i="1" s="1"/>
  <c r="X1868" i="1" s="1"/>
  <c r="AB1868" i="1"/>
  <c r="CS1867" i="1"/>
  <c r="R1867" i="1" s="1"/>
  <c r="CY1867" i="1" s="1"/>
  <c r="X1867" i="1" s="1"/>
  <c r="AB1867" i="1"/>
  <c r="AD1865" i="1"/>
  <c r="AD1864" i="1"/>
  <c r="AD1863" i="1"/>
  <c r="CQ1861" i="1"/>
  <c r="P1861" i="1" s="1"/>
  <c r="CP1861" i="1" s="1"/>
  <c r="O1861" i="1" s="1"/>
  <c r="CQ1860" i="1"/>
  <c r="P1860" i="1" s="1"/>
  <c r="CP1860" i="1" s="1"/>
  <c r="O1860" i="1" s="1"/>
  <c r="CQ1859" i="1"/>
  <c r="P1859" i="1" s="1"/>
  <c r="CP1859" i="1" s="1"/>
  <c r="O1859" i="1" s="1"/>
  <c r="CQ1858" i="1"/>
  <c r="P1858" i="1" s="1"/>
  <c r="CP1858" i="1" s="1"/>
  <c r="O1858" i="1" s="1"/>
  <c r="CQ1857" i="1"/>
  <c r="P1857" i="1" s="1"/>
  <c r="CP1857" i="1" s="1"/>
  <c r="O1857" i="1" s="1"/>
  <c r="CS1855" i="1"/>
  <c r="R1855" i="1" s="1"/>
  <c r="CZ1855" i="1" s="1"/>
  <c r="Y1855" i="1" s="1"/>
  <c r="AB1855" i="1"/>
  <c r="CS1854" i="1"/>
  <c r="R1854" i="1" s="1"/>
  <c r="CY1854" i="1" s="1"/>
  <c r="X1854" i="1" s="1"/>
  <c r="AB1854" i="1"/>
  <c r="CS1853" i="1"/>
  <c r="R1853" i="1" s="1"/>
  <c r="AB1853" i="1"/>
  <c r="CS1852" i="1"/>
  <c r="R1852" i="1" s="1"/>
  <c r="CZ1852" i="1" s="1"/>
  <c r="Y1852" i="1" s="1"/>
  <c r="AB1852" i="1"/>
  <c r="CS1851" i="1"/>
  <c r="R1851" i="1" s="1"/>
  <c r="CY1851" i="1" s="1"/>
  <c r="X1851" i="1" s="1"/>
  <c r="AB1851" i="1"/>
  <c r="CS1850" i="1"/>
  <c r="R1850" i="1" s="1"/>
  <c r="CY1850" i="1" s="1"/>
  <c r="X1850" i="1" s="1"/>
  <c r="AB1850" i="1"/>
  <c r="CS1849" i="1"/>
  <c r="R1849" i="1" s="1"/>
  <c r="CZ1849" i="1" s="1"/>
  <c r="Y1849" i="1" s="1"/>
  <c r="AB1849" i="1"/>
  <c r="CS1848" i="1"/>
  <c r="R1848" i="1" s="1"/>
  <c r="AE1887" i="1" s="1"/>
  <c r="AB1848" i="1"/>
  <c r="CS1847" i="1"/>
  <c r="R1847" i="1" s="1"/>
  <c r="CY1847" i="1" s="1"/>
  <c r="X1847" i="1" s="1"/>
  <c r="AB1847" i="1"/>
  <c r="AD1845" i="1"/>
  <c r="AD1844" i="1"/>
  <c r="AD1843" i="1"/>
  <c r="AD1842" i="1"/>
  <c r="AD1841" i="1"/>
  <c r="AD1840" i="1"/>
  <c r="AD1839" i="1"/>
  <c r="AD1838" i="1"/>
  <c r="AD1837" i="1"/>
  <c r="CY1834" i="1"/>
  <c r="X1834" i="1" s="1"/>
  <c r="CZ1834" i="1"/>
  <c r="Y1834" i="1" s="1"/>
  <c r="AB1830" i="1"/>
  <c r="CR1830" i="1"/>
  <c r="Q1830" i="1" s="1"/>
  <c r="CP1830" i="1" s="1"/>
  <c r="O1830" i="1" s="1"/>
  <c r="GM1830" i="1" s="1"/>
  <c r="GN1830" i="1" s="1"/>
  <c r="CY1829" i="1"/>
  <c r="X1829" i="1" s="1"/>
  <c r="CZ1829" i="1"/>
  <c r="Y1829" i="1" s="1"/>
  <c r="CP1826" i="1"/>
  <c r="O1826" i="1" s="1"/>
  <c r="CY1817" i="1"/>
  <c r="X1817" i="1" s="1"/>
  <c r="CZ1817" i="1"/>
  <c r="Y1817" i="1" s="1"/>
  <c r="CP1811" i="1"/>
  <c r="O1811" i="1" s="1"/>
  <c r="CY1806" i="1"/>
  <c r="X1806" i="1" s="1"/>
  <c r="CZ1806" i="1"/>
  <c r="Y1806" i="1" s="1"/>
  <c r="CY1763" i="1"/>
  <c r="X1763" i="1" s="1"/>
  <c r="CZ1763" i="1"/>
  <c r="Y1763" i="1" s="1"/>
  <c r="AB1757" i="1"/>
  <c r="AB1755" i="1"/>
  <c r="AB1754" i="1"/>
  <c r="AB1752" i="1"/>
  <c r="CP1747" i="1"/>
  <c r="O1747" i="1" s="1"/>
  <c r="CY1746" i="1"/>
  <c r="X1746" i="1" s="1"/>
  <c r="GM1746" i="1" s="1"/>
  <c r="GN1746" i="1" s="1"/>
  <c r="CZ1746" i="1"/>
  <c r="Y1746" i="1" s="1"/>
  <c r="CP1744" i="1"/>
  <c r="O1744" i="1" s="1"/>
  <c r="CY1740" i="1"/>
  <c r="X1740" i="1" s="1"/>
  <c r="CZ1740" i="1"/>
  <c r="Y1740" i="1" s="1"/>
  <c r="GM1740" i="1" s="1"/>
  <c r="GN1740" i="1" s="1"/>
  <c r="CY1734" i="1"/>
  <c r="X1734" i="1" s="1"/>
  <c r="CZ1734" i="1"/>
  <c r="Y1734" i="1" s="1"/>
  <c r="CP1726" i="1"/>
  <c r="O1726" i="1" s="1"/>
  <c r="CY1724" i="1"/>
  <c r="X1724" i="1" s="1"/>
  <c r="GM1724" i="1" s="1"/>
  <c r="GN1724" i="1" s="1"/>
  <c r="CZ1724" i="1"/>
  <c r="Y1724" i="1" s="1"/>
  <c r="CP1720" i="1"/>
  <c r="O1720" i="1" s="1"/>
  <c r="CY1718" i="1"/>
  <c r="X1718" i="1" s="1"/>
  <c r="CZ1718" i="1"/>
  <c r="Y1718" i="1" s="1"/>
  <c r="CP1704" i="1"/>
  <c r="O1704" i="1" s="1"/>
  <c r="CP1702" i="1"/>
  <c r="O1702" i="1" s="1"/>
  <c r="CP1700" i="1"/>
  <c r="O1700" i="1" s="1"/>
  <c r="CZ1699" i="1"/>
  <c r="Y1699" i="1" s="1"/>
  <c r="CY1699" i="1"/>
  <c r="X1699" i="1" s="1"/>
  <c r="CP1696" i="1"/>
  <c r="O1696" i="1" s="1"/>
  <c r="CY1695" i="1"/>
  <c r="X1695" i="1" s="1"/>
  <c r="CZ1695" i="1"/>
  <c r="Y1695" i="1" s="1"/>
  <c r="CY1694" i="1"/>
  <c r="X1694" i="1" s="1"/>
  <c r="CZ1694" i="1"/>
  <c r="Y1694" i="1" s="1"/>
  <c r="CY1692" i="1"/>
  <c r="X1692" i="1" s="1"/>
  <c r="CZ1692" i="1"/>
  <c r="Y1692" i="1" s="1"/>
  <c r="CY1690" i="1"/>
  <c r="X1690" i="1" s="1"/>
  <c r="CZ1690" i="1"/>
  <c r="Y1690" i="1" s="1"/>
  <c r="CY1688" i="1"/>
  <c r="X1688" i="1" s="1"/>
  <c r="CY1686" i="1"/>
  <c r="X1686" i="1" s="1"/>
  <c r="CY1677" i="1"/>
  <c r="X1677" i="1" s="1"/>
  <c r="CZ1677" i="1"/>
  <c r="Y1677" i="1" s="1"/>
  <c r="FW2064" i="1"/>
  <c r="FW22" i="1" s="1"/>
  <c r="EV2004" i="1"/>
  <c r="BD2004" i="1"/>
  <c r="AB1997" i="1"/>
  <c r="CT1952" i="1"/>
  <c r="S1952" i="1" s="1"/>
  <c r="ET1887" i="1"/>
  <c r="CG1887" i="1"/>
  <c r="BB1887" i="1"/>
  <c r="AB1866" i="1"/>
  <c r="CZ1865" i="1"/>
  <c r="Y1865" i="1" s="1"/>
  <c r="CZ1864" i="1"/>
  <c r="Y1864" i="1" s="1"/>
  <c r="CZ1863" i="1"/>
  <c r="Y1863" i="1" s="1"/>
  <c r="AB1846" i="1"/>
  <c r="CP1829" i="1"/>
  <c r="O1829" i="1" s="1"/>
  <c r="GM1829" i="1" s="1"/>
  <c r="GN1829" i="1" s="1"/>
  <c r="AB1829" i="1"/>
  <c r="CR1829" i="1"/>
  <c r="Q1829" i="1" s="1"/>
  <c r="CY1824" i="1"/>
  <c r="X1824" i="1" s="1"/>
  <c r="CZ1824" i="1"/>
  <c r="Y1824" i="1" s="1"/>
  <c r="CY1821" i="1"/>
  <c r="X1821" i="1" s="1"/>
  <c r="CZ1821" i="1"/>
  <c r="Y1821" i="1" s="1"/>
  <c r="CP1817" i="1"/>
  <c r="O1817" i="1" s="1"/>
  <c r="GM1817" i="1" s="1"/>
  <c r="GN1817" i="1" s="1"/>
  <c r="AB1817" i="1"/>
  <c r="CR1817" i="1"/>
  <c r="Q1817" i="1" s="1"/>
  <c r="CY1816" i="1"/>
  <c r="X1816" i="1" s="1"/>
  <c r="CZ1816" i="1"/>
  <c r="Y1816" i="1" s="1"/>
  <c r="CP1810" i="1"/>
  <c r="O1810" i="1" s="1"/>
  <c r="CY1803" i="1"/>
  <c r="X1803" i="1" s="1"/>
  <c r="CZ1803" i="1"/>
  <c r="Y1803" i="1" s="1"/>
  <c r="CP1800" i="1"/>
  <c r="O1800" i="1" s="1"/>
  <c r="EV1669" i="1"/>
  <c r="P1791" i="1"/>
  <c r="CY1762" i="1"/>
  <c r="X1762" i="1" s="1"/>
  <c r="CZ1762" i="1"/>
  <c r="Y1762" i="1" s="1"/>
  <c r="CY1759" i="1"/>
  <c r="X1759" i="1" s="1"/>
  <c r="CZ1759" i="1"/>
  <c r="Y1759" i="1" s="1"/>
  <c r="CY1758" i="1"/>
  <c r="X1758" i="1" s="1"/>
  <c r="CZ1758" i="1"/>
  <c r="Y1758" i="1" s="1"/>
  <c r="CY1756" i="1"/>
  <c r="X1756" i="1" s="1"/>
  <c r="CZ1756" i="1"/>
  <c r="Y1756" i="1" s="1"/>
  <c r="GM1756" i="1" s="1"/>
  <c r="GN1756" i="1" s="1"/>
  <c r="CP1751" i="1"/>
  <c r="O1751" i="1" s="1"/>
  <c r="CP1749" i="1"/>
  <c r="O1749" i="1" s="1"/>
  <c r="GM1749" i="1" s="1"/>
  <c r="GN1749" i="1" s="1"/>
  <c r="CY1748" i="1"/>
  <c r="X1748" i="1" s="1"/>
  <c r="CZ1748" i="1"/>
  <c r="Y1748" i="1" s="1"/>
  <c r="CY1742" i="1"/>
  <c r="X1742" i="1" s="1"/>
  <c r="CZ1742" i="1"/>
  <c r="Y1742" i="1" s="1"/>
  <c r="CP1738" i="1"/>
  <c r="O1738" i="1" s="1"/>
  <c r="GM1738" i="1" s="1"/>
  <c r="GN1738" i="1" s="1"/>
  <c r="CY1737" i="1"/>
  <c r="X1737" i="1" s="1"/>
  <c r="CZ1737" i="1"/>
  <c r="Y1737" i="1" s="1"/>
  <c r="CY1731" i="1"/>
  <c r="X1731" i="1" s="1"/>
  <c r="GM1731" i="1" s="1"/>
  <c r="GN1731" i="1" s="1"/>
  <c r="CY1729" i="1"/>
  <c r="X1729" i="1" s="1"/>
  <c r="GM1729" i="1" s="1"/>
  <c r="GN1729" i="1" s="1"/>
  <c r="CP1725" i="1"/>
  <c r="O1725" i="1" s="1"/>
  <c r="GM1725" i="1" s="1"/>
  <c r="GN1725" i="1" s="1"/>
  <c r="CY1723" i="1"/>
  <c r="X1723" i="1" s="1"/>
  <c r="CZ1723" i="1"/>
  <c r="Y1723" i="1" s="1"/>
  <c r="CP1719" i="1"/>
  <c r="O1719" i="1" s="1"/>
  <c r="GM1719" i="1" s="1"/>
  <c r="GN1719" i="1" s="1"/>
  <c r="CP1717" i="1"/>
  <c r="O1717" i="1" s="1"/>
  <c r="GM1717" i="1" s="1"/>
  <c r="GN1717" i="1" s="1"/>
  <c r="CR1699" i="1"/>
  <c r="Q1699" i="1" s="1"/>
  <c r="CP1699" i="1" s="1"/>
  <c r="O1699" i="1" s="1"/>
  <c r="GM1699" i="1" s="1"/>
  <c r="GN1699" i="1" s="1"/>
  <c r="AB1699" i="1"/>
  <c r="CP1687" i="1"/>
  <c r="O1687" i="1" s="1"/>
  <c r="CP1685" i="1"/>
  <c r="O1685" i="1" s="1"/>
  <c r="EU2004" i="1"/>
  <c r="BC2004" i="1"/>
  <c r="AQ2004" i="1"/>
  <c r="AB1996" i="1"/>
  <c r="AB1995" i="1"/>
  <c r="AB1994" i="1"/>
  <c r="AB1982" i="1"/>
  <c r="AB1981" i="1"/>
  <c r="AB1980" i="1"/>
  <c r="AB1979" i="1"/>
  <c r="AB1978" i="1"/>
  <c r="AD1976" i="1"/>
  <c r="CR1976" i="1" s="1"/>
  <c r="Q1976" i="1" s="1"/>
  <c r="AD1975" i="1"/>
  <c r="CR1975" i="1" s="1"/>
  <c r="Q1975" i="1" s="1"/>
  <c r="AD1974" i="1"/>
  <c r="CR1974" i="1" s="1"/>
  <c r="Q1974" i="1" s="1"/>
  <c r="AD1973" i="1"/>
  <c r="CR1973" i="1" s="1"/>
  <c r="Q1973" i="1" s="1"/>
  <c r="CZ1949" i="1"/>
  <c r="Y1949" i="1" s="1"/>
  <c r="GM1949" i="1" s="1"/>
  <c r="GN1949" i="1" s="1"/>
  <c r="CZ1933" i="1"/>
  <c r="Y1933" i="1" s="1"/>
  <c r="CZ1921" i="1"/>
  <c r="Y1921" i="1" s="1"/>
  <c r="EG1887" i="1"/>
  <c r="AU1887" i="1"/>
  <c r="AO1887" i="1"/>
  <c r="CT1862" i="1"/>
  <c r="S1862" i="1" s="1"/>
  <c r="CP1862" i="1" s="1"/>
  <c r="O1862" i="1" s="1"/>
  <c r="CY1833" i="1"/>
  <c r="X1833" i="1" s="1"/>
  <c r="CZ1833" i="1"/>
  <c r="Y1833" i="1" s="1"/>
  <c r="CR1828" i="1"/>
  <c r="Q1828" i="1" s="1"/>
  <c r="AB1828" i="1"/>
  <c r="CY1827" i="1"/>
  <c r="X1827" i="1" s="1"/>
  <c r="GM1827" i="1" s="1"/>
  <c r="GN1827" i="1" s="1"/>
  <c r="CZ1827" i="1"/>
  <c r="Y1827" i="1" s="1"/>
  <c r="AB1816" i="1"/>
  <c r="CR1816" i="1"/>
  <c r="Q1816" i="1" s="1"/>
  <c r="CP1816" i="1" s="1"/>
  <c r="O1816" i="1" s="1"/>
  <c r="GM1816" i="1" s="1"/>
  <c r="GN1816" i="1" s="1"/>
  <c r="CY1815" i="1"/>
  <c r="X1815" i="1" s="1"/>
  <c r="CZ1815" i="1"/>
  <c r="Y1815" i="1" s="1"/>
  <c r="CP1809" i="1"/>
  <c r="O1809" i="1" s="1"/>
  <c r="CY1808" i="1"/>
  <c r="X1808" i="1" s="1"/>
  <c r="CZ1808" i="1"/>
  <c r="Y1808" i="1" s="1"/>
  <c r="CY1805" i="1"/>
  <c r="X1805" i="1" s="1"/>
  <c r="CZ1805" i="1"/>
  <c r="Y1805" i="1" s="1"/>
  <c r="AB1803" i="1"/>
  <c r="CR1803" i="1"/>
  <c r="Q1803" i="1" s="1"/>
  <c r="CP1803" i="1" s="1"/>
  <c r="O1803" i="1" s="1"/>
  <c r="GM1803" i="1" s="1"/>
  <c r="GN1803" i="1" s="1"/>
  <c r="CY1802" i="1"/>
  <c r="X1802" i="1" s="1"/>
  <c r="CZ1802" i="1"/>
  <c r="Y1802" i="1" s="1"/>
  <c r="CP1764" i="1"/>
  <c r="O1764" i="1" s="1"/>
  <c r="GM1764" i="1" s="1"/>
  <c r="GN1764" i="1" s="1"/>
  <c r="CY1760" i="1"/>
  <c r="X1760" i="1" s="1"/>
  <c r="CZ1760" i="1"/>
  <c r="Y1760" i="1" s="1"/>
  <c r="CY1745" i="1"/>
  <c r="X1745" i="1" s="1"/>
  <c r="CZ1745" i="1"/>
  <c r="Y1745" i="1" s="1"/>
  <c r="CY1739" i="1"/>
  <c r="X1739" i="1" s="1"/>
  <c r="CZ1739" i="1"/>
  <c r="Y1739" i="1" s="1"/>
  <c r="CZ1727" i="1"/>
  <c r="Y1727" i="1" s="1"/>
  <c r="CY1727" i="1"/>
  <c r="X1727" i="1" s="1"/>
  <c r="CY1722" i="1"/>
  <c r="X1722" i="1" s="1"/>
  <c r="CZ1722" i="1"/>
  <c r="Y1722" i="1" s="1"/>
  <c r="GM1718" i="1"/>
  <c r="GN1718" i="1" s="1"/>
  <c r="CY1717" i="1"/>
  <c r="X1717" i="1" s="1"/>
  <c r="CZ1717" i="1"/>
  <c r="Y1717" i="1" s="1"/>
  <c r="CY1716" i="1"/>
  <c r="X1716" i="1" s="1"/>
  <c r="CZ1716" i="1"/>
  <c r="Y1716" i="1" s="1"/>
  <c r="CY1714" i="1"/>
  <c r="X1714" i="1" s="1"/>
  <c r="CZ1714" i="1"/>
  <c r="Y1714" i="1" s="1"/>
  <c r="CY1712" i="1"/>
  <c r="X1712" i="1" s="1"/>
  <c r="CZ1712" i="1"/>
  <c r="Y1712" i="1" s="1"/>
  <c r="CY1710" i="1"/>
  <c r="X1710" i="1" s="1"/>
  <c r="CZ1710" i="1"/>
  <c r="Y1710" i="1" s="1"/>
  <c r="CY1708" i="1"/>
  <c r="X1708" i="1" s="1"/>
  <c r="CZ1708" i="1"/>
  <c r="Y1708" i="1" s="1"/>
  <c r="CY1706" i="1"/>
  <c r="X1706" i="1" s="1"/>
  <c r="CZ1706" i="1"/>
  <c r="Y1706" i="1" s="1"/>
  <c r="CY1698" i="1"/>
  <c r="X1698" i="1" s="1"/>
  <c r="CZ1698" i="1"/>
  <c r="Y1698" i="1" s="1"/>
  <c r="AJ1766" i="1"/>
  <c r="AI1766" i="1"/>
  <c r="CY1676" i="1"/>
  <c r="X1676" i="1" s="1"/>
  <c r="CZ1676" i="1"/>
  <c r="Y1676" i="1" s="1"/>
  <c r="DX1766" i="1"/>
  <c r="GA2064" i="1"/>
  <c r="GA22" i="1" s="1"/>
  <c r="CI2064" i="1"/>
  <c r="CI22" i="1" s="1"/>
  <c r="ET2004" i="1"/>
  <c r="CG2004" i="1"/>
  <c r="BB2004" i="1"/>
  <c r="AP2004" i="1"/>
  <c r="CZ1885" i="1"/>
  <c r="Y1885" i="1" s="1"/>
  <c r="CZ1884" i="1"/>
  <c r="Y1884" i="1" s="1"/>
  <c r="CZ1883" i="1"/>
  <c r="Y1883" i="1" s="1"/>
  <c r="CZ1882" i="1"/>
  <c r="Y1882" i="1" s="1"/>
  <c r="CZ1881" i="1"/>
  <c r="Y1881" i="1" s="1"/>
  <c r="CZ1861" i="1"/>
  <c r="Y1861" i="1" s="1"/>
  <c r="CZ1860" i="1"/>
  <c r="Y1860" i="1" s="1"/>
  <c r="CZ1859" i="1"/>
  <c r="Y1859" i="1" s="1"/>
  <c r="CZ1858" i="1"/>
  <c r="Y1858" i="1" s="1"/>
  <c r="CZ1857" i="1"/>
  <c r="Y1857" i="1" s="1"/>
  <c r="CQ1836" i="1"/>
  <c r="P1836" i="1" s="1"/>
  <c r="CS1835" i="1"/>
  <c r="R1835" i="1" s="1"/>
  <c r="DW1887" i="1" s="1"/>
  <c r="AD1835" i="1"/>
  <c r="CR1835" i="1" s="1"/>
  <c r="Q1835" i="1" s="1"/>
  <c r="CP1835" i="1" s="1"/>
  <c r="O1835" i="1" s="1"/>
  <c r="CP1833" i="1"/>
  <c r="O1833" i="1" s="1"/>
  <c r="GM1833" i="1" s="1"/>
  <c r="GN1833" i="1" s="1"/>
  <c r="AB1833" i="1"/>
  <c r="CR1833" i="1"/>
  <c r="Q1833" i="1" s="1"/>
  <c r="CY1832" i="1"/>
  <c r="X1832" i="1" s="1"/>
  <c r="CZ1832" i="1"/>
  <c r="Y1832" i="1" s="1"/>
  <c r="CP1828" i="1"/>
  <c r="O1828" i="1" s="1"/>
  <c r="GM1828" i="1" s="1"/>
  <c r="GN1828" i="1" s="1"/>
  <c r="CY1826" i="1"/>
  <c r="X1826" i="1" s="1"/>
  <c r="CZ1826" i="1"/>
  <c r="Y1826" i="1" s="1"/>
  <c r="CP1824" i="1"/>
  <c r="O1824" i="1" s="1"/>
  <c r="CY1823" i="1"/>
  <c r="X1823" i="1" s="1"/>
  <c r="CZ1823" i="1"/>
  <c r="Y1823" i="1" s="1"/>
  <c r="AB1821" i="1"/>
  <c r="CY1820" i="1"/>
  <c r="X1820" i="1" s="1"/>
  <c r="CZ1820" i="1"/>
  <c r="Y1820" i="1" s="1"/>
  <c r="CY1818" i="1"/>
  <c r="X1818" i="1" s="1"/>
  <c r="CZ1818" i="1"/>
  <c r="Y1818" i="1" s="1"/>
  <c r="AB1815" i="1"/>
  <c r="CR1815" i="1"/>
  <c r="Q1815" i="1" s="1"/>
  <c r="CP1815" i="1" s="1"/>
  <c r="O1815" i="1" s="1"/>
  <c r="GM1815" i="1" s="1"/>
  <c r="GN1815" i="1" s="1"/>
  <c r="CY1814" i="1"/>
  <c r="X1814" i="1" s="1"/>
  <c r="CZ1814" i="1"/>
  <c r="Y1814" i="1" s="1"/>
  <c r="GM1812" i="1"/>
  <c r="GN1812" i="1" s="1"/>
  <c r="CY1811" i="1"/>
  <c r="X1811" i="1" s="1"/>
  <c r="CZ1811" i="1"/>
  <c r="Y1811" i="1" s="1"/>
  <c r="CP1802" i="1"/>
  <c r="O1802" i="1" s="1"/>
  <c r="AB1802" i="1"/>
  <c r="CR1802" i="1"/>
  <c r="Q1802" i="1" s="1"/>
  <c r="CY1801" i="1"/>
  <c r="X1801" i="1" s="1"/>
  <c r="CZ1801" i="1"/>
  <c r="Y1801" i="1" s="1"/>
  <c r="CZ1800" i="1"/>
  <c r="Y1800" i="1" s="1"/>
  <c r="CY1800" i="1"/>
  <c r="X1800" i="1" s="1"/>
  <c r="BD1669" i="1"/>
  <c r="F1791" i="1"/>
  <c r="CP1763" i="1"/>
  <c r="O1763" i="1" s="1"/>
  <c r="GM1763" i="1" s="1"/>
  <c r="GN1763" i="1" s="1"/>
  <c r="CY1761" i="1"/>
  <c r="X1761" i="1" s="1"/>
  <c r="CZ1761" i="1"/>
  <c r="Y1761" i="1" s="1"/>
  <c r="CY1753" i="1"/>
  <c r="X1753" i="1" s="1"/>
  <c r="CZ1753" i="1"/>
  <c r="Y1753" i="1" s="1"/>
  <c r="CY1750" i="1"/>
  <c r="X1750" i="1" s="1"/>
  <c r="GM1750" i="1" s="1"/>
  <c r="GN1750" i="1" s="1"/>
  <c r="CZ1750" i="1"/>
  <c r="Y1750" i="1" s="1"/>
  <c r="CP1748" i="1"/>
  <c r="O1748" i="1" s="1"/>
  <c r="GM1748" i="1" s="1"/>
  <c r="GN1748" i="1" s="1"/>
  <c r="CP1742" i="1"/>
  <c r="O1742" i="1" s="1"/>
  <c r="CY1741" i="1"/>
  <c r="X1741" i="1" s="1"/>
  <c r="GM1741" i="1" s="1"/>
  <c r="GN1741" i="1" s="1"/>
  <c r="CZ1741" i="1"/>
  <c r="Y1741" i="1" s="1"/>
  <c r="CP1737" i="1"/>
  <c r="O1737" i="1" s="1"/>
  <c r="GM1737" i="1" s="1"/>
  <c r="GN1737" i="1" s="1"/>
  <c r="CY1735" i="1"/>
  <c r="X1735" i="1" s="1"/>
  <c r="CZ1735" i="1"/>
  <c r="Y1735" i="1" s="1"/>
  <c r="CY1733" i="1"/>
  <c r="X1733" i="1" s="1"/>
  <c r="CZ1733" i="1"/>
  <c r="Y1733" i="1" s="1"/>
  <c r="CR1727" i="1"/>
  <c r="Q1727" i="1" s="1"/>
  <c r="AB1727" i="1"/>
  <c r="CP1723" i="1"/>
  <c r="O1723" i="1" s="1"/>
  <c r="GM1723" i="1" s="1"/>
  <c r="GN1723" i="1" s="1"/>
  <c r="CY1721" i="1"/>
  <c r="X1721" i="1" s="1"/>
  <c r="GM1721" i="1" s="1"/>
  <c r="GN1721" i="1" s="1"/>
  <c r="CZ1721" i="1"/>
  <c r="Y1721" i="1" s="1"/>
  <c r="CY1697" i="1"/>
  <c r="X1697" i="1" s="1"/>
  <c r="GM1697" i="1" s="1"/>
  <c r="GN1697" i="1" s="1"/>
  <c r="CZ1697" i="1"/>
  <c r="Y1697" i="1" s="1"/>
  <c r="CY1693" i="1"/>
  <c r="X1693" i="1" s="1"/>
  <c r="CZ1693" i="1"/>
  <c r="Y1693" i="1" s="1"/>
  <c r="CY1691" i="1"/>
  <c r="X1691" i="1" s="1"/>
  <c r="CZ1691" i="1"/>
  <c r="Y1691" i="1" s="1"/>
  <c r="AH1766" i="1"/>
  <c r="EM2004" i="1"/>
  <c r="EG2004" i="1"/>
  <c r="AO2004" i="1"/>
  <c r="CP1832" i="1"/>
  <c r="O1832" i="1" s="1"/>
  <c r="GM1832" i="1" s="1"/>
  <c r="GN1832" i="1" s="1"/>
  <c r="AB1832" i="1"/>
  <c r="CR1832" i="1"/>
  <c r="Q1832" i="1" s="1"/>
  <c r="CY1831" i="1"/>
  <c r="X1831" i="1" s="1"/>
  <c r="CZ1831" i="1"/>
  <c r="Y1831" i="1" s="1"/>
  <c r="CZ1828" i="1"/>
  <c r="Y1828" i="1" s="1"/>
  <c r="CY1825" i="1"/>
  <c r="X1825" i="1" s="1"/>
  <c r="GM1825" i="1" s="1"/>
  <c r="GN1825" i="1" s="1"/>
  <c r="CZ1825" i="1"/>
  <c r="Y1825" i="1" s="1"/>
  <c r="AB1814" i="1"/>
  <c r="CR1814" i="1"/>
  <c r="Q1814" i="1" s="1"/>
  <c r="CP1814" i="1" s="1"/>
  <c r="O1814" i="1" s="1"/>
  <c r="GM1814" i="1" s="1"/>
  <c r="GN1814" i="1" s="1"/>
  <c r="CY1813" i="1"/>
  <c r="X1813" i="1" s="1"/>
  <c r="CZ1813" i="1"/>
  <c r="Y1813" i="1" s="1"/>
  <c r="CY1810" i="1"/>
  <c r="X1810" i="1" s="1"/>
  <c r="CZ1810" i="1"/>
  <c r="Y1810" i="1" s="1"/>
  <c r="CP1808" i="1"/>
  <c r="O1808" i="1" s="1"/>
  <c r="CY1807" i="1"/>
  <c r="X1807" i="1" s="1"/>
  <c r="CZ1807" i="1"/>
  <c r="Y1807" i="1" s="1"/>
  <c r="CP1801" i="1"/>
  <c r="O1801" i="1" s="1"/>
  <c r="AB1801" i="1"/>
  <c r="CR1801" i="1"/>
  <c r="Q1801" i="1" s="1"/>
  <c r="CP1762" i="1"/>
  <c r="O1762" i="1" s="1"/>
  <c r="CP1760" i="1"/>
  <c r="O1760" i="1" s="1"/>
  <c r="GM1760" i="1" s="1"/>
  <c r="GN1760" i="1" s="1"/>
  <c r="CP1759" i="1"/>
  <c r="O1759" i="1" s="1"/>
  <c r="GM1759" i="1" s="1"/>
  <c r="GN1759" i="1" s="1"/>
  <c r="CP1758" i="1"/>
  <c r="O1758" i="1" s="1"/>
  <c r="GM1758" i="1" s="1"/>
  <c r="GN1758" i="1" s="1"/>
  <c r="CY1757" i="1"/>
  <c r="X1757" i="1" s="1"/>
  <c r="CZ1757" i="1"/>
  <c r="Y1757" i="1" s="1"/>
  <c r="AB1756" i="1"/>
  <c r="CY1755" i="1"/>
  <c r="X1755" i="1" s="1"/>
  <c r="CZ1755" i="1"/>
  <c r="Y1755" i="1" s="1"/>
  <c r="CY1754" i="1"/>
  <c r="X1754" i="1" s="1"/>
  <c r="CZ1754" i="1"/>
  <c r="Y1754" i="1" s="1"/>
  <c r="CY1752" i="1"/>
  <c r="X1752" i="1" s="1"/>
  <c r="CZ1752" i="1"/>
  <c r="Y1752" i="1" s="1"/>
  <c r="CZ1751" i="1"/>
  <c r="Y1751" i="1" s="1"/>
  <c r="CY1751" i="1"/>
  <c r="X1751" i="1" s="1"/>
  <c r="CY1747" i="1"/>
  <c r="X1747" i="1" s="1"/>
  <c r="CZ1747" i="1"/>
  <c r="Y1747" i="1" s="1"/>
  <c r="CP1745" i="1"/>
  <c r="O1745" i="1" s="1"/>
  <c r="GM1745" i="1" s="1"/>
  <c r="GN1745" i="1" s="1"/>
  <c r="CY1744" i="1"/>
  <c r="X1744" i="1" s="1"/>
  <c r="CZ1744" i="1"/>
  <c r="Y1744" i="1" s="1"/>
  <c r="CP1739" i="1"/>
  <c r="O1739" i="1" s="1"/>
  <c r="GM1739" i="1" s="1"/>
  <c r="GN1739" i="1" s="1"/>
  <c r="CP1733" i="1"/>
  <c r="O1733" i="1" s="1"/>
  <c r="CY1732" i="1"/>
  <c r="X1732" i="1" s="1"/>
  <c r="GM1732" i="1" s="1"/>
  <c r="GN1732" i="1" s="1"/>
  <c r="CY1730" i="1"/>
  <c r="X1730" i="1" s="1"/>
  <c r="GM1730" i="1" s="1"/>
  <c r="GN1730" i="1" s="1"/>
  <c r="CY1728" i="1"/>
  <c r="X1728" i="1" s="1"/>
  <c r="GM1728" i="1" s="1"/>
  <c r="GN1728" i="1" s="1"/>
  <c r="CP1727" i="1"/>
  <c r="O1727" i="1" s="1"/>
  <c r="GM1727" i="1" s="1"/>
  <c r="GN1727" i="1" s="1"/>
  <c r="CY1726" i="1"/>
  <c r="X1726" i="1" s="1"/>
  <c r="CZ1726" i="1"/>
  <c r="Y1726" i="1" s="1"/>
  <c r="CP1722" i="1"/>
  <c r="O1722" i="1" s="1"/>
  <c r="GM1722" i="1" s="1"/>
  <c r="GN1722" i="1" s="1"/>
  <c r="CY1720" i="1"/>
  <c r="X1720" i="1" s="1"/>
  <c r="CZ1720" i="1"/>
  <c r="Y1720" i="1" s="1"/>
  <c r="CP1698" i="1"/>
  <c r="O1698" i="1" s="1"/>
  <c r="CY1696" i="1"/>
  <c r="X1696" i="1" s="1"/>
  <c r="CZ1696" i="1"/>
  <c r="Y1696" i="1" s="1"/>
  <c r="CY1689" i="1"/>
  <c r="X1689" i="1" s="1"/>
  <c r="GM1689" i="1" s="1"/>
  <c r="GN1689" i="1" s="1"/>
  <c r="CZ1689" i="1"/>
  <c r="Y1689" i="1" s="1"/>
  <c r="CP1688" i="1"/>
  <c r="O1688" i="1" s="1"/>
  <c r="EA1766" i="1"/>
  <c r="CP1686" i="1"/>
  <c r="O1686" i="1" s="1"/>
  <c r="AB1800" i="1"/>
  <c r="AD1761" i="1"/>
  <c r="CR1761" i="1" s="1"/>
  <c r="Q1761" i="1" s="1"/>
  <c r="CP1761" i="1" s="1"/>
  <c r="O1761" i="1" s="1"/>
  <c r="CQ1757" i="1"/>
  <c r="P1757" i="1" s="1"/>
  <c r="CP1757" i="1" s="1"/>
  <c r="O1757" i="1" s="1"/>
  <c r="GM1757" i="1" s="1"/>
  <c r="GN1757" i="1" s="1"/>
  <c r="CZ1679" i="1"/>
  <c r="Y1679" i="1" s="1"/>
  <c r="CQ1678" i="1"/>
  <c r="P1678" i="1" s="1"/>
  <c r="AB1678" i="1"/>
  <c r="CQ1674" i="1"/>
  <c r="P1674" i="1" s="1"/>
  <c r="CS1673" i="1"/>
  <c r="R1673" i="1" s="1"/>
  <c r="AD1673" i="1"/>
  <c r="CR1673" i="1" s="1"/>
  <c r="Q1673" i="1" s="1"/>
  <c r="CM1669" i="1"/>
  <c r="CS1591" i="1"/>
  <c r="R1591" i="1" s="1"/>
  <c r="CZ1591" i="1" s="1"/>
  <c r="Y1591" i="1" s="1"/>
  <c r="AD1591" i="1"/>
  <c r="CR1591" i="1" s="1"/>
  <c r="Q1591" i="1" s="1"/>
  <c r="CR1586" i="1"/>
  <c r="Q1586" i="1" s="1"/>
  <c r="CP1586" i="1" s="1"/>
  <c r="O1586" i="1" s="1"/>
  <c r="AB1586" i="1"/>
  <c r="EG1580" i="1"/>
  <c r="F1561" i="1"/>
  <c r="BB1525" i="1"/>
  <c r="CQ1541" i="1"/>
  <c r="P1541" i="1" s="1"/>
  <c r="CQ1538" i="1"/>
  <c r="P1538" i="1" s="1"/>
  <c r="CS1534" i="1"/>
  <c r="R1534" i="1" s="1"/>
  <c r="AD1534" i="1"/>
  <c r="CR1534" i="1" s="1"/>
  <c r="Q1534" i="1" s="1"/>
  <c r="CD1548" i="1"/>
  <c r="EV1470" i="1"/>
  <c r="P1518" i="1"/>
  <c r="CQ1491" i="1"/>
  <c r="P1491" i="1" s="1"/>
  <c r="CS1487" i="1"/>
  <c r="R1487" i="1" s="1"/>
  <c r="CZ1487" i="1" s="1"/>
  <c r="Y1487" i="1" s="1"/>
  <c r="AD1487" i="1"/>
  <c r="CS1484" i="1"/>
  <c r="R1484" i="1" s="1"/>
  <c r="CY1484" i="1" s="1"/>
  <c r="X1484" i="1" s="1"/>
  <c r="AD1484" i="1"/>
  <c r="BZ1493" i="1"/>
  <c r="CQ1474" i="1"/>
  <c r="P1474" i="1" s="1"/>
  <c r="AB1827" i="1"/>
  <c r="AB1826" i="1"/>
  <c r="AB1825" i="1"/>
  <c r="AD1823" i="1"/>
  <c r="CR1823" i="1" s="1"/>
  <c r="Q1823" i="1" s="1"/>
  <c r="CP1823" i="1" s="1"/>
  <c r="O1823" i="1" s="1"/>
  <c r="GM1823" i="1" s="1"/>
  <c r="GN1823" i="1" s="1"/>
  <c r="AD1822" i="1"/>
  <c r="CR1822" i="1" s="1"/>
  <c r="Q1822" i="1" s="1"/>
  <c r="CP1822" i="1" s="1"/>
  <c r="O1822" i="1" s="1"/>
  <c r="GM1822" i="1" s="1"/>
  <c r="GN1822" i="1" s="1"/>
  <c r="AD1821" i="1"/>
  <c r="CR1821" i="1" s="1"/>
  <c r="Q1821" i="1" s="1"/>
  <c r="CP1821" i="1" s="1"/>
  <c r="O1821" i="1" s="1"/>
  <c r="GM1821" i="1" s="1"/>
  <c r="GN1821" i="1" s="1"/>
  <c r="AD1820" i="1"/>
  <c r="CR1820" i="1" s="1"/>
  <c r="Q1820" i="1" s="1"/>
  <c r="CP1820" i="1" s="1"/>
  <c r="O1820" i="1" s="1"/>
  <c r="GM1820" i="1" s="1"/>
  <c r="GN1820" i="1" s="1"/>
  <c r="AD1819" i="1"/>
  <c r="CR1819" i="1" s="1"/>
  <c r="Q1819" i="1" s="1"/>
  <c r="CP1819" i="1" s="1"/>
  <c r="O1819" i="1" s="1"/>
  <c r="GM1819" i="1" s="1"/>
  <c r="GN1819" i="1" s="1"/>
  <c r="AB1811" i="1"/>
  <c r="AB1810" i="1"/>
  <c r="AB1809" i="1"/>
  <c r="AD1807" i="1"/>
  <c r="CR1807" i="1" s="1"/>
  <c r="Q1807" i="1" s="1"/>
  <c r="CP1807" i="1" s="1"/>
  <c r="O1807" i="1" s="1"/>
  <c r="AD1806" i="1"/>
  <c r="CR1806" i="1" s="1"/>
  <c r="Q1806" i="1" s="1"/>
  <c r="CP1806" i="1" s="1"/>
  <c r="O1806" i="1" s="1"/>
  <c r="GM1806" i="1" s="1"/>
  <c r="GN1806" i="1" s="1"/>
  <c r="AD1805" i="1"/>
  <c r="CR1805" i="1" s="1"/>
  <c r="Q1805" i="1" s="1"/>
  <c r="CP1805" i="1" s="1"/>
  <c r="O1805" i="1" s="1"/>
  <c r="GM1805" i="1" s="1"/>
  <c r="GN1805" i="1" s="1"/>
  <c r="AB1764" i="1"/>
  <c r="AB1763" i="1"/>
  <c r="AB1762" i="1"/>
  <c r="CQ1755" i="1"/>
  <c r="P1755" i="1" s="1"/>
  <c r="CP1755" i="1" s="1"/>
  <c r="O1755" i="1" s="1"/>
  <c r="CQ1754" i="1"/>
  <c r="P1754" i="1" s="1"/>
  <c r="CP1754" i="1" s="1"/>
  <c r="O1754" i="1" s="1"/>
  <c r="GM1754" i="1" s="1"/>
  <c r="GN1754" i="1" s="1"/>
  <c r="CQ1753" i="1"/>
  <c r="P1753" i="1" s="1"/>
  <c r="CP1753" i="1" s="1"/>
  <c r="O1753" i="1" s="1"/>
  <c r="GM1753" i="1" s="1"/>
  <c r="GN1753" i="1" s="1"/>
  <c r="CQ1752" i="1"/>
  <c r="P1752" i="1" s="1"/>
  <c r="CP1752" i="1" s="1"/>
  <c r="O1752" i="1" s="1"/>
  <c r="GM1752" i="1" s="1"/>
  <c r="GN1752" i="1" s="1"/>
  <c r="AB1750" i="1"/>
  <c r="AB1749" i="1"/>
  <c r="AB1748" i="1"/>
  <c r="AB1747" i="1"/>
  <c r="AB1746" i="1"/>
  <c r="AB1745" i="1"/>
  <c r="AB1744" i="1"/>
  <c r="CS1743" i="1"/>
  <c r="R1743" i="1" s="1"/>
  <c r="CZ1743" i="1" s="1"/>
  <c r="Y1743" i="1" s="1"/>
  <c r="AB1743" i="1"/>
  <c r="AB1742" i="1"/>
  <c r="AB1741" i="1"/>
  <c r="AB1740" i="1"/>
  <c r="AB1739" i="1"/>
  <c r="AB1738" i="1"/>
  <c r="AD1736" i="1"/>
  <c r="AD1735" i="1"/>
  <c r="AD1734" i="1"/>
  <c r="AB1726" i="1"/>
  <c r="AB1725" i="1"/>
  <c r="AB1724" i="1"/>
  <c r="AB1723" i="1"/>
  <c r="AB1722" i="1"/>
  <c r="AB1721" i="1"/>
  <c r="AB1720" i="1"/>
  <c r="AB1719" i="1"/>
  <c r="AB1718" i="1"/>
  <c r="AD1716" i="1"/>
  <c r="AD1715" i="1"/>
  <c r="AD1714" i="1"/>
  <c r="AD1713" i="1"/>
  <c r="AD1712" i="1"/>
  <c r="AD1711" i="1"/>
  <c r="AD1710" i="1"/>
  <c r="AD1709" i="1"/>
  <c r="AD1708" i="1"/>
  <c r="AD1707" i="1"/>
  <c r="AD1706" i="1"/>
  <c r="AB1698" i="1"/>
  <c r="AB1697" i="1"/>
  <c r="AB1696" i="1"/>
  <c r="AD1694" i="1"/>
  <c r="AD1693" i="1"/>
  <c r="AD1692" i="1"/>
  <c r="AD1691" i="1"/>
  <c r="AD1690" i="1"/>
  <c r="P1682" i="1"/>
  <c r="T1681" i="1"/>
  <c r="AG1766" i="1" s="1"/>
  <c r="CP1679" i="1"/>
  <c r="O1679" i="1" s="1"/>
  <c r="W1678" i="1"/>
  <c r="EB1766" i="1" s="1"/>
  <c r="GX1677" i="1"/>
  <c r="CJ1766" i="1" s="1"/>
  <c r="CZ1675" i="1"/>
  <c r="Y1675" i="1" s="1"/>
  <c r="CQ1673" i="1"/>
  <c r="P1673" i="1" s="1"/>
  <c r="CP1673" i="1" s="1"/>
  <c r="O1673" i="1" s="1"/>
  <c r="AB1673" i="1"/>
  <c r="CS1672" i="1"/>
  <c r="R1672" i="1" s="1"/>
  <c r="CZ1672" i="1" s="1"/>
  <c r="Y1672" i="1" s="1"/>
  <c r="AD1672" i="1"/>
  <c r="CR1672" i="1" s="1"/>
  <c r="Q1672" i="1" s="1"/>
  <c r="CY1671" i="1"/>
  <c r="X1671" i="1" s="1"/>
  <c r="CZ1671" i="1"/>
  <c r="Y1671" i="1" s="1"/>
  <c r="GE1669" i="1"/>
  <c r="T1600" i="1"/>
  <c r="T1594" i="1"/>
  <c r="CQ1591" i="1"/>
  <c r="P1591" i="1" s="1"/>
  <c r="AB1591" i="1"/>
  <c r="CS1590" i="1"/>
  <c r="R1590" i="1" s="1"/>
  <c r="AD1590" i="1"/>
  <c r="CR1590" i="1" s="1"/>
  <c r="Q1590" i="1" s="1"/>
  <c r="CD1603" i="1"/>
  <c r="BY1603" i="1"/>
  <c r="T1585" i="1"/>
  <c r="V1584" i="1"/>
  <c r="FR1603" i="1"/>
  <c r="CS1583" i="1"/>
  <c r="R1583" i="1" s="1"/>
  <c r="CZ1583" i="1" s="1"/>
  <c r="Y1583" i="1" s="1"/>
  <c r="AD1583" i="1"/>
  <c r="CR1583" i="1" s="1"/>
  <c r="Q1583" i="1" s="1"/>
  <c r="R1546" i="1"/>
  <c r="CZ1543" i="1"/>
  <c r="Y1543" i="1" s="1"/>
  <c r="CZ1538" i="1"/>
  <c r="Y1538" i="1" s="1"/>
  <c r="AB1534" i="1"/>
  <c r="T1530" i="1"/>
  <c r="S1530" i="1"/>
  <c r="R1529" i="1"/>
  <c r="CY1529" i="1" s="1"/>
  <c r="X1529" i="1" s="1"/>
  <c r="CP1527" i="1"/>
  <c r="O1527" i="1" s="1"/>
  <c r="EU1470" i="1"/>
  <c r="P1509" i="1"/>
  <c r="BD1470" i="1"/>
  <c r="F1518" i="1"/>
  <c r="V1481" i="1"/>
  <c r="P1481" i="1"/>
  <c r="CQ1475" i="1"/>
  <c r="P1475" i="1" s="1"/>
  <c r="CZ1473" i="1"/>
  <c r="Y1473" i="1" s="1"/>
  <c r="CY1472" i="1"/>
  <c r="X1472" i="1" s="1"/>
  <c r="CZ1472" i="1"/>
  <c r="Y1472" i="1" s="1"/>
  <c r="ET1633" i="1"/>
  <c r="CY1434" i="1"/>
  <c r="X1434" i="1" s="1"/>
  <c r="CP1427" i="1"/>
  <c r="O1427" i="1" s="1"/>
  <c r="AD1834" i="1"/>
  <c r="CR1834" i="1" s="1"/>
  <c r="Q1834" i="1" s="1"/>
  <c r="CP1834" i="1" s="1"/>
  <c r="O1834" i="1" s="1"/>
  <c r="GM1834" i="1" s="1"/>
  <c r="GN1834" i="1" s="1"/>
  <c r="AB1824" i="1"/>
  <c r="AD1818" i="1"/>
  <c r="AB1808" i="1"/>
  <c r="AD1804" i="1"/>
  <c r="AB1737" i="1"/>
  <c r="AB1717" i="1"/>
  <c r="AB1695" i="1"/>
  <c r="AB1684" i="1"/>
  <c r="CY1683" i="1"/>
  <c r="X1683" i="1" s="1"/>
  <c r="CZ1683" i="1"/>
  <c r="Y1683" i="1" s="1"/>
  <c r="CS1682" i="1"/>
  <c r="R1682" i="1" s="1"/>
  <c r="CY1682" i="1" s="1"/>
  <c r="X1682" i="1" s="1"/>
  <c r="AD1682" i="1"/>
  <c r="CZ1680" i="1"/>
  <c r="Y1680" i="1" s="1"/>
  <c r="CY1679" i="1"/>
  <c r="X1679" i="1" s="1"/>
  <c r="T1678" i="1"/>
  <c r="DY1766" i="1" s="1"/>
  <c r="CQ1677" i="1"/>
  <c r="P1677" i="1" s="1"/>
  <c r="CP1677" i="1" s="1"/>
  <c r="O1677" i="1" s="1"/>
  <c r="AB1677" i="1"/>
  <c r="CP1675" i="1"/>
  <c r="O1675" i="1" s="1"/>
  <c r="GM1675" i="1" s="1"/>
  <c r="GN1675" i="1" s="1"/>
  <c r="CQ1672" i="1"/>
  <c r="P1672" i="1" s="1"/>
  <c r="AB1672" i="1"/>
  <c r="CS1601" i="1"/>
  <c r="R1601" i="1" s="1"/>
  <c r="CZ1601" i="1" s="1"/>
  <c r="Y1601" i="1" s="1"/>
  <c r="AD1601" i="1"/>
  <c r="CZ1592" i="1"/>
  <c r="Y1592" i="1" s="1"/>
  <c r="CQ1590" i="1"/>
  <c r="P1590" i="1" s="1"/>
  <c r="AB1590" i="1"/>
  <c r="CS1589" i="1"/>
  <c r="R1589" i="1" s="1"/>
  <c r="AD1589" i="1"/>
  <c r="CR1589" i="1" s="1"/>
  <c r="Q1589" i="1" s="1"/>
  <c r="FV1603" i="1"/>
  <c r="U1584" i="1"/>
  <c r="W1584" i="1"/>
  <c r="AB1583" i="1"/>
  <c r="CZ1582" i="1"/>
  <c r="Y1582" i="1" s="1"/>
  <c r="P1564" i="1"/>
  <c r="EU1525" i="1"/>
  <c r="EV1525" i="1"/>
  <c r="P1573" i="1"/>
  <c r="V1545" i="1"/>
  <c r="P1545" i="1"/>
  <c r="CY1544" i="1"/>
  <c r="X1544" i="1" s="1"/>
  <c r="CZ1544" i="1"/>
  <c r="Y1544" i="1" s="1"/>
  <c r="CQ1542" i="1"/>
  <c r="P1542" i="1" s="1"/>
  <c r="CQ1539" i="1"/>
  <c r="P1539" i="1" s="1"/>
  <c r="CS1535" i="1"/>
  <c r="R1535" i="1" s="1"/>
  <c r="CZ1535" i="1" s="1"/>
  <c r="Y1535" i="1" s="1"/>
  <c r="AD1535" i="1"/>
  <c r="CR1535" i="1" s="1"/>
  <c r="Q1535" i="1" s="1"/>
  <c r="CS1532" i="1"/>
  <c r="R1532" i="1" s="1"/>
  <c r="AD1532" i="1"/>
  <c r="CR1532" i="1" s="1"/>
  <c r="Q1532" i="1" s="1"/>
  <c r="CZ1531" i="1"/>
  <c r="Y1531" i="1" s="1"/>
  <c r="CY1531" i="1"/>
  <c r="X1531" i="1" s="1"/>
  <c r="R1530" i="1"/>
  <c r="GC1470" i="1"/>
  <c r="ET1493" i="1"/>
  <c r="BC1470" i="1"/>
  <c r="F1509" i="1"/>
  <c r="CS1485" i="1"/>
  <c r="R1485" i="1" s="1"/>
  <c r="AD1485" i="1"/>
  <c r="GX1481" i="1"/>
  <c r="W1481" i="1"/>
  <c r="T1480" i="1"/>
  <c r="S1480" i="1"/>
  <c r="V1478" i="1"/>
  <c r="P1478" i="1"/>
  <c r="CZ1433" i="1"/>
  <c r="Y1433" i="1" s="1"/>
  <c r="CY1433" i="1"/>
  <c r="X1433" i="1" s="1"/>
  <c r="AB1835" i="1"/>
  <c r="EU1766" i="1"/>
  <c r="EI1766" i="1"/>
  <c r="BC1766" i="1"/>
  <c r="AB1760" i="1"/>
  <c r="AB1759" i="1"/>
  <c r="CT1705" i="1"/>
  <c r="S1705" i="1" s="1"/>
  <c r="AF1766" i="1" s="1"/>
  <c r="CS1681" i="1"/>
  <c r="R1681" i="1" s="1"/>
  <c r="CY1681" i="1" s="1"/>
  <c r="X1681" i="1" s="1"/>
  <c r="AD1681" i="1"/>
  <c r="AB1679" i="1"/>
  <c r="CQ1676" i="1"/>
  <c r="P1676" i="1" s="1"/>
  <c r="CP1676" i="1" s="1"/>
  <c r="O1676" i="1" s="1"/>
  <c r="GM1676" i="1" s="1"/>
  <c r="GN1676" i="1" s="1"/>
  <c r="AB1676" i="1"/>
  <c r="CR1671" i="1"/>
  <c r="Q1671" i="1" s="1"/>
  <c r="AB1671" i="1"/>
  <c r="BD1580" i="1"/>
  <c r="F1628" i="1"/>
  <c r="CS1600" i="1"/>
  <c r="R1600" i="1" s="1"/>
  <c r="CY1600" i="1" s="1"/>
  <c r="X1600" i="1" s="1"/>
  <c r="AD1600" i="1"/>
  <c r="AB1598" i="1"/>
  <c r="CQ1597" i="1"/>
  <c r="P1597" i="1" s="1"/>
  <c r="AB1597" i="1"/>
  <c r="CQ1596" i="1"/>
  <c r="P1596" i="1" s="1"/>
  <c r="AB1596" i="1"/>
  <c r="CQ1589" i="1"/>
  <c r="P1589" i="1" s="1"/>
  <c r="CS1588" i="1"/>
  <c r="R1588" i="1" s="1"/>
  <c r="AD1588" i="1"/>
  <c r="CR1588" i="1" s="1"/>
  <c r="Q1588" i="1" s="1"/>
  <c r="CS1585" i="1"/>
  <c r="R1585" i="1" s="1"/>
  <c r="AD1585" i="1"/>
  <c r="CR1585" i="1" s="1"/>
  <c r="Q1585" i="1" s="1"/>
  <c r="T1584" i="1"/>
  <c r="CP1582" i="1"/>
  <c r="O1582" i="1" s="1"/>
  <c r="P1561" i="1"/>
  <c r="ET1525" i="1"/>
  <c r="GX1545" i="1"/>
  <c r="W1545" i="1"/>
  <c r="U1545" i="1"/>
  <c r="CY1537" i="1"/>
  <c r="X1537" i="1" s="1"/>
  <c r="CZ1537" i="1"/>
  <c r="Y1537" i="1" s="1"/>
  <c r="AB1535" i="1"/>
  <c r="FR1548" i="1"/>
  <c r="AB1532" i="1"/>
  <c r="CR1531" i="1"/>
  <c r="Q1531" i="1" s="1"/>
  <c r="AB1531" i="1"/>
  <c r="CP1528" i="1"/>
  <c r="O1528" i="1" s="1"/>
  <c r="CK1470" i="1"/>
  <c r="BB1493" i="1"/>
  <c r="CQ1489" i="1"/>
  <c r="P1489" i="1" s="1"/>
  <c r="T1481" i="1"/>
  <c r="S1481" i="1"/>
  <c r="R1480" i="1"/>
  <c r="GX1478" i="1"/>
  <c r="W1478" i="1"/>
  <c r="CY1477" i="1"/>
  <c r="X1477" i="1" s="1"/>
  <c r="CZ1477" i="1"/>
  <c r="Y1477" i="1" s="1"/>
  <c r="CZ1476" i="1"/>
  <c r="Y1476" i="1" s="1"/>
  <c r="FV1493" i="1"/>
  <c r="CR1433" i="1"/>
  <c r="Q1433" i="1" s="1"/>
  <c r="CP1433" i="1" s="1"/>
  <c r="O1433" i="1" s="1"/>
  <c r="AB1433" i="1"/>
  <c r="AG1438" i="1"/>
  <c r="FY1766" i="1"/>
  <c r="ET1766" i="1"/>
  <c r="BB1766" i="1"/>
  <c r="CZ1732" i="1"/>
  <c r="Y1732" i="1" s="1"/>
  <c r="CZ1731" i="1"/>
  <c r="Y1731" i="1" s="1"/>
  <c r="CZ1730" i="1"/>
  <c r="Y1730" i="1" s="1"/>
  <c r="CZ1729" i="1"/>
  <c r="Y1729" i="1" s="1"/>
  <c r="CZ1728" i="1"/>
  <c r="Y1728" i="1" s="1"/>
  <c r="CZ1704" i="1"/>
  <c r="Y1704" i="1" s="1"/>
  <c r="CZ1703" i="1"/>
  <c r="Y1703" i="1" s="1"/>
  <c r="GM1703" i="1" s="1"/>
  <c r="GN1703" i="1" s="1"/>
  <c r="CZ1702" i="1"/>
  <c r="Y1702" i="1" s="1"/>
  <c r="CZ1701" i="1"/>
  <c r="Y1701" i="1" s="1"/>
  <c r="GM1701" i="1" s="1"/>
  <c r="GN1701" i="1" s="1"/>
  <c r="CZ1700" i="1"/>
  <c r="Y1700" i="1" s="1"/>
  <c r="CZ1688" i="1"/>
  <c r="Y1688" i="1" s="1"/>
  <c r="CZ1687" i="1"/>
  <c r="Y1687" i="1" s="1"/>
  <c r="CZ1686" i="1"/>
  <c r="Y1686" i="1" s="1"/>
  <c r="CZ1685" i="1"/>
  <c r="Y1685" i="1" s="1"/>
  <c r="CS1684" i="1"/>
  <c r="R1684" i="1" s="1"/>
  <c r="CY1684" i="1" s="1"/>
  <c r="X1684" i="1" s="1"/>
  <c r="U1682" i="1"/>
  <c r="DZ1766" i="1" s="1"/>
  <c r="CS1680" i="1"/>
  <c r="R1680" i="1" s="1"/>
  <c r="CY1680" i="1" s="1"/>
  <c r="X1680" i="1" s="1"/>
  <c r="AD1680" i="1"/>
  <c r="Q1678" i="1"/>
  <c r="R1678" i="1"/>
  <c r="CY1678" i="1" s="1"/>
  <c r="X1678" i="1" s="1"/>
  <c r="CY1674" i="1"/>
  <c r="X1674" i="1" s="1"/>
  <c r="BB1580" i="1"/>
  <c r="F1616" i="1"/>
  <c r="CS1599" i="1"/>
  <c r="R1599" i="1" s="1"/>
  <c r="AD1599" i="1"/>
  <c r="CQ1595" i="1"/>
  <c r="P1595" i="1" s="1"/>
  <c r="AB1595" i="1"/>
  <c r="CQ1594" i="1"/>
  <c r="P1594" i="1" s="1"/>
  <c r="AB1594" i="1"/>
  <c r="CQ1593" i="1"/>
  <c r="P1593" i="1" s="1"/>
  <c r="CP1593" i="1" s="1"/>
  <c r="O1593" i="1" s="1"/>
  <c r="AB1593" i="1"/>
  <c r="CQ1588" i="1"/>
  <c r="P1588" i="1" s="1"/>
  <c r="CS1587" i="1"/>
  <c r="R1587" i="1" s="1"/>
  <c r="AD1587" i="1"/>
  <c r="CR1587" i="1" s="1"/>
  <c r="Q1587" i="1" s="1"/>
  <c r="CY1586" i="1"/>
  <c r="X1586" i="1" s="1"/>
  <c r="CZ1586" i="1"/>
  <c r="Y1586" i="1" s="1"/>
  <c r="AB1585" i="1"/>
  <c r="BD1525" i="1"/>
  <c r="F1573" i="1"/>
  <c r="T1545" i="1"/>
  <c r="CP1543" i="1"/>
  <c r="O1543" i="1" s="1"/>
  <c r="CQ1540" i="1"/>
  <c r="P1540" i="1" s="1"/>
  <c r="CS1536" i="1"/>
  <c r="R1536" i="1" s="1"/>
  <c r="CY1536" i="1" s="1"/>
  <c r="X1536" i="1" s="1"/>
  <c r="AD1536" i="1"/>
  <c r="CR1536" i="1" s="1"/>
  <c r="Q1536" i="1" s="1"/>
  <c r="CS1533" i="1"/>
  <c r="R1533" i="1" s="1"/>
  <c r="CY1533" i="1" s="1"/>
  <c r="X1533" i="1" s="1"/>
  <c r="AD1533" i="1"/>
  <c r="CR1533" i="1" s="1"/>
  <c r="Q1533" i="1" s="1"/>
  <c r="CZ1527" i="1"/>
  <c r="Y1527" i="1" s="1"/>
  <c r="CS1486" i="1"/>
  <c r="R1486" i="1" s="1"/>
  <c r="CZ1486" i="1" s="1"/>
  <c r="Y1486" i="1" s="1"/>
  <c r="AD1486" i="1"/>
  <c r="CT1482" i="1"/>
  <c r="S1482" i="1" s="1"/>
  <c r="AB1482" i="1"/>
  <c r="CP1479" i="1"/>
  <c r="O1479" i="1" s="1"/>
  <c r="T1478" i="1"/>
  <c r="S1478" i="1"/>
  <c r="CP1476" i="1"/>
  <c r="O1476" i="1" s="1"/>
  <c r="CD1493" i="1"/>
  <c r="CY1427" i="1"/>
  <c r="X1427" i="1" s="1"/>
  <c r="CZ1427" i="1"/>
  <c r="Y1427" i="1" s="1"/>
  <c r="EG1766" i="1"/>
  <c r="AO1766" i="1"/>
  <c r="GX1678" i="1"/>
  <c r="GB1766" i="1" s="1"/>
  <c r="CS1674" i="1"/>
  <c r="R1674" i="1" s="1"/>
  <c r="CZ1674" i="1" s="1"/>
  <c r="Y1674" i="1" s="1"/>
  <c r="AD1674" i="1"/>
  <c r="CR1674" i="1" s="1"/>
  <c r="Q1674" i="1" s="1"/>
  <c r="CY1673" i="1"/>
  <c r="X1673" i="1" s="1"/>
  <c r="P1628" i="1"/>
  <c r="CZ1598" i="1"/>
  <c r="Y1598" i="1" s="1"/>
  <c r="CQ1587" i="1"/>
  <c r="P1587" i="1" s="1"/>
  <c r="AB1587" i="1"/>
  <c r="BZ1603" i="1"/>
  <c r="CS1584" i="1"/>
  <c r="R1584" i="1" s="1"/>
  <c r="CY1584" i="1" s="1"/>
  <c r="X1584" i="1" s="1"/>
  <c r="AD1584" i="1"/>
  <c r="CR1584" i="1" s="1"/>
  <c r="Q1584" i="1" s="1"/>
  <c r="AO1580" i="1"/>
  <c r="F1564" i="1"/>
  <c r="BC1525" i="1"/>
  <c r="R1545" i="1"/>
  <c r="CY1545" i="1" s="1"/>
  <c r="X1545" i="1" s="1"/>
  <c r="AB1536" i="1"/>
  <c r="AQ1548" i="1"/>
  <c r="AB1533" i="1"/>
  <c r="FV1548" i="1"/>
  <c r="CY1528" i="1"/>
  <c r="X1528" i="1" s="1"/>
  <c r="CZ1528" i="1"/>
  <c r="Y1528" i="1" s="1"/>
  <c r="EH1493" i="1"/>
  <c r="CQ1490" i="1"/>
  <c r="P1490" i="1" s="1"/>
  <c r="CY1488" i="1"/>
  <c r="X1488" i="1" s="1"/>
  <c r="CZ1488" i="1"/>
  <c r="Y1488" i="1" s="1"/>
  <c r="CP1488" i="1"/>
  <c r="O1488" i="1" s="1"/>
  <c r="CS1483" i="1"/>
  <c r="R1483" i="1" s="1"/>
  <c r="AD1483" i="1"/>
  <c r="FR1493" i="1"/>
  <c r="CQ1473" i="1"/>
  <c r="P1473" i="1" s="1"/>
  <c r="CP1428" i="1"/>
  <c r="O1428" i="1" s="1"/>
  <c r="EV1438" i="1"/>
  <c r="BD1438" i="1"/>
  <c r="CZ1428" i="1"/>
  <c r="Y1428" i="1" s="1"/>
  <c r="GX1356" i="1"/>
  <c r="CY1350" i="1"/>
  <c r="X1350" i="1" s="1"/>
  <c r="CZ1350" i="1"/>
  <c r="Y1350" i="1" s="1"/>
  <c r="AD1349" i="1"/>
  <c r="CR1349" i="1" s="1"/>
  <c r="Q1349" i="1" s="1"/>
  <c r="CS1349" i="1"/>
  <c r="R1349" i="1" s="1"/>
  <c r="AD1347" i="1"/>
  <c r="CR1347" i="1" s="1"/>
  <c r="Q1347" i="1" s="1"/>
  <c r="CS1347" i="1"/>
  <c r="R1347" i="1" s="1"/>
  <c r="AB1346" i="1"/>
  <c r="AB1240" i="1"/>
  <c r="CR1240" i="1"/>
  <c r="Q1240" i="1" s="1"/>
  <c r="CP1240" i="1" s="1"/>
  <c r="O1240" i="1" s="1"/>
  <c r="CY1231" i="1"/>
  <c r="X1231" i="1" s="1"/>
  <c r="CZ1231" i="1"/>
  <c r="Y1231" i="1" s="1"/>
  <c r="CY1227" i="1"/>
  <c r="X1227" i="1" s="1"/>
  <c r="CZ1227" i="1"/>
  <c r="Y1227" i="1" s="1"/>
  <c r="CP1222" i="1"/>
  <c r="O1222" i="1" s="1"/>
  <c r="BC1131" i="1"/>
  <c r="F1170" i="1"/>
  <c r="AP1131" i="1"/>
  <c r="F1163" i="1"/>
  <c r="CY1092" i="1"/>
  <c r="X1092" i="1" s="1"/>
  <c r="CZ1092" i="1"/>
  <c r="Y1092" i="1" s="1"/>
  <c r="EU1603" i="1"/>
  <c r="BC1603" i="1"/>
  <c r="CS1597" i="1"/>
  <c r="R1597" i="1" s="1"/>
  <c r="CY1597" i="1" s="1"/>
  <c r="X1597" i="1" s="1"/>
  <c r="CS1596" i="1"/>
  <c r="R1596" i="1" s="1"/>
  <c r="CY1596" i="1" s="1"/>
  <c r="X1596" i="1" s="1"/>
  <c r="CS1594" i="1"/>
  <c r="R1594" i="1" s="1"/>
  <c r="CS1593" i="1"/>
  <c r="R1593" i="1" s="1"/>
  <c r="CQ1585" i="1"/>
  <c r="P1585" i="1" s="1"/>
  <c r="CQ1584" i="1"/>
  <c r="P1584" i="1" s="1"/>
  <c r="CQ1583" i="1"/>
  <c r="P1583" i="1" s="1"/>
  <c r="FP1580" i="1"/>
  <c r="BX1580" i="1"/>
  <c r="AB1546" i="1"/>
  <c r="AB1545" i="1"/>
  <c r="AB1544" i="1"/>
  <c r="AD1542" i="1"/>
  <c r="CR1542" i="1" s="1"/>
  <c r="Q1542" i="1" s="1"/>
  <c r="AD1541" i="1"/>
  <c r="CR1541" i="1" s="1"/>
  <c r="Q1541" i="1" s="1"/>
  <c r="AD1540" i="1"/>
  <c r="CR1540" i="1" s="1"/>
  <c r="Q1540" i="1" s="1"/>
  <c r="AD1539" i="1"/>
  <c r="CR1539" i="1" s="1"/>
  <c r="Q1539" i="1" s="1"/>
  <c r="AD1538" i="1"/>
  <c r="CR1538" i="1" s="1"/>
  <c r="Q1538" i="1" s="1"/>
  <c r="CQ1536" i="1"/>
  <c r="P1536" i="1" s="1"/>
  <c r="CQ1535" i="1"/>
  <c r="P1535" i="1" s="1"/>
  <c r="CQ1534" i="1"/>
  <c r="P1534" i="1" s="1"/>
  <c r="CQ1533" i="1"/>
  <c r="P1533" i="1" s="1"/>
  <c r="CQ1532" i="1"/>
  <c r="P1532" i="1" s="1"/>
  <c r="AB1530" i="1"/>
  <c r="AB1529" i="1"/>
  <c r="AB1528" i="1"/>
  <c r="GD1525" i="1"/>
  <c r="CL1525" i="1"/>
  <c r="EG1493" i="1"/>
  <c r="AO1493" i="1"/>
  <c r="AD1491" i="1"/>
  <c r="CR1491" i="1" s="1"/>
  <c r="Q1491" i="1" s="1"/>
  <c r="AD1490" i="1"/>
  <c r="CR1490" i="1" s="1"/>
  <c r="Q1490" i="1" s="1"/>
  <c r="AD1489" i="1"/>
  <c r="CR1489" i="1" s="1"/>
  <c r="Q1489" i="1" s="1"/>
  <c r="AB1481" i="1"/>
  <c r="AB1480" i="1"/>
  <c r="AB1479" i="1"/>
  <c r="AB1478" i="1"/>
  <c r="AB1477" i="1"/>
  <c r="AD1475" i="1"/>
  <c r="CR1475" i="1" s="1"/>
  <c r="Q1475" i="1" s="1"/>
  <c r="AD1474" i="1"/>
  <c r="CR1474" i="1" s="1"/>
  <c r="Q1474" i="1" s="1"/>
  <c r="AD1473" i="1"/>
  <c r="CR1473" i="1" s="1"/>
  <c r="Q1473" i="1" s="1"/>
  <c r="EU1438" i="1"/>
  <c r="BC1438" i="1"/>
  <c r="AB1432" i="1"/>
  <c r="AB1431" i="1"/>
  <c r="AB1430" i="1"/>
  <c r="AB1429" i="1"/>
  <c r="CY1428" i="1"/>
  <c r="X1428" i="1" s="1"/>
  <c r="AB1428" i="1"/>
  <c r="ET1425" i="1"/>
  <c r="BB1425" i="1"/>
  <c r="P1393" i="1"/>
  <c r="AB1357" i="1"/>
  <c r="CQ1357" i="1"/>
  <c r="P1357" i="1" s="1"/>
  <c r="AB1354" i="1"/>
  <c r="CQ1354" i="1"/>
  <c r="P1354" i="1" s="1"/>
  <c r="AB1349" i="1"/>
  <c r="T1348" i="1"/>
  <c r="P1345" i="1"/>
  <c r="S1344" i="1"/>
  <c r="CP1340" i="1"/>
  <c r="O1340" i="1" s="1"/>
  <c r="P1331" i="1"/>
  <c r="EV1277" i="1"/>
  <c r="AB1298" i="1"/>
  <c r="CY1292" i="1"/>
  <c r="X1292" i="1" s="1"/>
  <c r="CZ1292" i="1"/>
  <c r="Y1292" i="1" s="1"/>
  <c r="CY1291" i="1"/>
  <c r="X1291" i="1" s="1"/>
  <c r="CZ1291" i="1"/>
  <c r="Y1291" i="1" s="1"/>
  <c r="CY1288" i="1"/>
  <c r="X1288" i="1" s="1"/>
  <c r="CZ1288" i="1"/>
  <c r="Y1288" i="1" s="1"/>
  <c r="AB1286" i="1"/>
  <c r="BB1184" i="1"/>
  <c r="BB1131" i="1"/>
  <c r="F1167" i="1"/>
  <c r="CY1149" i="1"/>
  <c r="X1149" i="1" s="1"/>
  <c r="CZ1149" i="1"/>
  <c r="Y1149" i="1" s="1"/>
  <c r="AB1148" i="1"/>
  <c r="CP1147" i="1"/>
  <c r="O1147" i="1" s="1"/>
  <c r="AB1142" i="1"/>
  <c r="GM1139" i="1"/>
  <c r="GN1139" i="1" s="1"/>
  <c r="CP1137" i="1"/>
  <c r="O1137" i="1" s="1"/>
  <c r="GM1137" i="1" s="1"/>
  <c r="GN1137" i="1" s="1"/>
  <c r="CP1135" i="1"/>
  <c r="O1135" i="1" s="1"/>
  <c r="GM1135" i="1" s="1"/>
  <c r="GN1135" i="1" s="1"/>
  <c r="CP1134" i="1"/>
  <c r="O1134" i="1" s="1"/>
  <c r="AJ1154" i="1"/>
  <c r="AD1154" i="1"/>
  <c r="CY1093" i="1"/>
  <c r="X1093" i="1" s="1"/>
  <c r="CZ1093" i="1"/>
  <c r="Y1093" i="1" s="1"/>
  <c r="AB1352" i="1"/>
  <c r="CQ1352" i="1"/>
  <c r="P1352" i="1" s="1"/>
  <c r="AB1350" i="1"/>
  <c r="CR1350" i="1"/>
  <c r="Q1350" i="1" s="1"/>
  <c r="CP1350" i="1" s="1"/>
  <c r="O1350" i="1" s="1"/>
  <c r="CD1359" i="1"/>
  <c r="CY1297" i="1"/>
  <c r="X1297" i="1" s="1"/>
  <c r="CZ1297" i="1"/>
  <c r="Y1297" i="1" s="1"/>
  <c r="CY1287" i="1"/>
  <c r="X1287" i="1" s="1"/>
  <c r="CZ1287" i="1"/>
  <c r="Y1287" i="1" s="1"/>
  <c r="CY1280" i="1"/>
  <c r="X1280" i="1" s="1"/>
  <c r="CZ1280" i="1"/>
  <c r="Y1280" i="1" s="1"/>
  <c r="CY1279" i="1"/>
  <c r="X1279" i="1" s="1"/>
  <c r="CZ1279" i="1"/>
  <c r="Y1279" i="1" s="1"/>
  <c r="CZ1237" i="1"/>
  <c r="Y1237" i="1" s="1"/>
  <c r="CY1237" i="1"/>
  <c r="X1237" i="1" s="1"/>
  <c r="CY1236" i="1"/>
  <c r="X1236" i="1" s="1"/>
  <c r="CZ1236" i="1"/>
  <c r="Y1236" i="1" s="1"/>
  <c r="CY1230" i="1"/>
  <c r="X1230" i="1" s="1"/>
  <c r="CZ1230" i="1"/>
  <c r="Y1230" i="1" s="1"/>
  <c r="CY1226" i="1"/>
  <c r="X1226" i="1" s="1"/>
  <c r="CZ1226" i="1"/>
  <c r="Y1226" i="1" s="1"/>
  <c r="P1179" i="1"/>
  <c r="EV1131" i="1"/>
  <c r="EH1131" i="1"/>
  <c r="P1163" i="1"/>
  <c r="GM1149" i="1"/>
  <c r="GN1149" i="1" s="1"/>
  <c r="CY1141" i="1"/>
  <c r="X1141" i="1" s="1"/>
  <c r="CZ1141" i="1"/>
  <c r="Y1141" i="1" s="1"/>
  <c r="EA1154" i="1"/>
  <c r="AI1131" i="1"/>
  <c r="V1154" i="1"/>
  <c r="AC1154" i="1"/>
  <c r="CP1133" i="1"/>
  <c r="O1133" i="1" s="1"/>
  <c r="CY1094" i="1"/>
  <c r="X1094" i="1" s="1"/>
  <c r="CZ1094" i="1"/>
  <c r="Y1094" i="1" s="1"/>
  <c r="CY1088" i="1"/>
  <c r="X1088" i="1" s="1"/>
  <c r="CZ1088" i="1"/>
  <c r="Y1088" i="1" s="1"/>
  <c r="GD1470" i="1"/>
  <c r="CL1470" i="1"/>
  <c r="EG1438" i="1"/>
  <c r="AO1438" i="1"/>
  <c r="AD1436" i="1"/>
  <c r="AD1435" i="1"/>
  <c r="AD1434" i="1"/>
  <c r="GD1338" i="1"/>
  <c r="EU1359" i="1"/>
  <c r="EV1359" i="1"/>
  <c r="AB1355" i="1"/>
  <c r="CQ1355" i="1"/>
  <c r="P1355" i="1" s="1"/>
  <c r="AD1348" i="1"/>
  <c r="CR1348" i="1" s="1"/>
  <c r="Q1348" i="1" s="1"/>
  <c r="CS1348" i="1"/>
  <c r="R1348" i="1" s="1"/>
  <c r="CP1346" i="1"/>
  <c r="O1346" i="1" s="1"/>
  <c r="FV1359" i="1"/>
  <c r="W1345" i="1"/>
  <c r="U1345" i="1"/>
  <c r="CY1343" i="1"/>
  <c r="X1343" i="1" s="1"/>
  <c r="CP1297" i="1"/>
  <c r="O1297" i="1" s="1"/>
  <c r="CP1292" i="1"/>
  <c r="O1292" i="1" s="1"/>
  <c r="CP1284" i="1"/>
  <c r="O1284" i="1" s="1"/>
  <c r="AB1226" i="1"/>
  <c r="CR1226" i="1"/>
  <c r="Q1226" i="1" s="1"/>
  <c r="CP1226" i="1" s="1"/>
  <c r="O1226" i="1" s="1"/>
  <c r="CZ1223" i="1"/>
  <c r="Y1223" i="1" s="1"/>
  <c r="CY1223" i="1"/>
  <c r="X1223" i="1" s="1"/>
  <c r="CY1222" i="1"/>
  <c r="X1222" i="1" s="1"/>
  <c r="CZ1222" i="1"/>
  <c r="Y1222" i="1" s="1"/>
  <c r="P1170" i="1"/>
  <c r="EU1131" i="1"/>
  <c r="CY1152" i="1"/>
  <c r="X1152" i="1" s="1"/>
  <c r="CZ1152" i="1"/>
  <c r="Y1152" i="1" s="1"/>
  <c r="CY1151" i="1"/>
  <c r="X1151" i="1" s="1"/>
  <c r="GM1151" i="1" s="1"/>
  <c r="GN1151" i="1" s="1"/>
  <c r="CZ1151" i="1"/>
  <c r="Y1151" i="1" s="1"/>
  <c r="AB1146" i="1"/>
  <c r="CP1145" i="1"/>
  <c r="O1145" i="1" s="1"/>
  <c r="CP1141" i="1"/>
  <c r="O1141" i="1" s="1"/>
  <c r="GM1141" i="1" s="1"/>
  <c r="GN1141" i="1" s="1"/>
  <c r="CP1140" i="1"/>
  <c r="O1140" i="1" s="1"/>
  <c r="GM1140" i="1" s="1"/>
  <c r="GN1140" i="1" s="1"/>
  <c r="CP1138" i="1"/>
  <c r="O1138" i="1" s="1"/>
  <c r="CP1136" i="1"/>
  <c r="O1136" i="1" s="1"/>
  <c r="DZ1154" i="1"/>
  <c r="AH1154" i="1"/>
  <c r="CY1095" i="1"/>
  <c r="X1095" i="1" s="1"/>
  <c r="CZ1095" i="1"/>
  <c r="Y1095" i="1" s="1"/>
  <c r="CY1089" i="1"/>
  <c r="X1089" i="1" s="1"/>
  <c r="CZ1089" i="1"/>
  <c r="Y1089" i="1" s="1"/>
  <c r="CZ1434" i="1"/>
  <c r="Y1434" i="1" s="1"/>
  <c r="F1363" i="1"/>
  <c r="ET1359" i="1"/>
  <c r="BD1359" i="1"/>
  <c r="AB1356" i="1"/>
  <c r="CQ1356" i="1"/>
  <c r="P1356" i="1" s="1"/>
  <c r="AB1353" i="1"/>
  <c r="CQ1353" i="1"/>
  <c r="P1353" i="1" s="1"/>
  <c r="CY1346" i="1"/>
  <c r="X1346" i="1" s="1"/>
  <c r="T1345" i="1"/>
  <c r="CY1340" i="1"/>
  <c r="X1340" i="1" s="1"/>
  <c r="CZ1340" i="1"/>
  <c r="Y1340" i="1" s="1"/>
  <c r="F1331" i="1"/>
  <c r="BD1277" i="1"/>
  <c r="CY1302" i="1"/>
  <c r="X1302" i="1" s="1"/>
  <c r="CZ1302" i="1"/>
  <c r="Y1302" i="1" s="1"/>
  <c r="AB1300" i="1"/>
  <c r="CZ1295" i="1"/>
  <c r="Y1295" i="1" s="1"/>
  <c r="CP1291" i="1"/>
  <c r="O1291" i="1" s="1"/>
  <c r="AB1284" i="1"/>
  <c r="CP1280" i="1"/>
  <c r="O1280" i="1" s="1"/>
  <c r="CY1241" i="1"/>
  <c r="X1241" i="1" s="1"/>
  <c r="CZ1241" i="1"/>
  <c r="Y1241" i="1" s="1"/>
  <c r="CP1237" i="1"/>
  <c r="O1237" i="1" s="1"/>
  <c r="AB1230" i="1"/>
  <c r="P1167" i="1"/>
  <c r="ET1131" i="1"/>
  <c r="ET1184" i="1"/>
  <c r="GB1154" i="1"/>
  <c r="EB1154" i="1"/>
  <c r="DY1154" i="1"/>
  <c r="AG1154" i="1"/>
  <c r="CY1096" i="1"/>
  <c r="X1096" i="1" s="1"/>
  <c r="CZ1096" i="1"/>
  <c r="Y1096" i="1" s="1"/>
  <c r="CY1090" i="1"/>
  <c r="X1090" i="1" s="1"/>
  <c r="CZ1090" i="1"/>
  <c r="Y1090" i="1" s="1"/>
  <c r="CL1338" i="1"/>
  <c r="BC1359" i="1"/>
  <c r="BB1359" i="1"/>
  <c r="CZ1351" i="1"/>
  <c r="Y1351" i="1" s="1"/>
  <c r="AB1351" i="1"/>
  <c r="CQ1351" i="1"/>
  <c r="P1351" i="1" s="1"/>
  <c r="CP1351" i="1" s="1"/>
  <c r="O1351" i="1" s="1"/>
  <c r="CP1341" i="1"/>
  <c r="O1341" i="1" s="1"/>
  <c r="CY1301" i="1"/>
  <c r="X1301" i="1" s="1"/>
  <c r="CZ1301" i="1"/>
  <c r="Y1301" i="1" s="1"/>
  <c r="CY1283" i="1"/>
  <c r="X1283" i="1" s="1"/>
  <c r="CZ1283" i="1"/>
  <c r="Y1283" i="1" s="1"/>
  <c r="CP1279" i="1"/>
  <c r="O1279" i="1" s="1"/>
  <c r="CP1236" i="1"/>
  <c r="O1236" i="1" s="1"/>
  <c r="CP1223" i="1"/>
  <c r="O1223" i="1" s="1"/>
  <c r="BD1131" i="1"/>
  <c r="F1179" i="1"/>
  <c r="CP1152" i="1"/>
  <c r="O1152" i="1" s="1"/>
  <c r="GM1152" i="1" s="1"/>
  <c r="GN1152" i="1" s="1"/>
  <c r="CY1150" i="1"/>
  <c r="X1150" i="1" s="1"/>
  <c r="CZ1150" i="1"/>
  <c r="Y1150" i="1" s="1"/>
  <c r="CY1148" i="1"/>
  <c r="X1148" i="1" s="1"/>
  <c r="GM1148" i="1" s="1"/>
  <c r="GN1148" i="1" s="1"/>
  <c r="CZ1142" i="1"/>
  <c r="Y1142" i="1" s="1"/>
  <c r="CY1140" i="1"/>
  <c r="X1140" i="1" s="1"/>
  <c r="CZ1140" i="1"/>
  <c r="Y1140" i="1" s="1"/>
  <c r="CY1138" i="1"/>
  <c r="X1138" i="1" s="1"/>
  <c r="CZ1138" i="1"/>
  <c r="Y1138" i="1" s="1"/>
  <c r="CY1136" i="1"/>
  <c r="X1136" i="1" s="1"/>
  <c r="CZ1136" i="1"/>
  <c r="Y1136" i="1" s="1"/>
  <c r="CY1134" i="1"/>
  <c r="X1134" i="1" s="1"/>
  <c r="CZ1134" i="1"/>
  <c r="Y1134" i="1" s="1"/>
  <c r="DX1154" i="1"/>
  <c r="CJ1154" i="1"/>
  <c r="CY1133" i="1"/>
  <c r="X1133" i="1" s="1"/>
  <c r="CZ1133" i="1"/>
  <c r="Y1133" i="1" s="1"/>
  <c r="AF1154" i="1"/>
  <c r="CY1097" i="1"/>
  <c r="X1097" i="1" s="1"/>
  <c r="CZ1097" i="1"/>
  <c r="Y1097" i="1" s="1"/>
  <c r="CY1091" i="1"/>
  <c r="X1091" i="1" s="1"/>
  <c r="CZ1091" i="1"/>
  <c r="Y1091" i="1" s="1"/>
  <c r="EU1306" i="1"/>
  <c r="BC1306" i="1"/>
  <c r="CQ1304" i="1"/>
  <c r="P1304" i="1" s="1"/>
  <c r="CQ1303" i="1"/>
  <c r="P1303" i="1" s="1"/>
  <c r="CQ1302" i="1"/>
  <c r="P1302" i="1" s="1"/>
  <c r="CR1301" i="1"/>
  <c r="Q1301" i="1" s="1"/>
  <c r="CP1301" i="1" s="1"/>
  <c r="O1301" i="1" s="1"/>
  <c r="CS1300" i="1"/>
  <c r="R1300" i="1" s="1"/>
  <c r="CS1299" i="1"/>
  <c r="R1299" i="1" s="1"/>
  <c r="CY1299" i="1" s="1"/>
  <c r="X1299" i="1" s="1"/>
  <c r="CS1298" i="1"/>
  <c r="R1298" i="1" s="1"/>
  <c r="CQ1290" i="1"/>
  <c r="P1290" i="1" s="1"/>
  <c r="CQ1289" i="1"/>
  <c r="P1289" i="1" s="1"/>
  <c r="CQ1288" i="1"/>
  <c r="P1288" i="1" s="1"/>
  <c r="CR1287" i="1"/>
  <c r="Q1287" i="1" s="1"/>
  <c r="CP1287" i="1" s="1"/>
  <c r="O1287" i="1" s="1"/>
  <c r="CS1286" i="1"/>
  <c r="R1286" i="1" s="1"/>
  <c r="CY1286" i="1" s="1"/>
  <c r="X1286" i="1" s="1"/>
  <c r="CS1285" i="1"/>
  <c r="R1285" i="1" s="1"/>
  <c r="CS1284" i="1"/>
  <c r="R1284" i="1" s="1"/>
  <c r="EU1245" i="1"/>
  <c r="BC1245" i="1"/>
  <c r="CQ1243" i="1"/>
  <c r="P1243" i="1" s="1"/>
  <c r="R1242" i="1"/>
  <c r="AB1239" i="1"/>
  <c r="AB1238" i="1"/>
  <c r="AB1237" i="1"/>
  <c r="AD1235" i="1"/>
  <c r="CR1235" i="1" s="1"/>
  <c r="Q1235" i="1" s="1"/>
  <c r="AD1234" i="1"/>
  <c r="CR1234" i="1" s="1"/>
  <c r="Q1234" i="1" s="1"/>
  <c r="AD1233" i="1"/>
  <c r="CR1233" i="1" s="1"/>
  <c r="Q1233" i="1" s="1"/>
  <c r="AD1232" i="1"/>
  <c r="CR1232" i="1" s="1"/>
  <c r="Q1232" i="1" s="1"/>
  <c r="AD1231" i="1"/>
  <c r="CR1231" i="1" s="1"/>
  <c r="Q1231" i="1" s="1"/>
  <c r="AB1225" i="1"/>
  <c r="AB1224" i="1"/>
  <c r="AB1223" i="1"/>
  <c r="BB1220" i="1"/>
  <c r="EM1154" i="1"/>
  <c r="EG1154" i="1"/>
  <c r="AU1154" i="1"/>
  <c r="AO1154" i="1"/>
  <c r="CQ1150" i="1"/>
  <c r="P1150" i="1" s="1"/>
  <c r="CS1148" i="1"/>
  <c r="R1148" i="1" s="1"/>
  <c r="CZ1148" i="1" s="1"/>
  <c r="Y1148" i="1" s="1"/>
  <c r="CS1147" i="1"/>
  <c r="R1147" i="1" s="1"/>
  <c r="CZ1147" i="1" s="1"/>
  <c r="Y1147" i="1" s="1"/>
  <c r="CS1146" i="1"/>
  <c r="R1146" i="1" s="1"/>
  <c r="CY1146" i="1" s="1"/>
  <c r="X1146" i="1" s="1"/>
  <c r="CS1145" i="1"/>
  <c r="R1145" i="1" s="1"/>
  <c r="CZ1145" i="1" s="1"/>
  <c r="Y1145" i="1" s="1"/>
  <c r="CS1144" i="1"/>
  <c r="R1144" i="1" s="1"/>
  <c r="CY1144" i="1" s="1"/>
  <c r="X1144" i="1" s="1"/>
  <c r="CS1143" i="1"/>
  <c r="R1143" i="1" s="1"/>
  <c r="AE1154" i="1" s="1"/>
  <c r="CS1142" i="1"/>
  <c r="R1142" i="1" s="1"/>
  <c r="DW1154" i="1" s="1"/>
  <c r="EU1099" i="1"/>
  <c r="BC1099" i="1"/>
  <c r="CQ1097" i="1"/>
  <c r="P1097" i="1" s="1"/>
  <c r="CQ1096" i="1"/>
  <c r="P1096" i="1" s="1"/>
  <c r="CQ1095" i="1"/>
  <c r="P1095" i="1" s="1"/>
  <c r="CQ1094" i="1"/>
  <c r="P1094" i="1" s="1"/>
  <c r="CQ1093" i="1"/>
  <c r="P1093" i="1" s="1"/>
  <c r="CQ1092" i="1"/>
  <c r="P1092" i="1" s="1"/>
  <c r="CQ1091" i="1"/>
  <c r="P1091" i="1" s="1"/>
  <c r="CQ1090" i="1"/>
  <c r="P1090" i="1" s="1"/>
  <c r="CQ1089" i="1"/>
  <c r="P1089" i="1" s="1"/>
  <c r="CQ1088" i="1"/>
  <c r="P1088" i="1" s="1"/>
  <c r="CY1086" i="1"/>
  <c r="X1086" i="1" s="1"/>
  <c r="CQ1085" i="1"/>
  <c r="P1085" i="1" s="1"/>
  <c r="CP1085" i="1" s="1"/>
  <c r="O1085" i="1" s="1"/>
  <c r="AB1085" i="1"/>
  <c r="Q1078" i="1"/>
  <c r="CY1077" i="1"/>
  <c r="X1077" i="1" s="1"/>
  <c r="CZ1077" i="1"/>
  <c r="Y1077" i="1" s="1"/>
  <c r="CY1066" i="1"/>
  <c r="X1066" i="1" s="1"/>
  <c r="CZ1066" i="1"/>
  <c r="Y1066" i="1" s="1"/>
  <c r="ET989" i="1"/>
  <c r="P1041" i="1"/>
  <c r="F1032" i="1"/>
  <c r="AO989" i="1"/>
  <c r="AB1008" i="1"/>
  <c r="AB1007" i="1"/>
  <c r="AB1006" i="1"/>
  <c r="AB993" i="1"/>
  <c r="CR993" i="1"/>
  <c r="Q993" i="1" s="1"/>
  <c r="CP991" i="1"/>
  <c r="O991" i="1" s="1"/>
  <c r="CP952" i="1"/>
  <c r="O952" i="1" s="1"/>
  <c r="CY950" i="1"/>
  <c r="X950" i="1" s="1"/>
  <c r="CZ950" i="1"/>
  <c r="Y950" i="1" s="1"/>
  <c r="CP946" i="1"/>
  <c r="O946" i="1" s="1"/>
  <c r="CY944" i="1"/>
  <c r="X944" i="1" s="1"/>
  <c r="CZ944" i="1"/>
  <c r="Y944" i="1" s="1"/>
  <c r="CZ1343" i="1"/>
  <c r="Y1343" i="1" s="1"/>
  <c r="CZ1341" i="1"/>
  <c r="Y1341" i="1" s="1"/>
  <c r="ET1306" i="1"/>
  <c r="GE1277" i="1"/>
  <c r="CM1277" i="1"/>
  <c r="AB1236" i="1"/>
  <c r="AD1230" i="1"/>
  <c r="CR1230" i="1" s="1"/>
  <c r="Q1230" i="1" s="1"/>
  <c r="CP1230" i="1" s="1"/>
  <c r="O1230" i="1" s="1"/>
  <c r="AB1222" i="1"/>
  <c r="GE1131" i="1"/>
  <c r="CM1131" i="1"/>
  <c r="CS1081" i="1"/>
  <c r="R1081" i="1" s="1"/>
  <c r="AD1081" i="1"/>
  <c r="CR1081" i="1" s="1"/>
  <c r="Q1081" i="1" s="1"/>
  <c r="CY1080" i="1"/>
  <c r="X1080" i="1" s="1"/>
  <c r="CZ1080" i="1"/>
  <c r="Y1080" i="1" s="1"/>
  <c r="CY1071" i="1"/>
  <c r="X1071" i="1" s="1"/>
  <c r="CZ1071" i="1"/>
  <c r="Y1071" i="1" s="1"/>
  <c r="CY1024" i="1"/>
  <c r="X1024" i="1" s="1"/>
  <c r="CZ1024" i="1"/>
  <c r="Y1024" i="1" s="1"/>
  <c r="CY1021" i="1"/>
  <c r="X1021" i="1" s="1"/>
  <c r="CZ1021" i="1"/>
  <c r="Y1021" i="1" s="1"/>
  <c r="CY1018" i="1"/>
  <c r="X1018" i="1" s="1"/>
  <c r="CZ1018" i="1"/>
  <c r="Y1018" i="1" s="1"/>
  <c r="CY1015" i="1"/>
  <c r="X1015" i="1" s="1"/>
  <c r="CZ1015" i="1"/>
  <c r="Y1015" i="1" s="1"/>
  <c r="AB992" i="1"/>
  <c r="CR992" i="1"/>
  <c r="Q992" i="1" s="1"/>
  <c r="BB930" i="1"/>
  <c r="F970" i="1"/>
  <c r="CY955" i="1"/>
  <c r="X955" i="1" s="1"/>
  <c r="CZ955" i="1"/>
  <c r="Y955" i="1" s="1"/>
  <c r="CY949" i="1"/>
  <c r="X949" i="1" s="1"/>
  <c r="CZ949" i="1"/>
  <c r="Y949" i="1" s="1"/>
  <c r="CY943" i="1"/>
  <c r="X943" i="1" s="1"/>
  <c r="CZ943" i="1"/>
  <c r="Y943" i="1" s="1"/>
  <c r="CP932" i="1"/>
  <c r="O932" i="1" s="1"/>
  <c r="CY852" i="1"/>
  <c r="X852" i="1" s="1"/>
  <c r="CZ852" i="1"/>
  <c r="Y852" i="1" s="1"/>
  <c r="AB1345" i="1"/>
  <c r="AB1344" i="1"/>
  <c r="AB1343" i="1"/>
  <c r="AB1342" i="1"/>
  <c r="AB1341" i="1"/>
  <c r="F1319" i="1"/>
  <c r="AD1304" i="1"/>
  <c r="CR1304" i="1" s="1"/>
  <c r="Q1304" i="1" s="1"/>
  <c r="AD1303" i="1"/>
  <c r="CR1303" i="1" s="1"/>
  <c r="Q1303" i="1" s="1"/>
  <c r="AD1302" i="1"/>
  <c r="CR1302" i="1" s="1"/>
  <c r="Q1302" i="1" s="1"/>
  <c r="AB1296" i="1"/>
  <c r="AB1295" i="1"/>
  <c r="AB1294" i="1"/>
  <c r="AB1293" i="1"/>
  <c r="AB1292" i="1"/>
  <c r="AD1290" i="1"/>
  <c r="CR1290" i="1" s="1"/>
  <c r="Q1290" i="1" s="1"/>
  <c r="AD1289" i="1"/>
  <c r="CR1289" i="1" s="1"/>
  <c r="Q1289" i="1" s="1"/>
  <c r="AD1288" i="1"/>
  <c r="CR1288" i="1" s="1"/>
  <c r="Q1288" i="1" s="1"/>
  <c r="AB1282" i="1"/>
  <c r="AB1281" i="1"/>
  <c r="AB1280" i="1"/>
  <c r="AD1243" i="1"/>
  <c r="CR1243" i="1" s="1"/>
  <c r="Q1243" i="1" s="1"/>
  <c r="AB1235" i="1"/>
  <c r="AB1234" i="1"/>
  <c r="AB1232" i="1"/>
  <c r="AB1231" i="1"/>
  <c r="AD1229" i="1"/>
  <c r="CR1229" i="1" s="1"/>
  <c r="Q1229" i="1" s="1"/>
  <c r="AD1228" i="1"/>
  <c r="CR1228" i="1" s="1"/>
  <c r="Q1228" i="1" s="1"/>
  <c r="AD1227" i="1"/>
  <c r="CR1227" i="1" s="1"/>
  <c r="Q1227" i="1" s="1"/>
  <c r="AB1152" i="1"/>
  <c r="AD1150" i="1"/>
  <c r="CR1150" i="1" s="1"/>
  <c r="Q1150" i="1" s="1"/>
  <c r="DV1154" i="1" s="1"/>
  <c r="AB1140" i="1"/>
  <c r="AB1139" i="1"/>
  <c r="AB1138" i="1"/>
  <c r="AB1137" i="1"/>
  <c r="AB1136" i="1"/>
  <c r="AB1135" i="1"/>
  <c r="AB1134" i="1"/>
  <c r="GD1131" i="1"/>
  <c r="CL1131" i="1"/>
  <c r="AD1097" i="1"/>
  <c r="CR1097" i="1" s="1"/>
  <c r="Q1097" i="1" s="1"/>
  <c r="AD1096" i="1"/>
  <c r="CR1096" i="1" s="1"/>
  <c r="Q1096" i="1" s="1"/>
  <c r="AD1095" i="1"/>
  <c r="CR1095" i="1" s="1"/>
  <c r="Q1095" i="1" s="1"/>
  <c r="AD1094" i="1"/>
  <c r="CR1094" i="1" s="1"/>
  <c r="Q1094" i="1" s="1"/>
  <c r="AD1093" i="1"/>
  <c r="CR1093" i="1" s="1"/>
  <c r="Q1093" i="1" s="1"/>
  <c r="AD1092" i="1"/>
  <c r="CR1092" i="1" s="1"/>
  <c r="Q1092" i="1" s="1"/>
  <c r="AD1091" i="1"/>
  <c r="CR1091" i="1" s="1"/>
  <c r="Q1091" i="1" s="1"/>
  <c r="AD1090" i="1"/>
  <c r="CR1090" i="1" s="1"/>
  <c r="Q1090" i="1" s="1"/>
  <c r="AD1089" i="1"/>
  <c r="CR1089" i="1" s="1"/>
  <c r="Q1089" i="1" s="1"/>
  <c r="AD1088" i="1"/>
  <c r="CR1088" i="1" s="1"/>
  <c r="Q1088" i="1" s="1"/>
  <c r="CQ1086" i="1"/>
  <c r="P1086" i="1" s="1"/>
  <c r="AB1086" i="1"/>
  <c r="CY1084" i="1"/>
  <c r="X1084" i="1" s="1"/>
  <c r="CZ1084" i="1"/>
  <c r="Y1084" i="1" s="1"/>
  <c r="CS1082" i="1"/>
  <c r="R1082" i="1" s="1"/>
  <c r="AD1082" i="1"/>
  <c r="CR1082" i="1" s="1"/>
  <c r="Q1082" i="1" s="1"/>
  <c r="CP1080" i="1"/>
  <c r="O1080" i="1" s="1"/>
  <c r="BB989" i="1"/>
  <c r="F1041" i="1"/>
  <c r="CY1014" i="1"/>
  <c r="X1014" i="1" s="1"/>
  <c r="CZ1014" i="1"/>
  <c r="Y1014" i="1" s="1"/>
  <c r="CY1009" i="1"/>
  <c r="X1009" i="1" s="1"/>
  <c r="CZ1009" i="1"/>
  <c r="Y1009" i="1" s="1"/>
  <c r="CP1005" i="1"/>
  <c r="O1005" i="1" s="1"/>
  <c r="CY1000" i="1"/>
  <c r="X1000" i="1" s="1"/>
  <c r="CZ1000" i="1"/>
  <c r="Y1000" i="1" s="1"/>
  <c r="CY995" i="1"/>
  <c r="X995" i="1" s="1"/>
  <c r="CZ995" i="1"/>
  <c r="Y995" i="1" s="1"/>
  <c r="CZ991" i="1"/>
  <c r="Y991" i="1" s="1"/>
  <c r="CY991" i="1"/>
  <c r="X991" i="1" s="1"/>
  <c r="CY954" i="1"/>
  <c r="X954" i="1" s="1"/>
  <c r="CZ954" i="1"/>
  <c r="Y954" i="1" s="1"/>
  <c r="GM950" i="1"/>
  <c r="GN950" i="1" s="1"/>
  <c r="CY948" i="1"/>
  <c r="X948" i="1" s="1"/>
  <c r="CZ948" i="1"/>
  <c r="Y948" i="1" s="1"/>
  <c r="GM944" i="1"/>
  <c r="GN944" i="1" s="1"/>
  <c r="CP855" i="1"/>
  <c r="O855" i="1" s="1"/>
  <c r="CY851" i="1"/>
  <c r="X851" i="1" s="1"/>
  <c r="CZ851" i="1"/>
  <c r="Y851" i="1" s="1"/>
  <c r="AB1291" i="1"/>
  <c r="AB1279" i="1"/>
  <c r="AB1151" i="1"/>
  <c r="AB1133" i="1"/>
  <c r="GC1131" i="1"/>
  <c r="FQ1131" i="1"/>
  <c r="CK1131" i="1"/>
  <c r="BY1131" i="1"/>
  <c r="AB1080" i="1"/>
  <c r="GX1079" i="1"/>
  <c r="W1079" i="1"/>
  <c r="P1079" i="1"/>
  <c r="GX1078" i="1"/>
  <c r="W1078" i="1"/>
  <c r="U1078" i="1"/>
  <c r="CY1076" i="1"/>
  <c r="X1076" i="1" s="1"/>
  <c r="CY1070" i="1"/>
  <c r="X1070" i="1" s="1"/>
  <c r="CZ1070" i="1"/>
  <c r="Y1070" i="1" s="1"/>
  <c r="AB1065" i="1"/>
  <c r="CR1065" i="1"/>
  <c r="Q1065" i="1" s="1"/>
  <c r="CY1026" i="1"/>
  <c r="X1026" i="1" s="1"/>
  <c r="CZ1026" i="1"/>
  <c r="Y1026" i="1" s="1"/>
  <c r="CP1024" i="1"/>
  <c r="O1024" i="1" s="1"/>
  <c r="CY1023" i="1"/>
  <c r="X1023" i="1" s="1"/>
  <c r="CZ1023" i="1"/>
  <c r="Y1023" i="1" s="1"/>
  <c r="CP1021" i="1"/>
  <c r="O1021" i="1" s="1"/>
  <c r="CY1020" i="1"/>
  <c r="X1020" i="1" s="1"/>
  <c r="CZ1020" i="1"/>
  <c r="Y1020" i="1" s="1"/>
  <c r="CP1018" i="1"/>
  <c r="O1018" i="1" s="1"/>
  <c r="CY1017" i="1"/>
  <c r="X1017" i="1" s="1"/>
  <c r="CZ1017" i="1"/>
  <c r="Y1017" i="1" s="1"/>
  <c r="CP1015" i="1"/>
  <c r="O1015" i="1" s="1"/>
  <c r="CR995" i="1"/>
  <c r="Q995" i="1" s="1"/>
  <c r="CP995" i="1" s="1"/>
  <c r="O995" i="1" s="1"/>
  <c r="AB995" i="1"/>
  <c r="CY992" i="1"/>
  <c r="X992" i="1" s="1"/>
  <c r="P961" i="1"/>
  <c r="EG930" i="1"/>
  <c r="CP955" i="1"/>
  <c r="O955" i="1" s="1"/>
  <c r="GM955" i="1" s="1"/>
  <c r="GN955" i="1" s="1"/>
  <c r="CY953" i="1"/>
  <c r="X953" i="1" s="1"/>
  <c r="CZ953" i="1"/>
  <c r="Y953" i="1" s="1"/>
  <c r="CP949" i="1"/>
  <c r="O949" i="1" s="1"/>
  <c r="GM949" i="1" s="1"/>
  <c r="GN949" i="1" s="1"/>
  <c r="CY947" i="1"/>
  <c r="X947" i="1" s="1"/>
  <c r="CZ947" i="1"/>
  <c r="Y947" i="1" s="1"/>
  <c r="CP943" i="1"/>
  <c r="O943" i="1" s="1"/>
  <c r="GM943" i="1" s="1"/>
  <c r="GN943" i="1" s="1"/>
  <c r="CY942" i="1"/>
  <c r="X942" i="1" s="1"/>
  <c r="GM942" i="1" s="1"/>
  <c r="GN942" i="1" s="1"/>
  <c r="CZ942" i="1"/>
  <c r="Y942" i="1" s="1"/>
  <c r="CY939" i="1"/>
  <c r="X939" i="1" s="1"/>
  <c r="CZ939" i="1"/>
  <c r="Y939" i="1" s="1"/>
  <c r="CP856" i="1"/>
  <c r="O856" i="1" s="1"/>
  <c r="CY855" i="1"/>
  <c r="X855" i="1" s="1"/>
  <c r="CZ855" i="1"/>
  <c r="Y855" i="1" s="1"/>
  <c r="FP1131" i="1"/>
  <c r="CS1083" i="1"/>
  <c r="R1083" i="1" s="1"/>
  <c r="AD1083" i="1"/>
  <c r="CR1083" i="1" s="1"/>
  <c r="Q1083" i="1" s="1"/>
  <c r="V1079" i="1"/>
  <c r="T1078" i="1"/>
  <c r="CP1077" i="1"/>
  <c r="O1077" i="1" s="1"/>
  <c r="CP1071" i="1"/>
  <c r="O1071" i="1" s="1"/>
  <c r="CY1067" i="1"/>
  <c r="X1067" i="1" s="1"/>
  <c r="CZ1067" i="1"/>
  <c r="Y1067" i="1" s="1"/>
  <c r="AB1064" i="1"/>
  <c r="CR1064" i="1"/>
  <c r="Q1064" i="1" s="1"/>
  <c r="CY1063" i="1"/>
  <c r="X1063" i="1" s="1"/>
  <c r="CZ1063" i="1"/>
  <c r="Y1063" i="1" s="1"/>
  <c r="CZ1062" i="1"/>
  <c r="Y1062" i="1" s="1"/>
  <c r="CY1062" i="1"/>
  <c r="X1062" i="1" s="1"/>
  <c r="P1032" i="1"/>
  <c r="EG989" i="1"/>
  <c r="CP1014" i="1"/>
  <c r="O1014" i="1" s="1"/>
  <c r="CY1013" i="1"/>
  <c r="X1013" i="1" s="1"/>
  <c r="CZ1013" i="1"/>
  <c r="Y1013" i="1" s="1"/>
  <c r="CP1000" i="1"/>
  <c r="O1000" i="1" s="1"/>
  <c r="CP954" i="1"/>
  <c r="O954" i="1" s="1"/>
  <c r="CY952" i="1"/>
  <c r="X952" i="1" s="1"/>
  <c r="CZ952" i="1"/>
  <c r="Y952" i="1" s="1"/>
  <c r="CP948" i="1"/>
  <c r="O948" i="1" s="1"/>
  <c r="GM948" i="1" s="1"/>
  <c r="GN948" i="1" s="1"/>
  <c r="CY946" i="1"/>
  <c r="X946" i="1" s="1"/>
  <c r="CZ946" i="1"/>
  <c r="Y946" i="1" s="1"/>
  <c r="AB937" i="1"/>
  <c r="CR937" i="1"/>
  <c r="Q937" i="1" s="1"/>
  <c r="AB936" i="1"/>
  <c r="CR936" i="1"/>
  <c r="Q936" i="1" s="1"/>
  <c r="AB935" i="1"/>
  <c r="CR935" i="1"/>
  <c r="Q935" i="1" s="1"/>
  <c r="AB934" i="1"/>
  <c r="CR934" i="1"/>
  <c r="Q934" i="1" s="1"/>
  <c r="AB933" i="1"/>
  <c r="CR933" i="1"/>
  <c r="Q933" i="1" s="1"/>
  <c r="CZ932" i="1"/>
  <c r="Y932" i="1" s="1"/>
  <c r="CY932" i="1"/>
  <c r="X932" i="1" s="1"/>
  <c r="CP851" i="1"/>
  <c r="O851" i="1" s="1"/>
  <c r="EV1245" i="1"/>
  <c r="BD1245" i="1"/>
  <c r="EV1099" i="1"/>
  <c r="BD1099" i="1"/>
  <c r="CQ1087" i="1"/>
  <c r="P1087" i="1" s="1"/>
  <c r="CP1087" i="1" s="1"/>
  <c r="O1087" i="1" s="1"/>
  <c r="AB1087" i="1"/>
  <c r="U1079" i="1"/>
  <c r="AB1063" i="1"/>
  <c r="CR1063" i="1"/>
  <c r="Q1063" i="1" s="1"/>
  <c r="CY1025" i="1"/>
  <c r="X1025" i="1" s="1"/>
  <c r="CZ1025" i="1"/>
  <c r="Y1025" i="1" s="1"/>
  <c r="CY1022" i="1"/>
  <c r="X1022" i="1" s="1"/>
  <c r="CZ1022" i="1"/>
  <c r="Y1022" i="1" s="1"/>
  <c r="CY1019" i="1"/>
  <c r="X1019" i="1" s="1"/>
  <c r="CZ1019" i="1"/>
  <c r="Y1019" i="1" s="1"/>
  <c r="CY1016" i="1"/>
  <c r="X1016" i="1" s="1"/>
  <c r="CZ1016" i="1"/>
  <c r="Y1016" i="1" s="1"/>
  <c r="CY1010" i="1"/>
  <c r="X1010" i="1" s="1"/>
  <c r="CZ1010" i="1"/>
  <c r="Y1010" i="1" s="1"/>
  <c r="CZ1005" i="1"/>
  <c r="Y1005" i="1" s="1"/>
  <c r="CY1005" i="1"/>
  <c r="X1005" i="1" s="1"/>
  <c r="CY999" i="1"/>
  <c r="X999" i="1" s="1"/>
  <c r="CZ999" i="1"/>
  <c r="Y999" i="1" s="1"/>
  <c r="CY996" i="1"/>
  <c r="X996" i="1" s="1"/>
  <c r="CZ996" i="1"/>
  <c r="Y996" i="1" s="1"/>
  <c r="AB994" i="1"/>
  <c r="CR994" i="1"/>
  <c r="Q994" i="1" s="1"/>
  <c r="ET930" i="1"/>
  <c r="P970" i="1"/>
  <c r="F961" i="1"/>
  <c r="AO930" i="1"/>
  <c r="GM953" i="1"/>
  <c r="GN953" i="1" s="1"/>
  <c r="CY951" i="1"/>
  <c r="X951" i="1" s="1"/>
  <c r="GM951" i="1" s="1"/>
  <c r="GN951" i="1" s="1"/>
  <c r="CZ951" i="1"/>
  <c r="Y951" i="1" s="1"/>
  <c r="GM947" i="1"/>
  <c r="GN947" i="1" s="1"/>
  <c r="CY945" i="1"/>
  <c r="X945" i="1" s="1"/>
  <c r="GM945" i="1" s="1"/>
  <c r="GN945" i="1" s="1"/>
  <c r="CZ945" i="1"/>
  <c r="Y945" i="1" s="1"/>
  <c r="GC989" i="1"/>
  <c r="CK989" i="1"/>
  <c r="GC930" i="1"/>
  <c r="CK930" i="1"/>
  <c r="AB843" i="1"/>
  <c r="CR843" i="1"/>
  <c r="Q843" i="1" s="1"/>
  <c r="CY842" i="1"/>
  <c r="X842" i="1" s="1"/>
  <c r="CZ842" i="1"/>
  <c r="Y842" i="1" s="1"/>
  <c r="CZ841" i="1"/>
  <c r="Y841" i="1" s="1"/>
  <c r="CY841" i="1"/>
  <c r="X841" i="1" s="1"/>
  <c r="CY838" i="1"/>
  <c r="X838" i="1" s="1"/>
  <c r="CZ838" i="1"/>
  <c r="Y838" i="1" s="1"/>
  <c r="CY787" i="1"/>
  <c r="X787" i="1" s="1"/>
  <c r="CZ787" i="1"/>
  <c r="Y787" i="1" s="1"/>
  <c r="AB784" i="1"/>
  <c r="CR784" i="1"/>
  <c r="Q784" i="1" s="1"/>
  <c r="CP768" i="1"/>
  <c r="O768" i="1" s="1"/>
  <c r="CY690" i="1"/>
  <c r="X690" i="1" s="1"/>
  <c r="CZ690" i="1"/>
  <c r="Y690" i="1" s="1"/>
  <c r="CY684" i="1"/>
  <c r="X684" i="1" s="1"/>
  <c r="CZ684" i="1"/>
  <c r="Y684" i="1" s="1"/>
  <c r="CY682" i="1"/>
  <c r="X682" i="1" s="1"/>
  <c r="CZ682" i="1"/>
  <c r="Y682" i="1" s="1"/>
  <c r="CY681" i="1"/>
  <c r="X681" i="1" s="1"/>
  <c r="CZ681" i="1"/>
  <c r="Y681" i="1" s="1"/>
  <c r="CY679" i="1"/>
  <c r="X679" i="1" s="1"/>
  <c r="CZ679" i="1"/>
  <c r="Y679" i="1" s="1"/>
  <c r="CY675" i="1"/>
  <c r="X675" i="1" s="1"/>
  <c r="CZ675" i="1"/>
  <c r="Y675" i="1" s="1"/>
  <c r="CY662" i="1"/>
  <c r="X662" i="1" s="1"/>
  <c r="CZ662" i="1"/>
  <c r="Y662" i="1" s="1"/>
  <c r="CY659" i="1"/>
  <c r="X659" i="1" s="1"/>
  <c r="CZ659" i="1"/>
  <c r="Y659" i="1" s="1"/>
  <c r="CY656" i="1"/>
  <c r="X656" i="1" s="1"/>
  <c r="CZ656" i="1"/>
  <c r="Y656" i="1" s="1"/>
  <c r="CY653" i="1"/>
  <c r="X653" i="1" s="1"/>
  <c r="CZ653" i="1"/>
  <c r="Y653" i="1" s="1"/>
  <c r="CY650" i="1"/>
  <c r="X650" i="1" s="1"/>
  <c r="CZ650" i="1"/>
  <c r="Y650" i="1" s="1"/>
  <c r="CY640" i="1"/>
  <c r="X640" i="1" s="1"/>
  <c r="CZ640" i="1"/>
  <c r="Y640" i="1" s="1"/>
  <c r="AB1075" i="1"/>
  <c r="AB1074" i="1"/>
  <c r="AB1073" i="1"/>
  <c r="AB1072" i="1"/>
  <c r="AB1071" i="1"/>
  <c r="AD1069" i="1"/>
  <c r="CR1069" i="1" s="1"/>
  <c r="Q1069" i="1" s="1"/>
  <c r="AD1068" i="1"/>
  <c r="CR1068" i="1" s="1"/>
  <c r="Q1068" i="1" s="1"/>
  <c r="AD1067" i="1"/>
  <c r="CR1067" i="1" s="1"/>
  <c r="Q1067" i="1" s="1"/>
  <c r="AB1026" i="1"/>
  <c r="AB1025" i="1"/>
  <c r="AB1024" i="1"/>
  <c r="AB1023" i="1"/>
  <c r="AB1022" i="1"/>
  <c r="AB1021" i="1"/>
  <c r="AB1020" i="1"/>
  <c r="AB1019" i="1"/>
  <c r="AB1018" i="1"/>
  <c r="AB1017" i="1"/>
  <c r="AB1016" i="1"/>
  <c r="AB1015" i="1"/>
  <c r="AB1014" i="1"/>
  <c r="AD1012" i="1"/>
  <c r="AD1011" i="1"/>
  <c r="AD1010" i="1"/>
  <c r="CQ1008" i="1"/>
  <c r="P1008" i="1" s="1"/>
  <c r="CQ1007" i="1"/>
  <c r="P1007" i="1" s="1"/>
  <c r="CQ1006" i="1"/>
  <c r="P1006" i="1" s="1"/>
  <c r="AB1004" i="1"/>
  <c r="AB1003" i="1"/>
  <c r="AB1002" i="1"/>
  <c r="AB1001" i="1"/>
  <c r="AB1000" i="1"/>
  <c r="AD998" i="1"/>
  <c r="CR998" i="1" s="1"/>
  <c r="Q998" i="1" s="1"/>
  <c r="AD997" i="1"/>
  <c r="CR997" i="1" s="1"/>
  <c r="Q997" i="1" s="1"/>
  <c r="AD996" i="1"/>
  <c r="CR996" i="1" s="1"/>
  <c r="Q996" i="1" s="1"/>
  <c r="FP989" i="1"/>
  <c r="BX989" i="1"/>
  <c r="AB955" i="1"/>
  <c r="AB954" i="1"/>
  <c r="AB953" i="1"/>
  <c r="AB952" i="1"/>
  <c r="AB951" i="1"/>
  <c r="AB950" i="1"/>
  <c r="AB949" i="1"/>
  <c r="AB948" i="1"/>
  <c r="AB947" i="1"/>
  <c r="AB946" i="1"/>
  <c r="AB945" i="1"/>
  <c r="AB944" i="1"/>
  <c r="AB943" i="1"/>
  <c r="AD941" i="1"/>
  <c r="CR941" i="1" s="1"/>
  <c r="Q941" i="1" s="1"/>
  <c r="AD940" i="1"/>
  <c r="CR940" i="1" s="1"/>
  <c r="Q940" i="1" s="1"/>
  <c r="AD939" i="1"/>
  <c r="CR939" i="1" s="1"/>
  <c r="Q939" i="1" s="1"/>
  <c r="FP930" i="1"/>
  <c r="BX930" i="1"/>
  <c r="AB862" i="1"/>
  <c r="AB861" i="1"/>
  <c r="AB860" i="1"/>
  <c r="AB859" i="1"/>
  <c r="AB858" i="1"/>
  <c r="AB857" i="1"/>
  <c r="CS856" i="1"/>
  <c r="R856" i="1" s="1"/>
  <c r="AB856" i="1"/>
  <c r="AD854" i="1"/>
  <c r="CR854" i="1" s="1"/>
  <c r="Q854" i="1" s="1"/>
  <c r="AD853" i="1"/>
  <c r="CR853" i="1" s="1"/>
  <c r="Q853" i="1" s="1"/>
  <c r="AD852" i="1"/>
  <c r="CR852" i="1" s="1"/>
  <c r="Q852" i="1" s="1"/>
  <c r="AB842" i="1"/>
  <c r="CR842" i="1"/>
  <c r="Q842" i="1" s="1"/>
  <c r="CR841" i="1"/>
  <c r="Q841" i="1" s="1"/>
  <c r="CP841" i="1" s="1"/>
  <c r="O841" i="1" s="1"/>
  <c r="AB841" i="1"/>
  <c r="ET766" i="1"/>
  <c r="P808" i="1"/>
  <c r="CP790" i="1"/>
  <c r="O790" i="1" s="1"/>
  <c r="AB783" i="1"/>
  <c r="CR783" i="1"/>
  <c r="Q783" i="1" s="1"/>
  <c r="CY776" i="1"/>
  <c r="X776" i="1" s="1"/>
  <c r="CZ776" i="1"/>
  <c r="Y776" i="1" s="1"/>
  <c r="AB771" i="1"/>
  <c r="CR771" i="1"/>
  <c r="Q771" i="1" s="1"/>
  <c r="CP698" i="1"/>
  <c r="O698" i="1" s="1"/>
  <c r="CY697" i="1"/>
  <c r="X697" i="1" s="1"/>
  <c r="CZ697" i="1"/>
  <c r="Y697" i="1" s="1"/>
  <c r="AB696" i="1"/>
  <c r="CP694" i="1"/>
  <c r="O694" i="1" s="1"/>
  <c r="AB693" i="1"/>
  <c r="CY692" i="1"/>
  <c r="X692" i="1" s="1"/>
  <c r="GM692" i="1" s="1"/>
  <c r="GN692" i="1" s="1"/>
  <c r="CZ692" i="1"/>
  <c r="Y692" i="1" s="1"/>
  <c r="AB691" i="1"/>
  <c r="CY686" i="1"/>
  <c r="X686" i="1" s="1"/>
  <c r="CZ686" i="1"/>
  <c r="Y686" i="1" s="1"/>
  <c r="CP677" i="1"/>
  <c r="O677" i="1" s="1"/>
  <c r="AB673" i="1"/>
  <c r="CP671" i="1"/>
  <c r="O671" i="1" s="1"/>
  <c r="CY669" i="1"/>
  <c r="X669" i="1" s="1"/>
  <c r="CZ669" i="1"/>
  <c r="Y669" i="1" s="1"/>
  <c r="CY667" i="1"/>
  <c r="X667" i="1" s="1"/>
  <c r="CZ667" i="1"/>
  <c r="Y667" i="1" s="1"/>
  <c r="CP662" i="1"/>
  <c r="O662" i="1" s="1"/>
  <c r="CP660" i="1"/>
  <c r="O660" i="1" s="1"/>
  <c r="CP657" i="1"/>
  <c r="O657" i="1" s="1"/>
  <c r="CP654" i="1"/>
  <c r="O654" i="1" s="1"/>
  <c r="CP651" i="1"/>
  <c r="O651" i="1" s="1"/>
  <c r="CP647" i="1"/>
  <c r="O647" i="1" s="1"/>
  <c r="CP645" i="1"/>
  <c r="O645" i="1" s="1"/>
  <c r="AB643" i="1"/>
  <c r="CP640" i="1"/>
  <c r="O640" i="1" s="1"/>
  <c r="GM640" i="1" s="1"/>
  <c r="GN640" i="1" s="1"/>
  <c r="CR640" i="1"/>
  <c r="Q640" i="1" s="1"/>
  <c r="AB640" i="1"/>
  <c r="CY636" i="1"/>
  <c r="X636" i="1" s="1"/>
  <c r="CZ636" i="1"/>
  <c r="Y636" i="1" s="1"/>
  <c r="CY633" i="1"/>
  <c r="X633" i="1" s="1"/>
  <c r="CZ633" i="1"/>
  <c r="Y633" i="1" s="1"/>
  <c r="CY630" i="1"/>
  <c r="X630" i="1" s="1"/>
  <c r="CZ630" i="1"/>
  <c r="Y630" i="1" s="1"/>
  <c r="AJ700" i="1"/>
  <c r="AB1084" i="1"/>
  <c r="AB1070" i="1"/>
  <c r="AD1066" i="1"/>
  <c r="EV1028" i="1"/>
  <c r="BD1028" i="1"/>
  <c r="AB1013" i="1"/>
  <c r="EV957" i="1"/>
  <c r="BD957" i="1"/>
  <c r="AB942" i="1"/>
  <c r="EV864" i="1"/>
  <c r="BD864" i="1"/>
  <c r="AB855" i="1"/>
  <c r="AB851" i="1"/>
  <c r="CY847" i="1"/>
  <c r="X847" i="1" s="1"/>
  <c r="CZ847" i="1"/>
  <c r="Y847" i="1" s="1"/>
  <c r="CY837" i="1"/>
  <c r="X837" i="1" s="1"/>
  <c r="CZ837" i="1"/>
  <c r="Y837" i="1" s="1"/>
  <c r="AB832" i="1"/>
  <c r="CR832" i="1"/>
  <c r="Q832" i="1" s="1"/>
  <c r="CP829" i="1"/>
  <c r="O829" i="1" s="1"/>
  <c r="CY786" i="1"/>
  <c r="X786" i="1" s="1"/>
  <c r="CZ786" i="1"/>
  <c r="Y786" i="1" s="1"/>
  <c r="AB782" i="1"/>
  <c r="CR782" i="1"/>
  <c r="Q782" i="1" s="1"/>
  <c r="CY781" i="1"/>
  <c r="X781" i="1" s="1"/>
  <c r="CZ781" i="1"/>
  <c r="Y781" i="1" s="1"/>
  <c r="CZ780" i="1"/>
  <c r="Y780" i="1" s="1"/>
  <c r="CY780" i="1"/>
  <c r="X780" i="1" s="1"/>
  <c r="CY773" i="1"/>
  <c r="X773" i="1" s="1"/>
  <c r="CZ773" i="1"/>
  <c r="Y773" i="1" s="1"/>
  <c r="AB770" i="1"/>
  <c r="CR770" i="1"/>
  <c r="Q770" i="1" s="1"/>
  <c r="CY769" i="1"/>
  <c r="X769" i="1" s="1"/>
  <c r="CZ769" i="1"/>
  <c r="Y769" i="1" s="1"/>
  <c r="CZ768" i="1"/>
  <c r="Y768" i="1" s="1"/>
  <c r="CY768" i="1"/>
  <c r="X768" i="1" s="1"/>
  <c r="CY695" i="1"/>
  <c r="X695" i="1" s="1"/>
  <c r="CZ695" i="1"/>
  <c r="Y695" i="1" s="1"/>
  <c r="CP690" i="1"/>
  <c r="O690" i="1" s="1"/>
  <c r="GM690" i="1" s="1"/>
  <c r="GN690" i="1" s="1"/>
  <c r="CY689" i="1"/>
  <c r="X689" i="1" s="1"/>
  <c r="CZ689" i="1"/>
  <c r="Y689" i="1" s="1"/>
  <c r="CP684" i="1"/>
  <c r="O684" i="1" s="1"/>
  <c r="GM684" i="1" s="1"/>
  <c r="GN684" i="1" s="1"/>
  <c r="CP682" i="1"/>
  <c r="O682" i="1" s="1"/>
  <c r="GM682" i="1" s="1"/>
  <c r="GN682" i="1" s="1"/>
  <c r="CY680" i="1"/>
  <c r="X680" i="1" s="1"/>
  <c r="CZ680" i="1"/>
  <c r="Y680" i="1" s="1"/>
  <c r="CP675" i="1"/>
  <c r="O675" i="1" s="1"/>
  <c r="GM675" i="1" s="1"/>
  <c r="GN675" i="1" s="1"/>
  <c r="GM669" i="1"/>
  <c r="GN669" i="1" s="1"/>
  <c r="GM667" i="1"/>
  <c r="GN667" i="1" s="1"/>
  <c r="CY664" i="1"/>
  <c r="X664" i="1" s="1"/>
  <c r="CZ664" i="1"/>
  <c r="Y664" i="1" s="1"/>
  <c r="CY658" i="1"/>
  <c r="X658" i="1" s="1"/>
  <c r="CZ658" i="1"/>
  <c r="Y658" i="1" s="1"/>
  <c r="CY655" i="1"/>
  <c r="X655" i="1" s="1"/>
  <c r="CZ655" i="1"/>
  <c r="Y655" i="1" s="1"/>
  <c r="CY652" i="1"/>
  <c r="X652" i="1" s="1"/>
  <c r="CZ652" i="1"/>
  <c r="Y652" i="1" s="1"/>
  <c r="CY647" i="1"/>
  <c r="X647" i="1" s="1"/>
  <c r="CZ647" i="1"/>
  <c r="Y647" i="1" s="1"/>
  <c r="CY645" i="1"/>
  <c r="X645" i="1" s="1"/>
  <c r="CZ645" i="1"/>
  <c r="Y645" i="1" s="1"/>
  <c r="CY642" i="1"/>
  <c r="X642" i="1" s="1"/>
  <c r="CZ642" i="1"/>
  <c r="Y642" i="1" s="1"/>
  <c r="CY639" i="1"/>
  <c r="X639" i="1" s="1"/>
  <c r="CZ639" i="1"/>
  <c r="Y639" i="1" s="1"/>
  <c r="AI700" i="1"/>
  <c r="CJ700" i="1"/>
  <c r="AH700" i="1"/>
  <c r="EB700" i="1"/>
  <c r="AB1083" i="1"/>
  <c r="AB1082" i="1"/>
  <c r="AB1081" i="1"/>
  <c r="EU1028" i="1"/>
  <c r="BC1028" i="1"/>
  <c r="EU957" i="1"/>
  <c r="BC957" i="1"/>
  <c r="CT938" i="1"/>
  <c r="S938" i="1" s="1"/>
  <c r="EU864" i="1"/>
  <c r="BC864" i="1"/>
  <c r="AB854" i="1"/>
  <c r="AB853" i="1"/>
  <c r="AB852" i="1"/>
  <c r="CP838" i="1"/>
  <c r="O838" i="1" s="1"/>
  <c r="CY834" i="1"/>
  <c r="X834" i="1" s="1"/>
  <c r="CZ834" i="1"/>
  <c r="Y834" i="1" s="1"/>
  <c r="AB831" i="1"/>
  <c r="CR831" i="1"/>
  <c r="Q831" i="1" s="1"/>
  <c r="CY830" i="1"/>
  <c r="X830" i="1" s="1"/>
  <c r="CZ830" i="1"/>
  <c r="Y830" i="1" s="1"/>
  <c r="CY791" i="1"/>
  <c r="X791" i="1" s="1"/>
  <c r="CZ791" i="1"/>
  <c r="Y791" i="1" s="1"/>
  <c r="AB781" i="1"/>
  <c r="CR781" i="1"/>
  <c r="Q781" i="1" s="1"/>
  <c r="CP776" i="1"/>
  <c r="O776" i="1" s="1"/>
  <c r="AB769" i="1"/>
  <c r="CR769" i="1"/>
  <c r="Q769" i="1" s="1"/>
  <c r="GM697" i="1"/>
  <c r="GN697" i="1" s="1"/>
  <c r="AB690" i="1"/>
  <c r="CY688" i="1"/>
  <c r="X688" i="1" s="1"/>
  <c r="CZ688" i="1"/>
  <c r="Y688" i="1" s="1"/>
  <c r="CP686" i="1"/>
  <c r="O686" i="1" s="1"/>
  <c r="GM686" i="1" s="1"/>
  <c r="GN686" i="1" s="1"/>
  <c r="AB684" i="1"/>
  <c r="CY683" i="1"/>
  <c r="X683" i="1" s="1"/>
  <c r="CZ683" i="1"/>
  <c r="Y683" i="1" s="1"/>
  <c r="CY678" i="1"/>
  <c r="X678" i="1" s="1"/>
  <c r="CZ678" i="1"/>
  <c r="Y678" i="1" s="1"/>
  <c r="CY676" i="1"/>
  <c r="X676" i="1" s="1"/>
  <c r="CZ676" i="1"/>
  <c r="Y676" i="1" s="1"/>
  <c r="AB675" i="1"/>
  <c r="CY674" i="1"/>
  <c r="X674" i="1" s="1"/>
  <c r="CZ674" i="1"/>
  <c r="Y674" i="1" s="1"/>
  <c r="CY670" i="1"/>
  <c r="X670" i="1" s="1"/>
  <c r="CZ670" i="1"/>
  <c r="Y670" i="1" s="1"/>
  <c r="AB669" i="1"/>
  <c r="AB667" i="1"/>
  <c r="AB665" i="1"/>
  <c r="CP664" i="1"/>
  <c r="O664" i="1" s="1"/>
  <c r="GM664" i="1" s="1"/>
  <c r="GN664" i="1" s="1"/>
  <c r="CP659" i="1"/>
  <c r="O659" i="1" s="1"/>
  <c r="GM659" i="1" s="1"/>
  <c r="GN659" i="1" s="1"/>
  <c r="CP656" i="1"/>
  <c r="O656" i="1" s="1"/>
  <c r="GM656" i="1" s="1"/>
  <c r="GN656" i="1" s="1"/>
  <c r="CP653" i="1"/>
  <c r="O653" i="1" s="1"/>
  <c r="GM653" i="1" s="1"/>
  <c r="GN653" i="1" s="1"/>
  <c r="CP650" i="1"/>
  <c r="O650" i="1" s="1"/>
  <c r="CR642" i="1"/>
  <c r="Q642" i="1" s="1"/>
  <c r="CP642" i="1" s="1"/>
  <c r="O642" i="1" s="1"/>
  <c r="GM642" i="1" s="1"/>
  <c r="GN642" i="1" s="1"/>
  <c r="AB642" i="1"/>
  <c r="CP639" i="1"/>
  <c r="O639" i="1" s="1"/>
  <c r="GM639" i="1" s="1"/>
  <c r="GN639" i="1" s="1"/>
  <c r="CR639" i="1"/>
  <c r="Q639" i="1" s="1"/>
  <c r="AB639" i="1"/>
  <c r="DY700" i="1"/>
  <c r="CY635" i="1"/>
  <c r="X635" i="1" s="1"/>
  <c r="GM635" i="1" s="1"/>
  <c r="GN635" i="1" s="1"/>
  <c r="CZ635" i="1"/>
  <c r="Y635" i="1" s="1"/>
  <c r="CY632" i="1"/>
  <c r="X632" i="1" s="1"/>
  <c r="GM632" i="1" s="1"/>
  <c r="GN632" i="1" s="1"/>
  <c r="CZ632" i="1"/>
  <c r="Y632" i="1" s="1"/>
  <c r="CY629" i="1"/>
  <c r="X629" i="1" s="1"/>
  <c r="GM629" i="1" s="1"/>
  <c r="GN629" i="1" s="1"/>
  <c r="CZ629" i="1"/>
  <c r="Y629" i="1" s="1"/>
  <c r="CY627" i="1"/>
  <c r="X627" i="1" s="1"/>
  <c r="CZ627" i="1"/>
  <c r="Y627" i="1" s="1"/>
  <c r="GB700" i="1"/>
  <c r="DX700" i="1"/>
  <c r="CZ1006" i="1"/>
  <c r="Y1006" i="1" s="1"/>
  <c r="CZ992" i="1"/>
  <c r="Y992" i="1" s="1"/>
  <c r="CZ933" i="1"/>
  <c r="Y933" i="1" s="1"/>
  <c r="ET864" i="1"/>
  <c r="BB864" i="1"/>
  <c r="CS848" i="1"/>
  <c r="R848" i="1" s="1"/>
  <c r="AD848" i="1"/>
  <c r="AB844" i="1"/>
  <c r="CR844" i="1"/>
  <c r="Q844" i="1" s="1"/>
  <c r="CP837" i="1"/>
  <c r="O837" i="1" s="1"/>
  <c r="AB830" i="1"/>
  <c r="CR830" i="1"/>
  <c r="Q830" i="1" s="1"/>
  <c r="CZ829" i="1"/>
  <c r="Y829" i="1" s="1"/>
  <c r="CY829" i="1"/>
  <c r="X829" i="1" s="1"/>
  <c r="CY772" i="1"/>
  <c r="X772" i="1" s="1"/>
  <c r="CZ772" i="1"/>
  <c r="Y772" i="1" s="1"/>
  <c r="AB697" i="1"/>
  <c r="CY696" i="1"/>
  <c r="X696" i="1" s="1"/>
  <c r="GM696" i="1" s="1"/>
  <c r="GN696" i="1" s="1"/>
  <c r="CZ696" i="1"/>
  <c r="Y696" i="1" s="1"/>
  <c r="CP695" i="1"/>
  <c r="O695" i="1" s="1"/>
  <c r="GM695" i="1" s="1"/>
  <c r="GN695" i="1" s="1"/>
  <c r="CY693" i="1"/>
  <c r="X693" i="1" s="1"/>
  <c r="GM693" i="1" s="1"/>
  <c r="GN693" i="1" s="1"/>
  <c r="CZ693" i="1"/>
  <c r="Y693" i="1" s="1"/>
  <c r="AB692" i="1"/>
  <c r="CY691" i="1"/>
  <c r="X691" i="1" s="1"/>
  <c r="GM691" i="1" s="1"/>
  <c r="GN691" i="1" s="1"/>
  <c r="CZ691" i="1"/>
  <c r="Y691" i="1" s="1"/>
  <c r="CP689" i="1"/>
  <c r="O689" i="1" s="1"/>
  <c r="GM689" i="1" s="1"/>
  <c r="GN689" i="1" s="1"/>
  <c r="CY687" i="1"/>
  <c r="X687" i="1" s="1"/>
  <c r="GM687" i="1" s="1"/>
  <c r="GN687" i="1" s="1"/>
  <c r="CZ687" i="1"/>
  <c r="Y687" i="1" s="1"/>
  <c r="CY685" i="1"/>
  <c r="X685" i="1" s="1"/>
  <c r="CZ685" i="1"/>
  <c r="Y685" i="1" s="1"/>
  <c r="CP681" i="1"/>
  <c r="O681" i="1" s="1"/>
  <c r="GM681" i="1" s="1"/>
  <c r="GN681" i="1" s="1"/>
  <c r="CP680" i="1"/>
  <c r="O680" i="1" s="1"/>
  <c r="GM680" i="1" s="1"/>
  <c r="GN680" i="1" s="1"/>
  <c r="CY672" i="1"/>
  <c r="X672" i="1" s="1"/>
  <c r="CZ672" i="1"/>
  <c r="Y672" i="1" s="1"/>
  <c r="CY668" i="1"/>
  <c r="X668" i="1" s="1"/>
  <c r="CZ668" i="1"/>
  <c r="Y668" i="1" s="1"/>
  <c r="CY666" i="1"/>
  <c r="X666" i="1" s="1"/>
  <c r="CZ666" i="1"/>
  <c r="Y666" i="1" s="1"/>
  <c r="CY663" i="1"/>
  <c r="X663" i="1" s="1"/>
  <c r="CZ663" i="1"/>
  <c r="Y663" i="1" s="1"/>
  <c r="CY660" i="1"/>
  <c r="X660" i="1" s="1"/>
  <c r="CZ660" i="1"/>
  <c r="Y660" i="1" s="1"/>
  <c r="CY657" i="1"/>
  <c r="X657" i="1" s="1"/>
  <c r="CZ657" i="1"/>
  <c r="Y657" i="1" s="1"/>
  <c r="CY654" i="1"/>
  <c r="X654" i="1" s="1"/>
  <c r="CZ654" i="1"/>
  <c r="Y654" i="1" s="1"/>
  <c r="CY651" i="1"/>
  <c r="X651" i="1" s="1"/>
  <c r="CZ651" i="1"/>
  <c r="Y651" i="1" s="1"/>
  <c r="CY649" i="1"/>
  <c r="X649" i="1" s="1"/>
  <c r="CZ649" i="1"/>
  <c r="Y649" i="1" s="1"/>
  <c r="CP644" i="1"/>
  <c r="O644" i="1" s="1"/>
  <c r="CY641" i="1"/>
  <c r="X641" i="1" s="1"/>
  <c r="CZ641" i="1"/>
  <c r="Y641" i="1" s="1"/>
  <c r="CY638" i="1"/>
  <c r="X638" i="1" s="1"/>
  <c r="CZ638" i="1"/>
  <c r="Y638" i="1" s="1"/>
  <c r="GM636" i="1"/>
  <c r="GN636" i="1" s="1"/>
  <c r="GM633" i="1"/>
  <c r="GN633" i="1" s="1"/>
  <c r="GM630" i="1"/>
  <c r="GN630" i="1" s="1"/>
  <c r="CY626" i="1"/>
  <c r="X626" i="1" s="1"/>
  <c r="CZ626" i="1"/>
  <c r="Y626" i="1" s="1"/>
  <c r="EA700" i="1"/>
  <c r="CZ623" i="1"/>
  <c r="Y623" i="1" s="1"/>
  <c r="CY623" i="1"/>
  <c r="X623" i="1" s="1"/>
  <c r="AF700" i="1"/>
  <c r="DZ700" i="1"/>
  <c r="AG700" i="1"/>
  <c r="CR850" i="1"/>
  <c r="Q850" i="1" s="1"/>
  <c r="AB850" i="1"/>
  <c r="CS849" i="1"/>
  <c r="R849" i="1" s="1"/>
  <c r="AD849" i="1"/>
  <c r="CY833" i="1"/>
  <c r="X833" i="1" s="1"/>
  <c r="CZ833" i="1"/>
  <c r="Y833" i="1" s="1"/>
  <c r="BB766" i="1"/>
  <c r="F808" i="1"/>
  <c r="CY790" i="1"/>
  <c r="X790" i="1" s="1"/>
  <c r="CZ790" i="1"/>
  <c r="Y790" i="1" s="1"/>
  <c r="AB785" i="1"/>
  <c r="CR785" i="1"/>
  <c r="Q785" i="1" s="1"/>
  <c r="CY777" i="1"/>
  <c r="X777" i="1" s="1"/>
  <c r="CZ777" i="1"/>
  <c r="Y777" i="1" s="1"/>
  <c r="CY698" i="1"/>
  <c r="X698" i="1" s="1"/>
  <c r="CZ698" i="1"/>
  <c r="Y698" i="1" s="1"/>
  <c r="AB695" i="1"/>
  <c r="CY694" i="1"/>
  <c r="X694" i="1" s="1"/>
  <c r="CZ694" i="1"/>
  <c r="Y694" i="1" s="1"/>
  <c r="CP688" i="1"/>
  <c r="O688" i="1" s="1"/>
  <c r="GM688" i="1" s="1"/>
  <c r="GN688" i="1" s="1"/>
  <c r="CP685" i="1"/>
  <c r="O685" i="1" s="1"/>
  <c r="GM685" i="1" s="1"/>
  <c r="GN685" i="1" s="1"/>
  <c r="CP683" i="1"/>
  <c r="O683" i="1" s="1"/>
  <c r="GM683" i="1" s="1"/>
  <c r="GN683" i="1" s="1"/>
  <c r="CP678" i="1"/>
  <c r="O678" i="1" s="1"/>
  <c r="CY677" i="1"/>
  <c r="X677" i="1" s="1"/>
  <c r="CZ677" i="1"/>
  <c r="Y677" i="1" s="1"/>
  <c r="CP676" i="1"/>
  <c r="O676" i="1" s="1"/>
  <c r="GM676" i="1" s="1"/>
  <c r="GN676" i="1" s="1"/>
  <c r="CP674" i="1"/>
  <c r="O674" i="1" s="1"/>
  <c r="GM674" i="1" s="1"/>
  <c r="GN674" i="1" s="1"/>
  <c r="CY673" i="1"/>
  <c r="X673" i="1" s="1"/>
  <c r="CZ673" i="1"/>
  <c r="Y673" i="1" s="1"/>
  <c r="CP670" i="1"/>
  <c r="O670" i="1" s="1"/>
  <c r="GM670" i="1" s="1"/>
  <c r="GN670" i="1" s="1"/>
  <c r="CP668" i="1"/>
  <c r="O668" i="1" s="1"/>
  <c r="GM668" i="1" s="1"/>
  <c r="GN668" i="1" s="1"/>
  <c r="CP666" i="1"/>
  <c r="O666" i="1" s="1"/>
  <c r="GM666" i="1" s="1"/>
  <c r="GN666" i="1" s="1"/>
  <c r="CP663" i="1"/>
  <c r="O663" i="1" s="1"/>
  <c r="GM663" i="1" s="1"/>
  <c r="GN663" i="1" s="1"/>
  <c r="CY661" i="1"/>
  <c r="X661" i="1" s="1"/>
  <c r="GM661" i="1" s="1"/>
  <c r="GN661" i="1" s="1"/>
  <c r="CP658" i="1"/>
  <c r="O658" i="1" s="1"/>
  <c r="CP655" i="1"/>
  <c r="O655" i="1" s="1"/>
  <c r="GM655" i="1" s="1"/>
  <c r="GN655" i="1" s="1"/>
  <c r="CP652" i="1"/>
  <c r="O652" i="1" s="1"/>
  <c r="GM652" i="1" s="1"/>
  <c r="GN652" i="1" s="1"/>
  <c r="CY648" i="1"/>
  <c r="X648" i="1" s="1"/>
  <c r="GM648" i="1" s="1"/>
  <c r="GN648" i="1" s="1"/>
  <c r="CZ648" i="1"/>
  <c r="Y648" i="1" s="1"/>
  <c r="CY646" i="1"/>
  <c r="X646" i="1" s="1"/>
  <c r="GM646" i="1" s="1"/>
  <c r="GN646" i="1" s="1"/>
  <c r="CZ646" i="1"/>
  <c r="Y646" i="1" s="1"/>
  <c r="CY644" i="1"/>
  <c r="X644" i="1" s="1"/>
  <c r="CZ644" i="1"/>
  <c r="Y644" i="1" s="1"/>
  <c r="CZ643" i="1"/>
  <c r="Y643" i="1" s="1"/>
  <c r="CY643" i="1"/>
  <c r="X643" i="1" s="1"/>
  <c r="GM643" i="1" s="1"/>
  <c r="GN643" i="1" s="1"/>
  <c r="CR641" i="1"/>
  <c r="Q641" i="1" s="1"/>
  <c r="CP641" i="1" s="1"/>
  <c r="O641" i="1" s="1"/>
  <c r="GM641" i="1" s="1"/>
  <c r="GN641" i="1" s="1"/>
  <c r="AB641" i="1"/>
  <c r="CP638" i="1"/>
  <c r="O638" i="1" s="1"/>
  <c r="GM638" i="1" s="1"/>
  <c r="GN638" i="1" s="1"/>
  <c r="CR638" i="1"/>
  <c r="Q638" i="1" s="1"/>
  <c r="AB638" i="1"/>
  <c r="CY634" i="1"/>
  <c r="X634" i="1" s="1"/>
  <c r="GM634" i="1" s="1"/>
  <c r="GN634" i="1" s="1"/>
  <c r="CZ634" i="1"/>
  <c r="Y634" i="1" s="1"/>
  <c r="CY631" i="1"/>
  <c r="X631" i="1" s="1"/>
  <c r="GM631" i="1" s="1"/>
  <c r="GN631" i="1" s="1"/>
  <c r="CZ631" i="1"/>
  <c r="Y631" i="1" s="1"/>
  <c r="CY628" i="1"/>
  <c r="X628" i="1" s="1"/>
  <c r="GM628" i="1" s="1"/>
  <c r="GN628" i="1" s="1"/>
  <c r="CZ628" i="1"/>
  <c r="Y628" i="1" s="1"/>
  <c r="CP623" i="1"/>
  <c r="O623" i="1" s="1"/>
  <c r="CZ621" i="1"/>
  <c r="Y621" i="1" s="1"/>
  <c r="CY621" i="1"/>
  <c r="X621" i="1" s="1"/>
  <c r="GM621" i="1" s="1"/>
  <c r="GN621" i="1" s="1"/>
  <c r="AB768" i="1"/>
  <c r="GC766" i="1"/>
  <c r="EG766" i="1"/>
  <c r="CK766" i="1"/>
  <c r="AT700" i="1"/>
  <c r="AD685" i="1"/>
  <c r="CR685" i="1" s="1"/>
  <c r="Q685" i="1" s="1"/>
  <c r="CQ679" i="1"/>
  <c r="P679" i="1" s="1"/>
  <c r="CP679" i="1" s="1"/>
  <c r="O679" i="1" s="1"/>
  <c r="GM679" i="1" s="1"/>
  <c r="GN679" i="1" s="1"/>
  <c r="CS671" i="1"/>
  <c r="R671" i="1" s="1"/>
  <c r="CZ671" i="1" s="1"/>
  <c r="Y671" i="1" s="1"/>
  <c r="AB671" i="1"/>
  <c r="CQ649" i="1"/>
  <c r="P649" i="1" s="1"/>
  <c r="CR644" i="1"/>
  <c r="Q644" i="1" s="1"/>
  <c r="CS643" i="1"/>
  <c r="R643" i="1" s="1"/>
  <c r="CQ627" i="1"/>
  <c r="P627" i="1" s="1"/>
  <c r="CR626" i="1"/>
  <c r="Q626" i="1" s="1"/>
  <c r="CP626" i="1" s="1"/>
  <c r="O626" i="1" s="1"/>
  <c r="GM626" i="1" s="1"/>
  <c r="GN626" i="1" s="1"/>
  <c r="AD625" i="1"/>
  <c r="CR625" i="1" s="1"/>
  <c r="Q625" i="1" s="1"/>
  <c r="CY620" i="1"/>
  <c r="X620" i="1" s="1"/>
  <c r="CZ620" i="1"/>
  <c r="Y620" i="1" s="1"/>
  <c r="CY619" i="1"/>
  <c r="X619" i="1" s="1"/>
  <c r="CZ619" i="1"/>
  <c r="Y619" i="1" s="1"/>
  <c r="CZ581" i="1"/>
  <c r="Y581" i="1" s="1"/>
  <c r="CZ579" i="1"/>
  <c r="Y579" i="1" s="1"/>
  <c r="CP576" i="1"/>
  <c r="O576" i="1" s="1"/>
  <c r="CR576" i="1"/>
  <c r="Q576" i="1" s="1"/>
  <c r="AB576" i="1"/>
  <c r="CZ574" i="1"/>
  <c r="Y574" i="1" s="1"/>
  <c r="CY574" i="1"/>
  <c r="X574" i="1" s="1"/>
  <c r="CZ571" i="1"/>
  <c r="Y571" i="1" s="1"/>
  <c r="CY571" i="1"/>
  <c r="X571" i="1" s="1"/>
  <c r="CR569" i="1"/>
  <c r="Q569" i="1" s="1"/>
  <c r="CP569" i="1" s="1"/>
  <c r="O569" i="1" s="1"/>
  <c r="GM569" i="1" s="1"/>
  <c r="GN569" i="1" s="1"/>
  <c r="AB569" i="1"/>
  <c r="CY568" i="1"/>
  <c r="X568" i="1" s="1"/>
  <c r="CZ568" i="1"/>
  <c r="Y568" i="1" s="1"/>
  <c r="CP564" i="1"/>
  <c r="O564" i="1" s="1"/>
  <c r="CP556" i="1"/>
  <c r="O556" i="1" s="1"/>
  <c r="CP552" i="1"/>
  <c r="O552" i="1" s="1"/>
  <c r="CP551" i="1"/>
  <c r="O551" i="1" s="1"/>
  <c r="CP550" i="1"/>
  <c r="O550" i="1" s="1"/>
  <c r="CP549" i="1"/>
  <c r="O549" i="1" s="1"/>
  <c r="CP548" i="1"/>
  <c r="O548" i="1" s="1"/>
  <c r="CY546" i="1"/>
  <c r="X546" i="1" s="1"/>
  <c r="CZ546" i="1"/>
  <c r="Y546" i="1" s="1"/>
  <c r="EA585" i="1"/>
  <c r="AI585" i="1"/>
  <c r="CP535" i="1"/>
  <c r="O535" i="1" s="1"/>
  <c r="CY495" i="1"/>
  <c r="X495" i="1" s="1"/>
  <c r="CZ495" i="1"/>
  <c r="Y495" i="1" s="1"/>
  <c r="CY489" i="1"/>
  <c r="X489" i="1" s="1"/>
  <c r="CZ489" i="1"/>
  <c r="Y489" i="1" s="1"/>
  <c r="AB840" i="1"/>
  <c r="AB839" i="1"/>
  <c r="AB838" i="1"/>
  <c r="AD836" i="1"/>
  <c r="CR836" i="1" s="1"/>
  <c r="Q836" i="1" s="1"/>
  <c r="AD835" i="1"/>
  <c r="CR835" i="1" s="1"/>
  <c r="Q835" i="1" s="1"/>
  <c r="AD834" i="1"/>
  <c r="CR834" i="1" s="1"/>
  <c r="Q834" i="1" s="1"/>
  <c r="AB793" i="1"/>
  <c r="AB792" i="1"/>
  <c r="AB791" i="1"/>
  <c r="AD789" i="1"/>
  <c r="CR789" i="1" s="1"/>
  <c r="Q789" i="1" s="1"/>
  <c r="AD788" i="1"/>
  <c r="CR788" i="1" s="1"/>
  <c r="Q788" i="1" s="1"/>
  <c r="AD787" i="1"/>
  <c r="CR787" i="1" s="1"/>
  <c r="Q787" i="1" s="1"/>
  <c r="AB779" i="1"/>
  <c r="AB778" i="1"/>
  <c r="AB777" i="1"/>
  <c r="AD775" i="1"/>
  <c r="CR775" i="1" s="1"/>
  <c r="Q775" i="1" s="1"/>
  <c r="AD774" i="1"/>
  <c r="CR774" i="1" s="1"/>
  <c r="Q774" i="1" s="1"/>
  <c r="AD773" i="1"/>
  <c r="CR773" i="1" s="1"/>
  <c r="Q773" i="1" s="1"/>
  <c r="FP766" i="1"/>
  <c r="BX766" i="1"/>
  <c r="AB698" i="1"/>
  <c r="AB689" i="1"/>
  <c r="AB688" i="1"/>
  <c r="AB687" i="1"/>
  <c r="AB686" i="1"/>
  <c r="CQ673" i="1"/>
  <c r="P673" i="1" s="1"/>
  <c r="CP673" i="1" s="1"/>
  <c r="O673" i="1" s="1"/>
  <c r="GM673" i="1" s="1"/>
  <c r="GN673" i="1" s="1"/>
  <c r="CQ672" i="1"/>
  <c r="P672" i="1" s="1"/>
  <c r="CP672" i="1" s="1"/>
  <c r="O672" i="1" s="1"/>
  <c r="GM672" i="1" s="1"/>
  <c r="GN672" i="1" s="1"/>
  <c r="CS665" i="1"/>
  <c r="R665" i="1" s="1"/>
  <c r="CY665" i="1" s="1"/>
  <c r="X665" i="1" s="1"/>
  <c r="CZ661" i="1"/>
  <c r="Y661" i="1" s="1"/>
  <c r="CZ637" i="1"/>
  <c r="Y637" i="1" s="1"/>
  <c r="GM637" i="1" s="1"/>
  <c r="GN637" i="1" s="1"/>
  <c r="AB625" i="1"/>
  <c r="CY625" i="1"/>
  <c r="X625" i="1" s="1"/>
  <c r="AB623" i="1"/>
  <c r="CQ622" i="1"/>
  <c r="P622" i="1" s="1"/>
  <c r="CR620" i="1"/>
  <c r="Q620" i="1" s="1"/>
  <c r="DV700" i="1" s="1"/>
  <c r="AB620" i="1"/>
  <c r="CG533" i="1"/>
  <c r="AX585" i="1"/>
  <c r="GM574" i="1"/>
  <c r="GN574" i="1" s="1"/>
  <c r="CP571" i="1"/>
  <c r="O571" i="1" s="1"/>
  <c r="GM571" i="1" s="1"/>
  <c r="GN571" i="1" s="1"/>
  <c r="CR571" i="1"/>
  <c r="Q571" i="1" s="1"/>
  <c r="AB571" i="1"/>
  <c r="CZ570" i="1"/>
  <c r="Y570" i="1" s="1"/>
  <c r="CY570" i="1"/>
  <c r="X570" i="1" s="1"/>
  <c r="CP567" i="1"/>
  <c r="O567" i="1" s="1"/>
  <c r="GM567" i="1" s="1"/>
  <c r="GN567" i="1" s="1"/>
  <c r="DZ585" i="1"/>
  <c r="AH585" i="1"/>
  <c r="CY496" i="1"/>
  <c r="X496" i="1" s="1"/>
  <c r="CZ496" i="1"/>
  <c r="Y496" i="1" s="1"/>
  <c r="CY490" i="1"/>
  <c r="X490" i="1" s="1"/>
  <c r="CZ490" i="1"/>
  <c r="Y490" i="1" s="1"/>
  <c r="AD847" i="1"/>
  <c r="CR847" i="1" s="1"/>
  <c r="Q847" i="1" s="1"/>
  <c r="CP847" i="1" s="1"/>
  <c r="O847" i="1" s="1"/>
  <c r="AB837" i="1"/>
  <c r="AD833" i="1"/>
  <c r="EV795" i="1"/>
  <c r="BD795" i="1"/>
  <c r="AB790" i="1"/>
  <c r="AD786" i="1"/>
  <c r="AB776" i="1"/>
  <c r="AD772" i="1"/>
  <c r="GA700" i="1"/>
  <c r="EV700" i="1"/>
  <c r="BD700" i="1"/>
  <c r="AB685" i="1"/>
  <c r="AB661" i="1"/>
  <c r="AD649" i="1"/>
  <c r="CR649" i="1" s="1"/>
  <c r="Q649" i="1" s="1"/>
  <c r="AB637" i="1"/>
  <c r="AD627" i="1"/>
  <c r="CR627" i="1" s="1"/>
  <c r="Q627" i="1" s="1"/>
  <c r="AD624" i="1"/>
  <c r="CR624" i="1" s="1"/>
  <c r="Q624" i="1" s="1"/>
  <c r="CP624" i="1" s="1"/>
  <c r="O624" i="1" s="1"/>
  <c r="GM624" i="1" s="1"/>
  <c r="GN624" i="1" s="1"/>
  <c r="CZ575" i="1"/>
  <c r="Y575" i="1" s="1"/>
  <c r="GM575" i="1" s="1"/>
  <c r="GN575" i="1" s="1"/>
  <c r="CY575" i="1"/>
  <c r="X575" i="1" s="1"/>
  <c r="CZ573" i="1"/>
  <c r="Y573" i="1" s="1"/>
  <c r="CY573" i="1"/>
  <c r="X573" i="1" s="1"/>
  <c r="CR570" i="1"/>
  <c r="Q570" i="1" s="1"/>
  <c r="CP570" i="1" s="1"/>
  <c r="O570" i="1" s="1"/>
  <c r="GM570" i="1" s="1"/>
  <c r="GN570" i="1" s="1"/>
  <c r="AB570" i="1"/>
  <c r="CY564" i="1"/>
  <c r="X564" i="1" s="1"/>
  <c r="CZ564" i="1"/>
  <c r="Y564" i="1" s="1"/>
  <c r="CY562" i="1"/>
  <c r="X562" i="1" s="1"/>
  <c r="CZ562" i="1"/>
  <c r="Y562" i="1" s="1"/>
  <c r="CY561" i="1"/>
  <c r="X561" i="1" s="1"/>
  <c r="CZ561" i="1"/>
  <c r="Y561" i="1" s="1"/>
  <c r="CY558" i="1"/>
  <c r="X558" i="1" s="1"/>
  <c r="CZ558" i="1"/>
  <c r="Y558" i="1" s="1"/>
  <c r="CY539" i="1"/>
  <c r="X539" i="1" s="1"/>
  <c r="CZ539" i="1"/>
  <c r="Y539" i="1" s="1"/>
  <c r="GB585" i="1"/>
  <c r="EB585" i="1"/>
  <c r="DY585" i="1"/>
  <c r="AG585" i="1"/>
  <c r="CY497" i="1"/>
  <c r="X497" i="1" s="1"/>
  <c r="CZ497" i="1"/>
  <c r="Y497" i="1" s="1"/>
  <c r="CY491" i="1"/>
  <c r="X491" i="1" s="1"/>
  <c r="CZ491" i="1"/>
  <c r="Y491" i="1" s="1"/>
  <c r="EU795" i="1"/>
  <c r="BC795" i="1"/>
  <c r="EU700" i="1"/>
  <c r="EI700" i="1"/>
  <c r="BC700" i="1"/>
  <c r="AB682" i="1"/>
  <c r="AB681" i="1"/>
  <c r="AB680" i="1"/>
  <c r="AB624" i="1"/>
  <c r="CY624" i="1"/>
  <c r="X624" i="1" s="1"/>
  <c r="CP573" i="1"/>
  <c r="O573" i="1" s="1"/>
  <c r="GM573" i="1" s="1"/>
  <c r="GN573" i="1" s="1"/>
  <c r="CR573" i="1"/>
  <c r="Q573" i="1" s="1"/>
  <c r="AB573" i="1"/>
  <c r="CY559" i="1"/>
  <c r="X559" i="1" s="1"/>
  <c r="CZ559" i="1"/>
  <c r="Y559" i="1" s="1"/>
  <c r="CY557" i="1"/>
  <c r="X557" i="1" s="1"/>
  <c r="CZ557" i="1"/>
  <c r="Y557" i="1" s="1"/>
  <c r="CY553" i="1"/>
  <c r="X553" i="1" s="1"/>
  <c r="CZ553" i="1"/>
  <c r="Y553" i="1" s="1"/>
  <c r="CP539" i="1"/>
  <c r="O539" i="1" s="1"/>
  <c r="GM539" i="1" s="1"/>
  <c r="GN539" i="1" s="1"/>
  <c r="CR539" i="1"/>
  <c r="Q539" i="1" s="1"/>
  <c r="AB539" i="1"/>
  <c r="CY538" i="1"/>
  <c r="X538" i="1" s="1"/>
  <c r="CZ538" i="1"/>
  <c r="Y538" i="1" s="1"/>
  <c r="CY537" i="1"/>
  <c r="X537" i="1" s="1"/>
  <c r="CZ537" i="1"/>
  <c r="Y537" i="1" s="1"/>
  <c r="DX585" i="1"/>
  <c r="CY536" i="1"/>
  <c r="X536" i="1" s="1"/>
  <c r="CZ536" i="1"/>
  <c r="Y536" i="1" s="1"/>
  <c r="CJ585" i="1"/>
  <c r="AF585" i="1"/>
  <c r="CY535" i="1"/>
  <c r="X535" i="1" s="1"/>
  <c r="CZ535" i="1"/>
  <c r="Y535" i="1" s="1"/>
  <c r="CY498" i="1"/>
  <c r="X498" i="1" s="1"/>
  <c r="CZ498" i="1"/>
  <c r="Y498" i="1" s="1"/>
  <c r="CY492" i="1"/>
  <c r="X492" i="1" s="1"/>
  <c r="CZ492" i="1"/>
  <c r="Y492" i="1" s="1"/>
  <c r="FY700" i="1"/>
  <c r="ET700" i="1"/>
  <c r="BB700" i="1"/>
  <c r="CQ625" i="1"/>
  <c r="P625" i="1" s="1"/>
  <c r="CP625" i="1" s="1"/>
  <c r="O625" i="1" s="1"/>
  <c r="GM625" i="1" s="1"/>
  <c r="GN625" i="1" s="1"/>
  <c r="AB621" i="1"/>
  <c r="CZ577" i="1"/>
  <c r="Y577" i="1" s="1"/>
  <c r="CY577" i="1"/>
  <c r="X577" i="1" s="1"/>
  <c r="CZ572" i="1"/>
  <c r="Y572" i="1" s="1"/>
  <c r="CY572" i="1"/>
  <c r="X572" i="1" s="1"/>
  <c r="CP568" i="1"/>
  <c r="O568" i="1" s="1"/>
  <c r="GM568" i="1" s="1"/>
  <c r="GN568" i="1" s="1"/>
  <c r="CY566" i="1"/>
  <c r="X566" i="1" s="1"/>
  <c r="GM566" i="1" s="1"/>
  <c r="GN566" i="1" s="1"/>
  <c r="CZ566" i="1"/>
  <c r="Y566" i="1" s="1"/>
  <c r="CP563" i="1"/>
  <c r="O563" i="1" s="1"/>
  <c r="GM563" i="1" s="1"/>
  <c r="GN563" i="1" s="1"/>
  <c r="CP562" i="1"/>
  <c r="O562" i="1" s="1"/>
  <c r="GM562" i="1" s="1"/>
  <c r="GN562" i="1" s="1"/>
  <c r="CY560" i="1"/>
  <c r="X560" i="1" s="1"/>
  <c r="CZ560" i="1"/>
  <c r="Y560" i="1" s="1"/>
  <c r="CR553" i="1"/>
  <c r="Q553" i="1" s="1"/>
  <c r="CP553" i="1" s="1"/>
  <c r="O553" i="1" s="1"/>
  <c r="GM553" i="1" s="1"/>
  <c r="GN553" i="1" s="1"/>
  <c r="AB553" i="1"/>
  <c r="CY552" i="1"/>
  <c r="X552" i="1" s="1"/>
  <c r="CZ552" i="1"/>
  <c r="Y552" i="1" s="1"/>
  <c r="CY551" i="1"/>
  <c r="X551" i="1" s="1"/>
  <c r="CZ551" i="1"/>
  <c r="Y551" i="1" s="1"/>
  <c r="CY550" i="1"/>
  <c r="X550" i="1" s="1"/>
  <c r="CZ550" i="1"/>
  <c r="Y550" i="1" s="1"/>
  <c r="CY549" i="1"/>
  <c r="X549" i="1" s="1"/>
  <c r="CZ549" i="1"/>
  <c r="Y549" i="1" s="1"/>
  <c r="CY548" i="1"/>
  <c r="X548" i="1" s="1"/>
  <c r="CZ548" i="1"/>
  <c r="Y548" i="1" s="1"/>
  <c r="CY547" i="1"/>
  <c r="X547" i="1" s="1"/>
  <c r="GM547" i="1" s="1"/>
  <c r="GN547" i="1" s="1"/>
  <c r="CZ547" i="1"/>
  <c r="Y547" i="1" s="1"/>
  <c r="CY544" i="1"/>
  <c r="X544" i="1" s="1"/>
  <c r="CZ544" i="1"/>
  <c r="Y544" i="1" s="1"/>
  <c r="AB541" i="1"/>
  <c r="CZ540" i="1"/>
  <c r="Y540" i="1" s="1"/>
  <c r="CY540" i="1"/>
  <c r="X540" i="1" s="1"/>
  <c r="DW585" i="1"/>
  <c r="CY499" i="1"/>
  <c r="X499" i="1" s="1"/>
  <c r="CZ499" i="1"/>
  <c r="Y499" i="1" s="1"/>
  <c r="CY493" i="1"/>
  <c r="X493" i="1" s="1"/>
  <c r="CZ493" i="1"/>
  <c r="Y493" i="1" s="1"/>
  <c r="CY487" i="1"/>
  <c r="X487" i="1" s="1"/>
  <c r="CZ487" i="1"/>
  <c r="Y487" i="1" s="1"/>
  <c r="EG700" i="1"/>
  <c r="AO700" i="1"/>
  <c r="CZ624" i="1"/>
  <c r="Y624" i="1" s="1"/>
  <c r="CS622" i="1"/>
  <c r="R622" i="1" s="1"/>
  <c r="DW700" i="1" s="1"/>
  <c r="CR577" i="1"/>
  <c r="Q577" i="1" s="1"/>
  <c r="CP577" i="1" s="1"/>
  <c r="O577" i="1" s="1"/>
  <c r="GM577" i="1" s="1"/>
  <c r="GN577" i="1" s="1"/>
  <c r="AB577" i="1"/>
  <c r="CZ576" i="1"/>
  <c r="Y576" i="1" s="1"/>
  <c r="CY576" i="1"/>
  <c r="X576" i="1" s="1"/>
  <c r="CR572" i="1"/>
  <c r="Q572" i="1" s="1"/>
  <c r="CP572" i="1" s="1"/>
  <c r="O572" i="1" s="1"/>
  <c r="GM572" i="1" s="1"/>
  <c r="GN572" i="1" s="1"/>
  <c r="AB572" i="1"/>
  <c r="CP565" i="1"/>
  <c r="O565" i="1" s="1"/>
  <c r="GM565" i="1" s="1"/>
  <c r="GN565" i="1" s="1"/>
  <c r="CP561" i="1"/>
  <c r="O561" i="1" s="1"/>
  <c r="GM561" i="1" s="1"/>
  <c r="GN561" i="1" s="1"/>
  <c r="CY556" i="1"/>
  <c r="X556" i="1" s="1"/>
  <c r="CY545" i="1"/>
  <c r="X545" i="1" s="1"/>
  <c r="CZ545" i="1"/>
  <c r="Y545" i="1" s="1"/>
  <c r="CY543" i="1"/>
  <c r="X543" i="1" s="1"/>
  <c r="CZ543" i="1"/>
  <c r="Y543" i="1" s="1"/>
  <c r="CP540" i="1"/>
  <c r="O540" i="1" s="1"/>
  <c r="GM540" i="1" s="1"/>
  <c r="GN540" i="1" s="1"/>
  <c r="CP538" i="1"/>
  <c r="O538" i="1" s="1"/>
  <c r="GM538" i="1" s="1"/>
  <c r="GN538" i="1" s="1"/>
  <c r="CP537" i="1"/>
  <c r="O537" i="1" s="1"/>
  <c r="GM537" i="1" s="1"/>
  <c r="GN537" i="1" s="1"/>
  <c r="CP536" i="1"/>
  <c r="O536" i="1" s="1"/>
  <c r="AJ585" i="1"/>
  <c r="CY494" i="1"/>
  <c r="X494" i="1" s="1"/>
  <c r="CZ494" i="1"/>
  <c r="Y494" i="1" s="1"/>
  <c r="CY488" i="1"/>
  <c r="X488" i="1" s="1"/>
  <c r="CZ488" i="1"/>
  <c r="Y488" i="1" s="1"/>
  <c r="CY486" i="1"/>
  <c r="X486" i="1" s="1"/>
  <c r="CZ486" i="1"/>
  <c r="Y486" i="1" s="1"/>
  <c r="CY582" i="1"/>
  <c r="X582" i="1" s="1"/>
  <c r="GM582" i="1" s="1"/>
  <c r="GN582" i="1" s="1"/>
  <c r="CY581" i="1"/>
  <c r="X581" i="1" s="1"/>
  <c r="GM581" i="1" s="1"/>
  <c r="GN581" i="1" s="1"/>
  <c r="CY580" i="1"/>
  <c r="X580" i="1" s="1"/>
  <c r="GM580" i="1" s="1"/>
  <c r="GN580" i="1" s="1"/>
  <c r="CY579" i="1"/>
  <c r="X579" i="1" s="1"/>
  <c r="GM579" i="1" s="1"/>
  <c r="GN579" i="1" s="1"/>
  <c r="CY578" i="1"/>
  <c r="X578" i="1" s="1"/>
  <c r="GM578" i="1" s="1"/>
  <c r="GN578" i="1" s="1"/>
  <c r="CS576" i="1"/>
  <c r="R576" i="1" s="1"/>
  <c r="CQ560" i="1"/>
  <c r="P560" i="1" s="1"/>
  <c r="CQ559" i="1"/>
  <c r="P559" i="1" s="1"/>
  <c r="CP559" i="1" s="1"/>
  <c r="O559" i="1" s="1"/>
  <c r="GM559" i="1" s="1"/>
  <c r="GN559" i="1" s="1"/>
  <c r="CQ558" i="1"/>
  <c r="P558" i="1" s="1"/>
  <c r="CS556" i="1"/>
  <c r="R556" i="1" s="1"/>
  <c r="CZ556" i="1" s="1"/>
  <c r="Y556" i="1" s="1"/>
  <c r="CS555" i="1"/>
  <c r="R555" i="1" s="1"/>
  <c r="CZ555" i="1" s="1"/>
  <c r="Y555" i="1" s="1"/>
  <c r="CS554" i="1"/>
  <c r="R554" i="1" s="1"/>
  <c r="CZ554" i="1" s="1"/>
  <c r="Y554" i="1" s="1"/>
  <c r="CQ546" i="1"/>
  <c r="P546" i="1" s="1"/>
  <c r="CQ545" i="1"/>
  <c r="P545" i="1" s="1"/>
  <c r="CP545" i="1" s="1"/>
  <c r="O545" i="1" s="1"/>
  <c r="GM545" i="1" s="1"/>
  <c r="GN545" i="1" s="1"/>
  <c r="CS542" i="1"/>
  <c r="R542" i="1" s="1"/>
  <c r="CZ542" i="1" s="1"/>
  <c r="Y542" i="1" s="1"/>
  <c r="CS541" i="1"/>
  <c r="R541" i="1" s="1"/>
  <c r="CZ541" i="1" s="1"/>
  <c r="Y541" i="1" s="1"/>
  <c r="EU501" i="1"/>
  <c r="BC501" i="1"/>
  <c r="CQ499" i="1"/>
  <c r="P499" i="1" s="1"/>
  <c r="CQ498" i="1"/>
  <c r="P498" i="1" s="1"/>
  <c r="CQ497" i="1"/>
  <c r="P497" i="1" s="1"/>
  <c r="CQ496" i="1"/>
  <c r="P496" i="1" s="1"/>
  <c r="CQ495" i="1"/>
  <c r="P495" i="1" s="1"/>
  <c r="CQ494" i="1"/>
  <c r="P494" i="1" s="1"/>
  <c r="CQ493" i="1"/>
  <c r="P493" i="1" s="1"/>
  <c r="CQ492" i="1"/>
  <c r="P492" i="1" s="1"/>
  <c r="CQ491" i="1"/>
  <c r="P491" i="1" s="1"/>
  <c r="CQ490" i="1"/>
  <c r="P490" i="1" s="1"/>
  <c r="CQ489" i="1"/>
  <c r="P489" i="1" s="1"/>
  <c r="CQ488" i="1"/>
  <c r="P488" i="1" s="1"/>
  <c r="CQ487" i="1"/>
  <c r="P487" i="1" s="1"/>
  <c r="CP483" i="1"/>
  <c r="O483" i="1" s="1"/>
  <c r="AB482" i="1"/>
  <c r="CQ482" i="1"/>
  <c r="P482" i="1" s="1"/>
  <c r="CP482" i="1" s="1"/>
  <c r="O482" i="1" s="1"/>
  <c r="AB475" i="1"/>
  <c r="CY473" i="1"/>
  <c r="X473" i="1" s="1"/>
  <c r="CZ473" i="1"/>
  <c r="Y473" i="1" s="1"/>
  <c r="CP469" i="1"/>
  <c r="O469" i="1" s="1"/>
  <c r="CR463" i="1"/>
  <c r="Q463" i="1" s="1"/>
  <c r="AB463" i="1"/>
  <c r="CZ412" i="1"/>
  <c r="Y412" i="1" s="1"/>
  <c r="CP403" i="1"/>
  <c r="O403" i="1" s="1"/>
  <c r="CY399" i="1"/>
  <c r="X399" i="1" s="1"/>
  <c r="CZ399" i="1"/>
  <c r="Y399" i="1" s="1"/>
  <c r="CR391" i="1"/>
  <c r="Q391" i="1" s="1"/>
  <c r="AB391" i="1"/>
  <c r="BY426" i="1"/>
  <c r="CY345" i="1"/>
  <c r="X345" i="1" s="1"/>
  <c r="CZ345" i="1"/>
  <c r="Y345" i="1" s="1"/>
  <c r="CQ619" i="1"/>
  <c r="P619" i="1" s="1"/>
  <c r="EV585" i="1"/>
  <c r="BD585" i="1"/>
  <c r="CZ479" i="1"/>
  <c r="Y479" i="1" s="1"/>
  <c r="CY479" i="1"/>
  <c r="X479" i="1" s="1"/>
  <c r="AD464" i="1"/>
  <c r="CS464" i="1"/>
  <c r="R464" i="1" s="1"/>
  <c r="CY464" i="1" s="1"/>
  <c r="X464" i="1" s="1"/>
  <c r="CY461" i="1"/>
  <c r="X461" i="1" s="1"/>
  <c r="CZ461" i="1"/>
  <c r="Y461" i="1" s="1"/>
  <c r="CZ423" i="1"/>
  <c r="Y423" i="1" s="1"/>
  <c r="CZ421" i="1"/>
  <c r="Y421" i="1" s="1"/>
  <c r="CZ419" i="1"/>
  <c r="Y419" i="1" s="1"/>
  <c r="CZ417" i="1"/>
  <c r="Y417" i="1" s="1"/>
  <c r="CZ415" i="1"/>
  <c r="Y415" i="1" s="1"/>
  <c r="AD407" i="1"/>
  <c r="CS407" i="1"/>
  <c r="R407" i="1" s="1"/>
  <c r="CY407" i="1" s="1"/>
  <c r="X407" i="1" s="1"/>
  <c r="FU426" i="1"/>
  <c r="CY385" i="1"/>
  <c r="X385" i="1" s="1"/>
  <c r="CZ385" i="1"/>
  <c r="Y385" i="1" s="1"/>
  <c r="CR345" i="1"/>
  <c r="Q345" i="1" s="1"/>
  <c r="CP345" i="1" s="1"/>
  <c r="O345" i="1" s="1"/>
  <c r="AB345" i="1"/>
  <c r="EU585" i="1"/>
  <c r="EI585" i="1"/>
  <c r="BC585" i="1"/>
  <c r="AQ585" i="1"/>
  <c r="AB568" i="1"/>
  <c r="AB567" i="1"/>
  <c r="AB566" i="1"/>
  <c r="AB565" i="1"/>
  <c r="AB564" i="1"/>
  <c r="AB563" i="1"/>
  <c r="AB562" i="1"/>
  <c r="AD560" i="1"/>
  <c r="CR560" i="1" s="1"/>
  <c r="Q560" i="1" s="1"/>
  <c r="AD559" i="1"/>
  <c r="CR559" i="1" s="1"/>
  <c r="Q559" i="1" s="1"/>
  <c r="AD558" i="1"/>
  <c r="CR558" i="1" s="1"/>
  <c r="Q558" i="1" s="1"/>
  <c r="AB552" i="1"/>
  <c r="AB551" i="1"/>
  <c r="AB550" i="1"/>
  <c r="AB549" i="1"/>
  <c r="AB548" i="1"/>
  <c r="AD546" i="1"/>
  <c r="CR546" i="1" s="1"/>
  <c r="Q546" i="1" s="1"/>
  <c r="AD545" i="1"/>
  <c r="CR545" i="1" s="1"/>
  <c r="Q545" i="1" s="1"/>
  <c r="AD544" i="1"/>
  <c r="AB538" i="1"/>
  <c r="AB537" i="1"/>
  <c r="AB536" i="1"/>
  <c r="BZ533" i="1"/>
  <c r="AD499" i="1"/>
  <c r="CR499" i="1" s="1"/>
  <c r="Q499" i="1" s="1"/>
  <c r="AD498" i="1"/>
  <c r="CR498" i="1" s="1"/>
  <c r="Q498" i="1" s="1"/>
  <c r="AD497" i="1"/>
  <c r="CR497" i="1" s="1"/>
  <c r="Q497" i="1" s="1"/>
  <c r="AD496" i="1"/>
  <c r="CR496" i="1" s="1"/>
  <c r="Q496" i="1" s="1"/>
  <c r="AD495" i="1"/>
  <c r="CR495" i="1" s="1"/>
  <c r="Q495" i="1" s="1"/>
  <c r="AD494" i="1"/>
  <c r="CR494" i="1" s="1"/>
  <c r="Q494" i="1" s="1"/>
  <c r="AD493" i="1"/>
  <c r="CR493" i="1" s="1"/>
  <c r="Q493" i="1" s="1"/>
  <c r="AD492" i="1"/>
  <c r="CR492" i="1" s="1"/>
  <c r="Q492" i="1" s="1"/>
  <c r="AD491" i="1"/>
  <c r="CR491" i="1" s="1"/>
  <c r="Q491" i="1" s="1"/>
  <c r="AD490" i="1"/>
  <c r="CR490" i="1" s="1"/>
  <c r="Q490" i="1" s="1"/>
  <c r="AD489" i="1"/>
  <c r="CR489" i="1" s="1"/>
  <c r="Q489" i="1" s="1"/>
  <c r="AD488" i="1"/>
  <c r="CR488" i="1" s="1"/>
  <c r="Q488" i="1" s="1"/>
  <c r="AD487" i="1"/>
  <c r="CR487" i="1" s="1"/>
  <c r="Q487" i="1" s="1"/>
  <c r="AB484" i="1"/>
  <c r="AB481" i="1"/>
  <c r="AD480" i="1"/>
  <c r="CR480" i="1" s="1"/>
  <c r="Q480" i="1" s="1"/>
  <c r="AB476" i="1"/>
  <c r="AB473" i="1"/>
  <c r="AB467" i="1"/>
  <c r="AB465" i="1"/>
  <c r="CR461" i="1"/>
  <c r="Q461" i="1" s="1"/>
  <c r="AB461" i="1"/>
  <c r="CR406" i="1"/>
  <c r="Q406" i="1" s="1"/>
  <c r="AB406" i="1"/>
  <c r="CY403" i="1"/>
  <c r="X403" i="1" s="1"/>
  <c r="CZ403" i="1"/>
  <c r="Y403" i="1" s="1"/>
  <c r="CR392" i="1"/>
  <c r="Q392" i="1" s="1"/>
  <c r="AB392" i="1"/>
  <c r="FY585" i="1"/>
  <c r="ET585" i="1"/>
  <c r="EH585" i="1"/>
  <c r="BB585" i="1"/>
  <c r="AB561" i="1"/>
  <c r="AD557" i="1"/>
  <c r="CR557" i="1" s="1"/>
  <c r="Q557" i="1" s="1"/>
  <c r="CP557" i="1" s="1"/>
  <c r="O557" i="1" s="1"/>
  <c r="GM557" i="1" s="1"/>
  <c r="GN557" i="1" s="1"/>
  <c r="AB547" i="1"/>
  <c r="AD543" i="1"/>
  <c r="CR543" i="1" s="1"/>
  <c r="Q543" i="1" s="1"/>
  <c r="AD585" i="1" s="1"/>
  <c r="AB535" i="1"/>
  <c r="AD486" i="1"/>
  <c r="AB485" i="1"/>
  <c r="AB480" i="1"/>
  <c r="AD479" i="1"/>
  <c r="CR479" i="1" s="1"/>
  <c r="Q479" i="1" s="1"/>
  <c r="CZ469" i="1"/>
  <c r="Y469" i="1" s="1"/>
  <c r="FP379" i="1"/>
  <c r="EG426" i="1"/>
  <c r="BX379" i="1"/>
  <c r="AO426" i="1"/>
  <c r="CP412" i="1"/>
  <c r="O412" i="1" s="1"/>
  <c r="AB409" i="1"/>
  <c r="CR405" i="1"/>
  <c r="Q405" i="1" s="1"/>
  <c r="AB405" i="1"/>
  <c r="CY404" i="1"/>
  <c r="X404" i="1" s="1"/>
  <c r="CZ404" i="1"/>
  <c r="Y404" i="1" s="1"/>
  <c r="CZ382" i="1"/>
  <c r="Y382" i="1" s="1"/>
  <c r="CY382" i="1"/>
  <c r="X382" i="1" s="1"/>
  <c r="EM585" i="1"/>
  <c r="EG585" i="1"/>
  <c r="AU585" i="1"/>
  <c r="AO585" i="1"/>
  <c r="AD478" i="1"/>
  <c r="CS478" i="1"/>
  <c r="R478" i="1" s="1"/>
  <c r="CY478" i="1" s="1"/>
  <c r="X478" i="1" s="1"/>
  <c r="AB477" i="1"/>
  <c r="AB474" i="1"/>
  <c r="CY472" i="1"/>
  <c r="X472" i="1" s="1"/>
  <c r="CZ472" i="1"/>
  <c r="Y472" i="1" s="1"/>
  <c r="AB468" i="1"/>
  <c r="CQ468" i="1"/>
  <c r="P468" i="1" s="1"/>
  <c r="CP465" i="1"/>
  <c r="O465" i="1" s="1"/>
  <c r="CR462" i="1"/>
  <c r="Q462" i="1" s="1"/>
  <c r="AB462" i="1"/>
  <c r="CZ424" i="1"/>
  <c r="Y424" i="1" s="1"/>
  <c r="GM424" i="1" s="1"/>
  <c r="GN424" i="1" s="1"/>
  <c r="CP423" i="1"/>
  <c r="O423" i="1" s="1"/>
  <c r="CZ422" i="1"/>
  <c r="Y422" i="1" s="1"/>
  <c r="GM422" i="1" s="1"/>
  <c r="GN422" i="1" s="1"/>
  <c r="CP421" i="1"/>
  <c r="O421" i="1" s="1"/>
  <c r="CZ420" i="1"/>
  <c r="Y420" i="1" s="1"/>
  <c r="CP419" i="1"/>
  <c r="O419" i="1" s="1"/>
  <c r="CZ418" i="1"/>
  <c r="Y418" i="1" s="1"/>
  <c r="GM418" i="1" s="1"/>
  <c r="GN418" i="1" s="1"/>
  <c r="CP417" i="1"/>
  <c r="O417" i="1" s="1"/>
  <c r="CZ416" i="1"/>
  <c r="Y416" i="1" s="1"/>
  <c r="CP415" i="1"/>
  <c r="O415" i="1" s="1"/>
  <c r="CZ414" i="1"/>
  <c r="Y414" i="1" s="1"/>
  <c r="CQ411" i="1"/>
  <c r="P411" i="1" s="1"/>
  <c r="CR404" i="1"/>
  <c r="Q404" i="1" s="1"/>
  <c r="AB404" i="1"/>
  <c r="CZ400" i="1"/>
  <c r="Y400" i="1" s="1"/>
  <c r="CR393" i="1"/>
  <c r="Q393" i="1" s="1"/>
  <c r="CP393" i="1" s="1"/>
  <c r="O393" i="1" s="1"/>
  <c r="AB393" i="1"/>
  <c r="CY390" i="1"/>
  <c r="X390" i="1" s="1"/>
  <c r="CZ390" i="1"/>
  <c r="Y390" i="1" s="1"/>
  <c r="CC426" i="1"/>
  <c r="AT585" i="1"/>
  <c r="EV501" i="1"/>
  <c r="BD501" i="1"/>
  <c r="CZ468" i="1"/>
  <c r="Y468" i="1" s="1"/>
  <c r="CZ465" i="1"/>
  <c r="Y465" i="1" s="1"/>
  <c r="CY465" i="1"/>
  <c r="X465" i="1" s="1"/>
  <c r="CY460" i="1"/>
  <c r="X460" i="1" s="1"/>
  <c r="CZ460" i="1"/>
  <c r="Y460" i="1" s="1"/>
  <c r="CY423" i="1"/>
  <c r="X423" i="1" s="1"/>
  <c r="CY421" i="1"/>
  <c r="X421" i="1" s="1"/>
  <c r="CY419" i="1"/>
  <c r="X419" i="1" s="1"/>
  <c r="CY417" i="1"/>
  <c r="X417" i="1" s="1"/>
  <c r="CY415" i="1"/>
  <c r="X415" i="1" s="1"/>
  <c r="GM413" i="1"/>
  <c r="GN413" i="1" s="1"/>
  <c r="CZ408" i="1"/>
  <c r="Y408" i="1" s="1"/>
  <c r="CY408" i="1"/>
  <c r="X408" i="1" s="1"/>
  <c r="CZ394" i="1"/>
  <c r="Y394" i="1" s="1"/>
  <c r="CY394" i="1"/>
  <c r="X394" i="1" s="1"/>
  <c r="CP394" i="1"/>
  <c r="O394" i="1" s="1"/>
  <c r="CR390" i="1"/>
  <c r="Q390" i="1" s="1"/>
  <c r="AB390" i="1"/>
  <c r="FQ426" i="1"/>
  <c r="BZ426" i="1"/>
  <c r="CG426" i="1" s="1"/>
  <c r="CR381" i="1"/>
  <c r="Q381" i="1" s="1"/>
  <c r="AB381" i="1"/>
  <c r="EU426" i="1"/>
  <c r="BC426" i="1"/>
  <c r="F363" i="1"/>
  <c r="EG347" i="1"/>
  <c r="AO347" i="1"/>
  <c r="AB343" i="1"/>
  <c r="CP338" i="1"/>
  <c r="O338" i="1" s="1"/>
  <c r="AB336" i="1"/>
  <c r="CY335" i="1"/>
  <c r="X335" i="1" s="1"/>
  <c r="CZ335" i="1"/>
  <c r="Y335" i="1" s="1"/>
  <c r="CP325" i="1"/>
  <c r="O325" i="1" s="1"/>
  <c r="CY324" i="1"/>
  <c r="X324" i="1" s="1"/>
  <c r="CZ324" i="1"/>
  <c r="Y324" i="1" s="1"/>
  <c r="AB323" i="1"/>
  <c r="CY319" i="1"/>
  <c r="X319" i="1" s="1"/>
  <c r="CZ319" i="1"/>
  <c r="Y319" i="1" s="1"/>
  <c r="CY318" i="1"/>
  <c r="X318" i="1" s="1"/>
  <c r="CZ318" i="1"/>
  <c r="Y318" i="1" s="1"/>
  <c r="AB306" i="1"/>
  <c r="AB235" i="1"/>
  <c r="CZ234" i="1"/>
  <c r="Y234" i="1" s="1"/>
  <c r="CY234" i="1"/>
  <c r="X234" i="1" s="1"/>
  <c r="CP233" i="1"/>
  <c r="O233" i="1" s="1"/>
  <c r="CP230" i="1"/>
  <c r="O230" i="1" s="1"/>
  <c r="AB222" i="1"/>
  <c r="CZ220" i="1"/>
  <c r="Y220" i="1" s="1"/>
  <c r="CY220" i="1"/>
  <c r="X220" i="1" s="1"/>
  <c r="CY211" i="1"/>
  <c r="X211" i="1" s="1"/>
  <c r="CZ211" i="1"/>
  <c r="Y211" i="1" s="1"/>
  <c r="ET426" i="1"/>
  <c r="BB426" i="1"/>
  <c r="CQ399" i="1"/>
  <c r="P399" i="1" s="1"/>
  <c r="CS393" i="1"/>
  <c r="R393" i="1" s="1"/>
  <c r="CY393" i="1" s="1"/>
  <c r="X393" i="1" s="1"/>
  <c r="CQ385" i="1"/>
  <c r="P385" i="1" s="1"/>
  <c r="CS381" i="1"/>
  <c r="R381" i="1" s="1"/>
  <c r="CY339" i="1"/>
  <c r="X339" i="1" s="1"/>
  <c r="CZ339" i="1"/>
  <c r="Y339" i="1" s="1"/>
  <c r="CY337" i="1"/>
  <c r="X337" i="1" s="1"/>
  <c r="CZ337" i="1"/>
  <c r="Y337" i="1" s="1"/>
  <c r="CY334" i="1"/>
  <c r="X334" i="1" s="1"/>
  <c r="CZ334" i="1"/>
  <c r="Y334" i="1" s="1"/>
  <c r="CY333" i="1"/>
  <c r="X333" i="1" s="1"/>
  <c r="CZ333" i="1"/>
  <c r="Y333" i="1" s="1"/>
  <c r="CZ329" i="1"/>
  <c r="Y329" i="1" s="1"/>
  <c r="CY329" i="1"/>
  <c r="X329" i="1" s="1"/>
  <c r="CY328" i="1"/>
  <c r="X328" i="1" s="1"/>
  <c r="CZ328" i="1"/>
  <c r="Y328" i="1" s="1"/>
  <c r="CZ315" i="1"/>
  <c r="Y315" i="1" s="1"/>
  <c r="CY315" i="1"/>
  <c r="X315" i="1" s="1"/>
  <c r="CY314" i="1"/>
  <c r="X314" i="1" s="1"/>
  <c r="CZ314" i="1"/>
  <c r="Y314" i="1" s="1"/>
  <c r="CY310" i="1"/>
  <c r="X310" i="1" s="1"/>
  <c r="CZ310" i="1"/>
  <c r="Y310" i="1" s="1"/>
  <c r="CZ219" i="1"/>
  <c r="Y219" i="1" s="1"/>
  <c r="CY216" i="1"/>
  <c r="X216" i="1" s="1"/>
  <c r="CZ216" i="1"/>
  <c r="Y216" i="1" s="1"/>
  <c r="CZ389" i="1"/>
  <c r="Y389" i="1" s="1"/>
  <c r="CY341" i="1"/>
  <c r="X341" i="1" s="1"/>
  <c r="CZ341" i="1"/>
  <c r="Y341" i="1" s="1"/>
  <c r="CP212" i="1"/>
  <c r="O212" i="1" s="1"/>
  <c r="AD411" i="1"/>
  <c r="CR411" i="1" s="1"/>
  <c r="Q411" i="1" s="1"/>
  <c r="AB403" i="1"/>
  <c r="AD399" i="1"/>
  <c r="CR399" i="1" s="1"/>
  <c r="Q399" i="1" s="1"/>
  <c r="AB389" i="1"/>
  <c r="AD385" i="1"/>
  <c r="CR385" i="1" s="1"/>
  <c r="Q385" i="1" s="1"/>
  <c r="EV347" i="1"/>
  <c r="BD347" i="1"/>
  <c r="CY343" i="1"/>
  <c r="X343" i="1" s="1"/>
  <c r="CZ343" i="1"/>
  <c r="Y343" i="1" s="1"/>
  <c r="CP339" i="1"/>
  <c r="O339" i="1" s="1"/>
  <c r="AB337" i="1"/>
  <c r="CY336" i="1"/>
  <c r="X336" i="1" s="1"/>
  <c r="CZ336" i="1"/>
  <c r="Y336" i="1" s="1"/>
  <c r="AB335" i="1"/>
  <c r="AB334" i="1"/>
  <c r="AB333" i="1"/>
  <c r="CP329" i="1"/>
  <c r="O329" i="1" s="1"/>
  <c r="CY325" i="1"/>
  <c r="X325" i="1" s="1"/>
  <c r="CZ325" i="1"/>
  <c r="Y325" i="1" s="1"/>
  <c r="CP315" i="1"/>
  <c r="O315" i="1" s="1"/>
  <c r="CP311" i="1"/>
  <c r="O311" i="1" s="1"/>
  <c r="CY307" i="1"/>
  <c r="X307" i="1" s="1"/>
  <c r="CZ307" i="1"/>
  <c r="Y307" i="1" s="1"/>
  <c r="CP216" i="1"/>
  <c r="O216" i="1" s="1"/>
  <c r="CY215" i="1"/>
  <c r="X215" i="1" s="1"/>
  <c r="CZ215" i="1"/>
  <c r="Y215" i="1" s="1"/>
  <c r="CP341" i="1"/>
  <c r="O341" i="1" s="1"/>
  <c r="AB339" i="1"/>
  <c r="CY338" i="1"/>
  <c r="X338" i="1" s="1"/>
  <c r="CZ338" i="1"/>
  <c r="Y338" i="1" s="1"/>
  <c r="CP328" i="1"/>
  <c r="O328" i="1" s="1"/>
  <c r="CP314" i="1"/>
  <c r="O314" i="1" s="1"/>
  <c r="CP310" i="1"/>
  <c r="O310" i="1" s="1"/>
  <c r="CY306" i="1"/>
  <c r="X306" i="1" s="1"/>
  <c r="CZ306" i="1"/>
  <c r="Y306" i="1" s="1"/>
  <c r="AB236" i="1"/>
  <c r="CY230" i="1"/>
  <c r="X230" i="1" s="1"/>
  <c r="CZ230" i="1"/>
  <c r="Y230" i="1" s="1"/>
  <c r="CY224" i="1"/>
  <c r="X224" i="1" s="1"/>
  <c r="EV426" i="1"/>
  <c r="BD426" i="1"/>
  <c r="P363" i="1"/>
  <c r="ET347" i="1"/>
  <c r="BB347" i="1"/>
  <c r="CY342" i="1"/>
  <c r="X342" i="1" s="1"/>
  <c r="CZ342" i="1"/>
  <c r="Y342" i="1" s="1"/>
  <c r="CY340" i="1"/>
  <c r="X340" i="1" s="1"/>
  <c r="CZ340" i="1"/>
  <c r="Y340" i="1" s="1"/>
  <c r="CY332" i="1"/>
  <c r="X332" i="1" s="1"/>
  <c r="CZ332" i="1"/>
  <c r="Y332" i="1" s="1"/>
  <c r="CY311" i="1"/>
  <c r="X311" i="1" s="1"/>
  <c r="CZ311" i="1"/>
  <c r="Y311" i="1" s="1"/>
  <c r="CY229" i="1"/>
  <c r="X229" i="1" s="1"/>
  <c r="CZ229" i="1"/>
  <c r="Y229" i="1" s="1"/>
  <c r="CY223" i="1"/>
  <c r="X223" i="1" s="1"/>
  <c r="CZ223" i="1"/>
  <c r="Y223" i="1" s="1"/>
  <c r="CP215" i="1"/>
  <c r="O215" i="1" s="1"/>
  <c r="CY212" i="1"/>
  <c r="X212" i="1" s="1"/>
  <c r="CZ212" i="1"/>
  <c r="Y212" i="1" s="1"/>
  <c r="CQ337" i="1"/>
  <c r="P337" i="1" s="1"/>
  <c r="CP337" i="1" s="1"/>
  <c r="O337" i="1" s="1"/>
  <c r="CQ334" i="1"/>
  <c r="P334" i="1" s="1"/>
  <c r="CP334" i="1" s="1"/>
  <c r="O334" i="1" s="1"/>
  <c r="CQ333" i="1"/>
  <c r="P333" i="1" s="1"/>
  <c r="CP333" i="1" s="1"/>
  <c r="O333" i="1" s="1"/>
  <c r="AB331" i="1"/>
  <c r="AB330" i="1"/>
  <c r="AB329" i="1"/>
  <c r="CQ322" i="1"/>
  <c r="P322" i="1" s="1"/>
  <c r="CQ321" i="1"/>
  <c r="P321" i="1" s="1"/>
  <c r="CQ320" i="1"/>
  <c r="P320" i="1" s="1"/>
  <c r="CQ319" i="1"/>
  <c r="P319" i="1" s="1"/>
  <c r="CP319" i="1" s="1"/>
  <c r="O319" i="1" s="1"/>
  <c r="AB317" i="1"/>
  <c r="AB316" i="1"/>
  <c r="AB315" i="1"/>
  <c r="CQ309" i="1"/>
  <c r="P309" i="1" s="1"/>
  <c r="CQ308" i="1"/>
  <c r="P308" i="1" s="1"/>
  <c r="CQ307" i="1"/>
  <c r="P307" i="1" s="1"/>
  <c r="CQ228" i="1"/>
  <c r="P228" i="1" s="1"/>
  <c r="CQ227" i="1"/>
  <c r="P227" i="1" s="1"/>
  <c r="CQ226" i="1"/>
  <c r="P226" i="1" s="1"/>
  <c r="CQ225" i="1"/>
  <c r="P225" i="1" s="1"/>
  <c r="CQ224" i="1"/>
  <c r="P224" i="1" s="1"/>
  <c r="AB214" i="1"/>
  <c r="AB212" i="1"/>
  <c r="CP168" i="1"/>
  <c r="O168" i="1" s="1"/>
  <c r="CR162" i="1"/>
  <c r="Q162" i="1" s="1"/>
  <c r="AB162" i="1"/>
  <c r="CR153" i="1"/>
  <c r="Q153" i="1" s="1"/>
  <c r="AB153" i="1"/>
  <c r="BC87" i="1"/>
  <c r="F132" i="1"/>
  <c r="CR106" i="1"/>
  <c r="Q106" i="1" s="1"/>
  <c r="AB106" i="1"/>
  <c r="CY93" i="1"/>
  <c r="X93" i="1" s="1"/>
  <c r="CZ93" i="1"/>
  <c r="Y93" i="1" s="1"/>
  <c r="CQ332" i="1"/>
  <c r="P332" i="1" s="1"/>
  <c r="CP332" i="1" s="1"/>
  <c r="O332" i="1" s="1"/>
  <c r="AB328" i="1"/>
  <c r="CQ318" i="1"/>
  <c r="P318" i="1" s="1"/>
  <c r="CP318" i="1" s="1"/>
  <c r="O318" i="1" s="1"/>
  <c r="CQ306" i="1"/>
  <c r="P306" i="1" s="1"/>
  <c r="CR175" i="1"/>
  <c r="Q175" i="1" s="1"/>
  <c r="AB175" i="1"/>
  <c r="CR165" i="1"/>
  <c r="Q165" i="1" s="1"/>
  <c r="AB165" i="1"/>
  <c r="CR152" i="1"/>
  <c r="Q152" i="1" s="1"/>
  <c r="AB152" i="1"/>
  <c r="CP150" i="1"/>
  <c r="O150" i="1" s="1"/>
  <c r="CY112" i="1"/>
  <c r="X112" i="1" s="1"/>
  <c r="CZ112" i="1"/>
  <c r="Y112" i="1" s="1"/>
  <c r="CR105" i="1"/>
  <c r="Q105" i="1" s="1"/>
  <c r="AB105" i="1"/>
  <c r="AD340" i="1"/>
  <c r="CR340" i="1" s="1"/>
  <c r="Q340" i="1" s="1"/>
  <c r="CP340" i="1" s="1"/>
  <c r="O340" i="1" s="1"/>
  <c r="AB327" i="1"/>
  <c r="AB326" i="1"/>
  <c r="AB325" i="1"/>
  <c r="AB313" i="1"/>
  <c r="AB312" i="1"/>
  <c r="AB311" i="1"/>
  <c r="AD309" i="1"/>
  <c r="CR309" i="1" s="1"/>
  <c r="Q309" i="1" s="1"/>
  <c r="AD308" i="1"/>
  <c r="CR308" i="1" s="1"/>
  <c r="Q308" i="1" s="1"/>
  <c r="AD307" i="1"/>
  <c r="CR307" i="1" s="1"/>
  <c r="Q307" i="1" s="1"/>
  <c r="EU238" i="1"/>
  <c r="BC238" i="1"/>
  <c r="R236" i="1"/>
  <c r="R235" i="1"/>
  <c r="AB232" i="1"/>
  <c r="AB231" i="1"/>
  <c r="AB230" i="1"/>
  <c r="AD228" i="1"/>
  <c r="CR228" i="1" s="1"/>
  <c r="Q228" i="1" s="1"/>
  <c r="AD227" i="1"/>
  <c r="CR227" i="1" s="1"/>
  <c r="Q227" i="1" s="1"/>
  <c r="AD226" i="1"/>
  <c r="CR226" i="1" s="1"/>
  <c r="Q226" i="1" s="1"/>
  <c r="AD225" i="1"/>
  <c r="CR225" i="1" s="1"/>
  <c r="Q225" i="1" s="1"/>
  <c r="AD224" i="1"/>
  <c r="CR224" i="1" s="1"/>
  <c r="Q224" i="1" s="1"/>
  <c r="R222" i="1"/>
  <c r="AB218" i="1"/>
  <c r="AB217" i="1"/>
  <c r="AB216" i="1"/>
  <c r="P202" i="1"/>
  <c r="EV148" i="1"/>
  <c r="CR174" i="1"/>
  <c r="Q174" i="1" s="1"/>
  <c r="AB174" i="1"/>
  <c r="CY173" i="1"/>
  <c r="X173" i="1" s="1"/>
  <c r="CZ173" i="1"/>
  <c r="Y173" i="1" s="1"/>
  <c r="CR164" i="1"/>
  <c r="Q164" i="1" s="1"/>
  <c r="AB164" i="1"/>
  <c r="CY159" i="1"/>
  <c r="X159" i="1" s="1"/>
  <c r="CZ159" i="1"/>
  <c r="Y159" i="1" s="1"/>
  <c r="CP155" i="1"/>
  <c r="O155" i="1" s="1"/>
  <c r="CP108" i="1"/>
  <c r="O108" i="1" s="1"/>
  <c r="CY107" i="1"/>
  <c r="X107" i="1" s="1"/>
  <c r="CZ107" i="1"/>
  <c r="Y107" i="1" s="1"/>
  <c r="CY98" i="1"/>
  <c r="X98" i="1" s="1"/>
  <c r="CZ98" i="1"/>
  <c r="Y98" i="1" s="1"/>
  <c r="CR95" i="1"/>
  <c r="Q95" i="1" s="1"/>
  <c r="AB95" i="1"/>
  <c r="CR92" i="1"/>
  <c r="Q92" i="1" s="1"/>
  <c r="AB92" i="1"/>
  <c r="CR90" i="1"/>
  <c r="Q90" i="1" s="1"/>
  <c r="AB90" i="1"/>
  <c r="AB324" i="1"/>
  <c r="AB310" i="1"/>
  <c r="P263" i="1"/>
  <c r="ET238" i="1"/>
  <c r="BB238" i="1"/>
  <c r="AB229" i="1"/>
  <c r="CZ224" i="1"/>
  <c r="Y224" i="1" s="1"/>
  <c r="AD223" i="1"/>
  <c r="AB215" i="1"/>
  <c r="V213" i="1"/>
  <c r="CR173" i="1"/>
  <c r="Q173" i="1" s="1"/>
  <c r="AB173" i="1"/>
  <c r="CY172" i="1"/>
  <c r="X172" i="1" s="1"/>
  <c r="CZ172" i="1"/>
  <c r="Y172" i="1" s="1"/>
  <c r="CR167" i="1"/>
  <c r="Q167" i="1" s="1"/>
  <c r="AB167" i="1"/>
  <c r="AB157" i="1"/>
  <c r="AB156" i="1"/>
  <c r="AB155" i="1"/>
  <c r="CY150" i="1"/>
  <c r="X150" i="1" s="1"/>
  <c r="CZ150" i="1"/>
  <c r="Y150" i="1" s="1"/>
  <c r="AB108" i="1"/>
  <c r="CR94" i="1"/>
  <c r="Q94" i="1" s="1"/>
  <c r="AB94" i="1"/>
  <c r="FY33" i="1"/>
  <c r="EP51" i="1"/>
  <c r="W214" i="1"/>
  <c r="GX213" i="1"/>
  <c r="CP211" i="1"/>
  <c r="O211" i="1" s="1"/>
  <c r="ET87" i="1"/>
  <c r="P129" i="1"/>
  <c r="CY111" i="1"/>
  <c r="X111" i="1" s="1"/>
  <c r="CZ111" i="1"/>
  <c r="Y111" i="1" s="1"/>
  <c r="CR103" i="1"/>
  <c r="Q103" i="1" s="1"/>
  <c r="AB103" i="1"/>
  <c r="CZ102" i="1"/>
  <c r="Y102" i="1" s="1"/>
  <c r="CY102" i="1"/>
  <c r="X102" i="1" s="1"/>
  <c r="CY89" i="1"/>
  <c r="X89" i="1" s="1"/>
  <c r="CZ89" i="1"/>
  <c r="Y89" i="1" s="1"/>
  <c r="EL238" i="1"/>
  <c r="F202" i="1"/>
  <c r="BD148" i="1"/>
  <c r="CY158" i="1"/>
  <c r="X158" i="1" s="1"/>
  <c r="CZ158" i="1"/>
  <c r="Y158" i="1" s="1"/>
  <c r="CR111" i="1"/>
  <c r="Q111" i="1" s="1"/>
  <c r="CP111" i="1" s="1"/>
  <c r="O111" i="1" s="1"/>
  <c r="AB111" i="1"/>
  <c r="CR102" i="1"/>
  <c r="Q102" i="1" s="1"/>
  <c r="AB102" i="1"/>
  <c r="CZ97" i="1"/>
  <c r="Y97" i="1" s="1"/>
  <c r="CY97" i="1"/>
  <c r="X97" i="1" s="1"/>
  <c r="EU177" i="1"/>
  <c r="BC177" i="1"/>
  <c r="AB171" i="1"/>
  <c r="CS170" i="1"/>
  <c r="R170" i="1" s="1"/>
  <c r="AB170" i="1"/>
  <c r="CS169" i="1"/>
  <c r="R169" i="1" s="1"/>
  <c r="AB169" i="1"/>
  <c r="CQ161" i="1"/>
  <c r="P161" i="1" s="1"/>
  <c r="CQ160" i="1"/>
  <c r="P160" i="1" s="1"/>
  <c r="CQ159" i="1"/>
  <c r="P159" i="1" s="1"/>
  <c r="CS157" i="1"/>
  <c r="R157" i="1" s="1"/>
  <c r="CS156" i="1"/>
  <c r="R156" i="1" s="1"/>
  <c r="CS155" i="1"/>
  <c r="R155" i="1" s="1"/>
  <c r="EU116" i="1"/>
  <c r="CQ110" i="1"/>
  <c r="P110" i="1" s="1"/>
  <c r="CS106" i="1"/>
  <c r="R106" i="1" s="1"/>
  <c r="CS103" i="1"/>
  <c r="R103" i="1" s="1"/>
  <c r="CS101" i="1"/>
  <c r="R101" i="1" s="1"/>
  <c r="CY101" i="1" s="1"/>
  <c r="X101" i="1" s="1"/>
  <c r="CQ98" i="1"/>
  <c r="P98" i="1" s="1"/>
  <c r="CS90" i="1"/>
  <c r="R90" i="1" s="1"/>
  <c r="CQ89" i="1"/>
  <c r="P89" i="1" s="1"/>
  <c r="GC87" i="1"/>
  <c r="BB51" i="1"/>
  <c r="CK33" i="1"/>
  <c r="CR48" i="1"/>
  <c r="Q48" i="1" s="1"/>
  <c r="CP48" i="1" s="1"/>
  <c r="O48" i="1" s="1"/>
  <c r="GM48" i="1" s="1"/>
  <c r="GN48" i="1" s="1"/>
  <c r="AB48" i="1"/>
  <c r="CR45" i="1"/>
  <c r="Q45" i="1" s="1"/>
  <c r="CP45" i="1" s="1"/>
  <c r="O45" i="1" s="1"/>
  <c r="GM45" i="1" s="1"/>
  <c r="GN45" i="1" s="1"/>
  <c r="AB45" i="1"/>
  <c r="CR42" i="1"/>
  <c r="Q42" i="1" s="1"/>
  <c r="CP42" i="1" s="1"/>
  <c r="O42" i="1" s="1"/>
  <c r="GM42" i="1" s="1"/>
  <c r="GN42" i="1" s="1"/>
  <c r="AB42" i="1"/>
  <c r="CR39" i="1"/>
  <c r="Q39" i="1" s="1"/>
  <c r="CP39" i="1" s="1"/>
  <c r="O39" i="1" s="1"/>
  <c r="GM39" i="1" s="1"/>
  <c r="GN39" i="1" s="1"/>
  <c r="AB39" i="1"/>
  <c r="CY28" i="1"/>
  <c r="X28" i="1" s="1"/>
  <c r="CZ28" i="1"/>
  <c r="Y28" i="1" s="1"/>
  <c r="CP25" i="1"/>
  <c r="O25" i="1" s="1"/>
  <c r="DF1824" i="3"/>
  <c r="DG1824" i="3"/>
  <c r="DJ1824" i="3" s="1"/>
  <c r="DH1824" i="3"/>
  <c r="DI1824" i="3"/>
  <c r="DG1819" i="3"/>
  <c r="DH1819" i="3"/>
  <c r="DI1819" i="3"/>
  <c r="DJ1819" i="3" s="1"/>
  <c r="DF1819" i="3"/>
  <c r="DF1818" i="3"/>
  <c r="DJ1818" i="3" s="1"/>
  <c r="DG1818" i="3"/>
  <c r="DH1818" i="3"/>
  <c r="DI1818" i="3"/>
  <c r="ET177" i="1"/>
  <c r="BB177" i="1"/>
  <c r="CQ172" i="1"/>
  <c r="P172" i="1" s="1"/>
  <c r="CP172" i="1" s="1"/>
  <c r="O172" i="1" s="1"/>
  <c r="CS168" i="1"/>
  <c r="R168" i="1" s="1"/>
  <c r="CZ168" i="1" s="1"/>
  <c r="Y168" i="1" s="1"/>
  <c r="CT166" i="1"/>
  <c r="S166" i="1" s="1"/>
  <c r="CT163" i="1"/>
  <c r="S163" i="1" s="1"/>
  <c r="CQ158" i="1"/>
  <c r="P158" i="1" s="1"/>
  <c r="CP158" i="1" s="1"/>
  <c r="O158" i="1" s="1"/>
  <c r="CS154" i="1"/>
  <c r="R154" i="1" s="1"/>
  <c r="CY154" i="1" s="1"/>
  <c r="X154" i="1" s="1"/>
  <c r="CT151" i="1"/>
  <c r="S151" i="1" s="1"/>
  <c r="GE148" i="1"/>
  <c r="CM148" i="1"/>
  <c r="CQ109" i="1"/>
  <c r="P109" i="1" s="1"/>
  <c r="CS108" i="1"/>
  <c r="R108" i="1" s="1"/>
  <c r="P104" i="1"/>
  <c r="CT100" i="1"/>
  <c r="S100" i="1" s="1"/>
  <c r="P91" i="1"/>
  <c r="CL87" i="1"/>
  <c r="BX87" i="1"/>
  <c r="FQ33" i="1"/>
  <c r="GA51" i="1"/>
  <c r="DZ33" i="1"/>
  <c r="DM51" i="1"/>
  <c r="BA51" i="1"/>
  <c r="CJ33" i="1"/>
  <c r="CZ47" i="1"/>
  <c r="Y47" i="1" s="1"/>
  <c r="CY47" i="1"/>
  <c r="X47" i="1" s="1"/>
  <c r="CZ44" i="1"/>
  <c r="Y44" i="1" s="1"/>
  <c r="CY44" i="1"/>
  <c r="X44" i="1" s="1"/>
  <c r="CZ41" i="1"/>
  <c r="Y41" i="1" s="1"/>
  <c r="CY41" i="1"/>
  <c r="X41" i="1" s="1"/>
  <c r="AE51" i="1"/>
  <c r="CZ38" i="1"/>
  <c r="Y38" i="1" s="1"/>
  <c r="CY38" i="1"/>
  <c r="X38" i="1" s="1"/>
  <c r="CY27" i="1"/>
  <c r="X27" i="1" s="1"/>
  <c r="CZ27" i="1"/>
  <c r="Y27" i="1" s="1"/>
  <c r="EG177" i="1"/>
  <c r="AO177" i="1"/>
  <c r="EG116" i="1"/>
  <c r="CQ114" i="1"/>
  <c r="P114" i="1" s="1"/>
  <c r="V104" i="1"/>
  <c r="CQ101" i="1"/>
  <c r="P101" i="1" s="1"/>
  <c r="CP101" i="1" s="1"/>
  <c r="O101" i="1" s="1"/>
  <c r="CK87" i="1"/>
  <c r="GE33" i="1"/>
  <c r="EV51" i="1"/>
  <c r="EG51" i="1"/>
  <c r="FP33" i="1"/>
  <c r="DX33" i="1"/>
  <c r="DK51" i="1"/>
  <c r="DJ51" i="1"/>
  <c r="CP47" i="1"/>
  <c r="O47" i="1" s="1"/>
  <c r="GM47" i="1" s="1"/>
  <c r="GN47" i="1" s="1"/>
  <c r="CR47" i="1"/>
  <c r="Q47" i="1" s="1"/>
  <c r="AB47" i="1"/>
  <c r="CP44" i="1"/>
  <c r="O44" i="1" s="1"/>
  <c r="GM44" i="1" s="1"/>
  <c r="GN44" i="1" s="1"/>
  <c r="CR44" i="1"/>
  <c r="Q44" i="1" s="1"/>
  <c r="AB44" i="1"/>
  <c r="CP41" i="1"/>
  <c r="O41" i="1" s="1"/>
  <c r="CR41" i="1"/>
  <c r="Q41" i="1" s="1"/>
  <c r="AB41" i="1"/>
  <c r="CP38" i="1"/>
  <c r="O38" i="1" s="1"/>
  <c r="GM38" i="1" s="1"/>
  <c r="GN38" i="1" s="1"/>
  <c r="CR38" i="1"/>
  <c r="Q38" i="1" s="1"/>
  <c r="AD51" i="1" s="1"/>
  <c r="AB38" i="1"/>
  <c r="EA51" i="1"/>
  <c r="DY51" i="1"/>
  <c r="CP29" i="1"/>
  <c r="O29" i="1" s="1"/>
  <c r="CY26" i="1"/>
  <c r="X26" i="1" s="1"/>
  <c r="GM26" i="1" s="1"/>
  <c r="GN26" i="1" s="1"/>
  <c r="CZ26" i="1"/>
  <c r="Y26" i="1" s="1"/>
  <c r="DH1826" i="3"/>
  <c r="DI1826" i="3"/>
  <c r="DF1826" i="3"/>
  <c r="DJ1826" i="3" s="1"/>
  <c r="DG1826" i="3"/>
  <c r="DF1823" i="3"/>
  <c r="DG1823" i="3"/>
  <c r="DH1823" i="3"/>
  <c r="DI1823" i="3"/>
  <c r="DJ1823" i="3" s="1"/>
  <c r="DF1811" i="3"/>
  <c r="DG1811" i="3"/>
  <c r="DJ1811" i="3" s="1"/>
  <c r="DH1811" i="3"/>
  <c r="DI1811" i="3"/>
  <c r="CP112" i="1"/>
  <c r="O112" i="1" s="1"/>
  <c r="CZ94" i="1"/>
  <c r="Y94" i="1" s="1"/>
  <c r="AD93" i="1"/>
  <c r="CR93" i="1" s="1"/>
  <c r="Q93" i="1" s="1"/>
  <c r="CP93" i="1" s="1"/>
  <c r="O93" i="1" s="1"/>
  <c r="EU51" i="1"/>
  <c r="GD33" i="1"/>
  <c r="EM51" i="1"/>
  <c r="FV33" i="1"/>
  <c r="ET51" i="1"/>
  <c r="AU51" i="1"/>
  <c r="CD33" i="1"/>
  <c r="CZ49" i="1"/>
  <c r="Y49" i="1" s="1"/>
  <c r="CY49" i="1"/>
  <c r="X49" i="1" s="1"/>
  <c r="CZ46" i="1"/>
  <c r="Y46" i="1" s="1"/>
  <c r="CY46" i="1"/>
  <c r="X46" i="1" s="1"/>
  <c r="CZ43" i="1"/>
  <c r="Y43" i="1" s="1"/>
  <c r="CY43" i="1"/>
  <c r="X43" i="1" s="1"/>
  <c r="CZ40" i="1"/>
  <c r="Y40" i="1" s="1"/>
  <c r="CY40" i="1"/>
  <c r="X40" i="1" s="1"/>
  <c r="CZ37" i="1"/>
  <c r="Y37" i="1" s="1"/>
  <c r="CY37" i="1"/>
  <c r="X37" i="1" s="1"/>
  <c r="AI51" i="1"/>
  <c r="CP36" i="1"/>
  <c r="O36" i="1" s="1"/>
  <c r="AC51" i="1"/>
  <c r="GM28" i="1"/>
  <c r="GN28" i="1" s="1"/>
  <c r="CY25" i="1"/>
  <c r="X25" i="1" s="1"/>
  <c r="CZ25" i="1"/>
  <c r="Y25" i="1" s="1"/>
  <c r="DG1813" i="3"/>
  <c r="DH1813" i="3"/>
  <c r="DI1813" i="3"/>
  <c r="DF1813" i="3"/>
  <c r="DJ1813" i="3" s="1"/>
  <c r="AB97" i="1"/>
  <c r="AB93" i="1"/>
  <c r="AB91" i="1"/>
  <c r="CR49" i="1"/>
  <c r="Q49" i="1" s="1"/>
  <c r="CP49" i="1" s="1"/>
  <c r="O49" i="1" s="1"/>
  <c r="GM49" i="1" s="1"/>
  <c r="GN49" i="1" s="1"/>
  <c r="AB49" i="1"/>
  <c r="CR46" i="1"/>
  <c r="Q46" i="1" s="1"/>
  <c r="CP46" i="1" s="1"/>
  <c r="O46" i="1" s="1"/>
  <c r="GM46" i="1" s="1"/>
  <c r="GN46" i="1" s="1"/>
  <c r="AB46" i="1"/>
  <c r="CR43" i="1"/>
  <c r="Q43" i="1" s="1"/>
  <c r="CP43" i="1" s="1"/>
  <c r="O43" i="1" s="1"/>
  <c r="GM43" i="1" s="1"/>
  <c r="GN43" i="1" s="1"/>
  <c r="AB43" i="1"/>
  <c r="CR40" i="1"/>
  <c r="Q40" i="1" s="1"/>
  <c r="CP40" i="1" s="1"/>
  <c r="O40" i="1" s="1"/>
  <c r="GM40" i="1" s="1"/>
  <c r="GN40" i="1" s="1"/>
  <c r="AB40" i="1"/>
  <c r="DU51" i="1"/>
  <c r="CR37" i="1"/>
  <c r="Q37" i="1" s="1"/>
  <c r="AB37" i="1"/>
  <c r="AJ33" i="1"/>
  <c r="W51" i="1"/>
  <c r="AH51" i="1"/>
  <c r="CP27" i="1"/>
  <c r="O27" i="1" s="1"/>
  <c r="GM27" i="1" s="1"/>
  <c r="GN27" i="1" s="1"/>
  <c r="DG1809" i="3"/>
  <c r="DH1809" i="3"/>
  <c r="DI1809" i="3"/>
  <c r="DJ1809" i="3" s="1"/>
  <c r="DF1809" i="3"/>
  <c r="EV116" i="1"/>
  <c r="CQ107" i="1"/>
  <c r="P107" i="1" s="1"/>
  <c r="CP107" i="1" s="1"/>
  <c r="O107" i="1" s="1"/>
  <c r="W99" i="1"/>
  <c r="ES51" i="1"/>
  <c r="GB33" i="1"/>
  <c r="CZ48" i="1"/>
  <c r="Y48" i="1" s="1"/>
  <c r="CY48" i="1"/>
  <c r="X48" i="1" s="1"/>
  <c r="CZ45" i="1"/>
  <c r="Y45" i="1" s="1"/>
  <c r="CY45" i="1"/>
  <c r="X45" i="1" s="1"/>
  <c r="CZ42" i="1"/>
  <c r="Y42" i="1" s="1"/>
  <c r="CY42" i="1"/>
  <c r="X42" i="1" s="1"/>
  <c r="CZ39" i="1"/>
  <c r="Y39" i="1" s="1"/>
  <c r="CY39" i="1"/>
  <c r="X39" i="1" s="1"/>
  <c r="AF51" i="1"/>
  <c r="CY36" i="1"/>
  <c r="X36" i="1" s="1"/>
  <c r="CZ36" i="1"/>
  <c r="Y36" i="1" s="1"/>
  <c r="AL51" i="1" s="1"/>
  <c r="AG51" i="1"/>
  <c r="CY29" i="1"/>
  <c r="X29" i="1" s="1"/>
  <c r="CZ29" i="1"/>
  <c r="Y29" i="1" s="1"/>
  <c r="CY24" i="1"/>
  <c r="X24" i="1" s="1"/>
  <c r="CZ24" i="1"/>
  <c r="Y24" i="1" s="1"/>
  <c r="DF1821" i="3"/>
  <c r="DJ1821" i="3" s="1"/>
  <c r="DG1821" i="3"/>
  <c r="DH1821" i="3"/>
  <c r="DI1821" i="3"/>
  <c r="DF1808" i="3"/>
  <c r="DJ1808" i="3" s="1"/>
  <c r="DG1808" i="3"/>
  <c r="DH1808" i="3"/>
  <c r="DI1808" i="3"/>
  <c r="FR33" i="1"/>
  <c r="CL33" i="1"/>
  <c r="BZ33" i="1"/>
  <c r="CQ24" i="1"/>
  <c r="P24" i="1" s="1"/>
  <c r="DH1825" i="3"/>
  <c r="CV1823" i="3"/>
  <c r="DH1822" i="3"/>
  <c r="CX1816" i="3"/>
  <c r="DH1815" i="3"/>
  <c r="DG1812" i="3"/>
  <c r="DJ1812" i="3" s="1"/>
  <c r="DG1778" i="3"/>
  <c r="DH1778" i="3"/>
  <c r="DI1778" i="3"/>
  <c r="DJ1778" i="3" s="1"/>
  <c r="DF1778" i="3"/>
  <c r="DF1769" i="3"/>
  <c r="DJ1769" i="3" s="1"/>
  <c r="DG1769" i="3"/>
  <c r="DH1769" i="3"/>
  <c r="DI1769" i="3"/>
  <c r="DF1741" i="3"/>
  <c r="DG1741" i="3"/>
  <c r="DH1741" i="3"/>
  <c r="DI1741" i="3"/>
  <c r="DJ1741" i="3" s="1"/>
  <c r="DG1736" i="3"/>
  <c r="DH1736" i="3"/>
  <c r="DI1736" i="3"/>
  <c r="DF1736" i="3"/>
  <c r="DJ1736" i="3" s="1"/>
  <c r="DF1709" i="3"/>
  <c r="DG1709" i="3"/>
  <c r="DH1709" i="3"/>
  <c r="DI1709" i="3"/>
  <c r="DJ1709" i="3" s="1"/>
  <c r="DG1698" i="3"/>
  <c r="DH1698" i="3"/>
  <c r="DI1698" i="3"/>
  <c r="DJ1698" i="3" s="1"/>
  <c r="DF1698" i="3"/>
  <c r="DF1696" i="3"/>
  <c r="DJ1696" i="3" s="1"/>
  <c r="DG1696" i="3"/>
  <c r="DH1696" i="3"/>
  <c r="DI1696" i="3"/>
  <c r="DG1639" i="3"/>
  <c r="DJ1639" i="3" s="1"/>
  <c r="DH1639" i="3"/>
  <c r="DI1639" i="3"/>
  <c r="DF1639" i="3"/>
  <c r="DI1626" i="3"/>
  <c r="DJ1626" i="3" s="1"/>
  <c r="DF1626" i="3"/>
  <c r="DG1626" i="3"/>
  <c r="DH1626" i="3"/>
  <c r="DG1610" i="3"/>
  <c r="DH1610" i="3"/>
  <c r="DI1610" i="3"/>
  <c r="DJ1610" i="3" s="1"/>
  <c r="DF1610" i="3"/>
  <c r="DG1587" i="3"/>
  <c r="DJ1587" i="3" s="1"/>
  <c r="DH1587" i="3"/>
  <c r="DI1587" i="3"/>
  <c r="DF1587" i="3"/>
  <c r="DG1584" i="3"/>
  <c r="DH1584" i="3"/>
  <c r="DI1584" i="3"/>
  <c r="DJ1584" i="3" s="1"/>
  <c r="DF1584" i="3"/>
  <c r="DG1580" i="3"/>
  <c r="DH1580" i="3"/>
  <c r="DI1580" i="3"/>
  <c r="DF1580" i="3"/>
  <c r="DJ1580" i="3" s="1"/>
  <c r="DG1568" i="3"/>
  <c r="DH1568" i="3"/>
  <c r="DI1568" i="3"/>
  <c r="DF1568" i="3"/>
  <c r="DJ1568" i="3" s="1"/>
  <c r="DG1547" i="3"/>
  <c r="DJ1547" i="3" s="1"/>
  <c r="DH1547" i="3"/>
  <c r="DI1547" i="3"/>
  <c r="DF1547" i="3"/>
  <c r="DF1528" i="3"/>
  <c r="DJ1528" i="3" s="1"/>
  <c r="DG1528" i="3"/>
  <c r="DH1528" i="3"/>
  <c r="DI1528" i="3"/>
  <c r="DF1510" i="3"/>
  <c r="DJ1510" i="3" s="1"/>
  <c r="DG1510" i="3"/>
  <c r="DH1510" i="3"/>
  <c r="DI1510" i="3"/>
  <c r="DF1507" i="3"/>
  <c r="DJ1507" i="3" s="1"/>
  <c r="DG1507" i="3"/>
  <c r="DH1507" i="3"/>
  <c r="DI1507" i="3"/>
  <c r="DF1504" i="3"/>
  <c r="DJ1504" i="3" s="1"/>
  <c r="DG1504" i="3"/>
  <c r="DH1504" i="3"/>
  <c r="DI1504" i="3"/>
  <c r="CI51" i="1"/>
  <c r="BD51" i="1"/>
  <c r="AB36" i="1"/>
  <c r="BY33" i="1"/>
  <c r="DG1825" i="3"/>
  <c r="DG1822" i="3"/>
  <c r="DI1820" i="3"/>
  <c r="DI1817" i="3"/>
  <c r="DG1815" i="3"/>
  <c r="DF1800" i="3"/>
  <c r="DJ1800" i="3" s="1"/>
  <c r="DG1800" i="3"/>
  <c r="DH1800" i="3"/>
  <c r="DI1800" i="3"/>
  <c r="DF1787" i="3"/>
  <c r="DJ1787" i="3" s="1"/>
  <c r="DG1787" i="3"/>
  <c r="DH1787" i="3"/>
  <c r="DI1787" i="3"/>
  <c r="DI1746" i="3"/>
  <c r="DF1746" i="3"/>
  <c r="DJ1746" i="3" s="1"/>
  <c r="DG1746" i="3"/>
  <c r="DH1746" i="3"/>
  <c r="DF1744" i="3"/>
  <c r="DG1744" i="3"/>
  <c r="DJ1744" i="3" s="1"/>
  <c r="DH1744" i="3"/>
  <c r="DI1744" i="3"/>
  <c r="DG1725" i="3"/>
  <c r="DJ1725" i="3" s="1"/>
  <c r="DH1725" i="3"/>
  <c r="DI1725" i="3"/>
  <c r="DF1725" i="3"/>
  <c r="DF1720" i="3"/>
  <c r="DJ1720" i="3" s="1"/>
  <c r="DG1720" i="3"/>
  <c r="DH1720" i="3"/>
  <c r="DI1720" i="3"/>
  <c r="DG1705" i="3"/>
  <c r="DJ1705" i="3" s="1"/>
  <c r="DH1705" i="3"/>
  <c r="DI1705" i="3"/>
  <c r="DF1705" i="3"/>
  <c r="DG1702" i="3"/>
  <c r="DH1702" i="3"/>
  <c r="DI1702" i="3"/>
  <c r="DF1702" i="3"/>
  <c r="DJ1702" i="3" s="1"/>
  <c r="DF1695" i="3"/>
  <c r="DJ1695" i="3" s="1"/>
  <c r="DG1695" i="3"/>
  <c r="DH1695" i="3"/>
  <c r="DI1695" i="3"/>
  <c r="DF1692" i="3"/>
  <c r="DG1692" i="3"/>
  <c r="DH1692" i="3"/>
  <c r="DI1692" i="3"/>
  <c r="DJ1692" i="3" s="1"/>
  <c r="DI1690" i="3"/>
  <c r="DF1690" i="3"/>
  <c r="DJ1690" i="3" s="1"/>
  <c r="DG1690" i="3"/>
  <c r="DH1690" i="3"/>
  <c r="DF1678" i="3"/>
  <c r="DJ1678" i="3" s="1"/>
  <c r="DG1678" i="3"/>
  <c r="DH1678" i="3"/>
  <c r="DI1678" i="3"/>
  <c r="DF1675" i="3"/>
  <c r="DJ1675" i="3" s="1"/>
  <c r="DG1675" i="3"/>
  <c r="DH1675" i="3"/>
  <c r="DI1675" i="3"/>
  <c r="DG1648" i="3"/>
  <c r="DH1648" i="3"/>
  <c r="DI1648" i="3"/>
  <c r="DF1648" i="3"/>
  <c r="DJ1648" i="3" s="1"/>
  <c r="DI1638" i="3"/>
  <c r="DJ1638" i="3" s="1"/>
  <c r="DF1638" i="3"/>
  <c r="DG1638" i="3"/>
  <c r="DH1638" i="3"/>
  <c r="DG1636" i="3"/>
  <c r="DH1636" i="3"/>
  <c r="DI1636" i="3"/>
  <c r="DF1636" i="3"/>
  <c r="DJ1636" i="3" s="1"/>
  <c r="DG1617" i="3"/>
  <c r="DJ1617" i="3" s="1"/>
  <c r="DH1617" i="3"/>
  <c r="DI1617" i="3"/>
  <c r="DF1617" i="3"/>
  <c r="DG1606" i="3"/>
  <c r="DJ1606" i="3" s="1"/>
  <c r="DH1606" i="3"/>
  <c r="DI1606" i="3"/>
  <c r="DF1606" i="3"/>
  <c r="DF1603" i="3"/>
  <c r="DG1603" i="3"/>
  <c r="DH1603" i="3"/>
  <c r="DI1603" i="3"/>
  <c r="DJ1603" i="3" s="1"/>
  <c r="DI1602" i="3"/>
  <c r="DF1602" i="3"/>
  <c r="DJ1602" i="3" s="1"/>
  <c r="DG1602" i="3"/>
  <c r="DH1602" i="3"/>
  <c r="DG1598" i="3"/>
  <c r="DJ1598" i="3" s="1"/>
  <c r="DH1598" i="3"/>
  <c r="DI1598" i="3"/>
  <c r="DF1598" i="3"/>
  <c r="DI1590" i="3"/>
  <c r="DF1590" i="3"/>
  <c r="DJ1590" i="3" s="1"/>
  <c r="DG1590" i="3"/>
  <c r="DH1590" i="3"/>
  <c r="DI1546" i="3"/>
  <c r="DJ1546" i="3" s="1"/>
  <c r="DF1546" i="3"/>
  <c r="DG1546" i="3"/>
  <c r="DH1546" i="3"/>
  <c r="DG1544" i="3"/>
  <c r="DH1544" i="3"/>
  <c r="DI1544" i="3"/>
  <c r="DF1544" i="3"/>
  <c r="DJ1544" i="3" s="1"/>
  <c r="DG1530" i="3"/>
  <c r="DH1530" i="3"/>
  <c r="DI1530" i="3"/>
  <c r="DJ1530" i="3" s="1"/>
  <c r="DF1530" i="3"/>
  <c r="DF1524" i="3"/>
  <c r="DG1524" i="3"/>
  <c r="DH1524" i="3"/>
  <c r="DI1524" i="3"/>
  <c r="DJ1524" i="3" s="1"/>
  <c r="DG1512" i="3"/>
  <c r="DH1512" i="3"/>
  <c r="DI1512" i="3"/>
  <c r="DJ1512" i="3" s="1"/>
  <c r="DF1512" i="3"/>
  <c r="DF1509" i="3"/>
  <c r="DG1509" i="3"/>
  <c r="DJ1509" i="3" s="1"/>
  <c r="DH1509" i="3"/>
  <c r="DI1509" i="3"/>
  <c r="DF1506" i="3"/>
  <c r="DG1506" i="3"/>
  <c r="DJ1506" i="3" s="1"/>
  <c r="DH1506" i="3"/>
  <c r="DI1506" i="3"/>
  <c r="DF1503" i="3"/>
  <c r="DG1503" i="3"/>
  <c r="DJ1503" i="3" s="1"/>
  <c r="DH1503" i="3"/>
  <c r="DI1503" i="3"/>
  <c r="DG1473" i="3"/>
  <c r="DJ1473" i="3" s="1"/>
  <c r="DH1473" i="3"/>
  <c r="DI1473" i="3"/>
  <c r="DF1473" i="3"/>
  <c r="BX33" i="1"/>
  <c r="DG1802" i="3"/>
  <c r="DH1802" i="3"/>
  <c r="DI1802" i="3"/>
  <c r="DJ1802" i="3" s="1"/>
  <c r="DF1802" i="3"/>
  <c r="DG1760" i="3"/>
  <c r="DH1760" i="3"/>
  <c r="DI1760" i="3"/>
  <c r="DF1760" i="3"/>
  <c r="DJ1760" i="3" s="1"/>
  <c r="DF1730" i="3"/>
  <c r="DG1730" i="3"/>
  <c r="DH1730" i="3"/>
  <c r="DI1730" i="3"/>
  <c r="DJ1730" i="3" s="1"/>
  <c r="DG1722" i="3"/>
  <c r="DH1722" i="3"/>
  <c r="DI1722" i="3"/>
  <c r="DJ1722" i="3" s="1"/>
  <c r="DF1722" i="3"/>
  <c r="DF1716" i="3"/>
  <c r="DG1716" i="3"/>
  <c r="DJ1716" i="3" s="1"/>
  <c r="DH1716" i="3"/>
  <c r="DI1716" i="3"/>
  <c r="DI1704" i="3"/>
  <c r="DJ1704" i="3" s="1"/>
  <c r="DF1704" i="3"/>
  <c r="DG1704" i="3"/>
  <c r="DH1704" i="3"/>
  <c r="DG1680" i="3"/>
  <c r="DH1680" i="3"/>
  <c r="DI1680" i="3"/>
  <c r="DJ1680" i="3" s="1"/>
  <c r="DF1680" i="3"/>
  <c r="DF1677" i="3"/>
  <c r="DG1677" i="3"/>
  <c r="DJ1677" i="3" s="1"/>
  <c r="DH1677" i="3"/>
  <c r="DI1677" i="3"/>
  <c r="DF1674" i="3"/>
  <c r="DG1674" i="3"/>
  <c r="DJ1674" i="3" s="1"/>
  <c r="DH1674" i="3"/>
  <c r="DI1674" i="3"/>
  <c r="DF1671" i="3"/>
  <c r="DG1671" i="3"/>
  <c r="DJ1671" i="3" s="1"/>
  <c r="DH1671" i="3"/>
  <c r="DI1671" i="3"/>
  <c r="DF1644" i="3"/>
  <c r="DJ1644" i="3" s="1"/>
  <c r="DG1644" i="3"/>
  <c r="DH1644" i="3"/>
  <c r="DI1644" i="3"/>
  <c r="DF1632" i="3"/>
  <c r="DJ1632" i="3" s="1"/>
  <c r="DG1632" i="3"/>
  <c r="DH1632" i="3"/>
  <c r="DI1632" i="3"/>
  <c r="DG1620" i="3"/>
  <c r="DH1620" i="3"/>
  <c r="DI1620" i="3"/>
  <c r="DJ1620" i="3" s="1"/>
  <c r="DF1620" i="3"/>
  <c r="DI1616" i="3"/>
  <c r="DJ1616" i="3" s="1"/>
  <c r="DF1616" i="3"/>
  <c r="DG1616" i="3"/>
  <c r="DH1616" i="3"/>
  <c r="DG1614" i="3"/>
  <c r="DH1614" i="3"/>
  <c r="DI1614" i="3"/>
  <c r="DF1614" i="3"/>
  <c r="DJ1614" i="3" s="1"/>
  <c r="DG1595" i="3"/>
  <c r="DJ1595" i="3" s="1"/>
  <c r="DH1595" i="3"/>
  <c r="DI1595" i="3"/>
  <c r="DF1595" i="3"/>
  <c r="DG1572" i="3"/>
  <c r="DH1572" i="3"/>
  <c r="DI1572" i="3"/>
  <c r="DJ1572" i="3" s="1"/>
  <c r="DF1572" i="3"/>
  <c r="DG1526" i="3"/>
  <c r="DJ1526" i="3" s="1"/>
  <c r="DH1526" i="3"/>
  <c r="DI1526" i="3"/>
  <c r="DF1526" i="3"/>
  <c r="DG1476" i="3"/>
  <c r="DH1476" i="3"/>
  <c r="DI1476" i="3"/>
  <c r="DJ1476" i="3" s="1"/>
  <c r="DF1476" i="3"/>
  <c r="DI1472" i="3"/>
  <c r="DJ1472" i="3" s="1"/>
  <c r="DF1472" i="3"/>
  <c r="DG1472" i="3"/>
  <c r="DH1472" i="3"/>
  <c r="DG1470" i="3"/>
  <c r="DH1470" i="3"/>
  <c r="DI1470" i="3"/>
  <c r="DF1470" i="3"/>
  <c r="DJ1470" i="3" s="1"/>
  <c r="CG51" i="1"/>
  <c r="CC33" i="1"/>
  <c r="AB29" i="1"/>
  <c r="AB28" i="1"/>
  <c r="AB27" i="1"/>
  <c r="AB26" i="1"/>
  <c r="AB25" i="1"/>
  <c r="DF1793" i="3"/>
  <c r="DG1793" i="3"/>
  <c r="DH1793" i="3"/>
  <c r="DI1793" i="3"/>
  <c r="DJ1793" i="3" s="1"/>
  <c r="DF1771" i="3"/>
  <c r="DG1771" i="3"/>
  <c r="DH1771" i="3"/>
  <c r="DI1771" i="3"/>
  <c r="DJ1771" i="3" s="1"/>
  <c r="DI1762" i="3"/>
  <c r="DJ1762" i="3" s="1"/>
  <c r="DF1762" i="3"/>
  <c r="DG1762" i="3"/>
  <c r="DH1762" i="3"/>
  <c r="DH1759" i="3"/>
  <c r="DI1759" i="3"/>
  <c r="DF1759" i="3"/>
  <c r="DJ1759" i="3" s="1"/>
  <c r="DG1759" i="3"/>
  <c r="DG1752" i="3"/>
  <c r="DH1752" i="3"/>
  <c r="DI1752" i="3"/>
  <c r="DJ1752" i="3" s="1"/>
  <c r="DF1752" i="3"/>
  <c r="DF1749" i="3"/>
  <c r="DJ1749" i="3" s="1"/>
  <c r="DG1749" i="3"/>
  <c r="DH1749" i="3"/>
  <c r="DI1749" i="3"/>
  <c r="DG1718" i="3"/>
  <c r="DJ1718" i="3" s="1"/>
  <c r="DH1718" i="3"/>
  <c r="DI1718" i="3"/>
  <c r="DF1718" i="3"/>
  <c r="DG1708" i="3"/>
  <c r="DH1708" i="3"/>
  <c r="DI1708" i="3"/>
  <c r="DJ1708" i="3" s="1"/>
  <c r="DF1708" i="3"/>
  <c r="DG1684" i="3"/>
  <c r="DH1684" i="3"/>
  <c r="DI1684" i="3"/>
  <c r="DF1684" i="3"/>
  <c r="DJ1684" i="3" s="1"/>
  <c r="DG1664" i="3"/>
  <c r="DH1664" i="3"/>
  <c r="DI1664" i="3"/>
  <c r="DJ1664" i="3" s="1"/>
  <c r="DF1664" i="3"/>
  <c r="DF1661" i="3"/>
  <c r="DG1661" i="3"/>
  <c r="DJ1661" i="3" s="1"/>
  <c r="DH1661" i="3"/>
  <c r="DI1661" i="3"/>
  <c r="DF1658" i="3"/>
  <c r="DG1658" i="3"/>
  <c r="DJ1658" i="3" s="1"/>
  <c r="DH1658" i="3"/>
  <c r="DI1658" i="3"/>
  <c r="DG1654" i="3"/>
  <c r="DJ1654" i="3" s="1"/>
  <c r="DH1654" i="3"/>
  <c r="DI1654" i="3"/>
  <c r="DF1654" i="3"/>
  <c r="DI1594" i="3"/>
  <c r="DJ1594" i="3" s="1"/>
  <c r="DF1594" i="3"/>
  <c r="DG1594" i="3"/>
  <c r="DH1594" i="3"/>
  <c r="DG1592" i="3"/>
  <c r="DH1592" i="3"/>
  <c r="DI1592" i="3"/>
  <c r="DF1592" i="3"/>
  <c r="DJ1592" i="3" s="1"/>
  <c r="DF1576" i="3"/>
  <c r="DG1576" i="3"/>
  <c r="DJ1576" i="3" s="1"/>
  <c r="DH1576" i="3"/>
  <c r="DI1576" i="3"/>
  <c r="DF1552" i="3"/>
  <c r="DJ1552" i="3" s="1"/>
  <c r="DG1552" i="3"/>
  <c r="DH1552" i="3"/>
  <c r="DI1552" i="3"/>
  <c r="DG1537" i="3"/>
  <c r="DJ1537" i="3" s="1"/>
  <c r="DH1537" i="3"/>
  <c r="DI1537" i="3"/>
  <c r="DF1537" i="3"/>
  <c r="DF1523" i="3"/>
  <c r="DG1523" i="3"/>
  <c r="DH1523" i="3"/>
  <c r="DI1523" i="3"/>
  <c r="DJ1523" i="3" s="1"/>
  <c r="DG1519" i="3"/>
  <c r="DJ1519" i="3" s="1"/>
  <c r="DH1519" i="3"/>
  <c r="DI1519" i="3"/>
  <c r="DF1519" i="3"/>
  <c r="DI1465" i="3"/>
  <c r="DF1465" i="3"/>
  <c r="DJ1465" i="3" s="1"/>
  <c r="DG1465" i="3"/>
  <c r="DH1465" i="3"/>
  <c r="DF1767" i="3"/>
  <c r="DJ1767" i="3" s="1"/>
  <c r="DG1767" i="3"/>
  <c r="DH1767" i="3"/>
  <c r="DI1767" i="3"/>
  <c r="DI1758" i="3"/>
  <c r="DF1758" i="3"/>
  <c r="DJ1758" i="3" s="1"/>
  <c r="DG1758" i="3"/>
  <c r="DH1758" i="3"/>
  <c r="DG1755" i="3"/>
  <c r="DJ1755" i="3" s="1"/>
  <c r="DH1755" i="3"/>
  <c r="DI1755" i="3"/>
  <c r="DF1755" i="3"/>
  <c r="DG1748" i="3"/>
  <c r="DH1748" i="3"/>
  <c r="DI1748" i="3"/>
  <c r="DF1748" i="3"/>
  <c r="DJ1748" i="3" s="1"/>
  <c r="DG1715" i="3"/>
  <c r="DJ1715" i="3" s="1"/>
  <c r="DH1715" i="3"/>
  <c r="DI1715" i="3"/>
  <c r="DF1715" i="3"/>
  <c r="DG1712" i="3"/>
  <c r="DH1712" i="3"/>
  <c r="DI1712" i="3"/>
  <c r="DF1712" i="3"/>
  <c r="DJ1712" i="3" s="1"/>
  <c r="DI1686" i="3"/>
  <c r="DJ1686" i="3" s="1"/>
  <c r="DF1686" i="3"/>
  <c r="DG1686" i="3"/>
  <c r="DH1686" i="3"/>
  <c r="DF1652" i="3"/>
  <c r="DJ1652" i="3" s="1"/>
  <c r="DG1652" i="3"/>
  <c r="DH1652" i="3"/>
  <c r="DI1652" i="3"/>
  <c r="DF1600" i="3"/>
  <c r="DJ1600" i="3" s="1"/>
  <c r="DG1600" i="3"/>
  <c r="DH1600" i="3"/>
  <c r="DI1600" i="3"/>
  <c r="DI1578" i="3"/>
  <c r="DF1578" i="3"/>
  <c r="DJ1578" i="3" s="1"/>
  <c r="DG1578" i="3"/>
  <c r="DH1578" i="3"/>
  <c r="DG1564" i="3"/>
  <c r="DJ1564" i="3" s="1"/>
  <c r="DH1564" i="3"/>
  <c r="DI1564" i="3"/>
  <c r="DF1564" i="3"/>
  <c r="DF1561" i="3"/>
  <c r="DG1561" i="3"/>
  <c r="DH1561" i="3"/>
  <c r="DI1561" i="3"/>
  <c r="DJ1561" i="3" s="1"/>
  <c r="DG1557" i="3"/>
  <c r="DJ1557" i="3" s="1"/>
  <c r="DH1557" i="3"/>
  <c r="DI1557" i="3"/>
  <c r="DF1557" i="3"/>
  <c r="DG1554" i="3"/>
  <c r="DH1554" i="3"/>
  <c r="DI1554" i="3"/>
  <c r="DJ1554" i="3" s="1"/>
  <c r="DF1554" i="3"/>
  <c r="DG1540" i="3"/>
  <c r="DH1540" i="3"/>
  <c r="DI1540" i="3"/>
  <c r="DJ1540" i="3" s="1"/>
  <c r="DF1540" i="3"/>
  <c r="DI1536" i="3"/>
  <c r="DJ1536" i="3" s="1"/>
  <c r="DF1536" i="3"/>
  <c r="DG1536" i="3"/>
  <c r="DH1536" i="3"/>
  <c r="DG1534" i="3"/>
  <c r="DH1534" i="3"/>
  <c r="DI1534" i="3"/>
  <c r="DF1534" i="3"/>
  <c r="DJ1534" i="3" s="1"/>
  <c r="DI1522" i="3"/>
  <c r="DF1522" i="3"/>
  <c r="DJ1522" i="3" s="1"/>
  <c r="DG1522" i="3"/>
  <c r="DH1522" i="3"/>
  <c r="DI1518" i="3"/>
  <c r="DJ1518" i="3" s="1"/>
  <c r="DF1518" i="3"/>
  <c r="DG1518" i="3"/>
  <c r="DH1518" i="3"/>
  <c r="DG1516" i="3"/>
  <c r="DH1516" i="3"/>
  <c r="DI1516" i="3"/>
  <c r="DF1516" i="3"/>
  <c r="DJ1516" i="3" s="1"/>
  <c r="DF1494" i="3"/>
  <c r="DJ1494" i="3" s="1"/>
  <c r="DG1494" i="3"/>
  <c r="DH1494" i="3"/>
  <c r="DI1494" i="3"/>
  <c r="DF1491" i="3"/>
  <c r="DJ1491" i="3" s="1"/>
  <c r="DG1491" i="3"/>
  <c r="DH1491" i="3"/>
  <c r="DI1491" i="3"/>
  <c r="DF1488" i="3"/>
  <c r="DJ1488" i="3" s="1"/>
  <c r="DG1488" i="3"/>
  <c r="DH1488" i="3"/>
  <c r="DI1488" i="3"/>
  <c r="DG1483" i="3"/>
  <c r="DJ1483" i="3" s="1"/>
  <c r="DH1483" i="3"/>
  <c r="DI1483" i="3"/>
  <c r="DF1483" i="3"/>
  <c r="DH1791" i="3"/>
  <c r="DI1791" i="3"/>
  <c r="DF1791" i="3"/>
  <c r="DG1791" i="3"/>
  <c r="DJ1791" i="3" s="1"/>
  <c r="DH1781" i="3"/>
  <c r="DI1781" i="3"/>
  <c r="DF1781" i="3"/>
  <c r="DJ1781" i="3" s="1"/>
  <c r="DG1781" i="3"/>
  <c r="DF1737" i="3"/>
  <c r="DJ1737" i="3" s="1"/>
  <c r="DG1737" i="3"/>
  <c r="DH1737" i="3"/>
  <c r="DI1737" i="3"/>
  <c r="DF1729" i="3"/>
  <c r="DG1729" i="3"/>
  <c r="DH1729" i="3"/>
  <c r="DI1729" i="3"/>
  <c r="DJ1729" i="3" s="1"/>
  <c r="DI1728" i="3"/>
  <c r="DF1728" i="3"/>
  <c r="DJ1728" i="3" s="1"/>
  <c r="DG1728" i="3"/>
  <c r="DH1728" i="3"/>
  <c r="DI1714" i="3"/>
  <c r="DJ1714" i="3" s="1"/>
  <c r="DF1714" i="3"/>
  <c r="DG1714" i="3"/>
  <c r="DH1714" i="3"/>
  <c r="DG1651" i="3"/>
  <c r="DH1651" i="3"/>
  <c r="DI1651" i="3"/>
  <c r="DF1651" i="3"/>
  <c r="DJ1651" i="3" s="1"/>
  <c r="DI1646" i="3"/>
  <c r="DF1646" i="3"/>
  <c r="DJ1646" i="3" s="1"/>
  <c r="DG1646" i="3"/>
  <c r="DH1646" i="3"/>
  <c r="DG1642" i="3"/>
  <c r="DJ1642" i="3" s="1"/>
  <c r="DH1642" i="3"/>
  <c r="DI1642" i="3"/>
  <c r="DF1642" i="3"/>
  <c r="DI1634" i="3"/>
  <c r="DF1634" i="3"/>
  <c r="DJ1634" i="3" s="1"/>
  <c r="DG1634" i="3"/>
  <c r="DH1634" i="3"/>
  <c r="DG1630" i="3"/>
  <c r="DJ1630" i="3" s="1"/>
  <c r="DH1630" i="3"/>
  <c r="DI1630" i="3"/>
  <c r="DF1630" i="3"/>
  <c r="DG1627" i="3"/>
  <c r="DJ1627" i="3" s="1"/>
  <c r="DH1627" i="3"/>
  <c r="DI1627" i="3"/>
  <c r="DF1627" i="3"/>
  <c r="DG1624" i="3"/>
  <c r="DH1624" i="3"/>
  <c r="DI1624" i="3"/>
  <c r="DF1624" i="3"/>
  <c r="DJ1624" i="3" s="1"/>
  <c r="DF1611" i="3"/>
  <c r="DG1611" i="3"/>
  <c r="DJ1611" i="3" s="1"/>
  <c r="DH1611" i="3"/>
  <c r="DI1611" i="3"/>
  <c r="DF1608" i="3"/>
  <c r="DJ1608" i="3" s="1"/>
  <c r="DG1608" i="3"/>
  <c r="DH1608" i="3"/>
  <c r="DI1608" i="3"/>
  <c r="DF1604" i="3"/>
  <c r="DG1604" i="3"/>
  <c r="DH1604" i="3"/>
  <c r="DI1604" i="3"/>
  <c r="DJ1604" i="3" s="1"/>
  <c r="DF1599" i="3"/>
  <c r="DJ1599" i="3" s="1"/>
  <c r="DG1599" i="3"/>
  <c r="DH1599" i="3"/>
  <c r="DI1599" i="3"/>
  <c r="DF1581" i="3"/>
  <c r="DJ1581" i="3" s="1"/>
  <c r="DG1581" i="3"/>
  <c r="DH1581" i="3"/>
  <c r="DI1581" i="3"/>
  <c r="DF1573" i="3"/>
  <c r="DG1573" i="3"/>
  <c r="DH1573" i="3"/>
  <c r="DI1573" i="3"/>
  <c r="DJ1573" i="3" s="1"/>
  <c r="DF1569" i="3"/>
  <c r="DJ1569" i="3" s="1"/>
  <c r="DG1569" i="3"/>
  <c r="DH1569" i="3"/>
  <c r="DI1569" i="3"/>
  <c r="DI1560" i="3"/>
  <c r="DF1560" i="3"/>
  <c r="DJ1560" i="3" s="1"/>
  <c r="DG1560" i="3"/>
  <c r="DH1560" i="3"/>
  <c r="DG1550" i="3"/>
  <c r="DJ1550" i="3" s="1"/>
  <c r="DH1550" i="3"/>
  <c r="DI1550" i="3"/>
  <c r="DF1550" i="3"/>
  <c r="DG1496" i="3"/>
  <c r="DH1496" i="3"/>
  <c r="DI1496" i="3"/>
  <c r="DJ1496" i="3" s="1"/>
  <c r="DF1496" i="3"/>
  <c r="DF1493" i="3"/>
  <c r="DG1493" i="3"/>
  <c r="DJ1493" i="3" s="1"/>
  <c r="DH1493" i="3"/>
  <c r="DI1493" i="3"/>
  <c r="DF1490" i="3"/>
  <c r="DG1490" i="3"/>
  <c r="DJ1490" i="3" s="1"/>
  <c r="DH1490" i="3"/>
  <c r="DI1490" i="3"/>
  <c r="DF1487" i="3"/>
  <c r="DG1487" i="3"/>
  <c r="DJ1487" i="3" s="1"/>
  <c r="DH1487" i="3"/>
  <c r="DI1487" i="3"/>
  <c r="DI1482" i="3"/>
  <c r="DJ1482" i="3" s="1"/>
  <c r="DF1482" i="3"/>
  <c r="DG1482" i="3"/>
  <c r="DH1482" i="3"/>
  <c r="DG1480" i="3"/>
  <c r="DH1480" i="3"/>
  <c r="DI1480" i="3"/>
  <c r="DF1480" i="3"/>
  <c r="DJ1480" i="3" s="1"/>
  <c r="DI1807" i="3"/>
  <c r="CX1805" i="3"/>
  <c r="DH1804" i="3"/>
  <c r="DG1801" i="3"/>
  <c r="CX1798" i="3"/>
  <c r="DH1797" i="3"/>
  <c r="CX1795" i="3"/>
  <c r="DH1794" i="3"/>
  <c r="CX1788" i="3"/>
  <c r="CX1785" i="3"/>
  <c r="DH1784" i="3"/>
  <c r="DI1783" i="3"/>
  <c r="DJ1783" i="3" s="1"/>
  <c r="DH1780" i="3"/>
  <c r="CX1774" i="3"/>
  <c r="CV1771" i="3"/>
  <c r="DH1770" i="3"/>
  <c r="CX1766" i="3"/>
  <c r="DH1765" i="3"/>
  <c r="CX1763" i="3"/>
  <c r="DI1761" i="3"/>
  <c r="DJ1761" i="3" s="1"/>
  <c r="DH1754" i="3"/>
  <c r="DG1751" i="3"/>
  <c r="DG1747" i="3"/>
  <c r="CW1744" i="3"/>
  <c r="DG1743" i="3"/>
  <c r="DJ1743" i="3" s="1"/>
  <c r="DG1735" i="3"/>
  <c r="DG1721" i="3"/>
  <c r="DH1717" i="3"/>
  <c r="DI1713" i="3"/>
  <c r="DJ1713" i="3" s="1"/>
  <c r="DG1711" i="3"/>
  <c r="DJ1711" i="3" s="1"/>
  <c r="DI1710" i="3"/>
  <c r="DI1707" i="3"/>
  <c r="DI1703" i="3"/>
  <c r="DJ1703" i="3" s="1"/>
  <c r="DG1701" i="3"/>
  <c r="DG1697" i="3"/>
  <c r="DI1689" i="3"/>
  <c r="DI1685" i="3"/>
  <c r="DJ1685" i="3" s="1"/>
  <c r="DG1683" i="3"/>
  <c r="DG1679" i="3"/>
  <c r="CW1677" i="3"/>
  <c r="DG1676" i="3"/>
  <c r="CW1674" i="3"/>
  <c r="DG1673" i="3"/>
  <c r="CW1671" i="3"/>
  <c r="DG1670" i="3"/>
  <c r="DJ1670" i="3" s="1"/>
  <c r="DI1669" i="3"/>
  <c r="DJ1669" i="3" s="1"/>
  <c r="DG1667" i="3"/>
  <c r="DG1663" i="3"/>
  <c r="CW1661" i="3"/>
  <c r="DG1660" i="3"/>
  <c r="CW1658" i="3"/>
  <c r="DG1657" i="3"/>
  <c r="DH1653" i="3"/>
  <c r="DG1650" i="3"/>
  <c r="DJ1650" i="3" s="1"/>
  <c r="DI1649" i="3"/>
  <c r="DJ1649" i="3" s="1"/>
  <c r="DG1647" i="3"/>
  <c r="DI1645" i="3"/>
  <c r="DH1641" i="3"/>
  <c r="DI1637" i="3"/>
  <c r="DJ1637" i="3" s="1"/>
  <c r="DG1635" i="3"/>
  <c r="DI1633" i="3"/>
  <c r="DH1629" i="3"/>
  <c r="DI1625" i="3"/>
  <c r="DJ1625" i="3" s="1"/>
  <c r="DG1623" i="3"/>
  <c r="DJ1623" i="3" s="1"/>
  <c r="DI1622" i="3"/>
  <c r="DI1619" i="3"/>
  <c r="DI1615" i="3"/>
  <c r="DJ1615" i="3" s="1"/>
  <c r="DG1613" i="3"/>
  <c r="DH1612" i="3"/>
  <c r="DG1609" i="3"/>
  <c r="DH1605" i="3"/>
  <c r="CV1603" i="3"/>
  <c r="DI1601" i="3"/>
  <c r="DH1597" i="3"/>
  <c r="DI1593" i="3"/>
  <c r="DJ1593" i="3" s="1"/>
  <c r="DG1591" i="3"/>
  <c r="DI1589" i="3"/>
  <c r="DH1586" i="3"/>
  <c r="DG1583" i="3"/>
  <c r="DG1579" i="3"/>
  <c r="DI1577" i="3"/>
  <c r="CW1576" i="3"/>
  <c r="DG1575" i="3"/>
  <c r="DJ1575" i="3" s="1"/>
  <c r="DI1574" i="3"/>
  <c r="DI1571" i="3"/>
  <c r="DG1567" i="3"/>
  <c r="DH1566" i="3"/>
  <c r="DH1563" i="3"/>
  <c r="CV1561" i="3"/>
  <c r="DI1559" i="3"/>
  <c r="DH1556" i="3"/>
  <c r="DG1553" i="3"/>
  <c r="DH1549" i="3"/>
  <c r="DI1545" i="3"/>
  <c r="DJ1545" i="3" s="1"/>
  <c r="DG1543" i="3"/>
  <c r="DJ1543" i="3" s="1"/>
  <c r="DI1542" i="3"/>
  <c r="DI1539" i="3"/>
  <c r="DI1535" i="3"/>
  <c r="DJ1535" i="3" s="1"/>
  <c r="DG1533" i="3"/>
  <c r="DH1532" i="3"/>
  <c r="DG1529" i="3"/>
  <c r="DH1525" i="3"/>
  <c r="CV1523" i="3"/>
  <c r="DI1521" i="3"/>
  <c r="DI1517" i="3"/>
  <c r="DJ1517" i="3" s="1"/>
  <c r="DG1515" i="3"/>
  <c r="DH1514" i="3"/>
  <c r="DG1511" i="3"/>
  <c r="CW1509" i="3"/>
  <c r="DG1508" i="3"/>
  <c r="CW1506" i="3"/>
  <c r="DG1505" i="3"/>
  <c r="CW1503" i="3"/>
  <c r="DG1502" i="3"/>
  <c r="DJ1502" i="3" s="1"/>
  <c r="DI1501" i="3"/>
  <c r="DJ1501" i="3" s="1"/>
  <c r="DG1499" i="3"/>
  <c r="DH1498" i="3"/>
  <c r="DG1495" i="3"/>
  <c r="CW1493" i="3"/>
  <c r="DG1492" i="3"/>
  <c r="CW1490" i="3"/>
  <c r="DG1489" i="3"/>
  <c r="CW1487" i="3"/>
  <c r="DG1486" i="3"/>
  <c r="DH1485" i="3"/>
  <c r="DI1481" i="3"/>
  <c r="DJ1481" i="3" s="1"/>
  <c r="DG1479" i="3"/>
  <c r="DJ1479" i="3" s="1"/>
  <c r="DI1478" i="3"/>
  <c r="DI1475" i="3"/>
  <c r="DI1471" i="3"/>
  <c r="DJ1471" i="3" s="1"/>
  <c r="DG1469" i="3"/>
  <c r="DH1468" i="3"/>
  <c r="DG1466" i="3"/>
  <c r="DI1464" i="3"/>
  <c r="DH1460" i="3"/>
  <c r="DI1460" i="3"/>
  <c r="DF1460" i="3"/>
  <c r="DJ1460" i="3" s="1"/>
  <c r="DG1460" i="3"/>
  <c r="DF1450" i="3"/>
  <c r="DJ1450" i="3" s="1"/>
  <c r="DG1450" i="3"/>
  <c r="DH1450" i="3"/>
  <c r="DF1434" i="3"/>
  <c r="DG1434" i="3"/>
  <c r="DH1434" i="3"/>
  <c r="DI1434" i="3"/>
  <c r="DJ1434" i="3" s="1"/>
  <c r="DG1423" i="3"/>
  <c r="DH1423" i="3"/>
  <c r="DI1423" i="3"/>
  <c r="DJ1423" i="3" s="1"/>
  <c r="DF1423" i="3"/>
  <c r="DF1409" i="3"/>
  <c r="DG1409" i="3"/>
  <c r="DJ1409" i="3" s="1"/>
  <c r="DH1409" i="3"/>
  <c r="DI1409" i="3"/>
  <c r="DG1393" i="3"/>
  <c r="DH1393" i="3"/>
  <c r="DI1393" i="3"/>
  <c r="DF1393" i="3"/>
  <c r="DJ1393" i="3" s="1"/>
  <c r="DF1382" i="3"/>
  <c r="DJ1382" i="3" s="1"/>
  <c r="DG1382" i="3"/>
  <c r="DH1382" i="3"/>
  <c r="DI1382" i="3"/>
  <c r="DG1367" i="3"/>
  <c r="DH1367" i="3"/>
  <c r="DI1367" i="3"/>
  <c r="DJ1367" i="3" s="1"/>
  <c r="DF1367" i="3"/>
  <c r="DF1366" i="3"/>
  <c r="DJ1366" i="3" s="1"/>
  <c r="DG1366" i="3"/>
  <c r="DH1366" i="3"/>
  <c r="DI1366" i="3"/>
  <c r="DF1294" i="3"/>
  <c r="DG1294" i="3"/>
  <c r="DH1294" i="3"/>
  <c r="DI1294" i="3"/>
  <c r="DJ1294" i="3" s="1"/>
  <c r="DG1259" i="3"/>
  <c r="DJ1259" i="3" s="1"/>
  <c r="DH1259" i="3"/>
  <c r="DI1259" i="3"/>
  <c r="DF1259" i="3"/>
  <c r="DF1256" i="3"/>
  <c r="DG1256" i="3"/>
  <c r="DH1256" i="3"/>
  <c r="DI1256" i="3"/>
  <c r="DJ1256" i="3" s="1"/>
  <c r="DG1221" i="3"/>
  <c r="DJ1221" i="3" s="1"/>
  <c r="DH1221" i="3"/>
  <c r="DI1221" i="3"/>
  <c r="DF1221" i="3"/>
  <c r="DG1804" i="3"/>
  <c r="DJ1804" i="3" s="1"/>
  <c r="DG1797" i="3"/>
  <c r="DJ1797" i="3" s="1"/>
  <c r="DG1794" i="3"/>
  <c r="DI1786" i="3"/>
  <c r="DG1784" i="3"/>
  <c r="DG1780" i="3"/>
  <c r="DJ1780" i="3" s="1"/>
  <c r="DI1779" i="3"/>
  <c r="CX1777" i="3"/>
  <c r="DI1776" i="3"/>
  <c r="DI1772" i="3"/>
  <c r="DJ1772" i="3" s="1"/>
  <c r="DG1770" i="3"/>
  <c r="DG1765" i="3"/>
  <c r="DJ1765" i="3" s="1"/>
  <c r="DH1761" i="3"/>
  <c r="DI1459" i="3"/>
  <c r="DG1459" i="3"/>
  <c r="DH1459" i="3"/>
  <c r="DI1451" i="3"/>
  <c r="DJ1451" i="3" s="1"/>
  <c r="DG1451" i="3"/>
  <c r="DH1451" i="3"/>
  <c r="DF1446" i="3"/>
  <c r="DJ1446" i="3" s="1"/>
  <c r="DH1446" i="3"/>
  <c r="DI1446" i="3"/>
  <c r="DF1441" i="3"/>
  <c r="DG1441" i="3"/>
  <c r="DJ1441" i="3" s="1"/>
  <c r="DH1441" i="3"/>
  <c r="DI1441" i="3"/>
  <c r="DF1414" i="3"/>
  <c r="DJ1414" i="3" s="1"/>
  <c r="DG1414" i="3"/>
  <c r="DH1414" i="3"/>
  <c r="DI1414" i="3"/>
  <c r="DF1412" i="3"/>
  <c r="DG1412" i="3"/>
  <c r="DJ1412" i="3" s="1"/>
  <c r="DH1412" i="3"/>
  <c r="DI1412" i="3"/>
  <c r="DH1408" i="3"/>
  <c r="DI1408" i="3"/>
  <c r="DJ1408" i="3" s="1"/>
  <c r="DF1408" i="3"/>
  <c r="DG1408" i="3"/>
  <c r="DF1402" i="3"/>
  <c r="DG1402" i="3"/>
  <c r="DJ1402" i="3" s="1"/>
  <c r="DH1402" i="3"/>
  <c r="DI1402" i="3"/>
  <c r="DG1397" i="3"/>
  <c r="DH1397" i="3"/>
  <c r="DI1397" i="3"/>
  <c r="DJ1397" i="3" s="1"/>
  <c r="DF1397" i="3"/>
  <c r="DH1392" i="3"/>
  <c r="DI1392" i="3"/>
  <c r="DF1392" i="3"/>
  <c r="DJ1392" i="3" s="1"/>
  <c r="DG1392" i="3"/>
  <c r="DG1381" i="3"/>
  <c r="DH1381" i="3"/>
  <c r="DI1381" i="3"/>
  <c r="DF1381" i="3"/>
  <c r="DJ1381" i="3" s="1"/>
  <c r="DH1336" i="3"/>
  <c r="DI1336" i="3"/>
  <c r="DF1336" i="3"/>
  <c r="DJ1336" i="3" s="1"/>
  <c r="DG1336" i="3"/>
  <c r="DG1309" i="3"/>
  <c r="DH1309" i="3"/>
  <c r="DI1309" i="3"/>
  <c r="DJ1309" i="3" s="1"/>
  <c r="DF1309" i="3"/>
  <c r="DF1290" i="3"/>
  <c r="DG1290" i="3"/>
  <c r="DJ1290" i="3" s="1"/>
  <c r="DH1290" i="3"/>
  <c r="DI1290" i="3"/>
  <c r="DF1246" i="3"/>
  <c r="DG1246" i="3"/>
  <c r="DH1246" i="3"/>
  <c r="DI1246" i="3"/>
  <c r="DJ1246" i="3" s="1"/>
  <c r="DF1228" i="3"/>
  <c r="DG1228" i="3"/>
  <c r="DH1228" i="3"/>
  <c r="DI1228" i="3"/>
  <c r="DJ1228" i="3" s="1"/>
  <c r="DG1215" i="3"/>
  <c r="DH1215" i="3"/>
  <c r="DI1215" i="3"/>
  <c r="DJ1215" i="3" s="1"/>
  <c r="DF1215" i="3"/>
  <c r="DH1776" i="3"/>
  <c r="CX1773" i="3"/>
  <c r="DI1691" i="3"/>
  <c r="DJ1691" i="3" s="1"/>
  <c r="DF1459" i="3"/>
  <c r="DJ1459" i="3" s="1"/>
  <c r="DF1457" i="3"/>
  <c r="DJ1457" i="3" s="1"/>
  <c r="DG1457" i="3"/>
  <c r="DI1457" i="3"/>
  <c r="DG1449" i="3"/>
  <c r="DH1449" i="3"/>
  <c r="DI1449" i="3"/>
  <c r="DF1449" i="3"/>
  <c r="DJ1449" i="3" s="1"/>
  <c r="DG1446" i="3"/>
  <c r="DF1444" i="3"/>
  <c r="DG1444" i="3"/>
  <c r="DJ1444" i="3" s="1"/>
  <c r="DH1444" i="3"/>
  <c r="DH1440" i="3"/>
  <c r="DI1440" i="3"/>
  <c r="DJ1440" i="3" s="1"/>
  <c r="DF1440" i="3"/>
  <c r="DG1440" i="3"/>
  <c r="DF1438" i="3"/>
  <c r="DJ1438" i="3" s="1"/>
  <c r="DG1438" i="3"/>
  <c r="DH1438" i="3"/>
  <c r="DI1438" i="3"/>
  <c r="DF1418" i="3"/>
  <c r="DG1418" i="3"/>
  <c r="DH1418" i="3"/>
  <c r="DI1418" i="3"/>
  <c r="DJ1418" i="3" s="1"/>
  <c r="DG1405" i="3"/>
  <c r="DH1405" i="3"/>
  <c r="DI1405" i="3"/>
  <c r="DF1405" i="3"/>
  <c r="DJ1405" i="3" s="1"/>
  <c r="DF1401" i="3"/>
  <c r="DG1401" i="3"/>
  <c r="DJ1401" i="3" s="1"/>
  <c r="DH1401" i="3"/>
  <c r="DI1401" i="3"/>
  <c r="DF1369" i="3"/>
  <c r="DG1369" i="3"/>
  <c r="DJ1369" i="3" s="1"/>
  <c r="DH1369" i="3"/>
  <c r="DI1369" i="3"/>
  <c r="DF1351" i="3"/>
  <c r="DG1351" i="3"/>
  <c r="DJ1351" i="3" s="1"/>
  <c r="DH1351" i="3"/>
  <c r="DI1351" i="3"/>
  <c r="DF1344" i="3"/>
  <c r="DG1344" i="3"/>
  <c r="DH1344" i="3"/>
  <c r="DI1344" i="3"/>
  <c r="DJ1344" i="3" s="1"/>
  <c r="DG1313" i="3"/>
  <c r="DH1313" i="3"/>
  <c r="DI1313" i="3"/>
  <c r="DF1313" i="3"/>
  <c r="DJ1313" i="3" s="1"/>
  <c r="DG1306" i="3"/>
  <c r="DH1306" i="3"/>
  <c r="DI1306" i="3"/>
  <c r="DJ1306" i="3" s="1"/>
  <c r="DF1306" i="3"/>
  <c r="DG1297" i="3"/>
  <c r="DH1297" i="3"/>
  <c r="DI1297" i="3"/>
  <c r="DF1297" i="3"/>
  <c r="DJ1297" i="3" s="1"/>
  <c r="DF1276" i="3"/>
  <c r="DG1276" i="3"/>
  <c r="DH1276" i="3"/>
  <c r="DI1276" i="3"/>
  <c r="DJ1276" i="3" s="1"/>
  <c r="DF1250" i="3"/>
  <c r="DJ1250" i="3" s="1"/>
  <c r="DG1250" i="3"/>
  <c r="DH1250" i="3"/>
  <c r="DI1250" i="3"/>
  <c r="DF1242" i="3"/>
  <c r="DG1242" i="3"/>
  <c r="DJ1242" i="3" s="1"/>
  <c r="DH1242" i="3"/>
  <c r="DI1242" i="3"/>
  <c r="DF1232" i="3"/>
  <c r="DJ1232" i="3" s="1"/>
  <c r="DG1232" i="3"/>
  <c r="DH1232" i="3"/>
  <c r="DI1232" i="3"/>
  <c r="DH1799" i="3"/>
  <c r="CX1790" i="3"/>
  <c r="DI1740" i="3"/>
  <c r="DJ1740" i="3" s="1"/>
  <c r="DI1732" i="3"/>
  <c r="DF1462" i="3"/>
  <c r="DJ1462" i="3" s="1"/>
  <c r="DG1462" i="3"/>
  <c r="DH1462" i="3"/>
  <c r="DH1448" i="3"/>
  <c r="DI1448" i="3"/>
  <c r="DF1448" i="3"/>
  <c r="DJ1448" i="3" s="1"/>
  <c r="DG1448" i="3"/>
  <c r="DF1424" i="3"/>
  <c r="DG1424" i="3"/>
  <c r="DH1424" i="3"/>
  <c r="DI1424" i="3"/>
  <c r="DJ1424" i="3" s="1"/>
  <c r="DH1404" i="3"/>
  <c r="DI1404" i="3"/>
  <c r="DF1404" i="3"/>
  <c r="DJ1404" i="3" s="1"/>
  <c r="DG1404" i="3"/>
  <c r="DF1376" i="3"/>
  <c r="DG1376" i="3"/>
  <c r="DH1376" i="3"/>
  <c r="DI1376" i="3"/>
  <c r="DJ1376" i="3" s="1"/>
  <c r="DF1371" i="3"/>
  <c r="DG1371" i="3"/>
  <c r="DJ1371" i="3" s="1"/>
  <c r="DH1371" i="3"/>
  <c r="DI1371" i="3"/>
  <c r="DF1368" i="3"/>
  <c r="DG1368" i="3"/>
  <c r="DH1368" i="3"/>
  <c r="DI1368" i="3"/>
  <c r="DJ1368" i="3" s="1"/>
  <c r="DH1350" i="3"/>
  <c r="DI1350" i="3"/>
  <c r="DJ1350" i="3" s="1"/>
  <c r="DF1350" i="3"/>
  <c r="DG1350" i="3"/>
  <c r="DF1348" i="3"/>
  <c r="DJ1348" i="3" s="1"/>
  <c r="DG1348" i="3"/>
  <c r="DH1348" i="3"/>
  <c r="DI1348" i="3"/>
  <c r="DF1340" i="3"/>
  <c r="DG1340" i="3"/>
  <c r="DJ1340" i="3" s="1"/>
  <c r="DH1340" i="3"/>
  <c r="DI1340" i="3"/>
  <c r="DG1325" i="3"/>
  <c r="DH1325" i="3"/>
  <c r="DI1325" i="3"/>
  <c r="DJ1325" i="3" s="1"/>
  <c r="DF1325" i="3"/>
  <c r="DG1303" i="3"/>
  <c r="DH1303" i="3"/>
  <c r="DI1303" i="3"/>
  <c r="DJ1303" i="3" s="1"/>
  <c r="DF1303" i="3"/>
  <c r="DG1300" i="3"/>
  <c r="DJ1300" i="3" s="1"/>
  <c r="DH1300" i="3"/>
  <c r="DI1300" i="3"/>
  <c r="DF1300" i="3"/>
  <c r="DG1293" i="3"/>
  <c r="DH1293" i="3"/>
  <c r="DI1293" i="3"/>
  <c r="DJ1293" i="3" s="1"/>
  <c r="DF1293" i="3"/>
  <c r="DF1280" i="3"/>
  <c r="DJ1280" i="3" s="1"/>
  <c r="DG1280" i="3"/>
  <c r="DH1280" i="3"/>
  <c r="DI1280" i="3"/>
  <c r="DF1272" i="3"/>
  <c r="DG1272" i="3"/>
  <c r="DJ1272" i="3" s="1"/>
  <c r="DH1272" i="3"/>
  <c r="DI1272" i="3"/>
  <c r="DG1262" i="3"/>
  <c r="DJ1262" i="3" s="1"/>
  <c r="DH1262" i="3"/>
  <c r="DI1262" i="3"/>
  <c r="DF1262" i="3"/>
  <c r="DG1249" i="3"/>
  <c r="DH1249" i="3"/>
  <c r="DI1249" i="3"/>
  <c r="DF1249" i="3"/>
  <c r="DJ1249" i="3" s="1"/>
  <c r="DG1231" i="3"/>
  <c r="DH1231" i="3"/>
  <c r="DI1231" i="3"/>
  <c r="DF1231" i="3"/>
  <c r="DJ1231" i="3" s="1"/>
  <c r="CX1756" i="3"/>
  <c r="CX1753" i="3"/>
  <c r="DI1751" i="3"/>
  <c r="DJ1751" i="3" s="1"/>
  <c r="DI1747" i="3"/>
  <c r="DI1743" i="3"/>
  <c r="DH1740" i="3"/>
  <c r="DI1735" i="3"/>
  <c r="CX1733" i="3"/>
  <c r="DH1732" i="3"/>
  <c r="DI1721" i="3"/>
  <c r="DJ1721" i="3" s="1"/>
  <c r="DI1711" i="3"/>
  <c r="DI1701" i="3"/>
  <c r="CX1699" i="3"/>
  <c r="DI1697" i="3"/>
  <c r="DJ1697" i="3" s="1"/>
  <c r="DH1694" i="3"/>
  <c r="CX1688" i="3"/>
  <c r="DH1687" i="3"/>
  <c r="DI1683" i="3"/>
  <c r="CX1681" i="3"/>
  <c r="DI1679" i="3"/>
  <c r="DJ1679" i="3" s="1"/>
  <c r="DI1676" i="3"/>
  <c r="DJ1676" i="3" s="1"/>
  <c r="DI1673" i="3"/>
  <c r="DJ1673" i="3" s="1"/>
  <c r="DI1670" i="3"/>
  <c r="CX1668" i="3"/>
  <c r="DI1667" i="3"/>
  <c r="CX1665" i="3"/>
  <c r="DI1663" i="3"/>
  <c r="DJ1663" i="3" s="1"/>
  <c r="DI1660" i="3"/>
  <c r="DJ1660" i="3" s="1"/>
  <c r="DI1657" i="3"/>
  <c r="DJ1657" i="3" s="1"/>
  <c r="DI1650" i="3"/>
  <c r="DI1647" i="3"/>
  <c r="DI1635" i="3"/>
  <c r="DI1623" i="3"/>
  <c r="CX1618" i="3"/>
  <c r="DI1613" i="3"/>
  <c r="DI1609" i="3"/>
  <c r="DJ1609" i="3" s="1"/>
  <c r="DI1591" i="3"/>
  <c r="DI1583" i="3"/>
  <c r="DJ1583" i="3" s="1"/>
  <c r="DI1579" i="3"/>
  <c r="DI1575" i="3"/>
  <c r="DI1567" i="3"/>
  <c r="DI1553" i="3"/>
  <c r="DJ1553" i="3" s="1"/>
  <c r="DI1543" i="3"/>
  <c r="DI1533" i="3"/>
  <c r="DI1529" i="3"/>
  <c r="DJ1529" i="3" s="1"/>
  <c r="DI1515" i="3"/>
  <c r="DI1511" i="3"/>
  <c r="DJ1511" i="3" s="1"/>
  <c r="DI1508" i="3"/>
  <c r="DJ1508" i="3" s="1"/>
  <c r="DI1505" i="3"/>
  <c r="DJ1505" i="3" s="1"/>
  <c r="DI1502" i="3"/>
  <c r="CX1500" i="3"/>
  <c r="DI1499" i="3"/>
  <c r="DI1495" i="3"/>
  <c r="DJ1495" i="3" s="1"/>
  <c r="DI1492" i="3"/>
  <c r="DJ1492" i="3" s="1"/>
  <c r="DI1489" i="3"/>
  <c r="DJ1489" i="3" s="1"/>
  <c r="DI1486" i="3"/>
  <c r="DJ1486" i="3" s="1"/>
  <c r="DI1479" i="3"/>
  <c r="DI1469" i="3"/>
  <c r="CX1467" i="3"/>
  <c r="DI1466" i="3"/>
  <c r="DI1462" i="3"/>
  <c r="DF1456" i="3"/>
  <c r="DG1456" i="3"/>
  <c r="DJ1456" i="3" s="1"/>
  <c r="DH1456" i="3"/>
  <c r="DF1453" i="3"/>
  <c r="DG1453" i="3"/>
  <c r="DJ1453" i="3" s="1"/>
  <c r="DH1453" i="3"/>
  <c r="DF1431" i="3"/>
  <c r="DG1431" i="3"/>
  <c r="DJ1431" i="3" s="1"/>
  <c r="DH1431" i="3"/>
  <c r="DI1431" i="3"/>
  <c r="DH1430" i="3"/>
  <c r="DI1430" i="3"/>
  <c r="DJ1430" i="3" s="1"/>
  <c r="DF1430" i="3"/>
  <c r="DG1430" i="3"/>
  <c r="DF1428" i="3"/>
  <c r="DJ1428" i="3" s="1"/>
  <c r="DG1428" i="3"/>
  <c r="DH1428" i="3"/>
  <c r="DI1428" i="3"/>
  <c r="DF1420" i="3"/>
  <c r="DG1420" i="3"/>
  <c r="DJ1420" i="3" s="1"/>
  <c r="DH1420" i="3"/>
  <c r="DI1420" i="3"/>
  <c r="DH1416" i="3"/>
  <c r="DI1416" i="3"/>
  <c r="DF1416" i="3"/>
  <c r="DJ1416" i="3" s="1"/>
  <c r="DG1416" i="3"/>
  <c r="DF1361" i="3"/>
  <c r="DG1361" i="3"/>
  <c r="DJ1361" i="3" s="1"/>
  <c r="DH1361" i="3"/>
  <c r="DI1361" i="3"/>
  <c r="DG1347" i="3"/>
  <c r="DH1347" i="3"/>
  <c r="DI1347" i="3"/>
  <c r="DF1347" i="3"/>
  <c r="DJ1347" i="3" s="1"/>
  <c r="DF1333" i="3"/>
  <c r="DG1333" i="3"/>
  <c r="DJ1333" i="3" s="1"/>
  <c r="DH1333" i="3"/>
  <c r="DI1333" i="3"/>
  <c r="DG1322" i="3"/>
  <c r="DH1322" i="3"/>
  <c r="DI1322" i="3"/>
  <c r="DJ1322" i="3" s="1"/>
  <c r="DF1322" i="3"/>
  <c r="DG1279" i="3"/>
  <c r="DH1279" i="3"/>
  <c r="DI1279" i="3"/>
  <c r="DF1279" i="3"/>
  <c r="DJ1279" i="3" s="1"/>
  <c r="DG1265" i="3"/>
  <c r="DH1265" i="3"/>
  <c r="DI1265" i="3"/>
  <c r="DJ1265" i="3" s="1"/>
  <c r="DF1265" i="3"/>
  <c r="DF1260" i="3"/>
  <c r="DJ1260" i="3" s="1"/>
  <c r="DG1260" i="3"/>
  <c r="DH1260" i="3"/>
  <c r="DI1260" i="3"/>
  <c r="DF1253" i="3"/>
  <c r="DG1253" i="3"/>
  <c r="DJ1253" i="3" s="1"/>
  <c r="DH1253" i="3"/>
  <c r="DI1253" i="3"/>
  <c r="DG1245" i="3"/>
  <c r="DH1245" i="3"/>
  <c r="DI1245" i="3"/>
  <c r="DJ1245" i="3" s="1"/>
  <c r="DF1245" i="3"/>
  <c r="DG1227" i="3"/>
  <c r="DH1227" i="3"/>
  <c r="DI1227" i="3"/>
  <c r="DJ1227" i="3" s="1"/>
  <c r="DF1227" i="3"/>
  <c r="DG1224" i="3"/>
  <c r="DJ1224" i="3" s="1"/>
  <c r="DH1224" i="3"/>
  <c r="DI1224" i="3"/>
  <c r="DF1224" i="3"/>
  <c r="DF1222" i="3"/>
  <c r="DJ1222" i="3" s="1"/>
  <c r="DG1222" i="3"/>
  <c r="DH1222" i="3"/>
  <c r="DI1222" i="3"/>
  <c r="DG1461" i="3"/>
  <c r="DH1461" i="3"/>
  <c r="DI1461" i="3"/>
  <c r="DF1461" i="3"/>
  <c r="DJ1461" i="3" s="1"/>
  <c r="DH1452" i="3"/>
  <c r="DI1452" i="3"/>
  <c r="DJ1452" i="3" s="1"/>
  <c r="DF1452" i="3"/>
  <c r="DG1452" i="3"/>
  <c r="DI1447" i="3"/>
  <c r="DG1447" i="3"/>
  <c r="DH1447" i="3"/>
  <c r="DG1427" i="3"/>
  <c r="DH1427" i="3"/>
  <c r="DI1427" i="3"/>
  <c r="DF1427" i="3"/>
  <c r="DJ1427" i="3" s="1"/>
  <c r="DF1395" i="3"/>
  <c r="DJ1395" i="3" s="1"/>
  <c r="DG1395" i="3"/>
  <c r="DH1395" i="3"/>
  <c r="DI1395" i="3"/>
  <c r="DF1386" i="3"/>
  <c r="DG1386" i="3"/>
  <c r="DH1386" i="3"/>
  <c r="DI1386" i="3"/>
  <c r="DJ1386" i="3" s="1"/>
  <c r="DF1378" i="3"/>
  <c r="DG1378" i="3"/>
  <c r="DJ1378" i="3" s="1"/>
  <c r="DH1378" i="3"/>
  <c r="DI1378" i="3"/>
  <c r="DH1374" i="3"/>
  <c r="DI1374" i="3"/>
  <c r="DF1374" i="3"/>
  <c r="DJ1374" i="3" s="1"/>
  <c r="DG1374" i="3"/>
  <c r="DF1364" i="3"/>
  <c r="DG1364" i="3"/>
  <c r="DJ1364" i="3" s="1"/>
  <c r="DH1364" i="3"/>
  <c r="DI1364" i="3"/>
  <c r="DH1360" i="3"/>
  <c r="DI1360" i="3"/>
  <c r="DJ1360" i="3" s="1"/>
  <c r="DF1360" i="3"/>
  <c r="DG1360" i="3"/>
  <c r="DF1354" i="3"/>
  <c r="DG1354" i="3"/>
  <c r="DH1354" i="3"/>
  <c r="DI1354" i="3"/>
  <c r="DJ1354" i="3" s="1"/>
  <c r="DG1343" i="3"/>
  <c r="DH1343" i="3"/>
  <c r="DI1343" i="3"/>
  <c r="DJ1343" i="3" s="1"/>
  <c r="DF1343" i="3"/>
  <c r="DH1332" i="3"/>
  <c r="DI1332" i="3"/>
  <c r="DJ1332" i="3" s="1"/>
  <c r="DF1332" i="3"/>
  <c r="DG1332" i="3"/>
  <c r="DG1329" i="3"/>
  <c r="DH1329" i="3"/>
  <c r="DI1329" i="3"/>
  <c r="DF1329" i="3"/>
  <c r="DJ1329" i="3" s="1"/>
  <c r="DG1319" i="3"/>
  <c r="DH1319" i="3"/>
  <c r="DI1319" i="3"/>
  <c r="DJ1319" i="3" s="1"/>
  <c r="DF1319" i="3"/>
  <c r="DF1283" i="3"/>
  <c r="DG1283" i="3"/>
  <c r="DJ1283" i="3" s="1"/>
  <c r="DH1283" i="3"/>
  <c r="DI1283" i="3"/>
  <c r="DG1275" i="3"/>
  <c r="DH1275" i="3"/>
  <c r="DI1275" i="3"/>
  <c r="DJ1275" i="3" s="1"/>
  <c r="DF1275" i="3"/>
  <c r="DF1235" i="3"/>
  <c r="DG1235" i="3"/>
  <c r="DJ1235" i="3" s="1"/>
  <c r="DH1235" i="3"/>
  <c r="DI1235" i="3"/>
  <c r="CW1456" i="3"/>
  <c r="DG1455" i="3"/>
  <c r="DJ1455" i="3" s="1"/>
  <c r="CW1453" i="3"/>
  <c r="CW1444" i="3"/>
  <c r="DG1443" i="3"/>
  <c r="DJ1443" i="3" s="1"/>
  <c r="CW1441" i="3"/>
  <c r="DH1439" i="3"/>
  <c r="CX1437" i="3"/>
  <c r="DH1436" i="3"/>
  <c r="CV1434" i="3"/>
  <c r="DH1433" i="3"/>
  <c r="CW1431" i="3"/>
  <c r="DH1429" i="3"/>
  <c r="DG1426" i="3"/>
  <c r="DJ1426" i="3" s="1"/>
  <c r="CW1420" i="3"/>
  <c r="DG1419" i="3"/>
  <c r="DJ1419" i="3" s="1"/>
  <c r="DH1415" i="3"/>
  <c r="CW1412" i="3"/>
  <c r="DG1411" i="3"/>
  <c r="DJ1411" i="3" s="1"/>
  <c r="CW1409" i="3"/>
  <c r="DH1407" i="3"/>
  <c r="DH1403" i="3"/>
  <c r="CW1401" i="3"/>
  <c r="DG1400" i="3"/>
  <c r="DJ1400" i="3" s="1"/>
  <c r="DH1391" i="3"/>
  <c r="CX1389" i="3"/>
  <c r="DH1388" i="3"/>
  <c r="CV1386" i="3"/>
  <c r="DH1385" i="3"/>
  <c r="DG1380" i="3"/>
  <c r="DJ1380" i="3" s="1"/>
  <c r="CW1378" i="3"/>
  <c r="DG1377" i="3"/>
  <c r="DJ1377" i="3" s="1"/>
  <c r="DH1373" i="3"/>
  <c r="CW1371" i="3"/>
  <c r="DG1370" i="3"/>
  <c r="DJ1370" i="3" s="1"/>
  <c r="CW1364" i="3"/>
  <c r="DG1363" i="3"/>
  <c r="DJ1363" i="3" s="1"/>
  <c r="CW1361" i="3"/>
  <c r="DH1359" i="3"/>
  <c r="CX1357" i="3"/>
  <c r="DH1356" i="3"/>
  <c r="CV1354" i="3"/>
  <c r="DH1353" i="3"/>
  <c r="CW1351" i="3"/>
  <c r="DH1349" i="3"/>
  <c r="DG1346" i="3"/>
  <c r="DJ1346" i="3" s="1"/>
  <c r="CW1340" i="3"/>
  <c r="DG1339" i="3"/>
  <c r="DJ1339" i="3" s="1"/>
  <c r="DH1335" i="3"/>
  <c r="CW1333" i="3"/>
  <c r="DH1331" i="3"/>
  <c r="DG1328" i="3"/>
  <c r="DJ1328" i="3" s="1"/>
  <c r="CX1316" i="3"/>
  <c r="DH1315" i="3"/>
  <c r="DG1312" i="3"/>
  <c r="DJ1312" i="3" s="1"/>
  <c r="DH1299" i="3"/>
  <c r="DG1296" i="3"/>
  <c r="DJ1296" i="3" s="1"/>
  <c r="CW1290" i="3"/>
  <c r="DG1289" i="3"/>
  <c r="DJ1289" i="3" s="1"/>
  <c r="DG1286" i="3"/>
  <c r="DH1285" i="3"/>
  <c r="CW1283" i="3"/>
  <c r="DG1282" i="3"/>
  <c r="DH1281" i="3"/>
  <c r="DG1278" i="3"/>
  <c r="DJ1278" i="3" s="1"/>
  <c r="CW1272" i="3"/>
  <c r="DG1271" i="3"/>
  <c r="DJ1271" i="3" s="1"/>
  <c r="DG1268" i="3"/>
  <c r="DH1267" i="3"/>
  <c r="DH1261" i="3"/>
  <c r="DH1258" i="3"/>
  <c r="CV1256" i="3"/>
  <c r="DH1255" i="3"/>
  <c r="CW1253" i="3"/>
  <c r="DG1252" i="3"/>
  <c r="DH1251" i="3"/>
  <c r="DG1248" i="3"/>
  <c r="DJ1248" i="3" s="1"/>
  <c r="CW1242" i="3"/>
  <c r="DG1241" i="3"/>
  <c r="DJ1241" i="3" s="1"/>
  <c r="DG1238" i="3"/>
  <c r="DH1237" i="3"/>
  <c r="CW1235" i="3"/>
  <c r="DG1234" i="3"/>
  <c r="DH1233" i="3"/>
  <c r="DG1230" i="3"/>
  <c r="DJ1230" i="3" s="1"/>
  <c r="DH1223" i="3"/>
  <c r="DH1220" i="3"/>
  <c r="DG1218" i="3"/>
  <c r="DH1217" i="3"/>
  <c r="DG1214" i="3"/>
  <c r="CV1203" i="3"/>
  <c r="CX1193" i="3"/>
  <c r="CW1193" i="3"/>
  <c r="CX1188" i="3"/>
  <c r="DH1169" i="3"/>
  <c r="DI1169" i="3"/>
  <c r="DG1169" i="3"/>
  <c r="DJ1169" i="3" s="1"/>
  <c r="CV1167" i="3"/>
  <c r="CX1167" i="3"/>
  <c r="DH1158" i="3"/>
  <c r="DI1158" i="3"/>
  <c r="DG1158" i="3"/>
  <c r="DJ1158" i="3" s="1"/>
  <c r="DF1148" i="3"/>
  <c r="DG1148" i="3"/>
  <c r="DH1148" i="3"/>
  <c r="DI1148" i="3"/>
  <c r="DJ1148" i="3" s="1"/>
  <c r="DG1119" i="3"/>
  <c r="DH1119" i="3"/>
  <c r="DI1119" i="3"/>
  <c r="DJ1119" i="3" s="1"/>
  <c r="DF1119" i="3"/>
  <c r="DG1116" i="3"/>
  <c r="DJ1116" i="3" s="1"/>
  <c r="DH1116" i="3"/>
  <c r="DI1116" i="3"/>
  <c r="DF1116" i="3"/>
  <c r="DI1115" i="3"/>
  <c r="DJ1115" i="3" s="1"/>
  <c r="DF1115" i="3"/>
  <c r="DG1115" i="3"/>
  <c r="DH1115" i="3"/>
  <c r="DF1107" i="3"/>
  <c r="DG1107" i="3"/>
  <c r="DJ1107" i="3" s="1"/>
  <c r="DH1107" i="3"/>
  <c r="DI1107" i="3"/>
  <c r="DI1091" i="3"/>
  <c r="DF1091" i="3"/>
  <c r="DJ1091" i="3" s="1"/>
  <c r="DG1091" i="3"/>
  <c r="DH1091" i="3"/>
  <c r="DG1073" i="3"/>
  <c r="DJ1073" i="3" s="1"/>
  <c r="DH1073" i="3"/>
  <c r="DI1073" i="3"/>
  <c r="DF1073" i="3"/>
  <c r="DF1070" i="3"/>
  <c r="DG1070" i="3"/>
  <c r="DH1070" i="3"/>
  <c r="DI1070" i="3"/>
  <c r="DJ1070" i="3" s="1"/>
  <c r="DI1069" i="3"/>
  <c r="DF1069" i="3"/>
  <c r="DJ1069" i="3" s="1"/>
  <c r="DG1069" i="3"/>
  <c r="DH1069" i="3"/>
  <c r="DF1061" i="3"/>
  <c r="DG1061" i="3"/>
  <c r="DH1061" i="3"/>
  <c r="DI1061" i="3"/>
  <c r="DJ1061" i="3" s="1"/>
  <c r="DF1057" i="3"/>
  <c r="DG1057" i="3"/>
  <c r="DJ1057" i="3" s="1"/>
  <c r="DH1057" i="3"/>
  <c r="DI1057" i="3"/>
  <c r="DF1036" i="3"/>
  <c r="DG1036" i="3"/>
  <c r="DJ1036" i="3" s="1"/>
  <c r="DH1036" i="3"/>
  <c r="DI1036" i="3"/>
  <c r="DH988" i="3"/>
  <c r="DI988" i="3"/>
  <c r="DG988" i="3"/>
  <c r="DJ988" i="3" s="1"/>
  <c r="DF988" i="3"/>
  <c r="DH977" i="3"/>
  <c r="DI977" i="3"/>
  <c r="DG977" i="3"/>
  <c r="DF977" i="3"/>
  <c r="DJ977" i="3" s="1"/>
  <c r="DG1439" i="3"/>
  <c r="DG1436" i="3"/>
  <c r="DJ1436" i="3" s="1"/>
  <c r="DG1433" i="3"/>
  <c r="DG1429" i="3"/>
  <c r="DG1415" i="3"/>
  <c r="DG1407" i="3"/>
  <c r="DG1403" i="3"/>
  <c r="DG1391" i="3"/>
  <c r="DJ1391" i="3" s="1"/>
  <c r="DG1388" i="3"/>
  <c r="DJ1388" i="3" s="1"/>
  <c r="DG1385" i="3"/>
  <c r="DG1373" i="3"/>
  <c r="DG1359" i="3"/>
  <c r="DG1356" i="3"/>
  <c r="DJ1356" i="3" s="1"/>
  <c r="DG1353" i="3"/>
  <c r="DG1349" i="3"/>
  <c r="DG1335" i="3"/>
  <c r="DG1331" i="3"/>
  <c r="DG1315" i="3"/>
  <c r="CX1211" i="3"/>
  <c r="CW1211" i="3"/>
  <c r="DG1207" i="3"/>
  <c r="DH1207" i="3"/>
  <c r="DF1207" i="3"/>
  <c r="DJ1207" i="3" s="1"/>
  <c r="DG1205" i="3"/>
  <c r="DJ1205" i="3" s="1"/>
  <c r="DI1205" i="3"/>
  <c r="CX1200" i="3"/>
  <c r="CW1200" i="3"/>
  <c r="DG1198" i="3"/>
  <c r="DI1198" i="3"/>
  <c r="DJ1198" i="3" s="1"/>
  <c r="DG1194" i="3"/>
  <c r="DJ1194" i="3" s="1"/>
  <c r="DI1194" i="3"/>
  <c r="DF1190" i="3"/>
  <c r="DJ1190" i="3" s="1"/>
  <c r="DG1190" i="3"/>
  <c r="DI1190" i="3"/>
  <c r="DG1182" i="3"/>
  <c r="DJ1182" i="3" s="1"/>
  <c r="DH1182" i="3"/>
  <c r="DI1182" i="3"/>
  <c r="DF1182" i="3"/>
  <c r="DH1176" i="3"/>
  <c r="DI1176" i="3"/>
  <c r="DG1176" i="3"/>
  <c r="DH1162" i="3"/>
  <c r="DI1162" i="3"/>
  <c r="DJ1162" i="3" s="1"/>
  <c r="DG1162" i="3"/>
  <c r="DF1156" i="3"/>
  <c r="DG1156" i="3"/>
  <c r="DH1156" i="3"/>
  <c r="DI1156" i="3"/>
  <c r="DJ1156" i="3" s="1"/>
  <c r="DI1147" i="3"/>
  <c r="DF1147" i="3"/>
  <c r="DJ1147" i="3" s="1"/>
  <c r="DG1147" i="3"/>
  <c r="DH1147" i="3"/>
  <c r="DI1129" i="3"/>
  <c r="DF1129" i="3"/>
  <c r="DJ1129" i="3" s="1"/>
  <c r="DG1129" i="3"/>
  <c r="DH1129" i="3"/>
  <c r="DG1103" i="3"/>
  <c r="DH1103" i="3"/>
  <c r="DI1103" i="3"/>
  <c r="DF1103" i="3"/>
  <c r="DJ1103" i="3" s="1"/>
  <c r="DF1097" i="3"/>
  <c r="DJ1097" i="3" s="1"/>
  <c r="DG1097" i="3"/>
  <c r="DH1097" i="3"/>
  <c r="DI1097" i="3"/>
  <c r="DI976" i="3"/>
  <c r="DH976" i="3"/>
  <c r="DF976" i="3"/>
  <c r="DJ976" i="3" s="1"/>
  <c r="DG976" i="3"/>
  <c r="DI1209" i="3"/>
  <c r="DJ1209" i="3" s="1"/>
  <c r="DH1209" i="3"/>
  <c r="DF1205" i="3"/>
  <c r="DG1203" i="3"/>
  <c r="DH1203" i="3"/>
  <c r="DF1203" i="3"/>
  <c r="DH1196" i="3"/>
  <c r="DI1196" i="3"/>
  <c r="DG1196" i="3"/>
  <c r="DF1194" i="3"/>
  <c r="DG1185" i="3"/>
  <c r="DH1185" i="3"/>
  <c r="DF1185" i="3"/>
  <c r="DG1173" i="3"/>
  <c r="DH1173" i="3"/>
  <c r="DI1173" i="3"/>
  <c r="DJ1173" i="3" s="1"/>
  <c r="DF1173" i="3"/>
  <c r="DF1171" i="3"/>
  <c r="DJ1171" i="3" s="1"/>
  <c r="DG1171" i="3"/>
  <c r="DH1171" i="3"/>
  <c r="DH1166" i="3"/>
  <c r="DI1166" i="3"/>
  <c r="DG1166" i="3"/>
  <c r="DF1153" i="3"/>
  <c r="DJ1153" i="3" s="1"/>
  <c r="DG1153" i="3"/>
  <c r="DH1153" i="3"/>
  <c r="DF1135" i="3"/>
  <c r="DJ1135" i="3" s="1"/>
  <c r="DG1135" i="3"/>
  <c r="DH1135" i="3"/>
  <c r="DI1135" i="3"/>
  <c r="DF1124" i="3"/>
  <c r="DJ1124" i="3" s="1"/>
  <c r="DG1124" i="3"/>
  <c r="DH1124" i="3"/>
  <c r="DI1124" i="3"/>
  <c r="DG1109" i="3"/>
  <c r="DH1109" i="3"/>
  <c r="DI1109" i="3"/>
  <c r="DJ1109" i="3" s="1"/>
  <c r="DF1109" i="3"/>
  <c r="DG1106" i="3"/>
  <c r="DJ1106" i="3" s="1"/>
  <c r="DH1106" i="3"/>
  <c r="DI1106" i="3"/>
  <c r="DF1106" i="3"/>
  <c r="DI1105" i="3"/>
  <c r="DJ1105" i="3" s="1"/>
  <c r="DF1105" i="3"/>
  <c r="DG1105" i="3"/>
  <c r="DH1105" i="3"/>
  <c r="DF1096" i="3"/>
  <c r="DG1096" i="3"/>
  <c r="DJ1096" i="3" s="1"/>
  <c r="DH1096" i="3"/>
  <c r="DI1096" i="3"/>
  <c r="DG1085" i="3"/>
  <c r="DJ1085" i="3" s="1"/>
  <c r="DH1085" i="3"/>
  <c r="DI1085" i="3"/>
  <c r="DF1085" i="3"/>
  <c r="DG1063" i="3"/>
  <c r="DJ1063" i="3" s="1"/>
  <c r="DH1063" i="3"/>
  <c r="DI1063" i="3"/>
  <c r="DF1063" i="3"/>
  <c r="DF1060" i="3"/>
  <c r="DG1060" i="3"/>
  <c r="DH1060" i="3"/>
  <c r="DI1060" i="3"/>
  <c r="DJ1060" i="3" s="1"/>
  <c r="DI1059" i="3"/>
  <c r="DF1059" i="3"/>
  <c r="DJ1059" i="3" s="1"/>
  <c r="DG1059" i="3"/>
  <c r="DH1059" i="3"/>
  <c r="DF1051" i="3"/>
  <c r="DG1051" i="3"/>
  <c r="DH1051" i="3"/>
  <c r="DI1051" i="3"/>
  <c r="DJ1051" i="3" s="1"/>
  <c r="DF1047" i="3"/>
  <c r="DG1047" i="3"/>
  <c r="DJ1047" i="3" s="1"/>
  <c r="DH1047" i="3"/>
  <c r="DI1047" i="3"/>
  <c r="DG1039" i="3"/>
  <c r="DH1039" i="3"/>
  <c r="DI1039" i="3"/>
  <c r="DJ1039" i="3" s="1"/>
  <c r="DF1039" i="3"/>
  <c r="DH1000" i="3"/>
  <c r="DI1000" i="3"/>
  <c r="DG1000" i="3"/>
  <c r="DF1000" i="3"/>
  <c r="DJ1000" i="3" s="1"/>
  <c r="CX1454" i="3"/>
  <c r="CX1399" i="3"/>
  <c r="DF1212" i="3"/>
  <c r="DH1192" i="3"/>
  <c r="DI1192" i="3"/>
  <c r="DJ1192" i="3" s="1"/>
  <c r="DG1192" i="3"/>
  <c r="DG1189" i="3"/>
  <c r="DH1189" i="3"/>
  <c r="DF1189" i="3"/>
  <c r="DJ1189" i="3" s="1"/>
  <c r="DG1187" i="3"/>
  <c r="DJ1187" i="3" s="1"/>
  <c r="DI1187" i="3"/>
  <c r="DF1180" i="3"/>
  <c r="DJ1180" i="3" s="1"/>
  <c r="DG1180" i="3"/>
  <c r="DH1180" i="3"/>
  <c r="DI1180" i="3"/>
  <c r="DI1171" i="3"/>
  <c r="DI1153" i="3"/>
  <c r="DG1137" i="3"/>
  <c r="DH1137" i="3"/>
  <c r="DI1137" i="3"/>
  <c r="DJ1137" i="3" s="1"/>
  <c r="DF1137" i="3"/>
  <c r="DF1134" i="3"/>
  <c r="DG1134" i="3"/>
  <c r="DJ1134" i="3" s="1"/>
  <c r="DH1134" i="3"/>
  <c r="DI1134" i="3"/>
  <c r="DG1123" i="3"/>
  <c r="DH1123" i="3"/>
  <c r="DI1123" i="3"/>
  <c r="DF1123" i="3"/>
  <c r="DJ1123" i="3" s="1"/>
  <c r="DG1082" i="3"/>
  <c r="DJ1082" i="3" s="1"/>
  <c r="DH1082" i="3"/>
  <c r="DI1082" i="3"/>
  <c r="DF1082" i="3"/>
  <c r="DI999" i="3"/>
  <c r="DH999" i="3"/>
  <c r="DF999" i="3"/>
  <c r="DJ999" i="3" s="1"/>
  <c r="DG999" i="3"/>
  <c r="DI1455" i="3"/>
  <c r="DI1443" i="3"/>
  <c r="DI1426" i="3"/>
  <c r="DI1419" i="3"/>
  <c r="CX1417" i="3"/>
  <c r="DI1411" i="3"/>
  <c r="DI1400" i="3"/>
  <c r="DI1380" i="3"/>
  <c r="DI1377" i="3"/>
  <c r="CX1375" i="3"/>
  <c r="DI1370" i="3"/>
  <c r="DI1363" i="3"/>
  <c r="DI1346" i="3"/>
  <c r="DI1339" i="3"/>
  <c r="CX1337" i="3"/>
  <c r="DI1328" i="3"/>
  <c r="DI1312" i="3"/>
  <c r="DI1296" i="3"/>
  <c r="DI1289" i="3"/>
  <c r="CX1287" i="3"/>
  <c r="DI1286" i="3"/>
  <c r="DI1282" i="3"/>
  <c r="DJ1282" i="3" s="1"/>
  <c r="DI1278" i="3"/>
  <c r="DI1271" i="3"/>
  <c r="CX1269" i="3"/>
  <c r="DI1268" i="3"/>
  <c r="DI1252" i="3"/>
  <c r="DJ1252" i="3" s="1"/>
  <c r="DI1248" i="3"/>
  <c r="DI1241" i="3"/>
  <c r="CX1239" i="3"/>
  <c r="DI1238" i="3"/>
  <c r="DI1234" i="3"/>
  <c r="DJ1234" i="3" s="1"/>
  <c r="DI1230" i="3"/>
  <c r="CX1225" i="3"/>
  <c r="CX1219" i="3"/>
  <c r="DI1218" i="3"/>
  <c r="CX1216" i="3"/>
  <c r="DI1214" i="3"/>
  <c r="DJ1214" i="3" s="1"/>
  <c r="DH1210" i="3"/>
  <c r="DI1210" i="3"/>
  <c r="DJ1210" i="3" s="1"/>
  <c r="DG1210" i="3"/>
  <c r="DH1206" i="3"/>
  <c r="DI1206" i="3"/>
  <c r="DG1206" i="3"/>
  <c r="DJ1206" i="3" s="1"/>
  <c r="DG1202" i="3"/>
  <c r="DI1202" i="3"/>
  <c r="DH1199" i="3"/>
  <c r="DI1199" i="3"/>
  <c r="DG1199" i="3"/>
  <c r="DJ1199" i="3" s="1"/>
  <c r="DF1187" i="3"/>
  <c r="DH1172" i="3"/>
  <c r="DI1172" i="3"/>
  <c r="DJ1172" i="3" s="1"/>
  <c r="DG1172" i="3"/>
  <c r="CX1170" i="3"/>
  <c r="CW1170" i="3"/>
  <c r="DG1159" i="3"/>
  <c r="DH1159" i="3"/>
  <c r="DI1159" i="3"/>
  <c r="DF1159" i="3"/>
  <c r="DJ1159" i="3" s="1"/>
  <c r="DG1155" i="3"/>
  <c r="DH1155" i="3"/>
  <c r="DI1155" i="3"/>
  <c r="DJ1155" i="3" s="1"/>
  <c r="DF1155" i="3"/>
  <c r="DF1145" i="3"/>
  <c r="DJ1145" i="3" s="1"/>
  <c r="DG1145" i="3"/>
  <c r="DH1145" i="3"/>
  <c r="DI1145" i="3"/>
  <c r="DF1117" i="3"/>
  <c r="DG1117" i="3"/>
  <c r="DJ1117" i="3" s="1"/>
  <c r="DH1117" i="3"/>
  <c r="DI1117" i="3"/>
  <c r="DG1099" i="3"/>
  <c r="DH1099" i="3"/>
  <c r="DI1099" i="3"/>
  <c r="DJ1099" i="3" s="1"/>
  <c r="DF1099" i="3"/>
  <c r="DF1089" i="3"/>
  <c r="DG1089" i="3"/>
  <c r="DJ1089" i="3" s="1"/>
  <c r="DH1089" i="3"/>
  <c r="DI1089" i="3"/>
  <c r="DG1079" i="3"/>
  <c r="DJ1079" i="3" s="1"/>
  <c r="DH1079" i="3"/>
  <c r="DI1079" i="3"/>
  <c r="DF1079" i="3"/>
  <c r="DF1071" i="3"/>
  <c r="DG1071" i="3"/>
  <c r="DH1071" i="3"/>
  <c r="DI1071" i="3"/>
  <c r="DJ1071" i="3" s="1"/>
  <c r="DF1067" i="3"/>
  <c r="DG1067" i="3"/>
  <c r="DJ1067" i="3" s="1"/>
  <c r="DH1067" i="3"/>
  <c r="DI1067" i="3"/>
  <c r="DG1053" i="3"/>
  <c r="DJ1053" i="3" s="1"/>
  <c r="DH1053" i="3"/>
  <c r="DI1053" i="3"/>
  <c r="DF1053" i="3"/>
  <c r="DF1050" i="3"/>
  <c r="DG1050" i="3"/>
  <c r="DH1050" i="3"/>
  <c r="DI1050" i="3"/>
  <c r="DJ1050" i="3" s="1"/>
  <c r="DI1049" i="3"/>
  <c r="DF1049" i="3"/>
  <c r="DJ1049" i="3" s="1"/>
  <c r="DG1049" i="3"/>
  <c r="DH1049" i="3"/>
  <c r="DF1202" i="3"/>
  <c r="DJ1202" i="3" s="1"/>
  <c r="CV1197" i="3"/>
  <c r="CX1197" i="3"/>
  <c r="DI1195" i="3"/>
  <c r="DF1195" i="3"/>
  <c r="DJ1195" i="3" s="1"/>
  <c r="DH1195" i="3"/>
  <c r="DG1179" i="3"/>
  <c r="DJ1179" i="3" s="1"/>
  <c r="DH1179" i="3"/>
  <c r="DI1179" i="3"/>
  <c r="DF1179" i="3"/>
  <c r="CV1177" i="3"/>
  <c r="CX1177" i="3"/>
  <c r="DI1165" i="3"/>
  <c r="DF1165" i="3"/>
  <c r="DJ1165" i="3" s="1"/>
  <c r="DH1165" i="3"/>
  <c r="CX1163" i="3"/>
  <c r="CW1163" i="3"/>
  <c r="DG1151" i="3"/>
  <c r="DJ1151" i="3" s="1"/>
  <c r="DH1151" i="3"/>
  <c r="DI1151" i="3"/>
  <c r="DF1151" i="3"/>
  <c r="DF1144" i="3"/>
  <c r="DG1144" i="3"/>
  <c r="DJ1144" i="3" s="1"/>
  <c r="DH1144" i="3"/>
  <c r="DI1144" i="3"/>
  <c r="DF1127" i="3"/>
  <c r="DG1127" i="3"/>
  <c r="DJ1127" i="3" s="1"/>
  <c r="DH1127" i="3"/>
  <c r="DI1127" i="3"/>
  <c r="DG1113" i="3"/>
  <c r="DH1113" i="3"/>
  <c r="DI1113" i="3"/>
  <c r="DF1113" i="3"/>
  <c r="DJ1113" i="3" s="1"/>
  <c r="DG1076" i="3"/>
  <c r="DJ1076" i="3" s="1"/>
  <c r="DH1076" i="3"/>
  <c r="DI1076" i="3"/>
  <c r="DF1076" i="3"/>
  <c r="DG1043" i="3"/>
  <c r="DH1043" i="3"/>
  <c r="DI1043" i="3"/>
  <c r="DF1043" i="3"/>
  <c r="DJ1043" i="3" s="1"/>
  <c r="DF1037" i="3"/>
  <c r="DJ1037" i="3" s="1"/>
  <c r="DG1037" i="3"/>
  <c r="DH1037" i="3"/>
  <c r="DI1037" i="3"/>
  <c r="DI968" i="3"/>
  <c r="DJ968" i="3" s="1"/>
  <c r="DH968" i="3"/>
  <c r="DF968" i="3"/>
  <c r="DG968" i="3"/>
  <c r="DH1191" i="3"/>
  <c r="DI1184" i="3"/>
  <c r="DH1181" i="3"/>
  <c r="DH1178" i="3"/>
  <c r="DH1175" i="3"/>
  <c r="DI1168" i="3"/>
  <c r="DJ1168" i="3" s="1"/>
  <c r="DI1164" i="3"/>
  <c r="DH1161" i="3"/>
  <c r="DI1157" i="3"/>
  <c r="DI1154" i="3"/>
  <c r="DH1150" i="3"/>
  <c r="CV1148" i="3"/>
  <c r="DI1146" i="3"/>
  <c r="CW1144" i="3"/>
  <c r="DG1143" i="3"/>
  <c r="DJ1143" i="3" s="1"/>
  <c r="DI1142" i="3"/>
  <c r="DJ1142" i="3" s="1"/>
  <c r="DG1140" i="3"/>
  <c r="DH1139" i="3"/>
  <c r="DG1136" i="3"/>
  <c r="CW1134" i="3"/>
  <c r="DG1133" i="3"/>
  <c r="DJ1133" i="3" s="1"/>
  <c r="DI1132" i="3"/>
  <c r="DJ1132" i="3" s="1"/>
  <c r="DG1130" i="3"/>
  <c r="DI1128" i="3"/>
  <c r="CW1127" i="3"/>
  <c r="DG1126" i="3"/>
  <c r="DH1125" i="3"/>
  <c r="DG1122" i="3"/>
  <c r="DJ1122" i="3" s="1"/>
  <c r="DI1121" i="3"/>
  <c r="DI1118" i="3"/>
  <c r="DI1114" i="3"/>
  <c r="DJ1114" i="3" s="1"/>
  <c r="DG1112" i="3"/>
  <c r="DJ1112" i="3" s="1"/>
  <c r="DI1111" i="3"/>
  <c r="DI1108" i="3"/>
  <c r="DI1104" i="3"/>
  <c r="DJ1104" i="3" s="1"/>
  <c r="DG1102" i="3"/>
  <c r="DJ1102" i="3" s="1"/>
  <c r="DI1101" i="3"/>
  <c r="DI1098" i="3"/>
  <c r="CW1096" i="3"/>
  <c r="DG1095" i="3"/>
  <c r="DJ1095" i="3" s="1"/>
  <c r="DI1094" i="3"/>
  <c r="DJ1094" i="3" s="1"/>
  <c r="DG1092" i="3"/>
  <c r="DI1090" i="3"/>
  <c r="CW1089" i="3"/>
  <c r="DG1088" i="3"/>
  <c r="DH1087" i="3"/>
  <c r="DH1084" i="3"/>
  <c r="DH1081" i="3"/>
  <c r="DH1078" i="3"/>
  <c r="DH1075" i="3"/>
  <c r="DH1072" i="3"/>
  <c r="CV1070" i="3"/>
  <c r="DI1068" i="3"/>
  <c r="CW1067" i="3"/>
  <c r="DG1066" i="3"/>
  <c r="DH1065" i="3"/>
  <c r="DH1062" i="3"/>
  <c r="CV1060" i="3"/>
  <c r="DI1058" i="3"/>
  <c r="CW1057" i="3"/>
  <c r="DG1056" i="3"/>
  <c r="DH1055" i="3"/>
  <c r="DH1052" i="3"/>
  <c r="CV1050" i="3"/>
  <c r="DI1048" i="3"/>
  <c r="CW1047" i="3"/>
  <c r="DG1046" i="3"/>
  <c r="DH1045" i="3"/>
  <c r="DG1042" i="3"/>
  <c r="DJ1042" i="3" s="1"/>
  <c r="DI1041" i="3"/>
  <c r="DI1038" i="3"/>
  <c r="CW1036" i="3"/>
  <c r="DG1035" i="3"/>
  <c r="DJ1035" i="3" s="1"/>
  <c r="DI1034" i="3"/>
  <c r="DJ1034" i="3" s="1"/>
  <c r="DG1032" i="3"/>
  <c r="DH1031" i="3"/>
  <c r="DG1029" i="3"/>
  <c r="DH1028" i="3"/>
  <c r="DG1026" i="3"/>
  <c r="DH1025" i="3"/>
  <c r="DG1023" i="3"/>
  <c r="DH1022" i="3"/>
  <c r="DG1020" i="3"/>
  <c r="DJ1020" i="3" s="1"/>
  <c r="DI1019" i="3"/>
  <c r="DJ1019" i="3" s="1"/>
  <c r="DG1017" i="3"/>
  <c r="DJ1017" i="3" s="1"/>
  <c r="DI1016" i="3"/>
  <c r="DJ1016" i="3" s="1"/>
  <c r="DG1014" i="3"/>
  <c r="DJ1014" i="3" s="1"/>
  <c r="DI1013" i="3"/>
  <c r="DJ1013" i="3" s="1"/>
  <c r="DG1011" i="3"/>
  <c r="DJ1011" i="3" s="1"/>
  <c r="DI1010" i="3"/>
  <c r="DJ1010" i="3" s="1"/>
  <c r="DH1005" i="3"/>
  <c r="CX1004" i="3"/>
  <c r="CW1004" i="3"/>
  <c r="DI994" i="3"/>
  <c r="DJ994" i="3" s="1"/>
  <c r="CX993" i="3"/>
  <c r="CV993" i="3"/>
  <c r="DH991" i="3"/>
  <c r="DG990" i="3"/>
  <c r="DF987" i="3"/>
  <c r="CW969" i="3"/>
  <c r="DH963" i="3"/>
  <c r="DG962" i="3"/>
  <c r="DI959" i="3"/>
  <c r="DH959" i="3"/>
  <c r="DG957" i="3"/>
  <c r="DJ957" i="3" s="1"/>
  <c r="DH957" i="3"/>
  <c r="DF957" i="3"/>
  <c r="DH955" i="3"/>
  <c r="DG940" i="3"/>
  <c r="DH940" i="3"/>
  <c r="DI940" i="3"/>
  <c r="DJ940" i="3" s="1"/>
  <c r="DF940" i="3"/>
  <c r="DG937" i="3"/>
  <c r="DJ937" i="3" s="1"/>
  <c r="DH937" i="3"/>
  <c r="DI937" i="3"/>
  <c r="DF937" i="3"/>
  <c r="DG906" i="3"/>
  <c r="DH906" i="3"/>
  <c r="DI906" i="3"/>
  <c r="DF906" i="3"/>
  <c r="DJ906" i="3" s="1"/>
  <c r="DG890" i="3"/>
  <c r="DJ890" i="3" s="1"/>
  <c r="DH890" i="3"/>
  <c r="DI890" i="3"/>
  <c r="DF890" i="3"/>
  <c r="DF887" i="3"/>
  <c r="DG887" i="3"/>
  <c r="DH887" i="3"/>
  <c r="DI887" i="3"/>
  <c r="DJ887" i="3" s="1"/>
  <c r="DG880" i="3"/>
  <c r="DJ880" i="3" s="1"/>
  <c r="DH880" i="3"/>
  <c r="DI880" i="3"/>
  <c r="DF880" i="3"/>
  <c r="DF877" i="3"/>
  <c r="DG877" i="3"/>
  <c r="DH877" i="3"/>
  <c r="DI877" i="3"/>
  <c r="DJ877" i="3" s="1"/>
  <c r="DG870" i="3"/>
  <c r="DJ870" i="3" s="1"/>
  <c r="DH870" i="3"/>
  <c r="DI870" i="3"/>
  <c r="DF870" i="3"/>
  <c r="DF867" i="3"/>
  <c r="DG867" i="3"/>
  <c r="DH867" i="3"/>
  <c r="DI867" i="3"/>
  <c r="DJ867" i="3" s="1"/>
  <c r="DG823" i="3"/>
  <c r="DJ823" i="3" s="1"/>
  <c r="DH823" i="3"/>
  <c r="DI823" i="3"/>
  <c r="DF823" i="3"/>
  <c r="DG820" i="3"/>
  <c r="DH820" i="3"/>
  <c r="DI820" i="3"/>
  <c r="DJ820" i="3" s="1"/>
  <c r="DF820" i="3"/>
  <c r="DF817" i="3"/>
  <c r="DG817" i="3"/>
  <c r="DJ817" i="3" s="1"/>
  <c r="DH817" i="3"/>
  <c r="DI817" i="3"/>
  <c r="DG810" i="3"/>
  <c r="DH810" i="3"/>
  <c r="DI810" i="3"/>
  <c r="DJ810" i="3" s="1"/>
  <c r="DF810" i="3"/>
  <c r="DF785" i="3"/>
  <c r="DG785" i="3"/>
  <c r="DJ785" i="3" s="1"/>
  <c r="DH785" i="3"/>
  <c r="DI785" i="3"/>
  <c r="DF782" i="3"/>
  <c r="DJ782" i="3" s="1"/>
  <c r="DG782" i="3"/>
  <c r="DH782" i="3"/>
  <c r="DI782" i="3"/>
  <c r="DF775" i="3"/>
  <c r="DG775" i="3"/>
  <c r="DJ775" i="3" s="1"/>
  <c r="DH775" i="3"/>
  <c r="DI775" i="3"/>
  <c r="DF772" i="3"/>
  <c r="DJ772" i="3" s="1"/>
  <c r="DG772" i="3"/>
  <c r="DH772" i="3"/>
  <c r="DI772" i="3"/>
  <c r="CV1001" i="3"/>
  <c r="CX1001" i="3"/>
  <c r="DH985" i="3"/>
  <c r="DI985" i="3"/>
  <c r="DG985" i="3"/>
  <c r="DI971" i="3"/>
  <c r="DH971" i="3"/>
  <c r="DG969" i="3"/>
  <c r="DJ969" i="3" s="1"/>
  <c r="DH969" i="3"/>
  <c r="DF969" i="3"/>
  <c r="DG954" i="3"/>
  <c r="DH954" i="3"/>
  <c r="DF954" i="3"/>
  <c r="DJ954" i="3" s="1"/>
  <c r="DG950" i="3"/>
  <c r="DH950" i="3"/>
  <c r="DI950" i="3"/>
  <c r="DJ950" i="3" s="1"/>
  <c r="DF950" i="3"/>
  <c r="DG944" i="3"/>
  <c r="DH944" i="3"/>
  <c r="DI944" i="3"/>
  <c r="DF944" i="3"/>
  <c r="DJ944" i="3" s="1"/>
  <c r="DH933" i="3"/>
  <c r="DI933" i="3"/>
  <c r="DG933" i="3"/>
  <c r="DF917" i="3"/>
  <c r="DG917" i="3"/>
  <c r="DH917" i="3"/>
  <c r="DI917" i="3"/>
  <c r="DJ917" i="3" s="1"/>
  <c r="DF896" i="3"/>
  <c r="DJ896" i="3" s="1"/>
  <c r="DG896" i="3"/>
  <c r="DH896" i="3"/>
  <c r="DI896" i="3"/>
  <c r="DG860" i="3"/>
  <c r="DH860" i="3"/>
  <c r="DI860" i="3"/>
  <c r="DF860" i="3"/>
  <c r="DJ860" i="3" s="1"/>
  <c r="DG806" i="3"/>
  <c r="DJ806" i="3" s="1"/>
  <c r="DH806" i="3"/>
  <c r="DI806" i="3"/>
  <c r="DF806" i="3"/>
  <c r="DF803" i="3"/>
  <c r="DG803" i="3"/>
  <c r="DH803" i="3"/>
  <c r="DI803" i="3"/>
  <c r="DJ803" i="3" s="1"/>
  <c r="DF792" i="3"/>
  <c r="DG792" i="3"/>
  <c r="DJ792" i="3" s="1"/>
  <c r="DH792" i="3"/>
  <c r="DI792" i="3"/>
  <c r="DG784" i="3"/>
  <c r="DH784" i="3"/>
  <c r="DI784" i="3"/>
  <c r="DJ784" i="3" s="1"/>
  <c r="DF784" i="3"/>
  <c r="DF781" i="3"/>
  <c r="DG781" i="3"/>
  <c r="DJ781" i="3" s="1"/>
  <c r="DH781" i="3"/>
  <c r="DI781" i="3"/>
  <c r="DG774" i="3"/>
  <c r="DH774" i="3"/>
  <c r="DI774" i="3"/>
  <c r="DJ774" i="3" s="1"/>
  <c r="DF774" i="3"/>
  <c r="DF771" i="3"/>
  <c r="DG771" i="3"/>
  <c r="DJ771" i="3" s="1"/>
  <c r="DH771" i="3"/>
  <c r="DI771" i="3"/>
  <c r="DG1008" i="3"/>
  <c r="DH1008" i="3"/>
  <c r="DF1008" i="3"/>
  <c r="DJ1008" i="3" s="1"/>
  <c r="DF1005" i="3"/>
  <c r="DI995" i="3"/>
  <c r="DH995" i="3"/>
  <c r="DG994" i="3"/>
  <c r="DF991" i="3"/>
  <c r="DJ991" i="3" s="1"/>
  <c r="DH983" i="3"/>
  <c r="DG981" i="3"/>
  <c r="DJ981" i="3" s="1"/>
  <c r="DH981" i="3"/>
  <c r="DF981" i="3"/>
  <c r="DH979" i="3"/>
  <c r="DG966" i="3"/>
  <c r="DH966" i="3"/>
  <c r="DF966" i="3"/>
  <c r="DJ966" i="3" s="1"/>
  <c r="DF963" i="3"/>
  <c r="DJ963" i="3" s="1"/>
  <c r="CW960" i="3"/>
  <c r="DF955" i="3"/>
  <c r="DG947" i="3"/>
  <c r="DJ947" i="3" s="1"/>
  <c r="DH947" i="3"/>
  <c r="DI947" i="3"/>
  <c r="DF947" i="3"/>
  <c r="DG930" i="3"/>
  <c r="DH930" i="3"/>
  <c r="DI930" i="3"/>
  <c r="DJ930" i="3" s="1"/>
  <c r="DF930" i="3"/>
  <c r="DF928" i="3"/>
  <c r="DJ928" i="3" s="1"/>
  <c r="DG928" i="3"/>
  <c r="DH928" i="3"/>
  <c r="DG894" i="3"/>
  <c r="DH894" i="3"/>
  <c r="DI894" i="3"/>
  <c r="DF894" i="3"/>
  <c r="DJ894" i="3" s="1"/>
  <c r="DF884" i="3"/>
  <c r="DG884" i="3"/>
  <c r="DJ884" i="3" s="1"/>
  <c r="DH884" i="3"/>
  <c r="DI884" i="3"/>
  <c r="DF874" i="3"/>
  <c r="DG874" i="3"/>
  <c r="DJ874" i="3" s="1"/>
  <c r="DH874" i="3"/>
  <c r="DI874" i="3"/>
  <c r="DF864" i="3"/>
  <c r="DG864" i="3"/>
  <c r="DJ864" i="3" s="1"/>
  <c r="DH864" i="3"/>
  <c r="DI864" i="3"/>
  <c r="DG796" i="3"/>
  <c r="DH796" i="3"/>
  <c r="DI796" i="3"/>
  <c r="DF796" i="3"/>
  <c r="DJ796" i="3" s="1"/>
  <c r="DH761" i="3"/>
  <c r="DI761" i="3"/>
  <c r="DG761" i="3"/>
  <c r="DF761" i="3"/>
  <c r="DJ761" i="3" s="1"/>
  <c r="DI1006" i="3"/>
  <c r="DH1006" i="3"/>
  <c r="DH1003" i="3"/>
  <c r="DI1003" i="3"/>
  <c r="DG1003" i="3"/>
  <c r="DJ1003" i="3" s="1"/>
  <c r="DI992" i="3"/>
  <c r="DH992" i="3"/>
  <c r="CX989" i="3"/>
  <c r="CW989" i="3"/>
  <c r="DG978" i="3"/>
  <c r="DH978" i="3"/>
  <c r="DF978" i="3"/>
  <c r="DJ978" i="3" s="1"/>
  <c r="DI964" i="3"/>
  <c r="DH964" i="3"/>
  <c r="DG960" i="3"/>
  <c r="DJ960" i="3" s="1"/>
  <c r="DH960" i="3"/>
  <c r="DF960" i="3"/>
  <c r="DI956" i="3"/>
  <c r="DJ956" i="3" s="1"/>
  <c r="DH956" i="3"/>
  <c r="DH953" i="3"/>
  <c r="DI953" i="3"/>
  <c r="DG953" i="3"/>
  <c r="DJ953" i="3" s="1"/>
  <c r="DH943" i="3"/>
  <c r="DI943" i="3"/>
  <c r="DG943" i="3"/>
  <c r="DJ943" i="3" s="1"/>
  <c r="DF924" i="3"/>
  <c r="DG924" i="3"/>
  <c r="DH924" i="3"/>
  <c r="DI924" i="3"/>
  <c r="DJ924" i="3" s="1"/>
  <c r="DF920" i="3"/>
  <c r="DG920" i="3"/>
  <c r="DH920" i="3"/>
  <c r="DI920" i="3"/>
  <c r="DJ920" i="3" s="1"/>
  <c r="DF911" i="3"/>
  <c r="DG911" i="3"/>
  <c r="DH911" i="3"/>
  <c r="DI911" i="3"/>
  <c r="DJ911" i="3" s="1"/>
  <c r="DF900" i="3"/>
  <c r="DG900" i="3"/>
  <c r="DH900" i="3"/>
  <c r="DI900" i="3"/>
  <c r="DJ900" i="3" s="1"/>
  <c r="DF857" i="3"/>
  <c r="DG857" i="3"/>
  <c r="DJ857" i="3" s="1"/>
  <c r="DH857" i="3"/>
  <c r="DI857" i="3"/>
  <c r="DF854" i="3"/>
  <c r="DJ854" i="3" s="1"/>
  <c r="DG854" i="3"/>
  <c r="DH854" i="3"/>
  <c r="DI854" i="3"/>
  <c r="DF851" i="3"/>
  <c r="DJ851" i="3" s="1"/>
  <c r="DG851" i="3"/>
  <c r="DH851" i="3"/>
  <c r="DI851" i="3"/>
  <c r="DF848" i="3"/>
  <c r="DJ848" i="3" s="1"/>
  <c r="DG848" i="3"/>
  <c r="DH848" i="3"/>
  <c r="DI848" i="3"/>
  <c r="DF845" i="3"/>
  <c r="DJ845" i="3" s="1"/>
  <c r="DG845" i="3"/>
  <c r="DH845" i="3"/>
  <c r="DI845" i="3"/>
  <c r="DF842" i="3"/>
  <c r="DJ842" i="3" s="1"/>
  <c r="DG842" i="3"/>
  <c r="DH842" i="3"/>
  <c r="DI842" i="3"/>
  <c r="DF836" i="3"/>
  <c r="DG836" i="3"/>
  <c r="DJ836" i="3" s="1"/>
  <c r="DH836" i="3"/>
  <c r="DI836" i="3"/>
  <c r="DF800" i="3"/>
  <c r="DG800" i="3"/>
  <c r="DJ800" i="3" s="1"/>
  <c r="DH800" i="3"/>
  <c r="DI800" i="3"/>
  <c r="DI770" i="3"/>
  <c r="DG770" i="3"/>
  <c r="DJ770" i="3" s="1"/>
  <c r="DH770" i="3"/>
  <c r="DF770" i="3"/>
  <c r="DI741" i="3"/>
  <c r="DH741" i="3"/>
  <c r="DF741" i="3"/>
  <c r="DJ741" i="3" s="1"/>
  <c r="DG741" i="3"/>
  <c r="DI1143" i="3"/>
  <c r="CX1141" i="3"/>
  <c r="DI1140" i="3"/>
  <c r="CX1138" i="3"/>
  <c r="DI1136" i="3"/>
  <c r="DJ1136" i="3" s="1"/>
  <c r="DI1133" i="3"/>
  <c r="CX1131" i="3"/>
  <c r="DI1130" i="3"/>
  <c r="DI1126" i="3"/>
  <c r="DJ1126" i="3" s="1"/>
  <c r="DI1122" i="3"/>
  <c r="DI1112" i="3"/>
  <c r="DI1102" i="3"/>
  <c r="DI1095" i="3"/>
  <c r="CX1093" i="3"/>
  <c r="DI1092" i="3"/>
  <c r="DI1088" i="3"/>
  <c r="DJ1088" i="3" s="1"/>
  <c r="DI1066" i="3"/>
  <c r="DJ1066" i="3" s="1"/>
  <c r="DI1056" i="3"/>
  <c r="DJ1056" i="3" s="1"/>
  <c r="DI1046" i="3"/>
  <c r="DJ1046" i="3" s="1"/>
  <c r="DI1042" i="3"/>
  <c r="DI1035" i="3"/>
  <c r="CX1033" i="3"/>
  <c r="DI1032" i="3"/>
  <c r="CX1030" i="3"/>
  <c r="DI1029" i="3"/>
  <c r="CX1027" i="3"/>
  <c r="DI1026" i="3"/>
  <c r="CX1024" i="3"/>
  <c r="DI1023" i="3"/>
  <c r="CX1021" i="3"/>
  <c r="DI1020" i="3"/>
  <c r="CX1018" i="3"/>
  <c r="DI1017" i="3"/>
  <c r="CX1015" i="3"/>
  <c r="DI1014" i="3"/>
  <c r="CX1012" i="3"/>
  <c r="DI1011" i="3"/>
  <c r="CW996" i="3"/>
  <c r="DI990" i="3"/>
  <c r="DH987" i="3"/>
  <c r="CV986" i="3"/>
  <c r="CX986" i="3"/>
  <c r="DF983" i="3"/>
  <c r="DJ983" i="3" s="1"/>
  <c r="DF979" i="3"/>
  <c r="DG972" i="3"/>
  <c r="DJ972" i="3" s="1"/>
  <c r="DH972" i="3"/>
  <c r="DF972" i="3"/>
  <c r="DI962" i="3"/>
  <c r="DH929" i="3"/>
  <c r="DI929" i="3"/>
  <c r="DJ929" i="3" s="1"/>
  <c r="DG929" i="3"/>
  <c r="DG926" i="3"/>
  <c r="DJ926" i="3" s="1"/>
  <c r="DH926" i="3"/>
  <c r="DI926" i="3"/>
  <c r="DF926" i="3"/>
  <c r="DG902" i="3"/>
  <c r="DJ902" i="3" s="1"/>
  <c r="DH902" i="3"/>
  <c r="DI902" i="3"/>
  <c r="DF902" i="3"/>
  <c r="DF891" i="3"/>
  <c r="DG891" i="3"/>
  <c r="DJ891" i="3" s="1"/>
  <c r="DH891" i="3"/>
  <c r="DI891" i="3"/>
  <c r="DF888" i="3"/>
  <c r="DG888" i="3"/>
  <c r="DH888" i="3"/>
  <c r="DI888" i="3"/>
  <c r="DJ888" i="3" s="1"/>
  <c r="DF878" i="3"/>
  <c r="DG878" i="3"/>
  <c r="DH878" i="3"/>
  <c r="DI878" i="3"/>
  <c r="DJ878" i="3" s="1"/>
  <c r="DF868" i="3"/>
  <c r="DG868" i="3"/>
  <c r="DH868" i="3"/>
  <c r="DI868" i="3"/>
  <c r="DJ868" i="3" s="1"/>
  <c r="DG863" i="3"/>
  <c r="DJ863" i="3" s="1"/>
  <c r="DH863" i="3"/>
  <c r="DI863" i="3"/>
  <c r="DF863" i="3"/>
  <c r="DG856" i="3"/>
  <c r="DH856" i="3"/>
  <c r="DI856" i="3"/>
  <c r="DJ856" i="3" s="1"/>
  <c r="DF856" i="3"/>
  <c r="DF853" i="3"/>
  <c r="DG853" i="3"/>
  <c r="DJ853" i="3" s="1"/>
  <c r="DH853" i="3"/>
  <c r="DI853" i="3"/>
  <c r="DF850" i="3"/>
  <c r="DG850" i="3"/>
  <c r="DJ850" i="3" s="1"/>
  <c r="DH850" i="3"/>
  <c r="DI850" i="3"/>
  <c r="DF847" i="3"/>
  <c r="DG847" i="3"/>
  <c r="DJ847" i="3" s="1"/>
  <c r="DH847" i="3"/>
  <c r="DI847" i="3"/>
  <c r="DF844" i="3"/>
  <c r="DG844" i="3"/>
  <c r="DJ844" i="3" s="1"/>
  <c r="DH844" i="3"/>
  <c r="DI844" i="3"/>
  <c r="DG840" i="3"/>
  <c r="DH840" i="3"/>
  <c r="DI840" i="3"/>
  <c r="DF840" i="3"/>
  <c r="DJ840" i="3" s="1"/>
  <c r="DF833" i="3"/>
  <c r="DG833" i="3"/>
  <c r="DJ833" i="3" s="1"/>
  <c r="DH833" i="3"/>
  <c r="DI833" i="3"/>
  <c r="DF830" i="3"/>
  <c r="DJ830" i="3" s="1"/>
  <c r="DG830" i="3"/>
  <c r="DH830" i="3"/>
  <c r="DI830" i="3"/>
  <c r="DF824" i="3"/>
  <c r="DG824" i="3"/>
  <c r="DJ824" i="3" s="1"/>
  <c r="DH824" i="3"/>
  <c r="DI824" i="3"/>
  <c r="DG788" i="3"/>
  <c r="DH788" i="3"/>
  <c r="DI788" i="3"/>
  <c r="DF788" i="3"/>
  <c r="DJ788" i="3" s="1"/>
  <c r="DH732" i="3"/>
  <c r="DI732" i="3"/>
  <c r="DG732" i="3"/>
  <c r="DJ732" i="3" s="1"/>
  <c r="DF732" i="3"/>
  <c r="DH1007" i="3"/>
  <c r="DI1007" i="3"/>
  <c r="DG1007" i="3"/>
  <c r="DG996" i="3"/>
  <c r="DJ996" i="3" s="1"/>
  <c r="DH996" i="3"/>
  <c r="DF996" i="3"/>
  <c r="DI984" i="3"/>
  <c r="DH984" i="3"/>
  <c r="DI980" i="3"/>
  <c r="DJ980" i="3" s="1"/>
  <c r="DH980" i="3"/>
  <c r="DH965" i="3"/>
  <c r="DI965" i="3"/>
  <c r="DG965" i="3"/>
  <c r="DG934" i="3"/>
  <c r="DH934" i="3"/>
  <c r="DI934" i="3"/>
  <c r="DF934" i="3"/>
  <c r="DJ934" i="3" s="1"/>
  <c r="DF923" i="3"/>
  <c r="DG923" i="3"/>
  <c r="DH923" i="3"/>
  <c r="DI923" i="3"/>
  <c r="DJ923" i="3" s="1"/>
  <c r="DF914" i="3"/>
  <c r="DG914" i="3"/>
  <c r="DH914" i="3"/>
  <c r="DI914" i="3"/>
  <c r="DJ914" i="3" s="1"/>
  <c r="DF908" i="3"/>
  <c r="DJ908" i="3" s="1"/>
  <c r="DG908" i="3"/>
  <c r="DH908" i="3"/>
  <c r="DI908" i="3"/>
  <c r="DF899" i="3"/>
  <c r="DG899" i="3"/>
  <c r="DH899" i="3"/>
  <c r="DI899" i="3"/>
  <c r="DJ899" i="3" s="1"/>
  <c r="DG835" i="3"/>
  <c r="DJ835" i="3" s="1"/>
  <c r="DH835" i="3"/>
  <c r="DI835" i="3"/>
  <c r="DF835" i="3"/>
  <c r="DG832" i="3"/>
  <c r="DH832" i="3"/>
  <c r="DI832" i="3"/>
  <c r="DJ832" i="3" s="1"/>
  <c r="DF832" i="3"/>
  <c r="DG828" i="3"/>
  <c r="DH828" i="3"/>
  <c r="DI828" i="3"/>
  <c r="DF828" i="3"/>
  <c r="DJ828" i="3" s="1"/>
  <c r="DF821" i="3"/>
  <c r="DG821" i="3"/>
  <c r="DJ821" i="3" s="1"/>
  <c r="DH821" i="3"/>
  <c r="DI821" i="3"/>
  <c r="DF818" i="3"/>
  <c r="DJ818" i="3" s="1"/>
  <c r="DG818" i="3"/>
  <c r="DH818" i="3"/>
  <c r="DI818" i="3"/>
  <c r="DF811" i="3"/>
  <c r="DG811" i="3"/>
  <c r="DJ811" i="3" s="1"/>
  <c r="DH811" i="3"/>
  <c r="DI811" i="3"/>
  <c r="DF808" i="3"/>
  <c r="DJ808" i="3" s="1"/>
  <c r="DG808" i="3"/>
  <c r="DH808" i="3"/>
  <c r="DI808" i="3"/>
  <c r="DF804" i="3"/>
  <c r="DG804" i="3"/>
  <c r="DH804" i="3"/>
  <c r="DI804" i="3"/>
  <c r="DJ804" i="3" s="1"/>
  <c r="DG799" i="3"/>
  <c r="DJ799" i="3" s="1"/>
  <c r="DH799" i="3"/>
  <c r="DI799" i="3"/>
  <c r="DF799" i="3"/>
  <c r="DH946" i="3"/>
  <c r="DH936" i="3"/>
  <c r="DH932" i="3"/>
  <c r="DH925" i="3"/>
  <c r="CV923" i="3"/>
  <c r="DH922" i="3"/>
  <c r="CV920" i="3"/>
  <c r="DH919" i="3"/>
  <c r="CV917" i="3"/>
  <c r="DH916" i="3"/>
  <c r="CV914" i="3"/>
  <c r="DH913" i="3"/>
  <c r="CV911" i="3"/>
  <c r="DH910" i="3"/>
  <c r="DG905" i="3"/>
  <c r="DH904" i="3"/>
  <c r="DH901" i="3"/>
  <c r="CV899" i="3"/>
  <c r="DH898" i="3"/>
  <c r="DG893" i="3"/>
  <c r="DH892" i="3"/>
  <c r="DH889" i="3"/>
  <c r="CV887" i="3"/>
  <c r="DH886" i="3"/>
  <c r="CW884" i="3"/>
  <c r="DG883" i="3"/>
  <c r="DH882" i="3"/>
  <c r="DH879" i="3"/>
  <c r="CV877" i="3"/>
  <c r="DH876" i="3"/>
  <c r="CW874" i="3"/>
  <c r="DG873" i="3"/>
  <c r="DH872" i="3"/>
  <c r="DH869" i="3"/>
  <c r="CV867" i="3"/>
  <c r="DH866" i="3"/>
  <c r="DH862" i="3"/>
  <c r="DG859" i="3"/>
  <c r="DH858" i="3"/>
  <c r="DG855" i="3"/>
  <c r="CW853" i="3"/>
  <c r="DG852" i="3"/>
  <c r="CW850" i="3"/>
  <c r="DG849" i="3"/>
  <c r="CW847" i="3"/>
  <c r="DG846" i="3"/>
  <c r="CW844" i="3"/>
  <c r="DG843" i="3"/>
  <c r="DG839" i="3"/>
  <c r="DH838" i="3"/>
  <c r="DH834" i="3"/>
  <c r="DG831" i="3"/>
  <c r="DG827" i="3"/>
  <c r="DH826" i="3"/>
  <c r="DH822" i="3"/>
  <c r="DG819" i="3"/>
  <c r="CW817" i="3"/>
  <c r="DG816" i="3"/>
  <c r="DJ816" i="3" s="1"/>
  <c r="DG813" i="3"/>
  <c r="DH812" i="3"/>
  <c r="DG809" i="3"/>
  <c r="DH805" i="3"/>
  <c r="CV803" i="3"/>
  <c r="DH802" i="3"/>
  <c r="DH798" i="3"/>
  <c r="DG795" i="3"/>
  <c r="DH794" i="3"/>
  <c r="CW792" i="3"/>
  <c r="DG791" i="3"/>
  <c r="DH790" i="3"/>
  <c r="DG787" i="3"/>
  <c r="DH786" i="3"/>
  <c r="DG783" i="3"/>
  <c r="CW781" i="3"/>
  <c r="DG780" i="3"/>
  <c r="DJ780" i="3" s="1"/>
  <c r="DG777" i="3"/>
  <c r="DH776" i="3"/>
  <c r="DG773" i="3"/>
  <c r="CW771" i="3"/>
  <c r="DH769" i="3"/>
  <c r="DH766" i="3"/>
  <c r="DH757" i="3"/>
  <c r="DI757" i="3"/>
  <c r="DJ757" i="3" s="1"/>
  <c r="DG757" i="3"/>
  <c r="CW754" i="3"/>
  <c r="DF749" i="3"/>
  <c r="CX745" i="3"/>
  <c r="CV745" i="3"/>
  <c r="DH743" i="3"/>
  <c r="DG734" i="3"/>
  <c r="DF731" i="3"/>
  <c r="DH728" i="3"/>
  <c r="DG726" i="3"/>
  <c r="DH726" i="3"/>
  <c r="DI726" i="3"/>
  <c r="DJ726" i="3" s="1"/>
  <c r="DF726" i="3"/>
  <c r="CW723" i="3"/>
  <c r="DG716" i="3"/>
  <c r="DH716" i="3"/>
  <c r="DI716" i="3"/>
  <c r="DJ716" i="3" s="1"/>
  <c r="DF716" i="3"/>
  <c r="CW713" i="3"/>
  <c r="CX713" i="3"/>
  <c r="DH709" i="3"/>
  <c r="DI709" i="3"/>
  <c r="DF709" i="3"/>
  <c r="DJ709" i="3" s="1"/>
  <c r="DG709" i="3"/>
  <c r="DF682" i="3"/>
  <c r="DJ682" i="3" s="1"/>
  <c r="DG682" i="3"/>
  <c r="DH682" i="3"/>
  <c r="DI682" i="3"/>
  <c r="DG678" i="3"/>
  <c r="DH678" i="3"/>
  <c r="DI678" i="3"/>
  <c r="DF678" i="3"/>
  <c r="DJ678" i="3" s="1"/>
  <c r="DG666" i="3"/>
  <c r="DH666" i="3"/>
  <c r="DI666" i="3"/>
  <c r="DF666" i="3"/>
  <c r="DJ666" i="3" s="1"/>
  <c r="DG654" i="3"/>
  <c r="DH654" i="3"/>
  <c r="DI654" i="3"/>
  <c r="DF654" i="3"/>
  <c r="DJ654" i="3" s="1"/>
  <c r="DF636" i="3"/>
  <c r="DG636" i="3"/>
  <c r="DJ636" i="3" s="1"/>
  <c r="DH636" i="3"/>
  <c r="DI636" i="3"/>
  <c r="DH582" i="3"/>
  <c r="DI582" i="3"/>
  <c r="DJ582" i="3" s="1"/>
  <c r="DG582" i="3"/>
  <c r="DF582" i="3"/>
  <c r="DG754" i="3"/>
  <c r="DJ754" i="3" s="1"/>
  <c r="DH754" i="3"/>
  <c r="DF754" i="3"/>
  <c r="DI750" i="3"/>
  <c r="DH750" i="3"/>
  <c r="CX742" i="3"/>
  <c r="CV742" i="3"/>
  <c r="DG723" i="3"/>
  <c r="DJ723" i="3" s="1"/>
  <c r="DH723" i="3"/>
  <c r="DI723" i="3"/>
  <c r="DF723" i="3"/>
  <c r="DG720" i="3"/>
  <c r="DH720" i="3"/>
  <c r="DI720" i="3"/>
  <c r="DF720" i="3"/>
  <c r="DJ720" i="3" s="1"/>
  <c r="DF684" i="3"/>
  <c r="DG684" i="3"/>
  <c r="DJ684" i="3" s="1"/>
  <c r="DH684" i="3"/>
  <c r="DI684" i="3"/>
  <c r="DF681" i="3"/>
  <c r="DG681" i="3"/>
  <c r="DJ681" i="3" s="1"/>
  <c r="DH681" i="3"/>
  <c r="DI681" i="3"/>
  <c r="DH677" i="3"/>
  <c r="DI677" i="3"/>
  <c r="DF677" i="3"/>
  <c r="DJ677" i="3" s="1"/>
  <c r="DG677" i="3"/>
  <c r="DH665" i="3"/>
  <c r="DI665" i="3"/>
  <c r="DF665" i="3"/>
  <c r="DJ665" i="3" s="1"/>
  <c r="DG665" i="3"/>
  <c r="DH653" i="3"/>
  <c r="DI653" i="3"/>
  <c r="DF653" i="3"/>
  <c r="DJ653" i="3" s="1"/>
  <c r="DG653" i="3"/>
  <c r="DH602" i="3"/>
  <c r="DI602" i="3"/>
  <c r="DG602" i="3"/>
  <c r="DF602" i="3"/>
  <c r="DJ602" i="3" s="1"/>
  <c r="DF766" i="3"/>
  <c r="DG765" i="3"/>
  <c r="DJ765" i="3" s="1"/>
  <c r="DF765" i="3"/>
  <c r="DI747" i="3"/>
  <c r="DH747" i="3"/>
  <c r="DF743" i="3"/>
  <c r="CX739" i="3"/>
  <c r="CV739" i="3"/>
  <c r="CX736" i="3"/>
  <c r="CW736" i="3"/>
  <c r="DH729" i="3"/>
  <c r="DI729" i="3"/>
  <c r="DG729" i="3"/>
  <c r="DJ729" i="3" s="1"/>
  <c r="DF728" i="3"/>
  <c r="DI712" i="3"/>
  <c r="DJ712" i="3" s="1"/>
  <c r="DG712" i="3"/>
  <c r="DH712" i="3"/>
  <c r="DF696" i="3"/>
  <c r="DG696" i="3"/>
  <c r="DH696" i="3"/>
  <c r="DI696" i="3"/>
  <c r="DJ696" i="3" s="1"/>
  <c r="DF690" i="3"/>
  <c r="DG690" i="3"/>
  <c r="DH690" i="3"/>
  <c r="DI690" i="3"/>
  <c r="DJ690" i="3" s="1"/>
  <c r="DF674" i="3"/>
  <c r="DJ674" i="3" s="1"/>
  <c r="DG674" i="3"/>
  <c r="DH674" i="3"/>
  <c r="DI674" i="3"/>
  <c r="DF662" i="3"/>
  <c r="DJ662" i="3" s="1"/>
  <c r="DG662" i="3"/>
  <c r="DH662" i="3"/>
  <c r="DI662" i="3"/>
  <c r="DG640" i="3"/>
  <c r="DH640" i="3"/>
  <c r="DI640" i="3"/>
  <c r="DF640" i="3"/>
  <c r="DJ640" i="3" s="1"/>
  <c r="DF767" i="3"/>
  <c r="DJ767" i="3" s="1"/>
  <c r="DG762" i="3"/>
  <c r="DH762" i="3"/>
  <c r="DF762" i="3"/>
  <c r="DJ762" i="3" s="1"/>
  <c r="DG758" i="3"/>
  <c r="DH758" i="3"/>
  <c r="DF758" i="3"/>
  <c r="DI744" i="3"/>
  <c r="DH744" i="3"/>
  <c r="DF740" i="3"/>
  <c r="CX733" i="3"/>
  <c r="CW733" i="3"/>
  <c r="DF700" i="3"/>
  <c r="DG700" i="3"/>
  <c r="DH700" i="3"/>
  <c r="DI700" i="3"/>
  <c r="DJ700" i="3" s="1"/>
  <c r="DH639" i="3"/>
  <c r="DI639" i="3"/>
  <c r="DF639" i="3"/>
  <c r="DJ639" i="3" s="1"/>
  <c r="DG639" i="3"/>
  <c r="DI627" i="3"/>
  <c r="DG627" i="3"/>
  <c r="DJ627" i="3" s="1"/>
  <c r="DF627" i="3"/>
  <c r="DH627" i="3"/>
  <c r="DI905" i="3"/>
  <c r="DI893" i="3"/>
  <c r="DI883" i="3"/>
  <c r="DJ883" i="3" s="1"/>
  <c r="DI873" i="3"/>
  <c r="DJ873" i="3" s="1"/>
  <c r="DI859" i="3"/>
  <c r="DI855" i="3"/>
  <c r="DJ855" i="3" s="1"/>
  <c r="DI852" i="3"/>
  <c r="DJ852" i="3" s="1"/>
  <c r="DI849" i="3"/>
  <c r="DJ849" i="3" s="1"/>
  <c r="DI846" i="3"/>
  <c r="DJ846" i="3" s="1"/>
  <c r="DI843" i="3"/>
  <c r="DJ843" i="3" s="1"/>
  <c r="DI839" i="3"/>
  <c r="DI831" i="3"/>
  <c r="DJ831" i="3" s="1"/>
  <c r="DI827" i="3"/>
  <c r="DI819" i="3"/>
  <c r="DJ819" i="3" s="1"/>
  <c r="DI816" i="3"/>
  <c r="CX814" i="3"/>
  <c r="DI813" i="3"/>
  <c r="DI809" i="3"/>
  <c r="DJ809" i="3" s="1"/>
  <c r="DI795" i="3"/>
  <c r="DI791" i="3"/>
  <c r="DJ791" i="3" s="1"/>
  <c r="DI787" i="3"/>
  <c r="DI783" i="3"/>
  <c r="DJ783" i="3" s="1"/>
  <c r="DI780" i="3"/>
  <c r="CX778" i="3"/>
  <c r="DI777" i="3"/>
  <c r="DI773" i="3"/>
  <c r="DJ773" i="3" s="1"/>
  <c r="DF763" i="3"/>
  <c r="DI760" i="3"/>
  <c r="DH760" i="3"/>
  <c r="DI753" i="3"/>
  <c r="DH753" i="3"/>
  <c r="CX751" i="3"/>
  <c r="CV751" i="3"/>
  <c r="DH749" i="3"/>
  <c r="DF737" i="3"/>
  <c r="DI734" i="3"/>
  <c r="DH731" i="3"/>
  <c r="DI722" i="3"/>
  <c r="DJ722" i="3" s="1"/>
  <c r="DH722" i="3"/>
  <c r="DF704" i="3"/>
  <c r="DJ704" i="3" s="1"/>
  <c r="DG704" i="3"/>
  <c r="DH704" i="3"/>
  <c r="DI704" i="3"/>
  <c r="DG647" i="3"/>
  <c r="DH647" i="3"/>
  <c r="DI647" i="3"/>
  <c r="DF647" i="3"/>
  <c r="DJ647" i="3" s="1"/>
  <c r="DG632" i="3"/>
  <c r="DH632" i="3"/>
  <c r="DI632" i="3"/>
  <c r="DJ632" i="3" s="1"/>
  <c r="DF632" i="3"/>
  <c r="DI764" i="3"/>
  <c r="DJ764" i="3" s="1"/>
  <c r="DH764" i="3"/>
  <c r="CX748" i="3"/>
  <c r="CV748" i="3"/>
  <c r="DI738" i="3"/>
  <c r="DH738" i="3"/>
  <c r="DH735" i="3"/>
  <c r="DI735" i="3"/>
  <c r="DJ735" i="3" s="1"/>
  <c r="DG735" i="3"/>
  <c r="DG730" i="3"/>
  <c r="DH730" i="3"/>
  <c r="DF730" i="3"/>
  <c r="DJ730" i="3" s="1"/>
  <c r="DG710" i="3"/>
  <c r="DH710" i="3"/>
  <c r="DI710" i="3"/>
  <c r="DF710" i="3"/>
  <c r="DJ710" i="3" s="1"/>
  <c r="DG706" i="3"/>
  <c r="DH706" i="3"/>
  <c r="DI706" i="3"/>
  <c r="DJ706" i="3" s="1"/>
  <c r="DF706" i="3"/>
  <c r="DF699" i="3"/>
  <c r="DG699" i="3"/>
  <c r="DH699" i="3"/>
  <c r="DI699" i="3"/>
  <c r="DJ699" i="3" s="1"/>
  <c r="DF693" i="3"/>
  <c r="DG693" i="3"/>
  <c r="DH693" i="3"/>
  <c r="DI693" i="3"/>
  <c r="DJ693" i="3" s="1"/>
  <c r="DF687" i="3"/>
  <c r="DG687" i="3"/>
  <c r="DH687" i="3"/>
  <c r="DI687" i="3"/>
  <c r="DJ687" i="3" s="1"/>
  <c r="DH646" i="3"/>
  <c r="DI646" i="3"/>
  <c r="DF646" i="3"/>
  <c r="DJ646" i="3" s="1"/>
  <c r="DG646" i="3"/>
  <c r="DG719" i="3"/>
  <c r="DJ719" i="3" s="1"/>
  <c r="DH708" i="3"/>
  <c r="DG705" i="3"/>
  <c r="CX702" i="3"/>
  <c r="DH701" i="3"/>
  <c r="CV699" i="3"/>
  <c r="DH698" i="3"/>
  <c r="CV696" i="3"/>
  <c r="DH695" i="3"/>
  <c r="CV693" i="3"/>
  <c r="DH692" i="3"/>
  <c r="CV690" i="3"/>
  <c r="DH689" i="3"/>
  <c r="CV687" i="3"/>
  <c r="DH686" i="3"/>
  <c r="CW684" i="3"/>
  <c r="DG683" i="3"/>
  <c r="CW681" i="3"/>
  <c r="DG680" i="3"/>
  <c r="DJ680" i="3" s="1"/>
  <c r="DH676" i="3"/>
  <c r="CX672" i="3"/>
  <c r="DH671" i="3"/>
  <c r="CX669" i="3"/>
  <c r="DH668" i="3"/>
  <c r="DH664" i="3"/>
  <c r="CX660" i="3"/>
  <c r="DH659" i="3"/>
  <c r="CX657" i="3"/>
  <c r="DH656" i="3"/>
  <c r="DH652" i="3"/>
  <c r="CX650" i="3"/>
  <c r="DH649" i="3"/>
  <c r="DH645" i="3"/>
  <c r="CX643" i="3"/>
  <c r="DH642" i="3"/>
  <c r="DH638" i="3"/>
  <c r="CW636" i="3"/>
  <c r="DG635" i="3"/>
  <c r="DJ635" i="3" s="1"/>
  <c r="DI631" i="3"/>
  <c r="DI629" i="3"/>
  <c r="CX628" i="3"/>
  <c r="CW627" i="3"/>
  <c r="CX626" i="3"/>
  <c r="CX625" i="3"/>
  <c r="CX617" i="3"/>
  <c r="DH608" i="3"/>
  <c r="DI608" i="3"/>
  <c r="DG608" i="3"/>
  <c r="DJ608" i="3" s="1"/>
  <c r="DF599" i="3"/>
  <c r="DJ599" i="3" s="1"/>
  <c r="DG599" i="3"/>
  <c r="DI539" i="3"/>
  <c r="DH539" i="3"/>
  <c r="DF539" i="3"/>
  <c r="DJ539" i="3" s="1"/>
  <c r="DG539" i="3"/>
  <c r="DG708" i="3"/>
  <c r="DJ708" i="3" s="1"/>
  <c r="DG701" i="3"/>
  <c r="DJ701" i="3" s="1"/>
  <c r="DG698" i="3"/>
  <c r="DG695" i="3"/>
  <c r="DG692" i="3"/>
  <c r="DG689" i="3"/>
  <c r="DG686" i="3"/>
  <c r="DG676" i="3"/>
  <c r="DG671" i="3"/>
  <c r="DJ671" i="3" s="1"/>
  <c r="DG668" i="3"/>
  <c r="DG664" i="3"/>
  <c r="DG659" i="3"/>
  <c r="DJ659" i="3" s="1"/>
  <c r="DG656" i="3"/>
  <c r="DG652" i="3"/>
  <c r="DJ652" i="3" s="1"/>
  <c r="DG649" i="3"/>
  <c r="DG645" i="3"/>
  <c r="DJ645" i="3" s="1"/>
  <c r="DG642" i="3"/>
  <c r="CX606" i="3"/>
  <c r="CW606" i="3"/>
  <c r="CW597" i="3"/>
  <c r="DI593" i="3"/>
  <c r="DJ593" i="3" s="1"/>
  <c r="DH593" i="3"/>
  <c r="CX586" i="3"/>
  <c r="CW586" i="3"/>
  <c r="DH546" i="3"/>
  <c r="DI546" i="3"/>
  <c r="DG546" i="3"/>
  <c r="DJ546" i="3" s="1"/>
  <c r="DF546" i="3"/>
  <c r="CW618" i="3"/>
  <c r="CX618" i="3"/>
  <c r="DH616" i="3"/>
  <c r="DI616" i="3"/>
  <c r="DG616" i="3"/>
  <c r="DJ616" i="3" s="1"/>
  <c r="DH605" i="3"/>
  <c r="DI605" i="3"/>
  <c r="DG605" i="3"/>
  <c r="DJ605" i="3" s="1"/>
  <c r="DG597" i="3"/>
  <c r="DJ597" i="3" s="1"/>
  <c r="DH597" i="3"/>
  <c r="DI597" i="3"/>
  <c r="DF597" i="3"/>
  <c r="DI589" i="3"/>
  <c r="DH589" i="3"/>
  <c r="DH585" i="3"/>
  <c r="DI585" i="3"/>
  <c r="DG585" i="3"/>
  <c r="DJ585" i="3" s="1"/>
  <c r="DF576" i="3"/>
  <c r="DG576" i="3"/>
  <c r="DJ576" i="3" s="1"/>
  <c r="DH576" i="3"/>
  <c r="DI576" i="3"/>
  <c r="DI554" i="3"/>
  <c r="DG554" i="3"/>
  <c r="DJ554" i="3" s="1"/>
  <c r="DF554" i="3"/>
  <c r="DH554" i="3"/>
  <c r="DH621" i="3"/>
  <c r="DI621" i="3"/>
  <c r="DF621" i="3"/>
  <c r="DJ621" i="3" s="1"/>
  <c r="DF616" i="3"/>
  <c r="DG613" i="3"/>
  <c r="DH613" i="3"/>
  <c r="DI613" i="3"/>
  <c r="DJ613" i="3" s="1"/>
  <c r="DF613" i="3"/>
  <c r="DF605" i="3"/>
  <c r="DF589" i="3"/>
  <c r="DJ589" i="3" s="1"/>
  <c r="DF585" i="3"/>
  <c r="CX583" i="3"/>
  <c r="CW583" i="3"/>
  <c r="DF563" i="3"/>
  <c r="DJ563" i="3" s="1"/>
  <c r="DG563" i="3"/>
  <c r="DH563" i="3"/>
  <c r="DI563" i="3"/>
  <c r="DG558" i="3"/>
  <c r="DH558" i="3"/>
  <c r="DI558" i="3"/>
  <c r="DJ558" i="3" s="1"/>
  <c r="DF558" i="3"/>
  <c r="DH512" i="3"/>
  <c r="DI512" i="3"/>
  <c r="DG512" i="3"/>
  <c r="DF512" i="3"/>
  <c r="DJ512" i="3" s="1"/>
  <c r="DI719" i="3"/>
  <c r="DI705" i="3"/>
  <c r="DJ705" i="3" s="1"/>
  <c r="DI683" i="3"/>
  <c r="DJ683" i="3" s="1"/>
  <c r="DI680" i="3"/>
  <c r="DI635" i="3"/>
  <c r="DF623" i="3"/>
  <c r="DH622" i="3"/>
  <c r="DF619" i="3"/>
  <c r="DJ619" i="3" s="1"/>
  <c r="DF611" i="3"/>
  <c r="DJ611" i="3" s="1"/>
  <c r="DG611" i="3"/>
  <c r="DI601" i="3"/>
  <c r="DH601" i="3"/>
  <c r="DG594" i="3"/>
  <c r="DJ594" i="3" s="1"/>
  <c r="DH594" i="3"/>
  <c r="DI594" i="3"/>
  <c r="DF594" i="3"/>
  <c r="DG591" i="3"/>
  <c r="DH591" i="3"/>
  <c r="DI591" i="3"/>
  <c r="DF591" i="3"/>
  <c r="DJ591" i="3" s="1"/>
  <c r="DF587" i="3"/>
  <c r="DJ587" i="3" s="1"/>
  <c r="DG587" i="3"/>
  <c r="DG579" i="3"/>
  <c r="DH579" i="3"/>
  <c r="DI579" i="3"/>
  <c r="DF579" i="3"/>
  <c r="DJ579" i="3" s="1"/>
  <c r="DG565" i="3"/>
  <c r="DH565" i="3"/>
  <c r="DI565" i="3"/>
  <c r="DJ565" i="3" s="1"/>
  <c r="DF565" i="3"/>
  <c r="DF562" i="3"/>
  <c r="DG562" i="3"/>
  <c r="DJ562" i="3" s="1"/>
  <c r="DH562" i="3"/>
  <c r="DI562" i="3"/>
  <c r="DI624" i="3"/>
  <c r="DJ624" i="3" s="1"/>
  <c r="DG624" i="3"/>
  <c r="DI620" i="3"/>
  <c r="DG620" i="3"/>
  <c r="DG609" i="3"/>
  <c r="DH609" i="3"/>
  <c r="DI609" i="3"/>
  <c r="DF609" i="3"/>
  <c r="DJ609" i="3" s="1"/>
  <c r="CV603" i="3"/>
  <c r="CX603" i="3"/>
  <c r="DI596" i="3"/>
  <c r="DH596" i="3"/>
  <c r="DH590" i="3"/>
  <c r="DI590" i="3"/>
  <c r="DG590" i="3"/>
  <c r="DH578" i="3"/>
  <c r="DI578" i="3"/>
  <c r="DG578" i="3"/>
  <c r="DJ578" i="3" s="1"/>
  <c r="DF569" i="3"/>
  <c r="DG569" i="3"/>
  <c r="DJ569" i="3" s="1"/>
  <c r="DH569" i="3"/>
  <c r="DI569" i="3"/>
  <c r="DH543" i="3"/>
  <c r="DI543" i="3"/>
  <c r="DG543" i="3"/>
  <c r="DJ543" i="3" s="1"/>
  <c r="DF543" i="3"/>
  <c r="DH540" i="3"/>
  <c r="DI540" i="3"/>
  <c r="DG540" i="3"/>
  <c r="DF540" i="3"/>
  <c r="DJ540" i="3" s="1"/>
  <c r="DH581" i="3"/>
  <c r="CW576" i="3"/>
  <c r="DG575" i="3"/>
  <c r="DJ575" i="3" s="1"/>
  <c r="DG572" i="3"/>
  <c r="DH571" i="3"/>
  <c r="CW569" i="3"/>
  <c r="DG568" i="3"/>
  <c r="DJ568" i="3" s="1"/>
  <c r="CW562" i="3"/>
  <c r="DG561" i="3"/>
  <c r="DJ561" i="3" s="1"/>
  <c r="DH557" i="3"/>
  <c r="DH551" i="3"/>
  <c r="DF551" i="3"/>
  <c r="DI548" i="3"/>
  <c r="CW543" i="3"/>
  <c r="DI531" i="3"/>
  <c r="DJ531" i="3" s="1"/>
  <c r="DH531" i="3"/>
  <c r="CW529" i="3"/>
  <c r="DI522" i="3"/>
  <c r="DH522" i="3"/>
  <c r="CV521" i="3"/>
  <c r="CX521" i="3"/>
  <c r="CV517" i="3"/>
  <c r="CX509" i="3"/>
  <c r="CW509" i="3"/>
  <c r="DG447" i="3"/>
  <c r="DH447" i="3"/>
  <c r="DI447" i="3"/>
  <c r="DJ447" i="3" s="1"/>
  <c r="DF447" i="3"/>
  <c r="DH547" i="3"/>
  <c r="DF547" i="3"/>
  <c r="DJ547" i="3" s="1"/>
  <c r="DH535" i="3"/>
  <c r="DI535" i="3"/>
  <c r="DG535" i="3"/>
  <c r="DJ535" i="3" s="1"/>
  <c r="DG529" i="3"/>
  <c r="DJ529" i="3" s="1"/>
  <c r="DH529" i="3"/>
  <c r="DF529" i="3"/>
  <c r="DI519" i="3"/>
  <c r="DH519" i="3"/>
  <c r="DF483" i="3"/>
  <c r="DJ483" i="3" s="1"/>
  <c r="DG483" i="3"/>
  <c r="DH483" i="3"/>
  <c r="DI483" i="3"/>
  <c r="DF476" i="3"/>
  <c r="DG476" i="3"/>
  <c r="DJ476" i="3" s="1"/>
  <c r="DH476" i="3"/>
  <c r="DI476" i="3"/>
  <c r="DF473" i="3"/>
  <c r="DJ473" i="3" s="1"/>
  <c r="DG473" i="3"/>
  <c r="DH473" i="3"/>
  <c r="DI473" i="3"/>
  <c r="DF466" i="3"/>
  <c r="DG466" i="3"/>
  <c r="DJ466" i="3" s="1"/>
  <c r="DH466" i="3"/>
  <c r="DI466" i="3"/>
  <c r="DF463" i="3"/>
  <c r="DJ463" i="3" s="1"/>
  <c r="DG463" i="3"/>
  <c r="DH463" i="3"/>
  <c r="DI463" i="3"/>
  <c r="DG451" i="3"/>
  <c r="DH451" i="3"/>
  <c r="DI451" i="3"/>
  <c r="DF451" i="3"/>
  <c r="DJ451" i="3" s="1"/>
  <c r="DI443" i="3"/>
  <c r="DF443" i="3"/>
  <c r="DJ443" i="3" s="1"/>
  <c r="DG443" i="3"/>
  <c r="DH443" i="3"/>
  <c r="DI437" i="3"/>
  <c r="DG437" i="3"/>
  <c r="DF437" i="3"/>
  <c r="DJ437" i="3" s="1"/>
  <c r="DH437" i="3"/>
  <c r="DH427" i="3"/>
  <c r="DG427" i="3"/>
  <c r="DI427" i="3"/>
  <c r="DJ427" i="3" s="1"/>
  <c r="DF427" i="3"/>
  <c r="DI424" i="3"/>
  <c r="DG424" i="3"/>
  <c r="DF424" i="3"/>
  <c r="DJ424" i="3" s="1"/>
  <c r="DH424" i="3"/>
  <c r="DI416" i="3"/>
  <c r="DJ416" i="3" s="1"/>
  <c r="DG416" i="3"/>
  <c r="DF416" i="3"/>
  <c r="DH416" i="3"/>
  <c r="DH384" i="3"/>
  <c r="DI384" i="3"/>
  <c r="DJ384" i="3" s="1"/>
  <c r="DG384" i="3"/>
  <c r="DF384" i="3"/>
  <c r="CX544" i="3"/>
  <c r="CW544" i="3"/>
  <c r="DH532" i="3"/>
  <c r="DI532" i="3"/>
  <c r="DJ532" i="3" s="1"/>
  <c r="DG532" i="3"/>
  <c r="DI525" i="3"/>
  <c r="DJ525" i="3" s="1"/>
  <c r="DH525" i="3"/>
  <c r="DG517" i="3"/>
  <c r="DH517" i="3"/>
  <c r="DF517" i="3"/>
  <c r="DF515" i="3"/>
  <c r="DJ515" i="3" s="1"/>
  <c r="DG515" i="3"/>
  <c r="DH508" i="3"/>
  <c r="DI508" i="3"/>
  <c r="DG508" i="3"/>
  <c r="DJ508" i="3" s="1"/>
  <c r="DF491" i="3"/>
  <c r="DJ491" i="3" s="1"/>
  <c r="DG491" i="3"/>
  <c r="DH491" i="3"/>
  <c r="DI491" i="3"/>
  <c r="DF482" i="3"/>
  <c r="DG482" i="3"/>
  <c r="DJ482" i="3" s="1"/>
  <c r="DH482" i="3"/>
  <c r="DI482" i="3"/>
  <c r="DG475" i="3"/>
  <c r="DH475" i="3"/>
  <c r="DI475" i="3"/>
  <c r="DJ475" i="3" s="1"/>
  <c r="DF475" i="3"/>
  <c r="DF472" i="3"/>
  <c r="DG472" i="3"/>
  <c r="DJ472" i="3" s="1"/>
  <c r="DH472" i="3"/>
  <c r="DI472" i="3"/>
  <c r="DG465" i="3"/>
  <c r="DH465" i="3"/>
  <c r="DI465" i="3"/>
  <c r="DJ465" i="3" s="1"/>
  <c r="DF465" i="3"/>
  <c r="DF462" i="3"/>
  <c r="DG462" i="3"/>
  <c r="DJ462" i="3" s="1"/>
  <c r="DH462" i="3"/>
  <c r="DI462" i="3"/>
  <c r="CX615" i="3"/>
  <c r="DH614" i="3"/>
  <c r="DH610" i="3"/>
  <c r="CX607" i="3"/>
  <c r="DH598" i="3"/>
  <c r="CX584" i="3"/>
  <c r="DH580" i="3"/>
  <c r="CX577" i="3"/>
  <c r="CX570" i="3"/>
  <c r="CX567" i="3"/>
  <c r="DH566" i="3"/>
  <c r="CX560" i="3"/>
  <c r="DH559" i="3"/>
  <c r="DI555" i="3"/>
  <c r="DH553" i="3"/>
  <c r="DI552" i="3"/>
  <c r="DJ552" i="3" s="1"/>
  <c r="DH550" i="3"/>
  <c r="CV541" i="3"/>
  <c r="CX541" i="3"/>
  <c r="DF538" i="3"/>
  <c r="DJ538" i="3" s="1"/>
  <c r="DG523" i="3"/>
  <c r="DJ523" i="3" s="1"/>
  <c r="DH523" i="3"/>
  <c r="DF523" i="3"/>
  <c r="DH520" i="3"/>
  <c r="DI520" i="3"/>
  <c r="DG520" i="3"/>
  <c r="DH515" i="3"/>
  <c r="DF487" i="3"/>
  <c r="DG487" i="3"/>
  <c r="DH487" i="3"/>
  <c r="DI487" i="3"/>
  <c r="DJ487" i="3" s="1"/>
  <c r="DI575" i="3"/>
  <c r="CX573" i="3"/>
  <c r="DI572" i="3"/>
  <c r="DI568" i="3"/>
  <c r="DI561" i="3"/>
  <c r="DH555" i="3"/>
  <c r="DG553" i="3"/>
  <c r="DJ553" i="3" s="1"/>
  <c r="DH552" i="3"/>
  <c r="DG551" i="3"/>
  <c r="CV551" i="3"/>
  <c r="DG550" i="3"/>
  <c r="DG549" i="3"/>
  <c r="DF545" i="3"/>
  <c r="CX536" i="3"/>
  <c r="CW536" i="3"/>
  <c r="DI528" i="3"/>
  <c r="DJ528" i="3" s="1"/>
  <c r="DH528" i="3"/>
  <c r="CW526" i="3"/>
  <c r="DG513" i="3"/>
  <c r="DH513" i="3"/>
  <c r="DI513" i="3"/>
  <c r="DF513" i="3"/>
  <c r="DJ513" i="3" s="1"/>
  <c r="DI511" i="3"/>
  <c r="DH511" i="3"/>
  <c r="DF503" i="3"/>
  <c r="DJ503" i="3" s="1"/>
  <c r="DG503" i="3"/>
  <c r="DH503" i="3"/>
  <c r="DG493" i="3"/>
  <c r="DH493" i="3"/>
  <c r="DI493" i="3"/>
  <c r="DJ493" i="3" s="1"/>
  <c r="DF493" i="3"/>
  <c r="DG489" i="3"/>
  <c r="DJ489" i="3" s="1"/>
  <c r="DH489" i="3"/>
  <c r="DI489" i="3"/>
  <c r="DF489" i="3"/>
  <c r="DF455" i="3"/>
  <c r="DG455" i="3"/>
  <c r="DJ455" i="3" s="1"/>
  <c r="DH455" i="3"/>
  <c r="DI455" i="3"/>
  <c r="DI419" i="3"/>
  <c r="DG419" i="3"/>
  <c r="DJ419" i="3" s="1"/>
  <c r="DF419" i="3"/>
  <c r="DH419" i="3"/>
  <c r="CX533" i="3"/>
  <c r="CW533" i="3"/>
  <c r="DG526" i="3"/>
  <c r="DJ526" i="3" s="1"/>
  <c r="DH526" i="3"/>
  <c r="DF526" i="3"/>
  <c r="DG505" i="3"/>
  <c r="DH505" i="3"/>
  <c r="DI505" i="3"/>
  <c r="DJ505" i="3" s="1"/>
  <c r="DF505" i="3"/>
  <c r="DG501" i="3"/>
  <c r="DH501" i="3"/>
  <c r="DI501" i="3"/>
  <c r="DF501" i="3"/>
  <c r="DJ501" i="3" s="1"/>
  <c r="DF497" i="3"/>
  <c r="DG497" i="3"/>
  <c r="DJ497" i="3" s="1"/>
  <c r="DH497" i="3"/>
  <c r="DI497" i="3"/>
  <c r="DF486" i="3"/>
  <c r="DG486" i="3"/>
  <c r="DH486" i="3"/>
  <c r="DI486" i="3"/>
  <c r="DJ486" i="3" s="1"/>
  <c r="DI394" i="3"/>
  <c r="DJ394" i="3" s="1"/>
  <c r="DG394" i="3"/>
  <c r="DF394" i="3"/>
  <c r="DH394" i="3"/>
  <c r="DG500" i="3"/>
  <c r="DH499" i="3"/>
  <c r="CW497" i="3"/>
  <c r="DG496" i="3"/>
  <c r="DJ496" i="3" s="1"/>
  <c r="DH488" i="3"/>
  <c r="CV486" i="3"/>
  <c r="DH485" i="3"/>
  <c r="CW482" i="3"/>
  <c r="DG481" i="3"/>
  <c r="DJ481" i="3" s="1"/>
  <c r="DG478" i="3"/>
  <c r="DH477" i="3"/>
  <c r="DG474" i="3"/>
  <c r="CW472" i="3"/>
  <c r="DG471" i="3"/>
  <c r="DJ471" i="3" s="1"/>
  <c r="DG468" i="3"/>
  <c r="DH467" i="3"/>
  <c r="DG464" i="3"/>
  <c r="CW462" i="3"/>
  <c r="DG461" i="3"/>
  <c r="DJ461" i="3" s="1"/>
  <c r="DG458" i="3"/>
  <c r="DH457" i="3"/>
  <c r="CW455" i="3"/>
  <c r="DG454" i="3"/>
  <c r="DH453" i="3"/>
  <c r="DG450" i="3"/>
  <c r="DJ450" i="3" s="1"/>
  <c r="DI445" i="3"/>
  <c r="DI435" i="3"/>
  <c r="DJ435" i="3" s="1"/>
  <c r="DF433" i="3"/>
  <c r="CV427" i="3"/>
  <c r="DH426" i="3"/>
  <c r="DH425" i="3"/>
  <c r="DF425" i="3"/>
  <c r="DJ425" i="3" s="1"/>
  <c r="DH422" i="3"/>
  <c r="DF411" i="3"/>
  <c r="DJ411" i="3" s="1"/>
  <c r="DI408" i="3"/>
  <c r="CX405" i="3"/>
  <c r="DI403" i="3"/>
  <c r="DJ403" i="3" s="1"/>
  <c r="DH401" i="3"/>
  <c r="DI401" i="3"/>
  <c r="DF401" i="3"/>
  <c r="CW391" i="3"/>
  <c r="CX388" i="3"/>
  <c r="DF387" i="3"/>
  <c r="DJ387" i="3" s="1"/>
  <c r="DH380" i="3"/>
  <c r="DI380" i="3"/>
  <c r="DG380" i="3"/>
  <c r="DJ380" i="3" s="1"/>
  <c r="DI434" i="3"/>
  <c r="DG434" i="3"/>
  <c r="DI412" i="3"/>
  <c r="DG412" i="3"/>
  <c r="DI407" i="3"/>
  <c r="DG407" i="3"/>
  <c r="DJ407" i="3" s="1"/>
  <c r="DG402" i="3"/>
  <c r="DH402" i="3"/>
  <c r="DF399" i="3"/>
  <c r="DG399" i="3"/>
  <c r="DG395" i="3"/>
  <c r="DJ395" i="3" s="1"/>
  <c r="DH395" i="3"/>
  <c r="DH391" i="3"/>
  <c r="DI391" i="3"/>
  <c r="DF391" i="3"/>
  <c r="CX374" i="3"/>
  <c r="CW374" i="3"/>
  <c r="DG355" i="3"/>
  <c r="DH355" i="3"/>
  <c r="DI355" i="3"/>
  <c r="DJ355" i="3" s="1"/>
  <c r="DF355" i="3"/>
  <c r="DF353" i="3"/>
  <c r="DG353" i="3"/>
  <c r="DJ353" i="3" s="1"/>
  <c r="DH353" i="3"/>
  <c r="DI353" i="3"/>
  <c r="DI331" i="3"/>
  <c r="DG331" i="3"/>
  <c r="DJ331" i="3" s="1"/>
  <c r="DF331" i="3"/>
  <c r="DH331" i="3"/>
  <c r="DI328" i="3"/>
  <c r="DJ328" i="3" s="1"/>
  <c r="DG328" i="3"/>
  <c r="DF328" i="3"/>
  <c r="DH328" i="3"/>
  <c r="DH428" i="3"/>
  <c r="DF428" i="3"/>
  <c r="CW406" i="3"/>
  <c r="CX406" i="3"/>
  <c r="DF403" i="3"/>
  <c r="DH399" i="3"/>
  <c r="DG392" i="3"/>
  <c r="DH392" i="3"/>
  <c r="DF389" i="3"/>
  <c r="DG389" i="3"/>
  <c r="DH373" i="3"/>
  <c r="DI373" i="3"/>
  <c r="DG373" i="3"/>
  <c r="DJ373" i="3" s="1"/>
  <c r="DF345" i="3"/>
  <c r="DJ345" i="3" s="1"/>
  <c r="DG345" i="3"/>
  <c r="DH345" i="3"/>
  <c r="DI345" i="3"/>
  <c r="DF436" i="3"/>
  <c r="DF423" i="3"/>
  <c r="DJ423" i="3" s="1"/>
  <c r="DF415" i="3"/>
  <c r="DH413" i="3"/>
  <c r="DF413" i="3"/>
  <c r="DJ413" i="3" s="1"/>
  <c r="DI404" i="3"/>
  <c r="DJ404" i="3" s="1"/>
  <c r="DG404" i="3"/>
  <c r="CW396" i="3"/>
  <c r="CX396" i="3"/>
  <c r="DF393" i="3"/>
  <c r="DH389" i="3"/>
  <c r="DI383" i="3"/>
  <c r="DJ383" i="3" s="1"/>
  <c r="DH383" i="3"/>
  <c r="DF373" i="3"/>
  <c r="DG352" i="3"/>
  <c r="DJ352" i="3" s="1"/>
  <c r="DH352" i="3"/>
  <c r="DI352" i="3"/>
  <c r="DF352" i="3"/>
  <c r="DG349" i="3"/>
  <c r="DH349" i="3"/>
  <c r="DI349" i="3"/>
  <c r="DF349" i="3"/>
  <c r="DJ349" i="3" s="1"/>
  <c r="DF344" i="3"/>
  <c r="DG344" i="3"/>
  <c r="DJ344" i="3" s="1"/>
  <c r="DH344" i="3"/>
  <c r="DI344" i="3"/>
  <c r="DI500" i="3"/>
  <c r="DI496" i="3"/>
  <c r="DI481" i="3"/>
  <c r="CX479" i="3"/>
  <c r="DI478" i="3"/>
  <c r="DI474" i="3"/>
  <c r="DJ474" i="3" s="1"/>
  <c r="DI471" i="3"/>
  <c r="CX469" i="3"/>
  <c r="DI468" i="3"/>
  <c r="DI464" i="3"/>
  <c r="DJ464" i="3" s="1"/>
  <c r="DI461" i="3"/>
  <c r="CX459" i="3"/>
  <c r="DI458" i="3"/>
  <c r="DI454" i="3"/>
  <c r="DJ454" i="3" s="1"/>
  <c r="DI450" i="3"/>
  <c r="DG441" i="3"/>
  <c r="CV441" i="3"/>
  <c r="DG440" i="3"/>
  <c r="DH438" i="3"/>
  <c r="CV438" i="3"/>
  <c r="DI433" i="3"/>
  <c r="DH432" i="3"/>
  <c r="DH420" i="3"/>
  <c r="DG418" i="3"/>
  <c r="DJ418" i="3" s="1"/>
  <c r="DH417" i="3"/>
  <c r="DI411" i="3"/>
  <c r="DG410" i="3"/>
  <c r="DG409" i="3"/>
  <c r="DF404" i="3"/>
  <c r="DF400" i="3"/>
  <c r="DI387" i="3"/>
  <c r="DF383" i="3"/>
  <c r="CV371" i="3"/>
  <c r="CX371" i="3"/>
  <c r="DF356" i="3"/>
  <c r="DG356" i="3"/>
  <c r="DJ356" i="3" s="1"/>
  <c r="DH356" i="3"/>
  <c r="DI356" i="3"/>
  <c r="DH431" i="3"/>
  <c r="DF431" i="3"/>
  <c r="DI426" i="3"/>
  <c r="CX398" i="3"/>
  <c r="CX385" i="3"/>
  <c r="CW385" i="3"/>
  <c r="DG381" i="3"/>
  <c r="DH381" i="3"/>
  <c r="DI381" i="3"/>
  <c r="DF381" i="3"/>
  <c r="DJ381" i="3" s="1"/>
  <c r="DG377" i="3"/>
  <c r="DH377" i="3"/>
  <c r="DI377" i="3"/>
  <c r="DJ377" i="3" s="1"/>
  <c r="DF377" i="3"/>
  <c r="DF375" i="3"/>
  <c r="DJ375" i="3" s="1"/>
  <c r="DG375" i="3"/>
  <c r="DH375" i="3"/>
  <c r="DI343" i="3"/>
  <c r="DG343" i="3"/>
  <c r="DJ343" i="3" s="1"/>
  <c r="DH343" i="3"/>
  <c r="DF343" i="3"/>
  <c r="DI336" i="3"/>
  <c r="DG336" i="3"/>
  <c r="DF336" i="3"/>
  <c r="DJ336" i="3" s="1"/>
  <c r="DH336" i="3"/>
  <c r="DG370" i="3"/>
  <c r="DH369" i="3"/>
  <c r="DG367" i="3"/>
  <c r="DH366" i="3"/>
  <c r="DG364" i="3"/>
  <c r="DH363" i="3"/>
  <c r="DG361" i="3"/>
  <c r="DH360" i="3"/>
  <c r="DG358" i="3"/>
  <c r="DG348" i="3"/>
  <c r="CW344" i="3"/>
  <c r="DI341" i="3"/>
  <c r="DF339" i="3"/>
  <c r="DH338" i="3"/>
  <c r="DH337" i="3"/>
  <c r="DF337" i="3"/>
  <c r="DJ337" i="3" s="1"/>
  <c r="DH334" i="3"/>
  <c r="DI324" i="3"/>
  <c r="DF320" i="3"/>
  <c r="DF310" i="3"/>
  <c r="DH308" i="3"/>
  <c r="DI308" i="3"/>
  <c r="DJ308" i="3" s="1"/>
  <c r="DF308" i="3"/>
  <c r="DG308" i="3"/>
  <c r="CW305" i="3"/>
  <c r="CX305" i="3"/>
  <c r="DH300" i="3"/>
  <c r="DI300" i="3"/>
  <c r="DI297" i="3"/>
  <c r="DJ297" i="3" s="1"/>
  <c r="DG297" i="3"/>
  <c r="DH297" i="3"/>
  <c r="DH272" i="3"/>
  <c r="DI272" i="3"/>
  <c r="DF272" i="3"/>
  <c r="DJ272" i="3" s="1"/>
  <c r="DG272" i="3"/>
  <c r="DI261" i="3"/>
  <c r="DF261" i="3"/>
  <c r="DJ261" i="3" s="1"/>
  <c r="DG261" i="3"/>
  <c r="DH261" i="3"/>
  <c r="DI248" i="3"/>
  <c r="DG248" i="3"/>
  <c r="DF248" i="3"/>
  <c r="DJ248" i="3" s="1"/>
  <c r="DH248" i="3"/>
  <c r="DI340" i="3"/>
  <c r="DJ340" i="3" s="1"/>
  <c r="DG340" i="3"/>
  <c r="DI321" i="3"/>
  <c r="DH321" i="3"/>
  <c r="DH318" i="3"/>
  <c r="DI318" i="3"/>
  <c r="DJ318" i="3" s="1"/>
  <c r="DG318" i="3"/>
  <c r="DI314" i="3"/>
  <c r="DH314" i="3"/>
  <c r="DI311" i="3"/>
  <c r="DH311" i="3"/>
  <c r="DI307" i="3"/>
  <c r="DJ307" i="3" s="1"/>
  <c r="DG307" i="3"/>
  <c r="DH307" i="3"/>
  <c r="DI304" i="3"/>
  <c r="DG304" i="3"/>
  <c r="DJ304" i="3" s="1"/>
  <c r="DH304" i="3"/>
  <c r="CW294" i="3"/>
  <c r="CX294" i="3"/>
  <c r="DF289" i="3"/>
  <c r="DJ289" i="3" s="1"/>
  <c r="DH289" i="3"/>
  <c r="DI289" i="3"/>
  <c r="DH275" i="3"/>
  <c r="DI275" i="3"/>
  <c r="DF275" i="3"/>
  <c r="DJ275" i="3" s="1"/>
  <c r="DG275" i="3"/>
  <c r="CX351" i="3"/>
  <c r="DI350" i="3"/>
  <c r="CX327" i="3"/>
  <c r="DF324" i="3"/>
  <c r="DF321" i="3"/>
  <c r="DJ321" i="3" s="1"/>
  <c r="DF314" i="3"/>
  <c r="DF311" i="3"/>
  <c r="DJ311" i="3" s="1"/>
  <c r="DF307" i="3"/>
  <c r="DF304" i="3"/>
  <c r="CX302" i="3"/>
  <c r="CV302" i="3"/>
  <c r="DG293" i="3"/>
  <c r="DJ293" i="3" s="1"/>
  <c r="DH293" i="3"/>
  <c r="DI293" i="3"/>
  <c r="DF288" i="3"/>
  <c r="DG288" i="3"/>
  <c r="DJ288" i="3" s="1"/>
  <c r="DI288" i="3"/>
  <c r="DH278" i="3"/>
  <c r="DI278" i="3"/>
  <c r="DF278" i="3"/>
  <c r="DJ278" i="3" s="1"/>
  <c r="DG278" i="3"/>
  <c r="DG263" i="3"/>
  <c r="DH263" i="3"/>
  <c r="DI263" i="3"/>
  <c r="DF263" i="3"/>
  <c r="DJ263" i="3" s="1"/>
  <c r="CX386" i="3"/>
  <c r="DH382" i="3"/>
  <c r="CX379" i="3"/>
  <c r="DH378" i="3"/>
  <c r="DH350" i="3"/>
  <c r="DF335" i="3"/>
  <c r="DJ335" i="3" s="1"/>
  <c r="DI332" i="3"/>
  <c r="DH330" i="3"/>
  <c r="DI329" i="3"/>
  <c r="DI301" i="3"/>
  <c r="DG301" i="3"/>
  <c r="DH301" i="3"/>
  <c r="DF299" i="3"/>
  <c r="DG299" i="3"/>
  <c r="DJ299" i="3" s="1"/>
  <c r="DF293" i="3"/>
  <c r="DH288" i="3"/>
  <c r="DH281" i="3"/>
  <c r="DI281" i="3"/>
  <c r="DF281" i="3"/>
  <c r="DJ281" i="3" s="1"/>
  <c r="DG281" i="3"/>
  <c r="DF267" i="3"/>
  <c r="DG267" i="3"/>
  <c r="DJ267" i="3" s="1"/>
  <c r="DH267" i="3"/>
  <c r="DI267" i="3"/>
  <c r="DF259" i="3"/>
  <c r="DJ259" i="3" s="1"/>
  <c r="DG259" i="3"/>
  <c r="DH259" i="3"/>
  <c r="DI259" i="3"/>
  <c r="DI234" i="3"/>
  <c r="DG234" i="3"/>
  <c r="DJ234" i="3" s="1"/>
  <c r="DH234" i="3"/>
  <c r="DF234" i="3"/>
  <c r="DI370" i="3"/>
  <c r="CX368" i="3"/>
  <c r="DI367" i="3"/>
  <c r="CX365" i="3"/>
  <c r="DI364" i="3"/>
  <c r="CX362" i="3"/>
  <c r="DI361" i="3"/>
  <c r="CX359" i="3"/>
  <c r="DI358" i="3"/>
  <c r="DI348" i="3"/>
  <c r="DI339" i="3"/>
  <c r="DJ339" i="3" s="1"/>
  <c r="DH332" i="3"/>
  <c r="DG330" i="3"/>
  <c r="DJ330" i="3" s="1"/>
  <c r="DH329" i="3"/>
  <c r="DH325" i="3"/>
  <c r="DF325" i="3"/>
  <c r="DH320" i="3"/>
  <c r="CX319" i="3"/>
  <c r="CW319" i="3"/>
  <c r="DI317" i="3"/>
  <c r="DJ317" i="3" s="1"/>
  <c r="DH317" i="3"/>
  <c r="CW315" i="3"/>
  <c r="DH310" i="3"/>
  <c r="CX309" i="3"/>
  <c r="CW309" i="3"/>
  <c r="DF301" i="3"/>
  <c r="DJ301" i="3" s="1"/>
  <c r="DH299" i="3"/>
  <c r="CV291" i="3"/>
  <c r="CX291" i="3"/>
  <c r="CW287" i="3"/>
  <c r="CX287" i="3"/>
  <c r="DH284" i="3"/>
  <c r="DI284" i="3"/>
  <c r="DF284" i="3"/>
  <c r="DJ284" i="3" s="1"/>
  <c r="DG284" i="3"/>
  <c r="DF270" i="3"/>
  <c r="DG270" i="3"/>
  <c r="DJ270" i="3" s="1"/>
  <c r="DH270" i="3"/>
  <c r="DI270" i="3"/>
  <c r="DI213" i="3"/>
  <c r="DG213" i="3"/>
  <c r="DH213" i="3"/>
  <c r="DF213" i="3"/>
  <c r="DJ213" i="3" s="1"/>
  <c r="DI338" i="3"/>
  <c r="CX322" i="3"/>
  <c r="CV322" i="3"/>
  <c r="DG315" i="3"/>
  <c r="DJ315" i="3" s="1"/>
  <c r="DH315" i="3"/>
  <c r="DF315" i="3"/>
  <c r="CX312" i="3"/>
  <c r="CV312" i="3"/>
  <c r="DF303" i="3"/>
  <c r="DI303" i="3"/>
  <c r="DJ303" i="3" s="1"/>
  <c r="DH298" i="3"/>
  <c r="DI298" i="3"/>
  <c r="DJ298" i="3" s="1"/>
  <c r="DF298" i="3"/>
  <c r="DG298" i="3"/>
  <c r="DG295" i="3"/>
  <c r="DH295" i="3"/>
  <c r="DF295" i="3"/>
  <c r="DJ295" i="3" s="1"/>
  <c r="DG290" i="3"/>
  <c r="DH290" i="3"/>
  <c r="DI290" i="3"/>
  <c r="DG286" i="3"/>
  <c r="DH286" i="3"/>
  <c r="DI286" i="3"/>
  <c r="DJ286" i="3" s="1"/>
  <c r="CW299" i="3"/>
  <c r="CW288" i="3"/>
  <c r="DH283" i="3"/>
  <c r="DH280" i="3"/>
  <c r="DH277" i="3"/>
  <c r="DH274" i="3"/>
  <c r="DH271" i="3"/>
  <c r="CX269" i="3"/>
  <c r="DI268" i="3"/>
  <c r="CX266" i="3"/>
  <c r="DH265" i="3"/>
  <c r="DG262" i="3"/>
  <c r="DI260" i="3"/>
  <c r="DH250" i="3"/>
  <c r="DH249" i="3"/>
  <c r="DF249" i="3"/>
  <c r="DJ249" i="3" s="1"/>
  <c r="DG237" i="3"/>
  <c r="DG236" i="3"/>
  <c r="DG233" i="3"/>
  <c r="DJ233" i="3" s="1"/>
  <c r="DF232" i="3"/>
  <c r="DF222" i="3"/>
  <c r="DF219" i="3"/>
  <c r="DJ219" i="3" s="1"/>
  <c r="DI219" i="3"/>
  <c r="CW217" i="3"/>
  <c r="DH210" i="3"/>
  <c r="DI210" i="3"/>
  <c r="DJ210" i="3" s="1"/>
  <c r="DF210" i="3"/>
  <c r="DG210" i="3"/>
  <c r="CW207" i="3"/>
  <c r="CX207" i="3"/>
  <c r="CW204" i="3"/>
  <c r="CX204" i="3"/>
  <c r="DG283" i="3"/>
  <c r="DJ283" i="3" s="1"/>
  <c r="DG280" i="3"/>
  <c r="DJ280" i="3" s="1"/>
  <c r="DG277" i="3"/>
  <c r="DJ277" i="3" s="1"/>
  <c r="DG274" i="3"/>
  <c r="DJ274" i="3" s="1"/>
  <c r="DG271" i="3"/>
  <c r="DJ271" i="3" s="1"/>
  <c r="DH268" i="3"/>
  <c r="DG265" i="3"/>
  <c r="DH260" i="3"/>
  <c r="DI247" i="3"/>
  <c r="DH246" i="3"/>
  <c r="DI245" i="3"/>
  <c r="DH243" i="3"/>
  <c r="DI242" i="3"/>
  <c r="DJ242" i="3" s="1"/>
  <c r="DH223" i="3"/>
  <c r="DI223" i="3"/>
  <c r="DH217" i="3"/>
  <c r="DI217" i="3"/>
  <c r="DF217" i="3"/>
  <c r="DG217" i="3"/>
  <c r="DJ217" i="3" s="1"/>
  <c r="DI203" i="3"/>
  <c r="DJ203" i="3" s="1"/>
  <c r="DG203" i="3"/>
  <c r="DH203" i="3"/>
  <c r="DG247" i="3"/>
  <c r="DG246" i="3"/>
  <c r="DJ246" i="3" s="1"/>
  <c r="DH245" i="3"/>
  <c r="DI244" i="3"/>
  <c r="DG244" i="3"/>
  <c r="DJ244" i="3" s="1"/>
  <c r="DG243" i="3"/>
  <c r="DJ243" i="3" s="1"/>
  <c r="DH242" i="3"/>
  <c r="DG240" i="3"/>
  <c r="DH235" i="3"/>
  <c r="DF235" i="3"/>
  <c r="DJ235" i="3" s="1"/>
  <c r="CW228" i="3"/>
  <c r="CX228" i="3"/>
  <c r="DI209" i="3"/>
  <c r="DJ209" i="3" s="1"/>
  <c r="DG209" i="3"/>
  <c r="DH209" i="3"/>
  <c r="DI206" i="3"/>
  <c r="DJ206" i="3" s="1"/>
  <c r="DG206" i="3"/>
  <c r="DH206" i="3"/>
  <c r="DF203" i="3"/>
  <c r="DF190" i="3"/>
  <c r="DG190" i="3"/>
  <c r="DJ190" i="3" s="1"/>
  <c r="DH190" i="3"/>
  <c r="DI190" i="3"/>
  <c r="DI173" i="3"/>
  <c r="DG173" i="3"/>
  <c r="DF173" i="3"/>
  <c r="DJ173" i="3" s="1"/>
  <c r="DH173" i="3"/>
  <c r="DI256" i="3"/>
  <c r="DG256" i="3"/>
  <c r="DJ256" i="3" s="1"/>
  <c r="DH238" i="3"/>
  <c r="DF238" i="3"/>
  <c r="DH230" i="3"/>
  <c r="DI230" i="3"/>
  <c r="DI224" i="3"/>
  <c r="DF224" i="3"/>
  <c r="DG224" i="3"/>
  <c r="DJ224" i="3" s="1"/>
  <c r="DH220" i="3"/>
  <c r="DI220" i="3"/>
  <c r="DF215" i="3"/>
  <c r="DI215" i="3"/>
  <c r="DJ215" i="3" s="1"/>
  <c r="DF193" i="3"/>
  <c r="DG193" i="3"/>
  <c r="DH193" i="3"/>
  <c r="DI193" i="3"/>
  <c r="DJ193" i="3" s="1"/>
  <c r="DF187" i="3"/>
  <c r="DG187" i="3"/>
  <c r="DJ187" i="3" s="1"/>
  <c r="DH187" i="3"/>
  <c r="DI187" i="3"/>
  <c r="CX285" i="3"/>
  <c r="CX282" i="3"/>
  <c r="CX279" i="3"/>
  <c r="CX276" i="3"/>
  <c r="CX273" i="3"/>
  <c r="DI262" i="3"/>
  <c r="CX258" i="3"/>
  <c r="CX257" i="3"/>
  <c r="CX255" i="3"/>
  <c r="DH241" i="3"/>
  <c r="DF241" i="3"/>
  <c r="DI232" i="3"/>
  <c r="DJ232" i="3" s="1"/>
  <c r="DH226" i="3"/>
  <c r="DI226" i="3"/>
  <c r="DJ226" i="3" s="1"/>
  <c r="DI222" i="3"/>
  <c r="DJ222" i="3" s="1"/>
  <c r="DH216" i="3"/>
  <c r="DI216" i="3"/>
  <c r="DJ216" i="3" s="1"/>
  <c r="CW201" i="3"/>
  <c r="CX201" i="3"/>
  <c r="DH192" i="3"/>
  <c r="DI192" i="3"/>
  <c r="DF192" i="3"/>
  <c r="DJ192" i="3" s="1"/>
  <c r="DG192" i="3"/>
  <c r="DH253" i="3"/>
  <c r="DF253" i="3"/>
  <c r="DI250" i="3"/>
  <c r="DI237" i="3"/>
  <c r="DJ237" i="3" s="1"/>
  <c r="DH236" i="3"/>
  <c r="DH233" i="3"/>
  <c r="CV231" i="3"/>
  <c r="CX231" i="3"/>
  <c r="DG227" i="3"/>
  <c r="DH227" i="3"/>
  <c r="DH225" i="3"/>
  <c r="DF225" i="3"/>
  <c r="DJ225" i="3" s="1"/>
  <c r="CV221" i="3"/>
  <c r="CX221" i="3"/>
  <c r="DH214" i="3"/>
  <c r="DI214" i="3"/>
  <c r="DF214" i="3"/>
  <c r="DJ214" i="3" s="1"/>
  <c r="DG214" i="3"/>
  <c r="DH212" i="3"/>
  <c r="DI212" i="3"/>
  <c r="DH200" i="3"/>
  <c r="CX198" i="3"/>
  <c r="DH197" i="3"/>
  <c r="CX195" i="3"/>
  <c r="DH194" i="3"/>
  <c r="DH191" i="3"/>
  <c r="CX189" i="3"/>
  <c r="DI188" i="3"/>
  <c r="CX186" i="3"/>
  <c r="DH185" i="3"/>
  <c r="DI184" i="3"/>
  <c r="DJ184" i="3" s="1"/>
  <c r="DI182" i="3"/>
  <c r="DI181" i="3"/>
  <c r="DH180" i="3"/>
  <c r="DF180" i="3"/>
  <c r="DI174" i="3"/>
  <c r="DJ174" i="3" s="1"/>
  <c r="DH170" i="3"/>
  <c r="DF170" i="3"/>
  <c r="DG165" i="3"/>
  <c r="DJ165" i="3" s="1"/>
  <c r="DH144" i="3"/>
  <c r="DI144" i="3"/>
  <c r="DF144" i="3"/>
  <c r="DJ144" i="3" s="1"/>
  <c r="DH134" i="3"/>
  <c r="DI134" i="3"/>
  <c r="DG134" i="3"/>
  <c r="DJ134" i="3" s="1"/>
  <c r="DG114" i="3"/>
  <c r="DJ114" i="3" s="1"/>
  <c r="DH114" i="3"/>
  <c r="DI114" i="3"/>
  <c r="DF114" i="3"/>
  <c r="DG200" i="3"/>
  <c r="DG197" i="3"/>
  <c r="DG194" i="3"/>
  <c r="DJ194" i="3" s="1"/>
  <c r="DG191" i="3"/>
  <c r="DJ191" i="3" s="1"/>
  <c r="DG185" i="3"/>
  <c r="DG182" i="3"/>
  <c r="DJ182" i="3" s="1"/>
  <c r="DH181" i="3"/>
  <c r="DI177" i="3"/>
  <c r="DH175" i="3"/>
  <c r="DH174" i="3"/>
  <c r="CV174" i="3"/>
  <c r="DI167" i="3"/>
  <c r="DI158" i="3"/>
  <c r="DJ158" i="3" s="1"/>
  <c r="DH157" i="3"/>
  <c r="DH154" i="3"/>
  <c r="DG118" i="3"/>
  <c r="DH118" i="3"/>
  <c r="DI118" i="3"/>
  <c r="DJ118" i="3" s="1"/>
  <c r="DF118" i="3"/>
  <c r="DF111" i="3"/>
  <c r="DG111" i="3"/>
  <c r="DH111" i="3"/>
  <c r="DI111" i="3"/>
  <c r="DJ111" i="3" s="1"/>
  <c r="DI176" i="3"/>
  <c r="DG176" i="3"/>
  <c r="DJ176" i="3" s="1"/>
  <c r="DI155" i="3"/>
  <c r="DG155" i="3"/>
  <c r="DJ155" i="3" s="1"/>
  <c r="DI152" i="3"/>
  <c r="DG152" i="3"/>
  <c r="DJ152" i="3" s="1"/>
  <c r="DI149" i="3"/>
  <c r="DG149" i="3"/>
  <c r="DJ149" i="3" s="1"/>
  <c r="DI143" i="3"/>
  <c r="DG143" i="3"/>
  <c r="DJ143" i="3" s="1"/>
  <c r="DI140" i="3"/>
  <c r="DH140" i="3"/>
  <c r="CX138" i="3"/>
  <c r="CW138" i="3"/>
  <c r="DF136" i="3"/>
  <c r="DJ136" i="3" s="1"/>
  <c r="DG136" i="3"/>
  <c r="CV132" i="3"/>
  <c r="CX132" i="3"/>
  <c r="DF126" i="3"/>
  <c r="DJ126" i="3" s="1"/>
  <c r="DG126" i="3"/>
  <c r="DH126" i="3"/>
  <c r="DI126" i="3"/>
  <c r="DI183" i="3"/>
  <c r="DG183" i="3"/>
  <c r="DH166" i="3"/>
  <c r="DF166" i="3"/>
  <c r="DH147" i="3"/>
  <c r="DI147" i="3"/>
  <c r="DF147" i="3"/>
  <c r="DJ147" i="3" s="1"/>
  <c r="DF143" i="3"/>
  <c r="DH137" i="3"/>
  <c r="DI137" i="3"/>
  <c r="DJ137" i="3" s="1"/>
  <c r="DG137" i="3"/>
  <c r="DH136" i="3"/>
  <c r="DH131" i="3"/>
  <c r="DI131" i="3"/>
  <c r="DG131" i="3"/>
  <c r="DF125" i="3"/>
  <c r="DG125" i="3"/>
  <c r="DJ125" i="3" s="1"/>
  <c r="DH125" i="3"/>
  <c r="DI125" i="3"/>
  <c r="DI179" i="3"/>
  <c r="DJ179" i="3" s="1"/>
  <c r="DG179" i="3"/>
  <c r="DI172" i="3"/>
  <c r="DI169" i="3"/>
  <c r="DJ169" i="3" s="1"/>
  <c r="DG169" i="3"/>
  <c r="DG162" i="3"/>
  <c r="DG161" i="3"/>
  <c r="CW159" i="3"/>
  <c r="DH156" i="3"/>
  <c r="DF156" i="3"/>
  <c r="DJ156" i="3" s="1"/>
  <c r="DH153" i="3"/>
  <c r="DF153" i="3"/>
  <c r="DJ153" i="3" s="1"/>
  <c r="DH150" i="3"/>
  <c r="DF150" i="3"/>
  <c r="DJ150" i="3" s="1"/>
  <c r="DF137" i="3"/>
  <c r="DF131" i="3"/>
  <c r="DJ131" i="3" s="1"/>
  <c r="DG128" i="3"/>
  <c r="DH128" i="3"/>
  <c r="DI128" i="3"/>
  <c r="DJ128" i="3" s="1"/>
  <c r="DF128" i="3"/>
  <c r="DI165" i="3"/>
  <c r="CX163" i="3"/>
  <c r="DH159" i="3"/>
  <c r="DF159" i="3"/>
  <c r="DI146" i="3"/>
  <c r="DG146" i="3"/>
  <c r="DJ146" i="3" s="1"/>
  <c r="CX141" i="3"/>
  <c r="CV141" i="3"/>
  <c r="CX135" i="3"/>
  <c r="CW135" i="3"/>
  <c r="DF116" i="3"/>
  <c r="DJ116" i="3" s="1"/>
  <c r="DG116" i="3"/>
  <c r="DH116" i="3"/>
  <c r="DI116" i="3"/>
  <c r="DF112" i="3"/>
  <c r="DG112" i="3"/>
  <c r="DH112" i="3"/>
  <c r="DI112" i="3"/>
  <c r="DJ112" i="3" s="1"/>
  <c r="DH130" i="3"/>
  <c r="DG127" i="3"/>
  <c r="CW125" i="3"/>
  <c r="DG124" i="3"/>
  <c r="DJ124" i="3" s="1"/>
  <c r="DG121" i="3"/>
  <c r="DH120" i="3"/>
  <c r="DG117" i="3"/>
  <c r="DH113" i="3"/>
  <c r="CV111" i="3"/>
  <c r="DI104" i="3"/>
  <c r="CX103" i="3"/>
  <c r="DG101" i="3"/>
  <c r="DG95" i="3"/>
  <c r="DH89" i="3"/>
  <c r="DI89" i="3"/>
  <c r="DJ89" i="3" s="1"/>
  <c r="DG88" i="3"/>
  <c r="DH88" i="3"/>
  <c r="DF88" i="3"/>
  <c r="DJ88" i="3" s="1"/>
  <c r="DI105" i="3"/>
  <c r="DJ105" i="3" s="1"/>
  <c r="DG105" i="3"/>
  <c r="DF91" i="3"/>
  <c r="DG91" i="3"/>
  <c r="DJ91" i="3" s="1"/>
  <c r="DH81" i="3"/>
  <c r="DI81" i="3"/>
  <c r="DJ81" i="3" s="1"/>
  <c r="DF81" i="3"/>
  <c r="DG81" i="3"/>
  <c r="DI74" i="3"/>
  <c r="DG74" i="3"/>
  <c r="DH74" i="3"/>
  <c r="DF72" i="3"/>
  <c r="DG72" i="3"/>
  <c r="DJ72" i="3" s="1"/>
  <c r="DG104" i="3"/>
  <c r="CX97" i="3"/>
  <c r="CW97" i="3"/>
  <c r="DH83" i="3"/>
  <c r="DI83" i="3"/>
  <c r="CW78" i="3"/>
  <c r="CX78" i="3"/>
  <c r="DF76" i="3"/>
  <c r="DI76" i="3"/>
  <c r="DJ76" i="3" s="1"/>
  <c r="DH72" i="3"/>
  <c r="DF66" i="3"/>
  <c r="DG66" i="3"/>
  <c r="DI66" i="3"/>
  <c r="DJ66" i="3" s="1"/>
  <c r="CX142" i="3"/>
  <c r="CX139" i="3"/>
  <c r="DH115" i="3"/>
  <c r="CX108" i="3"/>
  <c r="DH106" i="3"/>
  <c r="DF106" i="3"/>
  <c r="DI99" i="3"/>
  <c r="DJ99" i="3" s="1"/>
  <c r="DG99" i="3"/>
  <c r="CX94" i="3"/>
  <c r="CW94" i="3"/>
  <c r="DH87" i="3"/>
  <c r="DI87" i="3"/>
  <c r="DF87" i="3"/>
  <c r="DG87" i="3"/>
  <c r="DJ87" i="3" s="1"/>
  <c r="CX85" i="3"/>
  <c r="CV85" i="3"/>
  <c r="DF83" i="3"/>
  <c r="DI80" i="3"/>
  <c r="DJ80" i="3" s="1"/>
  <c r="DG80" i="3"/>
  <c r="DH80" i="3"/>
  <c r="DG76" i="3"/>
  <c r="DH71" i="3"/>
  <c r="DI71" i="3"/>
  <c r="DJ71" i="3" s="1"/>
  <c r="DF71" i="3"/>
  <c r="DG71" i="3"/>
  <c r="CW68" i="3"/>
  <c r="CX68" i="3"/>
  <c r="DH66" i="3"/>
  <c r="DG32" i="3"/>
  <c r="DI32" i="3"/>
  <c r="DF32" i="3"/>
  <c r="DJ32" i="3" s="1"/>
  <c r="DH32" i="3"/>
  <c r="DG21" i="3"/>
  <c r="DH21" i="3"/>
  <c r="DI21" i="3"/>
  <c r="DJ21" i="3" s="1"/>
  <c r="DF21" i="3"/>
  <c r="DI127" i="3"/>
  <c r="DJ127" i="3" s="1"/>
  <c r="DI124" i="3"/>
  <c r="CX122" i="3"/>
  <c r="DI121" i="3"/>
  <c r="DI117" i="3"/>
  <c r="DJ117" i="3" s="1"/>
  <c r="DI101" i="3"/>
  <c r="CX100" i="3"/>
  <c r="DG98" i="3"/>
  <c r="DI95" i="3"/>
  <c r="DH90" i="3"/>
  <c r="DI90" i="3"/>
  <c r="DF90" i="3"/>
  <c r="DG90" i="3"/>
  <c r="DJ90" i="3" s="1"/>
  <c r="DI77" i="3"/>
  <c r="DG77" i="3"/>
  <c r="DJ77" i="3" s="1"/>
  <c r="DH77" i="3"/>
  <c r="DH73" i="3"/>
  <c r="DI73" i="3"/>
  <c r="DG64" i="3"/>
  <c r="DF64" i="3"/>
  <c r="DJ64" i="3" s="1"/>
  <c r="DH64" i="3"/>
  <c r="DI64" i="3"/>
  <c r="DI102" i="3"/>
  <c r="DJ102" i="3" s="1"/>
  <c r="DG102" i="3"/>
  <c r="DH96" i="3"/>
  <c r="DI96" i="3"/>
  <c r="DJ96" i="3" s="1"/>
  <c r="DG96" i="3"/>
  <c r="DF92" i="3"/>
  <c r="DJ92" i="3" s="1"/>
  <c r="DI92" i="3"/>
  <c r="DH86" i="3"/>
  <c r="DI86" i="3"/>
  <c r="DI84" i="3"/>
  <c r="DG84" i="3"/>
  <c r="DH84" i="3"/>
  <c r="DF82" i="3"/>
  <c r="DG82" i="3"/>
  <c r="DJ82" i="3" s="1"/>
  <c r="CX75" i="3"/>
  <c r="CV75" i="3"/>
  <c r="DI70" i="3"/>
  <c r="DJ70" i="3" s="1"/>
  <c r="DG70" i="3"/>
  <c r="DH70" i="3"/>
  <c r="DI67" i="3"/>
  <c r="DG67" i="3"/>
  <c r="DJ67" i="3" s="1"/>
  <c r="DH67" i="3"/>
  <c r="DG60" i="3"/>
  <c r="DF60" i="3"/>
  <c r="DH60" i="3"/>
  <c r="DI60" i="3"/>
  <c r="DJ60" i="3" s="1"/>
  <c r="DG93" i="3"/>
  <c r="CW91" i="3"/>
  <c r="CW82" i="3"/>
  <c r="CW72" i="3"/>
  <c r="DI58" i="3"/>
  <c r="DI48" i="3"/>
  <c r="DF42" i="3"/>
  <c r="DI37" i="3"/>
  <c r="DJ37" i="3" s="1"/>
  <c r="DI34" i="3"/>
  <c r="CX33" i="3"/>
  <c r="DI28" i="3"/>
  <c r="CV21" i="3"/>
  <c r="DF20" i="3"/>
  <c r="DJ20" i="3" s="1"/>
  <c r="DI61" i="3"/>
  <c r="CX59" i="3"/>
  <c r="DG58" i="3"/>
  <c r="DF57" i="3"/>
  <c r="DJ57" i="3" s="1"/>
  <c r="DI57" i="3"/>
  <c r="DI51" i="3"/>
  <c r="DF41" i="3"/>
  <c r="DI41" i="3"/>
  <c r="DJ41" i="3" s="1"/>
  <c r="DI39" i="3"/>
  <c r="DG37" i="3"/>
  <c r="DI36" i="3"/>
  <c r="DG34" i="3"/>
  <c r="DJ34" i="3" s="1"/>
  <c r="DI29" i="3"/>
  <c r="DG28" i="3"/>
  <c r="DF27" i="3"/>
  <c r="DJ27" i="3" s="1"/>
  <c r="DI27" i="3"/>
  <c r="DF15" i="3"/>
  <c r="DJ15" i="3" s="1"/>
  <c r="DI15" i="3"/>
  <c r="DI43" i="3"/>
  <c r="DF43" i="3"/>
  <c r="DJ43" i="3" s="1"/>
  <c r="DI22" i="3"/>
  <c r="DJ22" i="3" s="1"/>
  <c r="DF22" i="3"/>
  <c r="DH12" i="3"/>
  <c r="DI12" i="3"/>
  <c r="CW6" i="3"/>
  <c r="CX6" i="3"/>
  <c r="DI3" i="3"/>
  <c r="DF3" i="3"/>
  <c r="DJ3" i="3" s="1"/>
  <c r="DG3" i="3"/>
  <c r="DH3" i="3"/>
  <c r="DF1" i="3"/>
  <c r="DG1" i="3"/>
  <c r="DH1" i="3"/>
  <c r="DI1" i="3"/>
  <c r="DJ1" i="3" s="1"/>
  <c r="DF51" i="3"/>
  <c r="DI46" i="3"/>
  <c r="DF46" i="3"/>
  <c r="DJ46" i="3" s="1"/>
  <c r="DF39" i="3"/>
  <c r="DF38" i="3"/>
  <c r="DI38" i="3"/>
  <c r="DF35" i="3"/>
  <c r="DI35" i="3"/>
  <c r="DF29" i="3"/>
  <c r="DJ29" i="3" s="1"/>
  <c r="DI18" i="3"/>
  <c r="DF18" i="3"/>
  <c r="DJ18" i="3" s="1"/>
  <c r="DG18" i="3"/>
  <c r="DI93" i="3"/>
  <c r="DJ93" i="3" s="1"/>
  <c r="CX65" i="3"/>
  <c r="DI62" i="3"/>
  <c r="DF62" i="3"/>
  <c r="CW55" i="3"/>
  <c r="DI49" i="3"/>
  <c r="DF49" i="3"/>
  <c r="DJ49" i="3" s="1"/>
  <c r="DI42" i="3"/>
  <c r="DH41" i="3"/>
  <c r="CW25" i="3"/>
  <c r="CX24" i="3"/>
  <c r="DI20" i="3"/>
  <c r="DH16" i="3"/>
  <c r="DI16" i="3"/>
  <c r="DI13" i="3"/>
  <c r="DF13" i="3"/>
  <c r="DG13" i="3"/>
  <c r="DJ13" i="3" s="1"/>
  <c r="DI10" i="3"/>
  <c r="DJ10" i="3" s="1"/>
  <c r="DF10" i="3"/>
  <c r="DG10" i="3"/>
  <c r="DH10" i="3"/>
  <c r="DG5" i="3"/>
  <c r="DH5" i="3"/>
  <c r="DI5" i="3"/>
  <c r="DJ5" i="3" s="1"/>
  <c r="DI55" i="3"/>
  <c r="DF55" i="3"/>
  <c r="DI52" i="3"/>
  <c r="DF52" i="3"/>
  <c r="DJ52" i="3" s="1"/>
  <c r="DG41" i="3"/>
  <c r="DI40" i="3"/>
  <c r="DF40" i="3"/>
  <c r="DJ40" i="3" s="1"/>
  <c r="DI30" i="3"/>
  <c r="DF30" i="3"/>
  <c r="DJ30" i="3" s="1"/>
  <c r="DI25" i="3"/>
  <c r="DF25" i="3"/>
  <c r="DG17" i="3"/>
  <c r="DH17" i="3"/>
  <c r="DG9" i="3"/>
  <c r="DH9" i="3"/>
  <c r="DI9" i="3"/>
  <c r="DJ9" i="3" s="1"/>
  <c r="CV1" i="3"/>
  <c r="DH2" i="3"/>
  <c r="CZ476" i="1" l="1"/>
  <c r="Y476" i="1" s="1"/>
  <c r="CY1590" i="1"/>
  <c r="X1590" i="1" s="1"/>
  <c r="CG1154" i="1"/>
  <c r="AX1154" i="1" s="1"/>
  <c r="F1161" i="1" s="1"/>
  <c r="P1164" i="1"/>
  <c r="CI1766" i="1"/>
  <c r="AP700" i="1"/>
  <c r="FR1131" i="1"/>
  <c r="EH2004" i="1"/>
  <c r="GA2004" i="1"/>
  <c r="EI1887" i="1"/>
  <c r="FY1154" i="1"/>
  <c r="AQ1154" i="1"/>
  <c r="AQ1766" i="1"/>
  <c r="FY1887" i="1"/>
  <c r="CG700" i="1"/>
  <c r="AQ700" i="1"/>
  <c r="AP1766" i="1"/>
  <c r="F1775" i="1" s="1"/>
  <c r="AT1887" i="1"/>
  <c r="EH700" i="1"/>
  <c r="CI700" i="1"/>
  <c r="CI1154" i="1"/>
  <c r="AP1887" i="1"/>
  <c r="CI1887" i="1"/>
  <c r="CI1798" i="1" s="1"/>
  <c r="GA1154" i="1"/>
  <c r="AX1131" i="1"/>
  <c r="CG1766" i="1"/>
  <c r="AT1154" i="1"/>
  <c r="GM1683" i="1"/>
  <c r="GN1683" i="1" s="1"/>
  <c r="EL2004" i="1"/>
  <c r="EL1919" i="1" s="1"/>
  <c r="CI585" i="1"/>
  <c r="CI533" i="1" s="1"/>
  <c r="AP585" i="1"/>
  <c r="AU1766" i="1"/>
  <c r="F1785" i="1" s="1"/>
  <c r="EI2004" i="1"/>
  <c r="EI795" i="1"/>
  <c r="CI2004" i="1"/>
  <c r="CI1919" i="1" s="1"/>
  <c r="EL585" i="1"/>
  <c r="EL1766" i="1"/>
  <c r="FY2004" i="1"/>
  <c r="EH1887" i="1"/>
  <c r="AU700" i="1"/>
  <c r="EH1766" i="1"/>
  <c r="AU2004" i="1"/>
  <c r="F2023" i="1" s="1"/>
  <c r="AT1438" i="1"/>
  <c r="DU585" i="1"/>
  <c r="EM700" i="1"/>
  <c r="EM617" i="1" s="1"/>
  <c r="GA1766" i="1"/>
  <c r="EL700" i="1"/>
  <c r="CG1131" i="1"/>
  <c r="AT1766" i="1"/>
  <c r="GA1887" i="1"/>
  <c r="ER585" i="1"/>
  <c r="ER533" i="1" s="1"/>
  <c r="EM1766" i="1"/>
  <c r="GM1940" i="1"/>
  <c r="GN1940" i="1" s="1"/>
  <c r="EM1887" i="1"/>
  <c r="EM1798" i="1" s="1"/>
  <c r="FU1525" i="1"/>
  <c r="EL1887" i="1"/>
  <c r="EH116" i="1"/>
  <c r="DS16" i="8" s="1"/>
  <c r="EL1099" i="1"/>
  <c r="GM1087" i="1"/>
  <c r="GN1087" i="1" s="1"/>
  <c r="CG1548" i="1"/>
  <c r="CG1525" i="1" s="1"/>
  <c r="CZ1588" i="1"/>
  <c r="Y1588" i="1" s="1"/>
  <c r="CZ161" i="1"/>
  <c r="Y161" i="1" s="1"/>
  <c r="GM420" i="1"/>
  <c r="GN420" i="1" s="1"/>
  <c r="EM766" i="1"/>
  <c r="FQ1525" i="1"/>
  <c r="EL501" i="1"/>
  <c r="EL458" i="1" s="1"/>
  <c r="FQ1277" i="1"/>
  <c r="EM1438" i="1"/>
  <c r="DT54" i="8" s="1"/>
  <c r="P1557" i="1"/>
  <c r="CY1595" i="1"/>
  <c r="X1595" i="1" s="1"/>
  <c r="CY1585" i="1"/>
  <c r="X1585" i="1" s="1"/>
  <c r="CY463" i="1"/>
  <c r="X463" i="1" s="1"/>
  <c r="CP1078" i="1"/>
  <c r="O1078" i="1" s="1"/>
  <c r="CZ1534" i="1"/>
  <c r="Y1534" i="1" s="1"/>
  <c r="CZ1595" i="1"/>
  <c r="Y1595" i="1" s="1"/>
  <c r="CP466" i="1"/>
  <c r="O466" i="1" s="1"/>
  <c r="CY779" i="1"/>
  <c r="X779" i="1" s="1"/>
  <c r="AP1438" i="1"/>
  <c r="F1447" i="1" s="1"/>
  <c r="CY1485" i="1"/>
  <c r="X1485" i="1" s="1"/>
  <c r="GA1493" i="1"/>
  <c r="CZ1229" i="1"/>
  <c r="Y1229" i="1" s="1"/>
  <c r="CZ1290" i="1"/>
  <c r="Y1290" i="1" s="1"/>
  <c r="GB1438" i="1"/>
  <c r="CZ940" i="1"/>
  <c r="Y940" i="1" s="1"/>
  <c r="CZ313" i="1"/>
  <c r="Y313" i="1" s="1"/>
  <c r="CY1353" i="1"/>
  <c r="X1353" i="1" s="1"/>
  <c r="BY1470" i="1"/>
  <c r="GM1592" i="1"/>
  <c r="GN1592" i="1" s="1"/>
  <c r="CY936" i="1"/>
  <c r="X936" i="1" s="1"/>
  <c r="CZ935" i="1"/>
  <c r="Y935" i="1" s="1"/>
  <c r="CI1493" i="1"/>
  <c r="FY1245" i="1"/>
  <c r="CZ1345" i="1"/>
  <c r="Y1345" i="1" s="1"/>
  <c r="AI1438" i="1"/>
  <c r="AI1425" i="1" s="1"/>
  <c r="CP1432" i="1"/>
  <c r="O1432" i="1" s="1"/>
  <c r="CZ1235" i="1"/>
  <c r="Y1235" i="1" s="1"/>
  <c r="CZ1491" i="1"/>
  <c r="Y1491" i="1" s="1"/>
  <c r="CY1233" i="1"/>
  <c r="X1233" i="1" s="1"/>
  <c r="CZ1541" i="1"/>
  <c r="Y1541" i="1" s="1"/>
  <c r="CY1282" i="1"/>
  <c r="X1282" i="1" s="1"/>
  <c r="CY1290" i="1"/>
  <c r="X1290" i="1" s="1"/>
  <c r="CZ1225" i="1"/>
  <c r="Y1225" i="1" s="1"/>
  <c r="CY1342" i="1"/>
  <c r="X1342" i="1" s="1"/>
  <c r="AF1603" i="1"/>
  <c r="GM341" i="1"/>
  <c r="GN341" i="1" s="1"/>
  <c r="CP1224" i="1"/>
  <c r="O1224" i="1" s="1"/>
  <c r="DZ1245" i="1"/>
  <c r="CY1238" i="1"/>
  <c r="X1238" i="1" s="1"/>
  <c r="CZ1475" i="1"/>
  <c r="Y1475" i="1" s="1"/>
  <c r="CY784" i="1"/>
  <c r="X784" i="1" s="1"/>
  <c r="CZ1300" i="1"/>
  <c r="Y1300" i="1" s="1"/>
  <c r="EI1438" i="1"/>
  <c r="DJ54" i="8" s="1"/>
  <c r="CP994" i="1"/>
  <c r="O994" i="1" s="1"/>
  <c r="AU864" i="1"/>
  <c r="AU827" i="1" s="1"/>
  <c r="CC1580" i="1"/>
  <c r="EB1493" i="1"/>
  <c r="CZ1546" i="1"/>
  <c r="Y1546" i="1" s="1"/>
  <c r="FR1425" i="1"/>
  <c r="CC930" i="1"/>
  <c r="CZ410" i="1"/>
  <c r="Y410" i="1" s="1"/>
  <c r="CY1289" i="1"/>
  <c r="X1289" i="1" s="1"/>
  <c r="CY1294" i="1"/>
  <c r="X1294" i="1" s="1"/>
  <c r="AF1548" i="1"/>
  <c r="EA1603" i="1"/>
  <c r="DN1603" i="1" s="1"/>
  <c r="DX1603" i="1"/>
  <c r="CZ784" i="1"/>
  <c r="Y784" i="1" s="1"/>
  <c r="CZ1436" i="1"/>
  <c r="Y1436" i="1" s="1"/>
  <c r="EL1580" i="1"/>
  <c r="AT1580" i="1"/>
  <c r="CP410" i="1"/>
  <c r="O410" i="1" s="1"/>
  <c r="CP1293" i="1"/>
  <c r="O1293" i="1" s="1"/>
  <c r="CP1068" i="1"/>
  <c r="O1068" i="1" s="1"/>
  <c r="GM1085" i="1"/>
  <c r="GN1085" i="1" s="1"/>
  <c r="CZ1282" i="1"/>
  <c r="Y1282" i="1" s="1"/>
  <c r="FU1580" i="1"/>
  <c r="CY785" i="1"/>
  <c r="X785" i="1" s="1"/>
  <c r="CJ1306" i="1"/>
  <c r="CP1069" i="1"/>
  <c r="O1069" i="1" s="1"/>
  <c r="CY997" i="1"/>
  <c r="X997" i="1" s="1"/>
  <c r="CZ1002" i="1"/>
  <c r="Y1002" i="1" s="1"/>
  <c r="CY1072" i="1"/>
  <c r="X1072" i="1" s="1"/>
  <c r="AJ1493" i="1"/>
  <c r="W1493" i="1" s="1"/>
  <c r="CY316" i="1"/>
  <c r="X316" i="1" s="1"/>
  <c r="CJ1438" i="1"/>
  <c r="CJ1425" i="1" s="1"/>
  <c r="CY470" i="1"/>
  <c r="X470" i="1" s="1"/>
  <c r="CZ850" i="1"/>
  <c r="Y850" i="1" s="1"/>
  <c r="DZ1548" i="1"/>
  <c r="CY175" i="1"/>
  <c r="X175" i="1" s="1"/>
  <c r="CG1438" i="1"/>
  <c r="GA1438" i="1"/>
  <c r="GA1425" i="1" s="1"/>
  <c r="CP1282" i="1"/>
  <c r="O1282" i="1" s="1"/>
  <c r="AH1306" i="1"/>
  <c r="DX1306" i="1"/>
  <c r="DK1306" i="1" s="1"/>
  <c r="DY1306" i="1"/>
  <c r="DL1306" i="1" s="1"/>
  <c r="DL48" i="8" s="1"/>
  <c r="EA1438" i="1"/>
  <c r="DY1438" i="1"/>
  <c r="DY1425" i="1" s="1"/>
  <c r="EB1603" i="1"/>
  <c r="DZ1603" i="1"/>
  <c r="CZ1285" i="1"/>
  <c r="Y1285" i="1" s="1"/>
  <c r="CP103" i="1"/>
  <c r="O103" i="1" s="1"/>
  <c r="BY766" i="1"/>
  <c r="CP993" i="1"/>
  <c r="O993" i="1" s="1"/>
  <c r="CZ1294" i="1"/>
  <c r="Y1294" i="1" s="1"/>
  <c r="CP1545" i="1"/>
  <c r="O1545" i="1" s="1"/>
  <c r="CZ1589" i="1"/>
  <c r="Y1589" i="1" s="1"/>
  <c r="DX1548" i="1"/>
  <c r="DX1525" i="1" s="1"/>
  <c r="CZ470" i="1"/>
  <c r="Y470" i="1" s="1"/>
  <c r="AP766" i="1"/>
  <c r="CP1234" i="1"/>
  <c r="O1234" i="1" s="1"/>
  <c r="EL1359" i="1"/>
  <c r="AI1548" i="1"/>
  <c r="DY1548" i="1"/>
  <c r="DY1525" i="1" s="1"/>
  <c r="AP1359" i="1"/>
  <c r="GM1240" i="1"/>
  <c r="GN1240" i="1" s="1"/>
  <c r="CZ104" i="1"/>
  <c r="Y104" i="1" s="1"/>
  <c r="GB1359" i="1"/>
  <c r="CY165" i="1"/>
  <c r="X165" i="1" s="1"/>
  <c r="AG1548" i="1"/>
  <c r="T1548" i="1" s="1"/>
  <c r="EL1493" i="1"/>
  <c r="DR56" i="8" s="1"/>
  <c r="CZ1435" i="1"/>
  <c r="Y1435" i="1" s="1"/>
  <c r="CZ1348" i="1"/>
  <c r="Y1348" i="1" s="1"/>
  <c r="CZ1233" i="1"/>
  <c r="Y1233" i="1" s="1"/>
  <c r="CY1594" i="1"/>
  <c r="X1594" i="1" s="1"/>
  <c r="CP1594" i="1"/>
  <c r="O1594" i="1" s="1"/>
  <c r="AI1603" i="1"/>
  <c r="CZ165" i="1"/>
  <c r="Y165" i="1" s="1"/>
  <c r="GM414" i="1"/>
  <c r="GN414" i="1" s="1"/>
  <c r="CP1344" i="1"/>
  <c r="O1344" i="1" s="1"/>
  <c r="CP1596" i="1"/>
  <c r="O1596" i="1" s="1"/>
  <c r="DY1603" i="1"/>
  <c r="DL1603" i="1" s="1"/>
  <c r="DL60" i="8" s="1"/>
  <c r="GA1359" i="1"/>
  <c r="CG1245" i="1"/>
  <c r="CG1220" i="1" s="1"/>
  <c r="BY1277" i="1"/>
  <c r="GM416" i="1"/>
  <c r="GN416" i="1" s="1"/>
  <c r="AH1603" i="1"/>
  <c r="AH1580" i="1" s="1"/>
  <c r="CZ463" i="1"/>
  <c r="Y463" i="1" s="1"/>
  <c r="GM1020" i="1"/>
  <c r="GN1020" i="1" s="1"/>
  <c r="GM337" i="1"/>
  <c r="GN337" i="1" s="1"/>
  <c r="GM332" i="1"/>
  <c r="GN332" i="1" s="1"/>
  <c r="CZ1536" i="1"/>
  <c r="Y1536" i="1" s="1"/>
  <c r="GM340" i="1"/>
  <c r="GN340" i="1" s="1"/>
  <c r="CY1232" i="1"/>
  <c r="X1232" i="1" s="1"/>
  <c r="CZ1474" i="1"/>
  <c r="Y1474" i="1" s="1"/>
  <c r="CP860" i="1"/>
  <c r="O860" i="1" s="1"/>
  <c r="AJ1359" i="1"/>
  <c r="CZ1001" i="1"/>
  <c r="Y1001" i="1" s="1"/>
  <c r="GM336" i="1"/>
  <c r="GN336" i="1" s="1"/>
  <c r="CP1535" i="1"/>
  <c r="O1535" i="1" s="1"/>
  <c r="CP1299" i="1"/>
  <c r="O1299" i="1" s="1"/>
  <c r="CZ1303" i="1"/>
  <c r="Y1303" i="1" s="1"/>
  <c r="CZ1293" i="1"/>
  <c r="Y1293" i="1" s="1"/>
  <c r="GB1548" i="1"/>
  <c r="CY153" i="1"/>
  <c r="X153" i="1" s="1"/>
  <c r="CY1591" i="1"/>
  <c r="X1591" i="1" s="1"/>
  <c r="GM412" i="1"/>
  <c r="GN412" i="1" s="1"/>
  <c r="CZ1355" i="1"/>
  <c r="Y1355" i="1" s="1"/>
  <c r="GM1021" i="1"/>
  <c r="GN1021" i="1" s="1"/>
  <c r="GM334" i="1"/>
  <c r="GN334" i="1" s="1"/>
  <c r="GM343" i="1"/>
  <c r="GN343" i="1" s="1"/>
  <c r="GM1025" i="1"/>
  <c r="GN1025" i="1" s="1"/>
  <c r="CY1228" i="1"/>
  <c r="X1228" i="1" s="1"/>
  <c r="CY1224" i="1"/>
  <c r="X1224" i="1" s="1"/>
  <c r="CY161" i="1"/>
  <c r="X161" i="1" s="1"/>
  <c r="CP1546" i="1"/>
  <c r="O1546" i="1" s="1"/>
  <c r="CJ1603" i="1"/>
  <c r="BA1603" i="1" s="1"/>
  <c r="GM1026" i="1"/>
  <c r="GN1026" i="1" s="1"/>
  <c r="GB1603" i="1"/>
  <c r="GB1580" i="1" s="1"/>
  <c r="CZ1289" i="1"/>
  <c r="Y1289" i="1" s="1"/>
  <c r="GM335" i="1"/>
  <c r="GN335" i="1" s="1"/>
  <c r="EL347" i="1"/>
  <c r="EL304" i="1" s="1"/>
  <c r="GM1022" i="1"/>
  <c r="GN1022" i="1" s="1"/>
  <c r="GM1014" i="1"/>
  <c r="GN1014" i="1" s="1"/>
  <c r="GM1084" i="1"/>
  <c r="GN1084" i="1" s="1"/>
  <c r="CP1352" i="1"/>
  <c r="O1352" i="1" s="1"/>
  <c r="GM1352" i="1" s="1"/>
  <c r="GN1352" i="1" s="1"/>
  <c r="AI1493" i="1"/>
  <c r="V1493" i="1" s="1"/>
  <c r="AT1548" i="1"/>
  <c r="AT1525" i="1" s="1"/>
  <c r="CZ231" i="1"/>
  <c r="Y231" i="1" s="1"/>
  <c r="CY850" i="1"/>
  <c r="X850" i="1" s="1"/>
  <c r="CY1229" i="1"/>
  <c r="X1229" i="1" s="1"/>
  <c r="CG1028" i="1"/>
  <c r="CG989" i="1" s="1"/>
  <c r="GM1015" i="1"/>
  <c r="GN1015" i="1" s="1"/>
  <c r="CJ1359" i="1"/>
  <c r="CJ1338" i="1" s="1"/>
  <c r="GM1598" i="1"/>
  <c r="GN1598" i="1" s="1"/>
  <c r="GM345" i="1"/>
  <c r="GN345" i="1" s="1"/>
  <c r="GM1019" i="1"/>
  <c r="GN1019" i="1" s="1"/>
  <c r="GM1017" i="1"/>
  <c r="GN1017" i="1" s="1"/>
  <c r="GM1023" i="1"/>
  <c r="GN1023" i="1" s="1"/>
  <c r="CP1228" i="1"/>
  <c r="O1228" i="1" s="1"/>
  <c r="CP1235" i="1"/>
  <c r="O1235" i="1" s="1"/>
  <c r="CI1359" i="1"/>
  <c r="AJ1548" i="1"/>
  <c r="DZ1438" i="1"/>
  <c r="DZ1425" i="1" s="1"/>
  <c r="FY957" i="1"/>
  <c r="EP957" i="1" s="1"/>
  <c r="EI957" i="1"/>
  <c r="DJ38" i="8" s="1"/>
  <c r="CP936" i="1"/>
  <c r="O936" i="1" s="1"/>
  <c r="GM1018" i="1"/>
  <c r="GN1018" i="1" s="1"/>
  <c r="GM1024" i="1"/>
  <c r="GN1024" i="1" s="1"/>
  <c r="GB1493" i="1"/>
  <c r="GB1470" i="1" s="1"/>
  <c r="AJ1603" i="1"/>
  <c r="AJ1580" i="1" s="1"/>
  <c r="CD1425" i="1"/>
  <c r="EA1028" i="1"/>
  <c r="DN1028" i="1" s="1"/>
  <c r="CZ1431" i="1"/>
  <c r="Y1431" i="1" s="1"/>
  <c r="GM1013" i="1"/>
  <c r="GN1013" i="1" s="1"/>
  <c r="CZ836" i="1"/>
  <c r="Y836" i="1" s="1"/>
  <c r="CZ1224" i="1"/>
  <c r="Y1224" i="1" s="1"/>
  <c r="CZ1228" i="1"/>
  <c r="Y1228" i="1" s="1"/>
  <c r="GM415" i="1"/>
  <c r="GN415" i="1" s="1"/>
  <c r="GM421" i="1"/>
  <c r="GN421" i="1" s="1"/>
  <c r="CP1093" i="1"/>
  <c r="O1093" i="1" s="1"/>
  <c r="GM1093" i="1" s="1"/>
  <c r="GN1093" i="1" s="1"/>
  <c r="GM1016" i="1"/>
  <c r="GN1016" i="1" s="1"/>
  <c r="AH1245" i="1"/>
  <c r="GM342" i="1"/>
  <c r="GN342" i="1" s="1"/>
  <c r="CP493" i="1"/>
  <c r="O493" i="1" s="1"/>
  <c r="GM493" i="1" s="1"/>
  <c r="GN493" i="1" s="1"/>
  <c r="CP499" i="1"/>
  <c r="O499" i="1" s="1"/>
  <c r="GM499" i="1" s="1"/>
  <c r="GN499" i="1" s="1"/>
  <c r="GM344" i="1"/>
  <c r="GN344" i="1" s="1"/>
  <c r="EB1438" i="1"/>
  <c r="DO1438" i="1" s="1"/>
  <c r="CY1475" i="1"/>
  <c r="X1475" i="1" s="1"/>
  <c r="CP1532" i="1"/>
  <c r="O1532" i="1" s="1"/>
  <c r="CZ175" i="1"/>
  <c r="Y175" i="1" s="1"/>
  <c r="EA957" i="1"/>
  <c r="DN957" i="1" s="1"/>
  <c r="CY1357" i="1"/>
  <c r="X1357" i="1" s="1"/>
  <c r="CP1429" i="1"/>
  <c r="O1429" i="1" s="1"/>
  <c r="AH1438" i="1"/>
  <c r="AP1525" i="1"/>
  <c r="CI1548" i="1"/>
  <c r="CI1525" i="1" s="1"/>
  <c r="CY309" i="1"/>
  <c r="X309" i="1" s="1"/>
  <c r="CY1281" i="1"/>
  <c r="X1281" i="1" s="1"/>
  <c r="CY1583" i="1"/>
  <c r="X1583" i="1" s="1"/>
  <c r="AQ1359" i="1"/>
  <c r="DY1245" i="1"/>
  <c r="DY1220" i="1" s="1"/>
  <c r="CP1239" i="1"/>
  <c r="O1239" i="1" s="1"/>
  <c r="DZ1306" i="1"/>
  <c r="DZ1277" i="1" s="1"/>
  <c r="CP1238" i="1"/>
  <c r="O1238" i="1" s="1"/>
  <c r="CZ316" i="1"/>
  <c r="Y316" i="1" s="1"/>
  <c r="AH1493" i="1"/>
  <c r="CY1304" i="1"/>
  <c r="X1304" i="1" s="1"/>
  <c r="CY1593" i="1"/>
  <c r="X1593" i="1" s="1"/>
  <c r="AH177" i="1"/>
  <c r="CZ232" i="1"/>
  <c r="Y232" i="1" s="1"/>
  <c r="CY770" i="1"/>
  <c r="X770" i="1" s="1"/>
  <c r="CY782" i="1"/>
  <c r="X782" i="1" s="1"/>
  <c r="CZ1238" i="1"/>
  <c r="Y1238" i="1" s="1"/>
  <c r="CY1293" i="1"/>
  <c r="X1293" i="1" s="1"/>
  <c r="CZ1599" i="1"/>
  <c r="Y1599" i="1" s="1"/>
  <c r="CP1074" i="1"/>
  <c r="O1074" i="1" s="1"/>
  <c r="AH1359" i="1"/>
  <c r="U1359" i="1" s="1"/>
  <c r="AJ1438" i="1"/>
  <c r="W1438" i="1" s="1"/>
  <c r="DX1493" i="1"/>
  <c r="DZ1493" i="1"/>
  <c r="CP1530" i="1"/>
  <c r="O1530" i="1" s="1"/>
  <c r="EA1548" i="1"/>
  <c r="DN1548" i="1" s="1"/>
  <c r="AH1548" i="1"/>
  <c r="U1548" i="1" s="1"/>
  <c r="AI426" i="1"/>
  <c r="AH238" i="1"/>
  <c r="U238" i="1" s="1"/>
  <c r="AC957" i="1"/>
  <c r="CF957" i="1" s="1"/>
  <c r="DU957" i="1"/>
  <c r="FZ957" i="1" s="1"/>
  <c r="CZ331" i="1"/>
  <c r="Y331" i="1" s="1"/>
  <c r="CY213" i="1"/>
  <c r="X213" i="1" s="1"/>
  <c r="CZ1064" i="1"/>
  <c r="Y1064" i="1" s="1"/>
  <c r="CZ1065" i="1"/>
  <c r="Y1065" i="1" s="1"/>
  <c r="EA1359" i="1"/>
  <c r="DN1359" i="1" s="1"/>
  <c r="CZ1533" i="1"/>
  <c r="Y1533" i="1" s="1"/>
  <c r="CP1591" i="1"/>
  <c r="O1591" i="1" s="1"/>
  <c r="AG1306" i="1"/>
  <c r="AG1277" i="1" s="1"/>
  <c r="CY1295" i="1"/>
  <c r="X1295" i="1" s="1"/>
  <c r="CP1300" i="1"/>
  <c r="O1300" i="1" s="1"/>
  <c r="AG1245" i="1"/>
  <c r="AG1220" i="1" s="1"/>
  <c r="CY1235" i="1"/>
  <c r="X1235" i="1" s="1"/>
  <c r="CZ1587" i="1"/>
  <c r="Y1587" i="1" s="1"/>
  <c r="CP1597" i="1"/>
  <c r="O1597" i="1" s="1"/>
  <c r="EB501" i="1"/>
  <c r="EB458" i="1" s="1"/>
  <c r="CY1011" i="1"/>
  <c r="X1011" i="1" s="1"/>
  <c r="CY1074" i="1"/>
  <c r="X1074" i="1" s="1"/>
  <c r="CZ941" i="1"/>
  <c r="Y941" i="1" s="1"/>
  <c r="DS60" i="8"/>
  <c r="DI60" i="8"/>
  <c r="DR60" i="8"/>
  <c r="CP1585" i="1"/>
  <c r="O1585" i="1" s="1"/>
  <c r="CP1595" i="1"/>
  <c r="O1595" i="1" s="1"/>
  <c r="CZ1590" i="1"/>
  <c r="Y1590" i="1" s="1"/>
  <c r="CY1599" i="1"/>
  <c r="X1599" i="1" s="1"/>
  <c r="EH1580" i="1"/>
  <c r="P1612" i="1"/>
  <c r="FQ1580" i="1"/>
  <c r="CZ1596" i="1"/>
  <c r="Y1596" i="1" s="1"/>
  <c r="AG1603" i="1"/>
  <c r="AG1580" i="1" s="1"/>
  <c r="CP1587" i="1"/>
  <c r="O1587" i="1" s="1"/>
  <c r="CP1588" i="1"/>
  <c r="O1588" i="1" s="1"/>
  <c r="CY1587" i="1"/>
  <c r="X1587" i="1" s="1"/>
  <c r="GM1586" i="1"/>
  <c r="GN1586" i="1" s="1"/>
  <c r="CZ1585" i="1"/>
  <c r="Y1585" i="1" s="1"/>
  <c r="CP1584" i="1"/>
  <c r="O1584" i="1" s="1"/>
  <c r="DR58" i="8"/>
  <c r="CZ788" i="1"/>
  <c r="Y788" i="1" s="1"/>
  <c r="EI1028" i="1"/>
  <c r="EI989" i="1" s="1"/>
  <c r="F966" i="1"/>
  <c r="CZ1532" i="1"/>
  <c r="Y1532" i="1" s="1"/>
  <c r="EB1359" i="1"/>
  <c r="DO1359" i="1" s="1"/>
  <c r="DM50" i="8" s="1"/>
  <c r="AE1438" i="1"/>
  <c r="CY1429" i="1"/>
  <c r="X1429" i="1" s="1"/>
  <c r="CJ1548" i="1"/>
  <c r="BA1548" i="1" s="1"/>
  <c r="CI347" i="1"/>
  <c r="CI304" i="1" s="1"/>
  <c r="CP395" i="1"/>
  <c r="O395" i="1" s="1"/>
  <c r="CY771" i="1"/>
  <c r="X771" i="1" s="1"/>
  <c r="CZ853" i="1"/>
  <c r="Y853" i="1" s="1"/>
  <c r="DZ957" i="1"/>
  <c r="DM957" i="1" s="1"/>
  <c r="CP1342" i="1"/>
  <c r="O1342" i="1" s="1"/>
  <c r="DX1359" i="1"/>
  <c r="DX1338" i="1" s="1"/>
  <c r="CY1431" i="1"/>
  <c r="X1431" i="1" s="1"/>
  <c r="CZ1432" i="1"/>
  <c r="Y1432" i="1" s="1"/>
  <c r="DW1438" i="1"/>
  <c r="DJ1438" i="1" s="1"/>
  <c r="AJ1306" i="1"/>
  <c r="W1306" i="1" s="1"/>
  <c r="CY1474" i="1"/>
  <c r="X1474" i="1" s="1"/>
  <c r="CP789" i="1"/>
  <c r="O789" i="1" s="1"/>
  <c r="CY1532" i="1"/>
  <c r="X1532" i="1" s="1"/>
  <c r="FY795" i="1"/>
  <c r="EP795" i="1" s="1"/>
  <c r="P802" i="1" s="1"/>
  <c r="BY87" i="1"/>
  <c r="CY157" i="1"/>
  <c r="X157" i="1" s="1"/>
  <c r="BY930" i="1"/>
  <c r="CP1534" i="1"/>
  <c r="O1534" i="1" s="1"/>
  <c r="CZ1304" i="1"/>
  <c r="Y1304" i="1" s="1"/>
  <c r="CY1349" i="1"/>
  <c r="X1349" i="1" s="1"/>
  <c r="GM1543" i="1"/>
  <c r="GN1543" i="1" s="1"/>
  <c r="EA1493" i="1"/>
  <c r="EA1470" i="1" s="1"/>
  <c r="CY396" i="1"/>
  <c r="X396" i="1" s="1"/>
  <c r="CZ770" i="1"/>
  <c r="Y770" i="1" s="1"/>
  <c r="CZ782" i="1"/>
  <c r="Y782" i="1" s="1"/>
  <c r="AG795" i="1"/>
  <c r="T795" i="1" s="1"/>
  <c r="CY1296" i="1"/>
  <c r="X1296" i="1" s="1"/>
  <c r="CY1303" i="1"/>
  <c r="X1303" i="1" s="1"/>
  <c r="CY1234" i="1"/>
  <c r="X1234" i="1" s="1"/>
  <c r="AE1359" i="1"/>
  <c r="DU1438" i="1"/>
  <c r="FZ1438" i="1" s="1"/>
  <c r="AI1359" i="1"/>
  <c r="AI1338" i="1" s="1"/>
  <c r="DS58" i="8"/>
  <c r="DI58" i="8"/>
  <c r="CZ322" i="1"/>
  <c r="Y322" i="1" s="1"/>
  <c r="BY458" i="1"/>
  <c r="CP1349" i="1"/>
  <c r="O1349" i="1" s="1"/>
  <c r="AT1359" i="1"/>
  <c r="AT1338" i="1" s="1"/>
  <c r="CZ409" i="1"/>
  <c r="Y409" i="1" s="1"/>
  <c r="EB1245" i="1"/>
  <c r="DO1245" i="1" s="1"/>
  <c r="DM46" i="8" s="1"/>
  <c r="EB1548" i="1"/>
  <c r="CY1355" i="1"/>
  <c r="X1355" i="1" s="1"/>
  <c r="CP775" i="1"/>
  <c r="O775" i="1" s="1"/>
  <c r="AP347" i="1"/>
  <c r="AP304" i="1" s="1"/>
  <c r="CI1028" i="1"/>
  <c r="GB1099" i="1"/>
  <c r="GB1060" i="1" s="1"/>
  <c r="EL1438" i="1"/>
  <c r="DR54" i="8" s="1"/>
  <c r="AG1493" i="1"/>
  <c r="CY840" i="1"/>
  <c r="X840" i="1" s="1"/>
  <c r="EA1306" i="1"/>
  <c r="DN1306" i="1" s="1"/>
  <c r="GB1306" i="1"/>
  <c r="AJ1245" i="1"/>
  <c r="W1245" i="1" s="1"/>
  <c r="CY1430" i="1"/>
  <c r="X1430" i="1" s="1"/>
  <c r="CY1479" i="1"/>
  <c r="X1479" i="1" s="1"/>
  <c r="CZ1490" i="1"/>
  <c r="Y1490" i="1" s="1"/>
  <c r="GM1544" i="1"/>
  <c r="GN1544" i="1" s="1"/>
  <c r="CY1540" i="1"/>
  <c r="X1540" i="1" s="1"/>
  <c r="CZ1540" i="1"/>
  <c r="Y1540" i="1" s="1"/>
  <c r="CY1542" i="1"/>
  <c r="X1542" i="1" s="1"/>
  <c r="CZ1542" i="1"/>
  <c r="Y1542" i="1" s="1"/>
  <c r="GM1537" i="1"/>
  <c r="GN1537" i="1" s="1"/>
  <c r="CY1539" i="1"/>
  <c r="X1539" i="1" s="1"/>
  <c r="CZ1539" i="1"/>
  <c r="Y1539" i="1" s="1"/>
  <c r="CY1541" i="1"/>
  <c r="X1541" i="1" s="1"/>
  <c r="BY1525" i="1"/>
  <c r="CP1533" i="1"/>
  <c r="O1533" i="1" s="1"/>
  <c r="DW1548" i="1"/>
  <c r="DW1525" i="1" s="1"/>
  <c r="CP1536" i="1"/>
  <c r="O1536" i="1" s="1"/>
  <c r="CY1534" i="1"/>
  <c r="X1534" i="1" s="1"/>
  <c r="DV1548" i="1"/>
  <c r="DI1548" i="1" s="1"/>
  <c r="CY1535" i="1"/>
  <c r="X1535" i="1" s="1"/>
  <c r="AE1548" i="1"/>
  <c r="AE1525" i="1" s="1"/>
  <c r="DS56" i="8"/>
  <c r="DI56" i="8"/>
  <c r="FR304" i="1"/>
  <c r="CZ934" i="1"/>
  <c r="Y934" i="1" s="1"/>
  <c r="CP783" i="1"/>
  <c r="O783" i="1" s="1"/>
  <c r="F1037" i="1"/>
  <c r="CZ1342" i="1"/>
  <c r="Y1342" i="1" s="1"/>
  <c r="AU957" i="1"/>
  <c r="F976" i="1" s="1"/>
  <c r="CP1233" i="1"/>
  <c r="O1233" i="1" s="1"/>
  <c r="CZ1357" i="1"/>
  <c r="Y1357" i="1" s="1"/>
  <c r="DY1359" i="1"/>
  <c r="AF1306" i="1"/>
  <c r="S1306" i="1" s="1"/>
  <c r="CZ1281" i="1"/>
  <c r="Y1281" i="1" s="1"/>
  <c r="CY1345" i="1"/>
  <c r="X1345" i="1" s="1"/>
  <c r="CY1432" i="1"/>
  <c r="X1432" i="1" s="1"/>
  <c r="CP1430" i="1"/>
  <c r="O1430" i="1" s="1"/>
  <c r="CZ1479" i="1"/>
  <c r="Y1479" i="1" s="1"/>
  <c r="CZ309" i="1"/>
  <c r="Y309" i="1" s="1"/>
  <c r="GB795" i="1"/>
  <c r="GB766" i="1" s="1"/>
  <c r="CY1001" i="1"/>
  <c r="X1001" i="1" s="1"/>
  <c r="CP1294" i="1"/>
  <c r="O1294" i="1" s="1"/>
  <c r="DX1438" i="1"/>
  <c r="DX1425" i="1" s="1"/>
  <c r="CY227" i="1"/>
  <c r="X227" i="1" s="1"/>
  <c r="GA347" i="1"/>
  <c r="CZ462" i="1"/>
  <c r="Y462" i="1" s="1"/>
  <c r="GA795" i="1"/>
  <c r="ER795" i="1" s="1"/>
  <c r="CZ1296" i="1"/>
  <c r="Y1296" i="1" s="1"/>
  <c r="CZ1234" i="1"/>
  <c r="Y1234" i="1" s="1"/>
  <c r="AG1359" i="1"/>
  <c r="T1359" i="1" s="1"/>
  <c r="EH1359" i="1"/>
  <c r="DI50" i="8" s="1"/>
  <c r="AQ1438" i="1"/>
  <c r="AQ1425" i="1" s="1"/>
  <c r="DY1493" i="1"/>
  <c r="DY1470" i="1" s="1"/>
  <c r="CI1438" i="1"/>
  <c r="AZ1438" i="1" s="1"/>
  <c r="AC1438" i="1"/>
  <c r="CE1438" i="1" s="1"/>
  <c r="CZ387" i="1"/>
  <c r="Y387" i="1" s="1"/>
  <c r="CY480" i="1"/>
  <c r="X480" i="1" s="1"/>
  <c r="CY792" i="1"/>
  <c r="X792" i="1" s="1"/>
  <c r="CY1073" i="1"/>
  <c r="X1073" i="1" s="1"/>
  <c r="AC1245" i="1"/>
  <c r="P1245" i="1" s="1"/>
  <c r="CJ1245" i="1"/>
  <c r="CJ1220" i="1" s="1"/>
  <c r="CP1281" i="1"/>
  <c r="O1281" i="1" s="1"/>
  <c r="CP1285" i="1"/>
  <c r="O1285" i="1" s="1"/>
  <c r="AI1306" i="1"/>
  <c r="V1306" i="1" s="1"/>
  <c r="EB1306" i="1"/>
  <c r="EB1277" i="1" s="1"/>
  <c r="CZ1353" i="1"/>
  <c r="Y1353" i="1" s="1"/>
  <c r="FY347" i="1"/>
  <c r="FY304" i="1" s="1"/>
  <c r="CP1083" i="1"/>
  <c r="O1083" i="1" s="1"/>
  <c r="CZ1484" i="1"/>
  <c r="Y1484" i="1" s="1"/>
  <c r="DZ1359" i="1"/>
  <c r="DM1359" i="1" s="1"/>
  <c r="CZ1430" i="1"/>
  <c r="Y1430" i="1" s="1"/>
  <c r="CP113" i="1"/>
  <c r="O113" i="1" s="1"/>
  <c r="CY218" i="1"/>
  <c r="X218" i="1" s="1"/>
  <c r="CY321" i="1"/>
  <c r="X321" i="1" s="1"/>
  <c r="CZ326" i="1"/>
  <c r="Y326" i="1" s="1"/>
  <c r="CZ391" i="1"/>
  <c r="Y391" i="1" s="1"/>
  <c r="CY845" i="1"/>
  <c r="X845" i="1" s="1"/>
  <c r="CJ957" i="1"/>
  <c r="CY940" i="1"/>
  <c r="X940" i="1" s="1"/>
  <c r="CY313" i="1"/>
  <c r="X313" i="1" s="1"/>
  <c r="CZ997" i="1"/>
  <c r="Y997" i="1" s="1"/>
  <c r="CY1002" i="1"/>
  <c r="X1002" i="1" s="1"/>
  <c r="CZ1072" i="1"/>
  <c r="Y1072" i="1" s="1"/>
  <c r="CP470" i="1"/>
  <c r="O470" i="1" s="1"/>
  <c r="AI501" i="1"/>
  <c r="AI458" i="1" s="1"/>
  <c r="CY152" i="1"/>
  <c r="X152" i="1" s="1"/>
  <c r="CP330" i="1"/>
  <c r="O330" i="1" s="1"/>
  <c r="CZ317" i="1"/>
  <c r="Y317" i="1" s="1"/>
  <c r="CP316" i="1"/>
  <c r="O316" i="1" s="1"/>
  <c r="CP462" i="1"/>
  <c r="O462" i="1" s="1"/>
  <c r="CP836" i="1"/>
  <c r="O836" i="1" s="1"/>
  <c r="CP1356" i="1"/>
  <c r="O1356" i="1" s="1"/>
  <c r="GM1356" i="1" s="1"/>
  <c r="GN1356" i="1" s="1"/>
  <c r="AU1306" i="1"/>
  <c r="GM1350" i="1"/>
  <c r="GN1350" i="1" s="1"/>
  <c r="CP1354" i="1"/>
  <c r="O1354" i="1" s="1"/>
  <c r="GM1354" i="1" s="1"/>
  <c r="GN1354" i="1" s="1"/>
  <c r="CY1483" i="1"/>
  <c r="X1483" i="1" s="1"/>
  <c r="CJ1493" i="1"/>
  <c r="CJ1470" i="1" s="1"/>
  <c r="CY308" i="1"/>
  <c r="X308" i="1" s="1"/>
  <c r="CY1490" i="1"/>
  <c r="X1490" i="1" s="1"/>
  <c r="CY1491" i="1"/>
  <c r="X1491" i="1" s="1"/>
  <c r="GM1488" i="1"/>
  <c r="GN1488" i="1" s="1"/>
  <c r="CY1487" i="1"/>
  <c r="X1487" i="1" s="1"/>
  <c r="CZ1485" i="1"/>
  <c r="Y1485" i="1" s="1"/>
  <c r="DW1493" i="1"/>
  <c r="CZ1483" i="1"/>
  <c r="Y1483" i="1" s="1"/>
  <c r="GM1477" i="1"/>
  <c r="GN1477" i="1" s="1"/>
  <c r="AE1493" i="1"/>
  <c r="AE1470" i="1" s="1"/>
  <c r="CG347" i="1"/>
  <c r="CG304" i="1" s="1"/>
  <c r="BZ304" i="1"/>
  <c r="CP850" i="1"/>
  <c r="O850" i="1" s="1"/>
  <c r="FY1028" i="1"/>
  <c r="FY989" i="1" s="1"/>
  <c r="FQ148" i="1"/>
  <c r="CY231" i="1"/>
  <c r="X231" i="1" s="1"/>
  <c r="AQ1028" i="1"/>
  <c r="F1038" i="1" s="1"/>
  <c r="CP941" i="1"/>
  <c r="O941" i="1" s="1"/>
  <c r="CZ840" i="1"/>
  <c r="Y840" i="1" s="1"/>
  <c r="CP843" i="1"/>
  <c r="O843" i="1" s="1"/>
  <c r="AT1099" i="1"/>
  <c r="AT1060" i="1" s="1"/>
  <c r="EH930" i="1"/>
  <c r="CZ1074" i="1"/>
  <c r="Y1074" i="1" s="1"/>
  <c r="AE1245" i="1"/>
  <c r="AE1220" i="1" s="1"/>
  <c r="EM1099" i="1"/>
  <c r="DT42" i="8" s="1"/>
  <c r="CJ1028" i="1"/>
  <c r="BA1028" i="1" s="1"/>
  <c r="EI1359" i="1"/>
  <c r="DJ50" i="8" s="1"/>
  <c r="AG426" i="1"/>
  <c r="AG379" i="1" s="1"/>
  <c r="CY105" i="1"/>
  <c r="X105" i="1" s="1"/>
  <c r="EI116" i="1"/>
  <c r="EI87" i="1" s="1"/>
  <c r="F135" i="1"/>
  <c r="CP788" i="1"/>
  <c r="O788" i="1" s="1"/>
  <c r="CZ993" i="1"/>
  <c r="Y993" i="1" s="1"/>
  <c r="CP840" i="1"/>
  <c r="O840" i="1" s="1"/>
  <c r="DW1359" i="1"/>
  <c r="DW1338" i="1" s="1"/>
  <c r="CC1277" i="1"/>
  <c r="CG1359" i="1"/>
  <c r="CG1338" i="1" s="1"/>
  <c r="GA1245" i="1"/>
  <c r="GA1220" i="1" s="1"/>
  <c r="CY1225" i="1"/>
  <c r="X1225" i="1" s="1"/>
  <c r="AF1245" i="1"/>
  <c r="AF1220" i="1" s="1"/>
  <c r="CZ1243" i="1"/>
  <c r="Y1243" i="1" s="1"/>
  <c r="GB1245" i="1"/>
  <c r="GB1220" i="1" s="1"/>
  <c r="CZ1011" i="1"/>
  <c r="Y1011" i="1" s="1"/>
  <c r="CY113" i="1"/>
  <c r="X113" i="1" s="1"/>
  <c r="CZ1083" i="1"/>
  <c r="Y1083" i="1" s="1"/>
  <c r="CZ164" i="1"/>
  <c r="Y164" i="1" s="1"/>
  <c r="CY221" i="1"/>
  <c r="X221" i="1" s="1"/>
  <c r="CP405" i="1"/>
  <c r="O405" i="1" s="1"/>
  <c r="CY410" i="1"/>
  <c r="X410" i="1" s="1"/>
  <c r="CZ392" i="1"/>
  <c r="Y392" i="1" s="1"/>
  <c r="FV766" i="1"/>
  <c r="CG864" i="1"/>
  <c r="CG827" i="1" s="1"/>
  <c r="AQ864" i="1"/>
  <c r="AQ827" i="1" s="1"/>
  <c r="CP782" i="1"/>
  <c r="O782" i="1" s="1"/>
  <c r="BY989" i="1"/>
  <c r="CP1075" i="1"/>
  <c r="O1075" i="1" s="1"/>
  <c r="AH1099" i="1"/>
  <c r="U1099" i="1" s="1"/>
  <c r="CP1232" i="1"/>
  <c r="O1232" i="1" s="1"/>
  <c r="CY1004" i="1"/>
  <c r="X1004" i="1" s="1"/>
  <c r="DY957" i="1"/>
  <c r="GM1433" i="1"/>
  <c r="GN1433" i="1" s="1"/>
  <c r="EH1438" i="1"/>
  <c r="CP1431" i="1"/>
  <c r="O1431" i="1" s="1"/>
  <c r="CY397" i="1"/>
  <c r="X397" i="1" s="1"/>
  <c r="CP409" i="1"/>
  <c r="O409" i="1" s="1"/>
  <c r="AG957" i="1"/>
  <c r="T957" i="1" s="1"/>
  <c r="GM1287" i="1"/>
  <c r="GN1287" i="1" s="1"/>
  <c r="CP157" i="1"/>
  <c r="O157" i="1" s="1"/>
  <c r="CY860" i="1"/>
  <c r="X860" i="1" s="1"/>
  <c r="CZ1073" i="1"/>
  <c r="Y1073" i="1" s="1"/>
  <c r="CY839" i="1"/>
  <c r="X839" i="1" s="1"/>
  <c r="GM1236" i="1"/>
  <c r="GN1236" i="1" s="1"/>
  <c r="CP1295" i="1"/>
  <c r="O1295" i="1" s="1"/>
  <c r="CZ1347" i="1"/>
  <c r="Y1347" i="1" s="1"/>
  <c r="CY384" i="1"/>
  <c r="X384" i="1" s="1"/>
  <c r="CZ330" i="1"/>
  <c r="Y330" i="1" s="1"/>
  <c r="CZ401" i="1"/>
  <c r="Y401" i="1" s="1"/>
  <c r="CY858" i="1"/>
  <c r="X858" i="1" s="1"/>
  <c r="AI957" i="1"/>
  <c r="V957" i="1" s="1"/>
  <c r="DW957" i="1"/>
  <c r="DW930" i="1" s="1"/>
  <c r="EB957" i="1"/>
  <c r="EB930" i="1" s="1"/>
  <c r="EB1028" i="1"/>
  <c r="EB989" i="1" s="1"/>
  <c r="CY1068" i="1"/>
  <c r="X1068" i="1" s="1"/>
  <c r="CY1069" i="1"/>
  <c r="X1069" i="1" s="1"/>
  <c r="DR50" i="8"/>
  <c r="CP1347" i="1"/>
  <c r="O1347" i="1" s="1"/>
  <c r="AF238" i="1"/>
  <c r="AF209" i="1" s="1"/>
  <c r="CP221" i="1"/>
  <c r="O221" i="1" s="1"/>
  <c r="CZ228" i="1"/>
  <c r="Y228" i="1" s="1"/>
  <c r="CP236" i="1"/>
  <c r="O236" i="1" s="1"/>
  <c r="AJ238" i="1"/>
  <c r="AJ209" i="1" s="1"/>
  <c r="CP384" i="1"/>
  <c r="O384" i="1" s="1"/>
  <c r="CY402" i="1"/>
  <c r="X402" i="1" s="1"/>
  <c r="CY406" i="1"/>
  <c r="X406" i="1" s="1"/>
  <c r="CP471" i="1"/>
  <c r="O471" i="1" s="1"/>
  <c r="CZ485" i="1"/>
  <c r="Y485" i="1" s="1"/>
  <c r="AH864" i="1"/>
  <c r="AH827" i="1" s="1"/>
  <c r="CP1343" i="1"/>
  <c r="O1343" i="1" s="1"/>
  <c r="GM1343" i="1" s="1"/>
  <c r="GN1343" i="1" s="1"/>
  <c r="CP1353" i="1"/>
  <c r="O1353" i="1" s="1"/>
  <c r="CY167" i="1"/>
  <c r="X167" i="1" s="1"/>
  <c r="CP1355" i="1"/>
  <c r="O1355" i="1" s="1"/>
  <c r="AH116" i="1"/>
  <c r="U116" i="1" s="1"/>
  <c r="CZ114" i="1"/>
  <c r="Y114" i="1" s="1"/>
  <c r="CZ214" i="1"/>
  <c r="Y214" i="1" s="1"/>
  <c r="CY110" i="1"/>
  <c r="X110" i="1" s="1"/>
  <c r="CZ308" i="1"/>
  <c r="Y308" i="1" s="1"/>
  <c r="CY1075" i="1"/>
  <c r="X1075" i="1" s="1"/>
  <c r="CP859" i="1"/>
  <c r="O859" i="1" s="1"/>
  <c r="GM859" i="1" s="1"/>
  <c r="GN859" i="1" s="1"/>
  <c r="AJ426" i="1"/>
  <c r="W426" i="1" s="1"/>
  <c r="CZ844" i="1"/>
  <c r="Y844" i="1" s="1"/>
  <c r="AH957" i="1"/>
  <c r="U957" i="1" s="1"/>
  <c r="DX957" i="1"/>
  <c r="DK957" i="1" s="1"/>
  <c r="CZ1008" i="1"/>
  <c r="Y1008" i="1" s="1"/>
  <c r="DY1099" i="1"/>
  <c r="DL1099" i="1" s="1"/>
  <c r="DL42" i="8" s="1"/>
  <c r="CY1079" i="1"/>
  <c r="X1079" i="1" s="1"/>
  <c r="CP1345" i="1"/>
  <c r="O1345" i="1" s="1"/>
  <c r="CP1357" i="1"/>
  <c r="O1357" i="1" s="1"/>
  <c r="CY477" i="1"/>
  <c r="X477" i="1" s="1"/>
  <c r="CZ171" i="1"/>
  <c r="Y171" i="1" s="1"/>
  <c r="AH795" i="1"/>
  <c r="U795" i="1" s="1"/>
  <c r="CY831" i="1"/>
  <c r="X831" i="1" s="1"/>
  <c r="CY832" i="1"/>
  <c r="X832" i="1" s="1"/>
  <c r="CY835" i="1"/>
  <c r="X835" i="1" s="1"/>
  <c r="CZ383" i="1"/>
  <c r="Y383" i="1" s="1"/>
  <c r="CP1001" i="1"/>
  <c r="O1001" i="1" s="1"/>
  <c r="AF1099" i="1"/>
  <c r="AF1060" i="1" s="1"/>
  <c r="FY1359" i="1"/>
  <c r="FY1338" i="1" s="1"/>
  <c r="FR1338" i="1"/>
  <c r="AD1359" i="1"/>
  <c r="Q1359" i="1" s="1"/>
  <c r="CZ1349" i="1"/>
  <c r="Y1349" i="1" s="1"/>
  <c r="CZ1298" i="1"/>
  <c r="Y1298" i="1" s="1"/>
  <c r="CP100" i="1"/>
  <c r="O100" i="1" s="1"/>
  <c r="FV87" i="1"/>
  <c r="CZ167" i="1"/>
  <c r="Y167" i="1" s="1"/>
  <c r="AT347" i="1"/>
  <c r="AT304" i="1" s="1"/>
  <c r="CZ832" i="1"/>
  <c r="Y832" i="1" s="1"/>
  <c r="EM87" i="1"/>
  <c r="CY322" i="1"/>
  <c r="X322" i="1" s="1"/>
  <c r="EH347" i="1"/>
  <c r="DS24" i="8" s="1"/>
  <c r="CY214" i="1"/>
  <c r="X214" i="1" s="1"/>
  <c r="CZ384" i="1"/>
  <c r="Y384" i="1" s="1"/>
  <c r="CY383" i="1"/>
  <c r="X383" i="1" s="1"/>
  <c r="CZ397" i="1"/>
  <c r="Y397" i="1" s="1"/>
  <c r="CZ477" i="1"/>
  <c r="Y477" i="1" s="1"/>
  <c r="EH766" i="1"/>
  <c r="CZ785" i="1"/>
  <c r="Y785" i="1" s="1"/>
  <c r="CP998" i="1"/>
  <c r="O998" i="1" s="1"/>
  <c r="CP784" i="1"/>
  <c r="O784" i="1" s="1"/>
  <c r="CP1072" i="1"/>
  <c r="O1072" i="1" s="1"/>
  <c r="CZ860" i="1"/>
  <c r="Y860" i="1" s="1"/>
  <c r="DV1306" i="1"/>
  <c r="DI1306" i="1" s="1"/>
  <c r="CZ1075" i="1"/>
  <c r="Y1075" i="1" s="1"/>
  <c r="CZ1232" i="1"/>
  <c r="Y1232" i="1" s="1"/>
  <c r="GB347" i="1"/>
  <c r="GB304" i="1" s="1"/>
  <c r="CY317" i="1"/>
  <c r="X317" i="1" s="1"/>
  <c r="EH1277" i="1"/>
  <c r="DS48" i="8"/>
  <c r="DI48" i="8"/>
  <c r="CZ407" i="1"/>
  <c r="Y407" i="1" s="1"/>
  <c r="GM483" i="1"/>
  <c r="GN483" i="1" s="1"/>
  <c r="FQ766" i="1"/>
  <c r="CP1007" i="1"/>
  <c r="O1007" i="1" s="1"/>
  <c r="FQ989" i="1"/>
  <c r="EM957" i="1"/>
  <c r="EI1245" i="1"/>
  <c r="DJ46" i="8" s="1"/>
  <c r="GM1226" i="1"/>
  <c r="GN1226" i="1" s="1"/>
  <c r="EL957" i="1"/>
  <c r="DR38" i="8" s="1"/>
  <c r="CY326" i="1"/>
  <c r="X326" i="1" s="1"/>
  <c r="CY843" i="1"/>
  <c r="X843" i="1" s="1"/>
  <c r="CP845" i="1"/>
  <c r="O845" i="1" s="1"/>
  <c r="CY854" i="1"/>
  <c r="X854" i="1" s="1"/>
  <c r="CZ1239" i="1"/>
  <c r="Y1239" i="1" s="1"/>
  <c r="ED1245" i="1" s="1"/>
  <c r="CP1286" i="1"/>
  <c r="O1286" i="1" s="1"/>
  <c r="DX501" i="1"/>
  <c r="DK501" i="1" s="1"/>
  <c r="AI1028" i="1"/>
  <c r="CY1003" i="1"/>
  <c r="X1003" i="1" s="1"/>
  <c r="CP1003" i="1"/>
  <c r="O1003" i="1" s="1"/>
  <c r="CZ1004" i="1"/>
  <c r="Y1004" i="1" s="1"/>
  <c r="CY1012" i="1"/>
  <c r="X1012" i="1" s="1"/>
  <c r="DY1028" i="1"/>
  <c r="DL1028" i="1" s="1"/>
  <c r="DL40" i="8" s="1"/>
  <c r="CP1002" i="1"/>
  <c r="O1002" i="1" s="1"/>
  <c r="AI1245" i="1"/>
  <c r="V1245" i="1" s="1"/>
  <c r="CP839" i="1"/>
  <c r="O839" i="1" s="1"/>
  <c r="CP1073" i="1"/>
  <c r="O1073" i="1" s="1"/>
  <c r="CZ466" i="1"/>
  <c r="Y466" i="1" s="1"/>
  <c r="CP1296" i="1"/>
  <c r="O1296" i="1" s="1"/>
  <c r="CY853" i="1"/>
  <c r="X853" i="1" s="1"/>
  <c r="CP387" i="1"/>
  <c r="O387" i="1" s="1"/>
  <c r="GB957" i="1"/>
  <c r="ES957" i="1" s="1"/>
  <c r="DW38" i="8" s="1"/>
  <c r="CZ213" i="1"/>
  <c r="Y213" i="1" s="1"/>
  <c r="CZ998" i="1"/>
  <c r="Y998" i="1" s="1"/>
  <c r="DZ1028" i="1"/>
  <c r="CY1064" i="1"/>
  <c r="X1064" i="1" s="1"/>
  <c r="CZ113" i="1"/>
  <c r="Y113" i="1" s="1"/>
  <c r="AU347" i="1"/>
  <c r="AU304" i="1" s="1"/>
  <c r="CY409" i="1"/>
  <c r="X409" i="1" s="1"/>
  <c r="GM1291" i="1"/>
  <c r="GN1291" i="1" s="1"/>
  <c r="DR48" i="8"/>
  <c r="CP165" i="1"/>
  <c r="O165" i="1" s="1"/>
  <c r="GM233" i="1"/>
  <c r="GN233" i="1" s="1"/>
  <c r="EM347" i="1"/>
  <c r="P366" i="1" s="1"/>
  <c r="CP785" i="1"/>
  <c r="O785" i="1" s="1"/>
  <c r="CY849" i="1"/>
  <c r="X849" i="1" s="1"/>
  <c r="FQ1220" i="1"/>
  <c r="GM1292" i="1"/>
  <c r="GN1292" i="1" s="1"/>
  <c r="CZ95" i="1"/>
  <c r="Y95" i="1" s="1"/>
  <c r="CZ109" i="1"/>
  <c r="Y109" i="1" s="1"/>
  <c r="CP323" i="1"/>
  <c r="O323" i="1" s="1"/>
  <c r="CP1304" i="1"/>
  <c r="O1304" i="1" s="1"/>
  <c r="F1315" i="1"/>
  <c r="AP1277" i="1"/>
  <c r="GM1301" i="1"/>
  <c r="GN1301" i="1" s="1"/>
  <c r="AD1306" i="1"/>
  <c r="AD1277" i="1" s="1"/>
  <c r="CI1306" i="1"/>
  <c r="AZ1306" i="1" s="1"/>
  <c r="GM1297" i="1"/>
  <c r="GN1297" i="1" s="1"/>
  <c r="DW1306" i="1"/>
  <c r="DW1277" i="1" s="1"/>
  <c r="GA1306" i="1"/>
  <c r="GA1277" i="1" s="1"/>
  <c r="AQ1306" i="1"/>
  <c r="F1316" i="1" s="1"/>
  <c r="CG1306" i="1"/>
  <c r="CG1277" i="1" s="1"/>
  <c r="P1315" i="1"/>
  <c r="BZ1277" i="1"/>
  <c r="EM1306" i="1"/>
  <c r="EM1277" i="1" s="1"/>
  <c r="GM1283" i="1"/>
  <c r="GN1283" i="1" s="1"/>
  <c r="EI1306" i="1"/>
  <c r="EI1277" i="1" s="1"/>
  <c r="FY1306" i="1"/>
  <c r="FY1277" i="1" s="1"/>
  <c r="CI116" i="1"/>
  <c r="AP238" i="1"/>
  <c r="F247" i="1" s="1"/>
  <c r="CZ222" i="1"/>
  <c r="Y222" i="1" s="1"/>
  <c r="CY228" i="1"/>
  <c r="X228" i="1" s="1"/>
  <c r="CZ217" i="1"/>
  <c r="Y217" i="1" s="1"/>
  <c r="CZ218" i="1"/>
  <c r="Y218" i="1" s="1"/>
  <c r="CZ321" i="1"/>
  <c r="Y321" i="1" s="1"/>
  <c r="GA501" i="1"/>
  <c r="GA458" i="1" s="1"/>
  <c r="CP467" i="1"/>
  <c r="O467" i="1" s="1"/>
  <c r="CY466" i="1"/>
  <c r="X466" i="1" s="1"/>
  <c r="CD766" i="1"/>
  <c r="GM838" i="1"/>
  <c r="GN838" i="1" s="1"/>
  <c r="GA957" i="1"/>
  <c r="CZ839" i="1"/>
  <c r="Y839" i="1" s="1"/>
  <c r="FQ930" i="1"/>
  <c r="FV989" i="1"/>
  <c r="AG1099" i="1"/>
  <c r="AG1060" i="1" s="1"/>
  <c r="AF1028" i="1"/>
  <c r="S1028" i="1" s="1"/>
  <c r="EI1099" i="1"/>
  <c r="DJ42" i="8" s="1"/>
  <c r="CP1231" i="1"/>
  <c r="O1231" i="1" s="1"/>
  <c r="GM1231" i="1" s="1"/>
  <c r="GN1231" i="1" s="1"/>
  <c r="DX1245" i="1"/>
  <c r="EL1245" i="1"/>
  <c r="EL1220" i="1" s="1"/>
  <c r="FR1060" i="1"/>
  <c r="AH347" i="1"/>
  <c r="AH304" i="1" s="1"/>
  <c r="CP383" i="1"/>
  <c r="O383" i="1" s="1"/>
  <c r="CI1245" i="1"/>
  <c r="CI1220" i="1" s="1"/>
  <c r="P1254" i="1"/>
  <c r="DS46" i="8"/>
  <c r="DI46" i="8"/>
  <c r="CP322" i="1"/>
  <c r="O322" i="1" s="1"/>
  <c r="CY467" i="1"/>
  <c r="X467" i="1" s="1"/>
  <c r="CP401" i="1"/>
  <c r="O401" i="1" s="1"/>
  <c r="AT501" i="1"/>
  <c r="F519" i="1" s="1"/>
  <c r="CZ835" i="1"/>
  <c r="Y835" i="1" s="1"/>
  <c r="CP937" i="1"/>
  <c r="O937" i="1" s="1"/>
  <c r="CZ1003" i="1"/>
  <c r="Y1003" i="1" s="1"/>
  <c r="EA1099" i="1"/>
  <c r="EA1060" i="1" s="1"/>
  <c r="GM1076" i="1"/>
  <c r="GN1076" i="1" s="1"/>
  <c r="CP313" i="1"/>
  <c r="O313" i="1" s="1"/>
  <c r="AG864" i="1"/>
  <c r="DY864" i="1"/>
  <c r="DL864" i="1" s="1"/>
  <c r="DL34" i="8" s="1"/>
  <c r="CY836" i="1"/>
  <c r="X836" i="1" s="1"/>
  <c r="DU864" i="1"/>
  <c r="DU827" i="1" s="1"/>
  <c r="AH426" i="1"/>
  <c r="U426" i="1" s="1"/>
  <c r="CY846" i="1"/>
  <c r="X846" i="1" s="1"/>
  <c r="DZ864" i="1"/>
  <c r="CP171" i="1"/>
  <c r="O171" i="1" s="1"/>
  <c r="CY323" i="1"/>
  <c r="X323" i="1" s="1"/>
  <c r="DW1028" i="1"/>
  <c r="DW989" i="1" s="1"/>
  <c r="AJ1028" i="1"/>
  <c r="AJ989" i="1" s="1"/>
  <c r="AG1028" i="1"/>
  <c r="DX1099" i="1"/>
  <c r="GM1070" i="1"/>
  <c r="GN1070" i="1" s="1"/>
  <c r="AI1099" i="1"/>
  <c r="AI1060" i="1" s="1"/>
  <c r="AJ957" i="1"/>
  <c r="AJ930" i="1" s="1"/>
  <c r="GB1028" i="1"/>
  <c r="ES1028" i="1" s="1"/>
  <c r="DW40" i="8" s="1"/>
  <c r="CP109" i="1"/>
  <c r="O109" i="1" s="1"/>
  <c r="CY106" i="1"/>
  <c r="X106" i="1" s="1"/>
  <c r="CY171" i="1"/>
  <c r="X171" i="1" s="1"/>
  <c r="CZ467" i="1"/>
  <c r="Y467" i="1" s="1"/>
  <c r="EI501" i="1"/>
  <c r="P511" i="1" s="1"/>
  <c r="CP774" i="1"/>
  <c r="O774" i="1" s="1"/>
  <c r="CP835" i="1"/>
  <c r="O835" i="1" s="1"/>
  <c r="CZ937" i="1"/>
  <c r="Y937" i="1" s="1"/>
  <c r="ED957" i="1" s="1"/>
  <c r="CP831" i="1"/>
  <c r="O831" i="1" s="1"/>
  <c r="CZ831" i="1"/>
  <c r="Y831" i="1" s="1"/>
  <c r="GA1099" i="1"/>
  <c r="GA1060" i="1" s="1"/>
  <c r="CP1064" i="1"/>
  <c r="O1064" i="1" s="1"/>
  <c r="CP1229" i="1"/>
  <c r="O1229" i="1" s="1"/>
  <c r="CZ1079" i="1"/>
  <c r="Y1079" i="1" s="1"/>
  <c r="CY320" i="1"/>
  <c r="X320" i="1" s="1"/>
  <c r="GB501" i="1"/>
  <c r="GB458" i="1" s="1"/>
  <c r="AH501" i="1"/>
  <c r="U501" i="1" s="1"/>
  <c r="CJ501" i="1"/>
  <c r="CJ458" i="1" s="1"/>
  <c r="DZ501" i="1"/>
  <c r="DM501" i="1" s="1"/>
  <c r="CY475" i="1"/>
  <c r="X475" i="1" s="1"/>
  <c r="EA501" i="1"/>
  <c r="EA458" i="1" s="1"/>
  <c r="CZ771" i="1"/>
  <c r="Y771" i="1" s="1"/>
  <c r="AF795" i="1"/>
  <c r="S795" i="1" s="1"/>
  <c r="CZ783" i="1"/>
  <c r="Y783" i="1" s="1"/>
  <c r="CY789" i="1"/>
  <c r="X789" i="1" s="1"/>
  <c r="CP792" i="1"/>
  <c r="O792" i="1" s="1"/>
  <c r="CP793" i="1"/>
  <c r="O793" i="1" s="1"/>
  <c r="CY330" i="1"/>
  <c r="X330" i="1" s="1"/>
  <c r="AF426" i="1"/>
  <c r="AF379" i="1" s="1"/>
  <c r="CG957" i="1"/>
  <c r="AX957" i="1" s="1"/>
  <c r="DZ1099" i="1"/>
  <c r="DZ1060" i="1" s="1"/>
  <c r="AJ1099" i="1"/>
  <c r="W1099" i="1" s="1"/>
  <c r="GM1230" i="1"/>
  <c r="GN1230" i="1" s="1"/>
  <c r="DU1245" i="1"/>
  <c r="DH1245" i="1" s="1"/>
  <c r="CP217" i="1"/>
  <c r="O217" i="1" s="1"/>
  <c r="CY232" i="1"/>
  <c r="X232" i="1" s="1"/>
  <c r="CP213" i="1"/>
  <c r="O213" i="1" s="1"/>
  <c r="CY174" i="1"/>
  <c r="X174" i="1" s="1"/>
  <c r="CP312" i="1"/>
  <c r="O312" i="1" s="1"/>
  <c r="CZ388" i="1"/>
  <c r="Y388" i="1" s="1"/>
  <c r="CY401" i="1"/>
  <c r="X401" i="1" s="1"/>
  <c r="CY391" i="1"/>
  <c r="X391" i="1" s="1"/>
  <c r="FY116" i="1"/>
  <c r="FY87" i="1" s="1"/>
  <c r="CP398" i="1"/>
  <c r="O398" i="1" s="1"/>
  <c r="CZ406" i="1"/>
  <c r="Y406" i="1" s="1"/>
  <c r="AQ957" i="1"/>
  <c r="AQ930" i="1" s="1"/>
  <c r="CP832" i="1"/>
  <c r="O832" i="1" s="1"/>
  <c r="CI957" i="1"/>
  <c r="AZ957" i="1" s="1"/>
  <c r="GM841" i="1"/>
  <c r="GN841" i="1" s="1"/>
  <c r="AQ1245" i="1"/>
  <c r="AQ1220" i="1" s="1"/>
  <c r="CP1225" i="1"/>
  <c r="O1225" i="1" s="1"/>
  <c r="AT1028" i="1"/>
  <c r="DZ177" i="1"/>
  <c r="DZ148" i="1" s="1"/>
  <c r="EH501" i="1"/>
  <c r="P510" i="1" s="1"/>
  <c r="AE957" i="1"/>
  <c r="EA1245" i="1"/>
  <c r="DN1245" i="1" s="1"/>
  <c r="EH1220" i="1"/>
  <c r="BY1220" i="1"/>
  <c r="GM1241" i="1"/>
  <c r="GN1241" i="1" s="1"/>
  <c r="DV1245" i="1"/>
  <c r="DI1245" i="1" s="1"/>
  <c r="CY1243" i="1"/>
  <c r="X1243" i="1" s="1"/>
  <c r="AT1245" i="1"/>
  <c r="CP1242" i="1"/>
  <c r="O1242" i="1" s="1"/>
  <c r="DW1245" i="1"/>
  <c r="DW1220" i="1" s="1"/>
  <c r="GM1237" i="1"/>
  <c r="GN1237" i="1" s="1"/>
  <c r="CY1239" i="1"/>
  <c r="X1239" i="1" s="1"/>
  <c r="AP1245" i="1"/>
  <c r="AU1245" i="1"/>
  <c r="AU1220" i="1" s="1"/>
  <c r="EM1245" i="1"/>
  <c r="P1264" i="1" s="1"/>
  <c r="CZ793" i="1"/>
  <c r="Y793" i="1" s="1"/>
  <c r="CZ174" i="1"/>
  <c r="Y174" i="1" s="1"/>
  <c r="AF116" i="1"/>
  <c r="AF87" i="1" s="1"/>
  <c r="F134" i="1"/>
  <c r="CY398" i="1"/>
  <c r="X398" i="1" s="1"/>
  <c r="AU426" i="1"/>
  <c r="AU379" i="1" s="1"/>
  <c r="CZ846" i="1"/>
  <c r="Y846" i="1" s="1"/>
  <c r="FY864" i="1"/>
  <c r="EP864" i="1" s="1"/>
  <c r="CZ1007" i="1"/>
  <c r="Y1007" i="1" s="1"/>
  <c r="CP935" i="1"/>
  <c r="O935" i="1" s="1"/>
  <c r="CY941" i="1"/>
  <c r="X941" i="1" s="1"/>
  <c r="AE1028" i="1"/>
  <c r="AE989" i="1" s="1"/>
  <c r="CZ323" i="1"/>
  <c r="Y323" i="1" s="1"/>
  <c r="CY312" i="1"/>
  <c r="X312" i="1" s="1"/>
  <c r="CZ778" i="1"/>
  <c r="Y778" i="1" s="1"/>
  <c r="CY793" i="1"/>
  <c r="X793" i="1" s="1"/>
  <c r="CY783" i="1"/>
  <c r="X783" i="1" s="1"/>
  <c r="CZ858" i="1"/>
  <c r="Y858" i="1" s="1"/>
  <c r="CY998" i="1"/>
  <c r="X998" i="1" s="1"/>
  <c r="CP1065" i="1"/>
  <c r="O1065" i="1" s="1"/>
  <c r="CZ1068" i="1"/>
  <c r="Y1068" i="1" s="1"/>
  <c r="GM386" i="1"/>
  <c r="GN386" i="1" s="1"/>
  <c r="CZ312" i="1"/>
  <c r="Y312" i="1" s="1"/>
  <c r="GM482" i="1"/>
  <c r="GN482" i="1" s="1"/>
  <c r="CY1065" i="1"/>
  <c r="X1065" i="1" s="1"/>
  <c r="GB177" i="1"/>
  <c r="GB148" i="1" s="1"/>
  <c r="CY104" i="1"/>
  <c r="X104" i="1" s="1"/>
  <c r="CZ152" i="1"/>
  <c r="Y152" i="1" s="1"/>
  <c r="CP406" i="1"/>
  <c r="O406" i="1" s="1"/>
  <c r="CP463" i="1"/>
  <c r="O463" i="1" s="1"/>
  <c r="CY778" i="1"/>
  <c r="X778" i="1" s="1"/>
  <c r="CP853" i="1"/>
  <c r="O853" i="1" s="1"/>
  <c r="CJ1099" i="1"/>
  <c r="BA1099" i="1" s="1"/>
  <c r="DZ795" i="1"/>
  <c r="DZ766" i="1" s="1"/>
  <c r="DX795" i="1"/>
  <c r="DX766" i="1" s="1"/>
  <c r="AJ795" i="1"/>
  <c r="AJ766" i="1" s="1"/>
  <c r="AE795" i="1"/>
  <c r="AE766" i="1" s="1"/>
  <c r="EB864" i="1"/>
  <c r="DO864" i="1" s="1"/>
  <c r="DM34" i="8" s="1"/>
  <c r="GB864" i="1"/>
  <c r="GB827" i="1" s="1"/>
  <c r="EA864" i="1"/>
  <c r="CP861" i="1"/>
  <c r="O861" i="1" s="1"/>
  <c r="GM861" i="1" s="1"/>
  <c r="GN861" i="1" s="1"/>
  <c r="CY862" i="1"/>
  <c r="X862" i="1" s="1"/>
  <c r="CY937" i="1"/>
  <c r="X937" i="1" s="1"/>
  <c r="CZ170" i="1"/>
  <c r="Y170" i="1" s="1"/>
  <c r="CZ320" i="1"/>
  <c r="Y320" i="1" s="1"/>
  <c r="CZ475" i="1"/>
  <c r="Y475" i="1" s="1"/>
  <c r="CP392" i="1"/>
  <c r="O392" i="1" s="1"/>
  <c r="CZ474" i="1"/>
  <c r="Y474" i="1" s="1"/>
  <c r="CP770" i="1"/>
  <c r="O770" i="1" s="1"/>
  <c r="GM770" i="1" s="1"/>
  <c r="GN770" i="1" s="1"/>
  <c r="CZ789" i="1"/>
  <c r="Y789" i="1" s="1"/>
  <c r="CP854" i="1"/>
  <c r="O854" i="1" s="1"/>
  <c r="CP940" i="1"/>
  <c r="O940" i="1" s="1"/>
  <c r="CP997" i="1"/>
  <c r="O997" i="1" s="1"/>
  <c r="CZ1069" i="1"/>
  <c r="Y1069" i="1" s="1"/>
  <c r="EA426" i="1"/>
  <c r="CP397" i="1"/>
  <c r="O397" i="1" s="1"/>
  <c r="AJ501" i="1"/>
  <c r="AJ458" i="1" s="1"/>
  <c r="DW501" i="1"/>
  <c r="DJ501" i="1" s="1"/>
  <c r="DY501" i="1"/>
  <c r="DL501" i="1" s="1"/>
  <c r="DL28" i="8" s="1"/>
  <c r="DU795" i="1"/>
  <c r="FX795" i="1" s="1"/>
  <c r="CY775" i="1"/>
  <c r="X775" i="1" s="1"/>
  <c r="AC795" i="1"/>
  <c r="CE795" i="1" s="1"/>
  <c r="CP862" i="1"/>
  <c r="O862" i="1" s="1"/>
  <c r="FV209" i="1"/>
  <c r="CP152" i="1"/>
  <c r="O152" i="1" s="1"/>
  <c r="CP106" i="1"/>
  <c r="O106" i="1" s="1"/>
  <c r="CC766" i="1"/>
  <c r="CZ994" i="1"/>
  <c r="Y994" i="1" s="1"/>
  <c r="CZ792" i="1"/>
  <c r="Y792" i="1" s="1"/>
  <c r="EI864" i="1"/>
  <c r="DJ34" i="8" s="1"/>
  <c r="CP934" i="1"/>
  <c r="O934" i="1" s="1"/>
  <c r="GM1077" i="1"/>
  <c r="GN1077" i="1" s="1"/>
  <c r="GM995" i="1"/>
  <c r="GN995" i="1" s="1"/>
  <c r="EB1099" i="1"/>
  <c r="EB1060" i="1" s="1"/>
  <c r="CP1082" i="1"/>
  <c r="O1082" i="1" s="1"/>
  <c r="CP1067" i="1"/>
  <c r="O1067" i="1" s="1"/>
  <c r="GM1067" i="1" s="1"/>
  <c r="GN1067" i="1" s="1"/>
  <c r="CZ1081" i="1"/>
  <c r="Y1081" i="1" s="1"/>
  <c r="CY217" i="1"/>
  <c r="X217" i="1" s="1"/>
  <c r="CP232" i="1"/>
  <c r="O232" i="1" s="1"/>
  <c r="CP1063" i="1"/>
  <c r="O1063" i="1" s="1"/>
  <c r="DR42" i="8"/>
  <c r="AG501" i="1"/>
  <c r="T501" i="1" s="1"/>
  <c r="CZ1012" i="1"/>
  <c r="Y1012" i="1" s="1"/>
  <c r="CP1081" i="1"/>
  <c r="O1081" i="1" s="1"/>
  <c r="CY994" i="1"/>
  <c r="X994" i="1" s="1"/>
  <c r="AE1099" i="1"/>
  <c r="AE1060" i="1" s="1"/>
  <c r="CZ1078" i="1"/>
  <c r="Y1078" i="1" s="1"/>
  <c r="GM1078" i="1" s="1"/>
  <c r="GN1078" i="1" s="1"/>
  <c r="CI1099" i="1"/>
  <c r="AZ1099" i="1" s="1"/>
  <c r="AQ1099" i="1"/>
  <c r="F1109" i="1" s="1"/>
  <c r="FY1060" i="1"/>
  <c r="EP1099" i="1"/>
  <c r="EP1060" i="1" s="1"/>
  <c r="GM1071" i="1"/>
  <c r="GN1071" i="1" s="1"/>
  <c r="CD1060" i="1"/>
  <c r="AP1099" i="1"/>
  <c r="AP1184" i="1" s="1"/>
  <c r="F1193" i="1" s="1"/>
  <c r="EH1099" i="1"/>
  <c r="CG1060" i="1"/>
  <c r="AX1099" i="1"/>
  <c r="F1106" i="1" s="1"/>
  <c r="BZ1060" i="1"/>
  <c r="GM1062" i="1"/>
  <c r="GN1062" i="1" s="1"/>
  <c r="CP996" i="1"/>
  <c r="O996" i="1" s="1"/>
  <c r="AJ864" i="1"/>
  <c r="AJ827" i="1" s="1"/>
  <c r="GM219" i="1"/>
  <c r="GN219" i="1" s="1"/>
  <c r="EA795" i="1"/>
  <c r="DN795" i="1" s="1"/>
  <c r="CZ395" i="1"/>
  <c r="Y395" i="1" s="1"/>
  <c r="CP327" i="1"/>
  <c r="O327" i="1" s="1"/>
  <c r="DY795" i="1"/>
  <c r="DL795" i="1" s="1"/>
  <c r="DL32" i="8" s="1"/>
  <c r="EB795" i="1"/>
  <c r="EB766" i="1" s="1"/>
  <c r="CP1006" i="1"/>
  <c r="O1006" i="1" s="1"/>
  <c r="DY426" i="1"/>
  <c r="DL426" i="1" s="1"/>
  <c r="DL26" i="8" s="1"/>
  <c r="DU426" i="1"/>
  <c r="DH426" i="1" s="1"/>
  <c r="CY405" i="1"/>
  <c r="X405" i="1" s="1"/>
  <c r="CJ177" i="1"/>
  <c r="CJ148" i="1" s="1"/>
  <c r="CP474" i="1"/>
  <c r="O474" i="1" s="1"/>
  <c r="CP477" i="1"/>
  <c r="O477" i="1" s="1"/>
  <c r="CP481" i="1"/>
  <c r="O481" i="1" s="1"/>
  <c r="CP485" i="1"/>
  <c r="O485" i="1" s="1"/>
  <c r="DZ426" i="1"/>
  <c r="DZ379" i="1" s="1"/>
  <c r="AF501" i="1"/>
  <c r="AF458" i="1" s="1"/>
  <c r="EB426" i="1"/>
  <c r="EB379" i="1" s="1"/>
  <c r="AI795" i="1"/>
  <c r="V795" i="1" s="1"/>
  <c r="DT40" i="8"/>
  <c r="CY1008" i="1"/>
  <c r="X1008" i="1" s="1"/>
  <c r="CP1008" i="1"/>
  <c r="O1008" i="1" s="1"/>
  <c r="DX347" i="1"/>
  <c r="DK347" i="1" s="1"/>
  <c r="AH1028" i="1"/>
  <c r="U1028" i="1" s="1"/>
  <c r="EH989" i="1"/>
  <c r="DS40" i="8"/>
  <c r="DI40" i="8"/>
  <c r="AI116" i="1"/>
  <c r="V116" i="1" s="1"/>
  <c r="CY95" i="1"/>
  <c r="X95" i="1" s="1"/>
  <c r="DY116" i="1"/>
  <c r="DY87" i="1" s="1"/>
  <c r="CJ116" i="1"/>
  <c r="BA116" i="1" s="1"/>
  <c r="AI177" i="1"/>
  <c r="AI148" i="1" s="1"/>
  <c r="AG238" i="1"/>
  <c r="T238" i="1" s="1"/>
  <c r="GB238" i="1"/>
  <c r="GB209" i="1" s="1"/>
  <c r="DY177" i="1"/>
  <c r="DY148" i="1" s="1"/>
  <c r="DZ238" i="1"/>
  <c r="DM238" i="1" s="1"/>
  <c r="AJ177" i="1"/>
  <c r="W177" i="1" s="1"/>
  <c r="EA177" i="1"/>
  <c r="EA148" i="1" s="1"/>
  <c r="DX238" i="1"/>
  <c r="DX209" i="1" s="1"/>
  <c r="CP326" i="1"/>
  <c r="O326" i="1" s="1"/>
  <c r="GA1028" i="1"/>
  <c r="GA989" i="1" s="1"/>
  <c r="DX1028" i="1"/>
  <c r="DK1028" i="1" s="1"/>
  <c r="P1037" i="1"/>
  <c r="CD989" i="1"/>
  <c r="EL1028" i="1"/>
  <c r="GM1009" i="1"/>
  <c r="GN1009" i="1" s="1"/>
  <c r="GM1000" i="1"/>
  <c r="GN1000" i="1" s="1"/>
  <c r="CP1004" i="1"/>
  <c r="O1004" i="1" s="1"/>
  <c r="CZ327" i="1"/>
  <c r="Y327" i="1" s="1"/>
  <c r="CZ480" i="1"/>
  <c r="Y480" i="1" s="1"/>
  <c r="CI501" i="1"/>
  <c r="CI458" i="1" s="1"/>
  <c r="CP771" i="1"/>
  <c r="O771" i="1" s="1"/>
  <c r="CZ774" i="1"/>
  <c r="Y774" i="1" s="1"/>
  <c r="DX864" i="1"/>
  <c r="DK864" i="1" s="1"/>
  <c r="CG795" i="1"/>
  <c r="CP779" i="1"/>
  <c r="O779" i="1" s="1"/>
  <c r="CJ426" i="1"/>
  <c r="CJ379" i="1" s="1"/>
  <c r="DZ347" i="1"/>
  <c r="DZ304" i="1" s="1"/>
  <c r="CP95" i="1"/>
  <c r="O95" i="1" s="1"/>
  <c r="CY327" i="1"/>
  <c r="X327" i="1" s="1"/>
  <c r="FY426" i="1"/>
  <c r="FY379" i="1" s="1"/>
  <c r="CP480" i="1"/>
  <c r="O480" i="1" s="1"/>
  <c r="AQ501" i="1"/>
  <c r="AQ458" i="1" s="1"/>
  <c r="DW795" i="1"/>
  <c r="DW766" i="1" s="1"/>
  <c r="CY774" i="1"/>
  <c r="X774" i="1" s="1"/>
  <c r="CZ862" i="1"/>
  <c r="Y862" i="1" s="1"/>
  <c r="CZ226" i="1"/>
  <c r="Y226" i="1" s="1"/>
  <c r="CP214" i="1"/>
  <c r="O214" i="1" s="1"/>
  <c r="DS38" i="8"/>
  <c r="DI38" i="8"/>
  <c r="CP331" i="1"/>
  <c r="O331" i="1" s="1"/>
  <c r="GM112" i="1"/>
  <c r="GN112" i="1" s="1"/>
  <c r="EB238" i="1"/>
  <c r="EB209" i="1" s="1"/>
  <c r="CZ236" i="1"/>
  <c r="Y236" i="1" s="1"/>
  <c r="GM389" i="1"/>
  <c r="GN389" i="1" s="1"/>
  <c r="EI426" i="1"/>
  <c r="CY395" i="1"/>
  <c r="X395" i="1" s="1"/>
  <c r="CG501" i="1"/>
  <c r="CG458" i="1" s="1"/>
  <c r="CZ845" i="1"/>
  <c r="Y845" i="1" s="1"/>
  <c r="AQ795" i="1"/>
  <c r="AQ766" i="1" s="1"/>
  <c r="CZ775" i="1"/>
  <c r="Y775" i="1" s="1"/>
  <c r="CZ854" i="1"/>
  <c r="Y854" i="1" s="1"/>
  <c r="AF864" i="1"/>
  <c r="AF827" i="1" s="1"/>
  <c r="CZ103" i="1"/>
  <c r="Y103" i="1" s="1"/>
  <c r="CG238" i="1"/>
  <c r="AX238" i="1" s="1"/>
  <c r="CP174" i="1"/>
  <c r="O174" i="1" s="1"/>
  <c r="CY481" i="1"/>
  <c r="X481" i="1" s="1"/>
  <c r="CZ405" i="1"/>
  <c r="Y405" i="1" s="1"/>
  <c r="CP391" i="1"/>
  <c r="O391" i="1" s="1"/>
  <c r="CZ843" i="1"/>
  <c r="Y843" i="1" s="1"/>
  <c r="CP844" i="1"/>
  <c r="O844" i="1" s="1"/>
  <c r="AP864" i="1"/>
  <c r="AP894" i="1" s="1"/>
  <c r="CI864" i="1"/>
  <c r="AZ864" i="1" s="1"/>
  <c r="DY347" i="1"/>
  <c r="DY304" i="1" s="1"/>
  <c r="EB347" i="1"/>
  <c r="EB304" i="1" s="1"/>
  <c r="CP105" i="1"/>
  <c r="O105" i="1" s="1"/>
  <c r="CP153" i="1"/>
  <c r="O153" i="1" s="1"/>
  <c r="CP320" i="1"/>
  <c r="O320" i="1" s="1"/>
  <c r="CY331" i="1"/>
  <c r="X331" i="1" s="1"/>
  <c r="CZ481" i="1"/>
  <c r="Y481" i="1" s="1"/>
  <c r="CI795" i="1"/>
  <c r="CI766" i="1" s="1"/>
  <c r="CZ779" i="1"/>
  <c r="Y779" i="1" s="1"/>
  <c r="CP939" i="1"/>
  <c r="O939" i="1" s="1"/>
  <c r="GM939" i="1" s="1"/>
  <c r="GN939" i="1" s="1"/>
  <c r="CP933" i="1"/>
  <c r="O933" i="1" s="1"/>
  <c r="GM933" i="1" s="1"/>
  <c r="AJ347" i="1"/>
  <c r="W347" i="1" s="1"/>
  <c r="CZ484" i="1"/>
  <c r="Y484" i="1" s="1"/>
  <c r="CY935" i="1"/>
  <c r="X935" i="1" s="1"/>
  <c r="AT930" i="1"/>
  <c r="F975" i="1"/>
  <c r="GM850" i="1"/>
  <c r="GN850" i="1" s="1"/>
  <c r="AG347" i="1"/>
  <c r="AG304" i="1" s="1"/>
  <c r="CP317" i="1"/>
  <c r="O317" i="1" s="1"/>
  <c r="DW347" i="1"/>
  <c r="DJ347" i="1" s="1"/>
  <c r="CY844" i="1"/>
  <c r="X844" i="1" s="1"/>
  <c r="F125" i="1"/>
  <c r="GM107" i="1"/>
  <c r="GN107" i="1" s="1"/>
  <c r="CZ110" i="1"/>
  <c r="Y110" i="1" s="1"/>
  <c r="CP858" i="1"/>
  <c r="O858" i="1" s="1"/>
  <c r="CP830" i="1"/>
  <c r="O830" i="1" s="1"/>
  <c r="DW864" i="1"/>
  <c r="DJ864" i="1" s="1"/>
  <c r="CP842" i="1"/>
  <c r="O842" i="1" s="1"/>
  <c r="GM842" i="1" s="1"/>
  <c r="GN842" i="1" s="1"/>
  <c r="CY856" i="1"/>
  <c r="X856" i="1" s="1"/>
  <c r="CJ864" i="1"/>
  <c r="BA864" i="1" s="1"/>
  <c r="CP852" i="1"/>
  <c r="O852" i="1" s="1"/>
  <c r="GM852" i="1" s="1"/>
  <c r="GN852" i="1" s="1"/>
  <c r="CP834" i="1"/>
  <c r="O834" i="1" s="1"/>
  <c r="GM834" i="1" s="1"/>
  <c r="GN834" i="1" s="1"/>
  <c r="CP846" i="1"/>
  <c r="O846" i="1" s="1"/>
  <c r="AI864" i="1"/>
  <c r="V864" i="1" s="1"/>
  <c r="AC864" i="1"/>
  <c r="AC827" i="1" s="1"/>
  <c r="CP857" i="1"/>
  <c r="O857" i="1" s="1"/>
  <c r="GM857" i="1" s="1"/>
  <c r="GN857" i="1" s="1"/>
  <c r="GM851" i="1"/>
  <c r="GN851" i="1" s="1"/>
  <c r="EH864" i="1"/>
  <c r="EH827" i="1" s="1"/>
  <c r="GA864" i="1"/>
  <c r="GA827" i="1" s="1"/>
  <c r="GM847" i="1"/>
  <c r="GN847" i="1" s="1"/>
  <c r="AT864" i="1"/>
  <c r="AT827" i="1" s="1"/>
  <c r="GM837" i="1"/>
  <c r="GN837" i="1" s="1"/>
  <c r="EL864" i="1"/>
  <c r="EM864" i="1"/>
  <c r="P883" i="1" s="1"/>
  <c r="DJ32" i="8"/>
  <c r="CP773" i="1"/>
  <c r="O773" i="1" s="1"/>
  <c r="GM773" i="1" s="1"/>
  <c r="GN773" i="1" s="1"/>
  <c r="CP787" i="1"/>
  <c r="O787" i="1" s="1"/>
  <c r="GM787" i="1" s="1"/>
  <c r="GN787" i="1" s="1"/>
  <c r="CP781" i="1"/>
  <c r="O781" i="1" s="1"/>
  <c r="GM781" i="1" s="1"/>
  <c r="GN781" i="1" s="1"/>
  <c r="AF347" i="1"/>
  <c r="DT32" i="8"/>
  <c r="GM780" i="1"/>
  <c r="GN780" i="1" s="1"/>
  <c r="DG32" i="8"/>
  <c r="GM93" i="1"/>
  <c r="GN93" i="1" s="1"/>
  <c r="GM324" i="1"/>
  <c r="GN324" i="1" s="1"/>
  <c r="DS32" i="8"/>
  <c r="DI32" i="8"/>
  <c r="EL795" i="1"/>
  <c r="GM791" i="1"/>
  <c r="GN791" i="1" s="1"/>
  <c r="GM777" i="1"/>
  <c r="GN777" i="1" s="1"/>
  <c r="GM776" i="1"/>
  <c r="GN776" i="1" s="1"/>
  <c r="CP778" i="1"/>
  <c r="O778" i="1" s="1"/>
  <c r="DW426" i="1"/>
  <c r="CP484" i="1"/>
  <c r="O484" i="1" s="1"/>
  <c r="CZ396" i="1"/>
  <c r="Y396" i="1" s="1"/>
  <c r="CP476" i="1"/>
  <c r="O476" i="1" s="1"/>
  <c r="GM476" i="1" s="1"/>
  <c r="GN476" i="1" s="1"/>
  <c r="CP461" i="1"/>
  <c r="O461" i="1" s="1"/>
  <c r="DZ116" i="1"/>
  <c r="DM116" i="1" s="1"/>
  <c r="DR28" i="8"/>
  <c r="CP479" i="1"/>
  <c r="O479" i="1" s="1"/>
  <c r="CZ153" i="1"/>
  <c r="Y153" i="1" s="1"/>
  <c r="CY484" i="1"/>
  <c r="X484" i="1" s="1"/>
  <c r="CY485" i="1"/>
  <c r="X485" i="1" s="1"/>
  <c r="EM501" i="1"/>
  <c r="EM458" i="1" s="1"/>
  <c r="FY501" i="1"/>
  <c r="AU501" i="1"/>
  <c r="AU458" i="1" s="1"/>
  <c r="GM473" i="1"/>
  <c r="GN473" i="1" s="1"/>
  <c r="CP475" i="1"/>
  <c r="O475" i="1" s="1"/>
  <c r="GM472" i="1"/>
  <c r="GN472" i="1" s="1"/>
  <c r="CZ471" i="1"/>
  <c r="Y471" i="1" s="1"/>
  <c r="CY471" i="1"/>
  <c r="X471" i="1" s="1"/>
  <c r="GM400" i="1"/>
  <c r="GN400" i="1" s="1"/>
  <c r="CP404" i="1"/>
  <c r="O404" i="1" s="1"/>
  <c r="GM404" i="1" s="1"/>
  <c r="GN404" i="1" s="1"/>
  <c r="CP99" i="1"/>
  <c r="O99" i="1" s="1"/>
  <c r="GM158" i="1"/>
  <c r="GN158" i="1" s="1"/>
  <c r="CP156" i="1"/>
  <c r="O156" i="1" s="1"/>
  <c r="CP402" i="1"/>
  <c r="O402" i="1" s="1"/>
  <c r="GM229" i="1"/>
  <c r="GN229" i="1" s="1"/>
  <c r="CZ402" i="1"/>
  <c r="Y402" i="1" s="1"/>
  <c r="GB426" i="1"/>
  <c r="GB379" i="1" s="1"/>
  <c r="DX426" i="1"/>
  <c r="DX379" i="1" s="1"/>
  <c r="EM426" i="1"/>
  <c r="EM379" i="1" s="1"/>
  <c r="CP396" i="1"/>
  <c r="O396" i="1" s="1"/>
  <c r="AE426" i="1"/>
  <c r="R426" i="1" s="1"/>
  <c r="DV426" i="1"/>
  <c r="DI426" i="1" s="1"/>
  <c r="CP390" i="1"/>
  <c r="O390" i="1" s="1"/>
  <c r="GM390" i="1" s="1"/>
  <c r="GN390" i="1" s="1"/>
  <c r="CP388" i="1"/>
  <c r="O388" i="1" s="1"/>
  <c r="CY388" i="1"/>
  <c r="X388" i="1" s="1"/>
  <c r="CP385" i="1"/>
  <c r="O385" i="1" s="1"/>
  <c r="GM385" i="1" s="1"/>
  <c r="GN385" i="1" s="1"/>
  <c r="GB116" i="1"/>
  <c r="ES116" i="1" s="1"/>
  <c r="DW16" i="8" s="1"/>
  <c r="EB116" i="1"/>
  <c r="DO116" i="1" s="1"/>
  <c r="DM16" i="8" s="1"/>
  <c r="DJ24" i="8"/>
  <c r="EA347" i="1"/>
  <c r="EA304" i="1" s="1"/>
  <c r="CP321" i="1"/>
  <c r="O321" i="1" s="1"/>
  <c r="GM329" i="1"/>
  <c r="GN329" i="1" s="1"/>
  <c r="GM319" i="1"/>
  <c r="GN319" i="1" s="1"/>
  <c r="GM318" i="1"/>
  <c r="GN318" i="1" s="1"/>
  <c r="AE347" i="1"/>
  <c r="AI347" i="1"/>
  <c r="V347" i="1" s="1"/>
  <c r="GM314" i="1"/>
  <c r="GN314" i="1" s="1"/>
  <c r="GM311" i="1"/>
  <c r="GN311" i="1" s="1"/>
  <c r="CJ347" i="1"/>
  <c r="CJ304" i="1" s="1"/>
  <c r="CZ92" i="1"/>
  <c r="Y92" i="1" s="1"/>
  <c r="CY114" i="1"/>
  <c r="X114" i="1" s="1"/>
  <c r="DR20" i="8"/>
  <c r="CP220" i="1"/>
  <c r="O220" i="1" s="1"/>
  <c r="GM220" i="1" s="1"/>
  <c r="GN220" i="1" s="1"/>
  <c r="P257" i="1"/>
  <c r="DT20" i="8"/>
  <c r="GM234" i="1"/>
  <c r="GN234" i="1" s="1"/>
  <c r="CP235" i="1"/>
  <c r="O235" i="1" s="1"/>
  <c r="AU238" i="1"/>
  <c r="AU209" i="1" s="1"/>
  <c r="CP231" i="1"/>
  <c r="O231" i="1" s="1"/>
  <c r="GM230" i="1"/>
  <c r="GN230" i="1" s="1"/>
  <c r="AI238" i="1"/>
  <c r="V238" i="1" s="1"/>
  <c r="CY226" i="1"/>
  <c r="X226" i="1" s="1"/>
  <c r="AQ238" i="1"/>
  <c r="AQ209" i="1" s="1"/>
  <c r="DY238" i="1"/>
  <c r="DY209" i="1" s="1"/>
  <c r="EA238" i="1"/>
  <c r="EA209" i="1" s="1"/>
  <c r="FY238" i="1"/>
  <c r="FY209" i="1" s="1"/>
  <c r="EI238" i="1"/>
  <c r="P248" i="1" s="1"/>
  <c r="DV238" i="1"/>
  <c r="DV209" i="1" s="1"/>
  <c r="CJ238" i="1"/>
  <c r="CJ209" i="1" s="1"/>
  <c r="CY225" i="1"/>
  <c r="X225" i="1" s="1"/>
  <c r="AE238" i="1"/>
  <c r="R238" i="1" s="1"/>
  <c r="EH238" i="1"/>
  <c r="AT238" i="1"/>
  <c r="F256" i="1" s="1"/>
  <c r="GA238" i="1"/>
  <c r="GA209" i="1" s="1"/>
  <c r="CY222" i="1"/>
  <c r="X222" i="1" s="1"/>
  <c r="CP222" i="1"/>
  <c r="O222" i="1" s="1"/>
  <c r="CI238" i="1"/>
  <c r="GM216" i="1"/>
  <c r="GN216" i="1" s="1"/>
  <c r="CP218" i="1"/>
  <c r="O218" i="1" s="1"/>
  <c r="GM215" i="1"/>
  <c r="GN215" i="1" s="1"/>
  <c r="CP173" i="1"/>
  <c r="O173" i="1" s="1"/>
  <c r="DS18" i="8"/>
  <c r="DI18" i="8"/>
  <c r="CZ156" i="1"/>
  <c r="Y156" i="1" s="1"/>
  <c r="CZ169" i="1"/>
  <c r="Y169" i="1" s="1"/>
  <c r="CP92" i="1"/>
  <c r="O92" i="1" s="1"/>
  <c r="CP164" i="1"/>
  <c r="O164" i="1" s="1"/>
  <c r="CY92" i="1"/>
  <c r="X92" i="1" s="1"/>
  <c r="AG177" i="1"/>
  <c r="AG148" i="1" s="1"/>
  <c r="EA116" i="1"/>
  <c r="DN116" i="1" s="1"/>
  <c r="CP91" i="1"/>
  <c r="O91" i="1" s="1"/>
  <c r="CY109" i="1"/>
  <c r="X109" i="1" s="1"/>
  <c r="CP170" i="1"/>
  <c r="O170" i="1" s="1"/>
  <c r="CD87" i="1"/>
  <c r="EB177" i="1"/>
  <c r="DO177" i="1" s="1"/>
  <c r="DM18" i="8" s="1"/>
  <c r="CP161" i="1"/>
  <c r="O161" i="1" s="1"/>
  <c r="GM161" i="1" s="1"/>
  <c r="GN161" i="1" s="1"/>
  <c r="CP159" i="1"/>
  <c r="O159" i="1" s="1"/>
  <c r="AG116" i="1"/>
  <c r="T116" i="1" s="1"/>
  <c r="CP175" i="1"/>
  <c r="O175" i="1" s="1"/>
  <c r="GM172" i="1"/>
  <c r="GN172" i="1" s="1"/>
  <c r="CY168" i="1"/>
  <c r="X168" i="1" s="1"/>
  <c r="GM168" i="1" s="1"/>
  <c r="GN168" i="1" s="1"/>
  <c r="FY177" i="1"/>
  <c r="EP177" i="1" s="1"/>
  <c r="DW177" i="1"/>
  <c r="DJ177" i="1" s="1"/>
  <c r="EI177" i="1"/>
  <c r="EI148" i="1" s="1"/>
  <c r="CP167" i="1"/>
  <c r="O167" i="1" s="1"/>
  <c r="AD177" i="1"/>
  <c r="Q177" i="1" s="1"/>
  <c r="AU177" i="1"/>
  <c r="AU148" i="1" s="1"/>
  <c r="CG177" i="1"/>
  <c r="AX177" i="1" s="1"/>
  <c r="AQ177" i="1"/>
  <c r="AQ148" i="1" s="1"/>
  <c r="CP162" i="1"/>
  <c r="O162" i="1" s="1"/>
  <c r="GM162" i="1" s="1"/>
  <c r="GN162" i="1" s="1"/>
  <c r="AP177" i="1"/>
  <c r="F186" i="1" s="1"/>
  <c r="CY160" i="1"/>
  <c r="X160" i="1" s="1"/>
  <c r="EL177" i="1"/>
  <c r="CZ160" i="1"/>
  <c r="Y160" i="1" s="1"/>
  <c r="EM177" i="1"/>
  <c r="AT177" i="1"/>
  <c r="F195" i="1" s="1"/>
  <c r="CP160" i="1"/>
  <c r="O160" i="1" s="1"/>
  <c r="CI177" i="1"/>
  <c r="GA177" i="1"/>
  <c r="CY99" i="1"/>
  <c r="X99" i="1" s="1"/>
  <c r="CP94" i="1"/>
  <c r="O94" i="1" s="1"/>
  <c r="CP114" i="1"/>
  <c r="O114" i="1" s="1"/>
  <c r="CP104" i="1"/>
  <c r="O104" i="1" s="1"/>
  <c r="CY91" i="1"/>
  <c r="X91" i="1" s="1"/>
  <c r="CY108" i="1"/>
  <c r="X108" i="1" s="1"/>
  <c r="CP110" i="1"/>
  <c r="O110" i="1" s="1"/>
  <c r="CZ96" i="1"/>
  <c r="Y96" i="1" s="1"/>
  <c r="DT16" i="8"/>
  <c r="AJ116" i="1"/>
  <c r="W116" i="1" s="1"/>
  <c r="CC87" i="1"/>
  <c r="CP98" i="1"/>
  <c r="O98" i="1" s="1"/>
  <c r="GM98" i="1" s="1"/>
  <c r="GN98" i="1" s="1"/>
  <c r="CP102" i="1"/>
  <c r="O102" i="1" s="1"/>
  <c r="CP90" i="1"/>
  <c r="O90" i="1" s="1"/>
  <c r="EL116" i="1"/>
  <c r="GM97" i="1"/>
  <c r="GN97" i="1" s="1"/>
  <c r="CP96" i="1"/>
  <c r="O96" i="1" s="1"/>
  <c r="GA116" i="1"/>
  <c r="AQ116" i="1"/>
  <c r="AQ87" i="1" s="1"/>
  <c r="CG87" i="1"/>
  <c r="AX116" i="1"/>
  <c r="AX87" i="1" s="1"/>
  <c r="BZ87" i="1"/>
  <c r="GM1761" i="1"/>
  <c r="GN1761" i="1" s="1"/>
  <c r="EL1131" i="1"/>
  <c r="P1172" i="1"/>
  <c r="GM1762" i="1"/>
  <c r="GN1762" i="1" s="1"/>
  <c r="EL33" i="1"/>
  <c r="P69" i="1"/>
  <c r="EL1277" i="1"/>
  <c r="P1324" i="1"/>
  <c r="CC1470" i="1"/>
  <c r="AT1493" i="1"/>
  <c r="EM1060" i="1"/>
  <c r="EL1470" i="1"/>
  <c r="P1511" i="1"/>
  <c r="AU1060" i="1"/>
  <c r="F1118" i="1"/>
  <c r="AD533" i="1"/>
  <c r="Q585" i="1"/>
  <c r="FW585" i="1"/>
  <c r="FX585" i="1"/>
  <c r="DU533" i="1"/>
  <c r="FZ585" i="1"/>
  <c r="DH585" i="1"/>
  <c r="DW1131" i="1"/>
  <c r="DJ1154" i="1"/>
  <c r="DY1338" i="1"/>
  <c r="DL1359" i="1"/>
  <c r="DL50" i="8" s="1"/>
  <c r="GA1470" i="1"/>
  <c r="ER1493" i="1"/>
  <c r="AJ1525" i="1"/>
  <c r="W1548" i="1"/>
  <c r="T1603" i="1"/>
  <c r="AE1131" i="1"/>
  <c r="R1154" i="1"/>
  <c r="DJ1306" i="1"/>
  <c r="AF1669" i="1"/>
  <c r="S1766" i="1"/>
  <c r="T1766" i="1"/>
  <c r="AG1669" i="1"/>
  <c r="DZ1669" i="1"/>
  <c r="DM1766" i="1"/>
  <c r="AE1798" i="1"/>
  <c r="R1887" i="1"/>
  <c r="DV1131" i="1"/>
  <c r="DI1154" i="1"/>
  <c r="R1493" i="1"/>
  <c r="EB1470" i="1"/>
  <c r="DO1493" i="1"/>
  <c r="DM56" i="8" s="1"/>
  <c r="CG379" i="1"/>
  <c r="AX426" i="1"/>
  <c r="AG1470" i="1"/>
  <c r="T1493" i="1"/>
  <c r="CJ1669" i="1"/>
  <c r="BA1766" i="1"/>
  <c r="AD33" i="1"/>
  <c r="Q51" i="1"/>
  <c r="EB1338" i="1"/>
  <c r="AK1919" i="1"/>
  <c r="X2004" i="1"/>
  <c r="DG78" i="3"/>
  <c r="DJ78" i="3" s="1"/>
  <c r="DH78" i="3"/>
  <c r="DF78" i="3"/>
  <c r="DI78" i="3"/>
  <c r="DG163" i="3"/>
  <c r="DF163" i="3"/>
  <c r="DH163" i="3"/>
  <c r="DI163" i="3"/>
  <c r="DJ163" i="3" s="1"/>
  <c r="DG189" i="3"/>
  <c r="DH189" i="3"/>
  <c r="DI189" i="3"/>
  <c r="DJ189" i="3" s="1"/>
  <c r="DF189" i="3"/>
  <c r="DG257" i="3"/>
  <c r="DJ257" i="3" s="1"/>
  <c r="DF257" i="3"/>
  <c r="DH257" i="3"/>
  <c r="DI257" i="3"/>
  <c r="DF282" i="3"/>
  <c r="DG282" i="3"/>
  <c r="DH282" i="3"/>
  <c r="DI282" i="3"/>
  <c r="DJ282" i="3" s="1"/>
  <c r="DG204" i="3"/>
  <c r="DJ204" i="3" s="1"/>
  <c r="DH204" i="3"/>
  <c r="DF204" i="3"/>
  <c r="DI204" i="3"/>
  <c r="DG269" i="3"/>
  <c r="DH269" i="3"/>
  <c r="DI269" i="3"/>
  <c r="DJ269" i="3" s="1"/>
  <c r="DF269" i="3"/>
  <c r="DF312" i="3"/>
  <c r="DG312" i="3"/>
  <c r="DH312" i="3"/>
  <c r="DI312" i="3"/>
  <c r="DJ312" i="3" s="1"/>
  <c r="DF359" i="3"/>
  <c r="DG359" i="3"/>
  <c r="DH359" i="3"/>
  <c r="DI359" i="3"/>
  <c r="DJ359" i="3" s="1"/>
  <c r="DF368" i="3"/>
  <c r="DG368" i="3"/>
  <c r="DH368" i="3"/>
  <c r="DI368" i="3"/>
  <c r="DJ368" i="3" s="1"/>
  <c r="DH294" i="3"/>
  <c r="DI294" i="3"/>
  <c r="DF294" i="3"/>
  <c r="DG294" i="3"/>
  <c r="DJ294" i="3" s="1"/>
  <c r="DG305" i="3"/>
  <c r="DJ305" i="3" s="1"/>
  <c r="DH305" i="3"/>
  <c r="DF305" i="3"/>
  <c r="DI305" i="3"/>
  <c r="DF567" i="3"/>
  <c r="DG567" i="3"/>
  <c r="DJ567" i="3" s="1"/>
  <c r="DH567" i="3"/>
  <c r="DI567" i="3"/>
  <c r="DF607" i="3"/>
  <c r="DI607" i="3"/>
  <c r="DG607" i="3"/>
  <c r="DJ607" i="3" s="1"/>
  <c r="DH607" i="3"/>
  <c r="DF544" i="3"/>
  <c r="DG544" i="3"/>
  <c r="DJ544" i="3" s="1"/>
  <c r="DH544" i="3"/>
  <c r="DI544" i="3"/>
  <c r="DF521" i="3"/>
  <c r="DH521" i="3"/>
  <c r="DI521" i="3"/>
  <c r="DJ521" i="3" s="1"/>
  <c r="DG521" i="3"/>
  <c r="DI626" i="3"/>
  <c r="DG626" i="3"/>
  <c r="DJ626" i="3" s="1"/>
  <c r="DH626" i="3"/>
  <c r="DF626" i="3"/>
  <c r="DG650" i="3"/>
  <c r="DJ650" i="3" s="1"/>
  <c r="DH650" i="3"/>
  <c r="DI650" i="3"/>
  <c r="DF650" i="3"/>
  <c r="DF814" i="3"/>
  <c r="DG814" i="3"/>
  <c r="DH814" i="3"/>
  <c r="DI814" i="3"/>
  <c r="DJ814" i="3" s="1"/>
  <c r="DG713" i="3"/>
  <c r="DJ713" i="3" s="1"/>
  <c r="DH713" i="3"/>
  <c r="DI713" i="3"/>
  <c r="DF713" i="3"/>
  <c r="DF1131" i="3"/>
  <c r="DG1131" i="3"/>
  <c r="DH1131" i="3"/>
  <c r="DI1131" i="3"/>
  <c r="DJ1131" i="3" s="1"/>
  <c r="DF1001" i="3"/>
  <c r="DI1001" i="3"/>
  <c r="DJ1001" i="3" s="1"/>
  <c r="DG1001" i="3"/>
  <c r="DH1001" i="3"/>
  <c r="DF1170" i="3"/>
  <c r="DG1170" i="3"/>
  <c r="DJ1170" i="3" s="1"/>
  <c r="DH1170" i="3"/>
  <c r="DI1170" i="3"/>
  <c r="DF1239" i="3"/>
  <c r="DG1239" i="3"/>
  <c r="DH1239" i="3"/>
  <c r="DI1239" i="3"/>
  <c r="DJ1239" i="3" s="1"/>
  <c r="DF1454" i="3"/>
  <c r="DH1454" i="3"/>
  <c r="DI1454" i="3"/>
  <c r="DG1454" i="3"/>
  <c r="DJ1454" i="3" s="1"/>
  <c r="DF1211" i="3"/>
  <c r="DG1211" i="3"/>
  <c r="DJ1211" i="3" s="1"/>
  <c r="DH1211" i="3"/>
  <c r="DI1211" i="3"/>
  <c r="DF1167" i="3"/>
  <c r="DG1167" i="3"/>
  <c r="DH1167" i="3"/>
  <c r="DI1167" i="3"/>
  <c r="DJ1167" i="3" s="1"/>
  <c r="DF1467" i="3"/>
  <c r="DG1467" i="3"/>
  <c r="DH1467" i="3"/>
  <c r="DI1467" i="3"/>
  <c r="DJ1467" i="3" s="1"/>
  <c r="DG1774" i="3"/>
  <c r="DJ1774" i="3" s="1"/>
  <c r="DH1774" i="3"/>
  <c r="DI1774" i="3"/>
  <c r="DF1774" i="3"/>
  <c r="DG1805" i="3"/>
  <c r="DJ1805" i="3" s="1"/>
  <c r="DH1805" i="3"/>
  <c r="DI1805" i="3"/>
  <c r="DF1805" i="3"/>
  <c r="CG33" i="1"/>
  <c r="AX51" i="1"/>
  <c r="AG33" i="1"/>
  <c r="T51" i="1"/>
  <c r="W33" i="1"/>
  <c r="F75" i="1"/>
  <c r="GM36" i="1"/>
  <c r="AB51" i="1"/>
  <c r="EU33" i="1"/>
  <c r="P67" i="1"/>
  <c r="DY33" i="1"/>
  <c r="DL51" i="1"/>
  <c r="EG33" i="1"/>
  <c r="P55" i="1"/>
  <c r="CY100" i="1"/>
  <c r="X100" i="1" s="1"/>
  <c r="CZ100" i="1"/>
  <c r="Y100" i="1" s="1"/>
  <c r="CY166" i="1"/>
  <c r="X166" i="1" s="1"/>
  <c r="CZ166" i="1"/>
  <c r="Y166" i="1" s="1"/>
  <c r="P186" i="1"/>
  <c r="EH148" i="1"/>
  <c r="DW116" i="1"/>
  <c r="EU148" i="1"/>
  <c r="P193" i="1"/>
  <c r="CZ106" i="1"/>
  <c r="Y106" i="1" s="1"/>
  <c r="CY170" i="1"/>
  <c r="X170" i="1" s="1"/>
  <c r="CY169" i="1"/>
  <c r="X169" i="1" s="1"/>
  <c r="ET209" i="1"/>
  <c r="P251" i="1"/>
  <c r="EU209" i="1"/>
  <c r="P254" i="1"/>
  <c r="CY90" i="1"/>
  <c r="X90" i="1" s="1"/>
  <c r="GM150" i="1"/>
  <c r="CZ157" i="1"/>
  <c r="Y157" i="1" s="1"/>
  <c r="CP224" i="1"/>
  <c r="O224" i="1" s="1"/>
  <c r="GM224" i="1" s="1"/>
  <c r="GN224" i="1" s="1"/>
  <c r="CP308" i="1"/>
  <c r="O308" i="1" s="1"/>
  <c r="GM333" i="1"/>
  <c r="GN333" i="1" s="1"/>
  <c r="EV379" i="1"/>
  <c r="P451" i="1"/>
  <c r="AB307" i="1"/>
  <c r="GM328" i="1"/>
  <c r="GN328" i="1" s="1"/>
  <c r="AB225" i="1"/>
  <c r="GM339" i="1"/>
  <c r="GN339" i="1" s="1"/>
  <c r="GA304" i="1"/>
  <c r="ER347" i="1"/>
  <c r="DU238" i="1"/>
  <c r="AB340" i="1"/>
  <c r="CP399" i="1"/>
  <c r="O399" i="1" s="1"/>
  <c r="GM399" i="1" s="1"/>
  <c r="GN399" i="1" s="1"/>
  <c r="DW238" i="1"/>
  <c r="GM338" i="1"/>
  <c r="GN338" i="1" s="1"/>
  <c r="CZ393" i="1"/>
  <c r="Y393" i="1" s="1"/>
  <c r="GM393" i="1" s="1"/>
  <c r="GN393" i="1" s="1"/>
  <c r="EU379" i="1"/>
  <c r="P442" i="1"/>
  <c r="EU730" i="1"/>
  <c r="CC379" i="1"/>
  <c r="AT426" i="1"/>
  <c r="GM417" i="1"/>
  <c r="GN417" i="1" s="1"/>
  <c r="GM423" i="1"/>
  <c r="GN423" i="1" s="1"/>
  <c r="F589" i="1"/>
  <c r="AO533" i="1"/>
  <c r="EI304" i="1"/>
  <c r="P357" i="1"/>
  <c r="AB486" i="1"/>
  <c r="CR486" i="1"/>
  <c r="Q486" i="1" s="1"/>
  <c r="CP486" i="1" s="1"/>
  <c r="O486" i="1" s="1"/>
  <c r="GM486" i="1" s="1"/>
  <c r="GN486" i="1" s="1"/>
  <c r="P598" i="1"/>
  <c r="ET533" i="1"/>
  <c r="DV501" i="1"/>
  <c r="P595" i="1"/>
  <c r="EI533" i="1"/>
  <c r="CP489" i="1"/>
  <c r="O489" i="1" s="1"/>
  <c r="GM489" i="1" s="1"/>
  <c r="GN489" i="1" s="1"/>
  <c r="CP495" i="1"/>
  <c r="O495" i="1" s="1"/>
  <c r="GM495" i="1" s="1"/>
  <c r="GN495" i="1" s="1"/>
  <c r="EI458" i="1"/>
  <c r="AB487" i="1"/>
  <c r="AB557" i="1"/>
  <c r="DW617" i="1"/>
  <c r="DJ700" i="1"/>
  <c r="AP617" i="1"/>
  <c r="F709" i="1"/>
  <c r="ED585" i="1"/>
  <c r="EU617" i="1"/>
  <c r="P716" i="1"/>
  <c r="AB496" i="1"/>
  <c r="GB533" i="1"/>
  <c r="ES585" i="1"/>
  <c r="BD617" i="1"/>
  <c r="F725" i="1"/>
  <c r="CR786" i="1"/>
  <c r="Q786" i="1" s="1"/>
  <c r="CP786" i="1" s="1"/>
  <c r="O786" i="1" s="1"/>
  <c r="GM786" i="1" s="1"/>
  <c r="GN786" i="1" s="1"/>
  <c r="AB786" i="1"/>
  <c r="CR833" i="1"/>
  <c r="Q833" i="1" s="1"/>
  <c r="CP833" i="1" s="1"/>
  <c r="O833" i="1" s="1"/>
  <c r="GM833" i="1" s="1"/>
  <c r="GN833" i="1" s="1"/>
  <c r="AB833" i="1"/>
  <c r="AB489" i="1"/>
  <c r="AH533" i="1"/>
  <c r="U585" i="1"/>
  <c r="DU700" i="1"/>
  <c r="CP622" i="1"/>
  <c r="O622" i="1" s="1"/>
  <c r="AB494" i="1"/>
  <c r="EA533" i="1"/>
  <c r="DN585" i="1"/>
  <c r="GM549" i="1"/>
  <c r="GN549" i="1" s="1"/>
  <c r="GM556" i="1"/>
  <c r="GN556" i="1" s="1"/>
  <c r="AT617" i="1"/>
  <c r="F718" i="1"/>
  <c r="GM658" i="1"/>
  <c r="GN658" i="1" s="1"/>
  <c r="GM678" i="1"/>
  <c r="GN678" i="1" s="1"/>
  <c r="EA617" i="1"/>
  <c r="DN700" i="1"/>
  <c r="FY827" i="1"/>
  <c r="CZ622" i="1"/>
  <c r="Y622" i="1" s="1"/>
  <c r="ED700" i="1" s="1"/>
  <c r="GM650" i="1"/>
  <c r="GN650" i="1" s="1"/>
  <c r="BA795" i="1"/>
  <c r="CJ766" i="1"/>
  <c r="GM829" i="1"/>
  <c r="F1053" i="1"/>
  <c r="BD989" i="1"/>
  <c r="GM645" i="1"/>
  <c r="GN645" i="1" s="1"/>
  <c r="GM662" i="1"/>
  <c r="GN662" i="1" s="1"/>
  <c r="AB836" i="1"/>
  <c r="AB775" i="1"/>
  <c r="DV1099" i="1"/>
  <c r="EV1060" i="1"/>
  <c r="P1124" i="1"/>
  <c r="DV957" i="1"/>
  <c r="GM954" i="1"/>
  <c r="GN954" i="1" s="1"/>
  <c r="AB997" i="1"/>
  <c r="EA989" i="1"/>
  <c r="CY1083" i="1"/>
  <c r="X1083" i="1" s="1"/>
  <c r="CZ1242" i="1"/>
  <c r="Y1242" i="1" s="1"/>
  <c r="GM855" i="1"/>
  <c r="GN855" i="1" s="1"/>
  <c r="DL957" i="1"/>
  <c r="DL38" i="8" s="1"/>
  <c r="DY930" i="1"/>
  <c r="DU1028" i="1"/>
  <c r="GM1080" i="1"/>
  <c r="GN1080" i="1" s="1"/>
  <c r="CP1086" i="1"/>
  <c r="O1086" i="1" s="1"/>
  <c r="GM1086" i="1" s="1"/>
  <c r="GN1086" i="1" s="1"/>
  <c r="AC1099" i="1"/>
  <c r="AB1233" i="1"/>
  <c r="AD957" i="1"/>
  <c r="AB1067" i="1"/>
  <c r="CP1089" i="1"/>
  <c r="O1089" i="1" s="1"/>
  <c r="GM1089" i="1" s="1"/>
  <c r="GN1089" i="1" s="1"/>
  <c r="CP1095" i="1"/>
  <c r="O1095" i="1" s="1"/>
  <c r="GM1095" i="1" s="1"/>
  <c r="GN1095" i="1" s="1"/>
  <c r="EU1060" i="1"/>
  <c r="P1115" i="1"/>
  <c r="P1173" i="1"/>
  <c r="EM1131" i="1"/>
  <c r="BC1220" i="1"/>
  <c r="F1261" i="1"/>
  <c r="BC1389" i="1"/>
  <c r="CP1288" i="1"/>
  <c r="O1288" i="1" s="1"/>
  <c r="GM1288" i="1" s="1"/>
  <c r="GN1288" i="1" s="1"/>
  <c r="AB1090" i="1"/>
  <c r="AF1131" i="1"/>
  <c r="S1154" i="1"/>
  <c r="GM1279" i="1"/>
  <c r="CZ1286" i="1"/>
  <c r="Y1286" i="1" s="1"/>
  <c r="AB1302" i="1"/>
  <c r="GM1341" i="1"/>
  <c r="BB1338" i="1"/>
  <c r="BB1389" i="1"/>
  <c r="F1372" i="1"/>
  <c r="EB1131" i="1"/>
  <c r="DO1154" i="1"/>
  <c r="DU1306" i="1"/>
  <c r="ET1338" i="1"/>
  <c r="P1372" i="1"/>
  <c r="DZ1131" i="1"/>
  <c r="DM1154" i="1"/>
  <c r="CZ1144" i="1"/>
  <c r="Y1144" i="1" s="1"/>
  <c r="GM1144" i="1" s="1"/>
  <c r="GN1144" i="1" s="1"/>
  <c r="CZ1299" i="1"/>
  <c r="Y1299" i="1" s="1"/>
  <c r="GM1299" i="1" s="1"/>
  <c r="GN1299" i="1" s="1"/>
  <c r="FV1338" i="1"/>
  <c r="EM1359" i="1"/>
  <c r="AB1436" i="1"/>
  <c r="CR1436" i="1"/>
  <c r="Q1436" i="1" s="1"/>
  <c r="CP1436" i="1" s="1"/>
  <c r="O1436" i="1" s="1"/>
  <c r="GM1436" i="1" s="1"/>
  <c r="GN1436" i="1" s="1"/>
  <c r="CH1154" i="1"/>
  <c r="AC1131" i="1"/>
  <c r="P1154" i="1"/>
  <c r="CE1154" i="1"/>
  <c r="CF1154" i="1"/>
  <c r="CY1145" i="1"/>
  <c r="X1145" i="1" s="1"/>
  <c r="AB1288" i="1"/>
  <c r="CD1338" i="1"/>
  <c r="AU1359" i="1"/>
  <c r="AB1092" i="1"/>
  <c r="GM1134" i="1"/>
  <c r="CZ1146" i="1"/>
  <c r="Y1146" i="1" s="1"/>
  <c r="GM1146" i="1" s="1"/>
  <c r="GN1146" i="1" s="1"/>
  <c r="CP1227" i="1"/>
  <c r="O1227" i="1" s="1"/>
  <c r="GM1227" i="1" s="1"/>
  <c r="GN1227" i="1" s="1"/>
  <c r="GB1277" i="1"/>
  <c r="ES1306" i="1"/>
  <c r="DW48" i="8" s="1"/>
  <c r="AC1359" i="1"/>
  <c r="GM1222" i="1"/>
  <c r="AB1229" i="1"/>
  <c r="CY1348" i="1"/>
  <c r="X1348" i="1" s="1"/>
  <c r="EH1338" i="1"/>
  <c r="EH1389" i="1"/>
  <c r="P1368" i="1"/>
  <c r="AI1470" i="1"/>
  <c r="AB1483" i="1"/>
  <c r="CR1483" i="1"/>
  <c r="Q1483" i="1" s="1"/>
  <c r="AB1490" i="1"/>
  <c r="F1558" i="1"/>
  <c r="AQ1525" i="1"/>
  <c r="GB1669" i="1"/>
  <c r="ES1766" i="1"/>
  <c r="CY1478" i="1"/>
  <c r="X1478" i="1" s="1"/>
  <c r="CZ1478" i="1"/>
  <c r="Y1478" i="1" s="1"/>
  <c r="AF1493" i="1"/>
  <c r="CP1540" i="1"/>
  <c r="O1540" i="1" s="1"/>
  <c r="AB1680" i="1"/>
  <c r="CR1680" i="1"/>
  <c r="Q1680" i="1" s="1"/>
  <c r="CP1680" i="1" s="1"/>
  <c r="O1680" i="1" s="1"/>
  <c r="GM1680" i="1" s="1"/>
  <c r="GN1680" i="1" s="1"/>
  <c r="AP1669" i="1"/>
  <c r="CP1489" i="1"/>
  <c r="O1489" i="1" s="1"/>
  <c r="GM1489" i="1" s="1"/>
  <c r="GN1489" i="1" s="1"/>
  <c r="GM1528" i="1"/>
  <c r="AE1603" i="1"/>
  <c r="EI1669" i="1"/>
  <c r="P1776" i="1"/>
  <c r="EI2034" i="1"/>
  <c r="CY1347" i="1"/>
  <c r="X1347" i="1" s="1"/>
  <c r="AB1485" i="1"/>
  <c r="CR1485" i="1"/>
  <c r="Q1485" i="1" s="1"/>
  <c r="CP1485" i="1" s="1"/>
  <c r="O1485" i="1" s="1"/>
  <c r="ET1470" i="1"/>
  <c r="P1506" i="1"/>
  <c r="AB1542" i="1"/>
  <c r="CP1590" i="1"/>
  <c r="O1590" i="1" s="1"/>
  <c r="GM1590" i="1" s="1"/>
  <c r="GN1590" i="1" s="1"/>
  <c r="GM1677" i="1"/>
  <c r="GN1677" i="1" s="1"/>
  <c r="CR1818" i="1"/>
  <c r="Q1818" i="1" s="1"/>
  <c r="CP1818" i="1" s="1"/>
  <c r="O1818" i="1" s="1"/>
  <c r="GM1818" i="1" s="1"/>
  <c r="GN1818" i="1" s="1"/>
  <c r="AB1818" i="1"/>
  <c r="P1438" i="1"/>
  <c r="CY1486" i="1"/>
  <c r="X1486" i="1" s="1"/>
  <c r="CR1690" i="1"/>
  <c r="Q1690" i="1" s="1"/>
  <c r="CP1690" i="1" s="1"/>
  <c r="O1690" i="1" s="1"/>
  <c r="GM1690" i="1" s="1"/>
  <c r="GN1690" i="1" s="1"/>
  <c r="AB1690" i="1"/>
  <c r="CR1710" i="1"/>
  <c r="Q1710" i="1" s="1"/>
  <c r="CP1710" i="1" s="1"/>
  <c r="O1710" i="1" s="1"/>
  <c r="GM1710" i="1" s="1"/>
  <c r="GN1710" i="1" s="1"/>
  <c r="AB1710" i="1"/>
  <c r="CR1716" i="1"/>
  <c r="Q1716" i="1" s="1"/>
  <c r="CP1716" i="1" s="1"/>
  <c r="O1716" i="1" s="1"/>
  <c r="GM1716" i="1" s="1"/>
  <c r="GN1716" i="1" s="1"/>
  <c r="AB1716" i="1"/>
  <c r="CR1736" i="1"/>
  <c r="Q1736" i="1" s="1"/>
  <c r="CP1736" i="1" s="1"/>
  <c r="O1736" i="1" s="1"/>
  <c r="GM1736" i="1" s="1"/>
  <c r="GN1736" i="1" s="1"/>
  <c r="AB1736" i="1"/>
  <c r="GM1755" i="1"/>
  <c r="GN1755" i="1" s="1"/>
  <c r="GM1807" i="1"/>
  <c r="GN1807" i="1" s="1"/>
  <c r="W1359" i="1"/>
  <c r="AJ1338" i="1"/>
  <c r="AB1487" i="1"/>
  <c r="CR1487" i="1"/>
  <c r="Q1487" i="1" s="1"/>
  <c r="CP1487" i="1" s="1"/>
  <c r="O1487" i="1" s="1"/>
  <c r="AB1538" i="1"/>
  <c r="CY1546" i="1"/>
  <c r="X1546" i="1" s="1"/>
  <c r="CY1601" i="1"/>
  <c r="X1601" i="1" s="1"/>
  <c r="AE1766" i="1"/>
  <c r="CZ1682" i="1"/>
  <c r="Y1682" i="1" s="1"/>
  <c r="CZ1673" i="1"/>
  <c r="Y1673" i="1" s="1"/>
  <c r="GM1688" i="1"/>
  <c r="GN1688" i="1" s="1"/>
  <c r="EG1919" i="1"/>
  <c r="P2008" i="1"/>
  <c r="GM1824" i="1"/>
  <c r="GN1824" i="1" s="1"/>
  <c r="EL1798" i="1"/>
  <c r="P1905" i="1"/>
  <c r="FY1919" i="1"/>
  <c r="EP2004" i="1"/>
  <c r="AI1669" i="1"/>
  <c r="V1766" i="1"/>
  <c r="GM1809" i="1"/>
  <c r="GN1809" i="1" s="1"/>
  <c r="AB1834" i="1"/>
  <c r="EG1798" i="1"/>
  <c r="P1891" i="1"/>
  <c r="F2020" i="1"/>
  <c r="BC1919" i="1"/>
  <c r="CZ1594" i="1"/>
  <c r="Y1594" i="1" s="1"/>
  <c r="CZ1684" i="1"/>
  <c r="Y1684" i="1" s="1"/>
  <c r="GM1684" i="1" s="1"/>
  <c r="GN1684" i="1" s="1"/>
  <c r="ET1798" i="1"/>
  <c r="P1900" i="1"/>
  <c r="P2029" i="1"/>
  <c r="EV1919" i="1"/>
  <c r="GM1704" i="1"/>
  <c r="GN1704" i="1" s="1"/>
  <c r="CY1743" i="1"/>
  <c r="X1743" i="1" s="1"/>
  <c r="GM1743" i="1" s="1"/>
  <c r="GN1743" i="1" s="1"/>
  <c r="GM1826" i="1"/>
  <c r="GN1826" i="1" s="1"/>
  <c r="CR1841" i="1"/>
  <c r="Q1841" i="1" s="1"/>
  <c r="CP1841" i="1" s="1"/>
  <c r="O1841" i="1" s="1"/>
  <c r="GM1841" i="1" s="1"/>
  <c r="GN1841" i="1" s="1"/>
  <c r="AB1841" i="1"/>
  <c r="GM1858" i="1"/>
  <c r="GN1858" i="1" s="1"/>
  <c r="CR1865" i="1"/>
  <c r="Q1865" i="1" s="1"/>
  <c r="CP1865" i="1" s="1"/>
  <c r="O1865" i="1" s="1"/>
  <c r="GM1865" i="1" s="1"/>
  <c r="GN1865" i="1" s="1"/>
  <c r="AB1865" i="1"/>
  <c r="GM1884" i="1"/>
  <c r="GN1884" i="1" s="1"/>
  <c r="CP1974" i="1"/>
  <c r="O1974" i="1" s="1"/>
  <c r="GM1974" i="1" s="1"/>
  <c r="GN1974" i="1" s="1"/>
  <c r="CR1925" i="1"/>
  <c r="Q1925" i="1" s="1"/>
  <c r="CP1925" i="1" s="1"/>
  <c r="O1925" i="1" s="1"/>
  <c r="GM1925" i="1" s="1"/>
  <c r="GN1925" i="1" s="1"/>
  <c r="AB1925" i="1"/>
  <c r="GM1977" i="1"/>
  <c r="GN1977" i="1" s="1"/>
  <c r="CY1849" i="1"/>
  <c r="X1849" i="1" s="1"/>
  <c r="GM1849" i="1" s="1"/>
  <c r="GN1849" i="1" s="1"/>
  <c r="CY1855" i="1"/>
  <c r="X1855" i="1" s="1"/>
  <c r="GM1855" i="1" s="1"/>
  <c r="GN1855" i="1" s="1"/>
  <c r="EA1919" i="1"/>
  <c r="DN2004" i="1"/>
  <c r="AJ1798" i="1"/>
  <c r="W1887" i="1"/>
  <c r="CZ1847" i="1"/>
  <c r="Y1847" i="1" s="1"/>
  <c r="DZ1919" i="1"/>
  <c r="DM2004" i="1"/>
  <c r="GM1926" i="1"/>
  <c r="GN1926" i="1" s="1"/>
  <c r="GM1941" i="1"/>
  <c r="GN1941" i="1" s="1"/>
  <c r="CY1871" i="1"/>
  <c r="X1871" i="1" s="1"/>
  <c r="GM1871" i="1" s="1"/>
  <c r="GN1871" i="1" s="1"/>
  <c r="GM1964" i="1"/>
  <c r="GN1964" i="1" s="1"/>
  <c r="AB1973" i="1"/>
  <c r="GM2002" i="1"/>
  <c r="GN2002" i="1" s="1"/>
  <c r="GB1798" i="1"/>
  <c r="ES1887" i="1"/>
  <c r="CY1852" i="1"/>
  <c r="X1852" i="1" s="1"/>
  <c r="CZ1877" i="1"/>
  <c r="Y1877" i="1" s="1"/>
  <c r="GM1930" i="1"/>
  <c r="GN1930" i="1" s="1"/>
  <c r="GM1954" i="1"/>
  <c r="GN1954" i="1" s="1"/>
  <c r="AB1974" i="1"/>
  <c r="DV2004" i="1"/>
  <c r="AB1976" i="1"/>
  <c r="CZ1870" i="1"/>
  <c r="Y1870" i="1" s="1"/>
  <c r="GM1870" i="1" s="1"/>
  <c r="GN1870" i="1" s="1"/>
  <c r="CZ1878" i="1"/>
  <c r="Y1878" i="1" s="1"/>
  <c r="GM1878" i="1" s="1"/>
  <c r="GN1878" i="1" s="1"/>
  <c r="AB1955" i="1"/>
  <c r="DF141" i="3"/>
  <c r="DG141" i="3"/>
  <c r="DH141" i="3"/>
  <c r="DI141" i="3"/>
  <c r="DJ141" i="3" s="1"/>
  <c r="DH221" i="3"/>
  <c r="DF221" i="3"/>
  <c r="DG221" i="3"/>
  <c r="DI221" i="3"/>
  <c r="DJ221" i="3" s="1"/>
  <c r="DH231" i="3"/>
  <c r="DF231" i="3"/>
  <c r="DG231" i="3"/>
  <c r="DI231" i="3"/>
  <c r="DJ231" i="3" s="1"/>
  <c r="DG201" i="3"/>
  <c r="DJ201" i="3" s="1"/>
  <c r="DH201" i="3"/>
  <c r="DI201" i="3"/>
  <c r="DF201" i="3"/>
  <c r="DI258" i="3"/>
  <c r="DF258" i="3"/>
  <c r="DG258" i="3"/>
  <c r="DJ258" i="3" s="1"/>
  <c r="DH258" i="3"/>
  <c r="DF285" i="3"/>
  <c r="DH285" i="3"/>
  <c r="DI285" i="3"/>
  <c r="DJ285" i="3" s="1"/>
  <c r="DG285" i="3"/>
  <c r="DH287" i="3"/>
  <c r="DI287" i="3"/>
  <c r="DF287" i="3"/>
  <c r="DG287" i="3"/>
  <c r="DJ287" i="3" s="1"/>
  <c r="DF379" i="3"/>
  <c r="DG379" i="3"/>
  <c r="DJ379" i="3" s="1"/>
  <c r="DI379" i="3"/>
  <c r="DH379" i="3"/>
  <c r="DF302" i="3"/>
  <c r="DG302" i="3"/>
  <c r="DH302" i="3"/>
  <c r="DI302" i="3"/>
  <c r="DJ302" i="3" s="1"/>
  <c r="DF371" i="3"/>
  <c r="DG371" i="3"/>
  <c r="DH371" i="3"/>
  <c r="DI371" i="3"/>
  <c r="DJ371" i="3" s="1"/>
  <c r="DF479" i="3"/>
  <c r="DG479" i="3"/>
  <c r="DH479" i="3"/>
  <c r="DI479" i="3"/>
  <c r="DJ479" i="3" s="1"/>
  <c r="DG388" i="3"/>
  <c r="DH388" i="3"/>
  <c r="DI388" i="3"/>
  <c r="DJ388" i="3" s="1"/>
  <c r="DF388" i="3"/>
  <c r="DG405" i="3"/>
  <c r="DJ405" i="3" s="1"/>
  <c r="DH405" i="3"/>
  <c r="DI405" i="3"/>
  <c r="DF405" i="3"/>
  <c r="DF533" i="3"/>
  <c r="DG533" i="3"/>
  <c r="DJ533" i="3" s="1"/>
  <c r="DH533" i="3"/>
  <c r="DI533" i="3"/>
  <c r="DF536" i="3"/>
  <c r="DG536" i="3"/>
  <c r="DJ536" i="3" s="1"/>
  <c r="DH536" i="3"/>
  <c r="DI536" i="3"/>
  <c r="DF573" i="3"/>
  <c r="DG573" i="3"/>
  <c r="DH573" i="3"/>
  <c r="DI573" i="3"/>
  <c r="DJ573" i="3" s="1"/>
  <c r="DF570" i="3"/>
  <c r="DG570" i="3"/>
  <c r="DJ570" i="3" s="1"/>
  <c r="DH570" i="3"/>
  <c r="DI570" i="3"/>
  <c r="DF618" i="3"/>
  <c r="DI618" i="3"/>
  <c r="DG618" i="3"/>
  <c r="DJ618" i="3" s="1"/>
  <c r="DH618" i="3"/>
  <c r="DF606" i="3"/>
  <c r="DG606" i="3"/>
  <c r="DJ606" i="3" s="1"/>
  <c r="DH606" i="3"/>
  <c r="DI606" i="3"/>
  <c r="DF986" i="3"/>
  <c r="DG986" i="3"/>
  <c r="DH986" i="3"/>
  <c r="DI986" i="3"/>
  <c r="DJ986" i="3" s="1"/>
  <c r="DF1012" i="3"/>
  <c r="DG1012" i="3"/>
  <c r="DH1012" i="3"/>
  <c r="DI1012" i="3"/>
  <c r="DJ1012" i="3" s="1"/>
  <c r="DF1021" i="3"/>
  <c r="DG1021" i="3"/>
  <c r="DH1021" i="3"/>
  <c r="DI1021" i="3"/>
  <c r="DJ1021" i="3" s="1"/>
  <c r="DF1030" i="3"/>
  <c r="DG1030" i="3"/>
  <c r="DH1030" i="3"/>
  <c r="DI1030" i="3"/>
  <c r="DJ1030" i="3" s="1"/>
  <c r="DF1163" i="3"/>
  <c r="DG1163" i="3"/>
  <c r="DJ1163" i="3" s="1"/>
  <c r="DH1163" i="3"/>
  <c r="DI1163" i="3"/>
  <c r="DF1219" i="3"/>
  <c r="DG1219" i="3"/>
  <c r="DH1219" i="3"/>
  <c r="DI1219" i="3"/>
  <c r="DJ1219" i="3" s="1"/>
  <c r="DF1417" i="3"/>
  <c r="DG1417" i="3"/>
  <c r="DH1417" i="3"/>
  <c r="DI1417" i="3"/>
  <c r="DJ1417" i="3" s="1"/>
  <c r="DF1193" i="3"/>
  <c r="DG1193" i="3"/>
  <c r="DJ1193" i="3" s="1"/>
  <c r="DI1193" i="3"/>
  <c r="DH1193" i="3"/>
  <c r="DG1389" i="3"/>
  <c r="DJ1389" i="3" s="1"/>
  <c r="DH1389" i="3"/>
  <c r="DI1389" i="3"/>
  <c r="DF1389" i="3"/>
  <c r="DG1437" i="3"/>
  <c r="DJ1437" i="3" s="1"/>
  <c r="DH1437" i="3"/>
  <c r="DI1437" i="3"/>
  <c r="DF1437" i="3"/>
  <c r="DF1618" i="3"/>
  <c r="DG1618" i="3"/>
  <c r="DJ1618" i="3" s="1"/>
  <c r="DH1618" i="3"/>
  <c r="DI1618" i="3"/>
  <c r="DF1688" i="3"/>
  <c r="DG1688" i="3"/>
  <c r="DJ1688" i="3" s="1"/>
  <c r="DH1688" i="3"/>
  <c r="DI1688" i="3"/>
  <c r="DI1773" i="3"/>
  <c r="DF1773" i="3"/>
  <c r="DG1773" i="3"/>
  <c r="DJ1773" i="3" s="1"/>
  <c r="DH1773" i="3"/>
  <c r="DH1777" i="3"/>
  <c r="DI1777" i="3"/>
  <c r="DJ1777" i="3" s="1"/>
  <c r="DF1777" i="3"/>
  <c r="DG1777" i="3"/>
  <c r="DG1763" i="3"/>
  <c r="DJ1763" i="3" s="1"/>
  <c r="DH1763" i="3"/>
  <c r="DI1763" i="3"/>
  <c r="DF1763" i="3"/>
  <c r="DG1795" i="3"/>
  <c r="DJ1795" i="3" s="1"/>
  <c r="DH1795" i="3"/>
  <c r="DI1795" i="3"/>
  <c r="DF1795" i="3"/>
  <c r="BD33" i="1"/>
  <c r="F76" i="1"/>
  <c r="CP24" i="1"/>
  <c r="O24" i="1" s="1"/>
  <c r="AC2064" i="1"/>
  <c r="AL2064" i="1"/>
  <c r="AL22" i="1" s="1"/>
  <c r="AL33" i="1"/>
  <c r="Y51" i="1"/>
  <c r="ES33" i="1"/>
  <c r="P71" i="1"/>
  <c r="AI33" i="1"/>
  <c r="V51" i="1"/>
  <c r="AU33" i="1"/>
  <c r="F70" i="1"/>
  <c r="EA33" i="1"/>
  <c r="DN51" i="1"/>
  <c r="GM41" i="1"/>
  <c r="GN41" i="1" s="1"/>
  <c r="EV33" i="1"/>
  <c r="P76" i="1"/>
  <c r="EG148" i="1"/>
  <c r="P181" i="1"/>
  <c r="GA33" i="1"/>
  <c r="ER51" i="1"/>
  <c r="ET148" i="1"/>
  <c r="P190" i="1"/>
  <c r="ET268" i="1"/>
  <c r="BB33" i="1"/>
  <c r="F64" i="1"/>
  <c r="AD116" i="1"/>
  <c r="EP33" i="1"/>
  <c r="P58" i="1"/>
  <c r="AB223" i="1"/>
  <c r="CR223" i="1"/>
  <c r="Q223" i="1" s="1"/>
  <c r="DV116" i="1"/>
  <c r="DV347" i="1"/>
  <c r="DX116" i="1"/>
  <c r="CZ108" i="1"/>
  <c r="Y108" i="1" s="1"/>
  <c r="CY155" i="1"/>
  <c r="X155" i="1" s="1"/>
  <c r="DL116" i="1"/>
  <c r="DL16" i="8" s="1"/>
  <c r="CP225" i="1"/>
  <c r="O225" i="1" s="1"/>
  <c r="CP309" i="1"/>
  <c r="O309" i="1" s="1"/>
  <c r="CY235" i="1"/>
  <c r="X235" i="1" s="1"/>
  <c r="AB226" i="1"/>
  <c r="GM212" i="1"/>
  <c r="F439" i="1"/>
  <c r="BB379" i="1"/>
  <c r="EG304" i="1"/>
  <c r="P351" i="1"/>
  <c r="EG730" i="1"/>
  <c r="AQ304" i="1"/>
  <c r="F357" i="1"/>
  <c r="BD458" i="1"/>
  <c r="F526" i="1"/>
  <c r="P603" i="1"/>
  <c r="EL533" i="1"/>
  <c r="GM382" i="1"/>
  <c r="CP411" i="1"/>
  <c r="O411" i="1" s="1"/>
  <c r="GM411" i="1" s="1"/>
  <c r="GN411" i="1" s="1"/>
  <c r="CP468" i="1"/>
  <c r="O468" i="1" s="1"/>
  <c r="GM468" i="1" s="1"/>
  <c r="GN468" i="1" s="1"/>
  <c r="AC501" i="1"/>
  <c r="F604" i="1"/>
  <c r="AU533" i="1"/>
  <c r="CZ478" i="1"/>
  <c r="Y478" i="1" s="1"/>
  <c r="FY533" i="1"/>
  <c r="EP585" i="1"/>
  <c r="P601" i="1"/>
  <c r="EU533" i="1"/>
  <c r="CZ464" i="1"/>
  <c r="Y464" i="1" s="1"/>
  <c r="CP490" i="1"/>
  <c r="O490" i="1" s="1"/>
  <c r="GM490" i="1" s="1"/>
  <c r="GN490" i="1" s="1"/>
  <c r="CP496" i="1"/>
  <c r="O496" i="1" s="1"/>
  <c r="GM496" i="1" s="1"/>
  <c r="GN496" i="1" s="1"/>
  <c r="EU458" i="1"/>
  <c r="P517" i="1"/>
  <c r="GM536" i="1"/>
  <c r="AB560" i="1"/>
  <c r="BB617" i="1"/>
  <c r="F713" i="1"/>
  <c r="CI617" i="1"/>
  <c r="AZ700" i="1"/>
  <c r="DZ533" i="1"/>
  <c r="DM585" i="1"/>
  <c r="CY554" i="1"/>
  <c r="X554" i="1" s="1"/>
  <c r="GM554" i="1" s="1"/>
  <c r="GN554" i="1" s="1"/>
  <c r="F592" i="1"/>
  <c r="AX533" i="1"/>
  <c r="CP543" i="1"/>
  <c r="O543" i="1" s="1"/>
  <c r="GM543" i="1" s="1"/>
  <c r="GN543" i="1" s="1"/>
  <c r="GM550" i="1"/>
  <c r="GN550" i="1" s="1"/>
  <c r="GM564" i="1"/>
  <c r="GN564" i="1" s="1"/>
  <c r="GM576" i="1"/>
  <c r="GN576" i="1" s="1"/>
  <c r="CP649" i="1"/>
  <c r="O649" i="1" s="1"/>
  <c r="GM649" i="1" s="1"/>
  <c r="GN649" i="1" s="1"/>
  <c r="EL617" i="1"/>
  <c r="P718" i="1"/>
  <c r="AT766" i="1"/>
  <c r="F813" i="1"/>
  <c r="AG617" i="1"/>
  <c r="T700" i="1"/>
  <c r="F814" i="1"/>
  <c r="AU766" i="1"/>
  <c r="AB847" i="1"/>
  <c r="FY930" i="1"/>
  <c r="CY938" i="1"/>
  <c r="X938" i="1" s="1"/>
  <c r="CZ938" i="1"/>
  <c r="Y938" i="1" s="1"/>
  <c r="F1044" i="1"/>
  <c r="BC989" i="1"/>
  <c r="EB617" i="1"/>
  <c r="DO700" i="1"/>
  <c r="F982" i="1"/>
  <c r="BD930" i="1"/>
  <c r="BD1184" i="1"/>
  <c r="CI989" i="1"/>
  <c r="AZ1028" i="1"/>
  <c r="AJ617" i="1"/>
  <c r="W700" i="1"/>
  <c r="GM647" i="1"/>
  <c r="GN647" i="1" s="1"/>
  <c r="CZ665" i="1"/>
  <c r="Y665" i="1" s="1"/>
  <c r="GM665" i="1" s="1"/>
  <c r="GN665" i="1" s="1"/>
  <c r="ER1099" i="1"/>
  <c r="GM999" i="1"/>
  <c r="GN999" i="1" s="1"/>
  <c r="CP1079" i="1"/>
  <c r="O1079" i="1" s="1"/>
  <c r="DU1099" i="1"/>
  <c r="CZ856" i="1"/>
  <c r="Y856" i="1" s="1"/>
  <c r="AB996" i="1"/>
  <c r="DW1099" i="1"/>
  <c r="W957" i="1"/>
  <c r="GM952" i="1"/>
  <c r="GN952" i="1" s="1"/>
  <c r="CY1081" i="1"/>
  <c r="X1081" i="1" s="1"/>
  <c r="CP1090" i="1"/>
  <c r="O1090" i="1" s="1"/>
  <c r="GM1090" i="1" s="1"/>
  <c r="GN1090" i="1" s="1"/>
  <c r="CP1096" i="1"/>
  <c r="O1096" i="1" s="1"/>
  <c r="GM1096" i="1" s="1"/>
  <c r="GN1096" i="1" s="1"/>
  <c r="EU1220" i="1"/>
  <c r="P1261" i="1"/>
  <c r="EU1389" i="1"/>
  <c r="CP1289" i="1"/>
  <c r="O1289" i="1" s="1"/>
  <c r="GM1289" i="1" s="1"/>
  <c r="GN1289" i="1" s="1"/>
  <c r="CP1302" i="1"/>
  <c r="O1302" i="1" s="1"/>
  <c r="GM1302" i="1" s="1"/>
  <c r="GN1302" i="1" s="1"/>
  <c r="CY1142" i="1"/>
  <c r="X1142" i="1" s="1"/>
  <c r="GM1142" i="1" s="1"/>
  <c r="GN1142" i="1" s="1"/>
  <c r="AD1245" i="1"/>
  <c r="CY1242" i="1"/>
  <c r="X1242" i="1" s="1"/>
  <c r="BC1338" i="1"/>
  <c r="F1375" i="1"/>
  <c r="AB1095" i="1"/>
  <c r="GB1131" i="1"/>
  <c r="ES1154" i="1"/>
  <c r="GM1280" i="1"/>
  <c r="DJ1359" i="1"/>
  <c r="GM1136" i="1"/>
  <c r="GN1136" i="1" s="1"/>
  <c r="GM1145" i="1"/>
  <c r="GN1145" i="1" s="1"/>
  <c r="GM1346" i="1"/>
  <c r="GN1346" i="1" s="1"/>
  <c r="EV1338" i="1"/>
  <c r="P1384" i="1"/>
  <c r="F1442" i="1"/>
  <c r="AO1633" i="1"/>
  <c r="AO1425" i="1"/>
  <c r="V1131" i="1"/>
  <c r="F1177" i="1"/>
  <c r="EB1220" i="1"/>
  <c r="DX1277" i="1"/>
  <c r="CY1300" i="1"/>
  <c r="X1300" i="1" s="1"/>
  <c r="GM1300" i="1" s="1"/>
  <c r="GN1300" i="1" s="1"/>
  <c r="BB926" i="1"/>
  <c r="F1197" i="1"/>
  <c r="AB1228" i="1"/>
  <c r="DO1306" i="1"/>
  <c r="DM48" i="8" s="1"/>
  <c r="AB1304" i="1"/>
  <c r="GM1340" i="1"/>
  <c r="AP1338" i="1"/>
  <c r="F1368" i="1"/>
  <c r="F1454" i="1"/>
  <c r="BC1633" i="1"/>
  <c r="BC1425" i="1"/>
  <c r="GM1535" i="1"/>
  <c r="GN1535" i="1" s="1"/>
  <c r="DU1603" i="1"/>
  <c r="CP1583" i="1"/>
  <c r="O1583" i="1" s="1"/>
  <c r="CY1147" i="1"/>
  <c r="X1147" i="1" s="1"/>
  <c r="GM1147" i="1" s="1"/>
  <c r="GN1147" i="1" s="1"/>
  <c r="AH1470" i="1"/>
  <c r="U1493" i="1"/>
  <c r="CP1490" i="1"/>
  <c r="O1490" i="1" s="1"/>
  <c r="EM1548" i="1"/>
  <c r="FV1525" i="1"/>
  <c r="AX1548" i="1"/>
  <c r="DX1580" i="1"/>
  <c r="DK1603" i="1"/>
  <c r="BZ1580" i="1"/>
  <c r="AQ1603" i="1"/>
  <c r="CG1603" i="1"/>
  <c r="AO1669" i="1"/>
  <c r="F1770" i="1"/>
  <c r="AO2034" i="1"/>
  <c r="DX1470" i="1"/>
  <c r="DK1493" i="1"/>
  <c r="CJ1580" i="1"/>
  <c r="AB1588" i="1"/>
  <c r="BB1669" i="1"/>
  <c r="F1779" i="1"/>
  <c r="BB2034" i="1"/>
  <c r="AG1425" i="1"/>
  <c r="T1438" i="1"/>
  <c r="CY1481" i="1"/>
  <c r="X1481" i="1" s="1"/>
  <c r="CZ1481" i="1"/>
  <c r="Y1481" i="1" s="1"/>
  <c r="BB1470" i="1"/>
  <c r="F1506" i="1"/>
  <c r="BB1633" i="1"/>
  <c r="FY1548" i="1"/>
  <c r="EI1548" i="1"/>
  <c r="FR1525" i="1"/>
  <c r="GA1548" i="1"/>
  <c r="AC1603" i="1"/>
  <c r="AB1600" i="1"/>
  <c r="CR1600" i="1"/>
  <c r="Q1600" i="1" s="1"/>
  <c r="CP1600" i="1" s="1"/>
  <c r="O1600" i="1" s="1"/>
  <c r="CY1705" i="1"/>
  <c r="X1705" i="1" s="1"/>
  <c r="CZ1705" i="1"/>
  <c r="Y1705" i="1" s="1"/>
  <c r="P1782" i="1"/>
  <c r="EU1669" i="1"/>
  <c r="EU2034" i="1"/>
  <c r="CY1480" i="1"/>
  <c r="X1480" i="1" s="1"/>
  <c r="CZ1480" i="1"/>
  <c r="Y1480" i="1" s="1"/>
  <c r="CP1542" i="1"/>
  <c r="O1542" i="1" s="1"/>
  <c r="GM1542" i="1" s="1"/>
  <c r="GN1542" i="1" s="1"/>
  <c r="AF1580" i="1"/>
  <c r="S1603" i="1"/>
  <c r="EM1603" i="1"/>
  <c r="FV1580" i="1"/>
  <c r="DL1766" i="1"/>
  <c r="DY1669" i="1"/>
  <c r="AB1761" i="1"/>
  <c r="GM1427" i="1"/>
  <c r="P1646" i="1"/>
  <c r="ET1421" i="1"/>
  <c r="AC1548" i="1"/>
  <c r="AK1766" i="1"/>
  <c r="CR1691" i="1"/>
  <c r="Q1691" i="1" s="1"/>
  <c r="CP1691" i="1" s="1"/>
  <c r="O1691" i="1" s="1"/>
  <c r="GM1691" i="1" s="1"/>
  <c r="GN1691" i="1" s="1"/>
  <c r="AB1691" i="1"/>
  <c r="CR1711" i="1"/>
  <c r="Q1711" i="1" s="1"/>
  <c r="CP1711" i="1" s="1"/>
  <c r="O1711" i="1" s="1"/>
  <c r="GM1711" i="1" s="1"/>
  <c r="GN1711" i="1" s="1"/>
  <c r="AB1711" i="1"/>
  <c r="DV1359" i="1"/>
  <c r="CZ1529" i="1"/>
  <c r="Y1529" i="1" s="1"/>
  <c r="GM1529" i="1" s="1"/>
  <c r="GN1529" i="1" s="1"/>
  <c r="CP1538" i="1"/>
  <c r="O1538" i="1" s="1"/>
  <c r="GM1538" i="1" s="1"/>
  <c r="GN1538" i="1" s="1"/>
  <c r="AB1674" i="1"/>
  <c r="CZ1678" i="1"/>
  <c r="Y1678" i="1" s="1"/>
  <c r="ED1766" i="1" s="1"/>
  <c r="GM1698" i="1"/>
  <c r="GN1698" i="1" s="1"/>
  <c r="GM1801" i="1"/>
  <c r="EM1919" i="1"/>
  <c r="P2023" i="1"/>
  <c r="GM1742" i="1"/>
  <c r="GN1742" i="1" s="1"/>
  <c r="GM1802" i="1"/>
  <c r="GN1802" i="1" s="1"/>
  <c r="AP1919" i="1"/>
  <c r="F2013" i="1"/>
  <c r="AC1766" i="1"/>
  <c r="CZ1835" i="1"/>
  <c r="Y1835" i="1" s="1"/>
  <c r="P2014" i="1"/>
  <c r="EI1919" i="1"/>
  <c r="GM1685" i="1"/>
  <c r="GN1685" i="1" s="1"/>
  <c r="GM1800" i="1"/>
  <c r="AB1822" i="1"/>
  <c r="FY1798" i="1"/>
  <c r="EP1887" i="1"/>
  <c r="GA1919" i="1"/>
  <c r="ER2004" i="1"/>
  <c r="GM1696" i="1"/>
  <c r="GN1696" i="1" s="1"/>
  <c r="GM1744" i="1"/>
  <c r="GN1744" i="1" s="1"/>
  <c r="CR1842" i="1"/>
  <c r="Q1842" i="1" s="1"/>
  <c r="CP1842" i="1" s="1"/>
  <c r="O1842" i="1" s="1"/>
  <c r="GM1842" i="1" s="1"/>
  <c r="GN1842" i="1" s="1"/>
  <c r="AB1842" i="1"/>
  <c r="GM1859" i="1"/>
  <c r="GN1859" i="1" s="1"/>
  <c r="GM1885" i="1"/>
  <c r="GN1885" i="1" s="1"/>
  <c r="CP1975" i="1"/>
  <c r="O1975" i="1" s="1"/>
  <c r="GM1975" i="1" s="1"/>
  <c r="GN1975" i="1" s="1"/>
  <c r="CZ1545" i="1"/>
  <c r="Y1545" i="1" s="1"/>
  <c r="GM1545" i="1" s="1"/>
  <c r="GN1545" i="1" s="1"/>
  <c r="GM1813" i="1"/>
  <c r="GN1813" i="1" s="1"/>
  <c r="AB1823" i="1"/>
  <c r="GM1831" i="1"/>
  <c r="GN1831" i="1" s="1"/>
  <c r="AF1887" i="1"/>
  <c r="CZ1851" i="1"/>
  <c r="Y1851" i="1" s="1"/>
  <c r="GM1851" i="1" s="1"/>
  <c r="GN1851" i="1" s="1"/>
  <c r="AG1798" i="1"/>
  <c r="T1887" i="1"/>
  <c r="EB1919" i="1"/>
  <c r="DO2004" i="1"/>
  <c r="GM1928" i="1"/>
  <c r="GN1928" i="1" s="1"/>
  <c r="GM1943" i="1"/>
  <c r="GN1943" i="1" s="1"/>
  <c r="GM1951" i="1"/>
  <c r="GN1951" i="1" s="1"/>
  <c r="CZ1867" i="1"/>
  <c r="Y1867" i="1" s="1"/>
  <c r="GM1867" i="1" s="1"/>
  <c r="GN1867" i="1" s="1"/>
  <c r="CZ1848" i="1"/>
  <c r="Y1848" i="1" s="1"/>
  <c r="CZ1854" i="1"/>
  <c r="Y1854" i="1" s="1"/>
  <c r="T2004" i="1"/>
  <c r="AG1919" i="1"/>
  <c r="GM1956" i="1"/>
  <c r="GN1956" i="1" s="1"/>
  <c r="GM1922" i="1"/>
  <c r="DH24" i="3"/>
  <c r="DF24" i="3"/>
  <c r="DG24" i="3"/>
  <c r="DJ24" i="3" s="1"/>
  <c r="DI24" i="3"/>
  <c r="DG33" i="3"/>
  <c r="DI33" i="3"/>
  <c r="DJ33" i="3" s="1"/>
  <c r="DF33" i="3"/>
  <c r="DH33" i="3"/>
  <c r="DH108" i="3"/>
  <c r="DF108" i="3"/>
  <c r="DG108" i="3"/>
  <c r="DJ108" i="3" s="1"/>
  <c r="DI108" i="3"/>
  <c r="DF138" i="3"/>
  <c r="DG138" i="3"/>
  <c r="DJ138" i="3" s="1"/>
  <c r="DH138" i="3"/>
  <c r="DI138" i="3"/>
  <c r="DH228" i="3"/>
  <c r="DF228" i="3"/>
  <c r="DG228" i="3"/>
  <c r="DJ228" i="3" s="1"/>
  <c r="DI228" i="3"/>
  <c r="DG207" i="3"/>
  <c r="DJ207" i="3" s="1"/>
  <c r="DH207" i="3"/>
  <c r="DF207" i="3"/>
  <c r="DI207" i="3"/>
  <c r="DF309" i="3"/>
  <c r="DG309" i="3"/>
  <c r="DJ309" i="3" s="1"/>
  <c r="DH309" i="3"/>
  <c r="DI309" i="3"/>
  <c r="DF319" i="3"/>
  <c r="DG319" i="3"/>
  <c r="DJ319" i="3" s="1"/>
  <c r="DH319" i="3"/>
  <c r="DI319" i="3"/>
  <c r="DF362" i="3"/>
  <c r="DG362" i="3"/>
  <c r="DH362" i="3"/>
  <c r="DI362" i="3"/>
  <c r="DJ362" i="3" s="1"/>
  <c r="DH327" i="3"/>
  <c r="DF327" i="3"/>
  <c r="DG327" i="3"/>
  <c r="DI327" i="3"/>
  <c r="DJ327" i="3" s="1"/>
  <c r="DI406" i="3"/>
  <c r="DF406" i="3"/>
  <c r="DG406" i="3"/>
  <c r="DJ406" i="3" s="1"/>
  <c r="DH406" i="3"/>
  <c r="DF577" i="3"/>
  <c r="DG577" i="3"/>
  <c r="DJ577" i="3" s="1"/>
  <c r="DH577" i="3"/>
  <c r="DI577" i="3"/>
  <c r="DF583" i="3"/>
  <c r="DG583" i="3"/>
  <c r="DJ583" i="3" s="1"/>
  <c r="DH583" i="3"/>
  <c r="DI583" i="3"/>
  <c r="DF586" i="3"/>
  <c r="DG586" i="3"/>
  <c r="DJ586" i="3" s="1"/>
  <c r="DH586" i="3"/>
  <c r="DI586" i="3"/>
  <c r="DG628" i="3"/>
  <c r="DJ628" i="3" s="1"/>
  <c r="DH628" i="3"/>
  <c r="DI628" i="3"/>
  <c r="DF628" i="3"/>
  <c r="DG669" i="3"/>
  <c r="DJ669" i="3" s="1"/>
  <c r="DH669" i="3"/>
  <c r="DI669" i="3"/>
  <c r="DF669" i="3"/>
  <c r="DF751" i="3"/>
  <c r="DG751" i="3"/>
  <c r="DH751" i="3"/>
  <c r="DI751" i="3"/>
  <c r="DJ751" i="3" s="1"/>
  <c r="DF736" i="3"/>
  <c r="DG736" i="3"/>
  <c r="DJ736" i="3" s="1"/>
  <c r="DH736" i="3"/>
  <c r="DI736" i="3"/>
  <c r="DF742" i="3"/>
  <c r="DG742" i="3"/>
  <c r="DI742" i="3"/>
  <c r="DJ742" i="3" s="1"/>
  <c r="DH742" i="3"/>
  <c r="DF989" i="3"/>
  <c r="DG989" i="3"/>
  <c r="DJ989" i="3" s="1"/>
  <c r="DH989" i="3"/>
  <c r="DI989" i="3"/>
  <c r="DF1004" i="3"/>
  <c r="DG1004" i="3"/>
  <c r="DJ1004" i="3" s="1"/>
  <c r="DI1004" i="3"/>
  <c r="DH1004" i="3"/>
  <c r="DF1197" i="3"/>
  <c r="DH1197" i="3"/>
  <c r="DG1197" i="3"/>
  <c r="DI1197" i="3"/>
  <c r="DJ1197" i="3" s="1"/>
  <c r="DF1225" i="3"/>
  <c r="DG1225" i="3"/>
  <c r="DJ1225" i="3" s="1"/>
  <c r="DH1225" i="3"/>
  <c r="DI1225" i="3"/>
  <c r="DF1375" i="3"/>
  <c r="DG1375" i="3"/>
  <c r="DH1375" i="3"/>
  <c r="DI1375" i="3"/>
  <c r="DJ1375" i="3" s="1"/>
  <c r="DF1500" i="3"/>
  <c r="DG1500" i="3"/>
  <c r="DH1500" i="3"/>
  <c r="DI1500" i="3"/>
  <c r="DJ1500" i="3" s="1"/>
  <c r="AZ51" i="1"/>
  <c r="CI33" i="1"/>
  <c r="AK2064" i="1"/>
  <c r="AK22" i="1" s="1"/>
  <c r="AK51" i="1"/>
  <c r="ED2064" i="1"/>
  <c r="ED22" i="1" s="1"/>
  <c r="EC51" i="1"/>
  <c r="ET33" i="1"/>
  <c r="P64" i="1"/>
  <c r="P65" i="1"/>
  <c r="DJ33" i="1"/>
  <c r="AE33" i="1"/>
  <c r="R51" i="1"/>
  <c r="DX177" i="1"/>
  <c r="CY151" i="1"/>
  <c r="X151" i="1" s="1"/>
  <c r="CZ151" i="1"/>
  <c r="Y151" i="1" s="1"/>
  <c r="AE116" i="1"/>
  <c r="CP166" i="1"/>
  <c r="O166" i="1" s="1"/>
  <c r="CY103" i="1"/>
  <c r="X103" i="1" s="1"/>
  <c r="DU177" i="1"/>
  <c r="AP209" i="1"/>
  <c r="DU116" i="1"/>
  <c r="AD347" i="1"/>
  <c r="CZ90" i="1"/>
  <c r="Y90" i="1" s="1"/>
  <c r="CZ155" i="1"/>
  <c r="Y155" i="1" s="1"/>
  <c r="CP226" i="1"/>
  <c r="O226" i="1" s="1"/>
  <c r="ET304" i="1"/>
  <c r="P360" i="1"/>
  <c r="ET730" i="1"/>
  <c r="ET2064" i="1" s="1"/>
  <c r="W238" i="1"/>
  <c r="CZ235" i="1"/>
  <c r="Y235" i="1" s="1"/>
  <c r="AB227" i="1"/>
  <c r="P439" i="1"/>
  <c r="ET379" i="1"/>
  <c r="AC426" i="1"/>
  <c r="GA426" i="1"/>
  <c r="FQ379" i="1"/>
  <c r="EH426" i="1"/>
  <c r="GM394" i="1"/>
  <c r="GN394" i="1" s="1"/>
  <c r="AB411" i="1"/>
  <c r="GM419" i="1"/>
  <c r="GN419" i="1" s="1"/>
  <c r="EG533" i="1"/>
  <c r="P589" i="1"/>
  <c r="CY381" i="1"/>
  <c r="X381" i="1" s="1"/>
  <c r="F430" i="1"/>
  <c r="AO379" i="1"/>
  <c r="V426" i="1"/>
  <c r="AI379" i="1"/>
  <c r="CP491" i="1"/>
  <c r="O491" i="1" s="1"/>
  <c r="GM491" i="1" s="1"/>
  <c r="GN491" i="1" s="1"/>
  <c r="CP497" i="1"/>
  <c r="O497" i="1" s="1"/>
  <c r="GM497" i="1" s="1"/>
  <c r="GN497" i="1" s="1"/>
  <c r="AO617" i="1"/>
  <c r="F704" i="1"/>
  <c r="AP458" i="1"/>
  <c r="F510" i="1"/>
  <c r="AE585" i="1"/>
  <c r="AB559" i="1"/>
  <c r="CG617" i="1"/>
  <c r="AX700" i="1"/>
  <c r="AB491" i="1"/>
  <c r="AL585" i="1"/>
  <c r="DK585" i="1"/>
  <c r="DX533" i="1"/>
  <c r="F811" i="1"/>
  <c r="BC766" i="1"/>
  <c r="BC894" i="1"/>
  <c r="DN501" i="1"/>
  <c r="EV617" i="1"/>
  <c r="P725" i="1"/>
  <c r="F820" i="1"/>
  <c r="BD766" i="1"/>
  <c r="BD894" i="1"/>
  <c r="CY542" i="1"/>
  <c r="X542" i="1" s="1"/>
  <c r="GM542" i="1" s="1"/>
  <c r="GN542" i="1" s="1"/>
  <c r="AB545" i="1"/>
  <c r="GM551" i="1"/>
  <c r="GN551" i="1" s="1"/>
  <c r="AD700" i="1"/>
  <c r="DZ617" i="1"/>
  <c r="DM700" i="1"/>
  <c r="CR848" i="1"/>
  <c r="Q848" i="1" s="1"/>
  <c r="DV864" i="1" s="1"/>
  <c r="AB848" i="1"/>
  <c r="BB827" i="1"/>
  <c r="F877" i="1"/>
  <c r="BB894" i="1"/>
  <c r="GB617" i="1"/>
  <c r="ES700" i="1"/>
  <c r="AH617" i="1"/>
  <c r="U700" i="1"/>
  <c r="BD827" i="1"/>
  <c r="F889" i="1"/>
  <c r="P1053" i="1"/>
  <c r="EV989" i="1"/>
  <c r="GM651" i="1"/>
  <c r="GN651" i="1" s="1"/>
  <c r="GM698" i="1"/>
  <c r="GN698" i="1" s="1"/>
  <c r="CR1010" i="1"/>
  <c r="Q1010" i="1" s="1"/>
  <c r="AB1010" i="1"/>
  <c r="CY671" i="1"/>
  <c r="X671" i="1" s="1"/>
  <c r="GM671" i="1" s="1"/>
  <c r="GN671" i="1" s="1"/>
  <c r="CH795" i="1"/>
  <c r="AE930" i="1"/>
  <c r="R957" i="1"/>
  <c r="AF957" i="1"/>
  <c r="EL1060" i="1"/>
  <c r="P1117" i="1"/>
  <c r="GM1005" i="1"/>
  <c r="GN1005" i="1" s="1"/>
  <c r="AG827" i="1"/>
  <c r="T864" i="1"/>
  <c r="AB998" i="1"/>
  <c r="CZ1082" i="1"/>
  <c r="Y1082" i="1" s="1"/>
  <c r="AT1131" i="1"/>
  <c r="F1172" i="1"/>
  <c r="AE864" i="1"/>
  <c r="AC1028" i="1"/>
  <c r="CP1091" i="1"/>
  <c r="O1091" i="1" s="1"/>
  <c r="GM1091" i="1" s="1"/>
  <c r="GN1091" i="1" s="1"/>
  <c r="CP1097" i="1"/>
  <c r="O1097" i="1" s="1"/>
  <c r="GM1097" i="1" s="1"/>
  <c r="GN1097" i="1" s="1"/>
  <c r="CP1150" i="1"/>
  <c r="O1150" i="1" s="1"/>
  <c r="GM1150" i="1" s="1"/>
  <c r="GN1150" i="1" s="1"/>
  <c r="CP1290" i="1"/>
  <c r="O1290" i="1" s="1"/>
  <c r="CP1303" i="1"/>
  <c r="O1303" i="1" s="1"/>
  <c r="AK1154" i="1"/>
  <c r="CY1298" i="1"/>
  <c r="X1298" i="1" s="1"/>
  <c r="GM1351" i="1"/>
  <c r="GN1351" i="1" s="1"/>
  <c r="CY1143" i="1"/>
  <c r="X1143" i="1" s="1"/>
  <c r="AB1094" i="1"/>
  <c r="GM1138" i="1"/>
  <c r="GN1138" i="1" s="1"/>
  <c r="EU1338" i="1"/>
  <c r="P1375" i="1"/>
  <c r="EG1425" i="1"/>
  <c r="P1442" i="1"/>
  <c r="EG1633" i="1"/>
  <c r="DX1060" i="1"/>
  <c r="DK1099" i="1"/>
  <c r="AB1093" i="1"/>
  <c r="CY1284" i="1"/>
  <c r="X1284" i="1" s="1"/>
  <c r="CI1338" i="1"/>
  <c r="AZ1359" i="1"/>
  <c r="EU1633" i="1"/>
  <c r="P1454" i="1"/>
  <c r="EU1425" i="1"/>
  <c r="BC1580" i="1"/>
  <c r="F1619" i="1"/>
  <c r="AB1097" i="1"/>
  <c r="CY1285" i="1"/>
  <c r="X1285" i="1" s="1"/>
  <c r="R1438" i="1"/>
  <c r="AE1425" i="1"/>
  <c r="AB1473" i="1"/>
  <c r="AP1470" i="1"/>
  <c r="F1502" i="1"/>
  <c r="AU1669" i="1"/>
  <c r="AL1438" i="1"/>
  <c r="DW1470" i="1"/>
  <c r="DJ1493" i="1"/>
  <c r="CG1669" i="1"/>
  <c r="AX1766" i="1"/>
  <c r="ES1548" i="1"/>
  <c r="DW58" i="8" s="1"/>
  <c r="GB1525" i="1"/>
  <c r="GM1582" i="1"/>
  <c r="CY1588" i="1"/>
  <c r="X1588" i="1" s="1"/>
  <c r="CI1669" i="1"/>
  <c r="AZ1766" i="1"/>
  <c r="AC1493" i="1"/>
  <c r="AB1475" i="1"/>
  <c r="GM1527" i="1"/>
  <c r="BY1580" i="1"/>
  <c r="CI1603" i="1"/>
  <c r="AP1603" i="1"/>
  <c r="EB1669" i="1"/>
  <c r="DO1766" i="1"/>
  <c r="CR1692" i="1"/>
  <c r="Q1692" i="1" s="1"/>
  <c r="CP1692" i="1" s="1"/>
  <c r="O1692" i="1" s="1"/>
  <c r="GM1692" i="1" s="1"/>
  <c r="GN1692" i="1" s="1"/>
  <c r="AB1692" i="1"/>
  <c r="CR1706" i="1"/>
  <c r="Q1706" i="1" s="1"/>
  <c r="CP1706" i="1" s="1"/>
  <c r="O1706" i="1" s="1"/>
  <c r="GM1706" i="1" s="1"/>
  <c r="GN1706" i="1" s="1"/>
  <c r="AB1706" i="1"/>
  <c r="CR1712" i="1"/>
  <c r="Q1712" i="1" s="1"/>
  <c r="CP1712" i="1" s="1"/>
  <c r="O1712" i="1" s="1"/>
  <c r="GM1712" i="1" s="1"/>
  <c r="GN1712" i="1" s="1"/>
  <c r="AB1712" i="1"/>
  <c r="F1456" i="1"/>
  <c r="AT1425" i="1"/>
  <c r="AB1491" i="1"/>
  <c r="AB1541" i="1"/>
  <c r="AI1580" i="1"/>
  <c r="V1603" i="1"/>
  <c r="CP1674" i="1"/>
  <c r="O1674" i="1" s="1"/>
  <c r="GM1674" i="1" s="1"/>
  <c r="GN1674" i="1" s="1"/>
  <c r="AB1805" i="1"/>
  <c r="F2017" i="1"/>
  <c r="BB1919" i="1"/>
  <c r="CP1671" i="1"/>
  <c r="O1671" i="1" s="1"/>
  <c r="AJ1669" i="1"/>
  <c r="W1766" i="1"/>
  <c r="CY1835" i="1"/>
  <c r="X1835" i="1" s="1"/>
  <c r="AL2004" i="1"/>
  <c r="P2020" i="1"/>
  <c r="EU1919" i="1"/>
  <c r="GM1687" i="1"/>
  <c r="GN1687" i="1" s="1"/>
  <c r="CP1705" i="1"/>
  <c r="O1705" i="1" s="1"/>
  <c r="GM1705" i="1" s="1"/>
  <c r="GN1705" i="1" s="1"/>
  <c r="GM1751" i="1"/>
  <c r="GN1751" i="1" s="1"/>
  <c r="AP1798" i="1"/>
  <c r="F1896" i="1"/>
  <c r="CY1952" i="1"/>
  <c r="X1952" i="1" s="1"/>
  <c r="EC2004" i="1" s="1"/>
  <c r="CZ1952" i="1"/>
  <c r="Y1952" i="1" s="1"/>
  <c r="GM1720" i="1"/>
  <c r="GN1720" i="1" s="1"/>
  <c r="AB1807" i="1"/>
  <c r="CR1837" i="1"/>
  <c r="Q1837" i="1" s="1"/>
  <c r="CP1837" i="1" s="1"/>
  <c r="O1837" i="1" s="1"/>
  <c r="GM1837" i="1" s="1"/>
  <c r="GN1837" i="1" s="1"/>
  <c r="AB1837" i="1"/>
  <c r="CR1843" i="1"/>
  <c r="Q1843" i="1" s="1"/>
  <c r="CP1843" i="1" s="1"/>
  <c r="O1843" i="1" s="1"/>
  <c r="GM1843" i="1" s="1"/>
  <c r="GN1843" i="1" s="1"/>
  <c r="AB1843" i="1"/>
  <c r="GM1860" i="1"/>
  <c r="GN1860" i="1" s="1"/>
  <c r="AQ1798" i="1"/>
  <c r="F1897" i="1"/>
  <c r="CP1976" i="1"/>
  <c r="O1976" i="1" s="1"/>
  <c r="GM1976" i="1" s="1"/>
  <c r="GN1976" i="1" s="1"/>
  <c r="CZ1600" i="1"/>
  <c r="Y1600" i="1" s="1"/>
  <c r="BD1798" i="1"/>
  <c r="F1912" i="1"/>
  <c r="BD2034" i="1"/>
  <c r="CR1939" i="1"/>
  <c r="Q1939" i="1" s="1"/>
  <c r="CP1939" i="1" s="1"/>
  <c r="O1939" i="1" s="1"/>
  <c r="GM1939" i="1" s="1"/>
  <c r="GN1939" i="1" s="1"/>
  <c r="AB1939" i="1"/>
  <c r="AI1798" i="1"/>
  <c r="V1887" i="1"/>
  <c r="GB1919" i="1"/>
  <c r="ES2004" i="1"/>
  <c r="DU1887" i="1"/>
  <c r="GM1852" i="1"/>
  <c r="GN1852" i="1" s="1"/>
  <c r="CZ1876" i="1"/>
  <c r="Y1876" i="1" s="1"/>
  <c r="GM1876" i="1" s="1"/>
  <c r="GN1876" i="1" s="1"/>
  <c r="CY1848" i="1"/>
  <c r="X1848" i="1" s="1"/>
  <c r="GM1848" i="1" s="1"/>
  <c r="GN1848" i="1" s="1"/>
  <c r="GM2000" i="1"/>
  <c r="GN2000" i="1" s="1"/>
  <c r="GM1846" i="1"/>
  <c r="GN1846" i="1" s="1"/>
  <c r="AH1919" i="1"/>
  <c r="U2004" i="1"/>
  <c r="DU2004" i="1"/>
  <c r="CZ1872" i="1"/>
  <c r="Y1872" i="1" s="1"/>
  <c r="GM1872" i="1" s="1"/>
  <c r="GN1872" i="1" s="1"/>
  <c r="DW1919" i="1"/>
  <c r="DJ2004" i="1"/>
  <c r="DI6" i="3"/>
  <c r="DF6" i="3"/>
  <c r="DG6" i="3"/>
  <c r="DJ6" i="3" s="1"/>
  <c r="DH6" i="3"/>
  <c r="DH59" i="3"/>
  <c r="DI59" i="3"/>
  <c r="DJ59" i="3" s="1"/>
  <c r="DF59" i="3"/>
  <c r="DG59" i="3"/>
  <c r="DF122" i="3"/>
  <c r="DG122" i="3"/>
  <c r="DH122" i="3"/>
  <c r="DI122" i="3"/>
  <c r="DJ122" i="3" s="1"/>
  <c r="DG68" i="3"/>
  <c r="DJ68" i="3" s="1"/>
  <c r="DH68" i="3"/>
  <c r="DI68" i="3"/>
  <c r="DF68" i="3"/>
  <c r="DF85" i="3"/>
  <c r="DG85" i="3"/>
  <c r="DH85" i="3"/>
  <c r="DI85" i="3"/>
  <c r="DJ85" i="3" s="1"/>
  <c r="DF94" i="3"/>
  <c r="DG94" i="3"/>
  <c r="DJ94" i="3" s="1"/>
  <c r="DH94" i="3"/>
  <c r="DI94" i="3"/>
  <c r="DG103" i="3"/>
  <c r="DJ103" i="3" s="1"/>
  <c r="DH103" i="3"/>
  <c r="DI103" i="3"/>
  <c r="DF103" i="3"/>
  <c r="DF132" i="3"/>
  <c r="DG132" i="3"/>
  <c r="DH132" i="3"/>
  <c r="DI132" i="3"/>
  <c r="DJ132" i="3" s="1"/>
  <c r="DG195" i="3"/>
  <c r="DJ195" i="3" s="1"/>
  <c r="DH195" i="3"/>
  <c r="DI195" i="3"/>
  <c r="DF195" i="3"/>
  <c r="DF273" i="3"/>
  <c r="DG273" i="3"/>
  <c r="DH273" i="3"/>
  <c r="DI273" i="3"/>
  <c r="DJ273" i="3" s="1"/>
  <c r="DG291" i="3"/>
  <c r="DH291" i="3"/>
  <c r="DF291" i="3"/>
  <c r="DI291" i="3"/>
  <c r="DJ291" i="3" s="1"/>
  <c r="DF386" i="3"/>
  <c r="DI386" i="3"/>
  <c r="DG386" i="3"/>
  <c r="DJ386" i="3" s="1"/>
  <c r="DH386" i="3"/>
  <c r="DF469" i="3"/>
  <c r="DG469" i="3"/>
  <c r="DH469" i="3"/>
  <c r="DI469" i="3"/>
  <c r="DJ469" i="3" s="1"/>
  <c r="DF541" i="3"/>
  <c r="DG541" i="3"/>
  <c r="DH541" i="3"/>
  <c r="DI541" i="3"/>
  <c r="DJ541" i="3" s="1"/>
  <c r="DF615" i="3"/>
  <c r="DI615" i="3"/>
  <c r="DG615" i="3"/>
  <c r="DJ615" i="3" s="1"/>
  <c r="DH615" i="3"/>
  <c r="DG643" i="3"/>
  <c r="DJ643" i="3" s="1"/>
  <c r="DH643" i="3"/>
  <c r="DI643" i="3"/>
  <c r="DF643" i="3"/>
  <c r="DG657" i="3"/>
  <c r="DJ657" i="3" s="1"/>
  <c r="DH657" i="3"/>
  <c r="DI657" i="3"/>
  <c r="DF657" i="3"/>
  <c r="DG702" i="3"/>
  <c r="DJ702" i="3" s="1"/>
  <c r="DH702" i="3"/>
  <c r="DI702" i="3"/>
  <c r="DF702" i="3"/>
  <c r="DF1015" i="3"/>
  <c r="DG1015" i="3"/>
  <c r="DH1015" i="3"/>
  <c r="DI1015" i="3"/>
  <c r="DJ1015" i="3" s="1"/>
  <c r="DF1024" i="3"/>
  <c r="DG1024" i="3"/>
  <c r="DH1024" i="3"/>
  <c r="DI1024" i="3"/>
  <c r="DJ1024" i="3" s="1"/>
  <c r="DF1033" i="3"/>
  <c r="DG1033" i="3"/>
  <c r="DH1033" i="3"/>
  <c r="DI1033" i="3"/>
  <c r="DJ1033" i="3" s="1"/>
  <c r="DF1138" i="3"/>
  <c r="DG1138" i="3"/>
  <c r="DJ1138" i="3" s="1"/>
  <c r="DH1138" i="3"/>
  <c r="DI1138" i="3"/>
  <c r="DF1337" i="3"/>
  <c r="DG1337" i="3"/>
  <c r="DH1337" i="3"/>
  <c r="DI1337" i="3"/>
  <c r="DJ1337" i="3" s="1"/>
  <c r="DF1665" i="3"/>
  <c r="DG1665" i="3"/>
  <c r="DJ1665" i="3" s="1"/>
  <c r="DH1665" i="3"/>
  <c r="DI1665" i="3"/>
  <c r="DF1733" i="3"/>
  <c r="DG1733" i="3"/>
  <c r="DJ1733" i="3" s="1"/>
  <c r="DH1733" i="3"/>
  <c r="DI1733" i="3"/>
  <c r="DF1753" i="3"/>
  <c r="DG1753" i="3"/>
  <c r="DJ1753" i="3" s="1"/>
  <c r="DH1753" i="3"/>
  <c r="DI1753" i="3"/>
  <c r="DG1766" i="3"/>
  <c r="DJ1766" i="3" s="1"/>
  <c r="DH1766" i="3"/>
  <c r="DI1766" i="3"/>
  <c r="DF1766" i="3"/>
  <c r="DG1798" i="3"/>
  <c r="DJ1798" i="3" s="1"/>
  <c r="DH1798" i="3"/>
  <c r="DI1798" i="3"/>
  <c r="DF1798" i="3"/>
  <c r="DG1816" i="3"/>
  <c r="DJ1816" i="3" s="1"/>
  <c r="DH1816" i="3"/>
  <c r="DI1816" i="3"/>
  <c r="DF1816" i="3"/>
  <c r="AF33" i="1"/>
  <c r="S51" i="1"/>
  <c r="DV51" i="1"/>
  <c r="EC2064" i="1"/>
  <c r="EC22" i="1" s="1"/>
  <c r="ED51" i="1"/>
  <c r="DK33" i="1"/>
  <c r="P66" i="1"/>
  <c r="GM25" i="1"/>
  <c r="DT2064" i="1"/>
  <c r="DT22" i="1" s="1"/>
  <c r="EU87" i="1"/>
  <c r="P132" i="1"/>
  <c r="EU268" i="1"/>
  <c r="EU2064" i="1" s="1"/>
  <c r="AE177" i="1"/>
  <c r="GM211" i="1"/>
  <c r="CP151" i="1"/>
  <c r="O151" i="1" s="1"/>
  <c r="BB209" i="1"/>
  <c r="F251" i="1"/>
  <c r="AH148" i="1"/>
  <c r="U177" i="1"/>
  <c r="CY156" i="1"/>
  <c r="X156" i="1" s="1"/>
  <c r="CP306" i="1"/>
  <c r="O306" i="1" s="1"/>
  <c r="AC347" i="1"/>
  <c r="CZ101" i="1"/>
  <c r="Y101" i="1" s="1"/>
  <c r="CP227" i="1"/>
  <c r="O227" i="1" s="1"/>
  <c r="AC238" i="1"/>
  <c r="GM310" i="1"/>
  <c r="GN310" i="1" s="1"/>
  <c r="AB228" i="1"/>
  <c r="BD304" i="1"/>
  <c r="F372" i="1"/>
  <c r="BD730" i="1"/>
  <c r="BD2064" i="1" s="1"/>
  <c r="CY236" i="1"/>
  <c r="X236" i="1" s="1"/>
  <c r="BC379" i="1"/>
  <c r="F442" i="1"/>
  <c r="BC730" i="1"/>
  <c r="EV458" i="1"/>
  <c r="P526" i="1"/>
  <c r="EM533" i="1"/>
  <c r="P604" i="1"/>
  <c r="AP533" i="1"/>
  <c r="F594" i="1"/>
  <c r="AB385" i="1"/>
  <c r="FU379" i="1"/>
  <c r="EL426" i="1"/>
  <c r="CR407" i="1"/>
  <c r="Q407" i="1" s="1"/>
  <c r="CP407" i="1" s="1"/>
  <c r="O407" i="1" s="1"/>
  <c r="AB407" i="1"/>
  <c r="AE501" i="1"/>
  <c r="F610" i="1"/>
  <c r="BD533" i="1"/>
  <c r="CI426" i="1"/>
  <c r="BY379" i="1"/>
  <c r="AP426" i="1"/>
  <c r="GM469" i="1"/>
  <c r="GN469" i="1" s="1"/>
  <c r="CP492" i="1"/>
  <c r="O492" i="1" s="1"/>
  <c r="GM492" i="1" s="1"/>
  <c r="GN492" i="1" s="1"/>
  <c r="CP498" i="1"/>
  <c r="O498" i="1" s="1"/>
  <c r="GM498" i="1" s="1"/>
  <c r="GN498" i="1" s="1"/>
  <c r="CP558" i="1"/>
  <c r="O558" i="1" s="1"/>
  <c r="GM558" i="1" s="1"/>
  <c r="GN558" i="1" s="1"/>
  <c r="AB493" i="1"/>
  <c r="AB499" i="1"/>
  <c r="AU617" i="1"/>
  <c r="F719" i="1"/>
  <c r="EH617" i="1"/>
  <c r="P709" i="1"/>
  <c r="AB558" i="1"/>
  <c r="AQ617" i="1"/>
  <c r="F710" i="1"/>
  <c r="EI766" i="1"/>
  <c r="P805" i="1"/>
  <c r="AB490" i="1"/>
  <c r="AG533" i="1"/>
  <c r="T585" i="1"/>
  <c r="CY541" i="1"/>
  <c r="X541" i="1" s="1"/>
  <c r="GM541" i="1" s="1"/>
  <c r="GN541" i="1" s="1"/>
  <c r="GA617" i="1"/>
  <c r="ER700" i="1"/>
  <c r="AB495" i="1"/>
  <c r="AB488" i="1"/>
  <c r="GM535" i="1"/>
  <c r="GM552" i="1"/>
  <c r="GN552" i="1" s="1"/>
  <c r="AE700" i="1"/>
  <c r="AB649" i="1"/>
  <c r="AB834" i="1"/>
  <c r="CR849" i="1"/>
  <c r="Q849" i="1" s="1"/>
  <c r="CP849" i="1" s="1"/>
  <c r="O849" i="1" s="1"/>
  <c r="AB849" i="1"/>
  <c r="AF617" i="1"/>
  <c r="S700" i="1"/>
  <c r="AB627" i="1"/>
  <c r="DV795" i="1"/>
  <c r="AB835" i="1"/>
  <c r="CZ848" i="1"/>
  <c r="Y848" i="1" s="1"/>
  <c r="BC827" i="1"/>
  <c r="F880" i="1"/>
  <c r="F973" i="1"/>
  <c r="BC930" i="1"/>
  <c r="BC1184" i="1"/>
  <c r="EU989" i="1"/>
  <c r="P1044" i="1"/>
  <c r="CJ617" i="1"/>
  <c r="BA700" i="1"/>
  <c r="P982" i="1"/>
  <c r="EV930" i="1"/>
  <c r="EV1184" i="1"/>
  <c r="GM654" i="1"/>
  <c r="GN654" i="1" s="1"/>
  <c r="GM677" i="1"/>
  <c r="GN677" i="1" s="1"/>
  <c r="GM790" i="1"/>
  <c r="GN790" i="1" s="1"/>
  <c r="CR1011" i="1"/>
  <c r="Q1011" i="1" s="1"/>
  <c r="CP1011" i="1" s="1"/>
  <c r="O1011" i="1" s="1"/>
  <c r="AB1011" i="1"/>
  <c r="GM768" i="1"/>
  <c r="AB788" i="1"/>
  <c r="AB939" i="1"/>
  <c r="BD1060" i="1"/>
  <c r="F1124" i="1"/>
  <c r="BD1220" i="1"/>
  <c r="F1270" i="1"/>
  <c r="BD1389" i="1"/>
  <c r="CP938" i="1"/>
  <c r="O938" i="1" s="1"/>
  <c r="F1047" i="1"/>
  <c r="AU989" i="1"/>
  <c r="CY1082" i="1"/>
  <c r="X1082" i="1" s="1"/>
  <c r="W864" i="1"/>
  <c r="GM991" i="1"/>
  <c r="CP1092" i="1"/>
  <c r="O1092" i="1" s="1"/>
  <c r="GM1092" i="1" s="1"/>
  <c r="GN1092" i="1" s="1"/>
  <c r="AO1131" i="1"/>
  <c r="F1158" i="1"/>
  <c r="AO1184" i="1"/>
  <c r="AB1096" i="1"/>
  <c r="CJ1131" i="1"/>
  <c r="BA1154" i="1"/>
  <c r="CZ1143" i="1"/>
  <c r="Y1143" i="1" s="1"/>
  <c r="AL1154" i="1" s="1"/>
  <c r="AB1243" i="1"/>
  <c r="AB1290" i="1"/>
  <c r="AE1306" i="1"/>
  <c r="EA1131" i="1"/>
  <c r="DN1154" i="1"/>
  <c r="CZ1284" i="1"/>
  <c r="Y1284" i="1" s="1"/>
  <c r="AU1277" i="1"/>
  <c r="F1325" i="1"/>
  <c r="AD1131" i="1"/>
  <c r="Q1154" i="1"/>
  <c r="CY1344" i="1"/>
  <c r="X1344" i="1" s="1"/>
  <c r="CZ1344" i="1"/>
  <c r="Y1344" i="1" s="1"/>
  <c r="AL1359" i="1" s="1"/>
  <c r="AF1359" i="1"/>
  <c r="GM1472" i="1"/>
  <c r="AO1470" i="1"/>
  <c r="F1497" i="1"/>
  <c r="EU1580" i="1"/>
  <c r="P1619" i="1"/>
  <c r="AB1303" i="1"/>
  <c r="BD1425" i="1"/>
  <c r="F1463" i="1"/>
  <c r="BD1633" i="1"/>
  <c r="DU1493" i="1"/>
  <c r="CP1473" i="1"/>
  <c r="O1473" i="1" s="1"/>
  <c r="CI1470" i="1"/>
  <c r="AZ1493" i="1"/>
  <c r="EL1525" i="1"/>
  <c r="P1566" i="1"/>
  <c r="EG1669" i="1"/>
  <c r="P1770" i="1"/>
  <c r="EG2034" i="1"/>
  <c r="AF1525" i="1"/>
  <c r="S1548" i="1"/>
  <c r="EH1669" i="1"/>
  <c r="P1775" i="1"/>
  <c r="AH1338" i="1"/>
  <c r="EM1425" i="1"/>
  <c r="P1457" i="1"/>
  <c r="DU1766" i="1"/>
  <c r="CP1672" i="1"/>
  <c r="O1672" i="1" s="1"/>
  <c r="GA1669" i="1"/>
  <c r="ER1766" i="1"/>
  <c r="DL1438" i="1"/>
  <c r="DL54" i="8" s="1"/>
  <c r="CP1475" i="1"/>
  <c r="O1475" i="1" s="1"/>
  <c r="GM1475" i="1" s="1"/>
  <c r="GN1475" i="1" s="1"/>
  <c r="AI1525" i="1"/>
  <c r="V1548" i="1"/>
  <c r="AU1603" i="1"/>
  <c r="CD1580" i="1"/>
  <c r="DW1766" i="1"/>
  <c r="GM1679" i="1"/>
  <c r="GN1679" i="1" s="1"/>
  <c r="CR1693" i="1"/>
  <c r="Q1693" i="1" s="1"/>
  <c r="CP1693" i="1" s="1"/>
  <c r="O1693" i="1" s="1"/>
  <c r="GM1693" i="1" s="1"/>
  <c r="GN1693" i="1" s="1"/>
  <c r="AB1693" i="1"/>
  <c r="CR1707" i="1"/>
  <c r="Q1707" i="1" s="1"/>
  <c r="CP1707" i="1" s="1"/>
  <c r="O1707" i="1" s="1"/>
  <c r="GM1707" i="1" s="1"/>
  <c r="GN1707" i="1" s="1"/>
  <c r="AB1707" i="1"/>
  <c r="CR1713" i="1"/>
  <c r="Q1713" i="1" s="1"/>
  <c r="CP1713" i="1" s="1"/>
  <c r="O1713" i="1" s="1"/>
  <c r="GM1713" i="1" s="1"/>
  <c r="GN1713" i="1" s="1"/>
  <c r="AB1713" i="1"/>
  <c r="FY1425" i="1"/>
  <c r="EP1438" i="1"/>
  <c r="AB1474" i="1"/>
  <c r="CP1480" i="1"/>
  <c r="O1480" i="1" s="1"/>
  <c r="CP1491" i="1"/>
  <c r="O1491" i="1" s="1"/>
  <c r="AU1548" i="1"/>
  <c r="CD1525" i="1"/>
  <c r="CP1541" i="1"/>
  <c r="O1541" i="1" s="1"/>
  <c r="AB1584" i="1"/>
  <c r="GM1835" i="1"/>
  <c r="GN1835" i="1" s="1"/>
  <c r="CG1919" i="1"/>
  <c r="AX2004" i="1"/>
  <c r="CZ1593" i="1"/>
  <c r="Y1593" i="1" s="1"/>
  <c r="DX1669" i="1"/>
  <c r="DK1766" i="1"/>
  <c r="AB1806" i="1"/>
  <c r="CY1862" i="1"/>
  <c r="X1862" i="1" s="1"/>
  <c r="GM1862" i="1" s="1"/>
  <c r="GN1862" i="1" s="1"/>
  <c r="CZ1862" i="1"/>
  <c r="Y1862" i="1" s="1"/>
  <c r="EB1580" i="1"/>
  <c r="DO1603" i="1"/>
  <c r="DM60" i="8" s="1"/>
  <c r="BB1798" i="1"/>
  <c r="F1900" i="1"/>
  <c r="GM1811" i="1"/>
  <c r="GN1811" i="1" s="1"/>
  <c r="CR1838" i="1"/>
  <c r="Q1838" i="1" s="1"/>
  <c r="CP1838" i="1" s="1"/>
  <c r="O1838" i="1" s="1"/>
  <c r="GM1838" i="1" s="1"/>
  <c r="GN1838" i="1" s="1"/>
  <c r="AB1838" i="1"/>
  <c r="CR1844" i="1"/>
  <c r="Q1844" i="1" s="1"/>
  <c r="CP1844" i="1" s="1"/>
  <c r="O1844" i="1" s="1"/>
  <c r="GM1844" i="1" s="1"/>
  <c r="GN1844" i="1" s="1"/>
  <c r="AB1844" i="1"/>
  <c r="GM1861" i="1"/>
  <c r="GN1861" i="1" s="1"/>
  <c r="BC1798" i="1"/>
  <c r="F1903" i="1"/>
  <c r="CZ1584" i="1"/>
  <c r="Y1584" i="1" s="1"/>
  <c r="EV1798" i="1"/>
  <c r="EV2034" i="1"/>
  <c r="P1912" i="1"/>
  <c r="AT1919" i="1"/>
  <c r="F2022" i="1"/>
  <c r="CJ1798" i="1"/>
  <c r="BA1887" i="1"/>
  <c r="CZ1879" i="1"/>
  <c r="Y1879" i="1" s="1"/>
  <c r="GM1879" i="1" s="1"/>
  <c r="GN1879" i="1" s="1"/>
  <c r="S2004" i="1"/>
  <c r="AF1919" i="1"/>
  <c r="GM1854" i="1"/>
  <c r="GN1854" i="1" s="1"/>
  <c r="AE1919" i="1"/>
  <c r="R2004" i="1"/>
  <c r="DX1798" i="1"/>
  <c r="DK1887" i="1"/>
  <c r="CZ1850" i="1"/>
  <c r="Y1850" i="1" s="1"/>
  <c r="GM1850" i="1" s="1"/>
  <c r="GN1850" i="1" s="1"/>
  <c r="DY1798" i="1"/>
  <c r="DL1887" i="1"/>
  <c r="AJ1919" i="1"/>
  <c r="W2004" i="1"/>
  <c r="CP1952" i="1"/>
  <c r="O1952" i="1" s="1"/>
  <c r="GM1952" i="1" s="1"/>
  <c r="GN1952" i="1" s="1"/>
  <c r="AH1798" i="1"/>
  <c r="U1887" i="1"/>
  <c r="AI1919" i="1"/>
  <c r="V2004" i="1"/>
  <c r="GM1938" i="1"/>
  <c r="GN1938" i="1" s="1"/>
  <c r="GM1994" i="1"/>
  <c r="GN1994" i="1" s="1"/>
  <c r="DF139" i="3"/>
  <c r="DI139" i="3"/>
  <c r="DH139" i="3"/>
  <c r="DG139" i="3"/>
  <c r="DJ139" i="3" s="1"/>
  <c r="DG186" i="3"/>
  <c r="DJ186" i="3" s="1"/>
  <c r="DH186" i="3"/>
  <c r="DI186" i="3"/>
  <c r="DF186" i="3"/>
  <c r="DF276" i="3"/>
  <c r="DG276" i="3"/>
  <c r="DH276" i="3"/>
  <c r="DI276" i="3"/>
  <c r="DJ276" i="3" s="1"/>
  <c r="DG266" i="3"/>
  <c r="DJ266" i="3" s="1"/>
  <c r="DH266" i="3"/>
  <c r="DI266" i="3"/>
  <c r="DF266" i="3"/>
  <c r="DF365" i="3"/>
  <c r="DG365" i="3"/>
  <c r="DH365" i="3"/>
  <c r="DI365" i="3"/>
  <c r="DJ365" i="3" s="1"/>
  <c r="DI351" i="3"/>
  <c r="DJ351" i="3" s="1"/>
  <c r="DF351" i="3"/>
  <c r="DG351" i="3"/>
  <c r="DH351" i="3"/>
  <c r="DF385" i="3"/>
  <c r="DG385" i="3"/>
  <c r="DJ385" i="3" s="1"/>
  <c r="DH385" i="3"/>
  <c r="DI385" i="3"/>
  <c r="DF396" i="3"/>
  <c r="DI396" i="3"/>
  <c r="DG396" i="3"/>
  <c r="DJ396" i="3" s="1"/>
  <c r="DH396" i="3"/>
  <c r="DF560" i="3"/>
  <c r="DG560" i="3"/>
  <c r="DJ560" i="3" s="1"/>
  <c r="DH560" i="3"/>
  <c r="DI560" i="3"/>
  <c r="DF584" i="3"/>
  <c r="DI584" i="3"/>
  <c r="DG584" i="3"/>
  <c r="DJ584" i="3" s="1"/>
  <c r="DH584" i="3"/>
  <c r="DF509" i="3"/>
  <c r="DG509" i="3"/>
  <c r="DJ509" i="3" s="1"/>
  <c r="DH509" i="3"/>
  <c r="DI509" i="3"/>
  <c r="DG617" i="3"/>
  <c r="DJ617" i="3" s="1"/>
  <c r="DH617" i="3"/>
  <c r="DI617" i="3"/>
  <c r="DF617" i="3"/>
  <c r="DG672" i="3"/>
  <c r="DJ672" i="3" s="1"/>
  <c r="DH672" i="3"/>
  <c r="DI672" i="3"/>
  <c r="DF672" i="3"/>
  <c r="DF748" i="3"/>
  <c r="DG748" i="3"/>
  <c r="DH748" i="3"/>
  <c r="DI748" i="3"/>
  <c r="DJ748" i="3" s="1"/>
  <c r="DF778" i="3"/>
  <c r="DG778" i="3"/>
  <c r="DH778" i="3"/>
  <c r="DI778" i="3"/>
  <c r="DJ778" i="3" s="1"/>
  <c r="DF739" i="3"/>
  <c r="DG739" i="3"/>
  <c r="DH739" i="3"/>
  <c r="DI739" i="3"/>
  <c r="DJ739" i="3" s="1"/>
  <c r="DF745" i="3"/>
  <c r="DG745" i="3"/>
  <c r="DH745" i="3"/>
  <c r="DI745" i="3"/>
  <c r="DJ745" i="3" s="1"/>
  <c r="DF1287" i="3"/>
  <c r="DG1287" i="3"/>
  <c r="DH1287" i="3"/>
  <c r="DI1287" i="3"/>
  <c r="DJ1287" i="3" s="1"/>
  <c r="DG1316" i="3"/>
  <c r="DJ1316" i="3" s="1"/>
  <c r="DH1316" i="3"/>
  <c r="DI1316" i="3"/>
  <c r="DF1316" i="3"/>
  <c r="DF1681" i="3"/>
  <c r="DG1681" i="3"/>
  <c r="DJ1681" i="3" s="1"/>
  <c r="DH1681" i="3"/>
  <c r="DI1681" i="3"/>
  <c r="DF1699" i="3"/>
  <c r="DG1699" i="3"/>
  <c r="DJ1699" i="3" s="1"/>
  <c r="DH1699" i="3"/>
  <c r="DI1699" i="3"/>
  <c r="DF1756" i="3"/>
  <c r="DG1756" i="3"/>
  <c r="DJ1756" i="3" s="1"/>
  <c r="DH1756" i="3"/>
  <c r="DI1756" i="3"/>
  <c r="DF1790" i="3"/>
  <c r="DG1790" i="3"/>
  <c r="DJ1790" i="3" s="1"/>
  <c r="DH1790" i="3"/>
  <c r="DI1790" i="3"/>
  <c r="DG1785" i="3"/>
  <c r="DJ1785" i="3" s="1"/>
  <c r="DH1785" i="3"/>
  <c r="DI1785" i="3"/>
  <c r="DF1785" i="3"/>
  <c r="CI87" i="1"/>
  <c r="AZ116" i="1"/>
  <c r="FZ51" i="1"/>
  <c r="DU33" i="1"/>
  <c r="DH51" i="1"/>
  <c r="FW51" i="1"/>
  <c r="FX51" i="1"/>
  <c r="EM33" i="1"/>
  <c r="P70" i="1"/>
  <c r="EG87" i="1"/>
  <c r="P120" i="1"/>
  <c r="EG268" i="1"/>
  <c r="F71" i="1"/>
  <c r="BA33" i="1"/>
  <c r="EH87" i="1"/>
  <c r="BB148" i="1"/>
  <c r="F190" i="1"/>
  <c r="BB268" i="1"/>
  <c r="BB2064" i="1" s="1"/>
  <c r="F193" i="1"/>
  <c r="BC148" i="1"/>
  <c r="BC268" i="1"/>
  <c r="P256" i="1"/>
  <c r="EL209" i="1"/>
  <c r="CZ154" i="1"/>
  <c r="Y154" i="1" s="1"/>
  <c r="GM154" i="1" s="1"/>
  <c r="GN154" i="1" s="1"/>
  <c r="GM111" i="1"/>
  <c r="GN111" i="1" s="1"/>
  <c r="BC209" i="1"/>
  <c r="F254" i="1"/>
  <c r="CP228" i="1"/>
  <c r="O228" i="1" s="1"/>
  <c r="GM325" i="1"/>
  <c r="GN325" i="1" s="1"/>
  <c r="AO304" i="1"/>
  <c r="F351" i="1"/>
  <c r="AO730" i="1"/>
  <c r="DU379" i="1"/>
  <c r="CP381" i="1"/>
  <c r="O381" i="1" s="1"/>
  <c r="GM462" i="1"/>
  <c r="GN462" i="1" s="1"/>
  <c r="CR478" i="1"/>
  <c r="Q478" i="1" s="1"/>
  <c r="CP478" i="1" s="1"/>
  <c r="O478" i="1" s="1"/>
  <c r="AB478" i="1"/>
  <c r="F598" i="1"/>
  <c r="BB533" i="1"/>
  <c r="GM460" i="1"/>
  <c r="CR544" i="1"/>
  <c r="Q544" i="1" s="1"/>
  <c r="AB544" i="1"/>
  <c r="F595" i="1"/>
  <c r="AQ533" i="1"/>
  <c r="AB399" i="1"/>
  <c r="CR464" i="1"/>
  <c r="Q464" i="1" s="1"/>
  <c r="CP464" i="1" s="1"/>
  <c r="O464" i="1" s="1"/>
  <c r="AB464" i="1"/>
  <c r="P610" i="1"/>
  <c r="EV533" i="1"/>
  <c r="GM403" i="1"/>
  <c r="GN403" i="1" s="1"/>
  <c r="CP487" i="1"/>
  <c r="O487" i="1" s="1"/>
  <c r="GM487" i="1" s="1"/>
  <c r="GN487" i="1" s="1"/>
  <c r="DU501" i="1"/>
  <c r="EG617" i="1"/>
  <c r="P704" i="1"/>
  <c r="AG458" i="1"/>
  <c r="DJ585" i="1"/>
  <c r="DW533" i="1"/>
  <c r="ET617" i="1"/>
  <c r="P713" i="1"/>
  <c r="DO501" i="1"/>
  <c r="DM28" i="8" s="1"/>
  <c r="S585" i="1"/>
  <c r="AF533" i="1"/>
  <c r="BC617" i="1"/>
  <c r="F716" i="1"/>
  <c r="EU766" i="1"/>
  <c r="P811" i="1"/>
  <c r="EU894" i="1"/>
  <c r="DY533" i="1"/>
  <c r="DL585" i="1"/>
  <c r="CR772" i="1"/>
  <c r="Q772" i="1" s="1"/>
  <c r="AB772" i="1"/>
  <c r="P820" i="1"/>
  <c r="EV766" i="1"/>
  <c r="EV894" i="1"/>
  <c r="AB543" i="1"/>
  <c r="DV617" i="1"/>
  <c r="DI700" i="1"/>
  <c r="AC585" i="1"/>
  <c r="CY555" i="1"/>
  <c r="X555" i="1" s="1"/>
  <c r="GM555" i="1" s="1"/>
  <c r="GN555" i="1" s="1"/>
  <c r="AL700" i="1"/>
  <c r="CP627" i="1"/>
  <c r="O627" i="1" s="1"/>
  <c r="GM627" i="1" s="1"/>
  <c r="GN627" i="1" s="1"/>
  <c r="AB773" i="1"/>
  <c r="CZ849" i="1"/>
  <c r="Y849" i="1" s="1"/>
  <c r="DX617" i="1"/>
  <c r="DK700" i="1"/>
  <c r="CY848" i="1"/>
  <c r="X848" i="1" s="1"/>
  <c r="AI617" i="1"/>
  <c r="V700" i="1"/>
  <c r="AB774" i="1"/>
  <c r="EV827" i="1"/>
  <c r="P889" i="1"/>
  <c r="GA930" i="1"/>
  <c r="ER957" i="1"/>
  <c r="CR1066" i="1"/>
  <c r="Q1066" i="1" s="1"/>
  <c r="CP1066" i="1" s="1"/>
  <c r="O1066" i="1" s="1"/>
  <c r="GM1066" i="1" s="1"/>
  <c r="GN1066" i="1" s="1"/>
  <c r="AB1066" i="1"/>
  <c r="GM657" i="1"/>
  <c r="GN657" i="1" s="1"/>
  <c r="GM694" i="1"/>
  <c r="GN694" i="1" s="1"/>
  <c r="CR1012" i="1"/>
  <c r="Q1012" i="1" s="1"/>
  <c r="CP1012" i="1" s="1"/>
  <c r="O1012" i="1" s="1"/>
  <c r="AB1012" i="1"/>
  <c r="DZ827" i="1"/>
  <c r="DM864" i="1"/>
  <c r="FX957" i="1"/>
  <c r="AB941" i="1"/>
  <c r="EV1220" i="1"/>
  <c r="P1270" i="1"/>
  <c r="EV1389" i="1"/>
  <c r="DM1028" i="1"/>
  <c r="DZ989" i="1"/>
  <c r="P1047" i="1"/>
  <c r="EM989" i="1"/>
  <c r="AB1068" i="1"/>
  <c r="EB827" i="1"/>
  <c r="AH1060" i="1"/>
  <c r="CI1131" i="1"/>
  <c r="AZ1154" i="1"/>
  <c r="AB940" i="1"/>
  <c r="ET1277" i="1"/>
  <c r="P1319" i="1"/>
  <c r="ET1389" i="1"/>
  <c r="GM946" i="1"/>
  <c r="GN946" i="1" s="1"/>
  <c r="V1028" i="1"/>
  <c r="AI989" i="1"/>
  <c r="BC1060" i="1"/>
  <c r="F1115" i="1"/>
  <c r="AU1131" i="1"/>
  <c r="F1173" i="1"/>
  <c r="CP1243" i="1"/>
  <c r="O1243" i="1" s="1"/>
  <c r="F1322" i="1"/>
  <c r="BC1277" i="1"/>
  <c r="DX1131" i="1"/>
  <c r="DK1154" i="1"/>
  <c r="GM1223" i="1"/>
  <c r="FY1220" i="1"/>
  <c r="EP1245" i="1"/>
  <c r="AE1338" i="1"/>
  <c r="R1359" i="1"/>
  <c r="AB1089" i="1"/>
  <c r="AG1131" i="1"/>
  <c r="T1154" i="1"/>
  <c r="BD1338" i="1"/>
  <c r="F1384" i="1"/>
  <c r="DX1220" i="1"/>
  <c r="DK1245" i="1"/>
  <c r="AB1289" i="1"/>
  <c r="DZ1338" i="1"/>
  <c r="AB1434" i="1"/>
  <c r="CR1434" i="1"/>
  <c r="Q1434" i="1" s="1"/>
  <c r="CJ1277" i="1"/>
  <c r="BA1306" i="1"/>
  <c r="AJ1131" i="1"/>
  <c r="W1154" i="1"/>
  <c r="AH1220" i="1"/>
  <c r="U1245" i="1"/>
  <c r="EG1470" i="1"/>
  <c r="P1497" i="1"/>
  <c r="AB1150" i="1"/>
  <c r="EV1425" i="1"/>
  <c r="EV1633" i="1"/>
  <c r="P1463" i="1"/>
  <c r="GM1428" i="1"/>
  <c r="CG1425" i="1"/>
  <c r="AX1438" i="1"/>
  <c r="EI1493" i="1"/>
  <c r="FR1470" i="1"/>
  <c r="FY1493" i="1"/>
  <c r="EM1669" i="1"/>
  <c r="P1785" i="1"/>
  <c r="AF1425" i="1"/>
  <c r="S1438" i="1"/>
  <c r="CD1470" i="1"/>
  <c r="AU1493" i="1"/>
  <c r="CZ1482" i="1"/>
  <c r="Y1482" i="1" s="1"/>
  <c r="CY1482" i="1"/>
  <c r="X1482" i="1" s="1"/>
  <c r="CZ1597" i="1"/>
  <c r="Y1597" i="1" s="1"/>
  <c r="ET1669" i="1"/>
  <c r="P1779" i="1"/>
  <c r="ET2034" i="1"/>
  <c r="AD1548" i="1"/>
  <c r="AB1589" i="1"/>
  <c r="F1776" i="1"/>
  <c r="AQ1669" i="1"/>
  <c r="AQ2034" i="1"/>
  <c r="AH1425" i="1"/>
  <c r="U1438" i="1"/>
  <c r="AB1539" i="1"/>
  <c r="ES1603" i="1"/>
  <c r="DW60" i="8" s="1"/>
  <c r="AB1601" i="1"/>
  <c r="CR1601" i="1"/>
  <c r="Q1601" i="1" s="1"/>
  <c r="CP1601" i="1" s="1"/>
  <c r="O1601" i="1" s="1"/>
  <c r="GM1601" i="1" s="1"/>
  <c r="GN1601" i="1" s="1"/>
  <c r="CR1804" i="1"/>
  <c r="Q1804" i="1" s="1"/>
  <c r="CP1804" i="1" s="1"/>
  <c r="O1804" i="1" s="1"/>
  <c r="GM1804" i="1" s="1"/>
  <c r="GN1804" i="1" s="1"/>
  <c r="AB1804" i="1"/>
  <c r="AQ1338" i="1"/>
  <c r="F1369" i="1"/>
  <c r="GB1425" i="1"/>
  <c r="ES1438" i="1"/>
  <c r="DW54" i="8" s="1"/>
  <c r="CP1481" i="1"/>
  <c r="O1481" i="1" s="1"/>
  <c r="DW1603" i="1"/>
  <c r="CY1589" i="1"/>
  <c r="X1589" i="1" s="1"/>
  <c r="CR1694" i="1"/>
  <c r="Q1694" i="1" s="1"/>
  <c r="CP1694" i="1" s="1"/>
  <c r="O1694" i="1" s="1"/>
  <c r="GM1694" i="1" s="1"/>
  <c r="GN1694" i="1" s="1"/>
  <c r="AB1694" i="1"/>
  <c r="CR1708" i="1"/>
  <c r="Q1708" i="1" s="1"/>
  <c r="CP1708" i="1" s="1"/>
  <c r="O1708" i="1" s="1"/>
  <c r="GM1708" i="1" s="1"/>
  <c r="GN1708" i="1" s="1"/>
  <c r="AB1708" i="1"/>
  <c r="CR1714" i="1"/>
  <c r="Q1714" i="1" s="1"/>
  <c r="CP1714" i="1" s="1"/>
  <c r="O1714" i="1" s="1"/>
  <c r="GM1714" i="1" s="1"/>
  <c r="GN1714" i="1" s="1"/>
  <c r="AB1714" i="1"/>
  <c r="CR1734" i="1"/>
  <c r="Q1734" i="1" s="1"/>
  <c r="CP1734" i="1" s="1"/>
  <c r="O1734" i="1" s="1"/>
  <c r="GM1734" i="1" s="1"/>
  <c r="GN1734" i="1" s="1"/>
  <c r="AB1734" i="1"/>
  <c r="GB1338" i="1"/>
  <c r="ES1359" i="1"/>
  <c r="DW50" i="8" s="1"/>
  <c r="F1457" i="1"/>
  <c r="AU1425" i="1"/>
  <c r="CP1474" i="1"/>
  <c r="O1474" i="1" s="1"/>
  <c r="GM1474" i="1" s="1"/>
  <c r="GN1474" i="1" s="1"/>
  <c r="AB1484" i="1"/>
  <c r="CR1484" i="1"/>
  <c r="Q1484" i="1" s="1"/>
  <c r="CY1672" i="1"/>
  <c r="X1672" i="1" s="1"/>
  <c r="EC1766" i="1" s="1"/>
  <c r="CP1678" i="1"/>
  <c r="O1678" i="1" s="1"/>
  <c r="GM1678" i="1" s="1"/>
  <c r="GN1678" i="1" s="1"/>
  <c r="AT1669" i="1"/>
  <c r="F1784" i="1"/>
  <c r="AT2034" i="1"/>
  <c r="GM1686" i="1"/>
  <c r="GN1686" i="1" s="1"/>
  <c r="F2008" i="1"/>
  <c r="AO1919" i="1"/>
  <c r="AH1669" i="1"/>
  <c r="U1766" i="1"/>
  <c r="EC1887" i="1"/>
  <c r="DW1798" i="1"/>
  <c r="DJ1887" i="1"/>
  <c r="AT1798" i="1"/>
  <c r="F1905" i="1"/>
  <c r="EH1919" i="1"/>
  <c r="P2013" i="1"/>
  <c r="AO1798" i="1"/>
  <c r="F1891" i="1"/>
  <c r="CZ1681" i="1"/>
  <c r="Y1681" i="1" s="1"/>
  <c r="AL1766" i="1" s="1"/>
  <c r="GM1810" i="1"/>
  <c r="GN1810" i="1" s="1"/>
  <c r="AB1819" i="1"/>
  <c r="CG1798" i="1"/>
  <c r="AX1887" i="1"/>
  <c r="F2029" i="1"/>
  <c r="BD1919" i="1"/>
  <c r="GM1700" i="1"/>
  <c r="GN1700" i="1" s="1"/>
  <c r="GM1747" i="1"/>
  <c r="GN1747" i="1" s="1"/>
  <c r="CR1839" i="1"/>
  <c r="Q1839" i="1" s="1"/>
  <c r="CP1839" i="1" s="1"/>
  <c r="O1839" i="1" s="1"/>
  <c r="GM1839" i="1" s="1"/>
  <c r="GN1839" i="1" s="1"/>
  <c r="AB1839" i="1"/>
  <c r="CR1845" i="1"/>
  <c r="Q1845" i="1" s="1"/>
  <c r="CP1845" i="1" s="1"/>
  <c r="O1845" i="1" s="1"/>
  <c r="GM1845" i="1" s="1"/>
  <c r="GN1845" i="1" s="1"/>
  <c r="AB1845" i="1"/>
  <c r="CR1863" i="1"/>
  <c r="Q1863" i="1" s="1"/>
  <c r="CP1863" i="1" s="1"/>
  <c r="O1863" i="1" s="1"/>
  <c r="GM1863" i="1" s="1"/>
  <c r="GN1863" i="1" s="1"/>
  <c r="AB1863" i="1"/>
  <c r="EI1798" i="1"/>
  <c r="P1897" i="1"/>
  <c r="AB1820" i="1"/>
  <c r="GA1798" i="1"/>
  <c r="ER1887" i="1"/>
  <c r="GM1847" i="1"/>
  <c r="GN1847" i="1" s="1"/>
  <c r="GM1877" i="1"/>
  <c r="GN1877" i="1" s="1"/>
  <c r="DZ1798" i="1"/>
  <c r="DM1887" i="1"/>
  <c r="CZ1873" i="1"/>
  <c r="Y1873" i="1" s="1"/>
  <c r="ED1887" i="1" s="1"/>
  <c r="EA1798" i="1"/>
  <c r="DN1887" i="1"/>
  <c r="CJ1919" i="1"/>
  <c r="BA2004" i="1"/>
  <c r="CZ1868" i="1"/>
  <c r="Y1868" i="1" s="1"/>
  <c r="GM1868" i="1" s="1"/>
  <c r="GN1868" i="1" s="1"/>
  <c r="CZ1874" i="1"/>
  <c r="Y1874" i="1" s="1"/>
  <c r="GM1874" i="1" s="1"/>
  <c r="GN1874" i="1" s="1"/>
  <c r="DX2004" i="1"/>
  <c r="GM1967" i="1"/>
  <c r="GN1967" i="1" s="1"/>
  <c r="DG65" i="3"/>
  <c r="DF65" i="3"/>
  <c r="DH65" i="3"/>
  <c r="DI65" i="3"/>
  <c r="DJ65" i="3" s="1"/>
  <c r="DF75" i="3"/>
  <c r="DG75" i="3"/>
  <c r="DH75" i="3"/>
  <c r="DI75" i="3"/>
  <c r="DJ75" i="3" s="1"/>
  <c r="DG100" i="3"/>
  <c r="DJ100" i="3" s="1"/>
  <c r="DF100" i="3"/>
  <c r="DH100" i="3"/>
  <c r="DI100" i="3"/>
  <c r="DF142" i="3"/>
  <c r="DI142" i="3"/>
  <c r="DG142" i="3"/>
  <c r="DJ142" i="3" s="1"/>
  <c r="DH142" i="3"/>
  <c r="DG97" i="3"/>
  <c r="DJ97" i="3" s="1"/>
  <c r="DF97" i="3"/>
  <c r="DH97" i="3"/>
  <c r="DI97" i="3"/>
  <c r="DF135" i="3"/>
  <c r="DG135" i="3"/>
  <c r="DJ135" i="3" s="1"/>
  <c r="DH135" i="3"/>
  <c r="DI135" i="3"/>
  <c r="DG198" i="3"/>
  <c r="DJ198" i="3" s="1"/>
  <c r="DH198" i="3"/>
  <c r="DI198" i="3"/>
  <c r="DF198" i="3"/>
  <c r="DI255" i="3"/>
  <c r="DF255" i="3"/>
  <c r="DG255" i="3"/>
  <c r="DJ255" i="3" s="1"/>
  <c r="DH255" i="3"/>
  <c r="DF279" i="3"/>
  <c r="DG279" i="3"/>
  <c r="DH279" i="3"/>
  <c r="DI279" i="3"/>
  <c r="DJ279" i="3" s="1"/>
  <c r="DF322" i="3"/>
  <c r="DG322" i="3"/>
  <c r="DH322" i="3"/>
  <c r="DI322" i="3"/>
  <c r="DJ322" i="3" s="1"/>
  <c r="DG398" i="3"/>
  <c r="DH398" i="3"/>
  <c r="DF398" i="3"/>
  <c r="DI398" i="3"/>
  <c r="DJ398" i="3" s="1"/>
  <c r="DF459" i="3"/>
  <c r="DG459" i="3"/>
  <c r="DH459" i="3"/>
  <c r="DI459" i="3"/>
  <c r="DJ459" i="3" s="1"/>
  <c r="DF374" i="3"/>
  <c r="DG374" i="3"/>
  <c r="DJ374" i="3" s="1"/>
  <c r="DH374" i="3"/>
  <c r="DI374" i="3"/>
  <c r="DF603" i="3"/>
  <c r="DG603" i="3"/>
  <c r="DH603" i="3"/>
  <c r="DI603" i="3"/>
  <c r="DJ603" i="3" s="1"/>
  <c r="DG625" i="3"/>
  <c r="DJ625" i="3" s="1"/>
  <c r="DH625" i="3"/>
  <c r="DI625" i="3"/>
  <c r="DF625" i="3"/>
  <c r="DG660" i="3"/>
  <c r="DJ660" i="3" s="1"/>
  <c r="DH660" i="3"/>
  <c r="DI660" i="3"/>
  <c r="DF660" i="3"/>
  <c r="DF733" i="3"/>
  <c r="DG733" i="3"/>
  <c r="DJ733" i="3" s="1"/>
  <c r="DH733" i="3"/>
  <c r="DI733" i="3"/>
  <c r="DF1018" i="3"/>
  <c r="DG1018" i="3"/>
  <c r="DH1018" i="3"/>
  <c r="DI1018" i="3"/>
  <c r="DJ1018" i="3" s="1"/>
  <c r="DF1027" i="3"/>
  <c r="DG1027" i="3"/>
  <c r="DH1027" i="3"/>
  <c r="DI1027" i="3"/>
  <c r="DJ1027" i="3" s="1"/>
  <c r="DF1093" i="3"/>
  <c r="DG1093" i="3"/>
  <c r="DH1093" i="3"/>
  <c r="DI1093" i="3"/>
  <c r="DJ1093" i="3" s="1"/>
  <c r="DF1141" i="3"/>
  <c r="DG1141" i="3"/>
  <c r="DH1141" i="3"/>
  <c r="DI1141" i="3"/>
  <c r="DJ1141" i="3" s="1"/>
  <c r="DF993" i="3"/>
  <c r="DG993" i="3"/>
  <c r="DH993" i="3"/>
  <c r="DI993" i="3"/>
  <c r="DJ993" i="3" s="1"/>
  <c r="DF1177" i="3"/>
  <c r="DG1177" i="3"/>
  <c r="DH1177" i="3"/>
  <c r="DI1177" i="3"/>
  <c r="DJ1177" i="3" s="1"/>
  <c r="DF1216" i="3"/>
  <c r="DG1216" i="3"/>
  <c r="DJ1216" i="3" s="1"/>
  <c r="DH1216" i="3"/>
  <c r="DI1216" i="3"/>
  <c r="DF1269" i="3"/>
  <c r="DG1269" i="3"/>
  <c r="DH1269" i="3"/>
  <c r="DI1269" i="3"/>
  <c r="DJ1269" i="3" s="1"/>
  <c r="DF1399" i="3"/>
  <c r="DG1399" i="3"/>
  <c r="DJ1399" i="3" s="1"/>
  <c r="DH1399" i="3"/>
  <c r="DI1399" i="3"/>
  <c r="DF1200" i="3"/>
  <c r="DG1200" i="3"/>
  <c r="DJ1200" i="3" s="1"/>
  <c r="DI1200" i="3"/>
  <c r="DH1200" i="3"/>
  <c r="DH1188" i="3"/>
  <c r="DI1188" i="3"/>
  <c r="DG1188" i="3"/>
  <c r="DJ1188" i="3" s="1"/>
  <c r="DF1188" i="3"/>
  <c r="DG1357" i="3"/>
  <c r="DJ1357" i="3" s="1"/>
  <c r="DH1357" i="3"/>
  <c r="DI1357" i="3"/>
  <c r="DF1357" i="3"/>
  <c r="DF1668" i="3"/>
  <c r="DG1668" i="3"/>
  <c r="DH1668" i="3"/>
  <c r="DI1668" i="3"/>
  <c r="DJ1668" i="3" s="1"/>
  <c r="DG1788" i="3"/>
  <c r="DH1788" i="3"/>
  <c r="DI1788" i="3"/>
  <c r="DJ1788" i="3" s="1"/>
  <c r="DF1788" i="3"/>
  <c r="EV87" i="1"/>
  <c r="P141" i="1"/>
  <c r="EV268" i="1"/>
  <c r="EV2064" i="1" s="1"/>
  <c r="AH33" i="1"/>
  <c r="U51" i="1"/>
  <c r="CP37" i="1"/>
  <c r="O37" i="1" s="1"/>
  <c r="CF51" i="1"/>
  <c r="CH51" i="1"/>
  <c r="AC33" i="1"/>
  <c r="P51" i="1"/>
  <c r="CE51" i="1"/>
  <c r="GM29" i="1"/>
  <c r="GN29" i="1" s="1"/>
  <c r="AO148" i="1"/>
  <c r="F181" i="1"/>
  <c r="AO268" i="1"/>
  <c r="DM33" i="1"/>
  <c r="P73" i="1"/>
  <c r="CY163" i="1"/>
  <c r="X163" i="1" s="1"/>
  <c r="CZ163" i="1"/>
  <c r="Y163" i="1" s="1"/>
  <c r="CP89" i="1"/>
  <c r="O89" i="1" s="1"/>
  <c r="AC116" i="1"/>
  <c r="CP163" i="1"/>
  <c r="O163" i="1" s="1"/>
  <c r="AF177" i="1"/>
  <c r="DV177" i="1"/>
  <c r="AC177" i="1"/>
  <c r="CP307" i="1"/>
  <c r="O307" i="1" s="1"/>
  <c r="DU347" i="1"/>
  <c r="AB309" i="1"/>
  <c r="BB304" i="1"/>
  <c r="F360" i="1"/>
  <c r="BB730" i="1"/>
  <c r="BD379" i="1"/>
  <c r="F451" i="1"/>
  <c r="AB224" i="1"/>
  <c r="GM315" i="1"/>
  <c r="GN315" i="1" s="1"/>
  <c r="EV304" i="1"/>
  <c r="P372" i="1"/>
  <c r="EV730" i="1"/>
  <c r="AB308" i="1"/>
  <c r="CZ381" i="1"/>
  <c r="Y381" i="1" s="1"/>
  <c r="BZ379" i="1"/>
  <c r="AQ426" i="1"/>
  <c r="AT533" i="1"/>
  <c r="F603" i="1"/>
  <c r="GM465" i="1"/>
  <c r="GN465" i="1" s="1"/>
  <c r="AB479" i="1"/>
  <c r="EG379" i="1"/>
  <c r="P430" i="1"/>
  <c r="P594" i="1"/>
  <c r="EH533" i="1"/>
  <c r="F601" i="1"/>
  <c r="BC533" i="1"/>
  <c r="DN426" i="1"/>
  <c r="EA379" i="1"/>
  <c r="CP619" i="1"/>
  <c r="O619" i="1" s="1"/>
  <c r="AC700" i="1"/>
  <c r="GM408" i="1"/>
  <c r="GN408" i="1" s="1"/>
  <c r="CP488" i="1"/>
  <c r="O488" i="1" s="1"/>
  <c r="GM488" i="1" s="1"/>
  <c r="GN488" i="1" s="1"/>
  <c r="CP494" i="1"/>
  <c r="O494" i="1" s="1"/>
  <c r="GM494" i="1" s="1"/>
  <c r="GN494" i="1" s="1"/>
  <c r="BC458" i="1"/>
  <c r="F517" i="1"/>
  <c r="CP546" i="1"/>
  <c r="O546" i="1" s="1"/>
  <c r="GM546" i="1" s="1"/>
  <c r="GN546" i="1" s="1"/>
  <c r="CP560" i="1"/>
  <c r="O560" i="1" s="1"/>
  <c r="GM560" i="1" s="1"/>
  <c r="GN560" i="1" s="1"/>
  <c r="AJ533" i="1"/>
  <c r="W585" i="1"/>
  <c r="AB492" i="1"/>
  <c r="AB498" i="1"/>
  <c r="FY617" i="1"/>
  <c r="EP700" i="1"/>
  <c r="AB497" i="1"/>
  <c r="CJ533" i="1"/>
  <c r="BA585" i="1"/>
  <c r="EI617" i="1"/>
  <c r="P710" i="1"/>
  <c r="EB533" i="1"/>
  <c r="DO585" i="1"/>
  <c r="AB546" i="1"/>
  <c r="CP620" i="1"/>
  <c r="O620" i="1" s="1"/>
  <c r="AI533" i="1"/>
  <c r="V585" i="1"/>
  <c r="GM548" i="1"/>
  <c r="GN548" i="1" s="1"/>
  <c r="AK700" i="1"/>
  <c r="GM623" i="1"/>
  <c r="GN623" i="1" s="1"/>
  <c r="GM644" i="1"/>
  <c r="GN644" i="1" s="1"/>
  <c r="AB789" i="1"/>
  <c r="ET827" i="1"/>
  <c r="P877" i="1"/>
  <c r="ET894" i="1"/>
  <c r="CY622" i="1"/>
  <c r="X622" i="1" s="1"/>
  <c r="EC700" i="1" s="1"/>
  <c r="DY617" i="1"/>
  <c r="DL700" i="1"/>
  <c r="CP769" i="1"/>
  <c r="O769" i="1" s="1"/>
  <c r="EU827" i="1"/>
  <c r="P880" i="1"/>
  <c r="EU930" i="1"/>
  <c r="P973" i="1"/>
  <c r="EU1184" i="1"/>
  <c r="AB787" i="1"/>
  <c r="GM660" i="1"/>
  <c r="GN660" i="1" s="1"/>
  <c r="DM795" i="1"/>
  <c r="ES864" i="1"/>
  <c r="DW34" i="8" s="1"/>
  <c r="BA957" i="1"/>
  <c r="CJ930" i="1"/>
  <c r="T1028" i="1"/>
  <c r="AG989" i="1"/>
  <c r="EA827" i="1"/>
  <c r="DN864" i="1"/>
  <c r="GA1131" i="1"/>
  <c r="ER1154" i="1"/>
  <c r="DH864" i="1"/>
  <c r="CP992" i="1"/>
  <c r="O992" i="1" s="1"/>
  <c r="AB1069" i="1"/>
  <c r="GM932" i="1"/>
  <c r="CP1088" i="1"/>
  <c r="O1088" i="1" s="1"/>
  <c r="GM1088" i="1" s="1"/>
  <c r="GN1088" i="1" s="1"/>
  <c r="CP1094" i="1"/>
  <c r="O1094" i="1" s="1"/>
  <c r="GM1094" i="1" s="1"/>
  <c r="GN1094" i="1" s="1"/>
  <c r="P1158" i="1"/>
  <c r="EG1131" i="1"/>
  <c r="EG1184" i="1"/>
  <c r="EU1277" i="1"/>
  <c r="P1322" i="1"/>
  <c r="ED1154" i="1"/>
  <c r="AC1306" i="1"/>
  <c r="DU1359" i="1"/>
  <c r="DY1131" i="1"/>
  <c r="DL1154" i="1"/>
  <c r="ET926" i="1"/>
  <c r="P1197" i="1"/>
  <c r="AJ1277" i="1"/>
  <c r="AB1348" i="1"/>
  <c r="EL1338" i="1"/>
  <c r="EL1389" i="1"/>
  <c r="P1377" i="1"/>
  <c r="AB1088" i="1"/>
  <c r="AH1131" i="1"/>
  <c r="U1154" i="1"/>
  <c r="AB1435" i="1"/>
  <c r="CR1435" i="1"/>
  <c r="Q1435" i="1" s="1"/>
  <c r="CP1435" i="1" s="1"/>
  <c r="O1435" i="1" s="1"/>
  <c r="GM1133" i="1"/>
  <c r="AB1154" i="1"/>
  <c r="AB1227" i="1"/>
  <c r="P1325" i="1"/>
  <c r="AT1277" i="1"/>
  <c r="F1324" i="1"/>
  <c r="DU1154" i="1"/>
  <c r="DZ1220" i="1"/>
  <c r="DM1245" i="1"/>
  <c r="T1306" i="1"/>
  <c r="AB1347" i="1"/>
  <c r="AB1091" i="1"/>
  <c r="AH1277" i="1"/>
  <c r="U1306" i="1"/>
  <c r="GA1338" i="1"/>
  <c r="ER1359" i="1"/>
  <c r="EA1425" i="1"/>
  <c r="DN1438" i="1"/>
  <c r="CP1482" i="1"/>
  <c r="O1482" i="1" s="1"/>
  <c r="EH1470" i="1"/>
  <c r="P1502" i="1"/>
  <c r="GM1476" i="1"/>
  <c r="GN1476" i="1" s="1"/>
  <c r="AB1486" i="1"/>
  <c r="CR1486" i="1"/>
  <c r="Q1486" i="1" s="1"/>
  <c r="CP1486" i="1" s="1"/>
  <c r="O1486" i="1" s="1"/>
  <c r="DZ1525" i="1"/>
  <c r="DM1548" i="1"/>
  <c r="AB1540" i="1"/>
  <c r="AB1599" i="1"/>
  <c r="CR1599" i="1"/>
  <c r="Q1599" i="1" s="1"/>
  <c r="FY1669" i="1"/>
  <c r="EP1766" i="1"/>
  <c r="FV1470" i="1"/>
  <c r="EM1493" i="1"/>
  <c r="AB1489" i="1"/>
  <c r="DU1548" i="1"/>
  <c r="CP1531" i="1"/>
  <c r="O1531" i="1" s="1"/>
  <c r="GM1531" i="1" s="1"/>
  <c r="GN1531" i="1" s="1"/>
  <c r="CP1589" i="1"/>
  <c r="O1589" i="1" s="1"/>
  <c r="AB1681" i="1"/>
  <c r="CR1681" i="1"/>
  <c r="Q1681" i="1" s="1"/>
  <c r="CP1681" i="1" s="1"/>
  <c r="O1681" i="1" s="1"/>
  <c r="GM1681" i="1" s="1"/>
  <c r="GN1681" i="1" s="1"/>
  <c r="F1782" i="1"/>
  <c r="BC1669" i="1"/>
  <c r="BC2034" i="1"/>
  <c r="CP1478" i="1"/>
  <c r="O1478" i="1" s="1"/>
  <c r="CP1539" i="1"/>
  <c r="O1539" i="1" s="1"/>
  <c r="AB1682" i="1"/>
  <c r="CR1682" i="1"/>
  <c r="Q1682" i="1" s="1"/>
  <c r="DV1766" i="1" s="1"/>
  <c r="DZ1470" i="1"/>
  <c r="DM1493" i="1"/>
  <c r="CY1530" i="1"/>
  <c r="X1530" i="1" s="1"/>
  <c r="CZ1530" i="1"/>
  <c r="Y1530" i="1" s="1"/>
  <c r="FR1580" i="1"/>
  <c r="EI1603" i="1"/>
  <c r="FY1603" i="1"/>
  <c r="GA1603" i="1"/>
  <c r="GM1673" i="1"/>
  <c r="GN1673" i="1" s="1"/>
  <c r="CR1709" i="1"/>
  <c r="Q1709" i="1" s="1"/>
  <c r="CP1709" i="1" s="1"/>
  <c r="O1709" i="1" s="1"/>
  <c r="GM1709" i="1" s="1"/>
  <c r="GN1709" i="1" s="1"/>
  <c r="AB1709" i="1"/>
  <c r="CR1715" i="1"/>
  <c r="Q1715" i="1" s="1"/>
  <c r="CP1715" i="1" s="1"/>
  <c r="O1715" i="1" s="1"/>
  <c r="GM1715" i="1" s="1"/>
  <c r="GN1715" i="1" s="1"/>
  <c r="AB1715" i="1"/>
  <c r="CR1735" i="1"/>
  <c r="Q1735" i="1" s="1"/>
  <c r="CP1735" i="1" s="1"/>
  <c r="O1735" i="1" s="1"/>
  <c r="GM1735" i="1" s="1"/>
  <c r="GN1735" i="1" s="1"/>
  <c r="AB1735" i="1"/>
  <c r="CP1348" i="1"/>
  <c r="O1348" i="1" s="1"/>
  <c r="AQ1493" i="1"/>
  <c r="BZ1470" i="1"/>
  <c r="CG1493" i="1"/>
  <c r="EL1669" i="1"/>
  <c r="P1784" i="1"/>
  <c r="EL2034" i="1"/>
  <c r="EA1669" i="1"/>
  <c r="DN1766" i="1"/>
  <c r="GM1733" i="1"/>
  <c r="GN1733" i="1" s="1"/>
  <c r="DV1887" i="1"/>
  <c r="GM1808" i="1"/>
  <c r="GN1808" i="1" s="1"/>
  <c r="CP1836" i="1"/>
  <c r="O1836" i="1" s="1"/>
  <c r="GM1836" i="1" s="1"/>
  <c r="GN1836" i="1" s="1"/>
  <c r="AC1887" i="1"/>
  <c r="P2017" i="1"/>
  <c r="ET1919" i="1"/>
  <c r="AU1798" i="1"/>
  <c r="F1906" i="1"/>
  <c r="F2014" i="1"/>
  <c r="AQ1919" i="1"/>
  <c r="GM1702" i="1"/>
  <c r="GN1702" i="1" s="1"/>
  <c r="GM1726" i="1"/>
  <c r="GN1726" i="1" s="1"/>
  <c r="CR1840" i="1"/>
  <c r="Q1840" i="1" s="1"/>
  <c r="CP1840" i="1" s="1"/>
  <c r="O1840" i="1" s="1"/>
  <c r="GM1840" i="1" s="1"/>
  <c r="GN1840" i="1" s="1"/>
  <c r="AB1840" i="1"/>
  <c r="GM1857" i="1"/>
  <c r="GN1857" i="1" s="1"/>
  <c r="CR1864" i="1"/>
  <c r="Q1864" i="1" s="1"/>
  <c r="CP1864" i="1" s="1"/>
  <c r="O1864" i="1" s="1"/>
  <c r="GM1864" i="1" s="1"/>
  <c r="GN1864" i="1" s="1"/>
  <c r="AB1864" i="1"/>
  <c r="GM1883" i="1"/>
  <c r="GN1883" i="1" s="1"/>
  <c r="EU1798" i="1"/>
  <c r="P1903" i="1"/>
  <c r="CP1973" i="1"/>
  <c r="O1973" i="1" s="1"/>
  <c r="GM1973" i="1" s="1"/>
  <c r="GN1973" i="1" s="1"/>
  <c r="DZ1580" i="1"/>
  <c r="DM1603" i="1"/>
  <c r="AC2004" i="1"/>
  <c r="CP1921" i="1"/>
  <c r="O1921" i="1" s="1"/>
  <c r="GM1866" i="1"/>
  <c r="GN1866" i="1" s="1"/>
  <c r="DL2004" i="1"/>
  <c r="DY1919" i="1"/>
  <c r="GM1978" i="1"/>
  <c r="GN1978" i="1" s="1"/>
  <c r="GM1997" i="1"/>
  <c r="GN1997" i="1" s="1"/>
  <c r="EB1798" i="1"/>
  <c r="DO1887" i="1"/>
  <c r="AB1975" i="1"/>
  <c r="ED2004" i="1"/>
  <c r="EH2034" i="1" l="1"/>
  <c r="P1118" i="1"/>
  <c r="P1263" i="1"/>
  <c r="AZ2004" i="1"/>
  <c r="P125" i="1"/>
  <c r="AX1060" i="1"/>
  <c r="AZ585" i="1"/>
  <c r="EP1154" i="1"/>
  <c r="FY1131" i="1"/>
  <c r="P719" i="1"/>
  <c r="P2022" i="1"/>
  <c r="AB585" i="1"/>
  <c r="AB533" i="1" s="1"/>
  <c r="P596" i="1"/>
  <c r="DI16" i="8"/>
  <c r="P1896" i="1"/>
  <c r="F1448" i="1"/>
  <c r="AZ1887" i="1"/>
  <c r="AZ1798" i="1" s="1"/>
  <c r="EH1798" i="1"/>
  <c r="AP2034" i="1"/>
  <c r="AP1665" i="1" s="1"/>
  <c r="F1164" i="1"/>
  <c r="AQ1131" i="1"/>
  <c r="GM1225" i="1"/>
  <c r="GN1225" i="1" s="1"/>
  <c r="AU1919" i="1"/>
  <c r="F883" i="1"/>
  <c r="EM2034" i="1"/>
  <c r="EM1665" i="1" s="1"/>
  <c r="AX1028" i="1"/>
  <c r="P1906" i="1"/>
  <c r="P519" i="1"/>
  <c r="AU2034" i="1"/>
  <c r="F2053" i="1" s="1"/>
  <c r="AP1425" i="1"/>
  <c r="AP1389" i="1"/>
  <c r="GM1585" i="1"/>
  <c r="GN1585" i="1" s="1"/>
  <c r="GM936" i="1"/>
  <c r="GN936" i="1" s="1"/>
  <c r="AG87" i="1"/>
  <c r="DJ1548" i="1"/>
  <c r="AZ1548" i="1"/>
  <c r="AZ1525" i="1" s="1"/>
  <c r="EA1338" i="1"/>
  <c r="GM1229" i="1"/>
  <c r="GN1229" i="1" s="1"/>
  <c r="CJ989" i="1"/>
  <c r="DJ957" i="1"/>
  <c r="AT1184" i="1"/>
  <c r="AT926" i="1" s="1"/>
  <c r="GM1348" i="1"/>
  <c r="GN1348" i="1" s="1"/>
  <c r="AX501" i="1"/>
  <c r="AJ1425" i="1"/>
  <c r="DH795" i="1"/>
  <c r="P798" i="1" s="1"/>
  <c r="FZ1245" i="1"/>
  <c r="GM1591" i="1"/>
  <c r="GN1591" i="1" s="1"/>
  <c r="AD1338" i="1"/>
  <c r="F365" i="1"/>
  <c r="EA1277" i="1"/>
  <c r="DY1277" i="1"/>
  <c r="GM1295" i="1"/>
  <c r="GN1295" i="1" s="1"/>
  <c r="AH930" i="1"/>
  <c r="GB930" i="1"/>
  <c r="AJ1470" i="1"/>
  <c r="AF989" i="1"/>
  <c r="GM231" i="1"/>
  <c r="GN231" i="1" s="1"/>
  <c r="FY766" i="1"/>
  <c r="GM1584" i="1"/>
  <c r="GN1584" i="1" s="1"/>
  <c r="P1369" i="1"/>
  <c r="EP766" i="1"/>
  <c r="GA766" i="1"/>
  <c r="EI1338" i="1"/>
  <c r="Q1306" i="1"/>
  <c r="V501" i="1"/>
  <c r="FX426" i="1"/>
  <c r="FX379" i="1" s="1"/>
  <c r="EA1580" i="1"/>
  <c r="GM1290" i="1"/>
  <c r="GN1290" i="1" s="1"/>
  <c r="CF795" i="1"/>
  <c r="CF766" i="1" s="1"/>
  <c r="CH1438" i="1"/>
  <c r="DY1580" i="1"/>
  <c r="P967" i="1"/>
  <c r="ES1099" i="1"/>
  <c r="DW42" i="8" s="1"/>
  <c r="DN1493" i="1"/>
  <c r="CX56" i="8" s="1"/>
  <c r="AL957" i="1"/>
  <c r="AC1425" i="1"/>
  <c r="GM1485" i="1"/>
  <c r="GN1485" i="1" s="1"/>
  <c r="DL1548" i="1"/>
  <c r="DL58" i="8" s="1"/>
  <c r="DL1245" i="1"/>
  <c r="DL46" i="8" s="1"/>
  <c r="BA1359" i="1"/>
  <c r="GM463" i="1"/>
  <c r="GN463" i="1" s="1"/>
  <c r="CF1438" i="1"/>
  <c r="F1566" i="1"/>
  <c r="DR24" i="8"/>
  <c r="GM934" i="1"/>
  <c r="GN934" i="1" s="1"/>
  <c r="ER501" i="1"/>
  <c r="DK28" i="8" s="1"/>
  <c r="DK1548" i="1"/>
  <c r="CZ58" i="8" s="1"/>
  <c r="AH1525" i="1"/>
  <c r="AJ1220" i="1"/>
  <c r="P365" i="1"/>
  <c r="AG1525" i="1"/>
  <c r="AP268" i="1"/>
  <c r="AP83" i="1" s="1"/>
  <c r="V1438" i="1"/>
  <c r="BA1245" i="1"/>
  <c r="EI1425" i="1"/>
  <c r="CG930" i="1"/>
  <c r="P975" i="1"/>
  <c r="AT1633" i="1"/>
  <c r="F1651" i="1" s="1"/>
  <c r="EI930" i="1"/>
  <c r="P1448" i="1"/>
  <c r="GM1068" i="1"/>
  <c r="GN1068" i="1" s="1"/>
  <c r="GM1595" i="1"/>
  <c r="GN1595" i="1" s="1"/>
  <c r="GM1304" i="1"/>
  <c r="GN1304" i="1" s="1"/>
  <c r="GM832" i="1"/>
  <c r="GN832" i="1" s="1"/>
  <c r="GM1233" i="1"/>
  <c r="GN1233" i="1" s="1"/>
  <c r="GM1224" i="1"/>
  <c r="GN1224" i="1" s="1"/>
  <c r="CG209" i="1"/>
  <c r="DW827" i="1"/>
  <c r="FW795" i="1"/>
  <c r="GM218" i="1"/>
  <c r="GN218" i="1" s="1"/>
  <c r="DU766" i="1"/>
  <c r="DY766" i="1"/>
  <c r="FZ795" i="1"/>
  <c r="FX1245" i="1"/>
  <c r="FX1220" i="1" s="1"/>
  <c r="FW1245" i="1"/>
  <c r="GM1282" i="1"/>
  <c r="GN1282" i="1" s="1"/>
  <c r="GM470" i="1"/>
  <c r="GN470" i="1" s="1"/>
  <c r="GM1234" i="1"/>
  <c r="GN1234" i="1" s="1"/>
  <c r="ED1438" i="1"/>
  <c r="ED1425" i="1" s="1"/>
  <c r="GM1294" i="1"/>
  <c r="GN1294" i="1" s="1"/>
  <c r="EC1603" i="1"/>
  <c r="EC1580" i="1" s="1"/>
  <c r="GM1243" i="1"/>
  <c r="GN1243" i="1" s="1"/>
  <c r="AH209" i="1"/>
  <c r="F1377" i="1"/>
  <c r="DL1493" i="1"/>
  <c r="DL56" i="8" s="1"/>
  <c r="GM175" i="1"/>
  <c r="GN175" i="1" s="1"/>
  <c r="GM1293" i="1"/>
  <c r="GN1293" i="1" s="1"/>
  <c r="GM1435" i="1"/>
  <c r="GN1435" i="1" s="1"/>
  <c r="DU1425" i="1"/>
  <c r="AU894" i="1"/>
  <c r="AU762" i="1" s="1"/>
  <c r="AT1389" i="1"/>
  <c r="F1407" i="1" s="1"/>
  <c r="GM784" i="1"/>
  <c r="GN784" i="1" s="1"/>
  <c r="BA1438" i="1"/>
  <c r="T1245" i="1"/>
  <c r="F1266" i="1" s="1"/>
  <c r="AJ379" i="1"/>
  <c r="GM1480" i="1"/>
  <c r="GN1480" i="1" s="1"/>
  <c r="ES501" i="1"/>
  <c r="DW28" i="8" s="1"/>
  <c r="ER1438" i="1"/>
  <c r="DK54" i="8" s="1"/>
  <c r="CI1277" i="1"/>
  <c r="AX1245" i="1"/>
  <c r="AX1220" i="1" s="1"/>
  <c r="GM165" i="1"/>
  <c r="GN165" i="1" s="1"/>
  <c r="GM410" i="1"/>
  <c r="GN410" i="1" s="1"/>
  <c r="DZ930" i="1"/>
  <c r="ES1493" i="1"/>
  <c r="DW56" i="8" s="1"/>
  <c r="GM387" i="1"/>
  <c r="GN387" i="1" s="1"/>
  <c r="AD1603" i="1"/>
  <c r="AD1580" i="1" s="1"/>
  <c r="GM1546" i="1"/>
  <c r="GN1546" i="1" s="1"/>
  <c r="AX347" i="1"/>
  <c r="GM1235" i="1"/>
  <c r="GN1235" i="1" s="1"/>
  <c r="GM1074" i="1"/>
  <c r="GN1074" i="1" s="1"/>
  <c r="GM1228" i="1"/>
  <c r="GN1228" i="1" s="1"/>
  <c r="GM1596" i="1"/>
  <c r="GN1596" i="1" s="1"/>
  <c r="ED1548" i="1"/>
  <c r="W1603" i="1"/>
  <c r="W1580" i="1" s="1"/>
  <c r="CE957" i="1"/>
  <c r="CE930" i="1" s="1"/>
  <c r="V1359" i="1"/>
  <c r="GM1303" i="1"/>
  <c r="GN1303" i="1" s="1"/>
  <c r="AG766" i="1"/>
  <c r="ES795" i="1"/>
  <c r="DW32" i="8" s="1"/>
  <c r="AQ989" i="1"/>
  <c r="AC930" i="1"/>
  <c r="AH379" i="1"/>
  <c r="AK1603" i="1"/>
  <c r="AK1580" i="1" s="1"/>
  <c r="F445" i="1"/>
  <c r="AB1603" i="1"/>
  <c r="AB1580" i="1" s="1"/>
  <c r="AG1338" i="1"/>
  <c r="GM1597" i="1"/>
  <c r="GN1597" i="1" s="1"/>
  <c r="P957" i="1"/>
  <c r="F960" i="1" s="1"/>
  <c r="F356" i="1"/>
  <c r="EA930" i="1"/>
  <c r="EA1525" i="1"/>
  <c r="DO957" i="1"/>
  <c r="DM38" i="8" s="1"/>
  <c r="GM1594" i="1"/>
  <c r="GN1594" i="1" s="1"/>
  <c r="CH957" i="1"/>
  <c r="CH930" i="1" s="1"/>
  <c r="AP730" i="1"/>
  <c r="U1603" i="1"/>
  <c r="U1633" i="1" s="1"/>
  <c r="DM1306" i="1"/>
  <c r="CI1425" i="1"/>
  <c r="GM1589" i="1"/>
  <c r="GN1589" i="1" s="1"/>
  <c r="R1028" i="1"/>
  <c r="GM1541" i="1"/>
  <c r="GN1541" i="1" s="1"/>
  <c r="AL1548" i="1"/>
  <c r="AL1525" i="1" s="1"/>
  <c r="GM1478" i="1"/>
  <c r="GN1478" i="1" s="1"/>
  <c r="AD1099" i="1"/>
  <c r="Q1099" i="1" s="1"/>
  <c r="GM321" i="1"/>
  <c r="GN321" i="1" s="1"/>
  <c r="AQ1633" i="1"/>
  <c r="F1643" i="1" s="1"/>
  <c r="GM1486" i="1"/>
  <c r="GN1486" i="1" s="1"/>
  <c r="GM1536" i="1"/>
  <c r="GN1536" i="1" s="1"/>
  <c r="GM1232" i="1"/>
  <c r="GN1232" i="1" s="1"/>
  <c r="GM320" i="1"/>
  <c r="GN320" i="1" s="1"/>
  <c r="GM1431" i="1"/>
  <c r="GN1431" i="1" s="1"/>
  <c r="GM1349" i="1"/>
  <c r="GN1349" i="1" s="1"/>
  <c r="GM1355" i="1"/>
  <c r="GN1355" i="1" s="1"/>
  <c r="GM1345" i="1"/>
  <c r="GN1345" i="1" s="1"/>
  <c r="DS50" i="8"/>
  <c r="GM322" i="1"/>
  <c r="GN322" i="1" s="1"/>
  <c r="GM1072" i="1"/>
  <c r="GN1072" i="1" s="1"/>
  <c r="GM232" i="1"/>
  <c r="GN232" i="1" s="1"/>
  <c r="GM1534" i="1"/>
  <c r="GN1534" i="1" s="1"/>
  <c r="DM1438" i="1"/>
  <c r="ET54" i="8" s="1"/>
  <c r="GM401" i="1"/>
  <c r="GN401" i="1" s="1"/>
  <c r="GM395" i="1"/>
  <c r="GN395" i="1" s="1"/>
  <c r="DK1438" i="1"/>
  <c r="CZ54" i="8" s="1"/>
  <c r="EM1184" i="1"/>
  <c r="P1203" i="1" s="1"/>
  <c r="GM406" i="1"/>
  <c r="GN406" i="1" s="1"/>
  <c r="GM785" i="1"/>
  <c r="GN785" i="1" s="1"/>
  <c r="GM1007" i="1"/>
  <c r="GN1007" i="1" s="1"/>
  <c r="EB1425" i="1"/>
  <c r="P1109" i="1"/>
  <c r="AG209" i="1"/>
  <c r="EM304" i="1"/>
  <c r="EC1099" i="1"/>
  <c r="DP1099" i="1" s="1"/>
  <c r="DT24" i="8"/>
  <c r="GM853" i="1"/>
  <c r="GN853" i="1" s="1"/>
  <c r="GM839" i="1"/>
  <c r="GN839" i="1" s="1"/>
  <c r="ED347" i="1"/>
  <c r="ED304" i="1" s="1"/>
  <c r="AL1306" i="1"/>
  <c r="GM1430" i="1"/>
  <c r="GN1430" i="1" s="1"/>
  <c r="GM1342" i="1"/>
  <c r="GN1342" i="1" s="1"/>
  <c r="GM1533" i="1"/>
  <c r="GN1533" i="1" s="1"/>
  <c r="GM1238" i="1"/>
  <c r="GN1238" i="1" s="1"/>
  <c r="GM1281" i="1"/>
  <c r="GN1281" i="1" s="1"/>
  <c r="EI1060" i="1"/>
  <c r="FW864" i="1"/>
  <c r="FW827" i="1" s="1"/>
  <c r="GM467" i="1"/>
  <c r="GN467" i="1" s="1"/>
  <c r="FZ864" i="1"/>
  <c r="FZ827" i="1" s="1"/>
  <c r="AF766" i="1"/>
  <c r="EI1389" i="1"/>
  <c r="P1399" i="1" s="1"/>
  <c r="DJ1028" i="1"/>
  <c r="DJ989" i="1" s="1"/>
  <c r="FX864" i="1"/>
  <c r="EO864" i="1" s="1"/>
  <c r="AH458" i="1"/>
  <c r="P1316" i="1"/>
  <c r="P1255" i="1"/>
  <c r="GM856" i="1"/>
  <c r="GN856" i="1" s="1"/>
  <c r="GM106" i="1"/>
  <c r="GN106" i="1" s="1"/>
  <c r="U347" i="1"/>
  <c r="F369" i="1" s="1"/>
  <c r="EI1220" i="1"/>
  <c r="AL1245" i="1"/>
  <c r="AL1220" i="1" s="1"/>
  <c r="AU1184" i="1"/>
  <c r="AU926" i="1" s="1"/>
  <c r="EP347" i="1"/>
  <c r="EP304" i="1" s="1"/>
  <c r="DW1425" i="1"/>
  <c r="P356" i="1"/>
  <c r="GM1540" i="1"/>
  <c r="GN1540" i="1" s="1"/>
  <c r="DN1099" i="1"/>
  <c r="CX42" i="8" s="1"/>
  <c r="DV1277" i="1"/>
  <c r="GM330" i="1"/>
  <c r="GN330" i="1" s="1"/>
  <c r="GM1003" i="1"/>
  <c r="GN1003" i="1" s="1"/>
  <c r="GM1296" i="1"/>
  <c r="GN1296" i="1" s="1"/>
  <c r="GM860" i="1"/>
  <c r="GN860" i="1" s="1"/>
  <c r="FW957" i="1"/>
  <c r="FW930" i="1" s="1"/>
  <c r="ED1306" i="1"/>
  <c r="AU930" i="1"/>
  <c r="AX864" i="1"/>
  <c r="AI1220" i="1"/>
  <c r="DO426" i="1"/>
  <c r="DM26" i="8" s="1"/>
  <c r="EH304" i="1"/>
  <c r="DJ16" i="8"/>
  <c r="GM836" i="1"/>
  <c r="GN836" i="1" s="1"/>
  <c r="W1028" i="1"/>
  <c r="W989" i="1" s="1"/>
  <c r="DU930" i="1"/>
  <c r="P126" i="1"/>
  <c r="ED1493" i="1"/>
  <c r="DQ1493" i="1" s="1"/>
  <c r="GM1490" i="1"/>
  <c r="GN1490" i="1" s="1"/>
  <c r="AH989" i="1"/>
  <c r="GM309" i="1"/>
  <c r="GN309" i="1" s="1"/>
  <c r="DM1425" i="1"/>
  <c r="CJ1525" i="1"/>
  <c r="CH864" i="1"/>
  <c r="CH827" i="1" s="1"/>
  <c r="DH957" i="1"/>
  <c r="DC38" i="8" s="1"/>
  <c r="EI1184" i="1"/>
  <c r="EI926" i="1" s="1"/>
  <c r="S426" i="1"/>
  <c r="S379" i="1" s="1"/>
  <c r="EM930" i="1"/>
  <c r="P1038" i="1"/>
  <c r="S1245" i="1"/>
  <c r="S1220" i="1" s="1"/>
  <c r="AI1277" i="1"/>
  <c r="CJ1060" i="1"/>
  <c r="AT730" i="1"/>
  <c r="AT300" i="1" s="1"/>
  <c r="GM308" i="1"/>
  <c r="GN308" i="1" s="1"/>
  <c r="GM164" i="1"/>
  <c r="GN164" i="1" s="1"/>
  <c r="DI24" i="8"/>
  <c r="DJ40" i="8"/>
  <c r="GM941" i="1"/>
  <c r="GN941" i="1" s="1"/>
  <c r="AB1245" i="1"/>
  <c r="GM313" i="1"/>
  <c r="GN313" i="1" s="1"/>
  <c r="DM54" i="8"/>
  <c r="P1462" i="1"/>
  <c r="DO1425" i="1"/>
  <c r="EC1438" i="1"/>
  <c r="DP1438" i="1" s="1"/>
  <c r="DN54" i="8" s="1"/>
  <c r="GM846" i="1"/>
  <c r="GN846" i="1" s="1"/>
  <c r="GM1429" i="1"/>
  <c r="GN1429" i="1" s="1"/>
  <c r="GM316" i="1"/>
  <c r="GN316" i="1" s="1"/>
  <c r="GM1479" i="1"/>
  <c r="GN1479" i="1" s="1"/>
  <c r="GM1532" i="1"/>
  <c r="GN1532" i="1" s="1"/>
  <c r="DJ60" i="8"/>
  <c r="GM1593" i="1"/>
  <c r="GN1593" i="1" s="1"/>
  <c r="AI930" i="1"/>
  <c r="GM384" i="1"/>
  <c r="GN384" i="1" s="1"/>
  <c r="GM477" i="1"/>
  <c r="GN477" i="1" s="1"/>
  <c r="GM1347" i="1"/>
  <c r="GN1347" i="1" s="1"/>
  <c r="GM782" i="1"/>
  <c r="GN782" i="1" s="1"/>
  <c r="ET60" i="8"/>
  <c r="CW60" i="8"/>
  <c r="CP1599" i="1"/>
  <c r="O1599" i="1" s="1"/>
  <c r="GM1599" i="1" s="1"/>
  <c r="GN1599" i="1" s="1"/>
  <c r="EP426" i="1"/>
  <c r="EP379" i="1" s="1"/>
  <c r="GM938" i="1"/>
  <c r="GN938" i="1" s="1"/>
  <c r="ER1028" i="1"/>
  <c r="DK40" i="8" s="1"/>
  <c r="EL268" i="1"/>
  <c r="DR21" i="8" s="1"/>
  <c r="GM167" i="1"/>
  <c r="GN167" i="1" s="1"/>
  <c r="GM105" i="1"/>
  <c r="GN105" i="1" s="1"/>
  <c r="GM775" i="1"/>
  <c r="GN775" i="1" s="1"/>
  <c r="AK795" i="1"/>
  <c r="AK766" i="1" s="1"/>
  <c r="GM788" i="1"/>
  <c r="GN788" i="1" s="1"/>
  <c r="CZ60" i="8"/>
  <c r="DY458" i="1"/>
  <c r="EA766" i="1"/>
  <c r="AK1438" i="1"/>
  <c r="AK1548" i="1"/>
  <c r="X1548" i="1" s="1"/>
  <c r="GM940" i="1"/>
  <c r="GN940" i="1" s="1"/>
  <c r="GM1353" i="1"/>
  <c r="GN1353" i="1" s="1"/>
  <c r="CX60" i="8"/>
  <c r="EU60" i="8"/>
  <c r="DT60" i="8"/>
  <c r="GM1481" i="1"/>
  <c r="GN1481" i="1" s="1"/>
  <c r="AI827" i="1"/>
  <c r="AD1028" i="1"/>
  <c r="AK957" i="1"/>
  <c r="AK930" i="1" s="1"/>
  <c r="DN177" i="1"/>
  <c r="CX18" i="8" s="1"/>
  <c r="AJ304" i="1"/>
  <c r="GM771" i="1"/>
  <c r="GN771" i="1" s="1"/>
  <c r="GM1239" i="1"/>
  <c r="GN1239" i="1" s="1"/>
  <c r="DT1359" i="1"/>
  <c r="DG1359" i="1" s="1"/>
  <c r="CY50" i="8" s="1"/>
  <c r="ED1603" i="1"/>
  <c r="ED1580" i="1" s="1"/>
  <c r="GM1587" i="1"/>
  <c r="GN1587" i="1" s="1"/>
  <c r="AU1633" i="1"/>
  <c r="AU1421" i="1" s="1"/>
  <c r="DO1548" i="1"/>
  <c r="DO1633" i="1" s="1"/>
  <c r="DM61" i="8" s="1"/>
  <c r="EB1525" i="1"/>
  <c r="DK1359" i="1"/>
  <c r="CZ50" i="8" s="1"/>
  <c r="CH1245" i="1"/>
  <c r="CH1220" i="1" s="1"/>
  <c r="CF864" i="1"/>
  <c r="CF827" i="1" s="1"/>
  <c r="DZ458" i="1"/>
  <c r="AZ347" i="1"/>
  <c r="AZ304" i="1" s="1"/>
  <c r="FX1438" i="1"/>
  <c r="EO1438" i="1" s="1"/>
  <c r="GM227" i="1"/>
  <c r="GN227" i="1" s="1"/>
  <c r="F1117" i="1"/>
  <c r="GM331" i="1"/>
  <c r="GN331" i="1" s="1"/>
  <c r="GM326" i="1"/>
  <c r="GN326" i="1" s="1"/>
  <c r="GM1069" i="1"/>
  <c r="GN1069" i="1" s="1"/>
  <c r="ET58" i="8"/>
  <c r="CW58" i="8"/>
  <c r="AC1220" i="1"/>
  <c r="ED1359" i="1"/>
  <c r="DQ1359" i="1" s="1"/>
  <c r="CI1060" i="1"/>
  <c r="FW1438" i="1"/>
  <c r="FW1425" i="1" s="1"/>
  <c r="EM827" i="1"/>
  <c r="DN238" i="1"/>
  <c r="P261" i="1" s="1"/>
  <c r="GM1487" i="1"/>
  <c r="GN1487" i="1" s="1"/>
  <c r="AE209" i="1"/>
  <c r="GM997" i="1"/>
  <c r="GN997" i="1" s="1"/>
  <c r="AK1028" i="1"/>
  <c r="AK989" i="1" s="1"/>
  <c r="GM221" i="1"/>
  <c r="GN221" i="1" s="1"/>
  <c r="GM840" i="1"/>
  <c r="GN840" i="1" s="1"/>
  <c r="GM1539" i="1"/>
  <c r="GN1539" i="1" s="1"/>
  <c r="CF1245" i="1"/>
  <c r="CF1220" i="1" s="1"/>
  <c r="EM1389" i="1"/>
  <c r="EM1216" i="1" s="1"/>
  <c r="EL1633" i="1"/>
  <c r="ER1245" i="1"/>
  <c r="DK46" i="8" s="1"/>
  <c r="EP1306" i="1"/>
  <c r="DG48" i="8" s="1"/>
  <c r="ER1306" i="1"/>
  <c r="P1317" i="1" s="1"/>
  <c r="U864" i="1"/>
  <c r="F886" i="1" s="1"/>
  <c r="DJ58" i="8"/>
  <c r="DT58" i="8"/>
  <c r="DX930" i="1"/>
  <c r="BA1493" i="1"/>
  <c r="GM858" i="1"/>
  <c r="GN858" i="1" s="1"/>
  <c r="DA58" i="8"/>
  <c r="CE1245" i="1"/>
  <c r="CE1220" i="1" s="1"/>
  <c r="EL1425" i="1"/>
  <c r="DH1438" i="1"/>
  <c r="DH1425" i="1" s="1"/>
  <c r="GM1011" i="1"/>
  <c r="GN1011" i="1" s="1"/>
  <c r="GM407" i="1"/>
  <c r="GN407" i="1" s="1"/>
  <c r="DB58" i="8"/>
  <c r="GM409" i="1"/>
  <c r="GN409" i="1" s="1"/>
  <c r="CX58" i="8"/>
  <c r="EU58" i="8"/>
  <c r="P1456" i="1"/>
  <c r="CE864" i="1"/>
  <c r="AV864" i="1" s="1"/>
  <c r="DJ1245" i="1"/>
  <c r="DJ1389" i="1" s="1"/>
  <c r="AK1359" i="1"/>
  <c r="AK1338" i="1" s="1"/>
  <c r="GM1083" i="1"/>
  <c r="GN1083" i="1" s="1"/>
  <c r="GM323" i="1"/>
  <c r="GN323" i="1" s="1"/>
  <c r="GM1001" i="1"/>
  <c r="GN1001" i="1" s="1"/>
  <c r="R1548" i="1"/>
  <c r="F1562" i="1" s="1"/>
  <c r="DV1525" i="1"/>
  <c r="GM1530" i="1"/>
  <c r="GN1530" i="1" s="1"/>
  <c r="GM312" i="1"/>
  <c r="GN312" i="1" s="1"/>
  <c r="F366" i="1"/>
  <c r="AH87" i="1"/>
  <c r="GM1285" i="1"/>
  <c r="GN1285" i="1" s="1"/>
  <c r="CP1483" i="1"/>
  <c r="O1483" i="1" s="1"/>
  <c r="GM1483" i="1" s="1"/>
  <c r="GN1483" i="1" s="1"/>
  <c r="DK56" i="8"/>
  <c r="GM937" i="1"/>
  <c r="GN937" i="1" s="1"/>
  <c r="GM793" i="1"/>
  <c r="GN793" i="1" s="1"/>
  <c r="DT957" i="1"/>
  <c r="DT930" i="1" s="1"/>
  <c r="GM789" i="1"/>
  <c r="GN789" i="1" s="1"/>
  <c r="GM1073" i="1"/>
  <c r="GN1073" i="1" s="1"/>
  <c r="ET56" i="8"/>
  <c r="CW56" i="8"/>
  <c r="CZ56" i="8"/>
  <c r="AL1493" i="1"/>
  <c r="AL1470" i="1" s="1"/>
  <c r="DJ56" i="8"/>
  <c r="AQ1277" i="1"/>
  <c r="GM1491" i="1"/>
  <c r="GN1491" i="1" s="1"/>
  <c r="AF1277" i="1"/>
  <c r="AG930" i="1"/>
  <c r="F874" i="1"/>
  <c r="GM99" i="1"/>
  <c r="GN99" i="1" s="1"/>
  <c r="GM114" i="1"/>
  <c r="GN114" i="1" s="1"/>
  <c r="GM1432" i="1"/>
  <c r="GN1432" i="1" s="1"/>
  <c r="S238" i="1"/>
  <c r="S209" i="1" s="1"/>
  <c r="GM1012" i="1"/>
  <c r="GN1012" i="1" s="1"/>
  <c r="AQ1060" i="1"/>
  <c r="EC1493" i="1"/>
  <c r="EC1470" i="1" s="1"/>
  <c r="GM391" i="1"/>
  <c r="GN391" i="1" s="1"/>
  <c r="GM327" i="1"/>
  <c r="GN327" i="1" s="1"/>
  <c r="GM994" i="1"/>
  <c r="GN994" i="1" s="1"/>
  <c r="GM392" i="1"/>
  <c r="GN392" i="1" s="1"/>
  <c r="S501" i="1"/>
  <c r="S458" i="1" s="1"/>
  <c r="T426" i="1"/>
  <c r="T379" i="1" s="1"/>
  <c r="DB56" i="8"/>
  <c r="ES1245" i="1"/>
  <c r="DW46" i="8" s="1"/>
  <c r="DL177" i="1"/>
  <c r="DL18" i="8" s="1"/>
  <c r="DX827" i="1"/>
  <c r="R1245" i="1"/>
  <c r="F1259" i="1" s="1"/>
  <c r="GM1004" i="1"/>
  <c r="GN1004" i="1" s="1"/>
  <c r="GM1002" i="1"/>
  <c r="GN1002" i="1" s="1"/>
  <c r="AL347" i="1"/>
  <c r="AL304" i="1" s="1"/>
  <c r="EM1633" i="1"/>
  <c r="DT56" i="8"/>
  <c r="BA177" i="1"/>
  <c r="BA148" i="1" s="1"/>
  <c r="GM317" i="1"/>
  <c r="GN317" i="1" s="1"/>
  <c r="AL1028" i="1"/>
  <c r="AL989" i="1" s="1"/>
  <c r="AK1493" i="1"/>
  <c r="AK1470" i="1" s="1"/>
  <c r="DV1493" i="1"/>
  <c r="DI1493" i="1" s="1"/>
  <c r="GM1482" i="1"/>
  <c r="GN1482" i="1" s="1"/>
  <c r="GM1357" i="1"/>
  <c r="GN1357" i="1" s="1"/>
  <c r="DG54" i="8"/>
  <c r="CI827" i="1"/>
  <c r="DO1028" i="1"/>
  <c r="DM40" i="8" s="1"/>
  <c r="GM157" i="1"/>
  <c r="GN157" i="1" s="1"/>
  <c r="GM95" i="1"/>
  <c r="GN95" i="1" s="1"/>
  <c r="AI766" i="1"/>
  <c r="AJ148" i="1"/>
  <c r="EP1359" i="1"/>
  <c r="FY148" i="1"/>
  <c r="T347" i="1"/>
  <c r="GM213" i="1"/>
  <c r="GN213" i="1" s="1"/>
  <c r="AX1306" i="1"/>
  <c r="F1313" i="1" s="1"/>
  <c r="S1099" i="1"/>
  <c r="S1060" i="1" s="1"/>
  <c r="EM1220" i="1"/>
  <c r="AJ1060" i="1"/>
  <c r="DY989" i="1"/>
  <c r="AL426" i="1"/>
  <c r="Y426" i="1" s="1"/>
  <c r="DM177" i="1"/>
  <c r="ET18" i="8" s="1"/>
  <c r="EP116" i="1"/>
  <c r="EP87" i="1" s="1"/>
  <c r="V1099" i="1"/>
  <c r="V1184" i="1" s="1"/>
  <c r="DX989" i="1"/>
  <c r="GM1082" i="1"/>
  <c r="GN1082" i="1" s="1"/>
  <c r="AH766" i="1"/>
  <c r="EP1028" i="1"/>
  <c r="DG40" i="8" s="1"/>
  <c r="EI894" i="1"/>
  <c r="EI762" i="1" s="1"/>
  <c r="CJ87" i="1"/>
  <c r="EB87" i="1"/>
  <c r="DB54" i="8"/>
  <c r="CI930" i="1"/>
  <c r="DY1060" i="1"/>
  <c r="DK795" i="1"/>
  <c r="DK894" i="1" s="1"/>
  <c r="F805" i="1"/>
  <c r="DX458" i="1"/>
  <c r="DY379" i="1"/>
  <c r="DZ209" i="1"/>
  <c r="V177" i="1"/>
  <c r="V268" i="1" s="1"/>
  <c r="GM993" i="1"/>
  <c r="GN993" i="1" s="1"/>
  <c r="DY827" i="1"/>
  <c r="BA501" i="1"/>
  <c r="BA458" i="1" s="1"/>
  <c r="DX304" i="1"/>
  <c r="GM214" i="1"/>
  <c r="GN214" i="1" s="1"/>
  <c r="GM480" i="1"/>
  <c r="GN480" i="1" s="1"/>
  <c r="ES347" i="1"/>
  <c r="GM1008" i="1"/>
  <c r="GN1008" i="1" s="1"/>
  <c r="GM998" i="1"/>
  <c r="GN998" i="1" s="1"/>
  <c r="CX54" i="8"/>
  <c r="EU54" i="8"/>
  <c r="DW458" i="1"/>
  <c r="P1106" i="1"/>
  <c r="AI209" i="1"/>
  <c r="AX1359" i="1"/>
  <c r="AX1338" i="1" s="1"/>
  <c r="GM174" i="1"/>
  <c r="GN174" i="1" s="1"/>
  <c r="AU730" i="1"/>
  <c r="AU300" i="1" s="1"/>
  <c r="DZ87" i="1"/>
  <c r="AP926" i="1"/>
  <c r="AL1099" i="1"/>
  <c r="Y1099" i="1" s="1"/>
  <c r="R1099" i="1"/>
  <c r="R1060" i="1" s="1"/>
  <c r="AC766" i="1"/>
  <c r="GM1079" i="1"/>
  <c r="GN1079" i="1" s="1"/>
  <c r="EH1633" i="1"/>
  <c r="DS54" i="8"/>
  <c r="DI54" i="8"/>
  <c r="GM113" i="1"/>
  <c r="GN113" i="1" s="1"/>
  <c r="AK347" i="1"/>
  <c r="X347" i="1" s="1"/>
  <c r="GM478" i="1"/>
  <c r="GN478" i="1" s="1"/>
  <c r="F873" i="1"/>
  <c r="P874" i="1"/>
  <c r="AP827" i="1"/>
  <c r="GM159" i="1"/>
  <c r="GN159" i="1" s="1"/>
  <c r="S116" i="1"/>
  <c r="F131" i="1" s="1"/>
  <c r="DJ28" i="8"/>
  <c r="GM843" i="1"/>
  <c r="GN843" i="1" s="1"/>
  <c r="GM845" i="1"/>
  <c r="GN845" i="1" s="1"/>
  <c r="GM397" i="1"/>
  <c r="GN397" i="1" s="1"/>
  <c r="AK864" i="1"/>
  <c r="AK827" i="1" s="1"/>
  <c r="P1447" i="1"/>
  <c r="EH1425" i="1"/>
  <c r="GM171" i="1"/>
  <c r="GN171" i="1" s="1"/>
  <c r="CX50" i="8"/>
  <c r="EU50" i="8"/>
  <c r="DW304" i="1"/>
  <c r="GM396" i="1"/>
  <c r="GN396" i="1" s="1"/>
  <c r="ED1028" i="1"/>
  <c r="DQ1028" i="1" s="1"/>
  <c r="ED426" i="1"/>
  <c r="ED379" i="1" s="1"/>
  <c r="CW50" i="8"/>
  <c r="ET50" i="8"/>
  <c r="DS51" i="8"/>
  <c r="DI51" i="8"/>
  <c r="GM485" i="1"/>
  <c r="GN485" i="1" s="1"/>
  <c r="GM1064" i="1"/>
  <c r="GN1064" i="1" s="1"/>
  <c r="DT50" i="8"/>
  <c r="GM100" i="1"/>
  <c r="GN100" i="1" s="1"/>
  <c r="AQ1184" i="1"/>
  <c r="AQ926" i="1" s="1"/>
  <c r="GM466" i="1"/>
  <c r="GN466" i="1" s="1"/>
  <c r="GM1075" i="1"/>
  <c r="GN1075" i="1" s="1"/>
  <c r="GM383" i="1"/>
  <c r="GN383" i="1" s="1"/>
  <c r="DB50" i="8"/>
  <c r="GM779" i="1"/>
  <c r="GN779" i="1" s="1"/>
  <c r="GM152" i="1"/>
  <c r="GN152" i="1" s="1"/>
  <c r="AZ1245" i="1"/>
  <c r="AZ1389" i="1" s="1"/>
  <c r="DK50" i="8"/>
  <c r="DR51" i="8"/>
  <c r="GM398" i="1"/>
  <c r="GN398" i="1" s="1"/>
  <c r="GM217" i="1"/>
  <c r="GN217" i="1" s="1"/>
  <c r="GM831" i="1"/>
  <c r="GN831" i="1" s="1"/>
  <c r="EC1359" i="1"/>
  <c r="DP1359" i="1" s="1"/>
  <c r="GM1344" i="1"/>
  <c r="GN1344" i="1" s="1"/>
  <c r="AU1389" i="1"/>
  <c r="AU1216" i="1" s="1"/>
  <c r="GM1284" i="1"/>
  <c r="GN1284" i="1" s="1"/>
  <c r="P864" i="1"/>
  <c r="P827" i="1" s="1"/>
  <c r="GM1006" i="1"/>
  <c r="GN1006" i="1" s="1"/>
  <c r="EI827" i="1"/>
  <c r="FZ426" i="1"/>
  <c r="FZ379" i="1" s="1"/>
  <c r="AK1306" i="1"/>
  <c r="X1306" i="1" s="1"/>
  <c r="EC1245" i="1"/>
  <c r="EC1220" i="1" s="1"/>
  <c r="P976" i="1"/>
  <c r="P795" i="1"/>
  <c r="P766" i="1" s="1"/>
  <c r="F967" i="1"/>
  <c r="AL238" i="1"/>
  <c r="Y238" i="1" s="1"/>
  <c r="EI730" i="1"/>
  <c r="P740" i="1" s="1"/>
  <c r="DU1220" i="1"/>
  <c r="GM830" i="1"/>
  <c r="GN830" i="1" s="1"/>
  <c r="EL930" i="1"/>
  <c r="EL1184" i="1"/>
  <c r="DR43" i="8" s="1"/>
  <c r="EC1028" i="1"/>
  <c r="EC989" i="1" s="1"/>
  <c r="DT1099" i="1"/>
  <c r="DT1060" i="1" s="1"/>
  <c r="GM862" i="1"/>
  <c r="GN862" i="1" s="1"/>
  <c r="ED1099" i="1"/>
  <c r="ED1060" i="1" s="1"/>
  <c r="GM474" i="1"/>
  <c r="GN474" i="1" s="1"/>
  <c r="EC795" i="1"/>
  <c r="EC766" i="1" s="1"/>
  <c r="EC426" i="1"/>
  <c r="DP426" i="1" s="1"/>
  <c r="DJ48" i="8"/>
  <c r="DA48" i="8"/>
  <c r="P436" i="1"/>
  <c r="DL238" i="1"/>
  <c r="DL20" i="8" s="1"/>
  <c r="AK238" i="1"/>
  <c r="AK209" i="1" s="1"/>
  <c r="T1099" i="1"/>
  <c r="F1120" i="1" s="1"/>
  <c r="EI379" i="1"/>
  <c r="FW426" i="1"/>
  <c r="EN426" i="1" s="1"/>
  <c r="AZ795" i="1"/>
  <c r="AZ766" i="1" s="1"/>
  <c r="T177" i="1"/>
  <c r="F198" i="1" s="1"/>
  <c r="ES177" i="1"/>
  <c r="DW18" i="8" s="1"/>
  <c r="EA1220" i="1"/>
  <c r="CX48" i="8"/>
  <c r="EU48" i="8"/>
  <c r="GM1063" i="1"/>
  <c r="GN1063" i="1" s="1"/>
  <c r="ED795" i="1"/>
  <c r="DQ795" i="1" s="1"/>
  <c r="R795" i="1"/>
  <c r="F809" i="1" s="1"/>
  <c r="ET48" i="8"/>
  <c r="CW48" i="8"/>
  <c r="GM1286" i="1"/>
  <c r="GN1286" i="1" s="1"/>
  <c r="DB48" i="8"/>
  <c r="DJ26" i="8"/>
  <c r="ED501" i="1"/>
  <c r="DQ501" i="1" s="1"/>
  <c r="GM153" i="1"/>
  <c r="GN153" i="1" s="1"/>
  <c r="DT38" i="8"/>
  <c r="ED238" i="1"/>
  <c r="ED209" i="1" s="1"/>
  <c r="GM792" i="1"/>
  <c r="GN792" i="1" s="1"/>
  <c r="EC501" i="1"/>
  <c r="EC458" i="1" s="1"/>
  <c r="GM835" i="1"/>
  <c r="GN835" i="1" s="1"/>
  <c r="AB1028" i="1"/>
  <c r="O1028" i="1" s="1"/>
  <c r="CZ48" i="8"/>
  <c r="GM778" i="1"/>
  <c r="GN778" i="1" s="1"/>
  <c r="DT48" i="8"/>
  <c r="F1317" i="1"/>
  <c r="AZ1277" i="1"/>
  <c r="GM1298" i="1"/>
  <c r="GN1298" i="1" s="1"/>
  <c r="EC1306" i="1"/>
  <c r="DP1306" i="1" s="1"/>
  <c r="DA46" i="8"/>
  <c r="F371" i="1"/>
  <c r="W304" i="1"/>
  <c r="F1264" i="1"/>
  <c r="W501" i="1"/>
  <c r="W458" i="1" s="1"/>
  <c r="GB87" i="1"/>
  <c r="AT458" i="1"/>
  <c r="GM94" i="1"/>
  <c r="GN94" i="1" s="1"/>
  <c r="F257" i="1"/>
  <c r="DM347" i="1"/>
  <c r="ET24" i="8" s="1"/>
  <c r="EC957" i="1"/>
  <c r="EC930" i="1" s="1"/>
  <c r="AL795" i="1"/>
  <c r="AL766" i="1" s="1"/>
  <c r="GM996" i="1"/>
  <c r="GN996" i="1" s="1"/>
  <c r="DT46" i="8"/>
  <c r="ET46" i="8"/>
  <c r="CW46" i="8"/>
  <c r="AQ1389" i="1"/>
  <c r="AQ1216" i="1" s="1"/>
  <c r="CZ46" i="8"/>
  <c r="DJ795" i="1"/>
  <c r="DJ766" i="1" s="1"/>
  <c r="BA238" i="1"/>
  <c r="BA209" i="1" s="1"/>
  <c r="CX46" i="8"/>
  <c r="EU46" i="8"/>
  <c r="GM475" i="1"/>
  <c r="GN475" i="1" s="1"/>
  <c r="DS28" i="8"/>
  <c r="EC347" i="1"/>
  <c r="EC304" i="1" s="1"/>
  <c r="GM854" i="1"/>
  <c r="GN854" i="1" s="1"/>
  <c r="AT989" i="1"/>
  <c r="F1046" i="1"/>
  <c r="F1255" i="1"/>
  <c r="AI87" i="1"/>
  <c r="DG46" i="8"/>
  <c r="W795" i="1"/>
  <c r="F819" i="1" s="1"/>
  <c r="GM228" i="1"/>
  <c r="GN228" i="1" s="1"/>
  <c r="AK501" i="1"/>
  <c r="X501" i="1" s="1"/>
  <c r="GM156" i="1"/>
  <c r="GN156" i="1" s="1"/>
  <c r="F123" i="1"/>
  <c r="EB148" i="1"/>
  <c r="GB989" i="1"/>
  <c r="DC46" i="8"/>
  <c r="DV1220" i="1"/>
  <c r="GM109" i="1"/>
  <c r="GN109" i="1" s="1"/>
  <c r="EH458" i="1"/>
  <c r="GM783" i="1"/>
  <c r="GN783" i="1" s="1"/>
  <c r="DM1099" i="1"/>
  <c r="ET42" i="8" s="1"/>
  <c r="P187" i="1"/>
  <c r="EM894" i="1"/>
  <c r="EM762" i="1" s="1"/>
  <c r="AE379" i="1"/>
  <c r="DO1099" i="1"/>
  <c r="DM42" i="8" s="1"/>
  <c r="AQ894" i="1"/>
  <c r="AQ762" i="1" s="1"/>
  <c r="ES238" i="1"/>
  <c r="DW20" i="8" s="1"/>
  <c r="F248" i="1"/>
  <c r="DI28" i="8"/>
  <c r="DR46" i="8"/>
  <c r="DT1245" i="1"/>
  <c r="DG1245" i="1" s="1"/>
  <c r="CY46" i="8" s="1"/>
  <c r="GM236" i="1"/>
  <c r="GN236" i="1" s="1"/>
  <c r="GM104" i="1"/>
  <c r="GN104" i="1" s="1"/>
  <c r="GM1242" i="1"/>
  <c r="GN1242" i="1" s="1"/>
  <c r="F1263" i="1"/>
  <c r="AT1220" i="1"/>
  <c r="F1254" i="1"/>
  <c r="AP1220" i="1"/>
  <c r="CJ827" i="1"/>
  <c r="GM481" i="1"/>
  <c r="GN481" i="1" s="1"/>
  <c r="GM1065" i="1"/>
  <c r="GN1065" i="1" s="1"/>
  <c r="GM935" i="1"/>
  <c r="GN935" i="1" s="1"/>
  <c r="EC238" i="1"/>
  <c r="EC209" i="1" s="1"/>
  <c r="DK42" i="8"/>
  <c r="EH1184" i="1"/>
  <c r="EH926" i="1" s="1"/>
  <c r="DS42" i="8"/>
  <c r="DI42" i="8"/>
  <c r="CZ42" i="8"/>
  <c r="GM103" i="1"/>
  <c r="GN103" i="1" s="1"/>
  <c r="DG42" i="8"/>
  <c r="GM844" i="1"/>
  <c r="GN844" i="1" s="1"/>
  <c r="DO347" i="1"/>
  <c r="DO730" i="1" s="1"/>
  <c r="DM29" i="8" s="1"/>
  <c r="GM405" i="1"/>
  <c r="GN405" i="1" s="1"/>
  <c r="GM1081" i="1"/>
  <c r="GN1081" i="1" s="1"/>
  <c r="F1108" i="1"/>
  <c r="AP1060" i="1"/>
  <c r="EH1060" i="1"/>
  <c r="P1108" i="1"/>
  <c r="F884" i="1"/>
  <c r="BA827" i="1"/>
  <c r="DB24" i="8"/>
  <c r="DJ304" i="1"/>
  <c r="P361" i="1"/>
  <c r="ER864" i="1"/>
  <c r="CZ40" i="8"/>
  <c r="S864" i="1"/>
  <c r="S894" i="1" s="1"/>
  <c r="F511" i="1"/>
  <c r="DM426" i="1"/>
  <c r="CW26" i="8" s="1"/>
  <c r="GM91" i="1"/>
  <c r="GN91" i="1" s="1"/>
  <c r="GM92" i="1"/>
  <c r="GN92" i="1" s="1"/>
  <c r="DO238" i="1"/>
  <c r="DM20" i="8" s="1"/>
  <c r="AZ501" i="1"/>
  <c r="AZ458" i="1" s="1"/>
  <c r="GM108" i="1"/>
  <c r="GN108" i="1" s="1"/>
  <c r="GM774" i="1"/>
  <c r="GN774" i="1" s="1"/>
  <c r="BA426" i="1"/>
  <c r="EL989" i="1"/>
  <c r="DR40" i="8"/>
  <c r="AL864" i="1"/>
  <c r="AL827" i="1" s="1"/>
  <c r="AL116" i="1"/>
  <c r="Y116" i="1" s="1"/>
  <c r="AK426" i="1"/>
  <c r="AK379" i="1" s="1"/>
  <c r="DO795" i="1"/>
  <c r="DM32" i="8" s="1"/>
  <c r="DK238" i="1"/>
  <c r="CZ20" i="8" s="1"/>
  <c r="P445" i="1"/>
  <c r="CP1010" i="1"/>
  <c r="O1010" i="1" s="1"/>
  <c r="GM226" i="1"/>
  <c r="GN226" i="1" s="1"/>
  <c r="GM461" i="1"/>
  <c r="GN461" i="1" s="1"/>
  <c r="DB40" i="8"/>
  <c r="ET40" i="8"/>
  <c r="CW40" i="8"/>
  <c r="CX40" i="8"/>
  <c r="EU40" i="8"/>
  <c r="GM110" i="1"/>
  <c r="GN110" i="1" s="1"/>
  <c r="P1046" i="1"/>
  <c r="AB957" i="1"/>
  <c r="O957" i="1" s="1"/>
  <c r="DB38" i="8"/>
  <c r="ET38" i="8"/>
  <c r="CW38" i="8"/>
  <c r="EI209" i="1"/>
  <c r="AD864" i="1"/>
  <c r="AD827" i="1" s="1"/>
  <c r="CG148" i="1"/>
  <c r="DK38" i="8"/>
  <c r="AK116" i="1"/>
  <c r="AK87" i="1" s="1"/>
  <c r="DL347" i="1"/>
  <c r="DL730" i="1" s="1"/>
  <c r="DL29" i="8" s="1"/>
  <c r="DG38" i="8"/>
  <c r="AX795" i="1"/>
  <c r="CG766" i="1"/>
  <c r="GM464" i="1"/>
  <c r="GN464" i="1" s="1"/>
  <c r="CX38" i="8"/>
  <c r="EU38" i="8"/>
  <c r="AD426" i="1"/>
  <c r="AD379" i="1" s="1"/>
  <c r="CZ38" i="8"/>
  <c r="GM170" i="1"/>
  <c r="GN170" i="1" s="1"/>
  <c r="AL501" i="1"/>
  <c r="AL458" i="1" s="1"/>
  <c r="EA87" i="1"/>
  <c r="GM484" i="1"/>
  <c r="GN484" i="1" s="1"/>
  <c r="CP848" i="1"/>
  <c r="O848" i="1" s="1"/>
  <c r="GM173" i="1"/>
  <c r="GN173" i="1" s="1"/>
  <c r="ED864" i="1"/>
  <c r="ED827" i="1" s="1"/>
  <c r="DB34" i="8"/>
  <c r="CZ34" i="8"/>
  <c r="DT34" i="8"/>
  <c r="EU34" i="8"/>
  <c r="CX34" i="8"/>
  <c r="CW34" i="8"/>
  <c r="ET34" i="8"/>
  <c r="DC34" i="8"/>
  <c r="EP894" i="1"/>
  <c r="EP762" i="1" s="1"/>
  <c r="DG34" i="8"/>
  <c r="DR34" i="8"/>
  <c r="EH894" i="1"/>
  <c r="EH762" i="1" s="1"/>
  <c r="DS34" i="8"/>
  <c r="DI34" i="8"/>
  <c r="P873" i="1"/>
  <c r="AT894" i="1"/>
  <c r="AT762" i="1" s="1"/>
  <c r="EC864" i="1"/>
  <c r="DP864" i="1" s="1"/>
  <c r="F882" i="1"/>
  <c r="EL827" i="1"/>
  <c r="P882" i="1"/>
  <c r="DK32" i="8"/>
  <c r="CX32" i="8"/>
  <c r="EU32" i="8"/>
  <c r="ET32" i="8"/>
  <c r="CW32" i="8"/>
  <c r="GM479" i="1"/>
  <c r="GN479" i="1" s="1"/>
  <c r="AF304" i="1"/>
  <c r="S347" i="1"/>
  <c r="P813" i="1"/>
  <c r="DR32" i="8"/>
  <c r="EL766" i="1"/>
  <c r="EL894" i="1"/>
  <c r="DJ426" i="1"/>
  <c r="DJ730" i="1" s="1"/>
  <c r="DW379" i="1"/>
  <c r="DB28" i="8"/>
  <c r="CX28" i="8"/>
  <c r="EU28" i="8"/>
  <c r="P520" i="1"/>
  <c r="DT28" i="8"/>
  <c r="GM402" i="1"/>
  <c r="GN402" i="1" s="1"/>
  <c r="GM471" i="1"/>
  <c r="GN471" i="1" s="1"/>
  <c r="CZ28" i="8"/>
  <c r="ET28" i="8"/>
  <c r="CW28" i="8"/>
  <c r="F520" i="1"/>
  <c r="FY458" i="1"/>
  <c r="EP501" i="1"/>
  <c r="DA26" i="8"/>
  <c r="DC26" i="8"/>
  <c r="EU26" i="8"/>
  <c r="CX26" i="8"/>
  <c r="DS26" i="8"/>
  <c r="DI26" i="8"/>
  <c r="GM96" i="1"/>
  <c r="GN96" i="1" s="1"/>
  <c r="GM388" i="1"/>
  <c r="GN388" i="1" s="1"/>
  <c r="EL730" i="1"/>
  <c r="P748" i="1" s="1"/>
  <c r="DR26" i="8"/>
  <c r="EM730" i="1"/>
  <c r="EM300" i="1" s="1"/>
  <c r="DT26" i="8"/>
  <c r="DK426" i="1"/>
  <c r="DK379" i="1" s="1"/>
  <c r="ES426" i="1"/>
  <c r="DW26" i="8" s="1"/>
  <c r="DV379" i="1"/>
  <c r="DT426" i="1"/>
  <c r="DT379" i="1" s="1"/>
  <c r="CZ24" i="8"/>
  <c r="DN347" i="1"/>
  <c r="DN730" i="1" s="1"/>
  <c r="DK24" i="8"/>
  <c r="V304" i="1"/>
  <c r="F370" i="1"/>
  <c r="AI304" i="1"/>
  <c r="V730" i="1"/>
  <c r="V300" i="1" s="1"/>
  <c r="AE304" i="1"/>
  <c r="R347" i="1"/>
  <c r="BA347" i="1"/>
  <c r="ET20" i="8"/>
  <c r="CW20" i="8"/>
  <c r="EI268" i="1"/>
  <c r="EI83" i="1" s="1"/>
  <c r="DJ20" i="8"/>
  <c r="AJ87" i="1"/>
  <c r="EH268" i="1"/>
  <c r="P277" i="1" s="1"/>
  <c r="DS20" i="8"/>
  <c r="DI20" i="8"/>
  <c r="P247" i="1"/>
  <c r="EH209" i="1"/>
  <c r="DI238" i="1"/>
  <c r="EP238" i="1"/>
  <c r="AT209" i="1"/>
  <c r="GM225" i="1"/>
  <c r="GN225" i="1" s="1"/>
  <c r="ER238" i="1"/>
  <c r="GM222" i="1"/>
  <c r="GN222" i="1" s="1"/>
  <c r="CI209" i="1"/>
  <c r="AZ238" i="1"/>
  <c r="DB18" i="8"/>
  <c r="GM102" i="1"/>
  <c r="GN102" i="1" s="1"/>
  <c r="P195" i="1"/>
  <c r="DR18" i="8"/>
  <c r="DG18" i="8"/>
  <c r="P196" i="1"/>
  <c r="DT18" i="8"/>
  <c r="DJ18" i="8"/>
  <c r="GM169" i="1"/>
  <c r="GN169" i="1" s="1"/>
  <c r="AD148" i="1"/>
  <c r="DW148" i="1"/>
  <c r="AU268" i="1"/>
  <c r="AU83" i="1" s="1"/>
  <c r="F196" i="1"/>
  <c r="F187" i="1"/>
  <c r="EL148" i="1"/>
  <c r="GM163" i="1"/>
  <c r="GN163" i="1" s="1"/>
  <c r="AQ268" i="1"/>
  <c r="F278" i="1" s="1"/>
  <c r="GM166" i="1"/>
  <c r="GN166" i="1" s="1"/>
  <c r="EM148" i="1"/>
  <c r="AT148" i="1"/>
  <c r="AP148" i="1"/>
  <c r="EM268" i="1"/>
  <c r="AT268" i="1"/>
  <c r="AT83" i="1" s="1"/>
  <c r="GM160" i="1"/>
  <c r="GN160" i="1" s="1"/>
  <c r="GM155" i="1"/>
  <c r="GN155" i="1" s="1"/>
  <c r="CI148" i="1"/>
  <c r="AZ177" i="1"/>
  <c r="GA148" i="1"/>
  <c r="ER177" i="1"/>
  <c r="ET16" i="8"/>
  <c r="CW16" i="8"/>
  <c r="CX16" i="8"/>
  <c r="EU16" i="8"/>
  <c r="EL87" i="1"/>
  <c r="DR16" i="8"/>
  <c r="DT116" i="1"/>
  <c r="DG116" i="1" s="1"/>
  <c r="CY16" i="8" s="1"/>
  <c r="P134" i="1"/>
  <c r="ED116" i="1"/>
  <c r="DQ116" i="1" s="1"/>
  <c r="GM90" i="1"/>
  <c r="GN90" i="1" s="1"/>
  <c r="EC116" i="1"/>
  <c r="EC87" i="1" s="1"/>
  <c r="ER116" i="1"/>
  <c r="GA87" i="1"/>
  <c r="F126" i="1"/>
  <c r="AT1470" i="1"/>
  <c r="F1511" i="1"/>
  <c r="DV1669" i="1"/>
  <c r="DI1766" i="1"/>
  <c r="AL1669" i="1"/>
  <c r="Y1766" i="1"/>
  <c r="ED1669" i="1"/>
  <c r="DQ1766" i="1"/>
  <c r="EC617" i="1"/>
  <c r="DP700" i="1"/>
  <c r="EV22" i="1"/>
  <c r="EV2094" i="1"/>
  <c r="P2089" i="1"/>
  <c r="EC1919" i="1"/>
  <c r="DP2004" i="1"/>
  <c r="ET22" i="1"/>
  <c r="P2077" i="1"/>
  <c r="ET2094" i="1"/>
  <c r="ED1525" i="1"/>
  <c r="DQ1548" i="1"/>
  <c r="DP1603" i="1"/>
  <c r="ED617" i="1"/>
  <c r="DQ700" i="1"/>
  <c r="ED1798" i="1"/>
  <c r="DQ1887" i="1"/>
  <c r="BB22" i="1"/>
  <c r="F2077" i="1"/>
  <c r="BB2094" i="1"/>
  <c r="AL1131" i="1"/>
  <c r="Y1154" i="1"/>
  <c r="EU22" i="1"/>
  <c r="EU2094" i="1"/>
  <c r="P2080" i="1"/>
  <c r="BD22" i="1"/>
  <c r="BD2094" i="1"/>
  <c r="F2089" i="1"/>
  <c r="AC1798" i="1"/>
  <c r="CE1887" i="1"/>
  <c r="CF1887" i="1"/>
  <c r="CH1887" i="1"/>
  <c r="P1887" i="1"/>
  <c r="ER1603" i="1"/>
  <c r="GA1580" i="1"/>
  <c r="DM1470" i="1"/>
  <c r="P1515" i="1"/>
  <c r="BC1665" i="1"/>
  <c r="F2050" i="1"/>
  <c r="EP1669" i="1"/>
  <c r="P1773" i="1"/>
  <c r="EP2034" i="1"/>
  <c r="GN1133" i="1"/>
  <c r="F1052" i="1"/>
  <c r="DN827" i="1"/>
  <c r="P887" i="1"/>
  <c r="T989" i="1"/>
  <c r="F1049" i="1"/>
  <c r="P817" i="1"/>
  <c r="DM766" i="1"/>
  <c r="DM894" i="1"/>
  <c r="ET762" i="1"/>
  <c r="P907" i="1"/>
  <c r="DO1798" i="1"/>
  <c r="P1911" i="1"/>
  <c r="AD1887" i="1"/>
  <c r="DN1669" i="1"/>
  <c r="P1789" i="1"/>
  <c r="DN2034" i="1"/>
  <c r="FY1580" i="1"/>
  <c r="EP1603" i="1"/>
  <c r="DN1425" i="1"/>
  <c r="P1461" i="1"/>
  <c r="P1175" i="1"/>
  <c r="DL1131" i="1"/>
  <c r="GM992" i="1"/>
  <c r="DH827" i="1"/>
  <c r="P867" i="1"/>
  <c r="W1060" i="1"/>
  <c r="F1123" i="1"/>
  <c r="P449" i="1"/>
  <c r="DN379" i="1"/>
  <c r="AQ379" i="1"/>
  <c r="F436" i="1"/>
  <c r="T209" i="1"/>
  <c r="F259" i="1"/>
  <c r="BB300" i="1"/>
  <c r="F743" i="1"/>
  <c r="GM307" i="1"/>
  <c r="DT347" i="1"/>
  <c r="AB116" i="1"/>
  <c r="GM89" i="1"/>
  <c r="CH33" i="1"/>
  <c r="AY51" i="1"/>
  <c r="DN1798" i="1"/>
  <c r="P1910" i="1"/>
  <c r="AX1798" i="1"/>
  <c r="F1894" i="1"/>
  <c r="CP1484" i="1"/>
  <c r="O1484" i="1" s="1"/>
  <c r="GM1484" i="1" s="1"/>
  <c r="GN1484" i="1" s="1"/>
  <c r="AD1493" i="1"/>
  <c r="W1470" i="1"/>
  <c r="F1517" i="1"/>
  <c r="F1453" i="1"/>
  <c r="S1425" i="1"/>
  <c r="P1624" i="1"/>
  <c r="DL1580" i="1"/>
  <c r="U1220" i="1"/>
  <c r="F1267" i="1"/>
  <c r="U1389" i="1"/>
  <c r="BA1277" i="1"/>
  <c r="F1326" i="1"/>
  <c r="R1338" i="1"/>
  <c r="F1373" i="1"/>
  <c r="DK1131" i="1"/>
  <c r="P1169" i="1"/>
  <c r="ET1216" i="1"/>
  <c r="P1402" i="1"/>
  <c r="AZ1131" i="1"/>
  <c r="F1165" i="1"/>
  <c r="AO300" i="1"/>
  <c r="F734" i="1"/>
  <c r="U209" i="1"/>
  <c r="F260" i="1"/>
  <c r="AL177" i="1"/>
  <c r="P136" i="1"/>
  <c r="ES87" i="1"/>
  <c r="FZ33" i="1"/>
  <c r="EQ51" i="1"/>
  <c r="DL1798" i="1"/>
  <c r="P1908" i="1"/>
  <c r="V1525" i="1"/>
  <c r="F1571" i="1"/>
  <c r="EG1665" i="1"/>
  <c r="P2038" i="1"/>
  <c r="DK1525" i="1"/>
  <c r="P1563" i="1"/>
  <c r="AF1338" i="1"/>
  <c r="S1359" i="1"/>
  <c r="V827" i="1"/>
  <c r="F887" i="1"/>
  <c r="X1028" i="1"/>
  <c r="EV926" i="1"/>
  <c r="P1209" i="1"/>
  <c r="BC926" i="1"/>
  <c r="F1200" i="1"/>
  <c r="CI379" i="1"/>
  <c r="AZ426" i="1"/>
  <c r="AD501" i="1"/>
  <c r="R379" i="1"/>
  <c r="F440" i="1"/>
  <c r="DJ1919" i="1"/>
  <c r="P2018" i="1"/>
  <c r="ES1919" i="1"/>
  <c r="P2024" i="1"/>
  <c r="BD1665" i="1"/>
  <c r="F2059" i="1"/>
  <c r="AL1887" i="1"/>
  <c r="AP1580" i="1"/>
  <c r="F1612" i="1"/>
  <c r="GN1527" i="1"/>
  <c r="P1568" i="1"/>
  <c r="ES1525" i="1"/>
  <c r="AL1425" i="1"/>
  <c r="Y1438" i="1"/>
  <c r="P1649" i="1"/>
  <c r="EU1421" i="1"/>
  <c r="DK1060" i="1"/>
  <c r="P1114" i="1"/>
  <c r="F1269" i="1"/>
  <c r="W1220" i="1"/>
  <c r="W1389" i="1"/>
  <c r="DJ930" i="1"/>
  <c r="P971" i="1"/>
  <c r="V379" i="1"/>
  <c r="F449" i="1"/>
  <c r="P435" i="1"/>
  <c r="EH379" i="1"/>
  <c r="DO148" i="1"/>
  <c r="P201" i="1"/>
  <c r="P184" i="1"/>
  <c r="EP148" i="1"/>
  <c r="AZ33" i="1"/>
  <c r="F62" i="1"/>
  <c r="GN1922" i="1"/>
  <c r="FT2004" i="1" s="1"/>
  <c r="FS2004" i="1"/>
  <c r="GM1873" i="1"/>
  <c r="GN1873" i="1" s="1"/>
  <c r="DO1919" i="1"/>
  <c r="P2028" i="1"/>
  <c r="AC1669" i="1"/>
  <c r="CF1766" i="1"/>
  <c r="CH1766" i="1"/>
  <c r="P1766" i="1"/>
  <c r="CE1766" i="1"/>
  <c r="GN1427" i="1"/>
  <c r="F1618" i="1"/>
  <c r="S1580" i="1"/>
  <c r="CE1603" i="1"/>
  <c r="CF1603" i="1"/>
  <c r="CH1603" i="1"/>
  <c r="AC1580" i="1"/>
  <c r="P1603" i="1"/>
  <c r="DN1525" i="1"/>
  <c r="P1571" i="1"/>
  <c r="T1425" i="1"/>
  <c r="F1459" i="1"/>
  <c r="T1633" i="1"/>
  <c r="AX1525" i="1"/>
  <c r="F1555" i="1"/>
  <c r="GM1583" i="1"/>
  <c r="AP1216" i="1"/>
  <c r="F1398" i="1"/>
  <c r="P1269" i="1"/>
  <c r="DO1220" i="1"/>
  <c r="DO1389" i="1"/>
  <c r="DM51" i="8" s="1"/>
  <c r="DJ1338" i="1"/>
  <c r="P1373" i="1"/>
  <c r="EU1216" i="1"/>
  <c r="P1405" i="1"/>
  <c r="DQ957" i="1"/>
  <c r="ED930" i="1"/>
  <c r="GN536" i="1"/>
  <c r="DT501" i="1"/>
  <c r="AQ730" i="1"/>
  <c r="P137" i="1"/>
  <c r="DL87" i="1"/>
  <c r="DX87" i="1"/>
  <c r="DK116" i="1"/>
  <c r="Q116" i="1"/>
  <c r="AD87" i="1"/>
  <c r="GM24" i="1"/>
  <c r="AB2064" i="1"/>
  <c r="AB22" i="1" s="1"/>
  <c r="V1669" i="1"/>
  <c r="F1789" i="1"/>
  <c r="V2034" i="1"/>
  <c r="AE1669" i="1"/>
  <c r="R1766" i="1"/>
  <c r="W1338" i="1"/>
  <c r="F1383" i="1"/>
  <c r="CE1425" i="1"/>
  <c r="AV1438" i="1"/>
  <c r="EI1665" i="1"/>
  <c r="P2044" i="1"/>
  <c r="DT1548" i="1"/>
  <c r="DM1277" i="1"/>
  <c r="P1328" i="1"/>
  <c r="AC1338" i="1"/>
  <c r="CH1359" i="1"/>
  <c r="P1359" i="1"/>
  <c r="CE1359" i="1"/>
  <c r="CF1359" i="1"/>
  <c r="AV1154" i="1"/>
  <c r="CE1131" i="1"/>
  <c r="EM1338" i="1"/>
  <c r="P1378" i="1"/>
  <c r="DM1131" i="1"/>
  <c r="P1176" i="1"/>
  <c r="DT1338" i="1"/>
  <c r="BC1216" i="1"/>
  <c r="F1405" i="1"/>
  <c r="AC1060" i="1"/>
  <c r="P1099" i="1"/>
  <c r="CE1099" i="1"/>
  <c r="CF1099" i="1"/>
  <c r="CH1099" i="1"/>
  <c r="P1051" i="1"/>
  <c r="DN989" i="1"/>
  <c r="F964" i="1"/>
  <c r="AX930" i="1"/>
  <c r="AX1184" i="1"/>
  <c r="U533" i="1"/>
  <c r="F607" i="1"/>
  <c r="DW209" i="1"/>
  <c r="DJ238" i="1"/>
  <c r="AB177" i="1"/>
  <c r="GM101" i="1"/>
  <c r="GN101" i="1" s="1"/>
  <c r="X1919" i="1"/>
  <c r="F2030" i="1"/>
  <c r="AD2004" i="1"/>
  <c r="F1514" i="1"/>
  <c r="T1470" i="1"/>
  <c r="DI1131" i="1"/>
  <c r="P1166" i="1"/>
  <c r="BA1470" i="1"/>
  <c r="F1168" i="1"/>
  <c r="R1131" i="1"/>
  <c r="FZ533" i="1"/>
  <c r="EQ585" i="1"/>
  <c r="ED1220" i="1"/>
  <c r="DQ1245" i="1"/>
  <c r="F977" i="1"/>
  <c r="BA930" i="1"/>
  <c r="BA1184" i="1"/>
  <c r="DL989" i="1"/>
  <c r="P1049" i="1"/>
  <c r="V533" i="1"/>
  <c r="F608" i="1"/>
  <c r="AC617" i="1"/>
  <c r="CF700" i="1"/>
  <c r="CH700" i="1"/>
  <c r="P700" i="1"/>
  <c r="CE700" i="1"/>
  <c r="S177" i="1"/>
  <c r="S268" i="1" s="1"/>
  <c r="AF148" i="1"/>
  <c r="P138" i="1"/>
  <c r="DM87" i="1"/>
  <c r="AW51" i="1"/>
  <c r="CF33" i="1"/>
  <c r="DK2004" i="1"/>
  <c r="DX1919" i="1"/>
  <c r="EC1798" i="1"/>
  <c r="DP1887" i="1"/>
  <c r="AT1665" i="1"/>
  <c r="F2052" i="1"/>
  <c r="AQ1665" i="1"/>
  <c r="F2044" i="1"/>
  <c r="Y1548" i="1"/>
  <c r="DK1220" i="1"/>
  <c r="P1260" i="1"/>
  <c r="CF930" i="1"/>
  <c r="AW957" i="1"/>
  <c r="DO827" i="1"/>
  <c r="P888" i="1"/>
  <c r="AZ1060" i="1"/>
  <c r="F1110" i="1"/>
  <c r="V617" i="1"/>
  <c r="F723" i="1"/>
  <c r="AL617" i="1"/>
  <c r="Y700" i="1"/>
  <c r="CP772" i="1"/>
  <c r="O772" i="1" s="1"/>
  <c r="AD795" i="1"/>
  <c r="DV585" i="1"/>
  <c r="CP544" i="1"/>
  <c r="O544" i="1" s="1"/>
  <c r="F201" i="1"/>
  <c r="W148" i="1"/>
  <c r="BC83" i="1"/>
  <c r="F284" i="1"/>
  <c r="BC2064" i="1"/>
  <c r="EG83" i="1"/>
  <c r="P272" i="1"/>
  <c r="AZ87" i="1"/>
  <c r="F127" i="1"/>
  <c r="U1798" i="1"/>
  <c r="F1909" i="1"/>
  <c r="F2011" i="1"/>
  <c r="AX1919" i="1"/>
  <c r="DN1580" i="1"/>
  <c r="P1626" i="1"/>
  <c r="FZ1425" i="1"/>
  <c r="EQ1438" i="1"/>
  <c r="F1658" i="1"/>
  <c r="BD1421" i="1"/>
  <c r="AO926" i="1"/>
  <c r="F1188" i="1"/>
  <c r="GN991" i="1"/>
  <c r="P980" i="1"/>
  <c r="DN930" i="1"/>
  <c r="GN768" i="1"/>
  <c r="F817" i="1"/>
  <c r="U766" i="1"/>
  <c r="S766" i="1"/>
  <c r="F810" i="1"/>
  <c r="DJ827" i="1"/>
  <c r="P878" i="1"/>
  <c r="ER617" i="1"/>
  <c r="P711" i="1"/>
  <c r="AK585" i="1"/>
  <c r="F748" i="1"/>
  <c r="AC304" i="1"/>
  <c r="CH347" i="1"/>
  <c r="P347" i="1"/>
  <c r="CE347" i="1"/>
  <c r="CF347" i="1"/>
  <c r="U87" i="1"/>
  <c r="F138" i="1"/>
  <c r="U268" i="1"/>
  <c r="GN25" i="1"/>
  <c r="FT2064" i="1" s="1"/>
  <c r="FT22" i="1" s="1"/>
  <c r="FS2064" i="1"/>
  <c r="FS22" i="1" s="1"/>
  <c r="DV33" i="1"/>
  <c r="DI51" i="1"/>
  <c r="W1669" i="1"/>
  <c r="F1790" i="1"/>
  <c r="W2034" i="1"/>
  <c r="DN1470" i="1"/>
  <c r="AZ1603" i="1"/>
  <c r="CI1580" i="1"/>
  <c r="AX1669" i="1"/>
  <c r="F1773" i="1"/>
  <c r="AX2034" i="1"/>
  <c r="AU1665" i="1"/>
  <c r="P1329" i="1"/>
  <c r="DN1277" i="1"/>
  <c r="AK1131" i="1"/>
  <c r="X1154" i="1"/>
  <c r="CF1028" i="1"/>
  <c r="CH1028" i="1"/>
  <c r="P1028" i="1"/>
  <c r="AC989" i="1"/>
  <c r="CE1028" i="1"/>
  <c r="CH766" i="1"/>
  <c r="AY795" i="1"/>
  <c r="P524" i="1"/>
  <c r="DN458" i="1"/>
  <c r="P600" i="1"/>
  <c r="DK533" i="1"/>
  <c r="R585" i="1"/>
  <c r="AE533" i="1"/>
  <c r="AE87" i="1"/>
  <c r="R116" i="1"/>
  <c r="ED177" i="1"/>
  <c r="EC33" i="1"/>
  <c r="DP51" i="1"/>
  <c r="EP1798" i="1"/>
  <c r="P1894" i="1"/>
  <c r="F1462" i="1"/>
  <c r="W1425" i="1"/>
  <c r="AK1669" i="1"/>
  <c r="X1766" i="1"/>
  <c r="GA1525" i="1"/>
  <c r="ER1548" i="1"/>
  <c r="F1646" i="1"/>
  <c r="BB1421" i="1"/>
  <c r="F1623" i="1"/>
  <c r="BA1580" i="1"/>
  <c r="CG1580" i="1"/>
  <c r="AX1603" i="1"/>
  <c r="DN1338" i="1"/>
  <c r="P1382" i="1"/>
  <c r="FW1603" i="1"/>
  <c r="FX1603" i="1"/>
  <c r="FZ1603" i="1"/>
  <c r="DU1580" i="1"/>
  <c r="DH1603" i="1"/>
  <c r="Q1245" i="1"/>
  <c r="AD1220" i="1"/>
  <c r="F1050" i="1"/>
  <c r="U989" i="1"/>
  <c r="DU1060" i="1"/>
  <c r="DH1099" i="1"/>
  <c r="FW1099" i="1"/>
  <c r="FX1099" i="1"/>
  <c r="FZ1099" i="1"/>
  <c r="W617" i="1"/>
  <c r="F724" i="1"/>
  <c r="AX458" i="1"/>
  <c r="F508" i="1"/>
  <c r="AC458" i="1"/>
  <c r="P501" i="1"/>
  <c r="CE501" i="1"/>
  <c r="CF501" i="1"/>
  <c r="CH501" i="1"/>
  <c r="GM235" i="1"/>
  <c r="GN235" i="1" s="1"/>
  <c r="DM209" i="1"/>
  <c r="P260" i="1"/>
  <c r="DV304" i="1"/>
  <c r="DI347" i="1"/>
  <c r="AD238" i="1"/>
  <c r="CP223" i="1"/>
  <c r="O223" i="1" s="1"/>
  <c r="DN1919" i="1"/>
  <c r="P2027" i="1"/>
  <c r="ES1669" i="1"/>
  <c r="P1786" i="1"/>
  <c r="ES2034" i="1"/>
  <c r="EH1216" i="1"/>
  <c r="P1398" i="1"/>
  <c r="P1326" i="1"/>
  <c r="ES1277" i="1"/>
  <c r="FS1154" i="1"/>
  <c r="GN1134" i="1"/>
  <c r="FT1154" i="1" s="1"/>
  <c r="P1131" i="1"/>
  <c r="F1157" i="1"/>
  <c r="DO1131" i="1"/>
  <c r="P1178" i="1"/>
  <c r="GN1341" i="1"/>
  <c r="EC1154" i="1"/>
  <c r="DV930" i="1"/>
  <c r="DI957" i="1"/>
  <c r="DL827" i="1"/>
  <c r="P885" i="1"/>
  <c r="DH766" i="1"/>
  <c r="DN533" i="1"/>
  <c r="P608" i="1"/>
  <c r="DJ458" i="1"/>
  <c r="P515" i="1"/>
  <c r="GN150" i="1"/>
  <c r="EG2064" i="1"/>
  <c r="ES1470" i="1"/>
  <c r="P1513" i="1"/>
  <c r="DO1470" i="1"/>
  <c r="P1517" i="1"/>
  <c r="FZ1220" i="1"/>
  <c r="EQ1245" i="1"/>
  <c r="DN87" i="1"/>
  <c r="P139" i="1"/>
  <c r="P1788" i="1"/>
  <c r="DM1669" i="1"/>
  <c r="DM2034" i="1"/>
  <c r="AB1099" i="1"/>
  <c r="T1669" i="1"/>
  <c r="F1787" i="1"/>
  <c r="T2034" i="1"/>
  <c r="ER1470" i="1"/>
  <c r="P1504" i="1"/>
  <c r="P438" i="1"/>
  <c r="DI379" i="1"/>
  <c r="DM1220" i="1"/>
  <c r="P1267" i="1"/>
  <c r="DM1389" i="1"/>
  <c r="P1042" i="1"/>
  <c r="U458" i="1"/>
  <c r="F523" i="1"/>
  <c r="EL1665" i="1"/>
  <c r="P2052" i="1"/>
  <c r="EC1548" i="1"/>
  <c r="ER1338" i="1"/>
  <c r="P1370" i="1"/>
  <c r="T1220" i="1"/>
  <c r="DU1338" i="1"/>
  <c r="FZ1359" i="1"/>
  <c r="DH1359" i="1"/>
  <c r="FW1359" i="1"/>
  <c r="FX1359" i="1"/>
  <c r="F979" i="1"/>
  <c r="U930" i="1"/>
  <c r="U1184" i="1"/>
  <c r="ES827" i="1"/>
  <c r="P884" i="1"/>
  <c r="DL766" i="1"/>
  <c r="P816" i="1"/>
  <c r="DL894" i="1"/>
  <c r="DL35" i="8" s="1"/>
  <c r="EU926" i="1"/>
  <c r="P1200" i="1"/>
  <c r="DL617" i="1"/>
  <c r="P721" i="1"/>
  <c r="DM458" i="1"/>
  <c r="P523" i="1"/>
  <c r="GM619" i="1"/>
  <c r="AB700" i="1"/>
  <c r="EV300" i="1"/>
  <c r="P755" i="1"/>
  <c r="DI177" i="1"/>
  <c r="DV148" i="1"/>
  <c r="F184" i="1"/>
  <c r="AX148" i="1"/>
  <c r="GM37" i="1"/>
  <c r="DT51" i="1"/>
  <c r="F1788" i="1"/>
  <c r="U1669" i="1"/>
  <c r="U2034" i="1"/>
  <c r="DW1580" i="1"/>
  <c r="DJ1603" i="1"/>
  <c r="ES1580" i="1"/>
  <c r="P1623" i="1"/>
  <c r="ET1665" i="1"/>
  <c r="P2047" i="1"/>
  <c r="EP1493" i="1"/>
  <c r="FY1470" i="1"/>
  <c r="GN1428" i="1"/>
  <c r="W1131" i="1"/>
  <c r="F1178" i="1"/>
  <c r="DV1438" i="1"/>
  <c r="CP1434" i="1"/>
  <c r="O1434" i="1" s="1"/>
  <c r="EP1220" i="1"/>
  <c r="P1252" i="1"/>
  <c r="U1060" i="1"/>
  <c r="F1121" i="1"/>
  <c r="P1050" i="1"/>
  <c r="DM989" i="1"/>
  <c r="F818" i="1"/>
  <c r="V766" i="1"/>
  <c r="V894" i="1"/>
  <c r="P606" i="1"/>
  <c r="DL533" i="1"/>
  <c r="GN460" i="1"/>
  <c r="F137" i="1"/>
  <c r="T87" i="1"/>
  <c r="EO51" i="1"/>
  <c r="FX33" i="1"/>
  <c r="EP1425" i="1"/>
  <c r="P1445" i="1"/>
  <c r="DW1669" i="1"/>
  <c r="DJ1766" i="1"/>
  <c r="ER1669" i="1"/>
  <c r="P1777" i="1"/>
  <c r="ER2034" i="1"/>
  <c r="T1525" i="1"/>
  <c r="F1569" i="1"/>
  <c r="F1563" i="1"/>
  <c r="S1525" i="1"/>
  <c r="AZ1470" i="1"/>
  <c r="F1504" i="1"/>
  <c r="Q1338" i="1"/>
  <c r="F1371" i="1"/>
  <c r="W827" i="1"/>
  <c r="F888" i="1"/>
  <c r="AD989" i="1"/>
  <c r="Q1028" i="1"/>
  <c r="BA617" i="1"/>
  <c r="F720" i="1"/>
  <c r="DV766" i="1"/>
  <c r="DI795" i="1"/>
  <c r="GM849" i="1"/>
  <c r="GN849" i="1" s="1"/>
  <c r="GN535" i="1"/>
  <c r="CB585" i="1" s="1"/>
  <c r="CA585" i="1"/>
  <c r="P444" i="1"/>
  <c r="EL379" i="1"/>
  <c r="BC300" i="1"/>
  <c r="F746" i="1"/>
  <c r="AC209" i="1"/>
  <c r="CE238" i="1"/>
  <c r="CF238" i="1"/>
  <c r="CH238" i="1"/>
  <c r="P238" i="1"/>
  <c r="GM306" i="1"/>
  <c r="AB347" i="1"/>
  <c r="U148" i="1"/>
  <c r="F199" i="1"/>
  <c r="F277" i="1"/>
  <c r="S33" i="1"/>
  <c r="F66" i="1"/>
  <c r="V1798" i="1"/>
  <c r="F1910" i="1"/>
  <c r="DO1669" i="1"/>
  <c r="P1790" i="1"/>
  <c r="DO2034" i="1"/>
  <c r="CH1493" i="1"/>
  <c r="AC1470" i="1"/>
  <c r="P1493" i="1"/>
  <c r="CF1493" i="1"/>
  <c r="CE1493" i="1"/>
  <c r="AL1603" i="1"/>
  <c r="DJ1425" i="1"/>
  <c r="P1452" i="1"/>
  <c r="P1268" i="1"/>
  <c r="DN1220" i="1"/>
  <c r="DN1389" i="1"/>
  <c r="DP1425" i="1"/>
  <c r="F1321" i="1"/>
  <c r="S1277" i="1"/>
  <c r="EG1421" i="1"/>
  <c r="P1637" i="1"/>
  <c r="AE827" i="1"/>
  <c r="R864" i="1"/>
  <c r="F1048" i="1"/>
  <c r="BA989" i="1"/>
  <c r="S957" i="1"/>
  <c r="AF930" i="1"/>
  <c r="R930" i="1"/>
  <c r="F971" i="1"/>
  <c r="T766" i="1"/>
  <c r="F816" i="1"/>
  <c r="T894" i="1"/>
  <c r="BB762" i="1"/>
  <c r="F907" i="1"/>
  <c r="DM617" i="1"/>
  <c r="P722" i="1"/>
  <c r="BD762" i="1"/>
  <c r="F919" i="1"/>
  <c r="Y585" i="1"/>
  <c r="AL533" i="1"/>
  <c r="GA379" i="1"/>
  <c r="ER426" i="1"/>
  <c r="DU87" i="1"/>
  <c r="DH116" i="1"/>
  <c r="FW116" i="1"/>
  <c r="FX116" i="1"/>
  <c r="FZ116" i="1"/>
  <c r="EC177" i="1"/>
  <c r="T1798" i="1"/>
  <c r="F1908" i="1"/>
  <c r="DT1887" i="1"/>
  <c r="DI1359" i="1"/>
  <c r="DV1338" i="1"/>
  <c r="CF1548" i="1"/>
  <c r="CH1548" i="1"/>
  <c r="CE1548" i="1"/>
  <c r="P1548" i="1"/>
  <c r="AC1525" i="1"/>
  <c r="BB1665" i="1"/>
  <c r="F2047" i="1"/>
  <c r="DK1470" i="1"/>
  <c r="P1508" i="1"/>
  <c r="AQ1580" i="1"/>
  <c r="F1613" i="1"/>
  <c r="DO1277" i="1"/>
  <c r="P1330" i="1"/>
  <c r="F1637" i="1"/>
  <c r="AO1421" i="1"/>
  <c r="DT1306" i="1"/>
  <c r="F981" i="1"/>
  <c r="W930" i="1"/>
  <c r="W1184" i="1"/>
  <c r="P1048" i="1"/>
  <c r="ES989" i="1"/>
  <c r="P815" i="1"/>
  <c r="ES766" i="1"/>
  <c r="ES894" i="1"/>
  <c r="DW35" i="8" s="1"/>
  <c r="AP762" i="1"/>
  <c r="F903" i="1"/>
  <c r="T617" i="1"/>
  <c r="F721" i="1"/>
  <c r="DM533" i="1"/>
  <c r="P607" i="1"/>
  <c r="DK458" i="1"/>
  <c r="P516" i="1"/>
  <c r="P258" i="1"/>
  <c r="ER33" i="1"/>
  <c r="P62" i="1"/>
  <c r="Y33" i="1"/>
  <c r="F78" i="1"/>
  <c r="P2026" i="1"/>
  <c r="DM1919" i="1"/>
  <c r="P2011" i="1"/>
  <c r="EP1919" i="1"/>
  <c r="F1441" i="1"/>
  <c r="P1425" i="1"/>
  <c r="AP1633" i="1"/>
  <c r="DT1154" i="1"/>
  <c r="DL1220" i="1"/>
  <c r="P1266" i="1"/>
  <c r="DL1389" i="1"/>
  <c r="DL51" i="8" s="1"/>
  <c r="F1169" i="1"/>
  <c r="S1131" i="1"/>
  <c r="F980" i="1"/>
  <c r="V930" i="1"/>
  <c r="DK930" i="1"/>
  <c r="P972" i="1"/>
  <c r="DK1184" i="1"/>
  <c r="AB864" i="1"/>
  <c r="FZ766" i="1"/>
  <c r="EQ795" i="1"/>
  <c r="EP827" i="1"/>
  <c r="P871" i="1"/>
  <c r="DQ585" i="1"/>
  <c r="ED533" i="1"/>
  <c r="AK177" i="1"/>
  <c r="DW87" i="1"/>
  <c r="DJ116" i="1"/>
  <c r="T33" i="1"/>
  <c r="F72" i="1"/>
  <c r="P1560" i="1"/>
  <c r="DI1525" i="1"/>
  <c r="DO1338" i="1"/>
  <c r="P1383" i="1"/>
  <c r="S1669" i="1"/>
  <c r="F1781" i="1"/>
  <c r="T1338" i="1"/>
  <c r="F1380" i="1"/>
  <c r="DI1277" i="1"/>
  <c r="P1318" i="1"/>
  <c r="FX533" i="1"/>
  <c r="EO585" i="1"/>
  <c r="AB2004" i="1"/>
  <c r="GM1921" i="1"/>
  <c r="FX1548" i="1"/>
  <c r="FZ1548" i="1"/>
  <c r="FW1548" i="1"/>
  <c r="DH1548" i="1"/>
  <c r="DU1525" i="1"/>
  <c r="X1359" i="1"/>
  <c r="DT795" i="1"/>
  <c r="GM769" i="1"/>
  <c r="CF2004" i="1"/>
  <c r="AC1919" i="1"/>
  <c r="CH2004" i="1"/>
  <c r="P2004" i="1"/>
  <c r="CE2004" i="1"/>
  <c r="DM1580" i="1"/>
  <c r="P1625" i="1"/>
  <c r="CP1682" i="1"/>
  <c r="O1682" i="1" s="1"/>
  <c r="GM1682" i="1" s="1"/>
  <c r="GN1682" i="1" s="1"/>
  <c r="AZ1425" i="1"/>
  <c r="F1449" i="1"/>
  <c r="EM1470" i="1"/>
  <c r="P1512" i="1"/>
  <c r="BA1425" i="1"/>
  <c r="F1458" i="1"/>
  <c r="AV1245" i="1"/>
  <c r="FZ1154" i="1"/>
  <c r="DU1131" i="1"/>
  <c r="DH1154" i="1"/>
  <c r="FW1154" i="1"/>
  <c r="FX1154" i="1"/>
  <c r="DQ1306" i="1"/>
  <c r="ED1277" i="1"/>
  <c r="U1131" i="1"/>
  <c r="F1176" i="1"/>
  <c r="F1330" i="1"/>
  <c r="W1277" i="1"/>
  <c r="P1306" i="1"/>
  <c r="AC1277" i="1"/>
  <c r="CE1306" i="1"/>
  <c r="CF1306" i="1"/>
  <c r="CH1306" i="1"/>
  <c r="AY864" i="1"/>
  <c r="GN932" i="1"/>
  <c r="V458" i="1"/>
  <c r="F524" i="1"/>
  <c r="P806" i="1"/>
  <c r="ER766" i="1"/>
  <c r="P177" i="1"/>
  <c r="AC148" i="1"/>
  <c r="CE177" i="1"/>
  <c r="CF177" i="1"/>
  <c r="CH177" i="1"/>
  <c r="AV51" i="1"/>
  <c r="CE33" i="1"/>
  <c r="U33" i="1"/>
  <c r="F73" i="1"/>
  <c r="DM1798" i="1"/>
  <c r="P1909" i="1"/>
  <c r="ER1798" i="1"/>
  <c r="P1898" i="1"/>
  <c r="ES1338" i="1"/>
  <c r="P1379" i="1"/>
  <c r="F1175" i="1"/>
  <c r="T1131" i="1"/>
  <c r="Y957" i="1"/>
  <c r="AL930" i="1"/>
  <c r="FZ930" i="1"/>
  <c r="EQ957" i="1"/>
  <c r="CE585" i="1"/>
  <c r="CF585" i="1"/>
  <c r="AC533" i="1"/>
  <c r="CH585" i="1"/>
  <c r="P585" i="1"/>
  <c r="EV762" i="1"/>
  <c r="P919" i="1"/>
  <c r="DU458" i="1"/>
  <c r="DH501" i="1"/>
  <c r="FW501" i="1"/>
  <c r="FX501" i="1"/>
  <c r="FZ501" i="1"/>
  <c r="P512" i="1"/>
  <c r="AP300" i="1"/>
  <c r="F739" i="1"/>
  <c r="AX209" i="1"/>
  <c r="F245" i="1"/>
  <c r="FW33" i="1"/>
  <c r="EN51" i="1"/>
  <c r="DK1798" i="1"/>
  <c r="P1902" i="1"/>
  <c r="S1919" i="1"/>
  <c r="F2019" i="1"/>
  <c r="U1338" i="1"/>
  <c r="F1381" i="1"/>
  <c r="Q1131" i="1"/>
  <c r="F1166" i="1"/>
  <c r="R1306" i="1"/>
  <c r="AE1277" i="1"/>
  <c r="AZ827" i="1"/>
  <c r="F875" i="1"/>
  <c r="AE458" i="1"/>
  <c r="R501" i="1"/>
  <c r="BD300" i="1"/>
  <c r="F755" i="1"/>
  <c r="GM151" i="1"/>
  <c r="DT177" i="1"/>
  <c r="GN211" i="1"/>
  <c r="EU83" i="1"/>
  <c r="P284" i="1"/>
  <c r="FX2004" i="1"/>
  <c r="DU1919" i="1"/>
  <c r="FZ2004" i="1"/>
  <c r="DH2004" i="1"/>
  <c r="FW2004" i="1"/>
  <c r="AB1766" i="1"/>
  <c r="GM1671" i="1"/>
  <c r="V1580" i="1"/>
  <c r="F1626" i="1"/>
  <c r="V1425" i="1"/>
  <c r="F1461" i="1"/>
  <c r="V1633" i="1"/>
  <c r="F1570" i="1"/>
  <c r="U1525" i="1"/>
  <c r="GM1588" i="1"/>
  <c r="GN1588" i="1" s="1"/>
  <c r="R1425" i="1"/>
  <c r="F1452" i="1"/>
  <c r="AZ1338" i="1"/>
  <c r="F1370" i="1"/>
  <c r="P1265" i="1"/>
  <c r="ES1389" i="1"/>
  <c r="DW51" i="8" s="1"/>
  <c r="BA1220" i="1"/>
  <c r="F1265" i="1"/>
  <c r="GM1143" i="1"/>
  <c r="GN1143" i="1" s="1"/>
  <c r="T827" i="1"/>
  <c r="F885" i="1"/>
  <c r="S989" i="1"/>
  <c r="F1043" i="1"/>
  <c r="U617" i="1"/>
  <c r="F722" i="1"/>
  <c r="ES617" i="1"/>
  <c r="P720" i="1"/>
  <c r="BC762" i="1"/>
  <c r="F910" i="1"/>
  <c r="P426" i="1"/>
  <c r="CE426" i="1"/>
  <c r="CF426" i="1"/>
  <c r="AC379" i="1"/>
  <c r="CH426" i="1"/>
  <c r="W209" i="1"/>
  <c r="F262" i="1"/>
  <c r="AD304" i="1"/>
  <c r="Q347" i="1"/>
  <c r="DK177" i="1"/>
  <c r="DX148" i="1"/>
  <c r="AK33" i="1"/>
  <c r="X51" i="1"/>
  <c r="T1919" i="1"/>
  <c r="F2025" i="1"/>
  <c r="GN1801" i="1"/>
  <c r="FT1887" i="1" s="1"/>
  <c r="FS1887" i="1"/>
  <c r="DL1669" i="1"/>
  <c r="P1787" i="1"/>
  <c r="DL2034" i="1"/>
  <c r="P1558" i="1"/>
  <c r="EI1525" i="1"/>
  <c r="P1567" i="1"/>
  <c r="EM1525" i="1"/>
  <c r="AB1359" i="1"/>
  <c r="P1321" i="1"/>
  <c r="DK1277" i="1"/>
  <c r="GN1280" i="1"/>
  <c r="P979" i="1"/>
  <c r="DM930" i="1"/>
  <c r="DM1184" i="1"/>
  <c r="AK1099" i="1"/>
  <c r="F1039" i="1"/>
  <c r="AZ989" i="1"/>
  <c r="ES458" i="1"/>
  <c r="P521" i="1"/>
  <c r="EC585" i="1"/>
  <c r="DL379" i="1"/>
  <c r="P447" i="1"/>
  <c r="EG300" i="1"/>
  <c r="P734" i="1"/>
  <c r="GN212" i="1"/>
  <c r="V33" i="1"/>
  <c r="F74" i="1"/>
  <c r="CH1425" i="1"/>
  <c r="AY1438" i="1"/>
  <c r="AD1766" i="1"/>
  <c r="AB1220" i="1"/>
  <c r="O1245" i="1"/>
  <c r="P1327" i="1"/>
  <c r="DL1277" i="1"/>
  <c r="AY1154" i="1"/>
  <c r="CH1131" i="1"/>
  <c r="DK827" i="1"/>
  <c r="P879" i="1"/>
  <c r="FX1028" i="1"/>
  <c r="FZ1028" i="1"/>
  <c r="DH1028" i="1"/>
  <c r="DU989" i="1"/>
  <c r="FW1028" i="1"/>
  <c r="BA1060" i="1"/>
  <c r="F1119" i="1"/>
  <c r="P818" i="1"/>
  <c r="DN766" i="1"/>
  <c r="DN894" i="1"/>
  <c r="GN829" i="1"/>
  <c r="FX766" i="1"/>
  <c r="EO795" i="1"/>
  <c r="ES533" i="1"/>
  <c r="P605" i="1"/>
  <c r="DJ617" i="1"/>
  <c r="P714" i="1"/>
  <c r="EI300" i="1"/>
  <c r="EU300" i="1"/>
  <c r="P746" i="1"/>
  <c r="DU209" i="1"/>
  <c r="FW238" i="1"/>
  <c r="FX238" i="1"/>
  <c r="FZ238" i="1"/>
  <c r="DH238" i="1"/>
  <c r="AB33" i="1"/>
  <c r="O51" i="1"/>
  <c r="BA1669" i="1"/>
  <c r="F1786" i="1"/>
  <c r="BA2034" i="1"/>
  <c r="DL1470" i="1"/>
  <c r="P1514" i="1"/>
  <c r="F140" i="1"/>
  <c r="W87" i="1"/>
  <c r="W268" i="1"/>
  <c r="R1798" i="1"/>
  <c r="F1901" i="1"/>
  <c r="R209" i="1"/>
  <c r="F252" i="1"/>
  <c r="F1318" i="1"/>
  <c r="Q1277" i="1"/>
  <c r="F1624" i="1"/>
  <c r="T1580" i="1"/>
  <c r="DL1338" i="1"/>
  <c r="P1380" i="1"/>
  <c r="FW533" i="1"/>
  <c r="EN585" i="1"/>
  <c r="AQ1470" i="1"/>
  <c r="F1503" i="1"/>
  <c r="EI1580" i="1"/>
  <c r="P1613" i="1"/>
  <c r="DV1798" i="1"/>
  <c r="DI1887" i="1"/>
  <c r="DM1525" i="1"/>
  <c r="P1570" i="1"/>
  <c r="U1277" i="1"/>
  <c r="F1328" i="1"/>
  <c r="F1248" i="1"/>
  <c r="P1220" i="1"/>
  <c r="AT1216" i="1"/>
  <c r="AB1131" i="1"/>
  <c r="O1154" i="1"/>
  <c r="EL1216" i="1"/>
  <c r="P1407" i="1"/>
  <c r="ED1131" i="1"/>
  <c r="DQ1154" i="1"/>
  <c r="EG926" i="1"/>
  <c r="P1188" i="1"/>
  <c r="ER1131" i="1"/>
  <c r="P1165" i="1"/>
  <c r="P977" i="1"/>
  <c r="ES930" i="1"/>
  <c r="ES1184" i="1"/>
  <c r="DW43" i="8" s="1"/>
  <c r="EP617" i="1"/>
  <c r="P707" i="1"/>
  <c r="W533" i="1"/>
  <c r="F609" i="1"/>
  <c r="EC379" i="1"/>
  <c r="P33" i="1"/>
  <c r="F54" i="1"/>
  <c r="BA1919" i="1"/>
  <c r="F2024" i="1"/>
  <c r="AU1470" i="1"/>
  <c r="F1512" i="1"/>
  <c r="EI1470" i="1"/>
  <c r="P1503" i="1"/>
  <c r="P1658" i="1"/>
  <c r="EV1421" i="1"/>
  <c r="DM1338" i="1"/>
  <c r="P1381" i="1"/>
  <c r="F1051" i="1"/>
  <c r="V989" i="1"/>
  <c r="Y1028" i="1"/>
  <c r="R989" i="1"/>
  <c r="F1042" i="1"/>
  <c r="EC1060" i="1"/>
  <c r="EV1216" i="1"/>
  <c r="P1414" i="1"/>
  <c r="DK989" i="1"/>
  <c r="P1043" i="1"/>
  <c r="FX930" i="1"/>
  <c r="EO957" i="1"/>
  <c r="DK617" i="1"/>
  <c r="P715" i="1"/>
  <c r="DV827" i="1"/>
  <c r="DI864" i="1"/>
  <c r="DI617" i="1"/>
  <c r="P712" i="1"/>
  <c r="EU762" i="1"/>
  <c r="P910" i="1"/>
  <c r="S533" i="1"/>
  <c r="F600" i="1"/>
  <c r="DJ533" i="1"/>
  <c r="P599" i="1"/>
  <c r="U379" i="1"/>
  <c r="F448" i="1"/>
  <c r="BB83" i="1"/>
  <c r="F281" i="1"/>
  <c r="DH33" i="1"/>
  <c r="P54" i="1"/>
  <c r="W1919" i="1"/>
  <c r="F2028" i="1"/>
  <c r="EV1665" i="1"/>
  <c r="P2059" i="1"/>
  <c r="DK1669" i="1"/>
  <c r="P1781" i="1"/>
  <c r="DK2034" i="1"/>
  <c r="F1567" i="1"/>
  <c r="AU1525" i="1"/>
  <c r="F1622" i="1"/>
  <c r="AU1580" i="1"/>
  <c r="DL1425" i="1"/>
  <c r="P1459" i="1"/>
  <c r="DL1633" i="1"/>
  <c r="DL61" i="8" s="1"/>
  <c r="GM1672" i="1"/>
  <c r="DT1766" i="1"/>
  <c r="EH1665" i="1"/>
  <c r="P2043" i="1"/>
  <c r="GM1473" i="1"/>
  <c r="DT1493" i="1"/>
  <c r="EN1438" i="1"/>
  <c r="F1174" i="1"/>
  <c r="BA1131" i="1"/>
  <c r="BD1216" i="1"/>
  <c r="F1414" i="1"/>
  <c r="GN933" i="1"/>
  <c r="T533" i="1"/>
  <c r="F606" i="1"/>
  <c r="AP379" i="1"/>
  <c r="F435" i="1"/>
  <c r="DN209" i="1"/>
  <c r="R177" i="1"/>
  <c r="AE148" i="1"/>
  <c r="DO87" i="1"/>
  <c r="P140" i="1"/>
  <c r="F2026" i="1"/>
  <c r="U1919" i="1"/>
  <c r="AT1421" i="1"/>
  <c r="GN1582" i="1"/>
  <c r="P1507" i="1"/>
  <c r="DJ1470" i="1"/>
  <c r="AV795" i="1"/>
  <c r="CE766" i="1"/>
  <c r="F968" i="1"/>
  <c r="AZ930" i="1"/>
  <c r="AZ1184" i="1"/>
  <c r="AD617" i="1"/>
  <c r="Q700" i="1"/>
  <c r="AX617" i="1"/>
  <c r="F707" i="1"/>
  <c r="F65" i="1"/>
  <c r="R33" i="1"/>
  <c r="AB1887" i="1"/>
  <c r="AK1887" i="1"/>
  <c r="GM1600" i="1"/>
  <c r="GN1600" i="1" s="1"/>
  <c r="FY1525" i="1"/>
  <c r="EP1548" i="1"/>
  <c r="AO1665" i="1"/>
  <c r="F2038" i="1"/>
  <c r="DK1580" i="1"/>
  <c r="P1618" i="1"/>
  <c r="V1220" i="1"/>
  <c r="F1268" i="1"/>
  <c r="V1389" i="1"/>
  <c r="F1649" i="1"/>
  <c r="BC1421" i="1"/>
  <c r="GN1340" i="1"/>
  <c r="Y1306" i="1"/>
  <c r="AL1277" i="1"/>
  <c r="ES1131" i="1"/>
  <c r="P1174" i="1"/>
  <c r="DW1060" i="1"/>
  <c r="DJ1099" i="1"/>
  <c r="F1202" i="1"/>
  <c r="DO617" i="1"/>
  <c r="P724" i="1"/>
  <c r="P964" i="1"/>
  <c r="EP930" i="1"/>
  <c r="AZ617" i="1"/>
  <c r="F711" i="1"/>
  <c r="DL458" i="1"/>
  <c r="P522" i="1"/>
  <c r="P450" i="1"/>
  <c r="DT238" i="1"/>
  <c r="EH730" i="1"/>
  <c r="V148" i="1"/>
  <c r="F200" i="1"/>
  <c r="DV87" i="1"/>
  <c r="DI116" i="1"/>
  <c r="DN33" i="1"/>
  <c r="P74" i="1"/>
  <c r="AE1580" i="1"/>
  <c r="R1603" i="1"/>
  <c r="AF1470" i="1"/>
  <c r="S1493" i="1"/>
  <c r="S1633" i="1" s="1"/>
  <c r="V1470" i="1"/>
  <c r="F1516" i="1"/>
  <c r="GN1222" i="1"/>
  <c r="AU1338" i="1"/>
  <c r="F1378" i="1"/>
  <c r="AK1245" i="1"/>
  <c r="BB1216" i="1"/>
  <c r="F1402" i="1"/>
  <c r="AB1306" i="1"/>
  <c r="AD930" i="1"/>
  <c r="Q957" i="1"/>
  <c r="DV1060" i="1"/>
  <c r="DI1099" i="1"/>
  <c r="DN617" i="1"/>
  <c r="P723" i="1"/>
  <c r="GM622" i="1"/>
  <c r="GN622" i="1" s="1"/>
  <c r="F521" i="1"/>
  <c r="DK304" i="1"/>
  <c r="P362" i="1"/>
  <c r="DV458" i="1"/>
  <c r="DI501" i="1"/>
  <c r="ER304" i="1"/>
  <c r="P358" i="1"/>
  <c r="DL33" i="1"/>
  <c r="P72" i="1"/>
  <c r="CA51" i="1"/>
  <c r="GN36" i="1"/>
  <c r="CB51" i="1" s="1"/>
  <c r="AX33" i="1"/>
  <c r="F58" i="1"/>
  <c r="Q33" i="1"/>
  <c r="F63" i="1"/>
  <c r="F1507" i="1"/>
  <c r="R1470" i="1"/>
  <c r="FW1220" i="1"/>
  <c r="EN1245" i="1"/>
  <c r="P1257" i="1"/>
  <c r="DI1220" i="1"/>
  <c r="Q533" i="1"/>
  <c r="F597" i="1"/>
  <c r="DQ2004" i="1"/>
  <c r="ED1919" i="1"/>
  <c r="AZ1919" i="1"/>
  <c r="F2015" i="1"/>
  <c r="DL1919" i="1"/>
  <c r="P2025" i="1"/>
  <c r="AX1493" i="1"/>
  <c r="CG1470" i="1"/>
  <c r="F1327" i="1"/>
  <c r="T1277" i="1"/>
  <c r="AK617" i="1"/>
  <c r="X700" i="1"/>
  <c r="GM620" i="1"/>
  <c r="DT700" i="1"/>
  <c r="P609" i="1"/>
  <c r="DO533" i="1"/>
  <c r="BA533" i="1"/>
  <c r="F605" i="1"/>
  <c r="DU304" i="1"/>
  <c r="FZ347" i="1"/>
  <c r="DH347" i="1"/>
  <c r="FW347" i="1"/>
  <c r="FX347" i="1"/>
  <c r="V87" i="1"/>
  <c r="F139" i="1"/>
  <c r="V209" i="1"/>
  <c r="F261" i="1"/>
  <c r="P116" i="1"/>
  <c r="CE116" i="1"/>
  <c r="AC87" i="1"/>
  <c r="CF116" i="1"/>
  <c r="CH116" i="1"/>
  <c r="AO83" i="1"/>
  <c r="F272" i="1"/>
  <c r="AO2064" i="1"/>
  <c r="EV83" i="1"/>
  <c r="P293" i="1"/>
  <c r="DJ1798" i="1"/>
  <c r="P1901" i="1"/>
  <c r="EC1669" i="1"/>
  <c r="DP1766" i="1"/>
  <c r="ES1425" i="1"/>
  <c r="P1458" i="1"/>
  <c r="ES1633" i="1"/>
  <c r="DW61" i="8" s="1"/>
  <c r="U1425" i="1"/>
  <c r="F1460" i="1"/>
  <c r="AD1525" i="1"/>
  <c r="Q1548" i="1"/>
  <c r="AX1425" i="1"/>
  <c r="F1445" i="1"/>
  <c r="AL1338" i="1"/>
  <c r="Y1359" i="1"/>
  <c r="GN1223" i="1"/>
  <c r="DM827" i="1"/>
  <c r="P886" i="1"/>
  <c r="P968" i="1"/>
  <c r="ER930" i="1"/>
  <c r="DO458" i="1"/>
  <c r="P525" i="1"/>
  <c r="T458" i="1"/>
  <c r="F522" i="1"/>
  <c r="W379" i="1"/>
  <c r="F450" i="1"/>
  <c r="AB501" i="1"/>
  <c r="GM381" i="1"/>
  <c r="AB426" i="1"/>
  <c r="P429" i="1"/>
  <c r="DH379" i="1"/>
  <c r="V1919" i="1"/>
  <c r="F2027" i="1"/>
  <c r="R1919" i="1"/>
  <c r="F2018" i="1"/>
  <c r="BA1798" i="1"/>
  <c r="F1907" i="1"/>
  <c r="P1627" i="1"/>
  <c r="DO1580" i="1"/>
  <c r="DV1603" i="1"/>
  <c r="DU1669" i="1"/>
  <c r="FX1766" i="1"/>
  <c r="FZ1766" i="1"/>
  <c r="DH1766" i="1"/>
  <c r="FW1766" i="1"/>
  <c r="FZ1493" i="1"/>
  <c r="DU1470" i="1"/>
  <c r="DH1493" i="1"/>
  <c r="FX1493" i="1"/>
  <c r="FW1493" i="1"/>
  <c r="GN1472" i="1"/>
  <c r="DN1131" i="1"/>
  <c r="P1177" i="1"/>
  <c r="DV1028" i="1"/>
  <c r="ES1060" i="1"/>
  <c r="P1119" i="1"/>
  <c r="DG957" i="1"/>
  <c r="CY38" i="8" s="1"/>
  <c r="AX827" i="1"/>
  <c r="F871" i="1"/>
  <c r="S617" i="1"/>
  <c r="F715" i="1"/>
  <c r="AE617" i="1"/>
  <c r="R700" i="1"/>
  <c r="BA87" i="1"/>
  <c r="F136" i="1"/>
  <c r="AX268" i="1"/>
  <c r="ED33" i="1"/>
  <c r="DQ51" i="1"/>
  <c r="DU1798" i="1"/>
  <c r="FW1887" i="1"/>
  <c r="FX1887" i="1"/>
  <c r="FZ1887" i="1"/>
  <c r="DH1887" i="1"/>
  <c r="Y2004" i="1"/>
  <c r="AL1919" i="1"/>
  <c r="AB1548" i="1"/>
  <c r="AZ1669" i="1"/>
  <c r="F1777" i="1"/>
  <c r="AZ2034" i="1"/>
  <c r="V1338" i="1"/>
  <c r="F1382" i="1"/>
  <c r="T930" i="1"/>
  <c r="F978" i="1"/>
  <c r="T1184" i="1"/>
  <c r="F1035" i="1"/>
  <c r="AX989" i="1"/>
  <c r="ET300" i="1"/>
  <c r="P743" i="1"/>
  <c r="DH177" i="1"/>
  <c r="DU148" i="1"/>
  <c r="FW177" i="1"/>
  <c r="FX177" i="1"/>
  <c r="FZ177" i="1"/>
  <c r="DT2004" i="1"/>
  <c r="AF1798" i="1"/>
  <c r="S1887" i="1"/>
  <c r="ER1919" i="1"/>
  <c r="P2015" i="1"/>
  <c r="GN1800" i="1"/>
  <c r="CB1887" i="1" s="1"/>
  <c r="CA1887" i="1"/>
  <c r="EI1633" i="1"/>
  <c r="AB1438" i="1"/>
  <c r="EM1580" i="1"/>
  <c r="P1622" i="1"/>
  <c r="EU1665" i="1"/>
  <c r="P2050" i="1"/>
  <c r="DP1493" i="1"/>
  <c r="F1515" i="1"/>
  <c r="U1470" i="1"/>
  <c r="DL1060" i="1"/>
  <c r="P1120" i="1"/>
  <c r="V1277" i="1"/>
  <c r="F1329" i="1"/>
  <c r="ER1060" i="1"/>
  <c r="P1110" i="1"/>
  <c r="BD926" i="1"/>
  <c r="F1209" i="1"/>
  <c r="P592" i="1"/>
  <c r="EP533" i="1"/>
  <c r="GN382" i="1"/>
  <c r="F189" i="1"/>
  <c r="Q148" i="1"/>
  <c r="ET83" i="1"/>
  <c r="P281" i="1"/>
  <c r="AC22" i="1"/>
  <c r="CH2064" i="1"/>
  <c r="CH22" i="1" s="1"/>
  <c r="CF2064" i="1"/>
  <c r="CF22" i="1" s="1"/>
  <c r="CE2064" i="1"/>
  <c r="CE22" i="1" s="1"/>
  <c r="DV1919" i="1"/>
  <c r="DI2004" i="1"/>
  <c r="ES1798" i="1"/>
  <c r="P1907" i="1"/>
  <c r="W1798" i="1"/>
  <c r="F1911" i="1"/>
  <c r="CF1425" i="1"/>
  <c r="AW1438" i="1"/>
  <c r="GN1528" i="1"/>
  <c r="DL1525" i="1"/>
  <c r="P1569" i="1"/>
  <c r="AW1154" i="1"/>
  <c r="CF1131" i="1"/>
  <c r="DH1306" i="1"/>
  <c r="DU1277" i="1"/>
  <c r="FW1306" i="1"/>
  <c r="FX1306" i="1"/>
  <c r="FZ1306" i="1"/>
  <c r="GN1279" i="1"/>
  <c r="DL930" i="1"/>
  <c r="P978" i="1"/>
  <c r="DL1184" i="1"/>
  <c r="DL43" i="8" s="1"/>
  <c r="F815" i="1"/>
  <c r="BA766" i="1"/>
  <c r="BA894" i="1"/>
  <c r="EN795" i="1"/>
  <c r="FW766" i="1"/>
  <c r="DU617" i="1"/>
  <c r="FX700" i="1"/>
  <c r="FZ700" i="1"/>
  <c r="DH700" i="1"/>
  <c r="FW700" i="1"/>
  <c r="AT379" i="1"/>
  <c r="F444" i="1"/>
  <c r="F1379" i="1"/>
  <c r="AD1438" i="1"/>
  <c r="AX379" i="1"/>
  <c r="F433" i="1"/>
  <c r="P1248" i="1"/>
  <c r="DH1220" i="1"/>
  <c r="DJ1525" i="1"/>
  <c r="P1562" i="1"/>
  <c r="F1568" i="1"/>
  <c r="BA1525" i="1"/>
  <c r="P1320" i="1"/>
  <c r="DJ1277" i="1"/>
  <c r="P191" i="1"/>
  <c r="DJ148" i="1"/>
  <c r="F1572" i="1"/>
  <c r="W1525" i="1"/>
  <c r="P1168" i="1"/>
  <c r="DJ1131" i="1"/>
  <c r="P588" i="1"/>
  <c r="DH533" i="1"/>
  <c r="F1898" i="1" l="1"/>
  <c r="P2053" i="1"/>
  <c r="F358" i="1"/>
  <c r="F1203" i="1"/>
  <c r="AV957" i="1"/>
  <c r="DH930" i="1"/>
  <c r="EP1131" i="1"/>
  <c r="P1161" i="1"/>
  <c r="AZ533" i="1"/>
  <c r="F596" i="1"/>
  <c r="F2043" i="1"/>
  <c r="O585" i="1"/>
  <c r="O533" i="1" s="1"/>
  <c r="P960" i="1"/>
  <c r="CE827" i="1"/>
  <c r="F912" i="1"/>
  <c r="DC32" i="8"/>
  <c r="P123" i="1"/>
  <c r="FW379" i="1"/>
  <c r="AW795" i="1"/>
  <c r="AW766" i="1" s="1"/>
  <c r="O1603" i="1"/>
  <c r="DH894" i="1"/>
  <c r="AX730" i="1"/>
  <c r="ER989" i="1"/>
  <c r="P1449" i="1"/>
  <c r="P1039" i="1"/>
  <c r="EO1245" i="1"/>
  <c r="DF46" i="8" s="1"/>
  <c r="FX1425" i="1"/>
  <c r="ER1425" i="1"/>
  <c r="AY957" i="1"/>
  <c r="EO426" i="1"/>
  <c r="P432" i="1" s="1"/>
  <c r="AQ1421" i="1"/>
  <c r="DG24" i="8"/>
  <c r="ER1220" i="1"/>
  <c r="ER1184" i="1"/>
  <c r="ER926" i="1" s="1"/>
  <c r="P930" i="1"/>
  <c r="P1256" i="1"/>
  <c r="F1559" i="1"/>
  <c r="DT43" i="8"/>
  <c r="EI1216" i="1"/>
  <c r="AZ1633" i="1"/>
  <c r="F1644" i="1" s="1"/>
  <c r="BA1389" i="1"/>
  <c r="BA1338" i="1"/>
  <c r="ER458" i="1"/>
  <c r="P1516" i="1"/>
  <c r="DN1633" i="1"/>
  <c r="EU61" i="8" s="1"/>
  <c r="DQ1603" i="1"/>
  <c r="DJ1220" i="1"/>
  <c r="AY1245" i="1"/>
  <c r="F1253" i="1" s="1"/>
  <c r="EU56" i="8"/>
  <c r="F512" i="1"/>
  <c r="P197" i="1"/>
  <c r="S87" i="1"/>
  <c r="FX827" i="1"/>
  <c r="P904" i="1"/>
  <c r="DG16" i="8"/>
  <c r="DQ1438" i="1"/>
  <c r="DO54" i="8" s="1"/>
  <c r="X795" i="1"/>
  <c r="X766" i="1" s="1"/>
  <c r="ED1338" i="1"/>
  <c r="R766" i="1"/>
  <c r="ES209" i="1"/>
  <c r="W1633" i="1"/>
  <c r="R1220" i="1"/>
  <c r="DG1099" i="1"/>
  <c r="CY42" i="8" s="1"/>
  <c r="F1627" i="1"/>
  <c r="AL379" i="1"/>
  <c r="P1121" i="1"/>
  <c r="Y1245" i="1"/>
  <c r="DM1060" i="1"/>
  <c r="F441" i="1"/>
  <c r="F904" i="1"/>
  <c r="FS957" i="1"/>
  <c r="FS930" i="1" s="1"/>
  <c r="X1603" i="1"/>
  <c r="ES1220" i="1"/>
  <c r="DG26" i="8"/>
  <c r="BA1633" i="1"/>
  <c r="BA1421" i="1" s="1"/>
  <c r="U1580" i="1"/>
  <c r="Q1603" i="1"/>
  <c r="F1615" i="1" s="1"/>
  <c r="P1259" i="1"/>
  <c r="F1513" i="1"/>
  <c r="U730" i="1"/>
  <c r="U300" i="1" s="1"/>
  <c r="F1625" i="1"/>
  <c r="EP1277" i="1"/>
  <c r="DK1389" i="1"/>
  <c r="CZ51" i="8" s="1"/>
  <c r="P1313" i="1"/>
  <c r="DM1633" i="1"/>
  <c r="CW61" i="8" s="1"/>
  <c r="R1184" i="1"/>
  <c r="R926" i="1" s="1"/>
  <c r="DL148" i="1"/>
  <c r="F1366" i="1"/>
  <c r="P1374" i="1"/>
  <c r="F1252" i="1"/>
  <c r="F1113" i="1"/>
  <c r="FS1245" i="1"/>
  <c r="EJ1245" i="1" s="1"/>
  <c r="T1389" i="1"/>
  <c r="T1216" i="1" s="1"/>
  <c r="P198" i="1"/>
  <c r="EN864" i="1"/>
  <c r="DE34" i="8" s="1"/>
  <c r="DK1338" i="1"/>
  <c r="FT1245" i="1"/>
  <c r="EK1245" i="1" s="1"/>
  <c r="DV1470" i="1"/>
  <c r="F913" i="1"/>
  <c r="DO930" i="1"/>
  <c r="F806" i="1"/>
  <c r="DN1060" i="1"/>
  <c r="X957" i="1"/>
  <c r="AD1060" i="1"/>
  <c r="F1260" i="1"/>
  <c r="F354" i="1"/>
  <c r="EN957" i="1"/>
  <c r="DE38" i="8" s="1"/>
  <c r="AZ894" i="1"/>
  <c r="AZ762" i="1" s="1"/>
  <c r="AW864" i="1"/>
  <c r="F870" i="1" s="1"/>
  <c r="U827" i="1"/>
  <c r="AW1245" i="1"/>
  <c r="AW1220" i="1" s="1"/>
  <c r="AX304" i="1"/>
  <c r="F749" i="1"/>
  <c r="Y795" i="1"/>
  <c r="Y766" i="1" s="1"/>
  <c r="EQ864" i="1"/>
  <c r="DH34" i="8" s="1"/>
  <c r="R1633" i="1"/>
  <c r="F1647" i="1" s="1"/>
  <c r="F1408" i="1"/>
  <c r="EL926" i="1"/>
  <c r="EL83" i="1"/>
  <c r="P981" i="1"/>
  <c r="P1122" i="1"/>
  <c r="R1389" i="1"/>
  <c r="R1216" i="1" s="1"/>
  <c r="DN1184" i="1"/>
  <c r="U304" i="1"/>
  <c r="F1194" i="1"/>
  <c r="DT1603" i="1"/>
  <c r="DG1603" i="1" s="1"/>
  <c r="CY60" i="8" s="1"/>
  <c r="R1525" i="1"/>
  <c r="ED1470" i="1"/>
  <c r="U894" i="1"/>
  <c r="U762" i="1" s="1"/>
  <c r="EU42" i="8"/>
  <c r="CA1359" i="1"/>
  <c r="CA1338" i="1" s="1"/>
  <c r="P286" i="1"/>
  <c r="P253" i="1"/>
  <c r="S1389" i="1"/>
  <c r="S1216" i="1" s="1"/>
  <c r="T730" i="1"/>
  <c r="F751" i="1" s="1"/>
  <c r="P1441" i="1"/>
  <c r="DK1633" i="1"/>
  <c r="CZ61" i="8" s="1"/>
  <c r="CB1099" i="1"/>
  <c r="CB1060" i="1" s="1"/>
  <c r="EM926" i="1"/>
  <c r="P448" i="1"/>
  <c r="DJ43" i="8"/>
  <c r="CA1306" i="1"/>
  <c r="AR1306" i="1" s="1"/>
  <c r="F447" i="1"/>
  <c r="DM379" i="1"/>
  <c r="DQ347" i="1"/>
  <c r="DO24" i="8" s="1"/>
  <c r="P1194" i="1"/>
  <c r="P354" i="1"/>
  <c r="DJ51" i="8"/>
  <c r="FS1548" i="1"/>
  <c r="EJ1548" i="1" s="1"/>
  <c r="CA1245" i="1"/>
  <c r="CA1220" i="1" s="1"/>
  <c r="CB1245" i="1"/>
  <c r="CB1220" i="1" s="1"/>
  <c r="FT957" i="1"/>
  <c r="FT930" i="1" s="1"/>
  <c r="DP1245" i="1"/>
  <c r="DN46" i="8" s="1"/>
  <c r="CA1099" i="1"/>
  <c r="CA1060" i="1" s="1"/>
  <c r="P1464" i="1"/>
  <c r="X116" i="1"/>
  <c r="AZ730" i="1"/>
  <c r="AZ300" i="1" s="1"/>
  <c r="CW54" i="8"/>
  <c r="P1460" i="1"/>
  <c r="Y864" i="1"/>
  <c r="F891" i="1" s="1"/>
  <c r="DK1425" i="1"/>
  <c r="P1453" i="1"/>
  <c r="AK1525" i="1"/>
  <c r="CB1306" i="1"/>
  <c r="CB1277" i="1" s="1"/>
  <c r="DN148" i="1"/>
  <c r="CB1359" i="1"/>
  <c r="CB1338" i="1" s="1"/>
  <c r="AB930" i="1"/>
  <c r="P433" i="1"/>
  <c r="EU20" i="8"/>
  <c r="P200" i="1"/>
  <c r="CB957" i="1"/>
  <c r="CB930" i="1" s="1"/>
  <c r="CX20" i="8"/>
  <c r="CA957" i="1"/>
  <c r="AR957" i="1" s="1"/>
  <c r="DN268" i="1"/>
  <c r="EU21" i="8" s="1"/>
  <c r="CA1438" i="1"/>
  <c r="AR1438" i="1" s="1"/>
  <c r="DT51" i="8"/>
  <c r="P1408" i="1"/>
  <c r="CB1438" i="1"/>
  <c r="AS1438" i="1" s="1"/>
  <c r="EU18" i="8"/>
  <c r="FT1548" i="1"/>
  <c r="FT1525" i="1" s="1"/>
  <c r="DO379" i="1"/>
  <c r="F1652" i="1"/>
  <c r="DQ864" i="1"/>
  <c r="P891" i="1" s="1"/>
  <c r="EC1425" i="1"/>
  <c r="Y347" i="1"/>
  <c r="Y304" i="1" s="1"/>
  <c r="DP238" i="1"/>
  <c r="DN20" i="8" s="1"/>
  <c r="P894" i="1"/>
  <c r="F897" i="1" s="1"/>
  <c r="EP1389" i="1"/>
  <c r="DG51" i="8" s="1"/>
  <c r="X426" i="1"/>
  <c r="F452" i="1" s="1"/>
  <c r="DJ35" i="8"/>
  <c r="F879" i="1"/>
  <c r="EC1277" i="1"/>
  <c r="F1574" i="1"/>
  <c r="X1525" i="1"/>
  <c r="DK60" i="8"/>
  <c r="EM1421" i="1"/>
  <c r="DT61" i="8"/>
  <c r="EL1421" i="1"/>
  <c r="DR61" i="8"/>
  <c r="AB1493" i="1"/>
  <c r="AB1470" i="1" s="1"/>
  <c r="DJ1633" i="1"/>
  <c r="P1647" i="1" s="1"/>
  <c r="DB60" i="8"/>
  <c r="DO60" i="8"/>
  <c r="DB46" i="8"/>
  <c r="DJ61" i="8"/>
  <c r="DN60" i="8"/>
  <c r="DG60" i="8"/>
  <c r="CB1493" i="1"/>
  <c r="CB1470" i="1" s="1"/>
  <c r="DC60" i="8"/>
  <c r="P1642" i="1"/>
  <c r="DI61" i="8"/>
  <c r="DS61" i="8"/>
  <c r="X1438" i="1"/>
  <c r="AK1425" i="1"/>
  <c r="P1651" i="1"/>
  <c r="AX1633" i="1"/>
  <c r="AX1421" i="1" s="1"/>
  <c r="DO894" i="1"/>
  <c r="DM35" i="8" s="1"/>
  <c r="DQ426" i="1"/>
  <c r="DO26" i="8" s="1"/>
  <c r="AK1277" i="1"/>
  <c r="EP989" i="1"/>
  <c r="P1633" i="1"/>
  <c r="P1421" i="1" s="1"/>
  <c r="DQ238" i="1"/>
  <c r="P265" i="1" s="1"/>
  <c r="P199" i="1"/>
  <c r="DC54" i="8"/>
  <c r="EP1184" i="1"/>
  <c r="DG43" i="8" s="1"/>
  <c r="EP1633" i="1"/>
  <c r="P1640" i="1" s="1"/>
  <c r="DG58" i="8"/>
  <c r="P1035" i="1"/>
  <c r="ER1633" i="1"/>
  <c r="DK58" i="8"/>
  <c r="DM268" i="1"/>
  <c r="DM148" i="1"/>
  <c r="DO58" i="8"/>
  <c r="CW18" i="8"/>
  <c r="DG50" i="8"/>
  <c r="ER1389" i="1"/>
  <c r="DK51" i="8" s="1"/>
  <c r="AX1277" i="1"/>
  <c r="P1123" i="1"/>
  <c r="DC58" i="8"/>
  <c r="F867" i="1"/>
  <c r="GM848" i="1"/>
  <c r="GN848" i="1" s="1"/>
  <c r="FT864" i="1" s="1"/>
  <c r="EK864" i="1" s="1"/>
  <c r="Y1493" i="1"/>
  <c r="F1520" i="1" s="1"/>
  <c r="DJ29" i="8"/>
  <c r="DK48" i="8"/>
  <c r="AX1389" i="1"/>
  <c r="AX1216" i="1" s="1"/>
  <c r="DO1060" i="1"/>
  <c r="ER1277" i="1"/>
  <c r="ED766" i="1"/>
  <c r="CB1548" i="1"/>
  <c r="CB1525" i="1" s="1"/>
  <c r="EC1338" i="1"/>
  <c r="S730" i="1"/>
  <c r="DM58" i="8"/>
  <c r="DO1525" i="1"/>
  <c r="P1572" i="1"/>
  <c r="CA1493" i="1"/>
  <c r="AR1493" i="1" s="1"/>
  <c r="P1202" i="1"/>
  <c r="CA1548" i="1"/>
  <c r="CA1525" i="1" s="1"/>
  <c r="P1652" i="1"/>
  <c r="F516" i="1"/>
  <c r="DO56" i="8"/>
  <c r="DN56" i="8"/>
  <c r="F197" i="1"/>
  <c r="X1493" i="1"/>
  <c r="F253" i="1"/>
  <c r="P1052" i="1"/>
  <c r="DC56" i="8"/>
  <c r="DT87" i="1"/>
  <c r="DG56" i="8"/>
  <c r="DA56" i="8"/>
  <c r="F258" i="1"/>
  <c r="DE54" i="8"/>
  <c r="ES268" i="1"/>
  <c r="DW21" i="8" s="1"/>
  <c r="BA268" i="1"/>
  <c r="BA83" i="1" s="1"/>
  <c r="EP1338" i="1"/>
  <c r="X238" i="1"/>
  <c r="F264" i="1" s="1"/>
  <c r="DJ894" i="1"/>
  <c r="DJ762" i="1" s="1"/>
  <c r="DT1220" i="1"/>
  <c r="P810" i="1"/>
  <c r="DL209" i="1"/>
  <c r="F1122" i="1"/>
  <c r="AK304" i="1"/>
  <c r="DP501" i="1"/>
  <c r="DN28" i="8" s="1"/>
  <c r="FS1359" i="1"/>
  <c r="FS1338" i="1" s="1"/>
  <c r="ED989" i="1"/>
  <c r="DQ1099" i="1"/>
  <c r="DQ1184" i="1" s="1"/>
  <c r="CA1028" i="1"/>
  <c r="AR1028" i="1" s="1"/>
  <c r="EQ426" i="1"/>
  <c r="EQ379" i="1" s="1"/>
  <c r="AK458" i="1"/>
  <c r="F1114" i="1"/>
  <c r="DB32" i="8"/>
  <c r="P1193" i="1"/>
  <c r="EH1421" i="1"/>
  <c r="DO989" i="1"/>
  <c r="AL209" i="1"/>
  <c r="P913" i="1"/>
  <c r="AL1060" i="1"/>
  <c r="P809" i="1"/>
  <c r="DK766" i="1"/>
  <c r="Q864" i="1"/>
  <c r="F876" i="1" s="1"/>
  <c r="V1060" i="1"/>
  <c r="ES148" i="1"/>
  <c r="FT1359" i="1"/>
  <c r="FT1338" i="1" s="1"/>
  <c r="EP268" i="1"/>
  <c r="EP83" i="1" s="1"/>
  <c r="CZ32" i="8"/>
  <c r="DT35" i="8"/>
  <c r="T304" i="1"/>
  <c r="F368" i="1"/>
  <c r="DW24" i="8"/>
  <c r="ES304" i="1"/>
  <c r="P367" i="1"/>
  <c r="P441" i="1"/>
  <c r="X864" i="1"/>
  <c r="DO1184" i="1"/>
  <c r="DM43" i="8" s="1"/>
  <c r="P1366" i="1"/>
  <c r="DF54" i="8"/>
  <c r="DK209" i="1"/>
  <c r="ED458" i="1"/>
  <c r="CB501" i="1"/>
  <c r="AS501" i="1" s="1"/>
  <c r="CB1028" i="1"/>
  <c r="CB989" i="1" s="1"/>
  <c r="DH54" i="8"/>
  <c r="T1060" i="1"/>
  <c r="DL268" i="1"/>
  <c r="DL21" i="8" s="1"/>
  <c r="DP347" i="1"/>
  <c r="DP304" i="1" s="1"/>
  <c r="DP957" i="1"/>
  <c r="DP930" i="1" s="1"/>
  <c r="CW42" i="8"/>
  <c r="ET26" i="8"/>
  <c r="CX51" i="8"/>
  <c r="EU51" i="8"/>
  <c r="FT1099" i="1"/>
  <c r="FT1060" i="1" s="1"/>
  <c r="DN50" i="8"/>
  <c r="ET51" i="8"/>
  <c r="CW51" i="8"/>
  <c r="DI1389" i="1"/>
  <c r="DI1216" i="1" s="1"/>
  <c r="DA50" i="8"/>
  <c r="DB51" i="8"/>
  <c r="DO50" i="8"/>
  <c r="AZ1220" i="1"/>
  <c r="F1256" i="1"/>
  <c r="DC50" i="8"/>
  <c r="P1389" i="1"/>
  <c r="P1216" i="1" s="1"/>
  <c r="DH1389" i="1"/>
  <c r="DC48" i="8"/>
  <c r="DO48" i="8"/>
  <c r="T268" i="1"/>
  <c r="F289" i="1" s="1"/>
  <c r="DN48" i="8"/>
  <c r="EI2064" i="1"/>
  <c r="DP795" i="1"/>
  <c r="P821" i="1" s="1"/>
  <c r="FS1099" i="1"/>
  <c r="EJ1099" i="1" s="1"/>
  <c r="P278" i="1"/>
  <c r="CA501" i="1"/>
  <c r="AR501" i="1" s="1"/>
  <c r="DP1028" i="1"/>
  <c r="DN40" i="8" s="1"/>
  <c r="F798" i="1"/>
  <c r="Q426" i="1"/>
  <c r="Q379" i="1" s="1"/>
  <c r="FT501" i="1"/>
  <c r="EK501" i="1" s="1"/>
  <c r="T148" i="1"/>
  <c r="FS238" i="1"/>
  <c r="FS209" i="1" s="1"/>
  <c r="FS1306" i="1"/>
  <c r="EJ1306" i="1" s="1"/>
  <c r="AB989" i="1"/>
  <c r="P903" i="1"/>
  <c r="AL87" i="1"/>
  <c r="FT238" i="1"/>
  <c r="FT209" i="1" s="1"/>
  <c r="FT1306" i="1"/>
  <c r="FT1277" i="1" s="1"/>
  <c r="P259" i="1"/>
  <c r="F1399" i="1"/>
  <c r="W730" i="1"/>
  <c r="W300" i="1" s="1"/>
  <c r="DK34" i="8"/>
  <c r="DM304" i="1"/>
  <c r="F525" i="1"/>
  <c r="P245" i="1"/>
  <c r="W766" i="1"/>
  <c r="FS501" i="1"/>
  <c r="EJ501" i="1" s="1"/>
  <c r="DO46" i="8"/>
  <c r="CW24" i="8"/>
  <c r="W894" i="1"/>
  <c r="F918" i="1" s="1"/>
  <c r="DO268" i="1"/>
  <c r="DM21" i="8" s="1"/>
  <c r="EP209" i="1"/>
  <c r="P262" i="1"/>
  <c r="DH46" i="8"/>
  <c r="DM730" i="1"/>
  <c r="DM300" i="1" s="1"/>
  <c r="DT864" i="1"/>
  <c r="DT827" i="1" s="1"/>
  <c r="DO209" i="1"/>
  <c r="DE46" i="8"/>
  <c r="P369" i="1"/>
  <c r="DB42" i="8"/>
  <c r="ET43" i="8"/>
  <c r="CW43" i="8"/>
  <c r="DC42" i="8"/>
  <c r="DM24" i="8"/>
  <c r="DO304" i="1"/>
  <c r="P371" i="1"/>
  <c r="DN42" i="8"/>
  <c r="P1184" i="1"/>
  <c r="P926" i="1" s="1"/>
  <c r="DA42" i="8"/>
  <c r="CZ43" i="8"/>
  <c r="DS43" i="8"/>
  <c r="DI43" i="8"/>
  <c r="GM1010" i="1"/>
  <c r="GN1010" i="1" s="1"/>
  <c r="FS426" i="1"/>
  <c r="EJ426" i="1" s="1"/>
  <c r="P819" i="1"/>
  <c r="S827" i="1"/>
  <c r="Y501" i="1"/>
  <c r="F528" i="1" s="1"/>
  <c r="P875" i="1"/>
  <c r="P901" i="1"/>
  <c r="ER827" i="1"/>
  <c r="DH1184" i="1"/>
  <c r="DC40" i="8"/>
  <c r="DO766" i="1"/>
  <c r="FT426" i="1"/>
  <c r="FT379" i="1" s="1"/>
  <c r="ER894" i="1"/>
  <c r="DO40" i="8"/>
  <c r="DT1028" i="1"/>
  <c r="DT989" i="1" s="1"/>
  <c r="BA379" i="1"/>
  <c r="F446" i="1"/>
  <c r="DF38" i="8"/>
  <c r="CB864" i="1"/>
  <c r="CB827" i="1" s="1"/>
  <c r="DH38" i="8"/>
  <c r="DL24" i="8"/>
  <c r="DL304" i="1"/>
  <c r="P368" i="1"/>
  <c r="AX766" i="1"/>
  <c r="F802" i="1"/>
  <c r="DO38" i="8"/>
  <c r="AX894" i="1"/>
  <c r="DA38" i="8"/>
  <c r="EH83" i="1"/>
  <c r="FS116" i="1"/>
  <c r="EJ116" i="1" s="1"/>
  <c r="CA864" i="1"/>
  <c r="AR864" i="1" s="1"/>
  <c r="FT116" i="1"/>
  <c r="FT87" i="1" s="1"/>
  <c r="DF34" i="8"/>
  <c r="DG35" i="8"/>
  <c r="DC35" i="8"/>
  <c r="DS35" i="8"/>
  <c r="DI35" i="8"/>
  <c r="CX35" i="8"/>
  <c r="EU35" i="8"/>
  <c r="CZ35" i="8"/>
  <c r="ET35" i="8"/>
  <c r="CW35" i="8"/>
  <c r="DA34" i="8"/>
  <c r="DR35" i="8"/>
  <c r="DN34" i="8"/>
  <c r="EC827" i="1"/>
  <c r="DE32" i="8"/>
  <c r="DF32" i="8"/>
  <c r="DH32" i="8"/>
  <c r="DO32" i="8"/>
  <c r="S304" i="1"/>
  <c r="F362" i="1"/>
  <c r="DA32" i="8"/>
  <c r="EL762" i="1"/>
  <c r="P912" i="1"/>
  <c r="DB29" i="8"/>
  <c r="DJ300" i="1"/>
  <c r="P744" i="1"/>
  <c r="DB26" i="8"/>
  <c r="P440" i="1"/>
  <c r="DJ379" i="1"/>
  <c r="DI29" i="8"/>
  <c r="DS29" i="8"/>
  <c r="DO28" i="8"/>
  <c r="DC28" i="8"/>
  <c r="EL2064" i="1"/>
  <c r="DR29" i="8"/>
  <c r="EP730" i="1"/>
  <c r="DG28" i="8"/>
  <c r="DA28" i="8"/>
  <c r="EU29" i="8"/>
  <c r="CX29" i="8"/>
  <c r="P749" i="1"/>
  <c r="DT29" i="8"/>
  <c r="EL300" i="1"/>
  <c r="P508" i="1"/>
  <c r="EP458" i="1"/>
  <c r="DN26" i="8"/>
  <c r="DK730" i="1"/>
  <c r="CZ26" i="8"/>
  <c r="ER730" i="1"/>
  <c r="DK26" i="8"/>
  <c r="DE26" i="8"/>
  <c r="CB177" i="1"/>
  <c r="AS177" i="1" s="1"/>
  <c r="ES730" i="1"/>
  <c r="P446" i="1"/>
  <c r="ES379" i="1"/>
  <c r="DG426" i="1"/>
  <c r="P428" i="1" s="1"/>
  <c r="V2064" i="1"/>
  <c r="V2094" i="1" s="1"/>
  <c r="DA24" i="8"/>
  <c r="DC24" i="8"/>
  <c r="EU24" i="8"/>
  <c r="CX24" i="8"/>
  <c r="P370" i="1"/>
  <c r="DN304" i="1"/>
  <c r="F361" i="1"/>
  <c r="R304" i="1"/>
  <c r="F753" i="1"/>
  <c r="F367" i="1"/>
  <c r="BA304" i="1"/>
  <c r="BA730" i="1"/>
  <c r="ED87" i="1"/>
  <c r="DB20" i="8"/>
  <c r="DG20" i="8"/>
  <c r="DI209" i="1"/>
  <c r="DA20" i="8"/>
  <c r="DS21" i="8"/>
  <c r="DI21" i="8"/>
  <c r="DC20" i="8"/>
  <c r="ER209" i="1"/>
  <c r="DK20" i="8"/>
  <c r="DJ21" i="8"/>
  <c r="P287" i="1"/>
  <c r="DT21" i="8"/>
  <c r="EM2064" i="1"/>
  <c r="P250" i="1"/>
  <c r="P249" i="1"/>
  <c r="AZ268" i="1"/>
  <c r="F279" i="1" s="1"/>
  <c r="AZ209" i="1"/>
  <c r="F249" i="1"/>
  <c r="CZ18" i="8"/>
  <c r="DA18" i="8"/>
  <c r="DK18" i="8"/>
  <c r="DC18" i="8"/>
  <c r="F287" i="1"/>
  <c r="AU2064" i="1"/>
  <c r="AU22" i="1" s="1"/>
  <c r="AQ83" i="1"/>
  <c r="AT2064" i="1"/>
  <c r="AT2094" i="1" s="1"/>
  <c r="F286" i="1"/>
  <c r="EM83" i="1"/>
  <c r="CA177" i="1"/>
  <c r="AR177" i="1" s="1"/>
  <c r="AZ148" i="1"/>
  <c r="F188" i="1"/>
  <c r="ER148" i="1"/>
  <c r="P188" i="1"/>
  <c r="DK16" i="8"/>
  <c r="DA16" i="8"/>
  <c r="DB16" i="8"/>
  <c r="DC16" i="8"/>
  <c r="CZ16" i="8"/>
  <c r="DO16" i="8"/>
  <c r="DP116" i="1"/>
  <c r="P142" i="1" s="1"/>
  <c r="P127" i="1"/>
  <c r="ER87" i="1"/>
  <c r="ER268" i="1"/>
  <c r="S1421" i="1"/>
  <c r="F1648" i="1"/>
  <c r="FX1277" i="1"/>
  <c r="EO1306" i="1"/>
  <c r="R617" i="1"/>
  <c r="F714" i="1"/>
  <c r="Q1438" i="1"/>
  <c r="AD1425" i="1"/>
  <c r="EQ177" i="1"/>
  <c r="FZ148" i="1"/>
  <c r="DH1798" i="1"/>
  <c r="P1890" i="1"/>
  <c r="DO300" i="1"/>
  <c r="P754" i="1"/>
  <c r="EQ1306" i="1"/>
  <c r="FZ1277" i="1"/>
  <c r="F1160" i="1"/>
  <c r="AW1131" i="1"/>
  <c r="FX148" i="1"/>
  <c r="EO177" i="1"/>
  <c r="FZ1798" i="1"/>
  <c r="EQ1887" i="1"/>
  <c r="AX83" i="1"/>
  <c r="F275" i="1"/>
  <c r="Y209" i="1"/>
  <c r="F265" i="1"/>
  <c r="FW1470" i="1"/>
  <c r="EN1493" i="1"/>
  <c r="GN381" i="1"/>
  <c r="CB426" i="1" s="1"/>
  <c r="CA426" i="1"/>
  <c r="U1421" i="1"/>
  <c r="F1655" i="1"/>
  <c r="DP1669" i="1"/>
  <c r="P1792" i="1"/>
  <c r="DP2034" i="1"/>
  <c r="AO22" i="1"/>
  <c r="AO2094" i="1"/>
  <c r="F2068" i="1"/>
  <c r="CH87" i="1"/>
  <c r="AY116" i="1"/>
  <c r="DH304" i="1"/>
  <c r="P350" i="1"/>
  <c r="DH730" i="1"/>
  <c r="CB33" i="1"/>
  <c r="AS51" i="1"/>
  <c r="AK1220" i="1"/>
  <c r="X1245" i="1"/>
  <c r="DJ1060" i="1"/>
  <c r="P1113" i="1"/>
  <c r="R148" i="1"/>
  <c r="F191" i="1"/>
  <c r="X1277" i="1"/>
  <c r="F1332" i="1"/>
  <c r="P452" i="1"/>
  <c r="DP379" i="1"/>
  <c r="FX989" i="1"/>
  <c r="EO1028" i="1"/>
  <c r="FT1798" i="1"/>
  <c r="EK1887" i="1"/>
  <c r="P192" i="1"/>
  <c r="DK148" i="1"/>
  <c r="CH379" i="1"/>
  <c r="AY426" i="1"/>
  <c r="FZ1919" i="1"/>
  <c r="EQ2004" i="1"/>
  <c r="R1277" i="1"/>
  <c r="F1320" i="1"/>
  <c r="FZ458" i="1"/>
  <c r="EQ501" i="1"/>
  <c r="F56" i="1"/>
  <c r="AV33" i="1"/>
  <c r="X304" i="1"/>
  <c r="F373" i="1"/>
  <c r="CF1277" i="1"/>
  <c r="AW1306" i="1"/>
  <c r="DH1131" i="1"/>
  <c r="P1157" i="1"/>
  <c r="AZ1421" i="1"/>
  <c r="CH1919" i="1"/>
  <c r="AY2004" i="1"/>
  <c r="GN1921" i="1"/>
  <c r="CB2004" i="1" s="1"/>
  <c r="CA2004" i="1"/>
  <c r="CH1525" i="1"/>
  <c r="AY1548" i="1"/>
  <c r="FX87" i="1"/>
  <c r="EO116" i="1"/>
  <c r="P437" i="1"/>
  <c r="ER379" i="1"/>
  <c r="T762" i="1"/>
  <c r="F915" i="1"/>
  <c r="AY1493" i="1"/>
  <c r="CH1470" i="1"/>
  <c r="P209" i="1"/>
  <c r="F241" i="1"/>
  <c r="CA533" i="1"/>
  <c r="AR585" i="1"/>
  <c r="DJ1669" i="1"/>
  <c r="P1780" i="1"/>
  <c r="DJ2034" i="1"/>
  <c r="EO33" i="1"/>
  <c r="P57" i="1"/>
  <c r="V762" i="1"/>
  <c r="F917" i="1"/>
  <c r="AB617" i="1"/>
  <c r="O700" i="1"/>
  <c r="DH1338" i="1"/>
  <c r="P1362" i="1"/>
  <c r="EC1525" i="1"/>
  <c r="DP1548" i="1"/>
  <c r="DM1665" i="1"/>
  <c r="P2056" i="1"/>
  <c r="P1253" i="1"/>
  <c r="EQ1220" i="1"/>
  <c r="EG22" i="1"/>
  <c r="EG2094" i="1"/>
  <c r="P2068" i="1"/>
  <c r="DH762" i="1"/>
  <c r="P897" i="1"/>
  <c r="EQ1603" i="1"/>
  <c r="FZ1580" i="1"/>
  <c r="F1180" i="1"/>
  <c r="X1131" i="1"/>
  <c r="AX1665" i="1"/>
  <c r="F2041" i="1"/>
  <c r="CE304" i="1"/>
  <c r="AV347" i="1"/>
  <c r="X585" i="1"/>
  <c r="AK533" i="1"/>
  <c r="AW930" i="1"/>
  <c r="F963" i="1"/>
  <c r="DP1798" i="1"/>
  <c r="P1913" i="1"/>
  <c r="CF617" i="1"/>
  <c r="AW700" i="1"/>
  <c r="BA926" i="1"/>
  <c r="F1204" i="1"/>
  <c r="CE1060" i="1"/>
  <c r="AV1099" i="1"/>
  <c r="F1159" i="1"/>
  <c r="AV1131" i="1"/>
  <c r="R1669" i="1"/>
  <c r="F1780" i="1"/>
  <c r="R2034" i="1"/>
  <c r="GN24" i="1"/>
  <c r="CB2064" i="1" s="1"/>
  <c r="CB22" i="1" s="1"/>
  <c r="CA2064" i="1"/>
  <c r="CA22" i="1" s="1"/>
  <c r="AY1603" i="1"/>
  <c r="CH1580" i="1"/>
  <c r="DJ1184" i="1"/>
  <c r="F1465" i="1"/>
  <c r="Y1425" i="1"/>
  <c r="AD458" i="1"/>
  <c r="Q501" i="1"/>
  <c r="F821" i="1"/>
  <c r="F965" i="1"/>
  <c r="AY930" i="1"/>
  <c r="CA116" i="1"/>
  <c r="GN89" i="1"/>
  <c r="CB116" i="1" s="1"/>
  <c r="DQ1338" i="1"/>
  <c r="P1386" i="1"/>
  <c r="AD1798" i="1"/>
  <c r="Q1887" i="1"/>
  <c r="CH1798" i="1"/>
  <c r="AY1887" i="1"/>
  <c r="EU18" i="1"/>
  <c r="P2110" i="1"/>
  <c r="BB18" i="1"/>
  <c r="F2107" i="1"/>
  <c r="DP1919" i="1"/>
  <c r="P2030" i="1"/>
  <c r="DP827" i="1"/>
  <c r="P890" i="1"/>
  <c r="DP617" i="1"/>
  <c r="P726" i="1"/>
  <c r="DI1669" i="1"/>
  <c r="P1778" i="1"/>
  <c r="DI2034" i="1"/>
  <c r="DL926" i="1"/>
  <c r="P1205" i="1"/>
  <c r="FX1798" i="1"/>
  <c r="EO1887" i="1"/>
  <c r="EO1493" i="1"/>
  <c r="FX1470" i="1"/>
  <c r="AB458" i="1"/>
  <c r="O501" i="1"/>
  <c r="AW116" i="1"/>
  <c r="CF87" i="1"/>
  <c r="V83" i="1"/>
  <c r="F291" i="1"/>
  <c r="FZ304" i="1"/>
  <c r="EQ347" i="1"/>
  <c r="P1250" i="1"/>
  <c r="EN1220" i="1"/>
  <c r="CA33" i="1"/>
  <c r="AR51" i="1"/>
  <c r="F969" i="1"/>
  <c r="Q930" i="1"/>
  <c r="Q1184" i="1"/>
  <c r="F1508" i="1"/>
  <c r="S1470" i="1"/>
  <c r="EH300" i="1"/>
  <c r="P739" i="1"/>
  <c r="Q617" i="1"/>
  <c r="F712" i="1"/>
  <c r="AV766" i="1"/>
  <c r="F800" i="1"/>
  <c r="AV894" i="1"/>
  <c r="P431" i="1"/>
  <c r="EN379" i="1"/>
  <c r="DI827" i="1"/>
  <c r="P876" i="1"/>
  <c r="Y989" i="1"/>
  <c r="F1055" i="1"/>
  <c r="BA1665" i="1"/>
  <c r="F2054" i="1"/>
  <c r="DN762" i="1"/>
  <c r="P917" i="1"/>
  <c r="O1220" i="1"/>
  <c r="F1247" i="1"/>
  <c r="AK1060" i="1"/>
  <c r="X1099" i="1"/>
  <c r="Q304" i="1"/>
  <c r="F359" i="1"/>
  <c r="V1421" i="1"/>
  <c r="F1656" i="1"/>
  <c r="DT148" i="1"/>
  <c r="DG177" i="1"/>
  <c r="R458" i="1"/>
  <c r="F515" i="1"/>
  <c r="X930" i="1"/>
  <c r="F983" i="1"/>
  <c r="EO379" i="1"/>
  <c r="FX458" i="1"/>
  <c r="EO501" i="1"/>
  <c r="P533" i="1"/>
  <c r="F588" i="1"/>
  <c r="Y930" i="1"/>
  <c r="F984" i="1"/>
  <c r="Y1184" i="1"/>
  <c r="AY177" i="1"/>
  <c r="CH148" i="1"/>
  <c r="AS957" i="1"/>
  <c r="CE1277" i="1"/>
  <c r="AV1306" i="1"/>
  <c r="F1653" i="1"/>
  <c r="AB1919" i="1"/>
  <c r="O2004" i="1"/>
  <c r="DL1216" i="1"/>
  <c r="P1410" i="1"/>
  <c r="AP1421" i="1"/>
  <c r="F1642" i="1"/>
  <c r="DT1277" i="1"/>
  <c r="DG1306" i="1"/>
  <c r="AW1548" i="1"/>
  <c r="CF1525" i="1"/>
  <c r="DP177" i="1"/>
  <c r="EC148" i="1"/>
  <c r="FW87" i="1"/>
  <c r="EN116" i="1"/>
  <c r="DN1216" i="1"/>
  <c r="P1412" i="1"/>
  <c r="AL1580" i="1"/>
  <c r="Y1603" i="1"/>
  <c r="DO1665" i="1"/>
  <c r="P2058" i="1"/>
  <c r="CH209" i="1"/>
  <c r="AY238" i="1"/>
  <c r="CB533" i="1"/>
  <c r="AS585" i="1"/>
  <c r="F1040" i="1"/>
  <c r="Q989" i="1"/>
  <c r="GM1434" i="1"/>
  <c r="DT1438" i="1"/>
  <c r="GN619" i="1"/>
  <c r="CB700" i="1" s="1"/>
  <c r="CA700" i="1"/>
  <c r="EQ1359" i="1"/>
  <c r="FZ1338" i="1"/>
  <c r="S83" i="1"/>
  <c r="F283" i="1"/>
  <c r="EC1131" i="1"/>
  <c r="DP1154" i="1"/>
  <c r="GM223" i="1"/>
  <c r="AB238" i="1"/>
  <c r="FZ1060" i="1"/>
  <c r="EQ1099" i="1"/>
  <c r="FX1580" i="1"/>
  <c r="EO1603" i="1"/>
  <c r="X1669" i="1"/>
  <c r="F1792" i="1"/>
  <c r="DQ177" i="1"/>
  <c r="ED148" i="1"/>
  <c r="R533" i="1"/>
  <c r="F599" i="1"/>
  <c r="AV1028" i="1"/>
  <c r="CE989" i="1"/>
  <c r="W1665" i="1"/>
  <c r="F2058" i="1"/>
  <c r="P304" i="1"/>
  <c r="F350" i="1"/>
  <c r="P730" i="1"/>
  <c r="AV827" i="1"/>
  <c r="F869" i="1"/>
  <c r="AB148" i="1"/>
  <c r="O177" i="1"/>
  <c r="P1060" i="1"/>
  <c r="F1102" i="1"/>
  <c r="CF1338" i="1"/>
  <c r="AW1359" i="1"/>
  <c r="DT1580" i="1"/>
  <c r="CF1580" i="1"/>
  <c r="AW1603" i="1"/>
  <c r="CE1669" i="1"/>
  <c r="AV1766" i="1"/>
  <c r="AZ379" i="1"/>
  <c r="F437" i="1"/>
  <c r="X989" i="1"/>
  <c r="F1054" i="1"/>
  <c r="P1465" i="1"/>
  <c r="O116" i="1"/>
  <c r="AB87" i="1"/>
  <c r="EP1580" i="1"/>
  <c r="P1610" i="1"/>
  <c r="CF1798" i="1"/>
  <c r="AW1887" i="1"/>
  <c r="BD18" i="1"/>
  <c r="F2119" i="1"/>
  <c r="DQ617" i="1"/>
  <c r="P727" i="1"/>
  <c r="Y827" i="1"/>
  <c r="DP1338" i="1"/>
  <c r="P1385" i="1"/>
  <c r="DV989" i="1"/>
  <c r="DI1028" i="1"/>
  <c r="DV1580" i="1"/>
  <c r="DI1603" i="1"/>
  <c r="DH617" i="1"/>
  <c r="P703" i="1"/>
  <c r="BA762" i="1"/>
  <c r="F914" i="1"/>
  <c r="FW1277" i="1"/>
  <c r="EN1306" i="1"/>
  <c r="P1519" i="1"/>
  <c r="DP1470" i="1"/>
  <c r="AB1425" i="1"/>
  <c r="O1438" i="1"/>
  <c r="S1798" i="1"/>
  <c r="F1902" i="1"/>
  <c r="AB1525" i="1"/>
  <c r="O1548" i="1"/>
  <c r="FW1798" i="1"/>
  <c r="EN1887" i="1"/>
  <c r="DH1470" i="1"/>
  <c r="P1496" i="1"/>
  <c r="FW1669" i="1"/>
  <c r="EN1766" i="1"/>
  <c r="P1657" i="1"/>
  <c r="DO1421" i="1"/>
  <c r="DG238" i="1"/>
  <c r="CY20" i="8" s="1"/>
  <c r="DT209" i="1"/>
  <c r="AK1798" i="1"/>
  <c r="X1887" i="1"/>
  <c r="X2034" i="1" s="1"/>
  <c r="CA1603" i="1"/>
  <c r="EN1425" i="1"/>
  <c r="P1443" i="1"/>
  <c r="DT1669" i="1"/>
  <c r="DG1766" i="1"/>
  <c r="EO930" i="1"/>
  <c r="P963" i="1"/>
  <c r="DP1060" i="1"/>
  <c r="P1125" i="1"/>
  <c r="DI1798" i="1"/>
  <c r="P1899" i="1"/>
  <c r="EN533" i="1"/>
  <c r="P590" i="1"/>
  <c r="EO1220" i="1"/>
  <c r="P1251" i="1"/>
  <c r="P241" i="1"/>
  <c r="DH209" i="1"/>
  <c r="EN1028" i="1"/>
  <c r="FW989" i="1"/>
  <c r="DK762" i="1"/>
  <c r="P909" i="1"/>
  <c r="DM926" i="1"/>
  <c r="P1206" i="1"/>
  <c r="DL1665" i="1"/>
  <c r="P2055" i="1"/>
  <c r="CF379" i="1"/>
  <c r="AW426" i="1"/>
  <c r="BA1216" i="1"/>
  <c r="F1409" i="1"/>
  <c r="AZ1216" i="1"/>
  <c r="F1400" i="1"/>
  <c r="GN1671" i="1"/>
  <c r="CB1766" i="1" s="1"/>
  <c r="CA1766" i="1"/>
  <c r="FX1919" i="1"/>
  <c r="EO2004" i="1"/>
  <c r="GN151" i="1"/>
  <c r="FT177" i="1" s="1"/>
  <c r="FS177" i="1"/>
  <c r="FW458" i="1"/>
  <c r="EN501" i="1"/>
  <c r="CH533" i="1"/>
  <c r="AY585" i="1"/>
  <c r="CF148" i="1"/>
  <c r="AW177" i="1"/>
  <c r="EQ1154" i="1"/>
  <c r="FZ1131" i="1"/>
  <c r="CF1919" i="1"/>
  <c r="AW2004" i="1"/>
  <c r="DH1525" i="1"/>
  <c r="P1551" i="1"/>
  <c r="P591" i="1"/>
  <c r="EO533" i="1"/>
  <c r="S2034" i="1"/>
  <c r="EQ766" i="1"/>
  <c r="P803" i="1"/>
  <c r="V926" i="1"/>
  <c r="F1207" i="1"/>
  <c r="DH87" i="1"/>
  <c r="P119" i="1"/>
  <c r="DH268" i="1"/>
  <c r="DG1060" i="1"/>
  <c r="R827" i="1"/>
  <c r="F878" i="1"/>
  <c r="CE1470" i="1"/>
  <c r="AV1493" i="1"/>
  <c r="CF209" i="1"/>
  <c r="AW238" i="1"/>
  <c r="DI1438" i="1"/>
  <c r="DV1425" i="1"/>
  <c r="EP1470" i="1"/>
  <c r="P1500" i="1"/>
  <c r="DT33" i="1"/>
  <c r="DG51" i="1"/>
  <c r="DL762" i="1"/>
  <c r="P915" i="1"/>
  <c r="T1665" i="1"/>
  <c r="F2055" i="1"/>
  <c r="EK1154" i="1"/>
  <c r="FT1131" i="1"/>
  <c r="ES1665" i="1"/>
  <c r="P2054" i="1"/>
  <c r="AD209" i="1"/>
  <c r="Q238" i="1"/>
  <c r="CH458" i="1"/>
  <c r="AY501" i="1"/>
  <c r="FX1060" i="1"/>
  <c r="EO1099" i="1"/>
  <c r="FW1580" i="1"/>
  <c r="EN1603" i="1"/>
  <c r="P77" i="1"/>
  <c r="DP33" i="1"/>
  <c r="R87" i="1"/>
  <c r="F130" i="1"/>
  <c r="R268" i="1"/>
  <c r="U83" i="1"/>
  <c r="F290" i="1"/>
  <c r="CH304" i="1"/>
  <c r="AY347" i="1"/>
  <c r="BC22" i="1"/>
  <c r="BC2094" i="1"/>
  <c r="F2080" i="1"/>
  <c r="GM544" i="1"/>
  <c r="DT585" i="1"/>
  <c r="Y617" i="1"/>
  <c r="F727" i="1"/>
  <c r="DJ1216" i="1"/>
  <c r="P1403" i="1"/>
  <c r="DI1470" i="1"/>
  <c r="P1505" i="1"/>
  <c r="AX300" i="1"/>
  <c r="F737" i="1"/>
  <c r="CE1338" i="1"/>
  <c r="AV1359" i="1"/>
  <c r="DT1525" i="1"/>
  <c r="DG1548" i="1"/>
  <c r="CY58" i="8" s="1"/>
  <c r="V1665" i="1"/>
  <c r="F2057" i="1"/>
  <c r="Q87" i="1"/>
  <c r="F128" i="1"/>
  <c r="AQ300" i="1"/>
  <c r="F740" i="1"/>
  <c r="DO1216" i="1"/>
  <c r="P1413" i="1"/>
  <c r="FS1603" i="1"/>
  <c r="GN1583" i="1"/>
  <c r="FT1603" i="1" s="1"/>
  <c r="CE1580" i="1"/>
  <c r="AV1603" i="1"/>
  <c r="P1669" i="1"/>
  <c r="F1769" i="1"/>
  <c r="P2034" i="1"/>
  <c r="DQ766" i="1"/>
  <c r="P822" i="1"/>
  <c r="AL1798" i="1"/>
  <c r="Y1887" i="1"/>
  <c r="DH1633" i="1"/>
  <c r="EQ33" i="1"/>
  <c r="P59" i="1"/>
  <c r="DT304" i="1"/>
  <c r="DG347" i="1"/>
  <c r="CY24" i="8" s="1"/>
  <c r="AY1220" i="1"/>
  <c r="EP1665" i="1"/>
  <c r="P2041" i="1"/>
  <c r="CE1798" i="1"/>
  <c r="AV1887" i="1"/>
  <c r="F1181" i="1"/>
  <c r="Y1131" i="1"/>
  <c r="P1332" i="1"/>
  <c r="DP1277" i="1"/>
  <c r="DQ1669" i="1"/>
  <c r="P1793" i="1"/>
  <c r="DQ2034" i="1"/>
  <c r="F1793" i="1"/>
  <c r="Y1669" i="1"/>
  <c r="Y2034" i="1"/>
  <c r="FW148" i="1"/>
  <c r="EN177" i="1"/>
  <c r="FZ617" i="1"/>
  <c r="EQ700" i="1"/>
  <c r="P1643" i="1"/>
  <c r="EI1421" i="1"/>
  <c r="DH148" i="1"/>
  <c r="P180" i="1"/>
  <c r="DH1669" i="1"/>
  <c r="P1769" i="1"/>
  <c r="DH2034" i="1"/>
  <c r="Y1338" i="1"/>
  <c r="F1386" i="1"/>
  <c r="ES1421" i="1"/>
  <c r="P1653" i="1"/>
  <c r="AV116" i="1"/>
  <c r="CE87" i="1"/>
  <c r="DT617" i="1"/>
  <c r="DG700" i="1"/>
  <c r="AB1277" i="1"/>
  <c r="O1306" i="1"/>
  <c r="R1580" i="1"/>
  <c r="F1617" i="1"/>
  <c r="DI87" i="1"/>
  <c r="P128" i="1"/>
  <c r="DI268" i="1"/>
  <c r="AB1798" i="1"/>
  <c r="O1887" i="1"/>
  <c r="AZ926" i="1"/>
  <c r="F1195" i="1"/>
  <c r="CB1603" i="1"/>
  <c r="P1271" i="1"/>
  <c r="DP1389" i="1"/>
  <c r="GN1672" i="1"/>
  <c r="FT1766" i="1" s="1"/>
  <c r="FS1766" i="1"/>
  <c r="DQ1131" i="1"/>
  <c r="P1181" i="1"/>
  <c r="O1131" i="1"/>
  <c r="F1156" i="1"/>
  <c r="FZ209" i="1"/>
  <c r="EQ238" i="1"/>
  <c r="EO766" i="1"/>
  <c r="P801" i="1"/>
  <c r="EO894" i="1"/>
  <c r="AD1669" i="1"/>
  <c r="Q1766" i="1"/>
  <c r="AB1338" i="1"/>
  <c r="O1359" i="1"/>
  <c r="F77" i="1"/>
  <c r="X33" i="1"/>
  <c r="CE379" i="1"/>
  <c r="AV426" i="1"/>
  <c r="F1605" i="1"/>
  <c r="O1580" i="1"/>
  <c r="AB1669" i="1"/>
  <c r="O1766" i="1"/>
  <c r="P1444" i="1"/>
  <c r="EO1425" i="1"/>
  <c r="DH458" i="1"/>
  <c r="P504" i="1"/>
  <c r="AV930" i="1"/>
  <c r="F962" i="1"/>
  <c r="CE148" i="1"/>
  <c r="AV177" i="1"/>
  <c r="AY827" i="1"/>
  <c r="F872" i="1"/>
  <c r="P1277" i="1"/>
  <c r="F1309" i="1"/>
  <c r="P1333" i="1"/>
  <c r="DQ1277" i="1"/>
  <c r="AV1220" i="1"/>
  <c r="F1250" i="1"/>
  <c r="FS795" i="1"/>
  <c r="GN769" i="1"/>
  <c r="FT795" i="1" s="1"/>
  <c r="EN1548" i="1"/>
  <c r="FW1525" i="1"/>
  <c r="P130" i="1"/>
  <c r="DJ87" i="1"/>
  <c r="DJ268" i="1"/>
  <c r="ES762" i="1"/>
  <c r="P914" i="1"/>
  <c r="DI1338" i="1"/>
  <c r="P1371" i="1"/>
  <c r="F801" i="1"/>
  <c r="AW1493" i="1"/>
  <c r="CF1470" i="1"/>
  <c r="AP2064" i="1"/>
  <c r="CE209" i="1"/>
  <c r="AV238" i="1"/>
  <c r="DI766" i="1"/>
  <c r="P807" i="1"/>
  <c r="DI894" i="1"/>
  <c r="ER1665" i="1"/>
  <c r="P2045" i="1"/>
  <c r="DJ1580" i="1"/>
  <c r="P1617" i="1"/>
  <c r="GN37" i="1"/>
  <c r="FT51" i="1" s="1"/>
  <c r="FS51" i="1"/>
  <c r="DI148" i="1"/>
  <c r="P189" i="1"/>
  <c r="EO827" i="1"/>
  <c r="P870" i="1"/>
  <c r="Y1220" i="1"/>
  <c r="F1272" i="1"/>
  <c r="Y1389" i="1"/>
  <c r="P291" i="1"/>
  <c r="EJ1154" i="1"/>
  <c r="FS1131" i="1"/>
  <c r="DI304" i="1"/>
  <c r="P359" i="1"/>
  <c r="DI730" i="1"/>
  <c r="CF458" i="1"/>
  <c r="AW501" i="1"/>
  <c r="FW1060" i="1"/>
  <c r="EN1099" i="1"/>
  <c r="F1257" i="1"/>
  <c r="Q1220" i="1"/>
  <c r="Q1389" i="1"/>
  <c r="W1421" i="1"/>
  <c r="F1657" i="1"/>
  <c r="DQ989" i="1"/>
  <c r="P1055" i="1"/>
  <c r="F803" i="1"/>
  <c r="AY766" i="1"/>
  <c r="AY894" i="1"/>
  <c r="P989" i="1"/>
  <c r="F1031" i="1"/>
  <c r="S762" i="1"/>
  <c r="F909" i="1"/>
  <c r="DV533" i="1"/>
  <c r="DI585" i="1"/>
  <c r="DK1919" i="1"/>
  <c r="P2019" i="1"/>
  <c r="CE617" i="1"/>
  <c r="AV700" i="1"/>
  <c r="DQ1220" i="1"/>
  <c r="P1272" i="1"/>
  <c r="DQ1389" i="1"/>
  <c r="AD1919" i="1"/>
  <c r="Q2004" i="1"/>
  <c r="P1338" i="1"/>
  <c r="F1362" i="1"/>
  <c r="DK87" i="1"/>
  <c r="P131" i="1"/>
  <c r="DK268" i="1"/>
  <c r="DT458" i="1"/>
  <c r="DG501" i="1"/>
  <c r="CY28" i="8" s="1"/>
  <c r="DQ930" i="1"/>
  <c r="P984" i="1"/>
  <c r="CH1669" i="1"/>
  <c r="AY1766" i="1"/>
  <c r="FS1919" i="1"/>
  <c r="EJ2004" i="1"/>
  <c r="W1216" i="1"/>
  <c r="F1413" i="1"/>
  <c r="AQ2064" i="1"/>
  <c r="GN307" i="1"/>
  <c r="FT347" i="1" s="1"/>
  <c r="FS347" i="1"/>
  <c r="DN1665" i="1"/>
  <c r="P2057" i="1"/>
  <c r="DQ1470" i="1"/>
  <c r="P1520" i="1"/>
  <c r="DP1580" i="1"/>
  <c r="P1629" i="1"/>
  <c r="ET18" i="1"/>
  <c r="P2107" i="1"/>
  <c r="Y87" i="1"/>
  <c r="F143" i="1"/>
  <c r="FW617" i="1"/>
  <c r="EN700" i="1"/>
  <c r="DI1919" i="1"/>
  <c r="P2016" i="1"/>
  <c r="FX617" i="1"/>
  <c r="EO700" i="1"/>
  <c r="DH1277" i="1"/>
  <c r="P1309" i="1"/>
  <c r="FS1525" i="1"/>
  <c r="CA1798" i="1"/>
  <c r="AR1887" i="1"/>
  <c r="DT1919" i="1"/>
  <c r="DG2004" i="1"/>
  <c r="T926" i="1"/>
  <c r="F1205" i="1"/>
  <c r="Y1919" i="1"/>
  <c r="F2031" i="1"/>
  <c r="DQ33" i="1"/>
  <c r="P78" i="1"/>
  <c r="DG930" i="1"/>
  <c r="P959" i="1"/>
  <c r="EQ1493" i="1"/>
  <c r="FZ1470" i="1"/>
  <c r="FZ1669" i="1"/>
  <c r="EQ1766" i="1"/>
  <c r="F1560" i="1"/>
  <c r="Q1525" i="1"/>
  <c r="F119" i="1"/>
  <c r="P87" i="1"/>
  <c r="P268" i="1"/>
  <c r="FX304" i="1"/>
  <c r="EO347" i="1"/>
  <c r="GN620" i="1"/>
  <c r="FT700" i="1" s="1"/>
  <c r="FS700" i="1"/>
  <c r="AX1470" i="1"/>
  <c r="F1500" i="1"/>
  <c r="DQ1919" i="1"/>
  <c r="P2031" i="1"/>
  <c r="DI458" i="1"/>
  <c r="P513" i="1"/>
  <c r="V1216" i="1"/>
  <c r="F1412" i="1"/>
  <c r="DT1470" i="1"/>
  <c r="DG1493" i="1"/>
  <c r="CY56" i="8" s="1"/>
  <c r="P1654" i="1"/>
  <c r="DL1421" i="1"/>
  <c r="P1247" i="1"/>
  <c r="DG1220" i="1"/>
  <c r="Y379" i="1"/>
  <c r="F453" i="1"/>
  <c r="ES926" i="1"/>
  <c r="P1204" i="1"/>
  <c r="F959" i="1"/>
  <c r="O930" i="1"/>
  <c r="O33" i="1"/>
  <c r="F53" i="1"/>
  <c r="EO238" i="1"/>
  <c r="FX209" i="1"/>
  <c r="DH989" i="1"/>
  <c r="P1031" i="1"/>
  <c r="AY1131" i="1"/>
  <c r="F1162" i="1"/>
  <c r="AY1425" i="1"/>
  <c r="F1446" i="1"/>
  <c r="P379" i="1"/>
  <c r="F429" i="1"/>
  <c r="FW1919" i="1"/>
  <c r="EN2004" i="1"/>
  <c r="CF533" i="1"/>
  <c r="AW585" i="1"/>
  <c r="EQ930" i="1"/>
  <c r="P965" i="1"/>
  <c r="EO1154" i="1"/>
  <c r="FX1131" i="1"/>
  <c r="CE1919" i="1"/>
  <c r="AV2004" i="1"/>
  <c r="DG795" i="1"/>
  <c r="CY32" i="8" s="1"/>
  <c r="DT766" i="1"/>
  <c r="FZ1525" i="1"/>
  <c r="EQ1548" i="1"/>
  <c r="AB827" i="1"/>
  <c r="O864" i="1"/>
  <c r="DT1131" i="1"/>
  <c r="DG1154" i="1"/>
  <c r="W926" i="1"/>
  <c r="F1208" i="1"/>
  <c r="P1525" i="1"/>
  <c r="F1551" i="1"/>
  <c r="DT1798" i="1"/>
  <c r="DG1887" i="1"/>
  <c r="DQ87" i="1"/>
  <c r="P143" i="1"/>
  <c r="P1470" i="1"/>
  <c r="F1496" i="1"/>
  <c r="AB304" i="1"/>
  <c r="O347" i="1"/>
  <c r="F1030" i="1"/>
  <c r="O989" i="1"/>
  <c r="FX1338" i="1"/>
  <c r="EO1359" i="1"/>
  <c r="CE458" i="1"/>
  <c r="AV501" i="1"/>
  <c r="DH1060" i="1"/>
  <c r="P1102" i="1"/>
  <c r="P1606" i="1"/>
  <c r="DH1580" i="1"/>
  <c r="X87" i="1"/>
  <c r="F142" i="1"/>
  <c r="R894" i="1"/>
  <c r="CH989" i="1"/>
  <c r="AY1028" i="1"/>
  <c r="AZ1580" i="1"/>
  <c r="F1614" i="1"/>
  <c r="DI33" i="1"/>
  <c r="P63" i="1"/>
  <c r="EQ1425" i="1"/>
  <c r="P1446" i="1"/>
  <c r="AD766" i="1"/>
  <c r="Q795" i="1"/>
  <c r="F1575" i="1"/>
  <c r="Y1525" i="1"/>
  <c r="F192" i="1"/>
  <c r="S148" i="1"/>
  <c r="P617" i="1"/>
  <c r="F703" i="1"/>
  <c r="CH1060" i="1"/>
  <c r="AY1099" i="1"/>
  <c r="AY1359" i="1"/>
  <c r="CH1338" i="1"/>
  <c r="F1606" i="1"/>
  <c r="P1580" i="1"/>
  <c r="CF1669" i="1"/>
  <c r="AW1766" i="1"/>
  <c r="FT1919" i="1"/>
  <c r="EK2004" i="1"/>
  <c r="DQ304" i="1"/>
  <c r="X458" i="1"/>
  <c r="F527" i="1"/>
  <c r="ES83" i="1"/>
  <c r="Y177" i="1"/>
  <c r="Y268" i="1" s="1"/>
  <c r="AL148" i="1"/>
  <c r="U1216" i="1"/>
  <c r="F1411" i="1"/>
  <c r="AD1470" i="1"/>
  <c r="Q1493" i="1"/>
  <c r="AY33" i="1"/>
  <c r="F59" i="1"/>
  <c r="GN992" i="1"/>
  <c r="CB1154" i="1"/>
  <c r="ER1580" i="1"/>
  <c r="P1614" i="1"/>
  <c r="Y1060" i="1"/>
  <c r="F1126" i="1"/>
  <c r="DQ1580" i="1"/>
  <c r="P1630" i="1"/>
  <c r="EV18" i="1"/>
  <c r="P2119" i="1"/>
  <c r="EN766" i="1"/>
  <c r="P800" i="1"/>
  <c r="F1444" i="1"/>
  <c r="AW1425" i="1"/>
  <c r="DG87" i="1"/>
  <c r="P118" i="1"/>
  <c r="CB1798" i="1"/>
  <c r="AS1887" i="1"/>
  <c r="AZ1665" i="1"/>
  <c r="F2045" i="1"/>
  <c r="FX1669" i="1"/>
  <c r="EO1766" i="1"/>
  <c r="AB379" i="1"/>
  <c r="O426" i="1"/>
  <c r="FW304" i="1"/>
  <c r="EN347" i="1"/>
  <c r="X617" i="1"/>
  <c r="F726" i="1"/>
  <c r="DI1060" i="1"/>
  <c r="P1111" i="1"/>
  <c r="DM1421" i="1"/>
  <c r="P1655" i="1"/>
  <c r="F1333" i="1"/>
  <c r="Y1277" i="1"/>
  <c r="EP1525" i="1"/>
  <c r="P1555" i="1"/>
  <c r="GN1473" i="1"/>
  <c r="FT1493" i="1" s="1"/>
  <c r="FS1493" i="1"/>
  <c r="DK1665" i="1"/>
  <c r="P2049" i="1"/>
  <c r="F1519" i="1"/>
  <c r="X1470" i="1"/>
  <c r="W83" i="1"/>
  <c r="F292" i="1"/>
  <c r="EN238" i="1"/>
  <c r="FW209" i="1"/>
  <c r="FZ989" i="1"/>
  <c r="EQ1028" i="1"/>
  <c r="DP585" i="1"/>
  <c r="EC533" i="1"/>
  <c r="FS1277" i="1"/>
  <c r="FS1798" i="1"/>
  <c r="EJ1887" i="1"/>
  <c r="R730" i="1"/>
  <c r="ES1216" i="1"/>
  <c r="P1409" i="1"/>
  <c r="DH1919" i="1"/>
  <c r="P2007" i="1"/>
  <c r="P56" i="1"/>
  <c r="EN33" i="1"/>
  <c r="DL300" i="1"/>
  <c r="P751" i="1"/>
  <c r="CE533" i="1"/>
  <c r="AV585" i="1"/>
  <c r="P148" i="1"/>
  <c r="F180" i="1"/>
  <c r="Q1060" i="1"/>
  <c r="F1111" i="1"/>
  <c r="AY1306" i="1"/>
  <c r="CH1277" i="1"/>
  <c r="EN1154" i="1"/>
  <c r="FW1131" i="1"/>
  <c r="P1919" i="1"/>
  <c r="F2007" i="1"/>
  <c r="X1338" i="1"/>
  <c r="F1385" i="1"/>
  <c r="EO1548" i="1"/>
  <c r="FX1525" i="1"/>
  <c r="X177" i="1"/>
  <c r="AK148" i="1"/>
  <c r="P612" i="1"/>
  <c r="DQ533" i="1"/>
  <c r="DK926" i="1"/>
  <c r="P1199" i="1"/>
  <c r="DQ458" i="1"/>
  <c r="P528" i="1"/>
  <c r="AV1548" i="1"/>
  <c r="CE1525" i="1"/>
  <c r="EQ116" i="1"/>
  <c r="FZ87" i="1"/>
  <c r="Y533" i="1"/>
  <c r="F612" i="1"/>
  <c r="F1198" i="1"/>
  <c r="S930" i="1"/>
  <c r="F972" i="1"/>
  <c r="S1184" i="1"/>
  <c r="GN306" i="1"/>
  <c r="CB347" i="1" s="1"/>
  <c r="CA347" i="1"/>
  <c r="S300" i="1"/>
  <c r="F745" i="1"/>
  <c r="U1665" i="1"/>
  <c r="F2056" i="1"/>
  <c r="U926" i="1"/>
  <c r="F1206" i="1"/>
  <c r="FW1338" i="1"/>
  <c r="EN1359" i="1"/>
  <c r="DM1216" i="1"/>
  <c r="P1411" i="1"/>
  <c r="AB1060" i="1"/>
  <c r="O1099" i="1"/>
  <c r="DI930" i="1"/>
  <c r="P969" i="1"/>
  <c r="F504" i="1"/>
  <c r="P458" i="1"/>
  <c r="AX1580" i="1"/>
  <c r="F1610" i="1"/>
  <c r="ER1525" i="1"/>
  <c r="P1559" i="1"/>
  <c r="CF989" i="1"/>
  <c r="AW1028" i="1"/>
  <c r="CF304" i="1"/>
  <c r="AW347" i="1"/>
  <c r="EH2064" i="1"/>
  <c r="GM772" i="1"/>
  <c r="AB795" i="1"/>
  <c r="P1404" i="1"/>
  <c r="AW33" i="1"/>
  <c r="F57" i="1"/>
  <c r="CH617" i="1"/>
  <c r="AY700" i="1"/>
  <c r="EQ533" i="1"/>
  <c r="P593" i="1"/>
  <c r="DJ209" i="1"/>
  <c r="P252" i="1"/>
  <c r="AX926" i="1"/>
  <c r="F1191" i="1"/>
  <c r="CF1060" i="1"/>
  <c r="AW1099" i="1"/>
  <c r="DG1338" i="1"/>
  <c r="P1361" i="1"/>
  <c r="AV1425" i="1"/>
  <c r="F1443" i="1"/>
  <c r="T1421" i="1"/>
  <c r="F1654" i="1"/>
  <c r="S1338" i="1"/>
  <c r="F1374" i="1"/>
  <c r="DN300" i="1"/>
  <c r="P753" i="1"/>
  <c r="DM762" i="1"/>
  <c r="P916" i="1"/>
  <c r="CA1154" i="1"/>
  <c r="P1798" i="1"/>
  <c r="F1890" i="1"/>
  <c r="DQ1798" i="1"/>
  <c r="P1914" i="1"/>
  <c r="X1580" i="1"/>
  <c r="F1629" i="1"/>
  <c r="DQ1525" i="1"/>
  <c r="P1575" i="1"/>
  <c r="F822" i="1" l="1"/>
  <c r="P869" i="1"/>
  <c r="F587" i="1"/>
  <c r="AS1099" i="1"/>
  <c r="AS1060" i="1" s="1"/>
  <c r="F905" i="1"/>
  <c r="AR1245" i="1"/>
  <c r="DF26" i="8"/>
  <c r="CA1425" i="1"/>
  <c r="AW827" i="1"/>
  <c r="P762" i="1"/>
  <c r="EQ894" i="1"/>
  <c r="DH35" i="8" s="1"/>
  <c r="FT1220" i="1"/>
  <c r="EQ827" i="1"/>
  <c r="AW894" i="1"/>
  <c r="F900" i="1" s="1"/>
  <c r="P872" i="1"/>
  <c r="P1195" i="1"/>
  <c r="DK43" i="8"/>
  <c r="DQ1425" i="1"/>
  <c r="FS1220" i="1"/>
  <c r="R1421" i="1"/>
  <c r="F752" i="1"/>
  <c r="DQ1633" i="1"/>
  <c r="DO61" i="8" s="1"/>
  <c r="FS1060" i="1"/>
  <c r="F1404" i="1"/>
  <c r="DK1216" i="1"/>
  <c r="AS1493" i="1"/>
  <c r="AS1470" i="1" s="1"/>
  <c r="P288" i="1"/>
  <c r="DJ1421" i="1"/>
  <c r="DP1220" i="1"/>
  <c r="X379" i="1"/>
  <c r="P1101" i="1"/>
  <c r="EN827" i="1"/>
  <c r="X894" i="1"/>
  <c r="DG1028" i="1"/>
  <c r="CY40" i="8" s="1"/>
  <c r="P962" i="1"/>
  <c r="Q1580" i="1"/>
  <c r="CX61" i="8"/>
  <c r="EN894" i="1"/>
  <c r="DE35" i="8" s="1"/>
  <c r="EJ957" i="1"/>
  <c r="DP38" i="8" s="1"/>
  <c r="EN930" i="1"/>
  <c r="P1656" i="1"/>
  <c r="U2064" i="1"/>
  <c r="U2094" i="1" s="1"/>
  <c r="DN1421" i="1"/>
  <c r="AR1359" i="1"/>
  <c r="F1387" i="1" s="1"/>
  <c r="X1184" i="1"/>
  <c r="X926" i="1" s="1"/>
  <c r="CA930" i="1"/>
  <c r="F916" i="1"/>
  <c r="O1493" i="1"/>
  <c r="F1495" i="1" s="1"/>
  <c r="CA1277" i="1"/>
  <c r="ET61" i="8"/>
  <c r="FS1028" i="1"/>
  <c r="FS989" i="1" s="1"/>
  <c r="DN83" i="1"/>
  <c r="EK957" i="1"/>
  <c r="DQ38" i="8" s="1"/>
  <c r="P918" i="1"/>
  <c r="P1207" i="1"/>
  <c r="CX43" i="8"/>
  <c r="EK1548" i="1"/>
  <c r="DQ58" i="8" s="1"/>
  <c r="DO762" i="1"/>
  <c r="DN926" i="1"/>
  <c r="EU43" i="8"/>
  <c r="EJ1359" i="1"/>
  <c r="DP50" i="8" s="1"/>
  <c r="F1251" i="1"/>
  <c r="F1410" i="1"/>
  <c r="P264" i="1"/>
  <c r="DP209" i="1"/>
  <c r="F1403" i="1"/>
  <c r="AS1548" i="1"/>
  <c r="F1565" i="1" s="1"/>
  <c r="AS1245" i="1"/>
  <c r="AS1220" i="1" s="1"/>
  <c r="P374" i="1"/>
  <c r="F1636" i="1"/>
  <c r="AS1359" i="1"/>
  <c r="F1376" i="1" s="1"/>
  <c r="CB458" i="1"/>
  <c r="P1396" i="1"/>
  <c r="CA458" i="1"/>
  <c r="F288" i="1"/>
  <c r="P1126" i="1"/>
  <c r="AR1548" i="1"/>
  <c r="F1576" i="1" s="1"/>
  <c r="DQ1060" i="1"/>
  <c r="EP1216" i="1"/>
  <c r="AR1099" i="1"/>
  <c r="F1127" i="1" s="1"/>
  <c r="P1400" i="1"/>
  <c r="AS1306" i="1"/>
  <c r="F1323" i="1" s="1"/>
  <c r="P1191" i="1"/>
  <c r="ER1216" i="1"/>
  <c r="EP926" i="1"/>
  <c r="CB1425" i="1"/>
  <c r="T300" i="1"/>
  <c r="F1640" i="1"/>
  <c r="Y458" i="1"/>
  <c r="DK1421" i="1"/>
  <c r="P1648" i="1"/>
  <c r="F741" i="1"/>
  <c r="X1633" i="1"/>
  <c r="X1421" i="1" s="1"/>
  <c r="FS379" i="1"/>
  <c r="CX21" i="8"/>
  <c r="Y730" i="1"/>
  <c r="Y300" i="1" s="1"/>
  <c r="DM83" i="1"/>
  <c r="DN2064" i="1"/>
  <c r="DN2094" i="1" s="1"/>
  <c r="P2117" i="1" s="1"/>
  <c r="DL2064" i="1"/>
  <c r="DL62" i="8" s="1"/>
  <c r="FT458" i="1"/>
  <c r="EK1099" i="1"/>
  <c r="DU42" i="8" s="1"/>
  <c r="T2064" i="1"/>
  <c r="T22" i="1" s="1"/>
  <c r="DQ827" i="1"/>
  <c r="ET21" i="8"/>
  <c r="Q827" i="1"/>
  <c r="F438" i="1"/>
  <c r="P453" i="1"/>
  <c r="DQ894" i="1"/>
  <c r="DO35" i="8" s="1"/>
  <c r="DQ379" i="1"/>
  <c r="EK1306" i="1"/>
  <c r="DQ48" i="8" s="1"/>
  <c r="DO34" i="8"/>
  <c r="DQ730" i="1"/>
  <c r="DO29" i="8" s="1"/>
  <c r="DP766" i="1"/>
  <c r="Y894" i="1"/>
  <c r="F921" i="1" s="1"/>
  <c r="P275" i="1"/>
  <c r="DG21" i="8"/>
  <c r="DH26" i="8"/>
  <c r="F890" i="1"/>
  <c r="X827" i="1"/>
  <c r="DO83" i="1"/>
  <c r="T83" i="1"/>
  <c r="F374" i="1"/>
  <c r="DN24" i="8"/>
  <c r="EJ238" i="1"/>
  <c r="EJ209" i="1" s="1"/>
  <c r="X209" i="1"/>
  <c r="P434" i="1"/>
  <c r="DP1184" i="1"/>
  <c r="DN43" i="8" s="1"/>
  <c r="FS864" i="1"/>
  <c r="EJ864" i="1" s="1"/>
  <c r="DP34" i="8" s="1"/>
  <c r="BA2064" i="1"/>
  <c r="BA22" i="1" s="1"/>
  <c r="DN32" i="8"/>
  <c r="DO42" i="8"/>
  <c r="P373" i="1"/>
  <c r="EL2094" i="1"/>
  <c r="P2112" i="1" s="1"/>
  <c r="DR62" i="8"/>
  <c r="F1464" i="1"/>
  <c r="X1425" i="1"/>
  <c r="DC61" i="8"/>
  <c r="DE60" i="8"/>
  <c r="DA60" i="8"/>
  <c r="DP894" i="1"/>
  <c r="DN35" i="8" s="1"/>
  <c r="EK238" i="1"/>
  <c r="DQ20" i="8" s="1"/>
  <c r="P2074" i="1"/>
  <c r="DJ62" i="8"/>
  <c r="DI62" i="8"/>
  <c r="DS62" i="8"/>
  <c r="EK116" i="1"/>
  <c r="DQ16" i="8" s="1"/>
  <c r="DF60" i="8"/>
  <c r="DH60" i="8"/>
  <c r="EP1421" i="1"/>
  <c r="DG61" i="8"/>
  <c r="DB61" i="8"/>
  <c r="Q730" i="1"/>
  <c r="Q300" i="1" s="1"/>
  <c r="EM2094" i="1"/>
  <c r="P2113" i="1" s="1"/>
  <c r="DT62" i="8"/>
  <c r="F1396" i="1"/>
  <c r="ER1421" i="1"/>
  <c r="DK61" i="8"/>
  <c r="AX2064" i="1"/>
  <c r="AX2094" i="1" s="1"/>
  <c r="P1644" i="1"/>
  <c r="EP2064" i="1"/>
  <c r="DQ209" i="1"/>
  <c r="DP58" i="8"/>
  <c r="Y1470" i="1"/>
  <c r="P1054" i="1"/>
  <c r="AW1633" i="1"/>
  <c r="F1639" i="1" s="1"/>
  <c r="DP1633" i="1"/>
  <c r="DN58" i="8"/>
  <c r="P289" i="1"/>
  <c r="CA989" i="1"/>
  <c r="DF58" i="8"/>
  <c r="EK1359" i="1"/>
  <c r="DQ50" i="8" s="1"/>
  <c r="EN1633" i="1"/>
  <c r="DE58" i="8"/>
  <c r="DP989" i="1"/>
  <c r="AY1633" i="1"/>
  <c r="AY1421" i="1" s="1"/>
  <c r="DO926" i="1"/>
  <c r="CA1470" i="1"/>
  <c r="DO2064" i="1"/>
  <c r="FS458" i="1"/>
  <c r="DO20" i="8"/>
  <c r="CW21" i="8"/>
  <c r="DH58" i="8"/>
  <c r="P290" i="1"/>
  <c r="DH56" i="8"/>
  <c r="AV1633" i="1"/>
  <c r="AV1421" i="1" s="1"/>
  <c r="DF56" i="8"/>
  <c r="DE56" i="8"/>
  <c r="EQ1633" i="1"/>
  <c r="CA827" i="1"/>
  <c r="P1401" i="1"/>
  <c r="P527" i="1"/>
  <c r="DA54" i="8"/>
  <c r="DP458" i="1"/>
  <c r="P292" i="1"/>
  <c r="F754" i="1"/>
  <c r="DN38" i="8"/>
  <c r="P983" i="1"/>
  <c r="DB35" i="8"/>
  <c r="P908" i="1"/>
  <c r="DP730" i="1"/>
  <c r="DN29" i="8" s="1"/>
  <c r="AS1028" i="1"/>
  <c r="F1045" i="1" s="1"/>
  <c r="DL83" i="1"/>
  <c r="FT1028" i="1"/>
  <c r="EK1028" i="1" s="1"/>
  <c r="DM2064" i="1"/>
  <c r="AS864" i="1"/>
  <c r="F881" i="1" s="1"/>
  <c r="P1208" i="1"/>
  <c r="CW29" i="8"/>
  <c r="W2064" i="1"/>
  <c r="W2094" i="1" s="1"/>
  <c r="DF50" i="8"/>
  <c r="DO51" i="8"/>
  <c r="P905" i="1"/>
  <c r="DH50" i="8"/>
  <c r="ER762" i="1"/>
  <c r="DK35" i="8"/>
  <c r="DN51" i="8"/>
  <c r="DA51" i="8"/>
  <c r="DE50" i="8"/>
  <c r="P752" i="1"/>
  <c r="ET29" i="8"/>
  <c r="DH1216" i="1"/>
  <c r="DC51" i="8"/>
  <c r="F1392" i="1"/>
  <c r="AY1389" i="1"/>
  <c r="AY1216" i="1" s="1"/>
  <c r="EI22" i="1"/>
  <c r="EI2094" i="1"/>
  <c r="P2104" i="1" s="1"/>
  <c r="AV1389" i="1"/>
  <c r="AV1216" i="1" s="1"/>
  <c r="AW1389" i="1"/>
  <c r="AW1216" i="1" s="1"/>
  <c r="O1389" i="1"/>
  <c r="O1216" i="1" s="1"/>
  <c r="W762" i="1"/>
  <c r="P1392" i="1"/>
  <c r="DE48" i="8"/>
  <c r="DG864" i="1"/>
  <c r="CY34" i="8" s="1"/>
  <c r="DG1389" i="1"/>
  <c r="CY48" i="8"/>
  <c r="DF48" i="8"/>
  <c r="CB148" i="1"/>
  <c r="DH48" i="8"/>
  <c r="DP48" i="8"/>
  <c r="EK426" i="1"/>
  <c r="P443" i="1" s="1"/>
  <c r="F1187" i="1"/>
  <c r="DQ46" i="8"/>
  <c r="DU46" i="8"/>
  <c r="DP46" i="8"/>
  <c r="DF42" i="8"/>
  <c r="DH42" i="8"/>
  <c r="DB43" i="8"/>
  <c r="DP42" i="8"/>
  <c r="DE42" i="8"/>
  <c r="DH926" i="1"/>
  <c r="DC43" i="8"/>
  <c r="DO43" i="8"/>
  <c r="AV1184" i="1"/>
  <c r="AV926" i="1" s="1"/>
  <c r="P1187" i="1"/>
  <c r="DI1184" i="1"/>
  <c r="DA40" i="8"/>
  <c r="DF40" i="8"/>
  <c r="FS87" i="1"/>
  <c r="DE40" i="8"/>
  <c r="EQ1184" i="1"/>
  <c r="DH40" i="8"/>
  <c r="EN1184" i="1"/>
  <c r="EN926" i="1" s="1"/>
  <c r="F901" i="1"/>
  <c r="AX762" i="1"/>
  <c r="EP300" i="1"/>
  <c r="P737" i="1"/>
  <c r="DA35" i="8"/>
  <c r="DF35" i="8"/>
  <c r="DQ34" i="8"/>
  <c r="DU34" i="8"/>
  <c r="FT827" i="1"/>
  <c r="EL22" i="1"/>
  <c r="P2082" i="1"/>
  <c r="U16" i="2" s="1"/>
  <c r="U18" i="2" s="1"/>
  <c r="DA29" i="8"/>
  <c r="DE28" i="8"/>
  <c r="ES2064" i="1"/>
  <c r="DW29" i="8"/>
  <c r="DG29" i="8"/>
  <c r="DC29" i="8"/>
  <c r="DP28" i="8"/>
  <c r="P741" i="1"/>
  <c r="DK29" i="8"/>
  <c r="DH28" i="8"/>
  <c r="P745" i="1"/>
  <c r="CZ29" i="8"/>
  <c r="DQ28" i="8"/>
  <c r="DU28" i="8"/>
  <c r="DF28" i="8"/>
  <c r="DK300" i="1"/>
  <c r="ER300" i="1"/>
  <c r="DP26" i="8"/>
  <c r="DG379" i="1"/>
  <c r="CY26" i="8"/>
  <c r="P750" i="1"/>
  <c r="ES300" i="1"/>
  <c r="F2087" i="1"/>
  <c r="V22" i="1"/>
  <c r="DH24" i="8"/>
  <c r="DE24" i="8"/>
  <c r="DF24" i="8"/>
  <c r="P2083" i="1"/>
  <c r="BA300" i="1"/>
  <c r="F750" i="1"/>
  <c r="EM22" i="1"/>
  <c r="DH20" i="8"/>
  <c r="DF20" i="8"/>
  <c r="CZ21" i="8"/>
  <c r="DK21" i="8"/>
  <c r="DE20" i="8"/>
  <c r="DB21" i="8"/>
  <c r="DC21" i="8"/>
  <c r="DA21" i="8"/>
  <c r="AZ83" i="1"/>
  <c r="AZ2064" i="1"/>
  <c r="F2075" i="1" s="1"/>
  <c r="DE18" i="8"/>
  <c r="DF18" i="8"/>
  <c r="DP268" i="1"/>
  <c r="DN18" i="8"/>
  <c r="DQ268" i="1"/>
  <c r="DO18" i="8"/>
  <c r="DG268" i="1"/>
  <c r="CY18" i="8"/>
  <c r="DH18" i="8"/>
  <c r="F2083" i="1"/>
  <c r="AT22" i="1"/>
  <c r="AU2094" i="1"/>
  <c r="AU18" i="1" s="1"/>
  <c r="F2082" i="1"/>
  <c r="F16" i="2" s="1"/>
  <c r="F18" i="2" s="1"/>
  <c r="CA148" i="1"/>
  <c r="DH16" i="8"/>
  <c r="DE16" i="8"/>
  <c r="DP16" i="8"/>
  <c r="DP87" i="1"/>
  <c r="DN16" i="8"/>
  <c r="DF16" i="8"/>
  <c r="ER83" i="1"/>
  <c r="P279" i="1"/>
  <c r="ER2064" i="1"/>
  <c r="EN1389" i="1"/>
  <c r="Y83" i="1"/>
  <c r="F295" i="1"/>
  <c r="X1665" i="1"/>
  <c r="F2060" i="1"/>
  <c r="EQ87" i="1"/>
  <c r="P124" i="1"/>
  <c r="EQ268" i="1"/>
  <c r="F1056" i="1"/>
  <c r="AR989" i="1"/>
  <c r="S926" i="1"/>
  <c r="F1199" i="1"/>
  <c r="X148" i="1"/>
  <c r="F203" i="1"/>
  <c r="DP533" i="1"/>
  <c r="P611" i="1"/>
  <c r="EJ1493" i="1"/>
  <c r="FS1470" i="1"/>
  <c r="AY617" i="1"/>
  <c r="F708" i="1"/>
  <c r="AW989" i="1"/>
  <c r="F1034" i="1"/>
  <c r="AS148" i="1"/>
  <c r="F194" i="1"/>
  <c r="EJ1798" i="1"/>
  <c r="P1915" i="1"/>
  <c r="EK1493" i="1"/>
  <c r="FT1470" i="1"/>
  <c r="EO1669" i="1"/>
  <c r="P1772" i="1"/>
  <c r="EO2034" i="1"/>
  <c r="AS1798" i="1"/>
  <c r="F1904" i="1"/>
  <c r="EO1338" i="1"/>
  <c r="P1365" i="1"/>
  <c r="DG1798" i="1"/>
  <c r="P1889" i="1"/>
  <c r="DG1131" i="1"/>
  <c r="P1156" i="1"/>
  <c r="EQ1669" i="1"/>
  <c r="P1774" i="1"/>
  <c r="EQ2034" i="1"/>
  <c r="P2006" i="1"/>
  <c r="DG1919" i="1"/>
  <c r="FT304" i="1"/>
  <c r="EK347" i="1"/>
  <c r="AQ22" i="1"/>
  <c r="AQ2094" i="1"/>
  <c r="F2074" i="1"/>
  <c r="DG458" i="1"/>
  <c r="P503" i="1"/>
  <c r="AV617" i="1"/>
  <c r="F705" i="1"/>
  <c r="Q1216" i="1"/>
  <c r="F1401" i="1"/>
  <c r="FT33" i="1"/>
  <c r="EK51" i="1"/>
  <c r="AP22" i="1"/>
  <c r="F2073" i="1"/>
  <c r="G16" i="2" s="1"/>
  <c r="G18" i="2" s="1"/>
  <c r="AP2094" i="1"/>
  <c r="O1669" i="1"/>
  <c r="F1768" i="1"/>
  <c r="O2034" i="1"/>
  <c r="DP1216" i="1"/>
  <c r="P1415" i="1"/>
  <c r="AV1798" i="1"/>
  <c r="F1892" i="1"/>
  <c r="P1636" i="1"/>
  <c r="DH1421" i="1"/>
  <c r="EK1131" i="1"/>
  <c r="P1171" i="1"/>
  <c r="DG33" i="1"/>
  <c r="P53" i="1"/>
  <c r="AS458" i="1"/>
  <c r="F518" i="1"/>
  <c r="DH83" i="1"/>
  <c r="P271" i="1"/>
  <c r="DH2064" i="1"/>
  <c r="S1665" i="1"/>
  <c r="F2049" i="1"/>
  <c r="EJ177" i="1"/>
  <c r="FS148" i="1"/>
  <c r="P1262" i="1"/>
  <c r="EK1220" i="1"/>
  <c r="EN1669" i="1"/>
  <c r="P1771" i="1"/>
  <c r="EN2034" i="1"/>
  <c r="O1525" i="1"/>
  <c r="F1550" i="1"/>
  <c r="DI989" i="1"/>
  <c r="P1040" i="1"/>
  <c r="AW1798" i="1"/>
  <c r="F1893" i="1"/>
  <c r="AV1669" i="1"/>
  <c r="F1771" i="1"/>
  <c r="AV2034" i="1"/>
  <c r="AW1338" i="1"/>
  <c r="F1365" i="1"/>
  <c r="EO1580" i="1"/>
  <c r="P1609" i="1"/>
  <c r="AB209" i="1"/>
  <c r="O238" i="1"/>
  <c r="O268" i="1" s="1"/>
  <c r="DT1425" i="1"/>
  <c r="DG1438" i="1"/>
  <c r="CY54" i="8" s="1"/>
  <c r="AS533" i="1"/>
  <c r="F602" i="1"/>
  <c r="F1630" i="1"/>
  <c r="Y1580" i="1"/>
  <c r="EO1470" i="1"/>
  <c r="P1499" i="1"/>
  <c r="DJ926" i="1"/>
  <c r="P1198" i="1"/>
  <c r="AV1060" i="1"/>
  <c r="F1104" i="1"/>
  <c r="CA379" i="1"/>
  <c r="AR426" i="1"/>
  <c r="P183" i="1"/>
  <c r="EO148" i="1"/>
  <c r="P2021" i="1"/>
  <c r="EK1919" i="1"/>
  <c r="F1036" i="1"/>
  <c r="AY989" i="1"/>
  <c r="AT18" i="1"/>
  <c r="F2112" i="1"/>
  <c r="DG766" i="1"/>
  <c r="P797" i="1"/>
  <c r="P985" i="1"/>
  <c r="FS617" i="1"/>
  <c r="EJ700" i="1"/>
  <c r="F1774" i="1"/>
  <c r="AY1669" i="1"/>
  <c r="AY2034" i="1"/>
  <c r="Q1919" i="1"/>
  <c r="F2016" i="1"/>
  <c r="DI300" i="1"/>
  <c r="P742" i="1"/>
  <c r="DI762" i="1"/>
  <c r="P906" i="1"/>
  <c r="EO762" i="1"/>
  <c r="P900" i="1"/>
  <c r="AR1220" i="1"/>
  <c r="F1273" i="1"/>
  <c r="DH1665" i="1"/>
  <c r="P2037" i="1"/>
  <c r="EQ617" i="1"/>
  <c r="P708" i="1"/>
  <c r="Y1665" i="1"/>
  <c r="F2061" i="1"/>
  <c r="DG304" i="1"/>
  <c r="P349" i="1"/>
  <c r="AV1580" i="1"/>
  <c r="F1608" i="1"/>
  <c r="AY304" i="1"/>
  <c r="F355" i="1"/>
  <c r="AY730" i="1"/>
  <c r="EO1060" i="1"/>
  <c r="P1105" i="1"/>
  <c r="Q209" i="1"/>
  <c r="F250" i="1"/>
  <c r="EK177" i="1"/>
  <c r="FT148" i="1"/>
  <c r="EN989" i="1"/>
  <c r="P1033" i="1"/>
  <c r="GN223" i="1"/>
  <c r="CB238" i="1" s="1"/>
  <c r="CA238" i="1"/>
  <c r="EQ1338" i="1"/>
  <c r="P1367" i="1"/>
  <c r="GN1434" i="1"/>
  <c r="FT1438" i="1" s="1"/>
  <c r="FS1438" i="1"/>
  <c r="P203" i="1"/>
  <c r="DP148" i="1"/>
  <c r="AY148" i="1"/>
  <c r="F185" i="1"/>
  <c r="EO458" i="1"/>
  <c r="P507" i="1"/>
  <c r="O458" i="1"/>
  <c r="F503" i="1"/>
  <c r="EJ87" i="1"/>
  <c r="P144" i="1"/>
  <c r="AS1425" i="1"/>
  <c r="F1455" i="1"/>
  <c r="R1665" i="1"/>
  <c r="F2048" i="1"/>
  <c r="X533" i="1"/>
  <c r="F611" i="1"/>
  <c r="DP1525" i="1"/>
  <c r="P1574" i="1"/>
  <c r="DJ1665" i="1"/>
  <c r="P2048" i="1"/>
  <c r="AY379" i="1"/>
  <c r="F434" i="1"/>
  <c r="AS33" i="1"/>
  <c r="F68" i="1"/>
  <c r="DP1665" i="1"/>
  <c r="P2060" i="1"/>
  <c r="CB379" i="1"/>
  <c r="AS426" i="1"/>
  <c r="F1334" i="1"/>
  <c r="AR1277" i="1"/>
  <c r="V18" i="1"/>
  <c r="F2117" i="1"/>
  <c r="O1060" i="1"/>
  <c r="F1101" i="1"/>
  <c r="O379" i="1"/>
  <c r="F428" i="1"/>
  <c r="AR1425" i="1"/>
  <c r="F1466" i="1"/>
  <c r="P1159" i="1"/>
  <c r="EN1131" i="1"/>
  <c r="EQ989" i="1"/>
  <c r="P1036" i="1"/>
  <c r="F204" i="1"/>
  <c r="Y148" i="1"/>
  <c r="AY1338" i="1"/>
  <c r="F1367" i="1"/>
  <c r="AV458" i="1"/>
  <c r="F506" i="1"/>
  <c r="O304" i="1"/>
  <c r="F349" i="1"/>
  <c r="O730" i="1"/>
  <c r="O827" i="1"/>
  <c r="F866" i="1"/>
  <c r="AV1919" i="1"/>
  <c r="F2009" i="1"/>
  <c r="FT617" i="1"/>
  <c r="EK700" i="1"/>
  <c r="AR1798" i="1"/>
  <c r="F1915" i="1"/>
  <c r="EO617" i="1"/>
  <c r="P706" i="1"/>
  <c r="EN617" i="1"/>
  <c r="P705" i="1"/>
  <c r="DK83" i="1"/>
  <c r="P283" i="1"/>
  <c r="DK2064" i="1"/>
  <c r="F1499" i="1"/>
  <c r="AW1470" i="1"/>
  <c r="EN1525" i="1"/>
  <c r="P1553" i="1"/>
  <c r="AV148" i="1"/>
  <c r="F182" i="1"/>
  <c r="DI83" i="1"/>
  <c r="P280" i="1"/>
  <c r="DG617" i="1"/>
  <c r="P702" i="1"/>
  <c r="DG1525" i="1"/>
  <c r="P1550" i="1"/>
  <c r="DT533" i="1"/>
  <c r="DG585" i="1"/>
  <c r="DG730" i="1" s="1"/>
  <c r="CY29" i="8" s="1"/>
  <c r="AW209" i="1"/>
  <c r="F244" i="1"/>
  <c r="EQ1131" i="1"/>
  <c r="P1162" i="1"/>
  <c r="AY533" i="1"/>
  <c r="F593" i="1"/>
  <c r="EO1919" i="1"/>
  <c r="P2010" i="1"/>
  <c r="DG1669" i="1"/>
  <c r="P1768" i="1"/>
  <c r="DG2034" i="1"/>
  <c r="DG209" i="1"/>
  <c r="P240" i="1"/>
  <c r="F1609" i="1"/>
  <c r="AW1580" i="1"/>
  <c r="P204" i="1"/>
  <c r="DQ148" i="1"/>
  <c r="EQ1060" i="1"/>
  <c r="P1107" i="1"/>
  <c r="P1180" i="1"/>
  <c r="DP1131" i="1"/>
  <c r="AY209" i="1"/>
  <c r="F246" i="1"/>
  <c r="AV1277" i="1"/>
  <c r="F1311" i="1"/>
  <c r="Y926" i="1"/>
  <c r="F1211" i="1"/>
  <c r="AW87" i="1"/>
  <c r="F122" i="1"/>
  <c r="AW268" i="1"/>
  <c r="DI1665" i="1"/>
  <c r="P2046" i="1"/>
  <c r="X762" i="1"/>
  <c r="F920" i="1"/>
  <c r="AV304" i="1"/>
  <c r="F352" i="1"/>
  <c r="AV730" i="1"/>
  <c r="EO87" i="1"/>
  <c r="P122" i="1"/>
  <c r="EO268" i="1"/>
  <c r="AY87" i="1"/>
  <c r="F124" i="1"/>
  <c r="AY268" i="1"/>
  <c r="O795" i="1"/>
  <c r="AB766" i="1"/>
  <c r="EN1338" i="1"/>
  <c r="P1364" i="1"/>
  <c r="AW1060" i="1"/>
  <c r="F1105" i="1"/>
  <c r="GN772" i="1"/>
  <c r="CB795" i="1" s="1"/>
  <c r="CA795" i="1"/>
  <c r="EO1525" i="1"/>
  <c r="P1554" i="1"/>
  <c r="EK827" i="1"/>
  <c r="P881" i="1"/>
  <c r="EH22" i="1"/>
  <c r="EH2094" i="1"/>
  <c r="P2073" i="1"/>
  <c r="V16" i="2" s="1"/>
  <c r="V18" i="2" s="1"/>
  <c r="CA304" i="1"/>
  <c r="AR347" i="1"/>
  <c r="F1553" i="1"/>
  <c r="AV1525" i="1"/>
  <c r="AV533" i="1"/>
  <c r="F590" i="1"/>
  <c r="EJ1060" i="1"/>
  <c r="P1127" i="1"/>
  <c r="P1334" i="1"/>
  <c r="EJ1277" i="1"/>
  <c r="EN304" i="1"/>
  <c r="P352" i="1"/>
  <c r="EN730" i="1"/>
  <c r="AS1154" i="1"/>
  <c r="CB1131" i="1"/>
  <c r="Q1470" i="1"/>
  <c r="F1505" i="1"/>
  <c r="AW1669" i="1"/>
  <c r="F1772" i="1"/>
  <c r="AW2034" i="1"/>
  <c r="AY1060" i="1"/>
  <c r="F1107" i="1"/>
  <c r="R762" i="1"/>
  <c r="F908" i="1"/>
  <c r="AW533" i="1"/>
  <c r="F591" i="1"/>
  <c r="EO304" i="1"/>
  <c r="P353" i="1"/>
  <c r="EO730" i="1"/>
  <c r="P1501" i="1"/>
  <c r="EQ1470" i="1"/>
  <c r="DQ926" i="1"/>
  <c r="P1211" i="1"/>
  <c r="DQ1216" i="1"/>
  <c r="P1416" i="1"/>
  <c r="EN1060" i="1"/>
  <c r="P1104" i="1"/>
  <c r="AR458" i="1"/>
  <c r="F529" i="1"/>
  <c r="AW762" i="1"/>
  <c r="FT766" i="1"/>
  <c r="EK795" i="1"/>
  <c r="O1338" i="1"/>
  <c r="F1361" i="1"/>
  <c r="O1277" i="1"/>
  <c r="F1308" i="1"/>
  <c r="P182" i="1"/>
  <c r="EN148" i="1"/>
  <c r="Y1798" i="1"/>
  <c r="F1914" i="1"/>
  <c r="EK1603" i="1"/>
  <c r="FT1580" i="1"/>
  <c r="Q268" i="1"/>
  <c r="GN544" i="1"/>
  <c r="FT585" i="1" s="1"/>
  <c r="FS585" i="1"/>
  <c r="EK458" i="1"/>
  <c r="P518" i="1"/>
  <c r="F985" i="1"/>
  <c r="AR930" i="1"/>
  <c r="F1554" i="1"/>
  <c r="AW1525" i="1"/>
  <c r="EQ304" i="1"/>
  <c r="P355" i="1"/>
  <c r="EQ730" i="1"/>
  <c r="Q1798" i="1"/>
  <c r="F1899" i="1"/>
  <c r="CB87" i="1"/>
  <c r="AS116" i="1"/>
  <c r="EG18" i="1"/>
  <c r="P2098" i="1"/>
  <c r="F1501" i="1"/>
  <c r="AY1470" i="1"/>
  <c r="CA1919" i="1"/>
  <c r="AR2004" i="1"/>
  <c r="X730" i="1"/>
  <c r="P2012" i="1"/>
  <c r="EQ1919" i="1"/>
  <c r="X1220" i="1"/>
  <c r="F1271" i="1"/>
  <c r="X1389" i="1"/>
  <c r="AR1154" i="1"/>
  <c r="CA1131" i="1"/>
  <c r="AW304" i="1"/>
  <c r="F353" i="1"/>
  <c r="AW730" i="1"/>
  <c r="X268" i="1"/>
  <c r="EQ1525" i="1"/>
  <c r="P1556" i="1"/>
  <c r="EJ1525" i="1"/>
  <c r="P1576" i="1"/>
  <c r="P597" i="1"/>
  <c r="DI533" i="1"/>
  <c r="Y1216" i="1"/>
  <c r="F1416" i="1"/>
  <c r="AV209" i="1"/>
  <c r="F243" i="1"/>
  <c r="DJ83" i="1"/>
  <c r="P282" i="1"/>
  <c r="DJ2064" i="1"/>
  <c r="FS766" i="1"/>
  <c r="EJ795" i="1"/>
  <c r="EO1633" i="1"/>
  <c r="AV379" i="1"/>
  <c r="F431" i="1"/>
  <c r="EQ209" i="1"/>
  <c r="P246" i="1"/>
  <c r="FS1669" i="1"/>
  <c r="EJ1766" i="1"/>
  <c r="O1798" i="1"/>
  <c r="F1889" i="1"/>
  <c r="DQ1665" i="1"/>
  <c r="P2061" i="1"/>
  <c r="P1665" i="1"/>
  <c r="F2037" i="1"/>
  <c r="FS1580" i="1"/>
  <c r="EJ1603" i="1"/>
  <c r="AV1338" i="1"/>
  <c r="F1364" i="1"/>
  <c r="F1498" i="1"/>
  <c r="AV1470" i="1"/>
  <c r="EN458" i="1"/>
  <c r="P506" i="1"/>
  <c r="CA1669" i="1"/>
  <c r="AR1766" i="1"/>
  <c r="AW379" i="1"/>
  <c r="F432" i="1"/>
  <c r="EO1389" i="1"/>
  <c r="CA1580" i="1"/>
  <c r="AR1603" i="1"/>
  <c r="EN1798" i="1"/>
  <c r="P1892" i="1"/>
  <c r="O1425" i="1"/>
  <c r="F1440" i="1"/>
  <c r="P1311" i="1"/>
  <c r="EN1277" i="1"/>
  <c r="P1615" i="1"/>
  <c r="DI1580" i="1"/>
  <c r="DG1580" i="1"/>
  <c r="P1605" i="1"/>
  <c r="O148" i="1"/>
  <c r="F179" i="1"/>
  <c r="P300" i="1"/>
  <c r="F733" i="1"/>
  <c r="AV989" i="1"/>
  <c r="F1033" i="1"/>
  <c r="EJ458" i="1"/>
  <c r="P529" i="1"/>
  <c r="CA617" i="1"/>
  <c r="AR700" i="1"/>
  <c r="P121" i="1"/>
  <c r="EN87" i="1"/>
  <c r="EN268" i="1"/>
  <c r="DG1277" i="1"/>
  <c r="P1308" i="1"/>
  <c r="F2006" i="1"/>
  <c r="O1919" i="1"/>
  <c r="F974" i="1"/>
  <c r="AS930" i="1"/>
  <c r="DG148" i="1"/>
  <c r="P179" i="1"/>
  <c r="AV762" i="1"/>
  <c r="F899" i="1"/>
  <c r="AR33" i="1"/>
  <c r="F79" i="1"/>
  <c r="EO1798" i="1"/>
  <c r="P1893" i="1"/>
  <c r="CA87" i="1"/>
  <c r="AR116" i="1"/>
  <c r="Y1633" i="1"/>
  <c r="F1611" i="1"/>
  <c r="AY1580" i="1"/>
  <c r="AW617" i="1"/>
  <c r="F706" i="1"/>
  <c r="Y762" i="1"/>
  <c r="F613" i="1"/>
  <c r="AR533" i="1"/>
  <c r="AY1525" i="1"/>
  <c r="F1556" i="1"/>
  <c r="CB1919" i="1"/>
  <c r="AS2004" i="1"/>
  <c r="P1498" i="1"/>
  <c r="EN1470" i="1"/>
  <c r="EQ1798" i="1"/>
  <c r="P1895" i="1"/>
  <c r="P1312" i="1"/>
  <c r="EO1277" i="1"/>
  <c r="S2064" i="1"/>
  <c r="EN209" i="1"/>
  <c r="P243" i="1"/>
  <c r="CB304" i="1"/>
  <c r="AS347" i="1"/>
  <c r="AY1277" i="1"/>
  <c r="F1314" i="1"/>
  <c r="AR827" i="1"/>
  <c r="F892" i="1"/>
  <c r="R300" i="1"/>
  <c r="F744" i="1"/>
  <c r="EJ1028" i="1"/>
  <c r="F807" i="1"/>
  <c r="Q766" i="1"/>
  <c r="Q894" i="1"/>
  <c r="F205" i="1"/>
  <c r="AR148" i="1"/>
  <c r="EO1131" i="1"/>
  <c r="P1160" i="1"/>
  <c r="EN1919" i="1"/>
  <c r="P2009" i="1"/>
  <c r="EO209" i="1"/>
  <c r="P244" i="1"/>
  <c r="O1184" i="1"/>
  <c r="P1495" i="1"/>
  <c r="DG1470" i="1"/>
  <c r="P83" i="1"/>
  <c r="F271" i="1"/>
  <c r="P2064" i="1"/>
  <c r="AR1470" i="1"/>
  <c r="F1521" i="1"/>
  <c r="FS304" i="1"/>
  <c r="EJ347" i="1"/>
  <c r="P2032" i="1"/>
  <c r="EJ1919" i="1"/>
  <c r="AY762" i="1"/>
  <c r="F902" i="1"/>
  <c r="AW458" i="1"/>
  <c r="F507" i="1"/>
  <c r="P1182" i="1"/>
  <c r="EJ1131" i="1"/>
  <c r="FS33" i="1"/>
  <c r="EJ51" i="1"/>
  <c r="Q1669" i="1"/>
  <c r="F1778" i="1"/>
  <c r="Q2034" i="1"/>
  <c r="FT1669" i="1"/>
  <c r="EK1766" i="1"/>
  <c r="AS1603" i="1"/>
  <c r="CB1580" i="1"/>
  <c r="AV87" i="1"/>
  <c r="F121" i="1"/>
  <c r="AV268" i="1"/>
  <c r="EK1525" i="1"/>
  <c r="EJ379" i="1"/>
  <c r="P454" i="1"/>
  <c r="BC18" i="1"/>
  <c r="F2110" i="1"/>
  <c r="R83" i="1"/>
  <c r="F282" i="1"/>
  <c r="R2064" i="1"/>
  <c r="EN1580" i="1"/>
  <c r="P1608" i="1"/>
  <c r="AY458" i="1"/>
  <c r="F509" i="1"/>
  <c r="P1450" i="1"/>
  <c r="DI1633" i="1"/>
  <c r="DI1425" i="1"/>
  <c r="AW1919" i="1"/>
  <c r="F2010" i="1"/>
  <c r="F183" i="1"/>
  <c r="AW148" i="1"/>
  <c r="CB1669" i="1"/>
  <c r="AS1766" i="1"/>
  <c r="EO1184" i="1"/>
  <c r="X1798" i="1"/>
  <c r="F1913" i="1"/>
  <c r="O87" i="1"/>
  <c r="F118" i="1"/>
  <c r="CB617" i="1"/>
  <c r="AS700" i="1"/>
  <c r="X1060" i="1"/>
  <c r="F1125" i="1"/>
  <c r="Q926" i="1"/>
  <c r="F1196" i="1"/>
  <c r="EJ1220" i="1"/>
  <c r="P1273" i="1"/>
  <c r="AY1798" i="1"/>
  <c r="F1895" i="1"/>
  <c r="AY1184" i="1"/>
  <c r="Q458" i="1"/>
  <c r="F513" i="1"/>
  <c r="AW1184" i="1"/>
  <c r="P1611" i="1"/>
  <c r="EQ1580" i="1"/>
  <c r="EQ1389" i="1"/>
  <c r="O617" i="1"/>
  <c r="F702" i="1"/>
  <c r="F2012" i="1"/>
  <c r="AY1919" i="1"/>
  <c r="F1312" i="1"/>
  <c r="AW1277" i="1"/>
  <c r="EQ458" i="1"/>
  <c r="P509" i="1"/>
  <c r="EK1798" i="1"/>
  <c r="P1904" i="1"/>
  <c r="EO989" i="1"/>
  <c r="P1034" i="1"/>
  <c r="AR1338" i="1"/>
  <c r="DH300" i="1"/>
  <c r="P733" i="1"/>
  <c r="AO18" i="1"/>
  <c r="F2098" i="1"/>
  <c r="EQ1277" i="1"/>
  <c r="P1314" i="1"/>
  <c r="EQ148" i="1"/>
  <c r="P185" i="1"/>
  <c r="F1450" i="1"/>
  <c r="Q1425" i="1"/>
  <c r="Q1633" i="1"/>
  <c r="DQ1421" i="1" l="1"/>
  <c r="F1116" i="1"/>
  <c r="F1510" i="1"/>
  <c r="EN762" i="1"/>
  <c r="AR1389" i="1"/>
  <c r="AR1216" i="1" s="1"/>
  <c r="P902" i="1"/>
  <c r="EQ762" i="1"/>
  <c r="F2086" i="1"/>
  <c r="U22" i="1"/>
  <c r="O1470" i="1"/>
  <c r="P921" i="1"/>
  <c r="P899" i="1"/>
  <c r="P1660" i="1"/>
  <c r="EJ930" i="1"/>
  <c r="EJ1389" i="1"/>
  <c r="DP51" i="8" s="1"/>
  <c r="EK930" i="1"/>
  <c r="P1030" i="1"/>
  <c r="F1210" i="1"/>
  <c r="DG1184" i="1"/>
  <c r="CY43" i="8" s="1"/>
  <c r="DG989" i="1"/>
  <c r="AR1525" i="1"/>
  <c r="AS1338" i="1"/>
  <c r="O1633" i="1"/>
  <c r="O1421" i="1" s="1"/>
  <c r="DL22" i="1"/>
  <c r="AS1525" i="1"/>
  <c r="AR1633" i="1"/>
  <c r="AR1421" i="1" s="1"/>
  <c r="P974" i="1"/>
  <c r="P757" i="1"/>
  <c r="AS1277" i="1"/>
  <c r="AR1060" i="1"/>
  <c r="F2084" i="1"/>
  <c r="H16" i="2" s="1"/>
  <c r="H18" i="2" s="1"/>
  <c r="P255" i="1"/>
  <c r="BA2094" i="1"/>
  <c r="F2114" i="1" s="1"/>
  <c r="P1387" i="1"/>
  <c r="P1565" i="1"/>
  <c r="EJ1338" i="1"/>
  <c r="P2085" i="1"/>
  <c r="DU38" i="8"/>
  <c r="DL2094" i="1"/>
  <c r="P2115" i="1" s="1"/>
  <c r="DQ762" i="1"/>
  <c r="EL18" i="1"/>
  <c r="F1262" i="1"/>
  <c r="DU58" i="8"/>
  <c r="P892" i="1"/>
  <c r="EK1060" i="1"/>
  <c r="AS1389" i="1"/>
  <c r="AS1216" i="1" s="1"/>
  <c r="DQ300" i="1"/>
  <c r="P1116" i="1"/>
  <c r="F2085" i="1"/>
  <c r="DQ42" i="8"/>
  <c r="F1659" i="1"/>
  <c r="DP762" i="1"/>
  <c r="CX62" i="8"/>
  <c r="F757" i="1"/>
  <c r="EU62" i="8"/>
  <c r="DN22" i="1"/>
  <c r="P2087" i="1"/>
  <c r="EK1277" i="1"/>
  <c r="P920" i="1"/>
  <c r="T2094" i="1"/>
  <c r="T18" i="1" s="1"/>
  <c r="EK1389" i="1"/>
  <c r="DQ51" i="8" s="1"/>
  <c r="DU48" i="8"/>
  <c r="P1323" i="1"/>
  <c r="P1210" i="1"/>
  <c r="DU20" i="8"/>
  <c r="P133" i="1"/>
  <c r="F2071" i="1"/>
  <c r="EK87" i="1"/>
  <c r="AX22" i="1"/>
  <c r="F742" i="1"/>
  <c r="DU16" i="8"/>
  <c r="EK209" i="1"/>
  <c r="FT989" i="1"/>
  <c r="DP20" i="8"/>
  <c r="P266" i="1"/>
  <c r="EJ827" i="1"/>
  <c r="EK379" i="1"/>
  <c r="AS827" i="1"/>
  <c r="DP300" i="1"/>
  <c r="DU50" i="8"/>
  <c r="DG827" i="1"/>
  <c r="DQ26" i="8"/>
  <c r="P1376" i="1"/>
  <c r="DP926" i="1"/>
  <c r="P866" i="1"/>
  <c r="EK1338" i="1"/>
  <c r="FS827" i="1"/>
  <c r="DC62" i="8"/>
  <c r="EM18" i="1"/>
  <c r="DK62" i="8"/>
  <c r="ES22" i="1"/>
  <c r="DW62" i="8"/>
  <c r="DM2094" i="1"/>
  <c r="DM18" i="1" s="1"/>
  <c r="CW62" i="8"/>
  <c r="ET62" i="8"/>
  <c r="DP1421" i="1"/>
  <c r="DN61" i="8"/>
  <c r="DB62" i="8"/>
  <c r="EQ1421" i="1"/>
  <c r="DH61" i="8"/>
  <c r="EN1421" i="1"/>
  <c r="DE61" i="8"/>
  <c r="EP22" i="1"/>
  <c r="DG62" i="8"/>
  <c r="DQ60" i="8"/>
  <c r="DU60" i="8"/>
  <c r="DA61" i="8"/>
  <c r="DF61" i="8"/>
  <c r="DG894" i="1"/>
  <c r="CY35" i="8" s="1"/>
  <c r="P2088" i="1"/>
  <c r="DM62" i="8"/>
  <c r="DP60" i="8"/>
  <c r="CZ62" i="8"/>
  <c r="DO2094" i="1"/>
  <c r="P2118" i="1" s="1"/>
  <c r="DO22" i="1"/>
  <c r="AW1421" i="1"/>
  <c r="P1659" i="1"/>
  <c r="F1641" i="1"/>
  <c r="P2071" i="1"/>
  <c r="EP2094" i="1"/>
  <c r="EP18" i="1" s="1"/>
  <c r="P1638" i="1"/>
  <c r="F1638" i="1"/>
  <c r="DQ56" i="8"/>
  <c r="DU56" i="8"/>
  <c r="DU26" i="8"/>
  <c r="DP56" i="8"/>
  <c r="DM22" i="1"/>
  <c r="P1641" i="1"/>
  <c r="P2086" i="1"/>
  <c r="F2088" i="1"/>
  <c r="F1391" i="1"/>
  <c r="AS989" i="1"/>
  <c r="AS1184" i="1"/>
  <c r="F1201" i="1" s="1"/>
  <c r="P756" i="1"/>
  <c r="W22" i="1"/>
  <c r="F1394" i="1"/>
  <c r="DH51" i="8"/>
  <c r="DF51" i="8"/>
  <c r="EN1216" i="1"/>
  <c r="DE51" i="8"/>
  <c r="P1391" i="1"/>
  <c r="CY51" i="8"/>
  <c r="F1397" i="1"/>
  <c r="EI18" i="1"/>
  <c r="F1395" i="1"/>
  <c r="DG1216" i="1"/>
  <c r="DF43" i="8"/>
  <c r="P1189" i="1"/>
  <c r="DE43" i="8"/>
  <c r="DI926" i="1"/>
  <c r="DA43" i="8"/>
  <c r="P1192" i="1"/>
  <c r="DH43" i="8"/>
  <c r="EQ926" i="1"/>
  <c r="F1189" i="1"/>
  <c r="P1196" i="1"/>
  <c r="DQ40" i="8"/>
  <c r="DU40" i="8"/>
  <c r="DP40" i="8"/>
  <c r="DQ32" i="8"/>
  <c r="DU32" i="8"/>
  <c r="DP32" i="8"/>
  <c r="P2084" i="1"/>
  <c r="W16" i="2" s="1"/>
  <c r="W18" i="2" s="1"/>
  <c r="ES2094" i="1"/>
  <c r="ES18" i="1" s="1"/>
  <c r="DE29" i="8"/>
  <c r="DF29" i="8"/>
  <c r="DH29" i="8"/>
  <c r="DP24" i="8"/>
  <c r="DQ24" i="8"/>
  <c r="DU24" i="8"/>
  <c r="DF21" i="8"/>
  <c r="DG83" i="1"/>
  <c r="CY21" i="8"/>
  <c r="DP83" i="1"/>
  <c r="DN21" i="8"/>
  <c r="DH21" i="8"/>
  <c r="DQ83" i="1"/>
  <c r="DO21" i="8"/>
  <c r="DE21" i="8"/>
  <c r="AZ22" i="1"/>
  <c r="AZ2094" i="1"/>
  <c r="F2105" i="1" s="1"/>
  <c r="DQ2064" i="1"/>
  <c r="P295" i="1"/>
  <c r="DN18" i="1"/>
  <c r="P270" i="1"/>
  <c r="DP2064" i="1"/>
  <c r="P294" i="1"/>
  <c r="EK268" i="1"/>
  <c r="DQ18" i="8"/>
  <c r="DU18" i="8"/>
  <c r="EJ268" i="1"/>
  <c r="DP18" i="8"/>
  <c r="F2113" i="1"/>
  <c r="ER22" i="1"/>
  <c r="ER2094" i="1"/>
  <c r="P2075" i="1"/>
  <c r="P1394" i="1"/>
  <c r="Q1421" i="1"/>
  <c r="F1645" i="1"/>
  <c r="P1639" i="1"/>
  <c r="EO1421" i="1"/>
  <c r="Y1421" i="1"/>
  <c r="F1660" i="1"/>
  <c r="EJ1580" i="1"/>
  <c r="P1631" i="1"/>
  <c r="EO926" i="1"/>
  <c r="P1190" i="1"/>
  <c r="AS1669" i="1"/>
  <c r="F1783" i="1"/>
  <c r="AS2034" i="1"/>
  <c r="AV83" i="1"/>
  <c r="F273" i="1"/>
  <c r="AV2064" i="1"/>
  <c r="P22" i="1"/>
  <c r="P2094" i="1"/>
  <c r="F2067" i="1"/>
  <c r="EN83" i="1"/>
  <c r="P273" i="1"/>
  <c r="EN2064" i="1"/>
  <c r="EK1580" i="1"/>
  <c r="P1620" i="1"/>
  <c r="EK766" i="1"/>
  <c r="P812" i="1"/>
  <c r="EK894" i="1"/>
  <c r="AS1131" i="1"/>
  <c r="F1171" i="1"/>
  <c r="EH18" i="1"/>
  <c r="P2103" i="1"/>
  <c r="CB766" i="1"/>
  <c r="AS795" i="1"/>
  <c r="F797" i="1"/>
  <c r="O766" i="1"/>
  <c r="O894" i="1"/>
  <c r="AW83" i="1"/>
  <c r="F274" i="1"/>
  <c r="AW2064" i="1"/>
  <c r="DG533" i="1"/>
  <c r="P587" i="1"/>
  <c r="FS1425" i="1"/>
  <c r="EJ1438" i="1"/>
  <c r="DG1633" i="1"/>
  <c r="DG1425" i="1"/>
  <c r="P1440" i="1"/>
  <c r="P205" i="1"/>
  <c r="EJ148" i="1"/>
  <c r="EQ83" i="1"/>
  <c r="P276" i="1"/>
  <c r="EQ2064" i="1"/>
  <c r="R22" i="1"/>
  <c r="F2078" i="1"/>
  <c r="R2094" i="1"/>
  <c r="F1620" i="1"/>
  <c r="AS1580" i="1"/>
  <c r="EJ304" i="1"/>
  <c r="P375" i="1"/>
  <c r="Q762" i="1"/>
  <c r="F906" i="1"/>
  <c r="AR1669" i="1"/>
  <c r="F1794" i="1"/>
  <c r="AR2034" i="1"/>
  <c r="DJ22" i="1"/>
  <c r="P2078" i="1"/>
  <c r="DJ2094" i="1"/>
  <c r="EK989" i="1"/>
  <c r="P1045" i="1"/>
  <c r="AR1131" i="1"/>
  <c r="F1182" i="1"/>
  <c r="AR1184" i="1"/>
  <c r="EK1184" i="1"/>
  <c r="DG1665" i="1"/>
  <c r="P2036" i="1"/>
  <c r="FT1425" i="1"/>
  <c r="EK1438" i="1"/>
  <c r="DG300" i="1"/>
  <c r="P732" i="1"/>
  <c r="AP18" i="1"/>
  <c r="F2103" i="1"/>
  <c r="AQ18" i="1"/>
  <c r="F2104" i="1"/>
  <c r="EJ1470" i="1"/>
  <c r="P1521" i="1"/>
  <c r="S22" i="1"/>
  <c r="F2079" i="1"/>
  <c r="S2094" i="1"/>
  <c r="FS533" i="1"/>
  <c r="EJ585" i="1"/>
  <c r="EO300" i="1"/>
  <c r="P736" i="1"/>
  <c r="EO83" i="1"/>
  <c r="P274" i="1"/>
  <c r="EO2064" i="1"/>
  <c r="DK22" i="1"/>
  <c r="DK2094" i="1"/>
  <c r="P2079" i="1"/>
  <c r="AS1633" i="1"/>
  <c r="EK148" i="1"/>
  <c r="P194" i="1"/>
  <c r="AY300" i="1"/>
  <c r="F738" i="1"/>
  <c r="EJ617" i="1"/>
  <c r="P728" i="1"/>
  <c r="O209" i="1"/>
  <c r="F240" i="1"/>
  <c r="AV1665" i="1"/>
  <c r="F2039" i="1"/>
  <c r="EQ1665" i="1"/>
  <c r="P2042" i="1"/>
  <c r="Y2064" i="1"/>
  <c r="EJ1216" i="1"/>
  <c r="O926" i="1"/>
  <c r="F1186" i="1"/>
  <c r="FT533" i="1"/>
  <c r="EK585" i="1"/>
  <c r="AW1665" i="1"/>
  <c r="F2040" i="1"/>
  <c r="AR304" i="1"/>
  <c r="F375" i="1"/>
  <c r="AR730" i="1"/>
  <c r="AY83" i="1"/>
  <c r="F276" i="1"/>
  <c r="AY2064" i="1"/>
  <c r="AR379" i="1"/>
  <c r="F454" i="1"/>
  <c r="DH22" i="1"/>
  <c r="DH2094" i="1"/>
  <c r="P2067" i="1"/>
  <c r="EK304" i="1"/>
  <c r="P364" i="1"/>
  <c r="P1510" i="1"/>
  <c r="EK1470" i="1"/>
  <c r="AW926" i="1"/>
  <c r="F1190" i="1"/>
  <c r="EK1669" i="1"/>
  <c r="P1783" i="1"/>
  <c r="EK2034" i="1"/>
  <c r="EJ1669" i="1"/>
  <c r="P1794" i="1"/>
  <c r="EJ2034" i="1"/>
  <c r="X1216" i="1"/>
  <c r="F1415" i="1"/>
  <c r="O83" i="1"/>
  <c r="F270" i="1"/>
  <c r="EJ33" i="1"/>
  <c r="P79" i="1"/>
  <c r="F2021" i="1"/>
  <c r="AS1919" i="1"/>
  <c r="AW300" i="1"/>
  <c r="F736" i="1"/>
  <c r="X300" i="1"/>
  <c r="F756" i="1"/>
  <c r="EQ1216" i="1"/>
  <c r="P1397" i="1"/>
  <c r="AS617" i="1"/>
  <c r="F717" i="1"/>
  <c r="AX18" i="1"/>
  <c r="F2101" i="1"/>
  <c r="Q1665" i="1"/>
  <c r="F2046" i="1"/>
  <c r="P1056" i="1"/>
  <c r="EJ989" i="1"/>
  <c r="AS304" i="1"/>
  <c r="F364" i="1"/>
  <c r="AS730" i="1"/>
  <c r="F144" i="1"/>
  <c r="AR87" i="1"/>
  <c r="EO1216" i="1"/>
  <c r="P1395" i="1"/>
  <c r="X83" i="1"/>
  <c r="F294" i="1"/>
  <c r="X2064" i="1"/>
  <c r="F2032" i="1"/>
  <c r="AR1919" i="1"/>
  <c r="AS87" i="1"/>
  <c r="F133" i="1"/>
  <c r="Q83" i="1"/>
  <c r="F280" i="1"/>
  <c r="Q2064" i="1"/>
  <c r="EN300" i="1"/>
  <c r="P735" i="1"/>
  <c r="CA209" i="1"/>
  <c r="AR238" i="1"/>
  <c r="AR268" i="1" s="1"/>
  <c r="U18" i="1"/>
  <c r="F2116" i="1"/>
  <c r="EJ1184" i="1"/>
  <c r="O1665" i="1"/>
  <c r="F2036" i="1"/>
  <c r="EK33" i="1"/>
  <c r="P68" i="1"/>
  <c r="P1645" i="1"/>
  <c r="DI1421" i="1"/>
  <c r="AR1580" i="1"/>
  <c r="F1631" i="1"/>
  <c r="EQ300" i="1"/>
  <c r="P738" i="1"/>
  <c r="AR617" i="1"/>
  <c r="F728" i="1"/>
  <c r="AY926" i="1"/>
  <c r="F1192" i="1"/>
  <c r="P823" i="1"/>
  <c r="EJ766" i="1"/>
  <c r="EJ894" i="1"/>
  <c r="W18" i="1"/>
  <c r="F2118" i="1"/>
  <c r="CA766" i="1"/>
  <c r="AR795" i="1"/>
  <c r="AV300" i="1"/>
  <c r="F735" i="1"/>
  <c r="EK617" i="1"/>
  <c r="P717" i="1"/>
  <c r="O300" i="1"/>
  <c r="F732" i="1"/>
  <c r="AS379" i="1"/>
  <c r="F443" i="1"/>
  <c r="CB209" i="1"/>
  <c r="AS238" i="1"/>
  <c r="AS268" i="1" s="1"/>
  <c r="AY1665" i="1"/>
  <c r="F2042" i="1"/>
  <c r="EN1665" i="1"/>
  <c r="P2039" i="1"/>
  <c r="EO1665" i="1"/>
  <c r="P2040" i="1"/>
  <c r="DI2064" i="1"/>
  <c r="F1417" i="1" l="1"/>
  <c r="P1417" i="1"/>
  <c r="O2064" i="1"/>
  <c r="O2094" i="1" s="1"/>
  <c r="P1186" i="1"/>
  <c r="DG926" i="1"/>
  <c r="F1661" i="1"/>
  <c r="F1635" i="1"/>
  <c r="DL18" i="1"/>
  <c r="BA18" i="1"/>
  <c r="F1406" i="1"/>
  <c r="P1406" i="1"/>
  <c r="F2115" i="1"/>
  <c r="EK1216" i="1"/>
  <c r="DU51" i="8"/>
  <c r="DG762" i="1"/>
  <c r="DO18" i="1"/>
  <c r="P896" i="1"/>
  <c r="P2116" i="1"/>
  <c r="DH62" i="8"/>
  <c r="DF62" i="8"/>
  <c r="DG2064" i="1"/>
  <c r="CY62" i="8" s="1"/>
  <c r="CY61" i="8"/>
  <c r="P2091" i="1"/>
  <c r="DO62" i="8"/>
  <c r="DA62" i="8"/>
  <c r="DE62" i="8"/>
  <c r="DP22" i="1"/>
  <c r="DN62" i="8"/>
  <c r="P2101" i="1"/>
  <c r="AS926" i="1"/>
  <c r="DP54" i="8"/>
  <c r="DQ54" i="8"/>
  <c r="DU54" i="8"/>
  <c r="DQ43" i="8"/>
  <c r="DU43" i="8"/>
  <c r="DP43" i="8"/>
  <c r="DP35" i="8"/>
  <c r="DU35" i="8"/>
  <c r="DQ35" i="8"/>
  <c r="P2114" i="1"/>
  <c r="AZ18" i="1"/>
  <c r="EJ83" i="1"/>
  <c r="DP21" i="8"/>
  <c r="EK83" i="1"/>
  <c r="DU21" i="8"/>
  <c r="DQ21" i="8"/>
  <c r="DQ22" i="1"/>
  <c r="DQ2094" i="1"/>
  <c r="P2121" i="1" s="1"/>
  <c r="DP2094" i="1"/>
  <c r="DP18" i="1" s="1"/>
  <c r="P2090" i="1"/>
  <c r="P296" i="1"/>
  <c r="P285" i="1"/>
  <c r="J16" i="2"/>
  <c r="J18" i="2" s="1"/>
  <c r="ER18" i="1"/>
  <c r="P2105" i="1"/>
  <c r="Y16" i="2"/>
  <c r="Y18" i="2" s="1"/>
  <c r="AR83" i="1"/>
  <c r="F296" i="1"/>
  <c r="EK533" i="1"/>
  <c r="P602" i="1"/>
  <c r="AS209" i="1"/>
  <c r="F255" i="1"/>
  <c r="EQ22" i="1"/>
  <c r="P2072" i="1"/>
  <c r="EQ2094" i="1"/>
  <c r="DH18" i="1"/>
  <c r="P2097" i="1"/>
  <c r="Y22" i="1"/>
  <c r="F2091" i="1"/>
  <c r="Y2094" i="1"/>
  <c r="DK18" i="1"/>
  <c r="P2109" i="1"/>
  <c r="P18" i="1"/>
  <c r="F2097" i="1"/>
  <c r="AR209" i="1"/>
  <c r="F266" i="1"/>
  <c r="P613" i="1"/>
  <c r="EJ533" i="1"/>
  <c r="EK926" i="1"/>
  <c r="P1201" i="1"/>
  <c r="DJ18" i="1"/>
  <c r="P2108" i="1"/>
  <c r="AW22" i="1"/>
  <c r="AW2094" i="1"/>
  <c r="F2070" i="1"/>
  <c r="F812" i="1"/>
  <c r="AS766" i="1"/>
  <c r="AS894" i="1"/>
  <c r="AS2064" i="1" s="1"/>
  <c r="X22" i="1"/>
  <c r="F2090" i="1"/>
  <c r="X2094" i="1"/>
  <c r="EK1665" i="1"/>
  <c r="P2051" i="1"/>
  <c r="DI22" i="1"/>
  <c r="DI2094" i="1"/>
  <c r="P2076" i="1"/>
  <c r="EJ926" i="1"/>
  <c r="P1212" i="1"/>
  <c r="AS83" i="1"/>
  <c r="F285" i="1"/>
  <c r="EK730" i="1"/>
  <c r="AY22" i="1"/>
  <c r="F2072" i="1"/>
  <c r="AY2094" i="1"/>
  <c r="EO22" i="1"/>
  <c r="EO2094" i="1"/>
  <c r="P2070" i="1"/>
  <c r="AR926" i="1"/>
  <c r="F1212" i="1"/>
  <c r="R18" i="1"/>
  <c r="F2108" i="1"/>
  <c r="DG1421" i="1"/>
  <c r="P1635" i="1"/>
  <c r="EN22" i="1"/>
  <c r="P2069" i="1"/>
  <c r="EN2094" i="1"/>
  <c r="AV22" i="1"/>
  <c r="F2069" i="1"/>
  <c r="AV2094" i="1"/>
  <c r="F823" i="1"/>
  <c r="AR766" i="1"/>
  <c r="AR894" i="1"/>
  <c r="AS300" i="1"/>
  <c r="F747" i="1"/>
  <c r="S18" i="1"/>
  <c r="F2109" i="1"/>
  <c r="EK1425" i="1"/>
  <c r="P1455" i="1"/>
  <c r="EK1633" i="1"/>
  <c r="EJ730" i="1"/>
  <c r="EJ1425" i="1"/>
  <c r="EJ1633" i="1"/>
  <c r="P1466" i="1"/>
  <c r="EK762" i="1"/>
  <c r="P911" i="1"/>
  <c r="EJ762" i="1"/>
  <c r="P922" i="1"/>
  <c r="AR1665" i="1"/>
  <c r="F2062" i="1"/>
  <c r="O762" i="1"/>
  <c r="F896" i="1"/>
  <c r="EJ1665" i="1"/>
  <c r="P2062" i="1"/>
  <c r="AS1421" i="1"/>
  <c r="F1650" i="1"/>
  <c r="Q22" i="1"/>
  <c r="Q2094" i="1"/>
  <c r="F2076" i="1"/>
  <c r="AR300" i="1"/>
  <c r="F758" i="1"/>
  <c r="AS1665" i="1"/>
  <c r="F2051" i="1"/>
  <c r="O22" i="1" l="1"/>
  <c r="F2066" i="1"/>
  <c r="DG22" i="1"/>
  <c r="DG2094" i="1"/>
  <c r="P2096" i="1" s="1"/>
  <c r="P2066" i="1"/>
  <c r="DU61" i="8"/>
  <c r="DQ61" i="8"/>
  <c r="DP61" i="8"/>
  <c r="AR2064" i="1"/>
  <c r="DU29" i="8"/>
  <c r="DQ29" i="8"/>
  <c r="DQ18" i="1"/>
  <c r="DP29" i="8"/>
  <c r="P2120" i="1"/>
  <c r="AS22" i="1"/>
  <c r="F2081" i="1"/>
  <c r="E16" i="2" s="1"/>
  <c r="AS2094" i="1"/>
  <c r="AS762" i="1"/>
  <c r="F911" i="1"/>
  <c r="EN18" i="1"/>
  <c r="P2099" i="1"/>
  <c r="EQ18" i="1"/>
  <c r="P2102" i="1"/>
  <c r="Y18" i="1"/>
  <c r="F2121" i="1"/>
  <c r="Q18" i="1"/>
  <c r="F2106" i="1"/>
  <c r="AV18" i="1"/>
  <c r="F2099" i="1"/>
  <c r="EK300" i="1"/>
  <c r="P747" i="1"/>
  <c r="EK2064" i="1"/>
  <c r="AW18" i="1"/>
  <c r="F2100" i="1"/>
  <c r="O18" i="1"/>
  <c r="F2096" i="1"/>
  <c r="EO18" i="1"/>
  <c r="P2100" i="1"/>
  <c r="DI18" i="1"/>
  <c r="P2106" i="1"/>
  <c r="P1661" i="1"/>
  <c r="EJ1421" i="1"/>
  <c r="AR762" i="1"/>
  <c r="F922" i="1"/>
  <c r="AY18" i="1"/>
  <c r="F2102" i="1"/>
  <c r="EJ300" i="1"/>
  <c r="P758" i="1"/>
  <c r="EJ2064" i="1"/>
  <c r="EK1421" i="1"/>
  <c r="P1650" i="1"/>
  <c r="X18" i="1"/>
  <c r="F2120" i="1"/>
  <c r="DG18" i="1" l="1"/>
  <c r="AR22" i="1"/>
  <c r="IK8" i="1"/>
  <c r="DU62" i="8"/>
  <c r="DQ62" i="8"/>
  <c r="DP62" i="8"/>
  <c r="F2092" i="1"/>
  <c r="AR2094" i="1"/>
  <c r="F2122" i="1" s="1"/>
  <c r="EJ22" i="1"/>
  <c r="P2092" i="1"/>
  <c r="EJ2094" i="1"/>
  <c r="AS18" i="1"/>
  <c r="F2111" i="1"/>
  <c r="I16" i="2"/>
  <c r="I18" i="2" s="1"/>
  <c r="E18" i="2"/>
  <c r="EK22" i="1"/>
  <c r="P2081" i="1"/>
  <c r="T16" i="2" s="1"/>
  <c r="EK2094" i="1"/>
  <c r="AR18" i="1" l="1"/>
  <c r="EK18" i="1"/>
  <c r="P2111" i="1"/>
  <c r="T18" i="2"/>
  <c r="X16" i="2"/>
  <c r="X18" i="2" s="1"/>
  <c r="EJ18" i="1"/>
  <c r="P2122" i="1"/>
</calcChain>
</file>

<file path=xl/comments1.xml><?xml version="1.0" encoding="utf-8"?>
<comments xmlns="http://schemas.openxmlformats.org/spreadsheetml/2006/main">
  <authors>
    <author>Ионова Елизавета Борисовна</author>
  </authors>
  <commentList>
    <comment ref="C7" authorId="0" shapeId="0">
      <text>
        <r>
          <rPr>
            <sz val="9"/>
            <color indexed="81"/>
            <rFont val="Tahoma"/>
            <family val="2"/>
            <charset val="204"/>
          </rPr>
          <t>Не заполнены Параметры Объекта -&gt; Наименования -&gt; Привязать к стройке</t>
        </r>
      </text>
    </comment>
  </commentList>
</comments>
</file>

<file path=xl/sharedStrings.xml><?xml version="1.0" encoding="utf-8"?>
<sst xmlns="http://schemas.openxmlformats.org/spreadsheetml/2006/main" count="76818" uniqueCount="1322">
  <si>
    <t>Smeta.RU  (495) 974-1589</t>
  </si>
  <si>
    <t>_PS_</t>
  </si>
  <si>
    <t>Smeta.RU</t>
  </si>
  <si>
    <t/>
  </si>
  <si>
    <t>5.9.1.3 Устройство полов</t>
  </si>
  <si>
    <t>Сметные нормы списания</t>
  </si>
  <si>
    <t>Коды ценников</t>
  </si>
  <si>
    <t>(v11) ТЕР Орловская обл. (ред. 2014 г.) (ПАО "Орелстрой") НОВОЕ СТРОИТЕЛЬСТВО</t>
  </si>
  <si>
    <t>Версия 1.3.0 ГСН (ГЭСН, ФЕР) и ТЕР (МДС 81-25.2001 и МДС 81-33.2004) отменены с 01.07.2021 г.</t>
  </si>
  <si>
    <t>ТСНБ ТЕР-2001 Орловской области (редакция 2014 г. от 2014.10.06)</t>
  </si>
  <si>
    <t>ТСНБ ТЕР-2001 Орловской области (редакция 2014 г. от 2014.10.06) + прайс-листы ПАО "Орелстрой" 2023.10</t>
  </si>
  <si>
    <t>Поправки для базы 2001 года (ред. 2014 года) от 2024.03.01 v63 ("Орелстрой")</t>
  </si>
  <si>
    <t>Май, 2025 г.</t>
  </si>
  <si>
    <t>Май, 2025 г. Секция 1б ось 3-4</t>
  </si>
  <si>
    <t>5.9.1.3</t>
  </si>
  <si>
    <t>устройство полов</t>
  </si>
  <si>
    <t>1</t>
  </si>
  <si>
    <t>11-01-039-4</t>
  </si>
  <si>
    <t>Устройство плинтусов из плиток керамических</t>
  </si>
  <si>
    <t>100 М ПЛИНТУСА</t>
  </si>
  <si>
    <t>11-01-039-4 ТЕР-57 (ред.2014)</t>
  </si>
  <si>
    <t>Общестроительные работы</t>
  </si>
  <si>
    <t>Полы</t>
  </si>
  <si>
    <t>ФЕР-11</t>
  </si>
  <si>
    <t>МДС 81-33.2004 прил.4 п.11</t>
  </si>
  <si>
    <t>МДС 81-25.2001 прил.3 письмо АП-5536/06 прил.1 п.11</t>
  </si>
  <si>
    <t>1,1</t>
  </si>
  <si>
    <t>101-1947</t>
  </si>
  <si>
    <t>Плитки керамические плинтусные прямые</t>
  </si>
  <si>
    <t>м</t>
  </si>
  <si>
    <t>101-1947 ТССЦ-57 (изд.2014)</t>
  </si>
  <si>
    <t>Материалы строительные</t>
  </si>
  <si>
    <t>Материалы и конструкции ( строительные ) по ценникам и каталогом</t>
  </si>
  <si>
    <t>ФССЦст</t>
  </si>
  <si>
    <t>[45 /  7,56] +  2,5% Трансп +  2% Заг.скл</t>
  </si>
  <si>
    <t>2,5</t>
  </si>
  <si>
    <t>2</t>
  </si>
  <si>
    <t>1,2</t>
  </si>
  <si>
    <t>БРЛ-4.19</t>
  </si>
  <si>
    <t>Раствор цементный   B15 М200  (в летнее время)</t>
  </si>
  <si>
    <t>м3</t>
  </si>
  <si>
    <t>БРЛ-4.19 ПАО "Орелстрой"</t>
  </si>
  <si>
    <t>Материалы по прайсу строительные</t>
  </si>
  <si>
    <t>Материалы по прайсу  (строительные )</t>
  </si>
  <si>
    <t>ПрайсСТ</t>
  </si>
  <si>
    <t>[4 929,35 /  7,56] +  2,5% Трансп +  2% Заг.скл</t>
  </si>
  <si>
    <t>Новый раздел</t>
  </si>
  <si>
    <t>Полы ниже 0,000</t>
  </si>
  <si>
    <t>Полы электрощитовой</t>
  </si>
  <si>
    <t>11-01-027-6</t>
  </si>
  <si>
    <t>Устройство покрытий на растворе их сухой смеси с приготовлением раствора в построечных условиях из плиток гладких неглазурованных керамических для полов одноцветных</t>
  </si>
  <si>
    <t>100 м2 покрытия</t>
  </si>
  <si>
    <t>11-01-027-6 ТЕР-57 (ред.2014)</t>
  </si>
  <si>
    <t>2,1</t>
  </si>
  <si>
    <t>101-0287</t>
  </si>
  <si>
    <t>Плитки керамические для полов гладкие неглазурованные одноцветные с красителем квадратные и прямоугольные (ПЛИТКИ КЕРАМИЧЕСКИЕ ГОСТ 6787-2001)</t>
  </si>
  <si>
    <t>м2</t>
  </si>
  <si>
    <t>101-0287 ТССЦ-57 (изд.2014)</t>
  </si>
  <si>
    <t>[965 /  7,56] +  2,5% Трансп +  2% Заг.скл</t>
  </si>
  <si>
    <t>2,2</t>
  </si>
  <si>
    <t>102-0303</t>
  </si>
  <si>
    <t>Клинья пластиковые монтажные (ВКЛАДЫШИ)</t>
  </si>
  <si>
    <t>шт.</t>
  </si>
  <si>
    <t>102-0303 ТССЦ-57 (изд.2014)</t>
  </si>
  <si>
    <t>[0,14 /  7,56] +  2,5% Трансп +  2% Заг.скл</t>
  </si>
  <si>
    <t>2,3</t>
  </si>
  <si>
    <t>101-1757</t>
  </si>
  <si>
    <t>Ветошь</t>
  </si>
  <si>
    <t>кг</t>
  </si>
  <si>
    <t>101-1757 ТССЦ-57 (изд.2014)</t>
  </si>
  <si>
    <t>[31 /  7,56] +  2,5% Трансп +  2% Заг.скл</t>
  </si>
  <si>
    <t>2,4</t>
  </si>
  <si>
    <t>101-1946</t>
  </si>
  <si>
    <t>Клей плиточный «Старатель-стандарт»  (КЛЕЙ ПЛИТОЧНЫЙ)</t>
  </si>
  <si>
    <t>101-1946 ТССЦ-57 (изд.2014)</t>
  </si>
  <si>
    <t>[7,63 /  7,56] +  2,5% Трансп +  2% Заг.скл</t>
  </si>
  <si>
    <t>101-1971</t>
  </si>
  <si>
    <t>Затирка «Старатели» (разной цветности) (ЗАТИРКА ВОДОСТОЙКАЯ)</t>
  </si>
  <si>
    <t>т</t>
  </si>
  <si>
    <t>101-1971 ТССЦ-57 (изд.2014)</t>
  </si>
  <si>
    <t>[83 330 /  7,56] +  2,5% Трансп +  2% Заг.скл</t>
  </si>
  <si>
    <t>2,6</t>
  </si>
  <si>
    <t>411-0001</t>
  </si>
  <si>
    <t>Вода</t>
  </si>
  <si>
    <t>411-0001 ТССЦ-57 (изд.2014)</t>
  </si>
  <si>
    <t>[14,19 /  7,56] +  2,5% Трансп +  2% Заг.скл</t>
  </si>
  <si>
    <t>ПЗ</t>
  </si>
  <si>
    <t>Прямые затраты</t>
  </si>
  <si>
    <t>СтМатОб</t>
  </si>
  <si>
    <t>Стоимость материальных ресурсов (всего)</t>
  </si>
  <si>
    <t>СтМатОбЗак</t>
  </si>
  <si>
    <t>Стоимость материалов и оборудования заказчика</t>
  </si>
  <si>
    <t>СтМатОбПод</t>
  </si>
  <si>
    <t>Стоимость материалов и оборудования подрядчика</t>
  </si>
  <si>
    <t>СтМат</t>
  </si>
  <si>
    <t>Стоимость материалов (всего)</t>
  </si>
  <si>
    <t>СтМатЗак</t>
  </si>
  <si>
    <t>Стоимость материалов заказчика</t>
  </si>
  <si>
    <t>СтМатПод</t>
  </si>
  <si>
    <t>Стоимость материалов подрядчика</t>
  </si>
  <si>
    <t>Оборуд</t>
  </si>
  <si>
    <t>Стоимость оборудования (всего)</t>
  </si>
  <si>
    <t>ОборудЗак</t>
  </si>
  <si>
    <t>Стоимость оборудования заказчика</t>
  </si>
  <si>
    <t>ОборудПод</t>
  </si>
  <si>
    <t>Стоимость оборудования подрядчика</t>
  </si>
  <si>
    <t>ЭММ</t>
  </si>
  <si>
    <t>Эксплуатация машин</t>
  </si>
  <si>
    <t>ЭММсНРиСП</t>
  </si>
  <si>
    <t>Эксплуатация машин по ТСН-2001.16</t>
  </si>
  <si>
    <t>ЗПМ</t>
  </si>
  <si>
    <t>ЗП машинистов</t>
  </si>
  <si>
    <t>ОЗП</t>
  </si>
  <si>
    <t>Основная ЗП рабочих</t>
  </si>
  <si>
    <t>ОЗПсНРиСП</t>
  </si>
  <si>
    <t>Основная ЗП рабочих по ТСН-2001.16</t>
  </si>
  <si>
    <t>Строит</t>
  </si>
  <si>
    <t>Строительные работы с НР и СП</t>
  </si>
  <si>
    <t>Монтаж</t>
  </si>
  <si>
    <t>Монтажные работы с НР и СП</t>
  </si>
  <si>
    <t>Прочие</t>
  </si>
  <si>
    <t>Прочие работы с НР и СП</t>
  </si>
  <si>
    <t>ПрочиеЗатр</t>
  </si>
  <si>
    <t>Прочие затраты по ТСН-2001.16</t>
  </si>
  <si>
    <t>ВозврМат</t>
  </si>
  <si>
    <t>Возврат материалов</t>
  </si>
  <si>
    <t>ТрудСтр</t>
  </si>
  <si>
    <t>Трудозатраты строителей</t>
  </si>
  <si>
    <t>ТрудМаш</t>
  </si>
  <si>
    <t>Трудозатраты машинистов</t>
  </si>
  <si>
    <t>ТранспМат</t>
  </si>
  <si>
    <t>Транспорт материалов</t>
  </si>
  <si>
    <t>Перевозка</t>
  </si>
  <si>
    <t>Перевозка грузов</t>
  </si>
  <si>
    <t>НР</t>
  </si>
  <si>
    <t>Накладные расходы</t>
  </si>
  <si>
    <t>СмПриб</t>
  </si>
  <si>
    <t>Сметная прибыль</t>
  </si>
  <si>
    <t>Всего</t>
  </si>
  <si>
    <t>Всего с НР и СП</t>
  </si>
  <si>
    <t>1-й этаж (нежилые помещения)</t>
  </si>
  <si>
    <t>Новый подраздел</t>
  </si>
  <si>
    <t>Нежилое помещение (офисное)</t>
  </si>
  <si>
    <t>3</t>
  </si>
  <si>
    <t>26-01-041-5</t>
  </si>
  <si>
    <t>Изоляция изделиями из пенопласта насухо холодных поверхностей покрытий и перекрытий</t>
  </si>
  <si>
    <t>1 м3 изоляции</t>
  </si>
  <si>
    <t>26-01-041-5 ТЕР-57 (ред.2014)</t>
  </si>
  <si>
    <t>Теплоизоляционные работы</t>
  </si>
  <si>
    <t>ФЕР-26</t>
  </si>
  <si>
    <t>МДС 81-33.2004 прил.4 п.20</t>
  </si>
  <si>
    <t>МДС 81-25.2001 прил.3 письмо АП-5536/06 прил.1 п.20</t>
  </si>
  <si>
    <t>3,1</t>
  </si>
  <si>
    <t>104-0175</t>
  </si>
  <si>
    <t>Плиты теплоизоляционные из пенопласта полистирольного ПСБ-С-25  (ЭКСТРУЗИОННЫЙ ПЕНОПОЛИСТЕРОЛ  ХРS Carbon 35-300)</t>
  </si>
  <si>
    <t>104-0175 ТССЦ-57 (ред.2014)</t>
  </si>
  <si>
    <t>[8 150 /  7,56] +  2,5% Трансп +  2% Заг.скл</t>
  </si>
  <si>
    <t>4</t>
  </si>
  <si>
    <t>11-01-050-1</t>
  </si>
  <si>
    <t>Устройство пароизоляции из полиэтиленовой пленки в один слой насухо</t>
  </si>
  <si>
    <t>100 м2 поверхности</t>
  </si>
  <si>
    <t>11-01-050-1 ТЕР-57 (ред.2014)</t>
  </si>
  <si>
    <t>4,1</t>
  </si>
  <si>
    <t>113-0324</t>
  </si>
  <si>
    <t>Пленка полиэтиленовая толщиной 0,2-0,5 мм (ПЛЕНКА ПОЛИЭТИЛЕНОВАЯ толщиной 0,2 мм ГОСТ 10354-82)</t>
  </si>
  <si>
    <t>113-0324 ТССЦ-57 (ред.2014)</t>
  </si>
  <si>
    <t>[23,6 /  7,56] +  2,5% Трансп +  2% Заг.скл</t>
  </si>
  <si>
    <t>5</t>
  </si>
  <si>
    <t>07-05-039-18</t>
  </si>
  <si>
    <t>Укладка по периметру упругой прокладки полифом</t>
  </si>
  <si>
    <t>100 м шва</t>
  </si>
  <si>
    <t>07-05-039-18 ТЕР-57 (ред.2014)</t>
  </si>
  <si>
    <t>Сборные бетонные констр. в жил. стр/ (крупно-пан. д_стр. (для СП=108% - {КПД}=1; обыч. д_стр. СП=90% - {КПД}=0)</t>
  </si>
  <si>
    <t>ФЕР-07</t>
  </si>
  <si>
    <t>МДС 81-33.2004 прил.4 п.7.2</t>
  </si>
  <si>
    <t>МДС 81-25.2001 прил.3 письмо АП-5536/06 прил.1 п.7.2</t>
  </si>
  <si>
    <t>Бетонные и железобетонные сборные конструкции в строительстве жилищно-гражданском</t>
  </si>
  <si>
    <t>5,1</t>
  </si>
  <si>
    <t>101-1975</t>
  </si>
  <si>
    <t>Прокладки уплотнительные ПРП диаметром 30 мм (ЛЕНТА ПОЛИФОМ )</t>
  </si>
  <si>
    <t>100 м</t>
  </si>
  <si>
    <t>101-1975 ТССЦ-57 (ред.2014)</t>
  </si>
  <si>
    <t>[1 125 /  7,56] +  2,5% Трансп +  2% Заг.скл</t>
  </si>
  <si>
    <t>6</t>
  </si>
  <si>
    <t>11-01-011-1</t>
  </si>
  <si>
    <t>Устройство стяжек цементных толщиной 20 мм (40 мм)</t>
  </si>
  <si>
    <t>100 м2 стяжки</t>
  </si>
  <si>
    <t>11-01-011-1 ТЕР-57 (ред.2014)</t>
  </si>
  <si>
    <t>6,1</t>
  </si>
  <si>
    <t>ЦПСФ-1</t>
  </si>
  <si>
    <t>Цементно-песчаная смесь с фиброволокном марки М 150 (В 12,5)</t>
  </si>
  <si>
    <t>ЦПСФ-1 ПАО "Орелстрой"</t>
  </si>
  <si>
    <t>[6 238,51 /  7,56] +  2,5% Трансп +  2% Заг.скл</t>
  </si>
  <si>
    <t>6,2</t>
  </si>
  <si>
    <t>411-0001 ТССЦ-57 (ред.2014)</t>
  </si>
  <si>
    <t>7</t>
  </si>
  <si>
    <t>11-01-011-2</t>
  </si>
  <si>
    <t>Устройство стяжек на каждые 5 мм изменения толщины стяжки добавлять или исключать к расценке 11-01-011-01, к=4</t>
  </si>
  <si>
    <t>11-01-011-2 ТЕР-57 (ред.2014)</t>
  </si>
  <si>
    <t>)*4</t>
  </si>
  <si>
    <t>7,1</t>
  </si>
  <si>
    <t>8</t>
  </si>
  <si>
    <t>11-01-015-7</t>
  </si>
  <si>
    <t>Утрамбовка и затирка цементной стяжки с фиброволокном, к=0,5 к ЭММ</t>
  </si>
  <si>
    <t>11-01-015-7 ТЕР-57 (ред.2014)</t>
  </si>
  <si>
    <t>*0,5</t>
  </si>
  <si>
    <t>8,1</t>
  </si>
  <si>
    <t>КУИ, туалеты, тамбуры (нежилых помещений)</t>
  </si>
  <si>
    <t>9</t>
  </si>
  <si>
    <t>9,1</t>
  </si>
  <si>
    <t>10</t>
  </si>
  <si>
    <t>10,1</t>
  </si>
  <si>
    <t>11</t>
  </si>
  <si>
    <t>11,1</t>
  </si>
  <si>
    <t>12</t>
  </si>
  <si>
    <t>12,1</t>
  </si>
  <si>
    <t>12,2</t>
  </si>
  <si>
    <t>13</t>
  </si>
  <si>
    <t>13,1</t>
  </si>
  <si>
    <t>14</t>
  </si>
  <si>
    <t>14,1</t>
  </si>
  <si>
    <t>Тамбуры (входные, нежилых помещений)</t>
  </si>
  <si>
    <t>15</t>
  </si>
  <si>
    <t>15,1</t>
  </si>
  <si>
    <t>16</t>
  </si>
  <si>
    <t>16,1</t>
  </si>
  <si>
    <t>17</t>
  </si>
  <si>
    <t>17,1</t>
  </si>
  <si>
    <t>18</t>
  </si>
  <si>
    <t>Устройство стяжек цементных толщиной 20 мм (50 мм)</t>
  </si>
  <si>
    <t>18,1</t>
  </si>
  <si>
    <t>18,2</t>
  </si>
  <si>
    <t>19</t>
  </si>
  <si>
    <t>Устройство стяжек на каждые 5 мм изменения толщины стяжки добавлять или исключать к расценке 11-01-011-01, к=6</t>
  </si>
  <si>
    <t>)*6</t>
  </si>
  <si>
    <t>19,1</t>
  </si>
  <si>
    <t>20</t>
  </si>
  <si>
    <t>20,1</t>
  </si>
  <si>
    <t>1-й этаж (МОП)</t>
  </si>
  <si>
    <t>Лестничная клетка (на отм 0,000)</t>
  </si>
  <si>
    <t>21</t>
  </si>
  <si>
    <t>21,1</t>
  </si>
  <si>
    <t>22</t>
  </si>
  <si>
    <t>22,1</t>
  </si>
  <si>
    <t>23</t>
  </si>
  <si>
    <t>23,1</t>
  </si>
  <si>
    <t>24</t>
  </si>
  <si>
    <t>Устройство стяжек цементных толщиной 20 мм (48 мм)</t>
  </si>
  <si>
    <t>24,1</t>
  </si>
  <si>
    <t>24,2</t>
  </si>
  <si>
    <t>25</t>
  </si>
  <si>
    <t>Устройство стяжек на каждые 5 мм изменения толщины стяжки добавлять или исключать к расценке 11-01-011-01, к=5,6</t>
  </si>
  <si>
    <t>)*5,6</t>
  </si>
  <si>
    <t>25,1</t>
  </si>
  <si>
    <t>26</t>
  </si>
  <si>
    <t>26,1</t>
  </si>
  <si>
    <t>27</t>
  </si>
  <si>
    <t>11-01-027-5</t>
  </si>
  <si>
    <t>Устройство покрытий на растворе их сухой смеси с приготовлением раствора в построечных условиях из плиток рельефных глазурованных керамических для полов многоцветных</t>
  </si>
  <si>
    <t>11-01-027-5 ТЕР-57 (ред.2014)</t>
  </si>
  <si>
    <t>27,1</t>
  </si>
  <si>
    <t>1 шт.</t>
  </si>
  <si>
    <t>102-0303 ТССЦ-57 (ред.2014)</t>
  </si>
  <si>
    <t>27,2</t>
  </si>
  <si>
    <t>Плитки керамические для полов гладкие неглазурованные одноцветные с красителем квадратные и прямоугольные (Керамическая плитка с рельефной поверхностью по ГОСТ 6787-2001) Л/кл на отм 0,000</t>
  </si>
  <si>
    <t>101-0287 ТССЦ-57 (ред.2014)</t>
  </si>
  <si>
    <t>27,3</t>
  </si>
  <si>
    <t>101-1757 ТССЦ-57 (ред.2014)</t>
  </si>
  <si>
    <t>27,4</t>
  </si>
  <si>
    <t>101-1946 ТССЦ-57 (ред.2014)</t>
  </si>
  <si>
    <t>27,5</t>
  </si>
  <si>
    <t>101-1971 ТССЦ-57 (ред.2014)</t>
  </si>
  <si>
    <t>27,6</t>
  </si>
  <si>
    <t>Коридор, поэтажныйкоридор, тамбуры , колясочная в осях 3-4</t>
  </si>
  <si>
    <t>28</t>
  </si>
  <si>
    <t>28,1</t>
  </si>
  <si>
    <t>29</t>
  </si>
  <si>
    <t>29,1</t>
  </si>
  <si>
    <t>30</t>
  </si>
  <si>
    <t>30,1</t>
  </si>
  <si>
    <t>31</t>
  </si>
  <si>
    <t>Устройство стяжек цементных толщиной 20 мм (38,48 мм)</t>
  </si>
  <si>
    <t>31,1</t>
  </si>
  <si>
    <t>31,2</t>
  </si>
  <si>
    <t>32</t>
  </si>
  <si>
    <t>32,1</t>
  </si>
  <si>
    <t>33</t>
  </si>
  <si>
    <t>Устройство стяжек на каждые 5 мм изменения толщины стяжки добавлять или исключать к расценке 11-01-011-01, к=3,6 (для тамбура 1)</t>
  </si>
  <si>
    <t>33,1</t>
  </si>
  <si>
    <t>34</t>
  </si>
  <si>
    <t>34,1</t>
  </si>
  <si>
    <t>35</t>
  </si>
  <si>
    <t>Устройство покрытий на растворе их сухой смеси с приготовлением раствора в построечных условиях из плиток гладких неглазурованных керамических для полов одноцветных коридор, поэтажный коридор, тамбур 1,2, колясочная</t>
  </si>
  <si>
    <t>35,1</t>
  </si>
  <si>
    <t>35,2</t>
  </si>
  <si>
    <t>35,3</t>
  </si>
  <si>
    <t>35,4</t>
  </si>
  <si>
    <t>35,5</t>
  </si>
  <si>
    <t>35,6</t>
  </si>
  <si>
    <t>Лифтовый холл (на отм. -0,750)</t>
  </si>
  <si>
    <t>36</t>
  </si>
  <si>
    <t>36,1</t>
  </si>
  <si>
    <t>37</t>
  </si>
  <si>
    <t>37,1</t>
  </si>
  <si>
    <t>38</t>
  </si>
  <si>
    <t>38,1</t>
  </si>
  <si>
    <t>39</t>
  </si>
  <si>
    <t>39,1</t>
  </si>
  <si>
    <t>39,2</t>
  </si>
  <si>
    <t>40</t>
  </si>
  <si>
    <t>40,1</t>
  </si>
  <si>
    <t>41</t>
  </si>
  <si>
    <t>41,1</t>
  </si>
  <si>
    <t>42</t>
  </si>
  <si>
    <t>Устройство покрытий на растворе их сухой смеси с приготовлением раствора в построечных условиях из плиток гладких неглазурованных керамических для полов одноцветных  Л/х на отм 0,000</t>
  </si>
  <si>
    <t>42,1</t>
  </si>
  <si>
    <t>42,2</t>
  </si>
  <si>
    <t>42,3</t>
  </si>
  <si>
    <t>42,4</t>
  </si>
  <si>
    <t>42,5</t>
  </si>
  <si>
    <t>42,6</t>
  </si>
  <si>
    <t>КУИ в осях 1-2</t>
  </si>
  <si>
    <t>43</t>
  </si>
  <si>
    <t>43,1</t>
  </si>
  <si>
    <t>44</t>
  </si>
  <si>
    <t>44,1</t>
  </si>
  <si>
    <t>45</t>
  </si>
  <si>
    <t>45,1</t>
  </si>
  <si>
    <t>46</t>
  </si>
  <si>
    <t>Устройство стяжек цементных толщиной 20 мм (45 мм)</t>
  </si>
  <si>
    <t>46,1</t>
  </si>
  <si>
    <t>46,2</t>
  </si>
  <si>
    <t>47</t>
  </si>
  <si>
    <t>Устройство стяжек на каждые 5 мм изменения толщины стяжки добавлять или исключать к расценке 11-01-011-01, к=5</t>
  </si>
  <si>
    <t>)*5</t>
  </si>
  <si>
    <t>47,1</t>
  </si>
  <si>
    <t>48</t>
  </si>
  <si>
    <t>48,1</t>
  </si>
  <si>
    <t>49</t>
  </si>
  <si>
    <t>и13-03-006-1</t>
  </si>
  <si>
    <t>Устройство гидроизоляции поверхностей герметезирующей цементной смесью "ГЛИМС-Водоstop" пола, толщиной слоя 3 мм</t>
  </si>
  <si>
    <t>100 м2</t>
  </si>
  <si>
    <t>и13-03-006-1 иТЕР-57</t>
  </si>
  <si>
    <t>Защита строительных конструкций</t>
  </si>
  <si>
    <t>ФЕР-13 (03)</t>
  </si>
  <si>
    <t>49,1</t>
  </si>
  <si>
    <t>113-0474-1</t>
  </si>
  <si>
    <t>Грунтовка "ГЛИМС-Грунт"</t>
  </si>
  <si>
    <t>113-0474-1 ТССЦ-57</t>
  </si>
  <si>
    <t>[38 983 /  7,56] +  2,5% Трансп +  2% Заг.скл</t>
  </si>
  <si>
    <t>49,2</t>
  </si>
  <si>
    <t>402-0230-2</t>
  </si>
  <si>
    <t>Смесь сухая герметизирующая цементная "ГЛИМС-Водоstop"</t>
  </si>
  <si>
    <t>402-0230-2 ТССЦ-57</t>
  </si>
  <si>
    <t>[38 330 /  7,56] +  2,5% Трансп +  2% Заг.скл</t>
  </si>
  <si>
    <t>49,3</t>
  </si>
  <si>
    <t>411-0001 ТССЦ-57</t>
  </si>
  <si>
    <t>50</t>
  </si>
  <si>
    <t>50,1</t>
  </si>
  <si>
    <t>Плитки керамические для полов гладкие неглазурованные одноцветные с красителем квадратные и прямоугольные (ПЛИТКИ КЕРАМИЧЕСКИЕ ГОСТ 6787-2001) КУИ</t>
  </si>
  <si>
    <t>50,2</t>
  </si>
  <si>
    <t>50,3</t>
  </si>
  <si>
    <t>50,4</t>
  </si>
  <si>
    <t>50,5</t>
  </si>
  <si>
    <t>50,6</t>
  </si>
  <si>
    <t>Устройство керамического плинтуса см. смету на отделку МОП</t>
  </si>
  <si>
    <t>Лапомойки</t>
  </si>
  <si>
    <t>51</t>
  </si>
  <si>
    <t>51,1</t>
  </si>
  <si>
    <t>52</t>
  </si>
  <si>
    <t>52,1</t>
  </si>
  <si>
    <t>53</t>
  </si>
  <si>
    <t>11-01-011-8</t>
  </si>
  <si>
    <t>Устройство стяжек из выравнивающей смеси , толщиной 5 мм</t>
  </si>
  <si>
    <t>11-01-011-8 ТЕР-57 (ред.2014)</t>
  </si>
  <si>
    <t>53,1</t>
  </si>
  <si>
    <t>101-4163</t>
  </si>
  <si>
    <t>Грунтовка акриловая</t>
  </si>
  <si>
    <t>101-4163 ТССЦ-57 (изд.2014)</t>
  </si>
  <si>
    <t>[16 /  7,56] +  2,5% Трансп +  2% Заг.скл</t>
  </si>
  <si>
    <t>53,2</t>
  </si>
  <si>
    <t>402-0194</t>
  </si>
  <si>
    <t>Смеси сухие для наливных полов (Влагостойкая штукатурная смесь)</t>
  </si>
  <si>
    <t>402-0194 ТССЦ-57 (изд.2014)</t>
  </si>
  <si>
    <t>[12 573 /  7,56] +  2,5% Трансп +  2% Заг.скл</t>
  </si>
  <si>
    <t>53,3</t>
  </si>
  <si>
    <t>104-0092</t>
  </si>
  <si>
    <t>Стекловолокно рубленое</t>
  </si>
  <si>
    <t>104-0092 ТССЦ-57 (изд.2014)</t>
  </si>
  <si>
    <t>[126 /  7,56] +  2,5% Трансп +  2% Заг.скл</t>
  </si>
  <si>
    <t>53,4</t>
  </si>
  <si>
    <t>54</t>
  </si>
  <si>
    <t>11-01-011-10</t>
  </si>
  <si>
    <t>Устройство стяжек на каждый последующий слой толщиной 1 мм добавлять к расценке 11-01-011-08, к=35</t>
  </si>
  <si>
    <t>11-01-011-10 ТЕР-57 (ред.2014)</t>
  </si>
  <si>
    <t>)*35</t>
  </si>
  <si>
    <t>54,1</t>
  </si>
  <si>
    <t>54,2</t>
  </si>
  <si>
    <t>55</t>
  </si>
  <si>
    <t>11-01-004-9</t>
  </si>
  <si>
    <t>Устройство гидроизоляции обмазочной в один слой праймером</t>
  </si>
  <si>
    <t>100 м2 изолируемой поверхности</t>
  </si>
  <si>
    <t>11-01-004-9 ТЕР-57 (ред.2014)</t>
  </si>
  <si>
    <t>55,1</t>
  </si>
  <si>
    <t>113-2221</t>
  </si>
  <si>
    <t>Праймер битумный</t>
  </si>
  <si>
    <t>113-2221 ТССЦ-57 (изд.2014)</t>
  </si>
  <si>
    <t>[161 460 /  7,56] +  2,5% Трансп +  2% Заг.скл</t>
  </si>
  <si>
    <t>55,2</t>
  </si>
  <si>
    <t>56</t>
  </si>
  <si>
    <t>11-01-004-1</t>
  </si>
  <si>
    <t>Устройство гидроизоляции оклеечной рулонными материалами на мастике Битуминоль, первый слой</t>
  </si>
  <si>
    <t>11-01-004-1 ТЕР-57 (ред.2014)</t>
  </si>
  <si>
    <t>56,1</t>
  </si>
  <si>
    <t>101-0073</t>
  </si>
  <si>
    <t>Битумы нефтяные строительные марки БН-90/10</t>
  </si>
  <si>
    <t>101-0073 ТССЦ-57 (изд.2014)</t>
  </si>
  <si>
    <t>[42 000 /  7,56] +  2,5% Трансп +  2% Заг.скл</t>
  </si>
  <si>
    <t>56,2</t>
  </si>
  <si>
    <t>101-0074</t>
  </si>
  <si>
    <t>Битумы нефтяные строительные марки БН-70/30</t>
  </si>
  <si>
    <t>101-0074 ТССЦ-57 (изд.2014)</t>
  </si>
  <si>
    <t>56,3</t>
  </si>
  <si>
    <t>101-1742</t>
  </si>
  <si>
    <t>Толь с крупнозернистой посыпкой гидроизоляционный марки ТГ-350 (ГИДРОСТЕКЛОИЗОЛ ХПП)</t>
  </si>
  <si>
    <t>101-1742 ТССЦ-57 (изд.2014)</t>
  </si>
  <si>
    <t>[81,17 /  7,56] +  2,5% Трансп +  2% Заг.скл</t>
  </si>
  <si>
    <t>56,4</t>
  </si>
  <si>
    <t>101-1745</t>
  </si>
  <si>
    <t>Бензин растворитель</t>
  </si>
  <si>
    <t>101-1745 ТССЦ-57 (изд.2014)</t>
  </si>
  <si>
    <t>[42 370 /  7,56] +  2,5% Трансп +  2% Заг.скл</t>
  </si>
  <si>
    <t>56,5</t>
  </si>
  <si>
    <t>57</t>
  </si>
  <si>
    <t>11-01-004-2</t>
  </si>
  <si>
    <t>Устройство гидроизоляции оклеечной рулонными материалами на мастике Битуминоль, последующий слой</t>
  </si>
  <si>
    <t>11-01-004-2 ТЕР-57 (ред.2014)</t>
  </si>
  <si>
    <t>57,1</t>
  </si>
  <si>
    <t>57,2</t>
  </si>
  <si>
    <t>57,3</t>
  </si>
  <si>
    <t>Толь с крупнозернистой посыпкой гидроизоляционный марки ТГ-350 (ГИДРОСТЕКЛОИЗОЛ ХКП)</t>
  </si>
  <si>
    <t>[94,87 /  7,56] +  2,5% Трансп +  2% Заг.скл</t>
  </si>
  <si>
    <t>57,4</t>
  </si>
  <si>
    <t>58</t>
  </si>
  <si>
    <t>Устройство стяжек из выравнивающей смеси , толщиной 5 мм (25 мм)</t>
  </si>
  <si>
    <t>58,1</t>
  </si>
  <si>
    <t>58,2</t>
  </si>
  <si>
    <t>58,3</t>
  </si>
  <si>
    <t>59</t>
  </si>
  <si>
    <t>Устройство стяжек на каждый последующий слой толщиной 1 мм добавлять к расценке 11-01-011-08, к=20</t>
  </si>
  <si>
    <t>)*20</t>
  </si>
  <si>
    <t>59,1</t>
  </si>
  <si>
    <t>Смеси сухие для наливных полов (Влагостойкая штукатурная смесь )</t>
  </si>
  <si>
    <t>59,2</t>
  </si>
  <si>
    <t>60</t>
  </si>
  <si>
    <t>60,1</t>
  </si>
  <si>
    <t>Плитки керамические для полов гладкие неглазурованные одноцветные с красителем квадратные и прямоугольные</t>
  </si>
  <si>
    <t>60,2</t>
  </si>
  <si>
    <t>60,3</t>
  </si>
  <si>
    <t>60,4</t>
  </si>
  <si>
    <t>Затирка «Старатели» (разной цветности) (ЗАТИРКА ЭПОКСИДНАЯ)</t>
  </si>
  <si>
    <t>[150 000 /  7,56] +  2,5% Трансп +  2% Заг.скл</t>
  </si>
  <si>
    <t>60,5</t>
  </si>
  <si>
    <t>60,6</t>
  </si>
  <si>
    <t>1-й этаж (жилые помещения)</t>
  </si>
  <si>
    <t>Комнаты, прихожие, кухни, кухня-столовая, кухня-ниша, гардеробная</t>
  </si>
  <si>
    <t>61</t>
  </si>
  <si>
    <t>61,1</t>
  </si>
  <si>
    <t>62</t>
  </si>
  <si>
    <t>62,1</t>
  </si>
  <si>
    <t>63</t>
  </si>
  <si>
    <t>63,1</t>
  </si>
  <si>
    <t>64</t>
  </si>
  <si>
    <t>64,1</t>
  </si>
  <si>
    <t>64,2</t>
  </si>
  <si>
    <t>65</t>
  </si>
  <si>
    <t>65,1</t>
  </si>
  <si>
    <t>66</t>
  </si>
  <si>
    <t>66,1</t>
  </si>
  <si>
    <t>Ванные, туалеты, совмещенные санузлы</t>
  </si>
  <si>
    <t>67</t>
  </si>
  <si>
    <t>67,1</t>
  </si>
  <si>
    <t>68</t>
  </si>
  <si>
    <t>68,1</t>
  </si>
  <si>
    <t>69</t>
  </si>
  <si>
    <t>69,1</t>
  </si>
  <si>
    <t>70</t>
  </si>
  <si>
    <t>70,1</t>
  </si>
  <si>
    <t>70,2</t>
  </si>
  <si>
    <t>71</t>
  </si>
  <si>
    <t>71,1</t>
  </si>
  <si>
    <t>72</t>
  </si>
  <si>
    <t>72,1</t>
  </si>
  <si>
    <t>73</t>
  </si>
  <si>
    <t>73,1</t>
  </si>
  <si>
    <t>73,2</t>
  </si>
  <si>
    <t>73,3</t>
  </si>
  <si>
    <t>Типовые (2-20) этажи (МОП)</t>
  </si>
  <si>
    <t>Лестничная клетка (на площадке) (в т. ч. на чердаке и кр. надстройке)</t>
  </si>
  <si>
    <t>74</t>
  </si>
  <si>
    <t>Устройство стяжек цементных толщиной 20 мм (18 мм)</t>
  </si>
  <si>
    <t>74,1</t>
  </si>
  <si>
    <t>БРЛ-4.14</t>
  </si>
  <si>
    <t>Раствор цементный   B12,5 М150  (в летнее время)</t>
  </si>
  <si>
    <t>БРЛ-4.14 ПАО "Орелстрой"</t>
  </si>
  <si>
    <t>[4 178,62 /  7,56] +  2,5% Трансп +  2% Заг.скл</t>
  </si>
  <si>
    <t>74,2</t>
  </si>
  <si>
    <t>75</t>
  </si>
  <si>
    <t>Устройство стяжек на каждые 5 мм изменения толщины стяжки добавлять или исключать к расценке 11-01-011-01, к=0,4</t>
  </si>
  <si>
    <t>)*0,4</t>
  </si>
  <si>
    <t>75,1</t>
  </si>
  <si>
    <t>76</t>
  </si>
  <si>
    <t>76,1</t>
  </si>
  <si>
    <t>76,2</t>
  </si>
  <si>
    <t>76,3</t>
  </si>
  <si>
    <t>76,4</t>
  </si>
  <si>
    <t>76,5</t>
  </si>
  <si>
    <t>76,6</t>
  </si>
  <si>
    <t>Лестничная клетка (по плите) (в т. ч. на чердаке)</t>
  </si>
  <si>
    <t>77</t>
  </si>
  <si>
    <t>77,1</t>
  </si>
  <si>
    <t>78</t>
  </si>
  <si>
    <t>78,1</t>
  </si>
  <si>
    <t>79</t>
  </si>
  <si>
    <t>79,1</t>
  </si>
  <si>
    <t>79,2</t>
  </si>
  <si>
    <t>80</t>
  </si>
  <si>
    <t>80,1</t>
  </si>
  <si>
    <t>81</t>
  </si>
  <si>
    <t>81,1</t>
  </si>
  <si>
    <t>82</t>
  </si>
  <si>
    <t>82,1</t>
  </si>
  <si>
    <t>82,2</t>
  </si>
  <si>
    <t>82,3</t>
  </si>
  <si>
    <t>82,4</t>
  </si>
  <si>
    <t>82,5</t>
  </si>
  <si>
    <t>82,6</t>
  </si>
  <si>
    <t>Тамбуры, поэтажные коридоры, лифтовые холлы</t>
  </si>
  <si>
    <t>83</t>
  </si>
  <si>
    <t>83,1</t>
  </si>
  <si>
    <t>84</t>
  </si>
  <si>
    <t>84,1</t>
  </si>
  <si>
    <t>85</t>
  </si>
  <si>
    <t>85,1</t>
  </si>
  <si>
    <t>85,2</t>
  </si>
  <si>
    <t>86</t>
  </si>
  <si>
    <t>86,1</t>
  </si>
  <si>
    <t>87</t>
  </si>
  <si>
    <t>87,1</t>
  </si>
  <si>
    <t>88</t>
  </si>
  <si>
    <t>88,1</t>
  </si>
  <si>
    <t>88,2</t>
  </si>
  <si>
    <t>88,3</t>
  </si>
  <si>
    <t>88,4</t>
  </si>
  <si>
    <t>88,5</t>
  </si>
  <si>
    <t>88,6</t>
  </si>
  <si>
    <t>Переходные лоджии</t>
  </si>
  <si>
    <t>89</t>
  </si>
  <si>
    <t>89,1</t>
  </si>
  <si>
    <t>89,2</t>
  </si>
  <si>
    <t>89,3</t>
  </si>
  <si>
    <t>90</t>
  </si>
  <si>
    <t>11-01-027-1</t>
  </si>
  <si>
    <t>Устройство покрытий на цементном растворе из плиток бетонных, цементных или мозаичных</t>
  </si>
  <si>
    <t>11-01-027-1 ТЕР-57 (ред.2014)</t>
  </si>
  <si>
    <t>90,1</t>
  </si>
  <si>
    <t>БРЛ-4.16</t>
  </si>
  <si>
    <t>Раствор цементный   B12,5 F75 М150 Ф75  (в летнее время)</t>
  </si>
  <si>
    <t>БРЛ-4.16 ПАО "Орелстрой"</t>
  </si>
  <si>
    <t>[4 329,75 /  7,56] +  2,5% Трансп +  2% Заг.скл</t>
  </si>
  <si>
    <t>90,2</t>
  </si>
  <si>
    <t>403-0104</t>
  </si>
  <si>
    <t>Плиты бетонные и цементно-песчаные для тротуаров, полов и облицовки, марки 300, толщина 35 мм</t>
  </si>
  <si>
    <t>403-0104 ТССЦ-57 (изд.2014)</t>
  </si>
  <si>
    <t>[666 /  7,56] +  2,5% Трансп +  2% Заг.скл</t>
  </si>
  <si>
    <t>90,3</t>
  </si>
  <si>
    <t>91</t>
  </si>
  <si>
    <t>27-07-005-4</t>
  </si>
  <si>
    <t>Резка тротуарной плитки толщиной 70 мм на отрезном станке</t>
  </si>
  <si>
    <t>1 м реза</t>
  </si>
  <si>
    <t>27-07-005-4 ТЕР-57 (ред.2014)</t>
  </si>
  <si>
    <t>Автомобильные дороги</t>
  </si>
  <si>
    <t>ФЕР-27</t>
  </si>
  <si>
    <t>МДС 81-33.2004 прил.4 п.21</t>
  </si>
  <si>
    <t>МДС 81-25.2001 прил.3 письмо АП-5536/06 прил.1 п.21</t>
  </si>
  <si>
    <t>92</t>
  </si>
  <si>
    <t>27-07-005-6</t>
  </si>
  <si>
    <t>Добавлять (уменьшать) на каждые 10 мм к расценке 27-07-005-04, к=4,5</t>
  </si>
  <si>
    <t>27-07-005-6 ТЕР-57 (ред.2014)</t>
  </si>
  <si>
    <t>)*4,5</t>
  </si>
  <si>
    <t>Типовые (2-20) этажи (жилые помещения)</t>
  </si>
  <si>
    <t>Комнаты, прихожие, коридоры, кухзни, кухни-столовые, кладовые (3-20 эт)</t>
  </si>
  <si>
    <t>93</t>
  </si>
  <si>
    <t>93,1</t>
  </si>
  <si>
    <t>94</t>
  </si>
  <si>
    <t>94,1</t>
  </si>
  <si>
    <t>95</t>
  </si>
  <si>
    <t>95,1</t>
  </si>
  <si>
    <t>95,2</t>
  </si>
  <si>
    <t>96</t>
  </si>
  <si>
    <t>96,1</t>
  </si>
  <si>
    <t>97</t>
  </si>
  <si>
    <t>97,1</t>
  </si>
  <si>
    <t>Комнаты, прихожие, коридоры, кухни, кухни-столовые, кладовые (только 2 эт)</t>
  </si>
  <si>
    <t>98</t>
  </si>
  <si>
    <t>11-01-009-2</t>
  </si>
  <si>
    <t>Устройство тепло- и звукоизоляции сплошной из плит древесноволокнистых, к=2</t>
  </si>
  <si>
    <t>11-01-009-2 ТЕР-57 (ред.2014)</t>
  </si>
  <si>
    <t>)*2</t>
  </si>
  <si>
    <t>98,1</t>
  </si>
  <si>
    <t>101-0687</t>
  </si>
  <si>
    <t>Плиты древесноволокнистые сухого способа производства группы А, твердые марки ТС-400 толщиной 10 мм (ПЛИТЫ ДРЕВЕСНОВОЛОКНИСТЫЕ толщ. 12 мм мягкие ГОСТ 4598-86)</t>
  </si>
  <si>
    <t>1000 м2</t>
  </si>
  <si>
    <t>101-0687 ТССЦ-57 (ред.2014)</t>
  </si>
  <si>
    <t>[184 350 /  7,56] +  2,5% Трансп +  2% Заг.скл</t>
  </si>
  <si>
    <t>99</t>
  </si>
  <si>
    <t>99,1</t>
  </si>
  <si>
    <t>100</t>
  </si>
  <si>
    <t>100,1</t>
  </si>
  <si>
    <t>101</t>
  </si>
  <si>
    <t>101,1</t>
  </si>
  <si>
    <t>101,2</t>
  </si>
  <si>
    <t>102</t>
  </si>
  <si>
    <t>102,1</t>
  </si>
  <si>
    <t>103</t>
  </si>
  <si>
    <t>103,1</t>
  </si>
  <si>
    <t>104</t>
  </si>
  <si>
    <t>Устройство стяжек цементных толщиной 20 мм (30 мм)</t>
  </si>
  <si>
    <t>104,1</t>
  </si>
  <si>
    <t>104,2</t>
  </si>
  <si>
    <t>105</t>
  </si>
  <si>
    <t>Устройство стяжек на каждые 5 мм изменения толщины стяжки добавлять или исключать к расценке 11-01-011-01, к=2</t>
  </si>
  <si>
    <t>105,1</t>
  </si>
  <si>
    <t>106</t>
  </si>
  <si>
    <t>106,1</t>
  </si>
  <si>
    <t>106,2</t>
  </si>
  <si>
    <t>106,3</t>
  </si>
  <si>
    <t>Чердак</t>
  </si>
  <si>
    <t>Тамбур, чердак (на отм. +59,970)</t>
  </si>
  <si>
    <t>107</t>
  </si>
  <si>
    <t>107,1</t>
  </si>
  <si>
    <t>БРЛ-4.9</t>
  </si>
  <si>
    <t>Раствор цементный   B7,5 М100  (в летнее время)</t>
  </si>
  <si>
    <t>БРЛ-4.9 ПАО "Орелстрой"</t>
  </si>
  <si>
    <t>[3 403,83 /  7,56] +  2,5% Трансп +  2% Заг.скл</t>
  </si>
  <si>
    <t>107,2</t>
  </si>
  <si>
    <t>108</t>
  </si>
  <si>
    <t>108,1</t>
  </si>
  <si>
    <t>Чердак (на отм. +60.030)</t>
  </si>
  <si>
    <t>109</t>
  </si>
  <si>
    <t>109,1</t>
  </si>
  <si>
    <t>104-0103</t>
  </si>
  <si>
    <t>Плиты из пенопласта полистирольного ПСБС-40 (ПЕНОПОЛИСТЕРОЛЬНЫЕ ПЛИТЫ17-Р-А по ГОСТ 15588-2014)</t>
  </si>
  <si>
    <t>104-0103 ТССЦ-57 (изд.2014)</t>
  </si>
  <si>
    <t>[4 935 /  7,56] +  2,5% Трансп +  2% Заг.скл</t>
  </si>
  <si>
    <t>110</t>
  </si>
  <si>
    <t>06-01-015-10</t>
  </si>
  <si>
    <t>Армирование подстилающих слоев и набетонок</t>
  </si>
  <si>
    <t>1 Т</t>
  </si>
  <si>
    <t>06-01-015-10 ТЕР-57 (ред.2014)</t>
  </si>
  <si>
    <t>Монолитные бетонные и железобетонные конструкции в промышленном строительстве</t>
  </si>
  <si>
    <t>ФЕР-06</t>
  </si>
  <si>
    <t>МДС 81-33.2004 прил.4 п.6.1</t>
  </si>
  <si>
    <t>МДС 81-25.2001 прил.3 письмо АП-5536/06 прил.1 п.6.1</t>
  </si>
  <si>
    <t>Бетонные и железобетонные монолитные конструкции в строительстве промышленном</t>
  </si>
  <si>
    <t>110,1</t>
  </si>
  <si>
    <t>101-0816</t>
  </si>
  <si>
    <t>Проволока светлая диаметром 1,1 мм</t>
  </si>
  <si>
    <t>101-0816 ТССЦ-57 (изд.2014)</t>
  </si>
  <si>
    <t>[24 120 /  7,56] +  2,5% Трансп +  2% Заг.скл</t>
  </si>
  <si>
    <t>110,2</t>
  </si>
  <si>
    <t>АРМ-4</t>
  </si>
  <si>
    <t>Сетка плоская тип ПКЖ из арматуры ф-4Вр-1, ф5Вр-1 ячейкой 100*200, 150*200 и др.</t>
  </si>
  <si>
    <t>АРМ-4 ПАО "Орелстрой"</t>
  </si>
  <si>
    <t>[104 961,39 /  7,56] +  2,5% Трансп +  2% Заг.скл</t>
  </si>
  <si>
    <t>111</t>
  </si>
  <si>
    <t>111,1</t>
  </si>
  <si>
    <t>111,2</t>
  </si>
  <si>
    <t>112</t>
  </si>
  <si>
    <t>112,1</t>
  </si>
  <si>
    <t>Чердак (на отм. +60,080)</t>
  </si>
  <si>
    <t>113</t>
  </si>
  <si>
    <t>113,1</t>
  </si>
  <si>
    <t>114</t>
  </si>
  <si>
    <t>114,1</t>
  </si>
  <si>
    <t>114,2</t>
  </si>
  <si>
    <t>115</t>
  </si>
  <si>
    <t>115,1</t>
  </si>
  <si>
    <t>115,2</t>
  </si>
  <si>
    <t>116</t>
  </si>
  <si>
    <t>116,1</t>
  </si>
  <si>
    <t>Чердак (на отм. +60,130)</t>
  </si>
  <si>
    <t>117</t>
  </si>
  <si>
    <t>117,1</t>
  </si>
  <si>
    <t>118</t>
  </si>
  <si>
    <t>118,1</t>
  </si>
  <si>
    <t>118,2</t>
  </si>
  <si>
    <t>119</t>
  </si>
  <si>
    <t>119,1</t>
  </si>
  <si>
    <t>119,2</t>
  </si>
  <si>
    <t>120</t>
  </si>
  <si>
    <t>120,1</t>
  </si>
  <si>
    <t>Котельная</t>
  </si>
  <si>
    <t>Котельный зал</t>
  </si>
  <si>
    <t>121</t>
  </si>
  <si>
    <t>121,1</t>
  </si>
  <si>
    <t>113-0324 ТССЦ-57 (изд.2014)</t>
  </si>
  <si>
    <t>[26,39 /  7,56] +  2,5% Трансп +  2% Заг.скл</t>
  </si>
  <si>
    <t>122</t>
  </si>
  <si>
    <t>11-01-009-1</t>
  </si>
  <si>
    <t>Устройство тепло- и звукоизоляции сплошной из плит или матов минераловатных или стекловолокнистых</t>
  </si>
  <si>
    <t>11-01-009-1 ТЕР-57 (ред.2014)</t>
  </si>
  <si>
    <t>122,1</t>
  </si>
  <si>
    <t>104-0188</t>
  </si>
  <si>
    <t>Маты прошивные из минеральной ваты в обкладках из стеклоткани (ПЛИТЫ ШУМОСТОП С-2 толщиной 40 мм)</t>
  </si>
  <si>
    <t>104-0188 ТССЦ-57 (изд.2014)</t>
  </si>
  <si>
    <t>[26 793,98 /  7,56] +  2,5% Трансп +  2% Заг.скл</t>
  </si>
  <si>
    <t>123</t>
  </si>
  <si>
    <t>123,1</t>
  </si>
  <si>
    <t>Пленка полиэтиленовая толщиной 0,2-0,5 мм (ПЛЕНКА ПОЛИЭТИЛЕНОВАЯ АРМИРОВАННАЯ толщиной 0,2 мм ГОСТ 10354-82)</t>
  </si>
  <si>
    <t>[92,69 /  7,56] +  2,5% Трансп +  2% Заг.скл</t>
  </si>
  <si>
    <t>124</t>
  </si>
  <si>
    <t>124,1</t>
  </si>
  <si>
    <t>124,2</t>
  </si>
  <si>
    <t>125</t>
  </si>
  <si>
    <t>125,1</t>
  </si>
  <si>
    <t>125,2</t>
  </si>
  <si>
    <t>126</t>
  </si>
  <si>
    <t>126,1</t>
  </si>
  <si>
    <t>127</t>
  </si>
  <si>
    <t>127,1</t>
  </si>
  <si>
    <t>113-2221 ТССЦ-57 (ред.2014)</t>
  </si>
  <si>
    <t>[161 460 /  7,56]</t>
  </si>
  <si>
    <t>0</t>
  </si>
  <si>
    <t>127,2</t>
  </si>
  <si>
    <t>[31 /  7,56]</t>
  </si>
  <si>
    <t>128</t>
  </si>
  <si>
    <t>128,1</t>
  </si>
  <si>
    <t>128,2</t>
  </si>
  <si>
    <t>128,3</t>
  </si>
  <si>
    <t>128,4</t>
  </si>
  <si>
    <t>128,5</t>
  </si>
  <si>
    <t>129</t>
  </si>
  <si>
    <t>129,1</t>
  </si>
  <si>
    <t>129,2</t>
  </si>
  <si>
    <t>129,3</t>
  </si>
  <si>
    <t>129,4</t>
  </si>
  <si>
    <t>130</t>
  </si>
  <si>
    <t>Устройство стяжек цементных толщиной 20 мм (60 мм)</t>
  </si>
  <si>
    <t>130,1</t>
  </si>
  <si>
    <t>130,2</t>
  </si>
  <si>
    <t>131</t>
  </si>
  <si>
    <t>Устройство стяжек на каждые 5 мм изменения толщины стяжки добавлять или исключать к расценке 11-01-011-01, к=8</t>
  </si>
  <si>
    <t>)*8</t>
  </si>
  <si>
    <t>131,1</t>
  </si>
  <si>
    <t>132</t>
  </si>
  <si>
    <t>132,1</t>
  </si>
  <si>
    <t>132,2</t>
  </si>
  <si>
    <t>132,3</t>
  </si>
  <si>
    <t>132,4</t>
  </si>
  <si>
    <t>132,5</t>
  </si>
  <si>
    <t>132,6</t>
  </si>
  <si>
    <t>133</t>
  </si>
  <si>
    <t>133,1</t>
  </si>
  <si>
    <t>133,2</t>
  </si>
  <si>
    <t>134</t>
  </si>
  <si>
    <t>Устройство тепло- и звукоизоляции сплошной из плит или матов минераловатных или стекловолокнистых (по периметру на высоту покрытия)</t>
  </si>
  <si>
    <t>134,1</t>
  </si>
  <si>
    <t>Маты прошивные из минеральной ваты в обкладках из стеклоткани (ПЛИТЫ ШУМОСТОП С-2 толщиной 20 мм)</t>
  </si>
  <si>
    <t>104-0188 ТССЦ-57 (ред.2014)</t>
  </si>
  <si>
    <t>135</t>
  </si>
  <si>
    <t>07-05-039-8</t>
  </si>
  <si>
    <t>Устройство герметизации</t>
  </si>
  <si>
    <t>07-05-039-8 ТЕР-57 (ред.2014)</t>
  </si>
  <si>
    <t>135,1</t>
  </si>
  <si>
    <t>101-0617</t>
  </si>
  <si>
    <t>Мастика тиоколовая строительного назначения, марки КБ-0,5 (МАСТИКА  АМ-0,5)</t>
  </si>
  <si>
    <t>101-0617 ТССЦ-57 (ред.2014)</t>
  </si>
  <si>
    <t>[165,25 /  7,56] +  2,5% Трансп +  2% Заг.скл</t>
  </si>
  <si>
    <t>Санузел котельной</t>
  </si>
  <si>
    <t>136</t>
  </si>
  <si>
    <t>136,1</t>
  </si>
  <si>
    <t>137</t>
  </si>
  <si>
    <t>137,1</t>
  </si>
  <si>
    <t>[26 793,28 /  7,56]</t>
  </si>
  <si>
    <t>138</t>
  </si>
  <si>
    <t>138,1</t>
  </si>
  <si>
    <t>139</t>
  </si>
  <si>
    <t>139,1</t>
  </si>
  <si>
    <t>139,2</t>
  </si>
  <si>
    <t>140</t>
  </si>
  <si>
    <t>140,1</t>
  </si>
  <si>
    <t>140,2</t>
  </si>
  <si>
    <t>141</t>
  </si>
  <si>
    <t>141,1</t>
  </si>
  <si>
    <t>142</t>
  </si>
  <si>
    <t>142,1</t>
  </si>
  <si>
    <t>142,2</t>
  </si>
  <si>
    <t>143</t>
  </si>
  <si>
    <t>143,1</t>
  </si>
  <si>
    <t>143,2</t>
  </si>
  <si>
    <t>143,3</t>
  </si>
  <si>
    <t>143,4</t>
  </si>
  <si>
    <t>143,5</t>
  </si>
  <si>
    <t>144</t>
  </si>
  <si>
    <t>144,1</t>
  </si>
  <si>
    <t>144,2</t>
  </si>
  <si>
    <t>144,3</t>
  </si>
  <si>
    <t>144,4</t>
  </si>
  <si>
    <t>145</t>
  </si>
  <si>
    <t>Устройство стяжек цементных толщиной 20 мм (60мм)</t>
  </si>
  <si>
    <t>145,1</t>
  </si>
  <si>
    <t>145,2</t>
  </si>
  <si>
    <t>146</t>
  </si>
  <si>
    <t>146,1</t>
  </si>
  <si>
    <t>147</t>
  </si>
  <si>
    <t>147,1</t>
  </si>
  <si>
    <t>147,2</t>
  </si>
  <si>
    <t>147,3</t>
  </si>
  <si>
    <t>147,4</t>
  </si>
  <si>
    <t>147,5</t>
  </si>
  <si>
    <t>147,6</t>
  </si>
  <si>
    <t>148</t>
  </si>
  <si>
    <t>148,1</t>
  </si>
  <si>
    <t>148,2</t>
  </si>
  <si>
    <t>Котельный зал (усиленный пол)</t>
  </si>
  <si>
    <t>149</t>
  </si>
  <si>
    <t>149,1</t>
  </si>
  <si>
    <t>150</t>
  </si>
  <si>
    <t>150,1</t>
  </si>
  <si>
    <t>151</t>
  </si>
  <si>
    <t>151,1</t>
  </si>
  <si>
    <t>152</t>
  </si>
  <si>
    <t>152,1</t>
  </si>
  <si>
    <t>152,2</t>
  </si>
  <si>
    <t>153</t>
  </si>
  <si>
    <t>153,1</t>
  </si>
  <si>
    <t>153,2</t>
  </si>
  <si>
    <t>154</t>
  </si>
  <si>
    <t>154,1</t>
  </si>
  <si>
    <t>155</t>
  </si>
  <si>
    <t>155,1</t>
  </si>
  <si>
    <t>155,2</t>
  </si>
  <si>
    <t>156</t>
  </si>
  <si>
    <t>156,1</t>
  </si>
  <si>
    <t>156,2</t>
  </si>
  <si>
    <t>156,3</t>
  </si>
  <si>
    <t>156,4</t>
  </si>
  <si>
    <t>156,5</t>
  </si>
  <si>
    <t>157</t>
  </si>
  <si>
    <t>157,1</t>
  </si>
  <si>
    <t>157,2</t>
  </si>
  <si>
    <t>157,3</t>
  </si>
  <si>
    <t>157,4</t>
  </si>
  <si>
    <t>158</t>
  </si>
  <si>
    <t>11-01-011-3</t>
  </si>
  <si>
    <t>Устройство стяжек бетонных толщиной 20 мм (82 мм)</t>
  </si>
  <si>
    <t>11-01-011-3 ТЕР-57 (ред.2014)</t>
  </si>
  <si>
    <t>158,1</t>
  </si>
  <si>
    <t>БРЛ-1.8</t>
  </si>
  <si>
    <t>Бетон тяжелый на известняковом щебне   B12,5 М150  (в летнее время)</t>
  </si>
  <si>
    <t>БРЛ-1.8 ПАО "Орелстрой"</t>
  </si>
  <si>
    <t>[4 977,97 /  7,56] +  2,5% Трансп +  2% Заг.скл</t>
  </si>
  <si>
    <t>158,2</t>
  </si>
  <si>
    <t>159</t>
  </si>
  <si>
    <t>11-01-011-4</t>
  </si>
  <si>
    <t>Устройство стяжек на каждые 5 мм изменения толщины стяжки добавлять или исключать к расценке 11-01-011-03, к=12,4</t>
  </si>
  <si>
    <t>11-01-011-4 ТЕР-57 (ред.2014)</t>
  </si>
  <si>
    <t>)*12,4</t>
  </si>
  <si>
    <t>159,1</t>
  </si>
  <si>
    <t>160</t>
  </si>
  <si>
    <t>11-01-015-1</t>
  </si>
  <si>
    <t>Устройство покрытий бетонных толщиной 30 мм (40 мм)</t>
  </si>
  <si>
    <t>11-01-015-1 ТЕР-57 (ред.2014)</t>
  </si>
  <si>
    <t>160,1</t>
  </si>
  <si>
    <t>160,2</t>
  </si>
  <si>
    <t>161</t>
  </si>
  <si>
    <t>11-01-015-2</t>
  </si>
  <si>
    <t>Устройство покрытий на каждые 5 мм изменения толщины покрытия добавлять или исключать к расценке 11-01-015-01, к=2</t>
  </si>
  <si>
    <t>11-01-015-2 ТЕР-57 (ред.2014)</t>
  </si>
  <si>
    <t>161,1</t>
  </si>
  <si>
    <t>БРЛ-1.15</t>
  </si>
  <si>
    <t>Бетон тяжелый на известняковом щебне   B15 М200  (в летнее время)</t>
  </si>
  <si>
    <t>БРЛ-1.15 ПАО "Орелстрой"</t>
  </si>
  <si>
    <t>[5 243,19 /  7,56] +  2,5% Трансп +  2% Заг.скл</t>
  </si>
  <si>
    <t>162</t>
  </si>
  <si>
    <t>162,1</t>
  </si>
  <si>
    <t>162,2</t>
  </si>
  <si>
    <t>СТР_РЕК</t>
  </si>
  <si>
    <t>СТРОИТЕЛЬСТВО и РЕКОНСТРУКЦИЯ  зданий и сооружений всех назначений</t>
  </si>
  <si>
    <t>Строительство и реконструкция</t>
  </si>
  <si>
    <t>РЕМ_ЖИЛ</t>
  </si>
  <si>
    <t>КАП. РЕМ. ЖИЛЫХ И ОБЩЕСТВЕННЫХ ЗДАНИЙ</t>
  </si>
  <si>
    <t>Капитальный ремонт жилых и общественных зданий</t>
  </si>
  <si>
    <t>РЕМ_ПР</t>
  </si>
  <si>
    <t>КАП. РЕМ. ПРОИЗВОДСТВЕННЫХ ЗД, и СООРУЖЕНИЙ,  НАРУЖНЫХ ИНЖЕНЕРНЫХ СЕТЕЙ, УЛИЦ И ДОРОГ МЕСТНОГО ЗНАЧЕНИЯ, МОСТОВ И ПУТЕПРОВОДОВ</t>
  </si>
  <si>
    <t>Капитальный ремонт прозводственных зданий</t>
  </si>
  <si>
    <t>Территория</t>
  </si>
  <si>
    <t>для территории Российской Федерации, не относящейся к районам Крайнего Севера и приравненным к ним местностям</t>
  </si>
  <si>
    <t>МПРКС</t>
  </si>
  <si>
    <t>для территории Российской Федерации, относящейся к местностям, приравненным к районам Крайнего Севера</t>
  </si>
  <si>
    <t>РКС</t>
  </si>
  <si>
    <t>для территории Российской Федерации, относящейся к районам Крайнего Севера</t>
  </si>
  <si>
    <t>УПР</t>
  </si>
  <si>
    <t>{вкл} - УПРОЩЕННОЕ НАЛОГООБЛОЖЕНИЕ</t>
  </si>
  <si>
    <t>Для всех  расценок. (  при применении упрощенной системы налогообложения)  · {УПР} - ( вкл.)    -  при упрощенной системе   ;  к = 0,9 к СП ( к= 0,7 к НР отменен с 1.01.11)  · {УПР} - ( выкл.) -  при  обычной системе налогообложения</t>
  </si>
  <si>
    <t>Упрощенное налогообложение</t>
  </si>
  <si>
    <t>ХОЗ</t>
  </si>
  <si>
    <t>{вкл} - ХОЗЯЙСТВЕННЫЙ СПОСОБ</t>
  </si>
  <si>
    <t>Для всех  расценок. (  при хозяйственном способе производства работ):  · {ХОЗ} - ( вкл.)    -  при  хоз. способе (к=0,6 к НР )  · {ХОЗ} - ( выкл.) -  при обычном способе производства работ</t>
  </si>
  <si>
    <t>Хозяйственный способ</t>
  </si>
  <si>
    <t>СЛЖ</t>
  </si>
  <si>
    <t>{вкл} -  При  РЕКОНСТРУКЦИИ сложных объектов, РЕКОНСТРУКЦИИ и КАП. РЕМОНТЕ объектов с дейст. яд. реакторами</t>
  </si>
  <si>
    <t>Для сборников ФЕР ( при производстве работ на технически сложных объектах ):  ·  { СЛЖ } - (вкл.)    - работа на сложных объектах  (к=1,2 к НР)           ·  { СЛЖ } - (выкл.) - работа на обычных объектах</t>
  </si>
  <si>
    <t>"Сложные объекты "</t>
  </si>
  <si>
    <t>ТЕК_М/Т/Я</t>
  </si>
  <si>
    <t>При работе в тек. уровне цен с 27.04.2018 г. (письмо № 01/57049-ЮЛ от 27.04.2018 Минюст РФ), коэффициенты к НР =0,85 и к СП-0,8 не назначаются. До 27.04.2018 г. только для мостов, тоннелей, метро, АЭС, объектов с ядерным топливом (см. прим.)</t>
  </si>
  <si>
    <t>При работе в текущем уровне цен с 27.04.2018 г.</t>
  </si>
  <si>
    <t>ОПТ/В</t>
  </si>
  <si>
    <t>{вкл}    - Прокладка  МЕЖДУГОРОДНИХ  ВОЛОКОННО-ОПТИЧЕСКИХ ЛИНИЙ (для ФЕРм10, отд. 6 разд.3)  {выкл} - Прокладка  ГОРОДСКИХ               ВОЛОКОННО-ОПТИТЕСКИХ ЛИНИЙ  (для ФЕРм10, отд. 6 разд.3)</t>
  </si>
  <si>
    <t>Для сборников ФЕРм-10  ( волоконно-оптические линии связи ): ·  {М_ГОР_опт} -  ( вкл.)  - междугородные сети связи ( НР=120% , СП=70% )           ·  {М_ГОР_опт} - ( выкл.) - городские сети связи  ( НР=100%; СП=65%)</t>
  </si>
  <si>
    <t>Прокладка городских в/опт. линий связи</t>
  </si>
  <si>
    <t>ЗАКР</t>
  </si>
  <si>
    <t>{вкл}   -  Обслуживающие и сопутстующие работы в тоннелях при  производве работ ЗАКРЫТЫМ СПОСОБОМ   {выкл} - Обслуживающие и сопутстующие работы в тоннелях при  производве работ  ОТКРЫТЫМ                       (ФЕР-29, разд.04 )</t>
  </si>
  <si>
    <t>Для сборника ФЕР -29 ( сопутствующие работы в тоннелях и метро. ): ·  {ЗАКР} - (вкл.)     -  при выполнении работ в тоннелях  и метро закрытым способом  (НР=145% , СП=75%); ·                {ЗАКР} - (выкл.) -   при выполнении работ в тоннелях и метро  отк</t>
  </si>
  <si>
    <t>Производство работ закрытым способом ( обслуживающие процессы )</t>
  </si>
  <si>
    <t>АВИ</t>
  </si>
  <si>
    <t>(вкл)   -  При работах по ДИСПЕТЧЕРЕЗАЦИИ управления движением АВИАТРАНСПОРТОМ {вкл}  (монтажные работы )</t>
  </si>
  <si>
    <t>Для сборников ФЕРм 08;10;11 :    · {мАВИА} -  (вкл.)     -  производство монтажных  работы по диспетчеризации управления  движением авиатранспортном (НР=95%, СП=55%) ;    ·            {мАВИА} -  (выкл. ) -  при производстве работ на прочих объектах , кром</t>
  </si>
  <si>
    <t>Диспетчеризация авитранспорта</t>
  </si>
  <si>
    <t>АЭС</t>
  </si>
  <si>
    <t>(вкл)  -  Производство эл./монт. работ на АЭС ( ФЕРм -08 , отдел 01-03 ),  и контроль свар. швов  на АЭС {вкл}  (ФЕРм-39, отд. 02 и 03 )  (вык) -  Произовдство эл./монт. работ  и и контроль свар. швов на ОБЫЧНЫХ СООРУЖ,</t>
  </si>
  <si>
    <t>Для сборника ФЕРм -39  и ФЕРМ-08  ( при работах по контролю сварных соединений) :    {мАЭС} - ( вкл.)  -     при выполнении работ по на АЭС  (HР=101%; СП= 68%;             {мАЭС} - (выкл.) -  при выполнении работ  на обычных объектах</t>
  </si>
  <si>
    <t>Э/монтаж и контроль сварки на АЭС</t>
  </si>
  <si>
    <t>Инд_исп.Сводный</t>
  </si>
  <si>
    <t>Используется Индекс "по сводному"</t>
  </si>
  <si>
    <t>К_НР_РЕМ</t>
  </si>
  <si>
    <t>при ремонте жилых и общественных зданий если  ( если {РЕМ_ЖИЛ}= [вкл.]</t>
  </si>
  <si>
    <t>Для сборников  ФЕР и  ФЕРмр :  · Значение {_МДСрем_НР}= 0,90 -  при ремонте зданий жилого и гражданского назначений ( 0,90 к НР) ;  · Значение {_МДСрем_НР}= 1,00  - при строительстве  и реконструкции  объектов всех назначений</t>
  </si>
  <si>
    <t>К_СП_РЕМ</t>
  </si>
  <si>
    <t>к нормам СП при капитальном ремонте зданий и сооружений всех назначений ( если или {РЕМ_ЖИЛ}=[вкл] , или (РЕМ_ПР}=[вкл] )</t>
  </si>
  <si>
    <t>Для сборников  ФЕР и  ФЕРмр :   · Значение {_МДСрем_СП} = 0.85  -  при ремонте зданий всех назначений ( 0,85 к СП);   · Значение {_МДСрем_СП} = 1,00 -  при строительстве  и реконструкции  объектов всех назначений</t>
  </si>
  <si>
    <t>К_НР_05</t>
  </si>
  <si>
    <t>К нормам НР  с 1.01.2005 по 1.01.2011</t>
  </si>
  <si>
    <t>Для норм НР с 1.01.2011 года:  · {_ТЕК_НР} = 0.85  -  Коэффициент   учитывающий изменение нормы страховых взносов с  1.01.1 - (при расчете в текущем уровне цен  индексами по статьям затрат )  · {_ТЕК_НР} = 1,00  -  при расчет в текущем уровне цен и при уп</t>
  </si>
  <si>
    <t>К_НР_11</t>
  </si>
  <si>
    <t>Коэфф.  к НР для текущего уровня цен с 01.01.2011  при обычном и упрощенном налогообложении  при постатейной индексации</t>
  </si>
  <si>
    <t>К_СП_11</t>
  </si>
  <si>
    <t>Коэф. к  СП в текущем уровне цен  с 01.01.2011</t>
  </si>
  <si>
    <t>Для норм СП с 1.01.2011 года:  · {_ТЕК_СП} = 0.80  -  Коэффициент   учитывающий изменение нормы страховых взносов с  1.01.11 - (при расчете в текущем уровне цен  индексами по статьям затрат )  · {_ТЕК_СП} = 1,00  -  без учета</t>
  </si>
  <si>
    <t>К_НР_12</t>
  </si>
  <si>
    <t>Корректировка НР с 03.12.12 до 27.04.18 если (ТЕК_М/Т/Я) = {выкл.}</t>
  </si>
  <si>
    <t>К_СП_12</t>
  </si>
  <si>
    <t>Корректировка СП с 03.12.12 до 27.04.18 в текущем уровне цен по письму  2536-ИП/12/ГС от 27.11.12  ( если (ТЕК_М/Т/Я) = {выкл.} )</t>
  </si>
  <si>
    <t>К_НР_УПР</t>
  </si>
  <si>
    <t>Коэф. к  НР при упрощенном налогообложении    ( если {УПР} = [вкл] )</t>
  </si>
  <si>
    <t>К_СП_УПР</t>
  </si>
  <si>
    <t>Коэф. к СП при упрощенном налогообложении    ( если {УПР} = [вкл] )</t>
  </si>
  <si>
    <t>К_НР_ХОЗ</t>
  </si>
  <si>
    <t>Коэф. к НР при хозяйственном способе производства работ   ( если {ХОЗ}= {вкл} )</t>
  </si>
  <si>
    <t>К_НР_СЛЖ</t>
  </si>
  <si>
    <t>Коэф.  при реконструкции сложных объектов (мосты, метро, путепроводы)  и  кап. ремонте АЭС, объектов с яд. реакторами   ( если {СЛЖ} = [вкл] )</t>
  </si>
  <si>
    <t>Р_ОКР</t>
  </si>
  <si>
    <t>Разрядность округления результата расчета НР и СП  ( с 01.01.2011 - до целых )</t>
  </si>
  <si>
    <t>К_НР_УПР_ПУ</t>
  </si>
  <si>
    <t>Коэф. к НР при упрощенном налогообложении ( если {УПР} = [вкл] ) для расценок на изготовление материалов, полуфабрикатов, а также металлических и трубопроводных заготовок, изготовляемых в построечных условиях</t>
  </si>
  <si>
    <t>Лист_НРиСП</t>
  </si>
  <si>
    <t>Базовый уровень цен</t>
  </si>
  <si>
    <t>I квартал 2024 г.</t>
  </si>
  <si>
    <t>Сборник индексов</t>
  </si>
  <si>
    <t>ПАО "Орелстрой" (новое строительство)</t>
  </si>
  <si>
    <t>_OBSM_</t>
  </si>
  <si>
    <t>1-1039-2014-57</t>
  </si>
  <si>
    <t>Рабочий строитель среднего разряда 3,9</t>
  </si>
  <si>
    <t>чел.-ч</t>
  </si>
  <si>
    <t>400001</t>
  </si>
  <si>
    <t>400001 ТСЭМ-57 (ред.2014)</t>
  </si>
  <si>
    <t>Автомобили бортовые, грузоподъемность до 5 т</t>
  </si>
  <si>
    <t>маш.-ч</t>
  </si>
  <si>
    <t>1-1032-2014-57</t>
  </si>
  <si>
    <t>Рабочий строитель среднего разряда 3,2</t>
  </si>
  <si>
    <t>Затраты труда машинистов</t>
  </si>
  <si>
    <t>чел.час</t>
  </si>
  <si>
    <t>030101</t>
  </si>
  <si>
    <t>030101 ТСЭМ-57 (ред.2014)</t>
  </si>
  <si>
    <t>Автопогрузчики 5 т</t>
  </si>
  <si>
    <t>030954</t>
  </si>
  <si>
    <t>030954 ТСЭМ-57 (ред.2014)</t>
  </si>
  <si>
    <t>Подъемники грузоподъемностью до 500 кг одномачтовые, высота подъема 45 м</t>
  </si>
  <si>
    <t>110901</t>
  </si>
  <si>
    <t>110901 ТСЭМ-57 (ред.2014)</t>
  </si>
  <si>
    <t>Растворосмесители передвижные 65 л</t>
  </si>
  <si>
    <t>1-1038-2014-57</t>
  </si>
  <si>
    <t>Рабочий строитель среднего разряда 3,8</t>
  </si>
  <si>
    <t>030403</t>
  </si>
  <si>
    <t>030403 ТСЭМ-57 (ред.2014)</t>
  </si>
  <si>
    <t>Лебедки электрические тяговым усилием 19,62 кН (2 т)</t>
  </si>
  <si>
    <t>1-1030-2014-57</t>
  </si>
  <si>
    <t>Рабочий строитель среднего разряда 3</t>
  </si>
  <si>
    <t>1-1035-2014-57</t>
  </si>
  <si>
    <t>Рабочий строитель среднего разряда 3,5</t>
  </si>
  <si>
    <t>1-1022-2014-57</t>
  </si>
  <si>
    <t>Рабочий строитель среднего разряда 2,2</t>
  </si>
  <si>
    <t>111301</t>
  </si>
  <si>
    <t>111301 ТСЭМ-57 (ред.2014)</t>
  </si>
  <si>
    <t>Вибратор поверхностный</t>
  </si>
  <si>
    <t>050101</t>
  </si>
  <si>
    <t>050101 ТСЭМ-57 (ред.2014)</t>
  </si>
  <si>
    <t>Компрессоры передвижные с двигателем внутреннего сгорания давлением до 686 кПа (7 ат), производительность  до 5 м3/мин</t>
  </si>
  <si>
    <t>340312</t>
  </si>
  <si>
    <t>340312 ТСЭМ-57 (ред.2014)</t>
  </si>
  <si>
    <t>Машины мозаично-шлифовальные</t>
  </si>
  <si>
    <t>1-4.4-57</t>
  </si>
  <si>
    <t>Затраты труда рабочих, разряд работ 4.4</t>
  </si>
  <si>
    <t>031121</t>
  </si>
  <si>
    <t>031121 ТССЦ-57</t>
  </si>
  <si>
    <t>Подъемники мачтовые строительные 0.5 т</t>
  </si>
  <si>
    <t>маш.ч</t>
  </si>
  <si>
    <t>МАШ.Ч</t>
  </si>
  <si>
    <t>400001 ТССЦ-57</t>
  </si>
  <si>
    <t>Автомобили бортовые грузоподъемностью до 5 т</t>
  </si>
  <si>
    <t>030952</t>
  </si>
  <si>
    <t>030952 ТСЭМ-57 (ред.2014)</t>
  </si>
  <si>
    <t>Подъемники грузоподъемностью до 500 кг одномачтовые, высота подъема 25 м</t>
  </si>
  <si>
    <t>330206</t>
  </si>
  <si>
    <t>330206 ТСЭМ-57 (ред.2014)</t>
  </si>
  <si>
    <t>Дрели электрические</t>
  </si>
  <si>
    <t>331305</t>
  </si>
  <si>
    <t>331305 ТСЭМ-57 (ред.2014)</t>
  </si>
  <si>
    <t>Пылесосы промышленные</t>
  </si>
  <si>
    <t>1-1049-2014-57</t>
  </si>
  <si>
    <t>Рабочий строитель среднего разряда 4,9</t>
  </si>
  <si>
    <t>121011</t>
  </si>
  <si>
    <t>121011 ТСЭМ-57 (ред.2014)</t>
  </si>
  <si>
    <t>Котлы битумные передвижные 400 л</t>
  </si>
  <si>
    <t>361101</t>
  </si>
  <si>
    <t>361101 ТСЭМ-57 (ред.2014)</t>
  </si>
  <si>
    <t>Термос 100 л</t>
  </si>
  <si>
    <t>1-1051-2014-57</t>
  </si>
  <si>
    <t>Рабочий строитель среднего разряда 5,1</t>
  </si>
  <si>
    <t>1-1027-2014-57</t>
  </si>
  <si>
    <t>Рабочий строитель среднего разряда 2,7</t>
  </si>
  <si>
    <t>1-1050-2014-57</t>
  </si>
  <si>
    <t>Рабочий строитель среднего разряда 5</t>
  </si>
  <si>
    <t>331007</t>
  </si>
  <si>
    <t>331007 ТСЭМ-57 (ред.2014)</t>
  </si>
  <si>
    <t>Станок плоско-шлифовальный с крестовым столом и горизонтальным шпинделем высокой точности</t>
  </si>
  <si>
    <t>1-1020-2014-57</t>
  </si>
  <si>
    <t>Рабочий строитель среднего разряда 2</t>
  </si>
  <si>
    <t>1-1033-2014-57</t>
  </si>
  <si>
    <t>Рабочий строитель среднего разряда 3,3</t>
  </si>
  <si>
    <t>021141</t>
  </si>
  <si>
    <t>021141 ТСЭМ-57 (ред.2014)</t>
  </si>
  <si>
    <t>Краны на автомобильном ходу при работе на других видах строительства 10 т</t>
  </si>
  <si>
    <t>1-1034-2014-57</t>
  </si>
  <si>
    <t>Рабочий строитель среднего разряда 3,4</t>
  </si>
  <si>
    <t>402-0006</t>
  </si>
  <si>
    <t>402-0006 ТССЦ-57 (изд.2014)</t>
  </si>
  <si>
    <t>Раствор готовый кладочный цементный марки 200</t>
  </si>
  <si>
    <t>Клей плиточный «Старатель-стандарт»</t>
  </si>
  <si>
    <t>Затирка «Старатели» (разной цветности)</t>
  </si>
  <si>
    <t>104-0103 ТССЦ-57 (ред.2014)</t>
  </si>
  <si>
    <t>Плиты из пенопласта полистирольного ПСБС-40</t>
  </si>
  <si>
    <t>Пленка полиэтиленовая толщиной 0,2-0,5 мм</t>
  </si>
  <si>
    <t>Прокладки уплотнительные ПРП диаметром 30 мм</t>
  </si>
  <si>
    <t>402-0005</t>
  </si>
  <si>
    <t>402-0005 ТССЦ-57 (ред.2014)</t>
  </si>
  <si>
    <t>Раствор готовый кладочный цементный марки 150</t>
  </si>
  <si>
    <t>101-2109</t>
  </si>
  <si>
    <t>101-2109 ТССЦ-57 (ред.2014)</t>
  </si>
  <si>
    <t>Карборунд</t>
  </si>
  <si>
    <t>101-0296</t>
  </si>
  <si>
    <t>101-0296 ТССЦ-57 (ред.2014)</t>
  </si>
  <si>
    <t>Плитки керамические для полов рельефные глазурованные, декорированные методом сериографии, квадратные и прямоугольные с многоцветным рисунком толщиной 11 мм</t>
  </si>
  <si>
    <t>Грунтовка акриловая НОРТЕКС-ГРУНТ</t>
  </si>
  <si>
    <t>Смеси сухие для наливных полов, марка «Ветонит» 5000</t>
  </si>
  <si>
    <t>101-0073 ТССЦ-57 (ред.2014)</t>
  </si>
  <si>
    <t>101-0322</t>
  </si>
  <si>
    <t>101-0322 ТССЦ-57 (ред.2014)</t>
  </si>
  <si>
    <t>Керосин для технических целей марок КТ-1, КТ-2</t>
  </si>
  <si>
    <t>101-0009</t>
  </si>
  <si>
    <t>101-0009 ТССЦ-57 (ред.2014)</t>
  </si>
  <si>
    <t>Асбест хризотиловый марки К-6-30</t>
  </si>
  <si>
    <t>101-0074 ТССЦ-57 (ред.2014)</t>
  </si>
  <si>
    <t>101-1742 ТССЦ-57 (ред.2014)</t>
  </si>
  <si>
    <t>Толь с крупнозернистой посыпкой гидроизоляционный марки ТГ-350</t>
  </si>
  <si>
    <t>101-1745 ТССЦ-57 (ред.2014)</t>
  </si>
  <si>
    <t>113-0101</t>
  </si>
  <si>
    <t>113-0101 ТССЦ-57 (ред.2014)</t>
  </si>
  <si>
    <t>Мука андезитовая кислотоупорная, марка А</t>
  </si>
  <si>
    <t>402-0005 ТССЦ-57 (изд.2014)</t>
  </si>
  <si>
    <t>101-0631</t>
  </si>
  <si>
    <t>101-0631 ТССЦ-57 (ред.2014)</t>
  </si>
  <si>
    <t>Опилки древесные</t>
  </si>
  <si>
    <t>402-0006 ТССЦ-57 (ред.2014)</t>
  </si>
  <si>
    <t>403-0104 ТССЦ-57 (ред.2014)</t>
  </si>
  <si>
    <t>101-1659</t>
  </si>
  <si>
    <t>101-1659 ТССЦ-57 (ред.2014)</t>
  </si>
  <si>
    <t>Диск алмазный для твердых материалов, диаметр 350 мм</t>
  </si>
  <si>
    <t>Плиты древесноволокнистые сухого способа производства группы А, твердые марки ТС-400 толщиной 10 мм</t>
  </si>
  <si>
    <t>101-0816 ТССЦ-57 (ред.2014)</t>
  </si>
  <si>
    <t>204-0100</t>
  </si>
  <si>
    <t>204-0100 ТССЦ-57 (ред.2014)</t>
  </si>
  <si>
    <t>Горячекатаная арматурная сталь класса А-I, А-II, А-III</t>
  </si>
  <si>
    <t>104-0013</t>
  </si>
  <si>
    <t>104-0013 ТССЦ-57 (ред.2014)</t>
  </si>
  <si>
    <t>Маты прошивные из минеральной ваты без обкладок М-125 (ГОСТ 21880-86), толщина 40 мм</t>
  </si>
  <si>
    <t>101-1947 ТССЦ-57 (ред.2014)</t>
  </si>
  <si>
    <t>031910</t>
  </si>
  <si>
    <t>031910 ТСЭМ-57 (ред.2014)</t>
  </si>
  <si>
    <t>Люлька</t>
  </si>
  <si>
    <t>331551</t>
  </si>
  <si>
    <t>331551 ТСЭМ-57 (ред.2014)</t>
  </si>
  <si>
    <t>Шприц электрический для заделки стыков</t>
  </si>
  <si>
    <t>Мастика тиоколовая строительного назначения, марки КБ-0,5</t>
  </si>
  <si>
    <t>204-0100 ТССЦ-57 (изд.2014)</t>
  </si>
  <si>
    <t>401-0085</t>
  </si>
  <si>
    <t>401-0085 ТССЦ-57 (изд.2014)</t>
  </si>
  <si>
    <t>Бетон тяжелый, крупность заполнителя 10 мм, класс В12,5 (М150)</t>
  </si>
  <si>
    <t>401-0086</t>
  </si>
  <si>
    <t>401-0086 ТССЦ-57 (ред.2014)</t>
  </si>
  <si>
    <t>Бетон тяжелый, крупность заполнителя 10 мм, класс В15 (М200)</t>
  </si>
  <si>
    <t>- номер последнего сформированного листа SourceOb</t>
  </si>
  <si>
    <t>SourceOb.1</t>
  </si>
  <si>
    <t>- имя последнего сформированного листа SourceOb</t>
  </si>
  <si>
    <t>- шаблон подписей и шапки, использованный последний раз (номер первой строки шаблона)</t>
  </si>
  <si>
    <t>- уровень цен, использованный последний раз (1 - Базовый / 2 - Текущий)</t>
  </si>
  <si>
    <t>Параметры1.xls</t>
  </si>
  <si>
    <t>- имя последнего использованного файла содержащего параметры</t>
  </si>
  <si>
    <t>Параметры Объектной сметы для автоопределения настроек</t>
  </si>
  <si>
    <t>- Режим расчета: 1 - ресурсный / 2 - с построчной индексацией (ТСН Москва) / 3 - с построчной индексацией (ТЕР, ФЕР) / 4 - с итоговой индексацией (по статьям) / 5 - с итоговой индексацией (за итогом сметы)</t>
  </si>
  <si>
    <t>- Вид документа (1 - один уровень цен / 2 - два уровня цен)</t>
  </si>
  <si>
    <t>- Расчет за итогом сметы (1 - есть / 0 - нет)</t>
  </si>
  <si>
    <t>- Уровень цен, использованный последний раз (1 - Базовый / 2 - Текущий / 3 - Расчет за итогом сметы)</t>
  </si>
  <si>
    <t>- Детализация расчета за итогом сметы (1 - на Объект (на отдельном листе) / 2 - на Объект (под сметой) / 3 - на каждую Локальную смету / 4 - на Разделы / 5 - на Подразделы)</t>
  </si>
  <si>
    <t>- Способ расчета, использованный последний раз (0 - по сводному / 1 - по статьям / 2 - оба, по статьям и по сводному)</t>
  </si>
  <si>
    <t>- Базовый уровень рассчитанный в локальной смете (0 - нет / &gt; 0 - есть)</t>
  </si>
  <si>
    <t>- номер последнего сформированного листа</t>
  </si>
  <si>
    <t>Наименование программного продукта: "Мастер сметных расчетов" v11.12, г. Орел, тел. +7 (910) 747-08-01</t>
  </si>
  <si>
    <t>Стройка:</t>
  </si>
  <si>
    <t>Объект:</t>
  </si>
  <si>
    <t>Шифр:</t>
  </si>
  <si>
    <t>№ п/п
поз. по смете)</t>
  </si>
  <si>
    <t>Шифр расценки
и коды ресурсов</t>
  </si>
  <si>
    <t>Наименование работ и затрат</t>
  </si>
  <si>
    <t>Единица измерения</t>
  </si>
  <si>
    <t>Коли- чество</t>
  </si>
  <si>
    <t xml:space="preserve">Локальная смета: </t>
  </si>
  <si>
    <t xml:space="preserve"> 5.9.1.3</t>
  </si>
  <si>
    <t xml:space="preserve"> устройство полов</t>
  </si>
  <si>
    <t xml:space="preserve">Раздел: </t>
  </si>
  <si>
    <t xml:space="preserve">   Раздел: </t>
  </si>
  <si>
    <t xml:space="preserve">   1-й этаж (нежилые помещения)</t>
  </si>
  <si>
    <t xml:space="preserve"> 1-й этаж (нежилые помещения)</t>
  </si>
  <si>
    <t xml:space="preserve">Подраздел: </t>
  </si>
  <si>
    <t xml:space="preserve">     Подраздел: </t>
  </si>
  <si>
    <t xml:space="preserve">     Нежилое помещение (офисное)</t>
  </si>
  <si>
    <t xml:space="preserve"> Нежилое помещение (офисное)</t>
  </si>
  <si>
    <t>1
(3)</t>
  </si>
  <si>
    <t>3
(4)</t>
  </si>
  <si>
    <t>5
(5)</t>
  </si>
  <si>
    <t>7
(6)</t>
  </si>
  <si>
    <t>10
(7)</t>
  </si>
  <si>
    <t>12
(8)</t>
  </si>
  <si>
    <t>- базовый итог на Source равен базовому итогу в сформированной смете (1), не равен (0)</t>
  </si>
  <si>
    <t xml:space="preserve">     КУИ, туалеты, тамбуры (нежилых помещений)</t>
  </si>
  <si>
    <t xml:space="preserve"> КУИ, туалеты, тамбуры (нежилых помещений)</t>
  </si>
  <si>
    <t>14
(9)</t>
  </si>
  <si>
    <t>16
(10)</t>
  </si>
  <si>
    <t>18
(11)</t>
  </si>
  <si>
    <t>20
(12)</t>
  </si>
  <si>
    <t>23
(13)</t>
  </si>
  <si>
    <t>25
(14)</t>
  </si>
  <si>
    <t xml:space="preserve">     Тамбуры (входные, нежилых помещений)</t>
  </si>
  <si>
    <t xml:space="preserve"> Тамбуры (входные, нежилых помещений)</t>
  </si>
  <si>
    <t>27
(15)</t>
  </si>
  <si>
    <t>29
(16)</t>
  </si>
  <si>
    <t>31
(17)</t>
  </si>
  <si>
    <t>33
(18)</t>
  </si>
  <si>
    <t>36
(19)</t>
  </si>
  <si>
    <t>38
(20)</t>
  </si>
  <si>
    <t xml:space="preserve">   1-й этаж (МОП)</t>
  </si>
  <si>
    <t xml:space="preserve"> 1-й этаж (МОП)</t>
  </si>
  <si>
    <t xml:space="preserve">     Лестничная клетка (на отм 0,000)</t>
  </si>
  <si>
    <t xml:space="preserve"> Лестничная клетка (на отм 0,000)</t>
  </si>
  <si>
    <t>40
(21)</t>
  </si>
  <si>
    <t>42
(22)</t>
  </si>
  <si>
    <t>44
(23)</t>
  </si>
  <si>
    <t>46
(24)</t>
  </si>
  <si>
    <t>49
(25)</t>
  </si>
  <si>
    <t>51
(26)</t>
  </si>
  <si>
    <t xml:space="preserve">     Коридор, поэтажныйкоридор, тамбуры , колясочная в осях 3-4</t>
  </si>
  <si>
    <t xml:space="preserve"> Коридор, поэтажныйкоридор, тамбуры , колясочная в осях 3-4</t>
  </si>
  <si>
    <t>53
(28)</t>
  </si>
  <si>
    <t>55
(29)</t>
  </si>
  <si>
    <t>57
(30)</t>
  </si>
  <si>
    <t>59
(31)</t>
  </si>
  <si>
    <t>62
(32)</t>
  </si>
  <si>
    <t>64
(33)</t>
  </si>
  <si>
    <t>66
(34)</t>
  </si>
  <si>
    <t xml:space="preserve">     Лифтовый холл (на отм. -0,750)</t>
  </si>
  <si>
    <t xml:space="preserve"> Лифтовый холл (на отм. -0,750)</t>
  </si>
  <si>
    <t>68
(36)</t>
  </si>
  <si>
    <t>70
(37)</t>
  </si>
  <si>
    <t>72
(38)</t>
  </si>
  <si>
    <t>74
(39)</t>
  </si>
  <si>
    <t>77
(40)</t>
  </si>
  <si>
    <t>79
(41)</t>
  </si>
  <si>
    <t xml:space="preserve">   1-й этаж (жилые помещения)</t>
  </si>
  <si>
    <t xml:space="preserve"> 1-й этаж (жилые помещения)</t>
  </si>
  <si>
    <t xml:space="preserve">     Комнаты, прихожие, кухни, кухня-столовая, кухня-ниша, гардеробная</t>
  </si>
  <si>
    <t xml:space="preserve"> Комнаты, прихожие, кухни, кухня-столовая, кухня-ниша, гардеробная</t>
  </si>
  <si>
    <t>81
(61)</t>
  </si>
  <si>
    <t>83
(62)</t>
  </si>
  <si>
    <t>85
(63)</t>
  </si>
  <si>
    <t>87
(64)</t>
  </si>
  <si>
    <t>90
(65)</t>
  </si>
  <si>
    <t>92
(66)</t>
  </si>
  <si>
    <t xml:space="preserve">     Ванные, туалеты, совмещенные санузлы</t>
  </si>
  <si>
    <t xml:space="preserve"> Ванные, туалеты, совмещенные санузлы</t>
  </si>
  <si>
    <t>94
(67)</t>
  </si>
  <si>
    <t>96
(68)</t>
  </si>
  <si>
    <t>98
(69)</t>
  </si>
  <si>
    <t>100
(70)</t>
  </si>
  <si>
    <t>103
(71)</t>
  </si>
  <si>
    <t>105
(72)</t>
  </si>
  <si>
    <t>107
(73)</t>
  </si>
  <si>
    <t xml:space="preserve">   Типовые (2-20) этажи (МОП)</t>
  </si>
  <si>
    <t xml:space="preserve"> Типовые (2-20) этажи (МОП)</t>
  </si>
  <si>
    <t xml:space="preserve">     Лестничная клетка (на площадке) (в т. ч. на чердаке и кр. надстройке)</t>
  </si>
  <si>
    <t>111
(74)</t>
  </si>
  <si>
    <t>114
(75)</t>
  </si>
  <si>
    <t xml:space="preserve">     Лестничная клетка (по плите) (в т. ч. на чердаке)</t>
  </si>
  <si>
    <t>116
(77)</t>
  </si>
  <si>
    <t>118
(78)</t>
  </si>
  <si>
    <t>120
(79)</t>
  </si>
  <si>
    <t>123
(80)</t>
  </si>
  <si>
    <t>125
(81)</t>
  </si>
  <si>
    <t xml:space="preserve">     Тамбуры, поэтажные коридоры, лифтовые холлы</t>
  </si>
  <si>
    <t xml:space="preserve"> Тамбуры, поэтажные коридоры, лифтовые холлы</t>
  </si>
  <si>
    <t>127
(83)</t>
  </si>
  <si>
    <t>129
(84)</t>
  </si>
  <si>
    <t>131
(85)</t>
  </si>
  <si>
    <t>134
(86)</t>
  </si>
  <si>
    <t>136
(87)</t>
  </si>
  <si>
    <t xml:space="preserve">   Типовые (2-20) этажи (жилые помещения)</t>
  </si>
  <si>
    <t xml:space="preserve"> Типовые (2-20) этажи (жилые помещения)</t>
  </si>
  <si>
    <t xml:space="preserve">     Комнаты, прихожие, коридоры, кухзни, кухни-столовые, кладовые (3-20 эт)</t>
  </si>
  <si>
    <t xml:space="preserve"> Комнаты, прихожие, коридоры, кухзни, кухни-столовые, кладовые (3-20 эт)</t>
  </si>
  <si>
    <t>138
(93)</t>
  </si>
  <si>
    <t>140
(94)</t>
  </si>
  <si>
    <t>142
(95)</t>
  </si>
  <si>
    <t>145
(96)</t>
  </si>
  <si>
    <t>147
(97)</t>
  </si>
  <si>
    <t xml:space="preserve">     Комнаты, прихожие, коридоры, кухни, кухни-столовые, кладовые (только 2 эт)</t>
  </si>
  <si>
    <t xml:space="preserve"> Комнаты, прихожие, коридоры, кухни, кухни-столовые, кладовые (только 2 эт)</t>
  </si>
  <si>
    <t>149
(98)</t>
  </si>
  <si>
    <t>151
(99)</t>
  </si>
  <si>
    <t>153
(100)</t>
  </si>
  <si>
    <t>155
(101)</t>
  </si>
  <si>
    <t>158
(102)</t>
  </si>
  <si>
    <t>160
(103)</t>
  </si>
  <si>
    <t>162
(104)</t>
  </si>
  <si>
    <t>165
(105)</t>
  </si>
  <si>
    <t>167
(106)</t>
  </si>
  <si>
    <t xml:space="preserve">   Чердак</t>
  </si>
  <si>
    <t xml:space="preserve">     Тамбур, чердак (на отм. +59,970)</t>
  </si>
  <si>
    <t xml:space="preserve">     Чердак (на отм. +60.030)</t>
  </si>
  <si>
    <t xml:space="preserve">     Чердак (на отм. +60,080)</t>
  </si>
  <si>
    <t xml:space="preserve">     Чердак (на отм. +60,130)</t>
  </si>
  <si>
    <t xml:space="preserve">Итого: </t>
  </si>
  <si>
    <t>Конец</t>
  </si>
  <si>
    <t>УДТВЕРЖДАЮ</t>
  </si>
  <si>
    <t xml:space="preserve">Директор ООО "ОСУ-2" </t>
  </si>
  <si>
    <t>Посулихин А.А.</t>
  </si>
  <si>
    <t xml:space="preserve">ТЕХНИЧЕСКОЕ ЗАДАНИЕ </t>
  </si>
  <si>
    <t>ООО "______________________________" готово выполнить полный комплекс работ на нижеследующих условиях:</t>
  </si>
  <si>
    <t>ИНН   ______________________________</t>
  </si>
  <si>
    <t xml:space="preserve">Примечание: </t>
  </si>
  <si>
    <t>Материалы: давальческие</t>
  </si>
  <si>
    <t>Расходные материалы:  Подрядчика</t>
  </si>
  <si>
    <t>Механизмы, инструмент: Подрядчика</t>
  </si>
  <si>
    <t>Разгрузка материалов: За счет Подрядчика. Входит в стоимость работ и дополнительной компенсации не подлежит</t>
  </si>
  <si>
    <t>Свет, вода- предоставляет Генподрядчик с последующей компенсацией Подрядчиком</t>
  </si>
  <si>
    <t>Обеспечение бытовыми  помещениями - подрядчик</t>
  </si>
  <si>
    <t>Охрана объекта - Генподрядчик</t>
  </si>
  <si>
    <t>Работы выполняются в соответствии с требованиями нормативных документов СП, СНиП, ГОСТ и т.д.</t>
  </si>
  <si>
    <t xml:space="preserve">Наличие необходимых документов для выполнения данного вида работ. </t>
  </si>
  <si>
    <t xml:space="preserve">Указать количество работников в штате организации </t>
  </si>
  <si>
    <t>При наличии лиц не имеющих гражданство России, наличие документов, подтверждающих право работы в России (патент и т.д.)</t>
  </si>
  <si>
    <t xml:space="preserve">Опыт подтверждающий выполнение данного вида работ. (договор, акты выполненных работ на сумму договора) </t>
  </si>
  <si>
    <t>Проект рассмотрен. Расчет договорной цены  выполнен в соответствии с проектом.</t>
  </si>
  <si>
    <t>В ходе выполнения работ обязательное условие ведение общих и специальных журналов работ, исполнительной документации. Ежемесячное предоставление АОСР.</t>
  </si>
  <si>
    <t>Авансирование- до 10%</t>
  </si>
  <si>
    <t>Гарантийное удержание - 5% от суммы выполненных работ за отчетный период. Гарантийное удержание накапливается ГЕНПОДРЯДЧИКОМ и будет выплачено ПОДРЯДЧИКУ по истечении  66 (шестидесяти шести) месяцев с даты подписания сторонами акта полностью выполненного комплекса работ по договору</t>
  </si>
  <si>
    <t>Гарантийный срок на выполняемые работы  - 66 месяцев</t>
  </si>
  <si>
    <t>С условиями договора ознакомлен и согласен. Принимается типовая форма договора в редакции Генподрядчика.</t>
  </si>
  <si>
    <t>С условиями финансирования согласен.</t>
  </si>
  <si>
    <t xml:space="preserve">Приложения (копии документов): </t>
  </si>
  <si>
    <t>свидетельство о допуске к ведению работ (СРО) не обязательно;</t>
  </si>
  <si>
    <t>свидетельство о регистрации юридического лица (ОГРН);</t>
  </si>
  <si>
    <t>свидетельство о постановке на учет юридического лица  в налоговом органе  (ИНН);</t>
  </si>
  <si>
    <r>
      <t xml:space="preserve">карточка учета организации; - </t>
    </r>
    <r>
      <rPr>
        <b/>
        <sz val="11"/>
        <rFont val="Arial Narrow"/>
        <family val="2"/>
        <charset val="204"/>
      </rPr>
      <t>АНКЕТА ОРГАНИЗАЦИИ</t>
    </r>
  </si>
  <si>
    <t>устав организации;</t>
  </si>
  <si>
    <t>выписка из ЕГРЮЛ ;</t>
  </si>
  <si>
    <t>документы, подтверждающие полномочия на право подписания договора (приказ о назначении на должность, протокол, решение, доверенность от организации на подписанта о наделении полномочий).</t>
  </si>
  <si>
    <t>бухгалтерский баланс (форма 1,2,5)</t>
  </si>
  <si>
    <t>должность</t>
  </si>
  <si>
    <t>подпись</t>
  </si>
  <si>
    <t>Ответственный:   Ионова Е.Б.</t>
  </si>
  <si>
    <t>Комплекс из 2-х многоквартирных домов, расположенных по адресу г.Орел, б-р Молодежи, участок 2а. 1-й этап строительства - многоквартирный дом корпус 2 (поз.1)</t>
  </si>
  <si>
    <t xml:space="preserve"> 5.9.1.3 Устройство полов ось 3-4 </t>
  </si>
  <si>
    <t>Сроки производства работ : с 25.06.2025 по 30.10.2025</t>
  </si>
  <si>
    <t xml:space="preserve">На торги выставляются объемы с 1 по 20 этаж  ось 3-4 </t>
  </si>
  <si>
    <t xml:space="preserve"> Лестничная клетка (по плите)</t>
  </si>
  <si>
    <t xml:space="preserve"> Лестничная клетка (на площадке)</t>
  </si>
  <si>
    <t>Итого: Предварительная (максимальная) стоимость комплекса работ по устройству полов без  НДС</t>
  </si>
  <si>
    <t>Объемы работ предварительные,могут меняться в связи с изменениями в рабочей документации</t>
  </si>
  <si>
    <t>Стоимость выполнения работ фиксируется на период выполнения работ. При наличии дополнительно выявленных и неучтенных работ, стоимость работ согласовывается отдельно.</t>
  </si>
  <si>
    <t>После подписания договора подряда подрядчик предоставляет в адрес генподрядчика следующий пакет документов: приказ на ответственного производитлея работ, лицензию СРО (при наличии), копии удостоверений на работников (по охране труда, электробезопасности, пожарной безопасности, на стропальщиков), список работников, которые будут задействованы на объекте для лиц, не граждан РФ - патент, разрешение на работу, график производства работ.</t>
  </si>
  <si>
    <t xml:space="preserve">В стоимость работ входят все затраты подрядчика: ОЗП рабочих, накладные расходы и сметная прибыль, стоимость расходных материалов,механизмы </t>
  </si>
  <si>
    <t xml:space="preserve">В техническом задании указаны объемы по устройству стяжки полов в помещениях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</si>
</sst>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_₽_-;\-* #,##0.00\ _₽_-;_-* &quot;-&quot;??\ _₽_-;_-@_-"/>
  </numFmts>
  <fonts count="34" x14ac:knownFonts="1">
    <font>
      <sz val="10"/>
      <name val="Arial"/>
      <charset val="204"/>
    </font>
    <font>
      <b/>
      <sz val="10"/>
      <color indexed="12"/>
      <name val="Arial"/>
      <charset val="204"/>
    </font>
    <font>
      <sz val="10"/>
      <color indexed="18"/>
      <name val="Arial"/>
      <charset val="204"/>
    </font>
    <font>
      <b/>
      <sz val="10"/>
      <color indexed="16"/>
      <name val="Arial"/>
      <charset val="204"/>
    </font>
    <font>
      <b/>
      <sz val="10"/>
      <color indexed="20"/>
      <name val="Arial"/>
      <charset val="204"/>
    </font>
    <font>
      <b/>
      <sz val="10"/>
      <color indexed="17"/>
      <name val="Arial"/>
      <charset val="204"/>
    </font>
    <font>
      <sz val="10"/>
      <color indexed="17"/>
      <name val="Arial"/>
      <charset val="204"/>
    </font>
    <font>
      <sz val="10"/>
      <color indexed="12"/>
      <name val="Arial"/>
      <charset val="204"/>
    </font>
    <font>
      <sz val="10"/>
      <color indexed="14"/>
      <name val="Arial"/>
      <charset val="204"/>
    </font>
    <font>
      <sz val="10"/>
      <color indexed="16"/>
      <name val="Arial"/>
      <charset val="204"/>
    </font>
    <font>
      <b/>
      <sz val="10"/>
      <color indexed="14"/>
      <name val="Arial"/>
      <charset val="204"/>
    </font>
    <font>
      <b/>
      <sz val="11"/>
      <color theme="1"/>
      <name val="Calibri"/>
      <family val="2"/>
      <charset val="204"/>
      <scheme val="minor"/>
    </font>
    <font>
      <sz val="10"/>
      <name val="Arial"/>
      <family val="2"/>
      <charset val="204"/>
    </font>
    <font>
      <sz val="8"/>
      <name val="Arial"/>
      <family val="2"/>
      <charset val="204"/>
    </font>
    <font>
      <b/>
      <sz val="8"/>
      <name val="Arial"/>
      <family val="2"/>
      <charset val="204"/>
    </font>
    <font>
      <sz val="7"/>
      <name val="Arial"/>
      <family val="2"/>
      <charset val="204"/>
    </font>
    <font>
      <sz val="9"/>
      <name val="Arial"/>
      <family val="2"/>
      <charset val="204"/>
    </font>
    <font>
      <sz val="10"/>
      <color rgb="FFFFFFFF"/>
      <name val="Arial"/>
      <family val="2"/>
      <charset val="204"/>
    </font>
    <font>
      <sz val="9"/>
      <color indexed="81"/>
      <name val="Tahoma"/>
      <family val="2"/>
      <charset val="204"/>
    </font>
    <font>
      <b/>
      <sz val="10"/>
      <name val="Arial"/>
      <family val="2"/>
      <charset val="204"/>
    </font>
    <font>
      <b/>
      <sz val="9"/>
      <name val="Arial"/>
      <family val="2"/>
      <charset val="204"/>
    </font>
    <font>
      <b/>
      <u/>
      <sz val="9"/>
      <name val="Arial"/>
      <family val="2"/>
      <charset val="204"/>
    </font>
    <font>
      <sz val="11"/>
      <color rgb="FF00B0F0"/>
      <name val="Arial Narrow"/>
      <family val="2"/>
      <charset val="204"/>
    </font>
    <font>
      <b/>
      <sz val="11"/>
      <name val="Arial Narrow"/>
      <family val="2"/>
      <charset val="204"/>
    </font>
    <font>
      <b/>
      <sz val="11"/>
      <color rgb="FF00B0F0"/>
      <name val="Arial Narrow"/>
      <family val="2"/>
      <charset val="204"/>
    </font>
    <font>
      <sz val="11"/>
      <name val="Arial Narrow"/>
      <family val="2"/>
      <charset val="204"/>
    </font>
    <font>
      <b/>
      <sz val="14"/>
      <name val="Arial Narrow"/>
      <family val="2"/>
      <charset val="204"/>
    </font>
    <font>
      <u/>
      <sz val="11"/>
      <name val="Arial Narrow"/>
      <family val="2"/>
      <charset val="204"/>
    </font>
    <font>
      <sz val="8"/>
      <color rgb="FF00B0F0"/>
      <name val="Arial Narrow"/>
      <family val="2"/>
      <charset val="204"/>
    </font>
    <font>
      <sz val="8"/>
      <name val="Arial Narrow"/>
      <family val="2"/>
      <charset val="204"/>
    </font>
    <font>
      <b/>
      <sz val="7"/>
      <color rgb="FF00B0F0"/>
      <name val="Arial Narrow"/>
      <family val="2"/>
      <charset val="204"/>
    </font>
    <font>
      <sz val="7"/>
      <name val="Arial Narrow"/>
      <family val="2"/>
      <charset val="204"/>
    </font>
    <font>
      <b/>
      <sz val="7"/>
      <name val="Arial Narrow"/>
      <family val="2"/>
      <charset val="204"/>
    </font>
    <font>
      <sz val="7"/>
      <color rgb="FF00B0F0"/>
      <name val="Arial Narrow"/>
      <family val="2"/>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3">
    <xf numFmtId="0" fontId="0" fillId="0" borderId="0"/>
    <xf numFmtId="0" fontId="12" fillId="0" borderId="0"/>
    <xf numFmtId="0" fontId="12" fillId="0" borderId="0"/>
  </cellStyleXfs>
  <cellXfs count="125">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0" fillId="0" borderId="0" xfId="0" applyAlignment="1">
      <alignment horizontal="right" vertical="top"/>
    </xf>
    <xf numFmtId="0" fontId="14" fillId="0" borderId="0" xfId="0" applyFont="1"/>
    <xf numFmtId="0" fontId="15" fillId="0" borderId="0" xfId="0" applyFont="1" applyAlignment="1">
      <alignment horizontal="left" vertical="top"/>
    </xf>
    <xf numFmtId="0" fontId="16" fillId="0" borderId="0" xfId="0" applyFont="1" applyAlignment="1">
      <alignment wrapText="1"/>
    </xf>
    <xf numFmtId="0" fontId="17" fillId="0" borderId="0" xfId="0" applyFont="1"/>
    <xf numFmtId="49" fontId="16" fillId="0" borderId="0" xfId="0" applyNumberFormat="1" applyFont="1" applyAlignment="1">
      <alignment wrapText="1"/>
    </xf>
    <xf numFmtId="0" fontId="16" fillId="0" borderId="7" xfId="0" applyFont="1" applyBorder="1" applyAlignment="1">
      <alignment horizontal="center" wrapText="1"/>
    </xf>
    <xf numFmtId="0" fontId="0" fillId="0" borderId="9" xfId="0" applyBorder="1"/>
    <xf numFmtId="0" fontId="20" fillId="0" borderId="0" xfId="0" applyFont="1" applyAlignment="1">
      <alignment wrapText="1"/>
    </xf>
    <xf numFmtId="0" fontId="13" fillId="0" borderId="11" xfId="0" applyFont="1" applyBorder="1" applyAlignment="1">
      <alignment horizontal="left" vertical="top" wrapText="1"/>
    </xf>
    <xf numFmtId="0" fontId="16" fillId="0" borderId="10" xfId="0" applyFont="1" applyBorder="1" applyAlignment="1">
      <alignment horizontal="left" vertical="top" wrapText="1"/>
    </xf>
    <xf numFmtId="0" fontId="13" fillId="0" borderId="10" xfId="0" applyFont="1" applyBorder="1" applyAlignment="1">
      <alignment horizontal="right" wrapText="1"/>
    </xf>
    <xf numFmtId="0" fontId="16" fillId="0" borderId="10" xfId="0" applyFont="1" applyBorder="1" applyAlignment="1">
      <alignment horizontal="right" shrinkToFit="1"/>
    </xf>
    <xf numFmtId="49" fontId="13" fillId="0" borderId="10" xfId="0" applyNumberFormat="1" applyFont="1" applyBorder="1" applyAlignment="1">
      <alignment horizontal="left" vertical="top" wrapText="1"/>
    </xf>
    <xf numFmtId="0" fontId="13" fillId="0" borderId="12" xfId="0" applyFont="1" applyBorder="1" applyAlignment="1">
      <alignment horizontal="left" vertical="top" wrapText="1"/>
    </xf>
    <xf numFmtId="0" fontId="13" fillId="0" borderId="3" xfId="0" applyFont="1" applyBorder="1" applyAlignment="1">
      <alignment horizontal="left" vertical="top" wrapText="1"/>
    </xf>
    <xf numFmtId="0" fontId="16" fillId="0" borderId="3" xfId="0" applyFont="1" applyBorder="1" applyAlignment="1">
      <alignment horizontal="left" vertical="top" wrapText="1"/>
    </xf>
    <xf numFmtId="0" fontId="13" fillId="0" borderId="3" xfId="0" applyFont="1" applyBorder="1" applyAlignment="1">
      <alignment horizontal="right" wrapText="1"/>
    </xf>
    <xf numFmtId="0" fontId="16" fillId="0" borderId="3" xfId="0" applyFont="1" applyBorder="1" applyAlignment="1">
      <alignment horizontal="right" shrinkToFit="1"/>
    </xf>
    <xf numFmtId="49" fontId="13" fillId="0" borderId="3" xfId="0" applyNumberFormat="1" applyFont="1" applyBorder="1" applyAlignment="1">
      <alignment horizontal="left" vertical="top" wrapText="1"/>
    </xf>
    <xf numFmtId="0" fontId="22" fillId="0" borderId="0" xfId="0" applyFont="1" applyProtection="1"/>
    <xf numFmtId="0" fontId="24" fillId="0" borderId="5" xfId="0" applyFont="1" applyBorder="1" applyAlignment="1" applyProtection="1">
      <alignment horizontal="center"/>
    </xf>
    <xf numFmtId="2" fontId="24" fillId="0" borderId="5" xfId="0" applyNumberFormat="1" applyFont="1" applyBorder="1" applyProtection="1"/>
    <xf numFmtId="2" fontId="23" fillId="0" borderId="0" xfId="0" applyNumberFormat="1" applyFont="1" applyAlignment="1" applyProtection="1">
      <alignment horizontal="right"/>
    </xf>
    <xf numFmtId="49" fontId="16" fillId="0" borderId="0" xfId="0" applyNumberFormat="1" applyFont="1" applyAlignment="1">
      <alignment horizontal="left" vertical="top" wrapText="1"/>
    </xf>
    <xf numFmtId="0" fontId="16" fillId="0" borderId="0" xfId="0" applyFont="1" applyAlignment="1">
      <alignment horizontal="left" vertical="top" wrapText="1"/>
    </xf>
    <xf numFmtId="0" fontId="27" fillId="0" borderId="0" xfId="0" applyFont="1" applyAlignment="1" applyProtection="1">
      <alignment vertical="center" wrapText="1"/>
    </xf>
    <xf numFmtId="0" fontId="24" fillId="0" borderId="0" xfId="0" applyFont="1" applyProtection="1"/>
    <xf numFmtId="0" fontId="23" fillId="0" borderId="0" xfId="0" applyFont="1" applyBorder="1" applyAlignment="1" applyProtection="1">
      <alignment horizontal="left" vertical="center" wrapText="1"/>
      <protection locked="0"/>
    </xf>
    <xf numFmtId="2" fontId="23" fillId="0" borderId="0" xfId="0" applyNumberFormat="1" applyFont="1" applyBorder="1" applyAlignment="1" applyProtection="1">
      <alignment horizontal="left" vertical="center" wrapText="1"/>
      <protection locked="0"/>
    </xf>
    <xf numFmtId="0" fontId="25" fillId="0" borderId="0" xfId="0" applyFont="1" applyProtection="1"/>
    <xf numFmtId="0" fontId="23" fillId="0" borderId="0" xfId="0" applyFont="1" applyProtection="1"/>
    <xf numFmtId="0" fontId="23" fillId="0" borderId="0" xfId="0" applyFont="1" applyBorder="1" applyAlignment="1" applyProtection="1">
      <alignment horizontal="left"/>
      <protection locked="0"/>
    </xf>
    <xf numFmtId="2" fontId="25" fillId="0" borderId="0" xfId="0" applyNumberFormat="1" applyFont="1" applyAlignment="1" applyProtection="1">
      <alignment horizontal="center"/>
      <protection locked="0"/>
    </xf>
    <xf numFmtId="2" fontId="23" fillId="0" borderId="0" xfId="0" applyNumberFormat="1" applyFont="1" applyProtection="1">
      <protection locked="0"/>
    </xf>
    <xf numFmtId="0" fontId="24" fillId="0" borderId="0" xfId="0" applyFont="1" applyBorder="1" applyProtection="1"/>
    <xf numFmtId="0" fontId="22" fillId="0" borderId="0" xfId="0" applyFont="1" applyBorder="1" applyProtection="1"/>
    <xf numFmtId="0" fontId="25" fillId="0" borderId="0" xfId="0" applyFont="1" applyAlignment="1" applyProtection="1">
      <alignment horizontal="center"/>
      <protection locked="0"/>
    </xf>
    <xf numFmtId="2" fontId="25" fillId="0" borderId="0" xfId="0" applyNumberFormat="1" applyFont="1" applyProtection="1">
      <protection locked="0"/>
    </xf>
    <xf numFmtId="0" fontId="25" fillId="0"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3" fillId="0" borderId="0" xfId="0" applyFont="1" applyFill="1" applyBorder="1" applyAlignment="1" applyProtection="1">
      <alignment horizontal="left" vertical="center" wrapText="1"/>
    </xf>
    <xf numFmtId="2" fontId="23" fillId="0" borderId="0" xfId="0" applyNumberFormat="1" applyFont="1" applyFill="1" applyBorder="1" applyAlignment="1" applyProtection="1">
      <alignment vertical="center"/>
    </xf>
    <xf numFmtId="4" fontId="11" fillId="2" borderId="0" xfId="0" applyNumberFormat="1" applyFont="1" applyFill="1" applyBorder="1" applyAlignment="1">
      <alignment horizontal="right"/>
    </xf>
    <xf numFmtId="0" fontId="23" fillId="0" borderId="0" xfId="0" applyFont="1" applyFill="1" applyBorder="1" applyAlignment="1" applyProtection="1">
      <alignment horizontal="left"/>
      <protection locked="0"/>
    </xf>
    <xf numFmtId="0" fontId="25" fillId="0" borderId="0" xfId="0" applyFont="1" applyFill="1" applyAlignment="1" applyProtection="1">
      <alignment horizontal="center"/>
      <protection locked="0"/>
    </xf>
    <xf numFmtId="2" fontId="25" fillId="0" borderId="0" xfId="0" applyNumberFormat="1" applyFont="1" applyFill="1" applyProtection="1">
      <protection locked="0"/>
    </xf>
    <xf numFmtId="0" fontId="25" fillId="0" borderId="0" xfId="0" applyFont="1" applyAlignment="1" applyProtection="1">
      <alignment horizontal="right"/>
    </xf>
    <xf numFmtId="0" fontId="25" fillId="0" borderId="0" xfId="0" applyFont="1" applyBorder="1" applyAlignment="1" applyProtection="1">
      <alignment horizontal="left"/>
      <protection locked="0"/>
    </xf>
    <xf numFmtId="0" fontId="22" fillId="0" borderId="0" xfId="0" applyFont="1" applyAlignment="1" applyProtection="1">
      <alignment vertical="top"/>
    </xf>
    <xf numFmtId="0" fontId="25" fillId="0" borderId="0" xfId="0" applyFont="1" applyAlignment="1" applyProtection="1">
      <alignment horizontal="right" vertical="top"/>
    </xf>
    <xf numFmtId="49" fontId="25" fillId="0" borderId="0" xfId="0" applyNumberFormat="1" applyFont="1" applyFill="1" applyBorder="1" applyAlignment="1" applyProtection="1">
      <alignment horizontal="left" vertical="top" wrapText="1"/>
    </xf>
    <xf numFmtId="0" fontId="23" fillId="0" borderId="0" xfId="0" applyNumberFormat="1" applyFont="1" applyFill="1" applyBorder="1" applyAlignment="1" applyProtection="1">
      <alignment horizontal="justify" vertical="top"/>
    </xf>
    <xf numFmtId="0" fontId="23" fillId="0" borderId="0" xfId="1" applyFont="1" applyBorder="1" applyAlignment="1" applyProtection="1">
      <alignment horizontal="left"/>
      <protection locked="0"/>
    </xf>
    <xf numFmtId="49" fontId="0" fillId="0" borderId="0" xfId="0" applyNumberFormat="1" applyAlignment="1">
      <alignment horizontal="justify" vertical="top" wrapText="1"/>
    </xf>
    <xf numFmtId="0" fontId="25" fillId="0" borderId="0" xfId="0" applyNumberFormat="1" applyFont="1" applyFill="1" applyBorder="1" applyAlignment="1" applyProtection="1">
      <alignment vertical="top"/>
    </xf>
    <xf numFmtId="2" fontId="25" fillId="0" borderId="0" xfId="0" applyNumberFormat="1" applyFont="1" applyFill="1" applyBorder="1" applyAlignment="1" applyProtection="1">
      <alignment vertical="top"/>
    </xf>
    <xf numFmtId="2" fontId="25" fillId="0" borderId="0" xfId="0" applyNumberFormat="1" applyFont="1" applyAlignment="1" applyProtection="1">
      <alignment vertical="top"/>
    </xf>
    <xf numFmtId="0" fontId="25" fillId="0" borderId="0" xfId="0" applyNumberFormat="1" applyFont="1" applyFill="1" applyBorder="1" applyAlignment="1" applyProtection="1">
      <alignment horizontal="left" vertical="top"/>
    </xf>
    <xf numFmtId="2" fontId="25" fillId="0" borderId="0" xfId="0" applyNumberFormat="1" applyFont="1" applyFill="1" applyBorder="1" applyAlignment="1" applyProtection="1">
      <alignment horizontal="left" vertical="top"/>
    </xf>
    <xf numFmtId="2" fontId="25" fillId="0" borderId="0" xfId="0" applyNumberFormat="1" applyFont="1" applyAlignment="1" applyProtection="1">
      <alignment horizontal="left" vertical="top"/>
    </xf>
    <xf numFmtId="0" fontId="25" fillId="0" borderId="0" xfId="0" applyFont="1" applyAlignment="1" applyProtection="1">
      <alignment vertical="top"/>
    </xf>
    <xf numFmtId="49" fontId="25" fillId="0" borderId="0" xfId="0" applyNumberFormat="1" applyFont="1" applyAlignment="1" applyProtection="1">
      <alignment horizontal="right" vertical="top"/>
    </xf>
    <xf numFmtId="0" fontId="28" fillId="0" borderId="0" xfId="0" applyFont="1" applyAlignment="1" applyProtection="1">
      <alignment vertical="top"/>
    </xf>
    <xf numFmtId="49" fontId="29" fillId="0" borderId="0" xfId="0" applyNumberFormat="1" applyFont="1" applyAlignment="1" applyProtection="1">
      <alignment horizontal="right" vertical="top"/>
    </xf>
    <xf numFmtId="0" fontId="25" fillId="0" borderId="5" xfId="0" applyFont="1" applyBorder="1" applyAlignment="1" applyProtection="1">
      <alignment horizontal="left" vertical="center" wrapText="1"/>
      <protection locked="0"/>
    </xf>
    <xf numFmtId="0" fontId="25" fillId="0" borderId="0" xfId="0" applyFont="1" applyBorder="1" applyAlignment="1" applyProtection="1">
      <alignment horizontal="center" vertical="center" wrapText="1"/>
      <protection locked="0"/>
    </xf>
    <xf numFmtId="2" fontId="25" fillId="0" borderId="5" xfId="0" applyNumberFormat="1" applyFont="1" applyBorder="1" applyAlignment="1" applyProtection="1">
      <alignment vertical="center" wrapText="1"/>
      <protection locked="0"/>
    </xf>
    <xf numFmtId="2" fontId="25" fillId="0" borderId="0" xfId="0" applyNumberFormat="1" applyFont="1" applyBorder="1" applyProtection="1">
      <protection locked="0"/>
    </xf>
    <xf numFmtId="0" fontId="30" fillId="0" borderId="0" xfId="0" applyFont="1" applyAlignment="1" applyProtection="1">
      <alignment vertical="top"/>
    </xf>
    <xf numFmtId="0" fontId="31" fillId="0" borderId="0" xfId="0" applyFont="1" applyAlignment="1" applyProtection="1">
      <alignment vertical="top"/>
    </xf>
    <xf numFmtId="0" fontId="32" fillId="0" borderId="0" xfId="0" applyFont="1" applyAlignment="1" applyProtection="1">
      <alignment vertical="top"/>
    </xf>
    <xf numFmtId="0" fontId="32" fillId="0" borderId="0" xfId="0" applyFont="1" applyBorder="1" applyAlignment="1" applyProtection="1">
      <alignment horizontal="center" vertical="top" wrapText="1"/>
      <protection locked="0"/>
    </xf>
    <xf numFmtId="0" fontId="32" fillId="0" borderId="1" xfId="0" applyFont="1" applyBorder="1" applyAlignment="1" applyProtection="1">
      <alignment horizontal="center" vertical="top" wrapText="1"/>
      <protection locked="0"/>
    </xf>
    <xf numFmtId="2" fontId="32" fillId="0" borderId="0" xfId="0" applyNumberFormat="1" applyFont="1" applyBorder="1" applyAlignment="1" applyProtection="1">
      <alignment vertical="top"/>
      <protection locked="0"/>
    </xf>
    <xf numFmtId="0" fontId="33" fillId="0" borderId="0" xfId="0" applyFont="1" applyProtection="1"/>
    <xf numFmtId="0" fontId="13" fillId="0" borderId="0" xfId="0" applyFont="1" applyBorder="1" applyAlignment="1">
      <alignment horizontal="left" vertical="top" wrapText="1"/>
    </xf>
    <xf numFmtId="49" fontId="13" fillId="0" borderId="0" xfId="0" applyNumberFormat="1" applyFont="1" applyBorder="1" applyAlignment="1">
      <alignment horizontal="left" vertical="top" wrapText="1"/>
    </xf>
    <xf numFmtId="0" fontId="16" fillId="0" borderId="0" xfId="0" applyFont="1" applyBorder="1" applyAlignment="1">
      <alignment horizontal="left" vertical="top" wrapText="1"/>
    </xf>
    <xf numFmtId="0" fontId="13" fillId="0" borderId="0" xfId="0" applyFont="1" applyBorder="1" applyAlignment="1">
      <alignment horizontal="right" wrapText="1"/>
    </xf>
    <xf numFmtId="0" fontId="16" fillId="0" borderId="0" xfId="0" applyFont="1" applyBorder="1" applyAlignment="1">
      <alignment horizontal="right" shrinkToFit="1"/>
    </xf>
    <xf numFmtId="0" fontId="20" fillId="0" borderId="3" xfId="0" applyFont="1" applyBorder="1" applyAlignment="1">
      <alignment horizontal="left" vertical="top" wrapText="1"/>
    </xf>
    <xf numFmtId="0" fontId="23" fillId="0" borderId="0" xfId="0" applyFont="1" applyBorder="1" applyAlignment="1" applyProtection="1">
      <alignment horizontal="left"/>
      <protection locked="0"/>
    </xf>
    <xf numFmtId="49" fontId="25" fillId="0" borderId="0" xfId="0" applyNumberFormat="1" applyFont="1" applyFill="1" applyBorder="1" applyAlignment="1" applyProtection="1">
      <alignment horizontal="left" vertical="top" wrapText="1"/>
    </xf>
    <xf numFmtId="0" fontId="25" fillId="0" borderId="0" xfId="1" applyNumberFormat="1" applyFont="1" applyFill="1" applyBorder="1" applyAlignment="1" applyProtection="1">
      <alignment horizontal="left" vertical="top"/>
    </xf>
    <xf numFmtId="0" fontId="23" fillId="0" borderId="0" xfId="0" applyNumberFormat="1" applyFont="1" applyFill="1" applyBorder="1" applyAlignment="1" applyProtection="1">
      <alignment horizontal="left" vertical="top" wrapText="1"/>
    </xf>
    <xf numFmtId="49" fontId="23" fillId="0" borderId="0" xfId="0" applyNumberFormat="1" applyFont="1" applyFill="1" applyBorder="1" applyAlignment="1" applyProtection="1">
      <alignment horizontal="justify" vertical="top" wrapText="1"/>
    </xf>
    <xf numFmtId="49" fontId="19" fillId="0" borderId="0" xfId="0" applyNumberFormat="1" applyFont="1" applyAlignment="1">
      <alignment horizontal="justify" vertical="top" wrapText="1"/>
    </xf>
    <xf numFmtId="0" fontId="25" fillId="0" borderId="0" xfId="0" applyNumberFormat="1" applyFont="1" applyFill="1" applyBorder="1" applyAlignment="1" applyProtection="1">
      <alignment horizontal="left" vertical="top" wrapText="1"/>
    </xf>
    <xf numFmtId="0" fontId="25" fillId="0" borderId="0" xfId="0" applyNumberFormat="1" applyFont="1" applyFill="1" applyBorder="1" applyAlignment="1" applyProtection="1">
      <alignment horizontal="justify" vertical="top"/>
    </xf>
    <xf numFmtId="0" fontId="23" fillId="0" borderId="0" xfId="0" applyFont="1" applyAlignment="1" applyProtection="1">
      <alignment horizontal="right"/>
    </xf>
    <xf numFmtId="2" fontId="23" fillId="0" borderId="0" xfId="0" applyNumberFormat="1" applyFont="1" applyAlignment="1" applyProtection="1">
      <alignment horizontal="right"/>
    </xf>
    <xf numFmtId="0" fontId="26" fillId="0" borderId="0" xfId="0" applyFont="1" applyAlignment="1" applyProtection="1">
      <alignment horizontal="center"/>
    </xf>
    <xf numFmtId="0" fontId="23" fillId="0" borderId="0" xfId="0" applyFont="1" applyBorder="1" applyAlignment="1" applyProtection="1">
      <alignment horizontal="left"/>
      <protection locked="0"/>
    </xf>
    <xf numFmtId="0" fontId="23" fillId="0" borderId="0" xfId="0" applyFont="1" applyBorder="1" applyAlignment="1" applyProtection="1">
      <alignment horizontal="left" wrapText="1"/>
      <protection locked="0"/>
    </xf>
    <xf numFmtId="49" fontId="25" fillId="0" borderId="0" xfId="1" applyNumberFormat="1" applyFont="1" applyFill="1" applyBorder="1" applyAlignment="1" applyProtection="1">
      <alignment horizontal="left" vertical="top" wrapText="1"/>
    </xf>
    <xf numFmtId="0" fontId="21" fillId="0" borderId="0" xfId="0" applyFont="1" applyAlignment="1">
      <alignment horizontal="right" vertical="top" wrapText="1"/>
    </xf>
    <xf numFmtId="0" fontId="21" fillId="0" borderId="0" xfId="0" applyFont="1" applyAlignment="1">
      <alignment horizontal="left" vertical="top" wrapText="1"/>
    </xf>
    <xf numFmtId="164" fontId="13" fillId="0" borderId="2" xfId="0" applyNumberFormat="1" applyFont="1" applyBorder="1" applyAlignment="1">
      <alignment horizontal="right" wrapText="1"/>
    </xf>
    <xf numFmtId="164" fontId="0" fillId="0" borderId="4" xfId="0" applyNumberFormat="1" applyBorder="1" applyAlignment="1">
      <alignment horizontal="right"/>
    </xf>
    <xf numFmtId="0" fontId="15" fillId="0" borderId="6" xfId="0" applyFont="1" applyBorder="1" applyAlignment="1">
      <alignment horizontal="center" vertical="top" wrapText="1"/>
    </xf>
    <xf numFmtId="0" fontId="15" fillId="0" borderId="8" xfId="0" applyFont="1" applyBorder="1" applyAlignment="1">
      <alignment horizontal="center" vertical="top" wrapText="1"/>
    </xf>
    <xf numFmtId="0" fontId="13" fillId="0" borderId="6" xfId="0" applyFont="1" applyBorder="1" applyAlignment="1">
      <alignment horizontal="center" vertical="top" wrapText="1"/>
    </xf>
    <xf numFmtId="0" fontId="13" fillId="0" borderId="8" xfId="0" applyFont="1" applyBorder="1" applyAlignment="1">
      <alignment horizontal="center" vertical="top" wrapText="1"/>
    </xf>
    <xf numFmtId="0" fontId="16" fillId="0" borderId="0" xfId="0" applyFont="1" applyAlignment="1">
      <alignment horizontal="left" vertical="top" wrapText="1"/>
    </xf>
    <xf numFmtId="49" fontId="16" fillId="0" borderId="0" xfId="0" applyNumberFormat="1" applyFont="1" applyAlignment="1">
      <alignment horizontal="left" vertical="top" wrapText="1"/>
    </xf>
    <xf numFmtId="0" fontId="23" fillId="0" borderId="0" xfId="0" applyFont="1" applyBorder="1" applyAlignment="1" applyProtection="1">
      <alignment horizontal="left" vertical="center" wrapText="1"/>
      <protection locked="0"/>
    </xf>
    <xf numFmtId="0" fontId="0" fillId="0" borderId="0" xfId="0" applyAlignment="1">
      <alignment horizontal="left" vertical="center" wrapText="1"/>
    </xf>
    <xf numFmtId="0" fontId="19" fillId="0" borderId="0" xfId="0" applyFont="1"/>
    <xf numFmtId="0" fontId="24" fillId="0" borderId="0" xfId="2" applyFont="1" applyFill="1" applyProtection="1"/>
    <xf numFmtId="0" fontId="24" fillId="0" borderId="0" xfId="2" applyFont="1" applyProtection="1"/>
    <xf numFmtId="0" fontId="23" fillId="0" borderId="0" xfId="2" applyFont="1" applyBorder="1" applyAlignment="1" applyProtection="1">
      <alignment horizontal="left" wrapText="1"/>
      <protection locked="0"/>
    </xf>
    <xf numFmtId="0" fontId="19" fillId="0" borderId="0" xfId="2" applyFont="1"/>
    <xf numFmtId="0" fontId="23" fillId="0" borderId="0" xfId="2" applyFont="1" applyFill="1" applyAlignment="1" applyProtection="1">
      <alignment horizontal="right" vertical="top"/>
    </xf>
  </cellXfs>
  <cellStyles count="3">
    <cellStyle name="Обычный" xfId="0" builtinId="0"/>
    <cellStyle name="Обычный 2" xfId="1"/>
    <cellStyle name="Обычный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S192"/>
  <sheetViews>
    <sheetView tabSelected="1" topLeftCell="A136" zoomScaleNormal="100" workbookViewId="0">
      <selection activeCell="D150" sqref="D150"/>
    </sheetView>
  </sheetViews>
  <sheetFormatPr defaultRowHeight="12.75" outlineLevelRow="1" x14ac:dyDescent="0.2"/>
  <cols>
    <col min="1" max="1" width="4.7109375" customWidth="1"/>
    <col min="2" max="2" width="16.7109375" customWidth="1"/>
    <col min="3" max="3" width="78.7109375" customWidth="1"/>
    <col min="4" max="4" width="9.7109375" customWidth="1"/>
    <col min="5" max="5" width="7.7109375" customWidth="1"/>
    <col min="14" max="67" width="0" hidden="1" customWidth="1"/>
    <col min="68" max="69" width="79.7109375" hidden="1" customWidth="1"/>
    <col min="70" max="70" width="115.7109375" hidden="1" customWidth="1"/>
    <col min="71" max="72" width="135.7109375" hidden="1" customWidth="1"/>
    <col min="73" max="73" width="21.7109375" hidden="1" customWidth="1"/>
    <col min="74" max="74" width="115.7109375" hidden="1" customWidth="1"/>
    <col min="75" max="75" width="79.7109375" hidden="1" customWidth="1"/>
    <col min="76" max="76" width="21.7109375" hidden="1" customWidth="1"/>
    <col min="77" max="254" width="0" hidden="1" customWidth="1"/>
  </cols>
  <sheetData>
    <row r="1" spans="1:253" s="12" customFormat="1" ht="11.25" x14ac:dyDescent="0.2">
      <c r="A1" s="12" t="s">
        <v>1138</v>
      </c>
    </row>
    <row r="2" spans="1:253" s="12" customFormat="1" ht="16.5" x14ac:dyDescent="0.3">
      <c r="C2" s="101" t="s">
        <v>1272</v>
      </c>
      <c r="D2" s="101"/>
      <c r="E2" s="101"/>
    </row>
    <row r="3" spans="1:253" s="12" customFormat="1" ht="16.5" x14ac:dyDescent="0.3">
      <c r="C3" s="102" t="s">
        <v>1273</v>
      </c>
      <c r="D3" s="102"/>
      <c r="E3" s="102"/>
    </row>
    <row r="4" spans="1:253" s="12" customFormat="1" ht="16.5" x14ac:dyDescent="0.3">
      <c r="C4" s="32"/>
      <c r="D4" s="33"/>
      <c r="E4" s="34" t="s">
        <v>1274</v>
      </c>
    </row>
    <row r="5" spans="1:253" s="31" customFormat="1" ht="18.75" x14ac:dyDescent="0.3">
      <c r="A5" s="103" t="s">
        <v>1275</v>
      </c>
      <c r="B5" s="103"/>
      <c r="C5" s="103"/>
      <c r="D5" s="103"/>
      <c r="E5" s="103"/>
      <c r="F5" s="103"/>
      <c r="G5" s="103"/>
    </row>
    <row r="6" spans="1:253" outlineLevel="1" x14ac:dyDescent="0.2"/>
    <row r="7" spans="1:253" outlineLevel="1" x14ac:dyDescent="0.2">
      <c r="A7" s="13" t="s">
        <v>1139</v>
      </c>
      <c r="C7" s="115"/>
      <c r="D7" s="115"/>
      <c r="E7" s="115"/>
      <c r="BR7" s="14">
        <f>C7</f>
        <v>0</v>
      </c>
      <c r="IS7" s="15"/>
    </row>
    <row r="8" spans="1:253" ht="27" customHeight="1" outlineLevel="1" x14ac:dyDescent="0.2">
      <c r="A8" s="13" t="s">
        <v>1140</v>
      </c>
      <c r="C8" s="115" t="s">
        <v>1310</v>
      </c>
      <c r="D8" s="115"/>
      <c r="E8" s="115"/>
      <c r="BR8" s="14" t="str">
        <f>C8</f>
        <v>Комплекс из 2-х многоквартирных домов, расположенных по адресу г.Орел, б-р Молодежи, участок 2а. 1-й этап строительства - многоквартирный дом корпус 2 (поз.1)</v>
      </c>
      <c r="IS8" s="15"/>
    </row>
    <row r="9" spans="1:253" outlineLevel="1" x14ac:dyDescent="0.2">
      <c r="A9" s="13" t="s">
        <v>1141</v>
      </c>
      <c r="C9" s="116" t="s">
        <v>1311</v>
      </c>
      <c r="D9" s="115"/>
      <c r="E9" s="115"/>
      <c r="BR9" s="16" t="str">
        <f>C9</f>
        <v xml:space="preserve"> 5.9.1.3 Устройство полов ось 3-4 </v>
      </c>
      <c r="IS9" s="15"/>
    </row>
    <row r="10" spans="1:253" outlineLevel="1" x14ac:dyDescent="0.2">
      <c r="A10" s="13"/>
      <c r="C10" s="35"/>
      <c r="D10" s="36"/>
      <c r="E10" s="36"/>
      <c r="BR10" s="16"/>
      <c r="IS10" s="15"/>
    </row>
    <row r="11" spans="1:253" s="38" customFormat="1" ht="16.5" customHeight="1" x14ac:dyDescent="0.3">
      <c r="A11" s="37"/>
      <c r="B11" s="117" t="s">
        <v>1276</v>
      </c>
      <c r="C11" s="118"/>
      <c r="D11" s="39"/>
      <c r="E11" s="39"/>
      <c r="F11" s="39"/>
    </row>
    <row r="12" spans="1:253" s="38" customFormat="1" ht="16.5" x14ac:dyDescent="0.3">
      <c r="A12" s="37"/>
      <c r="B12" s="117" t="s">
        <v>1277</v>
      </c>
      <c r="C12" s="118"/>
      <c r="D12" s="39"/>
      <c r="E12" s="40"/>
      <c r="F12" s="40"/>
    </row>
    <row r="13" spans="1:253" ht="13.5" outlineLevel="1" thickBot="1" x14ac:dyDescent="0.25">
      <c r="A13" s="13"/>
      <c r="C13" s="35"/>
      <c r="D13" s="36"/>
      <c r="E13" s="36"/>
      <c r="BR13" s="16"/>
      <c r="IS13" s="15"/>
    </row>
    <row r="14" spans="1:253" ht="12.75" customHeight="1" x14ac:dyDescent="0.2">
      <c r="A14" s="111" t="s">
        <v>1142</v>
      </c>
      <c r="B14" s="113" t="s">
        <v>1143</v>
      </c>
      <c r="C14" s="113" t="s">
        <v>1144</v>
      </c>
      <c r="D14" s="113" t="s">
        <v>1145</v>
      </c>
      <c r="E14" s="113" t="s">
        <v>1146</v>
      </c>
    </row>
    <row r="15" spans="1:253" x14ac:dyDescent="0.2">
      <c r="A15" s="112"/>
      <c r="B15" s="114"/>
      <c r="C15" s="114"/>
      <c r="D15" s="114"/>
      <c r="E15" s="114"/>
    </row>
    <row r="16" spans="1:253" x14ac:dyDescent="0.2">
      <c r="A16" s="112"/>
      <c r="B16" s="114"/>
      <c r="C16" s="114"/>
      <c r="D16" s="114"/>
      <c r="E16" s="114"/>
    </row>
    <row r="17" spans="1:253" ht="13.5" thickBot="1" x14ac:dyDescent="0.25">
      <c r="A17" s="112"/>
      <c r="B17" s="114"/>
      <c r="C17" s="114"/>
      <c r="D17" s="114"/>
      <c r="E17" s="114"/>
    </row>
    <row r="18" spans="1:253" ht="13.5" thickBot="1" x14ac:dyDescent="0.25">
      <c r="A18" s="17">
        <v>1</v>
      </c>
      <c r="B18" s="17">
        <v>2</v>
      </c>
      <c r="C18" s="17">
        <v>3</v>
      </c>
      <c r="D18" s="17">
        <v>4</v>
      </c>
      <c r="E18" s="17">
        <v>5</v>
      </c>
    </row>
    <row r="19" spans="1:253" x14ac:dyDescent="0.2">
      <c r="A19" s="18"/>
      <c r="B19" s="18"/>
      <c r="C19" s="18"/>
      <c r="D19" s="18"/>
      <c r="E19" s="18"/>
    </row>
    <row r="20" spans="1:253" x14ac:dyDescent="0.2">
      <c r="A20" s="107" t="s">
        <v>1150</v>
      </c>
      <c r="B20" s="107"/>
      <c r="C20" s="108" t="s">
        <v>1153</v>
      </c>
      <c r="D20" s="108"/>
      <c r="E20" s="108"/>
      <c r="BV20" s="19" t="str">
        <f>C20</f>
        <v xml:space="preserve"> 1-й этаж (нежилые помещения)</v>
      </c>
      <c r="IS20" s="15"/>
    </row>
    <row r="22" spans="1:253" x14ac:dyDescent="0.2">
      <c r="A22" s="107" t="s">
        <v>1154</v>
      </c>
      <c r="B22" s="107"/>
      <c r="C22" s="108" t="s">
        <v>1157</v>
      </c>
      <c r="D22" s="108"/>
      <c r="E22" s="108"/>
      <c r="BV22" s="19" t="str">
        <f>C22</f>
        <v xml:space="preserve"> Нежилое помещение (офисное)</v>
      </c>
      <c r="IS22" s="15"/>
    </row>
    <row r="23" spans="1:253" ht="13.5" thickBot="1" x14ac:dyDescent="0.25"/>
    <row r="24" spans="1:253" ht="23.25" customHeight="1" x14ac:dyDescent="0.2">
      <c r="A24" s="20" t="s">
        <v>1158</v>
      </c>
      <c r="B24" s="24" t="s">
        <v>144</v>
      </c>
      <c r="C24" s="21" t="s">
        <v>145</v>
      </c>
      <c r="D24" s="22" t="s">
        <v>146</v>
      </c>
      <c r="E24" s="23">
        <v>6.8</v>
      </c>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row>
    <row r="25" spans="1:253" ht="33.75" x14ac:dyDescent="0.2">
      <c r="A25" s="25" t="s">
        <v>1159</v>
      </c>
      <c r="B25" s="30" t="s">
        <v>158</v>
      </c>
      <c r="C25" s="27" t="s">
        <v>159</v>
      </c>
      <c r="D25" s="28" t="s">
        <v>160</v>
      </c>
      <c r="E25" s="29">
        <v>1.179</v>
      </c>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row>
    <row r="26" spans="1:253" ht="22.5" x14ac:dyDescent="0.2">
      <c r="A26" s="25" t="s">
        <v>1160</v>
      </c>
      <c r="B26" s="30" t="s">
        <v>168</v>
      </c>
      <c r="C26" s="27" t="s">
        <v>169</v>
      </c>
      <c r="D26" s="28" t="s">
        <v>170</v>
      </c>
      <c r="E26" s="29">
        <v>1.21</v>
      </c>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row>
    <row r="27" spans="1:253" ht="22.5" x14ac:dyDescent="0.2">
      <c r="A27" s="25" t="s">
        <v>1161</v>
      </c>
      <c r="B27" s="30" t="s">
        <v>184</v>
      </c>
      <c r="C27" s="27" t="s">
        <v>185</v>
      </c>
      <c r="D27" s="28" t="s">
        <v>186</v>
      </c>
      <c r="E27" s="29">
        <v>1.1439999999999999</v>
      </c>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row>
    <row r="28" spans="1:253" ht="24" x14ac:dyDescent="0.2">
      <c r="A28" s="25" t="s">
        <v>1162</v>
      </c>
      <c r="B28" s="30" t="s">
        <v>196</v>
      </c>
      <c r="C28" s="27" t="s">
        <v>197</v>
      </c>
      <c r="D28" s="28" t="s">
        <v>186</v>
      </c>
      <c r="E28" s="29">
        <v>1.1439999999999999</v>
      </c>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row>
    <row r="29" spans="1:253" ht="23.25" thickBot="1" x14ac:dyDescent="0.25">
      <c r="A29" s="25" t="s">
        <v>1163</v>
      </c>
      <c r="B29" s="30" t="s">
        <v>202</v>
      </c>
      <c r="C29" s="27" t="s">
        <v>203</v>
      </c>
      <c r="D29" s="28" t="s">
        <v>51</v>
      </c>
      <c r="E29" s="29">
        <v>1.1439999999999999</v>
      </c>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row>
    <row r="30" spans="1:253" x14ac:dyDescent="0.2">
      <c r="A30" s="18"/>
      <c r="B30" s="18"/>
      <c r="C30" s="18"/>
      <c r="D30" s="18"/>
      <c r="E30" s="18"/>
    </row>
    <row r="31" spans="1:253" x14ac:dyDescent="0.2">
      <c r="A31" s="107" t="s">
        <v>1154</v>
      </c>
      <c r="B31" s="107"/>
      <c r="C31" s="108" t="s">
        <v>1166</v>
      </c>
      <c r="D31" s="108"/>
      <c r="E31" s="108"/>
      <c r="BV31" s="19" t="str">
        <f>C31</f>
        <v xml:space="preserve"> КУИ, туалеты, тамбуры (нежилых помещений)</v>
      </c>
      <c r="IS31" s="15"/>
    </row>
    <row r="32" spans="1:253" ht="13.5" thickBot="1" x14ac:dyDescent="0.25"/>
    <row r="33" spans="1:253" ht="22.5" x14ac:dyDescent="0.2">
      <c r="A33" s="20" t="s">
        <v>1167</v>
      </c>
      <c r="B33" s="24" t="s">
        <v>144</v>
      </c>
      <c r="C33" s="21" t="s">
        <v>145</v>
      </c>
      <c r="D33" s="22" t="s">
        <v>146</v>
      </c>
      <c r="E33" s="23">
        <v>0.51</v>
      </c>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row>
    <row r="34" spans="1:253" ht="33.75" x14ac:dyDescent="0.2">
      <c r="A34" s="25" t="s">
        <v>1168</v>
      </c>
      <c r="B34" s="30" t="s">
        <v>158</v>
      </c>
      <c r="C34" s="27" t="s">
        <v>159</v>
      </c>
      <c r="D34" s="28" t="s">
        <v>160</v>
      </c>
      <c r="E34" s="29">
        <v>0.13</v>
      </c>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row>
    <row r="35" spans="1:253" ht="22.5" x14ac:dyDescent="0.2">
      <c r="A35" s="25" t="s">
        <v>1169</v>
      </c>
      <c r="B35" s="30" t="s">
        <v>168</v>
      </c>
      <c r="C35" s="27" t="s">
        <v>169</v>
      </c>
      <c r="D35" s="28" t="s">
        <v>170</v>
      </c>
      <c r="E35" s="29">
        <v>0.13500000000000001</v>
      </c>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row>
    <row r="36" spans="1:253" ht="22.5" x14ac:dyDescent="0.2">
      <c r="A36" s="25" t="s">
        <v>1170</v>
      </c>
      <c r="B36" s="30" t="s">
        <v>184</v>
      </c>
      <c r="C36" s="27" t="s">
        <v>185</v>
      </c>
      <c r="D36" s="28" t="s">
        <v>186</v>
      </c>
      <c r="E36" s="29">
        <v>0.13</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row>
    <row r="37" spans="1:253" ht="24" x14ac:dyDescent="0.2">
      <c r="A37" s="25" t="s">
        <v>1171</v>
      </c>
      <c r="B37" s="30" t="s">
        <v>196</v>
      </c>
      <c r="C37" s="27" t="s">
        <v>197</v>
      </c>
      <c r="D37" s="28" t="s">
        <v>186</v>
      </c>
      <c r="E37" s="29">
        <v>0.13</v>
      </c>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row>
    <row r="38" spans="1:253" ht="23.25" thickBot="1" x14ac:dyDescent="0.25">
      <c r="A38" s="25" t="s">
        <v>1172</v>
      </c>
      <c r="B38" s="30" t="s">
        <v>202</v>
      </c>
      <c r="C38" s="27" t="s">
        <v>203</v>
      </c>
      <c r="D38" s="28" t="s">
        <v>51</v>
      </c>
      <c r="E38" s="29">
        <v>0.13</v>
      </c>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row>
    <row r="39" spans="1:253" x14ac:dyDescent="0.2">
      <c r="A39" s="18"/>
      <c r="B39" s="18"/>
      <c r="C39" s="18"/>
      <c r="D39" s="18"/>
      <c r="E39" s="18"/>
    </row>
    <row r="40" spans="1:253" x14ac:dyDescent="0.2">
      <c r="A40" s="107" t="s">
        <v>1154</v>
      </c>
      <c r="B40" s="107"/>
      <c r="C40" s="108" t="s">
        <v>1174</v>
      </c>
      <c r="D40" s="108"/>
      <c r="E40" s="108"/>
      <c r="BV40" s="19" t="str">
        <f>C40</f>
        <v xml:space="preserve"> Тамбуры (входные, нежилых помещений)</v>
      </c>
      <c r="IS40" s="15"/>
    </row>
    <row r="41" spans="1:253" ht="13.5" thickBot="1" x14ac:dyDescent="0.25"/>
    <row r="42" spans="1:253" ht="22.5" x14ac:dyDescent="0.2">
      <c r="A42" s="20" t="s">
        <v>1175</v>
      </c>
      <c r="B42" s="24" t="s">
        <v>144</v>
      </c>
      <c r="C42" s="21" t="s">
        <v>145</v>
      </c>
      <c r="D42" s="22" t="s">
        <v>146</v>
      </c>
      <c r="E42" s="23">
        <v>0.54500000000000004</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row>
    <row r="43" spans="1:253" ht="33.75" x14ac:dyDescent="0.2">
      <c r="A43" s="25" t="s">
        <v>1176</v>
      </c>
      <c r="B43" s="30" t="s">
        <v>158</v>
      </c>
      <c r="C43" s="27" t="s">
        <v>159</v>
      </c>
      <c r="D43" s="28" t="s">
        <v>160</v>
      </c>
      <c r="E43" s="29">
        <v>0.14000000000000001</v>
      </c>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row>
    <row r="44" spans="1:253" ht="22.5" x14ac:dyDescent="0.2">
      <c r="A44" s="25" t="s">
        <v>1177</v>
      </c>
      <c r="B44" s="30" t="s">
        <v>168</v>
      </c>
      <c r="C44" s="27" t="s">
        <v>169</v>
      </c>
      <c r="D44" s="28" t="s">
        <v>170</v>
      </c>
      <c r="E44" s="29">
        <v>0.14000000000000001</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row>
    <row r="45" spans="1:253" ht="22.5" x14ac:dyDescent="0.2">
      <c r="A45" s="25" t="s">
        <v>1178</v>
      </c>
      <c r="B45" s="30" t="s">
        <v>184</v>
      </c>
      <c r="C45" s="27" t="s">
        <v>229</v>
      </c>
      <c r="D45" s="28" t="s">
        <v>186</v>
      </c>
      <c r="E45" s="29">
        <v>0.13500000000000001</v>
      </c>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row>
    <row r="46" spans="1:253" ht="24" x14ac:dyDescent="0.2">
      <c r="A46" s="25" t="s">
        <v>1179</v>
      </c>
      <c r="B46" s="30" t="s">
        <v>196</v>
      </c>
      <c r="C46" s="27" t="s">
        <v>233</v>
      </c>
      <c r="D46" s="28" t="s">
        <v>186</v>
      </c>
      <c r="E46" s="29">
        <v>0.13500000000000001</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row>
    <row r="47" spans="1:253" ht="23.25" thickBot="1" x14ac:dyDescent="0.25">
      <c r="A47" s="25" t="s">
        <v>1180</v>
      </c>
      <c r="B47" s="30" t="s">
        <v>202</v>
      </c>
      <c r="C47" s="27" t="s">
        <v>203</v>
      </c>
      <c r="D47" s="28" t="s">
        <v>51</v>
      </c>
      <c r="E47" s="29">
        <v>0.13500000000000001</v>
      </c>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row>
    <row r="48" spans="1:253" x14ac:dyDescent="0.2">
      <c r="A48" s="18"/>
      <c r="B48" s="18"/>
      <c r="C48" s="18"/>
      <c r="D48" s="18"/>
      <c r="E48" s="18"/>
    </row>
    <row r="49" spans="1:253" x14ac:dyDescent="0.2">
      <c r="A49" s="107" t="s">
        <v>1150</v>
      </c>
      <c r="B49" s="107"/>
      <c r="C49" s="108" t="s">
        <v>1182</v>
      </c>
      <c r="D49" s="108"/>
      <c r="E49" s="108"/>
      <c r="BV49" s="19" t="str">
        <f>C49</f>
        <v xml:space="preserve"> 1-й этаж (МОП)</v>
      </c>
      <c r="IS49" s="15"/>
    </row>
    <row r="51" spans="1:253" x14ac:dyDescent="0.2">
      <c r="A51" s="107" t="s">
        <v>1154</v>
      </c>
      <c r="B51" s="107"/>
      <c r="C51" s="108" t="s">
        <v>1184</v>
      </c>
      <c r="D51" s="108"/>
      <c r="E51" s="108"/>
      <c r="BV51" s="19" t="str">
        <f>C51</f>
        <v xml:space="preserve"> Лестничная клетка (на отм 0,000)</v>
      </c>
      <c r="IS51" s="15"/>
    </row>
    <row r="52" spans="1:253" ht="13.5" thickBot="1" x14ac:dyDescent="0.25"/>
    <row r="53" spans="1:253" ht="22.5" x14ac:dyDescent="0.2">
      <c r="A53" s="20" t="s">
        <v>1185</v>
      </c>
      <c r="B53" s="24" t="s">
        <v>144</v>
      </c>
      <c r="C53" s="21" t="s">
        <v>145</v>
      </c>
      <c r="D53" s="22" t="s">
        <v>146</v>
      </c>
      <c r="E53" s="23">
        <v>0.01</v>
      </c>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row>
    <row r="54" spans="1:253" ht="33.75" x14ac:dyDescent="0.2">
      <c r="A54" s="25" t="s">
        <v>1186</v>
      </c>
      <c r="B54" s="30" t="s">
        <v>158</v>
      </c>
      <c r="C54" s="27" t="s">
        <v>159</v>
      </c>
      <c r="D54" s="28" t="s">
        <v>160</v>
      </c>
      <c r="E54" s="29">
        <v>0.06</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row>
    <row r="55" spans="1:253" ht="22.5" x14ac:dyDescent="0.2">
      <c r="A55" s="25" t="s">
        <v>1187</v>
      </c>
      <c r="B55" s="30" t="s">
        <v>168</v>
      </c>
      <c r="C55" s="27" t="s">
        <v>169</v>
      </c>
      <c r="D55" s="28" t="s">
        <v>170</v>
      </c>
      <c r="E55" s="29">
        <v>0.06</v>
      </c>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row>
    <row r="56" spans="1:253" ht="22.5" x14ac:dyDescent="0.2">
      <c r="A56" s="25" t="s">
        <v>1188</v>
      </c>
      <c r="B56" s="30" t="s">
        <v>184</v>
      </c>
      <c r="C56" s="27" t="s">
        <v>247</v>
      </c>
      <c r="D56" s="28" t="s">
        <v>186</v>
      </c>
      <c r="E56" s="29">
        <v>0.06</v>
      </c>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row>
    <row r="57" spans="1:253" ht="24" x14ac:dyDescent="0.2">
      <c r="A57" s="25" t="s">
        <v>1189</v>
      </c>
      <c r="B57" s="30" t="s">
        <v>196</v>
      </c>
      <c r="C57" s="27" t="s">
        <v>251</v>
      </c>
      <c r="D57" s="28" t="s">
        <v>186</v>
      </c>
      <c r="E57" s="29">
        <v>0.06</v>
      </c>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row>
    <row r="58" spans="1:253" ht="23.25" thickBot="1" x14ac:dyDescent="0.25">
      <c r="A58" s="25" t="s">
        <v>1190</v>
      </c>
      <c r="B58" s="30" t="s">
        <v>202</v>
      </c>
      <c r="C58" s="27" t="s">
        <v>203</v>
      </c>
      <c r="D58" s="28" t="s">
        <v>51</v>
      </c>
      <c r="E58" s="29">
        <v>0.06</v>
      </c>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row>
    <row r="59" spans="1:253" x14ac:dyDescent="0.2">
      <c r="A59" s="18"/>
      <c r="B59" s="18"/>
      <c r="C59" s="18"/>
      <c r="D59" s="18"/>
      <c r="E59" s="18"/>
    </row>
    <row r="60" spans="1:253" x14ac:dyDescent="0.2">
      <c r="A60" s="107" t="s">
        <v>1154</v>
      </c>
      <c r="B60" s="107"/>
      <c r="C60" s="108" t="s">
        <v>1192</v>
      </c>
      <c r="D60" s="108"/>
      <c r="E60" s="108"/>
      <c r="BV60" s="19" t="str">
        <f>C60</f>
        <v xml:space="preserve"> Коридор, поэтажныйкоридор, тамбуры , колясочная в осях 3-4</v>
      </c>
      <c r="IS60" s="15"/>
    </row>
    <row r="61" spans="1:253" ht="13.5" thickBot="1" x14ac:dyDescent="0.25"/>
    <row r="62" spans="1:253" ht="22.5" x14ac:dyDescent="0.2">
      <c r="A62" s="20" t="s">
        <v>1193</v>
      </c>
      <c r="B62" s="24" t="s">
        <v>144</v>
      </c>
      <c r="C62" s="21" t="s">
        <v>145</v>
      </c>
      <c r="D62" s="22" t="s">
        <v>146</v>
      </c>
      <c r="E62" s="23">
        <v>4.0999999999999996</v>
      </c>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row>
    <row r="63" spans="1:253" ht="33.75" x14ac:dyDescent="0.2">
      <c r="A63" s="25" t="s">
        <v>1194</v>
      </c>
      <c r="B63" s="30" t="s">
        <v>158</v>
      </c>
      <c r="C63" s="27" t="s">
        <v>159</v>
      </c>
      <c r="D63" s="28" t="s">
        <v>160</v>
      </c>
      <c r="E63" s="29">
        <v>0.7</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row>
    <row r="64" spans="1:253" ht="22.5" x14ac:dyDescent="0.2">
      <c r="A64" s="25" t="s">
        <v>1195</v>
      </c>
      <c r="B64" s="30" t="s">
        <v>168</v>
      </c>
      <c r="C64" s="27" t="s">
        <v>169</v>
      </c>
      <c r="D64" s="28" t="s">
        <v>170</v>
      </c>
      <c r="E64" s="29">
        <v>0.7</v>
      </c>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row>
    <row r="65" spans="1:253" ht="22.5" x14ac:dyDescent="0.2">
      <c r="A65" s="25" t="s">
        <v>1196</v>
      </c>
      <c r="B65" s="30" t="s">
        <v>184</v>
      </c>
      <c r="C65" s="27" t="s">
        <v>281</v>
      </c>
      <c r="D65" s="28" t="s">
        <v>186</v>
      </c>
      <c r="E65" s="29">
        <v>0.7</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row>
    <row r="66" spans="1:253" ht="24" x14ac:dyDescent="0.2">
      <c r="A66" s="25" t="s">
        <v>1197</v>
      </c>
      <c r="B66" s="30" t="s">
        <v>196</v>
      </c>
      <c r="C66" s="27" t="s">
        <v>251</v>
      </c>
      <c r="D66" s="28" t="s">
        <v>186</v>
      </c>
      <c r="E66" s="29">
        <v>0.65</v>
      </c>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row>
    <row r="67" spans="1:253" ht="24" x14ac:dyDescent="0.2">
      <c r="A67" s="25" t="s">
        <v>1198</v>
      </c>
      <c r="B67" s="30" t="s">
        <v>196</v>
      </c>
      <c r="C67" s="27" t="s">
        <v>287</v>
      </c>
      <c r="D67" s="28" t="s">
        <v>186</v>
      </c>
      <c r="E67" s="29">
        <v>4.7E-2</v>
      </c>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row>
    <row r="68" spans="1:253" ht="23.25" thickBot="1" x14ac:dyDescent="0.25">
      <c r="A68" s="25" t="s">
        <v>1199</v>
      </c>
      <c r="B68" s="30" t="s">
        <v>202</v>
      </c>
      <c r="C68" s="27" t="s">
        <v>203</v>
      </c>
      <c r="D68" s="28" t="s">
        <v>51</v>
      </c>
      <c r="E68" s="29">
        <v>0.69299999999999995</v>
      </c>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row>
    <row r="69" spans="1:253" x14ac:dyDescent="0.2">
      <c r="A69" s="18"/>
      <c r="B69" s="18"/>
      <c r="C69" s="18"/>
      <c r="D69" s="18"/>
      <c r="E69" s="18"/>
    </row>
    <row r="70" spans="1:253" x14ac:dyDescent="0.2">
      <c r="A70" s="107" t="s">
        <v>1154</v>
      </c>
      <c r="B70" s="107"/>
      <c r="C70" s="108" t="s">
        <v>1201</v>
      </c>
      <c r="D70" s="108"/>
      <c r="E70" s="108"/>
      <c r="BV70" s="19" t="str">
        <f>C70</f>
        <v xml:space="preserve"> Лифтовый холл (на отм. -0,750)</v>
      </c>
      <c r="IS70" s="15"/>
    </row>
    <row r="71" spans="1:253" ht="13.5" thickBot="1" x14ac:dyDescent="0.25"/>
    <row r="72" spans="1:253" ht="22.5" x14ac:dyDescent="0.2">
      <c r="A72" s="20" t="s">
        <v>1202</v>
      </c>
      <c r="B72" s="24" t="s">
        <v>144</v>
      </c>
      <c r="C72" s="21" t="s">
        <v>145</v>
      </c>
      <c r="D72" s="22" t="s">
        <v>146</v>
      </c>
      <c r="E72" s="23">
        <v>0.41</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row>
    <row r="73" spans="1:253" ht="33.75" x14ac:dyDescent="0.2">
      <c r="A73" s="25" t="s">
        <v>1203</v>
      </c>
      <c r="B73" s="30" t="s">
        <v>158</v>
      </c>
      <c r="C73" s="27" t="s">
        <v>159</v>
      </c>
      <c r="D73" s="28" t="s">
        <v>160</v>
      </c>
      <c r="E73" s="29">
        <v>7.0000000000000007E-2</v>
      </c>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row>
    <row r="74" spans="1:253" ht="22.5" x14ac:dyDescent="0.2">
      <c r="A74" s="25" t="s">
        <v>1204</v>
      </c>
      <c r="B74" s="30" t="s">
        <v>168</v>
      </c>
      <c r="C74" s="27" t="s">
        <v>169</v>
      </c>
      <c r="D74" s="28" t="s">
        <v>170</v>
      </c>
      <c r="E74" s="29">
        <v>7.2999999999999995E-2</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row>
    <row r="75" spans="1:253" ht="22.5" x14ac:dyDescent="0.2">
      <c r="A75" s="25" t="s">
        <v>1205</v>
      </c>
      <c r="B75" s="30" t="s">
        <v>184</v>
      </c>
      <c r="C75" s="27" t="s">
        <v>185</v>
      </c>
      <c r="D75" s="28" t="s">
        <v>186</v>
      </c>
      <c r="E75" s="29">
        <v>6.8000000000000005E-2</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row>
    <row r="76" spans="1:253" ht="24" x14ac:dyDescent="0.2">
      <c r="A76" s="25" t="s">
        <v>1206</v>
      </c>
      <c r="B76" s="30" t="s">
        <v>196</v>
      </c>
      <c r="C76" s="27" t="s">
        <v>197</v>
      </c>
      <c r="D76" s="28" t="s">
        <v>186</v>
      </c>
      <c r="E76" s="29">
        <v>6.8000000000000005E-2</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row>
    <row r="77" spans="1:253" ht="23.25" thickBot="1" x14ac:dyDescent="0.25">
      <c r="A77" s="25" t="s">
        <v>1207</v>
      </c>
      <c r="B77" s="30" t="s">
        <v>202</v>
      </c>
      <c r="C77" s="27" t="s">
        <v>203</v>
      </c>
      <c r="D77" s="28" t="s">
        <v>51</v>
      </c>
      <c r="E77" s="29">
        <v>6.8000000000000005E-2</v>
      </c>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row>
    <row r="78" spans="1:253" x14ac:dyDescent="0.2">
      <c r="A78" s="18"/>
      <c r="B78" s="18"/>
      <c r="C78" s="18"/>
      <c r="D78" s="18"/>
      <c r="E78" s="18"/>
    </row>
    <row r="79" spans="1:253" x14ac:dyDescent="0.2">
      <c r="A79" s="107" t="s">
        <v>1150</v>
      </c>
      <c r="B79" s="107"/>
      <c r="C79" s="108" t="s">
        <v>1209</v>
      </c>
      <c r="D79" s="108"/>
      <c r="E79" s="108"/>
      <c r="BV79" s="19" t="str">
        <f>C79</f>
        <v xml:space="preserve"> 1-й этаж (жилые помещения)</v>
      </c>
      <c r="IS79" s="15"/>
    </row>
    <row r="81" spans="1:253" x14ac:dyDescent="0.2">
      <c r="A81" s="107" t="s">
        <v>1154</v>
      </c>
      <c r="B81" s="107"/>
      <c r="C81" s="108" t="s">
        <v>1211</v>
      </c>
      <c r="D81" s="108"/>
      <c r="E81" s="108"/>
      <c r="BV81" s="19" t="str">
        <f>C81</f>
        <v xml:space="preserve"> Комнаты, прихожие, кухни, кухня-столовая, кухня-ниша, гардеробная</v>
      </c>
      <c r="IS81" s="15"/>
    </row>
    <row r="82" spans="1:253" ht="13.5" thickBot="1" x14ac:dyDescent="0.25"/>
    <row r="83" spans="1:253" ht="22.5" x14ac:dyDescent="0.2">
      <c r="A83" s="20" t="s">
        <v>1212</v>
      </c>
      <c r="B83" s="24" t="s">
        <v>144</v>
      </c>
      <c r="C83" s="21" t="s">
        <v>145</v>
      </c>
      <c r="D83" s="22" t="s">
        <v>146</v>
      </c>
      <c r="E83" s="23">
        <v>8.9</v>
      </c>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row>
    <row r="84" spans="1:253" ht="33.75" x14ac:dyDescent="0.2">
      <c r="A84" s="25" t="s">
        <v>1213</v>
      </c>
      <c r="B84" s="30" t="s">
        <v>158</v>
      </c>
      <c r="C84" s="27" t="s">
        <v>159</v>
      </c>
      <c r="D84" s="28" t="s">
        <v>160</v>
      </c>
      <c r="E84" s="29">
        <v>1.54</v>
      </c>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row>
    <row r="85" spans="1:253" ht="22.5" x14ac:dyDescent="0.2">
      <c r="A85" s="25" t="s">
        <v>1214</v>
      </c>
      <c r="B85" s="30" t="s">
        <v>168</v>
      </c>
      <c r="C85" s="27" t="s">
        <v>169</v>
      </c>
      <c r="D85" s="28" t="s">
        <v>170</v>
      </c>
      <c r="E85" s="29">
        <v>1.58</v>
      </c>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row>
    <row r="86" spans="1:253" ht="22.5" x14ac:dyDescent="0.2">
      <c r="A86" s="25" t="s">
        <v>1215</v>
      </c>
      <c r="B86" s="30" t="s">
        <v>184</v>
      </c>
      <c r="C86" s="27" t="s">
        <v>185</v>
      </c>
      <c r="D86" s="28" t="s">
        <v>186</v>
      </c>
      <c r="E86" s="29">
        <v>1.48</v>
      </c>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row>
    <row r="87" spans="1:253" ht="24" x14ac:dyDescent="0.2">
      <c r="A87" s="25" t="s">
        <v>1216</v>
      </c>
      <c r="B87" s="30" t="s">
        <v>196</v>
      </c>
      <c r="C87" s="27" t="s">
        <v>197</v>
      </c>
      <c r="D87" s="28" t="s">
        <v>186</v>
      </c>
      <c r="E87" s="29">
        <v>1.48</v>
      </c>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row>
    <row r="88" spans="1:253" ht="23.25" thickBot="1" x14ac:dyDescent="0.25">
      <c r="A88" s="25" t="s">
        <v>1217</v>
      </c>
      <c r="B88" s="30" t="s">
        <v>202</v>
      </c>
      <c r="C88" s="27" t="s">
        <v>203</v>
      </c>
      <c r="D88" s="28" t="s">
        <v>51</v>
      </c>
      <c r="E88" s="29">
        <v>1.48</v>
      </c>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row>
    <row r="89" spans="1:253" x14ac:dyDescent="0.2">
      <c r="A89" s="18"/>
      <c r="B89" s="18"/>
      <c r="C89" s="18"/>
      <c r="D89" s="18"/>
      <c r="E89" s="18"/>
    </row>
    <row r="90" spans="1:253" x14ac:dyDescent="0.2">
      <c r="A90" s="107" t="s">
        <v>1154</v>
      </c>
      <c r="B90" s="107"/>
      <c r="C90" s="108" t="s">
        <v>1219</v>
      </c>
      <c r="D90" s="108"/>
      <c r="E90" s="108"/>
      <c r="BV90" s="19" t="str">
        <f>C90</f>
        <v xml:space="preserve"> Ванные, туалеты, совмещенные санузлы</v>
      </c>
      <c r="IS90" s="15"/>
    </row>
    <row r="91" spans="1:253" ht="13.5" thickBot="1" x14ac:dyDescent="0.25"/>
    <row r="92" spans="1:253" ht="22.5" x14ac:dyDescent="0.2">
      <c r="A92" s="20" t="s">
        <v>1220</v>
      </c>
      <c r="B92" s="24" t="s">
        <v>144</v>
      </c>
      <c r="C92" s="21" t="s">
        <v>145</v>
      </c>
      <c r="D92" s="22" t="s">
        <v>146</v>
      </c>
      <c r="E92" s="23">
        <v>1.05</v>
      </c>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row>
    <row r="93" spans="1:253" ht="33.75" x14ac:dyDescent="0.2">
      <c r="A93" s="25" t="s">
        <v>1221</v>
      </c>
      <c r="B93" s="30" t="s">
        <v>158</v>
      </c>
      <c r="C93" s="27" t="s">
        <v>159</v>
      </c>
      <c r="D93" s="28" t="s">
        <v>160</v>
      </c>
      <c r="E93" s="29">
        <v>0.18</v>
      </c>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row>
    <row r="94" spans="1:253" ht="22.5" x14ac:dyDescent="0.2">
      <c r="A94" s="25" t="s">
        <v>1222</v>
      </c>
      <c r="B94" s="30" t="s">
        <v>168</v>
      </c>
      <c r="C94" s="27" t="s">
        <v>169</v>
      </c>
      <c r="D94" s="28" t="s">
        <v>170</v>
      </c>
      <c r="E94" s="29">
        <v>0.18</v>
      </c>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row>
    <row r="95" spans="1:253" ht="22.5" x14ac:dyDescent="0.2">
      <c r="A95" s="25" t="s">
        <v>1223</v>
      </c>
      <c r="B95" s="30" t="s">
        <v>184</v>
      </c>
      <c r="C95" s="27" t="s">
        <v>185</v>
      </c>
      <c r="D95" s="28" t="s">
        <v>186</v>
      </c>
      <c r="E95" s="29">
        <v>0.17299999999999999</v>
      </c>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row>
    <row r="96" spans="1:253" ht="24" x14ac:dyDescent="0.2">
      <c r="A96" s="25" t="s">
        <v>1224</v>
      </c>
      <c r="B96" s="30" t="s">
        <v>196</v>
      </c>
      <c r="C96" s="27" t="s">
        <v>197</v>
      </c>
      <c r="D96" s="28" t="s">
        <v>186</v>
      </c>
      <c r="E96" s="29">
        <v>0.17299999999999999</v>
      </c>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row>
    <row r="97" spans="1:253" ht="22.5" x14ac:dyDescent="0.2">
      <c r="A97" s="25" t="s">
        <v>1225</v>
      </c>
      <c r="B97" s="30" t="s">
        <v>202</v>
      </c>
      <c r="C97" s="27" t="s">
        <v>203</v>
      </c>
      <c r="D97" s="28" t="s">
        <v>51</v>
      </c>
      <c r="E97" s="29">
        <v>0.17299999999999999</v>
      </c>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row>
    <row r="98" spans="1:253" ht="24.75" thickBot="1" x14ac:dyDescent="0.25">
      <c r="A98" s="25" t="s">
        <v>1226</v>
      </c>
      <c r="B98" s="30" t="s">
        <v>339</v>
      </c>
      <c r="C98" s="27" t="s">
        <v>340</v>
      </c>
      <c r="D98" s="28" t="s">
        <v>341</v>
      </c>
      <c r="E98" s="29">
        <v>0.22500000000000001</v>
      </c>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row>
    <row r="99" spans="1:253" x14ac:dyDescent="0.2">
      <c r="A99" s="18"/>
      <c r="B99" s="18"/>
      <c r="C99" s="18"/>
      <c r="D99" s="18"/>
      <c r="E99" s="18"/>
    </row>
    <row r="100" spans="1:253" x14ac:dyDescent="0.2">
      <c r="A100" s="107" t="s">
        <v>1150</v>
      </c>
      <c r="B100" s="107"/>
      <c r="C100" s="108" t="s">
        <v>1228</v>
      </c>
      <c r="D100" s="108"/>
      <c r="E100" s="108"/>
      <c r="BV100" s="19" t="str">
        <f>C100</f>
        <v xml:space="preserve"> Типовые (2-20) этажи (МОП)</v>
      </c>
      <c r="IS100" s="15"/>
    </row>
    <row r="102" spans="1:253" x14ac:dyDescent="0.2">
      <c r="A102" s="107" t="s">
        <v>1154</v>
      </c>
      <c r="B102" s="107"/>
      <c r="C102" s="108" t="s">
        <v>1315</v>
      </c>
      <c r="D102" s="108"/>
      <c r="E102" s="108"/>
      <c r="BV102" s="19" t="str">
        <f>C102</f>
        <v xml:space="preserve"> Лестничная клетка (на площадке)</v>
      </c>
      <c r="IS102" s="15"/>
    </row>
    <row r="103" spans="1:253" ht="13.5" thickBot="1" x14ac:dyDescent="0.25"/>
    <row r="104" spans="1:253" ht="22.5" x14ac:dyDescent="0.2">
      <c r="A104" s="20" t="s">
        <v>1230</v>
      </c>
      <c r="B104" s="24" t="s">
        <v>184</v>
      </c>
      <c r="C104" s="21" t="s">
        <v>500</v>
      </c>
      <c r="D104" s="22" t="s">
        <v>186</v>
      </c>
      <c r="E104" s="23">
        <v>1.615</v>
      </c>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row>
    <row r="105" spans="1:253" ht="24.75" thickBot="1" x14ac:dyDescent="0.25">
      <c r="A105" s="25" t="s">
        <v>1231</v>
      </c>
      <c r="B105" s="30" t="s">
        <v>196</v>
      </c>
      <c r="C105" s="27" t="s">
        <v>508</v>
      </c>
      <c r="D105" s="28" t="s">
        <v>186</v>
      </c>
      <c r="E105" s="29">
        <v>-1.615</v>
      </c>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row>
    <row r="106" spans="1:253" x14ac:dyDescent="0.2">
      <c r="A106" s="18"/>
      <c r="B106" s="18"/>
      <c r="C106" s="18"/>
      <c r="D106" s="18"/>
      <c r="E106" s="18"/>
    </row>
    <row r="107" spans="1:253" x14ac:dyDescent="0.2">
      <c r="A107" s="107" t="s">
        <v>1154</v>
      </c>
      <c r="B107" s="107"/>
      <c r="C107" s="108" t="s">
        <v>1314</v>
      </c>
      <c r="D107" s="108"/>
      <c r="E107" s="108"/>
      <c r="BV107" s="19" t="str">
        <f>C107</f>
        <v xml:space="preserve"> Лестничная клетка (по плите)</v>
      </c>
      <c r="IS107" s="15"/>
    </row>
    <row r="108" spans="1:253" ht="13.5" thickBot="1" x14ac:dyDescent="0.25"/>
    <row r="109" spans="1:253" ht="33.75" x14ac:dyDescent="0.2">
      <c r="A109" s="20" t="s">
        <v>1233</v>
      </c>
      <c r="B109" s="24" t="s">
        <v>158</v>
      </c>
      <c r="C109" s="21" t="s">
        <v>159</v>
      </c>
      <c r="D109" s="22" t="s">
        <v>160</v>
      </c>
      <c r="E109" s="23">
        <v>0.35499999999999998</v>
      </c>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row>
    <row r="110" spans="1:253" ht="22.5" x14ac:dyDescent="0.2">
      <c r="A110" s="25" t="s">
        <v>1234</v>
      </c>
      <c r="B110" s="30" t="s">
        <v>168</v>
      </c>
      <c r="C110" s="27" t="s">
        <v>169</v>
      </c>
      <c r="D110" s="28" t="s">
        <v>170</v>
      </c>
      <c r="E110" s="29">
        <v>0.36499999999999999</v>
      </c>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row>
    <row r="111" spans="1:253" ht="22.5" x14ac:dyDescent="0.2">
      <c r="A111" s="25" t="s">
        <v>1235</v>
      </c>
      <c r="B111" s="30" t="s">
        <v>184</v>
      </c>
      <c r="C111" s="27" t="s">
        <v>247</v>
      </c>
      <c r="D111" s="28" t="s">
        <v>186</v>
      </c>
      <c r="E111" s="29">
        <v>0.34</v>
      </c>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row>
    <row r="112" spans="1:253" ht="24" x14ac:dyDescent="0.2">
      <c r="A112" s="25" t="s">
        <v>1236</v>
      </c>
      <c r="B112" s="30" t="s">
        <v>196</v>
      </c>
      <c r="C112" s="27" t="s">
        <v>251</v>
      </c>
      <c r="D112" s="28" t="s">
        <v>186</v>
      </c>
      <c r="E112" s="29">
        <v>0.34</v>
      </c>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row>
    <row r="113" spans="1:253" ht="23.25" thickBot="1" x14ac:dyDescent="0.25">
      <c r="A113" s="25" t="s">
        <v>1237</v>
      </c>
      <c r="B113" s="30" t="s">
        <v>202</v>
      </c>
      <c r="C113" s="27" t="s">
        <v>203</v>
      </c>
      <c r="D113" s="28" t="s">
        <v>51</v>
      </c>
      <c r="E113" s="29">
        <v>0.34</v>
      </c>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row>
    <row r="114" spans="1:253" x14ac:dyDescent="0.2">
      <c r="A114" s="18"/>
      <c r="B114" s="18"/>
      <c r="C114" s="18"/>
      <c r="D114" s="18"/>
      <c r="E114" s="18"/>
    </row>
    <row r="115" spans="1:253" x14ac:dyDescent="0.2">
      <c r="A115" s="107" t="s">
        <v>1154</v>
      </c>
      <c r="B115" s="107"/>
      <c r="C115" s="108" t="s">
        <v>1239</v>
      </c>
      <c r="D115" s="108"/>
      <c r="E115" s="108"/>
      <c r="BV115" s="19" t="str">
        <f>C115</f>
        <v xml:space="preserve"> Тамбуры, поэтажные коридоры, лифтовые холлы</v>
      </c>
      <c r="IS115" s="15"/>
    </row>
    <row r="116" spans="1:253" ht="13.5" thickBot="1" x14ac:dyDescent="0.25"/>
    <row r="117" spans="1:253" ht="33.75" x14ac:dyDescent="0.2">
      <c r="A117" s="20" t="s">
        <v>1240</v>
      </c>
      <c r="B117" s="24" t="s">
        <v>158</v>
      </c>
      <c r="C117" s="21" t="s">
        <v>159</v>
      </c>
      <c r="D117" s="22" t="s">
        <v>160</v>
      </c>
      <c r="E117" s="23">
        <v>8.64</v>
      </c>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row>
    <row r="118" spans="1:253" ht="22.5" x14ac:dyDescent="0.2">
      <c r="A118" s="25" t="s">
        <v>1241</v>
      </c>
      <c r="B118" s="30" t="s">
        <v>168</v>
      </c>
      <c r="C118" s="27" t="s">
        <v>169</v>
      </c>
      <c r="D118" s="28" t="s">
        <v>170</v>
      </c>
      <c r="E118" s="29">
        <v>8.8249999999999993</v>
      </c>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row>
    <row r="119" spans="1:253" ht="22.5" x14ac:dyDescent="0.2">
      <c r="A119" s="25" t="s">
        <v>1242</v>
      </c>
      <c r="B119" s="30" t="s">
        <v>184</v>
      </c>
      <c r="C119" s="27" t="s">
        <v>247</v>
      </c>
      <c r="D119" s="28" t="s">
        <v>186</v>
      </c>
      <c r="E119" s="29">
        <v>8.2460000000000004</v>
      </c>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row>
    <row r="120" spans="1:253" ht="24" x14ac:dyDescent="0.2">
      <c r="A120" s="25" t="s">
        <v>1243</v>
      </c>
      <c r="B120" s="30" t="s">
        <v>196</v>
      </c>
      <c r="C120" s="27" t="s">
        <v>251</v>
      </c>
      <c r="D120" s="28" t="s">
        <v>186</v>
      </c>
      <c r="E120" s="29">
        <v>8.2460000000000004</v>
      </c>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row>
    <row r="121" spans="1:253" ht="23.25" thickBot="1" x14ac:dyDescent="0.25">
      <c r="A121" s="25" t="s">
        <v>1244</v>
      </c>
      <c r="B121" s="30" t="s">
        <v>202</v>
      </c>
      <c r="C121" s="27" t="s">
        <v>203</v>
      </c>
      <c r="D121" s="28" t="s">
        <v>51</v>
      </c>
      <c r="E121" s="29">
        <v>8.2460000000000004</v>
      </c>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row>
    <row r="122" spans="1:253" x14ac:dyDescent="0.2">
      <c r="A122" s="18"/>
      <c r="B122" s="18"/>
      <c r="C122" s="18"/>
      <c r="D122" s="18"/>
      <c r="E122" s="18"/>
    </row>
    <row r="123" spans="1:253" x14ac:dyDescent="0.2">
      <c r="A123" s="107" t="s">
        <v>1150</v>
      </c>
      <c r="B123" s="107"/>
      <c r="C123" s="108" t="s">
        <v>1246</v>
      </c>
      <c r="D123" s="108"/>
      <c r="E123" s="108"/>
      <c r="BV123" s="19" t="str">
        <f>C123</f>
        <v xml:space="preserve"> Типовые (2-20) этажи (жилые помещения)</v>
      </c>
      <c r="IS123" s="15"/>
    </row>
    <row r="125" spans="1:253" x14ac:dyDescent="0.2">
      <c r="A125" s="107" t="s">
        <v>1154</v>
      </c>
      <c r="B125" s="107"/>
      <c r="C125" s="108" t="s">
        <v>1248</v>
      </c>
      <c r="D125" s="108"/>
      <c r="E125" s="108"/>
      <c r="BV125" s="19" t="str">
        <f>C125</f>
        <v xml:space="preserve"> Комнаты, прихожие, коридоры, кухзни, кухни-столовые, кладовые (3-20 эт)</v>
      </c>
      <c r="IS125" s="15"/>
    </row>
    <row r="126" spans="1:253" ht="13.5" thickBot="1" x14ac:dyDescent="0.25"/>
    <row r="127" spans="1:253" ht="33.75" x14ac:dyDescent="0.2">
      <c r="A127" s="20" t="s">
        <v>1249</v>
      </c>
      <c r="B127" s="24" t="s">
        <v>158</v>
      </c>
      <c r="C127" s="21" t="s">
        <v>159</v>
      </c>
      <c r="D127" s="22" t="s">
        <v>160</v>
      </c>
      <c r="E127" s="23">
        <v>57.015000000000001</v>
      </c>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row>
    <row r="128" spans="1:253" ht="22.5" x14ac:dyDescent="0.2">
      <c r="A128" s="25" t="s">
        <v>1250</v>
      </c>
      <c r="B128" s="30" t="s">
        <v>168</v>
      </c>
      <c r="C128" s="27" t="s">
        <v>169</v>
      </c>
      <c r="D128" s="28" t="s">
        <v>170</v>
      </c>
      <c r="E128" s="29">
        <v>58.655000000000001</v>
      </c>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row>
    <row r="129" spans="1:253" ht="22.5" x14ac:dyDescent="0.2">
      <c r="A129" s="25" t="s">
        <v>1251</v>
      </c>
      <c r="B129" s="30" t="s">
        <v>184</v>
      </c>
      <c r="C129" s="27" t="s">
        <v>185</v>
      </c>
      <c r="D129" s="28" t="s">
        <v>186</v>
      </c>
      <c r="E129" s="29">
        <v>54.82</v>
      </c>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row>
    <row r="130" spans="1:253" ht="24" x14ac:dyDescent="0.2">
      <c r="A130" s="25" t="s">
        <v>1252</v>
      </c>
      <c r="B130" s="30" t="s">
        <v>196</v>
      </c>
      <c r="C130" s="27" t="s">
        <v>197</v>
      </c>
      <c r="D130" s="28" t="s">
        <v>186</v>
      </c>
      <c r="E130" s="29">
        <v>54.82</v>
      </c>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row>
    <row r="131" spans="1:253" ht="23.25" thickBot="1" x14ac:dyDescent="0.25">
      <c r="A131" s="25" t="s">
        <v>1253</v>
      </c>
      <c r="B131" s="30" t="s">
        <v>202</v>
      </c>
      <c r="C131" s="27" t="s">
        <v>203</v>
      </c>
      <c r="D131" s="28" t="s">
        <v>51</v>
      </c>
      <c r="E131" s="29">
        <v>54.82</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row>
    <row r="132" spans="1:253" x14ac:dyDescent="0.2">
      <c r="A132" s="18"/>
      <c r="B132" s="18"/>
      <c r="C132" s="18"/>
      <c r="D132" s="18"/>
      <c r="E132" s="18"/>
    </row>
    <row r="133" spans="1:253" x14ac:dyDescent="0.2">
      <c r="A133" s="107" t="s">
        <v>1154</v>
      </c>
      <c r="B133" s="107"/>
      <c r="C133" s="108" t="s">
        <v>1255</v>
      </c>
      <c r="D133" s="108"/>
      <c r="E133" s="108"/>
      <c r="BV133" s="19" t="str">
        <f>C133</f>
        <v xml:space="preserve"> Комнаты, прихожие, коридоры, кухни, кухни-столовые, кладовые (только 2 эт)</v>
      </c>
      <c r="IS133" s="15"/>
    </row>
    <row r="134" spans="1:253" ht="13.5" thickBot="1" x14ac:dyDescent="0.25"/>
    <row r="135" spans="1:253" ht="56.25" x14ac:dyDescent="0.2">
      <c r="A135" s="20" t="s">
        <v>1256</v>
      </c>
      <c r="B135" s="24" t="s">
        <v>605</v>
      </c>
      <c r="C135" s="21" t="s">
        <v>606</v>
      </c>
      <c r="D135" s="22" t="s">
        <v>401</v>
      </c>
      <c r="E135" s="23">
        <v>1.319</v>
      </c>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row>
    <row r="136" spans="1:253" ht="33.75" x14ac:dyDescent="0.2">
      <c r="A136" s="25" t="s">
        <v>1257</v>
      </c>
      <c r="B136" s="30" t="s">
        <v>158</v>
      </c>
      <c r="C136" s="27" t="s">
        <v>159</v>
      </c>
      <c r="D136" s="28" t="s">
        <v>160</v>
      </c>
      <c r="E136" s="29">
        <v>1.37</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row>
    <row r="137" spans="1:253" ht="22.5" x14ac:dyDescent="0.2">
      <c r="A137" s="25" t="s">
        <v>1258</v>
      </c>
      <c r="B137" s="30" t="s">
        <v>168</v>
      </c>
      <c r="C137" s="27" t="s">
        <v>169</v>
      </c>
      <c r="D137" s="28" t="s">
        <v>170</v>
      </c>
      <c r="E137" s="29">
        <v>1.41</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row>
    <row r="138" spans="1:253" ht="22.5" x14ac:dyDescent="0.2">
      <c r="A138" s="25" t="s">
        <v>1259</v>
      </c>
      <c r="B138" s="30" t="s">
        <v>184</v>
      </c>
      <c r="C138" s="27" t="s">
        <v>185</v>
      </c>
      <c r="D138" s="28" t="s">
        <v>186</v>
      </c>
      <c r="E138" s="29">
        <v>1.319</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row>
    <row r="139" spans="1:253" ht="24" x14ac:dyDescent="0.2">
      <c r="A139" s="25" t="s">
        <v>1260</v>
      </c>
      <c r="B139" s="30" t="s">
        <v>196</v>
      </c>
      <c r="C139" s="27" t="s">
        <v>197</v>
      </c>
      <c r="D139" s="28" t="s">
        <v>186</v>
      </c>
      <c r="E139" s="29">
        <v>1.319</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row>
    <row r="140" spans="1:253" ht="23.25" thickBot="1" x14ac:dyDescent="0.25">
      <c r="A140" s="25" t="s">
        <v>1261</v>
      </c>
      <c r="B140" s="30" t="s">
        <v>202</v>
      </c>
      <c r="C140" s="27" t="s">
        <v>203</v>
      </c>
      <c r="D140" s="28" t="s">
        <v>51</v>
      </c>
      <c r="E140" s="29">
        <v>1.319</v>
      </c>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row>
    <row r="141" spans="1:253" x14ac:dyDescent="0.2">
      <c r="A141" s="18"/>
      <c r="B141" s="18"/>
      <c r="C141" s="18"/>
      <c r="D141" s="18"/>
      <c r="E141" s="18"/>
    </row>
    <row r="142" spans="1:253" x14ac:dyDescent="0.2">
      <c r="A142" s="107" t="s">
        <v>1154</v>
      </c>
      <c r="B142" s="107"/>
      <c r="C142" s="108" t="s">
        <v>1219</v>
      </c>
      <c r="D142" s="108"/>
      <c r="E142" s="108"/>
      <c r="BV142" s="19" t="str">
        <f>C142</f>
        <v xml:space="preserve"> Ванные, туалеты, совмещенные санузлы</v>
      </c>
      <c r="IS142" s="15"/>
    </row>
    <row r="143" spans="1:253" ht="13.5" thickBot="1" x14ac:dyDescent="0.25"/>
    <row r="144" spans="1:253" ht="22.5" x14ac:dyDescent="0.2">
      <c r="A144" s="20" t="s">
        <v>1262</v>
      </c>
      <c r="B144" s="24" t="s">
        <v>184</v>
      </c>
      <c r="C144" s="21" t="s">
        <v>627</v>
      </c>
      <c r="D144" s="22" t="s">
        <v>186</v>
      </c>
      <c r="E144" s="23">
        <v>5.3179999999999996</v>
      </c>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row>
    <row r="145" spans="1:253" ht="24" x14ac:dyDescent="0.2">
      <c r="A145" s="25" t="s">
        <v>1263</v>
      </c>
      <c r="B145" s="30" t="s">
        <v>196</v>
      </c>
      <c r="C145" s="27" t="s">
        <v>631</v>
      </c>
      <c r="D145" s="28" t="s">
        <v>186</v>
      </c>
      <c r="E145" s="29">
        <v>5.3179999999999996</v>
      </c>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row>
    <row r="146" spans="1:253" ht="24.75" thickBot="1" x14ac:dyDescent="0.25">
      <c r="A146" s="25" t="s">
        <v>1264</v>
      </c>
      <c r="B146" s="30" t="s">
        <v>339</v>
      </c>
      <c r="C146" s="27" t="s">
        <v>340</v>
      </c>
      <c r="D146" s="28" t="s">
        <v>341</v>
      </c>
      <c r="E146" s="29">
        <v>5.8</v>
      </c>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row>
    <row r="147" spans="1:253" x14ac:dyDescent="0.2">
      <c r="A147" s="18"/>
      <c r="B147" s="18"/>
      <c r="C147" s="18"/>
      <c r="D147" s="18"/>
      <c r="E147" s="18"/>
    </row>
    <row r="148" spans="1:253" x14ac:dyDescent="0.2">
      <c r="A148" s="26"/>
      <c r="B148" s="30"/>
      <c r="C148" s="27"/>
      <c r="D148" s="28"/>
      <c r="E148" s="29"/>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row>
    <row r="149" spans="1:253" ht="24" x14ac:dyDescent="0.2">
      <c r="A149" s="26"/>
      <c r="B149" s="30"/>
      <c r="C149" s="92" t="s">
        <v>1316</v>
      </c>
      <c r="D149" s="109">
        <v>5677312</v>
      </c>
      <c r="E149" s="110"/>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row>
    <row r="150" spans="1:253" x14ac:dyDescent="0.2">
      <c r="A150" s="87"/>
      <c r="B150" s="88"/>
      <c r="C150" s="89"/>
      <c r="D150" s="90"/>
      <c r="E150" s="91"/>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row>
    <row r="151" spans="1:253" x14ac:dyDescent="0.2">
      <c r="A151" s="87"/>
      <c r="B151" s="88"/>
      <c r="C151" s="89"/>
      <c r="D151" s="90"/>
      <c r="E151" s="91"/>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row>
    <row r="152" spans="1:253" outlineLevel="1" x14ac:dyDescent="0.2">
      <c r="C152" s="119" t="s">
        <v>1317</v>
      </c>
    </row>
    <row r="153" spans="1:253" s="38" customFormat="1" ht="16.5" x14ac:dyDescent="0.3">
      <c r="A153" s="41"/>
      <c r="B153" s="42"/>
      <c r="C153" s="43" t="s">
        <v>1278</v>
      </c>
      <c r="D153" s="43"/>
      <c r="E153" s="43"/>
      <c r="F153" s="44"/>
      <c r="G153" s="45"/>
      <c r="N153" s="46"/>
      <c r="O153" s="46"/>
      <c r="P153" s="46"/>
      <c r="Q153" s="46"/>
      <c r="R153" s="46"/>
      <c r="S153" s="46"/>
      <c r="T153" s="46"/>
    </row>
    <row r="154" spans="1:253" s="38" customFormat="1" ht="16.5" x14ac:dyDescent="0.3">
      <c r="A154" s="41"/>
      <c r="B154" s="42"/>
      <c r="C154" s="93" t="s">
        <v>1321</v>
      </c>
      <c r="D154" s="43"/>
      <c r="E154" s="43"/>
      <c r="F154" s="44"/>
      <c r="G154" s="45"/>
      <c r="N154" s="46"/>
      <c r="O154" s="46"/>
      <c r="P154" s="46"/>
      <c r="Q154" s="46"/>
      <c r="R154" s="46"/>
      <c r="S154" s="46"/>
      <c r="T154" s="46"/>
    </row>
    <row r="155" spans="1:253" s="31" customFormat="1" ht="16.5" x14ac:dyDescent="0.3">
      <c r="A155" s="41"/>
      <c r="B155" s="42"/>
      <c r="C155" s="43"/>
      <c r="D155" s="43"/>
      <c r="E155" s="43"/>
      <c r="F155" s="44"/>
      <c r="G155" s="45"/>
      <c r="N155" s="47"/>
      <c r="O155" s="47"/>
      <c r="P155" s="47"/>
      <c r="Q155" s="47"/>
      <c r="R155" s="47"/>
      <c r="S155" s="47"/>
      <c r="T155" s="47"/>
    </row>
    <row r="156" spans="1:253" s="31" customFormat="1" ht="16.5" x14ac:dyDescent="0.3">
      <c r="A156" s="41"/>
      <c r="B156" s="41"/>
      <c r="C156" s="43" t="s">
        <v>1313</v>
      </c>
      <c r="D156" s="48"/>
      <c r="E156" s="48"/>
      <c r="F156" s="49"/>
      <c r="G156" s="49"/>
      <c r="N156" s="47"/>
      <c r="O156" s="47"/>
      <c r="P156" s="47"/>
      <c r="Q156" s="47"/>
      <c r="R156" s="47"/>
      <c r="S156" s="47"/>
      <c r="T156" s="47"/>
    </row>
    <row r="157" spans="1:253" s="38" customFormat="1" ht="16.5" x14ac:dyDescent="0.3">
      <c r="A157" s="50"/>
      <c r="B157" s="51"/>
      <c r="C157" s="52"/>
      <c r="D157" s="52"/>
      <c r="E157" s="52"/>
      <c r="F157" s="53"/>
      <c r="G157" s="54"/>
    </row>
    <row r="158" spans="1:253" s="38" customFormat="1" ht="16.5" x14ac:dyDescent="0.3">
      <c r="A158" s="41"/>
      <c r="B158" s="42"/>
      <c r="C158" s="104" t="s">
        <v>1312</v>
      </c>
      <c r="D158" s="104"/>
      <c r="E158" s="104"/>
      <c r="F158" s="44"/>
      <c r="G158" s="45"/>
    </row>
    <row r="159" spans="1:253" s="121" customFormat="1" ht="33.75" customHeight="1" x14ac:dyDescent="0.3">
      <c r="A159" s="120"/>
      <c r="C159" s="122" t="s">
        <v>1318</v>
      </c>
      <c r="D159" s="122"/>
      <c r="E159" s="122"/>
      <c r="F159" s="122"/>
      <c r="G159" s="122"/>
      <c r="H159" s="123"/>
    </row>
    <row r="160" spans="1:253" s="121" customFormat="1" ht="67.5" customHeight="1" x14ac:dyDescent="0.3">
      <c r="A160" s="124"/>
      <c r="C160" s="122" t="s">
        <v>1319</v>
      </c>
      <c r="D160" s="122"/>
      <c r="E160" s="122"/>
      <c r="F160" s="122"/>
      <c r="G160" s="122"/>
      <c r="H160" s="122"/>
    </row>
    <row r="161" spans="1:8" s="121" customFormat="1" ht="32.25" customHeight="1" x14ac:dyDescent="0.3">
      <c r="A161" s="120"/>
      <c r="C161" s="122" t="s">
        <v>1320</v>
      </c>
      <c r="D161" s="122"/>
      <c r="E161" s="122"/>
      <c r="F161" s="122"/>
      <c r="G161" s="122"/>
      <c r="H161" s="123"/>
    </row>
    <row r="162" spans="1:8" s="31" customFormat="1" ht="16.5" x14ac:dyDescent="0.3">
      <c r="A162" s="41"/>
      <c r="B162" s="41"/>
      <c r="C162" s="43"/>
      <c r="D162" s="48"/>
      <c r="E162" s="48"/>
      <c r="F162" s="49"/>
      <c r="G162" s="49"/>
    </row>
    <row r="163" spans="1:8" s="31" customFormat="1" ht="16.5" x14ac:dyDescent="0.3">
      <c r="A163" s="41"/>
      <c r="B163" s="41"/>
      <c r="C163" s="43" t="s">
        <v>1279</v>
      </c>
      <c r="D163" s="48"/>
      <c r="E163" s="48"/>
      <c r="F163" s="49"/>
      <c r="G163" s="49"/>
    </row>
    <row r="164" spans="1:8" s="31" customFormat="1" ht="16.5" x14ac:dyDescent="0.3">
      <c r="A164" s="41"/>
      <c r="B164" s="41"/>
      <c r="C164" s="43" t="s">
        <v>1280</v>
      </c>
      <c r="D164" s="48"/>
      <c r="E164" s="48"/>
      <c r="F164" s="49"/>
      <c r="G164" s="49"/>
    </row>
    <row r="165" spans="1:8" s="31" customFormat="1" ht="16.5" x14ac:dyDescent="0.3">
      <c r="A165" s="41"/>
      <c r="B165" s="41"/>
      <c r="C165" s="55" t="s">
        <v>1281</v>
      </c>
      <c r="D165" s="56"/>
      <c r="E165" s="56"/>
      <c r="F165" s="57"/>
      <c r="G165" s="57"/>
    </row>
    <row r="166" spans="1:8" s="31" customFormat="1" ht="33" customHeight="1" x14ac:dyDescent="0.3">
      <c r="A166" s="41"/>
      <c r="B166" s="41"/>
      <c r="C166" s="105" t="s">
        <v>1282</v>
      </c>
      <c r="D166" s="105"/>
      <c r="E166" s="105"/>
      <c r="F166" s="105"/>
      <c r="G166" s="105"/>
    </row>
    <row r="167" spans="1:8" s="31" customFormat="1" ht="16.5" x14ac:dyDescent="0.3">
      <c r="A167" s="41"/>
      <c r="B167" s="41"/>
      <c r="C167" s="43" t="s">
        <v>1283</v>
      </c>
      <c r="D167" s="48"/>
      <c r="E167" s="48"/>
      <c r="F167" s="49"/>
      <c r="G167" s="49"/>
    </row>
    <row r="168" spans="1:8" s="31" customFormat="1" ht="16.5" x14ac:dyDescent="0.3">
      <c r="A168" s="41"/>
      <c r="B168" s="41"/>
      <c r="C168" s="43" t="s">
        <v>1284</v>
      </c>
      <c r="D168" s="48"/>
      <c r="E168" s="48"/>
      <c r="F168" s="49"/>
      <c r="G168" s="49"/>
    </row>
    <row r="169" spans="1:8" s="31" customFormat="1" ht="16.5" x14ac:dyDescent="0.3">
      <c r="A169" s="41"/>
      <c r="B169" s="41"/>
      <c r="C169" s="43" t="s">
        <v>1285</v>
      </c>
      <c r="D169" s="48"/>
      <c r="E169" s="48"/>
      <c r="F169" s="49"/>
      <c r="G169" s="49"/>
    </row>
    <row r="170" spans="1:8" s="31" customFormat="1" ht="16.5" x14ac:dyDescent="0.3">
      <c r="A170" s="41"/>
      <c r="B170" s="41"/>
      <c r="C170" s="43" t="s">
        <v>1286</v>
      </c>
      <c r="D170" s="48"/>
      <c r="E170" s="48"/>
      <c r="F170" s="49"/>
      <c r="G170" s="49"/>
    </row>
    <row r="171" spans="1:8" s="60" customFormat="1" ht="16.5" customHeight="1" x14ac:dyDescent="0.3">
      <c r="A171" s="58"/>
      <c r="B171" s="58"/>
      <c r="C171" s="59" t="s">
        <v>1287</v>
      </c>
      <c r="D171" s="48"/>
      <c r="E171" s="48"/>
      <c r="F171" s="49"/>
      <c r="G171" s="49"/>
    </row>
    <row r="172" spans="1:8" s="60" customFormat="1" ht="16.5" x14ac:dyDescent="0.2">
      <c r="A172" s="61"/>
      <c r="B172" s="61"/>
      <c r="C172" s="100" t="s">
        <v>1288</v>
      </c>
      <c r="D172" s="100"/>
      <c r="E172" s="100"/>
      <c r="F172" s="100"/>
      <c r="G172" s="100"/>
    </row>
    <row r="173" spans="1:8" s="60" customFormat="1" ht="31.5" customHeight="1" x14ac:dyDescent="0.2">
      <c r="A173" s="61"/>
      <c r="B173" s="61"/>
      <c r="C173" s="106" t="s">
        <v>1289</v>
      </c>
      <c r="D173" s="106"/>
      <c r="E173" s="106"/>
      <c r="F173" s="106"/>
      <c r="G173" s="106"/>
    </row>
    <row r="174" spans="1:8" s="60" customFormat="1" ht="18" customHeight="1" x14ac:dyDescent="0.2">
      <c r="A174" s="61"/>
      <c r="B174" s="61"/>
      <c r="C174" s="94" t="s">
        <v>1290</v>
      </c>
      <c r="D174" s="94"/>
      <c r="E174" s="94"/>
      <c r="F174" s="94"/>
      <c r="G174" s="94"/>
    </row>
    <row r="175" spans="1:8" s="60" customFormat="1" ht="18" customHeight="1" x14ac:dyDescent="0.2">
      <c r="A175" s="61"/>
      <c r="B175" s="61"/>
      <c r="C175" s="95" t="s">
        <v>1291</v>
      </c>
      <c r="D175" s="95"/>
      <c r="E175" s="95"/>
      <c r="F175" s="62"/>
      <c r="G175" s="62"/>
    </row>
    <row r="176" spans="1:8" s="60" customFormat="1" ht="37.5" customHeight="1" x14ac:dyDescent="0.2">
      <c r="A176" s="61"/>
      <c r="B176" s="61"/>
      <c r="C176" s="96" t="s">
        <v>1292</v>
      </c>
      <c r="D176" s="96"/>
      <c r="E176" s="96"/>
      <c r="F176" s="96"/>
      <c r="G176" s="96"/>
    </row>
    <row r="177" spans="1:7" s="60" customFormat="1" ht="16.5" x14ac:dyDescent="0.2">
      <c r="A177" s="61"/>
      <c r="B177" s="61"/>
      <c r="C177" s="63" t="s">
        <v>1293</v>
      </c>
      <c r="D177" s="63"/>
      <c r="E177" s="63"/>
      <c r="F177" s="63"/>
      <c r="G177" s="63"/>
    </row>
    <row r="178" spans="1:7" s="60" customFormat="1" ht="55.5" customHeight="1" x14ac:dyDescent="0.2">
      <c r="A178" s="61"/>
      <c r="B178" s="61"/>
      <c r="C178" s="97" t="s">
        <v>1294</v>
      </c>
      <c r="D178" s="98"/>
      <c r="E178" s="98"/>
      <c r="F178" s="98"/>
      <c r="G178" s="98"/>
    </row>
    <row r="179" spans="1:7" s="60" customFormat="1" ht="18" customHeight="1" x14ac:dyDescent="0.3">
      <c r="A179" s="61"/>
      <c r="B179" s="61"/>
      <c r="C179" s="64" t="s">
        <v>1295</v>
      </c>
      <c r="D179" s="65"/>
      <c r="E179" s="65"/>
      <c r="F179" s="65"/>
      <c r="G179" s="65"/>
    </row>
    <row r="180" spans="1:7" s="60" customFormat="1" ht="16.5" x14ac:dyDescent="0.2">
      <c r="A180" s="61"/>
      <c r="B180" s="61"/>
      <c r="C180" s="66" t="s">
        <v>1296</v>
      </c>
      <c r="D180" s="66"/>
      <c r="E180" s="66"/>
      <c r="F180" s="67"/>
      <c r="G180" s="68"/>
    </row>
    <row r="181" spans="1:7" s="60" customFormat="1" ht="16.5" x14ac:dyDescent="0.2">
      <c r="A181" s="61"/>
      <c r="B181" s="61"/>
      <c r="C181" s="69" t="s">
        <v>1297</v>
      </c>
      <c r="D181" s="69"/>
      <c r="E181" s="69"/>
      <c r="F181" s="70"/>
      <c r="G181" s="71"/>
    </row>
    <row r="182" spans="1:7" s="60" customFormat="1" ht="16.5" x14ac:dyDescent="0.2">
      <c r="A182" s="72"/>
      <c r="B182" s="72"/>
      <c r="C182" s="69" t="s">
        <v>1298</v>
      </c>
      <c r="D182" s="69"/>
      <c r="E182" s="69"/>
      <c r="F182" s="70"/>
      <c r="G182" s="71"/>
    </row>
    <row r="183" spans="1:7" s="60" customFormat="1" ht="16.5" x14ac:dyDescent="0.2">
      <c r="A183" s="73"/>
      <c r="B183" s="73"/>
      <c r="C183" s="69" t="s">
        <v>1299</v>
      </c>
      <c r="D183" s="69"/>
      <c r="E183" s="69"/>
      <c r="F183" s="70"/>
      <c r="G183" s="71"/>
    </row>
    <row r="184" spans="1:7" s="60" customFormat="1" ht="16.5" x14ac:dyDescent="0.2">
      <c r="A184" s="73"/>
      <c r="B184" s="73"/>
      <c r="C184" s="69" t="s">
        <v>1300</v>
      </c>
      <c r="D184" s="69"/>
      <c r="E184" s="69"/>
      <c r="F184" s="70"/>
      <c r="G184" s="71"/>
    </row>
    <row r="185" spans="1:7" s="60" customFormat="1" ht="16.5" x14ac:dyDescent="0.2">
      <c r="A185" s="73"/>
      <c r="B185" s="73"/>
      <c r="C185" s="69" t="s">
        <v>1301</v>
      </c>
      <c r="D185" s="69"/>
      <c r="E185" s="69"/>
      <c r="F185" s="70"/>
      <c r="G185" s="71"/>
    </row>
    <row r="186" spans="1:7" s="60" customFormat="1" ht="16.5" x14ac:dyDescent="0.2">
      <c r="A186" s="73"/>
      <c r="B186" s="73"/>
      <c r="C186" s="69" t="s">
        <v>1302</v>
      </c>
      <c r="D186" s="69"/>
      <c r="E186" s="69"/>
      <c r="F186" s="70"/>
      <c r="G186" s="71"/>
    </row>
    <row r="187" spans="1:7" s="60" customFormat="1" ht="16.5" x14ac:dyDescent="0.2">
      <c r="A187" s="73"/>
      <c r="B187" s="73"/>
      <c r="C187" s="69" t="s">
        <v>1303</v>
      </c>
      <c r="D187" s="69"/>
      <c r="E187" s="69"/>
      <c r="F187" s="70"/>
      <c r="G187" s="71"/>
    </row>
    <row r="188" spans="1:7" s="60" customFormat="1" ht="16.5" x14ac:dyDescent="0.2">
      <c r="A188" s="73"/>
      <c r="B188" s="73"/>
      <c r="C188" s="69" t="s">
        <v>1304</v>
      </c>
      <c r="D188" s="69"/>
      <c r="E188" s="69"/>
      <c r="F188" s="70"/>
      <c r="G188" s="71"/>
    </row>
    <row r="189" spans="1:7" s="74" customFormat="1" ht="16.5" x14ac:dyDescent="0.2">
      <c r="A189" s="73"/>
      <c r="B189" s="73"/>
      <c r="C189" s="99" t="s">
        <v>1305</v>
      </c>
      <c r="D189" s="99"/>
      <c r="E189" s="99"/>
      <c r="F189" s="99"/>
      <c r="G189" s="99"/>
    </row>
    <row r="190" spans="1:7" s="31" customFormat="1" ht="16.5" x14ac:dyDescent="0.3">
      <c r="A190" s="75"/>
      <c r="B190" s="75"/>
      <c r="C190" s="100" t="s">
        <v>1306</v>
      </c>
      <c r="D190" s="100"/>
      <c r="E190" s="100"/>
      <c r="F190" s="100"/>
      <c r="G190" s="100"/>
    </row>
    <row r="191" spans="1:7" s="80" customFormat="1" ht="16.5" x14ac:dyDescent="0.3">
      <c r="A191" s="41"/>
      <c r="B191" s="41"/>
      <c r="C191" s="76" t="s">
        <v>1309</v>
      </c>
      <c r="D191" s="77"/>
      <c r="E191" s="77"/>
      <c r="F191" s="78"/>
      <c r="G191" s="79"/>
    </row>
    <row r="192" spans="1:7" s="86" customFormat="1" ht="11.25" x14ac:dyDescent="0.25">
      <c r="A192" s="81"/>
      <c r="B192" s="82"/>
      <c r="C192" s="83" t="s">
        <v>1307</v>
      </c>
      <c r="D192" s="83"/>
      <c r="E192" s="83"/>
      <c r="F192" s="84" t="s">
        <v>1308</v>
      </c>
      <c r="G192" s="85"/>
    </row>
  </sheetData>
  <mergeCells count="65">
    <mergeCell ref="C159:G159"/>
    <mergeCell ref="C160:H160"/>
    <mergeCell ref="C161:G161"/>
    <mergeCell ref="C7:E7"/>
    <mergeCell ref="C8:E8"/>
    <mergeCell ref="C9:E9"/>
    <mergeCell ref="B11:C11"/>
    <mergeCell ref="B12:C12"/>
    <mergeCell ref="D149:E149"/>
    <mergeCell ref="A14:A17"/>
    <mergeCell ref="B14:B17"/>
    <mergeCell ref="C14:C17"/>
    <mergeCell ref="D14:D17"/>
    <mergeCell ref="E14:E17"/>
    <mergeCell ref="A20:B20"/>
    <mergeCell ref="C20:E20"/>
    <mergeCell ref="A22:B22"/>
    <mergeCell ref="C22:E22"/>
    <mergeCell ref="A31:B31"/>
    <mergeCell ref="C31:E31"/>
    <mergeCell ref="A40:B40"/>
    <mergeCell ref="C40:E40"/>
    <mergeCell ref="A49:B49"/>
    <mergeCell ref="C49:E49"/>
    <mergeCell ref="A51:B51"/>
    <mergeCell ref="C51:E51"/>
    <mergeCell ref="A60:B60"/>
    <mergeCell ref="C60:E60"/>
    <mergeCell ref="A70:B70"/>
    <mergeCell ref="C70:E70"/>
    <mergeCell ref="A79:B79"/>
    <mergeCell ref="C79:E79"/>
    <mergeCell ref="A81:B81"/>
    <mergeCell ref="C81:E81"/>
    <mergeCell ref="A90:B90"/>
    <mergeCell ref="C90:E90"/>
    <mergeCell ref="A133:B133"/>
    <mergeCell ref="C133:E133"/>
    <mergeCell ref="A100:B100"/>
    <mergeCell ref="C100:E100"/>
    <mergeCell ref="A102:B102"/>
    <mergeCell ref="C102:E102"/>
    <mergeCell ref="A107:B107"/>
    <mergeCell ref="C107:E107"/>
    <mergeCell ref="C190:G190"/>
    <mergeCell ref="C2:E2"/>
    <mergeCell ref="C3:E3"/>
    <mergeCell ref="A5:G5"/>
    <mergeCell ref="C158:E158"/>
    <mergeCell ref="C166:G166"/>
    <mergeCell ref="C172:G172"/>
    <mergeCell ref="C173:G173"/>
    <mergeCell ref="A142:B142"/>
    <mergeCell ref="C142:E142"/>
    <mergeCell ref="A115:B115"/>
    <mergeCell ref="C115:E115"/>
    <mergeCell ref="A123:B123"/>
    <mergeCell ref="C123:E123"/>
    <mergeCell ref="A125:B125"/>
    <mergeCell ref="C125:E125"/>
    <mergeCell ref="C174:G174"/>
    <mergeCell ref="C175:E175"/>
    <mergeCell ref="C176:G176"/>
    <mergeCell ref="C178:G178"/>
    <mergeCell ref="C189:G189"/>
  </mergeCells>
  <printOptions horizontalCentered="1"/>
  <pageMargins left="0.39370078740157499" right="0.39370078740157499" top="0.78740157480314998" bottom="0.39370078740157499" header="0" footer="0"/>
  <pageSetup paperSize="9" orientation="landscape" r:id="rId1"/>
  <headerFooter>
    <oddHeader>&amp;CСтраница &amp;P из &amp;N</oddHeader>
    <oddFooter>&amp;R&amp;P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799"/>
  <sheetViews>
    <sheetView workbookViewId="0"/>
  </sheetViews>
  <sheetFormatPr defaultRowHeight="12.75" x14ac:dyDescent="0.2"/>
  <sheetData>
    <row r="1" spans="1:255" x14ac:dyDescent="0.2">
      <c r="B1" t="s">
        <v>1129</v>
      </c>
    </row>
    <row r="3" spans="1:255" x14ac:dyDescent="0.2">
      <c r="A3">
        <v>3</v>
      </c>
      <c r="B3" t="s">
        <v>1130</v>
      </c>
    </row>
    <row r="4" spans="1:255" x14ac:dyDescent="0.2">
      <c r="A4">
        <v>1</v>
      </c>
      <c r="B4" t="s">
        <v>1131</v>
      </c>
    </row>
    <row r="5" spans="1:255" x14ac:dyDescent="0.2">
      <c r="A5">
        <v>0</v>
      </c>
      <c r="B5" t="s">
        <v>1132</v>
      </c>
    </row>
    <row r="6" spans="1:255" x14ac:dyDescent="0.2">
      <c r="A6">
        <v>2</v>
      </c>
      <c r="B6" t="s">
        <v>1133</v>
      </c>
    </row>
    <row r="7" spans="1:255" x14ac:dyDescent="0.2">
      <c r="A7">
        <v>0</v>
      </c>
      <c r="B7" t="s">
        <v>1134</v>
      </c>
    </row>
    <row r="8" spans="1:255" x14ac:dyDescent="0.2">
      <c r="A8">
        <v>2</v>
      </c>
      <c r="B8" t="s">
        <v>1135</v>
      </c>
    </row>
    <row r="9" spans="1:255" x14ac:dyDescent="0.2">
      <c r="A9">
        <v>0</v>
      </c>
      <c r="B9" t="s">
        <v>1136</v>
      </c>
    </row>
    <row r="13" spans="1:255" x14ac:dyDescent="0.2">
      <c r="A13">
        <v>3</v>
      </c>
      <c r="B13" t="s">
        <v>1147</v>
      </c>
      <c r="D13" t="s">
        <v>1148</v>
      </c>
      <c r="F13" t="s">
        <v>1149</v>
      </c>
    </row>
    <row r="14" spans="1:255" x14ac:dyDescent="0.2">
      <c r="A14">
        <v>4</v>
      </c>
      <c r="B14" t="s">
        <v>1150</v>
      </c>
      <c r="D14" t="s">
        <v>1151</v>
      </c>
      <c r="F14" t="s">
        <v>1152</v>
      </c>
    </row>
    <row r="15" spans="1:255" x14ac:dyDescent="0.2">
      <c r="A15">
        <v>5</v>
      </c>
      <c r="B15" t="s">
        <v>1154</v>
      </c>
      <c r="D15" t="s">
        <v>1155</v>
      </c>
      <c r="F15" t="s">
        <v>1156</v>
      </c>
    </row>
    <row r="16" spans="1:255" x14ac:dyDescent="0.2">
      <c r="A16">
        <v>515</v>
      </c>
      <c r="B16" t="s">
        <v>1154</v>
      </c>
      <c r="D16" t="s">
        <v>1155</v>
      </c>
      <c r="F16" t="s">
        <v>1156</v>
      </c>
      <c r="AY16" t="e">
        <f>SUM('1.Лок.смета.и.Акт'!AQ23:'1.Лок.смета.и.Акт'!#REF!)</f>
        <v>#REF!</v>
      </c>
      <c r="AZ16" t="e">
        <f>SUM('1.Лок.смета.и.Акт'!AR23:'1.Лок.смета.и.Акт'!#REF!)</f>
        <v>#REF!</v>
      </c>
      <c r="BA16" t="e">
        <f>SUM('1.Лок.смета.и.Акт'!AS23:'1.Лок.смета.и.Акт'!#REF!)</f>
        <v>#REF!</v>
      </c>
      <c r="BB16" t="e">
        <f>SUM('1.Лок.смета.и.Акт'!AT23:'1.Лок.смета.и.Акт'!#REF!)</f>
        <v>#REF!</v>
      </c>
      <c r="BC16" t="e">
        <f>SUM('1.Лок.смета.и.Акт'!AU23:'1.Лок.смета.и.Акт'!#REF!)</f>
        <v>#REF!</v>
      </c>
      <c r="BD16" t="e">
        <f>SUM('1.Лок.смета.и.Акт'!AV23:'1.Лок.смета.и.Акт'!#REF!)</f>
        <v>#REF!</v>
      </c>
      <c r="CW16" t="e">
        <f>Source!DM116</f>
        <v>#REF!</v>
      </c>
      <c r="CX16">
        <f>Source!DN116</f>
        <v>3.6093199999999999</v>
      </c>
      <c r="CY16">
        <f>Source!DG116</f>
        <v>147498</v>
      </c>
      <c r="CZ16">
        <f>Source!DK116</f>
        <v>48583</v>
      </c>
      <c r="DA16">
        <f>Source!DI116</f>
        <v>3805</v>
      </c>
      <c r="DB16">
        <f>Source!DJ116</f>
        <v>890</v>
      </c>
      <c r="DC16">
        <f>Source!DH116</f>
        <v>95110</v>
      </c>
      <c r="DD16">
        <f>Source!EG116</f>
        <v>0</v>
      </c>
      <c r="DE16">
        <f>Source!EN116</f>
        <v>95110</v>
      </c>
      <c r="DF16">
        <f>Source!EO116</f>
        <v>95110</v>
      </c>
      <c r="DG16">
        <f>Source!EP116</f>
        <v>0</v>
      </c>
      <c r="DH16">
        <f>Source!EQ116</f>
        <v>95110</v>
      </c>
      <c r="DI16">
        <f>Source!EH116</f>
        <v>0</v>
      </c>
      <c r="DJ16">
        <f>Source!EI116</f>
        <v>0</v>
      </c>
      <c r="DK16">
        <f>Source!ER116</f>
        <v>0</v>
      </c>
      <c r="DL16">
        <f>Source!DL116</f>
        <v>0</v>
      </c>
      <c r="DM16">
        <f>Source!DO116</f>
        <v>181</v>
      </c>
      <c r="DN16" t="e">
        <f>Source!DP116</f>
        <v>#REF!</v>
      </c>
      <c r="DO16" t="e">
        <f>Source!DQ116</f>
        <v>#REF!</v>
      </c>
      <c r="DP16" t="e">
        <f>Source!EJ116</f>
        <v>#REF!</v>
      </c>
      <c r="DQ16" t="e">
        <f>Source!EK116</f>
        <v>#REF!</v>
      </c>
      <c r="DR16">
        <f>Source!EL116</f>
        <v>0</v>
      </c>
      <c r="DS16">
        <f>Source!EH116</f>
        <v>0</v>
      </c>
      <c r="DT16">
        <f>Source!EM116</f>
        <v>0</v>
      </c>
      <c r="DU16" t="e">
        <f>Source!EK116+Source!EL116</f>
        <v>#REF!</v>
      </c>
      <c r="DW16">
        <f>Source!ES116</f>
        <v>0</v>
      </c>
      <c r="DX16">
        <f>Source!ET116</f>
        <v>0</v>
      </c>
      <c r="DY16">
        <f>Source!EU116</f>
        <v>0</v>
      </c>
      <c r="DZ16">
        <f>Source!EV116</f>
        <v>0</v>
      </c>
      <c r="ET16" t="e">
        <f>Source!DM116</f>
        <v>#REF!</v>
      </c>
      <c r="EU16">
        <f>Source!DN116</f>
        <v>3.6093199999999999</v>
      </c>
      <c r="EV16" t="e">
        <f>SUM('1.Лок.смета.и.Акт'!GH23:'1.Лок.смета.и.Акт'!#REF!)</f>
        <v>#REF!</v>
      </c>
      <c r="EW16" t="e">
        <f>SUM('1.Лок.смета.и.Акт'!GI23:'1.Лок.смета.и.Акт'!#REF!)</f>
        <v>#REF!</v>
      </c>
      <c r="EX16" t="e">
        <f>SUM('1.Лок.смета.и.Акт'!GJ23:'1.Лок.смета.и.Акт'!#REF!)</f>
        <v>#REF!</v>
      </c>
      <c r="EY16" t="e">
        <f>SUM('1.Лок.смета.и.Акт'!GK23:'1.Лок.смета.и.Акт'!#REF!)</f>
        <v>#REF!</v>
      </c>
      <c r="EZ16" t="e">
        <f>SUM('1.Лок.смета.и.Акт'!GL23:'1.Лок.смета.и.Акт'!#REF!)</f>
        <v>#REF!</v>
      </c>
      <c r="FA16" t="e">
        <f>SUM('1.Лок.смета.и.Акт'!GM23:'1.Лок.смета.и.Акт'!#REF!)</f>
        <v>#REF!</v>
      </c>
      <c r="FB16" t="e">
        <f>SUM('1.Лок.смета.и.Акт'!GN23:'1.Лок.смета.и.Акт'!#REF!)</f>
        <v>#REF!</v>
      </c>
      <c r="FC16" t="e">
        <f>SUM('1.Лок.смета.и.Акт'!GO23:'1.Лок.смета.и.Акт'!#REF!)</f>
        <v>#REF!</v>
      </c>
      <c r="FD16" t="e">
        <f>SUM('1.Лок.смета.и.Акт'!GP23:'1.Лок.смета.и.Акт'!#REF!)</f>
        <v>#REF!</v>
      </c>
      <c r="FE16" t="e">
        <f>SUM('1.Лок.смета.и.Акт'!GQ23:'1.Лок.смета.и.Акт'!#REF!)</f>
        <v>#REF!</v>
      </c>
      <c r="FF16" t="e">
        <f>SUM('1.Лок.смета.и.Акт'!GR23:'1.Лок.смета.и.Акт'!#REF!)</f>
        <v>#REF!</v>
      </c>
      <c r="FG16" t="e">
        <f>SUM('1.Лок.смета.и.Акт'!GS23:'1.Лок.смета.и.Акт'!#REF!)</f>
        <v>#REF!</v>
      </c>
      <c r="FH16" t="e">
        <f>SUM('1.Лок.смета.и.Акт'!GT23:'1.Лок.смета.и.Акт'!#REF!)</f>
        <v>#REF!</v>
      </c>
      <c r="FI16" t="e">
        <f>SUM('1.Лок.смета.и.Акт'!GU23:'1.Лок.смета.и.Акт'!#REF!)</f>
        <v>#REF!</v>
      </c>
      <c r="FJ16" t="e">
        <f>SUM('1.Лок.смета.и.Акт'!GV23:'1.Лок.смета.и.Акт'!#REF!)</f>
        <v>#REF!</v>
      </c>
      <c r="FK16" t="e">
        <f>SUM('1.Лок.смета.и.Акт'!GW23:'1.Лок.смета.и.Акт'!#REF!)</f>
        <v>#REF!</v>
      </c>
      <c r="FL16" t="e">
        <f>SUM('1.Лок.смета.и.Акт'!GX23:'1.Лок.смета.и.Акт'!#REF!)</f>
        <v>#REF!</v>
      </c>
      <c r="FM16" t="e">
        <f>SUM('1.Лок.смета.и.Акт'!GY23:'1.Лок.смета.и.Акт'!#REF!)</f>
        <v>#REF!</v>
      </c>
      <c r="FN16" t="e">
        <f>SUM('1.Лок.смета.и.Акт'!GZ23:'1.Лок.смета.и.Акт'!#REF!)</f>
        <v>#REF!</v>
      </c>
      <c r="FO16" t="e">
        <f>SUM('1.Лок.смета.и.Акт'!HA23:'1.Лок.смета.и.Акт'!#REF!)</f>
        <v>#REF!</v>
      </c>
      <c r="FP16" t="e">
        <f>SUM('1.Лок.смета.и.Акт'!HB23:'1.Лок.смета.и.Акт'!#REF!)</f>
        <v>#REF!</v>
      </c>
      <c r="FQ16" t="e">
        <f>SUM('1.Лок.смета.и.Акт'!HC23:'1.Лок.смета.и.Акт'!#REF!)</f>
        <v>#REF!</v>
      </c>
      <c r="FR16" t="e">
        <f>SUM('1.Лок.смета.и.Акт'!GZ23:'1.Лок.смета.и.Акт'!#REF!)+SUM('1.Лок.смета.и.Акт'!HA23:'1.Лок.смета.и.Акт'!#REF!)</f>
        <v>#REF!</v>
      </c>
      <c r="FS16" t="e">
        <f>SUM('1.Лок.смета.и.Акт'!HE23:'1.Лок.смета.и.Акт'!#REF!)</f>
        <v>#REF!</v>
      </c>
      <c r="FT16" t="e">
        <f>SUM('1.Лок.смета.и.Акт'!HF23:'1.Лок.смета.и.Акт'!#REF!)</f>
        <v>#REF!</v>
      </c>
      <c r="FU16" t="e">
        <f>SUM('1.Лок.смета.и.Акт'!HG23:'1.Лок.смета.и.Акт'!#REF!)</f>
        <v>#REF!</v>
      </c>
      <c r="FV16" t="e">
        <f>SUM('1.Лок.смета.и.Акт'!HH23:'1.Лок.смета.и.Акт'!#REF!)</f>
        <v>#REF!</v>
      </c>
      <c r="FW16" t="e">
        <f>SUM('1.Лок.смета.и.Акт'!HI23:'1.Лок.смета.и.Акт'!#REF!)</f>
        <v>#REF!</v>
      </c>
      <c r="FX16" t="e">
        <f>SUMIF('1.Лок.смета.и.Акт'!CT23:'1.Лок.смета.и.Акт'!#REF!,1,'1.Лок.смета.и.Акт'!GI23:'1.Лок.смета.и.Акт'!#REF!)</f>
        <v>#REF!</v>
      </c>
      <c r="FY16" t="e">
        <f>SUMIF('1.Лок.смета.и.Акт'!CT23:'1.Лок.смета.и.Акт'!#REF!,2,'1.Лок.смета.и.Акт'!GI23:'1.Лок.смета.и.Акт'!#REF!)</f>
        <v>#REF!</v>
      </c>
      <c r="FZ16" t="e">
        <f>SUMIF('1.Лок.смета.и.Акт'!CT23:'1.Лок.смета.и.Акт'!#REF!,5,'1.Лок.смета.и.Акт'!GI23:'1.Лок.смета.и.Акт'!#REF!)</f>
        <v>#REF!</v>
      </c>
      <c r="GA16" t="e">
        <f>SUMIF('1.Лок.смета.и.Акт'!CT23:'1.Лок.смета.и.Акт'!#REF!,4,'1.Лок.смета.и.Акт'!GI23:'1.Лок.смета.и.Акт'!#REF!)</f>
        <v>#REF!</v>
      </c>
      <c r="GB16" t="e">
        <f>SUMIF('1.Лок.смета.и.Акт'!CT23:'1.Лок.смета.и.Акт'!#REF!,1,'1.Лок.смета.и.Акт'!GJ23:'1.Лок.смета.и.Акт'!#REF!)</f>
        <v>#REF!</v>
      </c>
      <c r="GC16" t="e">
        <f>SUMIF('1.Лок.смета.и.Акт'!CT23:'1.Лок.смета.и.Акт'!#REF!,2,'1.Лок.смета.и.Акт'!GJ23:'1.Лок.смета.и.Акт'!#REF!)</f>
        <v>#REF!</v>
      </c>
      <c r="GD16" t="e">
        <f>SUMIF('1.Лок.смета.и.Акт'!CT23:'1.Лок.смета.и.Акт'!#REF!,4,'1.Лок.смета.и.Акт'!GJ23:'1.Лок.смета.и.Акт'!#REF!)</f>
        <v>#REF!</v>
      </c>
      <c r="GE16" t="e">
        <f>SUMIF('1.Лок.смета.и.Акт'!CT23:'1.Лок.смета.и.Акт'!#REF!,1,'1.Лок.смета.и.Акт'!GO23:'1.Лок.смета.и.Акт'!#REF!)</f>
        <v>#REF!</v>
      </c>
      <c r="GF16" t="e">
        <f>SUMIF('1.Лок.смета.и.Акт'!CT23:'1.Лок.смета.и.Акт'!#REF!,2,'1.Лок.смета.и.Акт'!GO23:'1.Лок.смета.и.Акт'!#REF!)</f>
        <v>#REF!</v>
      </c>
      <c r="GG16" t="e">
        <f>SUMIF('1.Лок.смета.и.Акт'!CT23:'1.Лок.смета.и.Акт'!#REF!,4,'1.Лок.смета.и.Акт'!GO23:'1.Лок.смета.и.Акт'!#REF!)</f>
        <v>#REF!</v>
      </c>
      <c r="IB16" t="e">
        <f>SUM('1.Лок.смета.и.Акт'!HM23:'1.Лок.смета.и.Акт'!#REF!)</f>
        <v>#REF!</v>
      </c>
      <c r="IC16" t="e">
        <f>SUM('1.Лок.смета.и.Акт'!HO23:'1.Лок.смета.и.Акт'!#REF!)</f>
        <v>#REF!</v>
      </c>
      <c r="ID16" t="e">
        <f>SUM('1.Лок.смета.и.Акт'!HQ23:'1.Лок.смета.и.Акт'!#REF!)</f>
        <v>#REF!</v>
      </c>
      <c r="IE16" t="e">
        <f>SUM('1.Лок.смета.и.Акт'!HS23:'1.Лок.смета.и.Акт'!#REF!)</f>
        <v>#REF!</v>
      </c>
      <c r="IF16" t="e">
        <f>SUM('1.Лок.смета.и.Акт'!HW23:'1.Лок.смета.и.Акт'!#REF!)</f>
        <v>#REF!</v>
      </c>
      <c r="IG16" t="e">
        <f>SUM('1.Лок.смета.и.Акт'!HX23:'1.Лок.смета.и.Акт'!#REF!)</f>
        <v>#REF!</v>
      </c>
      <c r="IH16" t="e">
        <f>SUM('1.Лок.смета.и.Акт'!HJ23:'1.Лок.смета.и.Акт'!#REF!)</f>
        <v>#REF!</v>
      </c>
      <c r="II16" t="e">
        <f>SUM('1.Лок.смета.и.Акт'!HL23:'1.Лок.смета.и.Акт'!#REF!)</f>
        <v>#REF!</v>
      </c>
      <c r="IJ16" t="e">
        <f>SUM('1.Лок.смета.и.Акт'!HN23:'1.Лок.смета.и.Акт'!#REF!)</f>
        <v>#REF!</v>
      </c>
      <c r="IK16" t="e">
        <f>SUM('1.Лок.смета.и.Акт'!HP23:'1.Лок.смета.и.Акт'!#REF!)</f>
        <v>#REF!</v>
      </c>
      <c r="IL16" t="e">
        <f>SUM('1.Лок.смета.и.Акт'!HR23:'1.Лок.смета.и.Акт'!#REF!)</f>
        <v>#REF!</v>
      </c>
      <c r="IM16" t="e">
        <f>SUM('1.Лок.смета.и.Акт'!HU23:'1.Лок.смета.и.Акт'!#REF!)</f>
        <v>#REF!</v>
      </c>
      <c r="IN16" t="e">
        <f>SUMIF('1.Лок.смета.и.Акт'!CT23:'1.Лок.смета.и.Акт'!#REF!,1,'1.Лок.смета.и.Акт'!GW23:'1.Лок.смета.и.Акт'!#REF!)</f>
        <v>#REF!</v>
      </c>
      <c r="IO16" t="e">
        <f>SUMIF('1.Лок.смета.и.Акт'!CT23:'1.Лок.смета.и.Акт'!#REF!,2,'1.Лок.смета.и.Акт'!GW23:'1.Лок.смета.и.Акт'!#REF!)</f>
        <v>#REF!</v>
      </c>
      <c r="IP16" t="e">
        <f>SUMIF('1.Лок.смета.и.Акт'!CT23:'1.Лок.смета.и.Акт'!#REF!,5,'1.Лок.смета.и.Акт'!GW23:'1.Лок.смета.и.Акт'!#REF!)</f>
        <v>#REF!</v>
      </c>
      <c r="IQ16" t="e">
        <f>SUMIF('1.Лок.смета.и.Акт'!CT23:'1.Лок.смета.и.Акт'!#REF!,4,'1.Лок.смета.и.Акт'!GW23:'1.Лок.смета.и.Акт'!#REF!)</f>
        <v>#REF!</v>
      </c>
      <c r="IR16" t="e">
        <f>SUMIF('1.Лок.смета.и.Акт'!CT23:'1.Лок.смета.и.Акт'!#REF!,1,'1.Лок.смета.и.Акт'!GX23:'1.Лок.смета.и.Акт'!#REF!)</f>
        <v>#REF!</v>
      </c>
      <c r="IS16" t="e">
        <f>SUMIF('1.Лок.смета.и.Акт'!CT23:'1.Лок.смета.и.Акт'!#REF!,2,'1.Лок.смета.и.Акт'!GX23:'1.Лок.смета.и.Акт'!#REF!)</f>
        <v>#REF!</v>
      </c>
      <c r="IT16" t="e">
        <f>SUMIF('1.Лок.смета.и.Акт'!CT23:'1.Лок.смета.и.Акт'!#REF!,5,'1.Лок.смета.и.Акт'!GX23:'1.Лок.смета.и.Акт'!#REF!)</f>
        <v>#REF!</v>
      </c>
      <c r="IU16" t="e">
        <f>SUMIF('1.Лок.смета.и.Акт'!CT23:'1.Лок.смета.и.Акт'!#REF!,4,'1.Лок.смета.и.Акт'!GX23:'1.Лок.смета.и.Акт'!#REF!)</f>
        <v>#REF!</v>
      </c>
    </row>
    <row r="17" spans="1:255" x14ac:dyDescent="0.2">
      <c r="A17">
        <v>5</v>
      </c>
      <c r="B17" t="s">
        <v>1154</v>
      </c>
      <c r="D17" t="s">
        <v>1155</v>
      </c>
      <c r="F17" t="s">
        <v>1165</v>
      </c>
    </row>
    <row r="18" spans="1:255" x14ac:dyDescent="0.2">
      <c r="A18">
        <v>515</v>
      </c>
      <c r="B18" t="s">
        <v>1154</v>
      </c>
      <c r="D18" t="s">
        <v>1155</v>
      </c>
      <c r="F18" t="s">
        <v>1165</v>
      </c>
      <c r="AY18" t="e">
        <f>SUM('1.Лок.смета.и.Акт'!AQ32:'1.Лок.смета.и.Акт'!#REF!)</f>
        <v>#REF!</v>
      </c>
      <c r="AZ18" t="e">
        <f>SUM('1.Лок.смета.и.Акт'!AR32:'1.Лок.смета.и.Акт'!#REF!)</f>
        <v>#REF!</v>
      </c>
      <c r="BA18" t="e">
        <f>SUM('1.Лок.смета.и.Акт'!AS32:'1.Лок.смета.и.Акт'!#REF!)</f>
        <v>#REF!</v>
      </c>
      <c r="BB18" t="e">
        <f>SUM('1.Лок.смета.и.Акт'!AT32:'1.Лок.смета.и.Акт'!#REF!)</f>
        <v>#REF!</v>
      </c>
      <c r="BC18" t="e">
        <f>SUM('1.Лок.смета.и.Акт'!AU32:'1.Лок.смета.и.Акт'!#REF!)</f>
        <v>#REF!</v>
      </c>
      <c r="BD18" t="e">
        <f>SUM('1.Лок.смета.и.Акт'!AV32:'1.Лок.смета.и.Акт'!#REF!)</f>
        <v>#REF!</v>
      </c>
      <c r="CW18" t="e">
        <f>Source!DM177</f>
        <v>#REF!</v>
      </c>
      <c r="CX18">
        <f>Source!DN177</f>
        <v>0.41015000000000001</v>
      </c>
      <c r="CY18">
        <f>Source!DG177</f>
        <v>13699</v>
      </c>
      <c r="CZ18">
        <f>Source!DK177</f>
        <v>4911</v>
      </c>
      <c r="DA18">
        <f>Source!DI177</f>
        <v>354</v>
      </c>
      <c r="DB18">
        <f>Source!DJ177</f>
        <v>100</v>
      </c>
      <c r="DC18">
        <f>Source!DH177</f>
        <v>8434</v>
      </c>
      <c r="DD18">
        <f>Source!EG177</f>
        <v>0</v>
      </c>
      <c r="DE18">
        <f>Source!EN177</f>
        <v>8434</v>
      </c>
      <c r="DF18">
        <f>Source!EO177</f>
        <v>8434</v>
      </c>
      <c r="DG18">
        <f>Source!EP177</f>
        <v>0</v>
      </c>
      <c r="DH18">
        <f>Source!EQ177</f>
        <v>8434</v>
      </c>
      <c r="DI18">
        <f>Source!EH177</f>
        <v>0</v>
      </c>
      <c r="DJ18">
        <f>Source!EI177</f>
        <v>0</v>
      </c>
      <c r="DK18">
        <f>Source!ER177</f>
        <v>0</v>
      </c>
      <c r="DL18">
        <f>Source!DL177</f>
        <v>0</v>
      </c>
      <c r="DM18">
        <f>Source!DO177</f>
        <v>13</v>
      </c>
      <c r="DN18" t="e">
        <f>Source!DP177</f>
        <v>#REF!</v>
      </c>
      <c r="DO18" t="e">
        <f>Source!DQ177</f>
        <v>#REF!</v>
      </c>
      <c r="DP18" t="e">
        <f>Source!EJ177</f>
        <v>#REF!</v>
      </c>
      <c r="DQ18" t="e">
        <f>Source!EK177</f>
        <v>#REF!</v>
      </c>
      <c r="DR18">
        <f>Source!EL177</f>
        <v>0</v>
      </c>
      <c r="DS18">
        <f>Source!EH177</f>
        <v>0</v>
      </c>
      <c r="DT18">
        <f>Source!EM177</f>
        <v>0</v>
      </c>
      <c r="DU18" t="e">
        <f>Source!EK177+Source!EL177</f>
        <v>#REF!</v>
      </c>
      <c r="DW18">
        <f>Source!ES177</f>
        <v>0</v>
      </c>
      <c r="DX18">
        <f>Source!ET177</f>
        <v>0</v>
      </c>
      <c r="DY18">
        <f>Source!EU177</f>
        <v>0</v>
      </c>
      <c r="DZ18">
        <f>Source!EV177</f>
        <v>0</v>
      </c>
      <c r="ET18" t="e">
        <f>Source!DM177</f>
        <v>#REF!</v>
      </c>
      <c r="EU18">
        <f>Source!DN177</f>
        <v>0.41015000000000001</v>
      </c>
      <c r="EV18" t="e">
        <f>SUM('1.Лок.смета.и.Акт'!GH32:'1.Лок.смета.и.Акт'!#REF!)</f>
        <v>#REF!</v>
      </c>
      <c r="EW18" t="e">
        <f>SUM('1.Лок.смета.и.Акт'!GI32:'1.Лок.смета.и.Акт'!#REF!)</f>
        <v>#REF!</v>
      </c>
      <c r="EX18" t="e">
        <f>SUM('1.Лок.смета.и.Акт'!GJ32:'1.Лок.смета.и.Акт'!#REF!)</f>
        <v>#REF!</v>
      </c>
      <c r="EY18" t="e">
        <f>SUM('1.Лок.смета.и.Акт'!GK32:'1.Лок.смета.и.Акт'!#REF!)</f>
        <v>#REF!</v>
      </c>
      <c r="EZ18" t="e">
        <f>SUM('1.Лок.смета.и.Акт'!GL32:'1.Лок.смета.и.Акт'!#REF!)</f>
        <v>#REF!</v>
      </c>
      <c r="FA18" t="e">
        <f>SUM('1.Лок.смета.и.Акт'!GM32:'1.Лок.смета.и.Акт'!#REF!)</f>
        <v>#REF!</v>
      </c>
      <c r="FB18" t="e">
        <f>SUM('1.Лок.смета.и.Акт'!GN32:'1.Лок.смета.и.Акт'!#REF!)</f>
        <v>#REF!</v>
      </c>
      <c r="FC18" t="e">
        <f>SUM('1.Лок.смета.и.Акт'!GO32:'1.Лок.смета.и.Акт'!#REF!)</f>
        <v>#REF!</v>
      </c>
      <c r="FD18" t="e">
        <f>SUM('1.Лок.смета.и.Акт'!GP32:'1.Лок.смета.и.Акт'!#REF!)</f>
        <v>#REF!</v>
      </c>
      <c r="FE18" t="e">
        <f>SUM('1.Лок.смета.и.Акт'!GQ32:'1.Лок.смета.и.Акт'!#REF!)</f>
        <v>#REF!</v>
      </c>
      <c r="FF18" t="e">
        <f>SUM('1.Лок.смета.и.Акт'!GR32:'1.Лок.смета.и.Акт'!#REF!)</f>
        <v>#REF!</v>
      </c>
      <c r="FG18" t="e">
        <f>SUM('1.Лок.смета.и.Акт'!GS32:'1.Лок.смета.и.Акт'!#REF!)</f>
        <v>#REF!</v>
      </c>
      <c r="FH18" t="e">
        <f>SUM('1.Лок.смета.и.Акт'!GT32:'1.Лок.смета.и.Акт'!#REF!)</f>
        <v>#REF!</v>
      </c>
      <c r="FI18" t="e">
        <f>SUM('1.Лок.смета.и.Акт'!GU32:'1.Лок.смета.и.Акт'!#REF!)</f>
        <v>#REF!</v>
      </c>
      <c r="FJ18" t="e">
        <f>SUM('1.Лок.смета.и.Акт'!GV32:'1.Лок.смета.и.Акт'!#REF!)</f>
        <v>#REF!</v>
      </c>
      <c r="FK18" t="e">
        <f>SUM('1.Лок.смета.и.Акт'!GW32:'1.Лок.смета.и.Акт'!#REF!)</f>
        <v>#REF!</v>
      </c>
      <c r="FL18" t="e">
        <f>SUM('1.Лок.смета.и.Акт'!GX32:'1.Лок.смета.и.Акт'!#REF!)</f>
        <v>#REF!</v>
      </c>
      <c r="FM18" t="e">
        <f>SUM('1.Лок.смета.и.Акт'!GY32:'1.Лок.смета.и.Акт'!#REF!)</f>
        <v>#REF!</v>
      </c>
      <c r="FN18" t="e">
        <f>SUM('1.Лок.смета.и.Акт'!GZ32:'1.Лок.смета.и.Акт'!#REF!)</f>
        <v>#REF!</v>
      </c>
      <c r="FO18" t="e">
        <f>SUM('1.Лок.смета.и.Акт'!HA32:'1.Лок.смета.и.Акт'!#REF!)</f>
        <v>#REF!</v>
      </c>
      <c r="FP18" t="e">
        <f>SUM('1.Лок.смета.и.Акт'!HB32:'1.Лок.смета.и.Акт'!#REF!)</f>
        <v>#REF!</v>
      </c>
      <c r="FQ18" t="e">
        <f>SUM('1.Лок.смета.и.Акт'!HC32:'1.Лок.смета.и.Акт'!#REF!)</f>
        <v>#REF!</v>
      </c>
      <c r="FR18" t="e">
        <f>SUM('1.Лок.смета.и.Акт'!GZ32:'1.Лок.смета.и.Акт'!#REF!)+SUM('1.Лок.смета.и.Акт'!HA32:'1.Лок.смета.и.Акт'!#REF!)</f>
        <v>#REF!</v>
      </c>
      <c r="FS18" t="e">
        <f>SUM('1.Лок.смета.и.Акт'!HE32:'1.Лок.смета.и.Акт'!#REF!)</f>
        <v>#REF!</v>
      </c>
      <c r="FT18" t="e">
        <f>SUM('1.Лок.смета.и.Акт'!HF32:'1.Лок.смета.и.Акт'!#REF!)</f>
        <v>#REF!</v>
      </c>
      <c r="FU18" t="e">
        <f>SUM('1.Лок.смета.и.Акт'!HG32:'1.Лок.смета.и.Акт'!#REF!)</f>
        <v>#REF!</v>
      </c>
      <c r="FV18" t="e">
        <f>SUM('1.Лок.смета.и.Акт'!HH32:'1.Лок.смета.и.Акт'!#REF!)</f>
        <v>#REF!</v>
      </c>
      <c r="FW18" t="e">
        <f>SUM('1.Лок.смета.и.Акт'!HI32:'1.Лок.смета.и.Акт'!#REF!)</f>
        <v>#REF!</v>
      </c>
      <c r="FX18" t="e">
        <f>SUMIF('1.Лок.смета.и.Акт'!CT32:'1.Лок.смета.и.Акт'!#REF!,1,'1.Лок.смета.и.Акт'!GI32:'1.Лок.смета.и.Акт'!#REF!)</f>
        <v>#REF!</v>
      </c>
      <c r="FY18" t="e">
        <f>SUMIF('1.Лок.смета.и.Акт'!CT32:'1.Лок.смета.и.Акт'!#REF!,2,'1.Лок.смета.и.Акт'!GI32:'1.Лок.смета.и.Акт'!#REF!)</f>
        <v>#REF!</v>
      </c>
      <c r="FZ18" t="e">
        <f>SUMIF('1.Лок.смета.и.Акт'!CT32:'1.Лок.смета.и.Акт'!#REF!,5,'1.Лок.смета.и.Акт'!GI32:'1.Лок.смета.и.Акт'!#REF!)</f>
        <v>#REF!</v>
      </c>
      <c r="GA18" t="e">
        <f>SUMIF('1.Лок.смета.и.Акт'!CT32:'1.Лок.смета.и.Акт'!#REF!,4,'1.Лок.смета.и.Акт'!GI32:'1.Лок.смета.и.Акт'!#REF!)</f>
        <v>#REF!</v>
      </c>
      <c r="GB18" t="e">
        <f>SUMIF('1.Лок.смета.и.Акт'!CT32:'1.Лок.смета.и.Акт'!#REF!,1,'1.Лок.смета.и.Акт'!GJ32:'1.Лок.смета.и.Акт'!#REF!)</f>
        <v>#REF!</v>
      </c>
      <c r="GC18" t="e">
        <f>SUMIF('1.Лок.смета.и.Акт'!CT32:'1.Лок.смета.и.Акт'!#REF!,2,'1.Лок.смета.и.Акт'!GJ32:'1.Лок.смета.и.Акт'!#REF!)</f>
        <v>#REF!</v>
      </c>
      <c r="GD18" t="e">
        <f>SUMIF('1.Лок.смета.и.Акт'!CT32:'1.Лок.смета.и.Акт'!#REF!,4,'1.Лок.смета.и.Акт'!GJ32:'1.Лок.смета.и.Акт'!#REF!)</f>
        <v>#REF!</v>
      </c>
      <c r="GE18" t="e">
        <f>SUMIF('1.Лок.смета.и.Акт'!CT32:'1.Лок.смета.и.Акт'!#REF!,1,'1.Лок.смета.и.Акт'!GO32:'1.Лок.смета.и.Акт'!#REF!)</f>
        <v>#REF!</v>
      </c>
      <c r="GF18" t="e">
        <f>SUMIF('1.Лок.смета.и.Акт'!CT32:'1.Лок.смета.и.Акт'!#REF!,2,'1.Лок.смета.и.Акт'!GO32:'1.Лок.смета.и.Акт'!#REF!)</f>
        <v>#REF!</v>
      </c>
      <c r="GG18" t="e">
        <f>SUMIF('1.Лок.смета.и.Акт'!CT32:'1.Лок.смета.и.Акт'!#REF!,4,'1.Лок.смета.и.Акт'!GO32:'1.Лок.смета.и.Акт'!#REF!)</f>
        <v>#REF!</v>
      </c>
      <c r="IB18" t="e">
        <f>SUM('1.Лок.смета.и.Акт'!HM32:'1.Лок.смета.и.Акт'!#REF!)</f>
        <v>#REF!</v>
      </c>
      <c r="IC18" t="e">
        <f>SUM('1.Лок.смета.и.Акт'!HO32:'1.Лок.смета.и.Акт'!#REF!)</f>
        <v>#REF!</v>
      </c>
      <c r="ID18" t="e">
        <f>SUM('1.Лок.смета.и.Акт'!HQ32:'1.Лок.смета.и.Акт'!#REF!)</f>
        <v>#REF!</v>
      </c>
      <c r="IE18" t="e">
        <f>SUM('1.Лок.смета.и.Акт'!HS32:'1.Лок.смета.и.Акт'!#REF!)</f>
        <v>#REF!</v>
      </c>
      <c r="IF18" t="e">
        <f>SUM('1.Лок.смета.и.Акт'!HW32:'1.Лок.смета.и.Акт'!#REF!)</f>
        <v>#REF!</v>
      </c>
      <c r="IG18" t="e">
        <f>SUM('1.Лок.смета.и.Акт'!HX32:'1.Лок.смета.и.Акт'!#REF!)</f>
        <v>#REF!</v>
      </c>
      <c r="IH18" t="e">
        <f>SUM('1.Лок.смета.и.Акт'!HJ32:'1.Лок.смета.и.Акт'!#REF!)</f>
        <v>#REF!</v>
      </c>
      <c r="II18" t="e">
        <f>SUM('1.Лок.смета.и.Акт'!HL32:'1.Лок.смета.и.Акт'!#REF!)</f>
        <v>#REF!</v>
      </c>
      <c r="IJ18" t="e">
        <f>SUM('1.Лок.смета.и.Акт'!HN32:'1.Лок.смета.и.Акт'!#REF!)</f>
        <v>#REF!</v>
      </c>
      <c r="IK18" t="e">
        <f>SUM('1.Лок.смета.и.Акт'!HP32:'1.Лок.смета.и.Акт'!#REF!)</f>
        <v>#REF!</v>
      </c>
      <c r="IL18" t="e">
        <f>SUM('1.Лок.смета.и.Акт'!HR32:'1.Лок.смета.и.Акт'!#REF!)</f>
        <v>#REF!</v>
      </c>
      <c r="IM18" t="e">
        <f>SUM('1.Лок.смета.и.Акт'!HU32:'1.Лок.смета.и.Акт'!#REF!)</f>
        <v>#REF!</v>
      </c>
      <c r="IN18" t="e">
        <f>SUMIF('1.Лок.смета.и.Акт'!CT32:'1.Лок.смета.и.Акт'!#REF!,1,'1.Лок.смета.и.Акт'!GW32:'1.Лок.смета.и.Акт'!#REF!)</f>
        <v>#REF!</v>
      </c>
      <c r="IO18" t="e">
        <f>SUMIF('1.Лок.смета.и.Акт'!CT32:'1.Лок.смета.и.Акт'!#REF!,2,'1.Лок.смета.и.Акт'!GW32:'1.Лок.смета.и.Акт'!#REF!)</f>
        <v>#REF!</v>
      </c>
      <c r="IP18" t="e">
        <f>SUMIF('1.Лок.смета.и.Акт'!CT32:'1.Лок.смета.и.Акт'!#REF!,5,'1.Лок.смета.и.Акт'!GW32:'1.Лок.смета.и.Акт'!#REF!)</f>
        <v>#REF!</v>
      </c>
      <c r="IQ18" t="e">
        <f>SUMIF('1.Лок.смета.и.Акт'!CT32:'1.Лок.смета.и.Акт'!#REF!,4,'1.Лок.смета.и.Акт'!GW32:'1.Лок.смета.и.Акт'!#REF!)</f>
        <v>#REF!</v>
      </c>
      <c r="IR18" t="e">
        <f>SUMIF('1.Лок.смета.и.Акт'!CT32:'1.Лок.смета.и.Акт'!#REF!,1,'1.Лок.смета.и.Акт'!GX32:'1.Лок.смета.и.Акт'!#REF!)</f>
        <v>#REF!</v>
      </c>
      <c r="IS18" t="e">
        <f>SUMIF('1.Лок.смета.и.Акт'!CT32:'1.Лок.смета.и.Акт'!#REF!,2,'1.Лок.смета.и.Акт'!GX32:'1.Лок.смета.и.Акт'!#REF!)</f>
        <v>#REF!</v>
      </c>
      <c r="IT18" t="e">
        <f>SUMIF('1.Лок.смета.и.Акт'!CT32:'1.Лок.смета.и.Акт'!#REF!,5,'1.Лок.смета.и.Акт'!GX32:'1.Лок.смета.и.Акт'!#REF!)</f>
        <v>#REF!</v>
      </c>
      <c r="IU18" t="e">
        <f>SUMIF('1.Лок.смета.и.Акт'!CT32:'1.Лок.смета.и.Акт'!#REF!,4,'1.Лок.смета.и.Акт'!GX32:'1.Лок.смета.и.Акт'!#REF!)</f>
        <v>#REF!</v>
      </c>
    </row>
    <row r="19" spans="1:255" x14ac:dyDescent="0.2">
      <c r="A19">
        <v>5</v>
      </c>
      <c r="B19" t="s">
        <v>1154</v>
      </c>
      <c r="D19" t="s">
        <v>1155</v>
      </c>
      <c r="F19" t="s">
        <v>1173</v>
      </c>
    </row>
    <row r="20" spans="1:255" x14ac:dyDescent="0.2">
      <c r="A20">
        <v>515</v>
      </c>
      <c r="B20" t="s">
        <v>1154</v>
      </c>
      <c r="D20" t="s">
        <v>1155</v>
      </c>
      <c r="F20" t="s">
        <v>1173</v>
      </c>
      <c r="AY20" t="e">
        <f>SUM('1.Лок.смета.и.Акт'!AQ41:'1.Лок.смета.и.Акт'!#REF!)</f>
        <v>#REF!</v>
      </c>
      <c r="AZ20" t="e">
        <f>SUM('1.Лок.смета.и.Акт'!AR41:'1.Лок.смета.и.Акт'!#REF!)</f>
        <v>#REF!</v>
      </c>
      <c r="BA20" t="e">
        <f>SUM('1.Лок.смета.и.Акт'!AS41:'1.Лок.смета.и.Акт'!#REF!)</f>
        <v>#REF!</v>
      </c>
      <c r="BB20" t="e">
        <f>SUM('1.Лок.смета.и.Акт'!AT41:'1.Лок.смета.и.Акт'!#REF!)</f>
        <v>#REF!</v>
      </c>
      <c r="BC20" t="e">
        <f>SUM('1.Лок.смета.и.Акт'!AU41:'1.Лок.смета.и.Акт'!#REF!)</f>
        <v>#REF!</v>
      </c>
      <c r="BD20" t="e">
        <f>SUM('1.Лок.смета.и.Акт'!AV41:'1.Лок.смета.и.Акт'!#REF!)</f>
        <v>#REF!</v>
      </c>
      <c r="CW20" t="e">
        <f>Source!DM238</f>
        <v>#REF!</v>
      </c>
      <c r="CX20">
        <f>Source!DN238</f>
        <v>0.48262500000000003</v>
      </c>
      <c r="CY20">
        <f>Source!DG238</f>
        <v>15398</v>
      </c>
      <c r="CZ20">
        <f>Source!DK238</f>
        <v>5167</v>
      </c>
      <c r="DA20">
        <f>Source!DI238</f>
        <v>388</v>
      </c>
      <c r="DB20">
        <f>Source!DJ238</f>
        <v>120</v>
      </c>
      <c r="DC20">
        <f>Source!DH238</f>
        <v>9843</v>
      </c>
      <c r="DD20">
        <f>Source!EG238</f>
        <v>0</v>
      </c>
      <c r="DE20">
        <f>Source!EN238</f>
        <v>9843</v>
      </c>
      <c r="DF20">
        <f>Source!EO238</f>
        <v>9843</v>
      </c>
      <c r="DG20">
        <f>Source!EP238</f>
        <v>0</v>
      </c>
      <c r="DH20">
        <f>Source!EQ238</f>
        <v>9843</v>
      </c>
      <c r="DI20">
        <f>Source!EH238</f>
        <v>0</v>
      </c>
      <c r="DJ20">
        <f>Source!EI238</f>
        <v>0</v>
      </c>
      <c r="DK20">
        <f>Source!ER238</f>
        <v>0</v>
      </c>
      <c r="DL20">
        <f>Source!DL238</f>
        <v>0</v>
      </c>
      <c r="DM20">
        <f>Source!DO238</f>
        <v>14</v>
      </c>
      <c r="DN20" t="e">
        <f>Source!DP238</f>
        <v>#REF!</v>
      </c>
      <c r="DO20" t="e">
        <f>Source!DQ238</f>
        <v>#REF!</v>
      </c>
      <c r="DP20" t="e">
        <f>Source!EJ238</f>
        <v>#REF!</v>
      </c>
      <c r="DQ20" t="e">
        <f>Source!EK238</f>
        <v>#REF!</v>
      </c>
      <c r="DR20">
        <f>Source!EL238</f>
        <v>0</v>
      </c>
      <c r="DS20">
        <f>Source!EH238</f>
        <v>0</v>
      </c>
      <c r="DT20">
        <f>Source!EM238</f>
        <v>0</v>
      </c>
      <c r="DU20" t="e">
        <f>Source!EK238+Source!EL238</f>
        <v>#REF!</v>
      </c>
      <c r="DW20">
        <f>Source!ES238</f>
        <v>0</v>
      </c>
      <c r="DX20">
        <f>Source!ET238</f>
        <v>0</v>
      </c>
      <c r="DY20">
        <f>Source!EU238</f>
        <v>0</v>
      </c>
      <c r="DZ20">
        <f>Source!EV238</f>
        <v>0</v>
      </c>
      <c r="ET20" t="e">
        <f>Source!DM238</f>
        <v>#REF!</v>
      </c>
      <c r="EU20">
        <f>Source!DN238</f>
        <v>0.48262500000000003</v>
      </c>
      <c r="EV20" t="e">
        <f>SUM('1.Лок.смета.и.Акт'!GH41:'1.Лок.смета.и.Акт'!#REF!)</f>
        <v>#REF!</v>
      </c>
      <c r="EW20" t="e">
        <f>SUM('1.Лок.смета.и.Акт'!GI41:'1.Лок.смета.и.Акт'!#REF!)</f>
        <v>#REF!</v>
      </c>
      <c r="EX20" t="e">
        <f>SUM('1.Лок.смета.и.Акт'!GJ41:'1.Лок.смета.и.Акт'!#REF!)</f>
        <v>#REF!</v>
      </c>
      <c r="EY20" t="e">
        <f>SUM('1.Лок.смета.и.Акт'!GK41:'1.Лок.смета.и.Акт'!#REF!)</f>
        <v>#REF!</v>
      </c>
      <c r="EZ20" t="e">
        <f>SUM('1.Лок.смета.и.Акт'!GL41:'1.Лок.смета.и.Акт'!#REF!)</f>
        <v>#REF!</v>
      </c>
      <c r="FA20" t="e">
        <f>SUM('1.Лок.смета.и.Акт'!GM41:'1.Лок.смета.и.Акт'!#REF!)</f>
        <v>#REF!</v>
      </c>
      <c r="FB20" t="e">
        <f>SUM('1.Лок.смета.и.Акт'!GN41:'1.Лок.смета.и.Акт'!#REF!)</f>
        <v>#REF!</v>
      </c>
      <c r="FC20" t="e">
        <f>SUM('1.Лок.смета.и.Акт'!GO41:'1.Лок.смета.и.Акт'!#REF!)</f>
        <v>#REF!</v>
      </c>
      <c r="FD20" t="e">
        <f>SUM('1.Лок.смета.и.Акт'!GP41:'1.Лок.смета.и.Акт'!#REF!)</f>
        <v>#REF!</v>
      </c>
      <c r="FE20" t="e">
        <f>SUM('1.Лок.смета.и.Акт'!GQ41:'1.Лок.смета.и.Акт'!#REF!)</f>
        <v>#REF!</v>
      </c>
      <c r="FF20" t="e">
        <f>SUM('1.Лок.смета.и.Акт'!GR41:'1.Лок.смета.и.Акт'!#REF!)</f>
        <v>#REF!</v>
      </c>
      <c r="FG20" t="e">
        <f>SUM('1.Лок.смета.и.Акт'!GS41:'1.Лок.смета.и.Акт'!#REF!)</f>
        <v>#REF!</v>
      </c>
      <c r="FH20" t="e">
        <f>SUM('1.Лок.смета.и.Акт'!GT41:'1.Лок.смета.и.Акт'!#REF!)</f>
        <v>#REF!</v>
      </c>
      <c r="FI20" t="e">
        <f>SUM('1.Лок.смета.и.Акт'!GU41:'1.Лок.смета.и.Акт'!#REF!)</f>
        <v>#REF!</v>
      </c>
      <c r="FJ20" t="e">
        <f>SUM('1.Лок.смета.и.Акт'!GV41:'1.Лок.смета.и.Акт'!#REF!)</f>
        <v>#REF!</v>
      </c>
      <c r="FK20" t="e">
        <f>SUM('1.Лок.смета.и.Акт'!GW41:'1.Лок.смета.и.Акт'!#REF!)</f>
        <v>#REF!</v>
      </c>
      <c r="FL20" t="e">
        <f>SUM('1.Лок.смета.и.Акт'!GX41:'1.Лок.смета.и.Акт'!#REF!)</f>
        <v>#REF!</v>
      </c>
      <c r="FM20" t="e">
        <f>SUM('1.Лок.смета.и.Акт'!GY41:'1.Лок.смета.и.Акт'!#REF!)</f>
        <v>#REF!</v>
      </c>
      <c r="FN20" t="e">
        <f>SUM('1.Лок.смета.и.Акт'!GZ41:'1.Лок.смета.и.Акт'!#REF!)</f>
        <v>#REF!</v>
      </c>
      <c r="FO20" t="e">
        <f>SUM('1.Лок.смета.и.Акт'!HA41:'1.Лок.смета.и.Акт'!#REF!)</f>
        <v>#REF!</v>
      </c>
      <c r="FP20" t="e">
        <f>SUM('1.Лок.смета.и.Акт'!HB41:'1.Лок.смета.и.Акт'!#REF!)</f>
        <v>#REF!</v>
      </c>
      <c r="FQ20" t="e">
        <f>SUM('1.Лок.смета.и.Акт'!HC41:'1.Лок.смета.и.Акт'!#REF!)</f>
        <v>#REF!</v>
      </c>
      <c r="FR20" t="e">
        <f>SUM('1.Лок.смета.и.Акт'!GZ41:'1.Лок.смета.и.Акт'!#REF!)+SUM('1.Лок.смета.и.Акт'!HA41:'1.Лок.смета.и.Акт'!#REF!)</f>
        <v>#REF!</v>
      </c>
      <c r="FS20" t="e">
        <f>SUM('1.Лок.смета.и.Акт'!HE41:'1.Лок.смета.и.Акт'!#REF!)</f>
        <v>#REF!</v>
      </c>
      <c r="FT20" t="e">
        <f>SUM('1.Лок.смета.и.Акт'!HF41:'1.Лок.смета.и.Акт'!#REF!)</f>
        <v>#REF!</v>
      </c>
      <c r="FU20" t="e">
        <f>SUM('1.Лок.смета.и.Акт'!HG41:'1.Лок.смета.и.Акт'!#REF!)</f>
        <v>#REF!</v>
      </c>
      <c r="FV20" t="e">
        <f>SUM('1.Лок.смета.и.Акт'!HH41:'1.Лок.смета.и.Акт'!#REF!)</f>
        <v>#REF!</v>
      </c>
      <c r="FW20" t="e">
        <f>SUM('1.Лок.смета.и.Акт'!HI41:'1.Лок.смета.и.Акт'!#REF!)</f>
        <v>#REF!</v>
      </c>
      <c r="FX20" t="e">
        <f>SUMIF('1.Лок.смета.и.Акт'!CT41:'1.Лок.смета.и.Акт'!#REF!,1,'1.Лок.смета.и.Акт'!GI41:'1.Лок.смета.и.Акт'!#REF!)</f>
        <v>#REF!</v>
      </c>
      <c r="FY20" t="e">
        <f>SUMIF('1.Лок.смета.и.Акт'!CT41:'1.Лок.смета.и.Акт'!#REF!,2,'1.Лок.смета.и.Акт'!GI41:'1.Лок.смета.и.Акт'!#REF!)</f>
        <v>#REF!</v>
      </c>
      <c r="FZ20" t="e">
        <f>SUMIF('1.Лок.смета.и.Акт'!CT41:'1.Лок.смета.и.Акт'!#REF!,5,'1.Лок.смета.и.Акт'!GI41:'1.Лок.смета.и.Акт'!#REF!)</f>
        <v>#REF!</v>
      </c>
      <c r="GA20" t="e">
        <f>SUMIF('1.Лок.смета.и.Акт'!CT41:'1.Лок.смета.и.Акт'!#REF!,4,'1.Лок.смета.и.Акт'!GI41:'1.Лок.смета.и.Акт'!#REF!)</f>
        <v>#REF!</v>
      </c>
      <c r="GB20" t="e">
        <f>SUMIF('1.Лок.смета.и.Акт'!CT41:'1.Лок.смета.и.Акт'!#REF!,1,'1.Лок.смета.и.Акт'!GJ41:'1.Лок.смета.и.Акт'!#REF!)</f>
        <v>#REF!</v>
      </c>
      <c r="GC20" t="e">
        <f>SUMIF('1.Лок.смета.и.Акт'!CT41:'1.Лок.смета.и.Акт'!#REF!,2,'1.Лок.смета.и.Акт'!GJ41:'1.Лок.смета.и.Акт'!#REF!)</f>
        <v>#REF!</v>
      </c>
      <c r="GD20" t="e">
        <f>SUMIF('1.Лок.смета.и.Акт'!CT41:'1.Лок.смета.и.Акт'!#REF!,4,'1.Лок.смета.и.Акт'!GJ41:'1.Лок.смета.и.Акт'!#REF!)</f>
        <v>#REF!</v>
      </c>
      <c r="GE20" t="e">
        <f>SUMIF('1.Лок.смета.и.Акт'!CT41:'1.Лок.смета.и.Акт'!#REF!,1,'1.Лок.смета.и.Акт'!GO41:'1.Лок.смета.и.Акт'!#REF!)</f>
        <v>#REF!</v>
      </c>
      <c r="GF20" t="e">
        <f>SUMIF('1.Лок.смета.и.Акт'!CT41:'1.Лок.смета.и.Акт'!#REF!,2,'1.Лок.смета.и.Акт'!GO41:'1.Лок.смета.и.Акт'!#REF!)</f>
        <v>#REF!</v>
      </c>
      <c r="GG20" t="e">
        <f>SUMIF('1.Лок.смета.и.Акт'!CT41:'1.Лок.смета.и.Акт'!#REF!,4,'1.Лок.смета.и.Акт'!GO41:'1.Лок.смета.и.Акт'!#REF!)</f>
        <v>#REF!</v>
      </c>
      <c r="IB20" t="e">
        <f>SUM('1.Лок.смета.и.Акт'!HM41:'1.Лок.смета.и.Акт'!#REF!)</f>
        <v>#REF!</v>
      </c>
      <c r="IC20" t="e">
        <f>SUM('1.Лок.смета.и.Акт'!HO41:'1.Лок.смета.и.Акт'!#REF!)</f>
        <v>#REF!</v>
      </c>
      <c r="ID20" t="e">
        <f>SUM('1.Лок.смета.и.Акт'!HQ41:'1.Лок.смета.и.Акт'!#REF!)</f>
        <v>#REF!</v>
      </c>
      <c r="IE20" t="e">
        <f>SUM('1.Лок.смета.и.Акт'!HS41:'1.Лок.смета.и.Акт'!#REF!)</f>
        <v>#REF!</v>
      </c>
      <c r="IF20" t="e">
        <f>SUM('1.Лок.смета.и.Акт'!HW41:'1.Лок.смета.и.Акт'!#REF!)</f>
        <v>#REF!</v>
      </c>
      <c r="IG20" t="e">
        <f>SUM('1.Лок.смета.и.Акт'!HX41:'1.Лок.смета.и.Акт'!#REF!)</f>
        <v>#REF!</v>
      </c>
      <c r="IH20" t="e">
        <f>SUM('1.Лок.смета.и.Акт'!HJ41:'1.Лок.смета.и.Акт'!#REF!)</f>
        <v>#REF!</v>
      </c>
      <c r="II20" t="e">
        <f>SUM('1.Лок.смета.и.Акт'!HL41:'1.Лок.смета.и.Акт'!#REF!)</f>
        <v>#REF!</v>
      </c>
      <c r="IJ20" t="e">
        <f>SUM('1.Лок.смета.и.Акт'!HN41:'1.Лок.смета.и.Акт'!#REF!)</f>
        <v>#REF!</v>
      </c>
      <c r="IK20" t="e">
        <f>SUM('1.Лок.смета.и.Акт'!HP41:'1.Лок.смета.и.Акт'!#REF!)</f>
        <v>#REF!</v>
      </c>
      <c r="IL20" t="e">
        <f>SUM('1.Лок.смета.и.Акт'!HR41:'1.Лок.смета.и.Акт'!#REF!)</f>
        <v>#REF!</v>
      </c>
      <c r="IM20" t="e">
        <f>SUM('1.Лок.смета.и.Акт'!HU41:'1.Лок.смета.и.Акт'!#REF!)</f>
        <v>#REF!</v>
      </c>
      <c r="IN20" t="e">
        <f>SUMIF('1.Лок.смета.и.Акт'!CT41:'1.Лок.смета.и.Акт'!#REF!,1,'1.Лок.смета.и.Акт'!GW41:'1.Лок.смета.и.Акт'!#REF!)</f>
        <v>#REF!</v>
      </c>
      <c r="IO20" t="e">
        <f>SUMIF('1.Лок.смета.и.Акт'!CT41:'1.Лок.смета.и.Акт'!#REF!,2,'1.Лок.смета.и.Акт'!GW41:'1.Лок.смета.и.Акт'!#REF!)</f>
        <v>#REF!</v>
      </c>
      <c r="IP20" t="e">
        <f>SUMIF('1.Лок.смета.и.Акт'!CT41:'1.Лок.смета.и.Акт'!#REF!,5,'1.Лок.смета.и.Акт'!GW41:'1.Лок.смета.и.Акт'!#REF!)</f>
        <v>#REF!</v>
      </c>
      <c r="IQ20" t="e">
        <f>SUMIF('1.Лок.смета.и.Акт'!CT41:'1.Лок.смета.и.Акт'!#REF!,4,'1.Лок.смета.и.Акт'!GW41:'1.Лок.смета.и.Акт'!#REF!)</f>
        <v>#REF!</v>
      </c>
      <c r="IR20" t="e">
        <f>SUMIF('1.Лок.смета.и.Акт'!CT41:'1.Лок.смета.и.Акт'!#REF!,1,'1.Лок.смета.и.Акт'!GX41:'1.Лок.смета.и.Акт'!#REF!)</f>
        <v>#REF!</v>
      </c>
      <c r="IS20" t="e">
        <f>SUMIF('1.Лок.смета.и.Акт'!CT41:'1.Лок.смета.и.Акт'!#REF!,2,'1.Лок.смета.и.Акт'!GX41:'1.Лок.смета.и.Акт'!#REF!)</f>
        <v>#REF!</v>
      </c>
      <c r="IT20" t="e">
        <f>SUMIF('1.Лок.смета.и.Акт'!CT41:'1.Лок.смета.и.Акт'!#REF!,5,'1.Лок.смета.и.Акт'!GX41:'1.Лок.смета.и.Акт'!#REF!)</f>
        <v>#REF!</v>
      </c>
      <c r="IU20" t="e">
        <f>SUMIF('1.Лок.смета.и.Акт'!CT41:'1.Лок.смета.и.Акт'!#REF!,4,'1.Лок.смета.и.Акт'!GX41:'1.Лок.смета.и.Акт'!#REF!)</f>
        <v>#REF!</v>
      </c>
    </row>
    <row r="21" spans="1:255" x14ac:dyDescent="0.2">
      <c r="A21">
        <v>514</v>
      </c>
      <c r="B21" t="s">
        <v>1150</v>
      </c>
      <c r="D21" t="s">
        <v>1151</v>
      </c>
      <c r="F21" t="s">
        <v>1152</v>
      </c>
      <c r="AY21" t="e">
        <f>SUM('1.Лок.смета.и.Акт'!AQ21:'1.Лок.смета.и.Акт'!#REF!)</f>
        <v>#REF!</v>
      </c>
      <c r="AZ21" t="e">
        <f>SUM('1.Лок.смета.и.Акт'!AR21:'1.Лок.смета.и.Акт'!#REF!)</f>
        <v>#REF!</v>
      </c>
      <c r="BA21" t="e">
        <f>SUM('1.Лок.смета.и.Акт'!AS21:'1.Лок.смета.и.Акт'!#REF!)</f>
        <v>#REF!</v>
      </c>
      <c r="BB21" t="e">
        <f>SUM('1.Лок.смета.и.Акт'!AT21:'1.Лок.смета.и.Акт'!#REF!)</f>
        <v>#REF!</v>
      </c>
      <c r="BC21" t="e">
        <f>SUM('1.Лок.смета.и.Акт'!AU21:'1.Лок.смета.и.Акт'!#REF!)</f>
        <v>#REF!</v>
      </c>
      <c r="BD21" t="e">
        <f>SUM('1.Лок.смета.и.Акт'!AV21:'1.Лок.смета.и.Акт'!#REF!)</f>
        <v>#REF!</v>
      </c>
      <c r="CW21" t="e">
        <f>Source!DM268</f>
        <v>#REF!</v>
      </c>
      <c r="CX21">
        <f>Source!DN268</f>
        <v>4.5020949999999997</v>
      </c>
      <c r="CY21">
        <f>Source!DG268</f>
        <v>176595</v>
      </c>
      <c r="CZ21">
        <f>Source!DK268</f>
        <v>58661</v>
      </c>
      <c r="DA21">
        <f>Source!DI268</f>
        <v>4547</v>
      </c>
      <c r="DB21">
        <f>Source!DJ268</f>
        <v>1110</v>
      </c>
      <c r="DC21">
        <f>Source!DH268</f>
        <v>113387</v>
      </c>
      <c r="DD21">
        <f>Source!EG268</f>
        <v>0</v>
      </c>
      <c r="DE21">
        <f>Source!EN268</f>
        <v>113387</v>
      </c>
      <c r="DF21">
        <f>Source!EO268</f>
        <v>113387</v>
      </c>
      <c r="DG21">
        <f>Source!EP268</f>
        <v>0</v>
      </c>
      <c r="DH21">
        <f>Source!EQ268</f>
        <v>113387</v>
      </c>
      <c r="DI21">
        <f>Source!EH268</f>
        <v>0</v>
      </c>
      <c r="DJ21">
        <f>Source!EI268</f>
        <v>0</v>
      </c>
      <c r="DK21">
        <f>Source!ER268</f>
        <v>0</v>
      </c>
      <c r="DL21">
        <f>Source!DL268</f>
        <v>0</v>
      </c>
      <c r="DM21">
        <f>Source!DO268</f>
        <v>208</v>
      </c>
      <c r="DN21" t="e">
        <f>Source!DP268</f>
        <v>#REF!</v>
      </c>
      <c r="DO21" t="e">
        <f>Source!DQ268</f>
        <v>#REF!</v>
      </c>
      <c r="DP21" t="e">
        <f>Source!EJ268</f>
        <v>#REF!</v>
      </c>
      <c r="DQ21" t="e">
        <f>Source!EK268</f>
        <v>#REF!</v>
      </c>
      <c r="DR21">
        <f>Source!EL268</f>
        <v>0</v>
      </c>
      <c r="DS21">
        <f>Source!EH268</f>
        <v>0</v>
      </c>
      <c r="DT21">
        <f>Source!EM268</f>
        <v>0</v>
      </c>
      <c r="DU21" t="e">
        <f>Source!EK268+Source!EL268</f>
        <v>#REF!</v>
      </c>
      <c r="DW21">
        <f>Source!ES268</f>
        <v>0</v>
      </c>
      <c r="DX21">
        <f>Source!ET268</f>
        <v>0</v>
      </c>
      <c r="DY21">
        <f>Source!EU268</f>
        <v>0</v>
      </c>
      <c r="DZ21">
        <f>Source!EV268</f>
        <v>0</v>
      </c>
      <c r="ET21" t="e">
        <f>Source!DM268</f>
        <v>#REF!</v>
      </c>
      <c r="EU21">
        <f>Source!DN268</f>
        <v>4.5020949999999997</v>
      </c>
      <c r="EV21" t="e">
        <f>SUM('1.Лок.смета.и.Акт'!GH21:'1.Лок.смета.и.Акт'!#REF!)</f>
        <v>#REF!</v>
      </c>
      <c r="EW21" t="e">
        <f>SUM('1.Лок.смета.и.Акт'!GI21:'1.Лок.смета.и.Акт'!#REF!)</f>
        <v>#REF!</v>
      </c>
      <c r="EX21" t="e">
        <f>SUM('1.Лок.смета.и.Акт'!GJ21:'1.Лок.смета.и.Акт'!#REF!)</f>
        <v>#REF!</v>
      </c>
      <c r="EY21" t="e">
        <f>SUM('1.Лок.смета.и.Акт'!GK21:'1.Лок.смета.и.Акт'!#REF!)</f>
        <v>#REF!</v>
      </c>
      <c r="EZ21" t="e">
        <f>SUM('1.Лок.смета.и.Акт'!GL21:'1.Лок.смета.и.Акт'!#REF!)</f>
        <v>#REF!</v>
      </c>
      <c r="FA21" t="e">
        <f>SUM('1.Лок.смета.и.Акт'!GM21:'1.Лок.смета.и.Акт'!#REF!)</f>
        <v>#REF!</v>
      </c>
      <c r="FB21" t="e">
        <f>SUM('1.Лок.смета.и.Акт'!GN21:'1.Лок.смета.и.Акт'!#REF!)</f>
        <v>#REF!</v>
      </c>
      <c r="FC21" t="e">
        <f>SUM('1.Лок.смета.и.Акт'!GO21:'1.Лок.смета.и.Акт'!#REF!)</f>
        <v>#REF!</v>
      </c>
      <c r="FD21" t="e">
        <f>SUM('1.Лок.смета.и.Акт'!GP21:'1.Лок.смета.и.Акт'!#REF!)</f>
        <v>#REF!</v>
      </c>
      <c r="FE21" t="e">
        <f>SUM('1.Лок.смета.и.Акт'!GQ21:'1.Лок.смета.и.Акт'!#REF!)</f>
        <v>#REF!</v>
      </c>
      <c r="FF21" t="e">
        <f>SUM('1.Лок.смета.и.Акт'!GR21:'1.Лок.смета.и.Акт'!#REF!)</f>
        <v>#REF!</v>
      </c>
      <c r="FG21" t="e">
        <f>SUM('1.Лок.смета.и.Акт'!GS21:'1.Лок.смета.и.Акт'!#REF!)</f>
        <v>#REF!</v>
      </c>
      <c r="FH21" t="e">
        <f>SUM('1.Лок.смета.и.Акт'!GT21:'1.Лок.смета.и.Акт'!#REF!)</f>
        <v>#REF!</v>
      </c>
      <c r="FI21" t="e">
        <f>SUM('1.Лок.смета.и.Акт'!GU21:'1.Лок.смета.и.Акт'!#REF!)</f>
        <v>#REF!</v>
      </c>
      <c r="FJ21" t="e">
        <f>SUM('1.Лок.смета.и.Акт'!GV21:'1.Лок.смета.и.Акт'!#REF!)</f>
        <v>#REF!</v>
      </c>
      <c r="FK21" t="e">
        <f>SUM('1.Лок.смета.и.Акт'!GW21:'1.Лок.смета.и.Акт'!#REF!)</f>
        <v>#REF!</v>
      </c>
      <c r="FL21" t="e">
        <f>SUM('1.Лок.смета.и.Акт'!GX21:'1.Лок.смета.и.Акт'!#REF!)</f>
        <v>#REF!</v>
      </c>
      <c r="FM21" t="e">
        <f>SUM('1.Лок.смета.и.Акт'!GY21:'1.Лок.смета.и.Акт'!#REF!)</f>
        <v>#REF!</v>
      </c>
      <c r="FN21" t="e">
        <f>SUM('1.Лок.смета.и.Акт'!GZ21:'1.Лок.смета.и.Акт'!#REF!)</f>
        <v>#REF!</v>
      </c>
      <c r="FO21" t="e">
        <f>SUM('1.Лок.смета.и.Акт'!HA21:'1.Лок.смета.и.Акт'!#REF!)</f>
        <v>#REF!</v>
      </c>
      <c r="FP21" t="e">
        <f>SUM('1.Лок.смета.и.Акт'!HB21:'1.Лок.смета.и.Акт'!#REF!)</f>
        <v>#REF!</v>
      </c>
      <c r="FQ21" t="e">
        <f>SUM('1.Лок.смета.и.Акт'!HC21:'1.Лок.смета.и.Акт'!#REF!)</f>
        <v>#REF!</v>
      </c>
      <c r="FR21" t="e">
        <f>SUM('1.Лок.смета.и.Акт'!GZ21:'1.Лок.смета.и.Акт'!#REF!)+SUM('1.Лок.смета.и.Акт'!HA21:'1.Лок.смета.и.Акт'!#REF!)</f>
        <v>#REF!</v>
      </c>
      <c r="FS21" t="e">
        <f>SUM('1.Лок.смета.и.Акт'!HE21:'1.Лок.смета.и.Акт'!#REF!)</f>
        <v>#REF!</v>
      </c>
      <c r="FT21" t="e">
        <f>SUM('1.Лок.смета.и.Акт'!HF21:'1.Лок.смета.и.Акт'!#REF!)</f>
        <v>#REF!</v>
      </c>
      <c r="FU21" t="e">
        <f>SUM('1.Лок.смета.и.Акт'!HG21:'1.Лок.смета.и.Акт'!#REF!)</f>
        <v>#REF!</v>
      </c>
      <c r="FV21" t="e">
        <f>SUM('1.Лок.смета.и.Акт'!HH21:'1.Лок.смета.и.Акт'!#REF!)</f>
        <v>#REF!</v>
      </c>
      <c r="FW21" t="e">
        <f>SUM('1.Лок.смета.и.Акт'!HI21:'1.Лок.смета.и.Акт'!#REF!)</f>
        <v>#REF!</v>
      </c>
      <c r="FX21" t="e">
        <f>SUMIF('1.Лок.смета.и.Акт'!CT21:'1.Лок.смета.и.Акт'!#REF!,1,'1.Лок.смета.и.Акт'!GI21:'1.Лок.смета.и.Акт'!#REF!)</f>
        <v>#REF!</v>
      </c>
      <c r="FY21" t="e">
        <f>SUMIF('1.Лок.смета.и.Акт'!CT21:'1.Лок.смета.и.Акт'!#REF!,2,'1.Лок.смета.и.Акт'!GI21:'1.Лок.смета.и.Акт'!#REF!)</f>
        <v>#REF!</v>
      </c>
      <c r="FZ21" t="e">
        <f>SUMIF('1.Лок.смета.и.Акт'!CT21:'1.Лок.смета.и.Акт'!#REF!,5,'1.Лок.смета.и.Акт'!GI21:'1.Лок.смета.и.Акт'!#REF!)</f>
        <v>#REF!</v>
      </c>
      <c r="GA21" t="e">
        <f>SUMIF('1.Лок.смета.и.Акт'!CT21:'1.Лок.смета.и.Акт'!#REF!,4,'1.Лок.смета.и.Акт'!GI21:'1.Лок.смета.и.Акт'!#REF!)</f>
        <v>#REF!</v>
      </c>
      <c r="GB21" t="e">
        <f>SUMIF('1.Лок.смета.и.Акт'!CT21:'1.Лок.смета.и.Акт'!#REF!,1,'1.Лок.смета.и.Акт'!GJ21:'1.Лок.смета.и.Акт'!#REF!)</f>
        <v>#REF!</v>
      </c>
      <c r="GC21" t="e">
        <f>SUMIF('1.Лок.смета.и.Акт'!CT21:'1.Лок.смета.и.Акт'!#REF!,2,'1.Лок.смета.и.Акт'!GJ21:'1.Лок.смета.и.Акт'!#REF!)</f>
        <v>#REF!</v>
      </c>
      <c r="GD21" t="e">
        <f>SUMIF('1.Лок.смета.и.Акт'!CT21:'1.Лок.смета.и.Акт'!#REF!,4,'1.Лок.смета.и.Акт'!GJ21:'1.Лок.смета.и.Акт'!#REF!)</f>
        <v>#REF!</v>
      </c>
      <c r="GE21" t="e">
        <f>SUMIF('1.Лок.смета.и.Акт'!CT21:'1.Лок.смета.и.Акт'!#REF!,1,'1.Лок.смета.и.Акт'!GO21:'1.Лок.смета.и.Акт'!#REF!)</f>
        <v>#REF!</v>
      </c>
      <c r="GF21" t="e">
        <f>SUMIF('1.Лок.смета.и.Акт'!CT21:'1.Лок.смета.и.Акт'!#REF!,2,'1.Лок.смета.и.Акт'!GO21:'1.Лок.смета.и.Акт'!#REF!)</f>
        <v>#REF!</v>
      </c>
      <c r="GG21" t="e">
        <f>SUMIF('1.Лок.смета.и.Акт'!CT21:'1.Лок.смета.и.Акт'!#REF!,4,'1.Лок.смета.и.Акт'!GO21:'1.Лок.смета.и.Акт'!#REF!)</f>
        <v>#REF!</v>
      </c>
      <c r="IB21" t="e">
        <f>SUM('1.Лок.смета.и.Акт'!HM21:'1.Лок.смета.и.Акт'!#REF!)</f>
        <v>#REF!</v>
      </c>
      <c r="IC21" t="e">
        <f>SUM('1.Лок.смета.и.Акт'!HO21:'1.Лок.смета.и.Акт'!#REF!)</f>
        <v>#REF!</v>
      </c>
      <c r="ID21" t="e">
        <f>SUM('1.Лок.смета.и.Акт'!HQ21:'1.Лок.смета.и.Акт'!#REF!)</f>
        <v>#REF!</v>
      </c>
      <c r="IE21" t="e">
        <f>SUM('1.Лок.смета.и.Акт'!HS21:'1.Лок.смета.и.Акт'!#REF!)</f>
        <v>#REF!</v>
      </c>
      <c r="IF21" t="e">
        <f>SUM('1.Лок.смета.и.Акт'!HW21:'1.Лок.смета.и.Акт'!#REF!)</f>
        <v>#REF!</v>
      </c>
      <c r="IG21" t="e">
        <f>SUM('1.Лок.смета.и.Акт'!HX21:'1.Лок.смета.и.Акт'!#REF!)</f>
        <v>#REF!</v>
      </c>
      <c r="IH21" t="e">
        <f>SUM('1.Лок.смета.и.Акт'!HJ21:'1.Лок.смета.и.Акт'!#REF!)</f>
        <v>#REF!</v>
      </c>
      <c r="II21" t="e">
        <f>SUM('1.Лок.смета.и.Акт'!HL21:'1.Лок.смета.и.Акт'!#REF!)</f>
        <v>#REF!</v>
      </c>
      <c r="IJ21" t="e">
        <f>SUM('1.Лок.смета.и.Акт'!HN21:'1.Лок.смета.и.Акт'!#REF!)</f>
        <v>#REF!</v>
      </c>
      <c r="IK21" t="e">
        <f>SUM('1.Лок.смета.и.Акт'!HP21:'1.Лок.смета.и.Акт'!#REF!)</f>
        <v>#REF!</v>
      </c>
      <c r="IL21" t="e">
        <f>SUM('1.Лок.смета.и.Акт'!HR21:'1.Лок.смета.и.Акт'!#REF!)</f>
        <v>#REF!</v>
      </c>
      <c r="IM21" t="e">
        <f>SUM('1.Лок.смета.и.Акт'!HU21:'1.Лок.смета.и.Акт'!#REF!)</f>
        <v>#REF!</v>
      </c>
      <c r="IN21" t="e">
        <f>SUMIF('1.Лок.смета.и.Акт'!CT21:'1.Лок.смета.и.Акт'!#REF!,1,'1.Лок.смета.и.Акт'!GW21:'1.Лок.смета.и.Акт'!#REF!)</f>
        <v>#REF!</v>
      </c>
      <c r="IO21" t="e">
        <f>SUMIF('1.Лок.смета.и.Акт'!CT21:'1.Лок.смета.и.Акт'!#REF!,2,'1.Лок.смета.и.Акт'!GW21:'1.Лок.смета.и.Акт'!#REF!)</f>
        <v>#REF!</v>
      </c>
      <c r="IP21" t="e">
        <f>SUMIF('1.Лок.смета.и.Акт'!CT21:'1.Лок.смета.и.Акт'!#REF!,5,'1.Лок.смета.и.Акт'!GW21:'1.Лок.смета.и.Акт'!#REF!)</f>
        <v>#REF!</v>
      </c>
      <c r="IQ21" t="e">
        <f>SUMIF('1.Лок.смета.и.Акт'!CT21:'1.Лок.смета.и.Акт'!#REF!,4,'1.Лок.смета.и.Акт'!GW21:'1.Лок.смета.и.Акт'!#REF!)</f>
        <v>#REF!</v>
      </c>
      <c r="IR21" t="e">
        <f>SUMIF('1.Лок.смета.и.Акт'!CT21:'1.Лок.смета.и.Акт'!#REF!,1,'1.Лок.смета.и.Акт'!GX21:'1.Лок.смета.и.Акт'!#REF!)</f>
        <v>#REF!</v>
      </c>
      <c r="IS21" t="e">
        <f>SUMIF('1.Лок.смета.и.Акт'!CT21:'1.Лок.смета.и.Акт'!#REF!,2,'1.Лок.смета.и.Акт'!GX21:'1.Лок.смета.и.Акт'!#REF!)</f>
        <v>#REF!</v>
      </c>
      <c r="IT21" t="e">
        <f>SUMIF('1.Лок.смета.и.Акт'!CT21:'1.Лок.смета.и.Акт'!#REF!,5,'1.Лок.смета.и.Акт'!GX21:'1.Лок.смета.и.Акт'!#REF!)</f>
        <v>#REF!</v>
      </c>
      <c r="IU21" t="e">
        <f>SUMIF('1.Лок.смета.и.Акт'!CT21:'1.Лок.смета.и.Акт'!#REF!,4,'1.Лок.смета.и.Акт'!GX21:'1.Лок.смета.и.Акт'!#REF!)</f>
        <v>#REF!</v>
      </c>
    </row>
    <row r="22" spans="1:255" x14ac:dyDescent="0.2">
      <c r="A22">
        <v>4</v>
      </c>
      <c r="B22" t="s">
        <v>1150</v>
      </c>
      <c r="D22" t="s">
        <v>1151</v>
      </c>
      <c r="F22" t="s">
        <v>1181</v>
      </c>
    </row>
    <row r="23" spans="1:255" x14ac:dyDescent="0.2">
      <c r="A23">
        <v>5</v>
      </c>
      <c r="B23" t="s">
        <v>1154</v>
      </c>
      <c r="D23" t="s">
        <v>1155</v>
      </c>
      <c r="F23" t="s">
        <v>1183</v>
      </c>
    </row>
    <row r="24" spans="1:255" x14ac:dyDescent="0.2">
      <c r="A24">
        <v>515</v>
      </c>
      <c r="B24" t="s">
        <v>1154</v>
      </c>
      <c r="D24" t="s">
        <v>1155</v>
      </c>
      <c r="F24" t="s">
        <v>1183</v>
      </c>
      <c r="AY24" t="e">
        <f>SUM('1.Лок.смета.и.Акт'!AQ52:'1.Лок.смета.и.Акт'!#REF!)</f>
        <v>#REF!</v>
      </c>
      <c r="AZ24" t="e">
        <f>SUM('1.Лок.смета.и.Акт'!AR52:'1.Лок.смета.и.Акт'!#REF!)</f>
        <v>#REF!</v>
      </c>
      <c r="BA24" t="e">
        <f>SUM('1.Лок.смета.и.Акт'!AS52:'1.Лок.смета.и.Акт'!#REF!)</f>
        <v>#REF!</v>
      </c>
      <c r="BB24" t="e">
        <f>SUM('1.Лок.смета.и.Акт'!AT52:'1.Лок.смета.и.Акт'!#REF!)</f>
        <v>#REF!</v>
      </c>
      <c r="BC24" t="e">
        <f>SUM('1.Лок.смета.и.Акт'!AU52:'1.Лок.смета.и.Акт'!#REF!)</f>
        <v>#REF!</v>
      </c>
      <c r="BD24" t="e">
        <f>SUM('1.Лок.смета.и.Акт'!AV52:'1.Лок.смета.и.Акт'!#REF!)</f>
        <v>#REF!</v>
      </c>
      <c r="CW24" t="e">
        <f>Source!DM347</f>
        <v>#REF!</v>
      </c>
      <c r="CX24">
        <f>Source!DN347</f>
        <v>0.20945999999999998</v>
      </c>
      <c r="CY24">
        <f>Source!DG347</f>
        <v>4110</v>
      </c>
      <c r="CZ24">
        <f>Source!DK347</f>
        <v>1756</v>
      </c>
      <c r="DA24">
        <f>Source!DI347</f>
        <v>102</v>
      </c>
      <c r="DB24">
        <f>Source!DJ347</f>
        <v>53</v>
      </c>
      <c r="DC24">
        <f>Source!DH347</f>
        <v>2252</v>
      </c>
      <c r="DD24">
        <f>Source!EG347</f>
        <v>0</v>
      </c>
      <c r="DE24">
        <f>Source!EN347</f>
        <v>2252</v>
      </c>
      <c r="DF24">
        <f>Source!EO347</f>
        <v>2252</v>
      </c>
      <c r="DG24">
        <f>Source!EP347</f>
        <v>0</v>
      </c>
      <c r="DH24">
        <f>Source!EQ347</f>
        <v>2252</v>
      </c>
      <c r="DI24">
        <f>Source!EH347</f>
        <v>0</v>
      </c>
      <c r="DJ24">
        <f>Source!EI347</f>
        <v>0</v>
      </c>
      <c r="DK24">
        <f>Source!ER347</f>
        <v>0</v>
      </c>
      <c r="DL24">
        <f>Source!DL347</f>
        <v>0</v>
      </c>
      <c r="DM24">
        <f>Source!DO347</f>
        <v>0</v>
      </c>
      <c r="DN24" t="e">
        <f>Source!DP347</f>
        <v>#REF!</v>
      </c>
      <c r="DO24" t="e">
        <f>Source!DQ347</f>
        <v>#REF!</v>
      </c>
      <c r="DP24" t="e">
        <f>Source!EJ347</f>
        <v>#REF!</v>
      </c>
      <c r="DQ24" t="e">
        <f>Source!EK347</f>
        <v>#REF!</v>
      </c>
      <c r="DR24">
        <f>Source!EL347</f>
        <v>0</v>
      </c>
      <c r="DS24">
        <f>Source!EH347</f>
        <v>0</v>
      </c>
      <c r="DT24">
        <f>Source!EM347</f>
        <v>0</v>
      </c>
      <c r="DU24" t="e">
        <f>Source!EK347+Source!EL347</f>
        <v>#REF!</v>
      </c>
      <c r="DW24">
        <f>Source!ES347</f>
        <v>0</v>
      </c>
      <c r="DX24">
        <f>Source!ET347</f>
        <v>0</v>
      </c>
      <c r="DY24">
        <f>Source!EU347</f>
        <v>0</v>
      </c>
      <c r="DZ24">
        <f>Source!EV347</f>
        <v>0</v>
      </c>
      <c r="ET24" t="e">
        <f>Source!DM347</f>
        <v>#REF!</v>
      </c>
      <c r="EU24">
        <f>Source!DN347</f>
        <v>0.20945999999999998</v>
      </c>
      <c r="EV24" t="e">
        <f>SUM('1.Лок.смета.и.Акт'!GH52:'1.Лок.смета.и.Акт'!#REF!)</f>
        <v>#REF!</v>
      </c>
      <c r="EW24" t="e">
        <f>SUM('1.Лок.смета.и.Акт'!GI52:'1.Лок.смета.и.Акт'!#REF!)</f>
        <v>#REF!</v>
      </c>
      <c r="EX24" t="e">
        <f>SUM('1.Лок.смета.и.Акт'!GJ52:'1.Лок.смета.и.Акт'!#REF!)</f>
        <v>#REF!</v>
      </c>
      <c r="EY24" t="e">
        <f>SUM('1.Лок.смета.и.Акт'!GK52:'1.Лок.смета.и.Акт'!#REF!)</f>
        <v>#REF!</v>
      </c>
      <c r="EZ24" t="e">
        <f>SUM('1.Лок.смета.и.Акт'!GL52:'1.Лок.смета.и.Акт'!#REF!)</f>
        <v>#REF!</v>
      </c>
      <c r="FA24" t="e">
        <f>SUM('1.Лок.смета.и.Акт'!GM52:'1.Лок.смета.и.Акт'!#REF!)</f>
        <v>#REF!</v>
      </c>
      <c r="FB24" t="e">
        <f>SUM('1.Лок.смета.и.Акт'!GN52:'1.Лок.смета.и.Акт'!#REF!)</f>
        <v>#REF!</v>
      </c>
      <c r="FC24" t="e">
        <f>SUM('1.Лок.смета.и.Акт'!GO52:'1.Лок.смета.и.Акт'!#REF!)</f>
        <v>#REF!</v>
      </c>
      <c r="FD24" t="e">
        <f>SUM('1.Лок.смета.и.Акт'!GP52:'1.Лок.смета.и.Акт'!#REF!)</f>
        <v>#REF!</v>
      </c>
      <c r="FE24" t="e">
        <f>SUM('1.Лок.смета.и.Акт'!GQ52:'1.Лок.смета.и.Акт'!#REF!)</f>
        <v>#REF!</v>
      </c>
      <c r="FF24" t="e">
        <f>SUM('1.Лок.смета.и.Акт'!GR52:'1.Лок.смета.и.Акт'!#REF!)</f>
        <v>#REF!</v>
      </c>
      <c r="FG24" t="e">
        <f>SUM('1.Лок.смета.и.Акт'!GS52:'1.Лок.смета.и.Акт'!#REF!)</f>
        <v>#REF!</v>
      </c>
      <c r="FH24" t="e">
        <f>SUM('1.Лок.смета.и.Акт'!GT52:'1.Лок.смета.и.Акт'!#REF!)</f>
        <v>#REF!</v>
      </c>
      <c r="FI24" t="e">
        <f>SUM('1.Лок.смета.и.Акт'!GU52:'1.Лок.смета.и.Акт'!#REF!)</f>
        <v>#REF!</v>
      </c>
      <c r="FJ24" t="e">
        <f>SUM('1.Лок.смета.и.Акт'!GV52:'1.Лок.смета.и.Акт'!#REF!)</f>
        <v>#REF!</v>
      </c>
      <c r="FK24" t="e">
        <f>SUM('1.Лок.смета.и.Акт'!GW52:'1.Лок.смета.и.Акт'!#REF!)</f>
        <v>#REF!</v>
      </c>
      <c r="FL24" t="e">
        <f>SUM('1.Лок.смета.и.Акт'!GX52:'1.Лок.смета.и.Акт'!#REF!)</f>
        <v>#REF!</v>
      </c>
      <c r="FM24" t="e">
        <f>SUM('1.Лок.смета.и.Акт'!GY52:'1.Лок.смета.и.Акт'!#REF!)</f>
        <v>#REF!</v>
      </c>
      <c r="FN24" t="e">
        <f>SUM('1.Лок.смета.и.Акт'!GZ52:'1.Лок.смета.и.Акт'!#REF!)</f>
        <v>#REF!</v>
      </c>
      <c r="FO24" t="e">
        <f>SUM('1.Лок.смета.и.Акт'!HA52:'1.Лок.смета.и.Акт'!#REF!)</f>
        <v>#REF!</v>
      </c>
      <c r="FP24" t="e">
        <f>SUM('1.Лок.смета.и.Акт'!HB52:'1.Лок.смета.и.Акт'!#REF!)</f>
        <v>#REF!</v>
      </c>
      <c r="FQ24" t="e">
        <f>SUM('1.Лок.смета.и.Акт'!HC52:'1.Лок.смета.и.Акт'!#REF!)</f>
        <v>#REF!</v>
      </c>
      <c r="FR24" t="e">
        <f>SUM('1.Лок.смета.и.Акт'!GZ52:'1.Лок.смета.и.Акт'!#REF!)+SUM('1.Лок.смета.и.Акт'!HA52:'1.Лок.смета.и.Акт'!#REF!)</f>
        <v>#REF!</v>
      </c>
      <c r="FS24" t="e">
        <f>SUM('1.Лок.смета.и.Акт'!HE52:'1.Лок.смета.и.Акт'!#REF!)</f>
        <v>#REF!</v>
      </c>
      <c r="FT24" t="e">
        <f>SUM('1.Лок.смета.и.Акт'!HF52:'1.Лок.смета.и.Акт'!#REF!)</f>
        <v>#REF!</v>
      </c>
      <c r="FU24" t="e">
        <f>SUM('1.Лок.смета.и.Акт'!HG52:'1.Лок.смета.и.Акт'!#REF!)</f>
        <v>#REF!</v>
      </c>
      <c r="FV24" t="e">
        <f>SUM('1.Лок.смета.и.Акт'!HH52:'1.Лок.смета.и.Акт'!#REF!)</f>
        <v>#REF!</v>
      </c>
      <c r="FW24" t="e">
        <f>SUM('1.Лок.смета.и.Акт'!HI52:'1.Лок.смета.и.Акт'!#REF!)</f>
        <v>#REF!</v>
      </c>
      <c r="FX24" t="e">
        <f>SUMIF('1.Лок.смета.и.Акт'!CT52:'1.Лок.смета.и.Акт'!#REF!,1,'1.Лок.смета.и.Акт'!GI52:'1.Лок.смета.и.Акт'!#REF!)</f>
        <v>#REF!</v>
      </c>
      <c r="FY24" t="e">
        <f>SUMIF('1.Лок.смета.и.Акт'!CT52:'1.Лок.смета.и.Акт'!#REF!,2,'1.Лок.смета.и.Акт'!GI52:'1.Лок.смета.и.Акт'!#REF!)</f>
        <v>#REF!</v>
      </c>
      <c r="FZ24" t="e">
        <f>SUMIF('1.Лок.смета.и.Акт'!CT52:'1.Лок.смета.и.Акт'!#REF!,5,'1.Лок.смета.и.Акт'!GI52:'1.Лок.смета.и.Акт'!#REF!)</f>
        <v>#REF!</v>
      </c>
      <c r="GA24" t="e">
        <f>SUMIF('1.Лок.смета.и.Акт'!CT52:'1.Лок.смета.и.Акт'!#REF!,4,'1.Лок.смета.и.Акт'!GI52:'1.Лок.смета.и.Акт'!#REF!)</f>
        <v>#REF!</v>
      </c>
      <c r="GB24" t="e">
        <f>SUMIF('1.Лок.смета.и.Акт'!CT52:'1.Лок.смета.и.Акт'!#REF!,1,'1.Лок.смета.и.Акт'!GJ52:'1.Лок.смета.и.Акт'!#REF!)</f>
        <v>#REF!</v>
      </c>
      <c r="GC24" t="e">
        <f>SUMIF('1.Лок.смета.и.Акт'!CT52:'1.Лок.смета.и.Акт'!#REF!,2,'1.Лок.смета.и.Акт'!GJ52:'1.Лок.смета.и.Акт'!#REF!)</f>
        <v>#REF!</v>
      </c>
      <c r="GD24" t="e">
        <f>SUMIF('1.Лок.смета.и.Акт'!CT52:'1.Лок.смета.и.Акт'!#REF!,4,'1.Лок.смета.и.Акт'!GJ52:'1.Лок.смета.и.Акт'!#REF!)</f>
        <v>#REF!</v>
      </c>
      <c r="GE24" t="e">
        <f>SUMIF('1.Лок.смета.и.Акт'!CT52:'1.Лок.смета.и.Акт'!#REF!,1,'1.Лок.смета.и.Акт'!GO52:'1.Лок.смета.и.Акт'!#REF!)</f>
        <v>#REF!</v>
      </c>
      <c r="GF24" t="e">
        <f>SUMIF('1.Лок.смета.и.Акт'!CT52:'1.Лок.смета.и.Акт'!#REF!,2,'1.Лок.смета.и.Акт'!GO52:'1.Лок.смета.и.Акт'!#REF!)</f>
        <v>#REF!</v>
      </c>
      <c r="GG24" t="e">
        <f>SUMIF('1.Лок.смета.и.Акт'!CT52:'1.Лок.смета.и.Акт'!#REF!,4,'1.Лок.смета.и.Акт'!GO52:'1.Лок.смета.и.Акт'!#REF!)</f>
        <v>#REF!</v>
      </c>
      <c r="IB24" t="e">
        <f>SUM('1.Лок.смета.и.Акт'!HM52:'1.Лок.смета.и.Акт'!#REF!)</f>
        <v>#REF!</v>
      </c>
      <c r="IC24" t="e">
        <f>SUM('1.Лок.смета.и.Акт'!HO52:'1.Лок.смета.и.Акт'!#REF!)</f>
        <v>#REF!</v>
      </c>
      <c r="ID24" t="e">
        <f>SUM('1.Лок.смета.и.Акт'!HQ52:'1.Лок.смета.и.Акт'!#REF!)</f>
        <v>#REF!</v>
      </c>
      <c r="IE24" t="e">
        <f>SUM('1.Лок.смета.и.Акт'!HS52:'1.Лок.смета.и.Акт'!#REF!)</f>
        <v>#REF!</v>
      </c>
      <c r="IF24" t="e">
        <f>SUM('1.Лок.смета.и.Акт'!HW52:'1.Лок.смета.и.Акт'!#REF!)</f>
        <v>#REF!</v>
      </c>
      <c r="IG24" t="e">
        <f>SUM('1.Лок.смета.и.Акт'!HX52:'1.Лок.смета.и.Акт'!#REF!)</f>
        <v>#REF!</v>
      </c>
      <c r="IH24" t="e">
        <f>SUM('1.Лок.смета.и.Акт'!HJ52:'1.Лок.смета.и.Акт'!#REF!)</f>
        <v>#REF!</v>
      </c>
      <c r="II24" t="e">
        <f>SUM('1.Лок.смета.и.Акт'!HL52:'1.Лок.смета.и.Акт'!#REF!)</f>
        <v>#REF!</v>
      </c>
      <c r="IJ24" t="e">
        <f>SUM('1.Лок.смета.и.Акт'!HN52:'1.Лок.смета.и.Акт'!#REF!)</f>
        <v>#REF!</v>
      </c>
      <c r="IK24" t="e">
        <f>SUM('1.Лок.смета.и.Акт'!HP52:'1.Лок.смета.и.Акт'!#REF!)</f>
        <v>#REF!</v>
      </c>
      <c r="IL24" t="e">
        <f>SUM('1.Лок.смета.и.Акт'!HR52:'1.Лок.смета.и.Акт'!#REF!)</f>
        <v>#REF!</v>
      </c>
      <c r="IM24" t="e">
        <f>SUM('1.Лок.смета.и.Акт'!HU52:'1.Лок.смета.и.Акт'!#REF!)</f>
        <v>#REF!</v>
      </c>
      <c r="IN24" t="e">
        <f>SUMIF('1.Лок.смета.и.Акт'!CT52:'1.Лок.смета.и.Акт'!#REF!,1,'1.Лок.смета.и.Акт'!GW52:'1.Лок.смета.и.Акт'!#REF!)</f>
        <v>#REF!</v>
      </c>
      <c r="IO24" t="e">
        <f>SUMIF('1.Лок.смета.и.Акт'!CT52:'1.Лок.смета.и.Акт'!#REF!,2,'1.Лок.смета.и.Акт'!GW52:'1.Лок.смета.и.Акт'!#REF!)</f>
        <v>#REF!</v>
      </c>
      <c r="IP24" t="e">
        <f>SUMIF('1.Лок.смета.и.Акт'!CT52:'1.Лок.смета.и.Акт'!#REF!,5,'1.Лок.смета.и.Акт'!GW52:'1.Лок.смета.и.Акт'!#REF!)</f>
        <v>#REF!</v>
      </c>
      <c r="IQ24" t="e">
        <f>SUMIF('1.Лок.смета.и.Акт'!CT52:'1.Лок.смета.и.Акт'!#REF!,4,'1.Лок.смета.и.Акт'!GW52:'1.Лок.смета.и.Акт'!#REF!)</f>
        <v>#REF!</v>
      </c>
      <c r="IR24" t="e">
        <f>SUMIF('1.Лок.смета.и.Акт'!CT52:'1.Лок.смета.и.Акт'!#REF!,1,'1.Лок.смета.и.Акт'!GX52:'1.Лок.смета.и.Акт'!#REF!)</f>
        <v>#REF!</v>
      </c>
      <c r="IS24" t="e">
        <f>SUMIF('1.Лок.смета.и.Акт'!CT52:'1.Лок.смета.и.Акт'!#REF!,2,'1.Лок.смета.и.Акт'!GX52:'1.Лок.смета.и.Акт'!#REF!)</f>
        <v>#REF!</v>
      </c>
      <c r="IT24" t="e">
        <f>SUMIF('1.Лок.смета.и.Акт'!CT52:'1.Лок.смета.и.Акт'!#REF!,5,'1.Лок.смета.и.Акт'!GX52:'1.Лок.смета.и.Акт'!#REF!)</f>
        <v>#REF!</v>
      </c>
      <c r="IU24" t="e">
        <f>SUMIF('1.Лок.смета.и.Акт'!CT52:'1.Лок.смета.и.Акт'!#REF!,4,'1.Лок.смета.и.Акт'!GX52:'1.Лок.смета.и.Акт'!#REF!)</f>
        <v>#REF!</v>
      </c>
    </row>
    <row r="25" spans="1:255" x14ac:dyDescent="0.2">
      <c r="A25">
        <v>5</v>
      </c>
      <c r="B25" t="s">
        <v>1154</v>
      </c>
      <c r="D25" t="s">
        <v>1155</v>
      </c>
      <c r="F25" t="s">
        <v>1191</v>
      </c>
    </row>
    <row r="26" spans="1:255" x14ac:dyDescent="0.2">
      <c r="A26">
        <v>515</v>
      </c>
      <c r="B26" t="s">
        <v>1154</v>
      </c>
      <c r="D26" t="s">
        <v>1155</v>
      </c>
      <c r="F26" t="s">
        <v>1191</v>
      </c>
      <c r="AY26" t="e">
        <f>SUM('1.Лок.смета.и.Акт'!AQ61:'1.Лок.смета.и.Акт'!#REF!)</f>
        <v>#REF!</v>
      </c>
      <c r="AZ26" t="e">
        <f>SUM('1.Лок.смета.и.Акт'!AR61:'1.Лок.смета.и.Акт'!#REF!)</f>
        <v>#REF!</v>
      </c>
      <c r="BA26" t="e">
        <f>SUM('1.Лок.смета.и.Акт'!AS61:'1.Лок.смета.и.Акт'!#REF!)</f>
        <v>#REF!</v>
      </c>
      <c r="BB26" t="e">
        <f>SUM('1.Лок.смета.и.Акт'!AT61:'1.Лок.смета.и.Акт'!#REF!)</f>
        <v>#REF!</v>
      </c>
      <c r="BC26" t="e">
        <f>SUM('1.Лок.смета.и.Акт'!AU61:'1.Лок.смета.и.Акт'!#REF!)</f>
        <v>#REF!</v>
      </c>
      <c r="BD26" t="e">
        <f>SUM('1.Лок.смета.и.Акт'!AV61:'1.Лок.смета.и.Акт'!#REF!)</f>
        <v>#REF!</v>
      </c>
      <c r="CW26" t="e">
        <f>Source!DM426</f>
        <v>#REF!</v>
      </c>
      <c r="CX26">
        <f>Source!DN426</f>
        <v>2.4328569999999998</v>
      </c>
      <c r="CY26">
        <f>Source!DG426</f>
        <v>92675</v>
      </c>
      <c r="CZ26">
        <f>Source!DK426</f>
        <v>29515</v>
      </c>
      <c r="DA26">
        <f>Source!DI426</f>
        <v>2367</v>
      </c>
      <c r="DB26">
        <f>Source!DJ426</f>
        <v>606</v>
      </c>
      <c r="DC26">
        <f>Source!DH426</f>
        <v>60793</v>
      </c>
      <c r="DD26">
        <f>Source!EG426</f>
        <v>0</v>
      </c>
      <c r="DE26">
        <f>Source!EN426</f>
        <v>60793</v>
      </c>
      <c r="DF26">
        <f>Source!EO426</f>
        <v>60793</v>
      </c>
      <c r="DG26">
        <f>Source!EP426</f>
        <v>0</v>
      </c>
      <c r="DH26">
        <f>Source!EQ426</f>
        <v>60793</v>
      </c>
      <c r="DI26">
        <f>Source!EH426</f>
        <v>0</v>
      </c>
      <c r="DJ26">
        <f>Source!EI426</f>
        <v>0</v>
      </c>
      <c r="DK26">
        <f>Source!ER426</f>
        <v>0</v>
      </c>
      <c r="DL26">
        <f>Source!DL426</f>
        <v>0</v>
      </c>
      <c r="DM26">
        <f>Source!DO426</f>
        <v>108</v>
      </c>
      <c r="DN26" t="e">
        <f>Source!DP426</f>
        <v>#REF!</v>
      </c>
      <c r="DO26" t="e">
        <f>Source!DQ426</f>
        <v>#REF!</v>
      </c>
      <c r="DP26" t="e">
        <f>Source!EJ426</f>
        <v>#REF!</v>
      </c>
      <c r="DQ26" t="e">
        <f>Source!EK426</f>
        <v>#REF!</v>
      </c>
      <c r="DR26">
        <f>Source!EL426</f>
        <v>0</v>
      </c>
      <c r="DS26">
        <f>Source!EH426</f>
        <v>0</v>
      </c>
      <c r="DT26">
        <f>Source!EM426</f>
        <v>0</v>
      </c>
      <c r="DU26" t="e">
        <f>Source!EK426+Source!EL426</f>
        <v>#REF!</v>
      </c>
      <c r="DW26">
        <f>Source!ES426</f>
        <v>0</v>
      </c>
      <c r="DX26">
        <f>Source!ET426</f>
        <v>0</v>
      </c>
      <c r="DY26">
        <f>Source!EU426</f>
        <v>0</v>
      </c>
      <c r="DZ26">
        <f>Source!EV426</f>
        <v>0</v>
      </c>
      <c r="ET26" t="e">
        <f>Source!DM426</f>
        <v>#REF!</v>
      </c>
      <c r="EU26">
        <f>Source!DN426</f>
        <v>2.4328569999999998</v>
      </c>
      <c r="EV26" t="e">
        <f>SUM('1.Лок.смета.и.Акт'!GH61:'1.Лок.смета.и.Акт'!#REF!)</f>
        <v>#REF!</v>
      </c>
      <c r="EW26" t="e">
        <f>SUM('1.Лок.смета.и.Акт'!GI61:'1.Лок.смета.и.Акт'!#REF!)</f>
        <v>#REF!</v>
      </c>
      <c r="EX26" t="e">
        <f>SUM('1.Лок.смета.и.Акт'!GJ61:'1.Лок.смета.и.Акт'!#REF!)</f>
        <v>#REF!</v>
      </c>
      <c r="EY26" t="e">
        <f>SUM('1.Лок.смета.и.Акт'!GK61:'1.Лок.смета.и.Акт'!#REF!)</f>
        <v>#REF!</v>
      </c>
      <c r="EZ26" t="e">
        <f>SUM('1.Лок.смета.и.Акт'!GL61:'1.Лок.смета.и.Акт'!#REF!)</f>
        <v>#REF!</v>
      </c>
      <c r="FA26" t="e">
        <f>SUM('1.Лок.смета.и.Акт'!GM61:'1.Лок.смета.и.Акт'!#REF!)</f>
        <v>#REF!</v>
      </c>
      <c r="FB26" t="e">
        <f>SUM('1.Лок.смета.и.Акт'!GN61:'1.Лок.смета.и.Акт'!#REF!)</f>
        <v>#REF!</v>
      </c>
      <c r="FC26" t="e">
        <f>SUM('1.Лок.смета.и.Акт'!GO61:'1.Лок.смета.и.Акт'!#REF!)</f>
        <v>#REF!</v>
      </c>
      <c r="FD26" t="e">
        <f>SUM('1.Лок.смета.и.Акт'!GP61:'1.Лок.смета.и.Акт'!#REF!)</f>
        <v>#REF!</v>
      </c>
      <c r="FE26" t="e">
        <f>SUM('1.Лок.смета.и.Акт'!GQ61:'1.Лок.смета.и.Акт'!#REF!)</f>
        <v>#REF!</v>
      </c>
      <c r="FF26" t="e">
        <f>SUM('1.Лок.смета.и.Акт'!GR61:'1.Лок.смета.и.Акт'!#REF!)</f>
        <v>#REF!</v>
      </c>
      <c r="FG26" t="e">
        <f>SUM('1.Лок.смета.и.Акт'!GS61:'1.Лок.смета.и.Акт'!#REF!)</f>
        <v>#REF!</v>
      </c>
      <c r="FH26" t="e">
        <f>SUM('1.Лок.смета.и.Акт'!GT61:'1.Лок.смета.и.Акт'!#REF!)</f>
        <v>#REF!</v>
      </c>
      <c r="FI26" t="e">
        <f>SUM('1.Лок.смета.и.Акт'!GU61:'1.Лок.смета.и.Акт'!#REF!)</f>
        <v>#REF!</v>
      </c>
      <c r="FJ26" t="e">
        <f>SUM('1.Лок.смета.и.Акт'!GV61:'1.Лок.смета.и.Акт'!#REF!)</f>
        <v>#REF!</v>
      </c>
      <c r="FK26" t="e">
        <f>SUM('1.Лок.смета.и.Акт'!GW61:'1.Лок.смета.и.Акт'!#REF!)</f>
        <v>#REF!</v>
      </c>
      <c r="FL26" t="e">
        <f>SUM('1.Лок.смета.и.Акт'!GX61:'1.Лок.смета.и.Акт'!#REF!)</f>
        <v>#REF!</v>
      </c>
      <c r="FM26" t="e">
        <f>SUM('1.Лок.смета.и.Акт'!GY61:'1.Лок.смета.и.Акт'!#REF!)</f>
        <v>#REF!</v>
      </c>
      <c r="FN26" t="e">
        <f>SUM('1.Лок.смета.и.Акт'!GZ61:'1.Лок.смета.и.Акт'!#REF!)</f>
        <v>#REF!</v>
      </c>
      <c r="FO26" t="e">
        <f>SUM('1.Лок.смета.и.Акт'!HA61:'1.Лок.смета.и.Акт'!#REF!)</f>
        <v>#REF!</v>
      </c>
      <c r="FP26" t="e">
        <f>SUM('1.Лок.смета.и.Акт'!HB61:'1.Лок.смета.и.Акт'!#REF!)</f>
        <v>#REF!</v>
      </c>
      <c r="FQ26" t="e">
        <f>SUM('1.Лок.смета.и.Акт'!HC61:'1.Лок.смета.и.Акт'!#REF!)</f>
        <v>#REF!</v>
      </c>
      <c r="FR26" t="e">
        <f>SUM('1.Лок.смета.и.Акт'!GZ61:'1.Лок.смета.и.Акт'!#REF!)+SUM('1.Лок.смета.и.Акт'!HA61:'1.Лок.смета.и.Акт'!#REF!)</f>
        <v>#REF!</v>
      </c>
      <c r="FS26" t="e">
        <f>SUM('1.Лок.смета.и.Акт'!HE61:'1.Лок.смета.и.Акт'!#REF!)</f>
        <v>#REF!</v>
      </c>
      <c r="FT26" t="e">
        <f>SUM('1.Лок.смета.и.Акт'!HF61:'1.Лок.смета.и.Акт'!#REF!)</f>
        <v>#REF!</v>
      </c>
      <c r="FU26" t="e">
        <f>SUM('1.Лок.смета.и.Акт'!HG61:'1.Лок.смета.и.Акт'!#REF!)</f>
        <v>#REF!</v>
      </c>
      <c r="FV26" t="e">
        <f>SUM('1.Лок.смета.и.Акт'!HH61:'1.Лок.смета.и.Акт'!#REF!)</f>
        <v>#REF!</v>
      </c>
      <c r="FW26" t="e">
        <f>SUM('1.Лок.смета.и.Акт'!HI61:'1.Лок.смета.и.Акт'!#REF!)</f>
        <v>#REF!</v>
      </c>
      <c r="FX26" t="e">
        <f>SUMIF('1.Лок.смета.и.Акт'!CT61:'1.Лок.смета.и.Акт'!#REF!,1,'1.Лок.смета.и.Акт'!GI61:'1.Лок.смета.и.Акт'!#REF!)</f>
        <v>#REF!</v>
      </c>
      <c r="FY26" t="e">
        <f>SUMIF('1.Лок.смета.и.Акт'!CT61:'1.Лок.смета.и.Акт'!#REF!,2,'1.Лок.смета.и.Акт'!GI61:'1.Лок.смета.и.Акт'!#REF!)</f>
        <v>#REF!</v>
      </c>
      <c r="FZ26" t="e">
        <f>SUMIF('1.Лок.смета.и.Акт'!CT61:'1.Лок.смета.и.Акт'!#REF!,5,'1.Лок.смета.и.Акт'!GI61:'1.Лок.смета.и.Акт'!#REF!)</f>
        <v>#REF!</v>
      </c>
      <c r="GA26" t="e">
        <f>SUMIF('1.Лок.смета.и.Акт'!CT61:'1.Лок.смета.и.Акт'!#REF!,4,'1.Лок.смета.и.Акт'!GI61:'1.Лок.смета.и.Акт'!#REF!)</f>
        <v>#REF!</v>
      </c>
      <c r="GB26" t="e">
        <f>SUMIF('1.Лок.смета.и.Акт'!CT61:'1.Лок.смета.и.Акт'!#REF!,1,'1.Лок.смета.и.Акт'!GJ61:'1.Лок.смета.и.Акт'!#REF!)</f>
        <v>#REF!</v>
      </c>
      <c r="GC26" t="e">
        <f>SUMIF('1.Лок.смета.и.Акт'!CT61:'1.Лок.смета.и.Акт'!#REF!,2,'1.Лок.смета.и.Акт'!GJ61:'1.Лок.смета.и.Акт'!#REF!)</f>
        <v>#REF!</v>
      </c>
      <c r="GD26" t="e">
        <f>SUMIF('1.Лок.смета.и.Акт'!CT61:'1.Лок.смета.и.Акт'!#REF!,4,'1.Лок.смета.и.Акт'!GJ61:'1.Лок.смета.и.Акт'!#REF!)</f>
        <v>#REF!</v>
      </c>
      <c r="GE26" t="e">
        <f>SUMIF('1.Лок.смета.и.Акт'!CT61:'1.Лок.смета.и.Акт'!#REF!,1,'1.Лок.смета.и.Акт'!GO61:'1.Лок.смета.и.Акт'!#REF!)</f>
        <v>#REF!</v>
      </c>
      <c r="GF26" t="e">
        <f>SUMIF('1.Лок.смета.и.Акт'!CT61:'1.Лок.смета.и.Акт'!#REF!,2,'1.Лок.смета.и.Акт'!GO61:'1.Лок.смета.и.Акт'!#REF!)</f>
        <v>#REF!</v>
      </c>
      <c r="GG26" t="e">
        <f>SUMIF('1.Лок.смета.и.Акт'!CT61:'1.Лок.смета.и.Акт'!#REF!,4,'1.Лок.смета.и.Акт'!GO61:'1.Лок.смета.и.Акт'!#REF!)</f>
        <v>#REF!</v>
      </c>
      <c r="IB26" t="e">
        <f>SUM('1.Лок.смета.и.Акт'!HM61:'1.Лок.смета.и.Акт'!#REF!)</f>
        <v>#REF!</v>
      </c>
      <c r="IC26" t="e">
        <f>SUM('1.Лок.смета.и.Акт'!HO61:'1.Лок.смета.и.Акт'!#REF!)</f>
        <v>#REF!</v>
      </c>
      <c r="ID26" t="e">
        <f>SUM('1.Лок.смета.и.Акт'!HQ61:'1.Лок.смета.и.Акт'!#REF!)</f>
        <v>#REF!</v>
      </c>
      <c r="IE26" t="e">
        <f>SUM('1.Лок.смета.и.Акт'!HS61:'1.Лок.смета.и.Акт'!#REF!)</f>
        <v>#REF!</v>
      </c>
      <c r="IF26" t="e">
        <f>SUM('1.Лок.смета.и.Акт'!HW61:'1.Лок.смета.и.Акт'!#REF!)</f>
        <v>#REF!</v>
      </c>
      <c r="IG26" t="e">
        <f>SUM('1.Лок.смета.и.Акт'!HX61:'1.Лок.смета.и.Акт'!#REF!)</f>
        <v>#REF!</v>
      </c>
      <c r="IH26" t="e">
        <f>SUM('1.Лок.смета.и.Акт'!HJ61:'1.Лок.смета.и.Акт'!#REF!)</f>
        <v>#REF!</v>
      </c>
      <c r="II26" t="e">
        <f>SUM('1.Лок.смета.и.Акт'!HL61:'1.Лок.смета.и.Акт'!#REF!)</f>
        <v>#REF!</v>
      </c>
      <c r="IJ26" t="e">
        <f>SUM('1.Лок.смета.и.Акт'!HN61:'1.Лок.смета.и.Акт'!#REF!)</f>
        <v>#REF!</v>
      </c>
      <c r="IK26" t="e">
        <f>SUM('1.Лок.смета.и.Акт'!HP61:'1.Лок.смета.и.Акт'!#REF!)</f>
        <v>#REF!</v>
      </c>
      <c r="IL26" t="e">
        <f>SUM('1.Лок.смета.и.Акт'!HR61:'1.Лок.смета.и.Акт'!#REF!)</f>
        <v>#REF!</v>
      </c>
      <c r="IM26" t="e">
        <f>SUM('1.Лок.смета.и.Акт'!HU61:'1.Лок.смета.и.Акт'!#REF!)</f>
        <v>#REF!</v>
      </c>
      <c r="IN26" t="e">
        <f>SUMIF('1.Лок.смета.и.Акт'!CT61:'1.Лок.смета.и.Акт'!#REF!,1,'1.Лок.смета.и.Акт'!GW61:'1.Лок.смета.и.Акт'!#REF!)</f>
        <v>#REF!</v>
      </c>
      <c r="IO26" t="e">
        <f>SUMIF('1.Лок.смета.и.Акт'!CT61:'1.Лок.смета.и.Акт'!#REF!,2,'1.Лок.смета.и.Акт'!GW61:'1.Лок.смета.и.Акт'!#REF!)</f>
        <v>#REF!</v>
      </c>
      <c r="IP26" t="e">
        <f>SUMIF('1.Лок.смета.и.Акт'!CT61:'1.Лок.смета.и.Акт'!#REF!,5,'1.Лок.смета.и.Акт'!GW61:'1.Лок.смета.и.Акт'!#REF!)</f>
        <v>#REF!</v>
      </c>
      <c r="IQ26" t="e">
        <f>SUMIF('1.Лок.смета.и.Акт'!CT61:'1.Лок.смета.и.Акт'!#REF!,4,'1.Лок.смета.и.Акт'!GW61:'1.Лок.смета.и.Акт'!#REF!)</f>
        <v>#REF!</v>
      </c>
      <c r="IR26" t="e">
        <f>SUMIF('1.Лок.смета.и.Акт'!CT61:'1.Лок.смета.и.Акт'!#REF!,1,'1.Лок.смета.и.Акт'!GX61:'1.Лок.смета.и.Акт'!#REF!)</f>
        <v>#REF!</v>
      </c>
      <c r="IS26" t="e">
        <f>SUMIF('1.Лок.смета.и.Акт'!CT61:'1.Лок.смета.и.Акт'!#REF!,2,'1.Лок.смета.и.Акт'!GX61:'1.Лок.смета.и.Акт'!#REF!)</f>
        <v>#REF!</v>
      </c>
      <c r="IT26" t="e">
        <f>SUMIF('1.Лок.смета.и.Акт'!CT61:'1.Лок.смета.и.Акт'!#REF!,5,'1.Лок.смета.и.Акт'!GX61:'1.Лок.смета.и.Акт'!#REF!)</f>
        <v>#REF!</v>
      </c>
      <c r="IU26" t="e">
        <f>SUMIF('1.Лок.смета.и.Акт'!CT61:'1.Лок.смета.и.Акт'!#REF!,4,'1.Лок.смета.и.Акт'!GX61:'1.Лок.смета.и.Акт'!#REF!)</f>
        <v>#REF!</v>
      </c>
    </row>
    <row r="27" spans="1:255" x14ac:dyDescent="0.2">
      <c r="A27">
        <v>5</v>
      </c>
      <c r="B27" t="s">
        <v>1154</v>
      </c>
      <c r="D27" t="s">
        <v>1155</v>
      </c>
      <c r="F27" t="s">
        <v>1200</v>
      </c>
    </row>
    <row r="28" spans="1:255" x14ac:dyDescent="0.2">
      <c r="A28">
        <v>515</v>
      </c>
      <c r="B28" t="s">
        <v>1154</v>
      </c>
      <c r="D28" t="s">
        <v>1155</v>
      </c>
      <c r="F28" t="s">
        <v>1200</v>
      </c>
      <c r="AY28" t="e">
        <f>SUM('1.Лок.смета.и.Акт'!AQ71:'1.Лок.смета.и.Акт'!#REF!)</f>
        <v>#REF!</v>
      </c>
      <c r="AZ28" t="e">
        <f>SUM('1.Лок.смета.и.Акт'!AR71:'1.Лок.смета.и.Акт'!#REF!)</f>
        <v>#REF!</v>
      </c>
      <c r="BA28" t="e">
        <f>SUM('1.Лок.смета.и.Акт'!AS71:'1.Лок.смета.и.Акт'!#REF!)</f>
        <v>#REF!</v>
      </c>
      <c r="BB28" t="e">
        <f>SUM('1.Лок.смета.и.Акт'!AT71:'1.Лок.смета.и.Акт'!#REF!)</f>
        <v>#REF!</v>
      </c>
      <c r="BC28" t="e">
        <f>SUM('1.Лок.смета.и.Акт'!AU71:'1.Лок.смета.и.Акт'!#REF!)</f>
        <v>#REF!</v>
      </c>
      <c r="BD28" t="e">
        <f>SUM('1.Лок.смета.и.Акт'!AV71:'1.Лок.смета.и.Акт'!#REF!)</f>
        <v>#REF!</v>
      </c>
      <c r="CW28" t="e">
        <f>Source!DM501</f>
        <v>#REF!</v>
      </c>
      <c r="CX28">
        <f>Source!DN501</f>
        <v>0.21454000000000001</v>
      </c>
      <c r="CY28">
        <f>Source!DG501</f>
        <v>8798</v>
      </c>
      <c r="CZ28">
        <f>Source!DK501</f>
        <v>2903</v>
      </c>
      <c r="DA28">
        <f>Source!DI501</f>
        <v>228</v>
      </c>
      <c r="DB28">
        <f>Source!DJ501</f>
        <v>52</v>
      </c>
      <c r="DC28">
        <f>Source!DH501</f>
        <v>5667</v>
      </c>
      <c r="DD28">
        <f>Source!EG501</f>
        <v>0</v>
      </c>
      <c r="DE28">
        <f>Source!EN501</f>
        <v>5667</v>
      </c>
      <c r="DF28">
        <f>Source!EO501</f>
        <v>5667</v>
      </c>
      <c r="DG28">
        <f>Source!EP501</f>
        <v>0</v>
      </c>
      <c r="DH28">
        <f>Source!EQ501</f>
        <v>5667</v>
      </c>
      <c r="DI28">
        <f>Source!EH501</f>
        <v>0</v>
      </c>
      <c r="DJ28">
        <f>Source!EI501</f>
        <v>0</v>
      </c>
      <c r="DK28">
        <f>Source!ER501</f>
        <v>0</v>
      </c>
      <c r="DL28">
        <f>Source!DL501</f>
        <v>0</v>
      </c>
      <c r="DM28">
        <f>Source!DO501</f>
        <v>11</v>
      </c>
      <c r="DN28" t="e">
        <f>Source!DP501</f>
        <v>#REF!</v>
      </c>
      <c r="DO28" t="e">
        <f>Source!DQ501</f>
        <v>#REF!</v>
      </c>
      <c r="DP28" t="e">
        <f>Source!EJ501</f>
        <v>#REF!</v>
      </c>
      <c r="DQ28" t="e">
        <f>Source!EK501</f>
        <v>#REF!</v>
      </c>
      <c r="DR28">
        <f>Source!EL501</f>
        <v>0</v>
      </c>
      <c r="DS28">
        <f>Source!EH501</f>
        <v>0</v>
      </c>
      <c r="DT28">
        <f>Source!EM501</f>
        <v>0</v>
      </c>
      <c r="DU28" t="e">
        <f>Source!EK501+Source!EL501</f>
        <v>#REF!</v>
      </c>
      <c r="DW28">
        <f>Source!ES501</f>
        <v>0</v>
      </c>
      <c r="DX28">
        <f>Source!ET501</f>
        <v>0</v>
      </c>
      <c r="DY28">
        <f>Source!EU501</f>
        <v>0</v>
      </c>
      <c r="DZ28">
        <f>Source!EV501</f>
        <v>0</v>
      </c>
      <c r="ET28" t="e">
        <f>Source!DM501</f>
        <v>#REF!</v>
      </c>
      <c r="EU28">
        <f>Source!DN501</f>
        <v>0.21454000000000001</v>
      </c>
      <c r="EV28" t="e">
        <f>SUM('1.Лок.смета.и.Акт'!GH71:'1.Лок.смета.и.Акт'!#REF!)</f>
        <v>#REF!</v>
      </c>
      <c r="EW28" t="e">
        <f>SUM('1.Лок.смета.и.Акт'!GI71:'1.Лок.смета.и.Акт'!#REF!)</f>
        <v>#REF!</v>
      </c>
      <c r="EX28" t="e">
        <f>SUM('1.Лок.смета.и.Акт'!GJ71:'1.Лок.смета.и.Акт'!#REF!)</f>
        <v>#REF!</v>
      </c>
      <c r="EY28" t="e">
        <f>SUM('1.Лок.смета.и.Акт'!GK71:'1.Лок.смета.и.Акт'!#REF!)</f>
        <v>#REF!</v>
      </c>
      <c r="EZ28" t="e">
        <f>SUM('1.Лок.смета.и.Акт'!GL71:'1.Лок.смета.и.Акт'!#REF!)</f>
        <v>#REF!</v>
      </c>
      <c r="FA28" t="e">
        <f>SUM('1.Лок.смета.и.Акт'!GM71:'1.Лок.смета.и.Акт'!#REF!)</f>
        <v>#REF!</v>
      </c>
      <c r="FB28" t="e">
        <f>SUM('1.Лок.смета.и.Акт'!GN71:'1.Лок.смета.и.Акт'!#REF!)</f>
        <v>#REF!</v>
      </c>
      <c r="FC28" t="e">
        <f>SUM('1.Лок.смета.и.Акт'!GO71:'1.Лок.смета.и.Акт'!#REF!)</f>
        <v>#REF!</v>
      </c>
      <c r="FD28" t="e">
        <f>SUM('1.Лок.смета.и.Акт'!GP71:'1.Лок.смета.и.Акт'!#REF!)</f>
        <v>#REF!</v>
      </c>
      <c r="FE28" t="e">
        <f>SUM('1.Лок.смета.и.Акт'!GQ71:'1.Лок.смета.и.Акт'!#REF!)</f>
        <v>#REF!</v>
      </c>
      <c r="FF28" t="e">
        <f>SUM('1.Лок.смета.и.Акт'!GR71:'1.Лок.смета.и.Акт'!#REF!)</f>
        <v>#REF!</v>
      </c>
      <c r="FG28" t="e">
        <f>SUM('1.Лок.смета.и.Акт'!GS71:'1.Лок.смета.и.Акт'!#REF!)</f>
        <v>#REF!</v>
      </c>
      <c r="FH28" t="e">
        <f>SUM('1.Лок.смета.и.Акт'!GT71:'1.Лок.смета.и.Акт'!#REF!)</f>
        <v>#REF!</v>
      </c>
      <c r="FI28" t="e">
        <f>SUM('1.Лок.смета.и.Акт'!GU71:'1.Лок.смета.и.Акт'!#REF!)</f>
        <v>#REF!</v>
      </c>
      <c r="FJ28" t="e">
        <f>SUM('1.Лок.смета.и.Акт'!GV71:'1.Лок.смета.и.Акт'!#REF!)</f>
        <v>#REF!</v>
      </c>
      <c r="FK28" t="e">
        <f>SUM('1.Лок.смета.и.Акт'!GW71:'1.Лок.смета.и.Акт'!#REF!)</f>
        <v>#REF!</v>
      </c>
      <c r="FL28" t="e">
        <f>SUM('1.Лок.смета.и.Акт'!GX71:'1.Лок.смета.и.Акт'!#REF!)</f>
        <v>#REF!</v>
      </c>
      <c r="FM28" t="e">
        <f>SUM('1.Лок.смета.и.Акт'!GY71:'1.Лок.смета.и.Акт'!#REF!)</f>
        <v>#REF!</v>
      </c>
      <c r="FN28" t="e">
        <f>SUM('1.Лок.смета.и.Акт'!GZ71:'1.Лок.смета.и.Акт'!#REF!)</f>
        <v>#REF!</v>
      </c>
      <c r="FO28" t="e">
        <f>SUM('1.Лок.смета.и.Акт'!HA71:'1.Лок.смета.и.Акт'!#REF!)</f>
        <v>#REF!</v>
      </c>
      <c r="FP28" t="e">
        <f>SUM('1.Лок.смета.и.Акт'!HB71:'1.Лок.смета.и.Акт'!#REF!)</f>
        <v>#REF!</v>
      </c>
      <c r="FQ28" t="e">
        <f>SUM('1.Лок.смета.и.Акт'!HC71:'1.Лок.смета.и.Акт'!#REF!)</f>
        <v>#REF!</v>
      </c>
      <c r="FR28" t="e">
        <f>SUM('1.Лок.смета.и.Акт'!GZ71:'1.Лок.смета.и.Акт'!#REF!)+SUM('1.Лок.смета.и.Акт'!HA71:'1.Лок.смета.и.Акт'!#REF!)</f>
        <v>#REF!</v>
      </c>
      <c r="FS28" t="e">
        <f>SUM('1.Лок.смета.и.Акт'!HE71:'1.Лок.смета.и.Акт'!#REF!)</f>
        <v>#REF!</v>
      </c>
      <c r="FT28" t="e">
        <f>SUM('1.Лок.смета.и.Акт'!HF71:'1.Лок.смета.и.Акт'!#REF!)</f>
        <v>#REF!</v>
      </c>
      <c r="FU28" t="e">
        <f>SUM('1.Лок.смета.и.Акт'!HG71:'1.Лок.смета.и.Акт'!#REF!)</f>
        <v>#REF!</v>
      </c>
      <c r="FV28" t="e">
        <f>SUM('1.Лок.смета.и.Акт'!HH71:'1.Лок.смета.и.Акт'!#REF!)</f>
        <v>#REF!</v>
      </c>
      <c r="FW28" t="e">
        <f>SUM('1.Лок.смета.и.Акт'!HI71:'1.Лок.смета.и.Акт'!#REF!)</f>
        <v>#REF!</v>
      </c>
      <c r="FX28" t="e">
        <f>SUMIF('1.Лок.смета.и.Акт'!CT71:'1.Лок.смета.и.Акт'!#REF!,1,'1.Лок.смета.и.Акт'!GI71:'1.Лок.смета.и.Акт'!#REF!)</f>
        <v>#REF!</v>
      </c>
      <c r="FY28" t="e">
        <f>SUMIF('1.Лок.смета.и.Акт'!CT71:'1.Лок.смета.и.Акт'!#REF!,2,'1.Лок.смета.и.Акт'!GI71:'1.Лок.смета.и.Акт'!#REF!)</f>
        <v>#REF!</v>
      </c>
      <c r="FZ28" t="e">
        <f>SUMIF('1.Лок.смета.и.Акт'!CT71:'1.Лок.смета.и.Акт'!#REF!,5,'1.Лок.смета.и.Акт'!GI71:'1.Лок.смета.и.Акт'!#REF!)</f>
        <v>#REF!</v>
      </c>
      <c r="GA28" t="e">
        <f>SUMIF('1.Лок.смета.и.Акт'!CT71:'1.Лок.смета.и.Акт'!#REF!,4,'1.Лок.смета.и.Акт'!GI71:'1.Лок.смета.и.Акт'!#REF!)</f>
        <v>#REF!</v>
      </c>
      <c r="GB28" t="e">
        <f>SUMIF('1.Лок.смета.и.Акт'!CT71:'1.Лок.смета.и.Акт'!#REF!,1,'1.Лок.смета.и.Акт'!GJ71:'1.Лок.смета.и.Акт'!#REF!)</f>
        <v>#REF!</v>
      </c>
      <c r="GC28" t="e">
        <f>SUMIF('1.Лок.смета.и.Акт'!CT71:'1.Лок.смета.и.Акт'!#REF!,2,'1.Лок.смета.и.Акт'!GJ71:'1.Лок.смета.и.Акт'!#REF!)</f>
        <v>#REF!</v>
      </c>
      <c r="GD28" t="e">
        <f>SUMIF('1.Лок.смета.и.Акт'!CT71:'1.Лок.смета.и.Акт'!#REF!,4,'1.Лок.смета.и.Акт'!GJ71:'1.Лок.смета.и.Акт'!#REF!)</f>
        <v>#REF!</v>
      </c>
      <c r="GE28" t="e">
        <f>SUMIF('1.Лок.смета.и.Акт'!CT71:'1.Лок.смета.и.Акт'!#REF!,1,'1.Лок.смета.и.Акт'!GO71:'1.Лок.смета.и.Акт'!#REF!)</f>
        <v>#REF!</v>
      </c>
      <c r="GF28" t="e">
        <f>SUMIF('1.Лок.смета.и.Акт'!CT71:'1.Лок.смета.и.Акт'!#REF!,2,'1.Лок.смета.и.Акт'!GO71:'1.Лок.смета.и.Акт'!#REF!)</f>
        <v>#REF!</v>
      </c>
      <c r="GG28" t="e">
        <f>SUMIF('1.Лок.смета.и.Акт'!CT71:'1.Лок.смета.и.Акт'!#REF!,4,'1.Лок.смета.и.Акт'!GO71:'1.Лок.смета.и.Акт'!#REF!)</f>
        <v>#REF!</v>
      </c>
      <c r="IB28" t="e">
        <f>SUM('1.Лок.смета.и.Акт'!HM71:'1.Лок.смета.и.Акт'!#REF!)</f>
        <v>#REF!</v>
      </c>
      <c r="IC28" t="e">
        <f>SUM('1.Лок.смета.и.Акт'!HO71:'1.Лок.смета.и.Акт'!#REF!)</f>
        <v>#REF!</v>
      </c>
      <c r="ID28" t="e">
        <f>SUM('1.Лок.смета.и.Акт'!HQ71:'1.Лок.смета.и.Акт'!#REF!)</f>
        <v>#REF!</v>
      </c>
      <c r="IE28" t="e">
        <f>SUM('1.Лок.смета.и.Акт'!HS71:'1.Лок.смета.и.Акт'!#REF!)</f>
        <v>#REF!</v>
      </c>
      <c r="IF28" t="e">
        <f>SUM('1.Лок.смета.и.Акт'!HW71:'1.Лок.смета.и.Акт'!#REF!)</f>
        <v>#REF!</v>
      </c>
      <c r="IG28" t="e">
        <f>SUM('1.Лок.смета.и.Акт'!HX71:'1.Лок.смета.и.Акт'!#REF!)</f>
        <v>#REF!</v>
      </c>
      <c r="IH28" t="e">
        <f>SUM('1.Лок.смета.и.Акт'!HJ71:'1.Лок.смета.и.Акт'!#REF!)</f>
        <v>#REF!</v>
      </c>
      <c r="II28" t="e">
        <f>SUM('1.Лок.смета.и.Акт'!HL71:'1.Лок.смета.и.Акт'!#REF!)</f>
        <v>#REF!</v>
      </c>
      <c r="IJ28" t="e">
        <f>SUM('1.Лок.смета.и.Акт'!HN71:'1.Лок.смета.и.Акт'!#REF!)</f>
        <v>#REF!</v>
      </c>
      <c r="IK28" t="e">
        <f>SUM('1.Лок.смета.и.Акт'!HP71:'1.Лок.смета.и.Акт'!#REF!)</f>
        <v>#REF!</v>
      </c>
      <c r="IL28" t="e">
        <f>SUM('1.Лок.смета.и.Акт'!HR71:'1.Лок.смета.и.Акт'!#REF!)</f>
        <v>#REF!</v>
      </c>
      <c r="IM28" t="e">
        <f>SUM('1.Лок.смета.и.Акт'!HU71:'1.Лок.смета.и.Акт'!#REF!)</f>
        <v>#REF!</v>
      </c>
      <c r="IN28" t="e">
        <f>SUMIF('1.Лок.смета.и.Акт'!CT71:'1.Лок.смета.и.Акт'!#REF!,1,'1.Лок.смета.и.Акт'!GW71:'1.Лок.смета.и.Акт'!#REF!)</f>
        <v>#REF!</v>
      </c>
      <c r="IO28" t="e">
        <f>SUMIF('1.Лок.смета.и.Акт'!CT71:'1.Лок.смета.и.Акт'!#REF!,2,'1.Лок.смета.и.Акт'!GW71:'1.Лок.смета.и.Акт'!#REF!)</f>
        <v>#REF!</v>
      </c>
      <c r="IP28" t="e">
        <f>SUMIF('1.Лок.смета.и.Акт'!CT71:'1.Лок.смета.и.Акт'!#REF!,5,'1.Лок.смета.и.Акт'!GW71:'1.Лок.смета.и.Акт'!#REF!)</f>
        <v>#REF!</v>
      </c>
      <c r="IQ28" t="e">
        <f>SUMIF('1.Лок.смета.и.Акт'!CT71:'1.Лок.смета.и.Акт'!#REF!,4,'1.Лок.смета.и.Акт'!GW71:'1.Лок.смета.и.Акт'!#REF!)</f>
        <v>#REF!</v>
      </c>
      <c r="IR28" t="e">
        <f>SUMIF('1.Лок.смета.и.Акт'!CT71:'1.Лок.смета.и.Акт'!#REF!,1,'1.Лок.смета.и.Акт'!GX71:'1.Лок.смета.и.Акт'!#REF!)</f>
        <v>#REF!</v>
      </c>
      <c r="IS28" t="e">
        <f>SUMIF('1.Лок.смета.и.Акт'!CT71:'1.Лок.смета.и.Акт'!#REF!,2,'1.Лок.смета.и.Акт'!GX71:'1.Лок.смета.и.Акт'!#REF!)</f>
        <v>#REF!</v>
      </c>
      <c r="IT28" t="e">
        <f>SUMIF('1.Лок.смета.и.Акт'!CT71:'1.Лок.смета.и.Акт'!#REF!,5,'1.Лок.смета.и.Акт'!GX71:'1.Лок.смета.и.Акт'!#REF!)</f>
        <v>#REF!</v>
      </c>
      <c r="IU28" t="e">
        <f>SUMIF('1.Лок.смета.и.Акт'!CT71:'1.Лок.смета.и.Акт'!#REF!,4,'1.Лок.смета.и.Акт'!GX71:'1.Лок.смета.и.Акт'!#REF!)</f>
        <v>#REF!</v>
      </c>
    </row>
    <row r="29" spans="1:255" x14ac:dyDescent="0.2">
      <c r="A29">
        <v>514</v>
      </c>
      <c r="B29" t="s">
        <v>1150</v>
      </c>
      <c r="D29" t="s">
        <v>1151</v>
      </c>
      <c r="F29" t="s">
        <v>1181</v>
      </c>
      <c r="AY29" t="e">
        <f>SUM('1.Лок.смета.и.Акт'!AQ50:'1.Лок.смета.и.Акт'!#REF!)</f>
        <v>#REF!</v>
      </c>
      <c r="AZ29" t="e">
        <f>SUM('1.Лок.смета.и.Акт'!AR50:'1.Лок.смета.и.Акт'!#REF!)</f>
        <v>#REF!</v>
      </c>
      <c r="BA29" t="e">
        <f>SUM('1.Лок.смета.и.Акт'!AS50:'1.Лок.смета.и.Акт'!#REF!)</f>
        <v>#REF!</v>
      </c>
      <c r="BB29" t="e">
        <f>SUM('1.Лок.смета.и.Акт'!AT50:'1.Лок.смета.и.Акт'!#REF!)</f>
        <v>#REF!</v>
      </c>
      <c r="BC29" t="e">
        <f>SUM('1.Лок.смета.и.Акт'!AU50:'1.Лок.смета.и.Акт'!#REF!)</f>
        <v>#REF!</v>
      </c>
      <c r="BD29" t="e">
        <f>SUM('1.Лок.смета.и.Акт'!AV50:'1.Лок.смета.и.Акт'!#REF!)</f>
        <v>#REF!</v>
      </c>
      <c r="CW29" t="e">
        <f>Source!DM730</f>
        <v>#REF!</v>
      </c>
      <c r="CX29">
        <f>Source!DN730</f>
        <v>2.8568569999999998</v>
      </c>
      <c r="CY29">
        <f>Source!DG730</f>
        <v>105583</v>
      </c>
      <c r="CZ29">
        <f>Source!DK730</f>
        <v>34174</v>
      </c>
      <c r="DA29">
        <f>Source!DI730</f>
        <v>2697</v>
      </c>
      <c r="DB29">
        <f>Source!DJ730</f>
        <v>711</v>
      </c>
      <c r="DC29">
        <f>Source!DH730</f>
        <v>68712</v>
      </c>
      <c r="DD29">
        <f>Source!EG730</f>
        <v>0</v>
      </c>
      <c r="DE29">
        <f>Source!EN730</f>
        <v>68712</v>
      </c>
      <c r="DF29">
        <f>Source!EO730</f>
        <v>68712</v>
      </c>
      <c r="DG29">
        <f>Source!EP730</f>
        <v>0</v>
      </c>
      <c r="DH29">
        <f>Source!EQ730</f>
        <v>68712</v>
      </c>
      <c r="DI29">
        <f>Source!EH730</f>
        <v>0</v>
      </c>
      <c r="DJ29">
        <f>Source!EI730</f>
        <v>0</v>
      </c>
      <c r="DK29">
        <f>Source!ER730</f>
        <v>0</v>
      </c>
      <c r="DL29">
        <f>Source!DL730</f>
        <v>0</v>
      </c>
      <c r="DM29">
        <f>Source!DO730</f>
        <v>119</v>
      </c>
      <c r="DN29" t="e">
        <f>Source!DP730</f>
        <v>#REF!</v>
      </c>
      <c r="DO29" t="e">
        <f>Source!DQ730</f>
        <v>#REF!</v>
      </c>
      <c r="DP29" t="e">
        <f>Source!EJ730</f>
        <v>#REF!</v>
      </c>
      <c r="DQ29" t="e">
        <f>Source!EK730</f>
        <v>#REF!</v>
      </c>
      <c r="DR29">
        <f>Source!EL730</f>
        <v>0</v>
      </c>
      <c r="DS29">
        <f>Source!EH730</f>
        <v>0</v>
      </c>
      <c r="DT29">
        <f>Source!EM730</f>
        <v>0</v>
      </c>
      <c r="DU29" t="e">
        <f>Source!EK730+Source!EL730</f>
        <v>#REF!</v>
      </c>
      <c r="DW29">
        <f>Source!ES730</f>
        <v>0</v>
      </c>
      <c r="DX29">
        <f>Source!ET730</f>
        <v>0</v>
      </c>
      <c r="DY29">
        <f>Source!EU730</f>
        <v>0</v>
      </c>
      <c r="DZ29">
        <f>Source!EV730</f>
        <v>0</v>
      </c>
      <c r="ET29" t="e">
        <f>Source!DM730</f>
        <v>#REF!</v>
      </c>
      <c r="EU29">
        <f>Source!DN730</f>
        <v>2.8568569999999998</v>
      </c>
      <c r="EV29" t="e">
        <f>SUM('1.Лок.смета.и.Акт'!GH50:'1.Лок.смета.и.Акт'!#REF!)</f>
        <v>#REF!</v>
      </c>
      <c r="EW29" t="e">
        <f>SUM('1.Лок.смета.и.Акт'!GI50:'1.Лок.смета.и.Акт'!#REF!)</f>
        <v>#REF!</v>
      </c>
      <c r="EX29" t="e">
        <f>SUM('1.Лок.смета.и.Акт'!GJ50:'1.Лок.смета.и.Акт'!#REF!)</f>
        <v>#REF!</v>
      </c>
      <c r="EY29" t="e">
        <f>SUM('1.Лок.смета.и.Акт'!GK50:'1.Лок.смета.и.Акт'!#REF!)</f>
        <v>#REF!</v>
      </c>
      <c r="EZ29" t="e">
        <f>SUM('1.Лок.смета.и.Акт'!GL50:'1.Лок.смета.и.Акт'!#REF!)</f>
        <v>#REF!</v>
      </c>
      <c r="FA29" t="e">
        <f>SUM('1.Лок.смета.и.Акт'!GM50:'1.Лок.смета.и.Акт'!#REF!)</f>
        <v>#REF!</v>
      </c>
      <c r="FB29" t="e">
        <f>SUM('1.Лок.смета.и.Акт'!GN50:'1.Лок.смета.и.Акт'!#REF!)</f>
        <v>#REF!</v>
      </c>
      <c r="FC29" t="e">
        <f>SUM('1.Лок.смета.и.Акт'!GO50:'1.Лок.смета.и.Акт'!#REF!)</f>
        <v>#REF!</v>
      </c>
      <c r="FD29" t="e">
        <f>SUM('1.Лок.смета.и.Акт'!GP50:'1.Лок.смета.и.Акт'!#REF!)</f>
        <v>#REF!</v>
      </c>
      <c r="FE29" t="e">
        <f>SUM('1.Лок.смета.и.Акт'!GQ50:'1.Лок.смета.и.Акт'!#REF!)</f>
        <v>#REF!</v>
      </c>
      <c r="FF29" t="e">
        <f>SUM('1.Лок.смета.и.Акт'!GR50:'1.Лок.смета.и.Акт'!#REF!)</f>
        <v>#REF!</v>
      </c>
      <c r="FG29" t="e">
        <f>SUM('1.Лок.смета.и.Акт'!GS50:'1.Лок.смета.и.Акт'!#REF!)</f>
        <v>#REF!</v>
      </c>
      <c r="FH29" t="e">
        <f>SUM('1.Лок.смета.и.Акт'!GT50:'1.Лок.смета.и.Акт'!#REF!)</f>
        <v>#REF!</v>
      </c>
      <c r="FI29" t="e">
        <f>SUM('1.Лок.смета.и.Акт'!GU50:'1.Лок.смета.и.Акт'!#REF!)</f>
        <v>#REF!</v>
      </c>
      <c r="FJ29" t="e">
        <f>SUM('1.Лок.смета.и.Акт'!GV50:'1.Лок.смета.и.Акт'!#REF!)</f>
        <v>#REF!</v>
      </c>
      <c r="FK29" t="e">
        <f>SUM('1.Лок.смета.и.Акт'!GW50:'1.Лок.смета.и.Акт'!#REF!)</f>
        <v>#REF!</v>
      </c>
      <c r="FL29" t="e">
        <f>SUM('1.Лок.смета.и.Акт'!GX50:'1.Лок.смета.и.Акт'!#REF!)</f>
        <v>#REF!</v>
      </c>
      <c r="FM29" t="e">
        <f>SUM('1.Лок.смета.и.Акт'!GY50:'1.Лок.смета.и.Акт'!#REF!)</f>
        <v>#REF!</v>
      </c>
      <c r="FN29" t="e">
        <f>SUM('1.Лок.смета.и.Акт'!GZ50:'1.Лок.смета.и.Акт'!#REF!)</f>
        <v>#REF!</v>
      </c>
      <c r="FO29" t="e">
        <f>SUM('1.Лок.смета.и.Акт'!HA50:'1.Лок.смета.и.Акт'!#REF!)</f>
        <v>#REF!</v>
      </c>
      <c r="FP29" t="e">
        <f>SUM('1.Лок.смета.и.Акт'!HB50:'1.Лок.смета.и.Акт'!#REF!)</f>
        <v>#REF!</v>
      </c>
      <c r="FQ29" t="e">
        <f>SUM('1.Лок.смета.и.Акт'!HC50:'1.Лок.смета.и.Акт'!#REF!)</f>
        <v>#REF!</v>
      </c>
      <c r="FR29" t="e">
        <f>SUM('1.Лок.смета.и.Акт'!GZ50:'1.Лок.смета.и.Акт'!#REF!)+SUM('1.Лок.смета.и.Акт'!HA50:'1.Лок.смета.и.Акт'!#REF!)</f>
        <v>#REF!</v>
      </c>
      <c r="FS29" t="e">
        <f>SUM('1.Лок.смета.и.Акт'!HE50:'1.Лок.смета.и.Акт'!#REF!)</f>
        <v>#REF!</v>
      </c>
      <c r="FT29" t="e">
        <f>SUM('1.Лок.смета.и.Акт'!HF50:'1.Лок.смета.и.Акт'!#REF!)</f>
        <v>#REF!</v>
      </c>
      <c r="FU29" t="e">
        <f>SUM('1.Лок.смета.и.Акт'!HG50:'1.Лок.смета.и.Акт'!#REF!)</f>
        <v>#REF!</v>
      </c>
      <c r="FV29" t="e">
        <f>SUM('1.Лок.смета.и.Акт'!HH50:'1.Лок.смета.и.Акт'!#REF!)</f>
        <v>#REF!</v>
      </c>
      <c r="FW29" t="e">
        <f>SUM('1.Лок.смета.и.Акт'!HI50:'1.Лок.смета.и.Акт'!#REF!)</f>
        <v>#REF!</v>
      </c>
      <c r="FX29" t="e">
        <f>SUMIF('1.Лок.смета.и.Акт'!CT50:'1.Лок.смета.и.Акт'!#REF!,1,'1.Лок.смета.и.Акт'!GI50:'1.Лок.смета.и.Акт'!#REF!)</f>
        <v>#REF!</v>
      </c>
      <c r="FY29" t="e">
        <f>SUMIF('1.Лок.смета.и.Акт'!CT50:'1.Лок.смета.и.Акт'!#REF!,2,'1.Лок.смета.и.Акт'!GI50:'1.Лок.смета.и.Акт'!#REF!)</f>
        <v>#REF!</v>
      </c>
      <c r="FZ29" t="e">
        <f>SUMIF('1.Лок.смета.и.Акт'!CT50:'1.Лок.смета.и.Акт'!#REF!,5,'1.Лок.смета.и.Акт'!GI50:'1.Лок.смета.и.Акт'!#REF!)</f>
        <v>#REF!</v>
      </c>
      <c r="GA29" t="e">
        <f>SUMIF('1.Лок.смета.и.Акт'!CT50:'1.Лок.смета.и.Акт'!#REF!,4,'1.Лок.смета.и.Акт'!GI50:'1.Лок.смета.и.Акт'!#REF!)</f>
        <v>#REF!</v>
      </c>
      <c r="GB29" t="e">
        <f>SUMIF('1.Лок.смета.и.Акт'!CT50:'1.Лок.смета.и.Акт'!#REF!,1,'1.Лок.смета.и.Акт'!GJ50:'1.Лок.смета.и.Акт'!#REF!)</f>
        <v>#REF!</v>
      </c>
      <c r="GC29" t="e">
        <f>SUMIF('1.Лок.смета.и.Акт'!CT50:'1.Лок.смета.и.Акт'!#REF!,2,'1.Лок.смета.и.Акт'!GJ50:'1.Лок.смета.и.Акт'!#REF!)</f>
        <v>#REF!</v>
      </c>
      <c r="GD29" t="e">
        <f>SUMIF('1.Лок.смета.и.Акт'!CT50:'1.Лок.смета.и.Акт'!#REF!,4,'1.Лок.смета.и.Акт'!GJ50:'1.Лок.смета.и.Акт'!#REF!)</f>
        <v>#REF!</v>
      </c>
      <c r="GE29" t="e">
        <f>SUMIF('1.Лок.смета.и.Акт'!CT50:'1.Лок.смета.и.Акт'!#REF!,1,'1.Лок.смета.и.Акт'!GO50:'1.Лок.смета.и.Акт'!#REF!)</f>
        <v>#REF!</v>
      </c>
      <c r="GF29" t="e">
        <f>SUMIF('1.Лок.смета.и.Акт'!CT50:'1.Лок.смета.и.Акт'!#REF!,2,'1.Лок.смета.и.Акт'!GO50:'1.Лок.смета.и.Акт'!#REF!)</f>
        <v>#REF!</v>
      </c>
      <c r="GG29" t="e">
        <f>SUMIF('1.Лок.смета.и.Акт'!CT50:'1.Лок.смета.и.Акт'!#REF!,4,'1.Лок.смета.и.Акт'!GO50:'1.Лок.смета.и.Акт'!#REF!)</f>
        <v>#REF!</v>
      </c>
      <c r="IB29" t="e">
        <f>SUM('1.Лок.смета.и.Акт'!HM50:'1.Лок.смета.и.Акт'!#REF!)</f>
        <v>#REF!</v>
      </c>
      <c r="IC29" t="e">
        <f>SUM('1.Лок.смета.и.Акт'!HO50:'1.Лок.смета.и.Акт'!#REF!)</f>
        <v>#REF!</v>
      </c>
      <c r="ID29" t="e">
        <f>SUM('1.Лок.смета.и.Акт'!HQ50:'1.Лок.смета.и.Акт'!#REF!)</f>
        <v>#REF!</v>
      </c>
      <c r="IE29" t="e">
        <f>SUM('1.Лок.смета.и.Акт'!HS50:'1.Лок.смета.и.Акт'!#REF!)</f>
        <v>#REF!</v>
      </c>
      <c r="IF29" t="e">
        <f>SUM('1.Лок.смета.и.Акт'!HW50:'1.Лок.смета.и.Акт'!#REF!)</f>
        <v>#REF!</v>
      </c>
      <c r="IG29" t="e">
        <f>SUM('1.Лок.смета.и.Акт'!HX50:'1.Лок.смета.и.Акт'!#REF!)</f>
        <v>#REF!</v>
      </c>
      <c r="IH29" t="e">
        <f>SUM('1.Лок.смета.и.Акт'!HJ50:'1.Лок.смета.и.Акт'!#REF!)</f>
        <v>#REF!</v>
      </c>
      <c r="II29" t="e">
        <f>SUM('1.Лок.смета.и.Акт'!HL50:'1.Лок.смета.и.Акт'!#REF!)</f>
        <v>#REF!</v>
      </c>
      <c r="IJ29" t="e">
        <f>SUM('1.Лок.смета.и.Акт'!HN50:'1.Лок.смета.и.Акт'!#REF!)</f>
        <v>#REF!</v>
      </c>
      <c r="IK29" t="e">
        <f>SUM('1.Лок.смета.и.Акт'!HP50:'1.Лок.смета.и.Акт'!#REF!)</f>
        <v>#REF!</v>
      </c>
      <c r="IL29" t="e">
        <f>SUM('1.Лок.смета.и.Акт'!HR50:'1.Лок.смета.и.Акт'!#REF!)</f>
        <v>#REF!</v>
      </c>
      <c r="IM29" t="e">
        <f>SUM('1.Лок.смета.и.Акт'!HU50:'1.Лок.смета.и.Акт'!#REF!)</f>
        <v>#REF!</v>
      </c>
      <c r="IN29" t="e">
        <f>SUMIF('1.Лок.смета.и.Акт'!CT50:'1.Лок.смета.и.Акт'!#REF!,1,'1.Лок.смета.и.Акт'!GW50:'1.Лок.смета.и.Акт'!#REF!)</f>
        <v>#REF!</v>
      </c>
      <c r="IO29" t="e">
        <f>SUMIF('1.Лок.смета.и.Акт'!CT50:'1.Лок.смета.и.Акт'!#REF!,2,'1.Лок.смета.и.Акт'!GW50:'1.Лок.смета.и.Акт'!#REF!)</f>
        <v>#REF!</v>
      </c>
      <c r="IP29" t="e">
        <f>SUMIF('1.Лок.смета.и.Акт'!CT50:'1.Лок.смета.и.Акт'!#REF!,5,'1.Лок.смета.и.Акт'!GW50:'1.Лок.смета.и.Акт'!#REF!)</f>
        <v>#REF!</v>
      </c>
      <c r="IQ29" t="e">
        <f>SUMIF('1.Лок.смета.и.Акт'!CT50:'1.Лок.смета.и.Акт'!#REF!,4,'1.Лок.смета.и.Акт'!GW50:'1.Лок.смета.и.Акт'!#REF!)</f>
        <v>#REF!</v>
      </c>
      <c r="IR29" t="e">
        <f>SUMIF('1.Лок.смета.и.Акт'!CT50:'1.Лок.смета.и.Акт'!#REF!,1,'1.Лок.смета.и.Акт'!GX50:'1.Лок.смета.и.Акт'!#REF!)</f>
        <v>#REF!</v>
      </c>
      <c r="IS29" t="e">
        <f>SUMIF('1.Лок.смета.и.Акт'!CT50:'1.Лок.смета.и.Акт'!#REF!,2,'1.Лок.смета.и.Акт'!GX50:'1.Лок.смета.и.Акт'!#REF!)</f>
        <v>#REF!</v>
      </c>
      <c r="IT29" t="e">
        <f>SUMIF('1.Лок.смета.и.Акт'!CT50:'1.Лок.смета.и.Акт'!#REF!,5,'1.Лок.смета.и.Акт'!GX50:'1.Лок.смета.и.Акт'!#REF!)</f>
        <v>#REF!</v>
      </c>
      <c r="IU29" t="e">
        <f>SUMIF('1.Лок.смета.и.Акт'!CT50:'1.Лок.смета.и.Акт'!#REF!,4,'1.Лок.смета.и.Акт'!GX50:'1.Лок.смета.и.Акт'!#REF!)</f>
        <v>#REF!</v>
      </c>
    </row>
    <row r="30" spans="1:255" x14ac:dyDescent="0.2">
      <c r="A30">
        <v>4</v>
      </c>
      <c r="B30" t="s">
        <v>1150</v>
      </c>
      <c r="D30" t="s">
        <v>1151</v>
      </c>
      <c r="F30" t="s">
        <v>1208</v>
      </c>
    </row>
    <row r="31" spans="1:255" x14ac:dyDescent="0.2">
      <c r="A31">
        <v>5</v>
      </c>
      <c r="B31" t="s">
        <v>1154</v>
      </c>
      <c r="D31" t="s">
        <v>1155</v>
      </c>
      <c r="F31" t="s">
        <v>1210</v>
      </c>
    </row>
    <row r="32" spans="1:255" x14ac:dyDescent="0.2">
      <c r="A32">
        <v>515</v>
      </c>
      <c r="B32" t="s">
        <v>1154</v>
      </c>
      <c r="D32" t="s">
        <v>1155</v>
      </c>
      <c r="F32" t="s">
        <v>1210</v>
      </c>
      <c r="AY32" t="e">
        <f>SUM('1.Лок.смета.и.Акт'!AQ82:'1.Лок.смета.и.Акт'!#REF!)</f>
        <v>#REF!</v>
      </c>
      <c r="AZ32" t="e">
        <f>SUM('1.Лок.смета.и.Акт'!AR82:'1.Лок.смета.и.Акт'!#REF!)</f>
        <v>#REF!</v>
      </c>
      <c r="BA32" t="e">
        <f>SUM('1.Лок.смета.и.Акт'!AS82:'1.Лок.смета.и.Акт'!#REF!)</f>
        <v>#REF!</v>
      </c>
      <c r="BB32" t="e">
        <f>SUM('1.Лок.смета.и.Акт'!AT82:'1.Лок.смета.и.Акт'!#REF!)</f>
        <v>#REF!</v>
      </c>
      <c r="BC32" t="e">
        <f>SUM('1.Лок.смета.и.Акт'!AU82:'1.Лок.смета.и.Акт'!#REF!)</f>
        <v>#REF!</v>
      </c>
      <c r="BD32" t="e">
        <f>SUM('1.Лок.смета.и.Акт'!AV82:'1.Лок.смета.и.Акт'!#REF!)</f>
        <v>#REF!</v>
      </c>
      <c r="CW32" t="e">
        <f>Source!DM795</f>
        <v>#REF!</v>
      </c>
      <c r="CX32">
        <f>Source!DN795</f>
        <v>4.6693999999999996</v>
      </c>
      <c r="CY32">
        <f>Source!DG795</f>
        <v>191241</v>
      </c>
      <c r="CZ32">
        <f>Source!DK795</f>
        <v>63114</v>
      </c>
      <c r="DA32">
        <f>Source!DI795</f>
        <v>4954</v>
      </c>
      <c r="DB32">
        <f>Source!DJ795</f>
        <v>1152</v>
      </c>
      <c r="DC32">
        <f>Source!DH795</f>
        <v>123173</v>
      </c>
      <c r="DD32">
        <f>Source!EG795</f>
        <v>0</v>
      </c>
      <c r="DE32">
        <f>Source!EN795</f>
        <v>123173</v>
      </c>
      <c r="DF32">
        <f>Source!EO795</f>
        <v>123173</v>
      </c>
      <c r="DG32">
        <f>Source!EP795</f>
        <v>0</v>
      </c>
      <c r="DH32">
        <f>Source!EQ795</f>
        <v>123173</v>
      </c>
      <c r="DI32">
        <f>Source!EH795</f>
        <v>0</v>
      </c>
      <c r="DJ32">
        <f>Source!EI795</f>
        <v>0</v>
      </c>
      <c r="DK32">
        <f>Source!ER795</f>
        <v>0</v>
      </c>
      <c r="DL32">
        <f>Source!DL795</f>
        <v>0</v>
      </c>
      <c r="DM32">
        <f>Source!DO795</f>
        <v>235</v>
      </c>
      <c r="DN32" t="e">
        <f>Source!DP795</f>
        <v>#REF!</v>
      </c>
      <c r="DO32" t="e">
        <f>Source!DQ795</f>
        <v>#REF!</v>
      </c>
      <c r="DP32" t="e">
        <f>Source!EJ795</f>
        <v>#REF!</v>
      </c>
      <c r="DQ32" t="e">
        <f>Source!EK795</f>
        <v>#REF!</v>
      </c>
      <c r="DR32">
        <f>Source!EL795</f>
        <v>0</v>
      </c>
      <c r="DS32">
        <f>Source!EH795</f>
        <v>0</v>
      </c>
      <c r="DT32">
        <f>Source!EM795</f>
        <v>0</v>
      </c>
      <c r="DU32" t="e">
        <f>Source!EK795+Source!EL795</f>
        <v>#REF!</v>
      </c>
      <c r="DW32">
        <f>Source!ES795</f>
        <v>0</v>
      </c>
      <c r="DX32">
        <f>Source!ET795</f>
        <v>0</v>
      </c>
      <c r="DY32">
        <f>Source!EU795</f>
        <v>0</v>
      </c>
      <c r="DZ32">
        <f>Source!EV795</f>
        <v>0</v>
      </c>
      <c r="ET32" t="e">
        <f>Source!DM795</f>
        <v>#REF!</v>
      </c>
      <c r="EU32">
        <f>Source!DN795</f>
        <v>4.6693999999999996</v>
      </c>
      <c r="EV32" t="e">
        <f>SUM('1.Лок.смета.и.Акт'!GH82:'1.Лок.смета.и.Акт'!#REF!)</f>
        <v>#REF!</v>
      </c>
      <c r="EW32" t="e">
        <f>SUM('1.Лок.смета.и.Акт'!GI82:'1.Лок.смета.и.Акт'!#REF!)</f>
        <v>#REF!</v>
      </c>
      <c r="EX32" t="e">
        <f>SUM('1.Лок.смета.и.Акт'!GJ82:'1.Лок.смета.и.Акт'!#REF!)</f>
        <v>#REF!</v>
      </c>
      <c r="EY32" t="e">
        <f>SUM('1.Лок.смета.и.Акт'!GK82:'1.Лок.смета.и.Акт'!#REF!)</f>
        <v>#REF!</v>
      </c>
      <c r="EZ32" t="e">
        <f>SUM('1.Лок.смета.и.Акт'!GL82:'1.Лок.смета.и.Акт'!#REF!)</f>
        <v>#REF!</v>
      </c>
      <c r="FA32" t="e">
        <f>SUM('1.Лок.смета.и.Акт'!GM82:'1.Лок.смета.и.Акт'!#REF!)</f>
        <v>#REF!</v>
      </c>
      <c r="FB32" t="e">
        <f>SUM('1.Лок.смета.и.Акт'!GN82:'1.Лок.смета.и.Акт'!#REF!)</f>
        <v>#REF!</v>
      </c>
      <c r="FC32" t="e">
        <f>SUM('1.Лок.смета.и.Акт'!GO82:'1.Лок.смета.и.Акт'!#REF!)</f>
        <v>#REF!</v>
      </c>
      <c r="FD32" t="e">
        <f>SUM('1.Лок.смета.и.Акт'!GP82:'1.Лок.смета.и.Акт'!#REF!)</f>
        <v>#REF!</v>
      </c>
      <c r="FE32" t="e">
        <f>SUM('1.Лок.смета.и.Акт'!GQ82:'1.Лок.смета.и.Акт'!#REF!)</f>
        <v>#REF!</v>
      </c>
      <c r="FF32" t="e">
        <f>SUM('1.Лок.смета.и.Акт'!GR82:'1.Лок.смета.и.Акт'!#REF!)</f>
        <v>#REF!</v>
      </c>
      <c r="FG32" t="e">
        <f>SUM('1.Лок.смета.и.Акт'!GS82:'1.Лок.смета.и.Акт'!#REF!)</f>
        <v>#REF!</v>
      </c>
      <c r="FH32" t="e">
        <f>SUM('1.Лок.смета.и.Акт'!GT82:'1.Лок.смета.и.Акт'!#REF!)</f>
        <v>#REF!</v>
      </c>
      <c r="FI32" t="e">
        <f>SUM('1.Лок.смета.и.Акт'!GU82:'1.Лок.смета.и.Акт'!#REF!)</f>
        <v>#REF!</v>
      </c>
      <c r="FJ32" t="e">
        <f>SUM('1.Лок.смета.и.Акт'!GV82:'1.Лок.смета.и.Акт'!#REF!)</f>
        <v>#REF!</v>
      </c>
      <c r="FK32" t="e">
        <f>SUM('1.Лок.смета.и.Акт'!GW82:'1.Лок.смета.и.Акт'!#REF!)</f>
        <v>#REF!</v>
      </c>
      <c r="FL32" t="e">
        <f>SUM('1.Лок.смета.и.Акт'!GX82:'1.Лок.смета.и.Акт'!#REF!)</f>
        <v>#REF!</v>
      </c>
      <c r="FM32" t="e">
        <f>SUM('1.Лок.смета.и.Акт'!GY82:'1.Лок.смета.и.Акт'!#REF!)</f>
        <v>#REF!</v>
      </c>
      <c r="FN32" t="e">
        <f>SUM('1.Лок.смета.и.Акт'!GZ82:'1.Лок.смета.и.Акт'!#REF!)</f>
        <v>#REF!</v>
      </c>
      <c r="FO32" t="e">
        <f>SUM('1.Лок.смета.и.Акт'!HA82:'1.Лок.смета.и.Акт'!#REF!)</f>
        <v>#REF!</v>
      </c>
      <c r="FP32" t="e">
        <f>SUM('1.Лок.смета.и.Акт'!HB82:'1.Лок.смета.и.Акт'!#REF!)</f>
        <v>#REF!</v>
      </c>
      <c r="FQ32" t="e">
        <f>SUM('1.Лок.смета.и.Акт'!HC82:'1.Лок.смета.и.Акт'!#REF!)</f>
        <v>#REF!</v>
      </c>
      <c r="FR32" t="e">
        <f>SUM('1.Лок.смета.и.Акт'!GZ82:'1.Лок.смета.и.Акт'!#REF!)+SUM('1.Лок.смета.и.Акт'!HA82:'1.Лок.смета.и.Акт'!#REF!)</f>
        <v>#REF!</v>
      </c>
      <c r="FS32" t="e">
        <f>SUM('1.Лок.смета.и.Акт'!HE82:'1.Лок.смета.и.Акт'!#REF!)</f>
        <v>#REF!</v>
      </c>
      <c r="FT32" t="e">
        <f>SUM('1.Лок.смета.и.Акт'!HF82:'1.Лок.смета.и.Акт'!#REF!)</f>
        <v>#REF!</v>
      </c>
      <c r="FU32" t="e">
        <f>SUM('1.Лок.смета.и.Акт'!HG82:'1.Лок.смета.и.Акт'!#REF!)</f>
        <v>#REF!</v>
      </c>
      <c r="FV32" t="e">
        <f>SUM('1.Лок.смета.и.Акт'!HH82:'1.Лок.смета.и.Акт'!#REF!)</f>
        <v>#REF!</v>
      </c>
      <c r="FW32" t="e">
        <f>SUM('1.Лок.смета.и.Акт'!HI82:'1.Лок.смета.и.Акт'!#REF!)</f>
        <v>#REF!</v>
      </c>
      <c r="FX32" t="e">
        <f>SUMIF('1.Лок.смета.и.Акт'!CT82:'1.Лок.смета.и.Акт'!#REF!,1,'1.Лок.смета.и.Акт'!GI82:'1.Лок.смета.и.Акт'!#REF!)</f>
        <v>#REF!</v>
      </c>
      <c r="FY32" t="e">
        <f>SUMIF('1.Лок.смета.и.Акт'!CT82:'1.Лок.смета.и.Акт'!#REF!,2,'1.Лок.смета.и.Акт'!GI82:'1.Лок.смета.и.Акт'!#REF!)</f>
        <v>#REF!</v>
      </c>
      <c r="FZ32" t="e">
        <f>SUMIF('1.Лок.смета.и.Акт'!CT82:'1.Лок.смета.и.Акт'!#REF!,5,'1.Лок.смета.и.Акт'!GI82:'1.Лок.смета.и.Акт'!#REF!)</f>
        <v>#REF!</v>
      </c>
      <c r="GA32" t="e">
        <f>SUMIF('1.Лок.смета.и.Акт'!CT82:'1.Лок.смета.и.Акт'!#REF!,4,'1.Лок.смета.и.Акт'!GI82:'1.Лок.смета.и.Акт'!#REF!)</f>
        <v>#REF!</v>
      </c>
      <c r="GB32" t="e">
        <f>SUMIF('1.Лок.смета.и.Акт'!CT82:'1.Лок.смета.и.Акт'!#REF!,1,'1.Лок.смета.и.Акт'!GJ82:'1.Лок.смета.и.Акт'!#REF!)</f>
        <v>#REF!</v>
      </c>
      <c r="GC32" t="e">
        <f>SUMIF('1.Лок.смета.и.Акт'!CT82:'1.Лок.смета.и.Акт'!#REF!,2,'1.Лок.смета.и.Акт'!GJ82:'1.Лок.смета.и.Акт'!#REF!)</f>
        <v>#REF!</v>
      </c>
      <c r="GD32" t="e">
        <f>SUMIF('1.Лок.смета.и.Акт'!CT82:'1.Лок.смета.и.Акт'!#REF!,4,'1.Лок.смета.и.Акт'!GJ82:'1.Лок.смета.и.Акт'!#REF!)</f>
        <v>#REF!</v>
      </c>
      <c r="GE32" t="e">
        <f>SUMIF('1.Лок.смета.и.Акт'!CT82:'1.Лок.смета.и.Акт'!#REF!,1,'1.Лок.смета.и.Акт'!GO82:'1.Лок.смета.и.Акт'!#REF!)</f>
        <v>#REF!</v>
      </c>
      <c r="GF32" t="e">
        <f>SUMIF('1.Лок.смета.и.Акт'!CT82:'1.Лок.смета.и.Акт'!#REF!,2,'1.Лок.смета.и.Акт'!GO82:'1.Лок.смета.и.Акт'!#REF!)</f>
        <v>#REF!</v>
      </c>
      <c r="GG32" t="e">
        <f>SUMIF('1.Лок.смета.и.Акт'!CT82:'1.Лок.смета.и.Акт'!#REF!,4,'1.Лок.смета.и.Акт'!GO82:'1.Лок.смета.и.Акт'!#REF!)</f>
        <v>#REF!</v>
      </c>
      <c r="IB32" t="e">
        <f>SUM('1.Лок.смета.и.Акт'!HM82:'1.Лок.смета.и.Акт'!#REF!)</f>
        <v>#REF!</v>
      </c>
      <c r="IC32" t="e">
        <f>SUM('1.Лок.смета.и.Акт'!HO82:'1.Лок.смета.и.Акт'!#REF!)</f>
        <v>#REF!</v>
      </c>
      <c r="ID32" t="e">
        <f>SUM('1.Лок.смета.и.Акт'!HQ82:'1.Лок.смета.и.Акт'!#REF!)</f>
        <v>#REF!</v>
      </c>
      <c r="IE32" t="e">
        <f>SUM('1.Лок.смета.и.Акт'!HS82:'1.Лок.смета.и.Акт'!#REF!)</f>
        <v>#REF!</v>
      </c>
      <c r="IF32" t="e">
        <f>SUM('1.Лок.смета.и.Акт'!HW82:'1.Лок.смета.и.Акт'!#REF!)</f>
        <v>#REF!</v>
      </c>
      <c r="IG32" t="e">
        <f>SUM('1.Лок.смета.и.Акт'!HX82:'1.Лок.смета.и.Акт'!#REF!)</f>
        <v>#REF!</v>
      </c>
      <c r="IH32" t="e">
        <f>SUM('1.Лок.смета.и.Акт'!HJ82:'1.Лок.смета.и.Акт'!#REF!)</f>
        <v>#REF!</v>
      </c>
      <c r="II32" t="e">
        <f>SUM('1.Лок.смета.и.Акт'!HL82:'1.Лок.смета.и.Акт'!#REF!)</f>
        <v>#REF!</v>
      </c>
      <c r="IJ32" t="e">
        <f>SUM('1.Лок.смета.и.Акт'!HN82:'1.Лок.смета.и.Акт'!#REF!)</f>
        <v>#REF!</v>
      </c>
      <c r="IK32" t="e">
        <f>SUM('1.Лок.смета.и.Акт'!HP82:'1.Лок.смета.и.Акт'!#REF!)</f>
        <v>#REF!</v>
      </c>
      <c r="IL32" t="e">
        <f>SUM('1.Лок.смета.и.Акт'!HR82:'1.Лок.смета.и.Акт'!#REF!)</f>
        <v>#REF!</v>
      </c>
      <c r="IM32" t="e">
        <f>SUM('1.Лок.смета.и.Акт'!HU82:'1.Лок.смета.и.Акт'!#REF!)</f>
        <v>#REF!</v>
      </c>
      <c r="IN32" t="e">
        <f>SUMIF('1.Лок.смета.и.Акт'!CT82:'1.Лок.смета.и.Акт'!#REF!,1,'1.Лок.смета.и.Акт'!GW82:'1.Лок.смета.и.Акт'!#REF!)</f>
        <v>#REF!</v>
      </c>
      <c r="IO32" t="e">
        <f>SUMIF('1.Лок.смета.и.Акт'!CT82:'1.Лок.смета.и.Акт'!#REF!,2,'1.Лок.смета.и.Акт'!GW82:'1.Лок.смета.и.Акт'!#REF!)</f>
        <v>#REF!</v>
      </c>
      <c r="IP32" t="e">
        <f>SUMIF('1.Лок.смета.и.Акт'!CT82:'1.Лок.смета.и.Акт'!#REF!,5,'1.Лок.смета.и.Акт'!GW82:'1.Лок.смета.и.Акт'!#REF!)</f>
        <v>#REF!</v>
      </c>
      <c r="IQ32" t="e">
        <f>SUMIF('1.Лок.смета.и.Акт'!CT82:'1.Лок.смета.и.Акт'!#REF!,4,'1.Лок.смета.и.Акт'!GW82:'1.Лок.смета.и.Акт'!#REF!)</f>
        <v>#REF!</v>
      </c>
      <c r="IR32" t="e">
        <f>SUMIF('1.Лок.смета.и.Акт'!CT82:'1.Лок.смета.и.Акт'!#REF!,1,'1.Лок.смета.и.Акт'!GX82:'1.Лок.смета.и.Акт'!#REF!)</f>
        <v>#REF!</v>
      </c>
      <c r="IS32" t="e">
        <f>SUMIF('1.Лок.смета.и.Акт'!CT82:'1.Лок.смета.и.Акт'!#REF!,2,'1.Лок.смета.и.Акт'!GX82:'1.Лок.смета.и.Акт'!#REF!)</f>
        <v>#REF!</v>
      </c>
      <c r="IT32" t="e">
        <f>SUMIF('1.Лок.смета.и.Акт'!CT82:'1.Лок.смета.и.Акт'!#REF!,5,'1.Лок.смета.и.Акт'!GX82:'1.Лок.смета.и.Акт'!#REF!)</f>
        <v>#REF!</v>
      </c>
      <c r="IU32" t="e">
        <f>SUMIF('1.Лок.смета.и.Акт'!CT82:'1.Лок.смета.и.Акт'!#REF!,4,'1.Лок.смета.и.Акт'!GX82:'1.Лок.смета.и.Акт'!#REF!)</f>
        <v>#REF!</v>
      </c>
    </row>
    <row r="33" spans="1:255" x14ac:dyDescent="0.2">
      <c r="A33">
        <v>5</v>
      </c>
      <c r="B33" t="s">
        <v>1154</v>
      </c>
      <c r="D33" t="s">
        <v>1155</v>
      </c>
      <c r="F33" t="s">
        <v>1218</v>
      </c>
    </row>
    <row r="34" spans="1:255" x14ac:dyDescent="0.2">
      <c r="A34">
        <v>515</v>
      </c>
      <c r="B34" t="s">
        <v>1154</v>
      </c>
      <c r="D34" t="s">
        <v>1155</v>
      </c>
      <c r="F34" t="s">
        <v>1218</v>
      </c>
      <c r="AY34" t="e">
        <f>SUM('1.Лок.смета.и.Акт'!AQ91:'1.Лок.смета.и.Акт'!#REF!)</f>
        <v>#REF!</v>
      </c>
      <c r="AZ34" t="e">
        <f>SUM('1.Лок.смета.и.Акт'!AR91:'1.Лок.смета.и.Акт'!#REF!)</f>
        <v>#REF!</v>
      </c>
      <c r="BA34" t="e">
        <f>SUM('1.Лок.смета.и.Акт'!AS91:'1.Лок.смета.и.Акт'!#REF!)</f>
        <v>#REF!</v>
      </c>
      <c r="BB34" t="e">
        <f>SUM('1.Лок.смета.и.Акт'!AT91:'1.Лок.смета.и.Акт'!#REF!)</f>
        <v>#REF!</v>
      </c>
      <c r="BC34" t="e">
        <f>SUM('1.Лок.смета.и.Акт'!AU91:'1.Лок.смета.и.Акт'!#REF!)</f>
        <v>#REF!</v>
      </c>
      <c r="BD34" t="e">
        <f>SUM('1.Лок.смета.и.Акт'!AV91:'1.Лок.смета.и.Акт'!#REF!)</f>
        <v>#REF!</v>
      </c>
      <c r="CW34" t="e">
        <f>Source!DM864</f>
        <v>#REF!</v>
      </c>
      <c r="CX34">
        <f>Source!DN864</f>
        <v>0.63581499999999991</v>
      </c>
      <c r="CY34">
        <f>Source!DG864</f>
        <v>29417</v>
      </c>
      <c r="CZ34">
        <f>Source!DK864</f>
        <v>10121</v>
      </c>
      <c r="DA34">
        <f>Source!DI864</f>
        <v>634</v>
      </c>
      <c r="DB34">
        <f>Source!DJ864</f>
        <v>143</v>
      </c>
      <c r="DC34">
        <f>Source!DH864</f>
        <v>18662</v>
      </c>
      <c r="DD34">
        <f>Source!EG864</f>
        <v>0</v>
      </c>
      <c r="DE34">
        <f>Source!EN864</f>
        <v>18662</v>
      </c>
      <c r="DF34">
        <f>Source!EO864</f>
        <v>18662</v>
      </c>
      <c r="DG34">
        <f>Source!EP864</f>
        <v>0</v>
      </c>
      <c r="DH34">
        <f>Source!EQ864</f>
        <v>18662</v>
      </c>
      <c r="DI34">
        <f>Source!EH864</f>
        <v>0</v>
      </c>
      <c r="DJ34">
        <f>Source!EI864</f>
        <v>0</v>
      </c>
      <c r="DK34">
        <f>Source!ER864</f>
        <v>0</v>
      </c>
      <c r="DL34">
        <f>Source!DL864</f>
        <v>0</v>
      </c>
      <c r="DM34">
        <f>Source!DO864</f>
        <v>27</v>
      </c>
      <c r="DN34" t="e">
        <f>Source!DP864</f>
        <v>#REF!</v>
      </c>
      <c r="DO34" t="e">
        <f>Source!DQ864</f>
        <v>#REF!</v>
      </c>
      <c r="DP34" t="e">
        <f>Source!EJ864</f>
        <v>#REF!</v>
      </c>
      <c r="DQ34" t="e">
        <f>Source!EK864</f>
        <v>#REF!</v>
      </c>
      <c r="DR34">
        <f>Source!EL864</f>
        <v>0</v>
      </c>
      <c r="DS34">
        <f>Source!EH864</f>
        <v>0</v>
      </c>
      <c r="DT34">
        <f>Source!EM864</f>
        <v>0</v>
      </c>
      <c r="DU34" t="e">
        <f>Source!EK864+Source!EL864</f>
        <v>#REF!</v>
      </c>
      <c r="DW34">
        <f>Source!ES864</f>
        <v>0</v>
      </c>
      <c r="DX34">
        <f>Source!ET864</f>
        <v>0</v>
      </c>
      <c r="DY34">
        <f>Source!EU864</f>
        <v>0</v>
      </c>
      <c r="DZ34">
        <f>Source!EV864</f>
        <v>0</v>
      </c>
      <c r="ET34" t="e">
        <f>Source!DM864</f>
        <v>#REF!</v>
      </c>
      <c r="EU34">
        <f>Source!DN864</f>
        <v>0.63581499999999991</v>
      </c>
      <c r="EV34" t="e">
        <f>SUM('1.Лок.смета.и.Акт'!GH91:'1.Лок.смета.и.Акт'!#REF!)</f>
        <v>#REF!</v>
      </c>
      <c r="EW34" t="e">
        <f>SUM('1.Лок.смета.и.Акт'!GI91:'1.Лок.смета.и.Акт'!#REF!)</f>
        <v>#REF!</v>
      </c>
      <c r="EX34" t="e">
        <f>SUM('1.Лок.смета.и.Акт'!GJ91:'1.Лок.смета.и.Акт'!#REF!)</f>
        <v>#REF!</v>
      </c>
      <c r="EY34" t="e">
        <f>SUM('1.Лок.смета.и.Акт'!GK91:'1.Лок.смета.и.Акт'!#REF!)</f>
        <v>#REF!</v>
      </c>
      <c r="EZ34" t="e">
        <f>SUM('1.Лок.смета.и.Акт'!GL91:'1.Лок.смета.и.Акт'!#REF!)</f>
        <v>#REF!</v>
      </c>
      <c r="FA34" t="e">
        <f>SUM('1.Лок.смета.и.Акт'!GM91:'1.Лок.смета.и.Акт'!#REF!)</f>
        <v>#REF!</v>
      </c>
      <c r="FB34" t="e">
        <f>SUM('1.Лок.смета.и.Акт'!GN91:'1.Лок.смета.и.Акт'!#REF!)</f>
        <v>#REF!</v>
      </c>
      <c r="FC34" t="e">
        <f>SUM('1.Лок.смета.и.Акт'!GO91:'1.Лок.смета.и.Акт'!#REF!)</f>
        <v>#REF!</v>
      </c>
      <c r="FD34" t="e">
        <f>SUM('1.Лок.смета.и.Акт'!GP91:'1.Лок.смета.и.Акт'!#REF!)</f>
        <v>#REF!</v>
      </c>
      <c r="FE34" t="e">
        <f>SUM('1.Лок.смета.и.Акт'!GQ91:'1.Лок.смета.и.Акт'!#REF!)</f>
        <v>#REF!</v>
      </c>
      <c r="FF34" t="e">
        <f>SUM('1.Лок.смета.и.Акт'!GR91:'1.Лок.смета.и.Акт'!#REF!)</f>
        <v>#REF!</v>
      </c>
      <c r="FG34" t="e">
        <f>SUM('1.Лок.смета.и.Акт'!GS91:'1.Лок.смета.и.Акт'!#REF!)</f>
        <v>#REF!</v>
      </c>
      <c r="FH34" t="e">
        <f>SUM('1.Лок.смета.и.Акт'!GT91:'1.Лок.смета.и.Акт'!#REF!)</f>
        <v>#REF!</v>
      </c>
      <c r="FI34" t="e">
        <f>SUM('1.Лок.смета.и.Акт'!GU91:'1.Лок.смета.и.Акт'!#REF!)</f>
        <v>#REF!</v>
      </c>
      <c r="FJ34" t="e">
        <f>SUM('1.Лок.смета.и.Акт'!GV91:'1.Лок.смета.и.Акт'!#REF!)</f>
        <v>#REF!</v>
      </c>
      <c r="FK34" t="e">
        <f>SUM('1.Лок.смета.и.Акт'!GW91:'1.Лок.смета.и.Акт'!#REF!)</f>
        <v>#REF!</v>
      </c>
      <c r="FL34" t="e">
        <f>SUM('1.Лок.смета.и.Акт'!GX91:'1.Лок.смета.и.Акт'!#REF!)</f>
        <v>#REF!</v>
      </c>
      <c r="FM34" t="e">
        <f>SUM('1.Лок.смета.и.Акт'!GY91:'1.Лок.смета.и.Акт'!#REF!)</f>
        <v>#REF!</v>
      </c>
      <c r="FN34" t="e">
        <f>SUM('1.Лок.смета.и.Акт'!GZ91:'1.Лок.смета.и.Акт'!#REF!)</f>
        <v>#REF!</v>
      </c>
      <c r="FO34" t="e">
        <f>SUM('1.Лок.смета.и.Акт'!HA91:'1.Лок.смета.и.Акт'!#REF!)</f>
        <v>#REF!</v>
      </c>
      <c r="FP34" t="e">
        <f>SUM('1.Лок.смета.и.Акт'!HB91:'1.Лок.смета.и.Акт'!#REF!)</f>
        <v>#REF!</v>
      </c>
      <c r="FQ34" t="e">
        <f>SUM('1.Лок.смета.и.Акт'!HC91:'1.Лок.смета.и.Акт'!#REF!)</f>
        <v>#REF!</v>
      </c>
      <c r="FR34" t="e">
        <f>SUM('1.Лок.смета.и.Акт'!GZ91:'1.Лок.смета.и.Акт'!#REF!)+SUM('1.Лок.смета.и.Акт'!HA91:'1.Лок.смета.и.Акт'!#REF!)</f>
        <v>#REF!</v>
      </c>
      <c r="FS34" t="e">
        <f>SUM('1.Лок.смета.и.Акт'!HE91:'1.Лок.смета.и.Акт'!#REF!)</f>
        <v>#REF!</v>
      </c>
      <c r="FT34" t="e">
        <f>SUM('1.Лок.смета.и.Акт'!HF91:'1.Лок.смета.и.Акт'!#REF!)</f>
        <v>#REF!</v>
      </c>
      <c r="FU34" t="e">
        <f>SUM('1.Лок.смета.и.Акт'!HG91:'1.Лок.смета.и.Акт'!#REF!)</f>
        <v>#REF!</v>
      </c>
      <c r="FV34" t="e">
        <f>SUM('1.Лок.смета.и.Акт'!HH91:'1.Лок.смета.и.Акт'!#REF!)</f>
        <v>#REF!</v>
      </c>
      <c r="FW34" t="e">
        <f>SUM('1.Лок.смета.и.Акт'!HI91:'1.Лок.смета.и.Акт'!#REF!)</f>
        <v>#REF!</v>
      </c>
      <c r="FX34" t="e">
        <f>SUMIF('1.Лок.смета.и.Акт'!CT91:'1.Лок.смета.и.Акт'!#REF!,1,'1.Лок.смета.и.Акт'!GI91:'1.Лок.смета.и.Акт'!#REF!)</f>
        <v>#REF!</v>
      </c>
      <c r="FY34" t="e">
        <f>SUMIF('1.Лок.смета.и.Акт'!CT91:'1.Лок.смета.и.Акт'!#REF!,2,'1.Лок.смета.и.Акт'!GI91:'1.Лок.смета.и.Акт'!#REF!)</f>
        <v>#REF!</v>
      </c>
      <c r="FZ34" t="e">
        <f>SUMIF('1.Лок.смета.и.Акт'!CT91:'1.Лок.смета.и.Акт'!#REF!,5,'1.Лок.смета.и.Акт'!GI91:'1.Лок.смета.и.Акт'!#REF!)</f>
        <v>#REF!</v>
      </c>
      <c r="GA34" t="e">
        <f>SUMIF('1.Лок.смета.и.Акт'!CT91:'1.Лок.смета.и.Акт'!#REF!,4,'1.Лок.смета.и.Акт'!GI91:'1.Лок.смета.и.Акт'!#REF!)</f>
        <v>#REF!</v>
      </c>
      <c r="GB34" t="e">
        <f>SUMIF('1.Лок.смета.и.Акт'!CT91:'1.Лок.смета.и.Акт'!#REF!,1,'1.Лок.смета.и.Акт'!GJ91:'1.Лок.смета.и.Акт'!#REF!)</f>
        <v>#REF!</v>
      </c>
      <c r="GC34" t="e">
        <f>SUMIF('1.Лок.смета.и.Акт'!CT91:'1.Лок.смета.и.Акт'!#REF!,2,'1.Лок.смета.и.Акт'!GJ91:'1.Лок.смета.и.Акт'!#REF!)</f>
        <v>#REF!</v>
      </c>
      <c r="GD34" t="e">
        <f>SUMIF('1.Лок.смета.и.Акт'!CT91:'1.Лок.смета.и.Акт'!#REF!,4,'1.Лок.смета.и.Акт'!GJ91:'1.Лок.смета.и.Акт'!#REF!)</f>
        <v>#REF!</v>
      </c>
      <c r="GE34" t="e">
        <f>SUMIF('1.Лок.смета.и.Акт'!CT91:'1.Лок.смета.и.Акт'!#REF!,1,'1.Лок.смета.и.Акт'!GO91:'1.Лок.смета.и.Акт'!#REF!)</f>
        <v>#REF!</v>
      </c>
      <c r="GF34" t="e">
        <f>SUMIF('1.Лок.смета.и.Акт'!CT91:'1.Лок.смета.и.Акт'!#REF!,2,'1.Лок.смета.и.Акт'!GO91:'1.Лок.смета.и.Акт'!#REF!)</f>
        <v>#REF!</v>
      </c>
      <c r="GG34" t="e">
        <f>SUMIF('1.Лок.смета.и.Акт'!CT91:'1.Лок.смета.и.Акт'!#REF!,4,'1.Лок.смета.и.Акт'!GO91:'1.Лок.смета.и.Акт'!#REF!)</f>
        <v>#REF!</v>
      </c>
      <c r="IB34" t="e">
        <f>SUM('1.Лок.смета.и.Акт'!HM91:'1.Лок.смета.и.Акт'!#REF!)</f>
        <v>#REF!</v>
      </c>
      <c r="IC34" t="e">
        <f>SUM('1.Лок.смета.и.Акт'!HO91:'1.Лок.смета.и.Акт'!#REF!)</f>
        <v>#REF!</v>
      </c>
      <c r="ID34" t="e">
        <f>SUM('1.Лок.смета.и.Акт'!HQ91:'1.Лок.смета.и.Акт'!#REF!)</f>
        <v>#REF!</v>
      </c>
      <c r="IE34" t="e">
        <f>SUM('1.Лок.смета.и.Акт'!HS91:'1.Лок.смета.и.Акт'!#REF!)</f>
        <v>#REF!</v>
      </c>
      <c r="IF34" t="e">
        <f>SUM('1.Лок.смета.и.Акт'!HW91:'1.Лок.смета.и.Акт'!#REF!)</f>
        <v>#REF!</v>
      </c>
      <c r="IG34" t="e">
        <f>SUM('1.Лок.смета.и.Акт'!HX91:'1.Лок.смета.и.Акт'!#REF!)</f>
        <v>#REF!</v>
      </c>
      <c r="IH34" t="e">
        <f>SUM('1.Лок.смета.и.Акт'!HJ91:'1.Лок.смета.и.Акт'!#REF!)</f>
        <v>#REF!</v>
      </c>
      <c r="II34" t="e">
        <f>SUM('1.Лок.смета.и.Акт'!HL91:'1.Лок.смета.и.Акт'!#REF!)</f>
        <v>#REF!</v>
      </c>
      <c r="IJ34" t="e">
        <f>SUM('1.Лок.смета.и.Акт'!HN91:'1.Лок.смета.и.Акт'!#REF!)</f>
        <v>#REF!</v>
      </c>
      <c r="IK34" t="e">
        <f>SUM('1.Лок.смета.и.Акт'!HP91:'1.Лок.смета.и.Акт'!#REF!)</f>
        <v>#REF!</v>
      </c>
      <c r="IL34" t="e">
        <f>SUM('1.Лок.смета.и.Акт'!HR91:'1.Лок.смета.и.Акт'!#REF!)</f>
        <v>#REF!</v>
      </c>
      <c r="IM34" t="e">
        <f>SUM('1.Лок.смета.и.Акт'!HU91:'1.Лок.смета.и.Акт'!#REF!)</f>
        <v>#REF!</v>
      </c>
      <c r="IN34" t="e">
        <f>SUMIF('1.Лок.смета.и.Акт'!CT91:'1.Лок.смета.и.Акт'!#REF!,1,'1.Лок.смета.и.Акт'!GW91:'1.Лок.смета.и.Акт'!#REF!)</f>
        <v>#REF!</v>
      </c>
      <c r="IO34" t="e">
        <f>SUMIF('1.Лок.смета.и.Акт'!CT91:'1.Лок.смета.и.Акт'!#REF!,2,'1.Лок.смета.и.Акт'!GW91:'1.Лок.смета.и.Акт'!#REF!)</f>
        <v>#REF!</v>
      </c>
      <c r="IP34" t="e">
        <f>SUMIF('1.Лок.смета.и.Акт'!CT91:'1.Лок.смета.и.Акт'!#REF!,5,'1.Лок.смета.и.Акт'!GW91:'1.Лок.смета.и.Акт'!#REF!)</f>
        <v>#REF!</v>
      </c>
      <c r="IQ34" t="e">
        <f>SUMIF('1.Лок.смета.и.Акт'!CT91:'1.Лок.смета.и.Акт'!#REF!,4,'1.Лок.смета.и.Акт'!GW91:'1.Лок.смета.и.Акт'!#REF!)</f>
        <v>#REF!</v>
      </c>
      <c r="IR34" t="e">
        <f>SUMIF('1.Лок.смета.и.Акт'!CT91:'1.Лок.смета.и.Акт'!#REF!,1,'1.Лок.смета.и.Акт'!GX91:'1.Лок.смета.и.Акт'!#REF!)</f>
        <v>#REF!</v>
      </c>
      <c r="IS34" t="e">
        <f>SUMIF('1.Лок.смета.и.Акт'!CT91:'1.Лок.смета.и.Акт'!#REF!,2,'1.Лок.смета.и.Акт'!GX91:'1.Лок.смета.и.Акт'!#REF!)</f>
        <v>#REF!</v>
      </c>
      <c r="IT34" t="e">
        <f>SUMIF('1.Лок.смета.и.Акт'!CT91:'1.Лок.смета.и.Акт'!#REF!,5,'1.Лок.смета.и.Акт'!GX91:'1.Лок.смета.и.Акт'!#REF!)</f>
        <v>#REF!</v>
      </c>
      <c r="IU34" t="e">
        <f>SUMIF('1.Лок.смета.и.Акт'!CT91:'1.Лок.смета.и.Акт'!#REF!,4,'1.Лок.смета.и.Акт'!GX91:'1.Лок.смета.и.Акт'!#REF!)</f>
        <v>#REF!</v>
      </c>
    </row>
    <row r="35" spans="1:255" x14ac:dyDescent="0.2">
      <c r="A35">
        <v>514</v>
      </c>
      <c r="B35" t="s">
        <v>1150</v>
      </c>
      <c r="D35" t="s">
        <v>1151</v>
      </c>
      <c r="F35" t="s">
        <v>1208</v>
      </c>
      <c r="AY35" t="e">
        <f>SUM('1.Лок.смета.и.Акт'!AQ80:'1.Лок.смета.и.Акт'!#REF!)</f>
        <v>#REF!</v>
      </c>
      <c r="AZ35" t="e">
        <f>SUM('1.Лок.смета.и.Акт'!AR80:'1.Лок.смета.и.Акт'!#REF!)</f>
        <v>#REF!</v>
      </c>
      <c r="BA35" t="e">
        <f>SUM('1.Лок.смета.и.Акт'!AS80:'1.Лок.смета.и.Акт'!#REF!)</f>
        <v>#REF!</v>
      </c>
      <c r="BB35" t="e">
        <f>SUM('1.Лок.смета.и.Акт'!AT80:'1.Лок.смета.и.Акт'!#REF!)</f>
        <v>#REF!</v>
      </c>
      <c r="BC35" t="e">
        <f>SUM('1.Лок.смета.и.Акт'!AU80:'1.Лок.смета.и.Акт'!#REF!)</f>
        <v>#REF!</v>
      </c>
      <c r="BD35" t="e">
        <f>SUM('1.Лок.смета.и.Акт'!AV80:'1.Лок.смета.и.Акт'!#REF!)</f>
        <v>#REF!</v>
      </c>
      <c r="CW35" t="e">
        <f>Source!DM894</f>
        <v>#REF!</v>
      </c>
      <c r="CX35">
        <f>Source!DN894</f>
        <v>5.3052149999999996</v>
      </c>
      <c r="CY35">
        <f>Source!DG894</f>
        <v>220658</v>
      </c>
      <c r="CZ35">
        <f>Source!DK894</f>
        <v>73235</v>
      </c>
      <c r="DA35">
        <f>Source!DI894</f>
        <v>5588</v>
      </c>
      <c r="DB35">
        <f>Source!DJ894</f>
        <v>1295</v>
      </c>
      <c r="DC35">
        <f>Source!DH894</f>
        <v>141835</v>
      </c>
      <c r="DD35">
        <f>Source!EG894</f>
        <v>0</v>
      </c>
      <c r="DE35">
        <f>Source!EN894</f>
        <v>141835</v>
      </c>
      <c r="DF35">
        <f>Source!EO894</f>
        <v>141835</v>
      </c>
      <c r="DG35">
        <f>Source!EP894</f>
        <v>0</v>
      </c>
      <c r="DH35">
        <f>Source!EQ894</f>
        <v>141835</v>
      </c>
      <c r="DI35">
        <f>Source!EH894</f>
        <v>0</v>
      </c>
      <c r="DJ35">
        <f>Source!EI894</f>
        <v>0</v>
      </c>
      <c r="DK35">
        <f>Source!ER894</f>
        <v>0</v>
      </c>
      <c r="DL35">
        <f>Source!DL894</f>
        <v>0</v>
      </c>
      <c r="DM35">
        <f>Source!DO894</f>
        <v>262</v>
      </c>
      <c r="DN35" t="e">
        <f>Source!DP894</f>
        <v>#REF!</v>
      </c>
      <c r="DO35" t="e">
        <f>Source!DQ894</f>
        <v>#REF!</v>
      </c>
      <c r="DP35" t="e">
        <f>Source!EJ894</f>
        <v>#REF!</v>
      </c>
      <c r="DQ35" t="e">
        <f>Source!EK894</f>
        <v>#REF!</v>
      </c>
      <c r="DR35">
        <f>Source!EL894</f>
        <v>0</v>
      </c>
      <c r="DS35">
        <f>Source!EH894</f>
        <v>0</v>
      </c>
      <c r="DT35">
        <f>Source!EM894</f>
        <v>0</v>
      </c>
      <c r="DU35" t="e">
        <f>Source!EK894+Source!EL894</f>
        <v>#REF!</v>
      </c>
      <c r="DW35">
        <f>Source!ES894</f>
        <v>0</v>
      </c>
      <c r="DX35">
        <f>Source!ET894</f>
        <v>0</v>
      </c>
      <c r="DY35">
        <f>Source!EU894</f>
        <v>0</v>
      </c>
      <c r="DZ35">
        <f>Source!EV894</f>
        <v>0</v>
      </c>
      <c r="ET35" t="e">
        <f>Source!DM894</f>
        <v>#REF!</v>
      </c>
      <c r="EU35">
        <f>Source!DN894</f>
        <v>5.3052149999999996</v>
      </c>
      <c r="EV35" t="e">
        <f>SUM('1.Лок.смета.и.Акт'!GH80:'1.Лок.смета.и.Акт'!#REF!)</f>
        <v>#REF!</v>
      </c>
      <c r="EW35" t="e">
        <f>SUM('1.Лок.смета.и.Акт'!GI80:'1.Лок.смета.и.Акт'!#REF!)</f>
        <v>#REF!</v>
      </c>
      <c r="EX35" t="e">
        <f>SUM('1.Лок.смета.и.Акт'!GJ80:'1.Лок.смета.и.Акт'!#REF!)</f>
        <v>#REF!</v>
      </c>
      <c r="EY35" t="e">
        <f>SUM('1.Лок.смета.и.Акт'!GK80:'1.Лок.смета.и.Акт'!#REF!)</f>
        <v>#REF!</v>
      </c>
      <c r="EZ35" t="e">
        <f>SUM('1.Лок.смета.и.Акт'!GL80:'1.Лок.смета.и.Акт'!#REF!)</f>
        <v>#REF!</v>
      </c>
      <c r="FA35" t="e">
        <f>SUM('1.Лок.смета.и.Акт'!GM80:'1.Лок.смета.и.Акт'!#REF!)</f>
        <v>#REF!</v>
      </c>
      <c r="FB35" t="e">
        <f>SUM('1.Лок.смета.и.Акт'!GN80:'1.Лок.смета.и.Акт'!#REF!)</f>
        <v>#REF!</v>
      </c>
      <c r="FC35" t="e">
        <f>SUM('1.Лок.смета.и.Акт'!GO80:'1.Лок.смета.и.Акт'!#REF!)</f>
        <v>#REF!</v>
      </c>
      <c r="FD35" t="e">
        <f>SUM('1.Лок.смета.и.Акт'!GP80:'1.Лок.смета.и.Акт'!#REF!)</f>
        <v>#REF!</v>
      </c>
      <c r="FE35" t="e">
        <f>SUM('1.Лок.смета.и.Акт'!GQ80:'1.Лок.смета.и.Акт'!#REF!)</f>
        <v>#REF!</v>
      </c>
      <c r="FF35" t="e">
        <f>SUM('1.Лок.смета.и.Акт'!GR80:'1.Лок.смета.и.Акт'!#REF!)</f>
        <v>#REF!</v>
      </c>
      <c r="FG35" t="e">
        <f>SUM('1.Лок.смета.и.Акт'!GS80:'1.Лок.смета.и.Акт'!#REF!)</f>
        <v>#REF!</v>
      </c>
      <c r="FH35" t="e">
        <f>SUM('1.Лок.смета.и.Акт'!GT80:'1.Лок.смета.и.Акт'!#REF!)</f>
        <v>#REF!</v>
      </c>
      <c r="FI35" t="e">
        <f>SUM('1.Лок.смета.и.Акт'!GU80:'1.Лок.смета.и.Акт'!#REF!)</f>
        <v>#REF!</v>
      </c>
      <c r="FJ35" t="e">
        <f>SUM('1.Лок.смета.и.Акт'!GV80:'1.Лок.смета.и.Акт'!#REF!)</f>
        <v>#REF!</v>
      </c>
      <c r="FK35" t="e">
        <f>SUM('1.Лок.смета.и.Акт'!GW80:'1.Лок.смета.и.Акт'!#REF!)</f>
        <v>#REF!</v>
      </c>
      <c r="FL35" t="e">
        <f>SUM('1.Лок.смета.и.Акт'!GX80:'1.Лок.смета.и.Акт'!#REF!)</f>
        <v>#REF!</v>
      </c>
      <c r="FM35" t="e">
        <f>SUM('1.Лок.смета.и.Акт'!GY80:'1.Лок.смета.и.Акт'!#REF!)</f>
        <v>#REF!</v>
      </c>
      <c r="FN35" t="e">
        <f>SUM('1.Лок.смета.и.Акт'!GZ80:'1.Лок.смета.и.Акт'!#REF!)</f>
        <v>#REF!</v>
      </c>
      <c r="FO35" t="e">
        <f>SUM('1.Лок.смета.и.Акт'!HA80:'1.Лок.смета.и.Акт'!#REF!)</f>
        <v>#REF!</v>
      </c>
      <c r="FP35" t="e">
        <f>SUM('1.Лок.смета.и.Акт'!HB80:'1.Лок.смета.и.Акт'!#REF!)</f>
        <v>#REF!</v>
      </c>
      <c r="FQ35" t="e">
        <f>SUM('1.Лок.смета.и.Акт'!HC80:'1.Лок.смета.и.Акт'!#REF!)</f>
        <v>#REF!</v>
      </c>
      <c r="FR35" t="e">
        <f>SUM('1.Лок.смета.и.Акт'!GZ80:'1.Лок.смета.и.Акт'!#REF!)+SUM('1.Лок.смета.и.Акт'!HA80:'1.Лок.смета.и.Акт'!#REF!)</f>
        <v>#REF!</v>
      </c>
      <c r="FS35" t="e">
        <f>SUM('1.Лок.смета.и.Акт'!HE80:'1.Лок.смета.и.Акт'!#REF!)</f>
        <v>#REF!</v>
      </c>
      <c r="FT35" t="e">
        <f>SUM('1.Лок.смета.и.Акт'!HF80:'1.Лок.смета.и.Акт'!#REF!)</f>
        <v>#REF!</v>
      </c>
      <c r="FU35" t="e">
        <f>SUM('1.Лок.смета.и.Акт'!HG80:'1.Лок.смета.и.Акт'!#REF!)</f>
        <v>#REF!</v>
      </c>
      <c r="FV35" t="e">
        <f>SUM('1.Лок.смета.и.Акт'!HH80:'1.Лок.смета.и.Акт'!#REF!)</f>
        <v>#REF!</v>
      </c>
      <c r="FW35" t="e">
        <f>SUM('1.Лок.смета.и.Акт'!HI80:'1.Лок.смета.и.Акт'!#REF!)</f>
        <v>#REF!</v>
      </c>
      <c r="FX35" t="e">
        <f>SUMIF('1.Лок.смета.и.Акт'!CT80:'1.Лок.смета.и.Акт'!#REF!,1,'1.Лок.смета.и.Акт'!GI80:'1.Лок.смета.и.Акт'!#REF!)</f>
        <v>#REF!</v>
      </c>
      <c r="FY35" t="e">
        <f>SUMIF('1.Лок.смета.и.Акт'!CT80:'1.Лок.смета.и.Акт'!#REF!,2,'1.Лок.смета.и.Акт'!GI80:'1.Лок.смета.и.Акт'!#REF!)</f>
        <v>#REF!</v>
      </c>
      <c r="FZ35" t="e">
        <f>SUMIF('1.Лок.смета.и.Акт'!CT80:'1.Лок.смета.и.Акт'!#REF!,5,'1.Лок.смета.и.Акт'!GI80:'1.Лок.смета.и.Акт'!#REF!)</f>
        <v>#REF!</v>
      </c>
      <c r="GA35" t="e">
        <f>SUMIF('1.Лок.смета.и.Акт'!CT80:'1.Лок.смета.и.Акт'!#REF!,4,'1.Лок.смета.и.Акт'!GI80:'1.Лок.смета.и.Акт'!#REF!)</f>
        <v>#REF!</v>
      </c>
      <c r="GB35" t="e">
        <f>SUMIF('1.Лок.смета.и.Акт'!CT80:'1.Лок.смета.и.Акт'!#REF!,1,'1.Лок.смета.и.Акт'!GJ80:'1.Лок.смета.и.Акт'!#REF!)</f>
        <v>#REF!</v>
      </c>
      <c r="GC35" t="e">
        <f>SUMIF('1.Лок.смета.и.Акт'!CT80:'1.Лок.смета.и.Акт'!#REF!,2,'1.Лок.смета.и.Акт'!GJ80:'1.Лок.смета.и.Акт'!#REF!)</f>
        <v>#REF!</v>
      </c>
      <c r="GD35" t="e">
        <f>SUMIF('1.Лок.смета.и.Акт'!CT80:'1.Лок.смета.и.Акт'!#REF!,4,'1.Лок.смета.и.Акт'!GJ80:'1.Лок.смета.и.Акт'!#REF!)</f>
        <v>#REF!</v>
      </c>
      <c r="GE35" t="e">
        <f>SUMIF('1.Лок.смета.и.Акт'!CT80:'1.Лок.смета.и.Акт'!#REF!,1,'1.Лок.смета.и.Акт'!GO80:'1.Лок.смета.и.Акт'!#REF!)</f>
        <v>#REF!</v>
      </c>
      <c r="GF35" t="e">
        <f>SUMIF('1.Лок.смета.и.Акт'!CT80:'1.Лок.смета.и.Акт'!#REF!,2,'1.Лок.смета.и.Акт'!GO80:'1.Лок.смета.и.Акт'!#REF!)</f>
        <v>#REF!</v>
      </c>
      <c r="GG35" t="e">
        <f>SUMIF('1.Лок.смета.и.Акт'!CT80:'1.Лок.смета.и.Акт'!#REF!,4,'1.Лок.смета.и.Акт'!GO80:'1.Лок.смета.и.Акт'!#REF!)</f>
        <v>#REF!</v>
      </c>
      <c r="IB35" t="e">
        <f>SUM('1.Лок.смета.и.Акт'!HM80:'1.Лок.смета.и.Акт'!#REF!)</f>
        <v>#REF!</v>
      </c>
      <c r="IC35" t="e">
        <f>SUM('1.Лок.смета.и.Акт'!HO80:'1.Лок.смета.и.Акт'!#REF!)</f>
        <v>#REF!</v>
      </c>
      <c r="ID35" t="e">
        <f>SUM('1.Лок.смета.и.Акт'!HQ80:'1.Лок.смета.и.Акт'!#REF!)</f>
        <v>#REF!</v>
      </c>
      <c r="IE35" t="e">
        <f>SUM('1.Лок.смета.и.Акт'!HS80:'1.Лок.смета.и.Акт'!#REF!)</f>
        <v>#REF!</v>
      </c>
      <c r="IF35" t="e">
        <f>SUM('1.Лок.смета.и.Акт'!HW80:'1.Лок.смета.и.Акт'!#REF!)</f>
        <v>#REF!</v>
      </c>
      <c r="IG35" t="e">
        <f>SUM('1.Лок.смета.и.Акт'!HX80:'1.Лок.смета.и.Акт'!#REF!)</f>
        <v>#REF!</v>
      </c>
      <c r="IH35" t="e">
        <f>SUM('1.Лок.смета.и.Акт'!HJ80:'1.Лок.смета.и.Акт'!#REF!)</f>
        <v>#REF!</v>
      </c>
      <c r="II35" t="e">
        <f>SUM('1.Лок.смета.и.Акт'!HL80:'1.Лок.смета.и.Акт'!#REF!)</f>
        <v>#REF!</v>
      </c>
      <c r="IJ35" t="e">
        <f>SUM('1.Лок.смета.и.Акт'!HN80:'1.Лок.смета.и.Акт'!#REF!)</f>
        <v>#REF!</v>
      </c>
      <c r="IK35" t="e">
        <f>SUM('1.Лок.смета.и.Акт'!HP80:'1.Лок.смета.и.Акт'!#REF!)</f>
        <v>#REF!</v>
      </c>
      <c r="IL35" t="e">
        <f>SUM('1.Лок.смета.и.Акт'!HR80:'1.Лок.смета.и.Акт'!#REF!)</f>
        <v>#REF!</v>
      </c>
      <c r="IM35" t="e">
        <f>SUM('1.Лок.смета.и.Акт'!HU80:'1.Лок.смета.и.Акт'!#REF!)</f>
        <v>#REF!</v>
      </c>
      <c r="IN35" t="e">
        <f>SUMIF('1.Лок.смета.и.Акт'!CT80:'1.Лок.смета.и.Акт'!#REF!,1,'1.Лок.смета.и.Акт'!GW80:'1.Лок.смета.и.Акт'!#REF!)</f>
        <v>#REF!</v>
      </c>
      <c r="IO35" t="e">
        <f>SUMIF('1.Лок.смета.и.Акт'!CT80:'1.Лок.смета.и.Акт'!#REF!,2,'1.Лок.смета.и.Акт'!GW80:'1.Лок.смета.и.Акт'!#REF!)</f>
        <v>#REF!</v>
      </c>
      <c r="IP35" t="e">
        <f>SUMIF('1.Лок.смета.и.Акт'!CT80:'1.Лок.смета.и.Акт'!#REF!,5,'1.Лок.смета.и.Акт'!GW80:'1.Лок.смета.и.Акт'!#REF!)</f>
        <v>#REF!</v>
      </c>
      <c r="IQ35" t="e">
        <f>SUMIF('1.Лок.смета.и.Акт'!CT80:'1.Лок.смета.и.Акт'!#REF!,4,'1.Лок.смета.и.Акт'!GW80:'1.Лок.смета.и.Акт'!#REF!)</f>
        <v>#REF!</v>
      </c>
      <c r="IR35" t="e">
        <f>SUMIF('1.Лок.смета.и.Акт'!CT80:'1.Лок.смета.и.Акт'!#REF!,1,'1.Лок.смета.и.Акт'!GX80:'1.Лок.смета.и.Акт'!#REF!)</f>
        <v>#REF!</v>
      </c>
      <c r="IS35" t="e">
        <f>SUMIF('1.Лок.смета.и.Акт'!CT80:'1.Лок.смета.и.Акт'!#REF!,2,'1.Лок.смета.и.Акт'!GX80:'1.Лок.смета.и.Акт'!#REF!)</f>
        <v>#REF!</v>
      </c>
      <c r="IT35" t="e">
        <f>SUMIF('1.Лок.смета.и.Акт'!CT80:'1.Лок.смета.и.Акт'!#REF!,5,'1.Лок.смета.и.Акт'!GX80:'1.Лок.смета.и.Акт'!#REF!)</f>
        <v>#REF!</v>
      </c>
      <c r="IU35" t="e">
        <f>SUMIF('1.Лок.смета.и.Акт'!CT80:'1.Лок.смета.и.Акт'!#REF!,4,'1.Лок.смета.и.Акт'!GX80:'1.Лок.смета.и.Акт'!#REF!)</f>
        <v>#REF!</v>
      </c>
    </row>
    <row r="36" spans="1:255" x14ac:dyDescent="0.2">
      <c r="A36">
        <v>4</v>
      </c>
      <c r="B36" t="s">
        <v>1150</v>
      </c>
      <c r="D36" t="s">
        <v>1151</v>
      </c>
      <c r="F36" t="s">
        <v>1227</v>
      </c>
    </row>
    <row r="37" spans="1:255" x14ac:dyDescent="0.2">
      <c r="A37">
        <v>5</v>
      </c>
      <c r="B37" t="s">
        <v>1154</v>
      </c>
      <c r="D37" t="s">
        <v>1155</v>
      </c>
      <c r="F37" t="s">
        <v>1229</v>
      </c>
    </row>
    <row r="38" spans="1:255" x14ac:dyDescent="0.2">
      <c r="A38">
        <v>515</v>
      </c>
      <c r="B38" t="s">
        <v>1154</v>
      </c>
      <c r="D38" t="s">
        <v>1155</v>
      </c>
      <c r="F38" t="s">
        <v>1229</v>
      </c>
      <c r="AY38" t="e">
        <f>SUM('1.Лок.смета.и.Акт'!AQ103:'1.Лок.смета.и.Акт'!#REF!)</f>
        <v>#REF!</v>
      </c>
      <c r="AZ38" t="e">
        <f>SUM('1.Лок.смета.и.Акт'!AR103:'1.Лок.смета.и.Акт'!#REF!)</f>
        <v>#REF!</v>
      </c>
      <c r="BA38" t="e">
        <f>SUM('1.Лок.смета.и.Акт'!AS103:'1.Лок.смета.и.Акт'!#REF!)</f>
        <v>#REF!</v>
      </c>
      <c r="BB38" t="e">
        <f>SUM('1.Лок.смета.и.Акт'!AT103:'1.Лок.смета.и.Акт'!#REF!)</f>
        <v>#REF!</v>
      </c>
      <c r="BC38" t="e">
        <f>SUM('1.Лок.смета.и.Акт'!AU103:'1.Лок.смета.и.Акт'!#REF!)</f>
        <v>#REF!</v>
      </c>
      <c r="BD38" t="e">
        <f>SUM('1.Лок.смета.и.Акт'!AV103:'1.Лок.смета.и.Акт'!#REF!)</f>
        <v>#REF!</v>
      </c>
      <c r="CW38" t="e">
        <f>Source!DM957</f>
        <v>#REF!</v>
      </c>
      <c r="CX38">
        <f>Source!DN957</f>
        <v>1.9153899999999999</v>
      </c>
      <c r="CY38">
        <f>Source!DG957</f>
        <v>26455</v>
      </c>
      <c r="CZ38">
        <f>Source!DK957</f>
        <v>12896</v>
      </c>
      <c r="DA38">
        <f>Source!DI957</f>
        <v>521</v>
      </c>
      <c r="DB38">
        <f>Source!DJ957</f>
        <v>517</v>
      </c>
      <c r="DC38">
        <f>Source!DH957</f>
        <v>13038</v>
      </c>
      <c r="DD38">
        <f>Source!EG957</f>
        <v>0</v>
      </c>
      <c r="DE38">
        <f>Source!EN957</f>
        <v>13038</v>
      </c>
      <c r="DF38">
        <f>Source!EO957</f>
        <v>13038</v>
      </c>
      <c r="DG38">
        <f>Source!EP957</f>
        <v>0</v>
      </c>
      <c r="DH38">
        <f>Source!EQ957</f>
        <v>13038</v>
      </c>
      <c r="DI38">
        <f>Source!EH957</f>
        <v>0</v>
      </c>
      <c r="DJ38">
        <f>Source!EI957</f>
        <v>0</v>
      </c>
      <c r="DK38">
        <f>Source!ER957</f>
        <v>0</v>
      </c>
      <c r="DL38">
        <f>Source!DL957</f>
        <v>0</v>
      </c>
      <c r="DM38">
        <f>Source!DO957</f>
        <v>0</v>
      </c>
      <c r="DN38" t="e">
        <f>Source!DP957</f>
        <v>#REF!</v>
      </c>
      <c r="DO38" t="e">
        <f>Source!DQ957</f>
        <v>#REF!</v>
      </c>
      <c r="DP38" t="e">
        <f>Source!EJ957</f>
        <v>#REF!</v>
      </c>
      <c r="DQ38" t="e">
        <f>Source!EK957</f>
        <v>#REF!</v>
      </c>
      <c r="DR38">
        <f>Source!EL957</f>
        <v>0</v>
      </c>
      <c r="DS38">
        <f>Source!EH957</f>
        <v>0</v>
      </c>
      <c r="DT38">
        <f>Source!EM957</f>
        <v>0</v>
      </c>
      <c r="DU38" t="e">
        <f>Source!EK957+Source!EL957</f>
        <v>#REF!</v>
      </c>
      <c r="DW38">
        <f>Source!ES957</f>
        <v>0</v>
      </c>
      <c r="DX38">
        <f>Source!ET957</f>
        <v>0</v>
      </c>
      <c r="DY38">
        <f>Source!EU957</f>
        <v>0</v>
      </c>
      <c r="DZ38">
        <f>Source!EV957</f>
        <v>0</v>
      </c>
      <c r="ET38" t="e">
        <f>Source!DM957</f>
        <v>#REF!</v>
      </c>
      <c r="EU38">
        <f>Source!DN957</f>
        <v>1.9153899999999999</v>
      </c>
      <c r="EV38" t="e">
        <f>SUM('1.Лок.смета.и.Акт'!GH103:'1.Лок.смета.и.Акт'!#REF!)</f>
        <v>#REF!</v>
      </c>
      <c r="EW38" t="e">
        <f>SUM('1.Лок.смета.и.Акт'!GI103:'1.Лок.смета.и.Акт'!#REF!)</f>
        <v>#REF!</v>
      </c>
      <c r="EX38" t="e">
        <f>SUM('1.Лок.смета.и.Акт'!GJ103:'1.Лок.смета.и.Акт'!#REF!)</f>
        <v>#REF!</v>
      </c>
      <c r="EY38" t="e">
        <f>SUM('1.Лок.смета.и.Акт'!GK103:'1.Лок.смета.и.Акт'!#REF!)</f>
        <v>#REF!</v>
      </c>
      <c r="EZ38" t="e">
        <f>SUM('1.Лок.смета.и.Акт'!GL103:'1.Лок.смета.и.Акт'!#REF!)</f>
        <v>#REF!</v>
      </c>
      <c r="FA38" t="e">
        <f>SUM('1.Лок.смета.и.Акт'!GM103:'1.Лок.смета.и.Акт'!#REF!)</f>
        <v>#REF!</v>
      </c>
      <c r="FB38" t="e">
        <f>SUM('1.Лок.смета.и.Акт'!GN103:'1.Лок.смета.и.Акт'!#REF!)</f>
        <v>#REF!</v>
      </c>
      <c r="FC38" t="e">
        <f>SUM('1.Лок.смета.и.Акт'!GO103:'1.Лок.смета.и.Акт'!#REF!)</f>
        <v>#REF!</v>
      </c>
      <c r="FD38" t="e">
        <f>SUM('1.Лок.смета.и.Акт'!GP103:'1.Лок.смета.и.Акт'!#REF!)</f>
        <v>#REF!</v>
      </c>
      <c r="FE38" t="e">
        <f>SUM('1.Лок.смета.и.Акт'!GQ103:'1.Лок.смета.и.Акт'!#REF!)</f>
        <v>#REF!</v>
      </c>
      <c r="FF38" t="e">
        <f>SUM('1.Лок.смета.и.Акт'!GR103:'1.Лок.смета.и.Акт'!#REF!)</f>
        <v>#REF!</v>
      </c>
      <c r="FG38" t="e">
        <f>SUM('1.Лок.смета.и.Акт'!GS103:'1.Лок.смета.и.Акт'!#REF!)</f>
        <v>#REF!</v>
      </c>
      <c r="FH38" t="e">
        <f>SUM('1.Лок.смета.и.Акт'!GT103:'1.Лок.смета.и.Акт'!#REF!)</f>
        <v>#REF!</v>
      </c>
      <c r="FI38" t="e">
        <f>SUM('1.Лок.смета.и.Акт'!GU103:'1.Лок.смета.и.Акт'!#REF!)</f>
        <v>#REF!</v>
      </c>
      <c r="FJ38" t="e">
        <f>SUM('1.Лок.смета.и.Акт'!GV103:'1.Лок.смета.и.Акт'!#REF!)</f>
        <v>#REF!</v>
      </c>
      <c r="FK38" t="e">
        <f>SUM('1.Лок.смета.и.Акт'!GW103:'1.Лок.смета.и.Акт'!#REF!)</f>
        <v>#REF!</v>
      </c>
      <c r="FL38" t="e">
        <f>SUM('1.Лок.смета.и.Акт'!GX103:'1.Лок.смета.и.Акт'!#REF!)</f>
        <v>#REF!</v>
      </c>
      <c r="FM38" t="e">
        <f>SUM('1.Лок.смета.и.Акт'!GY103:'1.Лок.смета.и.Акт'!#REF!)</f>
        <v>#REF!</v>
      </c>
      <c r="FN38" t="e">
        <f>SUM('1.Лок.смета.и.Акт'!GZ103:'1.Лок.смета.и.Акт'!#REF!)</f>
        <v>#REF!</v>
      </c>
      <c r="FO38" t="e">
        <f>SUM('1.Лок.смета.и.Акт'!HA103:'1.Лок.смета.и.Акт'!#REF!)</f>
        <v>#REF!</v>
      </c>
      <c r="FP38" t="e">
        <f>SUM('1.Лок.смета.и.Акт'!HB103:'1.Лок.смета.и.Акт'!#REF!)</f>
        <v>#REF!</v>
      </c>
      <c r="FQ38" t="e">
        <f>SUM('1.Лок.смета.и.Акт'!HC103:'1.Лок.смета.и.Акт'!#REF!)</f>
        <v>#REF!</v>
      </c>
      <c r="FR38" t="e">
        <f>SUM('1.Лок.смета.и.Акт'!GZ103:'1.Лок.смета.и.Акт'!#REF!)+SUM('1.Лок.смета.и.Акт'!HA103:'1.Лок.смета.и.Акт'!#REF!)</f>
        <v>#REF!</v>
      </c>
      <c r="FS38" t="e">
        <f>SUM('1.Лок.смета.и.Акт'!HE103:'1.Лок.смета.и.Акт'!#REF!)</f>
        <v>#REF!</v>
      </c>
      <c r="FT38" t="e">
        <f>SUM('1.Лок.смета.и.Акт'!HF103:'1.Лок.смета.и.Акт'!#REF!)</f>
        <v>#REF!</v>
      </c>
      <c r="FU38" t="e">
        <f>SUM('1.Лок.смета.и.Акт'!HG103:'1.Лок.смета.и.Акт'!#REF!)</f>
        <v>#REF!</v>
      </c>
      <c r="FV38" t="e">
        <f>SUM('1.Лок.смета.и.Акт'!HH103:'1.Лок.смета.и.Акт'!#REF!)</f>
        <v>#REF!</v>
      </c>
      <c r="FW38" t="e">
        <f>SUM('1.Лок.смета.и.Акт'!HI103:'1.Лок.смета.и.Акт'!#REF!)</f>
        <v>#REF!</v>
      </c>
      <c r="FX38" t="e">
        <f>SUMIF('1.Лок.смета.и.Акт'!CT103:'1.Лок.смета.и.Акт'!#REF!,1,'1.Лок.смета.и.Акт'!GI103:'1.Лок.смета.и.Акт'!#REF!)</f>
        <v>#REF!</v>
      </c>
      <c r="FY38" t="e">
        <f>SUMIF('1.Лок.смета.и.Акт'!CT103:'1.Лок.смета.и.Акт'!#REF!,2,'1.Лок.смета.и.Акт'!GI103:'1.Лок.смета.и.Акт'!#REF!)</f>
        <v>#REF!</v>
      </c>
      <c r="FZ38" t="e">
        <f>SUMIF('1.Лок.смета.и.Акт'!CT103:'1.Лок.смета.и.Акт'!#REF!,5,'1.Лок.смета.и.Акт'!GI103:'1.Лок.смета.и.Акт'!#REF!)</f>
        <v>#REF!</v>
      </c>
      <c r="GA38" t="e">
        <f>SUMIF('1.Лок.смета.и.Акт'!CT103:'1.Лок.смета.и.Акт'!#REF!,4,'1.Лок.смета.и.Акт'!GI103:'1.Лок.смета.и.Акт'!#REF!)</f>
        <v>#REF!</v>
      </c>
      <c r="GB38" t="e">
        <f>SUMIF('1.Лок.смета.и.Акт'!CT103:'1.Лок.смета.и.Акт'!#REF!,1,'1.Лок.смета.и.Акт'!GJ103:'1.Лок.смета.и.Акт'!#REF!)</f>
        <v>#REF!</v>
      </c>
      <c r="GC38" t="e">
        <f>SUMIF('1.Лок.смета.и.Акт'!CT103:'1.Лок.смета.и.Акт'!#REF!,2,'1.Лок.смета.и.Акт'!GJ103:'1.Лок.смета.и.Акт'!#REF!)</f>
        <v>#REF!</v>
      </c>
      <c r="GD38" t="e">
        <f>SUMIF('1.Лок.смета.и.Акт'!CT103:'1.Лок.смета.и.Акт'!#REF!,4,'1.Лок.смета.и.Акт'!GJ103:'1.Лок.смета.и.Акт'!#REF!)</f>
        <v>#REF!</v>
      </c>
      <c r="GE38" t="e">
        <f>SUMIF('1.Лок.смета.и.Акт'!CT103:'1.Лок.смета.и.Акт'!#REF!,1,'1.Лок.смета.и.Акт'!GO103:'1.Лок.смета.и.Акт'!#REF!)</f>
        <v>#REF!</v>
      </c>
      <c r="GF38" t="e">
        <f>SUMIF('1.Лок.смета.и.Акт'!CT103:'1.Лок.смета.и.Акт'!#REF!,2,'1.Лок.смета.и.Акт'!GO103:'1.Лок.смета.и.Акт'!#REF!)</f>
        <v>#REF!</v>
      </c>
      <c r="GG38" t="e">
        <f>SUMIF('1.Лок.смета.и.Акт'!CT103:'1.Лок.смета.и.Акт'!#REF!,4,'1.Лок.смета.и.Акт'!GO103:'1.Лок.смета.и.Акт'!#REF!)</f>
        <v>#REF!</v>
      </c>
      <c r="IB38" t="e">
        <f>SUM('1.Лок.смета.и.Акт'!HM103:'1.Лок.смета.и.Акт'!#REF!)</f>
        <v>#REF!</v>
      </c>
      <c r="IC38" t="e">
        <f>SUM('1.Лок.смета.и.Акт'!HO103:'1.Лок.смета.и.Акт'!#REF!)</f>
        <v>#REF!</v>
      </c>
      <c r="ID38" t="e">
        <f>SUM('1.Лок.смета.и.Акт'!HQ103:'1.Лок.смета.и.Акт'!#REF!)</f>
        <v>#REF!</v>
      </c>
      <c r="IE38" t="e">
        <f>SUM('1.Лок.смета.и.Акт'!HS103:'1.Лок.смета.и.Акт'!#REF!)</f>
        <v>#REF!</v>
      </c>
      <c r="IF38" t="e">
        <f>SUM('1.Лок.смета.и.Акт'!HW103:'1.Лок.смета.и.Акт'!#REF!)</f>
        <v>#REF!</v>
      </c>
      <c r="IG38" t="e">
        <f>SUM('1.Лок.смета.и.Акт'!HX103:'1.Лок.смета.и.Акт'!#REF!)</f>
        <v>#REF!</v>
      </c>
      <c r="IH38" t="e">
        <f>SUM('1.Лок.смета.и.Акт'!HJ103:'1.Лок.смета.и.Акт'!#REF!)</f>
        <v>#REF!</v>
      </c>
      <c r="II38" t="e">
        <f>SUM('1.Лок.смета.и.Акт'!HL103:'1.Лок.смета.и.Акт'!#REF!)</f>
        <v>#REF!</v>
      </c>
      <c r="IJ38" t="e">
        <f>SUM('1.Лок.смета.и.Акт'!HN103:'1.Лок.смета.и.Акт'!#REF!)</f>
        <v>#REF!</v>
      </c>
      <c r="IK38" t="e">
        <f>SUM('1.Лок.смета.и.Акт'!HP103:'1.Лок.смета.и.Акт'!#REF!)</f>
        <v>#REF!</v>
      </c>
      <c r="IL38" t="e">
        <f>SUM('1.Лок.смета.и.Акт'!HR103:'1.Лок.смета.и.Акт'!#REF!)</f>
        <v>#REF!</v>
      </c>
      <c r="IM38" t="e">
        <f>SUM('1.Лок.смета.и.Акт'!HU103:'1.Лок.смета.и.Акт'!#REF!)</f>
        <v>#REF!</v>
      </c>
      <c r="IN38" t="e">
        <f>SUMIF('1.Лок.смета.и.Акт'!CT103:'1.Лок.смета.и.Акт'!#REF!,1,'1.Лок.смета.и.Акт'!GW103:'1.Лок.смета.и.Акт'!#REF!)</f>
        <v>#REF!</v>
      </c>
      <c r="IO38" t="e">
        <f>SUMIF('1.Лок.смета.и.Акт'!CT103:'1.Лок.смета.и.Акт'!#REF!,2,'1.Лок.смета.и.Акт'!GW103:'1.Лок.смета.и.Акт'!#REF!)</f>
        <v>#REF!</v>
      </c>
      <c r="IP38" t="e">
        <f>SUMIF('1.Лок.смета.и.Акт'!CT103:'1.Лок.смета.и.Акт'!#REF!,5,'1.Лок.смета.и.Акт'!GW103:'1.Лок.смета.и.Акт'!#REF!)</f>
        <v>#REF!</v>
      </c>
      <c r="IQ38" t="e">
        <f>SUMIF('1.Лок.смета.и.Акт'!CT103:'1.Лок.смета.и.Акт'!#REF!,4,'1.Лок.смета.и.Акт'!GW103:'1.Лок.смета.и.Акт'!#REF!)</f>
        <v>#REF!</v>
      </c>
      <c r="IR38" t="e">
        <f>SUMIF('1.Лок.смета.и.Акт'!CT103:'1.Лок.смета.и.Акт'!#REF!,1,'1.Лок.смета.и.Акт'!GX103:'1.Лок.смета.и.Акт'!#REF!)</f>
        <v>#REF!</v>
      </c>
      <c r="IS38" t="e">
        <f>SUMIF('1.Лок.смета.и.Акт'!CT103:'1.Лок.смета.и.Акт'!#REF!,2,'1.Лок.смета.и.Акт'!GX103:'1.Лок.смета.и.Акт'!#REF!)</f>
        <v>#REF!</v>
      </c>
      <c r="IT38" t="e">
        <f>SUMIF('1.Лок.смета.и.Акт'!CT103:'1.Лок.смета.и.Акт'!#REF!,5,'1.Лок.смета.и.Акт'!GX103:'1.Лок.смета.и.Акт'!#REF!)</f>
        <v>#REF!</v>
      </c>
      <c r="IU38" t="e">
        <f>SUMIF('1.Лок.смета.и.Акт'!CT103:'1.Лок.смета.и.Акт'!#REF!,4,'1.Лок.смета.и.Акт'!GX103:'1.Лок.смета.и.Акт'!#REF!)</f>
        <v>#REF!</v>
      </c>
    </row>
    <row r="39" spans="1:255" x14ac:dyDescent="0.2">
      <c r="A39">
        <v>5</v>
      </c>
      <c r="B39" t="s">
        <v>1154</v>
      </c>
      <c r="D39" t="s">
        <v>1155</v>
      </c>
      <c r="F39" t="s">
        <v>1232</v>
      </c>
    </row>
    <row r="40" spans="1:255" x14ac:dyDescent="0.2">
      <c r="A40">
        <v>515</v>
      </c>
      <c r="B40" t="s">
        <v>1154</v>
      </c>
      <c r="D40" t="s">
        <v>1155</v>
      </c>
      <c r="F40" t="s">
        <v>1232</v>
      </c>
      <c r="AY40" t="e">
        <f>SUM('1.Лок.смета.и.Акт'!AQ108:'1.Лок.смета.и.Акт'!#REF!)</f>
        <v>#REF!</v>
      </c>
      <c r="AZ40" t="e">
        <f>SUM('1.Лок.смета.и.Акт'!AR108:'1.Лок.смета.и.Акт'!#REF!)</f>
        <v>#REF!</v>
      </c>
      <c r="BA40" t="e">
        <f>SUM('1.Лок.смета.и.Акт'!AS108:'1.Лок.смета.и.Акт'!#REF!)</f>
        <v>#REF!</v>
      </c>
      <c r="BB40" t="e">
        <f>SUM('1.Лок.смета.и.Акт'!AT108:'1.Лок.смета.и.Акт'!#REF!)</f>
        <v>#REF!</v>
      </c>
      <c r="BC40" t="e">
        <f>SUM('1.Лок.смета.и.Акт'!AU108:'1.Лок.смета.и.Акт'!#REF!)</f>
        <v>#REF!</v>
      </c>
      <c r="BD40" t="e">
        <f>SUM('1.Лок.смета.и.Акт'!AV108:'1.Лок.смета.и.Акт'!#REF!)</f>
        <v>#REF!</v>
      </c>
      <c r="CW40" t="e">
        <f>Source!DM1028</f>
        <v>#REF!</v>
      </c>
      <c r="CX40">
        <f>Source!DN1028</f>
        <v>1.1869400000000001</v>
      </c>
      <c r="CY40">
        <f>Source!DG1028</f>
        <v>22766</v>
      </c>
      <c r="CZ40">
        <f>Source!DK1028</f>
        <v>9859</v>
      </c>
      <c r="DA40">
        <f>Source!DI1028</f>
        <v>564</v>
      </c>
      <c r="DB40">
        <f>Source!DJ1028</f>
        <v>295</v>
      </c>
      <c r="DC40">
        <f>Source!DH1028</f>
        <v>12343</v>
      </c>
      <c r="DD40">
        <f>Source!EG1028</f>
        <v>0</v>
      </c>
      <c r="DE40">
        <f>Source!EN1028</f>
        <v>12343</v>
      </c>
      <c r="DF40">
        <f>Source!EO1028</f>
        <v>12343</v>
      </c>
      <c r="DG40">
        <f>Source!EP1028</f>
        <v>0</v>
      </c>
      <c r="DH40">
        <f>Source!EQ1028</f>
        <v>12343</v>
      </c>
      <c r="DI40">
        <f>Source!EH1028</f>
        <v>0</v>
      </c>
      <c r="DJ40">
        <f>Source!EI1028</f>
        <v>0</v>
      </c>
      <c r="DK40">
        <f>Source!ER1028</f>
        <v>0</v>
      </c>
      <c r="DL40">
        <f>Source!DL1028</f>
        <v>0</v>
      </c>
      <c r="DM40">
        <f>Source!DO1028</f>
        <v>0</v>
      </c>
      <c r="DN40" t="e">
        <f>Source!DP1028</f>
        <v>#REF!</v>
      </c>
      <c r="DO40" t="e">
        <f>Source!DQ1028</f>
        <v>#REF!</v>
      </c>
      <c r="DP40" t="e">
        <f>Source!EJ1028</f>
        <v>#REF!</v>
      </c>
      <c r="DQ40" t="e">
        <f>Source!EK1028</f>
        <v>#REF!</v>
      </c>
      <c r="DR40">
        <f>Source!EL1028</f>
        <v>0</v>
      </c>
      <c r="DS40">
        <f>Source!EH1028</f>
        <v>0</v>
      </c>
      <c r="DT40">
        <f>Source!EM1028</f>
        <v>0</v>
      </c>
      <c r="DU40" t="e">
        <f>Source!EK1028+Source!EL1028</f>
        <v>#REF!</v>
      </c>
      <c r="DW40">
        <f>Source!ES1028</f>
        <v>0</v>
      </c>
      <c r="DX40">
        <f>Source!ET1028</f>
        <v>0</v>
      </c>
      <c r="DY40">
        <f>Source!EU1028</f>
        <v>0</v>
      </c>
      <c r="DZ40">
        <f>Source!EV1028</f>
        <v>0</v>
      </c>
      <c r="ET40" t="e">
        <f>Source!DM1028</f>
        <v>#REF!</v>
      </c>
      <c r="EU40">
        <f>Source!DN1028</f>
        <v>1.1869400000000001</v>
      </c>
      <c r="EV40" t="e">
        <f>SUM('1.Лок.смета.и.Акт'!GH108:'1.Лок.смета.и.Акт'!#REF!)</f>
        <v>#REF!</v>
      </c>
      <c r="EW40" t="e">
        <f>SUM('1.Лок.смета.и.Акт'!GI108:'1.Лок.смета.и.Акт'!#REF!)</f>
        <v>#REF!</v>
      </c>
      <c r="EX40" t="e">
        <f>SUM('1.Лок.смета.и.Акт'!GJ108:'1.Лок.смета.и.Акт'!#REF!)</f>
        <v>#REF!</v>
      </c>
      <c r="EY40" t="e">
        <f>SUM('1.Лок.смета.и.Акт'!GK108:'1.Лок.смета.и.Акт'!#REF!)</f>
        <v>#REF!</v>
      </c>
      <c r="EZ40" t="e">
        <f>SUM('1.Лок.смета.и.Акт'!GL108:'1.Лок.смета.и.Акт'!#REF!)</f>
        <v>#REF!</v>
      </c>
      <c r="FA40" t="e">
        <f>SUM('1.Лок.смета.и.Акт'!GM108:'1.Лок.смета.и.Акт'!#REF!)</f>
        <v>#REF!</v>
      </c>
      <c r="FB40" t="e">
        <f>SUM('1.Лок.смета.и.Акт'!GN108:'1.Лок.смета.и.Акт'!#REF!)</f>
        <v>#REF!</v>
      </c>
      <c r="FC40" t="e">
        <f>SUM('1.Лок.смета.и.Акт'!GO108:'1.Лок.смета.и.Акт'!#REF!)</f>
        <v>#REF!</v>
      </c>
      <c r="FD40" t="e">
        <f>SUM('1.Лок.смета.и.Акт'!GP108:'1.Лок.смета.и.Акт'!#REF!)</f>
        <v>#REF!</v>
      </c>
      <c r="FE40" t="e">
        <f>SUM('1.Лок.смета.и.Акт'!GQ108:'1.Лок.смета.и.Акт'!#REF!)</f>
        <v>#REF!</v>
      </c>
      <c r="FF40" t="e">
        <f>SUM('1.Лок.смета.и.Акт'!GR108:'1.Лок.смета.и.Акт'!#REF!)</f>
        <v>#REF!</v>
      </c>
      <c r="FG40" t="e">
        <f>SUM('1.Лок.смета.и.Акт'!GS108:'1.Лок.смета.и.Акт'!#REF!)</f>
        <v>#REF!</v>
      </c>
      <c r="FH40" t="e">
        <f>SUM('1.Лок.смета.и.Акт'!GT108:'1.Лок.смета.и.Акт'!#REF!)</f>
        <v>#REF!</v>
      </c>
      <c r="FI40" t="e">
        <f>SUM('1.Лок.смета.и.Акт'!GU108:'1.Лок.смета.и.Акт'!#REF!)</f>
        <v>#REF!</v>
      </c>
      <c r="FJ40" t="e">
        <f>SUM('1.Лок.смета.и.Акт'!GV108:'1.Лок.смета.и.Акт'!#REF!)</f>
        <v>#REF!</v>
      </c>
      <c r="FK40" t="e">
        <f>SUM('1.Лок.смета.и.Акт'!GW108:'1.Лок.смета.и.Акт'!#REF!)</f>
        <v>#REF!</v>
      </c>
      <c r="FL40" t="e">
        <f>SUM('1.Лок.смета.и.Акт'!GX108:'1.Лок.смета.и.Акт'!#REF!)</f>
        <v>#REF!</v>
      </c>
      <c r="FM40" t="e">
        <f>SUM('1.Лок.смета.и.Акт'!GY108:'1.Лок.смета.и.Акт'!#REF!)</f>
        <v>#REF!</v>
      </c>
      <c r="FN40" t="e">
        <f>SUM('1.Лок.смета.и.Акт'!GZ108:'1.Лок.смета.и.Акт'!#REF!)</f>
        <v>#REF!</v>
      </c>
      <c r="FO40" t="e">
        <f>SUM('1.Лок.смета.и.Акт'!HA108:'1.Лок.смета.и.Акт'!#REF!)</f>
        <v>#REF!</v>
      </c>
      <c r="FP40" t="e">
        <f>SUM('1.Лок.смета.и.Акт'!HB108:'1.Лок.смета.и.Акт'!#REF!)</f>
        <v>#REF!</v>
      </c>
      <c r="FQ40" t="e">
        <f>SUM('1.Лок.смета.и.Акт'!HC108:'1.Лок.смета.и.Акт'!#REF!)</f>
        <v>#REF!</v>
      </c>
      <c r="FR40" t="e">
        <f>SUM('1.Лок.смета.и.Акт'!GZ108:'1.Лок.смета.и.Акт'!#REF!)+SUM('1.Лок.смета.и.Акт'!HA108:'1.Лок.смета.и.Акт'!#REF!)</f>
        <v>#REF!</v>
      </c>
      <c r="FS40" t="e">
        <f>SUM('1.Лок.смета.и.Акт'!HE108:'1.Лок.смета.и.Акт'!#REF!)</f>
        <v>#REF!</v>
      </c>
      <c r="FT40" t="e">
        <f>SUM('1.Лок.смета.и.Акт'!HF108:'1.Лок.смета.и.Акт'!#REF!)</f>
        <v>#REF!</v>
      </c>
      <c r="FU40" t="e">
        <f>SUM('1.Лок.смета.и.Акт'!HG108:'1.Лок.смета.и.Акт'!#REF!)</f>
        <v>#REF!</v>
      </c>
      <c r="FV40" t="e">
        <f>SUM('1.Лок.смета.и.Акт'!HH108:'1.Лок.смета.и.Акт'!#REF!)</f>
        <v>#REF!</v>
      </c>
      <c r="FW40" t="e">
        <f>SUM('1.Лок.смета.и.Акт'!HI108:'1.Лок.смета.и.Акт'!#REF!)</f>
        <v>#REF!</v>
      </c>
      <c r="FX40" t="e">
        <f>SUMIF('1.Лок.смета.и.Акт'!CT108:'1.Лок.смета.и.Акт'!#REF!,1,'1.Лок.смета.и.Акт'!GI108:'1.Лок.смета.и.Акт'!#REF!)</f>
        <v>#REF!</v>
      </c>
      <c r="FY40" t="e">
        <f>SUMIF('1.Лок.смета.и.Акт'!CT108:'1.Лок.смета.и.Акт'!#REF!,2,'1.Лок.смета.и.Акт'!GI108:'1.Лок.смета.и.Акт'!#REF!)</f>
        <v>#REF!</v>
      </c>
      <c r="FZ40" t="e">
        <f>SUMIF('1.Лок.смета.и.Акт'!CT108:'1.Лок.смета.и.Акт'!#REF!,5,'1.Лок.смета.и.Акт'!GI108:'1.Лок.смета.и.Акт'!#REF!)</f>
        <v>#REF!</v>
      </c>
      <c r="GA40" t="e">
        <f>SUMIF('1.Лок.смета.и.Акт'!CT108:'1.Лок.смета.и.Акт'!#REF!,4,'1.Лок.смета.и.Акт'!GI108:'1.Лок.смета.и.Акт'!#REF!)</f>
        <v>#REF!</v>
      </c>
      <c r="GB40" t="e">
        <f>SUMIF('1.Лок.смета.и.Акт'!CT108:'1.Лок.смета.и.Акт'!#REF!,1,'1.Лок.смета.и.Акт'!GJ108:'1.Лок.смета.и.Акт'!#REF!)</f>
        <v>#REF!</v>
      </c>
      <c r="GC40" t="e">
        <f>SUMIF('1.Лок.смета.и.Акт'!CT108:'1.Лок.смета.и.Акт'!#REF!,2,'1.Лок.смета.и.Акт'!GJ108:'1.Лок.смета.и.Акт'!#REF!)</f>
        <v>#REF!</v>
      </c>
      <c r="GD40" t="e">
        <f>SUMIF('1.Лок.смета.и.Акт'!CT108:'1.Лок.смета.и.Акт'!#REF!,4,'1.Лок.смета.и.Акт'!GJ108:'1.Лок.смета.и.Акт'!#REF!)</f>
        <v>#REF!</v>
      </c>
      <c r="GE40" t="e">
        <f>SUMIF('1.Лок.смета.и.Акт'!CT108:'1.Лок.смета.и.Акт'!#REF!,1,'1.Лок.смета.и.Акт'!GO108:'1.Лок.смета.и.Акт'!#REF!)</f>
        <v>#REF!</v>
      </c>
      <c r="GF40" t="e">
        <f>SUMIF('1.Лок.смета.и.Акт'!CT108:'1.Лок.смета.и.Акт'!#REF!,2,'1.Лок.смета.и.Акт'!GO108:'1.Лок.смета.и.Акт'!#REF!)</f>
        <v>#REF!</v>
      </c>
      <c r="GG40" t="e">
        <f>SUMIF('1.Лок.смета.и.Акт'!CT108:'1.Лок.смета.и.Акт'!#REF!,4,'1.Лок.смета.и.Акт'!GO108:'1.Лок.смета.и.Акт'!#REF!)</f>
        <v>#REF!</v>
      </c>
      <c r="IB40" t="e">
        <f>SUM('1.Лок.смета.и.Акт'!HM108:'1.Лок.смета.и.Акт'!#REF!)</f>
        <v>#REF!</v>
      </c>
      <c r="IC40" t="e">
        <f>SUM('1.Лок.смета.и.Акт'!HO108:'1.Лок.смета.и.Акт'!#REF!)</f>
        <v>#REF!</v>
      </c>
      <c r="ID40" t="e">
        <f>SUM('1.Лок.смета.и.Акт'!HQ108:'1.Лок.смета.и.Акт'!#REF!)</f>
        <v>#REF!</v>
      </c>
      <c r="IE40" t="e">
        <f>SUM('1.Лок.смета.и.Акт'!HS108:'1.Лок.смета.и.Акт'!#REF!)</f>
        <v>#REF!</v>
      </c>
      <c r="IF40" t="e">
        <f>SUM('1.Лок.смета.и.Акт'!HW108:'1.Лок.смета.и.Акт'!#REF!)</f>
        <v>#REF!</v>
      </c>
      <c r="IG40" t="e">
        <f>SUM('1.Лок.смета.и.Акт'!HX108:'1.Лок.смета.и.Акт'!#REF!)</f>
        <v>#REF!</v>
      </c>
      <c r="IH40" t="e">
        <f>SUM('1.Лок.смета.и.Акт'!HJ108:'1.Лок.смета.и.Акт'!#REF!)</f>
        <v>#REF!</v>
      </c>
      <c r="II40" t="e">
        <f>SUM('1.Лок.смета.и.Акт'!HL108:'1.Лок.смета.и.Акт'!#REF!)</f>
        <v>#REF!</v>
      </c>
      <c r="IJ40" t="e">
        <f>SUM('1.Лок.смета.и.Акт'!HN108:'1.Лок.смета.и.Акт'!#REF!)</f>
        <v>#REF!</v>
      </c>
      <c r="IK40" t="e">
        <f>SUM('1.Лок.смета.и.Акт'!HP108:'1.Лок.смета.и.Акт'!#REF!)</f>
        <v>#REF!</v>
      </c>
      <c r="IL40" t="e">
        <f>SUM('1.Лок.смета.и.Акт'!HR108:'1.Лок.смета.и.Акт'!#REF!)</f>
        <v>#REF!</v>
      </c>
      <c r="IM40" t="e">
        <f>SUM('1.Лок.смета.и.Акт'!HU108:'1.Лок.смета.и.Акт'!#REF!)</f>
        <v>#REF!</v>
      </c>
      <c r="IN40" t="e">
        <f>SUMIF('1.Лок.смета.и.Акт'!CT108:'1.Лок.смета.и.Акт'!#REF!,1,'1.Лок.смета.и.Акт'!GW108:'1.Лок.смета.и.Акт'!#REF!)</f>
        <v>#REF!</v>
      </c>
      <c r="IO40" t="e">
        <f>SUMIF('1.Лок.смета.и.Акт'!CT108:'1.Лок.смета.и.Акт'!#REF!,2,'1.Лок.смета.и.Акт'!GW108:'1.Лок.смета.и.Акт'!#REF!)</f>
        <v>#REF!</v>
      </c>
      <c r="IP40" t="e">
        <f>SUMIF('1.Лок.смета.и.Акт'!CT108:'1.Лок.смета.и.Акт'!#REF!,5,'1.Лок.смета.и.Акт'!GW108:'1.Лок.смета.и.Акт'!#REF!)</f>
        <v>#REF!</v>
      </c>
      <c r="IQ40" t="e">
        <f>SUMIF('1.Лок.смета.и.Акт'!CT108:'1.Лок.смета.и.Акт'!#REF!,4,'1.Лок.смета.и.Акт'!GW108:'1.Лок.смета.и.Акт'!#REF!)</f>
        <v>#REF!</v>
      </c>
      <c r="IR40" t="e">
        <f>SUMIF('1.Лок.смета.и.Акт'!CT108:'1.Лок.смета.и.Акт'!#REF!,1,'1.Лок.смета.и.Акт'!GX108:'1.Лок.смета.и.Акт'!#REF!)</f>
        <v>#REF!</v>
      </c>
      <c r="IS40" t="e">
        <f>SUMIF('1.Лок.смета.и.Акт'!CT108:'1.Лок.смета.и.Акт'!#REF!,2,'1.Лок.смета.и.Акт'!GX108:'1.Лок.смета.и.Акт'!#REF!)</f>
        <v>#REF!</v>
      </c>
      <c r="IT40" t="e">
        <f>SUMIF('1.Лок.смета.и.Акт'!CT108:'1.Лок.смета.и.Акт'!#REF!,5,'1.Лок.смета.и.Акт'!GX108:'1.Лок.смета.и.Акт'!#REF!)</f>
        <v>#REF!</v>
      </c>
      <c r="IU40" t="e">
        <f>SUMIF('1.Лок.смета.и.Акт'!CT108:'1.Лок.смета.и.Акт'!#REF!,4,'1.Лок.смета.и.Акт'!GX108:'1.Лок.смета.и.Акт'!#REF!)</f>
        <v>#REF!</v>
      </c>
    </row>
    <row r="41" spans="1:255" x14ac:dyDescent="0.2">
      <c r="A41">
        <v>5</v>
      </c>
      <c r="B41" t="s">
        <v>1154</v>
      </c>
      <c r="D41" t="s">
        <v>1155</v>
      </c>
      <c r="F41" t="s">
        <v>1238</v>
      </c>
    </row>
    <row r="42" spans="1:255" x14ac:dyDescent="0.2">
      <c r="A42">
        <v>515</v>
      </c>
      <c r="B42" t="s">
        <v>1154</v>
      </c>
      <c r="D42" t="s">
        <v>1155</v>
      </c>
      <c r="F42" t="s">
        <v>1238</v>
      </c>
      <c r="AY42" t="e">
        <f>SUM('1.Лок.смета.и.Акт'!AQ116:'1.Лок.смета.и.Акт'!#REF!)</f>
        <v>#REF!</v>
      </c>
      <c r="AZ42" t="e">
        <f>SUM('1.Лок.смета.и.Акт'!AR116:'1.Лок.смета.и.Акт'!#REF!)</f>
        <v>#REF!</v>
      </c>
      <c r="BA42" t="e">
        <f>SUM('1.Лок.смета.и.Акт'!AS116:'1.Лок.смета.и.Акт'!#REF!)</f>
        <v>#REF!</v>
      </c>
      <c r="BB42" t="e">
        <f>SUM('1.Лок.смета.и.Акт'!AT116:'1.Лок.смета.и.Акт'!#REF!)</f>
        <v>#REF!</v>
      </c>
      <c r="BC42" t="e">
        <f>SUM('1.Лок.смета.и.Акт'!AU116:'1.Лок.смета.и.Акт'!#REF!)</f>
        <v>#REF!</v>
      </c>
      <c r="BD42" t="e">
        <f>SUM('1.Лок.смета.и.Акт'!AV116:'1.Лок.смета.и.Акт'!#REF!)</f>
        <v>#REF!</v>
      </c>
      <c r="CW42" t="e">
        <f>Source!DM1099</f>
        <v>#REF!</v>
      </c>
      <c r="CX42">
        <f>Source!DN1099</f>
        <v>28.786785999999999</v>
      </c>
      <c r="CY42">
        <f>Source!DG1099</f>
        <v>552163</v>
      </c>
      <c r="CZ42">
        <f>Source!DK1099</f>
        <v>239090</v>
      </c>
      <c r="DA42">
        <f>Source!DI1099</f>
        <v>13683</v>
      </c>
      <c r="DB42">
        <f>Source!DJ1099</f>
        <v>7168</v>
      </c>
      <c r="DC42">
        <f>Source!DH1099</f>
        <v>299390</v>
      </c>
      <c r="DD42">
        <f>Source!EG1099</f>
        <v>0</v>
      </c>
      <c r="DE42">
        <f>Source!EN1099</f>
        <v>299390</v>
      </c>
      <c r="DF42">
        <f>Source!EO1099</f>
        <v>299390</v>
      </c>
      <c r="DG42">
        <f>Source!EP1099</f>
        <v>0</v>
      </c>
      <c r="DH42">
        <f>Source!EQ1099</f>
        <v>299390</v>
      </c>
      <c r="DI42">
        <f>Source!EH1099</f>
        <v>0</v>
      </c>
      <c r="DJ42">
        <f>Source!EI1099</f>
        <v>0</v>
      </c>
      <c r="DK42">
        <f>Source!ER1099</f>
        <v>0</v>
      </c>
      <c r="DL42">
        <f>Source!DL1099</f>
        <v>0</v>
      </c>
      <c r="DM42">
        <f>Source!DO1099</f>
        <v>10</v>
      </c>
      <c r="DN42" t="e">
        <f>Source!DP1099</f>
        <v>#REF!</v>
      </c>
      <c r="DO42" t="e">
        <f>Source!DQ1099</f>
        <v>#REF!</v>
      </c>
      <c r="DP42" t="e">
        <f>Source!EJ1099</f>
        <v>#REF!</v>
      </c>
      <c r="DQ42" t="e">
        <f>Source!EK1099</f>
        <v>#REF!</v>
      </c>
      <c r="DR42">
        <f>Source!EL1099</f>
        <v>0</v>
      </c>
      <c r="DS42">
        <f>Source!EH1099</f>
        <v>0</v>
      </c>
      <c r="DT42">
        <f>Source!EM1099</f>
        <v>0</v>
      </c>
      <c r="DU42" t="e">
        <f>Source!EK1099+Source!EL1099</f>
        <v>#REF!</v>
      </c>
      <c r="DW42">
        <f>Source!ES1099</f>
        <v>0</v>
      </c>
      <c r="DX42">
        <f>Source!ET1099</f>
        <v>0</v>
      </c>
      <c r="DY42">
        <f>Source!EU1099</f>
        <v>0</v>
      </c>
      <c r="DZ42">
        <f>Source!EV1099</f>
        <v>0</v>
      </c>
      <c r="ET42" t="e">
        <f>Source!DM1099</f>
        <v>#REF!</v>
      </c>
      <c r="EU42">
        <f>Source!DN1099</f>
        <v>28.786785999999999</v>
      </c>
      <c r="EV42" t="e">
        <f>SUM('1.Лок.смета.и.Акт'!GH116:'1.Лок.смета.и.Акт'!#REF!)</f>
        <v>#REF!</v>
      </c>
      <c r="EW42" t="e">
        <f>SUM('1.Лок.смета.и.Акт'!GI116:'1.Лок.смета.и.Акт'!#REF!)</f>
        <v>#REF!</v>
      </c>
      <c r="EX42" t="e">
        <f>SUM('1.Лок.смета.и.Акт'!GJ116:'1.Лок.смета.и.Акт'!#REF!)</f>
        <v>#REF!</v>
      </c>
      <c r="EY42" t="e">
        <f>SUM('1.Лок.смета.и.Акт'!GK116:'1.Лок.смета.и.Акт'!#REF!)</f>
        <v>#REF!</v>
      </c>
      <c r="EZ42" t="e">
        <f>SUM('1.Лок.смета.и.Акт'!GL116:'1.Лок.смета.и.Акт'!#REF!)</f>
        <v>#REF!</v>
      </c>
      <c r="FA42" t="e">
        <f>SUM('1.Лок.смета.и.Акт'!GM116:'1.Лок.смета.и.Акт'!#REF!)</f>
        <v>#REF!</v>
      </c>
      <c r="FB42" t="e">
        <f>SUM('1.Лок.смета.и.Акт'!GN116:'1.Лок.смета.и.Акт'!#REF!)</f>
        <v>#REF!</v>
      </c>
      <c r="FC42" t="e">
        <f>SUM('1.Лок.смета.и.Акт'!GO116:'1.Лок.смета.и.Акт'!#REF!)</f>
        <v>#REF!</v>
      </c>
      <c r="FD42" t="e">
        <f>SUM('1.Лок.смета.и.Акт'!GP116:'1.Лок.смета.и.Акт'!#REF!)</f>
        <v>#REF!</v>
      </c>
      <c r="FE42" t="e">
        <f>SUM('1.Лок.смета.и.Акт'!GQ116:'1.Лок.смета.и.Акт'!#REF!)</f>
        <v>#REF!</v>
      </c>
      <c r="FF42" t="e">
        <f>SUM('1.Лок.смета.и.Акт'!GR116:'1.Лок.смета.и.Акт'!#REF!)</f>
        <v>#REF!</v>
      </c>
      <c r="FG42" t="e">
        <f>SUM('1.Лок.смета.и.Акт'!GS116:'1.Лок.смета.и.Акт'!#REF!)</f>
        <v>#REF!</v>
      </c>
      <c r="FH42" t="e">
        <f>SUM('1.Лок.смета.и.Акт'!GT116:'1.Лок.смета.и.Акт'!#REF!)</f>
        <v>#REF!</v>
      </c>
      <c r="FI42" t="e">
        <f>SUM('1.Лок.смета.и.Акт'!GU116:'1.Лок.смета.и.Акт'!#REF!)</f>
        <v>#REF!</v>
      </c>
      <c r="FJ42" t="e">
        <f>SUM('1.Лок.смета.и.Акт'!GV116:'1.Лок.смета.и.Акт'!#REF!)</f>
        <v>#REF!</v>
      </c>
      <c r="FK42" t="e">
        <f>SUM('1.Лок.смета.и.Акт'!GW116:'1.Лок.смета.и.Акт'!#REF!)</f>
        <v>#REF!</v>
      </c>
      <c r="FL42" t="e">
        <f>SUM('1.Лок.смета.и.Акт'!GX116:'1.Лок.смета.и.Акт'!#REF!)</f>
        <v>#REF!</v>
      </c>
      <c r="FM42" t="e">
        <f>SUM('1.Лок.смета.и.Акт'!GY116:'1.Лок.смета.и.Акт'!#REF!)</f>
        <v>#REF!</v>
      </c>
      <c r="FN42" t="e">
        <f>SUM('1.Лок.смета.и.Акт'!GZ116:'1.Лок.смета.и.Акт'!#REF!)</f>
        <v>#REF!</v>
      </c>
      <c r="FO42" t="e">
        <f>SUM('1.Лок.смета.и.Акт'!HA116:'1.Лок.смета.и.Акт'!#REF!)</f>
        <v>#REF!</v>
      </c>
      <c r="FP42" t="e">
        <f>SUM('1.Лок.смета.и.Акт'!HB116:'1.Лок.смета.и.Акт'!#REF!)</f>
        <v>#REF!</v>
      </c>
      <c r="FQ42" t="e">
        <f>SUM('1.Лок.смета.и.Акт'!HC116:'1.Лок.смета.и.Акт'!#REF!)</f>
        <v>#REF!</v>
      </c>
      <c r="FR42" t="e">
        <f>SUM('1.Лок.смета.и.Акт'!GZ116:'1.Лок.смета.и.Акт'!#REF!)+SUM('1.Лок.смета.и.Акт'!HA116:'1.Лок.смета.и.Акт'!#REF!)</f>
        <v>#REF!</v>
      </c>
      <c r="FS42" t="e">
        <f>SUM('1.Лок.смета.и.Акт'!HE116:'1.Лок.смета.и.Акт'!#REF!)</f>
        <v>#REF!</v>
      </c>
      <c r="FT42" t="e">
        <f>SUM('1.Лок.смета.и.Акт'!HF116:'1.Лок.смета.и.Акт'!#REF!)</f>
        <v>#REF!</v>
      </c>
      <c r="FU42" t="e">
        <f>SUM('1.Лок.смета.и.Акт'!HG116:'1.Лок.смета.и.Акт'!#REF!)</f>
        <v>#REF!</v>
      </c>
      <c r="FV42" t="e">
        <f>SUM('1.Лок.смета.и.Акт'!HH116:'1.Лок.смета.и.Акт'!#REF!)</f>
        <v>#REF!</v>
      </c>
      <c r="FW42" t="e">
        <f>SUM('1.Лок.смета.и.Акт'!HI116:'1.Лок.смета.и.Акт'!#REF!)</f>
        <v>#REF!</v>
      </c>
      <c r="FX42" t="e">
        <f>SUMIF('1.Лок.смета.и.Акт'!CT116:'1.Лок.смета.и.Акт'!#REF!,1,'1.Лок.смета.и.Акт'!GI116:'1.Лок.смета.и.Акт'!#REF!)</f>
        <v>#REF!</v>
      </c>
      <c r="FY42" t="e">
        <f>SUMIF('1.Лок.смета.и.Акт'!CT116:'1.Лок.смета.и.Акт'!#REF!,2,'1.Лок.смета.и.Акт'!GI116:'1.Лок.смета.и.Акт'!#REF!)</f>
        <v>#REF!</v>
      </c>
      <c r="FZ42" t="e">
        <f>SUMIF('1.Лок.смета.и.Акт'!CT116:'1.Лок.смета.и.Акт'!#REF!,5,'1.Лок.смета.и.Акт'!GI116:'1.Лок.смета.и.Акт'!#REF!)</f>
        <v>#REF!</v>
      </c>
      <c r="GA42" t="e">
        <f>SUMIF('1.Лок.смета.и.Акт'!CT116:'1.Лок.смета.и.Акт'!#REF!,4,'1.Лок.смета.и.Акт'!GI116:'1.Лок.смета.и.Акт'!#REF!)</f>
        <v>#REF!</v>
      </c>
      <c r="GB42" t="e">
        <f>SUMIF('1.Лок.смета.и.Акт'!CT116:'1.Лок.смета.и.Акт'!#REF!,1,'1.Лок.смета.и.Акт'!GJ116:'1.Лок.смета.и.Акт'!#REF!)</f>
        <v>#REF!</v>
      </c>
      <c r="GC42" t="e">
        <f>SUMIF('1.Лок.смета.и.Акт'!CT116:'1.Лок.смета.и.Акт'!#REF!,2,'1.Лок.смета.и.Акт'!GJ116:'1.Лок.смета.и.Акт'!#REF!)</f>
        <v>#REF!</v>
      </c>
      <c r="GD42" t="e">
        <f>SUMIF('1.Лок.смета.и.Акт'!CT116:'1.Лок.смета.и.Акт'!#REF!,4,'1.Лок.смета.и.Акт'!GJ116:'1.Лок.смета.и.Акт'!#REF!)</f>
        <v>#REF!</v>
      </c>
      <c r="GE42" t="e">
        <f>SUMIF('1.Лок.смета.и.Акт'!CT116:'1.Лок.смета.и.Акт'!#REF!,1,'1.Лок.смета.и.Акт'!GO116:'1.Лок.смета.и.Акт'!#REF!)</f>
        <v>#REF!</v>
      </c>
      <c r="GF42" t="e">
        <f>SUMIF('1.Лок.смета.и.Акт'!CT116:'1.Лок.смета.и.Акт'!#REF!,2,'1.Лок.смета.и.Акт'!GO116:'1.Лок.смета.и.Акт'!#REF!)</f>
        <v>#REF!</v>
      </c>
      <c r="GG42" t="e">
        <f>SUMIF('1.Лок.смета.и.Акт'!CT116:'1.Лок.смета.и.Акт'!#REF!,4,'1.Лок.смета.и.Акт'!GO116:'1.Лок.смета.и.Акт'!#REF!)</f>
        <v>#REF!</v>
      </c>
      <c r="IB42" t="e">
        <f>SUM('1.Лок.смета.и.Акт'!HM116:'1.Лок.смета.и.Акт'!#REF!)</f>
        <v>#REF!</v>
      </c>
      <c r="IC42" t="e">
        <f>SUM('1.Лок.смета.и.Акт'!HO116:'1.Лок.смета.и.Акт'!#REF!)</f>
        <v>#REF!</v>
      </c>
      <c r="ID42" t="e">
        <f>SUM('1.Лок.смета.и.Акт'!HQ116:'1.Лок.смета.и.Акт'!#REF!)</f>
        <v>#REF!</v>
      </c>
      <c r="IE42" t="e">
        <f>SUM('1.Лок.смета.и.Акт'!HS116:'1.Лок.смета.и.Акт'!#REF!)</f>
        <v>#REF!</v>
      </c>
      <c r="IF42" t="e">
        <f>SUM('1.Лок.смета.и.Акт'!HW116:'1.Лок.смета.и.Акт'!#REF!)</f>
        <v>#REF!</v>
      </c>
      <c r="IG42" t="e">
        <f>SUM('1.Лок.смета.и.Акт'!HX116:'1.Лок.смета.и.Акт'!#REF!)</f>
        <v>#REF!</v>
      </c>
      <c r="IH42" t="e">
        <f>SUM('1.Лок.смета.и.Акт'!HJ116:'1.Лок.смета.и.Акт'!#REF!)</f>
        <v>#REF!</v>
      </c>
      <c r="II42" t="e">
        <f>SUM('1.Лок.смета.и.Акт'!HL116:'1.Лок.смета.и.Акт'!#REF!)</f>
        <v>#REF!</v>
      </c>
      <c r="IJ42" t="e">
        <f>SUM('1.Лок.смета.и.Акт'!HN116:'1.Лок.смета.и.Акт'!#REF!)</f>
        <v>#REF!</v>
      </c>
      <c r="IK42" t="e">
        <f>SUM('1.Лок.смета.и.Акт'!HP116:'1.Лок.смета.и.Акт'!#REF!)</f>
        <v>#REF!</v>
      </c>
      <c r="IL42" t="e">
        <f>SUM('1.Лок.смета.и.Акт'!HR116:'1.Лок.смета.и.Акт'!#REF!)</f>
        <v>#REF!</v>
      </c>
      <c r="IM42" t="e">
        <f>SUM('1.Лок.смета.и.Акт'!HU116:'1.Лок.смета.и.Акт'!#REF!)</f>
        <v>#REF!</v>
      </c>
      <c r="IN42" t="e">
        <f>SUMIF('1.Лок.смета.и.Акт'!CT116:'1.Лок.смета.и.Акт'!#REF!,1,'1.Лок.смета.и.Акт'!GW116:'1.Лок.смета.и.Акт'!#REF!)</f>
        <v>#REF!</v>
      </c>
      <c r="IO42" t="e">
        <f>SUMIF('1.Лок.смета.и.Акт'!CT116:'1.Лок.смета.и.Акт'!#REF!,2,'1.Лок.смета.и.Акт'!GW116:'1.Лок.смета.и.Акт'!#REF!)</f>
        <v>#REF!</v>
      </c>
      <c r="IP42" t="e">
        <f>SUMIF('1.Лок.смета.и.Акт'!CT116:'1.Лок.смета.и.Акт'!#REF!,5,'1.Лок.смета.и.Акт'!GW116:'1.Лок.смета.и.Акт'!#REF!)</f>
        <v>#REF!</v>
      </c>
      <c r="IQ42" t="e">
        <f>SUMIF('1.Лок.смета.и.Акт'!CT116:'1.Лок.смета.и.Акт'!#REF!,4,'1.Лок.смета.и.Акт'!GW116:'1.Лок.смета.и.Акт'!#REF!)</f>
        <v>#REF!</v>
      </c>
      <c r="IR42" t="e">
        <f>SUMIF('1.Лок.смета.и.Акт'!CT116:'1.Лок.смета.и.Акт'!#REF!,1,'1.Лок.смета.и.Акт'!GX116:'1.Лок.смета.и.Акт'!#REF!)</f>
        <v>#REF!</v>
      </c>
      <c r="IS42" t="e">
        <f>SUMIF('1.Лок.смета.и.Акт'!CT116:'1.Лок.смета.и.Акт'!#REF!,2,'1.Лок.смета.и.Акт'!GX116:'1.Лок.смета.и.Акт'!#REF!)</f>
        <v>#REF!</v>
      </c>
      <c r="IT42" t="e">
        <f>SUMIF('1.Лок.смета.и.Акт'!CT116:'1.Лок.смета.и.Акт'!#REF!,5,'1.Лок.смета.и.Акт'!GX116:'1.Лок.смета.и.Акт'!#REF!)</f>
        <v>#REF!</v>
      </c>
      <c r="IU42" t="e">
        <f>SUMIF('1.Лок.смета.и.Акт'!CT116:'1.Лок.смета.и.Акт'!#REF!,4,'1.Лок.смета.и.Акт'!GX116:'1.Лок.смета.и.Акт'!#REF!)</f>
        <v>#REF!</v>
      </c>
    </row>
    <row r="43" spans="1:255" x14ac:dyDescent="0.2">
      <c r="A43">
        <v>514</v>
      </c>
      <c r="B43" t="s">
        <v>1150</v>
      </c>
      <c r="D43" t="s">
        <v>1151</v>
      </c>
      <c r="F43" t="s">
        <v>1227</v>
      </c>
      <c r="AY43" t="e">
        <f>SUM('1.Лок.смета.и.Акт'!AQ101:'1.Лок.смета.и.Акт'!#REF!)</f>
        <v>#REF!</v>
      </c>
      <c r="AZ43" t="e">
        <f>SUM('1.Лок.смета.и.Акт'!AR101:'1.Лок.смета.и.Акт'!#REF!)</f>
        <v>#REF!</v>
      </c>
      <c r="BA43" t="e">
        <f>SUM('1.Лок.смета.и.Акт'!AS101:'1.Лок.смета.и.Акт'!#REF!)</f>
        <v>#REF!</v>
      </c>
      <c r="BB43" t="e">
        <f>SUM('1.Лок.смета.и.Акт'!AT101:'1.Лок.смета.и.Акт'!#REF!)</f>
        <v>#REF!</v>
      </c>
      <c r="BC43" t="e">
        <f>SUM('1.Лок.смета.и.Акт'!AU101:'1.Лок.смета.и.Акт'!#REF!)</f>
        <v>#REF!</v>
      </c>
      <c r="BD43" t="e">
        <f>SUM('1.Лок.смета.и.Акт'!AV101:'1.Лок.смета.и.Акт'!#REF!)</f>
        <v>#REF!</v>
      </c>
      <c r="CW43" t="e">
        <f>Source!DM1184</f>
        <v>#REF!</v>
      </c>
      <c r="CX43">
        <f>Source!DN1184</f>
        <v>31.889116000000001</v>
      </c>
      <c r="CY43">
        <f>Source!DG1184</f>
        <v>601384</v>
      </c>
      <c r="CZ43">
        <f>Source!DK1184</f>
        <v>261845</v>
      </c>
      <c r="DA43">
        <f>Source!DI1184</f>
        <v>14768</v>
      </c>
      <c r="DB43">
        <f>Source!DJ1184</f>
        <v>7980</v>
      </c>
      <c r="DC43">
        <f>Source!DH1184</f>
        <v>324771</v>
      </c>
      <c r="DD43">
        <f>Source!EG1184</f>
        <v>0</v>
      </c>
      <c r="DE43">
        <f>Source!EN1184</f>
        <v>324771</v>
      </c>
      <c r="DF43">
        <f>Source!EO1184</f>
        <v>324771</v>
      </c>
      <c r="DG43">
        <f>Source!EP1184</f>
        <v>0</v>
      </c>
      <c r="DH43">
        <f>Source!EQ1184</f>
        <v>324771</v>
      </c>
      <c r="DI43">
        <f>Source!EH1184</f>
        <v>0</v>
      </c>
      <c r="DJ43">
        <f>Source!EI1184</f>
        <v>0</v>
      </c>
      <c r="DK43">
        <f>Source!ER1184</f>
        <v>0</v>
      </c>
      <c r="DL43">
        <f>Source!DL1184</f>
        <v>0</v>
      </c>
      <c r="DM43">
        <f>Source!DO1184</f>
        <v>10</v>
      </c>
      <c r="DN43" t="e">
        <f>Source!DP1184</f>
        <v>#REF!</v>
      </c>
      <c r="DO43" t="e">
        <f>Source!DQ1184</f>
        <v>#REF!</v>
      </c>
      <c r="DP43" t="e">
        <f>Source!EJ1184</f>
        <v>#REF!</v>
      </c>
      <c r="DQ43" t="e">
        <f>Source!EK1184</f>
        <v>#REF!</v>
      </c>
      <c r="DR43">
        <f>Source!EL1184</f>
        <v>0</v>
      </c>
      <c r="DS43">
        <f>Source!EH1184</f>
        <v>0</v>
      </c>
      <c r="DT43">
        <f>Source!EM1184</f>
        <v>0</v>
      </c>
      <c r="DU43" t="e">
        <f>Source!EK1184+Source!EL1184</f>
        <v>#REF!</v>
      </c>
      <c r="DW43">
        <f>Source!ES1184</f>
        <v>0</v>
      </c>
      <c r="DX43">
        <f>Source!ET1184</f>
        <v>0</v>
      </c>
      <c r="DY43">
        <f>Source!EU1184</f>
        <v>0</v>
      </c>
      <c r="DZ43">
        <f>Source!EV1184</f>
        <v>0</v>
      </c>
      <c r="ET43" t="e">
        <f>Source!DM1184</f>
        <v>#REF!</v>
      </c>
      <c r="EU43">
        <f>Source!DN1184</f>
        <v>31.889116000000001</v>
      </c>
      <c r="EV43" t="e">
        <f>SUM('1.Лок.смета.и.Акт'!GH101:'1.Лок.смета.и.Акт'!#REF!)</f>
        <v>#REF!</v>
      </c>
      <c r="EW43" t="e">
        <f>SUM('1.Лок.смета.и.Акт'!GI101:'1.Лок.смета.и.Акт'!#REF!)</f>
        <v>#REF!</v>
      </c>
      <c r="EX43" t="e">
        <f>SUM('1.Лок.смета.и.Акт'!GJ101:'1.Лок.смета.и.Акт'!#REF!)</f>
        <v>#REF!</v>
      </c>
      <c r="EY43" t="e">
        <f>SUM('1.Лок.смета.и.Акт'!GK101:'1.Лок.смета.и.Акт'!#REF!)</f>
        <v>#REF!</v>
      </c>
      <c r="EZ43" t="e">
        <f>SUM('1.Лок.смета.и.Акт'!GL101:'1.Лок.смета.и.Акт'!#REF!)</f>
        <v>#REF!</v>
      </c>
      <c r="FA43" t="e">
        <f>SUM('1.Лок.смета.и.Акт'!GM101:'1.Лок.смета.и.Акт'!#REF!)</f>
        <v>#REF!</v>
      </c>
      <c r="FB43" t="e">
        <f>SUM('1.Лок.смета.и.Акт'!GN101:'1.Лок.смета.и.Акт'!#REF!)</f>
        <v>#REF!</v>
      </c>
      <c r="FC43" t="e">
        <f>SUM('1.Лок.смета.и.Акт'!GO101:'1.Лок.смета.и.Акт'!#REF!)</f>
        <v>#REF!</v>
      </c>
      <c r="FD43" t="e">
        <f>SUM('1.Лок.смета.и.Акт'!GP101:'1.Лок.смета.и.Акт'!#REF!)</f>
        <v>#REF!</v>
      </c>
      <c r="FE43" t="e">
        <f>SUM('1.Лок.смета.и.Акт'!GQ101:'1.Лок.смета.и.Акт'!#REF!)</f>
        <v>#REF!</v>
      </c>
      <c r="FF43" t="e">
        <f>SUM('1.Лок.смета.и.Акт'!GR101:'1.Лок.смета.и.Акт'!#REF!)</f>
        <v>#REF!</v>
      </c>
      <c r="FG43" t="e">
        <f>SUM('1.Лок.смета.и.Акт'!GS101:'1.Лок.смета.и.Акт'!#REF!)</f>
        <v>#REF!</v>
      </c>
      <c r="FH43" t="e">
        <f>SUM('1.Лок.смета.и.Акт'!GT101:'1.Лок.смета.и.Акт'!#REF!)</f>
        <v>#REF!</v>
      </c>
      <c r="FI43" t="e">
        <f>SUM('1.Лок.смета.и.Акт'!GU101:'1.Лок.смета.и.Акт'!#REF!)</f>
        <v>#REF!</v>
      </c>
      <c r="FJ43" t="e">
        <f>SUM('1.Лок.смета.и.Акт'!GV101:'1.Лок.смета.и.Акт'!#REF!)</f>
        <v>#REF!</v>
      </c>
      <c r="FK43" t="e">
        <f>SUM('1.Лок.смета.и.Акт'!GW101:'1.Лок.смета.и.Акт'!#REF!)</f>
        <v>#REF!</v>
      </c>
      <c r="FL43" t="e">
        <f>SUM('1.Лок.смета.и.Акт'!GX101:'1.Лок.смета.и.Акт'!#REF!)</f>
        <v>#REF!</v>
      </c>
      <c r="FM43" t="e">
        <f>SUM('1.Лок.смета.и.Акт'!GY101:'1.Лок.смета.и.Акт'!#REF!)</f>
        <v>#REF!</v>
      </c>
      <c r="FN43" t="e">
        <f>SUM('1.Лок.смета.и.Акт'!GZ101:'1.Лок.смета.и.Акт'!#REF!)</f>
        <v>#REF!</v>
      </c>
      <c r="FO43" t="e">
        <f>SUM('1.Лок.смета.и.Акт'!HA101:'1.Лок.смета.и.Акт'!#REF!)</f>
        <v>#REF!</v>
      </c>
      <c r="FP43" t="e">
        <f>SUM('1.Лок.смета.и.Акт'!HB101:'1.Лок.смета.и.Акт'!#REF!)</f>
        <v>#REF!</v>
      </c>
      <c r="FQ43" t="e">
        <f>SUM('1.Лок.смета.и.Акт'!HC101:'1.Лок.смета.и.Акт'!#REF!)</f>
        <v>#REF!</v>
      </c>
      <c r="FR43" t="e">
        <f>SUM('1.Лок.смета.и.Акт'!GZ101:'1.Лок.смета.и.Акт'!#REF!)+SUM('1.Лок.смета.и.Акт'!HA101:'1.Лок.смета.и.Акт'!#REF!)</f>
        <v>#REF!</v>
      </c>
      <c r="FS43" t="e">
        <f>SUM('1.Лок.смета.и.Акт'!HE101:'1.Лок.смета.и.Акт'!#REF!)</f>
        <v>#REF!</v>
      </c>
      <c r="FT43" t="e">
        <f>SUM('1.Лок.смета.и.Акт'!HF101:'1.Лок.смета.и.Акт'!#REF!)</f>
        <v>#REF!</v>
      </c>
      <c r="FU43" t="e">
        <f>SUM('1.Лок.смета.и.Акт'!HG101:'1.Лок.смета.и.Акт'!#REF!)</f>
        <v>#REF!</v>
      </c>
      <c r="FV43" t="e">
        <f>SUM('1.Лок.смета.и.Акт'!HH101:'1.Лок.смета.и.Акт'!#REF!)</f>
        <v>#REF!</v>
      </c>
      <c r="FW43" t="e">
        <f>SUM('1.Лок.смета.и.Акт'!HI101:'1.Лок.смета.и.Акт'!#REF!)</f>
        <v>#REF!</v>
      </c>
      <c r="FX43" t="e">
        <f>SUMIF('1.Лок.смета.и.Акт'!CT101:'1.Лок.смета.и.Акт'!#REF!,1,'1.Лок.смета.и.Акт'!GI101:'1.Лок.смета.и.Акт'!#REF!)</f>
        <v>#REF!</v>
      </c>
      <c r="FY43" t="e">
        <f>SUMIF('1.Лок.смета.и.Акт'!CT101:'1.Лок.смета.и.Акт'!#REF!,2,'1.Лок.смета.и.Акт'!GI101:'1.Лок.смета.и.Акт'!#REF!)</f>
        <v>#REF!</v>
      </c>
      <c r="FZ43" t="e">
        <f>SUMIF('1.Лок.смета.и.Акт'!CT101:'1.Лок.смета.и.Акт'!#REF!,5,'1.Лок.смета.и.Акт'!GI101:'1.Лок.смета.и.Акт'!#REF!)</f>
        <v>#REF!</v>
      </c>
      <c r="GA43" t="e">
        <f>SUMIF('1.Лок.смета.и.Акт'!CT101:'1.Лок.смета.и.Акт'!#REF!,4,'1.Лок.смета.и.Акт'!GI101:'1.Лок.смета.и.Акт'!#REF!)</f>
        <v>#REF!</v>
      </c>
      <c r="GB43" t="e">
        <f>SUMIF('1.Лок.смета.и.Акт'!CT101:'1.Лок.смета.и.Акт'!#REF!,1,'1.Лок.смета.и.Акт'!GJ101:'1.Лок.смета.и.Акт'!#REF!)</f>
        <v>#REF!</v>
      </c>
      <c r="GC43" t="e">
        <f>SUMIF('1.Лок.смета.и.Акт'!CT101:'1.Лок.смета.и.Акт'!#REF!,2,'1.Лок.смета.и.Акт'!GJ101:'1.Лок.смета.и.Акт'!#REF!)</f>
        <v>#REF!</v>
      </c>
      <c r="GD43" t="e">
        <f>SUMIF('1.Лок.смета.и.Акт'!CT101:'1.Лок.смета.и.Акт'!#REF!,4,'1.Лок.смета.и.Акт'!GJ101:'1.Лок.смета.и.Акт'!#REF!)</f>
        <v>#REF!</v>
      </c>
      <c r="GE43" t="e">
        <f>SUMIF('1.Лок.смета.и.Акт'!CT101:'1.Лок.смета.и.Акт'!#REF!,1,'1.Лок.смета.и.Акт'!GO101:'1.Лок.смета.и.Акт'!#REF!)</f>
        <v>#REF!</v>
      </c>
      <c r="GF43" t="e">
        <f>SUMIF('1.Лок.смета.и.Акт'!CT101:'1.Лок.смета.и.Акт'!#REF!,2,'1.Лок.смета.и.Акт'!GO101:'1.Лок.смета.и.Акт'!#REF!)</f>
        <v>#REF!</v>
      </c>
      <c r="GG43" t="e">
        <f>SUMIF('1.Лок.смета.и.Акт'!CT101:'1.Лок.смета.и.Акт'!#REF!,4,'1.Лок.смета.и.Акт'!GO101:'1.Лок.смета.и.Акт'!#REF!)</f>
        <v>#REF!</v>
      </c>
      <c r="IB43" t="e">
        <f>SUM('1.Лок.смета.и.Акт'!HM101:'1.Лок.смета.и.Акт'!#REF!)</f>
        <v>#REF!</v>
      </c>
      <c r="IC43" t="e">
        <f>SUM('1.Лок.смета.и.Акт'!HO101:'1.Лок.смета.и.Акт'!#REF!)</f>
        <v>#REF!</v>
      </c>
      <c r="ID43" t="e">
        <f>SUM('1.Лок.смета.и.Акт'!HQ101:'1.Лок.смета.и.Акт'!#REF!)</f>
        <v>#REF!</v>
      </c>
      <c r="IE43" t="e">
        <f>SUM('1.Лок.смета.и.Акт'!HS101:'1.Лок.смета.и.Акт'!#REF!)</f>
        <v>#REF!</v>
      </c>
      <c r="IF43" t="e">
        <f>SUM('1.Лок.смета.и.Акт'!HW101:'1.Лок.смета.и.Акт'!#REF!)</f>
        <v>#REF!</v>
      </c>
      <c r="IG43" t="e">
        <f>SUM('1.Лок.смета.и.Акт'!HX101:'1.Лок.смета.и.Акт'!#REF!)</f>
        <v>#REF!</v>
      </c>
      <c r="IH43" t="e">
        <f>SUM('1.Лок.смета.и.Акт'!HJ101:'1.Лок.смета.и.Акт'!#REF!)</f>
        <v>#REF!</v>
      </c>
      <c r="II43" t="e">
        <f>SUM('1.Лок.смета.и.Акт'!HL101:'1.Лок.смета.и.Акт'!#REF!)</f>
        <v>#REF!</v>
      </c>
      <c r="IJ43" t="e">
        <f>SUM('1.Лок.смета.и.Акт'!HN101:'1.Лок.смета.и.Акт'!#REF!)</f>
        <v>#REF!</v>
      </c>
      <c r="IK43" t="e">
        <f>SUM('1.Лок.смета.и.Акт'!HP101:'1.Лок.смета.и.Акт'!#REF!)</f>
        <v>#REF!</v>
      </c>
      <c r="IL43" t="e">
        <f>SUM('1.Лок.смета.и.Акт'!HR101:'1.Лок.смета.и.Акт'!#REF!)</f>
        <v>#REF!</v>
      </c>
      <c r="IM43" t="e">
        <f>SUM('1.Лок.смета.и.Акт'!HU101:'1.Лок.смета.и.Акт'!#REF!)</f>
        <v>#REF!</v>
      </c>
      <c r="IN43" t="e">
        <f>SUMIF('1.Лок.смета.и.Акт'!CT101:'1.Лок.смета.и.Акт'!#REF!,1,'1.Лок.смета.и.Акт'!GW101:'1.Лок.смета.и.Акт'!#REF!)</f>
        <v>#REF!</v>
      </c>
      <c r="IO43" t="e">
        <f>SUMIF('1.Лок.смета.и.Акт'!CT101:'1.Лок.смета.и.Акт'!#REF!,2,'1.Лок.смета.и.Акт'!GW101:'1.Лок.смета.и.Акт'!#REF!)</f>
        <v>#REF!</v>
      </c>
      <c r="IP43" t="e">
        <f>SUMIF('1.Лок.смета.и.Акт'!CT101:'1.Лок.смета.и.Акт'!#REF!,5,'1.Лок.смета.и.Акт'!GW101:'1.Лок.смета.и.Акт'!#REF!)</f>
        <v>#REF!</v>
      </c>
      <c r="IQ43" t="e">
        <f>SUMIF('1.Лок.смета.и.Акт'!CT101:'1.Лок.смета.и.Акт'!#REF!,4,'1.Лок.смета.и.Акт'!GW101:'1.Лок.смета.и.Акт'!#REF!)</f>
        <v>#REF!</v>
      </c>
      <c r="IR43" t="e">
        <f>SUMIF('1.Лок.смета.и.Акт'!CT101:'1.Лок.смета.и.Акт'!#REF!,1,'1.Лок.смета.и.Акт'!GX101:'1.Лок.смета.и.Акт'!#REF!)</f>
        <v>#REF!</v>
      </c>
      <c r="IS43" t="e">
        <f>SUMIF('1.Лок.смета.и.Акт'!CT101:'1.Лок.смета.и.Акт'!#REF!,2,'1.Лок.смета.и.Акт'!GX101:'1.Лок.смета.и.Акт'!#REF!)</f>
        <v>#REF!</v>
      </c>
      <c r="IT43" t="e">
        <f>SUMIF('1.Лок.смета.и.Акт'!CT101:'1.Лок.смета.и.Акт'!#REF!,5,'1.Лок.смета.и.Акт'!GX101:'1.Лок.смета.и.Акт'!#REF!)</f>
        <v>#REF!</v>
      </c>
      <c r="IU43" t="e">
        <f>SUMIF('1.Лок.смета.и.Акт'!CT101:'1.Лок.смета.и.Акт'!#REF!,4,'1.Лок.смета.и.Акт'!GX101:'1.Лок.смета.и.Акт'!#REF!)</f>
        <v>#REF!</v>
      </c>
    </row>
    <row r="44" spans="1:255" x14ac:dyDescent="0.2">
      <c r="A44">
        <v>4</v>
      </c>
      <c r="B44" t="s">
        <v>1150</v>
      </c>
      <c r="D44" t="s">
        <v>1151</v>
      </c>
      <c r="F44" t="s">
        <v>1245</v>
      </c>
    </row>
    <row r="45" spans="1:255" x14ac:dyDescent="0.2">
      <c r="A45">
        <v>5</v>
      </c>
      <c r="B45" t="s">
        <v>1154</v>
      </c>
      <c r="D45" t="s">
        <v>1155</v>
      </c>
      <c r="F45" t="s">
        <v>1247</v>
      </c>
    </row>
    <row r="46" spans="1:255" x14ac:dyDescent="0.2">
      <c r="A46">
        <v>515</v>
      </c>
      <c r="B46" t="s">
        <v>1154</v>
      </c>
      <c r="D46" t="s">
        <v>1155</v>
      </c>
      <c r="F46" t="s">
        <v>1247</v>
      </c>
      <c r="AY46" t="e">
        <f>SUM('1.Лок.смета.и.Акт'!AQ126:'1.Лок.смета.и.Акт'!#REF!)</f>
        <v>#REF!</v>
      </c>
      <c r="AZ46" t="e">
        <f>SUM('1.Лок.смета.и.Акт'!AR126:'1.Лок.смета.и.Акт'!#REF!)</f>
        <v>#REF!</v>
      </c>
      <c r="BA46" t="e">
        <f>SUM('1.Лок.смета.и.Акт'!AS126:'1.Лок.смета.и.Акт'!#REF!)</f>
        <v>#REF!</v>
      </c>
      <c r="BB46" t="e">
        <f>SUM('1.Лок.смета.и.Акт'!AT126:'1.Лок.смета.и.Акт'!#REF!)</f>
        <v>#REF!</v>
      </c>
      <c r="BC46" t="e">
        <f>SUM('1.Лок.смета.и.Акт'!AU126:'1.Лок.смета.и.Акт'!#REF!)</f>
        <v>#REF!</v>
      </c>
      <c r="BD46" t="e">
        <f>SUM('1.Лок.смета.и.Акт'!AV126:'1.Лок.смета.и.Акт'!#REF!)</f>
        <v>#REF!</v>
      </c>
      <c r="CW46" t="e">
        <f>Source!DM1245</f>
        <v>#REF!</v>
      </c>
      <c r="CX46">
        <f>Source!DN1245</f>
        <v>172.9571</v>
      </c>
      <c r="CY46">
        <f>Source!DG1245</f>
        <v>3365877</v>
      </c>
      <c r="CZ46">
        <f>Source!DK1245</f>
        <v>1580227</v>
      </c>
      <c r="DA46">
        <f>Source!DI1245</f>
        <v>85635</v>
      </c>
      <c r="DB46">
        <f>Source!DJ1245</f>
        <v>42679</v>
      </c>
      <c r="DC46">
        <f>Source!DH1245</f>
        <v>1700015</v>
      </c>
      <c r="DD46">
        <f>Source!EG1245</f>
        <v>0</v>
      </c>
      <c r="DE46">
        <f>Source!EN1245</f>
        <v>1700015</v>
      </c>
      <c r="DF46">
        <f>Source!EO1245</f>
        <v>1700015</v>
      </c>
      <c r="DG46">
        <f>Source!EP1245</f>
        <v>0</v>
      </c>
      <c r="DH46">
        <f>Source!EQ1245</f>
        <v>1700015</v>
      </c>
      <c r="DI46">
        <f>Source!EH1245</f>
        <v>0</v>
      </c>
      <c r="DJ46">
        <f>Source!EI1245</f>
        <v>0</v>
      </c>
      <c r="DK46">
        <f>Source!ER1245</f>
        <v>0</v>
      </c>
      <c r="DL46">
        <f>Source!DL1245</f>
        <v>0</v>
      </c>
      <c r="DM46">
        <f>Source!DO1245</f>
        <v>66</v>
      </c>
      <c r="DN46" t="e">
        <f>Source!DP1245</f>
        <v>#REF!</v>
      </c>
      <c r="DO46" t="e">
        <f>Source!DQ1245</f>
        <v>#REF!</v>
      </c>
      <c r="DP46" t="e">
        <f>Source!EJ1245</f>
        <v>#REF!</v>
      </c>
      <c r="DQ46" t="e">
        <f>Source!EK1245</f>
        <v>#REF!</v>
      </c>
      <c r="DR46">
        <f>Source!EL1245</f>
        <v>0</v>
      </c>
      <c r="DS46">
        <f>Source!EH1245</f>
        <v>0</v>
      </c>
      <c r="DT46">
        <f>Source!EM1245</f>
        <v>0</v>
      </c>
      <c r="DU46" t="e">
        <f>Source!EK1245+Source!EL1245</f>
        <v>#REF!</v>
      </c>
      <c r="DW46">
        <f>Source!ES1245</f>
        <v>0</v>
      </c>
      <c r="DX46">
        <f>Source!ET1245</f>
        <v>0</v>
      </c>
      <c r="DY46">
        <f>Source!EU1245</f>
        <v>0</v>
      </c>
      <c r="DZ46">
        <f>Source!EV1245</f>
        <v>0</v>
      </c>
      <c r="ET46" t="e">
        <f>Source!DM1245</f>
        <v>#REF!</v>
      </c>
      <c r="EU46">
        <f>Source!DN1245</f>
        <v>172.9571</v>
      </c>
      <c r="EV46" t="e">
        <f>SUM('1.Лок.смета.и.Акт'!GH126:'1.Лок.смета.и.Акт'!#REF!)</f>
        <v>#REF!</v>
      </c>
      <c r="EW46" t="e">
        <f>SUM('1.Лок.смета.и.Акт'!GI126:'1.Лок.смета.и.Акт'!#REF!)</f>
        <v>#REF!</v>
      </c>
      <c r="EX46" t="e">
        <f>SUM('1.Лок.смета.и.Акт'!GJ126:'1.Лок.смета.и.Акт'!#REF!)</f>
        <v>#REF!</v>
      </c>
      <c r="EY46" t="e">
        <f>SUM('1.Лок.смета.и.Акт'!GK126:'1.Лок.смета.и.Акт'!#REF!)</f>
        <v>#REF!</v>
      </c>
      <c r="EZ46" t="e">
        <f>SUM('1.Лок.смета.и.Акт'!GL126:'1.Лок.смета.и.Акт'!#REF!)</f>
        <v>#REF!</v>
      </c>
      <c r="FA46" t="e">
        <f>SUM('1.Лок.смета.и.Акт'!GM126:'1.Лок.смета.и.Акт'!#REF!)</f>
        <v>#REF!</v>
      </c>
      <c r="FB46" t="e">
        <f>SUM('1.Лок.смета.и.Акт'!GN126:'1.Лок.смета.и.Акт'!#REF!)</f>
        <v>#REF!</v>
      </c>
      <c r="FC46" t="e">
        <f>SUM('1.Лок.смета.и.Акт'!GO126:'1.Лок.смета.и.Акт'!#REF!)</f>
        <v>#REF!</v>
      </c>
      <c r="FD46" t="e">
        <f>SUM('1.Лок.смета.и.Акт'!GP126:'1.Лок.смета.и.Акт'!#REF!)</f>
        <v>#REF!</v>
      </c>
      <c r="FE46" t="e">
        <f>SUM('1.Лок.смета.и.Акт'!GQ126:'1.Лок.смета.и.Акт'!#REF!)</f>
        <v>#REF!</v>
      </c>
      <c r="FF46" t="e">
        <f>SUM('1.Лок.смета.и.Акт'!GR126:'1.Лок.смета.и.Акт'!#REF!)</f>
        <v>#REF!</v>
      </c>
      <c r="FG46" t="e">
        <f>SUM('1.Лок.смета.и.Акт'!GS126:'1.Лок.смета.и.Акт'!#REF!)</f>
        <v>#REF!</v>
      </c>
      <c r="FH46" t="e">
        <f>SUM('1.Лок.смета.и.Акт'!GT126:'1.Лок.смета.и.Акт'!#REF!)</f>
        <v>#REF!</v>
      </c>
      <c r="FI46" t="e">
        <f>SUM('1.Лок.смета.и.Акт'!GU126:'1.Лок.смета.и.Акт'!#REF!)</f>
        <v>#REF!</v>
      </c>
      <c r="FJ46" t="e">
        <f>SUM('1.Лок.смета.и.Акт'!GV126:'1.Лок.смета.и.Акт'!#REF!)</f>
        <v>#REF!</v>
      </c>
      <c r="FK46" t="e">
        <f>SUM('1.Лок.смета.и.Акт'!GW126:'1.Лок.смета.и.Акт'!#REF!)</f>
        <v>#REF!</v>
      </c>
      <c r="FL46" t="e">
        <f>SUM('1.Лок.смета.и.Акт'!GX126:'1.Лок.смета.и.Акт'!#REF!)</f>
        <v>#REF!</v>
      </c>
      <c r="FM46" t="e">
        <f>SUM('1.Лок.смета.и.Акт'!GY126:'1.Лок.смета.и.Акт'!#REF!)</f>
        <v>#REF!</v>
      </c>
      <c r="FN46" t="e">
        <f>SUM('1.Лок.смета.и.Акт'!GZ126:'1.Лок.смета.и.Акт'!#REF!)</f>
        <v>#REF!</v>
      </c>
      <c r="FO46" t="e">
        <f>SUM('1.Лок.смета.и.Акт'!HA126:'1.Лок.смета.и.Акт'!#REF!)</f>
        <v>#REF!</v>
      </c>
      <c r="FP46" t="e">
        <f>SUM('1.Лок.смета.и.Акт'!HB126:'1.Лок.смета.и.Акт'!#REF!)</f>
        <v>#REF!</v>
      </c>
      <c r="FQ46" t="e">
        <f>SUM('1.Лок.смета.и.Акт'!HC126:'1.Лок.смета.и.Акт'!#REF!)</f>
        <v>#REF!</v>
      </c>
      <c r="FR46" t="e">
        <f>SUM('1.Лок.смета.и.Акт'!GZ126:'1.Лок.смета.и.Акт'!#REF!)+SUM('1.Лок.смета.и.Акт'!HA126:'1.Лок.смета.и.Акт'!#REF!)</f>
        <v>#REF!</v>
      </c>
      <c r="FS46" t="e">
        <f>SUM('1.Лок.смета.и.Акт'!HE126:'1.Лок.смета.и.Акт'!#REF!)</f>
        <v>#REF!</v>
      </c>
      <c r="FT46" t="e">
        <f>SUM('1.Лок.смета.и.Акт'!HF126:'1.Лок.смета.и.Акт'!#REF!)</f>
        <v>#REF!</v>
      </c>
      <c r="FU46" t="e">
        <f>SUM('1.Лок.смета.и.Акт'!HG126:'1.Лок.смета.и.Акт'!#REF!)</f>
        <v>#REF!</v>
      </c>
      <c r="FV46" t="e">
        <f>SUM('1.Лок.смета.и.Акт'!HH126:'1.Лок.смета.и.Акт'!#REF!)</f>
        <v>#REF!</v>
      </c>
      <c r="FW46" t="e">
        <f>SUM('1.Лок.смета.и.Акт'!HI126:'1.Лок.смета.и.Акт'!#REF!)</f>
        <v>#REF!</v>
      </c>
      <c r="FX46" t="e">
        <f>SUMIF('1.Лок.смета.и.Акт'!CT126:'1.Лок.смета.и.Акт'!#REF!,1,'1.Лок.смета.и.Акт'!GI126:'1.Лок.смета.и.Акт'!#REF!)</f>
        <v>#REF!</v>
      </c>
      <c r="FY46" t="e">
        <f>SUMIF('1.Лок.смета.и.Акт'!CT126:'1.Лок.смета.и.Акт'!#REF!,2,'1.Лок.смета.и.Акт'!GI126:'1.Лок.смета.и.Акт'!#REF!)</f>
        <v>#REF!</v>
      </c>
      <c r="FZ46" t="e">
        <f>SUMIF('1.Лок.смета.и.Акт'!CT126:'1.Лок.смета.и.Акт'!#REF!,5,'1.Лок.смета.и.Акт'!GI126:'1.Лок.смета.и.Акт'!#REF!)</f>
        <v>#REF!</v>
      </c>
      <c r="GA46" t="e">
        <f>SUMIF('1.Лок.смета.и.Акт'!CT126:'1.Лок.смета.и.Акт'!#REF!,4,'1.Лок.смета.и.Акт'!GI126:'1.Лок.смета.и.Акт'!#REF!)</f>
        <v>#REF!</v>
      </c>
      <c r="GB46" t="e">
        <f>SUMIF('1.Лок.смета.и.Акт'!CT126:'1.Лок.смета.и.Акт'!#REF!,1,'1.Лок.смета.и.Акт'!GJ126:'1.Лок.смета.и.Акт'!#REF!)</f>
        <v>#REF!</v>
      </c>
      <c r="GC46" t="e">
        <f>SUMIF('1.Лок.смета.и.Акт'!CT126:'1.Лок.смета.и.Акт'!#REF!,2,'1.Лок.смета.и.Акт'!GJ126:'1.Лок.смета.и.Акт'!#REF!)</f>
        <v>#REF!</v>
      </c>
      <c r="GD46" t="e">
        <f>SUMIF('1.Лок.смета.и.Акт'!CT126:'1.Лок.смета.и.Акт'!#REF!,4,'1.Лок.смета.и.Акт'!GJ126:'1.Лок.смета.и.Акт'!#REF!)</f>
        <v>#REF!</v>
      </c>
      <c r="GE46" t="e">
        <f>SUMIF('1.Лок.смета.и.Акт'!CT126:'1.Лок.смета.и.Акт'!#REF!,1,'1.Лок.смета.и.Акт'!GO126:'1.Лок.смета.и.Акт'!#REF!)</f>
        <v>#REF!</v>
      </c>
      <c r="GF46" t="e">
        <f>SUMIF('1.Лок.смета.и.Акт'!CT126:'1.Лок.смета.и.Акт'!#REF!,2,'1.Лок.смета.и.Акт'!GO126:'1.Лок.смета.и.Акт'!#REF!)</f>
        <v>#REF!</v>
      </c>
      <c r="GG46" t="e">
        <f>SUMIF('1.Лок.смета.и.Акт'!CT126:'1.Лок.смета.и.Акт'!#REF!,4,'1.Лок.смета.и.Акт'!GO126:'1.Лок.смета.и.Акт'!#REF!)</f>
        <v>#REF!</v>
      </c>
      <c r="IB46" t="e">
        <f>SUM('1.Лок.смета.и.Акт'!HM126:'1.Лок.смета.и.Акт'!#REF!)</f>
        <v>#REF!</v>
      </c>
      <c r="IC46" t="e">
        <f>SUM('1.Лок.смета.и.Акт'!HO126:'1.Лок.смета.и.Акт'!#REF!)</f>
        <v>#REF!</v>
      </c>
      <c r="ID46" t="e">
        <f>SUM('1.Лок.смета.и.Акт'!HQ126:'1.Лок.смета.и.Акт'!#REF!)</f>
        <v>#REF!</v>
      </c>
      <c r="IE46" t="e">
        <f>SUM('1.Лок.смета.и.Акт'!HS126:'1.Лок.смета.и.Акт'!#REF!)</f>
        <v>#REF!</v>
      </c>
      <c r="IF46" t="e">
        <f>SUM('1.Лок.смета.и.Акт'!HW126:'1.Лок.смета.и.Акт'!#REF!)</f>
        <v>#REF!</v>
      </c>
      <c r="IG46" t="e">
        <f>SUM('1.Лок.смета.и.Акт'!HX126:'1.Лок.смета.и.Акт'!#REF!)</f>
        <v>#REF!</v>
      </c>
      <c r="IH46" t="e">
        <f>SUM('1.Лок.смета.и.Акт'!HJ126:'1.Лок.смета.и.Акт'!#REF!)</f>
        <v>#REF!</v>
      </c>
      <c r="II46" t="e">
        <f>SUM('1.Лок.смета.и.Акт'!HL126:'1.Лок.смета.и.Акт'!#REF!)</f>
        <v>#REF!</v>
      </c>
      <c r="IJ46" t="e">
        <f>SUM('1.Лок.смета.и.Акт'!HN126:'1.Лок.смета.и.Акт'!#REF!)</f>
        <v>#REF!</v>
      </c>
      <c r="IK46" t="e">
        <f>SUM('1.Лок.смета.и.Акт'!HP126:'1.Лок.смета.и.Акт'!#REF!)</f>
        <v>#REF!</v>
      </c>
      <c r="IL46" t="e">
        <f>SUM('1.Лок.смета.и.Акт'!HR126:'1.Лок.смета.и.Акт'!#REF!)</f>
        <v>#REF!</v>
      </c>
      <c r="IM46" t="e">
        <f>SUM('1.Лок.смета.и.Акт'!HU126:'1.Лок.смета.и.Акт'!#REF!)</f>
        <v>#REF!</v>
      </c>
      <c r="IN46" t="e">
        <f>SUMIF('1.Лок.смета.и.Акт'!CT126:'1.Лок.смета.и.Акт'!#REF!,1,'1.Лок.смета.и.Акт'!GW126:'1.Лок.смета.и.Акт'!#REF!)</f>
        <v>#REF!</v>
      </c>
      <c r="IO46" t="e">
        <f>SUMIF('1.Лок.смета.и.Акт'!CT126:'1.Лок.смета.и.Акт'!#REF!,2,'1.Лок.смета.и.Акт'!GW126:'1.Лок.смета.и.Акт'!#REF!)</f>
        <v>#REF!</v>
      </c>
      <c r="IP46" t="e">
        <f>SUMIF('1.Лок.смета.и.Акт'!CT126:'1.Лок.смета.и.Акт'!#REF!,5,'1.Лок.смета.и.Акт'!GW126:'1.Лок.смета.и.Акт'!#REF!)</f>
        <v>#REF!</v>
      </c>
      <c r="IQ46" t="e">
        <f>SUMIF('1.Лок.смета.и.Акт'!CT126:'1.Лок.смета.и.Акт'!#REF!,4,'1.Лок.смета.и.Акт'!GW126:'1.Лок.смета.и.Акт'!#REF!)</f>
        <v>#REF!</v>
      </c>
      <c r="IR46" t="e">
        <f>SUMIF('1.Лок.смета.и.Акт'!CT126:'1.Лок.смета.и.Акт'!#REF!,1,'1.Лок.смета.и.Акт'!GX126:'1.Лок.смета.и.Акт'!#REF!)</f>
        <v>#REF!</v>
      </c>
      <c r="IS46" t="e">
        <f>SUMIF('1.Лок.смета.и.Акт'!CT126:'1.Лок.смета.и.Акт'!#REF!,2,'1.Лок.смета.и.Акт'!GX126:'1.Лок.смета.и.Акт'!#REF!)</f>
        <v>#REF!</v>
      </c>
      <c r="IT46" t="e">
        <f>SUMIF('1.Лок.смета.и.Акт'!CT126:'1.Лок.смета.и.Акт'!#REF!,5,'1.Лок.смета.и.Акт'!GX126:'1.Лок.смета.и.Акт'!#REF!)</f>
        <v>#REF!</v>
      </c>
      <c r="IU46" t="e">
        <f>SUMIF('1.Лок.смета.и.Акт'!CT126:'1.Лок.смета.и.Акт'!#REF!,4,'1.Лок.смета.и.Акт'!GX126:'1.Лок.смета.и.Акт'!#REF!)</f>
        <v>#REF!</v>
      </c>
    </row>
    <row r="47" spans="1:255" x14ac:dyDescent="0.2">
      <c r="A47">
        <v>5</v>
      </c>
      <c r="B47" t="s">
        <v>1154</v>
      </c>
      <c r="D47" t="s">
        <v>1155</v>
      </c>
      <c r="F47" t="s">
        <v>1254</v>
      </c>
    </row>
    <row r="48" spans="1:255" x14ac:dyDescent="0.2">
      <c r="A48">
        <v>515</v>
      </c>
      <c r="B48" t="s">
        <v>1154</v>
      </c>
      <c r="D48" t="s">
        <v>1155</v>
      </c>
      <c r="F48" t="s">
        <v>1254</v>
      </c>
      <c r="AY48" t="e">
        <f>SUM('1.Лок.смета.и.Акт'!AQ134:'1.Лок.смета.и.Акт'!#REF!)</f>
        <v>#REF!</v>
      </c>
      <c r="AZ48" t="e">
        <f>SUM('1.Лок.смета.и.Акт'!AR134:'1.Лок.смета.и.Акт'!#REF!)</f>
        <v>#REF!</v>
      </c>
      <c r="BA48" t="e">
        <f>SUM('1.Лок.смета.и.Акт'!AS134:'1.Лок.смета.и.Акт'!#REF!)</f>
        <v>#REF!</v>
      </c>
      <c r="BB48" t="e">
        <f>SUM('1.Лок.смета.и.Акт'!AT134:'1.Лок.смета.и.Акт'!#REF!)</f>
        <v>#REF!</v>
      </c>
      <c r="BC48" t="e">
        <f>SUM('1.Лок.смета.и.Акт'!AU134:'1.Лок.смета.и.Акт'!#REF!)</f>
        <v>#REF!</v>
      </c>
      <c r="BD48" t="e">
        <f>SUM('1.Лок.смета.и.Акт'!AV134:'1.Лок.смета.и.Акт'!#REF!)</f>
        <v>#REF!</v>
      </c>
      <c r="CW48" t="e">
        <f>Source!DM1306</f>
        <v>#REF!</v>
      </c>
      <c r="CX48">
        <f>Source!DN1306</f>
        <v>4.5835249999999998</v>
      </c>
      <c r="CY48">
        <f>Source!DG1306</f>
        <v>139096</v>
      </c>
      <c r="CZ48">
        <f>Source!DK1306</f>
        <v>42262</v>
      </c>
      <c r="DA48">
        <f>Source!DI1306</f>
        <v>3632</v>
      </c>
      <c r="DB48">
        <f>Source!DJ1306</f>
        <v>1141</v>
      </c>
      <c r="DC48">
        <f>Source!DH1306</f>
        <v>93202</v>
      </c>
      <c r="DD48">
        <f>Source!EG1306</f>
        <v>0</v>
      </c>
      <c r="DE48">
        <f>Source!EN1306</f>
        <v>93202</v>
      </c>
      <c r="DF48">
        <f>Source!EO1306</f>
        <v>93202</v>
      </c>
      <c r="DG48">
        <f>Source!EP1306</f>
        <v>0</v>
      </c>
      <c r="DH48">
        <f>Source!EQ1306</f>
        <v>93202</v>
      </c>
      <c r="DI48">
        <f>Source!EH1306</f>
        <v>0</v>
      </c>
      <c r="DJ48">
        <f>Source!EI1306</f>
        <v>0</v>
      </c>
      <c r="DK48">
        <f>Source!ER1306</f>
        <v>0</v>
      </c>
      <c r="DL48">
        <f>Source!DL1306</f>
        <v>0</v>
      </c>
      <c r="DM48">
        <f>Source!DO1306</f>
        <v>81</v>
      </c>
      <c r="DN48" t="e">
        <f>Source!DP1306</f>
        <v>#REF!</v>
      </c>
      <c r="DO48" t="e">
        <f>Source!DQ1306</f>
        <v>#REF!</v>
      </c>
      <c r="DP48" t="e">
        <f>Source!EJ1306</f>
        <v>#REF!</v>
      </c>
      <c r="DQ48" t="e">
        <f>Source!EK1306</f>
        <v>#REF!</v>
      </c>
      <c r="DR48">
        <f>Source!EL1306</f>
        <v>0</v>
      </c>
      <c r="DS48">
        <f>Source!EH1306</f>
        <v>0</v>
      </c>
      <c r="DT48">
        <f>Source!EM1306</f>
        <v>0</v>
      </c>
      <c r="DU48" t="e">
        <f>Source!EK1306+Source!EL1306</f>
        <v>#REF!</v>
      </c>
      <c r="DW48">
        <f>Source!ES1306</f>
        <v>0</v>
      </c>
      <c r="DX48">
        <f>Source!ET1306</f>
        <v>0</v>
      </c>
      <c r="DY48">
        <f>Source!EU1306</f>
        <v>0</v>
      </c>
      <c r="DZ48">
        <f>Source!EV1306</f>
        <v>0</v>
      </c>
      <c r="ET48" t="e">
        <f>Source!DM1306</f>
        <v>#REF!</v>
      </c>
      <c r="EU48">
        <f>Source!DN1306</f>
        <v>4.5835249999999998</v>
      </c>
      <c r="EV48" t="e">
        <f>SUM('1.Лок.смета.и.Акт'!GH134:'1.Лок.смета.и.Акт'!#REF!)</f>
        <v>#REF!</v>
      </c>
      <c r="EW48" t="e">
        <f>SUM('1.Лок.смета.и.Акт'!GI134:'1.Лок.смета.и.Акт'!#REF!)</f>
        <v>#REF!</v>
      </c>
      <c r="EX48" t="e">
        <f>SUM('1.Лок.смета.и.Акт'!GJ134:'1.Лок.смета.и.Акт'!#REF!)</f>
        <v>#REF!</v>
      </c>
      <c r="EY48" t="e">
        <f>SUM('1.Лок.смета.и.Акт'!GK134:'1.Лок.смета.и.Акт'!#REF!)</f>
        <v>#REF!</v>
      </c>
      <c r="EZ48" t="e">
        <f>SUM('1.Лок.смета.и.Акт'!GL134:'1.Лок.смета.и.Акт'!#REF!)</f>
        <v>#REF!</v>
      </c>
      <c r="FA48" t="e">
        <f>SUM('1.Лок.смета.и.Акт'!GM134:'1.Лок.смета.и.Акт'!#REF!)</f>
        <v>#REF!</v>
      </c>
      <c r="FB48" t="e">
        <f>SUM('1.Лок.смета.и.Акт'!GN134:'1.Лок.смета.и.Акт'!#REF!)</f>
        <v>#REF!</v>
      </c>
      <c r="FC48" t="e">
        <f>SUM('1.Лок.смета.и.Акт'!GO134:'1.Лок.смета.и.Акт'!#REF!)</f>
        <v>#REF!</v>
      </c>
      <c r="FD48" t="e">
        <f>SUM('1.Лок.смета.и.Акт'!GP134:'1.Лок.смета.и.Акт'!#REF!)</f>
        <v>#REF!</v>
      </c>
      <c r="FE48" t="e">
        <f>SUM('1.Лок.смета.и.Акт'!GQ134:'1.Лок.смета.и.Акт'!#REF!)</f>
        <v>#REF!</v>
      </c>
      <c r="FF48" t="e">
        <f>SUM('1.Лок.смета.и.Акт'!GR134:'1.Лок.смета.и.Акт'!#REF!)</f>
        <v>#REF!</v>
      </c>
      <c r="FG48" t="e">
        <f>SUM('1.Лок.смета.и.Акт'!GS134:'1.Лок.смета.и.Акт'!#REF!)</f>
        <v>#REF!</v>
      </c>
      <c r="FH48" t="e">
        <f>SUM('1.Лок.смета.и.Акт'!GT134:'1.Лок.смета.и.Акт'!#REF!)</f>
        <v>#REF!</v>
      </c>
      <c r="FI48" t="e">
        <f>SUM('1.Лок.смета.и.Акт'!GU134:'1.Лок.смета.и.Акт'!#REF!)</f>
        <v>#REF!</v>
      </c>
      <c r="FJ48" t="e">
        <f>SUM('1.Лок.смета.и.Акт'!GV134:'1.Лок.смета.и.Акт'!#REF!)</f>
        <v>#REF!</v>
      </c>
      <c r="FK48" t="e">
        <f>SUM('1.Лок.смета.и.Акт'!GW134:'1.Лок.смета.и.Акт'!#REF!)</f>
        <v>#REF!</v>
      </c>
      <c r="FL48" t="e">
        <f>SUM('1.Лок.смета.и.Акт'!GX134:'1.Лок.смета.и.Акт'!#REF!)</f>
        <v>#REF!</v>
      </c>
      <c r="FM48" t="e">
        <f>SUM('1.Лок.смета.и.Акт'!GY134:'1.Лок.смета.и.Акт'!#REF!)</f>
        <v>#REF!</v>
      </c>
      <c r="FN48" t="e">
        <f>SUM('1.Лок.смета.и.Акт'!GZ134:'1.Лок.смета.и.Акт'!#REF!)</f>
        <v>#REF!</v>
      </c>
      <c r="FO48" t="e">
        <f>SUM('1.Лок.смета.и.Акт'!HA134:'1.Лок.смета.и.Акт'!#REF!)</f>
        <v>#REF!</v>
      </c>
      <c r="FP48" t="e">
        <f>SUM('1.Лок.смета.и.Акт'!HB134:'1.Лок.смета.и.Акт'!#REF!)</f>
        <v>#REF!</v>
      </c>
      <c r="FQ48" t="e">
        <f>SUM('1.Лок.смета.и.Акт'!HC134:'1.Лок.смета.и.Акт'!#REF!)</f>
        <v>#REF!</v>
      </c>
      <c r="FR48" t="e">
        <f>SUM('1.Лок.смета.и.Акт'!GZ134:'1.Лок.смета.и.Акт'!#REF!)+SUM('1.Лок.смета.и.Акт'!HA134:'1.Лок.смета.и.Акт'!#REF!)</f>
        <v>#REF!</v>
      </c>
      <c r="FS48" t="e">
        <f>SUM('1.Лок.смета.и.Акт'!HE134:'1.Лок.смета.и.Акт'!#REF!)</f>
        <v>#REF!</v>
      </c>
      <c r="FT48" t="e">
        <f>SUM('1.Лок.смета.и.Акт'!HF134:'1.Лок.смета.и.Акт'!#REF!)</f>
        <v>#REF!</v>
      </c>
      <c r="FU48" t="e">
        <f>SUM('1.Лок.смета.и.Акт'!HG134:'1.Лок.смета.и.Акт'!#REF!)</f>
        <v>#REF!</v>
      </c>
      <c r="FV48" t="e">
        <f>SUM('1.Лок.смета.и.Акт'!HH134:'1.Лок.смета.и.Акт'!#REF!)</f>
        <v>#REF!</v>
      </c>
      <c r="FW48" t="e">
        <f>SUM('1.Лок.смета.и.Акт'!HI134:'1.Лок.смета.и.Акт'!#REF!)</f>
        <v>#REF!</v>
      </c>
      <c r="FX48" t="e">
        <f>SUMIF('1.Лок.смета.и.Акт'!CT134:'1.Лок.смета.и.Акт'!#REF!,1,'1.Лок.смета.и.Акт'!GI134:'1.Лок.смета.и.Акт'!#REF!)</f>
        <v>#REF!</v>
      </c>
      <c r="FY48" t="e">
        <f>SUMIF('1.Лок.смета.и.Акт'!CT134:'1.Лок.смета.и.Акт'!#REF!,2,'1.Лок.смета.и.Акт'!GI134:'1.Лок.смета.и.Акт'!#REF!)</f>
        <v>#REF!</v>
      </c>
      <c r="FZ48" t="e">
        <f>SUMIF('1.Лок.смета.и.Акт'!CT134:'1.Лок.смета.и.Акт'!#REF!,5,'1.Лок.смета.и.Акт'!GI134:'1.Лок.смета.и.Акт'!#REF!)</f>
        <v>#REF!</v>
      </c>
      <c r="GA48" t="e">
        <f>SUMIF('1.Лок.смета.и.Акт'!CT134:'1.Лок.смета.и.Акт'!#REF!,4,'1.Лок.смета.и.Акт'!GI134:'1.Лок.смета.и.Акт'!#REF!)</f>
        <v>#REF!</v>
      </c>
      <c r="GB48" t="e">
        <f>SUMIF('1.Лок.смета.и.Акт'!CT134:'1.Лок.смета.и.Акт'!#REF!,1,'1.Лок.смета.и.Акт'!GJ134:'1.Лок.смета.и.Акт'!#REF!)</f>
        <v>#REF!</v>
      </c>
      <c r="GC48" t="e">
        <f>SUMIF('1.Лок.смета.и.Акт'!CT134:'1.Лок.смета.и.Акт'!#REF!,2,'1.Лок.смета.и.Акт'!GJ134:'1.Лок.смета.и.Акт'!#REF!)</f>
        <v>#REF!</v>
      </c>
      <c r="GD48" t="e">
        <f>SUMIF('1.Лок.смета.и.Акт'!CT134:'1.Лок.смета.и.Акт'!#REF!,4,'1.Лок.смета.и.Акт'!GJ134:'1.Лок.смета.и.Акт'!#REF!)</f>
        <v>#REF!</v>
      </c>
      <c r="GE48" t="e">
        <f>SUMIF('1.Лок.смета.и.Акт'!CT134:'1.Лок.смета.и.Акт'!#REF!,1,'1.Лок.смета.и.Акт'!GO134:'1.Лок.смета.и.Акт'!#REF!)</f>
        <v>#REF!</v>
      </c>
      <c r="GF48" t="e">
        <f>SUMIF('1.Лок.смета.и.Акт'!CT134:'1.Лок.смета.и.Акт'!#REF!,2,'1.Лок.смета.и.Акт'!GO134:'1.Лок.смета.и.Акт'!#REF!)</f>
        <v>#REF!</v>
      </c>
      <c r="GG48" t="e">
        <f>SUMIF('1.Лок.смета.и.Акт'!CT134:'1.Лок.смета.и.Акт'!#REF!,4,'1.Лок.смета.и.Акт'!GO134:'1.Лок.смета.и.Акт'!#REF!)</f>
        <v>#REF!</v>
      </c>
      <c r="IB48" t="e">
        <f>SUM('1.Лок.смета.и.Акт'!HM134:'1.Лок.смета.и.Акт'!#REF!)</f>
        <v>#REF!</v>
      </c>
      <c r="IC48" t="e">
        <f>SUM('1.Лок.смета.и.Акт'!HO134:'1.Лок.смета.и.Акт'!#REF!)</f>
        <v>#REF!</v>
      </c>
      <c r="ID48" t="e">
        <f>SUM('1.Лок.смета.и.Акт'!HQ134:'1.Лок.смета.и.Акт'!#REF!)</f>
        <v>#REF!</v>
      </c>
      <c r="IE48" t="e">
        <f>SUM('1.Лок.смета.и.Акт'!HS134:'1.Лок.смета.и.Акт'!#REF!)</f>
        <v>#REF!</v>
      </c>
      <c r="IF48" t="e">
        <f>SUM('1.Лок.смета.и.Акт'!HW134:'1.Лок.смета.и.Акт'!#REF!)</f>
        <v>#REF!</v>
      </c>
      <c r="IG48" t="e">
        <f>SUM('1.Лок.смета.и.Акт'!HX134:'1.Лок.смета.и.Акт'!#REF!)</f>
        <v>#REF!</v>
      </c>
      <c r="IH48" t="e">
        <f>SUM('1.Лок.смета.и.Акт'!HJ134:'1.Лок.смета.и.Акт'!#REF!)</f>
        <v>#REF!</v>
      </c>
      <c r="II48" t="e">
        <f>SUM('1.Лок.смета.и.Акт'!HL134:'1.Лок.смета.и.Акт'!#REF!)</f>
        <v>#REF!</v>
      </c>
      <c r="IJ48" t="e">
        <f>SUM('1.Лок.смета.и.Акт'!HN134:'1.Лок.смета.и.Акт'!#REF!)</f>
        <v>#REF!</v>
      </c>
      <c r="IK48" t="e">
        <f>SUM('1.Лок.смета.и.Акт'!HP134:'1.Лок.смета.и.Акт'!#REF!)</f>
        <v>#REF!</v>
      </c>
      <c r="IL48" t="e">
        <f>SUM('1.Лок.смета.и.Акт'!HR134:'1.Лок.смета.и.Акт'!#REF!)</f>
        <v>#REF!</v>
      </c>
      <c r="IM48" t="e">
        <f>SUM('1.Лок.смета.и.Акт'!HU134:'1.Лок.смета.и.Акт'!#REF!)</f>
        <v>#REF!</v>
      </c>
      <c r="IN48" t="e">
        <f>SUMIF('1.Лок.смета.и.Акт'!CT134:'1.Лок.смета.и.Акт'!#REF!,1,'1.Лок.смета.и.Акт'!GW134:'1.Лок.смета.и.Акт'!#REF!)</f>
        <v>#REF!</v>
      </c>
      <c r="IO48" t="e">
        <f>SUMIF('1.Лок.смета.и.Акт'!CT134:'1.Лок.смета.и.Акт'!#REF!,2,'1.Лок.смета.и.Акт'!GW134:'1.Лок.смета.и.Акт'!#REF!)</f>
        <v>#REF!</v>
      </c>
      <c r="IP48" t="e">
        <f>SUMIF('1.Лок.смета.и.Акт'!CT134:'1.Лок.смета.и.Акт'!#REF!,5,'1.Лок.смета.и.Акт'!GW134:'1.Лок.смета.и.Акт'!#REF!)</f>
        <v>#REF!</v>
      </c>
      <c r="IQ48" t="e">
        <f>SUMIF('1.Лок.смета.и.Акт'!CT134:'1.Лок.смета.и.Акт'!#REF!,4,'1.Лок.смета.и.Акт'!GW134:'1.Лок.смета.и.Акт'!#REF!)</f>
        <v>#REF!</v>
      </c>
      <c r="IR48" t="e">
        <f>SUMIF('1.Лок.смета.и.Акт'!CT134:'1.Лок.смета.и.Акт'!#REF!,1,'1.Лок.смета.и.Акт'!GX134:'1.Лок.смета.и.Акт'!#REF!)</f>
        <v>#REF!</v>
      </c>
      <c r="IS48" t="e">
        <f>SUMIF('1.Лок.смета.и.Акт'!CT134:'1.Лок.смета.и.Акт'!#REF!,2,'1.Лок.смета.и.Акт'!GX134:'1.Лок.смета.и.Акт'!#REF!)</f>
        <v>#REF!</v>
      </c>
      <c r="IT48" t="e">
        <f>SUMIF('1.Лок.смета.и.Акт'!CT134:'1.Лок.смета.и.Акт'!#REF!,5,'1.Лок.смета.и.Акт'!GX134:'1.Лок.смета.и.Акт'!#REF!)</f>
        <v>#REF!</v>
      </c>
      <c r="IU48" t="e">
        <f>SUMIF('1.Лок.смета.и.Акт'!CT134:'1.Лок.смета.и.Акт'!#REF!,4,'1.Лок.смета.и.Акт'!GX134:'1.Лок.смета.и.Акт'!#REF!)</f>
        <v>#REF!</v>
      </c>
    </row>
    <row r="49" spans="1:255" x14ac:dyDescent="0.2">
      <c r="A49">
        <v>5</v>
      </c>
      <c r="B49" t="s">
        <v>1154</v>
      </c>
      <c r="D49" t="s">
        <v>1155</v>
      </c>
      <c r="F49" t="s">
        <v>1218</v>
      </c>
    </row>
    <row r="50" spans="1:255" x14ac:dyDescent="0.2">
      <c r="A50">
        <v>515</v>
      </c>
      <c r="B50" t="s">
        <v>1154</v>
      </c>
      <c r="D50" t="s">
        <v>1155</v>
      </c>
      <c r="F50" t="s">
        <v>1218</v>
      </c>
      <c r="AY50" t="e">
        <f>SUM('1.Лок.смета.и.Акт'!AQ143:'1.Лок.смета.и.Акт'!#REF!)</f>
        <v>#REF!</v>
      </c>
      <c r="AZ50" t="e">
        <f>SUM('1.Лок.смета.и.Акт'!AR143:'1.Лок.смета.и.Акт'!#REF!)</f>
        <v>#REF!</v>
      </c>
      <c r="BA50" t="e">
        <f>SUM('1.Лок.смета.и.Акт'!AS143:'1.Лок.смета.и.Акт'!#REF!)</f>
        <v>#REF!</v>
      </c>
      <c r="BB50" t="e">
        <f>SUM('1.Лок.смета.и.Акт'!AT143:'1.Лок.смета.и.Акт'!#REF!)</f>
        <v>#REF!</v>
      </c>
      <c r="BC50" t="e">
        <f>SUM('1.Лок.смета.и.Акт'!AU143:'1.Лок.смета.и.Акт'!#REF!)</f>
        <v>#REF!</v>
      </c>
      <c r="BD50" t="e">
        <f>SUM('1.Лок.смета.и.Акт'!AV143:'1.Лок.смета.и.Акт'!#REF!)</f>
        <v>#REF!</v>
      </c>
      <c r="CW50" t="e">
        <f>Source!DM1359</f>
        <v>#REF!</v>
      </c>
      <c r="CX50">
        <f>Source!DN1359</f>
        <v>11.30742</v>
      </c>
      <c r="CY50">
        <f>Source!DG1359</f>
        <v>297189</v>
      </c>
      <c r="CZ50">
        <f>Source!DK1359</f>
        <v>114060</v>
      </c>
      <c r="DA50">
        <f>Source!DI1359</f>
        <v>3843</v>
      </c>
      <c r="DB50">
        <f>Source!DJ1359</f>
        <v>2646</v>
      </c>
      <c r="DC50">
        <f>Source!DH1359</f>
        <v>179286</v>
      </c>
      <c r="DD50">
        <f>Source!EG1359</f>
        <v>0</v>
      </c>
      <c r="DE50">
        <f>Source!EN1359</f>
        <v>179286</v>
      </c>
      <c r="DF50">
        <f>Source!EO1359</f>
        <v>179286</v>
      </c>
      <c r="DG50">
        <f>Source!EP1359</f>
        <v>0</v>
      </c>
      <c r="DH50">
        <f>Source!EQ1359</f>
        <v>179286</v>
      </c>
      <c r="DI50">
        <f>Source!EH1359</f>
        <v>0</v>
      </c>
      <c r="DJ50">
        <f>Source!EI1359</f>
        <v>0</v>
      </c>
      <c r="DK50">
        <f>Source!ER1359</f>
        <v>0</v>
      </c>
      <c r="DL50">
        <f>Source!DL1359</f>
        <v>0</v>
      </c>
      <c r="DM50">
        <f>Source!DO1359</f>
        <v>0</v>
      </c>
      <c r="DN50" t="e">
        <f>Source!DP1359</f>
        <v>#REF!</v>
      </c>
      <c r="DO50" t="e">
        <f>Source!DQ1359</f>
        <v>#REF!</v>
      </c>
      <c r="DP50" t="e">
        <f>Source!EJ1359</f>
        <v>#REF!</v>
      </c>
      <c r="DQ50" t="e">
        <f>Source!EK1359</f>
        <v>#REF!</v>
      </c>
      <c r="DR50">
        <f>Source!EL1359</f>
        <v>0</v>
      </c>
      <c r="DS50">
        <f>Source!EH1359</f>
        <v>0</v>
      </c>
      <c r="DT50">
        <f>Source!EM1359</f>
        <v>0</v>
      </c>
      <c r="DU50" t="e">
        <f>Source!EK1359+Source!EL1359</f>
        <v>#REF!</v>
      </c>
      <c r="DW50">
        <f>Source!ES1359</f>
        <v>0</v>
      </c>
      <c r="DX50">
        <f>Source!ET1359</f>
        <v>0</v>
      </c>
      <c r="DY50">
        <f>Source!EU1359</f>
        <v>0</v>
      </c>
      <c r="DZ50">
        <f>Source!EV1359</f>
        <v>0</v>
      </c>
      <c r="ET50" t="e">
        <f>Source!DM1359</f>
        <v>#REF!</v>
      </c>
      <c r="EU50">
        <f>Source!DN1359</f>
        <v>11.30742</v>
      </c>
      <c r="EV50" t="e">
        <f>SUM('1.Лок.смета.и.Акт'!GH143:'1.Лок.смета.и.Акт'!#REF!)</f>
        <v>#REF!</v>
      </c>
      <c r="EW50" t="e">
        <f>SUM('1.Лок.смета.и.Акт'!GI143:'1.Лок.смета.и.Акт'!#REF!)</f>
        <v>#REF!</v>
      </c>
      <c r="EX50" t="e">
        <f>SUM('1.Лок.смета.и.Акт'!GJ143:'1.Лок.смета.и.Акт'!#REF!)</f>
        <v>#REF!</v>
      </c>
      <c r="EY50" t="e">
        <f>SUM('1.Лок.смета.и.Акт'!GK143:'1.Лок.смета.и.Акт'!#REF!)</f>
        <v>#REF!</v>
      </c>
      <c r="EZ50" t="e">
        <f>SUM('1.Лок.смета.и.Акт'!GL143:'1.Лок.смета.и.Акт'!#REF!)</f>
        <v>#REF!</v>
      </c>
      <c r="FA50" t="e">
        <f>SUM('1.Лок.смета.и.Акт'!GM143:'1.Лок.смета.и.Акт'!#REF!)</f>
        <v>#REF!</v>
      </c>
      <c r="FB50" t="e">
        <f>SUM('1.Лок.смета.и.Акт'!GN143:'1.Лок.смета.и.Акт'!#REF!)</f>
        <v>#REF!</v>
      </c>
      <c r="FC50" t="e">
        <f>SUM('1.Лок.смета.и.Акт'!GO143:'1.Лок.смета.и.Акт'!#REF!)</f>
        <v>#REF!</v>
      </c>
      <c r="FD50" t="e">
        <f>SUM('1.Лок.смета.и.Акт'!GP143:'1.Лок.смета.и.Акт'!#REF!)</f>
        <v>#REF!</v>
      </c>
      <c r="FE50" t="e">
        <f>SUM('1.Лок.смета.и.Акт'!GQ143:'1.Лок.смета.и.Акт'!#REF!)</f>
        <v>#REF!</v>
      </c>
      <c r="FF50" t="e">
        <f>SUM('1.Лок.смета.и.Акт'!GR143:'1.Лок.смета.и.Акт'!#REF!)</f>
        <v>#REF!</v>
      </c>
      <c r="FG50" t="e">
        <f>SUM('1.Лок.смета.и.Акт'!GS143:'1.Лок.смета.и.Акт'!#REF!)</f>
        <v>#REF!</v>
      </c>
      <c r="FH50" t="e">
        <f>SUM('1.Лок.смета.и.Акт'!GT143:'1.Лок.смета.и.Акт'!#REF!)</f>
        <v>#REF!</v>
      </c>
      <c r="FI50" t="e">
        <f>SUM('1.Лок.смета.и.Акт'!GU143:'1.Лок.смета.и.Акт'!#REF!)</f>
        <v>#REF!</v>
      </c>
      <c r="FJ50" t="e">
        <f>SUM('1.Лок.смета.и.Акт'!GV143:'1.Лок.смета.и.Акт'!#REF!)</f>
        <v>#REF!</v>
      </c>
      <c r="FK50" t="e">
        <f>SUM('1.Лок.смета.и.Акт'!GW143:'1.Лок.смета.и.Акт'!#REF!)</f>
        <v>#REF!</v>
      </c>
      <c r="FL50" t="e">
        <f>SUM('1.Лок.смета.и.Акт'!GX143:'1.Лок.смета.и.Акт'!#REF!)</f>
        <v>#REF!</v>
      </c>
      <c r="FM50" t="e">
        <f>SUM('1.Лок.смета.и.Акт'!GY143:'1.Лок.смета.и.Акт'!#REF!)</f>
        <v>#REF!</v>
      </c>
      <c r="FN50" t="e">
        <f>SUM('1.Лок.смета.и.Акт'!GZ143:'1.Лок.смета.и.Акт'!#REF!)</f>
        <v>#REF!</v>
      </c>
      <c r="FO50" t="e">
        <f>SUM('1.Лок.смета.и.Акт'!HA143:'1.Лок.смета.и.Акт'!#REF!)</f>
        <v>#REF!</v>
      </c>
      <c r="FP50" t="e">
        <f>SUM('1.Лок.смета.и.Акт'!HB143:'1.Лок.смета.и.Акт'!#REF!)</f>
        <v>#REF!</v>
      </c>
      <c r="FQ50" t="e">
        <f>SUM('1.Лок.смета.и.Акт'!HC143:'1.Лок.смета.и.Акт'!#REF!)</f>
        <v>#REF!</v>
      </c>
      <c r="FR50" t="e">
        <f>SUM('1.Лок.смета.и.Акт'!GZ143:'1.Лок.смета.и.Акт'!#REF!)+SUM('1.Лок.смета.и.Акт'!HA143:'1.Лок.смета.и.Акт'!#REF!)</f>
        <v>#REF!</v>
      </c>
      <c r="FS50" t="e">
        <f>SUM('1.Лок.смета.и.Акт'!HE143:'1.Лок.смета.и.Акт'!#REF!)</f>
        <v>#REF!</v>
      </c>
      <c r="FT50" t="e">
        <f>SUM('1.Лок.смета.и.Акт'!HF143:'1.Лок.смета.и.Акт'!#REF!)</f>
        <v>#REF!</v>
      </c>
      <c r="FU50" t="e">
        <f>SUM('1.Лок.смета.и.Акт'!HG143:'1.Лок.смета.и.Акт'!#REF!)</f>
        <v>#REF!</v>
      </c>
      <c r="FV50" t="e">
        <f>SUM('1.Лок.смета.и.Акт'!HH143:'1.Лок.смета.и.Акт'!#REF!)</f>
        <v>#REF!</v>
      </c>
      <c r="FW50" t="e">
        <f>SUM('1.Лок.смета.и.Акт'!HI143:'1.Лок.смета.и.Акт'!#REF!)</f>
        <v>#REF!</v>
      </c>
      <c r="FX50" t="e">
        <f>SUMIF('1.Лок.смета.и.Акт'!CT143:'1.Лок.смета.и.Акт'!#REF!,1,'1.Лок.смета.и.Акт'!GI143:'1.Лок.смета.и.Акт'!#REF!)</f>
        <v>#REF!</v>
      </c>
      <c r="FY50" t="e">
        <f>SUMIF('1.Лок.смета.и.Акт'!CT143:'1.Лок.смета.и.Акт'!#REF!,2,'1.Лок.смета.и.Акт'!GI143:'1.Лок.смета.и.Акт'!#REF!)</f>
        <v>#REF!</v>
      </c>
      <c r="FZ50" t="e">
        <f>SUMIF('1.Лок.смета.и.Акт'!CT143:'1.Лок.смета.и.Акт'!#REF!,5,'1.Лок.смета.и.Акт'!GI143:'1.Лок.смета.и.Акт'!#REF!)</f>
        <v>#REF!</v>
      </c>
      <c r="GA50" t="e">
        <f>SUMIF('1.Лок.смета.и.Акт'!CT143:'1.Лок.смета.и.Акт'!#REF!,4,'1.Лок.смета.и.Акт'!GI143:'1.Лок.смета.и.Акт'!#REF!)</f>
        <v>#REF!</v>
      </c>
      <c r="GB50" t="e">
        <f>SUMIF('1.Лок.смета.и.Акт'!CT143:'1.Лок.смета.и.Акт'!#REF!,1,'1.Лок.смета.и.Акт'!GJ143:'1.Лок.смета.и.Акт'!#REF!)</f>
        <v>#REF!</v>
      </c>
      <c r="GC50" t="e">
        <f>SUMIF('1.Лок.смета.и.Акт'!CT143:'1.Лок.смета.и.Акт'!#REF!,2,'1.Лок.смета.и.Акт'!GJ143:'1.Лок.смета.и.Акт'!#REF!)</f>
        <v>#REF!</v>
      </c>
      <c r="GD50" t="e">
        <f>SUMIF('1.Лок.смета.и.Акт'!CT143:'1.Лок.смета.и.Акт'!#REF!,4,'1.Лок.смета.и.Акт'!GJ143:'1.Лок.смета.и.Акт'!#REF!)</f>
        <v>#REF!</v>
      </c>
      <c r="GE50" t="e">
        <f>SUMIF('1.Лок.смета.и.Акт'!CT143:'1.Лок.смета.и.Акт'!#REF!,1,'1.Лок.смета.и.Акт'!GO143:'1.Лок.смета.и.Акт'!#REF!)</f>
        <v>#REF!</v>
      </c>
      <c r="GF50" t="e">
        <f>SUMIF('1.Лок.смета.и.Акт'!CT143:'1.Лок.смета.и.Акт'!#REF!,2,'1.Лок.смета.и.Акт'!GO143:'1.Лок.смета.и.Акт'!#REF!)</f>
        <v>#REF!</v>
      </c>
      <c r="GG50" t="e">
        <f>SUMIF('1.Лок.смета.и.Акт'!CT143:'1.Лок.смета.и.Акт'!#REF!,4,'1.Лок.смета.и.Акт'!GO143:'1.Лок.смета.и.Акт'!#REF!)</f>
        <v>#REF!</v>
      </c>
      <c r="IB50" t="e">
        <f>SUM('1.Лок.смета.и.Акт'!HM143:'1.Лок.смета.и.Акт'!#REF!)</f>
        <v>#REF!</v>
      </c>
      <c r="IC50" t="e">
        <f>SUM('1.Лок.смета.и.Акт'!HO143:'1.Лок.смета.и.Акт'!#REF!)</f>
        <v>#REF!</v>
      </c>
      <c r="ID50" t="e">
        <f>SUM('1.Лок.смета.и.Акт'!HQ143:'1.Лок.смета.и.Акт'!#REF!)</f>
        <v>#REF!</v>
      </c>
      <c r="IE50" t="e">
        <f>SUM('1.Лок.смета.и.Акт'!HS143:'1.Лок.смета.и.Акт'!#REF!)</f>
        <v>#REF!</v>
      </c>
      <c r="IF50" t="e">
        <f>SUM('1.Лок.смета.и.Акт'!HW143:'1.Лок.смета.и.Акт'!#REF!)</f>
        <v>#REF!</v>
      </c>
      <c r="IG50" t="e">
        <f>SUM('1.Лок.смета.и.Акт'!HX143:'1.Лок.смета.и.Акт'!#REF!)</f>
        <v>#REF!</v>
      </c>
      <c r="IH50" t="e">
        <f>SUM('1.Лок.смета.и.Акт'!HJ143:'1.Лок.смета.и.Акт'!#REF!)</f>
        <v>#REF!</v>
      </c>
      <c r="II50" t="e">
        <f>SUM('1.Лок.смета.и.Акт'!HL143:'1.Лок.смета.и.Акт'!#REF!)</f>
        <v>#REF!</v>
      </c>
      <c r="IJ50" t="e">
        <f>SUM('1.Лок.смета.и.Акт'!HN143:'1.Лок.смета.и.Акт'!#REF!)</f>
        <v>#REF!</v>
      </c>
      <c r="IK50" t="e">
        <f>SUM('1.Лок.смета.и.Акт'!HP143:'1.Лок.смета.и.Акт'!#REF!)</f>
        <v>#REF!</v>
      </c>
      <c r="IL50" t="e">
        <f>SUM('1.Лок.смета.и.Акт'!HR143:'1.Лок.смета.и.Акт'!#REF!)</f>
        <v>#REF!</v>
      </c>
      <c r="IM50" t="e">
        <f>SUM('1.Лок.смета.и.Акт'!HU143:'1.Лок.смета.и.Акт'!#REF!)</f>
        <v>#REF!</v>
      </c>
      <c r="IN50" t="e">
        <f>SUMIF('1.Лок.смета.и.Акт'!CT143:'1.Лок.смета.и.Акт'!#REF!,1,'1.Лок.смета.и.Акт'!GW143:'1.Лок.смета.и.Акт'!#REF!)</f>
        <v>#REF!</v>
      </c>
      <c r="IO50" t="e">
        <f>SUMIF('1.Лок.смета.и.Акт'!CT143:'1.Лок.смета.и.Акт'!#REF!,2,'1.Лок.смета.и.Акт'!GW143:'1.Лок.смета.и.Акт'!#REF!)</f>
        <v>#REF!</v>
      </c>
      <c r="IP50" t="e">
        <f>SUMIF('1.Лок.смета.и.Акт'!CT143:'1.Лок.смета.и.Акт'!#REF!,5,'1.Лок.смета.и.Акт'!GW143:'1.Лок.смета.и.Акт'!#REF!)</f>
        <v>#REF!</v>
      </c>
      <c r="IQ50" t="e">
        <f>SUMIF('1.Лок.смета.и.Акт'!CT143:'1.Лок.смета.и.Акт'!#REF!,4,'1.Лок.смета.и.Акт'!GW143:'1.Лок.смета.и.Акт'!#REF!)</f>
        <v>#REF!</v>
      </c>
      <c r="IR50" t="e">
        <f>SUMIF('1.Лок.смета.и.Акт'!CT143:'1.Лок.смета.и.Акт'!#REF!,1,'1.Лок.смета.и.Акт'!GX143:'1.Лок.смета.и.Акт'!#REF!)</f>
        <v>#REF!</v>
      </c>
      <c r="IS50" t="e">
        <f>SUMIF('1.Лок.смета.и.Акт'!CT143:'1.Лок.смета.и.Акт'!#REF!,2,'1.Лок.смета.и.Акт'!GX143:'1.Лок.смета.и.Акт'!#REF!)</f>
        <v>#REF!</v>
      </c>
      <c r="IT50" t="e">
        <f>SUMIF('1.Лок.смета.и.Акт'!CT143:'1.Лок.смета.и.Акт'!#REF!,5,'1.Лок.смета.и.Акт'!GX143:'1.Лок.смета.и.Акт'!#REF!)</f>
        <v>#REF!</v>
      </c>
      <c r="IU50" t="e">
        <f>SUMIF('1.Лок.смета.и.Акт'!CT143:'1.Лок.смета.и.Акт'!#REF!,4,'1.Лок.смета.и.Акт'!GX143:'1.Лок.смета.и.Акт'!#REF!)</f>
        <v>#REF!</v>
      </c>
    </row>
    <row r="51" spans="1:255" x14ac:dyDescent="0.2">
      <c r="A51">
        <v>514</v>
      </c>
      <c r="B51" t="s">
        <v>1150</v>
      </c>
      <c r="D51" t="s">
        <v>1151</v>
      </c>
      <c r="F51" t="s">
        <v>1245</v>
      </c>
      <c r="AY51" t="e">
        <f>SUM('1.Лок.смета.и.Акт'!AQ124:'1.Лок.смета.и.Акт'!#REF!)</f>
        <v>#REF!</v>
      </c>
      <c r="AZ51" t="e">
        <f>SUM('1.Лок.смета.и.Акт'!AR124:'1.Лок.смета.и.Акт'!#REF!)</f>
        <v>#REF!</v>
      </c>
      <c r="BA51" t="e">
        <f>SUM('1.Лок.смета.и.Акт'!AS124:'1.Лок.смета.и.Акт'!#REF!)</f>
        <v>#REF!</v>
      </c>
      <c r="BB51" t="e">
        <f>SUM('1.Лок.смета.и.Акт'!AT124:'1.Лок.смета.и.Акт'!#REF!)</f>
        <v>#REF!</v>
      </c>
      <c r="BC51" t="e">
        <f>SUM('1.Лок.смета.и.Акт'!AU124:'1.Лок.смета.и.Акт'!#REF!)</f>
        <v>#REF!</v>
      </c>
      <c r="BD51" t="e">
        <f>SUM('1.Лок.смета.и.Акт'!AV124:'1.Лок.смета.и.Акт'!#REF!)</f>
        <v>#REF!</v>
      </c>
      <c r="CW51" t="e">
        <f>Source!DM1389</f>
        <v>#REF!</v>
      </c>
      <c r="CX51">
        <f>Source!DN1389</f>
        <v>188.84804500000001</v>
      </c>
      <c r="CY51">
        <f>Source!DG1389</f>
        <v>3802162</v>
      </c>
      <c r="CZ51">
        <f>Source!DK1389</f>
        <v>1736549</v>
      </c>
      <c r="DA51">
        <f>Source!DI1389</f>
        <v>93110</v>
      </c>
      <c r="DB51">
        <f>Source!DJ1389</f>
        <v>46466</v>
      </c>
      <c r="DC51">
        <f>Source!DH1389</f>
        <v>1972503</v>
      </c>
      <c r="DD51">
        <f>Source!EG1389</f>
        <v>0</v>
      </c>
      <c r="DE51">
        <f>Source!EN1389</f>
        <v>1972503</v>
      </c>
      <c r="DF51">
        <f>Source!EO1389</f>
        <v>1972503</v>
      </c>
      <c r="DG51">
        <f>Source!EP1389</f>
        <v>0</v>
      </c>
      <c r="DH51">
        <f>Source!EQ1389</f>
        <v>1972503</v>
      </c>
      <c r="DI51">
        <f>Source!EH1389</f>
        <v>0</v>
      </c>
      <c r="DJ51">
        <f>Source!EI1389</f>
        <v>0</v>
      </c>
      <c r="DK51">
        <f>Source!ER1389</f>
        <v>0</v>
      </c>
      <c r="DL51">
        <f>Source!DL1389</f>
        <v>0</v>
      </c>
      <c r="DM51">
        <f>Source!DO1389</f>
        <v>147</v>
      </c>
      <c r="DN51" t="e">
        <f>Source!DP1389</f>
        <v>#REF!</v>
      </c>
      <c r="DO51" t="e">
        <f>Source!DQ1389</f>
        <v>#REF!</v>
      </c>
      <c r="DP51" t="e">
        <f>Source!EJ1389</f>
        <v>#REF!</v>
      </c>
      <c r="DQ51" t="e">
        <f>Source!EK1389</f>
        <v>#REF!</v>
      </c>
      <c r="DR51">
        <f>Source!EL1389</f>
        <v>0</v>
      </c>
      <c r="DS51">
        <f>Source!EH1389</f>
        <v>0</v>
      </c>
      <c r="DT51">
        <f>Source!EM1389</f>
        <v>0</v>
      </c>
      <c r="DU51" t="e">
        <f>Source!EK1389+Source!EL1389</f>
        <v>#REF!</v>
      </c>
      <c r="DW51">
        <f>Source!ES1389</f>
        <v>0</v>
      </c>
      <c r="DX51">
        <f>Source!ET1389</f>
        <v>0</v>
      </c>
      <c r="DY51">
        <f>Source!EU1389</f>
        <v>0</v>
      </c>
      <c r="DZ51">
        <f>Source!EV1389</f>
        <v>0</v>
      </c>
      <c r="ET51" t="e">
        <f>Source!DM1389</f>
        <v>#REF!</v>
      </c>
      <c r="EU51">
        <f>Source!DN1389</f>
        <v>188.84804500000001</v>
      </c>
      <c r="EV51" t="e">
        <f>SUM('1.Лок.смета.и.Акт'!GH124:'1.Лок.смета.и.Акт'!#REF!)</f>
        <v>#REF!</v>
      </c>
      <c r="EW51" t="e">
        <f>SUM('1.Лок.смета.и.Акт'!GI124:'1.Лок.смета.и.Акт'!#REF!)</f>
        <v>#REF!</v>
      </c>
      <c r="EX51" t="e">
        <f>SUM('1.Лок.смета.и.Акт'!GJ124:'1.Лок.смета.и.Акт'!#REF!)</f>
        <v>#REF!</v>
      </c>
      <c r="EY51" t="e">
        <f>SUM('1.Лок.смета.и.Акт'!GK124:'1.Лок.смета.и.Акт'!#REF!)</f>
        <v>#REF!</v>
      </c>
      <c r="EZ51" t="e">
        <f>SUM('1.Лок.смета.и.Акт'!GL124:'1.Лок.смета.и.Акт'!#REF!)</f>
        <v>#REF!</v>
      </c>
      <c r="FA51" t="e">
        <f>SUM('1.Лок.смета.и.Акт'!GM124:'1.Лок.смета.и.Акт'!#REF!)</f>
        <v>#REF!</v>
      </c>
      <c r="FB51" t="e">
        <f>SUM('1.Лок.смета.и.Акт'!GN124:'1.Лок.смета.и.Акт'!#REF!)</f>
        <v>#REF!</v>
      </c>
      <c r="FC51" t="e">
        <f>SUM('1.Лок.смета.и.Акт'!GO124:'1.Лок.смета.и.Акт'!#REF!)</f>
        <v>#REF!</v>
      </c>
      <c r="FD51" t="e">
        <f>SUM('1.Лок.смета.и.Акт'!GP124:'1.Лок.смета.и.Акт'!#REF!)</f>
        <v>#REF!</v>
      </c>
      <c r="FE51" t="e">
        <f>SUM('1.Лок.смета.и.Акт'!GQ124:'1.Лок.смета.и.Акт'!#REF!)</f>
        <v>#REF!</v>
      </c>
      <c r="FF51" t="e">
        <f>SUM('1.Лок.смета.и.Акт'!GR124:'1.Лок.смета.и.Акт'!#REF!)</f>
        <v>#REF!</v>
      </c>
      <c r="FG51" t="e">
        <f>SUM('1.Лок.смета.и.Акт'!GS124:'1.Лок.смета.и.Акт'!#REF!)</f>
        <v>#REF!</v>
      </c>
      <c r="FH51" t="e">
        <f>SUM('1.Лок.смета.и.Акт'!GT124:'1.Лок.смета.и.Акт'!#REF!)</f>
        <v>#REF!</v>
      </c>
      <c r="FI51" t="e">
        <f>SUM('1.Лок.смета.и.Акт'!GU124:'1.Лок.смета.и.Акт'!#REF!)</f>
        <v>#REF!</v>
      </c>
      <c r="FJ51" t="e">
        <f>SUM('1.Лок.смета.и.Акт'!GV124:'1.Лок.смета.и.Акт'!#REF!)</f>
        <v>#REF!</v>
      </c>
      <c r="FK51" t="e">
        <f>SUM('1.Лок.смета.и.Акт'!GW124:'1.Лок.смета.и.Акт'!#REF!)</f>
        <v>#REF!</v>
      </c>
      <c r="FL51" t="e">
        <f>SUM('1.Лок.смета.и.Акт'!GX124:'1.Лок.смета.и.Акт'!#REF!)</f>
        <v>#REF!</v>
      </c>
      <c r="FM51" t="e">
        <f>SUM('1.Лок.смета.и.Акт'!GY124:'1.Лок.смета.и.Акт'!#REF!)</f>
        <v>#REF!</v>
      </c>
      <c r="FN51" t="e">
        <f>SUM('1.Лок.смета.и.Акт'!GZ124:'1.Лок.смета.и.Акт'!#REF!)</f>
        <v>#REF!</v>
      </c>
      <c r="FO51" t="e">
        <f>SUM('1.Лок.смета.и.Акт'!HA124:'1.Лок.смета.и.Акт'!#REF!)</f>
        <v>#REF!</v>
      </c>
      <c r="FP51" t="e">
        <f>SUM('1.Лок.смета.и.Акт'!HB124:'1.Лок.смета.и.Акт'!#REF!)</f>
        <v>#REF!</v>
      </c>
      <c r="FQ51" t="e">
        <f>SUM('1.Лок.смета.и.Акт'!HC124:'1.Лок.смета.и.Акт'!#REF!)</f>
        <v>#REF!</v>
      </c>
      <c r="FR51" t="e">
        <f>SUM('1.Лок.смета.и.Акт'!GZ124:'1.Лок.смета.и.Акт'!#REF!)+SUM('1.Лок.смета.и.Акт'!HA124:'1.Лок.смета.и.Акт'!#REF!)</f>
        <v>#REF!</v>
      </c>
      <c r="FS51" t="e">
        <f>SUM('1.Лок.смета.и.Акт'!HE124:'1.Лок.смета.и.Акт'!#REF!)</f>
        <v>#REF!</v>
      </c>
      <c r="FT51" t="e">
        <f>SUM('1.Лок.смета.и.Акт'!HF124:'1.Лок.смета.и.Акт'!#REF!)</f>
        <v>#REF!</v>
      </c>
      <c r="FU51" t="e">
        <f>SUM('1.Лок.смета.и.Акт'!HG124:'1.Лок.смета.и.Акт'!#REF!)</f>
        <v>#REF!</v>
      </c>
      <c r="FV51" t="e">
        <f>SUM('1.Лок.смета.и.Акт'!HH124:'1.Лок.смета.и.Акт'!#REF!)</f>
        <v>#REF!</v>
      </c>
      <c r="FW51" t="e">
        <f>SUM('1.Лок.смета.и.Акт'!HI124:'1.Лок.смета.и.Акт'!#REF!)</f>
        <v>#REF!</v>
      </c>
      <c r="FX51" t="e">
        <f>SUMIF('1.Лок.смета.и.Акт'!CT124:'1.Лок.смета.и.Акт'!#REF!,1,'1.Лок.смета.и.Акт'!GI124:'1.Лок.смета.и.Акт'!#REF!)</f>
        <v>#REF!</v>
      </c>
      <c r="FY51" t="e">
        <f>SUMIF('1.Лок.смета.и.Акт'!CT124:'1.Лок.смета.и.Акт'!#REF!,2,'1.Лок.смета.и.Акт'!GI124:'1.Лок.смета.и.Акт'!#REF!)</f>
        <v>#REF!</v>
      </c>
      <c r="FZ51" t="e">
        <f>SUMIF('1.Лок.смета.и.Акт'!CT124:'1.Лок.смета.и.Акт'!#REF!,5,'1.Лок.смета.и.Акт'!GI124:'1.Лок.смета.и.Акт'!#REF!)</f>
        <v>#REF!</v>
      </c>
      <c r="GA51" t="e">
        <f>SUMIF('1.Лок.смета.и.Акт'!CT124:'1.Лок.смета.и.Акт'!#REF!,4,'1.Лок.смета.и.Акт'!GI124:'1.Лок.смета.и.Акт'!#REF!)</f>
        <v>#REF!</v>
      </c>
      <c r="GB51" t="e">
        <f>SUMIF('1.Лок.смета.и.Акт'!CT124:'1.Лок.смета.и.Акт'!#REF!,1,'1.Лок.смета.и.Акт'!GJ124:'1.Лок.смета.и.Акт'!#REF!)</f>
        <v>#REF!</v>
      </c>
      <c r="GC51" t="e">
        <f>SUMIF('1.Лок.смета.и.Акт'!CT124:'1.Лок.смета.и.Акт'!#REF!,2,'1.Лок.смета.и.Акт'!GJ124:'1.Лок.смета.и.Акт'!#REF!)</f>
        <v>#REF!</v>
      </c>
      <c r="GD51" t="e">
        <f>SUMIF('1.Лок.смета.и.Акт'!CT124:'1.Лок.смета.и.Акт'!#REF!,4,'1.Лок.смета.и.Акт'!GJ124:'1.Лок.смета.и.Акт'!#REF!)</f>
        <v>#REF!</v>
      </c>
      <c r="GE51" t="e">
        <f>SUMIF('1.Лок.смета.и.Акт'!CT124:'1.Лок.смета.и.Акт'!#REF!,1,'1.Лок.смета.и.Акт'!GO124:'1.Лок.смета.и.Акт'!#REF!)</f>
        <v>#REF!</v>
      </c>
      <c r="GF51" t="e">
        <f>SUMIF('1.Лок.смета.и.Акт'!CT124:'1.Лок.смета.и.Акт'!#REF!,2,'1.Лок.смета.и.Акт'!GO124:'1.Лок.смета.и.Акт'!#REF!)</f>
        <v>#REF!</v>
      </c>
      <c r="GG51" t="e">
        <f>SUMIF('1.Лок.смета.и.Акт'!CT124:'1.Лок.смета.и.Акт'!#REF!,4,'1.Лок.смета.и.Акт'!GO124:'1.Лок.смета.и.Акт'!#REF!)</f>
        <v>#REF!</v>
      </c>
      <c r="IB51" t="e">
        <f>SUM('1.Лок.смета.и.Акт'!HM124:'1.Лок.смета.и.Акт'!#REF!)</f>
        <v>#REF!</v>
      </c>
      <c r="IC51" t="e">
        <f>SUM('1.Лок.смета.и.Акт'!HO124:'1.Лок.смета.и.Акт'!#REF!)</f>
        <v>#REF!</v>
      </c>
      <c r="ID51" t="e">
        <f>SUM('1.Лок.смета.и.Акт'!HQ124:'1.Лок.смета.и.Акт'!#REF!)</f>
        <v>#REF!</v>
      </c>
      <c r="IE51" t="e">
        <f>SUM('1.Лок.смета.и.Акт'!HS124:'1.Лок.смета.и.Акт'!#REF!)</f>
        <v>#REF!</v>
      </c>
      <c r="IF51" t="e">
        <f>SUM('1.Лок.смета.и.Акт'!HW124:'1.Лок.смета.и.Акт'!#REF!)</f>
        <v>#REF!</v>
      </c>
      <c r="IG51" t="e">
        <f>SUM('1.Лок.смета.и.Акт'!HX124:'1.Лок.смета.и.Акт'!#REF!)</f>
        <v>#REF!</v>
      </c>
      <c r="IH51" t="e">
        <f>SUM('1.Лок.смета.и.Акт'!HJ124:'1.Лок.смета.и.Акт'!#REF!)</f>
        <v>#REF!</v>
      </c>
      <c r="II51" t="e">
        <f>SUM('1.Лок.смета.и.Акт'!HL124:'1.Лок.смета.и.Акт'!#REF!)</f>
        <v>#REF!</v>
      </c>
      <c r="IJ51" t="e">
        <f>SUM('1.Лок.смета.и.Акт'!HN124:'1.Лок.смета.и.Акт'!#REF!)</f>
        <v>#REF!</v>
      </c>
      <c r="IK51" t="e">
        <f>SUM('1.Лок.смета.и.Акт'!HP124:'1.Лок.смета.и.Акт'!#REF!)</f>
        <v>#REF!</v>
      </c>
      <c r="IL51" t="e">
        <f>SUM('1.Лок.смета.и.Акт'!HR124:'1.Лок.смета.и.Акт'!#REF!)</f>
        <v>#REF!</v>
      </c>
      <c r="IM51" t="e">
        <f>SUM('1.Лок.смета.и.Акт'!HU124:'1.Лок.смета.и.Акт'!#REF!)</f>
        <v>#REF!</v>
      </c>
      <c r="IN51" t="e">
        <f>SUMIF('1.Лок.смета.и.Акт'!CT124:'1.Лок.смета.и.Акт'!#REF!,1,'1.Лок.смета.и.Акт'!GW124:'1.Лок.смета.и.Акт'!#REF!)</f>
        <v>#REF!</v>
      </c>
      <c r="IO51" t="e">
        <f>SUMIF('1.Лок.смета.и.Акт'!CT124:'1.Лок.смета.и.Акт'!#REF!,2,'1.Лок.смета.и.Акт'!GW124:'1.Лок.смета.и.Акт'!#REF!)</f>
        <v>#REF!</v>
      </c>
      <c r="IP51" t="e">
        <f>SUMIF('1.Лок.смета.и.Акт'!CT124:'1.Лок.смета.и.Акт'!#REF!,5,'1.Лок.смета.и.Акт'!GW124:'1.Лок.смета.и.Акт'!#REF!)</f>
        <v>#REF!</v>
      </c>
      <c r="IQ51" t="e">
        <f>SUMIF('1.Лок.смета.и.Акт'!CT124:'1.Лок.смета.и.Акт'!#REF!,4,'1.Лок.смета.и.Акт'!GW124:'1.Лок.смета.и.Акт'!#REF!)</f>
        <v>#REF!</v>
      </c>
      <c r="IR51" t="e">
        <f>SUMIF('1.Лок.смета.и.Акт'!CT124:'1.Лок.смета.и.Акт'!#REF!,1,'1.Лок.смета.и.Акт'!GX124:'1.Лок.смета.и.Акт'!#REF!)</f>
        <v>#REF!</v>
      </c>
      <c r="IS51" t="e">
        <f>SUMIF('1.Лок.смета.и.Акт'!CT124:'1.Лок.смета.и.Акт'!#REF!,2,'1.Лок.смета.и.Акт'!GX124:'1.Лок.смета.и.Акт'!#REF!)</f>
        <v>#REF!</v>
      </c>
      <c r="IT51" t="e">
        <f>SUMIF('1.Лок.смета.и.Акт'!CT124:'1.Лок.смета.и.Акт'!#REF!,5,'1.Лок.смета.и.Акт'!GX124:'1.Лок.смета.и.Акт'!#REF!)</f>
        <v>#REF!</v>
      </c>
      <c r="IU51" t="e">
        <f>SUMIF('1.Лок.смета.и.Акт'!CT124:'1.Лок.смета.и.Акт'!#REF!,4,'1.Лок.смета.и.Акт'!GX124:'1.Лок.смета.и.Акт'!#REF!)</f>
        <v>#REF!</v>
      </c>
    </row>
    <row r="52" spans="1:255" x14ac:dyDescent="0.2">
      <c r="A52">
        <v>4</v>
      </c>
      <c r="B52" t="s">
        <v>1150</v>
      </c>
      <c r="D52" t="s">
        <v>1151</v>
      </c>
      <c r="F52" t="s">
        <v>1265</v>
      </c>
    </row>
    <row r="53" spans="1:255" x14ac:dyDescent="0.2">
      <c r="A53">
        <v>5</v>
      </c>
      <c r="B53" t="s">
        <v>1154</v>
      </c>
      <c r="D53" t="s">
        <v>1155</v>
      </c>
      <c r="F53" t="s">
        <v>1266</v>
      </c>
    </row>
    <row r="54" spans="1:255" x14ac:dyDescent="0.2">
      <c r="A54">
        <v>515</v>
      </c>
      <c r="B54" t="s">
        <v>1154</v>
      </c>
      <c r="D54" t="s">
        <v>1155</v>
      </c>
      <c r="F54" t="s">
        <v>1266</v>
      </c>
      <c r="AY54" t="e">
        <f>SUM('1.Лок.смета.и.Акт'!#REF!:'1.Лок.смета.и.Акт'!#REF!)</f>
        <v>#REF!</v>
      </c>
      <c r="AZ54" t="e">
        <f>SUM('1.Лок.смета.и.Акт'!#REF!:'1.Лок.смета.и.Акт'!#REF!)</f>
        <v>#REF!</v>
      </c>
      <c r="BA54" t="e">
        <f>SUM('1.Лок.смета.и.Акт'!#REF!:'1.Лок.смета.и.Акт'!#REF!)</f>
        <v>#REF!</v>
      </c>
      <c r="BB54" t="e">
        <f>SUM('1.Лок.смета.и.Акт'!#REF!:'1.Лок.смета.и.Акт'!#REF!)</f>
        <v>#REF!</v>
      </c>
      <c r="BC54" t="e">
        <f>SUM('1.Лок.смета.и.Акт'!#REF!:'1.Лок.смета.и.Акт'!#REF!)</f>
        <v>#REF!</v>
      </c>
      <c r="BD54" t="e">
        <f>SUM('1.Лок.смета.и.Акт'!#REF!:'1.Лок.смета.и.Акт'!#REF!)</f>
        <v>#REF!</v>
      </c>
      <c r="CW54" t="e">
        <f>Source!DM1438</f>
        <v>#REF!</v>
      </c>
      <c r="CX54" t="e">
        <f>Source!DN1438</f>
        <v>#REF!</v>
      </c>
      <c r="CY54" t="e">
        <f>Source!DG1438</f>
        <v>#REF!</v>
      </c>
      <c r="CZ54" t="e">
        <f>Source!DK1438</f>
        <v>#REF!</v>
      </c>
      <c r="DA54" t="e">
        <f>Source!DI1438</f>
        <v>#REF!</v>
      </c>
      <c r="DB54" t="e">
        <f>Source!DJ1438</f>
        <v>#REF!</v>
      </c>
      <c r="DC54" t="e">
        <f>Source!DH1438</f>
        <v>#REF!</v>
      </c>
      <c r="DD54">
        <f>Source!EG1438</f>
        <v>0</v>
      </c>
      <c r="DE54" t="e">
        <f>Source!EN1438</f>
        <v>#REF!</v>
      </c>
      <c r="DF54" t="e">
        <f>Source!EO1438</f>
        <v>#REF!</v>
      </c>
      <c r="DG54">
        <f>Source!EP1438</f>
        <v>0</v>
      </c>
      <c r="DH54" t="e">
        <f>Source!EQ1438</f>
        <v>#REF!</v>
      </c>
      <c r="DI54">
        <f>Source!EH1438</f>
        <v>0</v>
      </c>
      <c r="DJ54">
        <f>Source!EI1438</f>
        <v>0</v>
      </c>
      <c r="DK54">
        <f>Source!ER1438</f>
        <v>0</v>
      </c>
      <c r="DL54" t="e">
        <f>Source!DL1438</f>
        <v>#REF!</v>
      </c>
      <c r="DM54" t="e">
        <f>Source!DO1438</f>
        <v>#REF!</v>
      </c>
      <c r="DN54" t="e">
        <f>Source!DP1438</f>
        <v>#REF!</v>
      </c>
      <c r="DO54" t="e">
        <f>Source!DQ1438</f>
        <v>#REF!</v>
      </c>
      <c r="DP54" t="e">
        <f>Source!EJ1438</f>
        <v>#REF!</v>
      </c>
      <c r="DQ54" t="e">
        <f>Source!EK1438</f>
        <v>#REF!</v>
      </c>
      <c r="DR54">
        <f>Source!EL1438</f>
        <v>0</v>
      </c>
      <c r="DS54">
        <f>Source!EH1438</f>
        <v>0</v>
      </c>
      <c r="DT54">
        <f>Source!EM1438</f>
        <v>0</v>
      </c>
      <c r="DU54" t="e">
        <f>Source!EK1438+Source!EL1438</f>
        <v>#REF!</v>
      </c>
      <c r="DW54" t="e">
        <f>Source!ES1438</f>
        <v>#REF!</v>
      </c>
      <c r="DX54">
        <f>Source!ET1438</f>
        <v>0</v>
      </c>
      <c r="DY54">
        <f>Source!EU1438</f>
        <v>0</v>
      </c>
      <c r="DZ54">
        <f>Source!EV1438</f>
        <v>0</v>
      </c>
      <c r="ET54" t="e">
        <f>Source!DM1438</f>
        <v>#REF!</v>
      </c>
      <c r="EU54" t="e">
        <f>Source!DN1438</f>
        <v>#REF!</v>
      </c>
      <c r="EV54" t="e">
        <f>SUM('1.Лок.смета.и.Акт'!#REF!:'1.Лок.смета.и.Акт'!#REF!)</f>
        <v>#REF!</v>
      </c>
      <c r="EW54" t="e">
        <f>SUM('1.Лок.смета.и.Акт'!#REF!:'1.Лок.смета.и.Акт'!#REF!)</f>
        <v>#REF!</v>
      </c>
      <c r="EX54" t="e">
        <f>SUM('1.Лок.смета.и.Акт'!#REF!:'1.Лок.смета.и.Акт'!#REF!)</f>
        <v>#REF!</v>
      </c>
      <c r="EY54" t="e">
        <f>SUM('1.Лок.смета.и.Акт'!#REF!:'1.Лок.смета.и.Акт'!#REF!)</f>
        <v>#REF!</v>
      </c>
      <c r="EZ54" t="e">
        <f>SUM('1.Лок.смета.и.Акт'!#REF!:'1.Лок.смета.и.Акт'!#REF!)</f>
        <v>#REF!</v>
      </c>
      <c r="FA54" t="e">
        <f>SUM('1.Лок.смета.и.Акт'!#REF!:'1.Лок.смета.и.Акт'!#REF!)</f>
        <v>#REF!</v>
      </c>
      <c r="FB54" t="e">
        <f>SUM('1.Лок.смета.и.Акт'!#REF!:'1.Лок.смета.и.Акт'!#REF!)</f>
        <v>#REF!</v>
      </c>
      <c r="FC54" t="e">
        <f>SUM('1.Лок.смета.и.Акт'!#REF!:'1.Лок.смета.и.Акт'!#REF!)</f>
        <v>#REF!</v>
      </c>
      <c r="FD54" t="e">
        <f>SUM('1.Лок.смета.и.Акт'!#REF!:'1.Лок.смета.и.Акт'!#REF!)</f>
        <v>#REF!</v>
      </c>
      <c r="FE54" t="e">
        <f>SUM('1.Лок.смета.и.Акт'!#REF!:'1.Лок.смета.и.Акт'!#REF!)</f>
        <v>#REF!</v>
      </c>
      <c r="FF54" t="e">
        <f>SUM('1.Лок.смета.и.Акт'!#REF!:'1.Лок.смета.и.Акт'!#REF!)</f>
        <v>#REF!</v>
      </c>
      <c r="FG54" t="e">
        <f>SUM('1.Лок.смета.и.Акт'!#REF!:'1.Лок.смета.и.Акт'!#REF!)</f>
        <v>#REF!</v>
      </c>
      <c r="FH54" t="e">
        <f>SUM('1.Лок.смета.и.Акт'!#REF!:'1.Лок.смета.и.Акт'!#REF!)</f>
        <v>#REF!</v>
      </c>
      <c r="FI54" t="e">
        <f>SUM('1.Лок.смета.и.Акт'!#REF!:'1.Лок.смета.и.Акт'!#REF!)</f>
        <v>#REF!</v>
      </c>
      <c r="FJ54" t="e">
        <f>SUM('1.Лок.смета.и.Акт'!#REF!:'1.Лок.смета.и.Акт'!#REF!)</f>
        <v>#REF!</v>
      </c>
      <c r="FK54" t="e">
        <f>SUM('1.Лок.смета.и.Акт'!#REF!:'1.Лок.смета.и.Акт'!#REF!)</f>
        <v>#REF!</v>
      </c>
      <c r="FL54" t="e">
        <f>SUM('1.Лок.смета.и.Акт'!#REF!:'1.Лок.смета.и.Акт'!#REF!)</f>
        <v>#REF!</v>
      </c>
      <c r="FM54" t="e">
        <f>SUM('1.Лок.смета.и.Акт'!#REF!:'1.Лок.смета.и.Акт'!#REF!)</f>
        <v>#REF!</v>
      </c>
      <c r="FN54" t="e">
        <f>SUM('1.Лок.смета.и.Акт'!#REF!:'1.Лок.смета.и.Акт'!#REF!)</f>
        <v>#REF!</v>
      </c>
      <c r="FO54" t="e">
        <f>SUM('1.Лок.смета.и.Акт'!#REF!:'1.Лок.смета.и.Акт'!#REF!)</f>
        <v>#REF!</v>
      </c>
      <c r="FP54" t="e">
        <f>SUM('1.Лок.смета.и.Акт'!#REF!:'1.Лок.смета.и.Акт'!#REF!)</f>
        <v>#REF!</v>
      </c>
      <c r="FQ54" t="e">
        <f>SUM('1.Лок.смета.и.Акт'!#REF!:'1.Лок.смета.и.Акт'!#REF!)</f>
        <v>#REF!</v>
      </c>
      <c r="FR54" t="e">
        <f>SUM('1.Лок.смета.и.Акт'!#REF!:'1.Лок.смета.и.Акт'!#REF!)+SUM('1.Лок.смета.и.Акт'!#REF!:'1.Лок.смета.и.Акт'!#REF!)</f>
        <v>#REF!</v>
      </c>
      <c r="FS54" t="e">
        <f>SUM('1.Лок.смета.и.Акт'!#REF!:'1.Лок.смета.и.Акт'!#REF!)</f>
        <v>#REF!</v>
      </c>
      <c r="FT54" t="e">
        <f>SUM('1.Лок.смета.и.Акт'!#REF!:'1.Лок.смета.и.Акт'!#REF!)</f>
        <v>#REF!</v>
      </c>
      <c r="FU54" t="e">
        <f>SUM('1.Лок.смета.и.Акт'!#REF!:'1.Лок.смета.и.Акт'!#REF!)</f>
        <v>#REF!</v>
      </c>
      <c r="FV54" t="e">
        <f>SUM('1.Лок.смета.и.Акт'!#REF!:'1.Лок.смета.и.Акт'!#REF!)</f>
        <v>#REF!</v>
      </c>
      <c r="FW54" t="e">
        <f>SUM('1.Лок.смета.и.Акт'!#REF!:'1.Лок.смета.и.Акт'!#REF!)</f>
        <v>#REF!</v>
      </c>
      <c r="FX54" t="e">
        <f>SUMIF('1.Лок.смета.и.Акт'!#REF!:'1.Лок.смета.и.Акт'!#REF!,1,'1.Лок.смета.и.Акт'!#REF!:'1.Лок.смета.и.Акт'!#REF!)</f>
        <v>#REF!</v>
      </c>
      <c r="FY54" t="e">
        <f>SUMIF('1.Лок.смета.и.Акт'!#REF!:'1.Лок.смета.и.Акт'!#REF!,2,'1.Лок.смета.и.Акт'!#REF!:'1.Лок.смета.и.Акт'!#REF!)</f>
        <v>#REF!</v>
      </c>
      <c r="FZ54" t="e">
        <f>SUMIF('1.Лок.смета.и.Акт'!#REF!:'1.Лок.смета.и.Акт'!#REF!,5,'1.Лок.смета.и.Акт'!#REF!:'1.Лок.смета.и.Акт'!#REF!)</f>
        <v>#REF!</v>
      </c>
      <c r="GA54" t="e">
        <f>SUMIF('1.Лок.смета.и.Акт'!#REF!:'1.Лок.смета.и.Акт'!#REF!,4,'1.Лок.смета.и.Акт'!#REF!:'1.Лок.смета.и.Акт'!#REF!)</f>
        <v>#REF!</v>
      </c>
      <c r="GB54" t="e">
        <f>SUMIF('1.Лок.смета.и.Акт'!#REF!:'1.Лок.смета.и.Акт'!#REF!,1,'1.Лок.смета.и.Акт'!#REF!:'1.Лок.смета.и.Акт'!#REF!)</f>
        <v>#REF!</v>
      </c>
      <c r="GC54" t="e">
        <f>SUMIF('1.Лок.смета.и.Акт'!#REF!:'1.Лок.смета.и.Акт'!#REF!,2,'1.Лок.смета.и.Акт'!#REF!:'1.Лок.смета.и.Акт'!#REF!)</f>
        <v>#REF!</v>
      </c>
      <c r="GD54" t="e">
        <f>SUMIF('1.Лок.смета.и.Акт'!#REF!:'1.Лок.смета.и.Акт'!#REF!,4,'1.Лок.смета.и.Акт'!#REF!:'1.Лок.смета.и.Акт'!#REF!)</f>
        <v>#REF!</v>
      </c>
      <c r="GE54" t="e">
        <f>SUMIF('1.Лок.смета.и.Акт'!#REF!:'1.Лок.смета.и.Акт'!#REF!,1,'1.Лок.смета.и.Акт'!#REF!:'1.Лок.смета.и.Акт'!#REF!)</f>
        <v>#REF!</v>
      </c>
      <c r="GF54" t="e">
        <f>SUMIF('1.Лок.смета.и.Акт'!#REF!:'1.Лок.смета.и.Акт'!#REF!,2,'1.Лок.смета.и.Акт'!#REF!:'1.Лок.смета.и.Акт'!#REF!)</f>
        <v>#REF!</v>
      </c>
      <c r="GG54" t="e">
        <f>SUMIF('1.Лок.смета.и.Акт'!#REF!:'1.Лок.смета.и.Акт'!#REF!,4,'1.Лок.смета.и.Акт'!#REF!:'1.Лок.смета.и.Акт'!#REF!)</f>
        <v>#REF!</v>
      </c>
      <c r="IB54" t="e">
        <f>SUM('1.Лок.смета.и.Акт'!#REF!:'1.Лок.смета.и.Акт'!#REF!)</f>
        <v>#REF!</v>
      </c>
      <c r="IC54" t="e">
        <f>SUM('1.Лок.смета.и.Акт'!#REF!:'1.Лок.смета.и.Акт'!#REF!)</f>
        <v>#REF!</v>
      </c>
      <c r="ID54" t="e">
        <f>SUM('1.Лок.смета.и.Акт'!#REF!:'1.Лок.смета.и.Акт'!#REF!)</f>
        <v>#REF!</v>
      </c>
      <c r="IE54" t="e">
        <f>SUM('1.Лок.смета.и.Акт'!#REF!:'1.Лок.смета.и.Акт'!#REF!)</f>
        <v>#REF!</v>
      </c>
      <c r="IF54" t="e">
        <f>SUM('1.Лок.смета.и.Акт'!#REF!:'1.Лок.смета.и.Акт'!#REF!)</f>
        <v>#REF!</v>
      </c>
      <c r="IG54" t="e">
        <f>SUM('1.Лок.смета.и.Акт'!#REF!:'1.Лок.смета.и.Акт'!#REF!)</f>
        <v>#REF!</v>
      </c>
      <c r="IH54" t="e">
        <f>SUM('1.Лок.смета.и.Акт'!#REF!:'1.Лок.смета.и.Акт'!#REF!)</f>
        <v>#REF!</v>
      </c>
      <c r="II54" t="e">
        <f>SUM('1.Лок.смета.и.Акт'!#REF!:'1.Лок.смета.и.Акт'!#REF!)</f>
        <v>#REF!</v>
      </c>
      <c r="IJ54" t="e">
        <f>SUM('1.Лок.смета.и.Акт'!#REF!:'1.Лок.смета.и.Акт'!#REF!)</f>
        <v>#REF!</v>
      </c>
      <c r="IK54" t="e">
        <f>SUM('1.Лок.смета.и.Акт'!#REF!:'1.Лок.смета.и.Акт'!#REF!)</f>
        <v>#REF!</v>
      </c>
      <c r="IL54" t="e">
        <f>SUM('1.Лок.смета.и.Акт'!#REF!:'1.Лок.смета.и.Акт'!#REF!)</f>
        <v>#REF!</v>
      </c>
      <c r="IM54" t="e">
        <f>SUM('1.Лок.смета.и.Акт'!#REF!:'1.Лок.смета.и.Акт'!#REF!)</f>
        <v>#REF!</v>
      </c>
      <c r="IN54" t="e">
        <f>SUMIF('1.Лок.смета.и.Акт'!#REF!:'1.Лок.смета.и.Акт'!#REF!,1,'1.Лок.смета.и.Акт'!#REF!:'1.Лок.смета.и.Акт'!#REF!)</f>
        <v>#REF!</v>
      </c>
      <c r="IO54" t="e">
        <f>SUMIF('1.Лок.смета.и.Акт'!#REF!:'1.Лок.смета.и.Акт'!#REF!,2,'1.Лок.смета.и.Акт'!#REF!:'1.Лок.смета.и.Акт'!#REF!)</f>
        <v>#REF!</v>
      </c>
      <c r="IP54" t="e">
        <f>SUMIF('1.Лок.смета.и.Акт'!#REF!:'1.Лок.смета.и.Акт'!#REF!,5,'1.Лок.смета.и.Акт'!#REF!:'1.Лок.смета.и.Акт'!#REF!)</f>
        <v>#REF!</v>
      </c>
      <c r="IQ54" t="e">
        <f>SUMIF('1.Лок.смета.и.Акт'!#REF!:'1.Лок.смета.и.Акт'!#REF!,4,'1.Лок.смета.и.Акт'!#REF!:'1.Лок.смета.и.Акт'!#REF!)</f>
        <v>#REF!</v>
      </c>
      <c r="IR54" t="e">
        <f>SUMIF('1.Лок.смета.и.Акт'!#REF!:'1.Лок.смета.и.Акт'!#REF!,1,'1.Лок.смета.и.Акт'!#REF!:'1.Лок.смета.и.Акт'!#REF!)</f>
        <v>#REF!</v>
      </c>
      <c r="IS54" t="e">
        <f>SUMIF('1.Лок.смета.и.Акт'!#REF!:'1.Лок.смета.и.Акт'!#REF!,2,'1.Лок.смета.и.Акт'!#REF!:'1.Лок.смета.и.Акт'!#REF!)</f>
        <v>#REF!</v>
      </c>
      <c r="IT54" t="e">
        <f>SUMIF('1.Лок.смета.и.Акт'!#REF!:'1.Лок.смета.и.Акт'!#REF!,5,'1.Лок.смета.и.Акт'!#REF!:'1.Лок.смета.и.Акт'!#REF!)</f>
        <v>#REF!</v>
      </c>
      <c r="IU54" t="e">
        <f>SUMIF('1.Лок.смета.и.Акт'!#REF!:'1.Лок.смета.и.Акт'!#REF!,4,'1.Лок.смета.и.Акт'!#REF!:'1.Лок.смета.и.Акт'!#REF!)</f>
        <v>#REF!</v>
      </c>
    </row>
    <row r="55" spans="1:255" x14ac:dyDescent="0.2">
      <c r="A55">
        <v>5</v>
      </c>
      <c r="B55" t="s">
        <v>1154</v>
      </c>
      <c r="D55" t="s">
        <v>1155</v>
      </c>
      <c r="F55" t="s">
        <v>1267</v>
      </c>
    </row>
    <row r="56" spans="1:255" x14ac:dyDescent="0.2">
      <c r="A56">
        <v>515</v>
      </c>
      <c r="B56" t="s">
        <v>1154</v>
      </c>
      <c r="D56" t="s">
        <v>1155</v>
      </c>
      <c r="F56" t="s">
        <v>1267</v>
      </c>
      <c r="AY56" t="e">
        <f>SUM('1.Лок.смета.и.Акт'!#REF!:'1.Лок.смета.и.Акт'!#REF!)</f>
        <v>#REF!</v>
      </c>
      <c r="AZ56" t="e">
        <f>SUM('1.Лок.смета.и.Акт'!#REF!:'1.Лок.смета.и.Акт'!#REF!)</f>
        <v>#REF!</v>
      </c>
      <c r="BA56" t="e">
        <f>SUM('1.Лок.смета.и.Акт'!#REF!:'1.Лок.смета.и.Акт'!#REF!)</f>
        <v>#REF!</v>
      </c>
      <c r="BB56" t="e">
        <f>SUM('1.Лок.смета.и.Акт'!#REF!:'1.Лок.смета.и.Акт'!#REF!)</f>
        <v>#REF!</v>
      </c>
      <c r="BC56" t="e">
        <f>SUM('1.Лок.смета.и.Акт'!#REF!:'1.Лок.смета.и.Акт'!#REF!)</f>
        <v>#REF!</v>
      </c>
      <c r="BD56" t="e">
        <f>SUM('1.Лок.смета.и.Акт'!#REF!:'1.Лок.смета.и.Акт'!#REF!)</f>
        <v>#REF!</v>
      </c>
      <c r="CW56" t="e">
        <f>Source!DM1493</f>
        <v>#REF!</v>
      </c>
      <c r="CX56" t="e">
        <f>Source!DN1493</f>
        <v>#REF!</v>
      </c>
      <c r="CY56" t="e">
        <f>Source!DG1493</f>
        <v>#REF!</v>
      </c>
      <c r="CZ56" t="e">
        <f>Source!DK1493</f>
        <v>#REF!</v>
      </c>
      <c r="DA56" t="e">
        <f>Source!DI1493</f>
        <v>#REF!</v>
      </c>
      <c r="DB56" t="e">
        <f>Source!DJ1493</f>
        <v>#REF!</v>
      </c>
      <c r="DC56" t="e">
        <f>Source!DH1493</f>
        <v>#REF!</v>
      </c>
      <c r="DD56">
        <f>Source!EG1493</f>
        <v>0</v>
      </c>
      <c r="DE56" t="e">
        <f>Source!EN1493</f>
        <v>#REF!</v>
      </c>
      <c r="DF56" t="e">
        <f>Source!EO1493</f>
        <v>#REF!</v>
      </c>
      <c r="DG56">
        <f>Source!EP1493</f>
        <v>0</v>
      </c>
      <c r="DH56" t="e">
        <f>Source!EQ1493</f>
        <v>#REF!</v>
      </c>
      <c r="DI56">
        <f>Source!EH1493</f>
        <v>0</v>
      </c>
      <c r="DJ56">
        <f>Source!EI1493</f>
        <v>0</v>
      </c>
      <c r="DK56">
        <f>Source!ER1493</f>
        <v>0</v>
      </c>
      <c r="DL56" t="e">
        <f>Source!DL1493</f>
        <v>#REF!</v>
      </c>
      <c r="DM56" t="e">
        <f>Source!DO1493</f>
        <v>#REF!</v>
      </c>
      <c r="DN56" t="e">
        <f>Source!DP1493</f>
        <v>#REF!</v>
      </c>
      <c r="DO56" t="e">
        <f>Source!DQ1493</f>
        <v>#REF!</v>
      </c>
      <c r="DP56" t="e">
        <f>Source!EJ1493</f>
        <v>#REF!</v>
      </c>
      <c r="DQ56" t="e">
        <f>Source!EK1493</f>
        <v>#REF!</v>
      </c>
      <c r="DR56">
        <f>Source!EL1493</f>
        <v>0</v>
      </c>
      <c r="DS56">
        <f>Source!EH1493</f>
        <v>0</v>
      </c>
      <c r="DT56">
        <f>Source!EM1493</f>
        <v>0</v>
      </c>
      <c r="DU56" t="e">
        <f>Source!EK1493+Source!EL1493</f>
        <v>#REF!</v>
      </c>
      <c r="DW56" t="e">
        <f>Source!ES1493</f>
        <v>#REF!</v>
      </c>
      <c r="DX56">
        <f>Source!ET1493</f>
        <v>0</v>
      </c>
      <c r="DY56">
        <f>Source!EU1493</f>
        <v>0</v>
      </c>
      <c r="DZ56">
        <f>Source!EV1493</f>
        <v>0</v>
      </c>
      <c r="ET56" t="e">
        <f>Source!DM1493</f>
        <v>#REF!</v>
      </c>
      <c r="EU56" t="e">
        <f>Source!DN1493</f>
        <v>#REF!</v>
      </c>
      <c r="EV56" t="e">
        <f>SUM('1.Лок.смета.и.Акт'!#REF!:'1.Лок.смета.и.Акт'!#REF!)</f>
        <v>#REF!</v>
      </c>
      <c r="EW56" t="e">
        <f>SUM('1.Лок.смета.и.Акт'!#REF!:'1.Лок.смета.и.Акт'!#REF!)</f>
        <v>#REF!</v>
      </c>
      <c r="EX56" t="e">
        <f>SUM('1.Лок.смета.и.Акт'!#REF!:'1.Лок.смета.и.Акт'!#REF!)</f>
        <v>#REF!</v>
      </c>
      <c r="EY56" t="e">
        <f>SUM('1.Лок.смета.и.Акт'!#REF!:'1.Лок.смета.и.Акт'!#REF!)</f>
        <v>#REF!</v>
      </c>
      <c r="EZ56" t="e">
        <f>SUM('1.Лок.смета.и.Акт'!#REF!:'1.Лок.смета.и.Акт'!#REF!)</f>
        <v>#REF!</v>
      </c>
      <c r="FA56" t="e">
        <f>SUM('1.Лок.смета.и.Акт'!#REF!:'1.Лок.смета.и.Акт'!#REF!)</f>
        <v>#REF!</v>
      </c>
      <c r="FB56" t="e">
        <f>SUM('1.Лок.смета.и.Акт'!#REF!:'1.Лок.смета.и.Акт'!#REF!)</f>
        <v>#REF!</v>
      </c>
      <c r="FC56" t="e">
        <f>SUM('1.Лок.смета.и.Акт'!#REF!:'1.Лок.смета.и.Акт'!#REF!)</f>
        <v>#REF!</v>
      </c>
      <c r="FD56" t="e">
        <f>SUM('1.Лок.смета.и.Акт'!#REF!:'1.Лок.смета.и.Акт'!#REF!)</f>
        <v>#REF!</v>
      </c>
      <c r="FE56" t="e">
        <f>SUM('1.Лок.смета.и.Акт'!#REF!:'1.Лок.смета.и.Акт'!#REF!)</f>
        <v>#REF!</v>
      </c>
      <c r="FF56" t="e">
        <f>SUM('1.Лок.смета.и.Акт'!#REF!:'1.Лок.смета.и.Акт'!#REF!)</f>
        <v>#REF!</v>
      </c>
      <c r="FG56" t="e">
        <f>SUM('1.Лок.смета.и.Акт'!#REF!:'1.Лок.смета.и.Акт'!#REF!)</f>
        <v>#REF!</v>
      </c>
      <c r="FH56" t="e">
        <f>SUM('1.Лок.смета.и.Акт'!#REF!:'1.Лок.смета.и.Акт'!#REF!)</f>
        <v>#REF!</v>
      </c>
      <c r="FI56" t="e">
        <f>SUM('1.Лок.смета.и.Акт'!#REF!:'1.Лок.смета.и.Акт'!#REF!)</f>
        <v>#REF!</v>
      </c>
      <c r="FJ56" t="e">
        <f>SUM('1.Лок.смета.и.Акт'!#REF!:'1.Лок.смета.и.Акт'!#REF!)</f>
        <v>#REF!</v>
      </c>
      <c r="FK56" t="e">
        <f>SUM('1.Лок.смета.и.Акт'!#REF!:'1.Лок.смета.и.Акт'!#REF!)</f>
        <v>#REF!</v>
      </c>
      <c r="FL56" t="e">
        <f>SUM('1.Лок.смета.и.Акт'!#REF!:'1.Лок.смета.и.Акт'!#REF!)</f>
        <v>#REF!</v>
      </c>
      <c r="FM56" t="e">
        <f>SUM('1.Лок.смета.и.Акт'!#REF!:'1.Лок.смета.и.Акт'!#REF!)</f>
        <v>#REF!</v>
      </c>
      <c r="FN56" t="e">
        <f>SUM('1.Лок.смета.и.Акт'!#REF!:'1.Лок.смета.и.Акт'!#REF!)</f>
        <v>#REF!</v>
      </c>
      <c r="FO56" t="e">
        <f>SUM('1.Лок.смета.и.Акт'!#REF!:'1.Лок.смета.и.Акт'!#REF!)</f>
        <v>#REF!</v>
      </c>
      <c r="FP56" t="e">
        <f>SUM('1.Лок.смета.и.Акт'!#REF!:'1.Лок.смета.и.Акт'!#REF!)</f>
        <v>#REF!</v>
      </c>
      <c r="FQ56" t="e">
        <f>SUM('1.Лок.смета.и.Акт'!#REF!:'1.Лок.смета.и.Акт'!#REF!)</f>
        <v>#REF!</v>
      </c>
      <c r="FR56" t="e">
        <f>SUM('1.Лок.смета.и.Акт'!#REF!:'1.Лок.смета.и.Акт'!#REF!)+SUM('1.Лок.смета.и.Акт'!#REF!:'1.Лок.смета.и.Акт'!#REF!)</f>
        <v>#REF!</v>
      </c>
      <c r="FS56" t="e">
        <f>SUM('1.Лок.смета.и.Акт'!#REF!:'1.Лок.смета.и.Акт'!#REF!)</f>
        <v>#REF!</v>
      </c>
      <c r="FT56" t="e">
        <f>SUM('1.Лок.смета.и.Акт'!#REF!:'1.Лок.смета.и.Акт'!#REF!)</f>
        <v>#REF!</v>
      </c>
      <c r="FU56" t="e">
        <f>SUM('1.Лок.смета.и.Акт'!#REF!:'1.Лок.смета.и.Акт'!#REF!)</f>
        <v>#REF!</v>
      </c>
      <c r="FV56" t="e">
        <f>SUM('1.Лок.смета.и.Акт'!#REF!:'1.Лок.смета.и.Акт'!#REF!)</f>
        <v>#REF!</v>
      </c>
      <c r="FW56" t="e">
        <f>SUM('1.Лок.смета.и.Акт'!#REF!:'1.Лок.смета.и.Акт'!#REF!)</f>
        <v>#REF!</v>
      </c>
      <c r="FX56" t="e">
        <f>SUMIF('1.Лок.смета.и.Акт'!#REF!:'1.Лок.смета.и.Акт'!#REF!,1,'1.Лок.смета.и.Акт'!#REF!:'1.Лок.смета.и.Акт'!#REF!)</f>
        <v>#REF!</v>
      </c>
      <c r="FY56" t="e">
        <f>SUMIF('1.Лок.смета.и.Акт'!#REF!:'1.Лок.смета.и.Акт'!#REF!,2,'1.Лок.смета.и.Акт'!#REF!:'1.Лок.смета.и.Акт'!#REF!)</f>
        <v>#REF!</v>
      </c>
      <c r="FZ56" t="e">
        <f>SUMIF('1.Лок.смета.и.Акт'!#REF!:'1.Лок.смета.и.Акт'!#REF!,5,'1.Лок.смета.и.Акт'!#REF!:'1.Лок.смета.и.Акт'!#REF!)</f>
        <v>#REF!</v>
      </c>
      <c r="GA56" t="e">
        <f>SUMIF('1.Лок.смета.и.Акт'!#REF!:'1.Лок.смета.и.Акт'!#REF!,4,'1.Лок.смета.и.Акт'!#REF!:'1.Лок.смета.и.Акт'!#REF!)</f>
        <v>#REF!</v>
      </c>
      <c r="GB56" t="e">
        <f>SUMIF('1.Лок.смета.и.Акт'!#REF!:'1.Лок.смета.и.Акт'!#REF!,1,'1.Лок.смета.и.Акт'!#REF!:'1.Лок.смета.и.Акт'!#REF!)</f>
        <v>#REF!</v>
      </c>
      <c r="GC56" t="e">
        <f>SUMIF('1.Лок.смета.и.Акт'!#REF!:'1.Лок.смета.и.Акт'!#REF!,2,'1.Лок.смета.и.Акт'!#REF!:'1.Лок.смета.и.Акт'!#REF!)</f>
        <v>#REF!</v>
      </c>
      <c r="GD56" t="e">
        <f>SUMIF('1.Лок.смета.и.Акт'!#REF!:'1.Лок.смета.и.Акт'!#REF!,4,'1.Лок.смета.и.Акт'!#REF!:'1.Лок.смета.и.Акт'!#REF!)</f>
        <v>#REF!</v>
      </c>
      <c r="GE56" t="e">
        <f>SUMIF('1.Лок.смета.и.Акт'!#REF!:'1.Лок.смета.и.Акт'!#REF!,1,'1.Лок.смета.и.Акт'!#REF!:'1.Лок.смета.и.Акт'!#REF!)</f>
        <v>#REF!</v>
      </c>
      <c r="GF56" t="e">
        <f>SUMIF('1.Лок.смета.и.Акт'!#REF!:'1.Лок.смета.и.Акт'!#REF!,2,'1.Лок.смета.и.Акт'!#REF!:'1.Лок.смета.и.Акт'!#REF!)</f>
        <v>#REF!</v>
      </c>
      <c r="GG56" t="e">
        <f>SUMIF('1.Лок.смета.и.Акт'!#REF!:'1.Лок.смета.и.Акт'!#REF!,4,'1.Лок.смета.и.Акт'!#REF!:'1.Лок.смета.и.Акт'!#REF!)</f>
        <v>#REF!</v>
      </c>
      <c r="IB56" t="e">
        <f>SUM('1.Лок.смета.и.Акт'!#REF!:'1.Лок.смета.и.Акт'!#REF!)</f>
        <v>#REF!</v>
      </c>
      <c r="IC56" t="e">
        <f>SUM('1.Лок.смета.и.Акт'!#REF!:'1.Лок.смета.и.Акт'!#REF!)</f>
        <v>#REF!</v>
      </c>
      <c r="ID56" t="e">
        <f>SUM('1.Лок.смета.и.Акт'!#REF!:'1.Лок.смета.и.Акт'!#REF!)</f>
        <v>#REF!</v>
      </c>
      <c r="IE56" t="e">
        <f>SUM('1.Лок.смета.и.Акт'!#REF!:'1.Лок.смета.и.Акт'!#REF!)</f>
        <v>#REF!</v>
      </c>
      <c r="IF56" t="e">
        <f>SUM('1.Лок.смета.и.Акт'!#REF!:'1.Лок.смета.и.Акт'!#REF!)</f>
        <v>#REF!</v>
      </c>
      <c r="IG56" t="e">
        <f>SUM('1.Лок.смета.и.Акт'!#REF!:'1.Лок.смета.и.Акт'!#REF!)</f>
        <v>#REF!</v>
      </c>
      <c r="IH56" t="e">
        <f>SUM('1.Лок.смета.и.Акт'!#REF!:'1.Лок.смета.и.Акт'!#REF!)</f>
        <v>#REF!</v>
      </c>
      <c r="II56" t="e">
        <f>SUM('1.Лок.смета.и.Акт'!#REF!:'1.Лок.смета.и.Акт'!#REF!)</f>
        <v>#REF!</v>
      </c>
      <c r="IJ56" t="e">
        <f>SUM('1.Лок.смета.и.Акт'!#REF!:'1.Лок.смета.и.Акт'!#REF!)</f>
        <v>#REF!</v>
      </c>
      <c r="IK56" t="e">
        <f>SUM('1.Лок.смета.и.Акт'!#REF!:'1.Лок.смета.и.Акт'!#REF!)</f>
        <v>#REF!</v>
      </c>
      <c r="IL56" t="e">
        <f>SUM('1.Лок.смета.и.Акт'!#REF!:'1.Лок.смета.и.Акт'!#REF!)</f>
        <v>#REF!</v>
      </c>
      <c r="IM56" t="e">
        <f>SUM('1.Лок.смета.и.Акт'!#REF!:'1.Лок.смета.и.Акт'!#REF!)</f>
        <v>#REF!</v>
      </c>
      <c r="IN56" t="e">
        <f>SUMIF('1.Лок.смета.и.Акт'!#REF!:'1.Лок.смета.и.Акт'!#REF!,1,'1.Лок.смета.и.Акт'!#REF!:'1.Лок.смета.и.Акт'!#REF!)</f>
        <v>#REF!</v>
      </c>
      <c r="IO56" t="e">
        <f>SUMIF('1.Лок.смета.и.Акт'!#REF!:'1.Лок.смета.и.Акт'!#REF!,2,'1.Лок.смета.и.Акт'!#REF!:'1.Лок.смета.и.Акт'!#REF!)</f>
        <v>#REF!</v>
      </c>
      <c r="IP56" t="e">
        <f>SUMIF('1.Лок.смета.и.Акт'!#REF!:'1.Лок.смета.и.Акт'!#REF!,5,'1.Лок.смета.и.Акт'!#REF!:'1.Лок.смета.и.Акт'!#REF!)</f>
        <v>#REF!</v>
      </c>
      <c r="IQ56" t="e">
        <f>SUMIF('1.Лок.смета.и.Акт'!#REF!:'1.Лок.смета.и.Акт'!#REF!,4,'1.Лок.смета.и.Акт'!#REF!:'1.Лок.смета.и.Акт'!#REF!)</f>
        <v>#REF!</v>
      </c>
      <c r="IR56" t="e">
        <f>SUMIF('1.Лок.смета.и.Акт'!#REF!:'1.Лок.смета.и.Акт'!#REF!,1,'1.Лок.смета.и.Акт'!#REF!:'1.Лок.смета.и.Акт'!#REF!)</f>
        <v>#REF!</v>
      </c>
      <c r="IS56" t="e">
        <f>SUMIF('1.Лок.смета.и.Акт'!#REF!:'1.Лок.смета.и.Акт'!#REF!,2,'1.Лок.смета.и.Акт'!#REF!:'1.Лок.смета.и.Акт'!#REF!)</f>
        <v>#REF!</v>
      </c>
      <c r="IT56" t="e">
        <f>SUMIF('1.Лок.смета.и.Акт'!#REF!:'1.Лок.смета.и.Акт'!#REF!,5,'1.Лок.смета.и.Акт'!#REF!:'1.Лок.смета.и.Акт'!#REF!)</f>
        <v>#REF!</v>
      </c>
      <c r="IU56" t="e">
        <f>SUMIF('1.Лок.смета.и.Акт'!#REF!:'1.Лок.смета.и.Акт'!#REF!,4,'1.Лок.смета.и.Акт'!#REF!:'1.Лок.смета.и.Акт'!#REF!)</f>
        <v>#REF!</v>
      </c>
    </row>
    <row r="57" spans="1:255" x14ac:dyDescent="0.2">
      <c r="A57">
        <v>5</v>
      </c>
      <c r="B57" t="s">
        <v>1154</v>
      </c>
      <c r="D57" t="s">
        <v>1155</v>
      </c>
      <c r="F57" t="s">
        <v>1268</v>
      </c>
    </row>
    <row r="58" spans="1:255" x14ac:dyDescent="0.2">
      <c r="A58">
        <v>515</v>
      </c>
      <c r="B58" t="s">
        <v>1154</v>
      </c>
      <c r="D58" t="s">
        <v>1155</v>
      </c>
      <c r="F58" t="s">
        <v>1268</v>
      </c>
      <c r="AY58" t="e">
        <f>SUM('1.Лок.смета.и.Акт'!#REF!:'1.Лок.смета.и.Акт'!#REF!)</f>
        <v>#REF!</v>
      </c>
      <c r="AZ58" t="e">
        <f>SUM('1.Лок.смета.и.Акт'!#REF!:'1.Лок.смета.и.Акт'!#REF!)</f>
        <v>#REF!</v>
      </c>
      <c r="BA58" t="e">
        <f>SUM('1.Лок.смета.и.Акт'!#REF!:'1.Лок.смета.и.Акт'!#REF!)</f>
        <v>#REF!</v>
      </c>
      <c r="BB58" t="e">
        <f>SUM('1.Лок.смета.и.Акт'!#REF!:'1.Лок.смета.и.Акт'!#REF!)</f>
        <v>#REF!</v>
      </c>
      <c r="BC58" t="e">
        <f>SUM('1.Лок.смета.и.Акт'!#REF!:'1.Лок.смета.и.Акт'!#REF!)</f>
        <v>#REF!</v>
      </c>
      <c r="BD58" t="e">
        <f>SUM('1.Лок.смета.и.Акт'!#REF!:'1.Лок.смета.и.Акт'!#REF!)</f>
        <v>#REF!</v>
      </c>
      <c r="CW58" t="e">
        <f>Source!DM1548</f>
        <v>#REF!</v>
      </c>
      <c r="CX58" t="e">
        <f>Source!DN1548</f>
        <v>#REF!</v>
      </c>
      <c r="CY58" t="e">
        <f>Source!DG1548</f>
        <v>#REF!</v>
      </c>
      <c r="CZ58" t="e">
        <f>Source!DK1548</f>
        <v>#REF!</v>
      </c>
      <c r="DA58" t="e">
        <f>Source!DI1548</f>
        <v>#REF!</v>
      </c>
      <c r="DB58" t="e">
        <f>Source!DJ1548</f>
        <v>#REF!</v>
      </c>
      <c r="DC58" t="e">
        <f>Source!DH1548</f>
        <v>#REF!</v>
      </c>
      <c r="DD58">
        <f>Source!EG1548</f>
        <v>0</v>
      </c>
      <c r="DE58" t="e">
        <f>Source!EN1548</f>
        <v>#REF!</v>
      </c>
      <c r="DF58" t="e">
        <f>Source!EO1548</f>
        <v>#REF!</v>
      </c>
      <c r="DG58">
        <f>Source!EP1548</f>
        <v>0</v>
      </c>
      <c r="DH58" t="e">
        <f>Source!EQ1548</f>
        <v>#REF!</v>
      </c>
      <c r="DI58">
        <f>Source!EH1548</f>
        <v>0</v>
      </c>
      <c r="DJ58">
        <f>Source!EI1548</f>
        <v>0</v>
      </c>
      <c r="DK58">
        <f>Source!ER1548</f>
        <v>0</v>
      </c>
      <c r="DL58" t="e">
        <f>Source!DL1548</f>
        <v>#REF!</v>
      </c>
      <c r="DM58" t="e">
        <f>Source!DO1548</f>
        <v>#REF!</v>
      </c>
      <c r="DN58" t="e">
        <f>Source!DP1548</f>
        <v>#REF!</v>
      </c>
      <c r="DO58" t="e">
        <f>Source!DQ1548</f>
        <v>#REF!</v>
      </c>
      <c r="DP58" t="e">
        <f>Source!EJ1548</f>
        <v>#REF!</v>
      </c>
      <c r="DQ58" t="e">
        <f>Source!EK1548</f>
        <v>#REF!</v>
      </c>
      <c r="DR58">
        <f>Source!EL1548</f>
        <v>0</v>
      </c>
      <c r="DS58">
        <f>Source!EH1548</f>
        <v>0</v>
      </c>
      <c r="DT58">
        <f>Source!EM1548</f>
        <v>0</v>
      </c>
      <c r="DU58" t="e">
        <f>Source!EK1548+Source!EL1548</f>
        <v>#REF!</v>
      </c>
      <c r="DW58" t="e">
        <f>Source!ES1548</f>
        <v>#REF!</v>
      </c>
      <c r="DX58">
        <f>Source!ET1548</f>
        <v>0</v>
      </c>
      <c r="DY58">
        <f>Source!EU1548</f>
        <v>0</v>
      </c>
      <c r="DZ58">
        <f>Source!EV1548</f>
        <v>0</v>
      </c>
      <c r="ET58" t="e">
        <f>Source!DM1548</f>
        <v>#REF!</v>
      </c>
      <c r="EU58" t="e">
        <f>Source!DN1548</f>
        <v>#REF!</v>
      </c>
      <c r="EV58" t="e">
        <f>SUM('1.Лок.смета.и.Акт'!#REF!:'1.Лок.смета.и.Акт'!#REF!)</f>
        <v>#REF!</v>
      </c>
      <c r="EW58" t="e">
        <f>SUM('1.Лок.смета.и.Акт'!#REF!:'1.Лок.смета.и.Акт'!#REF!)</f>
        <v>#REF!</v>
      </c>
      <c r="EX58" t="e">
        <f>SUM('1.Лок.смета.и.Акт'!#REF!:'1.Лок.смета.и.Акт'!#REF!)</f>
        <v>#REF!</v>
      </c>
      <c r="EY58" t="e">
        <f>SUM('1.Лок.смета.и.Акт'!#REF!:'1.Лок.смета.и.Акт'!#REF!)</f>
        <v>#REF!</v>
      </c>
      <c r="EZ58" t="e">
        <f>SUM('1.Лок.смета.и.Акт'!#REF!:'1.Лок.смета.и.Акт'!#REF!)</f>
        <v>#REF!</v>
      </c>
      <c r="FA58" t="e">
        <f>SUM('1.Лок.смета.и.Акт'!#REF!:'1.Лок.смета.и.Акт'!#REF!)</f>
        <v>#REF!</v>
      </c>
      <c r="FB58" t="e">
        <f>SUM('1.Лок.смета.и.Акт'!#REF!:'1.Лок.смета.и.Акт'!#REF!)</f>
        <v>#REF!</v>
      </c>
      <c r="FC58" t="e">
        <f>SUM('1.Лок.смета.и.Акт'!#REF!:'1.Лок.смета.и.Акт'!#REF!)</f>
        <v>#REF!</v>
      </c>
      <c r="FD58" t="e">
        <f>SUM('1.Лок.смета.и.Акт'!#REF!:'1.Лок.смета.и.Акт'!#REF!)</f>
        <v>#REF!</v>
      </c>
      <c r="FE58" t="e">
        <f>SUM('1.Лок.смета.и.Акт'!#REF!:'1.Лок.смета.и.Акт'!#REF!)</f>
        <v>#REF!</v>
      </c>
      <c r="FF58" t="e">
        <f>SUM('1.Лок.смета.и.Акт'!#REF!:'1.Лок.смета.и.Акт'!#REF!)</f>
        <v>#REF!</v>
      </c>
      <c r="FG58" t="e">
        <f>SUM('1.Лок.смета.и.Акт'!#REF!:'1.Лок.смета.и.Акт'!#REF!)</f>
        <v>#REF!</v>
      </c>
      <c r="FH58" t="e">
        <f>SUM('1.Лок.смета.и.Акт'!#REF!:'1.Лок.смета.и.Акт'!#REF!)</f>
        <v>#REF!</v>
      </c>
      <c r="FI58" t="e">
        <f>SUM('1.Лок.смета.и.Акт'!#REF!:'1.Лок.смета.и.Акт'!#REF!)</f>
        <v>#REF!</v>
      </c>
      <c r="FJ58" t="e">
        <f>SUM('1.Лок.смета.и.Акт'!#REF!:'1.Лок.смета.и.Акт'!#REF!)</f>
        <v>#REF!</v>
      </c>
      <c r="FK58" t="e">
        <f>SUM('1.Лок.смета.и.Акт'!#REF!:'1.Лок.смета.и.Акт'!#REF!)</f>
        <v>#REF!</v>
      </c>
      <c r="FL58" t="e">
        <f>SUM('1.Лок.смета.и.Акт'!#REF!:'1.Лок.смета.и.Акт'!#REF!)</f>
        <v>#REF!</v>
      </c>
      <c r="FM58" t="e">
        <f>SUM('1.Лок.смета.и.Акт'!#REF!:'1.Лок.смета.и.Акт'!#REF!)</f>
        <v>#REF!</v>
      </c>
      <c r="FN58" t="e">
        <f>SUM('1.Лок.смета.и.Акт'!#REF!:'1.Лок.смета.и.Акт'!#REF!)</f>
        <v>#REF!</v>
      </c>
      <c r="FO58" t="e">
        <f>SUM('1.Лок.смета.и.Акт'!#REF!:'1.Лок.смета.и.Акт'!#REF!)</f>
        <v>#REF!</v>
      </c>
      <c r="FP58" t="e">
        <f>SUM('1.Лок.смета.и.Акт'!#REF!:'1.Лок.смета.и.Акт'!#REF!)</f>
        <v>#REF!</v>
      </c>
      <c r="FQ58" t="e">
        <f>SUM('1.Лок.смета.и.Акт'!#REF!:'1.Лок.смета.и.Акт'!#REF!)</f>
        <v>#REF!</v>
      </c>
      <c r="FR58" t="e">
        <f>SUM('1.Лок.смета.и.Акт'!#REF!:'1.Лок.смета.и.Акт'!#REF!)+SUM('1.Лок.смета.и.Акт'!#REF!:'1.Лок.смета.и.Акт'!#REF!)</f>
        <v>#REF!</v>
      </c>
      <c r="FS58" t="e">
        <f>SUM('1.Лок.смета.и.Акт'!#REF!:'1.Лок.смета.и.Акт'!#REF!)</f>
        <v>#REF!</v>
      </c>
      <c r="FT58" t="e">
        <f>SUM('1.Лок.смета.и.Акт'!#REF!:'1.Лок.смета.и.Акт'!#REF!)</f>
        <v>#REF!</v>
      </c>
      <c r="FU58" t="e">
        <f>SUM('1.Лок.смета.и.Акт'!#REF!:'1.Лок.смета.и.Акт'!#REF!)</f>
        <v>#REF!</v>
      </c>
      <c r="FV58" t="e">
        <f>SUM('1.Лок.смета.и.Акт'!#REF!:'1.Лок.смета.и.Акт'!#REF!)</f>
        <v>#REF!</v>
      </c>
      <c r="FW58" t="e">
        <f>SUM('1.Лок.смета.и.Акт'!#REF!:'1.Лок.смета.и.Акт'!#REF!)</f>
        <v>#REF!</v>
      </c>
      <c r="FX58" t="e">
        <f>SUMIF('1.Лок.смета.и.Акт'!#REF!:'1.Лок.смета.и.Акт'!#REF!,1,'1.Лок.смета.и.Акт'!#REF!:'1.Лок.смета.и.Акт'!#REF!)</f>
        <v>#REF!</v>
      </c>
      <c r="FY58" t="e">
        <f>SUMIF('1.Лок.смета.и.Акт'!#REF!:'1.Лок.смета.и.Акт'!#REF!,2,'1.Лок.смета.и.Акт'!#REF!:'1.Лок.смета.и.Акт'!#REF!)</f>
        <v>#REF!</v>
      </c>
      <c r="FZ58" t="e">
        <f>SUMIF('1.Лок.смета.и.Акт'!#REF!:'1.Лок.смета.и.Акт'!#REF!,5,'1.Лок.смета.и.Акт'!#REF!:'1.Лок.смета.и.Акт'!#REF!)</f>
        <v>#REF!</v>
      </c>
      <c r="GA58" t="e">
        <f>SUMIF('1.Лок.смета.и.Акт'!#REF!:'1.Лок.смета.и.Акт'!#REF!,4,'1.Лок.смета.и.Акт'!#REF!:'1.Лок.смета.и.Акт'!#REF!)</f>
        <v>#REF!</v>
      </c>
      <c r="GB58" t="e">
        <f>SUMIF('1.Лок.смета.и.Акт'!#REF!:'1.Лок.смета.и.Акт'!#REF!,1,'1.Лок.смета.и.Акт'!#REF!:'1.Лок.смета.и.Акт'!#REF!)</f>
        <v>#REF!</v>
      </c>
      <c r="GC58" t="e">
        <f>SUMIF('1.Лок.смета.и.Акт'!#REF!:'1.Лок.смета.и.Акт'!#REF!,2,'1.Лок.смета.и.Акт'!#REF!:'1.Лок.смета.и.Акт'!#REF!)</f>
        <v>#REF!</v>
      </c>
      <c r="GD58" t="e">
        <f>SUMIF('1.Лок.смета.и.Акт'!#REF!:'1.Лок.смета.и.Акт'!#REF!,4,'1.Лок.смета.и.Акт'!#REF!:'1.Лок.смета.и.Акт'!#REF!)</f>
        <v>#REF!</v>
      </c>
      <c r="GE58" t="e">
        <f>SUMIF('1.Лок.смета.и.Акт'!#REF!:'1.Лок.смета.и.Акт'!#REF!,1,'1.Лок.смета.и.Акт'!#REF!:'1.Лок.смета.и.Акт'!#REF!)</f>
        <v>#REF!</v>
      </c>
      <c r="GF58" t="e">
        <f>SUMIF('1.Лок.смета.и.Акт'!#REF!:'1.Лок.смета.и.Акт'!#REF!,2,'1.Лок.смета.и.Акт'!#REF!:'1.Лок.смета.и.Акт'!#REF!)</f>
        <v>#REF!</v>
      </c>
      <c r="GG58" t="e">
        <f>SUMIF('1.Лок.смета.и.Акт'!#REF!:'1.Лок.смета.и.Акт'!#REF!,4,'1.Лок.смета.и.Акт'!#REF!:'1.Лок.смета.и.Акт'!#REF!)</f>
        <v>#REF!</v>
      </c>
      <c r="IB58" t="e">
        <f>SUM('1.Лок.смета.и.Акт'!#REF!:'1.Лок.смета.и.Акт'!#REF!)</f>
        <v>#REF!</v>
      </c>
      <c r="IC58" t="e">
        <f>SUM('1.Лок.смета.и.Акт'!#REF!:'1.Лок.смета.и.Акт'!#REF!)</f>
        <v>#REF!</v>
      </c>
      <c r="ID58" t="e">
        <f>SUM('1.Лок.смета.и.Акт'!#REF!:'1.Лок.смета.и.Акт'!#REF!)</f>
        <v>#REF!</v>
      </c>
      <c r="IE58" t="e">
        <f>SUM('1.Лок.смета.и.Акт'!#REF!:'1.Лок.смета.и.Акт'!#REF!)</f>
        <v>#REF!</v>
      </c>
      <c r="IF58" t="e">
        <f>SUM('1.Лок.смета.и.Акт'!#REF!:'1.Лок.смета.и.Акт'!#REF!)</f>
        <v>#REF!</v>
      </c>
      <c r="IG58" t="e">
        <f>SUM('1.Лок.смета.и.Акт'!#REF!:'1.Лок.смета.и.Акт'!#REF!)</f>
        <v>#REF!</v>
      </c>
      <c r="IH58" t="e">
        <f>SUM('1.Лок.смета.и.Акт'!#REF!:'1.Лок.смета.и.Акт'!#REF!)</f>
        <v>#REF!</v>
      </c>
      <c r="II58" t="e">
        <f>SUM('1.Лок.смета.и.Акт'!#REF!:'1.Лок.смета.и.Акт'!#REF!)</f>
        <v>#REF!</v>
      </c>
      <c r="IJ58" t="e">
        <f>SUM('1.Лок.смета.и.Акт'!#REF!:'1.Лок.смета.и.Акт'!#REF!)</f>
        <v>#REF!</v>
      </c>
      <c r="IK58" t="e">
        <f>SUM('1.Лок.смета.и.Акт'!#REF!:'1.Лок.смета.и.Акт'!#REF!)</f>
        <v>#REF!</v>
      </c>
      <c r="IL58" t="e">
        <f>SUM('1.Лок.смета.и.Акт'!#REF!:'1.Лок.смета.и.Акт'!#REF!)</f>
        <v>#REF!</v>
      </c>
      <c r="IM58" t="e">
        <f>SUM('1.Лок.смета.и.Акт'!#REF!:'1.Лок.смета.и.Акт'!#REF!)</f>
        <v>#REF!</v>
      </c>
      <c r="IN58" t="e">
        <f>SUMIF('1.Лок.смета.и.Акт'!#REF!:'1.Лок.смета.и.Акт'!#REF!,1,'1.Лок.смета.и.Акт'!#REF!:'1.Лок.смета.и.Акт'!#REF!)</f>
        <v>#REF!</v>
      </c>
      <c r="IO58" t="e">
        <f>SUMIF('1.Лок.смета.и.Акт'!#REF!:'1.Лок.смета.и.Акт'!#REF!,2,'1.Лок.смета.и.Акт'!#REF!:'1.Лок.смета.и.Акт'!#REF!)</f>
        <v>#REF!</v>
      </c>
      <c r="IP58" t="e">
        <f>SUMIF('1.Лок.смета.и.Акт'!#REF!:'1.Лок.смета.и.Акт'!#REF!,5,'1.Лок.смета.и.Акт'!#REF!:'1.Лок.смета.и.Акт'!#REF!)</f>
        <v>#REF!</v>
      </c>
      <c r="IQ58" t="e">
        <f>SUMIF('1.Лок.смета.и.Акт'!#REF!:'1.Лок.смета.и.Акт'!#REF!,4,'1.Лок.смета.и.Акт'!#REF!:'1.Лок.смета.и.Акт'!#REF!)</f>
        <v>#REF!</v>
      </c>
      <c r="IR58" t="e">
        <f>SUMIF('1.Лок.смета.и.Акт'!#REF!:'1.Лок.смета.и.Акт'!#REF!,1,'1.Лок.смета.и.Акт'!#REF!:'1.Лок.смета.и.Акт'!#REF!)</f>
        <v>#REF!</v>
      </c>
      <c r="IS58" t="e">
        <f>SUMIF('1.Лок.смета.и.Акт'!#REF!:'1.Лок.смета.и.Акт'!#REF!,2,'1.Лок.смета.и.Акт'!#REF!:'1.Лок.смета.и.Акт'!#REF!)</f>
        <v>#REF!</v>
      </c>
      <c r="IT58" t="e">
        <f>SUMIF('1.Лок.смета.и.Акт'!#REF!:'1.Лок.смета.и.Акт'!#REF!,5,'1.Лок.смета.и.Акт'!#REF!:'1.Лок.смета.и.Акт'!#REF!)</f>
        <v>#REF!</v>
      </c>
      <c r="IU58" t="e">
        <f>SUMIF('1.Лок.смета.и.Акт'!#REF!:'1.Лок.смета.и.Акт'!#REF!,4,'1.Лок.смета.и.Акт'!#REF!:'1.Лок.смета.и.Акт'!#REF!)</f>
        <v>#REF!</v>
      </c>
    </row>
    <row r="59" spans="1:255" x14ac:dyDescent="0.2">
      <c r="A59">
        <v>5</v>
      </c>
      <c r="B59" t="s">
        <v>1154</v>
      </c>
      <c r="D59" t="s">
        <v>1155</v>
      </c>
      <c r="F59" t="s">
        <v>1269</v>
      </c>
    </row>
    <row r="60" spans="1:255" x14ac:dyDescent="0.2">
      <c r="A60">
        <v>515</v>
      </c>
      <c r="B60" t="s">
        <v>1154</v>
      </c>
      <c r="D60" t="s">
        <v>1155</v>
      </c>
      <c r="F60" t="s">
        <v>1269</v>
      </c>
      <c r="AY60" t="e">
        <f>SUM('1.Лок.смета.и.Акт'!#REF!:'1.Лок.смета.и.Акт'!#REF!)</f>
        <v>#REF!</v>
      </c>
      <c r="AZ60" t="e">
        <f>SUM('1.Лок.смета.и.Акт'!#REF!:'1.Лок.смета.и.Акт'!#REF!)</f>
        <v>#REF!</v>
      </c>
      <c r="BA60" t="e">
        <f>SUM('1.Лок.смета.и.Акт'!#REF!:'1.Лок.смета.и.Акт'!#REF!)</f>
        <v>#REF!</v>
      </c>
      <c r="BB60" t="e">
        <f>SUM('1.Лок.смета.и.Акт'!#REF!:'1.Лок.смета.и.Акт'!#REF!)</f>
        <v>#REF!</v>
      </c>
      <c r="BC60" t="e">
        <f>SUM('1.Лок.смета.и.Акт'!#REF!:'1.Лок.смета.и.Акт'!#REF!)</f>
        <v>#REF!</v>
      </c>
      <c r="BD60" t="e">
        <f>SUM('1.Лок.смета.и.Акт'!#REF!:'1.Лок.смета.и.Акт'!#REF!)</f>
        <v>#REF!</v>
      </c>
      <c r="CW60" t="e">
        <f>Source!DM1603</f>
        <v>#REF!</v>
      </c>
      <c r="CX60" t="e">
        <f>Source!DN1603</f>
        <v>#REF!</v>
      </c>
      <c r="CY60" t="e">
        <f>Source!DG1603</f>
        <v>#REF!</v>
      </c>
      <c r="CZ60" t="e">
        <f>Source!DK1603</f>
        <v>#REF!</v>
      </c>
      <c r="DA60" t="e">
        <f>Source!DI1603</f>
        <v>#REF!</v>
      </c>
      <c r="DB60" t="e">
        <f>Source!DJ1603</f>
        <v>#REF!</v>
      </c>
      <c r="DC60" t="e">
        <f>Source!DH1603</f>
        <v>#REF!</v>
      </c>
      <c r="DD60">
        <f>Source!EG1603</f>
        <v>0</v>
      </c>
      <c r="DE60" t="e">
        <f>Source!EN1603</f>
        <v>#REF!</v>
      </c>
      <c r="DF60" t="e">
        <f>Source!EO1603</f>
        <v>#REF!</v>
      </c>
      <c r="DG60">
        <f>Source!EP1603</f>
        <v>0</v>
      </c>
      <c r="DH60" t="e">
        <f>Source!EQ1603</f>
        <v>#REF!</v>
      </c>
      <c r="DI60">
        <f>Source!EH1603</f>
        <v>0</v>
      </c>
      <c r="DJ60">
        <f>Source!EI1603</f>
        <v>0</v>
      </c>
      <c r="DK60">
        <f>Source!ER1603</f>
        <v>0</v>
      </c>
      <c r="DL60" t="e">
        <f>Source!DL1603</f>
        <v>#REF!</v>
      </c>
      <c r="DM60" t="e">
        <f>Source!DO1603</f>
        <v>#REF!</v>
      </c>
      <c r="DN60" t="e">
        <f>Source!DP1603</f>
        <v>#REF!</v>
      </c>
      <c r="DO60" t="e">
        <f>Source!DQ1603</f>
        <v>#REF!</v>
      </c>
      <c r="DP60" t="e">
        <f>Source!EJ1603</f>
        <v>#REF!</v>
      </c>
      <c r="DQ60" t="e">
        <f>Source!EK1603</f>
        <v>#REF!</v>
      </c>
      <c r="DR60">
        <f>Source!EL1603</f>
        <v>0</v>
      </c>
      <c r="DS60">
        <f>Source!EH1603</f>
        <v>0</v>
      </c>
      <c r="DT60">
        <f>Source!EM1603</f>
        <v>0</v>
      </c>
      <c r="DU60" t="e">
        <f>Source!EK1603+Source!EL1603</f>
        <v>#REF!</v>
      </c>
      <c r="DW60" t="e">
        <f>Source!ES1603</f>
        <v>#REF!</v>
      </c>
      <c r="DX60">
        <f>Source!ET1603</f>
        <v>0</v>
      </c>
      <c r="DY60">
        <f>Source!EU1603</f>
        <v>0</v>
      </c>
      <c r="DZ60">
        <f>Source!EV1603</f>
        <v>0</v>
      </c>
      <c r="ET60" t="e">
        <f>Source!DM1603</f>
        <v>#REF!</v>
      </c>
      <c r="EU60" t="e">
        <f>Source!DN1603</f>
        <v>#REF!</v>
      </c>
      <c r="EV60" t="e">
        <f>SUM('1.Лок.смета.и.Акт'!#REF!:'1.Лок.смета.и.Акт'!#REF!)</f>
        <v>#REF!</v>
      </c>
      <c r="EW60" t="e">
        <f>SUM('1.Лок.смета.и.Акт'!#REF!:'1.Лок.смета.и.Акт'!#REF!)</f>
        <v>#REF!</v>
      </c>
      <c r="EX60" t="e">
        <f>SUM('1.Лок.смета.и.Акт'!#REF!:'1.Лок.смета.и.Акт'!#REF!)</f>
        <v>#REF!</v>
      </c>
      <c r="EY60" t="e">
        <f>SUM('1.Лок.смета.и.Акт'!#REF!:'1.Лок.смета.и.Акт'!#REF!)</f>
        <v>#REF!</v>
      </c>
      <c r="EZ60" t="e">
        <f>SUM('1.Лок.смета.и.Акт'!#REF!:'1.Лок.смета.и.Акт'!#REF!)</f>
        <v>#REF!</v>
      </c>
      <c r="FA60" t="e">
        <f>SUM('1.Лок.смета.и.Акт'!#REF!:'1.Лок.смета.и.Акт'!#REF!)</f>
        <v>#REF!</v>
      </c>
      <c r="FB60" t="e">
        <f>SUM('1.Лок.смета.и.Акт'!#REF!:'1.Лок.смета.и.Акт'!#REF!)</f>
        <v>#REF!</v>
      </c>
      <c r="FC60" t="e">
        <f>SUM('1.Лок.смета.и.Акт'!#REF!:'1.Лок.смета.и.Акт'!#REF!)</f>
        <v>#REF!</v>
      </c>
      <c r="FD60" t="e">
        <f>SUM('1.Лок.смета.и.Акт'!#REF!:'1.Лок.смета.и.Акт'!#REF!)</f>
        <v>#REF!</v>
      </c>
      <c r="FE60" t="e">
        <f>SUM('1.Лок.смета.и.Акт'!#REF!:'1.Лок.смета.и.Акт'!#REF!)</f>
        <v>#REF!</v>
      </c>
      <c r="FF60" t="e">
        <f>SUM('1.Лок.смета.и.Акт'!#REF!:'1.Лок.смета.и.Акт'!#REF!)</f>
        <v>#REF!</v>
      </c>
      <c r="FG60" t="e">
        <f>SUM('1.Лок.смета.и.Акт'!#REF!:'1.Лок.смета.и.Акт'!#REF!)</f>
        <v>#REF!</v>
      </c>
      <c r="FH60" t="e">
        <f>SUM('1.Лок.смета.и.Акт'!#REF!:'1.Лок.смета.и.Акт'!#REF!)</f>
        <v>#REF!</v>
      </c>
      <c r="FI60" t="e">
        <f>SUM('1.Лок.смета.и.Акт'!#REF!:'1.Лок.смета.и.Акт'!#REF!)</f>
        <v>#REF!</v>
      </c>
      <c r="FJ60" t="e">
        <f>SUM('1.Лок.смета.и.Акт'!#REF!:'1.Лок.смета.и.Акт'!#REF!)</f>
        <v>#REF!</v>
      </c>
      <c r="FK60" t="e">
        <f>SUM('1.Лок.смета.и.Акт'!#REF!:'1.Лок.смета.и.Акт'!#REF!)</f>
        <v>#REF!</v>
      </c>
      <c r="FL60" t="e">
        <f>SUM('1.Лок.смета.и.Акт'!#REF!:'1.Лок.смета.и.Акт'!#REF!)</f>
        <v>#REF!</v>
      </c>
      <c r="FM60" t="e">
        <f>SUM('1.Лок.смета.и.Акт'!#REF!:'1.Лок.смета.и.Акт'!#REF!)</f>
        <v>#REF!</v>
      </c>
      <c r="FN60" t="e">
        <f>SUM('1.Лок.смета.и.Акт'!#REF!:'1.Лок.смета.и.Акт'!#REF!)</f>
        <v>#REF!</v>
      </c>
      <c r="FO60" t="e">
        <f>SUM('1.Лок.смета.и.Акт'!#REF!:'1.Лок.смета.и.Акт'!#REF!)</f>
        <v>#REF!</v>
      </c>
      <c r="FP60" t="e">
        <f>SUM('1.Лок.смета.и.Акт'!#REF!:'1.Лок.смета.и.Акт'!#REF!)</f>
        <v>#REF!</v>
      </c>
      <c r="FQ60" t="e">
        <f>SUM('1.Лок.смета.и.Акт'!#REF!:'1.Лок.смета.и.Акт'!#REF!)</f>
        <v>#REF!</v>
      </c>
      <c r="FR60" t="e">
        <f>SUM('1.Лок.смета.и.Акт'!#REF!:'1.Лок.смета.и.Акт'!#REF!)+SUM('1.Лок.смета.и.Акт'!#REF!:'1.Лок.смета.и.Акт'!#REF!)</f>
        <v>#REF!</v>
      </c>
      <c r="FS60" t="e">
        <f>SUM('1.Лок.смета.и.Акт'!#REF!:'1.Лок.смета.и.Акт'!#REF!)</f>
        <v>#REF!</v>
      </c>
      <c r="FT60" t="e">
        <f>SUM('1.Лок.смета.и.Акт'!#REF!:'1.Лок.смета.и.Акт'!#REF!)</f>
        <v>#REF!</v>
      </c>
      <c r="FU60" t="e">
        <f>SUM('1.Лок.смета.и.Акт'!#REF!:'1.Лок.смета.и.Акт'!#REF!)</f>
        <v>#REF!</v>
      </c>
      <c r="FV60" t="e">
        <f>SUM('1.Лок.смета.и.Акт'!#REF!:'1.Лок.смета.и.Акт'!#REF!)</f>
        <v>#REF!</v>
      </c>
      <c r="FW60" t="e">
        <f>SUM('1.Лок.смета.и.Акт'!#REF!:'1.Лок.смета.и.Акт'!#REF!)</f>
        <v>#REF!</v>
      </c>
      <c r="FX60" t="e">
        <f>SUMIF('1.Лок.смета.и.Акт'!#REF!:'1.Лок.смета.и.Акт'!#REF!,1,'1.Лок.смета.и.Акт'!#REF!:'1.Лок.смета.и.Акт'!#REF!)</f>
        <v>#REF!</v>
      </c>
      <c r="FY60" t="e">
        <f>SUMIF('1.Лок.смета.и.Акт'!#REF!:'1.Лок.смета.и.Акт'!#REF!,2,'1.Лок.смета.и.Акт'!#REF!:'1.Лок.смета.и.Акт'!#REF!)</f>
        <v>#REF!</v>
      </c>
      <c r="FZ60" t="e">
        <f>SUMIF('1.Лок.смета.и.Акт'!#REF!:'1.Лок.смета.и.Акт'!#REF!,5,'1.Лок.смета.и.Акт'!#REF!:'1.Лок.смета.и.Акт'!#REF!)</f>
        <v>#REF!</v>
      </c>
      <c r="GA60" t="e">
        <f>SUMIF('1.Лок.смета.и.Акт'!#REF!:'1.Лок.смета.и.Акт'!#REF!,4,'1.Лок.смета.и.Акт'!#REF!:'1.Лок.смета.и.Акт'!#REF!)</f>
        <v>#REF!</v>
      </c>
      <c r="GB60" t="e">
        <f>SUMIF('1.Лок.смета.и.Акт'!#REF!:'1.Лок.смета.и.Акт'!#REF!,1,'1.Лок.смета.и.Акт'!#REF!:'1.Лок.смета.и.Акт'!#REF!)</f>
        <v>#REF!</v>
      </c>
      <c r="GC60" t="e">
        <f>SUMIF('1.Лок.смета.и.Акт'!#REF!:'1.Лок.смета.и.Акт'!#REF!,2,'1.Лок.смета.и.Акт'!#REF!:'1.Лок.смета.и.Акт'!#REF!)</f>
        <v>#REF!</v>
      </c>
      <c r="GD60" t="e">
        <f>SUMIF('1.Лок.смета.и.Акт'!#REF!:'1.Лок.смета.и.Акт'!#REF!,4,'1.Лок.смета.и.Акт'!#REF!:'1.Лок.смета.и.Акт'!#REF!)</f>
        <v>#REF!</v>
      </c>
      <c r="GE60" t="e">
        <f>SUMIF('1.Лок.смета.и.Акт'!#REF!:'1.Лок.смета.и.Акт'!#REF!,1,'1.Лок.смета.и.Акт'!#REF!:'1.Лок.смета.и.Акт'!#REF!)</f>
        <v>#REF!</v>
      </c>
      <c r="GF60" t="e">
        <f>SUMIF('1.Лок.смета.и.Акт'!#REF!:'1.Лок.смета.и.Акт'!#REF!,2,'1.Лок.смета.и.Акт'!#REF!:'1.Лок.смета.и.Акт'!#REF!)</f>
        <v>#REF!</v>
      </c>
      <c r="GG60" t="e">
        <f>SUMIF('1.Лок.смета.и.Акт'!#REF!:'1.Лок.смета.и.Акт'!#REF!,4,'1.Лок.смета.и.Акт'!#REF!:'1.Лок.смета.и.Акт'!#REF!)</f>
        <v>#REF!</v>
      </c>
      <c r="IB60" t="e">
        <f>SUM('1.Лок.смета.и.Акт'!#REF!:'1.Лок.смета.и.Акт'!#REF!)</f>
        <v>#REF!</v>
      </c>
      <c r="IC60" t="e">
        <f>SUM('1.Лок.смета.и.Акт'!#REF!:'1.Лок.смета.и.Акт'!#REF!)</f>
        <v>#REF!</v>
      </c>
      <c r="ID60" t="e">
        <f>SUM('1.Лок.смета.и.Акт'!#REF!:'1.Лок.смета.и.Акт'!#REF!)</f>
        <v>#REF!</v>
      </c>
      <c r="IE60" t="e">
        <f>SUM('1.Лок.смета.и.Акт'!#REF!:'1.Лок.смета.и.Акт'!#REF!)</f>
        <v>#REF!</v>
      </c>
      <c r="IF60" t="e">
        <f>SUM('1.Лок.смета.и.Акт'!#REF!:'1.Лок.смета.и.Акт'!#REF!)</f>
        <v>#REF!</v>
      </c>
      <c r="IG60" t="e">
        <f>SUM('1.Лок.смета.и.Акт'!#REF!:'1.Лок.смета.и.Акт'!#REF!)</f>
        <v>#REF!</v>
      </c>
      <c r="IH60" t="e">
        <f>SUM('1.Лок.смета.и.Акт'!#REF!:'1.Лок.смета.и.Акт'!#REF!)</f>
        <v>#REF!</v>
      </c>
      <c r="II60" t="e">
        <f>SUM('1.Лок.смета.и.Акт'!#REF!:'1.Лок.смета.и.Акт'!#REF!)</f>
        <v>#REF!</v>
      </c>
      <c r="IJ60" t="e">
        <f>SUM('1.Лок.смета.и.Акт'!#REF!:'1.Лок.смета.и.Акт'!#REF!)</f>
        <v>#REF!</v>
      </c>
      <c r="IK60" t="e">
        <f>SUM('1.Лок.смета.и.Акт'!#REF!:'1.Лок.смета.и.Акт'!#REF!)</f>
        <v>#REF!</v>
      </c>
      <c r="IL60" t="e">
        <f>SUM('1.Лок.смета.и.Акт'!#REF!:'1.Лок.смета.и.Акт'!#REF!)</f>
        <v>#REF!</v>
      </c>
      <c r="IM60" t="e">
        <f>SUM('1.Лок.смета.и.Акт'!#REF!:'1.Лок.смета.и.Акт'!#REF!)</f>
        <v>#REF!</v>
      </c>
      <c r="IN60" t="e">
        <f>SUMIF('1.Лок.смета.и.Акт'!#REF!:'1.Лок.смета.и.Акт'!#REF!,1,'1.Лок.смета.и.Акт'!#REF!:'1.Лок.смета.и.Акт'!#REF!)</f>
        <v>#REF!</v>
      </c>
      <c r="IO60" t="e">
        <f>SUMIF('1.Лок.смета.и.Акт'!#REF!:'1.Лок.смета.и.Акт'!#REF!,2,'1.Лок.смета.и.Акт'!#REF!:'1.Лок.смета.и.Акт'!#REF!)</f>
        <v>#REF!</v>
      </c>
      <c r="IP60" t="e">
        <f>SUMIF('1.Лок.смета.и.Акт'!#REF!:'1.Лок.смета.и.Акт'!#REF!,5,'1.Лок.смета.и.Акт'!#REF!:'1.Лок.смета.и.Акт'!#REF!)</f>
        <v>#REF!</v>
      </c>
      <c r="IQ60" t="e">
        <f>SUMIF('1.Лок.смета.и.Акт'!#REF!:'1.Лок.смета.и.Акт'!#REF!,4,'1.Лок.смета.и.Акт'!#REF!:'1.Лок.смета.и.Акт'!#REF!)</f>
        <v>#REF!</v>
      </c>
      <c r="IR60" t="e">
        <f>SUMIF('1.Лок.смета.и.Акт'!#REF!:'1.Лок.смета.и.Акт'!#REF!,1,'1.Лок.смета.и.Акт'!#REF!:'1.Лок.смета.и.Акт'!#REF!)</f>
        <v>#REF!</v>
      </c>
      <c r="IS60" t="e">
        <f>SUMIF('1.Лок.смета.и.Акт'!#REF!:'1.Лок.смета.и.Акт'!#REF!,2,'1.Лок.смета.и.Акт'!#REF!:'1.Лок.смета.и.Акт'!#REF!)</f>
        <v>#REF!</v>
      </c>
      <c r="IT60" t="e">
        <f>SUMIF('1.Лок.смета.и.Акт'!#REF!:'1.Лок.смета.и.Акт'!#REF!,5,'1.Лок.смета.и.Акт'!#REF!:'1.Лок.смета.и.Акт'!#REF!)</f>
        <v>#REF!</v>
      </c>
      <c r="IU60" t="e">
        <f>SUMIF('1.Лок.смета.и.Акт'!#REF!:'1.Лок.смета.и.Акт'!#REF!,4,'1.Лок.смета.и.Акт'!#REF!:'1.Лок.смета.и.Акт'!#REF!)</f>
        <v>#REF!</v>
      </c>
    </row>
    <row r="61" spans="1:255" x14ac:dyDescent="0.2">
      <c r="A61">
        <v>514</v>
      </c>
      <c r="B61" t="s">
        <v>1150</v>
      </c>
      <c r="D61" t="s">
        <v>1151</v>
      </c>
      <c r="F61" t="s">
        <v>1265</v>
      </c>
      <c r="AY61" t="e">
        <f>SUM('1.Лок.смета.и.Акт'!#REF!:'1.Лок.смета.и.Акт'!#REF!)</f>
        <v>#REF!</v>
      </c>
      <c r="AZ61" t="e">
        <f>SUM('1.Лок.смета.и.Акт'!#REF!:'1.Лок.смета.и.Акт'!#REF!)</f>
        <v>#REF!</v>
      </c>
      <c r="BA61" t="e">
        <f>SUM('1.Лок.смета.и.Акт'!#REF!:'1.Лок.смета.и.Акт'!#REF!)</f>
        <v>#REF!</v>
      </c>
      <c r="BB61" t="e">
        <f>SUM('1.Лок.смета.и.Акт'!#REF!:'1.Лок.смета.и.Акт'!#REF!)</f>
        <v>#REF!</v>
      </c>
      <c r="BC61" t="e">
        <f>SUM('1.Лок.смета.и.Акт'!#REF!:'1.Лок.смета.и.Акт'!#REF!)</f>
        <v>#REF!</v>
      </c>
      <c r="BD61" t="e">
        <f>SUM('1.Лок.смета.и.Акт'!#REF!:'1.Лок.смета.и.Акт'!#REF!)</f>
        <v>#REF!</v>
      </c>
      <c r="CW61" t="e">
        <f>Source!DM1633</f>
        <v>#REF!</v>
      </c>
      <c r="CX61" t="e">
        <f>Source!DN1633</f>
        <v>#REF!</v>
      </c>
      <c r="CY61" t="e">
        <f>Source!DG1633</f>
        <v>#REF!</v>
      </c>
      <c r="CZ61" t="e">
        <f>Source!DK1633</f>
        <v>#REF!</v>
      </c>
      <c r="DA61" t="e">
        <f>Source!DI1633</f>
        <v>#REF!</v>
      </c>
      <c r="DB61" t="e">
        <f>Source!DJ1633</f>
        <v>#REF!</v>
      </c>
      <c r="DC61" t="e">
        <f>Source!DH1633</f>
        <v>#REF!</v>
      </c>
      <c r="DD61">
        <f>Source!EG1633</f>
        <v>0</v>
      </c>
      <c r="DE61" t="e">
        <f>Source!EN1633</f>
        <v>#REF!</v>
      </c>
      <c r="DF61" t="e">
        <f>Source!EO1633</f>
        <v>#REF!</v>
      </c>
      <c r="DG61">
        <f>Source!EP1633</f>
        <v>0</v>
      </c>
      <c r="DH61" t="e">
        <f>Source!EQ1633</f>
        <v>#REF!</v>
      </c>
      <c r="DI61">
        <f>Source!EH1633</f>
        <v>0</v>
      </c>
      <c r="DJ61">
        <f>Source!EI1633</f>
        <v>0</v>
      </c>
      <c r="DK61">
        <f>Source!ER1633</f>
        <v>0</v>
      </c>
      <c r="DL61" t="e">
        <f>Source!DL1633</f>
        <v>#REF!</v>
      </c>
      <c r="DM61" t="e">
        <f>Source!DO1633</f>
        <v>#REF!</v>
      </c>
      <c r="DN61" t="e">
        <f>Source!DP1633</f>
        <v>#REF!</v>
      </c>
      <c r="DO61" t="e">
        <f>Source!DQ1633</f>
        <v>#REF!</v>
      </c>
      <c r="DP61" t="e">
        <f>Source!EJ1633</f>
        <v>#REF!</v>
      </c>
      <c r="DQ61" t="e">
        <f>Source!EK1633</f>
        <v>#REF!</v>
      </c>
      <c r="DR61">
        <f>Source!EL1633</f>
        <v>0</v>
      </c>
      <c r="DS61">
        <f>Source!EH1633</f>
        <v>0</v>
      </c>
      <c r="DT61">
        <f>Source!EM1633</f>
        <v>0</v>
      </c>
      <c r="DU61" t="e">
        <f>Source!EK1633+Source!EL1633</f>
        <v>#REF!</v>
      </c>
      <c r="DW61" t="e">
        <f>Source!ES1633</f>
        <v>#REF!</v>
      </c>
      <c r="DX61">
        <f>Source!ET1633</f>
        <v>0</v>
      </c>
      <c r="DY61">
        <f>Source!EU1633</f>
        <v>0</v>
      </c>
      <c r="DZ61">
        <f>Source!EV1633</f>
        <v>0</v>
      </c>
      <c r="ET61" t="e">
        <f>Source!DM1633</f>
        <v>#REF!</v>
      </c>
      <c r="EU61" t="e">
        <f>Source!DN1633</f>
        <v>#REF!</v>
      </c>
      <c r="EV61" t="e">
        <f>SUM('1.Лок.смета.и.Акт'!#REF!:'1.Лок.смета.и.Акт'!#REF!)</f>
        <v>#REF!</v>
      </c>
      <c r="EW61" t="e">
        <f>SUM('1.Лок.смета.и.Акт'!#REF!:'1.Лок.смета.и.Акт'!#REF!)</f>
        <v>#REF!</v>
      </c>
      <c r="EX61" t="e">
        <f>SUM('1.Лок.смета.и.Акт'!#REF!:'1.Лок.смета.и.Акт'!#REF!)</f>
        <v>#REF!</v>
      </c>
      <c r="EY61" t="e">
        <f>SUM('1.Лок.смета.и.Акт'!#REF!:'1.Лок.смета.и.Акт'!#REF!)</f>
        <v>#REF!</v>
      </c>
      <c r="EZ61" t="e">
        <f>SUM('1.Лок.смета.и.Акт'!#REF!:'1.Лок.смета.и.Акт'!#REF!)</f>
        <v>#REF!</v>
      </c>
      <c r="FA61" t="e">
        <f>SUM('1.Лок.смета.и.Акт'!#REF!:'1.Лок.смета.и.Акт'!#REF!)</f>
        <v>#REF!</v>
      </c>
      <c r="FB61" t="e">
        <f>SUM('1.Лок.смета.и.Акт'!#REF!:'1.Лок.смета.и.Акт'!#REF!)</f>
        <v>#REF!</v>
      </c>
      <c r="FC61" t="e">
        <f>SUM('1.Лок.смета.и.Акт'!#REF!:'1.Лок.смета.и.Акт'!#REF!)</f>
        <v>#REF!</v>
      </c>
      <c r="FD61" t="e">
        <f>SUM('1.Лок.смета.и.Акт'!#REF!:'1.Лок.смета.и.Акт'!#REF!)</f>
        <v>#REF!</v>
      </c>
      <c r="FE61" t="e">
        <f>SUM('1.Лок.смета.и.Акт'!#REF!:'1.Лок.смета.и.Акт'!#REF!)</f>
        <v>#REF!</v>
      </c>
      <c r="FF61" t="e">
        <f>SUM('1.Лок.смета.и.Акт'!#REF!:'1.Лок.смета.и.Акт'!#REF!)</f>
        <v>#REF!</v>
      </c>
      <c r="FG61" t="e">
        <f>SUM('1.Лок.смета.и.Акт'!#REF!:'1.Лок.смета.и.Акт'!#REF!)</f>
        <v>#REF!</v>
      </c>
      <c r="FH61" t="e">
        <f>SUM('1.Лок.смета.и.Акт'!#REF!:'1.Лок.смета.и.Акт'!#REF!)</f>
        <v>#REF!</v>
      </c>
      <c r="FI61" t="e">
        <f>SUM('1.Лок.смета.и.Акт'!#REF!:'1.Лок.смета.и.Акт'!#REF!)</f>
        <v>#REF!</v>
      </c>
      <c r="FJ61" t="e">
        <f>SUM('1.Лок.смета.и.Акт'!#REF!:'1.Лок.смета.и.Акт'!#REF!)</f>
        <v>#REF!</v>
      </c>
      <c r="FK61" t="e">
        <f>SUM('1.Лок.смета.и.Акт'!#REF!:'1.Лок.смета.и.Акт'!#REF!)</f>
        <v>#REF!</v>
      </c>
      <c r="FL61" t="e">
        <f>SUM('1.Лок.смета.и.Акт'!#REF!:'1.Лок.смета.и.Акт'!#REF!)</f>
        <v>#REF!</v>
      </c>
      <c r="FM61" t="e">
        <f>SUM('1.Лок.смета.и.Акт'!#REF!:'1.Лок.смета.и.Акт'!#REF!)</f>
        <v>#REF!</v>
      </c>
      <c r="FN61" t="e">
        <f>SUM('1.Лок.смета.и.Акт'!#REF!:'1.Лок.смета.и.Акт'!#REF!)</f>
        <v>#REF!</v>
      </c>
      <c r="FO61" t="e">
        <f>SUM('1.Лок.смета.и.Акт'!#REF!:'1.Лок.смета.и.Акт'!#REF!)</f>
        <v>#REF!</v>
      </c>
      <c r="FP61" t="e">
        <f>SUM('1.Лок.смета.и.Акт'!#REF!:'1.Лок.смета.и.Акт'!#REF!)</f>
        <v>#REF!</v>
      </c>
      <c r="FQ61" t="e">
        <f>SUM('1.Лок.смета.и.Акт'!#REF!:'1.Лок.смета.и.Акт'!#REF!)</f>
        <v>#REF!</v>
      </c>
      <c r="FR61" t="e">
        <f>SUM('1.Лок.смета.и.Акт'!#REF!:'1.Лок.смета.и.Акт'!#REF!)+SUM('1.Лок.смета.и.Акт'!#REF!:'1.Лок.смета.и.Акт'!#REF!)</f>
        <v>#REF!</v>
      </c>
      <c r="FS61" t="e">
        <f>SUM('1.Лок.смета.и.Акт'!#REF!:'1.Лок.смета.и.Акт'!#REF!)</f>
        <v>#REF!</v>
      </c>
      <c r="FT61" t="e">
        <f>SUM('1.Лок.смета.и.Акт'!#REF!:'1.Лок.смета.и.Акт'!#REF!)</f>
        <v>#REF!</v>
      </c>
      <c r="FU61" t="e">
        <f>SUM('1.Лок.смета.и.Акт'!#REF!:'1.Лок.смета.и.Акт'!#REF!)</f>
        <v>#REF!</v>
      </c>
      <c r="FV61" t="e">
        <f>SUM('1.Лок.смета.и.Акт'!#REF!:'1.Лок.смета.и.Акт'!#REF!)</f>
        <v>#REF!</v>
      </c>
      <c r="FW61" t="e">
        <f>SUM('1.Лок.смета.и.Акт'!#REF!:'1.Лок.смета.и.Акт'!#REF!)</f>
        <v>#REF!</v>
      </c>
      <c r="FX61" t="e">
        <f>SUMIF('1.Лок.смета.и.Акт'!#REF!:'1.Лок.смета.и.Акт'!#REF!,1,'1.Лок.смета.и.Акт'!#REF!:'1.Лок.смета.и.Акт'!#REF!)</f>
        <v>#REF!</v>
      </c>
      <c r="FY61" t="e">
        <f>SUMIF('1.Лок.смета.и.Акт'!#REF!:'1.Лок.смета.и.Акт'!#REF!,2,'1.Лок.смета.и.Акт'!#REF!:'1.Лок.смета.и.Акт'!#REF!)</f>
        <v>#REF!</v>
      </c>
      <c r="FZ61" t="e">
        <f>SUMIF('1.Лок.смета.и.Акт'!#REF!:'1.Лок.смета.и.Акт'!#REF!,5,'1.Лок.смета.и.Акт'!#REF!:'1.Лок.смета.и.Акт'!#REF!)</f>
        <v>#REF!</v>
      </c>
      <c r="GA61" t="e">
        <f>SUMIF('1.Лок.смета.и.Акт'!#REF!:'1.Лок.смета.и.Акт'!#REF!,4,'1.Лок.смета.и.Акт'!#REF!:'1.Лок.смета.и.Акт'!#REF!)</f>
        <v>#REF!</v>
      </c>
      <c r="GB61" t="e">
        <f>SUMIF('1.Лок.смета.и.Акт'!#REF!:'1.Лок.смета.и.Акт'!#REF!,1,'1.Лок.смета.и.Акт'!#REF!:'1.Лок.смета.и.Акт'!#REF!)</f>
        <v>#REF!</v>
      </c>
      <c r="GC61" t="e">
        <f>SUMIF('1.Лок.смета.и.Акт'!#REF!:'1.Лок.смета.и.Акт'!#REF!,2,'1.Лок.смета.и.Акт'!#REF!:'1.Лок.смета.и.Акт'!#REF!)</f>
        <v>#REF!</v>
      </c>
      <c r="GD61" t="e">
        <f>SUMIF('1.Лок.смета.и.Акт'!#REF!:'1.Лок.смета.и.Акт'!#REF!,4,'1.Лок.смета.и.Акт'!#REF!:'1.Лок.смета.и.Акт'!#REF!)</f>
        <v>#REF!</v>
      </c>
      <c r="GE61" t="e">
        <f>SUMIF('1.Лок.смета.и.Акт'!#REF!:'1.Лок.смета.и.Акт'!#REF!,1,'1.Лок.смета.и.Акт'!#REF!:'1.Лок.смета.и.Акт'!#REF!)</f>
        <v>#REF!</v>
      </c>
      <c r="GF61" t="e">
        <f>SUMIF('1.Лок.смета.и.Акт'!#REF!:'1.Лок.смета.и.Акт'!#REF!,2,'1.Лок.смета.и.Акт'!#REF!:'1.Лок.смета.и.Акт'!#REF!)</f>
        <v>#REF!</v>
      </c>
      <c r="GG61" t="e">
        <f>SUMIF('1.Лок.смета.и.Акт'!#REF!:'1.Лок.смета.и.Акт'!#REF!,4,'1.Лок.смета.и.Акт'!#REF!:'1.Лок.смета.и.Акт'!#REF!)</f>
        <v>#REF!</v>
      </c>
      <c r="IB61" t="e">
        <f>SUM('1.Лок.смета.и.Акт'!#REF!:'1.Лок.смета.и.Акт'!#REF!)</f>
        <v>#REF!</v>
      </c>
      <c r="IC61" t="e">
        <f>SUM('1.Лок.смета.и.Акт'!#REF!:'1.Лок.смета.и.Акт'!#REF!)</f>
        <v>#REF!</v>
      </c>
      <c r="ID61" t="e">
        <f>SUM('1.Лок.смета.и.Акт'!#REF!:'1.Лок.смета.и.Акт'!#REF!)</f>
        <v>#REF!</v>
      </c>
      <c r="IE61" t="e">
        <f>SUM('1.Лок.смета.и.Акт'!#REF!:'1.Лок.смета.и.Акт'!#REF!)</f>
        <v>#REF!</v>
      </c>
      <c r="IF61" t="e">
        <f>SUM('1.Лок.смета.и.Акт'!#REF!:'1.Лок.смета.и.Акт'!#REF!)</f>
        <v>#REF!</v>
      </c>
      <c r="IG61" t="e">
        <f>SUM('1.Лок.смета.и.Акт'!#REF!:'1.Лок.смета.и.Акт'!#REF!)</f>
        <v>#REF!</v>
      </c>
      <c r="IH61" t="e">
        <f>SUM('1.Лок.смета.и.Акт'!#REF!:'1.Лок.смета.и.Акт'!#REF!)</f>
        <v>#REF!</v>
      </c>
      <c r="II61" t="e">
        <f>SUM('1.Лок.смета.и.Акт'!#REF!:'1.Лок.смета.и.Акт'!#REF!)</f>
        <v>#REF!</v>
      </c>
      <c r="IJ61" t="e">
        <f>SUM('1.Лок.смета.и.Акт'!#REF!:'1.Лок.смета.и.Акт'!#REF!)</f>
        <v>#REF!</v>
      </c>
      <c r="IK61" t="e">
        <f>SUM('1.Лок.смета.и.Акт'!#REF!:'1.Лок.смета.и.Акт'!#REF!)</f>
        <v>#REF!</v>
      </c>
      <c r="IL61" t="e">
        <f>SUM('1.Лок.смета.и.Акт'!#REF!:'1.Лок.смета.и.Акт'!#REF!)</f>
        <v>#REF!</v>
      </c>
      <c r="IM61" t="e">
        <f>SUM('1.Лок.смета.и.Акт'!#REF!:'1.Лок.смета.и.Акт'!#REF!)</f>
        <v>#REF!</v>
      </c>
      <c r="IN61" t="e">
        <f>SUMIF('1.Лок.смета.и.Акт'!#REF!:'1.Лок.смета.и.Акт'!#REF!,1,'1.Лок.смета.и.Акт'!#REF!:'1.Лок.смета.и.Акт'!#REF!)</f>
        <v>#REF!</v>
      </c>
      <c r="IO61" t="e">
        <f>SUMIF('1.Лок.смета.и.Акт'!#REF!:'1.Лок.смета.и.Акт'!#REF!,2,'1.Лок.смета.и.Акт'!#REF!:'1.Лок.смета.и.Акт'!#REF!)</f>
        <v>#REF!</v>
      </c>
      <c r="IP61" t="e">
        <f>SUMIF('1.Лок.смета.и.Акт'!#REF!:'1.Лок.смета.и.Акт'!#REF!,5,'1.Лок.смета.и.Акт'!#REF!:'1.Лок.смета.и.Акт'!#REF!)</f>
        <v>#REF!</v>
      </c>
      <c r="IQ61" t="e">
        <f>SUMIF('1.Лок.смета.и.Акт'!#REF!:'1.Лок.смета.и.Акт'!#REF!,4,'1.Лок.смета.и.Акт'!#REF!:'1.Лок.смета.и.Акт'!#REF!)</f>
        <v>#REF!</v>
      </c>
      <c r="IR61" t="e">
        <f>SUMIF('1.Лок.смета.и.Акт'!#REF!:'1.Лок.смета.и.Акт'!#REF!,1,'1.Лок.смета.и.Акт'!#REF!:'1.Лок.смета.и.Акт'!#REF!)</f>
        <v>#REF!</v>
      </c>
      <c r="IS61" t="e">
        <f>SUMIF('1.Лок.смета.и.Акт'!#REF!:'1.Лок.смета.и.Акт'!#REF!,2,'1.Лок.смета.и.Акт'!#REF!:'1.Лок.смета.и.Акт'!#REF!)</f>
        <v>#REF!</v>
      </c>
      <c r="IT61" t="e">
        <f>SUMIF('1.Лок.смета.и.Акт'!#REF!:'1.Лок.смета.и.Акт'!#REF!,5,'1.Лок.смета.и.Акт'!#REF!:'1.Лок.смета.и.Акт'!#REF!)</f>
        <v>#REF!</v>
      </c>
      <c r="IU61" t="e">
        <f>SUMIF('1.Лок.смета.и.Акт'!#REF!:'1.Лок.смета.и.Акт'!#REF!,4,'1.Лок.смета.и.Акт'!#REF!:'1.Лок.смета.и.Акт'!#REF!)</f>
        <v>#REF!</v>
      </c>
    </row>
    <row r="62" spans="1:255" x14ac:dyDescent="0.2">
      <c r="A62">
        <v>513</v>
      </c>
      <c r="B62" t="s">
        <v>1270</v>
      </c>
      <c r="D62" t="s">
        <v>1148</v>
      </c>
      <c r="F62" t="s">
        <v>1149</v>
      </c>
      <c r="AY62" t="e">
        <f>SUM('1.Лок.смета.и.Акт'!AQ19:'1.Лок.смета.и.Акт'!#REF!)</f>
        <v>#REF!</v>
      </c>
      <c r="AZ62" t="e">
        <f>SUM('1.Лок.смета.и.Акт'!AR19:'1.Лок.смета.и.Акт'!#REF!)</f>
        <v>#REF!</v>
      </c>
      <c r="BA62" t="e">
        <f>SUM('1.Лок.смета.и.Акт'!AS19:'1.Лок.смета.и.Акт'!#REF!)</f>
        <v>#REF!</v>
      </c>
      <c r="BB62" t="e">
        <f>SUM('1.Лок.смета.и.Акт'!AT19:'1.Лок.смета.и.Акт'!#REF!)</f>
        <v>#REF!</v>
      </c>
      <c r="BC62" t="e">
        <f>SUM('1.Лок.смета.и.Акт'!AU19:'1.Лок.смета.и.Акт'!#REF!)</f>
        <v>#REF!</v>
      </c>
      <c r="BD62" t="e">
        <f>SUM('1.Лок.смета.и.Акт'!AV19:'1.Лок.смета.и.Акт'!#REF!)</f>
        <v>#REF!</v>
      </c>
      <c r="CW62" t="e">
        <f>Source!DM2064</f>
        <v>#REF!</v>
      </c>
      <c r="CX62" t="e">
        <f>Source!DN2064</f>
        <v>#REF!</v>
      </c>
      <c r="CY62" t="e">
        <f>Source!DG2064</f>
        <v>#REF!</v>
      </c>
      <c r="CZ62" t="e">
        <f>Source!DK2064</f>
        <v>#REF!</v>
      </c>
      <c r="DA62" t="e">
        <f>Source!DI2064</f>
        <v>#REF!</v>
      </c>
      <c r="DB62" t="e">
        <f>Source!DJ2064</f>
        <v>#REF!</v>
      </c>
      <c r="DC62" t="e">
        <f>Source!DH2064</f>
        <v>#REF!</v>
      </c>
      <c r="DD62">
        <f>Source!EG2064</f>
        <v>0</v>
      </c>
      <c r="DE62" t="e">
        <f>Source!EN2064</f>
        <v>#REF!</v>
      </c>
      <c r="DF62" t="e">
        <f>Source!EO2064</f>
        <v>#REF!</v>
      </c>
      <c r="DG62">
        <f>Source!EP2064</f>
        <v>0</v>
      </c>
      <c r="DH62" t="e">
        <f>Source!EQ2064</f>
        <v>#REF!</v>
      </c>
      <c r="DI62">
        <f>Source!EH2064</f>
        <v>0</v>
      </c>
      <c r="DJ62">
        <f>Source!EI2064</f>
        <v>0</v>
      </c>
      <c r="DK62">
        <f>Source!ER2064</f>
        <v>0</v>
      </c>
      <c r="DL62" t="e">
        <f>Source!DL2064</f>
        <v>#REF!</v>
      </c>
      <c r="DM62" t="e">
        <f>Source!DO2064</f>
        <v>#REF!</v>
      </c>
      <c r="DN62" t="e">
        <f>Source!DP2064</f>
        <v>#REF!</v>
      </c>
      <c r="DO62" t="e">
        <f>Source!DQ2064</f>
        <v>#REF!</v>
      </c>
      <c r="DP62" t="e">
        <f>Source!EJ2064</f>
        <v>#REF!</v>
      </c>
      <c r="DQ62" t="e">
        <f>Source!EK2064</f>
        <v>#REF!</v>
      </c>
      <c r="DR62">
        <f>Source!EL2064</f>
        <v>0</v>
      </c>
      <c r="DS62">
        <f>Source!EH2064</f>
        <v>0</v>
      </c>
      <c r="DT62">
        <f>Source!EM2064</f>
        <v>0</v>
      </c>
      <c r="DU62" t="e">
        <f>Source!EK2064+Source!EL2064</f>
        <v>#REF!</v>
      </c>
      <c r="DW62" t="e">
        <f>Source!ES2064</f>
        <v>#REF!</v>
      </c>
      <c r="DX62">
        <f>Source!ET2064</f>
        <v>0</v>
      </c>
      <c r="DY62">
        <f>Source!EU2064</f>
        <v>0</v>
      </c>
      <c r="DZ62">
        <f>Source!EV2064</f>
        <v>0</v>
      </c>
      <c r="ET62" t="e">
        <f>Source!DM2064</f>
        <v>#REF!</v>
      </c>
      <c r="EU62" t="e">
        <f>Source!DN2064</f>
        <v>#REF!</v>
      </c>
      <c r="EV62" t="e">
        <f>SUM('1.Лок.смета.и.Акт'!GH19:'1.Лок.смета.и.Акт'!#REF!)</f>
        <v>#REF!</v>
      </c>
      <c r="EW62" t="e">
        <f>SUM('1.Лок.смета.и.Акт'!GI19:'1.Лок.смета.и.Акт'!#REF!)</f>
        <v>#REF!</v>
      </c>
      <c r="EX62" t="e">
        <f>SUM('1.Лок.смета.и.Акт'!GJ19:'1.Лок.смета.и.Акт'!#REF!)</f>
        <v>#REF!</v>
      </c>
      <c r="EY62" t="e">
        <f>SUM('1.Лок.смета.и.Акт'!GK19:'1.Лок.смета.и.Акт'!#REF!)</f>
        <v>#REF!</v>
      </c>
      <c r="EZ62" t="e">
        <f>SUM('1.Лок.смета.и.Акт'!GL19:'1.Лок.смета.и.Акт'!#REF!)</f>
        <v>#REF!</v>
      </c>
      <c r="FA62" t="e">
        <f>SUM('1.Лок.смета.и.Акт'!GM19:'1.Лок.смета.и.Акт'!#REF!)</f>
        <v>#REF!</v>
      </c>
      <c r="FB62" t="e">
        <f>SUM('1.Лок.смета.и.Акт'!GN19:'1.Лок.смета.и.Акт'!#REF!)</f>
        <v>#REF!</v>
      </c>
      <c r="FC62" t="e">
        <f>SUM('1.Лок.смета.и.Акт'!GO19:'1.Лок.смета.и.Акт'!#REF!)</f>
        <v>#REF!</v>
      </c>
      <c r="FD62" t="e">
        <f>SUM('1.Лок.смета.и.Акт'!GP19:'1.Лок.смета.и.Акт'!#REF!)</f>
        <v>#REF!</v>
      </c>
      <c r="FE62" t="e">
        <f>SUM('1.Лок.смета.и.Акт'!GQ19:'1.Лок.смета.и.Акт'!#REF!)</f>
        <v>#REF!</v>
      </c>
      <c r="FF62" t="e">
        <f>SUM('1.Лок.смета.и.Акт'!GR19:'1.Лок.смета.и.Акт'!#REF!)</f>
        <v>#REF!</v>
      </c>
      <c r="FG62" t="e">
        <f>SUM('1.Лок.смета.и.Акт'!GS19:'1.Лок.смета.и.Акт'!#REF!)</f>
        <v>#REF!</v>
      </c>
      <c r="FH62" t="e">
        <f>SUM('1.Лок.смета.и.Акт'!GT19:'1.Лок.смета.и.Акт'!#REF!)</f>
        <v>#REF!</v>
      </c>
      <c r="FI62" t="e">
        <f>SUM('1.Лок.смета.и.Акт'!GU19:'1.Лок.смета.и.Акт'!#REF!)</f>
        <v>#REF!</v>
      </c>
      <c r="FJ62" t="e">
        <f>SUM('1.Лок.смета.и.Акт'!GV19:'1.Лок.смета.и.Акт'!#REF!)</f>
        <v>#REF!</v>
      </c>
      <c r="FK62" t="e">
        <f>SUM('1.Лок.смета.и.Акт'!GW19:'1.Лок.смета.и.Акт'!#REF!)</f>
        <v>#REF!</v>
      </c>
      <c r="FL62" t="e">
        <f>SUM('1.Лок.смета.и.Акт'!GX19:'1.Лок.смета.и.Акт'!#REF!)</f>
        <v>#REF!</v>
      </c>
      <c r="FM62" t="e">
        <f>SUM('1.Лок.смета.и.Акт'!GY19:'1.Лок.смета.и.Акт'!#REF!)</f>
        <v>#REF!</v>
      </c>
      <c r="FN62" t="e">
        <f>SUM('1.Лок.смета.и.Акт'!GZ19:'1.Лок.смета.и.Акт'!#REF!)</f>
        <v>#REF!</v>
      </c>
      <c r="FO62" t="e">
        <f>SUM('1.Лок.смета.и.Акт'!HA19:'1.Лок.смета.и.Акт'!#REF!)</f>
        <v>#REF!</v>
      </c>
      <c r="FP62" t="e">
        <f>SUM('1.Лок.смета.и.Акт'!HB19:'1.Лок.смета.и.Акт'!#REF!)</f>
        <v>#REF!</v>
      </c>
      <c r="FQ62" t="e">
        <f>SUM('1.Лок.смета.и.Акт'!HC19:'1.Лок.смета.и.Акт'!#REF!)</f>
        <v>#REF!</v>
      </c>
      <c r="FR62" t="e">
        <f>SUM('1.Лок.смета.и.Акт'!GZ19:'1.Лок.смета.и.Акт'!#REF!)+SUM('1.Лок.смета.и.Акт'!HA19:'1.Лок.смета.и.Акт'!#REF!)</f>
        <v>#REF!</v>
      </c>
      <c r="FS62" t="e">
        <f>SUM('1.Лок.смета.и.Акт'!HE19:'1.Лок.смета.и.Акт'!#REF!)</f>
        <v>#REF!</v>
      </c>
      <c r="FT62" t="e">
        <f>SUM('1.Лок.смета.и.Акт'!HF19:'1.Лок.смета.и.Акт'!#REF!)</f>
        <v>#REF!</v>
      </c>
      <c r="FU62" t="e">
        <f>SUM('1.Лок.смета.и.Акт'!HG19:'1.Лок.смета.и.Акт'!#REF!)</f>
        <v>#REF!</v>
      </c>
      <c r="FV62" t="e">
        <f>SUM('1.Лок.смета.и.Акт'!HH19:'1.Лок.смета.и.Акт'!#REF!)</f>
        <v>#REF!</v>
      </c>
      <c r="FW62" t="e">
        <f>SUM('1.Лок.смета.и.Акт'!HI19:'1.Лок.смета.и.Акт'!#REF!)</f>
        <v>#REF!</v>
      </c>
      <c r="FX62" t="e">
        <f>SUMIF('1.Лок.смета.и.Акт'!CT19:'1.Лок.смета.и.Акт'!#REF!,1,'1.Лок.смета.и.Акт'!GI19:'1.Лок.смета.и.Акт'!#REF!)</f>
        <v>#REF!</v>
      </c>
      <c r="FY62" t="e">
        <f>SUMIF('1.Лок.смета.и.Акт'!CT19:'1.Лок.смета.и.Акт'!#REF!,2,'1.Лок.смета.и.Акт'!GI19:'1.Лок.смета.и.Акт'!#REF!)</f>
        <v>#REF!</v>
      </c>
      <c r="FZ62" t="e">
        <f>SUMIF('1.Лок.смета.и.Акт'!CT19:'1.Лок.смета.и.Акт'!#REF!,5,'1.Лок.смета.и.Акт'!GI19:'1.Лок.смета.и.Акт'!#REF!)</f>
        <v>#REF!</v>
      </c>
      <c r="GA62" t="e">
        <f>SUMIF('1.Лок.смета.и.Акт'!CT19:'1.Лок.смета.и.Акт'!#REF!,4,'1.Лок.смета.и.Акт'!GI19:'1.Лок.смета.и.Акт'!#REF!)</f>
        <v>#REF!</v>
      </c>
      <c r="GB62" t="e">
        <f>SUMIF('1.Лок.смета.и.Акт'!CT19:'1.Лок.смета.и.Акт'!#REF!,1,'1.Лок.смета.и.Акт'!GJ19:'1.Лок.смета.и.Акт'!#REF!)</f>
        <v>#REF!</v>
      </c>
      <c r="GC62" t="e">
        <f>SUMIF('1.Лок.смета.и.Акт'!CT19:'1.Лок.смета.и.Акт'!#REF!,2,'1.Лок.смета.и.Акт'!GJ19:'1.Лок.смета.и.Акт'!#REF!)</f>
        <v>#REF!</v>
      </c>
      <c r="GD62" t="e">
        <f>SUMIF('1.Лок.смета.и.Акт'!CT19:'1.Лок.смета.и.Акт'!#REF!,4,'1.Лок.смета.и.Акт'!GJ19:'1.Лок.смета.и.Акт'!#REF!)</f>
        <v>#REF!</v>
      </c>
      <c r="GE62" t="e">
        <f>SUMIF('1.Лок.смета.и.Акт'!CT19:'1.Лок.смета.и.Акт'!#REF!,1,'1.Лок.смета.и.Акт'!GO19:'1.Лок.смета.и.Акт'!#REF!)</f>
        <v>#REF!</v>
      </c>
      <c r="GF62" t="e">
        <f>SUMIF('1.Лок.смета.и.Акт'!CT19:'1.Лок.смета.и.Акт'!#REF!,2,'1.Лок.смета.и.Акт'!GO19:'1.Лок.смета.и.Акт'!#REF!)</f>
        <v>#REF!</v>
      </c>
      <c r="GG62" t="e">
        <f>SUMIF('1.Лок.смета.и.Акт'!CT19:'1.Лок.смета.и.Акт'!#REF!,4,'1.Лок.смета.и.Акт'!GO19:'1.Лок.смета.и.Акт'!#REF!)</f>
        <v>#REF!</v>
      </c>
      <c r="IB62" t="e">
        <f>SUM('1.Лок.смета.и.Акт'!HM19:'1.Лок.смета.и.Акт'!#REF!)</f>
        <v>#REF!</v>
      </c>
      <c r="IC62" t="e">
        <f>SUM('1.Лок.смета.и.Акт'!HO19:'1.Лок.смета.и.Акт'!#REF!)</f>
        <v>#REF!</v>
      </c>
      <c r="ID62" t="e">
        <f>SUM('1.Лок.смета.и.Акт'!HQ19:'1.Лок.смета.и.Акт'!#REF!)</f>
        <v>#REF!</v>
      </c>
      <c r="IE62" t="e">
        <f>SUM('1.Лок.смета.и.Акт'!HS19:'1.Лок.смета.и.Акт'!#REF!)</f>
        <v>#REF!</v>
      </c>
      <c r="IF62" t="e">
        <f>SUM('1.Лок.смета.и.Акт'!HW19:'1.Лок.смета.и.Акт'!#REF!)</f>
        <v>#REF!</v>
      </c>
      <c r="IG62" t="e">
        <f>SUM('1.Лок.смета.и.Акт'!HX19:'1.Лок.смета.и.Акт'!#REF!)</f>
        <v>#REF!</v>
      </c>
      <c r="IH62" t="e">
        <f>SUM('1.Лок.смета.и.Акт'!HJ19:'1.Лок.смета.и.Акт'!#REF!)</f>
        <v>#REF!</v>
      </c>
      <c r="II62" t="e">
        <f>SUM('1.Лок.смета.и.Акт'!HL19:'1.Лок.смета.и.Акт'!#REF!)</f>
        <v>#REF!</v>
      </c>
      <c r="IJ62" t="e">
        <f>SUM('1.Лок.смета.и.Акт'!HN19:'1.Лок.смета.и.Акт'!#REF!)</f>
        <v>#REF!</v>
      </c>
      <c r="IK62" t="e">
        <f>SUM('1.Лок.смета.и.Акт'!HP19:'1.Лок.смета.и.Акт'!#REF!)</f>
        <v>#REF!</v>
      </c>
      <c r="IL62" t="e">
        <f>SUM('1.Лок.смета.и.Акт'!HR19:'1.Лок.смета.и.Акт'!#REF!)</f>
        <v>#REF!</v>
      </c>
      <c r="IM62" t="e">
        <f>SUM('1.Лок.смета.и.Акт'!HU19:'1.Лок.смета.и.Акт'!#REF!)</f>
        <v>#REF!</v>
      </c>
      <c r="IN62" t="e">
        <f>SUMIF('1.Лок.смета.и.Акт'!CT19:'1.Лок.смета.и.Акт'!#REF!,1,'1.Лок.смета.и.Акт'!GW19:'1.Лок.смета.и.Акт'!#REF!)</f>
        <v>#REF!</v>
      </c>
      <c r="IO62" t="e">
        <f>SUMIF('1.Лок.смета.и.Акт'!CT19:'1.Лок.смета.и.Акт'!#REF!,2,'1.Лок.смета.и.Акт'!GW19:'1.Лок.смета.и.Акт'!#REF!)</f>
        <v>#REF!</v>
      </c>
      <c r="IP62" t="e">
        <f>SUMIF('1.Лок.смета.и.Акт'!CT19:'1.Лок.смета.и.Акт'!#REF!,5,'1.Лок.смета.и.Акт'!GW19:'1.Лок.смета.и.Акт'!#REF!)</f>
        <v>#REF!</v>
      </c>
      <c r="IQ62" t="e">
        <f>SUMIF('1.Лок.смета.и.Акт'!CT19:'1.Лок.смета.и.Акт'!#REF!,4,'1.Лок.смета.и.Акт'!GW19:'1.Лок.смета.и.Акт'!#REF!)</f>
        <v>#REF!</v>
      </c>
      <c r="IR62" t="e">
        <f>SUMIF('1.Лок.смета.и.Акт'!CT19:'1.Лок.смета.и.Акт'!#REF!,1,'1.Лок.смета.и.Акт'!GX19:'1.Лок.смета.и.Акт'!#REF!)</f>
        <v>#REF!</v>
      </c>
      <c r="IS62" t="e">
        <f>SUMIF('1.Лок.смета.и.Акт'!CT19:'1.Лок.смета.и.Акт'!#REF!,2,'1.Лок.смета.и.Акт'!GX19:'1.Лок.смета.и.Акт'!#REF!)</f>
        <v>#REF!</v>
      </c>
      <c r="IT62" t="e">
        <f>SUMIF('1.Лок.смета.и.Акт'!CT19:'1.Лок.смета.и.Акт'!#REF!,5,'1.Лок.смета.и.Акт'!GX19:'1.Лок.смета.и.Акт'!#REF!)</f>
        <v>#REF!</v>
      </c>
      <c r="IU62" t="e">
        <f>SUMIF('1.Лок.смета.и.Акт'!CT19:'1.Лок.смета.и.Акт'!#REF!,4,'1.Лок.смета.и.Акт'!GX19:'1.Лок.смета.и.Акт'!#REF!)</f>
        <v>#REF!</v>
      </c>
    </row>
    <row r="63" spans="1:255" x14ac:dyDescent="0.2">
      <c r="A63">
        <v>999</v>
      </c>
      <c r="B63" t="s">
        <v>1271</v>
      </c>
    </row>
    <row r="125" spans="57:68" x14ac:dyDescent="0.2">
      <c r="BE125" t="e">
        <f>SUMIF('1.Лок.смета.и.Акт'!CT23:'1.Лок.смета.и.Акт'!#REF!,1,'1.Лок.смета.и.Акт'!AT23:'1.Лок.смета.и.Акт'!#REF!)</f>
        <v>#REF!</v>
      </c>
      <c r="BF125" t="e">
        <f>SUMIF('1.Лок.смета.и.Акт'!CT23:'1.Лок.смета.и.Акт'!#REF!,2,'1.Лок.смета.и.Акт'!AT23:'1.Лок.смета.и.Акт'!#REF!)</f>
        <v>#REF!</v>
      </c>
      <c r="BG125" t="e">
        <f>SUMIF('1.Лок.смета.и.Акт'!CT23:'1.Лок.смета.и.Акт'!#REF!,5,'1.Лок.смета.и.Акт'!AT23:'1.Лок.смета.и.Акт'!#REF!)</f>
        <v>#REF!</v>
      </c>
      <c r="BH125" t="e">
        <f>SUMIF('1.Лок.смета.и.Акт'!CT23:'1.Лок.смета.и.Акт'!#REF!,4,'1.Лок.смета.и.Акт'!AT23:'1.Лок.смета.и.Акт'!#REF!)</f>
        <v>#REF!</v>
      </c>
      <c r="BI125" t="e">
        <f>SUMIF('1.Лок.смета.и.Акт'!CT23:'1.Лок.смета.и.Акт'!#REF!,1,'1.Лок.смета.и.Акт'!AU23:'1.Лок.смета.и.Акт'!#REF!)</f>
        <v>#REF!</v>
      </c>
      <c r="BJ125" t="e">
        <f>SUMIF('1.Лок.смета.и.Акт'!CT23:'1.Лок.смета.и.Акт'!#REF!,2,'1.Лок.смета.и.Акт'!AU23:'1.Лок.смета.и.Акт'!#REF!)</f>
        <v>#REF!</v>
      </c>
      <c r="BK125" t="e">
        <f>SUMIF('1.Лок.смета.и.Акт'!CT23:'1.Лок.смета.и.Акт'!#REF!,5,'1.Лок.смета.и.Акт'!AU23:'1.Лок.смета.и.Акт'!#REF!)</f>
        <v>#REF!</v>
      </c>
      <c r="BL125" t="e">
        <f>SUMIF('1.Лок.смета.и.Акт'!CT23:'1.Лок.смета.и.Акт'!#REF!,4,'1.Лок.смета.и.Акт'!AU23:'1.Лок.смета.и.Акт'!#REF!)</f>
        <v>#REF!</v>
      </c>
      <c r="BM125" t="e">
        <f>SUMIF('1.Лок.смета.и.Акт'!CT23:'1.Лок.смета.и.Акт'!#REF!,1,'1.Лок.смета.и.Акт'!AV23:'1.Лок.смета.и.Акт'!#REF!)</f>
        <v>#REF!</v>
      </c>
      <c r="BN125" t="e">
        <f>SUMIF('1.Лок.смета.и.Акт'!CT23:'1.Лок.смета.и.Акт'!#REF!,2,'1.Лок.смета.и.Акт'!AV23:'1.Лок.смета.и.Акт'!#REF!)</f>
        <v>#REF!</v>
      </c>
      <c r="BO125" t="e">
        <f>SUMIF('1.Лок.смета.и.Акт'!CT23:'1.Лок.смета.и.Акт'!#REF!,5,'1.Лок.смета.и.Акт'!AV23:'1.Лок.смета.и.Акт'!#REF!)</f>
        <v>#REF!</v>
      </c>
      <c r="BP125" t="e">
        <f>SUMIF('1.Лок.смета.и.Акт'!CT23:'1.Лок.смета.и.Акт'!#REF!,4,'1.Лок.смета.и.Акт'!AV23:'1.Лок.смета.и.Акт'!#REF!)</f>
        <v>#REF!</v>
      </c>
    </row>
    <row r="266" spans="57:68" x14ac:dyDescent="0.2">
      <c r="BE266" t="e">
        <f>SUMIF('1.Лок.смета.и.Акт'!CT32:'1.Лок.смета.и.Акт'!#REF!,1,'1.Лок.смета.и.Акт'!AT32:'1.Лок.смета.и.Акт'!#REF!)</f>
        <v>#REF!</v>
      </c>
      <c r="BF266" t="e">
        <f>SUMIF('1.Лок.смета.и.Акт'!CT32:'1.Лок.смета.и.Акт'!#REF!,2,'1.Лок.смета.и.Акт'!AT32:'1.Лок.смета.и.Акт'!#REF!)</f>
        <v>#REF!</v>
      </c>
      <c r="BG266" t="e">
        <f>SUMIF('1.Лок.смета.и.Акт'!CT32:'1.Лок.смета.и.Акт'!#REF!,5,'1.Лок.смета.и.Акт'!AT32:'1.Лок.смета.и.Акт'!#REF!)</f>
        <v>#REF!</v>
      </c>
      <c r="BH266" t="e">
        <f>SUMIF('1.Лок.смета.и.Акт'!CT32:'1.Лок.смета.и.Акт'!#REF!,4,'1.Лок.смета.и.Акт'!AT32:'1.Лок.смета.и.Акт'!#REF!)</f>
        <v>#REF!</v>
      </c>
      <c r="BI266" t="e">
        <f>SUMIF('1.Лок.смета.и.Акт'!CT32:'1.Лок.смета.и.Акт'!#REF!,1,'1.Лок.смета.и.Акт'!AU32:'1.Лок.смета.и.Акт'!#REF!)</f>
        <v>#REF!</v>
      </c>
      <c r="BJ266" t="e">
        <f>SUMIF('1.Лок.смета.и.Акт'!CT32:'1.Лок.смета.и.Акт'!#REF!,2,'1.Лок.смета.и.Акт'!AU32:'1.Лок.смета.и.Акт'!#REF!)</f>
        <v>#REF!</v>
      </c>
      <c r="BK266" t="e">
        <f>SUMIF('1.Лок.смета.и.Акт'!CT32:'1.Лок.смета.и.Акт'!#REF!,5,'1.Лок.смета.и.Акт'!AU32:'1.Лок.смета.и.Акт'!#REF!)</f>
        <v>#REF!</v>
      </c>
      <c r="BL266" t="e">
        <f>SUMIF('1.Лок.смета.и.Акт'!CT32:'1.Лок.смета.и.Акт'!#REF!,4,'1.Лок.смета.и.Акт'!AU32:'1.Лок.смета.и.Акт'!#REF!)</f>
        <v>#REF!</v>
      </c>
      <c r="BM266" t="e">
        <f>SUMIF('1.Лок.смета.и.Акт'!CT32:'1.Лок.смета.и.Акт'!#REF!,1,'1.Лок.смета.и.Акт'!AV32:'1.Лок.смета.и.Акт'!#REF!)</f>
        <v>#REF!</v>
      </c>
      <c r="BN266" t="e">
        <f>SUMIF('1.Лок.смета.и.Акт'!CT32:'1.Лок.смета.и.Акт'!#REF!,2,'1.Лок.смета.и.Акт'!AV32:'1.Лок.смета.и.Акт'!#REF!)</f>
        <v>#REF!</v>
      </c>
      <c r="BO266" t="e">
        <f>SUMIF('1.Лок.смета.и.Акт'!CT32:'1.Лок.смета.и.Акт'!#REF!,5,'1.Лок.смета.и.Акт'!AV32:'1.Лок.смета.и.Акт'!#REF!)</f>
        <v>#REF!</v>
      </c>
      <c r="BP266" t="e">
        <f>SUMIF('1.Лок.смета.и.Акт'!CT32:'1.Лок.смета.и.Акт'!#REF!,4,'1.Лок.смета.и.Акт'!AV32:'1.Лок.смета.и.Акт'!#REF!)</f>
        <v>#REF!</v>
      </c>
    </row>
    <row r="407" spans="57:68" x14ac:dyDescent="0.2">
      <c r="BE407" t="e">
        <f>SUMIF('1.Лок.смета.и.Акт'!CT41:'1.Лок.смета.и.Акт'!#REF!,1,'1.Лок.смета.и.Акт'!AT41:'1.Лок.смета.и.Акт'!#REF!)</f>
        <v>#REF!</v>
      </c>
      <c r="BF407" t="e">
        <f>SUMIF('1.Лок.смета.и.Акт'!CT41:'1.Лок.смета.и.Акт'!#REF!,2,'1.Лок.смета.и.Акт'!AT41:'1.Лок.смета.и.Акт'!#REF!)</f>
        <v>#REF!</v>
      </c>
      <c r="BG407" t="e">
        <f>SUMIF('1.Лок.смета.и.Акт'!CT41:'1.Лок.смета.и.Акт'!#REF!,5,'1.Лок.смета.и.Акт'!AT41:'1.Лок.смета.и.Акт'!#REF!)</f>
        <v>#REF!</v>
      </c>
      <c r="BH407" t="e">
        <f>SUMIF('1.Лок.смета.и.Акт'!CT41:'1.Лок.смета.и.Акт'!#REF!,4,'1.Лок.смета.и.Акт'!AT41:'1.Лок.смета.и.Акт'!#REF!)</f>
        <v>#REF!</v>
      </c>
      <c r="BI407" t="e">
        <f>SUMIF('1.Лок.смета.и.Акт'!CT41:'1.Лок.смета.и.Акт'!#REF!,1,'1.Лок.смета.и.Акт'!AU41:'1.Лок.смета.и.Акт'!#REF!)</f>
        <v>#REF!</v>
      </c>
      <c r="BJ407" t="e">
        <f>SUMIF('1.Лок.смета.и.Акт'!CT41:'1.Лок.смета.и.Акт'!#REF!,2,'1.Лок.смета.и.Акт'!AU41:'1.Лок.смета.и.Акт'!#REF!)</f>
        <v>#REF!</v>
      </c>
      <c r="BK407" t="e">
        <f>SUMIF('1.Лок.смета.и.Акт'!CT41:'1.Лок.смета.и.Акт'!#REF!,5,'1.Лок.смета.и.Акт'!AU41:'1.Лок.смета.и.Акт'!#REF!)</f>
        <v>#REF!</v>
      </c>
      <c r="BL407" t="e">
        <f>SUMIF('1.Лок.смета.и.Акт'!CT41:'1.Лок.смета.и.Акт'!#REF!,4,'1.Лок.смета.и.Акт'!AU41:'1.Лок.смета.и.Акт'!#REF!)</f>
        <v>#REF!</v>
      </c>
      <c r="BM407" t="e">
        <f>SUMIF('1.Лок.смета.и.Акт'!CT41:'1.Лок.смета.и.Акт'!#REF!,1,'1.Лок.смета.и.Акт'!AV41:'1.Лок.смета.и.Акт'!#REF!)</f>
        <v>#REF!</v>
      </c>
      <c r="BN407" t="e">
        <f>SUMIF('1.Лок.смета.и.Акт'!CT41:'1.Лок.смета.и.Акт'!#REF!,2,'1.Лок.смета.и.Акт'!AV41:'1.Лок.смета.и.Акт'!#REF!)</f>
        <v>#REF!</v>
      </c>
      <c r="BO407" t="e">
        <f>SUMIF('1.Лок.смета.и.Акт'!CT41:'1.Лок.смета.и.Акт'!#REF!,5,'1.Лок.смета.и.Акт'!AV41:'1.Лок.смета.и.Акт'!#REF!)</f>
        <v>#REF!</v>
      </c>
      <c r="BP407" t="e">
        <f>SUMIF('1.Лок.смета.и.Акт'!CT41:'1.Лок.смета.и.Акт'!#REF!,4,'1.Лок.смета.и.Акт'!AV41:'1.Лок.смета.и.Акт'!#REF!)</f>
        <v>#REF!</v>
      </c>
    </row>
    <row r="472" spans="57:68" x14ac:dyDescent="0.2">
      <c r="BE472" t="e">
        <f>SUMIF('1.Лок.смета.и.Акт'!CT21:'1.Лок.смета.и.Акт'!#REF!,1,'1.Лок.смета.и.Акт'!AT21:'1.Лок.смета.и.Акт'!#REF!)</f>
        <v>#REF!</v>
      </c>
      <c r="BF472" t="e">
        <f>SUMIF('1.Лок.смета.и.Акт'!CT21:'1.Лок.смета.и.Акт'!#REF!,2,'1.Лок.смета.и.Акт'!AT21:'1.Лок.смета.и.Акт'!#REF!)</f>
        <v>#REF!</v>
      </c>
      <c r="BG472" t="e">
        <f>SUMIF('1.Лок.смета.и.Акт'!CT21:'1.Лок.смета.и.Акт'!#REF!,5,'1.Лок.смета.и.Акт'!AT21:'1.Лок.смета.и.Акт'!#REF!)</f>
        <v>#REF!</v>
      </c>
      <c r="BH472" t="e">
        <f>SUMIF('1.Лок.смета.и.Акт'!CT21:'1.Лок.смета.и.Акт'!#REF!,4,'1.Лок.смета.и.Акт'!AT21:'1.Лок.смета.и.Акт'!#REF!)</f>
        <v>#REF!</v>
      </c>
      <c r="BI472" t="e">
        <f>SUMIF('1.Лок.смета.и.Акт'!CT21:'1.Лок.смета.и.Акт'!#REF!,1,'1.Лок.смета.и.Акт'!AU21:'1.Лок.смета.и.Акт'!#REF!)</f>
        <v>#REF!</v>
      </c>
      <c r="BJ472" t="e">
        <f>SUMIF('1.Лок.смета.и.Акт'!CT21:'1.Лок.смета.и.Акт'!#REF!,2,'1.Лок.смета.и.Акт'!AU21:'1.Лок.смета.и.Акт'!#REF!)</f>
        <v>#REF!</v>
      </c>
      <c r="BK472" t="e">
        <f>SUMIF('1.Лок.смета.и.Акт'!CT21:'1.Лок.смета.и.Акт'!#REF!,5,'1.Лок.смета.и.Акт'!AU21:'1.Лок.смета.и.Акт'!#REF!)</f>
        <v>#REF!</v>
      </c>
      <c r="BL472" t="e">
        <f>SUMIF('1.Лок.смета.и.Акт'!CT21:'1.Лок.смета.и.Акт'!#REF!,4,'1.Лок.смета.и.Акт'!AU21:'1.Лок.смета.и.Акт'!#REF!)</f>
        <v>#REF!</v>
      </c>
      <c r="BM472" t="e">
        <f>SUMIF('1.Лок.смета.и.Акт'!CT21:'1.Лок.смета.и.Акт'!#REF!,1,'1.Лок.смета.и.Акт'!AV21:'1.Лок.смета.и.Акт'!#REF!)</f>
        <v>#REF!</v>
      </c>
      <c r="BN472" t="e">
        <f>SUMIF('1.Лок.смета.и.Акт'!CT21:'1.Лок.смета.и.Акт'!#REF!,2,'1.Лок.смета.и.Акт'!AV21:'1.Лок.смета.и.Акт'!#REF!)</f>
        <v>#REF!</v>
      </c>
      <c r="BO472" t="e">
        <f>SUMIF('1.Лок.смета.и.Акт'!CT21:'1.Лок.смета.и.Акт'!#REF!,5,'1.Лок.смета.и.Акт'!AV21:'1.Лок.смета.и.Акт'!#REF!)</f>
        <v>#REF!</v>
      </c>
      <c r="BP472" t="e">
        <f>SUMIF('1.Лок.смета.и.Акт'!CT21:'1.Лок.смета.и.Акт'!#REF!,4,'1.Лок.смета.и.Акт'!AV21:'1.Лок.смета.и.Акт'!#REF!)</f>
        <v>#REF!</v>
      </c>
    </row>
    <row r="615" spans="57:68" x14ac:dyDescent="0.2">
      <c r="BE615" t="e">
        <f>SUMIF('1.Лок.смета.и.Акт'!CT52:'1.Лок.смета.и.Акт'!#REF!,1,'1.Лок.смета.и.Акт'!AT52:'1.Лок.смета.и.Акт'!#REF!)</f>
        <v>#REF!</v>
      </c>
      <c r="BF615" t="e">
        <f>SUMIF('1.Лок.смета.и.Акт'!CT52:'1.Лок.смета.и.Акт'!#REF!,2,'1.Лок.смета.и.Акт'!AT52:'1.Лок.смета.и.Акт'!#REF!)</f>
        <v>#REF!</v>
      </c>
      <c r="BG615" t="e">
        <f>SUMIF('1.Лок.смета.и.Акт'!CT52:'1.Лок.смета.и.Акт'!#REF!,5,'1.Лок.смета.и.Акт'!AT52:'1.Лок.смета.и.Акт'!#REF!)</f>
        <v>#REF!</v>
      </c>
      <c r="BH615" t="e">
        <f>SUMIF('1.Лок.смета.и.Акт'!CT52:'1.Лок.смета.и.Акт'!#REF!,4,'1.Лок.смета.и.Акт'!AT52:'1.Лок.смета.и.Акт'!#REF!)</f>
        <v>#REF!</v>
      </c>
      <c r="BI615" t="e">
        <f>SUMIF('1.Лок.смета.и.Акт'!CT52:'1.Лок.смета.и.Акт'!#REF!,1,'1.Лок.смета.и.Акт'!AU52:'1.Лок.смета.и.Акт'!#REF!)</f>
        <v>#REF!</v>
      </c>
      <c r="BJ615" t="e">
        <f>SUMIF('1.Лок.смета.и.Акт'!CT52:'1.Лок.смета.и.Акт'!#REF!,2,'1.Лок.смета.и.Акт'!AU52:'1.Лок.смета.и.Акт'!#REF!)</f>
        <v>#REF!</v>
      </c>
      <c r="BK615" t="e">
        <f>SUMIF('1.Лок.смета.и.Акт'!CT52:'1.Лок.смета.и.Акт'!#REF!,5,'1.Лок.смета.и.Акт'!AU52:'1.Лок.смета.и.Акт'!#REF!)</f>
        <v>#REF!</v>
      </c>
      <c r="BL615" t="e">
        <f>SUMIF('1.Лок.смета.и.Акт'!CT52:'1.Лок.смета.и.Акт'!#REF!,4,'1.Лок.смета.и.Акт'!AU52:'1.Лок.смета.и.Акт'!#REF!)</f>
        <v>#REF!</v>
      </c>
      <c r="BM615" t="e">
        <f>SUMIF('1.Лок.смета.и.Акт'!CT52:'1.Лок.смета.и.Акт'!#REF!,1,'1.Лок.смета.и.Акт'!AV52:'1.Лок.смета.и.Акт'!#REF!)</f>
        <v>#REF!</v>
      </c>
      <c r="BN615" t="e">
        <f>SUMIF('1.Лок.смета.и.Акт'!CT52:'1.Лок.смета.и.Акт'!#REF!,2,'1.Лок.смета.и.Акт'!AV52:'1.Лок.смета.и.Акт'!#REF!)</f>
        <v>#REF!</v>
      </c>
      <c r="BO615" t="e">
        <f>SUMIF('1.Лок.смета.и.Акт'!CT52:'1.Лок.смета.и.Акт'!#REF!,5,'1.Лок.смета.и.Акт'!AV52:'1.Лок.смета.и.Акт'!#REF!)</f>
        <v>#REF!</v>
      </c>
      <c r="BP615" t="e">
        <f>SUMIF('1.Лок.смета.и.Акт'!CT52:'1.Лок.смета.и.Акт'!#REF!,4,'1.Лок.смета.и.Акт'!AV52:'1.Лок.смета.и.Акт'!#REF!)</f>
        <v>#REF!</v>
      </c>
    </row>
    <row r="769" spans="57:68" x14ac:dyDescent="0.2">
      <c r="BE769" t="e">
        <f>SUMIF('1.Лок.смета.и.Акт'!CT61:'1.Лок.смета.и.Акт'!#REF!,1,'1.Лок.смета.и.Акт'!AT61:'1.Лок.смета.и.Акт'!#REF!)</f>
        <v>#REF!</v>
      </c>
      <c r="BF769" t="e">
        <f>SUMIF('1.Лок.смета.и.Акт'!CT61:'1.Лок.смета.и.Акт'!#REF!,2,'1.Лок.смета.и.Акт'!AT61:'1.Лок.смета.и.Акт'!#REF!)</f>
        <v>#REF!</v>
      </c>
      <c r="BG769" t="e">
        <f>SUMIF('1.Лок.смета.и.Акт'!CT61:'1.Лок.смета.и.Акт'!#REF!,5,'1.Лок.смета.и.Акт'!AT61:'1.Лок.смета.и.Акт'!#REF!)</f>
        <v>#REF!</v>
      </c>
      <c r="BH769" t="e">
        <f>SUMIF('1.Лок.смета.и.Акт'!CT61:'1.Лок.смета.и.Акт'!#REF!,4,'1.Лок.смета.и.Акт'!AT61:'1.Лок.смета.и.Акт'!#REF!)</f>
        <v>#REF!</v>
      </c>
      <c r="BI769" t="e">
        <f>SUMIF('1.Лок.смета.и.Акт'!CT61:'1.Лок.смета.и.Акт'!#REF!,1,'1.Лок.смета.и.Акт'!AU61:'1.Лок.смета.и.Акт'!#REF!)</f>
        <v>#REF!</v>
      </c>
      <c r="BJ769" t="e">
        <f>SUMIF('1.Лок.смета.и.Акт'!CT61:'1.Лок.смета.и.Акт'!#REF!,2,'1.Лок.смета.и.Акт'!AU61:'1.Лок.смета.и.Акт'!#REF!)</f>
        <v>#REF!</v>
      </c>
      <c r="BK769" t="e">
        <f>SUMIF('1.Лок.смета.и.Акт'!CT61:'1.Лок.смета.и.Акт'!#REF!,5,'1.Лок.смета.и.Акт'!AU61:'1.Лок.смета.и.Акт'!#REF!)</f>
        <v>#REF!</v>
      </c>
      <c r="BL769" t="e">
        <f>SUMIF('1.Лок.смета.и.Акт'!CT61:'1.Лок.смета.и.Акт'!#REF!,4,'1.Лок.смета.и.Акт'!AU61:'1.Лок.смета.и.Акт'!#REF!)</f>
        <v>#REF!</v>
      </c>
      <c r="BM769" t="e">
        <f>SUMIF('1.Лок.смета.и.Акт'!CT61:'1.Лок.смета.и.Акт'!#REF!,1,'1.Лок.смета.и.Акт'!AV61:'1.Лок.смета.и.Акт'!#REF!)</f>
        <v>#REF!</v>
      </c>
      <c r="BN769" t="e">
        <f>SUMIF('1.Лок.смета.и.Акт'!CT61:'1.Лок.смета.и.Акт'!#REF!,2,'1.Лок.смета.и.Акт'!AV61:'1.Лок.смета.и.Акт'!#REF!)</f>
        <v>#REF!</v>
      </c>
      <c r="BO769" t="e">
        <f>SUMIF('1.Лок.смета.и.Акт'!CT61:'1.Лок.смета.и.Акт'!#REF!,5,'1.Лок.смета.и.Акт'!AV61:'1.Лок.смета.и.Акт'!#REF!)</f>
        <v>#REF!</v>
      </c>
      <c r="BP769" t="e">
        <f>SUMIF('1.Лок.смета.и.Акт'!CT61:'1.Лок.смета.и.Акт'!#REF!,4,'1.Лок.смета.и.Акт'!AV61:'1.Лок.смета.и.Акт'!#REF!)</f>
        <v>#REF!</v>
      </c>
    </row>
    <row r="910" spans="57:68" x14ac:dyDescent="0.2">
      <c r="BE910" t="e">
        <f>SUMIF('1.Лок.смета.и.Акт'!CT71:'1.Лок.смета.и.Акт'!#REF!,1,'1.Лок.смета.и.Акт'!AT71:'1.Лок.смета.и.Акт'!#REF!)</f>
        <v>#REF!</v>
      </c>
      <c r="BF910" t="e">
        <f>SUMIF('1.Лок.смета.и.Акт'!CT71:'1.Лок.смета.и.Акт'!#REF!,2,'1.Лок.смета.и.Акт'!AT71:'1.Лок.смета.и.Акт'!#REF!)</f>
        <v>#REF!</v>
      </c>
      <c r="BG910" t="e">
        <f>SUMIF('1.Лок.смета.и.Акт'!CT71:'1.Лок.смета.и.Акт'!#REF!,5,'1.Лок.смета.и.Акт'!AT71:'1.Лок.смета.и.Акт'!#REF!)</f>
        <v>#REF!</v>
      </c>
      <c r="BH910" t="e">
        <f>SUMIF('1.Лок.смета.и.Акт'!CT71:'1.Лок.смета.и.Акт'!#REF!,4,'1.Лок.смета.и.Акт'!AT71:'1.Лок.смета.и.Акт'!#REF!)</f>
        <v>#REF!</v>
      </c>
      <c r="BI910" t="e">
        <f>SUMIF('1.Лок.смета.и.Акт'!CT71:'1.Лок.смета.и.Акт'!#REF!,1,'1.Лок.смета.и.Акт'!AU71:'1.Лок.смета.и.Акт'!#REF!)</f>
        <v>#REF!</v>
      </c>
      <c r="BJ910" t="e">
        <f>SUMIF('1.Лок.смета.и.Акт'!CT71:'1.Лок.смета.и.Акт'!#REF!,2,'1.Лок.смета.и.Акт'!AU71:'1.Лок.смета.и.Акт'!#REF!)</f>
        <v>#REF!</v>
      </c>
      <c r="BK910" t="e">
        <f>SUMIF('1.Лок.смета.и.Акт'!CT71:'1.Лок.смета.и.Акт'!#REF!,5,'1.Лок.смета.и.Акт'!AU71:'1.Лок.смета.и.Акт'!#REF!)</f>
        <v>#REF!</v>
      </c>
      <c r="BL910" t="e">
        <f>SUMIF('1.Лок.смета.и.Акт'!CT71:'1.Лок.смета.и.Акт'!#REF!,4,'1.Лок.смета.и.Акт'!AU71:'1.Лок.смета.и.Акт'!#REF!)</f>
        <v>#REF!</v>
      </c>
      <c r="BM910" t="e">
        <f>SUMIF('1.Лок.смета.и.Акт'!CT71:'1.Лок.смета.и.Акт'!#REF!,1,'1.Лок.смета.и.Акт'!AV71:'1.Лок.смета.и.Акт'!#REF!)</f>
        <v>#REF!</v>
      </c>
      <c r="BN910" t="e">
        <f>SUMIF('1.Лок.смета.и.Акт'!CT71:'1.Лок.смета.и.Акт'!#REF!,2,'1.Лок.смета.и.Акт'!AV71:'1.Лок.смета.и.Акт'!#REF!)</f>
        <v>#REF!</v>
      </c>
      <c r="BO910" t="e">
        <f>SUMIF('1.Лок.смета.и.Акт'!CT71:'1.Лок.смета.и.Акт'!#REF!,5,'1.Лок.смета.и.Акт'!AV71:'1.Лок.смета.и.Акт'!#REF!)</f>
        <v>#REF!</v>
      </c>
      <c r="BP910" t="e">
        <f>SUMIF('1.Лок.смета.и.Акт'!CT71:'1.Лок.смета.и.Акт'!#REF!,4,'1.Лок.смета.и.Акт'!AV71:'1.Лок.смета.и.Акт'!#REF!)</f>
        <v>#REF!</v>
      </c>
    </row>
    <row r="975" spans="57:68" x14ac:dyDescent="0.2">
      <c r="BE975" t="e">
        <f>SUMIF('1.Лок.смета.и.Акт'!CT50:'1.Лок.смета.и.Акт'!#REF!,1,'1.Лок.смета.и.Акт'!AT50:'1.Лок.смета.и.Акт'!#REF!)</f>
        <v>#REF!</v>
      </c>
      <c r="BF975" t="e">
        <f>SUMIF('1.Лок.смета.и.Акт'!CT50:'1.Лок.смета.и.Акт'!#REF!,2,'1.Лок.смета.и.Акт'!AT50:'1.Лок.смета.и.Акт'!#REF!)</f>
        <v>#REF!</v>
      </c>
      <c r="BG975" t="e">
        <f>SUMIF('1.Лок.смета.и.Акт'!CT50:'1.Лок.смета.и.Акт'!#REF!,5,'1.Лок.смета.и.Акт'!AT50:'1.Лок.смета.и.Акт'!#REF!)</f>
        <v>#REF!</v>
      </c>
      <c r="BH975" t="e">
        <f>SUMIF('1.Лок.смета.и.Акт'!CT50:'1.Лок.смета.и.Акт'!#REF!,4,'1.Лок.смета.и.Акт'!AT50:'1.Лок.смета.и.Акт'!#REF!)</f>
        <v>#REF!</v>
      </c>
      <c r="BI975" t="e">
        <f>SUMIF('1.Лок.смета.и.Акт'!CT50:'1.Лок.смета.и.Акт'!#REF!,1,'1.Лок.смета.и.Акт'!AU50:'1.Лок.смета.и.Акт'!#REF!)</f>
        <v>#REF!</v>
      </c>
      <c r="BJ975" t="e">
        <f>SUMIF('1.Лок.смета.и.Акт'!CT50:'1.Лок.смета.и.Акт'!#REF!,2,'1.Лок.смета.и.Акт'!AU50:'1.Лок.смета.и.Акт'!#REF!)</f>
        <v>#REF!</v>
      </c>
      <c r="BK975" t="e">
        <f>SUMIF('1.Лок.смета.и.Акт'!CT50:'1.Лок.смета.и.Акт'!#REF!,5,'1.Лок.смета.и.Акт'!AU50:'1.Лок.смета.и.Акт'!#REF!)</f>
        <v>#REF!</v>
      </c>
      <c r="BL975" t="e">
        <f>SUMIF('1.Лок.смета.и.Акт'!CT50:'1.Лок.смета.и.Акт'!#REF!,4,'1.Лок.смета.и.Акт'!AU50:'1.Лок.смета.и.Акт'!#REF!)</f>
        <v>#REF!</v>
      </c>
      <c r="BM975" t="e">
        <f>SUMIF('1.Лок.смета.и.Акт'!CT50:'1.Лок.смета.и.Акт'!#REF!,1,'1.Лок.смета.и.Акт'!AV50:'1.Лок.смета.и.Акт'!#REF!)</f>
        <v>#REF!</v>
      </c>
      <c r="BN975" t="e">
        <f>SUMIF('1.Лок.смета.и.Акт'!CT50:'1.Лок.смета.и.Акт'!#REF!,2,'1.Лок.смета.и.Акт'!AV50:'1.Лок.смета.и.Акт'!#REF!)</f>
        <v>#REF!</v>
      </c>
      <c r="BO975" t="e">
        <f>SUMIF('1.Лок.смета.и.Акт'!CT50:'1.Лок.смета.и.Акт'!#REF!,5,'1.Лок.смета.и.Акт'!AV50:'1.Лок.смета.и.Акт'!#REF!)</f>
        <v>#REF!</v>
      </c>
      <c r="BP975" t="e">
        <f>SUMIF('1.Лок.смета.и.Акт'!CT50:'1.Лок.смета.и.Акт'!#REF!,4,'1.Лок.смета.и.Акт'!AV50:'1.Лок.смета.и.Акт'!#REF!)</f>
        <v>#REF!</v>
      </c>
    </row>
    <row r="1118" spans="57:68" x14ac:dyDescent="0.2">
      <c r="BE1118" t="e">
        <f>SUMIF('1.Лок.смета.и.Акт'!CT82:'1.Лок.смета.и.Акт'!#REF!,1,'1.Лок.смета.и.Акт'!AT82:'1.Лок.смета.и.Акт'!#REF!)</f>
        <v>#REF!</v>
      </c>
      <c r="BF1118" t="e">
        <f>SUMIF('1.Лок.смета.и.Акт'!CT82:'1.Лок.смета.и.Акт'!#REF!,2,'1.Лок.смета.и.Акт'!AT82:'1.Лок.смета.и.Акт'!#REF!)</f>
        <v>#REF!</v>
      </c>
      <c r="BG1118" t="e">
        <f>SUMIF('1.Лок.смета.и.Акт'!CT82:'1.Лок.смета.и.Акт'!#REF!,5,'1.Лок.смета.и.Акт'!AT82:'1.Лок.смета.и.Акт'!#REF!)</f>
        <v>#REF!</v>
      </c>
      <c r="BH1118" t="e">
        <f>SUMIF('1.Лок.смета.и.Акт'!CT82:'1.Лок.смета.и.Акт'!#REF!,4,'1.Лок.смета.и.Акт'!AT82:'1.Лок.смета.и.Акт'!#REF!)</f>
        <v>#REF!</v>
      </c>
      <c r="BI1118" t="e">
        <f>SUMIF('1.Лок.смета.и.Акт'!CT82:'1.Лок.смета.и.Акт'!#REF!,1,'1.Лок.смета.и.Акт'!AU82:'1.Лок.смета.и.Акт'!#REF!)</f>
        <v>#REF!</v>
      </c>
      <c r="BJ1118" t="e">
        <f>SUMIF('1.Лок.смета.и.Акт'!CT82:'1.Лок.смета.и.Акт'!#REF!,2,'1.Лок.смета.и.Акт'!AU82:'1.Лок.смета.и.Акт'!#REF!)</f>
        <v>#REF!</v>
      </c>
      <c r="BK1118" t="e">
        <f>SUMIF('1.Лок.смета.и.Акт'!CT82:'1.Лок.смета.и.Акт'!#REF!,5,'1.Лок.смета.и.Акт'!AU82:'1.Лок.смета.и.Акт'!#REF!)</f>
        <v>#REF!</v>
      </c>
      <c r="BL1118" t="e">
        <f>SUMIF('1.Лок.смета.и.Акт'!CT82:'1.Лок.смета.и.Акт'!#REF!,4,'1.Лок.смета.и.Акт'!AU82:'1.Лок.смета.и.Акт'!#REF!)</f>
        <v>#REF!</v>
      </c>
      <c r="BM1118" t="e">
        <f>SUMIF('1.Лок.смета.и.Акт'!CT82:'1.Лок.смета.и.Акт'!#REF!,1,'1.Лок.смета.и.Акт'!AV82:'1.Лок.смета.и.Акт'!#REF!)</f>
        <v>#REF!</v>
      </c>
      <c r="BN1118" t="e">
        <f>SUMIF('1.Лок.смета.и.Акт'!CT82:'1.Лок.смета.и.Акт'!#REF!,2,'1.Лок.смета.и.Акт'!AV82:'1.Лок.смета.и.Акт'!#REF!)</f>
        <v>#REF!</v>
      </c>
      <c r="BO1118" t="e">
        <f>SUMIF('1.Лок.смета.и.Акт'!CT82:'1.Лок.смета.и.Акт'!#REF!,5,'1.Лок.смета.и.Акт'!AV82:'1.Лок.смета.и.Акт'!#REF!)</f>
        <v>#REF!</v>
      </c>
      <c r="BP1118" t="e">
        <f>SUMIF('1.Лок.смета.и.Акт'!CT82:'1.Лок.смета.и.Акт'!#REF!,4,'1.Лок.смета.и.Акт'!AV82:'1.Лок.смета.и.Акт'!#REF!)</f>
        <v>#REF!</v>
      </c>
    </row>
    <row r="1275" spans="57:68" x14ac:dyDescent="0.2">
      <c r="BE1275" t="e">
        <f>SUMIF('1.Лок.смета.и.Акт'!CT91:'1.Лок.смета.и.Акт'!#REF!,1,'1.Лок.смета.и.Акт'!AT91:'1.Лок.смета.и.Акт'!#REF!)</f>
        <v>#REF!</v>
      </c>
      <c r="BF1275" t="e">
        <f>SUMIF('1.Лок.смета.и.Акт'!CT91:'1.Лок.смета.и.Акт'!#REF!,2,'1.Лок.смета.и.Акт'!AT91:'1.Лок.смета.и.Акт'!#REF!)</f>
        <v>#REF!</v>
      </c>
      <c r="BG1275" t="e">
        <f>SUMIF('1.Лок.смета.и.Акт'!CT91:'1.Лок.смета.и.Акт'!#REF!,5,'1.Лок.смета.и.Акт'!AT91:'1.Лок.смета.и.Акт'!#REF!)</f>
        <v>#REF!</v>
      </c>
      <c r="BH1275" t="e">
        <f>SUMIF('1.Лок.смета.и.Акт'!CT91:'1.Лок.смета.и.Акт'!#REF!,4,'1.Лок.смета.и.Акт'!AT91:'1.Лок.смета.и.Акт'!#REF!)</f>
        <v>#REF!</v>
      </c>
      <c r="BI1275" t="e">
        <f>SUMIF('1.Лок.смета.и.Акт'!CT91:'1.Лок.смета.и.Акт'!#REF!,1,'1.Лок.смета.и.Акт'!AU91:'1.Лок.смета.и.Акт'!#REF!)</f>
        <v>#REF!</v>
      </c>
      <c r="BJ1275" t="e">
        <f>SUMIF('1.Лок.смета.и.Акт'!CT91:'1.Лок.смета.и.Акт'!#REF!,2,'1.Лок.смета.и.Акт'!AU91:'1.Лок.смета.и.Акт'!#REF!)</f>
        <v>#REF!</v>
      </c>
      <c r="BK1275" t="e">
        <f>SUMIF('1.Лок.смета.и.Акт'!CT91:'1.Лок.смета.и.Акт'!#REF!,5,'1.Лок.смета.и.Акт'!AU91:'1.Лок.смета.и.Акт'!#REF!)</f>
        <v>#REF!</v>
      </c>
      <c r="BL1275" t="e">
        <f>SUMIF('1.Лок.смета.и.Акт'!CT91:'1.Лок.смета.и.Акт'!#REF!,4,'1.Лок.смета.и.Акт'!AU91:'1.Лок.смета.и.Акт'!#REF!)</f>
        <v>#REF!</v>
      </c>
      <c r="BM1275" t="e">
        <f>SUMIF('1.Лок.смета.и.Акт'!CT91:'1.Лок.смета.и.Акт'!#REF!,1,'1.Лок.смета.и.Акт'!AV91:'1.Лок.смета.и.Акт'!#REF!)</f>
        <v>#REF!</v>
      </c>
      <c r="BN1275" t="e">
        <f>SUMIF('1.Лок.смета.и.Акт'!CT91:'1.Лок.смета.и.Акт'!#REF!,2,'1.Лок.смета.и.Акт'!AV91:'1.Лок.смета.и.Акт'!#REF!)</f>
        <v>#REF!</v>
      </c>
      <c r="BO1275" t="e">
        <f>SUMIF('1.Лок.смета.и.Акт'!CT91:'1.Лок.смета.и.Акт'!#REF!,5,'1.Лок.смета.и.Акт'!AV91:'1.Лок.смета.и.Акт'!#REF!)</f>
        <v>#REF!</v>
      </c>
      <c r="BP1275" t="e">
        <f>SUMIF('1.Лок.смета.и.Акт'!CT91:'1.Лок.смета.и.Акт'!#REF!,4,'1.Лок.смета.и.Акт'!AV91:'1.Лок.смета.и.Акт'!#REF!)</f>
        <v>#REF!</v>
      </c>
    </row>
    <row r="1340" spans="57:68" x14ac:dyDescent="0.2">
      <c r="BE1340" t="e">
        <f>SUMIF('1.Лок.смета.и.Акт'!CT80:'1.Лок.смета.и.Акт'!#REF!,1,'1.Лок.смета.и.Акт'!AT80:'1.Лок.смета.и.Акт'!#REF!)</f>
        <v>#REF!</v>
      </c>
      <c r="BF1340" t="e">
        <f>SUMIF('1.Лок.смета.и.Акт'!CT80:'1.Лок.смета.и.Акт'!#REF!,2,'1.Лок.смета.и.Акт'!AT80:'1.Лок.смета.и.Акт'!#REF!)</f>
        <v>#REF!</v>
      </c>
      <c r="BG1340" t="e">
        <f>SUMIF('1.Лок.смета.и.Акт'!CT80:'1.Лок.смета.и.Акт'!#REF!,5,'1.Лок.смета.и.Акт'!AT80:'1.Лок.смета.и.Акт'!#REF!)</f>
        <v>#REF!</v>
      </c>
      <c r="BH1340" t="e">
        <f>SUMIF('1.Лок.смета.и.Акт'!CT80:'1.Лок.смета.и.Акт'!#REF!,4,'1.Лок.смета.и.Акт'!AT80:'1.Лок.смета.и.Акт'!#REF!)</f>
        <v>#REF!</v>
      </c>
      <c r="BI1340" t="e">
        <f>SUMIF('1.Лок.смета.и.Акт'!CT80:'1.Лок.смета.и.Акт'!#REF!,1,'1.Лок.смета.и.Акт'!AU80:'1.Лок.смета.и.Акт'!#REF!)</f>
        <v>#REF!</v>
      </c>
      <c r="BJ1340" t="e">
        <f>SUMIF('1.Лок.смета.и.Акт'!CT80:'1.Лок.смета.и.Акт'!#REF!,2,'1.Лок.смета.и.Акт'!AU80:'1.Лок.смета.и.Акт'!#REF!)</f>
        <v>#REF!</v>
      </c>
      <c r="BK1340" t="e">
        <f>SUMIF('1.Лок.смета.и.Акт'!CT80:'1.Лок.смета.и.Акт'!#REF!,5,'1.Лок.смета.и.Акт'!AU80:'1.Лок.смета.и.Акт'!#REF!)</f>
        <v>#REF!</v>
      </c>
      <c r="BL1340" t="e">
        <f>SUMIF('1.Лок.смета.и.Акт'!CT80:'1.Лок.смета.и.Акт'!#REF!,4,'1.Лок.смета.и.Акт'!AU80:'1.Лок.смета.и.Акт'!#REF!)</f>
        <v>#REF!</v>
      </c>
      <c r="BM1340" t="e">
        <f>SUMIF('1.Лок.смета.и.Акт'!CT80:'1.Лок.смета.и.Акт'!#REF!,1,'1.Лок.смета.и.Акт'!AV80:'1.Лок.смета.и.Акт'!#REF!)</f>
        <v>#REF!</v>
      </c>
      <c r="BN1340" t="e">
        <f>SUMIF('1.Лок.смета.и.Акт'!CT80:'1.Лок.смета.и.Акт'!#REF!,2,'1.Лок.смета.и.Акт'!AV80:'1.Лок.смета.и.Акт'!#REF!)</f>
        <v>#REF!</v>
      </c>
      <c r="BO1340" t="e">
        <f>SUMIF('1.Лок.смета.и.Акт'!CT80:'1.Лок.смета.и.Акт'!#REF!,5,'1.Лок.смета.и.Акт'!AV80:'1.Лок.смета.и.Акт'!#REF!)</f>
        <v>#REF!</v>
      </c>
      <c r="BP1340" t="e">
        <f>SUMIF('1.Лок.смета.и.Акт'!CT80:'1.Лок.смета.и.Акт'!#REF!,4,'1.Лок.смета.и.Акт'!AV80:'1.Лок.смета.и.Акт'!#REF!)</f>
        <v>#REF!</v>
      </c>
    </row>
    <row r="1436" spans="57:68" x14ac:dyDescent="0.2">
      <c r="BE1436" t="e">
        <f>SUMIF('1.Лок.смета.и.Акт'!CT103:'1.Лок.смета.и.Акт'!#REF!,1,'1.Лок.смета.и.Акт'!AT103:'1.Лок.смета.и.Акт'!#REF!)</f>
        <v>#REF!</v>
      </c>
      <c r="BF1436" t="e">
        <f>SUMIF('1.Лок.смета.и.Акт'!CT103:'1.Лок.смета.и.Акт'!#REF!,2,'1.Лок.смета.и.Акт'!AT103:'1.Лок.смета.и.Акт'!#REF!)</f>
        <v>#REF!</v>
      </c>
      <c r="BG1436" t="e">
        <f>SUMIF('1.Лок.смета.и.Акт'!CT103:'1.Лок.смета.и.Акт'!#REF!,5,'1.Лок.смета.и.Акт'!AT103:'1.Лок.смета.и.Акт'!#REF!)</f>
        <v>#REF!</v>
      </c>
      <c r="BH1436" t="e">
        <f>SUMIF('1.Лок.смета.и.Акт'!CT103:'1.Лок.смета.и.Акт'!#REF!,4,'1.Лок.смета.и.Акт'!AT103:'1.Лок.смета.и.Акт'!#REF!)</f>
        <v>#REF!</v>
      </c>
      <c r="BI1436" t="e">
        <f>SUMIF('1.Лок.смета.и.Акт'!CT103:'1.Лок.смета.и.Акт'!#REF!,1,'1.Лок.смета.и.Акт'!AU103:'1.Лок.смета.и.Акт'!#REF!)</f>
        <v>#REF!</v>
      </c>
      <c r="BJ1436" t="e">
        <f>SUMIF('1.Лок.смета.и.Акт'!CT103:'1.Лок.смета.и.Акт'!#REF!,2,'1.Лок.смета.и.Акт'!AU103:'1.Лок.смета.и.Акт'!#REF!)</f>
        <v>#REF!</v>
      </c>
      <c r="BK1436" t="e">
        <f>SUMIF('1.Лок.смета.и.Акт'!CT103:'1.Лок.смета.и.Акт'!#REF!,5,'1.Лок.смета.и.Акт'!AU103:'1.Лок.смета.и.Акт'!#REF!)</f>
        <v>#REF!</v>
      </c>
      <c r="BL1436" t="e">
        <f>SUMIF('1.Лок.смета.и.Акт'!CT103:'1.Лок.смета.и.Акт'!#REF!,4,'1.Лок.смета.и.Акт'!AU103:'1.Лок.смета.и.Акт'!#REF!)</f>
        <v>#REF!</v>
      </c>
      <c r="BM1436" t="e">
        <f>SUMIF('1.Лок.смета.и.Акт'!CT103:'1.Лок.смета.и.Акт'!#REF!,1,'1.Лок.смета.и.Акт'!AV103:'1.Лок.смета.и.Акт'!#REF!)</f>
        <v>#REF!</v>
      </c>
      <c r="BN1436" t="e">
        <f>SUMIF('1.Лок.смета.и.Акт'!CT103:'1.Лок.смета.и.Акт'!#REF!,2,'1.Лок.смета.и.Акт'!AV103:'1.Лок.смета.и.Акт'!#REF!)</f>
        <v>#REF!</v>
      </c>
      <c r="BO1436" t="e">
        <f>SUMIF('1.Лок.смета.и.Акт'!CT103:'1.Лок.смета.и.Акт'!#REF!,5,'1.Лок.смета.и.Акт'!AV103:'1.Лок.смета.и.Акт'!#REF!)</f>
        <v>#REF!</v>
      </c>
      <c r="BP1436" t="e">
        <f>SUMIF('1.Лок.смета.и.Акт'!CT103:'1.Лок.смета.и.Акт'!#REF!,4,'1.Лок.смета.и.Акт'!AV103:'1.Лок.смета.и.Акт'!#REF!)</f>
        <v>#REF!</v>
      </c>
    </row>
    <row r="1566" spans="57:68" x14ac:dyDescent="0.2">
      <c r="BE1566" t="e">
        <f>SUMIF('1.Лок.смета.и.Акт'!CT108:'1.Лок.смета.и.Акт'!#REF!,1,'1.Лок.смета.и.Акт'!AT108:'1.Лок.смета.и.Акт'!#REF!)</f>
        <v>#REF!</v>
      </c>
      <c r="BF1566" t="e">
        <f>SUMIF('1.Лок.смета.и.Акт'!CT108:'1.Лок.смета.и.Акт'!#REF!,2,'1.Лок.смета.и.Акт'!AT108:'1.Лок.смета.и.Акт'!#REF!)</f>
        <v>#REF!</v>
      </c>
      <c r="BG1566" t="e">
        <f>SUMIF('1.Лок.смета.и.Акт'!CT108:'1.Лок.смета.и.Акт'!#REF!,5,'1.Лок.смета.и.Акт'!AT108:'1.Лок.смета.и.Акт'!#REF!)</f>
        <v>#REF!</v>
      </c>
      <c r="BH1566" t="e">
        <f>SUMIF('1.Лок.смета.и.Акт'!CT108:'1.Лок.смета.и.Акт'!#REF!,4,'1.Лок.смета.и.Акт'!AT108:'1.Лок.смета.и.Акт'!#REF!)</f>
        <v>#REF!</v>
      </c>
      <c r="BI1566" t="e">
        <f>SUMIF('1.Лок.смета.и.Акт'!CT108:'1.Лок.смета.и.Акт'!#REF!,1,'1.Лок.смета.и.Акт'!AU108:'1.Лок.смета.и.Акт'!#REF!)</f>
        <v>#REF!</v>
      </c>
      <c r="BJ1566" t="e">
        <f>SUMIF('1.Лок.смета.и.Акт'!CT108:'1.Лок.смета.и.Акт'!#REF!,2,'1.Лок.смета.и.Акт'!AU108:'1.Лок.смета.и.Акт'!#REF!)</f>
        <v>#REF!</v>
      </c>
      <c r="BK1566" t="e">
        <f>SUMIF('1.Лок.смета.и.Акт'!CT108:'1.Лок.смета.и.Акт'!#REF!,5,'1.Лок.смета.и.Акт'!AU108:'1.Лок.смета.и.Акт'!#REF!)</f>
        <v>#REF!</v>
      </c>
      <c r="BL1566" t="e">
        <f>SUMIF('1.Лок.смета.и.Акт'!CT108:'1.Лок.смета.и.Акт'!#REF!,4,'1.Лок.смета.и.Акт'!AU108:'1.Лок.смета.и.Акт'!#REF!)</f>
        <v>#REF!</v>
      </c>
      <c r="BM1566" t="e">
        <f>SUMIF('1.Лок.смета.и.Акт'!CT108:'1.Лок.смета.и.Акт'!#REF!,1,'1.Лок.смета.и.Акт'!AV108:'1.Лок.смета.и.Акт'!#REF!)</f>
        <v>#REF!</v>
      </c>
      <c r="BN1566" t="e">
        <f>SUMIF('1.Лок.смета.и.Акт'!CT108:'1.Лок.смета.и.Акт'!#REF!,2,'1.Лок.смета.и.Акт'!AV108:'1.Лок.смета.и.Акт'!#REF!)</f>
        <v>#REF!</v>
      </c>
      <c r="BO1566" t="e">
        <f>SUMIF('1.Лок.смета.и.Акт'!CT108:'1.Лок.смета.и.Акт'!#REF!,5,'1.Лок.смета.и.Акт'!AV108:'1.Лок.смета.и.Акт'!#REF!)</f>
        <v>#REF!</v>
      </c>
      <c r="BP1566" t="e">
        <f>SUMIF('1.Лок.смета.и.Акт'!CT108:'1.Лок.смета.и.Акт'!#REF!,4,'1.Лок.смета.и.Акт'!AV108:'1.Лок.смета.и.Акт'!#REF!)</f>
        <v>#REF!</v>
      </c>
    </row>
    <row r="1696" spans="57:68" x14ac:dyDescent="0.2">
      <c r="BE1696" t="e">
        <f>SUMIF('1.Лок.смета.и.Акт'!CT116:'1.Лок.смета.и.Акт'!#REF!,1,'1.Лок.смета.и.Акт'!AT116:'1.Лок.смета.и.Акт'!#REF!)</f>
        <v>#REF!</v>
      </c>
      <c r="BF1696" t="e">
        <f>SUMIF('1.Лок.смета.и.Акт'!CT116:'1.Лок.смета.и.Акт'!#REF!,2,'1.Лок.смета.и.Акт'!AT116:'1.Лок.смета.и.Акт'!#REF!)</f>
        <v>#REF!</v>
      </c>
      <c r="BG1696" t="e">
        <f>SUMIF('1.Лок.смета.и.Акт'!CT116:'1.Лок.смета.и.Акт'!#REF!,5,'1.Лок.смета.и.Акт'!AT116:'1.Лок.смета.и.Акт'!#REF!)</f>
        <v>#REF!</v>
      </c>
      <c r="BH1696" t="e">
        <f>SUMIF('1.Лок.смета.и.Акт'!CT116:'1.Лок.смета.и.Акт'!#REF!,4,'1.Лок.смета.и.Акт'!AT116:'1.Лок.смета.и.Акт'!#REF!)</f>
        <v>#REF!</v>
      </c>
      <c r="BI1696" t="e">
        <f>SUMIF('1.Лок.смета.и.Акт'!CT116:'1.Лок.смета.и.Акт'!#REF!,1,'1.Лок.смета.и.Акт'!AU116:'1.Лок.смета.и.Акт'!#REF!)</f>
        <v>#REF!</v>
      </c>
      <c r="BJ1696" t="e">
        <f>SUMIF('1.Лок.смета.и.Акт'!CT116:'1.Лок.смета.и.Акт'!#REF!,2,'1.Лок.смета.и.Акт'!AU116:'1.Лок.смета.и.Акт'!#REF!)</f>
        <v>#REF!</v>
      </c>
      <c r="BK1696" t="e">
        <f>SUMIF('1.Лок.смета.и.Акт'!CT116:'1.Лок.смета.и.Акт'!#REF!,5,'1.Лок.смета.и.Акт'!AU116:'1.Лок.смета.и.Акт'!#REF!)</f>
        <v>#REF!</v>
      </c>
      <c r="BL1696" t="e">
        <f>SUMIF('1.Лок.смета.и.Акт'!CT116:'1.Лок.смета.и.Акт'!#REF!,4,'1.Лок.смета.и.Акт'!AU116:'1.Лок.смета.и.Акт'!#REF!)</f>
        <v>#REF!</v>
      </c>
      <c r="BM1696" t="e">
        <f>SUMIF('1.Лок.смета.и.Акт'!CT116:'1.Лок.смета.и.Акт'!#REF!,1,'1.Лок.смета.и.Акт'!AV116:'1.Лок.смета.и.Акт'!#REF!)</f>
        <v>#REF!</v>
      </c>
      <c r="BN1696" t="e">
        <f>SUMIF('1.Лок.смета.и.Акт'!CT116:'1.Лок.смета.и.Акт'!#REF!,2,'1.Лок.смета.и.Акт'!AV116:'1.Лок.смета.и.Акт'!#REF!)</f>
        <v>#REF!</v>
      </c>
      <c r="BO1696" t="e">
        <f>SUMIF('1.Лок.смета.и.Акт'!CT116:'1.Лок.смета.и.Акт'!#REF!,5,'1.Лок.смета.и.Акт'!AV116:'1.Лок.смета.и.Акт'!#REF!)</f>
        <v>#REF!</v>
      </c>
      <c r="BP1696" t="e">
        <f>SUMIF('1.Лок.смета.и.Акт'!CT116:'1.Лок.смета.и.Акт'!#REF!,4,'1.Лок.смета.и.Акт'!AV116:'1.Лок.смета.и.Акт'!#REF!)</f>
        <v>#REF!</v>
      </c>
    </row>
    <row r="1761" spans="57:68" x14ac:dyDescent="0.2">
      <c r="BE1761" t="e">
        <f>SUMIF('1.Лок.смета.и.Акт'!CT101:'1.Лок.смета.и.Акт'!#REF!,1,'1.Лок.смета.и.Акт'!AT101:'1.Лок.смета.и.Акт'!#REF!)</f>
        <v>#REF!</v>
      </c>
      <c r="BF1761" t="e">
        <f>SUMIF('1.Лок.смета.и.Акт'!CT101:'1.Лок.смета.и.Акт'!#REF!,2,'1.Лок.смета.и.Акт'!AT101:'1.Лок.смета.и.Акт'!#REF!)</f>
        <v>#REF!</v>
      </c>
      <c r="BG1761" t="e">
        <f>SUMIF('1.Лок.смета.и.Акт'!CT101:'1.Лок.смета.и.Акт'!#REF!,5,'1.Лок.смета.и.Акт'!AT101:'1.Лок.смета.и.Акт'!#REF!)</f>
        <v>#REF!</v>
      </c>
      <c r="BH1761" t="e">
        <f>SUMIF('1.Лок.смета.и.Акт'!CT101:'1.Лок.смета.и.Акт'!#REF!,4,'1.Лок.смета.и.Акт'!AT101:'1.Лок.смета.и.Акт'!#REF!)</f>
        <v>#REF!</v>
      </c>
      <c r="BI1761" t="e">
        <f>SUMIF('1.Лок.смета.и.Акт'!CT101:'1.Лок.смета.и.Акт'!#REF!,1,'1.Лок.смета.и.Акт'!AU101:'1.Лок.смета.и.Акт'!#REF!)</f>
        <v>#REF!</v>
      </c>
      <c r="BJ1761" t="e">
        <f>SUMIF('1.Лок.смета.и.Акт'!CT101:'1.Лок.смета.и.Акт'!#REF!,2,'1.Лок.смета.и.Акт'!AU101:'1.Лок.смета.и.Акт'!#REF!)</f>
        <v>#REF!</v>
      </c>
      <c r="BK1761" t="e">
        <f>SUMIF('1.Лок.смета.и.Акт'!CT101:'1.Лок.смета.и.Акт'!#REF!,5,'1.Лок.смета.и.Акт'!AU101:'1.Лок.смета.и.Акт'!#REF!)</f>
        <v>#REF!</v>
      </c>
      <c r="BL1761" t="e">
        <f>SUMIF('1.Лок.смета.и.Акт'!CT101:'1.Лок.смета.и.Акт'!#REF!,4,'1.Лок.смета.и.Акт'!AU101:'1.Лок.смета.и.Акт'!#REF!)</f>
        <v>#REF!</v>
      </c>
      <c r="BM1761" t="e">
        <f>SUMIF('1.Лок.смета.и.Акт'!CT101:'1.Лок.смета.и.Акт'!#REF!,1,'1.Лок.смета.и.Акт'!AV101:'1.Лок.смета.и.Акт'!#REF!)</f>
        <v>#REF!</v>
      </c>
      <c r="BN1761" t="e">
        <f>SUMIF('1.Лок.смета.и.Акт'!CT101:'1.Лок.смета.и.Акт'!#REF!,2,'1.Лок.смета.и.Акт'!AV101:'1.Лок.смета.и.Акт'!#REF!)</f>
        <v>#REF!</v>
      </c>
      <c r="BO1761" t="e">
        <f>SUMIF('1.Лок.смета.и.Акт'!CT101:'1.Лок.смета.и.Акт'!#REF!,5,'1.Лок.смета.и.Акт'!AV101:'1.Лок.смета.и.Акт'!#REF!)</f>
        <v>#REF!</v>
      </c>
      <c r="BP1761" t="e">
        <f>SUMIF('1.Лок.смета.и.Акт'!CT101:'1.Лок.смета.и.Акт'!#REF!,4,'1.Лок.смета.и.Акт'!AV101:'1.Лок.смета.и.Акт'!#REF!)</f>
        <v>#REF!</v>
      </c>
    </row>
    <row r="1893" spans="57:68" x14ac:dyDescent="0.2">
      <c r="BE1893" t="e">
        <f>SUMIF('1.Лок.смета.и.Акт'!CT126:'1.Лок.смета.и.Акт'!#REF!,1,'1.Лок.смета.и.Акт'!AT126:'1.Лок.смета.и.Акт'!#REF!)</f>
        <v>#REF!</v>
      </c>
      <c r="BF1893" t="e">
        <f>SUMIF('1.Лок.смета.и.Акт'!CT126:'1.Лок.смета.и.Акт'!#REF!,2,'1.Лок.смета.и.Акт'!AT126:'1.Лок.смета.и.Акт'!#REF!)</f>
        <v>#REF!</v>
      </c>
      <c r="BG1893" t="e">
        <f>SUMIF('1.Лок.смета.и.Акт'!CT126:'1.Лок.смета.и.Акт'!#REF!,5,'1.Лок.смета.и.Акт'!AT126:'1.Лок.смета.и.Акт'!#REF!)</f>
        <v>#REF!</v>
      </c>
      <c r="BH1893" t="e">
        <f>SUMIF('1.Лок.смета.и.Акт'!CT126:'1.Лок.смета.и.Акт'!#REF!,4,'1.Лок.смета.и.Акт'!AT126:'1.Лок.смета.и.Акт'!#REF!)</f>
        <v>#REF!</v>
      </c>
      <c r="BI1893" t="e">
        <f>SUMIF('1.Лок.смета.и.Акт'!CT126:'1.Лок.смета.и.Акт'!#REF!,1,'1.Лок.смета.и.Акт'!AU126:'1.Лок.смета.и.Акт'!#REF!)</f>
        <v>#REF!</v>
      </c>
      <c r="BJ1893" t="e">
        <f>SUMIF('1.Лок.смета.и.Акт'!CT126:'1.Лок.смета.и.Акт'!#REF!,2,'1.Лок.смета.и.Акт'!AU126:'1.Лок.смета.и.Акт'!#REF!)</f>
        <v>#REF!</v>
      </c>
      <c r="BK1893" t="e">
        <f>SUMIF('1.Лок.смета.и.Акт'!CT126:'1.Лок.смета.и.Акт'!#REF!,5,'1.Лок.смета.и.Акт'!AU126:'1.Лок.смета.и.Акт'!#REF!)</f>
        <v>#REF!</v>
      </c>
      <c r="BL1893" t="e">
        <f>SUMIF('1.Лок.смета.и.Акт'!CT126:'1.Лок.смета.и.Акт'!#REF!,4,'1.Лок.смета.и.Акт'!AU126:'1.Лок.смета.и.Акт'!#REF!)</f>
        <v>#REF!</v>
      </c>
      <c r="BM1893" t="e">
        <f>SUMIF('1.Лок.смета.и.Акт'!CT126:'1.Лок.смета.и.Акт'!#REF!,1,'1.Лок.смета.и.Акт'!AV126:'1.Лок.смета.и.Акт'!#REF!)</f>
        <v>#REF!</v>
      </c>
      <c r="BN1893" t="e">
        <f>SUMIF('1.Лок.смета.и.Акт'!CT126:'1.Лок.смета.и.Акт'!#REF!,2,'1.Лок.смета.и.Акт'!AV126:'1.Лок.смета.и.Акт'!#REF!)</f>
        <v>#REF!</v>
      </c>
      <c r="BO1893" t="e">
        <f>SUMIF('1.Лок.смета.и.Акт'!CT126:'1.Лок.смета.и.Акт'!#REF!,5,'1.Лок.смета.и.Акт'!AV126:'1.Лок.смета.и.Акт'!#REF!)</f>
        <v>#REF!</v>
      </c>
      <c r="BP1893" t="e">
        <f>SUMIF('1.Лок.смета.и.Акт'!CT126:'1.Лок.смета.и.Акт'!#REF!,4,'1.Лок.смета.и.Акт'!AV126:'1.Лок.смета.и.Акт'!#REF!)</f>
        <v>#REF!</v>
      </c>
    </row>
    <row r="2036" spans="57:68" x14ac:dyDescent="0.2">
      <c r="BE2036" t="e">
        <f>SUMIF('1.Лок.смета.и.Акт'!CT134:'1.Лок.смета.и.Акт'!#REF!,1,'1.Лок.смета.и.Акт'!AT134:'1.Лок.смета.и.Акт'!#REF!)</f>
        <v>#REF!</v>
      </c>
      <c r="BF2036" t="e">
        <f>SUMIF('1.Лок.смета.и.Акт'!CT134:'1.Лок.смета.и.Акт'!#REF!,2,'1.Лок.смета.и.Акт'!AT134:'1.Лок.смета.и.Акт'!#REF!)</f>
        <v>#REF!</v>
      </c>
      <c r="BG2036" t="e">
        <f>SUMIF('1.Лок.смета.и.Акт'!CT134:'1.Лок.смета.и.Акт'!#REF!,5,'1.Лок.смета.и.Акт'!AT134:'1.Лок.смета.и.Акт'!#REF!)</f>
        <v>#REF!</v>
      </c>
      <c r="BH2036" t="e">
        <f>SUMIF('1.Лок.смета.и.Акт'!CT134:'1.Лок.смета.и.Акт'!#REF!,4,'1.Лок.смета.и.Акт'!AT134:'1.Лок.смета.и.Акт'!#REF!)</f>
        <v>#REF!</v>
      </c>
      <c r="BI2036" t="e">
        <f>SUMIF('1.Лок.смета.и.Акт'!CT134:'1.Лок.смета.и.Акт'!#REF!,1,'1.Лок.смета.и.Акт'!AU134:'1.Лок.смета.и.Акт'!#REF!)</f>
        <v>#REF!</v>
      </c>
      <c r="BJ2036" t="e">
        <f>SUMIF('1.Лок.смета.и.Акт'!CT134:'1.Лок.смета.и.Акт'!#REF!,2,'1.Лок.смета.и.Акт'!AU134:'1.Лок.смета.и.Акт'!#REF!)</f>
        <v>#REF!</v>
      </c>
      <c r="BK2036" t="e">
        <f>SUMIF('1.Лок.смета.и.Акт'!CT134:'1.Лок.смета.и.Акт'!#REF!,5,'1.Лок.смета.и.Акт'!AU134:'1.Лок.смета.и.Акт'!#REF!)</f>
        <v>#REF!</v>
      </c>
      <c r="BL2036" t="e">
        <f>SUMIF('1.Лок.смета.и.Акт'!CT134:'1.Лок.смета.и.Акт'!#REF!,4,'1.Лок.смета.и.Акт'!AU134:'1.Лок.смета.и.Акт'!#REF!)</f>
        <v>#REF!</v>
      </c>
      <c r="BM2036" t="e">
        <f>SUMIF('1.Лок.смета.и.Акт'!CT134:'1.Лок.смета.и.Акт'!#REF!,1,'1.Лок.смета.и.Акт'!AV134:'1.Лок.смета.и.Акт'!#REF!)</f>
        <v>#REF!</v>
      </c>
      <c r="BN2036" t="e">
        <f>SUMIF('1.Лок.смета.и.Акт'!CT134:'1.Лок.смета.и.Акт'!#REF!,2,'1.Лок.смета.и.Акт'!AV134:'1.Лок.смета.и.Акт'!#REF!)</f>
        <v>#REF!</v>
      </c>
      <c r="BO2036" t="e">
        <f>SUMIF('1.Лок.смета.и.Акт'!CT134:'1.Лок.смета.и.Акт'!#REF!,5,'1.Лок.смета.и.Акт'!AV134:'1.Лок.смета.и.Акт'!#REF!)</f>
        <v>#REF!</v>
      </c>
      <c r="BP2036" t="e">
        <f>SUMIF('1.Лок.смета.и.Акт'!CT134:'1.Лок.смета.и.Акт'!#REF!,4,'1.Лок.смета.и.Акт'!AV134:'1.Лок.смета.и.Акт'!#REF!)</f>
        <v>#REF!</v>
      </c>
    </row>
    <row r="2147" spans="57:68" x14ac:dyDescent="0.2">
      <c r="BE2147" t="e">
        <f>SUMIF('1.Лок.смета.и.Акт'!CT143:'1.Лок.смета.и.Акт'!#REF!,1,'1.Лок.смета.и.Акт'!AT143:'1.Лок.смета.и.Акт'!#REF!)</f>
        <v>#REF!</v>
      </c>
      <c r="BF2147" t="e">
        <f>SUMIF('1.Лок.смета.и.Акт'!CT143:'1.Лок.смета.и.Акт'!#REF!,2,'1.Лок.смета.и.Акт'!AT143:'1.Лок.смета.и.Акт'!#REF!)</f>
        <v>#REF!</v>
      </c>
      <c r="BG2147" t="e">
        <f>SUMIF('1.Лок.смета.и.Акт'!CT143:'1.Лок.смета.и.Акт'!#REF!,5,'1.Лок.смета.и.Акт'!AT143:'1.Лок.смета.и.Акт'!#REF!)</f>
        <v>#REF!</v>
      </c>
      <c r="BH2147" t="e">
        <f>SUMIF('1.Лок.смета.и.Акт'!CT143:'1.Лок.смета.и.Акт'!#REF!,4,'1.Лок.смета.и.Акт'!AT143:'1.Лок.смета.и.Акт'!#REF!)</f>
        <v>#REF!</v>
      </c>
      <c r="BI2147" t="e">
        <f>SUMIF('1.Лок.смета.и.Акт'!CT143:'1.Лок.смета.и.Акт'!#REF!,1,'1.Лок.смета.и.Акт'!AU143:'1.Лок.смета.и.Акт'!#REF!)</f>
        <v>#REF!</v>
      </c>
      <c r="BJ2147" t="e">
        <f>SUMIF('1.Лок.смета.и.Акт'!CT143:'1.Лок.смета.и.Акт'!#REF!,2,'1.Лок.смета.и.Акт'!AU143:'1.Лок.смета.и.Акт'!#REF!)</f>
        <v>#REF!</v>
      </c>
      <c r="BK2147" t="e">
        <f>SUMIF('1.Лок.смета.и.Акт'!CT143:'1.Лок.смета.и.Акт'!#REF!,5,'1.Лок.смета.и.Акт'!AU143:'1.Лок.смета.и.Акт'!#REF!)</f>
        <v>#REF!</v>
      </c>
      <c r="BL2147" t="e">
        <f>SUMIF('1.Лок.смета.и.Акт'!CT143:'1.Лок.смета.и.Акт'!#REF!,4,'1.Лок.смета.и.Акт'!AU143:'1.Лок.смета.и.Акт'!#REF!)</f>
        <v>#REF!</v>
      </c>
      <c r="BM2147" t="e">
        <f>SUMIF('1.Лок.смета.и.Акт'!CT143:'1.Лок.смета.и.Акт'!#REF!,1,'1.Лок.смета.и.Акт'!AV143:'1.Лок.смета.и.Акт'!#REF!)</f>
        <v>#REF!</v>
      </c>
      <c r="BN2147" t="e">
        <f>SUMIF('1.Лок.смета.и.Акт'!CT143:'1.Лок.смета.и.Акт'!#REF!,2,'1.Лок.смета.и.Акт'!AV143:'1.Лок.смета.и.Акт'!#REF!)</f>
        <v>#REF!</v>
      </c>
      <c r="BO2147" t="e">
        <f>SUMIF('1.Лок.смета.и.Акт'!CT143:'1.Лок.смета.и.Акт'!#REF!,5,'1.Лок.смета.и.Акт'!AV143:'1.Лок.смета.и.Акт'!#REF!)</f>
        <v>#REF!</v>
      </c>
      <c r="BP2147" t="e">
        <f>SUMIF('1.Лок.смета.и.Акт'!CT143:'1.Лок.смета.и.Акт'!#REF!,4,'1.Лок.смета.и.Акт'!AV143:'1.Лок.смета.и.Акт'!#REF!)</f>
        <v>#REF!</v>
      </c>
    </row>
    <row r="2212" spans="57:68" x14ac:dyDescent="0.2">
      <c r="BE2212" t="e">
        <f>SUMIF('1.Лок.смета.и.Акт'!CT124:'1.Лок.смета.и.Акт'!#REF!,1,'1.Лок.смета.и.Акт'!AT124:'1.Лок.смета.и.Акт'!#REF!)</f>
        <v>#REF!</v>
      </c>
      <c r="BF2212" t="e">
        <f>SUMIF('1.Лок.смета.и.Акт'!CT124:'1.Лок.смета.и.Акт'!#REF!,2,'1.Лок.смета.и.Акт'!AT124:'1.Лок.смета.и.Акт'!#REF!)</f>
        <v>#REF!</v>
      </c>
      <c r="BG2212" t="e">
        <f>SUMIF('1.Лок.смета.и.Акт'!CT124:'1.Лок.смета.и.Акт'!#REF!,5,'1.Лок.смета.и.Акт'!AT124:'1.Лок.смета.и.Акт'!#REF!)</f>
        <v>#REF!</v>
      </c>
      <c r="BH2212" t="e">
        <f>SUMIF('1.Лок.смета.и.Акт'!CT124:'1.Лок.смета.и.Акт'!#REF!,4,'1.Лок.смета.и.Акт'!AT124:'1.Лок.смета.и.Акт'!#REF!)</f>
        <v>#REF!</v>
      </c>
      <c r="BI2212" t="e">
        <f>SUMIF('1.Лок.смета.и.Акт'!CT124:'1.Лок.смета.и.Акт'!#REF!,1,'1.Лок.смета.и.Акт'!AU124:'1.Лок.смета.и.Акт'!#REF!)</f>
        <v>#REF!</v>
      </c>
      <c r="BJ2212" t="e">
        <f>SUMIF('1.Лок.смета.и.Акт'!CT124:'1.Лок.смета.и.Акт'!#REF!,2,'1.Лок.смета.и.Акт'!AU124:'1.Лок.смета.и.Акт'!#REF!)</f>
        <v>#REF!</v>
      </c>
      <c r="BK2212" t="e">
        <f>SUMIF('1.Лок.смета.и.Акт'!CT124:'1.Лок.смета.и.Акт'!#REF!,5,'1.Лок.смета.и.Акт'!AU124:'1.Лок.смета.и.Акт'!#REF!)</f>
        <v>#REF!</v>
      </c>
      <c r="BL2212" t="e">
        <f>SUMIF('1.Лок.смета.и.Акт'!CT124:'1.Лок.смета.и.Акт'!#REF!,4,'1.Лок.смета.и.Акт'!AU124:'1.Лок.смета.и.Акт'!#REF!)</f>
        <v>#REF!</v>
      </c>
      <c r="BM2212" t="e">
        <f>SUMIF('1.Лок.смета.и.Акт'!CT124:'1.Лок.смета.и.Акт'!#REF!,1,'1.Лок.смета.и.Акт'!AV124:'1.Лок.смета.и.Акт'!#REF!)</f>
        <v>#REF!</v>
      </c>
      <c r="BN2212" t="e">
        <f>SUMIF('1.Лок.смета.и.Акт'!CT124:'1.Лок.смета.и.Акт'!#REF!,2,'1.Лок.смета.и.Акт'!AV124:'1.Лок.смета.и.Акт'!#REF!)</f>
        <v>#REF!</v>
      </c>
      <c r="BO2212" t="e">
        <f>SUMIF('1.Лок.смета.и.Акт'!CT124:'1.Лок.смета.и.Акт'!#REF!,5,'1.Лок.смета.и.Акт'!AV124:'1.Лок.смета.и.Акт'!#REF!)</f>
        <v>#REF!</v>
      </c>
      <c r="BP2212" t="e">
        <f>SUMIF('1.Лок.смета.и.Акт'!CT124:'1.Лок.смета.и.Акт'!#REF!,4,'1.Лок.смета.и.Акт'!AV124:'1.Лок.смета.и.Акт'!#REF!)</f>
        <v>#REF!</v>
      </c>
    </row>
    <row r="2309" spans="57:68" x14ac:dyDescent="0.2">
      <c r="BE2309" t="e">
        <f>SUMIF('1.Лок.смета.и.Акт'!#REF!:'1.Лок.смета.и.Акт'!#REF!,1,'1.Лок.смета.и.Акт'!#REF!:'1.Лок.смета.и.Акт'!#REF!)</f>
        <v>#REF!</v>
      </c>
      <c r="BF2309" t="e">
        <f>SUMIF('1.Лок.смета.и.Акт'!#REF!:'1.Лок.смета.и.Акт'!#REF!,2,'1.Лок.смета.и.Акт'!#REF!:'1.Лок.смета.и.Акт'!#REF!)</f>
        <v>#REF!</v>
      </c>
      <c r="BG2309" t="e">
        <f>SUMIF('1.Лок.смета.и.Акт'!#REF!:'1.Лок.смета.и.Акт'!#REF!,5,'1.Лок.смета.и.Акт'!#REF!:'1.Лок.смета.и.Акт'!#REF!)</f>
        <v>#REF!</v>
      </c>
      <c r="BH2309" t="e">
        <f>SUMIF('1.Лок.смета.и.Акт'!#REF!:'1.Лок.смета.и.Акт'!#REF!,4,'1.Лок.смета.и.Акт'!#REF!:'1.Лок.смета.и.Акт'!#REF!)</f>
        <v>#REF!</v>
      </c>
      <c r="BI2309" t="e">
        <f>SUMIF('1.Лок.смета.и.Акт'!#REF!:'1.Лок.смета.и.Акт'!#REF!,1,'1.Лок.смета.и.Акт'!#REF!:'1.Лок.смета.и.Акт'!#REF!)</f>
        <v>#REF!</v>
      </c>
      <c r="BJ2309" t="e">
        <f>SUMIF('1.Лок.смета.и.Акт'!#REF!:'1.Лок.смета.и.Акт'!#REF!,2,'1.Лок.смета.и.Акт'!#REF!:'1.Лок.смета.и.Акт'!#REF!)</f>
        <v>#REF!</v>
      </c>
      <c r="BK2309" t="e">
        <f>SUMIF('1.Лок.смета.и.Акт'!#REF!:'1.Лок.смета.и.Акт'!#REF!,5,'1.Лок.смета.и.Акт'!#REF!:'1.Лок.смета.и.Акт'!#REF!)</f>
        <v>#REF!</v>
      </c>
      <c r="BL2309" t="e">
        <f>SUMIF('1.Лок.смета.и.Акт'!#REF!:'1.Лок.смета.и.Акт'!#REF!,4,'1.Лок.смета.и.Акт'!#REF!:'1.Лок.смета.и.Акт'!#REF!)</f>
        <v>#REF!</v>
      </c>
      <c r="BM2309" t="e">
        <f>SUMIF('1.Лок.смета.и.Акт'!#REF!:'1.Лок.смета.и.Акт'!#REF!,1,'1.Лок.смета.и.Акт'!#REF!:'1.Лок.смета.и.Акт'!#REF!)</f>
        <v>#REF!</v>
      </c>
      <c r="BN2309" t="e">
        <f>SUMIF('1.Лок.смета.и.Акт'!#REF!:'1.Лок.смета.и.Акт'!#REF!,2,'1.Лок.смета.и.Акт'!#REF!:'1.Лок.смета.и.Акт'!#REF!)</f>
        <v>#REF!</v>
      </c>
      <c r="BO2309" t="e">
        <f>SUMIF('1.Лок.смета.и.Акт'!#REF!:'1.Лок.смета.и.Акт'!#REF!,5,'1.Лок.смета.и.Акт'!#REF!:'1.Лок.смета.и.Акт'!#REF!)</f>
        <v>#REF!</v>
      </c>
      <c r="BP2309" t="e">
        <f>SUMIF('1.Лок.смета.и.Акт'!#REF!:'1.Лок.смета.и.Акт'!#REF!,4,'1.Лок.смета.и.Акт'!#REF!:'1.Лок.смета.и.Акт'!#REF!)</f>
        <v>#REF!</v>
      </c>
    </row>
    <row r="2429" spans="57:68" x14ac:dyDescent="0.2">
      <c r="BE2429" t="e">
        <f>SUMIF('1.Лок.смета.и.Акт'!#REF!:'1.Лок.смета.и.Акт'!#REF!,1,'1.Лок.смета.и.Акт'!#REF!:'1.Лок.смета.и.Акт'!#REF!)</f>
        <v>#REF!</v>
      </c>
      <c r="BF2429" t="e">
        <f>SUMIF('1.Лок.смета.и.Акт'!#REF!:'1.Лок.смета.и.Акт'!#REF!,2,'1.Лок.смета.и.Акт'!#REF!:'1.Лок.смета.и.Акт'!#REF!)</f>
        <v>#REF!</v>
      </c>
      <c r="BG2429" t="e">
        <f>SUMIF('1.Лок.смета.и.Акт'!#REF!:'1.Лок.смета.и.Акт'!#REF!,5,'1.Лок.смета.и.Акт'!#REF!:'1.Лок.смета.и.Акт'!#REF!)</f>
        <v>#REF!</v>
      </c>
      <c r="BH2429" t="e">
        <f>SUMIF('1.Лок.смета.и.Акт'!#REF!:'1.Лок.смета.и.Акт'!#REF!,4,'1.Лок.смета.и.Акт'!#REF!:'1.Лок.смета.и.Акт'!#REF!)</f>
        <v>#REF!</v>
      </c>
      <c r="BI2429" t="e">
        <f>SUMIF('1.Лок.смета.и.Акт'!#REF!:'1.Лок.смета.и.Акт'!#REF!,1,'1.Лок.смета.и.Акт'!#REF!:'1.Лок.смета.и.Акт'!#REF!)</f>
        <v>#REF!</v>
      </c>
      <c r="BJ2429" t="e">
        <f>SUMIF('1.Лок.смета.и.Акт'!#REF!:'1.Лок.смета.и.Акт'!#REF!,2,'1.Лок.смета.и.Акт'!#REF!:'1.Лок.смета.и.Акт'!#REF!)</f>
        <v>#REF!</v>
      </c>
      <c r="BK2429" t="e">
        <f>SUMIF('1.Лок.смета.и.Акт'!#REF!:'1.Лок.смета.и.Акт'!#REF!,5,'1.Лок.смета.и.Акт'!#REF!:'1.Лок.смета.и.Акт'!#REF!)</f>
        <v>#REF!</v>
      </c>
      <c r="BL2429" t="e">
        <f>SUMIF('1.Лок.смета.и.Акт'!#REF!:'1.Лок.смета.и.Акт'!#REF!,4,'1.Лок.смета.и.Акт'!#REF!:'1.Лок.смета.и.Акт'!#REF!)</f>
        <v>#REF!</v>
      </c>
      <c r="BM2429" t="e">
        <f>SUMIF('1.Лок.смета.и.Акт'!#REF!:'1.Лок.смета.и.Акт'!#REF!,1,'1.Лок.смета.и.Акт'!#REF!:'1.Лок.смета.и.Акт'!#REF!)</f>
        <v>#REF!</v>
      </c>
      <c r="BN2429" t="e">
        <f>SUMIF('1.Лок.смета.и.Акт'!#REF!:'1.Лок.смета.и.Акт'!#REF!,2,'1.Лок.смета.и.Акт'!#REF!:'1.Лок.смета.и.Акт'!#REF!)</f>
        <v>#REF!</v>
      </c>
      <c r="BO2429" t="e">
        <f>SUMIF('1.Лок.смета.и.Акт'!#REF!:'1.Лок.смета.и.Акт'!#REF!,5,'1.Лок.смета.и.Акт'!#REF!:'1.Лок.смета.и.Акт'!#REF!)</f>
        <v>#REF!</v>
      </c>
      <c r="BP2429" t="e">
        <f>SUMIF('1.Лок.смета.и.Акт'!#REF!:'1.Лок.смета.и.Акт'!#REF!,4,'1.Лок.смета.и.Акт'!#REF!:'1.Лок.смета.и.Акт'!#REF!)</f>
        <v>#REF!</v>
      </c>
    </row>
    <row r="2549" spans="57:68" x14ac:dyDescent="0.2">
      <c r="BE2549" t="e">
        <f>SUMIF('1.Лок.смета.и.Акт'!#REF!:'1.Лок.смета.и.Акт'!#REF!,1,'1.Лок.смета.и.Акт'!#REF!:'1.Лок.смета.и.Акт'!#REF!)</f>
        <v>#REF!</v>
      </c>
      <c r="BF2549" t="e">
        <f>SUMIF('1.Лок.смета.и.Акт'!#REF!:'1.Лок.смета.и.Акт'!#REF!,2,'1.Лок.смета.и.Акт'!#REF!:'1.Лок.смета.и.Акт'!#REF!)</f>
        <v>#REF!</v>
      </c>
      <c r="BG2549" t="e">
        <f>SUMIF('1.Лок.смета.и.Акт'!#REF!:'1.Лок.смета.и.Акт'!#REF!,5,'1.Лок.смета.и.Акт'!#REF!:'1.Лок.смета.и.Акт'!#REF!)</f>
        <v>#REF!</v>
      </c>
      <c r="BH2549" t="e">
        <f>SUMIF('1.Лок.смета.и.Акт'!#REF!:'1.Лок.смета.и.Акт'!#REF!,4,'1.Лок.смета.и.Акт'!#REF!:'1.Лок.смета.и.Акт'!#REF!)</f>
        <v>#REF!</v>
      </c>
      <c r="BI2549" t="e">
        <f>SUMIF('1.Лок.смета.и.Акт'!#REF!:'1.Лок.смета.и.Акт'!#REF!,1,'1.Лок.смета.и.Акт'!#REF!:'1.Лок.смета.и.Акт'!#REF!)</f>
        <v>#REF!</v>
      </c>
      <c r="BJ2549" t="e">
        <f>SUMIF('1.Лок.смета.и.Акт'!#REF!:'1.Лок.смета.и.Акт'!#REF!,2,'1.Лок.смета.и.Акт'!#REF!:'1.Лок.смета.и.Акт'!#REF!)</f>
        <v>#REF!</v>
      </c>
      <c r="BK2549" t="e">
        <f>SUMIF('1.Лок.смета.и.Акт'!#REF!:'1.Лок.смета.и.Акт'!#REF!,5,'1.Лок.смета.и.Акт'!#REF!:'1.Лок.смета.и.Акт'!#REF!)</f>
        <v>#REF!</v>
      </c>
      <c r="BL2549" t="e">
        <f>SUMIF('1.Лок.смета.и.Акт'!#REF!:'1.Лок.смета.и.Акт'!#REF!,4,'1.Лок.смета.и.Акт'!#REF!:'1.Лок.смета.и.Акт'!#REF!)</f>
        <v>#REF!</v>
      </c>
      <c r="BM2549" t="e">
        <f>SUMIF('1.Лок.смета.и.Акт'!#REF!:'1.Лок.смета.и.Акт'!#REF!,1,'1.Лок.смета.и.Акт'!#REF!:'1.Лок.смета.и.Акт'!#REF!)</f>
        <v>#REF!</v>
      </c>
      <c r="BN2549" t="e">
        <f>SUMIF('1.Лок.смета.и.Акт'!#REF!:'1.Лок.смета.и.Акт'!#REF!,2,'1.Лок.смета.и.Акт'!#REF!:'1.Лок.смета.и.Акт'!#REF!)</f>
        <v>#REF!</v>
      </c>
      <c r="BO2549" t="e">
        <f>SUMIF('1.Лок.смета.и.Акт'!#REF!:'1.Лок.смета.и.Акт'!#REF!,5,'1.Лок.смета.и.Акт'!#REF!:'1.Лок.смета.и.Акт'!#REF!)</f>
        <v>#REF!</v>
      </c>
      <c r="BP2549" t="e">
        <f>SUMIF('1.Лок.смета.и.Акт'!#REF!:'1.Лок.смета.и.Акт'!#REF!,4,'1.Лок.смета.и.Акт'!#REF!:'1.Лок.смета.и.Акт'!#REF!)</f>
        <v>#REF!</v>
      </c>
    </row>
    <row r="2669" spans="57:68" x14ac:dyDescent="0.2">
      <c r="BE2669" t="e">
        <f>SUMIF('1.Лок.смета.и.Акт'!#REF!:'1.Лок.смета.и.Акт'!#REF!,1,'1.Лок.смета.и.Акт'!#REF!:'1.Лок.смета.и.Акт'!#REF!)</f>
        <v>#REF!</v>
      </c>
      <c r="BF2669" t="e">
        <f>SUMIF('1.Лок.смета.и.Акт'!#REF!:'1.Лок.смета.и.Акт'!#REF!,2,'1.Лок.смета.и.Акт'!#REF!:'1.Лок.смета.и.Акт'!#REF!)</f>
        <v>#REF!</v>
      </c>
      <c r="BG2669" t="e">
        <f>SUMIF('1.Лок.смета.и.Акт'!#REF!:'1.Лок.смета.и.Акт'!#REF!,5,'1.Лок.смета.и.Акт'!#REF!:'1.Лок.смета.и.Акт'!#REF!)</f>
        <v>#REF!</v>
      </c>
      <c r="BH2669" t="e">
        <f>SUMIF('1.Лок.смета.и.Акт'!#REF!:'1.Лок.смета.и.Акт'!#REF!,4,'1.Лок.смета.и.Акт'!#REF!:'1.Лок.смета.и.Акт'!#REF!)</f>
        <v>#REF!</v>
      </c>
      <c r="BI2669" t="e">
        <f>SUMIF('1.Лок.смета.и.Акт'!#REF!:'1.Лок.смета.и.Акт'!#REF!,1,'1.Лок.смета.и.Акт'!#REF!:'1.Лок.смета.и.Акт'!#REF!)</f>
        <v>#REF!</v>
      </c>
      <c r="BJ2669" t="e">
        <f>SUMIF('1.Лок.смета.и.Акт'!#REF!:'1.Лок.смета.и.Акт'!#REF!,2,'1.Лок.смета.и.Акт'!#REF!:'1.Лок.смета.и.Акт'!#REF!)</f>
        <v>#REF!</v>
      </c>
      <c r="BK2669" t="e">
        <f>SUMIF('1.Лок.смета.и.Акт'!#REF!:'1.Лок.смета.и.Акт'!#REF!,5,'1.Лок.смета.и.Акт'!#REF!:'1.Лок.смета.и.Акт'!#REF!)</f>
        <v>#REF!</v>
      </c>
      <c r="BL2669" t="e">
        <f>SUMIF('1.Лок.смета.и.Акт'!#REF!:'1.Лок.смета.и.Акт'!#REF!,4,'1.Лок.смета.и.Акт'!#REF!:'1.Лок.смета.и.Акт'!#REF!)</f>
        <v>#REF!</v>
      </c>
      <c r="BM2669" t="e">
        <f>SUMIF('1.Лок.смета.и.Акт'!#REF!:'1.Лок.смета.и.Акт'!#REF!,1,'1.Лок.смета.и.Акт'!#REF!:'1.Лок.смета.и.Акт'!#REF!)</f>
        <v>#REF!</v>
      </c>
      <c r="BN2669" t="e">
        <f>SUMIF('1.Лок.смета.и.Акт'!#REF!:'1.Лок.смета.и.Акт'!#REF!,2,'1.Лок.смета.и.Акт'!#REF!:'1.Лок.смета.и.Акт'!#REF!)</f>
        <v>#REF!</v>
      </c>
      <c r="BO2669" t="e">
        <f>SUMIF('1.Лок.смета.и.Акт'!#REF!:'1.Лок.смета.и.Акт'!#REF!,5,'1.Лок.смета.и.Акт'!#REF!:'1.Лок.смета.и.Акт'!#REF!)</f>
        <v>#REF!</v>
      </c>
      <c r="BP2669" t="e">
        <f>SUMIF('1.Лок.смета.и.Акт'!#REF!:'1.Лок.смета.и.Акт'!#REF!,4,'1.Лок.смета.и.Акт'!#REF!:'1.Лок.смета.и.Акт'!#REF!)</f>
        <v>#REF!</v>
      </c>
    </row>
    <row r="2734" spans="57:68" x14ac:dyDescent="0.2">
      <c r="BE2734" t="e">
        <f>SUMIF('1.Лок.смета.и.Акт'!#REF!:'1.Лок.смета.и.Акт'!#REF!,1,'1.Лок.смета.и.Акт'!#REF!:'1.Лок.смета.и.Акт'!#REF!)</f>
        <v>#REF!</v>
      </c>
      <c r="BF2734" t="e">
        <f>SUMIF('1.Лок.смета.и.Акт'!#REF!:'1.Лок.смета.и.Акт'!#REF!,2,'1.Лок.смета.и.Акт'!#REF!:'1.Лок.смета.и.Акт'!#REF!)</f>
        <v>#REF!</v>
      </c>
      <c r="BG2734" t="e">
        <f>SUMIF('1.Лок.смета.и.Акт'!#REF!:'1.Лок.смета.и.Акт'!#REF!,5,'1.Лок.смета.и.Акт'!#REF!:'1.Лок.смета.и.Акт'!#REF!)</f>
        <v>#REF!</v>
      </c>
      <c r="BH2734" t="e">
        <f>SUMIF('1.Лок.смета.и.Акт'!#REF!:'1.Лок.смета.и.Акт'!#REF!,4,'1.Лок.смета.и.Акт'!#REF!:'1.Лок.смета.и.Акт'!#REF!)</f>
        <v>#REF!</v>
      </c>
      <c r="BI2734" t="e">
        <f>SUMIF('1.Лок.смета.и.Акт'!#REF!:'1.Лок.смета.и.Акт'!#REF!,1,'1.Лок.смета.и.Акт'!#REF!:'1.Лок.смета.и.Акт'!#REF!)</f>
        <v>#REF!</v>
      </c>
      <c r="BJ2734" t="e">
        <f>SUMIF('1.Лок.смета.и.Акт'!#REF!:'1.Лок.смета.и.Акт'!#REF!,2,'1.Лок.смета.и.Акт'!#REF!:'1.Лок.смета.и.Акт'!#REF!)</f>
        <v>#REF!</v>
      </c>
      <c r="BK2734" t="e">
        <f>SUMIF('1.Лок.смета.и.Акт'!#REF!:'1.Лок.смета.и.Акт'!#REF!,5,'1.Лок.смета.и.Акт'!#REF!:'1.Лок.смета.и.Акт'!#REF!)</f>
        <v>#REF!</v>
      </c>
      <c r="BL2734" t="e">
        <f>SUMIF('1.Лок.смета.и.Акт'!#REF!:'1.Лок.смета.и.Акт'!#REF!,4,'1.Лок.смета.и.Акт'!#REF!:'1.Лок.смета.и.Акт'!#REF!)</f>
        <v>#REF!</v>
      </c>
      <c r="BM2734" t="e">
        <f>SUMIF('1.Лок.смета.и.Акт'!#REF!:'1.Лок.смета.и.Акт'!#REF!,1,'1.Лок.смета.и.Акт'!#REF!:'1.Лок.смета.и.Акт'!#REF!)</f>
        <v>#REF!</v>
      </c>
      <c r="BN2734" t="e">
        <f>SUMIF('1.Лок.смета.и.Акт'!#REF!:'1.Лок.смета.и.Акт'!#REF!,2,'1.Лок.смета.и.Акт'!#REF!:'1.Лок.смета.и.Акт'!#REF!)</f>
        <v>#REF!</v>
      </c>
      <c r="BO2734" t="e">
        <f>SUMIF('1.Лок.смета.и.Акт'!#REF!:'1.Лок.смета.и.Акт'!#REF!,5,'1.Лок.смета.и.Акт'!#REF!:'1.Лок.смета.и.Акт'!#REF!)</f>
        <v>#REF!</v>
      </c>
      <c r="BP2734" t="e">
        <f>SUMIF('1.Лок.смета.и.Акт'!#REF!:'1.Лок.смета.и.Акт'!#REF!,4,'1.Лок.смета.и.Акт'!#REF!:'1.Лок.смета.и.Акт'!#REF!)</f>
        <v>#REF!</v>
      </c>
    </row>
    <row r="2799" spans="57:68" x14ac:dyDescent="0.2">
      <c r="BE2799" t="e">
        <f>SUMIF('1.Лок.смета.и.Акт'!CT19:'1.Лок.смета.и.Акт'!#REF!,1,'1.Лок.смета.и.Акт'!AT19:'1.Лок.смета.и.Акт'!#REF!)</f>
        <v>#REF!</v>
      </c>
      <c r="BF2799" t="e">
        <f>SUMIF('1.Лок.смета.и.Акт'!CT19:'1.Лок.смета.и.Акт'!#REF!,2,'1.Лок.смета.и.Акт'!AT19:'1.Лок.смета.и.Акт'!#REF!)</f>
        <v>#REF!</v>
      </c>
      <c r="BG2799" t="e">
        <f>SUMIF('1.Лок.смета.и.Акт'!CT19:'1.Лок.смета.и.Акт'!#REF!,5,'1.Лок.смета.и.Акт'!AT19:'1.Лок.смета.и.Акт'!#REF!)</f>
        <v>#REF!</v>
      </c>
      <c r="BH2799" t="e">
        <f>SUMIF('1.Лок.смета.и.Акт'!CT19:'1.Лок.смета.и.Акт'!#REF!,4,'1.Лок.смета.и.Акт'!AT19:'1.Лок.смета.и.Акт'!#REF!)</f>
        <v>#REF!</v>
      </c>
      <c r="BI2799" t="e">
        <f>SUMIF('1.Лок.смета.и.Акт'!CT19:'1.Лок.смета.и.Акт'!#REF!,1,'1.Лок.смета.и.Акт'!AU19:'1.Лок.смета.и.Акт'!#REF!)</f>
        <v>#REF!</v>
      </c>
      <c r="BJ2799" t="e">
        <f>SUMIF('1.Лок.смета.и.Акт'!CT19:'1.Лок.смета.и.Акт'!#REF!,2,'1.Лок.смета.и.Акт'!AU19:'1.Лок.смета.и.Акт'!#REF!)</f>
        <v>#REF!</v>
      </c>
      <c r="BK2799" t="e">
        <f>SUMIF('1.Лок.смета.и.Акт'!CT19:'1.Лок.смета.и.Акт'!#REF!,5,'1.Лок.смета.и.Акт'!AU19:'1.Лок.смета.и.Акт'!#REF!)</f>
        <v>#REF!</v>
      </c>
      <c r="BL2799" t="e">
        <f>SUMIF('1.Лок.смета.и.Акт'!CT19:'1.Лок.смета.и.Акт'!#REF!,4,'1.Лок.смета.и.Акт'!AU19:'1.Лок.смета.и.Акт'!#REF!)</f>
        <v>#REF!</v>
      </c>
      <c r="BM2799" t="e">
        <f>SUMIF('1.Лок.смета.и.Акт'!CT19:'1.Лок.смета.и.Акт'!#REF!,1,'1.Лок.смета.и.Акт'!AV19:'1.Лок.смета.и.Акт'!#REF!)</f>
        <v>#REF!</v>
      </c>
      <c r="BN2799" t="e">
        <f>SUMIF('1.Лок.смета.и.Акт'!CT19:'1.Лок.смета.и.Акт'!#REF!,2,'1.Лок.смета.и.Акт'!AV19:'1.Лок.смета.и.Акт'!#REF!)</f>
        <v>#REF!</v>
      </c>
      <c r="BO2799" t="e">
        <f>SUMIF('1.Лок.смета.и.Акт'!CT19:'1.Лок.смета.и.Акт'!#REF!,5,'1.Лок.смета.и.Акт'!AV19:'1.Лок.смета.и.Акт'!#REF!)</f>
        <v>#REF!</v>
      </c>
      <c r="BP2799" t="e">
        <f>SUMIF('1.Лок.смета.и.Акт'!CT19:'1.Лок.смета.и.Акт'!#REF!,4,'1.Лок.смета.и.Акт'!AV19:'1.Лок.смета.и.Акт'!#REF!)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163"/>
  <sheetViews>
    <sheetView workbookViewId="0">
      <selection activeCell="A2159" sqref="A2159:AX2159"/>
    </sheetView>
  </sheetViews>
  <sheetFormatPr defaultColWidth="9.140625" defaultRowHeight="12.75" x14ac:dyDescent="0.2"/>
  <cols>
    <col min="1" max="256" width="9.140625" customWidth="1"/>
  </cols>
  <sheetData>
    <row r="1" spans="1:246" x14ac:dyDescent="0.2">
      <c r="A1">
        <v>0</v>
      </c>
      <c r="B1" t="s">
        <v>0</v>
      </c>
      <c r="D1" t="s">
        <v>1</v>
      </c>
      <c r="F1">
        <v>0</v>
      </c>
      <c r="G1">
        <v>0</v>
      </c>
      <c r="H1">
        <v>0</v>
      </c>
      <c r="I1" t="s">
        <v>2</v>
      </c>
      <c r="J1" t="s">
        <v>3</v>
      </c>
      <c r="K1">
        <v>1</v>
      </c>
      <c r="L1">
        <v>51919</v>
      </c>
      <c r="M1">
        <v>61258626</v>
      </c>
      <c r="N1">
        <v>11</v>
      </c>
      <c r="O1">
        <v>12</v>
      </c>
      <c r="P1">
        <v>0</v>
      </c>
      <c r="Q1">
        <v>0</v>
      </c>
    </row>
    <row r="5" spans="1:246" x14ac:dyDescent="0.2">
      <c r="IK5">
        <v>1</v>
      </c>
      <c r="IL5" t="s">
        <v>1137</v>
      </c>
    </row>
    <row r="6" spans="1:246" x14ac:dyDescent="0.2">
      <c r="IK6">
        <v>200</v>
      </c>
      <c r="IL6" t="s">
        <v>1125</v>
      </c>
    </row>
    <row r="7" spans="1:246" x14ac:dyDescent="0.2">
      <c r="IK7">
        <v>2</v>
      </c>
      <c r="IL7" t="s">
        <v>1126</v>
      </c>
    </row>
    <row r="8" spans="1:246" x14ac:dyDescent="0.2">
      <c r="IK8" t="e">
        <f>IF((Source!AR2064&lt;&gt;'1.Лок.смета.и.Акт'!#REF!),0,1)</f>
        <v>#REF!</v>
      </c>
      <c r="IL8" t="s">
        <v>1164</v>
      </c>
    </row>
    <row r="9" spans="1:246" x14ac:dyDescent="0.2">
      <c r="IK9" s="11" t="s">
        <v>1127</v>
      </c>
      <c r="IL9" t="s">
        <v>1128</v>
      </c>
    </row>
    <row r="10" spans="1:246" x14ac:dyDescent="0.2">
      <c r="IK10">
        <v>1</v>
      </c>
      <c r="IL10" t="s">
        <v>1122</v>
      </c>
    </row>
    <row r="11" spans="1:246" x14ac:dyDescent="0.2">
      <c r="IK11" t="s">
        <v>1123</v>
      </c>
      <c r="IL11" t="s">
        <v>1124</v>
      </c>
    </row>
    <row r="12" spans="1:246" x14ac:dyDescent="0.2">
      <c r="A12" s="1">
        <v>1</v>
      </c>
      <c r="B12" s="1">
        <v>2157</v>
      </c>
      <c r="C12" s="1">
        <v>0</v>
      </c>
      <c r="D12" s="1">
        <f>ROW(A2094)</f>
        <v>2094</v>
      </c>
      <c r="E12" s="1">
        <v>0</v>
      </c>
      <c r="F12" s="1" t="s">
        <v>4</v>
      </c>
      <c r="G12" s="1" t="s">
        <v>4</v>
      </c>
      <c r="H12" s="1" t="s">
        <v>3</v>
      </c>
      <c r="I12" s="1">
        <v>0</v>
      </c>
      <c r="J12" s="1" t="s">
        <v>3</v>
      </c>
      <c r="K12" s="1">
        <v>0</v>
      </c>
      <c r="L12" s="1">
        <v>0</v>
      </c>
      <c r="M12" s="1">
        <v>2</v>
      </c>
      <c r="N12" s="1"/>
      <c r="O12" s="1">
        <v>0</v>
      </c>
      <c r="P12" s="1">
        <v>0</v>
      </c>
      <c r="Q12" s="1">
        <v>2</v>
      </c>
      <c r="R12" s="1">
        <v>0</v>
      </c>
      <c r="S12" s="1">
        <v>0</v>
      </c>
      <c r="T12" s="1">
        <v>1</v>
      </c>
      <c r="U12" s="1" t="s">
        <v>3</v>
      </c>
      <c r="V12" s="1">
        <v>0</v>
      </c>
      <c r="W12" s="1" t="s">
        <v>3</v>
      </c>
      <c r="X12" s="1" t="s">
        <v>3</v>
      </c>
      <c r="Y12" s="1" t="s">
        <v>3</v>
      </c>
      <c r="Z12" s="1" t="s">
        <v>3</v>
      </c>
      <c r="AA12" s="1" t="s">
        <v>3</v>
      </c>
      <c r="AB12" s="1" t="s">
        <v>3</v>
      </c>
      <c r="AC12" s="1" t="s">
        <v>3</v>
      </c>
      <c r="AD12" s="1" t="s">
        <v>3</v>
      </c>
      <c r="AE12" s="1" t="s">
        <v>3</v>
      </c>
      <c r="AF12" s="1" t="s">
        <v>3</v>
      </c>
      <c r="AG12" s="1" t="s">
        <v>3</v>
      </c>
      <c r="AH12" s="1" t="s">
        <v>3</v>
      </c>
      <c r="AI12" s="1" t="s">
        <v>3</v>
      </c>
      <c r="AJ12" s="1" t="s">
        <v>3</v>
      </c>
      <c r="AK12" s="1"/>
      <c r="AL12" s="1" t="s">
        <v>3</v>
      </c>
      <c r="AM12" s="1" t="s">
        <v>3</v>
      </c>
      <c r="AN12" s="1" t="s">
        <v>3</v>
      </c>
      <c r="AO12" s="1"/>
      <c r="AP12" s="1" t="s">
        <v>3</v>
      </c>
      <c r="AQ12" s="1" t="s">
        <v>3</v>
      </c>
      <c r="AR12" s="1" t="s">
        <v>3</v>
      </c>
      <c r="AS12" s="1"/>
      <c r="AT12" s="1"/>
      <c r="AU12" s="1"/>
      <c r="AV12" s="1"/>
      <c r="AW12" s="1"/>
      <c r="AX12" s="1" t="s">
        <v>3</v>
      </c>
      <c r="AY12" s="1" t="s">
        <v>3</v>
      </c>
      <c r="AZ12" s="1" t="s">
        <v>3</v>
      </c>
      <c r="BA12" s="1"/>
      <c r="BB12" s="1">
        <v>0</v>
      </c>
      <c r="BC12" s="1"/>
      <c r="BD12" s="1"/>
      <c r="BE12" s="1"/>
      <c r="BF12" s="1"/>
      <c r="BG12" s="1"/>
      <c r="BH12" s="1" t="s">
        <v>5</v>
      </c>
      <c r="BI12" s="1" t="s">
        <v>6</v>
      </c>
      <c r="BJ12" s="1">
        <v>1</v>
      </c>
      <c r="BK12" s="1">
        <v>0</v>
      </c>
      <c r="BL12" s="1">
        <v>0</v>
      </c>
      <c r="BM12" s="1">
        <v>0</v>
      </c>
      <c r="BN12" s="1">
        <v>0</v>
      </c>
      <c r="BO12" s="1">
        <v>0</v>
      </c>
      <c r="BP12" s="1">
        <v>2</v>
      </c>
      <c r="BQ12" s="1">
        <v>0</v>
      </c>
      <c r="BR12" s="1">
        <v>1</v>
      </c>
      <c r="BS12" s="1">
        <v>1</v>
      </c>
      <c r="BT12" s="1">
        <v>0</v>
      </c>
      <c r="BU12" s="1">
        <v>0</v>
      </c>
      <c r="BV12" s="1">
        <v>1</v>
      </c>
      <c r="BW12" s="1">
        <v>0</v>
      </c>
      <c r="BX12" s="1">
        <v>0</v>
      </c>
      <c r="BY12" s="1" t="s">
        <v>7</v>
      </c>
      <c r="BZ12" s="1" t="s">
        <v>8</v>
      </c>
      <c r="CA12" s="1" t="s">
        <v>9</v>
      </c>
      <c r="CB12" s="1" t="s">
        <v>9</v>
      </c>
      <c r="CC12" s="1" t="s">
        <v>9</v>
      </c>
      <c r="CD12" s="1" t="s">
        <v>10</v>
      </c>
      <c r="CE12" s="1" t="s">
        <v>11</v>
      </c>
      <c r="CF12" s="1">
        <v>0</v>
      </c>
      <c r="CG12" s="1">
        <v>0</v>
      </c>
      <c r="CH12" s="1">
        <v>86549001</v>
      </c>
      <c r="CI12" s="1" t="s">
        <v>3</v>
      </c>
      <c r="CJ12" s="1" t="s">
        <v>3</v>
      </c>
      <c r="CK12" s="1">
        <v>0</v>
      </c>
      <c r="CL12" s="1"/>
      <c r="CM12" s="1"/>
      <c r="CN12" s="1"/>
      <c r="CO12" s="1"/>
      <c r="CP12" s="1"/>
      <c r="CQ12" s="1"/>
      <c r="CR12" s="1"/>
      <c r="CS12" s="1"/>
      <c r="CT12" s="1"/>
      <c r="CU12" s="1"/>
      <c r="CV12" s="1"/>
      <c r="CW12" s="1"/>
      <c r="CX12" s="1"/>
      <c r="CY12" s="1">
        <v>0</v>
      </c>
      <c r="CZ12" s="1" t="s">
        <v>3</v>
      </c>
      <c r="DA12" s="1" t="s">
        <v>3</v>
      </c>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v>0</v>
      </c>
    </row>
    <row r="15" spans="1:246" x14ac:dyDescent="0.2">
      <c r="A15" s="1">
        <v>69733129</v>
      </c>
      <c r="B15" s="1">
        <v>1</v>
      </c>
      <c r="C15" s="1">
        <v>2025</v>
      </c>
      <c r="D15" s="1">
        <v>5</v>
      </c>
      <c r="E15" s="1"/>
      <c r="F15" s="1" t="s">
        <v>12</v>
      </c>
      <c r="G15" s="1" t="s">
        <v>13</v>
      </c>
      <c r="H15" s="1"/>
      <c r="I15" s="1"/>
      <c r="J15" s="1"/>
      <c r="K15" s="1"/>
      <c r="L15" s="1"/>
      <c r="M15" s="1">
        <v>2</v>
      </c>
      <c r="N15" s="1"/>
      <c r="O15" s="1"/>
      <c r="P15" s="1"/>
      <c r="Q15" s="1">
        <v>2</v>
      </c>
      <c r="R15" s="1"/>
      <c r="S15" s="1"/>
      <c r="T15" s="1">
        <v>1</v>
      </c>
      <c r="U15" s="1" t="s">
        <v>3</v>
      </c>
      <c r="V15" s="1"/>
      <c r="W15" s="1"/>
      <c r="X15" s="1"/>
      <c r="Y15" s="1"/>
      <c r="Z15" s="1"/>
      <c r="AA15" s="1"/>
      <c r="AB15" s="1" t="s">
        <v>3</v>
      </c>
      <c r="AC15" s="1" t="s">
        <v>3</v>
      </c>
      <c r="AD15" s="1" t="s">
        <v>3</v>
      </c>
      <c r="AE15" s="1" t="s">
        <v>3</v>
      </c>
      <c r="AF15" s="1" t="s">
        <v>3</v>
      </c>
      <c r="AG15" s="1" t="s">
        <v>3</v>
      </c>
      <c r="AH15" s="1" t="s">
        <v>3</v>
      </c>
      <c r="AI15" s="1" t="s">
        <v>3</v>
      </c>
      <c r="AJ15" s="1" t="s">
        <v>3</v>
      </c>
      <c r="AK15" s="1" t="s">
        <v>3</v>
      </c>
      <c r="AL15" s="1" t="s">
        <v>3</v>
      </c>
      <c r="AM15" s="1" t="s">
        <v>3</v>
      </c>
      <c r="AN15" s="1" t="s">
        <v>3</v>
      </c>
      <c r="AO15" s="1" t="s">
        <v>3</v>
      </c>
      <c r="AP15" s="1" t="s">
        <v>3</v>
      </c>
      <c r="AQ15" s="1" t="s">
        <v>3</v>
      </c>
      <c r="AR15" s="1" t="s">
        <v>3</v>
      </c>
      <c r="AS15" s="1" t="s">
        <v>3</v>
      </c>
      <c r="AT15" s="1" t="s">
        <v>3</v>
      </c>
      <c r="AU15" s="1" t="s">
        <v>3</v>
      </c>
      <c r="AV15" s="1" t="s">
        <v>3</v>
      </c>
      <c r="AW15" s="1" t="s">
        <v>3</v>
      </c>
      <c r="AX15" s="1" t="s">
        <v>3</v>
      </c>
      <c r="AY15" s="1" t="s">
        <v>3</v>
      </c>
      <c r="AZ15" s="1" t="s">
        <v>3</v>
      </c>
      <c r="BA15" s="1" t="s">
        <v>3</v>
      </c>
      <c r="BB15" s="1">
        <v>0</v>
      </c>
      <c r="BC15" s="1"/>
      <c r="BD15" s="1"/>
      <c r="BE15" s="1"/>
      <c r="BF15" s="1"/>
      <c r="BG15" s="1"/>
      <c r="BH15" s="1" t="s">
        <v>5</v>
      </c>
      <c r="BI15" s="1" t="s">
        <v>5</v>
      </c>
      <c r="BJ15" s="1">
        <v>1</v>
      </c>
      <c r="BK15" s="1">
        <v>0</v>
      </c>
      <c r="BL15" s="1">
        <v>0</v>
      </c>
      <c r="BM15" s="1">
        <v>0</v>
      </c>
      <c r="BN15" s="1">
        <v>0</v>
      </c>
      <c r="BO15" s="1">
        <v>0</v>
      </c>
      <c r="BP15" s="1">
        <v>2</v>
      </c>
      <c r="BQ15" s="1">
        <v>0</v>
      </c>
      <c r="BR15" s="1">
        <v>1</v>
      </c>
      <c r="BS15" s="1">
        <v>1</v>
      </c>
      <c r="BT15" s="1">
        <v>0</v>
      </c>
      <c r="BU15" s="1">
        <v>0</v>
      </c>
      <c r="BV15" s="1">
        <v>1</v>
      </c>
      <c r="BW15" s="1">
        <v>0</v>
      </c>
      <c r="BX15" s="1">
        <v>0</v>
      </c>
      <c r="BY15" s="1" t="s">
        <v>7</v>
      </c>
      <c r="BZ15" s="1" t="s">
        <v>8</v>
      </c>
      <c r="CA15" s="1" t="s">
        <v>9</v>
      </c>
      <c r="CB15" s="1" t="s">
        <v>9</v>
      </c>
      <c r="CC15" s="1" t="s">
        <v>9</v>
      </c>
      <c r="CD15" s="1" t="s">
        <v>10</v>
      </c>
      <c r="CE15" s="1" t="s">
        <v>11</v>
      </c>
      <c r="CF15" s="1">
        <v>0</v>
      </c>
      <c r="CG15" s="1"/>
      <c r="CH15" s="1">
        <v>86549001</v>
      </c>
      <c r="CI15" s="1" t="s">
        <v>3</v>
      </c>
      <c r="CJ15" s="1"/>
      <c r="CK15" s="1">
        <v>0</v>
      </c>
      <c r="CL15" s="1">
        <v>0</v>
      </c>
      <c r="CM15" s="1">
        <v>0</v>
      </c>
      <c r="CN15" s="1" t="s">
        <v>3</v>
      </c>
      <c r="CO15" s="1" t="s">
        <v>3</v>
      </c>
      <c r="CP15" s="1" t="s">
        <v>3</v>
      </c>
      <c r="CQ15" s="1" t="s">
        <v>3</v>
      </c>
      <c r="CR15" s="1" t="s">
        <v>3</v>
      </c>
      <c r="CS15" s="1">
        <v>0</v>
      </c>
      <c r="CT15" s="1" t="s">
        <v>3</v>
      </c>
      <c r="CU15" s="1">
        <v>0</v>
      </c>
      <c r="CV15" s="1">
        <v>45778</v>
      </c>
      <c r="CW15" s="1">
        <v>45808</v>
      </c>
      <c r="CX15" s="1">
        <v>0</v>
      </c>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v>0</v>
      </c>
    </row>
    <row r="18" spans="1:255" x14ac:dyDescent="0.2">
      <c r="A18" s="3">
        <v>52</v>
      </c>
      <c r="B18" s="3">
        <f t="shared" ref="B18:G18" si="0">B2094</f>
        <v>2157</v>
      </c>
      <c r="C18" s="3">
        <f t="shared" si="0"/>
        <v>1</v>
      </c>
      <c r="D18" s="3">
        <f t="shared" si="0"/>
        <v>12</v>
      </c>
      <c r="E18" s="3">
        <f t="shared" si="0"/>
        <v>0</v>
      </c>
      <c r="F18" s="3" t="str">
        <f t="shared" si="0"/>
        <v>5.9.1.3 Устройство полов</v>
      </c>
      <c r="G18" s="3" t="str">
        <f t="shared" si="0"/>
        <v>5.9.1.3 Устройство полов</v>
      </c>
      <c r="H18" s="3"/>
      <c r="I18" s="3"/>
      <c r="J18" s="3"/>
      <c r="K18" s="3"/>
      <c r="L18" s="3"/>
      <c r="M18" s="3"/>
      <c r="N18" s="3"/>
      <c r="O18" s="3" t="e">
        <f t="shared" ref="O18:AT18" si="1">O2094</f>
        <v>#REF!</v>
      </c>
      <c r="P18" s="3" t="e">
        <f t="shared" si="1"/>
        <v>#REF!</v>
      </c>
      <c r="Q18" s="3" t="e">
        <f t="shared" si="1"/>
        <v>#REF!</v>
      </c>
      <c r="R18" s="3" t="e">
        <f t="shared" si="1"/>
        <v>#REF!</v>
      </c>
      <c r="S18" s="3" t="e">
        <f t="shared" si="1"/>
        <v>#REF!</v>
      </c>
      <c r="T18" s="3" t="e">
        <f t="shared" si="1"/>
        <v>#REF!</v>
      </c>
      <c r="U18" s="3" t="e">
        <f t="shared" si="1"/>
        <v>#REF!</v>
      </c>
      <c r="V18" s="3" t="e">
        <f t="shared" si="1"/>
        <v>#REF!</v>
      </c>
      <c r="W18" s="3" t="e">
        <f t="shared" si="1"/>
        <v>#REF!</v>
      </c>
      <c r="X18" s="3" t="e">
        <f t="shared" si="1"/>
        <v>#REF!</v>
      </c>
      <c r="Y18" s="3" t="e">
        <f t="shared" si="1"/>
        <v>#REF!</v>
      </c>
      <c r="Z18" s="3">
        <f t="shared" si="1"/>
        <v>0</v>
      </c>
      <c r="AA18" s="3">
        <f t="shared" si="1"/>
        <v>0</v>
      </c>
      <c r="AB18" s="3">
        <f t="shared" si="1"/>
        <v>0</v>
      </c>
      <c r="AC18" s="3">
        <f t="shared" si="1"/>
        <v>0</v>
      </c>
      <c r="AD18" s="3">
        <f t="shared" si="1"/>
        <v>0</v>
      </c>
      <c r="AE18" s="3">
        <f t="shared" si="1"/>
        <v>0</v>
      </c>
      <c r="AF18" s="3">
        <f t="shared" si="1"/>
        <v>0</v>
      </c>
      <c r="AG18" s="3">
        <f t="shared" si="1"/>
        <v>0</v>
      </c>
      <c r="AH18" s="3">
        <f t="shared" si="1"/>
        <v>0</v>
      </c>
      <c r="AI18" s="3">
        <f t="shared" si="1"/>
        <v>0</v>
      </c>
      <c r="AJ18" s="3">
        <f t="shared" si="1"/>
        <v>0</v>
      </c>
      <c r="AK18" s="3">
        <f t="shared" si="1"/>
        <v>0</v>
      </c>
      <c r="AL18" s="3">
        <f t="shared" si="1"/>
        <v>0</v>
      </c>
      <c r="AM18" s="3">
        <f t="shared" si="1"/>
        <v>0</v>
      </c>
      <c r="AN18" s="3">
        <f t="shared" si="1"/>
        <v>0</v>
      </c>
      <c r="AO18" s="3">
        <f t="shared" si="1"/>
        <v>0</v>
      </c>
      <c r="AP18" s="3">
        <f t="shared" si="1"/>
        <v>0</v>
      </c>
      <c r="AQ18" s="3">
        <f t="shared" si="1"/>
        <v>0</v>
      </c>
      <c r="AR18" s="3" t="e">
        <f t="shared" si="1"/>
        <v>#REF!</v>
      </c>
      <c r="AS18" s="3" t="e">
        <f t="shared" si="1"/>
        <v>#REF!</v>
      </c>
      <c r="AT18" s="3">
        <f t="shared" si="1"/>
        <v>0</v>
      </c>
      <c r="AU18" s="3">
        <f t="shared" ref="AU18:BZ18" si="2">AU2094</f>
        <v>0</v>
      </c>
      <c r="AV18" s="3" t="e">
        <f t="shared" si="2"/>
        <v>#REF!</v>
      </c>
      <c r="AW18" s="3" t="e">
        <f t="shared" si="2"/>
        <v>#REF!</v>
      </c>
      <c r="AX18" s="3">
        <f t="shared" si="2"/>
        <v>0</v>
      </c>
      <c r="AY18" s="3" t="e">
        <f t="shared" si="2"/>
        <v>#REF!</v>
      </c>
      <c r="AZ18" s="3">
        <f t="shared" si="2"/>
        <v>0</v>
      </c>
      <c r="BA18" s="3" t="e">
        <f t="shared" si="2"/>
        <v>#REF!</v>
      </c>
      <c r="BB18" s="3">
        <f t="shared" si="2"/>
        <v>0</v>
      </c>
      <c r="BC18" s="3">
        <f t="shared" si="2"/>
        <v>0</v>
      </c>
      <c r="BD18" s="3">
        <f t="shared" si="2"/>
        <v>0</v>
      </c>
      <c r="BE18" s="3">
        <f t="shared" si="2"/>
        <v>0</v>
      </c>
      <c r="BF18" s="3">
        <f t="shared" si="2"/>
        <v>0</v>
      </c>
      <c r="BG18" s="3">
        <f t="shared" si="2"/>
        <v>0</v>
      </c>
      <c r="BH18" s="3">
        <f t="shared" si="2"/>
        <v>0</v>
      </c>
      <c r="BI18" s="3">
        <f t="shared" si="2"/>
        <v>0</v>
      </c>
      <c r="BJ18" s="3">
        <f t="shared" si="2"/>
        <v>0</v>
      </c>
      <c r="BK18" s="3">
        <f t="shared" si="2"/>
        <v>0</v>
      </c>
      <c r="BL18" s="3">
        <f t="shared" si="2"/>
        <v>0</v>
      </c>
      <c r="BM18" s="3">
        <f t="shared" si="2"/>
        <v>0</v>
      </c>
      <c r="BN18" s="3">
        <f t="shared" si="2"/>
        <v>0</v>
      </c>
      <c r="BO18" s="3">
        <f t="shared" si="2"/>
        <v>0</v>
      </c>
      <c r="BP18" s="3">
        <f t="shared" si="2"/>
        <v>0</v>
      </c>
      <c r="BQ18" s="3">
        <f t="shared" si="2"/>
        <v>0</v>
      </c>
      <c r="BR18" s="3">
        <f t="shared" si="2"/>
        <v>0</v>
      </c>
      <c r="BS18" s="3">
        <f t="shared" si="2"/>
        <v>0</v>
      </c>
      <c r="BT18" s="3">
        <f t="shared" si="2"/>
        <v>0</v>
      </c>
      <c r="BU18" s="3">
        <f t="shared" si="2"/>
        <v>0</v>
      </c>
      <c r="BV18" s="3">
        <f t="shared" si="2"/>
        <v>0</v>
      </c>
      <c r="BW18" s="3">
        <f t="shared" si="2"/>
        <v>0</v>
      </c>
      <c r="BX18" s="3">
        <f t="shared" si="2"/>
        <v>0</v>
      </c>
      <c r="BY18" s="3">
        <f t="shared" si="2"/>
        <v>0</v>
      </c>
      <c r="BZ18" s="3">
        <f t="shared" si="2"/>
        <v>0</v>
      </c>
      <c r="CA18" s="3">
        <f t="shared" ref="CA18:DF18" si="3">CA2094</f>
        <v>0</v>
      </c>
      <c r="CB18" s="3">
        <f t="shared" si="3"/>
        <v>0</v>
      </c>
      <c r="CC18" s="3">
        <f t="shared" si="3"/>
        <v>0</v>
      </c>
      <c r="CD18" s="3">
        <f t="shared" si="3"/>
        <v>0</v>
      </c>
      <c r="CE18" s="3">
        <f t="shared" si="3"/>
        <v>0</v>
      </c>
      <c r="CF18" s="3">
        <f t="shared" si="3"/>
        <v>0</v>
      </c>
      <c r="CG18" s="3">
        <f t="shared" si="3"/>
        <v>0</v>
      </c>
      <c r="CH18" s="3">
        <f t="shared" si="3"/>
        <v>0</v>
      </c>
      <c r="CI18" s="3">
        <f t="shared" si="3"/>
        <v>0</v>
      </c>
      <c r="CJ18" s="3">
        <f t="shared" si="3"/>
        <v>0</v>
      </c>
      <c r="CK18" s="3">
        <f t="shared" si="3"/>
        <v>0</v>
      </c>
      <c r="CL18" s="3">
        <f t="shared" si="3"/>
        <v>0</v>
      </c>
      <c r="CM18" s="3">
        <f t="shared" si="3"/>
        <v>0</v>
      </c>
      <c r="CN18" s="3">
        <f t="shared" si="3"/>
        <v>0</v>
      </c>
      <c r="CO18" s="3">
        <f t="shared" si="3"/>
        <v>0</v>
      </c>
      <c r="CP18" s="3">
        <f t="shared" si="3"/>
        <v>0</v>
      </c>
      <c r="CQ18" s="3">
        <f t="shared" si="3"/>
        <v>0</v>
      </c>
      <c r="CR18" s="3">
        <f t="shared" si="3"/>
        <v>0</v>
      </c>
      <c r="CS18" s="3">
        <f t="shared" si="3"/>
        <v>0</v>
      </c>
      <c r="CT18" s="3">
        <f t="shared" si="3"/>
        <v>0</v>
      </c>
      <c r="CU18" s="3">
        <f t="shared" si="3"/>
        <v>0</v>
      </c>
      <c r="CV18" s="3">
        <f t="shared" si="3"/>
        <v>0</v>
      </c>
      <c r="CW18" s="3">
        <f t="shared" si="3"/>
        <v>0</v>
      </c>
      <c r="CX18" s="3">
        <f t="shared" si="3"/>
        <v>0</v>
      </c>
      <c r="CY18" s="3">
        <f t="shared" si="3"/>
        <v>0</v>
      </c>
      <c r="CZ18" s="3">
        <f t="shared" si="3"/>
        <v>0</v>
      </c>
      <c r="DA18" s="3">
        <f t="shared" si="3"/>
        <v>0</v>
      </c>
      <c r="DB18" s="3">
        <f t="shared" si="3"/>
        <v>0</v>
      </c>
      <c r="DC18" s="3">
        <f t="shared" si="3"/>
        <v>0</v>
      </c>
      <c r="DD18" s="3">
        <f t="shared" si="3"/>
        <v>0</v>
      </c>
      <c r="DE18" s="3">
        <f t="shared" si="3"/>
        <v>0</v>
      </c>
      <c r="DF18" s="3">
        <f t="shared" si="3"/>
        <v>0</v>
      </c>
      <c r="DG18" s="4" t="e">
        <f t="shared" ref="DG18:EL18" si="4">DG2094</f>
        <v>#REF!</v>
      </c>
      <c r="DH18" s="4" t="e">
        <f t="shared" si="4"/>
        <v>#REF!</v>
      </c>
      <c r="DI18" s="4" t="e">
        <f t="shared" si="4"/>
        <v>#REF!</v>
      </c>
      <c r="DJ18" s="4" t="e">
        <f t="shared" si="4"/>
        <v>#REF!</v>
      </c>
      <c r="DK18" s="4" t="e">
        <f t="shared" si="4"/>
        <v>#REF!</v>
      </c>
      <c r="DL18" s="4" t="e">
        <f t="shared" si="4"/>
        <v>#REF!</v>
      </c>
      <c r="DM18" s="4" t="e">
        <f t="shared" si="4"/>
        <v>#REF!</v>
      </c>
      <c r="DN18" s="4" t="e">
        <f t="shared" si="4"/>
        <v>#REF!</v>
      </c>
      <c r="DO18" s="4" t="e">
        <f t="shared" si="4"/>
        <v>#REF!</v>
      </c>
      <c r="DP18" s="4" t="e">
        <f t="shared" si="4"/>
        <v>#REF!</v>
      </c>
      <c r="DQ18" s="4" t="e">
        <f t="shared" si="4"/>
        <v>#REF!</v>
      </c>
      <c r="DR18" s="4">
        <f t="shared" si="4"/>
        <v>0</v>
      </c>
      <c r="DS18" s="4">
        <f t="shared" si="4"/>
        <v>0</v>
      </c>
      <c r="DT18" s="4">
        <f t="shared" si="4"/>
        <v>0</v>
      </c>
      <c r="DU18" s="4">
        <f t="shared" si="4"/>
        <v>0</v>
      </c>
      <c r="DV18" s="4">
        <f t="shared" si="4"/>
        <v>0</v>
      </c>
      <c r="DW18" s="4">
        <f t="shared" si="4"/>
        <v>0</v>
      </c>
      <c r="DX18" s="4">
        <f t="shared" si="4"/>
        <v>0</v>
      </c>
      <c r="DY18" s="4">
        <f t="shared" si="4"/>
        <v>0</v>
      </c>
      <c r="DZ18" s="4">
        <f t="shared" si="4"/>
        <v>0</v>
      </c>
      <c r="EA18" s="4">
        <f t="shared" si="4"/>
        <v>0</v>
      </c>
      <c r="EB18" s="4">
        <f t="shared" si="4"/>
        <v>0</v>
      </c>
      <c r="EC18" s="4">
        <f t="shared" si="4"/>
        <v>0</v>
      </c>
      <c r="ED18" s="4">
        <f t="shared" si="4"/>
        <v>0</v>
      </c>
      <c r="EE18" s="4">
        <f t="shared" si="4"/>
        <v>0</v>
      </c>
      <c r="EF18" s="4">
        <f t="shared" si="4"/>
        <v>0</v>
      </c>
      <c r="EG18" s="4">
        <f t="shared" si="4"/>
        <v>0</v>
      </c>
      <c r="EH18" s="4">
        <f t="shared" si="4"/>
        <v>0</v>
      </c>
      <c r="EI18" s="4">
        <f t="shared" si="4"/>
        <v>0</v>
      </c>
      <c r="EJ18" s="4" t="e">
        <f t="shared" si="4"/>
        <v>#REF!</v>
      </c>
      <c r="EK18" s="4" t="e">
        <f t="shared" si="4"/>
        <v>#REF!</v>
      </c>
      <c r="EL18" s="4">
        <f t="shared" si="4"/>
        <v>0</v>
      </c>
      <c r="EM18" s="4">
        <f t="shared" ref="EM18:FR18" si="5">EM2094</f>
        <v>0</v>
      </c>
      <c r="EN18" s="4" t="e">
        <f t="shared" si="5"/>
        <v>#REF!</v>
      </c>
      <c r="EO18" s="4" t="e">
        <f t="shared" si="5"/>
        <v>#REF!</v>
      </c>
      <c r="EP18" s="4">
        <f t="shared" si="5"/>
        <v>0</v>
      </c>
      <c r="EQ18" s="4" t="e">
        <f t="shared" si="5"/>
        <v>#REF!</v>
      </c>
      <c r="ER18" s="4">
        <f t="shared" si="5"/>
        <v>0</v>
      </c>
      <c r="ES18" s="4" t="e">
        <f t="shared" si="5"/>
        <v>#REF!</v>
      </c>
      <c r="ET18" s="4">
        <f t="shared" si="5"/>
        <v>0</v>
      </c>
      <c r="EU18" s="4">
        <f t="shared" si="5"/>
        <v>0</v>
      </c>
      <c r="EV18" s="4">
        <f t="shared" si="5"/>
        <v>0</v>
      </c>
      <c r="EW18" s="4">
        <f t="shared" si="5"/>
        <v>0</v>
      </c>
      <c r="EX18" s="4">
        <f t="shared" si="5"/>
        <v>0</v>
      </c>
      <c r="EY18" s="4">
        <f t="shared" si="5"/>
        <v>0</v>
      </c>
      <c r="EZ18" s="4">
        <f t="shared" si="5"/>
        <v>0</v>
      </c>
      <c r="FA18" s="4">
        <f t="shared" si="5"/>
        <v>0</v>
      </c>
      <c r="FB18" s="4">
        <f t="shared" si="5"/>
        <v>0</v>
      </c>
      <c r="FC18" s="4">
        <f t="shared" si="5"/>
        <v>0</v>
      </c>
      <c r="FD18" s="4">
        <f t="shared" si="5"/>
        <v>0</v>
      </c>
      <c r="FE18" s="4">
        <f t="shared" si="5"/>
        <v>0</v>
      </c>
      <c r="FF18" s="4">
        <f t="shared" si="5"/>
        <v>0</v>
      </c>
      <c r="FG18" s="4">
        <f t="shared" si="5"/>
        <v>0</v>
      </c>
      <c r="FH18" s="4">
        <f t="shared" si="5"/>
        <v>0</v>
      </c>
      <c r="FI18" s="4">
        <f t="shared" si="5"/>
        <v>0</v>
      </c>
      <c r="FJ18" s="4">
        <f t="shared" si="5"/>
        <v>0</v>
      </c>
      <c r="FK18" s="4">
        <f t="shared" si="5"/>
        <v>0</v>
      </c>
      <c r="FL18" s="4">
        <f t="shared" si="5"/>
        <v>0</v>
      </c>
      <c r="FM18" s="4">
        <f t="shared" si="5"/>
        <v>0</v>
      </c>
      <c r="FN18" s="4">
        <f t="shared" si="5"/>
        <v>0</v>
      </c>
      <c r="FO18" s="4">
        <f t="shared" si="5"/>
        <v>0</v>
      </c>
      <c r="FP18" s="4">
        <f t="shared" si="5"/>
        <v>0</v>
      </c>
      <c r="FQ18" s="4">
        <f t="shared" si="5"/>
        <v>0</v>
      </c>
      <c r="FR18" s="4">
        <f t="shared" si="5"/>
        <v>0</v>
      </c>
      <c r="FS18" s="4">
        <f t="shared" ref="FS18:GX18" si="6">FS2094</f>
        <v>0</v>
      </c>
      <c r="FT18" s="4">
        <f t="shared" si="6"/>
        <v>0</v>
      </c>
      <c r="FU18" s="4">
        <f t="shared" si="6"/>
        <v>0</v>
      </c>
      <c r="FV18" s="4">
        <f t="shared" si="6"/>
        <v>0</v>
      </c>
      <c r="FW18" s="4">
        <f t="shared" si="6"/>
        <v>0</v>
      </c>
      <c r="FX18" s="4">
        <f t="shared" si="6"/>
        <v>0</v>
      </c>
      <c r="FY18" s="4">
        <f t="shared" si="6"/>
        <v>0</v>
      </c>
      <c r="FZ18" s="4">
        <f t="shared" si="6"/>
        <v>0</v>
      </c>
      <c r="GA18" s="4">
        <f t="shared" si="6"/>
        <v>0</v>
      </c>
      <c r="GB18" s="4">
        <f t="shared" si="6"/>
        <v>0</v>
      </c>
      <c r="GC18" s="4">
        <f t="shared" si="6"/>
        <v>0</v>
      </c>
      <c r="GD18" s="4">
        <f t="shared" si="6"/>
        <v>0</v>
      </c>
      <c r="GE18" s="4">
        <f t="shared" si="6"/>
        <v>0</v>
      </c>
      <c r="GF18" s="4">
        <f t="shared" si="6"/>
        <v>0</v>
      </c>
      <c r="GG18" s="4">
        <f t="shared" si="6"/>
        <v>0</v>
      </c>
      <c r="GH18" s="4">
        <f t="shared" si="6"/>
        <v>0</v>
      </c>
      <c r="GI18" s="4">
        <f t="shared" si="6"/>
        <v>0</v>
      </c>
      <c r="GJ18" s="4">
        <f t="shared" si="6"/>
        <v>0</v>
      </c>
      <c r="GK18" s="4">
        <f t="shared" si="6"/>
        <v>0</v>
      </c>
      <c r="GL18" s="4">
        <f t="shared" si="6"/>
        <v>0</v>
      </c>
      <c r="GM18" s="4">
        <f t="shared" si="6"/>
        <v>0</v>
      </c>
      <c r="GN18" s="4">
        <f t="shared" si="6"/>
        <v>0</v>
      </c>
      <c r="GO18" s="4">
        <f t="shared" si="6"/>
        <v>0</v>
      </c>
      <c r="GP18" s="4">
        <f t="shared" si="6"/>
        <v>0</v>
      </c>
      <c r="GQ18" s="4">
        <f t="shared" si="6"/>
        <v>0</v>
      </c>
      <c r="GR18" s="4">
        <f t="shared" si="6"/>
        <v>0</v>
      </c>
      <c r="GS18" s="4">
        <f t="shared" si="6"/>
        <v>0</v>
      </c>
      <c r="GT18" s="4">
        <f t="shared" si="6"/>
        <v>0</v>
      </c>
      <c r="GU18" s="4">
        <f t="shared" si="6"/>
        <v>0</v>
      </c>
      <c r="GV18" s="4">
        <f t="shared" si="6"/>
        <v>0</v>
      </c>
      <c r="GW18" s="4">
        <f t="shared" si="6"/>
        <v>0</v>
      </c>
      <c r="GX18" s="4">
        <f t="shared" si="6"/>
        <v>0</v>
      </c>
    </row>
    <row r="20" spans="1:255" x14ac:dyDescent="0.2">
      <c r="A20" s="1">
        <v>3</v>
      </c>
      <c r="B20" s="1">
        <v>1</v>
      </c>
      <c r="C20" s="1"/>
      <c r="D20" s="1">
        <f>ROW(A2064)</f>
        <v>2064</v>
      </c>
      <c r="E20" s="1"/>
      <c r="F20" s="1" t="s">
        <v>14</v>
      </c>
      <c r="G20" s="1" t="s">
        <v>15</v>
      </c>
      <c r="H20" s="1" t="s">
        <v>3</v>
      </c>
      <c r="I20" s="1">
        <v>0</v>
      </c>
      <c r="J20" s="1" t="s">
        <v>3</v>
      </c>
      <c r="K20" s="1">
        <v>-1</v>
      </c>
      <c r="L20" s="1" t="s">
        <v>14</v>
      </c>
      <c r="M20" s="1" t="s">
        <v>3</v>
      </c>
      <c r="N20" s="1"/>
      <c r="O20" s="1"/>
      <c r="P20" s="1"/>
      <c r="Q20" s="1"/>
      <c r="R20" s="1"/>
      <c r="S20" s="1">
        <v>0</v>
      </c>
      <c r="T20" s="1">
        <v>0</v>
      </c>
      <c r="U20" s="1" t="s">
        <v>3</v>
      </c>
      <c r="V20" s="1">
        <v>0</v>
      </c>
      <c r="W20" s="1"/>
      <c r="X20" s="1"/>
      <c r="Y20" s="1"/>
      <c r="Z20" s="1"/>
      <c r="AA20" s="1"/>
      <c r="AB20" s="1" t="s">
        <v>3</v>
      </c>
      <c r="AC20" s="1" t="s">
        <v>3</v>
      </c>
      <c r="AD20" s="1" t="s">
        <v>3</v>
      </c>
      <c r="AE20" s="1" t="s">
        <v>3</v>
      </c>
      <c r="AF20" s="1" t="s">
        <v>3</v>
      </c>
      <c r="AG20" s="1" t="s">
        <v>3</v>
      </c>
      <c r="AH20" s="1"/>
      <c r="AI20" s="1"/>
      <c r="AJ20" s="1"/>
      <c r="AK20" s="1"/>
      <c r="AL20" s="1"/>
      <c r="AM20" s="1"/>
      <c r="AN20" s="1"/>
      <c r="AO20" s="1"/>
      <c r="AP20" s="1" t="s">
        <v>3</v>
      </c>
      <c r="AQ20" s="1" t="s">
        <v>3</v>
      </c>
      <c r="AR20" s="1" t="s">
        <v>3</v>
      </c>
      <c r="AS20" s="1"/>
      <c r="AT20" s="1"/>
      <c r="AU20" s="1"/>
      <c r="AV20" s="1"/>
      <c r="AW20" s="1"/>
      <c r="AX20" s="1"/>
      <c r="AY20" s="1"/>
      <c r="AZ20" s="1" t="s">
        <v>3</v>
      </c>
      <c r="BA20" s="1"/>
      <c r="BB20" s="1" t="s">
        <v>3</v>
      </c>
      <c r="BC20" s="1" t="s">
        <v>3</v>
      </c>
      <c r="BD20" s="1" t="s">
        <v>3</v>
      </c>
      <c r="BE20" s="1" t="s">
        <v>3</v>
      </c>
      <c r="BF20" s="1" t="s">
        <v>3</v>
      </c>
      <c r="BG20" s="1" t="s">
        <v>3</v>
      </c>
      <c r="BH20" s="1" t="s">
        <v>3</v>
      </c>
      <c r="BI20" s="1" t="s">
        <v>3</v>
      </c>
      <c r="BJ20" s="1" t="s">
        <v>3</v>
      </c>
      <c r="BK20" s="1" t="s">
        <v>3</v>
      </c>
      <c r="BL20" s="1" t="s">
        <v>3</v>
      </c>
      <c r="BM20" s="1" t="s">
        <v>3</v>
      </c>
      <c r="BN20" s="1" t="s">
        <v>3</v>
      </c>
      <c r="BO20" s="1" t="s">
        <v>3</v>
      </c>
      <c r="BP20" s="1" t="s">
        <v>3</v>
      </c>
      <c r="BQ20" s="1"/>
      <c r="BR20" s="1"/>
      <c r="BS20" s="1"/>
      <c r="BT20" s="1"/>
      <c r="BU20" s="1"/>
      <c r="BV20" s="1"/>
      <c r="BW20" s="1"/>
      <c r="BX20" s="1">
        <v>0</v>
      </c>
      <c r="BY20" s="1"/>
      <c r="BZ20" s="1"/>
      <c r="CA20" s="1"/>
      <c r="CB20" s="1"/>
      <c r="CC20" s="1"/>
      <c r="CD20" s="1"/>
      <c r="CE20" s="1"/>
      <c r="CF20" s="1">
        <v>0</v>
      </c>
      <c r="CG20" s="1">
        <v>0</v>
      </c>
      <c r="CH20" s="1"/>
      <c r="CI20" s="1" t="s">
        <v>3</v>
      </c>
      <c r="CJ20" s="1" t="s">
        <v>3</v>
      </c>
      <c r="CK20" t="s">
        <v>3</v>
      </c>
      <c r="CL20" t="s">
        <v>3</v>
      </c>
      <c r="CM20" t="s">
        <v>3</v>
      </c>
      <c r="CN20" t="s">
        <v>3</v>
      </c>
      <c r="CO20" t="s">
        <v>3</v>
      </c>
      <c r="CP20" t="s">
        <v>3</v>
      </c>
      <c r="CQ20" t="s">
        <v>3</v>
      </c>
    </row>
    <row r="22" spans="1:255" x14ac:dyDescent="0.2">
      <c r="A22" s="3">
        <v>52</v>
      </c>
      <c r="B22" s="3">
        <f t="shared" ref="B22:G22" si="7">B2064</f>
        <v>1</v>
      </c>
      <c r="C22" s="3">
        <f t="shared" si="7"/>
        <v>3</v>
      </c>
      <c r="D22" s="3">
        <f t="shared" si="7"/>
        <v>20</v>
      </c>
      <c r="E22" s="3">
        <f t="shared" si="7"/>
        <v>0</v>
      </c>
      <c r="F22" s="3" t="str">
        <f t="shared" si="7"/>
        <v>5.9.1.3</v>
      </c>
      <c r="G22" s="3" t="str">
        <f t="shared" si="7"/>
        <v>устройство полов</v>
      </c>
      <c r="H22" s="3"/>
      <c r="I22" s="3"/>
      <c r="J22" s="3"/>
      <c r="K22" s="3"/>
      <c r="L22" s="3"/>
      <c r="M22" s="3"/>
      <c r="N22" s="3"/>
      <c r="O22" s="3" t="e">
        <f t="shared" ref="O22:AT22" si="8">O2064</f>
        <v>#REF!</v>
      </c>
      <c r="P22" s="3" t="e">
        <f t="shared" si="8"/>
        <v>#REF!</v>
      </c>
      <c r="Q22" s="3" t="e">
        <f t="shared" si="8"/>
        <v>#REF!</v>
      </c>
      <c r="R22" s="3" t="e">
        <f t="shared" si="8"/>
        <v>#REF!</v>
      </c>
      <c r="S22" s="3" t="e">
        <f t="shared" si="8"/>
        <v>#REF!</v>
      </c>
      <c r="T22" s="3" t="e">
        <f t="shared" si="8"/>
        <v>#REF!</v>
      </c>
      <c r="U22" s="3" t="e">
        <f t="shared" si="8"/>
        <v>#REF!</v>
      </c>
      <c r="V22" s="3" t="e">
        <f t="shared" si="8"/>
        <v>#REF!</v>
      </c>
      <c r="W22" s="3" t="e">
        <f t="shared" si="8"/>
        <v>#REF!</v>
      </c>
      <c r="X22" s="3" t="e">
        <f t="shared" si="8"/>
        <v>#REF!</v>
      </c>
      <c r="Y22" s="3" t="e">
        <f t="shared" si="8"/>
        <v>#REF!</v>
      </c>
      <c r="Z22" s="3">
        <f t="shared" si="8"/>
        <v>0</v>
      </c>
      <c r="AA22" s="3">
        <f t="shared" si="8"/>
        <v>0</v>
      </c>
      <c r="AB22" s="3">
        <f t="shared" si="8"/>
        <v>0</v>
      </c>
      <c r="AC22" s="3">
        <f t="shared" si="8"/>
        <v>0</v>
      </c>
      <c r="AD22" s="3">
        <f t="shared" si="8"/>
        <v>0</v>
      </c>
      <c r="AE22" s="3">
        <f t="shared" si="8"/>
        <v>0</v>
      </c>
      <c r="AF22" s="3">
        <f t="shared" si="8"/>
        <v>0</v>
      </c>
      <c r="AG22" s="3">
        <f t="shared" si="8"/>
        <v>0</v>
      </c>
      <c r="AH22" s="3">
        <f t="shared" si="8"/>
        <v>0</v>
      </c>
      <c r="AI22" s="3">
        <f t="shared" si="8"/>
        <v>0</v>
      </c>
      <c r="AJ22" s="3">
        <f t="shared" si="8"/>
        <v>0</v>
      </c>
      <c r="AK22" s="3">
        <f t="shared" si="8"/>
        <v>0</v>
      </c>
      <c r="AL22" s="3">
        <f t="shared" si="8"/>
        <v>0</v>
      </c>
      <c r="AM22" s="3">
        <f t="shared" si="8"/>
        <v>0</v>
      </c>
      <c r="AN22" s="3">
        <f t="shared" si="8"/>
        <v>0</v>
      </c>
      <c r="AO22" s="3">
        <f t="shared" si="8"/>
        <v>0</v>
      </c>
      <c r="AP22" s="3">
        <f t="shared" si="8"/>
        <v>0</v>
      </c>
      <c r="AQ22" s="3">
        <f t="shared" si="8"/>
        <v>0</v>
      </c>
      <c r="AR22" s="3" t="e">
        <f t="shared" si="8"/>
        <v>#REF!</v>
      </c>
      <c r="AS22" s="3" t="e">
        <f t="shared" si="8"/>
        <v>#REF!</v>
      </c>
      <c r="AT22" s="3">
        <f t="shared" si="8"/>
        <v>0</v>
      </c>
      <c r="AU22" s="3">
        <f t="shared" ref="AU22:BZ22" si="9">AU2064</f>
        <v>0</v>
      </c>
      <c r="AV22" s="3" t="e">
        <f t="shared" si="9"/>
        <v>#REF!</v>
      </c>
      <c r="AW22" s="3" t="e">
        <f t="shared" si="9"/>
        <v>#REF!</v>
      </c>
      <c r="AX22" s="3">
        <f t="shared" si="9"/>
        <v>0</v>
      </c>
      <c r="AY22" s="3" t="e">
        <f t="shared" si="9"/>
        <v>#REF!</v>
      </c>
      <c r="AZ22" s="3">
        <f t="shared" si="9"/>
        <v>0</v>
      </c>
      <c r="BA22" s="3" t="e">
        <f t="shared" si="9"/>
        <v>#REF!</v>
      </c>
      <c r="BB22" s="3">
        <f t="shared" si="9"/>
        <v>0</v>
      </c>
      <c r="BC22" s="3">
        <f t="shared" si="9"/>
        <v>0</v>
      </c>
      <c r="BD22" s="3">
        <f t="shared" si="9"/>
        <v>0</v>
      </c>
      <c r="BE22" s="3">
        <f t="shared" si="9"/>
        <v>0</v>
      </c>
      <c r="BF22" s="3">
        <f t="shared" si="9"/>
        <v>0</v>
      </c>
      <c r="BG22" s="3">
        <f t="shared" si="9"/>
        <v>0</v>
      </c>
      <c r="BH22" s="3">
        <f t="shared" si="9"/>
        <v>0</v>
      </c>
      <c r="BI22" s="3">
        <f t="shared" si="9"/>
        <v>0</v>
      </c>
      <c r="BJ22" s="3">
        <f t="shared" si="9"/>
        <v>0</v>
      </c>
      <c r="BK22" s="3">
        <f t="shared" si="9"/>
        <v>0</v>
      </c>
      <c r="BL22" s="3">
        <f t="shared" si="9"/>
        <v>0</v>
      </c>
      <c r="BM22" s="3">
        <f t="shared" si="9"/>
        <v>0</v>
      </c>
      <c r="BN22" s="3">
        <f t="shared" si="9"/>
        <v>0</v>
      </c>
      <c r="BO22" s="3">
        <f t="shared" si="9"/>
        <v>0</v>
      </c>
      <c r="BP22" s="3">
        <f t="shared" si="9"/>
        <v>0</v>
      </c>
      <c r="BQ22" s="3">
        <f t="shared" si="9"/>
        <v>0</v>
      </c>
      <c r="BR22" s="3">
        <f t="shared" si="9"/>
        <v>0</v>
      </c>
      <c r="BS22" s="3">
        <f t="shared" si="9"/>
        <v>0</v>
      </c>
      <c r="BT22" s="3">
        <f t="shared" si="9"/>
        <v>0</v>
      </c>
      <c r="BU22" s="3">
        <f t="shared" si="9"/>
        <v>0</v>
      </c>
      <c r="BV22" s="3">
        <f t="shared" si="9"/>
        <v>0</v>
      </c>
      <c r="BW22" s="3">
        <f t="shared" si="9"/>
        <v>0</v>
      </c>
      <c r="BX22" s="3">
        <f t="shared" si="9"/>
        <v>0</v>
      </c>
      <c r="BY22" s="3">
        <f t="shared" si="9"/>
        <v>0</v>
      </c>
      <c r="BZ22" s="3">
        <f t="shared" si="9"/>
        <v>0</v>
      </c>
      <c r="CA22" s="3">
        <f t="shared" ref="CA22:DF22" si="10">CA2064</f>
        <v>0</v>
      </c>
      <c r="CB22" s="3">
        <f t="shared" si="10"/>
        <v>0</v>
      </c>
      <c r="CC22" s="3">
        <f t="shared" si="10"/>
        <v>0</v>
      </c>
      <c r="CD22" s="3">
        <f t="shared" si="10"/>
        <v>0</v>
      </c>
      <c r="CE22" s="3">
        <f t="shared" si="10"/>
        <v>0</v>
      </c>
      <c r="CF22" s="3">
        <f t="shared" si="10"/>
        <v>0</v>
      </c>
      <c r="CG22" s="3">
        <f t="shared" si="10"/>
        <v>0</v>
      </c>
      <c r="CH22" s="3">
        <f t="shared" si="10"/>
        <v>0</v>
      </c>
      <c r="CI22" s="3">
        <f t="shared" si="10"/>
        <v>0</v>
      </c>
      <c r="CJ22" s="3">
        <f t="shared" si="10"/>
        <v>0</v>
      </c>
      <c r="CK22" s="3">
        <f t="shared" si="10"/>
        <v>0</v>
      </c>
      <c r="CL22" s="3">
        <f t="shared" si="10"/>
        <v>0</v>
      </c>
      <c r="CM22" s="3">
        <f t="shared" si="10"/>
        <v>0</v>
      </c>
      <c r="CN22" s="3">
        <f t="shared" si="10"/>
        <v>0</v>
      </c>
      <c r="CO22" s="3">
        <f t="shared" si="10"/>
        <v>0</v>
      </c>
      <c r="CP22" s="3">
        <f t="shared" si="10"/>
        <v>0</v>
      </c>
      <c r="CQ22" s="3">
        <f t="shared" si="10"/>
        <v>0</v>
      </c>
      <c r="CR22" s="3">
        <f t="shared" si="10"/>
        <v>0</v>
      </c>
      <c r="CS22" s="3">
        <f t="shared" si="10"/>
        <v>0</v>
      </c>
      <c r="CT22" s="3">
        <f t="shared" si="10"/>
        <v>0</v>
      </c>
      <c r="CU22" s="3">
        <f t="shared" si="10"/>
        <v>0</v>
      </c>
      <c r="CV22" s="3">
        <f t="shared" si="10"/>
        <v>0</v>
      </c>
      <c r="CW22" s="3">
        <f t="shared" si="10"/>
        <v>0</v>
      </c>
      <c r="CX22" s="3">
        <f t="shared" si="10"/>
        <v>0</v>
      </c>
      <c r="CY22" s="3">
        <f t="shared" si="10"/>
        <v>0</v>
      </c>
      <c r="CZ22" s="3">
        <f t="shared" si="10"/>
        <v>0</v>
      </c>
      <c r="DA22" s="3">
        <f t="shared" si="10"/>
        <v>0</v>
      </c>
      <c r="DB22" s="3">
        <f t="shared" si="10"/>
        <v>0</v>
      </c>
      <c r="DC22" s="3">
        <f t="shared" si="10"/>
        <v>0</v>
      </c>
      <c r="DD22" s="3">
        <f t="shared" si="10"/>
        <v>0</v>
      </c>
      <c r="DE22" s="3">
        <f t="shared" si="10"/>
        <v>0</v>
      </c>
      <c r="DF22" s="3">
        <f t="shared" si="10"/>
        <v>0</v>
      </c>
      <c r="DG22" s="4" t="e">
        <f t="shared" ref="DG22:EL22" si="11">DG2064</f>
        <v>#REF!</v>
      </c>
      <c r="DH22" s="4" t="e">
        <f t="shared" si="11"/>
        <v>#REF!</v>
      </c>
      <c r="DI22" s="4" t="e">
        <f t="shared" si="11"/>
        <v>#REF!</v>
      </c>
      <c r="DJ22" s="4" t="e">
        <f t="shared" si="11"/>
        <v>#REF!</v>
      </c>
      <c r="DK22" s="4" t="e">
        <f t="shared" si="11"/>
        <v>#REF!</v>
      </c>
      <c r="DL22" s="4" t="e">
        <f t="shared" si="11"/>
        <v>#REF!</v>
      </c>
      <c r="DM22" s="4" t="e">
        <f t="shared" si="11"/>
        <v>#REF!</v>
      </c>
      <c r="DN22" s="4" t="e">
        <f t="shared" si="11"/>
        <v>#REF!</v>
      </c>
      <c r="DO22" s="4" t="e">
        <f t="shared" si="11"/>
        <v>#REF!</v>
      </c>
      <c r="DP22" s="4" t="e">
        <f t="shared" si="11"/>
        <v>#REF!</v>
      </c>
      <c r="DQ22" s="4" t="e">
        <f t="shared" si="11"/>
        <v>#REF!</v>
      </c>
      <c r="DR22" s="4">
        <f t="shared" si="11"/>
        <v>0</v>
      </c>
      <c r="DS22" s="4">
        <f t="shared" si="11"/>
        <v>0</v>
      </c>
      <c r="DT22" s="4">
        <f t="shared" si="11"/>
        <v>0</v>
      </c>
      <c r="DU22" s="4">
        <f t="shared" si="11"/>
        <v>0</v>
      </c>
      <c r="DV22" s="4">
        <f t="shared" si="11"/>
        <v>0</v>
      </c>
      <c r="DW22" s="4">
        <f t="shared" si="11"/>
        <v>0</v>
      </c>
      <c r="DX22" s="4">
        <f t="shared" si="11"/>
        <v>0</v>
      </c>
      <c r="DY22" s="4">
        <f t="shared" si="11"/>
        <v>0</v>
      </c>
      <c r="DZ22" s="4">
        <f t="shared" si="11"/>
        <v>0</v>
      </c>
      <c r="EA22" s="4">
        <f t="shared" si="11"/>
        <v>0</v>
      </c>
      <c r="EB22" s="4">
        <f t="shared" si="11"/>
        <v>0</v>
      </c>
      <c r="EC22" s="4">
        <f t="shared" si="11"/>
        <v>0</v>
      </c>
      <c r="ED22" s="4">
        <f t="shared" si="11"/>
        <v>0</v>
      </c>
      <c r="EE22" s="4">
        <f t="shared" si="11"/>
        <v>0</v>
      </c>
      <c r="EF22" s="4">
        <f t="shared" si="11"/>
        <v>0</v>
      </c>
      <c r="EG22" s="4">
        <f t="shared" si="11"/>
        <v>0</v>
      </c>
      <c r="EH22" s="4">
        <f t="shared" si="11"/>
        <v>0</v>
      </c>
      <c r="EI22" s="4">
        <f t="shared" si="11"/>
        <v>0</v>
      </c>
      <c r="EJ22" s="4" t="e">
        <f t="shared" si="11"/>
        <v>#REF!</v>
      </c>
      <c r="EK22" s="4" t="e">
        <f t="shared" si="11"/>
        <v>#REF!</v>
      </c>
      <c r="EL22" s="4">
        <f t="shared" si="11"/>
        <v>0</v>
      </c>
      <c r="EM22" s="4">
        <f t="shared" ref="EM22:FR22" si="12">EM2064</f>
        <v>0</v>
      </c>
      <c r="EN22" s="4" t="e">
        <f t="shared" si="12"/>
        <v>#REF!</v>
      </c>
      <c r="EO22" s="4" t="e">
        <f t="shared" si="12"/>
        <v>#REF!</v>
      </c>
      <c r="EP22" s="4">
        <f t="shared" si="12"/>
        <v>0</v>
      </c>
      <c r="EQ22" s="4" t="e">
        <f t="shared" si="12"/>
        <v>#REF!</v>
      </c>
      <c r="ER22" s="4">
        <f t="shared" si="12"/>
        <v>0</v>
      </c>
      <c r="ES22" s="4" t="e">
        <f t="shared" si="12"/>
        <v>#REF!</v>
      </c>
      <c r="ET22" s="4">
        <f t="shared" si="12"/>
        <v>0</v>
      </c>
      <c r="EU22" s="4">
        <f t="shared" si="12"/>
        <v>0</v>
      </c>
      <c r="EV22" s="4">
        <f t="shared" si="12"/>
        <v>0</v>
      </c>
      <c r="EW22" s="4">
        <f t="shared" si="12"/>
        <v>0</v>
      </c>
      <c r="EX22" s="4">
        <f t="shared" si="12"/>
        <v>0</v>
      </c>
      <c r="EY22" s="4">
        <f t="shared" si="12"/>
        <v>0</v>
      </c>
      <c r="EZ22" s="4">
        <f t="shared" si="12"/>
        <v>0</v>
      </c>
      <c r="FA22" s="4">
        <f t="shared" si="12"/>
        <v>0</v>
      </c>
      <c r="FB22" s="4">
        <f t="shared" si="12"/>
        <v>0</v>
      </c>
      <c r="FC22" s="4">
        <f t="shared" si="12"/>
        <v>0</v>
      </c>
      <c r="FD22" s="4">
        <f t="shared" si="12"/>
        <v>0</v>
      </c>
      <c r="FE22" s="4">
        <f t="shared" si="12"/>
        <v>0</v>
      </c>
      <c r="FF22" s="4">
        <f t="shared" si="12"/>
        <v>0</v>
      </c>
      <c r="FG22" s="4">
        <f t="shared" si="12"/>
        <v>0</v>
      </c>
      <c r="FH22" s="4">
        <f t="shared" si="12"/>
        <v>0</v>
      </c>
      <c r="FI22" s="4">
        <f t="shared" si="12"/>
        <v>0</v>
      </c>
      <c r="FJ22" s="4">
        <f t="shared" si="12"/>
        <v>0</v>
      </c>
      <c r="FK22" s="4">
        <f t="shared" si="12"/>
        <v>0</v>
      </c>
      <c r="FL22" s="4">
        <f t="shared" si="12"/>
        <v>0</v>
      </c>
      <c r="FM22" s="4">
        <f t="shared" si="12"/>
        <v>0</v>
      </c>
      <c r="FN22" s="4">
        <f t="shared" si="12"/>
        <v>0</v>
      </c>
      <c r="FO22" s="4">
        <f t="shared" si="12"/>
        <v>0</v>
      </c>
      <c r="FP22" s="4">
        <f t="shared" si="12"/>
        <v>0</v>
      </c>
      <c r="FQ22" s="4">
        <f t="shared" si="12"/>
        <v>0</v>
      </c>
      <c r="FR22" s="4">
        <f t="shared" si="12"/>
        <v>0</v>
      </c>
      <c r="FS22" s="4">
        <f t="shared" ref="FS22:GX22" si="13">FS2064</f>
        <v>0</v>
      </c>
      <c r="FT22" s="4">
        <f t="shared" si="13"/>
        <v>0</v>
      </c>
      <c r="FU22" s="4">
        <f t="shared" si="13"/>
        <v>0</v>
      </c>
      <c r="FV22" s="4">
        <f t="shared" si="13"/>
        <v>0</v>
      </c>
      <c r="FW22" s="4">
        <f t="shared" si="13"/>
        <v>0</v>
      </c>
      <c r="FX22" s="4">
        <f t="shared" si="13"/>
        <v>0</v>
      </c>
      <c r="FY22" s="4">
        <f t="shared" si="13"/>
        <v>0</v>
      </c>
      <c r="FZ22" s="4">
        <f t="shared" si="13"/>
        <v>0</v>
      </c>
      <c r="GA22" s="4">
        <f t="shared" si="13"/>
        <v>0</v>
      </c>
      <c r="GB22" s="4">
        <f t="shared" si="13"/>
        <v>0</v>
      </c>
      <c r="GC22" s="4">
        <f t="shared" si="13"/>
        <v>0</v>
      </c>
      <c r="GD22" s="4">
        <f t="shared" si="13"/>
        <v>0</v>
      </c>
      <c r="GE22" s="4">
        <f t="shared" si="13"/>
        <v>0</v>
      </c>
      <c r="GF22" s="4">
        <f t="shared" si="13"/>
        <v>0</v>
      </c>
      <c r="GG22" s="4">
        <f t="shared" si="13"/>
        <v>0</v>
      </c>
      <c r="GH22" s="4">
        <f t="shared" si="13"/>
        <v>0</v>
      </c>
      <c r="GI22" s="4">
        <f t="shared" si="13"/>
        <v>0</v>
      </c>
      <c r="GJ22" s="4">
        <f t="shared" si="13"/>
        <v>0</v>
      </c>
      <c r="GK22" s="4">
        <f t="shared" si="13"/>
        <v>0</v>
      </c>
      <c r="GL22" s="4">
        <f t="shared" si="13"/>
        <v>0</v>
      </c>
      <c r="GM22" s="4">
        <f t="shared" si="13"/>
        <v>0</v>
      </c>
      <c r="GN22" s="4">
        <f t="shared" si="13"/>
        <v>0</v>
      </c>
      <c r="GO22" s="4">
        <f t="shared" si="13"/>
        <v>0</v>
      </c>
      <c r="GP22" s="4">
        <f t="shared" si="13"/>
        <v>0</v>
      </c>
      <c r="GQ22" s="4">
        <f t="shared" si="13"/>
        <v>0</v>
      </c>
      <c r="GR22" s="4">
        <f t="shared" si="13"/>
        <v>0</v>
      </c>
      <c r="GS22" s="4">
        <f t="shared" si="13"/>
        <v>0</v>
      </c>
      <c r="GT22" s="4">
        <f t="shared" si="13"/>
        <v>0</v>
      </c>
      <c r="GU22" s="4">
        <f t="shared" si="13"/>
        <v>0</v>
      </c>
      <c r="GV22" s="4">
        <f t="shared" si="13"/>
        <v>0</v>
      </c>
      <c r="GW22" s="4">
        <f t="shared" si="13"/>
        <v>0</v>
      </c>
      <c r="GX22" s="4">
        <f t="shared" si="13"/>
        <v>0</v>
      </c>
    </row>
    <row r="24" spans="1:255" x14ac:dyDescent="0.2">
      <c r="A24" s="2">
        <v>17</v>
      </c>
      <c r="B24" s="2">
        <v>1</v>
      </c>
      <c r="C24" s="2">
        <f>ROW(SmtRes!A4)</f>
        <v>4</v>
      </c>
      <c r="D24" s="2">
        <f>ROW(EtalonRes!A4)</f>
        <v>4</v>
      </c>
      <c r="E24" s="2" t="s">
        <v>16</v>
      </c>
      <c r="F24" s="2" t="s">
        <v>17</v>
      </c>
      <c r="G24" s="2" t="s">
        <v>18</v>
      </c>
      <c r="H24" s="2" t="s">
        <v>19</v>
      </c>
      <c r="I24" s="2">
        <v>0</v>
      </c>
      <c r="J24" s="2">
        <v>0</v>
      </c>
      <c r="K24" s="2">
        <v>0</v>
      </c>
      <c r="L24" s="2">
        <v>18.440000000000001</v>
      </c>
      <c r="M24" s="2">
        <v>0</v>
      </c>
      <c r="N24" s="2">
        <f t="shared" ref="N24:N29" si="14">ROUND(L24-M24,4)</f>
        <v>18.440000000000001</v>
      </c>
      <c r="O24" s="2">
        <f t="shared" ref="O24:O29" si="15">ROUND(CP24,0)</f>
        <v>0</v>
      </c>
      <c r="P24" s="2">
        <f t="shared" ref="P24:P29" si="16">ROUND(CQ24*I24,0)</f>
        <v>0</v>
      </c>
      <c r="Q24" s="2">
        <f t="shared" ref="Q24:Q29" si="17">ROUND(CR24*I24,0)</f>
        <v>0</v>
      </c>
      <c r="R24" s="2">
        <f t="shared" ref="R24:R29" si="18">ROUND(CS24*I24,0)</f>
        <v>0</v>
      </c>
      <c r="S24" s="2">
        <f t="shared" ref="S24:S29" si="19">ROUND(CT24*I24,0)</f>
        <v>0</v>
      </c>
      <c r="T24" s="2">
        <f t="shared" ref="T24:T29" si="20">ROUND(CU24*I24,0)</f>
        <v>0</v>
      </c>
      <c r="U24" s="2">
        <f t="shared" ref="U24:U29" si="21">CV24*I24</f>
        <v>0</v>
      </c>
      <c r="V24" s="2">
        <f t="shared" ref="V24:V29" si="22">CW24*I24</f>
        <v>0</v>
      </c>
      <c r="W24" s="2">
        <f t="shared" ref="W24:W29" si="23">ROUND(CX24*I24,0)</f>
        <v>0</v>
      </c>
      <c r="X24" s="2">
        <f t="shared" ref="X24:Y29" si="24">ROUND(CY24,0)</f>
        <v>0</v>
      </c>
      <c r="Y24" s="2">
        <f t="shared" si="24"/>
        <v>0</v>
      </c>
      <c r="Z24" s="2"/>
      <c r="AA24" s="2">
        <v>69726971</v>
      </c>
      <c r="AB24" s="2">
        <f t="shared" ref="AB24:AB29" si="25">ROUND((AC24+AD24+AF24),2)</f>
        <v>231.92</v>
      </c>
      <c r="AC24" s="2">
        <f>ROUND((ES24+(SUM(SmtRes!BC1:'SmtRes'!BC4)+SUM(EtalonRes!AL1:'EtalonRes'!AL4))),2)</f>
        <v>0</v>
      </c>
      <c r="AD24" s="2">
        <f t="shared" ref="AD24:AD29" si="26">ROUND((((ET24)-(EU24))+AE24),2)</f>
        <v>5.6</v>
      </c>
      <c r="AE24" s="2">
        <f t="shared" ref="AE24:AF29" si="27">ROUND((EU24),2)</f>
        <v>0</v>
      </c>
      <c r="AF24" s="2">
        <f t="shared" si="27"/>
        <v>226.32</v>
      </c>
      <c r="AG24" s="2">
        <f t="shared" ref="AG24:AG29" si="28">ROUND((AP24),2)</f>
        <v>0</v>
      </c>
      <c r="AH24" s="2">
        <f t="shared" ref="AH24:AI29" si="29">(EW24)</f>
        <v>23.6</v>
      </c>
      <c r="AI24" s="2">
        <f t="shared" si="29"/>
        <v>0</v>
      </c>
      <c r="AJ24" s="2">
        <f t="shared" ref="AJ24:AJ29" si="30">(AS24)</f>
        <v>0</v>
      </c>
      <c r="AK24" s="2">
        <v>2713.19</v>
      </c>
      <c r="AL24" s="2">
        <v>2481.27</v>
      </c>
      <c r="AM24" s="2">
        <v>5.6</v>
      </c>
      <c r="AN24" s="2">
        <v>0</v>
      </c>
      <c r="AO24" s="2">
        <v>226.32</v>
      </c>
      <c r="AP24" s="2">
        <v>0</v>
      </c>
      <c r="AQ24" s="2">
        <v>23.6</v>
      </c>
      <c r="AR24" s="2">
        <v>0</v>
      </c>
      <c r="AS24" s="2">
        <v>0</v>
      </c>
      <c r="AT24" s="2">
        <v>123</v>
      </c>
      <c r="AU24" s="2">
        <v>75</v>
      </c>
      <c r="AV24" s="2">
        <v>1</v>
      </c>
      <c r="AW24" s="2">
        <v>1</v>
      </c>
      <c r="AX24" s="2"/>
      <c r="AY24" s="2"/>
      <c r="AZ24" s="2">
        <v>1</v>
      </c>
      <c r="BA24" s="2">
        <v>1</v>
      </c>
      <c r="BB24" s="2">
        <v>1</v>
      </c>
      <c r="BC24" s="2">
        <v>1</v>
      </c>
      <c r="BD24" s="2" t="s">
        <v>3</v>
      </c>
      <c r="BE24" s="2" t="s">
        <v>3</v>
      </c>
      <c r="BF24" s="2" t="s">
        <v>3</v>
      </c>
      <c r="BG24" s="2" t="s">
        <v>3</v>
      </c>
      <c r="BH24" s="2">
        <v>0</v>
      </c>
      <c r="BI24" s="2">
        <v>1</v>
      </c>
      <c r="BJ24" s="2" t="s">
        <v>20</v>
      </c>
      <c r="BK24" s="2"/>
      <c r="BL24" s="2"/>
      <c r="BM24" s="2">
        <v>11001</v>
      </c>
      <c r="BN24" s="2">
        <v>0</v>
      </c>
      <c r="BO24" s="2" t="s">
        <v>3</v>
      </c>
      <c r="BP24" s="2">
        <v>0</v>
      </c>
      <c r="BQ24" s="2">
        <v>2</v>
      </c>
      <c r="BR24" s="2">
        <v>0</v>
      </c>
      <c r="BS24" s="2">
        <v>1</v>
      </c>
      <c r="BT24" s="2">
        <v>1</v>
      </c>
      <c r="BU24" s="2">
        <v>1</v>
      </c>
      <c r="BV24" s="2">
        <v>1</v>
      </c>
      <c r="BW24" s="2">
        <v>1</v>
      </c>
      <c r="BX24" s="2">
        <v>1</v>
      </c>
      <c r="BY24" s="2" t="s">
        <v>3</v>
      </c>
      <c r="BZ24" s="2">
        <v>123</v>
      </c>
      <c r="CA24" s="2">
        <v>75</v>
      </c>
      <c r="CB24" s="2" t="s">
        <v>3</v>
      </c>
      <c r="CC24" s="2"/>
      <c r="CD24" s="2"/>
      <c r="CE24" s="2">
        <v>0</v>
      </c>
      <c r="CF24" s="2">
        <v>0</v>
      </c>
      <c r="CG24" s="2">
        <v>0</v>
      </c>
      <c r="CH24" s="2">
        <v>1</v>
      </c>
      <c r="CI24" s="2">
        <v>0</v>
      </c>
      <c r="CJ24" s="2">
        <v>0</v>
      </c>
      <c r="CK24" s="2">
        <v>0</v>
      </c>
      <c r="CL24" s="2">
        <v>0</v>
      </c>
      <c r="CM24" s="2">
        <v>0</v>
      </c>
      <c r="CN24" s="2" t="s">
        <v>3</v>
      </c>
      <c r="CO24" s="2">
        <v>0</v>
      </c>
      <c r="CP24" s="2">
        <f t="shared" ref="CP24:CP29" si="31">(P24+Q24+S24)</f>
        <v>0</v>
      </c>
      <c r="CQ24" s="2">
        <f t="shared" ref="CQ24:CQ29" si="32">AC24*BC24</f>
        <v>0</v>
      </c>
      <c r="CR24" s="2">
        <f t="shared" ref="CR24:CR29" si="33">AD24*BB24</f>
        <v>5.6</v>
      </c>
      <c r="CS24" s="2">
        <f t="shared" ref="CS24:CS29" si="34">AE24*BS24</f>
        <v>0</v>
      </c>
      <c r="CT24" s="2">
        <f t="shared" ref="CT24:CT29" si="35">AF24*BA24</f>
        <v>226.32</v>
      </c>
      <c r="CU24" s="2">
        <f t="shared" ref="CU24:CX29" si="36">AG24</f>
        <v>0</v>
      </c>
      <c r="CV24" s="2">
        <f t="shared" si="36"/>
        <v>23.6</v>
      </c>
      <c r="CW24" s="2">
        <f t="shared" si="36"/>
        <v>0</v>
      </c>
      <c r="CX24" s="2">
        <f t="shared" si="36"/>
        <v>0</v>
      </c>
      <c r="CY24" s="2">
        <f>(((S24+R24)*AT24)/100)</f>
        <v>0</v>
      </c>
      <c r="CZ24" s="2">
        <f>(((S24+R24)*AU24)/100)</f>
        <v>0</v>
      </c>
      <c r="DA24" s="2"/>
      <c r="DB24" s="2"/>
      <c r="DC24" s="2" t="s">
        <v>3</v>
      </c>
      <c r="DD24" s="2" t="s">
        <v>3</v>
      </c>
      <c r="DE24" s="2" t="s">
        <v>3</v>
      </c>
      <c r="DF24" s="2" t="s">
        <v>3</v>
      </c>
      <c r="DG24" s="2" t="s">
        <v>3</v>
      </c>
      <c r="DH24" s="2" t="s">
        <v>3</v>
      </c>
      <c r="DI24" s="2" t="s">
        <v>3</v>
      </c>
      <c r="DJ24" s="2" t="s">
        <v>3</v>
      </c>
      <c r="DK24" s="2" t="s">
        <v>3</v>
      </c>
      <c r="DL24" s="2" t="s">
        <v>3</v>
      </c>
      <c r="DM24" s="2" t="s">
        <v>3</v>
      </c>
      <c r="DN24" s="2">
        <v>0</v>
      </c>
      <c r="DO24" s="2">
        <v>0</v>
      </c>
      <c r="DP24" s="2">
        <v>1</v>
      </c>
      <c r="DQ24" s="2">
        <v>1</v>
      </c>
      <c r="DR24" s="2"/>
      <c r="DS24" s="2"/>
      <c r="DT24" s="2"/>
      <c r="DU24" s="2">
        <v>1013</v>
      </c>
      <c r="DV24" s="2" t="s">
        <v>19</v>
      </c>
      <c r="DW24" s="2" t="s">
        <v>19</v>
      </c>
      <c r="DX24" s="2">
        <v>1</v>
      </c>
      <c r="DY24" s="2"/>
      <c r="DZ24" s="2" t="s">
        <v>3</v>
      </c>
      <c r="EA24" s="2" t="s">
        <v>3</v>
      </c>
      <c r="EB24" s="2" t="s">
        <v>3</v>
      </c>
      <c r="EC24" s="2" t="s">
        <v>3</v>
      </c>
      <c r="ED24" s="2"/>
      <c r="EE24" s="2">
        <v>54328965</v>
      </c>
      <c r="EF24" s="2">
        <v>2</v>
      </c>
      <c r="EG24" s="2" t="s">
        <v>21</v>
      </c>
      <c r="EH24" s="2">
        <v>0</v>
      </c>
      <c r="EI24" s="2" t="s">
        <v>3</v>
      </c>
      <c r="EJ24" s="2">
        <v>1</v>
      </c>
      <c r="EK24" s="2">
        <v>11001</v>
      </c>
      <c r="EL24" s="2" t="s">
        <v>22</v>
      </c>
      <c r="EM24" s="2" t="s">
        <v>23</v>
      </c>
      <c r="EN24" s="2"/>
      <c r="EO24" s="2" t="s">
        <v>3</v>
      </c>
      <c r="EP24" s="2"/>
      <c r="EQ24" s="2">
        <v>1441792</v>
      </c>
      <c r="ER24" s="2">
        <v>2713.19</v>
      </c>
      <c r="ES24" s="2">
        <v>2481.27</v>
      </c>
      <c r="ET24" s="2">
        <v>5.6</v>
      </c>
      <c r="EU24" s="2">
        <v>0</v>
      </c>
      <c r="EV24" s="2">
        <v>226.32</v>
      </c>
      <c r="EW24" s="2">
        <v>23.6</v>
      </c>
      <c r="EX24" s="2">
        <v>0</v>
      </c>
      <c r="EY24" s="2">
        <v>1</v>
      </c>
      <c r="EZ24" s="2"/>
      <c r="FA24" s="2"/>
      <c r="FB24" s="2"/>
      <c r="FC24" s="2"/>
      <c r="FD24" s="2"/>
      <c r="FE24" s="2"/>
      <c r="FF24" s="2"/>
      <c r="FG24" s="2"/>
      <c r="FH24" s="2"/>
      <c r="FI24" s="2"/>
      <c r="FJ24" s="2"/>
      <c r="FK24" s="2"/>
      <c r="FL24" s="2"/>
      <c r="FM24" s="2"/>
      <c r="FN24" s="2"/>
      <c r="FO24" s="2"/>
      <c r="FP24" s="2"/>
      <c r="FQ24" s="2">
        <v>0</v>
      </c>
      <c r="FR24" s="2">
        <f t="shared" ref="FR24:FR29" si="37">ROUND(IF(BI24=3,GM24,0),0)</f>
        <v>0</v>
      </c>
      <c r="FS24" s="2">
        <v>0</v>
      </c>
      <c r="FT24" s="2"/>
      <c r="FU24" s="2"/>
      <c r="FV24" s="2"/>
      <c r="FW24" s="2"/>
      <c r="FX24" s="2">
        <v>123</v>
      </c>
      <c r="FY24" s="2">
        <v>75</v>
      </c>
      <c r="FZ24" s="2"/>
      <c r="GA24" s="2" t="s">
        <v>3</v>
      </c>
      <c r="GB24" s="2"/>
      <c r="GC24" s="2"/>
      <c r="GD24" s="2">
        <v>1</v>
      </c>
      <c r="GE24" s="2"/>
      <c r="GF24" s="2">
        <v>473219550</v>
      </c>
      <c r="GG24" s="2">
        <v>2</v>
      </c>
      <c r="GH24" s="2">
        <v>1</v>
      </c>
      <c r="GI24" s="2">
        <v>-2</v>
      </c>
      <c r="GJ24" s="2">
        <v>0</v>
      </c>
      <c r="GK24" s="2">
        <v>0</v>
      </c>
      <c r="GL24" s="2">
        <f t="shared" ref="GL24:GL29" si="38">ROUND(IF(AND(BH24=3,BI24=3,FS24&lt;&gt;0),P24,0),0)</f>
        <v>0</v>
      </c>
      <c r="GM24" s="2">
        <f t="shared" ref="GM24:GM29" si="39">ROUND(O24+X24+Y24,0)+GX24</f>
        <v>0</v>
      </c>
      <c r="GN24" s="2">
        <f t="shared" ref="GN24:GN29" si="40">IF(OR(BI24=0,BI24=1),GM24-GX24,0)</f>
        <v>0</v>
      </c>
      <c r="GO24" s="2">
        <f t="shared" ref="GO24:GO29" si="41">IF(BI24=2,GM24-GX24,0)</f>
        <v>0</v>
      </c>
      <c r="GP24" s="2">
        <f t="shared" ref="GP24:GP29" si="42">IF(BI24=4,GM24-GX24,0)</f>
        <v>0</v>
      </c>
      <c r="GQ24" s="2"/>
      <c r="GR24" s="2">
        <v>0</v>
      </c>
      <c r="GS24" s="2">
        <v>3</v>
      </c>
      <c r="GT24" s="2">
        <v>0</v>
      </c>
      <c r="GU24" s="2" t="s">
        <v>3</v>
      </c>
      <c r="GV24" s="2">
        <f t="shared" ref="GV24:GV29" si="43">ROUND((GT24),2)</f>
        <v>0</v>
      </c>
      <c r="GW24" s="2">
        <v>1</v>
      </c>
      <c r="GX24" s="2">
        <f t="shared" ref="GX24:GX29" si="44">ROUND(HC24*I24,0)</f>
        <v>0</v>
      </c>
      <c r="GY24" s="2"/>
      <c r="GZ24" s="2"/>
      <c r="HA24" s="2">
        <v>0</v>
      </c>
      <c r="HB24" s="2">
        <v>0</v>
      </c>
      <c r="HC24" s="2">
        <f t="shared" ref="HC24:HC29" si="45">GV24*GW24</f>
        <v>0</v>
      </c>
      <c r="HD24" s="2"/>
      <c r="HE24" s="2" t="s">
        <v>3</v>
      </c>
      <c r="HF24" s="2" t="s">
        <v>3</v>
      </c>
      <c r="HG24" s="2"/>
      <c r="HH24" s="2"/>
      <c r="HI24" s="2"/>
      <c r="HJ24" s="2"/>
      <c r="HK24" s="2"/>
      <c r="HL24" s="2"/>
      <c r="HM24" s="2" t="s">
        <v>3</v>
      </c>
      <c r="HN24" s="2" t="s">
        <v>24</v>
      </c>
      <c r="HO24" s="2" t="s">
        <v>25</v>
      </c>
      <c r="HP24" s="2" t="s">
        <v>22</v>
      </c>
      <c r="HQ24" s="2" t="s">
        <v>22</v>
      </c>
      <c r="HR24" s="2"/>
      <c r="HS24" s="2"/>
      <c r="HT24" s="2"/>
      <c r="HU24" s="2"/>
      <c r="HV24" s="2"/>
      <c r="HW24" s="2"/>
      <c r="HX24" s="2"/>
      <c r="HY24" s="2"/>
      <c r="HZ24" s="2"/>
      <c r="IA24" s="2"/>
      <c r="IB24" s="2"/>
      <c r="IC24" s="2"/>
      <c r="ID24" s="2"/>
      <c r="IE24" s="2"/>
      <c r="IF24" s="2"/>
      <c r="IG24" s="2"/>
      <c r="IH24" s="2"/>
      <c r="II24" s="2"/>
      <c r="IJ24" s="2"/>
      <c r="IK24" s="2">
        <v>0</v>
      </c>
      <c r="IL24" s="2"/>
      <c r="IM24" s="2"/>
      <c r="IN24" s="2"/>
      <c r="IO24" s="2"/>
      <c r="IP24" s="2"/>
      <c r="IQ24" s="2"/>
      <c r="IR24" s="2"/>
      <c r="IS24" s="2"/>
      <c r="IT24" s="2"/>
      <c r="IU24" s="2"/>
    </row>
    <row r="25" spans="1:255" x14ac:dyDescent="0.2">
      <c r="A25">
        <v>17</v>
      </c>
      <c r="B25">
        <v>1</v>
      </c>
      <c r="C25">
        <f>ROW(SmtRes!A8)</f>
        <v>8</v>
      </c>
      <c r="D25">
        <f>ROW(EtalonRes!A8)</f>
        <v>8</v>
      </c>
      <c r="E25" t="s">
        <v>16</v>
      </c>
      <c r="F25" t="s">
        <v>17</v>
      </c>
      <c r="G25" t="s">
        <v>18</v>
      </c>
      <c r="H25" t="s">
        <v>19</v>
      </c>
      <c r="I25">
        <v>0</v>
      </c>
      <c r="J25">
        <v>0</v>
      </c>
      <c r="K25">
        <v>0</v>
      </c>
      <c r="L25">
        <v>18.440000000000001</v>
      </c>
      <c r="M25">
        <v>0</v>
      </c>
      <c r="N25">
        <f t="shared" si="14"/>
        <v>18.440000000000001</v>
      </c>
      <c r="O25">
        <f t="shared" si="15"/>
        <v>0</v>
      </c>
      <c r="P25">
        <f t="shared" si="16"/>
        <v>0</v>
      </c>
      <c r="Q25">
        <f t="shared" si="17"/>
        <v>0</v>
      </c>
      <c r="R25">
        <f t="shared" si="18"/>
        <v>0</v>
      </c>
      <c r="S25">
        <f t="shared" si="19"/>
        <v>0</v>
      </c>
      <c r="T25">
        <f t="shared" si="20"/>
        <v>0</v>
      </c>
      <c r="U25">
        <f t="shared" si="21"/>
        <v>0</v>
      </c>
      <c r="V25">
        <f t="shared" si="22"/>
        <v>0</v>
      </c>
      <c r="W25">
        <f t="shared" si="23"/>
        <v>0</v>
      </c>
      <c r="X25">
        <f t="shared" si="24"/>
        <v>0</v>
      </c>
      <c r="Y25">
        <f t="shared" si="24"/>
        <v>0</v>
      </c>
      <c r="AA25">
        <v>69726884</v>
      </c>
      <c r="AB25">
        <f t="shared" si="25"/>
        <v>231.92</v>
      </c>
      <c r="AC25">
        <f>ROUND((ES25+(SUM(SmtRes!BC5:'SmtRes'!BC8)+SUM(EtalonRes!AL5:'EtalonRes'!AL8))),2)</f>
        <v>0</v>
      </c>
      <c r="AD25">
        <f t="shared" si="26"/>
        <v>5.6</v>
      </c>
      <c r="AE25">
        <f t="shared" si="27"/>
        <v>0</v>
      </c>
      <c r="AF25">
        <f t="shared" si="27"/>
        <v>226.32</v>
      </c>
      <c r="AG25">
        <f t="shared" si="28"/>
        <v>0</v>
      </c>
      <c r="AH25">
        <f t="shared" si="29"/>
        <v>23.6</v>
      </c>
      <c r="AI25">
        <f t="shared" si="29"/>
        <v>0</v>
      </c>
      <c r="AJ25">
        <f t="shared" si="30"/>
        <v>0</v>
      </c>
      <c r="AK25">
        <v>2713.19</v>
      </c>
      <c r="AL25">
        <v>2481.27</v>
      </c>
      <c r="AM25">
        <v>5.6</v>
      </c>
      <c r="AN25">
        <v>0</v>
      </c>
      <c r="AO25">
        <v>226.32</v>
      </c>
      <c r="AP25">
        <v>0</v>
      </c>
      <c r="AQ25">
        <v>23.6</v>
      </c>
      <c r="AR25">
        <v>0</v>
      </c>
      <c r="AS25">
        <v>0</v>
      </c>
      <c r="AT25">
        <v>117</v>
      </c>
      <c r="AU25">
        <v>64</v>
      </c>
      <c r="AV25">
        <v>1</v>
      </c>
      <c r="AW25">
        <v>1</v>
      </c>
      <c r="AZ25">
        <v>1</v>
      </c>
      <c r="BA25">
        <v>34.92</v>
      </c>
      <c r="BB25">
        <v>9.3000000000000007</v>
      </c>
      <c r="BC25">
        <v>7.56</v>
      </c>
      <c r="BD25" t="s">
        <v>3</v>
      </c>
      <c r="BE25" t="s">
        <v>3</v>
      </c>
      <c r="BF25" t="s">
        <v>3</v>
      </c>
      <c r="BG25" t="s">
        <v>3</v>
      </c>
      <c r="BH25">
        <v>0</v>
      </c>
      <c r="BI25">
        <v>1</v>
      </c>
      <c r="BJ25" t="s">
        <v>20</v>
      </c>
      <c r="BM25">
        <v>11001</v>
      </c>
      <c r="BN25">
        <v>0</v>
      </c>
      <c r="BO25" t="s">
        <v>17</v>
      </c>
      <c r="BP25">
        <v>1</v>
      </c>
      <c r="BQ25">
        <v>2</v>
      </c>
      <c r="BR25">
        <v>0</v>
      </c>
      <c r="BS25">
        <v>19.8</v>
      </c>
      <c r="BT25">
        <v>1</v>
      </c>
      <c r="BU25">
        <v>1</v>
      </c>
      <c r="BV25">
        <v>1</v>
      </c>
      <c r="BW25">
        <v>1</v>
      </c>
      <c r="BX25">
        <v>1</v>
      </c>
      <c r="BY25" t="s">
        <v>3</v>
      </c>
      <c r="BZ25">
        <v>117</v>
      </c>
      <c r="CA25">
        <v>64</v>
      </c>
      <c r="CB25" t="s">
        <v>3</v>
      </c>
      <c r="CE25">
        <v>0</v>
      </c>
      <c r="CF25">
        <v>0</v>
      </c>
      <c r="CG25">
        <v>0</v>
      </c>
      <c r="CH25">
        <v>1</v>
      </c>
      <c r="CI25">
        <v>0</v>
      </c>
      <c r="CJ25">
        <v>0</v>
      </c>
      <c r="CK25">
        <v>0</v>
      </c>
      <c r="CL25">
        <v>0</v>
      </c>
      <c r="CM25">
        <v>0</v>
      </c>
      <c r="CN25" t="s">
        <v>3</v>
      </c>
      <c r="CO25">
        <v>0</v>
      </c>
      <c r="CP25">
        <f t="shared" si="31"/>
        <v>0</v>
      </c>
      <c r="CQ25">
        <f t="shared" si="32"/>
        <v>0</v>
      </c>
      <c r="CR25">
        <f t="shared" si="33"/>
        <v>52.08</v>
      </c>
      <c r="CS25">
        <f t="shared" si="34"/>
        <v>0</v>
      </c>
      <c r="CT25">
        <f t="shared" si="35"/>
        <v>7903.0944</v>
      </c>
      <c r="CU25">
        <f t="shared" si="36"/>
        <v>0</v>
      </c>
      <c r="CV25">
        <f t="shared" si="36"/>
        <v>23.6</v>
      </c>
      <c r="CW25">
        <f t="shared" si="36"/>
        <v>0</v>
      </c>
      <c r="CX25">
        <f t="shared" si="36"/>
        <v>0</v>
      </c>
      <c r="CY25">
        <f>(S25+R25)*(BZ25/100)</f>
        <v>0</v>
      </c>
      <c r="CZ25">
        <f>(S25+R25)*(CA25/100)</f>
        <v>0</v>
      </c>
      <c r="DC25" t="s">
        <v>3</v>
      </c>
      <c r="DD25" t="s">
        <v>3</v>
      </c>
      <c r="DE25" t="s">
        <v>3</v>
      </c>
      <c r="DF25" t="s">
        <v>3</v>
      </c>
      <c r="DG25" t="s">
        <v>3</v>
      </c>
      <c r="DH25" t="s">
        <v>3</v>
      </c>
      <c r="DI25" t="s">
        <v>3</v>
      </c>
      <c r="DJ25" t="s">
        <v>3</v>
      </c>
      <c r="DK25" t="s">
        <v>3</v>
      </c>
      <c r="DL25" t="s">
        <v>3</v>
      </c>
      <c r="DM25" t="s">
        <v>3</v>
      </c>
      <c r="DN25">
        <v>123</v>
      </c>
      <c r="DO25">
        <v>75</v>
      </c>
      <c r="DP25">
        <v>1</v>
      </c>
      <c r="DQ25">
        <v>1</v>
      </c>
      <c r="DU25">
        <v>1013</v>
      </c>
      <c r="DV25" t="s">
        <v>19</v>
      </c>
      <c r="DW25" t="s">
        <v>19</v>
      </c>
      <c r="DX25">
        <v>1</v>
      </c>
      <c r="DZ25" t="s">
        <v>3</v>
      </c>
      <c r="EA25" t="s">
        <v>3</v>
      </c>
      <c r="EB25" t="s">
        <v>3</v>
      </c>
      <c r="EC25" t="s">
        <v>3</v>
      </c>
      <c r="EE25">
        <v>54328965</v>
      </c>
      <c r="EF25">
        <v>2</v>
      </c>
      <c r="EG25" t="s">
        <v>21</v>
      </c>
      <c r="EH25">
        <v>0</v>
      </c>
      <c r="EI25" t="s">
        <v>3</v>
      </c>
      <c r="EJ25">
        <v>1</v>
      </c>
      <c r="EK25">
        <v>11001</v>
      </c>
      <c r="EL25" t="s">
        <v>22</v>
      </c>
      <c r="EM25" t="s">
        <v>23</v>
      </c>
      <c r="EO25" t="s">
        <v>3</v>
      </c>
      <c r="EQ25">
        <v>1441792</v>
      </c>
      <c r="ER25">
        <v>2713.19</v>
      </c>
      <c r="ES25">
        <v>2481.27</v>
      </c>
      <c r="ET25">
        <v>5.6</v>
      </c>
      <c r="EU25">
        <v>0</v>
      </c>
      <c r="EV25">
        <v>226.32</v>
      </c>
      <c r="EW25">
        <v>23.6</v>
      </c>
      <c r="EX25">
        <v>0</v>
      </c>
      <c r="EY25">
        <v>1</v>
      </c>
      <c r="FQ25">
        <v>0</v>
      </c>
      <c r="FR25">
        <f t="shared" si="37"/>
        <v>0</v>
      </c>
      <c r="FS25">
        <v>0</v>
      </c>
      <c r="FX25">
        <v>123</v>
      </c>
      <c r="FY25">
        <v>75</v>
      </c>
      <c r="GA25" t="s">
        <v>3</v>
      </c>
      <c r="GD25">
        <v>1</v>
      </c>
      <c r="GF25">
        <v>473219550</v>
      </c>
      <c r="GG25">
        <v>2</v>
      </c>
      <c r="GH25">
        <v>1</v>
      </c>
      <c r="GI25">
        <v>2</v>
      </c>
      <c r="GJ25">
        <v>0</v>
      </c>
      <c r="GK25">
        <v>0</v>
      </c>
      <c r="GL25">
        <f t="shared" si="38"/>
        <v>0</v>
      </c>
      <c r="GM25">
        <f t="shared" si="39"/>
        <v>0</v>
      </c>
      <c r="GN25">
        <f t="shared" si="40"/>
        <v>0</v>
      </c>
      <c r="GO25">
        <f t="shared" si="41"/>
        <v>0</v>
      </c>
      <c r="GP25">
        <f t="shared" si="42"/>
        <v>0</v>
      </c>
      <c r="GR25">
        <v>0</v>
      </c>
      <c r="GS25">
        <v>3</v>
      </c>
      <c r="GT25">
        <v>0</v>
      </c>
      <c r="GU25" t="s">
        <v>3</v>
      </c>
      <c r="GV25">
        <f t="shared" si="43"/>
        <v>0</v>
      </c>
      <c r="GW25">
        <v>1005.2</v>
      </c>
      <c r="GX25">
        <f t="shared" si="44"/>
        <v>0</v>
      </c>
      <c r="HA25">
        <v>0</v>
      </c>
      <c r="HB25">
        <v>0</v>
      </c>
      <c r="HC25">
        <f t="shared" si="45"/>
        <v>0</v>
      </c>
      <c r="HE25" t="s">
        <v>3</v>
      </c>
      <c r="HF25" t="s">
        <v>3</v>
      </c>
      <c r="HM25" t="s">
        <v>3</v>
      </c>
      <c r="HN25" t="s">
        <v>24</v>
      </c>
      <c r="HO25" t="s">
        <v>25</v>
      </c>
      <c r="HP25" t="s">
        <v>22</v>
      </c>
      <c r="HQ25" t="s">
        <v>22</v>
      </c>
      <c r="IK25">
        <v>0</v>
      </c>
    </row>
    <row r="26" spans="1:255" x14ac:dyDescent="0.2">
      <c r="A26" s="2">
        <v>18</v>
      </c>
      <c r="B26" s="2">
        <v>1</v>
      </c>
      <c r="C26" s="2">
        <v>3</v>
      </c>
      <c r="D26" s="2"/>
      <c r="E26" s="2" t="s">
        <v>26</v>
      </c>
      <c r="F26" s="2" t="s">
        <v>27</v>
      </c>
      <c r="G26" s="2" t="s">
        <v>28</v>
      </c>
      <c r="H26" s="2" t="s">
        <v>29</v>
      </c>
      <c r="I26" s="2">
        <f>I24*J26</f>
        <v>0</v>
      </c>
      <c r="J26" s="2">
        <v>101</v>
      </c>
      <c r="K26" s="2">
        <v>101</v>
      </c>
      <c r="L26" s="2">
        <v>1862.44</v>
      </c>
      <c r="M26" s="2">
        <v>0</v>
      </c>
      <c r="N26" s="2">
        <f t="shared" si="14"/>
        <v>1862.44</v>
      </c>
      <c r="O26" s="2">
        <f t="shared" si="15"/>
        <v>0</v>
      </c>
      <c r="P26" s="2">
        <f t="shared" si="16"/>
        <v>0</v>
      </c>
      <c r="Q26" s="2">
        <f t="shared" si="17"/>
        <v>0</v>
      </c>
      <c r="R26" s="2">
        <f t="shared" si="18"/>
        <v>0</v>
      </c>
      <c r="S26" s="2">
        <f t="shared" si="19"/>
        <v>0</v>
      </c>
      <c r="T26" s="2">
        <f t="shared" si="20"/>
        <v>0</v>
      </c>
      <c r="U26" s="2">
        <f t="shared" si="21"/>
        <v>0</v>
      </c>
      <c r="V26" s="2">
        <f t="shared" si="22"/>
        <v>0</v>
      </c>
      <c r="W26" s="2">
        <f t="shared" si="23"/>
        <v>0</v>
      </c>
      <c r="X26" s="2">
        <f t="shared" si="24"/>
        <v>0</v>
      </c>
      <c r="Y26" s="2">
        <f t="shared" si="24"/>
        <v>0</v>
      </c>
      <c r="Z26" s="2"/>
      <c r="AA26" s="2">
        <v>69726971</v>
      </c>
      <c r="AB26" s="2">
        <f t="shared" si="25"/>
        <v>23.73</v>
      </c>
      <c r="AC26" s="2">
        <f>ROUND((ES26),2)</f>
        <v>23.73</v>
      </c>
      <c r="AD26" s="2">
        <f t="shared" si="26"/>
        <v>0</v>
      </c>
      <c r="AE26" s="2">
        <f t="shared" si="27"/>
        <v>0</v>
      </c>
      <c r="AF26" s="2">
        <f t="shared" si="27"/>
        <v>0</v>
      </c>
      <c r="AG26" s="2">
        <f t="shared" si="28"/>
        <v>0</v>
      </c>
      <c r="AH26" s="2">
        <f t="shared" si="29"/>
        <v>0</v>
      </c>
      <c r="AI26" s="2">
        <f t="shared" si="29"/>
        <v>0</v>
      </c>
      <c r="AJ26" s="2">
        <f t="shared" si="30"/>
        <v>0</v>
      </c>
      <c r="AK26" s="2">
        <v>23.73</v>
      </c>
      <c r="AL26" s="2">
        <v>23.73</v>
      </c>
      <c r="AM26" s="2">
        <v>0</v>
      </c>
      <c r="AN26" s="2">
        <v>0</v>
      </c>
      <c r="AO26" s="2">
        <v>0</v>
      </c>
      <c r="AP26" s="2">
        <v>0</v>
      </c>
      <c r="AQ26" s="2">
        <v>0</v>
      </c>
      <c r="AR26" s="2">
        <v>0</v>
      </c>
      <c r="AS26" s="2">
        <v>0</v>
      </c>
      <c r="AT26" s="2">
        <v>0</v>
      </c>
      <c r="AU26" s="2">
        <v>0</v>
      </c>
      <c r="AV26" s="2">
        <v>1</v>
      </c>
      <c r="AW26" s="2">
        <v>1</v>
      </c>
      <c r="AX26" s="2"/>
      <c r="AY26" s="2"/>
      <c r="AZ26" s="2">
        <v>1</v>
      </c>
      <c r="BA26" s="2">
        <v>1</v>
      </c>
      <c r="BB26" s="2">
        <v>1</v>
      </c>
      <c r="BC26" s="2">
        <v>1</v>
      </c>
      <c r="BD26" s="2" t="s">
        <v>3</v>
      </c>
      <c r="BE26" s="2" t="s">
        <v>3</v>
      </c>
      <c r="BF26" s="2" t="s">
        <v>3</v>
      </c>
      <c r="BG26" s="2" t="s">
        <v>3</v>
      </c>
      <c r="BH26" s="2">
        <v>3</v>
      </c>
      <c r="BI26" s="2">
        <v>1</v>
      </c>
      <c r="BJ26" s="2" t="s">
        <v>30</v>
      </c>
      <c r="BK26" s="2"/>
      <c r="BL26" s="2"/>
      <c r="BM26" s="2">
        <v>500001</v>
      </c>
      <c r="BN26" s="2">
        <v>0</v>
      </c>
      <c r="BO26" s="2" t="s">
        <v>3</v>
      </c>
      <c r="BP26" s="2">
        <v>0</v>
      </c>
      <c r="BQ26" s="2">
        <v>8</v>
      </c>
      <c r="BR26" s="2">
        <v>0</v>
      </c>
      <c r="BS26" s="2">
        <v>1</v>
      </c>
      <c r="BT26" s="2">
        <v>1</v>
      </c>
      <c r="BU26" s="2">
        <v>1</v>
      </c>
      <c r="BV26" s="2">
        <v>1</v>
      </c>
      <c r="BW26" s="2">
        <v>1</v>
      </c>
      <c r="BX26" s="2">
        <v>1</v>
      </c>
      <c r="BY26" s="2" t="s">
        <v>3</v>
      </c>
      <c r="BZ26" s="2">
        <v>0</v>
      </c>
      <c r="CA26" s="2">
        <v>0</v>
      </c>
      <c r="CB26" s="2" t="s">
        <v>3</v>
      </c>
      <c r="CC26" s="2"/>
      <c r="CD26" s="2"/>
      <c r="CE26" s="2">
        <v>0</v>
      </c>
      <c r="CF26" s="2">
        <v>0</v>
      </c>
      <c r="CG26" s="2">
        <v>0</v>
      </c>
      <c r="CH26" s="2">
        <v>1</v>
      </c>
      <c r="CI26" s="2">
        <v>1</v>
      </c>
      <c r="CJ26" s="2">
        <v>0</v>
      </c>
      <c r="CK26" s="2">
        <v>0</v>
      </c>
      <c r="CL26" s="2">
        <v>0</v>
      </c>
      <c r="CM26" s="2">
        <v>0</v>
      </c>
      <c r="CN26" s="2" t="s">
        <v>3</v>
      </c>
      <c r="CO26" s="2">
        <v>0</v>
      </c>
      <c r="CP26" s="2">
        <f t="shared" si="31"/>
        <v>0</v>
      </c>
      <c r="CQ26" s="2">
        <f t="shared" si="32"/>
        <v>23.73</v>
      </c>
      <c r="CR26" s="2">
        <f t="shared" si="33"/>
        <v>0</v>
      </c>
      <c r="CS26" s="2">
        <f t="shared" si="34"/>
        <v>0</v>
      </c>
      <c r="CT26" s="2">
        <f t="shared" si="35"/>
        <v>0</v>
      </c>
      <c r="CU26" s="2">
        <f t="shared" si="36"/>
        <v>0</v>
      </c>
      <c r="CV26" s="2">
        <f t="shared" si="36"/>
        <v>0</v>
      </c>
      <c r="CW26" s="2">
        <f t="shared" si="36"/>
        <v>0</v>
      </c>
      <c r="CX26" s="2">
        <f t="shared" si="36"/>
        <v>0</v>
      </c>
      <c r="CY26" s="2">
        <f>(((S26+R26)*AT26)/100)</f>
        <v>0</v>
      </c>
      <c r="CZ26" s="2">
        <f>(((S26+R26)*AU26)/100)</f>
        <v>0</v>
      </c>
      <c r="DA26" s="2"/>
      <c r="DB26" s="2"/>
      <c r="DC26" s="2" t="s">
        <v>3</v>
      </c>
      <c r="DD26" s="2" t="s">
        <v>3</v>
      </c>
      <c r="DE26" s="2" t="s">
        <v>3</v>
      </c>
      <c r="DF26" s="2" t="s">
        <v>3</v>
      </c>
      <c r="DG26" s="2" t="s">
        <v>3</v>
      </c>
      <c r="DH26" s="2" t="s">
        <v>3</v>
      </c>
      <c r="DI26" s="2" t="s">
        <v>3</v>
      </c>
      <c r="DJ26" s="2" t="s">
        <v>3</v>
      </c>
      <c r="DK26" s="2" t="s">
        <v>3</v>
      </c>
      <c r="DL26" s="2" t="s">
        <v>3</v>
      </c>
      <c r="DM26" s="2" t="s">
        <v>3</v>
      </c>
      <c r="DN26" s="2">
        <v>0</v>
      </c>
      <c r="DO26" s="2">
        <v>0</v>
      </c>
      <c r="DP26" s="2">
        <v>1</v>
      </c>
      <c r="DQ26" s="2">
        <v>1</v>
      </c>
      <c r="DR26" s="2"/>
      <c r="DS26" s="2"/>
      <c r="DT26" s="2"/>
      <c r="DU26" s="2">
        <v>1003</v>
      </c>
      <c r="DV26" s="2" t="s">
        <v>29</v>
      </c>
      <c r="DW26" s="2" t="s">
        <v>29</v>
      </c>
      <c r="DX26" s="2">
        <v>1</v>
      </c>
      <c r="DY26" s="2"/>
      <c r="DZ26" s="2" t="s">
        <v>3</v>
      </c>
      <c r="EA26" s="2" t="s">
        <v>3</v>
      </c>
      <c r="EB26" s="2" t="s">
        <v>3</v>
      </c>
      <c r="EC26" s="2" t="s">
        <v>3</v>
      </c>
      <c r="ED26" s="2"/>
      <c r="EE26" s="2">
        <v>54328897</v>
      </c>
      <c r="EF26" s="2">
        <v>8</v>
      </c>
      <c r="EG26" s="2" t="s">
        <v>31</v>
      </c>
      <c r="EH26" s="2">
        <v>0</v>
      </c>
      <c r="EI26" s="2" t="s">
        <v>3</v>
      </c>
      <c r="EJ26" s="2">
        <v>1</v>
      </c>
      <c r="EK26" s="2">
        <v>500001</v>
      </c>
      <c r="EL26" s="2" t="s">
        <v>32</v>
      </c>
      <c r="EM26" s="2" t="s">
        <v>33</v>
      </c>
      <c r="EN26" s="2"/>
      <c r="EO26" s="2" t="s">
        <v>3</v>
      </c>
      <c r="EP26" s="2"/>
      <c r="EQ26" s="2">
        <v>0</v>
      </c>
      <c r="ER26" s="2">
        <v>23.73</v>
      </c>
      <c r="ES26" s="2">
        <v>23.73</v>
      </c>
      <c r="ET26" s="2">
        <v>0</v>
      </c>
      <c r="EU26" s="2">
        <v>0</v>
      </c>
      <c r="EV26" s="2">
        <v>0</v>
      </c>
      <c r="EW26" s="2">
        <v>0</v>
      </c>
      <c r="EX26" s="2">
        <v>0</v>
      </c>
      <c r="EY26" s="2"/>
      <c r="EZ26" s="2"/>
      <c r="FA26" s="2"/>
      <c r="FB26" s="2"/>
      <c r="FC26" s="2"/>
      <c r="FD26" s="2"/>
      <c r="FE26" s="2"/>
      <c r="FF26" s="2"/>
      <c r="FG26" s="2"/>
      <c r="FH26" s="2"/>
      <c r="FI26" s="2"/>
      <c r="FJ26" s="2"/>
      <c r="FK26" s="2"/>
      <c r="FL26" s="2"/>
      <c r="FM26" s="2"/>
      <c r="FN26" s="2"/>
      <c r="FO26" s="2"/>
      <c r="FP26" s="2"/>
      <c r="FQ26" s="2">
        <v>0</v>
      </c>
      <c r="FR26" s="2">
        <f t="shared" si="37"/>
        <v>0</v>
      </c>
      <c r="FS26" s="2">
        <v>0</v>
      </c>
      <c r="FT26" s="2"/>
      <c r="FU26" s="2"/>
      <c r="FV26" s="2"/>
      <c r="FW26" s="2"/>
      <c r="FX26" s="2">
        <v>0</v>
      </c>
      <c r="FY26" s="2">
        <v>0</v>
      </c>
      <c r="FZ26" s="2"/>
      <c r="GA26" s="2" t="s">
        <v>3</v>
      </c>
      <c r="GB26" s="2"/>
      <c r="GC26" s="2"/>
      <c r="GD26" s="2">
        <v>1</v>
      </c>
      <c r="GE26" s="2"/>
      <c r="GF26" s="2">
        <v>-847675274</v>
      </c>
      <c r="GG26" s="2">
        <v>2</v>
      </c>
      <c r="GH26" s="2">
        <v>1</v>
      </c>
      <c r="GI26" s="2">
        <v>-2</v>
      </c>
      <c r="GJ26" s="2">
        <v>0</v>
      </c>
      <c r="GK26" s="2">
        <v>0</v>
      </c>
      <c r="GL26" s="2">
        <f t="shared" si="38"/>
        <v>0</v>
      </c>
      <c r="GM26" s="2">
        <f t="shared" si="39"/>
        <v>0</v>
      </c>
      <c r="GN26" s="2">
        <f t="shared" si="40"/>
        <v>0</v>
      </c>
      <c r="GO26" s="2">
        <f t="shared" si="41"/>
        <v>0</v>
      </c>
      <c r="GP26" s="2">
        <f t="shared" si="42"/>
        <v>0</v>
      </c>
      <c r="GQ26" s="2"/>
      <c r="GR26" s="2">
        <v>0</v>
      </c>
      <c r="GS26" s="2">
        <v>3</v>
      </c>
      <c r="GT26" s="2">
        <v>0</v>
      </c>
      <c r="GU26" s="2" t="s">
        <v>3</v>
      </c>
      <c r="GV26" s="2">
        <f t="shared" si="43"/>
        <v>0</v>
      </c>
      <c r="GW26" s="2">
        <v>1</v>
      </c>
      <c r="GX26" s="2">
        <f t="shared" si="44"/>
        <v>0</v>
      </c>
      <c r="GY26" s="2"/>
      <c r="GZ26" s="2"/>
      <c r="HA26" s="2">
        <v>0</v>
      </c>
      <c r="HB26" s="2">
        <v>0</v>
      </c>
      <c r="HC26" s="2">
        <f t="shared" si="45"/>
        <v>0</v>
      </c>
      <c r="HD26" s="2"/>
      <c r="HE26" s="2" t="s">
        <v>3</v>
      </c>
      <c r="HF26" s="2" t="s">
        <v>3</v>
      </c>
      <c r="HG26" s="2"/>
      <c r="HH26" s="2"/>
      <c r="HI26" s="2"/>
      <c r="HJ26" s="2"/>
      <c r="HK26" s="2"/>
      <c r="HL26" s="2"/>
      <c r="HM26" s="2" t="s">
        <v>3</v>
      </c>
      <c r="HN26" s="2" t="s">
        <v>3</v>
      </c>
      <c r="HO26" s="2" t="s">
        <v>3</v>
      </c>
      <c r="HP26" s="2" t="s">
        <v>3</v>
      </c>
      <c r="HQ26" s="2" t="s">
        <v>3</v>
      </c>
      <c r="HR26" s="2"/>
      <c r="HS26" s="2"/>
      <c r="HT26" s="2"/>
      <c r="HU26" s="2"/>
      <c r="HV26" s="2"/>
      <c r="HW26" s="2"/>
      <c r="HX26" s="2"/>
      <c r="HY26" s="2"/>
      <c r="HZ26" s="2"/>
      <c r="IA26" s="2"/>
      <c r="IB26" s="2"/>
      <c r="IC26" s="2"/>
      <c r="ID26" s="2"/>
      <c r="IE26" s="2"/>
      <c r="IF26" s="2"/>
      <c r="IG26" s="2"/>
      <c r="IH26" s="2"/>
      <c r="II26" s="2"/>
      <c r="IJ26" s="2"/>
      <c r="IK26" s="2">
        <v>0</v>
      </c>
      <c r="IL26" s="2"/>
      <c r="IM26" s="2"/>
      <c r="IN26" s="2"/>
      <c r="IO26" s="2"/>
      <c r="IP26" s="2"/>
      <c r="IQ26" s="2"/>
      <c r="IR26" s="2"/>
      <c r="IS26" s="2"/>
      <c r="IT26" s="2"/>
      <c r="IU26" s="2"/>
    </row>
    <row r="27" spans="1:255" x14ac:dyDescent="0.2">
      <c r="A27">
        <v>18</v>
      </c>
      <c r="B27">
        <v>1</v>
      </c>
      <c r="C27">
        <v>7</v>
      </c>
      <c r="E27" t="s">
        <v>26</v>
      </c>
      <c r="F27" t="s">
        <v>27</v>
      </c>
      <c r="G27" t="s">
        <v>28</v>
      </c>
      <c r="H27" t="s">
        <v>29</v>
      </c>
      <c r="I27">
        <f>I25*J27</f>
        <v>0</v>
      </c>
      <c r="J27">
        <v>101</v>
      </c>
      <c r="K27">
        <v>101</v>
      </c>
      <c r="L27">
        <v>1862.44</v>
      </c>
      <c r="M27">
        <v>0</v>
      </c>
      <c r="N27">
        <f t="shared" si="14"/>
        <v>1862.44</v>
      </c>
      <c r="O27">
        <f t="shared" si="15"/>
        <v>0</v>
      </c>
      <c r="P27">
        <f t="shared" si="16"/>
        <v>0</v>
      </c>
      <c r="Q27">
        <f t="shared" si="17"/>
        <v>0</v>
      </c>
      <c r="R27">
        <f t="shared" si="18"/>
        <v>0</v>
      </c>
      <c r="S27">
        <f t="shared" si="19"/>
        <v>0</v>
      </c>
      <c r="T27">
        <f t="shared" si="20"/>
        <v>0</v>
      </c>
      <c r="U27">
        <f t="shared" si="21"/>
        <v>0</v>
      </c>
      <c r="V27">
        <f t="shared" si="22"/>
        <v>0</v>
      </c>
      <c r="W27">
        <f t="shared" si="23"/>
        <v>0</v>
      </c>
      <c r="X27">
        <f t="shared" si="24"/>
        <v>0</v>
      </c>
      <c r="Y27">
        <f t="shared" si="24"/>
        <v>0</v>
      </c>
      <c r="AA27">
        <v>69726884</v>
      </c>
      <c r="AB27">
        <f t="shared" si="25"/>
        <v>6.22</v>
      </c>
      <c r="AC27">
        <f>ROUND((ES27),2)</f>
        <v>6.22</v>
      </c>
      <c r="AD27">
        <f t="shared" si="26"/>
        <v>0</v>
      </c>
      <c r="AE27">
        <f t="shared" si="27"/>
        <v>0</v>
      </c>
      <c r="AF27">
        <f t="shared" si="27"/>
        <v>0</v>
      </c>
      <c r="AG27">
        <f t="shared" si="28"/>
        <v>0</v>
      </c>
      <c r="AH27">
        <f t="shared" si="29"/>
        <v>0</v>
      </c>
      <c r="AI27">
        <f t="shared" si="29"/>
        <v>0</v>
      </c>
      <c r="AJ27">
        <f t="shared" si="30"/>
        <v>0</v>
      </c>
      <c r="AK27">
        <v>6.2200000000000006</v>
      </c>
      <c r="AL27">
        <v>6.2200000000000006</v>
      </c>
      <c r="AM27">
        <v>0</v>
      </c>
      <c r="AN27">
        <v>0</v>
      </c>
      <c r="AO27">
        <v>0</v>
      </c>
      <c r="AP27">
        <v>0</v>
      </c>
      <c r="AQ27">
        <v>0</v>
      </c>
      <c r="AR27">
        <v>0</v>
      </c>
      <c r="AS27">
        <v>0</v>
      </c>
      <c r="AT27">
        <v>0</v>
      </c>
      <c r="AU27">
        <v>0</v>
      </c>
      <c r="AV27">
        <v>1</v>
      </c>
      <c r="AW27">
        <v>1</v>
      </c>
      <c r="AZ27">
        <v>1</v>
      </c>
      <c r="BA27">
        <v>1</v>
      </c>
      <c r="BB27">
        <v>1</v>
      </c>
      <c r="BC27">
        <v>7.56</v>
      </c>
      <c r="BD27" t="s">
        <v>3</v>
      </c>
      <c r="BE27" t="s">
        <v>3</v>
      </c>
      <c r="BF27" t="s">
        <v>3</v>
      </c>
      <c r="BG27" t="s">
        <v>3</v>
      </c>
      <c r="BH27">
        <v>3</v>
      </c>
      <c r="BI27">
        <v>1</v>
      </c>
      <c r="BJ27" t="s">
        <v>30</v>
      </c>
      <c r="BM27">
        <v>500001</v>
      </c>
      <c r="BN27">
        <v>0</v>
      </c>
      <c r="BO27" t="s">
        <v>3</v>
      </c>
      <c r="BP27">
        <v>0</v>
      </c>
      <c r="BQ27">
        <v>8</v>
      </c>
      <c r="BR27">
        <v>0</v>
      </c>
      <c r="BS27">
        <v>1</v>
      </c>
      <c r="BT27">
        <v>1</v>
      </c>
      <c r="BU27">
        <v>1</v>
      </c>
      <c r="BV27">
        <v>1</v>
      </c>
      <c r="BW27">
        <v>1</v>
      </c>
      <c r="BX27">
        <v>1</v>
      </c>
      <c r="BY27" t="s">
        <v>3</v>
      </c>
      <c r="BZ27">
        <v>0</v>
      </c>
      <c r="CA27">
        <v>0</v>
      </c>
      <c r="CB27" t="s">
        <v>3</v>
      </c>
      <c r="CE27">
        <v>0</v>
      </c>
      <c r="CF27">
        <v>0</v>
      </c>
      <c r="CG27">
        <v>0</v>
      </c>
      <c r="CH27">
        <v>1</v>
      </c>
      <c r="CI27">
        <v>1</v>
      </c>
      <c r="CJ27">
        <v>0</v>
      </c>
      <c r="CK27">
        <v>0</v>
      </c>
      <c r="CL27">
        <v>0</v>
      </c>
      <c r="CM27">
        <v>0</v>
      </c>
      <c r="CN27" t="s">
        <v>3</v>
      </c>
      <c r="CO27">
        <v>0</v>
      </c>
      <c r="CP27">
        <f t="shared" si="31"/>
        <v>0</v>
      </c>
      <c r="CQ27">
        <f t="shared" si="32"/>
        <v>47.023199999999996</v>
      </c>
      <c r="CR27">
        <f t="shared" si="33"/>
        <v>0</v>
      </c>
      <c r="CS27">
        <f t="shared" si="34"/>
        <v>0</v>
      </c>
      <c r="CT27">
        <f t="shared" si="35"/>
        <v>0</v>
      </c>
      <c r="CU27">
        <f t="shared" si="36"/>
        <v>0</v>
      </c>
      <c r="CV27">
        <f t="shared" si="36"/>
        <v>0</v>
      </c>
      <c r="CW27">
        <f t="shared" si="36"/>
        <v>0</v>
      </c>
      <c r="CX27">
        <f t="shared" si="36"/>
        <v>0</v>
      </c>
      <c r="CY27">
        <f>(S27+R27)*(BZ27/100)</f>
        <v>0</v>
      </c>
      <c r="CZ27">
        <f>(S27+R27)*(CA27/100)</f>
        <v>0</v>
      </c>
      <c r="DC27" t="s">
        <v>3</v>
      </c>
      <c r="DD27" t="s">
        <v>3</v>
      </c>
      <c r="DE27" t="s">
        <v>3</v>
      </c>
      <c r="DF27" t="s">
        <v>3</v>
      </c>
      <c r="DG27" t="s">
        <v>3</v>
      </c>
      <c r="DH27" t="s">
        <v>3</v>
      </c>
      <c r="DI27" t="s">
        <v>3</v>
      </c>
      <c r="DJ27" t="s">
        <v>3</v>
      </c>
      <c r="DK27" t="s">
        <v>3</v>
      </c>
      <c r="DL27" t="s">
        <v>3</v>
      </c>
      <c r="DM27" t="s">
        <v>3</v>
      </c>
      <c r="DN27">
        <v>0</v>
      </c>
      <c r="DO27">
        <v>0</v>
      </c>
      <c r="DP27">
        <v>1</v>
      </c>
      <c r="DQ27">
        <v>1</v>
      </c>
      <c r="DU27">
        <v>1003</v>
      </c>
      <c r="DV27" t="s">
        <v>29</v>
      </c>
      <c r="DW27" t="s">
        <v>29</v>
      </c>
      <c r="DX27">
        <v>1</v>
      </c>
      <c r="DZ27" t="s">
        <v>3</v>
      </c>
      <c r="EA27" t="s">
        <v>3</v>
      </c>
      <c r="EB27" t="s">
        <v>3</v>
      </c>
      <c r="EC27" t="s">
        <v>3</v>
      </c>
      <c r="EE27">
        <v>54328897</v>
      </c>
      <c r="EF27">
        <v>8</v>
      </c>
      <c r="EG27" t="s">
        <v>31</v>
      </c>
      <c r="EH27">
        <v>0</v>
      </c>
      <c r="EI27" t="s">
        <v>3</v>
      </c>
      <c r="EJ27">
        <v>1</v>
      </c>
      <c r="EK27">
        <v>500001</v>
      </c>
      <c r="EL27" t="s">
        <v>32</v>
      </c>
      <c r="EM27" t="s">
        <v>33</v>
      </c>
      <c r="EO27" t="s">
        <v>3</v>
      </c>
      <c r="EQ27">
        <v>0</v>
      </c>
      <c r="ER27">
        <v>6.2200000000000006</v>
      </c>
      <c r="ES27">
        <v>6.2200000000000006</v>
      </c>
      <c r="ET27">
        <v>0</v>
      </c>
      <c r="EU27">
        <v>0</v>
      </c>
      <c r="EV27">
        <v>0</v>
      </c>
      <c r="EW27">
        <v>0</v>
      </c>
      <c r="EX27">
        <v>0</v>
      </c>
      <c r="EZ27">
        <v>5</v>
      </c>
      <c r="FC27">
        <v>0</v>
      </c>
      <c r="FD27">
        <v>18</v>
      </c>
      <c r="FF27">
        <v>45</v>
      </c>
      <c r="FQ27">
        <v>0</v>
      </c>
      <c r="FR27">
        <f t="shared" si="37"/>
        <v>0</v>
      </c>
      <c r="FS27">
        <v>0</v>
      </c>
      <c r="FX27">
        <v>0</v>
      </c>
      <c r="FY27">
        <v>0</v>
      </c>
      <c r="GA27" t="s">
        <v>34</v>
      </c>
      <c r="GD27">
        <v>1</v>
      </c>
      <c r="GF27">
        <v>-847675274</v>
      </c>
      <c r="GG27">
        <v>2</v>
      </c>
      <c r="GH27">
        <v>3</v>
      </c>
      <c r="GI27">
        <v>5</v>
      </c>
      <c r="GJ27">
        <v>0</v>
      </c>
      <c r="GK27">
        <v>0</v>
      </c>
      <c r="GL27">
        <f t="shared" si="38"/>
        <v>0</v>
      </c>
      <c r="GM27">
        <f t="shared" si="39"/>
        <v>0</v>
      </c>
      <c r="GN27">
        <f t="shared" si="40"/>
        <v>0</v>
      </c>
      <c r="GO27">
        <f t="shared" si="41"/>
        <v>0</v>
      </c>
      <c r="GP27">
        <f t="shared" si="42"/>
        <v>0</v>
      </c>
      <c r="GR27">
        <v>1</v>
      </c>
      <c r="GS27">
        <v>1</v>
      </c>
      <c r="GT27">
        <v>0</v>
      </c>
      <c r="GU27" t="s">
        <v>3</v>
      </c>
      <c r="GV27">
        <f t="shared" si="43"/>
        <v>0</v>
      </c>
      <c r="GW27">
        <v>1</v>
      </c>
      <c r="GX27">
        <f t="shared" si="44"/>
        <v>0</v>
      </c>
      <c r="HA27">
        <v>0</v>
      </c>
      <c r="HB27">
        <v>0</v>
      </c>
      <c r="HC27">
        <f t="shared" si="45"/>
        <v>0</v>
      </c>
      <c r="HE27" t="s">
        <v>35</v>
      </c>
      <c r="HF27" t="s">
        <v>36</v>
      </c>
      <c r="HM27" t="s">
        <v>3</v>
      </c>
      <c r="HN27" t="s">
        <v>3</v>
      </c>
      <c r="HO27" t="s">
        <v>3</v>
      </c>
      <c r="HP27" t="s">
        <v>3</v>
      </c>
      <c r="HQ27" t="s">
        <v>3</v>
      </c>
      <c r="IK27">
        <v>0</v>
      </c>
    </row>
    <row r="28" spans="1:255" x14ac:dyDescent="0.2">
      <c r="A28" s="2">
        <v>18</v>
      </c>
      <c r="B28" s="2">
        <v>1</v>
      </c>
      <c r="C28" s="2">
        <v>4</v>
      </c>
      <c r="D28" s="2"/>
      <c r="E28" s="2" t="s">
        <v>37</v>
      </c>
      <c r="F28" s="2" t="s">
        <v>38</v>
      </c>
      <c r="G28" s="2" t="s">
        <v>39</v>
      </c>
      <c r="H28" s="2" t="s">
        <v>40</v>
      </c>
      <c r="I28" s="2">
        <f>I24*J28</f>
        <v>0</v>
      </c>
      <c r="J28" s="2">
        <v>0.16</v>
      </c>
      <c r="K28" s="2">
        <v>0.16</v>
      </c>
      <c r="L28" s="2">
        <v>2.9504000000000001</v>
      </c>
      <c r="M28" s="2">
        <v>0</v>
      </c>
      <c r="N28" s="2">
        <f t="shared" si="14"/>
        <v>2.9504000000000001</v>
      </c>
      <c r="O28" s="2">
        <f t="shared" si="15"/>
        <v>0</v>
      </c>
      <c r="P28" s="2">
        <f t="shared" si="16"/>
        <v>0</v>
      </c>
      <c r="Q28" s="2">
        <f t="shared" si="17"/>
        <v>0</v>
      </c>
      <c r="R28" s="2">
        <f t="shared" si="18"/>
        <v>0</v>
      </c>
      <c r="S28" s="2">
        <f t="shared" si="19"/>
        <v>0</v>
      </c>
      <c r="T28" s="2">
        <f t="shared" si="20"/>
        <v>0</v>
      </c>
      <c r="U28" s="2">
        <f t="shared" si="21"/>
        <v>0</v>
      </c>
      <c r="V28" s="2">
        <f t="shared" si="22"/>
        <v>0</v>
      </c>
      <c r="W28" s="2">
        <f t="shared" si="23"/>
        <v>0</v>
      </c>
      <c r="X28" s="2">
        <f t="shared" si="24"/>
        <v>0</v>
      </c>
      <c r="Y28" s="2">
        <f t="shared" si="24"/>
        <v>0</v>
      </c>
      <c r="Z28" s="2"/>
      <c r="AA28" s="2">
        <v>69726971</v>
      </c>
      <c r="AB28" s="2">
        <f t="shared" si="25"/>
        <v>624.16999999999996</v>
      </c>
      <c r="AC28" s="2">
        <f>ROUND((ES28),2)</f>
        <v>624.16999999999996</v>
      </c>
      <c r="AD28" s="2">
        <f t="shared" si="26"/>
        <v>0</v>
      </c>
      <c r="AE28" s="2">
        <f t="shared" si="27"/>
        <v>0</v>
      </c>
      <c r="AF28" s="2">
        <f t="shared" si="27"/>
        <v>0</v>
      </c>
      <c r="AG28" s="2">
        <f t="shared" si="28"/>
        <v>0</v>
      </c>
      <c r="AH28" s="2">
        <f t="shared" si="29"/>
        <v>0</v>
      </c>
      <c r="AI28" s="2">
        <f t="shared" si="29"/>
        <v>0</v>
      </c>
      <c r="AJ28" s="2">
        <f t="shared" si="30"/>
        <v>0</v>
      </c>
      <c r="AK28" s="2">
        <v>624.16999999999996</v>
      </c>
      <c r="AL28" s="2">
        <v>624.16999999999996</v>
      </c>
      <c r="AM28" s="2">
        <v>0</v>
      </c>
      <c r="AN28" s="2">
        <v>0</v>
      </c>
      <c r="AO28" s="2">
        <v>0</v>
      </c>
      <c r="AP28" s="2">
        <v>0</v>
      </c>
      <c r="AQ28" s="2">
        <v>0</v>
      </c>
      <c r="AR28" s="2">
        <v>0</v>
      </c>
      <c r="AS28" s="2">
        <v>0</v>
      </c>
      <c r="AT28" s="2">
        <v>0</v>
      </c>
      <c r="AU28" s="2">
        <v>0</v>
      </c>
      <c r="AV28" s="2">
        <v>1</v>
      </c>
      <c r="AW28" s="2">
        <v>1</v>
      </c>
      <c r="AX28" s="2"/>
      <c r="AY28" s="2"/>
      <c r="AZ28" s="2">
        <v>1</v>
      </c>
      <c r="BA28" s="2">
        <v>1</v>
      </c>
      <c r="BB28" s="2">
        <v>1</v>
      </c>
      <c r="BC28" s="2">
        <v>1</v>
      </c>
      <c r="BD28" s="2" t="s">
        <v>3</v>
      </c>
      <c r="BE28" s="2" t="s">
        <v>3</v>
      </c>
      <c r="BF28" s="2" t="s">
        <v>3</v>
      </c>
      <c r="BG28" s="2" t="s">
        <v>3</v>
      </c>
      <c r="BH28" s="2">
        <v>3</v>
      </c>
      <c r="BI28" s="2">
        <v>1</v>
      </c>
      <c r="BJ28" s="2" t="s">
        <v>41</v>
      </c>
      <c r="BK28" s="2"/>
      <c r="BL28" s="2"/>
      <c r="BM28" s="2">
        <v>500003</v>
      </c>
      <c r="BN28" s="2">
        <v>0</v>
      </c>
      <c r="BO28" s="2" t="s">
        <v>3</v>
      </c>
      <c r="BP28" s="2">
        <v>0</v>
      </c>
      <c r="BQ28" s="2">
        <v>13</v>
      </c>
      <c r="BR28" s="2">
        <v>0</v>
      </c>
      <c r="BS28" s="2">
        <v>1</v>
      </c>
      <c r="BT28" s="2">
        <v>1</v>
      </c>
      <c r="BU28" s="2">
        <v>1</v>
      </c>
      <c r="BV28" s="2">
        <v>1</v>
      </c>
      <c r="BW28" s="2">
        <v>1</v>
      </c>
      <c r="BX28" s="2">
        <v>1</v>
      </c>
      <c r="BY28" s="2" t="s">
        <v>3</v>
      </c>
      <c r="BZ28" s="2">
        <v>0</v>
      </c>
      <c r="CA28" s="2">
        <v>0</v>
      </c>
      <c r="CB28" s="2" t="s">
        <v>3</v>
      </c>
      <c r="CC28" s="2"/>
      <c r="CD28" s="2"/>
      <c r="CE28" s="2">
        <v>0</v>
      </c>
      <c r="CF28" s="2">
        <v>0</v>
      </c>
      <c r="CG28" s="2">
        <v>0</v>
      </c>
      <c r="CH28" s="2">
        <v>1</v>
      </c>
      <c r="CI28" s="2">
        <v>2</v>
      </c>
      <c r="CJ28" s="2">
        <v>0</v>
      </c>
      <c r="CK28" s="2">
        <v>0</v>
      </c>
      <c r="CL28" s="2">
        <v>0</v>
      </c>
      <c r="CM28" s="2">
        <v>0</v>
      </c>
      <c r="CN28" s="2" t="s">
        <v>3</v>
      </c>
      <c r="CO28" s="2">
        <v>0</v>
      </c>
      <c r="CP28" s="2">
        <f t="shared" si="31"/>
        <v>0</v>
      </c>
      <c r="CQ28" s="2">
        <f t="shared" si="32"/>
        <v>624.16999999999996</v>
      </c>
      <c r="CR28" s="2">
        <f t="shared" si="33"/>
        <v>0</v>
      </c>
      <c r="CS28" s="2">
        <f t="shared" si="34"/>
        <v>0</v>
      </c>
      <c r="CT28" s="2">
        <f t="shared" si="35"/>
        <v>0</v>
      </c>
      <c r="CU28" s="2">
        <f t="shared" si="36"/>
        <v>0</v>
      </c>
      <c r="CV28" s="2">
        <f t="shared" si="36"/>
        <v>0</v>
      </c>
      <c r="CW28" s="2">
        <f t="shared" si="36"/>
        <v>0</v>
      </c>
      <c r="CX28" s="2">
        <f t="shared" si="36"/>
        <v>0</v>
      </c>
      <c r="CY28" s="2">
        <f>(((S28+R28)*AT28)/100)</f>
        <v>0</v>
      </c>
      <c r="CZ28" s="2">
        <f>(((S28+R28)*AU28)/100)</f>
        <v>0</v>
      </c>
      <c r="DA28" s="2"/>
      <c r="DB28" s="2"/>
      <c r="DC28" s="2" t="s">
        <v>3</v>
      </c>
      <c r="DD28" s="2" t="s">
        <v>3</v>
      </c>
      <c r="DE28" s="2" t="s">
        <v>3</v>
      </c>
      <c r="DF28" s="2" t="s">
        <v>3</v>
      </c>
      <c r="DG28" s="2" t="s">
        <v>3</v>
      </c>
      <c r="DH28" s="2" t="s">
        <v>3</v>
      </c>
      <c r="DI28" s="2" t="s">
        <v>3</v>
      </c>
      <c r="DJ28" s="2" t="s">
        <v>3</v>
      </c>
      <c r="DK28" s="2" t="s">
        <v>3</v>
      </c>
      <c r="DL28" s="2" t="s">
        <v>3</v>
      </c>
      <c r="DM28" s="2" t="s">
        <v>3</v>
      </c>
      <c r="DN28" s="2">
        <v>0</v>
      </c>
      <c r="DO28" s="2">
        <v>0</v>
      </c>
      <c r="DP28" s="2">
        <v>1</v>
      </c>
      <c r="DQ28" s="2">
        <v>1</v>
      </c>
      <c r="DR28" s="2"/>
      <c r="DS28" s="2"/>
      <c r="DT28" s="2"/>
      <c r="DU28" s="2">
        <v>1007</v>
      </c>
      <c r="DV28" s="2" t="s">
        <v>40</v>
      </c>
      <c r="DW28" s="2" t="s">
        <v>40</v>
      </c>
      <c r="DX28" s="2">
        <v>1</v>
      </c>
      <c r="DY28" s="2"/>
      <c r="DZ28" s="2" t="s">
        <v>3</v>
      </c>
      <c r="EA28" s="2" t="s">
        <v>3</v>
      </c>
      <c r="EB28" s="2" t="s">
        <v>3</v>
      </c>
      <c r="EC28" s="2" t="s">
        <v>3</v>
      </c>
      <c r="ED28" s="2"/>
      <c r="EE28" s="2">
        <v>54329104</v>
      </c>
      <c r="EF28" s="2">
        <v>13</v>
      </c>
      <c r="EG28" s="2" t="s">
        <v>42</v>
      </c>
      <c r="EH28" s="2">
        <v>0</v>
      </c>
      <c r="EI28" s="2" t="s">
        <v>3</v>
      </c>
      <c r="EJ28" s="2">
        <v>1</v>
      </c>
      <c r="EK28" s="2">
        <v>500003</v>
      </c>
      <c r="EL28" s="2" t="s">
        <v>43</v>
      </c>
      <c r="EM28" s="2" t="s">
        <v>44</v>
      </c>
      <c r="EN28" s="2"/>
      <c r="EO28" s="2" t="s">
        <v>3</v>
      </c>
      <c r="EP28" s="2"/>
      <c r="EQ28" s="2">
        <v>0</v>
      </c>
      <c r="ER28" s="2">
        <v>624.16999999999996</v>
      </c>
      <c r="ES28" s="2">
        <v>624.16999999999996</v>
      </c>
      <c r="ET28" s="2">
        <v>0</v>
      </c>
      <c r="EU28" s="2">
        <v>0</v>
      </c>
      <c r="EV28" s="2">
        <v>0</v>
      </c>
      <c r="EW28" s="2">
        <v>0</v>
      </c>
      <c r="EX28" s="2">
        <v>0</v>
      </c>
      <c r="EY28" s="2"/>
      <c r="EZ28" s="2"/>
      <c r="FA28" s="2"/>
      <c r="FB28" s="2"/>
      <c r="FC28" s="2"/>
      <c r="FD28" s="2"/>
      <c r="FE28" s="2"/>
      <c r="FF28" s="2"/>
      <c r="FG28" s="2"/>
      <c r="FH28" s="2"/>
      <c r="FI28" s="2"/>
      <c r="FJ28" s="2"/>
      <c r="FK28" s="2"/>
      <c r="FL28" s="2"/>
      <c r="FM28" s="2"/>
      <c r="FN28" s="2"/>
      <c r="FO28" s="2"/>
      <c r="FP28" s="2"/>
      <c r="FQ28" s="2">
        <v>0</v>
      </c>
      <c r="FR28" s="2">
        <f t="shared" si="37"/>
        <v>0</v>
      </c>
      <c r="FS28" s="2">
        <v>0</v>
      </c>
      <c r="FT28" s="2"/>
      <c r="FU28" s="2"/>
      <c r="FV28" s="2"/>
      <c r="FW28" s="2"/>
      <c r="FX28" s="2">
        <v>0</v>
      </c>
      <c r="FY28" s="2">
        <v>0</v>
      </c>
      <c r="FZ28" s="2"/>
      <c r="GA28" s="2" t="s">
        <v>3</v>
      </c>
      <c r="GB28" s="2"/>
      <c r="GC28" s="2"/>
      <c r="GD28" s="2">
        <v>1</v>
      </c>
      <c r="GE28" s="2"/>
      <c r="GF28" s="2">
        <v>352079428</v>
      </c>
      <c r="GG28" s="2">
        <v>2</v>
      </c>
      <c r="GH28" s="2">
        <v>1</v>
      </c>
      <c r="GI28" s="2">
        <v>-2</v>
      </c>
      <c r="GJ28" s="2">
        <v>0</v>
      </c>
      <c r="GK28" s="2">
        <v>0</v>
      </c>
      <c r="GL28" s="2">
        <f t="shared" si="38"/>
        <v>0</v>
      </c>
      <c r="GM28" s="2">
        <f t="shared" si="39"/>
        <v>0</v>
      </c>
      <c r="GN28" s="2">
        <f t="shared" si="40"/>
        <v>0</v>
      </c>
      <c r="GO28" s="2">
        <f t="shared" si="41"/>
        <v>0</v>
      </c>
      <c r="GP28" s="2">
        <f t="shared" si="42"/>
        <v>0</v>
      </c>
      <c r="GQ28" s="2"/>
      <c r="GR28" s="2">
        <v>0</v>
      </c>
      <c r="GS28" s="2">
        <v>3</v>
      </c>
      <c r="GT28" s="2">
        <v>0</v>
      </c>
      <c r="GU28" s="2" t="s">
        <v>3</v>
      </c>
      <c r="GV28" s="2">
        <f t="shared" si="43"/>
        <v>0</v>
      </c>
      <c r="GW28" s="2">
        <v>1</v>
      </c>
      <c r="GX28" s="2">
        <f t="shared" si="44"/>
        <v>0</v>
      </c>
      <c r="GY28" s="2"/>
      <c r="GZ28" s="2"/>
      <c r="HA28" s="2">
        <v>0</v>
      </c>
      <c r="HB28" s="2">
        <v>0</v>
      </c>
      <c r="HC28" s="2">
        <f t="shared" si="45"/>
        <v>0</v>
      </c>
      <c r="HD28" s="2"/>
      <c r="HE28" s="2" t="s">
        <v>3</v>
      </c>
      <c r="HF28" s="2" t="s">
        <v>3</v>
      </c>
      <c r="HG28" s="2"/>
      <c r="HH28" s="2"/>
      <c r="HI28" s="2"/>
      <c r="HJ28" s="2"/>
      <c r="HK28" s="2"/>
      <c r="HL28" s="2"/>
      <c r="HM28" s="2" t="s">
        <v>3</v>
      </c>
      <c r="HN28" s="2" t="s">
        <v>3</v>
      </c>
      <c r="HO28" s="2" t="s">
        <v>3</v>
      </c>
      <c r="HP28" s="2" t="s">
        <v>3</v>
      </c>
      <c r="HQ28" s="2" t="s">
        <v>3</v>
      </c>
      <c r="HR28" s="2"/>
      <c r="HS28" s="2"/>
      <c r="HT28" s="2"/>
      <c r="HU28" s="2"/>
      <c r="HV28" s="2"/>
      <c r="HW28" s="2"/>
      <c r="HX28" s="2"/>
      <c r="HY28" s="2"/>
      <c r="HZ28" s="2"/>
      <c r="IA28" s="2"/>
      <c r="IB28" s="2"/>
      <c r="IC28" s="2"/>
      <c r="ID28" s="2"/>
      <c r="IE28" s="2"/>
      <c r="IF28" s="2"/>
      <c r="IG28" s="2"/>
      <c r="IH28" s="2"/>
      <c r="II28" s="2"/>
      <c r="IJ28" s="2"/>
      <c r="IK28" s="2">
        <v>0</v>
      </c>
      <c r="IL28" s="2"/>
      <c r="IM28" s="2"/>
      <c r="IN28" s="2"/>
      <c r="IO28" s="2"/>
      <c r="IP28" s="2"/>
      <c r="IQ28" s="2"/>
      <c r="IR28" s="2"/>
      <c r="IS28" s="2"/>
      <c r="IT28" s="2"/>
      <c r="IU28" s="2"/>
    </row>
    <row r="29" spans="1:255" x14ac:dyDescent="0.2">
      <c r="A29">
        <v>18</v>
      </c>
      <c r="B29">
        <v>1</v>
      </c>
      <c r="C29">
        <v>8</v>
      </c>
      <c r="E29" t="s">
        <v>37</v>
      </c>
      <c r="F29" t="s">
        <v>38</v>
      </c>
      <c r="G29" t="s">
        <v>39</v>
      </c>
      <c r="H29" t="s">
        <v>40</v>
      </c>
      <c r="I29">
        <f>I25*J29</f>
        <v>0</v>
      </c>
      <c r="J29">
        <v>0.16</v>
      </c>
      <c r="K29">
        <v>0.16</v>
      </c>
      <c r="L29">
        <v>2.9504000000000001</v>
      </c>
      <c r="M29">
        <v>0</v>
      </c>
      <c r="N29">
        <f t="shared" si="14"/>
        <v>2.9504000000000001</v>
      </c>
      <c r="O29">
        <f t="shared" si="15"/>
        <v>0</v>
      </c>
      <c r="P29">
        <f t="shared" si="16"/>
        <v>0</v>
      </c>
      <c r="Q29">
        <f t="shared" si="17"/>
        <v>0</v>
      </c>
      <c r="R29">
        <f t="shared" si="18"/>
        <v>0</v>
      </c>
      <c r="S29">
        <f t="shared" si="19"/>
        <v>0</v>
      </c>
      <c r="T29">
        <f t="shared" si="20"/>
        <v>0</v>
      </c>
      <c r="U29">
        <f t="shared" si="21"/>
        <v>0</v>
      </c>
      <c r="V29">
        <f t="shared" si="22"/>
        <v>0</v>
      </c>
      <c r="W29">
        <f t="shared" si="23"/>
        <v>0</v>
      </c>
      <c r="X29">
        <f t="shared" si="24"/>
        <v>0</v>
      </c>
      <c r="Y29">
        <f t="shared" si="24"/>
        <v>0</v>
      </c>
      <c r="AA29">
        <v>69726884</v>
      </c>
      <c r="AB29">
        <f t="shared" si="25"/>
        <v>681.7</v>
      </c>
      <c r="AC29">
        <f>ROUND((ES29),2)</f>
        <v>681.7</v>
      </c>
      <c r="AD29">
        <f t="shared" si="26"/>
        <v>0</v>
      </c>
      <c r="AE29">
        <f t="shared" si="27"/>
        <v>0</v>
      </c>
      <c r="AF29">
        <f t="shared" si="27"/>
        <v>0</v>
      </c>
      <c r="AG29">
        <f t="shared" si="28"/>
        <v>0</v>
      </c>
      <c r="AH29">
        <f t="shared" si="29"/>
        <v>0</v>
      </c>
      <c r="AI29">
        <f t="shared" si="29"/>
        <v>0</v>
      </c>
      <c r="AJ29">
        <f t="shared" si="30"/>
        <v>0</v>
      </c>
      <c r="AK29">
        <v>681.69999999999993</v>
      </c>
      <c r="AL29">
        <v>681.69999999999993</v>
      </c>
      <c r="AM29">
        <v>0</v>
      </c>
      <c r="AN29">
        <v>0</v>
      </c>
      <c r="AO29">
        <v>0</v>
      </c>
      <c r="AP29">
        <v>0</v>
      </c>
      <c r="AQ29">
        <v>0</v>
      </c>
      <c r="AR29">
        <v>0</v>
      </c>
      <c r="AS29">
        <v>0</v>
      </c>
      <c r="AT29">
        <v>0</v>
      </c>
      <c r="AU29">
        <v>0</v>
      </c>
      <c r="AV29">
        <v>1</v>
      </c>
      <c r="AW29">
        <v>1</v>
      </c>
      <c r="AZ29">
        <v>1</v>
      </c>
      <c r="BA29">
        <v>1</v>
      </c>
      <c r="BB29">
        <v>1</v>
      </c>
      <c r="BC29">
        <v>7.56</v>
      </c>
      <c r="BD29" t="s">
        <v>3</v>
      </c>
      <c r="BE29" t="s">
        <v>3</v>
      </c>
      <c r="BF29" t="s">
        <v>3</v>
      </c>
      <c r="BG29" t="s">
        <v>3</v>
      </c>
      <c r="BH29">
        <v>3</v>
      </c>
      <c r="BI29">
        <v>1</v>
      </c>
      <c r="BJ29" t="s">
        <v>41</v>
      </c>
      <c r="BM29">
        <v>500003</v>
      </c>
      <c r="BN29">
        <v>0</v>
      </c>
      <c r="BO29" t="s">
        <v>3</v>
      </c>
      <c r="BP29">
        <v>0</v>
      </c>
      <c r="BQ29">
        <v>13</v>
      </c>
      <c r="BR29">
        <v>0</v>
      </c>
      <c r="BS29">
        <v>1</v>
      </c>
      <c r="BT29">
        <v>1</v>
      </c>
      <c r="BU29">
        <v>1</v>
      </c>
      <c r="BV29">
        <v>1</v>
      </c>
      <c r="BW29">
        <v>1</v>
      </c>
      <c r="BX29">
        <v>1</v>
      </c>
      <c r="BY29" t="s">
        <v>3</v>
      </c>
      <c r="BZ29">
        <v>0</v>
      </c>
      <c r="CA29">
        <v>0</v>
      </c>
      <c r="CB29" t="s">
        <v>3</v>
      </c>
      <c r="CE29">
        <v>0</v>
      </c>
      <c r="CF29">
        <v>0</v>
      </c>
      <c r="CG29">
        <v>0</v>
      </c>
      <c r="CH29">
        <v>1</v>
      </c>
      <c r="CI29">
        <v>2</v>
      </c>
      <c r="CJ29">
        <v>0</v>
      </c>
      <c r="CK29">
        <v>0</v>
      </c>
      <c r="CL29">
        <v>0</v>
      </c>
      <c r="CM29">
        <v>0</v>
      </c>
      <c r="CN29" t="s">
        <v>3</v>
      </c>
      <c r="CO29">
        <v>0</v>
      </c>
      <c r="CP29">
        <f t="shared" si="31"/>
        <v>0</v>
      </c>
      <c r="CQ29">
        <f t="shared" si="32"/>
        <v>5153.652</v>
      </c>
      <c r="CR29">
        <f t="shared" si="33"/>
        <v>0</v>
      </c>
      <c r="CS29">
        <f t="shared" si="34"/>
        <v>0</v>
      </c>
      <c r="CT29">
        <f t="shared" si="35"/>
        <v>0</v>
      </c>
      <c r="CU29">
        <f t="shared" si="36"/>
        <v>0</v>
      </c>
      <c r="CV29">
        <f t="shared" si="36"/>
        <v>0</v>
      </c>
      <c r="CW29">
        <f t="shared" si="36"/>
        <v>0</v>
      </c>
      <c r="CX29">
        <f t="shared" si="36"/>
        <v>0</v>
      </c>
      <c r="CY29">
        <f>(S29+R29)*(BZ29/100)</f>
        <v>0</v>
      </c>
      <c r="CZ29">
        <f>(S29+R29)*(CA29/100)</f>
        <v>0</v>
      </c>
      <c r="DC29" t="s">
        <v>3</v>
      </c>
      <c r="DD29" t="s">
        <v>3</v>
      </c>
      <c r="DE29" t="s">
        <v>3</v>
      </c>
      <c r="DF29" t="s">
        <v>3</v>
      </c>
      <c r="DG29" t="s">
        <v>3</v>
      </c>
      <c r="DH29" t="s">
        <v>3</v>
      </c>
      <c r="DI29" t="s">
        <v>3</v>
      </c>
      <c r="DJ29" t="s">
        <v>3</v>
      </c>
      <c r="DK29" t="s">
        <v>3</v>
      </c>
      <c r="DL29" t="s">
        <v>3</v>
      </c>
      <c r="DM29" t="s">
        <v>3</v>
      </c>
      <c r="DN29">
        <v>0</v>
      </c>
      <c r="DO29">
        <v>0</v>
      </c>
      <c r="DP29">
        <v>1</v>
      </c>
      <c r="DQ29">
        <v>1</v>
      </c>
      <c r="DU29">
        <v>1007</v>
      </c>
      <c r="DV29" t="s">
        <v>40</v>
      </c>
      <c r="DW29" t="s">
        <v>40</v>
      </c>
      <c r="DX29">
        <v>1</v>
      </c>
      <c r="DZ29" t="s">
        <v>3</v>
      </c>
      <c r="EA29" t="s">
        <v>3</v>
      </c>
      <c r="EB29" t="s">
        <v>3</v>
      </c>
      <c r="EC29" t="s">
        <v>3</v>
      </c>
      <c r="EE29">
        <v>54329104</v>
      </c>
      <c r="EF29">
        <v>13</v>
      </c>
      <c r="EG29" t="s">
        <v>42</v>
      </c>
      <c r="EH29">
        <v>0</v>
      </c>
      <c r="EI29" t="s">
        <v>3</v>
      </c>
      <c r="EJ29">
        <v>1</v>
      </c>
      <c r="EK29">
        <v>500003</v>
      </c>
      <c r="EL29" t="s">
        <v>43</v>
      </c>
      <c r="EM29" t="s">
        <v>44</v>
      </c>
      <c r="EO29" t="s">
        <v>3</v>
      </c>
      <c r="EQ29">
        <v>0</v>
      </c>
      <c r="ER29">
        <v>4929.3500000000004</v>
      </c>
      <c r="ES29">
        <v>681.69999999999993</v>
      </c>
      <c r="ET29">
        <v>0</v>
      </c>
      <c r="EU29">
        <v>0</v>
      </c>
      <c r="EV29">
        <v>0</v>
      </c>
      <c r="EW29">
        <v>0</v>
      </c>
      <c r="EX29">
        <v>0</v>
      </c>
      <c r="EZ29">
        <v>5</v>
      </c>
      <c r="FC29">
        <v>0</v>
      </c>
      <c r="FD29">
        <v>18</v>
      </c>
      <c r="FF29">
        <v>4929.3500000000004</v>
      </c>
      <c r="FQ29">
        <v>0</v>
      </c>
      <c r="FR29">
        <f t="shared" si="37"/>
        <v>0</v>
      </c>
      <c r="FS29">
        <v>0</v>
      </c>
      <c r="FX29">
        <v>0</v>
      </c>
      <c r="FY29">
        <v>0</v>
      </c>
      <c r="GA29" t="s">
        <v>45</v>
      </c>
      <c r="GD29">
        <v>1</v>
      </c>
      <c r="GF29">
        <v>352079428</v>
      </c>
      <c r="GG29">
        <v>2</v>
      </c>
      <c r="GH29">
        <v>3</v>
      </c>
      <c r="GI29">
        <v>5</v>
      </c>
      <c r="GJ29">
        <v>0</v>
      </c>
      <c r="GK29">
        <v>0</v>
      </c>
      <c r="GL29">
        <f t="shared" si="38"/>
        <v>0</v>
      </c>
      <c r="GM29">
        <f t="shared" si="39"/>
        <v>0</v>
      </c>
      <c r="GN29">
        <f t="shared" si="40"/>
        <v>0</v>
      </c>
      <c r="GO29">
        <f t="shared" si="41"/>
        <v>0</v>
      </c>
      <c r="GP29">
        <f t="shared" si="42"/>
        <v>0</v>
      </c>
      <c r="GR29">
        <v>1</v>
      </c>
      <c r="GS29">
        <v>1</v>
      </c>
      <c r="GT29">
        <v>0</v>
      </c>
      <c r="GU29" t="s">
        <v>3</v>
      </c>
      <c r="GV29">
        <f t="shared" si="43"/>
        <v>0</v>
      </c>
      <c r="GW29">
        <v>1</v>
      </c>
      <c r="GX29">
        <f t="shared" si="44"/>
        <v>0</v>
      </c>
      <c r="HA29">
        <v>0</v>
      </c>
      <c r="HB29">
        <v>0</v>
      </c>
      <c r="HC29">
        <f t="shared" si="45"/>
        <v>0</v>
      </c>
      <c r="HE29" t="s">
        <v>35</v>
      </c>
      <c r="HF29" t="s">
        <v>36</v>
      </c>
      <c r="HM29" t="s">
        <v>3</v>
      </c>
      <c r="HN29" t="s">
        <v>3</v>
      </c>
      <c r="HO29" t="s">
        <v>3</v>
      </c>
      <c r="HP29" t="s">
        <v>3</v>
      </c>
      <c r="HQ29" t="s">
        <v>3</v>
      </c>
      <c r="IK29">
        <v>0</v>
      </c>
    </row>
    <row r="31" spans="1:255" x14ac:dyDescent="0.2">
      <c r="A31" s="1">
        <v>4</v>
      </c>
      <c r="B31" s="1">
        <v>1</v>
      </c>
      <c r="C31" s="1"/>
      <c r="D31" s="1">
        <f>ROW(A51)</f>
        <v>51</v>
      </c>
      <c r="E31" s="1"/>
      <c r="F31" s="1" t="s">
        <v>46</v>
      </c>
      <c r="G31" s="1" t="s">
        <v>47</v>
      </c>
      <c r="H31" s="1" t="s">
        <v>3</v>
      </c>
      <c r="I31" s="1">
        <v>0</v>
      </c>
      <c r="J31" s="1"/>
      <c r="K31" s="1">
        <v>0</v>
      </c>
      <c r="L31" s="1"/>
      <c r="M31" s="1" t="s">
        <v>3</v>
      </c>
      <c r="N31" s="1"/>
      <c r="O31" s="1"/>
      <c r="P31" s="1"/>
      <c r="Q31" s="1"/>
      <c r="R31" s="1"/>
      <c r="S31" s="1">
        <v>0</v>
      </c>
      <c r="T31" s="1">
        <v>0</v>
      </c>
      <c r="U31" s="1" t="s">
        <v>3</v>
      </c>
      <c r="V31" s="1">
        <v>0</v>
      </c>
      <c r="W31" s="1"/>
      <c r="X31" s="1"/>
      <c r="Y31" s="1"/>
      <c r="Z31" s="1"/>
      <c r="AA31" s="1"/>
      <c r="AB31" s="1" t="s">
        <v>3</v>
      </c>
      <c r="AC31" s="1" t="s">
        <v>3</v>
      </c>
      <c r="AD31" s="1" t="s">
        <v>3</v>
      </c>
      <c r="AE31" s="1" t="s">
        <v>3</v>
      </c>
      <c r="AF31" s="1" t="s">
        <v>3</v>
      </c>
      <c r="AG31" s="1" t="s">
        <v>3</v>
      </c>
      <c r="AH31" s="1"/>
      <c r="AI31" s="1"/>
      <c r="AJ31" s="1"/>
      <c r="AK31" s="1"/>
      <c r="AL31" s="1"/>
      <c r="AM31" s="1"/>
      <c r="AN31" s="1"/>
      <c r="AO31" s="1"/>
      <c r="AP31" s="1" t="s">
        <v>3</v>
      </c>
      <c r="AQ31" s="1" t="s">
        <v>3</v>
      </c>
      <c r="AR31" s="1" t="s">
        <v>3</v>
      </c>
      <c r="AS31" s="1"/>
      <c r="AT31" s="1"/>
      <c r="AU31" s="1"/>
      <c r="AV31" s="1"/>
      <c r="AW31" s="1"/>
      <c r="AX31" s="1"/>
      <c r="AY31" s="1"/>
      <c r="AZ31" s="1" t="s">
        <v>3</v>
      </c>
      <c r="BA31" s="1"/>
      <c r="BB31" s="1" t="s">
        <v>3</v>
      </c>
      <c r="BC31" s="1" t="s">
        <v>3</v>
      </c>
      <c r="BD31" s="1" t="s">
        <v>3</v>
      </c>
      <c r="BE31" s="1" t="s">
        <v>3</v>
      </c>
      <c r="BF31" s="1" t="s">
        <v>3</v>
      </c>
      <c r="BG31" s="1" t="s">
        <v>3</v>
      </c>
      <c r="BH31" s="1" t="s">
        <v>3</v>
      </c>
      <c r="BI31" s="1" t="s">
        <v>3</v>
      </c>
      <c r="BJ31" s="1" t="s">
        <v>3</v>
      </c>
      <c r="BK31" s="1" t="s">
        <v>3</v>
      </c>
      <c r="BL31" s="1" t="s">
        <v>3</v>
      </c>
      <c r="BM31" s="1" t="s">
        <v>3</v>
      </c>
      <c r="BN31" s="1" t="s">
        <v>3</v>
      </c>
      <c r="BO31" s="1" t="s">
        <v>3</v>
      </c>
      <c r="BP31" s="1" t="s">
        <v>3</v>
      </c>
      <c r="BQ31" s="1"/>
      <c r="BR31" s="1"/>
      <c r="BS31" s="1"/>
      <c r="BT31" s="1"/>
      <c r="BU31" s="1"/>
      <c r="BV31" s="1"/>
      <c r="BW31" s="1"/>
      <c r="BX31" s="1">
        <v>0</v>
      </c>
      <c r="BY31" s="1"/>
      <c r="BZ31" s="1"/>
      <c r="CA31" s="1"/>
      <c r="CB31" s="1"/>
      <c r="CC31" s="1"/>
      <c r="CD31" s="1"/>
      <c r="CE31" s="1"/>
      <c r="CF31" s="1"/>
      <c r="CG31" s="1"/>
      <c r="CH31" s="1"/>
      <c r="CI31" s="1"/>
      <c r="CJ31" s="1">
        <v>0</v>
      </c>
    </row>
    <row r="33" spans="1:255" x14ac:dyDescent="0.2">
      <c r="A33" s="3">
        <v>52</v>
      </c>
      <c r="B33" s="3">
        <f t="shared" ref="B33:G33" si="46">B51</f>
        <v>1</v>
      </c>
      <c r="C33" s="3">
        <f t="shared" si="46"/>
        <v>4</v>
      </c>
      <c r="D33" s="3">
        <f t="shared" si="46"/>
        <v>31</v>
      </c>
      <c r="E33" s="3">
        <f t="shared" si="46"/>
        <v>0</v>
      </c>
      <c r="F33" s="3" t="str">
        <f t="shared" si="46"/>
        <v>Новый раздел</v>
      </c>
      <c r="G33" s="3" t="str">
        <f t="shared" si="46"/>
        <v>Полы ниже 0,000</v>
      </c>
      <c r="H33" s="3"/>
      <c r="I33" s="3"/>
      <c r="J33" s="3"/>
      <c r="K33" s="3"/>
      <c r="L33" s="3"/>
      <c r="M33" s="3"/>
      <c r="N33" s="3"/>
      <c r="O33" s="3">
        <f t="shared" ref="O33:AT33" si="47">O51</f>
        <v>0</v>
      </c>
      <c r="P33" s="3">
        <f t="shared" si="47"/>
        <v>0</v>
      </c>
      <c r="Q33" s="3">
        <f t="shared" si="47"/>
        <v>0</v>
      </c>
      <c r="R33" s="3">
        <f t="shared" si="47"/>
        <v>0</v>
      </c>
      <c r="S33" s="3">
        <f t="shared" si="47"/>
        <v>0</v>
      </c>
      <c r="T33" s="3">
        <f t="shared" si="47"/>
        <v>0</v>
      </c>
      <c r="U33" s="3">
        <f t="shared" si="47"/>
        <v>0</v>
      </c>
      <c r="V33" s="3">
        <f t="shared" si="47"/>
        <v>0</v>
      </c>
      <c r="W33" s="3">
        <f t="shared" si="47"/>
        <v>0</v>
      </c>
      <c r="X33" s="3">
        <f t="shared" si="47"/>
        <v>0</v>
      </c>
      <c r="Y33" s="3">
        <f t="shared" si="47"/>
        <v>0</v>
      </c>
      <c r="Z33" s="3">
        <f t="shared" si="47"/>
        <v>0</v>
      </c>
      <c r="AA33" s="3">
        <f t="shared" si="47"/>
        <v>0</v>
      </c>
      <c r="AB33" s="3">
        <f t="shared" si="47"/>
        <v>0</v>
      </c>
      <c r="AC33" s="3">
        <f t="shared" si="47"/>
        <v>0</v>
      </c>
      <c r="AD33" s="3">
        <f t="shared" si="47"/>
        <v>0</v>
      </c>
      <c r="AE33" s="3">
        <f t="shared" si="47"/>
        <v>0</v>
      </c>
      <c r="AF33" s="3">
        <f t="shared" si="47"/>
        <v>0</v>
      </c>
      <c r="AG33" s="3">
        <f t="shared" si="47"/>
        <v>0</v>
      </c>
      <c r="AH33" s="3">
        <f t="shared" si="47"/>
        <v>0</v>
      </c>
      <c r="AI33" s="3">
        <f t="shared" si="47"/>
        <v>0</v>
      </c>
      <c r="AJ33" s="3">
        <f t="shared" si="47"/>
        <v>0</v>
      </c>
      <c r="AK33" s="3">
        <f t="shared" si="47"/>
        <v>0</v>
      </c>
      <c r="AL33" s="3">
        <f t="shared" si="47"/>
        <v>0</v>
      </c>
      <c r="AM33" s="3">
        <f t="shared" si="47"/>
        <v>0</v>
      </c>
      <c r="AN33" s="3">
        <f t="shared" si="47"/>
        <v>0</v>
      </c>
      <c r="AO33" s="3">
        <f t="shared" si="47"/>
        <v>0</v>
      </c>
      <c r="AP33" s="3">
        <f t="shared" si="47"/>
        <v>0</v>
      </c>
      <c r="AQ33" s="3">
        <f t="shared" si="47"/>
        <v>0</v>
      </c>
      <c r="AR33" s="3">
        <f t="shared" si="47"/>
        <v>0</v>
      </c>
      <c r="AS33" s="3">
        <f t="shared" si="47"/>
        <v>0</v>
      </c>
      <c r="AT33" s="3">
        <f t="shared" si="47"/>
        <v>0</v>
      </c>
      <c r="AU33" s="3">
        <f t="shared" ref="AU33:BZ33" si="48">AU51</f>
        <v>0</v>
      </c>
      <c r="AV33" s="3">
        <f t="shared" si="48"/>
        <v>0</v>
      </c>
      <c r="AW33" s="3">
        <f t="shared" si="48"/>
        <v>0</v>
      </c>
      <c r="AX33" s="3">
        <f t="shared" si="48"/>
        <v>0</v>
      </c>
      <c r="AY33" s="3">
        <f t="shared" si="48"/>
        <v>0</v>
      </c>
      <c r="AZ33" s="3">
        <f t="shared" si="48"/>
        <v>0</v>
      </c>
      <c r="BA33" s="3">
        <f t="shared" si="48"/>
        <v>0</v>
      </c>
      <c r="BB33" s="3">
        <f t="shared" si="48"/>
        <v>0</v>
      </c>
      <c r="BC33" s="3">
        <f t="shared" si="48"/>
        <v>0</v>
      </c>
      <c r="BD33" s="3">
        <f t="shared" si="48"/>
        <v>0</v>
      </c>
      <c r="BE33" s="3">
        <f t="shared" si="48"/>
        <v>0</v>
      </c>
      <c r="BF33" s="3">
        <f t="shared" si="48"/>
        <v>0</v>
      </c>
      <c r="BG33" s="3">
        <f t="shared" si="48"/>
        <v>0</v>
      </c>
      <c r="BH33" s="3">
        <f t="shared" si="48"/>
        <v>0</v>
      </c>
      <c r="BI33" s="3">
        <f t="shared" si="48"/>
        <v>0</v>
      </c>
      <c r="BJ33" s="3">
        <f t="shared" si="48"/>
        <v>0</v>
      </c>
      <c r="BK33" s="3">
        <f t="shared" si="48"/>
        <v>0</v>
      </c>
      <c r="BL33" s="3">
        <f t="shared" si="48"/>
        <v>0</v>
      </c>
      <c r="BM33" s="3">
        <f t="shared" si="48"/>
        <v>0</v>
      </c>
      <c r="BN33" s="3">
        <f t="shared" si="48"/>
        <v>0</v>
      </c>
      <c r="BO33" s="3">
        <f t="shared" si="48"/>
        <v>0</v>
      </c>
      <c r="BP33" s="3">
        <f t="shared" si="48"/>
        <v>0</v>
      </c>
      <c r="BQ33" s="3">
        <f t="shared" si="48"/>
        <v>0</v>
      </c>
      <c r="BR33" s="3">
        <f t="shared" si="48"/>
        <v>0</v>
      </c>
      <c r="BS33" s="3">
        <f t="shared" si="48"/>
        <v>0</v>
      </c>
      <c r="BT33" s="3">
        <f t="shared" si="48"/>
        <v>0</v>
      </c>
      <c r="BU33" s="3">
        <f t="shared" si="48"/>
        <v>0</v>
      </c>
      <c r="BV33" s="3">
        <f t="shared" si="48"/>
        <v>0</v>
      </c>
      <c r="BW33" s="3">
        <f t="shared" si="48"/>
        <v>0</v>
      </c>
      <c r="BX33" s="3">
        <f t="shared" si="48"/>
        <v>0</v>
      </c>
      <c r="BY33" s="3">
        <f t="shared" si="48"/>
        <v>0</v>
      </c>
      <c r="BZ33" s="3">
        <f t="shared" si="48"/>
        <v>0</v>
      </c>
      <c r="CA33" s="3">
        <f t="shared" ref="CA33:DF33" si="49">CA51</f>
        <v>0</v>
      </c>
      <c r="CB33" s="3">
        <f t="shared" si="49"/>
        <v>0</v>
      </c>
      <c r="CC33" s="3">
        <f t="shared" si="49"/>
        <v>0</v>
      </c>
      <c r="CD33" s="3">
        <f t="shared" si="49"/>
        <v>0</v>
      </c>
      <c r="CE33" s="3">
        <f t="shared" si="49"/>
        <v>0</v>
      </c>
      <c r="CF33" s="3">
        <f t="shared" si="49"/>
        <v>0</v>
      </c>
      <c r="CG33" s="3">
        <f t="shared" si="49"/>
        <v>0</v>
      </c>
      <c r="CH33" s="3">
        <f t="shared" si="49"/>
        <v>0</v>
      </c>
      <c r="CI33" s="3">
        <f t="shared" si="49"/>
        <v>0</v>
      </c>
      <c r="CJ33" s="3">
        <f t="shared" si="49"/>
        <v>0</v>
      </c>
      <c r="CK33" s="3">
        <f t="shared" si="49"/>
        <v>0</v>
      </c>
      <c r="CL33" s="3">
        <f t="shared" si="49"/>
        <v>0</v>
      </c>
      <c r="CM33" s="3">
        <f t="shared" si="49"/>
        <v>0</v>
      </c>
      <c r="CN33" s="3">
        <f t="shared" si="49"/>
        <v>0</v>
      </c>
      <c r="CO33" s="3">
        <f t="shared" si="49"/>
        <v>0</v>
      </c>
      <c r="CP33" s="3">
        <f t="shared" si="49"/>
        <v>0</v>
      </c>
      <c r="CQ33" s="3">
        <f t="shared" si="49"/>
        <v>0</v>
      </c>
      <c r="CR33" s="3">
        <f t="shared" si="49"/>
        <v>0</v>
      </c>
      <c r="CS33" s="3">
        <f t="shared" si="49"/>
        <v>0</v>
      </c>
      <c r="CT33" s="3">
        <f t="shared" si="49"/>
        <v>0</v>
      </c>
      <c r="CU33" s="3">
        <f t="shared" si="49"/>
        <v>0</v>
      </c>
      <c r="CV33" s="3">
        <f t="shared" si="49"/>
        <v>0</v>
      </c>
      <c r="CW33" s="3">
        <f t="shared" si="49"/>
        <v>0</v>
      </c>
      <c r="CX33" s="3">
        <f t="shared" si="49"/>
        <v>0</v>
      </c>
      <c r="CY33" s="3">
        <f t="shared" si="49"/>
        <v>0</v>
      </c>
      <c r="CZ33" s="3">
        <f t="shared" si="49"/>
        <v>0</v>
      </c>
      <c r="DA33" s="3">
        <f t="shared" si="49"/>
        <v>0</v>
      </c>
      <c r="DB33" s="3">
        <f t="shared" si="49"/>
        <v>0</v>
      </c>
      <c r="DC33" s="3">
        <f t="shared" si="49"/>
        <v>0</v>
      </c>
      <c r="DD33" s="3">
        <f t="shared" si="49"/>
        <v>0</v>
      </c>
      <c r="DE33" s="3">
        <f t="shared" si="49"/>
        <v>0</v>
      </c>
      <c r="DF33" s="3">
        <f t="shared" si="49"/>
        <v>0</v>
      </c>
      <c r="DG33" s="4">
        <f t="shared" ref="DG33:EL33" si="50">DG51</f>
        <v>0</v>
      </c>
      <c r="DH33" s="4">
        <f t="shared" si="50"/>
        <v>0</v>
      </c>
      <c r="DI33" s="4">
        <f t="shared" si="50"/>
        <v>0</v>
      </c>
      <c r="DJ33" s="4">
        <f t="shared" si="50"/>
        <v>0</v>
      </c>
      <c r="DK33" s="4">
        <f t="shared" si="50"/>
        <v>0</v>
      </c>
      <c r="DL33" s="4">
        <f t="shared" si="50"/>
        <v>0</v>
      </c>
      <c r="DM33" s="4">
        <f t="shared" si="50"/>
        <v>0</v>
      </c>
      <c r="DN33" s="4">
        <f t="shared" si="50"/>
        <v>0</v>
      </c>
      <c r="DO33" s="4">
        <f t="shared" si="50"/>
        <v>0</v>
      </c>
      <c r="DP33" s="4">
        <f t="shared" si="50"/>
        <v>0</v>
      </c>
      <c r="DQ33" s="4">
        <f t="shared" si="50"/>
        <v>0</v>
      </c>
      <c r="DR33" s="4">
        <f t="shared" si="50"/>
        <v>0</v>
      </c>
      <c r="DS33" s="4">
        <f t="shared" si="50"/>
        <v>0</v>
      </c>
      <c r="DT33" s="4">
        <f t="shared" si="50"/>
        <v>0</v>
      </c>
      <c r="DU33" s="4">
        <f t="shared" si="50"/>
        <v>0</v>
      </c>
      <c r="DV33" s="4">
        <f t="shared" si="50"/>
        <v>0</v>
      </c>
      <c r="DW33" s="4">
        <f t="shared" si="50"/>
        <v>0</v>
      </c>
      <c r="DX33" s="4">
        <f t="shared" si="50"/>
        <v>0</v>
      </c>
      <c r="DY33" s="4">
        <f t="shared" si="50"/>
        <v>0</v>
      </c>
      <c r="DZ33" s="4">
        <f t="shared" si="50"/>
        <v>0</v>
      </c>
      <c r="EA33" s="4">
        <f t="shared" si="50"/>
        <v>0</v>
      </c>
      <c r="EB33" s="4">
        <f t="shared" si="50"/>
        <v>0</v>
      </c>
      <c r="EC33" s="4">
        <f t="shared" si="50"/>
        <v>0</v>
      </c>
      <c r="ED33" s="4">
        <f t="shared" si="50"/>
        <v>0</v>
      </c>
      <c r="EE33" s="4">
        <f t="shared" si="50"/>
        <v>0</v>
      </c>
      <c r="EF33" s="4">
        <f t="shared" si="50"/>
        <v>0</v>
      </c>
      <c r="EG33" s="4">
        <f t="shared" si="50"/>
        <v>0</v>
      </c>
      <c r="EH33" s="4">
        <f t="shared" si="50"/>
        <v>0</v>
      </c>
      <c r="EI33" s="4">
        <f t="shared" si="50"/>
        <v>0</v>
      </c>
      <c r="EJ33" s="4">
        <f t="shared" si="50"/>
        <v>0</v>
      </c>
      <c r="EK33" s="4">
        <f t="shared" si="50"/>
        <v>0</v>
      </c>
      <c r="EL33" s="4">
        <f t="shared" si="50"/>
        <v>0</v>
      </c>
      <c r="EM33" s="4">
        <f t="shared" ref="EM33:FR33" si="51">EM51</f>
        <v>0</v>
      </c>
      <c r="EN33" s="4">
        <f t="shared" si="51"/>
        <v>0</v>
      </c>
      <c r="EO33" s="4">
        <f t="shared" si="51"/>
        <v>0</v>
      </c>
      <c r="EP33" s="4">
        <f t="shared" si="51"/>
        <v>0</v>
      </c>
      <c r="EQ33" s="4">
        <f t="shared" si="51"/>
        <v>0</v>
      </c>
      <c r="ER33" s="4">
        <f t="shared" si="51"/>
        <v>0</v>
      </c>
      <c r="ES33" s="4">
        <f t="shared" si="51"/>
        <v>0</v>
      </c>
      <c r="ET33" s="4">
        <f t="shared" si="51"/>
        <v>0</v>
      </c>
      <c r="EU33" s="4">
        <f t="shared" si="51"/>
        <v>0</v>
      </c>
      <c r="EV33" s="4">
        <f t="shared" si="51"/>
        <v>0</v>
      </c>
      <c r="EW33" s="4">
        <f t="shared" si="51"/>
        <v>0</v>
      </c>
      <c r="EX33" s="4">
        <f t="shared" si="51"/>
        <v>0</v>
      </c>
      <c r="EY33" s="4">
        <f t="shared" si="51"/>
        <v>0</v>
      </c>
      <c r="EZ33" s="4">
        <f t="shared" si="51"/>
        <v>0</v>
      </c>
      <c r="FA33" s="4">
        <f t="shared" si="51"/>
        <v>0</v>
      </c>
      <c r="FB33" s="4">
        <f t="shared" si="51"/>
        <v>0</v>
      </c>
      <c r="FC33" s="4">
        <f t="shared" si="51"/>
        <v>0</v>
      </c>
      <c r="FD33" s="4">
        <f t="shared" si="51"/>
        <v>0</v>
      </c>
      <c r="FE33" s="4">
        <f t="shared" si="51"/>
        <v>0</v>
      </c>
      <c r="FF33" s="4">
        <f t="shared" si="51"/>
        <v>0</v>
      </c>
      <c r="FG33" s="4">
        <f t="shared" si="51"/>
        <v>0</v>
      </c>
      <c r="FH33" s="4">
        <f t="shared" si="51"/>
        <v>0</v>
      </c>
      <c r="FI33" s="4">
        <f t="shared" si="51"/>
        <v>0</v>
      </c>
      <c r="FJ33" s="4">
        <f t="shared" si="51"/>
        <v>0</v>
      </c>
      <c r="FK33" s="4">
        <f t="shared" si="51"/>
        <v>0</v>
      </c>
      <c r="FL33" s="4">
        <f t="shared" si="51"/>
        <v>0</v>
      </c>
      <c r="FM33" s="4">
        <f t="shared" si="51"/>
        <v>0</v>
      </c>
      <c r="FN33" s="4">
        <f t="shared" si="51"/>
        <v>0</v>
      </c>
      <c r="FO33" s="4">
        <f t="shared" si="51"/>
        <v>0</v>
      </c>
      <c r="FP33" s="4">
        <f t="shared" si="51"/>
        <v>0</v>
      </c>
      <c r="FQ33" s="4">
        <f t="shared" si="51"/>
        <v>0</v>
      </c>
      <c r="FR33" s="4">
        <f t="shared" si="51"/>
        <v>0</v>
      </c>
      <c r="FS33" s="4">
        <f t="shared" ref="FS33:GX33" si="52">FS51</f>
        <v>0</v>
      </c>
      <c r="FT33" s="4">
        <f t="shared" si="52"/>
        <v>0</v>
      </c>
      <c r="FU33" s="4">
        <f t="shared" si="52"/>
        <v>0</v>
      </c>
      <c r="FV33" s="4">
        <f t="shared" si="52"/>
        <v>0</v>
      </c>
      <c r="FW33" s="4">
        <f t="shared" si="52"/>
        <v>0</v>
      </c>
      <c r="FX33" s="4">
        <f t="shared" si="52"/>
        <v>0</v>
      </c>
      <c r="FY33" s="4">
        <f t="shared" si="52"/>
        <v>0</v>
      </c>
      <c r="FZ33" s="4">
        <f t="shared" si="52"/>
        <v>0</v>
      </c>
      <c r="GA33" s="4">
        <f t="shared" si="52"/>
        <v>0</v>
      </c>
      <c r="GB33" s="4">
        <f t="shared" si="52"/>
        <v>0</v>
      </c>
      <c r="GC33" s="4">
        <f t="shared" si="52"/>
        <v>0</v>
      </c>
      <c r="GD33" s="4">
        <f t="shared" si="52"/>
        <v>0</v>
      </c>
      <c r="GE33" s="4">
        <f t="shared" si="52"/>
        <v>0</v>
      </c>
      <c r="GF33" s="4">
        <f t="shared" si="52"/>
        <v>0</v>
      </c>
      <c r="GG33" s="4">
        <f t="shared" si="52"/>
        <v>0</v>
      </c>
      <c r="GH33" s="4">
        <f t="shared" si="52"/>
        <v>0</v>
      </c>
      <c r="GI33" s="4">
        <f t="shared" si="52"/>
        <v>0</v>
      </c>
      <c r="GJ33" s="4">
        <f t="shared" si="52"/>
        <v>0</v>
      </c>
      <c r="GK33" s="4">
        <f t="shared" si="52"/>
        <v>0</v>
      </c>
      <c r="GL33" s="4">
        <f t="shared" si="52"/>
        <v>0</v>
      </c>
      <c r="GM33" s="4">
        <f t="shared" si="52"/>
        <v>0</v>
      </c>
      <c r="GN33" s="4">
        <f t="shared" si="52"/>
        <v>0</v>
      </c>
      <c r="GO33" s="4">
        <f t="shared" si="52"/>
        <v>0</v>
      </c>
      <c r="GP33" s="4">
        <f t="shared" si="52"/>
        <v>0</v>
      </c>
      <c r="GQ33" s="4">
        <f t="shared" si="52"/>
        <v>0</v>
      </c>
      <c r="GR33" s="4">
        <f t="shared" si="52"/>
        <v>0</v>
      </c>
      <c r="GS33" s="4">
        <f t="shared" si="52"/>
        <v>0</v>
      </c>
      <c r="GT33" s="4">
        <f t="shared" si="52"/>
        <v>0</v>
      </c>
      <c r="GU33" s="4">
        <f t="shared" si="52"/>
        <v>0</v>
      </c>
      <c r="GV33" s="4">
        <f t="shared" si="52"/>
        <v>0</v>
      </c>
      <c r="GW33" s="4">
        <f t="shared" si="52"/>
        <v>0</v>
      </c>
      <c r="GX33" s="4">
        <f t="shared" si="52"/>
        <v>0</v>
      </c>
    </row>
    <row r="35" spans="1:255" x14ac:dyDescent="0.2">
      <c r="A35" s="2">
        <v>19</v>
      </c>
      <c r="B35" s="2">
        <v>0</v>
      </c>
      <c r="C35" s="2"/>
      <c r="D35" s="2"/>
      <c r="E35" s="2"/>
      <c r="F35" s="2" t="s">
        <v>3</v>
      </c>
      <c r="G35" s="2" t="s">
        <v>48</v>
      </c>
      <c r="H35" s="2" t="s">
        <v>3</v>
      </c>
      <c r="I35" s="2"/>
      <c r="J35" s="2"/>
      <c r="K35" s="2"/>
      <c r="L35" s="2"/>
      <c r="M35" s="2"/>
      <c r="N35" s="2"/>
      <c r="O35" s="2"/>
      <c r="P35" s="2"/>
      <c r="Q35" s="2"/>
      <c r="R35" s="2"/>
      <c r="S35" s="2"/>
      <c r="T35" s="2"/>
      <c r="U35" s="2"/>
      <c r="V35" s="2"/>
      <c r="W35" s="2"/>
      <c r="X35" s="2"/>
      <c r="Y35" s="2"/>
      <c r="Z35" s="2"/>
      <c r="AA35" s="2">
        <v>1</v>
      </c>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v>0</v>
      </c>
      <c r="IL35" s="2"/>
      <c r="IM35" s="2"/>
      <c r="IN35" s="2"/>
      <c r="IO35" s="2"/>
      <c r="IP35" s="2"/>
      <c r="IQ35" s="2"/>
      <c r="IR35" s="2"/>
      <c r="IS35" s="2"/>
      <c r="IT35" s="2"/>
      <c r="IU35" s="2"/>
    </row>
    <row r="36" spans="1:255" x14ac:dyDescent="0.2">
      <c r="A36" s="2">
        <v>17</v>
      </c>
      <c r="B36" s="2">
        <v>1</v>
      </c>
      <c r="C36" s="2">
        <f>ROW(SmtRes!A20)</f>
        <v>20</v>
      </c>
      <c r="D36" s="2">
        <f>ROW(EtalonRes!A19)</f>
        <v>19</v>
      </c>
      <c r="E36" s="2" t="s">
        <v>36</v>
      </c>
      <c r="F36" s="2" t="s">
        <v>49</v>
      </c>
      <c r="G36" s="2" t="s">
        <v>50</v>
      </c>
      <c r="H36" s="2" t="s">
        <v>51</v>
      </c>
      <c r="I36" s="2">
        <v>0</v>
      </c>
      <c r="J36" s="2">
        <v>0</v>
      </c>
      <c r="K36" s="2">
        <v>0</v>
      </c>
      <c r="L36" s="2">
        <v>0.16600000000000001</v>
      </c>
      <c r="M36" s="2">
        <v>0</v>
      </c>
      <c r="N36" s="2">
        <f t="shared" ref="N36:N49" si="53">ROUND(L36-M36,4)</f>
        <v>0.16600000000000001</v>
      </c>
      <c r="O36" s="2">
        <f t="shared" ref="O36:O49" si="54">ROUND(CP36,0)</f>
        <v>0</v>
      </c>
      <c r="P36" s="2">
        <f t="shared" ref="P36:P49" si="55">ROUND(CQ36*I36,0)</f>
        <v>0</v>
      </c>
      <c r="Q36" s="2">
        <f t="shared" ref="Q36:Q49" si="56">ROUND(CR36*I36,0)</f>
        <v>0</v>
      </c>
      <c r="R36" s="2">
        <f t="shared" ref="R36:R49" si="57">ROUND(CS36*I36,0)</f>
        <v>0</v>
      </c>
      <c r="S36" s="2">
        <f t="shared" ref="S36:S49" si="58">ROUND(CT36*I36,0)</f>
        <v>0</v>
      </c>
      <c r="T36" s="2">
        <f t="shared" ref="T36:T49" si="59">ROUND(CU36*I36,0)</f>
        <v>0</v>
      </c>
      <c r="U36" s="2">
        <f t="shared" ref="U36:U49" si="60">CV36*I36</f>
        <v>0</v>
      </c>
      <c r="V36" s="2">
        <f t="shared" ref="V36:V49" si="61">CW36*I36</f>
        <v>0</v>
      </c>
      <c r="W36" s="2">
        <f t="shared" ref="W36:W49" si="62">ROUND(CX36*I36,0)</f>
        <v>0</v>
      </c>
      <c r="X36" s="2">
        <f t="shared" ref="X36:X49" si="63">ROUND(CY36,0)</f>
        <v>0</v>
      </c>
      <c r="Y36" s="2">
        <f t="shared" ref="Y36:Y49" si="64">ROUND(CZ36,0)</f>
        <v>0</v>
      </c>
      <c r="Z36" s="2"/>
      <c r="AA36" s="2">
        <v>69726971</v>
      </c>
      <c r="AB36" s="2">
        <f t="shared" ref="AB36:AB49" si="65">ROUND((AC36+AD36+AF36),2)</f>
        <v>1205.75</v>
      </c>
      <c r="AC36" s="2">
        <f>ROUND((ES36+(SUM(SmtRes!BC9:'SmtRes'!BC20)+SUM(EtalonRes!AL9:'EtalonRes'!AL19))),2)</f>
        <v>0</v>
      </c>
      <c r="AD36" s="2">
        <f t="shared" ref="AD36:AD49" si="66">ROUND((((ET36)-(EU36))+AE36),2)</f>
        <v>149.29</v>
      </c>
      <c r="AE36" s="2">
        <f t="shared" ref="AE36:AE49" si="67">ROUND((EU36),2)</f>
        <v>50.77</v>
      </c>
      <c r="AF36" s="2">
        <f t="shared" ref="AF36:AF49" si="68">ROUND((EV36),2)</f>
        <v>1056.46</v>
      </c>
      <c r="AG36" s="2">
        <f t="shared" ref="AG36:AG49" si="69">ROUND((AP36),2)</f>
        <v>0</v>
      </c>
      <c r="AH36" s="2">
        <f t="shared" ref="AH36:AH49" si="70">(EW36)</f>
        <v>119.78</v>
      </c>
      <c r="AI36" s="2">
        <f t="shared" ref="AI36:AI49" si="71">(EX36)</f>
        <v>4.22</v>
      </c>
      <c r="AJ36" s="2">
        <f t="shared" ref="AJ36:AJ49" si="72">(AS36)</f>
        <v>0</v>
      </c>
      <c r="AK36" s="2">
        <v>9112.3799999999992</v>
      </c>
      <c r="AL36" s="2">
        <v>7906.63</v>
      </c>
      <c r="AM36" s="2">
        <v>149.29</v>
      </c>
      <c r="AN36" s="2">
        <v>50.77</v>
      </c>
      <c r="AO36" s="2">
        <v>1056.46</v>
      </c>
      <c r="AP36" s="2">
        <v>0</v>
      </c>
      <c r="AQ36" s="2">
        <v>119.78</v>
      </c>
      <c r="AR36" s="2">
        <v>4.22</v>
      </c>
      <c r="AS36" s="2">
        <v>0</v>
      </c>
      <c r="AT36" s="2">
        <v>123</v>
      </c>
      <c r="AU36" s="2">
        <v>75</v>
      </c>
      <c r="AV36" s="2">
        <v>1</v>
      </c>
      <c r="AW36" s="2">
        <v>1</v>
      </c>
      <c r="AX36" s="2"/>
      <c r="AY36" s="2"/>
      <c r="AZ36" s="2">
        <v>1</v>
      </c>
      <c r="BA36" s="2">
        <v>1</v>
      </c>
      <c r="BB36" s="2">
        <v>1</v>
      </c>
      <c r="BC36" s="2">
        <v>1</v>
      </c>
      <c r="BD36" s="2" t="s">
        <v>3</v>
      </c>
      <c r="BE36" s="2" t="s">
        <v>3</v>
      </c>
      <c r="BF36" s="2" t="s">
        <v>3</v>
      </c>
      <c r="BG36" s="2" t="s">
        <v>3</v>
      </c>
      <c r="BH36" s="2">
        <v>0</v>
      </c>
      <c r="BI36" s="2">
        <v>1</v>
      </c>
      <c r="BJ36" s="2" t="s">
        <v>52</v>
      </c>
      <c r="BK36" s="2"/>
      <c r="BL36" s="2"/>
      <c r="BM36" s="2">
        <v>11001</v>
      </c>
      <c r="BN36" s="2">
        <v>0</v>
      </c>
      <c r="BO36" s="2" t="s">
        <v>3</v>
      </c>
      <c r="BP36" s="2">
        <v>0</v>
      </c>
      <c r="BQ36" s="2">
        <v>2</v>
      </c>
      <c r="BR36" s="2">
        <v>0</v>
      </c>
      <c r="BS36" s="2">
        <v>1</v>
      </c>
      <c r="BT36" s="2">
        <v>1</v>
      </c>
      <c r="BU36" s="2">
        <v>1</v>
      </c>
      <c r="BV36" s="2">
        <v>1</v>
      </c>
      <c r="BW36" s="2">
        <v>1</v>
      </c>
      <c r="BX36" s="2">
        <v>1</v>
      </c>
      <c r="BY36" s="2" t="s">
        <v>3</v>
      </c>
      <c r="BZ36" s="2">
        <v>123</v>
      </c>
      <c r="CA36" s="2">
        <v>75</v>
      </c>
      <c r="CB36" s="2" t="s">
        <v>3</v>
      </c>
      <c r="CC36" s="2"/>
      <c r="CD36" s="2"/>
      <c r="CE36" s="2">
        <v>0</v>
      </c>
      <c r="CF36" s="2">
        <v>0</v>
      </c>
      <c r="CG36" s="2">
        <v>0</v>
      </c>
      <c r="CH36" s="2">
        <v>2</v>
      </c>
      <c r="CI36" s="2">
        <v>0</v>
      </c>
      <c r="CJ36" s="2">
        <v>0</v>
      </c>
      <c r="CK36" s="2">
        <v>0</v>
      </c>
      <c r="CL36" s="2">
        <v>0</v>
      </c>
      <c r="CM36" s="2">
        <v>0</v>
      </c>
      <c r="CN36" s="2" t="s">
        <v>3</v>
      </c>
      <c r="CO36" s="2">
        <v>0</v>
      </c>
      <c r="CP36" s="2">
        <f t="shared" ref="CP36:CP49" si="73">(P36+Q36+S36)</f>
        <v>0</v>
      </c>
      <c r="CQ36" s="2">
        <f t="shared" ref="CQ36:CQ49" si="74">AC36*BC36</f>
        <v>0</v>
      </c>
      <c r="CR36" s="2">
        <f t="shared" ref="CR36:CR49" si="75">AD36*BB36</f>
        <v>149.29</v>
      </c>
      <c r="CS36" s="2">
        <f t="shared" ref="CS36:CS49" si="76">AE36*BS36</f>
        <v>50.77</v>
      </c>
      <c r="CT36" s="2">
        <f t="shared" ref="CT36:CT49" si="77">AF36*BA36</f>
        <v>1056.46</v>
      </c>
      <c r="CU36" s="2">
        <f t="shared" ref="CU36:CU49" si="78">AG36</f>
        <v>0</v>
      </c>
      <c r="CV36" s="2">
        <f t="shared" ref="CV36:CV49" si="79">AH36</f>
        <v>119.78</v>
      </c>
      <c r="CW36" s="2">
        <f t="shared" ref="CW36:CW49" si="80">AI36</f>
        <v>4.22</v>
      </c>
      <c r="CX36" s="2">
        <f t="shared" ref="CX36:CX49" si="81">AJ36</f>
        <v>0</v>
      </c>
      <c r="CY36" s="2">
        <f>(((S36+R36)*AT36)/100)</f>
        <v>0</v>
      </c>
      <c r="CZ36" s="2">
        <f>(((S36+R36)*AU36)/100)</f>
        <v>0</v>
      </c>
      <c r="DA36" s="2"/>
      <c r="DB36" s="2"/>
      <c r="DC36" s="2" t="s">
        <v>3</v>
      </c>
      <c r="DD36" s="2" t="s">
        <v>3</v>
      </c>
      <c r="DE36" s="2" t="s">
        <v>3</v>
      </c>
      <c r="DF36" s="2" t="s">
        <v>3</v>
      </c>
      <c r="DG36" s="2" t="s">
        <v>3</v>
      </c>
      <c r="DH36" s="2" t="s">
        <v>3</v>
      </c>
      <c r="DI36" s="2" t="s">
        <v>3</v>
      </c>
      <c r="DJ36" s="2" t="s">
        <v>3</v>
      </c>
      <c r="DK36" s="2" t="s">
        <v>3</v>
      </c>
      <c r="DL36" s="2" t="s">
        <v>3</v>
      </c>
      <c r="DM36" s="2" t="s">
        <v>3</v>
      </c>
      <c r="DN36" s="2">
        <v>0</v>
      </c>
      <c r="DO36" s="2">
        <v>0</v>
      </c>
      <c r="DP36" s="2">
        <v>1</v>
      </c>
      <c r="DQ36" s="2">
        <v>1</v>
      </c>
      <c r="DR36" s="2"/>
      <c r="DS36" s="2"/>
      <c r="DT36" s="2"/>
      <c r="DU36" s="2">
        <v>1013</v>
      </c>
      <c r="DV36" s="2" t="s">
        <v>51</v>
      </c>
      <c r="DW36" s="2" t="s">
        <v>51</v>
      </c>
      <c r="DX36" s="2">
        <v>1</v>
      </c>
      <c r="DY36" s="2"/>
      <c r="DZ36" s="2" t="s">
        <v>3</v>
      </c>
      <c r="EA36" s="2" t="s">
        <v>3</v>
      </c>
      <c r="EB36" s="2" t="s">
        <v>3</v>
      </c>
      <c r="EC36" s="2" t="s">
        <v>3</v>
      </c>
      <c r="ED36" s="2"/>
      <c r="EE36" s="2">
        <v>54328965</v>
      </c>
      <c r="EF36" s="2">
        <v>2</v>
      </c>
      <c r="EG36" s="2" t="s">
        <v>21</v>
      </c>
      <c r="EH36" s="2">
        <v>0</v>
      </c>
      <c r="EI36" s="2" t="s">
        <v>3</v>
      </c>
      <c r="EJ36" s="2">
        <v>1</v>
      </c>
      <c r="EK36" s="2">
        <v>11001</v>
      </c>
      <c r="EL36" s="2" t="s">
        <v>22</v>
      </c>
      <c r="EM36" s="2" t="s">
        <v>23</v>
      </c>
      <c r="EN36" s="2"/>
      <c r="EO36" s="2" t="s">
        <v>3</v>
      </c>
      <c r="EP36" s="2"/>
      <c r="EQ36" s="2">
        <v>1441792</v>
      </c>
      <c r="ER36" s="2">
        <v>9112.3799999999992</v>
      </c>
      <c r="ES36" s="2">
        <v>7906.63</v>
      </c>
      <c r="ET36" s="2">
        <v>149.29</v>
      </c>
      <c r="EU36" s="2">
        <v>50.77</v>
      </c>
      <c r="EV36" s="2">
        <v>1056.46</v>
      </c>
      <c r="EW36" s="2">
        <v>119.78</v>
      </c>
      <c r="EX36" s="2">
        <v>4.22</v>
      </c>
      <c r="EY36" s="2">
        <v>1</v>
      </c>
      <c r="EZ36" s="2"/>
      <c r="FA36" s="2"/>
      <c r="FB36" s="2"/>
      <c r="FC36" s="2"/>
      <c r="FD36" s="2"/>
      <c r="FE36" s="2"/>
      <c r="FF36" s="2"/>
      <c r="FG36" s="2"/>
      <c r="FH36" s="2"/>
      <c r="FI36" s="2"/>
      <c r="FJ36" s="2"/>
      <c r="FK36" s="2"/>
      <c r="FL36" s="2"/>
      <c r="FM36" s="2"/>
      <c r="FN36" s="2"/>
      <c r="FO36" s="2"/>
      <c r="FP36" s="2"/>
      <c r="FQ36" s="2">
        <v>0</v>
      </c>
      <c r="FR36" s="2">
        <f t="shared" ref="FR36:FR49" si="82">ROUND(IF(BI36=3,GM36,0),0)</f>
        <v>0</v>
      </c>
      <c r="FS36" s="2">
        <v>0</v>
      </c>
      <c r="FT36" s="2"/>
      <c r="FU36" s="2"/>
      <c r="FV36" s="2"/>
      <c r="FW36" s="2"/>
      <c r="FX36" s="2">
        <v>123</v>
      </c>
      <c r="FY36" s="2">
        <v>75</v>
      </c>
      <c r="FZ36" s="2"/>
      <c r="GA36" s="2" t="s">
        <v>3</v>
      </c>
      <c r="GB36" s="2"/>
      <c r="GC36" s="2"/>
      <c r="GD36" s="2">
        <v>1</v>
      </c>
      <c r="GE36" s="2"/>
      <c r="GF36" s="2">
        <v>1342565087</v>
      </c>
      <c r="GG36" s="2">
        <v>2</v>
      </c>
      <c r="GH36" s="2">
        <v>1</v>
      </c>
      <c r="GI36" s="2">
        <v>-2</v>
      </c>
      <c r="GJ36" s="2">
        <v>0</v>
      </c>
      <c r="GK36" s="2">
        <v>0</v>
      </c>
      <c r="GL36" s="2">
        <f t="shared" ref="GL36:GL49" si="83">ROUND(IF(AND(BH36=3,BI36=3,FS36&lt;&gt;0),P36,0),0)</f>
        <v>0</v>
      </c>
      <c r="GM36" s="2">
        <f t="shared" ref="GM36:GM49" si="84">ROUND(O36+X36+Y36,0)+GX36</f>
        <v>0</v>
      </c>
      <c r="GN36" s="2">
        <f t="shared" ref="GN36:GN49" si="85">IF(OR(BI36=0,BI36=1),GM36-GX36,0)</f>
        <v>0</v>
      </c>
      <c r="GO36" s="2">
        <f t="shared" ref="GO36:GO49" si="86">IF(BI36=2,GM36-GX36,0)</f>
        <v>0</v>
      </c>
      <c r="GP36" s="2">
        <f t="shared" ref="GP36:GP49" si="87">IF(BI36=4,GM36-GX36,0)</f>
        <v>0</v>
      </c>
      <c r="GQ36" s="2"/>
      <c r="GR36" s="2">
        <v>0</v>
      </c>
      <c r="GS36" s="2">
        <v>3</v>
      </c>
      <c r="GT36" s="2">
        <v>0</v>
      </c>
      <c r="GU36" s="2" t="s">
        <v>3</v>
      </c>
      <c r="GV36" s="2">
        <f t="shared" ref="GV36:GV49" si="88">ROUND((GT36),2)</f>
        <v>0</v>
      </c>
      <c r="GW36" s="2">
        <v>1</v>
      </c>
      <c r="GX36" s="2">
        <f t="shared" ref="GX36:GX49" si="89">ROUND(HC36*I36,0)</f>
        <v>0</v>
      </c>
      <c r="GY36" s="2"/>
      <c r="GZ36" s="2"/>
      <c r="HA36" s="2">
        <v>0</v>
      </c>
      <c r="HB36" s="2">
        <v>0</v>
      </c>
      <c r="HC36" s="2">
        <f t="shared" ref="HC36:HC49" si="90">GV36*GW36</f>
        <v>0</v>
      </c>
      <c r="HD36" s="2"/>
      <c r="HE36" s="2" t="s">
        <v>3</v>
      </c>
      <c r="HF36" s="2" t="s">
        <v>3</v>
      </c>
      <c r="HG36" s="2"/>
      <c r="HH36" s="2"/>
      <c r="HI36" s="2"/>
      <c r="HJ36" s="2"/>
      <c r="HK36" s="2"/>
      <c r="HL36" s="2"/>
      <c r="HM36" s="2" t="s">
        <v>3</v>
      </c>
      <c r="HN36" s="2" t="s">
        <v>24</v>
      </c>
      <c r="HO36" s="2" t="s">
        <v>25</v>
      </c>
      <c r="HP36" s="2" t="s">
        <v>22</v>
      </c>
      <c r="HQ36" s="2" t="s">
        <v>22</v>
      </c>
      <c r="HR36" s="2"/>
      <c r="HS36" s="2"/>
      <c r="HT36" s="2"/>
      <c r="HU36" s="2"/>
      <c r="HV36" s="2"/>
      <c r="HW36" s="2"/>
      <c r="HX36" s="2"/>
      <c r="HY36" s="2"/>
      <c r="HZ36" s="2"/>
      <c r="IA36" s="2"/>
      <c r="IB36" s="2"/>
      <c r="IC36" s="2"/>
      <c r="ID36" s="2"/>
      <c r="IE36" s="2"/>
      <c r="IF36" s="2"/>
      <c r="IG36" s="2"/>
      <c r="IH36" s="2"/>
      <c r="II36" s="2"/>
      <c r="IJ36" s="2"/>
      <c r="IK36" s="2">
        <v>0</v>
      </c>
      <c r="IL36" s="2"/>
      <c r="IM36" s="2"/>
      <c r="IN36" s="2"/>
      <c r="IO36" s="2"/>
      <c r="IP36" s="2"/>
      <c r="IQ36" s="2"/>
      <c r="IR36" s="2"/>
      <c r="IS36" s="2"/>
      <c r="IT36" s="2"/>
      <c r="IU36" s="2"/>
    </row>
    <row r="37" spans="1:255" x14ac:dyDescent="0.2">
      <c r="A37">
        <v>17</v>
      </c>
      <c r="B37">
        <v>1</v>
      </c>
      <c r="C37">
        <f>ROW(SmtRes!A32)</f>
        <v>32</v>
      </c>
      <c r="D37">
        <f>ROW(EtalonRes!A30)</f>
        <v>30</v>
      </c>
      <c r="E37" t="s">
        <v>36</v>
      </c>
      <c r="F37" t="s">
        <v>49</v>
      </c>
      <c r="G37" t="s">
        <v>50</v>
      </c>
      <c r="H37" t="s">
        <v>51</v>
      </c>
      <c r="I37">
        <v>0</v>
      </c>
      <c r="J37">
        <v>0</v>
      </c>
      <c r="K37">
        <v>0</v>
      </c>
      <c r="L37">
        <v>0.16600000000000001</v>
      </c>
      <c r="M37">
        <v>0</v>
      </c>
      <c r="N37">
        <f t="shared" si="53"/>
        <v>0.16600000000000001</v>
      </c>
      <c r="O37">
        <f t="shared" si="54"/>
        <v>0</v>
      </c>
      <c r="P37">
        <f t="shared" si="55"/>
        <v>0</v>
      </c>
      <c r="Q37">
        <f t="shared" si="56"/>
        <v>0</v>
      </c>
      <c r="R37">
        <f t="shared" si="57"/>
        <v>0</v>
      </c>
      <c r="S37">
        <f t="shared" si="58"/>
        <v>0</v>
      </c>
      <c r="T37">
        <f t="shared" si="59"/>
        <v>0</v>
      </c>
      <c r="U37">
        <f t="shared" si="60"/>
        <v>0</v>
      </c>
      <c r="V37">
        <f t="shared" si="61"/>
        <v>0</v>
      </c>
      <c r="W37">
        <f t="shared" si="62"/>
        <v>0</v>
      </c>
      <c r="X37">
        <f t="shared" si="63"/>
        <v>0</v>
      </c>
      <c r="Y37">
        <f t="shared" si="64"/>
        <v>0</v>
      </c>
      <c r="AA37">
        <v>69726884</v>
      </c>
      <c r="AB37">
        <f t="shared" si="65"/>
        <v>1205.75</v>
      </c>
      <c r="AC37">
        <f>ROUND((ES37+(SUM(SmtRes!BC21:'SmtRes'!BC32)+SUM(EtalonRes!AL20:'EtalonRes'!AL30))),2)</f>
        <v>0</v>
      </c>
      <c r="AD37">
        <f t="shared" si="66"/>
        <v>149.29</v>
      </c>
      <c r="AE37">
        <f t="shared" si="67"/>
        <v>50.77</v>
      </c>
      <c r="AF37">
        <f t="shared" si="68"/>
        <v>1056.46</v>
      </c>
      <c r="AG37">
        <f t="shared" si="69"/>
        <v>0</v>
      </c>
      <c r="AH37">
        <f t="shared" si="70"/>
        <v>119.78</v>
      </c>
      <c r="AI37">
        <f t="shared" si="71"/>
        <v>4.22</v>
      </c>
      <c r="AJ37">
        <f t="shared" si="72"/>
        <v>0</v>
      </c>
      <c r="AK37">
        <v>9112.3799999999992</v>
      </c>
      <c r="AL37">
        <v>7906.63</v>
      </c>
      <c r="AM37">
        <v>149.29</v>
      </c>
      <c r="AN37">
        <v>50.77</v>
      </c>
      <c r="AO37">
        <v>1056.46</v>
      </c>
      <c r="AP37">
        <v>0</v>
      </c>
      <c r="AQ37">
        <v>119.78</v>
      </c>
      <c r="AR37">
        <v>4.22</v>
      </c>
      <c r="AS37">
        <v>0</v>
      </c>
      <c r="AT37">
        <v>117</v>
      </c>
      <c r="AU37">
        <v>64</v>
      </c>
      <c r="AV37">
        <v>1</v>
      </c>
      <c r="AW37">
        <v>1</v>
      </c>
      <c r="AZ37">
        <v>1</v>
      </c>
      <c r="BA37">
        <v>34.92</v>
      </c>
      <c r="BB37">
        <v>9.3000000000000007</v>
      </c>
      <c r="BC37">
        <v>7.56</v>
      </c>
      <c r="BD37" t="s">
        <v>3</v>
      </c>
      <c r="BE37" t="s">
        <v>3</v>
      </c>
      <c r="BF37" t="s">
        <v>3</v>
      </c>
      <c r="BG37" t="s">
        <v>3</v>
      </c>
      <c r="BH37">
        <v>0</v>
      </c>
      <c r="BI37">
        <v>1</v>
      </c>
      <c r="BJ37" t="s">
        <v>52</v>
      </c>
      <c r="BM37">
        <v>11001</v>
      </c>
      <c r="BN37">
        <v>0</v>
      </c>
      <c r="BO37" t="s">
        <v>49</v>
      </c>
      <c r="BP37">
        <v>1</v>
      </c>
      <c r="BQ37">
        <v>2</v>
      </c>
      <c r="BR37">
        <v>0</v>
      </c>
      <c r="BS37">
        <v>19.8</v>
      </c>
      <c r="BT37">
        <v>1</v>
      </c>
      <c r="BU37">
        <v>1</v>
      </c>
      <c r="BV37">
        <v>1</v>
      </c>
      <c r="BW37">
        <v>1</v>
      </c>
      <c r="BX37">
        <v>1</v>
      </c>
      <c r="BY37" t="s">
        <v>3</v>
      </c>
      <c r="BZ37">
        <v>117</v>
      </c>
      <c r="CA37">
        <v>64</v>
      </c>
      <c r="CB37" t="s">
        <v>3</v>
      </c>
      <c r="CE37">
        <v>0</v>
      </c>
      <c r="CF37">
        <v>0</v>
      </c>
      <c r="CG37">
        <v>0</v>
      </c>
      <c r="CH37">
        <v>2</v>
      </c>
      <c r="CI37">
        <v>0</v>
      </c>
      <c r="CJ37">
        <v>0</v>
      </c>
      <c r="CK37">
        <v>0</v>
      </c>
      <c r="CL37">
        <v>0</v>
      </c>
      <c r="CM37">
        <v>0</v>
      </c>
      <c r="CN37" t="s">
        <v>3</v>
      </c>
      <c r="CO37">
        <v>0</v>
      </c>
      <c r="CP37">
        <f t="shared" si="73"/>
        <v>0</v>
      </c>
      <c r="CQ37">
        <f t="shared" si="74"/>
        <v>0</v>
      </c>
      <c r="CR37">
        <f t="shared" si="75"/>
        <v>1388.3969999999999</v>
      </c>
      <c r="CS37">
        <f t="shared" si="76"/>
        <v>1005.2460000000001</v>
      </c>
      <c r="CT37">
        <f t="shared" si="77"/>
        <v>36891.583200000001</v>
      </c>
      <c r="CU37">
        <f t="shared" si="78"/>
        <v>0</v>
      </c>
      <c r="CV37">
        <f t="shared" si="79"/>
        <v>119.78</v>
      </c>
      <c r="CW37">
        <f t="shared" si="80"/>
        <v>4.22</v>
      </c>
      <c r="CX37">
        <f t="shared" si="81"/>
        <v>0</v>
      </c>
      <c r="CY37">
        <f>(S37+R37)*(BZ37/100)</f>
        <v>0</v>
      </c>
      <c r="CZ37">
        <f>(S37+R37)*(CA37/100)</f>
        <v>0</v>
      </c>
      <c r="DC37" t="s">
        <v>3</v>
      </c>
      <c r="DD37" t="s">
        <v>3</v>
      </c>
      <c r="DE37" t="s">
        <v>3</v>
      </c>
      <c r="DF37" t="s">
        <v>3</v>
      </c>
      <c r="DG37" t="s">
        <v>3</v>
      </c>
      <c r="DH37" t="s">
        <v>3</v>
      </c>
      <c r="DI37" t="s">
        <v>3</v>
      </c>
      <c r="DJ37" t="s">
        <v>3</v>
      </c>
      <c r="DK37" t="s">
        <v>3</v>
      </c>
      <c r="DL37" t="s">
        <v>3</v>
      </c>
      <c r="DM37" t="s">
        <v>3</v>
      </c>
      <c r="DN37">
        <v>123</v>
      </c>
      <c r="DO37">
        <v>75</v>
      </c>
      <c r="DP37">
        <v>1</v>
      </c>
      <c r="DQ37">
        <v>1</v>
      </c>
      <c r="DU37">
        <v>1013</v>
      </c>
      <c r="DV37" t="s">
        <v>51</v>
      </c>
      <c r="DW37" t="s">
        <v>51</v>
      </c>
      <c r="DX37">
        <v>1</v>
      </c>
      <c r="DZ37" t="s">
        <v>3</v>
      </c>
      <c r="EA37" t="s">
        <v>3</v>
      </c>
      <c r="EB37" t="s">
        <v>3</v>
      </c>
      <c r="EC37" t="s">
        <v>3</v>
      </c>
      <c r="EE37">
        <v>54328965</v>
      </c>
      <c r="EF37">
        <v>2</v>
      </c>
      <c r="EG37" t="s">
        <v>21</v>
      </c>
      <c r="EH37">
        <v>0</v>
      </c>
      <c r="EI37" t="s">
        <v>3</v>
      </c>
      <c r="EJ37">
        <v>1</v>
      </c>
      <c r="EK37">
        <v>11001</v>
      </c>
      <c r="EL37" t="s">
        <v>22</v>
      </c>
      <c r="EM37" t="s">
        <v>23</v>
      </c>
      <c r="EO37" t="s">
        <v>3</v>
      </c>
      <c r="EQ37">
        <v>1441792</v>
      </c>
      <c r="ER37">
        <v>9112.3799999999992</v>
      </c>
      <c r="ES37">
        <v>7906.63</v>
      </c>
      <c r="ET37">
        <v>149.29</v>
      </c>
      <c r="EU37">
        <v>50.77</v>
      </c>
      <c r="EV37">
        <v>1056.46</v>
      </c>
      <c r="EW37">
        <v>119.78</v>
      </c>
      <c r="EX37">
        <v>4.22</v>
      </c>
      <c r="EY37">
        <v>1</v>
      </c>
      <c r="FQ37">
        <v>0</v>
      </c>
      <c r="FR37">
        <f t="shared" si="82"/>
        <v>0</v>
      </c>
      <c r="FS37">
        <v>0</v>
      </c>
      <c r="FX37">
        <v>123</v>
      </c>
      <c r="FY37">
        <v>75</v>
      </c>
      <c r="GA37" t="s">
        <v>3</v>
      </c>
      <c r="GD37">
        <v>1</v>
      </c>
      <c r="GF37">
        <v>1342565087</v>
      </c>
      <c r="GG37">
        <v>2</v>
      </c>
      <c r="GH37">
        <v>1</v>
      </c>
      <c r="GI37">
        <v>2</v>
      </c>
      <c r="GJ37">
        <v>0</v>
      </c>
      <c r="GK37">
        <v>0</v>
      </c>
      <c r="GL37">
        <f t="shared" si="83"/>
        <v>0</v>
      </c>
      <c r="GM37">
        <f t="shared" si="84"/>
        <v>0</v>
      </c>
      <c r="GN37">
        <f t="shared" si="85"/>
        <v>0</v>
      </c>
      <c r="GO37">
        <f t="shared" si="86"/>
        <v>0</v>
      </c>
      <c r="GP37">
        <f t="shared" si="87"/>
        <v>0</v>
      </c>
      <c r="GR37">
        <v>0</v>
      </c>
      <c r="GS37">
        <v>0</v>
      </c>
      <c r="GT37">
        <v>0</v>
      </c>
      <c r="GU37" t="s">
        <v>3</v>
      </c>
      <c r="GV37">
        <f t="shared" si="88"/>
        <v>0</v>
      </c>
      <c r="GW37">
        <v>1005.2</v>
      </c>
      <c r="GX37">
        <f t="shared" si="89"/>
        <v>0</v>
      </c>
      <c r="HA37">
        <v>0</v>
      </c>
      <c r="HB37">
        <v>0</v>
      </c>
      <c r="HC37">
        <f t="shared" si="90"/>
        <v>0</v>
      </c>
      <c r="HE37" t="s">
        <v>3</v>
      </c>
      <c r="HF37" t="s">
        <v>3</v>
      </c>
      <c r="HM37" t="s">
        <v>3</v>
      </c>
      <c r="HN37" t="s">
        <v>24</v>
      </c>
      <c r="HO37" t="s">
        <v>25</v>
      </c>
      <c r="HP37" t="s">
        <v>22</v>
      </c>
      <c r="HQ37" t="s">
        <v>22</v>
      </c>
      <c r="IK37">
        <v>0</v>
      </c>
    </row>
    <row r="38" spans="1:255" x14ac:dyDescent="0.2">
      <c r="A38" s="2">
        <v>18</v>
      </c>
      <c r="B38" s="2">
        <v>1</v>
      </c>
      <c r="C38" s="2">
        <v>15</v>
      </c>
      <c r="D38" s="2"/>
      <c r="E38" s="2" t="s">
        <v>53</v>
      </c>
      <c r="F38" s="2" t="s">
        <v>54</v>
      </c>
      <c r="G38" s="2" t="s">
        <v>55</v>
      </c>
      <c r="H38" s="2" t="s">
        <v>56</v>
      </c>
      <c r="I38" s="2">
        <f>I36*J38</f>
        <v>0</v>
      </c>
      <c r="J38" s="2">
        <v>102</v>
      </c>
      <c r="K38" s="2">
        <v>102</v>
      </c>
      <c r="L38" s="2">
        <v>16.931999999999999</v>
      </c>
      <c r="M38" s="2">
        <v>0</v>
      </c>
      <c r="N38" s="2">
        <f t="shared" si="53"/>
        <v>16.931999999999999</v>
      </c>
      <c r="O38" s="2">
        <f t="shared" si="54"/>
        <v>0</v>
      </c>
      <c r="P38" s="2">
        <f t="shared" si="55"/>
        <v>0</v>
      </c>
      <c r="Q38" s="2">
        <f t="shared" si="56"/>
        <v>0</v>
      </c>
      <c r="R38" s="2">
        <f t="shared" si="57"/>
        <v>0</v>
      </c>
      <c r="S38" s="2">
        <f t="shared" si="58"/>
        <v>0</v>
      </c>
      <c r="T38" s="2">
        <f t="shared" si="59"/>
        <v>0</v>
      </c>
      <c r="U38" s="2">
        <f t="shared" si="60"/>
        <v>0</v>
      </c>
      <c r="V38" s="2">
        <f t="shared" si="61"/>
        <v>0</v>
      </c>
      <c r="W38" s="2">
        <f t="shared" si="62"/>
        <v>0</v>
      </c>
      <c r="X38" s="2">
        <f t="shared" si="63"/>
        <v>0</v>
      </c>
      <c r="Y38" s="2">
        <f t="shared" si="64"/>
        <v>0</v>
      </c>
      <c r="Z38" s="2"/>
      <c r="AA38" s="2">
        <v>69726971</v>
      </c>
      <c r="AB38" s="2">
        <f t="shared" si="65"/>
        <v>68.2</v>
      </c>
      <c r="AC38" s="2">
        <f t="shared" ref="AC38:AC49" si="91">ROUND((ES38),2)</f>
        <v>68.2</v>
      </c>
      <c r="AD38" s="2">
        <f t="shared" si="66"/>
        <v>0</v>
      </c>
      <c r="AE38" s="2">
        <f t="shared" si="67"/>
        <v>0</v>
      </c>
      <c r="AF38" s="2">
        <f t="shared" si="68"/>
        <v>0</v>
      </c>
      <c r="AG38" s="2">
        <f t="shared" si="69"/>
        <v>0</v>
      </c>
      <c r="AH38" s="2">
        <f t="shared" si="70"/>
        <v>0</v>
      </c>
      <c r="AI38" s="2">
        <f t="shared" si="71"/>
        <v>0</v>
      </c>
      <c r="AJ38" s="2">
        <f t="shared" si="72"/>
        <v>1.2</v>
      </c>
      <c r="AK38" s="2">
        <v>68.2</v>
      </c>
      <c r="AL38" s="2">
        <v>68.2</v>
      </c>
      <c r="AM38" s="2">
        <v>0</v>
      </c>
      <c r="AN38" s="2">
        <v>0</v>
      </c>
      <c r="AO38" s="2">
        <v>0</v>
      </c>
      <c r="AP38" s="2">
        <v>0</v>
      </c>
      <c r="AQ38" s="2">
        <v>0</v>
      </c>
      <c r="AR38" s="2">
        <v>0</v>
      </c>
      <c r="AS38" s="2">
        <v>1.2</v>
      </c>
      <c r="AT38" s="2">
        <v>0</v>
      </c>
      <c r="AU38" s="2">
        <v>0</v>
      </c>
      <c r="AV38" s="2">
        <v>1</v>
      </c>
      <c r="AW38" s="2">
        <v>1</v>
      </c>
      <c r="AX38" s="2"/>
      <c r="AY38" s="2"/>
      <c r="AZ38" s="2">
        <v>1</v>
      </c>
      <c r="BA38" s="2">
        <v>1</v>
      </c>
      <c r="BB38" s="2">
        <v>1</v>
      </c>
      <c r="BC38" s="2">
        <v>1</v>
      </c>
      <c r="BD38" s="2" t="s">
        <v>3</v>
      </c>
      <c r="BE38" s="2" t="s">
        <v>3</v>
      </c>
      <c r="BF38" s="2" t="s">
        <v>3</v>
      </c>
      <c r="BG38" s="2" t="s">
        <v>3</v>
      </c>
      <c r="BH38" s="2">
        <v>3</v>
      </c>
      <c r="BI38" s="2">
        <v>1</v>
      </c>
      <c r="BJ38" s="2" t="s">
        <v>57</v>
      </c>
      <c r="BK38" s="2"/>
      <c r="BL38" s="2"/>
      <c r="BM38" s="2">
        <v>500001</v>
      </c>
      <c r="BN38" s="2">
        <v>0</v>
      </c>
      <c r="BO38" s="2" t="s">
        <v>3</v>
      </c>
      <c r="BP38" s="2">
        <v>0</v>
      </c>
      <c r="BQ38" s="2">
        <v>8</v>
      </c>
      <c r="BR38" s="2">
        <v>0</v>
      </c>
      <c r="BS38" s="2">
        <v>1</v>
      </c>
      <c r="BT38" s="2">
        <v>1</v>
      </c>
      <c r="BU38" s="2">
        <v>1</v>
      </c>
      <c r="BV38" s="2">
        <v>1</v>
      </c>
      <c r="BW38" s="2">
        <v>1</v>
      </c>
      <c r="BX38" s="2">
        <v>1</v>
      </c>
      <c r="BY38" s="2" t="s">
        <v>3</v>
      </c>
      <c r="BZ38" s="2">
        <v>0</v>
      </c>
      <c r="CA38" s="2">
        <v>0</v>
      </c>
      <c r="CB38" s="2" t="s">
        <v>3</v>
      </c>
      <c r="CC38" s="2"/>
      <c r="CD38" s="2"/>
      <c r="CE38" s="2">
        <v>0</v>
      </c>
      <c r="CF38" s="2">
        <v>0</v>
      </c>
      <c r="CG38" s="2">
        <v>0</v>
      </c>
      <c r="CH38" s="2">
        <v>2</v>
      </c>
      <c r="CI38" s="2">
        <v>1</v>
      </c>
      <c r="CJ38" s="2">
        <v>0</v>
      </c>
      <c r="CK38" s="2">
        <v>0</v>
      </c>
      <c r="CL38" s="2">
        <v>0</v>
      </c>
      <c r="CM38" s="2">
        <v>0</v>
      </c>
      <c r="CN38" s="2" t="s">
        <v>3</v>
      </c>
      <c r="CO38" s="2">
        <v>0</v>
      </c>
      <c r="CP38" s="2">
        <f t="shared" si="73"/>
        <v>0</v>
      </c>
      <c r="CQ38" s="2">
        <f t="shared" si="74"/>
        <v>68.2</v>
      </c>
      <c r="CR38" s="2">
        <f t="shared" si="75"/>
        <v>0</v>
      </c>
      <c r="CS38" s="2">
        <f t="shared" si="76"/>
        <v>0</v>
      </c>
      <c r="CT38" s="2">
        <f t="shared" si="77"/>
        <v>0</v>
      </c>
      <c r="CU38" s="2">
        <f t="shared" si="78"/>
        <v>0</v>
      </c>
      <c r="CV38" s="2">
        <f t="shared" si="79"/>
        <v>0</v>
      </c>
      <c r="CW38" s="2">
        <f t="shared" si="80"/>
        <v>0</v>
      </c>
      <c r="CX38" s="2">
        <f t="shared" si="81"/>
        <v>1.2</v>
      </c>
      <c r="CY38" s="2">
        <f>(((S38+R38)*AT38)/100)</f>
        <v>0</v>
      </c>
      <c r="CZ38" s="2">
        <f>(((S38+R38)*AU38)/100)</f>
        <v>0</v>
      </c>
      <c r="DA38" s="2"/>
      <c r="DB38" s="2"/>
      <c r="DC38" s="2" t="s">
        <v>3</v>
      </c>
      <c r="DD38" s="2" t="s">
        <v>3</v>
      </c>
      <c r="DE38" s="2" t="s">
        <v>3</v>
      </c>
      <c r="DF38" s="2" t="s">
        <v>3</v>
      </c>
      <c r="DG38" s="2" t="s">
        <v>3</v>
      </c>
      <c r="DH38" s="2" t="s">
        <v>3</v>
      </c>
      <c r="DI38" s="2" t="s">
        <v>3</v>
      </c>
      <c r="DJ38" s="2" t="s">
        <v>3</v>
      </c>
      <c r="DK38" s="2" t="s">
        <v>3</v>
      </c>
      <c r="DL38" s="2" t="s">
        <v>3</v>
      </c>
      <c r="DM38" s="2" t="s">
        <v>3</v>
      </c>
      <c r="DN38" s="2">
        <v>0</v>
      </c>
      <c r="DO38" s="2">
        <v>0</v>
      </c>
      <c r="DP38" s="2">
        <v>1</v>
      </c>
      <c r="DQ38" s="2">
        <v>1</v>
      </c>
      <c r="DR38" s="2"/>
      <c r="DS38" s="2"/>
      <c r="DT38" s="2"/>
      <c r="DU38" s="2">
        <v>1005</v>
      </c>
      <c r="DV38" s="2" t="s">
        <v>56</v>
      </c>
      <c r="DW38" s="2" t="s">
        <v>56</v>
      </c>
      <c r="DX38" s="2">
        <v>1</v>
      </c>
      <c r="DY38" s="2"/>
      <c r="DZ38" s="2" t="s">
        <v>3</v>
      </c>
      <c r="EA38" s="2" t="s">
        <v>3</v>
      </c>
      <c r="EB38" s="2" t="s">
        <v>3</v>
      </c>
      <c r="EC38" s="2" t="s">
        <v>3</v>
      </c>
      <c r="ED38" s="2"/>
      <c r="EE38" s="2">
        <v>54328897</v>
      </c>
      <c r="EF38" s="2">
        <v>8</v>
      </c>
      <c r="EG38" s="2" t="s">
        <v>31</v>
      </c>
      <c r="EH38" s="2">
        <v>0</v>
      </c>
      <c r="EI38" s="2" t="s">
        <v>3</v>
      </c>
      <c r="EJ38" s="2">
        <v>1</v>
      </c>
      <c r="EK38" s="2">
        <v>500001</v>
      </c>
      <c r="EL38" s="2" t="s">
        <v>32</v>
      </c>
      <c r="EM38" s="2" t="s">
        <v>33</v>
      </c>
      <c r="EN38" s="2"/>
      <c r="EO38" s="2" t="s">
        <v>3</v>
      </c>
      <c r="EP38" s="2"/>
      <c r="EQ38" s="2">
        <v>0</v>
      </c>
      <c r="ER38" s="2">
        <v>68.2</v>
      </c>
      <c r="ES38" s="2">
        <v>68.2</v>
      </c>
      <c r="ET38" s="2">
        <v>0</v>
      </c>
      <c r="EU38" s="2">
        <v>0</v>
      </c>
      <c r="EV38" s="2">
        <v>0</v>
      </c>
      <c r="EW38" s="2">
        <v>0</v>
      </c>
      <c r="EX38" s="2">
        <v>0</v>
      </c>
      <c r="EY38" s="2"/>
      <c r="EZ38" s="2"/>
      <c r="FA38" s="2"/>
      <c r="FB38" s="2"/>
      <c r="FC38" s="2"/>
      <c r="FD38" s="2"/>
      <c r="FE38" s="2"/>
      <c r="FF38" s="2"/>
      <c r="FG38" s="2"/>
      <c r="FH38" s="2"/>
      <c r="FI38" s="2"/>
      <c r="FJ38" s="2"/>
      <c r="FK38" s="2"/>
      <c r="FL38" s="2"/>
      <c r="FM38" s="2"/>
      <c r="FN38" s="2"/>
      <c r="FO38" s="2"/>
      <c r="FP38" s="2"/>
      <c r="FQ38" s="2">
        <v>0</v>
      </c>
      <c r="FR38" s="2">
        <f t="shared" si="82"/>
        <v>0</v>
      </c>
      <c r="FS38" s="2">
        <v>0</v>
      </c>
      <c r="FT38" s="2"/>
      <c r="FU38" s="2"/>
      <c r="FV38" s="2"/>
      <c r="FW38" s="2"/>
      <c r="FX38" s="2">
        <v>0</v>
      </c>
      <c r="FY38" s="2">
        <v>0</v>
      </c>
      <c r="FZ38" s="2"/>
      <c r="GA38" s="2" t="s">
        <v>3</v>
      </c>
      <c r="GB38" s="2"/>
      <c r="GC38" s="2"/>
      <c r="GD38" s="2">
        <v>1</v>
      </c>
      <c r="GE38" s="2"/>
      <c r="GF38" s="2">
        <v>-1566646677</v>
      </c>
      <c r="GG38" s="2">
        <v>2</v>
      </c>
      <c r="GH38" s="2">
        <v>1</v>
      </c>
      <c r="GI38" s="2">
        <v>-2</v>
      </c>
      <c r="GJ38" s="2">
        <v>0</v>
      </c>
      <c r="GK38" s="2">
        <v>0</v>
      </c>
      <c r="GL38" s="2">
        <f t="shared" si="83"/>
        <v>0</v>
      </c>
      <c r="GM38" s="2">
        <f t="shared" si="84"/>
        <v>0</v>
      </c>
      <c r="GN38" s="2">
        <f t="shared" si="85"/>
        <v>0</v>
      </c>
      <c r="GO38" s="2">
        <f t="shared" si="86"/>
        <v>0</v>
      </c>
      <c r="GP38" s="2">
        <f t="shared" si="87"/>
        <v>0</v>
      </c>
      <c r="GQ38" s="2"/>
      <c r="GR38" s="2">
        <v>0</v>
      </c>
      <c r="GS38" s="2">
        <v>3</v>
      </c>
      <c r="GT38" s="2">
        <v>0</v>
      </c>
      <c r="GU38" s="2" t="s">
        <v>3</v>
      </c>
      <c r="GV38" s="2">
        <f t="shared" si="88"/>
        <v>0</v>
      </c>
      <c r="GW38" s="2">
        <v>1</v>
      </c>
      <c r="GX38" s="2">
        <f t="shared" si="89"/>
        <v>0</v>
      </c>
      <c r="GY38" s="2"/>
      <c r="GZ38" s="2"/>
      <c r="HA38" s="2">
        <v>0</v>
      </c>
      <c r="HB38" s="2">
        <v>0</v>
      </c>
      <c r="HC38" s="2">
        <f t="shared" si="90"/>
        <v>0</v>
      </c>
      <c r="HD38" s="2"/>
      <c r="HE38" s="2" t="s">
        <v>3</v>
      </c>
      <c r="HF38" s="2" t="s">
        <v>3</v>
      </c>
      <c r="HG38" s="2"/>
      <c r="HH38" s="2"/>
      <c r="HI38" s="2"/>
      <c r="HJ38" s="2"/>
      <c r="HK38" s="2"/>
      <c r="HL38" s="2"/>
      <c r="HM38" s="2" t="s">
        <v>3</v>
      </c>
      <c r="HN38" s="2" t="s">
        <v>3</v>
      </c>
      <c r="HO38" s="2" t="s">
        <v>3</v>
      </c>
      <c r="HP38" s="2" t="s">
        <v>3</v>
      </c>
      <c r="HQ38" s="2" t="s">
        <v>3</v>
      </c>
      <c r="HR38" s="2"/>
      <c r="HS38" s="2"/>
      <c r="HT38" s="2"/>
      <c r="HU38" s="2"/>
      <c r="HV38" s="2"/>
      <c r="HW38" s="2"/>
      <c r="HX38" s="2"/>
      <c r="HY38" s="2"/>
      <c r="HZ38" s="2"/>
      <c r="IA38" s="2"/>
      <c r="IB38" s="2"/>
      <c r="IC38" s="2"/>
      <c r="ID38" s="2"/>
      <c r="IE38" s="2"/>
      <c r="IF38" s="2"/>
      <c r="IG38" s="2"/>
      <c r="IH38" s="2"/>
      <c r="II38" s="2"/>
      <c r="IJ38" s="2"/>
      <c r="IK38" s="2">
        <v>0</v>
      </c>
      <c r="IL38" s="2"/>
      <c r="IM38" s="2"/>
      <c r="IN38" s="2"/>
      <c r="IO38" s="2"/>
      <c r="IP38" s="2"/>
      <c r="IQ38" s="2"/>
      <c r="IR38" s="2"/>
      <c r="IS38" s="2"/>
      <c r="IT38" s="2"/>
      <c r="IU38" s="2"/>
    </row>
    <row r="39" spans="1:255" x14ac:dyDescent="0.2">
      <c r="A39">
        <v>18</v>
      </c>
      <c r="B39">
        <v>1</v>
      </c>
      <c r="C39">
        <v>27</v>
      </c>
      <c r="E39" t="s">
        <v>53</v>
      </c>
      <c r="F39" t="s">
        <v>54</v>
      </c>
      <c r="G39" t="s">
        <v>55</v>
      </c>
      <c r="H39" t="s">
        <v>56</v>
      </c>
      <c r="I39">
        <f>I37*J39</f>
        <v>0</v>
      </c>
      <c r="J39">
        <v>102</v>
      </c>
      <c r="K39">
        <v>102</v>
      </c>
      <c r="L39">
        <v>16.931999999999999</v>
      </c>
      <c r="M39">
        <v>0</v>
      </c>
      <c r="N39">
        <f t="shared" si="53"/>
        <v>16.931999999999999</v>
      </c>
      <c r="O39">
        <f t="shared" si="54"/>
        <v>0</v>
      </c>
      <c r="P39">
        <f t="shared" si="55"/>
        <v>0</v>
      </c>
      <c r="Q39">
        <f t="shared" si="56"/>
        <v>0</v>
      </c>
      <c r="R39">
        <f t="shared" si="57"/>
        <v>0</v>
      </c>
      <c r="S39">
        <f t="shared" si="58"/>
        <v>0</v>
      </c>
      <c r="T39">
        <f t="shared" si="59"/>
        <v>0</v>
      </c>
      <c r="U39">
        <f t="shared" si="60"/>
        <v>0</v>
      </c>
      <c r="V39">
        <f t="shared" si="61"/>
        <v>0</v>
      </c>
      <c r="W39">
        <f t="shared" si="62"/>
        <v>0</v>
      </c>
      <c r="X39">
        <f t="shared" si="63"/>
        <v>0</v>
      </c>
      <c r="Y39">
        <f t="shared" si="64"/>
        <v>0</v>
      </c>
      <c r="AA39">
        <v>69726884</v>
      </c>
      <c r="AB39">
        <f t="shared" si="65"/>
        <v>133.46</v>
      </c>
      <c r="AC39">
        <f t="shared" si="91"/>
        <v>133.46</v>
      </c>
      <c r="AD39">
        <f t="shared" si="66"/>
        <v>0</v>
      </c>
      <c r="AE39">
        <f t="shared" si="67"/>
        <v>0</v>
      </c>
      <c r="AF39">
        <f t="shared" si="68"/>
        <v>0</v>
      </c>
      <c r="AG39">
        <f t="shared" si="69"/>
        <v>0</v>
      </c>
      <c r="AH39">
        <f t="shared" si="70"/>
        <v>0</v>
      </c>
      <c r="AI39">
        <f t="shared" si="71"/>
        <v>0</v>
      </c>
      <c r="AJ39">
        <f t="shared" si="72"/>
        <v>1.2</v>
      </c>
      <c r="AK39">
        <v>133.46</v>
      </c>
      <c r="AL39">
        <v>133.46</v>
      </c>
      <c r="AM39">
        <v>0</v>
      </c>
      <c r="AN39">
        <v>0</v>
      </c>
      <c r="AO39">
        <v>0</v>
      </c>
      <c r="AP39">
        <v>0</v>
      </c>
      <c r="AQ39">
        <v>0</v>
      </c>
      <c r="AR39">
        <v>0</v>
      </c>
      <c r="AS39">
        <v>1.2</v>
      </c>
      <c r="AT39">
        <v>0</v>
      </c>
      <c r="AU39">
        <v>0</v>
      </c>
      <c r="AV39">
        <v>1</v>
      </c>
      <c r="AW39">
        <v>1</v>
      </c>
      <c r="AZ39">
        <v>1</v>
      </c>
      <c r="BA39">
        <v>1</v>
      </c>
      <c r="BB39">
        <v>1</v>
      </c>
      <c r="BC39">
        <v>7.56</v>
      </c>
      <c r="BD39" t="s">
        <v>3</v>
      </c>
      <c r="BE39" t="s">
        <v>3</v>
      </c>
      <c r="BF39" t="s">
        <v>3</v>
      </c>
      <c r="BG39" t="s">
        <v>3</v>
      </c>
      <c r="BH39">
        <v>3</v>
      </c>
      <c r="BI39">
        <v>1</v>
      </c>
      <c r="BJ39" t="s">
        <v>57</v>
      </c>
      <c r="BM39">
        <v>500001</v>
      </c>
      <c r="BN39">
        <v>0</v>
      </c>
      <c r="BO39" t="s">
        <v>3</v>
      </c>
      <c r="BP39">
        <v>0</v>
      </c>
      <c r="BQ39">
        <v>8</v>
      </c>
      <c r="BR39">
        <v>0</v>
      </c>
      <c r="BS39">
        <v>1</v>
      </c>
      <c r="BT39">
        <v>1</v>
      </c>
      <c r="BU39">
        <v>1</v>
      </c>
      <c r="BV39">
        <v>1</v>
      </c>
      <c r="BW39">
        <v>1</v>
      </c>
      <c r="BX39">
        <v>1</v>
      </c>
      <c r="BY39" t="s">
        <v>3</v>
      </c>
      <c r="BZ39">
        <v>0</v>
      </c>
      <c r="CA39">
        <v>0</v>
      </c>
      <c r="CB39" t="s">
        <v>3</v>
      </c>
      <c r="CE39">
        <v>0</v>
      </c>
      <c r="CF39">
        <v>0</v>
      </c>
      <c r="CG39">
        <v>0</v>
      </c>
      <c r="CH39">
        <v>2</v>
      </c>
      <c r="CI39">
        <v>1</v>
      </c>
      <c r="CJ39">
        <v>0</v>
      </c>
      <c r="CK39">
        <v>0</v>
      </c>
      <c r="CL39">
        <v>0</v>
      </c>
      <c r="CM39">
        <v>0</v>
      </c>
      <c r="CN39" t="s">
        <v>3</v>
      </c>
      <c r="CO39">
        <v>0</v>
      </c>
      <c r="CP39">
        <f t="shared" si="73"/>
        <v>0</v>
      </c>
      <c r="CQ39">
        <f t="shared" si="74"/>
        <v>1008.9576</v>
      </c>
      <c r="CR39">
        <f t="shared" si="75"/>
        <v>0</v>
      </c>
      <c r="CS39">
        <f t="shared" si="76"/>
        <v>0</v>
      </c>
      <c r="CT39">
        <f t="shared" si="77"/>
        <v>0</v>
      </c>
      <c r="CU39">
        <f t="shared" si="78"/>
        <v>0</v>
      </c>
      <c r="CV39">
        <f t="shared" si="79"/>
        <v>0</v>
      </c>
      <c r="CW39">
        <f t="shared" si="80"/>
        <v>0</v>
      </c>
      <c r="CX39">
        <f t="shared" si="81"/>
        <v>1.2</v>
      </c>
      <c r="CY39">
        <f>(S39+R39)*(BZ39/100)</f>
        <v>0</v>
      </c>
      <c r="CZ39">
        <f>(S39+R39)*(CA39/100)</f>
        <v>0</v>
      </c>
      <c r="DC39" t="s">
        <v>3</v>
      </c>
      <c r="DD39" t="s">
        <v>3</v>
      </c>
      <c r="DE39" t="s">
        <v>3</v>
      </c>
      <c r="DF39" t="s">
        <v>3</v>
      </c>
      <c r="DG39" t="s">
        <v>3</v>
      </c>
      <c r="DH39" t="s">
        <v>3</v>
      </c>
      <c r="DI39" t="s">
        <v>3</v>
      </c>
      <c r="DJ39" t="s">
        <v>3</v>
      </c>
      <c r="DK39" t="s">
        <v>3</v>
      </c>
      <c r="DL39" t="s">
        <v>3</v>
      </c>
      <c r="DM39" t="s">
        <v>3</v>
      </c>
      <c r="DN39">
        <v>0</v>
      </c>
      <c r="DO39">
        <v>0</v>
      </c>
      <c r="DP39">
        <v>1</v>
      </c>
      <c r="DQ39">
        <v>1</v>
      </c>
      <c r="DU39">
        <v>1005</v>
      </c>
      <c r="DV39" t="s">
        <v>56</v>
      </c>
      <c r="DW39" t="s">
        <v>56</v>
      </c>
      <c r="DX39">
        <v>1</v>
      </c>
      <c r="DZ39" t="s">
        <v>3</v>
      </c>
      <c r="EA39" t="s">
        <v>3</v>
      </c>
      <c r="EB39" t="s">
        <v>3</v>
      </c>
      <c r="EC39" t="s">
        <v>3</v>
      </c>
      <c r="EE39">
        <v>54328897</v>
      </c>
      <c r="EF39">
        <v>8</v>
      </c>
      <c r="EG39" t="s">
        <v>31</v>
      </c>
      <c r="EH39">
        <v>0</v>
      </c>
      <c r="EI39" t="s">
        <v>3</v>
      </c>
      <c r="EJ39">
        <v>1</v>
      </c>
      <c r="EK39">
        <v>500001</v>
      </c>
      <c r="EL39" t="s">
        <v>32</v>
      </c>
      <c r="EM39" t="s">
        <v>33</v>
      </c>
      <c r="EO39" t="s">
        <v>3</v>
      </c>
      <c r="EQ39">
        <v>0</v>
      </c>
      <c r="ER39">
        <v>965</v>
      </c>
      <c r="ES39">
        <v>133.46</v>
      </c>
      <c r="ET39">
        <v>0</v>
      </c>
      <c r="EU39">
        <v>0</v>
      </c>
      <c r="EV39">
        <v>0</v>
      </c>
      <c r="EW39">
        <v>0</v>
      </c>
      <c r="EX39">
        <v>0</v>
      </c>
      <c r="EZ39">
        <v>5</v>
      </c>
      <c r="FC39">
        <v>0</v>
      </c>
      <c r="FD39">
        <v>18</v>
      </c>
      <c r="FF39">
        <v>965</v>
      </c>
      <c r="FQ39">
        <v>0</v>
      </c>
      <c r="FR39">
        <f t="shared" si="82"/>
        <v>0</v>
      </c>
      <c r="FS39">
        <v>0</v>
      </c>
      <c r="FX39">
        <v>0</v>
      </c>
      <c r="FY39">
        <v>0</v>
      </c>
      <c r="GA39" t="s">
        <v>58</v>
      </c>
      <c r="GD39">
        <v>1</v>
      </c>
      <c r="GF39">
        <v>-1566646677</v>
      </c>
      <c r="GG39">
        <v>2</v>
      </c>
      <c r="GH39">
        <v>3</v>
      </c>
      <c r="GI39">
        <v>5</v>
      </c>
      <c r="GJ39">
        <v>0</v>
      </c>
      <c r="GK39">
        <v>0</v>
      </c>
      <c r="GL39">
        <f t="shared" si="83"/>
        <v>0</v>
      </c>
      <c r="GM39">
        <f t="shared" si="84"/>
        <v>0</v>
      </c>
      <c r="GN39">
        <f t="shared" si="85"/>
        <v>0</v>
      </c>
      <c r="GO39">
        <f t="shared" si="86"/>
        <v>0</v>
      </c>
      <c r="GP39">
        <f t="shared" si="87"/>
        <v>0</v>
      </c>
      <c r="GR39">
        <v>1</v>
      </c>
      <c r="GS39">
        <v>1</v>
      </c>
      <c r="GT39">
        <v>0</v>
      </c>
      <c r="GU39" t="s">
        <v>3</v>
      </c>
      <c r="GV39">
        <f t="shared" si="88"/>
        <v>0</v>
      </c>
      <c r="GW39">
        <v>1</v>
      </c>
      <c r="GX39">
        <f t="shared" si="89"/>
        <v>0</v>
      </c>
      <c r="HA39">
        <v>0</v>
      </c>
      <c r="HB39">
        <v>0</v>
      </c>
      <c r="HC39">
        <f t="shared" si="90"/>
        <v>0</v>
      </c>
      <c r="HE39" t="s">
        <v>35</v>
      </c>
      <c r="HF39" t="s">
        <v>36</v>
      </c>
      <c r="HM39" t="s">
        <v>3</v>
      </c>
      <c r="HN39" t="s">
        <v>3</v>
      </c>
      <c r="HO39" t="s">
        <v>3</v>
      </c>
      <c r="HP39" t="s">
        <v>3</v>
      </c>
      <c r="HQ39" t="s">
        <v>3</v>
      </c>
      <c r="IK39">
        <v>0</v>
      </c>
    </row>
    <row r="40" spans="1:255" x14ac:dyDescent="0.2">
      <c r="A40" s="2">
        <v>18</v>
      </c>
      <c r="B40" s="2">
        <v>1</v>
      </c>
      <c r="C40" s="2">
        <v>19</v>
      </c>
      <c r="D40" s="2"/>
      <c r="E40" s="2" t="s">
        <v>59</v>
      </c>
      <c r="F40" s="2" t="s">
        <v>60</v>
      </c>
      <c r="G40" s="2" t="s">
        <v>61</v>
      </c>
      <c r="H40" s="2" t="s">
        <v>62</v>
      </c>
      <c r="I40" s="2">
        <f>I36*J40</f>
        <v>0</v>
      </c>
      <c r="J40" s="2">
        <v>800</v>
      </c>
      <c r="K40" s="2">
        <v>800</v>
      </c>
      <c r="L40" s="2">
        <v>132.80000000000001</v>
      </c>
      <c r="M40" s="2">
        <v>0</v>
      </c>
      <c r="N40" s="2">
        <f t="shared" si="53"/>
        <v>132.80000000000001</v>
      </c>
      <c r="O40" s="2">
        <f t="shared" si="54"/>
        <v>0</v>
      </c>
      <c r="P40" s="2">
        <f t="shared" si="55"/>
        <v>0</v>
      </c>
      <c r="Q40" s="2">
        <f t="shared" si="56"/>
        <v>0</v>
      </c>
      <c r="R40" s="2">
        <f t="shared" si="57"/>
        <v>0</v>
      </c>
      <c r="S40" s="2">
        <f t="shared" si="58"/>
        <v>0</v>
      </c>
      <c r="T40" s="2">
        <f t="shared" si="59"/>
        <v>0</v>
      </c>
      <c r="U40" s="2">
        <f t="shared" si="60"/>
        <v>0</v>
      </c>
      <c r="V40" s="2">
        <f t="shared" si="61"/>
        <v>0</v>
      </c>
      <c r="W40" s="2">
        <f t="shared" si="62"/>
        <v>0</v>
      </c>
      <c r="X40" s="2">
        <f t="shared" si="63"/>
        <v>0</v>
      </c>
      <c r="Y40" s="2">
        <f t="shared" si="64"/>
        <v>0</v>
      </c>
      <c r="Z40" s="2"/>
      <c r="AA40" s="2">
        <v>69726971</v>
      </c>
      <c r="AB40" s="2">
        <f t="shared" si="65"/>
        <v>0.5</v>
      </c>
      <c r="AC40" s="2">
        <f t="shared" si="91"/>
        <v>0.5</v>
      </c>
      <c r="AD40" s="2">
        <f t="shared" si="66"/>
        <v>0</v>
      </c>
      <c r="AE40" s="2">
        <f t="shared" si="67"/>
        <v>0</v>
      </c>
      <c r="AF40" s="2">
        <f t="shared" si="68"/>
        <v>0</v>
      </c>
      <c r="AG40" s="2">
        <f t="shared" si="69"/>
        <v>0</v>
      </c>
      <c r="AH40" s="2">
        <f t="shared" si="70"/>
        <v>0</v>
      </c>
      <c r="AI40" s="2">
        <f t="shared" si="71"/>
        <v>0</v>
      </c>
      <c r="AJ40" s="2">
        <f t="shared" si="72"/>
        <v>0</v>
      </c>
      <c r="AK40" s="2">
        <v>0.5</v>
      </c>
      <c r="AL40" s="2">
        <v>0.5</v>
      </c>
      <c r="AM40" s="2">
        <v>0</v>
      </c>
      <c r="AN40" s="2">
        <v>0</v>
      </c>
      <c r="AO40" s="2">
        <v>0</v>
      </c>
      <c r="AP40" s="2">
        <v>0</v>
      </c>
      <c r="AQ40" s="2">
        <v>0</v>
      </c>
      <c r="AR40" s="2">
        <v>0</v>
      </c>
      <c r="AS40" s="2">
        <v>0</v>
      </c>
      <c r="AT40" s="2">
        <v>0</v>
      </c>
      <c r="AU40" s="2">
        <v>0</v>
      </c>
      <c r="AV40" s="2">
        <v>1</v>
      </c>
      <c r="AW40" s="2">
        <v>1</v>
      </c>
      <c r="AX40" s="2"/>
      <c r="AY40" s="2"/>
      <c r="AZ40" s="2">
        <v>1</v>
      </c>
      <c r="BA40" s="2">
        <v>1</v>
      </c>
      <c r="BB40" s="2">
        <v>1</v>
      </c>
      <c r="BC40" s="2">
        <v>1</v>
      </c>
      <c r="BD40" s="2" t="s">
        <v>3</v>
      </c>
      <c r="BE40" s="2" t="s">
        <v>3</v>
      </c>
      <c r="BF40" s="2" t="s">
        <v>3</v>
      </c>
      <c r="BG40" s="2" t="s">
        <v>3</v>
      </c>
      <c r="BH40" s="2">
        <v>3</v>
      </c>
      <c r="BI40" s="2">
        <v>1</v>
      </c>
      <c r="BJ40" s="2" t="s">
        <v>63</v>
      </c>
      <c r="BK40" s="2"/>
      <c r="BL40" s="2"/>
      <c r="BM40" s="2">
        <v>500001</v>
      </c>
      <c r="BN40" s="2">
        <v>0</v>
      </c>
      <c r="BO40" s="2" t="s">
        <v>3</v>
      </c>
      <c r="BP40" s="2">
        <v>0</v>
      </c>
      <c r="BQ40" s="2">
        <v>8</v>
      </c>
      <c r="BR40" s="2">
        <v>0</v>
      </c>
      <c r="BS40" s="2">
        <v>1</v>
      </c>
      <c r="BT40" s="2">
        <v>1</v>
      </c>
      <c r="BU40" s="2">
        <v>1</v>
      </c>
      <c r="BV40" s="2">
        <v>1</v>
      </c>
      <c r="BW40" s="2">
        <v>1</v>
      </c>
      <c r="BX40" s="2">
        <v>1</v>
      </c>
      <c r="BY40" s="2" t="s">
        <v>3</v>
      </c>
      <c r="BZ40" s="2">
        <v>0</v>
      </c>
      <c r="CA40" s="2">
        <v>0</v>
      </c>
      <c r="CB40" s="2" t="s">
        <v>3</v>
      </c>
      <c r="CC40" s="2"/>
      <c r="CD40" s="2"/>
      <c r="CE40" s="2">
        <v>0</v>
      </c>
      <c r="CF40" s="2">
        <v>0</v>
      </c>
      <c r="CG40" s="2">
        <v>0</v>
      </c>
      <c r="CH40" s="2">
        <v>2</v>
      </c>
      <c r="CI40" s="2">
        <v>2</v>
      </c>
      <c r="CJ40" s="2">
        <v>0</v>
      </c>
      <c r="CK40" s="2">
        <v>0</v>
      </c>
      <c r="CL40" s="2">
        <v>0</v>
      </c>
      <c r="CM40" s="2">
        <v>0</v>
      </c>
      <c r="CN40" s="2" t="s">
        <v>3</v>
      </c>
      <c r="CO40" s="2">
        <v>0</v>
      </c>
      <c r="CP40" s="2">
        <f t="shared" si="73"/>
        <v>0</v>
      </c>
      <c r="CQ40" s="2">
        <f t="shared" si="74"/>
        <v>0.5</v>
      </c>
      <c r="CR40" s="2">
        <f t="shared" si="75"/>
        <v>0</v>
      </c>
      <c r="CS40" s="2">
        <f t="shared" si="76"/>
        <v>0</v>
      </c>
      <c r="CT40" s="2">
        <f t="shared" si="77"/>
        <v>0</v>
      </c>
      <c r="CU40" s="2">
        <f t="shared" si="78"/>
        <v>0</v>
      </c>
      <c r="CV40" s="2">
        <f t="shared" si="79"/>
        <v>0</v>
      </c>
      <c r="CW40" s="2">
        <f t="shared" si="80"/>
        <v>0</v>
      </c>
      <c r="CX40" s="2">
        <f t="shared" si="81"/>
        <v>0</v>
      </c>
      <c r="CY40" s="2">
        <f>(((S40+R40)*AT40)/100)</f>
        <v>0</v>
      </c>
      <c r="CZ40" s="2">
        <f>(((S40+R40)*AU40)/100)</f>
        <v>0</v>
      </c>
      <c r="DA40" s="2"/>
      <c r="DB40" s="2"/>
      <c r="DC40" s="2" t="s">
        <v>3</v>
      </c>
      <c r="DD40" s="2" t="s">
        <v>3</v>
      </c>
      <c r="DE40" s="2" t="s">
        <v>3</v>
      </c>
      <c r="DF40" s="2" t="s">
        <v>3</v>
      </c>
      <c r="DG40" s="2" t="s">
        <v>3</v>
      </c>
      <c r="DH40" s="2" t="s">
        <v>3</v>
      </c>
      <c r="DI40" s="2" t="s">
        <v>3</v>
      </c>
      <c r="DJ40" s="2" t="s">
        <v>3</v>
      </c>
      <c r="DK40" s="2" t="s">
        <v>3</v>
      </c>
      <c r="DL40" s="2" t="s">
        <v>3</v>
      </c>
      <c r="DM40" s="2" t="s">
        <v>3</v>
      </c>
      <c r="DN40" s="2">
        <v>0</v>
      </c>
      <c r="DO40" s="2">
        <v>0</v>
      </c>
      <c r="DP40" s="2">
        <v>1</v>
      </c>
      <c r="DQ40" s="2">
        <v>1</v>
      </c>
      <c r="DR40" s="2"/>
      <c r="DS40" s="2"/>
      <c r="DT40" s="2"/>
      <c r="DU40" s="2">
        <v>1010</v>
      </c>
      <c r="DV40" s="2" t="s">
        <v>62</v>
      </c>
      <c r="DW40" s="2" t="s">
        <v>62</v>
      </c>
      <c r="DX40" s="2">
        <v>1</v>
      </c>
      <c r="DY40" s="2"/>
      <c r="DZ40" s="2" t="s">
        <v>3</v>
      </c>
      <c r="EA40" s="2" t="s">
        <v>3</v>
      </c>
      <c r="EB40" s="2" t="s">
        <v>3</v>
      </c>
      <c r="EC40" s="2" t="s">
        <v>3</v>
      </c>
      <c r="ED40" s="2"/>
      <c r="EE40" s="2">
        <v>54328897</v>
      </c>
      <c r="EF40" s="2">
        <v>8</v>
      </c>
      <c r="EG40" s="2" t="s">
        <v>31</v>
      </c>
      <c r="EH40" s="2">
        <v>0</v>
      </c>
      <c r="EI40" s="2" t="s">
        <v>3</v>
      </c>
      <c r="EJ40" s="2">
        <v>1</v>
      </c>
      <c r="EK40" s="2">
        <v>500001</v>
      </c>
      <c r="EL40" s="2" t="s">
        <v>32</v>
      </c>
      <c r="EM40" s="2" t="s">
        <v>33</v>
      </c>
      <c r="EN40" s="2"/>
      <c r="EO40" s="2" t="s">
        <v>3</v>
      </c>
      <c r="EP40" s="2"/>
      <c r="EQ40" s="2">
        <v>0</v>
      </c>
      <c r="ER40" s="2">
        <v>0.5</v>
      </c>
      <c r="ES40" s="2">
        <v>0.5</v>
      </c>
      <c r="ET40" s="2">
        <v>0</v>
      </c>
      <c r="EU40" s="2">
        <v>0</v>
      </c>
      <c r="EV40" s="2">
        <v>0</v>
      </c>
      <c r="EW40" s="2">
        <v>0</v>
      </c>
      <c r="EX40" s="2">
        <v>0</v>
      </c>
      <c r="EY40" s="2"/>
      <c r="EZ40" s="2"/>
      <c r="FA40" s="2"/>
      <c r="FB40" s="2"/>
      <c r="FC40" s="2"/>
      <c r="FD40" s="2"/>
      <c r="FE40" s="2"/>
      <c r="FF40" s="2"/>
      <c r="FG40" s="2"/>
      <c r="FH40" s="2"/>
      <c r="FI40" s="2"/>
      <c r="FJ40" s="2"/>
      <c r="FK40" s="2"/>
      <c r="FL40" s="2"/>
      <c r="FM40" s="2"/>
      <c r="FN40" s="2"/>
      <c r="FO40" s="2"/>
      <c r="FP40" s="2"/>
      <c r="FQ40" s="2">
        <v>0</v>
      </c>
      <c r="FR40" s="2">
        <f t="shared" si="82"/>
        <v>0</v>
      </c>
      <c r="FS40" s="2">
        <v>0</v>
      </c>
      <c r="FT40" s="2"/>
      <c r="FU40" s="2"/>
      <c r="FV40" s="2"/>
      <c r="FW40" s="2"/>
      <c r="FX40" s="2">
        <v>0</v>
      </c>
      <c r="FY40" s="2">
        <v>0</v>
      </c>
      <c r="FZ40" s="2"/>
      <c r="GA40" s="2" t="s">
        <v>3</v>
      </c>
      <c r="GB40" s="2"/>
      <c r="GC40" s="2"/>
      <c r="GD40" s="2">
        <v>1</v>
      </c>
      <c r="GE40" s="2"/>
      <c r="GF40" s="2">
        <v>-1388122292</v>
      </c>
      <c r="GG40" s="2">
        <v>2</v>
      </c>
      <c r="GH40" s="2">
        <v>1</v>
      </c>
      <c r="GI40" s="2">
        <v>-2</v>
      </c>
      <c r="GJ40" s="2">
        <v>0</v>
      </c>
      <c r="GK40" s="2">
        <v>0</v>
      </c>
      <c r="GL40" s="2">
        <f t="shared" si="83"/>
        <v>0</v>
      </c>
      <c r="GM40" s="2">
        <f t="shared" si="84"/>
        <v>0</v>
      </c>
      <c r="GN40" s="2">
        <f t="shared" si="85"/>
        <v>0</v>
      </c>
      <c r="GO40" s="2">
        <f t="shared" si="86"/>
        <v>0</v>
      </c>
      <c r="GP40" s="2">
        <f t="shared" si="87"/>
        <v>0</v>
      </c>
      <c r="GQ40" s="2"/>
      <c r="GR40" s="2">
        <v>0</v>
      </c>
      <c r="GS40" s="2">
        <v>3</v>
      </c>
      <c r="GT40" s="2">
        <v>0</v>
      </c>
      <c r="GU40" s="2" t="s">
        <v>3</v>
      </c>
      <c r="GV40" s="2">
        <f t="shared" si="88"/>
        <v>0</v>
      </c>
      <c r="GW40" s="2">
        <v>1</v>
      </c>
      <c r="GX40" s="2">
        <f t="shared" si="89"/>
        <v>0</v>
      </c>
      <c r="GY40" s="2"/>
      <c r="GZ40" s="2"/>
      <c r="HA40" s="2">
        <v>0</v>
      </c>
      <c r="HB40" s="2">
        <v>0</v>
      </c>
      <c r="HC40" s="2">
        <f t="shared" si="90"/>
        <v>0</v>
      </c>
      <c r="HD40" s="2"/>
      <c r="HE40" s="2" t="s">
        <v>3</v>
      </c>
      <c r="HF40" s="2" t="s">
        <v>3</v>
      </c>
      <c r="HG40" s="2"/>
      <c r="HH40" s="2"/>
      <c r="HI40" s="2"/>
      <c r="HJ40" s="2"/>
      <c r="HK40" s="2"/>
      <c r="HL40" s="2"/>
      <c r="HM40" s="2" t="s">
        <v>3</v>
      </c>
      <c r="HN40" s="2" t="s">
        <v>3</v>
      </c>
      <c r="HO40" s="2" t="s">
        <v>3</v>
      </c>
      <c r="HP40" s="2" t="s">
        <v>3</v>
      </c>
      <c r="HQ40" s="2" t="s">
        <v>3</v>
      </c>
      <c r="HR40" s="2"/>
      <c r="HS40" s="2"/>
      <c r="HT40" s="2"/>
      <c r="HU40" s="2"/>
      <c r="HV40" s="2"/>
      <c r="HW40" s="2"/>
      <c r="HX40" s="2"/>
      <c r="HY40" s="2"/>
      <c r="HZ40" s="2"/>
      <c r="IA40" s="2"/>
      <c r="IB40" s="2"/>
      <c r="IC40" s="2"/>
      <c r="ID40" s="2"/>
      <c r="IE40" s="2"/>
      <c r="IF40" s="2"/>
      <c r="IG40" s="2"/>
      <c r="IH40" s="2"/>
      <c r="II40" s="2"/>
      <c r="IJ40" s="2"/>
      <c r="IK40" s="2">
        <v>0</v>
      </c>
      <c r="IL40" s="2"/>
      <c r="IM40" s="2"/>
      <c r="IN40" s="2"/>
      <c r="IO40" s="2"/>
      <c r="IP40" s="2"/>
      <c r="IQ40" s="2"/>
      <c r="IR40" s="2"/>
      <c r="IS40" s="2"/>
      <c r="IT40" s="2"/>
      <c r="IU40" s="2"/>
    </row>
    <row r="41" spans="1:255" x14ac:dyDescent="0.2">
      <c r="A41">
        <v>18</v>
      </c>
      <c r="B41">
        <v>1</v>
      </c>
      <c r="C41">
        <v>31</v>
      </c>
      <c r="E41" t="s">
        <v>59</v>
      </c>
      <c r="F41" t="s">
        <v>60</v>
      </c>
      <c r="G41" t="s">
        <v>61</v>
      </c>
      <c r="H41" t="s">
        <v>62</v>
      </c>
      <c r="I41">
        <f>I37*J41</f>
        <v>0</v>
      </c>
      <c r="J41">
        <v>800</v>
      </c>
      <c r="K41">
        <v>800</v>
      </c>
      <c r="L41">
        <v>132.80000000000001</v>
      </c>
      <c r="M41">
        <v>0</v>
      </c>
      <c r="N41">
        <f t="shared" si="53"/>
        <v>132.80000000000001</v>
      </c>
      <c r="O41">
        <f t="shared" si="54"/>
        <v>0</v>
      </c>
      <c r="P41">
        <f t="shared" si="55"/>
        <v>0</v>
      </c>
      <c r="Q41">
        <f t="shared" si="56"/>
        <v>0</v>
      </c>
      <c r="R41">
        <f t="shared" si="57"/>
        <v>0</v>
      </c>
      <c r="S41">
        <f t="shared" si="58"/>
        <v>0</v>
      </c>
      <c r="T41">
        <f t="shared" si="59"/>
        <v>0</v>
      </c>
      <c r="U41">
        <f t="shared" si="60"/>
        <v>0</v>
      </c>
      <c r="V41">
        <f t="shared" si="61"/>
        <v>0</v>
      </c>
      <c r="W41">
        <f t="shared" si="62"/>
        <v>0</v>
      </c>
      <c r="X41">
        <f t="shared" si="63"/>
        <v>0</v>
      </c>
      <c r="Y41">
        <f t="shared" si="64"/>
        <v>0</v>
      </c>
      <c r="AA41">
        <v>69726884</v>
      </c>
      <c r="AB41">
        <f t="shared" si="65"/>
        <v>0.02</v>
      </c>
      <c r="AC41">
        <f t="shared" si="91"/>
        <v>0.02</v>
      </c>
      <c r="AD41">
        <f t="shared" si="66"/>
        <v>0</v>
      </c>
      <c r="AE41">
        <f t="shared" si="67"/>
        <v>0</v>
      </c>
      <c r="AF41">
        <f t="shared" si="68"/>
        <v>0</v>
      </c>
      <c r="AG41">
        <f t="shared" si="69"/>
        <v>0</v>
      </c>
      <c r="AH41">
        <f t="shared" si="70"/>
        <v>0</v>
      </c>
      <c r="AI41">
        <f t="shared" si="71"/>
        <v>0</v>
      </c>
      <c r="AJ41">
        <f t="shared" si="72"/>
        <v>0</v>
      </c>
      <c r="AK41">
        <v>0.02</v>
      </c>
      <c r="AL41">
        <v>0.02</v>
      </c>
      <c r="AM41">
        <v>0</v>
      </c>
      <c r="AN41">
        <v>0</v>
      </c>
      <c r="AO41">
        <v>0</v>
      </c>
      <c r="AP41">
        <v>0</v>
      </c>
      <c r="AQ41">
        <v>0</v>
      </c>
      <c r="AR41">
        <v>0</v>
      </c>
      <c r="AS41">
        <v>0</v>
      </c>
      <c r="AT41">
        <v>0</v>
      </c>
      <c r="AU41">
        <v>0</v>
      </c>
      <c r="AV41">
        <v>1</v>
      </c>
      <c r="AW41">
        <v>1</v>
      </c>
      <c r="AZ41">
        <v>1</v>
      </c>
      <c r="BA41">
        <v>1</v>
      </c>
      <c r="BB41">
        <v>1</v>
      </c>
      <c r="BC41">
        <v>7.56</v>
      </c>
      <c r="BD41" t="s">
        <v>3</v>
      </c>
      <c r="BE41" t="s">
        <v>3</v>
      </c>
      <c r="BF41" t="s">
        <v>3</v>
      </c>
      <c r="BG41" t="s">
        <v>3</v>
      </c>
      <c r="BH41">
        <v>3</v>
      </c>
      <c r="BI41">
        <v>1</v>
      </c>
      <c r="BJ41" t="s">
        <v>63</v>
      </c>
      <c r="BM41">
        <v>500001</v>
      </c>
      <c r="BN41">
        <v>0</v>
      </c>
      <c r="BO41" t="s">
        <v>3</v>
      </c>
      <c r="BP41">
        <v>0</v>
      </c>
      <c r="BQ41">
        <v>8</v>
      </c>
      <c r="BR41">
        <v>0</v>
      </c>
      <c r="BS41">
        <v>1</v>
      </c>
      <c r="BT41">
        <v>1</v>
      </c>
      <c r="BU41">
        <v>1</v>
      </c>
      <c r="BV41">
        <v>1</v>
      </c>
      <c r="BW41">
        <v>1</v>
      </c>
      <c r="BX41">
        <v>1</v>
      </c>
      <c r="BY41" t="s">
        <v>3</v>
      </c>
      <c r="BZ41">
        <v>0</v>
      </c>
      <c r="CA41">
        <v>0</v>
      </c>
      <c r="CB41" t="s">
        <v>3</v>
      </c>
      <c r="CE41">
        <v>0</v>
      </c>
      <c r="CF41">
        <v>0</v>
      </c>
      <c r="CG41">
        <v>0</v>
      </c>
      <c r="CH41">
        <v>2</v>
      </c>
      <c r="CI41">
        <v>2</v>
      </c>
      <c r="CJ41">
        <v>0</v>
      </c>
      <c r="CK41">
        <v>0</v>
      </c>
      <c r="CL41">
        <v>0</v>
      </c>
      <c r="CM41">
        <v>0</v>
      </c>
      <c r="CN41" t="s">
        <v>3</v>
      </c>
      <c r="CO41">
        <v>0</v>
      </c>
      <c r="CP41">
        <f t="shared" si="73"/>
        <v>0</v>
      </c>
      <c r="CQ41">
        <f t="shared" si="74"/>
        <v>0.1512</v>
      </c>
      <c r="CR41">
        <f t="shared" si="75"/>
        <v>0</v>
      </c>
      <c r="CS41">
        <f t="shared" si="76"/>
        <v>0</v>
      </c>
      <c r="CT41">
        <f t="shared" si="77"/>
        <v>0</v>
      </c>
      <c r="CU41">
        <f t="shared" si="78"/>
        <v>0</v>
      </c>
      <c r="CV41">
        <f t="shared" si="79"/>
        <v>0</v>
      </c>
      <c r="CW41">
        <f t="shared" si="80"/>
        <v>0</v>
      </c>
      <c r="CX41">
        <f t="shared" si="81"/>
        <v>0</v>
      </c>
      <c r="CY41">
        <f>(S41+R41)*(BZ41/100)</f>
        <v>0</v>
      </c>
      <c r="CZ41">
        <f>(S41+R41)*(CA41/100)</f>
        <v>0</v>
      </c>
      <c r="DC41" t="s">
        <v>3</v>
      </c>
      <c r="DD41" t="s">
        <v>3</v>
      </c>
      <c r="DE41" t="s">
        <v>3</v>
      </c>
      <c r="DF41" t="s">
        <v>3</v>
      </c>
      <c r="DG41" t="s">
        <v>3</v>
      </c>
      <c r="DH41" t="s">
        <v>3</v>
      </c>
      <c r="DI41" t="s">
        <v>3</v>
      </c>
      <c r="DJ41" t="s">
        <v>3</v>
      </c>
      <c r="DK41" t="s">
        <v>3</v>
      </c>
      <c r="DL41" t="s">
        <v>3</v>
      </c>
      <c r="DM41" t="s">
        <v>3</v>
      </c>
      <c r="DN41">
        <v>0</v>
      </c>
      <c r="DO41">
        <v>0</v>
      </c>
      <c r="DP41">
        <v>1</v>
      </c>
      <c r="DQ41">
        <v>1</v>
      </c>
      <c r="DU41">
        <v>1010</v>
      </c>
      <c r="DV41" t="s">
        <v>62</v>
      </c>
      <c r="DW41" t="s">
        <v>62</v>
      </c>
      <c r="DX41">
        <v>1</v>
      </c>
      <c r="DZ41" t="s">
        <v>3</v>
      </c>
      <c r="EA41" t="s">
        <v>3</v>
      </c>
      <c r="EB41" t="s">
        <v>3</v>
      </c>
      <c r="EC41" t="s">
        <v>3</v>
      </c>
      <c r="EE41">
        <v>54328897</v>
      </c>
      <c r="EF41">
        <v>8</v>
      </c>
      <c r="EG41" t="s">
        <v>31</v>
      </c>
      <c r="EH41">
        <v>0</v>
      </c>
      <c r="EI41" t="s">
        <v>3</v>
      </c>
      <c r="EJ41">
        <v>1</v>
      </c>
      <c r="EK41">
        <v>500001</v>
      </c>
      <c r="EL41" t="s">
        <v>32</v>
      </c>
      <c r="EM41" t="s">
        <v>33</v>
      </c>
      <c r="EO41" t="s">
        <v>3</v>
      </c>
      <c r="EQ41">
        <v>0</v>
      </c>
      <c r="ER41">
        <v>0.14000000000000001</v>
      </c>
      <c r="ES41">
        <v>0.02</v>
      </c>
      <c r="ET41">
        <v>0</v>
      </c>
      <c r="EU41">
        <v>0</v>
      </c>
      <c r="EV41">
        <v>0</v>
      </c>
      <c r="EW41">
        <v>0</v>
      </c>
      <c r="EX41">
        <v>0</v>
      </c>
      <c r="EZ41">
        <v>5</v>
      </c>
      <c r="FC41">
        <v>0</v>
      </c>
      <c r="FD41">
        <v>18</v>
      </c>
      <c r="FF41">
        <v>0.14000000000000001</v>
      </c>
      <c r="FQ41">
        <v>0</v>
      </c>
      <c r="FR41">
        <f t="shared" si="82"/>
        <v>0</v>
      </c>
      <c r="FS41">
        <v>0</v>
      </c>
      <c r="FX41">
        <v>0</v>
      </c>
      <c r="FY41">
        <v>0</v>
      </c>
      <c r="GA41" t="s">
        <v>64</v>
      </c>
      <c r="GD41">
        <v>1</v>
      </c>
      <c r="GF41">
        <v>-1388122292</v>
      </c>
      <c r="GG41">
        <v>2</v>
      </c>
      <c r="GH41">
        <v>3</v>
      </c>
      <c r="GI41">
        <v>5</v>
      </c>
      <c r="GJ41">
        <v>0</v>
      </c>
      <c r="GK41">
        <v>0</v>
      </c>
      <c r="GL41">
        <f t="shared" si="83"/>
        <v>0</v>
      </c>
      <c r="GM41">
        <f t="shared" si="84"/>
        <v>0</v>
      </c>
      <c r="GN41">
        <f t="shared" si="85"/>
        <v>0</v>
      </c>
      <c r="GO41">
        <f t="shared" si="86"/>
        <v>0</v>
      </c>
      <c r="GP41">
        <f t="shared" si="87"/>
        <v>0</v>
      </c>
      <c r="GR41">
        <v>1</v>
      </c>
      <c r="GS41">
        <v>1</v>
      </c>
      <c r="GT41">
        <v>0</v>
      </c>
      <c r="GU41" t="s">
        <v>3</v>
      </c>
      <c r="GV41">
        <f t="shared" si="88"/>
        <v>0</v>
      </c>
      <c r="GW41">
        <v>1</v>
      </c>
      <c r="GX41">
        <f t="shared" si="89"/>
        <v>0</v>
      </c>
      <c r="HA41">
        <v>0</v>
      </c>
      <c r="HB41">
        <v>0</v>
      </c>
      <c r="HC41">
        <f t="shared" si="90"/>
        <v>0</v>
      </c>
      <c r="HE41" t="s">
        <v>35</v>
      </c>
      <c r="HF41" t="s">
        <v>36</v>
      </c>
      <c r="HM41" t="s">
        <v>3</v>
      </c>
      <c r="HN41" t="s">
        <v>3</v>
      </c>
      <c r="HO41" t="s">
        <v>3</v>
      </c>
      <c r="HP41" t="s">
        <v>3</v>
      </c>
      <c r="HQ41" t="s">
        <v>3</v>
      </c>
      <c r="IK41">
        <v>0</v>
      </c>
    </row>
    <row r="42" spans="1:255" x14ac:dyDescent="0.2">
      <c r="A42" s="2">
        <v>18</v>
      </c>
      <c r="B42" s="2">
        <v>1</v>
      </c>
      <c r="C42" s="2">
        <v>16</v>
      </c>
      <c r="D42" s="2"/>
      <c r="E42" s="2" t="s">
        <v>65</v>
      </c>
      <c r="F42" s="2" t="s">
        <v>66</v>
      </c>
      <c r="G42" s="2" t="s">
        <v>67</v>
      </c>
      <c r="H42" s="2" t="s">
        <v>68</v>
      </c>
      <c r="I42" s="2">
        <f>I36*J42</f>
        <v>0</v>
      </c>
      <c r="J42" s="2">
        <v>0.5</v>
      </c>
      <c r="K42" s="2">
        <v>0.5</v>
      </c>
      <c r="L42" s="2">
        <v>8.3000000000000004E-2</v>
      </c>
      <c r="M42" s="2">
        <v>0</v>
      </c>
      <c r="N42" s="2">
        <f t="shared" si="53"/>
        <v>8.3000000000000004E-2</v>
      </c>
      <c r="O42" s="2">
        <f t="shared" si="54"/>
        <v>0</v>
      </c>
      <c r="P42" s="2">
        <f t="shared" si="55"/>
        <v>0</v>
      </c>
      <c r="Q42" s="2">
        <f t="shared" si="56"/>
        <v>0</v>
      </c>
      <c r="R42" s="2">
        <f t="shared" si="57"/>
        <v>0</v>
      </c>
      <c r="S42" s="2">
        <f t="shared" si="58"/>
        <v>0</v>
      </c>
      <c r="T42" s="2">
        <f t="shared" si="59"/>
        <v>0</v>
      </c>
      <c r="U42" s="2">
        <f t="shared" si="60"/>
        <v>0</v>
      </c>
      <c r="V42" s="2">
        <f t="shared" si="61"/>
        <v>0</v>
      </c>
      <c r="W42" s="2">
        <f t="shared" si="62"/>
        <v>0</v>
      </c>
      <c r="X42" s="2">
        <f t="shared" si="63"/>
        <v>0</v>
      </c>
      <c r="Y42" s="2">
        <f t="shared" si="64"/>
        <v>0</v>
      </c>
      <c r="Z42" s="2"/>
      <c r="AA42" s="2">
        <v>69726971</v>
      </c>
      <c r="AB42" s="2">
        <f t="shared" si="65"/>
        <v>1.82</v>
      </c>
      <c r="AC42" s="2">
        <f t="shared" si="91"/>
        <v>1.82</v>
      </c>
      <c r="AD42" s="2">
        <f t="shared" si="66"/>
        <v>0</v>
      </c>
      <c r="AE42" s="2">
        <f t="shared" si="67"/>
        <v>0</v>
      </c>
      <c r="AF42" s="2">
        <f t="shared" si="68"/>
        <v>0</v>
      </c>
      <c r="AG42" s="2">
        <f t="shared" si="69"/>
        <v>0</v>
      </c>
      <c r="AH42" s="2">
        <f t="shared" si="70"/>
        <v>0</v>
      </c>
      <c r="AI42" s="2">
        <f t="shared" si="71"/>
        <v>0</v>
      </c>
      <c r="AJ42" s="2">
        <f t="shared" si="72"/>
        <v>0.03</v>
      </c>
      <c r="AK42" s="2">
        <v>1.82</v>
      </c>
      <c r="AL42" s="2">
        <v>1.82</v>
      </c>
      <c r="AM42" s="2">
        <v>0</v>
      </c>
      <c r="AN42" s="2">
        <v>0</v>
      </c>
      <c r="AO42" s="2">
        <v>0</v>
      </c>
      <c r="AP42" s="2">
        <v>0</v>
      </c>
      <c r="AQ42" s="2">
        <v>0</v>
      </c>
      <c r="AR42" s="2">
        <v>0</v>
      </c>
      <c r="AS42" s="2">
        <v>0.03</v>
      </c>
      <c r="AT42" s="2">
        <v>0</v>
      </c>
      <c r="AU42" s="2">
        <v>0</v>
      </c>
      <c r="AV42" s="2">
        <v>1</v>
      </c>
      <c r="AW42" s="2">
        <v>1</v>
      </c>
      <c r="AX42" s="2"/>
      <c r="AY42" s="2"/>
      <c r="AZ42" s="2">
        <v>1</v>
      </c>
      <c r="BA42" s="2">
        <v>1</v>
      </c>
      <c r="BB42" s="2">
        <v>1</v>
      </c>
      <c r="BC42" s="2">
        <v>1</v>
      </c>
      <c r="BD42" s="2" t="s">
        <v>3</v>
      </c>
      <c r="BE42" s="2" t="s">
        <v>3</v>
      </c>
      <c r="BF42" s="2" t="s">
        <v>3</v>
      </c>
      <c r="BG42" s="2" t="s">
        <v>3</v>
      </c>
      <c r="BH42" s="2">
        <v>3</v>
      </c>
      <c r="BI42" s="2">
        <v>1</v>
      </c>
      <c r="BJ42" s="2" t="s">
        <v>69</v>
      </c>
      <c r="BK42" s="2"/>
      <c r="BL42" s="2"/>
      <c r="BM42" s="2">
        <v>500001</v>
      </c>
      <c r="BN42" s="2">
        <v>0</v>
      </c>
      <c r="BO42" s="2" t="s">
        <v>3</v>
      </c>
      <c r="BP42" s="2">
        <v>0</v>
      </c>
      <c r="BQ42" s="2">
        <v>8</v>
      </c>
      <c r="BR42" s="2">
        <v>0</v>
      </c>
      <c r="BS42" s="2">
        <v>1</v>
      </c>
      <c r="BT42" s="2">
        <v>1</v>
      </c>
      <c r="BU42" s="2">
        <v>1</v>
      </c>
      <c r="BV42" s="2">
        <v>1</v>
      </c>
      <c r="BW42" s="2">
        <v>1</v>
      </c>
      <c r="BX42" s="2">
        <v>1</v>
      </c>
      <c r="BY42" s="2" t="s">
        <v>3</v>
      </c>
      <c r="BZ42" s="2">
        <v>0</v>
      </c>
      <c r="CA42" s="2">
        <v>0</v>
      </c>
      <c r="CB42" s="2" t="s">
        <v>3</v>
      </c>
      <c r="CC42" s="2"/>
      <c r="CD42" s="2"/>
      <c r="CE42" s="2">
        <v>0</v>
      </c>
      <c r="CF42" s="2">
        <v>0</v>
      </c>
      <c r="CG42" s="2">
        <v>0</v>
      </c>
      <c r="CH42" s="2">
        <v>2</v>
      </c>
      <c r="CI42" s="2">
        <v>3</v>
      </c>
      <c r="CJ42" s="2">
        <v>0</v>
      </c>
      <c r="CK42" s="2">
        <v>0</v>
      </c>
      <c r="CL42" s="2">
        <v>0</v>
      </c>
      <c r="CM42" s="2">
        <v>0</v>
      </c>
      <c r="CN42" s="2" t="s">
        <v>3</v>
      </c>
      <c r="CO42" s="2">
        <v>0</v>
      </c>
      <c r="CP42" s="2">
        <f t="shared" si="73"/>
        <v>0</v>
      </c>
      <c r="CQ42" s="2">
        <f t="shared" si="74"/>
        <v>1.82</v>
      </c>
      <c r="CR42" s="2">
        <f t="shared" si="75"/>
        <v>0</v>
      </c>
      <c r="CS42" s="2">
        <f t="shared" si="76"/>
        <v>0</v>
      </c>
      <c r="CT42" s="2">
        <f t="shared" si="77"/>
        <v>0</v>
      </c>
      <c r="CU42" s="2">
        <f t="shared" si="78"/>
        <v>0</v>
      </c>
      <c r="CV42" s="2">
        <f t="shared" si="79"/>
        <v>0</v>
      </c>
      <c r="CW42" s="2">
        <f t="shared" si="80"/>
        <v>0</v>
      </c>
      <c r="CX42" s="2">
        <f t="shared" si="81"/>
        <v>0.03</v>
      </c>
      <c r="CY42" s="2">
        <f>(((S42+R42)*AT42)/100)</f>
        <v>0</v>
      </c>
      <c r="CZ42" s="2">
        <f>(((S42+R42)*AU42)/100)</f>
        <v>0</v>
      </c>
      <c r="DA42" s="2"/>
      <c r="DB42" s="2"/>
      <c r="DC42" s="2" t="s">
        <v>3</v>
      </c>
      <c r="DD42" s="2" t="s">
        <v>3</v>
      </c>
      <c r="DE42" s="2" t="s">
        <v>3</v>
      </c>
      <c r="DF42" s="2" t="s">
        <v>3</v>
      </c>
      <c r="DG42" s="2" t="s">
        <v>3</v>
      </c>
      <c r="DH42" s="2" t="s">
        <v>3</v>
      </c>
      <c r="DI42" s="2" t="s">
        <v>3</v>
      </c>
      <c r="DJ42" s="2" t="s">
        <v>3</v>
      </c>
      <c r="DK42" s="2" t="s">
        <v>3</v>
      </c>
      <c r="DL42" s="2" t="s">
        <v>3</v>
      </c>
      <c r="DM42" s="2" t="s">
        <v>3</v>
      </c>
      <c r="DN42" s="2">
        <v>0</v>
      </c>
      <c r="DO42" s="2">
        <v>0</v>
      </c>
      <c r="DP42" s="2">
        <v>1</v>
      </c>
      <c r="DQ42" s="2">
        <v>1</v>
      </c>
      <c r="DR42" s="2"/>
      <c r="DS42" s="2"/>
      <c r="DT42" s="2"/>
      <c r="DU42" s="2">
        <v>1009</v>
      </c>
      <c r="DV42" s="2" t="s">
        <v>68</v>
      </c>
      <c r="DW42" s="2" t="s">
        <v>68</v>
      </c>
      <c r="DX42" s="2">
        <v>1</v>
      </c>
      <c r="DY42" s="2"/>
      <c r="DZ42" s="2" t="s">
        <v>3</v>
      </c>
      <c r="EA42" s="2" t="s">
        <v>3</v>
      </c>
      <c r="EB42" s="2" t="s">
        <v>3</v>
      </c>
      <c r="EC42" s="2" t="s">
        <v>3</v>
      </c>
      <c r="ED42" s="2"/>
      <c r="EE42" s="2">
        <v>54328897</v>
      </c>
      <c r="EF42" s="2">
        <v>8</v>
      </c>
      <c r="EG42" s="2" t="s">
        <v>31</v>
      </c>
      <c r="EH42" s="2">
        <v>0</v>
      </c>
      <c r="EI42" s="2" t="s">
        <v>3</v>
      </c>
      <c r="EJ42" s="2">
        <v>1</v>
      </c>
      <c r="EK42" s="2">
        <v>500001</v>
      </c>
      <c r="EL42" s="2" t="s">
        <v>32</v>
      </c>
      <c r="EM42" s="2" t="s">
        <v>33</v>
      </c>
      <c r="EN42" s="2"/>
      <c r="EO42" s="2" t="s">
        <v>3</v>
      </c>
      <c r="EP42" s="2"/>
      <c r="EQ42" s="2">
        <v>0</v>
      </c>
      <c r="ER42" s="2">
        <v>1.82</v>
      </c>
      <c r="ES42" s="2">
        <v>1.82</v>
      </c>
      <c r="ET42" s="2">
        <v>0</v>
      </c>
      <c r="EU42" s="2">
        <v>0</v>
      </c>
      <c r="EV42" s="2">
        <v>0</v>
      </c>
      <c r="EW42" s="2">
        <v>0</v>
      </c>
      <c r="EX42" s="2">
        <v>0</v>
      </c>
      <c r="EY42" s="2"/>
      <c r="EZ42" s="2"/>
      <c r="FA42" s="2"/>
      <c r="FB42" s="2"/>
      <c r="FC42" s="2"/>
      <c r="FD42" s="2"/>
      <c r="FE42" s="2"/>
      <c r="FF42" s="2"/>
      <c r="FG42" s="2"/>
      <c r="FH42" s="2"/>
      <c r="FI42" s="2"/>
      <c r="FJ42" s="2"/>
      <c r="FK42" s="2"/>
      <c r="FL42" s="2"/>
      <c r="FM42" s="2"/>
      <c r="FN42" s="2"/>
      <c r="FO42" s="2"/>
      <c r="FP42" s="2"/>
      <c r="FQ42" s="2">
        <v>0</v>
      </c>
      <c r="FR42" s="2">
        <f t="shared" si="82"/>
        <v>0</v>
      </c>
      <c r="FS42" s="2">
        <v>0</v>
      </c>
      <c r="FT42" s="2"/>
      <c r="FU42" s="2"/>
      <c r="FV42" s="2"/>
      <c r="FW42" s="2"/>
      <c r="FX42" s="2">
        <v>0</v>
      </c>
      <c r="FY42" s="2">
        <v>0</v>
      </c>
      <c r="FZ42" s="2"/>
      <c r="GA42" s="2" t="s">
        <v>3</v>
      </c>
      <c r="GB42" s="2"/>
      <c r="GC42" s="2"/>
      <c r="GD42" s="2">
        <v>1</v>
      </c>
      <c r="GE42" s="2"/>
      <c r="GF42" s="2">
        <v>-386994921</v>
      </c>
      <c r="GG42" s="2">
        <v>2</v>
      </c>
      <c r="GH42" s="2">
        <v>1</v>
      </c>
      <c r="GI42" s="2">
        <v>-2</v>
      </c>
      <c r="GJ42" s="2">
        <v>0</v>
      </c>
      <c r="GK42" s="2">
        <v>0</v>
      </c>
      <c r="GL42" s="2">
        <f t="shared" si="83"/>
        <v>0</v>
      </c>
      <c r="GM42" s="2">
        <f t="shared" si="84"/>
        <v>0</v>
      </c>
      <c r="GN42" s="2">
        <f t="shared" si="85"/>
        <v>0</v>
      </c>
      <c r="GO42" s="2">
        <f t="shared" si="86"/>
        <v>0</v>
      </c>
      <c r="GP42" s="2">
        <f t="shared" si="87"/>
        <v>0</v>
      </c>
      <c r="GQ42" s="2"/>
      <c r="GR42" s="2">
        <v>0</v>
      </c>
      <c r="GS42" s="2">
        <v>3</v>
      </c>
      <c r="GT42" s="2">
        <v>0</v>
      </c>
      <c r="GU42" s="2" t="s">
        <v>3</v>
      </c>
      <c r="GV42" s="2">
        <f t="shared" si="88"/>
        <v>0</v>
      </c>
      <c r="GW42" s="2">
        <v>1</v>
      </c>
      <c r="GX42" s="2">
        <f t="shared" si="89"/>
        <v>0</v>
      </c>
      <c r="GY42" s="2"/>
      <c r="GZ42" s="2"/>
      <c r="HA42" s="2">
        <v>0</v>
      </c>
      <c r="HB42" s="2">
        <v>0</v>
      </c>
      <c r="HC42" s="2">
        <f t="shared" si="90"/>
        <v>0</v>
      </c>
      <c r="HD42" s="2"/>
      <c r="HE42" s="2" t="s">
        <v>3</v>
      </c>
      <c r="HF42" s="2" t="s">
        <v>3</v>
      </c>
      <c r="HG42" s="2"/>
      <c r="HH42" s="2"/>
      <c r="HI42" s="2"/>
      <c r="HJ42" s="2"/>
      <c r="HK42" s="2"/>
      <c r="HL42" s="2"/>
      <c r="HM42" s="2" t="s">
        <v>3</v>
      </c>
      <c r="HN42" s="2" t="s">
        <v>3</v>
      </c>
      <c r="HO42" s="2" t="s">
        <v>3</v>
      </c>
      <c r="HP42" s="2" t="s">
        <v>3</v>
      </c>
      <c r="HQ42" s="2" t="s">
        <v>3</v>
      </c>
      <c r="HR42" s="2"/>
      <c r="HS42" s="2"/>
      <c r="HT42" s="2"/>
      <c r="HU42" s="2"/>
      <c r="HV42" s="2"/>
      <c r="HW42" s="2"/>
      <c r="HX42" s="2"/>
      <c r="HY42" s="2"/>
      <c r="HZ42" s="2"/>
      <c r="IA42" s="2"/>
      <c r="IB42" s="2"/>
      <c r="IC42" s="2"/>
      <c r="ID42" s="2"/>
      <c r="IE42" s="2"/>
      <c r="IF42" s="2"/>
      <c r="IG42" s="2"/>
      <c r="IH42" s="2"/>
      <c r="II42" s="2"/>
      <c r="IJ42" s="2"/>
      <c r="IK42" s="2">
        <v>0</v>
      </c>
      <c r="IL42" s="2"/>
      <c r="IM42" s="2"/>
      <c r="IN42" s="2"/>
      <c r="IO42" s="2"/>
      <c r="IP42" s="2"/>
      <c r="IQ42" s="2"/>
      <c r="IR42" s="2"/>
      <c r="IS42" s="2"/>
      <c r="IT42" s="2"/>
      <c r="IU42" s="2"/>
    </row>
    <row r="43" spans="1:255" x14ac:dyDescent="0.2">
      <c r="A43">
        <v>18</v>
      </c>
      <c r="B43">
        <v>1</v>
      </c>
      <c r="C43">
        <v>28</v>
      </c>
      <c r="E43" t="s">
        <v>65</v>
      </c>
      <c r="F43" t="s">
        <v>66</v>
      </c>
      <c r="G43" t="s">
        <v>67</v>
      </c>
      <c r="H43" t="s">
        <v>68</v>
      </c>
      <c r="I43">
        <f>I37*J43</f>
        <v>0</v>
      </c>
      <c r="J43">
        <v>0.5</v>
      </c>
      <c r="K43">
        <v>0.5</v>
      </c>
      <c r="L43">
        <v>8.3000000000000004E-2</v>
      </c>
      <c r="M43">
        <v>0</v>
      </c>
      <c r="N43">
        <f t="shared" si="53"/>
        <v>8.3000000000000004E-2</v>
      </c>
      <c r="O43">
        <f t="shared" si="54"/>
        <v>0</v>
      </c>
      <c r="P43">
        <f t="shared" si="55"/>
        <v>0</v>
      </c>
      <c r="Q43">
        <f t="shared" si="56"/>
        <v>0</v>
      </c>
      <c r="R43">
        <f t="shared" si="57"/>
        <v>0</v>
      </c>
      <c r="S43">
        <f t="shared" si="58"/>
        <v>0</v>
      </c>
      <c r="T43">
        <f t="shared" si="59"/>
        <v>0</v>
      </c>
      <c r="U43">
        <f t="shared" si="60"/>
        <v>0</v>
      </c>
      <c r="V43">
        <f t="shared" si="61"/>
        <v>0</v>
      </c>
      <c r="W43">
        <f t="shared" si="62"/>
        <v>0</v>
      </c>
      <c r="X43">
        <f t="shared" si="63"/>
        <v>0</v>
      </c>
      <c r="Y43">
        <f t="shared" si="64"/>
        <v>0</v>
      </c>
      <c r="AA43">
        <v>69726884</v>
      </c>
      <c r="AB43">
        <f t="shared" si="65"/>
        <v>4.28</v>
      </c>
      <c r="AC43">
        <f t="shared" si="91"/>
        <v>4.28</v>
      </c>
      <c r="AD43">
        <f t="shared" si="66"/>
        <v>0</v>
      </c>
      <c r="AE43">
        <f t="shared" si="67"/>
        <v>0</v>
      </c>
      <c r="AF43">
        <f t="shared" si="68"/>
        <v>0</v>
      </c>
      <c r="AG43">
        <f t="shared" si="69"/>
        <v>0</v>
      </c>
      <c r="AH43">
        <f t="shared" si="70"/>
        <v>0</v>
      </c>
      <c r="AI43">
        <f t="shared" si="71"/>
        <v>0</v>
      </c>
      <c r="AJ43">
        <f t="shared" si="72"/>
        <v>0.03</v>
      </c>
      <c r="AK43">
        <v>4.2799999999999994</v>
      </c>
      <c r="AL43">
        <v>4.2799999999999994</v>
      </c>
      <c r="AM43">
        <v>0</v>
      </c>
      <c r="AN43">
        <v>0</v>
      </c>
      <c r="AO43">
        <v>0</v>
      </c>
      <c r="AP43">
        <v>0</v>
      </c>
      <c r="AQ43">
        <v>0</v>
      </c>
      <c r="AR43">
        <v>0</v>
      </c>
      <c r="AS43">
        <v>0.03</v>
      </c>
      <c r="AT43">
        <v>0</v>
      </c>
      <c r="AU43">
        <v>0</v>
      </c>
      <c r="AV43">
        <v>1</v>
      </c>
      <c r="AW43">
        <v>1</v>
      </c>
      <c r="AZ43">
        <v>1</v>
      </c>
      <c r="BA43">
        <v>1</v>
      </c>
      <c r="BB43">
        <v>1</v>
      </c>
      <c r="BC43">
        <v>7.56</v>
      </c>
      <c r="BD43" t="s">
        <v>3</v>
      </c>
      <c r="BE43" t="s">
        <v>3</v>
      </c>
      <c r="BF43" t="s">
        <v>3</v>
      </c>
      <c r="BG43" t="s">
        <v>3</v>
      </c>
      <c r="BH43">
        <v>3</v>
      </c>
      <c r="BI43">
        <v>1</v>
      </c>
      <c r="BJ43" t="s">
        <v>69</v>
      </c>
      <c r="BM43">
        <v>500001</v>
      </c>
      <c r="BN43">
        <v>0</v>
      </c>
      <c r="BO43" t="s">
        <v>3</v>
      </c>
      <c r="BP43">
        <v>0</v>
      </c>
      <c r="BQ43">
        <v>8</v>
      </c>
      <c r="BR43">
        <v>0</v>
      </c>
      <c r="BS43">
        <v>1</v>
      </c>
      <c r="BT43">
        <v>1</v>
      </c>
      <c r="BU43">
        <v>1</v>
      </c>
      <c r="BV43">
        <v>1</v>
      </c>
      <c r="BW43">
        <v>1</v>
      </c>
      <c r="BX43">
        <v>1</v>
      </c>
      <c r="BY43" t="s">
        <v>3</v>
      </c>
      <c r="BZ43">
        <v>0</v>
      </c>
      <c r="CA43">
        <v>0</v>
      </c>
      <c r="CB43" t="s">
        <v>3</v>
      </c>
      <c r="CE43">
        <v>0</v>
      </c>
      <c r="CF43">
        <v>0</v>
      </c>
      <c r="CG43">
        <v>0</v>
      </c>
      <c r="CH43">
        <v>2</v>
      </c>
      <c r="CI43">
        <v>3</v>
      </c>
      <c r="CJ43">
        <v>0</v>
      </c>
      <c r="CK43">
        <v>0</v>
      </c>
      <c r="CL43">
        <v>0</v>
      </c>
      <c r="CM43">
        <v>0</v>
      </c>
      <c r="CN43" t="s">
        <v>3</v>
      </c>
      <c r="CO43">
        <v>0</v>
      </c>
      <c r="CP43">
        <f t="shared" si="73"/>
        <v>0</v>
      </c>
      <c r="CQ43">
        <f t="shared" si="74"/>
        <v>32.3568</v>
      </c>
      <c r="CR43">
        <f t="shared" si="75"/>
        <v>0</v>
      </c>
      <c r="CS43">
        <f t="shared" si="76"/>
        <v>0</v>
      </c>
      <c r="CT43">
        <f t="shared" si="77"/>
        <v>0</v>
      </c>
      <c r="CU43">
        <f t="shared" si="78"/>
        <v>0</v>
      </c>
      <c r="CV43">
        <f t="shared" si="79"/>
        <v>0</v>
      </c>
      <c r="CW43">
        <f t="shared" si="80"/>
        <v>0</v>
      </c>
      <c r="CX43">
        <f t="shared" si="81"/>
        <v>0.03</v>
      </c>
      <c r="CY43">
        <f>(S43+R43)*(BZ43/100)</f>
        <v>0</v>
      </c>
      <c r="CZ43">
        <f>(S43+R43)*(CA43/100)</f>
        <v>0</v>
      </c>
      <c r="DC43" t="s">
        <v>3</v>
      </c>
      <c r="DD43" t="s">
        <v>3</v>
      </c>
      <c r="DE43" t="s">
        <v>3</v>
      </c>
      <c r="DF43" t="s">
        <v>3</v>
      </c>
      <c r="DG43" t="s">
        <v>3</v>
      </c>
      <c r="DH43" t="s">
        <v>3</v>
      </c>
      <c r="DI43" t="s">
        <v>3</v>
      </c>
      <c r="DJ43" t="s">
        <v>3</v>
      </c>
      <c r="DK43" t="s">
        <v>3</v>
      </c>
      <c r="DL43" t="s">
        <v>3</v>
      </c>
      <c r="DM43" t="s">
        <v>3</v>
      </c>
      <c r="DN43">
        <v>0</v>
      </c>
      <c r="DO43">
        <v>0</v>
      </c>
      <c r="DP43">
        <v>1</v>
      </c>
      <c r="DQ43">
        <v>1</v>
      </c>
      <c r="DU43">
        <v>1009</v>
      </c>
      <c r="DV43" t="s">
        <v>68</v>
      </c>
      <c r="DW43" t="s">
        <v>68</v>
      </c>
      <c r="DX43">
        <v>1</v>
      </c>
      <c r="DZ43" t="s">
        <v>3</v>
      </c>
      <c r="EA43" t="s">
        <v>3</v>
      </c>
      <c r="EB43" t="s">
        <v>3</v>
      </c>
      <c r="EC43" t="s">
        <v>3</v>
      </c>
      <c r="EE43">
        <v>54328897</v>
      </c>
      <c r="EF43">
        <v>8</v>
      </c>
      <c r="EG43" t="s">
        <v>31</v>
      </c>
      <c r="EH43">
        <v>0</v>
      </c>
      <c r="EI43" t="s">
        <v>3</v>
      </c>
      <c r="EJ43">
        <v>1</v>
      </c>
      <c r="EK43">
        <v>500001</v>
      </c>
      <c r="EL43" t="s">
        <v>32</v>
      </c>
      <c r="EM43" t="s">
        <v>33</v>
      </c>
      <c r="EO43" t="s">
        <v>3</v>
      </c>
      <c r="EQ43">
        <v>0</v>
      </c>
      <c r="ER43">
        <v>31</v>
      </c>
      <c r="ES43">
        <v>4.2799999999999994</v>
      </c>
      <c r="ET43">
        <v>0</v>
      </c>
      <c r="EU43">
        <v>0</v>
      </c>
      <c r="EV43">
        <v>0</v>
      </c>
      <c r="EW43">
        <v>0</v>
      </c>
      <c r="EX43">
        <v>0</v>
      </c>
      <c r="EZ43">
        <v>5</v>
      </c>
      <c r="FC43">
        <v>0</v>
      </c>
      <c r="FD43">
        <v>18</v>
      </c>
      <c r="FF43">
        <v>31</v>
      </c>
      <c r="FQ43">
        <v>0</v>
      </c>
      <c r="FR43">
        <f t="shared" si="82"/>
        <v>0</v>
      </c>
      <c r="FS43">
        <v>0</v>
      </c>
      <c r="FX43">
        <v>0</v>
      </c>
      <c r="FY43">
        <v>0</v>
      </c>
      <c r="GA43" t="s">
        <v>70</v>
      </c>
      <c r="GD43">
        <v>1</v>
      </c>
      <c r="GF43">
        <v>-386994921</v>
      </c>
      <c r="GG43">
        <v>2</v>
      </c>
      <c r="GH43">
        <v>3</v>
      </c>
      <c r="GI43">
        <v>5</v>
      </c>
      <c r="GJ43">
        <v>0</v>
      </c>
      <c r="GK43">
        <v>0</v>
      </c>
      <c r="GL43">
        <f t="shared" si="83"/>
        <v>0</v>
      </c>
      <c r="GM43">
        <f t="shared" si="84"/>
        <v>0</v>
      </c>
      <c r="GN43">
        <f t="shared" si="85"/>
        <v>0</v>
      </c>
      <c r="GO43">
        <f t="shared" si="86"/>
        <v>0</v>
      </c>
      <c r="GP43">
        <f t="shared" si="87"/>
        <v>0</v>
      </c>
      <c r="GR43">
        <v>1</v>
      </c>
      <c r="GS43">
        <v>1</v>
      </c>
      <c r="GT43">
        <v>0</v>
      </c>
      <c r="GU43" t="s">
        <v>3</v>
      </c>
      <c r="GV43">
        <f t="shared" si="88"/>
        <v>0</v>
      </c>
      <c r="GW43">
        <v>1</v>
      </c>
      <c r="GX43">
        <f t="shared" si="89"/>
        <v>0</v>
      </c>
      <c r="HA43">
        <v>0</v>
      </c>
      <c r="HB43">
        <v>0</v>
      </c>
      <c r="HC43">
        <f t="shared" si="90"/>
        <v>0</v>
      </c>
      <c r="HE43" t="s">
        <v>35</v>
      </c>
      <c r="HF43" t="s">
        <v>36</v>
      </c>
      <c r="HM43" t="s">
        <v>3</v>
      </c>
      <c r="HN43" t="s">
        <v>3</v>
      </c>
      <c r="HO43" t="s">
        <v>3</v>
      </c>
      <c r="HP43" t="s">
        <v>3</v>
      </c>
      <c r="HQ43" t="s">
        <v>3</v>
      </c>
      <c r="IK43">
        <v>0</v>
      </c>
    </row>
    <row r="44" spans="1:255" x14ac:dyDescent="0.2">
      <c r="A44" s="2">
        <v>18</v>
      </c>
      <c r="B44" s="2">
        <v>1</v>
      </c>
      <c r="C44" s="2">
        <v>17</v>
      </c>
      <c r="D44" s="2"/>
      <c r="E44" s="2" t="s">
        <v>71</v>
      </c>
      <c r="F44" s="2" t="s">
        <v>72</v>
      </c>
      <c r="G44" s="2" t="s">
        <v>73</v>
      </c>
      <c r="H44" s="2" t="s">
        <v>68</v>
      </c>
      <c r="I44" s="2">
        <f>I36*J44</f>
        <v>0</v>
      </c>
      <c r="J44" s="2">
        <v>450</v>
      </c>
      <c r="K44" s="2">
        <v>450</v>
      </c>
      <c r="L44" s="2">
        <v>74.7</v>
      </c>
      <c r="M44" s="2">
        <v>0</v>
      </c>
      <c r="N44" s="2">
        <f t="shared" si="53"/>
        <v>74.7</v>
      </c>
      <c r="O44" s="2">
        <f t="shared" si="54"/>
        <v>0</v>
      </c>
      <c r="P44" s="2">
        <f t="shared" si="55"/>
        <v>0</v>
      </c>
      <c r="Q44" s="2">
        <f t="shared" si="56"/>
        <v>0</v>
      </c>
      <c r="R44" s="2">
        <f t="shared" si="57"/>
        <v>0</v>
      </c>
      <c r="S44" s="2">
        <f t="shared" si="58"/>
        <v>0</v>
      </c>
      <c r="T44" s="2">
        <f t="shared" si="59"/>
        <v>0</v>
      </c>
      <c r="U44" s="2">
        <f t="shared" si="60"/>
        <v>0</v>
      </c>
      <c r="V44" s="2">
        <f t="shared" si="61"/>
        <v>0</v>
      </c>
      <c r="W44" s="2">
        <f t="shared" si="62"/>
        <v>0</v>
      </c>
      <c r="X44" s="2">
        <f t="shared" si="63"/>
        <v>0</v>
      </c>
      <c r="Y44" s="2">
        <f t="shared" si="64"/>
        <v>0</v>
      </c>
      <c r="Z44" s="2"/>
      <c r="AA44" s="2">
        <v>69726971</v>
      </c>
      <c r="AB44" s="2">
        <f t="shared" si="65"/>
        <v>1.38</v>
      </c>
      <c r="AC44" s="2">
        <f t="shared" si="91"/>
        <v>1.38</v>
      </c>
      <c r="AD44" s="2">
        <f t="shared" si="66"/>
        <v>0</v>
      </c>
      <c r="AE44" s="2">
        <f t="shared" si="67"/>
        <v>0</v>
      </c>
      <c r="AF44" s="2">
        <f t="shared" si="68"/>
        <v>0</v>
      </c>
      <c r="AG44" s="2">
        <f t="shared" si="69"/>
        <v>0</v>
      </c>
      <c r="AH44" s="2">
        <f t="shared" si="70"/>
        <v>0</v>
      </c>
      <c r="AI44" s="2">
        <f t="shared" si="71"/>
        <v>0</v>
      </c>
      <c r="AJ44" s="2">
        <f t="shared" si="72"/>
        <v>0.01</v>
      </c>
      <c r="AK44" s="2">
        <v>1.38</v>
      </c>
      <c r="AL44" s="2">
        <v>1.38</v>
      </c>
      <c r="AM44" s="2">
        <v>0</v>
      </c>
      <c r="AN44" s="2">
        <v>0</v>
      </c>
      <c r="AO44" s="2">
        <v>0</v>
      </c>
      <c r="AP44" s="2">
        <v>0</v>
      </c>
      <c r="AQ44" s="2">
        <v>0</v>
      </c>
      <c r="AR44" s="2">
        <v>0</v>
      </c>
      <c r="AS44" s="2">
        <v>0.01</v>
      </c>
      <c r="AT44" s="2">
        <v>0</v>
      </c>
      <c r="AU44" s="2">
        <v>0</v>
      </c>
      <c r="AV44" s="2">
        <v>1</v>
      </c>
      <c r="AW44" s="2">
        <v>1</v>
      </c>
      <c r="AX44" s="2"/>
      <c r="AY44" s="2"/>
      <c r="AZ44" s="2">
        <v>1</v>
      </c>
      <c r="BA44" s="2">
        <v>1</v>
      </c>
      <c r="BB44" s="2">
        <v>1</v>
      </c>
      <c r="BC44" s="2">
        <v>1</v>
      </c>
      <c r="BD44" s="2" t="s">
        <v>3</v>
      </c>
      <c r="BE44" s="2" t="s">
        <v>3</v>
      </c>
      <c r="BF44" s="2" t="s">
        <v>3</v>
      </c>
      <c r="BG44" s="2" t="s">
        <v>3</v>
      </c>
      <c r="BH44" s="2">
        <v>3</v>
      </c>
      <c r="BI44" s="2">
        <v>1</v>
      </c>
      <c r="BJ44" s="2" t="s">
        <v>74</v>
      </c>
      <c r="BK44" s="2"/>
      <c r="BL44" s="2"/>
      <c r="BM44" s="2">
        <v>500001</v>
      </c>
      <c r="BN44" s="2">
        <v>0</v>
      </c>
      <c r="BO44" s="2" t="s">
        <v>3</v>
      </c>
      <c r="BP44" s="2">
        <v>0</v>
      </c>
      <c r="BQ44" s="2">
        <v>8</v>
      </c>
      <c r="BR44" s="2">
        <v>0</v>
      </c>
      <c r="BS44" s="2">
        <v>1</v>
      </c>
      <c r="BT44" s="2">
        <v>1</v>
      </c>
      <c r="BU44" s="2">
        <v>1</v>
      </c>
      <c r="BV44" s="2">
        <v>1</v>
      </c>
      <c r="BW44" s="2">
        <v>1</v>
      </c>
      <c r="BX44" s="2">
        <v>1</v>
      </c>
      <c r="BY44" s="2" t="s">
        <v>3</v>
      </c>
      <c r="BZ44" s="2">
        <v>0</v>
      </c>
      <c r="CA44" s="2">
        <v>0</v>
      </c>
      <c r="CB44" s="2" t="s">
        <v>3</v>
      </c>
      <c r="CC44" s="2"/>
      <c r="CD44" s="2"/>
      <c r="CE44" s="2">
        <v>0</v>
      </c>
      <c r="CF44" s="2">
        <v>0</v>
      </c>
      <c r="CG44" s="2">
        <v>0</v>
      </c>
      <c r="CH44" s="2">
        <v>2</v>
      </c>
      <c r="CI44" s="2">
        <v>4</v>
      </c>
      <c r="CJ44" s="2">
        <v>0</v>
      </c>
      <c r="CK44" s="2">
        <v>0</v>
      </c>
      <c r="CL44" s="2">
        <v>0</v>
      </c>
      <c r="CM44" s="2">
        <v>0</v>
      </c>
      <c r="CN44" s="2" t="s">
        <v>3</v>
      </c>
      <c r="CO44" s="2">
        <v>0</v>
      </c>
      <c r="CP44" s="2">
        <f t="shared" si="73"/>
        <v>0</v>
      </c>
      <c r="CQ44" s="2">
        <f t="shared" si="74"/>
        <v>1.38</v>
      </c>
      <c r="CR44" s="2">
        <f t="shared" si="75"/>
        <v>0</v>
      </c>
      <c r="CS44" s="2">
        <f t="shared" si="76"/>
        <v>0</v>
      </c>
      <c r="CT44" s="2">
        <f t="shared" si="77"/>
        <v>0</v>
      </c>
      <c r="CU44" s="2">
        <f t="shared" si="78"/>
        <v>0</v>
      </c>
      <c r="CV44" s="2">
        <f t="shared" si="79"/>
        <v>0</v>
      </c>
      <c r="CW44" s="2">
        <f t="shared" si="80"/>
        <v>0</v>
      </c>
      <c r="CX44" s="2">
        <f t="shared" si="81"/>
        <v>0.01</v>
      </c>
      <c r="CY44" s="2">
        <f>(((S44+R44)*AT44)/100)</f>
        <v>0</v>
      </c>
      <c r="CZ44" s="2">
        <f>(((S44+R44)*AU44)/100)</f>
        <v>0</v>
      </c>
      <c r="DA44" s="2"/>
      <c r="DB44" s="2"/>
      <c r="DC44" s="2" t="s">
        <v>3</v>
      </c>
      <c r="DD44" s="2" t="s">
        <v>3</v>
      </c>
      <c r="DE44" s="2" t="s">
        <v>3</v>
      </c>
      <c r="DF44" s="2" t="s">
        <v>3</v>
      </c>
      <c r="DG44" s="2" t="s">
        <v>3</v>
      </c>
      <c r="DH44" s="2" t="s">
        <v>3</v>
      </c>
      <c r="DI44" s="2" t="s">
        <v>3</v>
      </c>
      <c r="DJ44" s="2" t="s">
        <v>3</v>
      </c>
      <c r="DK44" s="2" t="s">
        <v>3</v>
      </c>
      <c r="DL44" s="2" t="s">
        <v>3</v>
      </c>
      <c r="DM44" s="2" t="s">
        <v>3</v>
      </c>
      <c r="DN44" s="2">
        <v>0</v>
      </c>
      <c r="DO44" s="2">
        <v>0</v>
      </c>
      <c r="DP44" s="2">
        <v>1</v>
      </c>
      <c r="DQ44" s="2">
        <v>1</v>
      </c>
      <c r="DR44" s="2"/>
      <c r="DS44" s="2"/>
      <c r="DT44" s="2"/>
      <c r="DU44" s="2">
        <v>1009</v>
      </c>
      <c r="DV44" s="2" t="s">
        <v>68</v>
      </c>
      <c r="DW44" s="2" t="s">
        <v>68</v>
      </c>
      <c r="DX44" s="2">
        <v>1</v>
      </c>
      <c r="DY44" s="2"/>
      <c r="DZ44" s="2" t="s">
        <v>3</v>
      </c>
      <c r="EA44" s="2" t="s">
        <v>3</v>
      </c>
      <c r="EB44" s="2" t="s">
        <v>3</v>
      </c>
      <c r="EC44" s="2" t="s">
        <v>3</v>
      </c>
      <c r="ED44" s="2"/>
      <c r="EE44" s="2">
        <v>54328897</v>
      </c>
      <c r="EF44" s="2">
        <v>8</v>
      </c>
      <c r="EG44" s="2" t="s">
        <v>31</v>
      </c>
      <c r="EH44" s="2">
        <v>0</v>
      </c>
      <c r="EI44" s="2" t="s">
        <v>3</v>
      </c>
      <c r="EJ44" s="2">
        <v>1</v>
      </c>
      <c r="EK44" s="2">
        <v>500001</v>
      </c>
      <c r="EL44" s="2" t="s">
        <v>32</v>
      </c>
      <c r="EM44" s="2" t="s">
        <v>33</v>
      </c>
      <c r="EN44" s="2"/>
      <c r="EO44" s="2" t="s">
        <v>3</v>
      </c>
      <c r="EP44" s="2"/>
      <c r="EQ44" s="2">
        <v>0</v>
      </c>
      <c r="ER44" s="2">
        <v>1.38</v>
      </c>
      <c r="ES44" s="2">
        <v>1.38</v>
      </c>
      <c r="ET44" s="2">
        <v>0</v>
      </c>
      <c r="EU44" s="2">
        <v>0</v>
      </c>
      <c r="EV44" s="2">
        <v>0</v>
      </c>
      <c r="EW44" s="2">
        <v>0</v>
      </c>
      <c r="EX44" s="2">
        <v>0</v>
      </c>
      <c r="EY44" s="2"/>
      <c r="EZ44" s="2"/>
      <c r="FA44" s="2"/>
      <c r="FB44" s="2"/>
      <c r="FC44" s="2"/>
      <c r="FD44" s="2"/>
      <c r="FE44" s="2"/>
      <c r="FF44" s="2"/>
      <c r="FG44" s="2"/>
      <c r="FH44" s="2"/>
      <c r="FI44" s="2"/>
      <c r="FJ44" s="2"/>
      <c r="FK44" s="2"/>
      <c r="FL44" s="2"/>
      <c r="FM44" s="2"/>
      <c r="FN44" s="2"/>
      <c r="FO44" s="2"/>
      <c r="FP44" s="2"/>
      <c r="FQ44" s="2">
        <v>0</v>
      </c>
      <c r="FR44" s="2">
        <f t="shared" si="82"/>
        <v>0</v>
      </c>
      <c r="FS44" s="2">
        <v>0</v>
      </c>
      <c r="FT44" s="2"/>
      <c r="FU44" s="2"/>
      <c r="FV44" s="2"/>
      <c r="FW44" s="2"/>
      <c r="FX44" s="2">
        <v>0</v>
      </c>
      <c r="FY44" s="2">
        <v>0</v>
      </c>
      <c r="FZ44" s="2"/>
      <c r="GA44" s="2" t="s">
        <v>3</v>
      </c>
      <c r="GB44" s="2"/>
      <c r="GC44" s="2"/>
      <c r="GD44" s="2">
        <v>1</v>
      </c>
      <c r="GE44" s="2"/>
      <c r="GF44" s="2">
        <v>-2018777761</v>
      </c>
      <c r="GG44" s="2">
        <v>2</v>
      </c>
      <c r="GH44" s="2">
        <v>1</v>
      </c>
      <c r="GI44" s="2">
        <v>-2</v>
      </c>
      <c r="GJ44" s="2">
        <v>0</v>
      </c>
      <c r="GK44" s="2">
        <v>0</v>
      </c>
      <c r="GL44" s="2">
        <f t="shared" si="83"/>
        <v>0</v>
      </c>
      <c r="GM44" s="2">
        <f t="shared" si="84"/>
        <v>0</v>
      </c>
      <c r="GN44" s="2">
        <f t="shared" si="85"/>
        <v>0</v>
      </c>
      <c r="GO44" s="2">
        <f t="shared" si="86"/>
        <v>0</v>
      </c>
      <c r="GP44" s="2">
        <f t="shared" si="87"/>
        <v>0</v>
      </c>
      <c r="GQ44" s="2"/>
      <c r="GR44" s="2">
        <v>0</v>
      </c>
      <c r="GS44" s="2">
        <v>3</v>
      </c>
      <c r="GT44" s="2">
        <v>0</v>
      </c>
      <c r="GU44" s="2" t="s">
        <v>3</v>
      </c>
      <c r="GV44" s="2">
        <f t="shared" si="88"/>
        <v>0</v>
      </c>
      <c r="GW44" s="2">
        <v>1</v>
      </c>
      <c r="GX44" s="2">
        <f t="shared" si="89"/>
        <v>0</v>
      </c>
      <c r="GY44" s="2"/>
      <c r="GZ44" s="2"/>
      <c r="HA44" s="2">
        <v>0</v>
      </c>
      <c r="HB44" s="2">
        <v>0</v>
      </c>
      <c r="HC44" s="2">
        <f t="shared" si="90"/>
        <v>0</v>
      </c>
      <c r="HD44" s="2"/>
      <c r="HE44" s="2" t="s">
        <v>3</v>
      </c>
      <c r="HF44" s="2" t="s">
        <v>3</v>
      </c>
      <c r="HG44" s="2"/>
      <c r="HH44" s="2"/>
      <c r="HI44" s="2"/>
      <c r="HJ44" s="2"/>
      <c r="HK44" s="2"/>
      <c r="HL44" s="2"/>
      <c r="HM44" s="2" t="s">
        <v>3</v>
      </c>
      <c r="HN44" s="2" t="s">
        <v>3</v>
      </c>
      <c r="HO44" s="2" t="s">
        <v>3</v>
      </c>
      <c r="HP44" s="2" t="s">
        <v>3</v>
      </c>
      <c r="HQ44" s="2" t="s">
        <v>3</v>
      </c>
      <c r="HR44" s="2"/>
      <c r="HS44" s="2"/>
      <c r="HT44" s="2"/>
      <c r="HU44" s="2"/>
      <c r="HV44" s="2"/>
      <c r="HW44" s="2"/>
      <c r="HX44" s="2"/>
      <c r="HY44" s="2"/>
      <c r="HZ44" s="2"/>
      <c r="IA44" s="2"/>
      <c r="IB44" s="2"/>
      <c r="IC44" s="2"/>
      <c r="ID44" s="2"/>
      <c r="IE44" s="2"/>
      <c r="IF44" s="2"/>
      <c r="IG44" s="2"/>
      <c r="IH44" s="2"/>
      <c r="II44" s="2"/>
      <c r="IJ44" s="2"/>
      <c r="IK44" s="2">
        <v>0</v>
      </c>
      <c r="IL44" s="2"/>
      <c r="IM44" s="2"/>
      <c r="IN44" s="2"/>
      <c r="IO44" s="2"/>
      <c r="IP44" s="2"/>
      <c r="IQ44" s="2"/>
      <c r="IR44" s="2"/>
      <c r="IS44" s="2"/>
      <c r="IT44" s="2"/>
      <c r="IU44" s="2"/>
    </row>
    <row r="45" spans="1:255" x14ac:dyDescent="0.2">
      <c r="A45">
        <v>18</v>
      </c>
      <c r="B45">
        <v>1</v>
      </c>
      <c r="C45">
        <v>29</v>
      </c>
      <c r="E45" t="s">
        <v>71</v>
      </c>
      <c r="F45" t="s">
        <v>72</v>
      </c>
      <c r="G45" t="s">
        <v>73</v>
      </c>
      <c r="H45" t="s">
        <v>68</v>
      </c>
      <c r="I45">
        <f>I37*J45</f>
        <v>0</v>
      </c>
      <c r="J45">
        <v>450</v>
      </c>
      <c r="K45">
        <v>450</v>
      </c>
      <c r="L45">
        <v>74.7</v>
      </c>
      <c r="M45">
        <v>0</v>
      </c>
      <c r="N45">
        <f t="shared" si="53"/>
        <v>74.7</v>
      </c>
      <c r="O45">
        <f t="shared" si="54"/>
        <v>0</v>
      </c>
      <c r="P45">
        <f t="shared" si="55"/>
        <v>0</v>
      </c>
      <c r="Q45">
        <f t="shared" si="56"/>
        <v>0</v>
      </c>
      <c r="R45">
        <f t="shared" si="57"/>
        <v>0</v>
      </c>
      <c r="S45">
        <f t="shared" si="58"/>
        <v>0</v>
      </c>
      <c r="T45">
        <f t="shared" si="59"/>
        <v>0</v>
      </c>
      <c r="U45">
        <f t="shared" si="60"/>
        <v>0</v>
      </c>
      <c r="V45">
        <f t="shared" si="61"/>
        <v>0</v>
      </c>
      <c r="W45">
        <f t="shared" si="62"/>
        <v>0</v>
      </c>
      <c r="X45">
        <f t="shared" si="63"/>
        <v>0</v>
      </c>
      <c r="Y45">
        <f t="shared" si="64"/>
        <v>0</v>
      </c>
      <c r="AA45">
        <v>69726884</v>
      </c>
      <c r="AB45">
        <f t="shared" si="65"/>
        <v>1.06</v>
      </c>
      <c r="AC45">
        <f t="shared" si="91"/>
        <v>1.06</v>
      </c>
      <c r="AD45">
        <f t="shared" si="66"/>
        <v>0</v>
      </c>
      <c r="AE45">
        <f t="shared" si="67"/>
        <v>0</v>
      </c>
      <c r="AF45">
        <f t="shared" si="68"/>
        <v>0</v>
      </c>
      <c r="AG45">
        <f t="shared" si="69"/>
        <v>0</v>
      </c>
      <c r="AH45">
        <f t="shared" si="70"/>
        <v>0</v>
      </c>
      <c r="AI45">
        <f t="shared" si="71"/>
        <v>0</v>
      </c>
      <c r="AJ45">
        <f t="shared" si="72"/>
        <v>0.01</v>
      </c>
      <c r="AK45">
        <v>1.06</v>
      </c>
      <c r="AL45">
        <v>1.06</v>
      </c>
      <c r="AM45">
        <v>0</v>
      </c>
      <c r="AN45">
        <v>0</v>
      </c>
      <c r="AO45">
        <v>0</v>
      </c>
      <c r="AP45">
        <v>0</v>
      </c>
      <c r="AQ45">
        <v>0</v>
      </c>
      <c r="AR45">
        <v>0</v>
      </c>
      <c r="AS45">
        <v>0.01</v>
      </c>
      <c r="AT45">
        <v>0</v>
      </c>
      <c r="AU45">
        <v>0</v>
      </c>
      <c r="AV45">
        <v>1</v>
      </c>
      <c r="AW45">
        <v>1</v>
      </c>
      <c r="AZ45">
        <v>1</v>
      </c>
      <c r="BA45">
        <v>1</v>
      </c>
      <c r="BB45">
        <v>1</v>
      </c>
      <c r="BC45">
        <v>7.56</v>
      </c>
      <c r="BD45" t="s">
        <v>3</v>
      </c>
      <c r="BE45" t="s">
        <v>3</v>
      </c>
      <c r="BF45" t="s">
        <v>3</v>
      </c>
      <c r="BG45" t="s">
        <v>3</v>
      </c>
      <c r="BH45">
        <v>3</v>
      </c>
      <c r="BI45">
        <v>1</v>
      </c>
      <c r="BJ45" t="s">
        <v>74</v>
      </c>
      <c r="BM45">
        <v>500001</v>
      </c>
      <c r="BN45">
        <v>0</v>
      </c>
      <c r="BO45" t="s">
        <v>3</v>
      </c>
      <c r="BP45">
        <v>0</v>
      </c>
      <c r="BQ45">
        <v>8</v>
      </c>
      <c r="BR45">
        <v>0</v>
      </c>
      <c r="BS45">
        <v>1</v>
      </c>
      <c r="BT45">
        <v>1</v>
      </c>
      <c r="BU45">
        <v>1</v>
      </c>
      <c r="BV45">
        <v>1</v>
      </c>
      <c r="BW45">
        <v>1</v>
      </c>
      <c r="BX45">
        <v>1</v>
      </c>
      <c r="BY45" t="s">
        <v>3</v>
      </c>
      <c r="BZ45">
        <v>0</v>
      </c>
      <c r="CA45">
        <v>0</v>
      </c>
      <c r="CB45" t="s">
        <v>3</v>
      </c>
      <c r="CE45">
        <v>0</v>
      </c>
      <c r="CF45">
        <v>0</v>
      </c>
      <c r="CG45">
        <v>0</v>
      </c>
      <c r="CH45">
        <v>2</v>
      </c>
      <c r="CI45">
        <v>4</v>
      </c>
      <c r="CJ45">
        <v>0</v>
      </c>
      <c r="CK45">
        <v>0</v>
      </c>
      <c r="CL45">
        <v>0</v>
      </c>
      <c r="CM45">
        <v>0</v>
      </c>
      <c r="CN45" t="s">
        <v>3</v>
      </c>
      <c r="CO45">
        <v>0</v>
      </c>
      <c r="CP45">
        <f t="shared" si="73"/>
        <v>0</v>
      </c>
      <c r="CQ45">
        <f t="shared" si="74"/>
        <v>8.0136000000000003</v>
      </c>
      <c r="CR45">
        <f t="shared" si="75"/>
        <v>0</v>
      </c>
      <c r="CS45">
        <f t="shared" si="76"/>
        <v>0</v>
      </c>
      <c r="CT45">
        <f t="shared" si="77"/>
        <v>0</v>
      </c>
      <c r="CU45">
        <f t="shared" si="78"/>
        <v>0</v>
      </c>
      <c r="CV45">
        <f t="shared" si="79"/>
        <v>0</v>
      </c>
      <c r="CW45">
        <f t="shared" si="80"/>
        <v>0</v>
      </c>
      <c r="CX45">
        <f t="shared" si="81"/>
        <v>0.01</v>
      </c>
      <c r="CY45">
        <f>(S45+R45)*(BZ45/100)</f>
        <v>0</v>
      </c>
      <c r="CZ45">
        <f>(S45+R45)*(CA45/100)</f>
        <v>0</v>
      </c>
      <c r="DC45" t="s">
        <v>3</v>
      </c>
      <c r="DD45" t="s">
        <v>3</v>
      </c>
      <c r="DE45" t="s">
        <v>3</v>
      </c>
      <c r="DF45" t="s">
        <v>3</v>
      </c>
      <c r="DG45" t="s">
        <v>3</v>
      </c>
      <c r="DH45" t="s">
        <v>3</v>
      </c>
      <c r="DI45" t="s">
        <v>3</v>
      </c>
      <c r="DJ45" t="s">
        <v>3</v>
      </c>
      <c r="DK45" t="s">
        <v>3</v>
      </c>
      <c r="DL45" t="s">
        <v>3</v>
      </c>
      <c r="DM45" t="s">
        <v>3</v>
      </c>
      <c r="DN45">
        <v>0</v>
      </c>
      <c r="DO45">
        <v>0</v>
      </c>
      <c r="DP45">
        <v>1</v>
      </c>
      <c r="DQ45">
        <v>1</v>
      </c>
      <c r="DU45">
        <v>1009</v>
      </c>
      <c r="DV45" t="s">
        <v>68</v>
      </c>
      <c r="DW45" t="s">
        <v>68</v>
      </c>
      <c r="DX45">
        <v>1</v>
      </c>
      <c r="DZ45" t="s">
        <v>3</v>
      </c>
      <c r="EA45" t="s">
        <v>3</v>
      </c>
      <c r="EB45" t="s">
        <v>3</v>
      </c>
      <c r="EC45" t="s">
        <v>3</v>
      </c>
      <c r="EE45">
        <v>54328897</v>
      </c>
      <c r="EF45">
        <v>8</v>
      </c>
      <c r="EG45" t="s">
        <v>31</v>
      </c>
      <c r="EH45">
        <v>0</v>
      </c>
      <c r="EI45" t="s">
        <v>3</v>
      </c>
      <c r="EJ45">
        <v>1</v>
      </c>
      <c r="EK45">
        <v>500001</v>
      </c>
      <c r="EL45" t="s">
        <v>32</v>
      </c>
      <c r="EM45" t="s">
        <v>33</v>
      </c>
      <c r="EO45" t="s">
        <v>3</v>
      </c>
      <c r="EQ45">
        <v>0</v>
      </c>
      <c r="ER45">
        <v>7.63</v>
      </c>
      <c r="ES45">
        <v>1.06</v>
      </c>
      <c r="ET45">
        <v>0</v>
      </c>
      <c r="EU45">
        <v>0</v>
      </c>
      <c r="EV45">
        <v>0</v>
      </c>
      <c r="EW45">
        <v>0</v>
      </c>
      <c r="EX45">
        <v>0</v>
      </c>
      <c r="EZ45">
        <v>5</v>
      </c>
      <c r="FC45">
        <v>0</v>
      </c>
      <c r="FD45">
        <v>18</v>
      </c>
      <c r="FF45">
        <v>7.63</v>
      </c>
      <c r="FQ45">
        <v>0</v>
      </c>
      <c r="FR45">
        <f t="shared" si="82"/>
        <v>0</v>
      </c>
      <c r="FS45">
        <v>0</v>
      </c>
      <c r="FX45">
        <v>0</v>
      </c>
      <c r="FY45">
        <v>0</v>
      </c>
      <c r="GA45" t="s">
        <v>75</v>
      </c>
      <c r="GD45">
        <v>1</v>
      </c>
      <c r="GF45">
        <v>-2018777761</v>
      </c>
      <c r="GG45">
        <v>2</v>
      </c>
      <c r="GH45">
        <v>3</v>
      </c>
      <c r="GI45">
        <v>5</v>
      </c>
      <c r="GJ45">
        <v>0</v>
      </c>
      <c r="GK45">
        <v>0</v>
      </c>
      <c r="GL45">
        <f t="shared" si="83"/>
        <v>0</v>
      </c>
      <c r="GM45">
        <f t="shared" si="84"/>
        <v>0</v>
      </c>
      <c r="GN45">
        <f t="shared" si="85"/>
        <v>0</v>
      </c>
      <c r="GO45">
        <f t="shared" si="86"/>
        <v>0</v>
      </c>
      <c r="GP45">
        <f t="shared" si="87"/>
        <v>0</v>
      </c>
      <c r="GR45">
        <v>1</v>
      </c>
      <c r="GS45">
        <v>1</v>
      </c>
      <c r="GT45">
        <v>0</v>
      </c>
      <c r="GU45" t="s">
        <v>3</v>
      </c>
      <c r="GV45">
        <f t="shared" si="88"/>
        <v>0</v>
      </c>
      <c r="GW45">
        <v>1</v>
      </c>
      <c r="GX45">
        <f t="shared" si="89"/>
        <v>0</v>
      </c>
      <c r="HA45">
        <v>0</v>
      </c>
      <c r="HB45">
        <v>0</v>
      </c>
      <c r="HC45">
        <f t="shared" si="90"/>
        <v>0</v>
      </c>
      <c r="HE45" t="s">
        <v>35</v>
      </c>
      <c r="HF45" t="s">
        <v>36</v>
      </c>
      <c r="HM45" t="s">
        <v>3</v>
      </c>
      <c r="HN45" t="s">
        <v>3</v>
      </c>
      <c r="HO45" t="s">
        <v>3</v>
      </c>
      <c r="HP45" t="s">
        <v>3</v>
      </c>
      <c r="HQ45" t="s">
        <v>3</v>
      </c>
      <c r="IK45">
        <v>0</v>
      </c>
    </row>
    <row r="46" spans="1:255" x14ac:dyDescent="0.2">
      <c r="A46" s="2">
        <v>18</v>
      </c>
      <c r="B46" s="2">
        <v>1</v>
      </c>
      <c r="C46" s="2">
        <v>18</v>
      </c>
      <c r="D46" s="2"/>
      <c r="E46" s="2" t="s">
        <v>35</v>
      </c>
      <c r="F46" s="2" t="s">
        <v>76</v>
      </c>
      <c r="G46" s="2" t="s">
        <v>77</v>
      </c>
      <c r="H46" s="2" t="s">
        <v>78</v>
      </c>
      <c r="I46" s="2">
        <f>I36*J46</f>
        <v>0</v>
      </c>
      <c r="J46" s="2">
        <v>0.05</v>
      </c>
      <c r="K46" s="2">
        <v>0.05</v>
      </c>
      <c r="L46" s="2">
        <v>8.3000000000000001E-3</v>
      </c>
      <c r="M46" s="2">
        <v>0</v>
      </c>
      <c r="N46" s="2">
        <f t="shared" si="53"/>
        <v>8.3000000000000001E-3</v>
      </c>
      <c r="O46" s="2">
        <f t="shared" si="54"/>
        <v>0</v>
      </c>
      <c r="P46" s="2">
        <f t="shared" si="55"/>
        <v>0</v>
      </c>
      <c r="Q46" s="2">
        <f t="shared" si="56"/>
        <v>0</v>
      </c>
      <c r="R46" s="2">
        <f t="shared" si="57"/>
        <v>0</v>
      </c>
      <c r="S46" s="2">
        <f t="shared" si="58"/>
        <v>0</v>
      </c>
      <c r="T46" s="2">
        <f t="shared" si="59"/>
        <v>0</v>
      </c>
      <c r="U46" s="2">
        <f t="shared" si="60"/>
        <v>0</v>
      </c>
      <c r="V46" s="2">
        <f t="shared" si="61"/>
        <v>0</v>
      </c>
      <c r="W46" s="2">
        <f t="shared" si="62"/>
        <v>0</v>
      </c>
      <c r="X46" s="2">
        <f t="shared" si="63"/>
        <v>0</v>
      </c>
      <c r="Y46" s="2">
        <f t="shared" si="64"/>
        <v>0</v>
      </c>
      <c r="Z46" s="2"/>
      <c r="AA46" s="2">
        <v>69726971</v>
      </c>
      <c r="AB46" s="2">
        <f t="shared" si="65"/>
        <v>6552.07</v>
      </c>
      <c r="AC46" s="2">
        <f t="shared" si="91"/>
        <v>6552.07</v>
      </c>
      <c r="AD46" s="2">
        <f t="shared" si="66"/>
        <v>0</v>
      </c>
      <c r="AE46" s="2">
        <f t="shared" si="67"/>
        <v>0</v>
      </c>
      <c r="AF46" s="2">
        <f t="shared" si="68"/>
        <v>0</v>
      </c>
      <c r="AG46" s="2">
        <f t="shared" si="69"/>
        <v>0</v>
      </c>
      <c r="AH46" s="2">
        <f t="shared" si="70"/>
        <v>0</v>
      </c>
      <c r="AI46" s="2">
        <f t="shared" si="71"/>
        <v>0</v>
      </c>
      <c r="AJ46" s="2">
        <f t="shared" si="72"/>
        <v>37.56</v>
      </c>
      <c r="AK46" s="2">
        <v>6552.07</v>
      </c>
      <c r="AL46" s="2">
        <v>6552.07</v>
      </c>
      <c r="AM46" s="2">
        <v>0</v>
      </c>
      <c r="AN46" s="2">
        <v>0</v>
      </c>
      <c r="AO46" s="2">
        <v>0</v>
      </c>
      <c r="AP46" s="2">
        <v>0</v>
      </c>
      <c r="AQ46" s="2">
        <v>0</v>
      </c>
      <c r="AR46" s="2">
        <v>0</v>
      </c>
      <c r="AS46" s="2">
        <v>37.56</v>
      </c>
      <c r="AT46" s="2">
        <v>0</v>
      </c>
      <c r="AU46" s="2">
        <v>0</v>
      </c>
      <c r="AV46" s="2">
        <v>1</v>
      </c>
      <c r="AW46" s="2">
        <v>1</v>
      </c>
      <c r="AX46" s="2"/>
      <c r="AY46" s="2"/>
      <c r="AZ46" s="2">
        <v>1</v>
      </c>
      <c r="BA46" s="2">
        <v>1</v>
      </c>
      <c r="BB46" s="2">
        <v>1</v>
      </c>
      <c r="BC46" s="2">
        <v>1</v>
      </c>
      <c r="BD46" s="2" t="s">
        <v>3</v>
      </c>
      <c r="BE46" s="2" t="s">
        <v>3</v>
      </c>
      <c r="BF46" s="2" t="s">
        <v>3</v>
      </c>
      <c r="BG46" s="2" t="s">
        <v>3</v>
      </c>
      <c r="BH46" s="2">
        <v>3</v>
      </c>
      <c r="BI46" s="2">
        <v>1</v>
      </c>
      <c r="BJ46" s="2" t="s">
        <v>79</v>
      </c>
      <c r="BK46" s="2"/>
      <c r="BL46" s="2"/>
      <c r="BM46" s="2">
        <v>500001</v>
      </c>
      <c r="BN46" s="2">
        <v>0</v>
      </c>
      <c r="BO46" s="2" t="s">
        <v>3</v>
      </c>
      <c r="BP46" s="2">
        <v>0</v>
      </c>
      <c r="BQ46" s="2">
        <v>8</v>
      </c>
      <c r="BR46" s="2">
        <v>0</v>
      </c>
      <c r="BS46" s="2">
        <v>1</v>
      </c>
      <c r="BT46" s="2">
        <v>1</v>
      </c>
      <c r="BU46" s="2">
        <v>1</v>
      </c>
      <c r="BV46" s="2">
        <v>1</v>
      </c>
      <c r="BW46" s="2">
        <v>1</v>
      </c>
      <c r="BX46" s="2">
        <v>1</v>
      </c>
      <c r="BY46" s="2" t="s">
        <v>3</v>
      </c>
      <c r="BZ46" s="2">
        <v>0</v>
      </c>
      <c r="CA46" s="2">
        <v>0</v>
      </c>
      <c r="CB46" s="2" t="s">
        <v>3</v>
      </c>
      <c r="CC46" s="2"/>
      <c r="CD46" s="2"/>
      <c r="CE46" s="2">
        <v>0</v>
      </c>
      <c r="CF46" s="2">
        <v>0</v>
      </c>
      <c r="CG46" s="2">
        <v>0</v>
      </c>
      <c r="CH46" s="2">
        <v>2</v>
      </c>
      <c r="CI46" s="2">
        <v>5</v>
      </c>
      <c r="CJ46" s="2">
        <v>0</v>
      </c>
      <c r="CK46" s="2">
        <v>0</v>
      </c>
      <c r="CL46" s="2">
        <v>0</v>
      </c>
      <c r="CM46" s="2">
        <v>0</v>
      </c>
      <c r="CN46" s="2" t="s">
        <v>3</v>
      </c>
      <c r="CO46" s="2">
        <v>0</v>
      </c>
      <c r="CP46" s="2">
        <f t="shared" si="73"/>
        <v>0</v>
      </c>
      <c r="CQ46" s="2">
        <f t="shared" si="74"/>
        <v>6552.07</v>
      </c>
      <c r="CR46" s="2">
        <f t="shared" si="75"/>
        <v>0</v>
      </c>
      <c r="CS46" s="2">
        <f t="shared" si="76"/>
        <v>0</v>
      </c>
      <c r="CT46" s="2">
        <f t="shared" si="77"/>
        <v>0</v>
      </c>
      <c r="CU46" s="2">
        <f t="shared" si="78"/>
        <v>0</v>
      </c>
      <c r="CV46" s="2">
        <f t="shared" si="79"/>
        <v>0</v>
      </c>
      <c r="CW46" s="2">
        <f t="shared" si="80"/>
        <v>0</v>
      </c>
      <c r="CX46" s="2">
        <f t="shared" si="81"/>
        <v>37.56</v>
      </c>
      <c r="CY46" s="2">
        <f>(((S46+R46)*AT46)/100)</f>
        <v>0</v>
      </c>
      <c r="CZ46" s="2">
        <f>(((S46+R46)*AU46)/100)</f>
        <v>0</v>
      </c>
      <c r="DA46" s="2"/>
      <c r="DB46" s="2"/>
      <c r="DC46" s="2" t="s">
        <v>3</v>
      </c>
      <c r="DD46" s="2" t="s">
        <v>3</v>
      </c>
      <c r="DE46" s="2" t="s">
        <v>3</v>
      </c>
      <c r="DF46" s="2" t="s">
        <v>3</v>
      </c>
      <c r="DG46" s="2" t="s">
        <v>3</v>
      </c>
      <c r="DH46" s="2" t="s">
        <v>3</v>
      </c>
      <c r="DI46" s="2" t="s">
        <v>3</v>
      </c>
      <c r="DJ46" s="2" t="s">
        <v>3</v>
      </c>
      <c r="DK46" s="2" t="s">
        <v>3</v>
      </c>
      <c r="DL46" s="2" t="s">
        <v>3</v>
      </c>
      <c r="DM46" s="2" t="s">
        <v>3</v>
      </c>
      <c r="DN46" s="2">
        <v>0</v>
      </c>
      <c r="DO46" s="2">
        <v>0</v>
      </c>
      <c r="DP46" s="2">
        <v>1</v>
      </c>
      <c r="DQ46" s="2">
        <v>1</v>
      </c>
      <c r="DR46" s="2"/>
      <c r="DS46" s="2"/>
      <c r="DT46" s="2"/>
      <c r="DU46" s="2">
        <v>1009</v>
      </c>
      <c r="DV46" s="2" t="s">
        <v>78</v>
      </c>
      <c r="DW46" s="2" t="s">
        <v>78</v>
      </c>
      <c r="DX46" s="2">
        <v>1000</v>
      </c>
      <c r="DY46" s="2"/>
      <c r="DZ46" s="2" t="s">
        <v>3</v>
      </c>
      <c r="EA46" s="2" t="s">
        <v>3</v>
      </c>
      <c r="EB46" s="2" t="s">
        <v>3</v>
      </c>
      <c r="EC46" s="2" t="s">
        <v>3</v>
      </c>
      <c r="ED46" s="2"/>
      <c r="EE46" s="2">
        <v>54328897</v>
      </c>
      <c r="EF46" s="2">
        <v>8</v>
      </c>
      <c r="EG46" s="2" t="s">
        <v>31</v>
      </c>
      <c r="EH46" s="2">
        <v>0</v>
      </c>
      <c r="EI46" s="2" t="s">
        <v>3</v>
      </c>
      <c r="EJ46" s="2">
        <v>1</v>
      </c>
      <c r="EK46" s="2">
        <v>500001</v>
      </c>
      <c r="EL46" s="2" t="s">
        <v>32</v>
      </c>
      <c r="EM46" s="2" t="s">
        <v>33</v>
      </c>
      <c r="EN46" s="2"/>
      <c r="EO46" s="2" t="s">
        <v>3</v>
      </c>
      <c r="EP46" s="2"/>
      <c r="EQ46" s="2">
        <v>0</v>
      </c>
      <c r="ER46" s="2">
        <v>6552.07</v>
      </c>
      <c r="ES46" s="2">
        <v>6552.07</v>
      </c>
      <c r="ET46" s="2">
        <v>0</v>
      </c>
      <c r="EU46" s="2">
        <v>0</v>
      </c>
      <c r="EV46" s="2">
        <v>0</v>
      </c>
      <c r="EW46" s="2">
        <v>0</v>
      </c>
      <c r="EX46" s="2">
        <v>0</v>
      </c>
      <c r="EY46" s="2"/>
      <c r="EZ46" s="2"/>
      <c r="FA46" s="2"/>
      <c r="FB46" s="2"/>
      <c r="FC46" s="2"/>
      <c r="FD46" s="2"/>
      <c r="FE46" s="2"/>
      <c r="FF46" s="2"/>
      <c r="FG46" s="2"/>
      <c r="FH46" s="2"/>
      <c r="FI46" s="2"/>
      <c r="FJ46" s="2"/>
      <c r="FK46" s="2"/>
      <c r="FL46" s="2"/>
      <c r="FM46" s="2"/>
      <c r="FN46" s="2"/>
      <c r="FO46" s="2"/>
      <c r="FP46" s="2"/>
      <c r="FQ46" s="2">
        <v>0</v>
      </c>
      <c r="FR46" s="2">
        <f t="shared" si="82"/>
        <v>0</v>
      </c>
      <c r="FS46" s="2">
        <v>0</v>
      </c>
      <c r="FT46" s="2"/>
      <c r="FU46" s="2"/>
      <c r="FV46" s="2"/>
      <c r="FW46" s="2"/>
      <c r="FX46" s="2">
        <v>0</v>
      </c>
      <c r="FY46" s="2">
        <v>0</v>
      </c>
      <c r="FZ46" s="2"/>
      <c r="GA46" s="2" t="s">
        <v>3</v>
      </c>
      <c r="GB46" s="2"/>
      <c r="GC46" s="2"/>
      <c r="GD46" s="2">
        <v>1</v>
      </c>
      <c r="GE46" s="2"/>
      <c r="GF46" s="2">
        <v>-228372036</v>
      </c>
      <c r="GG46" s="2">
        <v>2</v>
      </c>
      <c r="GH46" s="2">
        <v>1</v>
      </c>
      <c r="GI46" s="2">
        <v>-2</v>
      </c>
      <c r="GJ46" s="2">
        <v>0</v>
      </c>
      <c r="GK46" s="2">
        <v>0</v>
      </c>
      <c r="GL46" s="2">
        <f t="shared" si="83"/>
        <v>0</v>
      </c>
      <c r="GM46" s="2">
        <f t="shared" si="84"/>
        <v>0</v>
      </c>
      <c r="GN46" s="2">
        <f t="shared" si="85"/>
        <v>0</v>
      </c>
      <c r="GO46" s="2">
        <f t="shared" si="86"/>
        <v>0</v>
      </c>
      <c r="GP46" s="2">
        <f t="shared" si="87"/>
        <v>0</v>
      </c>
      <c r="GQ46" s="2"/>
      <c r="GR46" s="2">
        <v>0</v>
      </c>
      <c r="GS46" s="2">
        <v>3</v>
      </c>
      <c r="GT46" s="2">
        <v>0</v>
      </c>
      <c r="GU46" s="2" t="s">
        <v>3</v>
      </c>
      <c r="GV46" s="2">
        <f t="shared" si="88"/>
        <v>0</v>
      </c>
      <c r="GW46" s="2">
        <v>1</v>
      </c>
      <c r="GX46" s="2">
        <f t="shared" si="89"/>
        <v>0</v>
      </c>
      <c r="GY46" s="2"/>
      <c r="GZ46" s="2"/>
      <c r="HA46" s="2">
        <v>0</v>
      </c>
      <c r="HB46" s="2">
        <v>0</v>
      </c>
      <c r="HC46" s="2">
        <f t="shared" si="90"/>
        <v>0</v>
      </c>
      <c r="HD46" s="2"/>
      <c r="HE46" s="2" t="s">
        <v>3</v>
      </c>
      <c r="HF46" s="2" t="s">
        <v>3</v>
      </c>
      <c r="HG46" s="2"/>
      <c r="HH46" s="2"/>
      <c r="HI46" s="2"/>
      <c r="HJ46" s="2"/>
      <c r="HK46" s="2"/>
      <c r="HL46" s="2"/>
      <c r="HM46" s="2" t="s">
        <v>3</v>
      </c>
      <c r="HN46" s="2" t="s">
        <v>3</v>
      </c>
      <c r="HO46" s="2" t="s">
        <v>3</v>
      </c>
      <c r="HP46" s="2" t="s">
        <v>3</v>
      </c>
      <c r="HQ46" s="2" t="s">
        <v>3</v>
      </c>
      <c r="HR46" s="2"/>
      <c r="HS46" s="2"/>
      <c r="HT46" s="2"/>
      <c r="HU46" s="2"/>
      <c r="HV46" s="2"/>
      <c r="HW46" s="2"/>
      <c r="HX46" s="2"/>
      <c r="HY46" s="2"/>
      <c r="HZ46" s="2"/>
      <c r="IA46" s="2"/>
      <c r="IB46" s="2"/>
      <c r="IC46" s="2"/>
      <c r="ID46" s="2"/>
      <c r="IE46" s="2"/>
      <c r="IF46" s="2"/>
      <c r="IG46" s="2"/>
      <c r="IH46" s="2"/>
      <c r="II46" s="2"/>
      <c r="IJ46" s="2"/>
      <c r="IK46" s="2">
        <v>0</v>
      </c>
      <c r="IL46" s="2"/>
      <c r="IM46" s="2"/>
      <c r="IN46" s="2"/>
      <c r="IO46" s="2"/>
      <c r="IP46" s="2"/>
      <c r="IQ46" s="2"/>
      <c r="IR46" s="2"/>
      <c r="IS46" s="2"/>
      <c r="IT46" s="2"/>
      <c r="IU46" s="2"/>
    </row>
    <row r="47" spans="1:255" x14ac:dyDescent="0.2">
      <c r="A47">
        <v>18</v>
      </c>
      <c r="B47">
        <v>1</v>
      </c>
      <c r="C47">
        <v>30</v>
      </c>
      <c r="E47" t="s">
        <v>35</v>
      </c>
      <c r="F47" t="s">
        <v>76</v>
      </c>
      <c r="G47" t="s">
        <v>77</v>
      </c>
      <c r="H47" t="s">
        <v>78</v>
      </c>
      <c r="I47">
        <f>I37*J47</f>
        <v>0</v>
      </c>
      <c r="J47">
        <v>0.05</v>
      </c>
      <c r="K47">
        <v>0.05</v>
      </c>
      <c r="L47">
        <v>8.3000000000000001E-3</v>
      </c>
      <c r="M47">
        <v>0</v>
      </c>
      <c r="N47">
        <f t="shared" si="53"/>
        <v>8.3000000000000001E-3</v>
      </c>
      <c r="O47">
        <f t="shared" si="54"/>
        <v>0</v>
      </c>
      <c r="P47">
        <f t="shared" si="55"/>
        <v>0</v>
      </c>
      <c r="Q47">
        <f t="shared" si="56"/>
        <v>0</v>
      </c>
      <c r="R47">
        <f t="shared" si="57"/>
        <v>0</v>
      </c>
      <c r="S47">
        <f t="shared" si="58"/>
        <v>0</v>
      </c>
      <c r="T47">
        <f t="shared" si="59"/>
        <v>0</v>
      </c>
      <c r="U47">
        <f t="shared" si="60"/>
        <v>0</v>
      </c>
      <c r="V47">
        <f t="shared" si="61"/>
        <v>0</v>
      </c>
      <c r="W47">
        <f t="shared" si="62"/>
        <v>0</v>
      </c>
      <c r="X47">
        <f t="shared" si="63"/>
        <v>0</v>
      </c>
      <c r="Y47">
        <f t="shared" si="64"/>
        <v>0</v>
      </c>
      <c r="AA47">
        <v>69726884</v>
      </c>
      <c r="AB47">
        <f t="shared" si="65"/>
        <v>11524.01</v>
      </c>
      <c r="AC47">
        <f t="shared" si="91"/>
        <v>11524.01</v>
      </c>
      <c r="AD47">
        <f t="shared" si="66"/>
        <v>0</v>
      </c>
      <c r="AE47">
        <f t="shared" si="67"/>
        <v>0</v>
      </c>
      <c r="AF47">
        <f t="shared" si="68"/>
        <v>0</v>
      </c>
      <c r="AG47">
        <f t="shared" si="69"/>
        <v>0</v>
      </c>
      <c r="AH47">
        <f t="shared" si="70"/>
        <v>0</v>
      </c>
      <c r="AI47">
        <f t="shared" si="71"/>
        <v>0</v>
      </c>
      <c r="AJ47">
        <f t="shared" si="72"/>
        <v>37.56</v>
      </c>
      <c r="AK47">
        <v>11524.009999999998</v>
      </c>
      <c r="AL47">
        <v>11524.009999999998</v>
      </c>
      <c r="AM47">
        <v>0</v>
      </c>
      <c r="AN47">
        <v>0</v>
      </c>
      <c r="AO47">
        <v>0</v>
      </c>
      <c r="AP47">
        <v>0</v>
      </c>
      <c r="AQ47">
        <v>0</v>
      </c>
      <c r="AR47">
        <v>0</v>
      </c>
      <c r="AS47">
        <v>37.56</v>
      </c>
      <c r="AT47">
        <v>0</v>
      </c>
      <c r="AU47">
        <v>0</v>
      </c>
      <c r="AV47">
        <v>1</v>
      </c>
      <c r="AW47">
        <v>1</v>
      </c>
      <c r="AZ47">
        <v>1</v>
      </c>
      <c r="BA47">
        <v>1</v>
      </c>
      <c r="BB47">
        <v>1</v>
      </c>
      <c r="BC47">
        <v>7.56</v>
      </c>
      <c r="BD47" t="s">
        <v>3</v>
      </c>
      <c r="BE47" t="s">
        <v>3</v>
      </c>
      <c r="BF47" t="s">
        <v>3</v>
      </c>
      <c r="BG47" t="s">
        <v>3</v>
      </c>
      <c r="BH47">
        <v>3</v>
      </c>
      <c r="BI47">
        <v>1</v>
      </c>
      <c r="BJ47" t="s">
        <v>79</v>
      </c>
      <c r="BM47">
        <v>500001</v>
      </c>
      <c r="BN47">
        <v>0</v>
      </c>
      <c r="BO47" t="s">
        <v>3</v>
      </c>
      <c r="BP47">
        <v>0</v>
      </c>
      <c r="BQ47">
        <v>8</v>
      </c>
      <c r="BR47">
        <v>0</v>
      </c>
      <c r="BS47">
        <v>1</v>
      </c>
      <c r="BT47">
        <v>1</v>
      </c>
      <c r="BU47">
        <v>1</v>
      </c>
      <c r="BV47">
        <v>1</v>
      </c>
      <c r="BW47">
        <v>1</v>
      </c>
      <c r="BX47">
        <v>1</v>
      </c>
      <c r="BY47" t="s">
        <v>3</v>
      </c>
      <c r="BZ47">
        <v>0</v>
      </c>
      <c r="CA47">
        <v>0</v>
      </c>
      <c r="CB47" t="s">
        <v>3</v>
      </c>
      <c r="CE47">
        <v>0</v>
      </c>
      <c r="CF47">
        <v>0</v>
      </c>
      <c r="CG47">
        <v>0</v>
      </c>
      <c r="CH47">
        <v>2</v>
      </c>
      <c r="CI47">
        <v>5</v>
      </c>
      <c r="CJ47">
        <v>0</v>
      </c>
      <c r="CK47">
        <v>0</v>
      </c>
      <c r="CL47">
        <v>0</v>
      </c>
      <c r="CM47">
        <v>0</v>
      </c>
      <c r="CN47" t="s">
        <v>3</v>
      </c>
      <c r="CO47">
        <v>0</v>
      </c>
      <c r="CP47">
        <f t="shared" si="73"/>
        <v>0</v>
      </c>
      <c r="CQ47">
        <f t="shared" si="74"/>
        <v>87121.515599999999</v>
      </c>
      <c r="CR47">
        <f t="shared" si="75"/>
        <v>0</v>
      </c>
      <c r="CS47">
        <f t="shared" si="76"/>
        <v>0</v>
      </c>
      <c r="CT47">
        <f t="shared" si="77"/>
        <v>0</v>
      </c>
      <c r="CU47">
        <f t="shared" si="78"/>
        <v>0</v>
      </c>
      <c r="CV47">
        <f t="shared" si="79"/>
        <v>0</v>
      </c>
      <c r="CW47">
        <f t="shared" si="80"/>
        <v>0</v>
      </c>
      <c r="CX47">
        <f t="shared" si="81"/>
        <v>37.56</v>
      </c>
      <c r="CY47">
        <f>(S47+R47)*(BZ47/100)</f>
        <v>0</v>
      </c>
      <c r="CZ47">
        <f>(S47+R47)*(CA47/100)</f>
        <v>0</v>
      </c>
      <c r="DC47" t="s">
        <v>3</v>
      </c>
      <c r="DD47" t="s">
        <v>3</v>
      </c>
      <c r="DE47" t="s">
        <v>3</v>
      </c>
      <c r="DF47" t="s">
        <v>3</v>
      </c>
      <c r="DG47" t="s">
        <v>3</v>
      </c>
      <c r="DH47" t="s">
        <v>3</v>
      </c>
      <c r="DI47" t="s">
        <v>3</v>
      </c>
      <c r="DJ47" t="s">
        <v>3</v>
      </c>
      <c r="DK47" t="s">
        <v>3</v>
      </c>
      <c r="DL47" t="s">
        <v>3</v>
      </c>
      <c r="DM47" t="s">
        <v>3</v>
      </c>
      <c r="DN47">
        <v>0</v>
      </c>
      <c r="DO47">
        <v>0</v>
      </c>
      <c r="DP47">
        <v>1</v>
      </c>
      <c r="DQ47">
        <v>1</v>
      </c>
      <c r="DU47">
        <v>1009</v>
      </c>
      <c r="DV47" t="s">
        <v>78</v>
      </c>
      <c r="DW47" t="s">
        <v>78</v>
      </c>
      <c r="DX47">
        <v>1000</v>
      </c>
      <c r="DZ47" t="s">
        <v>3</v>
      </c>
      <c r="EA47" t="s">
        <v>3</v>
      </c>
      <c r="EB47" t="s">
        <v>3</v>
      </c>
      <c r="EC47" t="s">
        <v>3</v>
      </c>
      <c r="EE47">
        <v>54328897</v>
      </c>
      <c r="EF47">
        <v>8</v>
      </c>
      <c r="EG47" t="s">
        <v>31</v>
      </c>
      <c r="EH47">
        <v>0</v>
      </c>
      <c r="EI47" t="s">
        <v>3</v>
      </c>
      <c r="EJ47">
        <v>1</v>
      </c>
      <c r="EK47">
        <v>500001</v>
      </c>
      <c r="EL47" t="s">
        <v>32</v>
      </c>
      <c r="EM47" t="s">
        <v>33</v>
      </c>
      <c r="EO47" t="s">
        <v>3</v>
      </c>
      <c r="EQ47">
        <v>0</v>
      </c>
      <c r="ER47">
        <v>83330</v>
      </c>
      <c r="ES47">
        <v>11524.009999999998</v>
      </c>
      <c r="ET47">
        <v>0</v>
      </c>
      <c r="EU47">
        <v>0</v>
      </c>
      <c r="EV47">
        <v>0</v>
      </c>
      <c r="EW47">
        <v>0</v>
      </c>
      <c r="EX47">
        <v>0</v>
      </c>
      <c r="EZ47">
        <v>5</v>
      </c>
      <c r="FC47">
        <v>0</v>
      </c>
      <c r="FD47">
        <v>18</v>
      </c>
      <c r="FF47">
        <v>83330</v>
      </c>
      <c r="FQ47">
        <v>0</v>
      </c>
      <c r="FR47">
        <f t="shared" si="82"/>
        <v>0</v>
      </c>
      <c r="FS47">
        <v>0</v>
      </c>
      <c r="FX47">
        <v>0</v>
      </c>
      <c r="FY47">
        <v>0</v>
      </c>
      <c r="GA47" t="s">
        <v>80</v>
      </c>
      <c r="GD47">
        <v>1</v>
      </c>
      <c r="GF47">
        <v>-228372036</v>
      </c>
      <c r="GG47">
        <v>2</v>
      </c>
      <c r="GH47">
        <v>3</v>
      </c>
      <c r="GI47">
        <v>5</v>
      </c>
      <c r="GJ47">
        <v>0</v>
      </c>
      <c r="GK47">
        <v>0</v>
      </c>
      <c r="GL47">
        <f t="shared" si="83"/>
        <v>0</v>
      </c>
      <c r="GM47">
        <f t="shared" si="84"/>
        <v>0</v>
      </c>
      <c r="GN47">
        <f t="shared" si="85"/>
        <v>0</v>
      </c>
      <c r="GO47">
        <f t="shared" si="86"/>
        <v>0</v>
      </c>
      <c r="GP47">
        <f t="shared" si="87"/>
        <v>0</v>
      </c>
      <c r="GR47">
        <v>1</v>
      </c>
      <c r="GS47">
        <v>1</v>
      </c>
      <c r="GT47">
        <v>0</v>
      </c>
      <c r="GU47" t="s">
        <v>3</v>
      </c>
      <c r="GV47">
        <f t="shared" si="88"/>
        <v>0</v>
      </c>
      <c r="GW47">
        <v>1</v>
      </c>
      <c r="GX47">
        <f t="shared" si="89"/>
        <v>0</v>
      </c>
      <c r="HA47">
        <v>0</v>
      </c>
      <c r="HB47">
        <v>0</v>
      </c>
      <c r="HC47">
        <f t="shared" si="90"/>
        <v>0</v>
      </c>
      <c r="HE47" t="s">
        <v>35</v>
      </c>
      <c r="HF47" t="s">
        <v>36</v>
      </c>
      <c r="HM47" t="s">
        <v>3</v>
      </c>
      <c r="HN47" t="s">
        <v>3</v>
      </c>
      <c r="HO47" t="s">
        <v>3</v>
      </c>
      <c r="HP47" t="s">
        <v>3</v>
      </c>
      <c r="HQ47" t="s">
        <v>3</v>
      </c>
      <c r="IK47">
        <v>0</v>
      </c>
    </row>
    <row r="48" spans="1:255" x14ac:dyDescent="0.2">
      <c r="A48" s="2">
        <v>18</v>
      </c>
      <c r="B48" s="2">
        <v>1</v>
      </c>
      <c r="C48" s="2">
        <v>20</v>
      </c>
      <c r="D48" s="2"/>
      <c r="E48" s="2" t="s">
        <v>81</v>
      </c>
      <c r="F48" s="2" t="s">
        <v>82</v>
      </c>
      <c r="G48" s="2" t="s">
        <v>83</v>
      </c>
      <c r="H48" s="2" t="s">
        <v>40</v>
      </c>
      <c r="I48" s="2">
        <f>I36*J48</f>
        <v>0</v>
      </c>
      <c r="J48" s="2">
        <v>0.1</v>
      </c>
      <c r="K48" s="2">
        <v>0.1</v>
      </c>
      <c r="L48" s="2">
        <v>1.66E-2</v>
      </c>
      <c r="M48" s="2">
        <v>0</v>
      </c>
      <c r="N48" s="2">
        <f t="shared" si="53"/>
        <v>1.66E-2</v>
      </c>
      <c r="O48" s="2">
        <f t="shared" si="54"/>
        <v>0</v>
      </c>
      <c r="P48" s="2">
        <f t="shared" si="55"/>
        <v>0</v>
      </c>
      <c r="Q48" s="2">
        <f t="shared" si="56"/>
        <v>0</v>
      </c>
      <c r="R48" s="2">
        <f t="shared" si="57"/>
        <v>0</v>
      </c>
      <c r="S48" s="2">
        <f t="shared" si="58"/>
        <v>0</v>
      </c>
      <c r="T48" s="2">
        <f t="shared" si="59"/>
        <v>0</v>
      </c>
      <c r="U48" s="2">
        <f t="shared" si="60"/>
        <v>0</v>
      </c>
      <c r="V48" s="2">
        <f t="shared" si="61"/>
        <v>0</v>
      </c>
      <c r="W48" s="2">
        <f t="shared" si="62"/>
        <v>0</v>
      </c>
      <c r="X48" s="2">
        <f t="shared" si="63"/>
        <v>0</v>
      </c>
      <c r="Y48" s="2">
        <f t="shared" si="64"/>
        <v>0</v>
      </c>
      <c r="Z48" s="2"/>
      <c r="AA48" s="2">
        <v>69726971</v>
      </c>
      <c r="AB48" s="2">
        <f t="shared" si="65"/>
        <v>7.14</v>
      </c>
      <c r="AC48" s="2">
        <f t="shared" si="91"/>
        <v>7.14</v>
      </c>
      <c r="AD48" s="2">
        <f t="shared" si="66"/>
        <v>0</v>
      </c>
      <c r="AE48" s="2">
        <f t="shared" si="67"/>
        <v>0</v>
      </c>
      <c r="AF48" s="2">
        <f t="shared" si="68"/>
        <v>0</v>
      </c>
      <c r="AG48" s="2">
        <f t="shared" si="69"/>
        <v>0</v>
      </c>
      <c r="AH48" s="2">
        <f t="shared" si="70"/>
        <v>0</v>
      </c>
      <c r="AI48" s="2">
        <f t="shared" si="71"/>
        <v>0</v>
      </c>
      <c r="AJ48" s="2">
        <f t="shared" si="72"/>
        <v>4.45</v>
      </c>
      <c r="AK48" s="2">
        <v>7.14</v>
      </c>
      <c r="AL48" s="2">
        <v>7.14</v>
      </c>
      <c r="AM48" s="2">
        <v>0</v>
      </c>
      <c r="AN48" s="2">
        <v>0</v>
      </c>
      <c r="AO48" s="2">
        <v>0</v>
      </c>
      <c r="AP48" s="2">
        <v>0</v>
      </c>
      <c r="AQ48" s="2">
        <v>0</v>
      </c>
      <c r="AR48" s="2">
        <v>0</v>
      </c>
      <c r="AS48" s="2">
        <v>4.45</v>
      </c>
      <c r="AT48" s="2">
        <v>0</v>
      </c>
      <c r="AU48" s="2">
        <v>0</v>
      </c>
      <c r="AV48" s="2">
        <v>1</v>
      </c>
      <c r="AW48" s="2">
        <v>1</v>
      </c>
      <c r="AX48" s="2"/>
      <c r="AY48" s="2"/>
      <c r="AZ48" s="2">
        <v>1</v>
      </c>
      <c r="BA48" s="2">
        <v>1</v>
      </c>
      <c r="BB48" s="2">
        <v>1</v>
      </c>
      <c r="BC48" s="2">
        <v>1</v>
      </c>
      <c r="BD48" s="2" t="s">
        <v>3</v>
      </c>
      <c r="BE48" s="2" t="s">
        <v>3</v>
      </c>
      <c r="BF48" s="2" t="s">
        <v>3</v>
      </c>
      <c r="BG48" s="2" t="s">
        <v>3</v>
      </c>
      <c r="BH48" s="2">
        <v>3</v>
      </c>
      <c r="BI48" s="2">
        <v>1</v>
      </c>
      <c r="BJ48" s="2" t="s">
        <v>84</v>
      </c>
      <c r="BK48" s="2"/>
      <c r="BL48" s="2"/>
      <c r="BM48" s="2">
        <v>500001</v>
      </c>
      <c r="BN48" s="2">
        <v>0</v>
      </c>
      <c r="BO48" s="2" t="s">
        <v>3</v>
      </c>
      <c r="BP48" s="2">
        <v>0</v>
      </c>
      <c r="BQ48" s="2">
        <v>8</v>
      </c>
      <c r="BR48" s="2">
        <v>0</v>
      </c>
      <c r="BS48" s="2">
        <v>1</v>
      </c>
      <c r="BT48" s="2">
        <v>1</v>
      </c>
      <c r="BU48" s="2">
        <v>1</v>
      </c>
      <c r="BV48" s="2">
        <v>1</v>
      </c>
      <c r="BW48" s="2">
        <v>1</v>
      </c>
      <c r="BX48" s="2">
        <v>1</v>
      </c>
      <c r="BY48" s="2" t="s">
        <v>3</v>
      </c>
      <c r="BZ48" s="2">
        <v>0</v>
      </c>
      <c r="CA48" s="2">
        <v>0</v>
      </c>
      <c r="CB48" s="2" t="s">
        <v>3</v>
      </c>
      <c r="CC48" s="2"/>
      <c r="CD48" s="2"/>
      <c r="CE48" s="2">
        <v>0</v>
      </c>
      <c r="CF48" s="2">
        <v>0</v>
      </c>
      <c r="CG48" s="2">
        <v>0</v>
      </c>
      <c r="CH48" s="2">
        <v>2</v>
      </c>
      <c r="CI48" s="2">
        <v>6</v>
      </c>
      <c r="CJ48" s="2">
        <v>0</v>
      </c>
      <c r="CK48" s="2">
        <v>0</v>
      </c>
      <c r="CL48" s="2">
        <v>0</v>
      </c>
      <c r="CM48" s="2">
        <v>0</v>
      </c>
      <c r="CN48" s="2" t="s">
        <v>3</v>
      </c>
      <c r="CO48" s="2">
        <v>0</v>
      </c>
      <c r="CP48" s="2">
        <f t="shared" si="73"/>
        <v>0</v>
      </c>
      <c r="CQ48" s="2">
        <f t="shared" si="74"/>
        <v>7.14</v>
      </c>
      <c r="CR48" s="2">
        <f t="shared" si="75"/>
        <v>0</v>
      </c>
      <c r="CS48" s="2">
        <f t="shared" si="76"/>
        <v>0</v>
      </c>
      <c r="CT48" s="2">
        <f t="shared" si="77"/>
        <v>0</v>
      </c>
      <c r="CU48" s="2">
        <f t="shared" si="78"/>
        <v>0</v>
      </c>
      <c r="CV48" s="2">
        <f t="shared" si="79"/>
        <v>0</v>
      </c>
      <c r="CW48" s="2">
        <f t="shared" si="80"/>
        <v>0</v>
      </c>
      <c r="CX48" s="2">
        <f t="shared" si="81"/>
        <v>4.45</v>
      </c>
      <c r="CY48" s="2">
        <f>(((S48+R48)*AT48)/100)</f>
        <v>0</v>
      </c>
      <c r="CZ48" s="2">
        <f>(((S48+R48)*AU48)/100)</f>
        <v>0</v>
      </c>
      <c r="DA48" s="2"/>
      <c r="DB48" s="2"/>
      <c r="DC48" s="2" t="s">
        <v>3</v>
      </c>
      <c r="DD48" s="2" t="s">
        <v>3</v>
      </c>
      <c r="DE48" s="2" t="s">
        <v>3</v>
      </c>
      <c r="DF48" s="2" t="s">
        <v>3</v>
      </c>
      <c r="DG48" s="2" t="s">
        <v>3</v>
      </c>
      <c r="DH48" s="2" t="s">
        <v>3</v>
      </c>
      <c r="DI48" s="2" t="s">
        <v>3</v>
      </c>
      <c r="DJ48" s="2" t="s">
        <v>3</v>
      </c>
      <c r="DK48" s="2" t="s">
        <v>3</v>
      </c>
      <c r="DL48" s="2" t="s">
        <v>3</v>
      </c>
      <c r="DM48" s="2" t="s">
        <v>3</v>
      </c>
      <c r="DN48" s="2">
        <v>0</v>
      </c>
      <c r="DO48" s="2">
        <v>0</v>
      </c>
      <c r="DP48" s="2">
        <v>1</v>
      </c>
      <c r="DQ48" s="2">
        <v>1</v>
      </c>
      <c r="DR48" s="2"/>
      <c r="DS48" s="2"/>
      <c r="DT48" s="2"/>
      <c r="DU48" s="2">
        <v>1007</v>
      </c>
      <c r="DV48" s="2" t="s">
        <v>40</v>
      </c>
      <c r="DW48" s="2" t="s">
        <v>40</v>
      </c>
      <c r="DX48" s="2">
        <v>1</v>
      </c>
      <c r="DY48" s="2"/>
      <c r="DZ48" s="2" t="s">
        <v>3</v>
      </c>
      <c r="EA48" s="2" t="s">
        <v>3</v>
      </c>
      <c r="EB48" s="2" t="s">
        <v>3</v>
      </c>
      <c r="EC48" s="2" t="s">
        <v>3</v>
      </c>
      <c r="ED48" s="2"/>
      <c r="EE48" s="2">
        <v>54328897</v>
      </c>
      <c r="EF48" s="2">
        <v>8</v>
      </c>
      <c r="EG48" s="2" t="s">
        <v>31</v>
      </c>
      <c r="EH48" s="2">
        <v>0</v>
      </c>
      <c r="EI48" s="2" t="s">
        <v>3</v>
      </c>
      <c r="EJ48" s="2">
        <v>1</v>
      </c>
      <c r="EK48" s="2">
        <v>500001</v>
      </c>
      <c r="EL48" s="2" t="s">
        <v>32</v>
      </c>
      <c r="EM48" s="2" t="s">
        <v>33</v>
      </c>
      <c r="EN48" s="2"/>
      <c r="EO48" s="2" t="s">
        <v>3</v>
      </c>
      <c r="EP48" s="2"/>
      <c r="EQ48" s="2">
        <v>0</v>
      </c>
      <c r="ER48" s="2">
        <v>7.14</v>
      </c>
      <c r="ES48" s="2">
        <v>7.14</v>
      </c>
      <c r="ET48" s="2">
        <v>0</v>
      </c>
      <c r="EU48" s="2">
        <v>0</v>
      </c>
      <c r="EV48" s="2">
        <v>0</v>
      </c>
      <c r="EW48" s="2">
        <v>0</v>
      </c>
      <c r="EX48" s="2">
        <v>0</v>
      </c>
      <c r="EY48" s="2"/>
      <c r="EZ48" s="2"/>
      <c r="FA48" s="2"/>
      <c r="FB48" s="2"/>
      <c r="FC48" s="2"/>
      <c r="FD48" s="2"/>
      <c r="FE48" s="2"/>
      <c r="FF48" s="2"/>
      <c r="FG48" s="2"/>
      <c r="FH48" s="2"/>
      <c r="FI48" s="2"/>
      <c r="FJ48" s="2"/>
      <c r="FK48" s="2"/>
      <c r="FL48" s="2"/>
      <c r="FM48" s="2"/>
      <c r="FN48" s="2"/>
      <c r="FO48" s="2"/>
      <c r="FP48" s="2"/>
      <c r="FQ48" s="2">
        <v>0</v>
      </c>
      <c r="FR48" s="2">
        <f t="shared" si="82"/>
        <v>0</v>
      </c>
      <c r="FS48" s="2">
        <v>0</v>
      </c>
      <c r="FT48" s="2"/>
      <c r="FU48" s="2"/>
      <c r="FV48" s="2"/>
      <c r="FW48" s="2"/>
      <c r="FX48" s="2">
        <v>0</v>
      </c>
      <c r="FY48" s="2">
        <v>0</v>
      </c>
      <c r="FZ48" s="2"/>
      <c r="GA48" s="2" t="s">
        <v>3</v>
      </c>
      <c r="GB48" s="2"/>
      <c r="GC48" s="2"/>
      <c r="GD48" s="2">
        <v>1</v>
      </c>
      <c r="GE48" s="2"/>
      <c r="GF48" s="2">
        <v>-50505369</v>
      </c>
      <c r="GG48" s="2">
        <v>2</v>
      </c>
      <c r="GH48" s="2">
        <v>1</v>
      </c>
      <c r="GI48" s="2">
        <v>-2</v>
      </c>
      <c r="GJ48" s="2">
        <v>0</v>
      </c>
      <c r="GK48" s="2">
        <v>0</v>
      </c>
      <c r="GL48" s="2">
        <f t="shared" si="83"/>
        <v>0</v>
      </c>
      <c r="GM48" s="2">
        <f t="shared" si="84"/>
        <v>0</v>
      </c>
      <c r="GN48" s="2">
        <f t="shared" si="85"/>
        <v>0</v>
      </c>
      <c r="GO48" s="2">
        <f t="shared" si="86"/>
        <v>0</v>
      </c>
      <c r="GP48" s="2">
        <f t="shared" si="87"/>
        <v>0</v>
      </c>
      <c r="GQ48" s="2"/>
      <c r="GR48" s="2">
        <v>0</v>
      </c>
      <c r="GS48" s="2">
        <v>3</v>
      </c>
      <c r="GT48" s="2">
        <v>0</v>
      </c>
      <c r="GU48" s="2" t="s">
        <v>3</v>
      </c>
      <c r="GV48" s="2">
        <f t="shared" si="88"/>
        <v>0</v>
      </c>
      <c r="GW48" s="2">
        <v>1</v>
      </c>
      <c r="GX48" s="2">
        <f t="shared" si="89"/>
        <v>0</v>
      </c>
      <c r="GY48" s="2"/>
      <c r="GZ48" s="2"/>
      <c r="HA48" s="2">
        <v>0</v>
      </c>
      <c r="HB48" s="2">
        <v>0</v>
      </c>
      <c r="HC48" s="2">
        <f t="shared" si="90"/>
        <v>0</v>
      </c>
      <c r="HD48" s="2"/>
      <c r="HE48" s="2" t="s">
        <v>3</v>
      </c>
      <c r="HF48" s="2" t="s">
        <v>3</v>
      </c>
      <c r="HG48" s="2"/>
      <c r="HH48" s="2"/>
      <c r="HI48" s="2"/>
      <c r="HJ48" s="2"/>
      <c r="HK48" s="2"/>
      <c r="HL48" s="2"/>
      <c r="HM48" s="2" t="s">
        <v>3</v>
      </c>
      <c r="HN48" s="2" t="s">
        <v>3</v>
      </c>
      <c r="HO48" s="2" t="s">
        <v>3</v>
      </c>
      <c r="HP48" s="2" t="s">
        <v>3</v>
      </c>
      <c r="HQ48" s="2" t="s">
        <v>3</v>
      </c>
      <c r="HR48" s="2"/>
      <c r="HS48" s="2"/>
      <c r="HT48" s="2"/>
      <c r="HU48" s="2"/>
      <c r="HV48" s="2"/>
      <c r="HW48" s="2"/>
      <c r="HX48" s="2"/>
      <c r="HY48" s="2"/>
      <c r="HZ48" s="2"/>
      <c r="IA48" s="2"/>
      <c r="IB48" s="2"/>
      <c r="IC48" s="2"/>
      <c r="ID48" s="2"/>
      <c r="IE48" s="2"/>
      <c r="IF48" s="2"/>
      <c r="IG48" s="2"/>
      <c r="IH48" s="2"/>
      <c r="II48" s="2"/>
      <c r="IJ48" s="2"/>
      <c r="IK48" s="2">
        <v>0</v>
      </c>
      <c r="IL48" s="2"/>
      <c r="IM48" s="2"/>
      <c r="IN48" s="2"/>
      <c r="IO48" s="2"/>
      <c r="IP48" s="2"/>
      <c r="IQ48" s="2"/>
      <c r="IR48" s="2"/>
      <c r="IS48" s="2"/>
      <c r="IT48" s="2"/>
      <c r="IU48" s="2"/>
    </row>
    <row r="49" spans="1:245" x14ac:dyDescent="0.2">
      <c r="A49">
        <v>18</v>
      </c>
      <c r="B49">
        <v>1</v>
      </c>
      <c r="C49">
        <v>32</v>
      </c>
      <c r="E49" t="s">
        <v>81</v>
      </c>
      <c r="F49" t="s">
        <v>82</v>
      </c>
      <c r="G49" t="s">
        <v>83</v>
      </c>
      <c r="H49" t="s">
        <v>40</v>
      </c>
      <c r="I49">
        <f>I37*J49</f>
        <v>0</v>
      </c>
      <c r="J49">
        <v>0.1</v>
      </c>
      <c r="K49">
        <v>0.1</v>
      </c>
      <c r="L49">
        <v>1.66E-2</v>
      </c>
      <c r="M49">
        <v>0</v>
      </c>
      <c r="N49">
        <f t="shared" si="53"/>
        <v>1.66E-2</v>
      </c>
      <c r="O49">
        <f t="shared" si="54"/>
        <v>0</v>
      </c>
      <c r="P49">
        <f t="shared" si="55"/>
        <v>0</v>
      </c>
      <c r="Q49">
        <f t="shared" si="56"/>
        <v>0</v>
      </c>
      <c r="R49">
        <f t="shared" si="57"/>
        <v>0</v>
      </c>
      <c r="S49">
        <f t="shared" si="58"/>
        <v>0</v>
      </c>
      <c r="T49">
        <f t="shared" si="59"/>
        <v>0</v>
      </c>
      <c r="U49">
        <f t="shared" si="60"/>
        <v>0</v>
      </c>
      <c r="V49">
        <f t="shared" si="61"/>
        <v>0</v>
      </c>
      <c r="W49">
        <f t="shared" si="62"/>
        <v>0</v>
      </c>
      <c r="X49">
        <f t="shared" si="63"/>
        <v>0</v>
      </c>
      <c r="Y49">
        <f t="shared" si="64"/>
        <v>0</v>
      </c>
      <c r="AA49">
        <v>69726884</v>
      </c>
      <c r="AB49">
        <f t="shared" si="65"/>
        <v>1.97</v>
      </c>
      <c r="AC49">
        <f t="shared" si="91"/>
        <v>1.97</v>
      </c>
      <c r="AD49">
        <f t="shared" si="66"/>
        <v>0</v>
      </c>
      <c r="AE49">
        <f t="shared" si="67"/>
        <v>0</v>
      </c>
      <c r="AF49">
        <f t="shared" si="68"/>
        <v>0</v>
      </c>
      <c r="AG49">
        <f t="shared" si="69"/>
        <v>0</v>
      </c>
      <c r="AH49">
        <f t="shared" si="70"/>
        <v>0</v>
      </c>
      <c r="AI49">
        <f t="shared" si="71"/>
        <v>0</v>
      </c>
      <c r="AJ49">
        <f t="shared" si="72"/>
        <v>4.45</v>
      </c>
      <c r="AK49">
        <v>1.97</v>
      </c>
      <c r="AL49">
        <v>1.97</v>
      </c>
      <c r="AM49">
        <v>0</v>
      </c>
      <c r="AN49">
        <v>0</v>
      </c>
      <c r="AO49">
        <v>0</v>
      </c>
      <c r="AP49">
        <v>0</v>
      </c>
      <c r="AQ49">
        <v>0</v>
      </c>
      <c r="AR49">
        <v>0</v>
      </c>
      <c r="AS49">
        <v>4.45</v>
      </c>
      <c r="AT49">
        <v>0</v>
      </c>
      <c r="AU49">
        <v>0</v>
      </c>
      <c r="AV49">
        <v>1</v>
      </c>
      <c r="AW49">
        <v>1</v>
      </c>
      <c r="AZ49">
        <v>1</v>
      </c>
      <c r="BA49">
        <v>1</v>
      </c>
      <c r="BB49">
        <v>1</v>
      </c>
      <c r="BC49">
        <v>7.56</v>
      </c>
      <c r="BD49" t="s">
        <v>3</v>
      </c>
      <c r="BE49" t="s">
        <v>3</v>
      </c>
      <c r="BF49" t="s">
        <v>3</v>
      </c>
      <c r="BG49" t="s">
        <v>3</v>
      </c>
      <c r="BH49">
        <v>3</v>
      </c>
      <c r="BI49">
        <v>1</v>
      </c>
      <c r="BJ49" t="s">
        <v>84</v>
      </c>
      <c r="BM49">
        <v>500001</v>
      </c>
      <c r="BN49">
        <v>0</v>
      </c>
      <c r="BO49" t="s">
        <v>3</v>
      </c>
      <c r="BP49">
        <v>0</v>
      </c>
      <c r="BQ49">
        <v>8</v>
      </c>
      <c r="BR49">
        <v>0</v>
      </c>
      <c r="BS49">
        <v>1</v>
      </c>
      <c r="BT49">
        <v>1</v>
      </c>
      <c r="BU49">
        <v>1</v>
      </c>
      <c r="BV49">
        <v>1</v>
      </c>
      <c r="BW49">
        <v>1</v>
      </c>
      <c r="BX49">
        <v>1</v>
      </c>
      <c r="BY49" t="s">
        <v>3</v>
      </c>
      <c r="BZ49">
        <v>0</v>
      </c>
      <c r="CA49">
        <v>0</v>
      </c>
      <c r="CB49" t="s">
        <v>3</v>
      </c>
      <c r="CE49">
        <v>0</v>
      </c>
      <c r="CF49">
        <v>0</v>
      </c>
      <c r="CG49">
        <v>0</v>
      </c>
      <c r="CH49">
        <v>2</v>
      </c>
      <c r="CI49">
        <v>6</v>
      </c>
      <c r="CJ49">
        <v>0</v>
      </c>
      <c r="CK49">
        <v>0</v>
      </c>
      <c r="CL49">
        <v>0</v>
      </c>
      <c r="CM49">
        <v>0</v>
      </c>
      <c r="CN49" t="s">
        <v>3</v>
      </c>
      <c r="CO49">
        <v>0</v>
      </c>
      <c r="CP49">
        <f t="shared" si="73"/>
        <v>0</v>
      </c>
      <c r="CQ49">
        <f t="shared" si="74"/>
        <v>14.893199999999998</v>
      </c>
      <c r="CR49">
        <f t="shared" si="75"/>
        <v>0</v>
      </c>
      <c r="CS49">
        <f t="shared" si="76"/>
        <v>0</v>
      </c>
      <c r="CT49">
        <f t="shared" si="77"/>
        <v>0</v>
      </c>
      <c r="CU49">
        <f t="shared" si="78"/>
        <v>0</v>
      </c>
      <c r="CV49">
        <f t="shared" si="79"/>
        <v>0</v>
      </c>
      <c r="CW49">
        <f t="shared" si="80"/>
        <v>0</v>
      </c>
      <c r="CX49">
        <f t="shared" si="81"/>
        <v>4.45</v>
      </c>
      <c r="CY49">
        <f>(S49+R49)*(BZ49/100)</f>
        <v>0</v>
      </c>
      <c r="CZ49">
        <f>(S49+R49)*(CA49/100)</f>
        <v>0</v>
      </c>
      <c r="DC49" t="s">
        <v>3</v>
      </c>
      <c r="DD49" t="s">
        <v>3</v>
      </c>
      <c r="DE49" t="s">
        <v>3</v>
      </c>
      <c r="DF49" t="s">
        <v>3</v>
      </c>
      <c r="DG49" t="s">
        <v>3</v>
      </c>
      <c r="DH49" t="s">
        <v>3</v>
      </c>
      <c r="DI49" t="s">
        <v>3</v>
      </c>
      <c r="DJ49" t="s">
        <v>3</v>
      </c>
      <c r="DK49" t="s">
        <v>3</v>
      </c>
      <c r="DL49" t="s">
        <v>3</v>
      </c>
      <c r="DM49" t="s">
        <v>3</v>
      </c>
      <c r="DN49">
        <v>0</v>
      </c>
      <c r="DO49">
        <v>0</v>
      </c>
      <c r="DP49">
        <v>1</v>
      </c>
      <c r="DQ49">
        <v>1</v>
      </c>
      <c r="DU49">
        <v>1007</v>
      </c>
      <c r="DV49" t="s">
        <v>40</v>
      </c>
      <c r="DW49" t="s">
        <v>40</v>
      </c>
      <c r="DX49">
        <v>1</v>
      </c>
      <c r="DZ49" t="s">
        <v>3</v>
      </c>
      <c r="EA49" t="s">
        <v>3</v>
      </c>
      <c r="EB49" t="s">
        <v>3</v>
      </c>
      <c r="EC49" t="s">
        <v>3</v>
      </c>
      <c r="EE49">
        <v>54328897</v>
      </c>
      <c r="EF49">
        <v>8</v>
      </c>
      <c r="EG49" t="s">
        <v>31</v>
      </c>
      <c r="EH49">
        <v>0</v>
      </c>
      <c r="EI49" t="s">
        <v>3</v>
      </c>
      <c r="EJ49">
        <v>1</v>
      </c>
      <c r="EK49">
        <v>500001</v>
      </c>
      <c r="EL49" t="s">
        <v>32</v>
      </c>
      <c r="EM49" t="s">
        <v>33</v>
      </c>
      <c r="EO49" t="s">
        <v>3</v>
      </c>
      <c r="EQ49">
        <v>0</v>
      </c>
      <c r="ER49">
        <v>14.19</v>
      </c>
      <c r="ES49">
        <v>1.97</v>
      </c>
      <c r="ET49">
        <v>0</v>
      </c>
      <c r="EU49">
        <v>0</v>
      </c>
      <c r="EV49">
        <v>0</v>
      </c>
      <c r="EW49">
        <v>0</v>
      </c>
      <c r="EX49">
        <v>0</v>
      </c>
      <c r="EZ49">
        <v>5</v>
      </c>
      <c r="FC49">
        <v>0</v>
      </c>
      <c r="FD49">
        <v>18</v>
      </c>
      <c r="FF49">
        <v>14.19</v>
      </c>
      <c r="FQ49">
        <v>0</v>
      </c>
      <c r="FR49">
        <f t="shared" si="82"/>
        <v>0</v>
      </c>
      <c r="FS49">
        <v>0</v>
      </c>
      <c r="FX49">
        <v>0</v>
      </c>
      <c r="FY49">
        <v>0</v>
      </c>
      <c r="GA49" t="s">
        <v>85</v>
      </c>
      <c r="GD49">
        <v>1</v>
      </c>
      <c r="GF49">
        <v>-50505369</v>
      </c>
      <c r="GG49">
        <v>2</v>
      </c>
      <c r="GH49">
        <v>3</v>
      </c>
      <c r="GI49">
        <v>5</v>
      </c>
      <c r="GJ49">
        <v>0</v>
      </c>
      <c r="GK49">
        <v>0</v>
      </c>
      <c r="GL49">
        <f t="shared" si="83"/>
        <v>0</v>
      </c>
      <c r="GM49">
        <f t="shared" si="84"/>
        <v>0</v>
      </c>
      <c r="GN49">
        <f t="shared" si="85"/>
        <v>0</v>
      </c>
      <c r="GO49">
        <f t="shared" si="86"/>
        <v>0</v>
      </c>
      <c r="GP49">
        <f t="shared" si="87"/>
        <v>0</v>
      </c>
      <c r="GR49">
        <v>1</v>
      </c>
      <c r="GS49">
        <v>1</v>
      </c>
      <c r="GT49">
        <v>0</v>
      </c>
      <c r="GU49" t="s">
        <v>3</v>
      </c>
      <c r="GV49">
        <f t="shared" si="88"/>
        <v>0</v>
      </c>
      <c r="GW49">
        <v>1</v>
      </c>
      <c r="GX49">
        <f t="shared" si="89"/>
        <v>0</v>
      </c>
      <c r="HA49">
        <v>0</v>
      </c>
      <c r="HB49">
        <v>0</v>
      </c>
      <c r="HC49">
        <f t="shared" si="90"/>
        <v>0</v>
      </c>
      <c r="HE49" t="s">
        <v>35</v>
      </c>
      <c r="HF49" t="s">
        <v>36</v>
      </c>
      <c r="HM49" t="s">
        <v>3</v>
      </c>
      <c r="HN49" t="s">
        <v>3</v>
      </c>
      <c r="HO49" t="s">
        <v>3</v>
      </c>
      <c r="HP49" t="s">
        <v>3</v>
      </c>
      <c r="HQ49" t="s">
        <v>3</v>
      </c>
      <c r="IK49">
        <v>0</v>
      </c>
    </row>
    <row r="51" spans="1:245" x14ac:dyDescent="0.2">
      <c r="A51" s="3">
        <v>51</v>
      </c>
      <c r="B51" s="3">
        <f>B31</f>
        <v>1</v>
      </c>
      <c r="C51" s="3">
        <f>A31</f>
        <v>4</v>
      </c>
      <c r="D51" s="3">
        <f>ROW(A31)</f>
        <v>31</v>
      </c>
      <c r="E51" s="3"/>
      <c r="F51" s="3" t="str">
        <f>IF(F31&lt;&gt;"",F31,"")</f>
        <v>Новый раздел</v>
      </c>
      <c r="G51" s="3" t="str">
        <f>IF(G31&lt;&gt;"",G31,"")</f>
        <v>Полы ниже 0,000</v>
      </c>
      <c r="H51" s="3">
        <v>0</v>
      </c>
      <c r="I51" s="3"/>
      <c r="J51" s="3"/>
      <c r="K51" s="3"/>
      <c r="L51" s="3"/>
      <c r="M51" s="3"/>
      <c r="N51" s="3"/>
      <c r="O51" s="3">
        <f t="shared" ref="O51:T51" si="92">ROUND(AB51,0)</f>
        <v>0</v>
      </c>
      <c r="P51" s="3">
        <f t="shared" si="92"/>
        <v>0</v>
      </c>
      <c r="Q51" s="3">
        <f t="shared" si="92"/>
        <v>0</v>
      </c>
      <c r="R51" s="3">
        <f t="shared" si="92"/>
        <v>0</v>
      </c>
      <c r="S51" s="3">
        <f t="shared" si="92"/>
        <v>0</v>
      </c>
      <c r="T51" s="3">
        <f t="shared" si="92"/>
        <v>0</v>
      </c>
      <c r="U51" s="3">
        <f>AH51</f>
        <v>0</v>
      </c>
      <c r="V51" s="3">
        <f>AI51</f>
        <v>0</v>
      </c>
      <c r="W51" s="3">
        <f>ROUND(AJ51,0)</f>
        <v>0</v>
      </c>
      <c r="X51" s="3">
        <f>ROUND(AK51,0)</f>
        <v>0</v>
      </c>
      <c r="Y51" s="3">
        <f>ROUND(AL51,0)</f>
        <v>0</v>
      </c>
      <c r="Z51" s="3"/>
      <c r="AA51" s="3"/>
      <c r="AB51" s="3">
        <f>ROUND(SUMIF(AA35:AA49,"=69726971",O35:O49),0)</f>
        <v>0</v>
      </c>
      <c r="AC51" s="3">
        <f>ROUND(SUMIF(AA35:AA49,"=69726971",P35:P49),0)</f>
        <v>0</v>
      </c>
      <c r="AD51" s="3">
        <f>ROUND(SUMIF(AA35:AA49,"=69726971",Q35:Q49),0)</f>
        <v>0</v>
      </c>
      <c r="AE51" s="3">
        <f>ROUND(SUMIF(AA35:AA49,"=69726971",R35:R49),0)</f>
        <v>0</v>
      </c>
      <c r="AF51" s="3">
        <f>ROUND(SUMIF(AA35:AA49,"=69726971",S35:S49),0)</f>
        <v>0</v>
      </c>
      <c r="AG51" s="3">
        <f>ROUND(SUMIF(AA35:AA49,"=69726971",T35:T49),0)</f>
        <v>0</v>
      </c>
      <c r="AH51" s="3">
        <f>SUMIF(AA35:AA49,"=69726971",U35:U49)</f>
        <v>0</v>
      </c>
      <c r="AI51" s="3">
        <f>SUMIF(AA35:AA49,"=69726971",V35:V49)</f>
        <v>0</v>
      </c>
      <c r="AJ51" s="3">
        <f>ROUND(SUMIF(AA35:AA49,"=69726971",W35:W49),0)</f>
        <v>0</v>
      </c>
      <c r="AK51" s="3">
        <f>ROUND(SUMIF(AA35:AA49,"=69726971",X35:X49),0)</f>
        <v>0</v>
      </c>
      <c r="AL51" s="3">
        <f>ROUND(SUMIF(AA35:AA49,"=69726971",Y35:Y49),0)</f>
        <v>0</v>
      </c>
      <c r="AM51" s="3"/>
      <c r="AN51" s="3"/>
      <c r="AO51" s="3">
        <f t="shared" ref="AO51:BD51" si="93">ROUND(BX51,0)</f>
        <v>0</v>
      </c>
      <c r="AP51" s="3">
        <f t="shared" si="93"/>
        <v>0</v>
      </c>
      <c r="AQ51" s="3">
        <f t="shared" si="93"/>
        <v>0</v>
      </c>
      <c r="AR51" s="3">
        <f t="shared" si="93"/>
        <v>0</v>
      </c>
      <c r="AS51" s="3">
        <f t="shared" si="93"/>
        <v>0</v>
      </c>
      <c r="AT51" s="3">
        <f t="shared" si="93"/>
        <v>0</v>
      </c>
      <c r="AU51" s="3">
        <f t="shared" si="93"/>
        <v>0</v>
      </c>
      <c r="AV51" s="3">
        <f t="shared" si="93"/>
        <v>0</v>
      </c>
      <c r="AW51" s="3">
        <f t="shared" si="93"/>
        <v>0</v>
      </c>
      <c r="AX51" s="3">
        <f t="shared" si="93"/>
        <v>0</v>
      </c>
      <c r="AY51" s="3">
        <f t="shared" si="93"/>
        <v>0</v>
      </c>
      <c r="AZ51" s="3">
        <f t="shared" si="93"/>
        <v>0</v>
      </c>
      <c r="BA51" s="3">
        <f t="shared" si="93"/>
        <v>0</v>
      </c>
      <c r="BB51" s="3">
        <f t="shared" si="93"/>
        <v>0</v>
      </c>
      <c r="BC51" s="3">
        <f t="shared" si="93"/>
        <v>0</v>
      </c>
      <c r="BD51" s="3">
        <f t="shared" si="93"/>
        <v>0</v>
      </c>
      <c r="BE51" s="3"/>
      <c r="BF51" s="3"/>
      <c r="BG51" s="3"/>
      <c r="BH51" s="3"/>
      <c r="BI51" s="3"/>
      <c r="BJ51" s="3"/>
      <c r="BK51" s="3"/>
      <c r="BL51" s="3"/>
      <c r="BM51" s="3"/>
      <c r="BN51" s="3"/>
      <c r="BO51" s="3"/>
      <c r="BP51" s="3"/>
      <c r="BQ51" s="3"/>
      <c r="BR51" s="3"/>
      <c r="BS51" s="3"/>
      <c r="BT51" s="3"/>
      <c r="BU51" s="3"/>
      <c r="BV51" s="3"/>
      <c r="BW51" s="3"/>
      <c r="BX51" s="3">
        <f>ROUND(SUMIF(AA35:AA49,"=69726971",FQ35:FQ49),0)</f>
        <v>0</v>
      </c>
      <c r="BY51" s="3">
        <f>ROUND(SUMIF(AA35:AA49,"=69726971",FR35:FR49),0)</f>
        <v>0</v>
      </c>
      <c r="BZ51" s="3">
        <f>ROUND(SUMIF(AA35:AA49,"=69726971",GL35:GL49),0)</f>
        <v>0</v>
      </c>
      <c r="CA51" s="3">
        <f>ROUND(SUMIF(AA35:AA49,"=69726971",GM35:GM49),0)</f>
        <v>0</v>
      </c>
      <c r="CB51" s="3">
        <f>ROUND(SUMIF(AA35:AA49,"=69726971",GN35:GN49),0)</f>
        <v>0</v>
      </c>
      <c r="CC51" s="3">
        <f>ROUND(SUMIF(AA35:AA49,"=69726971",GO35:GO49),0)</f>
        <v>0</v>
      </c>
      <c r="CD51" s="3">
        <f>ROUND(SUMIF(AA35:AA49,"=69726971",GP35:GP49),0)</f>
        <v>0</v>
      </c>
      <c r="CE51" s="3">
        <f>AC51-BX51</f>
        <v>0</v>
      </c>
      <c r="CF51" s="3">
        <f>AC51-BY51</f>
        <v>0</v>
      </c>
      <c r="CG51" s="3">
        <f>BX51-BZ51</f>
        <v>0</v>
      </c>
      <c r="CH51" s="3">
        <f>AC51-BX51-BY51+BZ51</f>
        <v>0</v>
      </c>
      <c r="CI51" s="3">
        <f>BY51-BZ51</f>
        <v>0</v>
      </c>
      <c r="CJ51" s="3">
        <f>ROUND(SUMIF(AA35:AA49,"=69726971",GX35:GX49),0)</f>
        <v>0</v>
      </c>
      <c r="CK51" s="3">
        <f>ROUND(SUMIF(AA35:AA49,"=69726971",GY35:GY49),0)</f>
        <v>0</v>
      </c>
      <c r="CL51" s="3">
        <f>ROUND(SUMIF(AA35:AA49,"=69726971",GZ35:GZ49),0)</f>
        <v>0</v>
      </c>
      <c r="CM51" s="3">
        <f>ROUND(SUMIF(AA35:AA49,"=69726971",HD35:HD49),0)</f>
        <v>0</v>
      </c>
      <c r="CN51" s="3"/>
      <c r="CO51" s="3"/>
      <c r="CP51" s="3"/>
      <c r="CQ51" s="3"/>
      <c r="CR51" s="3"/>
      <c r="CS51" s="3"/>
      <c r="CT51" s="3"/>
      <c r="CU51" s="3"/>
      <c r="CV51" s="3"/>
      <c r="CW51" s="3"/>
      <c r="CX51" s="3"/>
      <c r="CY51" s="3"/>
      <c r="CZ51" s="3"/>
      <c r="DA51" s="3"/>
      <c r="DB51" s="3"/>
      <c r="DC51" s="3"/>
      <c r="DD51" s="3"/>
      <c r="DE51" s="3"/>
      <c r="DF51" s="3"/>
      <c r="DG51" s="4">
        <f t="shared" ref="DG51:DL51" si="94">ROUND(DT51,0)</f>
        <v>0</v>
      </c>
      <c r="DH51" s="4">
        <f t="shared" si="94"/>
        <v>0</v>
      </c>
      <c r="DI51" s="4">
        <f t="shared" si="94"/>
        <v>0</v>
      </c>
      <c r="DJ51" s="4">
        <f t="shared" si="94"/>
        <v>0</v>
      </c>
      <c r="DK51" s="4">
        <f t="shared" si="94"/>
        <v>0</v>
      </c>
      <c r="DL51" s="4">
        <f t="shared" si="94"/>
        <v>0</v>
      </c>
      <c r="DM51" s="4">
        <f>DZ51</f>
        <v>0</v>
      </c>
      <c r="DN51" s="4">
        <f>EA51</f>
        <v>0</v>
      </c>
      <c r="DO51" s="4">
        <f>ROUND(EB51,0)</f>
        <v>0</v>
      </c>
      <c r="DP51" s="4">
        <f>ROUND(EC51,0)</f>
        <v>0</v>
      </c>
      <c r="DQ51" s="4">
        <f>ROUND(ED51,0)</f>
        <v>0</v>
      </c>
      <c r="DR51" s="4"/>
      <c r="DS51" s="4"/>
      <c r="DT51" s="4">
        <f>ROUND(SUMIF(AA35:AA49,"=69726884",O35:O49),0)</f>
        <v>0</v>
      </c>
      <c r="DU51" s="4">
        <f>ROUND(SUMIF(AA35:AA49,"=69726884",P35:P49),0)</f>
        <v>0</v>
      </c>
      <c r="DV51" s="4">
        <f>ROUND(SUMIF(AA35:AA49,"=69726884",Q35:Q49),0)</f>
        <v>0</v>
      </c>
      <c r="DW51" s="4">
        <f>ROUND(SUMIF(AA35:AA49,"=69726884",R35:R49),0)</f>
        <v>0</v>
      </c>
      <c r="DX51" s="4">
        <f>ROUND(SUMIF(AA35:AA49,"=69726884",S35:S49),0)</f>
        <v>0</v>
      </c>
      <c r="DY51" s="4">
        <f>ROUND(SUMIF(AA35:AA49,"=69726884",T35:T49),0)</f>
        <v>0</v>
      </c>
      <c r="DZ51" s="4">
        <f>SUMIF(AA35:AA49,"=69726884",U35:U49)</f>
        <v>0</v>
      </c>
      <c r="EA51" s="4">
        <f>SUMIF(AA35:AA49,"=69726884",V35:V49)</f>
        <v>0</v>
      </c>
      <c r="EB51" s="4">
        <f>ROUND(SUMIF(AA35:AA49,"=69726884",W35:W49),0)</f>
        <v>0</v>
      </c>
      <c r="EC51" s="4">
        <f>ROUND(SUMIF(AA35:AA49,"=69726884",X35:X49),0)</f>
        <v>0</v>
      </c>
      <c r="ED51" s="4">
        <f>ROUND(SUMIF(AA35:AA49,"=69726884",Y35:Y49),0)</f>
        <v>0</v>
      </c>
      <c r="EE51" s="4"/>
      <c r="EF51" s="4"/>
      <c r="EG51" s="4">
        <f t="shared" ref="EG51:EV51" si="95">ROUND(FP51,0)</f>
        <v>0</v>
      </c>
      <c r="EH51" s="4">
        <f t="shared" si="95"/>
        <v>0</v>
      </c>
      <c r="EI51" s="4">
        <f t="shared" si="95"/>
        <v>0</v>
      </c>
      <c r="EJ51" s="4">
        <f t="shared" si="95"/>
        <v>0</v>
      </c>
      <c r="EK51" s="4">
        <f t="shared" si="95"/>
        <v>0</v>
      </c>
      <c r="EL51" s="4">
        <f t="shared" si="95"/>
        <v>0</v>
      </c>
      <c r="EM51" s="4">
        <f t="shared" si="95"/>
        <v>0</v>
      </c>
      <c r="EN51" s="4">
        <f t="shared" si="95"/>
        <v>0</v>
      </c>
      <c r="EO51" s="4">
        <f t="shared" si="95"/>
        <v>0</v>
      </c>
      <c r="EP51" s="4">
        <f t="shared" si="95"/>
        <v>0</v>
      </c>
      <c r="EQ51" s="4">
        <f t="shared" si="95"/>
        <v>0</v>
      </c>
      <c r="ER51" s="4">
        <f t="shared" si="95"/>
        <v>0</v>
      </c>
      <c r="ES51" s="4">
        <f t="shared" si="95"/>
        <v>0</v>
      </c>
      <c r="ET51" s="4">
        <f t="shared" si="95"/>
        <v>0</v>
      </c>
      <c r="EU51" s="4">
        <f t="shared" si="95"/>
        <v>0</v>
      </c>
      <c r="EV51" s="4">
        <f t="shared" si="95"/>
        <v>0</v>
      </c>
      <c r="EW51" s="4"/>
      <c r="EX51" s="4"/>
      <c r="EY51" s="4"/>
      <c r="EZ51" s="4"/>
      <c r="FA51" s="4"/>
      <c r="FB51" s="4"/>
      <c r="FC51" s="4"/>
      <c r="FD51" s="4"/>
      <c r="FE51" s="4"/>
      <c r="FF51" s="4"/>
      <c r="FG51" s="4"/>
      <c r="FH51" s="4"/>
      <c r="FI51" s="4"/>
      <c r="FJ51" s="4"/>
      <c r="FK51" s="4"/>
      <c r="FL51" s="4"/>
      <c r="FM51" s="4"/>
      <c r="FN51" s="4"/>
      <c r="FO51" s="4"/>
      <c r="FP51" s="4">
        <f>ROUND(SUMIF(AA35:AA49,"=69726884",FQ35:FQ49),0)</f>
        <v>0</v>
      </c>
      <c r="FQ51" s="4">
        <f>ROUND(SUMIF(AA35:AA49,"=69726884",FR35:FR49),0)</f>
        <v>0</v>
      </c>
      <c r="FR51" s="4">
        <f>ROUND(SUMIF(AA35:AA49,"=69726884",GL35:GL49),0)</f>
        <v>0</v>
      </c>
      <c r="FS51" s="4">
        <f>ROUND(SUMIF(AA35:AA49,"=69726884",GM35:GM49),0)</f>
        <v>0</v>
      </c>
      <c r="FT51" s="4">
        <f>ROUND(SUMIF(AA35:AA49,"=69726884",GN35:GN49),0)</f>
        <v>0</v>
      </c>
      <c r="FU51" s="4">
        <f>ROUND(SUMIF(AA35:AA49,"=69726884",GO35:GO49),0)</f>
        <v>0</v>
      </c>
      <c r="FV51" s="4">
        <f>ROUND(SUMIF(AA35:AA49,"=69726884",GP35:GP49),0)</f>
        <v>0</v>
      </c>
      <c r="FW51" s="4">
        <f>DU51-FP51</f>
        <v>0</v>
      </c>
      <c r="FX51" s="4">
        <f>DU51-FQ51</f>
        <v>0</v>
      </c>
      <c r="FY51" s="4">
        <f>FP51-FR51</f>
        <v>0</v>
      </c>
      <c r="FZ51" s="4">
        <f>DU51-FP51-FQ51+FR51</f>
        <v>0</v>
      </c>
      <c r="GA51" s="4">
        <f>FQ51-FR51</f>
        <v>0</v>
      </c>
      <c r="GB51" s="4">
        <f>ROUND(SUMIF(AA35:AA49,"=69726884",GX35:GX49),0)</f>
        <v>0</v>
      </c>
      <c r="GC51" s="4">
        <f>ROUND(SUMIF(AA35:AA49,"=69726884",GY35:GY49),0)</f>
        <v>0</v>
      </c>
      <c r="GD51" s="4">
        <f>ROUND(SUMIF(AA35:AA49,"=69726884",GZ35:GZ49),0)</f>
        <v>0</v>
      </c>
      <c r="GE51" s="4">
        <f>ROUND(SUMIF(AA35:AA49,"=69726884",HD35:HD49),0)</f>
        <v>0</v>
      </c>
      <c r="GF51" s="4"/>
      <c r="GG51" s="4"/>
      <c r="GH51" s="4"/>
      <c r="GI51" s="4"/>
      <c r="GJ51" s="4"/>
      <c r="GK51" s="4"/>
      <c r="GL51" s="4"/>
      <c r="GM51" s="4"/>
      <c r="GN51" s="4"/>
      <c r="GO51" s="4"/>
      <c r="GP51" s="4"/>
      <c r="GQ51" s="4"/>
      <c r="GR51" s="4"/>
      <c r="GS51" s="4"/>
      <c r="GT51" s="4"/>
      <c r="GU51" s="4"/>
      <c r="GV51" s="4"/>
      <c r="GW51" s="4"/>
      <c r="GX51" s="4">
        <v>0</v>
      </c>
    </row>
    <row r="53" spans="1:245" x14ac:dyDescent="0.2">
      <c r="A53" s="5">
        <v>50</v>
      </c>
      <c r="B53" s="5">
        <v>0</v>
      </c>
      <c r="C53" s="5">
        <v>0</v>
      </c>
      <c r="D53" s="5">
        <v>1</v>
      </c>
      <c r="E53" s="5">
        <v>201</v>
      </c>
      <c r="F53" s="5">
        <f>ROUND(Source!O51,O53)</f>
        <v>0</v>
      </c>
      <c r="G53" s="5" t="s">
        <v>86</v>
      </c>
      <c r="H53" s="5" t="s">
        <v>87</v>
      </c>
      <c r="I53" s="5"/>
      <c r="J53" s="5"/>
      <c r="K53" s="5">
        <v>201</v>
      </c>
      <c r="L53" s="5">
        <v>1</v>
      </c>
      <c r="M53" s="5">
        <v>3</v>
      </c>
      <c r="N53" s="5" t="s">
        <v>3</v>
      </c>
      <c r="O53" s="5">
        <v>0</v>
      </c>
      <c r="P53" s="5">
        <f>ROUND(Source!DG51,O53)</f>
        <v>0</v>
      </c>
      <c r="Q53" s="5"/>
      <c r="R53" s="5"/>
      <c r="S53" s="5"/>
      <c r="T53" s="5"/>
      <c r="U53" s="5"/>
      <c r="V53" s="5"/>
      <c r="W53" s="5">
        <v>0</v>
      </c>
      <c r="X53" s="5">
        <v>1</v>
      </c>
      <c r="Y53" s="5">
        <v>0</v>
      </c>
      <c r="Z53" s="5">
        <v>0</v>
      </c>
      <c r="AA53" s="5">
        <v>1</v>
      </c>
      <c r="AB53" s="5">
        <v>0</v>
      </c>
    </row>
    <row r="54" spans="1:245" x14ac:dyDescent="0.2">
      <c r="A54" s="5">
        <v>50</v>
      </c>
      <c r="B54" s="5">
        <v>0</v>
      </c>
      <c r="C54" s="5">
        <v>0</v>
      </c>
      <c r="D54" s="5">
        <v>1</v>
      </c>
      <c r="E54" s="5">
        <v>202</v>
      </c>
      <c r="F54" s="5">
        <f>ROUND(Source!P51,O54)</f>
        <v>0</v>
      </c>
      <c r="G54" s="5" t="s">
        <v>88</v>
      </c>
      <c r="H54" s="5" t="s">
        <v>89</v>
      </c>
      <c r="I54" s="5"/>
      <c r="J54" s="5"/>
      <c r="K54" s="5">
        <v>202</v>
      </c>
      <c r="L54" s="5">
        <v>2</v>
      </c>
      <c r="M54" s="5">
        <v>3</v>
      </c>
      <c r="N54" s="5" t="s">
        <v>3</v>
      </c>
      <c r="O54" s="5">
        <v>0</v>
      </c>
      <c r="P54" s="5">
        <f>ROUND(Source!DH51,O54)</f>
        <v>0</v>
      </c>
      <c r="Q54" s="5"/>
      <c r="R54" s="5"/>
      <c r="S54" s="5"/>
      <c r="T54" s="5"/>
      <c r="U54" s="5"/>
      <c r="V54" s="5"/>
      <c r="W54" s="5">
        <v>0</v>
      </c>
      <c r="X54" s="5">
        <v>1</v>
      </c>
      <c r="Y54" s="5">
        <v>0</v>
      </c>
      <c r="Z54" s="5">
        <v>0</v>
      </c>
      <c r="AA54" s="5">
        <v>1</v>
      </c>
      <c r="AB54" s="5">
        <v>0</v>
      </c>
    </row>
    <row r="55" spans="1:245" x14ac:dyDescent="0.2">
      <c r="A55" s="5">
        <v>50</v>
      </c>
      <c r="B55" s="5">
        <v>0</v>
      </c>
      <c r="C55" s="5">
        <v>0</v>
      </c>
      <c r="D55" s="5">
        <v>1</v>
      </c>
      <c r="E55" s="5">
        <v>222</v>
      </c>
      <c r="F55" s="5">
        <f>ROUND(Source!AO51,O55)</f>
        <v>0</v>
      </c>
      <c r="G55" s="5" t="s">
        <v>90</v>
      </c>
      <c r="H55" s="5" t="s">
        <v>91</v>
      </c>
      <c r="I55" s="5"/>
      <c r="J55" s="5"/>
      <c r="K55" s="5">
        <v>222</v>
      </c>
      <c r="L55" s="5">
        <v>3</v>
      </c>
      <c r="M55" s="5">
        <v>3</v>
      </c>
      <c r="N55" s="5" t="s">
        <v>3</v>
      </c>
      <c r="O55" s="5">
        <v>0</v>
      </c>
      <c r="P55" s="5">
        <f>ROUND(Source!EG51,O55)</f>
        <v>0</v>
      </c>
      <c r="Q55" s="5"/>
      <c r="R55" s="5"/>
      <c r="S55" s="5"/>
      <c r="T55" s="5"/>
      <c r="U55" s="5"/>
      <c r="V55" s="5"/>
      <c r="W55" s="5">
        <v>0</v>
      </c>
      <c r="X55" s="5">
        <v>1</v>
      </c>
      <c r="Y55" s="5">
        <v>0</v>
      </c>
      <c r="Z55" s="5">
        <v>0</v>
      </c>
      <c r="AA55" s="5">
        <v>1</v>
      </c>
      <c r="AB55" s="5">
        <v>0</v>
      </c>
    </row>
    <row r="56" spans="1:245" x14ac:dyDescent="0.2">
      <c r="A56" s="5">
        <v>50</v>
      </c>
      <c r="B56" s="5">
        <v>0</v>
      </c>
      <c r="C56" s="5">
        <v>0</v>
      </c>
      <c r="D56" s="5">
        <v>1</v>
      </c>
      <c r="E56" s="5">
        <v>225</v>
      </c>
      <c r="F56" s="5">
        <f>ROUND(Source!AV51,O56)</f>
        <v>0</v>
      </c>
      <c r="G56" s="5" t="s">
        <v>92</v>
      </c>
      <c r="H56" s="5" t="s">
        <v>93</v>
      </c>
      <c r="I56" s="5"/>
      <c r="J56" s="5"/>
      <c r="K56" s="5">
        <v>225</v>
      </c>
      <c r="L56" s="5">
        <v>4</v>
      </c>
      <c r="M56" s="5">
        <v>3</v>
      </c>
      <c r="N56" s="5" t="s">
        <v>3</v>
      </c>
      <c r="O56" s="5">
        <v>0</v>
      </c>
      <c r="P56" s="5">
        <f>ROUND(Source!EN51,O56)</f>
        <v>0</v>
      </c>
      <c r="Q56" s="5"/>
      <c r="R56" s="5"/>
      <c r="S56" s="5"/>
      <c r="T56" s="5"/>
      <c r="U56" s="5"/>
      <c r="V56" s="5"/>
      <c r="W56" s="5">
        <v>0</v>
      </c>
      <c r="X56" s="5">
        <v>1</v>
      </c>
      <c r="Y56" s="5">
        <v>0</v>
      </c>
      <c r="Z56" s="5">
        <v>0</v>
      </c>
      <c r="AA56" s="5">
        <v>1</v>
      </c>
      <c r="AB56" s="5">
        <v>0</v>
      </c>
    </row>
    <row r="57" spans="1:245" x14ac:dyDescent="0.2">
      <c r="A57" s="5">
        <v>50</v>
      </c>
      <c r="B57" s="5">
        <v>0</v>
      </c>
      <c r="C57" s="5">
        <v>0</v>
      </c>
      <c r="D57" s="5">
        <v>1</v>
      </c>
      <c r="E57" s="5">
        <v>226</v>
      </c>
      <c r="F57" s="5">
        <f>ROUND(Source!AW51,O57)</f>
        <v>0</v>
      </c>
      <c r="G57" s="5" t="s">
        <v>94</v>
      </c>
      <c r="H57" s="5" t="s">
        <v>95</v>
      </c>
      <c r="I57" s="5"/>
      <c r="J57" s="5"/>
      <c r="K57" s="5">
        <v>226</v>
      </c>
      <c r="L57" s="5">
        <v>5</v>
      </c>
      <c r="M57" s="5">
        <v>3</v>
      </c>
      <c r="N57" s="5" t="s">
        <v>3</v>
      </c>
      <c r="O57" s="5">
        <v>0</v>
      </c>
      <c r="P57" s="5">
        <f>ROUND(Source!EO51,O57)</f>
        <v>0</v>
      </c>
      <c r="Q57" s="5"/>
      <c r="R57" s="5"/>
      <c r="S57" s="5"/>
      <c r="T57" s="5"/>
      <c r="U57" s="5"/>
      <c r="V57" s="5"/>
      <c r="W57" s="5">
        <v>0</v>
      </c>
      <c r="X57" s="5">
        <v>1</v>
      </c>
      <c r="Y57" s="5">
        <v>0</v>
      </c>
      <c r="Z57" s="5">
        <v>0</v>
      </c>
      <c r="AA57" s="5">
        <v>1</v>
      </c>
      <c r="AB57" s="5">
        <v>0</v>
      </c>
    </row>
    <row r="58" spans="1:245" x14ac:dyDescent="0.2">
      <c r="A58" s="5">
        <v>50</v>
      </c>
      <c r="B58" s="5">
        <v>0</v>
      </c>
      <c r="C58" s="5">
        <v>0</v>
      </c>
      <c r="D58" s="5">
        <v>1</v>
      </c>
      <c r="E58" s="5">
        <v>227</v>
      </c>
      <c r="F58" s="5">
        <f>ROUND(Source!AX51,O58)</f>
        <v>0</v>
      </c>
      <c r="G58" s="5" t="s">
        <v>96</v>
      </c>
      <c r="H58" s="5" t="s">
        <v>97</v>
      </c>
      <c r="I58" s="5"/>
      <c r="J58" s="5"/>
      <c r="K58" s="5">
        <v>227</v>
      </c>
      <c r="L58" s="5">
        <v>6</v>
      </c>
      <c r="M58" s="5">
        <v>3</v>
      </c>
      <c r="N58" s="5" t="s">
        <v>3</v>
      </c>
      <c r="O58" s="5">
        <v>0</v>
      </c>
      <c r="P58" s="5">
        <f>ROUND(Source!EP51,O58)</f>
        <v>0</v>
      </c>
      <c r="Q58" s="5"/>
      <c r="R58" s="5"/>
      <c r="S58" s="5"/>
      <c r="T58" s="5"/>
      <c r="U58" s="5"/>
      <c r="V58" s="5"/>
      <c r="W58" s="5">
        <v>0</v>
      </c>
      <c r="X58" s="5">
        <v>1</v>
      </c>
      <c r="Y58" s="5">
        <v>0</v>
      </c>
      <c r="Z58" s="5">
        <v>0</v>
      </c>
      <c r="AA58" s="5">
        <v>1</v>
      </c>
      <c r="AB58" s="5">
        <v>0</v>
      </c>
    </row>
    <row r="59" spans="1:245" x14ac:dyDescent="0.2">
      <c r="A59" s="5">
        <v>50</v>
      </c>
      <c r="B59" s="5">
        <v>0</v>
      </c>
      <c r="C59" s="5">
        <v>0</v>
      </c>
      <c r="D59" s="5">
        <v>1</v>
      </c>
      <c r="E59" s="5">
        <v>228</v>
      </c>
      <c r="F59" s="5">
        <f>ROUND(Source!AY51,O59)</f>
        <v>0</v>
      </c>
      <c r="G59" s="5" t="s">
        <v>98</v>
      </c>
      <c r="H59" s="5" t="s">
        <v>99</v>
      </c>
      <c r="I59" s="5"/>
      <c r="J59" s="5"/>
      <c r="K59" s="5">
        <v>228</v>
      </c>
      <c r="L59" s="5">
        <v>7</v>
      </c>
      <c r="M59" s="5">
        <v>3</v>
      </c>
      <c r="N59" s="5" t="s">
        <v>3</v>
      </c>
      <c r="O59" s="5">
        <v>0</v>
      </c>
      <c r="P59" s="5">
        <f>ROUND(Source!EQ51,O59)</f>
        <v>0</v>
      </c>
      <c r="Q59" s="5"/>
      <c r="R59" s="5"/>
      <c r="S59" s="5"/>
      <c r="T59" s="5"/>
      <c r="U59" s="5"/>
      <c r="V59" s="5"/>
      <c r="W59" s="5">
        <v>0</v>
      </c>
      <c r="X59" s="5">
        <v>1</v>
      </c>
      <c r="Y59" s="5">
        <v>0</v>
      </c>
      <c r="Z59" s="5">
        <v>0</v>
      </c>
      <c r="AA59" s="5">
        <v>1</v>
      </c>
      <c r="AB59" s="5">
        <v>0</v>
      </c>
    </row>
    <row r="60" spans="1:245" x14ac:dyDescent="0.2">
      <c r="A60" s="5">
        <v>50</v>
      </c>
      <c r="B60" s="5">
        <v>0</v>
      </c>
      <c r="C60" s="5">
        <v>0</v>
      </c>
      <c r="D60" s="5">
        <v>1</v>
      </c>
      <c r="E60" s="5">
        <v>216</v>
      </c>
      <c r="F60" s="5">
        <f>ROUND(Source!AP51,O60)</f>
        <v>0</v>
      </c>
      <c r="G60" s="5" t="s">
        <v>100</v>
      </c>
      <c r="H60" s="5" t="s">
        <v>101</v>
      </c>
      <c r="I60" s="5"/>
      <c r="J60" s="5"/>
      <c r="K60" s="5">
        <v>216</v>
      </c>
      <c r="L60" s="5">
        <v>8</v>
      </c>
      <c r="M60" s="5">
        <v>3</v>
      </c>
      <c r="N60" s="5" t="s">
        <v>3</v>
      </c>
      <c r="O60" s="5">
        <v>0</v>
      </c>
      <c r="P60" s="5">
        <f>ROUND(Source!EH51,O60)</f>
        <v>0</v>
      </c>
      <c r="Q60" s="5"/>
      <c r="R60" s="5"/>
      <c r="S60" s="5"/>
      <c r="T60" s="5"/>
      <c r="U60" s="5"/>
      <c r="V60" s="5"/>
      <c r="W60" s="5">
        <v>0</v>
      </c>
      <c r="X60" s="5">
        <v>1</v>
      </c>
      <c r="Y60" s="5">
        <v>0</v>
      </c>
      <c r="Z60" s="5">
        <v>0</v>
      </c>
      <c r="AA60" s="5">
        <v>1</v>
      </c>
      <c r="AB60" s="5">
        <v>0</v>
      </c>
    </row>
    <row r="61" spans="1:245" x14ac:dyDescent="0.2">
      <c r="A61" s="5">
        <v>50</v>
      </c>
      <c r="B61" s="5">
        <v>0</v>
      </c>
      <c r="C61" s="5">
        <v>0</v>
      </c>
      <c r="D61" s="5">
        <v>1</v>
      </c>
      <c r="E61" s="5">
        <v>223</v>
      </c>
      <c r="F61" s="5">
        <f>ROUND(Source!AQ51,O61)</f>
        <v>0</v>
      </c>
      <c r="G61" s="5" t="s">
        <v>102</v>
      </c>
      <c r="H61" s="5" t="s">
        <v>103</v>
      </c>
      <c r="I61" s="5"/>
      <c r="J61" s="5"/>
      <c r="K61" s="5">
        <v>223</v>
      </c>
      <c r="L61" s="5">
        <v>9</v>
      </c>
      <c r="M61" s="5">
        <v>3</v>
      </c>
      <c r="N61" s="5" t="s">
        <v>3</v>
      </c>
      <c r="O61" s="5">
        <v>0</v>
      </c>
      <c r="P61" s="5">
        <f>ROUND(Source!EI51,O61)</f>
        <v>0</v>
      </c>
      <c r="Q61" s="5"/>
      <c r="R61" s="5"/>
      <c r="S61" s="5"/>
      <c r="T61" s="5"/>
      <c r="U61" s="5"/>
      <c r="V61" s="5"/>
      <c r="W61" s="5">
        <v>0</v>
      </c>
      <c r="X61" s="5">
        <v>1</v>
      </c>
      <c r="Y61" s="5">
        <v>0</v>
      </c>
      <c r="Z61" s="5">
        <v>0</v>
      </c>
      <c r="AA61" s="5">
        <v>1</v>
      </c>
      <c r="AB61" s="5">
        <v>0</v>
      </c>
    </row>
    <row r="62" spans="1:245" x14ac:dyDescent="0.2">
      <c r="A62" s="5">
        <v>50</v>
      </c>
      <c r="B62" s="5">
        <v>0</v>
      </c>
      <c r="C62" s="5">
        <v>0</v>
      </c>
      <c r="D62" s="5">
        <v>1</v>
      </c>
      <c r="E62" s="5">
        <v>229</v>
      </c>
      <c r="F62" s="5">
        <f>ROUND(Source!AZ51,O62)</f>
        <v>0</v>
      </c>
      <c r="G62" s="5" t="s">
        <v>104</v>
      </c>
      <c r="H62" s="5" t="s">
        <v>105</v>
      </c>
      <c r="I62" s="5"/>
      <c r="J62" s="5"/>
      <c r="K62" s="5">
        <v>229</v>
      </c>
      <c r="L62" s="5">
        <v>10</v>
      </c>
      <c r="M62" s="5">
        <v>3</v>
      </c>
      <c r="N62" s="5" t="s">
        <v>3</v>
      </c>
      <c r="O62" s="5">
        <v>0</v>
      </c>
      <c r="P62" s="5">
        <f>ROUND(Source!ER51,O62)</f>
        <v>0</v>
      </c>
      <c r="Q62" s="5"/>
      <c r="R62" s="5"/>
      <c r="S62" s="5"/>
      <c r="T62" s="5"/>
      <c r="U62" s="5"/>
      <c r="V62" s="5"/>
      <c r="W62" s="5">
        <v>0</v>
      </c>
      <c r="X62" s="5">
        <v>1</v>
      </c>
      <c r="Y62" s="5">
        <v>0</v>
      </c>
      <c r="Z62" s="5">
        <v>0</v>
      </c>
      <c r="AA62" s="5">
        <v>1</v>
      </c>
      <c r="AB62" s="5">
        <v>0</v>
      </c>
    </row>
    <row r="63" spans="1:245" x14ac:dyDescent="0.2">
      <c r="A63" s="5">
        <v>50</v>
      </c>
      <c r="B63" s="5">
        <v>0</v>
      </c>
      <c r="C63" s="5">
        <v>0</v>
      </c>
      <c r="D63" s="5">
        <v>1</v>
      </c>
      <c r="E63" s="5">
        <v>203</v>
      </c>
      <c r="F63" s="5">
        <f>ROUND(Source!Q51,O63)</f>
        <v>0</v>
      </c>
      <c r="G63" s="5" t="s">
        <v>106</v>
      </c>
      <c r="H63" s="5" t="s">
        <v>107</v>
      </c>
      <c r="I63" s="5"/>
      <c r="J63" s="5"/>
      <c r="K63" s="5">
        <v>203</v>
      </c>
      <c r="L63" s="5">
        <v>11</v>
      </c>
      <c r="M63" s="5">
        <v>3</v>
      </c>
      <c r="N63" s="5" t="s">
        <v>3</v>
      </c>
      <c r="O63" s="5">
        <v>0</v>
      </c>
      <c r="P63" s="5">
        <f>ROUND(Source!DI51,O63)</f>
        <v>0</v>
      </c>
      <c r="Q63" s="5"/>
      <c r="R63" s="5"/>
      <c r="S63" s="5"/>
      <c r="T63" s="5"/>
      <c r="U63" s="5"/>
      <c r="V63" s="5"/>
      <c r="W63" s="5">
        <v>0</v>
      </c>
      <c r="X63" s="5">
        <v>1</v>
      </c>
      <c r="Y63" s="5">
        <v>0</v>
      </c>
      <c r="Z63" s="5">
        <v>0</v>
      </c>
      <c r="AA63" s="5">
        <v>1</v>
      </c>
      <c r="AB63" s="5">
        <v>0</v>
      </c>
    </row>
    <row r="64" spans="1:245" x14ac:dyDescent="0.2">
      <c r="A64" s="5">
        <v>50</v>
      </c>
      <c r="B64" s="5">
        <v>0</v>
      </c>
      <c r="C64" s="5">
        <v>0</v>
      </c>
      <c r="D64" s="5">
        <v>1</v>
      </c>
      <c r="E64" s="5">
        <v>231</v>
      </c>
      <c r="F64" s="5">
        <f>ROUND(Source!BB51,O64)</f>
        <v>0</v>
      </c>
      <c r="G64" s="5" t="s">
        <v>108</v>
      </c>
      <c r="H64" s="5" t="s">
        <v>109</v>
      </c>
      <c r="I64" s="5"/>
      <c r="J64" s="5"/>
      <c r="K64" s="5">
        <v>231</v>
      </c>
      <c r="L64" s="5">
        <v>12</v>
      </c>
      <c r="M64" s="5">
        <v>3</v>
      </c>
      <c r="N64" s="5" t="s">
        <v>3</v>
      </c>
      <c r="O64" s="5">
        <v>0</v>
      </c>
      <c r="P64" s="5">
        <f>ROUND(Source!ET51,O64)</f>
        <v>0</v>
      </c>
      <c r="Q64" s="5"/>
      <c r="R64" s="5"/>
      <c r="S64" s="5"/>
      <c r="T64" s="5"/>
      <c r="U64" s="5"/>
      <c r="V64" s="5"/>
      <c r="W64" s="5">
        <v>0</v>
      </c>
      <c r="X64" s="5">
        <v>1</v>
      </c>
      <c r="Y64" s="5">
        <v>0</v>
      </c>
      <c r="Z64" s="5">
        <v>0</v>
      </c>
      <c r="AA64" s="5">
        <v>1</v>
      </c>
      <c r="AB64" s="5">
        <v>0</v>
      </c>
    </row>
    <row r="65" spans="1:28" x14ac:dyDescent="0.2">
      <c r="A65" s="5">
        <v>50</v>
      </c>
      <c r="B65" s="5">
        <v>0</v>
      </c>
      <c r="C65" s="5">
        <v>0</v>
      </c>
      <c r="D65" s="5">
        <v>1</v>
      </c>
      <c r="E65" s="5">
        <v>204</v>
      </c>
      <c r="F65" s="5">
        <f>ROUND(Source!R51,O65)</f>
        <v>0</v>
      </c>
      <c r="G65" s="5" t="s">
        <v>110</v>
      </c>
      <c r="H65" s="5" t="s">
        <v>111</v>
      </c>
      <c r="I65" s="5"/>
      <c r="J65" s="5"/>
      <c r="K65" s="5">
        <v>204</v>
      </c>
      <c r="L65" s="5">
        <v>13</v>
      </c>
      <c r="M65" s="5">
        <v>3</v>
      </c>
      <c r="N65" s="5" t="s">
        <v>3</v>
      </c>
      <c r="O65" s="5">
        <v>0</v>
      </c>
      <c r="P65" s="5">
        <f>ROUND(Source!DJ51,O65)</f>
        <v>0</v>
      </c>
      <c r="Q65" s="5"/>
      <c r="R65" s="5"/>
      <c r="S65" s="5"/>
      <c r="T65" s="5"/>
      <c r="U65" s="5"/>
      <c r="V65" s="5"/>
      <c r="W65" s="5">
        <v>0</v>
      </c>
      <c r="X65" s="5">
        <v>1</v>
      </c>
      <c r="Y65" s="5">
        <v>0</v>
      </c>
      <c r="Z65" s="5">
        <v>0</v>
      </c>
      <c r="AA65" s="5">
        <v>1</v>
      </c>
      <c r="AB65" s="5">
        <v>0</v>
      </c>
    </row>
    <row r="66" spans="1:28" x14ac:dyDescent="0.2">
      <c r="A66" s="5">
        <v>50</v>
      </c>
      <c r="B66" s="5">
        <v>0</v>
      </c>
      <c r="C66" s="5">
        <v>0</v>
      </c>
      <c r="D66" s="5">
        <v>1</v>
      </c>
      <c r="E66" s="5">
        <v>205</v>
      </c>
      <c r="F66" s="5">
        <f>ROUND(Source!S51,O66)</f>
        <v>0</v>
      </c>
      <c r="G66" s="5" t="s">
        <v>112</v>
      </c>
      <c r="H66" s="5" t="s">
        <v>113</v>
      </c>
      <c r="I66" s="5"/>
      <c r="J66" s="5"/>
      <c r="K66" s="5">
        <v>205</v>
      </c>
      <c r="L66" s="5">
        <v>14</v>
      </c>
      <c r="M66" s="5">
        <v>3</v>
      </c>
      <c r="N66" s="5" t="s">
        <v>3</v>
      </c>
      <c r="O66" s="5">
        <v>0</v>
      </c>
      <c r="P66" s="5">
        <f>ROUND(Source!DK51,O66)</f>
        <v>0</v>
      </c>
      <c r="Q66" s="5"/>
      <c r="R66" s="5"/>
      <c r="S66" s="5"/>
      <c r="T66" s="5"/>
      <c r="U66" s="5"/>
      <c r="V66" s="5"/>
      <c r="W66" s="5">
        <v>0</v>
      </c>
      <c r="X66" s="5">
        <v>1</v>
      </c>
      <c r="Y66" s="5">
        <v>0</v>
      </c>
      <c r="Z66" s="5">
        <v>0</v>
      </c>
      <c r="AA66" s="5">
        <v>1</v>
      </c>
      <c r="AB66" s="5">
        <v>0</v>
      </c>
    </row>
    <row r="67" spans="1:28" x14ac:dyDescent="0.2">
      <c r="A67" s="5">
        <v>50</v>
      </c>
      <c r="B67" s="5">
        <v>0</v>
      </c>
      <c r="C67" s="5">
        <v>0</v>
      </c>
      <c r="D67" s="5">
        <v>1</v>
      </c>
      <c r="E67" s="5">
        <v>232</v>
      </c>
      <c r="F67" s="5">
        <f>ROUND(Source!BC51,O67)</f>
        <v>0</v>
      </c>
      <c r="G67" s="5" t="s">
        <v>114</v>
      </c>
      <c r="H67" s="5" t="s">
        <v>115</v>
      </c>
      <c r="I67" s="5"/>
      <c r="J67" s="5"/>
      <c r="K67" s="5">
        <v>232</v>
      </c>
      <c r="L67" s="5">
        <v>15</v>
      </c>
      <c r="M67" s="5">
        <v>3</v>
      </c>
      <c r="N67" s="5" t="s">
        <v>3</v>
      </c>
      <c r="O67" s="5">
        <v>0</v>
      </c>
      <c r="P67" s="5">
        <f>ROUND(Source!EU51,O67)</f>
        <v>0</v>
      </c>
      <c r="Q67" s="5"/>
      <c r="R67" s="5"/>
      <c r="S67" s="5"/>
      <c r="T67" s="5"/>
      <c r="U67" s="5"/>
      <c r="V67" s="5"/>
      <c r="W67" s="5">
        <v>0</v>
      </c>
      <c r="X67" s="5">
        <v>1</v>
      </c>
      <c r="Y67" s="5">
        <v>0</v>
      </c>
      <c r="Z67" s="5">
        <v>0</v>
      </c>
      <c r="AA67" s="5">
        <v>1</v>
      </c>
      <c r="AB67" s="5">
        <v>0</v>
      </c>
    </row>
    <row r="68" spans="1:28" x14ac:dyDescent="0.2">
      <c r="A68" s="5">
        <v>50</v>
      </c>
      <c r="B68" s="5">
        <v>0</v>
      </c>
      <c r="C68" s="5">
        <v>0</v>
      </c>
      <c r="D68" s="5">
        <v>1</v>
      </c>
      <c r="E68" s="5">
        <v>214</v>
      </c>
      <c r="F68" s="5">
        <f>ROUND(Source!AS51,O68)</f>
        <v>0</v>
      </c>
      <c r="G68" s="5" t="s">
        <v>116</v>
      </c>
      <c r="H68" s="5" t="s">
        <v>117</v>
      </c>
      <c r="I68" s="5"/>
      <c r="J68" s="5"/>
      <c r="K68" s="5">
        <v>214</v>
      </c>
      <c r="L68" s="5">
        <v>16</v>
      </c>
      <c r="M68" s="5">
        <v>3</v>
      </c>
      <c r="N68" s="5" t="s">
        <v>3</v>
      </c>
      <c r="O68" s="5">
        <v>0</v>
      </c>
      <c r="P68" s="5">
        <f>ROUND(Source!EK51,O68)</f>
        <v>0</v>
      </c>
      <c r="Q68" s="5"/>
      <c r="R68" s="5"/>
      <c r="S68" s="5"/>
      <c r="T68" s="5"/>
      <c r="U68" s="5"/>
      <c r="V68" s="5"/>
      <c r="W68" s="5">
        <v>0</v>
      </c>
      <c r="X68" s="5">
        <v>1</v>
      </c>
      <c r="Y68" s="5">
        <v>0</v>
      </c>
      <c r="Z68" s="5">
        <v>0</v>
      </c>
      <c r="AA68" s="5">
        <v>1</v>
      </c>
      <c r="AB68" s="5">
        <v>0</v>
      </c>
    </row>
    <row r="69" spans="1:28" x14ac:dyDescent="0.2">
      <c r="A69" s="5">
        <v>50</v>
      </c>
      <c r="B69" s="5">
        <v>0</v>
      </c>
      <c r="C69" s="5">
        <v>0</v>
      </c>
      <c r="D69" s="5">
        <v>1</v>
      </c>
      <c r="E69" s="5">
        <v>215</v>
      </c>
      <c r="F69" s="5">
        <f>ROUND(Source!AT51,O69)</f>
        <v>0</v>
      </c>
      <c r="G69" s="5" t="s">
        <v>118</v>
      </c>
      <c r="H69" s="5" t="s">
        <v>119</v>
      </c>
      <c r="I69" s="5"/>
      <c r="J69" s="5"/>
      <c r="K69" s="5">
        <v>215</v>
      </c>
      <c r="L69" s="5">
        <v>17</v>
      </c>
      <c r="M69" s="5">
        <v>3</v>
      </c>
      <c r="N69" s="5" t="s">
        <v>3</v>
      </c>
      <c r="O69" s="5">
        <v>0</v>
      </c>
      <c r="P69" s="5">
        <f>ROUND(Source!EL51,O69)</f>
        <v>0</v>
      </c>
      <c r="Q69" s="5"/>
      <c r="R69" s="5"/>
      <c r="S69" s="5"/>
      <c r="T69" s="5"/>
      <c r="U69" s="5"/>
      <c r="V69" s="5"/>
      <c r="W69" s="5">
        <v>0</v>
      </c>
      <c r="X69" s="5">
        <v>1</v>
      </c>
      <c r="Y69" s="5">
        <v>0</v>
      </c>
      <c r="Z69" s="5">
        <v>0</v>
      </c>
      <c r="AA69" s="5">
        <v>1</v>
      </c>
      <c r="AB69" s="5">
        <v>0</v>
      </c>
    </row>
    <row r="70" spans="1:28" x14ac:dyDescent="0.2">
      <c r="A70" s="5">
        <v>50</v>
      </c>
      <c r="B70" s="5">
        <v>0</v>
      </c>
      <c r="C70" s="5">
        <v>0</v>
      </c>
      <c r="D70" s="5">
        <v>1</v>
      </c>
      <c r="E70" s="5">
        <v>217</v>
      </c>
      <c r="F70" s="5">
        <f>ROUND(Source!AU51,O70)</f>
        <v>0</v>
      </c>
      <c r="G70" s="5" t="s">
        <v>120</v>
      </c>
      <c r="H70" s="5" t="s">
        <v>121</v>
      </c>
      <c r="I70" s="5"/>
      <c r="J70" s="5"/>
      <c r="K70" s="5">
        <v>217</v>
      </c>
      <c r="L70" s="5">
        <v>18</v>
      </c>
      <c r="M70" s="5">
        <v>3</v>
      </c>
      <c r="N70" s="5" t="s">
        <v>3</v>
      </c>
      <c r="O70" s="5">
        <v>0</v>
      </c>
      <c r="P70" s="5">
        <f>ROUND(Source!EM51,O70)</f>
        <v>0</v>
      </c>
      <c r="Q70" s="5"/>
      <c r="R70" s="5"/>
      <c r="S70" s="5"/>
      <c r="T70" s="5"/>
      <c r="U70" s="5"/>
      <c r="V70" s="5"/>
      <c r="W70" s="5">
        <v>0</v>
      </c>
      <c r="X70" s="5">
        <v>1</v>
      </c>
      <c r="Y70" s="5">
        <v>0</v>
      </c>
      <c r="Z70" s="5">
        <v>0</v>
      </c>
      <c r="AA70" s="5">
        <v>1</v>
      </c>
      <c r="AB70" s="5">
        <v>0</v>
      </c>
    </row>
    <row r="71" spans="1:28" x14ac:dyDescent="0.2">
      <c r="A71" s="5">
        <v>50</v>
      </c>
      <c r="B71" s="5">
        <v>0</v>
      </c>
      <c r="C71" s="5">
        <v>0</v>
      </c>
      <c r="D71" s="5">
        <v>1</v>
      </c>
      <c r="E71" s="5">
        <v>230</v>
      </c>
      <c r="F71" s="5">
        <f>ROUND(Source!BA51,O71)</f>
        <v>0</v>
      </c>
      <c r="G71" s="5" t="s">
        <v>122</v>
      </c>
      <c r="H71" s="5" t="s">
        <v>123</v>
      </c>
      <c r="I71" s="5"/>
      <c r="J71" s="5"/>
      <c r="K71" s="5">
        <v>230</v>
      </c>
      <c r="L71" s="5">
        <v>19</v>
      </c>
      <c r="M71" s="5">
        <v>3</v>
      </c>
      <c r="N71" s="5" t="s">
        <v>3</v>
      </c>
      <c r="O71" s="5">
        <v>0</v>
      </c>
      <c r="P71" s="5">
        <f>ROUND(Source!ES51,O71)</f>
        <v>0</v>
      </c>
      <c r="Q71" s="5"/>
      <c r="R71" s="5"/>
      <c r="S71" s="5"/>
      <c r="T71" s="5"/>
      <c r="U71" s="5"/>
      <c r="V71" s="5"/>
      <c r="W71" s="5">
        <v>0</v>
      </c>
      <c r="X71" s="5">
        <v>1</v>
      </c>
      <c r="Y71" s="5">
        <v>0</v>
      </c>
      <c r="Z71" s="5">
        <v>0</v>
      </c>
      <c r="AA71" s="5">
        <v>1</v>
      </c>
      <c r="AB71" s="5">
        <v>0</v>
      </c>
    </row>
    <row r="72" spans="1:28" x14ac:dyDescent="0.2">
      <c r="A72" s="5">
        <v>50</v>
      </c>
      <c r="B72" s="5">
        <v>0</v>
      </c>
      <c r="C72" s="5">
        <v>0</v>
      </c>
      <c r="D72" s="5">
        <v>1</v>
      </c>
      <c r="E72" s="5">
        <v>206</v>
      </c>
      <c r="F72" s="5">
        <f>ROUND(Source!T51,O72)</f>
        <v>0</v>
      </c>
      <c r="G72" s="5" t="s">
        <v>124</v>
      </c>
      <c r="H72" s="5" t="s">
        <v>125</v>
      </c>
      <c r="I72" s="5"/>
      <c r="J72" s="5"/>
      <c r="K72" s="5">
        <v>206</v>
      </c>
      <c r="L72" s="5">
        <v>20</v>
      </c>
      <c r="M72" s="5">
        <v>3</v>
      </c>
      <c r="N72" s="5" t="s">
        <v>3</v>
      </c>
      <c r="O72" s="5">
        <v>0</v>
      </c>
      <c r="P72" s="5">
        <f>ROUND(Source!DL51,O72)</f>
        <v>0</v>
      </c>
      <c r="Q72" s="5"/>
      <c r="R72" s="5"/>
      <c r="S72" s="5"/>
      <c r="T72" s="5"/>
      <c r="U72" s="5"/>
      <c r="V72" s="5"/>
      <c r="W72" s="5">
        <v>0</v>
      </c>
      <c r="X72" s="5">
        <v>1</v>
      </c>
      <c r="Y72" s="5">
        <v>0</v>
      </c>
      <c r="Z72" s="5">
        <v>0</v>
      </c>
      <c r="AA72" s="5">
        <v>1</v>
      </c>
      <c r="AB72" s="5">
        <v>0</v>
      </c>
    </row>
    <row r="73" spans="1:28" x14ac:dyDescent="0.2">
      <c r="A73" s="5">
        <v>50</v>
      </c>
      <c r="B73" s="5">
        <v>0</v>
      </c>
      <c r="C73" s="5">
        <v>0</v>
      </c>
      <c r="D73" s="5">
        <v>1</v>
      </c>
      <c r="E73" s="5">
        <v>207</v>
      </c>
      <c r="F73" s="5">
        <f>Source!U51</f>
        <v>0</v>
      </c>
      <c r="G73" s="5" t="s">
        <v>126</v>
      </c>
      <c r="H73" s="5" t="s">
        <v>127</v>
      </c>
      <c r="I73" s="5"/>
      <c r="J73" s="5"/>
      <c r="K73" s="5">
        <v>207</v>
      </c>
      <c r="L73" s="5">
        <v>21</v>
      </c>
      <c r="M73" s="5">
        <v>3</v>
      </c>
      <c r="N73" s="5" t="s">
        <v>3</v>
      </c>
      <c r="O73" s="5">
        <v>-1</v>
      </c>
      <c r="P73" s="5">
        <f>Source!DM51</f>
        <v>0</v>
      </c>
      <c r="Q73" s="5"/>
      <c r="R73" s="5"/>
      <c r="S73" s="5"/>
      <c r="T73" s="5"/>
      <c r="U73" s="5"/>
      <c r="V73" s="5"/>
      <c r="W73" s="5">
        <v>0</v>
      </c>
      <c r="X73" s="5">
        <v>1</v>
      </c>
      <c r="Y73" s="5">
        <v>0</v>
      </c>
      <c r="Z73" s="5">
        <v>0</v>
      </c>
      <c r="AA73" s="5">
        <v>1</v>
      </c>
      <c r="AB73" s="5">
        <v>0</v>
      </c>
    </row>
    <row r="74" spans="1:28" x14ac:dyDescent="0.2">
      <c r="A74" s="5">
        <v>50</v>
      </c>
      <c r="B74" s="5">
        <v>0</v>
      </c>
      <c r="C74" s="5">
        <v>0</v>
      </c>
      <c r="D74" s="5">
        <v>1</v>
      </c>
      <c r="E74" s="5">
        <v>208</v>
      </c>
      <c r="F74" s="5">
        <f>Source!V51</f>
        <v>0</v>
      </c>
      <c r="G74" s="5" t="s">
        <v>128</v>
      </c>
      <c r="H74" s="5" t="s">
        <v>129</v>
      </c>
      <c r="I74" s="5"/>
      <c r="J74" s="5"/>
      <c r="K74" s="5">
        <v>208</v>
      </c>
      <c r="L74" s="5">
        <v>22</v>
      </c>
      <c r="M74" s="5">
        <v>3</v>
      </c>
      <c r="N74" s="5" t="s">
        <v>3</v>
      </c>
      <c r="O74" s="5">
        <v>-1</v>
      </c>
      <c r="P74" s="5">
        <f>Source!DN51</f>
        <v>0</v>
      </c>
      <c r="Q74" s="5"/>
      <c r="R74" s="5"/>
      <c r="S74" s="5"/>
      <c r="T74" s="5"/>
      <c r="U74" s="5"/>
      <c r="V74" s="5"/>
      <c r="W74" s="5">
        <v>0</v>
      </c>
      <c r="X74" s="5">
        <v>1</v>
      </c>
      <c r="Y74" s="5">
        <v>0</v>
      </c>
      <c r="Z74" s="5">
        <v>0</v>
      </c>
      <c r="AA74" s="5">
        <v>1</v>
      </c>
      <c r="AB74" s="5">
        <v>0</v>
      </c>
    </row>
    <row r="75" spans="1:28" x14ac:dyDescent="0.2">
      <c r="A75" s="5">
        <v>50</v>
      </c>
      <c r="B75" s="5">
        <v>0</v>
      </c>
      <c r="C75" s="5">
        <v>0</v>
      </c>
      <c r="D75" s="5">
        <v>1</v>
      </c>
      <c r="E75" s="5">
        <v>209</v>
      </c>
      <c r="F75" s="5">
        <f>ROUND(Source!W51,O75)</f>
        <v>0</v>
      </c>
      <c r="G75" s="5" t="s">
        <v>130</v>
      </c>
      <c r="H75" s="5" t="s">
        <v>131</v>
      </c>
      <c r="I75" s="5"/>
      <c r="J75" s="5"/>
      <c r="K75" s="5">
        <v>209</v>
      </c>
      <c r="L75" s="5">
        <v>23</v>
      </c>
      <c r="M75" s="5">
        <v>3</v>
      </c>
      <c r="N75" s="5" t="s">
        <v>3</v>
      </c>
      <c r="O75" s="5">
        <v>0</v>
      </c>
      <c r="P75" s="5">
        <f>ROUND(Source!DO51,O75)</f>
        <v>0</v>
      </c>
      <c r="Q75" s="5"/>
      <c r="R75" s="5"/>
      <c r="S75" s="5"/>
      <c r="T75" s="5"/>
      <c r="U75" s="5"/>
      <c r="V75" s="5"/>
      <c r="W75" s="5">
        <v>0</v>
      </c>
      <c r="X75" s="5">
        <v>1</v>
      </c>
      <c r="Y75" s="5">
        <v>0</v>
      </c>
      <c r="Z75" s="5">
        <v>0</v>
      </c>
      <c r="AA75" s="5">
        <v>1</v>
      </c>
      <c r="AB75" s="5">
        <v>0</v>
      </c>
    </row>
    <row r="76" spans="1:28" x14ac:dyDescent="0.2">
      <c r="A76" s="5">
        <v>50</v>
      </c>
      <c r="B76" s="5">
        <v>0</v>
      </c>
      <c r="C76" s="5">
        <v>0</v>
      </c>
      <c r="D76" s="5">
        <v>1</v>
      </c>
      <c r="E76" s="5">
        <v>233</v>
      </c>
      <c r="F76" s="5">
        <f>ROUND(Source!BD51,O76)</f>
        <v>0</v>
      </c>
      <c r="G76" s="5" t="s">
        <v>132</v>
      </c>
      <c r="H76" s="5" t="s">
        <v>133</v>
      </c>
      <c r="I76" s="5"/>
      <c r="J76" s="5"/>
      <c r="K76" s="5">
        <v>233</v>
      </c>
      <c r="L76" s="5">
        <v>24</v>
      </c>
      <c r="M76" s="5">
        <v>3</v>
      </c>
      <c r="N76" s="5" t="s">
        <v>3</v>
      </c>
      <c r="O76" s="5">
        <v>0</v>
      </c>
      <c r="P76" s="5">
        <f>ROUND(Source!EV51,O76)</f>
        <v>0</v>
      </c>
      <c r="Q76" s="5"/>
      <c r="R76" s="5"/>
      <c r="S76" s="5"/>
      <c r="T76" s="5"/>
      <c r="U76" s="5"/>
      <c r="V76" s="5"/>
      <c r="W76" s="5">
        <v>0</v>
      </c>
      <c r="X76" s="5">
        <v>1</v>
      </c>
      <c r="Y76" s="5">
        <v>0</v>
      </c>
      <c r="Z76" s="5">
        <v>0</v>
      </c>
      <c r="AA76" s="5">
        <v>1</v>
      </c>
      <c r="AB76" s="5">
        <v>0</v>
      </c>
    </row>
    <row r="77" spans="1:28" x14ac:dyDescent="0.2">
      <c r="A77" s="5">
        <v>50</v>
      </c>
      <c r="B77" s="5">
        <v>0</v>
      </c>
      <c r="C77" s="5">
        <v>0</v>
      </c>
      <c r="D77" s="5">
        <v>1</v>
      </c>
      <c r="E77" s="5">
        <v>210</v>
      </c>
      <c r="F77" s="5">
        <f>ROUND(Source!X51,O77)</f>
        <v>0</v>
      </c>
      <c r="G77" s="5" t="s">
        <v>134</v>
      </c>
      <c r="H77" s="5" t="s">
        <v>135</v>
      </c>
      <c r="I77" s="5"/>
      <c r="J77" s="5"/>
      <c r="K77" s="5">
        <v>210</v>
      </c>
      <c r="L77" s="5">
        <v>25</v>
      </c>
      <c r="M77" s="5">
        <v>3</v>
      </c>
      <c r="N77" s="5" t="s">
        <v>3</v>
      </c>
      <c r="O77" s="5">
        <v>0</v>
      </c>
      <c r="P77" s="5">
        <f>ROUND(Source!DP51,O77)</f>
        <v>0</v>
      </c>
      <c r="Q77" s="5"/>
      <c r="R77" s="5"/>
      <c r="S77" s="5"/>
      <c r="T77" s="5"/>
      <c r="U77" s="5"/>
      <c r="V77" s="5"/>
      <c r="W77" s="5">
        <v>0</v>
      </c>
      <c r="X77" s="5">
        <v>1</v>
      </c>
      <c r="Y77" s="5">
        <v>0</v>
      </c>
      <c r="Z77" s="5">
        <v>0</v>
      </c>
      <c r="AA77" s="5">
        <v>1</v>
      </c>
      <c r="AB77" s="5">
        <v>0</v>
      </c>
    </row>
    <row r="78" spans="1:28" x14ac:dyDescent="0.2">
      <c r="A78" s="5">
        <v>50</v>
      </c>
      <c r="B78" s="5">
        <v>0</v>
      </c>
      <c r="C78" s="5">
        <v>0</v>
      </c>
      <c r="D78" s="5">
        <v>1</v>
      </c>
      <c r="E78" s="5">
        <v>211</v>
      </c>
      <c r="F78" s="5">
        <f>ROUND(Source!Y51,O78)</f>
        <v>0</v>
      </c>
      <c r="G78" s="5" t="s">
        <v>136</v>
      </c>
      <c r="H78" s="5" t="s">
        <v>137</v>
      </c>
      <c r="I78" s="5"/>
      <c r="J78" s="5"/>
      <c r="K78" s="5">
        <v>211</v>
      </c>
      <c r="L78" s="5">
        <v>26</v>
      </c>
      <c r="M78" s="5">
        <v>3</v>
      </c>
      <c r="N78" s="5" t="s">
        <v>3</v>
      </c>
      <c r="O78" s="5">
        <v>0</v>
      </c>
      <c r="P78" s="5">
        <f>ROUND(Source!DQ51,O78)</f>
        <v>0</v>
      </c>
      <c r="Q78" s="5"/>
      <c r="R78" s="5"/>
      <c r="S78" s="5"/>
      <c r="T78" s="5"/>
      <c r="U78" s="5"/>
      <c r="V78" s="5"/>
      <c r="W78" s="5">
        <v>0</v>
      </c>
      <c r="X78" s="5">
        <v>1</v>
      </c>
      <c r="Y78" s="5">
        <v>0</v>
      </c>
      <c r="Z78" s="5">
        <v>0</v>
      </c>
      <c r="AA78" s="5">
        <v>1</v>
      </c>
      <c r="AB78" s="5">
        <v>0</v>
      </c>
    </row>
    <row r="79" spans="1:28" x14ac:dyDescent="0.2">
      <c r="A79" s="5">
        <v>50</v>
      </c>
      <c r="B79" s="5">
        <v>0</v>
      </c>
      <c r="C79" s="5">
        <v>0</v>
      </c>
      <c r="D79" s="5">
        <v>1</v>
      </c>
      <c r="E79" s="5">
        <v>224</v>
      </c>
      <c r="F79" s="5">
        <f>ROUND(Source!AR51,O79)</f>
        <v>0</v>
      </c>
      <c r="G79" s="5" t="s">
        <v>138</v>
      </c>
      <c r="H79" s="5" t="s">
        <v>139</v>
      </c>
      <c r="I79" s="5"/>
      <c r="J79" s="5"/>
      <c r="K79" s="5">
        <v>224</v>
      </c>
      <c r="L79" s="5">
        <v>27</v>
      </c>
      <c r="M79" s="5">
        <v>3</v>
      </c>
      <c r="N79" s="5" t="s">
        <v>3</v>
      </c>
      <c r="O79" s="5">
        <v>0</v>
      </c>
      <c r="P79" s="5">
        <f>ROUND(Source!EJ51,O79)</f>
        <v>0</v>
      </c>
      <c r="Q79" s="5"/>
      <c r="R79" s="5"/>
      <c r="S79" s="5"/>
      <c r="T79" s="5"/>
      <c r="U79" s="5"/>
      <c r="V79" s="5"/>
      <c r="W79" s="5">
        <v>0</v>
      </c>
      <c r="X79" s="5">
        <v>1</v>
      </c>
      <c r="Y79" s="5">
        <v>0</v>
      </c>
      <c r="Z79" s="5">
        <v>0</v>
      </c>
      <c r="AA79" s="5">
        <v>1</v>
      </c>
      <c r="AB79" s="5">
        <v>0</v>
      </c>
    </row>
    <row r="81" spans="1:255" x14ac:dyDescent="0.2">
      <c r="A81" s="1">
        <v>4</v>
      </c>
      <c r="B81" s="1">
        <v>1</v>
      </c>
      <c r="C81" s="1"/>
      <c r="D81" s="1">
        <f>ROW(A268)</f>
        <v>268</v>
      </c>
      <c r="E81" s="1"/>
      <c r="F81" s="1" t="s">
        <v>46</v>
      </c>
      <c r="G81" s="1" t="s">
        <v>140</v>
      </c>
      <c r="H81" s="1" t="s">
        <v>3</v>
      </c>
      <c r="I81" s="1">
        <v>0</v>
      </c>
      <c r="J81" s="1"/>
      <c r="K81" s="1">
        <v>0</v>
      </c>
      <c r="L81" s="1"/>
      <c r="M81" s="1" t="s">
        <v>3</v>
      </c>
      <c r="N81" s="1"/>
      <c r="O81" s="1"/>
      <c r="P81" s="1"/>
      <c r="Q81" s="1"/>
      <c r="R81" s="1"/>
      <c r="S81" s="1">
        <v>0</v>
      </c>
      <c r="T81" s="1">
        <v>0</v>
      </c>
      <c r="U81" s="1" t="s">
        <v>3</v>
      </c>
      <c r="V81" s="1">
        <v>0</v>
      </c>
      <c r="W81" s="1"/>
      <c r="X81" s="1"/>
      <c r="Y81" s="1"/>
      <c r="Z81" s="1"/>
      <c r="AA81" s="1"/>
      <c r="AB81" s="1" t="s">
        <v>3</v>
      </c>
      <c r="AC81" s="1" t="s">
        <v>3</v>
      </c>
      <c r="AD81" s="1" t="s">
        <v>3</v>
      </c>
      <c r="AE81" s="1" t="s">
        <v>3</v>
      </c>
      <c r="AF81" s="1" t="s">
        <v>3</v>
      </c>
      <c r="AG81" s="1" t="s">
        <v>3</v>
      </c>
      <c r="AH81" s="1"/>
      <c r="AI81" s="1"/>
      <c r="AJ81" s="1"/>
      <c r="AK81" s="1"/>
      <c r="AL81" s="1"/>
      <c r="AM81" s="1"/>
      <c r="AN81" s="1"/>
      <c r="AO81" s="1"/>
      <c r="AP81" s="1" t="s">
        <v>3</v>
      </c>
      <c r="AQ81" s="1" t="s">
        <v>3</v>
      </c>
      <c r="AR81" s="1" t="s">
        <v>3</v>
      </c>
      <c r="AS81" s="1"/>
      <c r="AT81" s="1"/>
      <c r="AU81" s="1"/>
      <c r="AV81" s="1"/>
      <c r="AW81" s="1"/>
      <c r="AX81" s="1"/>
      <c r="AY81" s="1"/>
      <c r="AZ81" s="1" t="s">
        <v>3</v>
      </c>
      <c r="BA81" s="1"/>
      <c r="BB81" s="1" t="s">
        <v>3</v>
      </c>
      <c r="BC81" s="1" t="s">
        <v>3</v>
      </c>
      <c r="BD81" s="1" t="s">
        <v>3</v>
      </c>
      <c r="BE81" s="1" t="s">
        <v>3</v>
      </c>
      <c r="BF81" s="1" t="s">
        <v>3</v>
      </c>
      <c r="BG81" s="1" t="s">
        <v>3</v>
      </c>
      <c r="BH81" s="1" t="s">
        <v>3</v>
      </c>
      <c r="BI81" s="1" t="s">
        <v>3</v>
      </c>
      <c r="BJ81" s="1" t="s">
        <v>3</v>
      </c>
      <c r="BK81" s="1" t="s">
        <v>3</v>
      </c>
      <c r="BL81" s="1" t="s">
        <v>3</v>
      </c>
      <c r="BM81" s="1" t="s">
        <v>3</v>
      </c>
      <c r="BN81" s="1" t="s">
        <v>3</v>
      </c>
      <c r="BO81" s="1" t="s">
        <v>3</v>
      </c>
      <c r="BP81" s="1" t="s">
        <v>3</v>
      </c>
      <c r="BQ81" s="1"/>
      <c r="BR81" s="1"/>
      <c r="BS81" s="1"/>
      <c r="BT81" s="1"/>
      <c r="BU81" s="1"/>
      <c r="BV81" s="1"/>
      <c r="BW81" s="1"/>
      <c r="BX81" s="1">
        <v>0</v>
      </c>
      <c r="BY81" s="1"/>
      <c r="BZ81" s="1"/>
      <c r="CA81" s="1"/>
      <c r="CB81" s="1"/>
      <c r="CC81" s="1"/>
      <c r="CD81" s="1"/>
      <c r="CE81" s="1"/>
      <c r="CF81" s="1"/>
      <c r="CG81" s="1"/>
      <c r="CH81" s="1"/>
      <c r="CI81" s="1"/>
      <c r="CJ81" s="1">
        <v>0</v>
      </c>
    </row>
    <row r="83" spans="1:255" x14ac:dyDescent="0.2">
      <c r="A83" s="3">
        <v>52</v>
      </c>
      <c r="B83" s="3">
        <f t="shared" ref="B83:G83" si="96">B268</f>
        <v>1</v>
      </c>
      <c r="C83" s="3">
        <f t="shared" si="96"/>
        <v>4</v>
      </c>
      <c r="D83" s="3">
        <f t="shared" si="96"/>
        <v>81</v>
      </c>
      <c r="E83" s="3">
        <f t="shared" si="96"/>
        <v>0</v>
      </c>
      <c r="F83" s="3" t="str">
        <f t="shared" si="96"/>
        <v>Новый раздел</v>
      </c>
      <c r="G83" s="3" t="str">
        <f t="shared" si="96"/>
        <v>1-й этаж (нежилые помещения)</v>
      </c>
      <c r="H83" s="3"/>
      <c r="I83" s="3"/>
      <c r="J83" s="3"/>
      <c r="K83" s="3"/>
      <c r="L83" s="3"/>
      <c r="M83" s="3"/>
      <c r="N83" s="3"/>
      <c r="O83" s="3">
        <f t="shared" ref="O83:AT83" si="97">O268</f>
        <v>19001</v>
      </c>
      <c r="P83" s="3">
        <f t="shared" si="97"/>
        <v>16167</v>
      </c>
      <c r="Q83" s="3">
        <f t="shared" si="97"/>
        <v>528</v>
      </c>
      <c r="R83" s="3">
        <f t="shared" si="97"/>
        <v>54</v>
      </c>
      <c r="S83" s="3">
        <f t="shared" si="97"/>
        <v>2306</v>
      </c>
      <c r="T83" s="3">
        <f t="shared" si="97"/>
        <v>0</v>
      </c>
      <c r="U83" s="3">
        <f t="shared" si="97"/>
        <v>256.93274999999994</v>
      </c>
      <c r="V83" s="3">
        <f t="shared" si="97"/>
        <v>4.5020949999999997</v>
      </c>
      <c r="W83" s="3">
        <f t="shared" si="97"/>
        <v>208</v>
      </c>
      <c r="X83" s="3">
        <f t="shared" si="97"/>
        <v>2759</v>
      </c>
      <c r="Y83" s="3">
        <f t="shared" si="97"/>
        <v>1749</v>
      </c>
      <c r="Z83" s="3">
        <f t="shared" si="97"/>
        <v>0</v>
      </c>
      <c r="AA83" s="3">
        <f t="shared" si="97"/>
        <v>0</v>
      </c>
      <c r="AB83" s="3">
        <f t="shared" si="97"/>
        <v>0</v>
      </c>
      <c r="AC83" s="3">
        <f t="shared" si="97"/>
        <v>0</v>
      </c>
      <c r="AD83" s="3">
        <f t="shared" si="97"/>
        <v>0</v>
      </c>
      <c r="AE83" s="3">
        <f t="shared" si="97"/>
        <v>0</v>
      </c>
      <c r="AF83" s="3">
        <f t="shared" si="97"/>
        <v>0</v>
      </c>
      <c r="AG83" s="3">
        <f t="shared" si="97"/>
        <v>0</v>
      </c>
      <c r="AH83" s="3">
        <f t="shared" si="97"/>
        <v>0</v>
      </c>
      <c r="AI83" s="3">
        <f t="shared" si="97"/>
        <v>0</v>
      </c>
      <c r="AJ83" s="3">
        <f t="shared" si="97"/>
        <v>0</v>
      </c>
      <c r="AK83" s="3">
        <f t="shared" si="97"/>
        <v>0</v>
      </c>
      <c r="AL83" s="3">
        <f t="shared" si="97"/>
        <v>0</v>
      </c>
      <c r="AM83" s="3">
        <f t="shared" si="97"/>
        <v>0</v>
      </c>
      <c r="AN83" s="3">
        <f t="shared" si="97"/>
        <v>0</v>
      </c>
      <c r="AO83" s="3">
        <f t="shared" si="97"/>
        <v>0</v>
      </c>
      <c r="AP83" s="3">
        <f t="shared" si="97"/>
        <v>0</v>
      </c>
      <c r="AQ83" s="3">
        <f t="shared" si="97"/>
        <v>0</v>
      </c>
      <c r="AR83" s="3">
        <f t="shared" si="97"/>
        <v>23509</v>
      </c>
      <c r="AS83" s="3">
        <f t="shared" si="97"/>
        <v>23509</v>
      </c>
      <c r="AT83" s="3">
        <f t="shared" si="97"/>
        <v>0</v>
      </c>
      <c r="AU83" s="3">
        <f t="shared" ref="AU83:BZ83" si="98">AU268</f>
        <v>0</v>
      </c>
      <c r="AV83" s="3">
        <f t="shared" si="98"/>
        <v>16167</v>
      </c>
      <c r="AW83" s="3">
        <f t="shared" si="98"/>
        <v>16167</v>
      </c>
      <c r="AX83" s="3">
        <f t="shared" si="98"/>
        <v>0</v>
      </c>
      <c r="AY83" s="3">
        <f t="shared" si="98"/>
        <v>16167</v>
      </c>
      <c r="AZ83" s="3">
        <f t="shared" si="98"/>
        <v>0</v>
      </c>
      <c r="BA83" s="3">
        <f t="shared" si="98"/>
        <v>0</v>
      </c>
      <c r="BB83" s="3">
        <f t="shared" si="98"/>
        <v>0</v>
      </c>
      <c r="BC83" s="3">
        <f t="shared" si="98"/>
        <v>0</v>
      </c>
      <c r="BD83" s="3">
        <f t="shared" si="98"/>
        <v>0</v>
      </c>
      <c r="BE83" s="3">
        <f t="shared" si="98"/>
        <v>0</v>
      </c>
      <c r="BF83" s="3">
        <f t="shared" si="98"/>
        <v>0</v>
      </c>
      <c r="BG83" s="3">
        <f t="shared" si="98"/>
        <v>0</v>
      </c>
      <c r="BH83" s="3">
        <f t="shared" si="98"/>
        <v>0</v>
      </c>
      <c r="BI83" s="3">
        <f t="shared" si="98"/>
        <v>0</v>
      </c>
      <c r="BJ83" s="3">
        <f t="shared" si="98"/>
        <v>0</v>
      </c>
      <c r="BK83" s="3">
        <f t="shared" si="98"/>
        <v>0</v>
      </c>
      <c r="BL83" s="3">
        <f t="shared" si="98"/>
        <v>0</v>
      </c>
      <c r="BM83" s="3">
        <f t="shared" si="98"/>
        <v>0</v>
      </c>
      <c r="BN83" s="3">
        <f t="shared" si="98"/>
        <v>0</v>
      </c>
      <c r="BO83" s="3">
        <f t="shared" si="98"/>
        <v>0</v>
      </c>
      <c r="BP83" s="3">
        <f t="shared" si="98"/>
        <v>0</v>
      </c>
      <c r="BQ83" s="3">
        <f t="shared" si="98"/>
        <v>0</v>
      </c>
      <c r="BR83" s="3">
        <f t="shared" si="98"/>
        <v>0</v>
      </c>
      <c r="BS83" s="3">
        <f t="shared" si="98"/>
        <v>0</v>
      </c>
      <c r="BT83" s="3">
        <f t="shared" si="98"/>
        <v>0</v>
      </c>
      <c r="BU83" s="3">
        <f t="shared" si="98"/>
        <v>0</v>
      </c>
      <c r="BV83" s="3">
        <f t="shared" si="98"/>
        <v>0</v>
      </c>
      <c r="BW83" s="3">
        <f t="shared" si="98"/>
        <v>0</v>
      </c>
      <c r="BX83" s="3">
        <f t="shared" si="98"/>
        <v>0</v>
      </c>
      <c r="BY83" s="3">
        <f t="shared" si="98"/>
        <v>0</v>
      </c>
      <c r="BZ83" s="3">
        <f t="shared" si="98"/>
        <v>0</v>
      </c>
      <c r="CA83" s="3">
        <f t="shared" ref="CA83:DF83" si="99">CA268</f>
        <v>0</v>
      </c>
      <c r="CB83" s="3">
        <f t="shared" si="99"/>
        <v>0</v>
      </c>
      <c r="CC83" s="3">
        <f t="shared" si="99"/>
        <v>0</v>
      </c>
      <c r="CD83" s="3">
        <f t="shared" si="99"/>
        <v>0</v>
      </c>
      <c r="CE83" s="3">
        <f t="shared" si="99"/>
        <v>0</v>
      </c>
      <c r="CF83" s="3">
        <f t="shared" si="99"/>
        <v>0</v>
      </c>
      <c r="CG83" s="3">
        <f t="shared" si="99"/>
        <v>0</v>
      </c>
      <c r="CH83" s="3">
        <f t="shared" si="99"/>
        <v>0</v>
      </c>
      <c r="CI83" s="3">
        <f t="shared" si="99"/>
        <v>0</v>
      </c>
      <c r="CJ83" s="3">
        <f t="shared" si="99"/>
        <v>0</v>
      </c>
      <c r="CK83" s="3">
        <f t="shared" si="99"/>
        <v>0</v>
      </c>
      <c r="CL83" s="3">
        <f t="shared" si="99"/>
        <v>0</v>
      </c>
      <c r="CM83" s="3">
        <f t="shared" si="99"/>
        <v>0</v>
      </c>
      <c r="CN83" s="3">
        <f t="shared" si="99"/>
        <v>0</v>
      </c>
      <c r="CO83" s="3">
        <f t="shared" si="99"/>
        <v>0</v>
      </c>
      <c r="CP83" s="3">
        <f t="shared" si="99"/>
        <v>0</v>
      </c>
      <c r="CQ83" s="3">
        <f t="shared" si="99"/>
        <v>0</v>
      </c>
      <c r="CR83" s="3">
        <f t="shared" si="99"/>
        <v>0</v>
      </c>
      <c r="CS83" s="3">
        <f t="shared" si="99"/>
        <v>0</v>
      </c>
      <c r="CT83" s="3">
        <f t="shared" si="99"/>
        <v>0</v>
      </c>
      <c r="CU83" s="3">
        <f t="shared" si="99"/>
        <v>0</v>
      </c>
      <c r="CV83" s="3">
        <f t="shared" si="99"/>
        <v>0</v>
      </c>
      <c r="CW83" s="3">
        <f t="shared" si="99"/>
        <v>0</v>
      </c>
      <c r="CX83" s="3">
        <f t="shared" si="99"/>
        <v>0</v>
      </c>
      <c r="CY83" s="3">
        <f t="shared" si="99"/>
        <v>0</v>
      </c>
      <c r="CZ83" s="3">
        <f t="shared" si="99"/>
        <v>0</v>
      </c>
      <c r="DA83" s="3">
        <f t="shared" si="99"/>
        <v>0</v>
      </c>
      <c r="DB83" s="3">
        <f t="shared" si="99"/>
        <v>0</v>
      </c>
      <c r="DC83" s="3">
        <f t="shared" si="99"/>
        <v>0</v>
      </c>
      <c r="DD83" s="3">
        <f t="shared" si="99"/>
        <v>0</v>
      </c>
      <c r="DE83" s="3">
        <f t="shared" si="99"/>
        <v>0</v>
      </c>
      <c r="DF83" s="3">
        <f t="shared" si="99"/>
        <v>0</v>
      </c>
      <c r="DG83" s="4">
        <f t="shared" ref="DG83:EL83" si="100">DG268</f>
        <v>176595</v>
      </c>
      <c r="DH83" s="4">
        <f t="shared" si="100"/>
        <v>113387</v>
      </c>
      <c r="DI83" s="4">
        <f t="shared" si="100"/>
        <v>4547</v>
      </c>
      <c r="DJ83" s="4">
        <f t="shared" si="100"/>
        <v>1110</v>
      </c>
      <c r="DK83" s="4">
        <f t="shared" si="100"/>
        <v>58661</v>
      </c>
      <c r="DL83" s="4">
        <f t="shared" si="100"/>
        <v>0</v>
      </c>
      <c r="DM83" s="4" t="e">
        <f t="shared" si="100"/>
        <v>#REF!</v>
      </c>
      <c r="DN83" s="4">
        <f t="shared" si="100"/>
        <v>4.5020949999999997</v>
      </c>
      <c r="DO83" s="4">
        <f t="shared" si="100"/>
        <v>208</v>
      </c>
      <c r="DP83" s="4" t="e">
        <f t="shared" si="100"/>
        <v>#REF!</v>
      </c>
      <c r="DQ83" s="4" t="e">
        <f t="shared" si="100"/>
        <v>#REF!</v>
      </c>
      <c r="DR83" s="4">
        <f t="shared" si="100"/>
        <v>0</v>
      </c>
      <c r="DS83" s="4">
        <f t="shared" si="100"/>
        <v>0</v>
      </c>
      <c r="DT83" s="4">
        <f t="shared" si="100"/>
        <v>0</v>
      </c>
      <c r="DU83" s="4">
        <f t="shared" si="100"/>
        <v>0</v>
      </c>
      <c r="DV83" s="4">
        <f t="shared" si="100"/>
        <v>0</v>
      </c>
      <c r="DW83" s="4">
        <f t="shared" si="100"/>
        <v>0</v>
      </c>
      <c r="DX83" s="4">
        <f t="shared" si="100"/>
        <v>0</v>
      </c>
      <c r="DY83" s="4">
        <f t="shared" si="100"/>
        <v>0</v>
      </c>
      <c r="DZ83" s="4">
        <f t="shared" si="100"/>
        <v>0</v>
      </c>
      <c r="EA83" s="4">
        <f t="shared" si="100"/>
        <v>0</v>
      </c>
      <c r="EB83" s="4">
        <f t="shared" si="100"/>
        <v>0</v>
      </c>
      <c r="EC83" s="4">
        <f t="shared" si="100"/>
        <v>0</v>
      </c>
      <c r="ED83" s="4">
        <f t="shared" si="100"/>
        <v>0</v>
      </c>
      <c r="EE83" s="4">
        <f t="shared" si="100"/>
        <v>0</v>
      </c>
      <c r="EF83" s="4">
        <f t="shared" si="100"/>
        <v>0</v>
      </c>
      <c r="EG83" s="4">
        <f t="shared" si="100"/>
        <v>0</v>
      </c>
      <c r="EH83" s="4">
        <f t="shared" si="100"/>
        <v>0</v>
      </c>
      <c r="EI83" s="4">
        <f t="shared" si="100"/>
        <v>0</v>
      </c>
      <c r="EJ83" s="4" t="e">
        <f t="shared" si="100"/>
        <v>#REF!</v>
      </c>
      <c r="EK83" s="4" t="e">
        <f t="shared" si="100"/>
        <v>#REF!</v>
      </c>
      <c r="EL83" s="4">
        <f t="shared" si="100"/>
        <v>0</v>
      </c>
      <c r="EM83" s="4">
        <f t="shared" ref="EM83:FR83" si="101">EM268</f>
        <v>0</v>
      </c>
      <c r="EN83" s="4">
        <f t="shared" si="101"/>
        <v>113387</v>
      </c>
      <c r="EO83" s="4">
        <f t="shared" si="101"/>
        <v>113387</v>
      </c>
      <c r="EP83" s="4">
        <f t="shared" si="101"/>
        <v>0</v>
      </c>
      <c r="EQ83" s="4">
        <f t="shared" si="101"/>
        <v>113387</v>
      </c>
      <c r="ER83" s="4">
        <f t="shared" si="101"/>
        <v>0</v>
      </c>
      <c r="ES83" s="4">
        <f t="shared" si="101"/>
        <v>0</v>
      </c>
      <c r="ET83" s="4">
        <f t="shared" si="101"/>
        <v>0</v>
      </c>
      <c r="EU83" s="4">
        <f t="shared" si="101"/>
        <v>0</v>
      </c>
      <c r="EV83" s="4">
        <f t="shared" si="101"/>
        <v>0</v>
      </c>
      <c r="EW83" s="4">
        <f t="shared" si="101"/>
        <v>0</v>
      </c>
      <c r="EX83" s="4">
        <f t="shared" si="101"/>
        <v>0</v>
      </c>
      <c r="EY83" s="4">
        <f t="shared" si="101"/>
        <v>0</v>
      </c>
      <c r="EZ83" s="4">
        <f t="shared" si="101"/>
        <v>0</v>
      </c>
      <c r="FA83" s="4">
        <f t="shared" si="101"/>
        <v>0</v>
      </c>
      <c r="FB83" s="4">
        <f t="shared" si="101"/>
        <v>0</v>
      </c>
      <c r="FC83" s="4">
        <f t="shared" si="101"/>
        <v>0</v>
      </c>
      <c r="FD83" s="4">
        <f t="shared" si="101"/>
        <v>0</v>
      </c>
      <c r="FE83" s="4">
        <f t="shared" si="101"/>
        <v>0</v>
      </c>
      <c r="FF83" s="4">
        <f t="shared" si="101"/>
        <v>0</v>
      </c>
      <c r="FG83" s="4">
        <f t="shared" si="101"/>
        <v>0</v>
      </c>
      <c r="FH83" s="4">
        <f t="shared" si="101"/>
        <v>0</v>
      </c>
      <c r="FI83" s="4">
        <f t="shared" si="101"/>
        <v>0</v>
      </c>
      <c r="FJ83" s="4">
        <f t="shared" si="101"/>
        <v>0</v>
      </c>
      <c r="FK83" s="4">
        <f t="shared" si="101"/>
        <v>0</v>
      </c>
      <c r="FL83" s="4">
        <f t="shared" si="101"/>
        <v>0</v>
      </c>
      <c r="FM83" s="4">
        <f t="shared" si="101"/>
        <v>0</v>
      </c>
      <c r="FN83" s="4">
        <f t="shared" si="101"/>
        <v>0</v>
      </c>
      <c r="FO83" s="4">
        <f t="shared" si="101"/>
        <v>0</v>
      </c>
      <c r="FP83" s="4">
        <f t="shared" si="101"/>
        <v>0</v>
      </c>
      <c r="FQ83" s="4">
        <f t="shared" si="101"/>
        <v>0</v>
      </c>
      <c r="FR83" s="4">
        <f t="shared" si="101"/>
        <v>0</v>
      </c>
      <c r="FS83" s="4">
        <f t="shared" ref="FS83:GX83" si="102">FS268</f>
        <v>0</v>
      </c>
      <c r="FT83" s="4">
        <f t="shared" si="102"/>
        <v>0</v>
      </c>
      <c r="FU83" s="4">
        <f t="shared" si="102"/>
        <v>0</v>
      </c>
      <c r="FV83" s="4">
        <f t="shared" si="102"/>
        <v>0</v>
      </c>
      <c r="FW83" s="4">
        <f t="shared" si="102"/>
        <v>0</v>
      </c>
      <c r="FX83" s="4">
        <f t="shared" si="102"/>
        <v>0</v>
      </c>
      <c r="FY83" s="4">
        <f t="shared" si="102"/>
        <v>0</v>
      </c>
      <c r="FZ83" s="4">
        <f t="shared" si="102"/>
        <v>0</v>
      </c>
      <c r="GA83" s="4">
        <f t="shared" si="102"/>
        <v>0</v>
      </c>
      <c r="GB83" s="4">
        <f t="shared" si="102"/>
        <v>0</v>
      </c>
      <c r="GC83" s="4">
        <f t="shared" si="102"/>
        <v>0</v>
      </c>
      <c r="GD83" s="4">
        <f t="shared" si="102"/>
        <v>0</v>
      </c>
      <c r="GE83" s="4">
        <f t="shared" si="102"/>
        <v>0</v>
      </c>
      <c r="GF83" s="4">
        <f t="shared" si="102"/>
        <v>0</v>
      </c>
      <c r="GG83" s="4">
        <f t="shared" si="102"/>
        <v>0</v>
      </c>
      <c r="GH83" s="4">
        <f t="shared" si="102"/>
        <v>0</v>
      </c>
      <c r="GI83" s="4">
        <f t="shared" si="102"/>
        <v>0</v>
      </c>
      <c r="GJ83" s="4">
        <f t="shared" si="102"/>
        <v>0</v>
      </c>
      <c r="GK83" s="4">
        <f t="shared" si="102"/>
        <v>0</v>
      </c>
      <c r="GL83" s="4">
        <f t="shared" si="102"/>
        <v>0</v>
      </c>
      <c r="GM83" s="4">
        <f t="shared" si="102"/>
        <v>0</v>
      </c>
      <c r="GN83" s="4">
        <f t="shared" si="102"/>
        <v>0</v>
      </c>
      <c r="GO83" s="4">
        <f t="shared" si="102"/>
        <v>0</v>
      </c>
      <c r="GP83" s="4">
        <f t="shared" si="102"/>
        <v>0</v>
      </c>
      <c r="GQ83" s="4">
        <f t="shared" si="102"/>
        <v>0</v>
      </c>
      <c r="GR83" s="4">
        <f t="shared" si="102"/>
        <v>0</v>
      </c>
      <c r="GS83" s="4">
        <f t="shared" si="102"/>
        <v>0</v>
      </c>
      <c r="GT83" s="4">
        <f t="shared" si="102"/>
        <v>0</v>
      </c>
      <c r="GU83" s="4">
        <f t="shared" si="102"/>
        <v>0</v>
      </c>
      <c r="GV83" s="4">
        <f t="shared" si="102"/>
        <v>0</v>
      </c>
      <c r="GW83" s="4">
        <f t="shared" si="102"/>
        <v>0</v>
      </c>
      <c r="GX83" s="4">
        <f t="shared" si="102"/>
        <v>0</v>
      </c>
    </row>
    <row r="85" spans="1:255" x14ac:dyDescent="0.2">
      <c r="A85" s="1">
        <v>5</v>
      </c>
      <c r="B85" s="1">
        <v>1</v>
      </c>
      <c r="C85" s="1"/>
      <c r="D85" s="1">
        <f>ROW(A116)</f>
        <v>116</v>
      </c>
      <c r="E85" s="1"/>
      <c r="F85" s="1" t="s">
        <v>141</v>
      </c>
      <c r="G85" s="1" t="s">
        <v>142</v>
      </c>
      <c r="H85" s="1" t="s">
        <v>3</v>
      </c>
      <c r="I85" s="1">
        <v>0</v>
      </c>
      <c r="J85" s="1"/>
      <c r="K85" s="1">
        <v>-1</v>
      </c>
      <c r="L85" s="1"/>
      <c r="M85" s="1" t="s">
        <v>3</v>
      </c>
      <c r="N85" s="1"/>
      <c r="O85" s="1"/>
      <c r="P85" s="1"/>
      <c r="Q85" s="1"/>
      <c r="R85" s="1"/>
      <c r="S85" s="1">
        <v>0</v>
      </c>
      <c r="T85" s="1">
        <v>0</v>
      </c>
      <c r="U85" s="1" t="s">
        <v>3</v>
      </c>
      <c r="V85" s="1">
        <v>0</v>
      </c>
      <c r="W85" s="1"/>
      <c r="X85" s="1"/>
      <c r="Y85" s="1"/>
      <c r="Z85" s="1"/>
      <c r="AA85" s="1"/>
      <c r="AB85" s="1" t="s">
        <v>3</v>
      </c>
      <c r="AC85" s="1" t="s">
        <v>3</v>
      </c>
      <c r="AD85" s="1" t="s">
        <v>3</v>
      </c>
      <c r="AE85" s="1" t="s">
        <v>3</v>
      </c>
      <c r="AF85" s="1" t="s">
        <v>3</v>
      </c>
      <c r="AG85" s="1" t="s">
        <v>3</v>
      </c>
      <c r="AH85" s="1"/>
      <c r="AI85" s="1"/>
      <c r="AJ85" s="1"/>
      <c r="AK85" s="1"/>
      <c r="AL85" s="1"/>
      <c r="AM85" s="1"/>
      <c r="AN85" s="1"/>
      <c r="AO85" s="1"/>
      <c r="AP85" s="1" t="s">
        <v>3</v>
      </c>
      <c r="AQ85" s="1" t="s">
        <v>3</v>
      </c>
      <c r="AR85" s="1" t="s">
        <v>3</v>
      </c>
      <c r="AS85" s="1"/>
      <c r="AT85" s="1"/>
      <c r="AU85" s="1"/>
      <c r="AV85" s="1"/>
      <c r="AW85" s="1"/>
      <c r="AX85" s="1"/>
      <c r="AY85" s="1"/>
      <c r="AZ85" s="1" t="s">
        <v>3</v>
      </c>
      <c r="BA85" s="1"/>
      <c r="BB85" s="1" t="s">
        <v>3</v>
      </c>
      <c r="BC85" s="1" t="s">
        <v>3</v>
      </c>
      <c r="BD85" s="1" t="s">
        <v>3</v>
      </c>
      <c r="BE85" s="1" t="s">
        <v>3</v>
      </c>
      <c r="BF85" s="1" t="s">
        <v>3</v>
      </c>
      <c r="BG85" s="1" t="s">
        <v>3</v>
      </c>
      <c r="BH85" s="1" t="s">
        <v>3</v>
      </c>
      <c r="BI85" s="1" t="s">
        <v>3</v>
      </c>
      <c r="BJ85" s="1" t="s">
        <v>3</v>
      </c>
      <c r="BK85" s="1" t="s">
        <v>3</v>
      </c>
      <c r="BL85" s="1" t="s">
        <v>3</v>
      </c>
      <c r="BM85" s="1" t="s">
        <v>3</v>
      </c>
      <c r="BN85" s="1" t="s">
        <v>3</v>
      </c>
      <c r="BO85" s="1" t="s">
        <v>3</v>
      </c>
      <c r="BP85" s="1" t="s">
        <v>3</v>
      </c>
      <c r="BQ85" s="1"/>
      <c r="BR85" s="1"/>
      <c r="BS85" s="1"/>
      <c r="BT85" s="1"/>
      <c r="BU85" s="1"/>
      <c r="BV85" s="1"/>
      <c r="BW85" s="1"/>
      <c r="BX85" s="1">
        <v>0</v>
      </c>
      <c r="BY85" s="1"/>
      <c r="BZ85" s="1"/>
      <c r="CA85" s="1"/>
      <c r="CB85" s="1"/>
      <c r="CC85" s="1"/>
      <c r="CD85" s="1"/>
      <c r="CE85" s="1"/>
      <c r="CF85" s="1"/>
      <c r="CG85" s="1"/>
      <c r="CH85" s="1"/>
      <c r="CI85" s="1"/>
      <c r="CJ85" s="1">
        <v>0</v>
      </c>
    </row>
    <row r="87" spans="1:255" x14ac:dyDescent="0.2">
      <c r="A87" s="3">
        <v>52</v>
      </c>
      <c r="B87" s="3">
        <f t="shared" ref="B87:G87" si="103">B116</f>
        <v>1</v>
      </c>
      <c r="C87" s="3">
        <f t="shared" si="103"/>
        <v>5</v>
      </c>
      <c r="D87" s="3">
        <f t="shared" si="103"/>
        <v>85</v>
      </c>
      <c r="E87" s="3">
        <f t="shared" si="103"/>
        <v>0</v>
      </c>
      <c r="F87" s="3" t="str">
        <f t="shared" si="103"/>
        <v>Новый подраздел</v>
      </c>
      <c r="G87" s="3" t="str">
        <f t="shared" si="103"/>
        <v>Нежилое помещение (офисное)</v>
      </c>
      <c r="H87" s="3"/>
      <c r="I87" s="3"/>
      <c r="J87" s="3"/>
      <c r="K87" s="3"/>
      <c r="L87" s="3"/>
      <c r="M87" s="3"/>
      <c r="N87" s="3"/>
      <c r="O87" s="3">
        <f t="shared" ref="O87:AT87" si="104">O116</f>
        <v>15696</v>
      </c>
      <c r="P87" s="3">
        <f t="shared" si="104"/>
        <v>13344</v>
      </c>
      <c r="Q87" s="3">
        <f t="shared" si="104"/>
        <v>442</v>
      </c>
      <c r="R87" s="3">
        <f t="shared" si="104"/>
        <v>45</v>
      </c>
      <c r="S87" s="3">
        <f t="shared" si="104"/>
        <v>1910</v>
      </c>
      <c r="T87" s="3">
        <f t="shared" si="104"/>
        <v>0</v>
      </c>
      <c r="U87" s="3">
        <f t="shared" si="104"/>
        <v>212.52614999999997</v>
      </c>
      <c r="V87" s="3">
        <f t="shared" si="104"/>
        <v>3.6093199999999999</v>
      </c>
      <c r="W87" s="3">
        <f t="shared" si="104"/>
        <v>181</v>
      </c>
      <c r="X87" s="3">
        <f t="shared" si="104"/>
        <v>2279</v>
      </c>
      <c r="Y87" s="3">
        <f t="shared" si="104"/>
        <v>1448</v>
      </c>
      <c r="Z87" s="3">
        <f t="shared" si="104"/>
        <v>0</v>
      </c>
      <c r="AA87" s="3">
        <f t="shared" si="104"/>
        <v>0</v>
      </c>
      <c r="AB87" s="3">
        <f t="shared" si="104"/>
        <v>15696</v>
      </c>
      <c r="AC87" s="3">
        <f t="shared" si="104"/>
        <v>13344</v>
      </c>
      <c r="AD87" s="3">
        <f t="shared" si="104"/>
        <v>442</v>
      </c>
      <c r="AE87" s="3">
        <f t="shared" si="104"/>
        <v>45</v>
      </c>
      <c r="AF87" s="3">
        <f t="shared" si="104"/>
        <v>1910</v>
      </c>
      <c r="AG87" s="3">
        <f t="shared" si="104"/>
        <v>0</v>
      </c>
      <c r="AH87" s="3">
        <f t="shared" si="104"/>
        <v>212.52614999999997</v>
      </c>
      <c r="AI87" s="3">
        <f t="shared" si="104"/>
        <v>3.6093199999999999</v>
      </c>
      <c r="AJ87" s="3">
        <f t="shared" si="104"/>
        <v>181</v>
      </c>
      <c r="AK87" s="3">
        <f t="shared" si="104"/>
        <v>2279</v>
      </c>
      <c r="AL87" s="3">
        <f t="shared" si="104"/>
        <v>1448</v>
      </c>
      <c r="AM87" s="3">
        <f t="shared" si="104"/>
        <v>0</v>
      </c>
      <c r="AN87" s="3">
        <f t="shared" si="104"/>
        <v>0</v>
      </c>
      <c r="AO87" s="3">
        <f t="shared" si="104"/>
        <v>0</v>
      </c>
      <c r="AP87" s="3">
        <f t="shared" si="104"/>
        <v>0</v>
      </c>
      <c r="AQ87" s="3">
        <f t="shared" si="104"/>
        <v>0</v>
      </c>
      <c r="AR87" s="3">
        <f t="shared" si="104"/>
        <v>19423</v>
      </c>
      <c r="AS87" s="3">
        <f t="shared" si="104"/>
        <v>19423</v>
      </c>
      <c r="AT87" s="3">
        <f t="shared" si="104"/>
        <v>0</v>
      </c>
      <c r="AU87" s="3">
        <f t="shared" ref="AU87:BZ87" si="105">AU116</f>
        <v>0</v>
      </c>
      <c r="AV87" s="3">
        <f t="shared" si="105"/>
        <v>13344</v>
      </c>
      <c r="AW87" s="3">
        <f t="shared" si="105"/>
        <v>13344</v>
      </c>
      <c r="AX87" s="3">
        <f t="shared" si="105"/>
        <v>0</v>
      </c>
      <c r="AY87" s="3">
        <f t="shared" si="105"/>
        <v>13344</v>
      </c>
      <c r="AZ87" s="3">
        <f t="shared" si="105"/>
        <v>0</v>
      </c>
      <c r="BA87" s="3">
        <f t="shared" si="105"/>
        <v>0</v>
      </c>
      <c r="BB87" s="3">
        <f t="shared" si="105"/>
        <v>0</v>
      </c>
      <c r="BC87" s="3">
        <f t="shared" si="105"/>
        <v>0</v>
      </c>
      <c r="BD87" s="3">
        <f t="shared" si="105"/>
        <v>0</v>
      </c>
      <c r="BE87" s="3">
        <f t="shared" si="105"/>
        <v>0</v>
      </c>
      <c r="BF87" s="3">
        <f t="shared" si="105"/>
        <v>0</v>
      </c>
      <c r="BG87" s="3">
        <f t="shared" si="105"/>
        <v>0</v>
      </c>
      <c r="BH87" s="3">
        <f t="shared" si="105"/>
        <v>0</v>
      </c>
      <c r="BI87" s="3">
        <f t="shared" si="105"/>
        <v>0</v>
      </c>
      <c r="BJ87" s="3">
        <f t="shared" si="105"/>
        <v>0</v>
      </c>
      <c r="BK87" s="3">
        <f t="shared" si="105"/>
        <v>0</v>
      </c>
      <c r="BL87" s="3">
        <f t="shared" si="105"/>
        <v>0</v>
      </c>
      <c r="BM87" s="3">
        <f t="shared" si="105"/>
        <v>0</v>
      </c>
      <c r="BN87" s="3">
        <f t="shared" si="105"/>
        <v>0</v>
      </c>
      <c r="BO87" s="3">
        <f t="shared" si="105"/>
        <v>0</v>
      </c>
      <c r="BP87" s="3">
        <f t="shared" si="105"/>
        <v>0</v>
      </c>
      <c r="BQ87" s="3">
        <f t="shared" si="105"/>
        <v>0</v>
      </c>
      <c r="BR87" s="3">
        <f t="shared" si="105"/>
        <v>0</v>
      </c>
      <c r="BS87" s="3">
        <f t="shared" si="105"/>
        <v>0</v>
      </c>
      <c r="BT87" s="3">
        <f t="shared" si="105"/>
        <v>0</v>
      </c>
      <c r="BU87" s="3">
        <f t="shared" si="105"/>
        <v>0</v>
      </c>
      <c r="BV87" s="3">
        <f t="shared" si="105"/>
        <v>0</v>
      </c>
      <c r="BW87" s="3">
        <f t="shared" si="105"/>
        <v>0</v>
      </c>
      <c r="BX87" s="3">
        <f t="shared" si="105"/>
        <v>0</v>
      </c>
      <c r="BY87" s="3">
        <f t="shared" si="105"/>
        <v>0</v>
      </c>
      <c r="BZ87" s="3">
        <f t="shared" si="105"/>
        <v>0</v>
      </c>
      <c r="CA87" s="3">
        <f t="shared" ref="CA87:DF87" si="106">CA116</f>
        <v>19423</v>
      </c>
      <c r="CB87" s="3">
        <f t="shared" si="106"/>
        <v>19423</v>
      </c>
      <c r="CC87" s="3">
        <f t="shared" si="106"/>
        <v>0</v>
      </c>
      <c r="CD87" s="3">
        <f t="shared" si="106"/>
        <v>0</v>
      </c>
      <c r="CE87" s="3">
        <f t="shared" si="106"/>
        <v>13344</v>
      </c>
      <c r="CF87" s="3">
        <f t="shared" si="106"/>
        <v>13344</v>
      </c>
      <c r="CG87" s="3">
        <f t="shared" si="106"/>
        <v>0</v>
      </c>
      <c r="CH87" s="3">
        <f t="shared" si="106"/>
        <v>13344</v>
      </c>
      <c r="CI87" s="3">
        <f t="shared" si="106"/>
        <v>0</v>
      </c>
      <c r="CJ87" s="3">
        <f t="shared" si="106"/>
        <v>0</v>
      </c>
      <c r="CK87" s="3">
        <f t="shared" si="106"/>
        <v>0</v>
      </c>
      <c r="CL87" s="3">
        <f t="shared" si="106"/>
        <v>0</v>
      </c>
      <c r="CM87" s="3">
        <f t="shared" si="106"/>
        <v>0</v>
      </c>
      <c r="CN87" s="3">
        <f t="shared" si="106"/>
        <v>0</v>
      </c>
      <c r="CO87" s="3">
        <f t="shared" si="106"/>
        <v>0</v>
      </c>
      <c r="CP87" s="3">
        <f t="shared" si="106"/>
        <v>0</v>
      </c>
      <c r="CQ87" s="3">
        <f t="shared" si="106"/>
        <v>0</v>
      </c>
      <c r="CR87" s="3">
        <f t="shared" si="106"/>
        <v>0</v>
      </c>
      <c r="CS87" s="3">
        <f t="shared" si="106"/>
        <v>0</v>
      </c>
      <c r="CT87" s="3">
        <f t="shared" si="106"/>
        <v>0</v>
      </c>
      <c r="CU87" s="3">
        <f t="shared" si="106"/>
        <v>0</v>
      </c>
      <c r="CV87" s="3">
        <f t="shared" si="106"/>
        <v>0</v>
      </c>
      <c r="CW87" s="3">
        <f t="shared" si="106"/>
        <v>0</v>
      </c>
      <c r="CX87" s="3">
        <f t="shared" si="106"/>
        <v>0</v>
      </c>
      <c r="CY87" s="3">
        <f t="shared" si="106"/>
        <v>0</v>
      </c>
      <c r="CZ87" s="3">
        <f t="shared" si="106"/>
        <v>0</v>
      </c>
      <c r="DA87" s="3">
        <f t="shared" si="106"/>
        <v>0</v>
      </c>
      <c r="DB87" s="3">
        <f t="shared" si="106"/>
        <v>0</v>
      </c>
      <c r="DC87" s="3">
        <f t="shared" si="106"/>
        <v>0</v>
      </c>
      <c r="DD87" s="3">
        <f t="shared" si="106"/>
        <v>0</v>
      </c>
      <c r="DE87" s="3">
        <f t="shared" si="106"/>
        <v>0</v>
      </c>
      <c r="DF87" s="3">
        <f t="shared" si="106"/>
        <v>0</v>
      </c>
      <c r="DG87" s="4">
        <f t="shared" ref="DG87:EL87" si="107">DG116</f>
        <v>147498</v>
      </c>
      <c r="DH87" s="4">
        <f t="shared" si="107"/>
        <v>95110</v>
      </c>
      <c r="DI87" s="4">
        <f t="shared" si="107"/>
        <v>3805</v>
      </c>
      <c r="DJ87" s="4">
        <f t="shared" si="107"/>
        <v>890</v>
      </c>
      <c r="DK87" s="4">
        <f t="shared" si="107"/>
        <v>48583</v>
      </c>
      <c r="DL87" s="4">
        <f t="shared" si="107"/>
        <v>0</v>
      </c>
      <c r="DM87" s="4" t="e">
        <f t="shared" si="107"/>
        <v>#REF!</v>
      </c>
      <c r="DN87" s="4">
        <f t="shared" si="107"/>
        <v>3.6093199999999999</v>
      </c>
      <c r="DO87" s="4">
        <f t="shared" si="107"/>
        <v>181</v>
      </c>
      <c r="DP87" s="4" t="e">
        <f t="shared" si="107"/>
        <v>#REF!</v>
      </c>
      <c r="DQ87" s="4" t="e">
        <f t="shared" si="107"/>
        <v>#REF!</v>
      </c>
      <c r="DR87" s="4">
        <f t="shared" si="107"/>
        <v>0</v>
      </c>
      <c r="DS87" s="4">
        <f t="shared" si="107"/>
        <v>0</v>
      </c>
      <c r="DT87" s="4">
        <f t="shared" si="107"/>
        <v>147498</v>
      </c>
      <c r="DU87" s="4">
        <f t="shared" si="107"/>
        <v>95110</v>
      </c>
      <c r="DV87" s="4">
        <f t="shared" si="107"/>
        <v>3805</v>
      </c>
      <c r="DW87" s="4">
        <f t="shared" si="107"/>
        <v>890</v>
      </c>
      <c r="DX87" s="4">
        <f t="shared" si="107"/>
        <v>48583</v>
      </c>
      <c r="DY87" s="4">
        <f t="shared" si="107"/>
        <v>0</v>
      </c>
      <c r="DZ87" s="4" t="e">
        <f t="shared" si="107"/>
        <v>#REF!</v>
      </c>
      <c r="EA87" s="4">
        <f t="shared" si="107"/>
        <v>3.6093199999999999</v>
      </c>
      <c r="EB87" s="4">
        <f t="shared" si="107"/>
        <v>181</v>
      </c>
      <c r="EC87" s="4" t="e">
        <f t="shared" si="107"/>
        <v>#REF!</v>
      </c>
      <c r="ED87" s="4" t="e">
        <f t="shared" si="107"/>
        <v>#REF!</v>
      </c>
      <c r="EE87" s="4">
        <f t="shared" si="107"/>
        <v>0</v>
      </c>
      <c r="EF87" s="4">
        <f t="shared" si="107"/>
        <v>0</v>
      </c>
      <c r="EG87" s="4">
        <f t="shared" si="107"/>
        <v>0</v>
      </c>
      <c r="EH87" s="4">
        <f t="shared" si="107"/>
        <v>0</v>
      </c>
      <c r="EI87" s="4">
        <f t="shared" si="107"/>
        <v>0</v>
      </c>
      <c r="EJ87" s="4" t="e">
        <f t="shared" si="107"/>
        <v>#REF!</v>
      </c>
      <c r="EK87" s="4" t="e">
        <f t="shared" si="107"/>
        <v>#REF!</v>
      </c>
      <c r="EL87" s="4">
        <f t="shared" si="107"/>
        <v>0</v>
      </c>
      <c r="EM87" s="4">
        <f t="shared" ref="EM87:FR87" si="108">EM116</f>
        <v>0</v>
      </c>
      <c r="EN87" s="4">
        <f t="shared" si="108"/>
        <v>95110</v>
      </c>
      <c r="EO87" s="4">
        <f t="shared" si="108"/>
        <v>95110</v>
      </c>
      <c r="EP87" s="4">
        <f t="shared" si="108"/>
        <v>0</v>
      </c>
      <c r="EQ87" s="4">
        <f t="shared" si="108"/>
        <v>95110</v>
      </c>
      <c r="ER87" s="4">
        <f t="shared" si="108"/>
        <v>0</v>
      </c>
      <c r="ES87" s="4">
        <f t="shared" si="108"/>
        <v>0</v>
      </c>
      <c r="ET87" s="4">
        <f t="shared" si="108"/>
        <v>0</v>
      </c>
      <c r="EU87" s="4">
        <f t="shared" si="108"/>
        <v>0</v>
      </c>
      <c r="EV87" s="4">
        <f t="shared" si="108"/>
        <v>0</v>
      </c>
      <c r="EW87" s="4">
        <f t="shared" si="108"/>
        <v>0</v>
      </c>
      <c r="EX87" s="4">
        <f t="shared" si="108"/>
        <v>0</v>
      </c>
      <c r="EY87" s="4">
        <f t="shared" si="108"/>
        <v>0</v>
      </c>
      <c r="EZ87" s="4">
        <f t="shared" si="108"/>
        <v>0</v>
      </c>
      <c r="FA87" s="4">
        <f t="shared" si="108"/>
        <v>0</v>
      </c>
      <c r="FB87" s="4">
        <f t="shared" si="108"/>
        <v>0</v>
      </c>
      <c r="FC87" s="4">
        <f t="shared" si="108"/>
        <v>0</v>
      </c>
      <c r="FD87" s="4">
        <f t="shared" si="108"/>
        <v>0</v>
      </c>
      <c r="FE87" s="4">
        <f t="shared" si="108"/>
        <v>0</v>
      </c>
      <c r="FF87" s="4">
        <f t="shared" si="108"/>
        <v>0</v>
      </c>
      <c r="FG87" s="4">
        <f t="shared" si="108"/>
        <v>0</v>
      </c>
      <c r="FH87" s="4">
        <f t="shared" si="108"/>
        <v>0</v>
      </c>
      <c r="FI87" s="4">
        <f t="shared" si="108"/>
        <v>0</v>
      </c>
      <c r="FJ87" s="4">
        <f t="shared" si="108"/>
        <v>0</v>
      </c>
      <c r="FK87" s="4">
        <f t="shared" si="108"/>
        <v>0</v>
      </c>
      <c r="FL87" s="4">
        <f t="shared" si="108"/>
        <v>0</v>
      </c>
      <c r="FM87" s="4">
        <f t="shared" si="108"/>
        <v>0</v>
      </c>
      <c r="FN87" s="4">
        <f t="shared" si="108"/>
        <v>0</v>
      </c>
      <c r="FO87" s="4">
        <f t="shared" si="108"/>
        <v>0</v>
      </c>
      <c r="FP87" s="4">
        <f t="shared" si="108"/>
        <v>0</v>
      </c>
      <c r="FQ87" s="4">
        <f t="shared" si="108"/>
        <v>0</v>
      </c>
      <c r="FR87" s="4">
        <f t="shared" si="108"/>
        <v>0</v>
      </c>
      <c r="FS87" s="4" t="e">
        <f t="shared" ref="FS87:GX87" si="109">FS116</f>
        <v>#REF!</v>
      </c>
      <c r="FT87" s="4" t="e">
        <f t="shared" si="109"/>
        <v>#REF!</v>
      </c>
      <c r="FU87" s="4">
        <f t="shared" si="109"/>
        <v>0</v>
      </c>
      <c r="FV87" s="4">
        <f t="shared" si="109"/>
        <v>0</v>
      </c>
      <c r="FW87" s="4">
        <f t="shared" si="109"/>
        <v>95110</v>
      </c>
      <c r="FX87" s="4">
        <f t="shared" si="109"/>
        <v>95110</v>
      </c>
      <c r="FY87" s="4">
        <f t="shared" si="109"/>
        <v>0</v>
      </c>
      <c r="FZ87" s="4">
        <f t="shared" si="109"/>
        <v>95110</v>
      </c>
      <c r="GA87" s="4">
        <f t="shared" si="109"/>
        <v>0</v>
      </c>
      <c r="GB87" s="4">
        <f t="shared" si="109"/>
        <v>0</v>
      </c>
      <c r="GC87" s="4">
        <f t="shared" si="109"/>
        <v>0</v>
      </c>
      <c r="GD87" s="4">
        <f t="shared" si="109"/>
        <v>0</v>
      </c>
      <c r="GE87" s="4">
        <f t="shared" si="109"/>
        <v>0</v>
      </c>
      <c r="GF87" s="4">
        <f t="shared" si="109"/>
        <v>0</v>
      </c>
      <c r="GG87" s="4">
        <f t="shared" si="109"/>
        <v>0</v>
      </c>
      <c r="GH87" s="4">
        <f t="shared" si="109"/>
        <v>0</v>
      </c>
      <c r="GI87" s="4">
        <f t="shared" si="109"/>
        <v>0</v>
      </c>
      <c r="GJ87" s="4">
        <f t="shared" si="109"/>
        <v>0</v>
      </c>
      <c r="GK87" s="4">
        <f t="shared" si="109"/>
        <v>0</v>
      </c>
      <c r="GL87" s="4">
        <f t="shared" si="109"/>
        <v>0</v>
      </c>
      <c r="GM87" s="4">
        <f t="shared" si="109"/>
        <v>0</v>
      </c>
      <c r="GN87" s="4">
        <f t="shared" si="109"/>
        <v>0</v>
      </c>
      <c r="GO87" s="4">
        <f t="shared" si="109"/>
        <v>0</v>
      </c>
      <c r="GP87" s="4">
        <f t="shared" si="109"/>
        <v>0</v>
      </c>
      <c r="GQ87" s="4">
        <f t="shared" si="109"/>
        <v>0</v>
      </c>
      <c r="GR87" s="4">
        <f t="shared" si="109"/>
        <v>0</v>
      </c>
      <c r="GS87" s="4">
        <f t="shared" si="109"/>
        <v>0</v>
      </c>
      <c r="GT87" s="4">
        <f t="shared" si="109"/>
        <v>0</v>
      </c>
      <c r="GU87" s="4">
        <f t="shared" si="109"/>
        <v>0</v>
      </c>
      <c r="GV87" s="4">
        <f t="shared" si="109"/>
        <v>0</v>
      </c>
      <c r="GW87" s="4">
        <f t="shared" si="109"/>
        <v>0</v>
      </c>
      <c r="GX87" s="4">
        <f t="shared" si="109"/>
        <v>0</v>
      </c>
    </row>
    <row r="89" spans="1:255" x14ac:dyDescent="0.2">
      <c r="A89" s="2">
        <v>17</v>
      </c>
      <c r="B89" s="2">
        <v>1</v>
      </c>
      <c r="C89" s="2">
        <f>ROW(SmtRes!A36)</f>
        <v>36</v>
      </c>
      <c r="D89" s="2">
        <f>ROW(EtalonRes!A34)</f>
        <v>34</v>
      </c>
      <c r="E89" s="2" t="s">
        <v>143</v>
      </c>
      <c r="F89" s="2" t="s">
        <v>144</v>
      </c>
      <c r="G89" s="2" t="s">
        <v>145</v>
      </c>
      <c r="H89" s="2" t="s">
        <v>146</v>
      </c>
      <c r="I89" s="2">
        <f>'1.Лок.смета.и.Акт'!E24</f>
        <v>6.8</v>
      </c>
      <c r="J89" s="2">
        <v>0</v>
      </c>
      <c r="K89" s="2">
        <v>6.8</v>
      </c>
      <c r="L89" s="2">
        <v>13.6</v>
      </c>
      <c r="M89" s="2">
        <v>0</v>
      </c>
      <c r="N89" s="2">
        <f t="shared" ref="N89:N114" si="110">ROUND(L89-M89,4)</f>
        <v>13.6</v>
      </c>
      <c r="O89" s="2">
        <f t="shared" ref="O89:O114" si="111">ROUND(CP89,0)</f>
        <v>828</v>
      </c>
      <c r="P89" s="2">
        <f t="shared" ref="P89:P114" si="112">ROUND(CQ89*I89,0)</f>
        <v>0</v>
      </c>
      <c r="Q89" s="2">
        <f t="shared" ref="Q89:Q114" si="113">ROUND(CR89*I89,0)</f>
        <v>217</v>
      </c>
      <c r="R89" s="2">
        <f t="shared" ref="R89:R114" si="114">ROUND(CS89*I89,0)</f>
        <v>0</v>
      </c>
      <c r="S89" s="2">
        <f t="shared" ref="S89:S114" si="115">ROUND(CT89*I89,0)</f>
        <v>611</v>
      </c>
      <c r="T89" s="2">
        <f t="shared" ref="T89:T114" si="116">ROUND(CU89*I89,0)</f>
        <v>0</v>
      </c>
      <c r="U89" s="2">
        <f t="shared" ref="U89:U114" si="117">CV89*I89</f>
        <v>64.396000000000001</v>
      </c>
      <c r="V89" s="2">
        <f t="shared" ref="V89:V114" si="118">CW89*I89</f>
        <v>0</v>
      </c>
      <c r="W89" s="2">
        <f t="shared" ref="W89:W114" si="119">ROUND(CX89*I89,0)</f>
        <v>0</v>
      </c>
      <c r="X89" s="2">
        <f t="shared" ref="X89:X114" si="120">ROUND(CY89,0)</f>
        <v>611</v>
      </c>
      <c r="Y89" s="2">
        <f t="shared" ref="Y89:Y114" si="121">ROUND(CZ89,0)</f>
        <v>428</v>
      </c>
      <c r="Z89" s="2"/>
      <c r="AA89" s="2">
        <v>69726971</v>
      </c>
      <c r="AB89" s="2">
        <f t="shared" ref="AB89:AB114" si="122">ROUND((AC89+AD89+AF89),2)</f>
        <v>121.7</v>
      </c>
      <c r="AC89" s="2">
        <f>ROUND((ES89+(SUM(SmtRes!BC33:'SmtRes'!BC36)+SUM(EtalonRes!AL31:'EtalonRes'!AL34))),2)</f>
        <v>0</v>
      </c>
      <c r="AD89" s="2">
        <f t="shared" ref="AD89:AD106" si="123">ROUND((((ET89)-(EU89))+AE89),2)</f>
        <v>31.92</v>
      </c>
      <c r="AE89" s="2">
        <f t="shared" ref="AE89:AE106" si="124">ROUND((EU89),2)</f>
        <v>0</v>
      </c>
      <c r="AF89" s="2">
        <f t="shared" ref="AF89:AF106" si="125">ROUND((EV89),2)</f>
        <v>89.78</v>
      </c>
      <c r="AG89" s="2">
        <f t="shared" ref="AG89:AG114" si="126">ROUND((AP89),2)</f>
        <v>0</v>
      </c>
      <c r="AH89" s="2">
        <f t="shared" ref="AH89:AH106" si="127">(EW89)</f>
        <v>9.4700000000000006</v>
      </c>
      <c r="AI89" s="2">
        <f t="shared" ref="AI89:AI106" si="128">(EX89)</f>
        <v>0</v>
      </c>
      <c r="AJ89" s="2">
        <f t="shared" ref="AJ89:AJ114" si="129">(AS89)</f>
        <v>0</v>
      </c>
      <c r="AK89" s="2">
        <v>1135.98</v>
      </c>
      <c r="AL89" s="2">
        <v>1014.28</v>
      </c>
      <c r="AM89" s="2">
        <v>31.92</v>
      </c>
      <c r="AN89" s="2">
        <v>0</v>
      </c>
      <c r="AO89" s="2">
        <v>89.78</v>
      </c>
      <c r="AP89" s="2">
        <v>0</v>
      </c>
      <c r="AQ89" s="2">
        <v>9.4700000000000006</v>
      </c>
      <c r="AR89" s="2">
        <v>0</v>
      </c>
      <c r="AS89" s="2">
        <v>0</v>
      </c>
      <c r="AT89" s="2">
        <v>100</v>
      </c>
      <c r="AU89" s="2">
        <v>70</v>
      </c>
      <c r="AV89" s="2">
        <v>1</v>
      </c>
      <c r="AW89" s="2">
        <v>1</v>
      </c>
      <c r="AX89" s="2"/>
      <c r="AY89" s="2"/>
      <c r="AZ89" s="2">
        <v>1</v>
      </c>
      <c r="BA89" s="2">
        <v>1</v>
      </c>
      <c r="BB89" s="2">
        <v>1</v>
      </c>
      <c r="BC89" s="2">
        <v>1</v>
      </c>
      <c r="BD89" s="2" t="s">
        <v>3</v>
      </c>
      <c r="BE89" s="2" t="s">
        <v>3</v>
      </c>
      <c r="BF89" s="2" t="s">
        <v>3</v>
      </c>
      <c r="BG89" s="2" t="s">
        <v>3</v>
      </c>
      <c r="BH89" s="2">
        <v>0</v>
      </c>
      <c r="BI89" s="2">
        <v>1</v>
      </c>
      <c r="BJ89" s="2" t="s">
        <v>147</v>
      </c>
      <c r="BK89" s="2"/>
      <c r="BL89" s="2"/>
      <c r="BM89" s="2">
        <v>26001</v>
      </c>
      <c r="BN89" s="2">
        <v>0</v>
      </c>
      <c r="BO89" s="2" t="s">
        <v>3</v>
      </c>
      <c r="BP89" s="2">
        <v>0</v>
      </c>
      <c r="BQ89" s="2">
        <v>2</v>
      </c>
      <c r="BR89" s="2">
        <v>0</v>
      </c>
      <c r="BS89" s="2">
        <v>1</v>
      </c>
      <c r="BT89" s="2">
        <v>1</v>
      </c>
      <c r="BU89" s="2">
        <v>1</v>
      </c>
      <c r="BV89" s="2">
        <v>1</v>
      </c>
      <c r="BW89" s="2">
        <v>1</v>
      </c>
      <c r="BX89" s="2">
        <v>1</v>
      </c>
      <c r="BY89" s="2" t="s">
        <v>3</v>
      </c>
      <c r="BZ89" s="2">
        <v>100</v>
      </c>
      <c r="CA89" s="2">
        <v>70</v>
      </c>
      <c r="CB89" s="2" t="s">
        <v>3</v>
      </c>
      <c r="CC89" s="2"/>
      <c r="CD89" s="2"/>
      <c r="CE89" s="2">
        <v>0</v>
      </c>
      <c r="CF89" s="2">
        <v>0</v>
      </c>
      <c r="CG89" s="2">
        <v>0</v>
      </c>
      <c r="CH89" s="2">
        <v>3</v>
      </c>
      <c r="CI89" s="2">
        <v>0</v>
      </c>
      <c r="CJ89" s="2">
        <v>0</v>
      </c>
      <c r="CK89" s="2">
        <v>0</v>
      </c>
      <c r="CL89" s="2">
        <v>0</v>
      </c>
      <c r="CM89" s="2">
        <v>0</v>
      </c>
      <c r="CN89" s="2" t="s">
        <v>3</v>
      </c>
      <c r="CO89" s="2">
        <v>0</v>
      </c>
      <c r="CP89" s="2">
        <f t="shared" ref="CP89:CP114" si="130">(P89+Q89+S89)</f>
        <v>828</v>
      </c>
      <c r="CQ89" s="2">
        <f t="shared" ref="CQ89:CQ114" si="131">AC89*BC89</f>
        <v>0</v>
      </c>
      <c r="CR89" s="2">
        <f t="shared" ref="CR89:CR114" si="132">AD89*BB89</f>
        <v>31.92</v>
      </c>
      <c r="CS89" s="2">
        <f t="shared" ref="CS89:CS114" si="133">AE89*BS89</f>
        <v>0</v>
      </c>
      <c r="CT89" s="2">
        <f t="shared" ref="CT89:CT114" si="134">AF89*BA89</f>
        <v>89.78</v>
      </c>
      <c r="CU89" s="2">
        <f t="shared" ref="CU89:CU114" si="135">AG89</f>
        <v>0</v>
      </c>
      <c r="CV89" s="2">
        <f t="shared" ref="CV89:CV114" si="136">AH89</f>
        <v>9.4700000000000006</v>
      </c>
      <c r="CW89" s="2">
        <f t="shared" ref="CW89:CW114" si="137">AI89</f>
        <v>0</v>
      </c>
      <c r="CX89" s="2">
        <f t="shared" ref="CX89:CX114" si="138">AJ89</f>
        <v>0</v>
      </c>
      <c r="CY89" s="2">
        <f>(((S89+R89)*AT89)/100)</f>
        <v>611</v>
      </c>
      <c r="CZ89" s="2">
        <f>(((S89+R89)*AU89)/100)</f>
        <v>427.7</v>
      </c>
      <c r="DA89" s="2"/>
      <c r="DB89" s="2"/>
      <c r="DC89" s="2" t="s">
        <v>3</v>
      </c>
      <c r="DD89" s="2" t="s">
        <v>3</v>
      </c>
      <c r="DE89" s="2" t="s">
        <v>3</v>
      </c>
      <c r="DF89" s="2" t="s">
        <v>3</v>
      </c>
      <c r="DG89" s="2" t="s">
        <v>3</v>
      </c>
      <c r="DH89" s="2" t="s">
        <v>3</v>
      </c>
      <c r="DI89" s="2" t="s">
        <v>3</v>
      </c>
      <c r="DJ89" s="2" t="s">
        <v>3</v>
      </c>
      <c r="DK89" s="2" t="s">
        <v>3</v>
      </c>
      <c r="DL89" s="2" t="s">
        <v>3</v>
      </c>
      <c r="DM89" s="2" t="s">
        <v>3</v>
      </c>
      <c r="DN89" s="2">
        <v>0</v>
      </c>
      <c r="DO89" s="2">
        <v>0</v>
      </c>
      <c r="DP89" s="2">
        <v>1</v>
      </c>
      <c r="DQ89" s="2">
        <v>1</v>
      </c>
      <c r="DR89" s="2"/>
      <c r="DS89" s="2"/>
      <c r="DT89" s="2"/>
      <c r="DU89" s="2">
        <v>1013</v>
      </c>
      <c r="DV89" s="2" t="s">
        <v>146</v>
      </c>
      <c r="DW89" s="2" t="s">
        <v>146</v>
      </c>
      <c r="DX89" s="2">
        <v>1</v>
      </c>
      <c r="DY89" s="2"/>
      <c r="DZ89" s="2" t="s">
        <v>3</v>
      </c>
      <c r="EA89" s="2" t="s">
        <v>3</v>
      </c>
      <c r="EB89" s="2" t="s">
        <v>3</v>
      </c>
      <c r="EC89" s="2" t="s">
        <v>3</v>
      </c>
      <c r="ED89" s="2"/>
      <c r="EE89" s="2">
        <v>54329004</v>
      </c>
      <c r="EF89" s="2">
        <v>2</v>
      </c>
      <c r="EG89" s="2" t="s">
        <v>21</v>
      </c>
      <c r="EH89" s="2">
        <v>0</v>
      </c>
      <c r="EI89" s="2" t="s">
        <v>3</v>
      </c>
      <c r="EJ89" s="2">
        <v>1</v>
      </c>
      <c r="EK89" s="2">
        <v>26001</v>
      </c>
      <c r="EL89" s="2" t="s">
        <v>148</v>
      </c>
      <c r="EM89" s="2" t="s">
        <v>149</v>
      </c>
      <c r="EN89" s="2"/>
      <c r="EO89" s="2" t="s">
        <v>3</v>
      </c>
      <c r="EP89" s="2"/>
      <c r="EQ89" s="2">
        <v>1441792</v>
      </c>
      <c r="ER89" s="2">
        <v>1135.98</v>
      </c>
      <c r="ES89" s="2">
        <v>1014.28</v>
      </c>
      <c r="ET89" s="2">
        <v>31.92</v>
      </c>
      <c r="EU89" s="2">
        <v>0</v>
      </c>
      <c r="EV89" s="2">
        <v>89.78</v>
      </c>
      <c r="EW89" s="2">
        <v>9.4700000000000006</v>
      </c>
      <c r="EX89" s="2">
        <v>0</v>
      </c>
      <c r="EY89" s="2">
        <v>1</v>
      </c>
      <c r="EZ89" s="2"/>
      <c r="FA89" s="2"/>
      <c r="FB89" s="2"/>
      <c r="FC89" s="2"/>
      <c r="FD89" s="2"/>
      <c r="FE89" s="2"/>
      <c r="FF89" s="2"/>
      <c r="FG89" s="2"/>
      <c r="FH89" s="2"/>
      <c r="FI89" s="2"/>
      <c r="FJ89" s="2"/>
      <c r="FK89" s="2"/>
      <c r="FL89" s="2"/>
      <c r="FM89" s="2"/>
      <c r="FN89" s="2"/>
      <c r="FO89" s="2"/>
      <c r="FP89" s="2"/>
      <c r="FQ89" s="2">
        <v>0</v>
      </c>
      <c r="FR89" s="2">
        <f t="shared" ref="FR89:FR114" si="139">ROUND(IF(BI89=3,GM89,0),0)</f>
        <v>0</v>
      </c>
      <c r="FS89" s="2">
        <v>0</v>
      </c>
      <c r="FT89" s="2"/>
      <c r="FU89" s="2"/>
      <c r="FV89" s="2"/>
      <c r="FW89" s="2"/>
      <c r="FX89" s="2">
        <v>100</v>
      </c>
      <c r="FY89" s="2">
        <v>70</v>
      </c>
      <c r="FZ89" s="2"/>
      <c r="GA89" s="2" t="s">
        <v>3</v>
      </c>
      <c r="GB89" s="2"/>
      <c r="GC89" s="2"/>
      <c r="GD89" s="2">
        <v>1</v>
      </c>
      <c r="GE89" s="2"/>
      <c r="GF89" s="2">
        <v>709320199</v>
      </c>
      <c r="GG89" s="2">
        <v>2</v>
      </c>
      <c r="GH89" s="2">
        <v>1</v>
      </c>
      <c r="GI89" s="2">
        <v>-2</v>
      </c>
      <c r="GJ89" s="2">
        <v>0</v>
      </c>
      <c r="GK89" s="2">
        <v>0</v>
      </c>
      <c r="GL89" s="2">
        <f t="shared" ref="GL89:GL114" si="140">ROUND(IF(AND(BH89=3,BI89=3,FS89&lt;&gt;0),P89,0),0)</f>
        <v>0</v>
      </c>
      <c r="GM89" s="2">
        <f t="shared" ref="GM89:GM114" si="141">ROUND(O89+X89+Y89,0)+GX89</f>
        <v>1867</v>
      </c>
      <c r="GN89" s="2">
        <f t="shared" ref="GN89:GN114" si="142">IF(OR(BI89=0,BI89=1),GM89-GX89,0)</f>
        <v>1867</v>
      </c>
      <c r="GO89" s="2">
        <f t="shared" ref="GO89:GO114" si="143">IF(BI89=2,GM89-GX89,0)</f>
        <v>0</v>
      </c>
      <c r="GP89" s="2">
        <f t="shared" ref="GP89:GP114" si="144">IF(BI89=4,GM89-GX89,0)</f>
        <v>0</v>
      </c>
      <c r="GQ89" s="2"/>
      <c r="GR89" s="2">
        <v>0</v>
      </c>
      <c r="GS89" s="2">
        <v>3</v>
      </c>
      <c r="GT89" s="2">
        <v>0</v>
      </c>
      <c r="GU89" s="2" t="s">
        <v>3</v>
      </c>
      <c r="GV89" s="2">
        <f t="shared" ref="GV89:GV106" si="145">ROUND((GT89),2)</f>
        <v>0</v>
      </c>
      <c r="GW89" s="2">
        <v>1</v>
      </c>
      <c r="GX89" s="2">
        <f t="shared" ref="GX89:GX114" si="146">ROUND(HC89*I89,0)</f>
        <v>0</v>
      </c>
      <c r="GY89" s="2"/>
      <c r="GZ89" s="2"/>
      <c r="HA89" s="2">
        <v>0</v>
      </c>
      <c r="HB89" s="2">
        <v>0</v>
      </c>
      <c r="HC89" s="2">
        <f t="shared" ref="HC89:HC114" si="147">GV89*GW89</f>
        <v>0</v>
      </c>
      <c r="HD89" s="2"/>
      <c r="HE89" s="2" t="s">
        <v>3</v>
      </c>
      <c r="HF89" s="2" t="s">
        <v>3</v>
      </c>
      <c r="HG89" s="2"/>
      <c r="HH89" s="2"/>
      <c r="HI89" s="2"/>
      <c r="HJ89" s="2"/>
      <c r="HK89" s="2"/>
      <c r="HL89" s="2"/>
      <c r="HM89" s="2" t="s">
        <v>3</v>
      </c>
      <c r="HN89" s="2" t="s">
        <v>150</v>
      </c>
      <c r="HO89" s="2" t="s">
        <v>151</v>
      </c>
      <c r="HP89" s="2" t="s">
        <v>148</v>
      </c>
      <c r="HQ89" s="2" t="s">
        <v>148</v>
      </c>
      <c r="HR89" s="2"/>
      <c r="HS89" s="2"/>
      <c r="HT89" s="2"/>
      <c r="HU89" s="2"/>
      <c r="HV89" s="2"/>
      <c r="HW89" s="2"/>
      <c r="HX89" s="2"/>
      <c r="HY89" s="2"/>
      <c r="HZ89" s="2"/>
      <c r="IA89" s="2"/>
      <c r="IB89" s="2"/>
      <c r="IC89" s="2"/>
      <c r="ID89" s="2"/>
      <c r="IE89" s="2"/>
      <c r="IF89" s="2"/>
      <c r="IG89" s="2"/>
      <c r="IH89" s="2"/>
      <c r="II89" s="2"/>
      <c r="IJ89" s="2"/>
      <c r="IK89" s="2">
        <v>0</v>
      </c>
      <c r="IL89" s="2"/>
      <c r="IM89" s="2"/>
      <c r="IN89" s="2"/>
      <c r="IO89" s="2"/>
      <c r="IP89" s="2"/>
      <c r="IQ89" s="2"/>
      <c r="IR89" s="2"/>
      <c r="IS89" s="2"/>
      <c r="IT89" s="2"/>
      <c r="IU89" s="2"/>
    </row>
    <row r="90" spans="1:255" x14ac:dyDescent="0.2">
      <c r="A90">
        <v>17</v>
      </c>
      <c r="B90">
        <v>1</v>
      </c>
      <c r="C90">
        <f>ROW(SmtRes!A40)</f>
        <v>40</v>
      </c>
      <c r="D90">
        <f>ROW(EtalonRes!A38)</f>
        <v>38</v>
      </c>
      <c r="E90" t="s">
        <v>143</v>
      </c>
      <c r="F90" t="s">
        <v>144</v>
      </c>
      <c r="G90" t="s">
        <v>145</v>
      </c>
      <c r="H90" t="s">
        <v>146</v>
      </c>
      <c r="I90">
        <f>'1.Лок.смета.и.Акт'!E24</f>
        <v>6.8</v>
      </c>
      <c r="J90">
        <v>0</v>
      </c>
      <c r="K90">
        <v>6.8</v>
      </c>
      <c r="L90">
        <v>13.6</v>
      </c>
      <c r="M90">
        <v>0</v>
      </c>
      <c r="N90">
        <f t="shared" si="110"/>
        <v>13.6</v>
      </c>
      <c r="O90">
        <f t="shared" si="111"/>
        <v>17648</v>
      </c>
      <c r="P90">
        <f t="shared" si="112"/>
        <v>0</v>
      </c>
      <c r="Q90">
        <f t="shared" si="113"/>
        <v>2019</v>
      </c>
      <c r="R90">
        <f t="shared" si="114"/>
        <v>0</v>
      </c>
      <c r="S90">
        <f t="shared" si="115"/>
        <v>15629</v>
      </c>
      <c r="T90">
        <f t="shared" si="116"/>
        <v>0</v>
      </c>
      <c r="U90" t="e">
        <f t="shared" si="117"/>
        <v>#REF!</v>
      </c>
      <c r="V90">
        <f t="shared" si="118"/>
        <v>0</v>
      </c>
      <c r="W90">
        <f t="shared" si="119"/>
        <v>0</v>
      </c>
      <c r="X90" t="e">
        <f t="shared" si="120"/>
        <v>#REF!</v>
      </c>
      <c r="Y90" t="e">
        <f t="shared" si="121"/>
        <v>#REF!</v>
      </c>
      <c r="AA90">
        <v>69726884</v>
      </c>
      <c r="AB90">
        <f t="shared" si="122"/>
        <v>121.7</v>
      </c>
      <c r="AC90">
        <f>ROUND((ES90+(SUM(SmtRes!BC37:'SmtRes'!BC40)+SUM(EtalonRes!AL35:'EtalonRes'!AL38))),2)</f>
        <v>0</v>
      </c>
      <c r="AD90">
        <f t="shared" si="123"/>
        <v>31.92</v>
      </c>
      <c r="AE90">
        <f t="shared" si="124"/>
        <v>0</v>
      </c>
      <c r="AF90">
        <f t="shared" si="125"/>
        <v>89.78</v>
      </c>
      <c r="AG90">
        <f t="shared" si="126"/>
        <v>0</v>
      </c>
      <c r="AH90" t="e">
        <f t="shared" si="127"/>
        <v>#REF!</v>
      </c>
      <c r="AI90">
        <f t="shared" si="128"/>
        <v>0</v>
      </c>
      <c r="AJ90">
        <f t="shared" si="129"/>
        <v>0</v>
      </c>
      <c r="AK90">
        <v>1135.98</v>
      </c>
      <c r="AL90">
        <v>1014.28</v>
      </c>
      <c r="AM90">
        <v>31.92</v>
      </c>
      <c r="AN90">
        <v>0</v>
      </c>
      <c r="AO90">
        <v>89.78</v>
      </c>
      <c r="AP90">
        <v>0</v>
      </c>
      <c r="AQ90" t="e">
        <f>'1.Лок.смета.и.Акт'!#REF!</f>
        <v>#REF!</v>
      </c>
      <c r="AR90">
        <v>0</v>
      </c>
      <c r="AS90">
        <v>0</v>
      </c>
      <c r="AT90">
        <v>95</v>
      </c>
      <c r="AU90">
        <v>60</v>
      </c>
      <c r="AV90">
        <v>1</v>
      </c>
      <c r="AW90">
        <v>1</v>
      </c>
      <c r="AZ90">
        <v>1</v>
      </c>
      <c r="BA90">
        <v>25.6</v>
      </c>
      <c r="BB90">
        <v>9.3000000000000007</v>
      </c>
      <c r="BC90">
        <v>7.56</v>
      </c>
      <c r="BD90" t="s">
        <v>3</v>
      </c>
      <c r="BE90" t="s">
        <v>3</v>
      </c>
      <c r="BF90" t="s">
        <v>3</v>
      </c>
      <c r="BG90" t="s">
        <v>3</v>
      </c>
      <c r="BH90">
        <v>0</v>
      </c>
      <c r="BI90">
        <v>1</v>
      </c>
      <c r="BJ90" t="s">
        <v>147</v>
      </c>
      <c r="BM90">
        <v>26001</v>
      </c>
      <c r="BN90">
        <v>0</v>
      </c>
      <c r="BO90" t="s">
        <v>144</v>
      </c>
      <c r="BP90">
        <v>1</v>
      </c>
      <c r="BQ90">
        <v>2</v>
      </c>
      <c r="BR90">
        <v>0</v>
      </c>
      <c r="BS90">
        <v>19.8</v>
      </c>
      <c r="BT90">
        <v>1</v>
      </c>
      <c r="BU90">
        <v>1</v>
      </c>
      <c r="BV90">
        <v>1</v>
      </c>
      <c r="BW90">
        <v>1</v>
      </c>
      <c r="BX90">
        <v>1</v>
      </c>
      <c r="BY90" t="s">
        <v>3</v>
      </c>
      <c r="BZ90" t="e">
        <f>'1.Лок.смета.и.Акт'!#REF!</f>
        <v>#REF!</v>
      </c>
      <c r="CA90" t="e">
        <f>'1.Лок.смета.и.Акт'!#REF!</f>
        <v>#REF!</v>
      </c>
      <c r="CB90" t="s">
        <v>3</v>
      </c>
      <c r="CE90">
        <v>0</v>
      </c>
      <c r="CF90">
        <v>0</v>
      </c>
      <c r="CG90">
        <v>0</v>
      </c>
      <c r="CH90">
        <v>3</v>
      </c>
      <c r="CI90">
        <v>0</v>
      </c>
      <c r="CJ90">
        <v>0</v>
      </c>
      <c r="CK90">
        <v>0</v>
      </c>
      <c r="CL90">
        <v>0</v>
      </c>
      <c r="CM90">
        <v>0</v>
      </c>
      <c r="CN90" t="s">
        <v>3</v>
      </c>
      <c r="CO90">
        <v>0</v>
      </c>
      <c r="CP90">
        <f t="shared" si="130"/>
        <v>17648</v>
      </c>
      <c r="CQ90">
        <f t="shared" si="131"/>
        <v>0</v>
      </c>
      <c r="CR90">
        <f t="shared" si="132"/>
        <v>296.85600000000005</v>
      </c>
      <c r="CS90">
        <f t="shared" si="133"/>
        <v>0</v>
      </c>
      <c r="CT90">
        <f t="shared" si="134"/>
        <v>2298.3679999999999</v>
      </c>
      <c r="CU90">
        <f t="shared" si="135"/>
        <v>0</v>
      </c>
      <c r="CV90" t="e">
        <f t="shared" si="136"/>
        <v>#REF!</v>
      </c>
      <c r="CW90">
        <f t="shared" si="137"/>
        <v>0</v>
      </c>
      <c r="CX90">
        <f t="shared" si="138"/>
        <v>0</v>
      </c>
      <c r="CY90" t="e">
        <f>(S90+R90)*(BZ90/100)</f>
        <v>#REF!</v>
      </c>
      <c r="CZ90" t="e">
        <f>(S90+R90)*(CA90/100)</f>
        <v>#REF!</v>
      </c>
      <c r="DC90" t="s">
        <v>3</v>
      </c>
      <c r="DD90" t="s">
        <v>3</v>
      </c>
      <c r="DE90" t="s">
        <v>3</v>
      </c>
      <c r="DF90" t="s">
        <v>3</v>
      </c>
      <c r="DG90" t="s">
        <v>3</v>
      </c>
      <c r="DH90" t="s">
        <v>3</v>
      </c>
      <c r="DI90" t="s">
        <v>3</v>
      </c>
      <c r="DJ90" t="s">
        <v>3</v>
      </c>
      <c r="DK90" t="s">
        <v>3</v>
      </c>
      <c r="DL90" t="s">
        <v>3</v>
      </c>
      <c r="DM90" t="s">
        <v>3</v>
      </c>
      <c r="DN90">
        <v>100</v>
      </c>
      <c r="DO90">
        <v>70</v>
      </c>
      <c r="DP90">
        <v>1</v>
      </c>
      <c r="DQ90">
        <v>1</v>
      </c>
      <c r="DU90">
        <v>1013</v>
      </c>
      <c r="DV90" t="s">
        <v>146</v>
      </c>
      <c r="DW90" t="str">
        <f>'1.Лок.смета.и.Акт'!D24</f>
        <v>1 м3 изоляции</v>
      </c>
      <c r="DX90">
        <v>1</v>
      </c>
      <c r="DZ90" t="s">
        <v>3</v>
      </c>
      <c r="EA90" t="s">
        <v>3</v>
      </c>
      <c r="EB90" t="s">
        <v>3</v>
      </c>
      <c r="EC90" t="s">
        <v>3</v>
      </c>
      <c r="EE90">
        <v>54329004</v>
      </c>
      <c r="EF90">
        <v>2</v>
      </c>
      <c r="EG90" t="s">
        <v>21</v>
      </c>
      <c r="EH90">
        <v>0</v>
      </c>
      <c r="EI90" t="s">
        <v>3</v>
      </c>
      <c r="EJ90">
        <v>1</v>
      </c>
      <c r="EK90">
        <v>26001</v>
      </c>
      <c r="EL90" t="s">
        <v>148</v>
      </c>
      <c r="EM90" t="s">
        <v>149</v>
      </c>
      <c r="EO90" t="s">
        <v>3</v>
      </c>
      <c r="EQ90">
        <v>1441792</v>
      </c>
      <c r="ER90">
        <v>1135.98</v>
      </c>
      <c r="ES90">
        <v>1014.28</v>
      </c>
      <c r="ET90">
        <v>31.92</v>
      </c>
      <c r="EU90">
        <v>0</v>
      </c>
      <c r="EV90">
        <v>89.78</v>
      </c>
      <c r="EW90" t="e">
        <f>'1.Лок.смета.и.Акт'!#REF!</f>
        <v>#REF!</v>
      </c>
      <c r="EX90">
        <v>0</v>
      </c>
      <c r="EY90">
        <v>1</v>
      </c>
      <c r="FQ90">
        <v>0</v>
      </c>
      <c r="FR90">
        <f t="shared" si="139"/>
        <v>0</v>
      </c>
      <c r="FS90">
        <v>0</v>
      </c>
      <c r="FX90">
        <v>100</v>
      </c>
      <c r="FY90">
        <v>70</v>
      </c>
      <c r="GA90" t="s">
        <v>3</v>
      </c>
      <c r="GD90">
        <v>1</v>
      </c>
      <c r="GF90">
        <v>709320199</v>
      </c>
      <c r="GG90">
        <v>2</v>
      </c>
      <c r="GH90">
        <v>1</v>
      </c>
      <c r="GI90">
        <v>2</v>
      </c>
      <c r="GJ90">
        <v>0</v>
      </c>
      <c r="GK90">
        <v>0</v>
      </c>
      <c r="GL90">
        <f t="shared" si="140"/>
        <v>0</v>
      </c>
      <c r="GM90" t="e">
        <f t="shared" si="141"/>
        <v>#REF!</v>
      </c>
      <c r="GN90" t="e">
        <f t="shared" si="142"/>
        <v>#REF!</v>
      </c>
      <c r="GO90">
        <f t="shared" si="143"/>
        <v>0</v>
      </c>
      <c r="GP90">
        <f t="shared" si="144"/>
        <v>0</v>
      </c>
      <c r="GR90">
        <v>0</v>
      </c>
      <c r="GS90">
        <v>3</v>
      </c>
      <c r="GT90">
        <v>0</v>
      </c>
      <c r="GU90" t="s">
        <v>3</v>
      </c>
      <c r="GV90">
        <f t="shared" si="145"/>
        <v>0</v>
      </c>
      <c r="GW90">
        <v>1008.11</v>
      </c>
      <c r="GX90">
        <f t="shared" si="146"/>
        <v>0</v>
      </c>
      <c r="HA90">
        <v>0</v>
      </c>
      <c r="HB90">
        <v>0</v>
      </c>
      <c r="HC90">
        <f t="shared" si="147"/>
        <v>0</v>
      </c>
      <c r="HE90" t="s">
        <v>3</v>
      </c>
      <c r="HF90" t="s">
        <v>3</v>
      </c>
      <c r="HM90" t="s">
        <v>3</v>
      </c>
      <c r="HN90" t="s">
        <v>150</v>
      </c>
      <c r="HO90" t="s">
        <v>151</v>
      </c>
      <c r="HP90" t="s">
        <v>148</v>
      </c>
      <c r="HQ90" t="s">
        <v>148</v>
      </c>
      <c r="IK90">
        <v>0</v>
      </c>
    </row>
    <row r="91" spans="1:255" x14ac:dyDescent="0.2">
      <c r="A91" s="2">
        <v>18</v>
      </c>
      <c r="B91" s="2">
        <v>1</v>
      </c>
      <c r="C91" s="2">
        <v>36</v>
      </c>
      <c r="D91" s="2"/>
      <c r="E91" s="2" t="s">
        <v>152</v>
      </c>
      <c r="F91" s="2" t="s">
        <v>153</v>
      </c>
      <c r="G91" s="2" t="s">
        <v>154</v>
      </c>
      <c r="H91" s="2" t="s">
        <v>40</v>
      </c>
      <c r="I91" s="2">
        <f>I89*J91</f>
        <v>7.0000000000000009</v>
      </c>
      <c r="J91" s="2">
        <v>1.0294117647058825</v>
      </c>
      <c r="K91" s="2">
        <v>1.0294118000000001</v>
      </c>
      <c r="L91" s="2">
        <v>13.872</v>
      </c>
      <c r="M91" s="2">
        <v>0</v>
      </c>
      <c r="N91" s="2">
        <f t="shared" si="110"/>
        <v>13.872</v>
      </c>
      <c r="O91" s="2">
        <f t="shared" si="111"/>
        <v>4705</v>
      </c>
      <c r="P91" s="2">
        <f t="shared" si="112"/>
        <v>4705</v>
      </c>
      <c r="Q91" s="2">
        <f t="shared" si="113"/>
        <v>0</v>
      </c>
      <c r="R91" s="2">
        <f t="shared" si="114"/>
        <v>0</v>
      </c>
      <c r="S91" s="2">
        <f t="shared" si="115"/>
        <v>0</v>
      </c>
      <c r="T91" s="2">
        <f t="shared" si="116"/>
        <v>0</v>
      </c>
      <c r="U91" s="2">
        <f t="shared" si="117"/>
        <v>0</v>
      </c>
      <c r="V91" s="2">
        <f t="shared" si="118"/>
        <v>0</v>
      </c>
      <c r="W91" s="2">
        <f t="shared" si="119"/>
        <v>180</v>
      </c>
      <c r="X91" s="2">
        <f t="shared" si="120"/>
        <v>0</v>
      </c>
      <c r="Y91" s="2">
        <f t="shared" si="121"/>
        <v>0</v>
      </c>
      <c r="Z91" s="2"/>
      <c r="AA91" s="2">
        <v>69726971</v>
      </c>
      <c r="AB91" s="2">
        <f t="shared" si="122"/>
        <v>672.09</v>
      </c>
      <c r="AC91" s="2">
        <f>ROUND((ES91),2)</f>
        <v>672.09</v>
      </c>
      <c r="AD91" s="2">
        <f t="shared" si="123"/>
        <v>0</v>
      </c>
      <c r="AE91" s="2">
        <f t="shared" si="124"/>
        <v>0</v>
      </c>
      <c r="AF91" s="2">
        <f t="shared" si="125"/>
        <v>0</v>
      </c>
      <c r="AG91" s="2">
        <f t="shared" si="126"/>
        <v>0</v>
      </c>
      <c r="AH91" s="2">
        <f t="shared" si="127"/>
        <v>0</v>
      </c>
      <c r="AI91" s="2">
        <f t="shared" si="128"/>
        <v>0</v>
      </c>
      <c r="AJ91" s="2">
        <f t="shared" si="129"/>
        <v>25.65</v>
      </c>
      <c r="AK91" s="2">
        <v>672.09</v>
      </c>
      <c r="AL91" s="2">
        <v>672.09</v>
      </c>
      <c r="AM91" s="2">
        <v>0</v>
      </c>
      <c r="AN91" s="2">
        <v>0</v>
      </c>
      <c r="AO91" s="2">
        <v>0</v>
      </c>
      <c r="AP91" s="2">
        <v>0</v>
      </c>
      <c r="AQ91" s="2">
        <v>0</v>
      </c>
      <c r="AR91" s="2">
        <v>0</v>
      </c>
      <c r="AS91" s="2">
        <v>25.65</v>
      </c>
      <c r="AT91" s="2">
        <v>0</v>
      </c>
      <c r="AU91" s="2">
        <v>0</v>
      </c>
      <c r="AV91" s="2">
        <v>1</v>
      </c>
      <c r="AW91" s="2">
        <v>1</v>
      </c>
      <c r="AX91" s="2"/>
      <c r="AY91" s="2"/>
      <c r="AZ91" s="2">
        <v>1</v>
      </c>
      <c r="BA91" s="2">
        <v>1</v>
      </c>
      <c r="BB91" s="2">
        <v>1</v>
      </c>
      <c r="BC91" s="2">
        <v>1</v>
      </c>
      <c r="BD91" s="2" t="s">
        <v>3</v>
      </c>
      <c r="BE91" s="2" t="s">
        <v>3</v>
      </c>
      <c r="BF91" s="2" t="s">
        <v>3</v>
      </c>
      <c r="BG91" s="2" t="s">
        <v>3</v>
      </c>
      <c r="BH91" s="2">
        <v>3</v>
      </c>
      <c r="BI91" s="2">
        <v>1</v>
      </c>
      <c r="BJ91" s="2" t="s">
        <v>155</v>
      </c>
      <c r="BK91" s="2"/>
      <c r="BL91" s="2"/>
      <c r="BM91" s="2">
        <v>500001</v>
      </c>
      <c r="BN91" s="2">
        <v>0</v>
      </c>
      <c r="BO91" s="2" t="s">
        <v>3</v>
      </c>
      <c r="BP91" s="2">
        <v>0</v>
      </c>
      <c r="BQ91" s="2">
        <v>8</v>
      </c>
      <c r="BR91" s="2">
        <v>0</v>
      </c>
      <c r="BS91" s="2">
        <v>1</v>
      </c>
      <c r="BT91" s="2">
        <v>1</v>
      </c>
      <c r="BU91" s="2">
        <v>1</v>
      </c>
      <c r="BV91" s="2">
        <v>1</v>
      </c>
      <c r="BW91" s="2">
        <v>1</v>
      </c>
      <c r="BX91" s="2">
        <v>1</v>
      </c>
      <c r="BY91" s="2" t="s">
        <v>3</v>
      </c>
      <c r="BZ91" s="2">
        <v>0</v>
      </c>
      <c r="CA91" s="2">
        <v>0</v>
      </c>
      <c r="CB91" s="2" t="s">
        <v>3</v>
      </c>
      <c r="CC91" s="2"/>
      <c r="CD91" s="2"/>
      <c r="CE91" s="2">
        <v>0</v>
      </c>
      <c r="CF91" s="2">
        <v>0</v>
      </c>
      <c r="CG91" s="2">
        <v>0</v>
      </c>
      <c r="CH91" s="2">
        <v>3</v>
      </c>
      <c r="CI91" s="2">
        <v>1</v>
      </c>
      <c r="CJ91" s="2">
        <v>0</v>
      </c>
      <c r="CK91" s="2">
        <v>0</v>
      </c>
      <c r="CL91" s="2">
        <v>0</v>
      </c>
      <c r="CM91" s="2">
        <v>0</v>
      </c>
      <c r="CN91" s="2" t="s">
        <v>3</v>
      </c>
      <c r="CO91" s="2">
        <v>0</v>
      </c>
      <c r="CP91" s="2">
        <f t="shared" si="130"/>
        <v>4705</v>
      </c>
      <c r="CQ91" s="2">
        <f t="shared" si="131"/>
        <v>672.09</v>
      </c>
      <c r="CR91" s="2">
        <f t="shared" si="132"/>
        <v>0</v>
      </c>
      <c r="CS91" s="2">
        <f t="shared" si="133"/>
        <v>0</v>
      </c>
      <c r="CT91" s="2">
        <f t="shared" si="134"/>
        <v>0</v>
      </c>
      <c r="CU91" s="2">
        <f t="shared" si="135"/>
        <v>0</v>
      </c>
      <c r="CV91" s="2">
        <f t="shared" si="136"/>
        <v>0</v>
      </c>
      <c r="CW91" s="2">
        <f t="shared" si="137"/>
        <v>0</v>
      </c>
      <c r="CX91" s="2">
        <f t="shared" si="138"/>
        <v>25.65</v>
      </c>
      <c r="CY91" s="2">
        <f>(((S91+R91)*AT91)/100)</f>
        <v>0</v>
      </c>
      <c r="CZ91" s="2">
        <f>(((S91+R91)*AU91)/100)</f>
        <v>0</v>
      </c>
      <c r="DA91" s="2"/>
      <c r="DB91" s="2"/>
      <c r="DC91" s="2" t="s">
        <v>3</v>
      </c>
      <c r="DD91" s="2" t="s">
        <v>3</v>
      </c>
      <c r="DE91" s="2" t="s">
        <v>3</v>
      </c>
      <c r="DF91" s="2" t="s">
        <v>3</v>
      </c>
      <c r="DG91" s="2" t="s">
        <v>3</v>
      </c>
      <c r="DH91" s="2" t="s">
        <v>3</v>
      </c>
      <c r="DI91" s="2" t="s">
        <v>3</v>
      </c>
      <c r="DJ91" s="2" t="s">
        <v>3</v>
      </c>
      <c r="DK91" s="2" t="s">
        <v>3</v>
      </c>
      <c r="DL91" s="2" t="s">
        <v>3</v>
      </c>
      <c r="DM91" s="2" t="s">
        <v>3</v>
      </c>
      <c r="DN91" s="2">
        <v>0</v>
      </c>
      <c r="DO91" s="2">
        <v>0</v>
      </c>
      <c r="DP91" s="2">
        <v>1</v>
      </c>
      <c r="DQ91" s="2">
        <v>1</v>
      </c>
      <c r="DR91" s="2"/>
      <c r="DS91" s="2"/>
      <c r="DT91" s="2"/>
      <c r="DU91" s="2">
        <v>1007</v>
      </c>
      <c r="DV91" s="2" t="s">
        <v>40</v>
      </c>
      <c r="DW91" s="2" t="s">
        <v>40</v>
      </c>
      <c r="DX91" s="2">
        <v>1</v>
      </c>
      <c r="DY91" s="2"/>
      <c r="DZ91" s="2" t="s">
        <v>3</v>
      </c>
      <c r="EA91" s="2" t="s">
        <v>3</v>
      </c>
      <c r="EB91" s="2" t="s">
        <v>3</v>
      </c>
      <c r="EC91" s="2" t="s">
        <v>3</v>
      </c>
      <c r="ED91" s="2"/>
      <c r="EE91" s="2">
        <v>54328897</v>
      </c>
      <c r="EF91" s="2">
        <v>8</v>
      </c>
      <c r="EG91" s="2" t="s">
        <v>31</v>
      </c>
      <c r="EH91" s="2">
        <v>0</v>
      </c>
      <c r="EI91" s="2" t="s">
        <v>3</v>
      </c>
      <c r="EJ91" s="2">
        <v>1</v>
      </c>
      <c r="EK91" s="2">
        <v>500001</v>
      </c>
      <c r="EL91" s="2" t="s">
        <v>32</v>
      </c>
      <c r="EM91" s="2" t="s">
        <v>33</v>
      </c>
      <c r="EN91" s="2"/>
      <c r="EO91" s="2" t="s">
        <v>3</v>
      </c>
      <c r="EP91" s="2"/>
      <c r="EQ91" s="2">
        <v>0</v>
      </c>
      <c r="ER91" s="2">
        <v>672.09</v>
      </c>
      <c r="ES91" s="2">
        <v>672.09</v>
      </c>
      <c r="ET91" s="2">
        <v>0</v>
      </c>
      <c r="EU91" s="2">
        <v>0</v>
      </c>
      <c r="EV91" s="2">
        <v>0</v>
      </c>
      <c r="EW91" s="2">
        <v>0</v>
      </c>
      <c r="EX91" s="2">
        <v>0</v>
      </c>
      <c r="EY91" s="2"/>
      <c r="EZ91" s="2"/>
      <c r="FA91" s="2"/>
      <c r="FB91" s="2"/>
      <c r="FC91" s="2"/>
      <c r="FD91" s="2"/>
      <c r="FE91" s="2"/>
      <c r="FF91" s="2"/>
      <c r="FG91" s="2"/>
      <c r="FH91" s="2"/>
      <c r="FI91" s="2"/>
      <c r="FJ91" s="2"/>
      <c r="FK91" s="2"/>
      <c r="FL91" s="2"/>
      <c r="FM91" s="2"/>
      <c r="FN91" s="2"/>
      <c r="FO91" s="2"/>
      <c r="FP91" s="2"/>
      <c r="FQ91" s="2">
        <v>0</v>
      </c>
      <c r="FR91" s="2">
        <f t="shared" si="139"/>
        <v>0</v>
      </c>
      <c r="FS91" s="2">
        <v>0</v>
      </c>
      <c r="FT91" s="2"/>
      <c r="FU91" s="2"/>
      <c r="FV91" s="2"/>
      <c r="FW91" s="2"/>
      <c r="FX91" s="2">
        <v>0</v>
      </c>
      <c r="FY91" s="2">
        <v>0</v>
      </c>
      <c r="FZ91" s="2"/>
      <c r="GA91" s="2" t="s">
        <v>3</v>
      </c>
      <c r="GB91" s="2"/>
      <c r="GC91" s="2"/>
      <c r="GD91" s="2">
        <v>1</v>
      </c>
      <c r="GE91" s="2"/>
      <c r="GF91" s="2">
        <v>958144803</v>
      </c>
      <c r="GG91" s="2">
        <v>2</v>
      </c>
      <c r="GH91" s="2">
        <v>1</v>
      </c>
      <c r="GI91" s="2">
        <v>-2</v>
      </c>
      <c r="GJ91" s="2">
        <v>0</v>
      </c>
      <c r="GK91" s="2">
        <v>0</v>
      </c>
      <c r="GL91" s="2">
        <f t="shared" si="140"/>
        <v>0</v>
      </c>
      <c r="GM91" s="2">
        <f t="shared" si="141"/>
        <v>4705</v>
      </c>
      <c r="GN91" s="2">
        <f t="shared" si="142"/>
        <v>4705</v>
      </c>
      <c r="GO91" s="2">
        <f t="shared" si="143"/>
        <v>0</v>
      </c>
      <c r="GP91" s="2">
        <f t="shared" si="144"/>
        <v>0</v>
      </c>
      <c r="GQ91" s="2"/>
      <c r="GR91" s="2">
        <v>0</v>
      </c>
      <c r="GS91" s="2">
        <v>3</v>
      </c>
      <c r="GT91" s="2">
        <v>0</v>
      </c>
      <c r="GU91" s="2" t="s">
        <v>3</v>
      </c>
      <c r="GV91" s="2">
        <f t="shared" si="145"/>
        <v>0</v>
      </c>
      <c r="GW91" s="2">
        <v>1</v>
      </c>
      <c r="GX91" s="2">
        <f t="shared" si="146"/>
        <v>0</v>
      </c>
      <c r="GY91" s="2"/>
      <c r="GZ91" s="2"/>
      <c r="HA91" s="2">
        <v>0</v>
      </c>
      <c r="HB91" s="2">
        <v>0</v>
      </c>
      <c r="HC91" s="2">
        <f t="shared" si="147"/>
        <v>0</v>
      </c>
      <c r="HD91" s="2"/>
      <c r="HE91" s="2" t="s">
        <v>3</v>
      </c>
      <c r="HF91" s="2" t="s">
        <v>3</v>
      </c>
      <c r="HG91" s="2"/>
      <c r="HH91" s="2"/>
      <c r="HI91" s="2"/>
      <c r="HJ91" s="2"/>
      <c r="HK91" s="2"/>
      <c r="HL91" s="2"/>
      <c r="HM91" s="2" t="s">
        <v>3</v>
      </c>
      <c r="HN91" s="2" t="s">
        <v>3</v>
      </c>
      <c r="HO91" s="2" t="s">
        <v>3</v>
      </c>
      <c r="HP91" s="2" t="s">
        <v>3</v>
      </c>
      <c r="HQ91" s="2" t="s">
        <v>3</v>
      </c>
      <c r="HR91" s="2"/>
      <c r="HS91" s="2"/>
      <c r="HT91" s="2"/>
      <c r="HU91" s="2"/>
      <c r="HV91" s="2"/>
      <c r="HW91" s="2"/>
      <c r="HX91" s="2"/>
      <c r="HY91" s="2"/>
      <c r="HZ91" s="2"/>
      <c r="IA91" s="2"/>
      <c r="IB91" s="2"/>
      <c r="IC91" s="2"/>
      <c r="ID91" s="2"/>
      <c r="IE91" s="2"/>
      <c r="IF91" s="2"/>
      <c r="IG91" s="2"/>
      <c r="IH91" s="2"/>
      <c r="II91" s="2"/>
      <c r="IJ91" s="2"/>
      <c r="IK91" s="2">
        <v>0</v>
      </c>
      <c r="IL91" s="2"/>
      <c r="IM91" s="2"/>
      <c r="IN91" s="2"/>
      <c r="IO91" s="2"/>
      <c r="IP91" s="2"/>
      <c r="IQ91" s="2"/>
      <c r="IR91" s="2"/>
      <c r="IS91" s="2"/>
      <c r="IT91" s="2"/>
      <c r="IU91" s="2"/>
    </row>
    <row r="92" spans="1:255" x14ac:dyDescent="0.2">
      <c r="A92">
        <v>18</v>
      </c>
      <c r="B92">
        <v>1</v>
      </c>
      <c r="C92">
        <v>40</v>
      </c>
      <c r="E92" t="s">
        <v>152</v>
      </c>
      <c r="F92" t="e">
        <f>'1.Лок.смета.и.Акт'!#REF!</f>
        <v>#REF!</v>
      </c>
      <c r="G92" t="s">
        <v>154</v>
      </c>
      <c r="H92" t="s">
        <v>40</v>
      </c>
      <c r="I92">
        <f>I90*J92</f>
        <v>7.0000000000000009</v>
      </c>
      <c r="J92">
        <v>1.0294117647058825</v>
      </c>
      <c r="K92">
        <v>1.0294118000000001</v>
      </c>
      <c r="L92">
        <v>13.872</v>
      </c>
      <c r="M92">
        <v>0</v>
      </c>
      <c r="N92">
        <f t="shared" si="110"/>
        <v>13.872</v>
      </c>
      <c r="O92">
        <f t="shared" si="111"/>
        <v>59646</v>
      </c>
      <c r="P92">
        <f t="shared" si="112"/>
        <v>59646</v>
      </c>
      <c r="Q92">
        <f t="shared" si="113"/>
        <v>0</v>
      </c>
      <c r="R92">
        <f t="shared" si="114"/>
        <v>0</v>
      </c>
      <c r="S92">
        <f t="shared" si="115"/>
        <v>0</v>
      </c>
      <c r="T92">
        <f t="shared" si="116"/>
        <v>0</v>
      </c>
      <c r="U92">
        <f t="shared" si="117"/>
        <v>0</v>
      </c>
      <c r="V92">
        <f t="shared" si="118"/>
        <v>0</v>
      </c>
      <c r="W92">
        <f t="shared" si="119"/>
        <v>180</v>
      </c>
      <c r="X92">
        <f t="shared" si="120"/>
        <v>0</v>
      </c>
      <c r="Y92">
        <f t="shared" si="121"/>
        <v>0</v>
      </c>
      <c r="AA92">
        <v>69726884</v>
      </c>
      <c r="AB92">
        <f t="shared" si="122"/>
        <v>1127.0899999999999</v>
      </c>
      <c r="AC92">
        <f>ROUND((ES92),2)</f>
        <v>1127.0899999999999</v>
      </c>
      <c r="AD92">
        <f t="shared" si="123"/>
        <v>0</v>
      </c>
      <c r="AE92">
        <f t="shared" si="124"/>
        <v>0</v>
      </c>
      <c r="AF92">
        <f t="shared" si="125"/>
        <v>0</v>
      </c>
      <c r="AG92">
        <f t="shared" si="126"/>
        <v>0</v>
      </c>
      <c r="AH92">
        <f t="shared" si="127"/>
        <v>0</v>
      </c>
      <c r="AI92">
        <f t="shared" si="128"/>
        <v>0</v>
      </c>
      <c r="AJ92">
        <f t="shared" si="129"/>
        <v>25.65</v>
      </c>
      <c r="AK92">
        <v>1127.0899999999999</v>
      </c>
      <c r="AL92">
        <v>1127.0899999999999</v>
      </c>
      <c r="AM92">
        <v>0</v>
      </c>
      <c r="AN92">
        <v>0</v>
      </c>
      <c r="AO92">
        <v>0</v>
      </c>
      <c r="AP92">
        <v>0</v>
      </c>
      <c r="AQ92">
        <v>0</v>
      </c>
      <c r="AR92">
        <v>0</v>
      </c>
      <c r="AS92">
        <v>25.65</v>
      </c>
      <c r="AT92">
        <v>0</v>
      </c>
      <c r="AU92">
        <v>0</v>
      </c>
      <c r="AV92">
        <v>1</v>
      </c>
      <c r="AW92">
        <v>1</v>
      </c>
      <c r="AZ92">
        <v>1</v>
      </c>
      <c r="BA92">
        <v>1</v>
      </c>
      <c r="BB92">
        <v>1</v>
      </c>
      <c r="BC92">
        <v>7.56</v>
      </c>
      <c r="BD92" t="s">
        <v>3</v>
      </c>
      <c r="BE92" t="s">
        <v>3</v>
      </c>
      <c r="BF92" t="s">
        <v>3</v>
      </c>
      <c r="BG92" t="s">
        <v>3</v>
      </c>
      <c r="BH92">
        <v>3</v>
      </c>
      <c r="BI92">
        <v>1</v>
      </c>
      <c r="BJ92" t="s">
        <v>155</v>
      </c>
      <c r="BM92">
        <v>500001</v>
      </c>
      <c r="BN92">
        <v>0</v>
      </c>
      <c r="BO92" t="s">
        <v>3</v>
      </c>
      <c r="BP92">
        <v>0</v>
      </c>
      <c r="BQ92">
        <v>8</v>
      </c>
      <c r="BR92">
        <v>0</v>
      </c>
      <c r="BS92">
        <v>1</v>
      </c>
      <c r="BT92">
        <v>1</v>
      </c>
      <c r="BU92">
        <v>1</v>
      </c>
      <c r="BV92">
        <v>1</v>
      </c>
      <c r="BW92">
        <v>1</v>
      </c>
      <c r="BX92">
        <v>1</v>
      </c>
      <c r="BY92" t="s">
        <v>3</v>
      </c>
      <c r="BZ92">
        <v>0</v>
      </c>
      <c r="CA92">
        <v>0</v>
      </c>
      <c r="CB92" t="s">
        <v>3</v>
      </c>
      <c r="CE92">
        <v>0</v>
      </c>
      <c r="CF92">
        <v>0</v>
      </c>
      <c r="CG92">
        <v>0</v>
      </c>
      <c r="CH92">
        <v>3</v>
      </c>
      <c r="CI92">
        <v>1</v>
      </c>
      <c r="CJ92">
        <v>0</v>
      </c>
      <c r="CK92">
        <v>0</v>
      </c>
      <c r="CL92">
        <v>0</v>
      </c>
      <c r="CM92">
        <v>0</v>
      </c>
      <c r="CN92" t="s">
        <v>3</v>
      </c>
      <c r="CO92">
        <v>0</v>
      </c>
      <c r="CP92">
        <f t="shared" si="130"/>
        <v>59646</v>
      </c>
      <c r="CQ92">
        <f t="shared" si="131"/>
        <v>8520.8003999999983</v>
      </c>
      <c r="CR92">
        <f t="shared" si="132"/>
        <v>0</v>
      </c>
      <c r="CS92">
        <f t="shared" si="133"/>
        <v>0</v>
      </c>
      <c r="CT92">
        <f t="shared" si="134"/>
        <v>0</v>
      </c>
      <c r="CU92">
        <f t="shared" si="135"/>
        <v>0</v>
      </c>
      <c r="CV92">
        <f t="shared" si="136"/>
        <v>0</v>
      </c>
      <c r="CW92">
        <f t="shared" si="137"/>
        <v>0</v>
      </c>
      <c r="CX92">
        <f t="shared" si="138"/>
        <v>25.65</v>
      </c>
      <c r="CY92">
        <f>(S92+R92)*(BZ92/100)</f>
        <v>0</v>
      </c>
      <c r="CZ92">
        <f>(S92+R92)*(CA92/100)</f>
        <v>0</v>
      </c>
      <c r="DC92" t="s">
        <v>3</v>
      </c>
      <c r="DD92" t="s">
        <v>3</v>
      </c>
      <c r="DE92" t="s">
        <v>3</v>
      </c>
      <c r="DF92" t="s">
        <v>3</v>
      </c>
      <c r="DG92" t="s">
        <v>3</v>
      </c>
      <c r="DH92" t="s">
        <v>3</v>
      </c>
      <c r="DI92" t="s">
        <v>3</v>
      </c>
      <c r="DJ92" t="s">
        <v>3</v>
      </c>
      <c r="DK92" t="s">
        <v>3</v>
      </c>
      <c r="DL92" t="s">
        <v>3</v>
      </c>
      <c r="DM92" t="s">
        <v>3</v>
      </c>
      <c r="DN92">
        <v>0</v>
      </c>
      <c r="DO92">
        <v>0</v>
      </c>
      <c r="DP92">
        <v>1</v>
      </c>
      <c r="DQ92">
        <v>1</v>
      </c>
      <c r="DU92">
        <v>1007</v>
      </c>
      <c r="DV92" t="s">
        <v>40</v>
      </c>
      <c r="DW92" t="e">
        <f>'1.Лок.смета.и.Акт'!#REF!</f>
        <v>#REF!</v>
      </c>
      <c r="DX92">
        <v>1</v>
      </c>
      <c r="DZ92" t="s">
        <v>3</v>
      </c>
      <c r="EA92" t="s">
        <v>3</v>
      </c>
      <c r="EB92" t="s">
        <v>3</v>
      </c>
      <c r="EC92" t="s">
        <v>3</v>
      </c>
      <c r="EE92">
        <v>54328897</v>
      </c>
      <c r="EF92">
        <v>8</v>
      </c>
      <c r="EG92" t="s">
        <v>31</v>
      </c>
      <c r="EH92">
        <v>0</v>
      </c>
      <c r="EI92" t="s">
        <v>3</v>
      </c>
      <c r="EJ92">
        <v>1</v>
      </c>
      <c r="EK92">
        <v>500001</v>
      </c>
      <c r="EL92" t="s">
        <v>32</v>
      </c>
      <c r="EM92" t="s">
        <v>33</v>
      </c>
      <c r="EO92" t="s">
        <v>3</v>
      </c>
      <c r="EQ92">
        <v>0</v>
      </c>
      <c r="ER92">
        <v>8150</v>
      </c>
      <c r="ES92">
        <v>1127.0899999999999</v>
      </c>
      <c r="ET92">
        <v>0</v>
      </c>
      <c r="EU92">
        <v>0</v>
      </c>
      <c r="EV92">
        <v>0</v>
      </c>
      <c r="EW92">
        <v>0</v>
      </c>
      <c r="EX92">
        <v>0</v>
      </c>
      <c r="EZ92">
        <v>5</v>
      </c>
      <c r="FC92">
        <v>0</v>
      </c>
      <c r="FD92">
        <v>18</v>
      </c>
      <c r="FF92">
        <v>8150</v>
      </c>
      <c r="FQ92">
        <v>0</v>
      </c>
      <c r="FR92">
        <f t="shared" si="139"/>
        <v>0</v>
      </c>
      <c r="FS92">
        <v>0</v>
      </c>
      <c r="FX92">
        <v>0</v>
      </c>
      <c r="FY92">
        <v>0</v>
      </c>
      <c r="GA92" t="s">
        <v>156</v>
      </c>
      <c r="GD92">
        <v>1</v>
      </c>
      <c r="GF92">
        <v>958144803</v>
      </c>
      <c r="GG92">
        <v>2</v>
      </c>
      <c r="GH92">
        <v>3</v>
      </c>
      <c r="GI92">
        <v>5</v>
      </c>
      <c r="GJ92">
        <v>0</v>
      </c>
      <c r="GK92">
        <v>0</v>
      </c>
      <c r="GL92">
        <f t="shared" si="140"/>
        <v>0</v>
      </c>
      <c r="GM92">
        <f t="shared" si="141"/>
        <v>59646</v>
      </c>
      <c r="GN92">
        <f t="shared" si="142"/>
        <v>59646</v>
      </c>
      <c r="GO92">
        <f t="shared" si="143"/>
        <v>0</v>
      </c>
      <c r="GP92">
        <f t="shared" si="144"/>
        <v>0</v>
      </c>
      <c r="GR92">
        <v>1</v>
      </c>
      <c r="GS92">
        <v>1</v>
      </c>
      <c r="GT92">
        <v>0</v>
      </c>
      <c r="GU92" t="s">
        <v>3</v>
      </c>
      <c r="GV92">
        <f t="shared" si="145"/>
        <v>0</v>
      </c>
      <c r="GW92">
        <v>1</v>
      </c>
      <c r="GX92">
        <f t="shared" si="146"/>
        <v>0</v>
      </c>
      <c r="HA92">
        <v>0</v>
      </c>
      <c r="HB92">
        <v>0</v>
      </c>
      <c r="HC92">
        <f t="shared" si="147"/>
        <v>0</v>
      </c>
      <c r="HE92" t="s">
        <v>35</v>
      </c>
      <c r="HF92" t="s">
        <v>36</v>
      </c>
      <c r="HM92" t="s">
        <v>3</v>
      </c>
      <c r="HN92" t="s">
        <v>3</v>
      </c>
      <c r="HO92" t="s">
        <v>3</v>
      </c>
      <c r="HP92" t="s">
        <v>3</v>
      </c>
      <c r="HQ92" t="s">
        <v>3</v>
      </c>
      <c r="IK92">
        <v>0</v>
      </c>
    </row>
    <row r="93" spans="1:255" x14ac:dyDescent="0.2">
      <c r="A93" s="2">
        <v>17</v>
      </c>
      <c r="B93" s="2">
        <v>1</v>
      </c>
      <c r="C93" s="2">
        <f>ROW(SmtRes!A43)</f>
        <v>43</v>
      </c>
      <c r="D93" s="2">
        <f>ROW(EtalonRes!A41)</f>
        <v>41</v>
      </c>
      <c r="E93" s="2" t="s">
        <v>157</v>
      </c>
      <c r="F93" s="2" t="s">
        <v>158</v>
      </c>
      <c r="G93" s="2" t="s">
        <v>159</v>
      </c>
      <c r="H93" s="2" t="s">
        <v>160</v>
      </c>
      <c r="I93" s="2">
        <f>'1.Лок.смета.и.Акт'!E25</f>
        <v>1.179</v>
      </c>
      <c r="J93" s="2">
        <v>0</v>
      </c>
      <c r="K93" s="2">
        <v>1.179</v>
      </c>
      <c r="L93" s="2">
        <v>2.3570000000000002</v>
      </c>
      <c r="M93" s="2">
        <v>0</v>
      </c>
      <c r="N93" s="2">
        <f t="shared" si="110"/>
        <v>2.3570000000000002</v>
      </c>
      <c r="O93" s="2">
        <f t="shared" si="111"/>
        <v>37</v>
      </c>
      <c r="P93" s="2">
        <f t="shared" si="112"/>
        <v>0</v>
      </c>
      <c r="Q93" s="2">
        <f t="shared" si="113"/>
        <v>2</v>
      </c>
      <c r="R93" s="2">
        <f t="shared" si="114"/>
        <v>0</v>
      </c>
      <c r="S93" s="2">
        <f t="shared" si="115"/>
        <v>35</v>
      </c>
      <c r="T93" s="2">
        <f t="shared" si="116"/>
        <v>0</v>
      </c>
      <c r="U93" s="2">
        <f t="shared" si="117"/>
        <v>4.0675500000000007</v>
      </c>
      <c r="V93" s="2">
        <f t="shared" si="118"/>
        <v>0</v>
      </c>
      <c r="W93" s="2">
        <f t="shared" si="119"/>
        <v>0</v>
      </c>
      <c r="X93" s="2">
        <f t="shared" si="120"/>
        <v>43</v>
      </c>
      <c r="Y93" s="2">
        <f t="shared" si="121"/>
        <v>26</v>
      </c>
      <c r="Z93" s="2"/>
      <c r="AA93" s="2">
        <v>69726971</v>
      </c>
      <c r="AB93" s="2">
        <f t="shared" si="122"/>
        <v>31.54</v>
      </c>
      <c r="AC93" s="2">
        <f>ROUND((ES93+(SUM(SmtRes!BC41:'SmtRes'!BC43)+SUM(EtalonRes!AL39:'EtalonRes'!AL41))),2)</f>
        <v>0</v>
      </c>
      <c r="AD93" s="2">
        <f t="shared" si="123"/>
        <v>1.87</v>
      </c>
      <c r="AE93" s="2">
        <f t="shared" si="124"/>
        <v>0</v>
      </c>
      <c r="AF93" s="2">
        <f t="shared" si="125"/>
        <v>29.67</v>
      </c>
      <c r="AG93" s="2">
        <f t="shared" si="126"/>
        <v>0</v>
      </c>
      <c r="AH93" s="2">
        <f t="shared" si="127"/>
        <v>3.45</v>
      </c>
      <c r="AI93" s="2">
        <f t="shared" si="128"/>
        <v>0</v>
      </c>
      <c r="AJ93" s="2">
        <f t="shared" si="129"/>
        <v>0</v>
      </c>
      <c r="AK93" s="2">
        <v>1532.16</v>
      </c>
      <c r="AL93" s="2">
        <v>1500.62</v>
      </c>
      <c r="AM93" s="2">
        <v>1.87</v>
      </c>
      <c r="AN93" s="2">
        <v>0</v>
      </c>
      <c r="AO93" s="2">
        <v>29.67</v>
      </c>
      <c r="AP93" s="2">
        <v>0</v>
      </c>
      <c r="AQ93" s="2">
        <v>3.45</v>
      </c>
      <c r="AR93" s="2">
        <v>0</v>
      </c>
      <c r="AS93" s="2">
        <v>0</v>
      </c>
      <c r="AT93" s="2">
        <v>123</v>
      </c>
      <c r="AU93" s="2">
        <v>75</v>
      </c>
      <c r="AV93" s="2">
        <v>1</v>
      </c>
      <c r="AW93" s="2">
        <v>1</v>
      </c>
      <c r="AX93" s="2"/>
      <c r="AY93" s="2"/>
      <c r="AZ93" s="2">
        <v>1</v>
      </c>
      <c r="BA93" s="2">
        <v>1</v>
      </c>
      <c r="BB93" s="2">
        <v>1</v>
      </c>
      <c r="BC93" s="2">
        <v>1</v>
      </c>
      <c r="BD93" s="2" t="s">
        <v>3</v>
      </c>
      <c r="BE93" s="2" t="s">
        <v>3</v>
      </c>
      <c r="BF93" s="2" t="s">
        <v>3</v>
      </c>
      <c r="BG93" s="2" t="s">
        <v>3</v>
      </c>
      <c r="BH93" s="2">
        <v>0</v>
      </c>
      <c r="BI93" s="2">
        <v>1</v>
      </c>
      <c r="BJ93" s="2" t="s">
        <v>161</v>
      </c>
      <c r="BK93" s="2"/>
      <c r="BL93" s="2"/>
      <c r="BM93" s="2">
        <v>11001</v>
      </c>
      <c r="BN93" s="2">
        <v>0</v>
      </c>
      <c r="BO93" s="2" t="s">
        <v>3</v>
      </c>
      <c r="BP93" s="2">
        <v>0</v>
      </c>
      <c r="BQ93" s="2">
        <v>2</v>
      </c>
      <c r="BR93" s="2">
        <v>0</v>
      </c>
      <c r="BS93" s="2">
        <v>1</v>
      </c>
      <c r="BT93" s="2">
        <v>1</v>
      </c>
      <c r="BU93" s="2">
        <v>1</v>
      </c>
      <c r="BV93" s="2">
        <v>1</v>
      </c>
      <c r="BW93" s="2">
        <v>1</v>
      </c>
      <c r="BX93" s="2">
        <v>1</v>
      </c>
      <c r="BY93" s="2" t="s">
        <v>3</v>
      </c>
      <c r="BZ93" s="2">
        <v>123</v>
      </c>
      <c r="CA93" s="2">
        <v>75</v>
      </c>
      <c r="CB93" s="2" t="s">
        <v>3</v>
      </c>
      <c r="CC93" s="2"/>
      <c r="CD93" s="2"/>
      <c r="CE93" s="2">
        <v>0</v>
      </c>
      <c r="CF93" s="2">
        <v>0</v>
      </c>
      <c r="CG93" s="2">
        <v>0</v>
      </c>
      <c r="CH93" s="2">
        <v>4</v>
      </c>
      <c r="CI93" s="2">
        <v>0</v>
      </c>
      <c r="CJ93" s="2">
        <v>0</v>
      </c>
      <c r="CK93" s="2">
        <v>0</v>
      </c>
      <c r="CL93" s="2">
        <v>0</v>
      </c>
      <c r="CM93" s="2">
        <v>0</v>
      </c>
      <c r="CN93" s="2" t="s">
        <v>3</v>
      </c>
      <c r="CO93" s="2">
        <v>0</v>
      </c>
      <c r="CP93" s="2">
        <f t="shared" si="130"/>
        <v>37</v>
      </c>
      <c r="CQ93" s="2">
        <f t="shared" si="131"/>
        <v>0</v>
      </c>
      <c r="CR93" s="2">
        <f t="shared" si="132"/>
        <v>1.87</v>
      </c>
      <c r="CS93" s="2">
        <f t="shared" si="133"/>
        <v>0</v>
      </c>
      <c r="CT93" s="2">
        <f t="shared" si="134"/>
        <v>29.67</v>
      </c>
      <c r="CU93" s="2">
        <f t="shared" si="135"/>
        <v>0</v>
      </c>
      <c r="CV93" s="2">
        <f t="shared" si="136"/>
        <v>3.45</v>
      </c>
      <c r="CW93" s="2">
        <f t="shared" si="137"/>
        <v>0</v>
      </c>
      <c r="CX93" s="2">
        <f t="shared" si="138"/>
        <v>0</v>
      </c>
      <c r="CY93" s="2">
        <f>(((S93+R93)*AT93)/100)</f>
        <v>43.05</v>
      </c>
      <c r="CZ93" s="2">
        <f>(((S93+R93)*AU93)/100)</f>
        <v>26.25</v>
      </c>
      <c r="DA93" s="2"/>
      <c r="DB93" s="2"/>
      <c r="DC93" s="2" t="s">
        <v>3</v>
      </c>
      <c r="DD93" s="2" t="s">
        <v>3</v>
      </c>
      <c r="DE93" s="2" t="s">
        <v>3</v>
      </c>
      <c r="DF93" s="2" t="s">
        <v>3</v>
      </c>
      <c r="DG93" s="2" t="s">
        <v>3</v>
      </c>
      <c r="DH93" s="2" t="s">
        <v>3</v>
      </c>
      <c r="DI93" s="2" t="s">
        <v>3</v>
      </c>
      <c r="DJ93" s="2" t="s">
        <v>3</v>
      </c>
      <c r="DK93" s="2" t="s">
        <v>3</v>
      </c>
      <c r="DL93" s="2" t="s">
        <v>3</v>
      </c>
      <c r="DM93" s="2" t="s">
        <v>3</v>
      </c>
      <c r="DN93" s="2">
        <v>0</v>
      </c>
      <c r="DO93" s="2">
        <v>0</v>
      </c>
      <c r="DP93" s="2">
        <v>1</v>
      </c>
      <c r="DQ93" s="2">
        <v>1</v>
      </c>
      <c r="DR93" s="2"/>
      <c r="DS93" s="2"/>
      <c r="DT93" s="2"/>
      <c r="DU93" s="2">
        <v>1013</v>
      </c>
      <c r="DV93" s="2" t="s">
        <v>160</v>
      </c>
      <c r="DW93" s="2" t="s">
        <v>160</v>
      </c>
      <c r="DX93" s="2">
        <v>1</v>
      </c>
      <c r="DY93" s="2"/>
      <c r="DZ93" s="2" t="s">
        <v>3</v>
      </c>
      <c r="EA93" s="2" t="s">
        <v>3</v>
      </c>
      <c r="EB93" s="2" t="s">
        <v>3</v>
      </c>
      <c r="EC93" s="2" t="s">
        <v>3</v>
      </c>
      <c r="ED93" s="2"/>
      <c r="EE93" s="2">
        <v>54328965</v>
      </c>
      <c r="EF93" s="2">
        <v>2</v>
      </c>
      <c r="EG93" s="2" t="s">
        <v>21</v>
      </c>
      <c r="EH93" s="2">
        <v>0</v>
      </c>
      <c r="EI93" s="2" t="s">
        <v>3</v>
      </c>
      <c r="EJ93" s="2">
        <v>1</v>
      </c>
      <c r="EK93" s="2">
        <v>11001</v>
      </c>
      <c r="EL93" s="2" t="s">
        <v>22</v>
      </c>
      <c r="EM93" s="2" t="s">
        <v>23</v>
      </c>
      <c r="EN93" s="2"/>
      <c r="EO93" s="2" t="s">
        <v>3</v>
      </c>
      <c r="EP93" s="2"/>
      <c r="EQ93" s="2">
        <v>1441792</v>
      </c>
      <c r="ER93" s="2">
        <v>1532.16</v>
      </c>
      <c r="ES93" s="2">
        <v>1500.62</v>
      </c>
      <c r="ET93" s="2">
        <v>1.87</v>
      </c>
      <c r="EU93" s="2">
        <v>0</v>
      </c>
      <c r="EV93" s="2">
        <v>29.67</v>
      </c>
      <c r="EW93" s="2">
        <v>3.45</v>
      </c>
      <c r="EX93" s="2">
        <v>0</v>
      </c>
      <c r="EY93" s="2">
        <v>1</v>
      </c>
      <c r="EZ93" s="2"/>
      <c r="FA93" s="2"/>
      <c r="FB93" s="2"/>
      <c r="FC93" s="2"/>
      <c r="FD93" s="2"/>
      <c r="FE93" s="2"/>
      <c r="FF93" s="2"/>
      <c r="FG93" s="2"/>
      <c r="FH93" s="2"/>
      <c r="FI93" s="2"/>
      <c r="FJ93" s="2"/>
      <c r="FK93" s="2"/>
      <c r="FL93" s="2"/>
      <c r="FM93" s="2"/>
      <c r="FN93" s="2"/>
      <c r="FO93" s="2"/>
      <c r="FP93" s="2"/>
      <c r="FQ93" s="2">
        <v>0</v>
      </c>
      <c r="FR93" s="2">
        <f t="shared" si="139"/>
        <v>0</v>
      </c>
      <c r="FS93" s="2">
        <v>0</v>
      </c>
      <c r="FT93" s="2"/>
      <c r="FU93" s="2"/>
      <c r="FV93" s="2"/>
      <c r="FW93" s="2"/>
      <c r="FX93" s="2">
        <v>123</v>
      </c>
      <c r="FY93" s="2">
        <v>75</v>
      </c>
      <c r="FZ93" s="2"/>
      <c r="GA93" s="2" t="s">
        <v>3</v>
      </c>
      <c r="GB93" s="2"/>
      <c r="GC93" s="2"/>
      <c r="GD93" s="2">
        <v>1</v>
      </c>
      <c r="GE93" s="2"/>
      <c r="GF93" s="2">
        <v>-736195811</v>
      </c>
      <c r="GG93" s="2">
        <v>2</v>
      </c>
      <c r="GH93" s="2">
        <v>1</v>
      </c>
      <c r="GI93" s="2">
        <v>-2</v>
      </c>
      <c r="GJ93" s="2">
        <v>0</v>
      </c>
      <c r="GK93" s="2">
        <v>0</v>
      </c>
      <c r="GL93" s="2">
        <f t="shared" si="140"/>
        <v>0</v>
      </c>
      <c r="GM93" s="2">
        <f t="shared" si="141"/>
        <v>106</v>
      </c>
      <c r="GN93" s="2">
        <f t="shared" si="142"/>
        <v>106</v>
      </c>
      <c r="GO93" s="2">
        <f t="shared" si="143"/>
        <v>0</v>
      </c>
      <c r="GP93" s="2">
        <f t="shared" si="144"/>
        <v>0</v>
      </c>
      <c r="GQ93" s="2"/>
      <c r="GR93" s="2">
        <v>0</v>
      </c>
      <c r="GS93" s="2">
        <v>3</v>
      </c>
      <c r="GT93" s="2">
        <v>0</v>
      </c>
      <c r="GU93" s="2" t="s">
        <v>3</v>
      </c>
      <c r="GV93" s="2">
        <f t="shared" si="145"/>
        <v>0</v>
      </c>
      <c r="GW93" s="2">
        <v>1</v>
      </c>
      <c r="GX93" s="2">
        <f t="shared" si="146"/>
        <v>0</v>
      </c>
      <c r="GY93" s="2"/>
      <c r="GZ93" s="2"/>
      <c r="HA93" s="2">
        <v>0</v>
      </c>
      <c r="HB93" s="2">
        <v>0</v>
      </c>
      <c r="HC93" s="2">
        <f t="shared" si="147"/>
        <v>0</v>
      </c>
      <c r="HD93" s="2"/>
      <c r="HE93" s="2" t="s">
        <v>3</v>
      </c>
      <c r="HF93" s="2" t="s">
        <v>3</v>
      </c>
      <c r="HG93" s="2"/>
      <c r="HH93" s="2"/>
      <c r="HI93" s="2"/>
      <c r="HJ93" s="2"/>
      <c r="HK93" s="2"/>
      <c r="HL93" s="2"/>
      <c r="HM93" s="2" t="s">
        <v>3</v>
      </c>
      <c r="HN93" s="2" t="s">
        <v>24</v>
      </c>
      <c r="HO93" s="2" t="s">
        <v>25</v>
      </c>
      <c r="HP93" s="2" t="s">
        <v>22</v>
      </c>
      <c r="HQ93" s="2" t="s">
        <v>22</v>
      </c>
      <c r="HR93" s="2"/>
      <c r="HS93" s="2"/>
      <c r="HT93" s="2"/>
      <c r="HU93" s="2"/>
      <c r="HV93" s="2"/>
      <c r="HW93" s="2"/>
      <c r="HX93" s="2"/>
      <c r="HY93" s="2"/>
      <c r="HZ93" s="2"/>
      <c r="IA93" s="2"/>
      <c r="IB93" s="2"/>
      <c r="IC93" s="2"/>
      <c r="ID93" s="2"/>
      <c r="IE93" s="2"/>
      <c r="IF93" s="2"/>
      <c r="IG93" s="2"/>
      <c r="IH93" s="2"/>
      <c r="II93" s="2"/>
      <c r="IJ93" s="2"/>
      <c r="IK93" s="2">
        <v>0</v>
      </c>
      <c r="IL93" s="2"/>
      <c r="IM93" s="2"/>
      <c r="IN93" s="2"/>
      <c r="IO93" s="2"/>
      <c r="IP93" s="2"/>
      <c r="IQ93" s="2"/>
      <c r="IR93" s="2"/>
      <c r="IS93" s="2"/>
      <c r="IT93" s="2"/>
      <c r="IU93" s="2"/>
    </row>
    <row r="94" spans="1:255" x14ac:dyDescent="0.2">
      <c r="A94">
        <v>17</v>
      </c>
      <c r="B94">
        <v>1</v>
      </c>
      <c r="C94">
        <f>ROW(SmtRes!A46)</f>
        <v>46</v>
      </c>
      <c r="D94">
        <f>ROW(EtalonRes!A44)</f>
        <v>44</v>
      </c>
      <c r="E94" t="s">
        <v>157</v>
      </c>
      <c r="F94" t="s">
        <v>158</v>
      </c>
      <c r="G94" t="s">
        <v>159</v>
      </c>
      <c r="H94" t="s">
        <v>160</v>
      </c>
      <c r="I94">
        <f>'1.Лок.смета.и.Акт'!E25</f>
        <v>1.179</v>
      </c>
      <c r="J94">
        <v>0</v>
      </c>
      <c r="K94">
        <v>1.179</v>
      </c>
      <c r="L94">
        <v>2.3570000000000002</v>
      </c>
      <c r="M94">
        <v>0</v>
      </c>
      <c r="N94">
        <f t="shared" si="110"/>
        <v>2.3570000000000002</v>
      </c>
      <c r="O94">
        <f t="shared" si="111"/>
        <v>904</v>
      </c>
      <c r="P94">
        <f t="shared" si="112"/>
        <v>0</v>
      </c>
      <c r="Q94">
        <f t="shared" si="113"/>
        <v>17</v>
      </c>
      <c r="R94">
        <f t="shared" si="114"/>
        <v>0</v>
      </c>
      <c r="S94">
        <f t="shared" si="115"/>
        <v>887</v>
      </c>
      <c r="T94">
        <f t="shared" si="116"/>
        <v>0</v>
      </c>
      <c r="U94" t="e">
        <f t="shared" si="117"/>
        <v>#REF!</v>
      </c>
      <c r="V94">
        <f t="shared" si="118"/>
        <v>0</v>
      </c>
      <c r="W94">
        <f t="shared" si="119"/>
        <v>0</v>
      </c>
      <c r="X94" t="e">
        <f t="shared" si="120"/>
        <v>#REF!</v>
      </c>
      <c r="Y94" t="e">
        <f t="shared" si="121"/>
        <v>#REF!</v>
      </c>
      <c r="AA94">
        <v>69726884</v>
      </c>
      <c r="AB94">
        <f t="shared" si="122"/>
        <v>31.54</v>
      </c>
      <c r="AC94">
        <f>ROUND((ES94+(SUM(SmtRes!BC44:'SmtRes'!BC46)+SUM(EtalonRes!AL42:'EtalonRes'!AL44))),2)</f>
        <v>0</v>
      </c>
      <c r="AD94">
        <f t="shared" si="123"/>
        <v>1.87</v>
      </c>
      <c r="AE94">
        <f t="shared" si="124"/>
        <v>0</v>
      </c>
      <c r="AF94">
        <f t="shared" si="125"/>
        <v>29.67</v>
      </c>
      <c r="AG94">
        <f t="shared" si="126"/>
        <v>0</v>
      </c>
      <c r="AH94" t="e">
        <f t="shared" si="127"/>
        <v>#REF!</v>
      </c>
      <c r="AI94">
        <f t="shared" si="128"/>
        <v>0</v>
      </c>
      <c r="AJ94">
        <f t="shared" si="129"/>
        <v>0</v>
      </c>
      <c r="AK94">
        <v>1532.16</v>
      </c>
      <c r="AL94">
        <v>1500.62</v>
      </c>
      <c r="AM94">
        <v>1.87</v>
      </c>
      <c r="AN94">
        <v>0</v>
      </c>
      <c r="AO94">
        <v>29.67</v>
      </c>
      <c r="AP94">
        <v>0</v>
      </c>
      <c r="AQ94" t="e">
        <f>'1.Лок.смета.и.Акт'!#REF!</f>
        <v>#REF!</v>
      </c>
      <c r="AR94">
        <v>0</v>
      </c>
      <c r="AS94">
        <v>0</v>
      </c>
      <c r="AT94">
        <v>117</v>
      </c>
      <c r="AU94">
        <v>64</v>
      </c>
      <c r="AV94">
        <v>1</v>
      </c>
      <c r="AW94">
        <v>1</v>
      </c>
      <c r="AZ94">
        <v>1</v>
      </c>
      <c r="BA94">
        <v>25.36</v>
      </c>
      <c r="BB94">
        <v>7.84</v>
      </c>
      <c r="BC94">
        <v>7.56</v>
      </c>
      <c r="BD94" t="s">
        <v>3</v>
      </c>
      <c r="BE94" t="s">
        <v>3</v>
      </c>
      <c r="BF94" t="s">
        <v>3</v>
      </c>
      <c r="BG94" t="s">
        <v>3</v>
      </c>
      <c r="BH94">
        <v>0</v>
      </c>
      <c r="BI94">
        <v>1</v>
      </c>
      <c r="BJ94" t="s">
        <v>161</v>
      </c>
      <c r="BM94">
        <v>11001</v>
      </c>
      <c r="BN94">
        <v>0</v>
      </c>
      <c r="BO94" t="s">
        <v>158</v>
      </c>
      <c r="BP94">
        <v>1</v>
      </c>
      <c r="BQ94">
        <v>2</v>
      </c>
      <c r="BR94">
        <v>0</v>
      </c>
      <c r="BS94">
        <v>19.8</v>
      </c>
      <c r="BT94">
        <v>1</v>
      </c>
      <c r="BU94">
        <v>1</v>
      </c>
      <c r="BV94">
        <v>1</v>
      </c>
      <c r="BW94">
        <v>1</v>
      </c>
      <c r="BX94">
        <v>1</v>
      </c>
      <c r="BY94" t="s">
        <v>3</v>
      </c>
      <c r="BZ94" t="e">
        <f>'1.Лок.смета.и.Акт'!#REF!</f>
        <v>#REF!</v>
      </c>
      <c r="CA94" t="e">
        <f>'1.Лок.смета.и.Акт'!#REF!</f>
        <v>#REF!</v>
      </c>
      <c r="CB94" t="s">
        <v>3</v>
      </c>
      <c r="CE94">
        <v>0</v>
      </c>
      <c r="CF94">
        <v>0</v>
      </c>
      <c r="CG94">
        <v>0</v>
      </c>
      <c r="CH94">
        <v>4</v>
      </c>
      <c r="CI94">
        <v>0</v>
      </c>
      <c r="CJ94">
        <v>0</v>
      </c>
      <c r="CK94">
        <v>0</v>
      </c>
      <c r="CL94">
        <v>0</v>
      </c>
      <c r="CM94">
        <v>0</v>
      </c>
      <c r="CN94" t="s">
        <v>3</v>
      </c>
      <c r="CO94">
        <v>0</v>
      </c>
      <c r="CP94">
        <f t="shared" si="130"/>
        <v>904</v>
      </c>
      <c r="CQ94">
        <f t="shared" si="131"/>
        <v>0</v>
      </c>
      <c r="CR94">
        <f t="shared" si="132"/>
        <v>14.6608</v>
      </c>
      <c r="CS94">
        <f t="shared" si="133"/>
        <v>0</v>
      </c>
      <c r="CT94">
        <f t="shared" si="134"/>
        <v>752.43119999999999</v>
      </c>
      <c r="CU94">
        <f t="shared" si="135"/>
        <v>0</v>
      </c>
      <c r="CV94" t="e">
        <f t="shared" si="136"/>
        <v>#REF!</v>
      </c>
      <c r="CW94">
        <f t="shared" si="137"/>
        <v>0</v>
      </c>
      <c r="CX94">
        <f t="shared" si="138"/>
        <v>0</v>
      </c>
      <c r="CY94" t="e">
        <f>(S94+R94)*(BZ94/100)</f>
        <v>#REF!</v>
      </c>
      <c r="CZ94" t="e">
        <f>(S94+R94)*(CA94/100)</f>
        <v>#REF!</v>
      </c>
      <c r="DC94" t="s">
        <v>3</v>
      </c>
      <c r="DD94" t="s">
        <v>3</v>
      </c>
      <c r="DE94" t="s">
        <v>3</v>
      </c>
      <c r="DF94" t="s">
        <v>3</v>
      </c>
      <c r="DG94" t="s">
        <v>3</v>
      </c>
      <c r="DH94" t="s">
        <v>3</v>
      </c>
      <c r="DI94" t="s">
        <v>3</v>
      </c>
      <c r="DJ94" t="s">
        <v>3</v>
      </c>
      <c r="DK94" t="s">
        <v>3</v>
      </c>
      <c r="DL94" t="s">
        <v>3</v>
      </c>
      <c r="DM94" t="s">
        <v>3</v>
      </c>
      <c r="DN94">
        <v>123</v>
      </c>
      <c r="DO94">
        <v>75</v>
      </c>
      <c r="DP94">
        <v>1</v>
      </c>
      <c r="DQ94">
        <v>1</v>
      </c>
      <c r="DU94">
        <v>1013</v>
      </c>
      <c r="DV94" t="s">
        <v>160</v>
      </c>
      <c r="DW94" t="str">
        <f>'1.Лок.смета.и.Акт'!D25</f>
        <v>100 м2 поверхности</v>
      </c>
      <c r="DX94">
        <v>1</v>
      </c>
      <c r="DZ94" t="s">
        <v>3</v>
      </c>
      <c r="EA94" t="s">
        <v>3</v>
      </c>
      <c r="EB94" t="s">
        <v>3</v>
      </c>
      <c r="EC94" t="s">
        <v>3</v>
      </c>
      <c r="EE94">
        <v>54328965</v>
      </c>
      <c r="EF94">
        <v>2</v>
      </c>
      <c r="EG94" t="s">
        <v>21</v>
      </c>
      <c r="EH94">
        <v>0</v>
      </c>
      <c r="EI94" t="s">
        <v>3</v>
      </c>
      <c r="EJ94">
        <v>1</v>
      </c>
      <c r="EK94">
        <v>11001</v>
      </c>
      <c r="EL94" t="s">
        <v>22</v>
      </c>
      <c r="EM94" t="s">
        <v>23</v>
      </c>
      <c r="EO94" t="s">
        <v>3</v>
      </c>
      <c r="EQ94">
        <v>1441792</v>
      </c>
      <c r="ER94">
        <v>1532.16</v>
      </c>
      <c r="ES94">
        <v>1500.62</v>
      </c>
      <c r="ET94">
        <v>1.87</v>
      </c>
      <c r="EU94">
        <v>0</v>
      </c>
      <c r="EV94">
        <v>29.67</v>
      </c>
      <c r="EW94" t="e">
        <f>'1.Лок.смета.и.Акт'!#REF!</f>
        <v>#REF!</v>
      </c>
      <c r="EX94">
        <v>0</v>
      </c>
      <c r="EY94">
        <v>1</v>
      </c>
      <c r="FQ94">
        <v>0</v>
      </c>
      <c r="FR94">
        <f t="shared" si="139"/>
        <v>0</v>
      </c>
      <c r="FS94">
        <v>0</v>
      </c>
      <c r="FX94">
        <v>123</v>
      </c>
      <c r="FY94">
        <v>75</v>
      </c>
      <c r="GA94" t="s">
        <v>3</v>
      </c>
      <c r="GD94">
        <v>1</v>
      </c>
      <c r="GF94">
        <v>-736195811</v>
      </c>
      <c r="GG94">
        <v>2</v>
      </c>
      <c r="GH94">
        <v>1</v>
      </c>
      <c r="GI94">
        <v>2</v>
      </c>
      <c r="GJ94">
        <v>0</v>
      </c>
      <c r="GK94">
        <v>0</v>
      </c>
      <c r="GL94">
        <f t="shared" si="140"/>
        <v>0</v>
      </c>
      <c r="GM94" t="e">
        <f t="shared" si="141"/>
        <v>#REF!</v>
      </c>
      <c r="GN94" t="e">
        <f t="shared" si="142"/>
        <v>#REF!</v>
      </c>
      <c r="GO94">
        <f t="shared" si="143"/>
        <v>0</v>
      </c>
      <c r="GP94">
        <f t="shared" si="144"/>
        <v>0</v>
      </c>
      <c r="GR94">
        <v>0</v>
      </c>
      <c r="GS94">
        <v>3</v>
      </c>
      <c r="GT94">
        <v>0</v>
      </c>
      <c r="GU94" t="s">
        <v>3</v>
      </c>
      <c r="GV94">
        <f t="shared" si="145"/>
        <v>0</v>
      </c>
      <c r="GW94">
        <v>1015.2</v>
      </c>
      <c r="GX94">
        <f t="shared" si="146"/>
        <v>0</v>
      </c>
      <c r="HA94">
        <v>0</v>
      </c>
      <c r="HB94">
        <v>0</v>
      </c>
      <c r="HC94">
        <f t="shared" si="147"/>
        <v>0</v>
      </c>
      <c r="HE94" t="s">
        <v>3</v>
      </c>
      <c r="HF94" t="s">
        <v>3</v>
      </c>
      <c r="HM94" t="s">
        <v>3</v>
      </c>
      <c r="HN94" t="s">
        <v>24</v>
      </c>
      <c r="HO94" t="s">
        <v>25</v>
      </c>
      <c r="HP94" t="s">
        <v>22</v>
      </c>
      <c r="HQ94" t="s">
        <v>22</v>
      </c>
      <c r="IK94">
        <v>0</v>
      </c>
    </row>
    <row r="95" spans="1:255" x14ac:dyDescent="0.2">
      <c r="A95" s="2">
        <v>18</v>
      </c>
      <c r="B95" s="2">
        <v>1</v>
      </c>
      <c r="C95" s="2">
        <v>43</v>
      </c>
      <c r="D95" s="2"/>
      <c r="E95" s="2" t="s">
        <v>162</v>
      </c>
      <c r="F95" s="2" t="s">
        <v>163</v>
      </c>
      <c r="G95" s="2" t="s">
        <v>164</v>
      </c>
      <c r="H95" s="2" t="s">
        <v>56</v>
      </c>
      <c r="I95" s="2">
        <f>I93*J95</f>
        <v>136</v>
      </c>
      <c r="J95" s="2">
        <v>115.35199321458863</v>
      </c>
      <c r="K95" s="2">
        <v>115.35199299999999</v>
      </c>
      <c r="L95" s="2">
        <v>271.05500000000001</v>
      </c>
      <c r="M95" s="2">
        <v>0</v>
      </c>
      <c r="N95" s="2">
        <f t="shared" si="110"/>
        <v>271.05500000000001</v>
      </c>
      <c r="O95" s="2">
        <f t="shared" si="111"/>
        <v>1667</v>
      </c>
      <c r="P95" s="2">
        <f t="shared" si="112"/>
        <v>1667</v>
      </c>
      <c r="Q95" s="2">
        <f t="shared" si="113"/>
        <v>0</v>
      </c>
      <c r="R95" s="2">
        <f t="shared" si="114"/>
        <v>0</v>
      </c>
      <c r="S95" s="2">
        <f t="shared" si="115"/>
        <v>0</v>
      </c>
      <c r="T95" s="2">
        <f t="shared" si="116"/>
        <v>0</v>
      </c>
      <c r="U95" s="2">
        <f t="shared" si="117"/>
        <v>0</v>
      </c>
      <c r="V95" s="2">
        <f t="shared" si="118"/>
        <v>0</v>
      </c>
      <c r="W95" s="2">
        <f t="shared" si="119"/>
        <v>1</v>
      </c>
      <c r="X95" s="2">
        <f t="shared" si="120"/>
        <v>0</v>
      </c>
      <c r="Y95" s="2">
        <f t="shared" si="121"/>
        <v>0</v>
      </c>
      <c r="Z95" s="2"/>
      <c r="AA95" s="2">
        <v>69726971</v>
      </c>
      <c r="AB95" s="2">
        <f t="shared" si="122"/>
        <v>12.26</v>
      </c>
      <c r="AC95" s="2">
        <f>ROUND((ES95),2)</f>
        <v>12.26</v>
      </c>
      <c r="AD95" s="2">
        <f t="shared" si="123"/>
        <v>0</v>
      </c>
      <c r="AE95" s="2">
        <f t="shared" si="124"/>
        <v>0</v>
      </c>
      <c r="AF95" s="2">
        <f t="shared" si="125"/>
        <v>0</v>
      </c>
      <c r="AG95" s="2">
        <f t="shared" si="126"/>
        <v>0</v>
      </c>
      <c r="AH95" s="2">
        <f t="shared" si="127"/>
        <v>0</v>
      </c>
      <c r="AI95" s="2">
        <f t="shared" si="128"/>
        <v>0</v>
      </c>
      <c r="AJ95" s="2">
        <f t="shared" si="129"/>
        <v>0.01</v>
      </c>
      <c r="AK95" s="2">
        <v>12.26</v>
      </c>
      <c r="AL95" s="2">
        <v>12.26</v>
      </c>
      <c r="AM95" s="2">
        <v>0</v>
      </c>
      <c r="AN95" s="2">
        <v>0</v>
      </c>
      <c r="AO95" s="2">
        <v>0</v>
      </c>
      <c r="AP95" s="2">
        <v>0</v>
      </c>
      <c r="AQ95" s="2">
        <v>0</v>
      </c>
      <c r="AR95" s="2">
        <v>0</v>
      </c>
      <c r="AS95" s="2">
        <v>0.01</v>
      </c>
      <c r="AT95" s="2">
        <v>0</v>
      </c>
      <c r="AU95" s="2">
        <v>0</v>
      </c>
      <c r="AV95" s="2">
        <v>1</v>
      </c>
      <c r="AW95" s="2">
        <v>1</v>
      </c>
      <c r="AX95" s="2"/>
      <c r="AY95" s="2"/>
      <c r="AZ95" s="2">
        <v>1</v>
      </c>
      <c r="BA95" s="2">
        <v>1</v>
      </c>
      <c r="BB95" s="2">
        <v>1</v>
      </c>
      <c r="BC95" s="2">
        <v>1</v>
      </c>
      <c r="BD95" s="2" t="s">
        <v>3</v>
      </c>
      <c r="BE95" s="2" t="s">
        <v>3</v>
      </c>
      <c r="BF95" s="2" t="s">
        <v>3</v>
      </c>
      <c r="BG95" s="2" t="s">
        <v>3</v>
      </c>
      <c r="BH95" s="2">
        <v>3</v>
      </c>
      <c r="BI95" s="2">
        <v>1</v>
      </c>
      <c r="BJ95" s="2" t="s">
        <v>165</v>
      </c>
      <c r="BK95" s="2"/>
      <c r="BL95" s="2"/>
      <c r="BM95" s="2">
        <v>500001</v>
      </c>
      <c r="BN95" s="2">
        <v>0</v>
      </c>
      <c r="BO95" s="2" t="s">
        <v>3</v>
      </c>
      <c r="BP95" s="2">
        <v>0</v>
      </c>
      <c r="BQ95" s="2">
        <v>8</v>
      </c>
      <c r="BR95" s="2">
        <v>0</v>
      </c>
      <c r="BS95" s="2">
        <v>1</v>
      </c>
      <c r="BT95" s="2">
        <v>1</v>
      </c>
      <c r="BU95" s="2">
        <v>1</v>
      </c>
      <c r="BV95" s="2">
        <v>1</v>
      </c>
      <c r="BW95" s="2">
        <v>1</v>
      </c>
      <c r="BX95" s="2">
        <v>1</v>
      </c>
      <c r="BY95" s="2" t="s">
        <v>3</v>
      </c>
      <c r="BZ95" s="2">
        <v>0</v>
      </c>
      <c r="CA95" s="2">
        <v>0</v>
      </c>
      <c r="CB95" s="2" t="s">
        <v>3</v>
      </c>
      <c r="CC95" s="2"/>
      <c r="CD95" s="2"/>
      <c r="CE95" s="2">
        <v>0</v>
      </c>
      <c r="CF95" s="2">
        <v>0</v>
      </c>
      <c r="CG95" s="2">
        <v>0</v>
      </c>
      <c r="CH95" s="2">
        <v>4</v>
      </c>
      <c r="CI95" s="2">
        <v>1</v>
      </c>
      <c r="CJ95" s="2">
        <v>0</v>
      </c>
      <c r="CK95" s="2">
        <v>0</v>
      </c>
      <c r="CL95" s="2">
        <v>0</v>
      </c>
      <c r="CM95" s="2">
        <v>0</v>
      </c>
      <c r="CN95" s="2" t="s">
        <v>3</v>
      </c>
      <c r="CO95" s="2">
        <v>0</v>
      </c>
      <c r="CP95" s="2">
        <f t="shared" si="130"/>
        <v>1667</v>
      </c>
      <c r="CQ95" s="2">
        <f t="shared" si="131"/>
        <v>12.26</v>
      </c>
      <c r="CR95" s="2">
        <f t="shared" si="132"/>
        <v>0</v>
      </c>
      <c r="CS95" s="2">
        <f t="shared" si="133"/>
        <v>0</v>
      </c>
      <c r="CT95" s="2">
        <f t="shared" si="134"/>
        <v>0</v>
      </c>
      <c r="CU95" s="2">
        <f t="shared" si="135"/>
        <v>0</v>
      </c>
      <c r="CV95" s="2">
        <f t="shared" si="136"/>
        <v>0</v>
      </c>
      <c r="CW95" s="2">
        <f t="shared" si="137"/>
        <v>0</v>
      </c>
      <c r="CX95" s="2">
        <f t="shared" si="138"/>
        <v>0.01</v>
      </c>
      <c r="CY95" s="2">
        <f>(((S95+R95)*AT95)/100)</f>
        <v>0</v>
      </c>
      <c r="CZ95" s="2">
        <f>(((S95+R95)*AU95)/100)</f>
        <v>0</v>
      </c>
      <c r="DA95" s="2"/>
      <c r="DB95" s="2"/>
      <c r="DC95" s="2" t="s">
        <v>3</v>
      </c>
      <c r="DD95" s="2" t="s">
        <v>3</v>
      </c>
      <c r="DE95" s="2" t="s">
        <v>3</v>
      </c>
      <c r="DF95" s="2" t="s">
        <v>3</v>
      </c>
      <c r="DG95" s="2" t="s">
        <v>3</v>
      </c>
      <c r="DH95" s="2" t="s">
        <v>3</v>
      </c>
      <c r="DI95" s="2" t="s">
        <v>3</v>
      </c>
      <c r="DJ95" s="2" t="s">
        <v>3</v>
      </c>
      <c r="DK95" s="2" t="s">
        <v>3</v>
      </c>
      <c r="DL95" s="2" t="s">
        <v>3</v>
      </c>
      <c r="DM95" s="2" t="s">
        <v>3</v>
      </c>
      <c r="DN95" s="2">
        <v>0</v>
      </c>
      <c r="DO95" s="2">
        <v>0</v>
      </c>
      <c r="DP95" s="2">
        <v>1</v>
      </c>
      <c r="DQ95" s="2">
        <v>1</v>
      </c>
      <c r="DR95" s="2"/>
      <c r="DS95" s="2"/>
      <c r="DT95" s="2"/>
      <c r="DU95" s="2">
        <v>1005</v>
      </c>
      <c r="DV95" s="2" t="s">
        <v>56</v>
      </c>
      <c r="DW95" s="2" t="s">
        <v>56</v>
      </c>
      <c r="DX95" s="2">
        <v>1</v>
      </c>
      <c r="DY95" s="2"/>
      <c r="DZ95" s="2" t="s">
        <v>3</v>
      </c>
      <c r="EA95" s="2" t="s">
        <v>3</v>
      </c>
      <c r="EB95" s="2" t="s">
        <v>3</v>
      </c>
      <c r="EC95" s="2" t="s">
        <v>3</v>
      </c>
      <c r="ED95" s="2"/>
      <c r="EE95" s="2">
        <v>54328897</v>
      </c>
      <c r="EF95" s="2">
        <v>8</v>
      </c>
      <c r="EG95" s="2" t="s">
        <v>31</v>
      </c>
      <c r="EH95" s="2">
        <v>0</v>
      </c>
      <c r="EI95" s="2" t="s">
        <v>3</v>
      </c>
      <c r="EJ95" s="2">
        <v>1</v>
      </c>
      <c r="EK95" s="2">
        <v>500001</v>
      </c>
      <c r="EL95" s="2" t="s">
        <v>32</v>
      </c>
      <c r="EM95" s="2" t="s">
        <v>33</v>
      </c>
      <c r="EN95" s="2"/>
      <c r="EO95" s="2" t="s">
        <v>3</v>
      </c>
      <c r="EP95" s="2"/>
      <c r="EQ95" s="2">
        <v>0</v>
      </c>
      <c r="ER95" s="2">
        <v>12.26</v>
      </c>
      <c r="ES95" s="2">
        <v>12.26</v>
      </c>
      <c r="ET95" s="2">
        <v>0</v>
      </c>
      <c r="EU95" s="2">
        <v>0</v>
      </c>
      <c r="EV95" s="2">
        <v>0</v>
      </c>
      <c r="EW95" s="2">
        <v>0</v>
      </c>
      <c r="EX95" s="2">
        <v>0</v>
      </c>
      <c r="EY95" s="2"/>
      <c r="EZ95" s="2"/>
      <c r="FA95" s="2"/>
      <c r="FB95" s="2"/>
      <c r="FC95" s="2"/>
      <c r="FD95" s="2"/>
      <c r="FE95" s="2"/>
      <c r="FF95" s="2"/>
      <c r="FG95" s="2"/>
      <c r="FH95" s="2"/>
      <c r="FI95" s="2"/>
      <c r="FJ95" s="2"/>
      <c r="FK95" s="2"/>
      <c r="FL95" s="2"/>
      <c r="FM95" s="2"/>
      <c r="FN95" s="2"/>
      <c r="FO95" s="2"/>
      <c r="FP95" s="2"/>
      <c r="FQ95" s="2">
        <v>0</v>
      </c>
      <c r="FR95" s="2">
        <f t="shared" si="139"/>
        <v>0</v>
      </c>
      <c r="FS95" s="2">
        <v>0</v>
      </c>
      <c r="FT95" s="2"/>
      <c r="FU95" s="2"/>
      <c r="FV95" s="2"/>
      <c r="FW95" s="2"/>
      <c r="FX95" s="2">
        <v>0</v>
      </c>
      <c r="FY95" s="2">
        <v>0</v>
      </c>
      <c r="FZ95" s="2"/>
      <c r="GA95" s="2" t="s">
        <v>3</v>
      </c>
      <c r="GB95" s="2"/>
      <c r="GC95" s="2"/>
      <c r="GD95" s="2">
        <v>1</v>
      </c>
      <c r="GE95" s="2"/>
      <c r="GF95" s="2">
        <v>-810689284</v>
      </c>
      <c r="GG95" s="2">
        <v>2</v>
      </c>
      <c r="GH95" s="2">
        <v>1</v>
      </c>
      <c r="GI95" s="2">
        <v>-2</v>
      </c>
      <c r="GJ95" s="2">
        <v>0</v>
      </c>
      <c r="GK95" s="2">
        <v>0</v>
      </c>
      <c r="GL95" s="2">
        <f t="shared" si="140"/>
        <v>0</v>
      </c>
      <c r="GM95" s="2">
        <f t="shared" si="141"/>
        <v>1667</v>
      </c>
      <c r="GN95" s="2">
        <f t="shared" si="142"/>
        <v>1667</v>
      </c>
      <c r="GO95" s="2">
        <f t="shared" si="143"/>
        <v>0</v>
      </c>
      <c r="GP95" s="2">
        <f t="shared" si="144"/>
        <v>0</v>
      </c>
      <c r="GQ95" s="2"/>
      <c r="GR95" s="2">
        <v>0</v>
      </c>
      <c r="GS95" s="2">
        <v>3</v>
      </c>
      <c r="GT95" s="2">
        <v>0</v>
      </c>
      <c r="GU95" s="2" t="s">
        <v>3</v>
      </c>
      <c r="GV95" s="2">
        <f t="shared" si="145"/>
        <v>0</v>
      </c>
      <c r="GW95" s="2">
        <v>1</v>
      </c>
      <c r="GX95" s="2">
        <f t="shared" si="146"/>
        <v>0</v>
      </c>
      <c r="GY95" s="2"/>
      <c r="GZ95" s="2"/>
      <c r="HA95" s="2">
        <v>0</v>
      </c>
      <c r="HB95" s="2">
        <v>0</v>
      </c>
      <c r="HC95" s="2">
        <f t="shared" si="147"/>
        <v>0</v>
      </c>
      <c r="HD95" s="2"/>
      <c r="HE95" s="2" t="s">
        <v>3</v>
      </c>
      <c r="HF95" s="2" t="s">
        <v>3</v>
      </c>
      <c r="HG95" s="2"/>
      <c r="HH95" s="2"/>
      <c r="HI95" s="2"/>
      <c r="HJ95" s="2"/>
      <c r="HK95" s="2"/>
      <c r="HL95" s="2"/>
      <c r="HM95" s="2" t="s">
        <v>3</v>
      </c>
      <c r="HN95" s="2" t="s">
        <v>3</v>
      </c>
      <c r="HO95" s="2" t="s">
        <v>3</v>
      </c>
      <c r="HP95" s="2" t="s">
        <v>3</v>
      </c>
      <c r="HQ95" s="2" t="s">
        <v>3</v>
      </c>
      <c r="HR95" s="2"/>
      <c r="HS95" s="2"/>
      <c r="HT95" s="2"/>
      <c r="HU95" s="2"/>
      <c r="HV95" s="2"/>
      <c r="HW95" s="2"/>
      <c r="HX95" s="2"/>
      <c r="HY95" s="2"/>
      <c r="HZ95" s="2"/>
      <c r="IA95" s="2"/>
      <c r="IB95" s="2"/>
      <c r="IC95" s="2"/>
      <c r="ID95" s="2"/>
      <c r="IE95" s="2"/>
      <c r="IF95" s="2"/>
      <c r="IG95" s="2"/>
      <c r="IH95" s="2"/>
      <c r="II95" s="2"/>
      <c r="IJ95" s="2"/>
      <c r="IK95" s="2">
        <v>0</v>
      </c>
      <c r="IL95" s="2"/>
      <c r="IM95" s="2"/>
      <c r="IN95" s="2"/>
      <c r="IO95" s="2"/>
      <c r="IP95" s="2"/>
      <c r="IQ95" s="2"/>
      <c r="IR95" s="2"/>
      <c r="IS95" s="2"/>
      <c r="IT95" s="2"/>
      <c r="IU95" s="2"/>
    </row>
    <row r="96" spans="1:255" x14ac:dyDescent="0.2">
      <c r="A96">
        <v>18</v>
      </c>
      <c r="B96">
        <v>1</v>
      </c>
      <c r="C96">
        <v>46</v>
      </c>
      <c r="E96" t="s">
        <v>162</v>
      </c>
      <c r="F96" t="e">
        <f>'1.Лок.смета.и.Акт'!#REF!</f>
        <v>#REF!</v>
      </c>
      <c r="G96" t="s">
        <v>164</v>
      </c>
      <c r="H96" t="s">
        <v>56</v>
      </c>
      <c r="I96">
        <f>I94*J96</f>
        <v>136</v>
      </c>
      <c r="J96">
        <v>115.35199321458863</v>
      </c>
      <c r="K96">
        <v>115.35199299999999</v>
      </c>
      <c r="L96">
        <v>271.05500000000001</v>
      </c>
      <c r="M96">
        <v>0</v>
      </c>
      <c r="N96">
        <f t="shared" si="110"/>
        <v>271.05500000000001</v>
      </c>
      <c r="O96">
        <f t="shared" si="111"/>
        <v>3352</v>
      </c>
      <c r="P96">
        <f t="shared" si="112"/>
        <v>3352</v>
      </c>
      <c r="Q96">
        <f t="shared" si="113"/>
        <v>0</v>
      </c>
      <c r="R96">
        <f t="shared" si="114"/>
        <v>0</v>
      </c>
      <c r="S96">
        <f t="shared" si="115"/>
        <v>0</v>
      </c>
      <c r="T96">
        <f t="shared" si="116"/>
        <v>0</v>
      </c>
      <c r="U96">
        <f t="shared" si="117"/>
        <v>0</v>
      </c>
      <c r="V96">
        <f t="shared" si="118"/>
        <v>0</v>
      </c>
      <c r="W96">
        <f t="shared" si="119"/>
        <v>1</v>
      </c>
      <c r="X96">
        <f t="shared" si="120"/>
        <v>0</v>
      </c>
      <c r="Y96">
        <f t="shared" si="121"/>
        <v>0</v>
      </c>
      <c r="AA96">
        <v>69726884</v>
      </c>
      <c r="AB96">
        <f t="shared" si="122"/>
        <v>3.26</v>
      </c>
      <c r="AC96">
        <f>ROUND((ES96),2)</f>
        <v>3.26</v>
      </c>
      <c r="AD96">
        <f t="shared" si="123"/>
        <v>0</v>
      </c>
      <c r="AE96">
        <f t="shared" si="124"/>
        <v>0</v>
      </c>
      <c r="AF96">
        <f t="shared" si="125"/>
        <v>0</v>
      </c>
      <c r="AG96">
        <f t="shared" si="126"/>
        <v>0</v>
      </c>
      <c r="AH96">
        <f t="shared" si="127"/>
        <v>0</v>
      </c>
      <c r="AI96">
        <f t="shared" si="128"/>
        <v>0</v>
      </c>
      <c r="AJ96">
        <f t="shared" si="129"/>
        <v>0.01</v>
      </c>
      <c r="AK96">
        <v>3.2600000000000002</v>
      </c>
      <c r="AL96">
        <v>3.2600000000000002</v>
      </c>
      <c r="AM96">
        <v>0</v>
      </c>
      <c r="AN96">
        <v>0</v>
      </c>
      <c r="AO96">
        <v>0</v>
      </c>
      <c r="AP96">
        <v>0</v>
      </c>
      <c r="AQ96">
        <v>0</v>
      </c>
      <c r="AR96">
        <v>0</v>
      </c>
      <c r="AS96">
        <v>0.01</v>
      </c>
      <c r="AT96">
        <v>0</v>
      </c>
      <c r="AU96">
        <v>0</v>
      </c>
      <c r="AV96">
        <v>1</v>
      </c>
      <c r="AW96">
        <v>1</v>
      </c>
      <c r="AZ96">
        <v>1</v>
      </c>
      <c r="BA96">
        <v>1</v>
      </c>
      <c r="BB96">
        <v>1</v>
      </c>
      <c r="BC96">
        <v>7.56</v>
      </c>
      <c r="BD96" t="s">
        <v>3</v>
      </c>
      <c r="BE96" t="s">
        <v>3</v>
      </c>
      <c r="BF96" t="s">
        <v>3</v>
      </c>
      <c r="BG96" t="s">
        <v>3</v>
      </c>
      <c r="BH96">
        <v>3</v>
      </c>
      <c r="BI96">
        <v>1</v>
      </c>
      <c r="BJ96" t="s">
        <v>165</v>
      </c>
      <c r="BM96">
        <v>500001</v>
      </c>
      <c r="BN96">
        <v>0</v>
      </c>
      <c r="BO96" t="s">
        <v>3</v>
      </c>
      <c r="BP96">
        <v>0</v>
      </c>
      <c r="BQ96">
        <v>8</v>
      </c>
      <c r="BR96">
        <v>0</v>
      </c>
      <c r="BS96">
        <v>1</v>
      </c>
      <c r="BT96">
        <v>1</v>
      </c>
      <c r="BU96">
        <v>1</v>
      </c>
      <c r="BV96">
        <v>1</v>
      </c>
      <c r="BW96">
        <v>1</v>
      </c>
      <c r="BX96">
        <v>1</v>
      </c>
      <c r="BY96" t="s">
        <v>3</v>
      </c>
      <c r="BZ96">
        <v>0</v>
      </c>
      <c r="CA96">
        <v>0</v>
      </c>
      <c r="CB96" t="s">
        <v>3</v>
      </c>
      <c r="CE96">
        <v>0</v>
      </c>
      <c r="CF96">
        <v>0</v>
      </c>
      <c r="CG96">
        <v>0</v>
      </c>
      <c r="CH96">
        <v>4</v>
      </c>
      <c r="CI96">
        <v>1</v>
      </c>
      <c r="CJ96">
        <v>0</v>
      </c>
      <c r="CK96">
        <v>0</v>
      </c>
      <c r="CL96">
        <v>0</v>
      </c>
      <c r="CM96">
        <v>0</v>
      </c>
      <c r="CN96" t="s">
        <v>3</v>
      </c>
      <c r="CO96">
        <v>0</v>
      </c>
      <c r="CP96">
        <f t="shared" si="130"/>
        <v>3352</v>
      </c>
      <c r="CQ96">
        <f t="shared" si="131"/>
        <v>24.645599999999998</v>
      </c>
      <c r="CR96">
        <f t="shared" si="132"/>
        <v>0</v>
      </c>
      <c r="CS96">
        <f t="shared" si="133"/>
        <v>0</v>
      </c>
      <c r="CT96">
        <f t="shared" si="134"/>
        <v>0</v>
      </c>
      <c r="CU96">
        <f t="shared" si="135"/>
        <v>0</v>
      </c>
      <c r="CV96">
        <f t="shared" si="136"/>
        <v>0</v>
      </c>
      <c r="CW96">
        <f t="shared" si="137"/>
        <v>0</v>
      </c>
      <c r="CX96">
        <f t="shared" si="138"/>
        <v>0.01</v>
      </c>
      <c r="CY96">
        <f>(S96+R96)*(BZ96/100)</f>
        <v>0</v>
      </c>
      <c r="CZ96">
        <f>(S96+R96)*(CA96/100)</f>
        <v>0</v>
      </c>
      <c r="DC96" t="s">
        <v>3</v>
      </c>
      <c r="DD96" t="s">
        <v>3</v>
      </c>
      <c r="DE96" t="s">
        <v>3</v>
      </c>
      <c r="DF96" t="s">
        <v>3</v>
      </c>
      <c r="DG96" t="s">
        <v>3</v>
      </c>
      <c r="DH96" t="s">
        <v>3</v>
      </c>
      <c r="DI96" t="s">
        <v>3</v>
      </c>
      <c r="DJ96" t="s">
        <v>3</v>
      </c>
      <c r="DK96" t="s">
        <v>3</v>
      </c>
      <c r="DL96" t="s">
        <v>3</v>
      </c>
      <c r="DM96" t="s">
        <v>3</v>
      </c>
      <c r="DN96">
        <v>0</v>
      </c>
      <c r="DO96">
        <v>0</v>
      </c>
      <c r="DP96">
        <v>1</v>
      </c>
      <c r="DQ96">
        <v>1</v>
      </c>
      <c r="DU96">
        <v>1005</v>
      </c>
      <c r="DV96" t="s">
        <v>56</v>
      </c>
      <c r="DW96" t="e">
        <f>'1.Лок.смета.и.Акт'!#REF!</f>
        <v>#REF!</v>
      </c>
      <c r="DX96">
        <v>1</v>
      </c>
      <c r="DZ96" t="s">
        <v>3</v>
      </c>
      <c r="EA96" t="s">
        <v>3</v>
      </c>
      <c r="EB96" t="s">
        <v>3</v>
      </c>
      <c r="EC96" t="s">
        <v>3</v>
      </c>
      <c r="EE96">
        <v>54328897</v>
      </c>
      <c r="EF96">
        <v>8</v>
      </c>
      <c r="EG96" t="s">
        <v>31</v>
      </c>
      <c r="EH96">
        <v>0</v>
      </c>
      <c r="EI96" t="s">
        <v>3</v>
      </c>
      <c r="EJ96">
        <v>1</v>
      </c>
      <c r="EK96">
        <v>500001</v>
      </c>
      <c r="EL96" t="s">
        <v>32</v>
      </c>
      <c r="EM96" t="s">
        <v>33</v>
      </c>
      <c r="EO96" t="s">
        <v>3</v>
      </c>
      <c r="EQ96">
        <v>0</v>
      </c>
      <c r="ER96">
        <v>23.6</v>
      </c>
      <c r="ES96">
        <v>3.2600000000000002</v>
      </c>
      <c r="ET96">
        <v>0</v>
      </c>
      <c r="EU96">
        <v>0</v>
      </c>
      <c r="EV96">
        <v>0</v>
      </c>
      <c r="EW96">
        <v>0</v>
      </c>
      <c r="EX96">
        <v>0</v>
      </c>
      <c r="EZ96">
        <v>5</v>
      </c>
      <c r="FC96">
        <v>0</v>
      </c>
      <c r="FD96">
        <v>18</v>
      </c>
      <c r="FF96">
        <v>23.6</v>
      </c>
      <c r="FQ96">
        <v>0</v>
      </c>
      <c r="FR96">
        <f t="shared" si="139"/>
        <v>0</v>
      </c>
      <c r="FS96">
        <v>0</v>
      </c>
      <c r="FX96">
        <v>0</v>
      </c>
      <c r="FY96">
        <v>0</v>
      </c>
      <c r="GA96" t="s">
        <v>166</v>
      </c>
      <c r="GD96">
        <v>1</v>
      </c>
      <c r="GF96">
        <v>-810689284</v>
      </c>
      <c r="GG96">
        <v>2</v>
      </c>
      <c r="GH96">
        <v>3</v>
      </c>
      <c r="GI96">
        <v>5</v>
      </c>
      <c r="GJ96">
        <v>0</v>
      </c>
      <c r="GK96">
        <v>0</v>
      </c>
      <c r="GL96">
        <f t="shared" si="140"/>
        <v>0</v>
      </c>
      <c r="GM96">
        <f t="shared" si="141"/>
        <v>3352</v>
      </c>
      <c r="GN96">
        <f t="shared" si="142"/>
        <v>3352</v>
      </c>
      <c r="GO96">
        <f t="shared" si="143"/>
        <v>0</v>
      </c>
      <c r="GP96">
        <f t="shared" si="144"/>
        <v>0</v>
      </c>
      <c r="GR96">
        <v>1</v>
      </c>
      <c r="GS96">
        <v>1</v>
      </c>
      <c r="GT96">
        <v>0</v>
      </c>
      <c r="GU96" t="s">
        <v>3</v>
      </c>
      <c r="GV96">
        <f t="shared" si="145"/>
        <v>0</v>
      </c>
      <c r="GW96">
        <v>1</v>
      </c>
      <c r="GX96">
        <f t="shared" si="146"/>
        <v>0</v>
      </c>
      <c r="HA96">
        <v>0</v>
      </c>
      <c r="HB96">
        <v>0</v>
      </c>
      <c r="HC96">
        <f t="shared" si="147"/>
        <v>0</v>
      </c>
      <c r="HE96" t="s">
        <v>35</v>
      </c>
      <c r="HF96" t="s">
        <v>36</v>
      </c>
      <c r="HM96" t="s">
        <v>3</v>
      </c>
      <c r="HN96" t="s">
        <v>3</v>
      </c>
      <c r="HO96" t="s">
        <v>3</v>
      </c>
      <c r="HP96" t="s">
        <v>3</v>
      </c>
      <c r="HQ96" t="s">
        <v>3</v>
      </c>
      <c r="IK96">
        <v>0</v>
      </c>
    </row>
    <row r="97" spans="1:255" x14ac:dyDescent="0.2">
      <c r="A97" s="2">
        <v>17</v>
      </c>
      <c r="B97" s="2">
        <v>1</v>
      </c>
      <c r="C97" s="2">
        <f>ROW(SmtRes!A49)</f>
        <v>49</v>
      </c>
      <c r="D97" s="2">
        <f>ROW(EtalonRes!A47)</f>
        <v>47</v>
      </c>
      <c r="E97" s="2" t="s">
        <v>167</v>
      </c>
      <c r="F97" s="2" t="s">
        <v>168</v>
      </c>
      <c r="G97" s="2" t="s">
        <v>169</v>
      </c>
      <c r="H97" s="2" t="s">
        <v>170</v>
      </c>
      <c r="I97" s="2">
        <f>'1.Лок.смета.и.Акт'!E26</f>
        <v>1.21</v>
      </c>
      <c r="J97" s="2">
        <v>0</v>
      </c>
      <c r="K97" s="2">
        <v>1.21</v>
      </c>
      <c r="L97" s="2">
        <v>2.42</v>
      </c>
      <c r="M97" s="2">
        <v>0</v>
      </c>
      <c r="N97" s="2">
        <f t="shared" si="110"/>
        <v>2.42</v>
      </c>
      <c r="O97" s="2">
        <f t="shared" si="111"/>
        <v>58</v>
      </c>
      <c r="P97" s="2">
        <f t="shared" si="112"/>
        <v>0</v>
      </c>
      <c r="Q97" s="2">
        <f t="shared" si="113"/>
        <v>12</v>
      </c>
      <c r="R97" s="2">
        <f t="shared" si="114"/>
        <v>0</v>
      </c>
      <c r="S97" s="2">
        <f t="shared" si="115"/>
        <v>46</v>
      </c>
      <c r="T97" s="2">
        <f t="shared" si="116"/>
        <v>0</v>
      </c>
      <c r="U97" s="2">
        <f t="shared" si="117"/>
        <v>5.0093999999999994</v>
      </c>
      <c r="V97" s="2">
        <f t="shared" si="118"/>
        <v>0</v>
      </c>
      <c r="W97" s="2">
        <f t="shared" si="119"/>
        <v>0</v>
      </c>
      <c r="X97" s="2">
        <f t="shared" si="120"/>
        <v>71</v>
      </c>
      <c r="Y97" s="2">
        <f t="shared" si="121"/>
        <v>46</v>
      </c>
      <c r="Z97" s="2"/>
      <c r="AA97" s="2">
        <v>69726971</v>
      </c>
      <c r="AB97" s="2">
        <f t="shared" si="122"/>
        <v>48.16</v>
      </c>
      <c r="AC97" s="2">
        <f>ROUND((ES97+(SUM(SmtRes!BC47:'SmtRes'!BC49)+SUM(EtalonRes!AL45:'EtalonRes'!AL47))),2)</f>
        <v>0.01</v>
      </c>
      <c r="AD97" s="2">
        <f t="shared" si="123"/>
        <v>10.27</v>
      </c>
      <c r="AE97" s="2">
        <f t="shared" si="124"/>
        <v>0</v>
      </c>
      <c r="AF97" s="2">
        <f t="shared" si="125"/>
        <v>37.880000000000003</v>
      </c>
      <c r="AG97" s="2">
        <f t="shared" si="126"/>
        <v>0</v>
      </c>
      <c r="AH97" s="2">
        <f t="shared" si="127"/>
        <v>4.1399999999999997</v>
      </c>
      <c r="AI97" s="2">
        <f t="shared" si="128"/>
        <v>0</v>
      </c>
      <c r="AJ97" s="2">
        <f t="shared" si="129"/>
        <v>0</v>
      </c>
      <c r="AK97" s="2">
        <v>2419.79</v>
      </c>
      <c r="AL97" s="2">
        <v>2371.64</v>
      </c>
      <c r="AM97" s="2">
        <v>10.27</v>
      </c>
      <c r="AN97" s="2">
        <v>0</v>
      </c>
      <c r="AO97" s="2">
        <v>37.880000000000003</v>
      </c>
      <c r="AP97" s="2">
        <v>0</v>
      </c>
      <c r="AQ97" s="2">
        <v>4.1399999999999997</v>
      </c>
      <c r="AR97" s="2">
        <v>0</v>
      </c>
      <c r="AS97" s="2">
        <v>0</v>
      </c>
      <c r="AT97" s="2">
        <v>155</v>
      </c>
      <c r="AU97" s="2">
        <v>100</v>
      </c>
      <c r="AV97" s="2">
        <v>1</v>
      </c>
      <c r="AW97" s="2">
        <v>1</v>
      </c>
      <c r="AX97" s="2"/>
      <c r="AY97" s="2"/>
      <c r="AZ97" s="2">
        <v>1</v>
      </c>
      <c r="BA97" s="2">
        <v>1</v>
      </c>
      <c r="BB97" s="2">
        <v>1</v>
      </c>
      <c r="BC97" s="2">
        <v>1</v>
      </c>
      <c r="BD97" s="2" t="s">
        <v>3</v>
      </c>
      <c r="BE97" s="2" t="s">
        <v>3</v>
      </c>
      <c r="BF97" s="2" t="s">
        <v>3</v>
      </c>
      <c r="BG97" s="2" t="s">
        <v>3</v>
      </c>
      <c r="BH97" s="2">
        <v>0</v>
      </c>
      <c r="BI97" s="2">
        <v>1</v>
      </c>
      <c r="BJ97" s="2" t="s">
        <v>171</v>
      </c>
      <c r="BK97" s="2"/>
      <c r="BL97" s="2"/>
      <c r="BM97" s="2">
        <v>7005</v>
      </c>
      <c r="BN97" s="2">
        <v>0</v>
      </c>
      <c r="BO97" s="2" t="s">
        <v>3</v>
      </c>
      <c r="BP97" s="2">
        <v>0</v>
      </c>
      <c r="BQ97" s="2">
        <v>2</v>
      </c>
      <c r="BR97" s="2">
        <v>0</v>
      </c>
      <c r="BS97" s="2">
        <v>1</v>
      </c>
      <c r="BT97" s="2">
        <v>1</v>
      </c>
      <c r="BU97" s="2">
        <v>1</v>
      </c>
      <c r="BV97" s="2">
        <v>1</v>
      </c>
      <c r="BW97" s="2">
        <v>1</v>
      </c>
      <c r="BX97" s="2">
        <v>1</v>
      </c>
      <c r="BY97" s="2" t="s">
        <v>3</v>
      </c>
      <c r="BZ97" s="2">
        <v>155</v>
      </c>
      <c r="CA97" s="2">
        <v>100</v>
      </c>
      <c r="CB97" s="2" t="s">
        <v>3</v>
      </c>
      <c r="CC97" s="2"/>
      <c r="CD97" s="2"/>
      <c r="CE97" s="2">
        <v>0</v>
      </c>
      <c r="CF97" s="2">
        <v>0</v>
      </c>
      <c r="CG97" s="2">
        <v>0</v>
      </c>
      <c r="CH97" s="2">
        <v>5</v>
      </c>
      <c r="CI97" s="2">
        <v>0</v>
      </c>
      <c r="CJ97" s="2">
        <v>0</v>
      </c>
      <c r="CK97" s="2">
        <v>0</v>
      </c>
      <c r="CL97" s="2">
        <v>0</v>
      </c>
      <c r="CM97" s="2">
        <v>0</v>
      </c>
      <c r="CN97" s="2" t="s">
        <v>3</v>
      </c>
      <c r="CO97" s="2">
        <v>0</v>
      </c>
      <c r="CP97" s="2">
        <f t="shared" si="130"/>
        <v>58</v>
      </c>
      <c r="CQ97" s="2">
        <f t="shared" si="131"/>
        <v>0.01</v>
      </c>
      <c r="CR97" s="2">
        <f t="shared" si="132"/>
        <v>10.27</v>
      </c>
      <c r="CS97" s="2">
        <f t="shared" si="133"/>
        <v>0</v>
      </c>
      <c r="CT97" s="2">
        <f t="shared" si="134"/>
        <v>37.880000000000003</v>
      </c>
      <c r="CU97" s="2">
        <f t="shared" si="135"/>
        <v>0</v>
      </c>
      <c r="CV97" s="2">
        <f t="shared" si="136"/>
        <v>4.1399999999999997</v>
      </c>
      <c r="CW97" s="2">
        <f t="shared" si="137"/>
        <v>0</v>
      </c>
      <c r="CX97" s="2">
        <f t="shared" si="138"/>
        <v>0</v>
      </c>
      <c r="CY97" s="2">
        <f>(((S97+R97)*AT97)/100)</f>
        <v>71.3</v>
      </c>
      <c r="CZ97" s="2">
        <f>(((S97+R97)*AU97)/100)</f>
        <v>46</v>
      </c>
      <c r="DA97" s="2"/>
      <c r="DB97" s="2"/>
      <c r="DC97" s="2" t="s">
        <v>3</v>
      </c>
      <c r="DD97" s="2" t="s">
        <v>3</v>
      </c>
      <c r="DE97" s="2" t="s">
        <v>3</v>
      </c>
      <c r="DF97" s="2" t="s">
        <v>3</v>
      </c>
      <c r="DG97" s="2" t="s">
        <v>3</v>
      </c>
      <c r="DH97" s="2" t="s">
        <v>3</v>
      </c>
      <c r="DI97" s="2" t="s">
        <v>3</v>
      </c>
      <c r="DJ97" s="2" t="s">
        <v>3</v>
      </c>
      <c r="DK97" s="2" t="s">
        <v>3</v>
      </c>
      <c r="DL97" s="2" t="s">
        <v>3</v>
      </c>
      <c r="DM97" s="2" t="s">
        <v>3</v>
      </c>
      <c r="DN97" s="2">
        <v>0</v>
      </c>
      <c r="DO97" s="2">
        <v>0</v>
      </c>
      <c r="DP97" s="2">
        <v>1</v>
      </c>
      <c r="DQ97" s="2">
        <v>1</v>
      </c>
      <c r="DR97" s="2"/>
      <c r="DS97" s="2"/>
      <c r="DT97" s="2"/>
      <c r="DU97" s="2">
        <v>1013</v>
      </c>
      <c r="DV97" s="2" t="s">
        <v>170</v>
      </c>
      <c r="DW97" s="2" t="s">
        <v>170</v>
      </c>
      <c r="DX97" s="2">
        <v>1</v>
      </c>
      <c r="DY97" s="2"/>
      <c r="DZ97" s="2" t="s">
        <v>3</v>
      </c>
      <c r="EA97" s="2" t="s">
        <v>3</v>
      </c>
      <c r="EB97" s="2" t="s">
        <v>3</v>
      </c>
      <c r="EC97" s="2" t="s">
        <v>3</v>
      </c>
      <c r="ED97" s="2"/>
      <c r="EE97" s="2">
        <v>54328916</v>
      </c>
      <c r="EF97" s="2">
        <v>2</v>
      </c>
      <c r="EG97" s="2" t="s">
        <v>21</v>
      </c>
      <c r="EH97" s="2">
        <v>0</v>
      </c>
      <c r="EI97" s="2" t="s">
        <v>3</v>
      </c>
      <c r="EJ97" s="2">
        <v>1</v>
      </c>
      <c r="EK97" s="2">
        <v>7005</v>
      </c>
      <c r="EL97" s="2" t="s">
        <v>172</v>
      </c>
      <c r="EM97" s="2" t="s">
        <v>173</v>
      </c>
      <c r="EN97" s="2"/>
      <c r="EO97" s="2" t="s">
        <v>3</v>
      </c>
      <c r="EP97" s="2"/>
      <c r="EQ97" s="2">
        <v>1441792</v>
      </c>
      <c r="ER97" s="2">
        <v>2419.79</v>
      </c>
      <c r="ES97" s="2">
        <v>2371.64</v>
      </c>
      <c r="ET97" s="2">
        <v>10.27</v>
      </c>
      <c r="EU97" s="2">
        <v>0</v>
      </c>
      <c r="EV97" s="2">
        <v>37.880000000000003</v>
      </c>
      <c r="EW97" s="2">
        <v>4.1399999999999997</v>
      </c>
      <c r="EX97" s="2">
        <v>0</v>
      </c>
      <c r="EY97" s="2">
        <v>1</v>
      </c>
      <c r="EZ97" s="2"/>
      <c r="FA97" s="2"/>
      <c r="FB97" s="2"/>
      <c r="FC97" s="2"/>
      <c r="FD97" s="2"/>
      <c r="FE97" s="2"/>
      <c r="FF97" s="2"/>
      <c r="FG97" s="2"/>
      <c r="FH97" s="2"/>
      <c r="FI97" s="2"/>
      <c r="FJ97" s="2"/>
      <c r="FK97" s="2"/>
      <c r="FL97" s="2"/>
      <c r="FM97" s="2"/>
      <c r="FN97" s="2"/>
      <c r="FO97" s="2"/>
      <c r="FP97" s="2"/>
      <c r="FQ97" s="2">
        <v>0</v>
      </c>
      <c r="FR97" s="2">
        <f t="shared" si="139"/>
        <v>0</v>
      </c>
      <c r="FS97" s="2">
        <v>0</v>
      </c>
      <c r="FT97" s="2"/>
      <c r="FU97" s="2"/>
      <c r="FV97" s="2"/>
      <c r="FW97" s="2"/>
      <c r="FX97" s="2">
        <v>155</v>
      </c>
      <c r="FY97" s="2">
        <v>100</v>
      </c>
      <c r="FZ97" s="2"/>
      <c r="GA97" s="2" t="s">
        <v>3</v>
      </c>
      <c r="GB97" s="2"/>
      <c r="GC97" s="2"/>
      <c r="GD97" s="2">
        <v>1</v>
      </c>
      <c r="GE97" s="2"/>
      <c r="GF97" s="2">
        <v>-564704960</v>
      </c>
      <c r="GG97" s="2">
        <v>2</v>
      </c>
      <c r="GH97" s="2">
        <v>1</v>
      </c>
      <c r="GI97" s="2">
        <v>-2</v>
      </c>
      <c r="GJ97" s="2">
        <v>0</v>
      </c>
      <c r="GK97" s="2">
        <v>0</v>
      </c>
      <c r="GL97" s="2">
        <f t="shared" si="140"/>
        <v>0</v>
      </c>
      <c r="GM97" s="2">
        <f t="shared" si="141"/>
        <v>175</v>
      </c>
      <c r="GN97" s="2">
        <f t="shared" si="142"/>
        <v>175</v>
      </c>
      <c r="GO97" s="2">
        <f t="shared" si="143"/>
        <v>0</v>
      </c>
      <c r="GP97" s="2">
        <f t="shared" si="144"/>
        <v>0</v>
      </c>
      <c r="GQ97" s="2"/>
      <c r="GR97" s="2">
        <v>0</v>
      </c>
      <c r="GS97" s="2">
        <v>3</v>
      </c>
      <c r="GT97" s="2">
        <v>0</v>
      </c>
      <c r="GU97" s="2" t="s">
        <v>3</v>
      </c>
      <c r="GV97" s="2">
        <f t="shared" si="145"/>
        <v>0</v>
      </c>
      <c r="GW97" s="2">
        <v>1</v>
      </c>
      <c r="GX97" s="2">
        <f t="shared" si="146"/>
        <v>0</v>
      </c>
      <c r="GY97" s="2"/>
      <c r="GZ97" s="2"/>
      <c r="HA97" s="2">
        <v>0</v>
      </c>
      <c r="HB97" s="2">
        <v>0</v>
      </c>
      <c r="HC97" s="2">
        <f t="shared" si="147"/>
        <v>0</v>
      </c>
      <c r="HD97" s="2"/>
      <c r="HE97" s="2" t="s">
        <v>3</v>
      </c>
      <c r="HF97" s="2" t="s">
        <v>3</v>
      </c>
      <c r="HG97" s="2"/>
      <c r="HH97" s="2"/>
      <c r="HI97" s="2"/>
      <c r="HJ97" s="2"/>
      <c r="HK97" s="2"/>
      <c r="HL97" s="2"/>
      <c r="HM97" s="2" t="s">
        <v>3</v>
      </c>
      <c r="HN97" s="2" t="s">
        <v>174</v>
      </c>
      <c r="HO97" s="2" t="s">
        <v>175</v>
      </c>
      <c r="HP97" s="2" t="s">
        <v>176</v>
      </c>
      <c r="HQ97" s="2" t="s">
        <v>176</v>
      </c>
      <c r="HR97" s="2"/>
      <c r="HS97" s="2"/>
      <c r="HT97" s="2"/>
      <c r="HU97" s="2"/>
      <c r="HV97" s="2"/>
      <c r="HW97" s="2"/>
      <c r="HX97" s="2"/>
      <c r="HY97" s="2"/>
      <c r="HZ97" s="2"/>
      <c r="IA97" s="2"/>
      <c r="IB97" s="2"/>
      <c r="IC97" s="2"/>
      <c r="ID97" s="2"/>
      <c r="IE97" s="2"/>
      <c r="IF97" s="2"/>
      <c r="IG97" s="2"/>
      <c r="IH97" s="2"/>
      <c r="II97" s="2"/>
      <c r="IJ97" s="2"/>
      <c r="IK97" s="2">
        <v>0</v>
      </c>
      <c r="IL97" s="2"/>
      <c r="IM97" s="2"/>
      <c r="IN97" s="2"/>
      <c r="IO97" s="2"/>
      <c r="IP97" s="2"/>
      <c r="IQ97" s="2"/>
      <c r="IR97" s="2"/>
      <c r="IS97" s="2"/>
      <c r="IT97" s="2"/>
      <c r="IU97" s="2"/>
    </row>
    <row r="98" spans="1:255" x14ac:dyDescent="0.2">
      <c r="A98">
        <v>17</v>
      </c>
      <c r="B98">
        <v>1</v>
      </c>
      <c r="C98">
        <f>ROW(SmtRes!A52)</f>
        <v>52</v>
      </c>
      <c r="D98">
        <f>ROW(EtalonRes!A50)</f>
        <v>50</v>
      </c>
      <c r="E98" t="s">
        <v>167</v>
      </c>
      <c r="F98" t="s">
        <v>168</v>
      </c>
      <c r="G98" t="s">
        <v>169</v>
      </c>
      <c r="H98" t="s">
        <v>170</v>
      </c>
      <c r="I98">
        <f>'1.Лок.смета.и.Акт'!E26</f>
        <v>1.21</v>
      </c>
      <c r="J98">
        <v>0</v>
      </c>
      <c r="K98">
        <v>1.21</v>
      </c>
      <c r="L98">
        <v>2.42</v>
      </c>
      <c r="M98">
        <v>0</v>
      </c>
      <c r="N98">
        <f t="shared" si="110"/>
        <v>2.42</v>
      </c>
      <c r="O98">
        <f t="shared" si="111"/>
        <v>1289</v>
      </c>
      <c r="P98">
        <f t="shared" si="112"/>
        <v>0</v>
      </c>
      <c r="Q98">
        <f t="shared" si="113"/>
        <v>116</v>
      </c>
      <c r="R98">
        <f t="shared" si="114"/>
        <v>0</v>
      </c>
      <c r="S98">
        <f t="shared" si="115"/>
        <v>1173</v>
      </c>
      <c r="T98">
        <f t="shared" si="116"/>
        <v>0</v>
      </c>
      <c r="U98" t="e">
        <f t="shared" si="117"/>
        <v>#REF!</v>
      </c>
      <c r="V98">
        <f t="shared" si="118"/>
        <v>0</v>
      </c>
      <c r="W98">
        <f t="shared" si="119"/>
        <v>0</v>
      </c>
      <c r="X98" t="e">
        <f t="shared" si="120"/>
        <v>#REF!</v>
      </c>
      <c r="Y98" t="e">
        <f t="shared" si="121"/>
        <v>#REF!</v>
      </c>
      <c r="AA98">
        <v>69726884</v>
      </c>
      <c r="AB98">
        <f t="shared" si="122"/>
        <v>48.16</v>
      </c>
      <c r="AC98">
        <f>ROUND((ES98+(SUM(SmtRes!BC50:'SmtRes'!BC52)+SUM(EtalonRes!AL48:'EtalonRes'!AL50))),2)</f>
        <v>0.01</v>
      </c>
      <c r="AD98">
        <f t="shared" si="123"/>
        <v>10.27</v>
      </c>
      <c r="AE98">
        <f t="shared" si="124"/>
        <v>0</v>
      </c>
      <c r="AF98">
        <f t="shared" si="125"/>
        <v>37.880000000000003</v>
      </c>
      <c r="AG98">
        <f t="shared" si="126"/>
        <v>0</v>
      </c>
      <c r="AH98" t="e">
        <f t="shared" si="127"/>
        <v>#REF!</v>
      </c>
      <c r="AI98">
        <f t="shared" si="128"/>
        <v>0</v>
      </c>
      <c r="AJ98">
        <f t="shared" si="129"/>
        <v>0</v>
      </c>
      <c r="AK98">
        <v>2419.79</v>
      </c>
      <c r="AL98">
        <v>2371.64</v>
      </c>
      <c r="AM98">
        <v>10.27</v>
      </c>
      <c r="AN98">
        <v>0</v>
      </c>
      <c r="AO98">
        <v>37.880000000000003</v>
      </c>
      <c r="AP98">
        <v>0</v>
      </c>
      <c r="AQ98" t="e">
        <f>'1.Лок.смета.и.Акт'!#REF!</f>
        <v>#REF!</v>
      </c>
      <c r="AR98">
        <v>0</v>
      </c>
      <c r="AS98">
        <v>0</v>
      </c>
      <c r="AT98">
        <v>147</v>
      </c>
      <c r="AU98">
        <v>85</v>
      </c>
      <c r="AV98">
        <v>1</v>
      </c>
      <c r="AW98">
        <v>1</v>
      </c>
      <c r="AZ98">
        <v>1</v>
      </c>
      <c r="BA98">
        <v>25.6</v>
      </c>
      <c r="BB98">
        <v>9.3000000000000007</v>
      </c>
      <c r="BC98">
        <v>7.56</v>
      </c>
      <c r="BD98" t="s">
        <v>3</v>
      </c>
      <c r="BE98" t="s">
        <v>3</v>
      </c>
      <c r="BF98" t="s">
        <v>3</v>
      </c>
      <c r="BG98" t="s">
        <v>3</v>
      </c>
      <c r="BH98">
        <v>0</v>
      </c>
      <c r="BI98">
        <v>1</v>
      </c>
      <c r="BJ98" t="s">
        <v>171</v>
      </c>
      <c r="BM98">
        <v>7005</v>
      </c>
      <c r="BN98">
        <v>0</v>
      </c>
      <c r="BO98" t="s">
        <v>168</v>
      </c>
      <c r="BP98">
        <v>1</v>
      </c>
      <c r="BQ98">
        <v>2</v>
      </c>
      <c r="BR98">
        <v>0</v>
      </c>
      <c r="BS98">
        <v>19.8</v>
      </c>
      <c r="BT98">
        <v>1</v>
      </c>
      <c r="BU98">
        <v>1</v>
      </c>
      <c r="BV98">
        <v>1</v>
      </c>
      <c r="BW98">
        <v>1</v>
      </c>
      <c r="BX98">
        <v>1</v>
      </c>
      <c r="BY98" t="s">
        <v>3</v>
      </c>
      <c r="BZ98" t="e">
        <f>'1.Лок.смета.и.Акт'!#REF!</f>
        <v>#REF!</v>
      </c>
      <c r="CA98" t="e">
        <f>'1.Лок.смета.и.Акт'!#REF!</f>
        <v>#REF!</v>
      </c>
      <c r="CB98" t="s">
        <v>3</v>
      </c>
      <c r="CE98">
        <v>0</v>
      </c>
      <c r="CF98">
        <v>0</v>
      </c>
      <c r="CG98">
        <v>0</v>
      </c>
      <c r="CH98">
        <v>5</v>
      </c>
      <c r="CI98">
        <v>0</v>
      </c>
      <c r="CJ98">
        <v>0</v>
      </c>
      <c r="CK98">
        <v>0</v>
      </c>
      <c r="CL98">
        <v>0</v>
      </c>
      <c r="CM98">
        <v>0</v>
      </c>
      <c r="CN98" t="s">
        <v>3</v>
      </c>
      <c r="CO98">
        <v>0</v>
      </c>
      <c r="CP98">
        <f t="shared" si="130"/>
        <v>1289</v>
      </c>
      <c r="CQ98">
        <f t="shared" si="131"/>
        <v>7.5600000000000001E-2</v>
      </c>
      <c r="CR98">
        <f t="shared" si="132"/>
        <v>95.51100000000001</v>
      </c>
      <c r="CS98">
        <f t="shared" si="133"/>
        <v>0</v>
      </c>
      <c r="CT98">
        <f t="shared" si="134"/>
        <v>969.72800000000007</v>
      </c>
      <c r="CU98">
        <f t="shared" si="135"/>
        <v>0</v>
      </c>
      <c r="CV98" t="e">
        <f t="shared" si="136"/>
        <v>#REF!</v>
      </c>
      <c r="CW98">
        <f t="shared" si="137"/>
        <v>0</v>
      </c>
      <c r="CX98">
        <f t="shared" si="138"/>
        <v>0</v>
      </c>
      <c r="CY98" t="e">
        <f>(S98+R98)*(BZ98/100)</f>
        <v>#REF!</v>
      </c>
      <c r="CZ98" t="e">
        <f>(S98+R98)*(CA98/100)</f>
        <v>#REF!</v>
      </c>
      <c r="DC98" t="s">
        <v>3</v>
      </c>
      <c r="DD98" t="s">
        <v>3</v>
      </c>
      <c r="DE98" t="s">
        <v>3</v>
      </c>
      <c r="DF98" t="s">
        <v>3</v>
      </c>
      <c r="DG98" t="s">
        <v>3</v>
      </c>
      <c r="DH98" t="s">
        <v>3</v>
      </c>
      <c r="DI98" t="s">
        <v>3</v>
      </c>
      <c r="DJ98" t="s">
        <v>3</v>
      </c>
      <c r="DK98" t="s">
        <v>3</v>
      </c>
      <c r="DL98" t="s">
        <v>3</v>
      </c>
      <c r="DM98" t="s">
        <v>3</v>
      </c>
      <c r="DN98">
        <v>155</v>
      </c>
      <c r="DO98">
        <v>100</v>
      </c>
      <c r="DP98">
        <v>1</v>
      </c>
      <c r="DQ98">
        <v>1</v>
      </c>
      <c r="DU98">
        <v>1013</v>
      </c>
      <c r="DV98" t="s">
        <v>170</v>
      </c>
      <c r="DW98" t="str">
        <f>'1.Лок.смета.и.Акт'!D26</f>
        <v>100 м шва</v>
      </c>
      <c r="DX98">
        <v>1</v>
      </c>
      <c r="DZ98" t="s">
        <v>3</v>
      </c>
      <c r="EA98" t="s">
        <v>3</v>
      </c>
      <c r="EB98" t="s">
        <v>3</v>
      </c>
      <c r="EC98" t="s">
        <v>3</v>
      </c>
      <c r="EE98">
        <v>54328916</v>
      </c>
      <c r="EF98">
        <v>2</v>
      </c>
      <c r="EG98" t="s">
        <v>21</v>
      </c>
      <c r="EH98">
        <v>0</v>
      </c>
      <c r="EI98" t="s">
        <v>3</v>
      </c>
      <c r="EJ98">
        <v>1</v>
      </c>
      <c r="EK98">
        <v>7005</v>
      </c>
      <c r="EL98" t="s">
        <v>172</v>
      </c>
      <c r="EM98" t="s">
        <v>173</v>
      </c>
      <c r="EO98" t="s">
        <v>3</v>
      </c>
      <c r="EQ98">
        <v>1441792</v>
      </c>
      <c r="ER98">
        <v>2419.79</v>
      </c>
      <c r="ES98">
        <v>2371.64</v>
      </c>
      <c r="ET98">
        <v>10.27</v>
      </c>
      <c r="EU98">
        <v>0</v>
      </c>
      <c r="EV98">
        <v>37.880000000000003</v>
      </c>
      <c r="EW98" t="e">
        <f>'1.Лок.смета.и.Акт'!#REF!</f>
        <v>#REF!</v>
      </c>
      <c r="EX98">
        <v>0</v>
      </c>
      <c r="EY98">
        <v>1</v>
      </c>
      <c r="FQ98">
        <v>0</v>
      </c>
      <c r="FR98">
        <f t="shared" si="139"/>
        <v>0</v>
      </c>
      <c r="FS98">
        <v>0</v>
      </c>
      <c r="FX98">
        <v>155</v>
      </c>
      <c r="FY98">
        <v>100</v>
      </c>
      <c r="GA98" t="s">
        <v>3</v>
      </c>
      <c r="GD98">
        <v>1</v>
      </c>
      <c r="GF98">
        <v>-564704960</v>
      </c>
      <c r="GG98">
        <v>2</v>
      </c>
      <c r="GH98">
        <v>1</v>
      </c>
      <c r="GI98">
        <v>2</v>
      </c>
      <c r="GJ98">
        <v>0</v>
      </c>
      <c r="GK98">
        <v>0</v>
      </c>
      <c r="GL98">
        <f t="shared" si="140"/>
        <v>0</v>
      </c>
      <c r="GM98" t="e">
        <f t="shared" si="141"/>
        <v>#REF!</v>
      </c>
      <c r="GN98" t="e">
        <f t="shared" si="142"/>
        <v>#REF!</v>
      </c>
      <c r="GO98">
        <f t="shared" si="143"/>
        <v>0</v>
      </c>
      <c r="GP98">
        <f t="shared" si="144"/>
        <v>0</v>
      </c>
      <c r="GR98">
        <v>0</v>
      </c>
      <c r="GS98">
        <v>3</v>
      </c>
      <c r="GT98">
        <v>0</v>
      </c>
      <c r="GU98" t="s">
        <v>3</v>
      </c>
      <c r="GV98">
        <f t="shared" si="145"/>
        <v>0</v>
      </c>
      <c r="GW98">
        <v>1008.6</v>
      </c>
      <c r="GX98">
        <f t="shared" si="146"/>
        <v>0</v>
      </c>
      <c r="HA98">
        <v>0</v>
      </c>
      <c r="HB98">
        <v>0</v>
      </c>
      <c r="HC98">
        <f t="shared" si="147"/>
        <v>0</v>
      </c>
      <c r="HE98" t="s">
        <v>3</v>
      </c>
      <c r="HF98" t="s">
        <v>3</v>
      </c>
      <c r="HM98" t="s">
        <v>3</v>
      </c>
      <c r="HN98" t="s">
        <v>174</v>
      </c>
      <c r="HO98" t="s">
        <v>175</v>
      </c>
      <c r="HP98" t="s">
        <v>176</v>
      </c>
      <c r="HQ98" t="s">
        <v>176</v>
      </c>
      <c r="IK98">
        <v>0</v>
      </c>
    </row>
    <row r="99" spans="1:255" x14ac:dyDescent="0.2">
      <c r="A99" s="2">
        <v>18</v>
      </c>
      <c r="B99" s="2">
        <v>1</v>
      </c>
      <c r="C99" s="2">
        <v>49</v>
      </c>
      <c r="D99" s="2"/>
      <c r="E99" s="2" t="s">
        <v>177</v>
      </c>
      <c r="F99" s="2" t="s">
        <v>178</v>
      </c>
      <c r="G99" s="2" t="s">
        <v>179</v>
      </c>
      <c r="H99" s="2" t="s">
        <v>180</v>
      </c>
      <c r="I99" s="2">
        <f>I97*J99</f>
        <v>1.27</v>
      </c>
      <c r="J99" s="2">
        <v>1.0495867768595042</v>
      </c>
      <c r="K99" s="2">
        <v>1.049587</v>
      </c>
      <c r="L99" s="2">
        <v>2.5409999999999999</v>
      </c>
      <c r="M99" s="2">
        <v>0</v>
      </c>
      <c r="N99" s="2">
        <f t="shared" si="110"/>
        <v>2.5409999999999999</v>
      </c>
      <c r="O99" s="2">
        <f t="shared" si="111"/>
        <v>2869</v>
      </c>
      <c r="P99" s="2">
        <f t="shared" si="112"/>
        <v>2869</v>
      </c>
      <c r="Q99" s="2">
        <f t="shared" si="113"/>
        <v>0</v>
      </c>
      <c r="R99" s="2">
        <f t="shared" si="114"/>
        <v>0</v>
      </c>
      <c r="S99" s="2">
        <f t="shared" si="115"/>
        <v>0</v>
      </c>
      <c r="T99" s="2">
        <f t="shared" si="116"/>
        <v>0</v>
      </c>
      <c r="U99" s="2">
        <f t="shared" si="117"/>
        <v>0</v>
      </c>
      <c r="V99" s="2">
        <f t="shared" si="118"/>
        <v>0</v>
      </c>
      <c r="W99" s="2">
        <f t="shared" si="119"/>
        <v>0</v>
      </c>
      <c r="X99" s="2">
        <f t="shared" si="120"/>
        <v>0</v>
      </c>
      <c r="Y99" s="2">
        <f t="shared" si="121"/>
        <v>0</v>
      </c>
      <c r="Z99" s="2"/>
      <c r="AA99" s="2">
        <v>69726971</v>
      </c>
      <c r="AB99" s="2">
        <f t="shared" si="122"/>
        <v>2258.6999999999998</v>
      </c>
      <c r="AC99" s="2">
        <f>ROUND((ES99),2)</f>
        <v>2258.6999999999998</v>
      </c>
      <c r="AD99" s="2">
        <f t="shared" si="123"/>
        <v>0</v>
      </c>
      <c r="AE99" s="2">
        <f t="shared" si="124"/>
        <v>0</v>
      </c>
      <c r="AF99" s="2">
        <f t="shared" si="125"/>
        <v>0</v>
      </c>
      <c r="AG99" s="2">
        <f t="shared" si="126"/>
        <v>0</v>
      </c>
      <c r="AH99" s="2">
        <f t="shared" si="127"/>
        <v>0</v>
      </c>
      <c r="AI99" s="2">
        <f t="shared" si="128"/>
        <v>0</v>
      </c>
      <c r="AJ99" s="2">
        <f t="shared" si="129"/>
        <v>0</v>
      </c>
      <c r="AK99" s="2">
        <v>2258.6999999999998</v>
      </c>
      <c r="AL99" s="2">
        <v>2258.6999999999998</v>
      </c>
      <c r="AM99" s="2">
        <v>0</v>
      </c>
      <c r="AN99" s="2">
        <v>0</v>
      </c>
      <c r="AO99" s="2">
        <v>0</v>
      </c>
      <c r="AP99" s="2">
        <v>0</v>
      </c>
      <c r="AQ99" s="2">
        <v>0</v>
      </c>
      <c r="AR99" s="2">
        <v>0</v>
      </c>
      <c r="AS99" s="2">
        <v>0</v>
      </c>
      <c r="AT99" s="2">
        <v>0</v>
      </c>
      <c r="AU99" s="2">
        <v>0</v>
      </c>
      <c r="AV99" s="2">
        <v>1</v>
      </c>
      <c r="AW99" s="2">
        <v>1</v>
      </c>
      <c r="AX99" s="2"/>
      <c r="AY99" s="2"/>
      <c r="AZ99" s="2">
        <v>1</v>
      </c>
      <c r="BA99" s="2">
        <v>1</v>
      </c>
      <c r="BB99" s="2">
        <v>1</v>
      </c>
      <c r="BC99" s="2">
        <v>1</v>
      </c>
      <c r="BD99" s="2" t="s">
        <v>3</v>
      </c>
      <c r="BE99" s="2" t="s">
        <v>3</v>
      </c>
      <c r="BF99" s="2" t="s">
        <v>3</v>
      </c>
      <c r="BG99" s="2" t="s">
        <v>3</v>
      </c>
      <c r="BH99" s="2">
        <v>3</v>
      </c>
      <c r="BI99" s="2">
        <v>1</v>
      </c>
      <c r="BJ99" s="2" t="s">
        <v>181</v>
      </c>
      <c r="BK99" s="2"/>
      <c r="BL99" s="2"/>
      <c r="BM99" s="2">
        <v>500001</v>
      </c>
      <c r="BN99" s="2">
        <v>0</v>
      </c>
      <c r="BO99" s="2" t="s">
        <v>3</v>
      </c>
      <c r="BP99" s="2">
        <v>0</v>
      </c>
      <c r="BQ99" s="2">
        <v>8</v>
      </c>
      <c r="BR99" s="2">
        <v>0</v>
      </c>
      <c r="BS99" s="2">
        <v>1</v>
      </c>
      <c r="BT99" s="2">
        <v>1</v>
      </c>
      <c r="BU99" s="2">
        <v>1</v>
      </c>
      <c r="BV99" s="2">
        <v>1</v>
      </c>
      <c r="BW99" s="2">
        <v>1</v>
      </c>
      <c r="BX99" s="2">
        <v>1</v>
      </c>
      <c r="BY99" s="2" t="s">
        <v>3</v>
      </c>
      <c r="BZ99" s="2">
        <v>0</v>
      </c>
      <c r="CA99" s="2">
        <v>0</v>
      </c>
      <c r="CB99" s="2" t="s">
        <v>3</v>
      </c>
      <c r="CC99" s="2"/>
      <c r="CD99" s="2"/>
      <c r="CE99" s="2">
        <v>0</v>
      </c>
      <c r="CF99" s="2">
        <v>0</v>
      </c>
      <c r="CG99" s="2">
        <v>0</v>
      </c>
      <c r="CH99" s="2">
        <v>5</v>
      </c>
      <c r="CI99" s="2">
        <v>1</v>
      </c>
      <c r="CJ99" s="2">
        <v>0</v>
      </c>
      <c r="CK99" s="2">
        <v>0</v>
      </c>
      <c r="CL99" s="2">
        <v>0</v>
      </c>
      <c r="CM99" s="2">
        <v>0</v>
      </c>
      <c r="CN99" s="2" t="s">
        <v>3</v>
      </c>
      <c r="CO99" s="2">
        <v>0</v>
      </c>
      <c r="CP99" s="2">
        <f t="shared" si="130"/>
        <v>2869</v>
      </c>
      <c r="CQ99" s="2">
        <f t="shared" si="131"/>
        <v>2258.6999999999998</v>
      </c>
      <c r="CR99" s="2">
        <f t="shared" si="132"/>
        <v>0</v>
      </c>
      <c r="CS99" s="2">
        <f t="shared" si="133"/>
        <v>0</v>
      </c>
      <c r="CT99" s="2">
        <f t="shared" si="134"/>
        <v>0</v>
      </c>
      <c r="CU99" s="2">
        <f t="shared" si="135"/>
        <v>0</v>
      </c>
      <c r="CV99" s="2">
        <f t="shared" si="136"/>
        <v>0</v>
      </c>
      <c r="CW99" s="2">
        <f t="shared" si="137"/>
        <v>0</v>
      </c>
      <c r="CX99" s="2">
        <f t="shared" si="138"/>
        <v>0</v>
      </c>
      <c r="CY99" s="2">
        <f>(((S99+R99)*AT99)/100)</f>
        <v>0</v>
      </c>
      <c r="CZ99" s="2">
        <f>(((S99+R99)*AU99)/100)</f>
        <v>0</v>
      </c>
      <c r="DA99" s="2"/>
      <c r="DB99" s="2"/>
      <c r="DC99" s="2" t="s">
        <v>3</v>
      </c>
      <c r="DD99" s="2" t="s">
        <v>3</v>
      </c>
      <c r="DE99" s="2" t="s">
        <v>3</v>
      </c>
      <c r="DF99" s="2" t="s">
        <v>3</v>
      </c>
      <c r="DG99" s="2" t="s">
        <v>3</v>
      </c>
      <c r="DH99" s="2" t="s">
        <v>3</v>
      </c>
      <c r="DI99" s="2" t="s">
        <v>3</v>
      </c>
      <c r="DJ99" s="2" t="s">
        <v>3</v>
      </c>
      <c r="DK99" s="2" t="s">
        <v>3</v>
      </c>
      <c r="DL99" s="2" t="s">
        <v>3</v>
      </c>
      <c r="DM99" s="2" t="s">
        <v>3</v>
      </c>
      <c r="DN99" s="2">
        <v>0</v>
      </c>
      <c r="DO99" s="2">
        <v>0</v>
      </c>
      <c r="DP99" s="2">
        <v>1</v>
      </c>
      <c r="DQ99" s="2">
        <v>1</v>
      </c>
      <c r="DR99" s="2"/>
      <c r="DS99" s="2"/>
      <c r="DT99" s="2"/>
      <c r="DU99" s="2">
        <v>1003</v>
      </c>
      <c r="DV99" s="2" t="s">
        <v>180</v>
      </c>
      <c r="DW99" s="2" t="s">
        <v>180</v>
      </c>
      <c r="DX99" s="2">
        <v>100</v>
      </c>
      <c r="DY99" s="2"/>
      <c r="DZ99" s="2" t="s">
        <v>3</v>
      </c>
      <c r="EA99" s="2" t="s">
        <v>3</v>
      </c>
      <c r="EB99" s="2" t="s">
        <v>3</v>
      </c>
      <c r="EC99" s="2" t="s">
        <v>3</v>
      </c>
      <c r="ED99" s="2"/>
      <c r="EE99" s="2">
        <v>54328897</v>
      </c>
      <c r="EF99" s="2">
        <v>8</v>
      </c>
      <c r="EG99" s="2" t="s">
        <v>31</v>
      </c>
      <c r="EH99" s="2">
        <v>0</v>
      </c>
      <c r="EI99" s="2" t="s">
        <v>3</v>
      </c>
      <c r="EJ99" s="2">
        <v>1</v>
      </c>
      <c r="EK99" s="2">
        <v>500001</v>
      </c>
      <c r="EL99" s="2" t="s">
        <v>32</v>
      </c>
      <c r="EM99" s="2" t="s">
        <v>33</v>
      </c>
      <c r="EN99" s="2"/>
      <c r="EO99" s="2" t="s">
        <v>3</v>
      </c>
      <c r="EP99" s="2"/>
      <c r="EQ99" s="2">
        <v>0</v>
      </c>
      <c r="ER99" s="2">
        <v>2258.6999999999998</v>
      </c>
      <c r="ES99" s="2">
        <v>2258.6999999999998</v>
      </c>
      <c r="ET99" s="2">
        <v>0</v>
      </c>
      <c r="EU99" s="2">
        <v>0</v>
      </c>
      <c r="EV99" s="2">
        <v>0</v>
      </c>
      <c r="EW99" s="2">
        <v>0</v>
      </c>
      <c r="EX99" s="2">
        <v>0</v>
      </c>
      <c r="EY99" s="2"/>
      <c r="EZ99" s="2"/>
      <c r="FA99" s="2"/>
      <c r="FB99" s="2"/>
      <c r="FC99" s="2"/>
      <c r="FD99" s="2"/>
      <c r="FE99" s="2"/>
      <c r="FF99" s="2"/>
      <c r="FG99" s="2"/>
      <c r="FH99" s="2"/>
      <c r="FI99" s="2"/>
      <c r="FJ99" s="2"/>
      <c r="FK99" s="2"/>
      <c r="FL99" s="2"/>
      <c r="FM99" s="2"/>
      <c r="FN99" s="2"/>
      <c r="FO99" s="2"/>
      <c r="FP99" s="2"/>
      <c r="FQ99" s="2">
        <v>0</v>
      </c>
      <c r="FR99" s="2">
        <f t="shared" si="139"/>
        <v>0</v>
      </c>
      <c r="FS99" s="2">
        <v>0</v>
      </c>
      <c r="FT99" s="2"/>
      <c r="FU99" s="2"/>
      <c r="FV99" s="2"/>
      <c r="FW99" s="2"/>
      <c r="FX99" s="2">
        <v>0</v>
      </c>
      <c r="FY99" s="2">
        <v>0</v>
      </c>
      <c r="FZ99" s="2"/>
      <c r="GA99" s="2" t="s">
        <v>3</v>
      </c>
      <c r="GB99" s="2"/>
      <c r="GC99" s="2"/>
      <c r="GD99" s="2">
        <v>1</v>
      </c>
      <c r="GE99" s="2"/>
      <c r="GF99" s="2">
        <v>-239826058</v>
      </c>
      <c r="GG99" s="2">
        <v>2</v>
      </c>
      <c r="GH99" s="2">
        <v>1</v>
      </c>
      <c r="GI99" s="2">
        <v>-2</v>
      </c>
      <c r="GJ99" s="2">
        <v>0</v>
      </c>
      <c r="GK99" s="2">
        <v>0</v>
      </c>
      <c r="GL99" s="2">
        <f t="shared" si="140"/>
        <v>0</v>
      </c>
      <c r="GM99" s="2">
        <f t="shared" si="141"/>
        <v>2869</v>
      </c>
      <c r="GN99" s="2">
        <f t="shared" si="142"/>
        <v>2869</v>
      </c>
      <c r="GO99" s="2">
        <f t="shared" si="143"/>
        <v>0</v>
      </c>
      <c r="GP99" s="2">
        <f t="shared" si="144"/>
        <v>0</v>
      </c>
      <c r="GQ99" s="2"/>
      <c r="GR99" s="2">
        <v>0</v>
      </c>
      <c r="GS99" s="2">
        <v>3</v>
      </c>
      <c r="GT99" s="2">
        <v>0</v>
      </c>
      <c r="GU99" s="2" t="s">
        <v>3</v>
      </c>
      <c r="GV99" s="2">
        <f t="shared" si="145"/>
        <v>0</v>
      </c>
      <c r="GW99" s="2">
        <v>1</v>
      </c>
      <c r="GX99" s="2">
        <f t="shared" si="146"/>
        <v>0</v>
      </c>
      <c r="GY99" s="2"/>
      <c r="GZ99" s="2"/>
      <c r="HA99" s="2">
        <v>0</v>
      </c>
      <c r="HB99" s="2">
        <v>0</v>
      </c>
      <c r="HC99" s="2">
        <f t="shared" si="147"/>
        <v>0</v>
      </c>
      <c r="HD99" s="2"/>
      <c r="HE99" s="2" t="s">
        <v>3</v>
      </c>
      <c r="HF99" s="2" t="s">
        <v>3</v>
      </c>
      <c r="HG99" s="2"/>
      <c r="HH99" s="2"/>
      <c r="HI99" s="2"/>
      <c r="HJ99" s="2"/>
      <c r="HK99" s="2"/>
      <c r="HL99" s="2"/>
      <c r="HM99" s="2" t="s">
        <v>3</v>
      </c>
      <c r="HN99" s="2" t="s">
        <v>3</v>
      </c>
      <c r="HO99" s="2" t="s">
        <v>3</v>
      </c>
      <c r="HP99" s="2" t="s">
        <v>3</v>
      </c>
      <c r="HQ99" s="2" t="s">
        <v>3</v>
      </c>
      <c r="HR99" s="2"/>
      <c r="HS99" s="2"/>
      <c r="HT99" s="2"/>
      <c r="HU99" s="2"/>
      <c r="HV99" s="2"/>
      <c r="HW99" s="2"/>
      <c r="HX99" s="2"/>
      <c r="HY99" s="2"/>
      <c r="HZ99" s="2"/>
      <c r="IA99" s="2"/>
      <c r="IB99" s="2"/>
      <c r="IC99" s="2"/>
      <c r="ID99" s="2"/>
      <c r="IE99" s="2"/>
      <c r="IF99" s="2"/>
      <c r="IG99" s="2"/>
      <c r="IH99" s="2"/>
      <c r="II99" s="2"/>
      <c r="IJ99" s="2"/>
      <c r="IK99" s="2">
        <v>0</v>
      </c>
      <c r="IL99" s="2"/>
      <c r="IM99" s="2"/>
      <c r="IN99" s="2"/>
      <c r="IO99" s="2"/>
      <c r="IP99" s="2"/>
      <c r="IQ99" s="2"/>
      <c r="IR99" s="2"/>
      <c r="IS99" s="2"/>
      <c r="IT99" s="2"/>
      <c r="IU99" s="2"/>
    </row>
    <row r="100" spans="1:255" x14ac:dyDescent="0.2">
      <c r="A100">
        <v>18</v>
      </c>
      <c r="B100">
        <v>1</v>
      </c>
      <c r="C100">
        <v>52</v>
      </c>
      <c r="E100" t="s">
        <v>177</v>
      </c>
      <c r="F100" t="e">
        <f>'1.Лок.смета.и.Акт'!#REF!</f>
        <v>#REF!</v>
      </c>
      <c r="G100" t="s">
        <v>179</v>
      </c>
      <c r="H100" t="s">
        <v>180</v>
      </c>
      <c r="I100">
        <f>I98*J100</f>
        <v>1.27</v>
      </c>
      <c r="J100">
        <v>1.0495867768595042</v>
      </c>
      <c r="K100">
        <v>1.049587</v>
      </c>
      <c r="L100">
        <v>2.5409999999999999</v>
      </c>
      <c r="M100">
        <v>0</v>
      </c>
      <c r="N100">
        <f t="shared" si="110"/>
        <v>2.5409999999999999</v>
      </c>
      <c r="O100">
        <f t="shared" si="111"/>
        <v>1494</v>
      </c>
      <c r="P100">
        <f t="shared" si="112"/>
        <v>1494</v>
      </c>
      <c r="Q100">
        <f t="shared" si="113"/>
        <v>0</v>
      </c>
      <c r="R100">
        <f t="shared" si="114"/>
        <v>0</v>
      </c>
      <c r="S100">
        <f t="shared" si="115"/>
        <v>0</v>
      </c>
      <c r="T100">
        <f t="shared" si="116"/>
        <v>0</v>
      </c>
      <c r="U100">
        <f t="shared" si="117"/>
        <v>0</v>
      </c>
      <c r="V100">
        <f t="shared" si="118"/>
        <v>0</v>
      </c>
      <c r="W100">
        <f t="shared" si="119"/>
        <v>0</v>
      </c>
      <c r="X100">
        <f t="shared" si="120"/>
        <v>0</v>
      </c>
      <c r="Y100">
        <f t="shared" si="121"/>
        <v>0</v>
      </c>
      <c r="AA100">
        <v>69726884</v>
      </c>
      <c r="AB100">
        <f t="shared" si="122"/>
        <v>155.58000000000001</v>
      </c>
      <c r="AC100">
        <f>ROUND((ES100),2)</f>
        <v>155.58000000000001</v>
      </c>
      <c r="AD100">
        <f t="shared" si="123"/>
        <v>0</v>
      </c>
      <c r="AE100">
        <f t="shared" si="124"/>
        <v>0</v>
      </c>
      <c r="AF100">
        <f t="shared" si="125"/>
        <v>0</v>
      </c>
      <c r="AG100">
        <f t="shared" si="126"/>
        <v>0</v>
      </c>
      <c r="AH100">
        <f t="shared" si="127"/>
        <v>0</v>
      </c>
      <c r="AI100">
        <f t="shared" si="128"/>
        <v>0</v>
      </c>
      <c r="AJ100">
        <f t="shared" si="129"/>
        <v>0</v>
      </c>
      <c r="AK100">
        <v>155.58000000000001</v>
      </c>
      <c r="AL100">
        <v>155.58000000000001</v>
      </c>
      <c r="AM100">
        <v>0</v>
      </c>
      <c r="AN100">
        <v>0</v>
      </c>
      <c r="AO100">
        <v>0</v>
      </c>
      <c r="AP100">
        <v>0</v>
      </c>
      <c r="AQ100">
        <v>0</v>
      </c>
      <c r="AR100">
        <v>0</v>
      </c>
      <c r="AS100">
        <v>0</v>
      </c>
      <c r="AT100">
        <v>0</v>
      </c>
      <c r="AU100">
        <v>0</v>
      </c>
      <c r="AV100">
        <v>1</v>
      </c>
      <c r="AW100">
        <v>1</v>
      </c>
      <c r="AZ100">
        <v>1</v>
      </c>
      <c r="BA100">
        <v>1</v>
      </c>
      <c r="BB100">
        <v>1</v>
      </c>
      <c r="BC100">
        <v>7.56</v>
      </c>
      <c r="BD100" t="s">
        <v>3</v>
      </c>
      <c r="BE100" t="s">
        <v>3</v>
      </c>
      <c r="BF100" t="s">
        <v>3</v>
      </c>
      <c r="BG100" t="s">
        <v>3</v>
      </c>
      <c r="BH100">
        <v>3</v>
      </c>
      <c r="BI100">
        <v>1</v>
      </c>
      <c r="BJ100" t="s">
        <v>181</v>
      </c>
      <c r="BM100">
        <v>500001</v>
      </c>
      <c r="BN100">
        <v>0</v>
      </c>
      <c r="BO100" t="s">
        <v>3</v>
      </c>
      <c r="BP100">
        <v>0</v>
      </c>
      <c r="BQ100">
        <v>8</v>
      </c>
      <c r="BR100">
        <v>0</v>
      </c>
      <c r="BS100">
        <v>1</v>
      </c>
      <c r="BT100">
        <v>1</v>
      </c>
      <c r="BU100">
        <v>1</v>
      </c>
      <c r="BV100">
        <v>1</v>
      </c>
      <c r="BW100">
        <v>1</v>
      </c>
      <c r="BX100">
        <v>1</v>
      </c>
      <c r="BY100" t="s">
        <v>3</v>
      </c>
      <c r="BZ100">
        <v>0</v>
      </c>
      <c r="CA100">
        <v>0</v>
      </c>
      <c r="CB100" t="s">
        <v>3</v>
      </c>
      <c r="CE100">
        <v>0</v>
      </c>
      <c r="CF100">
        <v>0</v>
      </c>
      <c r="CG100">
        <v>0</v>
      </c>
      <c r="CH100">
        <v>5</v>
      </c>
      <c r="CI100">
        <v>1</v>
      </c>
      <c r="CJ100">
        <v>0</v>
      </c>
      <c r="CK100">
        <v>0</v>
      </c>
      <c r="CL100">
        <v>0</v>
      </c>
      <c r="CM100">
        <v>0</v>
      </c>
      <c r="CN100" t="s">
        <v>3</v>
      </c>
      <c r="CO100">
        <v>0</v>
      </c>
      <c r="CP100">
        <f t="shared" si="130"/>
        <v>1494</v>
      </c>
      <c r="CQ100">
        <f t="shared" si="131"/>
        <v>1176.1848</v>
      </c>
      <c r="CR100">
        <f t="shared" si="132"/>
        <v>0</v>
      </c>
      <c r="CS100">
        <f t="shared" si="133"/>
        <v>0</v>
      </c>
      <c r="CT100">
        <f t="shared" si="134"/>
        <v>0</v>
      </c>
      <c r="CU100">
        <f t="shared" si="135"/>
        <v>0</v>
      </c>
      <c r="CV100">
        <f t="shared" si="136"/>
        <v>0</v>
      </c>
      <c r="CW100">
        <f t="shared" si="137"/>
        <v>0</v>
      </c>
      <c r="CX100">
        <f t="shared" si="138"/>
        <v>0</v>
      </c>
      <c r="CY100">
        <f>(S100+R100)*(BZ100/100)</f>
        <v>0</v>
      </c>
      <c r="CZ100">
        <f>(S100+R100)*(CA100/100)</f>
        <v>0</v>
      </c>
      <c r="DC100" t="s">
        <v>3</v>
      </c>
      <c r="DD100" t="s">
        <v>3</v>
      </c>
      <c r="DE100" t="s">
        <v>3</v>
      </c>
      <c r="DF100" t="s">
        <v>3</v>
      </c>
      <c r="DG100" t="s">
        <v>3</v>
      </c>
      <c r="DH100" t="s">
        <v>3</v>
      </c>
      <c r="DI100" t="s">
        <v>3</v>
      </c>
      <c r="DJ100" t="s">
        <v>3</v>
      </c>
      <c r="DK100" t="s">
        <v>3</v>
      </c>
      <c r="DL100" t="s">
        <v>3</v>
      </c>
      <c r="DM100" t="s">
        <v>3</v>
      </c>
      <c r="DN100">
        <v>0</v>
      </c>
      <c r="DO100">
        <v>0</v>
      </c>
      <c r="DP100">
        <v>1</v>
      </c>
      <c r="DQ100">
        <v>1</v>
      </c>
      <c r="DU100">
        <v>1003</v>
      </c>
      <c r="DV100" t="s">
        <v>180</v>
      </c>
      <c r="DW100" t="e">
        <f>'1.Лок.смета.и.Акт'!#REF!</f>
        <v>#REF!</v>
      </c>
      <c r="DX100">
        <v>100</v>
      </c>
      <c r="DZ100" t="s">
        <v>3</v>
      </c>
      <c r="EA100" t="s">
        <v>3</v>
      </c>
      <c r="EB100" t="s">
        <v>3</v>
      </c>
      <c r="EC100" t="s">
        <v>3</v>
      </c>
      <c r="EE100">
        <v>54328897</v>
      </c>
      <c r="EF100">
        <v>8</v>
      </c>
      <c r="EG100" t="s">
        <v>31</v>
      </c>
      <c r="EH100">
        <v>0</v>
      </c>
      <c r="EI100" t="s">
        <v>3</v>
      </c>
      <c r="EJ100">
        <v>1</v>
      </c>
      <c r="EK100">
        <v>500001</v>
      </c>
      <c r="EL100" t="s">
        <v>32</v>
      </c>
      <c r="EM100" t="s">
        <v>33</v>
      </c>
      <c r="EO100" t="s">
        <v>3</v>
      </c>
      <c r="EQ100">
        <v>0</v>
      </c>
      <c r="ER100">
        <v>1125</v>
      </c>
      <c r="ES100">
        <v>155.58000000000001</v>
      </c>
      <c r="ET100">
        <v>0</v>
      </c>
      <c r="EU100">
        <v>0</v>
      </c>
      <c r="EV100">
        <v>0</v>
      </c>
      <c r="EW100">
        <v>0</v>
      </c>
      <c r="EX100">
        <v>0</v>
      </c>
      <c r="EZ100">
        <v>5</v>
      </c>
      <c r="FC100">
        <v>0</v>
      </c>
      <c r="FD100">
        <v>18</v>
      </c>
      <c r="FF100">
        <v>1125</v>
      </c>
      <c r="FQ100">
        <v>0</v>
      </c>
      <c r="FR100">
        <f t="shared" si="139"/>
        <v>0</v>
      </c>
      <c r="FS100">
        <v>0</v>
      </c>
      <c r="FX100">
        <v>0</v>
      </c>
      <c r="FY100">
        <v>0</v>
      </c>
      <c r="GA100" t="s">
        <v>182</v>
      </c>
      <c r="GD100">
        <v>1</v>
      </c>
      <c r="GF100">
        <v>-239826058</v>
      </c>
      <c r="GG100">
        <v>2</v>
      </c>
      <c r="GH100">
        <v>3</v>
      </c>
      <c r="GI100">
        <v>5</v>
      </c>
      <c r="GJ100">
        <v>0</v>
      </c>
      <c r="GK100">
        <v>0</v>
      </c>
      <c r="GL100">
        <f t="shared" si="140"/>
        <v>0</v>
      </c>
      <c r="GM100">
        <f t="shared" si="141"/>
        <v>1494</v>
      </c>
      <c r="GN100">
        <f t="shared" si="142"/>
        <v>1494</v>
      </c>
      <c r="GO100">
        <f t="shared" si="143"/>
        <v>0</v>
      </c>
      <c r="GP100">
        <f t="shared" si="144"/>
        <v>0</v>
      </c>
      <c r="GR100">
        <v>1</v>
      </c>
      <c r="GS100">
        <v>1</v>
      </c>
      <c r="GT100">
        <v>0</v>
      </c>
      <c r="GU100" t="s">
        <v>3</v>
      </c>
      <c r="GV100">
        <f t="shared" si="145"/>
        <v>0</v>
      </c>
      <c r="GW100">
        <v>1</v>
      </c>
      <c r="GX100">
        <f t="shared" si="146"/>
        <v>0</v>
      </c>
      <c r="HA100">
        <v>0</v>
      </c>
      <c r="HB100">
        <v>0</v>
      </c>
      <c r="HC100">
        <f t="shared" si="147"/>
        <v>0</v>
      </c>
      <c r="HE100" t="s">
        <v>35</v>
      </c>
      <c r="HF100" t="s">
        <v>36</v>
      </c>
      <c r="HM100" t="s">
        <v>3</v>
      </c>
      <c r="HN100" t="s">
        <v>3</v>
      </c>
      <c r="HO100" t="s">
        <v>3</v>
      </c>
      <c r="HP100" t="s">
        <v>3</v>
      </c>
      <c r="HQ100" t="s">
        <v>3</v>
      </c>
      <c r="IK100">
        <v>0</v>
      </c>
    </row>
    <row r="101" spans="1:255" x14ac:dyDescent="0.2">
      <c r="A101" s="2">
        <v>17</v>
      </c>
      <c r="B101" s="2">
        <v>1</v>
      </c>
      <c r="C101" s="2">
        <f>ROW(SmtRes!A58)</f>
        <v>58</v>
      </c>
      <c r="D101" s="2">
        <f>ROW(EtalonRes!A56)</f>
        <v>56</v>
      </c>
      <c r="E101" s="2" t="s">
        <v>183</v>
      </c>
      <c r="F101" s="2" t="s">
        <v>184</v>
      </c>
      <c r="G101" s="2" t="s">
        <v>185</v>
      </c>
      <c r="H101" s="2" t="s">
        <v>186</v>
      </c>
      <c r="I101" s="2">
        <f>'1.Лок.смета.и.Акт'!E27</f>
        <v>1.1439999999999999</v>
      </c>
      <c r="J101" s="2">
        <v>0</v>
      </c>
      <c r="K101" s="2">
        <v>1.1439999999999999</v>
      </c>
      <c r="L101" s="2">
        <v>2.266</v>
      </c>
      <c r="M101" s="2">
        <v>0</v>
      </c>
      <c r="N101" s="2">
        <f t="shared" si="110"/>
        <v>2.266</v>
      </c>
      <c r="O101" s="2">
        <f t="shared" si="111"/>
        <v>413</v>
      </c>
      <c r="P101" s="2">
        <f t="shared" si="112"/>
        <v>0</v>
      </c>
      <c r="Q101" s="2">
        <f t="shared" si="113"/>
        <v>51</v>
      </c>
      <c r="R101" s="2">
        <f t="shared" si="114"/>
        <v>20</v>
      </c>
      <c r="S101" s="2">
        <f t="shared" si="115"/>
        <v>362</v>
      </c>
      <c r="T101" s="2">
        <f t="shared" si="116"/>
        <v>0</v>
      </c>
      <c r="U101" s="2">
        <f t="shared" si="117"/>
        <v>45.199439999999996</v>
      </c>
      <c r="V101" s="2">
        <f t="shared" si="118"/>
        <v>1.4528799999999999</v>
      </c>
      <c r="W101" s="2">
        <f t="shared" si="119"/>
        <v>0</v>
      </c>
      <c r="X101" s="2">
        <f t="shared" si="120"/>
        <v>470</v>
      </c>
      <c r="Y101" s="2">
        <f t="shared" si="121"/>
        <v>287</v>
      </c>
      <c r="Z101" s="2"/>
      <c r="AA101" s="2">
        <v>69726971</v>
      </c>
      <c r="AB101" s="2">
        <f t="shared" si="122"/>
        <v>360.73</v>
      </c>
      <c r="AC101" s="2">
        <f>ROUND((ES101+(SUM(SmtRes!BC53:'SmtRes'!BC58)+SUM(EtalonRes!AL51:'EtalonRes'!AL56))),2)</f>
        <v>0</v>
      </c>
      <c r="AD101" s="2">
        <f t="shared" si="123"/>
        <v>44.25</v>
      </c>
      <c r="AE101" s="2">
        <f t="shared" si="124"/>
        <v>17.28</v>
      </c>
      <c r="AF101" s="2">
        <f t="shared" si="125"/>
        <v>316.48</v>
      </c>
      <c r="AG101" s="2">
        <f t="shared" si="126"/>
        <v>0</v>
      </c>
      <c r="AH101" s="2">
        <f t="shared" si="127"/>
        <v>39.51</v>
      </c>
      <c r="AI101" s="2">
        <f t="shared" si="128"/>
        <v>1.27</v>
      </c>
      <c r="AJ101" s="2">
        <f t="shared" si="129"/>
        <v>0</v>
      </c>
      <c r="AK101" s="2">
        <v>1394.91</v>
      </c>
      <c r="AL101" s="2">
        <v>1034.18</v>
      </c>
      <c r="AM101" s="2">
        <v>44.25</v>
      </c>
      <c r="AN101" s="2">
        <v>17.28</v>
      </c>
      <c r="AO101" s="2">
        <v>316.48</v>
      </c>
      <c r="AP101" s="2">
        <v>0</v>
      </c>
      <c r="AQ101" s="2">
        <v>39.51</v>
      </c>
      <c r="AR101" s="2">
        <v>1.27</v>
      </c>
      <c r="AS101" s="2">
        <v>0</v>
      </c>
      <c r="AT101" s="2">
        <v>123</v>
      </c>
      <c r="AU101" s="2">
        <v>75</v>
      </c>
      <c r="AV101" s="2">
        <v>1</v>
      </c>
      <c r="AW101" s="2">
        <v>1</v>
      </c>
      <c r="AX101" s="2"/>
      <c r="AY101" s="2"/>
      <c r="AZ101" s="2">
        <v>1</v>
      </c>
      <c r="BA101" s="2">
        <v>1</v>
      </c>
      <c r="BB101" s="2">
        <v>1</v>
      </c>
      <c r="BC101" s="2">
        <v>1</v>
      </c>
      <c r="BD101" s="2" t="s">
        <v>3</v>
      </c>
      <c r="BE101" s="2" t="s">
        <v>3</v>
      </c>
      <c r="BF101" s="2" t="s">
        <v>3</v>
      </c>
      <c r="BG101" s="2" t="s">
        <v>3</v>
      </c>
      <c r="BH101" s="2">
        <v>0</v>
      </c>
      <c r="BI101" s="2">
        <v>1</v>
      </c>
      <c r="BJ101" s="2" t="s">
        <v>187</v>
      </c>
      <c r="BK101" s="2"/>
      <c r="BL101" s="2"/>
      <c r="BM101" s="2">
        <v>11001</v>
      </c>
      <c r="BN101" s="2">
        <v>0</v>
      </c>
      <c r="BO101" s="2" t="s">
        <v>3</v>
      </c>
      <c r="BP101" s="2">
        <v>0</v>
      </c>
      <c r="BQ101" s="2">
        <v>2</v>
      </c>
      <c r="BR101" s="2">
        <v>0</v>
      </c>
      <c r="BS101" s="2">
        <v>1</v>
      </c>
      <c r="BT101" s="2">
        <v>1</v>
      </c>
      <c r="BU101" s="2">
        <v>1</v>
      </c>
      <c r="BV101" s="2">
        <v>1</v>
      </c>
      <c r="BW101" s="2">
        <v>1</v>
      </c>
      <c r="BX101" s="2">
        <v>1</v>
      </c>
      <c r="BY101" s="2" t="s">
        <v>3</v>
      </c>
      <c r="BZ101" s="2">
        <v>123</v>
      </c>
      <c r="CA101" s="2">
        <v>75</v>
      </c>
      <c r="CB101" s="2" t="s">
        <v>3</v>
      </c>
      <c r="CC101" s="2"/>
      <c r="CD101" s="2"/>
      <c r="CE101" s="2">
        <v>0</v>
      </c>
      <c r="CF101" s="2">
        <v>0</v>
      </c>
      <c r="CG101" s="2">
        <v>0</v>
      </c>
      <c r="CH101" s="2">
        <v>6</v>
      </c>
      <c r="CI101" s="2">
        <v>0</v>
      </c>
      <c r="CJ101" s="2">
        <v>0</v>
      </c>
      <c r="CK101" s="2">
        <v>0</v>
      </c>
      <c r="CL101" s="2">
        <v>0</v>
      </c>
      <c r="CM101" s="2">
        <v>0</v>
      </c>
      <c r="CN101" s="2" t="s">
        <v>3</v>
      </c>
      <c r="CO101" s="2">
        <v>0</v>
      </c>
      <c r="CP101" s="2">
        <f t="shared" si="130"/>
        <v>413</v>
      </c>
      <c r="CQ101" s="2">
        <f t="shared" si="131"/>
        <v>0</v>
      </c>
      <c r="CR101" s="2">
        <f t="shared" si="132"/>
        <v>44.25</v>
      </c>
      <c r="CS101" s="2">
        <f t="shared" si="133"/>
        <v>17.28</v>
      </c>
      <c r="CT101" s="2">
        <f t="shared" si="134"/>
        <v>316.48</v>
      </c>
      <c r="CU101" s="2">
        <f t="shared" si="135"/>
        <v>0</v>
      </c>
      <c r="CV101" s="2">
        <f t="shared" si="136"/>
        <v>39.51</v>
      </c>
      <c r="CW101" s="2">
        <f t="shared" si="137"/>
        <v>1.27</v>
      </c>
      <c r="CX101" s="2">
        <f t="shared" si="138"/>
        <v>0</v>
      </c>
      <c r="CY101" s="2">
        <f>(((S101+R101)*AT101)/100)</f>
        <v>469.86</v>
      </c>
      <c r="CZ101" s="2">
        <f>(((S101+R101)*AU101)/100)</f>
        <v>286.5</v>
      </c>
      <c r="DA101" s="2"/>
      <c r="DB101" s="2"/>
      <c r="DC101" s="2" t="s">
        <v>3</v>
      </c>
      <c r="DD101" s="2" t="s">
        <v>3</v>
      </c>
      <c r="DE101" s="2" t="s">
        <v>3</v>
      </c>
      <c r="DF101" s="2" t="s">
        <v>3</v>
      </c>
      <c r="DG101" s="2" t="s">
        <v>3</v>
      </c>
      <c r="DH101" s="2" t="s">
        <v>3</v>
      </c>
      <c r="DI101" s="2" t="s">
        <v>3</v>
      </c>
      <c r="DJ101" s="2" t="s">
        <v>3</v>
      </c>
      <c r="DK101" s="2" t="s">
        <v>3</v>
      </c>
      <c r="DL101" s="2" t="s">
        <v>3</v>
      </c>
      <c r="DM101" s="2" t="s">
        <v>3</v>
      </c>
      <c r="DN101" s="2">
        <v>0</v>
      </c>
      <c r="DO101" s="2">
        <v>0</v>
      </c>
      <c r="DP101" s="2">
        <v>1</v>
      </c>
      <c r="DQ101" s="2">
        <v>1</v>
      </c>
      <c r="DR101" s="2"/>
      <c r="DS101" s="2"/>
      <c r="DT101" s="2"/>
      <c r="DU101" s="2">
        <v>1013</v>
      </c>
      <c r="DV101" s="2" t="s">
        <v>186</v>
      </c>
      <c r="DW101" s="2" t="s">
        <v>186</v>
      </c>
      <c r="DX101" s="2">
        <v>1</v>
      </c>
      <c r="DY101" s="2"/>
      <c r="DZ101" s="2" t="s">
        <v>3</v>
      </c>
      <c r="EA101" s="2" t="s">
        <v>3</v>
      </c>
      <c r="EB101" s="2" t="s">
        <v>3</v>
      </c>
      <c r="EC101" s="2" t="s">
        <v>3</v>
      </c>
      <c r="ED101" s="2"/>
      <c r="EE101" s="2">
        <v>54328965</v>
      </c>
      <c r="EF101" s="2">
        <v>2</v>
      </c>
      <c r="EG101" s="2" t="s">
        <v>21</v>
      </c>
      <c r="EH101" s="2">
        <v>0</v>
      </c>
      <c r="EI101" s="2" t="s">
        <v>3</v>
      </c>
      <c r="EJ101" s="2">
        <v>1</v>
      </c>
      <c r="EK101" s="2">
        <v>11001</v>
      </c>
      <c r="EL101" s="2" t="s">
        <v>22</v>
      </c>
      <c r="EM101" s="2" t="s">
        <v>23</v>
      </c>
      <c r="EN101" s="2"/>
      <c r="EO101" s="2" t="s">
        <v>3</v>
      </c>
      <c r="EP101" s="2"/>
      <c r="EQ101" s="2">
        <v>1441792</v>
      </c>
      <c r="ER101" s="2">
        <v>1394.91</v>
      </c>
      <c r="ES101" s="2">
        <v>1034.18</v>
      </c>
      <c r="ET101" s="2">
        <v>44.25</v>
      </c>
      <c r="EU101" s="2">
        <v>17.28</v>
      </c>
      <c r="EV101" s="2">
        <v>316.48</v>
      </c>
      <c r="EW101" s="2">
        <v>39.51</v>
      </c>
      <c r="EX101" s="2">
        <v>1.27</v>
      </c>
      <c r="EY101" s="2">
        <v>1</v>
      </c>
      <c r="EZ101" s="2"/>
      <c r="FA101" s="2"/>
      <c r="FB101" s="2"/>
      <c r="FC101" s="2"/>
      <c r="FD101" s="2"/>
      <c r="FE101" s="2"/>
      <c r="FF101" s="2"/>
      <c r="FG101" s="2"/>
      <c r="FH101" s="2"/>
      <c r="FI101" s="2"/>
      <c r="FJ101" s="2"/>
      <c r="FK101" s="2"/>
      <c r="FL101" s="2"/>
      <c r="FM101" s="2"/>
      <c r="FN101" s="2"/>
      <c r="FO101" s="2"/>
      <c r="FP101" s="2"/>
      <c r="FQ101" s="2">
        <v>0</v>
      </c>
      <c r="FR101" s="2">
        <f t="shared" si="139"/>
        <v>0</v>
      </c>
      <c r="FS101" s="2">
        <v>0</v>
      </c>
      <c r="FT101" s="2"/>
      <c r="FU101" s="2"/>
      <c r="FV101" s="2"/>
      <c r="FW101" s="2"/>
      <c r="FX101" s="2">
        <v>123</v>
      </c>
      <c r="FY101" s="2">
        <v>75</v>
      </c>
      <c r="FZ101" s="2"/>
      <c r="GA101" s="2" t="s">
        <v>3</v>
      </c>
      <c r="GB101" s="2"/>
      <c r="GC101" s="2"/>
      <c r="GD101" s="2">
        <v>1</v>
      </c>
      <c r="GE101" s="2"/>
      <c r="GF101" s="2">
        <v>-212485047</v>
      </c>
      <c r="GG101" s="2">
        <v>2</v>
      </c>
      <c r="GH101" s="2">
        <v>1</v>
      </c>
      <c r="GI101" s="2">
        <v>-2</v>
      </c>
      <c r="GJ101" s="2">
        <v>0</v>
      </c>
      <c r="GK101" s="2">
        <v>0</v>
      </c>
      <c r="GL101" s="2">
        <f t="shared" si="140"/>
        <v>0</v>
      </c>
      <c r="GM101" s="2">
        <f t="shared" si="141"/>
        <v>1170</v>
      </c>
      <c r="GN101" s="2">
        <f t="shared" si="142"/>
        <v>1170</v>
      </c>
      <c r="GO101" s="2">
        <f t="shared" si="143"/>
        <v>0</v>
      </c>
      <c r="GP101" s="2">
        <f t="shared" si="144"/>
        <v>0</v>
      </c>
      <c r="GQ101" s="2"/>
      <c r="GR101" s="2">
        <v>0</v>
      </c>
      <c r="GS101" s="2">
        <v>3</v>
      </c>
      <c r="GT101" s="2">
        <v>0</v>
      </c>
      <c r="GU101" s="2" t="s">
        <v>3</v>
      </c>
      <c r="GV101" s="2">
        <f t="shared" si="145"/>
        <v>0</v>
      </c>
      <c r="GW101" s="2">
        <v>1</v>
      </c>
      <c r="GX101" s="2">
        <f t="shared" si="146"/>
        <v>0</v>
      </c>
      <c r="GY101" s="2"/>
      <c r="GZ101" s="2"/>
      <c r="HA101" s="2">
        <v>0</v>
      </c>
      <c r="HB101" s="2">
        <v>0</v>
      </c>
      <c r="HC101" s="2">
        <f t="shared" si="147"/>
        <v>0</v>
      </c>
      <c r="HD101" s="2"/>
      <c r="HE101" s="2" t="s">
        <v>3</v>
      </c>
      <c r="HF101" s="2" t="s">
        <v>3</v>
      </c>
      <c r="HG101" s="2"/>
      <c r="HH101" s="2"/>
      <c r="HI101" s="2"/>
      <c r="HJ101" s="2"/>
      <c r="HK101" s="2"/>
      <c r="HL101" s="2"/>
      <c r="HM101" s="2" t="s">
        <v>3</v>
      </c>
      <c r="HN101" s="2" t="s">
        <v>24</v>
      </c>
      <c r="HO101" s="2" t="s">
        <v>25</v>
      </c>
      <c r="HP101" s="2" t="s">
        <v>22</v>
      </c>
      <c r="HQ101" s="2" t="s">
        <v>22</v>
      </c>
      <c r="HR101" s="2"/>
      <c r="HS101" s="2"/>
      <c r="HT101" s="2"/>
      <c r="HU101" s="2"/>
      <c r="HV101" s="2"/>
      <c r="HW101" s="2"/>
      <c r="HX101" s="2"/>
      <c r="HY101" s="2"/>
      <c r="HZ101" s="2"/>
      <c r="IA101" s="2"/>
      <c r="IB101" s="2"/>
      <c r="IC101" s="2"/>
      <c r="ID101" s="2"/>
      <c r="IE101" s="2"/>
      <c r="IF101" s="2"/>
      <c r="IG101" s="2"/>
      <c r="IH101" s="2"/>
      <c r="II101" s="2"/>
      <c r="IJ101" s="2"/>
      <c r="IK101" s="2">
        <v>0</v>
      </c>
      <c r="IL101" s="2"/>
      <c r="IM101" s="2"/>
      <c r="IN101" s="2"/>
      <c r="IO101" s="2"/>
      <c r="IP101" s="2"/>
      <c r="IQ101" s="2"/>
      <c r="IR101" s="2"/>
      <c r="IS101" s="2"/>
      <c r="IT101" s="2"/>
      <c r="IU101" s="2"/>
    </row>
    <row r="102" spans="1:255" x14ac:dyDescent="0.2">
      <c r="A102">
        <v>17</v>
      </c>
      <c r="B102">
        <v>1</v>
      </c>
      <c r="C102">
        <f>ROW(SmtRes!A64)</f>
        <v>64</v>
      </c>
      <c r="D102">
        <f>ROW(EtalonRes!A62)</f>
        <v>62</v>
      </c>
      <c r="E102" t="s">
        <v>183</v>
      </c>
      <c r="F102" t="s">
        <v>184</v>
      </c>
      <c r="G102" t="s">
        <v>185</v>
      </c>
      <c r="H102" t="s">
        <v>186</v>
      </c>
      <c r="I102">
        <f>'1.Лок.смета.и.Акт'!E27</f>
        <v>1.1439999999999999</v>
      </c>
      <c r="J102">
        <v>0</v>
      </c>
      <c r="K102">
        <v>1.1439999999999999</v>
      </c>
      <c r="L102">
        <v>2.266</v>
      </c>
      <c r="M102">
        <v>0</v>
      </c>
      <c r="N102">
        <f t="shared" si="110"/>
        <v>2.266</v>
      </c>
      <c r="O102">
        <f t="shared" si="111"/>
        <v>9579</v>
      </c>
      <c r="P102">
        <f t="shared" si="112"/>
        <v>0</v>
      </c>
      <c r="Q102">
        <f t="shared" si="113"/>
        <v>397</v>
      </c>
      <c r="R102">
        <f t="shared" si="114"/>
        <v>391</v>
      </c>
      <c r="S102">
        <f t="shared" si="115"/>
        <v>9182</v>
      </c>
      <c r="T102">
        <f t="shared" si="116"/>
        <v>0</v>
      </c>
      <c r="U102" t="e">
        <f t="shared" si="117"/>
        <v>#REF!</v>
      </c>
      <c r="V102">
        <f t="shared" si="118"/>
        <v>1.4528799999999999</v>
      </c>
      <c r="W102">
        <f t="shared" si="119"/>
        <v>0</v>
      </c>
      <c r="X102" t="e">
        <f t="shared" si="120"/>
        <v>#REF!</v>
      </c>
      <c r="Y102" t="e">
        <f t="shared" si="121"/>
        <v>#REF!</v>
      </c>
      <c r="AA102">
        <v>69726884</v>
      </c>
      <c r="AB102">
        <f t="shared" si="122"/>
        <v>360.73</v>
      </c>
      <c r="AC102">
        <f>ROUND((ES102+(SUM(SmtRes!BC59:'SmtRes'!BC64)+SUM(EtalonRes!AL57:'EtalonRes'!AL62))),2)</f>
        <v>0</v>
      </c>
      <c r="AD102">
        <f t="shared" si="123"/>
        <v>44.25</v>
      </c>
      <c r="AE102">
        <f t="shared" si="124"/>
        <v>17.28</v>
      </c>
      <c r="AF102">
        <f t="shared" si="125"/>
        <v>316.48</v>
      </c>
      <c r="AG102">
        <f t="shared" si="126"/>
        <v>0</v>
      </c>
      <c r="AH102" t="e">
        <f t="shared" si="127"/>
        <v>#REF!</v>
      </c>
      <c r="AI102">
        <f t="shared" si="128"/>
        <v>1.27</v>
      </c>
      <c r="AJ102">
        <f t="shared" si="129"/>
        <v>0</v>
      </c>
      <c r="AK102">
        <v>1394.91</v>
      </c>
      <c r="AL102">
        <v>1034.18</v>
      </c>
      <c r="AM102">
        <v>44.25</v>
      </c>
      <c r="AN102">
        <v>17.28</v>
      </c>
      <c r="AO102">
        <v>316.48</v>
      </c>
      <c r="AP102">
        <v>0</v>
      </c>
      <c r="AQ102" t="e">
        <f>'1.Лок.смета.и.Акт'!#REF!</f>
        <v>#REF!</v>
      </c>
      <c r="AR102">
        <v>1.27</v>
      </c>
      <c r="AS102">
        <v>0</v>
      </c>
      <c r="AT102">
        <v>117</v>
      </c>
      <c r="AU102">
        <v>64</v>
      </c>
      <c r="AV102">
        <v>1</v>
      </c>
      <c r="AW102">
        <v>1</v>
      </c>
      <c r="AZ102">
        <v>1</v>
      </c>
      <c r="BA102">
        <v>25.36</v>
      </c>
      <c r="BB102">
        <v>7.84</v>
      </c>
      <c r="BC102">
        <v>7.56</v>
      </c>
      <c r="BD102" t="s">
        <v>3</v>
      </c>
      <c r="BE102" t="s">
        <v>3</v>
      </c>
      <c r="BF102" t="s">
        <v>3</v>
      </c>
      <c r="BG102" t="s">
        <v>3</v>
      </c>
      <c r="BH102">
        <v>0</v>
      </c>
      <c r="BI102">
        <v>1</v>
      </c>
      <c r="BJ102" t="s">
        <v>187</v>
      </c>
      <c r="BM102">
        <v>11001</v>
      </c>
      <c r="BN102">
        <v>0</v>
      </c>
      <c r="BO102" t="s">
        <v>184</v>
      </c>
      <c r="BP102">
        <v>1</v>
      </c>
      <c r="BQ102">
        <v>2</v>
      </c>
      <c r="BR102">
        <v>0</v>
      </c>
      <c r="BS102">
        <v>19.8</v>
      </c>
      <c r="BT102">
        <v>1</v>
      </c>
      <c r="BU102">
        <v>1</v>
      </c>
      <c r="BV102">
        <v>1</v>
      </c>
      <c r="BW102">
        <v>1</v>
      </c>
      <c r="BX102">
        <v>1</v>
      </c>
      <c r="BY102" t="s">
        <v>3</v>
      </c>
      <c r="BZ102" t="e">
        <f>'1.Лок.смета.и.Акт'!#REF!</f>
        <v>#REF!</v>
      </c>
      <c r="CA102" t="e">
        <f>'1.Лок.смета.и.Акт'!#REF!</f>
        <v>#REF!</v>
      </c>
      <c r="CB102" t="s">
        <v>3</v>
      </c>
      <c r="CE102">
        <v>0</v>
      </c>
      <c r="CF102">
        <v>0</v>
      </c>
      <c r="CG102">
        <v>0</v>
      </c>
      <c r="CH102">
        <v>6</v>
      </c>
      <c r="CI102">
        <v>0</v>
      </c>
      <c r="CJ102">
        <v>0</v>
      </c>
      <c r="CK102">
        <v>0</v>
      </c>
      <c r="CL102">
        <v>0</v>
      </c>
      <c r="CM102">
        <v>0</v>
      </c>
      <c r="CN102" t="s">
        <v>3</v>
      </c>
      <c r="CO102">
        <v>0</v>
      </c>
      <c r="CP102">
        <f t="shared" si="130"/>
        <v>9579</v>
      </c>
      <c r="CQ102">
        <f t="shared" si="131"/>
        <v>0</v>
      </c>
      <c r="CR102">
        <f t="shared" si="132"/>
        <v>346.92</v>
      </c>
      <c r="CS102">
        <f t="shared" si="133"/>
        <v>342.14400000000006</v>
      </c>
      <c r="CT102">
        <f t="shared" si="134"/>
        <v>8025.9328000000005</v>
      </c>
      <c r="CU102">
        <f t="shared" si="135"/>
        <v>0</v>
      </c>
      <c r="CV102" t="e">
        <f t="shared" si="136"/>
        <v>#REF!</v>
      </c>
      <c r="CW102">
        <f t="shared" si="137"/>
        <v>1.27</v>
      </c>
      <c r="CX102">
        <f t="shared" si="138"/>
        <v>0</v>
      </c>
      <c r="CY102" t="e">
        <f>(S102+R102)*(BZ102/100)</f>
        <v>#REF!</v>
      </c>
      <c r="CZ102" t="e">
        <f>(S102+R102)*(CA102/100)</f>
        <v>#REF!</v>
      </c>
      <c r="DC102" t="s">
        <v>3</v>
      </c>
      <c r="DD102" t="s">
        <v>3</v>
      </c>
      <c r="DE102" t="s">
        <v>3</v>
      </c>
      <c r="DF102" t="s">
        <v>3</v>
      </c>
      <c r="DG102" t="s">
        <v>3</v>
      </c>
      <c r="DH102" t="s">
        <v>3</v>
      </c>
      <c r="DI102" t="s">
        <v>3</v>
      </c>
      <c r="DJ102" t="s">
        <v>3</v>
      </c>
      <c r="DK102" t="s">
        <v>3</v>
      </c>
      <c r="DL102" t="s">
        <v>3</v>
      </c>
      <c r="DM102" t="s">
        <v>3</v>
      </c>
      <c r="DN102">
        <v>123</v>
      </c>
      <c r="DO102">
        <v>75</v>
      </c>
      <c r="DP102">
        <v>1</v>
      </c>
      <c r="DQ102">
        <v>1</v>
      </c>
      <c r="DU102">
        <v>1013</v>
      </c>
      <c r="DV102" t="s">
        <v>186</v>
      </c>
      <c r="DW102" t="str">
        <f>'1.Лок.смета.и.Акт'!D27</f>
        <v>100 м2 стяжки</v>
      </c>
      <c r="DX102">
        <v>1</v>
      </c>
      <c r="DZ102" t="s">
        <v>3</v>
      </c>
      <c r="EA102" t="s">
        <v>3</v>
      </c>
      <c r="EB102" t="s">
        <v>3</v>
      </c>
      <c r="EC102" t="s">
        <v>3</v>
      </c>
      <c r="EE102">
        <v>54328965</v>
      </c>
      <c r="EF102">
        <v>2</v>
      </c>
      <c r="EG102" t="s">
        <v>21</v>
      </c>
      <c r="EH102">
        <v>0</v>
      </c>
      <c r="EI102" t="s">
        <v>3</v>
      </c>
      <c r="EJ102">
        <v>1</v>
      </c>
      <c r="EK102">
        <v>11001</v>
      </c>
      <c r="EL102" t="s">
        <v>22</v>
      </c>
      <c r="EM102" t="s">
        <v>23</v>
      </c>
      <c r="EO102" t="s">
        <v>3</v>
      </c>
      <c r="EQ102">
        <v>1441792</v>
      </c>
      <c r="ER102">
        <v>1394.91</v>
      </c>
      <c r="ES102">
        <v>1034.18</v>
      </c>
      <c r="ET102">
        <v>44.25</v>
      </c>
      <c r="EU102">
        <v>17.28</v>
      </c>
      <c r="EV102">
        <v>316.48</v>
      </c>
      <c r="EW102" t="e">
        <f>'1.Лок.смета.и.Акт'!#REF!</f>
        <v>#REF!</v>
      </c>
      <c r="EX102">
        <v>1.27</v>
      </c>
      <c r="EY102">
        <v>1</v>
      </c>
      <c r="FQ102">
        <v>0</v>
      </c>
      <c r="FR102">
        <f t="shared" si="139"/>
        <v>0</v>
      </c>
      <c r="FS102">
        <v>0</v>
      </c>
      <c r="FX102">
        <v>123</v>
      </c>
      <c r="FY102">
        <v>75</v>
      </c>
      <c r="GA102" t="s">
        <v>3</v>
      </c>
      <c r="GD102">
        <v>1</v>
      </c>
      <c r="GF102">
        <v>-212485047</v>
      </c>
      <c r="GG102">
        <v>2</v>
      </c>
      <c r="GH102">
        <v>1</v>
      </c>
      <c r="GI102">
        <v>2</v>
      </c>
      <c r="GJ102">
        <v>0</v>
      </c>
      <c r="GK102">
        <v>0</v>
      </c>
      <c r="GL102">
        <f t="shared" si="140"/>
        <v>0</v>
      </c>
      <c r="GM102" t="e">
        <f t="shared" si="141"/>
        <v>#REF!</v>
      </c>
      <c r="GN102" t="e">
        <f t="shared" si="142"/>
        <v>#REF!</v>
      </c>
      <c r="GO102">
        <f t="shared" si="143"/>
        <v>0</v>
      </c>
      <c r="GP102">
        <f t="shared" si="144"/>
        <v>0</v>
      </c>
      <c r="GR102">
        <v>0</v>
      </c>
      <c r="GS102">
        <v>3</v>
      </c>
      <c r="GT102">
        <v>0</v>
      </c>
      <c r="GU102" t="s">
        <v>3</v>
      </c>
      <c r="GV102">
        <f t="shared" si="145"/>
        <v>0</v>
      </c>
      <c r="GW102">
        <v>1015.2</v>
      </c>
      <c r="GX102">
        <f t="shared" si="146"/>
        <v>0</v>
      </c>
      <c r="HA102">
        <v>0</v>
      </c>
      <c r="HB102">
        <v>0</v>
      </c>
      <c r="HC102">
        <f t="shared" si="147"/>
        <v>0</v>
      </c>
      <c r="HE102" t="s">
        <v>3</v>
      </c>
      <c r="HF102" t="s">
        <v>3</v>
      </c>
      <c r="HM102" t="s">
        <v>3</v>
      </c>
      <c r="HN102" t="s">
        <v>24</v>
      </c>
      <c r="HO102" t="s">
        <v>25</v>
      </c>
      <c r="HP102" t="s">
        <v>22</v>
      </c>
      <c r="HQ102" t="s">
        <v>22</v>
      </c>
      <c r="IK102">
        <v>0</v>
      </c>
    </row>
    <row r="103" spans="1:255" x14ac:dyDescent="0.2">
      <c r="A103" s="2">
        <v>18</v>
      </c>
      <c r="B103" s="2">
        <v>1</v>
      </c>
      <c r="C103" s="2">
        <v>58</v>
      </c>
      <c r="D103" s="2"/>
      <c r="E103" s="2" t="s">
        <v>188</v>
      </c>
      <c r="F103" s="2" t="s">
        <v>189</v>
      </c>
      <c r="G103" s="2" t="s">
        <v>190</v>
      </c>
      <c r="H103" s="2" t="s">
        <v>40</v>
      </c>
      <c r="I103" s="2">
        <f>I101*J103</f>
        <v>2.34</v>
      </c>
      <c r="J103" s="2">
        <v>2.0454545454545454</v>
      </c>
      <c r="K103" s="2">
        <v>2.0454545</v>
      </c>
      <c r="L103" s="2">
        <v>4.6226399999999996</v>
      </c>
      <c r="M103" s="2">
        <v>0</v>
      </c>
      <c r="N103" s="2">
        <f t="shared" si="110"/>
        <v>4.6226000000000003</v>
      </c>
      <c r="O103" s="2">
        <f t="shared" si="111"/>
        <v>2029</v>
      </c>
      <c r="P103" s="2">
        <f t="shared" si="112"/>
        <v>2029</v>
      </c>
      <c r="Q103" s="2">
        <f t="shared" si="113"/>
        <v>0</v>
      </c>
      <c r="R103" s="2">
        <f t="shared" si="114"/>
        <v>0</v>
      </c>
      <c r="S103" s="2">
        <f t="shared" si="115"/>
        <v>0</v>
      </c>
      <c r="T103" s="2">
        <f t="shared" si="116"/>
        <v>0</v>
      </c>
      <c r="U103" s="2">
        <f t="shared" si="117"/>
        <v>0</v>
      </c>
      <c r="V103" s="2">
        <f t="shared" si="118"/>
        <v>0</v>
      </c>
      <c r="W103" s="2">
        <f t="shared" si="119"/>
        <v>0</v>
      </c>
      <c r="X103" s="2">
        <f t="shared" si="120"/>
        <v>0</v>
      </c>
      <c r="Y103" s="2">
        <f t="shared" si="121"/>
        <v>0</v>
      </c>
      <c r="Z103" s="2"/>
      <c r="AA103" s="2">
        <v>69726971</v>
      </c>
      <c r="AB103" s="2">
        <f t="shared" si="122"/>
        <v>867.14</v>
      </c>
      <c r="AC103" s="2">
        <f>ROUND((ES103),2)</f>
        <v>867.14</v>
      </c>
      <c r="AD103" s="2">
        <f t="shared" si="123"/>
        <v>0</v>
      </c>
      <c r="AE103" s="2">
        <f t="shared" si="124"/>
        <v>0</v>
      </c>
      <c r="AF103" s="2">
        <f t="shared" si="125"/>
        <v>0</v>
      </c>
      <c r="AG103" s="2">
        <f t="shared" si="126"/>
        <v>0</v>
      </c>
      <c r="AH103" s="2">
        <f t="shared" si="127"/>
        <v>0</v>
      </c>
      <c r="AI103" s="2">
        <f t="shared" si="128"/>
        <v>0</v>
      </c>
      <c r="AJ103" s="2">
        <f t="shared" si="129"/>
        <v>0</v>
      </c>
      <c r="AK103" s="2">
        <v>867.14</v>
      </c>
      <c r="AL103" s="2">
        <v>867.14</v>
      </c>
      <c r="AM103" s="2">
        <v>0</v>
      </c>
      <c r="AN103" s="2">
        <v>0</v>
      </c>
      <c r="AO103" s="2">
        <v>0</v>
      </c>
      <c r="AP103" s="2">
        <v>0</v>
      </c>
      <c r="AQ103" s="2">
        <v>0</v>
      </c>
      <c r="AR103" s="2">
        <v>0</v>
      </c>
      <c r="AS103" s="2">
        <v>0</v>
      </c>
      <c r="AT103" s="2">
        <v>0</v>
      </c>
      <c r="AU103" s="2">
        <v>0</v>
      </c>
      <c r="AV103" s="2">
        <v>1</v>
      </c>
      <c r="AW103" s="2">
        <v>1</v>
      </c>
      <c r="AX103" s="2"/>
      <c r="AY103" s="2"/>
      <c r="AZ103" s="2">
        <v>1</v>
      </c>
      <c r="BA103" s="2">
        <v>1</v>
      </c>
      <c r="BB103" s="2">
        <v>1</v>
      </c>
      <c r="BC103" s="2">
        <v>1</v>
      </c>
      <c r="BD103" s="2" t="s">
        <v>3</v>
      </c>
      <c r="BE103" s="2" t="s">
        <v>3</v>
      </c>
      <c r="BF103" s="2" t="s">
        <v>3</v>
      </c>
      <c r="BG103" s="2" t="s">
        <v>3</v>
      </c>
      <c r="BH103" s="2">
        <v>3</v>
      </c>
      <c r="BI103" s="2">
        <v>1</v>
      </c>
      <c r="BJ103" s="2" t="s">
        <v>191</v>
      </c>
      <c r="BK103" s="2"/>
      <c r="BL103" s="2"/>
      <c r="BM103" s="2">
        <v>500003</v>
      </c>
      <c r="BN103" s="2">
        <v>0</v>
      </c>
      <c r="BO103" s="2" t="s">
        <v>3</v>
      </c>
      <c r="BP103" s="2">
        <v>0</v>
      </c>
      <c r="BQ103" s="2">
        <v>13</v>
      </c>
      <c r="BR103" s="2">
        <v>0</v>
      </c>
      <c r="BS103" s="2">
        <v>1</v>
      </c>
      <c r="BT103" s="2">
        <v>1</v>
      </c>
      <c r="BU103" s="2">
        <v>1</v>
      </c>
      <c r="BV103" s="2">
        <v>1</v>
      </c>
      <c r="BW103" s="2">
        <v>1</v>
      </c>
      <c r="BX103" s="2">
        <v>1</v>
      </c>
      <c r="BY103" s="2" t="s">
        <v>3</v>
      </c>
      <c r="BZ103" s="2">
        <v>0</v>
      </c>
      <c r="CA103" s="2">
        <v>0</v>
      </c>
      <c r="CB103" s="2" t="s">
        <v>3</v>
      </c>
      <c r="CC103" s="2"/>
      <c r="CD103" s="2"/>
      <c r="CE103" s="2">
        <v>0</v>
      </c>
      <c r="CF103" s="2">
        <v>0</v>
      </c>
      <c r="CG103" s="2">
        <v>0</v>
      </c>
      <c r="CH103" s="2">
        <v>6</v>
      </c>
      <c r="CI103" s="2">
        <v>1</v>
      </c>
      <c r="CJ103" s="2">
        <v>0</v>
      </c>
      <c r="CK103" s="2">
        <v>0</v>
      </c>
      <c r="CL103" s="2">
        <v>0</v>
      </c>
      <c r="CM103" s="2">
        <v>0</v>
      </c>
      <c r="CN103" s="2" t="s">
        <v>3</v>
      </c>
      <c r="CO103" s="2">
        <v>0</v>
      </c>
      <c r="CP103" s="2">
        <f t="shared" si="130"/>
        <v>2029</v>
      </c>
      <c r="CQ103" s="2">
        <f t="shared" si="131"/>
        <v>867.14</v>
      </c>
      <c r="CR103" s="2">
        <f t="shared" si="132"/>
        <v>0</v>
      </c>
      <c r="CS103" s="2">
        <f t="shared" si="133"/>
        <v>0</v>
      </c>
      <c r="CT103" s="2">
        <f t="shared" si="134"/>
        <v>0</v>
      </c>
      <c r="CU103" s="2">
        <f t="shared" si="135"/>
        <v>0</v>
      </c>
      <c r="CV103" s="2">
        <f t="shared" si="136"/>
        <v>0</v>
      </c>
      <c r="CW103" s="2">
        <f t="shared" si="137"/>
        <v>0</v>
      </c>
      <c r="CX103" s="2">
        <f t="shared" si="138"/>
        <v>0</v>
      </c>
      <c r="CY103" s="2">
        <f>(((S103+R103)*AT103)/100)</f>
        <v>0</v>
      </c>
      <c r="CZ103" s="2">
        <f>(((S103+R103)*AU103)/100)</f>
        <v>0</v>
      </c>
      <c r="DA103" s="2"/>
      <c r="DB103" s="2"/>
      <c r="DC103" s="2" t="s">
        <v>3</v>
      </c>
      <c r="DD103" s="2" t="s">
        <v>3</v>
      </c>
      <c r="DE103" s="2" t="s">
        <v>3</v>
      </c>
      <c r="DF103" s="2" t="s">
        <v>3</v>
      </c>
      <c r="DG103" s="2" t="s">
        <v>3</v>
      </c>
      <c r="DH103" s="2" t="s">
        <v>3</v>
      </c>
      <c r="DI103" s="2" t="s">
        <v>3</v>
      </c>
      <c r="DJ103" s="2" t="s">
        <v>3</v>
      </c>
      <c r="DK103" s="2" t="s">
        <v>3</v>
      </c>
      <c r="DL103" s="2" t="s">
        <v>3</v>
      </c>
      <c r="DM103" s="2" t="s">
        <v>3</v>
      </c>
      <c r="DN103" s="2">
        <v>0</v>
      </c>
      <c r="DO103" s="2">
        <v>0</v>
      </c>
      <c r="DP103" s="2">
        <v>1</v>
      </c>
      <c r="DQ103" s="2">
        <v>1</v>
      </c>
      <c r="DR103" s="2"/>
      <c r="DS103" s="2"/>
      <c r="DT103" s="2"/>
      <c r="DU103" s="2">
        <v>1007</v>
      </c>
      <c r="DV103" s="2" t="s">
        <v>40</v>
      </c>
      <c r="DW103" s="2" t="s">
        <v>40</v>
      </c>
      <c r="DX103" s="2">
        <v>1</v>
      </c>
      <c r="DY103" s="2"/>
      <c r="DZ103" s="2" t="s">
        <v>3</v>
      </c>
      <c r="EA103" s="2" t="s">
        <v>3</v>
      </c>
      <c r="EB103" s="2" t="s">
        <v>3</v>
      </c>
      <c r="EC103" s="2" t="s">
        <v>3</v>
      </c>
      <c r="ED103" s="2"/>
      <c r="EE103" s="2">
        <v>54329104</v>
      </c>
      <c r="EF103" s="2">
        <v>13</v>
      </c>
      <c r="EG103" s="2" t="s">
        <v>42</v>
      </c>
      <c r="EH103" s="2">
        <v>0</v>
      </c>
      <c r="EI103" s="2" t="s">
        <v>3</v>
      </c>
      <c r="EJ103" s="2">
        <v>1</v>
      </c>
      <c r="EK103" s="2">
        <v>500003</v>
      </c>
      <c r="EL103" s="2" t="s">
        <v>43</v>
      </c>
      <c r="EM103" s="2" t="s">
        <v>44</v>
      </c>
      <c r="EN103" s="2"/>
      <c r="EO103" s="2" t="s">
        <v>3</v>
      </c>
      <c r="EP103" s="2"/>
      <c r="EQ103" s="2">
        <v>0</v>
      </c>
      <c r="ER103" s="2">
        <v>867.14</v>
      </c>
      <c r="ES103" s="2">
        <v>867.14</v>
      </c>
      <c r="ET103" s="2">
        <v>0</v>
      </c>
      <c r="EU103" s="2">
        <v>0</v>
      </c>
      <c r="EV103" s="2">
        <v>0</v>
      </c>
      <c r="EW103" s="2">
        <v>0</v>
      </c>
      <c r="EX103" s="2">
        <v>0</v>
      </c>
      <c r="EY103" s="2"/>
      <c r="EZ103" s="2"/>
      <c r="FA103" s="2"/>
      <c r="FB103" s="2"/>
      <c r="FC103" s="2"/>
      <c r="FD103" s="2"/>
      <c r="FE103" s="2"/>
      <c r="FF103" s="2"/>
      <c r="FG103" s="2"/>
      <c r="FH103" s="2"/>
      <c r="FI103" s="2"/>
      <c r="FJ103" s="2"/>
      <c r="FK103" s="2"/>
      <c r="FL103" s="2"/>
      <c r="FM103" s="2"/>
      <c r="FN103" s="2"/>
      <c r="FO103" s="2"/>
      <c r="FP103" s="2"/>
      <c r="FQ103" s="2">
        <v>0</v>
      </c>
      <c r="FR103" s="2">
        <f t="shared" si="139"/>
        <v>0</v>
      </c>
      <c r="FS103" s="2">
        <v>0</v>
      </c>
      <c r="FT103" s="2"/>
      <c r="FU103" s="2"/>
      <c r="FV103" s="2"/>
      <c r="FW103" s="2"/>
      <c r="FX103" s="2">
        <v>0</v>
      </c>
      <c r="FY103" s="2">
        <v>0</v>
      </c>
      <c r="FZ103" s="2"/>
      <c r="GA103" s="2" t="s">
        <v>3</v>
      </c>
      <c r="GB103" s="2"/>
      <c r="GC103" s="2"/>
      <c r="GD103" s="2">
        <v>1</v>
      </c>
      <c r="GE103" s="2"/>
      <c r="GF103" s="2">
        <v>1799260510</v>
      </c>
      <c r="GG103" s="2">
        <v>2</v>
      </c>
      <c r="GH103" s="2">
        <v>1</v>
      </c>
      <c r="GI103" s="2">
        <v>-2</v>
      </c>
      <c r="GJ103" s="2">
        <v>0</v>
      </c>
      <c r="GK103" s="2">
        <v>0</v>
      </c>
      <c r="GL103" s="2">
        <f t="shared" si="140"/>
        <v>0</v>
      </c>
      <c r="GM103" s="2">
        <f t="shared" si="141"/>
        <v>2029</v>
      </c>
      <c r="GN103" s="2">
        <f t="shared" si="142"/>
        <v>2029</v>
      </c>
      <c r="GO103" s="2">
        <f t="shared" si="143"/>
        <v>0</v>
      </c>
      <c r="GP103" s="2">
        <f t="shared" si="144"/>
        <v>0</v>
      </c>
      <c r="GQ103" s="2"/>
      <c r="GR103" s="2">
        <v>0</v>
      </c>
      <c r="GS103" s="2">
        <v>3</v>
      </c>
      <c r="GT103" s="2">
        <v>0</v>
      </c>
      <c r="GU103" s="2" t="s">
        <v>3</v>
      </c>
      <c r="GV103" s="2">
        <f t="shared" si="145"/>
        <v>0</v>
      </c>
      <c r="GW103" s="2">
        <v>1</v>
      </c>
      <c r="GX103" s="2">
        <f t="shared" si="146"/>
        <v>0</v>
      </c>
      <c r="GY103" s="2"/>
      <c r="GZ103" s="2"/>
      <c r="HA103" s="2">
        <v>0</v>
      </c>
      <c r="HB103" s="2">
        <v>0</v>
      </c>
      <c r="HC103" s="2">
        <f t="shared" si="147"/>
        <v>0</v>
      </c>
      <c r="HD103" s="2"/>
      <c r="HE103" s="2" t="s">
        <v>3</v>
      </c>
      <c r="HF103" s="2" t="s">
        <v>3</v>
      </c>
      <c r="HG103" s="2"/>
      <c r="HH103" s="2"/>
      <c r="HI103" s="2"/>
      <c r="HJ103" s="2"/>
      <c r="HK103" s="2"/>
      <c r="HL103" s="2"/>
      <c r="HM103" s="2" t="s">
        <v>3</v>
      </c>
      <c r="HN103" s="2" t="s">
        <v>3</v>
      </c>
      <c r="HO103" s="2" t="s">
        <v>3</v>
      </c>
      <c r="HP103" s="2" t="s">
        <v>3</v>
      </c>
      <c r="HQ103" s="2" t="s">
        <v>3</v>
      </c>
      <c r="HR103" s="2"/>
      <c r="HS103" s="2"/>
      <c r="HT103" s="2"/>
      <c r="HU103" s="2"/>
      <c r="HV103" s="2"/>
      <c r="HW103" s="2"/>
      <c r="HX103" s="2"/>
      <c r="HY103" s="2"/>
      <c r="HZ103" s="2"/>
      <c r="IA103" s="2"/>
      <c r="IB103" s="2"/>
      <c r="IC103" s="2"/>
      <c r="ID103" s="2"/>
      <c r="IE103" s="2"/>
      <c r="IF103" s="2"/>
      <c r="IG103" s="2"/>
      <c r="IH103" s="2"/>
      <c r="II103" s="2"/>
      <c r="IJ103" s="2"/>
      <c r="IK103" s="2">
        <v>0</v>
      </c>
      <c r="IL103" s="2"/>
      <c r="IM103" s="2"/>
      <c r="IN103" s="2"/>
      <c r="IO103" s="2"/>
      <c r="IP103" s="2"/>
      <c r="IQ103" s="2"/>
      <c r="IR103" s="2"/>
      <c r="IS103" s="2"/>
      <c r="IT103" s="2"/>
      <c r="IU103" s="2"/>
    </row>
    <row r="104" spans="1:255" x14ac:dyDescent="0.2">
      <c r="A104">
        <v>18</v>
      </c>
      <c r="B104">
        <v>1</v>
      </c>
      <c r="C104">
        <v>64</v>
      </c>
      <c r="E104" t="s">
        <v>188</v>
      </c>
      <c r="F104" t="e">
        <f>'1.Лок.смета.и.Акт'!#REF!</f>
        <v>#REF!</v>
      </c>
      <c r="G104" t="s">
        <v>190</v>
      </c>
      <c r="H104" t="s">
        <v>40</v>
      </c>
      <c r="I104">
        <f>I102*J104</f>
        <v>2.34</v>
      </c>
      <c r="J104">
        <v>2.0454545454545454</v>
      </c>
      <c r="K104">
        <v>2.0454545</v>
      </c>
      <c r="L104">
        <v>4.6226399999999996</v>
      </c>
      <c r="M104">
        <v>0</v>
      </c>
      <c r="N104">
        <f t="shared" si="110"/>
        <v>4.6226000000000003</v>
      </c>
      <c r="O104">
        <f t="shared" si="111"/>
        <v>15262</v>
      </c>
      <c r="P104">
        <f t="shared" si="112"/>
        <v>15262</v>
      </c>
      <c r="Q104">
        <f t="shared" si="113"/>
        <v>0</v>
      </c>
      <c r="R104">
        <f t="shared" si="114"/>
        <v>0</v>
      </c>
      <c r="S104">
        <f t="shared" si="115"/>
        <v>0</v>
      </c>
      <c r="T104">
        <f t="shared" si="116"/>
        <v>0</v>
      </c>
      <c r="U104">
        <f t="shared" si="117"/>
        <v>0</v>
      </c>
      <c r="V104">
        <f t="shared" si="118"/>
        <v>0</v>
      </c>
      <c r="W104">
        <f t="shared" si="119"/>
        <v>0</v>
      </c>
      <c r="X104">
        <f t="shared" si="120"/>
        <v>0</v>
      </c>
      <c r="Y104">
        <f t="shared" si="121"/>
        <v>0</v>
      </c>
      <c r="AA104">
        <v>69726884</v>
      </c>
      <c r="AB104">
        <f t="shared" si="122"/>
        <v>862.75</v>
      </c>
      <c r="AC104">
        <f>ROUND((ES104),2)</f>
        <v>862.75</v>
      </c>
      <c r="AD104">
        <f t="shared" si="123"/>
        <v>0</v>
      </c>
      <c r="AE104">
        <f t="shared" si="124"/>
        <v>0</v>
      </c>
      <c r="AF104">
        <f t="shared" si="125"/>
        <v>0</v>
      </c>
      <c r="AG104">
        <f t="shared" si="126"/>
        <v>0</v>
      </c>
      <c r="AH104">
        <f t="shared" si="127"/>
        <v>0</v>
      </c>
      <c r="AI104">
        <f t="shared" si="128"/>
        <v>0</v>
      </c>
      <c r="AJ104">
        <f t="shared" si="129"/>
        <v>0</v>
      </c>
      <c r="AK104">
        <v>862.75</v>
      </c>
      <c r="AL104">
        <v>862.75</v>
      </c>
      <c r="AM104">
        <v>0</v>
      </c>
      <c r="AN104">
        <v>0</v>
      </c>
      <c r="AO104">
        <v>0</v>
      </c>
      <c r="AP104">
        <v>0</v>
      </c>
      <c r="AQ104">
        <v>0</v>
      </c>
      <c r="AR104">
        <v>0</v>
      </c>
      <c r="AS104">
        <v>0</v>
      </c>
      <c r="AT104">
        <v>0</v>
      </c>
      <c r="AU104">
        <v>0</v>
      </c>
      <c r="AV104">
        <v>1</v>
      </c>
      <c r="AW104">
        <v>1</v>
      </c>
      <c r="AZ104">
        <v>1</v>
      </c>
      <c r="BA104">
        <v>1</v>
      </c>
      <c r="BB104">
        <v>1</v>
      </c>
      <c r="BC104">
        <v>7.56</v>
      </c>
      <c r="BD104" t="s">
        <v>3</v>
      </c>
      <c r="BE104" t="s">
        <v>3</v>
      </c>
      <c r="BF104" t="s">
        <v>3</v>
      </c>
      <c r="BG104" t="s">
        <v>3</v>
      </c>
      <c r="BH104">
        <v>3</v>
      </c>
      <c r="BI104">
        <v>1</v>
      </c>
      <c r="BJ104" t="s">
        <v>191</v>
      </c>
      <c r="BM104">
        <v>500003</v>
      </c>
      <c r="BN104">
        <v>0</v>
      </c>
      <c r="BO104" t="s">
        <v>3</v>
      </c>
      <c r="BP104">
        <v>0</v>
      </c>
      <c r="BQ104">
        <v>13</v>
      </c>
      <c r="BR104">
        <v>0</v>
      </c>
      <c r="BS104">
        <v>1</v>
      </c>
      <c r="BT104">
        <v>1</v>
      </c>
      <c r="BU104">
        <v>1</v>
      </c>
      <c r="BV104">
        <v>1</v>
      </c>
      <c r="BW104">
        <v>1</v>
      </c>
      <c r="BX104">
        <v>1</v>
      </c>
      <c r="BY104" t="s">
        <v>3</v>
      </c>
      <c r="BZ104">
        <v>0</v>
      </c>
      <c r="CA104">
        <v>0</v>
      </c>
      <c r="CB104" t="s">
        <v>3</v>
      </c>
      <c r="CE104">
        <v>0</v>
      </c>
      <c r="CF104">
        <v>0</v>
      </c>
      <c r="CG104">
        <v>0</v>
      </c>
      <c r="CH104">
        <v>6</v>
      </c>
      <c r="CI104">
        <v>1</v>
      </c>
      <c r="CJ104">
        <v>0</v>
      </c>
      <c r="CK104">
        <v>0</v>
      </c>
      <c r="CL104">
        <v>0</v>
      </c>
      <c r="CM104">
        <v>0</v>
      </c>
      <c r="CN104" t="s">
        <v>3</v>
      </c>
      <c r="CO104">
        <v>0</v>
      </c>
      <c r="CP104">
        <f t="shared" si="130"/>
        <v>15262</v>
      </c>
      <c r="CQ104">
        <f t="shared" si="131"/>
        <v>6522.3899999999994</v>
      </c>
      <c r="CR104">
        <f t="shared" si="132"/>
        <v>0</v>
      </c>
      <c r="CS104">
        <f t="shared" si="133"/>
        <v>0</v>
      </c>
      <c r="CT104">
        <f t="shared" si="134"/>
        <v>0</v>
      </c>
      <c r="CU104">
        <f t="shared" si="135"/>
        <v>0</v>
      </c>
      <c r="CV104">
        <f t="shared" si="136"/>
        <v>0</v>
      </c>
      <c r="CW104">
        <f t="shared" si="137"/>
        <v>0</v>
      </c>
      <c r="CX104">
        <f t="shared" si="138"/>
        <v>0</v>
      </c>
      <c r="CY104">
        <f>(S104+R104)*(BZ104/100)</f>
        <v>0</v>
      </c>
      <c r="CZ104">
        <f>(S104+R104)*(CA104/100)</f>
        <v>0</v>
      </c>
      <c r="DC104" t="s">
        <v>3</v>
      </c>
      <c r="DD104" t="s">
        <v>3</v>
      </c>
      <c r="DE104" t="s">
        <v>3</v>
      </c>
      <c r="DF104" t="s">
        <v>3</v>
      </c>
      <c r="DG104" t="s">
        <v>3</v>
      </c>
      <c r="DH104" t="s">
        <v>3</v>
      </c>
      <c r="DI104" t="s">
        <v>3</v>
      </c>
      <c r="DJ104" t="s">
        <v>3</v>
      </c>
      <c r="DK104" t="s">
        <v>3</v>
      </c>
      <c r="DL104" t="s">
        <v>3</v>
      </c>
      <c r="DM104" t="s">
        <v>3</v>
      </c>
      <c r="DN104">
        <v>0</v>
      </c>
      <c r="DO104">
        <v>0</v>
      </c>
      <c r="DP104">
        <v>1</v>
      </c>
      <c r="DQ104">
        <v>1</v>
      </c>
      <c r="DU104">
        <v>1007</v>
      </c>
      <c r="DV104" t="s">
        <v>40</v>
      </c>
      <c r="DW104" t="e">
        <f>'1.Лок.смета.и.Акт'!#REF!</f>
        <v>#REF!</v>
      </c>
      <c r="DX104">
        <v>1</v>
      </c>
      <c r="DZ104" t="s">
        <v>3</v>
      </c>
      <c r="EA104" t="s">
        <v>3</v>
      </c>
      <c r="EB104" t="s">
        <v>3</v>
      </c>
      <c r="EC104" t="s">
        <v>3</v>
      </c>
      <c r="EE104">
        <v>54329104</v>
      </c>
      <c r="EF104">
        <v>13</v>
      </c>
      <c r="EG104" t="s">
        <v>42</v>
      </c>
      <c r="EH104">
        <v>0</v>
      </c>
      <c r="EI104" t="s">
        <v>3</v>
      </c>
      <c r="EJ104">
        <v>1</v>
      </c>
      <c r="EK104">
        <v>500003</v>
      </c>
      <c r="EL104" t="s">
        <v>43</v>
      </c>
      <c r="EM104" t="s">
        <v>44</v>
      </c>
      <c r="EO104" t="s">
        <v>3</v>
      </c>
      <c r="EQ104">
        <v>0</v>
      </c>
      <c r="ER104">
        <v>6238.51</v>
      </c>
      <c r="ES104">
        <v>862.75</v>
      </c>
      <c r="ET104">
        <v>0</v>
      </c>
      <c r="EU104">
        <v>0</v>
      </c>
      <c r="EV104">
        <v>0</v>
      </c>
      <c r="EW104">
        <v>0</v>
      </c>
      <c r="EX104">
        <v>0</v>
      </c>
      <c r="EZ104">
        <v>5</v>
      </c>
      <c r="FC104">
        <v>0</v>
      </c>
      <c r="FD104">
        <v>18</v>
      </c>
      <c r="FF104">
        <v>6238.51</v>
      </c>
      <c r="FQ104">
        <v>0</v>
      </c>
      <c r="FR104">
        <f t="shared" si="139"/>
        <v>0</v>
      </c>
      <c r="FS104">
        <v>0</v>
      </c>
      <c r="FX104">
        <v>0</v>
      </c>
      <c r="FY104">
        <v>0</v>
      </c>
      <c r="GA104" t="s">
        <v>192</v>
      </c>
      <c r="GD104">
        <v>1</v>
      </c>
      <c r="GF104">
        <v>1799260510</v>
      </c>
      <c r="GG104">
        <v>2</v>
      </c>
      <c r="GH104">
        <v>3</v>
      </c>
      <c r="GI104">
        <v>5</v>
      </c>
      <c r="GJ104">
        <v>0</v>
      </c>
      <c r="GK104">
        <v>0</v>
      </c>
      <c r="GL104">
        <f t="shared" si="140"/>
        <v>0</v>
      </c>
      <c r="GM104">
        <f t="shared" si="141"/>
        <v>15262</v>
      </c>
      <c r="GN104">
        <f t="shared" si="142"/>
        <v>15262</v>
      </c>
      <c r="GO104">
        <f t="shared" si="143"/>
        <v>0</v>
      </c>
      <c r="GP104">
        <f t="shared" si="144"/>
        <v>0</v>
      </c>
      <c r="GR104">
        <v>1</v>
      </c>
      <c r="GS104">
        <v>1</v>
      </c>
      <c r="GT104">
        <v>0</v>
      </c>
      <c r="GU104" t="s">
        <v>3</v>
      </c>
      <c r="GV104">
        <f t="shared" si="145"/>
        <v>0</v>
      </c>
      <c r="GW104">
        <v>1</v>
      </c>
      <c r="GX104">
        <f t="shared" si="146"/>
        <v>0</v>
      </c>
      <c r="HA104">
        <v>0</v>
      </c>
      <c r="HB104">
        <v>0</v>
      </c>
      <c r="HC104">
        <f t="shared" si="147"/>
        <v>0</v>
      </c>
      <c r="HE104" t="s">
        <v>35</v>
      </c>
      <c r="HF104" t="s">
        <v>36</v>
      </c>
      <c r="HM104" t="s">
        <v>3</v>
      </c>
      <c r="HN104" t="s">
        <v>3</v>
      </c>
      <c r="HO104" t="s">
        <v>3</v>
      </c>
      <c r="HP104" t="s">
        <v>3</v>
      </c>
      <c r="HQ104" t="s">
        <v>3</v>
      </c>
      <c r="IK104">
        <v>0</v>
      </c>
    </row>
    <row r="105" spans="1:255" x14ac:dyDescent="0.2">
      <c r="A105" s="2">
        <v>18</v>
      </c>
      <c r="B105" s="2">
        <v>1</v>
      </c>
      <c r="C105" s="2">
        <v>57</v>
      </c>
      <c r="D105" s="2"/>
      <c r="E105" s="2" t="s">
        <v>193</v>
      </c>
      <c r="F105" s="2" t="s">
        <v>82</v>
      </c>
      <c r="G105" s="2" t="s">
        <v>83</v>
      </c>
      <c r="H105" s="2" t="s">
        <v>40</v>
      </c>
      <c r="I105" s="2">
        <f>I101*J105</f>
        <v>4.0039999999999996</v>
      </c>
      <c r="J105" s="2">
        <v>3.5</v>
      </c>
      <c r="K105" s="2">
        <v>3.5</v>
      </c>
      <c r="L105" s="2">
        <v>7.931</v>
      </c>
      <c r="M105" s="2">
        <v>0</v>
      </c>
      <c r="N105" s="2">
        <f t="shared" si="110"/>
        <v>7.931</v>
      </c>
      <c r="O105" s="2">
        <f t="shared" si="111"/>
        <v>29</v>
      </c>
      <c r="P105" s="2">
        <f t="shared" si="112"/>
        <v>29</v>
      </c>
      <c r="Q105" s="2">
        <f t="shared" si="113"/>
        <v>0</v>
      </c>
      <c r="R105" s="2">
        <f t="shared" si="114"/>
        <v>0</v>
      </c>
      <c r="S105" s="2">
        <f t="shared" si="115"/>
        <v>0</v>
      </c>
      <c r="T105" s="2">
        <f t="shared" si="116"/>
        <v>0</v>
      </c>
      <c r="U105" s="2">
        <f t="shared" si="117"/>
        <v>0</v>
      </c>
      <c r="V105" s="2">
        <f t="shared" si="118"/>
        <v>0</v>
      </c>
      <c r="W105" s="2">
        <f t="shared" si="119"/>
        <v>0</v>
      </c>
      <c r="X105" s="2">
        <f t="shared" si="120"/>
        <v>0</v>
      </c>
      <c r="Y105" s="2">
        <f t="shared" si="121"/>
        <v>0</v>
      </c>
      <c r="Z105" s="2"/>
      <c r="AA105" s="2">
        <v>69726971</v>
      </c>
      <c r="AB105" s="2">
        <f t="shared" si="122"/>
        <v>7.14</v>
      </c>
      <c r="AC105" s="2">
        <f>ROUND((ES105),2)</f>
        <v>7.14</v>
      </c>
      <c r="AD105" s="2">
        <f t="shared" si="123"/>
        <v>0</v>
      </c>
      <c r="AE105" s="2">
        <f t="shared" si="124"/>
        <v>0</v>
      </c>
      <c r="AF105" s="2">
        <f t="shared" si="125"/>
        <v>0</v>
      </c>
      <c r="AG105" s="2">
        <f t="shared" si="126"/>
        <v>0</v>
      </c>
      <c r="AH105" s="2">
        <f t="shared" si="127"/>
        <v>0</v>
      </c>
      <c r="AI105" s="2">
        <f t="shared" si="128"/>
        <v>0</v>
      </c>
      <c r="AJ105" s="2">
        <f t="shared" si="129"/>
        <v>0</v>
      </c>
      <c r="AK105" s="2">
        <v>7.14</v>
      </c>
      <c r="AL105" s="2">
        <v>7.14</v>
      </c>
      <c r="AM105" s="2">
        <v>0</v>
      </c>
      <c r="AN105" s="2">
        <v>0</v>
      </c>
      <c r="AO105" s="2">
        <v>0</v>
      </c>
      <c r="AP105" s="2">
        <v>0</v>
      </c>
      <c r="AQ105" s="2">
        <v>0</v>
      </c>
      <c r="AR105" s="2">
        <v>0</v>
      </c>
      <c r="AS105" s="2">
        <v>0</v>
      </c>
      <c r="AT105" s="2">
        <v>0</v>
      </c>
      <c r="AU105" s="2">
        <v>0</v>
      </c>
      <c r="AV105" s="2">
        <v>1</v>
      </c>
      <c r="AW105" s="2">
        <v>1</v>
      </c>
      <c r="AX105" s="2"/>
      <c r="AY105" s="2"/>
      <c r="AZ105" s="2">
        <v>1</v>
      </c>
      <c r="BA105" s="2">
        <v>1</v>
      </c>
      <c r="BB105" s="2">
        <v>1</v>
      </c>
      <c r="BC105" s="2">
        <v>1</v>
      </c>
      <c r="BD105" s="2" t="s">
        <v>3</v>
      </c>
      <c r="BE105" s="2" t="s">
        <v>3</v>
      </c>
      <c r="BF105" s="2" t="s">
        <v>3</v>
      </c>
      <c r="BG105" s="2" t="s">
        <v>3</v>
      </c>
      <c r="BH105" s="2">
        <v>3</v>
      </c>
      <c r="BI105" s="2">
        <v>1</v>
      </c>
      <c r="BJ105" s="2" t="s">
        <v>194</v>
      </c>
      <c r="BK105" s="2"/>
      <c r="BL105" s="2"/>
      <c r="BM105" s="2">
        <v>500001</v>
      </c>
      <c r="BN105" s="2">
        <v>0</v>
      </c>
      <c r="BO105" s="2" t="s">
        <v>3</v>
      </c>
      <c r="BP105" s="2">
        <v>0</v>
      </c>
      <c r="BQ105" s="2">
        <v>8</v>
      </c>
      <c r="BR105" s="2">
        <v>0</v>
      </c>
      <c r="BS105" s="2">
        <v>1</v>
      </c>
      <c r="BT105" s="2">
        <v>1</v>
      </c>
      <c r="BU105" s="2">
        <v>1</v>
      </c>
      <c r="BV105" s="2">
        <v>1</v>
      </c>
      <c r="BW105" s="2">
        <v>1</v>
      </c>
      <c r="BX105" s="2">
        <v>1</v>
      </c>
      <c r="BY105" s="2" t="s">
        <v>3</v>
      </c>
      <c r="BZ105" s="2">
        <v>0</v>
      </c>
      <c r="CA105" s="2">
        <v>0</v>
      </c>
      <c r="CB105" s="2" t="s">
        <v>3</v>
      </c>
      <c r="CC105" s="2"/>
      <c r="CD105" s="2"/>
      <c r="CE105" s="2">
        <v>0</v>
      </c>
      <c r="CF105" s="2">
        <v>0</v>
      </c>
      <c r="CG105" s="2">
        <v>0</v>
      </c>
      <c r="CH105" s="2">
        <v>6</v>
      </c>
      <c r="CI105" s="2">
        <v>2</v>
      </c>
      <c r="CJ105" s="2">
        <v>0</v>
      </c>
      <c r="CK105" s="2">
        <v>0</v>
      </c>
      <c r="CL105" s="2">
        <v>0</v>
      </c>
      <c r="CM105" s="2">
        <v>0</v>
      </c>
      <c r="CN105" s="2" t="s">
        <v>3</v>
      </c>
      <c r="CO105" s="2">
        <v>0</v>
      </c>
      <c r="CP105" s="2">
        <f t="shared" si="130"/>
        <v>29</v>
      </c>
      <c r="CQ105" s="2">
        <f t="shared" si="131"/>
        <v>7.14</v>
      </c>
      <c r="CR105" s="2">
        <f t="shared" si="132"/>
        <v>0</v>
      </c>
      <c r="CS105" s="2">
        <f t="shared" si="133"/>
        <v>0</v>
      </c>
      <c r="CT105" s="2">
        <f t="shared" si="134"/>
        <v>0</v>
      </c>
      <c r="CU105" s="2">
        <f t="shared" si="135"/>
        <v>0</v>
      </c>
      <c r="CV105" s="2">
        <f t="shared" si="136"/>
        <v>0</v>
      </c>
      <c r="CW105" s="2">
        <f t="shared" si="137"/>
        <v>0</v>
      </c>
      <c r="CX105" s="2">
        <f t="shared" si="138"/>
        <v>0</v>
      </c>
      <c r="CY105" s="2">
        <f>(((S105+R105)*AT105)/100)</f>
        <v>0</v>
      </c>
      <c r="CZ105" s="2">
        <f>(((S105+R105)*AU105)/100)</f>
        <v>0</v>
      </c>
      <c r="DA105" s="2"/>
      <c r="DB105" s="2"/>
      <c r="DC105" s="2" t="s">
        <v>3</v>
      </c>
      <c r="DD105" s="2" t="s">
        <v>3</v>
      </c>
      <c r="DE105" s="2" t="s">
        <v>3</v>
      </c>
      <c r="DF105" s="2" t="s">
        <v>3</v>
      </c>
      <c r="DG105" s="2" t="s">
        <v>3</v>
      </c>
      <c r="DH105" s="2" t="s">
        <v>3</v>
      </c>
      <c r="DI105" s="2" t="s">
        <v>3</v>
      </c>
      <c r="DJ105" s="2" t="s">
        <v>3</v>
      </c>
      <c r="DK105" s="2" t="s">
        <v>3</v>
      </c>
      <c r="DL105" s="2" t="s">
        <v>3</v>
      </c>
      <c r="DM105" s="2" t="s">
        <v>3</v>
      </c>
      <c r="DN105" s="2">
        <v>0</v>
      </c>
      <c r="DO105" s="2">
        <v>0</v>
      </c>
      <c r="DP105" s="2">
        <v>1</v>
      </c>
      <c r="DQ105" s="2">
        <v>1</v>
      </c>
      <c r="DR105" s="2"/>
      <c r="DS105" s="2"/>
      <c r="DT105" s="2"/>
      <c r="DU105" s="2">
        <v>1007</v>
      </c>
      <c r="DV105" s="2" t="s">
        <v>40</v>
      </c>
      <c r="DW105" s="2" t="s">
        <v>40</v>
      </c>
      <c r="DX105" s="2">
        <v>1</v>
      </c>
      <c r="DY105" s="2"/>
      <c r="DZ105" s="2" t="s">
        <v>3</v>
      </c>
      <c r="EA105" s="2" t="s">
        <v>3</v>
      </c>
      <c r="EB105" s="2" t="s">
        <v>3</v>
      </c>
      <c r="EC105" s="2" t="s">
        <v>3</v>
      </c>
      <c r="ED105" s="2"/>
      <c r="EE105" s="2">
        <v>54328897</v>
      </c>
      <c r="EF105" s="2">
        <v>8</v>
      </c>
      <c r="EG105" s="2" t="s">
        <v>31</v>
      </c>
      <c r="EH105" s="2">
        <v>0</v>
      </c>
      <c r="EI105" s="2" t="s">
        <v>3</v>
      </c>
      <c r="EJ105" s="2">
        <v>1</v>
      </c>
      <c r="EK105" s="2">
        <v>500001</v>
      </c>
      <c r="EL105" s="2" t="s">
        <v>32</v>
      </c>
      <c r="EM105" s="2" t="s">
        <v>33</v>
      </c>
      <c r="EN105" s="2"/>
      <c r="EO105" s="2" t="s">
        <v>3</v>
      </c>
      <c r="EP105" s="2"/>
      <c r="EQ105" s="2">
        <v>0</v>
      </c>
      <c r="ER105" s="2">
        <v>7.14</v>
      </c>
      <c r="ES105" s="2">
        <v>7.14</v>
      </c>
      <c r="ET105" s="2">
        <v>0</v>
      </c>
      <c r="EU105" s="2">
        <v>0</v>
      </c>
      <c r="EV105" s="2">
        <v>0</v>
      </c>
      <c r="EW105" s="2">
        <v>0</v>
      </c>
      <c r="EX105" s="2">
        <v>0</v>
      </c>
      <c r="EY105" s="2"/>
      <c r="EZ105" s="2"/>
      <c r="FA105" s="2"/>
      <c r="FB105" s="2"/>
      <c r="FC105" s="2"/>
      <c r="FD105" s="2"/>
      <c r="FE105" s="2"/>
      <c r="FF105" s="2"/>
      <c r="FG105" s="2"/>
      <c r="FH105" s="2"/>
      <c r="FI105" s="2"/>
      <c r="FJ105" s="2"/>
      <c r="FK105" s="2"/>
      <c r="FL105" s="2"/>
      <c r="FM105" s="2"/>
      <c r="FN105" s="2"/>
      <c r="FO105" s="2"/>
      <c r="FP105" s="2"/>
      <c r="FQ105" s="2">
        <v>0</v>
      </c>
      <c r="FR105" s="2">
        <f t="shared" si="139"/>
        <v>0</v>
      </c>
      <c r="FS105" s="2">
        <v>0</v>
      </c>
      <c r="FT105" s="2"/>
      <c r="FU105" s="2"/>
      <c r="FV105" s="2"/>
      <c r="FW105" s="2"/>
      <c r="FX105" s="2">
        <v>0</v>
      </c>
      <c r="FY105" s="2">
        <v>0</v>
      </c>
      <c r="FZ105" s="2"/>
      <c r="GA105" s="2" t="s">
        <v>3</v>
      </c>
      <c r="GB105" s="2"/>
      <c r="GC105" s="2"/>
      <c r="GD105" s="2">
        <v>1</v>
      </c>
      <c r="GE105" s="2"/>
      <c r="GF105" s="2">
        <v>1967222743</v>
      </c>
      <c r="GG105" s="2">
        <v>2</v>
      </c>
      <c r="GH105" s="2">
        <v>1</v>
      </c>
      <c r="GI105" s="2">
        <v>-2</v>
      </c>
      <c r="GJ105" s="2">
        <v>0</v>
      </c>
      <c r="GK105" s="2">
        <v>0</v>
      </c>
      <c r="GL105" s="2">
        <f t="shared" si="140"/>
        <v>0</v>
      </c>
      <c r="GM105" s="2">
        <f t="shared" si="141"/>
        <v>29</v>
      </c>
      <c r="GN105" s="2">
        <f t="shared" si="142"/>
        <v>29</v>
      </c>
      <c r="GO105" s="2">
        <f t="shared" si="143"/>
        <v>0</v>
      </c>
      <c r="GP105" s="2">
        <f t="shared" si="144"/>
        <v>0</v>
      </c>
      <c r="GQ105" s="2"/>
      <c r="GR105" s="2">
        <v>0</v>
      </c>
      <c r="GS105" s="2">
        <v>3</v>
      </c>
      <c r="GT105" s="2">
        <v>0</v>
      </c>
      <c r="GU105" s="2" t="s">
        <v>3</v>
      </c>
      <c r="GV105" s="2">
        <f t="shared" si="145"/>
        <v>0</v>
      </c>
      <c r="GW105" s="2">
        <v>1</v>
      </c>
      <c r="GX105" s="2">
        <f t="shared" si="146"/>
        <v>0</v>
      </c>
      <c r="GY105" s="2"/>
      <c r="GZ105" s="2"/>
      <c r="HA105" s="2">
        <v>0</v>
      </c>
      <c r="HB105" s="2">
        <v>0</v>
      </c>
      <c r="HC105" s="2">
        <f t="shared" si="147"/>
        <v>0</v>
      </c>
      <c r="HD105" s="2"/>
      <c r="HE105" s="2" t="s">
        <v>3</v>
      </c>
      <c r="HF105" s="2" t="s">
        <v>3</v>
      </c>
      <c r="HG105" s="2"/>
      <c r="HH105" s="2"/>
      <c r="HI105" s="2"/>
      <c r="HJ105" s="2"/>
      <c r="HK105" s="2"/>
      <c r="HL105" s="2"/>
      <c r="HM105" s="2" t="s">
        <v>3</v>
      </c>
      <c r="HN105" s="2" t="s">
        <v>3</v>
      </c>
      <c r="HO105" s="2" t="s">
        <v>3</v>
      </c>
      <c r="HP105" s="2" t="s">
        <v>3</v>
      </c>
      <c r="HQ105" s="2" t="s">
        <v>3</v>
      </c>
      <c r="HR105" s="2"/>
      <c r="HS105" s="2"/>
      <c r="HT105" s="2"/>
      <c r="HU105" s="2"/>
      <c r="HV105" s="2"/>
      <c r="HW105" s="2"/>
      <c r="HX105" s="2"/>
      <c r="HY105" s="2"/>
      <c r="HZ105" s="2"/>
      <c r="IA105" s="2"/>
      <c r="IB105" s="2"/>
      <c r="IC105" s="2"/>
      <c r="ID105" s="2"/>
      <c r="IE105" s="2"/>
      <c r="IF105" s="2"/>
      <c r="IG105" s="2"/>
      <c r="IH105" s="2"/>
      <c r="II105" s="2"/>
      <c r="IJ105" s="2"/>
      <c r="IK105" s="2">
        <v>0</v>
      </c>
      <c r="IL105" s="2"/>
      <c r="IM105" s="2"/>
      <c r="IN105" s="2"/>
      <c r="IO105" s="2"/>
      <c r="IP105" s="2"/>
      <c r="IQ105" s="2"/>
      <c r="IR105" s="2"/>
      <c r="IS105" s="2"/>
      <c r="IT105" s="2"/>
      <c r="IU105" s="2"/>
    </row>
    <row r="106" spans="1:255" x14ac:dyDescent="0.2">
      <c r="A106">
        <v>18</v>
      </c>
      <c r="B106">
        <v>1</v>
      </c>
      <c r="C106">
        <v>63</v>
      </c>
      <c r="E106" t="s">
        <v>193</v>
      </c>
      <c r="F106" t="e">
        <f>'1.Лок.смета.и.Акт'!#REF!</f>
        <v>#REF!</v>
      </c>
      <c r="G106" t="s">
        <v>83</v>
      </c>
      <c r="H106" t="s">
        <v>40</v>
      </c>
      <c r="I106">
        <f>I102*J106</f>
        <v>4.0039999999999996</v>
      </c>
      <c r="J106">
        <v>3.5</v>
      </c>
      <c r="K106">
        <v>3.5</v>
      </c>
      <c r="L106">
        <v>7.931</v>
      </c>
      <c r="M106">
        <v>0</v>
      </c>
      <c r="N106">
        <f t="shared" si="110"/>
        <v>7.931</v>
      </c>
      <c r="O106">
        <f t="shared" si="111"/>
        <v>60</v>
      </c>
      <c r="P106">
        <f t="shared" si="112"/>
        <v>60</v>
      </c>
      <c r="Q106">
        <f t="shared" si="113"/>
        <v>0</v>
      </c>
      <c r="R106">
        <f t="shared" si="114"/>
        <v>0</v>
      </c>
      <c r="S106">
        <f t="shared" si="115"/>
        <v>0</v>
      </c>
      <c r="T106">
        <f t="shared" si="116"/>
        <v>0</v>
      </c>
      <c r="U106">
        <f t="shared" si="117"/>
        <v>0</v>
      </c>
      <c r="V106">
        <f t="shared" si="118"/>
        <v>0</v>
      </c>
      <c r="W106">
        <f t="shared" si="119"/>
        <v>0</v>
      </c>
      <c r="X106">
        <f t="shared" si="120"/>
        <v>0</v>
      </c>
      <c r="Y106">
        <f t="shared" si="121"/>
        <v>0</v>
      </c>
      <c r="AA106">
        <v>69726884</v>
      </c>
      <c r="AB106">
        <f t="shared" si="122"/>
        <v>1.97</v>
      </c>
      <c r="AC106">
        <f>ROUND((ES106),2)</f>
        <v>1.97</v>
      </c>
      <c r="AD106">
        <f t="shared" si="123"/>
        <v>0</v>
      </c>
      <c r="AE106">
        <f t="shared" si="124"/>
        <v>0</v>
      </c>
      <c r="AF106">
        <f t="shared" si="125"/>
        <v>0</v>
      </c>
      <c r="AG106">
        <f t="shared" si="126"/>
        <v>0</v>
      </c>
      <c r="AH106">
        <f t="shared" si="127"/>
        <v>0</v>
      </c>
      <c r="AI106">
        <f t="shared" si="128"/>
        <v>0</v>
      </c>
      <c r="AJ106">
        <f t="shared" si="129"/>
        <v>0</v>
      </c>
      <c r="AK106">
        <v>1.97</v>
      </c>
      <c r="AL106">
        <v>1.97</v>
      </c>
      <c r="AM106">
        <v>0</v>
      </c>
      <c r="AN106">
        <v>0</v>
      </c>
      <c r="AO106">
        <v>0</v>
      </c>
      <c r="AP106">
        <v>0</v>
      </c>
      <c r="AQ106">
        <v>0</v>
      </c>
      <c r="AR106">
        <v>0</v>
      </c>
      <c r="AS106">
        <v>0</v>
      </c>
      <c r="AT106">
        <v>0</v>
      </c>
      <c r="AU106">
        <v>0</v>
      </c>
      <c r="AV106">
        <v>1</v>
      </c>
      <c r="AW106">
        <v>1</v>
      </c>
      <c r="AZ106">
        <v>1</v>
      </c>
      <c r="BA106">
        <v>1</v>
      </c>
      <c r="BB106">
        <v>1</v>
      </c>
      <c r="BC106">
        <v>7.56</v>
      </c>
      <c r="BD106" t="s">
        <v>3</v>
      </c>
      <c r="BE106" t="s">
        <v>3</v>
      </c>
      <c r="BF106" t="s">
        <v>3</v>
      </c>
      <c r="BG106" t="s">
        <v>3</v>
      </c>
      <c r="BH106">
        <v>3</v>
      </c>
      <c r="BI106">
        <v>1</v>
      </c>
      <c r="BJ106" t="s">
        <v>194</v>
      </c>
      <c r="BM106">
        <v>500001</v>
      </c>
      <c r="BN106">
        <v>0</v>
      </c>
      <c r="BO106" t="s">
        <v>3</v>
      </c>
      <c r="BP106">
        <v>0</v>
      </c>
      <c r="BQ106">
        <v>8</v>
      </c>
      <c r="BR106">
        <v>0</v>
      </c>
      <c r="BS106">
        <v>1</v>
      </c>
      <c r="BT106">
        <v>1</v>
      </c>
      <c r="BU106">
        <v>1</v>
      </c>
      <c r="BV106">
        <v>1</v>
      </c>
      <c r="BW106">
        <v>1</v>
      </c>
      <c r="BX106">
        <v>1</v>
      </c>
      <c r="BY106" t="s">
        <v>3</v>
      </c>
      <c r="BZ106">
        <v>0</v>
      </c>
      <c r="CA106">
        <v>0</v>
      </c>
      <c r="CB106" t="s">
        <v>3</v>
      </c>
      <c r="CE106">
        <v>0</v>
      </c>
      <c r="CF106">
        <v>0</v>
      </c>
      <c r="CG106">
        <v>0</v>
      </c>
      <c r="CH106">
        <v>6</v>
      </c>
      <c r="CI106">
        <v>2</v>
      </c>
      <c r="CJ106">
        <v>0</v>
      </c>
      <c r="CK106">
        <v>0</v>
      </c>
      <c r="CL106">
        <v>0</v>
      </c>
      <c r="CM106">
        <v>0</v>
      </c>
      <c r="CN106" t="s">
        <v>3</v>
      </c>
      <c r="CO106">
        <v>0</v>
      </c>
      <c r="CP106">
        <f t="shared" si="130"/>
        <v>60</v>
      </c>
      <c r="CQ106">
        <f t="shared" si="131"/>
        <v>14.893199999999998</v>
      </c>
      <c r="CR106">
        <f t="shared" si="132"/>
        <v>0</v>
      </c>
      <c r="CS106">
        <f t="shared" si="133"/>
        <v>0</v>
      </c>
      <c r="CT106">
        <f t="shared" si="134"/>
        <v>0</v>
      </c>
      <c r="CU106">
        <f t="shared" si="135"/>
        <v>0</v>
      </c>
      <c r="CV106">
        <f t="shared" si="136"/>
        <v>0</v>
      </c>
      <c r="CW106">
        <f t="shared" si="137"/>
        <v>0</v>
      </c>
      <c r="CX106">
        <f t="shared" si="138"/>
        <v>0</v>
      </c>
      <c r="CY106">
        <f>(S106+R106)*(BZ106/100)</f>
        <v>0</v>
      </c>
      <c r="CZ106">
        <f>(S106+R106)*(CA106/100)</f>
        <v>0</v>
      </c>
      <c r="DC106" t="s">
        <v>3</v>
      </c>
      <c r="DD106" t="s">
        <v>3</v>
      </c>
      <c r="DE106" t="s">
        <v>3</v>
      </c>
      <c r="DF106" t="s">
        <v>3</v>
      </c>
      <c r="DG106" t="s">
        <v>3</v>
      </c>
      <c r="DH106" t="s">
        <v>3</v>
      </c>
      <c r="DI106" t="s">
        <v>3</v>
      </c>
      <c r="DJ106" t="s">
        <v>3</v>
      </c>
      <c r="DK106" t="s">
        <v>3</v>
      </c>
      <c r="DL106" t="s">
        <v>3</v>
      </c>
      <c r="DM106" t="s">
        <v>3</v>
      </c>
      <c r="DN106">
        <v>0</v>
      </c>
      <c r="DO106">
        <v>0</v>
      </c>
      <c r="DP106">
        <v>1</v>
      </c>
      <c r="DQ106">
        <v>1</v>
      </c>
      <c r="DU106">
        <v>1007</v>
      </c>
      <c r="DV106" t="s">
        <v>40</v>
      </c>
      <c r="DW106" t="e">
        <f>'1.Лок.смета.и.Акт'!#REF!</f>
        <v>#REF!</v>
      </c>
      <c r="DX106">
        <v>1</v>
      </c>
      <c r="DZ106" t="s">
        <v>3</v>
      </c>
      <c r="EA106" t="s">
        <v>3</v>
      </c>
      <c r="EB106" t="s">
        <v>3</v>
      </c>
      <c r="EC106" t="s">
        <v>3</v>
      </c>
      <c r="EE106">
        <v>54328897</v>
      </c>
      <c r="EF106">
        <v>8</v>
      </c>
      <c r="EG106" t="s">
        <v>31</v>
      </c>
      <c r="EH106">
        <v>0</v>
      </c>
      <c r="EI106" t="s">
        <v>3</v>
      </c>
      <c r="EJ106">
        <v>1</v>
      </c>
      <c r="EK106">
        <v>500001</v>
      </c>
      <c r="EL106" t="s">
        <v>32</v>
      </c>
      <c r="EM106" t="s">
        <v>33</v>
      </c>
      <c r="EO106" t="s">
        <v>3</v>
      </c>
      <c r="EQ106">
        <v>0</v>
      </c>
      <c r="ER106">
        <v>14.19</v>
      </c>
      <c r="ES106">
        <v>1.97</v>
      </c>
      <c r="ET106">
        <v>0</v>
      </c>
      <c r="EU106">
        <v>0</v>
      </c>
      <c r="EV106">
        <v>0</v>
      </c>
      <c r="EW106">
        <v>0</v>
      </c>
      <c r="EX106">
        <v>0</v>
      </c>
      <c r="EZ106">
        <v>5</v>
      </c>
      <c r="FC106">
        <v>0</v>
      </c>
      <c r="FD106">
        <v>18</v>
      </c>
      <c r="FF106">
        <v>14.19</v>
      </c>
      <c r="FQ106">
        <v>0</v>
      </c>
      <c r="FR106">
        <f t="shared" si="139"/>
        <v>0</v>
      </c>
      <c r="FS106">
        <v>0</v>
      </c>
      <c r="FX106">
        <v>0</v>
      </c>
      <c r="FY106">
        <v>0</v>
      </c>
      <c r="GA106" t="s">
        <v>85</v>
      </c>
      <c r="GD106">
        <v>1</v>
      </c>
      <c r="GF106">
        <v>1967222743</v>
      </c>
      <c r="GG106">
        <v>2</v>
      </c>
      <c r="GH106">
        <v>3</v>
      </c>
      <c r="GI106">
        <v>5</v>
      </c>
      <c r="GJ106">
        <v>0</v>
      </c>
      <c r="GK106">
        <v>0</v>
      </c>
      <c r="GL106">
        <f t="shared" si="140"/>
        <v>0</v>
      </c>
      <c r="GM106">
        <f t="shared" si="141"/>
        <v>60</v>
      </c>
      <c r="GN106">
        <f t="shared" si="142"/>
        <v>60</v>
      </c>
      <c r="GO106">
        <f t="shared" si="143"/>
        <v>0</v>
      </c>
      <c r="GP106">
        <f t="shared" si="144"/>
        <v>0</v>
      </c>
      <c r="GR106">
        <v>1</v>
      </c>
      <c r="GS106">
        <v>1</v>
      </c>
      <c r="GT106">
        <v>0</v>
      </c>
      <c r="GU106" t="s">
        <v>3</v>
      </c>
      <c r="GV106">
        <f t="shared" si="145"/>
        <v>0</v>
      </c>
      <c r="GW106">
        <v>1</v>
      </c>
      <c r="GX106">
        <f t="shared" si="146"/>
        <v>0</v>
      </c>
      <c r="HA106">
        <v>0</v>
      </c>
      <c r="HB106">
        <v>0</v>
      </c>
      <c r="HC106">
        <f t="shared" si="147"/>
        <v>0</v>
      </c>
      <c r="HE106" t="s">
        <v>35</v>
      </c>
      <c r="HF106" t="s">
        <v>36</v>
      </c>
      <c r="HM106" t="s">
        <v>3</v>
      </c>
      <c r="HN106" t="s">
        <v>3</v>
      </c>
      <c r="HO106" t="s">
        <v>3</v>
      </c>
      <c r="HP106" t="s">
        <v>3</v>
      </c>
      <c r="HQ106" t="s">
        <v>3</v>
      </c>
      <c r="IK106">
        <v>0</v>
      </c>
    </row>
    <row r="107" spans="1:255" x14ac:dyDescent="0.2">
      <c r="A107" s="2">
        <v>17</v>
      </c>
      <c r="B107" s="2">
        <v>1</v>
      </c>
      <c r="C107" s="2">
        <f>ROW(SmtRes!A69)</f>
        <v>69</v>
      </c>
      <c r="D107" s="2">
        <f>ROW(EtalonRes!A67)</f>
        <v>67</v>
      </c>
      <c r="E107" s="2" t="s">
        <v>195</v>
      </c>
      <c r="F107" s="2" t="s">
        <v>196</v>
      </c>
      <c r="G107" s="2" t="s">
        <v>197</v>
      </c>
      <c r="H107" s="2" t="s">
        <v>186</v>
      </c>
      <c r="I107" s="2">
        <f>'1.Лок.смета.и.Акт'!E28</f>
        <v>1.1439999999999999</v>
      </c>
      <c r="J107" s="2">
        <v>0</v>
      </c>
      <c r="K107" s="2">
        <v>1.1439999999999999</v>
      </c>
      <c r="L107" s="2">
        <v>2.266</v>
      </c>
      <c r="M107" s="2">
        <v>0</v>
      </c>
      <c r="N107" s="2">
        <f t="shared" si="110"/>
        <v>2.266</v>
      </c>
      <c r="O107" s="2">
        <f t="shared" si="111"/>
        <v>53</v>
      </c>
      <c r="P107" s="2">
        <f t="shared" si="112"/>
        <v>0</v>
      </c>
      <c r="Q107" s="2">
        <f t="shared" si="113"/>
        <v>35</v>
      </c>
      <c r="R107" s="2">
        <f t="shared" si="114"/>
        <v>13</v>
      </c>
      <c r="S107" s="2">
        <f t="shared" si="115"/>
        <v>18</v>
      </c>
      <c r="T107" s="2">
        <f t="shared" si="116"/>
        <v>0</v>
      </c>
      <c r="U107" s="2">
        <f t="shared" si="117"/>
        <v>2.2879999999999998</v>
      </c>
      <c r="V107" s="2">
        <f t="shared" si="118"/>
        <v>0.96095999999999993</v>
      </c>
      <c r="W107" s="2">
        <f t="shared" si="119"/>
        <v>0</v>
      </c>
      <c r="X107" s="2">
        <f t="shared" si="120"/>
        <v>38</v>
      </c>
      <c r="Y107" s="2">
        <f t="shared" si="121"/>
        <v>23</v>
      </c>
      <c r="Z107" s="2"/>
      <c r="AA107" s="2">
        <v>69726971</v>
      </c>
      <c r="AB107" s="2">
        <f t="shared" si="122"/>
        <v>46.97</v>
      </c>
      <c r="AC107" s="2">
        <f>ROUND(((ES107*4)+(SUM(SmtRes!BC65:'SmtRes'!BC69)+SUM(EtalonRes!AL63:'EtalonRes'!AL67))),2)</f>
        <v>0.01</v>
      </c>
      <c r="AD107" s="2">
        <f>ROUND(((((ET107*4))-((EU107*4)))+AE107),2)</f>
        <v>30.92</v>
      </c>
      <c r="AE107" s="2">
        <f>ROUND(((EU107*4)),2)</f>
        <v>11.44</v>
      </c>
      <c r="AF107" s="2">
        <f>ROUND(((EV107*4)),2)</f>
        <v>16.04</v>
      </c>
      <c r="AG107" s="2">
        <f t="shared" si="126"/>
        <v>0</v>
      </c>
      <c r="AH107" s="2">
        <f>((EW107*4))</f>
        <v>2</v>
      </c>
      <c r="AI107" s="2">
        <f>((EX107*4))</f>
        <v>0.84</v>
      </c>
      <c r="AJ107" s="2">
        <f t="shared" si="129"/>
        <v>0</v>
      </c>
      <c r="AK107" s="2">
        <v>264.04000000000002</v>
      </c>
      <c r="AL107" s="2">
        <v>252.3</v>
      </c>
      <c r="AM107" s="2">
        <v>7.73</v>
      </c>
      <c r="AN107" s="2">
        <v>2.86</v>
      </c>
      <c r="AO107" s="2">
        <v>4.01</v>
      </c>
      <c r="AP107" s="2">
        <v>0</v>
      </c>
      <c r="AQ107" s="2">
        <v>0.5</v>
      </c>
      <c r="AR107" s="2">
        <v>0.21</v>
      </c>
      <c r="AS107" s="2">
        <v>0</v>
      </c>
      <c r="AT107" s="2">
        <v>123</v>
      </c>
      <c r="AU107" s="2">
        <v>75</v>
      </c>
      <c r="AV107" s="2">
        <v>1</v>
      </c>
      <c r="AW107" s="2">
        <v>1</v>
      </c>
      <c r="AX107" s="2"/>
      <c r="AY107" s="2"/>
      <c r="AZ107" s="2">
        <v>1</v>
      </c>
      <c r="BA107" s="2">
        <v>1</v>
      </c>
      <c r="BB107" s="2">
        <v>1</v>
      </c>
      <c r="BC107" s="2">
        <v>1</v>
      </c>
      <c r="BD107" s="2" t="s">
        <v>3</v>
      </c>
      <c r="BE107" s="2" t="s">
        <v>3</v>
      </c>
      <c r="BF107" s="2" t="s">
        <v>3</v>
      </c>
      <c r="BG107" s="2" t="s">
        <v>3</v>
      </c>
      <c r="BH107" s="2">
        <v>0</v>
      </c>
      <c r="BI107" s="2">
        <v>1</v>
      </c>
      <c r="BJ107" s="2" t="s">
        <v>198</v>
      </c>
      <c r="BK107" s="2"/>
      <c r="BL107" s="2"/>
      <c r="BM107" s="2">
        <v>11001</v>
      </c>
      <c r="BN107" s="2">
        <v>0</v>
      </c>
      <c r="BO107" s="2" t="s">
        <v>3</v>
      </c>
      <c r="BP107" s="2">
        <v>0</v>
      </c>
      <c r="BQ107" s="2">
        <v>2</v>
      </c>
      <c r="BR107" s="2">
        <v>0</v>
      </c>
      <c r="BS107" s="2">
        <v>1</v>
      </c>
      <c r="BT107" s="2">
        <v>1</v>
      </c>
      <c r="BU107" s="2">
        <v>1</v>
      </c>
      <c r="BV107" s="2">
        <v>1</v>
      </c>
      <c r="BW107" s="2">
        <v>1</v>
      </c>
      <c r="BX107" s="2">
        <v>1</v>
      </c>
      <c r="BY107" s="2" t="s">
        <v>3</v>
      </c>
      <c r="BZ107" s="2">
        <v>123</v>
      </c>
      <c r="CA107" s="2">
        <v>75</v>
      </c>
      <c r="CB107" s="2" t="s">
        <v>3</v>
      </c>
      <c r="CC107" s="2"/>
      <c r="CD107" s="2"/>
      <c r="CE107" s="2">
        <v>0</v>
      </c>
      <c r="CF107" s="2">
        <v>0</v>
      </c>
      <c r="CG107" s="2">
        <v>0</v>
      </c>
      <c r="CH107" s="2">
        <v>7</v>
      </c>
      <c r="CI107" s="2">
        <v>0</v>
      </c>
      <c r="CJ107" s="2">
        <v>0</v>
      </c>
      <c r="CK107" s="2">
        <v>0</v>
      </c>
      <c r="CL107" s="2">
        <v>0</v>
      </c>
      <c r="CM107" s="2">
        <v>0</v>
      </c>
      <c r="CN107" s="2" t="s">
        <v>3</v>
      </c>
      <c r="CO107" s="2">
        <v>0</v>
      </c>
      <c r="CP107" s="2">
        <f t="shared" si="130"/>
        <v>53</v>
      </c>
      <c r="CQ107" s="2">
        <f t="shared" si="131"/>
        <v>0.01</v>
      </c>
      <c r="CR107" s="2">
        <f t="shared" si="132"/>
        <v>30.92</v>
      </c>
      <c r="CS107" s="2">
        <f t="shared" si="133"/>
        <v>11.44</v>
      </c>
      <c r="CT107" s="2">
        <f t="shared" si="134"/>
        <v>16.04</v>
      </c>
      <c r="CU107" s="2">
        <f t="shared" si="135"/>
        <v>0</v>
      </c>
      <c r="CV107" s="2">
        <f t="shared" si="136"/>
        <v>2</v>
      </c>
      <c r="CW107" s="2">
        <f t="shared" si="137"/>
        <v>0.84</v>
      </c>
      <c r="CX107" s="2">
        <f t="shared" si="138"/>
        <v>0</v>
      </c>
      <c r="CY107" s="2">
        <f>(((S107+R107)*AT107)/100)</f>
        <v>38.130000000000003</v>
      </c>
      <c r="CZ107" s="2">
        <f>(((S107+R107)*AU107)/100)</f>
        <v>23.25</v>
      </c>
      <c r="DA107" s="2"/>
      <c r="DB107" s="2"/>
      <c r="DC107" s="2" t="s">
        <v>3</v>
      </c>
      <c r="DD107" s="2" t="s">
        <v>199</v>
      </c>
      <c r="DE107" s="2" t="s">
        <v>199</v>
      </c>
      <c r="DF107" s="2" t="s">
        <v>199</v>
      </c>
      <c r="DG107" s="2" t="s">
        <v>199</v>
      </c>
      <c r="DH107" s="2" t="s">
        <v>3</v>
      </c>
      <c r="DI107" s="2" t="s">
        <v>199</v>
      </c>
      <c r="DJ107" s="2" t="s">
        <v>199</v>
      </c>
      <c r="DK107" s="2" t="s">
        <v>3</v>
      </c>
      <c r="DL107" s="2" t="s">
        <v>3</v>
      </c>
      <c r="DM107" s="2" t="s">
        <v>3</v>
      </c>
      <c r="DN107" s="2">
        <v>0</v>
      </c>
      <c r="DO107" s="2">
        <v>0</v>
      </c>
      <c r="DP107" s="2">
        <v>1</v>
      </c>
      <c r="DQ107" s="2">
        <v>1</v>
      </c>
      <c r="DR107" s="2"/>
      <c r="DS107" s="2"/>
      <c r="DT107" s="2"/>
      <c r="DU107" s="2">
        <v>1013</v>
      </c>
      <c r="DV107" s="2" t="s">
        <v>186</v>
      </c>
      <c r="DW107" s="2" t="s">
        <v>186</v>
      </c>
      <c r="DX107" s="2">
        <v>1</v>
      </c>
      <c r="DY107" s="2"/>
      <c r="DZ107" s="2" t="s">
        <v>3</v>
      </c>
      <c r="EA107" s="2" t="s">
        <v>3</v>
      </c>
      <c r="EB107" s="2" t="s">
        <v>3</v>
      </c>
      <c r="EC107" s="2" t="s">
        <v>3</v>
      </c>
      <c r="ED107" s="2"/>
      <c r="EE107" s="2">
        <v>54328965</v>
      </c>
      <c r="EF107" s="2">
        <v>2</v>
      </c>
      <c r="EG107" s="2" t="s">
        <v>21</v>
      </c>
      <c r="EH107" s="2">
        <v>0</v>
      </c>
      <c r="EI107" s="2" t="s">
        <v>3</v>
      </c>
      <c r="EJ107" s="2">
        <v>1</v>
      </c>
      <c r="EK107" s="2">
        <v>11001</v>
      </c>
      <c r="EL107" s="2" t="s">
        <v>22</v>
      </c>
      <c r="EM107" s="2" t="s">
        <v>23</v>
      </c>
      <c r="EN107" s="2"/>
      <c r="EO107" s="2" t="s">
        <v>3</v>
      </c>
      <c r="EP107" s="2"/>
      <c r="EQ107" s="2">
        <v>1441792</v>
      </c>
      <c r="ER107" s="2">
        <v>264.04000000000002</v>
      </c>
      <c r="ES107" s="2">
        <v>252.3</v>
      </c>
      <c r="ET107" s="2">
        <v>7.73</v>
      </c>
      <c r="EU107" s="2">
        <v>2.86</v>
      </c>
      <c r="EV107" s="2">
        <v>4.01</v>
      </c>
      <c r="EW107" s="2">
        <v>0.5</v>
      </c>
      <c r="EX107" s="2">
        <v>0.21</v>
      </c>
      <c r="EY107" s="2">
        <v>1</v>
      </c>
      <c r="EZ107" s="2"/>
      <c r="FA107" s="2"/>
      <c r="FB107" s="2"/>
      <c r="FC107" s="2"/>
      <c r="FD107" s="2"/>
      <c r="FE107" s="2"/>
      <c r="FF107" s="2"/>
      <c r="FG107" s="2"/>
      <c r="FH107" s="2"/>
      <c r="FI107" s="2"/>
      <c r="FJ107" s="2"/>
      <c r="FK107" s="2"/>
      <c r="FL107" s="2"/>
      <c r="FM107" s="2"/>
      <c r="FN107" s="2"/>
      <c r="FO107" s="2"/>
      <c r="FP107" s="2"/>
      <c r="FQ107" s="2">
        <v>0</v>
      </c>
      <c r="FR107" s="2">
        <f t="shared" si="139"/>
        <v>0</v>
      </c>
      <c r="FS107" s="2">
        <v>0</v>
      </c>
      <c r="FT107" s="2"/>
      <c r="FU107" s="2"/>
      <c r="FV107" s="2"/>
      <c r="FW107" s="2"/>
      <c r="FX107" s="2">
        <v>123</v>
      </c>
      <c r="FY107" s="2">
        <v>75</v>
      </c>
      <c r="FZ107" s="2"/>
      <c r="GA107" s="2" t="s">
        <v>3</v>
      </c>
      <c r="GB107" s="2"/>
      <c r="GC107" s="2"/>
      <c r="GD107" s="2">
        <v>1</v>
      </c>
      <c r="GE107" s="2"/>
      <c r="GF107" s="2">
        <v>-1905653660</v>
      </c>
      <c r="GG107" s="2">
        <v>2</v>
      </c>
      <c r="GH107" s="2">
        <v>1</v>
      </c>
      <c r="GI107" s="2">
        <v>-2</v>
      </c>
      <c r="GJ107" s="2">
        <v>0</v>
      </c>
      <c r="GK107" s="2">
        <v>0</v>
      </c>
      <c r="GL107" s="2">
        <f t="shared" si="140"/>
        <v>0</v>
      </c>
      <c r="GM107" s="2">
        <f t="shared" si="141"/>
        <v>114</v>
      </c>
      <c r="GN107" s="2">
        <f t="shared" si="142"/>
        <v>114</v>
      </c>
      <c r="GO107" s="2">
        <f t="shared" si="143"/>
        <v>0</v>
      </c>
      <c r="GP107" s="2">
        <f t="shared" si="144"/>
        <v>0</v>
      </c>
      <c r="GQ107" s="2"/>
      <c r="GR107" s="2">
        <v>0</v>
      </c>
      <c r="GS107" s="2">
        <v>3</v>
      </c>
      <c r="GT107" s="2">
        <v>0</v>
      </c>
      <c r="GU107" s="2" t="s">
        <v>199</v>
      </c>
      <c r="GV107" s="2">
        <f>ROUND(((GT107*4)),2)</f>
        <v>0</v>
      </c>
      <c r="GW107" s="2">
        <v>1</v>
      </c>
      <c r="GX107" s="2">
        <f t="shared" si="146"/>
        <v>0</v>
      </c>
      <c r="GY107" s="2"/>
      <c r="GZ107" s="2"/>
      <c r="HA107" s="2">
        <v>0</v>
      </c>
      <c r="HB107" s="2">
        <v>0</v>
      </c>
      <c r="HC107" s="2">
        <f t="shared" si="147"/>
        <v>0</v>
      </c>
      <c r="HD107" s="2"/>
      <c r="HE107" s="2" t="s">
        <v>3</v>
      </c>
      <c r="HF107" s="2" t="s">
        <v>3</v>
      </c>
      <c r="HG107" s="2"/>
      <c r="HH107" s="2"/>
      <c r="HI107" s="2"/>
      <c r="HJ107" s="2"/>
      <c r="HK107" s="2"/>
      <c r="HL107" s="2"/>
      <c r="HM107" s="2" t="s">
        <v>3</v>
      </c>
      <c r="HN107" s="2" t="s">
        <v>24</v>
      </c>
      <c r="HO107" s="2" t="s">
        <v>25</v>
      </c>
      <c r="HP107" s="2" t="s">
        <v>22</v>
      </c>
      <c r="HQ107" s="2" t="s">
        <v>22</v>
      </c>
      <c r="HR107" s="2"/>
      <c r="HS107" s="2"/>
      <c r="HT107" s="2"/>
      <c r="HU107" s="2"/>
      <c r="HV107" s="2"/>
      <c r="HW107" s="2"/>
      <c r="HX107" s="2"/>
      <c r="HY107" s="2"/>
      <c r="HZ107" s="2"/>
      <c r="IA107" s="2"/>
      <c r="IB107" s="2"/>
      <c r="IC107" s="2"/>
      <c r="ID107" s="2"/>
      <c r="IE107" s="2"/>
      <c r="IF107" s="2"/>
      <c r="IG107" s="2"/>
      <c r="IH107" s="2"/>
      <c r="II107" s="2"/>
      <c r="IJ107" s="2"/>
      <c r="IK107" s="2">
        <v>0</v>
      </c>
      <c r="IL107" s="2"/>
      <c r="IM107" s="2"/>
      <c r="IN107" s="2"/>
      <c r="IO107" s="2"/>
      <c r="IP107" s="2"/>
      <c r="IQ107" s="2"/>
      <c r="IR107" s="2"/>
      <c r="IS107" s="2"/>
      <c r="IT107" s="2"/>
      <c r="IU107" s="2"/>
    </row>
    <row r="108" spans="1:255" x14ac:dyDescent="0.2">
      <c r="A108">
        <v>17</v>
      </c>
      <c r="B108">
        <v>1</v>
      </c>
      <c r="C108">
        <f>ROW(SmtRes!A74)</f>
        <v>74</v>
      </c>
      <c r="D108">
        <f>ROW(EtalonRes!A72)</f>
        <v>72</v>
      </c>
      <c r="E108" t="s">
        <v>195</v>
      </c>
      <c r="F108" t="s">
        <v>196</v>
      </c>
      <c r="G108" t="s">
        <v>197</v>
      </c>
      <c r="H108" t="s">
        <v>186</v>
      </c>
      <c r="I108">
        <f>'1.Лок.смета.и.Акт'!E28</f>
        <v>1.1439999999999999</v>
      </c>
      <c r="J108">
        <v>0</v>
      </c>
      <c r="K108">
        <v>1.1439999999999999</v>
      </c>
      <c r="L108">
        <v>2.266</v>
      </c>
      <c r="M108">
        <v>0</v>
      </c>
      <c r="N108">
        <f t="shared" si="110"/>
        <v>2.266</v>
      </c>
      <c r="O108">
        <f t="shared" si="111"/>
        <v>742</v>
      </c>
      <c r="P108">
        <f t="shared" si="112"/>
        <v>0</v>
      </c>
      <c r="Q108">
        <f t="shared" si="113"/>
        <v>277</v>
      </c>
      <c r="R108">
        <f t="shared" si="114"/>
        <v>259</v>
      </c>
      <c r="S108">
        <f t="shared" si="115"/>
        <v>465</v>
      </c>
      <c r="T108">
        <f t="shared" si="116"/>
        <v>0</v>
      </c>
      <c r="U108" t="e">
        <f t="shared" si="117"/>
        <v>#REF!</v>
      </c>
      <c r="V108">
        <f t="shared" si="118"/>
        <v>0.96095999999999993</v>
      </c>
      <c r="W108">
        <f t="shared" si="119"/>
        <v>0</v>
      </c>
      <c r="X108" t="e">
        <f t="shared" si="120"/>
        <v>#REF!</v>
      </c>
      <c r="Y108" t="e">
        <f t="shared" si="121"/>
        <v>#REF!</v>
      </c>
      <c r="AA108">
        <v>69726884</v>
      </c>
      <c r="AB108">
        <f t="shared" si="122"/>
        <v>46.97</v>
      </c>
      <c r="AC108">
        <f>ROUND(((ES108*4)+(SUM(SmtRes!BC70:'SmtRes'!BC74)+SUM(EtalonRes!AL68:'EtalonRes'!AL72))),2)</f>
        <v>0.01</v>
      </c>
      <c r="AD108">
        <f>ROUND(((((ET108*4))-((EU108*4)))+AE108),2)</f>
        <v>30.92</v>
      </c>
      <c r="AE108">
        <f>ROUND(((EU108*4)),2)</f>
        <v>11.44</v>
      </c>
      <c r="AF108">
        <f>ROUND(((EV108*4)),2)</f>
        <v>16.04</v>
      </c>
      <c r="AG108">
        <f t="shared" si="126"/>
        <v>0</v>
      </c>
      <c r="AH108" t="e">
        <f>((EW108*4))</f>
        <v>#REF!</v>
      </c>
      <c r="AI108">
        <f>((EX108*4))</f>
        <v>0.84</v>
      </c>
      <c r="AJ108">
        <f t="shared" si="129"/>
        <v>0</v>
      </c>
      <c r="AK108">
        <v>264.04000000000002</v>
      </c>
      <c r="AL108">
        <v>252.3</v>
      </c>
      <c r="AM108">
        <v>7.73</v>
      </c>
      <c r="AN108">
        <v>2.86</v>
      </c>
      <c r="AO108">
        <v>4.01</v>
      </c>
      <c r="AP108">
        <v>0</v>
      </c>
      <c r="AQ108" t="e">
        <f>'1.Лок.смета.и.Акт'!#REF!</f>
        <v>#REF!</v>
      </c>
      <c r="AR108">
        <v>0.21</v>
      </c>
      <c r="AS108">
        <v>0</v>
      </c>
      <c r="AT108">
        <v>117</v>
      </c>
      <c r="AU108">
        <v>64</v>
      </c>
      <c r="AV108">
        <v>1</v>
      </c>
      <c r="AW108">
        <v>1</v>
      </c>
      <c r="AZ108">
        <v>1</v>
      </c>
      <c r="BA108">
        <v>25.36</v>
      </c>
      <c r="BB108">
        <v>7.84</v>
      </c>
      <c r="BC108">
        <v>7.56</v>
      </c>
      <c r="BD108" t="s">
        <v>3</v>
      </c>
      <c r="BE108" t="s">
        <v>3</v>
      </c>
      <c r="BF108" t="s">
        <v>3</v>
      </c>
      <c r="BG108" t="s">
        <v>3</v>
      </c>
      <c r="BH108">
        <v>0</v>
      </c>
      <c r="BI108">
        <v>1</v>
      </c>
      <c r="BJ108" t="s">
        <v>198</v>
      </c>
      <c r="BM108">
        <v>11001</v>
      </c>
      <c r="BN108">
        <v>0</v>
      </c>
      <c r="BO108" t="s">
        <v>196</v>
      </c>
      <c r="BP108">
        <v>1</v>
      </c>
      <c r="BQ108">
        <v>2</v>
      </c>
      <c r="BR108">
        <v>0</v>
      </c>
      <c r="BS108">
        <v>19.8</v>
      </c>
      <c r="BT108">
        <v>1</v>
      </c>
      <c r="BU108">
        <v>1</v>
      </c>
      <c r="BV108">
        <v>1</v>
      </c>
      <c r="BW108">
        <v>1</v>
      </c>
      <c r="BX108">
        <v>1</v>
      </c>
      <c r="BY108" t="s">
        <v>3</v>
      </c>
      <c r="BZ108" t="e">
        <f>'1.Лок.смета.и.Акт'!#REF!</f>
        <v>#REF!</v>
      </c>
      <c r="CA108" t="e">
        <f>'1.Лок.смета.и.Акт'!#REF!</f>
        <v>#REF!</v>
      </c>
      <c r="CB108" t="s">
        <v>3</v>
      </c>
      <c r="CE108">
        <v>0</v>
      </c>
      <c r="CF108">
        <v>0</v>
      </c>
      <c r="CG108">
        <v>0</v>
      </c>
      <c r="CH108">
        <v>7</v>
      </c>
      <c r="CI108">
        <v>0</v>
      </c>
      <c r="CJ108">
        <v>0</v>
      </c>
      <c r="CK108">
        <v>0</v>
      </c>
      <c r="CL108">
        <v>0</v>
      </c>
      <c r="CM108">
        <v>0</v>
      </c>
      <c r="CN108" t="s">
        <v>3</v>
      </c>
      <c r="CO108">
        <v>0</v>
      </c>
      <c r="CP108">
        <f t="shared" si="130"/>
        <v>742</v>
      </c>
      <c r="CQ108">
        <f t="shared" si="131"/>
        <v>7.5600000000000001E-2</v>
      </c>
      <c r="CR108">
        <f t="shared" si="132"/>
        <v>242.4128</v>
      </c>
      <c r="CS108">
        <f t="shared" si="133"/>
        <v>226.512</v>
      </c>
      <c r="CT108">
        <f t="shared" si="134"/>
        <v>406.77439999999996</v>
      </c>
      <c r="CU108">
        <f t="shared" si="135"/>
        <v>0</v>
      </c>
      <c r="CV108" t="e">
        <f t="shared" si="136"/>
        <v>#REF!</v>
      </c>
      <c r="CW108">
        <f t="shared" si="137"/>
        <v>0.84</v>
      </c>
      <c r="CX108">
        <f t="shared" si="138"/>
        <v>0</v>
      </c>
      <c r="CY108" t="e">
        <f>(S108+R108)*(BZ108/100)</f>
        <v>#REF!</v>
      </c>
      <c r="CZ108" t="e">
        <f>(S108+R108)*(CA108/100)</f>
        <v>#REF!</v>
      </c>
      <c r="DC108" t="s">
        <v>3</v>
      </c>
      <c r="DD108" t="s">
        <v>199</v>
      </c>
      <c r="DE108" t="s">
        <v>199</v>
      </c>
      <c r="DF108" t="s">
        <v>199</v>
      </c>
      <c r="DG108" t="s">
        <v>199</v>
      </c>
      <c r="DH108" t="s">
        <v>3</v>
      </c>
      <c r="DI108" t="s">
        <v>199</v>
      </c>
      <c r="DJ108" t="s">
        <v>199</v>
      </c>
      <c r="DK108" t="s">
        <v>3</v>
      </c>
      <c r="DL108" t="s">
        <v>3</v>
      </c>
      <c r="DM108" t="s">
        <v>3</v>
      </c>
      <c r="DN108">
        <v>123</v>
      </c>
      <c r="DO108">
        <v>75</v>
      </c>
      <c r="DP108">
        <v>1</v>
      </c>
      <c r="DQ108">
        <v>1</v>
      </c>
      <c r="DU108">
        <v>1013</v>
      </c>
      <c r="DV108" t="s">
        <v>186</v>
      </c>
      <c r="DW108" t="str">
        <f>'1.Лок.смета.и.Акт'!D28</f>
        <v>100 м2 стяжки</v>
      </c>
      <c r="DX108">
        <v>1</v>
      </c>
      <c r="DZ108" t="s">
        <v>3</v>
      </c>
      <c r="EA108" t="s">
        <v>3</v>
      </c>
      <c r="EB108" t="s">
        <v>3</v>
      </c>
      <c r="EC108" t="s">
        <v>3</v>
      </c>
      <c r="EE108">
        <v>54328965</v>
      </c>
      <c r="EF108">
        <v>2</v>
      </c>
      <c r="EG108" t="s">
        <v>21</v>
      </c>
      <c r="EH108">
        <v>0</v>
      </c>
      <c r="EI108" t="s">
        <v>3</v>
      </c>
      <c r="EJ108">
        <v>1</v>
      </c>
      <c r="EK108">
        <v>11001</v>
      </c>
      <c r="EL108" t="s">
        <v>22</v>
      </c>
      <c r="EM108" t="s">
        <v>23</v>
      </c>
      <c r="EO108" t="s">
        <v>3</v>
      </c>
      <c r="EQ108">
        <v>1441792</v>
      </c>
      <c r="ER108">
        <v>264.04000000000002</v>
      </c>
      <c r="ES108">
        <v>252.3</v>
      </c>
      <c r="ET108">
        <v>7.73</v>
      </c>
      <c r="EU108">
        <v>2.86</v>
      </c>
      <c r="EV108">
        <v>4.01</v>
      </c>
      <c r="EW108" t="e">
        <f>'1.Лок.смета.и.Акт'!#REF!</f>
        <v>#REF!</v>
      </c>
      <c r="EX108">
        <v>0.21</v>
      </c>
      <c r="EY108">
        <v>1</v>
      </c>
      <c r="FQ108">
        <v>0</v>
      </c>
      <c r="FR108">
        <f t="shared" si="139"/>
        <v>0</v>
      </c>
      <c r="FS108">
        <v>0</v>
      </c>
      <c r="FX108">
        <v>123</v>
      </c>
      <c r="FY108">
        <v>75</v>
      </c>
      <c r="GA108" t="s">
        <v>3</v>
      </c>
      <c r="GD108">
        <v>1</v>
      </c>
      <c r="GF108">
        <v>-1905653660</v>
      </c>
      <c r="GG108">
        <v>2</v>
      </c>
      <c r="GH108">
        <v>1</v>
      </c>
      <c r="GI108">
        <v>2</v>
      </c>
      <c r="GJ108">
        <v>0</v>
      </c>
      <c r="GK108">
        <v>0</v>
      </c>
      <c r="GL108">
        <f t="shared" si="140"/>
        <v>0</v>
      </c>
      <c r="GM108" t="e">
        <f t="shared" si="141"/>
        <v>#REF!</v>
      </c>
      <c r="GN108" t="e">
        <f t="shared" si="142"/>
        <v>#REF!</v>
      </c>
      <c r="GO108">
        <f t="shared" si="143"/>
        <v>0</v>
      </c>
      <c r="GP108">
        <f t="shared" si="144"/>
        <v>0</v>
      </c>
      <c r="GR108">
        <v>0</v>
      </c>
      <c r="GS108">
        <v>3</v>
      </c>
      <c r="GT108">
        <v>0</v>
      </c>
      <c r="GU108" t="s">
        <v>199</v>
      </c>
      <c r="GV108">
        <f>ROUND(((GT108*4)),2)</f>
        <v>0</v>
      </c>
      <c r="GW108">
        <v>1015.2</v>
      </c>
      <c r="GX108">
        <f t="shared" si="146"/>
        <v>0</v>
      </c>
      <c r="HA108">
        <v>0</v>
      </c>
      <c r="HB108">
        <v>0</v>
      </c>
      <c r="HC108">
        <f t="shared" si="147"/>
        <v>0</v>
      </c>
      <c r="HE108" t="s">
        <v>3</v>
      </c>
      <c r="HF108" t="s">
        <v>3</v>
      </c>
      <c r="HM108" t="s">
        <v>3</v>
      </c>
      <c r="HN108" t="s">
        <v>24</v>
      </c>
      <c r="HO108" t="s">
        <v>25</v>
      </c>
      <c r="HP108" t="s">
        <v>22</v>
      </c>
      <c r="HQ108" t="s">
        <v>22</v>
      </c>
      <c r="IK108">
        <v>0</v>
      </c>
    </row>
    <row r="109" spans="1:255" x14ac:dyDescent="0.2">
      <c r="A109" s="2">
        <v>18</v>
      </c>
      <c r="B109" s="2">
        <v>1</v>
      </c>
      <c r="C109" s="2">
        <v>69</v>
      </c>
      <c r="D109" s="2"/>
      <c r="E109" s="2" t="s">
        <v>200</v>
      </c>
      <c r="F109" s="2" t="s">
        <v>189</v>
      </c>
      <c r="G109" s="2" t="s">
        <v>190</v>
      </c>
      <c r="H109" s="2" t="s">
        <v>40</v>
      </c>
      <c r="I109" s="2">
        <f>I107*J109</f>
        <v>2.34</v>
      </c>
      <c r="J109" s="2">
        <v>2.0454545454545454</v>
      </c>
      <c r="K109" s="2">
        <v>2.0454545</v>
      </c>
      <c r="L109" s="2">
        <v>4.6226399999999996</v>
      </c>
      <c r="M109" s="2">
        <v>0</v>
      </c>
      <c r="N109" s="2">
        <f t="shared" si="110"/>
        <v>4.6226000000000003</v>
      </c>
      <c r="O109" s="2">
        <f t="shared" si="111"/>
        <v>2029</v>
      </c>
      <c r="P109" s="2">
        <f t="shared" si="112"/>
        <v>2029</v>
      </c>
      <c r="Q109" s="2">
        <f t="shared" si="113"/>
        <v>0</v>
      </c>
      <c r="R109" s="2">
        <f t="shared" si="114"/>
        <v>0</v>
      </c>
      <c r="S109" s="2">
        <f t="shared" si="115"/>
        <v>0</v>
      </c>
      <c r="T109" s="2">
        <f t="shared" si="116"/>
        <v>0</v>
      </c>
      <c r="U109" s="2">
        <f t="shared" si="117"/>
        <v>0</v>
      </c>
      <c r="V109" s="2">
        <f t="shared" si="118"/>
        <v>0</v>
      </c>
      <c r="W109" s="2">
        <f t="shared" si="119"/>
        <v>0</v>
      </c>
      <c r="X109" s="2">
        <f t="shared" si="120"/>
        <v>0</v>
      </c>
      <c r="Y109" s="2">
        <f t="shared" si="121"/>
        <v>0</v>
      </c>
      <c r="Z109" s="2"/>
      <c r="AA109" s="2">
        <v>69726971</v>
      </c>
      <c r="AB109" s="2">
        <f t="shared" si="122"/>
        <v>867.14</v>
      </c>
      <c r="AC109" s="2">
        <f>ROUND((ES109),2)</f>
        <v>867.14</v>
      </c>
      <c r="AD109" s="2">
        <f>ROUND((((ET109)-(EU109))+AE109),2)</f>
        <v>0</v>
      </c>
      <c r="AE109" s="2">
        <f>ROUND((EU109),2)</f>
        <v>0</v>
      </c>
      <c r="AF109" s="2">
        <f>ROUND((EV109),2)</f>
        <v>0</v>
      </c>
      <c r="AG109" s="2">
        <f t="shared" si="126"/>
        <v>0</v>
      </c>
      <c r="AH109" s="2">
        <f>(EW109)</f>
        <v>0</v>
      </c>
      <c r="AI109" s="2">
        <f>(EX109)</f>
        <v>0</v>
      </c>
      <c r="AJ109" s="2">
        <f t="shared" si="129"/>
        <v>0</v>
      </c>
      <c r="AK109" s="2">
        <v>867.14</v>
      </c>
      <c r="AL109" s="2">
        <v>867.14</v>
      </c>
      <c r="AM109" s="2">
        <v>0</v>
      </c>
      <c r="AN109" s="2">
        <v>0</v>
      </c>
      <c r="AO109" s="2">
        <v>0</v>
      </c>
      <c r="AP109" s="2">
        <v>0</v>
      </c>
      <c r="AQ109" s="2">
        <v>0</v>
      </c>
      <c r="AR109" s="2">
        <v>0</v>
      </c>
      <c r="AS109" s="2">
        <v>0</v>
      </c>
      <c r="AT109" s="2">
        <v>0</v>
      </c>
      <c r="AU109" s="2">
        <v>0</v>
      </c>
      <c r="AV109" s="2">
        <v>1</v>
      </c>
      <c r="AW109" s="2">
        <v>1</v>
      </c>
      <c r="AX109" s="2"/>
      <c r="AY109" s="2"/>
      <c r="AZ109" s="2">
        <v>1</v>
      </c>
      <c r="BA109" s="2">
        <v>1</v>
      </c>
      <c r="BB109" s="2">
        <v>1</v>
      </c>
      <c r="BC109" s="2">
        <v>1</v>
      </c>
      <c r="BD109" s="2" t="s">
        <v>3</v>
      </c>
      <c r="BE109" s="2" t="s">
        <v>3</v>
      </c>
      <c r="BF109" s="2" t="s">
        <v>3</v>
      </c>
      <c r="BG109" s="2" t="s">
        <v>3</v>
      </c>
      <c r="BH109" s="2">
        <v>3</v>
      </c>
      <c r="BI109" s="2">
        <v>1</v>
      </c>
      <c r="BJ109" s="2" t="s">
        <v>191</v>
      </c>
      <c r="BK109" s="2"/>
      <c r="BL109" s="2"/>
      <c r="BM109" s="2">
        <v>500003</v>
      </c>
      <c r="BN109" s="2">
        <v>0</v>
      </c>
      <c r="BO109" s="2" t="s">
        <v>3</v>
      </c>
      <c r="BP109" s="2">
        <v>0</v>
      </c>
      <c r="BQ109" s="2">
        <v>13</v>
      </c>
      <c r="BR109" s="2">
        <v>0</v>
      </c>
      <c r="BS109" s="2">
        <v>1</v>
      </c>
      <c r="BT109" s="2">
        <v>1</v>
      </c>
      <c r="BU109" s="2">
        <v>1</v>
      </c>
      <c r="BV109" s="2">
        <v>1</v>
      </c>
      <c r="BW109" s="2">
        <v>1</v>
      </c>
      <c r="BX109" s="2">
        <v>1</v>
      </c>
      <c r="BY109" s="2" t="s">
        <v>3</v>
      </c>
      <c r="BZ109" s="2">
        <v>0</v>
      </c>
      <c r="CA109" s="2">
        <v>0</v>
      </c>
      <c r="CB109" s="2" t="s">
        <v>3</v>
      </c>
      <c r="CC109" s="2"/>
      <c r="CD109" s="2"/>
      <c r="CE109" s="2">
        <v>0</v>
      </c>
      <c r="CF109" s="2">
        <v>0</v>
      </c>
      <c r="CG109" s="2">
        <v>0</v>
      </c>
      <c r="CH109" s="2">
        <v>7</v>
      </c>
      <c r="CI109" s="2">
        <v>1</v>
      </c>
      <c r="CJ109" s="2">
        <v>0</v>
      </c>
      <c r="CK109" s="2">
        <v>0</v>
      </c>
      <c r="CL109" s="2">
        <v>0</v>
      </c>
      <c r="CM109" s="2">
        <v>0</v>
      </c>
      <c r="CN109" s="2" t="s">
        <v>3</v>
      </c>
      <c r="CO109" s="2">
        <v>0</v>
      </c>
      <c r="CP109" s="2">
        <f t="shared" si="130"/>
        <v>2029</v>
      </c>
      <c r="CQ109" s="2">
        <f t="shared" si="131"/>
        <v>867.14</v>
      </c>
      <c r="CR109" s="2">
        <f t="shared" si="132"/>
        <v>0</v>
      </c>
      <c r="CS109" s="2">
        <f t="shared" si="133"/>
        <v>0</v>
      </c>
      <c r="CT109" s="2">
        <f t="shared" si="134"/>
        <v>0</v>
      </c>
      <c r="CU109" s="2">
        <f t="shared" si="135"/>
        <v>0</v>
      </c>
      <c r="CV109" s="2">
        <f t="shared" si="136"/>
        <v>0</v>
      </c>
      <c r="CW109" s="2">
        <f t="shared" si="137"/>
        <v>0</v>
      </c>
      <c r="CX109" s="2">
        <f t="shared" si="138"/>
        <v>0</v>
      </c>
      <c r="CY109" s="2">
        <f>(((S109+R109)*AT109)/100)</f>
        <v>0</v>
      </c>
      <c r="CZ109" s="2">
        <f>(((S109+R109)*AU109)/100)</f>
        <v>0</v>
      </c>
      <c r="DA109" s="2"/>
      <c r="DB109" s="2"/>
      <c r="DC109" s="2" t="s">
        <v>3</v>
      </c>
      <c r="DD109" s="2" t="s">
        <v>3</v>
      </c>
      <c r="DE109" s="2" t="s">
        <v>3</v>
      </c>
      <c r="DF109" s="2" t="s">
        <v>3</v>
      </c>
      <c r="DG109" s="2" t="s">
        <v>3</v>
      </c>
      <c r="DH109" s="2" t="s">
        <v>3</v>
      </c>
      <c r="DI109" s="2" t="s">
        <v>3</v>
      </c>
      <c r="DJ109" s="2" t="s">
        <v>3</v>
      </c>
      <c r="DK109" s="2" t="s">
        <v>3</v>
      </c>
      <c r="DL109" s="2" t="s">
        <v>3</v>
      </c>
      <c r="DM109" s="2" t="s">
        <v>3</v>
      </c>
      <c r="DN109" s="2">
        <v>0</v>
      </c>
      <c r="DO109" s="2">
        <v>0</v>
      </c>
      <c r="DP109" s="2">
        <v>1</v>
      </c>
      <c r="DQ109" s="2">
        <v>1</v>
      </c>
      <c r="DR109" s="2"/>
      <c r="DS109" s="2"/>
      <c r="DT109" s="2"/>
      <c r="DU109" s="2">
        <v>1007</v>
      </c>
      <c r="DV109" s="2" t="s">
        <v>40</v>
      </c>
      <c r="DW109" s="2" t="s">
        <v>40</v>
      </c>
      <c r="DX109" s="2">
        <v>1</v>
      </c>
      <c r="DY109" s="2"/>
      <c r="DZ109" s="2" t="s">
        <v>3</v>
      </c>
      <c r="EA109" s="2" t="s">
        <v>3</v>
      </c>
      <c r="EB109" s="2" t="s">
        <v>3</v>
      </c>
      <c r="EC109" s="2" t="s">
        <v>3</v>
      </c>
      <c r="ED109" s="2"/>
      <c r="EE109" s="2">
        <v>54329104</v>
      </c>
      <c r="EF109" s="2">
        <v>13</v>
      </c>
      <c r="EG109" s="2" t="s">
        <v>42</v>
      </c>
      <c r="EH109" s="2">
        <v>0</v>
      </c>
      <c r="EI109" s="2" t="s">
        <v>3</v>
      </c>
      <c r="EJ109" s="2">
        <v>1</v>
      </c>
      <c r="EK109" s="2">
        <v>500003</v>
      </c>
      <c r="EL109" s="2" t="s">
        <v>43</v>
      </c>
      <c r="EM109" s="2" t="s">
        <v>44</v>
      </c>
      <c r="EN109" s="2"/>
      <c r="EO109" s="2" t="s">
        <v>3</v>
      </c>
      <c r="EP109" s="2"/>
      <c r="EQ109" s="2">
        <v>0</v>
      </c>
      <c r="ER109" s="2">
        <v>867.14</v>
      </c>
      <c r="ES109" s="2">
        <v>867.14</v>
      </c>
      <c r="ET109" s="2">
        <v>0</v>
      </c>
      <c r="EU109" s="2">
        <v>0</v>
      </c>
      <c r="EV109" s="2">
        <v>0</v>
      </c>
      <c r="EW109" s="2">
        <v>0</v>
      </c>
      <c r="EX109" s="2">
        <v>0</v>
      </c>
      <c r="EY109" s="2"/>
      <c r="EZ109" s="2"/>
      <c r="FA109" s="2"/>
      <c r="FB109" s="2"/>
      <c r="FC109" s="2"/>
      <c r="FD109" s="2"/>
      <c r="FE109" s="2"/>
      <c r="FF109" s="2"/>
      <c r="FG109" s="2"/>
      <c r="FH109" s="2"/>
      <c r="FI109" s="2"/>
      <c r="FJ109" s="2"/>
      <c r="FK109" s="2"/>
      <c r="FL109" s="2"/>
      <c r="FM109" s="2"/>
      <c r="FN109" s="2"/>
      <c r="FO109" s="2"/>
      <c r="FP109" s="2"/>
      <c r="FQ109" s="2">
        <v>0</v>
      </c>
      <c r="FR109" s="2">
        <f t="shared" si="139"/>
        <v>0</v>
      </c>
      <c r="FS109" s="2">
        <v>0</v>
      </c>
      <c r="FT109" s="2"/>
      <c r="FU109" s="2"/>
      <c r="FV109" s="2"/>
      <c r="FW109" s="2"/>
      <c r="FX109" s="2">
        <v>0</v>
      </c>
      <c r="FY109" s="2">
        <v>0</v>
      </c>
      <c r="FZ109" s="2"/>
      <c r="GA109" s="2" t="s">
        <v>3</v>
      </c>
      <c r="GB109" s="2"/>
      <c r="GC109" s="2"/>
      <c r="GD109" s="2">
        <v>1</v>
      </c>
      <c r="GE109" s="2"/>
      <c r="GF109" s="2">
        <v>1799260510</v>
      </c>
      <c r="GG109" s="2">
        <v>2</v>
      </c>
      <c r="GH109" s="2">
        <v>1</v>
      </c>
      <c r="GI109" s="2">
        <v>-2</v>
      </c>
      <c r="GJ109" s="2">
        <v>0</v>
      </c>
      <c r="GK109" s="2">
        <v>0</v>
      </c>
      <c r="GL109" s="2">
        <f t="shared" si="140"/>
        <v>0</v>
      </c>
      <c r="GM109" s="2">
        <f t="shared" si="141"/>
        <v>2029</v>
      </c>
      <c r="GN109" s="2">
        <f t="shared" si="142"/>
        <v>2029</v>
      </c>
      <c r="GO109" s="2">
        <f t="shared" si="143"/>
        <v>0</v>
      </c>
      <c r="GP109" s="2">
        <f t="shared" si="144"/>
        <v>0</v>
      </c>
      <c r="GQ109" s="2"/>
      <c r="GR109" s="2">
        <v>0</v>
      </c>
      <c r="GS109" s="2">
        <v>3</v>
      </c>
      <c r="GT109" s="2">
        <v>0</v>
      </c>
      <c r="GU109" s="2" t="s">
        <v>3</v>
      </c>
      <c r="GV109" s="2">
        <f t="shared" ref="GV109:GV114" si="148">ROUND((GT109),2)</f>
        <v>0</v>
      </c>
      <c r="GW109" s="2">
        <v>1</v>
      </c>
      <c r="GX109" s="2">
        <f t="shared" si="146"/>
        <v>0</v>
      </c>
      <c r="GY109" s="2"/>
      <c r="GZ109" s="2"/>
      <c r="HA109" s="2">
        <v>0</v>
      </c>
      <c r="HB109" s="2">
        <v>0</v>
      </c>
      <c r="HC109" s="2">
        <f t="shared" si="147"/>
        <v>0</v>
      </c>
      <c r="HD109" s="2"/>
      <c r="HE109" s="2" t="s">
        <v>3</v>
      </c>
      <c r="HF109" s="2" t="s">
        <v>3</v>
      </c>
      <c r="HG109" s="2"/>
      <c r="HH109" s="2"/>
      <c r="HI109" s="2"/>
      <c r="HJ109" s="2"/>
      <c r="HK109" s="2"/>
      <c r="HL109" s="2"/>
      <c r="HM109" s="2" t="s">
        <v>3</v>
      </c>
      <c r="HN109" s="2" t="s">
        <v>3</v>
      </c>
      <c r="HO109" s="2" t="s">
        <v>3</v>
      </c>
      <c r="HP109" s="2" t="s">
        <v>3</v>
      </c>
      <c r="HQ109" s="2" t="s">
        <v>3</v>
      </c>
      <c r="HR109" s="2"/>
      <c r="HS109" s="2"/>
      <c r="HT109" s="2"/>
      <c r="HU109" s="2"/>
      <c r="HV109" s="2"/>
      <c r="HW109" s="2"/>
      <c r="HX109" s="2"/>
      <c r="HY109" s="2"/>
      <c r="HZ109" s="2"/>
      <c r="IA109" s="2"/>
      <c r="IB109" s="2"/>
      <c r="IC109" s="2"/>
      <c r="ID109" s="2"/>
      <c r="IE109" s="2"/>
      <c r="IF109" s="2"/>
      <c r="IG109" s="2"/>
      <c r="IH109" s="2"/>
      <c r="II109" s="2"/>
      <c r="IJ109" s="2"/>
      <c r="IK109" s="2">
        <v>0</v>
      </c>
      <c r="IL109" s="2"/>
      <c r="IM109" s="2"/>
      <c r="IN109" s="2"/>
      <c r="IO109" s="2"/>
      <c r="IP109" s="2"/>
      <c r="IQ109" s="2"/>
      <c r="IR109" s="2"/>
      <c r="IS109" s="2"/>
      <c r="IT109" s="2"/>
      <c r="IU109" s="2"/>
    </row>
    <row r="110" spans="1:255" x14ac:dyDescent="0.2">
      <c r="A110">
        <v>18</v>
      </c>
      <c r="B110">
        <v>1</v>
      </c>
      <c r="C110">
        <v>74</v>
      </c>
      <c r="E110" t="s">
        <v>200</v>
      </c>
      <c r="F110" t="e">
        <f>'1.Лок.смета.и.Акт'!#REF!</f>
        <v>#REF!</v>
      </c>
      <c r="G110" t="s">
        <v>190</v>
      </c>
      <c r="H110" t="s">
        <v>40</v>
      </c>
      <c r="I110">
        <f>I108*J110</f>
        <v>2.34</v>
      </c>
      <c r="J110">
        <v>2.0454545454545454</v>
      </c>
      <c r="K110">
        <v>2.0454545</v>
      </c>
      <c r="L110">
        <v>4.6226399999999996</v>
      </c>
      <c r="M110">
        <v>0</v>
      </c>
      <c r="N110">
        <f t="shared" si="110"/>
        <v>4.6226000000000003</v>
      </c>
      <c r="O110">
        <f t="shared" si="111"/>
        <v>15262</v>
      </c>
      <c r="P110">
        <f t="shared" si="112"/>
        <v>15262</v>
      </c>
      <c r="Q110">
        <f t="shared" si="113"/>
        <v>0</v>
      </c>
      <c r="R110">
        <f t="shared" si="114"/>
        <v>0</v>
      </c>
      <c r="S110">
        <f t="shared" si="115"/>
        <v>0</v>
      </c>
      <c r="T110">
        <f t="shared" si="116"/>
        <v>0</v>
      </c>
      <c r="U110">
        <f t="shared" si="117"/>
        <v>0</v>
      </c>
      <c r="V110">
        <f t="shared" si="118"/>
        <v>0</v>
      </c>
      <c r="W110">
        <f t="shared" si="119"/>
        <v>0</v>
      </c>
      <c r="X110">
        <f t="shared" si="120"/>
        <v>0</v>
      </c>
      <c r="Y110">
        <f t="shared" si="121"/>
        <v>0</v>
      </c>
      <c r="AA110">
        <v>69726884</v>
      </c>
      <c r="AB110">
        <f t="shared" si="122"/>
        <v>862.75</v>
      </c>
      <c r="AC110">
        <f>ROUND((ES110),2)</f>
        <v>862.75</v>
      </c>
      <c r="AD110">
        <f>ROUND((((ET110)-(EU110))+AE110),2)</f>
        <v>0</v>
      </c>
      <c r="AE110">
        <f>ROUND((EU110),2)</f>
        <v>0</v>
      </c>
      <c r="AF110">
        <f>ROUND((EV110),2)</f>
        <v>0</v>
      </c>
      <c r="AG110">
        <f t="shared" si="126"/>
        <v>0</v>
      </c>
      <c r="AH110">
        <f>(EW110)</f>
        <v>0</v>
      </c>
      <c r="AI110">
        <f>(EX110)</f>
        <v>0</v>
      </c>
      <c r="AJ110">
        <f t="shared" si="129"/>
        <v>0</v>
      </c>
      <c r="AK110">
        <v>862.75</v>
      </c>
      <c r="AL110">
        <v>862.75</v>
      </c>
      <c r="AM110">
        <v>0</v>
      </c>
      <c r="AN110">
        <v>0</v>
      </c>
      <c r="AO110">
        <v>0</v>
      </c>
      <c r="AP110">
        <v>0</v>
      </c>
      <c r="AQ110">
        <v>0</v>
      </c>
      <c r="AR110">
        <v>0</v>
      </c>
      <c r="AS110">
        <v>0</v>
      </c>
      <c r="AT110">
        <v>0</v>
      </c>
      <c r="AU110">
        <v>0</v>
      </c>
      <c r="AV110">
        <v>1</v>
      </c>
      <c r="AW110">
        <v>1</v>
      </c>
      <c r="AZ110">
        <v>1</v>
      </c>
      <c r="BA110">
        <v>1</v>
      </c>
      <c r="BB110">
        <v>1</v>
      </c>
      <c r="BC110">
        <v>7.56</v>
      </c>
      <c r="BD110" t="s">
        <v>3</v>
      </c>
      <c r="BE110" t="s">
        <v>3</v>
      </c>
      <c r="BF110" t="s">
        <v>3</v>
      </c>
      <c r="BG110" t="s">
        <v>3</v>
      </c>
      <c r="BH110">
        <v>3</v>
      </c>
      <c r="BI110">
        <v>1</v>
      </c>
      <c r="BJ110" t="s">
        <v>191</v>
      </c>
      <c r="BM110">
        <v>500003</v>
      </c>
      <c r="BN110">
        <v>0</v>
      </c>
      <c r="BO110" t="s">
        <v>3</v>
      </c>
      <c r="BP110">
        <v>0</v>
      </c>
      <c r="BQ110">
        <v>13</v>
      </c>
      <c r="BR110">
        <v>0</v>
      </c>
      <c r="BS110">
        <v>1</v>
      </c>
      <c r="BT110">
        <v>1</v>
      </c>
      <c r="BU110">
        <v>1</v>
      </c>
      <c r="BV110">
        <v>1</v>
      </c>
      <c r="BW110">
        <v>1</v>
      </c>
      <c r="BX110">
        <v>1</v>
      </c>
      <c r="BY110" t="s">
        <v>3</v>
      </c>
      <c r="BZ110">
        <v>0</v>
      </c>
      <c r="CA110">
        <v>0</v>
      </c>
      <c r="CB110" t="s">
        <v>3</v>
      </c>
      <c r="CE110">
        <v>0</v>
      </c>
      <c r="CF110">
        <v>0</v>
      </c>
      <c r="CG110">
        <v>0</v>
      </c>
      <c r="CH110">
        <v>7</v>
      </c>
      <c r="CI110">
        <v>1</v>
      </c>
      <c r="CJ110">
        <v>0</v>
      </c>
      <c r="CK110">
        <v>0</v>
      </c>
      <c r="CL110">
        <v>0</v>
      </c>
      <c r="CM110">
        <v>0</v>
      </c>
      <c r="CN110" t="s">
        <v>3</v>
      </c>
      <c r="CO110">
        <v>0</v>
      </c>
      <c r="CP110">
        <f t="shared" si="130"/>
        <v>15262</v>
      </c>
      <c r="CQ110">
        <f t="shared" si="131"/>
        <v>6522.3899999999994</v>
      </c>
      <c r="CR110">
        <f t="shared" si="132"/>
        <v>0</v>
      </c>
      <c r="CS110">
        <f t="shared" si="133"/>
        <v>0</v>
      </c>
      <c r="CT110">
        <f t="shared" si="134"/>
        <v>0</v>
      </c>
      <c r="CU110">
        <f t="shared" si="135"/>
        <v>0</v>
      </c>
      <c r="CV110">
        <f t="shared" si="136"/>
        <v>0</v>
      </c>
      <c r="CW110">
        <f t="shared" si="137"/>
        <v>0</v>
      </c>
      <c r="CX110">
        <f t="shared" si="138"/>
        <v>0</v>
      </c>
      <c r="CY110">
        <f>(S110+R110)*(BZ110/100)</f>
        <v>0</v>
      </c>
      <c r="CZ110">
        <f>(S110+R110)*(CA110/100)</f>
        <v>0</v>
      </c>
      <c r="DC110" t="s">
        <v>3</v>
      </c>
      <c r="DD110" t="s">
        <v>3</v>
      </c>
      <c r="DE110" t="s">
        <v>3</v>
      </c>
      <c r="DF110" t="s">
        <v>3</v>
      </c>
      <c r="DG110" t="s">
        <v>3</v>
      </c>
      <c r="DH110" t="s">
        <v>3</v>
      </c>
      <c r="DI110" t="s">
        <v>3</v>
      </c>
      <c r="DJ110" t="s">
        <v>3</v>
      </c>
      <c r="DK110" t="s">
        <v>3</v>
      </c>
      <c r="DL110" t="s">
        <v>3</v>
      </c>
      <c r="DM110" t="s">
        <v>3</v>
      </c>
      <c r="DN110">
        <v>0</v>
      </c>
      <c r="DO110">
        <v>0</v>
      </c>
      <c r="DP110">
        <v>1</v>
      </c>
      <c r="DQ110">
        <v>1</v>
      </c>
      <c r="DU110">
        <v>1007</v>
      </c>
      <c r="DV110" t="s">
        <v>40</v>
      </c>
      <c r="DW110" t="e">
        <f>'1.Лок.смета.и.Акт'!#REF!</f>
        <v>#REF!</v>
      </c>
      <c r="DX110">
        <v>1</v>
      </c>
      <c r="DZ110" t="s">
        <v>3</v>
      </c>
      <c r="EA110" t="s">
        <v>3</v>
      </c>
      <c r="EB110" t="s">
        <v>3</v>
      </c>
      <c r="EC110" t="s">
        <v>3</v>
      </c>
      <c r="EE110">
        <v>54329104</v>
      </c>
      <c r="EF110">
        <v>13</v>
      </c>
      <c r="EG110" t="s">
        <v>42</v>
      </c>
      <c r="EH110">
        <v>0</v>
      </c>
      <c r="EI110" t="s">
        <v>3</v>
      </c>
      <c r="EJ110">
        <v>1</v>
      </c>
      <c r="EK110">
        <v>500003</v>
      </c>
      <c r="EL110" t="s">
        <v>43</v>
      </c>
      <c r="EM110" t="s">
        <v>44</v>
      </c>
      <c r="EO110" t="s">
        <v>3</v>
      </c>
      <c r="EQ110">
        <v>0</v>
      </c>
      <c r="ER110">
        <v>6238.51</v>
      </c>
      <c r="ES110">
        <v>862.75</v>
      </c>
      <c r="ET110">
        <v>0</v>
      </c>
      <c r="EU110">
        <v>0</v>
      </c>
      <c r="EV110">
        <v>0</v>
      </c>
      <c r="EW110">
        <v>0</v>
      </c>
      <c r="EX110">
        <v>0</v>
      </c>
      <c r="EZ110">
        <v>5</v>
      </c>
      <c r="FC110">
        <v>0</v>
      </c>
      <c r="FD110">
        <v>18</v>
      </c>
      <c r="FF110">
        <v>6238.51</v>
      </c>
      <c r="FQ110">
        <v>0</v>
      </c>
      <c r="FR110">
        <f t="shared" si="139"/>
        <v>0</v>
      </c>
      <c r="FS110">
        <v>0</v>
      </c>
      <c r="FX110">
        <v>0</v>
      </c>
      <c r="FY110">
        <v>0</v>
      </c>
      <c r="GA110" t="s">
        <v>192</v>
      </c>
      <c r="GD110">
        <v>1</v>
      </c>
      <c r="GF110">
        <v>1799260510</v>
      </c>
      <c r="GG110">
        <v>2</v>
      </c>
      <c r="GH110">
        <v>3</v>
      </c>
      <c r="GI110">
        <v>5</v>
      </c>
      <c r="GJ110">
        <v>0</v>
      </c>
      <c r="GK110">
        <v>0</v>
      </c>
      <c r="GL110">
        <f t="shared" si="140"/>
        <v>0</v>
      </c>
      <c r="GM110">
        <f t="shared" si="141"/>
        <v>15262</v>
      </c>
      <c r="GN110">
        <f t="shared" si="142"/>
        <v>15262</v>
      </c>
      <c r="GO110">
        <f t="shared" si="143"/>
        <v>0</v>
      </c>
      <c r="GP110">
        <f t="shared" si="144"/>
        <v>0</v>
      </c>
      <c r="GR110">
        <v>1</v>
      </c>
      <c r="GS110">
        <v>1</v>
      </c>
      <c r="GT110">
        <v>0</v>
      </c>
      <c r="GU110" t="s">
        <v>3</v>
      </c>
      <c r="GV110">
        <f t="shared" si="148"/>
        <v>0</v>
      </c>
      <c r="GW110">
        <v>1</v>
      </c>
      <c r="GX110">
        <f t="shared" si="146"/>
        <v>0</v>
      </c>
      <c r="HA110">
        <v>0</v>
      </c>
      <c r="HB110">
        <v>0</v>
      </c>
      <c r="HC110">
        <f t="shared" si="147"/>
        <v>0</v>
      </c>
      <c r="HE110" t="s">
        <v>35</v>
      </c>
      <c r="HF110" t="s">
        <v>36</v>
      </c>
      <c r="HM110" t="s">
        <v>3</v>
      </c>
      <c r="HN110" t="s">
        <v>3</v>
      </c>
      <c r="HO110" t="s">
        <v>3</v>
      </c>
      <c r="HP110" t="s">
        <v>3</v>
      </c>
      <c r="HQ110" t="s">
        <v>3</v>
      </c>
      <c r="IK110">
        <v>0</v>
      </c>
    </row>
    <row r="111" spans="1:255" x14ac:dyDescent="0.2">
      <c r="A111" s="2">
        <v>17</v>
      </c>
      <c r="B111" s="2">
        <v>1</v>
      </c>
      <c r="C111" s="2">
        <f>ROW(SmtRes!A79)</f>
        <v>79</v>
      </c>
      <c r="D111" s="2">
        <f>ROW(EtalonRes!A78)</f>
        <v>78</v>
      </c>
      <c r="E111" s="2" t="s">
        <v>201</v>
      </c>
      <c r="F111" s="2" t="s">
        <v>202</v>
      </c>
      <c r="G111" s="2" t="s">
        <v>203</v>
      </c>
      <c r="H111" s="2" t="s">
        <v>51</v>
      </c>
      <c r="I111" s="2">
        <f>'1.Лок.смета.и.Акт'!E29</f>
        <v>1.1439999999999999</v>
      </c>
      <c r="J111" s="2">
        <v>0</v>
      </c>
      <c r="K111" s="2">
        <v>1.1439999999999999</v>
      </c>
      <c r="L111" s="2">
        <v>2.266</v>
      </c>
      <c r="M111" s="2">
        <v>0</v>
      </c>
      <c r="N111" s="2">
        <f t="shared" si="110"/>
        <v>2.266</v>
      </c>
      <c r="O111" s="2">
        <f t="shared" si="111"/>
        <v>963</v>
      </c>
      <c r="P111" s="2">
        <f t="shared" si="112"/>
        <v>0</v>
      </c>
      <c r="Q111" s="2">
        <f t="shared" si="113"/>
        <v>125</v>
      </c>
      <c r="R111" s="2">
        <f t="shared" si="114"/>
        <v>12</v>
      </c>
      <c r="S111" s="2">
        <f t="shared" si="115"/>
        <v>838</v>
      </c>
      <c r="T111" s="2">
        <f t="shared" si="116"/>
        <v>0</v>
      </c>
      <c r="U111" s="2">
        <f t="shared" si="117"/>
        <v>91.565759999999997</v>
      </c>
      <c r="V111" s="2">
        <f t="shared" si="118"/>
        <v>1.1954799999999999</v>
      </c>
      <c r="W111" s="2">
        <f t="shared" si="119"/>
        <v>0</v>
      </c>
      <c r="X111" s="2">
        <f t="shared" si="120"/>
        <v>1046</v>
      </c>
      <c r="Y111" s="2">
        <f t="shared" si="121"/>
        <v>638</v>
      </c>
      <c r="Z111" s="2"/>
      <c r="AA111" s="2">
        <v>69726971</v>
      </c>
      <c r="AB111" s="2">
        <f t="shared" si="122"/>
        <v>841.47</v>
      </c>
      <c r="AC111" s="2">
        <f>ROUND((ES111+(SUM(SmtRes!BC75:'SmtRes'!BC79)+SUM(EtalonRes!AL73:'EtalonRes'!AL78))),2)</f>
        <v>0</v>
      </c>
      <c r="AD111" s="2">
        <f>ROUND(((((ET111*0.5))-((EU111*0.5)))+AE111),2)</f>
        <v>109.1</v>
      </c>
      <c r="AE111" s="2">
        <f>ROUND(((EU111*0.5)),2)</f>
        <v>10.6</v>
      </c>
      <c r="AF111" s="2">
        <f>ROUND((EV111),2)</f>
        <v>732.37</v>
      </c>
      <c r="AG111" s="2">
        <f t="shared" si="126"/>
        <v>0</v>
      </c>
      <c r="AH111" s="2">
        <f>(EW111)</f>
        <v>80.040000000000006</v>
      </c>
      <c r="AI111" s="2">
        <f>((EX111*0.5))</f>
        <v>1.0449999999999999</v>
      </c>
      <c r="AJ111" s="2">
        <f t="shared" si="129"/>
        <v>0</v>
      </c>
      <c r="AK111" s="2">
        <v>975.28</v>
      </c>
      <c r="AL111" s="2">
        <v>24.72</v>
      </c>
      <c r="AM111" s="2">
        <v>218.19</v>
      </c>
      <c r="AN111" s="2">
        <v>21.19</v>
      </c>
      <c r="AO111" s="2">
        <v>732.37</v>
      </c>
      <c r="AP111" s="2">
        <v>0</v>
      </c>
      <c r="AQ111" s="2">
        <v>80.040000000000006</v>
      </c>
      <c r="AR111" s="2">
        <v>2.09</v>
      </c>
      <c r="AS111" s="2">
        <v>0</v>
      </c>
      <c r="AT111" s="2">
        <v>123</v>
      </c>
      <c r="AU111" s="2">
        <v>75</v>
      </c>
      <c r="AV111" s="2">
        <v>1</v>
      </c>
      <c r="AW111" s="2">
        <v>1</v>
      </c>
      <c r="AX111" s="2"/>
      <c r="AY111" s="2"/>
      <c r="AZ111" s="2">
        <v>1</v>
      </c>
      <c r="BA111" s="2">
        <v>1</v>
      </c>
      <c r="BB111" s="2">
        <v>1</v>
      </c>
      <c r="BC111" s="2">
        <v>1</v>
      </c>
      <c r="BD111" s="2" t="s">
        <v>3</v>
      </c>
      <c r="BE111" s="2" t="s">
        <v>3</v>
      </c>
      <c r="BF111" s="2" t="s">
        <v>3</v>
      </c>
      <c r="BG111" s="2" t="s">
        <v>3</v>
      </c>
      <c r="BH111" s="2">
        <v>0</v>
      </c>
      <c r="BI111" s="2">
        <v>1</v>
      </c>
      <c r="BJ111" s="2" t="s">
        <v>204</v>
      </c>
      <c r="BK111" s="2"/>
      <c r="BL111" s="2"/>
      <c r="BM111" s="2">
        <v>11001</v>
      </c>
      <c r="BN111" s="2">
        <v>0</v>
      </c>
      <c r="BO111" s="2" t="s">
        <v>3</v>
      </c>
      <c r="BP111" s="2">
        <v>0</v>
      </c>
      <c r="BQ111" s="2">
        <v>2</v>
      </c>
      <c r="BR111" s="2">
        <v>0</v>
      </c>
      <c r="BS111" s="2">
        <v>1</v>
      </c>
      <c r="BT111" s="2">
        <v>1</v>
      </c>
      <c r="BU111" s="2">
        <v>1</v>
      </c>
      <c r="BV111" s="2">
        <v>1</v>
      </c>
      <c r="BW111" s="2">
        <v>1</v>
      </c>
      <c r="BX111" s="2">
        <v>1</v>
      </c>
      <c r="BY111" s="2" t="s">
        <v>3</v>
      </c>
      <c r="BZ111" s="2">
        <v>123</v>
      </c>
      <c r="CA111" s="2">
        <v>75</v>
      </c>
      <c r="CB111" s="2" t="s">
        <v>3</v>
      </c>
      <c r="CC111" s="2"/>
      <c r="CD111" s="2"/>
      <c r="CE111" s="2">
        <v>0</v>
      </c>
      <c r="CF111" s="2">
        <v>0</v>
      </c>
      <c r="CG111" s="2">
        <v>0</v>
      </c>
      <c r="CH111" s="2">
        <v>8</v>
      </c>
      <c r="CI111" s="2">
        <v>0</v>
      </c>
      <c r="CJ111" s="2">
        <v>0</v>
      </c>
      <c r="CK111" s="2">
        <v>0</v>
      </c>
      <c r="CL111" s="2">
        <v>0</v>
      </c>
      <c r="CM111" s="2">
        <v>0</v>
      </c>
      <c r="CN111" s="2" t="s">
        <v>3</v>
      </c>
      <c r="CO111" s="2">
        <v>0</v>
      </c>
      <c r="CP111" s="2">
        <f t="shared" si="130"/>
        <v>963</v>
      </c>
      <c r="CQ111" s="2">
        <f t="shared" si="131"/>
        <v>0</v>
      </c>
      <c r="CR111" s="2">
        <f t="shared" si="132"/>
        <v>109.1</v>
      </c>
      <c r="CS111" s="2">
        <f t="shared" si="133"/>
        <v>10.6</v>
      </c>
      <c r="CT111" s="2">
        <f t="shared" si="134"/>
        <v>732.37</v>
      </c>
      <c r="CU111" s="2">
        <f t="shared" si="135"/>
        <v>0</v>
      </c>
      <c r="CV111" s="2">
        <f t="shared" si="136"/>
        <v>80.040000000000006</v>
      </c>
      <c r="CW111" s="2">
        <f t="shared" si="137"/>
        <v>1.0449999999999999</v>
      </c>
      <c r="CX111" s="2">
        <f t="shared" si="138"/>
        <v>0</v>
      </c>
      <c r="CY111" s="2">
        <f>(((S111+R111)*AT111)/100)</f>
        <v>1045.5</v>
      </c>
      <c r="CZ111" s="2">
        <f>(((S111+R111)*AU111)/100)</f>
        <v>637.5</v>
      </c>
      <c r="DA111" s="2"/>
      <c r="DB111" s="2"/>
      <c r="DC111" s="2" t="s">
        <v>3</v>
      </c>
      <c r="DD111" s="2" t="s">
        <v>3</v>
      </c>
      <c r="DE111" s="2" t="s">
        <v>205</v>
      </c>
      <c r="DF111" s="2" t="s">
        <v>205</v>
      </c>
      <c r="DG111" s="2" t="s">
        <v>3</v>
      </c>
      <c r="DH111" s="2" t="s">
        <v>3</v>
      </c>
      <c r="DI111" s="2" t="s">
        <v>3</v>
      </c>
      <c r="DJ111" s="2" t="s">
        <v>205</v>
      </c>
      <c r="DK111" s="2" t="s">
        <v>3</v>
      </c>
      <c r="DL111" s="2" t="s">
        <v>3</v>
      </c>
      <c r="DM111" s="2" t="s">
        <v>3</v>
      </c>
      <c r="DN111" s="2">
        <v>0</v>
      </c>
      <c r="DO111" s="2">
        <v>0</v>
      </c>
      <c r="DP111" s="2">
        <v>1</v>
      </c>
      <c r="DQ111" s="2">
        <v>1</v>
      </c>
      <c r="DR111" s="2"/>
      <c r="DS111" s="2"/>
      <c r="DT111" s="2"/>
      <c r="DU111" s="2">
        <v>1013</v>
      </c>
      <c r="DV111" s="2" t="s">
        <v>51</v>
      </c>
      <c r="DW111" s="2" t="s">
        <v>51</v>
      </c>
      <c r="DX111" s="2">
        <v>1</v>
      </c>
      <c r="DY111" s="2"/>
      <c r="DZ111" s="2" t="s">
        <v>3</v>
      </c>
      <c r="EA111" s="2" t="s">
        <v>3</v>
      </c>
      <c r="EB111" s="2" t="s">
        <v>3</v>
      </c>
      <c r="EC111" s="2" t="s">
        <v>3</v>
      </c>
      <c r="ED111" s="2"/>
      <c r="EE111" s="2">
        <v>54328965</v>
      </c>
      <c r="EF111" s="2">
        <v>2</v>
      </c>
      <c r="EG111" s="2" t="s">
        <v>21</v>
      </c>
      <c r="EH111" s="2">
        <v>0</v>
      </c>
      <c r="EI111" s="2" t="s">
        <v>3</v>
      </c>
      <c r="EJ111" s="2">
        <v>1</v>
      </c>
      <c r="EK111" s="2">
        <v>11001</v>
      </c>
      <c r="EL111" s="2" t="s">
        <v>22</v>
      </c>
      <c r="EM111" s="2" t="s">
        <v>23</v>
      </c>
      <c r="EN111" s="2"/>
      <c r="EO111" s="2" t="s">
        <v>3</v>
      </c>
      <c r="EP111" s="2"/>
      <c r="EQ111" s="2">
        <v>1441792</v>
      </c>
      <c r="ER111" s="2">
        <v>975.28</v>
      </c>
      <c r="ES111" s="2">
        <v>24.72</v>
      </c>
      <c r="ET111" s="2">
        <v>218.19</v>
      </c>
      <c r="EU111" s="2">
        <v>21.19</v>
      </c>
      <c r="EV111" s="2">
        <v>732.37</v>
      </c>
      <c r="EW111" s="2">
        <v>80.040000000000006</v>
      </c>
      <c r="EX111" s="2">
        <v>2.09</v>
      </c>
      <c r="EY111" s="2">
        <v>1</v>
      </c>
      <c r="EZ111" s="2"/>
      <c r="FA111" s="2"/>
      <c r="FB111" s="2"/>
      <c r="FC111" s="2"/>
      <c r="FD111" s="2"/>
      <c r="FE111" s="2"/>
      <c r="FF111" s="2"/>
      <c r="FG111" s="2"/>
      <c r="FH111" s="2"/>
      <c r="FI111" s="2"/>
      <c r="FJ111" s="2"/>
      <c r="FK111" s="2"/>
      <c r="FL111" s="2"/>
      <c r="FM111" s="2"/>
      <c r="FN111" s="2"/>
      <c r="FO111" s="2"/>
      <c r="FP111" s="2"/>
      <c r="FQ111" s="2">
        <v>0</v>
      </c>
      <c r="FR111" s="2">
        <f t="shared" si="139"/>
        <v>0</v>
      </c>
      <c r="FS111" s="2">
        <v>0</v>
      </c>
      <c r="FT111" s="2"/>
      <c r="FU111" s="2"/>
      <c r="FV111" s="2"/>
      <c r="FW111" s="2"/>
      <c r="FX111" s="2">
        <v>123</v>
      </c>
      <c r="FY111" s="2">
        <v>75</v>
      </c>
      <c r="FZ111" s="2"/>
      <c r="GA111" s="2" t="s">
        <v>3</v>
      </c>
      <c r="GB111" s="2"/>
      <c r="GC111" s="2"/>
      <c r="GD111" s="2">
        <v>1</v>
      </c>
      <c r="GE111" s="2"/>
      <c r="GF111" s="2">
        <v>313629197</v>
      </c>
      <c r="GG111" s="2">
        <v>2</v>
      </c>
      <c r="GH111" s="2">
        <v>1</v>
      </c>
      <c r="GI111" s="2">
        <v>-2</v>
      </c>
      <c r="GJ111" s="2">
        <v>0</v>
      </c>
      <c r="GK111" s="2">
        <v>0</v>
      </c>
      <c r="GL111" s="2">
        <f t="shared" si="140"/>
        <v>0</v>
      </c>
      <c r="GM111" s="2">
        <f t="shared" si="141"/>
        <v>2647</v>
      </c>
      <c r="GN111" s="2">
        <f t="shared" si="142"/>
        <v>2647</v>
      </c>
      <c r="GO111" s="2">
        <f t="shared" si="143"/>
        <v>0</v>
      </c>
      <c r="GP111" s="2">
        <f t="shared" si="144"/>
        <v>0</v>
      </c>
      <c r="GQ111" s="2"/>
      <c r="GR111" s="2">
        <v>0</v>
      </c>
      <c r="GS111" s="2">
        <v>3</v>
      </c>
      <c r="GT111" s="2">
        <v>0</v>
      </c>
      <c r="GU111" s="2" t="s">
        <v>3</v>
      </c>
      <c r="GV111" s="2">
        <f t="shared" si="148"/>
        <v>0</v>
      </c>
      <c r="GW111" s="2">
        <v>1</v>
      </c>
      <c r="GX111" s="2">
        <f t="shared" si="146"/>
        <v>0</v>
      </c>
      <c r="GY111" s="2"/>
      <c r="GZ111" s="2"/>
      <c r="HA111" s="2">
        <v>0</v>
      </c>
      <c r="HB111" s="2">
        <v>0</v>
      </c>
      <c r="HC111" s="2">
        <f t="shared" si="147"/>
        <v>0</v>
      </c>
      <c r="HD111" s="2"/>
      <c r="HE111" s="2" t="s">
        <v>3</v>
      </c>
      <c r="HF111" s="2" t="s">
        <v>3</v>
      </c>
      <c r="HG111" s="2"/>
      <c r="HH111" s="2"/>
      <c r="HI111" s="2"/>
      <c r="HJ111" s="2"/>
      <c r="HK111" s="2"/>
      <c r="HL111" s="2"/>
      <c r="HM111" s="2" t="s">
        <v>3</v>
      </c>
      <c r="HN111" s="2" t="s">
        <v>24</v>
      </c>
      <c r="HO111" s="2" t="s">
        <v>25</v>
      </c>
      <c r="HP111" s="2" t="s">
        <v>22</v>
      </c>
      <c r="HQ111" s="2" t="s">
        <v>22</v>
      </c>
      <c r="HR111" s="2"/>
      <c r="HS111" s="2"/>
      <c r="HT111" s="2"/>
      <c r="HU111" s="2"/>
      <c r="HV111" s="2"/>
      <c r="HW111" s="2"/>
      <c r="HX111" s="2"/>
      <c r="HY111" s="2"/>
      <c r="HZ111" s="2"/>
      <c r="IA111" s="2"/>
      <c r="IB111" s="2"/>
      <c r="IC111" s="2"/>
      <c r="ID111" s="2"/>
      <c r="IE111" s="2"/>
      <c r="IF111" s="2"/>
      <c r="IG111" s="2"/>
      <c r="IH111" s="2"/>
      <c r="II111" s="2"/>
      <c r="IJ111" s="2"/>
      <c r="IK111" s="2">
        <v>0</v>
      </c>
      <c r="IL111" s="2"/>
      <c r="IM111" s="2"/>
      <c r="IN111" s="2"/>
      <c r="IO111" s="2"/>
      <c r="IP111" s="2"/>
      <c r="IQ111" s="2"/>
      <c r="IR111" s="2"/>
      <c r="IS111" s="2"/>
      <c r="IT111" s="2"/>
      <c r="IU111" s="2"/>
    </row>
    <row r="112" spans="1:255" x14ac:dyDescent="0.2">
      <c r="A112">
        <v>17</v>
      </c>
      <c r="B112">
        <v>1</v>
      </c>
      <c r="C112">
        <f>ROW(SmtRes!A84)</f>
        <v>84</v>
      </c>
      <c r="D112">
        <f>ROW(EtalonRes!A84)</f>
        <v>84</v>
      </c>
      <c r="E112" t="s">
        <v>201</v>
      </c>
      <c r="F112" t="s">
        <v>202</v>
      </c>
      <c r="G112" t="s">
        <v>203</v>
      </c>
      <c r="H112" t="s">
        <v>51</v>
      </c>
      <c r="I112">
        <f>'1.Лок.смета.и.Акт'!E29</f>
        <v>1.1439999999999999</v>
      </c>
      <c r="J112">
        <v>0</v>
      </c>
      <c r="K112">
        <v>1.1439999999999999</v>
      </c>
      <c r="L112">
        <v>2.266</v>
      </c>
      <c r="M112">
        <v>0</v>
      </c>
      <c r="N112">
        <f t="shared" si="110"/>
        <v>2.266</v>
      </c>
      <c r="O112">
        <f t="shared" si="111"/>
        <v>22226</v>
      </c>
      <c r="P112">
        <f t="shared" si="112"/>
        <v>0</v>
      </c>
      <c r="Q112">
        <f t="shared" si="113"/>
        <v>979</v>
      </c>
      <c r="R112">
        <f t="shared" si="114"/>
        <v>240</v>
      </c>
      <c r="S112">
        <f t="shared" si="115"/>
        <v>21247</v>
      </c>
      <c r="T112">
        <f t="shared" si="116"/>
        <v>0</v>
      </c>
      <c r="U112" t="e">
        <f t="shared" si="117"/>
        <v>#REF!</v>
      </c>
      <c r="V112">
        <f t="shared" si="118"/>
        <v>1.1954799999999999</v>
      </c>
      <c r="W112">
        <f t="shared" si="119"/>
        <v>0</v>
      </c>
      <c r="X112" t="e">
        <f t="shared" si="120"/>
        <v>#REF!</v>
      </c>
      <c r="Y112" t="e">
        <f t="shared" si="121"/>
        <v>#REF!</v>
      </c>
      <c r="AA112">
        <v>69726884</v>
      </c>
      <c r="AB112">
        <f t="shared" si="122"/>
        <v>841.47</v>
      </c>
      <c r="AC112">
        <f>ROUND((ES112+(SUM(SmtRes!BC80:'SmtRes'!BC84)+SUM(EtalonRes!AL79:'EtalonRes'!AL84))),2)</f>
        <v>0</v>
      </c>
      <c r="AD112">
        <f>ROUND(((((ET112*0.5))-((EU112*0.5)))+AE112),2)</f>
        <v>109.1</v>
      </c>
      <c r="AE112">
        <f>ROUND(((EU112*0.5)),2)</f>
        <v>10.6</v>
      </c>
      <c r="AF112">
        <f>ROUND((EV112),2)</f>
        <v>732.37</v>
      </c>
      <c r="AG112">
        <f t="shared" si="126"/>
        <v>0</v>
      </c>
      <c r="AH112" t="e">
        <f>(EW112)</f>
        <v>#REF!</v>
      </c>
      <c r="AI112">
        <f>((EX112*0.5))</f>
        <v>1.0449999999999999</v>
      </c>
      <c r="AJ112">
        <f t="shared" si="129"/>
        <v>0</v>
      </c>
      <c r="AK112">
        <v>975.28</v>
      </c>
      <c r="AL112">
        <v>24.72</v>
      </c>
      <c r="AM112">
        <v>218.19</v>
      </c>
      <c r="AN112">
        <v>21.19</v>
      </c>
      <c r="AO112">
        <v>732.37</v>
      </c>
      <c r="AP112">
        <v>0</v>
      </c>
      <c r="AQ112" t="e">
        <f>'1.Лок.смета.и.Акт'!#REF!</f>
        <v>#REF!</v>
      </c>
      <c r="AR112">
        <v>2.09</v>
      </c>
      <c r="AS112">
        <v>0</v>
      </c>
      <c r="AT112">
        <v>117</v>
      </c>
      <c r="AU112">
        <v>64</v>
      </c>
      <c r="AV112">
        <v>1</v>
      </c>
      <c r="AW112">
        <v>1</v>
      </c>
      <c r="AZ112">
        <v>1</v>
      </c>
      <c r="BA112">
        <v>25.36</v>
      </c>
      <c r="BB112">
        <v>7.84</v>
      </c>
      <c r="BC112">
        <v>7.56</v>
      </c>
      <c r="BD112" t="s">
        <v>3</v>
      </c>
      <c r="BE112" t="s">
        <v>3</v>
      </c>
      <c r="BF112" t="s">
        <v>3</v>
      </c>
      <c r="BG112" t="s">
        <v>3</v>
      </c>
      <c r="BH112">
        <v>0</v>
      </c>
      <c r="BI112">
        <v>1</v>
      </c>
      <c r="BJ112" t="s">
        <v>204</v>
      </c>
      <c r="BM112">
        <v>11001</v>
      </c>
      <c r="BN112">
        <v>0</v>
      </c>
      <c r="BO112" t="s">
        <v>202</v>
      </c>
      <c r="BP112">
        <v>1</v>
      </c>
      <c r="BQ112">
        <v>2</v>
      </c>
      <c r="BR112">
        <v>0</v>
      </c>
      <c r="BS112">
        <v>19.8</v>
      </c>
      <c r="BT112">
        <v>1</v>
      </c>
      <c r="BU112">
        <v>1</v>
      </c>
      <c r="BV112">
        <v>1</v>
      </c>
      <c r="BW112">
        <v>1</v>
      </c>
      <c r="BX112">
        <v>1</v>
      </c>
      <c r="BY112" t="s">
        <v>3</v>
      </c>
      <c r="BZ112" t="e">
        <f>'1.Лок.смета.и.Акт'!#REF!</f>
        <v>#REF!</v>
      </c>
      <c r="CA112" t="e">
        <f>'1.Лок.смета.и.Акт'!#REF!</f>
        <v>#REF!</v>
      </c>
      <c r="CB112" t="s">
        <v>3</v>
      </c>
      <c r="CE112">
        <v>0</v>
      </c>
      <c r="CF112">
        <v>0</v>
      </c>
      <c r="CG112">
        <v>0</v>
      </c>
      <c r="CH112">
        <v>8</v>
      </c>
      <c r="CI112">
        <v>0</v>
      </c>
      <c r="CJ112">
        <v>0</v>
      </c>
      <c r="CK112">
        <v>0</v>
      </c>
      <c r="CL112">
        <v>0</v>
      </c>
      <c r="CM112">
        <v>0</v>
      </c>
      <c r="CN112" t="s">
        <v>3</v>
      </c>
      <c r="CO112">
        <v>0</v>
      </c>
      <c r="CP112">
        <f t="shared" si="130"/>
        <v>22226</v>
      </c>
      <c r="CQ112">
        <f t="shared" si="131"/>
        <v>0</v>
      </c>
      <c r="CR112">
        <f t="shared" si="132"/>
        <v>855.34399999999994</v>
      </c>
      <c r="CS112">
        <f t="shared" si="133"/>
        <v>209.88</v>
      </c>
      <c r="CT112">
        <f t="shared" si="134"/>
        <v>18572.903200000001</v>
      </c>
      <c r="CU112">
        <f t="shared" si="135"/>
        <v>0</v>
      </c>
      <c r="CV112" t="e">
        <f t="shared" si="136"/>
        <v>#REF!</v>
      </c>
      <c r="CW112">
        <f t="shared" si="137"/>
        <v>1.0449999999999999</v>
      </c>
      <c r="CX112">
        <f t="shared" si="138"/>
        <v>0</v>
      </c>
      <c r="CY112" t="e">
        <f>(S112+R112)*(BZ112/100)</f>
        <v>#REF!</v>
      </c>
      <c r="CZ112" t="e">
        <f>(S112+R112)*(CA112/100)</f>
        <v>#REF!</v>
      </c>
      <c r="DC112" t="s">
        <v>3</v>
      </c>
      <c r="DD112" t="s">
        <v>3</v>
      </c>
      <c r="DE112" t="s">
        <v>205</v>
      </c>
      <c r="DF112" t="s">
        <v>205</v>
      </c>
      <c r="DG112" t="s">
        <v>3</v>
      </c>
      <c r="DH112" t="s">
        <v>3</v>
      </c>
      <c r="DI112" t="s">
        <v>3</v>
      </c>
      <c r="DJ112" t="s">
        <v>205</v>
      </c>
      <c r="DK112" t="s">
        <v>3</v>
      </c>
      <c r="DL112" t="s">
        <v>3</v>
      </c>
      <c r="DM112" t="s">
        <v>3</v>
      </c>
      <c r="DN112">
        <v>123</v>
      </c>
      <c r="DO112">
        <v>75</v>
      </c>
      <c r="DP112">
        <v>1</v>
      </c>
      <c r="DQ112">
        <v>1</v>
      </c>
      <c r="DU112">
        <v>1013</v>
      </c>
      <c r="DV112" t="s">
        <v>51</v>
      </c>
      <c r="DW112" t="str">
        <f>'1.Лок.смета.и.Акт'!D29</f>
        <v>100 м2 покрытия</v>
      </c>
      <c r="DX112">
        <v>1</v>
      </c>
      <c r="DZ112" t="s">
        <v>3</v>
      </c>
      <c r="EA112" t="s">
        <v>3</v>
      </c>
      <c r="EB112" t="s">
        <v>3</v>
      </c>
      <c r="EC112" t="s">
        <v>3</v>
      </c>
      <c r="EE112">
        <v>54328965</v>
      </c>
      <c r="EF112">
        <v>2</v>
      </c>
      <c r="EG112" t="s">
        <v>21</v>
      </c>
      <c r="EH112">
        <v>0</v>
      </c>
      <c r="EI112" t="s">
        <v>3</v>
      </c>
      <c r="EJ112">
        <v>1</v>
      </c>
      <c r="EK112">
        <v>11001</v>
      </c>
      <c r="EL112" t="s">
        <v>22</v>
      </c>
      <c r="EM112" t="s">
        <v>23</v>
      </c>
      <c r="EO112" t="s">
        <v>3</v>
      </c>
      <c r="EQ112">
        <v>1441792</v>
      </c>
      <c r="ER112">
        <v>975.28</v>
      </c>
      <c r="ES112">
        <v>24.72</v>
      </c>
      <c r="ET112">
        <v>218.19</v>
      </c>
      <c r="EU112">
        <v>21.19</v>
      </c>
      <c r="EV112">
        <v>732.37</v>
      </c>
      <c r="EW112" t="e">
        <f>'1.Лок.смета.и.Акт'!#REF!</f>
        <v>#REF!</v>
      </c>
      <c r="EX112">
        <v>2.09</v>
      </c>
      <c r="EY112">
        <v>1</v>
      </c>
      <c r="FQ112">
        <v>0</v>
      </c>
      <c r="FR112">
        <f t="shared" si="139"/>
        <v>0</v>
      </c>
      <c r="FS112">
        <v>0</v>
      </c>
      <c r="FX112">
        <v>123</v>
      </c>
      <c r="FY112">
        <v>75</v>
      </c>
      <c r="GA112" t="s">
        <v>3</v>
      </c>
      <c r="GD112">
        <v>1</v>
      </c>
      <c r="GF112">
        <v>313629197</v>
      </c>
      <c r="GG112">
        <v>2</v>
      </c>
      <c r="GH112">
        <v>1</v>
      </c>
      <c r="GI112">
        <v>2</v>
      </c>
      <c r="GJ112">
        <v>0</v>
      </c>
      <c r="GK112">
        <v>0</v>
      </c>
      <c r="GL112">
        <f t="shared" si="140"/>
        <v>0</v>
      </c>
      <c r="GM112" t="e">
        <f t="shared" si="141"/>
        <v>#REF!</v>
      </c>
      <c r="GN112" t="e">
        <f t="shared" si="142"/>
        <v>#REF!</v>
      </c>
      <c r="GO112">
        <f t="shared" si="143"/>
        <v>0</v>
      </c>
      <c r="GP112">
        <f t="shared" si="144"/>
        <v>0</v>
      </c>
      <c r="GR112">
        <v>0</v>
      </c>
      <c r="GS112">
        <v>3</v>
      </c>
      <c r="GT112">
        <v>0</v>
      </c>
      <c r="GU112" t="s">
        <v>3</v>
      </c>
      <c r="GV112">
        <f t="shared" si="148"/>
        <v>0</v>
      </c>
      <c r="GW112">
        <v>1015.2</v>
      </c>
      <c r="GX112">
        <f t="shared" si="146"/>
        <v>0</v>
      </c>
      <c r="HA112">
        <v>0</v>
      </c>
      <c r="HB112">
        <v>0</v>
      </c>
      <c r="HC112">
        <f t="shared" si="147"/>
        <v>0</v>
      </c>
      <c r="HE112" t="s">
        <v>3</v>
      </c>
      <c r="HF112" t="s">
        <v>3</v>
      </c>
      <c r="HM112" t="s">
        <v>3</v>
      </c>
      <c r="HN112" t="s">
        <v>24</v>
      </c>
      <c r="HO112" t="s">
        <v>25</v>
      </c>
      <c r="HP112" t="s">
        <v>22</v>
      </c>
      <c r="HQ112" t="s">
        <v>22</v>
      </c>
      <c r="IK112">
        <v>0</v>
      </c>
    </row>
    <row r="113" spans="1:255" x14ac:dyDescent="0.2">
      <c r="A113" s="2">
        <v>18</v>
      </c>
      <c r="B113" s="2">
        <v>1</v>
      </c>
      <c r="C113" s="2">
        <v>79</v>
      </c>
      <c r="D113" s="2"/>
      <c r="E113" s="2" t="s">
        <v>206</v>
      </c>
      <c r="F113" s="2" t="s">
        <v>82</v>
      </c>
      <c r="G113" s="2" t="s">
        <v>83</v>
      </c>
      <c r="H113" s="2" t="s">
        <v>40</v>
      </c>
      <c r="I113" s="2">
        <f>I111*J113</f>
        <v>2.2999999999999998</v>
      </c>
      <c r="J113" s="2">
        <v>2.0104895104895104</v>
      </c>
      <c r="K113" s="2">
        <v>2.0104894999999998</v>
      </c>
      <c r="L113" s="2">
        <v>4.532</v>
      </c>
      <c r="M113" s="2">
        <v>0</v>
      </c>
      <c r="N113" s="2">
        <f t="shared" si="110"/>
        <v>4.532</v>
      </c>
      <c r="O113" s="2">
        <f t="shared" si="111"/>
        <v>16</v>
      </c>
      <c r="P113" s="2">
        <f t="shared" si="112"/>
        <v>16</v>
      </c>
      <c r="Q113" s="2">
        <f t="shared" si="113"/>
        <v>0</v>
      </c>
      <c r="R113" s="2">
        <f t="shared" si="114"/>
        <v>0</v>
      </c>
      <c r="S113" s="2">
        <f t="shared" si="115"/>
        <v>0</v>
      </c>
      <c r="T113" s="2">
        <f t="shared" si="116"/>
        <v>0</v>
      </c>
      <c r="U113" s="2">
        <f t="shared" si="117"/>
        <v>0</v>
      </c>
      <c r="V113" s="2">
        <f t="shared" si="118"/>
        <v>0</v>
      </c>
      <c r="W113" s="2">
        <f t="shared" si="119"/>
        <v>0</v>
      </c>
      <c r="X113" s="2">
        <f t="shared" si="120"/>
        <v>0</v>
      </c>
      <c r="Y113" s="2">
        <f t="shared" si="121"/>
        <v>0</v>
      </c>
      <c r="Z113" s="2"/>
      <c r="AA113" s="2">
        <v>69726971</v>
      </c>
      <c r="AB113" s="2">
        <f t="shared" si="122"/>
        <v>7.14</v>
      </c>
      <c r="AC113" s="2">
        <f>ROUND((ES113),2)</f>
        <v>7.14</v>
      </c>
      <c r="AD113" s="2">
        <f>ROUND((((ET113)-(EU113))+AE113),2)</f>
        <v>0</v>
      </c>
      <c r="AE113" s="2">
        <f>ROUND((EU113),2)</f>
        <v>0</v>
      </c>
      <c r="AF113" s="2">
        <f>ROUND((EV113),2)</f>
        <v>0</v>
      </c>
      <c r="AG113" s="2">
        <f t="shared" si="126"/>
        <v>0</v>
      </c>
      <c r="AH113" s="2">
        <f>(EW113)</f>
        <v>0</v>
      </c>
      <c r="AI113" s="2">
        <f>(EX113)</f>
        <v>0</v>
      </c>
      <c r="AJ113" s="2">
        <f t="shared" si="129"/>
        <v>0</v>
      </c>
      <c r="AK113" s="2">
        <v>7.14</v>
      </c>
      <c r="AL113" s="2">
        <v>7.14</v>
      </c>
      <c r="AM113" s="2">
        <v>0</v>
      </c>
      <c r="AN113" s="2">
        <v>0</v>
      </c>
      <c r="AO113" s="2">
        <v>0</v>
      </c>
      <c r="AP113" s="2">
        <v>0</v>
      </c>
      <c r="AQ113" s="2">
        <v>0</v>
      </c>
      <c r="AR113" s="2">
        <v>0</v>
      </c>
      <c r="AS113" s="2">
        <v>0</v>
      </c>
      <c r="AT113" s="2">
        <v>0</v>
      </c>
      <c r="AU113" s="2">
        <v>0</v>
      </c>
      <c r="AV113" s="2">
        <v>1</v>
      </c>
      <c r="AW113" s="2">
        <v>1</v>
      </c>
      <c r="AX113" s="2"/>
      <c r="AY113" s="2"/>
      <c r="AZ113" s="2">
        <v>1</v>
      </c>
      <c r="BA113" s="2">
        <v>1</v>
      </c>
      <c r="BB113" s="2">
        <v>1</v>
      </c>
      <c r="BC113" s="2">
        <v>1</v>
      </c>
      <c r="BD113" s="2" t="s">
        <v>3</v>
      </c>
      <c r="BE113" s="2" t="s">
        <v>3</v>
      </c>
      <c r="BF113" s="2" t="s">
        <v>3</v>
      </c>
      <c r="BG113" s="2" t="s">
        <v>3</v>
      </c>
      <c r="BH113" s="2">
        <v>3</v>
      </c>
      <c r="BI113" s="2">
        <v>1</v>
      </c>
      <c r="BJ113" s="2" t="s">
        <v>194</v>
      </c>
      <c r="BK113" s="2"/>
      <c r="BL113" s="2"/>
      <c r="BM113" s="2">
        <v>500001</v>
      </c>
      <c r="BN113" s="2">
        <v>0</v>
      </c>
      <c r="BO113" s="2" t="s">
        <v>3</v>
      </c>
      <c r="BP113" s="2">
        <v>0</v>
      </c>
      <c r="BQ113" s="2">
        <v>8</v>
      </c>
      <c r="BR113" s="2">
        <v>0</v>
      </c>
      <c r="BS113" s="2">
        <v>1</v>
      </c>
      <c r="BT113" s="2">
        <v>1</v>
      </c>
      <c r="BU113" s="2">
        <v>1</v>
      </c>
      <c r="BV113" s="2">
        <v>1</v>
      </c>
      <c r="BW113" s="2">
        <v>1</v>
      </c>
      <c r="BX113" s="2">
        <v>1</v>
      </c>
      <c r="BY113" s="2" t="s">
        <v>3</v>
      </c>
      <c r="BZ113" s="2">
        <v>0</v>
      </c>
      <c r="CA113" s="2">
        <v>0</v>
      </c>
      <c r="CB113" s="2" t="s">
        <v>3</v>
      </c>
      <c r="CC113" s="2"/>
      <c r="CD113" s="2"/>
      <c r="CE113" s="2">
        <v>0</v>
      </c>
      <c r="CF113" s="2">
        <v>0</v>
      </c>
      <c r="CG113" s="2">
        <v>0</v>
      </c>
      <c r="CH113" s="2">
        <v>8</v>
      </c>
      <c r="CI113" s="2">
        <v>1</v>
      </c>
      <c r="CJ113" s="2">
        <v>0</v>
      </c>
      <c r="CK113" s="2">
        <v>0</v>
      </c>
      <c r="CL113" s="2">
        <v>0</v>
      </c>
      <c r="CM113" s="2">
        <v>0</v>
      </c>
      <c r="CN113" s="2" t="s">
        <v>3</v>
      </c>
      <c r="CO113" s="2">
        <v>0</v>
      </c>
      <c r="CP113" s="2">
        <f t="shared" si="130"/>
        <v>16</v>
      </c>
      <c r="CQ113" s="2">
        <f t="shared" si="131"/>
        <v>7.14</v>
      </c>
      <c r="CR113" s="2">
        <f t="shared" si="132"/>
        <v>0</v>
      </c>
      <c r="CS113" s="2">
        <f t="shared" si="133"/>
        <v>0</v>
      </c>
      <c r="CT113" s="2">
        <f t="shared" si="134"/>
        <v>0</v>
      </c>
      <c r="CU113" s="2">
        <f t="shared" si="135"/>
        <v>0</v>
      </c>
      <c r="CV113" s="2">
        <f t="shared" si="136"/>
        <v>0</v>
      </c>
      <c r="CW113" s="2">
        <f t="shared" si="137"/>
        <v>0</v>
      </c>
      <c r="CX113" s="2">
        <f t="shared" si="138"/>
        <v>0</v>
      </c>
      <c r="CY113" s="2">
        <f>(((S113+R113)*AT113)/100)</f>
        <v>0</v>
      </c>
      <c r="CZ113" s="2">
        <f>(((S113+R113)*AU113)/100)</f>
        <v>0</v>
      </c>
      <c r="DA113" s="2"/>
      <c r="DB113" s="2"/>
      <c r="DC113" s="2" t="s">
        <v>3</v>
      </c>
      <c r="DD113" s="2" t="s">
        <v>3</v>
      </c>
      <c r="DE113" s="2" t="s">
        <v>3</v>
      </c>
      <c r="DF113" s="2" t="s">
        <v>3</v>
      </c>
      <c r="DG113" s="2" t="s">
        <v>3</v>
      </c>
      <c r="DH113" s="2" t="s">
        <v>3</v>
      </c>
      <c r="DI113" s="2" t="s">
        <v>3</v>
      </c>
      <c r="DJ113" s="2" t="s">
        <v>3</v>
      </c>
      <c r="DK113" s="2" t="s">
        <v>3</v>
      </c>
      <c r="DL113" s="2" t="s">
        <v>3</v>
      </c>
      <c r="DM113" s="2" t="s">
        <v>3</v>
      </c>
      <c r="DN113" s="2">
        <v>0</v>
      </c>
      <c r="DO113" s="2">
        <v>0</v>
      </c>
      <c r="DP113" s="2">
        <v>1</v>
      </c>
      <c r="DQ113" s="2">
        <v>1</v>
      </c>
      <c r="DR113" s="2"/>
      <c r="DS113" s="2"/>
      <c r="DT113" s="2"/>
      <c r="DU113" s="2">
        <v>1007</v>
      </c>
      <c r="DV113" s="2" t="s">
        <v>40</v>
      </c>
      <c r="DW113" s="2" t="s">
        <v>40</v>
      </c>
      <c r="DX113" s="2">
        <v>1</v>
      </c>
      <c r="DY113" s="2"/>
      <c r="DZ113" s="2" t="s">
        <v>3</v>
      </c>
      <c r="EA113" s="2" t="s">
        <v>3</v>
      </c>
      <c r="EB113" s="2" t="s">
        <v>3</v>
      </c>
      <c r="EC113" s="2" t="s">
        <v>3</v>
      </c>
      <c r="ED113" s="2"/>
      <c r="EE113" s="2">
        <v>54328897</v>
      </c>
      <c r="EF113" s="2">
        <v>8</v>
      </c>
      <c r="EG113" s="2" t="s">
        <v>31</v>
      </c>
      <c r="EH113" s="2">
        <v>0</v>
      </c>
      <c r="EI113" s="2" t="s">
        <v>3</v>
      </c>
      <c r="EJ113" s="2">
        <v>1</v>
      </c>
      <c r="EK113" s="2">
        <v>500001</v>
      </c>
      <c r="EL113" s="2" t="s">
        <v>32</v>
      </c>
      <c r="EM113" s="2" t="s">
        <v>33</v>
      </c>
      <c r="EN113" s="2"/>
      <c r="EO113" s="2" t="s">
        <v>3</v>
      </c>
      <c r="EP113" s="2"/>
      <c r="EQ113" s="2">
        <v>0</v>
      </c>
      <c r="ER113" s="2">
        <v>7.14</v>
      </c>
      <c r="ES113" s="2">
        <v>7.14</v>
      </c>
      <c r="ET113" s="2">
        <v>0</v>
      </c>
      <c r="EU113" s="2">
        <v>0</v>
      </c>
      <c r="EV113" s="2">
        <v>0</v>
      </c>
      <c r="EW113" s="2">
        <v>0</v>
      </c>
      <c r="EX113" s="2">
        <v>0</v>
      </c>
      <c r="EY113" s="2"/>
      <c r="EZ113" s="2"/>
      <c r="FA113" s="2"/>
      <c r="FB113" s="2"/>
      <c r="FC113" s="2"/>
      <c r="FD113" s="2"/>
      <c r="FE113" s="2"/>
      <c r="FF113" s="2"/>
      <c r="FG113" s="2"/>
      <c r="FH113" s="2"/>
      <c r="FI113" s="2"/>
      <c r="FJ113" s="2"/>
      <c r="FK113" s="2"/>
      <c r="FL113" s="2"/>
      <c r="FM113" s="2"/>
      <c r="FN113" s="2"/>
      <c r="FO113" s="2"/>
      <c r="FP113" s="2"/>
      <c r="FQ113" s="2">
        <v>0</v>
      </c>
      <c r="FR113" s="2">
        <f t="shared" si="139"/>
        <v>0</v>
      </c>
      <c r="FS113" s="2">
        <v>0</v>
      </c>
      <c r="FT113" s="2"/>
      <c r="FU113" s="2"/>
      <c r="FV113" s="2"/>
      <c r="FW113" s="2"/>
      <c r="FX113" s="2">
        <v>0</v>
      </c>
      <c r="FY113" s="2">
        <v>0</v>
      </c>
      <c r="FZ113" s="2"/>
      <c r="GA113" s="2" t="s">
        <v>3</v>
      </c>
      <c r="GB113" s="2"/>
      <c r="GC113" s="2"/>
      <c r="GD113" s="2">
        <v>1</v>
      </c>
      <c r="GE113" s="2"/>
      <c r="GF113" s="2">
        <v>1967222743</v>
      </c>
      <c r="GG113" s="2">
        <v>2</v>
      </c>
      <c r="GH113" s="2">
        <v>1</v>
      </c>
      <c r="GI113" s="2">
        <v>-2</v>
      </c>
      <c r="GJ113" s="2">
        <v>0</v>
      </c>
      <c r="GK113" s="2">
        <v>0</v>
      </c>
      <c r="GL113" s="2">
        <f t="shared" si="140"/>
        <v>0</v>
      </c>
      <c r="GM113" s="2">
        <f t="shared" si="141"/>
        <v>16</v>
      </c>
      <c r="GN113" s="2">
        <f t="shared" si="142"/>
        <v>16</v>
      </c>
      <c r="GO113" s="2">
        <f t="shared" si="143"/>
        <v>0</v>
      </c>
      <c r="GP113" s="2">
        <f t="shared" si="144"/>
        <v>0</v>
      </c>
      <c r="GQ113" s="2"/>
      <c r="GR113" s="2">
        <v>0</v>
      </c>
      <c r="GS113" s="2">
        <v>3</v>
      </c>
      <c r="GT113" s="2">
        <v>0</v>
      </c>
      <c r="GU113" s="2" t="s">
        <v>3</v>
      </c>
      <c r="GV113" s="2">
        <f t="shared" si="148"/>
        <v>0</v>
      </c>
      <c r="GW113" s="2">
        <v>1</v>
      </c>
      <c r="GX113" s="2">
        <f t="shared" si="146"/>
        <v>0</v>
      </c>
      <c r="GY113" s="2"/>
      <c r="GZ113" s="2"/>
      <c r="HA113" s="2">
        <v>0</v>
      </c>
      <c r="HB113" s="2">
        <v>0</v>
      </c>
      <c r="HC113" s="2">
        <f t="shared" si="147"/>
        <v>0</v>
      </c>
      <c r="HD113" s="2"/>
      <c r="HE113" s="2" t="s">
        <v>3</v>
      </c>
      <c r="HF113" s="2" t="s">
        <v>3</v>
      </c>
      <c r="HG113" s="2"/>
      <c r="HH113" s="2"/>
      <c r="HI113" s="2"/>
      <c r="HJ113" s="2"/>
      <c r="HK113" s="2"/>
      <c r="HL113" s="2"/>
      <c r="HM113" s="2" t="s">
        <v>3</v>
      </c>
      <c r="HN113" s="2" t="s">
        <v>3</v>
      </c>
      <c r="HO113" s="2" t="s">
        <v>3</v>
      </c>
      <c r="HP113" s="2" t="s">
        <v>3</v>
      </c>
      <c r="HQ113" s="2" t="s">
        <v>3</v>
      </c>
      <c r="HR113" s="2"/>
      <c r="HS113" s="2"/>
      <c r="HT113" s="2"/>
      <c r="HU113" s="2"/>
      <c r="HV113" s="2"/>
      <c r="HW113" s="2"/>
      <c r="HX113" s="2"/>
      <c r="HY113" s="2"/>
      <c r="HZ113" s="2"/>
      <c r="IA113" s="2"/>
      <c r="IB113" s="2"/>
      <c r="IC113" s="2"/>
      <c r="ID113" s="2"/>
      <c r="IE113" s="2"/>
      <c r="IF113" s="2"/>
      <c r="IG113" s="2"/>
      <c r="IH113" s="2"/>
      <c r="II113" s="2"/>
      <c r="IJ113" s="2"/>
      <c r="IK113" s="2">
        <v>0</v>
      </c>
      <c r="IL113" s="2"/>
      <c r="IM113" s="2"/>
      <c r="IN113" s="2"/>
      <c r="IO113" s="2"/>
      <c r="IP113" s="2"/>
      <c r="IQ113" s="2"/>
      <c r="IR113" s="2"/>
      <c r="IS113" s="2"/>
      <c r="IT113" s="2"/>
      <c r="IU113" s="2"/>
    </row>
    <row r="114" spans="1:255" x14ac:dyDescent="0.2">
      <c r="A114">
        <v>18</v>
      </c>
      <c r="B114">
        <v>1</v>
      </c>
      <c r="C114">
        <v>84</v>
      </c>
      <c r="E114" t="s">
        <v>206</v>
      </c>
      <c r="F114" t="e">
        <f>'1.Лок.смета.и.Акт'!#REF!</f>
        <v>#REF!</v>
      </c>
      <c r="G114" t="s">
        <v>83</v>
      </c>
      <c r="H114" t="s">
        <v>40</v>
      </c>
      <c r="I114">
        <f>I112*J114</f>
        <v>2.2999999999999998</v>
      </c>
      <c r="J114">
        <v>2.0104895104895104</v>
      </c>
      <c r="K114">
        <v>2.0104894999999998</v>
      </c>
      <c r="L114">
        <v>4.532</v>
      </c>
      <c r="M114">
        <v>0</v>
      </c>
      <c r="N114">
        <f t="shared" si="110"/>
        <v>4.532</v>
      </c>
      <c r="O114">
        <f t="shared" si="111"/>
        <v>34</v>
      </c>
      <c r="P114">
        <f t="shared" si="112"/>
        <v>34</v>
      </c>
      <c r="Q114">
        <f t="shared" si="113"/>
        <v>0</v>
      </c>
      <c r="R114">
        <f t="shared" si="114"/>
        <v>0</v>
      </c>
      <c r="S114">
        <f t="shared" si="115"/>
        <v>0</v>
      </c>
      <c r="T114">
        <f t="shared" si="116"/>
        <v>0</v>
      </c>
      <c r="U114">
        <f t="shared" si="117"/>
        <v>0</v>
      </c>
      <c r="V114">
        <f t="shared" si="118"/>
        <v>0</v>
      </c>
      <c r="W114">
        <f t="shared" si="119"/>
        <v>0</v>
      </c>
      <c r="X114">
        <f t="shared" si="120"/>
        <v>0</v>
      </c>
      <c r="Y114">
        <f t="shared" si="121"/>
        <v>0</v>
      </c>
      <c r="AA114">
        <v>69726884</v>
      </c>
      <c r="AB114">
        <f t="shared" si="122"/>
        <v>1.97</v>
      </c>
      <c r="AC114">
        <f>ROUND((ES114),2)</f>
        <v>1.97</v>
      </c>
      <c r="AD114">
        <f>ROUND((((ET114)-(EU114))+AE114),2)</f>
        <v>0</v>
      </c>
      <c r="AE114">
        <f>ROUND((EU114),2)</f>
        <v>0</v>
      </c>
      <c r="AF114">
        <f>ROUND((EV114),2)</f>
        <v>0</v>
      </c>
      <c r="AG114">
        <f t="shared" si="126"/>
        <v>0</v>
      </c>
      <c r="AH114">
        <f>(EW114)</f>
        <v>0</v>
      </c>
      <c r="AI114">
        <f>(EX114)</f>
        <v>0</v>
      </c>
      <c r="AJ114">
        <f t="shared" si="129"/>
        <v>0</v>
      </c>
      <c r="AK114">
        <v>1.97</v>
      </c>
      <c r="AL114">
        <v>1.97</v>
      </c>
      <c r="AM114">
        <v>0</v>
      </c>
      <c r="AN114">
        <v>0</v>
      </c>
      <c r="AO114">
        <v>0</v>
      </c>
      <c r="AP114">
        <v>0</v>
      </c>
      <c r="AQ114">
        <v>0</v>
      </c>
      <c r="AR114">
        <v>0</v>
      </c>
      <c r="AS114">
        <v>0</v>
      </c>
      <c r="AT114">
        <v>0</v>
      </c>
      <c r="AU114">
        <v>0</v>
      </c>
      <c r="AV114">
        <v>1</v>
      </c>
      <c r="AW114">
        <v>1</v>
      </c>
      <c r="AZ114">
        <v>1</v>
      </c>
      <c r="BA114">
        <v>1</v>
      </c>
      <c r="BB114">
        <v>1</v>
      </c>
      <c r="BC114">
        <v>7.56</v>
      </c>
      <c r="BD114" t="s">
        <v>3</v>
      </c>
      <c r="BE114" t="s">
        <v>3</v>
      </c>
      <c r="BF114" t="s">
        <v>3</v>
      </c>
      <c r="BG114" t="s">
        <v>3</v>
      </c>
      <c r="BH114">
        <v>3</v>
      </c>
      <c r="BI114">
        <v>1</v>
      </c>
      <c r="BJ114" t="s">
        <v>194</v>
      </c>
      <c r="BM114">
        <v>500001</v>
      </c>
      <c r="BN114">
        <v>0</v>
      </c>
      <c r="BO114" t="s">
        <v>3</v>
      </c>
      <c r="BP114">
        <v>0</v>
      </c>
      <c r="BQ114">
        <v>8</v>
      </c>
      <c r="BR114">
        <v>0</v>
      </c>
      <c r="BS114">
        <v>1</v>
      </c>
      <c r="BT114">
        <v>1</v>
      </c>
      <c r="BU114">
        <v>1</v>
      </c>
      <c r="BV114">
        <v>1</v>
      </c>
      <c r="BW114">
        <v>1</v>
      </c>
      <c r="BX114">
        <v>1</v>
      </c>
      <c r="BY114" t="s">
        <v>3</v>
      </c>
      <c r="BZ114">
        <v>0</v>
      </c>
      <c r="CA114">
        <v>0</v>
      </c>
      <c r="CB114" t="s">
        <v>3</v>
      </c>
      <c r="CE114">
        <v>0</v>
      </c>
      <c r="CF114">
        <v>0</v>
      </c>
      <c r="CG114">
        <v>0</v>
      </c>
      <c r="CH114">
        <v>8</v>
      </c>
      <c r="CI114">
        <v>1</v>
      </c>
      <c r="CJ114">
        <v>0</v>
      </c>
      <c r="CK114">
        <v>0</v>
      </c>
      <c r="CL114">
        <v>0</v>
      </c>
      <c r="CM114">
        <v>0</v>
      </c>
      <c r="CN114" t="s">
        <v>3</v>
      </c>
      <c r="CO114">
        <v>0</v>
      </c>
      <c r="CP114">
        <f t="shared" si="130"/>
        <v>34</v>
      </c>
      <c r="CQ114">
        <f t="shared" si="131"/>
        <v>14.893199999999998</v>
      </c>
      <c r="CR114">
        <f t="shared" si="132"/>
        <v>0</v>
      </c>
      <c r="CS114">
        <f t="shared" si="133"/>
        <v>0</v>
      </c>
      <c r="CT114">
        <f t="shared" si="134"/>
        <v>0</v>
      </c>
      <c r="CU114">
        <f t="shared" si="135"/>
        <v>0</v>
      </c>
      <c r="CV114">
        <f t="shared" si="136"/>
        <v>0</v>
      </c>
      <c r="CW114">
        <f t="shared" si="137"/>
        <v>0</v>
      </c>
      <c r="CX114">
        <f t="shared" si="138"/>
        <v>0</v>
      </c>
      <c r="CY114">
        <f>(S114+R114)*(BZ114/100)</f>
        <v>0</v>
      </c>
      <c r="CZ114">
        <f>(S114+R114)*(CA114/100)</f>
        <v>0</v>
      </c>
      <c r="DC114" t="s">
        <v>3</v>
      </c>
      <c r="DD114" t="s">
        <v>3</v>
      </c>
      <c r="DE114" t="s">
        <v>3</v>
      </c>
      <c r="DF114" t="s">
        <v>3</v>
      </c>
      <c r="DG114" t="s">
        <v>3</v>
      </c>
      <c r="DH114" t="s">
        <v>3</v>
      </c>
      <c r="DI114" t="s">
        <v>3</v>
      </c>
      <c r="DJ114" t="s">
        <v>3</v>
      </c>
      <c r="DK114" t="s">
        <v>3</v>
      </c>
      <c r="DL114" t="s">
        <v>3</v>
      </c>
      <c r="DM114" t="s">
        <v>3</v>
      </c>
      <c r="DN114">
        <v>0</v>
      </c>
      <c r="DO114">
        <v>0</v>
      </c>
      <c r="DP114">
        <v>1</v>
      </c>
      <c r="DQ114">
        <v>1</v>
      </c>
      <c r="DU114">
        <v>1007</v>
      </c>
      <c r="DV114" t="s">
        <v>40</v>
      </c>
      <c r="DW114" t="e">
        <f>'1.Лок.смета.и.Акт'!#REF!</f>
        <v>#REF!</v>
      </c>
      <c r="DX114">
        <v>1</v>
      </c>
      <c r="DZ114" t="s">
        <v>3</v>
      </c>
      <c r="EA114" t="s">
        <v>3</v>
      </c>
      <c r="EB114" t="s">
        <v>3</v>
      </c>
      <c r="EC114" t="s">
        <v>3</v>
      </c>
      <c r="EE114">
        <v>54328897</v>
      </c>
      <c r="EF114">
        <v>8</v>
      </c>
      <c r="EG114" t="s">
        <v>31</v>
      </c>
      <c r="EH114">
        <v>0</v>
      </c>
      <c r="EI114" t="s">
        <v>3</v>
      </c>
      <c r="EJ114">
        <v>1</v>
      </c>
      <c r="EK114">
        <v>500001</v>
      </c>
      <c r="EL114" t="s">
        <v>32</v>
      </c>
      <c r="EM114" t="s">
        <v>33</v>
      </c>
      <c r="EO114" t="s">
        <v>3</v>
      </c>
      <c r="EQ114">
        <v>0</v>
      </c>
      <c r="ER114">
        <v>14.19</v>
      </c>
      <c r="ES114">
        <v>1.97</v>
      </c>
      <c r="ET114">
        <v>0</v>
      </c>
      <c r="EU114">
        <v>0</v>
      </c>
      <c r="EV114">
        <v>0</v>
      </c>
      <c r="EW114">
        <v>0</v>
      </c>
      <c r="EX114">
        <v>0</v>
      </c>
      <c r="EZ114">
        <v>5</v>
      </c>
      <c r="FC114">
        <v>0</v>
      </c>
      <c r="FD114">
        <v>18</v>
      </c>
      <c r="FF114">
        <v>14.19</v>
      </c>
      <c r="FQ114">
        <v>0</v>
      </c>
      <c r="FR114">
        <f t="shared" si="139"/>
        <v>0</v>
      </c>
      <c r="FS114">
        <v>0</v>
      </c>
      <c r="FX114">
        <v>0</v>
      </c>
      <c r="FY114">
        <v>0</v>
      </c>
      <c r="GA114" t="s">
        <v>85</v>
      </c>
      <c r="GD114">
        <v>1</v>
      </c>
      <c r="GF114">
        <v>1967222743</v>
      </c>
      <c r="GG114">
        <v>2</v>
      </c>
      <c r="GH114">
        <v>3</v>
      </c>
      <c r="GI114">
        <v>5</v>
      </c>
      <c r="GJ114">
        <v>0</v>
      </c>
      <c r="GK114">
        <v>0</v>
      </c>
      <c r="GL114">
        <f t="shared" si="140"/>
        <v>0</v>
      </c>
      <c r="GM114">
        <f t="shared" si="141"/>
        <v>34</v>
      </c>
      <c r="GN114">
        <f t="shared" si="142"/>
        <v>34</v>
      </c>
      <c r="GO114">
        <f t="shared" si="143"/>
        <v>0</v>
      </c>
      <c r="GP114">
        <f t="shared" si="144"/>
        <v>0</v>
      </c>
      <c r="GR114">
        <v>1</v>
      </c>
      <c r="GS114">
        <v>1</v>
      </c>
      <c r="GT114">
        <v>0</v>
      </c>
      <c r="GU114" t="s">
        <v>3</v>
      </c>
      <c r="GV114">
        <f t="shared" si="148"/>
        <v>0</v>
      </c>
      <c r="GW114">
        <v>1</v>
      </c>
      <c r="GX114">
        <f t="shared" si="146"/>
        <v>0</v>
      </c>
      <c r="HA114">
        <v>0</v>
      </c>
      <c r="HB114">
        <v>0</v>
      </c>
      <c r="HC114">
        <f t="shared" si="147"/>
        <v>0</v>
      </c>
      <c r="HE114" t="s">
        <v>35</v>
      </c>
      <c r="HF114" t="s">
        <v>36</v>
      </c>
      <c r="HM114" t="s">
        <v>3</v>
      </c>
      <c r="HN114" t="s">
        <v>3</v>
      </c>
      <c r="HO114" t="s">
        <v>3</v>
      </c>
      <c r="HP114" t="s">
        <v>3</v>
      </c>
      <c r="HQ114" t="s">
        <v>3</v>
      </c>
      <c r="IK114">
        <v>0</v>
      </c>
    </row>
    <row r="116" spans="1:255" x14ac:dyDescent="0.2">
      <c r="A116" s="3">
        <v>51</v>
      </c>
      <c r="B116" s="3">
        <f>B85</f>
        <v>1</v>
      </c>
      <c r="C116" s="3">
        <f>A85</f>
        <v>5</v>
      </c>
      <c r="D116" s="3">
        <f>ROW(A85)</f>
        <v>85</v>
      </c>
      <c r="E116" s="3"/>
      <c r="F116" s="3" t="str">
        <f>IF(F85&lt;&gt;"",F85,"")</f>
        <v>Новый подраздел</v>
      </c>
      <c r="G116" s="3" t="str">
        <f>IF(G85&lt;&gt;"",G85,"")</f>
        <v>Нежилое помещение (офисное)</v>
      </c>
      <c r="H116" s="3">
        <v>0</v>
      </c>
      <c r="I116" s="3"/>
      <c r="J116" s="3"/>
      <c r="K116" s="3"/>
      <c r="L116" s="3"/>
      <c r="M116" s="3"/>
      <c r="N116" s="3"/>
      <c r="O116" s="3">
        <f t="shared" ref="O116:T116" si="149">ROUND(AB116,0)</f>
        <v>15696</v>
      </c>
      <c r="P116" s="3">
        <f t="shared" si="149"/>
        <v>13344</v>
      </c>
      <c r="Q116" s="3">
        <f t="shared" si="149"/>
        <v>442</v>
      </c>
      <c r="R116" s="3">
        <f t="shared" si="149"/>
        <v>45</v>
      </c>
      <c r="S116" s="3">
        <f t="shared" si="149"/>
        <v>1910</v>
      </c>
      <c r="T116" s="3">
        <f t="shared" si="149"/>
        <v>0</v>
      </c>
      <c r="U116" s="3">
        <f>AH116</f>
        <v>212.52614999999997</v>
      </c>
      <c r="V116" s="3">
        <f>AI116</f>
        <v>3.6093199999999999</v>
      </c>
      <c r="W116" s="3">
        <f>ROUND(AJ116,0)</f>
        <v>181</v>
      </c>
      <c r="X116" s="3">
        <f>ROUND(AK116,0)</f>
        <v>2279</v>
      </c>
      <c r="Y116" s="3">
        <f>ROUND(AL116,0)</f>
        <v>1448</v>
      </c>
      <c r="Z116" s="3"/>
      <c r="AA116" s="3"/>
      <c r="AB116" s="3">
        <f>ROUND(SUMIF(AA89:AA114,"=69726971",O89:O114),0)</f>
        <v>15696</v>
      </c>
      <c r="AC116" s="3">
        <f>ROUND(SUMIF(AA89:AA114,"=69726971",P89:P114),0)</f>
        <v>13344</v>
      </c>
      <c r="AD116" s="3">
        <f>ROUND(SUMIF(AA89:AA114,"=69726971",Q89:Q114),0)</f>
        <v>442</v>
      </c>
      <c r="AE116" s="3">
        <f>ROUND(SUMIF(AA89:AA114,"=69726971",R89:R114),0)</f>
        <v>45</v>
      </c>
      <c r="AF116" s="3">
        <f>ROUND(SUMIF(AA89:AA114,"=69726971",S89:S114),0)</f>
        <v>1910</v>
      </c>
      <c r="AG116" s="3">
        <f>ROUND(SUMIF(AA89:AA114,"=69726971",T89:T114),0)</f>
        <v>0</v>
      </c>
      <c r="AH116" s="3">
        <f>SUMIF(AA89:AA114,"=69726971",U89:U114)</f>
        <v>212.52614999999997</v>
      </c>
      <c r="AI116" s="3">
        <f>SUMIF(AA89:AA114,"=69726971",V89:V114)</f>
        <v>3.6093199999999999</v>
      </c>
      <c r="AJ116" s="3">
        <f>ROUND(SUMIF(AA89:AA114,"=69726971",W89:W114),0)</f>
        <v>181</v>
      </c>
      <c r="AK116" s="3">
        <f>ROUND(SUMIF(AA89:AA114,"=69726971",X89:X114),0)</f>
        <v>2279</v>
      </c>
      <c r="AL116" s="3">
        <f>ROUND(SUMIF(AA89:AA114,"=69726971",Y89:Y114),0)</f>
        <v>1448</v>
      </c>
      <c r="AM116" s="3"/>
      <c r="AN116" s="3"/>
      <c r="AO116" s="3">
        <f t="shared" ref="AO116:BD116" si="150">ROUND(BX116,0)</f>
        <v>0</v>
      </c>
      <c r="AP116" s="3">
        <f t="shared" si="150"/>
        <v>0</v>
      </c>
      <c r="AQ116" s="3">
        <f t="shared" si="150"/>
        <v>0</v>
      </c>
      <c r="AR116" s="3">
        <f t="shared" si="150"/>
        <v>19423</v>
      </c>
      <c r="AS116" s="3">
        <f t="shared" si="150"/>
        <v>19423</v>
      </c>
      <c r="AT116" s="3">
        <f t="shared" si="150"/>
        <v>0</v>
      </c>
      <c r="AU116" s="3">
        <f t="shared" si="150"/>
        <v>0</v>
      </c>
      <c r="AV116" s="3">
        <f t="shared" si="150"/>
        <v>13344</v>
      </c>
      <c r="AW116" s="3">
        <f t="shared" si="150"/>
        <v>13344</v>
      </c>
      <c r="AX116" s="3">
        <f t="shared" si="150"/>
        <v>0</v>
      </c>
      <c r="AY116" s="3">
        <f t="shared" si="150"/>
        <v>13344</v>
      </c>
      <c r="AZ116" s="3">
        <f t="shared" si="150"/>
        <v>0</v>
      </c>
      <c r="BA116" s="3">
        <f t="shared" si="150"/>
        <v>0</v>
      </c>
      <c r="BB116" s="3">
        <f t="shared" si="150"/>
        <v>0</v>
      </c>
      <c r="BC116" s="3">
        <f t="shared" si="150"/>
        <v>0</v>
      </c>
      <c r="BD116" s="3">
        <f t="shared" si="150"/>
        <v>0</v>
      </c>
      <c r="BE116" s="3"/>
      <c r="BF116" s="3"/>
      <c r="BG116" s="3"/>
      <c r="BH116" s="3"/>
      <c r="BI116" s="3"/>
      <c r="BJ116" s="3"/>
      <c r="BK116" s="3"/>
      <c r="BL116" s="3"/>
      <c r="BM116" s="3"/>
      <c r="BN116" s="3"/>
      <c r="BO116" s="3"/>
      <c r="BP116" s="3"/>
      <c r="BQ116" s="3"/>
      <c r="BR116" s="3"/>
      <c r="BS116" s="3"/>
      <c r="BT116" s="3"/>
      <c r="BU116" s="3"/>
      <c r="BV116" s="3"/>
      <c r="BW116" s="3"/>
      <c r="BX116" s="3">
        <f>ROUND(SUMIF(AA89:AA114,"=69726971",FQ89:FQ114),0)</f>
        <v>0</v>
      </c>
      <c r="BY116" s="3">
        <f>ROUND(SUMIF(AA89:AA114,"=69726971",FR89:FR114),0)</f>
        <v>0</v>
      </c>
      <c r="BZ116" s="3">
        <f>ROUND(SUMIF(AA89:AA114,"=69726971",GL89:GL114),0)</f>
        <v>0</v>
      </c>
      <c r="CA116" s="3">
        <f>ROUND(SUMIF(AA89:AA114,"=69726971",GM89:GM114),0)</f>
        <v>19423</v>
      </c>
      <c r="CB116" s="3">
        <f>ROUND(SUMIF(AA89:AA114,"=69726971",GN89:GN114),0)</f>
        <v>19423</v>
      </c>
      <c r="CC116" s="3">
        <f>ROUND(SUMIF(AA89:AA114,"=69726971",GO89:GO114),0)</f>
        <v>0</v>
      </c>
      <c r="CD116" s="3">
        <f>ROUND(SUMIF(AA89:AA114,"=69726971",GP89:GP114),0)</f>
        <v>0</v>
      </c>
      <c r="CE116" s="3">
        <f>AC116-BX116</f>
        <v>13344</v>
      </c>
      <c r="CF116" s="3">
        <f>AC116-BY116</f>
        <v>13344</v>
      </c>
      <c r="CG116" s="3">
        <f>BX116-BZ116</f>
        <v>0</v>
      </c>
      <c r="CH116" s="3">
        <f>AC116-BX116-BY116+BZ116</f>
        <v>13344</v>
      </c>
      <c r="CI116" s="3">
        <f>BY116-BZ116</f>
        <v>0</v>
      </c>
      <c r="CJ116" s="3">
        <f>ROUND(SUMIF(AA89:AA114,"=69726971",GX89:GX114),0)</f>
        <v>0</v>
      </c>
      <c r="CK116" s="3">
        <f>ROUND(SUMIF(AA89:AA114,"=69726971",GY89:GY114),0)</f>
        <v>0</v>
      </c>
      <c r="CL116" s="3">
        <f>ROUND(SUMIF(AA89:AA114,"=69726971",GZ89:GZ114),0)</f>
        <v>0</v>
      </c>
      <c r="CM116" s="3">
        <f>ROUND(SUMIF(AA89:AA114,"=69726971",HD89:HD114),0)</f>
        <v>0</v>
      </c>
      <c r="CN116" s="3"/>
      <c r="CO116" s="3"/>
      <c r="CP116" s="3"/>
      <c r="CQ116" s="3"/>
      <c r="CR116" s="3"/>
      <c r="CS116" s="3"/>
      <c r="CT116" s="3"/>
      <c r="CU116" s="3"/>
      <c r="CV116" s="3"/>
      <c r="CW116" s="3"/>
      <c r="CX116" s="3"/>
      <c r="CY116" s="3"/>
      <c r="CZ116" s="3"/>
      <c r="DA116" s="3"/>
      <c r="DB116" s="3"/>
      <c r="DC116" s="3"/>
      <c r="DD116" s="3"/>
      <c r="DE116" s="3"/>
      <c r="DF116" s="3"/>
      <c r="DG116" s="4">
        <f t="shared" ref="DG116:DL116" si="151">ROUND(DT116,0)</f>
        <v>147498</v>
      </c>
      <c r="DH116" s="4">
        <f t="shared" si="151"/>
        <v>95110</v>
      </c>
      <c r="DI116" s="4">
        <f t="shared" si="151"/>
        <v>3805</v>
      </c>
      <c r="DJ116" s="4">
        <f t="shared" si="151"/>
        <v>890</v>
      </c>
      <c r="DK116" s="4">
        <f t="shared" si="151"/>
        <v>48583</v>
      </c>
      <c r="DL116" s="4">
        <f t="shared" si="151"/>
        <v>0</v>
      </c>
      <c r="DM116" s="4" t="e">
        <f>DZ116</f>
        <v>#REF!</v>
      </c>
      <c r="DN116" s="4">
        <f>EA116</f>
        <v>3.6093199999999999</v>
      </c>
      <c r="DO116" s="4">
        <f>ROUND(EB116,0)</f>
        <v>181</v>
      </c>
      <c r="DP116" s="4" t="e">
        <f>ROUND(EC116,0)</f>
        <v>#REF!</v>
      </c>
      <c r="DQ116" s="4" t="e">
        <f>ROUND(ED116,0)</f>
        <v>#REF!</v>
      </c>
      <c r="DR116" s="4"/>
      <c r="DS116" s="4"/>
      <c r="DT116" s="4">
        <f>ROUND(SUMIF(AA89:AA114,"=69726884",O89:O114),0)</f>
        <v>147498</v>
      </c>
      <c r="DU116" s="4">
        <f>ROUND(SUMIF(AA89:AA114,"=69726884",P89:P114),0)</f>
        <v>95110</v>
      </c>
      <c r="DV116" s="4">
        <f>ROUND(SUMIF(AA89:AA114,"=69726884",Q89:Q114),0)</f>
        <v>3805</v>
      </c>
      <c r="DW116" s="4">
        <f>ROUND(SUMIF(AA89:AA114,"=69726884",R89:R114),0)</f>
        <v>890</v>
      </c>
      <c r="DX116" s="4">
        <f>ROUND(SUMIF(AA89:AA114,"=69726884",S89:S114),0)</f>
        <v>48583</v>
      </c>
      <c r="DY116" s="4">
        <f>ROUND(SUMIF(AA89:AA114,"=69726884",T89:T114),0)</f>
        <v>0</v>
      </c>
      <c r="DZ116" s="4" t="e">
        <f>SUMIF(AA89:AA114,"=69726884",U89:U114)</f>
        <v>#REF!</v>
      </c>
      <c r="EA116" s="4">
        <f>SUMIF(AA89:AA114,"=69726884",V89:V114)</f>
        <v>3.6093199999999999</v>
      </c>
      <c r="EB116" s="4">
        <f>ROUND(SUMIF(AA89:AA114,"=69726884",W89:W114),0)</f>
        <v>181</v>
      </c>
      <c r="EC116" s="4" t="e">
        <f>ROUND(SUMIF(AA89:AA114,"=69726884",X89:X114),0)</f>
        <v>#REF!</v>
      </c>
      <c r="ED116" s="4" t="e">
        <f>ROUND(SUMIF(AA89:AA114,"=69726884",Y89:Y114),0)</f>
        <v>#REF!</v>
      </c>
      <c r="EE116" s="4"/>
      <c r="EF116" s="4"/>
      <c r="EG116" s="4">
        <f t="shared" ref="EG116:EV116" si="152">ROUND(FP116,0)</f>
        <v>0</v>
      </c>
      <c r="EH116" s="4">
        <f t="shared" si="152"/>
        <v>0</v>
      </c>
      <c r="EI116" s="4">
        <f t="shared" si="152"/>
        <v>0</v>
      </c>
      <c r="EJ116" s="4" t="e">
        <f t="shared" si="152"/>
        <v>#REF!</v>
      </c>
      <c r="EK116" s="4" t="e">
        <f t="shared" si="152"/>
        <v>#REF!</v>
      </c>
      <c r="EL116" s="4">
        <f t="shared" si="152"/>
        <v>0</v>
      </c>
      <c r="EM116" s="4">
        <f t="shared" si="152"/>
        <v>0</v>
      </c>
      <c r="EN116" s="4">
        <f t="shared" si="152"/>
        <v>95110</v>
      </c>
      <c r="EO116" s="4">
        <f t="shared" si="152"/>
        <v>95110</v>
      </c>
      <c r="EP116" s="4">
        <f t="shared" si="152"/>
        <v>0</v>
      </c>
      <c r="EQ116" s="4">
        <f t="shared" si="152"/>
        <v>95110</v>
      </c>
      <c r="ER116" s="4">
        <f t="shared" si="152"/>
        <v>0</v>
      </c>
      <c r="ES116" s="4">
        <f t="shared" si="152"/>
        <v>0</v>
      </c>
      <c r="ET116" s="4">
        <f t="shared" si="152"/>
        <v>0</v>
      </c>
      <c r="EU116" s="4">
        <f t="shared" si="152"/>
        <v>0</v>
      </c>
      <c r="EV116" s="4">
        <f t="shared" si="152"/>
        <v>0</v>
      </c>
      <c r="EW116" s="4"/>
      <c r="EX116" s="4"/>
      <c r="EY116" s="4"/>
      <c r="EZ116" s="4"/>
      <c r="FA116" s="4"/>
      <c r="FB116" s="4"/>
      <c r="FC116" s="4"/>
      <c r="FD116" s="4"/>
      <c r="FE116" s="4"/>
      <c r="FF116" s="4"/>
      <c r="FG116" s="4"/>
      <c r="FH116" s="4"/>
      <c r="FI116" s="4"/>
      <c r="FJ116" s="4"/>
      <c r="FK116" s="4"/>
      <c r="FL116" s="4"/>
      <c r="FM116" s="4"/>
      <c r="FN116" s="4"/>
      <c r="FO116" s="4"/>
      <c r="FP116" s="4">
        <f>ROUND(SUMIF(AA89:AA114,"=69726884",FQ89:FQ114),0)</f>
        <v>0</v>
      </c>
      <c r="FQ116" s="4">
        <f>ROUND(SUMIF(AA89:AA114,"=69726884",FR89:FR114),0)</f>
        <v>0</v>
      </c>
      <c r="FR116" s="4">
        <f>ROUND(SUMIF(AA89:AA114,"=69726884",GL89:GL114),0)</f>
        <v>0</v>
      </c>
      <c r="FS116" s="4" t="e">
        <f>ROUND(SUMIF(AA89:AA114,"=69726884",GM89:GM114),0)</f>
        <v>#REF!</v>
      </c>
      <c r="FT116" s="4" t="e">
        <f>ROUND(SUMIF(AA89:AA114,"=69726884",GN89:GN114),0)</f>
        <v>#REF!</v>
      </c>
      <c r="FU116" s="4">
        <f>ROUND(SUMIF(AA89:AA114,"=69726884",GO89:GO114),0)</f>
        <v>0</v>
      </c>
      <c r="FV116" s="4">
        <f>ROUND(SUMIF(AA89:AA114,"=69726884",GP89:GP114),0)</f>
        <v>0</v>
      </c>
      <c r="FW116" s="4">
        <f>DU116-FP116</f>
        <v>95110</v>
      </c>
      <c r="FX116" s="4">
        <f>DU116-FQ116</f>
        <v>95110</v>
      </c>
      <c r="FY116" s="4">
        <f>FP116-FR116</f>
        <v>0</v>
      </c>
      <c r="FZ116" s="4">
        <f>DU116-FP116-FQ116+FR116</f>
        <v>95110</v>
      </c>
      <c r="GA116" s="4">
        <f>FQ116-FR116</f>
        <v>0</v>
      </c>
      <c r="GB116" s="4">
        <f>ROUND(SUMIF(AA89:AA114,"=69726884",GX89:GX114),0)</f>
        <v>0</v>
      </c>
      <c r="GC116" s="4">
        <f>ROUND(SUMIF(AA89:AA114,"=69726884",GY89:GY114),0)</f>
        <v>0</v>
      </c>
      <c r="GD116" s="4">
        <f>ROUND(SUMIF(AA89:AA114,"=69726884",GZ89:GZ114),0)</f>
        <v>0</v>
      </c>
      <c r="GE116" s="4">
        <f>ROUND(SUMIF(AA89:AA114,"=69726884",HD89:HD114),0)</f>
        <v>0</v>
      </c>
      <c r="GF116" s="4"/>
      <c r="GG116" s="4"/>
      <c r="GH116" s="4"/>
      <c r="GI116" s="4"/>
      <c r="GJ116" s="4"/>
      <c r="GK116" s="4"/>
      <c r="GL116" s="4"/>
      <c r="GM116" s="4"/>
      <c r="GN116" s="4"/>
      <c r="GO116" s="4"/>
      <c r="GP116" s="4"/>
      <c r="GQ116" s="4"/>
      <c r="GR116" s="4"/>
      <c r="GS116" s="4"/>
      <c r="GT116" s="4"/>
      <c r="GU116" s="4"/>
      <c r="GV116" s="4"/>
      <c r="GW116" s="4"/>
      <c r="GX116" s="4">
        <v>0</v>
      </c>
    </row>
    <row r="118" spans="1:255" x14ac:dyDescent="0.2">
      <c r="A118" s="5">
        <v>50</v>
      </c>
      <c r="B118" s="5">
        <v>0</v>
      </c>
      <c r="C118" s="5">
        <v>0</v>
      </c>
      <c r="D118" s="5">
        <v>1</v>
      </c>
      <c r="E118" s="5">
        <v>201</v>
      </c>
      <c r="F118" s="5">
        <f>ROUND(Source!O116,O118)</f>
        <v>15696</v>
      </c>
      <c r="G118" s="5" t="s">
        <v>86</v>
      </c>
      <c r="H118" s="5" t="s">
        <v>87</v>
      </c>
      <c r="I118" s="5"/>
      <c r="J118" s="5"/>
      <c r="K118" s="5">
        <v>201</v>
      </c>
      <c r="L118" s="5">
        <v>1</v>
      </c>
      <c r="M118" s="5">
        <v>3</v>
      </c>
      <c r="N118" s="5" t="s">
        <v>3</v>
      </c>
      <c r="O118" s="5">
        <v>0</v>
      </c>
      <c r="P118" s="5">
        <f>ROUND(Source!DG116,O118)</f>
        <v>147498</v>
      </c>
      <c r="Q118" s="5"/>
      <c r="R118" s="5"/>
      <c r="S118" s="5"/>
      <c r="T118" s="5"/>
      <c r="U118" s="5"/>
      <c r="V118" s="5"/>
      <c r="W118" s="5">
        <v>15696</v>
      </c>
      <c r="X118" s="5">
        <v>1</v>
      </c>
      <c r="Y118" s="5">
        <v>15696</v>
      </c>
      <c r="Z118" s="5">
        <v>147498</v>
      </c>
      <c r="AA118" s="5">
        <v>1</v>
      </c>
      <c r="AB118" s="5">
        <v>147498</v>
      </c>
    </row>
    <row r="119" spans="1:255" x14ac:dyDescent="0.2">
      <c r="A119" s="5">
        <v>50</v>
      </c>
      <c r="B119" s="5">
        <v>0</v>
      </c>
      <c r="C119" s="5">
        <v>0</v>
      </c>
      <c r="D119" s="5">
        <v>1</v>
      </c>
      <c r="E119" s="5">
        <v>202</v>
      </c>
      <c r="F119" s="5">
        <f>ROUND(Source!P116,O119)</f>
        <v>13344</v>
      </c>
      <c r="G119" s="5" t="s">
        <v>88</v>
      </c>
      <c r="H119" s="5" t="s">
        <v>89</v>
      </c>
      <c r="I119" s="5"/>
      <c r="J119" s="5"/>
      <c r="K119" s="5">
        <v>202</v>
      </c>
      <c r="L119" s="5">
        <v>2</v>
      </c>
      <c r="M119" s="5">
        <v>3</v>
      </c>
      <c r="N119" s="5" t="s">
        <v>3</v>
      </c>
      <c r="O119" s="5">
        <v>0</v>
      </c>
      <c r="P119" s="5">
        <f>ROUND(Source!DH116,O119)</f>
        <v>95110</v>
      </c>
      <c r="Q119" s="5"/>
      <c r="R119" s="5"/>
      <c r="S119" s="5"/>
      <c r="T119" s="5"/>
      <c r="U119" s="5"/>
      <c r="V119" s="5"/>
      <c r="W119" s="5">
        <v>13344</v>
      </c>
      <c r="X119" s="5">
        <v>1</v>
      </c>
      <c r="Y119" s="5">
        <v>13344</v>
      </c>
      <c r="Z119" s="5">
        <v>95110</v>
      </c>
      <c r="AA119" s="5">
        <v>1</v>
      </c>
      <c r="AB119" s="5">
        <v>95110</v>
      </c>
    </row>
    <row r="120" spans="1:255" x14ac:dyDescent="0.2">
      <c r="A120" s="5">
        <v>50</v>
      </c>
      <c r="B120" s="5">
        <v>0</v>
      </c>
      <c r="C120" s="5">
        <v>0</v>
      </c>
      <c r="D120" s="5">
        <v>1</v>
      </c>
      <c r="E120" s="5">
        <v>222</v>
      </c>
      <c r="F120" s="5">
        <f>ROUND(Source!AO116,O120)</f>
        <v>0</v>
      </c>
      <c r="G120" s="5" t="s">
        <v>90</v>
      </c>
      <c r="H120" s="5" t="s">
        <v>91</v>
      </c>
      <c r="I120" s="5"/>
      <c r="J120" s="5"/>
      <c r="K120" s="5">
        <v>222</v>
      </c>
      <c r="L120" s="5">
        <v>3</v>
      </c>
      <c r="M120" s="5">
        <v>3</v>
      </c>
      <c r="N120" s="5" t="s">
        <v>3</v>
      </c>
      <c r="O120" s="5">
        <v>0</v>
      </c>
      <c r="P120" s="5">
        <f>ROUND(Source!EG116,O120)</f>
        <v>0</v>
      </c>
      <c r="Q120" s="5"/>
      <c r="R120" s="5"/>
      <c r="S120" s="5"/>
      <c r="T120" s="5"/>
      <c r="U120" s="5"/>
      <c r="V120" s="5"/>
      <c r="W120" s="5">
        <v>0</v>
      </c>
      <c r="X120" s="5">
        <v>1</v>
      </c>
      <c r="Y120" s="5">
        <v>0</v>
      </c>
      <c r="Z120" s="5">
        <v>0</v>
      </c>
      <c r="AA120" s="5">
        <v>1</v>
      </c>
      <c r="AB120" s="5">
        <v>0</v>
      </c>
    </row>
    <row r="121" spans="1:255" x14ac:dyDescent="0.2">
      <c r="A121" s="5">
        <v>50</v>
      </c>
      <c r="B121" s="5">
        <v>0</v>
      </c>
      <c r="C121" s="5">
        <v>0</v>
      </c>
      <c r="D121" s="5">
        <v>1</v>
      </c>
      <c r="E121" s="5">
        <v>225</v>
      </c>
      <c r="F121" s="5">
        <f>ROUND(Source!AV116,O121)</f>
        <v>13344</v>
      </c>
      <c r="G121" s="5" t="s">
        <v>92</v>
      </c>
      <c r="H121" s="5" t="s">
        <v>93</v>
      </c>
      <c r="I121" s="5"/>
      <c r="J121" s="5"/>
      <c r="K121" s="5">
        <v>225</v>
      </c>
      <c r="L121" s="5">
        <v>4</v>
      </c>
      <c r="M121" s="5">
        <v>3</v>
      </c>
      <c r="N121" s="5" t="s">
        <v>3</v>
      </c>
      <c r="O121" s="5">
        <v>0</v>
      </c>
      <c r="P121" s="5">
        <f>ROUND(Source!EN116,O121)</f>
        <v>95110</v>
      </c>
      <c r="Q121" s="5"/>
      <c r="R121" s="5"/>
      <c r="S121" s="5"/>
      <c r="T121" s="5"/>
      <c r="U121" s="5"/>
      <c r="V121" s="5"/>
      <c r="W121" s="5">
        <v>13344</v>
      </c>
      <c r="X121" s="5">
        <v>1</v>
      </c>
      <c r="Y121" s="5">
        <v>13344</v>
      </c>
      <c r="Z121" s="5">
        <v>95110</v>
      </c>
      <c r="AA121" s="5">
        <v>1</v>
      </c>
      <c r="AB121" s="5">
        <v>95110</v>
      </c>
    </row>
    <row r="122" spans="1:255" x14ac:dyDescent="0.2">
      <c r="A122" s="5">
        <v>50</v>
      </c>
      <c r="B122" s="5">
        <v>0</v>
      </c>
      <c r="C122" s="5">
        <v>0</v>
      </c>
      <c r="D122" s="5">
        <v>1</v>
      </c>
      <c r="E122" s="5">
        <v>226</v>
      </c>
      <c r="F122" s="5">
        <f>ROUND(Source!AW116,O122)</f>
        <v>13344</v>
      </c>
      <c r="G122" s="5" t="s">
        <v>94</v>
      </c>
      <c r="H122" s="5" t="s">
        <v>95</v>
      </c>
      <c r="I122" s="5"/>
      <c r="J122" s="5"/>
      <c r="K122" s="5">
        <v>226</v>
      </c>
      <c r="L122" s="5">
        <v>5</v>
      </c>
      <c r="M122" s="5">
        <v>3</v>
      </c>
      <c r="N122" s="5" t="s">
        <v>3</v>
      </c>
      <c r="O122" s="5">
        <v>0</v>
      </c>
      <c r="P122" s="5">
        <f>ROUND(Source!EO116,O122)</f>
        <v>95110</v>
      </c>
      <c r="Q122" s="5"/>
      <c r="R122" s="5"/>
      <c r="S122" s="5"/>
      <c r="T122" s="5"/>
      <c r="U122" s="5"/>
      <c r="V122" s="5"/>
      <c r="W122" s="5">
        <v>13344</v>
      </c>
      <c r="X122" s="5">
        <v>1</v>
      </c>
      <c r="Y122" s="5">
        <v>13344</v>
      </c>
      <c r="Z122" s="5">
        <v>95110</v>
      </c>
      <c r="AA122" s="5">
        <v>1</v>
      </c>
      <c r="AB122" s="5">
        <v>95110</v>
      </c>
    </row>
    <row r="123" spans="1:255" x14ac:dyDescent="0.2">
      <c r="A123" s="5">
        <v>50</v>
      </c>
      <c r="B123" s="5">
        <v>0</v>
      </c>
      <c r="C123" s="5">
        <v>0</v>
      </c>
      <c r="D123" s="5">
        <v>1</v>
      </c>
      <c r="E123" s="5">
        <v>227</v>
      </c>
      <c r="F123" s="5">
        <f>ROUND(Source!AX116,O123)</f>
        <v>0</v>
      </c>
      <c r="G123" s="5" t="s">
        <v>96</v>
      </c>
      <c r="H123" s="5" t="s">
        <v>97</v>
      </c>
      <c r="I123" s="5"/>
      <c r="J123" s="5"/>
      <c r="K123" s="5">
        <v>227</v>
      </c>
      <c r="L123" s="5">
        <v>6</v>
      </c>
      <c r="M123" s="5">
        <v>3</v>
      </c>
      <c r="N123" s="5" t="s">
        <v>3</v>
      </c>
      <c r="O123" s="5">
        <v>0</v>
      </c>
      <c r="P123" s="5">
        <f>ROUND(Source!EP116,O123)</f>
        <v>0</v>
      </c>
      <c r="Q123" s="5"/>
      <c r="R123" s="5"/>
      <c r="S123" s="5"/>
      <c r="T123" s="5"/>
      <c r="U123" s="5"/>
      <c r="V123" s="5"/>
      <c r="W123" s="5">
        <v>0</v>
      </c>
      <c r="X123" s="5">
        <v>1</v>
      </c>
      <c r="Y123" s="5">
        <v>0</v>
      </c>
      <c r="Z123" s="5">
        <v>0</v>
      </c>
      <c r="AA123" s="5">
        <v>1</v>
      </c>
      <c r="AB123" s="5">
        <v>0</v>
      </c>
    </row>
    <row r="124" spans="1:255" x14ac:dyDescent="0.2">
      <c r="A124" s="5">
        <v>50</v>
      </c>
      <c r="B124" s="5">
        <v>0</v>
      </c>
      <c r="C124" s="5">
        <v>0</v>
      </c>
      <c r="D124" s="5">
        <v>1</v>
      </c>
      <c r="E124" s="5">
        <v>228</v>
      </c>
      <c r="F124" s="5">
        <f>ROUND(Source!AY116,O124)</f>
        <v>13344</v>
      </c>
      <c r="G124" s="5" t="s">
        <v>98</v>
      </c>
      <c r="H124" s="5" t="s">
        <v>99</v>
      </c>
      <c r="I124" s="5"/>
      <c r="J124" s="5"/>
      <c r="K124" s="5">
        <v>228</v>
      </c>
      <c r="L124" s="5">
        <v>7</v>
      </c>
      <c r="M124" s="5">
        <v>3</v>
      </c>
      <c r="N124" s="5" t="s">
        <v>3</v>
      </c>
      <c r="O124" s="5">
        <v>0</v>
      </c>
      <c r="P124" s="5">
        <f>ROUND(Source!EQ116,O124)</f>
        <v>95110</v>
      </c>
      <c r="Q124" s="5"/>
      <c r="R124" s="5"/>
      <c r="S124" s="5"/>
      <c r="T124" s="5"/>
      <c r="U124" s="5"/>
      <c r="V124" s="5"/>
      <c r="W124" s="5">
        <v>13344</v>
      </c>
      <c r="X124" s="5">
        <v>1</v>
      </c>
      <c r="Y124" s="5">
        <v>13344</v>
      </c>
      <c r="Z124" s="5">
        <v>95110</v>
      </c>
      <c r="AA124" s="5">
        <v>1</v>
      </c>
      <c r="AB124" s="5">
        <v>95110</v>
      </c>
    </row>
    <row r="125" spans="1:255" x14ac:dyDescent="0.2">
      <c r="A125" s="5">
        <v>50</v>
      </c>
      <c r="B125" s="5">
        <v>0</v>
      </c>
      <c r="C125" s="5">
        <v>0</v>
      </c>
      <c r="D125" s="5">
        <v>1</v>
      </c>
      <c r="E125" s="5">
        <v>216</v>
      </c>
      <c r="F125" s="5">
        <f>ROUND(Source!AP116,O125)</f>
        <v>0</v>
      </c>
      <c r="G125" s="5" t="s">
        <v>100</v>
      </c>
      <c r="H125" s="5" t="s">
        <v>101</v>
      </c>
      <c r="I125" s="5"/>
      <c r="J125" s="5"/>
      <c r="K125" s="5">
        <v>216</v>
      </c>
      <c r="L125" s="5">
        <v>8</v>
      </c>
      <c r="M125" s="5">
        <v>3</v>
      </c>
      <c r="N125" s="5" t="s">
        <v>3</v>
      </c>
      <c r="O125" s="5">
        <v>0</v>
      </c>
      <c r="P125" s="5">
        <f>ROUND(Source!EH116,O125)</f>
        <v>0</v>
      </c>
      <c r="Q125" s="5"/>
      <c r="R125" s="5"/>
      <c r="S125" s="5"/>
      <c r="T125" s="5"/>
      <c r="U125" s="5"/>
      <c r="V125" s="5"/>
      <c r="W125" s="5">
        <v>0</v>
      </c>
      <c r="X125" s="5">
        <v>1</v>
      </c>
      <c r="Y125" s="5">
        <v>0</v>
      </c>
      <c r="Z125" s="5">
        <v>0</v>
      </c>
      <c r="AA125" s="5">
        <v>1</v>
      </c>
      <c r="AB125" s="5">
        <v>0</v>
      </c>
    </row>
    <row r="126" spans="1:255" x14ac:dyDescent="0.2">
      <c r="A126" s="5">
        <v>50</v>
      </c>
      <c r="B126" s="5">
        <v>0</v>
      </c>
      <c r="C126" s="5">
        <v>0</v>
      </c>
      <c r="D126" s="5">
        <v>1</v>
      </c>
      <c r="E126" s="5">
        <v>223</v>
      </c>
      <c r="F126" s="5">
        <f>ROUND(Source!AQ116,O126)</f>
        <v>0</v>
      </c>
      <c r="G126" s="5" t="s">
        <v>102</v>
      </c>
      <c r="H126" s="5" t="s">
        <v>103</v>
      </c>
      <c r="I126" s="5"/>
      <c r="J126" s="5"/>
      <c r="K126" s="5">
        <v>223</v>
      </c>
      <c r="L126" s="5">
        <v>9</v>
      </c>
      <c r="M126" s="5">
        <v>3</v>
      </c>
      <c r="N126" s="5" t="s">
        <v>3</v>
      </c>
      <c r="O126" s="5">
        <v>0</v>
      </c>
      <c r="P126" s="5">
        <f>ROUND(Source!EI116,O126)</f>
        <v>0</v>
      </c>
      <c r="Q126" s="5"/>
      <c r="R126" s="5"/>
      <c r="S126" s="5"/>
      <c r="T126" s="5"/>
      <c r="U126" s="5"/>
      <c r="V126" s="5"/>
      <c r="W126" s="5">
        <v>0</v>
      </c>
      <c r="X126" s="5">
        <v>1</v>
      </c>
      <c r="Y126" s="5">
        <v>0</v>
      </c>
      <c r="Z126" s="5">
        <v>0</v>
      </c>
      <c r="AA126" s="5">
        <v>1</v>
      </c>
      <c r="AB126" s="5">
        <v>0</v>
      </c>
    </row>
    <row r="127" spans="1:255" x14ac:dyDescent="0.2">
      <c r="A127" s="5">
        <v>50</v>
      </c>
      <c r="B127" s="5">
        <v>0</v>
      </c>
      <c r="C127" s="5">
        <v>0</v>
      </c>
      <c r="D127" s="5">
        <v>1</v>
      </c>
      <c r="E127" s="5">
        <v>229</v>
      </c>
      <c r="F127" s="5">
        <f>ROUND(Source!AZ116,O127)</f>
        <v>0</v>
      </c>
      <c r="G127" s="5" t="s">
        <v>104</v>
      </c>
      <c r="H127" s="5" t="s">
        <v>105</v>
      </c>
      <c r="I127" s="5"/>
      <c r="J127" s="5"/>
      <c r="K127" s="5">
        <v>229</v>
      </c>
      <c r="L127" s="5">
        <v>10</v>
      </c>
      <c r="M127" s="5">
        <v>3</v>
      </c>
      <c r="N127" s="5" t="s">
        <v>3</v>
      </c>
      <c r="O127" s="5">
        <v>0</v>
      </c>
      <c r="P127" s="5">
        <f>ROUND(Source!ER116,O127)</f>
        <v>0</v>
      </c>
      <c r="Q127" s="5"/>
      <c r="R127" s="5"/>
      <c r="S127" s="5"/>
      <c r="T127" s="5"/>
      <c r="U127" s="5"/>
      <c r="V127" s="5"/>
      <c r="W127" s="5">
        <v>0</v>
      </c>
      <c r="X127" s="5">
        <v>1</v>
      </c>
      <c r="Y127" s="5">
        <v>0</v>
      </c>
      <c r="Z127" s="5">
        <v>0</v>
      </c>
      <c r="AA127" s="5">
        <v>1</v>
      </c>
      <c r="AB127" s="5">
        <v>0</v>
      </c>
    </row>
    <row r="128" spans="1:255" x14ac:dyDescent="0.2">
      <c r="A128" s="5">
        <v>50</v>
      </c>
      <c r="B128" s="5">
        <v>0</v>
      </c>
      <c r="C128" s="5">
        <v>0</v>
      </c>
      <c r="D128" s="5">
        <v>1</v>
      </c>
      <c r="E128" s="5">
        <v>203</v>
      </c>
      <c r="F128" s="5">
        <f>ROUND(Source!Q116,O128)</f>
        <v>442</v>
      </c>
      <c r="G128" s="5" t="s">
        <v>106</v>
      </c>
      <c r="H128" s="5" t="s">
        <v>107</v>
      </c>
      <c r="I128" s="5"/>
      <c r="J128" s="5"/>
      <c r="K128" s="5">
        <v>203</v>
      </c>
      <c r="L128" s="5">
        <v>11</v>
      </c>
      <c r="M128" s="5">
        <v>3</v>
      </c>
      <c r="N128" s="5" t="s">
        <v>3</v>
      </c>
      <c r="O128" s="5">
        <v>0</v>
      </c>
      <c r="P128" s="5">
        <f>ROUND(Source!DI116,O128)</f>
        <v>3805</v>
      </c>
      <c r="Q128" s="5"/>
      <c r="R128" s="5"/>
      <c r="S128" s="5"/>
      <c r="T128" s="5"/>
      <c r="U128" s="5"/>
      <c r="V128" s="5"/>
      <c r="W128" s="5">
        <v>442</v>
      </c>
      <c r="X128" s="5">
        <v>1</v>
      </c>
      <c r="Y128" s="5">
        <v>442</v>
      </c>
      <c r="Z128" s="5">
        <v>3805</v>
      </c>
      <c r="AA128" s="5">
        <v>1</v>
      </c>
      <c r="AB128" s="5">
        <v>3805</v>
      </c>
    </row>
    <row r="129" spans="1:28" x14ac:dyDescent="0.2">
      <c r="A129" s="5">
        <v>50</v>
      </c>
      <c r="B129" s="5">
        <v>0</v>
      </c>
      <c r="C129" s="5">
        <v>0</v>
      </c>
      <c r="D129" s="5">
        <v>1</v>
      </c>
      <c r="E129" s="5">
        <v>231</v>
      </c>
      <c r="F129" s="5">
        <f>ROUND(Source!BB116,O129)</f>
        <v>0</v>
      </c>
      <c r="G129" s="5" t="s">
        <v>108</v>
      </c>
      <c r="H129" s="5" t="s">
        <v>109</v>
      </c>
      <c r="I129" s="5"/>
      <c r="J129" s="5"/>
      <c r="K129" s="5">
        <v>231</v>
      </c>
      <c r="L129" s="5">
        <v>12</v>
      </c>
      <c r="M129" s="5">
        <v>3</v>
      </c>
      <c r="N129" s="5" t="s">
        <v>3</v>
      </c>
      <c r="O129" s="5">
        <v>0</v>
      </c>
      <c r="P129" s="5">
        <f>ROUND(Source!ET116,O129)</f>
        <v>0</v>
      </c>
      <c r="Q129" s="5"/>
      <c r="R129" s="5"/>
      <c r="S129" s="5"/>
      <c r="T129" s="5"/>
      <c r="U129" s="5"/>
      <c r="V129" s="5"/>
      <c r="W129" s="5">
        <v>0</v>
      </c>
      <c r="X129" s="5">
        <v>1</v>
      </c>
      <c r="Y129" s="5">
        <v>0</v>
      </c>
      <c r="Z129" s="5">
        <v>0</v>
      </c>
      <c r="AA129" s="5">
        <v>1</v>
      </c>
      <c r="AB129" s="5">
        <v>0</v>
      </c>
    </row>
    <row r="130" spans="1:28" x14ac:dyDescent="0.2">
      <c r="A130" s="5">
        <v>50</v>
      </c>
      <c r="B130" s="5">
        <v>0</v>
      </c>
      <c r="C130" s="5">
        <v>0</v>
      </c>
      <c r="D130" s="5">
        <v>1</v>
      </c>
      <c r="E130" s="5">
        <v>204</v>
      </c>
      <c r="F130" s="5">
        <f>ROUND(Source!R116,O130)</f>
        <v>45</v>
      </c>
      <c r="G130" s="5" t="s">
        <v>110</v>
      </c>
      <c r="H130" s="5" t="s">
        <v>111</v>
      </c>
      <c r="I130" s="5"/>
      <c r="J130" s="5"/>
      <c r="K130" s="5">
        <v>204</v>
      </c>
      <c r="L130" s="5">
        <v>13</v>
      </c>
      <c r="M130" s="5">
        <v>3</v>
      </c>
      <c r="N130" s="5" t="s">
        <v>3</v>
      </c>
      <c r="O130" s="5">
        <v>0</v>
      </c>
      <c r="P130" s="5">
        <f>ROUND(Source!DJ116,O130)</f>
        <v>890</v>
      </c>
      <c r="Q130" s="5"/>
      <c r="R130" s="5"/>
      <c r="S130" s="5"/>
      <c r="T130" s="5"/>
      <c r="U130" s="5"/>
      <c r="V130" s="5"/>
      <c r="W130" s="5">
        <v>45</v>
      </c>
      <c r="X130" s="5">
        <v>1</v>
      </c>
      <c r="Y130" s="5">
        <v>45</v>
      </c>
      <c r="Z130" s="5">
        <v>890</v>
      </c>
      <c r="AA130" s="5">
        <v>1</v>
      </c>
      <c r="AB130" s="5">
        <v>890</v>
      </c>
    </row>
    <row r="131" spans="1:28" x14ac:dyDescent="0.2">
      <c r="A131" s="5">
        <v>50</v>
      </c>
      <c r="B131" s="5">
        <v>0</v>
      </c>
      <c r="C131" s="5">
        <v>0</v>
      </c>
      <c r="D131" s="5">
        <v>1</v>
      </c>
      <c r="E131" s="5">
        <v>205</v>
      </c>
      <c r="F131" s="5">
        <f>ROUND(Source!S116,O131)</f>
        <v>1910</v>
      </c>
      <c r="G131" s="5" t="s">
        <v>112</v>
      </c>
      <c r="H131" s="5" t="s">
        <v>113</v>
      </c>
      <c r="I131" s="5"/>
      <c r="J131" s="5"/>
      <c r="K131" s="5">
        <v>205</v>
      </c>
      <c r="L131" s="5">
        <v>14</v>
      </c>
      <c r="M131" s="5">
        <v>3</v>
      </c>
      <c r="N131" s="5" t="s">
        <v>3</v>
      </c>
      <c r="O131" s="5">
        <v>0</v>
      </c>
      <c r="P131" s="5">
        <f>ROUND(Source!DK116,O131)</f>
        <v>48583</v>
      </c>
      <c r="Q131" s="5"/>
      <c r="R131" s="5"/>
      <c r="S131" s="5"/>
      <c r="T131" s="5"/>
      <c r="U131" s="5"/>
      <c r="V131" s="5"/>
      <c r="W131" s="5">
        <v>1910</v>
      </c>
      <c r="X131" s="5">
        <v>1</v>
      </c>
      <c r="Y131" s="5">
        <v>1910</v>
      </c>
      <c r="Z131" s="5">
        <v>48583</v>
      </c>
      <c r="AA131" s="5">
        <v>1</v>
      </c>
      <c r="AB131" s="5">
        <v>48583</v>
      </c>
    </row>
    <row r="132" spans="1:28" x14ac:dyDescent="0.2">
      <c r="A132" s="5">
        <v>50</v>
      </c>
      <c r="B132" s="5">
        <v>0</v>
      </c>
      <c r="C132" s="5">
        <v>0</v>
      </c>
      <c r="D132" s="5">
        <v>1</v>
      </c>
      <c r="E132" s="5">
        <v>232</v>
      </c>
      <c r="F132" s="5">
        <f>ROUND(Source!BC116,O132)</f>
        <v>0</v>
      </c>
      <c r="G132" s="5" t="s">
        <v>114</v>
      </c>
      <c r="H132" s="5" t="s">
        <v>115</v>
      </c>
      <c r="I132" s="5"/>
      <c r="J132" s="5"/>
      <c r="K132" s="5">
        <v>232</v>
      </c>
      <c r="L132" s="5">
        <v>15</v>
      </c>
      <c r="M132" s="5">
        <v>3</v>
      </c>
      <c r="N132" s="5" t="s">
        <v>3</v>
      </c>
      <c r="O132" s="5">
        <v>0</v>
      </c>
      <c r="P132" s="5">
        <f>ROUND(Source!EU116,O132)</f>
        <v>0</v>
      </c>
      <c r="Q132" s="5"/>
      <c r="R132" s="5"/>
      <c r="S132" s="5"/>
      <c r="T132" s="5"/>
      <c r="U132" s="5"/>
      <c r="V132" s="5"/>
      <c r="W132" s="5">
        <v>0</v>
      </c>
      <c r="X132" s="5">
        <v>1</v>
      </c>
      <c r="Y132" s="5">
        <v>0</v>
      </c>
      <c r="Z132" s="5">
        <v>0</v>
      </c>
      <c r="AA132" s="5">
        <v>1</v>
      </c>
      <c r="AB132" s="5">
        <v>0</v>
      </c>
    </row>
    <row r="133" spans="1:28" x14ac:dyDescent="0.2">
      <c r="A133" s="5">
        <v>50</v>
      </c>
      <c r="B133" s="5">
        <v>0</v>
      </c>
      <c r="C133" s="5">
        <v>0</v>
      </c>
      <c r="D133" s="5">
        <v>1</v>
      </c>
      <c r="E133" s="5">
        <v>214</v>
      </c>
      <c r="F133" s="5">
        <f>ROUND(Source!AS116,O133)</f>
        <v>19423</v>
      </c>
      <c r="G133" s="5" t="s">
        <v>116</v>
      </c>
      <c r="H133" s="5" t="s">
        <v>117</v>
      </c>
      <c r="I133" s="5"/>
      <c r="J133" s="5"/>
      <c r="K133" s="5">
        <v>214</v>
      </c>
      <c r="L133" s="5">
        <v>16</v>
      </c>
      <c r="M133" s="5">
        <v>3</v>
      </c>
      <c r="N133" s="5" t="s">
        <v>3</v>
      </c>
      <c r="O133" s="5">
        <v>0</v>
      </c>
      <c r="P133" s="5" t="e">
        <f>ROUND(Source!EK116,O133)</f>
        <v>#REF!</v>
      </c>
      <c r="Q133" s="5"/>
      <c r="R133" s="5"/>
      <c r="S133" s="5"/>
      <c r="T133" s="5"/>
      <c r="U133" s="5"/>
      <c r="V133" s="5"/>
      <c r="W133" s="5">
        <v>19423</v>
      </c>
      <c r="X133" s="5">
        <v>1</v>
      </c>
      <c r="Y133" s="5">
        <v>19423</v>
      </c>
      <c r="Z133" s="5">
        <v>233579</v>
      </c>
      <c r="AA133" s="5">
        <v>1</v>
      </c>
      <c r="AB133" s="5">
        <v>233579</v>
      </c>
    </row>
    <row r="134" spans="1:28" x14ac:dyDescent="0.2">
      <c r="A134" s="5">
        <v>50</v>
      </c>
      <c r="B134" s="5">
        <v>0</v>
      </c>
      <c r="C134" s="5">
        <v>0</v>
      </c>
      <c r="D134" s="5">
        <v>1</v>
      </c>
      <c r="E134" s="5">
        <v>215</v>
      </c>
      <c r="F134" s="5">
        <f>ROUND(Source!AT116,O134)</f>
        <v>0</v>
      </c>
      <c r="G134" s="5" t="s">
        <v>118</v>
      </c>
      <c r="H134" s="5" t="s">
        <v>119</v>
      </c>
      <c r="I134" s="5"/>
      <c r="J134" s="5"/>
      <c r="K134" s="5">
        <v>215</v>
      </c>
      <c r="L134" s="5">
        <v>17</v>
      </c>
      <c r="M134" s="5">
        <v>3</v>
      </c>
      <c r="N134" s="5" t="s">
        <v>3</v>
      </c>
      <c r="O134" s="5">
        <v>0</v>
      </c>
      <c r="P134" s="5">
        <f>ROUND(Source!EL116,O134)</f>
        <v>0</v>
      </c>
      <c r="Q134" s="5"/>
      <c r="R134" s="5"/>
      <c r="S134" s="5"/>
      <c r="T134" s="5"/>
      <c r="U134" s="5"/>
      <c r="V134" s="5"/>
      <c r="W134" s="5">
        <v>0</v>
      </c>
      <c r="X134" s="5">
        <v>1</v>
      </c>
      <c r="Y134" s="5">
        <v>0</v>
      </c>
      <c r="Z134" s="5">
        <v>0</v>
      </c>
      <c r="AA134" s="5">
        <v>1</v>
      </c>
      <c r="AB134" s="5">
        <v>0</v>
      </c>
    </row>
    <row r="135" spans="1:28" x14ac:dyDescent="0.2">
      <c r="A135" s="5">
        <v>50</v>
      </c>
      <c r="B135" s="5">
        <v>0</v>
      </c>
      <c r="C135" s="5">
        <v>0</v>
      </c>
      <c r="D135" s="5">
        <v>1</v>
      </c>
      <c r="E135" s="5">
        <v>217</v>
      </c>
      <c r="F135" s="5">
        <f>ROUND(Source!AU116,O135)</f>
        <v>0</v>
      </c>
      <c r="G135" s="5" t="s">
        <v>120</v>
      </c>
      <c r="H135" s="5" t="s">
        <v>121</v>
      </c>
      <c r="I135" s="5"/>
      <c r="J135" s="5"/>
      <c r="K135" s="5">
        <v>217</v>
      </c>
      <c r="L135" s="5">
        <v>18</v>
      </c>
      <c r="M135" s="5">
        <v>3</v>
      </c>
      <c r="N135" s="5" t="s">
        <v>3</v>
      </c>
      <c r="O135" s="5">
        <v>0</v>
      </c>
      <c r="P135" s="5">
        <f>ROUND(Source!EM116,O135)</f>
        <v>0</v>
      </c>
      <c r="Q135" s="5"/>
      <c r="R135" s="5"/>
      <c r="S135" s="5"/>
      <c r="T135" s="5"/>
      <c r="U135" s="5"/>
      <c r="V135" s="5"/>
      <c r="W135" s="5">
        <v>0</v>
      </c>
      <c r="X135" s="5">
        <v>1</v>
      </c>
      <c r="Y135" s="5">
        <v>0</v>
      </c>
      <c r="Z135" s="5">
        <v>0</v>
      </c>
      <c r="AA135" s="5">
        <v>1</v>
      </c>
      <c r="AB135" s="5">
        <v>0</v>
      </c>
    </row>
    <row r="136" spans="1:28" x14ac:dyDescent="0.2">
      <c r="A136" s="5">
        <v>50</v>
      </c>
      <c r="B136" s="5">
        <v>0</v>
      </c>
      <c r="C136" s="5">
        <v>0</v>
      </c>
      <c r="D136" s="5">
        <v>1</v>
      </c>
      <c r="E136" s="5">
        <v>230</v>
      </c>
      <c r="F136" s="5">
        <f>ROUND(Source!BA116,O136)</f>
        <v>0</v>
      </c>
      <c r="G136" s="5" t="s">
        <v>122</v>
      </c>
      <c r="H136" s="5" t="s">
        <v>123</v>
      </c>
      <c r="I136" s="5"/>
      <c r="J136" s="5"/>
      <c r="K136" s="5">
        <v>230</v>
      </c>
      <c r="L136" s="5">
        <v>19</v>
      </c>
      <c r="M136" s="5">
        <v>3</v>
      </c>
      <c r="N136" s="5" t="s">
        <v>3</v>
      </c>
      <c r="O136" s="5">
        <v>0</v>
      </c>
      <c r="P136" s="5">
        <f>ROUND(Source!ES116,O136)</f>
        <v>0</v>
      </c>
      <c r="Q136" s="5"/>
      <c r="R136" s="5"/>
      <c r="S136" s="5"/>
      <c r="T136" s="5"/>
      <c r="U136" s="5"/>
      <c r="V136" s="5"/>
      <c r="W136" s="5">
        <v>0</v>
      </c>
      <c r="X136" s="5">
        <v>1</v>
      </c>
      <c r="Y136" s="5">
        <v>0</v>
      </c>
      <c r="Z136" s="5">
        <v>0</v>
      </c>
      <c r="AA136" s="5">
        <v>1</v>
      </c>
      <c r="AB136" s="5">
        <v>0</v>
      </c>
    </row>
    <row r="137" spans="1:28" x14ac:dyDescent="0.2">
      <c r="A137" s="5">
        <v>50</v>
      </c>
      <c r="B137" s="5">
        <v>0</v>
      </c>
      <c r="C137" s="5">
        <v>0</v>
      </c>
      <c r="D137" s="5">
        <v>1</v>
      </c>
      <c r="E137" s="5">
        <v>206</v>
      </c>
      <c r="F137" s="5">
        <f>ROUND(Source!T116,O137)</f>
        <v>0</v>
      </c>
      <c r="G137" s="5" t="s">
        <v>124</v>
      </c>
      <c r="H137" s="5" t="s">
        <v>125</v>
      </c>
      <c r="I137" s="5"/>
      <c r="J137" s="5"/>
      <c r="K137" s="5">
        <v>206</v>
      </c>
      <c r="L137" s="5">
        <v>20</v>
      </c>
      <c r="M137" s="5">
        <v>3</v>
      </c>
      <c r="N137" s="5" t="s">
        <v>3</v>
      </c>
      <c r="O137" s="5">
        <v>0</v>
      </c>
      <c r="P137" s="5">
        <f>ROUND(Source!DL116,O137)</f>
        <v>0</v>
      </c>
      <c r="Q137" s="5"/>
      <c r="R137" s="5"/>
      <c r="S137" s="5"/>
      <c r="T137" s="5"/>
      <c r="U137" s="5"/>
      <c r="V137" s="5"/>
      <c r="W137" s="5">
        <v>0</v>
      </c>
      <c r="X137" s="5">
        <v>1</v>
      </c>
      <c r="Y137" s="5">
        <v>0</v>
      </c>
      <c r="Z137" s="5">
        <v>0</v>
      </c>
      <c r="AA137" s="5">
        <v>1</v>
      </c>
      <c r="AB137" s="5">
        <v>0</v>
      </c>
    </row>
    <row r="138" spans="1:28" x14ac:dyDescent="0.2">
      <c r="A138" s="5">
        <v>50</v>
      </c>
      <c r="B138" s="5">
        <v>0</v>
      </c>
      <c r="C138" s="5">
        <v>0</v>
      </c>
      <c r="D138" s="5">
        <v>1</v>
      </c>
      <c r="E138" s="5">
        <v>207</v>
      </c>
      <c r="F138" s="5">
        <f>Source!U116</f>
        <v>212.52614999999997</v>
      </c>
      <c r="G138" s="5" t="s">
        <v>126</v>
      </c>
      <c r="H138" s="5" t="s">
        <v>127</v>
      </c>
      <c r="I138" s="5"/>
      <c r="J138" s="5"/>
      <c r="K138" s="5">
        <v>207</v>
      </c>
      <c r="L138" s="5">
        <v>21</v>
      </c>
      <c r="M138" s="5">
        <v>3</v>
      </c>
      <c r="N138" s="5" t="s">
        <v>3</v>
      </c>
      <c r="O138" s="5">
        <v>-1</v>
      </c>
      <c r="P138" s="5" t="e">
        <f>Source!DM116</f>
        <v>#REF!</v>
      </c>
      <c r="Q138" s="5"/>
      <c r="R138" s="5"/>
      <c r="S138" s="5"/>
      <c r="T138" s="5"/>
      <c r="U138" s="5"/>
      <c r="V138" s="5"/>
      <c r="W138" s="5">
        <v>212.52615</v>
      </c>
      <c r="X138" s="5">
        <v>1</v>
      </c>
      <c r="Y138" s="5">
        <v>212.52615</v>
      </c>
      <c r="Z138" s="5">
        <v>212.52615</v>
      </c>
      <c r="AA138" s="5">
        <v>1</v>
      </c>
      <c r="AB138" s="5">
        <v>212.52615</v>
      </c>
    </row>
    <row r="139" spans="1:28" x14ac:dyDescent="0.2">
      <c r="A139" s="5">
        <v>50</v>
      </c>
      <c r="B139" s="5">
        <v>0</v>
      </c>
      <c r="C139" s="5">
        <v>0</v>
      </c>
      <c r="D139" s="5">
        <v>1</v>
      </c>
      <c r="E139" s="5">
        <v>208</v>
      </c>
      <c r="F139" s="5">
        <f>Source!V116</f>
        <v>3.6093199999999999</v>
      </c>
      <c r="G139" s="5" t="s">
        <v>128</v>
      </c>
      <c r="H139" s="5" t="s">
        <v>129</v>
      </c>
      <c r="I139" s="5"/>
      <c r="J139" s="5"/>
      <c r="K139" s="5">
        <v>208</v>
      </c>
      <c r="L139" s="5">
        <v>22</v>
      </c>
      <c r="M139" s="5">
        <v>3</v>
      </c>
      <c r="N139" s="5" t="s">
        <v>3</v>
      </c>
      <c r="O139" s="5">
        <v>-1</v>
      </c>
      <c r="P139" s="5">
        <f>Source!DN116</f>
        <v>3.6093199999999999</v>
      </c>
      <c r="Q139" s="5"/>
      <c r="R139" s="5"/>
      <c r="S139" s="5"/>
      <c r="T139" s="5"/>
      <c r="U139" s="5"/>
      <c r="V139" s="5"/>
      <c r="W139" s="5">
        <v>3.6093200000000003</v>
      </c>
      <c r="X139" s="5">
        <v>1</v>
      </c>
      <c r="Y139" s="5">
        <v>3.6093200000000003</v>
      </c>
      <c r="Z139" s="5">
        <v>3.6093200000000003</v>
      </c>
      <c r="AA139" s="5">
        <v>1</v>
      </c>
      <c r="AB139" s="5">
        <v>3.6093200000000003</v>
      </c>
    </row>
    <row r="140" spans="1:28" x14ac:dyDescent="0.2">
      <c r="A140" s="5">
        <v>50</v>
      </c>
      <c r="B140" s="5">
        <v>0</v>
      </c>
      <c r="C140" s="5">
        <v>0</v>
      </c>
      <c r="D140" s="5">
        <v>1</v>
      </c>
      <c r="E140" s="5">
        <v>209</v>
      </c>
      <c r="F140" s="5">
        <f>ROUND(Source!W116,O140)</f>
        <v>181</v>
      </c>
      <c r="G140" s="5" t="s">
        <v>130</v>
      </c>
      <c r="H140" s="5" t="s">
        <v>131</v>
      </c>
      <c r="I140" s="5"/>
      <c r="J140" s="5"/>
      <c r="K140" s="5">
        <v>209</v>
      </c>
      <c r="L140" s="5">
        <v>23</v>
      </c>
      <c r="M140" s="5">
        <v>3</v>
      </c>
      <c r="N140" s="5" t="s">
        <v>3</v>
      </c>
      <c r="O140" s="5">
        <v>0</v>
      </c>
      <c r="P140" s="5">
        <f>ROUND(Source!DO116,O140)</f>
        <v>181</v>
      </c>
      <c r="Q140" s="5"/>
      <c r="R140" s="5"/>
      <c r="S140" s="5"/>
      <c r="T140" s="5"/>
      <c r="U140" s="5"/>
      <c r="V140" s="5"/>
      <c r="W140" s="5">
        <v>181</v>
      </c>
      <c r="X140" s="5">
        <v>1</v>
      </c>
      <c r="Y140" s="5">
        <v>181</v>
      </c>
      <c r="Z140" s="5">
        <v>181</v>
      </c>
      <c r="AA140" s="5">
        <v>1</v>
      </c>
      <c r="AB140" s="5">
        <v>181</v>
      </c>
    </row>
    <row r="141" spans="1:28" x14ac:dyDescent="0.2">
      <c r="A141" s="5">
        <v>50</v>
      </c>
      <c r="B141" s="5">
        <v>0</v>
      </c>
      <c r="C141" s="5">
        <v>0</v>
      </c>
      <c r="D141" s="5">
        <v>1</v>
      </c>
      <c r="E141" s="5">
        <v>233</v>
      </c>
      <c r="F141" s="5">
        <f>ROUND(Source!BD116,O141)</f>
        <v>0</v>
      </c>
      <c r="G141" s="5" t="s">
        <v>132</v>
      </c>
      <c r="H141" s="5" t="s">
        <v>133</v>
      </c>
      <c r="I141" s="5"/>
      <c r="J141" s="5"/>
      <c r="K141" s="5">
        <v>233</v>
      </c>
      <c r="L141" s="5">
        <v>24</v>
      </c>
      <c r="M141" s="5">
        <v>3</v>
      </c>
      <c r="N141" s="5" t="s">
        <v>3</v>
      </c>
      <c r="O141" s="5">
        <v>0</v>
      </c>
      <c r="P141" s="5">
        <f>ROUND(Source!EV116,O141)</f>
        <v>0</v>
      </c>
      <c r="Q141" s="5"/>
      <c r="R141" s="5"/>
      <c r="S141" s="5"/>
      <c r="T141" s="5"/>
      <c r="U141" s="5"/>
      <c r="V141" s="5"/>
      <c r="W141" s="5">
        <v>0</v>
      </c>
      <c r="X141" s="5">
        <v>1</v>
      </c>
      <c r="Y141" s="5">
        <v>0</v>
      </c>
      <c r="Z141" s="5">
        <v>0</v>
      </c>
      <c r="AA141" s="5">
        <v>1</v>
      </c>
      <c r="AB141" s="5">
        <v>0</v>
      </c>
    </row>
    <row r="142" spans="1:28" x14ac:dyDescent="0.2">
      <c r="A142" s="5">
        <v>50</v>
      </c>
      <c r="B142" s="5">
        <v>0</v>
      </c>
      <c r="C142" s="5">
        <v>0</v>
      </c>
      <c r="D142" s="5">
        <v>1</v>
      </c>
      <c r="E142" s="5">
        <v>210</v>
      </c>
      <c r="F142" s="5">
        <f>ROUND(Source!X116,O142)</f>
        <v>2279</v>
      </c>
      <c r="G142" s="5" t="s">
        <v>134</v>
      </c>
      <c r="H142" s="5" t="s">
        <v>135</v>
      </c>
      <c r="I142" s="5"/>
      <c r="J142" s="5"/>
      <c r="K142" s="5">
        <v>210</v>
      </c>
      <c r="L142" s="5">
        <v>25</v>
      </c>
      <c r="M142" s="5">
        <v>3</v>
      </c>
      <c r="N142" s="5" t="s">
        <v>3</v>
      </c>
      <c r="O142" s="5">
        <v>0</v>
      </c>
      <c r="P142" s="5" t="e">
        <f>ROUND(Source!DP116,O142)</f>
        <v>#REF!</v>
      </c>
      <c r="Q142" s="5"/>
      <c r="R142" s="5"/>
      <c r="S142" s="5"/>
      <c r="T142" s="5"/>
      <c r="U142" s="5"/>
      <c r="V142" s="5"/>
      <c r="W142" s="5">
        <v>2279</v>
      </c>
      <c r="X142" s="5">
        <v>1</v>
      </c>
      <c r="Y142" s="5">
        <v>2279</v>
      </c>
      <c r="Z142" s="5">
        <v>54797</v>
      </c>
      <c r="AA142" s="5">
        <v>1</v>
      </c>
      <c r="AB142" s="5">
        <v>54797</v>
      </c>
    </row>
    <row r="143" spans="1:28" x14ac:dyDescent="0.2">
      <c r="A143" s="5">
        <v>50</v>
      </c>
      <c r="B143" s="5">
        <v>0</v>
      </c>
      <c r="C143" s="5">
        <v>0</v>
      </c>
      <c r="D143" s="5">
        <v>1</v>
      </c>
      <c r="E143" s="5">
        <v>211</v>
      </c>
      <c r="F143" s="5">
        <f>ROUND(Source!Y116,O143)</f>
        <v>1448</v>
      </c>
      <c r="G143" s="5" t="s">
        <v>136</v>
      </c>
      <c r="H143" s="5" t="s">
        <v>137</v>
      </c>
      <c r="I143" s="5"/>
      <c r="J143" s="5"/>
      <c r="K143" s="5">
        <v>211</v>
      </c>
      <c r="L143" s="5">
        <v>26</v>
      </c>
      <c r="M143" s="5">
        <v>3</v>
      </c>
      <c r="N143" s="5" t="s">
        <v>3</v>
      </c>
      <c r="O143" s="5">
        <v>0</v>
      </c>
      <c r="P143" s="5" t="e">
        <f>ROUND(Source!DQ116,O143)</f>
        <v>#REF!</v>
      </c>
      <c r="Q143" s="5"/>
      <c r="R143" s="5"/>
      <c r="S143" s="5"/>
      <c r="T143" s="5"/>
      <c r="U143" s="5"/>
      <c r="V143" s="5"/>
      <c r="W143" s="5">
        <v>1448</v>
      </c>
      <c r="X143" s="5">
        <v>1</v>
      </c>
      <c r="Y143" s="5">
        <v>1448</v>
      </c>
      <c r="Z143" s="5">
        <v>31284</v>
      </c>
      <c r="AA143" s="5">
        <v>1</v>
      </c>
      <c r="AB143" s="5">
        <v>31284</v>
      </c>
    </row>
    <row r="144" spans="1:28" x14ac:dyDescent="0.2">
      <c r="A144" s="5">
        <v>50</v>
      </c>
      <c r="B144" s="5">
        <v>0</v>
      </c>
      <c r="C144" s="5">
        <v>0</v>
      </c>
      <c r="D144" s="5">
        <v>1</v>
      </c>
      <c r="E144" s="5">
        <v>224</v>
      </c>
      <c r="F144" s="5">
        <f>ROUND(Source!AR116,O144)</f>
        <v>19423</v>
      </c>
      <c r="G144" s="5" t="s">
        <v>138</v>
      </c>
      <c r="H144" s="5" t="s">
        <v>139</v>
      </c>
      <c r="I144" s="5"/>
      <c r="J144" s="5"/>
      <c r="K144" s="5">
        <v>224</v>
      </c>
      <c r="L144" s="5">
        <v>27</v>
      </c>
      <c r="M144" s="5">
        <v>3</v>
      </c>
      <c r="N144" s="5" t="s">
        <v>3</v>
      </c>
      <c r="O144" s="5">
        <v>0</v>
      </c>
      <c r="P144" s="5" t="e">
        <f>ROUND(Source!EJ116,O144)</f>
        <v>#REF!</v>
      </c>
      <c r="Q144" s="5"/>
      <c r="R144" s="5"/>
      <c r="S144" s="5"/>
      <c r="T144" s="5"/>
      <c r="U144" s="5"/>
      <c r="V144" s="5"/>
      <c r="W144" s="5">
        <v>19423</v>
      </c>
      <c r="X144" s="5">
        <v>1</v>
      </c>
      <c r="Y144" s="5">
        <v>19423</v>
      </c>
      <c r="Z144" s="5">
        <v>233579</v>
      </c>
      <c r="AA144" s="5">
        <v>1</v>
      </c>
      <c r="AB144" s="5">
        <v>233579</v>
      </c>
    </row>
    <row r="146" spans="1:255" x14ac:dyDescent="0.2">
      <c r="A146" s="1">
        <v>5</v>
      </c>
      <c r="B146" s="1">
        <v>1</v>
      </c>
      <c r="C146" s="1"/>
      <c r="D146" s="1">
        <f>ROW(A177)</f>
        <v>177</v>
      </c>
      <c r="E146" s="1"/>
      <c r="F146" s="1" t="s">
        <v>141</v>
      </c>
      <c r="G146" s="1" t="s">
        <v>207</v>
      </c>
      <c r="H146" s="1" t="s">
        <v>3</v>
      </c>
      <c r="I146" s="1">
        <v>0</v>
      </c>
      <c r="J146" s="1"/>
      <c r="K146" s="1">
        <v>0</v>
      </c>
      <c r="L146" s="1"/>
      <c r="M146" s="1" t="s">
        <v>3</v>
      </c>
      <c r="N146" s="1"/>
      <c r="O146" s="1"/>
      <c r="P146" s="1"/>
      <c r="Q146" s="1"/>
      <c r="R146" s="1"/>
      <c r="S146" s="1">
        <v>0</v>
      </c>
      <c r="T146" s="1">
        <v>0</v>
      </c>
      <c r="U146" s="1" t="s">
        <v>3</v>
      </c>
      <c r="V146" s="1">
        <v>0</v>
      </c>
      <c r="W146" s="1"/>
      <c r="X146" s="1"/>
      <c r="Y146" s="1"/>
      <c r="Z146" s="1"/>
      <c r="AA146" s="1"/>
      <c r="AB146" s="1" t="s">
        <v>3</v>
      </c>
      <c r="AC146" s="1" t="s">
        <v>3</v>
      </c>
      <c r="AD146" s="1" t="s">
        <v>3</v>
      </c>
      <c r="AE146" s="1" t="s">
        <v>3</v>
      </c>
      <c r="AF146" s="1" t="s">
        <v>3</v>
      </c>
      <c r="AG146" s="1" t="s">
        <v>3</v>
      </c>
      <c r="AH146" s="1"/>
      <c r="AI146" s="1"/>
      <c r="AJ146" s="1"/>
      <c r="AK146" s="1"/>
      <c r="AL146" s="1"/>
      <c r="AM146" s="1"/>
      <c r="AN146" s="1"/>
      <c r="AO146" s="1"/>
      <c r="AP146" s="1" t="s">
        <v>3</v>
      </c>
      <c r="AQ146" s="1" t="s">
        <v>3</v>
      </c>
      <c r="AR146" s="1" t="s">
        <v>3</v>
      </c>
      <c r="AS146" s="1"/>
      <c r="AT146" s="1"/>
      <c r="AU146" s="1"/>
      <c r="AV146" s="1"/>
      <c r="AW146" s="1"/>
      <c r="AX146" s="1"/>
      <c r="AY146" s="1"/>
      <c r="AZ146" s="1" t="s">
        <v>3</v>
      </c>
      <c r="BA146" s="1"/>
      <c r="BB146" s="1" t="s">
        <v>3</v>
      </c>
      <c r="BC146" s="1" t="s">
        <v>3</v>
      </c>
      <c r="BD146" s="1" t="s">
        <v>3</v>
      </c>
      <c r="BE146" s="1" t="s">
        <v>3</v>
      </c>
      <c r="BF146" s="1" t="s">
        <v>3</v>
      </c>
      <c r="BG146" s="1" t="s">
        <v>3</v>
      </c>
      <c r="BH146" s="1" t="s">
        <v>3</v>
      </c>
      <c r="BI146" s="1" t="s">
        <v>3</v>
      </c>
      <c r="BJ146" s="1" t="s">
        <v>3</v>
      </c>
      <c r="BK146" s="1" t="s">
        <v>3</v>
      </c>
      <c r="BL146" s="1" t="s">
        <v>3</v>
      </c>
      <c r="BM146" s="1" t="s">
        <v>3</v>
      </c>
      <c r="BN146" s="1" t="s">
        <v>3</v>
      </c>
      <c r="BO146" s="1" t="s">
        <v>3</v>
      </c>
      <c r="BP146" s="1" t="s">
        <v>3</v>
      </c>
      <c r="BQ146" s="1"/>
      <c r="BR146" s="1"/>
      <c r="BS146" s="1"/>
      <c r="BT146" s="1"/>
      <c r="BU146" s="1"/>
      <c r="BV146" s="1"/>
      <c r="BW146" s="1"/>
      <c r="BX146" s="1">
        <v>0</v>
      </c>
      <c r="BY146" s="1"/>
      <c r="BZ146" s="1"/>
      <c r="CA146" s="1"/>
      <c r="CB146" s="1"/>
      <c r="CC146" s="1"/>
      <c r="CD146" s="1"/>
      <c r="CE146" s="1"/>
      <c r="CF146" s="1"/>
      <c r="CG146" s="1"/>
      <c r="CH146" s="1"/>
      <c r="CI146" s="1"/>
      <c r="CJ146" s="1">
        <v>0</v>
      </c>
    </row>
    <row r="148" spans="1:255" x14ac:dyDescent="0.2">
      <c r="A148" s="3">
        <v>52</v>
      </c>
      <c r="B148" s="3">
        <f t="shared" ref="B148:G148" si="153">B177</f>
        <v>1</v>
      </c>
      <c r="C148" s="3">
        <f t="shared" si="153"/>
        <v>5</v>
      </c>
      <c r="D148" s="3">
        <f t="shared" si="153"/>
        <v>146</v>
      </c>
      <c r="E148" s="3">
        <f t="shared" si="153"/>
        <v>0</v>
      </c>
      <c r="F148" s="3" t="str">
        <f t="shared" si="153"/>
        <v>Новый подраздел</v>
      </c>
      <c r="G148" s="3" t="str">
        <f t="shared" si="153"/>
        <v>КУИ, туалеты, тамбуры (нежилых помещений)</v>
      </c>
      <c r="H148" s="3"/>
      <c r="I148" s="3"/>
      <c r="J148" s="3"/>
      <c r="K148" s="3"/>
      <c r="L148" s="3"/>
      <c r="M148" s="3"/>
      <c r="N148" s="3"/>
      <c r="O148" s="3">
        <f t="shared" ref="O148:AT148" si="154">O177</f>
        <v>1550</v>
      </c>
      <c r="P148" s="3">
        <f t="shared" si="154"/>
        <v>1316</v>
      </c>
      <c r="Q148" s="3">
        <f t="shared" si="154"/>
        <v>41</v>
      </c>
      <c r="R148" s="3">
        <f t="shared" si="154"/>
        <v>4</v>
      </c>
      <c r="S148" s="3">
        <f t="shared" si="154"/>
        <v>193</v>
      </c>
      <c r="T148" s="3">
        <f t="shared" si="154"/>
        <v>0</v>
      </c>
      <c r="U148" s="3">
        <f t="shared" si="154"/>
        <v>21.638600000000004</v>
      </c>
      <c r="V148" s="3">
        <f t="shared" si="154"/>
        <v>0.41015000000000001</v>
      </c>
      <c r="W148" s="3">
        <f t="shared" si="154"/>
        <v>13</v>
      </c>
      <c r="X148" s="3">
        <f t="shared" si="154"/>
        <v>234</v>
      </c>
      <c r="Y148" s="3">
        <f t="shared" si="154"/>
        <v>146</v>
      </c>
      <c r="Z148" s="3">
        <f t="shared" si="154"/>
        <v>0</v>
      </c>
      <c r="AA148" s="3">
        <f t="shared" si="154"/>
        <v>0</v>
      </c>
      <c r="AB148" s="3">
        <f t="shared" si="154"/>
        <v>1550</v>
      </c>
      <c r="AC148" s="3">
        <f t="shared" si="154"/>
        <v>1316</v>
      </c>
      <c r="AD148" s="3">
        <f t="shared" si="154"/>
        <v>41</v>
      </c>
      <c r="AE148" s="3">
        <f t="shared" si="154"/>
        <v>4</v>
      </c>
      <c r="AF148" s="3">
        <f t="shared" si="154"/>
        <v>193</v>
      </c>
      <c r="AG148" s="3">
        <f t="shared" si="154"/>
        <v>0</v>
      </c>
      <c r="AH148" s="3">
        <f t="shared" si="154"/>
        <v>21.638600000000004</v>
      </c>
      <c r="AI148" s="3">
        <f t="shared" si="154"/>
        <v>0.41015000000000001</v>
      </c>
      <c r="AJ148" s="3">
        <f t="shared" si="154"/>
        <v>13</v>
      </c>
      <c r="AK148" s="3">
        <f t="shared" si="154"/>
        <v>234</v>
      </c>
      <c r="AL148" s="3">
        <f t="shared" si="154"/>
        <v>146</v>
      </c>
      <c r="AM148" s="3">
        <f t="shared" si="154"/>
        <v>0</v>
      </c>
      <c r="AN148" s="3">
        <f t="shared" si="154"/>
        <v>0</v>
      </c>
      <c r="AO148" s="3">
        <f t="shared" si="154"/>
        <v>0</v>
      </c>
      <c r="AP148" s="3">
        <f t="shared" si="154"/>
        <v>0</v>
      </c>
      <c r="AQ148" s="3">
        <f t="shared" si="154"/>
        <v>0</v>
      </c>
      <c r="AR148" s="3">
        <f t="shared" si="154"/>
        <v>1930</v>
      </c>
      <c r="AS148" s="3">
        <f t="shared" si="154"/>
        <v>1930</v>
      </c>
      <c r="AT148" s="3">
        <f t="shared" si="154"/>
        <v>0</v>
      </c>
      <c r="AU148" s="3">
        <f t="shared" ref="AU148:BZ148" si="155">AU177</f>
        <v>0</v>
      </c>
      <c r="AV148" s="3">
        <f t="shared" si="155"/>
        <v>1316</v>
      </c>
      <c r="AW148" s="3">
        <f t="shared" si="155"/>
        <v>1316</v>
      </c>
      <c r="AX148" s="3">
        <f t="shared" si="155"/>
        <v>0</v>
      </c>
      <c r="AY148" s="3">
        <f t="shared" si="155"/>
        <v>1316</v>
      </c>
      <c r="AZ148" s="3">
        <f t="shared" si="155"/>
        <v>0</v>
      </c>
      <c r="BA148" s="3">
        <f t="shared" si="155"/>
        <v>0</v>
      </c>
      <c r="BB148" s="3">
        <f t="shared" si="155"/>
        <v>0</v>
      </c>
      <c r="BC148" s="3">
        <f t="shared" si="155"/>
        <v>0</v>
      </c>
      <c r="BD148" s="3">
        <f t="shared" si="155"/>
        <v>0</v>
      </c>
      <c r="BE148" s="3">
        <f t="shared" si="155"/>
        <v>0</v>
      </c>
      <c r="BF148" s="3">
        <f t="shared" si="155"/>
        <v>0</v>
      </c>
      <c r="BG148" s="3">
        <f t="shared" si="155"/>
        <v>0</v>
      </c>
      <c r="BH148" s="3">
        <f t="shared" si="155"/>
        <v>0</v>
      </c>
      <c r="BI148" s="3">
        <f t="shared" si="155"/>
        <v>0</v>
      </c>
      <c r="BJ148" s="3">
        <f t="shared" si="155"/>
        <v>0</v>
      </c>
      <c r="BK148" s="3">
        <f t="shared" si="155"/>
        <v>0</v>
      </c>
      <c r="BL148" s="3">
        <f t="shared" si="155"/>
        <v>0</v>
      </c>
      <c r="BM148" s="3">
        <f t="shared" si="155"/>
        <v>0</v>
      </c>
      <c r="BN148" s="3">
        <f t="shared" si="155"/>
        <v>0</v>
      </c>
      <c r="BO148" s="3">
        <f t="shared" si="155"/>
        <v>0</v>
      </c>
      <c r="BP148" s="3">
        <f t="shared" si="155"/>
        <v>0</v>
      </c>
      <c r="BQ148" s="3">
        <f t="shared" si="155"/>
        <v>0</v>
      </c>
      <c r="BR148" s="3">
        <f t="shared" si="155"/>
        <v>0</v>
      </c>
      <c r="BS148" s="3">
        <f t="shared" si="155"/>
        <v>0</v>
      </c>
      <c r="BT148" s="3">
        <f t="shared" si="155"/>
        <v>0</v>
      </c>
      <c r="BU148" s="3">
        <f t="shared" si="155"/>
        <v>0</v>
      </c>
      <c r="BV148" s="3">
        <f t="shared" si="155"/>
        <v>0</v>
      </c>
      <c r="BW148" s="3">
        <f t="shared" si="155"/>
        <v>0</v>
      </c>
      <c r="BX148" s="3">
        <f t="shared" si="155"/>
        <v>0</v>
      </c>
      <c r="BY148" s="3">
        <f t="shared" si="155"/>
        <v>0</v>
      </c>
      <c r="BZ148" s="3">
        <f t="shared" si="155"/>
        <v>0</v>
      </c>
      <c r="CA148" s="3">
        <f t="shared" ref="CA148:DF148" si="156">CA177</f>
        <v>1930</v>
      </c>
      <c r="CB148" s="3">
        <f t="shared" si="156"/>
        <v>1930</v>
      </c>
      <c r="CC148" s="3">
        <f t="shared" si="156"/>
        <v>0</v>
      </c>
      <c r="CD148" s="3">
        <f t="shared" si="156"/>
        <v>0</v>
      </c>
      <c r="CE148" s="3">
        <f t="shared" si="156"/>
        <v>1316</v>
      </c>
      <c r="CF148" s="3">
        <f t="shared" si="156"/>
        <v>1316</v>
      </c>
      <c r="CG148" s="3">
        <f t="shared" si="156"/>
        <v>0</v>
      </c>
      <c r="CH148" s="3">
        <f t="shared" si="156"/>
        <v>1316</v>
      </c>
      <c r="CI148" s="3">
        <f t="shared" si="156"/>
        <v>0</v>
      </c>
      <c r="CJ148" s="3">
        <f t="shared" si="156"/>
        <v>0</v>
      </c>
      <c r="CK148" s="3">
        <f t="shared" si="156"/>
        <v>0</v>
      </c>
      <c r="CL148" s="3">
        <f t="shared" si="156"/>
        <v>0</v>
      </c>
      <c r="CM148" s="3">
        <f t="shared" si="156"/>
        <v>0</v>
      </c>
      <c r="CN148" s="3">
        <f t="shared" si="156"/>
        <v>0</v>
      </c>
      <c r="CO148" s="3">
        <f t="shared" si="156"/>
        <v>0</v>
      </c>
      <c r="CP148" s="3">
        <f t="shared" si="156"/>
        <v>0</v>
      </c>
      <c r="CQ148" s="3">
        <f t="shared" si="156"/>
        <v>0</v>
      </c>
      <c r="CR148" s="3">
        <f t="shared" si="156"/>
        <v>0</v>
      </c>
      <c r="CS148" s="3">
        <f t="shared" si="156"/>
        <v>0</v>
      </c>
      <c r="CT148" s="3">
        <f t="shared" si="156"/>
        <v>0</v>
      </c>
      <c r="CU148" s="3">
        <f t="shared" si="156"/>
        <v>0</v>
      </c>
      <c r="CV148" s="3">
        <f t="shared" si="156"/>
        <v>0</v>
      </c>
      <c r="CW148" s="3">
        <f t="shared" si="156"/>
        <v>0</v>
      </c>
      <c r="CX148" s="3">
        <f t="shared" si="156"/>
        <v>0</v>
      </c>
      <c r="CY148" s="3">
        <f t="shared" si="156"/>
        <v>0</v>
      </c>
      <c r="CZ148" s="3">
        <f t="shared" si="156"/>
        <v>0</v>
      </c>
      <c r="DA148" s="3">
        <f t="shared" si="156"/>
        <v>0</v>
      </c>
      <c r="DB148" s="3">
        <f t="shared" si="156"/>
        <v>0</v>
      </c>
      <c r="DC148" s="3">
        <f t="shared" si="156"/>
        <v>0</v>
      </c>
      <c r="DD148" s="3">
        <f t="shared" si="156"/>
        <v>0</v>
      </c>
      <c r="DE148" s="3">
        <f t="shared" si="156"/>
        <v>0</v>
      </c>
      <c r="DF148" s="3">
        <f t="shared" si="156"/>
        <v>0</v>
      </c>
      <c r="DG148" s="4">
        <f t="shared" ref="DG148:EL148" si="157">DG177</f>
        <v>13699</v>
      </c>
      <c r="DH148" s="4">
        <f t="shared" si="157"/>
        <v>8434</v>
      </c>
      <c r="DI148" s="4">
        <f t="shared" si="157"/>
        <v>354</v>
      </c>
      <c r="DJ148" s="4">
        <f t="shared" si="157"/>
        <v>100</v>
      </c>
      <c r="DK148" s="4">
        <f t="shared" si="157"/>
        <v>4911</v>
      </c>
      <c r="DL148" s="4">
        <f t="shared" si="157"/>
        <v>0</v>
      </c>
      <c r="DM148" s="4" t="e">
        <f t="shared" si="157"/>
        <v>#REF!</v>
      </c>
      <c r="DN148" s="4">
        <f t="shared" si="157"/>
        <v>0.41015000000000001</v>
      </c>
      <c r="DO148" s="4">
        <f t="shared" si="157"/>
        <v>13</v>
      </c>
      <c r="DP148" s="4" t="e">
        <f t="shared" si="157"/>
        <v>#REF!</v>
      </c>
      <c r="DQ148" s="4" t="e">
        <f t="shared" si="157"/>
        <v>#REF!</v>
      </c>
      <c r="DR148" s="4">
        <f t="shared" si="157"/>
        <v>0</v>
      </c>
      <c r="DS148" s="4">
        <f t="shared" si="157"/>
        <v>0</v>
      </c>
      <c r="DT148" s="4">
        <f t="shared" si="157"/>
        <v>13699</v>
      </c>
      <c r="DU148" s="4">
        <f t="shared" si="157"/>
        <v>8434</v>
      </c>
      <c r="DV148" s="4">
        <f t="shared" si="157"/>
        <v>354</v>
      </c>
      <c r="DW148" s="4">
        <f t="shared" si="157"/>
        <v>100</v>
      </c>
      <c r="DX148" s="4">
        <f t="shared" si="157"/>
        <v>4911</v>
      </c>
      <c r="DY148" s="4">
        <f t="shared" si="157"/>
        <v>0</v>
      </c>
      <c r="DZ148" s="4" t="e">
        <f t="shared" si="157"/>
        <v>#REF!</v>
      </c>
      <c r="EA148" s="4">
        <f t="shared" si="157"/>
        <v>0.41015000000000001</v>
      </c>
      <c r="EB148" s="4">
        <f t="shared" si="157"/>
        <v>13</v>
      </c>
      <c r="EC148" s="4" t="e">
        <f t="shared" si="157"/>
        <v>#REF!</v>
      </c>
      <c r="ED148" s="4" t="e">
        <f t="shared" si="157"/>
        <v>#REF!</v>
      </c>
      <c r="EE148" s="4">
        <f t="shared" si="157"/>
        <v>0</v>
      </c>
      <c r="EF148" s="4">
        <f t="shared" si="157"/>
        <v>0</v>
      </c>
      <c r="EG148" s="4">
        <f t="shared" si="157"/>
        <v>0</v>
      </c>
      <c r="EH148" s="4">
        <f t="shared" si="157"/>
        <v>0</v>
      </c>
      <c r="EI148" s="4">
        <f t="shared" si="157"/>
        <v>0</v>
      </c>
      <c r="EJ148" s="4" t="e">
        <f t="shared" si="157"/>
        <v>#REF!</v>
      </c>
      <c r="EK148" s="4" t="e">
        <f t="shared" si="157"/>
        <v>#REF!</v>
      </c>
      <c r="EL148" s="4">
        <f t="shared" si="157"/>
        <v>0</v>
      </c>
      <c r="EM148" s="4">
        <f t="shared" ref="EM148:FR148" si="158">EM177</f>
        <v>0</v>
      </c>
      <c r="EN148" s="4">
        <f t="shared" si="158"/>
        <v>8434</v>
      </c>
      <c r="EO148" s="4">
        <f t="shared" si="158"/>
        <v>8434</v>
      </c>
      <c r="EP148" s="4">
        <f t="shared" si="158"/>
        <v>0</v>
      </c>
      <c r="EQ148" s="4">
        <f t="shared" si="158"/>
        <v>8434</v>
      </c>
      <c r="ER148" s="4">
        <f t="shared" si="158"/>
        <v>0</v>
      </c>
      <c r="ES148" s="4">
        <f t="shared" si="158"/>
        <v>0</v>
      </c>
      <c r="ET148" s="4">
        <f t="shared" si="158"/>
        <v>0</v>
      </c>
      <c r="EU148" s="4">
        <f t="shared" si="158"/>
        <v>0</v>
      </c>
      <c r="EV148" s="4">
        <f t="shared" si="158"/>
        <v>0</v>
      </c>
      <c r="EW148" s="4">
        <f t="shared" si="158"/>
        <v>0</v>
      </c>
      <c r="EX148" s="4">
        <f t="shared" si="158"/>
        <v>0</v>
      </c>
      <c r="EY148" s="4">
        <f t="shared" si="158"/>
        <v>0</v>
      </c>
      <c r="EZ148" s="4">
        <f t="shared" si="158"/>
        <v>0</v>
      </c>
      <c r="FA148" s="4">
        <f t="shared" si="158"/>
        <v>0</v>
      </c>
      <c r="FB148" s="4">
        <f t="shared" si="158"/>
        <v>0</v>
      </c>
      <c r="FC148" s="4">
        <f t="shared" si="158"/>
        <v>0</v>
      </c>
      <c r="FD148" s="4">
        <f t="shared" si="158"/>
        <v>0</v>
      </c>
      <c r="FE148" s="4">
        <f t="shared" si="158"/>
        <v>0</v>
      </c>
      <c r="FF148" s="4">
        <f t="shared" si="158"/>
        <v>0</v>
      </c>
      <c r="FG148" s="4">
        <f t="shared" si="158"/>
        <v>0</v>
      </c>
      <c r="FH148" s="4">
        <f t="shared" si="158"/>
        <v>0</v>
      </c>
      <c r="FI148" s="4">
        <f t="shared" si="158"/>
        <v>0</v>
      </c>
      <c r="FJ148" s="4">
        <f t="shared" si="158"/>
        <v>0</v>
      </c>
      <c r="FK148" s="4">
        <f t="shared" si="158"/>
        <v>0</v>
      </c>
      <c r="FL148" s="4">
        <f t="shared" si="158"/>
        <v>0</v>
      </c>
      <c r="FM148" s="4">
        <f t="shared" si="158"/>
        <v>0</v>
      </c>
      <c r="FN148" s="4">
        <f t="shared" si="158"/>
        <v>0</v>
      </c>
      <c r="FO148" s="4">
        <f t="shared" si="158"/>
        <v>0</v>
      </c>
      <c r="FP148" s="4">
        <f t="shared" si="158"/>
        <v>0</v>
      </c>
      <c r="FQ148" s="4">
        <f t="shared" si="158"/>
        <v>0</v>
      </c>
      <c r="FR148" s="4">
        <f t="shared" si="158"/>
        <v>0</v>
      </c>
      <c r="FS148" s="4" t="e">
        <f t="shared" ref="FS148:GX148" si="159">FS177</f>
        <v>#REF!</v>
      </c>
      <c r="FT148" s="4" t="e">
        <f t="shared" si="159"/>
        <v>#REF!</v>
      </c>
      <c r="FU148" s="4">
        <f t="shared" si="159"/>
        <v>0</v>
      </c>
      <c r="FV148" s="4">
        <f t="shared" si="159"/>
        <v>0</v>
      </c>
      <c r="FW148" s="4">
        <f t="shared" si="159"/>
        <v>8434</v>
      </c>
      <c r="FX148" s="4">
        <f t="shared" si="159"/>
        <v>8434</v>
      </c>
      <c r="FY148" s="4">
        <f t="shared" si="159"/>
        <v>0</v>
      </c>
      <c r="FZ148" s="4">
        <f t="shared" si="159"/>
        <v>8434</v>
      </c>
      <c r="GA148" s="4">
        <f t="shared" si="159"/>
        <v>0</v>
      </c>
      <c r="GB148" s="4">
        <f t="shared" si="159"/>
        <v>0</v>
      </c>
      <c r="GC148" s="4">
        <f t="shared" si="159"/>
        <v>0</v>
      </c>
      <c r="GD148" s="4">
        <f t="shared" si="159"/>
        <v>0</v>
      </c>
      <c r="GE148" s="4">
        <f t="shared" si="159"/>
        <v>0</v>
      </c>
      <c r="GF148" s="4">
        <f t="shared" si="159"/>
        <v>0</v>
      </c>
      <c r="GG148" s="4">
        <f t="shared" si="159"/>
        <v>0</v>
      </c>
      <c r="GH148" s="4">
        <f t="shared" si="159"/>
        <v>0</v>
      </c>
      <c r="GI148" s="4">
        <f t="shared" si="159"/>
        <v>0</v>
      </c>
      <c r="GJ148" s="4">
        <f t="shared" si="159"/>
        <v>0</v>
      </c>
      <c r="GK148" s="4">
        <f t="shared" si="159"/>
        <v>0</v>
      </c>
      <c r="GL148" s="4">
        <f t="shared" si="159"/>
        <v>0</v>
      </c>
      <c r="GM148" s="4">
        <f t="shared" si="159"/>
        <v>0</v>
      </c>
      <c r="GN148" s="4">
        <f t="shared" si="159"/>
        <v>0</v>
      </c>
      <c r="GO148" s="4">
        <f t="shared" si="159"/>
        <v>0</v>
      </c>
      <c r="GP148" s="4">
        <f t="shared" si="159"/>
        <v>0</v>
      </c>
      <c r="GQ148" s="4">
        <f t="shared" si="159"/>
        <v>0</v>
      </c>
      <c r="GR148" s="4">
        <f t="shared" si="159"/>
        <v>0</v>
      </c>
      <c r="GS148" s="4">
        <f t="shared" si="159"/>
        <v>0</v>
      </c>
      <c r="GT148" s="4">
        <f t="shared" si="159"/>
        <v>0</v>
      </c>
      <c r="GU148" s="4">
        <f t="shared" si="159"/>
        <v>0</v>
      </c>
      <c r="GV148" s="4">
        <f t="shared" si="159"/>
        <v>0</v>
      </c>
      <c r="GW148" s="4">
        <f t="shared" si="159"/>
        <v>0</v>
      </c>
      <c r="GX148" s="4">
        <f t="shared" si="159"/>
        <v>0</v>
      </c>
    </row>
    <row r="150" spans="1:255" x14ac:dyDescent="0.2">
      <c r="A150" s="2">
        <v>17</v>
      </c>
      <c r="B150" s="2">
        <v>1</v>
      </c>
      <c r="C150" s="2">
        <f>ROW(SmtRes!A88)</f>
        <v>88</v>
      </c>
      <c r="D150" s="2">
        <f>ROW(EtalonRes!A88)</f>
        <v>88</v>
      </c>
      <c r="E150" s="2" t="s">
        <v>208</v>
      </c>
      <c r="F150" s="2" t="s">
        <v>144</v>
      </c>
      <c r="G150" s="2" t="s">
        <v>145</v>
      </c>
      <c r="H150" s="2" t="s">
        <v>146</v>
      </c>
      <c r="I150" s="2">
        <f>'1.Лок.смета.и.Акт'!E33</f>
        <v>0.51</v>
      </c>
      <c r="J150" s="2">
        <v>0</v>
      </c>
      <c r="K150" s="2">
        <v>0.51</v>
      </c>
      <c r="L150" s="2">
        <v>1.02</v>
      </c>
      <c r="M150" s="2">
        <v>0</v>
      </c>
      <c r="N150" s="2">
        <f t="shared" ref="N150:N175" si="160">ROUND(L150-M150,4)</f>
        <v>1.02</v>
      </c>
      <c r="O150" s="2">
        <f t="shared" ref="O150:O175" si="161">ROUND(CP150,0)</f>
        <v>62</v>
      </c>
      <c r="P150" s="2">
        <f t="shared" ref="P150:P175" si="162">ROUND(CQ150*I150,0)</f>
        <v>0</v>
      </c>
      <c r="Q150" s="2">
        <f t="shared" ref="Q150:Q175" si="163">ROUND(CR150*I150,0)</f>
        <v>16</v>
      </c>
      <c r="R150" s="2">
        <f t="shared" ref="R150:R175" si="164">ROUND(CS150*I150,0)</f>
        <v>0</v>
      </c>
      <c r="S150" s="2">
        <f t="shared" ref="S150:S175" si="165">ROUND(CT150*I150,0)</f>
        <v>46</v>
      </c>
      <c r="T150" s="2">
        <f t="shared" ref="T150:T175" si="166">ROUND(CU150*I150,0)</f>
        <v>0</v>
      </c>
      <c r="U150" s="2">
        <f t="shared" ref="U150:U175" si="167">CV150*I150</f>
        <v>4.8297000000000008</v>
      </c>
      <c r="V150" s="2">
        <f t="shared" ref="V150:V175" si="168">CW150*I150</f>
        <v>0</v>
      </c>
      <c r="W150" s="2">
        <f t="shared" ref="W150:W175" si="169">ROUND(CX150*I150,0)</f>
        <v>0</v>
      </c>
      <c r="X150" s="2">
        <f t="shared" ref="X150:X175" si="170">ROUND(CY150,0)</f>
        <v>46</v>
      </c>
      <c r="Y150" s="2">
        <f t="shared" ref="Y150:Y175" si="171">ROUND(CZ150,0)</f>
        <v>32</v>
      </c>
      <c r="Z150" s="2"/>
      <c r="AA150" s="2">
        <v>69726971</v>
      </c>
      <c r="AB150" s="2">
        <f t="shared" ref="AB150:AB175" si="172">ROUND((AC150+AD150+AF150),2)</f>
        <v>121.7</v>
      </c>
      <c r="AC150" s="2">
        <f>ROUND((ES150+(SUM(SmtRes!BC85:'SmtRes'!BC88)+SUM(EtalonRes!AL85:'EtalonRes'!AL88))),2)</f>
        <v>0</v>
      </c>
      <c r="AD150" s="2">
        <f t="shared" ref="AD150:AD167" si="173">ROUND((((ET150)-(EU150))+AE150),2)</f>
        <v>31.92</v>
      </c>
      <c r="AE150" s="2">
        <f t="shared" ref="AE150:AE167" si="174">ROUND((EU150),2)</f>
        <v>0</v>
      </c>
      <c r="AF150" s="2">
        <f t="shared" ref="AF150:AF167" si="175">ROUND((EV150),2)</f>
        <v>89.78</v>
      </c>
      <c r="AG150" s="2">
        <f t="shared" ref="AG150:AG175" si="176">ROUND((AP150),2)</f>
        <v>0</v>
      </c>
      <c r="AH150" s="2">
        <f t="shared" ref="AH150:AH167" si="177">(EW150)</f>
        <v>9.4700000000000006</v>
      </c>
      <c r="AI150" s="2">
        <f t="shared" ref="AI150:AI167" si="178">(EX150)</f>
        <v>0</v>
      </c>
      <c r="AJ150" s="2">
        <f t="shared" ref="AJ150:AJ175" si="179">(AS150)</f>
        <v>0</v>
      </c>
      <c r="AK150" s="2">
        <v>1135.98</v>
      </c>
      <c r="AL150" s="2">
        <v>1014.28</v>
      </c>
      <c r="AM150" s="2">
        <v>31.92</v>
      </c>
      <c r="AN150" s="2">
        <v>0</v>
      </c>
      <c r="AO150" s="2">
        <v>89.78</v>
      </c>
      <c r="AP150" s="2">
        <v>0</v>
      </c>
      <c r="AQ150" s="2">
        <v>9.4700000000000006</v>
      </c>
      <c r="AR150" s="2">
        <v>0</v>
      </c>
      <c r="AS150" s="2">
        <v>0</v>
      </c>
      <c r="AT150" s="2">
        <v>100</v>
      </c>
      <c r="AU150" s="2">
        <v>70</v>
      </c>
      <c r="AV150" s="2">
        <v>1</v>
      </c>
      <c r="AW150" s="2">
        <v>1</v>
      </c>
      <c r="AX150" s="2"/>
      <c r="AY150" s="2"/>
      <c r="AZ150" s="2">
        <v>1</v>
      </c>
      <c r="BA150" s="2">
        <v>1</v>
      </c>
      <c r="BB150" s="2">
        <v>1</v>
      </c>
      <c r="BC150" s="2">
        <v>1</v>
      </c>
      <c r="BD150" s="2" t="s">
        <v>3</v>
      </c>
      <c r="BE150" s="2" t="s">
        <v>3</v>
      </c>
      <c r="BF150" s="2" t="s">
        <v>3</v>
      </c>
      <c r="BG150" s="2" t="s">
        <v>3</v>
      </c>
      <c r="BH150" s="2">
        <v>0</v>
      </c>
      <c r="BI150" s="2">
        <v>1</v>
      </c>
      <c r="BJ150" s="2" t="s">
        <v>147</v>
      </c>
      <c r="BK150" s="2"/>
      <c r="BL150" s="2"/>
      <c r="BM150" s="2">
        <v>26001</v>
      </c>
      <c r="BN150" s="2">
        <v>0</v>
      </c>
      <c r="BO150" s="2" t="s">
        <v>3</v>
      </c>
      <c r="BP150" s="2">
        <v>0</v>
      </c>
      <c r="BQ150" s="2">
        <v>2</v>
      </c>
      <c r="BR150" s="2">
        <v>0</v>
      </c>
      <c r="BS150" s="2">
        <v>1</v>
      </c>
      <c r="BT150" s="2">
        <v>1</v>
      </c>
      <c r="BU150" s="2">
        <v>1</v>
      </c>
      <c r="BV150" s="2">
        <v>1</v>
      </c>
      <c r="BW150" s="2">
        <v>1</v>
      </c>
      <c r="BX150" s="2">
        <v>1</v>
      </c>
      <c r="BY150" s="2" t="s">
        <v>3</v>
      </c>
      <c r="BZ150" s="2">
        <v>100</v>
      </c>
      <c r="CA150" s="2">
        <v>70</v>
      </c>
      <c r="CB150" s="2" t="s">
        <v>3</v>
      </c>
      <c r="CC150" s="2"/>
      <c r="CD150" s="2"/>
      <c r="CE150" s="2">
        <v>0</v>
      </c>
      <c r="CF150" s="2">
        <v>0</v>
      </c>
      <c r="CG150" s="2">
        <v>0</v>
      </c>
      <c r="CH150" s="2">
        <v>9</v>
      </c>
      <c r="CI150" s="2">
        <v>0</v>
      </c>
      <c r="CJ150" s="2">
        <v>0</v>
      </c>
      <c r="CK150" s="2">
        <v>0</v>
      </c>
      <c r="CL150" s="2">
        <v>0</v>
      </c>
      <c r="CM150" s="2">
        <v>0</v>
      </c>
      <c r="CN150" s="2" t="s">
        <v>3</v>
      </c>
      <c r="CO150" s="2">
        <v>0</v>
      </c>
      <c r="CP150" s="2">
        <f t="shared" ref="CP150:CP175" si="180">(P150+Q150+S150)</f>
        <v>62</v>
      </c>
      <c r="CQ150" s="2">
        <f t="shared" ref="CQ150:CQ175" si="181">AC150*BC150</f>
        <v>0</v>
      </c>
      <c r="CR150" s="2">
        <f t="shared" ref="CR150:CR175" si="182">AD150*BB150</f>
        <v>31.92</v>
      </c>
      <c r="CS150" s="2">
        <f t="shared" ref="CS150:CS175" si="183">AE150*BS150</f>
        <v>0</v>
      </c>
      <c r="CT150" s="2">
        <f t="shared" ref="CT150:CT175" si="184">AF150*BA150</f>
        <v>89.78</v>
      </c>
      <c r="CU150" s="2">
        <f t="shared" ref="CU150:CU175" si="185">AG150</f>
        <v>0</v>
      </c>
      <c r="CV150" s="2">
        <f t="shared" ref="CV150:CV175" si="186">AH150</f>
        <v>9.4700000000000006</v>
      </c>
      <c r="CW150" s="2">
        <f t="shared" ref="CW150:CW175" si="187">AI150</f>
        <v>0</v>
      </c>
      <c r="CX150" s="2">
        <f t="shared" ref="CX150:CX175" si="188">AJ150</f>
        <v>0</v>
      </c>
      <c r="CY150" s="2">
        <f>(((S150+R150)*AT150)/100)</f>
        <v>46</v>
      </c>
      <c r="CZ150" s="2">
        <f>(((S150+R150)*AU150)/100)</f>
        <v>32.200000000000003</v>
      </c>
      <c r="DA150" s="2"/>
      <c r="DB150" s="2"/>
      <c r="DC150" s="2" t="s">
        <v>3</v>
      </c>
      <c r="DD150" s="2" t="s">
        <v>3</v>
      </c>
      <c r="DE150" s="2" t="s">
        <v>3</v>
      </c>
      <c r="DF150" s="2" t="s">
        <v>3</v>
      </c>
      <c r="DG150" s="2" t="s">
        <v>3</v>
      </c>
      <c r="DH150" s="2" t="s">
        <v>3</v>
      </c>
      <c r="DI150" s="2" t="s">
        <v>3</v>
      </c>
      <c r="DJ150" s="2" t="s">
        <v>3</v>
      </c>
      <c r="DK150" s="2" t="s">
        <v>3</v>
      </c>
      <c r="DL150" s="2" t="s">
        <v>3</v>
      </c>
      <c r="DM150" s="2" t="s">
        <v>3</v>
      </c>
      <c r="DN150" s="2">
        <v>0</v>
      </c>
      <c r="DO150" s="2">
        <v>0</v>
      </c>
      <c r="DP150" s="2">
        <v>1</v>
      </c>
      <c r="DQ150" s="2">
        <v>1</v>
      </c>
      <c r="DR150" s="2"/>
      <c r="DS150" s="2"/>
      <c r="DT150" s="2"/>
      <c r="DU150" s="2">
        <v>1013</v>
      </c>
      <c r="DV150" s="2" t="s">
        <v>146</v>
      </c>
      <c r="DW150" s="2" t="s">
        <v>146</v>
      </c>
      <c r="DX150" s="2">
        <v>1</v>
      </c>
      <c r="DY150" s="2"/>
      <c r="DZ150" s="2" t="s">
        <v>3</v>
      </c>
      <c r="EA150" s="2" t="s">
        <v>3</v>
      </c>
      <c r="EB150" s="2" t="s">
        <v>3</v>
      </c>
      <c r="EC150" s="2" t="s">
        <v>3</v>
      </c>
      <c r="ED150" s="2"/>
      <c r="EE150" s="2">
        <v>54329004</v>
      </c>
      <c r="EF150" s="2">
        <v>2</v>
      </c>
      <c r="EG150" s="2" t="s">
        <v>21</v>
      </c>
      <c r="EH150" s="2">
        <v>0</v>
      </c>
      <c r="EI150" s="2" t="s">
        <v>3</v>
      </c>
      <c r="EJ150" s="2">
        <v>1</v>
      </c>
      <c r="EK150" s="2">
        <v>26001</v>
      </c>
      <c r="EL150" s="2" t="s">
        <v>148</v>
      </c>
      <c r="EM150" s="2" t="s">
        <v>149</v>
      </c>
      <c r="EN150" s="2"/>
      <c r="EO150" s="2" t="s">
        <v>3</v>
      </c>
      <c r="EP150" s="2"/>
      <c r="EQ150" s="2">
        <v>1441792</v>
      </c>
      <c r="ER150" s="2">
        <v>1135.98</v>
      </c>
      <c r="ES150" s="2">
        <v>1014.28</v>
      </c>
      <c r="ET150" s="2">
        <v>31.92</v>
      </c>
      <c r="EU150" s="2">
        <v>0</v>
      </c>
      <c r="EV150" s="2">
        <v>89.78</v>
      </c>
      <c r="EW150" s="2">
        <v>9.4700000000000006</v>
      </c>
      <c r="EX150" s="2">
        <v>0</v>
      </c>
      <c r="EY150" s="2">
        <v>1</v>
      </c>
      <c r="EZ150" s="2"/>
      <c r="FA150" s="2"/>
      <c r="FB150" s="2"/>
      <c r="FC150" s="2"/>
      <c r="FD150" s="2"/>
      <c r="FE150" s="2"/>
      <c r="FF150" s="2"/>
      <c r="FG150" s="2"/>
      <c r="FH150" s="2"/>
      <c r="FI150" s="2"/>
      <c r="FJ150" s="2"/>
      <c r="FK150" s="2"/>
      <c r="FL150" s="2"/>
      <c r="FM150" s="2"/>
      <c r="FN150" s="2"/>
      <c r="FO150" s="2"/>
      <c r="FP150" s="2"/>
      <c r="FQ150" s="2">
        <v>0</v>
      </c>
      <c r="FR150" s="2">
        <f t="shared" ref="FR150:FR175" si="189">ROUND(IF(BI150=3,GM150,0),0)</f>
        <v>0</v>
      </c>
      <c r="FS150" s="2">
        <v>0</v>
      </c>
      <c r="FT150" s="2"/>
      <c r="FU150" s="2"/>
      <c r="FV150" s="2"/>
      <c r="FW150" s="2"/>
      <c r="FX150" s="2">
        <v>100</v>
      </c>
      <c r="FY150" s="2">
        <v>70</v>
      </c>
      <c r="FZ150" s="2"/>
      <c r="GA150" s="2" t="s">
        <v>3</v>
      </c>
      <c r="GB150" s="2"/>
      <c r="GC150" s="2"/>
      <c r="GD150" s="2">
        <v>1</v>
      </c>
      <c r="GE150" s="2"/>
      <c r="GF150" s="2">
        <v>709320199</v>
      </c>
      <c r="GG150" s="2">
        <v>2</v>
      </c>
      <c r="GH150" s="2">
        <v>1</v>
      </c>
      <c r="GI150" s="2">
        <v>-2</v>
      </c>
      <c r="GJ150" s="2">
        <v>0</v>
      </c>
      <c r="GK150" s="2">
        <v>0</v>
      </c>
      <c r="GL150" s="2">
        <f t="shared" ref="GL150:GL175" si="190">ROUND(IF(AND(BH150=3,BI150=3,FS150&lt;&gt;0),P150,0),0)</f>
        <v>0</v>
      </c>
      <c r="GM150" s="2">
        <f t="shared" ref="GM150:GM175" si="191">ROUND(O150+X150+Y150,0)+GX150</f>
        <v>140</v>
      </c>
      <c r="GN150" s="2">
        <f t="shared" ref="GN150:GN175" si="192">IF(OR(BI150=0,BI150=1),GM150-GX150,0)</f>
        <v>140</v>
      </c>
      <c r="GO150" s="2">
        <f t="shared" ref="GO150:GO175" si="193">IF(BI150=2,GM150-GX150,0)</f>
        <v>0</v>
      </c>
      <c r="GP150" s="2">
        <f t="shared" ref="GP150:GP175" si="194">IF(BI150=4,GM150-GX150,0)</f>
        <v>0</v>
      </c>
      <c r="GQ150" s="2"/>
      <c r="GR150" s="2">
        <v>0</v>
      </c>
      <c r="GS150" s="2">
        <v>3</v>
      </c>
      <c r="GT150" s="2">
        <v>0</v>
      </c>
      <c r="GU150" s="2" t="s">
        <v>3</v>
      </c>
      <c r="GV150" s="2">
        <f t="shared" ref="GV150:GV167" si="195">ROUND((GT150),2)</f>
        <v>0</v>
      </c>
      <c r="GW150" s="2">
        <v>1</v>
      </c>
      <c r="GX150" s="2">
        <f t="shared" ref="GX150:GX175" si="196">ROUND(HC150*I150,0)</f>
        <v>0</v>
      </c>
      <c r="GY150" s="2"/>
      <c r="GZ150" s="2"/>
      <c r="HA150" s="2">
        <v>0</v>
      </c>
      <c r="HB150" s="2">
        <v>0</v>
      </c>
      <c r="HC150" s="2">
        <f t="shared" ref="HC150:HC175" si="197">GV150*GW150</f>
        <v>0</v>
      </c>
      <c r="HD150" s="2"/>
      <c r="HE150" s="2" t="s">
        <v>3</v>
      </c>
      <c r="HF150" s="2" t="s">
        <v>3</v>
      </c>
      <c r="HG150" s="2"/>
      <c r="HH150" s="2"/>
      <c r="HI150" s="2"/>
      <c r="HJ150" s="2"/>
      <c r="HK150" s="2"/>
      <c r="HL150" s="2"/>
      <c r="HM150" s="2" t="s">
        <v>3</v>
      </c>
      <c r="HN150" s="2" t="s">
        <v>150</v>
      </c>
      <c r="HO150" s="2" t="s">
        <v>151</v>
      </c>
      <c r="HP150" s="2" t="s">
        <v>148</v>
      </c>
      <c r="HQ150" s="2" t="s">
        <v>148</v>
      </c>
      <c r="HR150" s="2"/>
      <c r="HS150" s="2"/>
      <c r="HT150" s="2"/>
      <c r="HU150" s="2"/>
      <c r="HV150" s="2"/>
      <c r="HW150" s="2"/>
      <c r="HX150" s="2"/>
      <c r="HY150" s="2"/>
      <c r="HZ150" s="2"/>
      <c r="IA150" s="2"/>
      <c r="IB150" s="2"/>
      <c r="IC150" s="2"/>
      <c r="ID150" s="2"/>
      <c r="IE150" s="2"/>
      <c r="IF150" s="2"/>
      <c r="IG150" s="2"/>
      <c r="IH150" s="2"/>
      <c r="II150" s="2"/>
      <c r="IJ150" s="2"/>
      <c r="IK150" s="2">
        <v>0</v>
      </c>
      <c r="IL150" s="2"/>
      <c r="IM150" s="2"/>
      <c r="IN150" s="2"/>
      <c r="IO150" s="2"/>
      <c r="IP150" s="2"/>
      <c r="IQ150" s="2"/>
      <c r="IR150" s="2"/>
      <c r="IS150" s="2"/>
      <c r="IT150" s="2"/>
      <c r="IU150" s="2"/>
    </row>
    <row r="151" spans="1:255" x14ac:dyDescent="0.2">
      <c r="A151">
        <v>17</v>
      </c>
      <c r="B151">
        <v>1</v>
      </c>
      <c r="C151">
        <f>ROW(SmtRes!A92)</f>
        <v>92</v>
      </c>
      <c r="D151">
        <f>ROW(EtalonRes!A92)</f>
        <v>92</v>
      </c>
      <c r="E151" t="s">
        <v>208</v>
      </c>
      <c r="F151" t="s">
        <v>144</v>
      </c>
      <c r="G151" t="s">
        <v>145</v>
      </c>
      <c r="H151" t="s">
        <v>146</v>
      </c>
      <c r="I151">
        <f>'1.Лок.смета.и.Акт'!E33</f>
        <v>0.51</v>
      </c>
      <c r="J151">
        <v>0</v>
      </c>
      <c r="K151">
        <v>0.51</v>
      </c>
      <c r="L151">
        <v>1.02</v>
      </c>
      <c r="M151">
        <v>0</v>
      </c>
      <c r="N151">
        <f t="shared" si="160"/>
        <v>1.02</v>
      </c>
      <c r="O151">
        <f t="shared" si="161"/>
        <v>1323</v>
      </c>
      <c r="P151">
        <f t="shared" si="162"/>
        <v>0</v>
      </c>
      <c r="Q151">
        <f t="shared" si="163"/>
        <v>151</v>
      </c>
      <c r="R151">
        <f t="shared" si="164"/>
        <v>0</v>
      </c>
      <c r="S151">
        <f t="shared" si="165"/>
        <v>1172</v>
      </c>
      <c r="T151">
        <f t="shared" si="166"/>
        <v>0</v>
      </c>
      <c r="U151" t="e">
        <f t="shared" si="167"/>
        <v>#REF!</v>
      </c>
      <c r="V151">
        <f t="shared" si="168"/>
        <v>0</v>
      </c>
      <c r="W151">
        <f t="shared" si="169"/>
        <v>0</v>
      </c>
      <c r="X151" t="e">
        <f t="shared" si="170"/>
        <v>#REF!</v>
      </c>
      <c r="Y151" t="e">
        <f t="shared" si="171"/>
        <v>#REF!</v>
      </c>
      <c r="AA151">
        <v>69726884</v>
      </c>
      <c r="AB151">
        <f t="shared" si="172"/>
        <v>121.7</v>
      </c>
      <c r="AC151">
        <f>ROUND((ES151+(SUM(SmtRes!BC89:'SmtRes'!BC92)+SUM(EtalonRes!AL89:'EtalonRes'!AL92))),2)</f>
        <v>0</v>
      </c>
      <c r="AD151">
        <f t="shared" si="173"/>
        <v>31.92</v>
      </c>
      <c r="AE151">
        <f t="shared" si="174"/>
        <v>0</v>
      </c>
      <c r="AF151">
        <f t="shared" si="175"/>
        <v>89.78</v>
      </c>
      <c r="AG151">
        <f t="shared" si="176"/>
        <v>0</v>
      </c>
      <c r="AH151" t="e">
        <f t="shared" si="177"/>
        <v>#REF!</v>
      </c>
      <c r="AI151">
        <f t="shared" si="178"/>
        <v>0</v>
      </c>
      <c r="AJ151">
        <f t="shared" si="179"/>
        <v>0</v>
      </c>
      <c r="AK151">
        <v>1135.98</v>
      </c>
      <c r="AL151">
        <v>1014.28</v>
      </c>
      <c r="AM151">
        <v>31.92</v>
      </c>
      <c r="AN151">
        <v>0</v>
      </c>
      <c r="AO151">
        <v>89.78</v>
      </c>
      <c r="AP151">
        <v>0</v>
      </c>
      <c r="AQ151" t="e">
        <f>'1.Лок.смета.и.Акт'!#REF!</f>
        <v>#REF!</v>
      </c>
      <c r="AR151">
        <v>0</v>
      </c>
      <c r="AS151">
        <v>0</v>
      </c>
      <c r="AT151">
        <v>95</v>
      </c>
      <c r="AU151">
        <v>60</v>
      </c>
      <c r="AV151">
        <v>1</v>
      </c>
      <c r="AW151">
        <v>1</v>
      </c>
      <c r="AZ151">
        <v>1</v>
      </c>
      <c r="BA151">
        <v>25.6</v>
      </c>
      <c r="BB151">
        <v>9.3000000000000007</v>
      </c>
      <c r="BC151">
        <v>7.56</v>
      </c>
      <c r="BD151" t="s">
        <v>3</v>
      </c>
      <c r="BE151" t="s">
        <v>3</v>
      </c>
      <c r="BF151" t="s">
        <v>3</v>
      </c>
      <c r="BG151" t="s">
        <v>3</v>
      </c>
      <c r="BH151">
        <v>0</v>
      </c>
      <c r="BI151">
        <v>1</v>
      </c>
      <c r="BJ151" t="s">
        <v>147</v>
      </c>
      <c r="BM151">
        <v>26001</v>
      </c>
      <c r="BN151">
        <v>0</v>
      </c>
      <c r="BO151" t="s">
        <v>144</v>
      </c>
      <c r="BP151">
        <v>1</v>
      </c>
      <c r="BQ151">
        <v>2</v>
      </c>
      <c r="BR151">
        <v>0</v>
      </c>
      <c r="BS151">
        <v>19.8</v>
      </c>
      <c r="BT151">
        <v>1</v>
      </c>
      <c r="BU151">
        <v>1</v>
      </c>
      <c r="BV151">
        <v>1</v>
      </c>
      <c r="BW151">
        <v>1</v>
      </c>
      <c r="BX151">
        <v>1</v>
      </c>
      <c r="BY151" t="s">
        <v>3</v>
      </c>
      <c r="BZ151" t="e">
        <f>'1.Лок.смета.и.Акт'!#REF!</f>
        <v>#REF!</v>
      </c>
      <c r="CA151" t="e">
        <f>'1.Лок.смета.и.Акт'!#REF!</f>
        <v>#REF!</v>
      </c>
      <c r="CB151" t="s">
        <v>3</v>
      </c>
      <c r="CE151">
        <v>0</v>
      </c>
      <c r="CF151">
        <v>0</v>
      </c>
      <c r="CG151">
        <v>0</v>
      </c>
      <c r="CH151">
        <v>9</v>
      </c>
      <c r="CI151">
        <v>0</v>
      </c>
      <c r="CJ151">
        <v>0</v>
      </c>
      <c r="CK151">
        <v>0</v>
      </c>
      <c r="CL151">
        <v>0</v>
      </c>
      <c r="CM151">
        <v>0</v>
      </c>
      <c r="CN151" t="s">
        <v>3</v>
      </c>
      <c r="CO151">
        <v>0</v>
      </c>
      <c r="CP151">
        <f t="shared" si="180"/>
        <v>1323</v>
      </c>
      <c r="CQ151">
        <f t="shared" si="181"/>
        <v>0</v>
      </c>
      <c r="CR151">
        <f t="shared" si="182"/>
        <v>296.85600000000005</v>
      </c>
      <c r="CS151">
        <f t="shared" si="183"/>
        <v>0</v>
      </c>
      <c r="CT151">
        <f t="shared" si="184"/>
        <v>2298.3679999999999</v>
      </c>
      <c r="CU151">
        <f t="shared" si="185"/>
        <v>0</v>
      </c>
      <c r="CV151" t="e">
        <f t="shared" si="186"/>
        <v>#REF!</v>
      </c>
      <c r="CW151">
        <f t="shared" si="187"/>
        <v>0</v>
      </c>
      <c r="CX151">
        <f t="shared" si="188"/>
        <v>0</v>
      </c>
      <c r="CY151" t="e">
        <f>(S151+R151)*(BZ151/100)</f>
        <v>#REF!</v>
      </c>
      <c r="CZ151" t="e">
        <f>(S151+R151)*(CA151/100)</f>
        <v>#REF!</v>
      </c>
      <c r="DC151" t="s">
        <v>3</v>
      </c>
      <c r="DD151" t="s">
        <v>3</v>
      </c>
      <c r="DE151" t="s">
        <v>3</v>
      </c>
      <c r="DF151" t="s">
        <v>3</v>
      </c>
      <c r="DG151" t="s">
        <v>3</v>
      </c>
      <c r="DH151" t="s">
        <v>3</v>
      </c>
      <c r="DI151" t="s">
        <v>3</v>
      </c>
      <c r="DJ151" t="s">
        <v>3</v>
      </c>
      <c r="DK151" t="s">
        <v>3</v>
      </c>
      <c r="DL151" t="s">
        <v>3</v>
      </c>
      <c r="DM151" t="s">
        <v>3</v>
      </c>
      <c r="DN151">
        <v>100</v>
      </c>
      <c r="DO151">
        <v>70</v>
      </c>
      <c r="DP151">
        <v>1</v>
      </c>
      <c r="DQ151">
        <v>1</v>
      </c>
      <c r="DU151">
        <v>1013</v>
      </c>
      <c r="DV151" t="s">
        <v>146</v>
      </c>
      <c r="DW151" t="str">
        <f>'1.Лок.смета.и.Акт'!D33</f>
        <v>1 м3 изоляции</v>
      </c>
      <c r="DX151">
        <v>1</v>
      </c>
      <c r="DZ151" t="s">
        <v>3</v>
      </c>
      <c r="EA151" t="s">
        <v>3</v>
      </c>
      <c r="EB151" t="s">
        <v>3</v>
      </c>
      <c r="EC151" t="s">
        <v>3</v>
      </c>
      <c r="EE151">
        <v>54329004</v>
      </c>
      <c r="EF151">
        <v>2</v>
      </c>
      <c r="EG151" t="s">
        <v>21</v>
      </c>
      <c r="EH151">
        <v>0</v>
      </c>
      <c r="EI151" t="s">
        <v>3</v>
      </c>
      <c r="EJ151">
        <v>1</v>
      </c>
      <c r="EK151">
        <v>26001</v>
      </c>
      <c r="EL151" t="s">
        <v>148</v>
      </c>
      <c r="EM151" t="s">
        <v>149</v>
      </c>
      <c r="EO151" t="s">
        <v>3</v>
      </c>
      <c r="EQ151">
        <v>1441792</v>
      </c>
      <c r="ER151">
        <v>1135.98</v>
      </c>
      <c r="ES151">
        <v>1014.28</v>
      </c>
      <c r="ET151">
        <v>31.92</v>
      </c>
      <c r="EU151">
        <v>0</v>
      </c>
      <c r="EV151">
        <v>89.78</v>
      </c>
      <c r="EW151" t="e">
        <f>'1.Лок.смета.и.Акт'!#REF!</f>
        <v>#REF!</v>
      </c>
      <c r="EX151">
        <v>0</v>
      </c>
      <c r="EY151">
        <v>1</v>
      </c>
      <c r="FQ151">
        <v>0</v>
      </c>
      <c r="FR151">
        <f t="shared" si="189"/>
        <v>0</v>
      </c>
      <c r="FS151">
        <v>0</v>
      </c>
      <c r="FX151">
        <v>100</v>
      </c>
      <c r="FY151">
        <v>70</v>
      </c>
      <c r="GA151" t="s">
        <v>3</v>
      </c>
      <c r="GD151">
        <v>1</v>
      </c>
      <c r="GF151">
        <v>709320199</v>
      </c>
      <c r="GG151">
        <v>2</v>
      </c>
      <c r="GH151">
        <v>1</v>
      </c>
      <c r="GI151">
        <v>2</v>
      </c>
      <c r="GJ151">
        <v>0</v>
      </c>
      <c r="GK151">
        <v>0</v>
      </c>
      <c r="GL151">
        <f t="shared" si="190"/>
        <v>0</v>
      </c>
      <c r="GM151" t="e">
        <f t="shared" si="191"/>
        <v>#REF!</v>
      </c>
      <c r="GN151" t="e">
        <f t="shared" si="192"/>
        <v>#REF!</v>
      </c>
      <c r="GO151">
        <f t="shared" si="193"/>
        <v>0</v>
      </c>
      <c r="GP151">
        <f t="shared" si="194"/>
        <v>0</v>
      </c>
      <c r="GR151">
        <v>0</v>
      </c>
      <c r="GS151">
        <v>3</v>
      </c>
      <c r="GT151">
        <v>0</v>
      </c>
      <c r="GU151" t="s">
        <v>3</v>
      </c>
      <c r="GV151">
        <f t="shared" si="195"/>
        <v>0</v>
      </c>
      <c r="GW151">
        <v>1008.11</v>
      </c>
      <c r="GX151">
        <f t="shared" si="196"/>
        <v>0</v>
      </c>
      <c r="HA151">
        <v>0</v>
      </c>
      <c r="HB151">
        <v>0</v>
      </c>
      <c r="HC151">
        <f t="shared" si="197"/>
        <v>0</v>
      </c>
      <c r="HE151" t="s">
        <v>3</v>
      </c>
      <c r="HF151" t="s">
        <v>3</v>
      </c>
      <c r="HM151" t="s">
        <v>3</v>
      </c>
      <c r="HN151" t="s">
        <v>150</v>
      </c>
      <c r="HO151" t="s">
        <v>151</v>
      </c>
      <c r="HP151" t="s">
        <v>148</v>
      </c>
      <c r="HQ151" t="s">
        <v>148</v>
      </c>
      <c r="IK151">
        <v>0</v>
      </c>
    </row>
    <row r="152" spans="1:255" x14ac:dyDescent="0.2">
      <c r="A152" s="2">
        <v>18</v>
      </c>
      <c r="B152" s="2">
        <v>1</v>
      </c>
      <c r="C152" s="2">
        <v>88</v>
      </c>
      <c r="D152" s="2"/>
      <c r="E152" s="2" t="s">
        <v>209</v>
      </c>
      <c r="F152" s="2" t="s">
        <v>153</v>
      </c>
      <c r="G152" s="2" t="s">
        <v>154</v>
      </c>
      <c r="H152" s="2" t="s">
        <v>40</v>
      </c>
      <c r="I152" s="2">
        <f>I150*J152</f>
        <v>0.5202</v>
      </c>
      <c r="J152" s="2">
        <v>1.02</v>
      </c>
      <c r="K152" s="2">
        <v>1.02</v>
      </c>
      <c r="L152" s="2">
        <v>1.0404</v>
      </c>
      <c r="M152" s="2">
        <v>0</v>
      </c>
      <c r="N152" s="2">
        <f t="shared" si="160"/>
        <v>1.0404</v>
      </c>
      <c r="O152" s="2">
        <f t="shared" si="161"/>
        <v>350</v>
      </c>
      <c r="P152" s="2">
        <f t="shared" si="162"/>
        <v>350</v>
      </c>
      <c r="Q152" s="2">
        <f t="shared" si="163"/>
        <v>0</v>
      </c>
      <c r="R152" s="2">
        <f t="shared" si="164"/>
        <v>0</v>
      </c>
      <c r="S152" s="2">
        <f t="shared" si="165"/>
        <v>0</v>
      </c>
      <c r="T152" s="2">
        <f t="shared" si="166"/>
        <v>0</v>
      </c>
      <c r="U152" s="2">
        <f t="shared" si="167"/>
        <v>0</v>
      </c>
      <c r="V152" s="2">
        <f t="shared" si="168"/>
        <v>0</v>
      </c>
      <c r="W152" s="2">
        <f t="shared" si="169"/>
        <v>13</v>
      </c>
      <c r="X152" s="2">
        <f t="shared" si="170"/>
        <v>0</v>
      </c>
      <c r="Y152" s="2">
        <f t="shared" si="171"/>
        <v>0</v>
      </c>
      <c r="Z152" s="2"/>
      <c r="AA152" s="2">
        <v>69726971</v>
      </c>
      <c r="AB152" s="2">
        <f t="shared" si="172"/>
        <v>672.09</v>
      </c>
      <c r="AC152" s="2">
        <f>ROUND((ES152),2)</f>
        <v>672.09</v>
      </c>
      <c r="AD152" s="2">
        <f t="shared" si="173"/>
        <v>0</v>
      </c>
      <c r="AE152" s="2">
        <f t="shared" si="174"/>
        <v>0</v>
      </c>
      <c r="AF152" s="2">
        <f t="shared" si="175"/>
        <v>0</v>
      </c>
      <c r="AG152" s="2">
        <f t="shared" si="176"/>
        <v>0</v>
      </c>
      <c r="AH152" s="2">
        <f t="shared" si="177"/>
        <v>0</v>
      </c>
      <c r="AI152" s="2">
        <f t="shared" si="178"/>
        <v>0</v>
      </c>
      <c r="AJ152" s="2">
        <f t="shared" si="179"/>
        <v>25.65</v>
      </c>
      <c r="AK152" s="2">
        <v>672.09</v>
      </c>
      <c r="AL152" s="2">
        <v>672.09</v>
      </c>
      <c r="AM152" s="2">
        <v>0</v>
      </c>
      <c r="AN152" s="2">
        <v>0</v>
      </c>
      <c r="AO152" s="2">
        <v>0</v>
      </c>
      <c r="AP152" s="2">
        <v>0</v>
      </c>
      <c r="AQ152" s="2">
        <v>0</v>
      </c>
      <c r="AR152" s="2">
        <v>0</v>
      </c>
      <c r="AS152" s="2">
        <v>25.65</v>
      </c>
      <c r="AT152" s="2">
        <v>0</v>
      </c>
      <c r="AU152" s="2">
        <v>0</v>
      </c>
      <c r="AV152" s="2">
        <v>1</v>
      </c>
      <c r="AW152" s="2">
        <v>1</v>
      </c>
      <c r="AX152" s="2"/>
      <c r="AY152" s="2"/>
      <c r="AZ152" s="2">
        <v>1</v>
      </c>
      <c r="BA152" s="2">
        <v>1</v>
      </c>
      <c r="BB152" s="2">
        <v>1</v>
      </c>
      <c r="BC152" s="2">
        <v>1</v>
      </c>
      <c r="BD152" s="2" t="s">
        <v>3</v>
      </c>
      <c r="BE152" s="2" t="s">
        <v>3</v>
      </c>
      <c r="BF152" s="2" t="s">
        <v>3</v>
      </c>
      <c r="BG152" s="2" t="s">
        <v>3</v>
      </c>
      <c r="BH152" s="2">
        <v>3</v>
      </c>
      <c r="BI152" s="2">
        <v>1</v>
      </c>
      <c r="BJ152" s="2" t="s">
        <v>155</v>
      </c>
      <c r="BK152" s="2"/>
      <c r="BL152" s="2"/>
      <c r="BM152" s="2">
        <v>500001</v>
      </c>
      <c r="BN152" s="2">
        <v>0</v>
      </c>
      <c r="BO152" s="2" t="s">
        <v>3</v>
      </c>
      <c r="BP152" s="2">
        <v>0</v>
      </c>
      <c r="BQ152" s="2">
        <v>8</v>
      </c>
      <c r="BR152" s="2">
        <v>0</v>
      </c>
      <c r="BS152" s="2">
        <v>1</v>
      </c>
      <c r="BT152" s="2">
        <v>1</v>
      </c>
      <c r="BU152" s="2">
        <v>1</v>
      </c>
      <c r="BV152" s="2">
        <v>1</v>
      </c>
      <c r="BW152" s="2">
        <v>1</v>
      </c>
      <c r="BX152" s="2">
        <v>1</v>
      </c>
      <c r="BY152" s="2" t="s">
        <v>3</v>
      </c>
      <c r="BZ152" s="2">
        <v>0</v>
      </c>
      <c r="CA152" s="2">
        <v>0</v>
      </c>
      <c r="CB152" s="2" t="s">
        <v>3</v>
      </c>
      <c r="CC152" s="2"/>
      <c r="CD152" s="2"/>
      <c r="CE152" s="2">
        <v>0</v>
      </c>
      <c r="CF152" s="2">
        <v>0</v>
      </c>
      <c r="CG152" s="2">
        <v>0</v>
      </c>
      <c r="CH152" s="2">
        <v>9</v>
      </c>
      <c r="CI152" s="2">
        <v>1</v>
      </c>
      <c r="CJ152" s="2">
        <v>0</v>
      </c>
      <c r="CK152" s="2">
        <v>0</v>
      </c>
      <c r="CL152" s="2">
        <v>0</v>
      </c>
      <c r="CM152" s="2">
        <v>0</v>
      </c>
      <c r="CN152" s="2" t="s">
        <v>3</v>
      </c>
      <c r="CO152" s="2">
        <v>0</v>
      </c>
      <c r="CP152" s="2">
        <f t="shared" si="180"/>
        <v>350</v>
      </c>
      <c r="CQ152" s="2">
        <f t="shared" si="181"/>
        <v>672.09</v>
      </c>
      <c r="CR152" s="2">
        <f t="shared" si="182"/>
        <v>0</v>
      </c>
      <c r="CS152" s="2">
        <f t="shared" si="183"/>
        <v>0</v>
      </c>
      <c r="CT152" s="2">
        <f t="shared" si="184"/>
        <v>0</v>
      </c>
      <c r="CU152" s="2">
        <f t="shared" si="185"/>
        <v>0</v>
      </c>
      <c r="CV152" s="2">
        <f t="shared" si="186"/>
        <v>0</v>
      </c>
      <c r="CW152" s="2">
        <f t="shared" si="187"/>
        <v>0</v>
      </c>
      <c r="CX152" s="2">
        <f t="shared" si="188"/>
        <v>25.65</v>
      </c>
      <c r="CY152" s="2">
        <f>(((S152+R152)*AT152)/100)</f>
        <v>0</v>
      </c>
      <c r="CZ152" s="2">
        <f>(((S152+R152)*AU152)/100)</f>
        <v>0</v>
      </c>
      <c r="DA152" s="2"/>
      <c r="DB152" s="2"/>
      <c r="DC152" s="2" t="s">
        <v>3</v>
      </c>
      <c r="DD152" s="2" t="s">
        <v>3</v>
      </c>
      <c r="DE152" s="2" t="s">
        <v>3</v>
      </c>
      <c r="DF152" s="2" t="s">
        <v>3</v>
      </c>
      <c r="DG152" s="2" t="s">
        <v>3</v>
      </c>
      <c r="DH152" s="2" t="s">
        <v>3</v>
      </c>
      <c r="DI152" s="2" t="s">
        <v>3</v>
      </c>
      <c r="DJ152" s="2" t="s">
        <v>3</v>
      </c>
      <c r="DK152" s="2" t="s">
        <v>3</v>
      </c>
      <c r="DL152" s="2" t="s">
        <v>3</v>
      </c>
      <c r="DM152" s="2" t="s">
        <v>3</v>
      </c>
      <c r="DN152" s="2">
        <v>0</v>
      </c>
      <c r="DO152" s="2">
        <v>0</v>
      </c>
      <c r="DP152" s="2">
        <v>1</v>
      </c>
      <c r="DQ152" s="2">
        <v>1</v>
      </c>
      <c r="DR152" s="2"/>
      <c r="DS152" s="2"/>
      <c r="DT152" s="2"/>
      <c r="DU152" s="2">
        <v>1007</v>
      </c>
      <c r="DV152" s="2" t="s">
        <v>40</v>
      </c>
      <c r="DW152" s="2" t="s">
        <v>40</v>
      </c>
      <c r="DX152" s="2">
        <v>1</v>
      </c>
      <c r="DY152" s="2"/>
      <c r="DZ152" s="2" t="s">
        <v>3</v>
      </c>
      <c r="EA152" s="2" t="s">
        <v>3</v>
      </c>
      <c r="EB152" s="2" t="s">
        <v>3</v>
      </c>
      <c r="EC152" s="2" t="s">
        <v>3</v>
      </c>
      <c r="ED152" s="2"/>
      <c r="EE152" s="2">
        <v>54328897</v>
      </c>
      <c r="EF152" s="2">
        <v>8</v>
      </c>
      <c r="EG152" s="2" t="s">
        <v>31</v>
      </c>
      <c r="EH152" s="2">
        <v>0</v>
      </c>
      <c r="EI152" s="2" t="s">
        <v>3</v>
      </c>
      <c r="EJ152" s="2">
        <v>1</v>
      </c>
      <c r="EK152" s="2">
        <v>500001</v>
      </c>
      <c r="EL152" s="2" t="s">
        <v>32</v>
      </c>
      <c r="EM152" s="2" t="s">
        <v>33</v>
      </c>
      <c r="EN152" s="2"/>
      <c r="EO152" s="2" t="s">
        <v>3</v>
      </c>
      <c r="EP152" s="2"/>
      <c r="EQ152" s="2">
        <v>0</v>
      </c>
      <c r="ER152" s="2">
        <v>672.09</v>
      </c>
      <c r="ES152" s="2">
        <v>672.09</v>
      </c>
      <c r="ET152" s="2">
        <v>0</v>
      </c>
      <c r="EU152" s="2">
        <v>0</v>
      </c>
      <c r="EV152" s="2">
        <v>0</v>
      </c>
      <c r="EW152" s="2">
        <v>0</v>
      </c>
      <c r="EX152" s="2">
        <v>0</v>
      </c>
      <c r="EY152" s="2"/>
      <c r="EZ152" s="2"/>
      <c r="FA152" s="2"/>
      <c r="FB152" s="2"/>
      <c r="FC152" s="2"/>
      <c r="FD152" s="2"/>
      <c r="FE152" s="2"/>
      <c r="FF152" s="2"/>
      <c r="FG152" s="2"/>
      <c r="FH152" s="2"/>
      <c r="FI152" s="2"/>
      <c r="FJ152" s="2"/>
      <c r="FK152" s="2"/>
      <c r="FL152" s="2"/>
      <c r="FM152" s="2"/>
      <c r="FN152" s="2"/>
      <c r="FO152" s="2"/>
      <c r="FP152" s="2"/>
      <c r="FQ152" s="2">
        <v>0</v>
      </c>
      <c r="FR152" s="2">
        <f t="shared" si="189"/>
        <v>0</v>
      </c>
      <c r="FS152" s="2">
        <v>0</v>
      </c>
      <c r="FT152" s="2"/>
      <c r="FU152" s="2"/>
      <c r="FV152" s="2"/>
      <c r="FW152" s="2"/>
      <c r="FX152" s="2">
        <v>0</v>
      </c>
      <c r="FY152" s="2">
        <v>0</v>
      </c>
      <c r="FZ152" s="2"/>
      <c r="GA152" s="2" t="s">
        <v>3</v>
      </c>
      <c r="GB152" s="2"/>
      <c r="GC152" s="2"/>
      <c r="GD152" s="2">
        <v>1</v>
      </c>
      <c r="GE152" s="2"/>
      <c r="GF152" s="2">
        <v>958144803</v>
      </c>
      <c r="GG152" s="2">
        <v>2</v>
      </c>
      <c r="GH152" s="2">
        <v>1</v>
      </c>
      <c r="GI152" s="2">
        <v>-2</v>
      </c>
      <c r="GJ152" s="2">
        <v>0</v>
      </c>
      <c r="GK152" s="2">
        <v>0</v>
      </c>
      <c r="GL152" s="2">
        <f t="shared" si="190"/>
        <v>0</v>
      </c>
      <c r="GM152" s="2">
        <f t="shared" si="191"/>
        <v>350</v>
      </c>
      <c r="GN152" s="2">
        <f t="shared" si="192"/>
        <v>350</v>
      </c>
      <c r="GO152" s="2">
        <f t="shared" si="193"/>
        <v>0</v>
      </c>
      <c r="GP152" s="2">
        <f t="shared" si="194"/>
        <v>0</v>
      </c>
      <c r="GQ152" s="2"/>
      <c r="GR152" s="2">
        <v>0</v>
      </c>
      <c r="GS152" s="2">
        <v>3</v>
      </c>
      <c r="GT152" s="2">
        <v>0</v>
      </c>
      <c r="GU152" s="2" t="s">
        <v>3</v>
      </c>
      <c r="GV152" s="2">
        <f t="shared" si="195"/>
        <v>0</v>
      </c>
      <c r="GW152" s="2">
        <v>1</v>
      </c>
      <c r="GX152" s="2">
        <f t="shared" si="196"/>
        <v>0</v>
      </c>
      <c r="GY152" s="2"/>
      <c r="GZ152" s="2"/>
      <c r="HA152" s="2">
        <v>0</v>
      </c>
      <c r="HB152" s="2">
        <v>0</v>
      </c>
      <c r="HC152" s="2">
        <f t="shared" si="197"/>
        <v>0</v>
      </c>
      <c r="HD152" s="2"/>
      <c r="HE152" s="2" t="s">
        <v>3</v>
      </c>
      <c r="HF152" s="2" t="s">
        <v>3</v>
      </c>
      <c r="HG152" s="2"/>
      <c r="HH152" s="2"/>
      <c r="HI152" s="2"/>
      <c r="HJ152" s="2"/>
      <c r="HK152" s="2"/>
      <c r="HL152" s="2"/>
      <c r="HM152" s="2" t="s">
        <v>3</v>
      </c>
      <c r="HN152" s="2" t="s">
        <v>3</v>
      </c>
      <c r="HO152" s="2" t="s">
        <v>3</v>
      </c>
      <c r="HP152" s="2" t="s">
        <v>3</v>
      </c>
      <c r="HQ152" s="2" t="s">
        <v>3</v>
      </c>
      <c r="HR152" s="2"/>
      <c r="HS152" s="2"/>
      <c r="HT152" s="2"/>
      <c r="HU152" s="2"/>
      <c r="HV152" s="2"/>
      <c r="HW152" s="2"/>
      <c r="HX152" s="2"/>
      <c r="HY152" s="2"/>
      <c r="HZ152" s="2"/>
      <c r="IA152" s="2"/>
      <c r="IB152" s="2"/>
      <c r="IC152" s="2"/>
      <c r="ID152" s="2"/>
      <c r="IE152" s="2"/>
      <c r="IF152" s="2"/>
      <c r="IG152" s="2"/>
      <c r="IH152" s="2"/>
      <c r="II152" s="2"/>
      <c r="IJ152" s="2"/>
      <c r="IK152" s="2">
        <v>0</v>
      </c>
      <c r="IL152" s="2"/>
      <c r="IM152" s="2"/>
      <c r="IN152" s="2"/>
      <c r="IO152" s="2"/>
      <c r="IP152" s="2"/>
      <c r="IQ152" s="2"/>
      <c r="IR152" s="2"/>
      <c r="IS152" s="2"/>
      <c r="IT152" s="2"/>
      <c r="IU152" s="2"/>
    </row>
    <row r="153" spans="1:255" x14ac:dyDescent="0.2">
      <c r="A153">
        <v>18</v>
      </c>
      <c r="B153">
        <v>1</v>
      </c>
      <c r="C153">
        <v>92</v>
      </c>
      <c r="E153" t="s">
        <v>209</v>
      </c>
      <c r="F153" t="e">
        <f>'1.Лок.смета.и.Акт'!#REF!</f>
        <v>#REF!</v>
      </c>
      <c r="G153" t="s">
        <v>154</v>
      </c>
      <c r="H153" t="s">
        <v>40</v>
      </c>
      <c r="I153">
        <f>I151*J153</f>
        <v>0.5202</v>
      </c>
      <c r="J153">
        <v>1.02</v>
      </c>
      <c r="K153">
        <v>1.02</v>
      </c>
      <c r="L153">
        <v>1.0404</v>
      </c>
      <c r="M153">
        <v>0</v>
      </c>
      <c r="N153">
        <f t="shared" si="160"/>
        <v>1.0404</v>
      </c>
      <c r="O153">
        <f t="shared" si="161"/>
        <v>4433</v>
      </c>
      <c r="P153">
        <f t="shared" si="162"/>
        <v>4433</v>
      </c>
      <c r="Q153">
        <f t="shared" si="163"/>
        <v>0</v>
      </c>
      <c r="R153">
        <f t="shared" si="164"/>
        <v>0</v>
      </c>
      <c r="S153">
        <f t="shared" si="165"/>
        <v>0</v>
      </c>
      <c r="T153">
        <f t="shared" si="166"/>
        <v>0</v>
      </c>
      <c r="U153">
        <f t="shared" si="167"/>
        <v>0</v>
      </c>
      <c r="V153">
        <f t="shared" si="168"/>
        <v>0</v>
      </c>
      <c r="W153">
        <f t="shared" si="169"/>
        <v>13</v>
      </c>
      <c r="X153">
        <f t="shared" si="170"/>
        <v>0</v>
      </c>
      <c r="Y153">
        <f t="shared" si="171"/>
        <v>0</v>
      </c>
      <c r="AA153">
        <v>69726884</v>
      </c>
      <c r="AB153">
        <f t="shared" si="172"/>
        <v>1127.0899999999999</v>
      </c>
      <c r="AC153">
        <f>ROUND((ES153),2)</f>
        <v>1127.0899999999999</v>
      </c>
      <c r="AD153">
        <f t="shared" si="173"/>
        <v>0</v>
      </c>
      <c r="AE153">
        <f t="shared" si="174"/>
        <v>0</v>
      </c>
      <c r="AF153">
        <f t="shared" si="175"/>
        <v>0</v>
      </c>
      <c r="AG153">
        <f t="shared" si="176"/>
        <v>0</v>
      </c>
      <c r="AH153">
        <f t="shared" si="177"/>
        <v>0</v>
      </c>
      <c r="AI153">
        <f t="shared" si="178"/>
        <v>0</v>
      </c>
      <c r="AJ153">
        <f t="shared" si="179"/>
        <v>25.65</v>
      </c>
      <c r="AK153">
        <v>1127.0899999999999</v>
      </c>
      <c r="AL153">
        <v>1127.0899999999999</v>
      </c>
      <c r="AM153">
        <v>0</v>
      </c>
      <c r="AN153">
        <v>0</v>
      </c>
      <c r="AO153">
        <v>0</v>
      </c>
      <c r="AP153">
        <v>0</v>
      </c>
      <c r="AQ153">
        <v>0</v>
      </c>
      <c r="AR153">
        <v>0</v>
      </c>
      <c r="AS153">
        <v>25.65</v>
      </c>
      <c r="AT153">
        <v>0</v>
      </c>
      <c r="AU153">
        <v>0</v>
      </c>
      <c r="AV153">
        <v>1</v>
      </c>
      <c r="AW153">
        <v>1</v>
      </c>
      <c r="AZ153">
        <v>1</v>
      </c>
      <c r="BA153">
        <v>1</v>
      </c>
      <c r="BB153">
        <v>1</v>
      </c>
      <c r="BC153">
        <v>7.56</v>
      </c>
      <c r="BD153" t="s">
        <v>3</v>
      </c>
      <c r="BE153" t="s">
        <v>3</v>
      </c>
      <c r="BF153" t="s">
        <v>3</v>
      </c>
      <c r="BG153" t="s">
        <v>3</v>
      </c>
      <c r="BH153">
        <v>3</v>
      </c>
      <c r="BI153">
        <v>1</v>
      </c>
      <c r="BJ153" t="s">
        <v>155</v>
      </c>
      <c r="BM153">
        <v>500001</v>
      </c>
      <c r="BN153">
        <v>0</v>
      </c>
      <c r="BO153" t="s">
        <v>3</v>
      </c>
      <c r="BP153">
        <v>0</v>
      </c>
      <c r="BQ153">
        <v>8</v>
      </c>
      <c r="BR153">
        <v>0</v>
      </c>
      <c r="BS153">
        <v>1</v>
      </c>
      <c r="BT153">
        <v>1</v>
      </c>
      <c r="BU153">
        <v>1</v>
      </c>
      <c r="BV153">
        <v>1</v>
      </c>
      <c r="BW153">
        <v>1</v>
      </c>
      <c r="BX153">
        <v>1</v>
      </c>
      <c r="BY153" t="s">
        <v>3</v>
      </c>
      <c r="BZ153">
        <v>0</v>
      </c>
      <c r="CA153">
        <v>0</v>
      </c>
      <c r="CB153" t="s">
        <v>3</v>
      </c>
      <c r="CE153">
        <v>0</v>
      </c>
      <c r="CF153">
        <v>0</v>
      </c>
      <c r="CG153">
        <v>0</v>
      </c>
      <c r="CH153">
        <v>9</v>
      </c>
      <c r="CI153">
        <v>1</v>
      </c>
      <c r="CJ153">
        <v>0</v>
      </c>
      <c r="CK153">
        <v>0</v>
      </c>
      <c r="CL153">
        <v>0</v>
      </c>
      <c r="CM153">
        <v>0</v>
      </c>
      <c r="CN153" t="s">
        <v>3</v>
      </c>
      <c r="CO153">
        <v>0</v>
      </c>
      <c r="CP153">
        <f t="shared" si="180"/>
        <v>4433</v>
      </c>
      <c r="CQ153">
        <f t="shared" si="181"/>
        <v>8520.8003999999983</v>
      </c>
      <c r="CR153">
        <f t="shared" si="182"/>
        <v>0</v>
      </c>
      <c r="CS153">
        <f t="shared" si="183"/>
        <v>0</v>
      </c>
      <c r="CT153">
        <f t="shared" si="184"/>
        <v>0</v>
      </c>
      <c r="CU153">
        <f t="shared" si="185"/>
        <v>0</v>
      </c>
      <c r="CV153">
        <f t="shared" si="186"/>
        <v>0</v>
      </c>
      <c r="CW153">
        <f t="shared" si="187"/>
        <v>0</v>
      </c>
      <c r="CX153">
        <f t="shared" si="188"/>
        <v>25.65</v>
      </c>
      <c r="CY153">
        <f>(S153+R153)*(BZ153/100)</f>
        <v>0</v>
      </c>
      <c r="CZ153">
        <f>(S153+R153)*(CA153/100)</f>
        <v>0</v>
      </c>
      <c r="DC153" t="s">
        <v>3</v>
      </c>
      <c r="DD153" t="s">
        <v>3</v>
      </c>
      <c r="DE153" t="s">
        <v>3</v>
      </c>
      <c r="DF153" t="s">
        <v>3</v>
      </c>
      <c r="DG153" t="s">
        <v>3</v>
      </c>
      <c r="DH153" t="s">
        <v>3</v>
      </c>
      <c r="DI153" t="s">
        <v>3</v>
      </c>
      <c r="DJ153" t="s">
        <v>3</v>
      </c>
      <c r="DK153" t="s">
        <v>3</v>
      </c>
      <c r="DL153" t="s">
        <v>3</v>
      </c>
      <c r="DM153" t="s">
        <v>3</v>
      </c>
      <c r="DN153">
        <v>0</v>
      </c>
      <c r="DO153">
        <v>0</v>
      </c>
      <c r="DP153">
        <v>1</v>
      </c>
      <c r="DQ153">
        <v>1</v>
      </c>
      <c r="DU153">
        <v>1007</v>
      </c>
      <c r="DV153" t="s">
        <v>40</v>
      </c>
      <c r="DW153" t="e">
        <f>'1.Лок.смета.и.Акт'!#REF!</f>
        <v>#REF!</v>
      </c>
      <c r="DX153">
        <v>1</v>
      </c>
      <c r="DZ153" t="s">
        <v>3</v>
      </c>
      <c r="EA153" t="s">
        <v>3</v>
      </c>
      <c r="EB153" t="s">
        <v>3</v>
      </c>
      <c r="EC153" t="s">
        <v>3</v>
      </c>
      <c r="EE153">
        <v>54328897</v>
      </c>
      <c r="EF153">
        <v>8</v>
      </c>
      <c r="EG153" t="s">
        <v>31</v>
      </c>
      <c r="EH153">
        <v>0</v>
      </c>
      <c r="EI153" t="s">
        <v>3</v>
      </c>
      <c r="EJ153">
        <v>1</v>
      </c>
      <c r="EK153">
        <v>500001</v>
      </c>
      <c r="EL153" t="s">
        <v>32</v>
      </c>
      <c r="EM153" t="s">
        <v>33</v>
      </c>
      <c r="EO153" t="s">
        <v>3</v>
      </c>
      <c r="EQ153">
        <v>0</v>
      </c>
      <c r="ER153">
        <v>8150</v>
      </c>
      <c r="ES153">
        <v>1127.0899999999999</v>
      </c>
      <c r="ET153">
        <v>0</v>
      </c>
      <c r="EU153">
        <v>0</v>
      </c>
      <c r="EV153">
        <v>0</v>
      </c>
      <c r="EW153">
        <v>0</v>
      </c>
      <c r="EX153">
        <v>0</v>
      </c>
      <c r="EZ153">
        <v>5</v>
      </c>
      <c r="FC153">
        <v>0</v>
      </c>
      <c r="FD153">
        <v>18</v>
      </c>
      <c r="FF153">
        <v>8150</v>
      </c>
      <c r="FQ153">
        <v>0</v>
      </c>
      <c r="FR153">
        <f t="shared" si="189"/>
        <v>0</v>
      </c>
      <c r="FS153">
        <v>0</v>
      </c>
      <c r="FX153">
        <v>0</v>
      </c>
      <c r="FY153">
        <v>0</v>
      </c>
      <c r="GA153" t="s">
        <v>156</v>
      </c>
      <c r="GD153">
        <v>1</v>
      </c>
      <c r="GF153">
        <v>958144803</v>
      </c>
      <c r="GG153">
        <v>2</v>
      </c>
      <c r="GH153">
        <v>3</v>
      </c>
      <c r="GI153">
        <v>5</v>
      </c>
      <c r="GJ153">
        <v>0</v>
      </c>
      <c r="GK153">
        <v>0</v>
      </c>
      <c r="GL153">
        <f t="shared" si="190"/>
        <v>0</v>
      </c>
      <c r="GM153">
        <f t="shared" si="191"/>
        <v>4433</v>
      </c>
      <c r="GN153">
        <f t="shared" si="192"/>
        <v>4433</v>
      </c>
      <c r="GO153">
        <f t="shared" si="193"/>
        <v>0</v>
      </c>
      <c r="GP153">
        <f t="shared" si="194"/>
        <v>0</v>
      </c>
      <c r="GR153">
        <v>1</v>
      </c>
      <c r="GS153">
        <v>1</v>
      </c>
      <c r="GT153">
        <v>0</v>
      </c>
      <c r="GU153" t="s">
        <v>3</v>
      </c>
      <c r="GV153">
        <f t="shared" si="195"/>
        <v>0</v>
      </c>
      <c r="GW153">
        <v>1</v>
      </c>
      <c r="GX153">
        <f t="shared" si="196"/>
        <v>0</v>
      </c>
      <c r="HA153">
        <v>0</v>
      </c>
      <c r="HB153">
        <v>0</v>
      </c>
      <c r="HC153">
        <f t="shared" si="197"/>
        <v>0</v>
      </c>
      <c r="HE153" t="s">
        <v>35</v>
      </c>
      <c r="HF153" t="s">
        <v>36</v>
      </c>
      <c r="HM153" t="s">
        <v>3</v>
      </c>
      <c r="HN153" t="s">
        <v>3</v>
      </c>
      <c r="HO153" t="s">
        <v>3</v>
      </c>
      <c r="HP153" t="s">
        <v>3</v>
      </c>
      <c r="HQ153" t="s">
        <v>3</v>
      </c>
      <c r="IK153">
        <v>0</v>
      </c>
    </row>
    <row r="154" spans="1:255" x14ac:dyDescent="0.2">
      <c r="A154" s="2">
        <v>17</v>
      </c>
      <c r="B154" s="2">
        <v>1</v>
      </c>
      <c r="C154" s="2">
        <f>ROW(SmtRes!A95)</f>
        <v>95</v>
      </c>
      <c r="D154" s="2">
        <f>ROW(EtalonRes!A95)</f>
        <v>95</v>
      </c>
      <c r="E154" s="2" t="s">
        <v>210</v>
      </c>
      <c r="F154" s="2" t="s">
        <v>158</v>
      </c>
      <c r="G154" s="2" t="s">
        <v>159</v>
      </c>
      <c r="H154" s="2" t="s">
        <v>160</v>
      </c>
      <c r="I154" s="2">
        <f>'1.Лок.смета.и.Акт'!E34</f>
        <v>0.13</v>
      </c>
      <c r="J154" s="2">
        <v>0</v>
      </c>
      <c r="K154" s="2">
        <v>0.13</v>
      </c>
      <c r="L154" s="2">
        <v>0.26</v>
      </c>
      <c r="M154" s="2">
        <v>0</v>
      </c>
      <c r="N154" s="2">
        <f t="shared" si="160"/>
        <v>0.26</v>
      </c>
      <c r="O154" s="2">
        <f t="shared" si="161"/>
        <v>4</v>
      </c>
      <c r="P154" s="2">
        <f t="shared" si="162"/>
        <v>0</v>
      </c>
      <c r="Q154" s="2">
        <f t="shared" si="163"/>
        <v>0</v>
      </c>
      <c r="R154" s="2">
        <f t="shared" si="164"/>
        <v>0</v>
      </c>
      <c r="S154" s="2">
        <f t="shared" si="165"/>
        <v>4</v>
      </c>
      <c r="T154" s="2">
        <f t="shared" si="166"/>
        <v>0</v>
      </c>
      <c r="U154" s="2">
        <f t="shared" si="167"/>
        <v>0.44850000000000007</v>
      </c>
      <c r="V154" s="2">
        <f t="shared" si="168"/>
        <v>0</v>
      </c>
      <c r="W154" s="2">
        <f t="shared" si="169"/>
        <v>0</v>
      </c>
      <c r="X154" s="2">
        <f t="shared" si="170"/>
        <v>5</v>
      </c>
      <c r="Y154" s="2">
        <f t="shared" si="171"/>
        <v>3</v>
      </c>
      <c r="Z154" s="2"/>
      <c r="AA154" s="2">
        <v>69726971</v>
      </c>
      <c r="AB154" s="2">
        <f t="shared" si="172"/>
        <v>31.54</v>
      </c>
      <c r="AC154" s="2">
        <f>ROUND((ES154+(SUM(SmtRes!BC93:'SmtRes'!BC95)+SUM(EtalonRes!AL93:'EtalonRes'!AL95))),2)</f>
        <v>0</v>
      </c>
      <c r="AD154" s="2">
        <f t="shared" si="173"/>
        <v>1.87</v>
      </c>
      <c r="AE154" s="2">
        <f t="shared" si="174"/>
        <v>0</v>
      </c>
      <c r="AF154" s="2">
        <f t="shared" si="175"/>
        <v>29.67</v>
      </c>
      <c r="AG154" s="2">
        <f t="shared" si="176"/>
        <v>0</v>
      </c>
      <c r="AH154" s="2">
        <f t="shared" si="177"/>
        <v>3.45</v>
      </c>
      <c r="AI154" s="2">
        <f t="shared" si="178"/>
        <v>0</v>
      </c>
      <c r="AJ154" s="2">
        <f t="shared" si="179"/>
        <v>0</v>
      </c>
      <c r="AK154" s="2">
        <v>1532.16</v>
      </c>
      <c r="AL154" s="2">
        <v>1500.62</v>
      </c>
      <c r="AM154" s="2">
        <v>1.87</v>
      </c>
      <c r="AN154" s="2">
        <v>0</v>
      </c>
      <c r="AO154" s="2">
        <v>29.67</v>
      </c>
      <c r="AP154" s="2">
        <v>0</v>
      </c>
      <c r="AQ154" s="2">
        <v>3.45</v>
      </c>
      <c r="AR154" s="2">
        <v>0</v>
      </c>
      <c r="AS154" s="2">
        <v>0</v>
      </c>
      <c r="AT154" s="2">
        <v>123</v>
      </c>
      <c r="AU154" s="2">
        <v>75</v>
      </c>
      <c r="AV154" s="2">
        <v>1</v>
      </c>
      <c r="AW154" s="2">
        <v>1</v>
      </c>
      <c r="AX154" s="2"/>
      <c r="AY154" s="2"/>
      <c r="AZ154" s="2">
        <v>1</v>
      </c>
      <c r="BA154" s="2">
        <v>1</v>
      </c>
      <c r="BB154" s="2">
        <v>1</v>
      </c>
      <c r="BC154" s="2">
        <v>1</v>
      </c>
      <c r="BD154" s="2" t="s">
        <v>3</v>
      </c>
      <c r="BE154" s="2" t="s">
        <v>3</v>
      </c>
      <c r="BF154" s="2" t="s">
        <v>3</v>
      </c>
      <c r="BG154" s="2" t="s">
        <v>3</v>
      </c>
      <c r="BH154" s="2">
        <v>0</v>
      </c>
      <c r="BI154" s="2">
        <v>1</v>
      </c>
      <c r="BJ154" s="2" t="s">
        <v>161</v>
      </c>
      <c r="BK154" s="2"/>
      <c r="BL154" s="2"/>
      <c r="BM154" s="2">
        <v>11001</v>
      </c>
      <c r="BN154" s="2">
        <v>0</v>
      </c>
      <c r="BO154" s="2" t="s">
        <v>3</v>
      </c>
      <c r="BP154" s="2">
        <v>0</v>
      </c>
      <c r="BQ154" s="2">
        <v>2</v>
      </c>
      <c r="BR154" s="2">
        <v>0</v>
      </c>
      <c r="BS154" s="2">
        <v>1</v>
      </c>
      <c r="BT154" s="2">
        <v>1</v>
      </c>
      <c r="BU154" s="2">
        <v>1</v>
      </c>
      <c r="BV154" s="2">
        <v>1</v>
      </c>
      <c r="BW154" s="2">
        <v>1</v>
      </c>
      <c r="BX154" s="2">
        <v>1</v>
      </c>
      <c r="BY154" s="2" t="s">
        <v>3</v>
      </c>
      <c r="BZ154" s="2">
        <v>123</v>
      </c>
      <c r="CA154" s="2">
        <v>75</v>
      </c>
      <c r="CB154" s="2" t="s">
        <v>3</v>
      </c>
      <c r="CC154" s="2"/>
      <c r="CD154" s="2"/>
      <c r="CE154" s="2">
        <v>0</v>
      </c>
      <c r="CF154" s="2">
        <v>0</v>
      </c>
      <c r="CG154" s="2">
        <v>0</v>
      </c>
      <c r="CH154" s="2">
        <v>10</v>
      </c>
      <c r="CI154" s="2">
        <v>0</v>
      </c>
      <c r="CJ154" s="2">
        <v>0</v>
      </c>
      <c r="CK154" s="2">
        <v>0</v>
      </c>
      <c r="CL154" s="2">
        <v>0</v>
      </c>
      <c r="CM154" s="2">
        <v>0</v>
      </c>
      <c r="CN154" s="2" t="s">
        <v>3</v>
      </c>
      <c r="CO154" s="2">
        <v>0</v>
      </c>
      <c r="CP154" s="2">
        <f t="shared" si="180"/>
        <v>4</v>
      </c>
      <c r="CQ154" s="2">
        <f t="shared" si="181"/>
        <v>0</v>
      </c>
      <c r="CR154" s="2">
        <f t="shared" si="182"/>
        <v>1.87</v>
      </c>
      <c r="CS154" s="2">
        <f t="shared" si="183"/>
        <v>0</v>
      </c>
      <c r="CT154" s="2">
        <f t="shared" si="184"/>
        <v>29.67</v>
      </c>
      <c r="CU154" s="2">
        <f t="shared" si="185"/>
        <v>0</v>
      </c>
      <c r="CV154" s="2">
        <f t="shared" si="186"/>
        <v>3.45</v>
      </c>
      <c r="CW154" s="2">
        <f t="shared" si="187"/>
        <v>0</v>
      </c>
      <c r="CX154" s="2">
        <f t="shared" si="188"/>
        <v>0</v>
      </c>
      <c r="CY154" s="2">
        <f>(((S154+R154)*AT154)/100)</f>
        <v>4.92</v>
      </c>
      <c r="CZ154" s="2">
        <f>(((S154+R154)*AU154)/100)</f>
        <v>3</v>
      </c>
      <c r="DA154" s="2"/>
      <c r="DB154" s="2"/>
      <c r="DC154" s="2" t="s">
        <v>3</v>
      </c>
      <c r="DD154" s="2" t="s">
        <v>3</v>
      </c>
      <c r="DE154" s="2" t="s">
        <v>3</v>
      </c>
      <c r="DF154" s="2" t="s">
        <v>3</v>
      </c>
      <c r="DG154" s="2" t="s">
        <v>3</v>
      </c>
      <c r="DH154" s="2" t="s">
        <v>3</v>
      </c>
      <c r="DI154" s="2" t="s">
        <v>3</v>
      </c>
      <c r="DJ154" s="2" t="s">
        <v>3</v>
      </c>
      <c r="DK154" s="2" t="s">
        <v>3</v>
      </c>
      <c r="DL154" s="2" t="s">
        <v>3</v>
      </c>
      <c r="DM154" s="2" t="s">
        <v>3</v>
      </c>
      <c r="DN154" s="2">
        <v>0</v>
      </c>
      <c r="DO154" s="2">
        <v>0</v>
      </c>
      <c r="DP154" s="2">
        <v>1</v>
      </c>
      <c r="DQ154" s="2">
        <v>1</v>
      </c>
      <c r="DR154" s="2"/>
      <c r="DS154" s="2"/>
      <c r="DT154" s="2"/>
      <c r="DU154" s="2">
        <v>1013</v>
      </c>
      <c r="DV154" s="2" t="s">
        <v>160</v>
      </c>
      <c r="DW154" s="2" t="s">
        <v>160</v>
      </c>
      <c r="DX154" s="2">
        <v>1</v>
      </c>
      <c r="DY154" s="2"/>
      <c r="DZ154" s="2" t="s">
        <v>3</v>
      </c>
      <c r="EA154" s="2" t="s">
        <v>3</v>
      </c>
      <c r="EB154" s="2" t="s">
        <v>3</v>
      </c>
      <c r="EC154" s="2" t="s">
        <v>3</v>
      </c>
      <c r="ED154" s="2"/>
      <c r="EE154" s="2">
        <v>54328965</v>
      </c>
      <c r="EF154" s="2">
        <v>2</v>
      </c>
      <c r="EG154" s="2" t="s">
        <v>21</v>
      </c>
      <c r="EH154" s="2">
        <v>0</v>
      </c>
      <c r="EI154" s="2" t="s">
        <v>3</v>
      </c>
      <c r="EJ154" s="2">
        <v>1</v>
      </c>
      <c r="EK154" s="2">
        <v>11001</v>
      </c>
      <c r="EL154" s="2" t="s">
        <v>22</v>
      </c>
      <c r="EM154" s="2" t="s">
        <v>23</v>
      </c>
      <c r="EN154" s="2"/>
      <c r="EO154" s="2" t="s">
        <v>3</v>
      </c>
      <c r="EP154" s="2"/>
      <c r="EQ154" s="2">
        <v>1441792</v>
      </c>
      <c r="ER154" s="2">
        <v>1532.16</v>
      </c>
      <c r="ES154" s="2">
        <v>1500.62</v>
      </c>
      <c r="ET154" s="2">
        <v>1.87</v>
      </c>
      <c r="EU154" s="2">
        <v>0</v>
      </c>
      <c r="EV154" s="2">
        <v>29.67</v>
      </c>
      <c r="EW154" s="2">
        <v>3.45</v>
      </c>
      <c r="EX154" s="2">
        <v>0</v>
      </c>
      <c r="EY154" s="2">
        <v>1</v>
      </c>
      <c r="EZ154" s="2"/>
      <c r="FA154" s="2"/>
      <c r="FB154" s="2"/>
      <c r="FC154" s="2"/>
      <c r="FD154" s="2"/>
      <c r="FE154" s="2"/>
      <c r="FF154" s="2"/>
      <c r="FG154" s="2"/>
      <c r="FH154" s="2"/>
      <c r="FI154" s="2"/>
      <c r="FJ154" s="2"/>
      <c r="FK154" s="2"/>
      <c r="FL154" s="2"/>
      <c r="FM154" s="2"/>
      <c r="FN154" s="2"/>
      <c r="FO154" s="2"/>
      <c r="FP154" s="2"/>
      <c r="FQ154" s="2">
        <v>0</v>
      </c>
      <c r="FR154" s="2">
        <f t="shared" si="189"/>
        <v>0</v>
      </c>
      <c r="FS154" s="2">
        <v>0</v>
      </c>
      <c r="FT154" s="2"/>
      <c r="FU154" s="2"/>
      <c r="FV154" s="2"/>
      <c r="FW154" s="2"/>
      <c r="FX154" s="2">
        <v>123</v>
      </c>
      <c r="FY154" s="2">
        <v>75</v>
      </c>
      <c r="FZ154" s="2"/>
      <c r="GA154" s="2" t="s">
        <v>3</v>
      </c>
      <c r="GB154" s="2"/>
      <c r="GC154" s="2"/>
      <c r="GD154" s="2">
        <v>1</v>
      </c>
      <c r="GE154" s="2"/>
      <c r="GF154" s="2">
        <v>-736195811</v>
      </c>
      <c r="GG154" s="2">
        <v>2</v>
      </c>
      <c r="GH154" s="2">
        <v>1</v>
      </c>
      <c r="GI154" s="2">
        <v>-2</v>
      </c>
      <c r="GJ154" s="2">
        <v>0</v>
      </c>
      <c r="GK154" s="2">
        <v>0</v>
      </c>
      <c r="GL154" s="2">
        <f t="shared" si="190"/>
        <v>0</v>
      </c>
      <c r="GM154" s="2">
        <f t="shared" si="191"/>
        <v>12</v>
      </c>
      <c r="GN154" s="2">
        <f t="shared" si="192"/>
        <v>12</v>
      </c>
      <c r="GO154" s="2">
        <f t="shared" si="193"/>
        <v>0</v>
      </c>
      <c r="GP154" s="2">
        <f t="shared" si="194"/>
        <v>0</v>
      </c>
      <c r="GQ154" s="2"/>
      <c r="GR154" s="2">
        <v>0</v>
      </c>
      <c r="GS154" s="2">
        <v>3</v>
      </c>
      <c r="GT154" s="2">
        <v>0</v>
      </c>
      <c r="GU154" s="2" t="s">
        <v>3</v>
      </c>
      <c r="GV154" s="2">
        <f t="shared" si="195"/>
        <v>0</v>
      </c>
      <c r="GW154" s="2">
        <v>1</v>
      </c>
      <c r="GX154" s="2">
        <f t="shared" si="196"/>
        <v>0</v>
      </c>
      <c r="GY154" s="2"/>
      <c r="GZ154" s="2"/>
      <c r="HA154" s="2">
        <v>0</v>
      </c>
      <c r="HB154" s="2">
        <v>0</v>
      </c>
      <c r="HC154" s="2">
        <f t="shared" si="197"/>
        <v>0</v>
      </c>
      <c r="HD154" s="2"/>
      <c r="HE154" s="2" t="s">
        <v>3</v>
      </c>
      <c r="HF154" s="2" t="s">
        <v>3</v>
      </c>
      <c r="HG154" s="2"/>
      <c r="HH154" s="2"/>
      <c r="HI154" s="2"/>
      <c r="HJ154" s="2"/>
      <c r="HK154" s="2"/>
      <c r="HL154" s="2"/>
      <c r="HM154" s="2" t="s">
        <v>3</v>
      </c>
      <c r="HN154" s="2" t="s">
        <v>24</v>
      </c>
      <c r="HO154" s="2" t="s">
        <v>25</v>
      </c>
      <c r="HP154" s="2" t="s">
        <v>22</v>
      </c>
      <c r="HQ154" s="2" t="s">
        <v>22</v>
      </c>
      <c r="HR154" s="2"/>
      <c r="HS154" s="2"/>
      <c r="HT154" s="2"/>
      <c r="HU154" s="2"/>
      <c r="HV154" s="2"/>
      <c r="HW154" s="2"/>
      <c r="HX154" s="2"/>
      <c r="HY154" s="2"/>
      <c r="HZ154" s="2"/>
      <c r="IA154" s="2"/>
      <c r="IB154" s="2"/>
      <c r="IC154" s="2"/>
      <c r="ID154" s="2"/>
      <c r="IE154" s="2"/>
      <c r="IF154" s="2"/>
      <c r="IG154" s="2"/>
      <c r="IH154" s="2"/>
      <c r="II154" s="2"/>
      <c r="IJ154" s="2"/>
      <c r="IK154" s="2">
        <v>0</v>
      </c>
      <c r="IL154" s="2"/>
      <c r="IM154" s="2"/>
      <c r="IN154" s="2"/>
      <c r="IO154" s="2"/>
      <c r="IP154" s="2"/>
      <c r="IQ154" s="2"/>
      <c r="IR154" s="2"/>
      <c r="IS154" s="2"/>
      <c r="IT154" s="2"/>
      <c r="IU154" s="2"/>
    </row>
    <row r="155" spans="1:255" x14ac:dyDescent="0.2">
      <c r="A155">
        <v>17</v>
      </c>
      <c r="B155">
        <v>1</v>
      </c>
      <c r="C155">
        <f>ROW(SmtRes!A98)</f>
        <v>98</v>
      </c>
      <c r="D155">
        <f>ROW(EtalonRes!A98)</f>
        <v>98</v>
      </c>
      <c r="E155" t="s">
        <v>210</v>
      </c>
      <c r="F155" t="s">
        <v>158</v>
      </c>
      <c r="G155" t="s">
        <v>159</v>
      </c>
      <c r="H155" t="s">
        <v>160</v>
      </c>
      <c r="I155">
        <f>'1.Лок.смета.и.Акт'!E34</f>
        <v>0.13</v>
      </c>
      <c r="J155">
        <v>0</v>
      </c>
      <c r="K155">
        <v>0.13</v>
      </c>
      <c r="L155">
        <v>0.26</v>
      </c>
      <c r="M155">
        <v>0</v>
      </c>
      <c r="N155">
        <f t="shared" si="160"/>
        <v>0.26</v>
      </c>
      <c r="O155">
        <f t="shared" si="161"/>
        <v>100</v>
      </c>
      <c r="P155">
        <f t="shared" si="162"/>
        <v>0</v>
      </c>
      <c r="Q155">
        <f t="shared" si="163"/>
        <v>2</v>
      </c>
      <c r="R155">
        <f t="shared" si="164"/>
        <v>0</v>
      </c>
      <c r="S155">
        <f t="shared" si="165"/>
        <v>98</v>
      </c>
      <c r="T155">
        <f t="shared" si="166"/>
        <v>0</v>
      </c>
      <c r="U155" t="e">
        <f t="shared" si="167"/>
        <v>#REF!</v>
      </c>
      <c r="V155">
        <f t="shared" si="168"/>
        <v>0</v>
      </c>
      <c r="W155">
        <f t="shared" si="169"/>
        <v>0</v>
      </c>
      <c r="X155" t="e">
        <f t="shared" si="170"/>
        <v>#REF!</v>
      </c>
      <c r="Y155" t="e">
        <f t="shared" si="171"/>
        <v>#REF!</v>
      </c>
      <c r="AA155">
        <v>69726884</v>
      </c>
      <c r="AB155">
        <f t="shared" si="172"/>
        <v>31.54</v>
      </c>
      <c r="AC155">
        <f>ROUND((ES155+(SUM(SmtRes!BC96:'SmtRes'!BC98)+SUM(EtalonRes!AL96:'EtalonRes'!AL98))),2)</f>
        <v>0</v>
      </c>
      <c r="AD155">
        <f t="shared" si="173"/>
        <v>1.87</v>
      </c>
      <c r="AE155">
        <f t="shared" si="174"/>
        <v>0</v>
      </c>
      <c r="AF155">
        <f t="shared" si="175"/>
        <v>29.67</v>
      </c>
      <c r="AG155">
        <f t="shared" si="176"/>
        <v>0</v>
      </c>
      <c r="AH155" t="e">
        <f t="shared" si="177"/>
        <v>#REF!</v>
      </c>
      <c r="AI155">
        <f t="shared" si="178"/>
        <v>0</v>
      </c>
      <c r="AJ155">
        <f t="shared" si="179"/>
        <v>0</v>
      </c>
      <c r="AK155">
        <v>1532.16</v>
      </c>
      <c r="AL155">
        <v>1500.62</v>
      </c>
      <c r="AM155">
        <v>1.87</v>
      </c>
      <c r="AN155">
        <v>0</v>
      </c>
      <c r="AO155">
        <v>29.67</v>
      </c>
      <c r="AP155">
        <v>0</v>
      </c>
      <c r="AQ155" t="e">
        <f>'1.Лок.смета.и.Акт'!#REF!</f>
        <v>#REF!</v>
      </c>
      <c r="AR155">
        <v>0</v>
      </c>
      <c r="AS155">
        <v>0</v>
      </c>
      <c r="AT155">
        <v>117</v>
      </c>
      <c r="AU155">
        <v>64</v>
      </c>
      <c r="AV155">
        <v>1</v>
      </c>
      <c r="AW155">
        <v>1</v>
      </c>
      <c r="AZ155">
        <v>1</v>
      </c>
      <c r="BA155">
        <v>25.36</v>
      </c>
      <c r="BB155">
        <v>7.84</v>
      </c>
      <c r="BC155">
        <v>7.56</v>
      </c>
      <c r="BD155" t="s">
        <v>3</v>
      </c>
      <c r="BE155" t="s">
        <v>3</v>
      </c>
      <c r="BF155" t="s">
        <v>3</v>
      </c>
      <c r="BG155" t="s">
        <v>3</v>
      </c>
      <c r="BH155">
        <v>0</v>
      </c>
      <c r="BI155">
        <v>1</v>
      </c>
      <c r="BJ155" t="s">
        <v>161</v>
      </c>
      <c r="BM155">
        <v>11001</v>
      </c>
      <c r="BN155">
        <v>0</v>
      </c>
      <c r="BO155" t="s">
        <v>158</v>
      </c>
      <c r="BP155">
        <v>1</v>
      </c>
      <c r="BQ155">
        <v>2</v>
      </c>
      <c r="BR155">
        <v>0</v>
      </c>
      <c r="BS155">
        <v>19.8</v>
      </c>
      <c r="BT155">
        <v>1</v>
      </c>
      <c r="BU155">
        <v>1</v>
      </c>
      <c r="BV155">
        <v>1</v>
      </c>
      <c r="BW155">
        <v>1</v>
      </c>
      <c r="BX155">
        <v>1</v>
      </c>
      <c r="BY155" t="s">
        <v>3</v>
      </c>
      <c r="BZ155" t="e">
        <f>'1.Лок.смета.и.Акт'!#REF!</f>
        <v>#REF!</v>
      </c>
      <c r="CA155" t="e">
        <f>'1.Лок.смета.и.Акт'!#REF!</f>
        <v>#REF!</v>
      </c>
      <c r="CB155" t="s">
        <v>3</v>
      </c>
      <c r="CE155">
        <v>0</v>
      </c>
      <c r="CF155">
        <v>0</v>
      </c>
      <c r="CG155">
        <v>0</v>
      </c>
      <c r="CH155">
        <v>10</v>
      </c>
      <c r="CI155">
        <v>0</v>
      </c>
      <c r="CJ155">
        <v>0</v>
      </c>
      <c r="CK155">
        <v>0</v>
      </c>
      <c r="CL155">
        <v>0</v>
      </c>
      <c r="CM155">
        <v>0</v>
      </c>
      <c r="CN155" t="s">
        <v>3</v>
      </c>
      <c r="CO155">
        <v>0</v>
      </c>
      <c r="CP155">
        <f t="shared" si="180"/>
        <v>100</v>
      </c>
      <c r="CQ155">
        <f t="shared" si="181"/>
        <v>0</v>
      </c>
      <c r="CR155">
        <f t="shared" si="182"/>
        <v>14.6608</v>
      </c>
      <c r="CS155">
        <f t="shared" si="183"/>
        <v>0</v>
      </c>
      <c r="CT155">
        <f t="shared" si="184"/>
        <v>752.43119999999999</v>
      </c>
      <c r="CU155">
        <f t="shared" si="185"/>
        <v>0</v>
      </c>
      <c r="CV155" t="e">
        <f t="shared" si="186"/>
        <v>#REF!</v>
      </c>
      <c r="CW155">
        <f t="shared" si="187"/>
        <v>0</v>
      </c>
      <c r="CX155">
        <f t="shared" si="188"/>
        <v>0</v>
      </c>
      <c r="CY155" t="e">
        <f>(S155+R155)*(BZ155/100)</f>
        <v>#REF!</v>
      </c>
      <c r="CZ155" t="e">
        <f>(S155+R155)*(CA155/100)</f>
        <v>#REF!</v>
      </c>
      <c r="DC155" t="s">
        <v>3</v>
      </c>
      <c r="DD155" t="s">
        <v>3</v>
      </c>
      <c r="DE155" t="s">
        <v>3</v>
      </c>
      <c r="DF155" t="s">
        <v>3</v>
      </c>
      <c r="DG155" t="s">
        <v>3</v>
      </c>
      <c r="DH155" t="s">
        <v>3</v>
      </c>
      <c r="DI155" t="s">
        <v>3</v>
      </c>
      <c r="DJ155" t="s">
        <v>3</v>
      </c>
      <c r="DK155" t="s">
        <v>3</v>
      </c>
      <c r="DL155" t="s">
        <v>3</v>
      </c>
      <c r="DM155" t="s">
        <v>3</v>
      </c>
      <c r="DN155">
        <v>123</v>
      </c>
      <c r="DO155">
        <v>75</v>
      </c>
      <c r="DP155">
        <v>1</v>
      </c>
      <c r="DQ155">
        <v>1</v>
      </c>
      <c r="DU155">
        <v>1013</v>
      </c>
      <c r="DV155" t="s">
        <v>160</v>
      </c>
      <c r="DW155" t="str">
        <f>'1.Лок.смета.и.Акт'!D34</f>
        <v>100 м2 поверхности</v>
      </c>
      <c r="DX155">
        <v>1</v>
      </c>
      <c r="DZ155" t="s">
        <v>3</v>
      </c>
      <c r="EA155" t="s">
        <v>3</v>
      </c>
      <c r="EB155" t="s">
        <v>3</v>
      </c>
      <c r="EC155" t="s">
        <v>3</v>
      </c>
      <c r="EE155">
        <v>54328965</v>
      </c>
      <c r="EF155">
        <v>2</v>
      </c>
      <c r="EG155" t="s">
        <v>21</v>
      </c>
      <c r="EH155">
        <v>0</v>
      </c>
      <c r="EI155" t="s">
        <v>3</v>
      </c>
      <c r="EJ155">
        <v>1</v>
      </c>
      <c r="EK155">
        <v>11001</v>
      </c>
      <c r="EL155" t="s">
        <v>22</v>
      </c>
      <c r="EM155" t="s">
        <v>23</v>
      </c>
      <c r="EO155" t="s">
        <v>3</v>
      </c>
      <c r="EQ155">
        <v>1441792</v>
      </c>
      <c r="ER155">
        <v>1532.16</v>
      </c>
      <c r="ES155">
        <v>1500.62</v>
      </c>
      <c r="ET155">
        <v>1.87</v>
      </c>
      <c r="EU155">
        <v>0</v>
      </c>
      <c r="EV155">
        <v>29.67</v>
      </c>
      <c r="EW155" t="e">
        <f>'1.Лок.смета.и.Акт'!#REF!</f>
        <v>#REF!</v>
      </c>
      <c r="EX155">
        <v>0</v>
      </c>
      <c r="EY155">
        <v>1</v>
      </c>
      <c r="FQ155">
        <v>0</v>
      </c>
      <c r="FR155">
        <f t="shared" si="189"/>
        <v>0</v>
      </c>
      <c r="FS155">
        <v>0</v>
      </c>
      <c r="FX155">
        <v>123</v>
      </c>
      <c r="FY155">
        <v>75</v>
      </c>
      <c r="GA155" t="s">
        <v>3</v>
      </c>
      <c r="GD155">
        <v>1</v>
      </c>
      <c r="GF155">
        <v>-736195811</v>
      </c>
      <c r="GG155">
        <v>2</v>
      </c>
      <c r="GH155">
        <v>1</v>
      </c>
      <c r="GI155">
        <v>2</v>
      </c>
      <c r="GJ155">
        <v>0</v>
      </c>
      <c r="GK155">
        <v>0</v>
      </c>
      <c r="GL155">
        <f t="shared" si="190"/>
        <v>0</v>
      </c>
      <c r="GM155" t="e">
        <f t="shared" si="191"/>
        <v>#REF!</v>
      </c>
      <c r="GN155" t="e">
        <f t="shared" si="192"/>
        <v>#REF!</v>
      </c>
      <c r="GO155">
        <f t="shared" si="193"/>
        <v>0</v>
      </c>
      <c r="GP155">
        <f t="shared" si="194"/>
        <v>0</v>
      </c>
      <c r="GR155">
        <v>0</v>
      </c>
      <c r="GS155">
        <v>3</v>
      </c>
      <c r="GT155">
        <v>0</v>
      </c>
      <c r="GU155" t="s">
        <v>3</v>
      </c>
      <c r="GV155">
        <f t="shared" si="195"/>
        <v>0</v>
      </c>
      <c r="GW155">
        <v>1015.2</v>
      </c>
      <c r="GX155">
        <f t="shared" si="196"/>
        <v>0</v>
      </c>
      <c r="HA155">
        <v>0</v>
      </c>
      <c r="HB155">
        <v>0</v>
      </c>
      <c r="HC155">
        <f t="shared" si="197"/>
        <v>0</v>
      </c>
      <c r="HE155" t="s">
        <v>3</v>
      </c>
      <c r="HF155" t="s">
        <v>3</v>
      </c>
      <c r="HM155" t="s">
        <v>3</v>
      </c>
      <c r="HN155" t="s">
        <v>24</v>
      </c>
      <c r="HO155" t="s">
        <v>25</v>
      </c>
      <c r="HP155" t="s">
        <v>22</v>
      </c>
      <c r="HQ155" t="s">
        <v>22</v>
      </c>
      <c r="IK155">
        <v>0</v>
      </c>
    </row>
    <row r="156" spans="1:255" x14ac:dyDescent="0.2">
      <c r="A156" s="2">
        <v>18</v>
      </c>
      <c r="B156" s="2">
        <v>1</v>
      </c>
      <c r="C156" s="2">
        <v>95</v>
      </c>
      <c r="D156" s="2"/>
      <c r="E156" s="2" t="s">
        <v>211</v>
      </c>
      <c r="F156" s="2" t="s">
        <v>163</v>
      </c>
      <c r="G156" s="2" t="s">
        <v>164</v>
      </c>
      <c r="H156" s="2" t="s">
        <v>56</v>
      </c>
      <c r="I156" s="2">
        <f>I154*J156</f>
        <v>14.95</v>
      </c>
      <c r="J156" s="2">
        <v>114.99999999999999</v>
      </c>
      <c r="K156" s="2">
        <v>115</v>
      </c>
      <c r="L156" s="2">
        <v>29.9</v>
      </c>
      <c r="M156" s="2">
        <v>0</v>
      </c>
      <c r="N156" s="2">
        <f t="shared" si="160"/>
        <v>29.9</v>
      </c>
      <c r="O156" s="2">
        <f t="shared" si="161"/>
        <v>183</v>
      </c>
      <c r="P156" s="2">
        <f t="shared" si="162"/>
        <v>183</v>
      </c>
      <c r="Q156" s="2">
        <f t="shared" si="163"/>
        <v>0</v>
      </c>
      <c r="R156" s="2">
        <f t="shared" si="164"/>
        <v>0</v>
      </c>
      <c r="S156" s="2">
        <f t="shared" si="165"/>
        <v>0</v>
      </c>
      <c r="T156" s="2">
        <f t="shared" si="166"/>
        <v>0</v>
      </c>
      <c r="U156" s="2">
        <f t="shared" si="167"/>
        <v>0</v>
      </c>
      <c r="V156" s="2">
        <f t="shared" si="168"/>
        <v>0</v>
      </c>
      <c r="W156" s="2">
        <f t="shared" si="169"/>
        <v>0</v>
      </c>
      <c r="X156" s="2">
        <f t="shared" si="170"/>
        <v>0</v>
      </c>
      <c r="Y156" s="2">
        <f t="shared" si="171"/>
        <v>0</v>
      </c>
      <c r="Z156" s="2"/>
      <c r="AA156" s="2">
        <v>69726971</v>
      </c>
      <c r="AB156" s="2">
        <f t="shared" si="172"/>
        <v>12.26</v>
      </c>
      <c r="AC156" s="2">
        <f>ROUND((ES156),2)</f>
        <v>12.26</v>
      </c>
      <c r="AD156" s="2">
        <f t="shared" si="173"/>
        <v>0</v>
      </c>
      <c r="AE156" s="2">
        <f t="shared" si="174"/>
        <v>0</v>
      </c>
      <c r="AF156" s="2">
        <f t="shared" si="175"/>
        <v>0</v>
      </c>
      <c r="AG156" s="2">
        <f t="shared" si="176"/>
        <v>0</v>
      </c>
      <c r="AH156" s="2">
        <f t="shared" si="177"/>
        <v>0</v>
      </c>
      <c r="AI156" s="2">
        <f t="shared" si="178"/>
        <v>0</v>
      </c>
      <c r="AJ156" s="2">
        <f t="shared" si="179"/>
        <v>0.01</v>
      </c>
      <c r="AK156" s="2">
        <v>12.26</v>
      </c>
      <c r="AL156" s="2">
        <v>12.26</v>
      </c>
      <c r="AM156" s="2">
        <v>0</v>
      </c>
      <c r="AN156" s="2">
        <v>0</v>
      </c>
      <c r="AO156" s="2">
        <v>0</v>
      </c>
      <c r="AP156" s="2">
        <v>0</v>
      </c>
      <c r="AQ156" s="2">
        <v>0</v>
      </c>
      <c r="AR156" s="2">
        <v>0</v>
      </c>
      <c r="AS156" s="2">
        <v>0.01</v>
      </c>
      <c r="AT156" s="2">
        <v>0</v>
      </c>
      <c r="AU156" s="2">
        <v>0</v>
      </c>
      <c r="AV156" s="2">
        <v>1</v>
      </c>
      <c r="AW156" s="2">
        <v>1</v>
      </c>
      <c r="AX156" s="2"/>
      <c r="AY156" s="2"/>
      <c r="AZ156" s="2">
        <v>1</v>
      </c>
      <c r="BA156" s="2">
        <v>1</v>
      </c>
      <c r="BB156" s="2">
        <v>1</v>
      </c>
      <c r="BC156" s="2">
        <v>1</v>
      </c>
      <c r="BD156" s="2" t="s">
        <v>3</v>
      </c>
      <c r="BE156" s="2" t="s">
        <v>3</v>
      </c>
      <c r="BF156" s="2" t="s">
        <v>3</v>
      </c>
      <c r="BG156" s="2" t="s">
        <v>3</v>
      </c>
      <c r="BH156" s="2">
        <v>3</v>
      </c>
      <c r="BI156" s="2">
        <v>1</v>
      </c>
      <c r="BJ156" s="2" t="s">
        <v>165</v>
      </c>
      <c r="BK156" s="2"/>
      <c r="BL156" s="2"/>
      <c r="BM156" s="2">
        <v>500001</v>
      </c>
      <c r="BN156" s="2">
        <v>0</v>
      </c>
      <c r="BO156" s="2" t="s">
        <v>3</v>
      </c>
      <c r="BP156" s="2">
        <v>0</v>
      </c>
      <c r="BQ156" s="2">
        <v>8</v>
      </c>
      <c r="BR156" s="2">
        <v>0</v>
      </c>
      <c r="BS156" s="2">
        <v>1</v>
      </c>
      <c r="BT156" s="2">
        <v>1</v>
      </c>
      <c r="BU156" s="2">
        <v>1</v>
      </c>
      <c r="BV156" s="2">
        <v>1</v>
      </c>
      <c r="BW156" s="2">
        <v>1</v>
      </c>
      <c r="BX156" s="2">
        <v>1</v>
      </c>
      <c r="BY156" s="2" t="s">
        <v>3</v>
      </c>
      <c r="BZ156" s="2">
        <v>0</v>
      </c>
      <c r="CA156" s="2">
        <v>0</v>
      </c>
      <c r="CB156" s="2" t="s">
        <v>3</v>
      </c>
      <c r="CC156" s="2"/>
      <c r="CD156" s="2"/>
      <c r="CE156" s="2">
        <v>0</v>
      </c>
      <c r="CF156" s="2">
        <v>0</v>
      </c>
      <c r="CG156" s="2">
        <v>0</v>
      </c>
      <c r="CH156" s="2">
        <v>10</v>
      </c>
      <c r="CI156" s="2">
        <v>1</v>
      </c>
      <c r="CJ156" s="2">
        <v>0</v>
      </c>
      <c r="CK156" s="2">
        <v>0</v>
      </c>
      <c r="CL156" s="2">
        <v>0</v>
      </c>
      <c r="CM156" s="2">
        <v>0</v>
      </c>
      <c r="CN156" s="2" t="s">
        <v>3</v>
      </c>
      <c r="CO156" s="2">
        <v>0</v>
      </c>
      <c r="CP156" s="2">
        <f t="shared" si="180"/>
        <v>183</v>
      </c>
      <c r="CQ156" s="2">
        <f t="shared" si="181"/>
        <v>12.26</v>
      </c>
      <c r="CR156" s="2">
        <f t="shared" si="182"/>
        <v>0</v>
      </c>
      <c r="CS156" s="2">
        <f t="shared" si="183"/>
        <v>0</v>
      </c>
      <c r="CT156" s="2">
        <f t="shared" si="184"/>
        <v>0</v>
      </c>
      <c r="CU156" s="2">
        <f t="shared" si="185"/>
        <v>0</v>
      </c>
      <c r="CV156" s="2">
        <f t="shared" si="186"/>
        <v>0</v>
      </c>
      <c r="CW156" s="2">
        <f t="shared" si="187"/>
        <v>0</v>
      </c>
      <c r="CX156" s="2">
        <f t="shared" si="188"/>
        <v>0.01</v>
      </c>
      <c r="CY156" s="2">
        <f>(((S156+R156)*AT156)/100)</f>
        <v>0</v>
      </c>
      <c r="CZ156" s="2">
        <f>(((S156+R156)*AU156)/100)</f>
        <v>0</v>
      </c>
      <c r="DA156" s="2"/>
      <c r="DB156" s="2"/>
      <c r="DC156" s="2" t="s">
        <v>3</v>
      </c>
      <c r="DD156" s="2" t="s">
        <v>3</v>
      </c>
      <c r="DE156" s="2" t="s">
        <v>3</v>
      </c>
      <c r="DF156" s="2" t="s">
        <v>3</v>
      </c>
      <c r="DG156" s="2" t="s">
        <v>3</v>
      </c>
      <c r="DH156" s="2" t="s">
        <v>3</v>
      </c>
      <c r="DI156" s="2" t="s">
        <v>3</v>
      </c>
      <c r="DJ156" s="2" t="s">
        <v>3</v>
      </c>
      <c r="DK156" s="2" t="s">
        <v>3</v>
      </c>
      <c r="DL156" s="2" t="s">
        <v>3</v>
      </c>
      <c r="DM156" s="2" t="s">
        <v>3</v>
      </c>
      <c r="DN156" s="2">
        <v>0</v>
      </c>
      <c r="DO156" s="2">
        <v>0</v>
      </c>
      <c r="DP156" s="2">
        <v>1</v>
      </c>
      <c r="DQ156" s="2">
        <v>1</v>
      </c>
      <c r="DR156" s="2"/>
      <c r="DS156" s="2"/>
      <c r="DT156" s="2"/>
      <c r="DU156" s="2">
        <v>1005</v>
      </c>
      <c r="DV156" s="2" t="s">
        <v>56</v>
      </c>
      <c r="DW156" s="2" t="s">
        <v>56</v>
      </c>
      <c r="DX156" s="2">
        <v>1</v>
      </c>
      <c r="DY156" s="2"/>
      <c r="DZ156" s="2" t="s">
        <v>3</v>
      </c>
      <c r="EA156" s="2" t="s">
        <v>3</v>
      </c>
      <c r="EB156" s="2" t="s">
        <v>3</v>
      </c>
      <c r="EC156" s="2" t="s">
        <v>3</v>
      </c>
      <c r="ED156" s="2"/>
      <c r="EE156" s="2">
        <v>54328897</v>
      </c>
      <c r="EF156" s="2">
        <v>8</v>
      </c>
      <c r="EG156" s="2" t="s">
        <v>31</v>
      </c>
      <c r="EH156" s="2">
        <v>0</v>
      </c>
      <c r="EI156" s="2" t="s">
        <v>3</v>
      </c>
      <c r="EJ156" s="2">
        <v>1</v>
      </c>
      <c r="EK156" s="2">
        <v>500001</v>
      </c>
      <c r="EL156" s="2" t="s">
        <v>32</v>
      </c>
      <c r="EM156" s="2" t="s">
        <v>33</v>
      </c>
      <c r="EN156" s="2"/>
      <c r="EO156" s="2" t="s">
        <v>3</v>
      </c>
      <c r="EP156" s="2"/>
      <c r="EQ156" s="2">
        <v>0</v>
      </c>
      <c r="ER156" s="2">
        <v>12.26</v>
      </c>
      <c r="ES156" s="2">
        <v>12.26</v>
      </c>
      <c r="ET156" s="2">
        <v>0</v>
      </c>
      <c r="EU156" s="2">
        <v>0</v>
      </c>
      <c r="EV156" s="2">
        <v>0</v>
      </c>
      <c r="EW156" s="2">
        <v>0</v>
      </c>
      <c r="EX156" s="2">
        <v>0</v>
      </c>
      <c r="EY156" s="2"/>
      <c r="EZ156" s="2"/>
      <c r="FA156" s="2"/>
      <c r="FB156" s="2"/>
      <c r="FC156" s="2"/>
      <c r="FD156" s="2"/>
      <c r="FE156" s="2"/>
      <c r="FF156" s="2"/>
      <c r="FG156" s="2"/>
      <c r="FH156" s="2"/>
      <c r="FI156" s="2"/>
      <c r="FJ156" s="2"/>
      <c r="FK156" s="2"/>
      <c r="FL156" s="2"/>
      <c r="FM156" s="2"/>
      <c r="FN156" s="2"/>
      <c r="FO156" s="2"/>
      <c r="FP156" s="2"/>
      <c r="FQ156" s="2">
        <v>0</v>
      </c>
      <c r="FR156" s="2">
        <f t="shared" si="189"/>
        <v>0</v>
      </c>
      <c r="FS156" s="2">
        <v>0</v>
      </c>
      <c r="FT156" s="2"/>
      <c r="FU156" s="2"/>
      <c r="FV156" s="2"/>
      <c r="FW156" s="2"/>
      <c r="FX156" s="2">
        <v>0</v>
      </c>
      <c r="FY156" s="2">
        <v>0</v>
      </c>
      <c r="FZ156" s="2"/>
      <c r="GA156" s="2" t="s">
        <v>3</v>
      </c>
      <c r="GB156" s="2"/>
      <c r="GC156" s="2"/>
      <c r="GD156" s="2">
        <v>1</v>
      </c>
      <c r="GE156" s="2"/>
      <c r="GF156" s="2">
        <v>-810689284</v>
      </c>
      <c r="GG156" s="2">
        <v>2</v>
      </c>
      <c r="GH156" s="2">
        <v>1</v>
      </c>
      <c r="GI156" s="2">
        <v>-2</v>
      </c>
      <c r="GJ156" s="2">
        <v>0</v>
      </c>
      <c r="GK156" s="2">
        <v>0</v>
      </c>
      <c r="GL156" s="2">
        <f t="shared" si="190"/>
        <v>0</v>
      </c>
      <c r="GM156" s="2">
        <f t="shared" si="191"/>
        <v>183</v>
      </c>
      <c r="GN156" s="2">
        <f t="shared" si="192"/>
        <v>183</v>
      </c>
      <c r="GO156" s="2">
        <f t="shared" si="193"/>
        <v>0</v>
      </c>
      <c r="GP156" s="2">
        <f t="shared" si="194"/>
        <v>0</v>
      </c>
      <c r="GQ156" s="2"/>
      <c r="GR156" s="2">
        <v>0</v>
      </c>
      <c r="GS156" s="2">
        <v>3</v>
      </c>
      <c r="GT156" s="2">
        <v>0</v>
      </c>
      <c r="GU156" s="2" t="s">
        <v>3</v>
      </c>
      <c r="GV156" s="2">
        <f t="shared" si="195"/>
        <v>0</v>
      </c>
      <c r="GW156" s="2">
        <v>1</v>
      </c>
      <c r="GX156" s="2">
        <f t="shared" si="196"/>
        <v>0</v>
      </c>
      <c r="GY156" s="2"/>
      <c r="GZ156" s="2"/>
      <c r="HA156" s="2">
        <v>0</v>
      </c>
      <c r="HB156" s="2">
        <v>0</v>
      </c>
      <c r="HC156" s="2">
        <f t="shared" si="197"/>
        <v>0</v>
      </c>
      <c r="HD156" s="2"/>
      <c r="HE156" s="2" t="s">
        <v>3</v>
      </c>
      <c r="HF156" s="2" t="s">
        <v>3</v>
      </c>
      <c r="HG156" s="2"/>
      <c r="HH156" s="2"/>
      <c r="HI156" s="2"/>
      <c r="HJ156" s="2"/>
      <c r="HK156" s="2"/>
      <c r="HL156" s="2"/>
      <c r="HM156" s="2" t="s">
        <v>3</v>
      </c>
      <c r="HN156" s="2" t="s">
        <v>3</v>
      </c>
      <c r="HO156" s="2" t="s">
        <v>3</v>
      </c>
      <c r="HP156" s="2" t="s">
        <v>3</v>
      </c>
      <c r="HQ156" s="2" t="s">
        <v>3</v>
      </c>
      <c r="HR156" s="2"/>
      <c r="HS156" s="2"/>
      <c r="HT156" s="2"/>
      <c r="HU156" s="2"/>
      <c r="HV156" s="2"/>
      <c r="HW156" s="2"/>
      <c r="HX156" s="2"/>
      <c r="HY156" s="2"/>
      <c r="HZ156" s="2"/>
      <c r="IA156" s="2"/>
      <c r="IB156" s="2"/>
      <c r="IC156" s="2"/>
      <c r="ID156" s="2"/>
      <c r="IE156" s="2"/>
      <c r="IF156" s="2"/>
      <c r="IG156" s="2"/>
      <c r="IH156" s="2"/>
      <c r="II156" s="2"/>
      <c r="IJ156" s="2"/>
      <c r="IK156" s="2">
        <v>0</v>
      </c>
      <c r="IL156" s="2"/>
      <c r="IM156" s="2"/>
      <c r="IN156" s="2"/>
      <c r="IO156" s="2"/>
      <c r="IP156" s="2"/>
      <c r="IQ156" s="2"/>
      <c r="IR156" s="2"/>
      <c r="IS156" s="2"/>
      <c r="IT156" s="2"/>
      <c r="IU156" s="2"/>
    </row>
    <row r="157" spans="1:255" x14ac:dyDescent="0.2">
      <c r="A157">
        <v>18</v>
      </c>
      <c r="B157">
        <v>1</v>
      </c>
      <c r="C157">
        <v>98</v>
      </c>
      <c r="E157" t="s">
        <v>211</v>
      </c>
      <c r="F157" t="e">
        <f>'1.Лок.смета.и.Акт'!#REF!</f>
        <v>#REF!</v>
      </c>
      <c r="G157" t="s">
        <v>164</v>
      </c>
      <c r="H157" t="s">
        <v>56</v>
      </c>
      <c r="I157">
        <f>I155*J157</f>
        <v>14.95</v>
      </c>
      <c r="J157">
        <v>114.99999999999999</v>
      </c>
      <c r="K157">
        <v>115</v>
      </c>
      <c r="L157">
        <v>29.9</v>
      </c>
      <c r="M157">
        <v>0</v>
      </c>
      <c r="N157">
        <f t="shared" si="160"/>
        <v>29.9</v>
      </c>
      <c r="O157">
        <f t="shared" si="161"/>
        <v>368</v>
      </c>
      <c r="P157">
        <f t="shared" si="162"/>
        <v>368</v>
      </c>
      <c r="Q157">
        <f t="shared" si="163"/>
        <v>0</v>
      </c>
      <c r="R157">
        <f t="shared" si="164"/>
        <v>0</v>
      </c>
      <c r="S157">
        <f t="shared" si="165"/>
        <v>0</v>
      </c>
      <c r="T157">
        <f t="shared" si="166"/>
        <v>0</v>
      </c>
      <c r="U157">
        <f t="shared" si="167"/>
        <v>0</v>
      </c>
      <c r="V157">
        <f t="shared" si="168"/>
        <v>0</v>
      </c>
      <c r="W157">
        <f t="shared" si="169"/>
        <v>0</v>
      </c>
      <c r="X157">
        <f t="shared" si="170"/>
        <v>0</v>
      </c>
      <c r="Y157">
        <f t="shared" si="171"/>
        <v>0</v>
      </c>
      <c r="AA157">
        <v>69726884</v>
      </c>
      <c r="AB157">
        <f t="shared" si="172"/>
        <v>3.26</v>
      </c>
      <c r="AC157">
        <f>ROUND((ES157),2)</f>
        <v>3.26</v>
      </c>
      <c r="AD157">
        <f t="shared" si="173"/>
        <v>0</v>
      </c>
      <c r="AE157">
        <f t="shared" si="174"/>
        <v>0</v>
      </c>
      <c r="AF157">
        <f t="shared" si="175"/>
        <v>0</v>
      </c>
      <c r="AG157">
        <f t="shared" si="176"/>
        <v>0</v>
      </c>
      <c r="AH157">
        <f t="shared" si="177"/>
        <v>0</v>
      </c>
      <c r="AI157">
        <f t="shared" si="178"/>
        <v>0</v>
      </c>
      <c r="AJ157">
        <f t="shared" si="179"/>
        <v>0.01</v>
      </c>
      <c r="AK157">
        <v>3.2600000000000002</v>
      </c>
      <c r="AL157">
        <v>3.2600000000000002</v>
      </c>
      <c r="AM157">
        <v>0</v>
      </c>
      <c r="AN157">
        <v>0</v>
      </c>
      <c r="AO157">
        <v>0</v>
      </c>
      <c r="AP157">
        <v>0</v>
      </c>
      <c r="AQ157">
        <v>0</v>
      </c>
      <c r="AR157">
        <v>0</v>
      </c>
      <c r="AS157">
        <v>0.01</v>
      </c>
      <c r="AT157">
        <v>0</v>
      </c>
      <c r="AU157">
        <v>0</v>
      </c>
      <c r="AV157">
        <v>1</v>
      </c>
      <c r="AW157">
        <v>1</v>
      </c>
      <c r="AZ157">
        <v>1</v>
      </c>
      <c r="BA157">
        <v>1</v>
      </c>
      <c r="BB157">
        <v>1</v>
      </c>
      <c r="BC157">
        <v>7.56</v>
      </c>
      <c r="BD157" t="s">
        <v>3</v>
      </c>
      <c r="BE157" t="s">
        <v>3</v>
      </c>
      <c r="BF157" t="s">
        <v>3</v>
      </c>
      <c r="BG157" t="s">
        <v>3</v>
      </c>
      <c r="BH157">
        <v>3</v>
      </c>
      <c r="BI157">
        <v>1</v>
      </c>
      <c r="BJ157" t="s">
        <v>165</v>
      </c>
      <c r="BM157">
        <v>500001</v>
      </c>
      <c r="BN157">
        <v>0</v>
      </c>
      <c r="BO157" t="s">
        <v>3</v>
      </c>
      <c r="BP157">
        <v>0</v>
      </c>
      <c r="BQ157">
        <v>8</v>
      </c>
      <c r="BR157">
        <v>0</v>
      </c>
      <c r="BS157">
        <v>1</v>
      </c>
      <c r="BT157">
        <v>1</v>
      </c>
      <c r="BU157">
        <v>1</v>
      </c>
      <c r="BV157">
        <v>1</v>
      </c>
      <c r="BW157">
        <v>1</v>
      </c>
      <c r="BX157">
        <v>1</v>
      </c>
      <c r="BY157" t="s">
        <v>3</v>
      </c>
      <c r="BZ157">
        <v>0</v>
      </c>
      <c r="CA157">
        <v>0</v>
      </c>
      <c r="CB157" t="s">
        <v>3</v>
      </c>
      <c r="CE157">
        <v>0</v>
      </c>
      <c r="CF157">
        <v>0</v>
      </c>
      <c r="CG157">
        <v>0</v>
      </c>
      <c r="CH157">
        <v>10</v>
      </c>
      <c r="CI157">
        <v>1</v>
      </c>
      <c r="CJ157">
        <v>0</v>
      </c>
      <c r="CK157">
        <v>0</v>
      </c>
      <c r="CL157">
        <v>0</v>
      </c>
      <c r="CM157">
        <v>0</v>
      </c>
      <c r="CN157" t="s">
        <v>3</v>
      </c>
      <c r="CO157">
        <v>0</v>
      </c>
      <c r="CP157">
        <f t="shared" si="180"/>
        <v>368</v>
      </c>
      <c r="CQ157">
        <f t="shared" si="181"/>
        <v>24.645599999999998</v>
      </c>
      <c r="CR157">
        <f t="shared" si="182"/>
        <v>0</v>
      </c>
      <c r="CS157">
        <f t="shared" si="183"/>
        <v>0</v>
      </c>
      <c r="CT157">
        <f t="shared" si="184"/>
        <v>0</v>
      </c>
      <c r="CU157">
        <f t="shared" si="185"/>
        <v>0</v>
      </c>
      <c r="CV157">
        <f t="shared" si="186"/>
        <v>0</v>
      </c>
      <c r="CW157">
        <f t="shared" si="187"/>
        <v>0</v>
      </c>
      <c r="CX157">
        <f t="shared" si="188"/>
        <v>0.01</v>
      </c>
      <c r="CY157">
        <f>(S157+R157)*(BZ157/100)</f>
        <v>0</v>
      </c>
      <c r="CZ157">
        <f>(S157+R157)*(CA157/100)</f>
        <v>0</v>
      </c>
      <c r="DC157" t="s">
        <v>3</v>
      </c>
      <c r="DD157" t="s">
        <v>3</v>
      </c>
      <c r="DE157" t="s">
        <v>3</v>
      </c>
      <c r="DF157" t="s">
        <v>3</v>
      </c>
      <c r="DG157" t="s">
        <v>3</v>
      </c>
      <c r="DH157" t="s">
        <v>3</v>
      </c>
      <c r="DI157" t="s">
        <v>3</v>
      </c>
      <c r="DJ157" t="s">
        <v>3</v>
      </c>
      <c r="DK157" t="s">
        <v>3</v>
      </c>
      <c r="DL157" t="s">
        <v>3</v>
      </c>
      <c r="DM157" t="s">
        <v>3</v>
      </c>
      <c r="DN157">
        <v>0</v>
      </c>
      <c r="DO157">
        <v>0</v>
      </c>
      <c r="DP157">
        <v>1</v>
      </c>
      <c r="DQ157">
        <v>1</v>
      </c>
      <c r="DU157">
        <v>1005</v>
      </c>
      <c r="DV157" t="s">
        <v>56</v>
      </c>
      <c r="DW157" t="e">
        <f>'1.Лок.смета.и.Акт'!#REF!</f>
        <v>#REF!</v>
      </c>
      <c r="DX157">
        <v>1</v>
      </c>
      <c r="DZ157" t="s">
        <v>3</v>
      </c>
      <c r="EA157" t="s">
        <v>3</v>
      </c>
      <c r="EB157" t="s">
        <v>3</v>
      </c>
      <c r="EC157" t="s">
        <v>3</v>
      </c>
      <c r="EE157">
        <v>54328897</v>
      </c>
      <c r="EF157">
        <v>8</v>
      </c>
      <c r="EG157" t="s">
        <v>31</v>
      </c>
      <c r="EH157">
        <v>0</v>
      </c>
      <c r="EI157" t="s">
        <v>3</v>
      </c>
      <c r="EJ157">
        <v>1</v>
      </c>
      <c r="EK157">
        <v>500001</v>
      </c>
      <c r="EL157" t="s">
        <v>32</v>
      </c>
      <c r="EM157" t="s">
        <v>33</v>
      </c>
      <c r="EO157" t="s">
        <v>3</v>
      </c>
      <c r="EQ157">
        <v>0</v>
      </c>
      <c r="ER157">
        <v>23.6</v>
      </c>
      <c r="ES157">
        <v>3.2600000000000002</v>
      </c>
      <c r="ET157">
        <v>0</v>
      </c>
      <c r="EU157">
        <v>0</v>
      </c>
      <c r="EV157">
        <v>0</v>
      </c>
      <c r="EW157">
        <v>0</v>
      </c>
      <c r="EX157">
        <v>0</v>
      </c>
      <c r="EZ157">
        <v>5</v>
      </c>
      <c r="FC157">
        <v>0</v>
      </c>
      <c r="FD157">
        <v>18</v>
      </c>
      <c r="FF157">
        <v>23.6</v>
      </c>
      <c r="FQ157">
        <v>0</v>
      </c>
      <c r="FR157">
        <f t="shared" si="189"/>
        <v>0</v>
      </c>
      <c r="FS157">
        <v>0</v>
      </c>
      <c r="FX157">
        <v>0</v>
      </c>
      <c r="FY157">
        <v>0</v>
      </c>
      <c r="GA157" t="s">
        <v>166</v>
      </c>
      <c r="GD157">
        <v>1</v>
      </c>
      <c r="GF157">
        <v>-810689284</v>
      </c>
      <c r="GG157">
        <v>2</v>
      </c>
      <c r="GH157">
        <v>3</v>
      </c>
      <c r="GI157">
        <v>5</v>
      </c>
      <c r="GJ157">
        <v>0</v>
      </c>
      <c r="GK157">
        <v>0</v>
      </c>
      <c r="GL157">
        <f t="shared" si="190"/>
        <v>0</v>
      </c>
      <c r="GM157">
        <f t="shared" si="191"/>
        <v>368</v>
      </c>
      <c r="GN157">
        <f t="shared" si="192"/>
        <v>368</v>
      </c>
      <c r="GO157">
        <f t="shared" si="193"/>
        <v>0</v>
      </c>
      <c r="GP157">
        <f t="shared" si="194"/>
        <v>0</v>
      </c>
      <c r="GR157">
        <v>1</v>
      </c>
      <c r="GS157">
        <v>1</v>
      </c>
      <c r="GT157">
        <v>0</v>
      </c>
      <c r="GU157" t="s">
        <v>3</v>
      </c>
      <c r="GV157">
        <f t="shared" si="195"/>
        <v>0</v>
      </c>
      <c r="GW157">
        <v>1</v>
      </c>
      <c r="GX157">
        <f t="shared" si="196"/>
        <v>0</v>
      </c>
      <c r="HA157">
        <v>0</v>
      </c>
      <c r="HB157">
        <v>0</v>
      </c>
      <c r="HC157">
        <f t="shared" si="197"/>
        <v>0</v>
      </c>
      <c r="HE157" t="s">
        <v>35</v>
      </c>
      <c r="HF157" t="s">
        <v>36</v>
      </c>
      <c r="HM157" t="s">
        <v>3</v>
      </c>
      <c r="HN157" t="s">
        <v>3</v>
      </c>
      <c r="HO157" t="s">
        <v>3</v>
      </c>
      <c r="HP157" t="s">
        <v>3</v>
      </c>
      <c r="HQ157" t="s">
        <v>3</v>
      </c>
      <c r="IK157">
        <v>0</v>
      </c>
    </row>
    <row r="158" spans="1:255" x14ac:dyDescent="0.2">
      <c r="A158" s="2">
        <v>17</v>
      </c>
      <c r="B158" s="2">
        <v>1</v>
      </c>
      <c r="C158" s="2">
        <f>ROW(SmtRes!A101)</f>
        <v>101</v>
      </c>
      <c r="D158" s="2">
        <f>ROW(EtalonRes!A101)</f>
        <v>101</v>
      </c>
      <c r="E158" s="2" t="s">
        <v>212</v>
      </c>
      <c r="F158" s="2" t="s">
        <v>168</v>
      </c>
      <c r="G158" s="2" t="s">
        <v>169</v>
      </c>
      <c r="H158" s="2" t="s">
        <v>170</v>
      </c>
      <c r="I158" s="2">
        <f>'1.Лок.смета.и.Акт'!E35</f>
        <v>0.13500000000000001</v>
      </c>
      <c r="J158" s="2">
        <v>0</v>
      </c>
      <c r="K158" s="2">
        <v>0.13500000000000001</v>
      </c>
      <c r="L158" s="2">
        <v>0.27</v>
      </c>
      <c r="M158" s="2">
        <v>0</v>
      </c>
      <c r="N158" s="2">
        <f t="shared" si="160"/>
        <v>0.27</v>
      </c>
      <c r="O158" s="2">
        <f t="shared" si="161"/>
        <v>6</v>
      </c>
      <c r="P158" s="2">
        <f t="shared" si="162"/>
        <v>0</v>
      </c>
      <c r="Q158" s="2">
        <f t="shared" si="163"/>
        <v>1</v>
      </c>
      <c r="R158" s="2">
        <f t="shared" si="164"/>
        <v>0</v>
      </c>
      <c r="S158" s="2">
        <f t="shared" si="165"/>
        <v>5</v>
      </c>
      <c r="T158" s="2">
        <f t="shared" si="166"/>
        <v>0</v>
      </c>
      <c r="U158" s="2">
        <f t="shared" si="167"/>
        <v>0.55889999999999995</v>
      </c>
      <c r="V158" s="2">
        <f t="shared" si="168"/>
        <v>0</v>
      </c>
      <c r="W158" s="2">
        <f t="shared" si="169"/>
        <v>0</v>
      </c>
      <c r="X158" s="2">
        <f t="shared" si="170"/>
        <v>8</v>
      </c>
      <c r="Y158" s="2">
        <f t="shared" si="171"/>
        <v>5</v>
      </c>
      <c r="Z158" s="2"/>
      <c r="AA158" s="2">
        <v>69726971</v>
      </c>
      <c r="AB158" s="2">
        <f t="shared" si="172"/>
        <v>48.16</v>
      </c>
      <c r="AC158" s="2">
        <f>ROUND((ES158+(SUM(SmtRes!BC99:'SmtRes'!BC101)+SUM(EtalonRes!AL99:'EtalonRes'!AL101))),2)</f>
        <v>0.01</v>
      </c>
      <c r="AD158" s="2">
        <f t="shared" si="173"/>
        <v>10.27</v>
      </c>
      <c r="AE158" s="2">
        <f t="shared" si="174"/>
        <v>0</v>
      </c>
      <c r="AF158" s="2">
        <f t="shared" si="175"/>
        <v>37.880000000000003</v>
      </c>
      <c r="AG158" s="2">
        <f t="shared" si="176"/>
        <v>0</v>
      </c>
      <c r="AH158" s="2">
        <f t="shared" si="177"/>
        <v>4.1399999999999997</v>
      </c>
      <c r="AI158" s="2">
        <f t="shared" si="178"/>
        <v>0</v>
      </c>
      <c r="AJ158" s="2">
        <f t="shared" si="179"/>
        <v>0</v>
      </c>
      <c r="AK158" s="2">
        <v>2419.79</v>
      </c>
      <c r="AL158" s="2">
        <v>2371.64</v>
      </c>
      <c r="AM158" s="2">
        <v>10.27</v>
      </c>
      <c r="AN158" s="2">
        <v>0</v>
      </c>
      <c r="AO158" s="2">
        <v>37.880000000000003</v>
      </c>
      <c r="AP158" s="2">
        <v>0</v>
      </c>
      <c r="AQ158" s="2">
        <v>4.1399999999999997</v>
      </c>
      <c r="AR158" s="2">
        <v>0</v>
      </c>
      <c r="AS158" s="2">
        <v>0</v>
      </c>
      <c r="AT158" s="2">
        <v>155</v>
      </c>
      <c r="AU158" s="2">
        <v>100</v>
      </c>
      <c r="AV158" s="2">
        <v>1</v>
      </c>
      <c r="AW158" s="2">
        <v>1</v>
      </c>
      <c r="AX158" s="2"/>
      <c r="AY158" s="2"/>
      <c r="AZ158" s="2">
        <v>1</v>
      </c>
      <c r="BA158" s="2">
        <v>1</v>
      </c>
      <c r="BB158" s="2">
        <v>1</v>
      </c>
      <c r="BC158" s="2">
        <v>1</v>
      </c>
      <c r="BD158" s="2" t="s">
        <v>3</v>
      </c>
      <c r="BE158" s="2" t="s">
        <v>3</v>
      </c>
      <c r="BF158" s="2" t="s">
        <v>3</v>
      </c>
      <c r="BG158" s="2" t="s">
        <v>3</v>
      </c>
      <c r="BH158" s="2">
        <v>0</v>
      </c>
      <c r="BI158" s="2">
        <v>1</v>
      </c>
      <c r="BJ158" s="2" t="s">
        <v>171</v>
      </c>
      <c r="BK158" s="2"/>
      <c r="BL158" s="2"/>
      <c r="BM158" s="2">
        <v>7005</v>
      </c>
      <c r="BN158" s="2">
        <v>0</v>
      </c>
      <c r="BO158" s="2" t="s">
        <v>3</v>
      </c>
      <c r="BP158" s="2">
        <v>0</v>
      </c>
      <c r="BQ158" s="2">
        <v>2</v>
      </c>
      <c r="BR158" s="2">
        <v>0</v>
      </c>
      <c r="BS158" s="2">
        <v>1</v>
      </c>
      <c r="BT158" s="2">
        <v>1</v>
      </c>
      <c r="BU158" s="2">
        <v>1</v>
      </c>
      <c r="BV158" s="2">
        <v>1</v>
      </c>
      <c r="BW158" s="2">
        <v>1</v>
      </c>
      <c r="BX158" s="2">
        <v>1</v>
      </c>
      <c r="BY158" s="2" t="s">
        <v>3</v>
      </c>
      <c r="BZ158" s="2">
        <v>155</v>
      </c>
      <c r="CA158" s="2">
        <v>100</v>
      </c>
      <c r="CB158" s="2" t="s">
        <v>3</v>
      </c>
      <c r="CC158" s="2"/>
      <c r="CD158" s="2"/>
      <c r="CE158" s="2">
        <v>0</v>
      </c>
      <c r="CF158" s="2">
        <v>0</v>
      </c>
      <c r="CG158" s="2">
        <v>0</v>
      </c>
      <c r="CH158" s="2">
        <v>11</v>
      </c>
      <c r="CI158" s="2">
        <v>0</v>
      </c>
      <c r="CJ158" s="2">
        <v>0</v>
      </c>
      <c r="CK158" s="2">
        <v>0</v>
      </c>
      <c r="CL158" s="2">
        <v>0</v>
      </c>
      <c r="CM158" s="2">
        <v>0</v>
      </c>
      <c r="CN158" s="2" t="s">
        <v>3</v>
      </c>
      <c r="CO158" s="2">
        <v>0</v>
      </c>
      <c r="CP158" s="2">
        <f t="shared" si="180"/>
        <v>6</v>
      </c>
      <c r="CQ158" s="2">
        <f t="shared" si="181"/>
        <v>0.01</v>
      </c>
      <c r="CR158" s="2">
        <f t="shared" si="182"/>
        <v>10.27</v>
      </c>
      <c r="CS158" s="2">
        <f t="shared" si="183"/>
        <v>0</v>
      </c>
      <c r="CT158" s="2">
        <f t="shared" si="184"/>
        <v>37.880000000000003</v>
      </c>
      <c r="CU158" s="2">
        <f t="shared" si="185"/>
        <v>0</v>
      </c>
      <c r="CV158" s="2">
        <f t="shared" si="186"/>
        <v>4.1399999999999997</v>
      </c>
      <c r="CW158" s="2">
        <f t="shared" si="187"/>
        <v>0</v>
      </c>
      <c r="CX158" s="2">
        <f t="shared" si="188"/>
        <v>0</v>
      </c>
      <c r="CY158" s="2">
        <f>(((S158+R158)*AT158)/100)</f>
        <v>7.75</v>
      </c>
      <c r="CZ158" s="2">
        <f>(((S158+R158)*AU158)/100)</f>
        <v>5</v>
      </c>
      <c r="DA158" s="2"/>
      <c r="DB158" s="2"/>
      <c r="DC158" s="2" t="s">
        <v>3</v>
      </c>
      <c r="DD158" s="2" t="s">
        <v>3</v>
      </c>
      <c r="DE158" s="2" t="s">
        <v>3</v>
      </c>
      <c r="DF158" s="2" t="s">
        <v>3</v>
      </c>
      <c r="DG158" s="2" t="s">
        <v>3</v>
      </c>
      <c r="DH158" s="2" t="s">
        <v>3</v>
      </c>
      <c r="DI158" s="2" t="s">
        <v>3</v>
      </c>
      <c r="DJ158" s="2" t="s">
        <v>3</v>
      </c>
      <c r="DK158" s="2" t="s">
        <v>3</v>
      </c>
      <c r="DL158" s="2" t="s">
        <v>3</v>
      </c>
      <c r="DM158" s="2" t="s">
        <v>3</v>
      </c>
      <c r="DN158" s="2">
        <v>0</v>
      </c>
      <c r="DO158" s="2">
        <v>0</v>
      </c>
      <c r="DP158" s="2">
        <v>1</v>
      </c>
      <c r="DQ158" s="2">
        <v>1</v>
      </c>
      <c r="DR158" s="2"/>
      <c r="DS158" s="2"/>
      <c r="DT158" s="2"/>
      <c r="DU158" s="2">
        <v>1013</v>
      </c>
      <c r="DV158" s="2" t="s">
        <v>170</v>
      </c>
      <c r="DW158" s="2" t="s">
        <v>170</v>
      </c>
      <c r="DX158" s="2">
        <v>1</v>
      </c>
      <c r="DY158" s="2"/>
      <c r="DZ158" s="2" t="s">
        <v>3</v>
      </c>
      <c r="EA158" s="2" t="s">
        <v>3</v>
      </c>
      <c r="EB158" s="2" t="s">
        <v>3</v>
      </c>
      <c r="EC158" s="2" t="s">
        <v>3</v>
      </c>
      <c r="ED158" s="2"/>
      <c r="EE158" s="2">
        <v>54328916</v>
      </c>
      <c r="EF158" s="2">
        <v>2</v>
      </c>
      <c r="EG158" s="2" t="s">
        <v>21</v>
      </c>
      <c r="EH158" s="2">
        <v>0</v>
      </c>
      <c r="EI158" s="2" t="s">
        <v>3</v>
      </c>
      <c r="EJ158" s="2">
        <v>1</v>
      </c>
      <c r="EK158" s="2">
        <v>7005</v>
      </c>
      <c r="EL158" s="2" t="s">
        <v>172</v>
      </c>
      <c r="EM158" s="2" t="s">
        <v>173</v>
      </c>
      <c r="EN158" s="2"/>
      <c r="EO158" s="2" t="s">
        <v>3</v>
      </c>
      <c r="EP158" s="2"/>
      <c r="EQ158" s="2">
        <v>1441792</v>
      </c>
      <c r="ER158" s="2">
        <v>2419.79</v>
      </c>
      <c r="ES158" s="2">
        <v>2371.64</v>
      </c>
      <c r="ET158" s="2">
        <v>10.27</v>
      </c>
      <c r="EU158" s="2">
        <v>0</v>
      </c>
      <c r="EV158" s="2">
        <v>37.880000000000003</v>
      </c>
      <c r="EW158" s="2">
        <v>4.1399999999999997</v>
      </c>
      <c r="EX158" s="2">
        <v>0</v>
      </c>
      <c r="EY158" s="2">
        <v>1</v>
      </c>
      <c r="EZ158" s="2"/>
      <c r="FA158" s="2"/>
      <c r="FB158" s="2"/>
      <c r="FC158" s="2"/>
      <c r="FD158" s="2"/>
      <c r="FE158" s="2"/>
      <c r="FF158" s="2"/>
      <c r="FG158" s="2"/>
      <c r="FH158" s="2"/>
      <c r="FI158" s="2"/>
      <c r="FJ158" s="2"/>
      <c r="FK158" s="2"/>
      <c r="FL158" s="2"/>
      <c r="FM158" s="2"/>
      <c r="FN158" s="2"/>
      <c r="FO158" s="2"/>
      <c r="FP158" s="2"/>
      <c r="FQ158" s="2">
        <v>0</v>
      </c>
      <c r="FR158" s="2">
        <f t="shared" si="189"/>
        <v>0</v>
      </c>
      <c r="FS158" s="2">
        <v>0</v>
      </c>
      <c r="FT158" s="2"/>
      <c r="FU158" s="2"/>
      <c r="FV158" s="2"/>
      <c r="FW158" s="2"/>
      <c r="FX158" s="2">
        <v>155</v>
      </c>
      <c r="FY158" s="2">
        <v>100</v>
      </c>
      <c r="FZ158" s="2"/>
      <c r="GA158" s="2" t="s">
        <v>3</v>
      </c>
      <c r="GB158" s="2"/>
      <c r="GC158" s="2"/>
      <c r="GD158" s="2">
        <v>1</v>
      </c>
      <c r="GE158" s="2"/>
      <c r="GF158" s="2">
        <v>-564704960</v>
      </c>
      <c r="GG158" s="2">
        <v>2</v>
      </c>
      <c r="GH158" s="2">
        <v>1</v>
      </c>
      <c r="GI158" s="2">
        <v>-2</v>
      </c>
      <c r="GJ158" s="2">
        <v>0</v>
      </c>
      <c r="GK158" s="2">
        <v>0</v>
      </c>
      <c r="GL158" s="2">
        <f t="shared" si="190"/>
        <v>0</v>
      </c>
      <c r="GM158" s="2">
        <f t="shared" si="191"/>
        <v>19</v>
      </c>
      <c r="GN158" s="2">
        <f t="shared" si="192"/>
        <v>19</v>
      </c>
      <c r="GO158" s="2">
        <f t="shared" si="193"/>
        <v>0</v>
      </c>
      <c r="GP158" s="2">
        <f t="shared" si="194"/>
        <v>0</v>
      </c>
      <c r="GQ158" s="2"/>
      <c r="GR158" s="2">
        <v>0</v>
      </c>
      <c r="GS158" s="2">
        <v>3</v>
      </c>
      <c r="GT158" s="2">
        <v>0</v>
      </c>
      <c r="GU158" s="2" t="s">
        <v>3</v>
      </c>
      <c r="GV158" s="2">
        <f t="shared" si="195"/>
        <v>0</v>
      </c>
      <c r="GW158" s="2">
        <v>1</v>
      </c>
      <c r="GX158" s="2">
        <f t="shared" si="196"/>
        <v>0</v>
      </c>
      <c r="GY158" s="2"/>
      <c r="GZ158" s="2"/>
      <c r="HA158" s="2">
        <v>0</v>
      </c>
      <c r="HB158" s="2">
        <v>0</v>
      </c>
      <c r="HC158" s="2">
        <f t="shared" si="197"/>
        <v>0</v>
      </c>
      <c r="HD158" s="2"/>
      <c r="HE158" s="2" t="s">
        <v>3</v>
      </c>
      <c r="HF158" s="2" t="s">
        <v>3</v>
      </c>
      <c r="HG158" s="2"/>
      <c r="HH158" s="2"/>
      <c r="HI158" s="2"/>
      <c r="HJ158" s="2"/>
      <c r="HK158" s="2"/>
      <c r="HL158" s="2"/>
      <c r="HM158" s="2" t="s">
        <v>3</v>
      </c>
      <c r="HN158" s="2" t="s">
        <v>174</v>
      </c>
      <c r="HO158" s="2" t="s">
        <v>175</v>
      </c>
      <c r="HP158" s="2" t="s">
        <v>176</v>
      </c>
      <c r="HQ158" s="2" t="s">
        <v>176</v>
      </c>
      <c r="HR158" s="2"/>
      <c r="HS158" s="2"/>
      <c r="HT158" s="2"/>
      <c r="HU158" s="2"/>
      <c r="HV158" s="2"/>
      <c r="HW158" s="2"/>
      <c r="HX158" s="2"/>
      <c r="HY158" s="2"/>
      <c r="HZ158" s="2"/>
      <c r="IA158" s="2"/>
      <c r="IB158" s="2"/>
      <c r="IC158" s="2"/>
      <c r="ID158" s="2"/>
      <c r="IE158" s="2"/>
      <c r="IF158" s="2"/>
      <c r="IG158" s="2"/>
      <c r="IH158" s="2"/>
      <c r="II158" s="2"/>
      <c r="IJ158" s="2"/>
      <c r="IK158" s="2">
        <v>0</v>
      </c>
      <c r="IL158" s="2"/>
      <c r="IM158" s="2"/>
      <c r="IN158" s="2"/>
      <c r="IO158" s="2"/>
      <c r="IP158" s="2"/>
      <c r="IQ158" s="2"/>
      <c r="IR158" s="2"/>
      <c r="IS158" s="2"/>
      <c r="IT158" s="2"/>
      <c r="IU158" s="2"/>
    </row>
    <row r="159" spans="1:255" x14ac:dyDescent="0.2">
      <c r="A159">
        <v>17</v>
      </c>
      <c r="B159">
        <v>1</v>
      </c>
      <c r="C159">
        <f>ROW(SmtRes!A104)</f>
        <v>104</v>
      </c>
      <c r="D159">
        <f>ROW(EtalonRes!A104)</f>
        <v>104</v>
      </c>
      <c r="E159" t="s">
        <v>212</v>
      </c>
      <c r="F159" t="s">
        <v>168</v>
      </c>
      <c r="G159" t="s">
        <v>169</v>
      </c>
      <c r="H159" t="s">
        <v>170</v>
      </c>
      <c r="I159">
        <f>'1.Лок.смета.и.Акт'!E35</f>
        <v>0.13500000000000001</v>
      </c>
      <c r="J159">
        <v>0</v>
      </c>
      <c r="K159">
        <v>0.13500000000000001</v>
      </c>
      <c r="L159">
        <v>0.27</v>
      </c>
      <c r="M159">
        <v>0</v>
      </c>
      <c r="N159">
        <f t="shared" si="160"/>
        <v>0.27</v>
      </c>
      <c r="O159">
        <f t="shared" si="161"/>
        <v>144</v>
      </c>
      <c r="P159">
        <f t="shared" si="162"/>
        <v>0</v>
      </c>
      <c r="Q159">
        <f t="shared" si="163"/>
        <v>13</v>
      </c>
      <c r="R159">
        <f t="shared" si="164"/>
        <v>0</v>
      </c>
      <c r="S159">
        <f t="shared" si="165"/>
        <v>131</v>
      </c>
      <c r="T159">
        <f t="shared" si="166"/>
        <v>0</v>
      </c>
      <c r="U159" t="e">
        <f t="shared" si="167"/>
        <v>#REF!</v>
      </c>
      <c r="V159">
        <f t="shared" si="168"/>
        <v>0</v>
      </c>
      <c r="W159">
        <f t="shared" si="169"/>
        <v>0</v>
      </c>
      <c r="X159" t="e">
        <f t="shared" si="170"/>
        <v>#REF!</v>
      </c>
      <c r="Y159" t="e">
        <f t="shared" si="171"/>
        <v>#REF!</v>
      </c>
      <c r="AA159">
        <v>69726884</v>
      </c>
      <c r="AB159">
        <f t="shared" si="172"/>
        <v>48.16</v>
      </c>
      <c r="AC159">
        <f>ROUND((ES159+(SUM(SmtRes!BC102:'SmtRes'!BC104)+SUM(EtalonRes!AL102:'EtalonRes'!AL104))),2)</f>
        <v>0.01</v>
      </c>
      <c r="AD159">
        <f t="shared" si="173"/>
        <v>10.27</v>
      </c>
      <c r="AE159">
        <f t="shared" si="174"/>
        <v>0</v>
      </c>
      <c r="AF159">
        <f t="shared" si="175"/>
        <v>37.880000000000003</v>
      </c>
      <c r="AG159">
        <f t="shared" si="176"/>
        <v>0</v>
      </c>
      <c r="AH159" t="e">
        <f t="shared" si="177"/>
        <v>#REF!</v>
      </c>
      <c r="AI159">
        <f t="shared" si="178"/>
        <v>0</v>
      </c>
      <c r="AJ159">
        <f t="shared" si="179"/>
        <v>0</v>
      </c>
      <c r="AK159">
        <v>2419.79</v>
      </c>
      <c r="AL159">
        <v>2371.64</v>
      </c>
      <c r="AM159">
        <v>10.27</v>
      </c>
      <c r="AN159">
        <v>0</v>
      </c>
      <c r="AO159">
        <v>37.880000000000003</v>
      </c>
      <c r="AP159">
        <v>0</v>
      </c>
      <c r="AQ159" t="e">
        <f>'1.Лок.смета.и.Акт'!#REF!</f>
        <v>#REF!</v>
      </c>
      <c r="AR159">
        <v>0</v>
      </c>
      <c r="AS159">
        <v>0</v>
      </c>
      <c r="AT159">
        <v>147</v>
      </c>
      <c r="AU159">
        <v>85</v>
      </c>
      <c r="AV159">
        <v>1</v>
      </c>
      <c r="AW159">
        <v>1</v>
      </c>
      <c r="AZ159">
        <v>1</v>
      </c>
      <c r="BA159">
        <v>25.6</v>
      </c>
      <c r="BB159">
        <v>9.3000000000000007</v>
      </c>
      <c r="BC159">
        <v>7.56</v>
      </c>
      <c r="BD159" t="s">
        <v>3</v>
      </c>
      <c r="BE159" t="s">
        <v>3</v>
      </c>
      <c r="BF159" t="s">
        <v>3</v>
      </c>
      <c r="BG159" t="s">
        <v>3</v>
      </c>
      <c r="BH159">
        <v>0</v>
      </c>
      <c r="BI159">
        <v>1</v>
      </c>
      <c r="BJ159" t="s">
        <v>171</v>
      </c>
      <c r="BM159">
        <v>7005</v>
      </c>
      <c r="BN159">
        <v>0</v>
      </c>
      <c r="BO159" t="s">
        <v>168</v>
      </c>
      <c r="BP159">
        <v>1</v>
      </c>
      <c r="BQ159">
        <v>2</v>
      </c>
      <c r="BR159">
        <v>0</v>
      </c>
      <c r="BS159">
        <v>19.8</v>
      </c>
      <c r="BT159">
        <v>1</v>
      </c>
      <c r="BU159">
        <v>1</v>
      </c>
      <c r="BV159">
        <v>1</v>
      </c>
      <c r="BW159">
        <v>1</v>
      </c>
      <c r="BX159">
        <v>1</v>
      </c>
      <c r="BY159" t="s">
        <v>3</v>
      </c>
      <c r="BZ159" t="e">
        <f>'1.Лок.смета.и.Акт'!#REF!</f>
        <v>#REF!</v>
      </c>
      <c r="CA159" t="e">
        <f>'1.Лок.смета.и.Акт'!#REF!</f>
        <v>#REF!</v>
      </c>
      <c r="CB159" t="s">
        <v>3</v>
      </c>
      <c r="CE159">
        <v>0</v>
      </c>
      <c r="CF159">
        <v>0</v>
      </c>
      <c r="CG159">
        <v>0</v>
      </c>
      <c r="CH159">
        <v>11</v>
      </c>
      <c r="CI159">
        <v>0</v>
      </c>
      <c r="CJ159">
        <v>0</v>
      </c>
      <c r="CK159">
        <v>0</v>
      </c>
      <c r="CL159">
        <v>0</v>
      </c>
      <c r="CM159">
        <v>0</v>
      </c>
      <c r="CN159" t="s">
        <v>3</v>
      </c>
      <c r="CO159">
        <v>0</v>
      </c>
      <c r="CP159">
        <f t="shared" si="180"/>
        <v>144</v>
      </c>
      <c r="CQ159">
        <f t="shared" si="181"/>
        <v>7.5600000000000001E-2</v>
      </c>
      <c r="CR159">
        <f t="shared" si="182"/>
        <v>95.51100000000001</v>
      </c>
      <c r="CS159">
        <f t="shared" si="183"/>
        <v>0</v>
      </c>
      <c r="CT159">
        <f t="shared" si="184"/>
        <v>969.72800000000007</v>
      </c>
      <c r="CU159">
        <f t="shared" si="185"/>
        <v>0</v>
      </c>
      <c r="CV159" t="e">
        <f t="shared" si="186"/>
        <v>#REF!</v>
      </c>
      <c r="CW159">
        <f t="shared" si="187"/>
        <v>0</v>
      </c>
      <c r="CX159">
        <f t="shared" si="188"/>
        <v>0</v>
      </c>
      <c r="CY159" t="e">
        <f>(S159+R159)*(BZ159/100)</f>
        <v>#REF!</v>
      </c>
      <c r="CZ159" t="e">
        <f>(S159+R159)*(CA159/100)</f>
        <v>#REF!</v>
      </c>
      <c r="DC159" t="s">
        <v>3</v>
      </c>
      <c r="DD159" t="s">
        <v>3</v>
      </c>
      <c r="DE159" t="s">
        <v>3</v>
      </c>
      <c r="DF159" t="s">
        <v>3</v>
      </c>
      <c r="DG159" t="s">
        <v>3</v>
      </c>
      <c r="DH159" t="s">
        <v>3</v>
      </c>
      <c r="DI159" t="s">
        <v>3</v>
      </c>
      <c r="DJ159" t="s">
        <v>3</v>
      </c>
      <c r="DK159" t="s">
        <v>3</v>
      </c>
      <c r="DL159" t="s">
        <v>3</v>
      </c>
      <c r="DM159" t="s">
        <v>3</v>
      </c>
      <c r="DN159">
        <v>155</v>
      </c>
      <c r="DO159">
        <v>100</v>
      </c>
      <c r="DP159">
        <v>1</v>
      </c>
      <c r="DQ159">
        <v>1</v>
      </c>
      <c r="DU159">
        <v>1013</v>
      </c>
      <c r="DV159" t="s">
        <v>170</v>
      </c>
      <c r="DW159" t="str">
        <f>'1.Лок.смета.и.Акт'!D35</f>
        <v>100 м шва</v>
      </c>
      <c r="DX159">
        <v>1</v>
      </c>
      <c r="DZ159" t="s">
        <v>3</v>
      </c>
      <c r="EA159" t="s">
        <v>3</v>
      </c>
      <c r="EB159" t="s">
        <v>3</v>
      </c>
      <c r="EC159" t="s">
        <v>3</v>
      </c>
      <c r="EE159">
        <v>54328916</v>
      </c>
      <c r="EF159">
        <v>2</v>
      </c>
      <c r="EG159" t="s">
        <v>21</v>
      </c>
      <c r="EH159">
        <v>0</v>
      </c>
      <c r="EI159" t="s">
        <v>3</v>
      </c>
      <c r="EJ159">
        <v>1</v>
      </c>
      <c r="EK159">
        <v>7005</v>
      </c>
      <c r="EL159" t="s">
        <v>172</v>
      </c>
      <c r="EM159" t="s">
        <v>173</v>
      </c>
      <c r="EO159" t="s">
        <v>3</v>
      </c>
      <c r="EQ159">
        <v>1441792</v>
      </c>
      <c r="ER159">
        <v>2419.79</v>
      </c>
      <c r="ES159">
        <v>2371.64</v>
      </c>
      <c r="ET159">
        <v>10.27</v>
      </c>
      <c r="EU159">
        <v>0</v>
      </c>
      <c r="EV159">
        <v>37.880000000000003</v>
      </c>
      <c r="EW159" t="e">
        <f>'1.Лок.смета.и.Акт'!#REF!</f>
        <v>#REF!</v>
      </c>
      <c r="EX159">
        <v>0</v>
      </c>
      <c r="EY159">
        <v>1</v>
      </c>
      <c r="FQ159">
        <v>0</v>
      </c>
      <c r="FR159">
        <f t="shared" si="189"/>
        <v>0</v>
      </c>
      <c r="FS159">
        <v>0</v>
      </c>
      <c r="FX159">
        <v>155</v>
      </c>
      <c r="FY159">
        <v>100</v>
      </c>
      <c r="GA159" t="s">
        <v>3</v>
      </c>
      <c r="GD159">
        <v>1</v>
      </c>
      <c r="GF159">
        <v>-564704960</v>
      </c>
      <c r="GG159">
        <v>2</v>
      </c>
      <c r="GH159">
        <v>1</v>
      </c>
      <c r="GI159">
        <v>2</v>
      </c>
      <c r="GJ159">
        <v>0</v>
      </c>
      <c r="GK159">
        <v>0</v>
      </c>
      <c r="GL159">
        <f t="shared" si="190"/>
        <v>0</v>
      </c>
      <c r="GM159" t="e">
        <f t="shared" si="191"/>
        <v>#REF!</v>
      </c>
      <c r="GN159" t="e">
        <f t="shared" si="192"/>
        <v>#REF!</v>
      </c>
      <c r="GO159">
        <f t="shared" si="193"/>
        <v>0</v>
      </c>
      <c r="GP159">
        <f t="shared" si="194"/>
        <v>0</v>
      </c>
      <c r="GR159">
        <v>0</v>
      </c>
      <c r="GS159">
        <v>3</v>
      </c>
      <c r="GT159">
        <v>0</v>
      </c>
      <c r="GU159" t="s">
        <v>3</v>
      </c>
      <c r="GV159">
        <f t="shared" si="195"/>
        <v>0</v>
      </c>
      <c r="GW159">
        <v>1008.6</v>
      </c>
      <c r="GX159">
        <f t="shared" si="196"/>
        <v>0</v>
      </c>
      <c r="HA159">
        <v>0</v>
      </c>
      <c r="HB159">
        <v>0</v>
      </c>
      <c r="HC159">
        <f t="shared" si="197"/>
        <v>0</v>
      </c>
      <c r="HE159" t="s">
        <v>3</v>
      </c>
      <c r="HF159" t="s">
        <v>3</v>
      </c>
      <c r="HM159" t="s">
        <v>3</v>
      </c>
      <c r="HN159" t="s">
        <v>174</v>
      </c>
      <c r="HO159" t="s">
        <v>175</v>
      </c>
      <c r="HP159" t="s">
        <v>176</v>
      </c>
      <c r="HQ159" t="s">
        <v>176</v>
      </c>
      <c r="IK159">
        <v>0</v>
      </c>
    </row>
    <row r="160" spans="1:255" x14ac:dyDescent="0.2">
      <c r="A160" s="2">
        <v>18</v>
      </c>
      <c r="B160" s="2">
        <v>1</v>
      </c>
      <c r="C160" s="2">
        <v>101</v>
      </c>
      <c r="D160" s="2"/>
      <c r="E160" s="2" t="s">
        <v>213</v>
      </c>
      <c r="F160" s="2" t="s">
        <v>178</v>
      </c>
      <c r="G160" s="2" t="s">
        <v>179</v>
      </c>
      <c r="H160" s="2" t="s">
        <v>180</v>
      </c>
      <c r="I160" s="2">
        <f>I158*J160</f>
        <v>0.14099999999999999</v>
      </c>
      <c r="J160" s="2">
        <v>1.0444444444444443</v>
      </c>
      <c r="K160" s="2">
        <v>1.0444439999999999</v>
      </c>
      <c r="L160" s="2">
        <v>0.28349999999999997</v>
      </c>
      <c r="M160" s="2">
        <v>0</v>
      </c>
      <c r="N160" s="2">
        <f t="shared" si="160"/>
        <v>0.28349999999999997</v>
      </c>
      <c r="O160" s="2">
        <f t="shared" si="161"/>
        <v>318</v>
      </c>
      <c r="P160" s="2">
        <f t="shared" si="162"/>
        <v>318</v>
      </c>
      <c r="Q160" s="2">
        <f t="shared" si="163"/>
        <v>0</v>
      </c>
      <c r="R160" s="2">
        <f t="shared" si="164"/>
        <v>0</v>
      </c>
      <c r="S160" s="2">
        <f t="shared" si="165"/>
        <v>0</v>
      </c>
      <c r="T160" s="2">
        <f t="shared" si="166"/>
        <v>0</v>
      </c>
      <c r="U160" s="2">
        <f t="shared" si="167"/>
        <v>0</v>
      </c>
      <c r="V160" s="2">
        <f t="shared" si="168"/>
        <v>0</v>
      </c>
      <c r="W160" s="2">
        <f t="shared" si="169"/>
        <v>0</v>
      </c>
      <c r="X160" s="2">
        <f t="shared" si="170"/>
        <v>0</v>
      </c>
      <c r="Y160" s="2">
        <f t="shared" si="171"/>
        <v>0</v>
      </c>
      <c r="Z160" s="2"/>
      <c r="AA160" s="2">
        <v>69726971</v>
      </c>
      <c r="AB160" s="2">
        <f t="shared" si="172"/>
        <v>2258.6999999999998</v>
      </c>
      <c r="AC160" s="2">
        <f>ROUND((ES160),2)</f>
        <v>2258.6999999999998</v>
      </c>
      <c r="AD160" s="2">
        <f t="shared" si="173"/>
        <v>0</v>
      </c>
      <c r="AE160" s="2">
        <f t="shared" si="174"/>
        <v>0</v>
      </c>
      <c r="AF160" s="2">
        <f t="shared" si="175"/>
        <v>0</v>
      </c>
      <c r="AG160" s="2">
        <f t="shared" si="176"/>
        <v>0</v>
      </c>
      <c r="AH160" s="2">
        <f t="shared" si="177"/>
        <v>0</v>
      </c>
      <c r="AI160" s="2">
        <f t="shared" si="178"/>
        <v>0</v>
      </c>
      <c r="AJ160" s="2">
        <f t="shared" si="179"/>
        <v>0</v>
      </c>
      <c r="AK160" s="2">
        <v>2258.6999999999998</v>
      </c>
      <c r="AL160" s="2">
        <v>2258.6999999999998</v>
      </c>
      <c r="AM160" s="2">
        <v>0</v>
      </c>
      <c r="AN160" s="2">
        <v>0</v>
      </c>
      <c r="AO160" s="2">
        <v>0</v>
      </c>
      <c r="AP160" s="2">
        <v>0</v>
      </c>
      <c r="AQ160" s="2">
        <v>0</v>
      </c>
      <c r="AR160" s="2">
        <v>0</v>
      </c>
      <c r="AS160" s="2">
        <v>0</v>
      </c>
      <c r="AT160" s="2">
        <v>0</v>
      </c>
      <c r="AU160" s="2">
        <v>0</v>
      </c>
      <c r="AV160" s="2">
        <v>1</v>
      </c>
      <c r="AW160" s="2">
        <v>1</v>
      </c>
      <c r="AX160" s="2"/>
      <c r="AY160" s="2"/>
      <c r="AZ160" s="2">
        <v>1</v>
      </c>
      <c r="BA160" s="2">
        <v>1</v>
      </c>
      <c r="BB160" s="2">
        <v>1</v>
      </c>
      <c r="BC160" s="2">
        <v>1</v>
      </c>
      <c r="BD160" s="2" t="s">
        <v>3</v>
      </c>
      <c r="BE160" s="2" t="s">
        <v>3</v>
      </c>
      <c r="BF160" s="2" t="s">
        <v>3</v>
      </c>
      <c r="BG160" s="2" t="s">
        <v>3</v>
      </c>
      <c r="BH160" s="2">
        <v>3</v>
      </c>
      <c r="BI160" s="2">
        <v>1</v>
      </c>
      <c r="BJ160" s="2" t="s">
        <v>181</v>
      </c>
      <c r="BK160" s="2"/>
      <c r="BL160" s="2"/>
      <c r="BM160" s="2">
        <v>500001</v>
      </c>
      <c r="BN160" s="2">
        <v>0</v>
      </c>
      <c r="BO160" s="2" t="s">
        <v>3</v>
      </c>
      <c r="BP160" s="2">
        <v>0</v>
      </c>
      <c r="BQ160" s="2">
        <v>8</v>
      </c>
      <c r="BR160" s="2">
        <v>0</v>
      </c>
      <c r="BS160" s="2">
        <v>1</v>
      </c>
      <c r="BT160" s="2">
        <v>1</v>
      </c>
      <c r="BU160" s="2">
        <v>1</v>
      </c>
      <c r="BV160" s="2">
        <v>1</v>
      </c>
      <c r="BW160" s="2">
        <v>1</v>
      </c>
      <c r="BX160" s="2">
        <v>1</v>
      </c>
      <c r="BY160" s="2" t="s">
        <v>3</v>
      </c>
      <c r="BZ160" s="2">
        <v>0</v>
      </c>
      <c r="CA160" s="2">
        <v>0</v>
      </c>
      <c r="CB160" s="2" t="s">
        <v>3</v>
      </c>
      <c r="CC160" s="2"/>
      <c r="CD160" s="2"/>
      <c r="CE160" s="2">
        <v>0</v>
      </c>
      <c r="CF160" s="2">
        <v>0</v>
      </c>
      <c r="CG160" s="2">
        <v>0</v>
      </c>
      <c r="CH160" s="2">
        <v>11</v>
      </c>
      <c r="CI160" s="2">
        <v>1</v>
      </c>
      <c r="CJ160" s="2">
        <v>0</v>
      </c>
      <c r="CK160" s="2">
        <v>0</v>
      </c>
      <c r="CL160" s="2">
        <v>0</v>
      </c>
      <c r="CM160" s="2">
        <v>0</v>
      </c>
      <c r="CN160" s="2" t="s">
        <v>3</v>
      </c>
      <c r="CO160" s="2">
        <v>0</v>
      </c>
      <c r="CP160" s="2">
        <f t="shared" si="180"/>
        <v>318</v>
      </c>
      <c r="CQ160" s="2">
        <f t="shared" si="181"/>
        <v>2258.6999999999998</v>
      </c>
      <c r="CR160" s="2">
        <f t="shared" si="182"/>
        <v>0</v>
      </c>
      <c r="CS160" s="2">
        <f t="shared" si="183"/>
        <v>0</v>
      </c>
      <c r="CT160" s="2">
        <f t="shared" si="184"/>
        <v>0</v>
      </c>
      <c r="CU160" s="2">
        <f t="shared" si="185"/>
        <v>0</v>
      </c>
      <c r="CV160" s="2">
        <f t="shared" si="186"/>
        <v>0</v>
      </c>
      <c r="CW160" s="2">
        <f t="shared" si="187"/>
        <v>0</v>
      </c>
      <c r="CX160" s="2">
        <f t="shared" si="188"/>
        <v>0</v>
      </c>
      <c r="CY160" s="2">
        <f>(((S160+R160)*AT160)/100)</f>
        <v>0</v>
      </c>
      <c r="CZ160" s="2">
        <f>(((S160+R160)*AU160)/100)</f>
        <v>0</v>
      </c>
      <c r="DA160" s="2"/>
      <c r="DB160" s="2"/>
      <c r="DC160" s="2" t="s">
        <v>3</v>
      </c>
      <c r="DD160" s="2" t="s">
        <v>3</v>
      </c>
      <c r="DE160" s="2" t="s">
        <v>3</v>
      </c>
      <c r="DF160" s="2" t="s">
        <v>3</v>
      </c>
      <c r="DG160" s="2" t="s">
        <v>3</v>
      </c>
      <c r="DH160" s="2" t="s">
        <v>3</v>
      </c>
      <c r="DI160" s="2" t="s">
        <v>3</v>
      </c>
      <c r="DJ160" s="2" t="s">
        <v>3</v>
      </c>
      <c r="DK160" s="2" t="s">
        <v>3</v>
      </c>
      <c r="DL160" s="2" t="s">
        <v>3</v>
      </c>
      <c r="DM160" s="2" t="s">
        <v>3</v>
      </c>
      <c r="DN160" s="2">
        <v>0</v>
      </c>
      <c r="DO160" s="2">
        <v>0</v>
      </c>
      <c r="DP160" s="2">
        <v>1</v>
      </c>
      <c r="DQ160" s="2">
        <v>1</v>
      </c>
      <c r="DR160" s="2"/>
      <c r="DS160" s="2"/>
      <c r="DT160" s="2"/>
      <c r="DU160" s="2">
        <v>1003</v>
      </c>
      <c r="DV160" s="2" t="s">
        <v>180</v>
      </c>
      <c r="DW160" s="2" t="s">
        <v>180</v>
      </c>
      <c r="DX160" s="2">
        <v>100</v>
      </c>
      <c r="DY160" s="2"/>
      <c r="DZ160" s="2" t="s">
        <v>3</v>
      </c>
      <c r="EA160" s="2" t="s">
        <v>3</v>
      </c>
      <c r="EB160" s="2" t="s">
        <v>3</v>
      </c>
      <c r="EC160" s="2" t="s">
        <v>3</v>
      </c>
      <c r="ED160" s="2"/>
      <c r="EE160" s="2">
        <v>54328897</v>
      </c>
      <c r="EF160" s="2">
        <v>8</v>
      </c>
      <c r="EG160" s="2" t="s">
        <v>31</v>
      </c>
      <c r="EH160" s="2">
        <v>0</v>
      </c>
      <c r="EI160" s="2" t="s">
        <v>3</v>
      </c>
      <c r="EJ160" s="2">
        <v>1</v>
      </c>
      <c r="EK160" s="2">
        <v>500001</v>
      </c>
      <c r="EL160" s="2" t="s">
        <v>32</v>
      </c>
      <c r="EM160" s="2" t="s">
        <v>33</v>
      </c>
      <c r="EN160" s="2"/>
      <c r="EO160" s="2" t="s">
        <v>3</v>
      </c>
      <c r="EP160" s="2"/>
      <c r="EQ160" s="2">
        <v>0</v>
      </c>
      <c r="ER160" s="2">
        <v>2258.6999999999998</v>
      </c>
      <c r="ES160" s="2">
        <v>2258.6999999999998</v>
      </c>
      <c r="ET160" s="2">
        <v>0</v>
      </c>
      <c r="EU160" s="2">
        <v>0</v>
      </c>
      <c r="EV160" s="2">
        <v>0</v>
      </c>
      <c r="EW160" s="2">
        <v>0</v>
      </c>
      <c r="EX160" s="2">
        <v>0</v>
      </c>
      <c r="EY160" s="2"/>
      <c r="EZ160" s="2"/>
      <c r="FA160" s="2"/>
      <c r="FB160" s="2"/>
      <c r="FC160" s="2"/>
      <c r="FD160" s="2"/>
      <c r="FE160" s="2"/>
      <c r="FF160" s="2"/>
      <c r="FG160" s="2"/>
      <c r="FH160" s="2"/>
      <c r="FI160" s="2"/>
      <c r="FJ160" s="2"/>
      <c r="FK160" s="2"/>
      <c r="FL160" s="2"/>
      <c r="FM160" s="2"/>
      <c r="FN160" s="2"/>
      <c r="FO160" s="2"/>
      <c r="FP160" s="2"/>
      <c r="FQ160" s="2">
        <v>0</v>
      </c>
      <c r="FR160" s="2">
        <f t="shared" si="189"/>
        <v>0</v>
      </c>
      <c r="FS160" s="2">
        <v>0</v>
      </c>
      <c r="FT160" s="2"/>
      <c r="FU160" s="2"/>
      <c r="FV160" s="2"/>
      <c r="FW160" s="2"/>
      <c r="FX160" s="2">
        <v>0</v>
      </c>
      <c r="FY160" s="2">
        <v>0</v>
      </c>
      <c r="FZ160" s="2"/>
      <c r="GA160" s="2" t="s">
        <v>3</v>
      </c>
      <c r="GB160" s="2"/>
      <c r="GC160" s="2"/>
      <c r="GD160" s="2">
        <v>1</v>
      </c>
      <c r="GE160" s="2"/>
      <c r="GF160" s="2">
        <v>-239826058</v>
      </c>
      <c r="GG160" s="2">
        <v>2</v>
      </c>
      <c r="GH160" s="2">
        <v>1</v>
      </c>
      <c r="GI160" s="2">
        <v>-2</v>
      </c>
      <c r="GJ160" s="2">
        <v>0</v>
      </c>
      <c r="GK160" s="2">
        <v>0</v>
      </c>
      <c r="GL160" s="2">
        <f t="shared" si="190"/>
        <v>0</v>
      </c>
      <c r="GM160" s="2">
        <f t="shared" si="191"/>
        <v>318</v>
      </c>
      <c r="GN160" s="2">
        <f t="shared" si="192"/>
        <v>318</v>
      </c>
      <c r="GO160" s="2">
        <f t="shared" si="193"/>
        <v>0</v>
      </c>
      <c r="GP160" s="2">
        <f t="shared" si="194"/>
        <v>0</v>
      </c>
      <c r="GQ160" s="2"/>
      <c r="GR160" s="2">
        <v>0</v>
      </c>
      <c r="GS160" s="2">
        <v>3</v>
      </c>
      <c r="GT160" s="2">
        <v>0</v>
      </c>
      <c r="GU160" s="2" t="s">
        <v>3</v>
      </c>
      <c r="GV160" s="2">
        <f t="shared" si="195"/>
        <v>0</v>
      </c>
      <c r="GW160" s="2">
        <v>1</v>
      </c>
      <c r="GX160" s="2">
        <f t="shared" si="196"/>
        <v>0</v>
      </c>
      <c r="GY160" s="2"/>
      <c r="GZ160" s="2"/>
      <c r="HA160" s="2">
        <v>0</v>
      </c>
      <c r="HB160" s="2">
        <v>0</v>
      </c>
      <c r="HC160" s="2">
        <f t="shared" si="197"/>
        <v>0</v>
      </c>
      <c r="HD160" s="2"/>
      <c r="HE160" s="2" t="s">
        <v>3</v>
      </c>
      <c r="HF160" s="2" t="s">
        <v>3</v>
      </c>
      <c r="HG160" s="2"/>
      <c r="HH160" s="2"/>
      <c r="HI160" s="2"/>
      <c r="HJ160" s="2"/>
      <c r="HK160" s="2"/>
      <c r="HL160" s="2"/>
      <c r="HM160" s="2" t="s">
        <v>3</v>
      </c>
      <c r="HN160" s="2" t="s">
        <v>3</v>
      </c>
      <c r="HO160" s="2" t="s">
        <v>3</v>
      </c>
      <c r="HP160" s="2" t="s">
        <v>3</v>
      </c>
      <c r="HQ160" s="2" t="s">
        <v>3</v>
      </c>
      <c r="HR160" s="2"/>
      <c r="HS160" s="2"/>
      <c r="HT160" s="2"/>
      <c r="HU160" s="2"/>
      <c r="HV160" s="2"/>
      <c r="HW160" s="2"/>
      <c r="HX160" s="2"/>
      <c r="HY160" s="2"/>
      <c r="HZ160" s="2"/>
      <c r="IA160" s="2"/>
      <c r="IB160" s="2"/>
      <c r="IC160" s="2"/>
      <c r="ID160" s="2"/>
      <c r="IE160" s="2"/>
      <c r="IF160" s="2"/>
      <c r="IG160" s="2"/>
      <c r="IH160" s="2"/>
      <c r="II160" s="2"/>
      <c r="IJ160" s="2"/>
      <c r="IK160" s="2">
        <v>0</v>
      </c>
      <c r="IL160" s="2"/>
      <c r="IM160" s="2"/>
      <c r="IN160" s="2"/>
      <c r="IO160" s="2"/>
      <c r="IP160" s="2"/>
      <c r="IQ160" s="2"/>
      <c r="IR160" s="2"/>
      <c r="IS160" s="2"/>
      <c r="IT160" s="2"/>
      <c r="IU160" s="2"/>
    </row>
    <row r="161" spans="1:255" x14ac:dyDescent="0.2">
      <c r="A161">
        <v>18</v>
      </c>
      <c r="B161">
        <v>1</v>
      </c>
      <c r="C161">
        <v>104</v>
      </c>
      <c r="E161" t="s">
        <v>213</v>
      </c>
      <c r="F161" t="e">
        <f>'1.Лок.смета.и.Акт'!#REF!</f>
        <v>#REF!</v>
      </c>
      <c r="G161" t="s">
        <v>179</v>
      </c>
      <c r="H161" t="s">
        <v>180</v>
      </c>
      <c r="I161">
        <f>I159*J161</f>
        <v>0.14099999999999999</v>
      </c>
      <c r="J161">
        <v>1.0444444444444443</v>
      </c>
      <c r="K161">
        <v>1.0444439999999999</v>
      </c>
      <c r="L161">
        <v>0.28349999999999997</v>
      </c>
      <c r="M161">
        <v>0</v>
      </c>
      <c r="N161">
        <f t="shared" si="160"/>
        <v>0.28349999999999997</v>
      </c>
      <c r="O161">
        <f t="shared" si="161"/>
        <v>166</v>
      </c>
      <c r="P161">
        <f t="shared" si="162"/>
        <v>166</v>
      </c>
      <c r="Q161">
        <f t="shared" si="163"/>
        <v>0</v>
      </c>
      <c r="R161">
        <f t="shared" si="164"/>
        <v>0</v>
      </c>
      <c r="S161">
        <f t="shared" si="165"/>
        <v>0</v>
      </c>
      <c r="T161">
        <f t="shared" si="166"/>
        <v>0</v>
      </c>
      <c r="U161">
        <f t="shared" si="167"/>
        <v>0</v>
      </c>
      <c r="V161">
        <f t="shared" si="168"/>
        <v>0</v>
      </c>
      <c r="W161">
        <f t="shared" si="169"/>
        <v>0</v>
      </c>
      <c r="X161">
        <f t="shared" si="170"/>
        <v>0</v>
      </c>
      <c r="Y161">
        <f t="shared" si="171"/>
        <v>0</v>
      </c>
      <c r="AA161">
        <v>69726884</v>
      </c>
      <c r="AB161">
        <f t="shared" si="172"/>
        <v>155.58000000000001</v>
      </c>
      <c r="AC161">
        <f>ROUND((ES161),2)</f>
        <v>155.58000000000001</v>
      </c>
      <c r="AD161">
        <f t="shared" si="173"/>
        <v>0</v>
      </c>
      <c r="AE161">
        <f t="shared" si="174"/>
        <v>0</v>
      </c>
      <c r="AF161">
        <f t="shared" si="175"/>
        <v>0</v>
      </c>
      <c r="AG161">
        <f t="shared" si="176"/>
        <v>0</v>
      </c>
      <c r="AH161">
        <f t="shared" si="177"/>
        <v>0</v>
      </c>
      <c r="AI161">
        <f t="shared" si="178"/>
        <v>0</v>
      </c>
      <c r="AJ161">
        <f t="shared" si="179"/>
        <v>0</v>
      </c>
      <c r="AK161">
        <v>155.58000000000001</v>
      </c>
      <c r="AL161">
        <v>155.58000000000001</v>
      </c>
      <c r="AM161">
        <v>0</v>
      </c>
      <c r="AN161">
        <v>0</v>
      </c>
      <c r="AO161">
        <v>0</v>
      </c>
      <c r="AP161">
        <v>0</v>
      </c>
      <c r="AQ161">
        <v>0</v>
      </c>
      <c r="AR161">
        <v>0</v>
      </c>
      <c r="AS161">
        <v>0</v>
      </c>
      <c r="AT161">
        <v>0</v>
      </c>
      <c r="AU161">
        <v>0</v>
      </c>
      <c r="AV161">
        <v>1</v>
      </c>
      <c r="AW161">
        <v>1</v>
      </c>
      <c r="AZ161">
        <v>1</v>
      </c>
      <c r="BA161">
        <v>1</v>
      </c>
      <c r="BB161">
        <v>1</v>
      </c>
      <c r="BC161">
        <v>7.56</v>
      </c>
      <c r="BD161" t="s">
        <v>3</v>
      </c>
      <c r="BE161" t="s">
        <v>3</v>
      </c>
      <c r="BF161" t="s">
        <v>3</v>
      </c>
      <c r="BG161" t="s">
        <v>3</v>
      </c>
      <c r="BH161">
        <v>3</v>
      </c>
      <c r="BI161">
        <v>1</v>
      </c>
      <c r="BJ161" t="s">
        <v>181</v>
      </c>
      <c r="BM161">
        <v>500001</v>
      </c>
      <c r="BN161">
        <v>0</v>
      </c>
      <c r="BO161" t="s">
        <v>3</v>
      </c>
      <c r="BP161">
        <v>0</v>
      </c>
      <c r="BQ161">
        <v>8</v>
      </c>
      <c r="BR161">
        <v>0</v>
      </c>
      <c r="BS161">
        <v>1</v>
      </c>
      <c r="BT161">
        <v>1</v>
      </c>
      <c r="BU161">
        <v>1</v>
      </c>
      <c r="BV161">
        <v>1</v>
      </c>
      <c r="BW161">
        <v>1</v>
      </c>
      <c r="BX161">
        <v>1</v>
      </c>
      <c r="BY161" t="s">
        <v>3</v>
      </c>
      <c r="BZ161">
        <v>0</v>
      </c>
      <c r="CA161">
        <v>0</v>
      </c>
      <c r="CB161" t="s">
        <v>3</v>
      </c>
      <c r="CE161">
        <v>0</v>
      </c>
      <c r="CF161">
        <v>0</v>
      </c>
      <c r="CG161">
        <v>0</v>
      </c>
      <c r="CH161">
        <v>11</v>
      </c>
      <c r="CI161">
        <v>1</v>
      </c>
      <c r="CJ161">
        <v>0</v>
      </c>
      <c r="CK161">
        <v>0</v>
      </c>
      <c r="CL161">
        <v>0</v>
      </c>
      <c r="CM161">
        <v>0</v>
      </c>
      <c r="CN161" t="s">
        <v>3</v>
      </c>
      <c r="CO161">
        <v>0</v>
      </c>
      <c r="CP161">
        <f t="shared" si="180"/>
        <v>166</v>
      </c>
      <c r="CQ161">
        <f t="shared" si="181"/>
        <v>1176.1848</v>
      </c>
      <c r="CR161">
        <f t="shared" si="182"/>
        <v>0</v>
      </c>
      <c r="CS161">
        <f t="shared" si="183"/>
        <v>0</v>
      </c>
      <c r="CT161">
        <f t="shared" si="184"/>
        <v>0</v>
      </c>
      <c r="CU161">
        <f t="shared" si="185"/>
        <v>0</v>
      </c>
      <c r="CV161">
        <f t="shared" si="186"/>
        <v>0</v>
      </c>
      <c r="CW161">
        <f t="shared" si="187"/>
        <v>0</v>
      </c>
      <c r="CX161">
        <f t="shared" si="188"/>
        <v>0</v>
      </c>
      <c r="CY161">
        <f>(S161+R161)*(BZ161/100)</f>
        <v>0</v>
      </c>
      <c r="CZ161">
        <f>(S161+R161)*(CA161/100)</f>
        <v>0</v>
      </c>
      <c r="DC161" t="s">
        <v>3</v>
      </c>
      <c r="DD161" t="s">
        <v>3</v>
      </c>
      <c r="DE161" t="s">
        <v>3</v>
      </c>
      <c r="DF161" t="s">
        <v>3</v>
      </c>
      <c r="DG161" t="s">
        <v>3</v>
      </c>
      <c r="DH161" t="s">
        <v>3</v>
      </c>
      <c r="DI161" t="s">
        <v>3</v>
      </c>
      <c r="DJ161" t="s">
        <v>3</v>
      </c>
      <c r="DK161" t="s">
        <v>3</v>
      </c>
      <c r="DL161" t="s">
        <v>3</v>
      </c>
      <c r="DM161" t="s">
        <v>3</v>
      </c>
      <c r="DN161">
        <v>0</v>
      </c>
      <c r="DO161">
        <v>0</v>
      </c>
      <c r="DP161">
        <v>1</v>
      </c>
      <c r="DQ161">
        <v>1</v>
      </c>
      <c r="DU161">
        <v>1003</v>
      </c>
      <c r="DV161" t="s">
        <v>180</v>
      </c>
      <c r="DW161" t="e">
        <f>'1.Лок.смета.и.Акт'!#REF!</f>
        <v>#REF!</v>
      </c>
      <c r="DX161">
        <v>100</v>
      </c>
      <c r="DZ161" t="s">
        <v>3</v>
      </c>
      <c r="EA161" t="s">
        <v>3</v>
      </c>
      <c r="EB161" t="s">
        <v>3</v>
      </c>
      <c r="EC161" t="s">
        <v>3</v>
      </c>
      <c r="EE161">
        <v>54328897</v>
      </c>
      <c r="EF161">
        <v>8</v>
      </c>
      <c r="EG161" t="s">
        <v>31</v>
      </c>
      <c r="EH161">
        <v>0</v>
      </c>
      <c r="EI161" t="s">
        <v>3</v>
      </c>
      <c r="EJ161">
        <v>1</v>
      </c>
      <c r="EK161">
        <v>500001</v>
      </c>
      <c r="EL161" t="s">
        <v>32</v>
      </c>
      <c r="EM161" t="s">
        <v>33</v>
      </c>
      <c r="EO161" t="s">
        <v>3</v>
      </c>
      <c r="EQ161">
        <v>0</v>
      </c>
      <c r="ER161">
        <v>1125</v>
      </c>
      <c r="ES161">
        <v>155.58000000000001</v>
      </c>
      <c r="ET161">
        <v>0</v>
      </c>
      <c r="EU161">
        <v>0</v>
      </c>
      <c r="EV161">
        <v>0</v>
      </c>
      <c r="EW161">
        <v>0</v>
      </c>
      <c r="EX161">
        <v>0</v>
      </c>
      <c r="EZ161">
        <v>5</v>
      </c>
      <c r="FC161">
        <v>0</v>
      </c>
      <c r="FD161">
        <v>18</v>
      </c>
      <c r="FF161">
        <v>1125</v>
      </c>
      <c r="FQ161">
        <v>0</v>
      </c>
      <c r="FR161">
        <f t="shared" si="189"/>
        <v>0</v>
      </c>
      <c r="FS161">
        <v>0</v>
      </c>
      <c r="FX161">
        <v>0</v>
      </c>
      <c r="FY161">
        <v>0</v>
      </c>
      <c r="GA161" t="s">
        <v>182</v>
      </c>
      <c r="GD161">
        <v>1</v>
      </c>
      <c r="GF161">
        <v>-239826058</v>
      </c>
      <c r="GG161">
        <v>2</v>
      </c>
      <c r="GH161">
        <v>3</v>
      </c>
      <c r="GI161">
        <v>5</v>
      </c>
      <c r="GJ161">
        <v>0</v>
      </c>
      <c r="GK161">
        <v>0</v>
      </c>
      <c r="GL161">
        <f t="shared" si="190"/>
        <v>0</v>
      </c>
      <c r="GM161">
        <f t="shared" si="191"/>
        <v>166</v>
      </c>
      <c r="GN161">
        <f t="shared" si="192"/>
        <v>166</v>
      </c>
      <c r="GO161">
        <f t="shared" si="193"/>
        <v>0</v>
      </c>
      <c r="GP161">
        <f t="shared" si="194"/>
        <v>0</v>
      </c>
      <c r="GR161">
        <v>1</v>
      </c>
      <c r="GS161">
        <v>1</v>
      </c>
      <c r="GT161">
        <v>0</v>
      </c>
      <c r="GU161" t="s">
        <v>3</v>
      </c>
      <c r="GV161">
        <f t="shared" si="195"/>
        <v>0</v>
      </c>
      <c r="GW161">
        <v>1</v>
      </c>
      <c r="GX161">
        <f t="shared" si="196"/>
        <v>0</v>
      </c>
      <c r="HA161">
        <v>0</v>
      </c>
      <c r="HB161">
        <v>0</v>
      </c>
      <c r="HC161">
        <f t="shared" si="197"/>
        <v>0</v>
      </c>
      <c r="HE161" t="s">
        <v>35</v>
      </c>
      <c r="HF161" t="s">
        <v>36</v>
      </c>
      <c r="HM161" t="s">
        <v>3</v>
      </c>
      <c r="HN161" t="s">
        <v>3</v>
      </c>
      <c r="HO161" t="s">
        <v>3</v>
      </c>
      <c r="HP161" t="s">
        <v>3</v>
      </c>
      <c r="HQ161" t="s">
        <v>3</v>
      </c>
      <c r="IK161">
        <v>0</v>
      </c>
    </row>
    <row r="162" spans="1:255" x14ac:dyDescent="0.2">
      <c r="A162" s="2">
        <v>17</v>
      </c>
      <c r="B162" s="2">
        <v>1</v>
      </c>
      <c r="C162" s="2">
        <f>ROW(SmtRes!A110)</f>
        <v>110</v>
      </c>
      <c r="D162" s="2">
        <f>ROW(EtalonRes!A110)</f>
        <v>110</v>
      </c>
      <c r="E162" s="2" t="s">
        <v>214</v>
      </c>
      <c r="F162" s="2" t="s">
        <v>184</v>
      </c>
      <c r="G162" s="2" t="s">
        <v>185</v>
      </c>
      <c r="H162" s="2" t="s">
        <v>186</v>
      </c>
      <c r="I162" s="2">
        <f>'1.Лок.смета.и.Акт'!E36</f>
        <v>0.13</v>
      </c>
      <c r="J162" s="2">
        <v>0</v>
      </c>
      <c r="K162" s="2">
        <v>0.13</v>
      </c>
      <c r="L162" s="2">
        <v>0.254</v>
      </c>
      <c r="M162" s="2">
        <v>0</v>
      </c>
      <c r="N162" s="2">
        <f t="shared" si="160"/>
        <v>0.254</v>
      </c>
      <c r="O162" s="2">
        <f t="shared" si="161"/>
        <v>47</v>
      </c>
      <c r="P162" s="2">
        <f t="shared" si="162"/>
        <v>0</v>
      </c>
      <c r="Q162" s="2">
        <f t="shared" si="163"/>
        <v>6</v>
      </c>
      <c r="R162" s="2">
        <f t="shared" si="164"/>
        <v>2</v>
      </c>
      <c r="S162" s="2">
        <f t="shared" si="165"/>
        <v>41</v>
      </c>
      <c r="T162" s="2">
        <f t="shared" si="166"/>
        <v>0</v>
      </c>
      <c r="U162" s="2">
        <f t="shared" si="167"/>
        <v>5.1363000000000003</v>
      </c>
      <c r="V162" s="2">
        <f t="shared" si="168"/>
        <v>0.1651</v>
      </c>
      <c r="W162" s="2">
        <f t="shared" si="169"/>
        <v>0</v>
      </c>
      <c r="X162" s="2">
        <f t="shared" si="170"/>
        <v>53</v>
      </c>
      <c r="Y162" s="2">
        <f t="shared" si="171"/>
        <v>32</v>
      </c>
      <c r="Z162" s="2"/>
      <c r="AA162" s="2">
        <v>69726971</v>
      </c>
      <c r="AB162" s="2">
        <f t="shared" si="172"/>
        <v>360.73</v>
      </c>
      <c r="AC162" s="2">
        <f>ROUND((ES162+(SUM(SmtRes!BC105:'SmtRes'!BC110)+SUM(EtalonRes!AL105:'EtalonRes'!AL110))),2)</f>
        <v>0</v>
      </c>
      <c r="AD162" s="2">
        <f t="shared" si="173"/>
        <v>44.25</v>
      </c>
      <c r="AE162" s="2">
        <f t="shared" si="174"/>
        <v>17.28</v>
      </c>
      <c r="AF162" s="2">
        <f t="shared" si="175"/>
        <v>316.48</v>
      </c>
      <c r="AG162" s="2">
        <f t="shared" si="176"/>
        <v>0</v>
      </c>
      <c r="AH162" s="2">
        <f t="shared" si="177"/>
        <v>39.51</v>
      </c>
      <c r="AI162" s="2">
        <f t="shared" si="178"/>
        <v>1.27</v>
      </c>
      <c r="AJ162" s="2">
        <f t="shared" si="179"/>
        <v>0</v>
      </c>
      <c r="AK162" s="2">
        <v>1394.91</v>
      </c>
      <c r="AL162" s="2">
        <v>1034.18</v>
      </c>
      <c r="AM162" s="2">
        <v>44.25</v>
      </c>
      <c r="AN162" s="2">
        <v>17.28</v>
      </c>
      <c r="AO162" s="2">
        <v>316.48</v>
      </c>
      <c r="AP162" s="2">
        <v>0</v>
      </c>
      <c r="AQ162" s="2">
        <v>39.51</v>
      </c>
      <c r="AR162" s="2">
        <v>1.27</v>
      </c>
      <c r="AS162" s="2">
        <v>0</v>
      </c>
      <c r="AT162" s="2">
        <v>123</v>
      </c>
      <c r="AU162" s="2">
        <v>75</v>
      </c>
      <c r="AV162" s="2">
        <v>1</v>
      </c>
      <c r="AW162" s="2">
        <v>1</v>
      </c>
      <c r="AX162" s="2"/>
      <c r="AY162" s="2"/>
      <c r="AZ162" s="2">
        <v>1</v>
      </c>
      <c r="BA162" s="2">
        <v>1</v>
      </c>
      <c r="BB162" s="2">
        <v>1</v>
      </c>
      <c r="BC162" s="2">
        <v>1</v>
      </c>
      <c r="BD162" s="2" t="s">
        <v>3</v>
      </c>
      <c r="BE162" s="2" t="s">
        <v>3</v>
      </c>
      <c r="BF162" s="2" t="s">
        <v>3</v>
      </c>
      <c r="BG162" s="2" t="s">
        <v>3</v>
      </c>
      <c r="BH162" s="2">
        <v>0</v>
      </c>
      <c r="BI162" s="2">
        <v>1</v>
      </c>
      <c r="BJ162" s="2" t="s">
        <v>187</v>
      </c>
      <c r="BK162" s="2"/>
      <c r="BL162" s="2"/>
      <c r="BM162" s="2">
        <v>11001</v>
      </c>
      <c r="BN162" s="2">
        <v>0</v>
      </c>
      <c r="BO162" s="2" t="s">
        <v>3</v>
      </c>
      <c r="BP162" s="2">
        <v>0</v>
      </c>
      <c r="BQ162" s="2">
        <v>2</v>
      </c>
      <c r="BR162" s="2">
        <v>0</v>
      </c>
      <c r="BS162" s="2">
        <v>1</v>
      </c>
      <c r="BT162" s="2">
        <v>1</v>
      </c>
      <c r="BU162" s="2">
        <v>1</v>
      </c>
      <c r="BV162" s="2">
        <v>1</v>
      </c>
      <c r="BW162" s="2">
        <v>1</v>
      </c>
      <c r="BX162" s="2">
        <v>1</v>
      </c>
      <c r="BY162" s="2" t="s">
        <v>3</v>
      </c>
      <c r="BZ162" s="2">
        <v>123</v>
      </c>
      <c r="CA162" s="2">
        <v>75</v>
      </c>
      <c r="CB162" s="2" t="s">
        <v>3</v>
      </c>
      <c r="CC162" s="2"/>
      <c r="CD162" s="2"/>
      <c r="CE162" s="2">
        <v>0</v>
      </c>
      <c r="CF162" s="2">
        <v>0</v>
      </c>
      <c r="CG162" s="2">
        <v>0</v>
      </c>
      <c r="CH162" s="2">
        <v>12</v>
      </c>
      <c r="CI162" s="2">
        <v>0</v>
      </c>
      <c r="CJ162" s="2">
        <v>0</v>
      </c>
      <c r="CK162" s="2">
        <v>0</v>
      </c>
      <c r="CL162" s="2">
        <v>0</v>
      </c>
      <c r="CM162" s="2">
        <v>0</v>
      </c>
      <c r="CN162" s="2" t="s">
        <v>3</v>
      </c>
      <c r="CO162" s="2">
        <v>0</v>
      </c>
      <c r="CP162" s="2">
        <f t="shared" si="180"/>
        <v>47</v>
      </c>
      <c r="CQ162" s="2">
        <f t="shared" si="181"/>
        <v>0</v>
      </c>
      <c r="CR162" s="2">
        <f t="shared" si="182"/>
        <v>44.25</v>
      </c>
      <c r="CS162" s="2">
        <f t="shared" si="183"/>
        <v>17.28</v>
      </c>
      <c r="CT162" s="2">
        <f t="shared" si="184"/>
        <v>316.48</v>
      </c>
      <c r="CU162" s="2">
        <f t="shared" si="185"/>
        <v>0</v>
      </c>
      <c r="CV162" s="2">
        <f t="shared" si="186"/>
        <v>39.51</v>
      </c>
      <c r="CW162" s="2">
        <f t="shared" si="187"/>
        <v>1.27</v>
      </c>
      <c r="CX162" s="2">
        <f t="shared" si="188"/>
        <v>0</v>
      </c>
      <c r="CY162" s="2">
        <f>(((S162+R162)*AT162)/100)</f>
        <v>52.89</v>
      </c>
      <c r="CZ162" s="2">
        <f>(((S162+R162)*AU162)/100)</f>
        <v>32.25</v>
      </c>
      <c r="DA162" s="2"/>
      <c r="DB162" s="2"/>
      <c r="DC162" s="2" t="s">
        <v>3</v>
      </c>
      <c r="DD162" s="2" t="s">
        <v>3</v>
      </c>
      <c r="DE162" s="2" t="s">
        <v>3</v>
      </c>
      <c r="DF162" s="2" t="s">
        <v>3</v>
      </c>
      <c r="DG162" s="2" t="s">
        <v>3</v>
      </c>
      <c r="DH162" s="2" t="s">
        <v>3</v>
      </c>
      <c r="DI162" s="2" t="s">
        <v>3</v>
      </c>
      <c r="DJ162" s="2" t="s">
        <v>3</v>
      </c>
      <c r="DK162" s="2" t="s">
        <v>3</v>
      </c>
      <c r="DL162" s="2" t="s">
        <v>3</v>
      </c>
      <c r="DM162" s="2" t="s">
        <v>3</v>
      </c>
      <c r="DN162" s="2">
        <v>0</v>
      </c>
      <c r="DO162" s="2">
        <v>0</v>
      </c>
      <c r="DP162" s="2">
        <v>1</v>
      </c>
      <c r="DQ162" s="2">
        <v>1</v>
      </c>
      <c r="DR162" s="2"/>
      <c r="DS162" s="2"/>
      <c r="DT162" s="2"/>
      <c r="DU162" s="2">
        <v>1013</v>
      </c>
      <c r="DV162" s="2" t="s">
        <v>186</v>
      </c>
      <c r="DW162" s="2" t="s">
        <v>186</v>
      </c>
      <c r="DX162" s="2">
        <v>1</v>
      </c>
      <c r="DY162" s="2"/>
      <c r="DZ162" s="2" t="s">
        <v>3</v>
      </c>
      <c r="EA162" s="2" t="s">
        <v>3</v>
      </c>
      <c r="EB162" s="2" t="s">
        <v>3</v>
      </c>
      <c r="EC162" s="2" t="s">
        <v>3</v>
      </c>
      <c r="ED162" s="2"/>
      <c r="EE162" s="2">
        <v>54328965</v>
      </c>
      <c r="EF162" s="2">
        <v>2</v>
      </c>
      <c r="EG162" s="2" t="s">
        <v>21</v>
      </c>
      <c r="EH162" s="2">
        <v>0</v>
      </c>
      <c r="EI162" s="2" t="s">
        <v>3</v>
      </c>
      <c r="EJ162" s="2">
        <v>1</v>
      </c>
      <c r="EK162" s="2">
        <v>11001</v>
      </c>
      <c r="EL162" s="2" t="s">
        <v>22</v>
      </c>
      <c r="EM162" s="2" t="s">
        <v>23</v>
      </c>
      <c r="EN162" s="2"/>
      <c r="EO162" s="2" t="s">
        <v>3</v>
      </c>
      <c r="EP162" s="2"/>
      <c r="EQ162" s="2">
        <v>1441792</v>
      </c>
      <c r="ER162" s="2">
        <v>1394.91</v>
      </c>
      <c r="ES162" s="2">
        <v>1034.18</v>
      </c>
      <c r="ET162" s="2">
        <v>44.25</v>
      </c>
      <c r="EU162" s="2">
        <v>17.28</v>
      </c>
      <c r="EV162" s="2">
        <v>316.48</v>
      </c>
      <c r="EW162" s="2">
        <v>39.51</v>
      </c>
      <c r="EX162" s="2">
        <v>1.27</v>
      </c>
      <c r="EY162" s="2">
        <v>1</v>
      </c>
      <c r="EZ162" s="2"/>
      <c r="FA162" s="2"/>
      <c r="FB162" s="2"/>
      <c r="FC162" s="2"/>
      <c r="FD162" s="2"/>
      <c r="FE162" s="2"/>
      <c r="FF162" s="2"/>
      <c r="FG162" s="2"/>
      <c r="FH162" s="2"/>
      <c r="FI162" s="2"/>
      <c r="FJ162" s="2"/>
      <c r="FK162" s="2"/>
      <c r="FL162" s="2"/>
      <c r="FM162" s="2"/>
      <c r="FN162" s="2"/>
      <c r="FO162" s="2"/>
      <c r="FP162" s="2"/>
      <c r="FQ162" s="2">
        <v>0</v>
      </c>
      <c r="FR162" s="2">
        <f t="shared" si="189"/>
        <v>0</v>
      </c>
      <c r="FS162" s="2">
        <v>0</v>
      </c>
      <c r="FT162" s="2"/>
      <c r="FU162" s="2"/>
      <c r="FV162" s="2"/>
      <c r="FW162" s="2"/>
      <c r="FX162" s="2">
        <v>123</v>
      </c>
      <c r="FY162" s="2">
        <v>75</v>
      </c>
      <c r="FZ162" s="2"/>
      <c r="GA162" s="2" t="s">
        <v>3</v>
      </c>
      <c r="GB162" s="2"/>
      <c r="GC162" s="2"/>
      <c r="GD162" s="2">
        <v>1</v>
      </c>
      <c r="GE162" s="2"/>
      <c r="GF162" s="2">
        <v>-212485047</v>
      </c>
      <c r="GG162" s="2">
        <v>2</v>
      </c>
      <c r="GH162" s="2">
        <v>1</v>
      </c>
      <c r="GI162" s="2">
        <v>-2</v>
      </c>
      <c r="GJ162" s="2">
        <v>0</v>
      </c>
      <c r="GK162" s="2">
        <v>0</v>
      </c>
      <c r="GL162" s="2">
        <f t="shared" si="190"/>
        <v>0</v>
      </c>
      <c r="GM162" s="2">
        <f t="shared" si="191"/>
        <v>132</v>
      </c>
      <c r="GN162" s="2">
        <f t="shared" si="192"/>
        <v>132</v>
      </c>
      <c r="GO162" s="2">
        <f t="shared" si="193"/>
        <v>0</v>
      </c>
      <c r="GP162" s="2">
        <f t="shared" si="194"/>
        <v>0</v>
      </c>
      <c r="GQ162" s="2"/>
      <c r="GR162" s="2">
        <v>0</v>
      </c>
      <c r="GS162" s="2">
        <v>3</v>
      </c>
      <c r="GT162" s="2">
        <v>0</v>
      </c>
      <c r="GU162" s="2" t="s">
        <v>3</v>
      </c>
      <c r="GV162" s="2">
        <f t="shared" si="195"/>
        <v>0</v>
      </c>
      <c r="GW162" s="2">
        <v>1</v>
      </c>
      <c r="GX162" s="2">
        <f t="shared" si="196"/>
        <v>0</v>
      </c>
      <c r="GY162" s="2"/>
      <c r="GZ162" s="2"/>
      <c r="HA162" s="2">
        <v>0</v>
      </c>
      <c r="HB162" s="2">
        <v>0</v>
      </c>
      <c r="HC162" s="2">
        <f t="shared" si="197"/>
        <v>0</v>
      </c>
      <c r="HD162" s="2"/>
      <c r="HE162" s="2" t="s">
        <v>3</v>
      </c>
      <c r="HF162" s="2" t="s">
        <v>3</v>
      </c>
      <c r="HG162" s="2"/>
      <c r="HH162" s="2"/>
      <c r="HI162" s="2"/>
      <c r="HJ162" s="2"/>
      <c r="HK162" s="2"/>
      <c r="HL162" s="2"/>
      <c r="HM162" s="2" t="s">
        <v>3</v>
      </c>
      <c r="HN162" s="2" t="s">
        <v>24</v>
      </c>
      <c r="HO162" s="2" t="s">
        <v>25</v>
      </c>
      <c r="HP162" s="2" t="s">
        <v>22</v>
      </c>
      <c r="HQ162" s="2" t="s">
        <v>22</v>
      </c>
      <c r="HR162" s="2"/>
      <c r="HS162" s="2"/>
      <c r="HT162" s="2"/>
      <c r="HU162" s="2"/>
      <c r="HV162" s="2"/>
      <c r="HW162" s="2"/>
      <c r="HX162" s="2"/>
      <c r="HY162" s="2"/>
      <c r="HZ162" s="2"/>
      <c r="IA162" s="2"/>
      <c r="IB162" s="2"/>
      <c r="IC162" s="2"/>
      <c r="ID162" s="2"/>
      <c r="IE162" s="2"/>
      <c r="IF162" s="2"/>
      <c r="IG162" s="2"/>
      <c r="IH162" s="2"/>
      <c r="II162" s="2"/>
      <c r="IJ162" s="2"/>
      <c r="IK162" s="2">
        <v>0</v>
      </c>
      <c r="IL162" s="2"/>
      <c r="IM162" s="2"/>
      <c r="IN162" s="2"/>
      <c r="IO162" s="2"/>
      <c r="IP162" s="2"/>
      <c r="IQ162" s="2"/>
      <c r="IR162" s="2"/>
      <c r="IS162" s="2"/>
      <c r="IT162" s="2"/>
      <c r="IU162" s="2"/>
    </row>
    <row r="163" spans="1:255" x14ac:dyDescent="0.2">
      <c r="A163">
        <v>17</v>
      </c>
      <c r="B163">
        <v>1</v>
      </c>
      <c r="C163">
        <f>ROW(SmtRes!A116)</f>
        <v>116</v>
      </c>
      <c r="D163">
        <f>ROW(EtalonRes!A116)</f>
        <v>116</v>
      </c>
      <c r="E163" t="s">
        <v>214</v>
      </c>
      <c r="F163" t="s">
        <v>184</v>
      </c>
      <c r="G163" t="s">
        <v>185</v>
      </c>
      <c r="H163" t="s">
        <v>186</v>
      </c>
      <c r="I163">
        <f>'1.Лок.смета.и.Акт'!E36</f>
        <v>0.13</v>
      </c>
      <c r="J163">
        <v>0</v>
      </c>
      <c r="K163">
        <v>0.13</v>
      </c>
      <c r="L163">
        <v>0.254</v>
      </c>
      <c r="M163">
        <v>0</v>
      </c>
      <c r="N163">
        <f t="shared" si="160"/>
        <v>0.254</v>
      </c>
      <c r="O163">
        <f t="shared" si="161"/>
        <v>1088</v>
      </c>
      <c r="P163">
        <f t="shared" si="162"/>
        <v>0</v>
      </c>
      <c r="Q163">
        <f t="shared" si="163"/>
        <v>45</v>
      </c>
      <c r="R163">
        <f t="shared" si="164"/>
        <v>44</v>
      </c>
      <c r="S163">
        <f t="shared" si="165"/>
        <v>1043</v>
      </c>
      <c r="T163">
        <f t="shared" si="166"/>
        <v>0</v>
      </c>
      <c r="U163" t="e">
        <f t="shared" si="167"/>
        <v>#REF!</v>
      </c>
      <c r="V163">
        <f t="shared" si="168"/>
        <v>0.1651</v>
      </c>
      <c r="W163">
        <f t="shared" si="169"/>
        <v>0</v>
      </c>
      <c r="X163" t="e">
        <f t="shared" si="170"/>
        <v>#REF!</v>
      </c>
      <c r="Y163" t="e">
        <f t="shared" si="171"/>
        <v>#REF!</v>
      </c>
      <c r="AA163">
        <v>69726884</v>
      </c>
      <c r="AB163">
        <f t="shared" si="172"/>
        <v>360.73</v>
      </c>
      <c r="AC163">
        <f>ROUND((ES163+(SUM(SmtRes!BC111:'SmtRes'!BC116)+SUM(EtalonRes!AL111:'EtalonRes'!AL116))),2)</f>
        <v>0</v>
      </c>
      <c r="AD163">
        <f t="shared" si="173"/>
        <v>44.25</v>
      </c>
      <c r="AE163">
        <f t="shared" si="174"/>
        <v>17.28</v>
      </c>
      <c r="AF163">
        <f t="shared" si="175"/>
        <v>316.48</v>
      </c>
      <c r="AG163">
        <f t="shared" si="176"/>
        <v>0</v>
      </c>
      <c r="AH163" t="e">
        <f t="shared" si="177"/>
        <v>#REF!</v>
      </c>
      <c r="AI163">
        <f t="shared" si="178"/>
        <v>1.27</v>
      </c>
      <c r="AJ163">
        <f t="shared" si="179"/>
        <v>0</v>
      </c>
      <c r="AK163">
        <v>1394.91</v>
      </c>
      <c r="AL163">
        <v>1034.18</v>
      </c>
      <c r="AM163">
        <v>44.25</v>
      </c>
      <c r="AN163">
        <v>17.28</v>
      </c>
      <c r="AO163">
        <v>316.48</v>
      </c>
      <c r="AP163">
        <v>0</v>
      </c>
      <c r="AQ163" t="e">
        <f>'1.Лок.смета.и.Акт'!#REF!</f>
        <v>#REF!</v>
      </c>
      <c r="AR163">
        <v>1.27</v>
      </c>
      <c r="AS163">
        <v>0</v>
      </c>
      <c r="AT163">
        <v>117</v>
      </c>
      <c r="AU163">
        <v>64</v>
      </c>
      <c r="AV163">
        <v>1</v>
      </c>
      <c r="AW163">
        <v>1</v>
      </c>
      <c r="AZ163">
        <v>1</v>
      </c>
      <c r="BA163">
        <v>25.36</v>
      </c>
      <c r="BB163">
        <v>7.84</v>
      </c>
      <c r="BC163">
        <v>7.56</v>
      </c>
      <c r="BD163" t="s">
        <v>3</v>
      </c>
      <c r="BE163" t="s">
        <v>3</v>
      </c>
      <c r="BF163" t="s">
        <v>3</v>
      </c>
      <c r="BG163" t="s">
        <v>3</v>
      </c>
      <c r="BH163">
        <v>0</v>
      </c>
      <c r="BI163">
        <v>1</v>
      </c>
      <c r="BJ163" t="s">
        <v>187</v>
      </c>
      <c r="BM163">
        <v>11001</v>
      </c>
      <c r="BN163">
        <v>0</v>
      </c>
      <c r="BO163" t="s">
        <v>184</v>
      </c>
      <c r="BP163">
        <v>1</v>
      </c>
      <c r="BQ163">
        <v>2</v>
      </c>
      <c r="BR163">
        <v>0</v>
      </c>
      <c r="BS163">
        <v>19.8</v>
      </c>
      <c r="BT163">
        <v>1</v>
      </c>
      <c r="BU163">
        <v>1</v>
      </c>
      <c r="BV163">
        <v>1</v>
      </c>
      <c r="BW163">
        <v>1</v>
      </c>
      <c r="BX163">
        <v>1</v>
      </c>
      <c r="BY163" t="s">
        <v>3</v>
      </c>
      <c r="BZ163" t="e">
        <f>'1.Лок.смета.и.Акт'!#REF!</f>
        <v>#REF!</v>
      </c>
      <c r="CA163" t="e">
        <f>'1.Лок.смета.и.Акт'!#REF!</f>
        <v>#REF!</v>
      </c>
      <c r="CB163" t="s">
        <v>3</v>
      </c>
      <c r="CE163">
        <v>0</v>
      </c>
      <c r="CF163">
        <v>0</v>
      </c>
      <c r="CG163">
        <v>0</v>
      </c>
      <c r="CH163">
        <v>12</v>
      </c>
      <c r="CI163">
        <v>0</v>
      </c>
      <c r="CJ163">
        <v>0</v>
      </c>
      <c r="CK163">
        <v>0</v>
      </c>
      <c r="CL163">
        <v>0</v>
      </c>
      <c r="CM163">
        <v>0</v>
      </c>
      <c r="CN163" t="s">
        <v>3</v>
      </c>
      <c r="CO163">
        <v>0</v>
      </c>
      <c r="CP163">
        <f t="shared" si="180"/>
        <v>1088</v>
      </c>
      <c r="CQ163">
        <f t="shared" si="181"/>
        <v>0</v>
      </c>
      <c r="CR163">
        <f t="shared" si="182"/>
        <v>346.92</v>
      </c>
      <c r="CS163">
        <f t="shared" si="183"/>
        <v>342.14400000000006</v>
      </c>
      <c r="CT163">
        <f t="shared" si="184"/>
        <v>8025.9328000000005</v>
      </c>
      <c r="CU163">
        <f t="shared" si="185"/>
        <v>0</v>
      </c>
      <c r="CV163" t="e">
        <f t="shared" si="186"/>
        <v>#REF!</v>
      </c>
      <c r="CW163">
        <f t="shared" si="187"/>
        <v>1.27</v>
      </c>
      <c r="CX163">
        <f t="shared" si="188"/>
        <v>0</v>
      </c>
      <c r="CY163" t="e">
        <f>(S163+R163)*(BZ163/100)</f>
        <v>#REF!</v>
      </c>
      <c r="CZ163" t="e">
        <f>(S163+R163)*(CA163/100)</f>
        <v>#REF!</v>
      </c>
      <c r="DC163" t="s">
        <v>3</v>
      </c>
      <c r="DD163" t="s">
        <v>3</v>
      </c>
      <c r="DE163" t="s">
        <v>3</v>
      </c>
      <c r="DF163" t="s">
        <v>3</v>
      </c>
      <c r="DG163" t="s">
        <v>3</v>
      </c>
      <c r="DH163" t="s">
        <v>3</v>
      </c>
      <c r="DI163" t="s">
        <v>3</v>
      </c>
      <c r="DJ163" t="s">
        <v>3</v>
      </c>
      <c r="DK163" t="s">
        <v>3</v>
      </c>
      <c r="DL163" t="s">
        <v>3</v>
      </c>
      <c r="DM163" t="s">
        <v>3</v>
      </c>
      <c r="DN163">
        <v>123</v>
      </c>
      <c r="DO163">
        <v>75</v>
      </c>
      <c r="DP163">
        <v>1</v>
      </c>
      <c r="DQ163">
        <v>1</v>
      </c>
      <c r="DU163">
        <v>1013</v>
      </c>
      <c r="DV163" t="s">
        <v>186</v>
      </c>
      <c r="DW163" t="str">
        <f>'1.Лок.смета.и.Акт'!D36</f>
        <v>100 м2 стяжки</v>
      </c>
      <c r="DX163">
        <v>1</v>
      </c>
      <c r="DZ163" t="s">
        <v>3</v>
      </c>
      <c r="EA163" t="s">
        <v>3</v>
      </c>
      <c r="EB163" t="s">
        <v>3</v>
      </c>
      <c r="EC163" t="s">
        <v>3</v>
      </c>
      <c r="EE163">
        <v>54328965</v>
      </c>
      <c r="EF163">
        <v>2</v>
      </c>
      <c r="EG163" t="s">
        <v>21</v>
      </c>
      <c r="EH163">
        <v>0</v>
      </c>
      <c r="EI163" t="s">
        <v>3</v>
      </c>
      <c r="EJ163">
        <v>1</v>
      </c>
      <c r="EK163">
        <v>11001</v>
      </c>
      <c r="EL163" t="s">
        <v>22</v>
      </c>
      <c r="EM163" t="s">
        <v>23</v>
      </c>
      <c r="EO163" t="s">
        <v>3</v>
      </c>
      <c r="EQ163">
        <v>1441792</v>
      </c>
      <c r="ER163">
        <v>1394.91</v>
      </c>
      <c r="ES163">
        <v>1034.18</v>
      </c>
      <c r="ET163">
        <v>44.25</v>
      </c>
      <c r="EU163">
        <v>17.28</v>
      </c>
      <c r="EV163">
        <v>316.48</v>
      </c>
      <c r="EW163" t="e">
        <f>'1.Лок.смета.и.Акт'!#REF!</f>
        <v>#REF!</v>
      </c>
      <c r="EX163">
        <v>1.27</v>
      </c>
      <c r="EY163">
        <v>1</v>
      </c>
      <c r="FQ163">
        <v>0</v>
      </c>
      <c r="FR163">
        <f t="shared" si="189"/>
        <v>0</v>
      </c>
      <c r="FS163">
        <v>0</v>
      </c>
      <c r="FX163">
        <v>123</v>
      </c>
      <c r="FY163">
        <v>75</v>
      </c>
      <c r="GA163" t="s">
        <v>3</v>
      </c>
      <c r="GD163">
        <v>1</v>
      </c>
      <c r="GF163">
        <v>-212485047</v>
      </c>
      <c r="GG163">
        <v>2</v>
      </c>
      <c r="GH163">
        <v>1</v>
      </c>
      <c r="GI163">
        <v>2</v>
      </c>
      <c r="GJ163">
        <v>0</v>
      </c>
      <c r="GK163">
        <v>0</v>
      </c>
      <c r="GL163">
        <f t="shared" si="190"/>
        <v>0</v>
      </c>
      <c r="GM163" t="e">
        <f t="shared" si="191"/>
        <v>#REF!</v>
      </c>
      <c r="GN163" t="e">
        <f t="shared" si="192"/>
        <v>#REF!</v>
      </c>
      <c r="GO163">
        <f t="shared" si="193"/>
        <v>0</v>
      </c>
      <c r="GP163">
        <f t="shared" si="194"/>
        <v>0</v>
      </c>
      <c r="GR163">
        <v>0</v>
      </c>
      <c r="GS163">
        <v>3</v>
      </c>
      <c r="GT163">
        <v>0</v>
      </c>
      <c r="GU163" t="s">
        <v>3</v>
      </c>
      <c r="GV163">
        <f t="shared" si="195"/>
        <v>0</v>
      </c>
      <c r="GW163">
        <v>1015.2</v>
      </c>
      <c r="GX163">
        <f t="shared" si="196"/>
        <v>0</v>
      </c>
      <c r="HA163">
        <v>0</v>
      </c>
      <c r="HB163">
        <v>0</v>
      </c>
      <c r="HC163">
        <f t="shared" si="197"/>
        <v>0</v>
      </c>
      <c r="HE163" t="s">
        <v>3</v>
      </c>
      <c r="HF163" t="s">
        <v>3</v>
      </c>
      <c r="HM163" t="s">
        <v>3</v>
      </c>
      <c r="HN163" t="s">
        <v>24</v>
      </c>
      <c r="HO163" t="s">
        <v>25</v>
      </c>
      <c r="HP163" t="s">
        <v>22</v>
      </c>
      <c r="HQ163" t="s">
        <v>22</v>
      </c>
      <c r="IK163">
        <v>0</v>
      </c>
    </row>
    <row r="164" spans="1:255" x14ac:dyDescent="0.2">
      <c r="A164" s="2">
        <v>18</v>
      </c>
      <c r="B164" s="2">
        <v>1</v>
      </c>
      <c r="C164" s="2">
        <v>110</v>
      </c>
      <c r="D164" s="2"/>
      <c r="E164" s="2" t="s">
        <v>215</v>
      </c>
      <c r="F164" s="2" t="s">
        <v>189</v>
      </c>
      <c r="G164" s="2" t="s">
        <v>190</v>
      </c>
      <c r="H164" s="2" t="s">
        <v>40</v>
      </c>
      <c r="I164" s="2">
        <f>I162*J164</f>
        <v>0.26500000000000001</v>
      </c>
      <c r="J164" s="2">
        <v>2.0384615384615383</v>
      </c>
      <c r="K164" s="2">
        <v>2.038462</v>
      </c>
      <c r="L164" s="2">
        <v>0.51815999999999995</v>
      </c>
      <c r="M164" s="2">
        <v>0</v>
      </c>
      <c r="N164" s="2">
        <f t="shared" si="160"/>
        <v>0.51819999999999999</v>
      </c>
      <c r="O164" s="2">
        <f t="shared" si="161"/>
        <v>230</v>
      </c>
      <c r="P164" s="2">
        <f t="shared" si="162"/>
        <v>230</v>
      </c>
      <c r="Q164" s="2">
        <f t="shared" si="163"/>
        <v>0</v>
      </c>
      <c r="R164" s="2">
        <f t="shared" si="164"/>
        <v>0</v>
      </c>
      <c r="S164" s="2">
        <f t="shared" si="165"/>
        <v>0</v>
      </c>
      <c r="T164" s="2">
        <f t="shared" si="166"/>
        <v>0</v>
      </c>
      <c r="U164" s="2">
        <f t="shared" si="167"/>
        <v>0</v>
      </c>
      <c r="V164" s="2">
        <f t="shared" si="168"/>
        <v>0</v>
      </c>
      <c r="W164" s="2">
        <f t="shared" si="169"/>
        <v>0</v>
      </c>
      <c r="X164" s="2">
        <f t="shared" si="170"/>
        <v>0</v>
      </c>
      <c r="Y164" s="2">
        <f t="shared" si="171"/>
        <v>0</v>
      </c>
      <c r="Z164" s="2"/>
      <c r="AA164" s="2">
        <v>69726971</v>
      </c>
      <c r="AB164" s="2">
        <f t="shared" si="172"/>
        <v>867.14</v>
      </c>
      <c r="AC164" s="2">
        <f>ROUND((ES164),2)</f>
        <v>867.14</v>
      </c>
      <c r="AD164" s="2">
        <f t="shared" si="173"/>
        <v>0</v>
      </c>
      <c r="AE164" s="2">
        <f t="shared" si="174"/>
        <v>0</v>
      </c>
      <c r="AF164" s="2">
        <f t="shared" si="175"/>
        <v>0</v>
      </c>
      <c r="AG164" s="2">
        <f t="shared" si="176"/>
        <v>0</v>
      </c>
      <c r="AH164" s="2">
        <f t="shared" si="177"/>
        <v>0</v>
      </c>
      <c r="AI164" s="2">
        <f t="shared" si="178"/>
        <v>0</v>
      </c>
      <c r="AJ164" s="2">
        <f t="shared" si="179"/>
        <v>0</v>
      </c>
      <c r="AK164" s="2">
        <v>867.14</v>
      </c>
      <c r="AL164" s="2">
        <v>867.14</v>
      </c>
      <c r="AM164" s="2">
        <v>0</v>
      </c>
      <c r="AN164" s="2">
        <v>0</v>
      </c>
      <c r="AO164" s="2">
        <v>0</v>
      </c>
      <c r="AP164" s="2">
        <v>0</v>
      </c>
      <c r="AQ164" s="2">
        <v>0</v>
      </c>
      <c r="AR164" s="2">
        <v>0</v>
      </c>
      <c r="AS164" s="2">
        <v>0</v>
      </c>
      <c r="AT164" s="2">
        <v>0</v>
      </c>
      <c r="AU164" s="2">
        <v>0</v>
      </c>
      <c r="AV164" s="2">
        <v>1</v>
      </c>
      <c r="AW164" s="2">
        <v>1</v>
      </c>
      <c r="AX164" s="2"/>
      <c r="AY164" s="2"/>
      <c r="AZ164" s="2">
        <v>1</v>
      </c>
      <c r="BA164" s="2">
        <v>1</v>
      </c>
      <c r="BB164" s="2">
        <v>1</v>
      </c>
      <c r="BC164" s="2">
        <v>1</v>
      </c>
      <c r="BD164" s="2" t="s">
        <v>3</v>
      </c>
      <c r="BE164" s="2" t="s">
        <v>3</v>
      </c>
      <c r="BF164" s="2" t="s">
        <v>3</v>
      </c>
      <c r="BG164" s="2" t="s">
        <v>3</v>
      </c>
      <c r="BH164" s="2">
        <v>3</v>
      </c>
      <c r="BI164" s="2">
        <v>1</v>
      </c>
      <c r="BJ164" s="2" t="s">
        <v>191</v>
      </c>
      <c r="BK164" s="2"/>
      <c r="BL164" s="2"/>
      <c r="BM164" s="2">
        <v>500003</v>
      </c>
      <c r="BN164" s="2">
        <v>0</v>
      </c>
      <c r="BO164" s="2" t="s">
        <v>3</v>
      </c>
      <c r="BP164" s="2">
        <v>0</v>
      </c>
      <c r="BQ164" s="2">
        <v>13</v>
      </c>
      <c r="BR164" s="2">
        <v>0</v>
      </c>
      <c r="BS164" s="2">
        <v>1</v>
      </c>
      <c r="BT164" s="2">
        <v>1</v>
      </c>
      <c r="BU164" s="2">
        <v>1</v>
      </c>
      <c r="BV164" s="2">
        <v>1</v>
      </c>
      <c r="BW164" s="2">
        <v>1</v>
      </c>
      <c r="BX164" s="2">
        <v>1</v>
      </c>
      <c r="BY164" s="2" t="s">
        <v>3</v>
      </c>
      <c r="BZ164" s="2">
        <v>0</v>
      </c>
      <c r="CA164" s="2">
        <v>0</v>
      </c>
      <c r="CB164" s="2" t="s">
        <v>3</v>
      </c>
      <c r="CC164" s="2"/>
      <c r="CD164" s="2"/>
      <c r="CE164" s="2">
        <v>0</v>
      </c>
      <c r="CF164" s="2">
        <v>0</v>
      </c>
      <c r="CG164" s="2">
        <v>0</v>
      </c>
      <c r="CH164" s="2">
        <v>12</v>
      </c>
      <c r="CI164" s="2">
        <v>1</v>
      </c>
      <c r="CJ164" s="2">
        <v>0</v>
      </c>
      <c r="CK164" s="2">
        <v>0</v>
      </c>
      <c r="CL164" s="2">
        <v>0</v>
      </c>
      <c r="CM164" s="2">
        <v>0</v>
      </c>
      <c r="CN164" s="2" t="s">
        <v>3</v>
      </c>
      <c r="CO164" s="2">
        <v>0</v>
      </c>
      <c r="CP164" s="2">
        <f t="shared" si="180"/>
        <v>230</v>
      </c>
      <c r="CQ164" s="2">
        <f t="shared" si="181"/>
        <v>867.14</v>
      </c>
      <c r="CR164" s="2">
        <f t="shared" si="182"/>
        <v>0</v>
      </c>
      <c r="CS164" s="2">
        <f t="shared" si="183"/>
        <v>0</v>
      </c>
      <c r="CT164" s="2">
        <f t="shared" si="184"/>
        <v>0</v>
      </c>
      <c r="CU164" s="2">
        <f t="shared" si="185"/>
        <v>0</v>
      </c>
      <c r="CV164" s="2">
        <f t="shared" si="186"/>
        <v>0</v>
      </c>
      <c r="CW164" s="2">
        <f t="shared" si="187"/>
        <v>0</v>
      </c>
      <c r="CX164" s="2">
        <f t="shared" si="188"/>
        <v>0</v>
      </c>
      <c r="CY164" s="2">
        <f>(((S164+R164)*AT164)/100)</f>
        <v>0</v>
      </c>
      <c r="CZ164" s="2">
        <f>(((S164+R164)*AU164)/100)</f>
        <v>0</v>
      </c>
      <c r="DA164" s="2"/>
      <c r="DB164" s="2"/>
      <c r="DC164" s="2" t="s">
        <v>3</v>
      </c>
      <c r="DD164" s="2" t="s">
        <v>3</v>
      </c>
      <c r="DE164" s="2" t="s">
        <v>3</v>
      </c>
      <c r="DF164" s="2" t="s">
        <v>3</v>
      </c>
      <c r="DG164" s="2" t="s">
        <v>3</v>
      </c>
      <c r="DH164" s="2" t="s">
        <v>3</v>
      </c>
      <c r="DI164" s="2" t="s">
        <v>3</v>
      </c>
      <c r="DJ164" s="2" t="s">
        <v>3</v>
      </c>
      <c r="DK164" s="2" t="s">
        <v>3</v>
      </c>
      <c r="DL164" s="2" t="s">
        <v>3</v>
      </c>
      <c r="DM164" s="2" t="s">
        <v>3</v>
      </c>
      <c r="DN164" s="2">
        <v>0</v>
      </c>
      <c r="DO164" s="2">
        <v>0</v>
      </c>
      <c r="DP164" s="2">
        <v>1</v>
      </c>
      <c r="DQ164" s="2">
        <v>1</v>
      </c>
      <c r="DR164" s="2"/>
      <c r="DS164" s="2"/>
      <c r="DT164" s="2"/>
      <c r="DU164" s="2">
        <v>1007</v>
      </c>
      <c r="DV164" s="2" t="s">
        <v>40</v>
      </c>
      <c r="DW164" s="2" t="s">
        <v>40</v>
      </c>
      <c r="DX164" s="2">
        <v>1</v>
      </c>
      <c r="DY164" s="2"/>
      <c r="DZ164" s="2" t="s">
        <v>3</v>
      </c>
      <c r="EA164" s="2" t="s">
        <v>3</v>
      </c>
      <c r="EB164" s="2" t="s">
        <v>3</v>
      </c>
      <c r="EC164" s="2" t="s">
        <v>3</v>
      </c>
      <c r="ED164" s="2"/>
      <c r="EE164" s="2">
        <v>54329104</v>
      </c>
      <c r="EF164" s="2">
        <v>13</v>
      </c>
      <c r="EG164" s="2" t="s">
        <v>42</v>
      </c>
      <c r="EH164" s="2">
        <v>0</v>
      </c>
      <c r="EI164" s="2" t="s">
        <v>3</v>
      </c>
      <c r="EJ164" s="2">
        <v>1</v>
      </c>
      <c r="EK164" s="2">
        <v>500003</v>
      </c>
      <c r="EL164" s="2" t="s">
        <v>43</v>
      </c>
      <c r="EM164" s="2" t="s">
        <v>44</v>
      </c>
      <c r="EN164" s="2"/>
      <c r="EO164" s="2" t="s">
        <v>3</v>
      </c>
      <c r="EP164" s="2"/>
      <c r="EQ164" s="2">
        <v>0</v>
      </c>
      <c r="ER164" s="2">
        <v>867.14</v>
      </c>
      <c r="ES164" s="2">
        <v>867.14</v>
      </c>
      <c r="ET164" s="2">
        <v>0</v>
      </c>
      <c r="EU164" s="2">
        <v>0</v>
      </c>
      <c r="EV164" s="2">
        <v>0</v>
      </c>
      <c r="EW164" s="2">
        <v>0</v>
      </c>
      <c r="EX164" s="2">
        <v>0</v>
      </c>
      <c r="EY164" s="2"/>
      <c r="EZ164" s="2"/>
      <c r="FA164" s="2"/>
      <c r="FB164" s="2"/>
      <c r="FC164" s="2"/>
      <c r="FD164" s="2"/>
      <c r="FE164" s="2"/>
      <c r="FF164" s="2"/>
      <c r="FG164" s="2"/>
      <c r="FH164" s="2"/>
      <c r="FI164" s="2"/>
      <c r="FJ164" s="2"/>
      <c r="FK164" s="2"/>
      <c r="FL164" s="2"/>
      <c r="FM164" s="2"/>
      <c r="FN164" s="2"/>
      <c r="FO164" s="2"/>
      <c r="FP164" s="2"/>
      <c r="FQ164" s="2">
        <v>0</v>
      </c>
      <c r="FR164" s="2">
        <f t="shared" si="189"/>
        <v>0</v>
      </c>
      <c r="FS164" s="2">
        <v>0</v>
      </c>
      <c r="FT164" s="2"/>
      <c r="FU164" s="2"/>
      <c r="FV164" s="2"/>
      <c r="FW164" s="2"/>
      <c r="FX164" s="2">
        <v>0</v>
      </c>
      <c r="FY164" s="2">
        <v>0</v>
      </c>
      <c r="FZ164" s="2"/>
      <c r="GA164" s="2" t="s">
        <v>3</v>
      </c>
      <c r="GB164" s="2"/>
      <c r="GC164" s="2"/>
      <c r="GD164" s="2">
        <v>1</v>
      </c>
      <c r="GE164" s="2"/>
      <c r="GF164" s="2">
        <v>1799260510</v>
      </c>
      <c r="GG164" s="2">
        <v>2</v>
      </c>
      <c r="GH164" s="2">
        <v>1</v>
      </c>
      <c r="GI164" s="2">
        <v>-2</v>
      </c>
      <c r="GJ164" s="2">
        <v>0</v>
      </c>
      <c r="GK164" s="2">
        <v>0</v>
      </c>
      <c r="GL164" s="2">
        <f t="shared" si="190"/>
        <v>0</v>
      </c>
      <c r="GM164" s="2">
        <f t="shared" si="191"/>
        <v>230</v>
      </c>
      <c r="GN164" s="2">
        <f t="shared" si="192"/>
        <v>230</v>
      </c>
      <c r="GO164" s="2">
        <f t="shared" si="193"/>
        <v>0</v>
      </c>
      <c r="GP164" s="2">
        <f t="shared" si="194"/>
        <v>0</v>
      </c>
      <c r="GQ164" s="2"/>
      <c r="GR164" s="2">
        <v>0</v>
      </c>
      <c r="GS164" s="2">
        <v>3</v>
      </c>
      <c r="GT164" s="2">
        <v>0</v>
      </c>
      <c r="GU164" s="2" t="s">
        <v>3</v>
      </c>
      <c r="GV164" s="2">
        <f t="shared" si="195"/>
        <v>0</v>
      </c>
      <c r="GW164" s="2">
        <v>1</v>
      </c>
      <c r="GX164" s="2">
        <f t="shared" si="196"/>
        <v>0</v>
      </c>
      <c r="GY164" s="2"/>
      <c r="GZ164" s="2"/>
      <c r="HA164" s="2">
        <v>0</v>
      </c>
      <c r="HB164" s="2">
        <v>0</v>
      </c>
      <c r="HC164" s="2">
        <f t="shared" si="197"/>
        <v>0</v>
      </c>
      <c r="HD164" s="2"/>
      <c r="HE164" s="2" t="s">
        <v>3</v>
      </c>
      <c r="HF164" s="2" t="s">
        <v>3</v>
      </c>
      <c r="HG164" s="2"/>
      <c r="HH164" s="2"/>
      <c r="HI164" s="2"/>
      <c r="HJ164" s="2"/>
      <c r="HK164" s="2"/>
      <c r="HL164" s="2"/>
      <c r="HM164" s="2" t="s">
        <v>3</v>
      </c>
      <c r="HN164" s="2" t="s">
        <v>3</v>
      </c>
      <c r="HO164" s="2" t="s">
        <v>3</v>
      </c>
      <c r="HP164" s="2" t="s">
        <v>3</v>
      </c>
      <c r="HQ164" s="2" t="s">
        <v>3</v>
      </c>
      <c r="HR164" s="2"/>
      <c r="HS164" s="2"/>
      <c r="HT164" s="2"/>
      <c r="HU164" s="2"/>
      <c r="HV164" s="2"/>
      <c r="HW164" s="2"/>
      <c r="HX164" s="2"/>
      <c r="HY164" s="2"/>
      <c r="HZ164" s="2"/>
      <c r="IA164" s="2"/>
      <c r="IB164" s="2"/>
      <c r="IC164" s="2"/>
      <c r="ID164" s="2"/>
      <c r="IE164" s="2"/>
      <c r="IF164" s="2"/>
      <c r="IG164" s="2"/>
      <c r="IH164" s="2"/>
      <c r="II164" s="2"/>
      <c r="IJ164" s="2"/>
      <c r="IK164" s="2">
        <v>0</v>
      </c>
      <c r="IL164" s="2"/>
      <c r="IM164" s="2"/>
      <c r="IN164" s="2"/>
      <c r="IO164" s="2"/>
      <c r="IP164" s="2"/>
      <c r="IQ164" s="2"/>
      <c r="IR164" s="2"/>
      <c r="IS164" s="2"/>
      <c r="IT164" s="2"/>
      <c r="IU164" s="2"/>
    </row>
    <row r="165" spans="1:255" x14ac:dyDescent="0.2">
      <c r="A165">
        <v>18</v>
      </c>
      <c r="B165">
        <v>1</v>
      </c>
      <c r="C165">
        <v>116</v>
      </c>
      <c r="E165" t="s">
        <v>215</v>
      </c>
      <c r="F165" t="e">
        <f>'1.Лок.смета.и.Акт'!#REF!</f>
        <v>#REF!</v>
      </c>
      <c r="G165" t="s">
        <v>190</v>
      </c>
      <c r="H165" t="s">
        <v>40</v>
      </c>
      <c r="I165">
        <f>I163*J165</f>
        <v>0.26500000000000001</v>
      </c>
      <c r="J165">
        <v>2.0384615384615383</v>
      </c>
      <c r="K165">
        <v>2.038462</v>
      </c>
      <c r="L165">
        <v>0.51815999999999995</v>
      </c>
      <c r="M165">
        <v>0</v>
      </c>
      <c r="N165">
        <f t="shared" si="160"/>
        <v>0.51819999999999999</v>
      </c>
      <c r="O165">
        <f t="shared" si="161"/>
        <v>1728</v>
      </c>
      <c r="P165">
        <f t="shared" si="162"/>
        <v>1728</v>
      </c>
      <c r="Q165">
        <f t="shared" si="163"/>
        <v>0</v>
      </c>
      <c r="R165">
        <f t="shared" si="164"/>
        <v>0</v>
      </c>
      <c r="S165">
        <f t="shared" si="165"/>
        <v>0</v>
      </c>
      <c r="T165">
        <f t="shared" si="166"/>
        <v>0</v>
      </c>
      <c r="U165">
        <f t="shared" si="167"/>
        <v>0</v>
      </c>
      <c r="V165">
        <f t="shared" si="168"/>
        <v>0</v>
      </c>
      <c r="W165">
        <f t="shared" si="169"/>
        <v>0</v>
      </c>
      <c r="X165">
        <f t="shared" si="170"/>
        <v>0</v>
      </c>
      <c r="Y165">
        <f t="shared" si="171"/>
        <v>0</v>
      </c>
      <c r="AA165">
        <v>69726884</v>
      </c>
      <c r="AB165">
        <f t="shared" si="172"/>
        <v>862.75</v>
      </c>
      <c r="AC165">
        <f>ROUND((ES165),2)</f>
        <v>862.75</v>
      </c>
      <c r="AD165">
        <f t="shared" si="173"/>
        <v>0</v>
      </c>
      <c r="AE165">
        <f t="shared" si="174"/>
        <v>0</v>
      </c>
      <c r="AF165">
        <f t="shared" si="175"/>
        <v>0</v>
      </c>
      <c r="AG165">
        <f t="shared" si="176"/>
        <v>0</v>
      </c>
      <c r="AH165">
        <f t="shared" si="177"/>
        <v>0</v>
      </c>
      <c r="AI165">
        <f t="shared" si="178"/>
        <v>0</v>
      </c>
      <c r="AJ165">
        <f t="shared" si="179"/>
        <v>0</v>
      </c>
      <c r="AK165">
        <v>862.75</v>
      </c>
      <c r="AL165">
        <v>862.75</v>
      </c>
      <c r="AM165">
        <v>0</v>
      </c>
      <c r="AN165">
        <v>0</v>
      </c>
      <c r="AO165">
        <v>0</v>
      </c>
      <c r="AP165">
        <v>0</v>
      </c>
      <c r="AQ165">
        <v>0</v>
      </c>
      <c r="AR165">
        <v>0</v>
      </c>
      <c r="AS165">
        <v>0</v>
      </c>
      <c r="AT165">
        <v>0</v>
      </c>
      <c r="AU165">
        <v>0</v>
      </c>
      <c r="AV165">
        <v>1</v>
      </c>
      <c r="AW165">
        <v>1</v>
      </c>
      <c r="AZ165">
        <v>1</v>
      </c>
      <c r="BA165">
        <v>1</v>
      </c>
      <c r="BB165">
        <v>1</v>
      </c>
      <c r="BC165">
        <v>7.56</v>
      </c>
      <c r="BD165" t="s">
        <v>3</v>
      </c>
      <c r="BE165" t="s">
        <v>3</v>
      </c>
      <c r="BF165" t="s">
        <v>3</v>
      </c>
      <c r="BG165" t="s">
        <v>3</v>
      </c>
      <c r="BH165">
        <v>3</v>
      </c>
      <c r="BI165">
        <v>1</v>
      </c>
      <c r="BJ165" t="s">
        <v>191</v>
      </c>
      <c r="BM165">
        <v>500003</v>
      </c>
      <c r="BN165">
        <v>0</v>
      </c>
      <c r="BO165" t="s">
        <v>3</v>
      </c>
      <c r="BP165">
        <v>0</v>
      </c>
      <c r="BQ165">
        <v>13</v>
      </c>
      <c r="BR165">
        <v>0</v>
      </c>
      <c r="BS165">
        <v>1</v>
      </c>
      <c r="BT165">
        <v>1</v>
      </c>
      <c r="BU165">
        <v>1</v>
      </c>
      <c r="BV165">
        <v>1</v>
      </c>
      <c r="BW165">
        <v>1</v>
      </c>
      <c r="BX165">
        <v>1</v>
      </c>
      <c r="BY165" t="s">
        <v>3</v>
      </c>
      <c r="BZ165">
        <v>0</v>
      </c>
      <c r="CA165">
        <v>0</v>
      </c>
      <c r="CB165" t="s">
        <v>3</v>
      </c>
      <c r="CE165">
        <v>0</v>
      </c>
      <c r="CF165">
        <v>0</v>
      </c>
      <c r="CG165">
        <v>0</v>
      </c>
      <c r="CH165">
        <v>12</v>
      </c>
      <c r="CI165">
        <v>1</v>
      </c>
      <c r="CJ165">
        <v>0</v>
      </c>
      <c r="CK165">
        <v>0</v>
      </c>
      <c r="CL165">
        <v>0</v>
      </c>
      <c r="CM165">
        <v>0</v>
      </c>
      <c r="CN165" t="s">
        <v>3</v>
      </c>
      <c r="CO165">
        <v>0</v>
      </c>
      <c r="CP165">
        <f t="shared" si="180"/>
        <v>1728</v>
      </c>
      <c r="CQ165">
        <f t="shared" si="181"/>
        <v>6522.3899999999994</v>
      </c>
      <c r="CR165">
        <f t="shared" si="182"/>
        <v>0</v>
      </c>
      <c r="CS165">
        <f t="shared" si="183"/>
        <v>0</v>
      </c>
      <c r="CT165">
        <f t="shared" si="184"/>
        <v>0</v>
      </c>
      <c r="CU165">
        <f t="shared" si="185"/>
        <v>0</v>
      </c>
      <c r="CV165">
        <f t="shared" si="186"/>
        <v>0</v>
      </c>
      <c r="CW165">
        <f t="shared" si="187"/>
        <v>0</v>
      </c>
      <c r="CX165">
        <f t="shared" si="188"/>
        <v>0</v>
      </c>
      <c r="CY165">
        <f>(S165+R165)*(BZ165/100)</f>
        <v>0</v>
      </c>
      <c r="CZ165">
        <f>(S165+R165)*(CA165/100)</f>
        <v>0</v>
      </c>
      <c r="DC165" t="s">
        <v>3</v>
      </c>
      <c r="DD165" t="s">
        <v>3</v>
      </c>
      <c r="DE165" t="s">
        <v>3</v>
      </c>
      <c r="DF165" t="s">
        <v>3</v>
      </c>
      <c r="DG165" t="s">
        <v>3</v>
      </c>
      <c r="DH165" t="s">
        <v>3</v>
      </c>
      <c r="DI165" t="s">
        <v>3</v>
      </c>
      <c r="DJ165" t="s">
        <v>3</v>
      </c>
      <c r="DK165" t="s">
        <v>3</v>
      </c>
      <c r="DL165" t="s">
        <v>3</v>
      </c>
      <c r="DM165" t="s">
        <v>3</v>
      </c>
      <c r="DN165">
        <v>0</v>
      </c>
      <c r="DO165">
        <v>0</v>
      </c>
      <c r="DP165">
        <v>1</v>
      </c>
      <c r="DQ165">
        <v>1</v>
      </c>
      <c r="DU165">
        <v>1007</v>
      </c>
      <c r="DV165" t="s">
        <v>40</v>
      </c>
      <c r="DW165" t="e">
        <f>'1.Лок.смета.и.Акт'!#REF!</f>
        <v>#REF!</v>
      </c>
      <c r="DX165">
        <v>1</v>
      </c>
      <c r="DZ165" t="s">
        <v>3</v>
      </c>
      <c r="EA165" t="s">
        <v>3</v>
      </c>
      <c r="EB165" t="s">
        <v>3</v>
      </c>
      <c r="EC165" t="s">
        <v>3</v>
      </c>
      <c r="EE165">
        <v>54329104</v>
      </c>
      <c r="EF165">
        <v>13</v>
      </c>
      <c r="EG165" t="s">
        <v>42</v>
      </c>
      <c r="EH165">
        <v>0</v>
      </c>
      <c r="EI165" t="s">
        <v>3</v>
      </c>
      <c r="EJ165">
        <v>1</v>
      </c>
      <c r="EK165">
        <v>500003</v>
      </c>
      <c r="EL165" t="s">
        <v>43</v>
      </c>
      <c r="EM165" t="s">
        <v>44</v>
      </c>
      <c r="EO165" t="s">
        <v>3</v>
      </c>
      <c r="EQ165">
        <v>0</v>
      </c>
      <c r="ER165">
        <v>6238.51</v>
      </c>
      <c r="ES165">
        <v>862.75</v>
      </c>
      <c r="ET165">
        <v>0</v>
      </c>
      <c r="EU165">
        <v>0</v>
      </c>
      <c r="EV165">
        <v>0</v>
      </c>
      <c r="EW165">
        <v>0</v>
      </c>
      <c r="EX165">
        <v>0</v>
      </c>
      <c r="EZ165">
        <v>5</v>
      </c>
      <c r="FC165">
        <v>0</v>
      </c>
      <c r="FD165">
        <v>18</v>
      </c>
      <c r="FF165">
        <v>6238.51</v>
      </c>
      <c r="FQ165">
        <v>0</v>
      </c>
      <c r="FR165">
        <f t="shared" si="189"/>
        <v>0</v>
      </c>
      <c r="FS165">
        <v>0</v>
      </c>
      <c r="FX165">
        <v>0</v>
      </c>
      <c r="FY165">
        <v>0</v>
      </c>
      <c r="GA165" t="s">
        <v>192</v>
      </c>
      <c r="GD165">
        <v>1</v>
      </c>
      <c r="GF165">
        <v>1799260510</v>
      </c>
      <c r="GG165">
        <v>2</v>
      </c>
      <c r="GH165">
        <v>3</v>
      </c>
      <c r="GI165">
        <v>5</v>
      </c>
      <c r="GJ165">
        <v>0</v>
      </c>
      <c r="GK165">
        <v>0</v>
      </c>
      <c r="GL165">
        <f t="shared" si="190"/>
        <v>0</v>
      </c>
      <c r="GM165">
        <f t="shared" si="191"/>
        <v>1728</v>
      </c>
      <c r="GN165">
        <f t="shared" si="192"/>
        <v>1728</v>
      </c>
      <c r="GO165">
        <f t="shared" si="193"/>
        <v>0</v>
      </c>
      <c r="GP165">
        <f t="shared" si="194"/>
        <v>0</v>
      </c>
      <c r="GR165">
        <v>1</v>
      </c>
      <c r="GS165">
        <v>1</v>
      </c>
      <c r="GT165">
        <v>0</v>
      </c>
      <c r="GU165" t="s">
        <v>3</v>
      </c>
      <c r="GV165">
        <f t="shared" si="195"/>
        <v>0</v>
      </c>
      <c r="GW165">
        <v>1</v>
      </c>
      <c r="GX165">
        <f t="shared" si="196"/>
        <v>0</v>
      </c>
      <c r="HA165">
        <v>0</v>
      </c>
      <c r="HB165">
        <v>0</v>
      </c>
      <c r="HC165">
        <f t="shared" si="197"/>
        <v>0</v>
      </c>
      <c r="HE165" t="s">
        <v>35</v>
      </c>
      <c r="HF165" t="s">
        <v>36</v>
      </c>
      <c r="HM165" t="s">
        <v>3</v>
      </c>
      <c r="HN165" t="s">
        <v>3</v>
      </c>
      <c r="HO165" t="s">
        <v>3</v>
      </c>
      <c r="HP165" t="s">
        <v>3</v>
      </c>
      <c r="HQ165" t="s">
        <v>3</v>
      </c>
      <c r="IK165">
        <v>0</v>
      </c>
    </row>
    <row r="166" spans="1:255" x14ac:dyDescent="0.2">
      <c r="A166" s="2">
        <v>18</v>
      </c>
      <c r="B166" s="2">
        <v>1</v>
      </c>
      <c r="C166" s="2">
        <v>109</v>
      </c>
      <c r="D166" s="2"/>
      <c r="E166" s="2" t="s">
        <v>216</v>
      </c>
      <c r="F166" s="2" t="s">
        <v>82</v>
      </c>
      <c r="G166" s="2" t="s">
        <v>83</v>
      </c>
      <c r="H166" s="2" t="s">
        <v>40</v>
      </c>
      <c r="I166" s="2">
        <f>I162*J166</f>
        <v>0.45500000000000002</v>
      </c>
      <c r="J166" s="2">
        <v>3.5</v>
      </c>
      <c r="K166" s="2">
        <v>3.5</v>
      </c>
      <c r="L166" s="2">
        <v>0.88900000000000001</v>
      </c>
      <c r="M166" s="2">
        <v>0</v>
      </c>
      <c r="N166" s="2">
        <f t="shared" si="160"/>
        <v>0.88900000000000001</v>
      </c>
      <c r="O166" s="2">
        <f t="shared" si="161"/>
        <v>3</v>
      </c>
      <c r="P166" s="2">
        <f t="shared" si="162"/>
        <v>3</v>
      </c>
      <c r="Q166" s="2">
        <f t="shared" si="163"/>
        <v>0</v>
      </c>
      <c r="R166" s="2">
        <f t="shared" si="164"/>
        <v>0</v>
      </c>
      <c r="S166" s="2">
        <f t="shared" si="165"/>
        <v>0</v>
      </c>
      <c r="T166" s="2">
        <f t="shared" si="166"/>
        <v>0</v>
      </c>
      <c r="U166" s="2">
        <f t="shared" si="167"/>
        <v>0</v>
      </c>
      <c r="V166" s="2">
        <f t="shared" si="168"/>
        <v>0</v>
      </c>
      <c r="W166" s="2">
        <f t="shared" si="169"/>
        <v>0</v>
      </c>
      <c r="X166" s="2">
        <f t="shared" si="170"/>
        <v>0</v>
      </c>
      <c r="Y166" s="2">
        <f t="shared" si="171"/>
        <v>0</v>
      </c>
      <c r="Z166" s="2"/>
      <c r="AA166" s="2">
        <v>69726971</v>
      </c>
      <c r="AB166" s="2">
        <f t="shared" si="172"/>
        <v>7.14</v>
      </c>
      <c r="AC166" s="2">
        <f>ROUND((ES166),2)</f>
        <v>7.14</v>
      </c>
      <c r="AD166" s="2">
        <f t="shared" si="173"/>
        <v>0</v>
      </c>
      <c r="AE166" s="2">
        <f t="shared" si="174"/>
        <v>0</v>
      </c>
      <c r="AF166" s="2">
        <f t="shared" si="175"/>
        <v>0</v>
      </c>
      <c r="AG166" s="2">
        <f t="shared" si="176"/>
        <v>0</v>
      </c>
      <c r="AH166" s="2">
        <f t="shared" si="177"/>
        <v>0</v>
      </c>
      <c r="AI166" s="2">
        <f t="shared" si="178"/>
        <v>0</v>
      </c>
      <c r="AJ166" s="2">
        <f t="shared" si="179"/>
        <v>0</v>
      </c>
      <c r="AK166" s="2">
        <v>7.14</v>
      </c>
      <c r="AL166" s="2">
        <v>7.14</v>
      </c>
      <c r="AM166" s="2">
        <v>0</v>
      </c>
      <c r="AN166" s="2">
        <v>0</v>
      </c>
      <c r="AO166" s="2">
        <v>0</v>
      </c>
      <c r="AP166" s="2">
        <v>0</v>
      </c>
      <c r="AQ166" s="2">
        <v>0</v>
      </c>
      <c r="AR166" s="2">
        <v>0</v>
      </c>
      <c r="AS166" s="2">
        <v>0</v>
      </c>
      <c r="AT166" s="2">
        <v>0</v>
      </c>
      <c r="AU166" s="2">
        <v>0</v>
      </c>
      <c r="AV166" s="2">
        <v>1</v>
      </c>
      <c r="AW166" s="2">
        <v>1</v>
      </c>
      <c r="AX166" s="2"/>
      <c r="AY166" s="2"/>
      <c r="AZ166" s="2">
        <v>1</v>
      </c>
      <c r="BA166" s="2">
        <v>1</v>
      </c>
      <c r="BB166" s="2">
        <v>1</v>
      </c>
      <c r="BC166" s="2">
        <v>1</v>
      </c>
      <c r="BD166" s="2" t="s">
        <v>3</v>
      </c>
      <c r="BE166" s="2" t="s">
        <v>3</v>
      </c>
      <c r="BF166" s="2" t="s">
        <v>3</v>
      </c>
      <c r="BG166" s="2" t="s">
        <v>3</v>
      </c>
      <c r="BH166" s="2">
        <v>3</v>
      </c>
      <c r="BI166" s="2">
        <v>1</v>
      </c>
      <c r="BJ166" s="2" t="s">
        <v>194</v>
      </c>
      <c r="BK166" s="2"/>
      <c r="BL166" s="2"/>
      <c r="BM166" s="2">
        <v>500001</v>
      </c>
      <c r="BN166" s="2">
        <v>0</v>
      </c>
      <c r="BO166" s="2" t="s">
        <v>3</v>
      </c>
      <c r="BP166" s="2">
        <v>0</v>
      </c>
      <c r="BQ166" s="2">
        <v>8</v>
      </c>
      <c r="BR166" s="2">
        <v>0</v>
      </c>
      <c r="BS166" s="2">
        <v>1</v>
      </c>
      <c r="BT166" s="2">
        <v>1</v>
      </c>
      <c r="BU166" s="2">
        <v>1</v>
      </c>
      <c r="BV166" s="2">
        <v>1</v>
      </c>
      <c r="BW166" s="2">
        <v>1</v>
      </c>
      <c r="BX166" s="2">
        <v>1</v>
      </c>
      <c r="BY166" s="2" t="s">
        <v>3</v>
      </c>
      <c r="BZ166" s="2">
        <v>0</v>
      </c>
      <c r="CA166" s="2">
        <v>0</v>
      </c>
      <c r="CB166" s="2" t="s">
        <v>3</v>
      </c>
      <c r="CC166" s="2"/>
      <c r="CD166" s="2"/>
      <c r="CE166" s="2">
        <v>0</v>
      </c>
      <c r="CF166" s="2">
        <v>0</v>
      </c>
      <c r="CG166" s="2">
        <v>0</v>
      </c>
      <c r="CH166" s="2">
        <v>12</v>
      </c>
      <c r="CI166" s="2">
        <v>2</v>
      </c>
      <c r="CJ166" s="2">
        <v>0</v>
      </c>
      <c r="CK166" s="2">
        <v>0</v>
      </c>
      <c r="CL166" s="2">
        <v>0</v>
      </c>
      <c r="CM166" s="2">
        <v>0</v>
      </c>
      <c r="CN166" s="2" t="s">
        <v>3</v>
      </c>
      <c r="CO166" s="2">
        <v>0</v>
      </c>
      <c r="CP166" s="2">
        <f t="shared" si="180"/>
        <v>3</v>
      </c>
      <c r="CQ166" s="2">
        <f t="shared" si="181"/>
        <v>7.14</v>
      </c>
      <c r="CR166" s="2">
        <f t="shared" si="182"/>
        <v>0</v>
      </c>
      <c r="CS166" s="2">
        <f t="shared" si="183"/>
        <v>0</v>
      </c>
      <c r="CT166" s="2">
        <f t="shared" si="184"/>
        <v>0</v>
      </c>
      <c r="CU166" s="2">
        <f t="shared" si="185"/>
        <v>0</v>
      </c>
      <c r="CV166" s="2">
        <f t="shared" si="186"/>
        <v>0</v>
      </c>
      <c r="CW166" s="2">
        <f t="shared" si="187"/>
        <v>0</v>
      </c>
      <c r="CX166" s="2">
        <f t="shared" si="188"/>
        <v>0</v>
      </c>
      <c r="CY166" s="2">
        <f>(((S166+R166)*AT166)/100)</f>
        <v>0</v>
      </c>
      <c r="CZ166" s="2">
        <f>(((S166+R166)*AU166)/100)</f>
        <v>0</v>
      </c>
      <c r="DA166" s="2"/>
      <c r="DB166" s="2"/>
      <c r="DC166" s="2" t="s">
        <v>3</v>
      </c>
      <c r="DD166" s="2" t="s">
        <v>3</v>
      </c>
      <c r="DE166" s="2" t="s">
        <v>3</v>
      </c>
      <c r="DF166" s="2" t="s">
        <v>3</v>
      </c>
      <c r="DG166" s="2" t="s">
        <v>3</v>
      </c>
      <c r="DH166" s="2" t="s">
        <v>3</v>
      </c>
      <c r="DI166" s="2" t="s">
        <v>3</v>
      </c>
      <c r="DJ166" s="2" t="s">
        <v>3</v>
      </c>
      <c r="DK166" s="2" t="s">
        <v>3</v>
      </c>
      <c r="DL166" s="2" t="s">
        <v>3</v>
      </c>
      <c r="DM166" s="2" t="s">
        <v>3</v>
      </c>
      <c r="DN166" s="2">
        <v>0</v>
      </c>
      <c r="DO166" s="2">
        <v>0</v>
      </c>
      <c r="DP166" s="2">
        <v>1</v>
      </c>
      <c r="DQ166" s="2">
        <v>1</v>
      </c>
      <c r="DR166" s="2"/>
      <c r="DS166" s="2"/>
      <c r="DT166" s="2"/>
      <c r="DU166" s="2">
        <v>1007</v>
      </c>
      <c r="DV166" s="2" t="s">
        <v>40</v>
      </c>
      <c r="DW166" s="2" t="s">
        <v>40</v>
      </c>
      <c r="DX166" s="2">
        <v>1</v>
      </c>
      <c r="DY166" s="2"/>
      <c r="DZ166" s="2" t="s">
        <v>3</v>
      </c>
      <c r="EA166" s="2" t="s">
        <v>3</v>
      </c>
      <c r="EB166" s="2" t="s">
        <v>3</v>
      </c>
      <c r="EC166" s="2" t="s">
        <v>3</v>
      </c>
      <c r="ED166" s="2"/>
      <c r="EE166" s="2">
        <v>54328897</v>
      </c>
      <c r="EF166" s="2">
        <v>8</v>
      </c>
      <c r="EG166" s="2" t="s">
        <v>31</v>
      </c>
      <c r="EH166" s="2">
        <v>0</v>
      </c>
      <c r="EI166" s="2" t="s">
        <v>3</v>
      </c>
      <c r="EJ166" s="2">
        <v>1</v>
      </c>
      <c r="EK166" s="2">
        <v>500001</v>
      </c>
      <c r="EL166" s="2" t="s">
        <v>32</v>
      </c>
      <c r="EM166" s="2" t="s">
        <v>33</v>
      </c>
      <c r="EN166" s="2"/>
      <c r="EO166" s="2" t="s">
        <v>3</v>
      </c>
      <c r="EP166" s="2"/>
      <c r="EQ166" s="2">
        <v>0</v>
      </c>
      <c r="ER166" s="2">
        <v>7.14</v>
      </c>
      <c r="ES166" s="2">
        <v>7.14</v>
      </c>
      <c r="ET166" s="2">
        <v>0</v>
      </c>
      <c r="EU166" s="2">
        <v>0</v>
      </c>
      <c r="EV166" s="2">
        <v>0</v>
      </c>
      <c r="EW166" s="2">
        <v>0</v>
      </c>
      <c r="EX166" s="2">
        <v>0</v>
      </c>
      <c r="EY166" s="2"/>
      <c r="EZ166" s="2"/>
      <c r="FA166" s="2"/>
      <c r="FB166" s="2"/>
      <c r="FC166" s="2"/>
      <c r="FD166" s="2"/>
      <c r="FE166" s="2"/>
      <c r="FF166" s="2"/>
      <c r="FG166" s="2"/>
      <c r="FH166" s="2"/>
      <c r="FI166" s="2"/>
      <c r="FJ166" s="2"/>
      <c r="FK166" s="2"/>
      <c r="FL166" s="2"/>
      <c r="FM166" s="2"/>
      <c r="FN166" s="2"/>
      <c r="FO166" s="2"/>
      <c r="FP166" s="2"/>
      <c r="FQ166" s="2">
        <v>0</v>
      </c>
      <c r="FR166" s="2">
        <f t="shared" si="189"/>
        <v>0</v>
      </c>
      <c r="FS166" s="2">
        <v>0</v>
      </c>
      <c r="FT166" s="2"/>
      <c r="FU166" s="2"/>
      <c r="FV166" s="2"/>
      <c r="FW166" s="2"/>
      <c r="FX166" s="2">
        <v>0</v>
      </c>
      <c r="FY166" s="2">
        <v>0</v>
      </c>
      <c r="FZ166" s="2"/>
      <c r="GA166" s="2" t="s">
        <v>3</v>
      </c>
      <c r="GB166" s="2"/>
      <c r="GC166" s="2"/>
      <c r="GD166" s="2">
        <v>1</v>
      </c>
      <c r="GE166" s="2"/>
      <c r="GF166" s="2">
        <v>1967222743</v>
      </c>
      <c r="GG166" s="2">
        <v>2</v>
      </c>
      <c r="GH166" s="2">
        <v>1</v>
      </c>
      <c r="GI166" s="2">
        <v>-2</v>
      </c>
      <c r="GJ166" s="2">
        <v>0</v>
      </c>
      <c r="GK166" s="2">
        <v>0</v>
      </c>
      <c r="GL166" s="2">
        <f t="shared" si="190"/>
        <v>0</v>
      </c>
      <c r="GM166" s="2">
        <f t="shared" si="191"/>
        <v>3</v>
      </c>
      <c r="GN166" s="2">
        <f t="shared" si="192"/>
        <v>3</v>
      </c>
      <c r="GO166" s="2">
        <f t="shared" si="193"/>
        <v>0</v>
      </c>
      <c r="GP166" s="2">
        <f t="shared" si="194"/>
        <v>0</v>
      </c>
      <c r="GQ166" s="2"/>
      <c r="GR166" s="2">
        <v>0</v>
      </c>
      <c r="GS166" s="2">
        <v>3</v>
      </c>
      <c r="GT166" s="2">
        <v>0</v>
      </c>
      <c r="GU166" s="2" t="s">
        <v>3</v>
      </c>
      <c r="GV166" s="2">
        <f t="shared" si="195"/>
        <v>0</v>
      </c>
      <c r="GW166" s="2">
        <v>1</v>
      </c>
      <c r="GX166" s="2">
        <f t="shared" si="196"/>
        <v>0</v>
      </c>
      <c r="GY166" s="2"/>
      <c r="GZ166" s="2"/>
      <c r="HA166" s="2">
        <v>0</v>
      </c>
      <c r="HB166" s="2">
        <v>0</v>
      </c>
      <c r="HC166" s="2">
        <f t="shared" si="197"/>
        <v>0</v>
      </c>
      <c r="HD166" s="2"/>
      <c r="HE166" s="2" t="s">
        <v>3</v>
      </c>
      <c r="HF166" s="2" t="s">
        <v>3</v>
      </c>
      <c r="HG166" s="2"/>
      <c r="HH166" s="2"/>
      <c r="HI166" s="2"/>
      <c r="HJ166" s="2"/>
      <c r="HK166" s="2"/>
      <c r="HL166" s="2"/>
      <c r="HM166" s="2" t="s">
        <v>3</v>
      </c>
      <c r="HN166" s="2" t="s">
        <v>3</v>
      </c>
      <c r="HO166" s="2" t="s">
        <v>3</v>
      </c>
      <c r="HP166" s="2" t="s">
        <v>3</v>
      </c>
      <c r="HQ166" s="2" t="s">
        <v>3</v>
      </c>
      <c r="HR166" s="2"/>
      <c r="HS166" s="2"/>
      <c r="HT166" s="2"/>
      <c r="HU166" s="2"/>
      <c r="HV166" s="2"/>
      <c r="HW166" s="2"/>
      <c r="HX166" s="2"/>
      <c r="HY166" s="2"/>
      <c r="HZ166" s="2"/>
      <c r="IA166" s="2"/>
      <c r="IB166" s="2"/>
      <c r="IC166" s="2"/>
      <c r="ID166" s="2"/>
      <c r="IE166" s="2"/>
      <c r="IF166" s="2"/>
      <c r="IG166" s="2"/>
      <c r="IH166" s="2"/>
      <c r="II166" s="2"/>
      <c r="IJ166" s="2"/>
      <c r="IK166" s="2">
        <v>0</v>
      </c>
      <c r="IL166" s="2"/>
      <c r="IM166" s="2"/>
      <c r="IN166" s="2"/>
      <c r="IO166" s="2"/>
      <c r="IP166" s="2"/>
      <c r="IQ166" s="2"/>
      <c r="IR166" s="2"/>
      <c r="IS166" s="2"/>
      <c r="IT166" s="2"/>
      <c r="IU166" s="2"/>
    </row>
    <row r="167" spans="1:255" x14ac:dyDescent="0.2">
      <c r="A167">
        <v>18</v>
      </c>
      <c r="B167">
        <v>1</v>
      </c>
      <c r="C167">
        <v>115</v>
      </c>
      <c r="E167" t="s">
        <v>216</v>
      </c>
      <c r="F167" t="e">
        <f>'1.Лок.смета.и.Акт'!#REF!</f>
        <v>#REF!</v>
      </c>
      <c r="G167" t="s">
        <v>83</v>
      </c>
      <c r="H167" t="s">
        <v>40</v>
      </c>
      <c r="I167">
        <f>I163*J167</f>
        <v>0.45500000000000002</v>
      </c>
      <c r="J167">
        <v>3.5</v>
      </c>
      <c r="K167">
        <v>3.5</v>
      </c>
      <c r="L167">
        <v>0.88900000000000001</v>
      </c>
      <c r="M167">
        <v>0</v>
      </c>
      <c r="N167">
        <f t="shared" si="160"/>
        <v>0.88900000000000001</v>
      </c>
      <c r="O167">
        <f t="shared" si="161"/>
        <v>7</v>
      </c>
      <c r="P167">
        <f t="shared" si="162"/>
        <v>7</v>
      </c>
      <c r="Q167">
        <f t="shared" si="163"/>
        <v>0</v>
      </c>
      <c r="R167">
        <f t="shared" si="164"/>
        <v>0</v>
      </c>
      <c r="S167">
        <f t="shared" si="165"/>
        <v>0</v>
      </c>
      <c r="T167">
        <f t="shared" si="166"/>
        <v>0</v>
      </c>
      <c r="U167">
        <f t="shared" si="167"/>
        <v>0</v>
      </c>
      <c r="V167">
        <f t="shared" si="168"/>
        <v>0</v>
      </c>
      <c r="W167">
        <f t="shared" si="169"/>
        <v>0</v>
      </c>
      <c r="X167">
        <f t="shared" si="170"/>
        <v>0</v>
      </c>
      <c r="Y167">
        <f t="shared" si="171"/>
        <v>0</v>
      </c>
      <c r="AA167">
        <v>69726884</v>
      </c>
      <c r="AB167">
        <f t="shared" si="172"/>
        <v>1.97</v>
      </c>
      <c r="AC167">
        <f>ROUND((ES167),2)</f>
        <v>1.97</v>
      </c>
      <c r="AD167">
        <f t="shared" si="173"/>
        <v>0</v>
      </c>
      <c r="AE167">
        <f t="shared" si="174"/>
        <v>0</v>
      </c>
      <c r="AF167">
        <f t="shared" si="175"/>
        <v>0</v>
      </c>
      <c r="AG167">
        <f t="shared" si="176"/>
        <v>0</v>
      </c>
      <c r="AH167">
        <f t="shared" si="177"/>
        <v>0</v>
      </c>
      <c r="AI167">
        <f t="shared" si="178"/>
        <v>0</v>
      </c>
      <c r="AJ167">
        <f t="shared" si="179"/>
        <v>0</v>
      </c>
      <c r="AK167">
        <v>1.97</v>
      </c>
      <c r="AL167">
        <v>1.97</v>
      </c>
      <c r="AM167">
        <v>0</v>
      </c>
      <c r="AN167">
        <v>0</v>
      </c>
      <c r="AO167">
        <v>0</v>
      </c>
      <c r="AP167">
        <v>0</v>
      </c>
      <c r="AQ167">
        <v>0</v>
      </c>
      <c r="AR167">
        <v>0</v>
      </c>
      <c r="AS167">
        <v>0</v>
      </c>
      <c r="AT167">
        <v>0</v>
      </c>
      <c r="AU167">
        <v>0</v>
      </c>
      <c r="AV167">
        <v>1</v>
      </c>
      <c r="AW167">
        <v>1</v>
      </c>
      <c r="AZ167">
        <v>1</v>
      </c>
      <c r="BA167">
        <v>1</v>
      </c>
      <c r="BB167">
        <v>1</v>
      </c>
      <c r="BC167">
        <v>7.56</v>
      </c>
      <c r="BD167" t="s">
        <v>3</v>
      </c>
      <c r="BE167" t="s">
        <v>3</v>
      </c>
      <c r="BF167" t="s">
        <v>3</v>
      </c>
      <c r="BG167" t="s">
        <v>3</v>
      </c>
      <c r="BH167">
        <v>3</v>
      </c>
      <c r="BI167">
        <v>1</v>
      </c>
      <c r="BJ167" t="s">
        <v>194</v>
      </c>
      <c r="BM167">
        <v>500001</v>
      </c>
      <c r="BN167">
        <v>0</v>
      </c>
      <c r="BO167" t="s">
        <v>3</v>
      </c>
      <c r="BP167">
        <v>0</v>
      </c>
      <c r="BQ167">
        <v>8</v>
      </c>
      <c r="BR167">
        <v>0</v>
      </c>
      <c r="BS167">
        <v>1</v>
      </c>
      <c r="BT167">
        <v>1</v>
      </c>
      <c r="BU167">
        <v>1</v>
      </c>
      <c r="BV167">
        <v>1</v>
      </c>
      <c r="BW167">
        <v>1</v>
      </c>
      <c r="BX167">
        <v>1</v>
      </c>
      <c r="BY167" t="s">
        <v>3</v>
      </c>
      <c r="BZ167">
        <v>0</v>
      </c>
      <c r="CA167">
        <v>0</v>
      </c>
      <c r="CB167" t="s">
        <v>3</v>
      </c>
      <c r="CE167">
        <v>0</v>
      </c>
      <c r="CF167">
        <v>0</v>
      </c>
      <c r="CG167">
        <v>0</v>
      </c>
      <c r="CH167">
        <v>12</v>
      </c>
      <c r="CI167">
        <v>2</v>
      </c>
      <c r="CJ167">
        <v>0</v>
      </c>
      <c r="CK167">
        <v>0</v>
      </c>
      <c r="CL167">
        <v>0</v>
      </c>
      <c r="CM167">
        <v>0</v>
      </c>
      <c r="CN167" t="s">
        <v>3</v>
      </c>
      <c r="CO167">
        <v>0</v>
      </c>
      <c r="CP167">
        <f t="shared" si="180"/>
        <v>7</v>
      </c>
      <c r="CQ167">
        <f t="shared" si="181"/>
        <v>14.893199999999998</v>
      </c>
      <c r="CR167">
        <f t="shared" si="182"/>
        <v>0</v>
      </c>
      <c r="CS167">
        <f t="shared" si="183"/>
        <v>0</v>
      </c>
      <c r="CT167">
        <f t="shared" si="184"/>
        <v>0</v>
      </c>
      <c r="CU167">
        <f t="shared" si="185"/>
        <v>0</v>
      </c>
      <c r="CV167">
        <f t="shared" si="186"/>
        <v>0</v>
      </c>
      <c r="CW167">
        <f t="shared" si="187"/>
        <v>0</v>
      </c>
      <c r="CX167">
        <f t="shared" si="188"/>
        <v>0</v>
      </c>
      <c r="CY167">
        <f>(S167+R167)*(BZ167/100)</f>
        <v>0</v>
      </c>
      <c r="CZ167">
        <f>(S167+R167)*(CA167/100)</f>
        <v>0</v>
      </c>
      <c r="DC167" t="s">
        <v>3</v>
      </c>
      <c r="DD167" t="s">
        <v>3</v>
      </c>
      <c r="DE167" t="s">
        <v>3</v>
      </c>
      <c r="DF167" t="s">
        <v>3</v>
      </c>
      <c r="DG167" t="s">
        <v>3</v>
      </c>
      <c r="DH167" t="s">
        <v>3</v>
      </c>
      <c r="DI167" t="s">
        <v>3</v>
      </c>
      <c r="DJ167" t="s">
        <v>3</v>
      </c>
      <c r="DK167" t="s">
        <v>3</v>
      </c>
      <c r="DL167" t="s">
        <v>3</v>
      </c>
      <c r="DM167" t="s">
        <v>3</v>
      </c>
      <c r="DN167">
        <v>0</v>
      </c>
      <c r="DO167">
        <v>0</v>
      </c>
      <c r="DP167">
        <v>1</v>
      </c>
      <c r="DQ167">
        <v>1</v>
      </c>
      <c r="DU167">
        <v>1007</v>
      </c>
      <c r="DV167" t="s">
        <v>40</v>
      </c>
      <c r="DW167" t="e">
        <f>'1.Лок.смета.и.Акт'!#REF!</f>
        <v>#REF!</v>
      </c>
      <c r="DX167">
        <v>1</v>
      </c>
      <c r="DZ167" t="s">
        <v>3</v>
      </c>
      <c r="EA167" t="s">
        <v>3</v>
      </c>
      <c r="EB167" t="s">
        <v>3</v>
      </c>
      <c r="EC167" t="s">
        <v>3</v>
      </c>
      <c r="EE167">
        <v>54328897</v>
      </c>
      <c r="EF167">
        <v>8</v>
      </c>
      <c r="EG167" t="s">
        <v>31</v>
      </c>
      <c r="EH167">
        <v>0</v>
      </c>
      <c r="EI167" t="s">
        <v>3</v>
      </c>
      <c r="EJ167">
        <v>1</v>
      </c>
      <c r="EK167">
        <v>500001</v>
      </c>
      <c r="EL167" t="s">
        <v>32</v>
      </c>
      <c r="EM167" t="s">
        <v>33</v>
      </c>
      <c r="EO167" t="s">
        <v>3</v>
      </c>
      <c r="EQ167">
        <v>0</v>
      </c>
      <c r="ER167">
        <v>14.19</v>
      </c>
      <c r="ES167">
        <v>1.97</v>
      </c>
      <c r="ET167">
        <v>0</v>
      </c>
      <c r="EU167">
        <v>0</v>
      </c>
      <c r="EV167">
        <v>0</v>
      </c>
      <c r="EW167">
        <v>0</v>
      </c>
      <c r="EX167">
        <v>0</v>
      </c>
      <c r="EZ167">
        <v>5</v>
      </c>
      <c r="FC167">
        <v>0</v>
      </c>
      <c r="FD167">
        <v>18</v>
      </c>
      <c r="FF167">
        <v>14.19</v>
      </c>
      <c r="FQ167">
        <v>0</v>
      </c>
      <c r="FR167">
        <f t="shared" si="189"/>
        <v>0</v>
      </c>
      <c r="FS167">
        <v>0</v>
      </c>
      <c r="FX167">
        <v>0</v>
      </c>
      <c r="FY167">
        <v>0</v>
      </c>
      <c r="GA167" t="s">
        <v>85</v>
      </c>
      <c r="GD167">
        <v>1</v>
      </c>
      <c r="GF167">
        <v>1967222743</v>
      </c>
      <c r="GG167">
        <v>2</v>
      </c>
      <c r="GH167">
        <v>3</v>
      </c>
      <c r="GI167">
        <v>5</v>
      </c>
      <c r="GJ167">
        <v>0</v>
      </c>
      <c r="GK167">
        <v>0</v>
      </c>
      <c r="GL167">
        <f t="shared" si="190"/>
        <v>0</v>
      </c>
      <c r="GM167">
        <f t="shared" si="191"/>
        <v>7</v>
      </c>
      <c r="GN167">
        <f t="shared" si="192"/>
        <v>7</v>
      </c>
      <c r="GO167">
        <f t="shared" si="193"/>
        <v>0</v>
      </c>
      <c r="GP167">
        <f t="shared" si="194"/>
        <v>0</v>
      </c>
      <c r="GR167">
        <v>1</v>
      </c>
      <c r="GS167">
        <v>1</v>
      </c>
      <c r="GT167">
        <v>0</v>
      </c>
      <c r="GU167" t="s">
        <v>3</v>
      </c>
      <c r="GV167">
        <f t="shared" si="195"/>
        <v>0</v>
      </c>
      <c r="GW167">
        <v>1</v>
      </c>
      <c r="GX167">
        <f t="shared" si="196"/>
        <v>0</v>
      </c>
      <c r="HA167">
        <v>0</v>
      </c>
      <c r="HB167">
        <v>0</v>
      </c>
      <c r="HC167">
        <f t="shared" si="197"/>
        <v>0</v>
      </c>
      <c r="HE167" t="s">
        <v>35</v>
      </c>
      <c r="HF167" t="s">
        <v>36</v>
      </c>
      <c r="HM167" t="s">
        <v>3</v>
      </c>
      <c r="HN167" t="s">
        <v>3</v>
      </c>
      <c r="HO167" t="s">
        <v>3</v>
      </c>
      <c r="HP167" t="s">
        <v>3</v>
      </c>
      <c r="HQ167" t="s">
        <v>3</v>
      </c>
      <c r="IK167">
        <v>0</v>
      </c>
    </row>
    <row r="168" spans="1:255" x14ac:dyDescent="0.2">
      <c r="A168" s="2">
        <v>17</v>
      </c>
      <c r="B168" s="2">
        <v>1</v>
      </c>
      <c r="C168" s="2">
        <f>ROW(SmtRes!A121)</f>
        <v>121</v>
      </c>
      <c r="D168" s="2">
        <f>ROW(EtalonRes!A121)</f>
        <v>121</v>
      </c>
      <c r="E168" s="2" t="s">
        <v>217</v>
      </c>
      <c r="F168" s="2" t="s">
        <v>196</v>
      </c>
      <c r="G168" s="2" t="s">
        <v>197</v>
      </c>
      <c r="H168" s="2" t="s">
        <v>186</v>
      </c>
      <c r="I168" s="2">
        <f>'1.Лок.смета.и.Акт'!E37</f>
        <v>0.13</v>
      </c>
      <c r="J168" s="2">
        <v>0</v>
      </c>
      <c r="K168" s="2">
        <v>0.13</v>
      </c>
      <c r="L168" s="2">
        <v>0.254</v>
      </c>
      <c r="M168" s="2">
        <v>0</v>
      </c>
      <c r="N168" s="2">
        <f t="shared" si="160"/>
        <v>0.254</v>
      </c>
      <c r="O168" s="2">
        <f t="shared" si="161"/>
        <v>6</v>
      </c>
      <c r="P168" s="2">
        <f t="shared" si="162"/>
        <v>0</v>
      </c>
      <c r="Q168" s="2">
        <f t="shared" si="163"/>
        <v>4</v>
      </c>
      <c r="R168" s="2">
        <f t="shared" si="164"/>
        <v>1</v>
      </c>
      <c r="S168" s="2">
        <f t="shared" si="165"/>
        <v>2</v>
      </c>
      <c r="T168" s="2">
        <f t="shared" si="166"/>
        <v>0</v>
      </c>
      <c r="U168" s="2">
        <f t="shared" si="167"/>
        <v>0.26</v>
      </c>
      <c r="V168" s="2">
        <f t="shared" si="168"/>
        <v>0.10920000000000001</v>
      </c>
      <c r="W168" s="2">
        <f t="shared" si="169"/>
        <v>0</v>
      </c>
      <c r="X168" s="2">
        <f t="shared" si="170"/>
        <v>4</v>
      </c>
      <c r="Y168" s="2">
        <f t="shared" si="171"/>
        <v>2</v>
      </c>
      <c r="Z168" s="2"/>
      <c r="AA168" s="2">
        <v>69726971</v>
      </c>
      <c r="AB168" s="2">
        <f t="shared" si="172"/>
        <v>46.97</v>
      </c>
      <c r="AC168" s="2">
        <f>ROUND(((ES168*4)+(SUM(SmtRes!BC117:'SmtRes'!BC121)+SUM(EtalonRes!AL117:'EtalonRes'!AL121))),2)</f>
        <v>0.01</v>
      </c>
      <c r="AD168" s="2">
        <f>ROUND(((((ET168*4))-((EU168*4)))+AE168),2)</f>
        <v>30.92</v>
      </c>
      <c r="AE168" s="2">
        <f>ROUND(((EU168*4)),2)</f>
        <v>11.44</v>
      </c>
      <c r="AF168" s="2">
        <f>ROUND(((EV168*4)),2)</f>
        <v>16.04</v>
      </c>
      <c r="AG168" s="2">
        <f t="shared" si="176"/>
        <v>0</v>
      </c>
      <c r="AH168" s="2">
        <f>((EW168*4))</f>
        <v>2</v>
      </c>
      <c r="AI168" s="2">
        <f>((EX168*4))</f>
        <v>0.84</v>
      </c>
      <c r="AJ168" s="2">
        <f t="shared" si="179"/>
        <v>0</v>
      </c>
      <c r="AK168" s="2">
        <v>264.04000000000002</v>
      </c>
      <c r="AL168" s="2">
        <v>252.3</v>
      </c>
      <c r="AM168" s="2">
        <v>7.73</v>
      </c>
      <c r="AN168" s="2">
        <v>2.86</v>
      </c>
      <c r="AO168" s="2">
        <v>4.01</v>
      </c>
      <c r="AP168" s="2">
        <v>0</v>
      </c>
      <c r="AQ168" s="2">
        <v>0.5</v>
      </c>
      <c r="AR168" s="2">
        <v>0.21</v>
      </c>
      <c r="AS168" s="2">
        <v>0</v>
      </c>
      <c r="AT168" s="2">
        <v>123</v>
      </c>
      <c r="AU168" s="2">
        <v>75</v>
      </c>
      <c r="AV168" s="2">
        <v>1</v>
      </c>
      <c r="AW168" s="2">
        <v>1</v>
      </c>
      <c r="AX168" s="2"/>
      <c r="AY168" s="2"/>
      <c r="AZ168" s="2">
        <v>1</v>
      </c>
      <c r="BA168" s="2">
        <v>1</v>
      </c>
      <c r="BB168" s="2">
        <v>1</v>
      </c>
      <c r="BC168" s="2">
        <v>1</v>
      </c>
      <c r="BD168" s="2" t="s">
        <v>3</v>
      </c>
      <c r="BE168" s="2" t="s">
        <v>3</v>
      </c>
      <c r="BF168" s="2" t="s">
        <v>3</v>
      </c>
      <c r="BG168" s="2" t="s">
        <v>3</v>
      </c>
      <c r="BH168" s="2">
        <v>0</v>
      </c>
      <c r="BI168" s="2">
        <v>1</v>
      </c>
      <c r="BJ168" s="2" t="s">
        <v>198</v>
      </c>
      <c r="BK168" s="2"/>
      <c r="BL168" s="2"/>
      <c r="BM168" s="2">
        <v>11001</v>
      </c>
      <c r="BN168" s="2">
        <v>0</v>
      </c>
      <c r="BO168" s="2" t="s">
        <v>3</v>
      </c>
      <c r="BP168" s="2">
        <v>0</v>
      </c>
      <c r="BQ168" s="2">
        <v>2</v>
      </c>
      <c r="BR168" s="2">
        <v>0</v>
      </c>
      <c r="BS168" s="2">
        <v>1</v>
      </c>
      <c r="BT168" s="2">
        <v>1</v>
      </c>
      <c r="BU168" s="2">
        <v>1</v>
      </c>
      <c r="BV168" s="2">
        <v>1</v>
      </c>
      <c r="BW168" s="2">
        <v>1</v>
      </c>
      <c r="BX168" s="2">
        <v>1</v>
      </c>
      <c r="BY168" s="2" t="s">
        <v>3</v>
      </c>
      <c r="BZ168" s="2">
        <v>123</v>
      </c>
      <c r="CA168" s="2">
        <v>75</v>
      </c>
      <c r="CB168" s="2" t="s">
        <v>3</v>
      </c>
      <c r="CC168" s="2"/>
      <c r="CD168" s="2"/>
      <c r="CE168" s="2">
        <v>0</v>
      </c>
      <c r="CF168" s="2">
        <v>0</v>
      </c>
      <c r="CG168" s="2">
        <v>0</v>
      </c>
      <c r="CH168" s="2">
        <v>13</v>
      </c>
      <c r="CI168" s="2">
        <v>0</v>
      </c>
      <c r="CJ168" s="2">
        <v>0</v>
      </c>
      <c r="CK168" s="2">
        <v>0</v>
      </c>
      <c r="CL168" s="2">
        <v>0</v>
      </c>
      <c r="CM168" s="2">
        <v>0</v>
      </c>
      <c r="CN168" s="2" t="s">
        <v>3</v>
      </c>
      <c r="CO168" s="2">
        <v>0</v>
      </c>
      <c r="CP168" s="2">
        <f t="shared" si="180"/>
        <v>6</v>
      </c>
      <c r="CQ168" s="2">
        <f t="shared" si="181"/>
        <v>0.01</v>
      </c>
      <c r="CR168" s="2">
        <f t="shared" si="182"/>
        <v>30.92</v>
      </c>
      <c r="CS168" s="2">
        <f t="shared" si="183"/>
        <v>11.44</v>
      </c>
      <c r="CT168" s="2">
        <f t="shared" si="184"/>
        <v>16.04</v>
      </c>
      <c r="CU168" s="2">
        <f t="shared" si="185"/>
        <v>0</v>
      </c>
      <c r="CV168" s="2">
        <f t="shared" si="186"/>
        <v>2</v>
      </c>
      <c r="CW168" s="2">
        <f t="shared" si="187"/>
        <v>0.84</v>
      </c>
      <c r="CX168" s="2">
        <f t="shared" si="188"/>
        <v>0</v>
      </c>
      <c r="CY168" s="2">
        <f>(((S168+R168)*AT168)/100)</f>
        <v>3.69</v>
      </c>
      <c r="CZ168" s="2">
        <f>(((S168+R168)*AU168)/100)</f>
        <v>2.25</v>
      </c>
      <c r="DA168" s="2"/>
      <c r="DB168" s="2"/>
      <c r="DC168" s="2" t="s">
        <v>3</v>
      </c>
      <c r="DD168" s="2" t="s">
        <v>199</v>
      </c>
      <c r="DE168" s="2" t="s">
        <v>199</v>
      </c>
      <c r="DF168" s="2" t="s">
        <v>199</v>
      </c>
      <c r="DG168" s="2" t="s">
        <v>199</v>
      </c>
      <c r="DH168" s="2" t="s">
        <v>3</v>
      </c>
      <c r="DI168" s="2" t="s">
        <v>199</v>
      </c>
      <c r="DJ168" s="2" t="s">
        <v>199</v>
      </c>
      <c r="DK168" s="2" t="s">
        <v>3</v>
      </c>
      <c r="DL168" s="2" t="s">
        <v>3</v>
      </c>
      <c r="DM168" s="2" t="s">
        <v>3</v>
      </c>
      <c r="DN168" s="2">
        <v>0</v>
      </c>
      <c r="DO168" s="2">
        <v>0</v>
      </c>
      <c r="DP168" s="2">
        <v>1</v>
      </c>
      <c r="DQ168" s="2">
        <v>1</v>
      </c>
      <c r="DR168" s="2"/>
      <c r="DS168" s="2"/>
      <c r="DT168" s="2"/>
      <c r="DU168" s="2">
        <v>1013</v>
      </c>
      <c r="DV168" s="2" t="s">
        <v>186</v>
      </c>
      <c r="DW168" s="2" t="s">
        <v>186</v>
      </c>
      <c r="DX168" s="2">
        <v>1</v>
      </c>
      <c r="DY168" s="2"/>
      <c r="DZ168" s="2" t="s">
        <v>3</v>
      </c>
      <c r="EA168" s="2" t="s">
        <v>3</v>
      </c>
      <c r="EB168" s="2" t="s">
        <v>3</v>
      </c>
      <c r="EC168" s="2" t="s">
        <v>3</v>
      </c>
      <c r="ED168" s="2"/>
      <c r="EE168" s="2">
        <v>54328965</v>
      </c>
      <c r="EF168" s="2">
        <v>2</v>
      </c>
      <c r="EG168" s="2" t="s">
        <v>21</v>
      </c>
      <c r="EH168" s="2">
        <v>0</v>
      </c>
      <c r="EI168" s="2" t="s">
        <v>3</v>
      </c>
      <c r="EJ168" s="2">
        <v>1</v>
      </c>
      <c r="EK168" s="2">
        <v>11001</v>
      </c>
      <c r="EL168" s="2" t="s">
        <v>22</v>
      </c>
      <c r="EM168" s="2" t="s">
        <v>23</v>
      </c>
      <c r="EN168" s="2"/>
      <c r="EO168" s="2" t="s">
        <v>3</v>
      </c>
      <c r="EP168" s="2"/>
      <c r="EQ168" s="2">
        <v>1441792</v>
      </c>
      <c r="ER168" s="2">
        <v>264.04000000000002</v>
      </c>
      <c r="ES168" s="2">
        <v>252.3</v>
      </c>
      <c r="ET168" s="2">
        <v>7.73</v>
      </c>
      <c r="EU168" s="2">
        <v>2.86</v>
      </c>
      <c r="EV168" s="2">
        <v>4.01</v>
      </c>
      <c r="EW168" s="2">
        <v>0.5</v>
      </c>
      <c r="EX168" s="2">
        <v>0.21</v>
      </c>
      <c r="EY168" s="2">
        <v>1</v>
      </c>
      <c r="EZ168" s="2"/>
      <c r="FA168" s="2"/>
      <c r="FB168" s="2"/>
      <c r="FC168" s="2"/>
      <c r="FD168" s="2"/>
      <c r="FE168" s="2"/>
      <c r="FF168" s="2"/>
      <c r="FG168" s="2"/>
      <c r="FH168" s="2"/>
      <c r="FI168" s="2"/>
      <c r="FJ168" s="2"/>
      <c r="FK168" s="2"/>
      <c r="FL168" s="2"/>
      <c r="FM168" s="2"/>
      <c r="FN168" s="2"/>
      <c r="FO168" s="2"/>
      <c r="FP168" s="2"/>
      <c r="FQ168" s="2">
        <v>0</v>
      </c>
      <c r="FR168" s="2">
        <f t="shared" si="189"/>
        <v>0</v>
      </c>
      <c r="FS168" s="2">
        <v>0</v>
      </c>
      <c r="FT168" s="2"/>
      <c r="FU168" s="2"/>
      <c r="FV168" s="2"/>
      <c r="FW168" s="2"/>
      <c r="FX168" s="2">
        <v>123</v>
      </c>
      <c r="FY168" s="2">
        <v>75</v>
      </c>
      <c r="FZ168" s="2"/>
      <c r="GA168" s="2" t="s">
        <v>3</v>
      </c>
      <c r="GB168" s="2"/>
      <c r="GC168" s="2"/>
      <c r="GD168" s="2">
        <v>1</v>
      </c>
      <c r="GE168" s="2"/>
      <c r="GF168" s="2">
        <v>-1905653660</v>
      </c>
      <c r="GG168" s="2">
        <v>2</v>
      </c>
      <c r="GH168" s="2">
        <v>1</v>
      </c>
      <c r="GI168" s="2">
        <v>-2</v>
      </c>
      <c r="GJ168" s="2">
        <v>0</v>
      </c>
      <c r="GK168" s="2">
        <v>0</v>
      </c>
      <c r="GL168" s="2">
        <f t="shared" si="190"/>
        <v>0</v>
      </c>
      <c r="GM168" s="2">
        <f t="shared" si="191"/>
        <v>12</v>
      </c>
      <c r="GN168" s="2">
        <f t="shared" si="192"/>
        <v>12</v>
      </c>
      <c r="GO168" s="2">
        <f t="shared" si="193"/>
        <v>0</v>
      </c>
      <c r="GP168" s="2">
        <f t="shared" si="194"/>
        <v>0</v>
      </c>
      <c r="GQ168" s="2"/>
      <c r="GR168" s="2">
        <v>0</v>
      </c>
      <c r="GS168" s="2">
        <v>3</v>
      </c>
      <c r="GT168" s="2">
        <v>0</v>
      </c>
      <c r="GU168" s="2" t="s">
        <v>199</v>
      </c>
      <c r="GV168" s="2">
        <f>ROUND(((GT168*4)),2)</f>
        <v>0</v>
      </c>
      <c r="GW168" s="2">
        <v>1</v>
      </c>
      <c r="GX168" s="2">
        <f t="shared" si="196"/>
        <v>0</v>
      </c>
      <c r="GY168" s="2"/>
      <c r="GZ168" s="2"/>
      <c r="HA168" s="2">
        <v>0</v>
      </c>
      <c r="HB168" s="2">
        <v>0</v>
      </c>
      <c r="HC168" s="2">
        <f t="shared" si="197"/>
        <v>0</v>
      </c>
      <c r="HD168" s="2"/>
      <c r="HE168" s="2" t="s">
        <v>3</v>
      </c>
      <c r="HF168" s="2" t="s">
        <v>3</v>
      </c>
      <c r="HG168" s="2"/>
      <c r="HH168" s="2"/>
      <c r="HI168" s="2"/>
      <c r="HJ168" s="2"/>
      <c r="HK168" s="2"/>
      <c r="HL168" s="2"/>
      <c r="HM168" s="2" t="s">
        <v>3</v>
      </c>
      <c r="HN168" s="2" t="s">
        <v>24</v>
      </c>
      <c r="HO168" s="2" t="s">
        <v>25</v>
      </c>
      <c r="HP168" s="2" t="s">
        <v>22</v>
      </c>
      <c r="HQ168" s="2" t="s">
        <v>22</v>
      </c>
      <c r="HR168" s="2"/>
      <c r="HS168" s="2"/>
      <c r="HT168" s="2"/>
      <c r="HU168" s="2"/>
      <c r="HV168" s="2"/>
      <c r="HW168" s="2"/>
      <c r="HX168" s="2"/>
      <c r="HY168" s="2"/>
      <c r="HZ168" s="2"/>
      <c r="IA168" s="2"/>
      <c r="IB168" s="2"/>
      <c r="IC168" s="2"/>
      <c r="ID168" s="2"/>
      <c r="IE168" s="2"/>
      <c r="IF168" s="2"/>
      <c r="IG168" s="2"/>
      <c r="IH168" s="2"/>
      <c r="II168" s="2"/>
      <c r="IJ168" s="2"/>
      <c r="IK168" s="2">
        <v>0</v>
      </c>
      <c r="IL168" s="2"/>
      <c r="IM168" s="2"/>
      <c r="IN168" s="2"/>
      <c r="IO168" s="2"/>
      <c r="IP168" s="2"/>
      <c r="IQ168" s="2"/>
      <c r="IR168" s="2"/>
      <c r="IS168" s="2"/>
      <c r="IT168" s="2"/>
      <c r="IU168" s="2"/>
    </row>
    <row r="169" spans="1:255" x14ac:dyDescent="0.2">
      <c r="A169">
        <v>17</v>
      </c>
      <c r="B169">
        <v>1</v>
      </c>
      <c r="C169">
        <f>ROW(SmtRes!A126)</f>
        <v>126</v>
      </c>
      <c r="D169">
        <f>ROW(EtalonRes!A126)</f>
        <v>126</v>
      </c>
      <c r="E169" t="s">
        <v>217</v>
      </c>
      <c r="F169" t="s">
        <v>196</v>
      </c>
      <c r="G169" t="s">
        <v>197</v>
      </c>
      <c r="H169" t="s">
        <v>186</v>
      </c>
      <c r="I169">
        <f>'1.Лок.смета.и.Акт'!E37</f>
        <v>0.13</v>
      </c>
      <c r="J169">
        <v>0</v>
      </c>
      <c r="K169">
        <v>0.13</v>
      </c>
      <c r="L169">
        <v>0.254</v>
      </c>
      <c r="M169">
        <v>0</v>
      </c>
      <c r="N169">
        <f t="shared" si="160"/>
        <v>0.254</v>
      </c>
      <c r="O169">
        <f t="shared" si="161"/>
        <v>85</v>
      </c>
      <c r="P169">
        <f t="shared" si="162"/>
        <v>0</v>
      </c>
      <c r="Q169">
        <f t="shared" si="163"/>
        <v>32</v>
      </c>
      <c r="R169">
        <f t="shared" si="164"/>
        <v>29</v>
      </c>
      <c r="S169">
        <f t="shared" si="165"/>
        <v>53</v>
      </c>
      <c r="T169">
        <f t="shared" si="166"/>
        <v>0</v>
      </c>
      <c r="U169" t="e">
        <f t="shared" si="167"/>
        <v>#REF!</v>
      </c>
      <c r="V169">
        <f t="shared" si="168"/>
        <v>0.10920000000000001</v>
      </c>
      <c r="W169">
        <f t="shared" si="169"/>
        <v>0</v>
      </c>
      <c r="X169" t="e">
        <f t="shared" si="170"/>
        <v>#REF!</v>
      </c>
      <c r="Y169" t="e">
        <f t="shared" si="171"/>
        <v>#REF!</v>
      </c>
      <c r="AA169">
        <v>69726884</v>
      </c>
      <c r="AB169">
        <f t="shared" si="172"/>
        <v>46.97</v>
      </c>
      <c r="AC169">
        <f>ROUND(((ES169*4)+(SUM(SmtRes!BC122:'SmtRes'!BC126)+SUM(EtalonRes!AL122:'EtalonRes'!AL126))),2)</f>
        <v>0.01</v>
      </c>
      <c r="AD169">
        <f>ROUND(((((ET169*4))-((EU169*4)))+AE169),2)</f>
        <v>30.92</v>
      </c>
      <c r="AE169">
        <f>ROUND(((EU169*4)),2)</f>
        <v>11.44</v>
      </c>
      <c r="AF169">
        <f>ROUND(((EV169*4)),2)</f>
        <v>16.04</v>
      </c>
      <c r="AG169">
        <f t="shared" si="176"/>
        <v>0</v>
      </c>
      <c r="AH169" t="e">
        <f>((EW169*4))</f>
        <v>#REF!</v>
      </c>
      <c r="AI169">
        <f>((EX169*4))</f>
        <v>0.84</v>
      </c>
      <c r="AJ169">
        <f t="shared" si="179"/>
        <v>0</v>
      </c>
      <c r="AK169">
        <v>264.04000000000002</v>
      </c>
      <c r="AL169">
        <v>252.3</v>
      </c>
      <c r="AM169">
        <v>7.73</v>
      </c>
      <c r="AN169">
        <v>2.86</v>
      </c>
      <c r="AO169">
        <v>4.01</v>
      </c>
      <c r="AP169">
        <v>0</v>
      </c>
      <c r="AQ169" t="e">
        <f>'1.Лок.смета.и.Акт'!#REF!</f>
        <v>#REF!</v>
      </c>
      <c r="AR169">
        <v>0.21</v>
      </c>
      <c r="AS169">
        <v>0</v>
      </c>
      <c r="AT169">
        <v>117</v>
      </c>
      <c r="AU169">
        <v>64</v>
      </c>
      <c r="AV169">
        <v>1</v>
      </c>
      <c r="AW169">
        <v>1</v>
      </c>
      <c r="AZ169">
        <v>1</v>
      </c>
      <c r="BA169">
        <v>25.36</v>
      </c>
      <c r="BB169">
        <v>7.84</v>
      </c>
      <c r="BC169">
        <v>7.56</v>
      </c>
      <c r="BD169" t="s">
        <v>3</v>
      </c>
      <c r="BE169" t="s">
        <v>3</v>
      </c>
      <c r="BF169" t="s">
        <v>3</v>
      </c>
      <c r="BG169" t="s">
        <v>3</v>
      </c>
      <c r="BH169">
        <v>0</v>
      </c>
      <c r="BI169">
        <v>1</v>
      </c>
      <c r="BJ169" t="s">
        <v>198</v>
      </c>
      <c r="BM169">
        <v>11001</v>
      </c>
      <c r="BN169">
        <v>0</v>
      </c>
      <c r="BO169" t="s">
        <v>196</v>
      </c>
      <c r="BP169">
        <v>1</v>
      </c>
      <c r="BQ169">
        <v>2</v>
      </c>
      <c r="BR169">
        <v>0</v>
      </c>
      <c r="BS169">
        <v>19.8</v>
      </c>
      <c r="BT169">
        <v>1</v>
      </c>
      <c r="BU169">
        <v>1</v>
      </c>
      <c r="BV169">
        <v>1</v>
      </c>
      <c r="BW169">
        <v>1</v>
      </c>
      <c r="BX169">
        <v>1</v>
      </c>
      <c r="BY169" t="s">
        <v>3</v>
      </c>
      <c r="BZ169" t="e">
        <f>'1.Лок.смета.и.Акт'!#REF!</f>
        <v>#REF!</v>
      </c>
      <c r="CA169" t="e">
        <f>'1.Лок.смета.и.Акт'!#REF!</f>
        <v>#REF!</v>
      </c>
      <c r="CB169" t="s">
        <v>3</v>
      </c>
      <c r="CE169">
        <v>0</v>
      </c>
      <c r="CF169">
        <v>0</v>
      </c>
      <c r="CG169">
        <v>0</v>
      </c>
      <c r="CH169">
        <v>13</v>
      </c>
      <c r="CI169">
        <v>0</v>
      </c>
      <c r="CJ169">
        <v>0</v>
      </c>
      <c r="CK169">
        <v>0</v>
      </c>
      <c r="CL169">
        <v>0</v>
      </c>
      <c r="CM169">
        <v>0</v>
      </c>
      <c r="CN169" t="s">
        <v>3</v>
      </c>
      <c r="CO169">
        <v>0</v>
      </c>
      <c r="CP169">
        <f t="shared" si="180"/>
        <v>85</v>
      </c>
      <c r="CQ169">
        <f t="shared" si="181"/>
        <v>7.5600000000000001E-2</v>
      </c>
      <c r="CR169">
        <f t="shared" si="182"/>
        <v>242.4128</v>
      </c>
      <c r="CS169">
        <f t="shared" si="183"/>
        <v>226.512</v>
      </c>
      <c r="CT169">
        <f t="shared" si="184"/>
        <v>406.77439999999996</v>
      </c>
      <c r="CU169">
        <f t="shared" si="185"/>
        <v>0</v>
      </c>
      <c r="CV169" t="e">
        <f t="shared" si="186"/>
        <v>#REF!</v>
      </c>
      <c r="CW169">
        <f t="shared" si="187"/>
        <v>0.84</v>
      </c>
      <c r="CX169">
        <f t="shared" si="188"/>
        <v>0</v>
      </c>
      <c r="CY169" t="e">
        <f>(S169+R169)*(BZ169/100)</f>
        <v>#REF!</v>
      </c>
      <c r="CZ169" t="e">
        <f>(S169+R169)*(CA169/100)</f>
        <v>#REF!</v>
      </c>
      <c r="DC169" t="s">
        <v>3</v>
      </c>
      <c r="DD169" t="s">
        <v>199</v>
      </c>
      <c r="DE169" t="s">
        <v>199</v>
      </c>
      <c r="DF169" t="s">
        <v>199</v>
      </c>
      <c r="DG169" t="s">
        <v>199</v>
      </c>
      <c r="DH169" t="s">
        <v>3</v>
      </c>
      <c r="DI169" t="s">
        <v>199</v>
      </c>
      <c r="DJ169" t="s">
        <v>199</v>
      </c>
      <c r="DK169" t="s">
        <v>3</v>
      </c>
      <c r="DL169" t="s">
        <v>3</v>
      </c>
      <c r="DM169" t="s">
        <v>3</v>
      </c>
      <c r="DN169">
        <v>123</v>
      </c>
      <c r="DO169">
        <v>75</v>
      </c>
      <c r="DP169">
        <v>1</v>
      </c>
      <c r="DQ169">
        <v>1</v>
      </c>
      <c r="DU169">
        <v>1013</v>
      </c>
      <c r="DV169" t="s">
        <v>186</v>
      </c>
      <c r="DW169" t="str">
        <f>'1.Лок.смета.и.Акт'!D37</f>
        <v>100 м2 стяжки</v>
      </c>
      <c r="DX169">
        <v>1</v>
      </c>
      <c r="DZ169" t="s">
        <v>3</v>
      </c>
      <c r="EA169" t="s">
        <v>3</v>
      </c>
      <c r="EB169" t="s">
        <v>3</v>
      </c>
      <c r="EC169" t="s">
        <v>3</v>
      </c>
      <c r="EE169">
        <v>54328965</v>
      </c>
      <c r="EF169">
        <v>2</v>
      </c>
      <c r="EG169" t="s">
        <v>21</v>
      </c>
      <c r="EH169">
        <v>0</v>
      </c>
      <c r="EI169" t="s">
        <v>3</v>
      </c>
      <c r="EJ169">
        <v>1</v>
      </c>
      <c r="EK169">
        <v>11001</v>
      </c>
      <c r="EL169" t="s">
        <v>22</v>
      </c>
      <c r="EM169" t="s">
        <v>23</v>
      </c>
      <c r="EO169" t="s">
        <v>3</v>
      </c>
      <c r="EQ169">
        <v>1441792</v>
      </c>
      <c r="ER169">
        <v>264.04000000000002</v>
      </c>
      <c r="ES169">
        <v>252.3</v>
      </c>
      <c r="ET169">
        <v>7.73</v>
      </c>
      <c r="EU169">
        <v>2.86</v>
      </c>
      <c r="EV169">
        <v>4.01</v>
      </c>
      <c r="EW169" t="e">
        <f>'1.Лок.смета.и.Акт'!#REF!</f>
        <v>#REF!</v>
      </c>
      <c r="EX169">
        <v>0.21</v>
      </c>
      <c r="EY169">
        <v>1</v>
      </c>
      <c r="FQ169">
        <v>0</v>
      </c>
      <c r="FR169">
        <f t="shared" si="189"/>
        <v>0</v>
      </c>
      <c r="FS169">
        <v>0</v>
      </c>
      <c r="FX169">
        <v>123</v>
      </c>
      <c r="FY169">
        <v>75</v>
      </c>
      <c r="GA169" t="s">
        <v>3</v>
      </c>
      <c r="GD169">
        <v>1</v>
      </c>
      <c r="GF169">
        <v>-1905653660</v>
      </c>
      <c r="GG169">
        <v>2</v>
      </c>
      <c r="GH169">
        <v>1</v>
      </c>
      <c r="GI169">
        <v>2</v>
      </c>
      <c r="GJ169">
        <v>0</v>
      </c>
      <c r="GK169">
        <v>0</v>
      </c>
      <c r="GL169">
        <f t="shared" si="190"/>
        <v>0</v>
      </c>
      <c r="GM169" t="e">
        <f t="shared" si="191"/>
        <v>#REF!</v>
      </c>
      <c r="GN169" t="e">
        <f t="shared" si="192"/>
        <v>#REF!</v>
      </c>
      <c r="GO169">
        <f t="shared" si="193"/>
        <v>0</v>
      </c>
      <c r="GP169">
        <f t="shared" si="194"/>
        <v>0</v>
      </c>
      <c r="GR169">
        <v>0</v>
      </c>
      <c r="GS169">
        <v>3</v>
      </c>
      <c r="GT169">
        <v>0</v>
      </c>
      <c r="GU169" t="s">
        <v>199</v>
      </c>
      <c r="GV169">
        <f>ROUND(((GT169*4)),2)</f>
        <v>0</v>
      </c>
      <c r="GW169">
        <v>1015.2</v>
      </c>
      <c r="GX169">
        <f t="shared" si="196"/>
        <v>0</v>
      </c>
      <c r="HA169">
        <v>0</v>
      </c>
      <c r="HB169">
        <v>0</v>
      </c>
      <c r="HC169">
        <f t="shared" si="197"/>
        <v>0</v>
      </c>
      <c r="HE169" t="s">
        <v>3</v>
      </c>
      <c r="HF169" t="s">
        <v>3</v>
      </c>
      <c r="HM169" t="s">
        <v>3</v>
      </c>
      <c r="HN169" t="s">
        <v>24</v>
      </c>
      <c r="HO169" t="s">
        <v>25</v>
      </c>
      <c r="HP169" t="s">
        <v>22</v>
      </c>
      <c r="HQ169" t="s">
        <v>22</v>
      </c>
      <c r="IK169">
        <v>0</v>
      </c>
    </row>
    <row r="170" spans="1:255" x14ac:dyDescent="0.2">
      <c r="A170" s="2">
        <v>18</v>
      </c>
      <c r="B170" s="2">
        <v>1</v>
      </c>
      <c r="C170" s="2">
        <v>121</v>
      </c>
      <c r="D170" s="2"/>
      <c r="E170" s="2" t="s">
        <v>218</v>
      </c>
      <c r="F170" s="2" t="s">
        <v>189</v>
      </c>
      <c r="G170" s="2" t="s">
        <v>190</v>
      </c>
      <c r="H170" s="2" t="s">
        <v>40</v>
      </c>
      <c r="I170" s="2">
        <f>I168*J170</f>
        <v>0.26500000000000001</v>
      </c>
      <c r="J170" s="2">
        <v>2.0384615384615383</v>
      </c>
      <c r="K170" s="2">
        <v>2.038462</v>
      </c>
      <c r="L170" s="2">
        <v>0.51815999999999995</v>
      </c>
      <c r="M170" s="2">
        <v>0</v>
      </c>
      <c r="N170" s="2">
        <f t="shared" si="160"/>
        <v>0.51819999999999999</v>
      </c>
      <c r="O170" s="2">
        <f t="shared" si="161"/>
        <v>230</v>
      </c>
      <c r="P170" s="2">
        <f t="shared" si="162"/>
        <v>230</v>
      </c>
      <c r="Q170" s="2">
        <f t="shared" si="163"/>
        <v>0</v>
      </c>
      <c r="R170" s="2">
        <f t="shared" si="164"/>
        <v>0</v>
      </c>
      <c r="S170" s="2">
        <f t="shared" si="165"/>
        <v>0</v>
      </c>
      <c r="T170" s="2">
        <f t="shared" si="166"/>
        <v>0</v>
      </c>
      <c r="U170" s="2">
        <f t="shared" si="167"/>
        <v>0</v>
      </c>
      <c r="V170" s="2">
        <f t="shared" si="168"/>
        <v>0</v>
      </c>
      <c r="W170" s="2">
        <f t="shared" si="169"/>
        <v>0</v>
      </c>
      <c r="X170" s="2">
        <f t="shared" si="170"/>
        <v>0</v>
      </c>
      <c r="Y170" s="2">
        <f t="shared" si="171"/>
        <v>0</v>
      </c>
      <c r="Z170" s="2"/>
      <c r="AA170" s="2">
        <v>69726971</v>
      </c>
      <c r="AB170" s="2">
        <f t="shared" si="172"/>
        <v>867.14</v>
      </c>
      <c r="AC170" s="2">
        <f>ROUND((ES170),2)</f>
        <v>867.14</v>
      </c>
      <c r="AD170" s="2">
        <f>ROUND((((ET170)-(EU170))+AE170),2)</f>
        <v>0</v>
      </c>
      <c r="AE170" s="2">
        <f>ROUND((EU170),2)</f>
        <v>0</v>
      </c>
      <c r="AF170" s="2">
        <f>ROUND((EV170),2)</f>
        <v>0</v>
      </c>
      <c r="AG170" s="2">
        <f t="shared" si="176"/>
        <v>0</v>
      </c>
      <c r="AH170" s="2">
        <f>(EW170)</f>
        <v>0</v>
      </c>
      <c r="AI170" s="2">
        <f>(EX170)</f>
        <v>0</v>
      </c>
      <c r="AJ170" s="2">
        <f t="shared" si="179"/>
        <v>0</v>
      </c>
      <c r="AK170" s="2">
        <v>867.14</v>
      </c>
      <c r="AL170" s="2">
        <v>867.14</v>
      </c>
      <c r="AM170" s="2">
        <v>0</v>
      </c>
      <c r="AN170" s="2">
        <v>0</v>
      </c>
      <c r="AO170" s="2">
        <v>0</v>
      </c>
      <c r="AP170" s="2">
        <v>0</v>
      </c>
      <c r="AQ170" s="2">
        <v>0</v>
      </c>
      <c r="AR170" s="2">
        <v>0</v>
      </c>
      <c r="AS170" s="2">
        <v>0</v>
      </c>
      <c r="AT170" s="2">
        <v>0</v>
      </c>
      <c r="AU170" s="2">
        <v>0</v>
      </c>
      <c r="AV170" s="2">
        <v>1</v>
      </c>
      <c r="AW170" s="2">
        <v>1</v>
      </c>
      <c r="AX170" s="2"/>
      <c r="AY170" s="2"/>
      <c r="AZ170" s="2">
        <v>1</v>
      </c>
      <c r="BA170" s="2">
        <v>1</v>
      </c>
      <c r="BB170" s="2">
        <v>1</v>
      </c>
      <c r="BC170" s="2">
        <v>1</v>
      </c>
      <c r="BD170" s="2" t="s">
        <v>3</v>
      </c>
      <c r="BE170" s="2" t="s">
        <v>3</v>
      </c>
      <c r="BF170" s="2" t="s">
        <v>3</v>
      </c>
      <c r="BG170" s="2" t="s">
        <v>3</v>
      </c>
      <c r="BH170" s="2">
        <v>3</v>
      </c>
      <c r="BI170" s="2">
        <v>1</v>
      </c>
      <c r="BJ170" s="2" t="s">
        <v>191</v>
      </c>
      <c r="BK170" s="2"/>
      <c r="BL170" s="2"/>
      <c r="BM170" s="2">
        <v>500003</v>
      </c>
      <c r="BN170" s="2">
        <v>0</v>
      </c>
      <c r="BO170" s="2" t="s">
        <v>3</v>
      </c>
      <c r="BP170" s="2">
        <v>0</v>
      </c>
      <c r="BQ170" s="2">
        <v>13</v>
      </c>
      <c r="BR170" s="2">
        <v>0</v>
      </c>
      <c r="BS170" s="2">
        <v>1</v>
      </c>
      <c r="BT170" s="2">
        <v>1</v>
      </c>
      <c r="BU170" s="2">
        <v>1</v>
      </c>
      <c r="BV170" s="2">
        <v>1</v>
      </c>
      <c r="BW170" s="2">
        <v>1</v>
      </c>
      <c r="BX170" s="2">
        <v>1</v>
      </c>
      <c r="BY170" s="2" t="s">
        <v>3</v>
      </c>
      <c r="BZ170" s="2">
        <v>0</v>
      </c>
      <c r="CA170" s="2">
        <v>0</v>
      </c>
      <c r="CB170" s="2" t="s">
        <v>3</v>
      </c>
      <c r="CC170" s="2"/>
      <c r="CD170" s="2"/>
      <c r="CE170" s="2">
        <v>0</v>
      </c>
      <c r="CF170" s="2">
        <v>0</v>
      </c>
      <c r="CG170" s="2">
        <v>0</v>
      </c>
      <c r="CH170" s="2">
        <v>13</v>
      </c>
      <c r="CI170" s="2">
        <v>1</v>
      </c>
      <c r="CJ170" s="2">
        <v>0</v>
      </c>
      <c r="CK170" s="2">
        <v>0</v>
      </c>
      <c r="CL170" s="2">
        <v>0</v>
      </c>
      <c r="CM170" s="2">
        <v>0</v>
      </c>
      <c r="CN170" s="2" t="s">
        <v>3</v>
      </c>
      <c r="CO170" s="2">
        <v>0</v>
      </c>
      <c r="CP170" s="2">
        <f t="shared" si="180"/>
        <v>230</v>
      </c>
      <c r="CQ170" s="2">
        <f t="shared" si="181"/>
        <v>867.14</v>
      </c>
      <c r="CR170" s="2">
        <f t="shared" si="182"/>
        <v>0</v>
      </c>
      <c r="CS170" s="2">
        <f t="shared" si="183"/>
        <v>0</v>
      </c>
      <c r="CT170" s="2">
        <f t="shared" si="184"/>
        <v>0</v>
      </c>
      <c r="CU170" s="2">
        <f t="shared" si="185"/>
        <v>0</v>
      </c>
      <c r="CV170" s="2">
        <f t="shared" si="186"/>
        <v>0</v>
      </c>
      <c r="CW170" s="2">
        <f t="shared" si="187"/>
        <v>0</v>
      </c>
      <c r="CX170" s="2">
        <f t="shared" si="188"/>
        <v>0</v>
      </c>
      <c r="CY170" s="2">
        <f>(((S170+R170)*AT170)/100)</f>
        <v>0</v>
      </c>
      <c r="CZ170" s="2">
        <f>(((S170+R170)*AU170)/100)</f>
        <v>0</v>
      </c>
      <c r="DA170" s="2"/>
      <c r="DB170" s="2"/>
      <c r="DC170" s="2" t="s">
        <v>3</v>
      </c>
      <c r="DD170" s="2" t="s">
        <v>3</v>
      </c>
      <c r="DE170" s="2" t="s">
        <v>3</v>
      </c>
      <c r="DF170" s="2" t="s">
        <v>3</v>
      </c>
      <c r="DG170" s="2" t="s">
        <v>3</v>
      </c>
      <c r="DH170" s="2" t="s">
        <v>3</v>
      </c>
      <c r="DI170" s="2" t="s">
        <v>3</v>
      </c>
      <c r="DJ170" s="2" t="s">
        <v>3</v>
      </c>
      <c r="DK170" s="2" t="s">
        <v>3</v>
      </c>
      <c r="DL170" s="2" t="s">
        <v>3</v>
      </c>
      <c r="DM170" s="2" t="s">
        <v>3</v>
      </c>
      <c r="DN170" s="2">
        <v>0</v>
      </c>
      <c r="DO170" s="2">
        <v>0</v>
      </c>
      <c r="DP170" s="2">
        <v>1</v>
      </c>
      <c r="DQ170" s="2">
        <v>1</v>
      </c>
      <c r="DR170" s="2"/>
      <c r="DS170" s="2"/>
      <c r="DT170" s="2"/>
      <c r="DU170" s="2">
        <v>1007</v>
      </c>
      <c r="DV170" s="2" t="s">
        <v>40</v>
      </c>
      <c r="DW170" s="2" t="s">
        <v>40</v>
      </c>
      <c r="DX170" s="2">
        <v>1</v>
      </c>
      <c r="DY170" s="2"/>
      <c r="DZ170" s="2" t="s">
        <v>3</v>
      </c>
      <c r="EA170" s="2" t="s">
        <v>3</v>
      </c>
      <c r="EB170" s="2" t="s">
        <v>3</v>
      </c>
      <c r="EC170" s="2" t="s">
        <v>3</v>
      </c>
      <c r="ED170" s="2"/>
      <c r="EE170" s="2">
        <v>54329104</v>
      </c>
      <c r="EF170" s="2">
        <v>13</v>
      </c>
      <c r="EG170" s="2" t="s">
        <v>42</v>
      </c>
      <c r="EH170" s="2">
        <v>0</v>
      </c>
      <c r="EI170" s="2" t="s">
        <v>3</v>
      </c>
      <c r="EJ170" s="2">
        <v>1</v>
      </c>
      <c r="EK170" s="2">
        <v>500003</v>
      </c>
      <c r="EL170" s="2" t="s">
        <v>43</v>
      </c>
      <c r="EM170" s="2" t="s">
        <v>44</v>
      </c>
      <c r="EN170" s="2"/>
      <c r="EO170" s="2" t="s">
        <v>3</v>
      </c>
      <c r="EP170" s="2"/>
      <c r="EQ170" s="2">
        <v>0</v>
      </c>
      <c r="ER170" s="2">
        <v>867.14</v>
      </c>
      <c r="ES170" s="2">
        <v>867.14</v>
      </c>
      <c r="ET170" s="2">
        <v>0</v>
      </c>
      <c r="EU170" s="2">
        <v>0</v>
      </c>
      <c r="EV170" s="2">
        <v>0</v>
      </c>
      <c r="EW170" s="2">
        <v>0</v>
      </c>
      <c r="EX170" s="2">
        <v>0</v>
      </c>
      <c r="EY170" s="2"/>
      <c r="EZ170" s="2"/>
      <c r="FA170" s="2"/>
      <c r="FB170" s="2"/>
      <c r="FC170" s="2"/>
      <c r="FD170" s="2"/>
      <c r="FE170" s="2"/>
      <c r="FF170" s="2"/>
      <c r="FG170" s="2"/>
      <c r="FH170" s="2"/>
      <c r="FI170" s="2"/>
      <c r="FJ170" s="2"/>
      <c r="FK170" s="2"/>
      <c r="FL170" s="2"/>
      <c r="FM170" s="2"/>
      <c r="FN170" s="2"/>
      <c r="FO170" s="2"/>
      <c r="FP170" s="2"/>
      <c r="FQ170" s="2">
        <v>0</v>
      </c>
      <c r="FR170" s="2">
        <f t="shared" si="189"/>
        <v>0</v>
      </c>
      <c r="FS170" s="2">
        <v>0</v>
      </c>
      <c r="FT170" s="2"/>
      <c r="FU170" s="2"/>
      <c r="FV170" s="2"/>
      <c r="FW170" s="2"/>
      <c r="FX170" s="2">
        <v>0</v>
      </c>
      <c r="FY170" s="2">
        <v>0</v>
      </c>
      <c r="FZ170" s="2"/>
      <c r="GA170" s="2" t="s">
        <v>3</v>
      </c>
      <c r="GB170" s="2"/>
      <c r="GC170" s="2"/>
      <c r="GD170" s="2">
        <v>1</v>
      </c>
      <c r="GE170" s="2"/>
      <c r="GF170" s="2">
        <v>1799260510</v>
      </c>
      <c r="GG170" s="2">
        <v>2</v>
      </c>
      <c r="GH170" s="2">
        <v>1</v>
      </c>
      <c r="GI170" s="2">
        <v>-2</v>
      </c>
      <c r="GJ170" s="2">
        <v>0</v>
      </c>
      <c r="GK170" s="2">
        <v>0</v>
      </c>
      <c r="GL170" s="2">
        <f t="shared" si="190"/>
        <v>0</v>
      </c>
      <c r="GM170" s="2">
        <f t="shared" si="191"/>
        <v>230</v>
      </c>
      <c r="GN170" s="2">
        <f t="shared" si="192"/>
        <v>230</v>
      </c>
      <c r="GO170" s="2">
        <f t="shared" si="193"/>
        <v>0</v>
      </c>
      <c r="GP170" s="2">
        <f t="shared" si="194"/>
        <v>0</v>
      </c>
      <c r="GQ170" s="2"/>
      <c r="GR170" s="2">
        <v>0</v>
      </c>
      <c r="GS170" s="2">
        <v>3</v>
      </c>
      <c r="GT170" s="2">
        <v>0</v>
      </c>
      <c r="GU170" s="2" t="s">
        <v>3</v>
      </c>
      <c r="GV170" s="2">
        <f t="shared" ref="GV170:GV175" si="198">ROUND((GT170),2)</f>
        <v>0</v>
      </c>
      <c r="GW170" s="2">
        <v>1</v>
      </c>
      <c r="GX170" s="2">
        <f t="shared" si="196"/>
        <v>0</v>
      </c>
      <c r="GY170" s="2"/>
      <c r="GZ170" s="2"/>
      <c r="HA170" s="2">
        <v>0</v>
      </c>
      <c r="HB170" s="2">
        <v>0</v>
      </c>
      <c r="HC170" s="2">
        <f t="shared" si="197"/>
        <v>0</v>
      </c>
      <c r="HD170" s="2"/>
      <c r="HE170" s="2" t="s">
        <v>3</v>
      </c>
      <c r="HF170" s="2" t="s">
        <v>3</v>
      </c>
      <c r="HG170" s="2"/>
      <c r="HH170" s="2"/>
      <c r="HI170" s="2"/>
      <c r="HJ170" s="2"/>
      <c r="HK170" s="2"/>
      <c r="HL170" s="2"/>
      <c r="HM170" s="2" t="s">
        <v>3</v>
      </c>
      <c r="HN170" s="2" t="s">
        <v>3</v>
      </c>
      <c r="HO170" s="2" t="s">
        <v>3</v>
      </c>
      <c r="HP170" s="2" t="s">
        <v>3</v>
      </c>
      <c r="HQ170" s="2" t="s">
        <v>3</v>
      </c>
      <c r="HR170" s="2"/>
      <c r="HS170" s="2"/>
      <c r="HT170" s="2"/>
      <c r="HU170" s="2"/>
      <c r="HV170" s="2"/>
      <c r="HW170" s="2"/>
      <c r="HX170" s="2"/>
      <c r="HY170" s="2"/>
      <c r="HZ170" s="2"/>
      <c r="IA170" s="2"/>
      <c r="IB170" s="2"/>
      <c r="IC170" s="2"/>
      <c r="ID170" s="2"/>
      <c r="IE170" s="2"/>
      <c r="IF170" s="2"/>
      <c r="IG170" s="2"/>
      <c r="IH170" s="2"/>
      <c r="II170" s="2"/>
      <c r="IJ170" s="2"/>
      <c r="IK170" s="2">
        <v>0</v>
      </c>
      <c r="IL170" s="2"/>
      <c r="IM170" s="2"/>
      <c r="IN170" s="2"/>
      <c r="IO170" s="2"/>
      <c r="IP170" s="2"/>
      <c r="IQ170" s="2"/>
      <c r="IR170" s="2"/>
      <c r="IS170" s="2"/>
      <c r="IT170" s="2"/>
      <c r="IU170" s="2"/>
    </row>
    <row r="171" spans="1:255" x14ac:dyDescent="0.2">
      <c r="A171">
        <v>18</v>
      </c>
      <c r="B171">
        <v>1</v>
      </c>
      <c r="C171">
        <v>126</v>
      </c>
      <c r="E171" t="s">
        <v>218</v>
      </c>
      <c r="F171" t="e">
        <f>'1.Лок.смета.и.Акт'!#REF!</f>
        <v>#REF!</v>
      </c>
      <c r="G171" t="s">
        <v>190</v>
      </c>
      <c r="H171" t="s">
        <v>40</v>
      </c>
      <c r="I171">
        <f>I169*J171</f>
        <v>0.26500000000000001</v>
      </c>
      <c r="J171">
        <v>2.0384615384615383</v>
      </c>
      <c r="K171">
        <v>2.038462</v>
      </c>
      <c r="L171">
        <v>0.51815999999999995</v>
      </c>
      <c r="M171">
        <v>0</v>
      </c>
      <c r="N171">
        <f t="shared" si="160"/>
        <v>0.51819999999999999</v>
      </c>
      <c r="O171">
        <f t="shared" si="161"/>
        <v>1728</v>
      </c>
      <c r="P171">
        <f t="shared" si="162"/>
        <v>1728</v>
      </c>
      <c r="Q171">
        <f t="shared" si="163"/>
        <v>0</v>
      </c>
      <c r="R171">
        <f t="shared" si="164"/>
        <v>0</v>
      </c>
      <c r="S171">
        <f t="shared" si="165"/>
        <v>0</v>
      </c>
      <c r="T171">
        <f t="shared" si="166"/>
        <v>0</v>
      </c>
      <c r="U171">
        <f t="shared" si="167"/>
        <v>0</v>
      </c>
      <c r="V171">
        <f t="shared" si="168"/>
        <v>0</v>
      </c>
      <c r="W171">
        <f t="shared" si="169"/>
        <v>0</v>
      </c>
      <c r="X171">
        <f t="shared" si="170"/>
        <v>0</v>
      </c>
      <c r="Y171">
        <f t="shared" si="171"/>
        <v>0</v>
      </c>
      <c r="AA171">
        <v>69726884</v>
      </c>
      <c r="AB171">
        <f t="shared" si="172"/>
        <v>862.75</v>
      </c>
      <c r="AC171">
        <f>ROUND((ES171),2)</f>
        <v>862.75</v>
      </c>
      <c r="AD171">
        <f>ROUND((((ET171)-(EU171))+AE171),2)</f>
        <v>0</v>
      </c>
      <c r="AE171">
        <f>ROUND((EU171),2)</f>
        <v>0</v>
      </c>
      <c r="AF171">
        <f>ROUND((EV171),2)</f>
        <v>0</v>
      </c>
      <c r="AG171">
        <f t="shared" si="176"/>
        <v>0</v>
      </c>
      <c r="AH171">
        <f>(EW171)</f>
        <v>0</v>
      </c>
      <c r="AI171">
        <f>(EX171)</f>
        <v>0</v>
      </c>
      <c r="AJ171">
        <f t="shared" si="179"/>
        <v>0</v>
      </c>
      <c r="AK171">
        <v>862.75</v>
      </c>
      <c r="AL171">
        <v>862.75</v>
      </c>
      <c r="AM171">
        <v>0</v>
      </c>
      <c r="AN171">
        <v>0</v>
      </c>
      <c r="AO171">
        <v>0</v>
      </c>
      <c r="AP171">
        <v>0</v>
      </c>
      <c r="AQ171">
        <v>0</v>
      </c>
      <c r="AR171">
        <v>0</v>
      </c>
      <c r="AS171">
        <v>0</v>
      </c>
      <c r="AT171">
        <v>0</v>
      </c>
      <c r="AU171">
        <v>0</v>
      </c>
      <c r="AV171">
        <v>1</v>
      </c>
      <c r="AW171">
        <v>1</v>
      </c>
      <c r="AZ171">
        <v>1</v>
      </c>
      <c r="BA171">
        <v>1</v>
      </c>
      <c r="BB171">
        <v>1</v>
      </c>
      <c r="BC171">
        <v>7.56</v>
      </c>
      <c r="BD171" t="s">
        <v>3</v>
      </c>
      <c r="BE171" t="s">
        <v>3</v>
      </c>
      <c r="BF171" t="s">
        <v>3</v>
      </c>
      <c r="BG171" t="s">
        <v>3</v>
      </c>
      <c r="BH171">
        <v>3</v>
      </c>
      <c r="BI171">
        <v>1</v>
      </c>
      <c r="BJ171" t="s">
        <v>191</v>
      </c>
      <c r="BM171">
        <v>500003</v>
      </c>
      <c r="BN171">
        <v>0</v>
      </c>
      <c r="BO171" t="s">
        <v>3</v>
      </c>
      <c r="BP171">
        <v>0</v>
      </c>
      <c r="BQ171">
        <v>13</v>
      </c>
      <c r="BR171">
        <v>0</v>
      </c>
      <c r="BS171">
        <v>1</v>
      </c>
      <c r="BT171">
        <v>1</v>
      </c>
      <c r="BU171">
        <v>1</v>
      </c>
      <c r="BV171">
        <v>1</v>
      </c>
      <c r="BW171">
        <v>1</v>
      </c>
      <c r="BX171">
        <v>1</v>
      </c>
      <c r="BY171" t="s">
        <v>3</v>
      </c>
      <c r="BZ171">
        <v>0</v>
      </c>
      <c r="CA171">
        <v>0</v>
      </c>
      <c r="CB171" t="s">
        <v>3</v>
      </c>
      <c r="CE171">
        <v>0</v>
      </c>
      <c r="CF171">
        <v>0</v>
      </c>
      <c r="CG171">
        <v>0</v>
      </c>
      <c r="CH171">
        <v>13</v>
      </c>
      <c r="CI171">
        <v>1</v>
      </c>
      <c r="CJ171">
        <v>0</v>
      </c>
      <c r="CK171">
        <v>0</v>
      </c>
      <c r="CL171">
        <v>0</v>
      </c>
      <c r="CM171">
        <v>0</v>
      </c>
      <c r="CN171" t="s">
        <v>3</v>
      </c>
      <c r="CO171">
        <v>0</v>
      </c>
      <c r="CP171">
        <f t="shared" si="180"/>
        <v>1728</v>
      </c>
      <c r="CQ171">
        <f t="shared" si="181"/>
        <v>6522.3899999999994</v>
      </c>
      <c r="CR171">
        <f t="shared" si="182"/>
        <v>0</v>
      </c>
      <c r="CS171">
        <f t="shared" si="183"/>
        <v>0</v>
      </c>
      <c r="CT171">
        <f t="shared" si="184"/>
        <v>0</v>
      </c>
      <c r="CU171">
        <f t="shared" si="185"/>
        <v>0</v>
      </c>
      <c r="CV171">
        <f t="shared" si="186"/>
        <v>0</v>
      </c>
      <c r="CW171">
        <f t="shared" si="187"/>
        <v>0</v>
      </c>
      <c r="CX171">
        <f t="shared" si="188"/>
        <v>0</v>
      </c>
      <c r="CY171">
        <f>(S171+R171)*(BZ171/100)</f>
        <v>0</v>
      </c>
      <c r="CZ171">
        <f>(S171+R171)*(CA171/100)</f>
        <v>0</v>
      </c>
      <c r="DC171" t="s">
        <v>3</v>
      </c>
      <c r="DD171" t="s">
        <v>3</v>
      </c>
      <c r="DE171" t="s">
        <v>3</v>
      </c>
      <c r="DF171" t="s">
        <v>3</v>
      </c>
      <c r="DG171" t="s">
        <v>3</v>
      </c>
      <c r="DH171" t="s">
        <v>3</v>
      </c>
      <c r="DI171" t="s">
        <v>3</v>
      </c>
      <c r="DJ171" t="s">
        <v>3</v>
      </c>
      <c r="DK171" t="s">
        <v>3</v>
      </c>
      <c r="DL171" t="s">
        <v>3</v>
      </c>
      <c r="DM171" t="s">
        <v>3</v>
      </c>
      <c r="DN171">
        <v>0</v>
      </c>
      <c r="DO171">
        <v>0</v>
      </c>
      <c r="DP171">
        <v>1</v>
      </c>
      <c r="DQ171">
        <v>1</v>
      </c>
      <c r="DU171">
        <v>1007</v>
      </c>
      <c r="DV171" t="s">
        <v>40</v>
      </c>
      <c r="DW171" t="e">
        <f>'1.Лок.смета.и.Акт'!#REF!</f>
        <v>#REF!</v>
      </c>
      <c r="DX171">
        <v>1</v>
      </c>
      <c r="DZ171" t="s">
        <v>3</v>
      </c>
      <c r="EA171" t="s">
        <v>3</v>
      </c>
      <c r="EB171" t="s">
        <v>3</v>
      </c>
      <c r="EC171" t="s">
        <v>3</v>
      </c>
      <c r="EE171">
        <v>54329104</v>
      </c>
      <c r="EF171">
        <v>13</v>
      </c>
      <c r="EG171" t="s">
        <v>42</v>
      </c>
      <c r="EH171">
        <v>0</v>
      </c>
      <c r="EI171" t="s">
        <v>3</v>
      </c>
      <c r="EJ171">
        <v>1</v>
      </c>
      <c r="EK171">
        <v>500003</v>
      </c>
      <c r="EL171" t="s">
        <v>43</v>
      </c>
      <c r="EM171" t="s">
        <v>44</v>
      </c>
      <c r="EO171" t="s">
        <v>3</v>
      </c>
      <c r="EQ171">
        <v>0</v>
      </c>
      <c r="ER171">
        <v>6238.51</v>
      </c>
      <c r="ES171">
        <v>862.75</v>
      </c>
      <c r="ET171">
        <v>0</v>
      </c>
      <c r="EU171">
        <v>0</v>
      </c>
      <c r="EV171">
        <v>0</v>
      </c>
      <c r="EW171">
        <v>0</v>
      </c>
      <c r="EX171">
        <v>0</v>
      </c>
      <c r="EZ171">
        <v>5</v>
      </c>
      <c r="FC171">
        <v>0</v>
      </c>
      <c r="FD171">
        <v>18</v>
      </c>
      <c r="FF171">
        <v>6238.51</v>
      </c>
      <c r="FQ171">
        <v>0</v>
      </c>
      <c r="FR171">
        <f t="shared" si="189"/>
        <v>0</v>
      </c>
      <c r="FS171">
        <v>0</v>
      </c>
      <c r="FX171">
        <v>0</v>
      </c>
      <c r="FY171">
        <v>0</v>
      </c>
      <c r="GA171" t="s">
        <v>192</v>
      </c>
      <c r="GD171">
        <v>1</v>
      </c>
      <c r="GF171">
        <v>1799260510</v>
      </c>
      <c r="GG171">
        <v>2</v>
      </c>
      <c r="GH171">
        <v>3</v>
      </c>
      <c r="GI171">
        <v>5</v>
      </c>
      <c r="GJ171">
        <v>0</v>
      </c>
      <c r="GK171">
        <v>0</v>
      </c>
      <c r="GL171">
        <f t="shared" si="190"/>
        <v>0</v>
      </c>
      <c r="GM171">
        <f t="shared" si="191"/>
        <v>1728</v>
      </c>
      <c r="GN171">
        <f t="shared" si="192"/>
        <v>1728</v>
      </c>
      <c r="GO171">
        <f t="shared" si="193"/>
        <v>0</v>
      </c>
      <c r="GP171">
        <f t="shared" si="194"/>
        <v>0</v>
      </c>
      <c r="GR171">
        <v>1</v>
      </c>
      <c r="GS171">
        <v>1</v>
      </c>
      <c r="GT171">
        <v>0</v>
      </c>
      <c r="GU171" t="s">
        <v>3</v>
      </c>
      <c r="GV171">
        <f t="shared" si="198"/>
        <v>0</v>
      </c>
      <c r="GW171">
        <v>1</v>
      </c>
      <c r="GX171">
        <f t="shared" si="196"/>
        <v>0</v>
      </c>
      <c r="HA171">
        <v>0</v>
      </c>
      <c r="HB171">
        <v>0</v>
      </c>
      <c r="HC171">
        <f t="shared" si="197"/>
        <v>0</v>
      </c>
      <c r="HE171" t="s">
        <v>35</v>
      </c>
      <c r="HF171" t="s">
        <v>36</v>
      </c>
      <c r="HM171" t="s">
        <v>3</v>
      </c>
      <c r="HN171" t="s">
        <v>3</v>
      </c>
      <c r="HO171" t="s">
        <v>3</v>
      </c>
      <c r="HP171" t="s">
        <v>3</v>
      </c>
      <c r="HQ171" t="s">
        <v>3</v>
      </c>
      <c r="IK171">
        <v>0</v>
      </c>
    </row>
    <row r="172" spans="1:255" x14ac:dyDescent="0.2">
      <c r="A172" s="2">
        <v>17</v>
      </c>
      <c r="B172" s="2">
        <v>1</v>
      </c>
      <c r="C172" s="2">
        <f>ROW(SmtRes!A131)</f>
        <v>131</v>
      </c>
      <c r="D172" s="2">
        <f>ROW(EtalonRes!A132)</f>
        <v>132</v>
      </c>
      <c r="E172" s="2" t="s">
        <v>219</v>
      </c>
      <c r="F172" s="2" t="s">
        <v>202</v>
      </c>
      <c r="G172" s="2" t="s">
        <v>203</v>
      </c>
      <c r="H172" s="2" t="s">
        <v>51</v>
      </c>
      <c r="I172" s="2">
        <f>'1.Лок.смета.и.Акт'!E38</f>
        <v>0.13</v>
      </c>
      <c r="J172" s="2">
        <v>0</v>
      </c>
      <c r="K172" s="2">
        <v>0.13</v>
      </c>
      <c r="L172" s="2">
        <v>0.254</v>
      </c>
      <c r="M172" s="2">
        <v>0</v>
      </c>
      <c r="N172" s="2">
        <f t="shared" si="160"/>
        <v>0.254</v>
      </c>
      <c r="O172" s="2">
        <f t="shared" si="161"/>
        <v>109</v>
      </c>
      <c r="P172" s="2">
        <f t="shared" si="162"/>
        <v>0</v>
      </c>
      <c r="Q172" s="2">
        <f t="shared" si="163"/>
        <v>14</v>
      </c>
      <c r="R172" s="2">
        <f t="shared" si="164"/>
        <v>1</v>
      </c>
      <c r="S172" s="2">
        <f t="shared" si="165"/>
        <v>95</v>
      </c>
      <c r="T172" s="2">
        <f t="shared" si="166"/>
        <v>0</v>
      </c>
      <c r="U172" s="2">
        <f t="shared" si="167"/>
        <v>10.405200000000001</v>
      </c>
      <c r="V172" s="2">
        <f t="shared" si="168"/>
        <v>0.13585</v>
      </c>
      <c r="W172" s="2">
        <f t="shared" si="169"/>
        <v>0</v>
      </c>
      <c r="X172" s="2">
        <f t="shared" si="170"/>
        <v>118</v>
      </c>
      <c r="Y172" s="2">
        <f t="shared" si="171"/>
        <v>72</v>
      </c>
      <c r="Z172" s="2"/>
      <c r="AA172" s="2">
        <v>69726971</v>
      </c>
      <c r="AB172" s="2">
        <f t="shared" si="172"/>
        <v>841.47</v>
      </c>
      <c r="AC172" s="2">
        <f>ROUND((ES172+(SUM(SmtRes!BC127:'SmtRes'!BC131)+SUM(EtalonRes!AL127:'EtalonRes'!AL132))),2)</f>
        <v>0</v>
      </c>
      <c r="AD172" s="2">
        <f>ROUND(((((ET172*0.5))-((EU172*0.5)))+AE172),2)</f>
        <v>109.1</v>
      </c>
      <c r="AE172" s="2">
        <f>ROUND(((EU172*0.5)),2)</f>
        <v>10.6</v>
      </c>
      <c r="AF172" s="2">
        <f>ROUND((EV172),2)</f>
        <v>732.37</v>
      </c>
      <c r="AG172" s="2">
        <f t="shared" si="176"/>
        <v>0</v>
      </c>
      <c r="AH172" s="2">
        <f>(EW172)</f>
        <v>80.040000000000006</v>
      </c>
      <c r="AI172" s="2">
        <f>((EX172*0.5))</f>
        <v>1.0449999999999999</v>
      </c>
      <c r="AJ172" s="2">
        <f t="shared" si="179"/>
        <v>0</v>
      </c>
      <c r="AK172" s="2">
        <v>975.28</v>
      </c>
      <c r="AL172" s="2">
        <v>24.72</v>
      </c>
      <c r="AM172" s="2">
        <v>218.19</v>
      </c>
      <c r="AN172" s="2">
        <v>21.19</v>
      </c>
      <c r="AO172" s="2">
        <v>732.37</v>
      </c>
      <c r="AP172" s="2">
        <v>0</v>
      </c>
      <c r="AQ172" s="2">
        <v>80.040000000000006</v>
      </c>
      <c r="AR172" s="2">
        <v>2.09</v>
      </c>
      <c r="AS172" s="2">
        <v>0</v>
      </c>
      <c r="AT172" s="2">
        <v>123</v>
      </c>
      <c r="AU172" s="2">
        <v>75</v>
      </c>
      <c r="AV172" s="2">
        <v>1</v>
      </c>
      <c r="AW172" s="2">
        <v>1</v>
      </c>
      <c r="AX172" s="2"/>
      <c r="AY172" s="2"/>
      <c r="AZ172" s="2">
        <v>1</v>
      </c>
      <c r="BA172" s="2">
        <v>1</v>
      </c>
      <c r="BB172" s="2">
        <v>1</v>
      </c>
      <c r="BC172" s="2">
        <v>1</v>
      </c>
      <c r="BD172" s="2" t="s">
        <v>3</v>
      </c>
      <c r="BE172" s="2" t="s">
        <v>3</v>
      </c>
      <c r="BF172" s="2" t="s">
        <v>3</v>
      </c>
      <c r="BG172" s="2" t="s">
        <v>3</v>
      </c>
      <c r="BH172" s="2">
        <v>0</v>
      </c>
      <c r="BI172" s="2">
        <v>1</v>
      </c>
      <c r="BJ172" s="2" t="s">
        <v>204</v>
      </c>
      <c r="BK172" s="2"/>
      <c r="BL172" s="2"/>
      <c r="BM172" s="2">
        <v>11001</v>
      </c>
      <c r="BN172" s="2">
        <v>0</v>
      </c>
      <c r="BO172" s="2" t="s">
        <v>3</v>
      </c>
      <c r="BP172" s="2">
        <v>0</v>
      </c>
      <c r="BQ172" s="2">
        <v>2</v>
      </c>
      <c r="BR172" s="2">
        <v>0</v>
      </c>
      <c r="BS172" s="2">
        <v>1</v>
      </c>
      <c r="BT172" s="2">
        <v>1</v>
      </c>
      <c r="BU172" s="2">
        <v>1</v>
      </c>
      <c r="BV172" s="2">
        <v>1</v>
      </c>
      <c r="BW172" s="2">
        <v>1</v>
      </c>
      <c r="BX172" s="2">
        <v>1</v>
      </c>
      <c r="BY172" s="2" t="s">
        <v>3</v>
      </c>
      <c r="BZ172" s="2">
        <v>123</v>
      </c>
      <c r="CA172" s="2">
        <v>75</v>
      </c>
      <c r="CB172" s="2" t="s">
        <v>3</v>
      </c>
      <c r="CC172" s="2"/>
      <c r="CD172" s="2"/>
      <c r="CE172" s="2">
        <v>0</v>
      </c>
      <c r="CF172" s="2">
        <v>0</v>
      </c>
      <c r="CG172" s="2">
        <v>0</v>
      </c>
      <c r="CH172" s="2">
        <v>14</v>
      </c>
      <c r="CI172" s="2">
        <v>0</v>
      </c>
      <c r="CJ172" s="2">
        <v>0</v>
      </c>
      <c r="CK172" s="2">
        <v>0</v>
      </c>
      <c r="CL172" s="2">
        <v>0</v>
      </c>
      <c r="CM172" s="2">
        <v>0</v>
      </c>
      <c r="CN172" s="2" t="s">
        <v>3</v>
      </c>
      <c r="CO172" s="2">
        <v>0</v>
      </c>
      <c r="CP172" s="2">
        <f t="shared" si="180"/>
        <v>109</v>
      </c>
      <c r="CQ172" s="2">
        <f t="shared" si="181"/>
        <v>0</v>
      </c>
      <c r="CR172" s="2">
        <f t="shared" si="182"/>
        <v>109.1</v>
      </c>
      <c r="CS172" s="2">
        <f t="shared" si="183"/>
        <v>10.6</v>
      </c>
      <c r="CT172" s="2">
        <f t="shared" si="184"/>
        <v>732.37</v>
      </c>
      <c r="CU172" s="2">
        <f t="shared" si="185"/>
        <v>0</v>
      </c>
      <c r="CV172" s="2">
        <f t="shared" si="186"/>
        <v>80.040000000000006</v>
      </c>
      <c r="CW172" s="2">
        <f t="shared" si="187"/>
        <v>1.0449999999999999</v>
      </c>
      <c r="CX172" s="2">
        <f t="shared" si="188"/>
        <v>0</v>
      </c>
      <c r="CY172" s="2">
        <f>(((S172+R172)*AT172)/100)</f>
        <v>118.08</v>
      </c>
      <c r="CZ172" s="2">
        <f>(((S172+R172)*AU172)/100)</f>
        <v>72</v>
      </c>
      <c r="DA172" s="2"/>
      <c r="DB172" s="2"/>
      <c r="DC172" s="2" t="s">
        <v>3</v>
      </c>
      <c r="DD172" s="2" t="s">
        <v>3</v>
      </c>
      <c r="DE172" s="2" t="s">
        <v>205</v>
      </c>
      <c r="DF172" s="2" t="s">
        <v>205</v>
      </c>
      <c r="DG172" s="2" t="s">
        <v>3</v>
      </c>
      <c r="DH172" s="2" t="s">
        <v>3</v>
      </c>
      <c r="DI172" s="2" t="s">
        <v>3</v>
      </c>
      <c r="DJ172" s="2" t="s">
        <v>205</v>
      </c>
      <c r="DK172" s="2" t="s">
        <v>3</v>
      </c>
      <c r="DL172" s="2" t="s">
        <v>3</v>
      </c>
      <c r="DM172" s="2" t="s">
        <v>3</v>
      </c>
      <c r="DN172" s="2">
        <v>0</v>
      </c>
      <c r="DO172" s="2">
        <v>0</v>
      </c>
      <c r="DP172" s="2">
        <v>1</v>
      </c>
      <c r="DQ172" s="2">
        <v>1</v>
      </c>
      <c r="DR172" s="2"/>
      <c r="DS172" s="2"/>
      <c r="DT172" s="2"/>
      <c r="DU172" s="2">
        <v>1013</v>
      </c>
      <c r="DV172" s="2" t="s">
        <v>51</v>
      </c>
      <c r="DW172" s="2" t="s">
        <v>51</v>
      </c>
      <c r="DX172" s="2">
        <v>1</v>
      </c>
      <c r="DY172" s="2"/>
      <c r="DZ172" s="2" t="s">
        <v>3</v>
      </c>
      <c r="EA172" s="2" t="s">
        <v>3</v>
      </c>
      <c r="EB172" s="2" t="s">
        <v>3</v>
      </c>
      <c r="EC172" s="2" t="s">
        <v>3</v>
      </c>
      <c r="ED172" s="2"/>
      <c r="EE172" s="2">
        <v>54328965</v>
      </c>
      <c r="EF172" s="2">
        <v>2</v>
      </c>
      <c r="EG172" s="2" t="s">
        <v>21</v>
      </c>
      <c r="EH172" s="2">
        <v>0</v>
      </c>
      <c r="EI172" s="2" t="s">
        <v>3</v>
      </c>
      <c r="EJ172" s="2">
        <v>1</v>
      </c>
      <c r="EK172" s="2">
        <v>11001</v>
      </c>
      <c r="EL172" s="2" t="s">
        <v>22</v>
      </c>
      <c r="EM172" s="2" t="s">
        <v>23</v>
      </c>
      <c r="EN172" s="2"/>
      <c r="EO172" s="2" t="s">
        <v>3</v>
      </c>
      <c r="EP172" s="2"/>
      <c r="EQ172" s="2">
        <v>1441792</v>
      </c>
      <c r="ER172" s="2">
        <v>975.28</v>
      </c>
      <c r="ES172" s="2">
        <v>24.72</v>
      </c>
      <c r="ET172" s="2">
        <v>218.19</v>
      </c>
      <c r="EU172" s="2">
        <v>21.19</v>
      </c>
      <c r="EV172" s="2">
        <v>732.37</v>
      </c>
      <c r="EW172" s="2">
        <v>80.040000000000006</v>
      </c>
      <c r="EX172" s="2">
        <v>2.09</v>
      </c>
      <c r="EY172" s="2">
        <v>1</v>
      </c>
      <c r="EZ172" s="2"/>
      <c r="FA172" s="2"/>
      <c r="FB172" s="2"/>
      <c r="FC172" s="2"/>
      <c r="FD172" s="2"/>
      <c r="FE172" s="2"/>
      <c r="FF172" s="2"/>
      <c r="FG172" s="2"/>
      <c r="FH172" s="2"/>
      <c r="FI172" s="2"/>
      <c r="FJ172" s="2"/>
      <c r="FK172" s="2"/>
      <c r="FL172" s="2"/>
      <c r="FM172" s="2"/>
      <c r="FN172" s="2"/>
      <c r="FO172" s="2"/>
      <c r="FP172" s="2"/>
      <c r="FQ172" s="2">
        <v>0</v>
      </c>
      <c r="FR172" s="2">
        <f t="shared" si="189"/>
        <v>0</v>
      </c>
      <c r="FS172" s="2">
        <v>0</v>
      </c>
      <c r="FT172" s="2"/>
      <c r="FU172" s="2"/>
      <c r="FV172" s="2"/>
      <c r="FW172" s="2"/>
      <c r="FX172" s="2">
        <v>123</v>
      </c>
      <c r="FY172" s="2">
        <v>75</v>
      </c>
      <c r="FZ172" s="2"/>
      <c r="GA172" s="2" t="s">
        <v>3</v>
      </c>
      <c r="GB172" s="2"/>
      <c r="GC172" s="2"/>
      <c r="GD172" s="2">
        <v>1</v>
      </c>
      <c r="GE172" s="2"/>
      <c r="GF172" s="2">
        <v>313629197</v>
      </c>
      <c r="GG172" s="2">
        <v>2</v>
      </c>
      <c r="GH172" s="2">
        <v>1</v>
      </c>
      <c r="GI172" s="2">
        <v>-2</v>
      </c>
      <c r="GJ172" s="2">
        <v>0</v>
      </c>
      <c r="GK172" s="2">
        <v>0</v>
      </c>
      <c r="GL172" s="2">
        <f t="shared" si="190"/>
        <v>0</v>
      </c>
      <c r="GM172" s="2">
        <f t="shared" si="191"/>
        <v>299</v>
      </c>
      <c r="GN172" s="2">
        <f t="shared" si="192"/>
        <v>299</v>
      </c>
      <c r="GO172" s="2">
        <f t="shared" si="193"/>
        <v>0</v>
      </c>
      <c r="GP172" s="2">
        <f t="shared" si="194"/>
        <v>0</v>
      </c>
      <c r="GQ172" s="2"/>
      <c r="GR172" s="2">
        <v>0</v>
      </c>
      <c r="GS172" s="2">
        <v>3</v>
      </c>
      <c r="GT172" s="2">
        <v>0</v>
      </c>
      <c r="GU172" s="2" t="s">
        <v>3</v>
      </c>
      <c r="GV172" s="2">
        <f t="shared" si="198"/>
        <v>0</v>
      </c>
      <c r="GW172" s="2">
        <v>1</v>
      </c>
      <c r="GX172" s="2">
        <f t="shared" si="196"/>
        <v>0</v>
      </c>
      <c r="GY172" s="2"/>
      <c r="GZ172" s="2"/>
      <c r="HA172" s="2">
        <v>0</v>
      </c>
      <c r="HB172" s="2">
        <v>0</v>
      </c>
      <c r="HC172" s="2">
        <f t="shared" si="197"/>
        <v>0</v>
      </c>
      <c r="HD172" s="2"/>
      <c r="HE172" s="2" t="s">
        <v>3</v>
      </c>
      <c r="HF172" s="2" t="s">
        <v>3</v>
      </c>
      <c r="HG172" s="2"/>
      <c r="HH172" s="2"/>
      <c r="HI172" s="2"/>
      <c r="HJ172" s="2"/>
      <c r="HK172" s="2"/>
      <c r="HL172" s="2"/>
      <c r="HM172" s="2" t="s">
        <v>3</v>
      </c>
      <c r="HN172" s="2" t="s">
        <v>24</v>
      </c>
      <c r="HO172" s="2" t="s">
        <v>25</v>
      </c>
      <c r="HP172" s="2" t="s">
        <v>22</v>
      </c>
      <c r="HQ172" s="2" t="s">
        <v>22</v>
      </c>
      <c r="HR172" s="2"/>
      <c r="HS172" s="2"/>
      <c r="HT172" s="2"/>
      <c r="HU172" s="2"/>
      <c r="HV172" s="2"/>
      <c r="HW172" s="2"/>
      <c r="HX172" s="2"/>
      <c r="HY172" s="2"/>
      <c r="HZ172" s="2"/>
      <c r="IA172" s="2"/>
      <c r="IB172" s="2"/>
      <c r="IC172" s="2"/>
      <c r="ID172" s="2"/>
      <c r="IE172" s="2"/>
      <c r="IF172" s="2"/>
      <c r="IG172" s="2"/>
      <c r="IH172" s="2"/>
      <c r="II172" s="2"/>
      <c r="IJ172" s="2"/>
      <c r="IK172" s="2">
        <v>0</v>
      </c>
      <c r="IL172" s="2"/>
      <c r="IM172" s="2"/>
      <c r="IN172" s="2"/>
      <c r="IO172" s="2"/>
      <c r="IP172" s="2"/>
      <c r="IQ172" s="2"/>
      <c r="IR172" s="2"/>
      <c r="IS172" s="2"/>
      <c r="IT172" s="2"/>
      <c r="IU172" s="2"/>
    </row>
    <row r="173" spans="1:255" x14ac:dyDescent="0.2">
      <c r="A173">
        <v>17</v>
      </c>
      <c r="B173">
        <v>1</v>
      </c>
      <c r="C173">
        <f>ROW(SmtRes!A136)</f>
        <v>136</v>
      </c>
      <c r="D173">
        <f>ROW(EtalonRes!A138)</f>
        <v>138</v>
      </c>
      <c r="E173" t="s">
        <v>219</v>
      </c>
      <c r="F173" t="s">
        <v>202</v>
      </c>
      <c r="G173" t="s">
        <v>203</v>
      </c>
      <c r="H173" t="s">
        <v>51</v>
      </c>
      <c r="I173">
        <f>'1.Лок.смета.и.Акт'!E38</f>
        <v>0.13</v>
      </c>
      <c r="J173">
        <v>0</v>
      </c>
      <c r="K173">
        <v>0.13</v>
      </c>
      <c r="L173">
        <v>0.254</v>
      </c>
      <c r="M173">
        <v>0</v>
      </c>
      <c r="N173">
        <f t="shared" si="160"/>
        <v>0.254</v>
      </c>
      <c r="O173">
        <f t="shared" si="161"/>
        <v>2525</v>
      </c>
      <c r="P173">
        <f t="shared" si="162"/>
        <v>0</v>
      </c>
      <c r="Q173">
        <f t="shared" si="163"/>
        <v>111</v>
      </c>
      <c r="R173">
        <f t="shared" si="164"/>
        <v>27</v>
      </c>
      <c r="S173">
        <f t="shared" si="165"/>
        <v>2414</v>
      </c>
      <c r="T173">
        <f t="shared" si="166"/>
        <v>0</v>
      </c>
      <c r="U173" t="e">
        <f t="shared" si="167"/>
        <v>#REF!</v>
      </c>
      <c r="V173">
        <f t="shared" si="168"/>
        <v>0.13585</v>
      </c>
      <c r="W173">
        <f t="shared" si="169"/>
        <v>0</v>
      </c>
      <c r="X173" t="e">
        <f t="shared" si="170"/>
        <v>#REF!</v>
      </c>
      <c r="Y173" t="e">
        <f t="shared" si="171"/>
        <v>#REF!</v>
      </c>
      <c r="AA173">
        <v>69726884</v>
      </c>
      <c r="AB173">
        <f t="shared" si="172"/>
        <v>841.47</v>
      </c>
      <c r="AC173">
        <f>ROUND((ES173+(SUM(SmtRes!BC132:'SmtRes'!BC136)+SUM(EtalonRes!AL133:'EtalonRes'!AL138))),2)</f>
        <v>0</v>
      </c>
      <c r="AD173">
        <f>ROUND(((((ET173*0.5))-((EU173*0.5)))+AE173),2)</f>
        <v>109.1</v>
      </c>
      <c r="AE173">
        <f>ROUND(((EU173*0.5)),2)</f>
        <v>10.6</v>
      </c>
      <c r="AF173">
        <f>ROUND((EV173),2)</f>
        <v>732.37</v>
      </c>
      <c r="AG173">
        <f t="shared" si="176"/>
        <v>0</v>
      </c>
      <c r="AH173" t="e">
        <f>(EW173)</f>
        <v>#REF!</v>
      </c>
      <c r="AI173">
        <f>((EX173*0.5))</f>
        <v>1.0449999999999999</v>
      </c>
      <c r="AJ173">
        <f t="shared" si="179"/>
        <v>0</v>
      </c>
      <c r="AK173">
        <v>975.28</v>
      </c>
      <c r="AL173">
        <v>24.72</v>
      </c>
      <c r="AM173">
        <v>218.19</v>
      </c>
      <c r="AN173">
        <v>21.19</v>
      </c>
      <c r="AO173">
        <v>732.37</v>
      </c>
      <c r="AP173">
        <v>0</v>
      </c>
      <c r="AQ173" t="e">
        <f>'1.Лок.смета.и.Акт'!#REF!</f>
        <v>#REF!</v>
      </c>
      <c r="AR173">
        <v>2.09</v>
      </c>
      <c r="AS173">
        <v>0</v>
      </c>
      <c r="AT173">
        <v>117</v>
      </c>
      <c r="AU173">
        <v>64</v>
      </c>
      <c r="AV173">
        <v>1</v>
      </c>
      <c r="AW173">
        <v>1</v>
      </c>
      <c r="AZ173">
        <v>1</v>
      </c>
      <c r="BA173">
        <v>25.36</v>
      </c>
      <c r="BB173">
        <v>7.84</v>
      </c>
      <c r="BC173">
        <v>7.56</v>
      </c>
      <c r="BD173" t="s">
        <v>3</v>
      </c>
      <c r="BE173" t="s">
        <v>3</v>
      </c>
      <c r="BF173" t="s">
        <v>3</v>
      </c>
      <c r="BG173" t="s">
        <v>3</v>
      </c>
      <c r="BH173">
        <v>0</v>
      </c>
      <c r="BI173">
        <v>1</v>
      </c>
      <c r="BJ173" t="s">
        <v>204</v>
      </c>
      <c r="BM173">
        <v>11001</v>
      </c>
      <c r="BN173">
        <v>0</v>
      </c>
      <c r="BO173" t="s">
        <v>202</v>
      </c>
      <c r="BP173">
        <v>1</v>
      </c>
      <c r="BQ173">
        <v>2</v>
      </c>
      <c r="BR173">
        <v>0</v>
      </c>
      <c r="BS173">
        <v>19.8</v>
      </c>
      <c r="BT173">
        <v>1</v>
      </c>
      <c r="BU173">
        <v>1</v>
      </c>
      <c r="BV173">
        <v>1</v>
      </c>
      <c r="BW173">
        <v>1</v>
      </c>
      <c r="BX173">
        <v>1</v>
      </c>
      <c r="BY173" t="s">
        <v>3</v>
      </c>
      <c r="BZ173" t="e">
        <f>'1.Лок.смета.и.Акт'!#REF!</f>
        <v>#REF!</v>
      </c>
      <c r="CA173" t="e">
        <f>'1.Лок.смета.и.Акт'!#REF!</f>
        <v>#REF!</v>
      </c>
      <c r="CB173" t="s">
        <v>3</v>
      </c>
      <c r="CE173">
        <v>0</v>
      </c>
      <c r="CF173">
        <v>0</v>
      </c>
      <c r="CG173">
        <v>0</v>
      </c>
      <c r="CH173">
        <v>14</v>
      </c>
      <c r="CI173">
        <v>0</v>
      </c>
      <c r="CJ173">
        <v>0</v>
      </c>
      <c r="CK173">
        <v>0</v>
      </c>
      <c r="CL173">
        <v>0</v>
      </c>
      <c r="CM173">
        <v>0</v>
      </c>
      <c r="CN173" t="s">
        <v>3</v>
      </c>
      <c r="CO173">
        <v>0</v>
      </c>
      <c r="CP173">
        <f t="shared" si="180"/>
        <v>2525</v>
      </c>
      <c r="CQ173">
        <f t="shared" si="181"/>
        <v>0</v>
      </c>
      <c r="CR173">
        <f t="shared" si="182"/>
        <v>855.34399999999994</v>
      </c>
      <c r="CS173">
        <f t="shared" si="183"/>
        <v>209.88</v>
      </c>
      <c r="CT173">
        <f t="shared" si="184"/>
        <v>18572.903200000001</v>
      </c>
      <c r="CU173">
        <f t="shared" si="185"/>
        <v>0</v>
      </c>
      <c r="CV173" t="e">
        <f t="shared" si="186"/>
        <v>#REF!</v>
      </c>
      <c r="CW173">
        <f t="shared" si="187"/>
        <v>1.0449999999999999</v>
      </c>
      <c r="CX173">
        <f t="shared" si="188"/>
        <v>0</v>
      </c>
      <c r="CY173" t="e">
        <f>(S173+R173)*(BZ173/100)</f>
        <v>#REF!</v>
      </c>
      <c r="CZ173" t="e">
        <f>(S173+R173)*(CA173/100)</f>
        <v>#REF!</v>
      </c>
      <c r="DC173" t="s">
        <v>3</v>
      </c>
      <c r="DD173" t="s">
        <v>3</v>
      </c>
      <c r="DE173" t="s">
        <v>205</v>
      </c>
      <c r="DF173" t="s">
        <v>205</v>
      </c>
      <c r="DG173" t="s">
        <v>3</v>
      </c>
      <c r="DH173" t="s">
        <v>3</v>
      </c>
      <c r="DI173" t="s">
        <v>3</v>
      </c>
      <c r="DJ173" t="s">
        <v>205</v>
      </c>
      <c r="DK173" t="s">
        <v>3</v>
      </c>
      <c r="DL173" t="s">
        <v>3</v>
      </c>
      <c r="DM173" t="s">
        <v>3</v>
      </c>
      <c r="DN173">
        <v>123</v>
      </c>
      <c r="DO173">
        <v>75</v>
      </c>
      <c r="DP173">
        <v>1</v>
      </c>
      <c r="DQ173">
        <v>1</v>
      </c>
      <c r="DU173">
        <v>1013</v>
      </c>
      <c r="DV173" t="s">
        <v>51</v>
      </c>
      <c r="DW173" t="str">
        <f>'1.Лок.смета.и.Акт'!D38</f>
        <v>100 м2 покрытия</v>
      </c>
      <c r="DX173">
        <v>1</v>
      </c>
      <c r="DZ173" t="s">
        <v>3</v>
      </c>
      <c r="EA173" t="s">
        <v>3</v>
      </c>
      <c r="EB173" t="s">
        <v>3</v>
      </c>
      <c r="EC173" t="s">
        <v>3</v>
      </c>
      <c r="EE173">
        <v>54328965</v>
      </c>
      <c r="EF173">
        <v>2</v>
      </c>
      <c r="EG173" t="s">
        <v>21</v>
      </c>
      <c r="EH173">
        <v>0</v>
      </c>
      <c r="EI173" t="s">
        <v>3</v>
      </c>
      <c r="EJ173">
        <v>1</v>
      </c>
      <c r="EK173">
        <v>11001</v>
      </c>
      <c r="EL173" t="s">
        <v>22</v>
      </c>
      <c r="EM173" t="s">
        <v>23</v>
      </c>
      <c r="EO173" t="s">
        <v>3</v>
      </c>
      <c r="EQ173">
        <v>1441792</v>
      </c>
      <c r="ER173">
        <v>975.28</v>
      </c>
      <c r="ES173">
        <v>24.72</v>
      </c>
      <c r="ET173">
        <v>218.19</v>
      </c>
      <c r="EU173">
        <v>21.19</v>
      </c>
      <c r="EV173">
        <v>732.37</v>
      </c>
      <c r="EW173" t="e">
        <f>'1.Лок.смета.и.Акт'!#REF!</f>
        <v>#REF!</v>
      </c>
      <c r="EX173">
        <v>2.09</v>
      </c>
      <c r="EY173">
        <v>1</v>
      </c>
      <c r="FQ173">
        <v>0</v>
      </c>
      <c r="FR173">
        <f t="shared" si="189"/>
        <v>0</v>
      </c>
      <c r="FS173">
        <v>0</v>
      </c>
      <c r="FX173">
        <v>123</v>
      </c>
      <c r="FY173">
        <v>75</v>
      </c>
      <c r="GA173" t="s">
        <v>3</v>
      </c>
      <c r="GD173">
        <v>1</v>
      </c>
      <c r="GF173">
        <v>313629197</v>
      </c>
      <c r="GG173">
        <v>2</v>
      </c>
      <c r="GH173">
        <v>1</v>
      </c>
      <c r="GI173">
        <v>2</v>
      </c>
      <c r="GJ173">
        <v>0</v>
      </c>
      <c r="GK173">
        <v>0</v>
      </c>
      <c r="GL173">
        <f t="shared" si="190"/>
        <v>0</v>
      </c>
      <c r="GM173" t="e">
        <f t="shared" si="191"/>
        <v>#REF!</v>
      </c>
      <c r="GN173" t="e">
        <f t="shared" si="192"/>
        <v>#REF!</v>
      </c>
      <c r="GO173">
        <f t="shared" si="193"/>
        <v>0</v>
      </c>
      <c r="GP173">
        <f t="shared" si="194"/>
        <v>0</v>
      </c>
      <c r="GR173">
        <v>0</v>
      </c>
      <c r="GS173">
        <v>3</v>
      </c>
      <c r="GT173">
        <v>0</v>
      </c>
      <c r="GU173" t="s">
        <v>3</v>
      </c>
      <c r="GV173">
        <f t="shared" si="198"/>
        <v>0</v>
      </c>
      <c r="GW173">
        <v>1015.2</v>
      </c>
      <c r="GX173">
        <f t="shared" si="196"/>
        <v>0</v>
      </c>
      <c r="HA173">
        <v>0</v>
      </c>
      <c r="HB173">
        <v>0</v>
      </c>
      <c r="HC173">
        <f t="shared" si="197"/>
        <v>0</v>
      </c>
      <c r="HE173" t="s">
        <v>3</v>
      </c>
      <c r="HF173" t="s">
        <v>3</v>
      </c>
      <c r="HM173" t="s">
        <v>3</v>
      </c>
      <c r="HN173" t="s">
        <v>24</v>
      </c>
      <c r="HO173" t="s">
        <v>25</v>
      </c>
      <c r="HP173" t="s">
        <v>22</v>
      </c>
      <c r="HQ173" t="s">
        <v>22</v>
      </c>
      <c r="IK173">
        <v>0</v>
      </c>
    </row>
    <row r="174" spans="1:255" x14ac:dyDescent="0.2">
      <c r="A174" s="2">
        <v>18</v>
      </c>
      <c r="B174" s="2">
        <v>1</v>
      </c>
      <c r="C174" s="2">
        <v>131</v>
      </c>
      <c r="D174" s="2"/>
      <c r="E174" s="2" t="s">
        <v>220</v>
      </c>
      <c r="F174" s="2" t="s">
        <v>82</v>
      </c>
      <c r="G174" s="2" t="s">
        <v>83</v>
      </c>
      <c r="H174" s="2" t="s">
        <v>40</v>
      </c>
      <c r="I174" s="2">
        <f>I172*J174</f>
        <v>0.26</v>
      </c>
      <c r="J174" s="2">
        <v>2</v>
      </c>
      <c r="K174" s="2">
        <v>2</v>
      </c>
      <c r="L174" s="2">
        <v>0.50800000000000001</v>
      </c>
      <c r="M174" s="2">
        <v>0</v>
      </c>
      <c r="N174" s="2">
        <f t="shared" si="160"/>
        <v>0.50800000000000001</v>
      </c>
      <c r="O174" s="2">
        <f t="shared" si="161"/>
        <v>2</v>
      </c>
      <c r="P174" s="2">
        <f t="shared" si="162"/>
        <v>2</v>
      </c>
      <c r="Q174" s="2">
        <f t="shared" si="163"/>
        <v>0</v>
      </c>
      <c r="R174" s="2">
        <f t="shared" si="164"/>
        <v>0</v>
      </c>
      <c r="S174" s="2">
        <f t="shared" si="165"/>
        <v>0</v>
      </c>
      <c r="T174" s="2">
        <f t="shared" si="166"/>
        <v>0</v>
      </c>
      <c r="U174" s="2">
        <f t="shared" si="167"/>
        <v>0</v>
      </c>
      <c r="V174" s="2">
        <f t="shared" si="168"/>
        <v>0</v>
      </c>
      <c r="W174" s="2">
        <f t="shared" si="169"/>
        <v>0</v>
      </c>
      <c r="X174" s="2">
        <f t="shared" si="170"/>
        <v>0</v>
      </c>
      <c r="Y174" s="2">
        <f t="shared" si="171"/>
        <v>0</v>
      </c>
      <c r="Z174" s="2"/>
      <c r="AA174" s="2">
        <v>69726971</v>
      </c>
      <c r="AB174" s="2">
        <f t="shared" si="172"/>
        <v>7.14</v>
      </c>
      <c r="AC174" s="2">
        <f>ROUND((ES174),2)</f>
        <v>7.14</v>
      </c>
      <c r="AD174" s="2">
        <f>ROUND((((ET174)-(EU174))+AE174),2)</f>
        <v>0</v>
      </c>
      <c r="AE174" s="2">
        <f>ROUND((EU174),2)</f>
        <v>0</v>
      </c>
      <c r="AF174" s="2">
        <f>ROUND((EV174),2)</f>
        <v>0</v>
      </c>
      <c r="AG174" s="2">
        <f t="shared" si="176"/>
        <v>0</v>
      </c>
      <c r="AH174" s="2">
        <f>(EW174)</f>
        <v>0</v>
      </c>
      <c r="AI174" s="2">
        <f>(EX174)</f>
        <v>0</v>
      </c>
      <c r="AJ174" s="2">
        <f t="shared" si="179"/>
        <v>0</v>
      </c>
      <c r="AK174" s="2">
        <v>7.14</v>
      </c>
      <c r="AL174" s="2">
        <v>7.14</v>
      </c>
      <c r="AM174" s="2">
        <v>0</v>
      </c>
      <c r="AN174" s="2">
        <v>0</v>
      </c>
      <c r="AO174" s="2">
        <v>0</v>
      </c>
      <c r="AP174" s="2">
        <v>0</v>
      </c>
      <c r="AQ174" s="2">
        <v>0</v>
      </c>
      <c r="AR174" s="2">
        <v>0</v>
      </c>
      <c r="AS174" s="2">
        <v>0</v>
      </c>
      <c r="AT174" s="2">
        <v>0</v>
      </c>
      <c r="AU174" s="2">
        <v>0</v>
      </c>
      <c r="AV174" s="2">
        <v>1</v>
      </c>
      <c r="AW174" s="2">
        <v>1</v>
      </c>
      <c r="AX174" s="2"/>
      <c r="AY174" s="2"/>
      <c r="AZ174" s="2">
        <v>1</v>
      </c>
      <c r="BA174" s="2">
        <v>1</v>
      </c>
      <c r="BB174" s="2">
        <v>1</v>
      </c>
      <c r="BC174" s="2">
        <v>1</v>
      </c>
      <c r="BD174" s="2" t="s">
        <v>3</v>
      </c>
      <c r="BE174" s="2" t="s">
        <v>3</v>
      </c>
      <c r="BF174" s="2" t="s">
        <v>3</v>
      </c>
      <c r="BG174" s="2" t="s">
        <v>3</v>
      </c>
      <c r="BH174" s="2">
        <v>3</v>
      </c>
      <c r="BI174" s="2">
        <v>1</v>
      </c>
      <c r="BJ174" s="2" t="s">
        <v>194</v>
      </c>
      <c r="BK174" s="2"/>
      <c r="BL174" s="2"/>
      <c r="BM174" s="2">
        <v>500001</v>
      </c>
      <c r="BN174" s="2">
        <v>0</v>
      </c>
      <c r="BO174" s="2" t="s">
        <v>3</v>
      </c>
      <c r="BP174" s="2">
        <v>0</v>
      </c>
      <c r="BQ174" s="2">
        <v>8</v>
      </c>
      <c r="BR174" s="2">
        <v>0</v>
      </c>
      <c r="BS174" s="2">
        <v>1</v>
      </c>
      <c r="BT174" s="2">
        <v>1</v>
      </c>
      <c r="BU174" s="2">
        <v>1</v>
      </c>
      <c r="BV174" s="2">
        <v>1</v>
      </c>
      <c r="BW174" s="2">
        <v>1</v>
      </c>
      <c r="BX174" s="2">
        <v>1</v>
      </c>
      <c r="BY174" s="2" t="s">
        <v>3</v>
      </c>
      <c r="BZ174" s="2">
        <v>0</v>
      </c>
      <c r="CA174" s="2">
        <v>0</v>
      </c>
      <c r="CB174" s="2" t="s">
        <v>3</v>
      </c>
      <c r="CC174" s="2"/>
      <c r="CD174" s="2"/>
      <c r="CE174" s="2">
        <v>0</v>
      </c>
      <c r="CF174" s="2">
        <v>0</v>
      </c>
      <c r="CG174" s="2">
        <v>0</v>
      </c>
      <c r="CH174" s="2">
        <v>14</v>
      </c>
      <c r="CI174" s="2">
        <v>1</v>
      </c>
      <c r="CJ174" s="2">
        <v>0</v>
      </c>
      <c r="CK174" s="2">
        <v>0</v>
      </c>
      <c r="CL174" s="2">
        <v>0</v>
      </c>
      <c r="CM174" s="2">
        <v>0</v>
      </c>
      <c r="CN174" s="2" t="s">
        <v>3</v>
      </c>
      <c r="CO174" s="2">
        <v>0</v>
      </c>
      <c r="CP174" s="2">
        <f t="shared" si="180"/>
        <v>2</v>
      </c>
      <c r="CQ174" s="2">
        <f t="shared" si="181"/>
        <v>7.14</v>
      </c>
      <c r="CR174" s="2">
        <f t="shared" si="182"/>
        <v>0</v>
      </c>
      <c r="CS174" s="2">
        <f t="shared" si="183"/>
        <v>0</v>
      </c>
      <c r="CT174" s="2">
        <f t="shared" si="184"/>
        <v>0</v>
      </c>
      <c r="CU174" s="2">
        <f t="shared" si="185"/>
        <v>0</v>
      </c>
      <c r="CV174" s="2">
        <f t="shared" si="186"/>
        <v>0</v>
      </c>
      <c r="CW174" s="2">
        <f t="shared" si="187"/>
        <v>0</v>
      </c>
      <c r="CX174" s="2">
        <f t="shared" si="188"/>
        <v>0</v>
      </c>
      <c r="CY174" s="2">
        <f>(((S174+R174)*AT174)/100)</f>
        <v>0</v>
      </c>
      <c r="CZ174" s="2">
        <f>(((S174+R174)*AU174)/100)</f>
        <v>0</v>
      </c>
      <c r="DA174" s="2"/>
      <c r="DB174" s="2"/>
      <c r="DC174" s="2" t="s">
        <v>3</v>
      </c>
      <c r="DD174" s="2" t="s">
        <v>3</v>
      </c>
      <c r="DE174" s="2" t="s">
        <v>3</v>
      </c>
      <c r="DF174" s="2" t="s">
        <v>3</v>
      </c>
      <c r="DG174" s="2" t="s">
        <v>3</v>
      </c>
      <c r="DH174" s="2" t="s">
        <v>3</v>
      </c>
      <c r="DI174" s="2" t="s">
        <v>3</v>
      </c>
      <c r="DJ174" s="2" t="s">
        <v>3</v>
      </c>
      <c r="DK174" s="2" t="s">
        <v>3</v>
      </c>
      <c r="DL174" s="2" t="s">
        <v>3</v>
      </c>
      <c r="DM174" s="2" t="s">
        <v>3</v>
      </c>
      <c r="DN174" s="2">
        <v>0</v>
      </c>
      <c r="DO174" s="2">
        <v>0</v>
      </c>
      <c r="DP174" s="2">
        <v>1</v>
      </c>
      <c r="DQ174" s="2">
        <v>1</v>
      </c>
      <c r="DR174" s="2"/>
      <c r="DS174" s="2"/>
      <c r="DT174" s="2"/>
      <c r="DU174" s="2">
        <v>1007</v>
      </c>
      <c r="DV174" s="2" t="s">
        <v>40</v>
      </c>
      <c r="DW174" s="2" t="s">
        <v>40</v>
      </c>
      <c r="DX174" s="2">
        <v>1</v>
      </c>
      <c r="DY174" s="2"/>
      <c r="DZ174" s="2" t="s">
        <v>3</v>
      </c>
      <c r="EA174" s="2" t="s">
        <v>3</v>
      </c>
      <c r="EB174" s="2" t="s">
        <v>3</v>
      </c>
      <c r="EC174" s="2" t="s">
        <v>3</v>
      </c>
      <c r="ED174" s="2"/>
      <c r="EE174" s="2">
        <v>54328897</v>
      </c>
      <c r="EF174" s="2">
        <v>8</v>
      </c>
      <c r="EG174" s="2" t="s">
        <v>31</v>
      </c>
      <c r="EH174" s="2">
        <v>0</v>
      </c>
      <c r="EI174" s="2" t="s">
        <v>3</v>
      </c>
      <c r="EJ174" s="2">
        <v>1</v>
      </c>
      <c r="EK174" s="2">
        <v>500001</v>
      </c>
      <c r="EL174" s="2" t="s">
        <v>32</v>
      </c>
      <c r="EM174" s="2" t="s">
        <v>33</v>
      </c>
      <c r="EN174" s="2"/>
      <c r="EO174" s="2" t="s">
        <v>3</v>
      </c>
      <c r="EP174" s="2"/>
      <c r="EQ174" s="2">
        <v>0</v>
      </c>
      <c r="ER174" s="2">
        <v>7.14</v>
      </c>
      <c r="ES174" s="2">
        <v>7.14</v>
      </c>
      <c r="ET174" s="2">
        <v>0</v>
      </c>
      <c r="EU174" s="2">
        <v>0</v>
      </c>
      <c r="EV174" s="2">
        <v>0</v>
      </c>
      <c r="EW174" s="2">
        <v>0</v>
      </c>
      <c r="EX174" s="2">
        <v>0</v>
      </c>
      <c r="EY174" s="2"/>
      <c r="EZ174" s="2"/>
      <c r="FA174" s="2"/>
      <c r="FB174" s="2"/>
      <c r="FC174" s="2"/>
      <c r="FD174" s="2"/>
      <c r="FE174" s="2"/>
      <c r="FF174" s="2"/>
      <c r="FG174" s="2"/>
      <c r="FH174" s="2"/>
      <c r="FI174" s="2"/>
      <c r="FJ174" s="2"/>
      <c r="FK174" s="2"/>
      <c r="FL174" s="2"/>
      <c r="FM174" s="2"/>
      <c r="FN174" s="2"/>
      <c r="FO174" s="2"/>
      <c r="FP174" s="2"/>
      <c r="FQ174" s="2">
        <v>0</v>
      </c>
      <c r="FR174" s="2">
        <f t="shared" si="189"/>
        <v>0</v>
      </c>
      <c r="FS174" s="2">
        <v>0</v>
      </c>
      <c r="FT174" s="2"/>
      <c r="FU174" s="2"/>
      <c r="FV174" s="2"/>
      <c r="FW174" s="2"/>
      <c r="FX174" s="2">
        <v>0</v>
      </c>
      <c r="FY174" s="2">
        <v>0</v>
      </c>
      <c r="FZ174" s="2"/>
      <c r="GA174" s="2" t="s">
        <v>3</v>
      </c>
      <c r="GB174" s="2"/>
      <c r="GC174" s="2"/>
      <c r="GD174" s="2">
        <v>1</v>
      </c>
      <c r="GE174" s="2"/>
      <c r="GF174" s="2">
        <v>1967222743</v>
      </c>
      <c r="GG174" s="2">
        <v>2</v>
      </c>
      <c r="GH174" s="2">
        <v>1</v>
      </c>
      <c r="GI174" s="2">
        <v>-2</v>
      </c>
      <c r="GJ174" s="2">
        <v>0</v>
      </c>
      <c r="GK174" s="2">
        <v>0</v>
      </c>
      <c r="GL174" s="2">
        <f t="shared" si="190"/>
        <v>0</v>
      </c>
      <c r="GM174" s="2">
        <f t="shared" si="191"/>
        <v>2</v>
      </c>
      <c r="GN174" s="2">
        <f t="shared" si="192"/>
        <v>2</v>
      </c>
      <c r="GO174" s="2">
        <f t="shared" si="193"/>
        <v>0</v>
      </c>
      <c r="GP174" s="2">
        <f t="shared" si="194"/>
        <v>0</v>
      </c>
      <c r="GQ174" s="2"/>
      <c r="GR174" s="2">
        <v>0</v>
      </c>
      <c r="GS174" s="2">
        <v>3</v>
      </c>
      <c r="GT174" s="2">
        <v>0</v>
      </c>
      <c r="GU174" s="2" t="s">
        <v>3</v>
      </c>
      <c r="GV174" s="2">
        <f t="shared" si="198"/>
        <v>0</v>
      </c>
      <c r="GW174" s="2">
        <v>1</v>
      </c>
      <c r="GX174" s="2">
        <f t="shared" si="196"/>
        <v>0</v>
      </c>
      <c r="GY174" s="2"/>
      <c r="GZ174" s="2"/>
      <c r="HA174" s="2">
        <v>0</v>
      </c>
      <c r="HB174" s="2">
        <v>0</v>
      </c>
      <c r="HC174" s="2">
        <f t="shared" si="197"/>
        <v>0</v>
      </c>
      <c r="HD174" s="2"/>
      <c r="HE174" s="2" t="s">
        <v>3</v>
      </c>
      <c r="HF174" s="2" t="s">
        <v>3</v>
      </c>
      <c r="HG174" s="2"/>
      <c r="HH174" s="2"/>
      <c r="HI174" s="2"/>
      <c r="HJ174" s="2"/>
      <c r="HK174" s="2"/>
      <c r="HL174" s="2"/>
      <c r="HM174" s="2" t="s">
        <v>3</v>
      </c>
      <c r="HN174" s="2" t="s">
        <v>3</v>
      </c>
      <c r="HO174" s="2" t="s">
        <v>3</v>
      </c>
      <c r="HP174" s="2" t="s">
        <v>3</v>
      </c>
      <c r="HQ174" s="2" t="s">
        <v>3</v>
      </c>
      <c r="HR174" s="2"/>
      <c r="HS174" s="2"/>
      <c r="HT174" s="2"/>
      <c r="HU174" s="2"/>
      <c r="HV174" s="2"/>
      <c r="HW174" s="2"/>
      <c r="HX174" s="2"/>
      <c r="HY174" s="2"/>
      <c r="HZ174" s="2"/>
      <c r="IA174" s="2"/>
      <c r="IB174" s="2"/>
      <c r="IC174" s="2"/>
      <c r="ID174" s="2"/>
      <c r="IE174" s="2"/>
      <c r="IF174" s="2"/>
      <c r="IG174" s="2"/>
      <c r="IH174" s="2"/>
      <c r="II174" s="2"/>
      <c r="IJ174" s="2"/>
      <c r="IK174" s="2">
        <v>0</v>
      </c>
      <c r="IL174" s="2"/>
      <c r="IM174" s="2"/>
      <c r="IN174" s="2"/>
      <c r="IO174" s="2"/>
      <c r="IP174" s="2"/>
      <c r="IQ174" s="2"/>
      <c r="IR174" s="2"/>
      <c r="IS174" s="2"/>
      <c r="IT174" s="2"/>
      <c r="IU174" s="2"/>
    </row>
    <row r="175" spans="1:255" x14ac:dyDescent="0.2">
      <c r="A175">
        <v>18</v>
      </c>
      <c r="B175">
        <v>1</v>
      </c>
      <c r="C175">
        <v>136</v>
      </c>
      <c r="E175" t="s">
        <v>220</v>
      </c>
      <c r="F175" t="e">
        <f>'1.Лок.смета.и.Акт'!#REF!</f>
        <v>#REF!</v>
      </c>
      <c r="G175" t="s">
        <v>83</v>
      </c>
      <c r="H175" t="s">
        <v>40</v>
      </c>
      <c r="I175">
        <f>I173*J175</f>
        <v>0.26</v>
      </c>
      <c r="J175">
        <v>2</v>
      </c>
      <c r="K175">
        <v>2</v>
      </c>
      <c r="L175">
        <v>0.50800000000000001</v>
      </c>
      <c r="M175">
        <v>0</v>
      </c>
      <c r="N175">
        <f t="shared" si="160"/>
        <v>0.50800000000000001</v>
      </c>
      <c r="O175">
        <f t="shared" si="161"/>
        <v>4</v>
      </c>
      <c r="P175">
        <f t="shared" si="162"/>
        <v>4</v>
      </c>
      <c r="Q175">
        <f t="shared" si="163"/>
        <v>0</v>
      </c>
      <c r="R175">
        <f t="shared" si="164"/>
        <v>0</v>
      </c>
      <c r="S175">
        <f t="shared" si="165"/>
        <v>0</v>
      </c>
      <c r="T175">
        <f t="shared" si="166"/>
        <v>0</v>
      </c>
      <c r="U175">
        <f t="shared" si="167"/>
        <v>0</v>
      </c>
      <c r="V175">
        <f t="shared" si="168"/>
        <v>0</v>
      </c>
      <c r="W175">
        <f t="shared" si="169"/>
        <v>0</v>
      </c>
      <c r="X175">
        <f t="shared" si="170"/>
        <v>0</v>
      </c>
      <c r="Y175">
        <f t="shared" si="171"/>
        <v>0</v>
      </c>
      <c r="AA175">
        <v>69726884</v>
      </c>
      <c r="AB175">
        <f t="shared" si="172"/>
        <v>1.97</v>
      </c>
      <c r="AC175">
        <f>ROUND((ES175),2)</f>
        <v>1.97</v>
      </c>
      <c r="AD175">
        <f>ROUND((((ET175)-(EU175))+AE175),2)</f>
        <v>0</v>
      </c>
      <c r="AE175">
        <f>ROUND((EU175),2)</f>
        <v>0</v>
      </c>
      <c r="AF175">
        <f>ROUND((EV175),2)</f>
        <v>0</v>
      </c>
      <c r="AG175">
        <f t="shared" si="176"/>
        <v>0</v>
      </c>
      <c r="AH175">
        <f>(EW175)</f>
        <v>0</v>
      </c>
      <c r="AI175">
        <f>(EX175)</f>
        <v>0</v>
      </c>
      <c r="AJ175">
        <f t="shared" si="179"/>
        <v>0</v>
      </c>
      <c r="AK175">
        <v>1.97</v>
      </c>
      <c r="AL175">
        <v>1.97</v>
      </c>
      <c r="AM175">
        <v>0</v>
      </c>
      <c r="AN175">
        <v>0</v>
      </c>
      <c r="AO175">
        <v>0</v>
      </c>
      <c r="AP175">
        <v>0</v>
      </c>
      <c r="AQ175">
        <v>0</v>
      </c>
      <c r="AR175">
        <v>0</v>
      </c>
      <c r="AS175">
        <v>0</v>
      </c>
      <c r="AT175">
        <v>0</v>
      </c>
      <c r="AU175">
        <v>0</v>
      </c>
      <c r="AV175">
        <v>1</v>
      </c>
      <c r="AW175">
        <v>1</v>
      </c>
      <c r="AZ175">
        <v>1</v>
      </c>
      <c r="BA175">
        <v>1</v>
      </c>
      <c r="BB175">
        <v>1</v>
      </c>
      <c r="BC175">
        <v>7.56</v>
      </c>
      <c r="BD175" t="s">
        <v>3</v>
      </c>
      <c r="BE175" t="s">
        <v>3</v>
      </c>
      <c r="BF175" t="s">
        <v>3</v>
      </c>
      <c r="BG175" t="s">
        <v>3</v>
      </c>
      <c r="BH175">
        <v>3</v>
      </c>
      <c r="BI175">
        <v>1</v>
      </c>
      <c r="BJ175" t="s">
        <v>194</v>
      </c>
      <c r="BM175">
        <v>500001</v>
      </c>
      <c r="BN175">
        <v>0</v>
      </c>
      <c r="BO175" t="s">
        <v>3</v>
      </c>
      <c r="BP175">
        <v>0</v>
      </c>
      <c r="BQ175">
        <v>8</v>
      </c>
      <c r="BR175">
        <v>0</v>
      </c>
      <c r="BS175">
        <v>1</v>
      </c>
      <c r="BT175">
        <v>1</v>
      </c>
      <c r="BU175">
        <v>1</v>
      </c>
      <c r="BV175">
        <v>1</v>
      </c>
      <c r="BW175">
        <v>1</v>
      </c>
      <c r="BX175">
        <v>1</v>
      </c>
      <c r="BY175" t="s">
        <v>3</v>
      </c>
      <c r="BZ175">
        <v>0</v>
      </c>
      <c r="CA175">
        <v>0</v>
      </c>
      <c r="CB175" t="s">
        <v>3</v>
      </c>
      <c r="CE175">
        <v>0</v>
      </c>
      <c r="CF175">
        <v>0</v>
      </c>
      <c r="CG175">
        <v>0</v>
      </c>
      <c r="CH175">
        <v>14</v>
      </c>
      <c r="CI175">
        <v>1</v>
      </c>
      <c r="CJ175">
        <v>0</v>
      </c>
      <c r="CK175">
        <v>0</v>
      </c>
      <c r="CL175">
        <v>0</v>
      </c>
      <c r="CM175">
        <v>0</v>
      </c>
      <c r="CN175" t="s">
        <v>3</v>
      </c>
      <c r="CO175">
        <v>0</v>
      </c>
      <c r="CP175">
        <f t="shared" si="180"/>
        <v>4</v>
      </c>
      <c r="CQ175">
        <f t="shared" si="181"/>
        <v>14.893199999999998</v>
      </c>
      <c r="CR175">
        <f t="shared" si="182"/>
        <v>0</v>
      </c>
      <c r="CS175">
        <f t="shared" si="183"/>
        <v>0</v>
      </c>
      <c r="CT175">
        <f t="shared" si="184"/>
        <v>0</v>
      </c>
      <c r="CU175">
        <f t="shared" si="185"/>
        <v>0</v>
      </c>
      <c r="CV175">
        <f t="shared" si="186"/>
        <v>0</v>
      </c>
      <c r="CW175">
        <f t="shared" si="187"/>
        <v>0</v>
      </c>
      <c r="CX175">
        <f t="shared" si="188"/>
        <v>0</v>
      </c>
      <c r="CY175">
        <f>(S175+R175)*(BZ175/100)</f>
        <v>0</v>
      </c>
      <c r="CZ175">
        <f>(S175+R175)*(CA175/100)</f>
        <v>0</v>
      </c>
      <c r="DC175" t="s">
        <v>3</v>
      </c>
      <c r="DD175" t="s">
        <v>3</v>
      </c>
      <c r="DE175" t="s">
        <v>3</v>
      </c>
      <c r="DF175" t="s">
        <v>3</v>
      </c>
      <c r="DG175" t="s">
        <v>3</v>
      </c>
      <c r="DH175" t="s">
        <v>3</v>
      </c>
      <c r="DI175" t="s">
        <v>3</v>
      </c>
      <c r="DJ175" t="s">
        <v>3</v>
      </c>
      <c r="DK175" t="s">
        <v>3</v>
      </c>
      <c r="DL175" t="s">
        <v>3</v>
      </c>
      <c r="DM175" t="s">
        <v>3</v>
      </c>
      <c r="DN175">
        <v>0</v>
      </c>
      <c r="DO175">
        <v>0</v>
      </c>
      <c r="DP175">
        <v>1</v>
      </c>
      <c r="DQ175">
        <v>1</v>
      </c>
      <c r="DU175">
        <v>1007</v>
      </c>
      <c r="DV175" t="s">
        <v>40</v>
      </c>
      <c r="DW175" t="e">
        <f>'1.Лок.смета.и.Акт'!#REF!</f>
        <v>#REF!</v>
      </c>
      <c r="DX175">
        <v>1</v>
      </c>
      <c r="DZ175" t="s">
        <v>3</v>
      </c>
      <c r="EA175" t="s">
        <v>3</v>
      </c>
      <c r="EB175" t="s">
        <v>3</v>
      </c>
      <c r="EC175" t="s">
        <v>3</v>
      </c>
      <c r="EE175">
        <v>54328897</v>
      </c>
      <c r="EF175">
        <v>8</v>
      </c>
      <c r="EG175" t="s">
        <v>31</v>
      </c>
      <c r="EH175">
        <v>0</v>
      </c>
      <c r="EI175" t="s">
        <v>3</v>
      </c>
      <c r="EJ175">
        <v>1</v>
      </c>
      <c r="EK175">
        <v>500001</v>
      </c>
      <c r="EL175" t="s">
        <v>32</v>
      </c>
      <c r="EM175" t="s">
        <v>33</v>
      </c>
      <c r="EO175" t="s">
        <v>3</v>
      </c>
      <c r="EQ175">
        <v>0</v>
      </c>
      <c r="ER175">
        <v>14.19</v>
      </c>
      <c r="ES175">
        <v>1.97</v>
      </c>
      <c r="ET175">
        <v>0</v>
      </c>
      <c r="EU175">
        <v>0</v>
      </c>
      <c r="EV175">
        <v>0</v>
      </c>
      <c r="EW175">
        <v>0</v>
      </c>
      <c r="EX175">
        <v>0</v>
      </c>
      <c r="EZ175">
        <v>5</v>
      </c>
      <c r="FC175">
        <v>0</v>
      </c>
      <c r="FD175">
        <v>18</v>
      </c>
      <c r="FF175">
        <v>14.19</v>
      </c>
      <c r="FQ175">
        <v>0</v>
      </c>
      <c r="FR175">
        <f t="shared" si="189"/>
        <v>0</v>
      </c>
      <c r="FS175">
        <v>0</v>
      </c>
      <c r="FX175">
        <v>0</v>
      </c>
      <c r="FY175">
        <v>0</v>
      </c>
      <c r="GA175" t="s">
        <v>85</v>
      </c>
      <c r="GD175">
        <v>1</v>
      </c>
      <c r="GF175">
        <v>1967222743</v>
      </c>
      <c r="GG175">
        <v>2</v>
      </c>
      <c r="GH175">
        <v>3</v>
      </c>
      <c r="GI175">
        <v>5</v>
      </c>
      <c r="GJ175">
        <v>0</v>
      </c>
      <c r="GK175">
        <v>0</v>
      </c>
      <c r="GL175">
        <f t="shared" si="190"/>
        <v>0</v>
      </c>
      <c r="GM175">
        <f t="shared" si="191"/>
        <v>4</v>
      </c>
      <c r="GN175">
        <f t="shared" si="192"/>
        <v>4</v>
      </c>
      <c r="GO175">
        <f t="shared" si="193"/>
        <v>0</v>
      </c>
      <c r="GP175">
        <f t="shared" si="194"/>
        <v>0</v>
      </c>
      <c r="GR175">
        <v>1</v>
      </c>
      <c r="GS175">
        <v>1</v>
      </c>
      <c r="GT175">
        <v>0</v>
      </c>
      <c r="GU175" t="s">
        <v>3</v>
      </c>
      <c r="GV175">
        <f t="shared" si="198"/>
        <v>0</v>
      </c>
      <c r="GW175">
        <v>1</v>
      </c>
      <c r="GX175">
        <f t="shared" si="196"/>
        <v>0</v>
      </c>
      <c r="HA175">
        <v>0</v>
      </c>
      <c r="HB175">
        <v>0</v>
      </c>
      <c r="HC175">
        <f t="shared" si="197"/>
        <v>0</v>
      </c>
      <c r="HE175" t="s">
        <v>35</v>
      </c>
      <c r="HF175" t="s">
        <v>36</v>
      </c>
      <c r="HM175" t="s">
        <v>3</v>
      </c>
      <c r="HN175" t="s">
        <v>3</v>
      </c>
      <c r="HO175" t="s">
        <v>3</v>
      </c>
      <c r="HP175" t="s">
        <v>3</v>
      </c>
      <c r="HQ175" t="s">
        <v>3</v>
      </c>
      <c r="IK175">
        <v>0</v>
      </c>
    </row>
    <row r="177" spans="1:206" x14ac:dyDescent="0.2">
      <c r="A177" s="3">
        <v>51</v>
      </c>
      <c r="B177" s="3">
        <f>B146</f>
        <v>1</v>
      </c>
      <c r="C177" s="3">
        <f>A146</f>
        <v>5</v>
      </c>
      <c r="D177" s="3">
        <f>ROW(A146)</f>
        <v>146</v>
      </c>
      <c r="E177" s="3"/>
      <c r="F177" s="3" t="str">
        <f>IF(F146&lt;&gt;"",F146,"")</f>
        <v>Новый подраздел</v>
      </c>
      <c r="G177" s="3" t="str">
        <f>IF(G146&lt;&gt;"",G146,"")</f>
        <v>КУИ, туалеты, тамбуры (нежилых помещений)</v>
      </c>
      <c r="H177" s="3">
        <v>0</v>
      </c>
      <c r="I177" s="3"/>
      <c r="J177" s="3"/>
      <c r="K177" s="3"/>
      <c r="L177" s="3"/>
      <c r="M177" s="3"/>
      <c r="N177" s="3"/>
      <c r="O177" s="3">
        <f t="shared" ref="O177:T177" si="199">ROUND(AB177,0)</f>
        <v>1550</v>
      </c>
      <c r="P177" s="3">
        <f t="shared" si="199"/>
        <v>1316</v>
      </c>
      <c r="Q177" s="3">
        <f t="shared" si="199"/>
        <v>41</v>
      </c>
      <c r="R177" s="3">
        <f t="shared" si="199"/>
        <v>4</v>
      </c>
      <c r="S177" s="3">
        <f t="shared" si="199"/>
        <v>193</v>
      </c>
      <c r="T177" s="3">
        <f t="shared" si="199"/>
        <v>0</v>
      </c>
      <c r="U177" s="3">
        <f>AH177</f>
        <v>21.638600000000004</v>
      </c>
      <c r="V177" s="3">
        <f>AI177</f>
        <v>0.41015000000000001</v>
      </c>
      <c r="W177" s="3">
        <f>ROUND(AJ177,0)</f>
        <v>13</v>
      </c>
      <c r="X177" s="3">
        <f>ROUND(AK177,0)</f>
        <v>234</v>
      </c>
      <c r="Y177" s="3">
        <f>ROUND(AL177,0)</f>
        <v>146</v>
      </c>
      <c r="Z177" s="3"/>
      <c r="AA177" s="3"/>
      <c r="AB177" s="3">
        <f>ROUND(SUMIF(AA150:AA175,"=69726971",O150:O175),0)</f>
        <v>1550</v>
      </c>
      <c r="AC177" s="3">
        <f>ROUND(SUMIF(AA150:AA175,"=69726971",P150:P175),0)</f>
        <v>1316</v>
      </c>
      <c r="AD177" s="3">
        <f>ROUND(SUMIF(AA150:AA175,"=69726971",Q150:Q175),0)</f>
        <v>41</v>
      </c>
      <c r="AE177" s="3">
        <f>ROUND(SUMIF(AA150:AA175,"=69726971",R150:R175),0)</f>
        <v>4</v>
      </c>
      <c r="AF177" s="3">
        <f>ROUND(SUMIF(AA150:AA175,"=69726971",S150:S175),0)</f>
        <v>193</v>
      </c>
      <c r="AG177" s="3">
        <f>ROUND(SUMIF(AA150:AA175,"=69726971",T150:T175),0)</f>
        <v>0</v>
      </c>
      <c r="AH177" s="3">
        <f>SUMIF(AA150:AA175,"=69726971",U150:U175)</f>
        <v>21.638600000000004</v>
      </c>
      <c r="AI177" s="3">
        <f>SUMIF(AA150:AA175,"=69726971",V150:V175)</f>
        <v>0.41015000000000001</v>
      </c>
      <c r="AJ177" s="3">
        <f>ROUND(SUMIF(AA150:AA175,"=69726971",W150:W175),0)</f>
        <v>13</v>
      </c>
      <c r="AK177" s="3">
        <f>ROUND(SUMIF(AA150:AA175,"=69726971",X150:X175),0)</f>
        <v>234</v>
      </c>
      <c r="AL177" s="3">
        <f>ROUND(SUMIF(AA150:AA175,"=69726971",Y150:Y175),0)</f>
        <v>146</v>
      </c>
      <c r="AM177" s="3"/>
      <c r="AN177" s="3"/>
      <c r="AO177" s="3">
        <f t="shared" ref="AO177:BD177" si="200">ROUND(BX177,0)</f>
        <v>0</v>
      </c>
      <c r="AP177" s="3">
        <f t="shared" si="200"/>
        <v>0</v>
      </c>
      <c r="AQ177" s="3">
        <f t="shared" si="200"/>
        <v>0</v>
      </c>
      <c r="AR177" s="3">
        <f t="shared" si="200"/>
        <v>1930</v>
      </c>
      <c r="AS177" s="3">
        <f t="shared" si="200"/>
        <v>1930</v>
      </c>
      <c r="AT177" s="3">
        <f t="shared" si="200"/>
        <v>0</v>
      </c>
      <c r="AU177" s="3">
        <f t="shared" si="200"/>
        <v>0</v>
      </c>
      <c r="AV177" s="3">
        <f t="shared" si="200"/>
        <v>1316</v>
      </c>
      <c r="AW177" s="3">
        <f t="shared" si="200"/>
        <v>1316</v>
      </c>
      <c r="AX177" s="3">
        <f t="shared" si="200"/>
        <v>0</v>
      </c>
      <c r="AY177" s="3">
        <f t="shared" si="200"/>
        <v>1316</v>
      </c>
      <c r="AZ177" s="3">
        <f t="shared" si="200"/>
        <v>0</v>
      </c>
      <c r="BA177" s="3">
        <f t="shared" si="200"/>
        <v>0</v>
      </c>
      <c r="BB177" s="3">
        <f t="shared" si="200"/>
        <v>0</v>
      </c>
      <c r="BC177" s="3">
        <f t="shared" si="200"/>
        <v>0</v>
      </c>
      <c r="BD177" s="3">
        <f t="shared" si="200"/>
        <v>0</v>
      </c>
      <c r="BE177" s="3"/>
      <c r="BF177" s="3"/>
      <c r="BG177" s="3"/>
      <c r="BH177" s="3"/>
      <c r="BI177" s="3"/>
      <c r="BJ177" s="3"/>
      <c r="BK177" s="3"/>
      <c r="BL177" s="3"/>
      <c r="BM177" s="3"/>
      <c r="BN177" s="3"/>
      <c r="BO177" s="3"/>
      <c r="BP177" s="3"/>
      <c r="BQ177" s="3"/>
      <c r="BR177" s="3"/>
      <c r="BS177" s="3"/>
      <c r="BT177" s="3"/>
      <c r="BU177" s="3"/>
      <c r="BV177" s="3"/>
      <c r="BW177" s="3"/>
      <c r="BX177" s="3">
        <f>ROUND(SUMIF(AA150:AA175,"=69726971",FQ150:FQ175),0)</f>
        <v>0</v>
      </c>
      <c r="BY177" s="3">
        <f>ROUND(SUMIF(AA150:AA175,"=69726971",FR150:FR175),0)</f>
        <v>0</v>
      </c>
      <c r="BZ177" s="3">
        <f>ROUND(SUMIF(AA150:AA175,"=69726971",GL150:GL175),0)</f>
        <v>0</v>
      </c>
      <c r="CA177" s="3">
        <f>ROUND(SUMIF(AA150:AA175,"=69726971",GM150:GM175),0)</f>
        <v>1930</v>
      </c>
      <c r="CB177" s="3">
        <f>ROUND(SUMIF(AA150:AA175,"=69726971",GN150:GN175),0)</f>
        <v>1930</v>
      </c>
      <c r="CC177" s="3">
        <f>ROUND(SUMIF(AA150:AA175,"=69726971",GO150:GO175),0)</f>
        <v>0</v>
      </c>
      <c r="CD177" s="3">
        <f>ROUND(SUMIF(AA150:AA175,"=69726971",GP150:GP175),0)</f>
        <v>0</v>
      </c>
      <c r="CE177" s="3">
        <f>AC177-BX177</f>
        <v>1316</v>
      </c>
      <c r="CF177" s="3">
        <f>AC177-BY177</f>
        <v>1316</v>
      </c>
      <c r="CG177" s="3">
        <f>BX177-BZ177</f>
        <v>0</v>
      </c>
      <c r="CH177" s="3">
        <f>AC177-BX177-BY177+BZ177</f>
        <v>1316</v>
      </c>
      <c r="CI177" s="3">
        <f>BY177-BZ177</f>
        <v>0</v>
      </c>
      <c r="CJ177" s="3">
        <f>ROUND(SUMIF(AA150:AA175,"=69726971",GX150:GX175),0)</f>
        <v>0</v>
      </c>
      <c r="CK177" s="3">
        <f>ROUND(SUMIF(AA150:AA175,"=69726971",GY150:GY175),0)</f>
        <v>0</v>
      </c>
      <c r="CL177" s="3">
        <f>ROUND(SUMIF(AA150:AA175,"=69726971",GZ150:GZ175),0)</f>
        <v>0</v>
      </c>
      <c r="CM177" s="3">
        <f>ROUND(SUMIF(AA150:AA175,"=69726971",HD150:HD175),0)</f>
        <v>0</v>
      </c>
      <c r="CN177" s="3"/>
      <c r="CO177" s="3"/>
      <c r="CP177" s="3"/>
      <c r="CQ177" s="3"/>
      <c r="CR177" s="3"/>
      <c r="CS177" s="3"/>
      <c r="CT177" s="3"/>
      <c r="CU177" s="3"/>
      <c r="CV177" s="3"/>
      <c r="CW177" s="3"/>
      <c r="CX177" s="3"/>
      <c r="CY177" s="3"/>
      <c r="CZ177" s="3"/>
      <c r="DA177" s="3"/>
      <c r="DB177" s="3"/>
      <c r="DC177" s="3"/>
      <c r="DD177" s="3"/>
      <c r="DE177" s="3"/>
      <c r="DF177" s="3"/>
      <c r="DG177" s="4">
        <f t="shared" ref="DG177:DL177" si="201">ROUND(DT177,0)</f>
        <v>13699</v>
      </c>
      <c r="DH177" s="4">
        <f t="shared" si="201"/>
        <v>8434</v>
      </c>
      <c r="DI177" s="4">
        <f t="shared" si="201"/>
        <v>354</v>
      </c>
      <c r="DJ177" s="4">
        <f t="shared" si="201"/>
        <v>100</v>
      </c>
      <c r="DK177" s="4">
        <f t="shared" si="201"/>
        <v>4911</v>
      </c>
      <c r="DL177" s="4">
        <f t="shared" si="201"/>
        <v>0</v>
      </c>
      <c r="DM177" s="4" t="e">
        <f>DZ177</f>
        <v>#REF!</v>
      </c>
      <c r="DN177" s="4">
        <f>EA177</f>
        <v>0.41015000000000001</v>
      </c>
      <c r="DO177" s="4">
        <f>ROUND(EB177,0)</f>
        <v>13</v>
      </c>
      <c r="DP177" s="4" t="e">
        <f>ROUND(EC177,0)</f>
        <v>#REF!</v>
      </c>
      <c r="DQ177" s="4" t="e">
        <f>ROUND(ED177,0)</f>
        <v>#REF!</v>
      </c>
      <c r="DR177" s="4"/>
      <c r="DS177" s="4"/>
      <c r="DT177" s="4">
        <f>ROUND(SUMIF(AA150:AA175,"=69726884",O150:O175),0)</f>
        <v>13699</v>
      </c>
      <c r="DU177" s="4">
        <f>ROUND(SUMIF(AA150:AA175,"=69726884",P150:P175),0)</f>
        <v>8434</v>
      </c>
      <c r="DV177" s="4">
        <f>ROUND(SUMIF(AA150:AA175,"=69726884",Q150:Q175),0)</f>
        <v>354</v>
      </c>
      <c r="DW177" s="4">
        <f>ROUND(SUMIF(AA150:AA175,"=69726884",R150:R175),0)</f>
        <v>100</v>
      </c>
      <c r="DX177" s="4">
        <f>ROUND(SUMIF(AA150:AA175,"=69726884",S150:S175),0)</f>
        <v>4911</v>
      </c>
      <c r="DY177" s="4">
        <f>ROUND(SUMIF(AA150:AA175,"=69726884",T150:T175),0)</f>
        <v>0</v>
      </c>
      <c r="DZ177" s="4" t="e">
        <f>SUMIF(AA150:AA175,"=69726884",U150:U175)</f>
        <v>#REF!</v>
      </c>
      <c r="EA177" s="4">
        <f>SUMIF(AA150:AA175,"=69726884",V150:V175)</f>
        <v>0.41015000000000001</v>
      </c>
      <c r="EB177" s="4">
        <f>ROUND(SUMIF(AA150:AA175,"=69726884",W150:W175),0)</f>
        <v>13</v>
      </c>
      <c r="EC177" s="4" t="e">
        <f>ROUND(SUMIF(AA150:AA175,"=69726884",X150:X175),0)</f>
        <v>#REF!</v>
      </c>
      <c r="ED177" s="4" t="e">
        <f>ROUND(SUMIF(AA150:AA175,"=69726884",Y150:Y175),0)</f>
        <v>#REF!</v>
      </c>
      <c r="EE177" s="4"/>
      <c r="EF177" s="4"/>
      <c r="EG177" s="4">
        <f t="shared" ref="EG177:EV177" si="202">ROUND(FP177,0)</f>
        <v>0</v>
      </c>
      <c r="EH177" s="4">
        <f t="shared" si="202"/>
        <v>0</v>
      </c>
      <c r="EI177" s="4">
        <f t="shared" si="202"/>
        <v>0</v>
      </c>
      <c r="EJ177" s="4" t="e">
        <f t="shared" si="202"/>
        <v>#REF!</v>
      </c>
      <c r="EK177" s="4" t="e">
        <f t="shared" si="202"/>
        <v>#REF!</v>
      </c>
      <c r="EL177" s="4">
        <f t="shared" si="202"/>
        <v>0</v>
      </c>
      <c r="EM177" s="4">
        <f t="shared" si="202"/>
        <v>0</v>
      </c>
      <c r="EN177" s="4">
        <f t="shared" si="202"/>
        <v>8434</v>
      </c>
      <c r="EO177" s="4">
        <f t="shared" si="202"/>
        <v>8434</v>
      </c>
      <c r="EP177" s="4">
        <f t="shared" si="202"/>
        <v>0</v>
      </c>
      <c r="EQ177" s="4">
        <f t="shared" si="202"/>
        <v>8434</v>
      </c>
      <c r="ER177" s="4">
        <f t="shared" si="202"/>
        <v>0</v>
      </c>
      <c r="ES177" s="4">
        <f t="shared" si="202"/>
        <v>0</v>
      </c>
      <c r="ET177" s="4">
        <f t="shared" si="202"/>
        <v>0</v>
      </c>
      <c r="EU177" s="4">
        <f t="shared" si="202"/>
        <v>0</v>
      </c>
      <c r="EV177" s="4">
        <f t="shared" si="202"/>
        <v>0</v>
      </c>
      <c r="EW177" s="4"/>
      <c r="EX177" s="4"/>
      <c r="EY177" s="4"/>
      <c r="EZ177" s="4"/>
      <c r="FA177" s="4"/>
      <c r="FB177" s="4"/>
      <c r="FC177" s="4"/>
      <c r="FD177" s="4"/>
      <c r="FE177" s="4"/>
      <c r="FF177" s="4"/>
      <c r="FG177" s="4"/>
      <c r="FH177" s="4"/>
      <c r="FI177" s="4"/>
      <c r="FJ177" s="4"/>
      <c r="FK177" s="4"/>
      <c r="FL177" s="4"/>
      <c r="FM177" s="4"/>
      <c r="FN177" s="4"/>
      <c r="FO177" s="4"/>
      <c r="FP177" s="4">
        <f>ROUND(SUMIF(AA150:AA175,"=69726884",FQ150:FQ175),0)</f>
        <v>0</v>
      </c>
      <c r="FQ177" s="4">
        <f>ROUND(SUMIF(AA150:AA175,"=69726884",FR150:FR175),0)</f>
        <v>0</v>
      </c>
      <c r="FR177" s="4">
        <f>ROUND(SUMIF(AA150:AA175,"=69726884",GL150:GL175),0)</f>
        <v>0</v>
      </c>
      <c r="FS177" s="4" t="e">
        <f>ROUND(SUMIF(AA150:AA175,"=69726884",GM150:GM175),0)</f>
        <v>#REF!</v>
      </c>
      <c r="FT177" s="4" t="e">
        <f>ROUND(SUMIF(AA150:AA175,"=69726884",GN150:GN175),0)</f>
        <v>#REF!</v>
      </c>
      <c r="FU177" s="4">
        <f>ROUND(SUMIF(AA150:AA175,"=69726884",GO150:GO175),0)</f>
        <v>0</v>
      </c>
      <c r="FV177" s="4">
        <f>ROUND(SUMIF(AA150:AA175,"=69726884",GP150:GP175),0)</f>
        <v>0</v>
      </c>
      <c r="FW177" s="4">
        <f>DU177-FP177</f>
        <v>8434</v>
      </c>
      <c r="FX177" s="4">
        <f>DU177-FQ177</f>
        <v>8434</v>
      </c>
      <c r="FY177" s="4">
        <f>FP177-FR177</f>
        <v>0</v>
      </c>
      <c r="FZ177" s="4">
        <f>DU177-FP177-FQ177+FR177</f>
        <v>8434</v>
      </c>
      <c r="GA177" s="4">
        <f>FQ177-FR177</f>
        <v>0</v>
      </c>
      <c r="GB177" s="4">
        <f>ROUND(SUMIF(AA150:AA175,"=69726884",GX150:GX175),0)</f>
        <v>0</v>
      </c>
      <c r="GC177" s="4">
        <f>ROUND(SUMIF(AA150:AA175,"=69726884",GY150:GY175),0)</f>
        <v>0</v>
      </c>
      <c r="GD177" s="4">
        <f>ROUND(SUMIF(AA150:AA175,"=69726884",GZ150:GZ175),0)</f>
        <v>0</v>
      </c>
      <c r="GE177" s="4">
        <f>ROUND(SUMIF(AA150:AA175,"=69726884",HD150:HD175),0)</f>
        <v>0</v>
      </c>
      <c r="GF177" s="4"/>
      <c r="GG177" s="4"/>
      <c r="GH177" s="4"/>
      <c r="GI177" s="4"/>
      <c r="GJ177" s="4"/>
      <c r="GK177" s="4"/>
      <c r="GL177" s="4"/>
      <c r="GM177" s="4"/>
      <c r="GN177" s="4"/>
      <c r="GO177" s="4"/>
      <c r="GP177" s="4"/>
      <c r="GQ177" s="4"/>
      <c r="GR177" s="4"/>
      <c r="GS177" s="4"/>
      <c r="GT177" s="4"/>
      <c r="GU177" s="4"/>
      <c r="GV177" s="4"/>
      <c r="GW177" s="4"/>
      <c r="GX177" s="4">
        <v>0</v>
      </c>
    </row>
    <row r="179" spans="1:206" x14ac:dyDescent="0.2">
      <c r="A179" s="5">
        <v>50</v>
      </c>
      <c r="B179" s="5">
        <v>0</v>
      </c>
      <c r="C179" s="5">
        <v>0</v>
      </c>
      <c r="D179" s="5">
        <v>1</v>
      </c>
      <c r="E179" s="5">
        <v>201</v>
      </c>
      <c r="F179" s="5">
        <f>ROUND(Source!O177,O179)</f>
        <v>1550</v>
      </c>
      <c r="G179" s="5" t="s">
        <v>86</v>
      </c>
      <c r="H179" s="5" t="s">
        <v>87</v>
      </c>
      <c r="I179" s="5"/>
      <c r="J179" s="5"/>
      <c r="K179" s="5">
        <v>201</v>
      </c>
      <c r="L179" s="5">
        <v>1</v>
      </c>
      <c r="M179" s="5">
        <v>3</v>
      </c>
      <c r="N179" s="5" t="s">
        <v>3</v>
      </c>
      <c r="O179" s="5">
        <v>0</v>
      </c>
      <c r="P179" s="5">
        <f>ROUND(Source!DG177,O179)</f>
        <v>13699</v>
      </c>
      <c r="Q179" s="5"/>
      <c r="R179" s="5"/>
      <c r="S179" s="5"/>
      <c r="T179" s="5"/>
      <c r="U179" s="5"/>
      <c r="V179" s="5"/>
      <c r="W179" s="5">
        <v>1550</v>
      </c>
      <c r="X179" s="5">
        <v>1</v>
      </c>
      <c r="Y179" s="5">
        <v>1550</v>
      </c>
      <c r="Z179" s="5">
        <v>13699</v>
      </c>
      <c r="AA179" s="5">
        <v>1</v>
      </c>
      <c r="AB179" s="5">
        <v>13699</v>
      </c>
    </row>
    <row r="180" spans="1:206" x14ac:dyDescent="0.2">
      <c r="A180" s="5">
        <v>50</v>
      </c>
      <c r="B180" s="5">
        <v>0</v>
      </c>
      <c r="C180" s="5">
        <v>0</v>
      </c>
      <c r="D180" s="5">
        <v>1</v>
      </c>
      <c r="E180" s="5">
        <v>202</v>
      </c>
      <c r="F180" s="5">
        <f>ROUND(Source!P177,O180)</f>
        <v>1316</v>
      </c>
      <c r="G180" s="5" t="s">
        <v>88</v>
      </c>
      <c r="H180" s="5" t="s">
        <v>89</v>
      </c>
      <c r="I180" s="5"/>
      <c r="J180" s="5"/>
      <c r="K180" s="5">
        <v>202</v>
      </c>
      <c r="L180" s="5">
        <v>2</v>
      </c>
      <c r="M180" s="5">
        <v>3</v>
      </c>
      <c r="N180" s="5" t="s">
        <v>3</v>
      </c>
      <c r="O180" s="5">
        <v>0</v>
      </c>
      <c r="P180" s="5">
        <f>ROUND(Source!DH177,O180)</f>
        <v>8434</v>
      </c>
      <c r="Q180" s="5"/>
      <c r="R180" s="5"/>
      <c r="S180" s="5"/>
      <c r="T180" s="5"/>
      <c r="U180" s="5"/>
      <c r="V180" s="5"/>
      <c r="W180" s="5">
        <v>1316</v>
      </c>
      <c r="X180" s="5">
        <v>1</v>
      </c>
      <c r="Y180" s="5">
        <v>1316</v>
      </c>
      <c r="Z180" s="5">
        <v>8434</v>
      </c>
      <c r="AA180" s="5">
        <v>1</v>
      </c>
      <c r="AB180" s="5">
        <v>8434</v>
      </c>
    </row>
    <row r="181" spans="1:206" x14ac:dyDescent="0.2">
      <c r="A181" s="5">
        <v>50</v>
      </c>
      <c r="B181" s="5">
        <v>0</v>
      </c>
      <c r="C181" s="5">
        <v>0</v>
      </c>
      <c r="D181" s="5">
        <v>1</v>
      </c>
      <c r="E181" s="5">
        <v>222</v>
      </c>
      <c r="F181" s="5">
        <f>ROUND(Source!AO177,O181)</f>
        <v>0</v>
      </c>
      <c r="G181" s="5" t="s">
        <v>90</v>
      </c>
      <c r="H181" s="5" t="s">
        <v>91</v>
      </c>
      <c r="I181" s="5"/>
      <c r="J181" s="5"/>
      <c r="K181" s="5">
        <v>222</v>
      </c>
      <c r="L181" s="5">
        <v>3</v>
      </c>
      <c r="M181" s="5">
        <v>3</v>
      </c>
      <c r="N181" s="5" t="s">
        <v>3</v>
      </c>
      <c r="O181" s="5">
        <v>0</v>
      </c>
      <c r="P181" s="5">
        <f>ROUND(Source!EG177,O181)</f>
        <v>0</v>
      </c>
      <c r="Q181" s="5"/>
      <c r="R181" s="5"/>
      <c r="S181" s="5"/>
      <c r="T181" s="5"/>
      <c r="U181" s="5"/>
      <c r="V181" s="5"/>
      <c r="W181" s="5">
        <v>0</v>
      </c>
      <c r="X181" s="5">
        <v>1</v>
      </c>
      <c r="Y181" s="5">
        <v>0</v>
      </c>
      <c r="Z181" s="5">
        <v>0</v>
      </c>
      <c r="AA181" s="5">
        <v>1</v>
      </c>
      <c r="AB181" s="5">
        <v>0</v>
      </c>
    </row>
    <row r="182" spans="1:206" x14ac:dyDescent="0.2">
      <c r="A182" s="5">
        <v>50</v>
      </c>
      <c r="B182" s="5">
        <v>0</v>
      </c>
      <c r="C182" s="5">
        <v>0</v>
      </c>
      <c r="D182" s="5">
        <v>1</v>
      </c>
      <c r="E182" s="5">
        <v>225</v>
      </c>
      <c r="F182" s="5">
        <f>ROUND(Source!AV177,O182)</f>
        <v>1316</v>
      </c>
      <c r="G182" s="5" t="s">
        <v>92</v>
      </c>
      <c r="H182" s="5" t="s">
        <v>93</v>
      </c>
      <c r="I182" s="5"/>
      <c r="J182" s="5"/>
      <c r="K182" s="5">
        <v>225</v>
      </c>
      <c r="L182" s="5">
        <v>4</v>
      </c>
      <c r="M182" s="5">
        <v>3</v>
      </c>
      <c r="N182" s="5" t="s">
        <v>3</v>
      </c>
      <c r="O182" s="5">
        <v>0</v>
      </c>
      <c r="P182" s="5">
        <f>ROUND(Source!EN177,O182)</f>
        <v>8434</v>
      </c>
      <c r="Q182" s="5"/>
      <c r="R182" s="5"/>
      <c r="S182" s="5"/>
      <c r="T182" s="5"/>
      <c r="U182" s="5"/>
      <c r="V182" s="5"/>
      <c r="W182" s="5">
        <v>1316</v>
      </c>
      <c r="X182" s="5">
        <v>1</v>
      </c>
      <c r="Y182" s="5">
        <v>1316</v>
      </c>
      <c r="Z182" s="5">
        <v>8434</v>
      </c>
      <c r="AA182" s="5">
        <v>1</v>
      </c>
      <c r="AB182" s="5">
        <v>8434</v>
      </c>
    </row>
    <row r="183" spans="1:206" x14ac:dyDescent="0.2">
      <c r="A183" s="5">
        <v>50</v>
      </c>
      <c r="B183" s="5">
        <v>0</v>
      </c>
      <c r="C183" s="5">
        <v>0</v>
      </c>
      <c r="D183" s="5">
        <v>1</v>
      </c>
      <c r="E183" s="5">
        <v>226</v>
      </c>
      <c r="F183" s="5">
        <f>ROUND(Source!AW177,O183)</f>
        <v>1316</v>
      </c>
      <c r="G183" s="5" t="s">
        <v>94</v>
      </c>
      <c r="H183" s="5" t="s">
        <v>95</v>
      </c>
      <c r="I183" s="5"/>
      <c r="J183" s="5"/>
      <c r="K183" s="5">
        <v>226</v>
      </c>
      <c r="L183" s="5">
        <v>5</v>
      </c>
      <c r="M183" s="5">
        <v>3</v>
      </c>
      <c r="N183" s="5" t="s">
        <v>3</v>
      </c>
      <c r="O183" s="5">
        <v>0</v>
      </c>
      <c r="P183" s="5">
        <f>ROUND(Source!EO177,O183)</f>
        <v>8434</v>
      </c>
      <c r="Q183" s="5"/>
      <c r="R183" s="5"/>
      <c r="S183" s="5"/>
      <c r="T183" s="5"/>
      <c r="U183" s="5"/>
      <c r="V183" s="5"/>
      <c r="W183" s="5">
        <v>1316</v>
      </c>
      <c r="X183" s="5">
        <v>1</v>
      </c>
      <c r="Y183" s="5">
        <v>1316</v>
      </c>
      <c r="Z183" s="5">
        <v>8434</v>
      </c>
      <c r="AA183" s="5">
        <v>1</v>
      </c>
      <c r="AB183" s="5">
        <v>8434</v>
      </c>
    </row>
    <row r="184" spans="1:206" x14ac:dyDescent="0.2">
      <c r="A184" s="5">
        <v>50</v>
      </c>
      <c r="B184" s="5">
        <v>0</v>
      </c>
      <c r="C184" s="5">
        <v>0</v>
      </c>
      <c r="D184" s="5">
        <v>1</v>
      </c>
      <c r="E184" s="5">
        <v>227</v>
      </c>
      <c r="F184" s="5">
        <f>ROUND(Source!AX177,O184)</f>
        <v>0</v>
      </c>
      <c r="G184" s="5" t="s">
        <v>96</v>
      </c>
      <c r="H184" s="5" t="s">
        <v>97</v>
      </c>
      <c r="I184" s="5"/>
      <c r="J184" s="5"/>
      <c r="K184" s="5">
        <v>227</v>
      </c>
      <c r="L184" s="5">
        <v>6</v>
      </c>
      <c r="M184" s="5">
        <v>3</v>
      </c>
      <c r="N184" s="5" t="s">
        <v>3</v>
      </c>
      <c r="O184" s="5">
        <v>0</v>
      </c>
      <c r="P184" s="5">
        <f>ROUND(Source!EP177,O184)</f>
        <v>0</v>
      </c>
      <c r="Q184" s="5"/>
      <c r="R184" s="5"/>
      <c r="S184" s="5"/>
      <c r="T184" s="5"/>
      <c r="U184" s="5"/>
      <c r="V184" s="5"/>
      <c r="W184" s="5">
        <v>0</v>
      </c>
      <c r="X184" s="5">
        <v>1</v>
      </c>
      <c r="Y184" s="5">
        <v>0</v>
      </c>
      <c r="Z184" s="5">
        <v>0</v>
      </c>
      <c r="AA184" s="5">
        <v>1</v>
      </c>
      <c r="AB184" s="5">
        <v>0</v>
      </c>
    </row>
    <row r="185" spans="1:206" x14ac:dyDescent="0.2">
      <c r="A185" s="5">
        <v>50</v>
      </c>
      <c r="B185" s="5">
        <v>0</v>
      </c>
      <c r="C185" s="5">
        <v>0</v>
      </c>
      <c r="D185" s="5">
        <v>1</v>
      </c>
      <c r="E185" s="5">
        <v>228</v>
      </c>
      <c r="F185" s="5">
        <f>ROUND(Source!AY177,O185)</f>
        <v>1316</v>
      </c>
      <c r="G185" s="5" t="s">
        <v>98</v>
      </c>
      <c r="H185" s="5" t="s">
        <v>99</v>
      </c>
      <c r="I185" s="5"/>
      <c r="J185" s="5"/>
      <c r="K185" s="5">
        <v>228</v>
      </c>
      <c r="L185" s="5">
        <v>7</v>
      </c>
      <c r="M185" s="5">
        <v>3</v>
      </c>
      <c r="N185" s="5" t="s">
        <v>3</v>
      </c>
      <c r="O185" s="5">
        <v>0</v>
      </c>
      <c r="P185" s="5">
        <f>ROUND(Source!EQ177,O185)</f>
        <v>8434</v>
      </c>
      <c r="Q185" s="5"/>
      <c r="R185" s="5"/>
      <c r="S185" s="5"/>
      <c r="T185" s="5"/>
      <c r="U185" s="5"/>
      <c r="V185" s="5"/>
      <c r="W185" s="5">
        <v>1316</v>
      </c>
      <c r="X185" s="5">
        <v>1</v>
      </c>
      <c r="Y185" s="5">
        <v>1316</v>
      </c>
      <c r="Z185" s="5">
        <v>8434</v>
      </c>
      <c r="AA185" s="5">
        <v>1</v>
      </c>
      <c r="AB185" s="5">
        <v>8434</v>
      </c>
    </row>
    <row r="186" spans="1:206" x14ac:dyDescent="0.2">
      <c r="A186" s="5">
        <v>50</v>
      </c>
      <c r="B186" s="5">
        <v>0</v>
      </c>
      <c r="C186" s="5">
        <v>0</v>
      </c>
      <c r="D186" s="5">
        <v>1</v>
      </c>
      <c r="E186" s="5">
        <v>216</v>
      </c>
      <c r="F186" s="5">
        <f>ROUND(Source!AP177,O186)</f>
        <v>0</v>
      </c>
      <c r="G186" s="5" t="s">
        <v>100</v>
      </c>
      <c r="H186" s="5" t="s">
        <v>101</v>
      </c>
      <c r="I186" s="5"/>
      <c r="J186" s="5"/>
      <c r="K186" s="5">
        <v>216</v>
      </c>
      <c r="L186" s="5">
        <v>8</v>
      </c>
      <c r="M186" s="5">
        <v>3</v>
      </c>
      <c r="N186" s="5" t="s">
        <v>3</v>
      </c>
      <c r="O186" s="5">
        <v>0</v>
      </c>
      <c r="P186" s="5">
        <f>ROUND(Source!EH177,O186)</f>
        <v>0</v>
      </c>
      <c r="Q186" s="5"/>
      <c r="R186" s="5"/>
      <c r="S186" s="5"/>
      <c r="T186" s="5"/>
      <c r="U186" s="5"/>
      <c r="V186" s="5"/>
      <c r="W186" s="5">
        <v>0</v>
      </c>
      <c r="X186" s="5">
        <v>1</v>
      </c>
      <c r="Y186" s="5">
        <v>0</v>
      </c>
      <c r="Z186" s="5">
        <v>0</v>
      </c>
      <c r="AA186" s="5">
        <v>1</v>
      </c>
      <c r="AB186" s="5">
        <v>0</v>
      </c>
    </row>
    <row r="187" spans="1:206" x14ac:dyDescent="0.2">
      <c r="A187" s="5">
        <v>50</v>
      </c>
      <c r="B187" s="5">
        <v>0</v>
      </c>
      <c r="C187" s="5">
        <v>0</v>
      </c>
      <c r="D187" s="5">
        <v>1</v>
      </c>
      <c r="E187" s="5">
        <v>223</v>
      </c>
      <c r="F187" s="5">
        <f>ROUND(Source!AQ177,O187)</f>
        <v>0</v>
      </c>
      <c r="G187" s="5" t="s">
        <v>102</v>
      </c>
      <c r="H187" s="5" t="s">
        <v>103</v>
      </c>
      <c r="I187" s="5"/>
      <c r="J187" s="5"/>
      <c r="K187" s="5">
        <v>223</v>
      </c>
      <c r="L187" s="5">
        <v>9</v>
      </c>
      <c r="M187" s="5">
        <v>3</v>
      </c>
      <c r="N187" s="5" t="s">
        <v>3</v>
      </c>
      <c r="O187" s="5">
        <v>0</v>
      </c>
      <c r="P187" s="5">
        <f>ROUND(Source!EI177,O187)</f>
        <v>0</v>
      </c>
      <c r="Q187" s="5"/>
      <c r="R187" s="5"/>
      <c r="S187" s="5"/>
      <c r="T187" s="5"/>
      <c r="U187" s="5"/>
      <c r="V187" s="5"/>
      <c r="W187" s="5">
        <v>0</v>
      </c>
      <c r="X187" s="5">
        <v>1</v>
      </c>
      <c r="Y187" s="5">
        <v>0</v>
      </c>
      <c r="Z187" s="5">
        <v>0</v>
      </c>
      <c r="AA187" s="5">
        <v>1</v>
      </c>
      <c r="AB187" s="5">
        <v>0</v>
      </c>
    </row>
    <row r="188" spans="1:206" x14ac:dyDescent="0.2">
      <c r="A188" s="5">
        <v>50</v>
      </c>
      <c r="B188" s="5">
        <v>0</v>
      </c>
      <c r="C188" s="5">
        <v>0</v>
      </c>
      <c r="D188" s="5">
        <v>1</v>
      </c>
      <c r="E188" s="5">
        <v>229</v>
      </c>
      <c r="F188" s="5">
        <f>ROUND(Source!AZ177,O188)</f>
        <v>0</v>
      </c>
      <c r="G188" s="5" t="s">
        <v>104</v>
      </c>
      <c r="H188" s="5" t="s">
        <v>105</v>
      </c>
      <c r="I188" s="5"/>
      <c r="J188" s="5"/>
      <c r="K188" s="5">
        <v>229</v>
      </c>
      <c r="L188" s="5">
        <v>10</v>
      </c>
      <c r="M188" s="5">
        <v>3</v>
      </c>
      <c r="N188" s="5" t="s">
        <v>3</v>
      </c>
      <c r="O188" s="5">
        <v>0</v>
      </c>
      <c r="P188" s="5">
        <f>ROUND(Source!ER177,O188)</f>
        <v>0</v>
      </c>
      <c r="Q188" s="5"/>
      <c r="R188" s="5"/>
      <c r="S188" s="5"/>
      <c r="T188" s="5"/>
      <c r="U188" s="5"/>
      <c r="V188" s="5"/>
      <c r="W188" s="5">
        <v>0</v>
      </c>
      <c r="X188" s="5">
        <v>1</v>
      </c>
      <c r="Y188" s="5">
        <v>0</v>
      </c>
      <c r="Z188" s="5">
        <v>0</v>
      </c>
      <c r="AA188" s="5">
        <v>1</v>
      </c>
      <c r="AB188" s="5">
        <v>0</v>
      </c>
    </row>
    <row r="189" spans="1:206" x14ac:dyDescent="0.2">
      <c r="A189" s="5">
        <v>50</v>
      </c>
      <c r="B189" s="5">
        <v>0</v>
      </c>
      <c r="C189" s="5">
        <v>0</v>
      </c>
      <c r="D189" s="5">
        <v>1</v>
      </c>
      <c r="E189" s="5">
        <v>203</v>
      </c>
      <c r="F189" s="5">
        <f>ROUND(Source!Q177,O189)</f>
        <v>41</v>
      </c>
      <c r="G189" s="5" t="s">
        <v>106</v>
      </c>
      <c r="H189" s="5" t="s">
        <v>107</v>
      </c>
      <c r="I189" s="5"/>
      <c r="J189" s="5"/>
      <c r="K189" s="5">
        <v>203</v>
      </c>
      <c r="L189" s="5">
        <v>11</v>
      </c>
      <c r="M189" s="5">
        <v>3</v>
      </c>
      <c r="N189" s="5" t="s">
        <v>3</v>
      </c>
      <c r="O189" s="5">
        <v>0</v>
      </c>
      <c r="P189" s="5">
        <f>ROUND(Source!DI177,O189)</f>
        <v>354</v>
      </c>
      <c r="Q189" s="5"/>
      <c r="R189" s="5"/>
      <c r="S189" s="5"/>
      <c r="T189" s="5"/>
      <c r="U189" s="5"/>
      <c r="V189" s="5"/>
      <c r="W189" s="5">
        <v>41</v>
      </c>
      <c r="X189" s="5">
        <v>1</v>
      </c>
      <c r="Y189" s="5">
        <v>41</v>
      </c>
      <c r="Z189" s="5">
        <v>354</v>
      </c>
      <c r="AA189" s="5">
        <v>1</v>
      </c>
      <c r="AB189" s="5">
        <v>354</v>
      </c>
    </row>
    <row r="190" spans="1:206" x14ac:dyDescent="0.2">
      <c r="A190" s="5">
        <v>50</v>
      </c>
      <c r="B190" s="5">
        <v>0</v>
      </c>
      <c r="C190" s="5">
        <v>0</v>
      </c>
      <c r="D190" s="5">
        <v>1</v>
      </c>
      <c r="E190" s="5">
        <v>231</v>
      </c>
      <c r="F190" s="5">
        <f>ROUND(Source!BB177,O190)</f>
        <v>0</v>
      </c>
      <c r="G190" s="5" t="s">
        <v>108</v>
      </c>
      <c r="H190" s="5" t="s">
        <v>109</v>
      </c>
      <c r="I190" s="5"/>
      <c r="J190" s="5"/>
      <c r="K190" s="5">
        <v>231</v>
      </c>
      <c r="L190" s="5">
        <v>12</v>
      </c>
      <c r="M190" s="5">
        <v>3</v>
      </c>
      <c r="N190" s="5" t="s">
        <v>3</v>
      </c>
      <c r="O190" s="5">
        <v>0</v>
      </c>
      <c r="P190" s="5">
        <f>ROUND(Source!ET177,O190)</f>
        <v>0</v>
      </c>
      <c r="Q190" s="5"/>
      <c r="R190" s="5"/>
      <c r="S190" s="5"/>
      <c r="T190" s="5"/>
      <c r="U190" s="5"/>
      <c r="V190" s="5"/>
      <c r="W190" s="5">
        <v>0</v>
      </c>
      <c r="X190" s="5">
        <v>1</v>
      </c>
      <c r="Y190" s="5">
        <v>0</v>
      </c>
      <c r="Z190" s="5">
        <v>0</v>
      </c>
      <c r="AA190" s="5">
        <v>1</v>
      </c>
      <c r="AB190" s="5">
        <v>0</v>
      </c>
    </row>
    <row r="191" spans="1:206" x14ac:dyDescent="0.2">
      <c r="A191" s="5">
        <v>50</v>
      </c>
      <c r="B191" s="5">
        <v>0</v>
      </c>
      <c r="C191" s="5">
        <v>0</v>
      </c>
      <c r="D191" s="5">
        <v>1</v>
      </c>
      <c r="E191" s="5">
        <v>204</v>
      </c>
      <c r="F191" s="5">
        <f>ROUND(Source!R177,O191)</f>
        <v>4</v>
      </c>
      <c r="G191" s="5" t="s">
        <v>110</v>
      </c>
      <c r="H191" s="5" t="s">
        <v>111</v>
      </c>
      <c r="I191" s="5"/>
      <c r="J191" s="5"/>
      <c r="K191" s="5">
        <v>204</v>
      </c>
      <c r="L191" s="5">
        <v>13</v>
      </c>
      <c r="M191" s="5">
        <v>3</v>
      </c>
      <c r="N191" s="5" t="s">
        <v>3</v>
      </c>
      <c r="O191" s="5">
        <v>0</v>
      </c>
      <c r="P191" s="5">
        <f>ROUND(Source!DJ177,O191)</f>
        <v>100</v>
      </c>
      <c r="Q191" s="5"/>
      <c r="R191" s="5"/>
      <c r="S191" s="5"/>
      <c r="T191" s="5"/>
      <c r="U191" s="5"/>
      <c r="V191" s="5"/>
      <c r="W191" s="5">
        <v>4</v>
      </c>
      <c r="X191" s="5">
        <v>1</v>
      </c>
      <c r="Y191" s="5">
        <v>4</v>
      </c>
      <c r="Z191" s="5">
        <v>100</v>
      </c>
      <c r="AA191" s="5">
        <v>1</v>
      </c>
      <c r="AB191" s="5">
        <v>100</v>
      </c>
    </row>
    <row r="192" spans="1:206" x14ac:dyDescent="0.2">
      <c r="A192" s="5">
        <v>50</v>
      </c>
      <c r="B192" s="5">
        <v>0</v>
      </c>
      <c r="C192" s="5">
        <v>0</v>
      </c>
      <c r="D192" s="5">
        <v>1</v>
      </c>
      <c r="E192" s="5">
        <v>205</v>
      </c>
      <c r="F192" s="5">
        <f>ROUND(Source!S177,O192)</f>
        <v>193</v>
      </c>
      <c r="G192" s="5" t="s">
        <v>112</v>
      </c>
      <c r="H192" s="5" t="s">
        <v>113</v>
      </c>
      <c r="I192" s="5"/>
      <c r="J192" s="5"/>
      <c r="K192" s="5">
        <v>205</v>
      </c>
      <c r="L192" s="5">
        <v>14</v>
      </c>
      <c r="M192" s="5">
        <v>3</v>
      </c>
      <c r="N192" s="5" t="s">
        <v>3</v>
      </c>
      <c r="O192" s="5">
        <v>0</v>
      </c>
      <c r="P192" s="5">
        <f>ROUND(Source!DK177,O192)</f>
        <v>4911</v>
      </c>
      <c r="Q192" s="5"/>
      <c r="R192" s="5"/>
      <c r="S192" s="5"/>
      <c r="T192" s="5"/>
      <c r="U192" s="5"/>
      <c r="V192" s="5"/>
      <c r="W192" s="5">
        <v>193</v>
      </c>
      <c r="X192" s="5">
        <v>1</v>
      </c>
      <c r="Y192" s="5">
        <v>193</v>
      </c>
      <c r="Z192" s="5">
        <v>4911</v>
      </c>
      <c r="AA192" s="5">
        <v>1</v>
      </c>
      <c r="AB192" s="5">
        <v>4911</v>
      </c>
    </row>
    <row r="193" spans="1:88" x14ac:dyDescent="0.2">
      <c r="A193" s="5">
        <v>50</v>
      </c>
      <c r="B193" s="5">
        <v>0</v>
      </c>
      <c r="C193" s="5">
        <v>0</v>
      </c>
      <c r="D193" s="5">
        <v>1</v>
      </c>
      <c r="E193" s="5">
        <v>232</v>
      </c>
      <c r="F193" s="5">
        <f>ROUND(Source!BC177,O193)</f>
        <v>0</v>
      </c>
      <c r="G193" s="5" t="s">
        <v>114</v>
      </c>
      <c r="H193" s="5" t="s">
        <v>115</v>
      </c>
      <c r="I193" s="5"/>
      <c r="J193" s="5"/>
      <c r="K193" s="5">
        <v>232</v>
      </c>
      <c r="L193" s="5">
        <v>15</v>
      </c>
      <c r="M193" s="5">
        <v>3</v>
      </c>
      <c r="N193" s="5" t="s">
        <v>3</v>
      </c>
      <c r="O193" s="5">
        <v>0</v>
      </c>
      <c r="P193" s="5">
        <f>ROUND(Source!EU177,O193)</f>
        <v>0</v>
      </c>
      <c r="Q193" s="5"/>
      <c r="R193" s="5"/>
      <c r="S193" s="5"/>
      <c r="T193" s="5"/>
      <c r="U193" s="5"/>
      <c r="V193" s="5"/>
      <c r="W193" s="5">
        <v>0</v>
      </c>
      <c r="X193" s="5">
        <v>1</v>
      </c>
      <c r="Y193" s="5">
        <v>0</v>
      </c>
      <c r="Z193" s="5">
        <v>0</v>
      </c>
      <c r="AA193" s="5">
        <v>1</v>
      </c>
      <c r="AB193" s="5">
        <v>0</v>
      </c>
    </row>
    <row r="194" spans="1:88" x14ac:dyDescent="0.2">
      <c r="A194" s="5">
        <v>50</v>
      </c>
      <c r="B194" s="5">
        <v>0</v>
      </c>
      <c r="C194" s="5">
        <v>0</v>
      </c>
      <c r="D194" s="5">
        <v>1</v>
      </c>
      <c r="E194" s="5">
        <v>214</v>
      </c>
      <c r="F194" s="5">
        <f>ROUND(Source!AS177,O194)</f>
        <v>1930</v>
      </c>
      <c r="G194" s="5" t="s">
        <v>116</v>
      </c>
      <c r="H194" s="5" t="s">
        <v>117</v>
      </c>
      <c r="I194" s="5"/>
      <c r="J194" s="5"/>
      <c r="K194" s="5">
        <v>214</v>
      </c>
      <c r="L194" s="5">
        <v>16</v>
      </c>
      <c r="M194" s="5">
        <v>3</v>
      </c>
      <c r="N194" s="5" t="s">
        <v>3</v>
      </c>
      <c r="O194" s="5">
        <v>0</v>
      </c>
      <c r="P194" s="5" t="e">
        <f>ROUND(Source!EK177,O194)</f>
        <v>#REF!</v>
      </c>
      <c r="Q194" s="5"/>
      <c r="R194" s="5"/>
      <c r="S194" s="5"/>
      <c r="T194" s="5"/>
      <c r="U194" s="5"/>
      <c r="V194" s="5"/>
      <c r="W194" s="5">
        <v>1930</v>
      </c>
      <c r="X194" s="5">
        <v>1</v>
      </c>
      <c r="Y194" s="5">
        <v>1930</v>
      </c>
      <c r="Z194" s="5">
        <v>22531</v>
      </c>
      <c r="AA194" s="5">
        <v>1</v>
      </c>
      <c r="AB194" s="5">
        <v>22531</v>
      </c>
    </row>
    <row r="195" spans="1:88" x14ac:dyDescent="0.2">
      <c r="A195" s="5">
        <v>50</v>
      </c>
      <c r="B195" s="5">
        <v>0</v>
      </c>
      <c r="C195" s="5">
        <v>0</v>
      </c>
      <c r="D195" s="5">
        <v>1</v>
      </c>
      <c r="E195" s="5">
        <v>215</v>
      </c>
      <c r="F195" s="5">
        <f>ROUND(Source!AT177,O195)</f>
        <v>0</v>
      </c>
      <c r="G195" s="5" t="s">
        <v>118</v>
      </c>
      <c r="H195" s="5" t="s">
        <v>119</v>
      </c>
      <c r="I195" s="5"/>
      <c r="J195" s="5"/>
      <c r="K195" s="5">
        <v>215</v>
      </c>
      <c r="L195" s="5">
        <v>17</v>
      </c>
      <c r="M195" s="5">
        <v>3</v>
      </c>
      <c r="N195" s="5" t="s">
        <v>3</v>
      </c>
      <c r="O195" s="5">
        <v>0</v>
      </c>
      <c r="P195" s="5">
        <f>ROUND(Source!EL177,O195)</f>
        <v>0</v>
      </c>
      <c r="Q195" s="5"/>
      <c r="R195" s="5"/>
      <c r="S195" s="5"/>
      <c r="T195" s="5"/>
      <c r="U195" s="5"/>
      <c r="V195" s="5"/>
      <c r="W195" s="5">
        <v>0</v>
      </c>
      <c r="X195" s="5">
        <v>1</v>
      </c>
      <c r="Y195" s="5">
        <v>0</v>
      </c>
      <c r="Z195" s="5">
        <v>0</v>
      </c>
      <c r="AA195" s="5">
        <v>1</v>
      </c>
      <c r="AB195" s="5">
        <v>0</v>
      </c>
    </row>
    <row r="196" spans="1:88" x14ac:dyDescent="0.2">
      <c r="A196" s="5">
        <v>50</v>
      </c>
      <c r="B196" s="5">
        <v>0</v>
      </c>
      <c r="C196" s="5">
        <v>0</v>
      </c>
      <c r="D196" s="5">
        <v>1</v>
      </c>
      <c r="E196" s="5">
        <v>217</v>
      </c>
      <c r="F196" s="5">
        <f>ROUND(Source!AU177,O196)</f>
        <v>0</v>
      </c>
      <c r="G196" s="5" t="s">
        <v>120</v>
      </c>
      <c r="H196" s="5" t="s">
        <v>121</v>
      </c>
      <c r="I196" s="5"/>
      <c r="J196" s="5"/>
      <c r="K196" s="5">
        <v>217</v>
      </c>
      <c r="L196" s="5">
        <v>18</v>
      </c>
      <c r="M196" s="5">
        <v>3</v>
      </c>
      <c r="N196" s="5" t="s">
        <v>3</v>
      </c>
      <c r="O196" s="5">
        <v>0</v>
      </c>
      <c r="P196" s="5">
        <f>ROUND(Source!EM177,O196)</f>
        <v>0</v>
      </c>
      <c r="Q196" s="5"/>
      <c r="R196" s="5"/>
      <c r="S196" s="5"/>
      <c r="T196" s="5"/>
      <c r="U196" s="5"/>
      <c r="V196" s="5"/>
      <c r="W196" s="5">
        <v>0</v>
      </c>
      <c r="X196" s="5">
        <v>1</v>
      </c>
      <c r="Y196" s="5">
        <v>0</v>
      </c>
      <c r="Z196" s="5">
        <v>0</v>
      </c>
      <c r="AA196" s="5">
        <v>1</v>
      </c>
      <c r="AB196" s="5">
        <v>0</v>
      </c>
    </row>
    <row r="197" spans="1:88" x14ac:dyDescent="0.2">
      <c r="A197" s="5">
        <v>50</v>
      </c>
      <c r="B197" s="5">
        <v>0</v>
      </c>
      <c r="C197" s="5">
        <v>0</v>
      </c>
      <c r="D197" s="5">
        <v>1</v>
      </c>
      <c r="E197" s="5">
        <v>230</v>
      </c>
      <c r="F197" s="5">
        <f>ROUND(Source!BA177,O197)</f>
        <v>0</v>
      </c>
      <c r="G197" s="5" t="s">
        <v>122</v>
      </c>
      <c r="H197" s="5" t="s">
        <v>123</v>
      </c>
      <c r="I197" s="5"/>
      <c r="J197" s="5"/>
      <c r="K197" s="5">
        <v>230</v>
      </c>
      <c r="L197" s="5">
        <v>19</v>
      </c>
      <c r="M197" s="5">
        <v>3</v>
      </c>
      <c r="N197" s="5" t="s">
        <v>3</v>
      </c>
      <c r="O197" s="5">
        <v>0</v>
      </c>
      <c r="P197" s="5">
        <f>ROUND(Source!ES177,O197)</f>
        <v>0</v>
      </c>
      <c r="Q197" s="5"/>
      <c r="R197" s="5"/>
      <c r="S197" s="5"/>
      <c r="T197" s="5"/>
      <c r="U197" s="5"/>
      <c r="V197" s="5"/>
      <c r="W197" s="5">
        <v>0</v>
      </c>
      <c r="X197" s="5">
        <v>1</v>
      </c>
      <c r="Y197" s="5">
        <v>0</v>
      </c>
      <c r="Z197" s="5">
        <v>0</v>
      </c>
      <c r="AA197" s="5">
        <v>1</v>
      </c>
      <c r="AB197" s="5">
        <v>0</v>
      </c>
    </row>
    <row r="198" spans="1:88" x14ac:dyDescent="0.2">
      <c r="A198" s="5">
        <v>50</v>
      </c>
      <c r="B198" s="5">
        <v>0</v>
      </c>
      <c r="C198" s="5">
        <v>0</v>
      </c>
      <c r="D198" s="5">
        <v>1</v>
      </c>
      <c r="E198" s="5">
        <v>206</v>
      </c>
      <c r="F198" s="5">
        <f>ROUND(Source!T177,O198)</f>
        <v>0</v>
      </c>
      <c r="G198" s="5" t="s">
        <v>124</v>
      </c>
      <c r="H198" s="5" t="s">
        <v>125</v>
      </c>
      <c r="I198" s="5"/>
      <c r="J198" s="5"/>
      <c r="K198" s="5">
        <v>206</v>
      </c>
      <c r="L198" s="5">
        <v>20</v>
      </c>
      <c r="M198" s="5">
        <v>3</v>
      </c>
      <c r="N198" s="5" t="s">
        <v>3</v>
      </c>
      <c r="O198" s="5">
        <v>0</v>
      </c>
      <c r="P198" s="5">
        <f>ROUND(Source!DL177,O198)</f>
        <v>0</v>
      </c>
      <c r="Q198" s="5"/>
      <c r="R198" s="5"/>
      <c r="S198" s="5"/>
      <c r="T198" s="5"/>
      <c r="U198" s="5"/>
      <c r="V198" s="5"/>
      <c r="W198" s="5">
        <v>0</v>
      </c>
      <c r="X198" s="5">
        <v>1</v>
      </c>
      <c r="Y198" s="5">
        <v>0</v>
      </c>
      <c r="Z198" s="5">
        <v>0</v>
      </c>
      <c r="AA198" s="5">
        <v>1</v>
      </c>
      <c r="AB198" s="5">
        <v>0</v>
      </c>
    </row>
    <row r="199" spans="1:88" x14ac:dyDescent="0.2">
      <c r="A199" s="5">
        <v>50</v>
      </c>
      <c r="B199" s="5">
        <v>0</v>
      </c>
      <c r="C199" s="5">
        <v>0</v>
      </c>
      <c r="D199" s="5">
        <v>1</v>
      </c>
      <c r="E199" s="5">
        <v>207</v>
      </c>
      <c r="F199" s="5">
        <f>Source!U177</f>
        <v>21.638600000000004</v>
      </c>
      <c r="G199" s="5" t="s">
        <v>126</v>
      </c>
      <c r="H199" s="5" t="s">
        <v>127</v>
      </c>
      <c r="I199" s="5"/>
      <c r="J199" s="5"/>
      <c r="K199" s="5">
        <v>207</v>
      </c>
      <c r="L199" s="5">
        <v>21</v>
      </c>
      <c r="M199" s="5">
        <v>3</v>
      </c>
      <c r="N199" s="5" t="s">
        <v>3</v>
      </c>
      <c r="O199" s="5">
        <v>-1</v>
      </c>
      <c r="P199" s="5" t="e">
        <f>Source!DM177</f>
        <v>#REF!</v>
      </c>
      <c r="Q199" s="5"/>
      <c r="R199" s="5"/>
      <c r="S199" s="5"/>
      <c r="T199" s="5"/>
      <c r="U199" s="5"/>
      <c r="V199" s="5"/>
      <c r="W199" s="5">
        <v>21.6386</v>
      </c>
      <c r="X199" s="5">
        <v>1</v>
      </c>
      <c r="Y199" s="5">
        <v>21.6386</v>
      </c>
      <c r="Z199" s="5">
        <v>21.6386</v>
      </c>
      <c r="AA199" s="5">
        <v>1</v>
      </c>
      <c r="AB199" s="5">
        <v>21.6386</v>
      </c>
    </row>
    <row r="200" spans="1:88" x14ac:dyDescent="0.2">
      <c r="A200" s="5">
        <v>50</v>
      </c>
      <c r="B200" s="5">
        <v>0</v>
      </c>
      <c r="C200" s="5">
        <v>0</v>
      </c>
      <c r="D200" s="5">
        <v>1</v>
      </c>
      <c r="E200" s="5">
        <v>208</v>
      </c>
      <c r="F200" s="5">
        <f>Source!V177</f>
        <v>0.41015000000000001</v>
      </c>
      <c r="G200" s="5" t="s">
        <v>128</v>
      </c>
      <c r="H200" s="5" t="s">
        <v>129</v>
      </c>
      <c r="I200" s="5"/>
      <c r="J200" s="5"/>
      <c r="K200" s="5">
        <v>208</v>
      </c>
      <c r="L200" s="5">
        <v>22</v>
      </c>
      <c r="M200" s="5">
        <v>3</v>
      </c>
      <c r="N200" s="5" t="s">
        <v>3</v>
      </c>
      <c r="O200" s="5">
        <v>-1</v>
      </c>
      <c r="P200" s="5">
        <f>Source!DN177</f>
        <v>0.41015000000000001</v>
      </c>
      <c r="Q200" s="5"/>
      <c r="R200" s="5"/>
      <c r="S200" s="5"/>
      <c r="T200" s="5"/>
      <c r="U200" s="5"/>
      <c r="V200" s="5"/>
      <c r="W200" s="5">
        <v>0.41015000000000001</v>
      </c>
      <c r="X200" s="5">
        <v>1</v>
      </c>
      <c r="Y200" s="5">
        <v>0.41015000000000001</v>
      </c>
      <c r="Z200" s="5">
        <v>0.41015000000000001</v>
      </c>
      <c r="AA200" s="5">
        <v>1</v>
      </c>
      <c r="AB200" s="5">
        <v>0.41015000000000001</v>
      </c>
    </row>
    <row r="201" spans="1:88" x14ac:dyDescent="0.2">
      <c r="A201" s="5">
        <v>50</v>
      </c>
      <c r="B201" s="5">
        <v>0</v>
      </c>
      <c r="C201" s="5">
        <v>0</v>
      </c>
      <c r="D201" s="5">
        <v>1</v>
      </c>
      <c r="E201" s="5">
        <v>209</v>
      </c>
      <c r="F201" s="5">
        <f>ROUND(Source!W177,O201)</f>
        <v>13</v>
      </c>
      <c r="G201" s="5" t="s">
        <v>130</v>
      </c>
      <c r="H201" s="5" t="s">
        <v>131</v>
      </c>
      <c r="I201" s="5"/>
      <c r="J201" s="5"/>
      <c r="K201" s="5">
        <v>209</v>
      </c>
      <c r="L201" s="5">
        <v>23</v>
      </c>
      <c r="M201" s="5">
        <v>3</v>
      </c>
      <c r="N201" s="5" t="s">
        <v>3</v>
      </c>
      <c r="O201" s="5">
        <v>0</v>
      </c>
      <c r="P201" s="5">
        <f>ROUND(Source!DO177,O201)</f>
        <v>13</v>
      </c>
      <c r="Q201" s="5"/>
      <c r="R201" s="5"/>
      <c r="S201" s="5"/>
      <c r="T201" s="5"/>
      <c r="U201" s="5"/>
      <c r="V201" s="5"/>
      <c r="W201" s="5">
        <v>13</v>
      </c>
      <c r="X201" s="5">
        <v>1</v>
      </c>
      <c r="Y201" s="5">
        <v>13</v>
      </c>
      <c r="Z201" s="5">
        <v>13</v>
      </c>
      <c r="AA201" s="5">
        <v>1</v>
      </c>
      <c r="AB201" s="5">
        <v>13</v>
      </c>
    </row>
    <row r="202" spans="1:88" x14ac:dyDescent="0.2">
      <c r="A202" s="5">
        <v>50</v>
      </c>
      <c r="B202" s="5">
        <v>0</v>
      </c>
      <c r="C202" s="5">
        <v>0</v>
      </c>
      <c r="D202" s="5">
        <v>1</v>
      </c>
      <c r="E202" s="5">
        <v>233</v>
      </c>
      <c r="F202" s="5">
        <f>ROUND(Source!BD177,O202)</f>
        <v>0</v>
      </c>
      <c r="G202" s="5" t="s">
        <v>132</v>
      </c>
      <c r="H202" s="5" t="s">
        <v>133</v>
      </c>
      <c r="I202" s="5"/>
      <c r="J202" s="5"/>
      <c r="K202" s="5">
        <v>233</v>
      </c>
      <c r="L202" s="5">
        <v>24</v>
      </c>
      <c r="M202" s="5">
        <v>3</v>
      </c>
      <c r="N202" s="5" t="s">
        <v>3</v>
      </c>
      <c r="O202" s="5">
        <v>0</v>
      </c>
      <c r="P202" s="5">
        <f>ROUND(Source!EV177,O202)</f>
        <v>0</v>
      </c>
      <c r="Q202" s="5"/>
      <c r="R202" s="5"/>
      <c r="S202" s="5"/>
      <c r="T202" s="5"/>
      <c r="U202" s="5"/>
      <c r="V202" s="5"/>
      <c r="W202" s="5">
        <v>0</v>
      </c>
      <c r="X202" s="5">
        <v>1</v>
      </c>
      <c r="Y202" s="5">
        <v>0</v>
      </c>
      <c r="Z202" s="5">
        <v>0</v>
      </c>
      <c r="AA202" s="5">
        <v>1</v>
      </c>
      <c r="AB202" s="5">
        <v>0</v>
      </c>
    </row>
    <row r="203" spans="1:88" x14ac:dyDescent="0.2">
      <c r="A203" s="5">
        <v>50</v>
      </c>
      <c r="B203" s="5">
        <v>0</v>
      </c>
      <c r="C203" s="5">
        <v>0</v>
      </c>
      <c r="D203" s="5">
        <v>1</v>
      </c>
      <c r="E203" s="5">
        <v>210</v>
      </c>
      <c r="F203" s="5">
        <f>ROUND(Source!X177,O203)</f>
        <v>234</v>
      </c>
      <c r="G203" s="5" t="s">
        <v>134</v>
      </c>
      <c r="H203" s="5" t="s">
        <v>135</v>
      </c>
      <c r="I203" s="5"/>
      <c r="J203" s="5"/>
      <c r="K203" s="5">
        <v>210</v>
      </c>
      <c r="L203" s="5">
        <v>25</v>
      </c>
      <c r="M203" s="5">
        <v>3</v>
      </c>
      <c r="N203" s="5" t="s">
        <v>3</v>
      </c>
      <c r="O203" s="5">
        <v>0</v>
      </c>
      <c r="P203" s="5" t="e">
        <f>ROUND(Source!DP177,O203)</f>
        <v>#REF!</v>
      </c>
      <c r="Q203" s="5"/>
      <c r="R203" s="5"/>
      <c r="S203" s="5"/>
      <c r="T203" s="5"/>
      <c r="U203" s="5"/>
      <c r="V203" s="5"/>
      <c r="W203" s="5">
        <v>234</v>
      </c>
      <c r="X203" s="5">
        <v>1</v>
      </c>
      <c r="Y203" s="5">
        <v>234</v>
      </c>
      <c r="Z203" s="5">
        <v>5645</v>
      </c>
      <c r="AA203" s="5">
        <v>1</v>
      </c>
      <c r="AB203" s="5">
        <v>5645</v>
      </c>
    </row>
    <row r="204" spans="1:88" x14ac:dyDescent="0.2">
      <c r="A204" s="5">
        <v>50</v>
      </c>
      <c r="B204" s="5">
        <v>0</v>
      </c>
      <c r="C204" s="5">
        <v>0</v>
      </c>
      <c r="D204" s="5">
        <v>1</v>
      </c>
      <c r="E204" s="5">
        <v>211</v>
      </c>
      <c r="F204" s="5">
        <f>ROUND(Source!Y177,O204)</f>
        <v>146</v>
      </c>
      <c r="G204" s="5" t="s">
        <v>136</v>
      </c>
      <c r="H204" s="5" t="s">
        <v>137</v>
      </c>
      <c r="I204" s="5"/>
      <c r="J204" s="5"/>
      <c r="K204" s="5">
        <v>211</v>
      </c>
      <c r="L204" s="5">
        <v>26</v>
      </c>
      <c r="M204" s="5">
        <v>3</v>
      </c>
      <c r="N204" s="5" t="s">
        <v>3</v>
      </c>
      <c r="O204" s="5">
        <v>0</v>
      </c>
      <c r="P204" s="5" t="e">
        <f>ROUND(Source!DQ177,O204)</f>
        <v>#REF!</v>
      </c>
      <c r="Q204" s="5"/>
      <c r="R204" s="5"/>
      <c r="S204" s="5"/>
      <c r="T204" s="5"/>
      <c r="U204" s="5"/>
      <c r="V204" s="5"/>
      <c r="W204" s="5">
        <v>146</v>
      </c>
      <c r="X204" s="5">
        <v>1</v>
      </c>
      <c r="Y204" s="5">
        <v>146</v>
      </c>
      <c r="Z204" s="5">
        <v>3187</v>
      </c>
      <c r="AA204" s="5">
        <v>1</v>
      </c>
      <c r="AB204" s="5">
        <v>3187</v>
      </c>
    </row>
    <row r="205" spans="1:88" x14ac:dyDescent="0.2">
      <c r="A205" s="5">
        <v>50</v>
      </c>
      <c r="B205" s="5">
        <v>0</v>
      </c>
      <c r="C205" s="5">
        <v>0</v>
      </c>
      <c r="D205" s="5">
        <v>1</v>
      </c>
      <c r="E205" s="5">
        <v>224</v>
      </c>
      <c r="F205" s="5">
        <f>ROUND(Source!AR177,O205)</f>
        <v>1930</v>
      </c>
      <c r="G205" s="5" t="s">
        <v>138</v>
      </c>
      <c r="H205" s="5" t="s">
        <v>139</v>
      </c>
      <c r="I205" s="5"/>
      <c r="J205" s="5"/>
      <c r="K205" s="5">
        <v>224</v>
      </c>
      <c r="L205" s="5">
        <v>27</v>
      </c>
      <c r="M205" s="5">
        <v>3</v>
      </c>
      <c r="N205" s="5" t="s">
        <v>3</v>
      </c>
      <c r="O205" s="5">
        <v>0</v>
      </c>
      <c r="P205" s="5" t="e">
        <f>ROUND(Source!EJ177,O205)</f>
        <v>#REF!</v>
      </c>
      <c r="Q205" s="5"/>
      <c r="R205" s="5"/>
      <c r="S205" s="5"/>
      <c r="T205" s="5"/>
      <c r="U205" s="5"/>
      <c r="V205" s="5"/>
      <c r="W205" s="5">
        <v>1930</v>
      </c>
      <c r="X205" s="5">
        <v>1</v>
      </c>
      <c r="Y205" s="5">
        <v>1930</v>
      </c>
      <c r="Z205" s="5">
        <v>22531</v>
      </c>
      <c r="AA205" s="5">
        <v>1</v>
      </c>
      <c r="AB205" s="5">
        <v>22531</v>
      </c>
    </row>
    <row r="207" spans="1:88" x14ac:dyDescent="0.2">
      <c r="A207" s="1">
        <v>5</v>
      </c>
      <c r="B207" s="1">
        <v>1</v>
      </c>
      <c r="C207" s="1"/>
      <c r="D207" s="1">
        <f>ROW(A238)</f>
        <v>238</v>
      </c>
      <c r="E207" s="1"/>
      <c r="F207" s="1" t="s">
        <v>141</v>
      </c>
      <c r="G207" s="1" t="s">
        <v>221</v>
      </c>
      <c r="H207" s="1" t="s">
        <v>3</v>
      </c>
      <c r="I207" s="1">
        <v>0</v>
      </c>
      <c r="J207" s="1"/>
      <c r="K207" s="1">
        <v>0</v>
      </c>
      <c r="L207" s="1"/>
      <c r="M207" s="1" t="s">
        <v>3</v>
      </c>
      <c r="N207" s="1"/>
      <c r="O207" s="1"/>
      <c r="P207" s="1"/>
      <c r="Q207" s="1"/>
      <c r="R207" s="1"/>
      <c r="S207" s="1">
        <v>0</v>
      </c>
      <c r="T207" s="1">
        <v>0</v>
      </c>
      <c r="U207" s="1" t="s">
        <v>3</v>
      </c>
      <c r="V207" s="1">
        <v>0</v>
      </c>
      <c r="W207" s="1"/>
      <c r="X207" s="1"/>
      <c r="Y207" s="1"/>
      <c r="Z207" s="1"/>
      <c r="AA207" s="1"/>
      <c r="AB207" s="1" t="s">
        <v>3</v>
      </c>
      <c r="AC207" s="1" t="s">
        <v>3</v>
      </c>
      <c r="AD207" s="1" t="s">
        <v>3</v>
      </c>
      <c r="AE207" s="1" t="s">
        <v>3</v>
      </c>
      <c r="AF207" s="1" t="s">
        <v>3</v>
      </c>
      <c r="AG207" s="1" t="s">
        <v>3</v>
      </c>
      <c r="AH207" s="1"/>
      <c r="AI207" s="1"/>
      <c r="AJ207" s="1"/>
      <c r="AK207" s="1"/>
      <c r="AL207" s="1"/>
      <c r="AM207" s="1"/>
      <c r="AN207" s="1"/>
      <c r="AO207" s="1"/>
      <c r="AP207" s="1" t="s">
        <v>3</v>
      </c>
      <c r="AQ207" s="1" t="s">
        <v>3</v>
      </c>
      <c r="AR207" s="1" t="s">
        <v>3</v>
      </c>
      <c r="AS207" s="1"/>
      <c r="AT207" s="1"/>
      <c r="AU207" s="1"/>
      <c r="AV207" s="1"/>
      <c r="AW207" s="1"/>
      <c r="AX207" s="1"/>
      <c r="AY207" s="1"/>
      <c r="AZ207" s="1" t="s">
        <v>3</v>
      </c>
      <c r="BA207" s="1"/>
      <c r="BB207" s="1" t="s">
        <v>3</v>
      </c>
      <c r="BC207" s="1" t="s">
        <v>3</v>
      </c>
      <c r="BD207" s="1" t="s">
        <v>3</v>
      </c>
      <c r="BE207" s="1" t="s">
        <v>3</v>
      </c>
      <c r="BF207" s="1" t="s">
        <v>3</v>
      </c>
      <c r="BG207" s="1" t="s">
        <v>3</v>
      </c>
      <c r="BH207" s="1" t="s">
        <v>3</v>
      </c>
      <c r="BI207" s="1" t="s">
        <v>3</v>
      </c>
      <c r="BJ207" s="1" t="s">
        <v>3</v>
      </c>
      <c r="BK207" s="1" t="s">
        <v>3</v>
      </c>
      <c r="BL207" s="1" t="s">
        <v>3</v>
      </c>
      <c r="BM207" s="1" t="s">
        <v>3</v>
      </c>
      <c r="BN207" s="1" t="s">
        <v>3</v>
      </c>
      <c r="BO207" s="1" t="s">
        <v>3</v>
      </c>
      <c r="BP207" s="1" t="s">
        <v>3</v>
      </c>
      <c r="BQ207" s="1"/>
      <c r="BR207" s="1"/>
      <c r="BS207" s="1"/>
      <c r="BT207" s="1"/>
      <c r="BU207" s="1"/>
      <c r="BV207" s="1"/>
      <c r="BW207" s="1"/>
      <c r="BX207" s="1">
        <v>0</v>
      </c>
      <c r="BY207" s="1"/>
      <c r="BZ207" s="1"/>
      <c r="CA207" s="1"/>
      <c r="CB207" s="1"/>
      <c r="CC207" s="1"/>
      <c r="CD207" s="1"/>
      <c r="CE207" s="1"/>
      <c r="CF207" s="1"/>
      <c r="CG207" s="1"/>
      <c r="CH207" s="1"/>
      <c r="CI207" s="1"/>
      <c r="CJ207" s="1">
        <v>0</v>
      </c>
    </row>
    <row r="209" spans="1:255" x14ac:dyDescent="0.2">
      <c r="A209" s="3">
        <v>52</v>
      </c>
      <c r="B209" s="3">
        <f t="shared" ref="B209:G209" si="203">B238</f>
        <v>1</v>
      </c>
      <c r="C209" s="3">
        <f t="shared" si="203"/>
        <v>5</v>
      </c>
      <c r="D209" s="3">
        <f t="shared" si="203"/>
        <v>207</v>
      </c>
      <c r="E209" s="3">
        <f t="shared" si="203"/>
        <v>0</v>
      </c>
      <c r="F209" s="3" t="str">
        <f t="shared" si="203"/>
        <v>Новый подраздел</v>
      </c>
      <c r="G209" s="3" t="str">
        <f t="shared" si="203"/>
        <v>Тамбуры (входные, нежилых помещений)</v>
      </c>
      <c r="H209" s="3"/>
      <c r="I209" s="3"/>
      <c r="J209" s="3"/>
      <c r="K209" s="3"/>
      <c r="L209" s="3"/>
      <c r="M209" s="3"/>
      <c r="N209" s="3"/>
      <c r="O209" s="3">
        <f t="shared" ref="O209:AT209" si="204">O238</f>
        <v>1755</v>
      </c>
      <c r="P209" s="3">
        <f t="shared" si="204"/>
        <v>1507</v>
      </c>
      <c r="Q209" s="3">
        <f t="shared" si="204"/>
        <v>45</v>
      </c>
      <c r="R209" s="3">
        <f t="shared" si="204"/>
        <v>5</v>
      </c>
      <c r="S209" s="3">
        <f t="shared" si="204"/>
        <v>203</v>
      </c>
      <c r="T209" s="3">
        <f t="shared" si="204"/>
        <v>0</v>
      </c>
      <c r="U209" s="3">
        <f t="shared" si="204"/>
        <v>22.768000000000001</v>
      </c>
      <c r="V209" s="3">
        <f t="shared" si="204"/>
        <v>0.48262500000000003</v>
      </c>
      <c r="W209" s="3">
        <f t="shared" si="204"/>
        <v>14</v>
      </c>
      <c r="X209" s="3">
        <f t="shared" si="204"/>
        <v>246</v>
      </c>
      <c r="Y209" s="3">
        <f t="shared" si="204"/>
        <v>155</v>
      </c>
      <c r="Z209" s="3">
        <f t="shared" si="204"/>
        <v>0</v>
      </c>
      <c r="AA209" s="3">
        <f t="shared" si="204"/>
        <v>0</v>
      </c>
      <c r="AB209" s="3">
        <f t="shared" si="204"/>
        <v>1755</v>
      </c>
      <c r="AC209" s="3">
        <f t="shared" si="204"/>
        <v>1507</v>
      </c>
      <c r="AD209" s="3">
        <f t="shared" si="204"/>
        <v>45</v>
      </c>
      <c r="AE209" s="3">
        <f t="shared" si="204"/>
        <v>5</v>
      </c>
      <c r="AF209" s="3">
        <f t="shared" si="204"/>
        <v>203</v>
      </c>
      <c r="AG209" s="3">
        <f t="shared" si="204"/>
        <v>0</v>
      </c>
      <c r="AH209" s="3">
        <f t="shared" si="204"/>
        <v>22.768000000000001</v>
      </c>
      <c r="AI209" s="3">
        <f t="shared" si="204"/>
        <v>0.48262500000000003</v>
      </c>
      <c r="AJ209" s="3">
        <f t="shared" si="204"/>
        <v>14</v>
      </c>
      <c r="AK209" s="3">
        <f t="shared" si="204"/>
        <v>246</v>
      </c>
      <c r="AL209" s="3">
        <f t="shared" si="204"/>
        <v>155</v>
      </c>
      <c r="AM209" s="3">
        <f t="shared" si="204"/>
        <v>0</v>
      </c>
      <c r="AN209" s="3">
        <f t="shared" si="204"/>
        <v>0</v>
      </c>
      <c r="AO209" s="3">
        <f t="shared" si="204"/>
        <v>0</v>
      </c>
      <c r="AP209" s="3">
        <f t="shared" si="204"/>
        <v>0</v>
      </c>
      <c r="AQ209" s="3">
        <f t="shared" si="204"/>
        <v>0</v>
      </c>
      <c r="AR209" s="3">
        <f t="shared" si="204"/>
        <v>2156</v>
      </c>
      <c r="AS209" s="3">
        <f t="shared" si="204"/>
        <v>2156</v>
      </c>
      <c r="AT209" s="3">
        <f t="shared" si="204"/>
        <v>0</v>
      </c>
      <c r="AU209" s="3">
        <f t="shared" ref="AU209:BZ209" si="205">AU238</f>
        <v>0</v>
      </c>
      <c r="AV209" s="3">
        <f t="shared" si="205"/>
        <v>1507</v>
      </c>
      <c r="AW209" s="3">
        <f t="shared" si="205"/>
        <v>1507</v>
      </c>
      <c r="AX209" s="3">
        <f t="shared" si="205"/>
        <v>0</v>
      </c>
      <c r="AY209" s="3">
        <f t="shared" si="205"/>
        <v>1507</v>
      </c>
      <c r="AZ209" s="3">
        <f t="shared" si="205"/>
        <v>0</v>
      </c>
      <c r="BA209" s="3">
        <f t="shared" si="205"/>
        <v>0</v>
      </c>
      <c r="BB209" s="3">
        <f t="shared" si="205"/>
        <v>0</v>
      </c>
      <c r="BC209" s="3">
        <f t="shared" si="205"/>
        <v>0</v>
      </c>
      <c r="BD209" s="3">
        <f t="shared" si="205"/>
        <v>0</v>
      </c>
      <c r="BE209" s="3">
        <f t="shared" si="205"/>
        <v>0</v>
      </c>
      <c r="BF209" s="3">
        <f t="shared" si="205"/>
        <v>0</v>
      </c>
      <c r="BG209" s="3">
        <f t="shared" si="205"/>
        <v>0</v>
      </c>
      <c r="BH209" s="3">
        <f t="shared" si="205"/>
        <v>0</v>
      </c>
      <c r="BI209" s="3">
        <f t="shared" si="205"/>
        <v>0</v>
      </c>
      <c r="BJ209" s="3">
        <f t="shared" si="205"/>
        <v>0</v>
      </c>
      <c r="BK209" s="3">
        <f t="shared" si="205"/>
        <v>0</v>
      </c>
      <c r="BL209" s="3">
        <f t="shared" si="205"/>
        <v>0</v>
      </c>
      <c r="BM209" s="3">
        <f t="shared" si="205"/>
        <v>0</v>
      </c>
      <c r="BN209" s="3">
        <f t="shared" si="205"/>
        <v>0</v>
      </c>
      <c r="BO209" s="3">
        <f t="shared" si="205"/>
        <v>0</v>
      </c>
      <c r="BP209" s="3">
        <f t="shared" si="205"/>
        <v>0</v>
      </c>
      <c r="BQ209" s="3">
        <f t="shared" si="205"/>
        <v>0</v>
      </c>
      <c r="BR209" s="3">
        <f t="shared" si="205"/>
        <v>0</v>
      </c>
      <c r="BS209" s="3">
        <f t="shared" si="205"/>
        <v>0</v>
      </c>
      <c r="BT209" s="3">
        <f t="shared" si="205"/>
        <v>0</v>
      </c>
      <c r="BU209" s="3">
        <f t="shared" si="205"/>
        <v>0</v>
      </c>
      <c r="BV209" s="3">
        <f t="shared" si="205"/>
        <v>0</v>
      </c>
      <c r="BW209" s="3">
        <f t="shared" si="205"/>
        <v>0</v>
      </c>
      <c r="BX209" s="3">
        <f t="shared" si="205"/>
        <v>0</v>
      </c>
      <c r="BY209" s="3">
        <f t="shared" si="205"/>
        <v>0</v>
      </c>
      <c r="BZ209" s="3">
        <f t="shared" si="205"/>
        <v>0</v>
      </c>
      <c r="CA209" s="3">
        <f t="shared" ref="CA209:DF209" si="206">CA238</f>
        <v>2156</v>
      </c>
      <c r="CB209" s="3">
        <f t="shared" si="206"/>
        <v>2156</v>
      </c>
      <c r="CC209" s="3">
        <f t="shared" si="206"/>
        <v>0</v>
      </c>
      <c r="CD209" s="3">
        <f t="shared" si="206"/>
        <v>0</v>
      </c>
      <c r="CE209" s="3">
        <f t="shared" si="206"/>
        <v>1507</v>
      </c>
      <c r="CF209" s="3">
        <f t="shared" si="206"/>
        <v>1507</v>
      </c>
      <c r="CG209" s="3">
        <f t="shared" si="206"/>
        <v>0</v>
      </c>
      <c r="CH209" s="3">
        <f t="shared" si="206"/>
        <v>1507</v>
      </c>
      <c r="CI209" s="3">
        <f t="shared" si="206"/>
        <v>0</v>
      </c>
      <c r="CJ209" s="3">
        <f t="shared" si="206"/>
        <v>0</v>
      </c>
      <c r="CK209" s="3">
        <f t="shared" si="206"/>
        <v>0</v>
      </c>
      <c r="CL209" s="3">
        <f t="shared" si="206"/>
        <v>0</v>
      </c>
      <c r="CM209" s="3">
        <f t="shared" si="206"/>
        <v>0</v>
      </c>
      <c r="CN209" s="3">
        <f t="shared" si="206"/>
        <v>0</v>
      </c>
      <c r="CO209" s="3">
        <f t="shared" si="206"/>
        <v>0</v>
      </c>
      <c r="CP209" s="3">
        <f t="shared" si="206"/>
        <v>0</v>
      </c>
      <c r="CQ209" s="3">
        <f t="shared" si="206"/>
        <v>0</v>
      </c>
      <c r="CR209" s="3">
        <f t="shared" si="206"/>
        <v>0</v>
      </c>
      <c r="CS209" s="3">
        <f t="shared" si="206"/>
        <v>0</v>
      </c>
      <c r="CT209" s="3">
        <f t="shared" si="206"/>
        <v>0</v>
      </c>
      <c r="CU209" s="3">
        <f t="shared" si="206"/>
        <v>0</v>
      </c>
      <c r="CV209" s="3">
        <f t="shared" si="206"/>
        <v>0</v>
      </c>
      <c r="CW209" s="3">
        <f t="shared" si="206"/>
        <v>0</v>
      </c>
      <c r="CX209" s="3">
        <f t="shared" si="206"/>
        <v>0</v>
      </c>
      <c r="CY209" s="3">
        <f t="shared" si="206"/>
        <v>0</v>
      </c>
      <c r="CZ209" s="3">
        <f t="shared" si="206"/>
        <v>0</v>
      </c>
      <c r="DA209" s="3">
        <f t="shared" si="206"/>
        <v>0</v>
      </c>
      <c r="DB209" s="3">
        <f t="shared" si="206"/>
        <v>0</v>
      </c>
      <c r="DC209" s="3">
        <f t="shared" si="206"/>
        <v>0</v>
      </c>
      <c r="DD209" s="3">
        <f t="shared" si="206"/>
        <v>0</v>
      </c>
      <c r="DE209" s="3">
        <f t="shared" si="206"/>
        <v>0</v>
      </c>
      <c r="DF209" s="3">
        <f t="shared" si="206"/>
        <v>0</v>
      </c>
      <c r="DG209" s="4">
        <f t="shared" ref="DG209:EL209" si="207">DG238</f>
        <v>15398</v>
      </c>
      <c r="DH209" s="4">
        <f t="shared" si="207"/>
        <v>9843</v>
      </c>
      <c r="DI209" s="4">
        <f t="shared" si="207"/>
        <v>388</v>
      </c>
      <c r="DJ209" s="4">
        <f t="shared" si="207"/>
        <v>120</v>
      </c>
      <c r="DK209" s="4">
        <f t="shared" si="207"/>
        <v>5167</v>
      </c>
      <c r="DL209" s="4">
        <f t="shared" si="207"/>
        <v>0</v>
      </c>
      <c r="DM209" s="4" t="e">
        <f t="shared" si="207"/>
        <v>#REF!</v>
      </c>
      <c r="DN209" s="4">
        <f t="shared" si="207"/>
        <v>0.48262500000000003</v>
      </c>
      <c r="DO209" s="4">
        <f t="shared" si="207"/>
        <v>14</v>
      </c>
      <c r="DP209" s="4" t="e">
        <f t="shared" si="207"/>
        <v>#REF!</v>
      </c>
      <c r="DQ209" s="4" t="e">
        <f t="shared" si="207"/>
        <v>#REF!</v>
      </c>
      <c r="DR209" s="4">
        <f t="shared" si="207"/>
        <v>0</v>
      </c>
      <c r="DS209" s="4">
        <f t="shared" si="207"/>
        <v>0</v>
      </c>
      <c r="DT209" s="4">
        <f t="shared" si="207"/>
        <v>15398</v>
      </c>
      <c r="DU209" s="4">
        <f t="shared" si="207"/>
        <v>9843</v>
      </c>
      <c r="DV209" s="4">
        <f t="shared" si="207"/>
        <v>388</v>
      </c>
      <c r="DW209" s="4">
        <f t="shared" si="207"/>
        <v>120</v>
      </c>
      <c r="DX209" s="4">
        <f t="shared" si="207"/>
        <v>5167</v>
      </c>
      <c r="DY209" s="4">
        <f t="shared" si="207"/>
        <v>0</v>
      </c>
      <c r="DZ209" s="4" t="e">
        <f t="shared" si="207"/>
        <v>#REF!</v>
      </c>
      <c r="EA209" s="4">
        <f t="shared" si="207"/>
        <v>0.48262500000000003</v>
      </c>
      <c r="EB209" s="4">
        <f t="shared" si="207"/>
        <v>14</v>
      </c>
      <c r="EC209" s="4" t="e">
        <f t="shared" si="207"/>
        <v>#REF!</v>
      </c>
      <c r="ED209" s="4" t="e">
        <f t="shared" si="207"/>
        <v>#REF!</v>
      </c>
      <c r="EE209" s="4">
        <f t="shared" si="207"/>
        <v>0</v>
      </c>
      <c r="EF209" s="4">
        <f t="shared" si="207"/>
        <v>0</v>
      </c>
      <c r="EG209" s="4">
        <f t="shared" si="207"/>
        <v>0</v>
      </c>
      <c r="EH209" s="4">
        <f t="shared" si="207"/>
        <v>0</v>
      </c>
      <c r="EI209" s="4">
        <f t="shared" si="207"/>
        <v>0</v>
      </c>
      <c r="EJ209" s="4" t="e">
        <f t="shared" si="207"/>
        <v>#REF!</v>
      </c>
      <c r="EK209" s="4" t="e">
        <f t="shared" si="207"/>
        <v>#REF!</v>
      </c>
      <c r="EL209" s="4">
        <f t="shared" si="207"/>
        <v>0</v>
      </c>
      <c r="EM209" s="4">
        <f t="shared" ref="EM209:FR209" si="208">EM238</f>
        <v>0</v>
      </c>
      <c r="EN209" s="4">
        <f t="shared" si="208"/>
        <v>9843</v>
      </c>
      <c r="EO209" s="4">
        <f t="shared" si="208"/>
        <v>9843</v>
      </c>
      <c r="EP209" s="4">
        <f t="shared" si="208"/>
        <v>0</v>
      </c>
      <c r="EQ209" s="4">
        <f t="shared" si="208"/>
        <v>9843</v>
      </c>
      <c r="ER209" s="4">
        <f t="shared" si="208"/>
        <v>0</v>
      </c>
      <c r="ES209" s="4">
        <f t="shared" si="208"/>
        <v>0</v>
      </c>
      <c r="ET209" s="4">
        <f t="shared" si="208"/>
        <v>0</v>
      </c>
      <c r="EU209" s="4">
        <f t="shared" si="208"/>
        <v>0</v>
      </c>
      <c r="EV209" s="4">
        <f t="shared" si="208"/>
        <v>0</v>
      </c>
      <c r="EW209" s="4">
        <f t="shared" si="208"/>
        <v>0</v>
      </c>
      <c r="EX209" s="4">
        <f t="shared" si="208"/>
        <v>0</v>
      </c>
      <c r="EY209" s="4">
        <f t="shared" si="208"/>
        <v>0</v>
      </c>
      <c r="EZ209" s="4">
        <f t="shared" si="208"/>
        <v>0</v>
      </c>
      <c r="FA209" s="4">
        <f t="shared" si="208"/>
        <v>0</v>
      </c>
      <c r="FB209" s="4">
        <f t="shared" si="208"/>
        <v>0</v>
      </c>
      <c r="FC209" s="4">
        <f t="shared" si="208"/>
        <v>0</v>
      </c>
      <c r="FD209" s="4">
        <f t="shared" si="208"/>
        <v>0</v>
      </c>
      <c r="FE209" s="4">
        <f t="shared" si="208"/>
        <v>0</v>
      </c>
      <c r="FF209" s="4">
        <f t="shared" si="208"/>
        <v>0</v>
      </c>
      <c r="FG209" s="4">
        <f t="shared" si="208"/>
        <v>0</v>
      </c>
      <c r="FH209" s="4">
        <f t="shared" si="208"/>
        <v>0</v>
      </c>
      <c r="FI209" s="4">
        <f t="shared" si="208"/>
        <v>0</v>
      </c>
      <c r="FJ209" s="4">
        <f t="shared" si="208"/>
        <v>0</v>
      </c>
      <c r="FK209" s="4">
        <f t="shared" si="208"/>
        <v>0</v>
      </c>
      <c r="FL209" s="4">
        <f t="shared" si="208"/>
        <v>0</v>
      </c>
      <c r="FM209" s="4">
        <f t="shared" si="208"/>
        <v>0</v>
      </c>
      <c r="FN209" s="4">
        <f t="shared" si="208"/>
        <v>0</v>
      </c>
      <c r="FO209" s="4">
        <f t="shared" si="208"/>
        <v>0</v>
      </c>
      <c r="FP209" s="4">
        <f t="shared" si="208"/>
        <v>0</v>
      </c>
      <c r="FQ209" s="4">
        <f t="shared" si="208"/>
        <v>0</v>
      </c>
      <c r="FR209" s="4">
        <f t="shared" si="208"/>
        <v>0</v>
      </c>
      <c r="FS209" s="4" t="e">
        <f t="shared" ref="FS209:GX209" si="209">FS238</f>
        <v>#REF!</v>
      </c>
      <c r="FT209" s="4" t="e">
        <f t="shared" si="209"/>
        <v>#REF!</v>
      </c>
      <c r="FU209" s="4">
        <f t="shared" si="209"/>
        <v>0</v>
      </c>
      <c r="FV209" s="4">
        <f t="shared" si="209"/>
        <v>0</v>
      </c>
      <c r="FW209" s="4">
        <f t="shared" si="209"/>
        <v>9843</v>
      </c>
      <c r="FX209" s="4">
        <f t="shared" si="209"/>
        <v>9843</v>
      </c>
      <c r="FY209" s="4">
        <f t="shared" si="209"/>
        <v>0</v>
      </c>
      <c r="FZ209" s="4">
        <f t="shared" si="209"/>
        <v>9843</v>
      </c>
      <c r="GA209" s="4">
        <f t="shared" si="209"/>
        <v>0</v>
      </c>
      <c r="GB209" s="4">
        <f t="shared" si="209"/>
        <v>0</v>
      </c>
      <c r="GC209" s="4">
        <f t="shared" si="209"/>
        <v>0</v>
      </c>
      <c r="GD209" s="4">
        <f t="shared" si="209"/>
        <v>0</v>
      </c>
      <c r="GE209" s="4">
        <f t="shared" si="209"/>
        <v>0</v>
      </c>
      <c r="GF209" s="4">
        <f t="shared" si="209"/>
        <v>0</v>
      </c>
      <c r="GG209" s="4">
        <f t="shared" si="209"/>
        <v>0</v>
      </c>
      <c r="GH209" s="4">
        <f t="shared" si="209"/>
        <v>0</v>
      </c>
      <c r="GI209" s="4">
        <f t="shared" si="209"/>
        <v>0</v>
      </c>
      <c r="GJ209" s="4">
        <f t="shared" si="209"/>
        <v>0</v>
      </c>
      <c r="GK209" s="4">
        <f t="shared" si="209"/>
        <v>0</v>
      </c>
      <c r="GL209" s="4">
        <f t="shared" si="209"/>
        <v>0</v>
      </c>
      <c r="GM209" s="4">
        <f t="shared" si="209"/>
        <v>0</v>
      </c>
      <c r="GN209" s="4">
        <f t="shared" si="209"/>
        <v>0</v>
      </c>
      <c r="GO209" s="4">
        <f t="shared" si="209"/>
        <v>0</v>
      </c>
      <c r="GP209" s="4">
        <f t="shared" si="209"/>
        <v>0</v>
      </c>
      <c r="GQ209" s="4">
        <f t="shared" si="209"/>
        <v>0</v>
      </c>
      <c r="GR209" s="4">
        <f t="shared" si="209"/>
        <v>0</v>
      </c>
      <c r="GS209" s="4">
        <f t="shared" si="209"/>
        <v>0</v>
      </c>
      <c r="GT209" s="4">
        <f t="shared" si="209"/>
        <v>0</v>
      </c>
      <c r="GU209" s="4">
        <f t="shared" si="209"/>
        <v>0</v>
      </c>
      <c r="GV209" s="4">
        <f t="shared" si="209"/>
        <v>0</v>
      </c>
      <c r="GW209" s="4">
        <f t="shared" si="209"/>
        <v>0</v>
      </c>
      <c r="GX209" s="4">
        <f t="shared" si="209"/>
        <v>0</v>
      </c>
    </row>
    <row r="211" spans="1:255" x14ac:dyDescent="0.2">
      <c r="A211" s="2">
        <v>17</v>
      </c>
      <c r="B211" s="2">
        <v>1</v>
      </c>
      <c r="C211" s="2">
        <f>ROW(SmtRes!A140)</f>
        <v>140</v>
      </c>
      <c r="D211" s="2">
        <f>ROW(EtalonRes!A142)</f>
        <v>142</v>
      </c>
      <c r="E211" s="2" t="s">
        <v>222</v>
      </c>
      <c r="F211" s="2" t="s">
        <v>144</v>
      </c>
      <c r="G211" s="2" t="s">
        <v>145</v>
      </c>
      <c r="H211" s="2" t="s">
        <v>146</v>
      </c>
      <c r="I211" s="2">
        <f>'1.Лок.смета.и.Акт'!E42</f>
        <v>0.54500000000000004</v>
      </c>
      <c r="J211" s="2">
        <v>0</v>
      </c>
      <c r="K211" s="2">
        <v>0.54500000000000004</v>
      </c>
      <c r="L211" s="2">
        <v>1.0900000000000001</v>
      </c>
      <c r="M211" s="2">
        <v>0</v>
      </c>
      <c r="N211" s="2">
        <f t="shared" ref="N211:N236" si="210">ROUND(L211-M211,4)</f>
        <v>1.0900000000000001</v>
      </c>
      <c r="O211" s="2">
        <f t="shared" ref="O211:O236" si="211">ROUND(CP211,0)</f>
        <v>66</v>
      </c>
      <c r="P211" s="2">
        <f t="shared" ref="P211:P236" si="212">ROUND(CQ211*I211,0)</f>
        <v>0</v>
      </c>
      <c r="Q211" s="2">
        <f t="shared" ref="Q211:Q236" si="213">ROUND(CR211*I211,0)</f>
        <v>17</v>
      </c>
      <c r="R211" s="2">
        <f t="shared" ref="R211:R236" si="214">ROUND(CS211*I211,0)</f>
        <v>0</v>
      </c>
      <c r="S211" s="2">
        <f t="shared" ref="S211:S236" si="215">ROUND(CT211*I211,0)</f>
        <v>49</v>
      </c>
      <c r="T211" s="2">
        <f t="shared" ref="T211:T236" si="216">ROUND(CU211*I211,0)</f>
        <v>0</v>
      </c>
      <c r="U211" s="2">
        <f t="shared" ref="U211:U236" si="217">CV211*I211</f>
        <v>5.161150000000001</v>
      </c>
      <c r="V211" s="2">
        <f t="shared" ref="V211:V236" si="218">CW211*I211</f>
        <v>0</v>
      </c>
      <c r="W211" s="2">
        <f t="shared" ref="W211:W236" si="219">ROUND(CX211*I211,0)</f>
        <v>0</v>
      </c>
      <c r="X211" s="2">
        <f t="shared" ref="X211:X236" si="220">ROUND(CY211,0)</f>
        <v>49</v>
      </c>
      <c r="Y211" s="2">
        <f t="shared" ref="Y211:Y236" si="221">ROUND(CZ211,0)</f>
        <v>34</v>
      </c>
      <c r="Z211" s="2"/>
      <c r="AA211" s="2">
        <v>69726971</v>
      </c>
      <c r="AB211" s="2">
        <f t="shared" ref="AB211:AB236" si="222">ROUND((AC211+AD211+AF211),2)</f>
        <v>121.7</v>
      </c>
      <c r="AC211" s="2">
        <f>ROUND((ES211+(SUM(SmtRes!BC137:'SmtRes'!BC140)+SUM(EtalonRes!AL139:'EtalonRes'!AL142))),2)</f>
        <v>0</v>
      </c>
      <c r="AD211" s="2">
        <f t="shared" ref="AD211:AD228" si="223">ROUND((((ET211)-(EU211))+AE211),2)</f>
        <v>31.92</v>
      </c>
      <c r="AE211" s="2">
        <f t="shared" ref="AE211:AE228" si="224">ROUND((EU211),2)</f>
        <v>0</v>
      </c>
      <c r="AF211" s="2">
        <f t="shared" ref="AF211:AF228" si="225">ROUND((EV211),2)</f>
        <v>89.78</v>
      </c>
      <c r="AG211" s="2">
        <f t="shared" ref="AG211:AG236" si="226">ROUND((AP211),2)</f>
        <v>0</v>
      </c>
      <c r="AH211" s="2">
        <f t="shared" ref="AH211:AH228" si="227">(EW211)</f>
        <v>9.4700000000000006</v>
      </c>
      <c r="AI211" s="2">
        <f t="shared" ref="AI211:AI228" si="228">(EX211)</f>
        <v>0</v>
      </c>
      <c r="AJ211" s="2">
        <f t="shared" ref="AJ211:AJ236" si="229">(AS211)</f>
        <v>0</v>
      </c>
      <c r="AK211" s="2">
        <v>1135.98</v>
      </c>
      <c r="AL211" s="2">
        <v>1014.28</v>
      </c>
      <c r="AM211" s="2">
        <v>31.92</v>
      </c>
      <c r="AN211" s="2">
        <v>0</v>
      </c>
      <c r="AO211" s="2">
        <v>89.78</v>
      </c>
      <c r="AP211" s="2">
        <v>0</v>
      </c>
      <c r="AQ211" s="2">
        <v>9.4700000000000006</v>
      </c>
      <c r="AR211" s="2">
        <v>0</v>
      </c>
      <c r="AS211" s="2">
        <v>0</v>
      </c>
      <c r="AT211" s="2">
        <v>100</v>
      </c>
      <c r="AU211" s="2">
        <v>70</v>
      </c>
      <c r="AV211" s="2">
        <v>1</v>
      </c>
      <c r="AW211" s="2">
        <v>1</v>
      </c>
      <c r="AX211" s="2"/>
      <c r="AY211" s="2"/>
      <c r="AZ211" s="2">
        <v>1</v>
      </c>
      <c r="BA211" s="2">
        <v>1</v>
      </c>
      <c r="BB211" s="2">
        <v>1</v>
      </c>
      <c r="BC211" s="2">
        <v>1</v>
      </c>
      <c r="BD211" s="2" t="s">
        <v>3</v>
      </c>
      <c r="BE211" s="2" t="s">
        <v>3</v>
      </c>
      <c r="BF211" s="2" t="s">
        <v>3</v>
      </c>
      <c r="BG211" s="2" t="s">
        <v>3</v>
      </c>
      <c r="BH211" s="2">
        <v>0</v>
      </c>
      <c r="BI211" s="2">
        <v>1</v>
      </c>
      <c r="BJ211" s="2" t="s">
        <v>147</v>
      </c>
      <c r="BK211" s="2"/>
      <c r="BL211" s="2"/>
      <c r="BM211" s="2">
        <v>26001</v>
      </c>
      <c r="BN211" s="2">
        <v>0</v>
      </c>
      <c r="BO211" s="2" t="s">
        <v>3</v>
      </c>
      <c r="BP211" s="2">
        <v>0</v>
      </c>
      <c r="BQ211" s="2">
        <v>2</v>
      </c>
      <c r="BR211" s="2">
        <v>0</v>
      </c>
      <c r="BS211" s="2">
        <v>1</v>
      </c>
      <c r="BT211" s="2">
        <v>1</v>
      </c>
      <c r="BU211" s="2">
        <v>1</v>
      </c>
      <c r="BV211" s="2">
        <v>1</v>
      </c>
      <c r="BW211" s="2">
        <v>1</v>
      </c>
      <c r="BX211" s="2">
        <v>1</v>
      </c>
      <c r="BY211" s="2" t="s">
        <v>3</v>
      </c>
      <c r="BZ211" s="2">
        <v>100</v>
      </c>
      <c r="CA211" s="2">
        <v>70</v>
      </c>
      <c r="CB211" s="2" t="s">
        <v>3</v>
      </c>
      <c r="CC211" s="2"/>
      <c r="CD211" s="2"/>
      <c r="CE211" s="2">
        <v>0</v>
      </c>
      <c r="CF211" s="2">
        <v>0</v>
      </c>
      <c r="CG211" s="2">
        <v>0</v>
      </c>
      <c r="CH211" s="2">
        <v>15</v>
      </c>
      <c r="CI211" s="2">
        <v>0</v>
      </c>
      <c r="CJ211" s="2">
        <v>0</v>
      </c>
      <c r="CK211" s="2">
        <v>0</v>
      </c>
      <c r="CL211" s="2">
        <v>0</v>
      </c>
      <c r="CM211" s="2">
        <v>0</v>
      </c>
      <c r="CN211" s="2" t="s">
        <v>3</v>
      </c>
      <c r="CO211" s="2">
        <v>0</v>
      </c>
      <c r="CP211" s="2">
        <f t="shared" ref="CP211:CP236" si="230">(P211+Q211+S211)</f>
        <v>66</v>
      </c>
      <c r="CQ211" s="2">
        <f t="shared" ref="CQ211:CQ236" si="231">AC211*BC211</f>
        <v>0</v>
      </c>
      <c r="CR211" s="2">
        <f t="shared" ref="CR211:CR236" si="232">AD211*BB211</f>
        <v>31.92</v>
      </c>
      <c r="CS211" s="2">
        <f t="shared" ref="CS211:CS236" si="233">AE211*BS211</f>
        <v>0</v>
      </c>
      <c r="CT211" s="2">
        <f t="shared" ref="CT211:CT236" si="234">AF211*BA211</f>
        <v>89.78</v>
      </c>
      <c r="CU211" s="2">
        <f t="shared" ref="CU211:CU236" si="235">AG211</f>
        <v>0</v>
      </c>
      <c r="CV211" s="2">
        <f t="shared" ref="CV211:CV236" si="236">AH211</f>
        <v>9.4700000000000006</v>
      </c>
      <c r="CW211" s="2">
        <f t="shared" ref="CW211:CW236" si="237">AI211</f>
        <v>0</v>
      </c>
      <c r="CX211" s="2">
        <f t="shared" ref="CX211:CX236" si="238">AJ211</f>
        <v>0</v>
      </c>
      <c r="CY211" s="2">
        <f>(((S211+R211)*AT211)/100)</f>
        <v>49</v>
      </c>
      <c r="CZ211" s="2">
        <f>(((S211+R211)*AU211)/100)</f>
        <v>34.299999999999997</v>
      </c>
      <c r="DA211" s="2"/>
      <c r="DB211" s="2"/>
      <c r="DC211" s="2" t="s">
        <v>3</v>
      </c>
      <c r="DD211" s="2" t="s">
        <v>3</v>
      </c>
      <c r="DE211" s="2" t="s">
        <v>3</v>
      </c>
      <c r="DF211" s="2" t="s">
        <v>3</v>
      </c>
      <c r="DG211" s="2" t="s">
        <v>3</v>
      </c>
      <c r="DH211" s="2" t="s">
        <v>3</v>
      </c>
      <c r="DI211" s="2" t="s">
        <v>3</v>
      </c>
      <c r="DJ211" s="2" t="s">
        <v>3</v>
      </c>
      <c r="DK211" s="2" t="s">
        <v>3</v>
      </c>
      <c r="DL211" s="2" t="s">
        <v>3</v>
      </c>
      <c r="DM211" s="2" t="s">
        <v>3</v>
      </c>
      <c r="DN211" s="2">
        <v>0</v>
      </c>
      <c r="DO211" s="2">
        <v>0</v>
      </c>
      <c r="DP211" s="2">
        <v>1</v>
      </c>
      <c r="DQ211" s="2">
        <v>1</v>
      </c>
      <c r="DR211" s="2"/>
      <c r="DS211" s="2"/>
      <c r="DT211" s="2"/>
      <c r="DU211" s="2">
        <v>1013</v>
      </c>
      <c r="DV211" s="2" t="s">
        <v>146</v>
      </c>
      <c r="DW211" s="2" t="s">
        <v>146</v>
      </c>
      <c r="DX211" s="2">
        <v>1</v>
      </c>
      <c r="DY211" s="2"/>
      <c r="DZ211" s="2" t="s">
        <v>3</v>
      </c>
      <c r="EA211" s="2" t="s">
        <v>3</v>
      </c>
      <c r="EB211" s="2" t="s">
        <v>3</v>
      </c>
      <c r="EC211" s="2" t="s">
        <v>3</v>
      </c>
      <c r="ED211" s="2"/>
      <c r="EE211" s="2">
        <v>54329004</v>
      </c>
      <c r="EF211" s="2">
        <v>2</v>
      </c>
      <c r="EG211" s="2" t="s">
        <v>21</v>
      </c>
      <c r="EH211" s="2">
        <v>0</v>
      </c>
      <c r="EI211" s="2" t="s">
        <v>3</v>
      </c>
      <c r="EJ211" s="2">
        <v>1</v>
      </c>
      <c r="EK211" s="2">
        <v>26001</v>
      </c>
      <c r="EL211" s="2" t="s">
        <v>148</v>
      </c>
      <c r="EM211" s="2" t="s">
        <v>149</v>
      </c>
      <c r="EN211" s="2"/>
      <c r="EO211" s="2" t="s">
        <v>3</v>
      </c>
      <c r="EP211" s="2"/>
      <c r="EQ211" s="2">
        <v>1441792</v>
      </c>
      <c r="ER211" s="2">
        <v>1135.98</v>
      </c>
      <c r="ES211" s="2">
        <v>1014.28</v>
      </c>
      <c r="ET211" s="2">
        <v>31.92</v>
      </c>
      <c r="EU211" s="2">
        <v>0</v>
      </c>
      <c r="EV211" s="2">
        <v>89.78</v>
      </c>
      <c r="EW211" s="2">
        <v>9.4700000000000006</v>
      </c>
      <c r="EX211" s="2">
        <v>0</v>
      </c>
      <c r="EY211" s="2">
        <v>1</v>
      </c>
      <c r="EZ211" s="2"/>
      <c r="FA211" s="2"/>
      <c r="FB211" s="2"/>
      <c r="FC211" s="2"/>
      <c r="FD211" s="2"/>
      <c r="FE211" s="2"/>
      <c r="FF211" s="2"/>
      <c r="FG211" s="2"/>
      <c r="FH211" s="2"/>
      <c r="FI211" s="2"/>
      <c r="FJ211" s="2"/>
      <c r="FK211" s="2"/>
      <c r="FL211" s="2"/>
      <c r="FM211" s="2"/>
      <c r="FN211" s="2"/>
      <c r="FO211" s="2"/>
      <c r="FP211" s="2"/>
      <c r="FQ211" s="2">
        <v>0</v>
      </c>
      <c r="FR211" s="2">
        <f t="shared" ref="FR211:FR236" si="239">ROUND(IF(BI211=3,GM211,0),0)</f>
        <v>0</v>
      </c>
      <c r="FS211" s="2">
        <v>0</v>
      </c>
      <c r="FT211" s="2"/>
      <c r="FU211" s="2"/>
      <c r="FV211" s="2"/>
      <c r="FW211" s="2"/>
      <c r="FX211" s="2">
        <v>100</v>
      </c>
      <c r="FY211" s="2">
        <v>70</v>
      </c>
      <c r="FZ211" s="2"/>
      <c r="GA211" s="2" t="s">
        <v>3</v>
      </c>
      <c r="GB211" s="2"/>
      <c r="GC211" s="2"/>
      <c r="GD211" s="2">
        <v>1</v>
      </c>
      <c r="GE211" s="2"/>
      <c r="GF211" s="2">
        <v>709320199</v>
      </c>
      <c r="GG211" s="2">
        <v>2</v>
      </c>
      <c r="GH211" s="2">
        <v>1</v>
      </c>
      <c r="GI211" s="2">
        <v>-2</v>
      </c>
      <c r="GJ211" s="2">
        <v>0</v>
      </c>
      <c r="GK211" s="2">
        <v>0</v>
      </c>
      <c r="GL211" s="2">
        <f t="shared" ref="GL211:GL236" si="240">ROUND(IF(AND(BH211=3,BI211=3,FS211&lt;&gt;0),P211,0),0)</f>
        <v>0</v>
      </c>
      <c r="GM211" s="2">
        <f t="shared" ref="GM211:GM236" si="241">ROUND(O211+X211+Y211,0)+GX211</f>
        <v>149</v>
      </c>
      <c r="GN211" s="2">
        <f t="shared" ref="GN211:GN236" si="242">IF(OR(BI211=0,BI211=1),GM211-GX211,0)</f>
        <v>149</v>
      </c>
      <c r="GO211" s="2">
        <f t="shared" ref="GO211:GO236" si="243">IF(BI211=2,GM211-GX211,0)</f>
        <v>0</v>
      </c>
      <c r="GP211" s="2">
        <f t="shared" ref="GP211:GP236" si="244">IF(BI211=4,GM211-GX211,0)</f>
        <v>0</v>
      </c>
      <c r="GQ211" s="2"/>
      <c r="GR211" s="2">
        <v>0</v>
      </c>
      <c r="GS211" s="2">
        <v>3</v>
      </c>
      <c r="GT211" s="2">
        <v>0</v>
      </c>
      <c r="GU211" s="2" t="s">
        <v>3</v>
      </c>
      <c r="GV211" s="2">
        <f t="shared" ref="GV211:GV228" si="245">ROUND((GT211),2)</f>
        <v>0</v>
      </c>
      <c r="GW211" s="2">
        <v>1</v>
      </c>
      <c r="GX211" s="2">
        <f t="shared" ref="GX211:GX236" si="246">ROUND(HC211*I211,0)</f>
        <v>0</v>
      </c>
      <c r="GY211" s="2"/>
      <c r="GZ211" s="2"/>
      <c r="HA211" s="2">
        <v>0</v>
      </c>
      <c r="HB211" s="2">
        <v>0</v>
      </c>
      <c r="HC211" s="2">
        <f t="shared" ref="HC211:HC236" si="247">GV211*GW211</f>
        <v>0</v>
      </c>
      <c r="HD211" s="2"/>
      <c r="HE211" s="2" t="s">
        <v>3</v>
      </c>
      <c r="HF211" s="2" t="s">
        <v>3</v>
      </c>
      <c r="HG211" s="2"/>
      <c r="HH211" s="2"/>
      <c r="HI211" s="2"/>
      <c r="HJ211" s="2"/>
      <c r="HK211" s="2"/>
      <c r="HL211" s="2"/>
      <c r="HM211" s="2" t="s">
        <v>3</v>
      </c>
      <c r="HN211" s="2" t="s">
        <v>150</v>
      </c>
      <c r="HO211" s="2" t="s">
        <v>151</v>
      </c>
      <c r="HP211" s="2" t="s">
        <v>148</v>
      </c>
      <c r="HQ211" s="2" t="s">
        <v>148</v>
      </c>
      <c r="HR211" s="2"/>
      <c r="HS211" s="2"/>
      <c r="HT211" s="2"/>
      <c r="HU211" s="2"/>
      <c r="HV211" s="2"/>
      <c r="HW211" s="2"/>
      <c r="HX211" s="2"/>
      <c r="HY211" s="2"/>
      <c r="HZ211" s="2"/>
      <c r="IA211" s="2"/>
      <c r="IB211" s="2"/>
      <c r="IC211" s="2"/>
      <c r="ID211" s="2"/>
      <c r="IE211" s="2"/>
      <c r="IF211" s="2"/>
      <c r="IG211" s="2"/>
      <c r="IH211" s="2"/>
      <c r="II211" s="2"/>
      <c r="IJ211" s="2"/>
      <c r="IK211" s="2">
        <v>0</v>
      </c>
      <c r="IL211" s="2"/>
      <c r="IM211" s="2"/>
      <c r="IN211" s="2"/>
      <c r="IO211" s="2"/>
      <c r="IP211" s="2"/>
      <c r="IQ211" s="2"/>
      <c r="IR211" s="2"/>
      <c r="IS211" s="2"/>
      <c r="IT211" s="2"/>
      <c r="IU211" s="2"/>
    </row>
    <row r="212" spans="1:255" x14ac:dyDescent="0.2">
      <c r="A212">
        <v>17</v>
      </c>
      <c r="B212">
        <v>1</v>
      </c>
      <c r="C212">
        <f>ROW(SmtRes!A144)</f>
        <v>144</v>
      </c>
      <c r="D212">
        <f>ROW(EtalonRes!A146)</f>
        <v>146</v>
      </c>
      <c r="E212" t="s">
        <v>222</v>
      </c>
      <c r="F212" t="s">
        <v>144</v>
      </c>
      <c r="G212" t="s">
        <v>145</v>
      </c>
      <c r="H212" t="s">
        <v>146</v>
      </c>
      <c r="I212">
        <f>'1.Лок.смета.и.Акт'!E42</f>
        <v>0.54500000000000004</v>
      </c>
      <c r="J212">
        <v>0</v>
      </c>
      <c r="K212">
        <v>0.54500000000000004</v>
      </c>
      <c r="L212">
        <v>1.0900000000000001</v>
      </c>
      <c r="M212">
        <v>0</v>
      </c>
      <c r="N212">
        <f t="shared" si="210"/>
        <v>1.0900000000000001</v>
      </c>
      <c r="O212">
        <f t="shared" si="211"/>
        <v>1415</v>
      </c>
      <c r="P212">
        <f t="shared" si="212"/>
        <v>0</v>
      </c>
      <c r="Q212">
        <f t="shared" si="213"/>
        <v>162</v>
      </c>
      <c r="R212">
        <f t="shared" si="214"/>
        <v>0</v>
      </c>
      <c r="S212">
        <f t="shared" si="215"/>
        <v>1253</v>
      </c>
      <c r="T212">
        <f t="shared" si="216"/>
        <v>0</v>
      </c>
      <c r="U212" t="e">
        <f t="shared" si="217"/>
        <v>#REF!</v>
      </c>
      <c r="V212">
        <f t="shared" si="218"/>
        <v>0</v>
      </c>
      <c r="W212">
        <f t="shared" si="219"/>
        <v>0</v>
      </c>
      <c r="X212" t="e">
        <f t="shared" si="220"/>
        <v>#REF!</v>
      </c>
      <c r="Y212" t="e">
        <f t="shared" si="221"/>
        <v>#REF!</v>
      </c>
      <c r="AA212">
        <v>69726884</v>
      </c>
      <c r="AB212">
        <f t="shared" si="222"/>
        <v>121.7</v>
      </c>
      <c r="AC212">
        <f>ROUND((ES212+(SUM(SmtRes!BC141:'SmtRes'!BC144)+SUM(EtalonRes!AL143:'EtalonRes'!AL146))),2)</f>
        <v>0</v>
      </c>
      <c r="AD212">
        <f t="shared" si="223"/>
        <v>31.92</v>
      </c>
      <c r="AE212">
        <f t="shared" si="224"/>
        <v>0</v>
      </c>
      <c r="AF212">
        <f t="shared" si="225"/>
        <v>89.78</v>
      </c>
      <c r="AG212">
        <f t="shared" si="226"/>
        <v>0</v>
      </c>
      <c r="AH212" t="e">
        <f t="shared" si="227"/>
        <v>#REF!</v>
      </c>
      <c r="AI212">
        <f t="shared" si="228"/>
        <v>0</v>
      </c>
      <c r="AJ212">
        <f t="shared" si="229"/>
        <v>0</v>
      </c>
      <c r="AK212">
        <v>1135.98</v>
      </c>
      <c r="AL212">
        <v>1014.28</v>
      </c>
      <c r="AM212">
        <v>31.92</v>
      </c>
      <c r="AN212">
        <v>0</v>
      </c>
      <c r="AO212">
        <v>89.78</v>
      </c>
      <c r="AP212">
        <v>0</v>
      </c>
      <c r="AQ212" t="e">
        <f>'1.Лок.смета.и.Акт'!#REF!</f>
        <v>#REF!</v>
      </c>
      <c r="AR212">
        <v>0</v>
      </c>
      <c r="AS212">
        <v>0</v>
      </c>
      <c r="AT212">
        <v>95</v>
      </c>
      <c r="AU212">
        <v>60</v>
      </c>
      <c r="AV212">
        <v>1</v>
      </c>
      <c r="AW212">
        <v>1</v>
      </c>
      <c r="AZ212">
        <v>1</v>
      </c>
      <c r="BA212">
        <v>25.6</v>
      </c>
      <c r="BB212">
        <v>9.3000000000000007</v>
      </c>
      <c r="BC212">
        <v>7.56</v>
      </c>
      <c r="BD212" t="s">
        <v>3</v>
      </c>
      <c r="BE212" t="s">
        <v>3</v>
      </c>
      <c r="BF212" t="s">
        <v>3</v>
      </c>
      <c r="BG212" t="s">
        <v>3</v>
      </c>
      <c r="BH212">
        <v>0</v>
      </c>
      <c r="BI212">
        <v>1</v>
      </c>
      <c r="BJ212" t="s">
        <v>147</v>
      </c>
      <c r="BM212">
        <v>26001</v>
      </c>
      <c r="BN212">
        <v>0</v>
      </c>
      <c r="BO212" t="s">
        <v>144</v>
      </c>
      <c r="BP212">
        <v>1</v>
      </c>
      <c r="BQ212">
        <v>2</v>
      </c>
      <c r="BR212">
        <v>0</v>
      </c>
      <c r="BS212">
        <v>19.8</v>
      </c>
      <c r="BT212">
        <v>1</v>
      </c>
      <c r="BU212">
        <v>1</v>
      </c>
      <c r="BV212">
        <v>1</v>
      </c>
      <c r="BW212">
        <v>1</v>
      </c>
      <c r="BX212">
        <v>1</v>
      </c>
      <c r="BY212" t="s">
        <v>3</v>
      </c>
      <c r="BZ212" t="e">
        <f>'1.Лок.смета.и.Акт'!#REF!</f>
        <v>#REF!</v>
      </c>
      <c r="CA212" t="e">
        <f>'1.Лок.смета.и.Акт'!#REF!</f>
        <v>#REF!</v>
      </c>
      <c r="CB212" t="s">
        <v>3</v>
      </c>
      <c r="CE212">
        <v>0</v>
      </c>
      <c r="CF212">
        <v>0</v>
      </c>
      <c r="CG212">
        <v>0</v>
      </c>
      <c r="CH212">
        <v>15</v>
      </c>
      <c r="CI212">
        <v>0</v>
      </c>
      <c r="CJ212">
        <v>0</v>
      </c>
      <c r="CK212">
        <v>0</v>
      </c>
      <c r="CL212">
        <v>0</v>
      </c>
      <c r="CM212">
        <v>0</v>
      </c>
      <c r="CN212" t="s">
        <v>3</v>
      </c>
      <c r="CO212">
        <v>0</v>
      </c>
      <c r="CP212">
        <f t="shared" si="230"/>
        <v>1415</v>
      </c>
      <c r="CQ212">
        <f t="shared" si="231"/>
        <v>0</v>
      </c>
      <c r="CR212">
        <f t="shared" si="232"/>
        <v>296.85600000000005</v>
      </c>
      <c r="CS212">
        <f t="shared" si="233"/>
        <v>0</v>
      </c>
      <c r="CT212">
        <f t="shared" si="234"/>
        <v>2298.3679999999999</v>
      </c>
      <c r="CU212">
        <f t="shared" si="235"/>
        <v>0</v>
      </c>
      <c r="CV212" t="e">
        <f t="shared" si="236"/>
        <v>#REF!</v>
      </c>
      <c r="CW212">
        <f t="shared" si="237"/>
        <v>0</v>
      </c>
      <c r="CX212">
        <f t="shared" si="238"/>
        <v>0</v>
      </c>
      <c r="CY212" t="e">
        <f>(S212+R212)*(BZ212/100)</f>
        <v>#REF!</v>
      </c>
      <c r="CZ212" t="e">
        <f>(S212+R212)*(CA212/100)</f>
        <v>#REF!</v>
      </c>
      <c r="DC212" t="s">
        <v>3</v>
      </c>
      <c r="DD212" t="s">
        <v>3</v>
      </c>
      <c r="DE212" t="s">
        <v>3</v>
      </c>
      <c r="DF212" t="s">
        <v>3</v>
      </c>
      <c r="DG212" t="s">
        <v>3</v>
      </c>
      <c r="DH212" t="s">
        <v>3</v>
      </c>
      <c r="DI212" t="s">
        <v>3</v>
      </c>
      <c r="DJ212" t="s">
        <v>3</v>
      </c>
      <c r="DK212" t="s">
        <v>3</v>
      </c>
      <c r="DL212" t="s">
        <v>3</v>
      </c>
      <c r="DM212" t="s">
        <v>3</v>
      </c>
      <c r="DN212">
        <v>100</v>
      </c>
      <c r="DO212">
        <v>70</v>
      </c>
      <c r="DP212">
        <v>1</v>
      </c>
      <c r="DQ212">
        <v>1</v>
      </c>
      <c r="DU212">
        <v>1013</v>
      </c>
      <c r="DV212" t="s">
        <v>146</v>
      </c>
      <c r="DW212" t="str">
        <f>'1.Лок.смета.и.Акт'!D42</f>
        <v>1 м3 изоляции</v>
      </c>
      <c r="DX212">
        <v>1</v>
      </c>
      <c r="DZ212" t="s">
        <v>3</v>
      </c>
      <c r="EA212" t="s">
        <v>3</v>
      </c>
      <c r="EB212" t="s">
        <v>3</v>
      </c>
      <c r="EC212" t="s">
        <v>3</v>
      </c>
      <c r="EE212">
        <v>54329004</v>
      </c>
      <c r="EF212">
        <v>2</v>
      </c>
      <c r="EG212" t="s">
        <v>21</v>
      </c>
      <c r="EH212">
        <v>0</v>
      </c>
      <c r="EI212" t="s">
        <v>3</v>
      </c>
      <c r="EJ212">
        <v>1</v>
      </c>
      <c r="EK212">
        <v>26001</v>
      </c>
      <c r="EL212" t="s">
        <v>148</v>
      </c>
      <c r="EM212" t="s">
        <v>149</v>
      </c>
      <c r="EO212" t="s">
        <v>3</v>
      </c>
      <c r="EQ212">
        <v>1441792</v>
      </c>
      <c r="ER212">
        <v>1135.98</v>
      </c>
      <c r="ES212">
        <v>1014.28</v>
      </c>
      <c r="ET212">
        <v>31.92</v>
      </c>
      <c r="EU212">
        <v>0</v>
      </c>
      <c r="EV212">
        <v>89.78</v>
      </c>
      <c r="EW212" t="e">
        <f>'1.Лок.смета.и.Акт'!#REF!</f>
        <v>#REF!</v>
      </c>
      <c r="EX212">
        <v>0</v>
      </c>
      <c r="EY212">
        <v>1</v>
      </c>
      <c r="FQ212">
        <v>0</v>
      </c>
      <c r="FR212">
        <f t="shared" si="239"/>
        <v>0</v>
      </c>
      <c r="FS212">
        <v>0</v>
      </c>
      <c r="FX212">
        <v>100</v>
      </c>
      <c r="FY212">
        <v>70</v>
      </c>
      <c r="GA212" t="s">
        <v>3</v>
      </c>
      <c r="GD212">
        <v>1</v>
      </c>
      <c r="GF212">
        <v>709320199</v>
      </c>
      <c r="GG212">
        <v>2</v>
      </c>
      <c r="GH212">
        <v>1</v>
      </c>
      <c r="GI212">
        <v>2</v>
      </c>
      <c r="GJ212">
        <v>0</v>
      </c>
      <c r="GK212">
        <v>0</v>
      </c>
      <c r="GL212">
        <f t="shared" si="240"/>
        <v>0</v>
      </c>
      <c r="GM212" t="e">
        <f t="shared" si="241"/>
        <v>#REF!</v>
      </c>
      <c r="GN212" t="e">
        <f t="shared" si="242"/>
        <v>#REF!</v>
      </c>
      <c r="GO212">
        <f t="shared" si="243"/>
        <v>0</v>
      </c>
      <c r="GP212">
        <f t="shared" si="244"/>
        <v>0</v>
      </c>
      <c r="GR212">
        <v>0</v>
      </c>
      <c r="GS212">
        <v>3</v>
      </c>
      <c r="GT212">
        <v>0</v>
      </c>
      <c r="GU212" t="s">
        <v>3</v>
      </c>
      <c r="GV212">
        <f t="shared" si="245"/>
        <v>0</v>
      </c>
      <c r="GW212">
        <v>1008.11</v>
      </c>
      <c r="GX212">
        <f t="shared" si="246"/>
        <v>0</v>
      </c>
      <c r="HA212">
        <v>0</v>
      </c>
      <c r="HB212">
        <v>0</v>
      </c>
      <c r="HC212">
        <f t="shared" si="247"/>
        <v>0</v>
      </c>
      <c r="HE212" t="s">
        <v>3</v>
      </c>
      <c r="HF212" t="s">
        <v>3</v>
      </c>
      <c r="HM212" t="s">
        <v>3</v>
      </c>
      <c r="HN212" t="s">
        <v>150</v>
      </c>
      <c r="HO212" t="s">
        <v>151</v>
      </c>
      <c r="HP212" t="s">
        <v>148</v>
      </c>
      <c r="HQ212" t="s">
        <v>148</v>
      </c>
      <c r="IK212">
        <v>0</v>
      </c>
    </row>
    <row r="213" spans="1:255" x14ac:dyDescent="0.2">
      <c r="A213" s="2">
        <v>18</v>
      </c>
      <c r="B213" s="2">
        <v>1</v>
      </c>
      <c r="C213" s="2">
        <v>140</v>
      </c>
      <c r="D213" s="2"/>
      <c r="E213" s="2" t="s">
        <v>223</v>
      </c>
      <c r="F213" s="2" t="s">
        <v>153</v>
      </c>
      <c r="G213" s="2" t="s">
        <v>154</v>
      </c>
      <c r="H213" s="2" t="s">
        <v>40</v>
      </c>
      <c r="I213" s="2">
        <f>I211*J213</f>
        <v>0.56000000000000005</v>
      </c>
      <c r="J213" s="2">
        <v>1.0275229357798166</v>
      </c>
      <c r="K213" s="2">
        <v>1.027523</v>
      </c>
      <c r="L213" s="2">
        <v>1.1117999999999999</v>
      </c>
      <c r="M213" s="2">
        <v>0</v>
      </c>
      <c r="N213" s="2">
        <f t="shared" si="210"/>
        <v>1.1117999999999999</v>
      </c>
      <c r="O213" s="2">
        <f t="shared" si="211"/>
        <v>376</v>
      </c>
      <c r="P213" s="2">
        <f t="shared" si="212"/>
        <v>376</v>
      </c>
      <c r="Q213" s="2">
        <f t="shared" si="213"/>
        <v>0</v>
      </c>
      <c r="R213" s="2">
        <f t="shared" si="214"/>
        <v>0</v>
      </c>
      <c r="S213" s="2">
        <f t="shared" si="215"/>
        <v>0</v>
      </c>
      <c r="T213" s="2">
        <f t="shared" si="216"/>
        <v>0</v>
      </c>
      <c r="U213" s="2">
        <f t="shared" si="217"/>
        <v>0</v>
      </c>
      <c r="V213" s="2">
        <f t="shared" si="218"/>
        <v>0</v>
      </c>
      <c r="W213" s="2">
        <f t="shared" si="219"/>
        <v>14</v>
      </c>
      <c r="X213" s="2">
        <f t="shared" si="220"/>
        <v>0</v>
      </c>
      <c r="Y213" s="2">
        <f t="shared" si="221"/>
        <v>0</v>
      </c>
      <c r="Z213" s="2"/>
      <c r="AA213" s="2">
        <v>69726971</v>
      </c>
      <c r="AB213" s="2">
        <f t="shared" si="222"/>
        <v>672.09</v>
      </c>
      <c r="AC213" s="2">
        <f>ROUND((ES213),2)</f>
        <v>672.09</v>
      </c>
      <c r="AD213" s="2">
        <f t="shared" si="223"/>
        <v>0</v>
      </c>
      <c r="AE213" s="2">
        <f t="shared" si="224"/>
        <v>0</v>
      </c>
      <c r="AF213" s="2">
        <f t="shared" si="225"/>
        <v>0</v>
      </c>
      <c r="AG213" s="2">
        <f t="shared" si="226"/>
        <v>0</v>
      </c>
      <c r="AH213" s="2">
        <f t="shared" si="227"/>
        <v>0</v>
      </c>
      <c r="AI213" s="2">
        <f t="shared" si="228"/>
        <v>0</v>
      </c>
      <c r="AJ213" s="2">
        <f t="shared" si="229"/>
        <v>25.65</v>
      </c>
      <c r="AK213" s="2">
        <v>672.09</v>
      </c>
      <c r="AL213" s="2">
        <v>672.09</v>
      </c>
      <c r="AM213" s="2">
        <v>0</v>
      </c>
      <c r="AN213" s="2">
        <v>0</v>
      </c>
      <c r="AO213" s="2">
        <v>0</v>
      </c>
      <c r="AP213" s="2">
        <v>0</v>
      </c>
      <c r="AQ213" s="2">
        <v>0</v>
      </c>
      <c r="AR213" s="2">
        <v>0</v>
      </c>
      <c r="AS213" s="2">
        <v>25.65</v>
      </c>
      <c r="AT213" s="2">
        <v>0</v>
      </c>
      <c r="AU213" s="2">
        <v>0</v>
      </c>
      <c r="AV213" s="2">
        <v>1</v>
      </c>
      <c r="AW213" s="2">
        <v>1</v>
      </c>
      <c r="AX213" s="2"/>
      <c r="AY213" s="2"/>
      <c r="AZ213" s="2">
        <v>1</v>
      </c>
      <c r="BA213" s="2">
        <v>1</v>
      </c>
      <c r="BB213" s="2">
        <v>1</v>
      </c>
      <c r="BC213" s="2">
        <v>1</v>
      </c>
      <c r="BD213" s="2" t="s">
        <v>3</v>
      </c>
      <c r="BE213" s="2" t="s">
        <v>3</v>
      </c>
      <c r="BF213" s="2" t="s">
        <v>3</v>
      </c>
      <c r="BG213" s="2" t="s">
        <v>3</v>
      </c>
      <c r="BH213" s="2">
        <v>3</v>
      </c>
      <c r="BI213" s="2">
        <v>1</v>
      </c>
      <c r="BJ213" s="2" t="s">
        <v>155</v>
      </c>
      <c r="BK213" s="2"/>
      <c r="BL213" s="2"/>
      <c r="BM213" s="2">
        <v>500001</v>
      </c>
      <c r="BN213" s="2">
        <v>0</v>
      </c>
      <c r="BO213" s="2" t="s">
        <v>3</v>
      </c>
      <c r="BP213" s="2">
        <v>0</v>
      </c>
      <c r="BQ213" s="2">
        <v>8</v>
      </c>
      <c r="BR213" s="2">
        <v>0</v>
      </c>
      <c r="BS213" s="2">
        <v>1</v>
      </c>
      <c r="BT213" s="2">
        <v>1</v>
      </c>
      <c r="BU213" s="2">
        <v>1</v>
      </c>
      <c r="BV213" s="2">
        <v>1</v>
      </c>
      <c r="BW213" s="2">
        <v>1</v>
      </c>
      <c r="BX213" s="2">
        <v>1</v>
      </c>
      <c r="BY213" s="2" t="s">
        <v>3</v>
      </c>
      <c r="BZ213" s="2">
        <v>0</v>
      </c>
      <c r="CA213" s="2">
        <v>0</v>
      </c>
      <c r="CB213" s="2" t="s">
        <v>3</v>
      </c>
      <c r="CC213" s="2"/>
      <c r="CD213" s="2"/>
      <c r="CE213" s="2">
        <v>0</v>
      </c>
      <c r="CF213" s="2">
        <v>0</v>
      </c>
      <c r="CG213" s="2">
        <v>0</v>
      </c>
      <c r="CH213" s="2">
        <v>15</v>
      </c>
      <c r="CI213" s="2">
        <v>1</v>
      </c>
      <c r="CJ213" s="2">
        <v>0</v>
      </c>
      <c r="CK213" s="2">
        <v>0</v>
      </c>
      <c r="CL213" s="2">
        <v>0</v>
      </c>
      <c r="CM213" s="2">
        <v>0</v>
      </c>
      <c r="CN213" s="2" t="s">
        <v>3</v>
      </c>
      <c r="CO213" s="2">
        <v>0</v>
      </c>
      <c r="CP213" s="2">
        <f t="shared" si="230"/>
        <v>376</v>
      </c>
      <c r="CQ213" s="2">
        <f t="shared" si="231"/>
        <v>672.09</v>
      </c>
      <c r="CR213" s="2">
        <f t="shared" si="232"/>
        <v>0</v>
      </c>
      <c r="CS213" s="2">
        <f t="shared" si="233"/>
        <v>0</v>
      </c>
      <c r="CT213" s="2">
        <f t="shared" si="234"/>
        <v>0</v>
      </c>
      <c r="CU213" s="2">
        <f t="shared" si="235"/>
        <v>0</v>
      </c>
      <c r="CV213" s="2">
        <f t="shared" si="236"/>
        <v>0</v>
      </c>
      <c r="CW213" s="2">
        <f t="shared" si="237"/>
        <v>0</v>
      </c>
      <c r="CX213" s="2">
        <f t="shared" si="238"/>
        <v>25.65</v>
      </c>
      <c r="CY213" s="2">
        <f>(((S213+R213)*AT213)/100)</f>
        <v>0</v>
      </c>
      <c r="CZ213" s="2">
        <f>(((S213+R213)*AU213)/100)</f>
        <v>0</v>
      </c>
      <c r="DA213" s="2"/>
      <c r="DB213" s="2"/>
      <c r="DC213" s="2" t="s">
        <v>3</v>
      </c>
      <c r="DD213" s="2" t="s">
        <v>3</v>
      </c>
      <c r="DE213" s="2" t="s">
        <v>3</v>
      </c>
      <c r="DF213" s="2" t="s">
        <v>3</v>
      </c>
      <c r="DG213" s="2" t="s">
        <v>3</v>
      </c>
      <c r="DH213" s="2" t="s">
        <v>3</v>
      </c>
      <c r="DI213" s="2" t="s">
        <v>3</v>
      </c>
      <c r="DJ213" s="2" t="s">
        <v>3</v>
      </c>
      <c r="DK213" s="2" t="s">
        <v>3</v>
      </c>
      <c r="DL213" s="2" t="s">
        <v>3</v>
      </c>
      <c r="DM213" s="2" t="s">
        <v>3</v>
      </c>
      <c r="DN213" s="2">
        <v>0</v>
      </c>
      <c r="DO213" s="2">
        <v>0</v>
      </c>
      <c r="DP213" s="2">
        <v>1</v>
      </c>
      <c r="DQ213" s="2">
        <v>1</v>
      </c>
      <c r="DR213" s="2"/>
      <c r="DS213" s="2"/>
      <c r="DT213" s="2"/>
      <c r="DU213" s="2">
        <v>1007</v>
      </c>
      <c r="DV213" s="2" t="s">
        <v>40</v>
      </c>
      <c r="DW213" s="2" t="s">
        <v>40</v>
      </c>
      <c r="DX213" s="2">
        <v>1</v>
      </c>
      <c r="DY213" s="2"/>
      <c r="DZ213" s="2" t="s">
        <v>3</v>
      </c>
      <c r="EA213" s="2" t="s">
        <v>3</v>
      </c>
      <c r="EB213" s="2" t="s">
        <v>3</v>
      </c>
      <c r="EC213" s="2" t="s">
        <v>3</v>
      </c>
      <c r="ED213" s="2"/>
      <c r="EE213" s="2">
        <v>54328897</v>
      </c>
      <c r="EF213" s="2">
        <v>8</v>
      </c>
      <c r="EG213" s="2" t="s">
        <v>31</v>
      </c>
      <c r="EH213" s="2">
        <v>0</v>
      </c>
      <c r="EI213" s="2" t="s">
        <v>3</v>
      </c>
      <c r="EJ213" s="2">
        <v>1</v>
      </c>
      <c r="EK213" s="2">
        <v>500001</v>
      </c>
      <c r="EL213" s="2" t="s">
        <v>32</v>
      </c>
      <c r="EM213" s="2" t="s">
        <v>33</v>
      </c>
      <c r="EN213" s="2"/>
      <c r="EO213" s="2" t="s">
        <v>3</v>
      </c>
      <c r="EP213" s="2"/>
      <c r="EQ213" s="2">
        <v>0</v>
      </c>
      <c r="ER213" s="2">
        <v>672.09</v>
      </c>
      <c r="ES213" s="2">
        <v>672.09</v>
      </c>
      <c r="ET213" s="2">
        <v>0</v>
      </c>
      <c r="EU213" s="2">
        <v>0</v>
      </c>
      <c r="EV213" s="2">
        <v>0</v>
      </c>
      <c r="EW213" s="2">
        <v>0</v>
      </c>
      <c r="EX213" s="2">
        <v>0</v>
      </c>
      <c r="EY213" s="2"/>
      <c r="EZ213" s="2"/>
      <c r="FA213" s="2"/>
      <c r="FB213" s="2"/>
      <c r="FC213" s="2"/>
      <c r="FD213" s="2"/>
      <c r="FE213" s="2"/>
      <c r="FF213" s="2"/>
      <c r="FG213" s="2"/>
      <c r="FH213" s="2"/>
      <c r="FI213" s="2"/>
      <c r="FJ213" s="2"/>
      <c r="FK213" s="2"/>
      <c r="FL213" s="2"/>
      <c r="FM213" s="2"/>
      <c r="FN213" s="2"/>
      <c r="FO213" s="2"/>
      <c r="FP213" s="2"/>
      <c r="FQ213" s="2">
        <v>0</v>
      </c>
      <c r="FR213" s="2">
        <f t="shared" si="239"/>
        <v>0</v>
      </c>
      <c r="FS213" s="2">
        <v>0</v>
      </c>
      <c r="FT213" s="2"/>
      <c r="FU213" s="2"/>
      <c r="FV213" s="2"/>
      <c r="FW213" s="2"/>
      <c r="FX213" s="2">
        <v>0</v>
      </c>
      <c r="FY213" s="2">
        <v>0</v>
      </c>
      <c r="FZ213" s="2"/>
      <c r="GA213" s="2" t="s">
        <v>3</v>
      </c>
      <c r="GB213" s="2"/>
      <c r="GC213" s="2"/>
      <c r="GD213" s="2">
        <v>1</v>
      </c>
      <c r="GE213" s="2"/>
      <c r="GF213" s="2">
        <v>958144803</v>
      </c>
      <c r="GG213" s="2">
        <v>2</v>
      </c>
      <c r="GH213" s="2">
        <v>1</v>
      </c>
      <c r="GI213" s="2">
        <v>-2</v>
      </c>
      <c r="GJ213" s="2">
        <v>0</v>
      </c>
      <c r="GK213" s="2">
        <v>0</v>
      </c>
      <c r="GL213" s="2">
        <f t="shared" si="240"/>
        <v>0</v>
      </c>
      <c r="GM213" s="2">
        <f t="shared" si="241"/>
        <v>376</v>
      </c>
      <c r="GN213" s="2">
        <f t="shared" si="242"/>
        <v>376</v>
      </c>
      <c r="GO213" s="2">
        <f t="shared" si="243"/>
        <v>0</v>
      </c>
      <c r="GP213" s="2">
        <f t="shared" si="244"/>
        <v>0</v>
      </c>
      <c r="GQ213" s="2"/>
      <c r="GR213" s="2">
        <v>0</v>
      </c>
      <c r="GS213" s="2">
        <v>3</v>
      </c>
      <c r="GT213" s="2">
        <v>0</v>
      </c>
      <c r="GU213" s="2" t="s">
        <v>3</v>
      </c>
      <c r="GV213" s="2">
        <f t="shared" si="245"/>
        <v>0</v>
      </c>
      <c r="GW213" s="2">
        <v>1</v>
      </c>
      <c r="GX213" s="2">
        <f t="shared" si="246"/>
        <v>0</v>
      </c>
      <c r="GY213" s="2"/>
      <c r="GZ213" s="2"/>
      <c r="HA213" s="2">
        <v>0</v>
      </c>
      <c r="HB213" s="2">
        <v>0</v>
      </c>
      <c r="HC213" s="2">
        <f t="shared" si="247"/>
        <v>0</v>
      </c>
      <c r="HD213" s="2"/>
      <c r="HE213" s="2" t="s">
        <v>3</v>
      </c>
      <c r="HF213" s="2" t="s">
        <v>3</v>
      </c>
      <c r="HG213" s="2"/>
      <c r="HH213" s="2"/>
      <c r="HI213" s="2"/>
      <c r="HJ213" s="2"/>
      <c r="HK213" s="2"/>
      <c r="HL213" s="2"/>
      <c r="HM213" s="2" t="s">
        <v>3</v>
      </c>
      <c r="HN213" s="2" t="s">
        <v>3</v>
      </c>
      <c r="HO213" s="2" t="s">
        <v>3</v>
      </c>
      <c r="HP213" s="2" t="s">
        <v>3</v>
      </c>
      <c r="HQ213" s="2" t="s">
        <v>3</v>
      </c>
      <c r="HR213" s="2"/>
      <c r="HS213" s="2"/>
      <c r="HT213" s="2"/>
      <c r="HU213" s="2"/>
      <c r="HV213" s="2"/>
      <c r="HW213" s="2"/>
      <c r="HX213" s="2"/>
      <c r="HY213" s="2"/>
      <c r="HZ213" s="2"/>
      <c r="IA213" s="2"/>
      <c r="IB213" s="2"/>
      <c r="IC213" s="2"/>
      <c r="ID213" s="2"/>
      <c r="IE213" s="2"/>
      <c r="IF213" s="2"/>
      <c r="IG213" s="2"/>
      <c r="IH213" s="2"/>
      <c r="II213" s="2"/>
      <c r="IJ213" s="2"/>
      <c r="IK213" s="2">
        <v>0</v>
      </c>
      <c r="IL213" s="2"/>
      <c r="IM213" s="2"/>
      <c r="IN213" s="2"/>
      <c r="IO213" s="2"/>
      <c r="IP213" s="2"/>
      <c r="IQ213" s="2"/>
      <c r="IR213" s="2"/>
      <c r="IS213" s="2"/>
      <c r="IT213" s="2"/>
      <c r="IU213" s="2"/>
    </row>
    <row r="214" spans="1:255" x14ac:dyDescent="0.2">
      <c r="A214">
        <v>18</v>
      </c>
      <c r="B214">
        <v>1</v>
      </c>
      <c r="C214">
        <v>144</v>
      </c>
      <c r="E214" t="s">
        <v>223</v>
      </c>
      <c r="F214" t="e">
        <f>'1.Лок.смета.и.Акт'!#REF!</f>
        <v>#REF!</v>
      </c>
      <c r="G214" t="s">
        <v>154</v>
      </c>
      <c r="H214" t="s">
        <v>40</v>
      </c>
      <c r="I214">
        <f>I212*J214</f>
        <v>0.56000000000000005</v>
      </c>
      <c r="J214">
        <v>1.0275229357798166</v>
      </c>
      <c r="K214">
        <v>1.027523</v>
      </c>
      <c r="L214">
        <v>1.1117999999999999</v>
      </c>
      <c r="M214">
        <v>0</v>
      </c>
      <c r="N214">
        <f t="shared" si="210"/>
        <v>1.1117999999999999</v>
      </c>
      <c r="O214">
        <f t="shared" si="211"/>
        <v>4772</v>
      </c>
      <c r="P214">
        <f t="shared" si="212"/>
        <v>4772</v>
      </c>
      <c r="Q214">
        <f t="shared" si="213"/>
        <v>0</v>
      </c>
      <c r="R214">
        <f t="shared" si="214"/>
        <v>0</v>
      </c>
      <c r="S214">
        <f t="shared" si="215"/>
        <v>0</v>
      </c>
      <c r="T214">
        <f t="shared" si="216"/>
        <v>0</v>
      </c>
      <c r="U214">
        <f t="shared" si="217"/>
        <v>0</v>
      </c>
      <c r="V214">
        <f t="shared" si="218"/>
        <v>0</v>
      </c>
      <c r="W214">
        <f t="shared" si="219"/>
        <v>14</v>
      </c>
      <c r="X214">
        <f t="shared" si="220"/>
        <v>0</v>
      </c>
      <c r="Y214">
        <f t="shared" si="221"/>
        <v>0</v>
      </c>
      <c r="AA214">
        <v>69726884</v>
      </c>
      <c r="AB214">
        <f t="shared" si="222"/>
        <v>1127.0899999999999</v>
      </c>
      <c r="AC214">
        <f>ROUND((ES214),2)</f>
        <v>1127.0899999999999</v>
      </c>
      <c r="AD214">
        <f t="shared" si="223"/>
        <v>0</v>
      </c>
      <c r="AE214">
        <f t="shared" si="224"/>
        <v>0</v>
      </c>
      <c r="AF214">
        <f t="shared" si="225"/>
        <v>0</v>
      </c>
      <c r="AG214">
        <f t="shared" si="226"/>
        <v>0</v>
      </c>
      <c r="AH214">
        <f t="shared" si="227"/>
        <v>0</v>
      </c>
      <c r="AI214">
        <f t="shared" si="228"/>
        <v>0</v>
      </c>
      <c r="AJ214">
        <f t="shared" si="229"/>
        <v>25.65</v>
      </c>
      <c r="AK214">
        <v>1127.0899999999999</v>
      </c>
      <c r="AL214">
        <v>1127.0899999999999</v>
      </c>
      <c r="AM214">
        <v>0</v>
      </c>
      <c r="AN214">
        <v>0</v>
      </c>
      <c r="AO214">
        <v>0</v>
      </c>
      <c r="AP214">
        <v>0</v>
      </c>
      <c r="AQ214">
        <v>0</v>
      </c>
      <c r="AR214">
        <v>0</v>
      </c>
      <c r="AS214">
        <v>25.65</v>
      </c>
      <c r="AT214">
        <v>0</v>
      </c>
      <c r="AU214">
        <v>0</v>
      </c>
      <c r="AV214">
        <v>1</v>
      </c>
      <c r="AW214">
        <v>1</v>
      </c>
      <c r="AZ214">
        <v>1</v>
      </c>
      <c r="BA214">
        <v>1</v>
      </c>
      <c r="BB214">
        <v>1</v>
      </c>
      <c r="BC214">
        <v>7.56</v>
      </c>
      <c r="BD214" t="s">
        <v>3</v>
      </c>
      <c r="BE214" t="s">
        <v>3</v>
      </c>
      <c r="BF214" t="s">
        <v>3</v>
      </c>
      <c r="BG214" t="s">
        <v>3</v>
      </c>
      <c r="BH214">
        <v>3</v>
      </c>
      <c r="BI214">
        <v>1</v>
      </c>
      <c r="BJ214" t="s">
        <v>155</v>
      </c>
      <c r="BM214">
        <v>500001</v>
      </c>
      <c r="BN214">
        <v>0</v>
      </c>
      <c r="BO214" t="s">
        <v>3</v>
      </c>
      <c r="BP214">
        <v>0</v>
      </c>
      <c r="BQ214">
        <v>8</v>
      </c>
      <c r="BR214">
        <v>0</v>
      </c>
      <c r="BS214">
        <v>1</v>
      </c>
      <c r="BT214">
        <v>1</v>
      </c>
      <c r="BU214">
        <v>1</v>
      </c>
      <c r="BV214">
        <v>1</v>
      </c>
      <c r="BW214">
        <v>1</v>
      </c>
      <c r="BX214">
        <v>1</v>
      </c>
      <c r="BY214" t="s">
        <v>3</v>
      </c>
      <c r="BZ214">
        <v>0</v>
      </c>
      <c r="CA214">
        <v>0</v>
      </c>
      <c r="CB214" t="s">
        <v>3</v>
      </c>
      <c r="CE214">
        <v>0</v>
      </c>
      <c r="CF214">
        <v>0</v>
      </c>
      <c r="CG214">
        <v>0</v>
      </c>
      <c r="CH214">
        <v>15</v>
      </c>
      <c r="CI214">
        <v>1</v>
      </c>
      <c r="CJ214">
        <v>0</v>
      </c>
      <c r="CK214">
        <v>0</v>
      </c>
      <c r="CL214">
        <v>0</v>
      </c>
      <c r="CM214">
        <v>0</v>
      </c>
      <c r="CN214" t="s">
        <v>3</v>
      </c>
      <c r="CO214">
        <v>0</v>
      </c>
      <c r="CP214">
        <f t="shared" si="230"/>
        <v>4772</v>
      </c>
      <c r="CQ214">
        <f t="shared" si="231"/>
        <v>8520.8003999999983</v>
      </c>
      <c r="CR214">
        <f t="shared" si="232"/>
        <v>0</v>
      </c>
      <c r="CS214">
        <f t="shared" si="233"/>
        <v>0</v>
      </c>
      <c r="CT214">
        <f t="shared" si="234"/>
        <v>0</v>
      </c>
      <c r="CU214">
        <f t="shared" si="235"/>
        <v>0</v>
      </c>
      <c r="CV214">
        <f t="shared" si="236"/>
        <v>0</v>
      </c>
      <c r="CW214">
        <f t="shared" si="237"/>
        <v>0</v>
      </c>
      <c r="CX214">
        <f t="shared" si="238"/>
        <v>25.65</v>
      </c>
      <c r="CY214">
        <f>(S214+R214)*(BZ214/100)</f>
        <v>0</v>
      </c>
      <c r="CZ214">
        <f>(S214+R214)*(CA214/100)</f>
        <v>0</v>
      </c>
      <c r="DC214" t="s">
        <v>3</v>
      </c>
      <c r="DD214" t="s">
        <v>3</v>
      </c>
      <c r="DE214" t="s">
        <v>3</v>
      </c>
      <c r="DF214" t="s">
        <v>3</v>
      </c>
      <c r="DG214" t="s">
        <v>3</v>
      </c>
      <c r="DH214" t="s">
        <v>3</v>
      </c>
      <c r="DI214" t="s">
        <v>3</v>
      </c>
      <c r="DJ214" t="s">
        <v>3</v>
      </c>
      <c r="DK214" t="s">
        <v>3</v>
      </c>
      <c r="DL214" t="s">
        <v>3</v>
      </c>
      <c r="DM214" t="s">
        <v>3</v>
      </c>
      <c r="DN214">
        <v>0</v>
      </c>
      <c r="DO214">
        <v>0</v>
      </c>
      <c r="DP214">
        <v>1</v>
      </c>
      <c r="DQ214">
        <v>1</v>
      </c>
      <c r="DU214">
        <v>1007</v>
      </c>
      <c r="DV214" t="s">
        <v>40</v>
      </c>
      <c r="DW214" t="e">
        <f>'1.Лок.смета.и.Акт'!#REF!</f>
        <v>#REF!</v>
      </c>
      <c r="DX214">
        <v>1</v>
      </c>
      <c r="DZ214" t="s">
        <v>3</v>
      </c>
      <c r="EA214" t="s">
        <v>3</v>
      </c>
      <c r="EB214" t="s">
        <v>3</v>
      </c>
      <c r="EC214" t="s">
        <v>3</v>
      </c>
      <c r="EE214">
        <v>54328897</v>
      </c>
      <c r="EF214">
        <v>8</v>
      </c>
      <c r="EG214" t="s">
        <v>31</v>
      </c>
      <c r="EH214">
        <v>0</v>
      </c>
      <c r="EI214" t="s">
        <v>3</v>
      </c>
      <c r="EJ214">
        <v>1</v>
      </c>
      <c r="EK214">
        <v>500001</v>
      </c>
      <c r="EL214" t="s">
        <v>32</v>
      </c>
      <c r="EM214" t="s">
        <v>33</v>
      </c>
      <c r="EO214" t="s">
        <v>3</v>
      </c>
      <c r="EQ214">
        <v>0</v>
      </c>
      <c r="ER214">
        <v>8150</v>
      </c>
      <c r="ES214">
        <v>1127.0899999999999</v>
      </c>
      <c r="ET214">
        <v>0</v>
      </c>
      <c r="EU214">
        <v>0</v>
      </c>
      <c r="EV214">
        <v>0</v>
      </c>
      <c r="EW214">
        <v>0</v>
      </c>
      <c r="EX214">
        <v>0</v>
      </c>
      <c r="EZ214">
        <v>5</v>
      </c>
      <c r="FC214">
        <v>0</v>
      </c>
      <c r="FD214">
        <v>18</v>
      </c>
      <c r="FF214">
        <v>8150</v>
      </c>
      <c r="FQ214">
        <v>0</v>
      </c>
      <c r="FR214">
        <f t="shared" si="239"/>
        <v>0</v>
      </c>
      <c r="FS214">
        <v>0</v>
      </c>
      <c r="FX214">
        <v>0</v>
      </c>
      <c r="FY214">
        <v>0</v>
      </c>
      <c r="GA214" t="s">
        <v>156</v>
      </c>
      <c r="GD214">
        <v>1</v>
      </c>
      <c r="GF214">
        <v>958144803</v>
      </c>
      <c r="GG214">
        <v>2</v>
      </c>
      <c r="GH214">
        <v>3</v>
      </c>
      <c r="GI214">
        <v>5</v>
      </c>
      <c r="GJ214">
        <v>0</v>
      </c>
      <c r="GK214">
        <v>0</v>
      </c>
      <c r="GL214">
        <f t="shared" si="240"/>
        <v>0</v>
      </c>
      <c r="GM214">
        <f t="shared" si="241"/>
        <v>4772</v>
      </c>
      <c r="GN214">
        <f t="shared" si="242"/>
        <v>4772</v>
      </c>
      <c r="GO214">
        <f t="shared" si="243"/>
        <v>0</v>
      </c>
      <c r="GP214">
        <f t="shared" si="244"/>
        <v>0</v>
      </c>
      <c r="GR214">
        <v>1</v>
      </c>
      <c r="GS214">
        <v>1</v>
      </c>
      <c r="GT214">
        <v>0</v>
      </c>
      <c r="GU214" t="s">
        <v>3</v>
      </c>
      <c r="GV214">
        <f t="shared" si="245"/>
        <v>0</v>
      </c>
      <c r="GW214">
        <v>1</v>
      </c>
      <c r="GX214">
        <f t="shared" si="246"/>
        <v>0</v>
      </c>
      <c r="HA214">
        <v>0</v>
      </c>
      <c r="HB214">
        <v>0</v>
      </c>
      <c r="HC214">
        <f t="shared" si="247"/>
        <v>0</v>
      </c>
      <c r="HE214" t="s">
        <v>35</v>
      </c>
      <c r="HF214" t="s">
        <v>36</v>
      </c>
      <c r="HM214" t="s">
        <v>3</v>
      </c>
      <c r="HN214" t="s">
        <v>3</v>
      </c>
      <c r="HO214" t="s">
        <v>3</v>
      </c>
      <c r="HP214" t="s">
        <v>3</v>
      </c>
      <c r="HQ214" t="s">
        <v>3</v>
      </c>
      <c r="IK214">
        <v>0</v>
      </c>
    </row>
    <row r="215" spans="1:255" x14ac:dyDescent="0.2">
      <c r="A215" s="2">
        <v>17</v>
      </c>
      <c r="B215" s="2">
        <v>1</v>
      </c>
      <c r="C215" s="2">
        <f>ROW(SmtRes!A147)</f>
        <v>147</v>
      </c>
      <c r="D215" s="2">
        <f>ROW(EtalonRes!A149)</f>
        <v>149</v>
      </c>
      <c r="E215" s="2" t="s">
        <v>224</v>
      </c>
      <c r="F215" s="2" t="s">
        <v>158</v>
      </c>
      <c r="G215" s="2" t="s">
        <v>159</v>
      </c>
      <c r="H215" s="2" t="s">
        <v>160</v>
      </c>
      <c r="I215" s="2">
        <f>'1.Лок.смета.и.Акт'!E43</f>
        <v>0.14000000000000001</v>
      </c>
      <c r="J215" s="2">
        <v>0</v>
      </c>
      <c r="K215" s="2">
        <v>0.14000000000000001</v>
      </c>
      <c r="L215" s="2">
        <v>0.28999999999999998</v>
      </c>
      <c r="M215" s="2">
        <v>0</v>
      </c>
      <c r="N215" s="2">
        <f t="shared" si="210"/>
        <v>0.28999999999999998</v>
      </c>
      <c r="O215" s="2">
        <f t="shared" si="211"/>
        <v>4</v>
      </c>
      <c r="P215" s="2">
        <f t="shared" si="212"/>
        <v>0</v>
      </c>
      <c r="Q215" s="2">
        <f t="shared" si="213"/>
        <v>0</v>
      </c>
      <c r="R215" s="2">
        <f t="shared" si="214"/>
        <v>0</v>
      </c>
      <c r="S215" s="2">
        <f t="shared" si="215"/>
        <v>4</v>
      </c>
      <c r="T215" s="2">
        <f t="shared" si="216"/>
        <v>0</v>
      </c>
      <c r="U215" s="2">
        <f t="shared" si="217"/>
        <v>0.4830000000000001</v>
      </c>
      <c r="V215" s="2">
        <f t="shared" si="218"/>
        <v>0</v>
      </c>
      <c r="W215" s="2">
        <f t="shared" si="219"/>
        <v>0</v>
      </c>
      <c r="X215" s="2">
        <f t="shared" si="220"/>
        <v>5</v>
      </c>
      <c r="Y215" s="2">
        <f t="shared" si="221"/>
        <v>3</v>
      </c>
      <c r="Z215" s="2"/>
      <c r="AA215" s="2">
        <v>69726971</v>
      </c>
      <c r="AB215" s="2">
        <f t="shared" si="222"/>
        <v>31.54</v>
      </c>
      <c r="AC215" s="2">
        <f>ROUND((ES215+(SUM(SmtRes!BC145:'SmtRes'!BC147)+SUM(EtalonRes!AL147:'EtalonRes'!AL149))),2)</f>
        <v>0</v>
      </c>
      <c r="AD215" s="2">
        <f t="shared" si="223"/>
        <v>1.87</v>
      </c>
      <c r="AE215" s="2">
        <f t="shared" si="224"/>
        <v>0</v>
      </c>
      <c r="AF215" s="2">
        <f t="shared" si="225"/>
        <v>29.67</v>
      </c>
      <c r="AG215" s="2">
        <f t="shared" si="226"/>
        <v>0</v>
      </c>
      <c r="AH215" s="2">
        <f t="shared" si="227"/>
        <v>3.45</v>
      </c>
      <c r="AI215" s="2">
        <f t="shared" si="228"/>
        <v>0</v>
      </c>
      <c r="AJ215" s="2">
        <f t="shared" si="229"/>
        <v>0</v>
      </c>
      <c r="AK215" s="2">
        <v>1532.16</v>
      </c>
      <c r="AL215" s="2">
        <v>1500.62</v>
      </c>
      <c r="AM215" s="2">
        <v>1.87</v>
      </c>
      <c r="AN215" s="2">
        <v>0</v>
      </c>
      <c r="AO215" s="2">
        <v>29.67</v>
      </c>
      <c r="AP215" s="2">
        <v>0</v>
      </c>
      <c r="AQ215" s="2">
        <v>3.45</v>
      </c>
      <c r="AR215" s="2">
        <v>0</v>
      </c>
      <c r="AS215" s="2">
        <v>0</v>
      </c>
      <c r="AT215" s="2">
        <v>123</v>
      </c>
      <c r="AU215" s="2">
        <v>75</v>
      </c>
      <c r="AV215" s="2">
        <v>1</v>
      </c>
      <c r="AW215" s="2">
        <v>1</v>
      </c>
      <c r="AX215" s="2"/>
      <c r="AY215" s="2"/>
      <c r="AZ215" s="2">
        <v>1</v>
      </c>
      <c r="BA215" s="2">
        <v>1</v>
      </c>
      <c r="BB215" s="2">
        <v>1</v>
      </c>
      <c r="BC215" s="2">
        <v>1</v>
      </c>
      <c r="BD215" s="2" t="s">
        <v>3</v>
      </c>
      <c r="BE215" s="2" t="s">
        <v>3</v>
      </c>
      <c r="BF215" s="2" t="s">
        <v>3</v>
      </c>
      <c r="BG215" s="2" t="s">
        <v>3</v>
      </c>
      <c r="BH215" s="2">
        <v>0</v>
      </c>
      <c r="BI215" s="2">
        <v>1</v>
      </c>
      <c r="BJ215" s="2" t="s">
        <v>161</v>
      </c>
      <c r="BK215" s="2"/>
      <c r="BL215" s="2"/>
      <c r="BM215" s="2">
        <v>11001</v>
      </c>
      <c r="BN215" s="2">
        <v>0</v>
      </c>
      <c r="BO215" s="2" t="s">
        <v>3</v>
      </c>
      <c r="BP215" s="2">
        <v>0</v>
      </c>
      <c r="BQ215" s="2">
        <v>2</v>
      </c>
      <c r="BR215" s="2">
        <v>0</v>
      </c>
      <c r="BS215" s="2">
        <v>1</v>
      </c>
      <c r="BT215" s="2">
        <v>1</v>
      </c>
      <c r="BU215" s="2">
        <v>1</v>
      </c>
      <c r="BV215" s="2">
        <v>1</v>
      </c>
      <c r="BW215" s="2">
        <v>1</v>
      </c>
      <c r="BX215" s="2">
        <v>1</v>
      </c>
      <c r="BY215" s="2" t="s">
        <v>3</v>
      </c>
      <c r="BZ215" s="2">
        <v>123</v>
      </c>
      <c r="CA215" s="2">
        <v>75</v>
      </c>
      <c r="CB215" s="2" t="s">
        <v>3</v>
      </c>
      <c r="CC215" s="2"/>
      <c r="CD215" s="2"/>
      <c r="CE215" s="2">
        <v>0</v>
      </c>
      <c r="CF215" s="2">
        <v>0</v>
      </c>
      <c r="CG215" s="2">
        <v>0</v>
      </c>
      <c r="CH215" s="2">
        <v>16</v>
      </c>
      <c r="CI215" s="2">
        <v>0</v>
      </c>
      <c r="CJ215" s="2">
        <v>0</v>
      </c>
      <c r="CK215" s="2">
        <v>0</v>
      </c>
      <c r="CL215" s="2">
        <v>0</v>
      </c>
      <c r="CM215" s="2">
        <v>0</v>
      </c>
      <c r="CN215" s="2" t="s">
        <v>3</v>
      </c>
      <c r="CO215" s="2">
        <v>0</v>
      </c>
      <c r="CP215" s="2">
        <f t="shared" si="230"/>
        <v>4</v>
      </c>
      <c r="CQ215" s="2">
        <f t="shared" si="231"/>
        <v>0</v>
      </c>
      <c r="CR215" s="2">
        <f t="shared" si="232"/>
        <v>1.87</v>
      </c>
      <c r="CS215" s="2">
        <f t="shared" si="233"/>
        <v>0</v>
      </c>
      <c r="CT215" s="2">
        <f t="shared" si="234"/>
        <v>29.67</v>
      </c>
      <c r="CU215" s="2">
        <f t="shared" si="235"/>
        <v>0</v>
      </c>
      <c r="CV215" s="2">
        <f t="shared" si="236"/>
        <v>3.45</v>
      </c>
      <c r="CW215" s="2">
        <f t="shared" si="237"/>
        <v>0</v>
      </c>
      <c r="CX215" s="2">
        <f t="shared" si="238"/>
        <v>0</v>
      </c>
      <c r="CY215" s="2">
        <f>(((S215+R215)*AT215)/100)</f>
        <v>4.92</v>
      </c>
      <c r="CZ215" s="2">
        <f>(((S215+R215)*AU215)/100)</f>
        <v>3</v>
      </c>
      <c r="DA215" s="2"/>
      <c r="DB215" s="2"/>
      <c r="DC215" s="2" t="s">
        <v>3</v>
      </c>
      <c r="DD215" s="2" t="s">
        <v>3</v>
      </c>
      <c r="DE215" s="2" t="s">
        <v>3</v>
      </c>
      <c r="DF215" s="2" t="s">
        <v>3</v>
      </c>
      <c r="DG215" s="2" t="s">
        <v>3</v>
      </c>
      <c r="DH215" s="2" t="s">
        <v>3</v>
      </c>
      <c r="DI215" s="2" t="s">
        <v>3</v>
      </c>
      <c r="DJ215" s="2" t="s">
        <v>3</v>
      </c>
      <c r="DK215" s="2" t="s">
        <v>3</v>
      </c>
      <c r="DL215" s="2" t="s">
        <v>3</v>
      </c>
      <c r="DM215" s="2" t="s">
        <v>3</v>
      </c>
      <c r="DN215" s="2">
        <v>0</v>
      </c>
      <c r="DO215" s="2">
        <v>0</v>
      </c>
      <c r="DP215" s="2">
        <v>1</v>
      </c>
      <c r="DQ215" s="2">
        <v>1</v>
      </c>
      <c r="DR215" s="2"/>
      <c r="DS215" s="2"/>
      <c r="DT215" s="2"/>
      <c r="DU215" s="2">
        <v>1013</v>
      </c>
      <c r="DV215" s="2" t="s">
        <v>160</v>
      </c>
      <c r="DW215" s="2" t="s">
        <v>160</v>
      </c>
      <c r="DX215" s="2">
        <v>1</v>
      </c>
      <c r="DY215" s="2"/>
      <c r="DZ215" s="2" t="s">
        <v>3</v>
      </c>
      <c r="EA215" s="2" t="s">
        <v>3</v>
      </c>
      <c r="EB215" s="2" t="s">
        <v>3</v>
      </c>
      <c r="EC215" s="2" t="s">
        <v>3</v>
      </c>
      <c r="ED215" s="2"/>
      <c r="EE215" s="2">
        <v>54328965</v>
      </c>
      <c r="EF215" s="2">
        <v>2</v>
      </c>
      <c r="EG215" s="2" t="s">
        <v>21</v>
      </c>
      <c r="EH215" s="2">
        <v>0</v>
      </c>
      <c r="EI215" s="2" t="s">
        <v>3</v>
      </c>
      <c r="EJ215" s="2">
        <v>1</v>
      </c>
      <c r="EK215" s="2">
        <v>11001</v>
      </c>
      <c r="EL215" s="2" t="s">
        <v>22</v>
      </c>
      <c r="EM215" s="2" t="s">
        <v>23</v>
      </c>
      <c r="EN215" s="2"/>
      <c r="EO215" s="2" t="s">
        <v>3</v>
      </c>
      <c r="EP215" s="2"/>
      <c r="EQ215" s="2">
        <v>1441792</v>
      </c>
      <c r="ER215" s="2">
        <v>1532.16</v>
      </c>
      <c r="ES215" s="2">
        <v>1500.62</v>
      </c>
      <c r="ET215" s="2">
        <v>1.87</v>
      </c>
      <c r="EU215" s="2">
        <v>0</v>
      </c>
      <c r="EV215" s="2">
        <v>29.67</v>
      </c>
      <c r="EW215" s="2">
        <v>3.45</v>
      </c>
      <c r="EX215" s="2">
        <v>0</v>
      </c>
      <c r="EY215" s="2">
        <v>1</v>
      </c>
      <c r="EZ215" s="2"/>
      <c r="FA215" s="2"/>
      <c r="FB215" s="2"/>
      <c r="FC215" s="2"/>
      <c r="FD215" s="2"/>
      <c r="FE215" s="2"/>
      <c r="FF215" s="2"/>
      <c r="FG215" s="2"/>
      <c r="FH215" s="2"/>
      <c r="FI215" s="2"/>
      <c r="FJ215" s="2"/>
      <c r="FK215" s="2"/>
      <c r="FL215" s="2"/>
      <c r="FM215" s="2"/>
      <c r="FN215" s="2"/>
      <c r="FO215" s="2"/>
      <c r="FP215" s="2"/>
      <c r="FQ215" s="2">
        <v>0</v>
      </c>
      <c r="FR215" s="2">
        <f t="shared" si="239"/>
        <v>0</v>
      </c>
      <c r="FS215" s="2">
        <v>0</v>
      </c>
      <c r="FT215" s="2"/>
      <c r="FU215" s="2"/>
      <c r="FV215" s="2"/>
      <c r="FW215" s="2"/>
      <c r="FX215" s="2">
        <v>123</v>
      </c>
      <c r="FY215" s="2">
        <v>75</v>
      </c>
      <c r="FZ215" s="2"/>
      <c r="GA215" s="2" t="s">
        <v>3</v>
      </c>
      <c r="GB215" s="2"/>
      <c r="GC215" s="2"/>
      <c r="GD215" s="2">
        <v>1</v>
      </c>
      <c r="GE215" s="2"/>
      <c r="GF215" s="2">
        <v>-736195811</v>
      </c>
      <c r="GG215" s="2">
        <v>2</v>
      </c>
      <c r="GH215" s="2">
        <v>1</v>
      </c>
      <c r="GI215" s="2">
        <v>-2</v>
      </c>
      <c r="GJ215" s="2">
        <v>0</v>
      </c>
      <c r="GK215" s="2">
        <v>0</v>
      </c>
      <c r="GL215" s="2">
        <f t="shared" si="240"/>
        <v>0</v>
      </c>
      <c r="GM215" s="2">
        <f t="shared" si="241"/>
        <v>12</v>
      </c>
      <c r="GN215" s="2">
        <f t="shared" si="242"/>
        <v>12</v>
      </c>
      <c r="GO215" s="2">
        <f t="shared" si="243"/>
        <v>0</v>
      </c>
      <c r="GP215" s="2">
        <f t="shared" si="244"/>
        <v>0</v>
      </c>
      <c r="GQ215" s="2"/>
      <c r="GR215" s="2">
        <v>0</v>
      </c>
      <c r="GS215" s="2">
        <v>3</v>
      </c>
      <c r="GT215" s="2">
        <v>0</v>
      </c>
      <c r="GU215" s="2" t="s">
        <v>3</v>
      </c>
      <c r="GV215" s="2">
        <f t="shared" si="245"/>
        <v>0</v>
      </c>
      <c r="GW215" s="2">
        <v>1</v>
      </c>
      <c r="GX215" s="2">
        <f t="shared" si="246"/>
        <v>0</v>
      </c>
      <c r="GY215" s="2"/>
      <c r="GZ215" s="2"/>
      <c r="HA215" s="2">
        <v>0</v>
      </c>
      <c r="HB215" s="2">
        <v>0</v>
      </c>
      <c r="HC215" s="2">
        <f t="shared" si="247"/>
        <v>0</v>
      </c>
      <c r="HD215" s="2"/>
      <c r="HE215" s="2" t="s">
        <v>3</v>
      </c>
      <c r="HF215" s="2" t="s">
        <v>3</v>
      </c>
      <c r="HG215" s="2"/>
      <c r="HH215" s="2"/>
      <c r="HI215" s="2"/>
      <c r="HJ215" s="2"/>
      <c r="HK215" s="2"/>
      <c r="HL215" s="2"/>
      <c r="HM215" s="2" t="s">
        <v>3</v>
      </c>
      <c r="HN215" s="2" t="s">
        <v>24</v>
      </c>
      <c r="HO215" s="2" t="s">
        <v>25</v>
      </c>
      <c r="HP215" s="2" t="s">
        <v>22</v>
      </c>
      <c r="HQ215" s="2" t="s">
        <v>22</v>
      </c>
      <c r="HR215" s="2"/>
      <c r="HS215" s="2"/>
      <c r="HT215" s="2"/>
      <c r="HU215" s="2"/>
      <c r="HV215" s="2"/>
      <c r="HW215" s="2"/>
      <c r="HX215" s="2"/>
      <c r="HY215" s="2"/>
      <c r="HZ215" s="2"/>
      <c r="IA215" s="2"/>
      <c r="IB215" s="2"/>
      <c r="IC215" s="2"/>
      <c r="ID215" s="2"/>
      <c r="IE215" s="2"/>
      <c r="IF215" s="2"/>
      <c r="IG215" s="2"/>
      <c r="IH215" s="2"/>
      <c r="II215" s="2"/>
      <c r="IJ215" s="2"/>
      <c r="IK215" s="2">
        <v>0</v>
      </c>
      <c r="IL215" s="2"/>
      <c r="IM215" s="2"/>
      <c r="IN215" s="2"/>
      <c r="IO215" s="2"/>
      <c r="IP215" s="2"/>
      <c r="IQ215" s="2"/>
      <c r="IR215" s="2"/>
      <c r="IS215" s="2"/>
      <c r="IT215" s="2"/>
      <c r="IU215" s="2"/>
    </row>
    <row r="216" spans="1:255" x14ac:dyDescent="0.2">
      <c r="A216">
        <v>17</v>
      </c>
      <c r="B216">
        <v>1</v>
      </c>
      <c r="C216">
        <f>ROW(SmtRes!A150)</f>
        <v>150</v>
      </c>
      <c r="D216">
        <f>ROW(EtalonRes!A152)</f>
        <v>152</v>
      </c>
      <c r="E216" t="s">
        <v>224</v>
      </c>
      <c r="F216" t="s">
        <v>158</v>
      </c>
      <c r="G216" t="s">
        <v>159</v>
      </c>
      <c r="H216" t="s">
        <v>160</v>
      </c>
      <c r="I216">
        <f>'1.Лок.смета.и.Акт'!E43</f>
        <v>0.14000000000000001</v>
      </c>
      <c r="J216">
        <v>0</v>
      </c>
      <c r="K216">
        <v>0.14000000000000001</v>
      </c>
      <c r="L216">
        <v>0.28999999999999998</v>
      </c>
      <c r="M216">
        <v>0</v>
      </c>
      <c r="N216">
        <f t="shared" si="210"/>
        <v>0.28999999999999998</v>
      </c>
      <c r="O216">
        <f t="shared" si="211"/>
        <v>107</v>
      </c>
      <c r="P216">
        <f t="shared" si="212"/>
        <v>0</v>
      </c>
      <c r="Q216">
        <f t="shared" si="213"/>
        <v>2</v>
      </c>
      <c r="R216">
        <f t="shared" si="214"/>
        <v>0</v>
      </c>
      <c r="S216">
        <f t="shared" si="215"/>
        <v>105</v>
      </c>
      <c r="T216">
        <f t="shared" si="216"/>
        <v>0</v>
      </c>
      <c r="U216" t="e">
        <f t="shared" si="217"/>
        <v>#REF!</v>
      </c>
      <c r="V216">
        <f t="shared" si="218"/>
        <v>0</v>
      </c>
      <c r="W216">
        <f t="shared" si="219"/>
        <v>0</v>
      </c>
      <c r="X216" t="e">
        <f t="shared" si="220"/>
        <v>#REF!</v>
      </c>
      <c r="Y216" t="e">
        <f t="shared" si="221"/>
        <v>#REF!</v>
      </c>
      <c r="AA216">
        <v>69726884</v>
      </c>
      <c r="AB216">
        <f t="shared" si="222"/>
        <v>31.54</v>
      </c>
      <c r="AC216">
        <f>ROUND((ES216+(SUM(SmtRes!BC148:'SmtRes'!BC150)+SUM(EtalonRes!AL150:'EtalonRes'!AL152))),2)</f>
        <v>0</v>
      </c>
      <c r="AD216">
        <f t="shared" si="223"/>
        <v>1.87</v>
      </c>
      <c r="AE216">
        <f t="shared" si="224"/>
        <v>0</v>
      </c>
      <c r="AF216">
        <f t="shared" si="225"/>
        <v>29.67</v>
      </c>
      <c r="AG216">
        <f t="shared" si="226"/>
        <v>0</v>
      </c>
      <c r="AH216" t="e">
        <f t="shared" si="227"/>
        <v>#REF!</v>
      </c>
      <c r="AI216">
        <f t="shared" si="228"/>
        <v>0</v>
      </c>
      <c r="AJ216">
        <f t="shared" si="229"/>
        <v>0</v>
      </c>
      <c r="AK216">
        <v>1532.16</v>
      </c>
      <c r="AL216">
        <v>1500.62</v>
      </c>
      <c r="AM216">
        <v>1.87</v>
      </c>
      <c r="AN216">
        <v>0</v>
      </c>
      <c r="AO216">
        <v>29.67</v>
      </c>
      <c r="AP216">
        <v>0</v>
      </c>
      <c r="AQ216" t="e">
        <f>'1.Лок.смета.и.Акт'!#REF!</f>
        <v>#REF!</v>
      </c>
      <c r="AR216">
        <v>0</v>
      </c>
      <c r="AS216">
        <v>0</v>
      </c>
      <c r="AT216">
        <v>117</v>
      </c>
      <c r="AU216">
        <v>64</v>
      </c>
      <c r="AV216">
        <v>1</v>
      </c>
      <c r="AW216">
        <v>1</v>
      </c>
      <c r="AZ216">
        <v>1</v>
      </c>
      <c r="BA216">
        <v>25.36</v>
      </c>
      <c r="BB216">
        <v>7.84</v>
      </c>
      <c r="BC216">
        <v>7.56</v>
      </c>
      <c r="BD216" t="s">
        <v>3</v>
      </c>
      <c r="BE216" t="s">
        <v>3</v>
      </c>
      <c r="BF216" t="s">
        <v>3</v>
      </c>
      <c r="BG216" t="s">
        <v>3</v>
      </c>
      <c r="BH216">
        <v>0</v>
      </c>
      <c r="BI216">
        <v>1</v>
      </c>
      <c r="BJ216" t="s">
        <v>161</v>
      </c>
      <c r="BM216">
        <v>11001</v>
      </c>
      <c r="BN216">
        <v>0</v>
      </c>
      <c r="BO216" t="s">
        <v>158</v>
      </c>
      <c r="BP216">
        <v>1</v>
      </c>
      <c r="BQ216">
        <v>2</v>
      </c>
      <c r="BR216">
        <v>0</v>
      </c>
      <c r="BS216">
        <v>19.8</v>
      </c>
      <c r="BT216">
        <v>1</v>
      </c>
      <c r="BU216">
        <v>1</v>
      </c>
      <c r="BV216">
        <v>1</v>
      </c>
      <c r="BW216">
        <v>1</v>
      </c>
      <c r="BX216">
        <v>1</v>
      </c>
      <c r="BY216" t="s">
        <v>3</v>
      </c>
      <c r="BZ216" t="e">
        <f>'1.Лок.смета.и.Акт'!#REF!</f>
        <v>#REF!</v>
      </c>
      <c r="CA216" t="e">
        <f>'1.Лок.смета.и.Акт'!#REF!</f>
        <v>#REF!</v>
      </c>
      <c r="CB216" t="s">
        <v>3</v>
      </c>
      <c r="CE216">
        <v>0</v>
      </c>
      <c r="CF216">
        <v>0</v>
      </c>
      <c r="CG216">
        <v>0</v>
      </c>
      <c r="CH216">
        <v>16</v>
      </c>
      <c r="CI216">
        <v>0</v>
      </c>
      <c r="CJ216">
        <v>0</v>
      </c>
      <c r="CK216">
        <v>0</v>
      </c>
      <c r="CL216">
        <v>0</v>
      </c>
      <c r="CM216">
        <v>0</v>
      </c>
      <c r="CN216" t="s">
        <v>3</v>
      </c>
      <c r="CO216">
        <v>0</v>
      </c>
      <c r="CP216">
        <f t="shared" si="230"/>
        <v>107</v>
      </c>
      <c r="CQ216">
        <f t="shared" si="231"/>
        <v>0</v>
      </c>
      <c r="CR216">
        <f t="shared" si="232"/>
        <v>14.6608</v>
      </c>
      <c r="CS216">
        <f t="shared" si="233"/>
        <v>0</v>
      </c>
      <c r="CT216">
        <f t="shared" si="234"/>
        <v>752.43119999999999</v>
      </c>
      <c r="CU216">
        <f t="shared" si="235"/>
        <v>0</v>
      </c>
      <c r="CV216" t="e">
        <f t="shared" si="236"/>
        <v>#REF!</v>
      </c>
      <c r="CW216">
        <f t="shared" si="237"/>
        <v>0</v>
      </c>
      <c r="CX216">
        <f t="shared" si="238"/>
        <v>0</v>
      </c>
      <c r="CY216" t="e">
        <f>(S216+R216)*(BZ216/100)</f>
        <v>#REF!</v>
      </c>
      <c r="CZ216" t="e">
        <f>(S216+R216)*(CA216/100)</f>
        <v>#REF!</v>
      </c>
      <c r="DC216" t="s">
        <v>3</v>
      </c>
      <c r="DD216" t="s">
        <v>3</v>
      </c>
      <c r="DE216" t="s">
        <v>3</v>
      </c>
      <c r="DF216" t="s">
        <v>3</v>
      </c>
      <c r="DG216" t="s">
        <v>3</v>
      </c>
      <c r="DH216" t="s">
        <v>3</v>
      </c>
      <c r="DI216" t="s">
        <v>3</v>
      </c>
      <c r="DJ216" t="s">
        <v>3</v>
      </c>
      <c r="DK216" t="s">
        <v>3</v>
      </c>
      <c r="DL216" t="s">
        <v>3</v>
      </c>
      <c r="DM216" t="s">
        <v>3</v>
      </c>
      <c r="DN216">
        <v>123</v>
      </c>
      <c r="DO216">
        <v>75</v>
      </c>
      <c r="DP216">
        <v>1</v>
      </c>
      <c r="DQ216">
        <v>1</v>
      </c>
      <c r="DU216">
        <v>1013</v>
      </c>
      <c r="DV216" t="s">
        <v>160</v>
      </c>
      <c r="DW216" t="str">
        <f>'1.Лок.смета.и.Акт'!D43</f>
        <v>100 м2 поверхности</v>
      </c>
      <c r="DX216">
        <v>1</v>
      </c>
      <c r="DZ216" t="s">
        <v>3</v>
      </c>
      <c r="EA216" t="s">
        <v>3</v>
      </c>
      <c r="EB216" t="s">
        <v>3</v>
      </c>
      <c r="EC216" t="s">
        <v>3</v>
      </c>
      <c r="EE216">
        <v>54328965</v>
      </c>
      <c r="EF216">
        <v>2</v>
      </c>
      <c r="EG216" t="s">
        <v>21</v>
      </c>
      <c r="EH216">
        <v>0</v>
      </c>
      <c r="EI216" t="s">
        <v>3</v>
      </c>
      <c r="EJ216">
        <v>1</v>
      </c>
      <c r="EK216">
        <v>11001</v>
      </c>
      <c r="EL216" t="s">
        <v>22</v>
      </c>
      <c r="EM216" t="s">
        <v>23</v>
      </c>
      <c r="EO216" t="s">
        <v>3</v>
      </c>
      <c r="EQ216">
        <v>1441792</v>
      </c>
      <c r="ER216">
        <v>1532.16</v>
      </c>
      <c r="ES216">
        <v>1500.62</v>
      </c>
      <c r="ET216">
        <v>1.87</v>
      </c>
      <c r="EU216">
        <v>0</v>
      </c>
      <c r="EV216">
        <v>29.67</v>
      </c>
      <c r="EW216" t="e">
        <f>'1.Лок.смета.и.Акт'!#REF!</f>
        <v>#REF!</v>
      </c>
      <c r="EX216">
        <v>0</v>
      </c>
      <c r="EY216">
        <v>1</v>
      </c>
      <c r="FQ216">
        <v>0</v>
      </c>
      <c r="FR216">
        <f t="shared" si="239"/>
        <v>0</v>
      </c>
      <c r="FS216">
        <v>0</v>
      </c>
      <c r="FX216">
        <v>123</v>
      </c>
      <c r="FY216">
        <v>75</v>
      </c>
      <c r="GA216" t="s">
        <v>3</v>
      </c>
      <c r="GD216">
        <v>1</v>
      </c>
      <c r="GF216">
        <v>-736195811</v>
      </c>
      <c r="GG216">
        <v>2</v>
      </c>
      <c r="GH216">
        <v>1</v>
      </c>
      <c r="GI216">
        <v>2</v>
      </c>
      <c r="GJ216">
        <v>0</v>
      </c>
      <c r="GK216">
        <v>0</v>
      </c>
      <c r="GL216">
        <f t="shared" si="240"/>
        <v>0</v>
      </c>
      <c r="GM216" t="e">
        <f t="shared" si="241"/>
        <v>#REF!</v>
      </c>
      <c r="GN216" t="e">
        <f t="shared" si="242"/>
        <v>#REF!</v>
      </c>
      <c r="GO216">
        <f t="shared" si="243"/>
        <v>0</v>
      </c>
      <c r="GP216">
        <f t="shared" si="244"/>
        <v>0</v>
      </c>
      <c r="GR216">
        <v>0</v>
      </c>
      <c r="GS216">
        <v>3</v>
      </c>
      <c r="GT216">
        <v>0</v>
      </c>
      <c r="GU216" t="s">
        <v>3</v>
      </c>
      <c r="GV216">
        <f t="shared" si="245"/>
        <v>0</v>
      </c>
      <c r="GW216">
        <v>1015.2</v>
      </c>
      <c r="GX216">
        <f t="shared" si="246"/>
        <v>0</v>
      </c>
      <c r="HA216">
        <v>0</v>
      </c>
      <c r="HB216">
        <v>0</v>
      </c>
      <c r="HC216">
        <f t="shared" si="247"/>
        <v>0</v>
      </c>
      <c r="HE216" t="s">
        <v>3</v>
      </c>
      <c r="HF216" t="s">
        <v>3</v>
      </c>
      <c r="HM216" t="s">
        <v>3</v>
      </c>
      <c r="HN216" t="s">
        <v>24</v>
      </c>
      <c r="HO216" t="s">
        <v>25</v>
      </c>
      <c r="HP216" t="s">
        <v>22</v>
      </c>
      <c r="HQ216" t="s">
        <v>22</v>
      </c>
      <c r="IK216">
        <v>0</v>
      </c>
    </row>
    <row r="217" spans="1:255" x14ac:dyDescent="0.2">
      <c r="A217" s="2">
        <v>18</v>
      </c>
      <c r="B217" s="2">
        <v>1</v>
      </c>
      <c r="C217" s="2">
        <v>147</v>
      </c>
      <c r="D217" s="2"/>
      <c r="E217" s="2" t="s">
        <v>225</v>
      </c>
      <c r="F217" s="2" t="s">
        <v>163</v>
      </c>
      <c r="G217" s="2" t="s">
        <v>164</v>
      </c>
      <c r="H217" s="2" t="s">
        <v>56</v>
      </c>
      <c r="I217" s="2">
        <f>I215*J217</f>
        <v>16.100000000000001</v>
      </c>
      <c r="J217" s="2">
        <v>115</v>
      </c>
      <c r="K217" s="2">
        <v>115</v>
      </c>
      <c r="L217" s="2">
        <v>33.35</v>
      </c>
      <c r="M217" s="2">
        <v>0</v>
      </c>
      <c r="N217" s="2">
        <f t="shared" si="210"/>
        <v>33.35</v>
      </c>
      <c r="O217" s="2">
        <f t="shared" si="211"/>
        <v>197</v>
      </c>
      <c r="P217" s="2">
        <f t="shared" si="212"/>
        <v>197</v>
      </c>
      <c r="Q217" s="2">
        <f t="shared" si="213"/>
        <v>0</v>
      </c>
      <c r="R217" s="2">
        <f t="shared" si="214"/>
        <v>0</v>
      </c>
      <c r="S217" s="2">
        <f t="shared" si="215"/>
        <v>0</v>
      </c>
      <c r="T217" s="2">
        <f t="shared" si="216"/>
        <v>0</v>
      </c>
      <c r="U217" s="2">
        <f t="shared" si="217"/>
        <v>0</v>
      </c>
      <c r="V217" s="2">
        <f t="shared" si="218"/>
        <v>0</v>
      </c>
      <c r="W217" s="2">
        <f t="shared" si="219"/>
        <v>0</v>
      </c>
      <c r="X217" s="2">
        <f t="shared" si="220"/>
        <v>0</v>
      </c>
      <c r="Y217" s="2">
        <f t="shared" si="221"/>
        <v>0</v>
      </c>
      <c r="Z217" s="2"/>
      <c r="AA217" s="2">
        <v>69726971</v>
      </c>
      <c r="AB217" s="2">
        <f t="shared" si="222"/>
        <v>12.26</v>
      </c>
      <c r="AC217" s="2">
        <f>ROUND((ES217),2)</f>
        <v>12.26</v>
      </c>
      <c r="AD217" s="2">
        <f t="shared" si="223"/>
        <v>0</v>
      </c>
      <c r="AE217" s="2">
        <f t="shared" si="224"/>
        <v>0</v>
      </c>
      <c r="AF217" s="2">
        <f t="shared" si="225"/>
        <v>0</v>
      </c>
      <c r="AG217" s="2">
        <f t="shared" si="226"/>
        <v>0</v>
      </c>
      <c r="AH217" s="2">
        <f t="shared" si="227"/>
        <v>0</v>
      </c>
      <c r="AI217" s="2">
        <f t="shared" si="228"/>
        <v>0</v>
      </c>
      <c r="AJ217" s="2">
        <f t="shared" si="229"/>
        <v>0.01</v>
      </c>
      <c r="AK217" s="2">
        <v>12.26</v>
      </c>
      <c r="AL217" s="2">
        <v>12.26</v>
      </c>
      <c r="AM217" s="2">
        <v>0</v>
      </c>
      <c r="AN217" s="2">
        <v>0</v>
      </c>
      <c r="AO217" s="2">
        <v>0</v>
      </c>
      <c r="AP217" s="2">
        <v>0</v>
      </c>
      <c r="AQ217" s="2">
        <v>0</v>
      </c>
      <c r="AR217" s="2">
        <v>0</v>
      </c>
      <c r="AS217" s="2">
        <v>0.01</v>
      </c>
      <c r="AT217" s="2">
        <v>0</v>
      </c>
      <c r="AU217" s="2">
        <v>0</v>
      </c>
      <c r="AV217" s="2">
        <v>1</v>
      </c>
      <c r="AW217" s="2">
        <v>1</v>
      </c>
      <c r="AX217" s="2"/>
      <c r="AY217" s="2"/>
      <c r="AZ217" s="2">
        <v>1</v>
      </c>
      <c r="BA217" s="2">
        <v>1</v>
      </c>
      <c r="BB217" s="2">
        <v>1</v>
      </c>
      <c r="BC217" s="2">
        <v>1</v>
      </c>
      <c r="BD217" s="2" t="s">
        <v>3</v>
      </c>
      <c r="BE217" s="2" t="s">
        <v>3</v>
      </c>
      <c r="BF217" s="2" t="s">
        <v>3</v>
      </c>
      <c r="BG217" s="2" t="s">
        <v>3</v>
      </c>
      <c r="BH217" s="2">
        <v>3</v>
      </c>
      <c r="BI217" s="2">
        <v>1</v>
      </c>
      <c r="BJ217" s="2" t="s">
        <v>165</v>
      </c>
      <c r="BK217" s="2"/>
      <c r="BL217" s="2"/>
      <c r="BM217" s="2">
        <v>500001</v>
      </c>
      <c r="BN217" s="2">
        <v>0</v>
      </c>
      <c r="BO217" s="2" t="s">
        <v>3</v>
      </c>
      <c r="BP217" s="2">
        <v>0</v>
      </c>
      <c r="BQ217" s="2">
        <v>8</v>
      </c>
      <c r="BR217" s="2">
        <v>0</v>
      </c>
      <c r="BS217" s="2">
        <v>1</v>
      </c>
      <c r="BT217" s="2">
        <v>1</v>
      </c>
      <c r="BU217" s="2">
        <v>1</v>
      </c>
      <c r="BV217" s="2">
        <v>1</v>
      </c>
      <c r="BW217" s="2">
        <v>1</v>
      </c>
      <c r="BX217" s="2">
        <v>1</v>
      </c>
      <c r="BY217" s="2" t="s">
        <v>3</v>
      </c>
      <c r="BZ217" s="2">
        <v>0</v>
      </c>
      <c r="CA217" s="2">
        <v>0</v>
      </c>
      <c r="CB217" s="2" t="s">
        <v>3</v>
      </c>
      <c r="CC217" s="2"/>
      <c r="CD217" s="2"/>
      <c r="CE217" s="2">
        <v>0</v>
      </c>
      <c r="CF217" s="2">
        <v>0</v>
      </c>
      <c r="CG217" s="2">
        <v>0</v>
      </c>
      <c r="CH217" s="2">
        <v>16</v>
      </c>
      <c r="CI217" s="2">
        <v>1</v>
      </c>
      <c r="CJ217" s="2">
        <v>0</v>
      </c>
      <c r="CK217" s="2">
        <v>0</v>
      </c>
      <c r="CL217" s="2">
        <v>0</v>
      </c>
      <c r="CM217" s="2">
        <v>0</v>
      </c>
      <c r="CN217" s="2" t="s">
        <v>3</v>
      </c>
      <c r="CO217" s="2">
        <v>0</v>
      </c>
      <c r="CP217" s="2">
        <f t="shared" si="230"/>
        <v>197</v>
      </c>
      <c r="CQ217" s="2">
        <f t="shared" si="231"/>
        <v>12.26</v>
      </c>
      <c r="CR217" s="2">
        <f t="shared" si="232"/>
        <v>0</v>
      </c>
      <c r="CS217" s="2">
        <f t="shared" si="233"/>
        <v>0</v>
      </c>
      <c r="CT217" s="2">
        <f t="shared" si="234"/>
        <v>0</v>
      </c>
      <c r="CU217" s="2">
        <f t="shared" si="235"/>
        <v>0</v>
      </c>
      <c r="CV217" s="2">
        <f t="shared" si="236"/>
        <v>0</v>
      </c>
      <c r="CW217" s="2">
        <f t="shared" si="237"/>
        <v>0</v>
      </c>
      <c r="CX217" s="2">
        <f t="shared" si="238"/>
        <v>0.01</v>
      </c>
      <c r="CY217" s="2">
        <f>(((S217+R217)*AT217)/100)</f>
        <v>0</v>
      </c>
      <c r="CZ217" s="2">
        <f>(((S217+R217)*AU217)/100)</f>
        <v>0</v>
      </c>
      <c r="DA217" s="2"/>
      <c r="DB217" s="2"/>
      <c r="DC217" s="2" t="s">
        <v>3</v>
      </c>
      <c r="DD217" s="2" t="s">
        <v>3</v>
      </c>
      <c r="DE217" s="2" t="s">
        <v>3</v>
      </c>
      <c r="DF217" s="2" t="s">
        <v>3</v>
      </c>
      <c r="DG217" s="2" t="s">
        <v>3</v>
      </c>
      <c r="DH217" s="2" t="s">
        <v>3</v>
      </c>
      <c r="DI217" s="2" t="s">
        <v>3</v>
      </c>
      <c r="DJ217" s="2" t="s">
        <v>3</v>
      </c>
      <c r="DK217" s="2" t="s">
        <v>3</v>
      </c>
      <c r="DL217" s="2" t="s">
        <v>3</v>
      </c>
      <c r="DM217" s="2" t="s">
        <v>3</v>
      </c>
      <c r="DN217" s="2">
        <v>0</v>
      </c>
      <c r="DO217" s="2">
        <v>0</v>
      </c>
      <c r="DP217" s="2">
        <v>1</v>
      </c>
      <c r="DQ217" s="2">
        <v>1</v>
      </c>
      <c r="DR217" s="2"/>
      <c r="DS217" s="2"/>
      <c r="DT217" s="2"/>
      <c r="DU217" s="2">
        <v>1005</v>
      </c>
      <c r="DV217" s="2" t="s">
        <v>56</v>
      </c>
      <c r="DW217" s="2" t="s">
        <v>56</v>
      </c>
      <c r="DX217" s="2">
        <v>1</v>
      </c>
      <c r="DY217" s="2"/>
      <c r="DZ217" s="2" t="s">
        <v>3</v>
      </c>
      <c r="EA217" s="2" t="s">
        <v>3</v>
      </c>
      <c r="EB217" s="2" t="s">
        <v>3</v>
      </c>
      <c r="EC217" s="2" t="s">
        <v>3</v>
      </c>
      <c r="ED217" s="2"/>
      <c r="EE217" s="2">
        <v>54328897</v>
      </c>
      <c r="EF217" s="2">
        <v>8</v>
      </c>
      <c r="EG217" s="2" t="s">
        <v>31</v>
      </c>
      <c r="EH217" s="2">
        <v>0</v>
      </c>
      <c r="EI217" s="2" t="s">
        <v>3</v>
      </c>
      <c r="EJ217" s="2">
        <v>1</v>
      </c>
      <c r="EK217" s="2">
        <v>500001</v>
      </c>
      <c r="EL217" s="2" t="s">
        <v>32</v>
      </c>
      <c r="EM217" s="2" t="s">
        <v>33</v>
      </c>
      <c r="EN217" s="2"/>
      <c r="EO217" s="2" t="s">
        <v>3</v>
      </c>
      <c r="EP217" s="2"/>
      <c r="EQ217" s="2">
        <v>0</v>
      </c>
      <c r="ER217" s="2">
        <v>12.26</v>
      </c>
      <c r="ES217" s="2">
        <v>12.26</v>
      </c>
      <c r="ET217" s="2">
        <v>0</v>
      </c>
      <c r="EU217" s="2">
        <v>0</v>
      </c>
      <c r="EV217" s="2">
        <v>0</v>
      </c>
      <c r="EW217" s="2">
        <v>0</v>
      </c>
      <c r="EX217" s="2">
        <v>0</v>
      </c>
      <c r="EY217" s="2"/>
      <c r="EZ217" s="2"/>
      <c r="FA217" s="2"/>
      <c r="FB217" s="2"/>
      <c r="FC217" s="2"/>
      <c r="FD217" s="2"/>
      <c r="FE217" s="2"/>
      <c r="FF217" s="2"/>
      <c r="FG217" s="2"/>
      <c r="FH217" s="2"/>
      <c r="FI217" s="2"/>
      <c r="FJ217" s="2"/>
      <c r="FK217" s="2"/>
      <c r="FL217" s="2"/>
      <c r="FM217" s="2"/>
      <c r="FN217" s="2"/>
      <c r="FO217" s="2"/>
      <c r="FP217" s="2"/>
      <c r="FQ217" s="2">
        <v>0</v>
      </c>
      <c r="FR217" s="2">
        <f t="shared" si="239"/>
        <v>0</v>
      </c>
      <c r="FS217" s="2">
        <v>0</v>
      </c>
      <c r="FT217" s="2"/>
      <c r="FU217" s="2"/>
      <c r="FV217" s="2"/>
      <c r="FW217" s="2"/>
      <c r="FX217" s="2">
        <v>0</v>
      </c>
      <c r="FY217" s="2">
        <v>0</v>
      </c>
      <c r="FZ217" s="2"/>
      <c r="GA217" s="2" t="s">
        <v>3</v>
      </c>
      <c r="GB217" s="2"/>
      <c r="GC217" s="2"/>
      <c r="GD217" s="2">
        <v>1</v>
      </c>
      <c r="GE217" s="2"/>
      <c r="GF217" s="2">
        <v>-810689284</v>
      </c>
      <c r="GG217" s="2">
        <v>2</v>
      </c>
      <c r="GH217" s="2">
        <v>1</v>
      </c>
      <c r="GI217" s="2">
        <v>-2</v>
      </c>
      <c r="GJ217" s="2">
        <v>0</v>
      </c>
      <c r="GK217" s="2">
        <v>0</v>
      </c>
      <c r="GL217" s="2">
        <f t="shared" si="240"/>
        <v>0</v>
      </c>
      <c r="GM217" s="2">
        <f t="shared" si="241"/>
        <v>197</v>
      </c>
      <c r="GN217" s="2">
        <f t="shared" si="242"/>
        <v>197</v>
      </c>
      <c r="GO217" s="2">
        <f t="shared" si="243"/>
        <v>0</v>
      </c>
      <c r="GP217" s="2">
        <f t="shared" si="244"/>
        <v>0</v>
      </c>
      <c r="GQ217" s="2"/>
      <c r="GR217" s="2">
        <v>0</v>
      </c>
      <c r="GS217" s="2">
        <v>3</v>
      </c>
      <c r="GT217" s="2">
        <v>0</v>
      </c>
      <c r="GU217" s="2" t="s">
        <v>3</v>
      </c>
      <c r="GV217" s="2">
        <f t="shared" si="245"/>
        <v>0</v>
      </c>
      <c r="GW217" s="2">
        <v>1</v>
      </c>
      <c r="GX217" s="2">
        <f t="shared" si="246"/>
        <v>0</v>
      </c>
      <c r="GY217" s="2"/>
      <c r="GZ217" s="2"/>
      <c r="HA217" s="2">
        <v>0</v>
      </c>
      <c r="HB217" s="2">
        <v>0</v>
      </c>
      <c r="HC217" s="2">
        <f t="shared" si="247"/>
        <v>0</v>
      </c>
      <c r="HD217" s="2"/>
      <c r="HE217" s="2" t="s">
        <v>3</v>
      </c>
      <c r="HF217" s="2" t="s">
        <v>3</v>
      </c>
      <c r="HG217" s="2"/>
      <c r="HH217" s="2"/>
      <c r="HI217" s="2"/>
      <c r="HJ217" s="2"/>
      <c r="HK217" s="2"/>
      <c r="HL217" s="2"/>
      <c r="HM217" s="2" t="s">
        <v>3</v>
      </c>
      <c r="HN217" s="2" t="s">
        <v>3</v>
      </c>
      <c r="HO217" s="2" t="s">
        <v>3</v>
      </c>
      <c r="HP217" s="2" t="s">
        <v>3</v>
      </c>
      <c r="HQ217" s="2" t="s">
        <v>3</v>
      </c>
      <c r="HR217" s="2"/>
      <c r="HS217" s="2"/>
      <c r="HT217" s="2"/>
      <c r="HU217" s="2"/>
      <c r="HV217" s="2"/>
      <c r="HW217" s="2"/>
      <c r="HX217" s="2"/>
      <c r="HY217" s="2"/>
      <c r="HZ217" s="2"/>
      <c r="IA217" s="2"/>
      <c r="IB217" s="2"/>
      <c r="IC217" s="2"/>
      <c r="ID217" s="2"/>
      <c r="IE217" s="2"/>
      <c r="IF217" s="2"/>
      <c r="IG217" s="2"/>
      <c r="IH217" s="2"/>
      <c r="II217" s="2"/>
      <c r="IJ217" s="2"/>
      <c r="IK217" s="2">
        <v>0</v>
      </c>
      <c r="IL217" s="2"/>
      <c r="IM217" s="2"/>
      <c r="IN217" s="2"/>
      <c r="IO217" s="2"/>
      <c r="IP217" s="2"/>
      <c r="IQ217" s="2"/>
      <c r="IR217" s="2"/>
      <c r="IS217" s="2"/>
      <c r="IT217" s="2"/>
      <c r="IU217" s="2"/>
    </row>
    <row r="218" spans="1:255" x14ac:dyDescent="0.2">
      <c r="A218">
        <v>18</v>
      </c>
      <c r="B218">
        <v>1</v>
      </c>
      <c r="C218">
        <v>150</v>
      </c>
      <c r="E218" t="s">
        <v>225</v>
      </c>
      <c r="F218" t="e">
        <f>'1.Лок.смета.и.Акт'!#REF!</f>
        <v>#REF!</v>
      </c>
      <c r="G218" t="s">
        <v>164</v>
      </c>
      <c r="H218" t="s">
        <v>56</v>
      </c>
      <c r="I218">
        <f>I216*J218</f>
        <v>16.100000000000001</v>
      </c>
      <c r="J218">
        <v>115</v>
      </c>
      <c r="K218">
        <v>115</v>
      </c>
      <c r="L218">
        <v>33.35</v>
      </c>
      <c r="M218">
        <v>0</v>
      </c>
      <c r="N218">
        <f t="shared" si="210"/>
        <v>33.35</v>
      </c>
      <c r="O218">
        <f t="shared" si="211"/>
        <v>397</v>
      </c>
      <c r="P218">
        <f t="shared" si="212"/>
        <v>397</v>
      </c>
      <c r="Q218">
        <f t="shared" si="213"/>
        <v>0</v>
      </c>
      <c r="R218">
        <f t="shared" si="214"/>
        <v>0</v>
      </c>
      <c r="S218">
        <f t="shared" si="215"/>
        <v>0</v>
      </c>
      <c r="T218">
        <f t="shared" si="216"/>
        <v>0</v>
      </c>
      <c r="U218">
        <f t="shared" si="217"/>
        <v>0</v>
      </c>
      <c r="V218">
        <f t="shared" si="218"/>
        <v>0</v>
      </c>
      <c r="W218">
        <f t="shared" si="219"/>
        <v>0</v>
      </c>
      <c r="X218">
        <f t="shared" si="220"/>
        <v>0</v>
      </c>
      <c r="Y218">
        <f t="shared" si="221"/>
        <v>0</v>
      </c>
      <c r="AA218">
        <v>69726884</v>
      </c>
      <c r="AB218">
        <f t="shared" si="222"/>
        <v>3.26</v>
      </c>
      <c r="AC218">
        <f>ROUND((ES218),2)</f>
        <v>3.26</v>
      </c>
      <c r="AD218">
        <f t="shared" si="223"/>
        <v>0</v>
      </c>
      <c r="AE218">
        <f t="shared" si="224"/>
        <v>0</v>
      </c>
      <c r="AF218">
        <f t="shared" si="225"/>
        <v>0</v>
      </c>
      <c r="AG218">
        <f t="shared" si="226"/>
        <v>0</v>
      </c>
      <c r="AH218">
        <f t="shared" si="227"/>
        <v>0</v>
      </c>
      <c r="AI218">
        <f t="shared" si="228"/>
        <v>0</v>
      </c>
      <c r="AJ218">
        <f t="shared" si="229"/>
        <v>0.01</v>
      </c>
      <c r="AK218">
        <v>3.2600000000000002</v>
      </c>
      <c r="AL218">
        <v>3.2600000000000002</v>
      </c>
      <c r="AM218">
        <v>0</v>
      </c>
      <c r="AN218">
        <v>0</v>
      </c>
      <c r="AO218">
        <v>0</v>
      </c>
      <c r="AP218">
        <v>0</v>
      </c>
      <c r="AQ218">
        <v>0</v>
      </c>
      <c r="AR218">
        <v>0</v>
      </c>
      <c r="AS218">
        <v>0.01</v>
      </c>
      <c r="AT218">
        <v>0</v>
      </c>
      <c r="AU218">
        <v>0</v>
      </c>
      <c r="AV218">
        <v>1</v>
      </c>
      <c r="AW218">
        <v>1</v>
      </c>
      <c r="AZ218">
        <v>1</v>
      </c>
      <c r="BA218">
        <v>1</v>
      </c>
      <c r="BB218">
        <v>1</v>
      </c>
      <c r="BC218">
        <v>7.56</v>
      </c>
      <c r="BD218" t="s">
        <v>3</v>
      </c>
      <c r="BE218" t="s">
        <v>3</v>
      </c>
      <c r="BF218" t="s">
        <v>3</v>
      </c>
      <c r="BG218" t="s">
        <v>3</v>
      </c>
      <c r="BH218">
        <v>3</v>
      </c>
      <c r="BI218">
        <v>1</v>
      </c>
      <c r="BJ218" t="s">
        <v>165</v>
      </c>
      <c r="BM218">
        <v>500001</v>
      </c>
      <c r="BN218">
        <v>0</v>
      </c>
      <c r="BO218" t="s">
        <v>3</v>
      </c>
      <c r="BP218">
        <v>0</v>
      </c>
      <c r="BQ218">
        <v>8</v>
      </c>
      <c r="BR218">
        <v>0</v>
      </c>
      <c r="BS218">
        <v>1</v>
      </c>
      <c r="BT218">
        <v>1</v>
      </c>
      <c r="BU218">
        <v>1</v>
      </c>
      <c r="BV218">
        <v>1</v>
      </c>
      <c r="BW218">
        <v>1</v>
      </c>
      <c r="BX218">
        <v>1</v>
      </c>
      <c r="BY218" t="s">
        <v>3</v>
      </c>
      <c r="BZ218">
        <v>0</v>
      </c>
      <c r="CA218">
        <v>0</v>
      </c>
      <c r="CB218" t="s">
        <v>3</v>
      </c>
      <c r="CE218">
        <v>0</v>
      </c>
      <c r="CF218">
        <v>0</v>
      </c>
      <c r="CG218">
        <v>0</v>
      </c>
      <c r="CH218">
        <v>16</v>
      </c>
      <c r="CI218">
        <v>1</v>
      </c>
      <c r="CJ218">
        <v>0</v>
      </c>
      <c r="CK218">
        <v>0</v>
      </c>
      <c r="CL218">
        <v>0</v>
      </c>
      <c r="CM218">
        <v>0</v>
      </c>
      <c r="CN218" t="s">
        <v>3</v>
      </c>
      <c r="CO218">
        <v>0</v>
      </c>
      <c r="CP218">
        <f t="shared" si="230"/>
        <v>397</v>
      </c>
      <c r="CQ218">
        <f t="shared" si="231"/>
        <v>24.645599999999998</v>
      </c>
      <c r="CR218">
        <f t="shared" si="232"/>
        <v>0</v>
      </c>
      <c r="CS218">
        <f t="shared" si="233"/>
        <v>0</v>
      </c>
      <c r="CT218">
        <f t="shared" si="234"/>
        <v>0</v>
      </c>
      <c r="CU218">
        <f t="shared" si="235"/>
        <v>0</v>
      </c>
      <c r="CV218">
        <f t="shared" si="236"/>
        <v>0</v>
      </c>
      <c r="CW218">
        <f t="shared" si="237"/>
        <v>0</v>
      </c>
      <c r="CX218">
        <f t="shared" si="238"/>
        <v>0.01</v>
      </c>
      <c r="CY218">
        <f>(S218+R218)*(BZ218/100)</f>
        <v>0</v>
      </c>
      <c r="CZ218">
        <f>(S218+R218)*(CA218/100)</f>
        <v>0</v>
      </c>
      <c r="DC218" t="s">
        <v>3</v>
      </c>
      <c r="DD218" t="s">
        <v>3</v>
      </c>
      <c r="DE218" t="s">
        <v>3</v>
      </c>
      <c r="DF218" t="s">
        <v>3</v>
      </c>
      <c r="DG218" t="s">
        <v>3</v>
      </c>
      <c r="DH218" t="s">
        <v>3</v>
      </c>
      <c r="DI218" t="s">
        <v>3</v>
      </c>
      <c r="DJ218" t="s">
        <v>3</v>
      </c>
      <c r="DK218" t="s">
        <v>3</v>
      </c>
      <c r="DL218" t="s">
        <v>3</v>
      </c>
      <c r="DM218" t="s">
        <v>3</v>
      </c>
      <c r="DN218">
        <v>0</v>
      </c>
      <c r="DO218">
        <v>0</v>
      </c>
      <c r="DP218">
        <v>1</v>
      </c>
      <c r="DQ218">
        <v>1</v>
      </c>
      <c r="DU218">
        <v>1005</v>
      </c>
      <c r="DV218" t="s">
        <v>56</v>
      </c>
      <c r="DW218" t="e">
        <f>'1.Лок.смета.и.Акт'!#REF!</f>
        <v>#REF!</v>
      </c>
      <c r="DX218">
        <v>1</v>
      </c>
      <c r="DZ218" t="s">
        <v>3</v>
      </c>
      <c r="EA218" t="s">
        <v>3</v>
      </c>
      <c r="EB218" t="s">
        <v>3</v>
      </c>
      <c r="EC218" t="s">
        <v>3</v>
      </c>
      <c r="EE218">
        <v>54328897</v>
      </c>
      <c r="EF218">
        <v>8</v>
      </c>
      <c r="EG218" t="s">
        <v>31</v>
      </c>
      <c r="EH218">
        <v>0</v>
      </c>
      <c r="EI218" t="s">
        <v>3</v>
      </c>
      <c r="EJ218">
        <v>1</v>
      </c>
      <c r="EK218">
        <v>500001</v>
      </c>
      <c r="EL218" t="s">
        <v>32</v>
      </c>
      <c r="EM218" t="s">
        <v>33</v>
      </c>
      <c r="EO218" t="s">
        <v>3</v>
      </c>
      <c r="EQ218">
        <v>0</v>
      </c>
      <c r="ER218">
        <v>23.6</v>
      </c>
      <c r="ES218">
        <v>3.2600000000000002</v>
      </c>
      <c r="ET218">
        <v>0</v>
      </c>
      <c r="EU218">
        <v>0</v>
      </c>
      <c r="EV218">
        <v>0</v>
      </c>
      <c r="EW218">
        <v>0</v>
      </c>
      <c r="EX218">
        <v>0</v>
      </c>
      <c r="EZ218">
        <v>5</v>
      </c>
      <c r="FC218">
        <v>0</v>
      </c>
      <c r="FD218">
        <v>18</v>
      </c>
      <c r="FF218">
        <v>23.6</v>
      </c>
      <c r="FQ218">
        <v>0</v>
      </c>
      <c r="FR218">
        <f t="shared" si="239"/>
        <v>0</v>
      </c>
      <c r="FS218">
        <v>0</v>
      </c>
      <c r="FX218">
        <v>0</v>
      </c>
      <c r="FY218">
        <v>0</v>
      </c>
      <c r="GA218" t="s">
        <v>166</v>
      </c>
      <c r="GD218">
        <v>1</v>
      </c>
      <c r="GF218">
        <v>-810689284</v>
      </c>
      <c r="GG218">
        <v>2</v>
      </c>
      <c r="GH218">
        <v>3</v>
      </c>
      <c r="GI218">
        <v>5</v>
      </c>
      <c r="GJ218">
        <v>0</v>
      </c>
      <c r="GK218">
        <v>0</v>
      </c>
      <c r="GL218">
        <f t="shared" si="240"/>
        <v>0</v>
      </c>
      <c r="GM218">
        <f t="shared" si="241"/>
        <v>397</v>
      </c>
      <c r="GN218">
        <f t="shared" si="242"/>
        <v>397</v>
      </c>
      <c r="GO218">
        <f t="shared" si="243"/>
        <v>0</v>
      </c>
      <c r="GP218">
        <f t="shared" si="244"/>
        <v>0</v>
      </c>
      <c r="GR218">
        <v>1</v>
      </c>
      <c r="GS218">
        <v>1</v>
      </c>
      <c r="GT218">
        <v>0</v>
      </c>
      <c r="GU218" t="s">
        <v>3</v>
      </c>
      <c r="GV218">
        <f t="shared" si="245"/>
        <v>0</v>
      </c>
      <c r="GW218">
        <v>1</v>
      </c>
      <c r="GX218">
        <f t="shared" si="246"/>
        <v>0</v>
      </c>
      <c r="HA218">
        <v>0</v>
      </c>
      <c r="HB218">
        <v>0</v>
      </c>
      <c r="HC218">
        <f t="shared" si="247"/>
        <v>0</v>
      </c>
      <c r="HE218" t="s">
        <v>35</v>
      </c>
      <c r="HF218" t="s">
        <v>36</v>
      </c>
      <c r="HM218" t="s">
        <v>3</v>
      </c>
      <c r="HN218" t="s">
        <v>3</v>
      </c>
      <c r="HO218" t="s">
        <v>3</v>
      </c>
      <c r="HP218" t="s">
        <v>3</v>
      </c>
      <c r="HQ218" t="s">
        <v>3</v>
      </c>
      <c r="IK218">
        <v>0</v>
      </c>
    </row>
    <row r="219" spans="1:255" x14ac:dyDescent="0.2">
      <c r="A219" s="2">
        <v>17</v>
      </c>
      <c r="B219" s="2">
        <v>1</v>
      </c>
      <c r="C219" s="2">
        <f>ROW(SmtRes!A153)</f>
        <v>153</v>
      </c>
      <c r="D219" s="2">
        <f>ROW(EtalonRes!A155)</f>
        <v>155</v>
      </c>
      <c r="E219" s="2" t="s">
        <v>226</v>
      </c>
      <c r="F219" s="2" t="s">
        <v>168</v>
      </c>
      <c r="G219" s="2" t="s">
        <v>169</v>
      </c>
      <c r="H219" s="2" t="s">
        <v>170</v>
      </c>
      <c r="I219" s="2">
        <f>'1.Лок.смета.и.Акт'!E44</f>
        <v>0.14000000000000001</v>
      </c>
      <c r="J219" s="2">
        <v>0</v>
      </c>
      <c r="K219" s="2">
        <v>0.14000000000000001</v>
      </c>
      <c r="L219" s="2">
        <v>0.28999999999999998</v>
      </c>
      <c r="M219" s="2">
        <v>0</v>
      </c>
      <c r="N219" s="2">
        <f t="shared" si="210"/>
        <v>0.28999999999999998</v>
      </c>
      <c r="O219" s="2">
        <f t="shared" si="211"/>
        <v>6</v>
      </c>
      <c r="P219" s="2">
        <f t="shared" si="212"/>
        <v>0</v>
      </c>
      <c r="Q219" s="2">
        <f t="shared" si="213"/>
        <v>1</v>
      </c>
      <c r="R219" s="2">
        <f t="shared" si="214"/>
        <v>0</v>
      </c>
      <c r="S219" s="2">
        <f t="shared" si="215"/>
        <v>5</v>
      </c>
      <c r="T219" s="2">
        <f t="shared" si="216"/>
        <v>0</v>
      </c>
      <c r="U219" s="2">
        <f t="shared" si="217"/>
        <v>0.5796</v>
      </c>
      <c r="V219" s="2">
        <f t="shared" si="218"/>
        <v>0</v>
      </c>
      <c r="W219" s="2">
        <f t="shared" si="219"/>
        <v>0</v>
      </c>
      <c r="X219" s="2">
        <f t="shared" si="220"/>
        <v>8</v>
      </c>
      <c r="Y219" s="2">
        <f t="shared" si="221"/>
        <v>5</v>
      </c>
      <c r="Z219" s="2"/>
      <c r="AA219" s="2">
        <v>69726971</v>
      </c>
      <c r="AB219" s="2">
        <f t="shared" si="222"/>
        <v>48.16</v>
      </c>
      <c r="AC219" s="2">
        <f>ROUND((ES219+(SUM(SmtRes!BC151:'SmtRes'!BC153)+SUM(EtalonRes!AL153:'EtalonRes'!AL155))),2)</f>
        <v>0.01</v>
      </c>
      <c r="AD219" s="2">
        <f t="shared" si="223"/>
        <v>10.27</v>
      </c>
      <c r="AE219" s="2">
        <f t="shared" si="224"/>
        <v>0</v>
      </c>
      <c r="AF219" s="2">
        <f t="shared" si="225"/>
        <v>37.880000000000003</v>
      </c>
      <c r="AG219" s="2">
        <f t="shared" si="226"/>
        <v>0</v>
      </c>
      <c r="AH219" s="2">
        <f t="shared" si="227"/>
        <v>4.1399999999999997</v>
      </c>
      <c r="AI219" s="2">
        <f t="shared" si="228"/>
        <v>0</v>
      </c>
      <c r="AJ219" s="2">
        <f t="shared" si="229"/>
        <v>0</v>
      </c>
      <c r="AK219" s="2">
        <v>2419.79</v>
      </c>
      <c r="AL219" s="2">
        <v>2371.64</v>
      </c>
      <c r="AM219" s="2">
        <v>10.27</v>
      </c>
      <c r="AN219" s="2">
        <v>0</v>
      </c>
      <c r="AO219" s="2">
        <v>37.880000000000003</v>
      </c>
      <c r="AP219" s="2">
        <v>0</v>
      </c>
      <c r="AQ219" s="2">
        <v>4.1399999999999997</v>
      </c>
      <c r="AR219" s="2">
        <v>0</v>
      </c>
      <c r="AS219" s="2">
        <v>0</v>
      </c>
      <c r="AT219" s="2">
        <v>155</v>
      </c>
      <c r="AU219" s="2">
        <v>100</v>
      </c>
      <c r="AV219" s="2">
        <v>1</v>
      </c>
      <c r="AW219" s="2">
        <v>1</v>
      </c>
      <c r="AX219" s="2"/>
      <c r="AY219" s="2"/>
      <c r="AZ219" s="2">
        <v>1</v>
      </c>
      <c r="BA219" s="2">
        <v>1</v>
      </c>
      <c r="BB219" s="2">
        <v>1</v>
      </c>
      <c r="BC219" s="2">
        <v>1</v>
      </c>
      <c r="BD219" s="2" t="s">
        <v>3</v>
      </c>
      <c r="BE219" s="2" t="s">
        <v>3</v>
      </c>
      <c r="BF219" s="2" t="s">
        <v>3</v>
      </c>
      <c r="BG219" s="2" t="s">
        <v>3</v>
      </c>
      <c r="BH219" s="2">
        <v>0</v>
      </c>
      <c r="BI219" s="2">
        <v>1</v>
      </c>
      <c r="BJ219" s="2" t="s">
        <v>171</v>
      </c>
      <c r="BK219" s="2"/>
      <c r="BL219" s="2"/>
      <c r="BM219" s="2">
        <v>7005</v>
      </c>
      <c r="BN219" s="2">
        <v>0</v>
      </c>
      <c r="BO219" s="2" t="s">
        <v>3</v>
      </c>
      <c r="BP219" s="2">
        <v>0</v>
      </c>
      <c r="BQ219" s="2">
        <v>2</v>
      </c>
      <c r="BR219" s="2">
        <v>0</v>
      </c>
      <c r="BS219" s="2">
        <v>1</v>
      </c>
      <c r="BT219" s="2">
        <v>1</v>
      </c>
      <c r="BU219" s="2">
        <v>1</v>
      </c>
      <c r="BV219" s="2">
        <v>1</v>
      </c>
      <c r="BW219" s="2">
        <v>1</v>
      </c>
      <c r="BX219" s="2">
        <v>1</v>
      </c>
      <c r="BY219" s="2" t="s">
        <v>3</v>
      </c>
      <c r="BZ219" s="2">
        <v>155</v>
      </c>
      <c r="CA219" s="2">
        <v>100</v>
      </c>
      <c r="CB219" s="2" t="s">
        <v>3</v>
      </c>
      <c r="CC219" s="2"/>
      <c r="CD219" s="2"/>
      <c r="CE219" s="2">
        <v>0</v>
      </c>
      <c r="CF219" s="2">
        <v>0</v>
      </c>
      <c r="CG219" s="2">
        <v>0</v>
      </c>
      <c r="CH219" s="2">
        <v>17</v>
      </c>
      <c r="CI219" s="2">
        <v>0</v>
      </c>
      <c r="CJ219" s="2">
        <v>0</v>
      </c>
      <c r="CK219" s="2">
        <v>0</v>
      </c>
      <c r="CL219" s="2">
        <v>0</v>
      </c>
      <c r="CM219" s="2">
        <v>0</v>
      </c>
      <c r="CN219" s="2" t="s">
        <v>3</v>
      </c>
      <c r="CO219" s="2">
        <v>0</v>
      </c>
      <c r="CP219" s="2">
        <f t="shared" si="230"/>
        <v>6</v>
      </c>
      <c r="CQ219" s="2">
        <f t="shared" si="231"/>
        <v>0.01</v>
      </c>
      <c r="CR219" s="2">
        <f t="shared" si="232"/>
        <v>10.27</v>
      </c>
      <c r="CS219" s="2">
        <f t="shared" si="233"/>
        <v>0</v>
      </c>
      <c r="CT219" s="2">
        <f t="shared" si="234"/>
        <v>37.880000000000003</v>
      </c>
      <c r="CU219" s="2">
        <f t="shared" si="235"/>
        <v>0</v>
      </c>
      <c r="CV219" s="2">
        <f t="shared" si="236"/>
        <v>4.1399999999999997</v>
      </c>
      <c r="CW219" s="2">
        <f t="shared" si="237"/>
        <v>0</v>
      </c>
      <c r="CX219" s="2">
        <f t="shared" si="238"/>
        <v>0</v>
      </c>
      <c r="CY219" s="2">
        <f>(((S219+R219)*AT219)/100)</f>
        <v>7.75</v>
      </c>
      <c r="CZ219" s="2">
        <f>(((S219+R219)*AU219)/100)</f>
        <v>5</v>
      </c>
      <c r="DA219" s="2"/>
      <c r="DB219" s="2"/>
      <c r="DC219" s="2" t="s">
        <v>3</v>
      </c>
      <c r="DD219" s="2" t="s">
        <v>3</v>
      </c>
      <c r="DE219" s="2" t="s">
        <v>3</v>
      </c>
      <c r="DF219" s="2" t="s">
        <v>3</v>
      </c>
      <c r="DG219" s="2" t="s">
        <v>3</v>
      </c>
      <c r="DH219" s="2" t="s">
        <v>3</v>
      </c>
      <c r="DI219" s="2" t="s">
        <v>3</v>
      </c>
      <c r="DJ219" s="2" t="s">
        <v>3</v>
      </c>
      <c r="DK219" s="2" t="s">
        <v>3</v>
      </c>
      <c r="DL219" s="2" t="s">
        <v>3</v>
      </c>
      <c r="DM219" s="2" t="s">
        <v>3</v>
      </c>
      <c r="DN219" s="2">
        <v>0</v>
      </c>
      <c r="DO219" s="2">
        <v>0</v>
      </c>
      <c r="DP219" s="2">
        <v>1</v>
      </c>
      <c r="DQ219" s="2">
        <v>1</v>
      </c>
      <c r="DR219" s="2"/>
      <c r="DS219" s="2"/>
      <c r="DT219" s="2"/>
      <c r="DU219" s="2">
        <v>1013</v>
      </c>
      <c r="DV219" s="2" t="s">
        <v>170</v>
      </c>
      <c r="DW219" s="2" t="s">
        <v>170</v>
      </c>
      <c r="DX219" s="2">
        <v>1</v>
      </c>
      <c r="DY219" s="2"/>
      <c r="DZ219" s="2" t="s">
        <v>3</v>
      </c>
      <c r="EA219" s="2" t="s">
        <v>3</v>
      </c>
      <c r="EB219" s="2" t="s">
        <v>3</v>
      </c>
      <c r="EC219" s="2" t="s">
        <v>3</v>
      </c>
      <c r="ED219" s="2"/>
      <c r="EE219" s="2">
        <v>54328916</v>
      </c>
      <c r="EF219" s="2">
        <v>2</v>
      </c>
      <c r="EG219" s="2" t="s">
        <v>21</v>
      </c>
      <c r="EH219" s="2">
        <v>0</v>
      </c>
      <c r="EI219" s="2" t="s">
        <v>3</v>
      </c>
      <c r="EJ219" s="2">
        <v>1</v>
      </c>
      <c r="EK219" s="2">
        <v>7005</v>
      </c>
      <c r="EL219" s="2" t="s">
        <v>172</v>
      </c>
      <c r="EM219" s="2" t="s">
        <v>173</v>
      </c>
      <c r="EN219" s="2"/>
      <c r="EO219" s="2" t="s">
        <v>3</v>
      </c>
      <c r="EP219" s="2"/>
      <c r="EQ219" s="2">
        <v>1441792</v>
      </c>
      <c r="ER219" s="2">
        <v>2419.79</v>
      </c>
      <c r="ES219" s="2">
        <v>2371.64</v>
      </c>
      <c r="ET219" s="2">
        <v>10.27</v>
      </c>
      <c r="EU219" s="2">
        <v>0</v>
      </c>
      <c r="EV219" s="2">
        <v>37.880000000000003</v>
      </c>
      <c r="EW219" s="2">
        <v>4.1399999999999997</v>
      </c>
      <c r="EX219" s="2">
        <v>0</v>
      </c>
      <c r="EY219" s="2">
        <v>1</v>
      </c>
      <c r="EZ219" s="2"/>
      <c r="FA219" s="2"/>
      <c r="FB219" s="2"/>
      <c r="FC219" s="2"/>
      <c r="FD219" s="2"/>
      <c r="FE219" s="2"/>
      <c r="FF219" s="2"/>
      <c r="FG219" s="2"/>
      <c r="FH219" s="2"/>
      <c r="FI219" s="2"/>
      <c r="FJ219" s="2"/>
      <c r="FK219" s="2"/>
      <c r="FL219" s="2"/>
      <c r="FM219" s="2"/>
      <c r="FN219" s="2"/>
      <c r="FO219" s="2"/>
      <c r="FP219" s="2"/>
      <c r="FQ219" s="2">
        <v>0</v>
      </c>
      <c r="FR219" s="2">
        <f t="shared" si="239"/>
        <v>0</v>
      </c>
      <c r="FS219" s="2">
        <v>0</v>
      </c>
      <c r="FT219" s="2"/>
      <c r="FU219" s="2"/>
      <c r="FV219" s="2"/>
      <c r="FW219" s="2"/>
      <c r="FX219" s="2">
        <v>155</v>
      </c>
      <c r="FY219" s="2">
        <v>100</v>
      </c>
      <c r="FZ219" s="2"/>
      <c r="GA219" s="2" t="s">
        <v>3</v>
      </c>
      <c r="GB219" s="2"/>
      <c r="GC219" s="2"/>
      <c r="GD219" s="2">
        <v>1</v>
      </c>
      <c r="GE219" s="2"/>
      <c r="GF219" s="2">
        <v>-564704960</v>
      </c>
      <c r="GG219" s="2">
        <v>2</v>
      </c>
      <c r="GH219" s="2">
        <v>1</v>
      </c>
      <c r="GI219" s="2">
        <v>-2</v>
      </c>
      <c r="GJ219" s="2">
        <v>0</v>
      </c>
      <c r="GK219" s="2">
        <v>0</v>
      </c>
      <c r="GL219" s="2">
        <f t="shared" si="240"/>
        <v>0</v>
      </c>
      <c r="GM219" s="2">
        <f t="shared" si="241"/>
        <v>19</v>
      </c>
      <c r="GN219" s="2">
        <f t="shared" si="242"/>
        <v>19</v>
      </c>
      <c r="GO219" s="2">
        <f t="shared" si="243"/>
        <v>0</v>
      </c>
      <c r="GP219" s="2">
        <f t="shared" si="244"/>
        <v>0</v>
      </c>
      <c r="GQ219" s="2"/>
      <c r="GR219" s="2">
        <v>0</v>
      </c>
      <c r="GS219" s="2">
        <v>3</v>
      </c>
      <c r="GT219" s="2">
        <v>0</v>
      </c>
      <c r="GU219" s="2" t="s">
        <v>3</v>
      </c>
      <c r="GV219" s="2">
        <f t="shared" si="245"/>
        <v>0</v>
      </c>
      <c r="GW219" s="2">
        <v>1</v>
      </c>
      <c r="GX219" s="2">
        <f t="shared" si="246"/>
        <v>0</v>
      </c>
      <c r="GY219" s="2"/>
      <c r="GZ219" s="2"/>
      <c r="HA219" s="2">
        <v>0</v>
      </c>
      <c r="HB219" s="2">
        <v>0</v>
      </c>
      <c r="HC219" s="2">
        <f t="shared" si="247"/>
        <v>0</v>
      </c>
      <c r="HD219" s="2"/>
      <c r="HE219" s="2" t="s">
        <v>3</v>
      </c>
      <c r="HF219" s="2" t="s">
        <v>3</v>
      </c>
      <c r="HG219" s="2"/>
      <c r="HH219" s="2"/>
      <c r="HI219" s="2"/>
      <c r="HJ219" s="2"/>
      <c r="HK219" s="2"/>
      <c r="HL219" s="2"/>
      <c r="HM219" s="2" t="s">
        <v>3</v>
      </c>
      <c r="HN219" s="2" t="s">
        <v>174</v>
      </c>
      <c r="HO219" s="2" t="s">
        <v>175</v>
      </c>
      <c r="HP219" s="2" t="s">
        <v>176</v>
      </c>
      <c r="HQ219" s="2" t="s">
        <v>176</v>
      </c>
      <c r="HR219" s="2"/>
      <c r="HS219" s="2"/>
      <c r="HT219" s="2"/>
      <c r="HU219" s="2"/>
      <c r="HV219" s="2"/>
      <c r="HW219" s="2"/>
      <c r="HX219" s="2"/>
      <c r="HY219" s="2"/>
      <c r="HZ219" s="2"/>
      <c r="IA219" s="2"/>
      <c r="IB219" s="2"/>
      <c r="IC219" s="2"/>
      <c r="ID219" s="2"/>
      <c r="IE219" s="2"/>
      <c r="IF219" s="2"/>
      <c r="IG219" s="2"/>
      <c r="IH219" s="2"/>
      <c r="II219" s="2"/>
      <c r="IJ219" s="2"/>
      <c r="IK219" s="2">
        <v>0</v>
      </c>
      <c r="IL219" s="2"/>
      <c r="IM219" s="2"/>
      <c r="IN219" s="2"/>
      <c r="IO219" s="2"/>
      <c r="IP219" s="2"/>
      <c r="IQ219" s="2"/>
      <c r="IR219" s="2"/>
      <c r="IS219" s="2"/>
      <c r="IT219" s="2"/>
      <c r="IU219" s="2"/>
    </row>
    <row r="220" spans="1:255" x14ac:dyDescent="0.2">
      <c r="A220">
        <v>17</v>
      </c>
      <c r="B220">
        <v>1</v>
      </c>
      <c r="C220">
        <f>ROW(SmtRes!A156)</f>
        <v>156</v>
      </c>
      <c r="D220">
        <f>ROW(EtalonRes!A158)</f>
        <v>158</v>
      </c>
      <c r="E220" t="s">
        <v>226</v>
      </c>
      <c r="F220" t="s">
        <v>168</v>
      </c>
      <c r="G220" t="s">
        <v>169</v>
      </c>
      <c r="H220" t="s">
        <v>170</v>
      </c>
      <c r="I220">
        <f>'1.Лок.смета.и.Акт'!E44</f>
        <v>0.14000000000000001</v>
      </c>
      <c r="J220">
        <v>0</v>
      </c>
      <c r="K220">
        <v>0.14000000000000001</v>
      </c>
      <c r="L220">
        <v>0.28999999999999998</v>
      </c>
      <c r="M220">
        <v>0</v>
      </c>
      <c r="N220">
        <f t="shared" si="210"/>
        <v>0.28999999999999998</v>
      </c>
      <c r="O220">
        <f t="shared" si="211"/>
        <v>149</v>
      </c>
      <c r="P220">
        <f t="shared" si="212"/>
        <v>0</v>
      </c>
      <c r="Q220">
        <f t="shared" si="213"/>
        <v>13</v>
      </c>
      <c r="R220">
        <f t="shared" si="214"/>
        <v>0</v>
      </c>
      <c r="S220">
        <f t="shared" si="215"/>
        <v>136</v>
      </c>
      <c r="T220">
        <f t="shared" si="216"/>
        <v>0</v>
      </c>
      <c r="U220" t="e">
        <f t="shared" si="217"/>
        <v>#REF!</v>
      </c>
      <c r="V220">
        <f t="shared" si="218"/>
        <v>0</v>
      </c>
      <c r="W220">
        <f t="shared" si="219"/>
        <v>0</v>
      </c>
      <c r="X220" t="e">
        <f t="shared" si="220"/>
        <v>#REF!</v>
      </c>
      <c r="Y220" t="e">
        <f t="shared" si="221"/>
        <v>#REF!</v>
      </c>
      <c r="AA220">
        <v>69726884</v>
      </c>
      <c r="AB220">
        <f t="shared" si="222"/>
        <v>48.16</v>
      </c>
      <c r="AC220">
        <f>ROUND((ES220+(SUM(SmtRes!BC154:'SmtRes'!BC156)+SUM(EtalonRes!AL156:'EtalonRes'!AL158))),2)</f>
        <v>0.01</v>
      </c>
      <c r="AD220">
        <f t="shared" si="223"/>
        <v>10.27</v>
      </c>
      <c r="AE220">
        <f t="shared" si="224"/>
        <v>0</v>
      </c>
      <c r="AF220">
        <f t="shared" si="225"/>
        <v>37.880000000000003</v>
      </c>
      <c r="AG220">
        <f t="shared" si="226"/>
        <v>0</v>
      </c>
      <c r="AH220" t="e">
        <f t="shared" si="227"/>
        <v>#REF!</v>
      </c>
      <c r="AI220">
        <f t="shared" si="228"/>
        <v>0</v>
      </c>
      <c r="AJ220">
        <f t="shared" si="229"/>
        <v>0</v>
      </c>
      <c r="AK220">
        <v>2419.79</v>
      </c>
      <c r="AL220">
        <v>2371.64</v>
      </c>
      <c r="AM220">
        <v>10.27</v>
      </c>
      <c r="AN220">
        <v>0</v>
      </c>
      <c r="AO220">
        <v>37.880000000000003</v>
      </c>
      <c r="AP220">
        <v>0</v>
      </c>
      <c r="AQ220" t="e">
        <f>'1.Лок.смета.и.Акт'!#REF!</f>
        <v>#REF!</v>
      </c>
      <c r="AR220">
        <v>0</v>
      </c>
      <c r="AS220">
        <v>0</v>
      </c>
      <c r="AT220">
        <v>147</v>
      </c>
      <c r="AU220">
        <v>85</v>
      </c>
      <c r="AV220">
        <v>1</v>
      </c>
      <c r="AW220">
        <v>1</v>
      </c>
      <c r="AZ220">
        <v>1</v>
      </c>
      <c r="BA220">
        <v>25.6</v>
      </c>
      <c r="BB220">
        <v>9.3000000000000007</v>
      </c>
      <c r="BC220">
        <v>7.56</v>
      </c>
      <c r="BD220" t="s">
        <v>3</v>
      </c>
      <c r="BE220" t="s">
        <v>3</v>
      </c>
      <c r="BF220" t="s">
        <v>3</v>
      </c>
      <c r="BG220" t="s">
        <v>3</v>
      </c>
      <c r="BH220">
        <v>0</v>
      </c>
      <c r="BI220">
        <v>1</v>
      </c>
      <c r="BJ220" t="s">
        <v>171</v>
      </c>
      <c r="BM220">
        <v>7005</v>
      </c>
      <c r="BN220">
        <v>0</v>
      </c>
      <c r="BO220" t="s">
        <v>168</v>
      </c>
      <c r="BP220">
        <v>1</v>
      </c>
      <c r="BQ220">
        <v>2</v>
      </c>
      <c r="BR220">
        <v>0</v>
      </c>
      <c r="BS220">
        <v>19.8</v>
      </c>
      <c r="BT220">
        <v>1</v>
      </c>
      <c r="BU220">
        <v>1</v>
      </c>
      <c r="BV220">
        <v>1</v>
      </c>
      <c r="BW220">
        <v>1</v>
      </c>
      <c r="BX220">
        <v>1</v>
      </c>
      <c r="BY220" t="s">
        <v>3</v>
      </c>
      <c r="BZ220" t="e">
        <f>'1.Лок.смета.и.Акт'!#REF!</f>
        <v>#REF!</v>
      </c>
      <c r="CA220" t="e">
        <f>'1.Лок.смета.и.Акт'!#REF!</f>
        <v>#REF!</v>
      </c>
      <c r="CB220" t="s">
        <v>3</v>
      </c>
      <c r="CE220">
        <v>0</v>
      </c>
      <c r="CF220">
        <v>0</v>
      </c>
      <c r="CG220">
        <v>0</v>
      </c>
      <c r="CH220">
        <v>17</v>
      </c>
      <c r="CI220">
        <v>0</v>
      </c>
      <c r="CJ220">
        <v>0</v>
      </c>
      <c r="CK220">
        <v>0</v>
      </c>
      <c r="CL220">
        <v>0</v>
      </c>
      <c r="CM220">
        <v>0</v>
      </c>
      <c r="CN220" t="s">
        <v>3</v>
      </c>
      <c r="CO220">
        <v>0</v>
      </c>
      <c r="CP220">
        <f t="shared" si="230"/>
        <v>149</v>
      </c>
      <c r="CQ220">
        <f t="shared" si="231"/>
        <v>7.5600000000000001E-2</v>
      </c>
      <c r="CR220">
        <f t="shared" si="232"/>
        <v>95.51100000000001</v>
      </c>
      <c r="CS220">
        <f t="shared" si="233"/>
        <v>0</v>
      </c>
      <c r="CT220">
        <f t="shared" si="234"/>
        <v>969.72800000000007</v>
      </c>
      <c r="CU220">
        <f t="shared" si="235"/>
        <v>0</v>
      </c>
      <c r="CV220" t="e">
        <f t="shared" si="236"/>
        <v>#REF!</v>
      </c>
      <c r="CW220">
        <f t="shared" si="237"/>
        <v>0</v>
      </c>
      <c r="CX220">
        <f t="shared" si="238"/>
        <v>0</v>
      </c>
      <c r="CY220" t="e">
        <f>(S220+R220)*(BZ220/100)</f>
        <v>#REF!</v>
      </c>
      <c r="CZ220" t="e">
        <f>(S220+R220)*(CA220/100)</f>
        <v>#REF!</v>
      </c>
      <c r="DC220" t="s">
        <v>3</v>
      </c>
      <c r="DD220" t="s">
        <v>3</v>
      </c>
      <c r="DE220" t="s">
        <v>3</v>
      </c>
      <c r="DF220" t="s">
        <v>3</v>
      </c>
      <c r="DG220" t="s">
        <v>3</v>
      </c>
      <c r="DH220" t="s">
        <v>3</v>
      </c>
      <c r="DI220" t="s">
        <v>3</v>
      </c>
      <c r="DJ220" t="s">
        <v>3</v>
      </c>
      <c r="DK220" t="s">
        <v>3</v>
      </c>
      <c r="DL220" t="s">
        <v>3</v>
      </c>
      <c r="DM220" t="s">
        <v>3</v>
      </c>
      <c r="DN220">
        <v>155</v>
      </c>
      <c r="DO220">
        <v>100</v>
      </c>
      <c r="DP220">
        <v>1</v>
      </c>
      <c r="DQ220">
        <v>1</v>
      </c>
      <c r="DU220">
        <v>1013</v>
      </c>
      <c r="DV220" t="s">
        <v>170</v>
      </c>
      <c r="DW220" t="str">
        <f>'1.Лок.смета.и.Акт'!D44</f>
        <v>100 м шва</v>
      </c>
      <c r="DX220">
        <v>1</v>
      </c>
      <c r="DZ220" t="s">
        <v>3</v>
      </c>
      <c r="EA220" t="s">
        <v>3</v>
      </c>
      <c r="EB220" t="s">
        <v>3</v>
      </c>
      <c r="EC220" t="s">
        <v>3</v>
      </c>
      <c r="EE220">
        <v>54328916</v>
      </c>
      <c r="EF220">
        <v>2</v>
      </c>
      <c r="EG220" t="s">
        <v>21</v>
      </c>
      <c r="EH220">
        <v>0</v>
      </c>
      <c r="EI220" t="s">
        <v>3</v>
      </c>
      <c r="EJ220">
        <v>1</v>
      </c>
      <c r="EK220">
        <v>7005</v>
      </c>
      <c r="EL220" t="s">
        <v>172</v>
      </c>
      <c r="EM220" t="s">
        <v>173</v>
      </c>
      <c r="EO220" t="s">
        <v>3</v>
      </c>
      <c r="EQ220">
        <v>1441792</v>
      </c>
      <c r="ER220">
        <v>2419.79</v>
      </c>
      <c r="ES220">
        <v>2371.64</v>
      </c>
      <c r="ET220">
        <v>10.27</v>
      </c>
      <c r="EU220">
        <v>0</v>
      </c>
      <c r="EV220">
        <v>37.880000000000003</v>
      </c>
      <c r="EW220" t="e">
        <f>'1.Лок.смета.и.Акт'!#REF!</f>
        <v>#REF!</v>
      </c>
      <c r="EX220">
        <v>0</v>
      </c>
      <c r="EY220">
        <v>1</v>
      </c>
      <c r="FQ220">
        <v>0</v>
      </c>
      <c r="FR220">
        <f t="shared" si="239"/>
        <v>0</v>
      </c>
      <c r="FS220">
        <v>0</v>
      </c>
      <c r="FX220">
        <v>155</v>
      </c>
      <c r="FY220">
        <v>100</v>
      </c>
      <c r="GA220" t="s">
        <v>3</v>
      </c>
      <c r="GD220">
        <v>1</v>
      </c>
      <c r="GF220">
        <v>-564704960</v>
      </c>
      <c r="GG220">
        <v>2</v>
      </c>
      <c r="GH220">
        <v>1</v>
      </c>
      <c r="GI220">
        <v>2</v>
      </c>
      <c r="GJ220">
        <v>0</v>
      </c>
      <c r="GK220">
        <v>0</v>
      </c>
      <c r="GL220">
        <f t="shared" si="240"/>
        <v>0</v>
      </c>
      <c r="GM220" t="e">
        <f t="shared" si="241"/>
        <v>#REF!</v>
      </c>
      <c r="GN220" t="e">
        <f t="shared" si="242"/>
        <v>#REF!</v>
      </c>
      <c r="GO220">
        <f t="shared" si="243"/>
        <v>0</v>
      </c>
      <c r="GP220">
        <f t="shared" si="244"/>
        <v>0</v>
      </c>
      <c r="GR220">
        <v>0</v>
      </c>
      <c r="GS220">
        <v>3</v>
      </c>
      <c r="GT220">
        <v>0</v>
      </c>
      <c r="GU220" t="s">
        <v>3</v>
      </c>
      <c r="GV220">
        <f t="shared" si="245"/>
        <v>0</v>
      </c>
      <c r="GW220">
        <v>1008.6</v>
      </c>
      <c r="GX220">
        <f t="shared" si="246"/>
        <v>0</v>
      </c>
      <c r="HA220">
        <v>0</v>
      </c>
      <c r="HB220">
        <v>0</v>
      </c>
      <c r="HC220">
        <f t="shared" si="247"/>
        <v>0</v>
      </c>
      <c r="HE220" t="s">
        <v>3</v>
      </c>
      <c r="HF220" t="s">
        <v>3</v>
      </c>
      <c r="HM220" t="s">
        <v>3</v>
      </c>
      <c r="HN220" t="s">
        <v>174</v>
      </c>
      <c r="HO220" t="s">
        <v>175</v>
      </c>
      <c r="HP220" t="s">
        <v>176</v>
      </c>
      <c r="HQ220" t="s">
        <v>176</v>
      </c>
      <c r="IK220">
        <v>0</v>
      </c>
    </row>
    <row r="221" spans="1:255" x14ac:dyDescent="0.2">
      <c r="A221" s="2">
        <v>18</v>
      </c>
      <c r="B221" s="2">
        <v>1</v>
      </c>
      <c r="C221" s="2">
        <v>153</v>
      </c>
      <c r="D221" s="2"/>
      <c r="E221" s="2" t="s">
        <v>227</v>
      </c>
      <c r="F221" s="2" t="s">
        <v>178</v>
      </c>
      <c r="G221" s="2" t="s">
        <v>179</v>
      </c>
      <c r="H221" s="2" t="s">
        <v>180</v>
      </c>
      <c r="I221" s="2">
        <f>I219*J221</f>
        <v>0.14699999999999999</v>
      </c>
      <c r="J221" s="2">
        <v>1.0499999999999998</v>
      </c>
      <c r="K221" s="2">
        <v>1.05</v>
      </c>
      <c r="L221" s="2">
        <v>0.30449999999999999</v>
      </c>
      <c r="M221" s="2">
        <v>0</v>
      </c>
      <c r="N221" s="2">
        <f t="shared" si="210"/>
        <v>0.30449999999999999</v>
      </c>
      <c r="O221" s="2">
        <f t="shared" si="211"/>
        <v>332</v>
      </c>
      <c r="P221" s="2">
        <f t="shared" si="212"/>
        <v>332</v>
      </c>
      <c r="Q221" s="2">
        <f t="shared" si="213"/>
        <v>0</v>
      </c>
      <c r="R221" s="2">
        <f t="shared" si="214"/>
        <v>0</v>
      </c>
      <c r="S221" s="2">
        <f t="shared" si="215"/>
        <v>0</v>
      </c>
      <c r="T221" s="2">
        <f t="shared" si="216"/>
        <v>0</v>
      </c>
      <c r="U221" s="2">
        <f t="shared" si="217"/>
        <v>0</v>
      </c>
      <c r="V221" s="2">
        <f t="shared" si="218"/>
        <v>0</v>
      </c>
      <c r="W221" s="2">
        <f t="shared" si="219"/>
        <v>0</v>
      </c>
      <c r="X221" s="2">
        <f t="shared" si="220"/>
        <v>0</v>
      </c>
      <c r="Y221" s="2">
        <f t="shared" si="221"/>
        <v>0</v>
      </c>
      <c r="Z221" s="2"/>
      <c r="AA221" s="2">
        <v>69726971</v>
      </c>
      <c r="AB221" s="2">
        <f t="shared" si="222"/>
        <v>2258.6999999999998</v>
      </c>
      <c r="AC221" s="2">
        <f>ROUND((ES221),2)</f>
        <v>2258.6999999999998</v>
      </c>
      <c r="AD221" s="2">
        <f t="shared" si="223"/>
        <v>0</v>
      </c>
      <c r="AE221" s="2">
        <f t="shared" si="224"/>
        <v>0</v>
      </c>
      <c r="AF221" s="2">
        <f t="shared" si="225"/>
        <v>0</v>
      </c>
      <c r="AG221" s="2">
        <f t="shared" si="226"/>
        <v>0</v>
      </c>
      <c r="AH221" s="2">
        <f t="shared" si="227"/>
        <v>0</v>
      </c>
      <c r="AI221" s="2">
        <f t="shared" si="228"/>
        <v>0</v>
      </c>
      <c r="AJ221" s="2">
        <f t="shared" si="229"/>
        <v>0</v>
      </c>
      <c r="AK221" s="2">
        <v>2258.6999999999998</v>
      </c>
      <c r="AL221" s="2">
        <v>2258.6999999999998</v>
      </c>
      <c r="AM221" s="2">
        <v>0</v>
      </c>
      <c r="AN221" s="2">
        <v>0</v>
      </c>
      <c r="AO221" s="2">
        <v>0</v>
      </c>
      <c r="AP221" s="2">
        <v>0</v>
      </c>
      <c r="AQ221" s="2">
        <v>0</v>
      </c>
      <c r="AR221" s="2">
        <v>0</v>
      </c>
      <c r="AS221" s="2">
        <v>0</v>
      </c>
      <c r="AT221" s="2">
        <v>0</v>
      </c>
      <c r="AU221" s="2">
        <v>0</v>
      </c>
      <c r="AV221" s="2">
        <v>1</v>
      </c>
      <c r="AW221" s="2">
        <v>1</v>
      </c>
      <c r="AX221" s="2"/>
      <c r="AY221" s="2"/>
      <c r="AZ221" s="2">
        <v>1</v>
      </c>
      <c r="BA221" s="2">
        <v>1</v>
      </c>
      <c r="BB221" s="2">
        <v>1</v>
      </c>
      <c r="BC221" s="2">
        <v>1</v>
      </c>
      <c r="BD221" s="2" t="s">
        <v>3</v>
      </c>
      <c r="BE221" s="2" t="s">
        <v>3</v>
      </c>
      <c r="BF221" s="2" t="s">
        <v>3</v>
      </c>
      <c r="BG221" s="2" t="s">
        <v>3</v>
      </c>
      <c r="BH221" s="2">
        <v>3</v>
      </c>
      <c r="BI221" s="2">
        <v>1</v>
      </c>
      <c r="BJ221" s="2" t="s">
        <v>181</v>
      </c>
      <c r="BK221" s="2"/>
      <c r="BL221" s="2"/>
      <c r="BM221" s="2">
        <v>500001</v>
      </c>
      <c r="BN221" s="2">
        <v>0</v>
      </c>
      <c r="BO221" s="2" t="s">
        <v>3</v>
      </c>
      <c r="BP221" s="2">
        <v>0</v>
      </c>
      <c r="BQ221" s="2">
        <v>8</v>
      </c>
      <c r="BR221" s="2">
        <v>0</v>
      </c>
      <c r="BS221" s="2">
        <v>1</v>
      </c>
      <c r="BT221" s="2">
        <v>1</v>
      </c>
      <c r="BU221" s="2">
        <v>1</v>
      </c>
      <c r="BV221" s="2">
        <v>1</v>
      </c>
      <c r="BW221" s="2">
        <v>1</v>
      </c>
      <c r="BX221" s="2">
        <v>1</v>
      </c>
      <c r="BY221" s="2" t="s">
        <v>3</v>
      </c>
      <c r="BZ221" s="2">
        <v>0</v>
      </c>
      <c r="CA221" s="2">
        <v>0</v>
      </c>
      <c r="CB221" s="2" t="s">
        <v>3</v>
      </c>
      <c r="CC221" s="2"/>
      <c r="CD221" s="2"/>
      <c r="CE221" s="2">
        <v>0</v>
      </c>
      <c r="CF221" s="2">
        <v>0</v>
      </c>
      <c r="CG221" s="2">
        <v>0</v>
      </c>
      <c r="CH221" s="2">
        <v>17</v>
      </c>
      <c r="CI221" s="2">
        <v>1</v>
      </c>
      <c r="CJ221" s="2">
        <v>0</v>
      </c>
      <c r="CK221" s="2">
        <v>0</v>
      </c>
      <c r="CL221" s="2">
        <v>0</v>
      </c>
      <c r="CM221" s="2">
        <v>0</v>
      </c>
      <c r="CN221" s="2" t="s">
        <v>3</v>
      </c>
      <c r="CO221" s="2">
        <v>0</v>
      </c>
      <c r="CP221" s="2">
        <f t="shared" si="230"/>
        <v>332</v>
      </c>
      <c r="CQ221" s="2">
        <f t="shared" si="231"/>
        <v>2258.6999999999998</v>
      </c>
      <c r="CR221" s="2">
        <f t="shared" si="232"/>
        <v>0</v>
      </c>
      <c r="CS221" s="2">
        <f t="shared" si="233"/>
        <v>0</v>
      </c>
      <c r="CT221" s="2">
        <f t="shared" si="234"/>
        <v>0</v>
      </c>
      <c r="CU221" s="2">
        <f t="shared" si="235"/>
        <v>0</v>
      </c>
      <c r="CV221" s="2">
        <f t="shared" si="236"/>
        <v>0</v>
      </c>
      <c r="CW221" s="2">
        <f t="shared" si="237"/>
        <v>0</v>
      </c>
      <c r="CX221" s="2">
        <f t="shared" si="238"/>
        <v>0</v>
      </c>
      <c r="CY221" s="2">
        <f>(((S221+R221)*AT221)/100)</f>
        <v>0</v>
      </c>
      <c r="CZ221" s="2">
        <f>(((S221+R221)*AU221)/100)</f>
        <v>0</v>
      </c>
      <c r="DA221" s="2"/>
      <c r="DB221" s="2"/>
      <c r="DC221" s="2" t="s">
        <v>3</v>
      </c>
      <c r="DD221" s="2" t="s">
        <v>3</v>
      </c>
      <c r="DE221" s="2" t="s">
        <v>3</v>
      </c>
      <c r="DF221" s="2" t="s">
        <v>3</v>
      </c>
      <c r="DG221" s="2" t="s">
        <v>3</v>
      </c>
      <c r="DH221" s="2" t="s">
        <v>3</v>
      </c>
      <c r="DI221" s="2" t="s">
        <v>3</v>
      </c>
      <c r="DJ221" s="2" t="s">
        <v>3</v>
      </c>
      <c r="DK221" s="2" t="s">
        <v>3</v>
      </c>
      <c r="DL221" s="2" t="s">
        <v>3</v>
      </c>
      <c r="DM221" s="2" t="s">
        <v>3</v>
      </c>
      <c r="DN221" s="2">
        <v>0</v>
      </c>
      <c r="DO221" s="2">
        <v>0</v>
      </c>
      <c r="DP221" s="2">
        <v>1</v>
      </c>
      <c r="DQ221" s="2">
        <v>1</v>
      </c>
      <c r="DR221" s="2"/>
      <c r="DS221" s="2"/>
      <c r="DT221" s="2"/>
      <c r="DU221" s="2">
        <v>1003</v>
      </c>
      <c r="DV221" s="2" t="s">
        <v>180</v>
      </c>
      <c r="DW221" s="2" t="s">
        <v>180</v>
      </c>
      <c r="DX221" s="2">
        <v>100</v>
      </c>
      <c r="DY221" s="2"/>
      <c r="DZ221" s="2" t="s">
        <v>3</v>
      </c>
      <c r="EA221" s="2" t="s">
        <v>3</v>
      </c>
      <c r="EB221" s="2" t="s">
        <v>3</v>
      </c>
      <c r="EC221" s="2" t="s">
        <v>3</v>
      </c>
      <c r="ED221" s="2"/>
      <c r="EE221" s="2">
        <v>54328897</v>
      </c>
      <c r="EF221" s="2">
        <v>8</v>
      </c>
      <c r="EG221" s="2" t="s">
        <v>31</v>
      </c>
      <c r="EH221" s="2">
        <v>0</v>
      </c>
      <c r="EI221" s="2" t="s">
        <v>3</v>
      </c>
      <c r="EJ221" s="2">
        <v>1</v>
      </c>
      <c r="EK221" s="2">
        <v>500001</v>
      </c>
      <c r="EL221" s="2" t="s">
        <v>32</v>
      </c>
      <c r="EM221" s="2" t="s">
        <v>33</v>
      </c>
      <c r="EN221" s="2"/>
      <c r="EO221" s="2" t="s">
        <v>3</v>
      </c>
      <c r="EP221" s="2"/>
      <c r="EQ221" s="2">
        <v>0</v>
      </c>
      <c r="ER221" s="2">
        <v>2258.6999999999998</v>
      </c>
      <c r="ES221" s="2">
        <v>2258.6999999999998</v>
      </c>
      <c r="ET221" s="2">
        <v>0</v>
      </c>
      <c r="EU221" s="2">
        <v>0</v>
      </c>
      <c r="EV221" s="2">
        <v>0</v>
      </c>
      <c r="EW221" s="2">
        <v>0</v>
      </c>
      <c r="EX221" s="2">
        <v>0</v>
      </c>
      <c r="EY221" s="2"/>
      <c r="EZ221" s="2"/>
      <c r="FA221" s="2"/>
      <c r="FB221" s="2"/>
      <c r="FC221" s="2"/>
      <c r="FD221" s="2"/>
      <c r="FE221" s="2"/>
      <c r="FF221" s="2"/>
      <c r="FG221" s="2"/>
      <c r="FH221" s="2"/>
      <c r="FI221" s="2"/>
      <c r="FJ221" s="2"/>
      <c r="FK221" s="2"/>
      <c r="FL221" s="2"/>
      <c r="FM221" s="2"/>
      <c r="FN221" s="2"/>
      <c r="FO221" s="2"/>
      <c r="FP221" s="2"/>
      <c r="FQ221" s="2">
        <v>0</v>
      </c>
      <c r="FR221" s="2">
        <f t="shared" si="239"/>
        <v>0</v>
      </c>
      <c r="FS221" s="2">
        <v>0</v>
      </c>
      <c r="FT221" s="2"/>
      <c r="FU221" s="2"/>
      <c r="FV221" s="2"/>
      <c r="FW221" s="2"/>
      <c r="FX221" s="2">
        <v>0</v>
      </c>
      <c r="FY221" s="2">
        <v>0</v>
      </c>
      <c r="FZ221" s="2"/>
      <c r="GA221" s="2" t="s">
        <v>3</v>
      </c>
      <c r="GB221" s="2"/>
      <c r="GC221" s="2"/>
      <c r="GD221" s="2">
        <v>1</v>
      </c>
      <c r="GE221" s="2"/>
      <c r="GF221" s="2">
        <v>-239826058</v>
      </c>
      <c r="GG221" s="2">
        <v>2</v>
      </c>
      <c r="GH221" s="2">
        <v>1</v>
      </c>
      <c r="GI221" s="2">
        <v>-2</v>
      </c>
      <c r="GJ221" s="2">
        <v>0</v>
      </c>
      <c r="GK221" s="2">
        <v>0</v>
      </c>
      <c r="GL221" s="2">
        <f t="shared" si="240"/>
        <v>0</v>
      </c>
      <c r="GM221" s="2">
        <f t="shared" si="241"/>
        <v>332</v>
      </c>
      <c r="GN221" s="2">
        <f t="shared" si="242"/>
        <v>332</v>
      </c>
      <c r="GO221" s="2">
        <f t="shared" si="243"/>
        <v>0</v>
      </c>
      <c r="GP221" s="2">
        <f t="shared" si="244"/>
        <v>0</v>
      </c>
      <c r="GQ221" s="2"/>
      <c r="GR221" s="2">
        <v>0</v>
      </c>
      <c r="GS221" s="2">
        <v>3</v>
      </c>
      <c r="GT221" s="2">
        <v>0</v>
      </c>
      <c r="GU221" s="2" t="s">
        <v>3</v>
      </c>
      <c r="GV221" s="2">
        <f t="shared" si="245"/>
        <v>0</v>
      </c>
      <c r="GW221" s="2">
        <v>1</v>
      </c>
      <c r="GX221" s="2">
        <f t="shared" si="246"/>
        <v>0</v>
      </c>
      <c r="GY221" s="2"/>
      <c r="GZ221" s="2"/>
      <c r="HA221" s="2">
        <v>0</v>
      </c>
      <c r="HB221" s="2">
        <v>0</v>
      </c>
      <c r="HC221" s="2">
        <f t="shared" si="247"/>
        <v>0</v>
      </c>
      <c r="HD221" s="2"/>
      <c r="HE221" s="2" t="s">
        <v>3</v>
      </c>
      <c r="HF221" s="2" t="s">
        <v>3</v>
      </c>
      <c r="HG221" s="2"/>
      <c r="HH221" s="2"/>
      <c r="HI221" s="2"/>
      <c r="HJ221" s="2"/>
      <c r="HK221" s="2"/>
      <c r="HL221" s="2"/>
      <c r="HM221" s="2" t="s">
        <v>3</v>
      </c>
      <c r="HN221" s="2" t="s">
        <v>3</v>
      </c>
      <c r="HO221" s="2" t="s">
        <v>3</v>
      </c>
      <c r="HP221" s="2" t="s">
        <v>3</v>
      </c>
      <c r="HQ221" s="2" t="s">
        <v>3</v>
      </c>
      <c r="HR221" s="2"/>
      <c r="HS221" s="2"/>
      <c r="HT221" s="2"/>
      <c r="HU221" s="2"/>
      <c r="HV221" s="2"/>
      <c r="HW221" s="2"/>
      <c r="HX221" s="2"/>
      <c r="HY221" s="2"/>
      <c r="HZ221" s="2"/>
      <c r="IA221" s="2"/>
      <c r="IB221" s="2"/>
      <c r="IC221" s="2"/>
      <c r="ID221" s="2"/>
      <c r="IE221" s="2"/>
      <c r="IF221" s="2"/>
      <c r="IG221" s="2"/>
      <c r="IH221" s="2"/>
      <c r="II221" s="2"/>
      <c r="IJ221" s="2"/>
      <c r="IK221" s="2">
        <v>0</v>
      </c>
      <c r="IL221" s="2"/>
      <c r="IM221" s="2"/>
      <c r="IN221" s="2"/>
      <c r="IO221" s="2"/>
      <c r="IP221" s="2"/>
      <c r="IQ221" s="2"/>
      <c r="IR221" s="2"/>
      <c r="IS221" s="2"/>
      <c r="IT221" s="2"/>
      <c r="IU221" s="2"/>
    </row>
    <row r="222" spans="1:255" x14ac:dyDescent="0.2">
      <c r="A222">
        <v>18</v>
      </c>
      <c r="B222">
        <v>1</v>
      </c>
      <c r="C222">
        <v>156</v>
      </c>
      <c r="E222" t="s">
        <v>227</v>
      </c>
      <c r="F222" t="e">
        <f>'1.Лок.смета.и.Акт'!#REF!</f>
        <v>#REF!</v>
      </c>
      <c r="G222" t="s">
        <v>179</v>
      </c>
      <c r="H222" t="s">
        <v>180</v>
      </c>
      <c r="I222">
        <f>I220*J222</f>
        <v>0.14699999999999999</v>
      </c>
      <c r="J222">
        <v>1.0499999999999998</v>
      </c>
      <c r="K222">
        <v>1.05</v>
      </c>
      <c r="L222">
        <v>0.30449999999999999</v>
      </c>
      <c r="M222">
        <v>0</v>
      </c>
      <c r="N222">
        <f t="shared" si="210"/>
        <v>0.30449999999999999</v>
      </c>
      <c r="O222">
        <f t="shared" si="211"/>
        <v>173</v>
      </c>
      <c r="P222">
        <f t="shared" si="212"/>
        <v>173</v>
      </c>
      <c r="Q222">
        <f t="shared" si="213"/>
        <v>0</v>
      </c>
      <c r="R222">
        <f t="shared" si="214"/>
        <v>0</v>
      </c>
      <c r="S222">
        <f t="shared" si="215"/>
        <v>0</v>
      </c>
      <c r="T222">
        <f t="shared" si="216"/>
        <v>0</v>
      </c>
      <c r="U222">
        <f t="shared" si="217"/>
        <v>0</v>
      </c>
      <c r="V222">
        <f t="shared" si="218"/>
        <v>0</v>
      </c>
      <c r="W222">
        <f t="shared" si="219"/>
        <v>0</v>
      </c>
      <c r="X222">
        <f t="shared" si="220"/>
        <v>0</v>
      </c>
      <c r="Y222">
        <f t="shared" si="221"/>
        <v>0</v>
      </c>
      <c r="AA222">
        <v>69726884</v>
      </c>
      <c r="AB222">
        <f t="shared" si="222"/>
        <v>155.58000000000001</v>
      </c>
      <c r="AC222">
        <f>ROUND((ES222),2)</f>
        <v>155.58000000000001</v>
      </c>
      <c r="AD222">
        <f t="shared" si="223"/>
        <v>0</v>
      </c>
      <c r="AE222">
        <f t="shared" si="224"/>
        <v>0</v>
      </c>
      <c r="AF222">
        <f t="shared" si="225"/>
        <v>0</v>
      </c>
      <c r="AG222">
        <f t="shared" si="226"/>
        <v>0</v>
      </c>
      <c r="AH222">
        <f t="shared" si="227"/>
        <v>0</v>
      </c>
      <c r="AI222">
        <f t="shared" si="228"/>
        <v>0</v>
      </c>
      <c r="AJ222">
        <f t="shared" si="229"/>
        <v>0</v>
      </c>
      <c r="AK222">
        <v>155.58000000000001</v>
      </c>
      <c r="AL222">
        <v>155.58000000000001</v>
      </c>
      <c r="AM222">
        <v>0</v>
      </c>
      <c r="AN222">
        <v>0</v>
      </c>
      <c r="AO222">
        <v>0</v>
      </c>
      <c r="AP222">
        <v>0</v>
      </c>
      <c r="AQ222">
        <v>0</v>
      </c>
      <c r="AR222">
        <v>0</v>
      </c>
      <c r="AS222">
        <v>0</v>
      </c>
      <c r="AT222">
        <v>0</v>
      </c>
      <c r="AU222">
        <v>0</v>
      </c>
      <c r="AV222">
        <v>1</v>
      </c>
      <c r="AW222">
        <v>1</v>
      </c>
      <c r="AZ222">
        <v>1</v>
      </c>
      <c r="BA222">
        <v>1</v>
      </c>
      <c r="BB222">
        <v>1</v>
      </c>
      <c r="BC222">
        <v>7.56</v>
      </c>
      <c r="BD222" t="s">
        <v>3</v>
      </c>
      <c r="BE222" t="s">
        <v>3</v>
      </c>
      <c r="BF222" t="s">
        <v>3</v>
      </c>
      <c r="BG222" t="s">
        <v>3</v>
      </c>
      <c r="BH222">
        <v>3</v>
      </c>
      <c r="BI222">
        <v>1</v>
      </c>
      <c r="BJ222" t="s">
        <v>181</v>
      </c>
      <c r="BM222">
        <v>500001</v>
      </c>
      <c r="BN222">
        <v>0</v>
      </c>
      <c r="BO222" t="s">
        <v>3</v>
      </c>
      <c r="BP222">
        <v>0</v>
      </c>
      <c r="BQ222">
        <v>8</v>
      </c>
      <c r="BR222">
        <v>0</v>
      </c>
      <c r="BS222">
        <v>1</v>
      </c>
      <c r="BT222">
        <v>1</v>
      </c>
      <c r="BU222">
        <v>1</v>
      </c>
      <c r="BV222">
        <v>1</v>
      </c>
      <c r="BW222">
        <v>1</v>
      </c>
      <c r="BX222">
        <v>1</v>
      </c>
      <c r="BY222" t="s">
        <v>3</v>
      </c>
      <c r="BZ222">
        <v>0</v>
      </c>
      <c r="CA222">
        <v>0</v>
      </c>
      <c r="CB222" t="s">
        <v>3</v>
      </c>
      <c r="CE222">
        <v>0</v>
      </c>
      <c r="CF222">
        <v>0</v>
      </c>
      <c r="CG222">
        <v>0</v>
      </c>
      <c r="CH222">
        <v>17</v>
      </c>
      <c r="CI222">
        <v>1</v>
      </c>
      <c r="CJ222">
        <v>0</v>
      </c>
      <c r="CK222">
        <v>0</v>
      </c>
      <c r="CL222">
        <v>0</v>
      </c>
      <c r="CM222">
        <v>0</v>
      </c>
      <c r="CN222" t="s">
        <v>3</v>
      </c>
      <c r="CO222">
        <v>0</v>
      </c>
      <c r="CP222">
        <f t="shared" si="230"/>
        <v>173</v>
      </c>
      <c r="CQ222">
        <f t="shared" si="231"/>
        <v>1176.1848</v>
      </c>
      <c r="CR222">
        <f t="shared" si="232"/>
        <v>0</v>
      </c>
      <c r="CS222">
        <f t="shared" si="233"/>
        <v>0</v>
      </c>
      <c r="CT222">
        <f t="shared" si="234"/>
        <v>0</v>
      </c>
      <c r="CU222">
        <f t="shared" si="235"/>
        <v>0</v>
      </c>
      <c r="CV222">
        <f t="shared" si="236"/>
        <v>0</v>
      </c>
      <c r="CW222">
        <f t="shared" si="237"/>
        <v>0</v>
      </c>
      <c r="CX222">
        <f t="shared" si="238"/>
        <v>0</v>
      </c>
      <c r="CY222">
        <f>(S222+R222)*(BZ222/100)</f>
        <v>0</v>
      </c>
      <c r="CZ222">
        <f>(S222+R222)*(CA222/100)</f>
        <v>0</v>
      </c>
      <c r="DC222" t="s">
        <v>3</v>
      </c>
      <c r="DD222" t="s">
        <v>3</v>
      </c>
      <c r="DE222" t="s">
        <v>3</v>
      </c>
      <c r="DF222" t="s">
        <v>3</v>
      </c>
      <c r="DG222" t="s">
        <v>3</v>
      </c>
      <c r="DH222" t="s">
        <v>3</v>
      </c>
      <c r="DI222" t="s">
        <v>3</v>
      </c>
      <c r="DJ222" t="s">
        <v>3</v>
      </c>
      <c r="DK222" t="s">
        <v>3</v>
      </c>
      <c r="DL222" t="s">
        <v>3</v>
      </c>
      <c r="DM222" t="s">
        <v>3</v>
      </c>
      <c r="DN222">
        <v>0</v>
      </c>
      <c r="DO222">
        <v>0</v>
      </c>
      <c r="DP222">
        <v>1</v>
      </c>
      <c r="DQ222">
        <v>1</v>
      </c>
      <c r="DU222">
        <v>1003</v>
      </c>
      <c r="DV222" t="s">
        <v>180</v>
      </c>
      <c r="DW222" t="e">
        <f>'1.Лок.смета.и.Акт'!#REF!</f>
        <v>#REF!</v>
      </c>
      <c r="DX222">
        <v>100</v>
      </c>
      <c r="DZ222" t="s">
        <v>3</v>
      </c>
      <c r="EA222" t="s">
        <v>3</v>
      </c>
      <c r="EB222" t="s">
        <v>3</v>
      </c>
      <c r="EC222" t="s">
        <v>3</v>
      </c>
      <c r="EE222">
        <v>54328897</v>
      </c>
      <c r="EF222">
        <v>8</v>
      </c>
      <c r="EG222" t="s">
        <v>31</v>
      </c>
      <c r="EH222">
        <v>0</v>
      </c>
      <c r="EI222" t="s">
        <v>3</v>
      </c>
      <c r="EJ222">
        <v>1</v>
      </c>
      <c r="EK222">
        <v>500001</v>
      </c>
      <c r="EL222" t="s">
        <v>32</v>
      </c>
      <c r="EM222" t="s">
        <v>33</v>
      </c>
      <c r="EO222" t="s">
        <v>3</v>
      </c>
      <c r="EQ222">
        <v>0</v>
      </c>
      <c r="ER222">
        <v>1125</v>
      </c>
      <c r="ES222">
        <v>155.58000000000001</v>
      </c>
      <c r="ET222">
        <v>0</v>
      </c>
      <c r="EU222">
        <v>0</v>
      </c>
      <c r="EV222">
        <v>0</v>
      </c>
      <c r="EW222">
        <v>0</v>
      </c>
      <c r="EX222">
        <v>0</v>
      </c>
      <c r="EZ222">
        <v>5</v>
      </c>
      <c r="FC222">
        <v>0</v>
      </c>
      <c r="FD222">
        <v>18</v>
      </c>
      <c r="FF222">
        <v>1125</v>
      </c>
      <c r="FQ222">
        <v>0</v>
      </c>
      <c r="FR222">
        <f t="shared" si="239"/>
        <v>0</v>
      </c>
      <c r="FS222">
        <v>0</v>
      </c>
      <c r="FX222">
        <v>0</v>
      </c>
      <c r="FY222">
        <v>0</v>
      </c>
      <c r="GA222" t="s">
        <v>182</v>
      </c>
      <c r="GD222">
        <v>1</v>
      </c>
      <c r="GF222">
        <v>-239826058</v>
      </c>
      <c r="GG222">
        <v>2</v>
      </c>
      <c r="GH222">
        <v>3</v>
      </c>
      <c r="GI222">
        <v>5</v>
      </c>
      <c r="GJ222">
        <v>0</v>
      </c>
      <c r="GK222">
        <v>0</v>
      </c>
      <c r="GL222">
        <f t="shared" si="240"/>
        <v>0</v>
      </c>
      <c r="GM222">
        <f t="shared" si="241"/>
        <v>173</v>
      </c>
      <c r="GN222">
        <f t="shared" si="242"/>
        <v>173</v>
      </c>
      <c r="GO222">
        <f t="shared" si="243"/>
        <v>0</v>
      </c>
      <c r="GP222">
        <f t="shared" si="244"/>
        <v>0</v>
      </c>
      <c r="GR222">
        <v>1</v>
      </c>
      <c r="GS222">
        <v>1</v>
      </c>
      <c r="GT222">
        <v>0</v>
      </c>
      <c r="GU222" t="s">
        <v>3</v>
      </c>
      <c r="GV222">
        <f t="shared" si="245"/>
        <v>0</v>
      </c>
      <c r="GW222">
        <v>1</v>
      </c>
      <c r="GX222">
        <f t="shared" si="246"/>
        <v>0</v>
      </c>
      <c r="HA222">
        <v>0</v>
      </c>
      <c r="HB222">
        <v>0</v>
      </c>
      <c r="HC222">
        <f t="shared" si="247"/>
        <v>0</v>
      </c>
      <c r="HE222" t="s">
        <v>35</v>
      </c>
      <c r="HF222" t="s">
        <v>36</v>
      </c>
      <c r="HM222" t="s">
        <v>3</v>
      </c>
      <c r="HN222" t="s">
        <v>3</v>
      </c>
      <c r="HO222" t="s">
        <v>3</v>
      </c>
      <c r="HP222" t="s">
        <v>3</v>
      </c>
      <c r="HQ222" t="s">
        <v>3</v>
      </c>
      <c r="IK222">
        <v>0</v>
      </c>
    </row>
    <row r="223" spans="1:255" x14ac:dyDescent="0.2">
      <c r="A223" s="2">
        <v>17</v>
      </c>
      <c r="B223" s="2">
        <v>1</v>
      </c>
      <c r="C223" s="2">
        <f>ROW(SmtRes!A162)</f>
        <v>162</v>
      </c>
      <c r="D223" s="2">
        <f>ROW(EtalonRes!A164)</f>
        <v>164</v>
      </c>
      <c r="E223" s="2" t="s">
        <v>228</v>
      </c>
      <c r="F223" s="2" t="s">
        <v>184</v>
      </c>
      <c r="G223" s="2" t="s">
        <v>229</v>
      </c>
      <c r="H223" s="2" t="s">
        <v>186</v>
      </c>
      <c r="I223" s="2">
        <f>'1.Лок.смета.и.Акт'!E45</f>
        <v>0.13500000000000001</v>
      </c>
      <c r="J223" s="2">
        <v>0</v>
      </c>
      <c r="K223" s="2">
        <v>0.13500000000000001</v>
      </c>
      <c r="L223" s="2">
        <v>0.27200000000000002</v>
      </c>
      <c r="M223" s="2">
        <v>0</v>
      </c>
      <c r="N223" s="2">
        <f t="shared" si="210"/>
        <v>0.27200000000000002</v>
      </c>
      <c r="O223" s="2">
        <f t="shared" si="211"/>
        <v>49</v>
      </c>
      <c r="P223" s="2">
        <f t="shared" si="212"/>
        <v>0</v>
      </c>
      <c r="Q223" s="2">
        <f t="shared" si="213"/>
        <v>6</v>
      </c>
      <c r="R223" s="2">
        <f t="shared" si="214"/>
        <v>2</v>
      </c>
      <c r="S223" s="2">
        <f t="shared" si="215"/>
        <v>43</v>
      </c>
      <c r="T223" s="2">
        <f t="shared" si="216"/>
        <v>0</v>
      </c>
      <c r="U223" s="2">
        <f t="shared" si="217"/>
        <v>5.33385</v>
      </c>
      <c r="V223" s="2">
        <f t="shared" si="218"/>
        <v>0.17145000000000002</v>
      </c>
      <c r="W223" s="2">
        <f t="shared" si="219"/>
        <v>0</v>
      </c>
      <c r="X223" s="2">
        <f t="shared" si="220"/>
        <v>55</v>
      </c>
      <c r="Y223" s="2">
        <f t="shared" si="221"/>
        <v>34</v>
      </c>
      <c r="Z223" s="2"/>
      <c r="AA223" s="2">
        <v>69726971</v>
      </c>
      <c r="AB223" s="2">
        <f t="shared" si="222"/>
        <v>360.73</v>
      </c>
      <c r="AC223" s="2">
        <f>ROUND((ES223+(SUM(SmtRes!BC157:'SmtRes'!BC162)+SUM(EtalonRes!AL159:'EtalonRes'!AL164))),2)</f>
        <v>0</v>
      </c>
      <c r="AD223" s="2">
        <f t="shared" si="223"/>
        <v>44.25</v>
      </c>
      <c r="AE223" s="2">
        <f t="shared" si="224"/>
        <v>17.28</v>
      </c>
      <c r="AF223" s="2">
        <f t="shared" si="225"/>
        <v>316.48</v>
      </c>
      <c r="AG223" s="2">
        <f t="shared" si="226"/>
        <v>0</v>
      </c>
      <c r="AH223" s="2">
        <f t="shared" si="227"/>
        <v>39.51</v>
      </c>
      <c r="AI223" s="2">
        <f t="shared" si="228"/>
        <v>1.27</v>
      </c>
      <c r="AJ223" s="2">
        <f t="shared" si="229"/>
        <v>0</v>
      </c>
      <c r="AK223" s="2">
        <v>1394.91</v>
      </c>
      <c r="AL223" s="2">
        <v>1034.18</v>
      </c>
      <c r="AM223" s="2">
        <v>44.25</v>
      </c>
      <c r="AN223" s="2">
        <v>17.28</v>
      </c>
      <c r="AO223" s="2">
        <v>316.48</v>
      </c>
      <c r="AP223" s="2">
        <v>0</v>
      </c>
      <c r="AQ223" s="2">
        <v>39.51</v>
      </c>
      <c r="AR223" s="2">
        <v>1.27</v>
      </c>
      <c r="AS223" s="2">
        <v>0</v>
      </c>
      <c r="AT223" s="2">
        <v>123</v>
      </c>
      <c r="AU223" s="2">
        <v>75</v>
      </c>
      <c r="AV223" s="2">
        <v>1</v>
      </c>
      <c r="AW223" s="2">
        <v>1</v>
      </c>
      <c r="AX223" s="2"/>
      <c r="AY223" s="2"/>
      <c r="AZ223" s="2">
        <v>1</v>
      </c>
      <c r="BA223" s="2">
        <v>1</v>
      </c>
      <c r="BB223" s="2">
        <v>1</v>
      </c>
      <c r="BC223" s="2">
        <v>1</v>
      </c>
      <c r="BD223" s="2" t="s">
        <v>3</v>
      </c>
      <c r="BE223" s="2" t="s">
        <v>3</v>
      </c>
      <c r="BF223" s="2" t="s">
        <v>3</v>
      </c>
      <c r="BG223" s="2" t="s">
        <v>3</v>
      </c>
      <c r="BH223" s="2">
        <v>0</v>
      </c>
      <c r="BI223" s="2">
        <v>1</v>
      </c>
      <c r="BJ223" s="2" t="s">
        <v>187</v>
      </c>
      <c r="BK223" s="2"/>
      <c r="BL223" s="2"/>
      <c r="BM223" s="2">
        <v>11001</v>
      </c>
      <c r="BN223" s="2">
        <v>0</v>
      </c>
      <c r="BO223" s="2" t="s">
        <v>3</v>
      </c>
      <c r="BP223" s="2">
        <v>0</v>
      </c>
      <c r="BQ223" s="2">
        <v>2</v>
      </c>
      <c r="BR223" s="2">
        <v>0</v>
      </c>
      <c r="BS223" s="2">
        <v>1</v>
      </c>
      <c r="BT223" s="2">
        <v>1</v>
      </c>
      <c r="BU223" s="2">
        <v>1</v>
      </c>
      <c r="BV223" s="2">
        <v>1</v>
      </c>
      <c r="BW223" s="2">
        <v>1</v>
      </c>
      <c r="BX223" s="2">
        <v>1</v>
      </c>
      <c r="BY223" s="2" t="s">
        <v>3</v>
      </c>
      <c r="BZ223" s="2">
        <v>123</v>
      </c>
      <c r="CA223" s="2">
        <v>75</v>
      </c>
      <c r="CB223" s="2" t="s">
        <v>3</v>
      </c>
      <c r="CC223" s="2"/>
      <c r="CD223" s="2"/>
      <c r="CE223" s="2">
        <v>0</v>
      </c>
      <c r="CF223" s="2">
        <v>0</v>
      </c>
      <c r="CG223" s="2">
        <v>0</v>
      </c>
      <c r="CH223" s="2">
        <v>18</v>
      </c>
      <c r="CI223" s="2">
        <v>0</v>
      </c>
      <c r="CJ223" s="2">
        <v>0</v>
      </c>
      <c r="CK223" s="2">
        <v>0</v>
      </c>
      <c r="CL223" s="2">
        <v>0</v>
      </c>
      <c r="CM223" s="2">
        <v>0</v>
      </c>
      <c r="CN223" s="2" t="s">
        <v>3</v>
      </c>
      <c r="CO223" s="2">
        <v>0</v>
      </c>
      <c r="CP223" s="2">
        <f t="shared" si="230"/>
        <v>49</v>
      </c>
      <c r="CQ223" s="2">
        <f t="shared" si="231"/>
        <v>0</v>
      </c>
      <c r="CR223" s="2">
        <f t="shared" si="232"/>
        <v>44.25</v>
      </c>
      <c r="CS223" s="2">
        <f t="shared" si="233"/>
        <v>17.28</v>
      </c>
      <c r="CT223" s="2">
        <f t="shared" si="234"/>
        <v>316.48</v>
      </c>
      <c r="CU223" s="2">
        <f t="shared" si="235"/>
        <v>0</v>
      </c>
      <c r="CV223" s="2">
        <f t="shared" si="236"/>
        <v>39.51</v>
      </c>
      <c r="CW223" s="2">
        <f t="shared" si="237"/>
        <v>1.27</v>
      </c>
      <c r="CX223" s="2">
        <f t="shared" si="238"/>
        <v>0</v>
      </c>
      <c r="CY223" s="2">
        <f>(((S223+R223)*AT223)/100)</f>
        <v>55.35</v>
      </c>
      <c r="CZ223" s="2">
        <f>(((S223+R223)*AU223)/100)</f>
        <v>33.75</v>
      </c>
      <c r="DA223" s="2"/>
      <c r="DB223" s="2"/>
      <c r="DC223" s="2" t="s">
        <v>3</v>
      </c>
      <c r="DD223" s="2" t="s">
        <v>3</v>
      </c>
      <c r="DE223" s="2" t="s">
        <v>3</v>
      </c>
      <c r="DF223" s="2" t="s">
        <v>3</v>
      </c>
      <c r="DG223" s="2" t="s">
        <v>3</v>
      </c>
      <c r="DH223" s="2" t="s">
        <v>3</v>
      </c>
      <c r="DI223" s="2" t="s">
        <v>3</v>
      </c>
      <c r="DJ223" s="2" t="s">
        <v>3</v>
      </c>
      <c r="DK223" s="2" t="s">
        <v>3</v>
      </c>
      <c r="DL223" s="2" t="s">
        <v>3</v>
      </c>
      <c r="DM223" s="2" t="s">
        <v>3</v>
      </c>
      <c r="DN223" s="2">
        <v>0</v>
      </c>
      <c r="DO223" s="2">
        <v>0</v>
      </c>
      <c r="DP223" s="2">
        <v>1</v>
      </c>
      <c r="DQ223" s="2">
        <v>1</v>
      </c>
      <c r="DR223" s="2"/>
      <c r="DS223" s="2"/>
      <c r="DT223" s="2"/>
      <c r="DU223" s="2">
        <v>1013</v>
      </c>
      <c r="DV223" s="2" t="s">
        <v>186</v>
      </c>
      <c r="DW223" s="2" t="s">
        <v>186</v>
      </c>
      <c r="DX223" s="2">
        <v>1</v>
      </c>
      <c r="DY223" s="2"/>
      <c r="DZ223" s="2" t="s">
        <v>3</v>
      </c>
      <c r="EA223" s="2" t="s">
        <v>3</v>
      </c>
      <c r="EB223" s="2" t="s">
        <v>3</v>
      </c>
      <c r="EC223" s="2" t="s">
        <v>3</v>
      </c>
      <c r="ED223" s="2"/>
      <c r="EE223" s="2">
        <v>54328965</v>
      </c>
      <c r="EF223" s="2">
        <v>2</v>
      </c>
      <c r="EG223" s="2" t="s">
        <v>21</v>
      </c>
      <c r="EH223" s="2">
        <v>0</v>
      </c>
      <c r="EI223" s="2" t="s">
        <v>3</v>
      </c>
      <c r="EJ223" s="2">
        <v>1</v>
      </c>
      <c r="EK223" s="2">
        <v>11001</v>
      </c>
      <c r="EL223" s="2" t="s">
        <v>22</v>
      </c>
      <c r="EM223" s="2" t="s">
        <v>23</v>
      </c>
      <c r="EN223" s="2"/>
      <c r="EO223" s="2" t="s">
        <v>3</v>
      </c>
      <c r="EP223" s="2"/>
      <c r="EQ223" s="2">
        <v>1441792</v>
      </c>
      <c r="ER223" s="2">
        <v>1394.91</v>
      </c>
      <c r="ES223" s="2">
        <v>1034.18</v>
      </c>
      <c r="ET223" s="2">
        <v>44.25</v>
      </c>
      <c r="EU223" s="2">
        <v>17.28</v>
      </c>
      <c r="EV223" s="2">
        <v>316.48</v>
      </c>
      <c r="EW223" s="2">
        <v>39.51</v>
      </c>
      <c r="EX223" s="2">
        <v>1.27</v>
      </c>
      <c r="EY223" s="2">
        <v>1</v>
      </c>
      <c r="EZ223" s="2"/>
      <c r="FA223" s="2"/>
      <c r="FB223" s="2"/>
      <c r="FC223" s="2"/>
      <c r="FD223" s="2"/>
      <c r="FE223" s="2"/>
      <c r="FF223" s="2"/>
      <c r="FG223" s="2"/>
      <c r="FH223" s="2"/>
      <c r="FI223" s="2"/>
      <c r="FJ223" s="2"/>
      <c r="FK223" s="2"/>
      <c r="FL223" s="2"/>
      <c r="FM223" s="2"/>
      <c r="FN223" s="2"/>
      <c r="FO223" s="2"/>
      <c r="FP223" s="2"/>
      <c r="FQ223" s="2">
        <v>0</v>
      </c>
      <c r="FR223" s="2">
        <f t="shared" si="239"/>
        <v>0</v>
      </c>
      <c r="FS223" s="2">
        <v>0</v>
      </c>
      <c r="FT223" s="2"/>
      <c r="FU223" s="2"/>
      <c r="FV223" s="2"/>
      <c r="FW223" s="2"/>
      <c r="FX223" s="2">
        <v>123</v>
      </c>
      <c r="FY223" s="2">
        <v>75</v>
      </c>
      <c r="FZ223" s="2"/>
      <c r="GA223" s="2" t="s">
        <v>3</v>
      </c>
      <c r="GB223" s="2"/>
      <c r="GC223" s="2"/>
      <c r="GD223" s="2">
        <v>1</v>
      </c>
      <c r="GE223" s="2"/>
      <c r="GF223" s="2">
        <v>545899649</v>
      </c>
      <c r="GG223" s="2">
        <v>2</v>
      </c>
      <c r="GH223" s="2">
        <v>1</v>
      </c>
      <c r="GI223" s="2">
        <v>-2</v>
      </c>
      <c r="GJ223" s="2">
        <v>0</v>
      </c>
      <c r="GK223" s="2">
        <v>0</v>
      </c>
      <c r="GL223" s="2">
        <f t="shared" si="240"/>
        <v>0</v>
      </c>
      <c r="GM223" s="2">
        <f t="shared" si="241"/>
        <v>138</v>
      </c>
      <c r="GN223" s="2">
        <f t="shared" si="242"/>
        <v>138</v>
      </c>
      <c r="GO223" s="2">
        <f t="shared" si="243"/>
        <v>0</v>
      </c>
      <c r="GP223" s="2">
        <f t="shared" si="244"/>
        <v>0</v>
      </c>
      <c r="GQ223" s="2"/>
      <c r="GR223" s="2">
        <v>0</v>
      </c>
      <c r="GS223" s="2">
        <v>3</v>
      </c>
      <c r="GT223" s="2">
        <v>0</v>
      </c>
      <c r="GU223" s="2" t="s">
        <v>3</v>
      </c>
      <c r="GV223" s="2">
        <f t="shared" si="245"/>
        <v>0</v>
      </c>
      <c r="GW223" s="2">
        <v>1</v>
      </c>
      <c r="GX223" s="2">
        <f t="shared" si="246"/>
        <v>0</v>
      </c>
      <c r="GY223" s="2"/>
      <c r="GZ223" s="2"/>
      <c r="HA223" s="2">
        <v>0</v>
      </c>
      <c r="HB223" s="2">
        <v>0</v>
      </c>
      <c r="HC223" s="2">
        <f t="shared" si="247"/>
        <v>0</v>
      </c>
      <c r="HD223" s="2"/>
      <c r="HE223" s="2" t="s">
        <v>3</v>
      </c>
      <c r="HF223" s="2" t="s">
        <v>3</v>
      </c>
      <c r="HG223" s="2"/>
      <c r="HH223" s="2"/>
      <c r="HI223" s="2"/>
      <c r="HJ223" s="2"/>
      <c r="HK223" s="2"/>
      <c r="HL223" s="2"/>
      <c r="HM223" s="2" t="s">
        <v>3</v>
      </c>
      <c r="HN223" s="2" t="s">
        <v>24</v>
      </c>
      <c r="HO223" s="2" t="s">
        <v>25</v>
      </c>
      <c r="HP223" s="2" t="s">
        <v>22</v>
      </c>
      <c r="HQ223" s="2" t="s">
        <v>22</v>
      </c>
      <c r="HR223" s="2"/>
      <c r="HS223" s="2"/>
      <c r="HT223" s="2"/>
      <c r="HU223" s="2"/>
      <c r="HV223" s="2"/>
      <c r="HW223" s="2"/>
      <c r="HX223" s="2"/>
      <c r="HY223" s="2"/>
      <c r="HZ223" s="2"/>
      <c r="IA223" s="2"/>
      <c r="IB223" s="2"/>
      <c r="IC223" s="2"/>
      <c r="ID223" s="2"/>
      <c r="IE223" s="2"/>
      <c r="IF223" s="2"/>
      <c r="IG223" s="2"/>
      <c r="IH223" s="2"/>
      <c r="II223" s="2"/>
      <c r="IJ223" s="2"/>
      <c r="IK223" s="2">
        <v>0</v>
      </c>
      <c r="IL223" s="2"/>
      <c r="IM223" s="2"/>
      <c r="IN223" s="2"/>
      <c r="IO223" s="2"/>
      <c r="IP223" s="2"/>
      <c r="IQ223" s="2"/>
      <c r="IR223" s="2"/>
      <c r="IS223" s="2"/>
      <c r="IT223" s="2"/>
      <c r="IU223" s="2"/>
    </row>
    <row r="224" spans="1:255" x14ac:dyDescent="0.2">
      <c r="A224">
        <v>17</v>
      </c>
      <c r="B224">
        <v>1</v>
      </c>
      <c r="C224">
        <f>ROW(SmtRes!A168)</f>
        <v>168</v>
      </c>
      <c r="D224">
        <f>ROW(EtalonRes!A170)</f>
        <v>170</v>
      </c>
      <c r="E224" t="s">
        <v>228</v>
      </c>
      <c r="F224" t="s">
        <v>184</v>
      </c>
      <c r="G224" t="s">
        <v>229</v>
      </c>
      <c r="H224" t="s">
        <v>186</v>
      </c>
      <c r="I224">
        <f>'1.Лок.смета.и.Акт'!E45</f>
        <v>0.13500000000000001</v>
      </c>
      <c r="J224">
        <v>0</v>
      </c>
      <c r="K224">
        <v>0.13500000000000001</v>
      </c>
      <c r="L224">
        <v>0.27200000000000002</v>
      </c>
      <c r="M224">
        <v>0</v>
      </c>
      <c r="N224">
        <f t="shared" si="210"/>
        <v>0.27200000000000002</v>
      </c>
      <c r="O224">
        <f t="shared" si="211"/>
        <v>1131</v>
      </c>
      <c r="P224">
        <f t="shared" si="212"/>
        <v>0</v>
      </c>
      <c r="Q224">
        <f t="shared" si="213"/>
        <v>47</v>
      </c>
      <c r="R224">
        <f t="shared" si="214"/>
        <v>46</v>
      </c>
      <c r="S224">
        <f t="shared" si="215"/>
        <v>1084</v>
      </c>
      <c r="T224">
        <f t="shared" si="216"/>
        <v>0</v>
      </c>
      <c r="U224" t="e">
        <f t="shared" si="217"/>
        <v>#REF!</v>
      </c>
      <c r="V224">
        <f t="shared" si="218"/>
        <v>0.17145000000000002</v>
      </c>
      <c r="W224">
        <f t="shared" si="219"/>
        <v>0</v>
      </c>
      <c r="X224" t="e">
        <f t="shared" si="220"/>
        <v>#REF!</v>
      </c>
      <c r="Y224" t="e">
        <f t="shared" si="221"/>
        <v>#REF!</v>
      </c>
      <c r="AA224">
        <v>69726884</v>
      </c>
      <c r="AB224">
        <f t="shared" si="222"/>
        <v>360.73</v>
      </c>
      <c r="AC224">
        <f>ROUND((ES224+(SUM(SmtRes!BC163:'SmtRes'!BC168)+SUM(EtalonRes!AL165:'EtalonRes'!AL170))),2)</f>
        <v>0</v>
      </c>
      <c r="AD224">
        <f t="shared" si="223"/>
        <v>44.25</v>
      </c>
      <c r="AE224">
        <f t="shared" si="224"/>
        <v>17.28</v>
      </c>
      <c r="AF224">
        <f t="shared" si="225"/>
        <v>316.48</v>
      </c>
      <c r="AG224">
        <f t="shared" si="226"/>
        <v>0</v>
      </c>
      <c r="AH224" t="e">
        <f t="shared" si="227"/>
        <v>#REF!</v>
      </c>
      <c r="AI224">
        <f t="shared" si="228"/>
        <v>1.27</v>
      </c>
      <c r="AJ224">
        <f t="shared" si="229"/>
        <v>0</v>
      </c>
      <c r="AK224">
        <v>1394.91</v>
      </c>
      <c r="AL224">
        <v>1034.18</v>
      </c>
      <c r="AM224">
        <v>44.25</v>
      </c>
      <c r="AN224">
        <v>17.28</v>
      </c>
      <c r="AO224">
        <v>316.48</v>
      </c>
      <c r="AP224">
        <v>0</v>
      </c>
      <c r="AQ224" t="e">
        <f>'1.Лок.смета.и.Акт'!#REF!</f>
        <v>#REF!</v>
      </c>
      <c r="AR224">
        <v>1.27</v>
      </c>
      <c r="AS224">
        <v>0</v>
      </c>
      <c r="AT224">
        <v>117</v>
      </c>
      <c r="AU224">
        <v>64</v>
      </c>
      <c r="AV224">
        <v>1</v>
      </c>
      <c r="AW224">
        <v>1</v>
      </c>
      <c r="AZ224">
        <v>1</v>
      </c>
      <c r="BA224">
        <v>25.36</v>
      </c>
      <c r="BB224">
        <v>7.84</v>
      </c>
      <c r="BC224">
        <v>7.56</v>
      </c>
      <c r="BD224" t="s">
        <v>3</v>
      </c>
      <c r="BE224" t="s">
        <v>3</v>
      </c>
      <c r="BF224" t="s">
        <v>3</v>
      </c>
      <c r="BG224" t="s">
        <v>3</v>
      </c>
      <c r="BH224">
        <v>0</v>
      </c>
      <c r="BI224">
        <v>1</v>
      </c>
      <c r="BJ224" t="s">
        <v>187</v>
      </c>
      <c r="BM224">
        <v>11001</v>
      </c>
      <c r="BN224">
        <v>0</v>
      </c>
      <c r="BO224" t="s">
        <v>184</v>
      </c>
      <c r="BP224">
        <v>1</v>
      </c>
      <c r="BQ224">
        <v>2</v>
      </c>
      <c r="BR224">
        <v>0</v>
      </c>
      <c r="BS224">
        <v>19.8</v>
      </c>
      <c r="BT224">
        <v>1</v>
      </c>
      <c r="BU224">
        <v>1</v>
      </c>
      <c r="BV224">
        <v>1</v>
      </c>
      <c r="BW224">
        <v>1</v>
      </c>
      <c r="BX224">
        <v>1</v>
      </c>
      <c r="BY224" t="s">
        <v>3</v>
      </c>
      <c r="BZ224" t="e">
        <f>'1.Лок.смета.и.Акт'!#REF!</f>
        <v>#REF!</v>
      </c>
      <c r="CA224" t="e">
        <f>'1.Лок.смета.и.Акт'!#REF!</f>
        <v>#REF!</v>
      </c>
      <c r="CB224" t="s">
        <v>3</v>
      </c>
      <c r="CE224">
        <v>0</v>
      </c>
      <c r="CF224">
        <v>0</v>
      </c>
      <c r="CG224">
        <v>0</v>
      </c>
      <c r="CH224">
        <v>18</v>
      </c>
      <c r="CI224">
        <v>0</v>
      </c>
      <c r="CJ224">
        <v>0</v>
      </c>
      <c r="CK224">
        <v>0</v>
      </c>
      <c r="CL224">
        <v>0</v>
      </c>
      <c r="CM224">
        <v>0</v>
      </c>
      <c r="CN224" t="s">
        <v>3</v>
      </c>
      <c r="CO224">
        <v>0</v>
      </c>
      <c r="CP224">
        <f t="shared" si="230"/>
        <v>1131</v>
      </c>
      <c r="CQ224">
        <f t="shared" si="231"/>
        <v>0</v>
      </c>
      <c r="CR224">
        <f t="shared" si="232"/>
        <v>346.92</v>
      </c>
      <c r="CS224">
        <f t="shared" si="233"/>
        <v>342.14400000000006</v>
      </c>
      <c r="CT224">
        <f t="shared" si="234"/>
        <v>8025.9328000000005</v>
      </c>
      <c r="CU224">
        <f t="shared" si="235"/>
        <v>0</v>
      </c>
      <c r="CV224" t="e">
        <f t="shared" si="236"/>
        <v>#REF!</v>
      </c>
      <c r="CW224">
        <f t="shared" si="237"/>
        <v>1.27</v>
      </c>
      <c r="CX224">
        <f t="shared" si="238"/>
        <v>0</v>
      </c>
      <c r="CY224" t="e">
        <f>(S224+R224)*(BZ224/100)</f>
        <v>#REF!</v>
      </c>
      <c r="CZ224" t="e">
        <f>(S224+R224)*(CA224/100)</f>
        <v>#REF!</v>
      </c>
      <c r="DC224" t="s">
        <v>3</v>
      </c>
      <c r="DD224" t="s">
        <v>3</v>
      </c>
      <c r="DE224" t="s">
        <v>3</v>
      </c>
      <c r="DF224" t="s">
        <v>3</v>
      </c>
      <c r="DG224" t="s">
        <v>3</v>
      </c>
      <c r="DH224" t="s">
        <v>3</v>
      </c>
      <c r="DI224" t="s">
        <v>3</v>
      </c>
      <c r="DJ224" t="s">
        <v>3</v>
      </c>
      <c r="DK224" t="s">
        <v>3</v>
      </c>
      <c r="DL224" t="s">
        <v>3</v>
      </c>
      <c r="DM224" t="s">
        <v>3</v>
      </c>
      <c r="DN224">
        <v>123</v>
      </c>
      <c r="DO224">
        <v>75</v>
      </c>
      <c r="DP224">
        <v>1</v>
      </c>
      <c r="DQ224">
        <v>1</v>
      </c>
      <c r="DU224">
        <v>1013</v>
      </c>
      <c r="DV224" t="s">
        <v>186</v>
      </c>
      <c r="DW224" t="str">
        <f>'1.Лок.смета.и.Акт'!D45</f>
        <v>100 м2 стяжки</v>
      </c>
      <c r="DX224">
        <v>1</v>
      </c>
      <c r="DZ224" t="s">
        <v>3</v>
      </c>
      <c r="EA224" t="s">
        <v>3</v>
      </c>
      <c r="EB224" t="s">
        <v>3</v>
      </c>
      <c r="EC224" t="s">
        <v>3</v>
      </c>
      <c r="EE224">
        <v>54328965</v>
      </c>
      <c r="EF224">
        <v>2</v>
      </c>
      <c r="EG224" t="s">
        <v>21</v>
      </c>
      <c r="EH224">
        <v>0</v>
      </c>
      <c r="EI224" t="s">
        <v>3</v>
      </c>
      <c r="EJ224">
        <v>1</v>
      </c>
      <c r="EK224">
        <v>11001</v>
      </c>
      <c r="EL224" t="s">
        <v>22</v>
      </c>
      <c r="EM224" t="s">
        <v>23</v>
      </c>
      <c r="EO224" t="s">
        <v>3</v>
      </c>
      <c r="EQ224">
        <v>1441792</v>
      </c>
      <c r="ER224">
        <v>1394.91</v>
      </c>
      <c r="ES224">
        <v>1034.18</v>
      </c>
      <c r="ET224">
        <v>44.25</v>
      </c>
      <c r="EU224">
        <v>17.28</v>
      </c>
      <c r="EV224">
        <v>316.48</v>
      </c>
      <c r="EW224" t="e">
        <f>'1.Лок.смета.и.Акт'!#REF!</f>
        <v>#REF!</v>
      </c>
      <c r="EX224">
        <v>1.27</v>
      </c>
      <c r="EY224">
        <v>1</v>
      </c>
      <c r="FQ224">
        <v>0</v>
      </c>
      <c r="FR224">
        <f t="shared" si="239"/>
        <v>0</v>
      </c>
      <c r="FS224">
        <v>0</v>
      </c>
      <c r="FX224">
        <v>123</v>
      </c>
      <c r="FY224">
        <v>75</v>
      </c>
      <c r="GA224" t="s">
        <v>3</v>
      </c>
      <c r="GD224">
        <v>1</v>
      </c>
      <c r="GF224">
        <v>545899649</v>
      </c>
      <c r="GG224">
        <v>2</v>
      </c>
      <c r="GH224">
        <v>1</v>
      </c>
      <c r="GI224">
        <v>2</v>
      </c>
      <c r="GJ224">
        <v>0</v>
      </c>
      <c r="GK224">
        <v>0</v>
      </c>
      <c r="GL224">
        <f t="shared" si="240"/>
        <v>0</v>
      </c>
      <c r="GM224" t="e">
        <f t="shared" si="241"/>
        <v>#REF!</v>
      </c>
      <c r="GN224" t="e">
        <f t="shared" si="242"/>
        <v>#REF!</v>
      </c>
      <c r="GO224">
        <f t="shared" si="243"/>
        <v>0</v>
      </c>
      <c r="GP224">
        <f t="shared" si="244"/>
        <v>0</v>
      </c>
      <c r="GR224">
        <v>0</v>
      </c>
      <c r="GS224">
        <v>3</v>
      </c>
      <c r="GT224">
        <v>0</v>
      </c>
      <c r="GU224" t="s">
        <v>3</v>
      </c>
      <c r="GV224">
        <f t="shared" si="245"/>
        <v>0</v>
      </c>
      <c r="GW224">
        <v>1015.2</v>
      </c>
      <c r="GX224">
        <f t="shared" si="246"/>
        <v>0</v>
      </c>
      <c r="HA224">
        <v>0</v>
      </c>
      <c r="HB224">
        <v>0</v>
      </c>
      <c r="HC224">
        <f t="shared" si="247"/>
        <v>0</v>
      </c>
      <c r="HE224" t="s">
        <v>3</v>
      </c>
      <c r="HF224" t="s">
        <v>3</v>
      </c>
      <c r="HM224" t="s">
        <v>3</v>
      </c>
      <c r="HN224" t="s">
        <v>24</v>
      </c>
      <c r="HO224" t="s">
        <v>25</v>
      </c>
      <c r="HP224" t="s">
        <v>22</v>
      </c>
      <c r="HQ224" t="s">
        <v>22</v>
      </c>
      <c r="IK224">
        <v>0</v>
      </c>
    </row>
    <row r="225" spans="1:255" x14ac:dyDescent="0.2">
      <c r="A225" s="2">
        <v>18</v>
      </c>
      <c r="B225" s="2">
        <v>1</v>
      </c>
      <c r="C225" s="2">
        <v>162</v>
      </c>
      <c r="D225" s="2"/>
      <c r="E225" s="2" t="s">
        <v>230</v>
      </c>
      <c r="F225" s="2" t="s">
        <v>189</v>
      </c>
      <c r="G225" s="2" t="s">
        <v>190</v>
      </c>
      <c r="H225" s="2" t="s">
        <v>40</v>
      </c>
      <c r="I225" s="2">
        <f>I223*J225</f>
        <v>0.27539999999999998</v>
      </c>
      <c r="J225" s="2">
        <v>2.0399999999999996</v>
      </c>
      <c r="K225" s="2">
        <v>2.04</v>
      </c>
      <c r="L225" s="2">
        <v>0.55488000000000004</v>
      </c>
      <c r="M225" s="2">
        <v>0</v>
      </c>
      <c r="N225" s="2">
        <f t="shared" si="210"/>
        <v>0.55489999999999995</v>
      </c>
      <c r="O225" s="2">
        <f t="shared" si="211"/>
        <v>239</v>
      </c>
      <c r="P225" s="2">
        <f t="shared" si="212"/>
        <v>239</v>
      </c>
      <c r="Q225" s="2">
        <f t="shared" si="213"/>
        <v>0</v>
      </c>
      <c r="R225" s="2">
        <f t="shared" si="214"/>
        <v>0</v>
      </c>
      <c r="S225" s="2">
        <f t="shared" si="215"/>
        <v>0</v>
      </c>
      <c r="T225" s="2">
        <f t="shared" si="216"/>
        <v>0</v>
      </c>
      <c r="U225" s="2">
        <f t="shared" si="217"/>
        <v>0</v>
      </c>
      <c r="V225" s="2">
        <f t="shared" si="218"/>
        <v>0</v>
      </c>
      <c r="W225" s="2">
        <f t="shared" si="219"/>
        <v>0</v>
      </c>
      <c r="X225" s="2">
        <f t="shared" si="220"/>
        <v>0</v>
      </c>
      <c r="Y225" s="2">
        <f t="shared" si="221"/>
        <v>0</v>
      </c>
      <c r="Z225" s="2"/>
      <c r="AA225" s="2">
        <v>69726971</v>
      </c>
      <c r="AB225" s="2">
        <f t="shared" si="222"/>
        <v>867.14</v>
      </c>
      <c r="AC225" s="2">
        <f>ROUND((ES225),2)</f>
        <v>867.14</v>
      </c>
      <c r="AD225" s="2">
        <f t="shared" si="223"/>
        <v>0</v>
      </c>
      <c r="AE225" s="2">
        <f t="shared" si="224"/>
        <v>0</v>
      </c>
      <c r="AF225" s="2">
        <f t="shared" si="225"/>
        <v>0</v>
      </c>
      <c r="AG225" s="2">
        <f t="shared" si="226"/>
        <v>0</v>
      </c>
      <c r="AH225" s="2">
        <f t="shared" si="227"/>
        <v>0</v>
      </c>
      <c r="AI225" s="2">
        <f t="shared" si="228"/>
        <v>0</v>
      </c>
      <c r="AJ225" s="2">
        <f t="shared" si="229"/>
        <v>0</v>
      </c>
      <c r="AK225" s="2">
        <v>867.14</v>
      </c>
      <c r="AL225" s="2">
        <v>867.14</v>
      </c>
      <c r="AM225" s="2">
        <v>0</v>
      </c>
      <c r="AN225" s="2">
        <v>0</v>
      </c>
      <c r="AO225" s="2">
        <v>0</v>
      </c>
      <c r="AP225" s="2">
        <v>0</v>
      </c>
      <c r="AQ225" s="2">
        <v>0</v>
      </c>
      <c r="AR225" s="2">
        <v>0</v>
      </c>
      <c r="AS225" s="2">
        <v>0</v>
      </c>
      <c r="AT225" s="2">
        <v>0</v>
      </c>
      <c r="AU225" s="2">
        <v>0</v>
      </c>
      <c r="AV225" s="2">
        <v>1</v>
      </c>
      <c r="AW225" s="2">
        <v>1</v>
      </c>
      <c r="AX225" s="2"/>
      <c r="AY225" s="2"/>
      <c r="AZ225" s="2">
        <v>1</v>
      </c>
      <c r="BA225" s="2">
        <v>1</v>
      </c>
      <c r="BB225" s="2">
        <v>1</v>
      </c>
      <c r="BC225" s="2">
        <v>1</v>
      </c>
      <c r="BD225" s="2" t="s">
        <v>3</v>
      </c>
      <c r="BE225" s="2" t="s">
        <v>3</v>
      </c>
      <c r="BF225" s="2" t="s">
        <v>3</v>
      </c>
      <c r="BG225" s="2" t="s">
        <v>3</v>
      </c>
      <c r="BH225" s="2">
        <v>3</v>
      </c>
      <c r="BI225" s="2">
        <v>1</v>
      </c>
      <c r="BJ225" s="2" t="s">
        <v>191</v>
      </c>
      <c r="BK225" s="2"/>
      <c r="BL225" s="2"/>
      <c r="BM225" s="2">
        <v>500003</v>
      </c>
      <c r="BN225" s="2">
        <v>0</v>
      </c>
      <c r="BO225" s="2" t="s">
        <v>3</v>
      </c>
      <c r="BP225" s="2">
        <v>0</v>
      </c>
      <c r="BQ225" s="2">
        <v>13</v>
      </c>
      <c r="BR225" s="2">
        <v>0</v>
      </c>
      <c r="BS225" s="2">
        <v>1</v>
      </c>
      <c r="BT225" s="2">
        <v>1</v>
      </c>
      <c r="BU225" s="2">
        <v>1</v>
      </c>
      <c r="BV225" s="2">
        <v>1</v>
      </c>
      <c r="BW225" s="2">
        <v>1</v>
      </c>
      <c r="BX225" s="2">
        <v>1</v>
      </c>
      <c r="BY225" s="2" t="s">
        <v>3</v>
      </c>
      <c r="BZ225" s="2">
        <v>0</v>
      </c>
      <c r="CA225" s="2">
        <v>0</v>
      </c>
      <c r="CB225" s="2" t="s">
        <v>3</v>
      </c>
      <c r="CC225" s="2"/>
      <c r="CD225" s="2"/>
      <c r="CE225" s="2">
        <v>0</v>
      </c>
      <c r="CF225" s="2">
        <v>0</v>
      </c>
      <c r="CG225" s="2">
        <v>0</v>
      </c>
      <c r="CH225" s="2">
        <v>18</v>
      </c>
      <c r="CI225" s="2">
        <v>1</v>
      </c>
      <c r="CJ225" s="2">
        <v>0</v>
      </c>
      <c r="CK225" s="2">
        <v>0</v>
      </c>
      <c r="CL225" s="2">
        <v>0</v>
      </c>
      <c r="CM225" s="2">
        <v>0</v>
      </c>
      <c r="CN225" s="2" t="s">
        <v>3</v>
      </c>
      <c r="CO225" s="2">
        <v>0</v>
      </c>
      <c r="CP225" s="2">
        <f t="shared" si="230"/>
        <v>239</v>
      </c>
      <c r="CQ225" s="2">
        <f t="shared" si="231"/>
        <v>867.14</v>
      </c>
      <c r="CR225" s="2">
        <f t="shared" si="232"/>
        <v>0</v>
      </c>
      <c r="CS225" s="2">
        <f t="shared" si="233"/>
        <v>0</v>
      </c>
      <c r="CT225" s="2">
        <f t="shared" si="234"/>
        <v>0</v>
      </c>
      <c r="CU225" s="2">
        <f t="shared" si="235"/>
        <v>0</v>
      </c>
      <c r="CV225" s="2">
        <f t="shared" si="236"/>
        <v>0</v>
      </c>
      <c r="CW225" s="2">
        <f t="shared" si="237"/>
        <v>0</v>
      </c>
      <c r="CX225" s="2">
        <f t="shared" si="238"/>
        <v>0</v>
      </c>
      <c r="CY225" s="2">
        <f>(((S225+R225)*AT225)/100)</f>
        <v>0</v>
      </c>
      <c r="CZ225" s="2">
        <f>(((S225+R225)*AU225)/100)</f>
        <v>0</v>
      </c>
      <c r="DA225" s="2"/>
      <c r="DB225" s="2"/>
      <c r="DC225" s="2" t="s">
        <v>3</v>
      </c>
      <c r="DD225" s="2" t="s">
        <v>3</v>
      </c>
      <c r="DE225" s="2" t="s">
        <v>3</v>
      </c>
      <c r="DF225" s="2" t="s">
        <v>3</v>
      </c>
      <c r="DG225" s="2" t="s">
        <v>3</v>
      </c>
      <c r="DH225" s="2" t="s">
        <v>3</v>
      </c>
      <c r="DI225" s="2" t="s">
        <v>3</v>
      </c>
      <c r="DJ225" s="2" t="s">
        <v>3</v>
      </c>
      <c r="DK225" s="2" t="s">
        <v>3</v>
      </c>
      <c r="DL225" s="2" t="s">
        <v>3</v>
      </c>
      <c r="DM225" s="2" t="s">
        <v>3</v>
      </c>
      <c r="DN225" s="2">
        <v>0</v>
      </c>
      <c r="DO225" s="2">
        <v>0</v>
      </c>
      <c r="DP225" s="2">
        <v>1</v>
      </c>
      <c r="DQ225" s="2">
        <v>1</v>
      </c>
      <c r="DR225" s="2"/>
      <c r="DS225" s="2"/>
      <c r="DT225" s="2"/>
      <c r="DU225" s="2">
        <v>1007</v>
      </c>
      <c r="DV225" s="2" t="s">
        <v>40</v>
      </c>
      <c r="DW225" s="2" t="s">
        <v>40</v>
      </c>
      <c r="DX225" s="2">
        <v>1</v>
      </c>
      <c r="DY225" s="2"/>
      <c r="DZ225" s="2" t="s">
        <v>3</v>
      </c>
      <c r="EA225" s="2" t="s">
        <v>3</v>
      </c>
      <c r="EB225" s="2" t="s">
        <v>3</v>
      </c>
      <c r="EC225" s="2" t="s">
        <v>3</v>
      </c>
      <c r="ED225" s="2"/>
      <c r="EE225" s="2">
        <v>54329104</v>
      </c>
      <c r="EF225" s="2">
        <v>13</v>
      </c>
      <c r="EG225" s="2" t="s">
        <v>42</v>
      </c>
      <c r="EH225" s="2">
        <v>0</v>
      </c>
      <c r="EI225" s="2" t="s">
        <v>3</v>
      </c>
      <c r="EJ225" s="2">
        <v>1</v>
      </c>
      <c r="EK225" s="2">
        <v>500003</v>
      </c>
      <c r="EL225" s="2" t="s">
        <v>43</v>
      </c>
      <c r="EM225" s="2" t="s">
        <v>44</v>
      </c>
      <c r="EN225" s="2"/>
      <c r="EO225" s="2" t="s">
        <v>3</v>
      </c>
      <c r="EP225" s="2"/>
      <c r="EQ225" s="2">
        <v>0</v>
      </c>
      <c r="ER225" s="2">
        <v>867.14</v>
      </c>
      <c r="ES225" s="2">
        <v>867.14</v>
      </c>
      <c r="ET225" s="2">
        <v>0</v>
      </c>
      <c r="EU225" s="2">
        <v>0</v>
      </c>
      <c r="EV225" s="2">
        <v>0</v>
      </c>
      <c r="EW225" s="2">
        <v>0</v>
      </c>
      <c r="EX225" s="2">
        <v>0</v>
      </c>
      <c r="EY225" s="2"/>
      <c r="EZ225" s="2"/>
      <c r="FA225" s="2"/>
      <c r="FB225" s="2"/>
      <c r="FC225" s="2"/>
      <c r="FD225" s="2"/>
      <c r="FE225" s="2"/>
      <c r="FF225" s="2"/>
      <c r="FG225" s="2"/>
      <c r="FH225" s="2"/>
      <c r="FI225" s="2"/>
      <c r="FJ225" s="2"/>
      <c r="FK225" s="2"/>
      <c r="FL225" s="2"/>
      <c r="FM225" s="2"/>
      <c r="FN225" s="2"/>
      <c r="FO225" s="2"/>
      <c r="FP225" s="2"/>
      <c r="FQ225" s="2">
        <v>0</v>
      </c>
      <c r="FR225" s="2">
        <f t="shared" si="239"/>
        <v>0</v>
      </c>
      <c r="FS225" s="2">
        <v>0</v>
      </c>
      <c r="FT225" s="2"/>
      <c r="FU225" s="2"/>
      <c r="FV225" s="2"/>
      <c r="FW225" s="2"/>
      <c r="FX225" s="2">
        <v>0</v>
      </c>
      <c r="FY225" s="2">
        <v>0</v>
      </c>
      <c r="FZ225" s="2"/>
      <c r="GA225" s="2" t="s">
        <v>3</v>
      </c>
      <c r="GB225" s="2"/>
      <c r="GC225" s="2"/>
      <c r="GD225" s="2">
        <v>1</v>
      </c>
      <c r="GE225" s="2"/>
      <c r="GF225" s="2">
        <v>1799260510</v>
      </c>
      <c r="GG225" s="2">
        <v>2</v>
      </c>
      <c r="GH225" s="2">
        <v>1</v>
      </c>
      <c r="GI225" s="2">
        <v>-2</v>
      </c>
      <c r="GJ225" s="2">
        <v>0</v>
      </c>
      <c r="GK225" s="2">
        <v>0</v>
      </c>
      <c r="GL225" s="2">
        <f t="shared" si="240"/>
        <v>0</v>
      </c>
      <c r="GM225" s="2">
        <f t="shared" si="241"/>
        <v>239</v>
      </c>
      <c r="GN225" s="2">
        <f t="shared" si="242"/>
        <v>239</v>
      </c>
      <c r="GO225" s="2">
        <f t="shared" si="243"/>
        <v>0</v>
      </c>
      <c r="GP225" s="2">
        <f t="shared" si="244"/>
        <v>0</v>
      </c>
      <c r="GQ225" s="2"/>
      <c r="GR225" s="2">
        <v>0</v>
      </c>
      <c r="GS225" s="2">
        <v>3</v>
      </c>
      <c r="GT225" s="2">
        <v>0</v>
      </c>
      <c r="GU225" s="2" t="s">
        <v>3</v>
      </c>
      <c r="GV225" s="2">
        <f t="shared" si="245"/>
        <v>0</v>
      </c>
      <c r="GW225" s="2">
        <v>1</v>
      </c>
      <c r="GX225" s="2">
        <f t="shared" si="246"/>
        <v>0</v>
      </c>
      <c r="GY225" s="2"/>
      <c r="GZ225" s="2"/>
      <c r="HA225" s="2">
        <v>0</v>
      </c>
      <c r="HB225" s="2">
        <v>0</v>
      </c>
      <c r="HC225" s="2">
        <f t="shared" si="247"/>
        <v>0</v>
      </c>
      <c r="HD225" s="2"/>
      <c r="HE225" s="2" t="s">
        <v>3</v>
      </c>
      <c r="HF225" s="2" t="s">
        <v>3</v>
      </c>
      <c r="HG225" s="2"/>
      <c r="HH225" s="2"/>
      <c r="HI225" s="2"/>
      <c r="HJ225" s="2"/>
      <c r="HK225" s="2"/>
      <c r="HL225" s="2"/>
      <c r="HM225" s="2" t="s">
        <v>3</v>
      </c>
      <c r="HN225" s="2" t="s">
        <v>3</v>
      </c>
      <c r="HO225" s="2" t="s">
        <v>3</v>
      </c>
      <c r="HP225" s="2" t="s">
        <v>3</v>
      </c>
      <c r="HQ225" s="2" t="s">
        <v>3</v>
      </c>
      <c r="HR225" s="2"/>
      <c r="HS225" s="2"/>
      <c r="HT225" s="2"/>
      <c r="HU225" s="2"/>
      <c r="HV225" s="2"/>
      <c r="HW225" s="2"/>
      <c r="HX225" s="2"/>
      <c r="HY225" s="2"/>
      <c r="HZ225" s="2"/>
      <c r="IA225" s="2"/>
      <c r="IB225" s="2"/>
      <c r="IC225" s="2"/>
      <c r="ID225" s="2"/>
      <c r="IE225" s="2"/>
      <c r="IF225" s="2"/>
      <c r="IG225" s="2"/>
      <c r="IH225" s="2"/>
      <c r="II225" s="2"/>
      <c r="IJ225" s="2"/>
      <c r="IK225" s="2">
        <v>0</v>
      </c>
      <c r="IL225" s="2"/>
      <c r="IM225" s="2"/>
      <c r="IN225" s="2"/>
      <c r="IO225" s="2"/>
      <c r="IP225" s="2"/>
      <c r="IQ225" s="2"/>
      <c r="IR225" s="2"/>
      <c r="IS225" s="2"/>
      <c r="IT225" s="2"/>
      <c r="IU225" s="2"/>
    </row>
    <row r="226" spans="1:255" x14ac:dyDescent="0.2">
      <c r="A226">
        <v>18</v>
      </c>
      <c r="B226">
        <v>1</v>
      </c>
      <c r="C226">
        <v>168</v>
      </c>
      <c r="E226" t="s">
        <v>230</v>
      </c>
      <c r="F226" t="e">
        <f>'1.Лок.смета.и.Акт'!#REF!</f>
        <v>#REF!</v>
      </c>
      <c r="G226" t="s">
        <v>190</v>
      </c>
      <c r="H226" t="s">
        <v>40</v>
      </c>
      <c r="I226">
        <f>I224*J226</f>
        <v>0.27539999999999998</v>
      </c>
      <c r="J226">
        <v>2.0399999999999996</v>
      </c>
      <c r="K226">
        <v>2.04</v>
      </c>
      <c r="L226">
        <v>0.55488000000000004</v>
      </c>
      <c r="M226">
        <v>0</v>
      </c>
      <c r="N226">
        <f t="shared" si="210"/>
        <v>0.55489999999999995</v>
      </c>
      <c r="O226">
        <f t="shared" si="211"/>
        <v>1796</v>
      </c>
      <c r="P226">
        <f t="shared" si="212"/>
        <v>1796</v>
      </c>
      <c r="Q226">
        <f t="shared" si="213"/>
        <v>0</v>
      </c>
      <c r="R226">
        <f t="shared" si="214"/>
        <v>0</v>
      </c>
      <c r="S226">
        <f t="shared" si="215"/>
        <v>0</v>
      </c>
      <c r="T226">
        <f t="shared" si="216"/>
        <v>0</v>
      </c>
      <c r="U226">
        <f t="shared" si="217"/>
        <v>0</v>
      </c>
      <c r="V226">
        <f t="shared" si="218"/>
        <v>0</v>
      </c>
      <c r="W226">
        <f t="shared" si="219"/>
        <v>0</v>
      </c>
      <c r="X226">
        <f t="shared" si="220"/>
        <v>0</v>
      </c>
      <c r="Y226">
        <f t="shared" si="221"/>
        <v>0</v>
      </c>
      <c r="AA226">
        <v>69726884</v>
      </c>
      <c r="AB226">
        <f t="shared" si="222"/>
        <v>862.75</v>
      </c>
      <c r="AC226">
        <f>ROUND((ES226),2)</f>
        <v>862.75</v>
      </c>
      <c r="AD226">
        <f t="shared" si="223"/>
        <v>0</v>
      </c>
      <c r="AE226">
        <f t="shared" si="224"/>
        <v>0</v>
      </c>
      <c r="AF226">
        <f t="shared" si="225"/>
        <v>0</v>
      </c>
      <c r="AG226">
        <f t="shared" si="226"/>
        <v>0</v>
      </c>
      <c r="AH226">
        <f t="shared" si="227"/>
        <v>0</v>
      </c>
      <c r="AI226">
        <f t="shared" si="228"/>
        <v>0</v>
      </c>
      <c r="AJ226">
        <f t="shared" si="229"/>
        <v>0</v>
      </c>
      <c r="AK226">
        <v>862.75</v>
      </c>
      <c r="AL226">
        <v>862.75</v>
      </c>
      <c r="AM226">
        <v>0</v>
      </c>
      <c r="AN226">
        <v>0</v>
      </c>
      <c r="AO226">
        <v>0</v>
      </c>
      <c r="AP226">
        <v>0</v>
      </c>
      <c r="AQ226">
        <v>0</v>
      </c>
      <c r="AR226">
        <v>0</v>
      </c>
      <c r="AS226">
        <v>0</v>
      </c>
      <c r="AT226">
        <v>0</v>
      </c>
      <c r="AU226">
        <v>0</v>
      </c>
      <c r="AV226">
        <v>1</v>
      </c>
      <c r="AW226">
        <v>1</v>
      </c>
      <c r="AZ226">
        <v>1</v>
      </c>
      <c r="BA226">
        <v>1</v>
      </c>
      <c r="BB226">
        <v>1</v>
      </c>
      <c r="BC226">
        <v>7.56</v>
      </c>
      <c r="BD226" t="s">
        <v>3</v>
      </c>
      <c r="BE226" t="s">
        <v>3</v>
      </c>
      <c r="BF226" t="s">
        <v>3</v>
      </c>
      <c r="BG226" t="s">
        <v>3</v>
      </c>
      <c r="BH226">
        <v>3</v>
      </c>
      <c r="BI226">
        <v>1</v>
      </c>
      <c r="BJ226" t="s">
        <v>191</v>
      </c>
      <c r="BM226">
        <v>500003</v>
      </c>
      <c r="BN226">
        <v>0</v>
      </c>
      <c r="BO226" t="s">
        <v>3</v>
      </c>
      <c r="BP226">
        <v>0</v>
      </c>
      <c r="BQ226">
        <v>13</v>
      </c>
      <c r="BR226">
        <v>0</v>
      </c>
      <c r="BS226">
        <v>1</v>
      </c>
      <c r="BT226">
        <v>1</v>
      </c>
      <c r="BU226">
        <v>1</v>
      </c>
      <c r="BV226">
        <v>1</v>
      </c>
      <c r="BW226">
        <v>1</v>
      </c>
      <c r="BX226">
        <v>1</v>
      </c>
      <c r="BY226" t="s">
        <v>3</v>
      </c>
      <c r="BZ226">
        <v>0</v>
      </c>
      <c r="CA226">
        <v>0</v>
      </c>
      <c r="CB226" t="s">
        <v>3</v>
      </c>
      <c r="CE226">
        <v>0</v>
      </c>
      <c r="CF226">
        <v>0</v>
      </c>
      <c r="CG226">
        <v>0</v>
      </c>
      <c r="CH226">
        <v>18</v>
      </c>
      <c r="CI226">
        <v>1</v>
      </c>
      <c r="CJ226">
        <v>0</v>
      </c>
      <c r="CK226">
        <v>0</v>
      </c>
      <c r="CL226">
        <v>0</v>
      </c>
      <c r="CM226">
        <v>0</v>
      </c>
      <c r="CN226" t="s">
        <v>3</v>
      </c>
      <c r="CO226">
        <v>0</v>
      </c>
      <c r="CP226">
        <f t="shared" si="230"/>
        <v>1796</v>
      </c>
      <c r="CQ226">
        <f t="shared" si="231"/>
        <v>6522.3899999999994</v>
      </c>
      <c r="CR226">
        <f t="shared" si="232"/>
        <v>0</v>
      </c>
      <c r="CS226">
        <f t="shared" si="233"/>
        <v>0</v>
      </c>
      <c r="CT226">
        <f t="shared" si="234"/>
        <v>0</v>
      </c>
      <c r="CU226">
        <f t="shared" si="235"/>
        <v>0</v>
      </c>
      <c r="CV226">
        <f t="shared" si="236"/>
        <v>0</v>
      </c>
      <c r="CW226">
        <f t="shared" si="237"/>
        <v>0</v>
      </c>
      <c r="CX226">
        <f t="shared" si="238"/>
        <v>0</v>
      </c>
      <c r="CY226">
        <f>(S226+R226)*(BZ226/100)</f>
        <v>0</v>
      </c>
      <c r="CZ226">
        <f>(S226+R226)*(CA226/100)</f>
        <v>0</v>
      </c>
      <c r="DC226" t="s">
        <v>3</v>
      </c>
      <c r="DD226" t="s">
        <v>3</v>
      </c>
      <c r="DE226" t="s">
        <v>3</v>
      </c>
      <c r="DF226" t="s">
        <v>3</v>
      </c>
      <c r="DG226" t="s">
        <v>3</v>
      </c>
      <c r="DH226" t="s">
        <v>3</v>
      </c>
      <c r="DI226" t="s">
        <v>3</v>
      </c>
      <c r="DJ226" t="s">
        <v>3</v>
      </c>
      <c r="DK226" t="s">
        <v>3</v>
      </c>
      <c r="DL226" t="s">
        <v>3</v>
      </c>
      <c r="DM226" t="s">
        <v>3</v>
      </c>
      <c r="DN226">
        <v>0</v>
      </c>
      <c r="DO226">
        <v>0</v>
      </c>
      <c r="DP226">
        <v>1</v>
      </c>
      <c r="DQ226">
        <v>1</v>
      </c>
      <c r="DU226">
        <v>1007</v>
      </c>
      <c r="DV226" t="s">
        <v>40</v>
      </c>
      <c r="DW226" t="e">
        <f>'1.Лок.смета.и.Акт'!#REF!</f>
        <v>#REF!</v>
      </c>
      <c r="DX226">
        <v>1</v>
      </c>
      <c r="DZ226" t="s">
        <v>3</v>
      </c>
      <c r="EA226" t="s">
        <v>3</v>
      </c>
      <c r="EB226" t="s">
        <v>3</v>
      </c>
      <c r="EC226" t="s">
        <v>3</v>
      </c>
      <c r="EE226">
        <v>54329104</v>
      </c>
      <c r="EF226">
        <v>13</v>
      </c>
      <c r="EG226" t="s">
        <v>42</v>
      </c>
      <c r="EH226">
        <v>0</v>
      </c>
      <c r="EI226" t="s">
        <v>3</v>
      </c>
      <c r="EJ226">
        <v>1</v>
      </c>
      <c r="EK226">
        <v>500003</v>
      </c>
      <c r="EL226" t="s">
        <v>43</v>
      </c>
      <c r="EM226" t="s">
        <v>44</v>
      </c>
      <c r="EO226" t="s">
        <v>3</v>
      </c>
      <c r="EQ226">
        <v>0</v>
      </c>
      <c r="ER226">
        <v>6238.51</v>
      </c>
      <c r="ES226">
        <v>862.75</v>
      </c>
      <c r="ET226">
        <v>0</v>
      </c>
      <c r="EU226">
        <v>0</v>
      </c>
      <c r="EV226">
        <v>0</v>
      </c>
      <c r="EW226">
        <v>0</v>
      </c>
      <c r="EX226">
        <v>0</v>
      </c>
      <c r="EZ226">
        <v>5</v>
      </c>
      <c r="FC226">
        <v>0</v>
      </c>
      <c r="FD226">
        <v>18</v>
      </c>
      <c r="FF226">
        <v>6238.51</v>
      </c>
      <c r="FQ226">
        <v>0</v>
      </c>
      <c r="FR226">
        <f t="shared" si="239"/>
        <v>0</v>
      </c>
      <c r="FS226">
        <v>0</v>
      </c>
      <c r="FX226">
        <v>0</v>
      </c>
      <c r="FY226">
        <v>0</v>
      </c>
      <c r="GA226" t="s">
        <v>192</v>
      </c>
      <c r="GD226">
        <v>1</v>
      </c>
      <c r="GF226">
        <v>1799260510</v>
      </c>
      <c r="GG226">
        <v>2</v>
      </c>
      <c r="GH226">
        <v>3</v>
      </c>
      <c r="GI226">
        <v>5</v>
      </c>
      <c r="GJ226">
        <v>0</v>
      </c>
      <c r="GK226">
        <v>0</v>
      </c>
      <c r="GL226">
        <f t="shared" si="240"/>
        <v>0</v>
      </c>
      <c r="GM226">
        <f t="shared" si="241"/>
        <v>1796</v>
      </c>
      <c r="GN226">
        <f t="shared" si="242"/>
        <v>1796</v>
      </c>
      <c r="GO226">
        <f t="shared" si="243"/>
        <v>0</v>
      </c>
      <c r="GP226">
        <f t="shared" si="244"/>
        <v>0</v>
      </c>
      <c r="GR226">
        <v>1</v>
      </c>
      <c r="GS226">
        <v>1</v>
      </c>
      <c r="GT226">
        <v>0</v>
      </c>
      <c r="GU226" t="s">
        <v>3</v>
      </c>
      <c r="GV226">
        <f t="shared" si="245"/>
        <v>0</v>
      </c>
      <c r="GW226">
        <v>1</v>
      </c>
      <c r="GX226">
        <f t="shared" si="246"/>
        <v>0</v>
      </c>
      <c r="HA226">
        <v>0</v>
      </c>
      <c r="HB226">
        <v>0</v>
      </c>
      <c r="HC226">
        <f t="shared" si="247"/>
        <v>0</v>
      </c>
      <c r="HE226" t="s">
        <v>35</v>
      </c>
      <c r="HF226" t="s">
        <v>36</v>
      </c>
      <c r="HM226" t="s">
        <v>3</v>
      </c>
      <c r="HN226" t="s">
        <v>3</v>
      </c>
      <c r="HO226" t="s">
        <v>3</v>
      </c>
      <c r="HP226" t="s">
        <v>3</v>
      </c>
      <c r="HQ226" t="s">
        <v>3</v>
      </c>
      <c r="IK226">
        <v>0</v>
      </c>
    </row>
    <row r="227" spans="1:255" x14ac:dyDescent="0.2">
      <c r="A227" s="2">
        <v>18</v>
      </c>
      <c r="B227" s="2">
        <v>1</v>
      </c>
      <c r="C227" s="2">
        <v>161</v>
      </c>
      <c r="D227" s="2"/>
      <c r="E227" s="2" t="s">
        <v>231</v>
      </c>
      <c r="F227" s="2" t="s">
        <v>82</v>
      </c>
      <c r="G227" s="2" t="s">
        <v>83</v>
      </c>
      <c r="H227" s="2" t="s">
        <v>40</v>
      </c>
      <c r="I227" s="2">
        <f>I223*J227</f>
        <v>0.47249999999999998</v>
      </c>
      <c r="J227" s="2">
        <v>3.4999999999999996</v>
      </c>
      <c r="K227" s="2">
        <v>3.5</v>
      </c>
      <c r="L227" s="2">
        <v>0.95199999999999996</v>
      </c>
      <c r="M227" s="2">
        <v>0</v>
      </c>
      <c r="N227" s="2">
        <f t="shared" si="210"/>
        <v>0.95199999999999996</v>
      </c>
      <c r="O227" s="2">
        <f t="shared" si="211"/>
        <v>3</v>
      </c>
      <c r="P227" s="2">
        <f t="shared" si="212"/>
        <v>3</v>
      </c>
      <c r="Q227" s="2">
        <f t="shared" si="213"/>
        <v>0</v>
      </c>
      <c r="R227" s="2">
        <f t="shared" si="214"/>
        <v>0</v>
      </c>
      <c r="S227" s="2">
        <f t="shared" si="215"/>
        <v>0</v>
      </c>
      <c r="T227" s="2">
        <f t="shared" si="216"/>
        <v>0</v>
      </c>
      <c r="U227" s="2">
        <f t="shared" si="217"/>
        <v>0</v>
      </c>
      <c r="V227" s="2">
        <f t="shared" si="218"/>
        <v>0</v>
      </c>
      <c r="W227" s="2">
        <f t="shared" si="219"/>
        <v>0</v>
      </c>
      <c r="X227" s="2">
        <f t="shared" si="220"/>
        <v>0</v>
      </c>
      <c r="Y227" s="2">
        <f t="shared" si="221"/>
        <v>0</v>
      </c>
      <c r="Z227" s="2"/>
      <c r="AA227" s="2">
        <v>69726971</v>
      </c>
      <c r="AB227" s="2">
        <f t="shared" si="222"/>
        <v>7.14</v>
      </c>
      <c r="AC227" s="2">
        <f>ROUND((ES227),2)</f>
        <v>7.14</v>
      </c>
      <c r="AD227" s="2">
        <f t="shared" si="223"/>
        <v>0</v>
      </c>
      <c r="AE227" s="2">
        <f t="shared" si="224"/>
        <v>0</v>
      </c>
      <c r="AF227" s="2">
        <f t="shared" si="225"/>
        <v>0</v>
      </c>
      <c r="AG227" s="2">
        <f t="shared" si="226"/>
        <v>0</v>
      </c>
      <c r="AH227" s="2">
        <f t="shared" si="227"/>
        <v>0</v>
      </c>
      <c r="AI227" s="2">
        <f t="shared" si="228"/>
        <v>0</v>
      </c>
      <c r="AJ227" s="2">
        <f t="shared" si="229"/>
        <v>0</v>
      </c>
      <c r="AK227" s="2">
        <v>7.14</v>
      </c>
      <c r="AL227" s="2">
        <v>7.14</v>
      </c>
      <c r="AM227" s="2">
        <v>0</v>
      </c>
      <c r="AN227" s="2">
        <v>0</v>
      </c>
      <c r="AO227" s="2">
        <v>0</v>
      </c>
      <c r="AP227" s="2">
        <v>0</v>
      </c>
      <c r="AQ227" s="2">
        <v>0</v>
      </c>
      <c r="AR227" s="2">
        <v>0</v>
      </c>
      <c r="AS227" s="2">
        <v>0</v>
      </c>
      <c r="AT227" s="2">
        <v>0</v>
      </c>
      <c r="AU227" s="2">
        <v>0</v>
      </c>
      <c r="AV227" s="2">
        <v>1</v>
      </c>
      <c r="AW227" s="2">
        <v>1</v>
      </c>
      <c r="AX227" s="2"/>
      <c r="AY227" s="2"/>
      <c r="AZ227" s="2">
        <v>1</v>
      </c>
      <c r="BA227" s="2">
        <v>1</v>
      </c>
      <c r="BB227" s="2">
        <v>1</v>
      </c>
      <c r="BC227" s="2">
        <v>1</v>
      </c>
      <c r="BD227" s="2" t="s">
        <v>3</v>
      </c>
      <c r="BE227" s="2" t="s">
        <v>3</v>
      </c>
      <c r="BF227" s="2" t="s">
        <v>3</v>
      </c>
      <c r="BG227" s="2" t="s">
        <v>3</v>
      </c>
      <c r="BH227" s="2">
        <v>3</v>
      </c>
      <c r="BI227" s="2">
        <v>1</v>
      </c>
      <c r="BJ227" s="2" t="s">
        <v>194</v>
      </c>
      <c r="BK227" s="2"/>
      <c r="BL227" s="2"/>
      <c r="BM227" s="2">
        <v>500001</v>
      </c>
      <c r="BN227" s="2">
        <v>0</v>
      </c>
      <c r="BO227" s="2" t="s">
        <v>3</v>
      </c>
      <c r="BP227" s="2">
        <v>0</v>
      </c>
      <c r="BQ227" s="2">
        <v>8</v>
      </c>
      <c r="BR227" s="2">
        <v>0</v>
      </c>
      <c r="BS227" s="2">
        <v>1</v>
      </c>
      <c r="BT227" s="2">
        <v>1</v>
      </c>
      <c r="BU227" s="2">
        <v>1</v>
      </c>
      <c r="BV227" s="2">
        <v>1</v>
      </c>
      <c r="BW227" s="2">
        <v>1</v>
      </c>
      <c r="BX227" s="2">
        <v>1</v>
      </c>
      <c r="BY227" s="2" t="s">
        <v>3</v>
      </c>
      <c r="BZ227" s="2">
        <v>0</v>
      </c>
      <c r="CA227" s="2">
        <v>0</v>
      </c>
      <c r="CB227" s="2" t="s">
        <v>3</v>
      </c>
      <c r="CC227" s="2"/>
      <c r="CD227" s="2"/>
      <c r="CE227" s="2">
        <v>0</v>
      </c>
      <c r="CF227" s="2">
        <v>0</v>
      </c>
      <c r="CG227" s="2">
        <v>0</v>
      </c>
      <c r="CH227" s="2">
        <v>18</v>
      </c>
      <c r="CI227" s="2">
        <v>2</v>
      </c>
      <c r="CJ227" s="2">
        <v>0</v>
      </c>
      <c r="CK227" s="2">
        <v>0</v>
      </c>
      <c r="CL227" s="2">
        <v>0</v>
      </c>
      <c r="CM227" s="2">
        <v>0</v>
      </c>
      <c r="CN227" s="2" t="s">
        <v>3</v>
      </c>
      <c r="CO227" s="2">
        <v>0</v>
      </c>
      <c r="CP227" s="2">
        <f t="shared" si="230"/>
        <v>3</v>
      </c>
      <c r="CQ227" s="2">
        <f t="shared" si="231"/>
        <v>7.14</v>
      </c>
      <c r="CR227" s="2">
        <f t="shared" si="232"/>
        <v>0</v>
      </c>
      <c r="CS227" s="2">
        <f t="shared" si="233"/>
        <v>0</v>
      </c>
      <c r="CT227" s="2">
        <f t="shared" si="234"/>
        <v>0</v>
      </c>
      <c r="CU227" s="2">
        <f t="shared" si="235"/>
        <v>0</v>
      </c>
      <c r="CV227" s="2">
        <f t="shared" si="236"/>
        <v>0</v>
      </c>
      <c r="CW227" s="2">
        <f t="shared" si="237"/>
        <v>0</v>
      </c>
      <c r="CX227" s="2">
        <f t="shared" si="238"/>
        <v>0</v>
      </c>
      <c r="CY227" s="2">
        <f>(((S227+R227)*AT227)/100)</f>
        <v>0</v>
      </c>
      <c r="CZ227" s="2">
        <f>(((S227+R227)*AU227)/100)</f>
        <v>0</v>
      </c>
      <c r="DA227" s="2"/>
      <c r="DB227" s="2"/>
      <c r="DC227" s="2" t="s">
        <v>3</v>
      </c>
      <c r="DD227" s="2" t="s">
        <v>3</v>
      </c>
      <c r="DE227" s="2" t="s">
        <v>3</v>
      </c>
      <c r="DF227" s="2" t="s">
        <v>3</v>
      </c>
      <c r="DG227" s="2" t="s">
        <v>3</v>
      </c>
      <c r="DH227" s="2" t="s">
        <v>3</v>
      </c>
      <c r="DI227" s="2" t="s">
        <v>3</v>
      </c>
      <c r="DJ227" s="2" t="s">
        <v>3</v>
      </c>
      <c r="DK227" s="2" t="s">
        <v>3</v>
      </c>
      <c r="DL227" s="2" t="s">
        <v>3</v>
      </c>
      <c r="DM227" s="2" t="s">
        <v>3</v>
      </c>
      <c r="DN227" s="2">
        <v>0</v>
      </c>
      <c r="DO227" s="2">
        <v>0</v>
      </c>
      <c r="DP227" s="2">
        <v>1</v>
      </c>
      <c r="DQ227" s="2">
        <v>1</v>
      </c>
      <c r="DR227" s="2"/>
      <c r="DS227" s="2"/>
      <c r="DT227" s="2"/>
      <c r="DU227" s="2">
        <v>1007</v>
      </c>
      <c r="DV227" s="2" t="s">
        <v>40</v>
      </c>
      <c r="DW227" s="2" t="s">
        <v>40</v>
      </c>
      <c r="DX227" s="2">
        <v>1</v>
      </c>
      <c r="DY227" s="2"/>
      <c r="DZ227" s="2" t="s">
        <v>3</v>
      </c>
      <c r="EA227" s="2" t="s">
        <v>3</v>
      </c>
      <c r="EB227" s="2" t="s">
        <v>3</v>
      </c>
      <c r="EC227" s="2" t="s">
        <v>3</v>
      </c>
      <c r="ED227" s="2"/>
      <c r="EE227" s="2">
        <v>54328897</v>
      </c>
      <c r="EF227" s="2">
        <v>8</v>
      </c>
      <c r="EG227" s="2" t="s">
        <v>31</v>
      </c>
      <c r="EH227" s="2">
        <v>0</v>
      </c>
      <c r="EI227" s="2" t="s">
        <v>3</v>
      </c>
      <c r="EJ227" s="2">
        <v>1</v>
      </c>
      <c r="EK227" s="2">
        <v>500001</v>
      </c>
      <c r="EL227" s="2" t="s">
        <v>32</v>
      </c>
      <c r="EM227" s="2" t="s">
        <v>33</v>
      </c>
      <c r="EN227" s="2"/>
      <c r="EO227" s="2" t="s">
        <v>3</v>
      </c>
      <c r="EP227" s="2"/>
      <c r="EQ227" s="2">
        <v>0</v>
      </c>
      <c r="ER227" s="2">
        <v>7.14</v>
      </c>
      <c r="ES227" s="2">
        <v>7.14</v>
      </c>
      <c r="ET227" s="2">
        <v>0</v>
      </c>
      <c r="EU227" s="2">
        <v>0</v>
      </c>
      <c r="EV227" s="2">
        <v>0</v>
      </c>
      <c r="EW227" s="2">
        <v>0</v>
      </c>
      <c r="EX227" s="2">
        <v>0</v>
      </c>
      <c r="EY227" s="2"/>
      <c r="EZ227" s="2"/>
      <c r="FA227" s="2"/>
      <c r="FB227" s="2"/>
      <c r="FC227" s="2"/>
      <c r="FD227" s="2"/>
      <c r="FE227" s="2"/>
      <c r="FF227" s="2"/>
      <c r="FG227" s="2"/>
      <c r="FH227" s="2"/>
      <c r="FI227" s="2"/>
      <c r="FJ227" s="2"/>
      <c r="FK227" s="2"/>
      <c r="FL227" s="2"/>
      <c r="FM227" s="2"/>
      <c r="FN227" s="2"/>
      <c r="FO227" s="2"/>
      <c r="FP227" s="2"/>
      <c r="FQ227" s="2">
        <v>0</v>
      </c>
      <c r="FR227" s="2">
        <f t="shared" si="239"/>
        <v>0</v>
      </c>
      <c r="FS227" s="2">
        <v>0</v>
      </c>
      <c r="FT227" s="2"/>
      <c r="FU227" s="2"/>
      <c r="FV227" s="2"/>
      <c r="FW227" s="2"/>
      <c r="FX227" s="2">
        <v>0</v>
      </c>
      <c r="FY227" s="2">
        <v>0</v>
      </c>
      <c r="FZ227" s="2"/>
      <c r="GA227" s="2" t="s">
        <v>3</v>
      </c>
      <c r="GB227" s="2"/>
      <c r="GC227" s="2"/>
      <c r="GD227" s="2">
        <v>1</v>
      </c>
      <c r="GE227" s="2"/>
      <c r="GF227" s="2">
        <v>1967222743</v>
      </c>
      <c r="GG227" s="2">
        <v>2</v>
      </c>
      <c r="GH227" s="2">
        <v>1</v>
      </c>
      <c r="GI227" s="2">
        <v>-2</v>
      </c>
      <c r="GJ227" s="2">
        <v>0</v>
      </c>
      <c r="GK227" s="2">
        <v>0</v>
      </c>
      <c r="GL227" s="2">
        <f t="shared" si="240"/>
        <v>0</v>
      </c>
      <c r="GM227" s="2">
        <f t="shared" si="241"/>
        <v>3</v>
      </c>
      <c r="GN227" s="2">
        <f t="shared" si="242"/>
        <v>3</v>
      </c>
      <c r="GO227" s="2">
        <f t="shared" si="243"/>
        <v>0</v>
      </c>
      <c r="GP227" s="2">
        <f t="shared" si="244"/>
        <v>0</v>
      </c>
      <c r="GQ227" s="2"/>
      <c r="GR227" s="2">
        <v>0</v>
      </c>
      <c r="GS227" s="2">
        <v>3</v>
      </c>
      <c r="GT227" s="2">
        <v>0</v>
      </c>
      <c r="GU227" s="2" t="s">
        <v>3</v>
      </c>
      <c r="GV227" s="2">
        <f t="shared" si="245"/>
        <v>0</v>
      </c>
      <c r="GW227" s="2">
        <v>1</v>
      </c>
      <c r="GX227" s="2">
        <f t="shared" si="246"/>
        <v>0</v>
      </c>
      <c r="GY227" s="2"/>
      <c r="GZ227" s="2"/>
      <c r="HA227" s="2">
        <v>0</v>
      </c>
      <c r="HB227" s="2">
        <v>0</v>
      </c>
      <c r="HC227" s="2">
        <f t="shared" si="247"/>
        <v>0</v>
      </c>
      <c r="HD227" s="2"/>
      <c r="HE227" s="2" t="s">
        <v>3</v>
      </c>
      <c r="HF227" s="2" t="s">
        <v>3</v>
      </c>
      <c r="HG227" s="2"/>
      <c r="HH227" s="2"/>
      <c r="HI227" s="2"/>
      <c r="HJ227" s="2"/>
      <c r="HK227" s="2"/>
      <c r="HL227" s="2"/>
      <c r="HM227" s="2" t="s">
        <v>3</v>
      </c>
      <c r="HN227" s="2" t="s">
        <v>3</v>
      </c>
      <c r="HO227" s="2" t="s">
        <v>3</v>
      </c>
      <c r="HP227" s="2" t="s">
        <v>3</v>
      </c>
      <c r="HQ227" s="2" t="s">
        <v>3</v>
      </c>
      <c r="HR227" s="2"/>
      <c r="HS227" s="2"/>
      <c r="HT227" s="2"/>
      <c r="HU227" s="2"/>
      <c r="HV227" s="2"/>
      <c r="HW227" s="2"/>
      <c r="HX227" s="2"/>
      <c r="HY227" s="2"/>
      <c r="HZ227" s="2"/>
      <c r="IA227" s="2"/>
      <c r="IB227" s="2"/>
      <c r="IC227" s="2"/>
      <c r="ID227" s="2"/>
      <c r="IE227" s="2"/>
      <c r="IF227" s="2"/>
      <c r="IG227" s="2"/>
      <c r="IH227" s="2"/>
      <c r="II227" s="2"/>
      <c r="IJ227" s="2"/>
      <c r="IK227" s="2">
        <v>0</v>
      </c>
      <c r="IL227" s="2"/>
      <c r="IM227" s="2"/>
      <c r="IN227" s="2"/>
      <c r="IO227" s="2"/>
      <c r="IP227" s="2"/>
      <c r="IQ227" s="2"/>
      <c r="IR227" s="2"/>
      <c r="IS227" s="2"/>
      <c r="IT227" s="2"/>
      <c r="IU227" s="2"/>
    </row>
    <row r="228" spans="1:255" x14ac:dyDescent="0.2">
      <c r="A228">
        <v>18</v>
      </c>
      <c r="B228">
        <v>1</v>
      </c>
      <c r="C228">
        <v>167</v>
      </c>
      <c r="E228" t="s">
        <v>231</v>
      </c>
      <c r="F228" t="e">
        <f>'1.Лок.смета.и.Акт'!#REF!</f>
        <v>#REF!</v>
      </c>
      <c r="G228" t="s">
        <v>83</v>
      </c>
      <c r="H228" t="s">
        <v>40</v>
      </c>
      <c r="I228">
        <f>I224*J228</f>
        <v>0.47249999999999998</v>
      </c>
      <c r="J228">
        <v>3.4999999999999996</v>
      </c>
      <c r="K228">
        <v>3.5</v>
      </c>
      <c r="L228">
        <v>0.95199999999999996</v>
      </c>
      <c r="M228">
        <v>0</v>
      </c>
      <c r="N228">
        <f t="shared" si="210"/>
        <v>0.95199999999999996</v>
      </c>
      <c r="O228">
        <f t="shared" si="211"/>
        <v>7</v>
      </c>
      <c r="P228">
        <f t="shared" si="212"/>
        <v>7</v>
      </c>
      <c r="Q228">
        <f t="shared" si="213"/>
        <v>0</v>
      </c>
      <c r="R228">
        <f t="shared" si="214"/>
        <v>0</v>
      </c>
      <c r="S228">
        <f t="shared" si="215"/>
        <v>0</v>
      </c>
      <c r="T228">
        <f t="shared" si="216"/>
        <v>0</v>
      </c>
      <c r="U228">
        <f t="shared" si="217"/>
        <v>0</v>
      </c>
      <c r="V228">
        <f t="shared" si="218"/>
        <v>0</v>
      </c>
      <c r="W228">
        <f t="shared" si="219"/>
        <v>0</v>
      </c>
      <c r="X228">
        <f t="shared" si="220"/>
        <v>0</v>
      </c>
      <c r="Y228">
        <f t="shared" si="221"/>
        <v>0</v>
      </c>
      <c r="AA228">
        <v>69726884</v>
      </c>
      <c r="AB228">
        <f t="shared" si="222"/>
        <v>1.97</v>
      </c>
      <c r="AC228">
        <f>ROUND((ES228),2)</f>
        <v>1.97</v>
      </c>
      <c r="AD228">
        <f t="shared" si="223"/>
        <v>0</v>
      </c>
      <c r="AE228">
        <f t="shared" si="224"/>
        <v>0</v>
      </c>
      <c r="AF228">
        <f t="shared" si="225"/>
        <v>0</v>
      </c>
      <c r="AG228">
        <f t="shared" si="226"/>
        <v>0</v>
      </c>
      <c r="AH228">
        <f t="shared" si="227"/>
        <v>0</v>
      </c>
      <c r="AI228">
        <f t="shared" si="228"/>
        <v>0</v>
      </c>
      <c r="AJ228">
        <f t="shared" si="229"/>
        <v>0</v>
      </c>
      <c r="AK228">
        <v>1.97</v>
      </c>
      <c r="AL228">
        <v>1.97</v>
      </c>
      <c r="AM228">
        <v>0</v>
      </c>
      <c r="AN228">
        <v>0</v>
      </c>
      <c r="AO228">
        <v>0</v>
      </c>
      <c r="AP228">
        <v>0</v>
      </c>
      <c r="AQ228">
        <v>0</v>
      </c>
      <c r="AR228">
        <v>0</v>
      </c>
      <c r="AS228">
        <v>0</v>
      </c>
      <c r="AT228">
        <v>0</v>
      </c>
      <c r="AU228">
        <v>0</v>
      </c>
      <c r="AV228">
        <v>1</v>
      </c>
      <c r="AW228">
        <v>1</v>
      </c>
      <c r="AZ228">
        <v>1</v>
      </c>
      <c r="BA228">
        <v>1</v>
      </c>
      <c r="BB228">
        <v>1</v>
      </c>
      <c r="BC228">
        <v>7.56</v>
      </c>
      <c r="BD228" t="s">
        <v>3</v>
      </c>
      <c r="BE228" t="s">
        <v>3</v>
      </c>
      <c r="BF228" t="s">
        <v>3</v>
      </c>
      <c r="BG228" t="s">
        <v>3</v>
      </c>
      <c r="BH228">
        <v>3</v>
      </c>
      <c r="BI228">
        <v>1</v>
      </c>
      <c r="BJ228" t="s">
        <v>194</v>
      </c>
      <c r="BM228">
        <v>500001</v>
      </c>
      <c r="BN228">
        <v>0</v>
      </c>
      <c r="BO228" t="s">
        <v>3</v>
      </c>
      <c r="BP228">
        <v>0</v>
      </c>
      <c r="BQ228">
        <v>8</v>
      </c>
      <c r="BR228">
        <v>0</v>
      </c>
      <c r="BS228">
        <v>1</v>
      </c>
      <c r="BT228">
        <v>1</v>
      </c>
      <c r="BU228">
        <v>1</v>
      </c>
      <c r="BV228">
        <v>1</v>
      </c>
      <c r="BW228">
        <v>1</v>
      </c>
      <c r="BX228">
        <v>1</v>
      </c>
      <c r="BY228" t="s">
        <v>3</v>
      </c>
      <c r="BZ228">
        <v>0</v>
      </c>
      <c r="CA228">
        <v>0</v>
      </c>
      <c r="CB228" t="s">
        <v>3</v>
      </c>
      <c r="CE228">
        <v>0</v>
      </c>
      <c r="CF228">
        <v>0</v>
      </c>
      <c r="CG228">
        <v>0</v>
      </c>
      <c r="CH228">
        <v>18</v>
      </c>
      <c r="CI228">
        <v>2</v>
      </c>
      <c r="CJ228">
        <v>0</v>
      </c>
      <c r="CK228">
        <v>0</v>
      </c>
      <c r="CL228">
        <v>0</v>
      </c>
      <c r="CM228">
        <v>0</v>
      </c>
      <c r="CN228" t="s">
        <v>3</v>
      </c>
      <c r="CO228">
        <v>0</v>
      </c>
      <c r="CP228">
        <f t="shared" si="230"/>
        <v>7</v>
      </c>
      <c r="CQ228">
        <f t="shared" si="231"/>
        <v>14.893199999999998</v>
      </c>
      <c r="CR228">
        <f t="shared" si="232"/>
        <v>0</v>
      </c>
      <c r="CS228">
        <f t="shared" si="233"/>
        <v>0</v>
      </c>
      <c r="CT228">
        <f t="shared" si="234"/>
        <v>0</v>
      </c>
      <c r="CU228">
        <f t="shared" si="235"/>
        <v>0</v>
      </c>
      <c r="CV228">
        <f t="shared" si="236"/>
        <v>0</v>
      </c>
      <c r="CW228">
        <f t="shared" si="237"/>
        <v>0</v>
      </c>
      <c r="CX228">
        <f t="shared" si="238"/>
        <v>0</v>
      </c>
      <c r="CY228">
        <f>(S228+R228)*(BZ228/100)</f>
        <v>0</v>
      </c>
      <c r="CZ228">
        <f>(S228+R228)*(CA228/100)</f>
        <v>0</v>
      </c>
      <c r="DC228" t="s">
        <v>3</v>
      </c>
      <c r="DD228" t="s">
        <v>3</v>
      </c>
      <c r="DE228" t="s">
        <v>3</v>
      </c>
      <c r="DF228" t="s">
        <v>3</v>
      </c>
      <c r="DG228" t="s">
        <v>3</v>
      </c>
      <c r="DH228" t="s">
        <v>3</v>
      </c>
      <c r="DI228" t="s">
        <v>3</v>
      </c>
      <c r="DJ228" t="s">
        <v>3</v>
      </c>
      <c r="DK228" t="s">
        <v>3</v>
      </c>
      <c r="DL228" t="s">
        <v>3</v>
      </c>
      <c r="DM228" t="s">
        <v>3</v>
      </c>
      <c r="DN228">
        <v>0</v>
      </c>
      <c r="DO228">
        <v>0</v>
      </c>
      <c r="DP228">
        <v>1</v>
      </c>
      <c r="DQ228">
        <v>1</v>
      </c>
      <c r="DU228">
        <v>1007</v>
      </c>
      <c r="DV228" t="s">
        <v>40</v>
      </c>
      <c r="DW228" t="e">
        <f>'1.Лок.смета.и.Акт'!#REF!</f>
        <v>#REF!</v>
      </c>
      <c r="DX228">
        <v>1</v>
      </c>
      <c r="DZ228" t="s">
        <v>3</v>
      </c>
      <c r="EA228" t="s">
        <v>3</v>
      </c>
      <c r="EB228" t="s">
        <v>3</v>
      </c>
      <c r="EC228" t="s">
        <v>3</v>
      </c>
      <c r="EE228">
        <v>54328897</v>
      </c>
      <c r="EF228">
        <v>8</v>
      </c>
      <c r="EG228" t="s">
        <v>31</v>
      </c>
      <c r="EH228">
        <v>0</v>
      </c>
      <c r="EI228" t="s">
        <v>3</v>
      </c>
      <c r="EJ228">
        <v>1</v>
      </c>
      <c r="EK228">
        <v>500001</v>
      </c>
      <c r="EL228" t="s">
        <v>32</v>
      </c>
      <c r="EM228" t="s">
        <v>33</v>
      </c>
      <c r="EO228" t="s">
        <v>3</v>
      </c>
      <c r="EQ228">
        <v>0</v>
      </c>
      <c r="ER228">
        <v>14.19</v>
      </c>
      <c r="ES228">
        <v>1.97</v>
      </c>
      <c r="ET228">
        <v>0</v>
      </c>
      <c r="EU228">
        <v>0</v>
      </c>
      <c r="EV228">
        <v>0</v>
      </c>
      <c r="EW228">
        <v>0</v>
      </c>
      <c r="EX228">
        <v>0</v>
      </c>
      <c r="EZ228">
        <v>5</v>
      </c>
      <c r="FC228">
        <v>0</v>
      </c>
      <c r="FD228">
        <v>18</v>
      </c>
      <c r="FF228">
        <v>14.19</v>
      </c>
      <c r="FQ228">
        <v>0</v>
      </c>
      <c r="FR228">
        <f t="shared" si="239"/>
        <v>0</v>
      </c>
      <c r="FS228">
        <v>0</v>
      </c>
      <c r="FX228">
        <v>0</v>
      </c>
      <c r="FY228">
        <v>0</v>
      </c>
      <c r="GA228" t="s">
        <v>85</v>
      </c>
      <c r="GD228">
        <v>1</v>
      </c>
      <c r="GF228">
        <v>1967222743</v>
      </c>
      <c r="GG228">
        <v>2</v>
      </c>
      <c r="GH228">
        <v>3</v>
      </c>
      <c r="GI228">
        <v>5</v>
      </c>
      <c r="GJ228">
        <v>0</v>
      </c>
      <c r="GK228">
        <v>0</v>
      </c>
      <c r="GL228">
        <f t="shared" si="240"/>
        <v>0</v>
      </c>
      <c r="GM228">
        <f t="shared" si="241"/>
        <v>7</v>
      </c>
      <c r="GN228">
        <f t="shared" si="242"/>
        <v>7</v>
      </c>
      <c r="GO228">
        <f t="shared" si="243"/>
        <v>0</v>
      </c>
      <c r="GP228">
        <f t="shared" si="244"/>
        <v>0</v>
      </c>
      <c r="GR228">
        <v>1</v>
      </c>
      <c r="GS228">
        <v>1</v>
      </c>
      <c r="GT228">
        <v>0</v>
      </c>
      <c r="GU228" t="s">
        <v>3</v>
      </c>
      <c r="GV228">
        <f t="shared" si="245"/>
        <v>0</v>
      </c>
      <c r="GW228">
        <v>1</v>
      </c>
      <c r="GX228">
        <f t="shared" si="246"/>
        <v>0</v>
      </c>
      <c r="HA228">
        <v>0</v>
      </c>
      <c r="HB228">
        <v>0</v>
      </c>
      <c r="HC228">
        <f t="shared" si="247"/>
        <v>0</v>
      </c>
      <c r="HE228" t="s">
        <v>35</v>
      </c>
      <c r="HF228" t="s">
        <v>36</v>
      </c>
      <c r="HM228" t="s">
        <v>3</v>
      </c>
      <c r="HN228" t="s">
        <v>3</v>
      </c>
      <c r="HO228" t="s">
        <v>3</v>
      </c>
      <c r="HP228" t="s">
        <v>3</v>
      </c>
      <c r="HQ228" t="s">
        <v>3</v>
      </c>
      <c r="IK228">
        <v>0</v>
      </c>
    </row>
    <row r="229" spans="1:255" x14ac:dyDescent="0.2">
      <c r="A229" s="2">
        <v>17</v>
      </c>
      <c r="B229" s="2">
        <v>1</v>
      </c>
      <c r="C229" s="2">
        <f>ROW(SmtRes!A173)</f>
        <v>173</v>
      </c>
      <c r="D229" s="2">
        <f>ROW(EtalonRes!A175)</f>
        <v>175</v>
      </c>
      <c r="E229" s="2" t="s">
        <v>232</v>
      </c>
      <c r="F229" s="2" t="s">
        <v>196</v>
      </c>
      <c r="G229" s="2" t="s">
        <v>233</v>
      </c>
      <c r="H229" s="2" t="s">
        <v>186</v>
      </c>
      <c r="I229" s="2">
        <f>'1.Лок.смета.и.Акт'!E46</f>
        <v>0.13500000000000001</v>
      </c>
      <c r="J229" s="2">
        <v>0</v>
      </c>
      <c r="K229" s="2">
        <v>0.13500000000000001</v>
      </c>
      <c r="L229" s="2">
        <v>0.27200000000000002</v>
      </c>
      <c r="M229" s="2">
        <v>0</v>
      </c>
      <c r="N229" s="2">
        <f t="shared" si="210"/>
        <v>0.27200000000000002</v>
      </c>
      <c r="O229" s="2">
        <f t="shared" si="211"/>
        <v>9</v>
      </c>
      <c r="P229" s="2">
        <f t="shared" si="212"/>
        <v>0</v>
      </c>
      <c r="Q229" s="2">
        <f t="shared" si="213"/>
        <v>6</v>
      </c>
      <c r="R229" s="2">
        <f t="shared" si="214"/>
        <v>2</v>
      </c>
      <c r="S229" s="2">
        <f t="shared" si="215"/>
        <v>3</v>
      </c>
      <c r="T229" s="2">
        <f t="shared" si="216"/>
        <v>0</v>
      </c>
      <c r="U229" s="2">
        <f t="shared" si="217"/>
        <v>0.40500000000000003</v>
      </c>
      <c r="V229" s="2">
        <f t="shared" si="218"/>
        <v>0.1701</v>
      </c>
      <c r="W229" s="2">
        <f t="shared" si="219"/>
        <v>0</v>
      </c>
      <c r="X229" s="2">
        <f t="shared" si="220"/>
        <v>6</v>
      </c>
      <c r="Y229" s="2">
        <f t="shared" si="221"/>
        <v>4</v>
      </c>
      <c r="Z229" s="2"/>
      <c r="AA229" s="2">
        <v>69726971</v>
      </c>
      <c r="AB229" s="2">
        <f t="shared" si="222"/>
        <v>70.459999999999994</v>
      </c>
      <c r="AC229" s="2">
        <f>ROUND(((ES229*6)+(SUM(SmtRes!BC169:'SmtRes'!BC173)+SUM(EtalonRes!AL171:'EtalonRes'!AL175))),2)</f>
        <v>0.02</v>
      </c>
      <c r="AD229" s="2">
        <f>ROUND(((((ET229*6))-((EU229*6)))+AE229),2)</f>
        <v>46.38</v>
      </c>
      <c r="AE229" s="2">
        <f>ROUND(((EU229*6)),2)</f>
        <v>17.16</v>
      </c>
      <c r="AF229" s="2">
        <f>ROUND(((EV229*6)),2)</f>
        <v>24.06</v>
      </c>
      <c r="AG229" s="2">
        <f t="shared" si="226"/>
        <v>0</v>
      </c>
      <c r="AH229" s="2">
        <f>((EW229*6))</f>
        <v>3</v>
      </c>
      <c r="AI229" s="2">
        <f>((EX229*6))</f>
        <v>1.26</v>
      </c>
      <c r="AJ229" s="2">
        <f t="shared" si="229"/>
        <v>0</v>
      </c>
      <c r="AK229" s="2">
        <v>264.04000000000002</v>
      </c>
      <c r="AL229" s="2">
        <v>252.3</v>
      </c>
      <c r="AM229" s="2">
        <v>7.73</v>
      </c>
      <c r="AN229" s="2">
        <v>2.86</v>
      </c>
      <c r="AO229" s="2">
        <v>4.01</v>
      </c>
      <c r="AP229" s="2">
        <v>0</v>
      </c>
      <c r="AQ229" s="2">
        <v>0.5</v>
      </c>
      <c r="AR229" s="2">
        <v>0.21</v>
      </c>
      <c r="AS229" s="2">
        <v>0</v>
      </c>
      <c r="AT229" s="2">
        <v>123</v>
      </c>
      <c r="AU229" s="2">
        <v>75</v>
      </c>
      <c r="AV229" s="2">
        <v>1</v>
      </c>
      <c r="AW229" s="2">
        <v>1</v>
      </c>
      <c r="AX229" s="2"/>
      <c r="AY229" s="2"/>
      <c r="AZ229" s="2">
        <v>1</v>
      </c>
      <c r="BA229" s="2">
        <v>1</v>
      </c>
      <c r="BB229" s="2">
        <v>1</v>
      </c>
      <c r="BC229" s="2">
        <v>1</v>
      </c>
      <c r="BD229" s="2" t="s">
        <v>3</v>
      </c>
      <c r="BE229" s="2" t="s">
        <v>3</v>
      </c>
      <c r="BF229" s="2" t="s">
        <v>3</v>
      </c>
      <c r="BG229" s="2" t="s">
        <v>3</v>
      </c>
      <c r="BH229" s="2">
        <v>0</v>
      </c>
      <c r="BI229" s="2">
        <v>1</v>
      </c>
      <c r="BJ229" s="2" t="s">
        <v>198</v>
      </c>
      <c r="BK229" s="2"/>
      <c r="BL229" s="2"/>
      <c r="BM229" s="2">
        <v>11001</v>
      </c>
      <c r="BN229" s="2">
        <v>0</v>
      </c>
      <c r="BO229" s="2" t="s">
        <v>3</v>
      </c>
      <c r="BP229" s="2">
        <v>0</v>
      </c>
      <c r="BQ229" s="2">
        <v>2</v>
      </c>
      <c r="BR229" s="2">
        <v>0</v>
      </c>
      <c r="BS229" s="2">
        <v>1</v>
      </c>
      <c r="BT229" s="2">
        <v>1</v>
      </c>
      <c r="BU229" s="2">
        <v>1</v>
      </c>
      <c r="BV229" s="2">
        <v>1</v>
      </c>
      <c r="BW229" s="2">
        <v>1</v>
      </c>
      <c r="BX229" s="2">
        <v>1</v>
      </c>
      <c r="BY229" s="2" t="s">
        <v>3</v>
      </c>
      <c r="BZ229" s="2">
        <v>123</v>
      </c>
      <c r="CA229" s="2">
        <v>75</v>
      </c>
      <c r="CB229" s="2" t="s">
        <v>3</v>
      </c>
      <c r="CC229" s="2"/>
      <c r="CD229" s="2"/>
      <c r="CE229" s="2">
        <v>0</v>
      </c>
      <c r="CF229" s="2">
        <v>0</v>
      </c>
      <c r="CG229" s="2">
        <v>0</v>
      </c>
      <c r="CH229" s="2">
        <v>19</v>
      </c>
      <c r="CI229" s="2">
        <v>0</v>
      </c>
      <c r="CJ229" s="2">
        <v>0</v>
      </c>
      <c r="CK229" s="2">
        <v>0</v>
      </c>
      <c r="CL229" s="2">
        <v>0</v>
      </c>
      <c r="CM229" s="2">
        <v>0</v>
      </c>
      <c r="CN229" s="2" t="s">
        <v>3</v>
      </c>
      <c r="CO229" s="2">
        <v>0</v>
      </c>
      <c r="CP229" s="2">
        <f t="shared" si="230"/>
        <v>9</v>
      </c>
      <c r="CQ229" s="2">
        <f t="shared" si="231"/>
        <v>0.02</v>
      </c>
      <c r="CR229" s="2">
        <f t="shared" si="232"/>
        <v>46.38</v>
      </c>
      <c r="CS229" s="2">
        <f t="shared" si="233"/>
        <v>17.16</v>
      </c>
      <c r="CT229" s="2">
        <f t="shared" si="234"/>
        <v>24.06</v>
      </c>
      <c r="CU229" s="2">
        <f t="shared" si="235"/>
        <v>0</v>
      </c>
      <c r="CV229" s="2">
        <f t="shared" si="236"/>
        <v>3</v>
      </c>
      <c r="CW229" s="2">
        <f t="shared" si="237"/>
        <v>1.26</v>
      </c>
      <c r="CX229" s="2">
        <f t="shared" si="238"/>
        <v>0</v>
      </c>
      <c r="CY229" s="2">
        <f>(((S229+R229)*AT229)/100)</f>
        <v>6.15</v>
      </c>
      <c r="CZ229" s="2">
        <f>(((S229+R229)*AU229)/100)</f>
        <v>3.75</v>
      </c>
      <c r="DA229" s="2"/>
      <c r="DB229" s="2"/>
      <c r="DC229" s="2" t="s">
        <v>3</v>
      </c>
      <c r="DD229" s="2" t="s">
        <v>234</v>
      </c>
      <c r="DE229" s="2" t="s">
        <v>234</v>
      </c>
      <c r="DF229" s="2" t="s">
        <v>234</v>
      </c>
      <c r="DG229" s="2" t="s">
        <v>234</v>
      </c>
      <c r="DH229" s="2" t="s">
        <v>3</v>
      </c>
      <c r="DI229" s="2" t="s">
        <v>234</v>
      </c>
      <c r="DJ229" s="2" t="s">
        <v>234</v>
      </c>
      <c r="DK229" s="2" t="s">
        <v>3</v>
      </c>
      <c r="DL229" s="2" t="s">
        <v>3</v>
      </c>
      <c r="DM229" s="2" t="s">
        <v>3</v>
      </c>
      <c r="DN229" s="2">
        <v>0</v>
      </c>
      <c r="DO229" s="2">
        <v>0</v>
      </c>
      <c r="DP229" s="2">
        <v>1</v>
      </c>
      <c r="DQ229" s="2">
        <v>1</v>
      </c>
      <c r="DR229" s="2"/>
      <c r="DS229" s="2"/>
      <c r="DT229" s="2"/>
      <c r="DU229" s="2">
        <v>1013</v>
      </c>
      <c r="DV229" s="2" t="s">
        <v>186</v>
      </c>
      <c r="DW229" s="2" t="s">
        <v>186</v>
      </c>
      <c r="DX229" s="2">
        <v>1</v>
      </c>
      <c r="DY229" s="2"/>
      <c r="DZ229" s="2" t="s">
        <v>3</v>
      </c>
      <c r="EA229" s="2" t="s">
        <v>3</v>
      </c>
      <c r="EB229" s="2" t="s">
        <v>3</v>
      </c>
      <c r="EC229" s="2" t="s">
        <v>3</v>
      </c>
      <c r="ED229" s="2"/>
      <c r="EE229" s="2">
        <v>54328965</v>
      </c>
      <c r="EF229" s="2">
        <v>2</v>
      </c>
      <c r="EG229" s="2" t="s">
        <v>21</v>
      </c>
      <c r="EH229" s="2">
        <v>0</v>
      </c>
      <c r="EI229" s="2" t="s">
        <v>3</v>
      </c>
      <c r="EJ229" s="2">
        <v>1</v>
      </c>
      <c r="EK229" s="2">
        <v>11001</v>
      </c>
      <c r="EL229" s="2" t="s">
        <v>22</v>
      </c>
      <c r="EM229" s="2" t="s">
        <v>23</v>
      </c>
      <c r="EN229" s="2"/>
      <c r="EO229" s="2" t="s">
        <v>3</v>
      </c>
      <c r="EP229" s="2"/>
      <c r="EQ229" s="2">
        <v>1441792</v>
      </c>
      <c r="ER229" s="2">
        <v>264.04000000000002</v>
      </c>
      <c r="ES229" s="2">
        <v>252.3</v>
      </c>
      <c r="ET229" s="2">
        <v>7.73</v>
      </c>
      <c r="EU229" s="2">
        <v>2.86</v>
      </c>
      <c r="EV229" s="2">
        <v>4.01</v>
      </c>
      <c r="EW229" s="2">
        <v>0.5</v>
      </c>
      <c r="EX229" s="2">
        <v>0.21</v>
      </c>
      <c r="EY229" s="2">
        <v>1</v>
      </c>
      <c r="EZ229" s="2"/>
      <c r="FA229" s="2"/>
      <c r="FB229" s="2"/>
      <c r="FC229" s="2"/>
      <c r="FD229" s="2"/>
      <c r="FE229" s="2"/>
      <c r="FF229" s="2"/>
      <c r="FG229" s="2"/>
      <c r="FH229" s="2"/>
      <c r="FI229" s="2"/>
      <c r="FJ229" s="2"/>
      <c r="FK229" s="2"/>
      <c r="FL229" s="2"/>
      <c r="FM229" s="2"/>
      <c r="FN229" s="2"/>
      <c r="FO229" s="2"/>
      <c r="FP229" s="2"/>
      <c r="FQ229" s="2">
        <v>0</v>
      </c>
      <c r="FR229" s="2">
        <f t="shared" si="239"/>
        <v>0</v>
      </c>
      <c r="FS229" s="2">
        <v>0</v>
      </c>
      <c r="FT229" s="2"/>
      <c r="FU229" s="2"/>
      <c r="FV229" s="2"/>
      <c r="FW229" s="2"/>
      <c r="FX229" s="2">
        <v>123</v>
      </c>
      <c r="FY229" s="2">
        <v>75</v>
      </c>
      <c r="FZ229" s="2"/>
      <c r="GA229" s="2" t="s">
        <v>3</v>
      </c>
      <c r="GB229" s="2"/>
      <c r="GC229" s="2"/>
      <c r="GD229" s="2">
        <v>1</v>
      </c>
      <c r="GE229" s="2"/>
      <c r="GF229" s="2">
        <v>770154102</v>
      </c>
      <c r="GG229" s="2">
        <v>2</v>
      </c>
      <c r="GH229" s="2">
        <v>1</v>
      </c>
      <c r="GI229" s="2">
        <v>-2</v>
      </c>
      <c r="GJ229" s="2">
        <v>0</v>
      </c>
      <c r="GK229" s="2">
        <v>0</v>
      </c>
      <c r="GL229" s="2">
        <f t="shared" si="240"/>
        <v>0</v>
      </c>
      <c r="GM229" s="2">
        <f t="shared" si="241"/>
        <v>19</v>
      </c>
      <c r="GN229" s="2">
        <f t="shared" si="242"/>
        <v>19</v>
      </c>
      <c r="GO229" s="2">
        <f t="shared" si="243"/>
        <v>0</v>
      </c>
      <c r="GP229" s="2">
        <f t="shared" si="244"/>
        <v>0</v>
      </c>
      <c r="GQ229" s="2"/>
      <c r="GR229" s="2">
        <v>0</v>
      </c>
      <c r="GS229" s="2">
        <v>3</v>
      </c>
      <c r="GT229" s="2">
        <v>0</v>
      </c>
      <c r="GU229" s="2" t="s">
        <v>234</v>
      </c>
      <c r="GV229" s="2">
        <f>ROUND(((GT229*6)),2)</f>
        <v>0</v>
      </c>
      <c r="GW229" s="2">
        <v>1</v>
      </c>
      <c r="GX229" s="2">
        <f t="shared" si="246"/>
        <v>0</v>
      </c>
      <c r="GY229" s="2"/>
      <c r="GZ229" s="2"/>
      <c r="HA229" s="2">
        <v>0</v>
      </c>
      <c r="HB229" s="2">
        <v>0</v>
      </c>
      <c r="HC229" s="2">
        <f t="shared" si="247"/>
        <v>0</v>
      </c>
      <c r="HD229" s="2"/>
      <c r="HE229" s="2" t="s">
        <v>3</v>
      </c>
      <c r="HF229" s="2" t="s">
        <v>3</v>
      </c>
      <c r="HG229" s="2"/>
      <c r="HH229" s="2"/>
      <c r="HI229" s="2"/>
      <c r="HJ229" s="2"/>
      <c r="HK229" s="2"/>
      <c r="HL229" s="2"/>
      <c r="HM229" s="2" t="s">
        <v>3</v>
      </c>
      <c r="HN229" s="2" t="s">
        <v>24</v>
      </c>
      <c r="HO229" s="2" t="s">
        <v>25</v>
      </c>
      <c r="HP229" s="2" t="s">
        <v>22</v>
      </c>
      <c r="HQ229" s="2" t="s">
        <v>22</v>
      </c>
      <c r="HR229" s="2"/>
      <c r="HS229" s="2"/>
      <c r="HT229" s="2"/>
      <c r="HU229" s="2"/>
      <c r="HV229" s="2"/>
      <c r="HW229" s="2"/>
      <c r="HX229" s="2"/>
      <c r="HY229" s="2"/>
      <c r="HZ229" s="2"/>
      <c r="IA229" s="2"/>
      <c r="IB229" s="2"/>
      <c r="IC229" s="2"/>
      <c r="ID229" s="2"/>
      <c r="IE229" s="2"/>
      <c r="IF229" s="2"/>
      <c r="IG229" s="2"/>
      <c r="IH229" s="2"/>
      <c r="II229" s="2"/>
      <c r="IJ229" s="2"/>
      <c r="IK229" s="2">
        <v>0</v>
      </c>
      <c r="IL229" s="2"/>
      <c r="IM229" s="2"/>
      <c r="IN229" s="2"/>
      <c r="IO229" s="2"/>
      <c r="IP229" s="2"/>
      <c r="IQ229" s="2"/>
      <c r="IR229" s="2"/>
      <c r="IS229" s="2"/>
      <c r="IT229" s="2"/>
      <c r="IU229" s="2"/>
    </row>
    <row r="230" spans="1:255" x14ac:dyDescent="0.2">
      <c r="A230">
        <v>17</v>
      </c>
      <c r="B230">
        <v>1</v>
      </c>
      <c r="C230">
        <f>ROW(SmtRes!A178)</f>
        <v>178</v>
      </c>
      <c r="D230">
        <f>ROW(EtalonRes!A180)</f>
        <v>180</v>
      </c>
      <c r="E230" t="s">
        <v>232</v>
      </c>
      <c r="F230" t="s">
        <v>196</v>
      </c>
      <c r="G230" t="s">
        <v>233</v>
      </c>
      <c r="H230" t="s">
        <v>186</v>
      </c>
      <c r="I230">
        <f>'1.Лок.смета.и.Акт'!E46</f>
        <v>0.13500000000000001</v>
      </c>
      <c r="J230">
        <v>0</v>
      </c>
      <c r="K230">
        <v>0.13500000000000001</v>
      </c>
      <c r="L230">
        <v>0.27200000000000002</v>
      </c>
      <c r="M230">
        <v>0</v>
      </c>
      <c r="N230">
        <f t="shared" si="210"/>
        <v>0.27200000000000002</v>
      </c>
      <c r="O230">
        <f t="shared" si="211"/>
        <v>131</v>
      </c>
      <c r="P230">
        <f t="shared" si="212"/>
        <v>0</v>
      </c>
      <c r="Q230">
        <f t="shared" si="213"/>
        <v>49</v>
      </c>
      <c r="R230">
        <f t="shared" si="214"/>
        <v>46</v>
      </c>
      <c r="S230">
        <f t="shared" si="215"/>
        <v>82</v>
      </c>
      <c r="T230">
        <f t="shared" si="216"/>
        <v>0</v>
      </c>
      <c r="U230" t="e">
        <f t="shared" si="217"/>
        <v>#REF!</v>
      </c>
      <c r="V230">
        <f t="shared" si="218"/>
        <v>0.1701</v>
      </c>
      <c r="W230">
        <f t="shared" si="219"/>
        <v>0</v>
      </c>
      <c r="X230" t="e">
        <f t="shared" si="220"/>
        <v>#REF!</v>
      </c>
      <c r="Y230" t="e">
        <f t="shared" si="221"/>
        <v>#REF!</v>
      </c>
      <c r="AA230">
        <v>69726884</v>
      </c>
      <c r="AB230">
        <f t="shared" si="222"/>
        <v>70.459999999999994</v>
      </c>
      <c r="AC230">
        <f>ROUND(((ES230*6)+(SUM(SmtRes!BC174:'SmtRes'!BC178)+SUM(EtalonRes!AL176:'EtalonRes'!AL180))),2)</f>
        <v>0.02</v>
      </c>
      <c r="AD230">
        <f>ROUND(((((ET230*6))-((EU230*6)))+AE230),2)</f>
        <v>46.38</v>
      </c>
      <c r="AE230">
        <f>ROUND(((EU230*6)),2)</f>
        <v>17.16</v>
      </c>
      <c r="AF230">
        <f>ROUND(((EV230*6)),2)</f>
        <v>24.06</v>
      </c>
      <c r="AG230">
        <f t="shared" si="226"/>
        <v>0</v>
      </c>
      <c r="AH230" t="e">
        <f>((EW230*6))</f>
        <v>#REF!</v>
      </c>
      <c r="AI230">
        <f>((EX230*6))</f>
        <v>1.26</v>
      </c>
      <c r="AJ230">
        <f t="shared" si="229"/>
        <v>0</v>
      </c>
      <c r="AK230">
        <v>264.04000000000002</v>
      </c>
      <c r="AL230">
        <v>252.3</v>
      </c>
      <c r="AM230">
        <v>7.73</v>
      </c>
      <c r="AN230">
        <v>2.86</v>
      </c>
      <c r="AO230">
        <v>4.01</v>
      </c>
      <c r="AP230">
        <v>0</v>
      </c>
      <c r="AQ230" t="e">
        <f>'1.Лок.смета.и.Акт'!#REF!</f>
        <v>#REF!</v>
      </c>
      <c r="AR230">
        <v>0.21</v>
      </c>
      <c r="AS230">
        <v>0</v>
      </c>
      <c r="AT230">
        <v>117</v>
      </c>
      <c r="AU230">
        <v>64</v>
      </c>
      <c r="AV230">
        <v>1</v>
      </c>
      <c r="AW230">
        <v>1</v>
      </c>
      <c r="AZ230">
        <v>1</v>
      </c>
      <c r="BA230">
        <v>25.36</v>
      </c>
      <c r="BB230">
        <v>7.84</v>
      </c>
      <c r="BC230">
        <v>7.56</v>
      </c>
      <c r="BD230" t="s">
        <v>3</v>
      </c>
      <c r="BE230" t="s">
        <v>3</v>
      </c>
      <c r="BF230" t="s">
        <v>3</v>
      </c>
      <c r="BG230" t="s">
        <v>3</v>
      </c>
      <c r="BH230">
        <v>0</v>
      </c>
      <c r="BI230">
        <v>1</v>
      </c>
      <c r="BJ230" t="s">
        <v>198</v>
      </c>
      <c r="BM230">
        <v>11001</v>
      </c>
      <c r="BN230">
        <v>0</v>
      </c>
      <c r="BO230" t="s">
        <v>196</v>
      </c>
      <c r="BP230">
        <v>1</v>
      </c>
      <c r="BQ230">
        <v>2</v>
      </c>
      <c r="BR230">
        <v>0</v>
      </c>
      <c r="BS230">
        <v>19.8</v>
      </c>
      <c r="BT230">
        <v>1</v>
      </c>
      <c r="BU230">
        <v>1</v>
      </c>
      <c r="BV230">
        <v>1</v>
      </c>
      <c r="BW230">
        <v>1</v>
      </c>
      <c r="BX230">
        <v>1</v>
      </c>
      <c r="BY230" t="s">
        <v>3</v>
      </c>
      <c r="BZ230" t="e">
        <f>'1.Лок.смета.и.Акт'!#REF!</f>
        <v>#REF!</v>
      </c>
      <c r="CA230" t="e">
        <f>'1.Лок.смета.и.Акт'!#REF!</f>
        <v>#REF!</v>
      </c>
      <c r="CB230" t="s">
        <v>3</v>
      </c>
      <c r="CE230">
        <v>0</v>
      </c>
      <c r="CF230">
        <v>0</v>
      </c>
      <c r="CG230">
        <v>0</v>
      </c>
      <c r="CH230">
        <v>19</v>
      </c>
      <c r="CI230">
        <v>0</v>
      </c>
      <c r="CJ230">
        <v>0</v>
      </c>
      <c r="CK230">
        <v>0</v>
      </c>
      <c r="CL230">
        <v>0</v>
      </c>
      <c r="CM230">
        <v>0</v>
      </c>
      <c r="CN230" t="s">
        <v>3</v>
      </c>
      <c r="CO230">
        <v>0</v>
      </c>
      <c r="CP230">
        <f t="shared" si="230"/>
        <v>131</v>
      </c>
      <c r="CQ230">
        <f t="shared" si="231"/>
        <v>0.1512</v>
      </c>
      <c r="CR230">
        <f t="shared" si="232"/>
        <v>363.61920000000003</v>
      </c>
      <c r="CS230">
        <f t="shared" si="233"/>
        <v>339.76800000000003</v>
      </c>
      <c r="CT230">
        <f t="shared" si="234"/>
        <v>610.16159999999991</v>
      </c>
      <c r="CU230">
        <f t="shared" si="235"/>
        <v>0</v>
      </c>
      <c r="CV230" t="e">
        <f t="shared" si="236"/>
        <v>#REF!</v>
      </c>
      <c r="CW230">
        <f t="shared" si="237"/>
        <v>1.26</v>
      </c>
      <c r="CX230">
        <f t="shared" si="238"/>
        <v>0</v>
      </c>
      <c r="CY230" t="e">
        <f>(S230+R230)*(BZ230/100)</f>
        <v>#REF!</v>
      </c>
      <c r="CZ230" t="e">
        <f>(S230+R230)*(CA230/100)</f>
        <v>#REF!</v>
      </c>
      <c r="DC230" t="s">
        <v>3</v>
      </c>
      <c r="DD230" t="s">
        <v>234</v>
      </c>
      <c r="DE230" t="s">
        <v>234</v>
      </c>
      <c r="DF230" t="s">
        <v>234</v>
      </c>
      <c r="DG230" t="s">
        <v>234</v>
      </c>
      <c r="DH230" t="s">
        <v>3</v>
      </c>
      <c r="DI230" t="s">
        <v>234</v>
      </c>
      <c r="DJ230" t="s">
        <v>234</v>
      </c>
      <c r="DK230" t="s">
        <v>3</v>
      </c>
      <c r="DL230" t="s">
        <v>3</v>
      </c>
      <c r="DM230" t="s">
        <v>3</v>
      </c>
      <c r="DN230">
        <v>123</v>
      </c>
      <c r="DO230">
        <v>75</v>
      </c>
      <c r="DP230">
        <v>1</v>
      </c>
      <c r="DQ230">
        <v>1</v>
      </c>
      <c r="DU230">
        <v>1013</v>
      </c>
      <c r="DV230" t="s">
        <v>186</v>
      </c>
      <c r="DW230" t="str">
        <f>'1.Лок.смета.и.Акт'!D46</f>
        <v>100 м2 стяжки</v>
      </c>
      <c r="DX230">
        <v>1</v>
      </c>
      <c r="DZ230" t="s">
        <v>3</v>
      </c>
      <c r="EA230" t="s">
        <v>3</v>
      </c>
      <c r="EB230" t="s">
        <v>3</v>
      </c>
      <c r="EC230" t="s">
        <v>3</v>
      </c>
      <c r="EE230">
        <v>54328965</v>
      </c>
      <c r="EF230">
        <v>2</v>
      </c>
      <c r="EG230" t="s">
        <v>21</v>
      </c>
      <c r="EH230">
        <v>0</v>
      </c>
      <c r="EI230" t="s">
        <v>3</v>
      </c>
      <c r="EJ230">
        <v>1</v>
      </c>
      <c r="EK230">
        <v>11001</v>
      </c>
      <c r="EL230" t="s">
        <v>22</v>
      </c>
      <c r="EM230" t="s">
        <v>23</v>
      </c>
      <c r="EO230" t="s">
        <v>3</v>
      </c>
      <c r="EQ230">
        <v>1441792</v>
      </c>
      <c r="ER230">
        <v>264.04000000000002</v>
      </c>
      <c r="ES230">
        <v>252.3</v>
      </c>
      <c r="ET230">
        <v>7.73</v>
      </c>
      <c r="EU230">
        <v>2.86</v>
      </c>
      <c r="EV230">
        <v>4.01</v>
      </c>
      <c r="EW230" t="e">
        <f>'1.Лок.смета.и.Акт'!#REF!</f>
        <v>#REF!</v>
      </c>
      <c r="EX230">
        <v>0.21</v>
      </c>
      <c r="EY230">
        <v>1</v>
      </c>
      <c r="FQ230">
        <v>0</v>
      </c>
      <c r="FR230">
        <f t="shared" si="239"/>
        <v>0</v>
      </c>
      <c r="FS230">
        <v>0</v>
      </c>
      <c r="FX230">
        <v>123</v>
      </c>
      <c r="FY230">
        <v>75</v>
      </c>
      <c r="GA230" t="s">
        <v>3</v>
      </c>
      <c r="GD230">
        <v>1</v>
      </c>
      <c r="GF230">
        <v>770154102</v>
      </c>
      <c r="GG230">
        <v>2</v>
      </c>
      <c r="GH230">
        <v>1</v>
      </c>
      <c r="GI230">
        <v>2</v>
      </c>
      <c r="GJ230">
        <v>0</v>
      </c>
      <c r="GK230">
        <v>0</v>
      </c>
      <c r="GL230">
        <f t="shared" si="240"/>
        <v>0</v>
      </c>
      <c r="GM230" t="e">
        <f t="shared" si="241"/>
        <v>#REF!</v>
      </c>
      <c r="GN230" t="e">
        <f t="shared" si="242"/>
        <v>#REF!</v>
      </c>
      <c r="GO230">
        <f t="shared" si="243"/>
        <v>0</v>
      </c>
      <c r="GP230">
        <f t="shared" si="244"/>
        <v>0</v>
      </c>
      <c r="GR230">
        <v>0</v>
      </c>
      <c r="GS230">
        <v>3</v>
      </c>
      <c r="GT230">
        <v>0</v>
      </c>
      <c r="GU230" t="s">
        <v>234</v>
      </c>
      <c r="GV230">
        <f>ROUND(((GT230*6)),2)</f>
        <v>0</v>
      </c>
      <c r="GW230">
        <v>1015.2</v>
      </c>
      <c r="GX230">
        <f t="shared" si="246"/>
        <v>0</v>
      </c>
      <c r="HA230">
        <v>0</v>
      </c>
      <c r="HB230">
        <v>0</v>
      </c>
      <c r="HC230">
        <f t="shared" si="247"/>
        <v>0</v>
      </c>
      <c r="HE230" t="s">
        <v>3</v>
      </c>
      <c r="HF230" t="s">
        <v>3</v>
      </c>
      <c r="HM230" t="s">
        <v>3</v>
      </c>
      <c r="HN230" t="s">
        <v>24</v>
      </c>
      <c r="HO230" t="s">
        <v>25</v>
      </c>
      <c r="HP230" t="s">
        <v>22</v>
      </c>
      <c r="HQ230" t="s">
        <v>22</v>
      </c>
      <c r="IK230">
        <v>0</v>
      </c>
    </row>
    <row r="231" spans="1:255" x14ac:dyDescent="0.2">
      <c r="A231" s="2">
        <v>18</v>
      </c>
      <c r="B231" s="2">
        <v>1</v>
      </c>
      <c r="C231" s="2">
        <v>173</v>
      </c>
      <c r="D231" s="2"/>
      <c r="E231" s="2" t="s">
        <v>235</v>
      </c>
      <c r="F231" s="2" t="s">
        <v>189</v>
      </c>
      <c r="G231" s="2" t="s">
        <v>190</v>
      </c>
      <c r="H231" s="2" t="s">
        <v>40</v>
      </c>
      <c r="I231" s="2">
        <f>I229*J231</f>
        <v>0.41310000000000002</v>
      </c>
      <c r="J231" s="2">
        <v>3.06</v>
      </c>
      <c r="K231" s="2">
        <v>0.51</v>
      </c>
      <c r="L231" s="2">
        <v>0.83231999999999995</v>
      </c>
      <c r="M231" s="2">
        <v>0</v>
      </c>
      <c r="N231" s="2">
        <f t="shared" si="210"/>
        <v>0.83230000000000004</v>
      </c>
      <c r="O231" s="2">
        <f t="shared" si="211"/>
        <v>358</v>
      </c>
      <c r="P231" s="2">
        <f t="shared" si="212"/>
        <v>358</v>
      </c>
      <c r="Q231" s="2">
        <f t="shared" si="213"/>
        <v>0</v>
      </c>
      <c r="R231" s="2">
        <f t="shared" si="214"/>
        <v>0</v>
      </c>
      <c r="S231" s="2">
        <f t="shared" si="215"/>
        <v>0</v>
      </c>
      <c r="T231" s="2">
        <f t="shared" si="216"/>
        <v>0</v>
      </c>
      <c r="U231" s="2">
        <f t="shared" si="217"/>
        <v>0</v>
      </c>
      <c r="V231" s="2">
        <f t="shared" si="218"/>
        <v>0</v>
      </c>
      <c r="W231" s="2">
        <f t="shared" si="219"/>
        <v>0</v>
      </c>
      <c r="X231" s="2">
        <f t="shared" si="220"/>
        <v>0</v>
      </c>
      <c r="Y231" s="2">
        <f t="shared" si="221"/>
        <v>0</v>
      </c>
      <c r="Z231" s="2"/>
      <c r="AA231" s="2">
        <v>69726971</v>
      </c>
      <c r="AB231" s="2">
        <f t="shared" si="222"/>
        <v>867.14</v>
      </c>
      <c r="AC231" s="2">
        <f>ROUND((ES231),2)</f>
        <v>867.14</v>
      </c>
      <c r="AD231" s="2">
        <f>ROUND((((ET231)-(EU231))+AE231),2)</f>
        <v>0</v>
      </c>
      <c r="AE231" s="2">
        <f>ROUND((EU231),2)</f>
        <v>0</v>
      </c>
      <c r="AF231" s="2">
        <f>ROUND((EV231),2)</f>
        <v>0</v>
      </c>
      <c r="AG231" s="2">
        <f t="shared" si="226"/>
        <v>0</v>
      </c>
      <c r="AH231" s="2">
        <f>(EW231)</f>
        <v>0</v>
      </c>
      <c r="AI231" s="2">
        <f>(EX231)</f>
        <v>0</v>
      </c>
      <c r="AJ231" s="2">
        <f t="shared" si="229"/>
        <v>0</v>
      </c>
      <c r="AK231" s="2">
        <v>867.14</v>
      </c>
      <c r="AL231" s="2">
        <v>867.14</v>
      </c>
      <c r="AM231" s="2">
        <v>0</v>
      </c>
      <c r="AN231" s="2">
        <v>0</v>
      </c>
      <c r="AO231" s="2">
        <v>0</v>
      </c>
      <c r="AP231" s="2">
        <v>0</v>
      </c>
      <c r="AQ231" s="2">
        <v>0</v>
      </c>
      <c r="AR231" s="2">
        <v>0</v>
      </c>
      <c r="AS231" s="2">
        <v>0</v>
      </c>
      <c r="AT231" s="2">
        <v>0</v>
      </c>
      <c r="AU231" s="2">
        <v>0</v>
      </c>
      <c r="AV231" s="2">
        <v>1</v>
      </c>
      <c r="AW231" s="2">
        <v>1</v>
      </c>
      <c r="AX231" s="2"/>
      <c r="AY231" s="2"/>
      <c r="AZ231" s="2">
        <v>1</v>
      </c>
      <c r="BA231" s="2">
        <v>1</v>
      </c>
      <c r="BB231" s="2">
        <v>1</v>
      </c>
      <c r="BC231" s="2">
        <v>1</v>
      </c>
      <c r="BD231" s="2" t="s">
        <v>3</v>
      </c>
      <c r="BE231" s="2" t="s">
        <v>3</v>
      </c>
      <c r="BF231" s="2" t="s">
        <v>3</v>
      </c>
      <c r="BG231" s="2" t="s">
        <v>3</v>
      </c>
      <c r="BH231" s="2">
        <v>3</v>
      </c>
      <c r="BI231" s="2">
        <v>1</v>
      </c>
      <c r="BJ231" s="2" t="s">
        <v>191</v>
      </c>
      <c r="BK231" s="2"/>
      <c r="BL231" s="2"/>
      <c r="BM231" s="2">
        <v>500003</v>
      </c>
      <c r="BN231" s="2">
        <v>0</v>
      </c>
      <c r="BO231" s="2" t="s">
        <v>3</v>
      </c>
      <c r="BP231" s="2">
        <v>0</v>
      </c>
      <c r="BQ231" s="2">
        <v>13</v>
      </c>
      <c r="BR231" s="2">
        <v>0</v>
      </c>
      <c r="BS231" s="2">
        <v>1</v>
      </c>
      <c r="BT231" s="2">
        <v>1</v>
      </c>
      <c r="BU231" s="2">
        <v>1</v>
      </c>
      <c r="BV231" s="2">
        <v>1</v>
      </c>
      <c r="BW231" s="2">
        <v>1</v>
      </c>
      <c r="BX231" s="2">
        <v>1</v>
      </c>
      <c r="BY231" s="2" t="s">
        <v>3</v>
      </c>
      <c r="BZ231" s="2">
        <v>0</v>
      </c>
      <c r="CA231" s="2">
        <v>0</v>
      </c>
      <c r="CB231" s="2" t="s">
        <v>3</v>
      </c>
      <c r="CC231" s="2"/>
      <c r="CD231" s="2"/>
      <c r="CE231" s="2">
        <v>0</v>
      </c>
      <c r="CF231" s="2">
        <v>0</v>
      </c>
      <c r="CG231" s="2">
        <v>0</v>
      </c>
      <c r="CH231" s="2">
        <v>19</v>
      </c>
      <c r="CI231" s="2">
        <v>1</v>
      </c>
      <c r="CJ231" s="2">
        <v>0</v>
      </c>
      <c r="CK231" s="2">
        <v>0</v>
      </c>
      <c r="CL231" s="2">
        <v>0</v>
      </c>
      <c r="CM231" s="2">
        <v>0</v>
      </c>
      <c r="CN231" s="2" t="s">
        <v>3</v>
      </c>
      <c r="CO231" s="2">
        <v>0</v>
      </c>
      <c r="CP231" s="2">
        <f t="shared" si="230"/>
        <v>358</v>
      </c>
      <c r="CQ231" s="2">
        <f t="shared" si="231"/>
        <v>867.14</v>
      </c>
      <c r="CR231" s="2">
        <f t="shared" si="232"/>
        <v>0</v>
      </c>
      <c r="CS231" s="2">
        <f t="shared" si="233"/>
        <v>0</v>
      </c>
      <c r="CT231" s="2">
        <f t="shared" si="234"/>
        <v>0</v>
      </c>
      <c r="CU231" s="2">
        <f t="shared" si="235"/>
        <v>0</v>
      </c>
      <c r="CV231" s="2">
        <f t="shared" si="236"/>
        <v>0</v>
      </c>
      <c r="CW231" s="2">
        <f t="shared" si="237"/>
        <v>0</v>
      </c>
      <c r="CX231" s="2">
        <f t="shared" si="238"/>
        <v>0</v>
      </c>
      <c r="CY231" s="2">
        <f>(((S231+R231)*AT231)/100)</f>
        <v>0</v>
      </c>
      <c r="CZ231" s="2">
        <f>(((S231+R231)*AU231)/100)</f>
        <v>0</v>
      </c>
      <c r="DA231" s="2"/>
      <c r="DB231" s="2"/>
      <c r="DC231" s="2" t="s">
        <v>3</v>
      </c>
      <c r="DD231" s="2" t="s">
        <v>3</v>
      </c>
      <c r="DE231" s="2" t="s">
        <v>3</v>
      </c>
      <c r="DF231" s="2" t="s">
        <v>3</v>
      </c>
      <c r="DG231" s="2" t="s">
        <v>3</v>
      </c>
      <c r="DH231" s="2" t="s">
        <v>3</v>
      </c>
      <c r="DI231" s="2" t="s">
        <v>3</v>
      </c>
      <c r="DJ231" s="2" t="s">
        <v>3</v>
      </c>
      <c r="DK231" s="2" t="s">
        <v>3</v>
      </c>
      <c r="DL231" s="2" t="s">
        <v>3</v>
      </c>
      <c r="DM231" s="2" t="s">
        <v>3</v>
      </c>
      <c r="DN231" s="2">
        <v>0</v>
      </c>
      <c r="DO231" s="2">
        <v>0</v>
      </c>
      <c r="DP231" s="2">
        <v>1</v>
      </c>
      <c r="DQ231" s="2">
        <v>1</v>
      </c>
      <c r="DR231" s="2"/>
      <c r="DS231" s="2"/>
      <c r="DT231" s="2"/>
      <c r="DU231" s="2">
        <v>1007</v>
      </c>
      <c r="DV231" s="2" t="s">
        <v>40</v>
      </c>
      <c r="DW231" s="2" t="s">
        <v>40</v>
      </c>
      <c r="DX231" s="2">
        <v>1</v>
      </c>
      <c r="DY231" s="2"/>
      <c r="DZ231" s="2" t="s">
        <v>3</v>
      </c>
      <c r="EA231" s="2" t="s">
        <v>3</v>
      </c>
      <c r="EB231" s="2" t="s">
        <v>3</v>
      </c>
      <c r="EC231" s="2" t="s">
        <v>3</v>
      </c>
      <c r="ED231" s="2"/>
      <c r="EE231" s="2">
        <v>54329104</v>
      </c>
      <c r="EF231" s="2">
        <v>13</v>
      </c>
      <c r="EG231" s="2" t="s">
        <v>42</v>
      </c>
      <c r="EH231" s="2">
        <v>0</v>
      </c>
      <c r="EI231" s="2" t="s">
        <v>3</v>
      </c>
      <c r="EJ231" s="2">
        <v>1</v>
      </c>
      <c r="EK231" s="2">
        <v>500003</v>
      </c>
      <c r="EL231" s="2" t="s">
        <v>43</v>
      </c>
      <c r="EM231" s="2" t="s">
        <v>44</v>
      </c>
      <c r="EN231" s="2"/>
      <c r="EO231" s="2" t="s">
        <v>3</v>
      </c>
      <c r="EP231" s="2"/>
      <c r="EQ231" s="2">
        <v>0</v>
      </c>
      <c r="ER231" s="2">
        <v>867.14</v>
      </c>
      <c r="ES231" s="2">
        <v>867.14</v>
      </c>
      <c r="ET231" s="2">
        <v>0</v>
      </c>
      <c r="EU231" s="2">
        <v>0</v>
      </c>
      <c r="EV231" s="2">
        <v>0</v>
      </c>
      <c r="EW231" s="2">
        <v>0</v>
      </c>
      <c r="EX231" s="2">
        <v>0</v>
      </c>
      <c r="EY231" s="2"/>
      <c r="EZ231" s="2"/>
      <c r="FA231" s="2"/>
      <c r="FB231" s="2"/>
      <c r="FC231" s="2"/>
      <c r="FD231" s="2"/>
      <c r="FE231" s="2"/>
      <c r="FF231" s="2"/>
      <c r="FG231" s="2"/>
      <c r="FH231" s="2"/>
      <c r="FI231" s="2"/>
      <c r="FJ231" s="2"/>
      <c r="FK231" s="2"/>
      <c r="FL231" s="2"/>
      <c r="FM231" s="2"/>
      <c r="FN231" s="2"/>
      <c r="FO231" s="2"/>
      <c r="FP231" s="2"/>
      <c r="FQ231" s="2">
        <v>0</v>
      </c>
      <c r="FR231" s="2">
        <f t="shared" si="239"/>
        <v>0</v>
      </c>
      <c r="FS231" s="2">
        <v>0</v>
      </c>
      <c r="FT231" s="2"/>
      <c r="FU231" s="2"/>
      <c r="FV231" s="2"/>
      <c r="FW231" s="2"/>
      <c r="FX231" s="2">
        <v>0</v>
      </c>
      <c r="FY231" s="2">
        <v>0</v>
      </c>
      <c r="FZ231" s="2"/>
      <c r="GA231" s="2" t="s">
        <v>3</v>
      </c>
      <c r="GB231" s="2"/>
      <c r="GC231" s="2"/>
      <c r="GD231" s="2">
        <v>1</v>
      </c>
      <c r="GE231" s="2"/>
      <c r="GF231" s="2">
        <v>1799260510</v>
      </c>
      <c r="GG231" s="2">
        <v>2</v>
      </c>
      <c r="GH231" s="2">
        <v>1</v>
      </c>
      <c r="GI231" s="2">
        <v>-2</v>
      </c>
      <c r="GJ231" s="2">
        <v>0</v>
      </c>
      <c r="GK231" s="2">
        <v>0</v>
      </c>
      <c r="GL231" s="2">
        <f t="shared" si="240"/>
        <v>0</v>
      </c>
      <c r="GM231" s="2">
        <f t="shared" si="241"/>
        <v>358</v>
      </c>
      <c r="GN231" s="2">
        <f t="shared" si="242"/>
        <v>358</v>
      </c>
      <c r="GO231" s="2">
        <f t="shared" si="243"/>
        <v>0</v>
      </c>
      <c r="GP231" s="2">
        <f t="shared" si="244"/>
        <v>0</v>
      </c>
      <c r="GQ231" s="2"/>
      <c r="GR231" s="2">
        <v>0</v>
      </c>
      <c r="GS231" s="2">
        <v>3</v>
      </c>
      <c r="GT231" s="2">
        <v>0</v>
      </c>
      <c r="GU231" s="2" t="s">
        <v>3</v>
      </c>
      <c r="GV231" s="2">
        <f t="shared" ref="GV231:GV236" si="248">ROUND((GT231),2)</f>
        <v>0</v>
      </c>
      <c r="GW231" s="2">
        <v>1</v>
      </c>
      <c r="GX231" s="2">
        <f t="shared" si="246"/>
        <v>0</v>
      </c>
      <c r="GY231" s="2"/>
      <c r="GZ231" s="2"/>
      <c r="HA231" s="2">
        <v>0</v>
      </c>
      <c r="HB231" s="2">
        <v>0</v>
      </c>
      <c r="HC231" s="2">
        <f t="shared" si="247"/>
        <v>0</v>
      </c>
      <c r="HD231" s="2"/>
      <c r="HE231" s="2" t="s">
        <v>3</v>
      </c>
      <c r="HF231" s="2" t="s">
        <v>3</v>
      </c>
      <c r="HG231" s="2"/>
      <c r="HH231" s="2"/>
      <c r="HI231" s="2"/>
      <c r="HJ231" s="2"/>
      <c r="HK231" s="2"/>
      <c r="HL231" s="2"/>
      <c r="HM231" s="2" t="s">
        <v>234</v>
      </c>
      <c r="HN231" s="2" t="s">
        <v>3</v>
      </c>
      <c r="HO231" s="2" t="s">
        <v>3</v>
      </c>
      <c r="HP231" s="2" t="s">
        <v>3</v>
      </c>
      <c r="HQ231" s="2" t="s">
        <v>3</v>
      </c>
      <c r="HR231" s="2"/>
      <c r="HS231" s="2"/>
      <c r="HT231" s="2"/>
      <c r="HU231" s="2"/>
      <c r="HV231" s="2"/>
      <c r="HW231" s="2"/>
      <c r="HX231" s="2"/>
      <c r="HY231" s="2"/>
      <c r="HZ231" s="2"/>
      <c r="IA231" s="2"/>
      <c r="IB231" s="2"/>
      <c r="IC231" s="2"/>
      <c r="ID231" s="2"/>
      <c r="IE231" s="2"/>
      <c r="IF231" s="2"/>
      <c r="IG231" s="2"/>
      <c r="IH231" s="2"/>
      <c r="II231" s="2"/>
      <c r="IJ231" s="2"/>
      <c r="IK231" s="2">
        <v>0</v>
      </c>
      <c r="IL231" s="2"/>
      <c r="IM231" s="2"/>
      <c r="IN231" s="2"/>
      <c r="IO231" s="2"/>
      <c r="IP231" s="2"/>
      <c r="IQ231" s="2"/>
      <c r="IR231" s="2"/>
      <c r="IS231" s="2"/>
      <c r="IT231" s="2"/>
      <c r="IU231" s="2"/>
    </row>
    <row r="232" spans="1:255" x14ac:dyDescent="0.2">
      <c r="A232">
        <v>18</v>
      </c>
      <c r="B232">
        <v>1</v>
      </c>
      <c r="C232">
        <v>178</v>
      </c>
      <c r="E232" t="s">
        <v>235</v>
      </c>
      <c r="F232" t="e">
        <f>'1.Лок.смета.и.Акт'!#REF!</f>
        <v>#REF!</v>
      </c>
      <c r="G232" t="s">
        <v>190</v>
      </c>
      <c r="H232" t="s">
        <v>40</v>
      </c>
      <c r="I232">
        <f>I230*J232</f>
        <v>0.41310000000000002</v>
      </c>
      <c r="J232">
        <v>3.06</v>
      </c>
      <c r="K232">
        <v>0.51</v>
      </c>
      <c r="L232">
        <v>0.83231999999999995</v>
      </c>
      <c r="M232">
        <v>0</v>
      </c>
      <c r="N232">
        <f t="shared" si="210"/>
        <v>0.83230000000000004</v>
      </c>
      <c r="O232">
        <f t="shared" si="211"/>
        <v>2694</v>
      </c>
      <c r="P232">
        <f t="shared" si="212"/>
        <v>2694</v>
      </c>
      <c r="Q232">
        <f t="shared" si="213"/>
        <v>0</v>
      </c>
      <c r="R232">
        <f t="shared" si="214"/>
        <v>0</v>
      </c>
      <c r="S232">
        <f t="shared" si="215"/>
        <v>0</v>
      </c>
      <c r="T232">
        <f t="shared" si="216"/>
        <v>0</v>
      </c>
      <c r="U232">
        <f t="shared" si="217"/>
        <v>0</v>
      </c>
      <c r="V232">
        <f t="shared" si="218"/>
        <v>0</v>
      </c>
      <c r="W232">
        <f t="shared" si="219"/>
        <v>0</v>
      </c>
      <c r="X232">
        <f t="shared" si="220"/>
        <v>0</v>
      </c>
      <c r="Y232">
        <f t="shared" si="221"/>
        <v>0</v>
      </c>
      <c r="AA232">
        <v>69726884</v>
      </c>
      <c r="AB232">
        <f t="shared" si="222"/>
        <v>862.75</v>
      </c>
      <c r="AC232">
        <f>ROUND((ES232),2)</f>
        <v>862.75</v>
      </c>
      <c r="AD232">
        <f>ROUND((((ET232)-(EU232))+AE232),2)</f>
        <v>0</v>
      </c>
      <c r="AE232">
        <f>ROUND((EU232),2)</f>
        <v>0</v>
      </c>
      <c r="AF232">
        <f>ROUND((EV232),2)</f>
        <v>0</v>
      </c>
      <c r="AG232">
        <f t="shared" si="226"/>
        <v>0</v>
      </c>
      <c r="AH232">
        <f>(EW232)</f>
        <v>0</v>
      </c>
      <c r="AI232">
        <f>(EX232)</f>
        <v>0</v>
      </c>
      <c r="AJ232">
        <f t="shared" si="229"/>
        <v>0</v>
      </c>
      <c r="AK232">
        <v>862.75</v>
      </c>
      <c r="AL232">
        <v>862.75</v>
      </c>
      <c r="AM232">
        <v>0</v>
      </c>
      <c r="AN232">
        <v>0</v>
      </c>
      <c r="AO232">
        <v>0</v>
      </c>
      <c r="AP232">
        <v>0</v>
      </c>
      <c r="AQ232">
        <v>0</v>
      </c>
      <c r="AR232">
        <v>0</v>
      </c>
      <c r="AS232">
        <v>0</v>
      </c>
      <c r="AT232">
        <v>0</v>
      </c>
      <c r="AU232">
        <v>0</v>
      </c>
      <c r="AV232">
        <v>1</v>
      </c>
      <c r="AW232">
        <v>1</v>
      </c>
      <c r="AZ232">
        <v>1</v>
      </c>
      <c r="BA232">
        <v>1</v>
      </c>
      <c r="BB232">
        <v>1</v>
      </c>
      <c r="BC232">
        <v>7.56</v>
      </c>
      <c r="BD232" t="s">
        <v>3</v>
      </c>
      <c r="BE232" t="s">
        <v>3</v>
      </c>
      <c r="BF232" t="s">
        <v>3</v>
      </c>
      <c r="BG232" t="s">
        <v>3</v>
      </c>
      <c r="BH232">
        <v>3</v>
      </c>
      <c r="BI232">
        <v>1</v>
      </c>
      <c r="BJ232" t="s">
        <v>191</v>
      </c>
      <c r="BM232">
        <v>500003</v>
      </c>
      <c r="BN232">
        <v>0</v>
      </c>
      <c r="BO232" t="s">
        <v>3</v>
      </c>
      <c r="BP232">
        <v>0</v>
      </c>
      <c r="BQ232">
        <v>13</v>
      </c>
      <c r="BR232">
        <v>0</v>
      </c>
      <c r="BS232">
        <v>1</v>
      </c>
      <c r="BT232">
        <v>1</v>
      </c>
      <c r="BU232">
        <v>1</v>
      </c>
      <c r="BV232">
        <v>1</v>
      </c>
      <c r="BW232">
        <v>1</v>
      </c>
      <c r="BX232">
        <v>1</v>
      </c>
      <c r="BY232" t="s">
        <v>3</v>
      </c>
      <c r="BZ232">
        <v>0</v>
      </c>
      <c r="CA232">
        <v>0</v>
      </c>
      <c r="CB232" t="s">
        <v>3</v>
      </c>
      <c r="CE232">
        <v>0</v>
      </c>
      <c r="CF232">
        <v>0</v>
      </c>
      <c r="CG232">
        <v>0</v>
      </c>
      <c r="CH232">
        <v>19</v>
      </c>
      <c r="CI232">
        <v>1</v>
      </c>
      <c r="CJ232">
        <v>0</v>
      </c>
      <c r="CK232">
        <v>0</v>
      </c>
      <c r="CL232">
        <v>0</v>
      </c>
      <c r="CM232">
        <v>0</v>
      </c>
      <c r="CN232" t="s">
        <v>3</v>
      </c>
      <c r="CO232">
        <v>0</v>
      </c>
      <c r="CP232">
        <f t="shared" si="230"/>
        <v>2694</v>
      </c>
      <c r="CQ232">
        <f t="shared" si="231"/>
        <v>6522.3899999999994</v>
      </c>
      <c r="CR232">
        <f t="shared" si="232"/>
        <v>0</v>
      </c>
      <c r="CS232">
        <f t="shared" si="233"/>
        <v>0</v>
      </c>
      <c r="CT232">
        <f t="shared" si="234"/>
        <v>0</v>
      </c>
      <c r="CU232">
        <f t="shared" si="235"/>
        <v>0</v>
      </c>
      <c r="CV232">
        <f t="shared" si="236"/>
        <v>0</v>
      </c>
      <c r="CW232">
        <f t="shared" si="237"/>
        <v>0</v>
      </c>
      <c r="CX232">
        <f t="shared" si="238"/>
        <v>0</v>
      </c>
      <c r="CY232">
        <f>(S232+R232)*(BZ232/100)</f>
        <v>0</v>
      </c>
      <c r="CZ232">
        <f>(S232+R232)*(CA232/100)</f>
        <v>0</v>
      </c>
      <c r="DC232" t="s">
        <v>3</v>
      </c>
      <c r="DD232" t="s">
        <v>3</v>
      </c>
      <c r="DE232" t="s">
        <v>3</v>
      </c>
      <c r="DF232" t="s">
        <v>3</v>
      </c>
      <c r="DG232" t="s">
        <v>3</v>
      </c>
      <c r="DH232" t="s">
        <v>3</v>
      </c>
      <c r="DI232" t="s">
        <v>3</v>
      </c>
      <c r="DJ232" t="s">
        <v>3</v>
      </c>
      <c r="DK232" t="s">
        <v>3</v>
      </c>
      <c r="DL232" t="s">
        <v>3</v>
      </c>
      <c r="DM232" t="s">
        <v>3</v>
      </c>
      <c r="DN232">
        <v>0</v>
      </c>
      <c r="DO232">
        <v>0</v>
      </c>
      <c r="DP232">
        <v>1</v>
      </c>
      <c r="DQ232">
        <v>1</v>
      </c>
      <c r="DU232">
        <v>1007</v>
      </c>
      <c r="DV232" t="s">
        <v>40</v>
      </c>
      <c r="DW232" t="e">
        <f>'1.Лок.смета.и.Акт'!#REF!</f>
        <v>#REF!</v>
      </c>
      <c r="DX232">
        <v>1</v>
      </c>
      <c r="DZ232" t="s">
        <v>3</v>
      </c>
      <c r="EA232" t="s">
        <v>3</v>
      </c>
      <c r="EB232" t="s">
        <v>3</v>
      </c>
      <c r="EC232" t="s">
        <v>3</v>
      </c>
      <c r="EE232">
        <v>54329104</v>
      </c>
      <c r="EF232">
        <v>13</v>
      </c>
      <c r="EG232" t="s">
        <v>42</v>
      </c>
      <c r="EH232">
        <v>0</v>
      </c>
      <c r="EI232" t="s">
        <v>3</v>
      </c>
      <c r="EJ232">
        <v>1</v>
      </c>
      <c r="EK232">
        <v>500003</v>
      </c>
      <c r="EL232" t="s">
        <v>43</v>
      </c>
      <c r="EM232" t="s">
        <v>44</v>
      </c>
      <c r="EO232" t="s">
        <v>3</v>
      </c>
      <c r="EQ232">
        <v>0</v>
      </c>
      <c r="ER232">
        <v>6238.51</v>
      </c>
      <c r="ES232">
        <v>862.75</v>
      </c>
      <c r="ET232">
        <v>0</v>
      </c>
      <c r="EU232">
        <v>0</v>
      </c>
      <c r="EV232">
        <v>0</v>
      </c>
      <c r="EW232">
        <v>0</v>
      </c>
      <c r="EX232">
        <v>0</v>
      </c>
      <c r="EZ232">
        <v>5</v>
      </c>
      <c r="FC232">
        <v>0</v>
      </c>
      <c r="FD232">
        <v>18</v>
      </c>
      <c r="FF232">
        <v>6238.51</v>
      </c>
      <c r="FQ232">
        <v>0</v>
      </c>
      <c r="FR232">
        <f t="shared" si="239"/>
        <v>0</v>
      </c>
      <c r="FS232">
        <v>0</v>
      </c>
      <c r="FX232">
        <v>0</v>
      </c>
      <c r="FY232">
        <v>0</v>
      </c>
      <c r="GA232" t="s">
        <v>192</v>
      </c>
      <c r="GD232">
        <v>1</v>
      </c>
      <c r="GF232">
        <v>1799260510</v>
      </c>
      <c r="GG232">
        <v>2</v>
      </c>
      <c r="GH232">
        <v>3</v>
      </c>
      <c r="GI232">
        <v>5</v>
      </c>
      <c r="GJ232">
        <v>0</v>
      </c>
      <c r="GK232">
        <v>0</v>
      </c>
      <c r="GL232">
        <f t="shared" si="240"/>
        <v>0</v>
      </c>
      <c r="GM232">
        <f t="shared" si="241"/>
        <v>2694</v>
      </c>
      <c r="GN232">
        <f t="shared" si="242"/>
        <v>2694</v>
      </c>
      <c r="GO232">
        <f t="shared" si="243"/>
        <v>0</v>
      </c>
      <c r="GP232">
        <f t="shared" si="244"/>
        <v>0</v>
      </c>
      <c r="GR232">
        <v>1</v>
      </c>
      <c r="GS232">
        <v>1</v>
      </c>
      <c r="GT232">
        <v>0</v>
      </c>
      <c r="GU232" t="s">
        <v>3</v>
      </c>
      <c r="GV232">
        <f t="shared" si="248"/>
        <v>0</v>
      </c>
      <c r="GW232">
        <v>1</v>
      </c>
      <c r="GX232">
        <f t="shared" si="246"/>
        <v>0</v>
      </c>
      <c r="HA232">
        <v>0</v>
      </c>
      <c r="HB232">
        <v>0</v>
      </c>
      <c r="HC232">
        <f t="shared" si="247"/>
        <v>0</v>
      </c>
      <c r="HE232" t="s">
        <v>35</v>
      </c>
      <c r="HF232" t="s">
        <v>36</v>
      </c>
      <c r="HM232" t="s">
        <v>234</v>
      </c>
      <c r="HN232" t="s">
        <v>3</v>
      </c>
      <c r="HO232" t="s">
        <v>3</v>
      </c>
      <c r="HP232" t="s">
        <v>3</v>
      </c>
      <c r="HQ232" t="s">
        <v>3</v>
      </c>
      <c r="IK232">
        <v>0</v>
      </c>
    </row>
    <row r="233" spans="1:255" x14ac:dyDescent="0.2">
      <c r="A233" s="2">
        <v>17</v>
      </c>
      <c r="B233" s="2">
        <v>1</v>
      </c>
      <c r="C233" s="2">
        <f>ROW(SmtRes!A183)</f>
        <v>183</v>
      </c>
      <c r="D233" s="2">
        <f>ROW(EtalonRes!A186)</f>
        <v>186</v>
      </c>
      <c r="E233" s="2" t="s">
        <v>236</v>
      </c>
      <c r="F233" s="2" t="s">
        <v>202</v>
      </c>
      <c r="G233" s="2" t="s">
        <v>203</v>
      </c>
      <c r="H233" s="2" t="s">
        <v>51</v>
      </c>
      <c r="I233" s="2">
        <f>'1.Лок.смета.и.Акт'!E47</f>
        <v>0.13500000000000001</v>
      </c>
      <c r="J233" s="2">
        <v>0</v>
      </c>
      <c r="K233" s="2">
        <v>0.13500000000000001</v>
      </c>
      <c r="L233" s="2">
        <v>0.27200000000000002</v>
      </c>
      <c r="M233" s="2">
        <v>0</v>
      </c>
      <c r="N233" s="2">
        <f t="shared" si="210"/>
        <v>0.27200000000000002</v>
      </c>
      <c r="O233" s="2">
        <f t="shared" si="211"/>
        <v>114</v>
      </c>
      <c r="P233" s="2">
        <f t="shared" si="212"/>
        <v>0</v>
      </c>
      <c r="Q233" s="2">
        <f t="shared" si="213"/>
        <v>15</v>
      </c>
      <c r="R233" s="2">
        <f t="shared" si="214"/>
        <v>1</v>
      </c>
      <c r="S233" s="2">
        <f t="shared" si="215"/>
        <v>99</v>
      </c>
      <c r="T233" s="2">
        <f t="shared" si="216"/>
        <v>0</v>
      </c>
      <c r="U233" s="2">
        <f t="shared" si="217"/>
        <v>10.805400000000002</v>
      </c>
      <c r="V233" s="2">
        <f t="shared" si="218"/>
        <v>0.14107500000000001</v>
      </c>
      <c r="W233" s="2">
        <f t="shared" si="219"/>
        <v>0</v>
      </c>
      <c r="X233" s="2">
        <f t="shared" si="220"/>
        <v>123</v>
      </c>
      <c r="Y233" s="2">
        <f t="shared" si="221"/>
        <v>75</v>
      </c>
      <c r="Z233" s="2"/>
      <c r="AA233" s="2">
        <v>69726971</v>
      </c>
      <c r="AB233" s="2">
        <f t="shared" si="222"/>
        <v>841.47</v>
      </c>
      <c r="AC233" s="2">
        <f>ROUND((ES233+(SUM(SmtRes!BC179:'SmtRes'!BC183)+SUM(EtalonRes!AL181:'EtalonRes'!AL186))),2)</f>
        <v>0</v>
      </c>
      <c r="AD233" s="2">
        <f>ROUND(((((ET233*0.5))-((EU233*0.5)))+AE233),2)</f>
        <v>109.1</v>
      </c>
      <c r="AE233" s="2">
        <f>ROUND(((EU233*0.5)),2)</f>
        <v>10.6</v>
      </c>
      <c r="AF233" s="2">
        <f>ROUND((EV233),2)</f>
        <v>732.37</v>
      </c>
      <c r="AG233" s="2">
        <f t="shared" si="226"/>
        <v>0</v>
      </c>
      <c r="AH233" s="2">
        <f>(EW233)</f>
        <v>80.040000000000006</v>
      </c>
      <c r="AI233" s="2">
        <f>((EX233*0.5))</f>
        <v>1.0449999999999999</v>
      </c>
      <c r="AJ233" s="2">
        <f t="shared" si="229"/>
        <v>0</v>
      </c>
      <c r="AK233" s="2">
        <v>975.28</v>
      </c>
      <c r="AL233" s="2">
        <v>24.72</v>
      </c>
      <c r="AM233" s="2">
        <v>218.19</v>
      </c>
      <c r="AN233" s="2">
        <v>21.19</v>
      </c>
      <c r="AO233" s="2">
        <v>732.37</v>
      </c>
      <c r="AP233" s="2">
        <v>0</v>
      </c>
      <c r="AQ233" s="2">
        <v>80.040000000000006</v>
      </c>
      <c r="AR233" s="2">
        <v>2.09</v>
      </c>
      <c r="AS233" s="2">
        <v>0</v>
      </c>
      <c r="AT233" s="2">
        <v>123</v>
      </c>
      <c r="AU233" s="2">
        <v>75</v>
      </c>
      <c r="AV233" s="2">
        <v>1</v>
      </c>
      <c r="AW233" s="2">
        <v>1</v>
      </c>
      <c r="AX233" s="2"/>
      <c r="AY233" s="2"/>
      <c r="AZ233" s="2">
        <v>1</v>
      </c>
      <c r="BA233" s="2">
        <v>1</v>
      </c>
      <c r="BB233" s="2">
        <v>1</v>
      </c>
      <c r="BC233" s="2">
        <v>1</v>
      </c>
      <c r="BD233" s="2" t="s">
        <v>3</v>
      </c>
      <c r="BE233" s="2" t="s">
        <v>3</v>
      </c>
      <c r="BF233" s="2" t="s">
        <v>3</v>
      </c>
      <c r="BG233" s="2" t="s">
        <v>3</v>
      </c>
      <c r="BH233" s="2">
        <v>0</v>
      </c>
      <c r="BI233" s="2">
        <v>1</v>
      </c>
      <c r="BJ233" s="2" t="s">
        <v>204</v>
      </c>
      <c r="BK233" s="2"/>
      <c r="BL233" s="2"/>
      <c r="BM233" s="2">
        <v>11001</v>
      </c>
      <c r="BN233" s="2">
        <v>0</v>
      </c>
      <c r="BO233" s="2" t="s">
        <v>3</v>
      </c>
      <c r="BP233" s="2">
        <v>0</v>
      </c>
      <c r="BQ233" s="2">
        <v>2</v>
      </c>
      <c r="BR233" s="2">
        <v>0</v>
      </c>
      <c r="BS233" s="2">
        <v>1</v>
      </c>
      <c r="BT233" s="2">
        <v>1</v>
      </c>
      <c r="BU233" s="2">
        <v>1</v>
      </c>
      <c r="BV233" s="2">
        <v>1</v>
      </c>
      <c r="BW233" s="2">
        <v>1</v>
      </c>
      <c r="BX233" s="2">
        <v>1</v>
      </c>
      <c r="BY233" s="2" t="s">
        <v>3</v>
      </c>
      <c r="BZ233" s="2">
        <v>123</v>
      </c>
      <c r="CA233" s="2">
        <v>75</v>
      </c>
      <c r="CB233" s="2" t="s">
        <v>3</v>
      </c>
      <c r="CC233" s="2"/>
      <c r="CD233" s="2"/>
      <c r="CE233" s="2">
        <v>0</v>
      </c>
      <c r="CF233" s="2">
        <v>0</v>
      </c>
      <c r="CG233" s="2">
        <v>0</v>
      </c>
      <c r="CH233" s="2">
        <v>20</v>
      </c>
      <c r="CI233" s="2">
        <v>0</v>
      </c>
      <c r="CJ233" s="2">
        <v>0</v>
      </c>
      <c r="CK233" s="2">
        <v>0</v>
      </c>
      <c r="CL233" s="2">
        <v>0</v>
      </c>
      <c r="CM233" s="2">
        <v>0</v>
      </c>
      <c r="CN233" s="2" t="s">
        <v>3</v>
      </c>
      <c r="CO233" s="2">
        <v>0</v>
      </c>
      <c r="CP233" s="2">
        <f t="shared" si="230"/>
        <v>114</v>
      </c>
      <c r="CQ233" s="2">
        <f t="shared" si="231"/>
        <v>0</v>
      </c>
      <c r="CR233" s="2">
        <f t="shared" si="232"/>
        <v>109.1</v>
      </c>
      <c r="CS233" s="2">
        <f t="shared" si="233"/>
        <v>10.6</v>
      </c>
      <c r="CT233" s="2">
        <f t="shared" si="234"/>
        <v>732.37</v>
      </c>
      <c r="CU233" s="2">
        <f t="shared" si="235"/>
        <v>0</v>
      </c>
      <c r="CV233" s="2">
        <f t="shared" si="236"/>
        <v>80.040000000000006</v>
      </c>
      <c r="CW233" s="2">
        <f t="shared" si="237"/>
        <v>1.0449999999999999</v>
      </c>
      <c r="CX233" s="2">
        <f t="shared" si="238"/>
        <v>0</v>
      </c>
      <c r="CY233" s="2">
        <f>(((S233+R233)*AT233)/100)</f>
        <v>123</v>
      </c>
      <c r="CZ233" s="2">
        <f>(((S233+R233)*AU233)/100)</f>
        <v>75</v>
      </c>
      <c r="DA233" s="2"/>
      <c r="DB233" s="2"/>
      <c r="DC233" s="2" t="s">
        <v>3</v>
      </c>
      <c r="DD233" s="2" t="s">
        <v>3</v>
      </c>
      <c r="DE233" s="2" t="s">
        <v>205</v>
      </c>
      <c r="DF233" s="2" t="s">
        <v>205</v>
      </c>
      <c r="DG233" s="2" t="s">
        <v>3</v>
      </c>
      <c r="DH233" s="2" t="s">
        <v>3</v>
      </c>
      <c r="DI233" s="2" t="s">
        <v>3</v>
      </c>
      <c r="DJ233" s="2" t="s">
        <v>205</v>
      </c>
      <c r="DK233" s="2" t="s">
        <v>3</v>
      </c>
      <c r="DL233" s="2" t="s">
        <v>3</v>
      </c>
      <c r="DM233" s="2" t="s">
        <v>3</v>
      </c>
      <c r="DN233" s="2">
        <v>0</v>
      </c>
      <c r="DO233" s="2">
        <v>0</v>
      </c>
      <c r="DP233" s="2">
        <v>1</v>
      </c>
      <c r="DQ233" s="2">
        <v>1</v>
      </c>
      <c r="DR233" s="2"/>
      <c r="DS233" s="2"/>
      <c r="DT233" s="2"/>
      <c r="DU233" s="2">
        <v>1013</v>
      </c>
      <c r="DV233" s="2" t="s">
        <v>51</v>
      </c>
      <c r="DW233" s="2" t="s">
        <v>51</v>
      </c>
      <c r="DX233" s="2">
        <v>1</v>
      </c>
      <c r="DY233" s="2"/>
      <c r="DZ233" s="2" t="s">
        <v>3</v>
      </c>
      <c r="EA233" s="2" t="s">
        <v>3</v>
      </c>
      <c r="EB233" s="2" t="s">
        <v>3</v>
      </c>
      <c r="EC233" s="2" t="s">
        <v>3</v>
      </c>
      <c r="ED233" s="2"/>
      <c r="EE233" s="2">
        <v>54328965</v>
      </c>
      <c r="EF233" s="2">
        <v>2</v>
      </c>
      <c r="EG233" s="2" t="s">
        <v>21</v>
      </c>
      <c r="EH233" s="2">
        <v>0</v>
      </c>
      <c r="EI233" s="2" t="s">
        <v>3</v>
      </c>
      <c r="EJ233" s="2">
        <v>1</v>
      </c>
      <c r="EK233" s="2">
        <v>11001</v>
      </c>
      <c r="EL233" s="2" t="s">
        <v>22</v>
      </c>
      <c r="EM233" s="2" t="s">
        <v>23</v>
      </c>
      <c r="EN233" s="2"/>
      <c r="EO233" s="2" t="s">
        <v>3</v>
      </c>
      <c r="EP233" s="2"/>
      <c r="EQ233" s="2">
        <v>1441792</v>
      </c>
      <c r="ER233" s="2">
        <v>975.28</v>
      </c>
      <c r="ES233" s="2">
        <v>24.72</v>
      </c>
      <c r="ET233" s="2">
        <v>218.19</v>
      </c>
      <c r="EU233" s="2">
        <v>21.19</v>
      </c>
      <c r="EV233" s="2">
        <v>732.37</v>
      </c>
      <c r="EW233" s="2">
        <v>80.040000000000006</v>
      </c>
      <c r="EX233" s="2">
        <v>2.09</v>
      </c>
      <c r="EY233" s="2">
        <v>1</v>
      </c>
      <c r="EZ233" s="2"/>
      <c r="FA233" s="2"/>
      <c r="FB233" s="2"/>
      <c r="FC233" s="2"/>
      <c r="FD233" s="2"/>
      <c r="FE233" s="2"/>
      <c r="FF233" s="2"/>
      <c r="FG233" s="2"/>
      <c r="FH233" s="2"/>
      <c r="FI233" s="2"/>
      <c r="FJ233" s="2"/>
      <c r="FK233" s="2"/>
      <c r="FL233" s="2"/>
      <c r="FM233" s="2"/>
      <c r="FN233" s="2"/>
      <c r="FO233" s="2"/>
      <c r="FP233" s="2"/>
      <c r="FQ233" s="2">
        <v>0</v>
      </c>
      <c r="FR233" s="2">
        <f t="shared" si="239"/>
        <v>0</v>
      </c>
      <c r="FS233" s="2">
        <v>0</v>
      </c>
      <c r="FT233" s="2"/>
      <c r="FU233" s="2"/>
      <c r="FV233" s="2"/>
      <c r="FW233" s="2"/>
      <c r="FX233" s="2">
        <v>123</v>
      </c>
      <c r="FY233" s="2">
        <v>75</v>
      </c>
      <c r="FZ233" s="2"/>
      <c r="GA233" s="2" t="s">
        <v>3</v>
      </c>
      <c r="GB233" s="2"/>
      <c r="GC233" s="2"/>
      <c r="GD233" s="2">
        <v>1</v>
      </c>
      <c r="GE233" s="2"/>
      <c r="GF233" s="2">
        <v>313629197</v>
      </c>
      <c r="GG233" s="2">
        <v>2</v>
      </c>
      <c r="GH233" s="2">
        <v>1</v>
      </c>
      <c r="GI233" s="2">
        <v>-2</v>
      </c>
      <c r="GJ233" s="2">
        <v>0</v>
      </c>
      <c r="GK233" s="2">
        <v>0</v>
      </c>
      <c r="GL233" s="2">
        <f t="shared" si="240"/>
        <v>0</v>
      </c>
      <c r="GM233" s="2">
        <f t="shared" si="241"/>
        <v>312</v>
      </c>
      <c r="GN233" s="2">
        <f t="shared" si="242"/>
        <v>312</v>
      </c>
      <c r="GO233" s="2">
        <f t="shared" si="243"/>
        <v>0</v>
      </c>
      <c r="GP233" s="2">
        <f t="shared" si="244"/>
        <v>0</v>
      </c>
      <c r="GQ233" s="2"/>
      <c r="GR233" s="2">
        <v>0</v>
      </c>
      <c r="GS233" s="2">
        <v>3</v>
      </c>
      <c r="GT233" s="2">
        <v>0</v>
      </c>
      <c r="GU233" s="2" t="s">
        <v>3</v>
      </c>
      <c r="GV233" s="2">
        <f t="shared" si="248"/>
        <v>0</v>
      </c>
      <c r="GW233" s="2">
        <v>1</v>
      </c>
      <c r="GX233" s="2">
        <f t="shared" si="246"/>
        <v>0</v>
      </c>
      <c r="GY233" s="2"/>
      <c r="GZ233" s="2"/>
      <c r="HA233" s="2">
        <v>0</v>
      </c>
      <c r="HB233" s="2">
        <v>0</v>
      </c>
      <c r="HC233" s="2">
        <f t="shared" si="247"/>
        <v>0</v>
      </c>
      <c r="HD233" s="2"/>
      <c r="HE233" s="2" t="s">
        <v>3</v>
      </c>
      <c r="HF233" s="2" t="s">
        <v>3</v>
      </c>
      <c r="HG233" s="2"/>
      <c r="HH233" s="2"/>
      <c r="HI233" s="2"/>
      <c r="HJ233" s="2"/>
      <c r="HK233" s="2"/>
      <c r="HL233" s="2"/>
      <c r="HM233" s="2" t="s">
        <v>3</v>
      </c>
      <c r="HN233" s="2" t="s">
        <v>24</v>
      </c>
      <c r="HO233" s="2" t="s">
        <v>25</v>
      </c>
      <c r="HP233" s="2" t="s">
        <v>22</v>
      </c>
      <c r="HQ233" s="2" t="s">
        <v>22</v>
      </c>
      <c r="HR233" s="2"/>
      <c r="HS233" s="2"/>
      <c r="HT233" s="2"/>
      <c r="HU233" s="2"/>
      <c r="HV233" s="2"/>
      <c r="HW233" s="2"/>
      <c r="HX233" s="2"/>
      <c r="HY233" s="2"/>
      <c r="HZ233" s="2"/>
      <c r="IA233" s="2"/>
      <c r="IB233" s="2"/>
      <c r="IC233" s="2"/>
      <c r="ID233" s="2"/>
      <c r="IE233" s="2"/>
      <c r="IF233" s="2"/>
      <c r="IG233" s="2"/>
      <c r="IH233" s="2"/>
      <c r="II233" s="2"/>
      <c r="IJ233" s="2"/>
      <c r="IK233" s="2">
        <v>0</v>
      </c>
      <c r="IL233" s="2"/>
      <c r="IM233" s="2"/>
      <c r="IN233" s="2"/>
      <c r="IO233" s="2"/>
      <c r="IP233" s="2"/>
      <c r="IQ233" s="2"/>
      <c r="IR233" s="2"/>
      <c r="IS233" s="2"/>
      <c r="IT233" s="2"/>
      <c r="IU233" s="2"/>
    </row>
    <row r="234" spans="1:255" x14ac:dyDescent="0.2">
      <c r="A234">
        <v>17</v>
      </c>
      <c r="B234">
        <v>1</v>
      </c>
      <c r="C234">
        <f>ROW(SmtRes!A188)</f>
        <v>188</v>
      </c>
      <c r="D234">
        <f>ROW(EtalonRes!A192)</f>
        <v>192</v>
      </c>
      <c r="E234" t="s">
        <v>236</v>
      </c>
      <c r="F234" t="s">
        <v>202</v>
      </c>
      <c r="G234" t="s">
        <v>203</v>
      </c>
      <c r="H234" t="s">
        <v>51</v>
      </c>
      <c r="I234">
        <f>'1.Лок.смета.и.Акт'!E47</f>
        <v>0.13500000000000001</v>
      </c>
      <c r="J234">
        <v>0</v>
      </c>
      <c r="K234">
        <v>0.13500000000000001</v>
      </c>
      <c r="L234">
        <v>0.27200000000000002</v>
      </c>
      <c r="M234">
        <v>0</v>
      </c>
      <c r="N234">
        <f t="shared" si="210"/>
        <v>0.27200000000000002</v>
      </c>
      <c r="O234">
        <f t="shared" si="211"/>
        <v>2622</v>
      </c>
      <c r="P234">
        <f t="shared" si="212"/>
        <v>0</v>
      </c>
      <c r="Q234">
        <f t="shared" si="213"/>
        <v>115</v>
      </c>
      <c r="R234">
        <f t="shared" si="214"/>
        <v>28</v>
      </c>
      <c r="S234">
        <f t="shared" si="215"/>
        <v>2507</v>
      </c>
      <c r="T234">
        <f t="shared" si="216"/>
        <v>0</v>
      </c>
      <c r="U234" t="e">
        <f t="shared" si="217"/>
        <v>#REF!</v>
      </c>
      <c r="V234">
        <f t="shared" si="218"/>
        <v>0.14107500000000001</v>
      </c>
      <c r="W234">
        <f t="shared" si="219"/>
        <v>0</v>
      </c>
      <c r="X234" t="e">
        <f t="shared" si="220"/>
        <v>#REF!</v>
      </c>
      <c r="Y234" t="e">
        <f t="shared" si="221"/>
        <v>#REF!</v>
      </c>
      <c r="AA234">
        <v>69726884</v>
      </c>
      <c r="AB234">
        <f t="shared" si="222"/>
        <v>841.47</v>
      </c>
      <c r="AC234">
        <f>ROUND((ES234+(SUM(SmtRes!BC184:'SmtRes'!BC188)+SUM(EtalonRes!AL187:'EtalonRes'!AL192))),2)</f>
        <v>0</v>
      </c>
      <c r="AD234">
        <f>ROUND(((((ET234*0.5))-((EU234*0.5)))+AE234),2)</f>
        <v>109.1</v>
      </c>
      <c r="AE234">
        <f>ROUND(((EU234*0.5)),2)</f>
        <v>10.6</v>
      </c>
      <c r="AF234">
        <f>ROUND((EV234),2)</f>
        <v>732.37</v>
      </c>
      <c r="AG234">
        <f t="shared" si="226"/>
        <v>0</v>
      </c>
      <c r="AH234" t="e">
        <f>(EW234)</f>
        <v>#REF!</v>
      </c>
      <c r="AI234">
        <f>((EX234*0.5))</f>
        <v>1.0449999999999999</v>
      </c>
      <c r="AJ234">
        <f t="shared" si="229"/>
        <v>0</v>
      </c>
      <c r="AK234">
        <v>975.28</v>
      </c>
      <c r="AL234">
        <v>24.72</v>
      </c>
      <c r="AM234">
        <v>218.19</v>
      </c>
      <c r="AN234">
        <v>21.19</v>
      </c>
      <c r="AO234">
        <v>732.37</v>
      </c>
      <c r="AP234">
        <v>0</v>
      </c>
      <c r="AQ234" t="e">
        <f>'1.Лок.смета.и.Акт'!#REF!</f>
        <v>#REF!</v>
      </c>
      <c r="AR234">
        <v>2.09</v>
      </c>
      <c r="AS234">
        <v>0</v>
      </c>
      <c r="AT234">
        <v>117</v>
      </c>
      <c r="AU234">
        <v>64</v>
      </c>
      <c r="AV234">
        <v>1</v>
      </c>
      <c r="AW234">
        <v>1</v>
      </c>
      <c r="AZ234">
        <v>1</v>
      </c>
      <c r="BA234">
        <v>25.36</v>
      </c>
      <c r="BB234">
        <v>7.84</v>
      </c>
      <c r="BC234">
        <v>7.56</v>
      </c>
      <c r="BD234" t="s">
        <v>3</v>
      </c>
      <c r="BE234" t="s">
        <v>3</v>
      </c>
      <c r="BF234" t="s">
        <v>3</v>
      </c>
      <c r="BG234" t="s">
        <v>3</v>
      </c>
      <c r="BH234">
        <v>0</v>
      </c>
      <c r="BI234">
        <v>1</v>
      </c>
      <c r="BJ234" t="s">
        <v>204</v>
      </c>
      <c r="BM234">
        <v>11001</v>
      </c>
      <c r="BN234">
        <v>0</v>
      </c>
      <c r="BO234" t="s">
        <v>202</v>
      </c>
      <c r="BP234">
        <v>1</v>
      </c>
      <c r="BQ234">
        <v>2</v>
      </c>
      <c r="BR234">
        <v>0</v>
      </c>
      <c r="BS234">
        <v>19.8</v>
      </c>
      <c r="BT234">
        <v>1</v>
      </c>
      <c r="BU234">
        <v>1</v>
      </c>
      <c r="BV234">
        <v>1</v>
      </c>
      <c r="BW234">
        <v>1</v>
      </c>
      <c r="BX234">
        <v>1</v>
      </c>
      <c r="BY234" t="s">
        <v>3</v>
      </c>
      <c r="BZ234" t="e">
        <f>'1.Лок.смета.и.Акт'!#REF!</f>
        <v>#REF!</v>
      </c>
      <c r="CA234" t="e">
        <f>'1.Лок.смета.и.Акт'!#REF!</f>
        <v>#REF!</v>
      </c>
      <c r="CB234" t="s">
        <v>3</v>
      </c>
      <c r="CE234">
        <v>0</v>
      </c>
      <c r="CF234">
        <v>0</v>
      </c>
      <c r="CG234">
        <v>0</v>
      </c>
      <c r="CH234">
        <v>20</v>
      </c>
      <c r="CI234">
        <v>0</v>
      </c>
      <c r="CJ234">
        <v>0</v>
      </c>
      <c r="CK234">
        <v>0</v>
      </c>
      <c r="CL234">
        <v>0</v>
      </c>
      <c r="CM234">
        <v>0</v>
      </c>
      <c r="CN234" t="s">
        <v>3</v>
      </c>
      <c r="CO234">
        <v>0</v>
      </c>
      <c r="CP234">
        <f t="shared" si="230"/>
        <v>2622</v>
      </c>
      <c r="CQ234">
        <f t="shared" si="231"/>
        <v>0</v>
      </c>
      <c r="CR234">
        <f t="shared" si="232"/>
        <v>855.34399999999994</v>
      </c>
      <c r="CS234">
        <f t="shared" si="233"/>
        <v>209.88</v>
      </c>
      <c r="CT234">
        <f t="shared" si="234"/>
        <v>18572.903200000001</v>
      </c>
      <c r="CU234">
        <f t="shared" si="235"/>
        <v>0</v>
      </c>
      <c r="CV234" t="e">
        <f t="shared" si="236"/>
        <v>#REF!</v>
      </c>
      <c r="CW234">
        <f t="shared" si="237"/>
        <v>1.0449999999999999</v>
      </c>
      <c r="CX234">
        <f t="shared" si="238"/>
        <v>0</v>
      </c>
      <c r="CY234" t="e">
        <f>(S234+R234)*(BZ234/100)</f>
        <v>#REF!</v>
      </c>
      <c r="CZ234" t="e">
        <f>(S234+R234)*(CA234/100)</f>
        <v>#REF!</v>
      </c>
      <c r="DC234" t="s">
        <v>3</v>
      </c>
      <c r="DD234" t="s">
        <v>3</v>
      </c>
      <c r="DE234" t="s">
        <v>205</v>
      </c>
      <c r="DF234" t="s">
        <v>205</v>
      </c>
      <c r="DG234" t="s">
        <v>3</v>
      </c>
      <c r="DH234" t="s">
        <v>3</v>
      </c>
      <c r="DI234" t="s">
        <v>3</v>
      </c>
      <c r="DJ234" t="s">
        <v>205</v>
      </c>
      <c r="DK234" t="s">
        <v>3</v>
      </c>
      <c r="DL234" t="s">
        <v>3</v>
      </c>
      <c r="DM234" t="s">
        <v>3</v>
      </c>
      <c r="DN234">
        <v>123</v>
      </c>
      <c r="DO234">
        <v>75</v>
      </c>
      <c r="DP234">
        <v>1</v>
      </c>
      <c r="DQ234">
        <v>1</v>
      </c>
      <c r="DU234">
        <v>1013</v>
      </c>
      <c r="DV234" t="s">
        <v>51</v>
      </c>
      <c r="DW234" t="str">
        <f>'1.Лок.смета.и.Акт'!D47</f>
        <v>100 м2 покрытия</v>
      </c>
      <c r="DX234">
        <v>1</v>
      </c>
      <c r="DZ234" t="s">
        <v>3</v>
      </c>
      <c r="EA234" t="s">
        <v>3</v>
      </c>
      <c r="EB234" t="s">
        <v>3</v>
      </c>
      <c r="EC234" t="s">
        <v>3</v>
      </c>
      <c r="EE234">
        <v>54328965</v>
      </c>
      <c r="EF234">
        <v>2</v>
      </c>
      <c r="EG234" t="s">
        <v>21</v>
      </c>
      <c r="EH234">
        <v>0</v>
      </c>
      <c r="EI234" t="s">
        <v>3</v>
      </c>
      <c r="EJ234">
        <v>1</v>
      </c>
      <c r="EK234">
        <v>11001</v>
      </c>
      <c r="EL234" t="s">
        <v>22</v>
      </c>
      <c r="EM234" t="s">
        <v>23</v>
      </c>
      <c r="EO234" t="s">
        <v>3</v>
      </c>
      <c r="EQ234">
        <v>1441792</v>
      </c>
      <c r="ER234">
        <v>975.28</v>
      </c>
      <c r="ES234">
        <v>24.72</v>
      </c>
      <c r="ET234">
        <v>218.19</v>
      </c>
      <c r="EU234">
        <v>21.19</v>
      </c>
      <c r="EV234">
        <v>732.37</v>
      </c>
      <c r="EW234" t="e">
        <f>'1.Лок.смета.и.Акт'!#REF!</f>
        <v>#REF!</v>
      </c>
      <c r="EX234">
        <v>2.09</v>
      </c>
      <c r="EY234">
        <v>1</v>
      </c>
      <c r="FQ234">
        <v>0</v>
      </c>
      <c r="FR234">
        <f t="shared" si="239"/>
        <v>0</v>
      </c>
      <c r="FS234">
        <v>0</v>
      </c>
      <c r="FX234">
        <v>123</v>
      </c>
      <c r="FY234">
        <v>75</v>
      </c>
      <c r="GA234" t="s">
        <v>3</v>
      </c>
      <c r="GD234">
        <v>1</v>
      </c>
      <c r="GF234">
        <v>313629197</v>
      </c>
      <c r="GG234">
        <v>2</v>
      </c>
      <c r="GH234">
        <v>1</v>
      </c>
      <c r="GI234">
        <v>2</v>
      </c>
      <c r="GJ234">
        <v>0</v>
      </c>
      <c r="GK234">
        <v>0</v>
      </c>
      <c r="GL234">
        <f t="shared" si="240"/>
        <v>0</v>
      </c>
      <c r="GM234" t="e">
        <f t="shared" si="241"/>
        <v>#REF!</v>
      </c>
      <c r="GN234" t="e">
        <f t="shared" si="242"/>
        <v>#REF!</v>
      </c>
      <c r="GO234">
        <f t="shared" si="243"/>
        <v>0</v>
      </c>
      <c r="GP234">
        <f t="shared" si="244"/>
        <v>0</v>
      </c>
      <c r="GR234">
        <v>0</v>
      </c>
      <c r="GS234">
        <v>3</v>
      </c>
      <c r="GT234">
        <v>0</v>
      </c>
      <c r="GU234" t="s">
        <v>3</v>
      </c>
      <c r="GV234">
        <f t="shared" si="248"/>
        <v>0</v>
      </c>
      <c r="GW234">
        <v>1015.2</v>
      </c>
      <c r="GX234">
        <f t="shared" si="246"/>
        <v>0</v>
      </c>
      <c r="HA234">
        <v>0</v>
      </c>
      <c r="HB234">
        <v>0</v>
      </c>
      <c r="HC234">
        <f t="shared" si="247"/>
        <v>0</v>
      </c>
      <c r="HE234" t="s">
        <v>3</v>
      </c>
      <c r="HF234" t="s">
        <v>3</v>
      </c>
      <c r="HM234" t="s">
        <v>3</v>
      </c>
      <c r="HN234" t="s">
        <v>24</v>
      </c>
      <c r="HO234" t="s">
        <v>25</v>
      </c>
      <c r="HP234" t="s">
        <v>22</v>
      </c>
      <c r="HQ234" t="s">
        <v>22</v>
      </c>
      <c r="IK234">
        <v>0</v>
      </c>
    </row>
    <row r="235" spans="1:255" x14ac:dyDescent="0.2">
      <c r="A235" s="2">
        <v>18</v>
      </c>
      <c r="B235" s="2">
        <v>1</v>
      </c>
      <c r="C235" s="2">
        <v>183</v>
      </c>
      <c r="D235" s="2"/>
      <c r="E235" s="2" t="s">
        <v>237</v>
      </c>
      <c r="F235" s="2" t="s">
        <v>82</v>
      </c>
      <c r="G235" s="2" t="s">
        <v>83</v>
      </c>
      <c r="H235" s="2" t="s">
        <v>40</v>
      </c>
      <c r="I235" s="2">
        <f>I233*J235</f>
        <v>0.27</v>
      </c>
      <c r="J235" s="2">
        <v>2</v>
      </c>
      <c r="K235" s="2">
        <v>2</v>
      </c>
      <c r="L235" s="2">
        <v>0.54400000000000004</v>
      </c>
      <c r="M235" s="2">
        <v>0</v>
      </c>
      <c r="N235" s="2">
        <f t="shared" si="210"/>
        <v>0.54400000000000004</v>
      </c>
      <c r="O235" s="2">
        <f t="shared" si="211"/>
        <v>2</v>
      </c>
      <c r="P235" s="2">
        <f t="shared" si="212"/>
        <v>2</v>
      </c>
      <c r="Q235" s="2">
        <f t="shared" si="213"/>
        <v>0</v>
      </c>
      <c r="R235" s="2">
        <f t="shared" si="214"/>
        <v>0</v>
      </c>
      <c r="S235" s="2">
        <f t="shared" si="215"/>
        <v>0</v>
      </c>
      <c r="T235" s="2">
        <f t="shared" si="216"/>
        <v>0</v>
      </c>
      <c r="U235" s="2">
        <f t="shared" si="217"/>
        <v>0</v>
      </c>
      <c r="V235" s="2">
        <f t="shared" si="218"/>
        <v>0</v>
      </c>
      <c r="W235" s="2">
        <f t="shared" si="219"/>
        <v>0</v>
      </c>
      <c r="X235" s="2">
        <f t="shared" si="220"/>
        <v>0</v>
      </c>
      <c r="Y235" s="2">
        <f t="shared" si="221"/>
        <v>0</v>
      </c>
      <c r="Z235" s="2"/>
      <c r="AA235" s="2">
        <v>69726971</v>
      </c>
      <c r="AB235" s="2">
        <f t="shared" si="222"/>
        <v>7.14</v>
      </c>
      <c r="AC235" s="2">
        <f>ROUND((ES235),2)</f>
        <v>7.14</v>
      </c>
      <c r="AD235" s="2">
        <f>ROUND((((ET235)-(EU235))+AE235),2)</f>
        <v>0</v>
      </c>
      <c r="AE235" s="2">
        <f>ROUND((EU235),2)</f>
        <v>0</v>
      </c>
      <c r="AF235" s="2">
        <f>ROUND((EV235),2)</f>
        <v>0</v>
      </c>
      <c r="AG235" s="2">
        <f t="shared" si="226"/>
        <v>0</v>
      </c>
      <c r="AH235" s="2">
        <f>(EW235)</f>
        <v>0</v>
      </c>
      <c r="AI235" s="2">
        <f>(EX235)</f>
        <v>0</v>
      </c>
      <c r="AJ235" s="2">
        <f t="shared" si="229"/>
        <v>0</v>
      </c>
      <c r="AK235" s="2">
        <v>7.14</v>
      </c>
      <c r="AL235" s="2">
        <v>7.14</v>
      </c>
      <c r="AM235" s="2">
        <v>0</v>
      </c>
      <c r="AN235" s="2">
        <v>0</v>
      </c>
      <c r="AO235" s="2">
        <v>0</v>
      </c>
      <c r="AP235" s="2">
        <v>0</v>
      </c>
      <c r="AQ235" s="2">
        <v>0</v>
      </c>
      <c r="AR235" s="2">
        <v>0</v>
      </c>
      <c r="AS235" s="2">
        <v>0</v>
      </c>
      <c r="AT235" s="2">
        <v>0</v>
      </c>
      <c r="AU235" s="2">
        <v>0</v>
      </c>
      <c r="AV235" s="2">
        <v>1</v>
      </c>
      <c r="AW235" s="2">
        <v>1</v>
      </c>
      <c r="AX235" s="2"/>
      <c r="AY235" s="2"/>
      <c r="AZ235" s="2">
        <v>1</v>
      </c>
      <c r="BA235" s="2">
        <v>1</v>
      </c>
      <c r="BB235" s="2">
        <v>1</v>
      </c>
      <c r="BC235" s="2">
        <v>1</v>
      </c>
      <c r="BD235" s="2" t="s">
        <v>3</v>
      </c>
      <c r="BE235" s="2" t="s">
        <v>3</v>
      </c>
      <c r="BF235" s="2" t="s">
        <v>3</v>
      </c>
      <c r="BG235" s="2" t="s">
        <v>3</v>
      </c>
      <c r="BH235" s="2">
        <v>3</v>
      </c>
      <c r="BI235" s="2">
        <v>1</v>
      </c>
      <c r="BJ235" s="2" t="s">
        <v>194</v>
      </c>
      <c r="BK235" s="2"/>
      <c r="BL235" s="2"/>
      <c r="BM235" s="2">
        <v>500001</v>
      </c>
      <c r="BN235" s="2">
        <v>0</v>
      </c>
      <c r="BO235" s="2" t="s">
        <v>3</v>
      </c>
      <c r="BP235" s="2">
        <v>0</v>
      </c>
      <c r="BQ235" s="2">
        <v>8</v>
      </c>
      <c r="BR235" s="2">
        <v>0</v>
      </c>
      <c r="BS235" s="2">
        <v>1</v>
      </c>
      <c r="BT235" s="2">
        <v>1</v>
      </c>
      <c r="BU235" s="2">
        <v>1</v>
      </c>
      <c r="BV235" s="2">
        <v>1</v>
      </c>
      <c r="BW235" s="2">
        <v>1</v>
      </c>
      <c r="BX235" s="2">
        <v>1</v>
      </c>
      <c r="BY235" s="2" t="s">
        <v>3</v>
      </c>
      <c r="BZ235" s="2">
        <v>0</v>
      </c>
      <c r="CA235" s="2">
        <v>0</v>
      </c>
      <c r="CB235" s="2" t="s">
        <v>3</v>
      </c>
      <c r="CC235" s="2"/>
      <c r="CD235" s="2"/>
      <c r="CE235" s="2">
        <v>0</v>
      </c>
      <c r="CF235" s="2">
        <v>0</v>
      </c>
      <c r="CG235" s="2">
        <v>0</v>
      </c>
      <c r="CH235" s="2">
        <v>20</v>
      </c>
      <c r="CI235" s="2">
        <v>1</v>
      </c>
      <c r="CJ235" s="2">
        <v>0</v>
      </c>
      <c r="CK235" s="2">
        <v>0</v>
      </c>
      <c r="CL235" s="2">
        <v>0</v>
      </c>
      <c r="CM235" s="2">
        <v>0</v>
      </c>
      <c r="CN235" s="2" t="s">
        <v>3</v>
      </c>
      <c r="CO235" s="2">
        <v>0</v>
      </c>
      <c r="CP235" s="2">
        <f t="shared" si="230"/>
        <v>2</v>
      </c>
      <c r="CQ235" s="2">
        <f t="shared" si="231"/>
        <v>7.14</v>
      </c>
      <c r="CR235" s="2">
        <f t="shared" si="232"/>
        <v>0</v>
      </c>
      <c r="CS235" s="2">
        <f t="shared" si="233"/>
        <v>0</v>
      </c>
      <c r="CT235" s="2">
        <f t="shared" si="234"/>
        <v>0</v>
      </c>
      <c r="CU235" s="2">
        <f t="shared" si="235"/>
        <v>0</v>
      </c>
      <c r="CV235" s="2">
        <f t="shared" si="236"/>
        <v>0</v>
      </c>
      <c r="CW235" s="2">
        <f t="shared" si="237"/>
        <v>0</v>
      </c>
      <c r="CX235" s="2">
        <f t="shared" si="238"/>
        <v>0</v>
      </c>
      <c r="CY235" s="2">
        <f>(((S235+R235)*AT235)/100)</f>
        <v>0</v>
      </c>
      <c r="CZ235" s="2">
        <f>(((S235+R235)*AU235)/100)</f>
        <v>0</v>
      </c>
      <c r="DA235" s="2"/>
      <c r="DB235" s="2"/>
      <c r="DC235" s="2" t="s">
        <v>3</v>
      </c>
      <c r="DD235" s="2" t="s">
        <v>3</v>
      </c>
      <c r="DE235" s="2" t="s">
        <v>3</v>
      </c>
      <c r="DF235" s="2" t="s">
        <v>3</v>
      </c>
      <c r="DG235" s="2" t="s">
        <v>3</v>
      </c>
      <c r="DH235" s="2" t="s">
        <v>3</v>
      </c>
      <c r="DI235" s="2" t="s">
        <v>3</v>
      </c>
      <c r="DJ235" s="2" t="s">
        <v>3</v>
      </c>
      <c r="DK235" s="2" t="s">
        <v>3</v>
      </c>
      <c r="DL235" s="2" t="s">
        <v>3</v>
      </c>
      <c r="DM235" s="2" t="s">
        <v>3</v>
      </c>
      <c r="DN235" s="2">
        <v>0</v>
      </c>
      <c r="DO235" s="2">
        <v>0</v>
      </c>
      <c r="DP235" s="2">
        <v>1</v>
      </c>
      <c r="DQ235" s="2">
        <v>1</v>
      </c>
      <c r="DR235" s="2"/>
      <c r="DS235" s="2"/>
      <c r="DT235" s="2"/>
      <c r="DU235" s="2">
        <v>1007</v>
      </c>
      <c r="DV235" s="2" t="s">
        <v>40</v>
      </c>
      <c r="DW235" s="2" t="s">
        <v>40</v>
      </c>
      <c r="DX235" s="2">
        <v>1</v>
      </c>
      <c r="DY235" s="2"/>
      <c r="DZ235" s="2" t="s">
        <v>3</v>
      </c>
      <c r="EA235" s="2" t="s">
        <v>3</v>
      </c>
      <c r="EB235" s="2" t="s">
        <v>3</v>
      </c>
      <c r="EC235" s="2" t="s">
        <v>3</v>
      </c>
      <c r="ED235" s="2"/>
      <c r="EE235" s="2">
        <v>54328897</v>
      </c>
      <c r="EF235" s="2">
        <v>8</v>
      </c>
      <c r="EG235" s="2" t="s">
        <v>31</v>
      </c>
      <c r="EH235" s="2">
        <v>0</v>
      </c>
      <c r="EI235" s="2" t="s">
        <v>3</v>
      </c>
      <c r="EJ235" s="2">
        <v>1</v>
      </c>
      <c r="EK235" s="2">
        <v>500001</v>
      </c>
      <c r="EL235" s="2" t="s">
        <v>32</v>
      </c>
      <c r="EM235" s="2" t="s">
        <v>33</v>
      </c>
      <c r="EN235" s="2"/>
      <c r="EO235" s="2" t="s">
        <v>3</v>
      </c>
      <c r="EP235" s="2"/>
      <c r="EQ235" s="2">
        <v>0</v>
      </c>
      <c r="ER235" s="2">
        <v>7.14</v>
      </c>
      <c r="ES235" s="2">
        <v>7.14</v>
      </c>
      <c r="ET235" s="2">
        <v>0</v>
      </c>
      <c r="EU235" s="2">
        <v>0</v>
      </c>
      <c r="EV235" s="2">
        <v>0</v>
      </c>
      <c r="EW235" s="2">
        <v>0</v>
      </c>
      <c r="EX235" s="2">
        <v>0</v>
      </c>
      <c r="EY235" s="2"/>
      <c r="EZ235" s="2"/>
      <c r="FA235" s="2"/>
      <c r="FB235" s="2"/>
      <c r="FC235" s="2"/>
      <c r="FD235" s="2"/>
      <c r="FE235" s="2"/>
      <c r="FF235" s="2"/>
      <c r="FG235" s="2"/>
      <c r="FH235" s="2"/>
      <c r="FI235" s="2"/>
      <c r="FJ235" s="2"/>
      <c r="FK235" s="2"/>
      <c r="FL235" s="2"/>
      <c r="FM235" s="2"/>
      <c r="FN235" s="2"/>
      <c r="FO235" s="2"/>
      <c r="FP235" s="2"/>
      <c r="FQ235" s="2">
        <v>0</v>
      </c>
      <c r="FR235" s="2">
        <f t="shared" si="239"/>
        <v>0</v>
      </c>
      <c r="FS235" s="2">
        <v>0</v>
      </c>
      <c r="FT235" s="2"/>
      <c r="FU235" s="2"/>
      <c r="FV235" s="2"/>
      <c r="FW235" s="2"/>
      <c r="FX235" s="2">
        <v>0</v>
      </c>
      <c r="FY235" s="2">
        <v>0</v>
      </c>
      <c r="FZ235" s="2"/>
      <c r="GA235" s="2" t="s">
        <v>3</v>
      </c>
      <c r="GB235" s="2"/>
      <c r="GC235" s="2"/>
      <c r="GD235" s="2">
        <v>1</v>
      </c>
      <c r="GE235" s="2"/>
      <c r="GF235" s="2">
        <v>1967222743</v>
      </c>
      <c r="GG235" s="2">
        <v>2</v>
      </c>
      <c r="GH235" s="2">
        <v>1</v>
      </c>
      <c r="GI235" s="2">
        <v>-2</v>
      </c>
      <c r="GJ235" s="2">
        <v>0</v>
      </c>
      <c r="GK235" s="2">
        <v>0</v>
      </c>
      <c r="GL235" s="2">
        <f t="shared" si="240"/>
        <v>0</v>
      </c>
      <c r="GM235" s="2">
        <f t="shared" si="241"/>
        <v>2</v>
      </c>
      <c r="GN235" s="2">
        <f t="shared" si="242"/>
        <v>2</v>
      </c>
      <c r="GO235" s="2">
        <f t="shared" si="243"/>
        <v>0</v>
      </c>
      <c r="GP235" s="2">
        <f t="shared" si="244"/>
        <v>0</v>
      </c>
      <c r="GQ235" s="2"/>
      <c r="GR235" s="2">
        <v>0</v>
      </c>
      <c r="GS235" s="2">
        <v>3</v>
      </c>
      <c r="GT235" s="2">
        <v>0</v>
      </c>
      <c r="GU235" s="2" t="s">
        <v>3</v>
      </c>
      <c r="GV235" s="2">
        <f t="shared" si="248"/>
        <v>0</v>
      </c>
      <c r="GW235" s="2">
        <v>1</v>
      </c>
      <c r="GX235" s="2">
        <f t="shared" si="246"/>
        <v>0</v>
      </c>
      <c r="GY235" s="2"/>
      <c r="GZ235" s="2"/>
      <c r="HA235" s="2">
        <v>0</v>
      </c>
      <c r="HB235" s="2">
        <v>0</v>
      </c>
      <c r="HC235" s="2">
        <f t="shared" si="247"/>
        <v>0</v>
      </c>
      <c r="HD235" s="2"/>
      <c r="HE235" s="2" t="s">
        <v>3</v>
      </c>
      <c r="HF235" s="2" t="s">
        <v>3</v>
      </c>
      <c r="HG235" s="2"/>
      <c r="HH235" s="2"/>
      <c r="HI235" s="2"/>
      <c r="HJ235" s="2"/>
      <c r="HK235" s="2"/>
      <c r="HL235" s="2"/>
      <c r="HM235" s="2" t="s">
        <v>3</v>
      </c>
      <c r="HN235" s="2" t="s">
        <v>3</v>
      </c>
      <c r="HO235" s="2" t="s">
        <v>3</v>
      </c>
      <c r="HP235" s="2" t="s">
        <v>3</v>
      </c>
      <c r="HQ235" s="2" t="s">
        <v>3</v>
      </c>
      <c r="HR235" s="2"/>
      <c r="HS235" s="2"/>
      <c r="HT235" s="2"/>
      <c r="HU235" s="2"/>
      <c r="HV235" s="2"/>
      <c r="HW235" s="2"/>
      <c r="HX235" s="2"/>
      <c r="HY235" s="2"/>
      <c r="HZ235" s="2"/>
      <c r="IA235" s="2"/>
      <c r="IB235" s="2"/>
      <c r="IC235" s="2"/>
      <c r="ID235" s="2"/>
      <c r="IE235" s="2"/>
      <c r="IF235" s="2"/>
      <c r="IG235" s="2"/>
      <c r="IH235" s="2"/>
      <c r="II235" s="2"/>
      <c r="IJ235" s="2"/>
      <c r="IK235" s="2">
        <v>0</v>
      </c>
      <c r="IL235" s="2"/>
      <c r="IM235" s="2"/>
      <c r="IN235" s="2"/>
      <c r="IO235" s="2"/>
      <c r="IP235" s="2"/>
      <c r="IQ235" s="2"/>
      <c r="IR235" s="2"/>
      <c r="IS235" s="2"/>
      <c r="IT235" s="2"/>
      <c r="IU235" s="2"/>
    </row>
    <row r="236" spans="1:255" x14ac:dyDescent="0.2">
      <c r="A236">
        <v>18</v>
      </c>
      <c r="B236">
        <v>1</v>
      </c>
      <c r="C236">
        <v>188</v>
      </c>
      <c r="E236" t="s">
        <v>237</v>
      </c>
      <c r="F236" t="e">
        <f>'1.Лок.смета.и.Акт'!#REF!</f>
        <v>#REF!</v>
      </c>
      <c r="G236" t="s">
        <v>83</v>
      </c>
      <c r="H236" t="s">
        <v>40</v>
      </c>
      <c r="I236">
        <f>I234*J236</f>
        <v>0.27</v>
      </c>
      <c r="J236">
        <v>2</v>
      </c>
      <c r="K236">
        <v>2</v>
      </c>
      <c r="L236">
        <v>0.54400000000000004</v>
      </c>
      <c r="M236">
        <v>0</v>
      </c>
      <c r="N236">
        <f t="shared" si="210"/>
        <v>0.54400000000000004</v>
      </c>
      <c r="O236">
        <f t="shared" si="211"/>
        <v>4</v>
      </c>
      <c r="P236">
        <f t="shared" si="212"/>
        <v>4</v>
      </c>
      <c r="Q236">
        <f t="shared" si="213"/>
        <v>0</v>
      </c>
      <c r="R236">
        <f t="shared" si="214"/>
        <v>0</v>
      </c>
      <c r="S236">
        <f t="shared" si="215"/>
        <v>0</v>
      </c>
      <c r="T236">
        <f t="shared" si="216"/>
        <v>0</v>
      </c>
      <c r="U236">
        <f t="shared" si="217"/>
        <v>0</v>
      </c>
      <c r="V236">
        <f t="shared" si="218"/>
        <v>0</v>
      </c>
      <c r="W236">
        <f t="shared" si="219"/>
        <v>0</v>
      </c>
      <c r="X236">
        <f t="shared" si="220"/>
        <v>0</v>
      </c>
      <c r="Y236">
        <f t="shared" si="221"/>
        <v>0</v>
      </c>
      <c r="AA236">
        <v>69726884</v>
      </c>
      <c r="AB236">
        <f t="shared" si="222"/>
        <v>1.97</v>
      </c>
      <c r="AC236">
        <f>ROUND((ES236),2)</f>
        <v>1.97</v>
      </c>
      <c r="AD236">
        <f>ROUND((((ET236)-(EU236))+AE236),2)</f>
        <v>0</v>
      </c>
      <c r="AE236">
        <f>ROUND((EU236),2)</f>
        <v>0</v>
      </c>
      <c r="AF236">
        <f>ROUND((EV236),2)</f>
        <v>0</v>
      </c>
      <c r="AG236">
        <f t="shared" si="226"/>
        <v>0</v>
      </c>
      <c r="AH236">
        <f>(EW236)</f>
        <v>0</v>
      </c>
      <c r="AI236">
        <f>(EX236)</f>
        <v>0</v>
      </c>
      <c r="AJ236">
        <f t="shared" si="229"/>
        <v>0</v>
      </c>
      <c r="AK236">
        <v>1.97</v>
      </c>
      <c r="AL236">
        <v>1.97</v>
      </c>
      <c r="AM236">
        <v>0</v>
      </c>
      <c r="AN236">
        <v>0</v>
      </c>
      <c r="AO236">
        <v>0</v>
      </c>
      <c r="AP236">
        <v>0</v>
      </c>
      <c r="AQ236">
        <v>0</v>
      </c>
      <c r="AR236">
        <v>0</v>
      </c>
      <c r="AS236">
        <v>0</v>
      </c>
      <c r="AT236">
        <v>0</v>
      </c>
      <c r="AU236">
        <v>0</v>
      </c>
      <c r="AV236">
        <v>1</v>
      </c>
      <c r="AW236">
        <v>1</v>
      </c>
      <c r="AZ236">
        <v>1</v>
      </c>
      <c r="BA236">
        <v>1</v>
      </c>
      <c r="BB236">
        <v>1</v>
      </c>
      <c r="BC236">
        <v>7.56</v>
      </c>
      <c r="BD236" t="s">
        <v>3</v>
      </c>
      <c r="BE236" t="s">
        <v>3</v>
      </c>
      <c r="BF236" t="s">
        <v>3</v>
      </c>
      <c r="BG236" t="s">
        <v>3</v>
      </c>
      <c r="BH236">
        <v>3</v>
      </c>
      <c r="BI236">
        <v>1</v>
      </c>
      <c r="BJ236" t="s">
        <v>194</v>
      </c>
      <c r="BM236">
        <v>500001</v>
      </c>
      <c r="BN236">
        <v>0</v>
      </c>
      <c r="BO236" t="s">
        <v>3</v>
      </c>
      <c r="BP236">
        <v>0</v>
      </c>
      <c r="BQ236">
        <v>8</v>
      </c>
      <c r="BR236">
        <v>0</v>
      </c>
      <c r="BS236">
        <v>1</v>
      </c>
      <c r="BT236">
        <v>1</v>
      </c>
      <c r="BU236">
        <v>1</v>
      </c>
      <c r="BV236">
        <v>1</v>
      </c>
      <c r="BW236">
        <v>1</v>
      </c>
      <c r="BX236">
        <v>1</v>
      </c>
      <c r="BY236" t="s">
        <v>3</v>
      </c>
      <c r="BZ236">
        <v>0</v>
      </c>
      <c r="CA236">
        <v>0</v>
      </c>
      <c r="CB236" t="s">
        <v>3</v>
      </c>
      <c r="CE236">
        <v>0</v>
      </c>
      <c r="CF236">
        <v>0</v>
      </c>
      <c r="CG236">
        <v>0</v>
      </c>
      <c r="CH236">
        <v>20</v>
      </c>
      <c r="CI236">
        <v>1</v>
      </c>
      <c r="CJ236">
        <v>0</v>
      </c>
      <c r="CK236">
        <v>0</v>
      </c>
      <c r="CL236">
        <v>0</v>
      </c>
      <c r="CM236">
        <v>0</v>
      </c>
      <c r="CN236" t="s">
        <v>3</v>
      </c>
      <c r="CO236">
        <v>0</v>
      </c>
      <c r="CP236">
        <f t="shared" si="230"/>
        <v>4</v>
      </c>
      <c r="CQ236">
        <f t="shared" si="231"/>
        <v>14.893199999999998</v>
      </c>
      <c r="CR236">
        <f t="shared" si="232"/>
        <v>0</v>
      </c>
      <c r="CS236">
        <f t="shared" si="233"/>
        <v>0</v>
      </c>
      <c r="CT236">
        <f t="shared" si="234"/>
        <v>0</v>
      </c>
      <c r="CU236">
        <f t="shared" si="235"/>
        <v>0</v>
      </c>
      <c r="CV236">
        <f t="shared" si="236"/>
        <v>0</v>
      </c>
      <c r="CW236">
        <f t="shared" si="237"/>
        <v>0</v>
      </c>
      <c r="CX236">
        <f t="shared" si="238"/>
        <v>0</v>
      </c>
      <c r="CY236">
        <f>(S236+R236)*(BZ236/100)</f>
        <v>0</v>
      </c>
      <c r="CZ236">
        <f>(S236+R236)*(CA236/100)</f>
        <v>0</v>
      </c>
      <c r="DC236" t="s">
        <v>3</v>
      </c>
      <c r="DD236" t="s">
        <v>3</v>
      </c>
      <c r="DE236" t="s">
        <v>3</v>
      </c>
      <c r="DF236" t="s">
        <v>3</v>
      </c>
      <c r="DG236" t="s">
        <v>3</v>
      </c>
      <c r="DH236" t="s">
        <v>3</v>
      </c>
      <c r="DI236" t="s">
        <v>3</v>
      </c>
      <c r="DJ236" t="s">
        <v>3</v>
      </c>
      <c r="DK236" t="s">
        <v>3</v>
      </c>
      <c r="DL236" t="s">
        <v>3</v>
      </c>
      <c r="DM236" t="s">
        <v>3</v>
      </c>
      <c r="DN236">
        <v>0</v>
      </c>
      <c r="DO236">
        <v>0</v>
      </c>
      <c r="DP236">
        <v>1</v>
      </c>
      <c r="DQ236">
        <v>1</v>
      </c>
      <c r="DU236">
        <v>1007</v>
      </c>
      <c r="DV236" t="s">
        <v>40</v>
      </c>
      <c r="DW236" t="e">
        <f>'1.Лок.смета.и.Акт'!#REF!</f>
        <v>#REF!</v>
      </c>
      <c r="DX236">
        <v>1</v>
      </c>
      <c r="DZ236" t="s">
        <v>3</v>
      </c>
      <c r="EA236" t="s">
        <v>3</v>
      </c>
      <c r="EB236" t="s">
        <v>3</v>
      </c>
      <c r="EC236" t="s">
        <v>3</v>
      </c>
      <c r="EE236">
        <v>54328897</v>
      </c>
      <c r="EF236">
        <v>8</v>
      </c>
      <c r="EG236" t="s">
        <v>31</v>
      </c>
      <c r="EH236">
        <v>0</v>
      </c>
      <c r="EI236" t="s">
        <v>3</v>
      </c>
      <c r="EJ236">
        <v>1</v>
      </c>
      <c r="EK236">
        <v>500001</v>
      </c>
      <c r="EL236" t="s">
        <v>32</v>
      </c>
      <c r="EM236" t="s">
        <v>33</v>
      </c>
      <c r="EO236" t="s">
        <v>3</v>
      </c>
      <c r="EQ236">
        <v>0</v>
      </c>
      <c r="ER236">
        <v>14.19</v>
      </c>
      <c r="ES236">
        <v>1.97</v>
      </c>
      <c r="ET236">
        <v>0</v>
      </c>
      <c r="EU236">
        <v>0</v>
      </c>
      <c r="EV236">
        <v>0</v>
      </c>
      <c r="EW236">
        <v>0</v>
      </c>
      <c r="EX236">
        <v>0</v>
      </c>
      <c r="EZ236">
        <v>5</v>
      </c>
      <c r="FC236">
        <v>0</v>
      </c>
      <c r="FD236">
        <v>18</v>
      </c>
      <c r="FF236">
        <v>14.19</v>
      </c>
      <c r="FQ236">
        <v>0</v>
      </c>
      <c r="FR236">
        <f t="shared" si="239"/>
        <v>0</v>
      </c>
      <c r="FS236">
        <v>0</v>
      </c>
      <c r="FX236">
        <v>0</v>
      </c>
      <c r="FY236">
        <v>0</v>
      </c>
      <c r="GA236" t="s">
        <v>85</v>
      </c>
      <c r="GD236">
        <v>1</v>
      </c>
      <c r="GF236">
        <v>1967222743</v>
      </c>
      <c r="GG236">
        <v>2</v>
      </c>
      <c r="GH236">
        <v>3</v>
      </c>
      <c r="GI236">
        <v>5</v>
      </c>
      <c r="GJ236">
        <v>0</v>
      </c>
      <c r="GK236">
        <v>0</v>
      </c>
      <c r="GL236">
        <f t="shared" si="240"/>
        <v>0</v>
      </c>
      <c r="GM236">
        <f t="shared" si="241"/>
        <v>4</v>
      </c>
      <c r="GN236">
        <f t="shared" si="242"/>
        <v>4</v>
      </c>
      <c r="GO236">
        <f t="shared" si="243"/>
        <v>0</v>
      </c>
      <c r="GP236">
        <f t="shared" si="244"/>
        <v>0</v>
      </c>
      <c r="GR236">
        <v>1</v>
      </c>
      <c r="GS236">
        <v>1</v>
      </c>
      <c r="GT236">
        <v>0</v>
      </c>
      <c r="GU236" t="s">
        <v>3</v>
      </c>
      <c r="GV236">
        <f t="shared" si="248"/>
        <v>0</v>
      </c>
      <c r="GW236">
        <v>1</v>
      </c>
      <c r="GX236">
        <f t="shared" si="246"/>
        <v>0</v>
      </c>
      <c r="HA236">
        <v>0</v>
      </c>
      <c r="HB236">
        <v>0</v>
      </c>
      <c r="HC236">
        <f t="shared" si="247"/>
        <v>0</v>
      </c>
      <c r="HE236" t="s">
        <v>35</v>
      </c>
      <c r="HF236" t="s">
        <v>36</v>
      </c>
      <c r="HM236" t="s">
        <v>3</v>
      </c>
      <c r="HN236" t="s">
        <v>3</v>
      </c>
      <c r="HO236" t="s">
        <v>3</v>
      </c>
      <c r="HP236" t="s">
        <v>3</v>
      </c>
      <c r="HQ236" t="s">
        <v>3</v>
      </c>
      <c r="IK236">
        <v>0</v>
      </c>
    </row>
    <row r="238" spans="1:255" x14ac:dyDescent="0.2">
      <c r="A238" s="3">
        <v>51</v>
      </c>
      <c r="B238" s="3">
        <f>B207</f>
        <v>1</v>
      </c>
      <c r="C238" s="3">
        <f>A207</f>
        <v>5</v>
      </c>
      <c r="D238" s="3">
        <f>ROW(A207)</f>
        <v>207</v>
      </c>
      <c r="E238" s="3"/>
      <c r="F238" s="3" t="str">
        <f>IF(F207&lt;&gt;"",F207,"")</f>
        <v>Новый подраздел</v>
      </c>
      <c r="G238" s="3" t="str">
        <f>IF(G207&lt;&gt;"",G207,"")</f>
        <v>Тамбуры (входные, нежилых помещений)</v>
      </c>
      <c r="H238" s="3">
        <v>0</v>
      </c>
      <c r="I238" s="3"/>
      <c r="J238" s="3"/>
      <c r="K238" s="3"/>
      <c r="L238" s="3"/>
      <c r="M238" s="3"/>
      <c r="N238" s="3"/>
      <c r="O238" s="3">
        <f t="shared" ref="O238:T238" si="249">ROUND(AB238,0)</f>
        <v>1755</v>
      </c>
      <c r="P238" s="3">
        <f t="shared" si="249"/>
        <v>1507</v>
      </c>
      <c r="Q238" s="3">
        <f t="shared" si="249"/>
        <v>45</v>
      </c>
      <c r="R238" s="3">
        <f t="shared" si="249"/>
        <v>5</v>
      </c>
      <c r="S238" s="3">
        <f t="shared" si="249"/>
        <v>203</v>
      </c>
      <c r="T238" s="3">
        <f t="shared" si="249"/>
        <v>0</v>
      </c>
      <c r="U238" s="3">
        <f>AH238</f>
        <v>22.768000000000001</v>
      </c>
      <c r="V238" s="3">
        <f>AI238</f>
        <v>0.48262500000000003</v>
      </c>
      <c r="W238" s="3">
        <f>ROUND(AJ238,0)</f>
        <v>14</v>
      </c>
      <c r="X238" s="3">
        <f>ROUND(AK238,0)</f>
        <v>246</v>
      </c>
      <c r="Y238" s="3">
        <f>ROUND(AL238,0)</f>
        <v>155</v>
      </c>
      <c r="Z238" s="3"/>
      <c r="AA238" s="3"/>
      <c r="AB238" s="3">
        <f>ROUND(SUMIF(AA211:AA236,"=69726971",O211:O236),0)</f>
        <v>1755</v>
      </c>
      <c r="AC238" s="3">
        <f>ROUND(SUMIF(AA211:AA236,"=69726971",P211:P236),0)</f>
        <v>1507</v>
      </c>
      <c r="AD238" s="3">
        <f>ROUND(SUMIF(AA211:AA236,"=69726971",Q211:Q236),0)</f>
        <v>45</v>
      </c>
      <c r="AE238" s="3">
        <f>ROUND(SUMIF(AA211:AA236,"=69726971",R211:R236),0)</f>
        <v>5</v>
      </c>
      <c r="AF238" s="3">
        <f>ROUND(SUMIF(AA211:AA236,"=69726971",S211:S236),0)</f>
        <v>203</v>
      </c>
      <c r="AG238" s="3">
        <f>ROUND(SUMIF(AA211:AA236,"=69726971",T211:T236),0)</f>
        <v>0</v>
      </c>
      <c r="AH238" s="3">
        <f>SUMIF(AA211:AA236,"=69726971",U211:U236)</f>
        <v>22.768000000000001</v>
      </c>
      <c r="AI238" s="3">
        <f>SUMIF(AA211:AA236,"=69726971",V211:V236)</f>
        <v>0.48262500000000003</v>
      </c>
      <c r="AJ238" s="3">
        <f>ROUND(SUMIF(AA211:AA236,"=69726971",W211:W236),0)</f>
        <v>14</v>
      </c>
      <c r="AK238" s="3">
        <f>ROUND(SUMIF(AA211:AA236,"=69726971",X211:X236),0)</f>
        <v>246</v>
      </c>
      <c r="AL238" s="3">
        <f>ROUND(SUMIF(AA211:AA236,"=69726971",Y211:Y236),0)</f>
        <v>155</v>
      </c>
      <c r="AM238" s="3"/>
      <c r="AN238" s="3"/>
      <c r="AO238" s="3">
        <f t="shared" ref="AO238:BD238" si="250">ROUND(BX238,0)</f>
        <v>0</v>
      </c>
      <c r="AP238" s="3">
        <f t="shared" si="250"/>
        <v>0</v>
      </c>
      <c r="AQ238" s="3">
        <f t="shared" si="250"/>
        <v>0</v>
      </c>
      <c r="AR238" s="3">
        <f t="shared" si="250"/>
        <v>2156</v>
      </c>
      <c r="AS238" s="3">
        <f t="shared" si="250"/>
        <v>2156</v>
      </c>
      <c r="AT238" s="3">
        <f t="shared" si="250"/>
        <v>0</v>
      </c>
      <c r="AU238" s="3">
        <f t="shared" si="250"/>
        <v>0</v>
      </c>
      <c r="AV238" s="3">
        <f t="shared" si="250"/>
        <v>1507</v>
      </c>
      <c r="AW238" s="3">
        <f t="shared" si="250"/>
        <v>1507</v>
      </c>
      <c r="AX238" s="3">
        <f t="shared" si="250"/>
        <v>0</v>
      </c>
      <c r="AY238" s="3">
        <f t="shared" si="250"/>
        <v>1507</v>
      </c>
      <c r="AZ238" s="3">
        <f t="shared" si="250"/>
        <v>0</v>
      </c>
      <c r="BA238" s="3">
        <f t="shared" si="250"/>
        <v>0</v>
      </c>
      <c r="BB238" s="3">
        <f t="shared" si="250"/>
        <v>0</v>
      </c>
      <c r="BC238" s="3">
        <f t="shared" si="250"/>
        <v>0</v>
      </c>
      <c r="BD238" s="3">
        <f t="shared" si="250"/>
        <v>0</v>
      </c>
      <c r="BE238" s="3"/>
      <c r="BF238" s="3"/>
      <c r="BG238" s="3"/>
      <c r="BH238" s="3"/>
      <c r="BI238" s="3"/>
      <c r="BJ238" s="3"/>
      <c r="BK238" s="3"/>
      <c r="BL238" s="3"/>
      <c r="BM238" s="3"/>
      <c r="BN238" s="3"/>
      <c r="BO238" s="3"/>
      <c r="BP238" s="3"/>
      <c r="BQ238" s="3"/>
      <c r="BR238" s="3"/>
      <c r="BS238" s="3"/>
      <c r="BT238" s="3"/>
      <c r="BU238" s="3"/>
      <c r="BV238" s="3"/>
      <c r="BW238" s="3"/>
      <c r="BX238" s="3">
        <f>ROUND(SUMIF(AA211:AA236,"=69726971",FQ211:FQ236),0)</f>
        <v>0</v>
      </c>
      <c r="BY238" s="3">
        <f>ROUND(SUMIF(AA211:AA236,"=69726971",FR211:FR236),0)</f>
        <v>0</v>
      </c>
      <c r="BZ238" s="3">
        <f>ROUND(SUMIF(AA211:AA236,"=69726971",GL211:GL236),0)</f>
        <v>0</v>
      </c>
      <c r="CA238" s="3">
        <f>ROUND(SUMIF(AA211:AA236,"=69726971",GM211:GM236),0)</f>
        <v>2156</v>
      </c>
      <c r="CB238" s="3">
        <f>ROUND(SUMIF(AA211:AA236,"=69726971",GN211:GN236),0)</f>
        <v>2156</v>
      </c>
      <c r="CC238" s="3">
        <f>ROUND(SUMIF(AA211:AA236,"=69726971",GO211:GO236),0)</f>
        <v>0</v>
      </c>
      <c r="CD238" s="3">
        <f>ROUND(SUMIF(AA211:AA236,"=69726971",GP211:GP236),0)</f>
        <v>0</v>
      </c>
      <c r="CE238" s="3">
        <f>AC238-BX238</f>
        <v>1507</v>
      </c>
      <c r="CF238" s="3">
        <f>AC238-BY238</f>
        <v>1507</v>
      </c>
      <c r="CG238" s="3">
        <f>BX238-BZ238</f>
        <v>0</v>
      </c>
      <c r="CH238" s="3">
        <f>AC238-BX238-BY238+BZ238</f>
        <v>1507</v>
      </c>
      <c r="CI238" s="3">
        <f>BY238-BZ238</f>
        <v>0</v>
      </c>
      <c r="CJ238" s="3">
        <f>ROUND(SUMIF(AA211:AA236,"=69726971",GX211:GX236),0)</f>
        <v>0</v>
      </c>
      <c r="CK238" s="3">
        <f>ROUND(SUMIF(AA211:AA236,"=69726971",GY211:GY236),0)</f>
        <v>0</v>
      </c>
      <c r="CL238" s="3">
        <f>ROUND(SUMIF(AA211:AA236,"=69726971",GZ211:GZ236),0)</f>
        <v>0</v>
      </c>
      <c r="CM238" s="3">
        <f>ROUND(SUMIF(AA211:AA236,"=69726971",HD211:HD236),0)</f>
        <v>0</v>
      </c>
      <c r="CN238" s="3"/>
      <c r="CO238" s="3"/>
      <c r="CP238" s="3"/>
      <c r="CQ238" s="3"/>
      <c r="CR238" s="3"/>
      <c r="CS238" s="3"/>
      <c r="CT238" s="3"/>
      <c r="CU238" s="3"/>
      <c r="CV238" s="3"/>
      <c r="CW238" s="3"/>
      <c r="CX238" s="3"/>
      <c r="CY238" s="3"/>
      <c r="CZ238" s="3"/>
      <c r="DA238" s="3"/>
      <c r="DB238" s="3"/>
      <c r="DC238" s="3"/>
      <c r="DD238" s="3"/>
      <c r="DE238" s="3"/>
      <c r="DF238" s="3"/>
      <c r="DG238" s="4">
        <f t="shared" ref="DG238:DL238" si="251">ROUND(DT238,0)</f>
        <v>15398</v>
      </c>
      <c r="DH238" s="4">
        <f t="shared" si="251"/>
        <v>9843</v>
      </c>
      <c r="DI238" s="4">
        <f t="shared" si="251"/>
        <v>388</v>
      </c>
      <c r="DJ238" s="4">
        <f t="shared" si="251"/>
        <v>120</v>
      </c>
      <c r="DK238" s="4">
        <f t="shared" si="251"/>
        <v>5167</v>
      </c>
      <c r="DL238" s="4">
        <f t="shared" si="251"/>
        <v>0</v>
      </c>
      <c r="DM238" s="4" t="e">
        <f>DZ238</f>
        <v>#REF!</v>
      </c>
      <c r="DN238" s="4">
        <f>EA238</f>
        <v>0.48262500000000003</v>
      </c>
      <c r="DO238" s="4">
        <f>ROUND(EB238,0)</f>
        <v>14</v>
      </c>
      <c r="DP238" s="4" t="e">
        <f>ROUND(EC238,0)</f>
        <v>#REF!</v>
      </c>
      <c r="DQ238" s="4" t="e">
        <f>ROUND(ED238,0)</f>
        <v>#REF!</v>
      </c>
      <c r="DR238" s="4"/>
      <c r="DS238" s="4"/>
      <c r="DT238" s="4">
        <f>ROUND(SUMIF(AA211:AA236,"=69726884",O211:O236),0)</f>
        <v>15398</v>
      </c>
      <c r="DU238" s="4">
        <f>ROUND(SUMIF(AA211:AA236,"=69726884",P211:P236),0)</f>
        <v>9843</v>
      </c>
      <c r="DV238" s="4">
        <f>ROUND(SUMIF(AA211:AA236,"=69726884",Q211:Q236),0)</f>
        <v>388</v>
      </c>
      <c r="DW238" s="4">
        <f>ROUND(SUMIF(AA211:AA236,"=69726884",R211:R236),0)</f>
        <v>120</v>
      </c>
      <c r="DX238" s="4">
        <f>ROUND(SUMIF(AA211:AA236,"=69726884",S211:S236),0)</f>
        <v>5167</v>
      </c>
      <c r="DY238" s="4">
        <f>ROUND(SUMIF(AA211:AA236,"=69726884",T211:T236),0)</f>
        <v>0</v>
      </c>
      <c r="DZ238" s="4" t="e">
        <f>SUMIF(AA211:AA236,"=69726884",U211:U236)</f>
        <v>#REF!</v>
      </c>
      <c r="EA238" s="4">
        <f>SUMIF(AA211:AA236,"=69726884",V211:V236)</f>
        <v>0.48262500000000003</v>
      </c>
      <c r="EB238" s="4">
        <f>ROUND(SUMIF(AA211:AA236,"=69726884",W211:W236),0)</f>
        <v>14</v>
      </c>
      <c r="EC238" s="4" t="e">
        <f>ROUND(SUMIF(AA211:AA236,"=69726884",X211:X236),0)</f>
        <v>#REF!</v>
      </c>
      <c r="ED238" s="4" t="e">
        <f>ROUND(SUMIF(AA211:AA236,"=69726884",Y211:Y236),0)</f>
        <v>#REF!</v>
      </c>
      <c r="EE238" s="4"/>
      <c r="EF238" s="4"/>
      <c r="EG238" s="4">
        <f t="shared" ref="EG238:EV238" si="252">ROUND(FP238,0)</f>
        <v>0</v>
      </c>
      <c r="EH238" s="4">
        <f t="shared" si="252"/>
        <v>0</v>
      </c>
      <c r="EI238" s="4">
        <f t="shared" si="252"/>
        <v>0</v>
      </c>
      <c r="EJ238" s="4" t="e">
        <f t="shared" si="252"/>
        <v>#REF!</v>
      </c>
      <c r="EK238" s="4" t="e">
        <f t="shared" si="252"/>
        <v>#REF!</v>
      </c>
      <c r="EL238" s="4">
        <f t="shared" si="252"/>
        <v>0</v>
      </c>
      <c r="EM238" s="4">
        <f t="shared" si="252"/>
        <v>0</v>
      </c>
      <c r="EN238" s="4">
        <f t="shared" si="252"/>
        <v>9843</v>
      </c>
      <c r="EO238" s="4">
        <f t="shared" si="252"/>
        <v>9843</v>
      </c>
      <c r="EP238" s="4">
        <f t="shared" si="252"/>
        <v>0</v>
      </c>
      <c r="EQ238" s="4">
        <f t="shared" si="252"/>
        <v>9843</v>
      </c>
      <c r="ER238" s="4">
        <f t="shared" si="252"/>
        <v>0</v>
      </c>
      <c r="ES238" s="4">
        <f t="shared" si="252"/>
        <v>0</v>
      </c>
      <c r="ET238" s="4">
        <f t="shared" si="252"/>
        <v>0</v>
      </c>
      <c r="EU238" s="4">
        <f t="shared" si="252"/>
        <v>0</v>
      </c>
      <c r="EV238" s="4">
        <f t="shared" si="252"/>
        <v>0</v>
      </c>
      <c r="EW238" s="4"/>
      <c r="EX238" s="4"/>
      <c r="EY238" s="4"/>
      <c r="EZ238" s="4"/>
      <c r="FA238" s="4"/>
      <c r="FB238" s="4"/>
      <c r="FC238" s="4"/>
      <c r="FD238" s="4"/>
      <c r="FE238" s="4"/>
      <c r="FF238" s="4"/>
      <c r="FG238" s="4"/>
      <c r="FH238" s="4"/>
      <c r="FI238" s="4"/>
      <c r="FJ238" s="4"/>
      <c r="FK238" s="4"/>
      <c r="FL238" s="4"/>
      <c r="FM238" s="4"/>
      <c r="FN238" s="4"/>
      <c r="FO238" s="4"/>
      <c r="FP238" s="4">
        <f>ROUND(SUMIF(AA211:AA236,"=69726884",FQ211:FQ236),0)</f>
        <v>0</v>
      </c>
      <c r="FQ238" s="4">
        <f>ROUND(SUMIF(AA211:AA236,"=69726884",FR211:FR236),0)</f>
        <v>0</v>
      </c>
      <c r="FR238" s="4">
        <f>ROUND(SUMIF(AA211:AA236,"=69726884",GL211:GL236),0)</f>
        <v>0</v>
      </c>
      <c r="FS238" s="4" t="e">
        <f>ROUND(SUMIF(AA211:AA236,"=69726884",GM211:GM236),0)</f>
        <v>#REF!</v>
      </c>
      <c r="FT238" s="4" t="e">
        <f>ROUND(SUMIF(AA211:AA236,"=69726884",GN211:GN236),0)</f>
        <v>#REF!</v>
      </c>
      <c r="FU238" s="4">
        <f>ROUND(SUMIF(AA211:AA236,"=69726884",GO211:GO236),0)</f>
        <v>0</v>
      </c>
      <c r="FV238" s="4">
        <f>ROUND(SUMIF(AA211:AA236,"=69726884",GP211:GP236),0)</f>
        <v>0</v>
      </c>
      <c r="FW238" s="4">
        <f>DU238-FP238</f>
        <v>9843</v>
      </c>
      <c r="FX238" s="4">
        <f>DU238-FQ238</f>
        <v>9843</v>
      </c>
      <c r="FY238" s="4">
        <f>FP238-FR238</f>
        <v>0</v>
      </c>
      <c r="FZ238" s="4">
        <f>DU238-FP238-FQ238+FR238</f>
        <v>9843</v>
      </c>
      <c r="GA238" s="4">
        <f>FQ238-FR238</f>
        <v>0</v>
      </c>
      <c r="GB238" s="4">
        <f>ROUND(SUMIF(AA211:AA236,"=69726884",GX211:GX236),0)</f>
        <v>0</v>
      </c>
      <c r="GC238" s="4">
        <f>ROUND(SUMIF(AA211:AA236,"=69726884",GY211:GY236),0)</f>
        <v>0</v>
      </c>
      <c r="GD238" s="4">
        <f>ROUND(SUMIF(AA211:AA236,"=69726884",GZ211:GZ236),0)</f>
        <v>0</v>
      </c>
      <c r="GE238" s="4">
        <f>ROUND(SUMIF(AA211:AA236,"=69726884",HD211:HD236),0)</f>
        <v>0</v>
      </c>
      <c r="GF238" s="4"/>
      <c r="GG238" s="4"/>
      <c r="GH238" s="4"/>
      <c r="GI238" s="4"/>
      <c r="GJ238" s="4"/>
      <c r="GK238" s="4"/>
      <c r="GL238" s="4"/>
      <c r="GM238" s="4"/>
      <c r="GN238" s="4"/>
      <c r="GO238" s="4"/>
      <c r="GP238" s="4"/>
      <c r="GQ238" s="4"/>
      <c r="GR238" s="4"/>
      <c r="GS238" s="4"/>
      <c r="GT238" s="4"/>
      <c r="GU238" s="4"/>
      <c r="GV238" s="4"/>
      <c r="GW238" s="4"/>
      <c r="GX238" s="4">
        <v>0</v>
      </c>
    </row>
    <row r="240" spans="1:255" x14ac:dyDescent="0.2">
      <c r="A240" s="5">
        <v>50</v>
      </c>
      <c r="B240" s="5">
        <v>0</v>
      </c>
      <c r="C240" s="5">
        <v>0</v>
      </c>
      <c r="D240" s="5">
        <v>1</v>
      </c>
      <c r="E240" s="5">
        <v>201</v>
      </c>
      <c r="F240" s="5">
        <f>ROUND(Source!O238,O240)</f>
        <v>1755</v>
      </c>
      <c r="G240" s="5" t="s">
        <v>86</v>
      </c>
      <c r="H240" s="5" t="s">
        <v>87</v>
      </c>
      <c r="I240" s="5"/>
      <c r="J240" s="5"/>
      <c r="K240" s="5">
        <v>201</v>
      </c>
      <c r="L240" s="5">
        <v>1</v>
      </c>
      <c r="M240" s="5">
        <v>3</v>
      </c>
      <c r="N240" s="5" t="s">
        <v>3</v>
      </c>
      <c r="O240" s="5">
        <v>0</v>
      </c>
      <c r="P240" s="5">
        <f>ROUND(Source!DG238,O240)</f>
        <v>15398</v>
      </c>
      <c r="Q240" s="5"/>
      <c r="R240" s="5"/>
      <c r="S240" s="5"/>
      <c r="T240" s="5"/>
      <c r="U240" s="5"/>
      <c r="V240" s="5"/>
      <c r="W240" s="5">
        <v>1755</v>
      </c>
      <c r="X240" s="5">
        <v>1</v>
      </c>
      <c r="Y240" s="5">
        <v>1755</v>
      </c>
      <c r="Z240" s="5">
        <v>15398</v>
      </c>
      <c r="AA240" s="5">
        <v>1</v>
      </c>
      <c r="AB240" s="5">
        <v>15398</v>
      </c>
    </row>
    <row r="241" spans="1:28" x14ac:dyDescent="0.2">
      <c r="A241" s="5">
        <v>50</v>
      </c>
      <c r="B241" s="5">
        <v>0</v>
      </c>
      <c r="C241" s="5">
        <v>0</v>
      </c>
      <c r="D241" s="5">
        <v>1</v>
      </c>
      <c r="E241" s="5">
        <v>202</v>
      </c>
      <c r="F241" s="5">
        <f>ROUND(Source!P238,O241)</f>
        <v>1507</v>
      </c>
      <c r="G241" s="5" t="s">
        <v>88</v>
      </c>
      <c r="H241" s="5" t="s">
        <v>89</v>
      </c>
      <c r="I241" s="5"/>
      <c r="J241" s="5"/>
      <c r="K241" s="5">
        <v>202</v>
      </c>
      <c r="L241" s="5">
        <v>2</v>
      </c>
      <c r="M241" s="5">
        <v>3</v>
      </c>
      <c r="N241" s="5" t="s">
        <v>3</v>
      </c>
      <c r="O241" s="5">
        <v>0</v>
      </c>
      <c r="P241" s="5">
        <f>ROUND(Source!DH238,O241)</f>
        <v>9843</v>
      </c>
      <c r="Q241" s="5"/>
      <c r="R241" s="5"/>
      <c r="S241" s="5"/>
      <c r="T241" s="5"/>
      <c r="U241" s="5"/>
      <c r="V241" s="5"/>
      <c r="W241" s="5">
        <v>1507</v>
      </c>
      <c r="X241" s="5">
        <v>1</v>
      </c>
      <c r="Y241" s="5">
        <v>1507</v>
      </c>
      <c r="Z241" s="5">
        <v>9843</v>
      </c>
      <c r="AA241" s="5">
        <v>1</v>
      </c>
      <c r="AB241" s="5">
        <v>9843</v>
      </c>
    </row>
    <row r="242" spans="1:28" x14ac:dyDescent="0.2">
      <c r="A242" s="5">
        <v>50</v>
      </c>
      <c r="B242" s="5">
        <v>0</v>
      </c>
      <c r="C242" s="5">
        <v>0</v>
      </c>
      <c r="D242" s="5">
        <v>1</v>
      </c>
      <c r="E242" s="5">
        <v>222</v>
      </c>
      <c r="F242" s="5">
        <f>ROUND(Source!AO238,O242)</f>
        <v>0</v>
      </c>
      <c r="G242" s="5" t="s">
        <v>90</v>
      </c>
      <c r="H242" s="5" t="s">
        <v>91</v>
      </c>
      <c r="I242" s="5"/>
      <c r="J242" s="5"/>
      <c r="K242" s="5">
        <v>222</v>
      </c>
      <c r="L242" s="5">
        <v>3</v>
      </c>
      <c r="M242" s="5">
        <v>3</v>
      </c>
      <c r="N242" s="5" t="s">
        <v>3</v>
      </c>
      <c r="O242" s="5">
        <v>0</v>
      </c>
      <c r="P242" s="5">
        <f>ROUND(Source!EG238,O242)</f>
        <v>0</v>
      </c>
      <c r="Q242" s="5"/>
      <c r="R242" s="5"/>
      <c r="S242" s="5"/>
      <c r="T242" s="5"/>
      <c r="U242" s="5"/>
      <c r="V242" s="5"/>
      <c r="W242" s="5">
        <v>0</v>
      </c>
      <c r="X242" s="5">
        <v>1</v>
      </c>
      <c r="Y242" s="5">
        <v>0</v>
      </c>
      <c r="Z242" s="5">
        <v>0</v>
      </c>
      <c r="AA242" s="5">
        <v>1</v>
      </c>
      <c r="AB242" s="5">
        <v>0</v>
      </c>
    </row>
    <row r="243" spans="1:28" x14ac:dyDescent="0.2">
      <c r="A243" s="5">
        <v>50</v>
      </c>
      <c r="B243" s="5">
        <v>0</v>
      </c>
      <c r="C243" s="5">
        <v>0</v>
      </c>
      <c r="D243" s="5">
        <v>1</v>
      </c>
      <c r="E243" s="5">
        <v>225</v>
      </c>
      <c r="F243" s="5">
        <f>ROUND(Source!AV238,O243)</f>
        <v>1507</v>
      </c>
      <c r="G243" s="5" t="s">
        <v>92</v>
      </c>
      <c r="H243" s="5" t="s">
        <v>93</v>
      </c>
      <c r="I243" s="5"/>
      <c r="J243" s="5"/>
      <c r="K243" s="5">
        <v>225</v>
      </c>
      <c r="L243" s="5">
        <v>4</v>
      </c>
      <c r="M243" s="5">
        <v>3</v>
      </c>
      <c r="N243" s="5" t="s">
        <v>3</v>
      </c>
      <c r="O243" s="5">
        <v>0</v>
      </c>
      <c r="P243" s="5">
        <f>ROUND(Source!EN238,O243)</f>
        <v>9843</v>
      </c>
      <c r="Q243" s="5"/>
      <c r="R243" s="5"/>
      <c r="S243" s="5"/>
      <c r="T243" s="5"/>
      <c r="U243" s="5"/>
      <c r="V243" s="5"/>
      <c r="W243" s="5">
        <v>1507</v>
      </c>
      <c r="X243" s="5">
        <v>1</v>
      </c>
      <c r="Y243" s="5">
        <v>1507</v>
      </c>
      <c r="Z243" s="5">
        <v>9843</v>
      </c>
      <c r="AA243" s="5">
        <v>1</v>
      </c>
      <c r="AB243" s="5">
        <v>9843</v>
      </c>
    </row>
    <row r="244" spans="1:28" x14ac:dyDescent="0.2">
      <c r="A244" s="5">
        <v>50</v>
      </c>
      <c r="B244" s="5">
        <v>0</v>
      </c>
      <c r="C244" s="5">
        <v>0</v>
      </c>
      <c r="D244" s="5">
        <v>1</v>
      </c>
      <c r="E244" s="5">
        <v>226</v>
      </c>
      <c r="F244" s="5">
        <f>ROUND(Source!AW238,O244)</f>
        <v>1507</v>
      </c>
      <c r="G244" s="5" t="s">
        <v>94</v>
      </c>
      <c r="H244" s="5" t="s">
        <v>95</v>
      </c>
      <c r="I244" s="5"/>
      <c r="J244" s="5"/>
      <c r="K244" s="5">
        <v>226</v>
      </c>
      <c r="L244" s="5">
        <v>5</v>
      </c>
      <c r="M244" s="5">
        <v>3</v>
      </c>
      <c r="N244" s="5" t="s">
        <v>3</v>
      </c>
      <c r="O244" s="5">
        <v>0</v>
      </c>
      <c r="P244" s="5">
        <f>ROUND(Source!EO238,O244)</f>
        <v>9843</v>
      </c>
      <c r="Q244" s="5"/>
      <c r="R244" s="5"/>
      <c r="S244" s="5"/>
      <c r="T244" s="5"/>
      <c r="U244" s="5"/>
      <c r="V244" s="5"/>
      <c r="W244" s="5">
        <v>1507</v>
      </c>
      <c r="X244" s="5">
        <v>1</v>
      </c>
      <c r="Y244" s="5">
        <v>1507</v>
      </c>
      <c r="Z244" s="5">
        <v>9843</v>
      </c>
      <c r="AA244" s="5">
        <v>1</v>
      </c>
      <c r="AB244" s="5">
        <v>9843</v>
      </c>
    </row>
    <row r="245" spans="1:28" x14ac:dyDescent="0.2">
      <c r="A245" s="5">
        <v>50</v>
      </c>
      <c r="B245" s="5">
        <v>0</v>
      </c>
      <c r="C245" s="5">
        <v>0</v>
      </c>
      <c r="D245" s="5">
        <v>1</v>
      </c>
      <c r="E245" s="5">
        <v>227</v>
      </c>
      <c r="F245" s="5">
        <f>ROUND(Source!AX238,O245)</f>
        <v>0</v>
      </c>
      <c r="G245" s="5" t="s">
        <v>96</v>
      </c>
      <c r="H245" s="5" t="s">
        <v>97</v>
      </c>
      <c r="I245" s="5"/>
      <c r="J245" s="5"/>
      <c r="K245" s="5">
        <v>227</v>
      </c>
      <c r="L245" s="5">
        <v>6</v>
      </c>
      <c r="M245" s="5">
        <v>3</v>
      </c>
      <c r="N245" s="5" t="s">
        <v>3</v>
      </c>
      <c r="O245" s="5">
        <v>0</v>
      </c>
      <c r="P245" s="5">
        <f>ROUND(Source!EP238,O245)</f>
        <v>0</v>
      </c>
      <c r="Q245" s="5"/>
      <c r="R245" s="5"/>
      <c r="S245" s="5"/>
      <c r="T245" s="5"/>
      <c r="U245" s="5"/>
      <c r="V245" s="5"/>
      <c r="W245" s="5">
        <v>0</v>
      </c>
      <c r="X245" s="5">
        <v>1</v>
      </c>
      <c r="Y245" s="5">
        <v>0</v>
      </c>
      <c r="Z245" s="5">
        <v>0</v>
      </c>
      <c r="AA245" s="5">
        <v>1</v>
      </c>
      <c r="AB245" s="5">
        <v>0</v>
      </c>
    </row>
    <row r="246" spans="1:28" x14ac:dyDescent="0.2">
      <c r="A246" s="5">
        <v>50</v>
      </c>
      <c r="B246" s="5">
        <v>0</v>
      </c>
      <c r="C246" s="5">
        <v>0</v>
      </c>
      <c r="D246" s="5">
        <v>1</v>
      </c>
      <c r="E246" s="5">
        <v>228</v>
      </c>
      <c r="F246" s="5">
        <f>ROUND(Source!AY238,O246)</f>
        <v>1507</v>
      </c>
      <c r="G246" s="5" t="s">
        <v>98</v>
      </c>
      <c r="H246" s="5" t="s">
        <v>99</v>
      </c>
      <c r="I246" s="5"/>
      <c r="J246" s="5"/>
      <c r="K246" s="5">
        <v>228</v>
      </c>
      <c r="L246" s="5">
        <v>7</v>
      </c>
      <c r="M246" s="5">
        <v>3</v>
      </c>
      <c r="N246" s="5" t="s">
        <v>3</v>
      </c>
      <c r="O246" s="5">
        <v>0</v>
      </c>
      <c r="P246" s="5">
        <f>ROUND(Source!EQ238,O246)</f>
        <v>9843</v>
      </c>
      <c r="Q246" s="5"/>
      <c r="R246" s="5"/>
      <c r="S246" s="5"/>
      <c r="T246" s="5"/>
      <c r="U246" s="5"/>
      <c r="V246" s="5"/>
      <c r="W246" s="5">
        <v>1507</v>
      </c>
      <c r="X246" s="5">
        <v>1</v>
      </c>
      <c r="Y246" s="5">
        <v>1507</v>
      </c>
      <c r="Z246" s="5">
        <v>9843</v>
      </c>
      <c r="AA246" s="5">
        <v>1</v>
      </c>
      <c r="AB246" s="5">
        <v>9843</v>
      </c>
    </row>
    <row r="247" spans="1:28" x14ac:dyDescent="0.2">
      <c r="A247" s="5">
        <v>50</v>
      </c>
      <c r="B247" s="5">
        <v>0</v>
      </c>
      <c r="C247" s="5">
        <v>0</v>
      </c>
      <c r="D247" s="5">
        <v>1</v>
      </c>
      <c r="E247" s="5">
        <v>216</v>
      </c>
      <c r="F247" s="5">
        <f>ROUND(Source!AP238,O247)</f>
        <v>0</v>
      </c>
      <c r="G247" s="5" t="s">
        <v>100</v>
      </c>
      <c r="H247" s="5" t="s">
        <v>101</v>
      </c>
      <c r="I247" s="5"/>
      <c r="J247" s="5"/>
      <c r="K247" s="5">
        <v>216</v>
      </c>
      <c r="L247" s="5">
        <v>8</v>
      </c>
      <c r="M247" s="5">
        <v>3</v>
      </c>
      <c r="N247" s="5" t="s">
        <v>3</v>
      </c>
      <c r="O247" s="5">
        <v>0</v>
      </c>
      <c r="P247" s="5">
        <f>ROUND(Source!EH238,O247)</f>
        <v>0</v>
      </c>
      <c r="Q247" s="5"/>
      <c r="R247" s="5"/>
      <c r="S247" s="5"/>
      <c r="T247" s="5"/>
      <c r="U247" s="5"/>
      <c r="V247" s="5"/>
      <c r="W247" s="5">
        <v>0</v>
      </c>
      <c r="X247" s="5">
        <v>1</v>
      </c>
      <c r="Y247" s="5">
        <v>0</v>
      </c>
      <c r="Z247" s="5">
        <v>0</v>
      </c>
      <c r="AA247" s="5">
        <v>1</v>
      </c>
      <c r="AB247" s="5">
        <v>0</v>
      </c>
    </row>
    <row r="248" spans="1:28" x14ac:dyDescent="0.2">
      <c r="A248" s="5">
        <v>50</v>
      </c>
      <c r="B248" s="5">
        <v>0</v>
      </c>
      <c r="C248" s="5">
        <v>0</v>
      </c>
      <c r="D248" s="5">
        <v>1</v>
      </c>
      <c r="E248" s="5">
        <v>223</v>
      </c>
      <c r="F248" s="5">
        <f>ROUND(Source!AQ238,O248)</f>
        <v>0</v>
      </c>
      <c r="G248" s="5" t="s">
        <v>102</v>
      </c>
      <c r="H248" s="5" t="s">
        <v>103</v>
      </c>
      <c r="I248" s="5"/>
      <c r="J248" s="5"/>
      <c r="K248" s="5">
        <v>223</v>
      </c>
      <c r="L248" s="5">
        <v>9</v>
      </c>
      <c r="M248" s="5">
        <v>3</v>
      </c>
      <c r="N248" s="5" t="s">
        <v>3</v>
      </c>
      <c r="O248" s="5">
        <v>0</v>
      </c>
      <c r="P248" s="5">
        <f>ROUND(Source!EI238,O248)</f>
        <v>0</v>
      </c>
      <c r="Q248" s="5"/>
      <c r="R248" s="5"/>
      <c r="S248" s="5"/>
      <c r="T248" s="5"/>
      <c r="U248" s="5"/>
      <c r="V248" s="5"/>
      <c r="W248" s="5">
        <v>0</v>
      </c>
      <c r="X248" s="5">
        <v>1</v>
      </c>
      <c r="Y248" s="5">
        <v>0</v>
      </c>
      <c r="Z248" s="5">
        <v>0</v>
      </c>
      <c r="AA248" s="5">
        <v>1</v>
      </c>
      <c r="AB248" s="5">
        <v>0</v>
      </c>
    </row>
    <row r="249" spans="1:28" x14ac:dyDescent="0.2">
      <c r="A249" s="5">
        <v>50</v>
      </c>
      <c r="B249" s="5">
        <v>0</v>
      </c>
      <c r="C249" s="5">
        <v>0</v>
      </c>
      <c r="D249" s="5">
        <v>1</v>
      </c>
      <c r="E249" s="5">
        <v>229</v>
      </c>
      <c r="F249" s="5">
        <f>ROUND(Source!AZ238,O249)</f>
        <v>0</v>
      </c>
      <c r="G249" s="5" t="s">
        <v>104</v>
      </c>
      <c r="H249" s="5" t="s">
        <v>105</v>
      </c>
      <c r="I249" s="5"/>
      <c r="J249" s="5"/>
      <c r="K249" s="5">
        <v>229</v>
      </c>
      <c r="L249" s="5">
        <v>10</v>
      </c>
      <c r="M249" s="5">
        <v>3</v>
      </c>
      <c r="N249" s="5" t="s">
        <v>3</v>
      </c>
      <c r="O249" s="5">
        <v>0</v>
      </c>
      <c r="P249" s="5">
        <f>ROUND(Source!ER238,O249)</f>
        <v>0</v>
      </c>
      <c r="Q249" s="5"/>
      <c r="R249" s="5"/>
      <c r="S249" s="5"/>
      <c r="T249" s="5"/>
      <c r="U249" s="5"/>
      <c r="V249" s="5"/>
      <c r="W249" s="5">
        <v>0</v>
      </c>
      <c r="X249" s="5">
        <v>1</v>
      </c>
      <c r="Y249" s="5">
        <v>0</v>
      </c>
      <c r="Z249" s="5">
        <v>0</v>
      </c>
      <c r="AA249" s="5">
        <v>1</v>
      </c>
      <c r="AB249" s="5">
        <v>0</v>
      </c>
    </row>
    <row r="250" spans="1:28" x14ac:dyDescent="0.2">
      <c r="A250" s="5">
        <v>50</v>
      </c>
      <c r="B250" s="5">
        <v>0</v>
      </c>
      <c r="C250" s="5">
        <v>0</v>
      </c>
      <c r="D250" s="5">
        <v>1</v>
      </c>
      <c r="E250" s="5">
        <v>203</v>
      </c>
      <c r="F250" s="5">
        <f>ROUND(Source!Q238,O250)</f>
        <v>45</v>
      </c>
      <c r="G250" s="5" t="s">
        <v>106</v>
      </c>
      <c r="H250" s="5" t="s">
        <v>107</v>
      </c>
      <c r="I250" s="5"/>
      <c r="J250" s="5"/>
      <c r="K250" s="5">
        <v>203</v>
      </c>
      <c r="L250" s="5">
        <v>11</v>
      </c>
      <c r="M250" s="5">
        <v>3</v>
      </c>
      <c r="N250" s="5" t="s">
        <v>3</v>
      </c>
      <c r="O250" s="5">
        <v>0</v>
      </c>
      <c r="P250" s="5">
        <f>ROUND(Source!DI238,O250)</f>
        <v>388</v>
      </c>
      <c r="Q250" s="5"/>
      <c r="R250" s="5"/>
      <c r="S250" s="5"/>
      <c r="T250" s="5"/>
      <c r="U250" s="5"/>
      <c r="V250" s="5"/>
      <c r="W250" s="5">
        <v>45</v>
      </c>
      <c r="X250" s="5">
        <v>1</v>
      </c>
      <c r="Y250" s="5">
        <v>45</v>
      </c>
      <c r="Z250" s="5">
        <v>388</v>
      </c>
      <c r="AA250" s="5">
        <v>1</v>
      </c>
      <c r="AB250" s="5">
        <v>388</v>
      </c>
    </row>
    <row r="251" spans="1:28" x14ac:dyDescent="0.2">
      <c r="A251" s="5">
        <v>50</v>
      </c>
      <c r="B251" s="5">
        <v>0</v>
      </c>
      <c r="C251" s="5">
        <v>0</v>
      </c>
      <c r="D251" s="5">
        <v>1</v>
      </c>
      <c r="E251" s="5">
        <v>231</v>
      </c>
      <c r="F251" s="5">
        <f>ROUND(Source!BB238,O251)</f>
        <v>0</v>
      </c>
      <c r="G251" s="5" t="s">
        <v>108</v>
      </c>
      <c r="H251" s="5" t="s">
        <v>109</v>
      </c>
      <c r="I251" s="5"/>
      <c r="J251" s="5"/>
      <c r="K251" s="5">
        <v>231</v>
      </c>
      <c r="L251" s="5">
        <v>12</v>
      </c>
      <c r="M251" s="5">
        <v>3</v>
      </c>
      <c r="N251" s="5" t="s">
        <v>3</v>
      </c>
      <c r="O251" s="5">
        <v>0</v>
      </c>
      <c r="P251" s="5">
        <f>ROUND(Source!ET238,O251)</f>
        <v>0</v>
      </c>
      <c r="Q251" s="5"/>
      <c r="R251" s="5"/>
      <c r="S251" s="5"/>
      <c r="T251" s="5"/>
      <c r="U251" s="5"/>
      <c r="V251" s="5"/>
      <c r="W251" s="5">
        <v>0</v>
      </c>
      <c r="X251" s="5">
        <v>1</v>
      </c>
      <c r="Y251" s="5">
        <v>0</v>
      </c>
      <c r="Z251" s="5">
        <v>0</v>
      </c>
      <c r="AA251" s="5">
        <v>1</v>
      </c>
      <c r="AB251" s="5">
        <v>0</v>
      </c>
    </row>
    <row r="252" spans="1:28" x14ac:dyDescent="0.2">
      <c r="A252" s="5">
        <v>50</v>
      </c>
      <c r="B252" s="5">
        <v>0</v>
      </c>
      <c r="C252" s="5">
        <v>0</v>
      </c>
      <c r="D252" s="5">
        <v>1</v>
      </c>
      <c r="E252" s="5">
        <v>204</v>
      </c>
      <c r="F252" s="5">
        <f>ROUND(Source!R238,O252)</f>
        <v>5</v>
      </c>
      <c r="G252" s="5" t="s">
        <v>110</v>
      </c>
      <c r="H252" s="5" t="s">
        <v>111</v>
      </c>
      <c r="I252" s="5"/>
      <c r="J252" s="5"/>
      <c r="K252" s="5">
        <v>204</v>
      </c>
      <c r="L252" s="5">
        <v>13</v>
      </c>
      <c r="M252" s="5">
        <v>3</v>
      </c>
      <c r="N252" s="5" t="s">
        <v>3</v>
      </c>
      <c r="O252" s="5">
        <v>0</v>
      </c>
      <c r="P252" s="5">
        <f>ROUND(Source!DJ238,O252)</f>
        <v>120</v>
      </c>
      <c r="Q252" s="5"/>
      <c r="R252" s="5"/>
      <c r="S252" s="5"/>
      <c r="T252" s="5"/>
      <c r="U252" s="5"/>
      <c r="V252" s="5"/>
      <c r="W252" s="5">
        <v>5</v>
      </c>
      <c r="X252" s="5">
        <v>1</v>
      </c>
      <c r="Y252" s="5">
        <v>5</v>
      </c>
      <c r="Z252" s="5">
        <v>120</v>
      </c>
      <c r="AA252" s="5">
        <v>1</v>
      </c>
      <c r="AB252" s="5">
        <v>120</v>
      </c>
    </row>
    <row r="253" spans="1:28" x14ac:dyDescent="0.2">
      <c r="A253" s="5">
        <v>50</v>
      </c>
      <c r="B253" s="5">
        <v>0</v>
      </c>
      <c r="C253" s="5">
        <v>0</v>
      </c>
      <c r="D253" s="5">
        <v>1</v>
      </c>
      <c r="E253" s="5">
        <v>205</v>
      </c>
      <c r="F253" s="5">
        <f>ROUND(Source!S238,O253)</f>
        <v>203</v>
      </c>
      <c r="G253" s="5" t="s">
        <v>112</v>
      </c>
      <c r="H253" s="5" t="s">
        <v>113</v>
      </c>
      <c r="I253" s="5"/>
      <c r="J253" s="5"/>
      <c r="K253" s="5">
        <v>205</v>
      </c>
      <c r="L253" s="5">
        <v>14</v>
      </c>
      <c r="M253" s="5">
        <v>3</v>
      </c>
      <c r="N253" s="5" t="s">
        <v>3</v>
      </c>
      <c r="O253" s="5">
        <v>0</v>
      </c>
      <c r="P253" s="5">
        <f>ROUND(Source!DK238,O253)</f>
        <v>5167</v>
      </c>
      <c r="Q253" s="5"/>
      <c r="R253" s="5"/>
      <c r="S253" s="5"/>
      <c r="T253" s="5"/>
      <c r="U253" s="5"/>
      <c r="V253" s="5"/>
      <c r="W253" s="5">
        <v>203</v>
      </c>
      <c r="X253" s="5">
        <v>1</v>
      </c>
      <c r="Y253" s="5">
        <v>203</v>
      </c>
      <c r="Z253" s="5">
        <v>5167</v>
      </c>
      <c r="AA253" s="5">
        <v>1</v>
      </c>
      <c r="AB253" s="5">
        <v>5167</v>
      </c>
    </row>
    <row r="254" spans="1:28" x14ac:dyDescent="0.2">
      <c r="A254" s="5">
        <v>50</v>
      </c>
      <c r="B254" s="5">
        <v>0</v>
      </c>
      <c r="C254" s="5">
        <v>0</v>
      </c>
      <c r="D254" s="5">
        <v>1</v>
      </c>
      <c r="E254" s="5">
        <v>232</v>
      </c>
      <c r="F254" s="5">
        <f>ROUND(Source!BC238,O254)</f>
        <v>0</v>
      </c>
      <c r="G254" s="5" t="s">
        <v>114</v>
      </c>
      <c r="H254" s="5" t="s">
        <v>115</v>
      </c>
      <c r="I254" s="5"/>
      <c r="J254" s="5"/>
      <c r="K254" s="5">
        <v>232</v>
      </c>
      <c r="L254" s="5">
        <v>15</v>
      </c>
      <c r="M254" s="5">
        <v>3</v>
      </c>
      <c r="N254" s="5" t="s">
        <v>3</v>
      </c>
      <c r="O254" s="5">
        <v>0</v>
      </c>
      <c r="P254" s="5">
        <f>ROUND(Source!EU238,O254)</f>
        <v>0</v>
      </c>
      <c r="Q254" s="5"/>
      <c r="R254" s="5"/>
      <c r="S254" s="5"/>
      <c r="T254" s="5"/>
      <c r="U254" s="5"/>
      <c r="V254" s="5"/>
      <c r="W254" s="5">
        <v>0</v>
      </c>
      <c r="X254" s="5">
        <v>1</v>
      </c>
      <c r="Y254" s="5">
        <v>0</v>
      </c>
      <c r="Z254" s="5">
        <v>0</v>
      </c>
      <c r="AA254" s="5">
        <v>1</v>
      </c>
      <c r="AB254" s="5">
        <v>0</v>
      </c>
    </row>
    <row r="255" spans="1:28" x14ac:dyDescent="0.2">
      <c r="A255" s="5">
        <v>50</v>
      </c>
      <c r="B255" s="5">
        <v>0</v>
      </c>
      <c r="C255" s="5">
        <v>0</v>
      </c>
      <c r="D255" s="5">
        <v>1</v>
      </c>
      <c r="E255" s="5">
        <v>214</v>
      </c>
      <c r="F255" s="5">
        <f>ROUND(Source!AS238,O255)</f>
        <v>2156</v>
      </c>
      <c r="G255" s="5" t="s">
        <v>116</v>
      </c>
      <c r="H255" s="5" t="s">
        <v>117</v>
      </c>
      <c r="I255" s="5"/>
      <c r="J255" s="5"/>
      <c r="K255" s="5">
        <v>214</v>
      </c>
      <c r="L255" s="5">
        <v>16</v>
      </c>
      <c r="M255" s="5">
        <v>3</v>
      </c>
      <c r="N255" s="5" t="s">
        <v>3</v>
      </c>
      <c r="O255" s="5">
        <v>0</v>
      </c>
      <c r="P255" s="5" t="e">
        <f>ROUND(Source!EK238,O255)</f>
        <v>#REF!</v>
      </c>
      <c r="Q255" s="5"/>
      <c r="R255" s="5"/>
      <c r="S255" s="5"/>
      <c r="T255" s="5"/>
      <c r="U255" s="5"/>
      <c r="V255" s="5"/>
      <c r="W255" s="5">
        <v>2156</v>
      </c>
      <c r="X255" s="5">
        <v>1</v>
      </c>
      <c r="Y255" s="5">
        <v>2156</v>
      </c>
      <c r="Z255" s="5">
        <v>24711</v>
      </c>
      <c r="AA255" s="5">
        <v>1</v>
      </c>
      <c r="AB255" s="5">
        <v>24711</v>
      </c>
    </row>
    <row r="256" spans="1:28" x14ac:dyDescent="0.2">
      <c r="A256" s="5">
        <v>50</v>
      </c>
      <c r="B256" s="5">
        <v>0</v>
      </c>
      <c r="C256" s="5">
        <v>0</v>
      </c>
      <c r="D256" s="5">
        <v>1</v>
      </c>
      <c r="E256" s="5">
        <v>215</v>
      </c>
      <c r="F256" s="5">
        <f>ROUND(Source!AT238,O256)</f>
        <v>0</v>
      </c>
      <c r="G256" s="5" t="s">
        <v>118</v>
      </c>
      <c r="H256" s="5" t="s">
        <v>119</v>
      </c>
      <c r="I256" s="5"/>
      <c r="J256" s="5"/>
      <c r="K256" s="5">
        <v>215</v>
      </c>
      <c r="L256" s="5">
        <v>17</v>
      </c>
      <c r="M256" s="5">
        <v>3</v>
      </c>
      <c r="N256" s="5" t="s">
        <v>3</v>
      </c>
      <c r="O256" s="5">
        <v>0</v>
      </c>
      <c r="P256" s="5">
        <f>ROUND(Source!EL238,O256)</f>
        <v>0</v>
      </c>
      <c r="Q256" s="5"/>
      <c r="R256" s="5"/>
      <c r="S256" s="5"/>
      <c r="T256" s="5"/>
      <c r="U256" s="5"/>
      <c r="V256" s="5"/>
      <c r="W256" s="5">
        <v>0</v>
      </c>
      <c r="X256" s="5">
        <v>1</v>
      </c>
      <c r="Y256" s="5">
        <v>0</v>
      </c>
      <c r="Z256" s="5">
        <v>0</v>
      </c>
      <c r="AA256" s="5">
        <v>1</v>
      </c>
      <c r="AB256" s="5">
        <v>0</v>
      </c>
    </row>
    <row r="257" spans="1:206" x14ac:dyDescent="0.2">
      <c r="A257" s="5">
        <v>50</v>
      </c>
      <c r="B257" s="5">
        <v>0</v>
      </c>
      <c r="C257" s="5">
        <v>0</v>
      </c>
      <c r="D257" s="5">
        <v>1</v>
      </c>
      <c r="E257" s="5">
        <v>217</v>
      </c>
      <c r="F257" s="5">
        <f>ROUND(Source!AU238,O257)</f>
        <v>0</v>
      </c>
      <c r="G257" s="5" t="s">
        <v>120</v>
      </c>
      <c r="H257" s="5" t="s">
        <v>121</v>
      </c>
      <c r="I257" s="5"/>
      <c r="J257" s="5"/>
      <c r="K257" s="5">
        <v>217</v>
      </c>
      <c r="L257" s="5">
        <v>18</v>
      </c>
      <c r="M257" s="5">
        <v>3</v>
      </c>
      <c r="N257" s="5" t="s">
        <v>3</v>
      </c>
      <c r="O257" s="5">
        <v>0</v>
      </c>
      <c r="P257" s="5">
        <f>ROUND(Source!EM238,O257)</f>
        <v>0</v>
      </c>
      <c r="Q257" s="5"/>
      <c r="R257" s="5"/>
      <c r="S257" s="5"/>
      <c r="T257" s="5"/>
      <c r="U257" s="5"/>
      <c r="V257" s="5"/>
      <c r="W257" s="5">
        <v>0</v>
      </c>
      <c r="X257" s="5">
        <v>1</v>
      </c>
      <c r="Y257" s="5">
        <v>0</v>
      </c>
      <c r="Z257" s="5">
        <v>0</v>
      </c>
      <c r="AA257" s="5">
        <v>1</v>
      </c>
      <c r="AB257" s="5">
        <v>0</v>
      </c>
    </row>
    <row r="258" spans="1:206" x14ac:dyDescent="0.2">
      <c r="A258" s="5">
        <v>50</v>
      </c>
      <c r="B258" s="5">
        <v>0</v>
      </c>
      <c r="C258" s="5">
        <v>0</v>
      </c>
      <c r="D258" s="5">
        <v>1</v>
      </c>
      <c r="E258" s="5">
        <v>230</v>
      </c>
      <c r="F258" s="5">
        <f>ROUND(Source!BA238,O258)</f>
        <v>0</v>
      </c>
      <c r="G258" s="5" t="s">
        <v>122</v>
      </c>
      <c r="H258" s="5" t="s">
        <v>123</v>
      </c>
      <c r="I258" s="5"/>
      <c r="J258" s="5"/>
      <c r="K258" s="5">
        <v>230</v>
      </c>
      <c r="L258" s="5">
        <v>19</v>
      </c>
      <c r="M258" s="5">
        <v>3</v>
      </c>
      <c r="N258" s="5" t="s">
        <v>3</v>
      </c>
      <c r="O258" s="5">
        <v>0</v>
      </c>
      <c r="P258" s="5">
        <f>ROUND(Source!ES238,O258)</f>
        <v>0</v>
      </c>
      <c r="Q258" s="5"/>
      <c r="R258" s="5"/>
      <c r="S258" s="5"/>
      <c r="T258" s="5"/>
      <c r="U258" s="5"/>
      <c r="V258" s="5"/>
      <c r="W258" s="5">
        <v>0</v>
      </c>
      <c r="X258" s="5">
        <v>1</v>
      </c>
      <c r="Y258" s="5">
        <v>0</v>
      </c>
      <c r="Z258" s="5">
        <v>0</v>
      </c>
      <c r="AA258" s="5">
        <v>1</v>
      </c>
      <c r="AB258" s="5">
        <v>0</v>
      </c>
    </row>
    <row r="259" spans="1:206" x14ac:dyDescent="0.2">
      <c r="A259" s="5">
        <v>50</v>
      </c>
      <c r="B259" s="5">
        <v>0</v>
      </c>
      <c r="C259" s="5">
        <v>0</v>
      </c>
      <c r="D259" s="5">
        <v>1</v>
      </c>
      <c r="E259" s="5">
        <v>206</v>
      </c>
      <c r="F259" s="5">
        <f>ROUND(Source!T238,O259)</f>
        <v>0</v>
      </c>
      <c r="G259" s="5" t="s">
        <v>124</v>
      </c>
      <c r="H259" s="5" t="s">
        <v>125</v>
      </c>
      <c r="I259" s="5"/>
      <c r="J259" s="5"/>
      <c r="K259" s="5">
        <v>206</v>
      </c>
      <c r="L259" s="5">
        <v>20</v>
      </c>
      <c r="M259" s="5">
        <v>3</v>
      </c>
      <c r="N259" s="5" t="s">
        <v>3</v>
      </c>
      <c r="O259" s="5">
        <v>0</v>
      </c>
      <c r="P259" s="5">
        <f>ROUND(Source!DL238,O259)</f>
        <v>0</v>
      </c>
      <c r="Q259" s="5"/>
      <c r="R259" s="5"/>
      <c r="S259" s="5"/>
      <c r="T259" s="5"/>
      <c r="U259" s="5"/>
      <c r="V259" s="5"/>
      <c r="W259" s="5">
        <v>0</v>
      </c>
      <c r="X259" s="5">
        <v>1</v>
      </c>
      <c r="Y259" s="5">
        <v>0</v>
      </c>
      <c r="Z259" s="5">
        <v>0</v>
      </c>
      <c r="AA259" s="5">
        <v>1</v>
      </c>
      <c r="AB259" s="5">
        <v>0</v>
      </c>
    </row>
    <row r="260" spans="1:206" x14ac:dyDescent="0.2">
      <c r="A260" s="5">
        <v>50</v>
      </c>
      <c r="B260" s="5">
        <v>0</v>
      </c>
      <c r="C260" s="5">
        <v>0</v>
      </c>
      <c r="D260" s="5">
        <v>1</v>
      </c>
      <c r="E260" s="5">
        <v>207</v>
      </c>
      <c r="F260" s="5">
        <f>Source!U238</f>
        <v>22.768000000000001</v>
      </c>
      <c r="G260" s="5" t="s">
        <v>126</v>
      </c>
      <c r="H260" s="5" t="s">
        <v>127</v>
      </c>
      <c r="I260" s="5"/>
      <c r="J260" s="5"/>
      <c r="K260" s="5">
        <v>207</v>
      </c>
      <c r="L260" s="5">
        <v>21</v>
      </c>
      <c r="M260" s="5">
        <v>3</v>
      </c>
      <c r="N260" s="5" t="s">
        <v>3</v>
      </c>
      <c r="O260" s="5">
        <v>-1</v>
      </c>
      <c r="P260" s="5" t="e">
        <f>Source!DM238</f>
        <v>#REF!</v>
      </c>
      <c r="Q260" s="5"/>
      <c r="R260" s="5"/>
      <c r="S260" s="5"/>
      <c r="T260" s="5"/>
      <c r="U260" s="5"/>
      <c r="V260" s="5"/>
      <c r="W260" s="5">
        <v>22.768000000000001</v>
      </c>
      <c r="X260" s="5">
        <v>1</v>
      </c>
      <c r="Y260" s="5">
        <v>22.768000000000001</v>
      </c>
      <c r="Z260" s="5">
        <v>22.768000000000001</v>
      </c>
      <c r="AA260" s="5">
        <v>1</v>
      </c>
      <c r="AB260" s="5">
        <v>22.768000000000001</v>
      </c>
    </row>
    <row r="261" spans="1:206" x14ac:dyDescent="0.2">
      <c r="A261" s="5">
        <v>50</v>
      </c>
      <c r="B261" s="5">
        <v>0</v>
      </c>
      <c r="C261" s="5">
        <v>0</v>
      </c>
      <c r="D261" s="5">
        <v>1</v>
      </c>
      <c r="E261" s="5">
        <v>208</v>
      </c>
      <c r="F261" s="5">
        <f>Source!V238</f>
        <v>0.48262500000000003</v>
      </c>
      <c r="G261" s="5" t="s">
        <v>128</v>
      </c>
      <c r="H261" s="5" t="s">
        <v>129</v>
      </c>
      <c r="I261" s="5"/>
      <c r="J261" s="5"/>
      <c r="K261" s="5">
        <v>208</v>
      </c>
      <c r="L261" s="5">
        <v>22</v>
      </c>
      <c r="M261" s="5">
        <v>3</v>
      </c>
      <c r="N261" s="5" t="s">
        <v>3</v>
      </c>
      <c r="O261" s="5">
        <v>-1</v>
      </c>
      <c r="P261" s="5">
        <f>Source!DN238</f>
        <v>0.48262500000000003</v>
      </c>
      <c r="Q261" s="5"/>
      <c r="R261" s="5"/>
      <c r="S261" s="5"/>
      <c r="T261" s="5"/>
      <c r="U261" s="5"/>
      <c r="V261" s="5"/>
      <c r="W261" s="5">
        <v>0.48262500000000003</v>
      </c>
      <c r="X261" s="5">
        <v>1</v>
      </c>
      <c r="Y261" s="5">
        <v>0.48262500000000003</v>
      </c>
      <c r="Z261" s="5">
        <v>0.48262500000000003</v>
      </c>
      <c r="AA261" s="5">
        <v>1</v>
      </c>
      <c r="AB261" s="5">
        <v>0.48262500000000003</v>
      </c>
    </row>
    <row r="262" spans="1:206" x14ac:dyDescent="0.2">
      <c r="A262" s="5">
        <v>50</v>
      </c>
      <c r="B262" s="5">
        <v>0</v>
      </c>
      <c r="C262" s="5">
        <v>0</v>
      </c>
      <c r="D262" s="5">
        <v>1</v>
      </c>
      <c r="E262" s="5">
        <v>209</v>
      </c>
      <c r="F262" s="5">
        <f>ROUND(Source!W238,O262)</f>
        <v>14</v>
      </c>
      <c r="G262" s="5" t="s">
        <v>130</v>
      </c>
      <c r="H262" s="5" t="s">
        <v>131</v>
      </c>
      <c r="I262" s="5"/>
      <c r="J262" s="5"/>
      <c r="K262" s="5">
        <v>209</v>
      </c>
      <c r="L262" s="5">
        <v>23</v>
      </c>
      <c r="M262" s="5">
        <v>3</v>
      </c>
      <c r="N262" s="5" t="s">
        <v>3</v>
      </c>
      <c r="O262" s="5">
        <v>0</v>
      </c>
      <c r="P262" s="5">
        <f>ROUND(Source!DO238,O262)</f>
        <v>14</v>
      </c>
      <c r="Q262" s="5"/>
      <c r="R262" s="5"/>
      <c r="S262" s="5"/>
      <c r="T262" s="5"/>
      <c r="U262" s="5"/>
      <c r="V262" s="5"/>
      <c r="W262" s="5">
        <v>14</v>
      </c>
      <c r="X262" s="5">
        <v>1</v>
      </c>
      <c r="Y262" s="5">
        <v>14</v>
      </c>
      <c r="Z262" s="5">
        <v>14</v>
      </c>
      <c r="AA262" s="5">
        <v>1</v>
      </c>
      <c r="AB262" s="5">
        <v>14</v>
      </c>
    </row>
    <row r="263" spans="1:206" x14ac:dyDescent="0.2">
      <c r="A263" s="5">
        <v>50</v>
      </c>
      <c r="B263" s="5">
        <v>0</v>
      </c>
      <c r="C263" s="5">
        <v>0</v>
      </c>
      <c r="D263" s="5">
        <v>1</v>
      </c>
      <c r="E263" s="5">
        <v>233</v>
      </c>
      <c r="F263" s="5">
        <f>ROUND(Source!BD238,O263)</f>
        <v>0</v>
      </c>
      <c r="G263" s="5" t="s">
        <v>132</v>
      </c>
      <c r="H263" s="5" t="s">
        <v>133</v>
      </c>
      <c r="I263" s="5"/>
      <c r="J263" s="5"/>
      <c r="K263" s="5">
        <v>233</v>
      </c>
      <c r="L263" s="5">
        <v>24</v>
      </c>
      <c r="M263" s="5">
        <v>3</v>
      </c>
      <c r="N263" s="5" t="s">
        <v>3</v>
      </c>
      <c r="O263" s="5">
        <v>0</v>
      </c>
      <c r="P263" s="5">
        <f>ROUND(Source!EV238,O263)</f>
        <v>0</v>
      </c>
      <c r="Q263" s="5"/>
      <c r="R263" s="5"/>
      <c r="S263" s="5"/>
      <c r="T263" s="5"/>
      <c r="U263" s="5"/>
      <c r="V263" s="5"/>
      <c r="W263" s="5">
        <v>0</v>
      </c>
      <c r="X263" s="5">
        <v>1</v>
      </c>
      <c r="Y263" s="5">
        <v>0</v>
      </c>
      <c r="Z263" s="5">
        <v>0</v>
      </c>
      <c r="AA263" s="5">
        <v>1</v>
      </c>
      <c r="AB263" s="5">
        <v>0</v>
      </c>
    </row>
    <row r="264" spans="1:206" x14ac:dyDescent="0.2">
      <c r="A264" s="5">
        <v>50</v>
      </c>
      <c r="B264" s="5">
        <v>0</v>
      </c>
      <c r="C264" s="5">
        <v>0</v>
      </c>
      <c r="D264" s="5">
        <v>1</v>
      </c>
      <c r="E264" s="5">
        <v>210</v>
      </c>
      <c r="F264" s="5">
        <f>ROUND(Source!X238,O264)</f>
        <v>246</v>
      </c>
      <c r="G264" s="5" t="s">
        <v>134</v>
      </c>
      <c r="H264" s="5" t="s">
        <v>135</v>
      </c>
      <c r="I264" s="5"/>
      <c r="J264" s="5"/>
      <c r="K264" s="5">
        <v>210</v>
      </c>
      <c r="L264" s="5">
        <v>25</v>
      </c>
      <c r="M264" s="5">
        <v>3</v>
      </c>
      <c r="N264" s="5" t="s">
        <v>3</v>
      </c>
      <c r="O264" s="5">
        <v>0</v>
      </c>
      <c r="P264" s="5" t="e">
        <f>ROUND(Source!DP238,O264)</f>
        <v>#REF!</v>
      </c>
      <c r="Q264" s="5"/>
      <c r="R264" s="5"/>
      <c r="S264" s="5"/>
      <c r="T264" s="5"/>
      <c r="U264" s="5"/>
      <c r="V264" s="5"/>
      <c r="W264" s="5">
        <v>246</v>
      </c>
      <c r="X264" s="5">
        <v>1</v>
      </c>
      <c r="Y264" s="5">
        <v>246</v>
      </c>
      <c r="Z264" s="5">
        <v>5951</v>
      </c>
      <c r="AA264" s="5">
        <v>1</v>
      </c>
      <c r="AB264" s="5">
        <v>5951</v>
      </c>
    </row>
    <row r="265" spans="1:206" x14ac:dyDescent="0.2">
      <c r="A265" s="5">
        <v>50</v>
      </c>
      <c r="B265" s="5">
        <v>0</v>
      </c>
      <c r="C265" s="5">
        <v>0</v>
      </c>
      <c r="D265" s="5">
        <v>1</v>
      </c>
      <c r="E265" s="5">
        <v>211</v>
      </c>
      <c r="F265" s="5">
        <f>ROUND(Source!Y238,O265)</f>
        <v>155</v>
      </c>
      <c r="G265" s="5" t="s">
        <v>136</v>
      </c>
      <c r="H265" s="5" t="s">
        <v>137</v>
      </c>
      <c r="I265" s="5"/>
      <c r="J265" s="5"/>
      <c r="K265" s="5">
        <v>211</v>
      </c>
      <c r="L265" s="5">
        <v>26</v>
      </c>
      <c r="M265" s="5">
        <v>3</v>
      </c>
      <c r="N265" s="5" t="s">
        <v>3</v>
      </c>
      <c r="O265" s="5">
        <v>0</v>
      </c>
      <c r="P265" s="5" t="e">
        <f>ROUND(Source!DQ238,O265)</f>
        <v>#REF!</v>
      </c>
      <c r="Q265" s="5"/>
      <c r="R265" s="5"/>
      <c r="S265" s="5"/>
      <c r="T265" s="5"/>
      <c r="U265" s="5"/>
      <c r="V265" s="5"/>
      <c r="W265" s="5">
        <v>155</v>
      </c>
      <c r="X265" s="5">
        <v>1</v>
      </c>
      <c r="Y265" s="5">
        <v>155</v>
      </c>
      <c r="Z265" s="5">
        <v>3362</v>
      </c>
      <c r="AA265" s="5">
        <v>1</v>
      </c>
      <c r="AB265" s="5">
        <v>3362</v>
      </c>
    </row>
    <row r="266" spans="1:206" x14ac:dyDescent="0.2">
      <c r="A266" s="5">
        <v>50</v>
      </c>
      <c r="B266" s="5">
        <v>0</v>
      </c>
      <c r="C266" s="5">
        <v>0</v>
      </c>
      <c r="D266" s="5">
        <v>1</v>
      </c>
      <c r="E266" s="5">
        <v>224</v>
      </c>
      <c r="F266" s="5">
        <f>ROUND(Source!AR238,O266)</f>
        <v>2156</v>
      </c>
      <c r="G266" s="5" t="s">
        <v>138</v>
      </c>
      <c r="H266" s="5" t="s">
        <v>139</v>
      </c>
      <c r="I266" s="5"/>
      <c r="J266" s="5"/>
      <c r="K266" s="5">
        <v>224</v>
      </c>
      <c r="L266" s="5">
        <v>27</v>
      </c>
      <c r="M266" s="5">
        <v>3</v>
      </c>
      <c r="N266" s="5" t="s">
        <v>3</v>
      </c>
      <c r="O266" s="5">
        <v>0</v>
      </c>
      <c r="P266" s="5" t="e">
        <f>ROUND(Source!EJ238,O266)</f>
        <v>#REF!</v>
      </c>
      <c r="Q266" s="5"/>
      <c r="R266" s="5"/>
      <c r="S266" s="5"/>
      <c r="T266" s="5"/>
      <c r="U266" s="5"/>
      <c r="V266" s="5"/>
      <c r="W266" s="5">
        <v>2156</v>
      </c>
      <c r="X266" s="5">
        <v>1</v>
      </c>
      <c r="Y266" s="5">
        <v>2156</v>
      </c>
      <c r="Z266" s="5">
        <v>24711</v>
      </c>
      <c r="AA266" s="5">
        <v>1</v>
      </c>
      <c r="AB266" s="5">
        <v>24711</v>
      </c>
    </row>
    <row r="268" spans="1:206" x14ac:dyDescent="0.2">
      <c r="A268" s="3">
        <v>51</v>
      </c>
      <c r="B268" s="3">
        <f>B81</f>
        <v>1</v>
      </c>
      <c r="C268" s="3">
        <f>A81</f>
        <v>4</v>
      </c>
      <c r="D268" s="3">
        <f>ROW(A81)</f>
        <v>81</v>
      </c>
      <c r="E268" s="3"/>
      <c r="F268" s="3" t="str">
        <f>IF(F81&lt;&gt;"",F81,"")</f>
        <v>Новый раздел</v>
      </c>
      <c r="G268" s="3" t="str">
        <f>IF(G81&lt;&gt;"",G81,"")</f>
        <v>1-й этаж (нежилые помещения)</v>
      </c>
      <c r="H268" s="3">
        <v>0</v>
      </c>
      <c r="I268" s="3"/>
      <c r="J268" s="3"/>
      <c r="K268" s="3"/>
      <c r="L268" s="3"/>
      <c r="M268" s="3"/>
      <c r="N268" s="3"/>
      <c r="O268" s="3">
        <f t="shared" ref="O268:T268" si="253">ROUND(O116+O177+O238+AB268,0)</f>
        <v>19001</v>
      </c>
      <c r="P268" s="3">
        <f t="shared" si="253"/>
        <v>16167</v>
      </c>
      <c r="Q268" s="3">
        <f t="shared" si="253"/>
        <v>528</v>
      </c>
      <c r="R268" s="3">
        <f t="shared" si="253"/>
        <v>54</v>
      </c>
      <c r="S268" s="3">
        <f t="shared" si="253"/>
        <v>2306</v>
      </c>
      <c r="T268" s="3">
        <f t="shared" si="253"/>
        <v>0</v>
      </c>
      <c r="U268" s="3">
        <f>U116+U177+U238+AH268</f>
        <v>256.93274999999994</v>
      </c>
      <c r="V268" s="3">
        <f>V116+V177+V238+AI268</f>
        <v>4.5020949999999997</v>
      </c>
      <c r="W268" s="3">
        <f>ROUND(W116+W177+W238+AJ268,0)</f>
        <v>208</v>
      </c>
      <c r="X268" s="3">
        <f>ROUND(X116+X177+X238+AK268,0)</f>
        <v>2759</v>
      </c>
      <c r="Y268" s="3">
        <f>ROUND(Y116+Y177+Y238+AL268,0)</f>
        <v>1749</v>
      </c>
      <c r="Z268" s="3"/>
      <c r="AA268" s="3"/>
      <c r="AB268" s="3"/>
      <c r="AC268" s="3"/>
      <c r="AD268" s="3"/>
      <c r="AE268" s="3"/>
      <c r="AF268" s="3"/>
      <c r="AG268" s="3"/>
      <c r="AH268" s="3"/>
      <c r="AI268" s="3"/>
      <c r="AJ268" s="3"/>
      <c r="AK268" s="3"/>
      <c r="AL268" s="3"/>
      <c r="AM268" s="3"/>
      <c r="AN268" s="3"/>
      <c r="AO268" s="3">
        <f t="shared" ref="AO268:BD268" si="254">ROUND(AO116+AO177+AO238+BX268,0)</f>
        <v>0</v>
      </c>
      <c r="AP268" s="3">
        <f t="shared" si="254"/>
        <v>0</v>
      </c>
      <c r="AQ268" s="3">
        <f t="shared" si="254"/>
        <v>0</v>
      </c>
      <c r="AR268" s="3">
        <f t="shared" si="254"/>
        <v>23509</v>
      </c>
      <c r="AS268" s="3">
        <f t="shared" si="254"/>
        <v>23509</v>
      </c>
      <c r="AT268" s="3">
        <f t="shared" si="254"/>
        <v>0</v>
      </c>
      <c r="AU268" s="3">
        <f t="shared" si="254"/>
        <v>0</v>
      </c>
      <c r="AV268" s="3">
        <f t="shared" si="254"/>
        <v>16167</v>
      </c>
      <c r="AW268" s="3">
        <f t="shared" si="254"/>
        <v>16167</v>
      </c>
      <c r="AX268" s="3">
        <f t="shared" si="254"/>
        <v>0</v>
      </c>
      <c r="AY268" s="3">
        <f t="shared" si="254"/>
        <v>16167</v>
      </c>
      <c r="AZ268" s="3">
        <f t="shared" si="254"/>
        <v>0</v>
      </c>
      <c r="BA268" s="3">
        <f t="shared" si="254"/>
        <v>0</v>
      </c>
      <c r="BB268" s="3">
        <f t="shared" si="254"/>
        <v>0</v>
      </c>
      <c r="BC268" s="3">
        <f t="shared" si="254"/>
        <v>0</v>
      </c>
      <c r="BD268" s="3">
        <f t="shared" si="254"/>
        <v>0</v>
      </c>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4">
        <f t="shared" ref="DG268:DL268" si="255">ROUND(DG116+DG177+DG238+DT268,0)</f>
        <v>176595</v>
      </c>
      <c r="DH268" s="4">
        <f t="shared" si="255"/>
        <v>113387</v>
      </c>
      <c r="DI268" s="4">
        <f t="shared" si="255"/>
        <v>4547</v>
      </c>
      <c r="DJ268" s="4">
        <f t="shared" si="255"/>
        <v>1110</v>
      </c>
      <c r="DK268" s="4">
        <f t="shared" si="255"/>
        <v>58661</v>
      </c>
      <c r="DL268" s="4">
        <f t="shared" si="255"/>
        <v>0</v>
      </c>
      <c r="DM268" s="4" t="e">
        <f>DM116+DM177+DM238+DZ268</f>
        <v>#REF!</v>
      </c>
      <c r="DN268" s="4">
        <f>DN116+DN177+DN238+EA268</f>
        <v>4.5020949999999997</v>
      </c>
      <c r="DO268" s="4">
        <f>ROUND(DO116+DO177+DO238+EB268,0)</f>
        <v>208</v>
      </c>
      <c r="DP268" s="4" t="e">
        <f>ROUND(DP116+DP177+DP238+EC268,0)</f>
        <v>#REF!</v>
      </c>
      <c r="DQ268" s="4" t="e">
        <f>ROUND(DQ116+DQ177+DQ238+ED268,0)</f>
        <v>#REF!</v>
      </c>
      <c r="DR268" s="4"/>
      <c r="DS268" s="4"/>
      <c r="DT268" s="4"/>
      <c r="DU268" s="4"/>
      <c r="DV268" s="4"/>
      <c r="DW268" s="4"/>
      <c r="DX268" s="4"/>
      <c r="DY268" s="4"/>
      <c r="DZ268" s="4"/>
      <c r="EA268" s="4"/>
      <c r="EB268" s="4"/>
      <c r="EC268" s="4"/>
      <c r="ED268" s="4"/>
      <c r="EE268" s="4"/>
      <c r="EF268" s="4"/>
      <c r="EG268" s="4">
        <f t="shared" ref="EG268:EV268" si="256">ROUND(EG116+EG177+EG238+FP268,0)</f>
        <v>0</v>
      </c>
      <c r="EH268" s="4">
        <f t="shared" si="256"/>
        <v>0</v>
      </c>
      <c r="EI268" s="4">
        <f t="shared" si="256"/>
        <v>0</v>
      </c>
      <c r="EJ268" s="4" t="e">
        <f t="shared" si="256"/>
        <v>#REF!</v>
      </c>
      <c r="EK268" s="4" t="e">
        <f t="shared" si="256"/>
        <v>#REF!</v>
      </c>
      <c r="EL268" s="4">
        <f t="shared" si="256"/>
        <v>0</v>
      </c>
      <c r="EM268" s="4">
        <f t="shared" si="256"/>
        <v>0</v>
      </c>
      <c r="EN268" s="4">
        <f t="shared" si="256"/>
        <v>113387</v>
      </c>
      <c r="EO268" s="4">
        <f t="shared" si="256"/>
        <v>113387</v>
      </c>
      <c r="EP268" s="4">
        <f t="shared" si="256"/>
        <v>0</v>
      </c>
      <c r="EQ268" s="4">
        <f t="shared" si="256"/>
        <v>113387</v>
      </c>
      <c r="ER268" s="4">
        <f t="shared" si="256"/>
        <v>0</v>
      </c>
      <c r="ES268" s="4">
        <f t="shared" si="256"/>
        <v>0</v>
      </c>
      <c r="ET268" s="4">
        <f t="shared" si="256"/>
        <v>0</v>
      </c>
      <c r="EU268" s="4">
        <f t="shared" si="256"/>
        <v>0</v>
      </c>
      <c r="EV268" s="4">
        <f t="shared" si="256"/>
        <v>0</v>
      </c>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v>0</v>
      </c>
    </row>
    <row r="270" spans="1:206" x14ac:dyDescent="0.2">
      <c r="A270" s="5">
        <v>50</v>
      </c>
      <c r="B270" s="5">
        <v>0</v>
      </c>
      <c r="C270" s="5">
        <v>0</v>
      </c>
      <c r="D270" s="5">
        <v>1</v>
      </c>
      <c r="E270" s="5">
        <v>201</v>
      </c>
      <c r="F270" s="5">
        <f>ROUND(Source!O268,O270)</f>
        <v>19001</v>
      </c>
      <c r="G270" s="5" t="s">
        <v>86</v>
      </c>
      <c r="H270" s="5" t="s">
        <v>87</v>
      </c>
      <c r="I270" s="5"/>
      <c r="J270" s="5"/>
      <c r="K270" s="5">
        <v>201</v>
      </c>
      <c r="L270" s="5">
        <v>1</v>
      </c>
      <c r="M270" s="5">
        <v>3</v>
      </c>
      <c r="N270" s="5" t="s">
        <v>3</v>
      </c>
      <c r="O270" s="5">
        <v>0</v>
      </c>
      <c r="P270" s="5">
        <f>ROUND(Source!DG268,O270)</f>
        <v>176595</v>
      </c>
      <c r="Q270" s="5"/>
      <c r="R270" s="5"/>
      <c r="S270" s="5"/>
      <c r="T270" s="5"/>
      <c r="U270" s="5"/>
      <c r="V270" s="5"/>
      <c r="W270" s="5">
        <v>19001</v>
      </c>
      <c r="X270" s="5">
        <v>1</v>
      </c>
      <c r="Y270" s="5">
        <v>19001</v>
      </c>
      <c r="Z270" s="5">
        <v>176595</v>
      </c>
      <c r="AA270" s="5">
        <v>1</v>
      </c>
      <c r="AB270" s="5">
        <v>176595</v>
      </c>
    </row>
    <row r="271" spans="1:206" x14ac:dyDescent="0.2">
      <c r="A271" s="5">
        <v>50</v>
      </c>
      <c r="B271" s="5">
        <v>0</v>
      </c>
      <c r="C271" s="5">
        <v>0</v>
      </c>
      <c r="D271" s="5">
        <v>1</v>
      </c>
      <c r="E271" s="5">
        <v>202</v>
      </c>
      <c r="F271" s="5">
        <f>ROUND(Source!P268,O271)</f>
        <v>16167</v>
      </c>
      <c r="G271" s="5" t="s">
        <v>88</v>
      </c>
      <c r="H271" s="5" t="s">
        <v>89</v>
      </c>
      <c r="I271" s="5"/>
      <c r="J271" s="5"/>
      <c r="K271" s="5">
        <v>202</v>
      </c>
      <c r="L271" s="5">
        <v>2</v>
      </c>
      <c r="M271" s="5">
        <v>3</v>
      </c>
      <c r="N271" s="5" t="s">
        <v>3</v>
      </c>
      <c r="O271" s="5">
        <v>0</v>
      </c>
      <c r="P271" s="5">
        <f>ROUND(Source!DH268,O271)</f>
        <v>113387</v>
      </c>
      <c r="Q271" s="5"/>
      <c r="R271" s="5"/>
      <c r="S271" s="5"/>
      <c r="T271" s="5"/>
      <c r="U271" s="5"/>
      <c r="V271" s="5"/>
      <c r="W271" s="5">
        <v>16167</v>
      </c>
      <c r="X271" s="5">
        <v>1</v>
      </c>
      <c r="Y271" s="5">
        <v>16167</v>
      </c>
      <c r="Z271" s="5">
        <v>113387</v>
      </c>
      <c r="AA271" s="5">
        <v>1</v>
      </c>
      <c r="AB271" s="5">
        <v>113387</v>
      </c>
    </row>
    <row r="272" spans="1:206" x14ac:dyDescent="0.2">
      <c r="A272" s="5">
        <v>50</v>
      </c>
      <c r="B272" s="5">
        <v>0</v>
      </c>
      <c r="C272" s="5">
        <v>0</v>
      </c>
      <c r="D272" s="5">
        <v>1</v>
      </c>
      <c r="E272" s="5">
        <v>222</v>
      </c>
      <c r="F272" s="5">
        <f>ROUND(Source!AO268,O272)</f>
        <v>0</v>
      </c>
      <c r="G272" s="5" t="s">
        <v>90</v>
      </c>
      <c r="H272" s="5" t="s">
        <v>91</v>
      </c>
      <c r="I272" s="5"/>
      <c r="J272" s="5"/>
      <c r="K272" s="5">
        <v>222</v>
      </c>
      <c r="L272" s="5">
        <v>3</v>
      </c>
      <c r="M272" s="5">
        <v>3</v>
      </c>
      <c r="N272" s="5" t="s">
        <v>3</v>
      </c>
      <c r="O272" s="5">
        <v>0</v>
      </c>
      <c r="P272" s="5">
        <f>ROUND(Source!EG268,O272)</f>
        <v>0</v>
      </c>
      <c r="Q272" s="5"/>
      <c r="R272" s="5"/>
      <c r="S272" s="5"/>
      <c r="T272" s="5"/>
      <c r="U272" s="5"/>
      <c r="V272" s="5"/>
      <c r="W272" s="5">
        <v>0</v>
      </c>
      <c r="X272" s="5">
        <v>1</v>
      </c>
      <c r="Y272" s="5">
        <v>0</v>
      </c>
      <c r="Z272" s="5">
        <v>0</v>
      </c>
      <c r="AA272" s="5">
        <v>1</v>
      </c>
      <c r="AB272" s="5">
        <v>0</v>
      </c>
    </row>
    <row r="273" spans="1:28" x14ac:dyDescent="0.2">
      <c r="A273" s="5">
        <v>50</v>
      </c>
      <c r="B273" s="5">
        <v>0</v>
      </c>
      <c r="C273" s="5">
        <v>0</v>
      </c>
      <c r="D273" s="5">
        <v>1</v>
      </c>
      <c r="E273" s="5">
        <v>225</v>
      </c>
      <c r="F273" s="5">
        <f>ROUND(Source!AV268,O273)</f>
        <v>16167</v>
      </c>
      <c r="G273" s="5" t="s">
        <v>92</v>
      </c>
      <c r="H273" s="5" t="s">
        <v>93</v>
      </c>
      <c r="I273" s="5"/>
      <c r="J273" s="5"/>
      <c r="K273" s="5">
        <v>225</v>
      </c>
      <c r="L273" s="5">
        <v>4</v>
      </c>
      <c r="M273" s="5">
        <v>3</v>
      </c>
      <c r="N273" s="5" t="s">
        <v>3</v>
      </c>
      <c r="O273" s="5">
        <v>0</v>
      </c>
      <c r="P273" s="5">
        <f>ROUND(Source!EN268,O273)</f>
        <v>113387</v>
      </c>
      <c r="Q273" s="5"/>
      <c r="R273" s="5"/>
      <c r="S273" s="5"/>
      <c r="T273" s="5"/>
      <c r="U273" s="5"/>
      <c r="V273" s="5"/>
      <c r="W273" s="5">
        <v>16167</v>
      </c>
      <c r="X273" s="5">
        <v>1</v>
      </c>
      <c r="Y273" s="5">
        <v>16167</v>
      </c>
      <c r="Z273" s="5">
        <v>113387</v>
      </c>
      <c r="AA273" s="5">
        <v>1</v>
      </c>
      <c r="AB273" s="5">
        <v>113387</v>
      </c>
    </row>
    <row r="274" spans="1:28" x14ac:dyDescent="0.2">
      <c r="A274" s="5">
        <v>50</v>
      </c>
      <c r="B274" s="5">
        <v>0</v>
      </c>
      <c r="C274" s="5">
        <v>0</v>
      </c>
      <c r="D274" s="5">
        <v>1</v>
      </c>
      <c r="E274" s="5">
        <v>226</v>
      </c>
      <c r="F274" s="5">
        <f>ROUND(Source!AW268,O274)</f>
        <v>16167</v>
      </c>
      <c r="G274" s="5" t="s">
        <v>94</v>
      </c>
      <c r="H274" s="5" t="s">
        <v>95</v>
      </c>
      <c r="I274" s="5"/>
      <c r="J274" s="5"/>
      <c r="K274" s="5">
        <v>226</v>
      </c>
      <c r="L274" s="5">
        <v>5</v>
      </c>
      <c r="M274" s="5">
        <v>3</v>
      </c>
      <c r="N274" s="5" t="s">
        <v>3</v>
      </c>
      <c r="O274" s="5">
        <v>0</v>
      </c>
      <c r="P274" s="5">
        <f>ROUND(Source!EO268,O274)</f>
        <v>113387</v>
      </c>
      <c r="Q274" s="5"/>
      <c r="R274" s="5"/>
      <c r="S274" s="5"/>
      <c r="T274" s="5"/>
      <c r="U274" s="5"/>
      <c r="V274" s="5"/>
      <c r="W274" s="5">
        <v>16167</v>
      </c>
      <c r="X274" s="5">
        <v>1</v>
      </c>
      <c r="Y274" s="5">
        <v>16167</v>
      </c>
      <c r="Z274" s="5">
        <v>113387</v>
      </c>
      <c r="AA274" s="5">
        <v>1</v>
      </c>
      <c r="AB274" s="5">
        <v>113387</v>
      </c>
    </row>
    <row r="275" spans="1:28" x14ac:dyDescent="0.2">
      <c r="A275" s="5">
        <v>50</v>
      </c>
      <c r="B275" s="5">
        <v>0</v>
      </c>
      <c r="C275" s="5">
        <v>0</v>
      </c>
      <c r="D275" s="5">
        <v>1</v>
      </c>
      <c r="E275" s="5">
        <v>227</v>
      </c>
      <c r="F275" s="5">
        <f>ROUND(Source!AX268,O275)</f>
        <v>0</v>
      </c>
      <c r="G275" s="5" t="s">
        <v>96</v>
      </c>
      <c r="H275" s="5" t="s">
        <v>97</v>
      </c>
      <c r="I275" s="5"/>
      <c r="J275" s="5"/>
      <c r="K275" s="5">
        <v>227</v>
      </c>
      <c r="L275" s="5">
        <v>6</v>
      </c>
      <c r="M275" s="5">
        <v>3</v>
      </c>
      <c r="N275" s="5" t="s">
        <v>3</v>
      </c>
      <c r="O275" s="5">
        <v>0</v>
      </c>
      <c r="P275" s="5">
        <f>ROUND(Source!EP268,O275)</f>
        <v>0</v>
      </c>
      <c r="Q275" s="5"/>
      <c r="R275" s="5"/>
      <c r="S275" s="5"/>
      <c r="T275" s="5"/>
      <c r="U275" s="5"/>
      <c r="V275" s="5"/>
      <c r="W275" s="5">
        <v>0</v>
      </c>
      <c r="X275" s="5">
        <v>1</v>
      </c>
      <c r="Y275" s="5">
        <v>0</v>
      </c>
      <c r="Z275" s="5">
        <v>0</v>
      </c>
      <c r="AA275" s="5">
        <v>1</v>
      </c>
      <c r="AB275" s="5">
        <v>0</v>
      </c>
    </row>
    <row r="276" spans="1:28" x14ac:dyDescent="0.2">
      <c r="A276" s="5">
        <v>50</v>
      </c>
      <c r="B276" s="5">
        <v>0</v>
      </c>
      <c r="C276" s="5">
        <v>0</v>
      </c>
      <c r="D276" s="5">
        <v>1</v>
      </c>
      <c r="E276" s="5">
        <v>228</v>
      </c>
      <c r="F276" s="5">
        <f>ROUND(Source!AY268,O276)</f>
        <v>16167</v>
      </c>
      <c r="G276" s="5" t="s">
        <v>98</v>
      </c>
      <c r="H276" s="5" t="s">
        <v>99</v>
      </c>
      <c r="I276" s="5"/>
      <c r="J276" s="5"/>
      <c r="K276" s="5">
        <v>228</v>
      </c>
      <c r="L276" s="5">
        <v>7</v>
      </c>
      <c r="M276" s="5">
        <v>3</v>
      </c>
      <c r="N276" s="5" t="s">
        <v>3</v>
      </c>
      <c r="O276" s="5">
        <v>0</v>
      </c>
      <c r="P276" s="5">
        <f>ROUND(Source!EQ268,O276)</f>
        <v>113387</v>
      </c>
      <c r="Q276" s="5"/>
      <c r="R276" s="5"/>
      <c r="S276" s="5"/>
      <c r="T276" s="5"/>
      <c r="U276" s="5"/>
      <c r="V276" s="5"/>
      <c r="W276" s="5">
        <v>16167</v>
      </c>
      <c r="X276" s="5">
        <v>1</v>
      </c>
      <c r="Y276" s="5">
        <v>16167</v>
      </c>
      <c r="Z276" s="5">
        <v>113387</v>
      </c>
      <c r="AA276" s="5">
        <v>1</v>
      </c>
      <c r="AB276" s="5">
        <v>113387</v>
      </c>
    </row>
    <row r="277" spans="1:28" x14ac:dyDescent="0.2">
      <c r="A277" s="5">
        <v>50</v>
      </c>
      <c r="B277" s="5">
        <v>0</v>
      </c>
      <c r="C277" s="5">
        <v>0</v>
      </c>
      <c r="D277" s="5">
        <v>1</v>
      </c>
      <c r="E277" s="5">
        <v>216</v>
      </c>
      <c r="F277" s="5">
        <f>ROUND(Source!AP268,O277)</f>
        <v>0</v>
      </c>
      <c r="G277" s="5" t="s">
        <v>100</v>
      </c>
      <c r="H277" s="5" t="s">
        <v>101</v>
      </c>
      <c r="I277" s="5"/>
      <c r="J277" s="5"/>
      <c r="K277" s="5">
        <v>216</v>
      </c>
      <c r="L277" s="5">
        <v>8</v>
      </c>
      <c r="M277" s="5">
        <v>3</v>
      </c>
      <c r="N277" s="5" t="s">
        <v>3</v>
      </c>
      <c r="O277" s="5">
        <v>0</v>
      </c>
      <c r="P277" s="5">
        <f>ROUND(Source!EH268,O277)</f>
        <v>0</v>
      </c>
      <c r="Q277" s="5"/>
      <c r="R277" s="5"/>
      <c r="S277" s="5"/>
      <c r="T277" s="5"/>
      <c r="U277" s="5"/>
      <c r="V277" s="5"/>
      <c r="W277" s="5">
        <v>0</v>
      </c>
      <c r="X277" s="5">
        <v>1</v>
      </c>
      <c r="Y277" s="5">
        <v>0</v>
      </c>
      <c r="Z277" s="5">
        <v>0</v>
      </c>
      <c r="AA277" s="5">
        <v>1</v>
      </c>
      <c r="AB277" s="5">
        <v>0</v>
      </c>
    </row>
    <row r="278" spans="1:28" x14ac:dyDescent="0.2">
      <c r="A278" s="5">
        <v>50</v>
      </c>
      <c r="B278" s="5">
        <v>0</v>
      </c>
      <c r="C278" s="5">
        <v>0</v>
      </c>
      <c r="D278" s="5">
        <v>1</v>
      </c>
      <c r="E278" s="5">
        <v>223</v>
      </c>
      <c r="F278" s="5">
        <f>ROUND(Source!AQ268,O278)</f>
        <v>0</v>
      </c>
      <c r="G278" s="5" t="s">
        <v>102</v>
      </c>
      <c r="H278" s="5" t="s">
        <v>103</v>
      </c>
      <c r="I278" s="5"/>
      <c r="J278" s="5"/>
      <c r="K278" s="5">
        <v>223</v>
      </c>
      <c r="L278" s="5">
        <v>9</v>
      </c>
      <c r="M278" s="5">
        <v>3</v>
      </c>
      <c r="N278" s="5" t="s">
        <v>3</v>
      </c>
      <c r="O278" s="5">
        <v>0</v>
      </c>
      <c r="P278" s="5">
        <f>ROUND(Source!EI268,O278)</f>
        <v>0</v>
      </c>
      <c r="Q278" s="5"/>
      <c r="R278" s="5"/>
      <c r="S278" s="5"/>
      <c r="T278" s="5"/>
      <c r="U278" s="5"/>
      <c r="V278" s="5"/>
      <c r="W278" s="5">
        <v>0</v>
      </c>
      <c r="X278" s="5">
        <v>1</v>
      </c>
      <c r="Y278" s="5">
        <v>0</v>
      </c>
      <c r="Z278" s="5">
        <v>0</v>
      </c>
      <c r="AA278" s="5">
        <v>1</v>
      </c>
      <c r="AB278" s="5">
        <v>0</v>
      </c>
    </row>
    <row r="279" spans="1:28" x14ac:dyDescent="0.2">
      <c r="A279" s="5">
        <v>50</v>
      </c>
      <c r="B279" s="5">
        <v>0</v>
      </c>
      <c r="C279" s="5">
        <v>0</v>
      </c>
      <c r="D279" s="5">
        <v>1</v>
      </c>
      <c r="E279" s="5">
        <v>229</v>
      </c>
      <c r="F279" s="5">
        <f>ROUND(Source!AZ268,O279)</f>
        <v>0</v>
      </c>
      <c r="G279" s="5" t="s">
        <v>104</v>
      </c>
      <c r="H279" s="5" t="s">
        <v>105</v>
      </c>
      <c r="I279" s="5"/>
      <c r="J279" s="5"/>
      <c r="K279" s="5">
        <v>229</v>
      </c>
      <c r="L279" s="5">
        <v>10</v>
      </c>
      <c r="M279" s="5">
        <v>3</v>
      </c>
      <c r="N279" s="5" t="s">
        <v>3</v>
      </c>
      <c r="O279" s="5">
        <v>0</v>
      </c>
      <c r="P279" s="5">
        <f>ROUND(Source!ER268,O279)</f>
        <v>0</v>
      </c>
      <c r="Q279" s="5"/>
      <c r="R279" s="5"/>
      <c r="S279" s="5"/>
      <c r="T279" s="5"/>
      <c r="U279" s="5"/>
      <c r="V279" s="5"/>
      <c r="W279" s="5">
        <v>0</v>
      </c>
      <c r="X279" s="5">
        <v>1</v>
      </c>
      <c r="Y279" s="5">
        <v>0</v>
      </c>
      <c r="Z279" s="5">
        <v>0</v>
      </c>
      <c r="AA279" s="5">
        <v>1</v>
      </c>
      <c r="AB279" s="5">
        <v>0</v>
      </c>
    </row>
    <row r="280" spans="1:28" x14ac:dyDescent="0.2">
      <c r="A280" s="5">
        <v>50</v>
      </c>
      <c r="B280" s="5">
        <v>0</v>
      </c>
      <c r="C280" s="5">
        <v>0</v>
      </c>
      <c r="D280" s="5">
        <v>1</v>
      </c>
      <c r="E280" s="5">
        <v>203</v>
      </c>
      <c r="F280" s="5">
        <f>ROUND(Source!Q268,O280)</f>
        <v>528</v>
      </c>
      <c r="G280" s="5" t="s">
        <v>106</v>
      </c>
      <c r="H280" s="5" t="s">
        <v>107</v>
      </c>
      <c r="I280" s="5"/>
      <c r="J280" s="5"/>
      <c r="K280" s="5">
        <v>203</v>
      </c>
      <c r="L280" s="5">
        <v>11</v>
      </c>
      <c r="M280" s="5">
        <v>3</v>
      </c>
      <c r="N280" s="5" t="s">
        <v>3</v>
      </c>
      <c r="O280" s="5">
        <v>0</v>
      </c>
      <c r="P280" s="5">
        <f>ROUND(Source!DI268,O280)</f>
        <v>4547</v>
      </c>
      <c r="Q280" s="5"/>
      <c r="R280" s="5"/>
      <c r="S280" s="5"/>
      <c r="T280" s="5"/>
      <c r="U280" s="5"/>
      <c r="V280" s="5"/>
      <c r="W280" s="5">
        <v>528</v>
      </c>
      <c r="X280" s="5">
        <v>1</v>
      </c>
      <c r="Y280" s="5">
        <v>528</v>
      </c>
      <c r="Z280" s="5">
        <v>4547</v>
      </c>
      <c r="AA280" s="5">
        <v>1</v>
      </c>
      <c r="AB280" s="5">
        <v>4547</v>
      </c>
    </row>
    <row r="281" spans="1:28" x14ac:dyDescent="0.2">
      <c r="A281" s="5">
        <v>50</v>
      </c>
      <c r="B281" s="5">
        <v>0</v>
      </c>
      <c r="C281" s="5">
        <v>0</v>
      </c>
      <c r="D281" s="5">
        <v>1</v>
      </c>
      <c r="E281" s="5">
        <v>231</v>
      </c>
      <c r="F281" s="5">
        <f>ROUND(Source!BB268,O281)</f>
        <v>0</v>
      </c>
      <c r="G281" s="5" t="s">
        <v>108</v>
      </c>
      <c r="H281" s="5" t="s">
        <v>109</v>
      </c>
      <c r="I281" s="5"/>
      <c r="J281" s="5"/>
      <c r="K281" s="5">
        <v>231</v>
      </c>
      <c r="L281" s="5">
        <v>12</v>
      </c>
      <c r="M281" s="5">
        <v>3</v>
      </c>
      <c r="N281" s="5" t="s">
        <v>3</v>
      </c>
      <c r="O281" s="5">
        <v>0</v>
      </c>
      <c r="P281" s="5">
        <f>ROUND(Source!ET268,O281)</f>
        <v>0</v>
      </c>
      <c r="Q281" s="5"/>
      <c r="R281" s="5"/>
      <c r="S281" s="5"/>
      <c r="T281" s="5"/>
      <c r="U281" s="5"/>
      <c r="V281" s="5"/>
      <c r="W281" s="5">
        <v>0</v>
      </c>
      <c r="X281" s="5">
        <v>1</v>
      </c>
      <c r="Y281" s="5">
        <v>0</v>
      </c>
      <c r="Z281" s="5">
        <v>0</v>
      </c>
      <c r="AA281" s="5">
        <v>1</v>
      </c>
      <c r="AB281" s="5">
        <v>0</v>
      </c>
    </row>
    <row r="282" spans="1:28" x14ac:dyDescent="0.2">
      <c r="A282" s="5">
        <v>50</v>
      </c>
      <c r="B282" s="5">
        <v>0</v>
      </c>
      <c r="C282" s="5">
        <v>0</v>
      </c>
      <c r="D282" s="5">
        <v>1</v>
      </c>
      <c r="E282" s="5">
        <v>204</v>
      </c>
      <c r="F282" s="5">
        <f>ROUND(Source!R268,O282)</f>
        <v>54</v>
      </c>
      <c r="G282" s="5" t="s">
        <v>110</v>
      </c>
      <c r="H282" s="5" t="s">
        <v>111</v>
      </c>
      <c r="I282" s="5"/>
      <c r="J282" s="5"/>
      <c r="K282" s="5">
        <v>204</v>
      </c>
      <c r="L282" s="5">
        <v>13</v>
      </c>
      <c r="M282" s="5">
        <v>3</v>
      </c>
      <c r="N282" s="5" t="s">
        <v>3</v>
      </c>
      <c r="O282" s="5">
        <v>0</v>
      </c>
      <c r="P282" s="5">
        <f>ROUND(Source!DJ268,O282)</f>
        <v>1110</v>
      </c>
      <c r="Q282" s="5"/>
      <c r="R282" s="5"/>
      <c r="S282" s="5"/>
      <c r="T282" s="5"/>
      <c r="U282" s="5"/>
      <c r="V282" s="5"/>
      <c r="W282" s="5">
        <v>54</v>
      </c>
      <c r="X282" s="5">
        <v>1</v>
      </c>
      <c r="Y282" s="5">
        <v>54</v>
      </c>
      <c r="Z282" s="5">
        <v>1110</v>
      </c>
      <c r="AA282" s="5">
        <v>1</v>
      </c>
      <c r="AB282" s="5">
        <v>1110</v>
      </c>
    </row>
    <row r="283" spans="1:28" x14ac:dyDescent="0.2">
      <c r="A283" s="5">
        <v>50</v>
      </c>
      <c r="B283" s="5">
        <v>0</v>
      </c>
      <c r="C283" s="5">
        <v>0</v>
      </c>
      <c r="D283" s="5">
        <v>1</v>
      </c>
      <c r="E283" s="5">
        <v>205</v>
      </c>
      <c r="F283" s="5">
        <f>ROUND(Source!S268,O283)</f>
        <v>2306</v>
      </c>
      <c r="G283" s="5" t="s">
        <v>112</v>
      </c>
      <c r="H283" s="5" t="s">
        <v>113</v>
      </c>
      <c r="I283" s="5"/>
      <c r="J283" s="5"/>
      <c r="K283" s="5">
        <v>205</v>
      </c>
      <c r="L283" s="5">
        <v>14</v>
      </c>
      <c r="M283" s="5">
        <v>3</v>
      </c>
      <c r="N283" s="5" t="s">
        <v>3</v>
      </c>
      <c r="O283" s="5">
        <v>0</v>
      </c>
      <c r="P283" s="5">
        <f>ROUND(Source!DK268,O283)</f>
        <v>58661</v>
      </c>
      <c r="Q283" s="5"/>
      <c r="R283" s="5"/>
      <c r="S283" s="5"/>
      <c r="T283" s="5"/>
      <c r="U283" s="5"/>
      <c r="V283" s="5"/>
      <c r="W283" s="5">
        <v>2306</v>
      </c>
      <c r="X283" s="5">
        <v>1</v>
      </c>
      <c r="Y283" s="5">
        <v>2306</v>
      </c>
      <c r="Z283" s="5">
        <v>58661</v>
      </c>
      <c r="AA283" s="5">
        <v>1</v>
      </c>
      <c r="AB283" s="5">
        <v>58661</v>
      </c>
    </row>
    <row r="284" spans="1:28" x14ac:dyDescent="0.2">
      <c r="A284" s="5">
        <v>50</v>
      </c>
      <c r="B284" s="5">
        <v>0</v>
      </c>
      <c r="C284" s="5">
        <v>0</v>
      </c>
      <c r="D284" s="5">
        <v>1</v>
      </c>
      <c r="E284" s="5">
        <v>232</v>
      </c>
      <c r="F284" s="5">
        <f>ROUND(Source!BC268,O284)</f>
        <v>0</v>
      </c>
      <c r="G284" s="5" t="s">
        <v>114</v>
      </c>
      <c r="H284" s="5" t="s">
        <v>115</v>
      </c>
      <c r="I284" s="5"/>
      <c r="J284" s="5"/>
      <c r="K284" s="5">
        <v>232</v>
      </c>
      <c r="L284" s="5">
        <v>15</v>
      </c>
      <c r="M284" s="5">
        <v>3</v>
      </c>
      <c r="N284" s="5" t="s">
        <v>3</v>
      </c>
      <c r="O284" s="5">
        <v>0</v>
      </c>
      <c r="P284" s="5">
        <f>ROUND(Source!EU268,O284)</f>
        <v>0</v>
      </c>
      <c r="Q284" s="5"/>
      <c r="R284" s="5"/>
      <c r="S284" s="5"/>
      <c r="T284" s="5"/>
      <c r="U284" s="5"/>
      <c r="V284" s="5"/>
      <c r="W284" s="5">
        <v>0</v>
      </c>
      <c r="X284" s="5">
        <v>1</v>
      </c>
      <c r="Y284" s="5">
        <v>0</v>
      </c>
      <c r="Z284" s="5">
        <v>0</v>
      </c>
      <c r="AA284" s="5">
        <v>1</v>
      </c>
      <c r="AB284" s="5">
        <v>0</v>
      </c>
    </row>
    <row r="285" spans="1:28" x14ac:dyDescent="0.2">
      <c r="A285" s="5">
        <v>50</v>
      </c>
      <c r="B285" s="5">
        <v>0</v>
      </c>
      <c r="C285" s="5">
        <v>0</v>
      </c>
      <c r="D285" s="5">
        <v>1</v>
      </c>
      <c r="E285" s="5">
        <v>214</v>
      </c>
      <c r="F285" s="5">
        <f>ROUND(Source!AS268,O285)</f>
        <v>23509</v>
      </c>
      <c r="G285" s="5" t="s">
        <v>116</v>
      </c>
      <c r="H285" s="5" t="s">
        <v>117</v>
      </c>
      <c r="I285" s="5"/>
      <c r="J285" s="5"/>
      <c r="K285" s="5">
        <v>214</v>
      </c>
      <c r="L285" s="5">
        <v>16</v>
      </c>
      <c r="M285" s="5">
        <v>3</v>
      </c>
      <c r="N285" s="5" t="s">
        <v>3</v>
      </c>
      <c r="O285" s="5">
        <v>0</v>
      </c>
      <c r="P285" s="5" t="e">
        <f>ROUND(Source!EK268,O285)</f>
        <v>#REF!</v>
      </c>
      <c r="Q285" s="5"/>
      <c r="R285" s="5"/>
      <c r="S285" s="5"/>
      <c r="T285" s="5"/>
      <c r="U285" s="5"/>
      <c r="V285" s="5"/>
      <c r="W285" s="5">
        <v>23509</v>
      </c>
      <c r="X285" s="5">
        <v>1</v>
      </c>
      <c r="Y285" s="5">
        <v>23509</v>
      </c>
      <c r="Z285" s="5">
        <v>280821</v>
      </c>
      <c r="AA285" s="5">
        <v>1</v>
      </c>
      <c r="AB285" s="5">
        <v>280821</v>
      </c>
    </row>
    <row r="286" spans="1:28" x14ac:dyDescent="0.2">
      <c r="A286" s="5">
        <v>50</v>
      </c>
      <c r="B286" s="5">
        <v>0</v>
      </c>
      <c r="C286" s="5">
        <v>0</v>
      </c>
      <c r="D286" s="5">
        <v>1</v>
      </c>
      <c r="E286" s="5">
        <v>215</v>
      </c>
      <c r="F286" s="5">
        <f>ROUND(Source!AT268,O286)</f>
        <v>0</v>
      </c>
      <c r="G286" s="5" t="s">
        <v>118</v>
      </c>
      <c r="H286" s="5" t="s">
        <v>119</v>
      </c>
      <c r="I286" s="5"/>
      <c r="J286" s="5"/>
      <c r="K286" s="5">
        <v>215</v>
      </c>
      <c r="L286" s="5">
        <v>17</v>
      </c>
      <c r="M286" s="5">
        <v>3</v>
      </c>
      <c r="N286" s="5" t="s">
        <v>3</v>
      </c>
      <c r="O286" s="5">
        <v>0</v>
      </c>
      <c r="P286" s="5">
        <f>ROUND(Source!EL268,O286)</f>
        <v>0</v>
      </c>
      <c r="Q286" s="5"/>
      <c r="R286" s="5"/>
      <c r="S286" s="5"/>
      <c r="T286" s="5"/>
      <c r="U286" s="5"/>
      <c r="V286" s="5"/>
      <c r="W286" s="5">
        <v>0</v>
      </c>
      <c r="X286" s="5">
        <v>1</v>
      </c>
      <c r="Y286" s="5">
        <v>0</v>
      </c>
      <c r="Z286" s="5">
        <v>0</v>
      </c>
      <c r="AA286" s="5">
        <v>1</v>
      </c>
      <c r="AB286" s="5">
        <v>0</v>
      </c>
    </row>
    <row r="287" spans="1:28" x14ac:dyDescent="0.2">
      <c r="A287" s="5">
        <v>50</v>
      </c>
      <c r="B287" s="5">
        <v>0</v>
      </c>
      <c r="C287" s="5">
        <v>0</v>
      </c>
      <c r="D287" s="5">
        <v>1</v>
      </c>
      <c r="E287" s="5">
        <v>217</v>
      </c>
      <c r="F287" s="5">
        <f>ROUND(Source!AU268,O287)</f>
        <v>0</v>
      </c>
      <c r="G287" s="5" t="s">
        <v>120</v>
      </c>
      <c r="H287" s="5" t="s">
        <v>121</v>
      </c>
      <c r="I287" s="5"/>
      <c r="J287" s="5"/>
      <c r="K287" s="5">
        <v>217</v>
      </c>
      <c r="L287" s="5">
        <v>18</v>
      </c>
      <c r="M287" s="5">
        <v>3</v>
      </c>
      <c r="N287" s="5" t="s">
        <v>3</v>
      </c>
      <c r="O287" s="5">
        <v>0</v>
      </c>
      <c r="P287" s="5">
        <f>ROUND(Source!EM268,O287)</f>
        <v>0</v>
      </c>
      <c r="Q287" s="5"/>
      <c r="R287" s="5"/>
      <c r="S287" s="5"/>
      <c r="T287" s="5"/>
      <c r="U287" s="5"/>
      <c r="V287" s="5"/>
      <c r="W287" s="5">
        <v>0</v>
      </c>
      <c r="X287" s="5">
        <v>1</v>
      </c>
      <c r="Y287" s="5">
        <v>0</v>
      </c>
      <c r="Z287" s="5">
        <v>0</v>
      </c>
      <c r="AA287" s="5">
        <v>1</v>
      </c>
      <c r="AB287" s="5">
        <v>0</v>
      </c>
    </row>
    <row r="288" spans="1:28" x14ac:dyDescent="0.2">
      <c r="A288" s="5">
        <v>50</v>
      </c>
      <c r="B288" s="5">
        <v>0</v>
      </c>
      <c r="C288" s="5">
        <v>0</v>
      </c>
      <c r="D288" s="5">
        <v>1</v>
      </c>
      <c r="E288" s="5">
        <v>230</v>
      </c>
      <c r="F288" s="5">
        <f>ROUND(Source!BA268,O288)</f>
        <v>0</v>
      </c>
      <c r="G288" s="5" t="s">
        <v>122</v>
      </c>
      <c r="H288" s="5" t="s">
        <v>123</v>
      </c>
      <c r="I288" s="5"/>
      <c r="J288" s="5"/>
      <c r="K288" s="5">
        <v>230</v>
      </c>
      <c r="L288" s="5">
        <v>19</v>
      </c>
      <c r="M288" s="5">
        <v>3</v>
      </c>
      <c r="N288" s="5" t="s">
        <v>3</v>
      </c>
      <c r="O288" s="5">
        <v>0</v>
      </c>
      <c r="P288" s="5">
        <f>ROUND(Source!ES268,O288)</f>
        <v>0</v>
      </c>
      <c r="Q288" s="5"/>
      <c r="R288" s="5"/>
      <c r="S288" s="5"/>
      <c r="T288" s="5"/>
      <c r="U288" s="5"/>
      <c r="V288" s="5"/>
      <c r="W288" s="5">
        <v>0</v>
      </c>
      <c r="X288" s="5">
        <v>1</v>
      </c>
      <c r="Y288" s="5">
        <v>0</v>
      </c>
      <c r="Z288" s="5">
        <v>0</v>
      </c>
      <c r="AA288" s="5">
        <v>1</v>
      </c>
      <c r="AB288" s="5">
        <v>0</v>
      </c>
    </row>
    <row r="289" spans="1:206" x14ac:dyDescent="0.2">
      <c r="A289" s="5">
        <v>50</v>
      </c>
      <c r="B289" s="5">
        <v>0</v>
      </c>
      <c r="C289" s="5">
        <v>0</v>
      </c>
      <c r="D289" s="5">
        <v>1</v>
      </c>
      <c r="E289" s="5">
        <v>206</v>
      </c>
      <c r="F289" s="5">
        <f>ROUND(Source!T268,O289)</f>
        <v>0</v>
      </c>
      <c r="G289" s="5" t="s">
        <v>124</v>
      </c>
      <c r="H289" s="5" t="s">
        <v>125</v>
      </c>
      <c r="I289" s="5"/>
      <c r="J289" s="5"/>
      <c r="K289" s="5">
        <v>206</v>
      </c>
      <c r="L289" s="5">
        <v>20</v>
      </c>
      <c r="M289" s="5">
        <v>3</v>
      </c>
      <c r="N289" s="5" t="s">
        <v>3</v>
      </c>
      <c r="O289" s="5">
        <v>0</v>
      </c>
      <c r="P289" s="5">
        <f>ROUND(Source!DL268,O289)</f>
        <v>0</v>
      </c>
      <c r="Q289" s="5"/>
      <c r="R289" s="5"/>
      <c r="S289" s="5"/>
      <c r="T289" s="5"/>
      <c r="U289" s="5"/>
      <c r="V289" s="5"/>
      <c r="W289" s="5">
        <v>0</v>
      </c>
      <c r="X289" s="5">
        <v>1</v>
      </c>
      <c r="Y289" s="5">
        <v>0</v>
      </c>
      <c r="Z289" s="5">
        <v>0</v>
      </c>
      <c r="AA289" s="5">
        <v>1</v>
      </c>
      <c r="AB289" s="5">
        <v>0</v>
      </c>
    </row>
    <row r="290" spans="1:206" x14ac:dyDescent="0.2">
      <c r="A290" s="5">
        <v>50</v>
      </c>
      <c r="B290" s="5">
        <v>0</v>
      </c>
      <c r="C290" s="5">
        <v>0</v>
      </c>
      <c r="D290" s="5">
        <v>1</v>
      </c>
      <c r="E290" s="5">
        <v>207</v>
      </c>
      <c r="F290" s="5">
        <f>Source!U268</f>
        <v>256.93274999999994</v>
      </c>
      <c r="G290" s="5" t="s">
        <v>126</v>
      </c>
      <c r="H290" s="5" t="s">
        <v>127</v>
      </c>
      <c r="I290" s="5"/>
      <c r="J290" s="5"/>
      <c r="K290" s="5">
        <v>207</v>
      </c>
      <c r="L290" s="5">
        <v>21</v>
      </c>
      <c r="M290" s="5">
        <v>3</v>
      </c>
      <c r="N290" s="5" t="s">
        <v>3</v>
      </c>
      <c r="O290" s="5">
        <v>-1</v>
      </c>
      <c r="P290" s="5" t="e">
        <f>Source!DM268</f>
        <v>#REF!</v>
      </c>
      <c r="Q290" s="5"/>
      <c r="R290" s="5"/>
      <c r="S290" s="5"/>
      <c r="T290" s="5"/>
      <c r="U290" s="5"/>
      <c r="V290" s="5"/>
      <c r="W290" s="5">
        <v>256.93275</v>
      </c>
      <c r="X290" s="5">
        <v>1</v>
      </c>
      <c r="Y290" s="5">
        <v>256.93275</v>
      </c>
      <c r="Z290" s="5">
        <v>256.93275</v>
      </c>
      <c r="AA290" s="5">
        <v>1</v>
      </c>
      <c r="AB290" s="5">
        <v>256.93275</v>
      </c>
    </row>
    <row r="291" spans="1:206" x14ac:dyDescent="0.2">
      <c r="A291" s="5">
        <v>50</v>
      </c>
      <c r="B291" s="5">
        <v>0</v>
      </c>
      <c r="C291" s="5">
        <v>0</v>
      </c>
      <c r="D291" s="5">
        <v>1</v>
      </c>
      <c r="E291" s="5">
        <v>208</v>
      </c>
      <c r="F291" s="5">
        <f>Source!V268</f>
        <v>4.5020949999999997</v>
      </c>
      <c r="G291" s="5" t="s">
        <v>128</v>
      </c>
      <c r="H291" s="5" t="s">
        <v>129</v>
      </c>
      <c r="I291" s="5"/>
      <c r="J291" s="5"/>
      <c r="K291" s="5">
        <v>208</v>
      </c>
      <c r="L291" s="5">
        <v>22</v>
      </c>
      <c r="M291" s="5">
        <v>3</v>
      </c>
      <c r="N291" s="5" t="s">
        <v>3</v>
      </c>
      <c r="O291" s="5">
        <v>-1</v>
      </c>
      <c r="P291" s="5">
        <f>Source!DN268</f>
        <v>4.5020949999999997</v>
      </c>
      <c r="Q291" s="5"/>
      <c r="R291" s="5"/>
      <c r="S291" s="5"/>
      <c r="T291" s="5"/>
      <c r="U291" s="5"/>
      <c r="V291" s="5"/>
      <c r="W291" s="5">
        <v>4.5020949999999997</v>
      </c>
      <c r="X291" s="5">
        <v>1</v>
      </c>
      <c r="Y291" s="5">
        <v>4.5020949999999997</v>
      </c>
      <c r="Z291" s="5">
        <v>4.5020949999999997</v>
      </c>
      <c r="AA291" s="5">
        <v>1</v>
      </c>
      <c r="AB291" s="5">
        <v>4.5020949999999997</v>
      </c>
    </row>
    <row r="292" spans="1:206" x14ac:dyDescent="0.2">
      <c r="A292" s="5">
        <v>50</v>
      </c>
      <c r="B292" s="5">
        <v>0</v>
      </c>
      <c r="C292" s="5">
        <v>0</v>
      </c>
      <c r="D292" s="5">
        <v>1</v>
      </c>
      <c r="E292" s="5">
        <v>209</v>
      </c>
      <c r="F292" s="5">
        <f>ROUND(Source!W268,O292)</f>
        <v>208</v>
      </c>
      <c r="G292" s="5" t="s">
        <v>130</v>
      </c>
      <c r="H292" s="5" t="s">
        <v>131</v>
      </c>
      <c r="I292" s="5"/>
      <c r="J292" s="5"/>
      <c r="K292" s="5">
        <v>209</v>
      </c>
      <c r="L292" s="5">
        <v>23</v>
      </c>
      <c r="M292" s="5">
        <v>3</v>
      </c>
      <c r="N292" s="5" t="s">
        <v>3</v>
      </c>
      <c r="O292" s="5">
        <v>0</v>
      </c>
      <c r="P292" s="5">
        <f>ROUND(Source!DO268,O292)</f>
        <v>208</v>
      </c>
      <c r="Q292" s="5"/>
      <c r="R292" s="5"/>
      <c r="S292" s="5"/>
      <c r="T292" s="5"/>
      <c r="U292" s="5"/>
      <c r="V292" s="5"/>
      <c r="W292" s="5">
        <v>208</v>
      </c>
      <c r="X292" s="5">
        <v>1</v>
      </c>
      <c r="Y292" s="5">
        <v>208</v>
      </c>
      <c r="Z292" s="5">
        <v>208</v>
      </c>
      <c r="AA292" s="5">
        <v>1</v>
      </c>
      <c r="AB292" s="5">
        <v>208</v>
      </c>
    </row>
    <row r="293" spans="1:206" x14ac:dyDescent="0.2">
      <c r="A293" s="5">
        <v>50</v>
      </c>
      <c r="B293" s="5">
        <v>0</v>
      </c>
      <c r="C293" s="5">
        <v>0</v>
      </c>
      <c r="D293" s="5">
        <v>1</v>
      </c>
      <c r="E293" s="5">
        <v>233</v>
      </c>
      <c r="F293" s="5">
        <f>ROUND(Source!BD268,O293)</f>
        <v>0</v>
      </c>
      <c r="G293" s="5" t="s">
        <v>132</v>
      </c>
      <c r="H293" s="5" t="s">
        <v>133</v>
      </c>
      <c r="I293" s="5"/>
      <c r="J293" s="5"/>
      <c r="K293" s="5">
        <v>233</v>
      </c>
      <c r="L293" s="5">
        <v>24</v>
      </c>
      <c r="M293" s="5">
        <v>3</v>
      </c>
      <c r="N293" s="5" t="s">
        <v>3</v>
      </c>
      <c r="O293" s="5">
        <v>0</v>
      </c>
      <c r="P293" s="5">
        <f>ROUND(Source!EV268,O293)</f>
        <v>0</v>
      </c>
      <c r="Q293" s="5"/>
      <c r="R293" s="5"/>
      <c r="S293" s="5"/>
      <c r="T293" s="5"/>
      <c r="U293" s="5"/>
      <c r="V293" s="5"/>
      <c r="W293" s="5">
        <v>0</v>
      </c>
      <c r="X293" s="5">
        <v>1</v>
      </c>
      <c r="Y293" s="5">
        <v>0</v>
      </c>
      <c r="Z293" s="5">
        <v>0</v>
      </c>
      <c r="AA293" s="5">
        <v>1</v>
      </c>
      <c r="AB293" s="5">
        <v>0</v>
      </c>
    </row>
    <row r="294" spans="1:206" x14ac:dyDescent="0.2">
      <c r="A294" s="5">
        <v>50</v>
      </c>
      <c r="B294" s="5">
        <v>0</v>
      </c>
      <c r="C294" s="5">
        <v>0</v>
      </c>
      <c r="D294" s="5">
        <v>1</v>
      </c>
      <c r="E294" s="5">
        <v>210</v>
      </c>
      <c r="F294" s="5">
        <f>ROUND(Source!X268,O294)</f>
        <v>2759</v>
      </c>
      <c r="G294" s="5" t="s">
        <v>134</v>
      </c>
      <c r="H294" s="5" t="s">
        <v>135</v>
      </c>
      <c r="I294" s="5"/>
      <c r="J294" s="5"/>
      <c r="K294" s="5">
        <v>210</v>
      </c>
      <c r="L294" s="5">
        <v>25</v>
      </c>
      <c r="M294" s="5">
        <v>3</v>
      </c>
      <c r="N294" s="5" t="s">
        <v>3</v>
      </c>
      <c r="O294" s="5">
        <v>0</v>
      </c>
      <c r="P294" s="5" t="e">
        <f>ROUND(Source!DP268,O294)</f>
        <v>#REF!</v>
      </c>
      <c r="Q294" s="5"/>
      <c r="R294" s="5"/>
      <c r="S294" s="5"/>
      <c r="T294" s="5"/>
      <c r="U294" s="5"/>
      <c r="V294" s="5"/>
      <c r="W294" s="5">
        <v>2759</v>
      </c>
      <c r="X294" s="5">
        <v>1</v>
      </c>
      <c r="Y294" s="5">
        <v>2759</v>
      </c>
      <c r="Z294" s="5">
        <v>66393</v>
      </c>
      <c r="AA294" s="5">
        <v>1</v>
      </c>
      <c r="AB294" s="5">
        <v>66393</v>
      </c>
    </row>
    <row r="295" spans="1:206" x14ac:dyDescent="0.2">
      <c r="A295" s="5">
        <v>50</v>
      </c>
      <c r="B295" s="5">
        <v>0</v>
      </c>
      <c r="C295" s="5">
        <v>0</v>
      </c>
      <c r="D295" s="5">
        <v>1</v>
      </c>
      <c r="E295" s="5">
        <v>211</v>
      </c>
      <c r="F295" s="5">
        <f>ROUND(Source!Y268,O295)</f>
        <v>1749</v>
      </c>
      <c r="G295" s="5" t="s">
        <v>136</v>
      </c>
      <c r="H295" s="5" t="s">
        <v>137</v>
      </c>
      <c r="I295" s="5"/>
      <c r="J295" s="5"/>
      <c r="K295" s="5">
        <v>211</v>
      </c>
      <c r="L295" s="5">
        <v>26</v>
      </c>
      <c r="M295" s="5">
        <v>3</v>
      </c>
      <c r="N295" s="5" t="s">
        <v>3</v>
      </c>
      <c r="O295" s="5">
        <v>0</v>
      </c>
      <c r="P295" s="5" t="e">
        <f>ROUND(Source!DQ268,O295)</f>
        <v>#REF!</v>
      </c>
      <c r="Q295" s="5"/>
      <c r="R295" s="5"/>
      <c r="S295" s="5"/>
      <c r="T295" s="5"/>
      <c r="U295" s="5"/>
      <c r="V295" s="5"/>
      <c r="W295" s="5">
        <v>1749</v>
      </c>
      <c r="X295" s="5">
        <v>1</v>
      </c>
      <c r="Y295" s="5">
        <v>1749</v>
      </c>
      <c r="Z295" s="5">
        <v>37833</v>
      </c>
      <c r="AA295" s="5">
        <v>1</v>
      </c>
      <c r="AB295" s="5">
        <v>37833</v>
      </c>
    </row>
    <row r="296" spans="1:206" x14ac:dyDescent="0.2">
      <c r="A296" s="5">
        <v>50</v>
      </c>
      <c r="B296" s="5">
        <v>0</v>
      </c>
      <c r="C296" s="5">
        <v>0</v>
      </c>
      <c r="D296" s="5">
        <v>1</v>
      </c>
      <c r="E296" s="5">
        <v>224</v>
      </c>
      <c r="F296" s="5">
        <f>ROUND(Source!AR268,O296)</f>
        <v>23509</v>
      </c>
      <c r="G296" s="5" t="s">
        <v>138</v>
      </c>
      <c r="H296" s="5" t="s">
        <v>139</v>
      </c>
      <c r="I296" s="5"/>
      <c r="J296" s="5"/>
      <c r="K296" s="5">
        <v>224</v>
      </c>
      <c r="L296" s="5">
        <v>27</v>
      </c>
      <c r="M296" s="5">
        <v>3</v>
      </c>
      <c r="N296" s="5" t="s">
        <v>3</v>
      </c>
      <c r="O296" s="5">
        <v>0</v>
      </c>
      <c r="P296" s="5" t="e">
        <f>ROUND(Source!EJ268,O296)</f>
        <v>#REF!</v>
      </c>
      <c r="Q296" s="5"/>
      <c r="R296" s="5"/>
      <c r="S296" s="5"/>
      <c r="T296" s="5"/>
      <c r="U296" s="5"/>
      <c r="V296" s="5"/>
      <c r="W296" s="5">
        <v>23509</v>
      </c>
      <c r="X296" s="5">
        <v>1</v>
      </c>
      <c r="Y296" s="5">
        <v>23509</v>
      </c>
      <c r="Z296" s="5">
        <v>280821</v>
      </c>
      <c r="AA296" s="5">
        <v>1</v>
      </c>
      <c r="AB296" s="5">
        <v>280821</v>
      </c>
    </row>
    <row r="298" spans="1:206" x14ac:dyDescent="0.2">
      <c r="A298" s="1">
        <v>4</v>
      </c>
      <c r="B298" s="1">
        <v>1</v>
      </c>
      <c r="C298" s="1"/>
      <c r="D298" s="1">
        <f>ROW(A730)</f>
        <v>730</v>
      </c>
      <c r="E298" s="1"/>
      <c r="F298" s="1" t="s">
        <v>46</v>
      </c>
      <c r="G298" s="1" t="s">
        <v>238</v>
      </c>
      <c r="H298" s="1" t="s">
        <v>3</v>
      </c>
      <c r="I298" s="1">
        <v>0</v>
      </c>
      <c r="J298" s="1"/>
      <c r="K298" s="1">
        <v>0</v>
      </c>
      <c r="L298" s="1"/>
      <c r="M298" s="1" t="s">
        <v>3</v>
      </c>
      <c r="N298" s="1"/>
      <c r="O298" s="1"/>
      <c r="P298" s="1"/>
      <c r="Q298" s="1"/>
      <c r="R298" s="1"/>
      <c r="S298" s="1">
        <v>0</v>
      </c>
      <c r="T298" s="1">
        <v>0</v>
      </c>
      <c r="U298" s="1" t="s">
        <v>3</v>
      </c>
      <c r="V298" s="1">
        <v>0</v>
      </c>
      <c r="W298" s="1"/>
      <c r="X298" s="1"/>
      <c r="Y298" s="1"/>
      <c r="Z298" s="1"/>
      <c r="AA298" s="1"/>
      <c r="AB298" s="1" t="s">
        <v>3</v>
      </c>
      <c r="AC298" s="1" t="s">
        <v>3</v>
      </c>
      <c r="AD298" s="1" t="s">
        <v>3</v>
      </c>
      <c r="AE298" s="1" t="s">
        <v>3</v>
      </c>
      <c r="AF298" s="1" t="s">
        <v>3</v>
      </c>
      <c r="AG298" s="1" t="s">
        <v>3</v>
      </c>
      <c r="AH298" s="1"/>
      <c r="AI298" s="1"/>
      <c r="AJ298" s="1"/>
      <c r="AK298" s="1"/>
      <c r="AL298" s="1"/>
      <c r="AM298" s="1"/>
      <c r="AN298" s="1"/>
      <c r="AO298" s="1"/>
      <c r="AP298" s="1" t="s">
        <v>3</v>
      </c>
      <c r="AQ298" s="1" t="s">
        <v>3</v>
      </c>
      <c r="AR298" s="1" t="s">
        <v>3</v>
      </c>
      <c r="AS298" s="1"/>
      <c r="AT298" s="1"/>
      <c r="AU298" s="1"/>
      <c r="AV298" s="1"/>
      <c r="AW298" s="1"/>
      <c r="AX298" s="1"/>
      <c r="AY298" s="1"/>
      <c r="AZ298" s="1" t="s">
        <v>3</v>
      </c>
      <c r="BA298" s="1"/>
      <c r="BB298" s="1" t="s">
        <v>3</v>
      </c>
      <c r="BC298" s="1" t="s">
        <v>3</v>
      </c>
      <c r="BD298" s="1" t="s">
        <v>3</v>
      </c>
      <c r="BE298" s="1" t="s">
        <v>3</v>
      </c>
      <c r="BF298" s="1" t="s">
        <v>3</v>
      </c>
      <c r="BG298" s="1" t="s">
        <v>3</v>
      </c>
      <c r="BH298" s="1" t="s">
        <v>3</v>
      </c>
      <c r="BI298" s="1" t="s">
        <v>3</v>
      </c>
      <c r="BJ298" s="1" t="s">
        <v>3</v>
      </c>
      <c r="BK298" s="1" t="s">
        <v>3</v>
      </c>
      <c r="BL298" s="1" t="s">
        <v>3</v>
      </c>
      <c r="BM298" s="1" t="s">
        <v>3</v>
      </c>
      <c r="BN298" s="1" t="s">
        <v>3</v>
      </c>
      <c r="BO298" s="1" t="s">
        <v>3</v>
      </c>
      <c r="BP298" s="1" t="s">
        <v>3</v>
      </c>
      <c r="BQ298" s="1"/>
      <c r="BR298" s="1"/>
      <c r="BS298" s="1"/>
      <c r="BT298" s="1"/>
      <c r="BU298" s="1"/>
      <c r="BV298" s="1"/>
      <c r="BW298" s="1"/>
      <c r="BX298" s="1">
        <v>0</v>
      </c>
      <c r="BY298" s="1"/>
      <c r="BZ298" s="1"/>
      <c r="CA298" s="1"/>
      <c r="CB298" s="1"/>
      <c r="CC298" s="1"/>
      <c r="CD298" s="1"/>
      <c r="CE298" s="1"/>
      <c r="CF298" s="1"/>
      <c r="CG298" s="1"/>
      <c r="CH298" s="1"/>
      <c r="CI298" s="1"/>
      <c r="CJ298" s="1">
        <v>0</v>
      </c>
    </row>
    <row r="300" spans="1:206" x14ac:dyDescent="0.2">
      <c r="A300" s="3">
        <v>52</v>
      </c>
      <c r="B300" s="3">
        <f t="shared" ref="B300:G300" si="257">B730</f>
        <v>1</v>
      </c>
      <c r="C300" s="3">
        <f t="shared" si="257"/>
        <v>4</v>
      </c>
      <c r="D300" s="3">
        <f t="shared" si="257"/>
        <v>298</v>
      </c>
      <c r="E300" s="3">
        <f t="shared" si="257"/>
        <v>0</v>
      </c>
      <c r="F300" s="3" t="str">
        <f t="shared" si="257"/>
        <v>Новый раздел</v>
      </c>
      <c r="G300" s="3" t="str">
        <f t="shared" si="257"/>
        <v>1-й этаж (МОП)</v>
      </c>
      <c r="H300" s="3"/>
      <c r="I300" s="3"/>
      <c r="J300" s="3"/>
      <c r="K300" s="3"/>
      <c r="L300" s="3"/>
      <c r="M300" s="3"/>
      <c r="N300" s="3"/>
      <c r="O300" s="3">
        <f t="shared" ref="O300:AT300" si="258">O730</f>
        <v>11392</v>
      </c>
      <c r="P300" s="3">
        <f t="shared" si="258"/>
        <v>9730</v>
      </c>
      <c r="Q300" s="3">
        <f t="shared" si="258"/>
        <v>316</v>
      </c>
      <c r="R300" s="3">
        <f t="shared" si="258"/>
        <v>36</v>
      </c>
      <c r="S300" s="3">
        <f t="shared" si="258"/>
        <v>1346</v>
      </c>
      <c r="T300" s="3">
        <f t="shared" si="258"/>
        <v>0</v>
      </c>
      <c r="U300" s="3">
        <f t="shared" si="258"/>
        <v>149.79924</v>
      </c>
      <c r="V300" s="3">
        <f t="shared" si="258"/>
        <v>2.8568569999999998</v>
      </c>
      <c r="W300" s="3">
        <f t="shared" si="258"/>
        <v>119</v>
      </c>
      <c r="X300" s="3">
        <f t="shared" si="258"/>
        <v>1615</v>
      </c>
      <c r="Y300" s="3">
        <f t="shared" si="258"/>
        <v>1028</v>
      </c>
      <c r="Z300" s="3">
        <f t="shared" si="258"/>
        <v>0</v>
      </c>
      <c r="AA300" s="3">
        <f t="shared" si="258"/>
        <v>0</v>
      </c>
      <c r="AB300" s="3">
        <f t="shared" si="258"/>
        <v>0</v>
      </c>
      <c r="AC300" s="3">
        <f t="shared" si="258"/>
        <v>0</v>
      </c>
      <c r="AD300" s="3">
        <f t="shared" si="258"/>
        <v>0</v>
      </c>
      <c r="AE300" s="3">
        <f t="shared" si="258"/>
        <v>0</v>
      </c>
      <c r="AF300" s="3">
        <f t="shared" si="258"/>
        <v>0</v>
      </c>
      <c r="AG300" s="3">
        <f t="shared" si="258"/>
        <v>0</v>
      </c>
      <c r="AH300" s="3">
        <f t="shared" si="258"/>
        <v>0</v>
      </c>
      <c r="AI300" s="3">
        <f t="shared" si="258"/>
        <v>0</v>
      </c>
      <c r="AJ300" s="3">
        <f t="shared" si="258"/>
        <v>0</v>
      </c>
      <c r="AK300" s="3">
        <f t="shared" si="258"/>
        <v>0</v>
      </c>
      <c r="AL300" s="3">
        <f t="shared" si="258"/>
        <v>0</v>
      </c>
      <c r="AM300" s="3">
        <f t="shared" si="258"/>
        <v>0</v>
      </c>
      <c r="AN300" s="3">
        <f t="shared" si="258"/>
        <v>0</v>
      </c>
      <c r="AO300" s="3">
        <f t="shared" si="258"/>
        <v>0</v>
      </c>
      <c r="AP300" s="3">
        <f t="shared" si="258"/>
        <v>0</v>
      </c>
      <c r="AQ300" s="3">
        <f t="shared" si="258"/>
        <v>0</v>
      </c>
      <c r="AR300" s="3">
        <f t="shared" si="258"/>
        <v>14035</v>
      </c>
      <c r="AS300" s="3">
        <f t="shared" si="258"/>
        <v>14035</v>
      </c>
      <c r="AT300" s="3">
        <f t="shared" si="258"/>
        <v>0</v>
      </c>
      <c r="AU300" s="3">
        <f t="shared" ref="AU300:BZ300" si="259">AU730</f>
        <v>0</v>
      </c>
      <c r="AV300" s="3">
        <f t="shared" si="259"/>
        <v>9730</v>
      </c>
      <c r="AW300" s="3">
        <f t="shared" si="259"/>
        <v>9730</v>
      </c>
      <c r="AX300" s="3">
        <f t="shared" si="259"/>
        <v>0</v>
      </c>
      <c r="AY300" s="3">
        <f t="shared" si="259"/>
        <v>9730</v>
      </c>
      <c r="AZ300" s="3">
        <f t="shared" si="259"/>
        <v>0</v>
      </c>
      <c r="BA300" s="3">
        <f t="shared" si="259"/>
        <v>0</v>
      </c>
      <c r="BB300" s="3">
        <f t="shared" si="259"/>
        <v>0</v>
      </c>
      <c r="BC300" s="3">
        <f t="shared" si="259"/>
        <v>0</v>
      </c>
      <c r="BD300" s="3">
        <f t="shared" si="259"/>
        <v>0</v>
      </c>
      <c r="BE300" s="3">
        <f t="shared" si="259"/>
        <v>0</v>
      </c>
      <c r="BF300" s="3">
        <f t="shared" si="259"/>
        <v>0</v>
      </c>
      <c r="BG300" s="3">
        <f t="shared" si="259"/>
        <v>0</v>
      </c>
      <c r="BH300" s="3">
        <f t="shared" si="259"/>
        <v>0</v>
      </c>
      <c r="BI300" s="3">
        <f t="shared" si="259"/>
        <v>0</v>
      </c>
      <c r="BJ300" s="3">
        <f t="shared" si="259"/>
        <v>0</v>
      </c>
      <c r="BK300" s="3">
        <f t="shared" si="259"/>
        <v>0</v>
      </c>
      <c r="BL300" s="3">
        <f t="shared" si="259"/>
        <v>0</v>
      </c>
      <c r="BM300" s="3">
        <f t="shared" si="259"/>
        <v>0</v>
      </c>
      <c r="BN300" s="3">
        <f t="shared" si="259"/>
        <v>0</v>
      </c>
      <c r="BO300" s="3">
        <f t="shared" si="259"/>
        <v>0</v>
      </c>
      <c r="BP300" s="3">
        <f t="shared" si="259"/>
        <v>0</v>
      </c>
      <c r="BQ300" s="3">
        <f t="shared" si="259"/>
        <v>0</v>
      </c>
      <c r="BR300" s="3">
        <f t="shared" si="259"/>
        <v>0</v>
      </c>
      <c r="BS300" s="3">
        <f t="shared" si="259"/>
        <v>0</v>
      </c>
      <c r="BT300" s="3">
        <f t="shared" si="259"/>
        <v>0</v>
      </c>
      <c r="BU300" s="3">
        <f t="shared" si="259"/>
        <v>0</v>
      </c>
      <c r="BV300" s="3">
        <f t="shared" si="259"/>
        <v>0</v>
      </c>
      <c r="BW300" s="3">
        <f t="shared" si="259"/>
        <v>0</v>
      </c>
      <c r="BX300" s="3">
        <f t="shared" si="259"/>
        <v>0</v>
      </c>
      <c r="BY300" s="3">
        <f t="shared" si="259"/>
        <v>0</v>
      </c>
      <c r="BZ300" s="3">
        <f t="shared" si="259"/>
        <v>0</v>
      </c>
      <c r="CA300" s="3">
        <f t="shared" ref="CA300:DF300" si="260">CA730</f>
        <v>0</v>
      </c>
      <c r="CB300" s="3">
        <f t="shared" si="260"/>
        <v>0</v>
      </c>
      <c r="CC300" s="3">
        <f t="shared" si="260"/>
        <v>0</v>
      </c>
      <c r="CD300" s="3">
        <f t="shared" si="260"/>
        <v>0</v>
      </c>
      <c r="CE300" s="3">
        <f t="shared" si="260"/>
        <v>0</v>
      </c>
      <c r="CF300" s="3">
        <f t="shared" si="260"/>
        <v>0</v>
      </c>
      <c r="CG300" s="3">
        <f t="shared" si="260"/>
        <v>0</v>
      </c>
      <c r="CH300" s="3">
        <f t="shared" si="260"/>
        <v>0</v>
      </c>
      <c r="CI300" s="3">
        <f t="shared" si="260"/>
        <v>0</v>
      </c>
      <c r="CJ300" s="3">
        <f t="shared" si="260"/>
        <v>0</v>
      </c>
      <c r="CK300" s="3">
        <f t="shared" si="260"/>
        <v>0</v>
      </c>
      <c r="CL300" s="3">
        <f t="shared" si="260"/>
        <v>0</v>
      </c>
      <c r="CM300" s="3">
        <f t="shared" si="260"/>
        <v>0</v>
      </c>
      <c r="CN300" s="3">
        <f t="shared" si="260"/>
        <v>0</v>
      </c>
      <c r="CO300" s="3">
        <f t="shared" si="260"/>
        <v>0</v>
      </c>
      <c r="CP300" s="3">
        <f t="shared" si="260"/>
        <v>0</v>
      </c>
      <c r="CQ300" s="3">
        <f t="shared" si="260"/>
        <v>0</v>
      </c>
      <c r="CR300" s="3">
        <f t="shared" si="260"/>
        <v>0</v>
      </c>
      <c r="CS300" s="3">
        <f t="shared" si="260"/>
        <v>0</v>
      </c>
      <c r="CT300" s="3">
        <f t="shared" si="260"/>
        <v>0</v>
      </c>
      <c r="CU300" s="3">
        <f t="shared" si="260"/>
        <v>0</v>
      </c>
      <c r="CV300" s="3">
        <f t="shared" si="260"/>
        <v>0</v>
      </c>
      <c r="CW300" s="3">
        <f t="shared" si="260"/>
        <v>0</v>
      </c>
      <c r="CX300" s="3">
        <f t="shared" si="260"/>
        <v>0</v>
      </c>
      <c r="CY300" s="3">
        <f t="shared" si="260"/>
        <v>0</v>
      </c>
      <c r="CZ300" s="3">
        <f t="shared" si="260"/>
        <v>0</v>
      </c>
      <c r="DA300" s="3">
        <f t="shared" si="260"/>
        <v>0</v>
      </c>
      <c r="DB300" s="3">
        <f t="shared" si="260"/>
        <v>0</v>
      </c>
      <c r="DC300" s="3">
        <f t="shared" si="260"/>
        <v>0</v>
      </c>
      <c r="DD300" s="3">
        <f t="shared" si="260"/>
        <v>0</v>
      </c>
      <c r="DE300" s="3">
        <f t="shared" si="260"/>
        <v>0</v>
      </c>
      <c r="DF300" s="3">
        <f t="shared" si="260"/>
        <v>0</v>
      </c>
      <c r="DG300" s="4">
        <f t="shared" ref="DG300:EL300" si="261">DG730</f>
        <v>105583</v>
      </c>
      <c r="DH300" s="4">
        <f t="shared" si="261"/>
        <v>68712</v>
      </c>
      <c r="DI300" s="4">
        <f t="shared" si="261"/>
        <v>2697</v>
      </c>
      <c r="DJ300" s="4">
        <f t="shared" si="261"/>
        <v>711</v>
      </c>
      <c r="DK300" s="4">
        <f t="shared" si="261"/>
        <v>34174</v>
      </c>
      <c r="DL300" s="4">
        <f t="shared" si="261"/>
        <v>0</v>
      </c>
      <c r="DM300" s="4" t="e">
        <f t="shared" si="261"/>
        <v>#REF!</v>
      </c>
      <c r="DN300" s="4">
        <f t="shared" si="261"/>
        <v>2.8568569999999998</v>
      </c>
      <c r="DO300" s="4">
        <f t="shared" si="261"/>
        <v>119</v>
      </c>
      <c r="DP300" s="4" t="e">
        <f t="shared" si="261"/>
        <v>#REF!</v>
      </c>
      <c r="DQ300" s="4" t="e">
        <f t="shared" si="261"/>
        <v>#REF!</v>
      </c>
      <c r="DR300" s="4">
        <f t="shared" si="261"/>
        <v>0</v>
      </c>
      <c r="DS300" s="4">
        <f t="shared" si="261"/>
        <v>0</v>
      </c>
      <c r="DT300" s="4">
        <f t="shared" si="261"/>
        <v>0</v>
      </c>
      <c r="DU300" s="4">
        <f t="shared" si="261"/>
        <v>0</v>
      </c>
      <c r="DV300" s="4">
        <f t="shared" si="261"/>
        <v>0</v>
      </c>
      <c r="DW300" s="4">
        <f t="shared" si="261"/>
        <v>0</v>
      </c>
      <c r="DX300" s="4">
        <f t="shared" si="261"/>
        <v>0</v>
      </c>
      <c r="DY300" s="4">
        <f t="shared" si="261"/>
        <v>0</v>
      </c>
      <c r="DZ300" s="4">
        <f t="shared" si="261"/>
        <v>0</v>
      </c>
      <c r="EA300" s="4">
        <f t="shared" si="261"/>
        <v>0</v>
      </c>
      <c r="EB300" s="4">
        <f t="shared" si="261"/>
        <v>0</v>
      </c>
      <c r="EC300" s="4">
        <f t="shared" si="261"/>
        <v>0</v>
      </c>
      <c r="ED300" s="4">
        <f t="shared" si="261"/>
        <v>0</v>
      </c>
      <c r="EE300" s="4">
        <f t="shared" si="261"/>
        <v>0</v>
      </c>
      <c r="EF300" s="4">
        <f t="shared" si="261"/>
        <v>0</v>
      </c>
      <c r="EG300" s="4">
        <f t="shared" si="261"/>
        <v>0</v>
      </c>
      <c r="EH300" s="4">
        <f t="shared" si="261"/>
        <v>0</v>
      </c>
      <c r="EI300" s="4">
        <f t="shared" si="261"/>
        <v>0</v>
      </c>
      <c r="EJ300" s="4" t="e">
        <f t="shared" si="261"/>
        <v>#REF!</v>
      </c>
      <c r="EK300" s="4" t="e">
        <f t="shared" si="261"/>
        <v>#REF!</v>
      </c>
      <c r="EL300" s="4">
        <f t="shared" si="261"/>
        <v>0</v>
      </c>
      <c r="EM300" s="4">
        <f t="shared" ref="EM300:FR300" si="262">EM730</f>
        <v>0</v>
      </c>
      <c r="EN300" s="4">
        <f t="shared" si="262"/>
        <v>68712</v>
      </c>
      <c r="EO300" s="4">
        <f t="shared" si="262"/>
        <v>68712</v>
      </c>
      <c r="EP300" s="4">
        <f t="shared" si="262"/>
        <v>0</v>
      </c>
      <c r="EQ300" s="4">
        <f t="shared" si="262"/>
        <v>68712</v>
      </c>
      <c r="ER300" s="4">
        <f t="shared" si="262"/>
        <v>0</v>
      </c>
      <c r="ES300" s="4">
        <f t="shared" si="262"/>
        <v>0</v>
      </c>
      <c r="ET300" s="4">
        <f t="shared" si="262"/>
        <v>0</v>
      </c>
      <c r="EU300" s="4">
        <f t="shared" si="262"/>
        <v>0</v>
      </c>
      <c r="EV300" s="4">
        <f t="shared" si="262"/>
        <v>0</v>
      </c>
      <c r="EW300" s="4">
        <f t="shared" si="262"/>
        <v>0</v>
      </c>
      <c r="EX300" s="4">
        <f t="shared" si="262"/>
        <v>0</v>
      </c>
      <c r="EY300" s="4">
        <f t="shared" si="262"/>
        <v>0</v>
      </c>
      <c r="EZ300" s="4">
        <f t="shared" si="262"/>
        <v>0</v>
      </c>
      <c r="FA300" s="4">
        <f t="shared" si="262"/>
        <v>0</v>
      </c>
      <c r="FB300" s="4">
        <f t="shared" si="262"/>
        <v>0</v>
      </c>
      <c r="FC300" s="4">
        <f t="shared" si="262"/>
        <v>0</v>
      </c>
      <c r="FD300" s="4">
        <f t="shared" si="262"/>
        <v>0</v>
      </c>
      <c r="FE300" s="4">
        <f t="shared" si="262"/>
        <v>0</v>
      </c>
      <c r="FF300" s="4">
        <f t="shared" si="262"/>
        <v>0</v>
      </c>
      <c r="FG300" s="4">
        <f t="shared" si="262"/>
        <v>0</v>
      </c>
      <c r="FH300" s="4">
        <f t="shared" si="262"/>
        <v>0</v>
      </c>
      <c r="FI300" s="4">
        <f t="shared" si="262"/>
        <v>0</v>
      </c>
      <c r="FJ300" s="4">
        <f t="shared" si="262"/>
        <v>0</v>
      </c>
      <c r="FK300" s="4">
        <f t="shared" si="262"/>
        <v>0</v>
      </c>
      <c r="FL300" s="4">
        <f t="shared" si="262"/>
        <v>0</v>
      </c>
      <c r="FM300" s="4">
        <f t="shared" si="262"/>
        <v>0</v>
      </c>
      <c r="FN300" s="4">
        <f t="shared" si="262"/>
        <v>0</v>
      </c>
      <c r="FO300" s="4">
        <f t="shared" si="262"/>
        <v>0</v>
      </c>
      <c r="FP300" s="4">
        <f t="shared" si="262"/>
        <v>0</v>
      </c>
      <c r="FQ300" s="4">
        <f t="shared" si="262"/>
        <v>0</v>
      </c>
      <c r="FR300" s="4">
        <f t="shared" si="262"/>
        <v>0</v>
      </c>
      <c r="FS300" s="4">
        <f t="shared" ref="FS300:GX300" si="263">FS730</f>
        <v>0</v>
      </c>
      <c r="FT300" s="4">
        <f t="shared" si="263"/>
        <v>0</v>
      </c>
      <c r="FU300" s="4">
        <f t="shared" si="263"/>
        <v>0</v>
      </c>
      <c r="FV300" s="4">
        <f t="shared" si="263"/>
        <v>0</v>
      </c>
      <c r="FW300" s="4">
        <f t="shared" si="263"/>
        <v>0</v>
      </c>
      <c r="FX300" s="4">
        <f t="shared" si="263"/>
        <v>0</v>
      </c>
      <c r="FY300" s="4">
        <f t="shared" si="263"/>
        <v>0</v>
      </c>
      <c r="FZ300" s="4">
        <f t="shared" si="263"/>
        <v>0</v>
      </c>
      <c r="GA300" s="4">
        <f t="shared" si="263"/>
        <v>0</v>
      </c>
      <c r="GB300" s="4">
        <f t="shared" si="263"/>
        <v>0</v>
      </c>
      <c r="GC300" s="4">
        <f t="shared" si="263"/>
        <v>0</v>
      </c>
      <c r="GD300" s="4">
        <f t="shared" si="263"/>
        <v>0</v>
      </c>
      <c r="GE300" s="4">
        <f t="shared" si="263"/>
        <v>0</v>
      </c>
      <c r="GF300" s="4">
        <f t="shared" si="263"/>
        <v>0</v>
      </c>
      <c r="GG300" s="4">
        <f t="shared" si="263"/>
        <v>0</v>
      </c>
      <c r="GH300" s="4">
        <f t="shared" si="263"/>
        <v>0</v>
      </c>
      <c r="GI300" s="4">
        <f t="shared" si="263"/>
        <v>0</v>
      </c>
      <c r="GJ300" s="4">
        <f t="shared" si="263"/>
        <v>0</v>
      </c>
      <c r="GK300" s="4">
        <f t="shared" si="263"/>
        <v>0</v>
      </c>
      <c r="GL300" s="4">
        <f t="shared" si="263"/>
        <v>0</v>
      </c>
      <c r="GM300" s="4">
        <f t="shared" si="263"/>
        <v>0</v>
      </c>
      <c r="GN300" s="4">
        <f t="shared" si="263"/>
        <v>0</v>
      </c>
      <c r="GO300" s="4">
        <f t="shared" si="263"/>
        <v>0</v>
      </c>
      <c r="GP300" s="4">
        <f t="shared" si="263"/>
        <v>0</v>
      </c>
      <c r="GQ300" s="4">
        <f t="shared" si="263"/>
        <v>0</v>
      </c>
      <c r="GR300" s="4">
        <f t="shared" si="263"/>
        <v>0</v>
      </c>
      <c r="GS300" s="4">
        <f t="shared" si="263"/>
        <v>0</v>
      </c>
      <c r="GT300" s="4">
        <f t="shared" si="263"/>
        <v>0</v>
      </c>
      <c r="GU300" s="4">
        <f t="shared" si="263"/>
        <v>0</v>
      </c>
      <c r="GV300" s="4">
        <f t="shared" si="263"/>
        <v>0</v>
      </c>
      <c r="GW300" s="4">
        <f t="shared" si="263"/>
        <v>0</v>
      </c>
      <c r="GX300" s="4">
        <f t="shared" si="263"/>
        <v>0</v>
      </c>
    </row>
    <row r="302" spans="1:206" x14ac:dyDescent="0.2">
      <c r="A302" s="1">
        <v>5</v>
      </c>
      <c r="B302" s="1">
        <v>1</v>
      </c>
      <c r="C302" s="1"/>
      <c r="D302" s="1">
        <f>ROW(A347)</f>
        <v>347</v>
      </c>
      <c r="E302" s="1"/>
      <c r="F302" s="1" t="s">
        <v>141</v>
      </c>
      <c r="G302" s="1" t="s">
        <v>239</v>
      </c>
      <c r="H302" s="1" t="s">
        <v>3</v>
      </c>
      <c r="I302" s="1">
        <v>0</v>
      </c>
      <c r="J302" s="1"/>
      <c r="K302" s="1">
        <v>0</v>
      </c>
      <c r="L302" s="1"/>
      <c r="M302" s="1" t="s">
        <v>3</v>
      </c>
      <c r="N302" s="1"/>
      <c r="O302" s="1"/>
      <c r="P302" s="1"/>
      <c r="Q302" s="1"/>
      <c r="R302" s="1"/>
      <c r="S302" s="1">
        <v>0</v>
      </c>
      <c r="T302" s="1">
        <v>0</v>
      </c>
      <c r="U302" s="1" t="s">
        <v>3</v>
      </c>
      <c r="V302" s="1">
        <v>0</v>
      </c>
      <c r="W302" s="1"/>
      <c r="X302" s="1"/>
      <c r="Y302" s="1"/>
      <c r="Z302" s="1"/>
      <c r="AA302" s="1"/>
      <c r="AB302" s="1" t="s">
        <v>3</v>
      </c>
      <c r="AC302" s="1" t="s">
        <v>3</v>
      </c>
      <c r="AD302" s="1" t="s">
        <v>3</v>
      </c>
      <c r="AE302" s="1" t="s">
        <v>3</v>
      </c>
      <c r="AF302" s="1" t="s">
        <v>3</v>
      </c>
      <c r="AG302" s="1" t="s">
        <v>3</v>
      </c>
      <c r="AH302" s="1"/>
      <c r="AI302" s="1"/>
      <c r="AJ302" s="1"/>
      <c r="AK302" s="1"/>
      <c r="AL302" s="1"/>
      <c r="AM302" s="1"/>
      <c r="AN302" s="1"/>
      <c r="AO302" s="1"/>
      <c r="AP302" s="1" t="s">
        <v>3</v>
      </c>
      <c r="AQ302" s="1" t="s">
        <v>3</v>
      </c>
      <c r="AR302" s="1" t="s">
        <v>3</v>
      </c>
      <c r="AS302" s="1"/>
      <c r="AT302" s="1"/>
      <c r="AU302" s="1"/>
      <c r="AV302" s="1"/>
      <c r="AW302" s="1"/>
      <c r="AX302" s="1"/>
      <c r="AY302" s="1"/>
      <c r="AZ302" s="1" t="s">
        <v>3</v>
      </c>
      <c r="BA302" s="1"/>
      <c r="BB302" s="1" t="s">
        <v>3</v>
      </c>
      <c r="BC302" s="1" t="s">
        <v>3</v>
      </c>
      <c r="BD302" s="1" t="s">
        <v>3</v>
      </c>
      <c r="BE302" s="1" t="s">
        <v>3</v>
      </c>
      <c r="BF302" s="1" t="s">
        <v>3</v>
      </c>
      <c r="BG302" s="1" t="s">
        <v>3</v>
      </c>
      <c r="BH302" s="1" t="s">
        <v>3</v>
      </c>
      <c r="BI302" s="1" t="s">
        <v>3</v>
      </c>
      <c r="BJ302" s="1" t="s">
        <v>3</v>
      </c>
      <c r="BK302" s="1" t="s">
        <v>3</v>
      </c>
      <c r="BL302" s="1" t="s">
        <v>3</v>
      </c>
      <c r="BM302" s="1" t="s">
        <v>3</v>
      </c>
      <c r="BN302" s="1" t="s">
        <v>3</v>
      </c>
      <c r="BO302" s="1" t="s">
        <v>3</v>
      </c>
      <c r="BP302" s="1" t="s">
        <v>3</v>
      </c>
      <c r="BQ302" s="1"/>
      <c r="BR302" s="1"/>
      <c r="BS302" s="1"/>
      <c r="BT302" s="1"/>
      <c r="BU302" s="1"/>
      <c r="BV302" s="1"/>
      <c r="BW302" s="1"/>
      <c r="BX302" s="1">
        <v>0</v>
      </c>
      <c r="BY302" s="1"/>
      <c r="BZ302" s="1"/>
      <c r="CA302" s="1"/>
      <c r="CB302" s="1"/>
      <c r="CC302" s="1"/>
      <c r="CD302" s="1"/>
      <c r="CE302" s="1"/>
      <c r="CF302" s="1"/>
      <c r="CG302" s="1"/>
      <c r="CH302" s="1"/>
      <c r="CI302" s="1"/>
      <c r="CJ302" s="1">
        <v>0</v>
      </c>
    </row>
    <row r="304" spans="1:206" x14ac:dyDescent="0.2">
      <c r="A304" s="3">
        <v>52</v>
      </c>
      <c r="B304" s="3">
        <f t="shared" ref="B304:G304" si="264">B347</f>
        <v>1</v>
      </c>
      <c r="C304" s="3">
        <f t="shared" si="264"/>
        <v>5</v>
      </c>
      <c r="D304" s="3">
        <f t="shared" si="264"/>
        <v>302</v>
      </c>
      <c r="E304" s="3">
        <f t="shared" si="264"/>
        <v>0</v>
      </c>
      <c r="F304" s="3" t="str">
        <f t="shared" si="264"/>
        <v>Новый подраздел</v>
      </c>
      <c r="G304" s="3" t="str">
        <f t="shared" si="264"/>
        <v>Лестничная клетка (на отм 0,000)</v>
      </c>
      <c r="H304" s="3"/>
      <c r="I304" s="3"/>
      <c r="J304" s="3"/>
      <c r="K304" s="3"/>
      <c r="L304" s="3"/>
      <c r="M304" s="3"/>
      <c r="N304" s="3"/>
      <c r="O304" s="3">
        <f t="shared" ref="O304:AT304" si="265">O347</f>
        <v>574</v>
      </c>
      <c r="P304" s="3">
        <f t="shared" si="265"/>
        <v>491</v>
      </c>
      <c r="Q304" s="3">
        <f t="shared" si="265"/>
        <v>14</v>
      </c>
      <c r="R304" s="3">
        <f t="shared" si="265"/>
        <v>3</v>
      </c>
      <c r="S304" s="3">
        <f t="shared" si="265"/>
        <v>69</v>
      </c>
      <c r="T304" s="3">
        <f t="shared" si="265"/>
        <v>0</v>
      </c>
      <c r="U304" s="3">
        <f t="shared" si="265"/>
        <v>7.8910999999999998</v>
      </c>
      <c r="V304" s="3">
        <f t="shared" si="265"/>
        <v>0.20945999999999998</v>
      </c>
      <c r="W304" s="3">
        <f t="shared" si="265"/>
        <v>0</v>
      </c>
      <c r="X304" s="3">
        <f t="shared" si="265"/>
        <v>88</v>
      </c>
      <c r="Y304" s="3">
        <f t="shared" si="265"/>
        <v>56</v>
      </c>
      <c r="Z304" s="3">
        <f t="shared" si="265"/>
        <v>0</v>
      </c>
      <c r="AA304" s="3">
        <f t="shared" si="265"/>
        <v>0</v>
      </c>
      <c r="AB304" s="3">
        <f t="shared" si="265"/>
        <v>574</v>
      </c>
      <c r="AC304" s="3">
        <f t="shared" si="265"/>
        <v>491</v>
      </c>
      <c r="AD304" s="3">
        <f t="shared" si="265"/>
        <v>14</v>
      </c>
      <c r="AE304" s="3">
        <f t="shared" si="265"/>
        <v>3</v>
      </c>
      <c r="AF304" s="3">
        <f t="shared" si="265"/>
        <v>69</v>
      </c>
      <c r="AG304" s="3">
        <f t="shared" si="265"/>
        <v>0</v>
      </c>
      <c r="AH304" s="3">
        <f t="shared" si="265"/>
        <v>7.8910999999999998</v>
      </c>
      <c r="AI304" s="3">
        <f t="shared" si="265"/>
        <v>0.20945999999999998</v>
      </c>
      <c r="AJ304" s="3">
        <f t="shared" si="265"/>
        <v>0</v>
      </c>
      <c r="AK304" s="3">
        <f t="shared" si="265"/>
        <v>88</v>
      </c>
      <c r="AL304" s="3">
        <f t="shared" si="265"/>
        <v>56</v>
      </c>
      <c r="AM304" s="3">
        <f t="shared" si="265"/>
        <v>0</v>
      </c>
      <c r="AN304" s="3">
        <f t="shared" si="265"/>
        <v>0</v>
      </c>
      <c r="AO304" s="3">
        <f t="shared" si="265"/>
        <v>0</v>
      </c>
      <c r="AP304" s="3">
        <f t="shared" si="265"/>
        <v>0</v>
      </c>
      <c r="AQ304" s="3">
        <f t="shared" si="265"/>
        <v>0</v>
      </c>
      <c r="AR304" s="3">
        <f t="shared" si="265"/>
        <v>718</v>
      </c>
      <c r="AS304" s="3">
        <f t="shared" si="265"/>
        <v>718</v>
      </c>
      <c r="AT304" s="3">
        <f t="shared" si="265"/>
        <v>0</v>
      </c>
      <c r="AU304" s="3">
        <f t="shared" ref="AU304:BZ304" si="266">AU347</f>
        <v>0</v>
      </c>
      <c r="AV304" s="3">
        <f t="shared" si="266"/>
        <v>491</v>
      </c>
      <c r="AW304" s="3">
        <f t="shared" si="266"/>
        <v>491</v>
      </c>
      <c r="AX304" s="3">
        <f t="shared" si="266"/>
        <v>0</v>
      </c>
      <c r="AY304" s="3">
        <f t="shared" si="266"/>
        <v>491</v>
      </c>
      <c r="AZ304" s="3">
        <f t="shared" si="266"/>
        <v>0</v>
      </c>
      <c r="BA304" s="3">
        <f t="shared" si="266"/>
        <v>0</v>
      </c>
      <c r="BB304" s="3">
        <f t="shared" si="266"/>
        <v>0</v>
      </c>
      <c r="BC304" s="3">
        <f t="shared" si="266"/>
        <v>0</v>
      </c>
      <c r="BD304" s="3">
        <f t="shared" si="266"/>
        <v>0</v>
      </c>
      <c r="BE304" s="3">
        <f t="shared" si="266"/>
        <v>0</v>
      </c>
      <c r="BF304" s="3">
        <f t="shared" si="266"/>
        <v>0</v>
      </c>
      <c r="BG304" s="3">
        <f t="shared" si="266"/>
        <v>0</v>
      </c>
      <c r="BH304" s="3">
        <f t="shared" si="266"/>
        <v>0</v>
      </c>
      <c r="BI304" s="3">
        <f t="shared" si="266"/>
        <v>0</v>
      </c>
      <c r="BJ304" s="3">
        <f t="shared" si="266"/>
        <v>0</v>
      </c>
      <c r="BK304" s="3">
        <f t="shared" si="266"/>
        <v>0</v>
      </c>
      <c r="BL304" s="3">
        <f t="shared" si="266"/>
        <v>0</v>
      </c>
      <c r="BM304" s="3">
        <f t="shared" si="266"/>
        <v>0</v>
      </c>
      <c r="BN304" s="3">
        <f t="shared" si="266"/>
        <v>0</v>
      </c>
      <c r="BO304" s="3">
        <f t="shared" si="266"/>
        <v>0</v>
      </c>
      <c r="BP304" s="3">
        <f t="shared" si="266"/>
        <v>0</v>
      </c>
      <c r="BQ304" s="3">
        <f t="shared" si="266"/>
        <v>0</v>
      </c>
      <c r="BR304" s="3">
        <f t="shared" si="266"/>
        <v>0</v>
      </c>
      <c r="BS304" s="3">
        <f t="shared" si="266"/>
        <v>0</v>
      </c>
      <c r="BT304" s="3">
        <f t="shared" si="266"/>
        <v>0</v>
      </c>
      <c r="BU304" s="3">
        <f t="shared" si="266"/>
        <v>0</v>
      </c>
      <c r="BV304" s="3">
        <f t="shared" si="266"/>
        <v>0</v>
      </c>
      <c r="BW304" s="3">
        <f t="shared" si="266"/>
        <v>0</v>
      </c>
      <c r="BX304" s="3">
        <f t="shared" si="266"/>
        <v>0</v>
      </c>
      <c r="BY304" s="3">
        <f t="shared" si="266"/>
        <v>0</v>
      </c>
      <c r="BZ304" s="3">
        <f t="shared" si="266"/>
        <v>0</v>
      </c>
      <c r="CA304" s="3">
        <f t="shared" ref="CA304:DF304" si="267">CA347</f>
        <v>718</v>
      </c>
      <c r="CB304" s="3">
        <f t="shared" si="267"/>
        <v>718</v>
      </c>
      <c r="CC304" s="3">
        <f t="shared" si="267"/>
        <v>0</v>
      </c>
      <c r="CD304" s="3">
        <f t="shared" si="267"/>
        <v>0</v>
      </c>
      <c r="CE304" s="3">
        <f t="shared" si="267"/>
        <v>491</v>
      </c>
      <c r="CF304" s="3">
        <f t="shared" si="267"/>
        <v>491</v>
      </c>
      <c r="CG304" s="3">
        <f t="shared" si="267"/>
        <v>0</v>
      </c>
      <c r="CH304" s="3">
        <f t="shared" si="267"/>
        <v>491</v>
      </c>
      <c r="CI304" s="3">
        <f t="shared" si="267"/>
        <v>0</v>
      </c>
      <c r="CJ304" s="3">
        <f t="shared" si="267"/>
        <v>0</v>
      </c>
      <c r="CK304" s="3">
        <f t="shared" si="267"/>
        <v>0</v>
      </c>
      <c r="CL304" s="3">
        <f t="shared" si="267"/>
        <v>0</v>
      </c>
      <c r="CM304" s="3">
        <f t="shared" si="267"/>
        <v>0</v>
      </c>
      <c r="CN304" s="3">
        <f t="shared" si="267"/>
        <v>0</v>
      </c>
      <c r="CO304" s="3">
        <f t="shared" si="267"/>
        <v>0</v>
      </c>
      <c r="CP304" s="3">
        <f t="shared" si="267"/>
        <v>0</v>
      </c>
      <c r="CQ304" s="3">
        <f t="shared" si="267"/>
        <v>0</v>
      </c>
      <c r="CR304" s="3">
        <f t="shared" si="267"/>
        <v>0</v>
      </c>
      <c r="CS304" s="3">
        <f t="shared" si="267"/>
        <v>0</v>
      </c>
      <c r="CT304" s="3">
        <f t="shared" si="267"/>
        <v>0</v>
      </c>
      <c r="CU304" s="3">
        <f t="shared" si="267"/>
        <v>0</v>
      </c>
      <c r="CV304" s="3">
        <f t="shared" si="267"/>
        <v>0</v>
      </c>
      <c r="CW304" s="3">
        <f t="shared" si="267"/>
        <v>0</v>
      </c>
      <c r="CX304" s="3">
        <f t="shared" si="267"/>
        <v>0</v>
      </c>
      <c r="CY304" s="3">
        <f t="shared" si="267"/>
        <v>0</v>
      </c>
      <c r="CZ304" s="3">
        <f t="shared" si="267"/>
        <v>0</v>
      </c>
      <c r="DA304" s="3">
        <f t="shared" si="267"/>
        <v>0</v>
      </c>
      <c r="DB304" s="3">
        <f t="shared" si="267"/>
        <v>0</v>
      </c>
      <c r="DC304" s="3">
        <f t="shared" si="267"/>
        <v>0</v>
      </c>
      <c r="DD304" s="3">
        <f t="shared" si="267"/>
        <v>0</v>
      </c>
      <c r="DE304" s="3">
        <f t="shared" si="267"/>
        <v>0</v>
      </c>
      <c r="DF304" s="3">
        <f t="shared" si="267"/>
        <v>0</v>
      </c>
      <c r="DG304" s="4">
        <f t="shared" ref="DG304:EL304" si="268">DG347</f>
        <v>4110</v>
      </c>
      <c r="DH304" s="4">
        <f t="shared" si="268"/>
        <v>2252</v>
      </c>
      <c r="DI304" s="4">
        <f t="shared" si="268"/>
        <v>102</v>
      </c>
      <c r="DJ304" s="4">
        <f t="shared" si="268"/>
        <v>53</v>
      </c>
      <c r="DK304" s="4">
        <f t="shared" si="268"/>
        <v>1756</v>
      </c>
      <c r="DL304" s="4">
        <f t="shared" si="268"/>
        <v>0</v>
      </c>
      <c r="DM304" s="4" t="e">
        <f t="shared" si="268"/>
        <v>#REF!</v>
      </c>
      <c r="DN304" s="4">
        <f t="shared" si="268"/>
        <v>0.20945999999999998</v>
      </c>
      <c r="DO304" s="4">
        <f t="shared" si="268"/>
        <v>0</v>
      </c>
      <c r="DP304" s="4" t="e">
        <f t="shared" si="268"/>
        <v>#REF!</v>
      </c>
      <c r="DQ304" s="4" t="e">
        <f t="shared" si="268"/>
        <v>#REF!</v>
      </c>
      <c r="DR304" s="4">
        <f t="shared" si="268"/>
        <v>0</v>
      </c>
      <c r="DS304" s="4">
        <f t="shared" si="268"/>
        <v>0</v>
      </c>
      <c r="DT304" s="4">
        <f t="shared" si="268"/>
        <v>4110</v>
      </c>
      <c r="DU304" s="4">
        <f t="shared" si="268"/>
        <v>2252</v>
      </c>
      <c r="DV304" s="4">
        <f t="shared" si="268"/>
        <v>102</v>
      </c>
      <c r="DW304" s="4">
        <f t="shared" si="268"/>
        <v>53</v>
      </c>
      <c r="DX304" s="4">
        <f t="shared" si="268"/>
        <v>1756</v>
      </c>
      <c r="DY304" s="4">
        <f t="shared" si="268"/>
        <v>0</v>
      </c>
      <c r="DZ304" s="4" t="e">
        <f t="shared" si="268"/>
        <v>#REF!</v>
      </c>
      <c r="EA304" s="4">
        <f t="shared" si="268"/>
        <v>0.20945999999999998</v>
      </c>
      <c r="EB304" s="4">
        <f t="shared" si="268"/>
        <v>0</v>
      </c>
      <c r="EC304" s="4" t="e">
        <f t="shared" si="268"/>
        <v>#REF!</v>
      </c>
      <c r="ED304" s="4" t="e">
        <f t="shared" si="268"/>
        <v>#REF!</v>
      </c>
      <c r="EE304" s="4">
        <f t="shared" si="268"/>
        <v>0</v>
      </c>
      <c r="EF304" s="4">
        <f t="shared" si="268"/>
        <v>0</v>
      </c>
      <c r="EG304" s="4">
        <f t="shared" si="268"/>
        <v>0</v>
      </c>
      <c r="EH304" s="4">
        <f t="shared" si="268"/>
        <v>0</v>
      </c>
      <c r="EI304" s="4">
        <f t="shared" si="268"/>
        <v>0</v>
      </c>
      <c r="EJ304" s="4" t="e">
        <f t="shared" si="268"/>
        <v>#REF!</v>
      </c>
      <c r="EK304" s="4" t="e">
        <f t="shared" si="268"/>
        <v>#REF!</v>
      </c>
      <c r="EL304" s="4">
        <f t="shared" si="268"/>
        <v>0</v>
      </c>
      <c r="EM304" s="4">
        <f t="shared" ref="EM304:FR304" si="269">EM347</f>
        <v>0</v>
      </c>
      <c r="EN304" s="4">
        <f t="shared" si="269"/>
        <v>2252</v>
      </c>
      <c r="EO304" s="4">
        <f t="shared" si="269"/>
        <v>2252</v>
      </c>
      <c r="EP304" s="4">
        <f t="shared" si="269"/>
        <v>0</v>
      </c>
      <c r="EQ304" s="4">
        <f t="shared" si="269"/>
        <v>2252</v>
      </c>
      <c r="ER304" s="4">
        <f t="shared" si="269"/>
        <v>0</v>
      </c>
      <c r="ES304" s="4">
        <f t="shared" si="269"/>
        <v>0</v>
      </c>
      <c r="ET304" s="4">
        <f t="shared" si="269"/>
        <v>0</v>
      </c>
      <c r="EU304" s="4">
        <f t="shared" si="269"/>
        <v>0</v>
      </c>
      <c r="EV304" s="4">
        <f t="shared" si="269"/>
        <v>0</v>
      </c>
      <c r="EW304" s="4">
        <f t="shared" si="269"/>
        <v>0</v>
      </c>
      <c r="EX304" s="4">
        <f t="shared" si="269"/>
        <v>0</v>
      </c>
      <c r="EY304" s="4">
        <f t="shared" si="269"/>
        <v>0</v>
      </c>
      <c r="EZ304" s="4">
        <f t="shared" si="269"/>
        <v>0</v>
      </c>
      <c r="FA304" s="4">
        <f t="shared" si="269"/>
        <v>0</v>
      </c>
      <c r="FB304" s="4">
        <f t="shared" si="269"/>
        <v>0</v>
      </c>
      <c r="FC304" s="4">
        <f t="shared" si="269"/>
        <v>0</v>
      </c>
      <c r="FD304" s="4">
        <f t="shared" si="269"/>
        <v>0</v>
      </c>
      <c r="FE304" s="4">
        <f t="shared" si="269"/>
        <v>0</v>
      </c>
      <c r="FF304" s="4">
        <f t="shared" si="269"/>
        <v>0</v>
      </c>
      <c r="FG304" s="4">
        <f t="shared" si="269"/>
        <v>0</v>
      </c>
      <c r="FH304" s="4">
        <f t="shared" si="269"/>
        <v>0</v>
      </c>
      <c r="FI304" s="4">
        <f t="shared" si="269"/>
        <v>0</v>
      </c>
      <c r="FJ304" s="4">
        <f t="shared" si="269"/>
        <v>0</v>
      </c>
      <c r="FK304" s="4">
        <f t="shared" si="269"/>
        <v>0</v>
      </c>
      <c r="FL304" s="4">
        <f t="shared" si="269"/>
        <v>0</v>
      </c>
      <c r="FM304" s="4">
        <f t="shared" si="269"/>
        <v>0</v>
      </c>
      <c r="FN304" s="4">
        <f t="shared" si="269"/>
        <v>0</v>
      </c>
      <c r="FO304" s="4">
        <f t="shared" si="269"/>
        <v>0</v>
      </c>
      <c r="FP304" s="4">
        <f t="shared" si="269"/>
        <v>0</v>
      </c>
      <c r="FQ304" s="4">
        <f t="shared" si="269"/>
        <v>0</v>
      </c>
      <c r="FR304" s="4">
        <f t="shared" si="269"/>
        <v>0</v>
      </c>
      <c r="FS304" s="4" t="e">
        <f t="shared" ref="FS304:GX304" si="270">FS347</f>
        <v>#REF!</v>
      </c>
      <c r="FT304" s="4" t="e">
        <f t="shared" si="270"/>
        <v>#REF!</v>
      </c>
      <c r="FU304" s="4">
        <f t="shared" si="270"/>
        <v>0</v>
      </c>
      <c r="FV304" s="4">
        <f t="shared" si="270"/>
        <v>0</v>
      </c>
      <c r="FW304" s="4">
        <f t="shared" si="270"/>
        <v>2252</v>
      </c>
      <c r="FX304" s="4">
        <f t="shared" si="270"/>
        <v>2252</v>
      </c>
      <c r="FY304" s="4">
        <f t="shared" si="270"/>
        <v>0</v>
      </c>
      <c r="FZ304" s="4">
        <f t="shared" si="270"/>
        <v>2252</v>
      </c>
      <c r="GA304" s="4">
        <f t="shared" si="270"/>
        <v>0</v>
      </c>
      <c r="GB304" s="4">
        <f t="shared" si="270"/>
        <v>0</v>
      </c>
      <c r="GC304" s="4">
        <f t="shared" si="270"/>
        <v>0</v>
      </c>
      <c r="GD304" s="4">
        <f t="shared" si="270"/>
        <v>0</v>
      </c>
      <c r="GE304" s="4">
        <f t="shared" si="270"/>
        <v>0</v>
      </c>
      <c r="GF304" s="4">
        <f t="shared" si="270"/>
        <v>0</v>
      </c>
      <c r="GG304" s="4">
        <f t="shared" si="270"/>
        <v>0</v>
      </c>
      <c r="GH304" s="4">
        <f t="shared" si="270"/>
        <v>0</v>
      </c>
      <c r="GI304" s="4">
        <f t="shared" si="270"/>
        <v>0</v>
      </c>
      <c r="GJ304" s="4">
        <f t="shared" si="270"/>
        <v>0</v>
      </c>
      <c r="GK304" s="4">
        <f t="shared" si="270"/>
        <v>0</v>
      </c>
      <c r="GL304" s="4">
        <f t="shared" si="270"/>
        <v>0</v>
      </c>
      <c r="GM304" s="4">
        <f t="shared" si="270"/>
        <v>0</v>
      </c>
      <c r="GN304" s="4">
        <f t="shared" si="270"/>
        <v>0</v>
      </c>
      <c r="GO304" s="4">
        <f t="shared" si="270"/>
        <v>0</v>
      </c>
      <c r="GP304" s="4">
        <f t="shared" si="270"/>
        <v>0</v>
      </c>
      <c r="GQ304" s="4">
        <f t="shared" si="270"/>
        <v>0</v>
      </c>
      <c r="GR304" s="4">
        <f t="shared" si="270"/>
        <v>0</v>
      </c>
      <c r="GS304" s="4">
        <f t="shared" si="270"/>
        <v>0</v>
      </c>
      <c r="GT304" s="4">
        <f t="shared" si="270"/>
        <v>0</v>
      </c>
      <c r="GU304" s="4">
        <f t="shared" si="270"/>
        <v>0</v>
      </c>
      <c r="GV304" s="4">
        <f t="shared" si="270"/>
        <v>0</v>
      </c>
      <c r="GW304" s="4">
        <f t="shared" si="270"/>
        <v>0</v>
      </c>
      <c r="GX304" s="4">
        <f t="shared" si="270"/>
        <v>0</v>
      </c>
    </row>
    <row r="306" spans="1:255" x14ac:dyDescent="0.2">
      <c r="A306" s="2">
        <v>17</v>
      </c>
      <c r="B306" s="2">
        <v>1</v>
      </c>
      <c r="C306" s="2">
        <f>ROW(SmtRes!A192)</f>
        <v>192</v>
      </c>
      <c r="D306" s="2">
        <f>ROW(EtalonRes!A196)</f>
        <v>196</v>
      </c>
      <c r="E306" s="2" t="s">
        <v>240</v>
      </c>
      <c r="F306" s="2" t="s">
        <v>144</v>
      </c>
      <c r="G306" s="2" t="s">
        <v>145</v>
      </c>
      <c r="H306" s="2" t="s">
        <v>146</v>
      </c>
      <c r="I306" s="2">
        <f>'1.Лок.смета.и.Акт'!E53</f>
        <v>0.01</v>
      </c>
      <c r="J306" s="2">
        <v>0</v>
      </c>
      <c r="K306" s="2">
        <v>0.01</v>
      </c>
      <c r="L306" s="2">
        <v>1.3</v>
      </c>
      <c r="M306" s="2">
        <v>0</v>
      </c>
      <c r="N306" s="2">
        <f t="shared" ref="N306:N345" si="271">ROUND(L306-M306,4)</f>
        <v>1.3</v>
      </c>
      <c r="O306" s="2">
        <f t="shared" ref="O306:O345" si="272">ROUND(CP306,0)</f>
        <v>1</v>
      </c>
      <c r="P306" s="2">
        <f t="shared" ref="P306:P345" si="273">ROUND(CQ306*I306,0)</f>
        <v>0</v>
      </c>
      <c r="Q306" s="2">
        <f t="shared" ref="Q306:Q345" si="274">ROUND(CR306*I306,0)</f>
        <v>0</v>
      </c>
      <c r="R306" s="2">
        <f t="shared" ref="R306:R345" si="275">ROUND(CS306*I306,0)</f>
        <v>0</v>
      </c>
      <c r="S306" s="2">
        <f t="shared" ref="S306:S345" si="276">ROUND(CT306*I306,0)</f>
        <v>1</v>
      </c>
      <c r="T306" s="2">
        <f t="shared" ref="T306:T345" si="277">ROUND(CU306*I306,0)</f>
        <v>0</v>
      </c>
      <c r="U306" s="2">
        <f t="shared" ref="U306:U345" si="278">CV306*I306</f>
        <v>9.4700000000000006E-2</v>
      </c>
      <c r="V306" s="2">
        <f t="shared" ref="V306:V345" si="279">CW306*I306</f>
        <v>0</v>
      </c>
      <c r="W306" s="2">
        <f t="shared" ref="W306:W345" si="280">ROUND(CX306*I306,0)</f>
        <v>0</v>
      </c>
      <c r="X306" s="2">
        <f t="shared" ref="X306:X345" si="281">ROUND(CY306,0)</f>
        <v>1</v>
      </c>
      <c r="Y306" s="2">
        <f t="shared" ref="Y306:Y345" si="282">ROUND(CZ306,0)</f>
        <v>1</v>
      </c>
      <c r="Z306" s="2"/>
      <c r="AA306" s="2">
        <v>69726971</v>
      </c>
      <c r="AB306" s="2">
        <f t="shared" ref="AB306:AB345" si="283">ROUND((AC306+AD306+AF306),2)</f>
        <v>121.7</v>
      </c>
      <c r="AC306" s="2">
        <f>ROUND((ES306+(SUM(SmtRes!BC189:'SmtRes'!BC192)+SUM(EtalonRes!AL193:'EtalonRes'!AL196))),2)</f>
        <v>0</v>
      </c>
      <c r="AD306" s="2">
        <f t="shared" ref="AD306:AD323" si="284">ROUND((((ET306)-(EU306))+AE306),2)</f>
        <v>31.92</v>
      </c>
      <c r="AE306" s="2">
        <f t="shared" ref="AE306:AE323" si="285">ROUND((EU306),2)</f>
        <v>0</v>
      </c>
      <c r="AF306" s="2">
        <f t="shared" ref="AF306:AF323" si="286">ROUND((EV306),2)</f>
        <v>89.78</v>
      </c>
      <c r="AG306" s="2">
        <f t="shared" ref="AG306:AG345" si="287">ROUND((AP306),2)</f>
        <v>0</v>
      </c>
      <c r="AH306" s="2">
        <f t="shared" ref="AH306:AH323" si="288">(EW306)</f>
        <v>9.4700000000000006</v>
      </c>
      <c r="AI306" s="2">
        <f t="shared" ref="AI306:AI323" si="289">(EX306)</f>
        <v>0</v>
      </c>
      <c r="AJ306" s="2">
        <f t="shared" ref="AJ306:AJ345" si="290">(AS306)</f>
        <v>0</v>
      </c>
      <c r="AK306" s="2">
        <v>1135.98</v>
      </c>
      <c r="AL306" s="2">
        <v>1014.28</v>
      </c>
      <c r="AM306" s="2">
        <v>31.92</v>
      </c>
      <c r="AN306" s="2">
        <v>0</v>
      </c>
      <c r="AO306" s="2">
        <v>89.78</v>
      </c>
      <c r="AP306" s="2">
        <v>0</v>
      </c>
      <c r="AQ306" s="2">
        <v>9.4700000000000006</v>
      </c>
      <c r="AR306" s="2">
        <v>0</v>
      </c>
      <c r="AS306" s="2">
        <v>0</v>
      </c>
      <c r="AT306" s="2">
        <v>100</v>
      </c>
      <c r="AU306" s="2">
        <v>70</v>
      </c>
      <c r="AV306" s="2">
        <v>1</v>
      </c>
      <c r="AW306" s="2">
        <v>1</v>
      </c>
      <c r="AX306" s="2"/>
      <c r="AY306" s="2"/>
      <c r="AZ306" s="2">
        <v>1</v>
      </c>
      <c r="BA306" s="2">
        <v>1</v>
      </c>
      <c r="BB306" s="2">
        <v>1</v>
      </c>
      <c r="BC306" s="2">
        <v>1</v>
      </c>
      <c r="BD306" s="2" t="s">
        <v>3</v>
      </c>
      <c r="BE306" s="2" t="s">
        <v>3</v>
      </c>
      <c r="BF306" s="2" t="s">
        <v>3</v>
      </c>
      <c r="BG306" s="2" t="s">
        <v>3</v>
      </c>
      <c r="BH306" s="2">
        <v>0</v>
      </c>
      <c r="BI306" s="2">
        <v>1</v>
      </c>
      <c r="BJ306" s="2" t="s">
        <v>147</v>
      </c>
      <c r="BK306" s="2"/>
      <c r="BL306" s="2"/>
      <c r="BM306" s="2">
        <v>26001</v>
      </c>
      <c r="BN306" s="2">
        <v>0</v>
      </c>
      <c r="BO306" s="2" t="s">
        <v>3</v>
      </c>
      <c r="BP306" s="2">
        <v>0</v>
      </c>
      <c r="BQ306" s="2">
        <v>2</v>
      </c>
      <c r="BR306" s="2">
        <v>0</v>
      </c>
      <c r="BS306" s="2">
        <v>1</v>
      </c>
      <c r="BT306" s="2">
        <v>1</v>
      </c>
      <c r="BU306" s="2">
        <v>1</v>
      </c>
      <c r="BV306" s="2">
        <v>1</v>
      </c>
      <c r="BW306" s="2">
        <v>1</v>
      </c>
      <c r="BX306" s="2">
        <v>1</v>
      </c>
      <c r="BY306" s="2" t="s">
        <v>3</v>
      </c>
      <c r="BZ306" s="2">
        <v>100</v>
      </c>
      <c r="CA306" s="2">
        <v>70</v>
      </c>
      <c r="CB306" s="2" t="s">
        <v>3</v>
      </c>
      <c r="CC306" s="2"/>
      <c r="CD306" s="2"/>
      <c r="CE306" s="2">
        <v>0</v>
      </c>
      <c r="CF306" s="2">
        <v>0</v>
      </c>
      <c r="CG306" s="2">
        <v>0</v>
      </c>
      <c r="CH306" s="2">
        <v>21</v>
      </c>
      <c r="CI306" s="2">
        <v>0</v>
      </c>
      <c r="CJ306" s="2">
        <v>0</v>
      </c>
      <c r="CK306" s="2">
        <v>0</v>
      </c>
      <c r="CL306" s="2">
        <v>0</v>
      </c>
      <c r="CM306" s="2">
        <v>0</v>
      </c>
      <c r="CN306" s="2" t="s">
        <v>3</v>
      </c>
      <c r="CO306" s="2">
        <v>0</v>
      </c>
      <c r="CP306" s="2">
        <f t="shared" ref="CP306:CP345" si="291">(P306+Q306+S306)</f>
        <v>1</v>
      </c>
      <c r="CQ306" s="2">
        <f t="shared" ref="CQ306:CQ345" si="292">AC306*BC306</f>
        <v>0</v>
      </c>
      <c r="CR306" s="2">
        <f t="shared" ref="CR306:CR345" si="293">AD306*BB306</f>
        <v>31.92</v>
      </c>
      <c r="CS306" s="2">
        <f t="shared" ref="CS306:CS345" si="294">AE306*BS306</f>
        <v>0</v>
      </c>
      <c r="CT306" s="2">
        <f t="shared" ref="CT306:CT345" si="295">AF306*BA306</f>
        <v>89.78</v>
      </c>
      <c r="CU306" s="2">
        <f t="shared" ref="CU306:CU345" si="296">AG306</f>
        <v>0</v>
      </c>
      <c r="CV306" s="2">
        <f t="shared" ref="CV306:CV345" si="297">AH306</f>
        <v>9.4700000000000006</v>
      </c>
      <c r="CW306" s="2">
        <f t="shared" ref="CW306:CW345" si="298">AI306</f>
        <v>0</v>
      </c>
      <c r="CX306" s="2">
        <f t="shared" ref="CX306:CX345" si="299">AJ306</f>
        <v>0</v>
      </c>
      <c r="CY306" s="2">
        <f>(((S306+R306)*AT306)/100)</f>
        <v>1</v>
      </c>
      <c r="CZ306" s="2">
        <f>(((S306+R306)*AU306)/100)</f>
        <v>0.7</v>
      </c>
      <c r="DA306" s="2"/>
      <c r="DB306" s="2"/>
      <c r="DC306" s="2" t="s">
        <v>3</v>
      </c>
      <c r="DD306" s="2" t="s">
        <v>3</v>
      </c>
      <c r="DE306" s="2" t="s">
        <v>3</v>
      </c>
      <c r="DF306" s="2" t="s">
        <v>3</v>
      </c>
      <c r="DG306" s="2" t="s">
        <v>3</v>
      </c>
      <c r="DH306" s="2" t="s">
        <v>3</v>
      </c>
      <c r="DI306" s="2" t="s">
        <v>3</v>
      </c>
      <c r="DJ306" s="2" t="s">
        <v>3</v>
      </c>
      <c r="DK306" s="2" t="s">
        <v>3</v>
      </c>
      <c r="DL306" s="2" t="s">
        <v>3</v>
      </c>
      <c r="DM306" s="2" t="s">
        <v>3</v>
      </c>
      <c r="DN306" s="2">
        <v>0</v>
      </c>
      <c r="DO306" s="2">
        <v>0</v>
      </c>
      <c r="DP306" s="2">
        <v>1</v>
      </c>
      <c r="DQ306" s="2">
        <v>1</v>
      </c>
      <c r="DR306" s="2"/>
      <c r="DS306" s="2"/>
      <c r="DT306" s="2"/>
      <c r="DU306" s="2">
        <v>1013</v>
      </c>
      <c r="DV306" s="2" t="s">
        <v>146</v>
      </c>
      <c r="DW306" s="2" t="s">
        <v>146</v>
      </c>
      <c r="DX306" s="2">
        <v>1</v>
      </c>
      <c r="DY306" s="2"/>
      <c r="DZ306" s="2" t="s">
        <v>3</v>
      </c>
      <c r="EA306" s="2" t="s">
        <v>3</v>
      </c>
      <c r="EB306" s="2" t="s">
        <v>3</v>
      </c>
      <c r="EC306" s="2" t="s">
        <v>3</v>
      </c>
      <c r="ED306" s="2"/>
      <c r="EE306" s="2">
        <v>54329004</v>
      </c>
      <c r="EF306" s="2">
        <v>2</v>
      </c>
      <c r="EG306" s="2" t="s">
        <v>21</v>
      </c>
      <c r="EH306" s="2">
        <v>0</v>
      </c>
      <c r="EI306" s="2" t="s">
        <v>3</v>
      </c>
      <c r="EJ306" s="2">
        <v>1</v>
      </c>
      <c r="EK306" s="2">
        <v>26001</v>
      </c>
      <c r="EL306" s="2" t="s">
        <v>148</v>
      </c>
      <c r="EM306" s="2" t="s">
        <v>149</v>
      </c>
      <c r="EN306" s="2"/>
      <c r="EO306" s="2" t="s">
        <v>3</v>
      </c>
      <c r="EP306" s="2"/>
      <c r="EQ306" s="2">
        <v>1441792</v>
      </c>
      <c r="ER306" s="2">
        <v>1135.98</v>
      </c>
      <c r="ES306" s="2">
        <v>1014.28</v>
      </c>
      <c r="ET306" s="2">
        <v>31.92</v>
      </c>
      <c r="EU306" s="2">
        <v>0</v>
      </c>
      <c r="EV306" s="2">
        <v>89.78</v>
      </c>
      <c r="EW306" s="2">
        <v>9.4700000000000006</v>
      </c>
      <c r="EX306" s="2">
        <v>0</v>
      </c>
      <c r="EY306" s="2">
        <v>1</v>
      </c>
      <c r="EZ306" s="2"/>
      <c r="FA306" s="2"/>
      <c r="FB306" s="2"/>
      <c r="FC306" s="2"/>
      <c r="FD306" s="2"/>
      <c r="FE306" s="2"/>
      <c r="FF306" s="2"/>
      <c r="FG306" s="2"/>
      <c r="FH306" s="2"/>
      <c r="FI306" s="2"/>
      <c r="FJ306" s="2"/>
      <c r="FK306" s="2"/>
      <c r="FL306" s="2"/>
      <c r="FM306" s="2"/>
      <c r="FN306" s="2"/>
      <c r="FO306" s="2"/>
      <c r="FP306" s="2"/>
      <c r="FQ306" s="2">
        <v>0</v>
      </c>
      <c r="FR306" s="2">
        <f t="shared" ref="FR306:FR345" si="300">ROUND(IF(BI306=3,GM306,0),0)</f>
        <v>0</v>
      </c>
      <c r="FS306" s="2">
        <v>0</v>
      </c>
      <c r="FT306" s="2"/>
      <c r="FU306" s="2"/>
      <c r="FV306" s="2"/>
      <c r="FW306" s="2"/>
      <c r="FX306" s="2">
        <v>100</v>
      </c>
      <c r="FY306" s="2">
        <v>70</v>
      </c>
      <c r="FZ306" s="2"/>
      <c r="GA306" s="2" t="s">
        <v>3</v>
      </c>
      <c r="GB306" s="2"/>
      <c r="GC306" s="2"/>
      <c r="GD306" s="2">
        <v>1</v>
      </c>
      <c r="GE306" s="2"/>
      <c r="GF306" s="2">
        <v>709320199</v>
      </c>
      <c r="GG306" s="2">
        <v>2</v>
      </c>
      <c r="GH306" s="2">
        <v>1</v>
      </c>
      <c r="GI306" s="2">
        <v>-2</v>
      </c>
      <c r="GJ306" s="2">
        <v>0</v>
      </c>
      <c r="GK306" s="2">
        <v>0</v>
      </c>
      <c r="GL306" s="2">
        <f t="shared" ref="GL306:GL345" si="301">ROUND(IF(AND(BH306=3,BI306=3,FS306&lt;&gt;0),P306,0),0)</f>
        <v>0</v>
      </c>
      <c r="GM306" s="2">
        <f t="shared" ref="GM306:GM345" si="302">ROUND(O306+X306+Y306,0)+GX306</f>
        <v>3</v>
      </c>
      <c r="GN306" s="2">
        <f t="shared" ref="GN306:GN345" si="303">IF(OR(BI306=0,BI306=1),GM306-GX306,0)</f>
        <v>3</v>
      </c>
      <c r="GO306" s="2">
        <f t="shared" ref="GO306:GO345" si="304">IF(BI306=2,GM306-GX306,0)</f>
        <v>0</v>
      </c>
      <c r="GP306" s="2">
        <f t="shared" ref="GP306:GP345" si="305">IF(BI306=4,GM306-GX306,0)</f>
        <v>0</v>
      </c>
      <c r="GQ306" s="2"/>
      <c r="GR306" s="2">
        <v>0</v>
      </c>
      <c r="GS306" s="2">
        <v>3</v>
      </c>
      <c r="GT306" s="2">
        <v>0</v>
      </c>
      <c r="GU306" s="2" t="s">
        <v>3</v>
      </c>
      <c r="GV306" s="2">
        <f t="shared" ref="GV306:GV323" si="306">ROUND((GT306),2)</f>
        <v>0</v>
      </c>
      <c r="GW306" s="2">
        <v>1</v>
      </c>
      <c r="GX306" s="2">
        <f t="shared" ref="GX306:GX345" si="307">ROUND(HC306*I306,0)</f>
        <v>0</v>
      </c>
      <c r="GY306" s="2"/>
      <c r="GZ306" s="2"/>
      <c r="HA306" s="2">
        <v>0</v>
      </c>
      <c r="HB306" s="2">
        <v>0</v>
      </c>
      <c r="HC306" s="2">
        <f t="shared" ref="HC306:HC345" si="308">GV306*GW306</f>
        <v>0</v>
      </c>
      <c r="HD306" s="2"/>
      <c r="HE306" s="2" t="s">
        <v>3</v>
      </c>
      <c r="HF306" s="2" t="s">
        <v>3</v>
      </c>
      <c r="HG306" s="2"/>
      <c r="HH306" s="2"/>
      <c r="HI306" s="2"/>
      <c r="HJ306" s="2"/>
      <c r="HK306" s="2"/>
      <c r="HL306" s="2"/>
      <c r="HM306" s="2" t="s">
        <v>3</v>
      </c>
      <c r="HN306" s="2" t="s">
        <v>150</v>
      </c>
      <c r="HO306" s="2" t="s">
        <v>151</v>
      </c>
      <c r="HP306" s="2" t="s">
        <v>148</v>
      </c>
      <c r="HQ306" s="2" t="s">
        <v>148</v>
      </c>
      <c r="HR306" s="2"/>
      <c r="HS306" s="2"/>
      <c r="HT306" s="2"/>
      <c r="HU306" s="2"/>
      <c r="HV306" s="2"/>
      <c r="HW306" s="2"/>
      <c r="HX306" s="2"/>
      <c r="HY306" s="2"/>
      <c r="HZ306" s="2"/>
      <c r="IA306" s="2"/>
      <c r="IB306" s="2"/>
      <c r="IC306" s="2"/>
      <c r="ID306" s="2"/>
      <c r="IE306" s="2"/>
      <c r="IF306" s="2"/>
      <c r="IG306" s="2"/>
      <c r="IH306" s="2"/>
      <c r="II306" s="2"/>
      <c r="IJ306" s="2"/>
      <c r="IK306" s="2">
        <v>0</v>
      </c>
      <c r="IL306" s="2"/>
      <c r="IM306" s="2"/>
      <c r="IN306" s="2"/>
      <c r="IO306" s="2"/>
      <c r="IP306" s="2"/>
      <c r="IQ306" s="2"/>
      <c r="IR306" s="2"/>
      <c r="IS306" s="2"/>
      <c r="IT306" s="2"/>
      <c r="IU306" s="2"/>
    </row>
    <row r="307" spans="1:255" x14ac:dyDescent="0.2">
      <c r="A307">
        <v>17</v>
      </c>
      <c r="B307">
        <v>1</v>
      </c>
      <c r="C307">
        <f>ROW(SmtRes!A196)</f>
        <v>196</v>
      </c>
      <c r="D307">
        <f>ROW(EtalonRes!A200)</f>
        <v>200</v>
      </c>
      <c r="E307" t="s">
        <v>240</v>
      </c>
      <c r="F307" t="s">
        <v>144</v>
      </c>
      <c r="G307" t="s">
        <v>145</v>
      </c>
      <c r="H307" t="s">
        <v>146</v>
      </c>
      <c r="I307">
        <f>'1.Лок.смета.и.Акт'!E53</f>
        <v>0.01</v>
      </c>
      <c r="J307">
        <v>0</v>
      </c>
      <c r="K307">
        <v>0.01</v>
      </c>
      <c r="L307">
        <v>1.3</v>
      </c>
      <c r="M307">
        <v>0</v>
      </c>
      <c r="N307">
        <f t="shared" si="271"/>
        <v>1.3</v>
      </c>
      <c r="O307">
        <f t="shared" si="272"/>
        <v>26</v>
      </c>
      <c r="P307">
        <f t="shared" si="273"/>
        <v>0</v>
      </c>
      <c r="Q307">
        <f t="shared" si="274"/>
        <v>3</v>
      </c>
      <c r="R307">
        <f t="shared" si="275"/>
        <v>0</v>
      </c>
      <c r="S307">
        <f t="shared" si="276"/>
        <v>23</v>
      </c>
      <c r="T307">
        <f t="shared" si="277"/>
        <v>0</v>
      </c>
      <c r="U307" t="e">
        <f t="shared" si="278"/>
        <v>#REF!</v>
      </c>
      <c r="V307">
        <f t="shared" si="279"/>
        <v>0</v>
      </c>
      <c r="W307">
        <f t="shared" si="280"/>
        <v>0</v>
      </c>
      <c r="X307" t="e">
        <f t="shared" si="281"/>
        <v>#REF!</v>
      </c>
      <c r="Y307" t="e">
        <f t="shared" si="282"/>
        <v>#REF!</v>
      </c>
      <c r="AA307">
        <v>69726884</v>
      </c>
      <c r="AB307">
        <f t="shared" si="283"/>
        <v>121.7</v>
      </c>
      <c r="AC307">
        <f>ROUND((ES307+(SUM(SmtRes!BC193:'SmtRes'!BC196)+SUM(EtalonRes!AL197:'EtalonRes'!AL200))),2)</f>
        <v>0</v>
      </c>
      <c r="AD307">
        <f t="shared" si="284"/>
        <v>31.92</v>
      </c>
      <c r="AE307">
        <f t="shared" si="285"/>
        <v>0</v>
      </c>
      <c r="AF307">
        <f t="shared" si="286"/>
        <v>89.78</v>
      </c>
      <c r="AG307">
        <f t="shared" si="287"/>
        <v>0</v>
      </c>
      <c r="AH307" t="e">
        <f t="shared" si="288"/>
        <v>#REF!</v>
      </c>
      <c r="AI307">
        <f t="shared" si="289"/>
        <v>0</v>
      </c>
      <c r="AJ307">
        <f t="shared" si="290"/>
        <v>0</v>
      </c>
      <c r="AK307">
        <v>1135.98</v>
      </c>
      <c r="AL307">
        <v>1014.28</v>
      </c>
      <c r="AM307">
        <v>31.92</v>
      </c>
      <c r="AN307">
        <v>0</v>
      </c>
      <c r="AO307">
        <v>89.78</v>
      </c>
      <c r="AP307">
        <v>0</v>
      </c>
      <c r="AQ307" t="e">
        <f>'1.Лок.смета.и.Акт'!#REF!</f>
        <v>#REF!</v>
      </c>
      <c r="AR307">
        <v>0</v>
      </c>
      <c r="AS307">
        <v>0</v>
      </c>
      <c r="AT307">
        <v>95</v>
      </c>
      <c r="AU307">
        <v>60</v>
      </c>
      <c r="AV307">
        <v>1</v>
      </c>
      <c r="AW307">
        <v>1</v>
      </c>
      <c r="AZ307">
        <v>1</v>
      </c>
      <c r="BA307">
        <v>25.6</v>
      </c>
      <c r="BB307">
        <v>9.3000000000000007</v>
      </c>
      <c r="BC307">
        <v>7.56</v>
      </c>
      <c r="BD307" t="s">
        <v>3</v>
      </c>
      <c r="BE307" t="s">
        <v>3</v>
      </c>
      <c r="BF307" t="s">
        <v>3</v>
      </c>
      <c r="BG307" t="s">
        <v>3</v>
      </c>
      <c r="BH307">
        <v>0</v>
      </c>
      <c r="BI307">
        <v>1</v>
      </c>
      <c r="BJ307" t="s">
        <v>147</v>
      </c>
      <c r="BM307">
        <v>26001</v>
      </c>
      <c r="BN307">
        <v>0</v>
      </c>
      <c r="BO307" t="s">
        <v>144</v>
      </c>
      <c r="BP307">
        <v>1</v>
      </c>
      <c r="BQ307">
        <v>2</v>
      </c>
      <c r="BR307">
        <v>0</v>
      </c>
      <c r="BS307">
        <v>19.8</v>
      </c>
      <c r="BT307">
        <v>1</v>
      </c>
      <c r="BU307">
        <v>1</v>
      </c>
      <c r="BV307">
        <v>1</v>
      </c>
      <c r="BW307">
        <v>1</v>
      </c>
      <c r="BX307">
        <v>1</v>
      </c>
      <c r="BY307" t="s">
        <v>3</v>
      </c>
      <c r="BZ307" t="e">
        <f>'1.Лок.смета.и.Акт'!#REF!</f>
        <v>#REF!</v>
      </c>
      <c r="CA307" t="e">
        <f>'1.Лок.смета.и.Акт'!#REF!</f>
        <v>#REF!</v>
      </c>
      <c r="CB307" t="s">
        <v>3</v>
      </c>
      <c r="CE307">
        <v>0</v>
      </c>
      <c r="CF307">
        <v>0</v>
      </c>
      <c r="CG307">
        <v>0</v>
      </c>
      <c r="CH307">
        <v>21</v>
      </c>
      <c r="CI307">
        <v>0</v>
      </c>
      <c r="CJ307">
        <v>0</v>
      </c>
      <c r="CK307">
        <v>0</v>
      </c>
      <c r="CL307">
        <v>0</v>
      </c>
      <c r="CM307">
        <v>0</v>
      </c>
      <c r="CN307" t="s">
        <v>3</v>
      </c>
      <c r="CO307">
        <v>0</v>
      </c>
      <c r="CP307">
        <f t="shared" si="291"/>
        <v>26</v>
      </c>
      <c r="CQ307">
        <f t="shared" si="292"/>
        <v>0</v>
      </c>
      <c r="CR307">
        <f t="shared" si="293"/>
        <v>296.85600000000005</v>
      </c>
      <c r="CS307">
        <f t="shared" si="294"/>
        <v>0</v>
      </c>
      <c r="CT307">
        <f t="shared" si="295"/>
        <v>2298.3679999999999</v>
      </c>
      <c r="CU307">
        <f t="shared" si="296"/>
        <v>0</v>
      </c>
      <c r="CV307" t="e">
        <f t="shared" si="297"/>
        <v>#REF!</v>
      </c>
      <c r="CW307">
        <f t="shared" si="298"/>
        <v>0</v>
      </c>
      <c r="CX307">
        <f t="shared" si="299"/>
        <v>0</v>
      </c>
      <c r="CY307" t="e">
        <f>(S307+R307)*(BZ307/100)</f>
        <v>#REF!</v>
      </c>
      <c r="CZ307" t="e">
        <f>(S307+R307)*(CA307/100)</f>
        <v>#REF!</v>
      </c>
      <c r="DC307" t="s">
        <v>3</v>
      </c>
      <c r="DD307" t="s">
        <v>3</v>
      </c>
      <c r="DE307" t="s">
        <v>3</v>
      </c>
      <c r="DF307" t="s">
        <v>3</v>
      </c>
      <c r="DG307" t="s">
        <v>3</v>
      </c>
      <c r="DH307" t="s">
        <v>3</v>
      </c>
      <c r="DI307" t="s">
        <v>3</v>
      </c>
      <c r="DJ307" t="s">
        <v>3</v>
      </c>
      <c r="DK307" t="s">
        <v>3</v>
      </c>
      <c r="DL307" t="s">
        <v>3</v>
      </c>
      <c r="DM307" t="s">
        <v>3</v>
      </c>
      <c r="DN307">
        <v>100</v>
      </c>
      <c r="DO307">
        <v>70</v>
      </c>
      <c r="DP307">
        <v>1</v>
      </c>
      <c r="DQ307">
        <v>1</v>
      </c>
      <c r="DU307">
        <v>1013</v>
      </c>
      <c r="DV307" t="s">
        <v>146</v>
      </c>
      <c r="DW307" t="str">
        <f>'1.Лок.смета.и.Акт'!D53</f>
        <v>1 м3 изоляции</v>
      </c>
      <c r="DX307">
        <v>1</v>
      </c>
      <c r="DZ307" t="s">
        <v>3</v>
      </c>
      <c r="EA307" t="s">
        <v>3</v>
      </c>
      <c r="EB307" t="s">
        <v>3</v>
      </c>
      <c r="EC307" t="s">
        <v>3</v>
      </c>
      <c r="EE307">
        <v>54329004</v>
      </c>
      <c r="EF307">
        <v>2</v>
      </c>
      <c r="EG307" t="s">
        <v>21</v>
      </c>
      <c r="EH307">
        <v>0</v>
      </c>
      <c r="EI307" t="s">
        <v>3</v>
      </c>
      <c r="EJ307">
        <v>1</v>
      </c>
      <c r="EK307">
        <v>26001</v>
      </c>
      <c r="EL307" t="s">
        <v>148</v>
      </c>
      <c r="EM307" t="s">
        <v>149</v>
      </c>
      <c r="EO307" t="s">
        <v>3</v>
      </c>
      <c r="EQ307">
        <v>1441792</v>
      </c>
      <c r="ER307">
        <v>1135.98</v>
      </c>
      <c r="ES307">
        <v>1014.28</v>
      </c>
      <c r="ET307">
        <v>31.92</v>
      </c>
      <c r="EU307">
        <v>0</v>
      </c>
      <c r="EV307">
        <v>89.78</v>
      </c>
      <c r="EW307" t="e">
        <f>'1.Лок.смета.и.Акт'!#REF!</f>
        <v>#REF!</v>
      </c>
      <c r="EX307">
        <v>0</v>
      </c>
      <c r="EY307">
        <v>1</v>
      </c>
      <c r="FQ307">
        <v>0</v>
      </c>
      <c r="FR307">
        <f t="shared" si="300"/>
        <v>0</v>
      </c>
      <c r="FS307">
        <v>0</v>
      </c>
      <c r="FX307">
        <v>100</v>
      </c>
      <c r="FY307">
        <v>70</v>
      </c>
      <c r="GA307" t="s">
        <v>3</v>
      </c>
      <c r="GD307">
        <v>1</v>
      </c>
      <c r="GF307">
        <v>709320199</v>
      </c>
      <c r="GG307">
        <v>2</v>
      </c>
      <c r="GH307">
        <v>1</v>
      </c>
      <c r="GI307">
        <v>2</v>
      </c>
      <c r="GJ307">
        <v>0</v>
      </c>
      <c r="GK307">
        <v>0</v>
      </c>
      <c r="GL307">
        <f t="shared" si="301"/>
        <v>0</v>
      </c>
      <c r="GM307" t="e">
        <f t="shared" si="302"/>
        <v>#REF!</v>
      </c>
      <c r="GN307" t="e">
        <f t="shared" si="303"/>
        <v>#REF!</v>
      </c>
      <c r="GO307">
        <f t="shared" si="304"/>
        <v>0</v>
      </c>
      <c r="GP307">
        <f t="shared" si="305"/>
        <v>0</v>
      </c>
      <c r="GR307">
        <v>0</v>
      </c>
      <c r="GS307">
        <v>3</v>
      </c>
      <c r="GT307">
        <v>0</v>
      </c>
      <c r="GU307" t="s">
        <v>3</v>
      </c>
      <c r="GV307">
        <f t="shared" si="306"/>
        <v>0</v>
      </c>
      <c r="GW307">
        <v>1008.11</v>
      </c>
      <c r="GX307">
        <f t="shared" si="307"/>
        <v>0</v>
      </c>
      <c r="HA307">
        <v>0</v>
      </c>
      <c r="HB307">
        <v>0</v>
      </c>
      <c r="HC307">
        <f t="shared" si="308"/>
        <v>0</v>
      </c>
      <c r="HE307" t="s">
        <v>3</v>
      </c>
      <c r="HF307" t="s">
        <v>3</v>
      </c>
      <c r="HM307" t="s">
        <v>3</v>
      </c>
      <c r="HN307" t="s">
        <v>150</v>
      </c>
      <c r="HO307" t="s">
        <v>151</v>
      </c>
      <c r="HP307" t="s">
        <v>148</v>
      </c>
      <c r="HQ307" t="s">
        <v>148</v>
      </c>
      <c r="IK307">
        <v>0</v>
      </c>
    </row>
    <row r="308" spans="1:255" x14ac:dyDescent="0.2">
      <c r="A308" s="2">
        <v>18</v>
      </c>
      <c r="B308" s="2">
        <v>1</v>
      </c>
      <c r="C308" s="2">
        <v>192</v>
      </c>
      <c r="D308" s="2"/>
      <c r="E308" s="2" t="s">
        <v>241</v>
      </c>
      <c r="F308" s="2" t="s">
        <v>153</v>
      </c>
      <c r="G308" s="2" t="s">
        <v>154</v>
      </c>
      <c r="H308" s="2" t="s">
        <v>40</v>
      </c>
      <c r="I308" s="2">
        <f>I306*J308</f>
        <v>1.0200000000000001E-2</v>
      </c>
      <c r="J308" s="2">
        <v>1.02</v>
      </c>
      <c r="K308" s="2">
        <v>1.02</v>
      </c>
      <c r="L308" s="2">
        <v>1.3260000000000001</v>
      </c>
      <c r="M308" s="2">
        <v>0</v>
      </c>
      <c r="N308" s="2">
        <f t="shared" si="271"/>
        <v>1.3260000000000001</v>
      </c>
      <c r="O308" s="2">
        <f t="shared" si="272"/>
        <v>7</v>
      </c>
      <c r="P308" s="2">
        <f t="shared" si="273"/>
        <v>7</v>
      </c>
      <c r="Q308" s="2">
        <f t="shared" si="274"/>
        <v>0</v>
      </c>
      <c r="R308" s="2">
        <f t="shared" si="275"/>
        <v>0</v>
      </c>
      <c r="S308" s="2">
        <f t="shared" si="276"/>
        <v>0</v>
      </c>
      <c r="T308" s="2">
        <f t="shared" si="277"/>
        <v>0</v>
      </c>
      <c r="U308" s="2">
        <f t="shared" si="278"/>
        <v>0</v>
      </c>
      <c r="V308" s="2">
        <f t="shared" si="279"/>
        <v>0</v>
      </c>
      <c r="W308" s="2">
        <f t="shared" si="280"/>
        <v>0</v>
      </c>
      <c r="X308" s="2">
        <f t="shared" si="281"/>
        <v>0</v>
      </c>
      <c r="Y308" s="2">
        <f t="shared" si="282"/>
        <v>0</v>
      </c>
      <c r="Z308" s="2"/>
      <c r="AA308" s="2">
        <v>69726971</v>
      </c>
      <c r="AB308" s="2">
        <f t="shared" si="283"/>
        <v>672.09</v>
      </c>
      <c r="AC308" s="2">
        <f>ROUND((ES308),2)</f>
        <v>672.09</v>
      </c>
      <c r="AD308" s="2">
        <f t="shared" si="284"/>
        <v>0</v>
      </c>
      <c r="AE308" s="2">
        <f t="shared" si="285"/>
        <v>0</v>
      </c>
      <c r="AF308" s="2">
        <f t="shared" si="286"/>
        <v>0</v>
      </c>
      <c r="AG308" s="2">
        <f t="shared" si="287"/>
        <v>0</v>
      </c>
      <c r="AH308" s="2">
        <f t="shared" si="288"/>
        <v>0</v>
      </c>
      <c r="AI308" s="2">
        <f t="shared" si="289"/>
        <v>0</v>
      </c>
      <c r="AJ308" s="2">
        <f t="shared" si="290"/>
        <v>25.65</v>
      </c>
      <c r="AK308" s="2">
        <v>672.09</v>
      </c>
      <c r="AL308" s="2">
        <v>672.09</v>
      </c>
      <c r="AM308" s="2">
        <v>0</v>
      </c>
      <c r="AN308" s="2">
        <v>0</v>
      </c>
      <c r="AO308" s="2">
        <v>0</v>
      </c>
      <c r="AP308" s="2">
        <v>0</v>
      </c>
      <c r="AQ308" s="2">
        <v>0</v>
      </c>
      <c r="AR308" s="2">
        <v>0</v>
      </c>
      <c r="AS308" s="2">
        <v>25.65</v>
      </c>
      <c r="AT308" s="2">
        <v>0</v>
      </c>
      <c r="AU308" s="2">
        <v>0</v>
      </c>
      <c r="AV308" s="2">
        <v>1</v>
      </c>
      <c r="AW308" s="2">
        <v>1</v>
      </c>
      <c r="AX308" s="2"/>
      <c r="AY308" s="2"/>
      <c r="AZ308" s="2">
        <v>1</v>
      </c>
      <c r="BA308" s="2">
        <v>1</v>
      </c>
      <c r="BB308" s="2">
        <v>1</v>
      </c>
      <c r="BC308" s="2">
        <v>1</v>
      </c>
      <c r="BD308" s="2" t="s">
        <v>3</v>
      </c>
      <c r="BE308" s="2" t="s">
        <v>3</v>
      </c>
      <c r="BF308" s="2" t="s">
        <v>3</v>
      </c>
      <c r="BG308" s="2" t="s">
        <v>3</v>
      </c>
      <c r="BH308" s="2">
        <v>3</v>
      </c>
      <c r="BI308" s="2">
        <v>1</v>
      </c>
      <c r="BJ308" s="2" t="s">
        <v>155</v>
      </c>
      <c r="BK308" s="2"/>
      <c r="BL308" s="2"/>
      <c r="BM308" s="2">
        <v>500001</v>
      </c>
      <c r="BN308" s="2">
        <v>0</v>
      </c>
      <c r="BO308" s="2" t="s">
        <v>3</v>
      </c>
      <c r="BP308" s="2">
        <v>0</v>
      </c>
      <c r="BQ308" s="2">
        <v>8</v>
      </c>
      <c r="BR308" s="2">
        <v>0</v>
      </c>
      <c r="BS308" s="2">
        <v>1</v>
      </c>
      <c r="BT308" s="2">
        <v>1</v>
      </c>
      <c r="BU308" s="2">
        <v>1</v>
      </c>
      <c r="BV308" s="2">
        <v>1</v>
      </c>
      <c r="BW308" s="2">
        <v>1</v>
      </c>
      <c r="BX308" s="2">
        <v>1</v>
      </c>
      <c r="BY308" s="2" t="s">
        <v>3</v>
      </c>
      <c r="BZ308" s="2">
        <v>0</v>
      </c>
      <c r="CA308" s="2">
        <v>0</v>
      </c>
      <c r="CB308" s="2" t="s">
        <v>3</v>
      </c>
      <c r="CC308" s="2"/>
      <c r="CD308" s="2"/>
      <c r="CE308" s="2">
        <v>0</v>
      </c>
      <c r="CF308" s="2">
        <v>0</v>
      </c>
      <c r="CG308" s="2">
        <v>0</v>
      </c>
      <c r="CH308" s="2">
        <v>21</v>
      </c>
      <c r="CI308" s="2">
        <v>1</v>
      </c>
      <c r="CJ308" s="2">
        <v>0</v>
      </c>
      <c r="CK308" s="2">
        <v>0</v>
      </c>
      <c r="CL308" s="2">
        <v>0</v>
      </c>
      <c r="CM308" s="2">
        <v>0</v>
      </c>
      <c r="CN308" s="2" t="s">
        <v>3</v>
      </c>
      <c r="CO308" s="2">
        <v>0</v>
      </c>
      <c r="CP308" s="2">
        <f t="shared" si="291"/>
        <v>7</v>
      </c>
      <c r="CQ308" s="2">
        <f t="shared" si="292"/>
        <v>672.09</v>
      </c>
      <c r="CR308" s="2">
        <f t="shared" si="293"/>
        <v>0</v>
      </c>
      <c r="CS308" s="2">
        <f t="shared" si="294"/>
        <v>0</v>
      </c>
      <c r="CT308" s="2">
        <f t="shared" si="295"/>
        <v>0</v>
      </c>
      <c r="CU308" s="2">
        <f t="shared" si="296"/>
        <v>0</v>
      </c>
      <c r="CV308" s="2">
        <f t="shared" si="297"/>
        <v>0</v>
      </c>
      <c r="CW308" s="2">
        <f t="shared" si="298"/>
        <v>0</v>
      </c>
      <c r="CX308" s="2">
        <f t="shared" si="299"/>
        <v>25.65</v>
      </c>
      <c r="CY308" s="2">
        <f>(((S308+R308)*AT308)/100)</f>
        <v>0</v>
      </c>
      <c r="CZ308" s="2">
        <f>(((S308+R308)*AU308)/100)</f>
        <v>0</v>
      </c>
      <c r="DA308" s="2"/>
      <c r="DB308" s="2"/>
      <c r="DC308" s="2" t="s">
        <v>3</v>
      </c>
      <c r="DD308" s="2" t="s">
        <v>3</v>
      </c>
      <c r="DE308" s="2" t="s">
        <v>3</v>
      </c>
      <c r="DF308" s="2" t="s">
        <v>3</v>
      </c>
      <c r="DG308" s="2" t="s">
        <v>3</v>
      </c>
      <c r="DH308" s="2" t="s">
        <v>3</v>
      </c>
      <c r="DI308" s="2" t="s">
        <v>3</v>
      </c>
      <c r="DJ308" s="2" t="s">
        <v>3</v>
      </c>
      <c r="DK308" s="2" t="s">
        <v>3</v>
      </c>
      <c r="DL308" s="2" t="s">
        <v>3</v>
      </c>
      <c r="DM308" s="2" t="s">
        <v>3</v>
      </c>
      <c r="DN308" s="2">
        <v>0</v>
      </c>
      <c r="DO308" s="2">
        <v>0</v>
      </c>
      <c r="DP308" s="2">
        <v>1</v>
      </c>
      <c r="DQ308" s="2">
        <v>1</v>
      </c>
      <c r="DR308" s="2"/>
      <c r="DS308" s="2"/>
      <c r="DT308" s="2"/>
      <c r="DU308" s="2">
        <v>1007</v>
      </c>
      <c r="DV308" s="2" t="s">
        <v>40</v>
      </c>
      <c r="DW308" s="2" t="s">
        <v>40</v>
      </c>
      <c r="DX308" s="2">
        <v>1</v>
      </c>
      <c r="DY308" s="2"/>
      <c r="DZ308" s="2" t="s">
        <v>3</v>
      </c>
      <c r="EA308" s="2" t="s">
        <v>3</v>
      </c>
      <c r="EB308" s="2" t="s">
        <v>3</v>
      </c>
      <c r="EC308" s="2" t="s">
        <v>3</v>
      </c>
      <c r="ED308" s="2"/>
      <c r="EE308" s="2">
        <v>54328897</v>
      </c>
      <c r="EF308" s="2">
        <v>8</v>
      </c>
      <c r="EG308" s="2" t="s">
        <v>31</v>
      </c>
      <c r="EH308" s="2">
        <v>0</v>
      </c>
      <c r="EI308" s="2" t="s">
        <v>3</v>
      </c>
      <c r="EJ308" s="2">
        <v>1</v>
      </c>
      <c r="EK308" s="2">
        <v>500001</v>
      </c>
      <c r="EL308" s="2" t="s">
        <v>32</v>
      </c>
      <c r="EM308" s="2" t="s">
        <v>33</v>
      </c>
      <c r="EN308" s="2"/>
      <c r="EO308" s="2" t="s">
        <v>3</v>
      </c>
      <c r="EP308" s="2"/>
      <c r="EQ308" s="2">
        <v>0</v>
      </c>
      <c r="ER308" s="2">
        <v>672.09</v>
      </c>
      <c r="ES308" s="2">
        <v>672.09</v>
      </c>
      <c r="ET308" s="2">
        <v>0</v>
      </c>
      <c r="EU308" s="2">
        <v>0</v>
      </c>
      <c r="EV308" s="2">
        <v>0</v>
      </c>
      <c r="EW308" s="2">
        <v>0</v>
      </c>
      <c r="EX308" s="2">
        <v>0</v>
      </c>
      <c r="EY308" s="2"/>
      <c r="EZ308" s="2"/>
      <c r="FA308" s="2"/>
      <c r="FB308" s="2"/>
      <c r="FC308" s="2"/>
      <c r="FD308" s="2"/>
      <c r="FE308" s="2"/>
      <c r="FF308" s="2"/>
      <c r="FG308" s="2"/>
      <c r="FH308" s="2"/>
      <c r="FI308" s="2"/>
      <c r="FJ308" s="2"/>
      <c r="FK308" s="2"/>
      <c r="FL308" s="2"/>
      <c r="FM308" s="2"/>
      <c r="FN308" s="2"/>
      <c r="FO308" s="2"/>
      <c r="FP308" s="2"/>
      <c r="FQ308" s="2">
        <v>0</v>
      </c>
      <c r="FR308" s="2">
        <f t="shared" si="300"/>
        <v>0</v>
      </c>
      <c r="FS308" s="2">
        <v>0</v>
      </c>
      <c r="FT308" s="2"/>
      <c r="FU308" s="2"/>
      <c r="FV308" s="2"/>
      <c r="FW308" s="2"/>
      <c r="FX308" s="2">
        <v>0</v>
      </c>
      <c r="FY308" s="2">
        <v>0</v>
      </c>
      <c r="FZ308" s="2"/>
      <c r="GA308" s="2" t="s">
        <v>3</v>
      </c>
      <c r="GB308" s="2"/>
      <c r="GC308" s="2"/>
      <c r="GD308" s="2">
        <v>1</v>
      </c>
      <c r="GE308" s="2"/>
      <c r="GF308" s="2">
        <v>958144803</v>
      </c>
      <c r="GG308" s="2">
        <v>2</v>
      </c>
      <c r="GH308" s="2">
        <v>1</v>
      </c>
      <c r="GI308" s="2">
        <v>-2</v>
      </c>
      <c r="GJ308" s="2">
        <v>0</v>
      </c>
      <c r="GK308" s="2">
        <v>0</v>
      </c>
      <c r="GL308" s="2">
        <f t="shared" si="301"/>
        <v>0</v>
      </c>
      <c r="GM308" s="2">
        <f t="shared" si="302"/>
        <v>7</v>
      </c>
      <c r="GN308" s="2">
        <f t="shared" si="303"/>
        <v>7</v>
      </c>
      <c r="GO308" s="2">
        <f t="shared" si="304"/>
        <v>0</v>
      </c>
      <c r="GP308" s="2">
        <f t="shared" si="305"/>
        <v>0</v>
      </c>
      <c r="GQ308" s="2"/>
      <c r="GR308" s="2">
        <v>0</v>
      </c>
      <c r="GS308" s="2">
        <v>3</v>
      </c>
      <c r="GT308" s="2">
        <v>0</v>
      </c>
      <c r="GU308" s="2" t="s">
        <v>3</v>
      </c>
      <c r="GV308" s="2">
        <f t="shared" si="306"/>
        <v>0</v>
      </c>
      <c r="GW308" s="2">
        <v>1</v>
      </c>
      <c r="GX308" s="2">
        <f t="shared" si="307"/>
        <v>0</v>
      </c>
      <c r="GY308" s="2"/>
      <c r="GZ308" s="2"/>
      <c r="HA308" s="2">
        <v>0</v>
      </c>
      <c r="HB308" s="2">
        <v>0</v>
      </c>
      <c r="HC308" s="2">
        <f t="shared" si="308"/>
        <v>0</v>
      </c>
      <c r="HD308" s="2"/>
      <c r="HE308" s="2" t="s">
        <v>3</v>
      </c>
      <c r="HF308" s="2" t="s">
        <v>3</v>
      </c>
      <c r="HG308" s="2"/>
      <c r="HH308" s="2"/>
      <c r="HI308" s="2"/>
      <c r="HJ308" s="2"/>
      <c r="HK308" s="2"/>
      <c r="HL308" s="2"/>
      <c r="HM308" s="2" t="s">
        <v>3</v>
      </c>
      <c r="HN308" s="2" t="s">
        <v>3</v>
      </c>
      <c r="HO308" s="2" t="s">
        <v>3</v>
      </c>
      <c r="HP308" s="2" t="s">
        <v>3</v>
      </c>
      <c r="HQ308" s="2" t="s">
        <v>3</v>
      </c>
      <c r="HR308" s="2"/>
      <c r="HS308" s="2"/>
      <c r="HT308" s="2"/>
      <c r="HU308" s="2"/>
      <c r="HV308" s="2"/>
      <c r="HW308" s="2"/>
      <c r="HX308" s="2"/>
      <c r="HY308" s="2"/>
      <c r="HZ308" s="2"/>
      <c r="IA308" s="2"/>
      <c r="IB308" s="2"/>
      <c r="IC308" s="2"/>
      <c r="ID308" s="2"/>
      <c r="IE308" s="2"/>
      <c r="IF308" s="2"/>
      <c r="IG308" s="2"/>
      <c r="IH308" s="2"/>
      <c r="II308" s="2"/>
      <c r="IJ308" s="2"/>
      <c r="IK308" s="2">
        <v>0</v>
      </c>
      <c r="IL308" s="2"/>
      <c r="IM308" s="2"/>
      <c r="IN308" s="2"/>
      <c r="IO308" s="2"/>
      <c r="IP308" s="2"/>
      <c r="IQ308" s="2"/>
      <c r="IR308" s="2"/>
      <c r="IS308" s="2"/>
      <c r="IT308" s="2"/>
      <c r="IU308" s="2"/>
    </row>
    <row r="309" spans="1:255" x14ac:dyDescent="0.2">
      <c r="A309">
        <v>18</v>
      </c>
      <c r="B309">
        <v>1</v>
      </c>
      <c r="C309">
        <v>196</v>
      </c>
      <c r="E309" t="s">
        <v>241</v>
      </c>
      <c r="F309" t="e">
        <f>'1.Лок.смета.и.Акт'!#REF!</f>
        <v>#REF!</v>
      </c>
      <c r="G309" t="s">
        <v>154</v>
      </c>
      <c r="H309" t="s">
        <v>40</v>
      </c>
      <c r="I309">
        <f>I307*J309</f>
        <v>1.0200000000000001E-2</v>
      </c>
      <c r="J309">
        <v>1.02</v>
      </c>
      <c r="K309">
        <v>1.02</v>
      </c>
      <c r="L309">
        <v>1.3260000000000001</v>
      </c>
      <c r="M309">
        <v>0</v>
      </c>
      <c r="N309">
        <f t="shared" si="271"/>
        <v>1.3260000000000001</v>
      </c>
      <c r="O309">
        <f t="shared" si="272"/>
        <v>87</v>
      </c>
      <c r="P309">
        <f t="shared" si="273"/>
        <v>87</v>
      </c>
      <c r="Q309">
        <f t="shared" si="274"/>
        <v>0</v>
      </c>
      <c r="R309">
        <f t="shared" si="275"/>
        <v>0</v>
      </c>
      <c r="S309">
        <f t="shared" si="276"/>
        <v>0</v>
      </c>
      <c r="T309">
        <f t="shared" si="277"/>
        <v>0</v>
      </c>
      <c r="U309">
        <f t="shared" si="278"/>
        <v>0</v>
      </c>
      <c r="V309">
        <f t="shared" si="279"/>
        <v>0</v>
      </c>
      <c r="W309">
        <f t="shared" si="280"/>
        <v>0</v>
      </c>
      <c r="X309">
        <f t="shared" si="281"/>
        <v>0</v>
      </c>
      <c r="Y309">
        <f t="shared" si="282"/>
        <v>0</v>
      </c>
      <c r="AA309">
        <v>69726884</v>
      </c>
      <c r="AB309">
        <f t="shared" si="283"/>
        <v>1127.0899999999999</v>
      </c>
      <c r="AC309">
        <f>ROUND((ES309),2)</f>
        <v>1127.0899999999999</v>
      </c>
      <c r="AD309">
        <f t="shared" si="284"/>
        <v>0</v>
      </c>
      <c r="AE309">
        <f t="shared" si="285"/>
        <v>0</v>
      </c>
      <c r="AF309">
        <f t="shared" si="286"/>
        <v>0</v>
      </c>
      <c r="AG309">
        <f t="shared" si="287"/>
        <v>0</v>
      </c>
      <c r="AH309">
        <f t="shared" si="288"/>
        <v>0</v>
      </c>
      <c r="AI309">
        <f t="shared" si="289"/>
        <v>0</v>
      </c>
      <c r="AJ309">
        <f t="shared" si="290"/>
        <v>25.65</v>
      </c>
      <c r="AK309">
        <v>1127.0899999999999</v>
      </c>
      <c r="AL309">
        <v>1127.0899999999999</v>
      </c>
      <c r="AM309">
        <v>0</v>
      </c>
      <c r="AN309">
        <v>0</v>
      </c>
      <c r="AO309">
        <v>0</v>
      </c>
      <c r="AP309">
        <v>0</v>
      </c>
      <c r="AQ309">
        <v>0</v>
      </c>
      <c r="AR309">
        <v>0</v>
      </c>
      <c r="AS309">
        <v>25.65</v>
      </c>
      <c r="AT309">
        <v>0</v>
      </c>
      <c r="AU309">
        <v>0</v>
      </c>
      <c r="AV309">
        <v>1</v>
      </c>
      <c r="AW309">
        <v>1</v>
      </c>
      <c r="AZ309">
        <v>1</v>
      </c>
      <c r="BA309">
        <v>1</v>
      </c>
      <c r="BB309">
        <v>1</v>
      </c>
      <c r="BC309">
        <v>7.56</v>
      </c>
      <c r="BD309" t="s">
        <v>3</v>
      </c>
      <c r="BE309" t="s">
        <v>3</v>
      </c>
      <c r="BF309" t="s">
        <v>3</v>
      </c>
      <c r="BG309" t="s">
        <v>3</v>
      </c>
      <c r="BH309">
        <v>3</v>
      </c>
      <c r="BI309">
        <v>1</v>
      </c>
      <c r="BJ309" t="s">
        <v>155</v>
      </c>
      <c r="BM309">
        <v>500001</v>
      </c>
      <c r="BN309">
        <v>0</v>
      </c>
      <c r="BO309" t="s">
        <v>3</v>
      </c>
      <c r="BP309">
        <v>0</v>
      </c>
      <c r="BQ309">
        <v>8</v>
      </c>
      <c r="BR309">
        <v>0</v>
      </c>
      <c r="BS309">
        <v>1</v>
      </c>
      <c r="BT309">
        <v>1</v>
      </c>
      <c r="BU309">
        <v>1</v>
      </c>
      <c r="BV309">
        <v>1</v>
      </c>
      <c r="BW309">
        <v>1</v>
      </c>
      <c r="BX309">
        <v>1</v>
      </c>
      <c r="BY309" t="s">
        <v>3</v>
      </c>
      <c r="BZ309">
        <v>0</v>
      </c>
      <c r="CA309">
        <v>0</v>
      </c>
      <c r="CB309" t="s">
        <v>3</v>
      </c>
      <c r="CE309">
        <v>0</v>
      </c>
      <c r="CF309">
        <v>0</v>
      </c>
      <c r="CG309">
        <v>0</v>
      </c>
      <c r="CH309">
        <v>21</v>
      </c>
      <c r="CI309">
        <v>1</v>
      </c>
      <c r="CJ309">
        <v>0</v>
      </c>
      <c r="CK309">
        <v>0</v>
      </c>
      <c r="CL309">
        <v>0</v>
      </c>
      <c r="CM309">
        <v>0</v>
      </c>
      <c r="CN309" t="s">
        <v>3</v>
      </c>
      <c r="CO309">
        <v>0</v>
      </c>
      <c r="CP309">
        <f t="shared" si="291"/>
        <v>87</v>
      </c>
      <c r="CQ309">
        <f t="shared" si="292"/>
        <v>8520.8003999999983</v>
      </c>
      <c r="CR309">
        <f t="shared" si="293"/>
        <v>0</v>
      </c>
      <c r="CS309">
        <f t="shared" si="294"/>
        <v>0</v>
      </c>
      <c r="CT309">
        <f t="shared" si="295"/>
        <v>0</v>
      </c>
      <c r="CU309">
        <f t="shared" si="296"/>
        <v>0</v>
      </c>
      <c r="CV309">
        <f t="shared" si="297"/>
        <v>0</v>
      </c>
      <c r="CW309">
        <f t="shared" si="298"/>
        <v>0</v>
      </c>
      <c r="CX309">
        <f t="shared" si="299"/>
        <v>25.65</v>
      </c>
      <c r="CY309">
        <f>(S309+R309)*(BZ309/100)</f>
        <v>0</v>
      </c>
      <c r="CZ309">
        <f>(S309+R309)*(CA309/100)</f>
        <v>0</v>
      </c>
      <c r="DC309" t="s">
        <v>3</v>
      </c>
      <c r="DD309" t="s">
        <v>3</v>
      </c>
      <c r="DE309" t="s">
        <v>3</v>
      </c>
      <c r="DF309" t="s">
        <v>3</v>
      </c>
      <c r="DG309" t="s">
        <v>3</v>
      </c>
      <c r="DH309" t="s">
        <v>3</v>
      </c>
      <c r="DI309" t="s">
        <v>3</v>
      </c>
      <c r="DJ309" t="s">
        <v>3</v>
      </c>
      <c r="DK309" t="s">
        <v>3</v>
      </c>
      <c r="DL309" t="s">
        <v>3</v>
      </c>
      <c r="DM309" t="s">
        <v>3</v>
      </c>
      <c r="DN309">
        <v>0</v>
      </c>
      <c r="DO309">
        <v>0</v>
      </c>
      <c r="DP309">
        <v>1</v>
      </c>
      <c r="DQ309">
        <v>1</v>
      </c>
      <c r="DU309">
        <v>1007</v>
      </c>
      <c r="DV309" t="s">
        <v>40</v>
      </c>
      <c r="DW309" t="e">
        <f>'1.Лок.смета.и.Акт'!#REF!</f>
        <v>#REF!</v>
      </c>
      <c r="DX309">
        <v>1</v>
      </c>
      <c r="DZ309" t="s">
        <v>3</v>
      </c>
      <c r="EA309" t="s">
        <v>3</v>
      </c>
      <c r="EB309" t="s">
        <v>3</v>
      </c>
      <c r="EC309" t="s">
        <v>3</v>
      </c>
      <c r="EE309">
        <v>54328897</v>
      </c>
      <c r="EF309">
        <v>8</v>
      </c>
      <c r="EG309" t="s">
        <v>31</v>
      </c>
      <c r="EH309">
        <v>0</v>
      </c>
      <c r="EI309" t="s">
        <v>3</v>
      </c>
      <c r="EJ309">
        <v>1</v>
      </c>
      <c r="EK309">
        <v>500001</v>
      </c>
      <c r="EL309" t="s">
        <v>32</v>
      </c>
      <c r="EM309" t="s">
        <v>33</v>
      </c>
      <c r="EO309" t="s">
        <v>3</v>
      </c>
      <c r="EQ309">
        <v>0</v>
      </c>
      <c r="ER309">
        <v>8150</v>
      </c>
      <c r="ES309">
        <v>1127.0899999999999</v>
      </c>
      <c r="ET309">
        <v>0</v>
      </c>
      <c r="EU309">
        <v>0</v>
      </c>
      <c r="EV309">
        <v>0</v>
      </c>
      <c r="EW309">
        <v>0</v>
      </c>
      <c r="EX309">
        <v>0</v>
      </c>
      <c r="EZ309">
        <v>5</v>
      </c>
      <c r="FC309">
        <v>0</v>
      </c>
      <c r="FD309">
        <v>18</v>
      </c>
      <c r="FF309">
        <v>8150</v>
      </c>
      <c r="FQ309">
        <v>0</v>
      </c>
      <c r="FR309">
        <f t="shared" si="300"/>
        <v>0</v>
      </c>
      <c r="FS309">
        <v>0</v>
      </c>
      <c r="FX309">
        <v>0</v>
      </c>
      <c r="FY309">
        <v>0</v>
      </c>
      <c r="GA309" t="s">
        <v>156</v>
      </c>
      <c r="GD309">
        <v>1</v>
      </c>
      <c r="GF309">
        <v>958144803</v>
      </c>
      <c r="GG309">
        <v>2</v>
      </c>
      <c r="GH309">
        <v>3</v>
      </c>
      <c r="GI309">
        <v>5</v>
      </c>
      <c r="GJ309">
        <v>0</v>
      </c>
      <c r="GK309">
        <v>0</v>
      </c>
      <c r="GL309">
        <f t="shared" si="301"/>
        <v>0</v>
      </c>
      <c r="GM309">
        <f t="shared" si="302"/>
        <v>87</v>
      </c>
      <c r="GN309">
        <f t="shared" si="303"/>
        <v>87</v>
      </c>
      <c r="GO309">
        <f t="shared" si="304"/>
        <v>0</v>
      </c>
      <c r="GP309">
        <f t="shared" si="305"/>
        <v>0</v>
      </c>
      <c r="GR309">
        <v>1</v>
      </c>
      <c r="GS309">
        <v>1</v>
      </c>
      <c r="GT309">
        <v>0</v>
      </c>
      <c r="GU309" t="s">
        <v>3</v>
      </c>
      <c r="GV309">
        <f t="shared" si="306"/>
        <v>0</v>
      </c>
      <c r="GW309">
        <v>1</v>
      </c>
      <c r="GX309">
        <f t="shared" si="307"/>
        <v>0</v>
      </c>
      <c r="HA309">
        <v>0</v>
      </c>
      <c r="HB309">
        <v>0</v>
      </c>
      <c r="HC309">
        <f t="shared" si="308"/>
        <v>0</v>
      </c>
      <c r="HE309" t="s">
        <v>35</v>
      </c>
      <c r="HF309" t="s">
        <v>36</v>
      </c>
      <c r="HM309" t="s">
        <v>3</v>
      </c>
      <c r="HN309" t="s">
        <v>3</v>
      </c>
      <c r="HO309" t="s">
        <v>3</v>
      </c>
      <c r="HP309" t="s">
        <v>3</v>
      </c>
      <c r="HQ309" t="s">
        <v>3</v>
      </c>
      <c r="IK309">
        <v>0</v>
      </c>
    </row>
    <row r="310" spans="1:255" x14ac:dyDescent="0.2">
      <c r="A310" s="2">
        <v>17</v>
      </c>
      <c r="B310" s="2">
        <v>1</v>
      </c>
      <c r="C310" s="2">
        <f>ROW(SmtRes!A199)</f>
        <v>199</v>
      </c>
      <c r="D310" s="2">
        <f>ROW(EtalonRes!A203)</f>
        <v>203</v>
      </c>
      <c r="E310" s="2" t="s">
        <v>242</v>
      </c>
      <c r="F310" s="2" t="s">
        <v>158</v>
      </c>
      <c r="G310" s="2" t="s">
        <v>159</v>
      </c>
      <c r="H310" s="2" t="s">
        <v>160</v>
      </c>
      <c r="I310" s="2">
        <f>'1.Лок.смета.и.Акт'!E54</f>
        <v>0.06</v>
      </c>
      <c r="J310" s="2">
        <v>0</v>
      </c>
      <c r="K310" s="2">
        <v>0.06</v>
      </c>
      <c r="L310" s="2">
        <v>0.22600000000000001</v>
      </c>
      <c r="M310" s="2">
        <v>0</v>
      </c>
      <c r="N310" s="2">
        <f t="shared" si="271"/>
        <v>0.22600000000000001</v>
      </c>
      <c r="O310" s="2">
        <f t="shared" si="272"/>
        <v>2</v>
      </c>
      <c r="P310" s="2">
        <f t="shared" si="273"/>
        <v>0</v>
      </c>
      <c r="Q310" s="2">
        <f t="shared" si="274"/>
        <v>0</v>
      </c>
      <c r="R310" s="2">
        <f t="shared" si="275"/>
        <v>0</v>
      </c>
      <c r="S310" s="2">
        <f t="shared" si="276"/>
        <v>2</v>
      </c>
      <c r="T310" s="2">
        <f t="shared" si="277"/>
        <v>0</v>
      </c>
      <c r="U310" s="2">
        <f t="shared" si="278"/>
        <v>0.20699999999999999</v>
      </c>
      <c r="V310" s="2">
        <f t="shared" si="279"/>
        <v>0</v>
      </c>
      <c r="W310" s="2">
        <f t="shared" si="280"/>
        <v>0</v>
      </c>
      <c r="X310" s="2">
        <f t="shared" si="281"/>
        <v>2</v>
      </c>
      <c r="Y310" s="2">
        <f t="shared" si="282"/>
        <v>2</v>
      </c>
      <c r="Z310" s="2"/>
      <c r="AA310" s="2">
        <v>69726971</v>
      </c>
      <c r="AB310" s="2">
        <f t="shared" si="283"/>
        <v>31.54</v>
      </c>
      <c r="AC310" s="2">
        <f>ROUND((ES310+(SUM(SmtRes!BC197:'SmtRes'!BC199)+SUM(EtalonRes!AL201:'EtalonRes'!AL203))),2)</f>
        <v>0</v>
      </c>
      <c r="AD310" s="2">
        <f t="shared" si="284"/>
        <v>1.87</v>
      </c>
      <c r="AE310" s="2">
        <f t="shared" si="285"/>
        <v>0</v>
      </c>
      <c r="AF310" s="2">
        <f t="shared" si="286"/>
        <v>29.67</v>
      </c>
      <c r="AG310" s="2">
        <f t="shared" si="287"/>
        <v>0</v>
      </c>
      <c r="AH310" s="2">
        <f t="shared" si="288"/>
        <v>3.45</v>
      </c>
      <c r="AI310" s="2">
        <f t="shared" si="289"/>
        <v>0</v>
      </c>
      <c r="AJ310" s="2">
        <f t="shared" si="290"/>
        <v>0</v>
      </c>
      <c r="AK310" s="2">
        <v>1532.16</v>
      </c>
      <c r="AL310" s="2">
        <v>1500.62</v>
      </c>
      <c r="AM310" s="2">
        <v>1.87</v>
      </c>
      <c r="AN310" s="2">
        <v>0</v>
      </c>
      <c r="AO310" s="2">
        <v>29.67</v>
      </c>
      <c r="AP310" s="2">
        <v>0</v>
      </c>
      <c r="AQ310" s="2">
        <v>3.45</v>
      </c>
      <c r="AR310" s="2">
        <v>0</v>
      </c>
      <c r="AS310" s="2">
        <v>0</v>
      </c>
      <c r="AT310" s="2">
        <v>123</v>
      </c>
      <c r="AU310" s="2">
        <v>75</v>
      </c>
      <c r="AV310" s="2">
        <v>1</v>
      </c>
      <c r="AW310" s="2">
        <v>1</v>
      </c>
      <c r="AX310" s="2"/>
      <c r="AY310" s="2"/>
      <c r="AZ310" s="2">
        <v>1</v>
      </c>
      <c r="BA310" s="2">
        <v>1</v>
      </c>
      <c r="BB310" s="2">
        <v>1</v>
      </c>
      <c r="BC310" s="2">
        <v>1</v>
      </c>
      <c r="BD310" s="2" t="s">
        <v>3</v>
      </c>
      <c r="BE310" s="2" t="s">
        <v>3</v>
      </c>
      <c r="BF310" s="2" t="s">
        <v>3</v>
      </c>
      <c r="BG310" s="2" t="s">
        <v>3</v>
      </c>
      <c r="BH310" s="2">
        <v>0</v>
      </c>
      <c r="BI310" s="2">
        <v>1</v>
      </c>
      <c r="BJ310" s="2" t="s">
        <v>161</v>
      </c>
      <c r="BK310" s="2"/>
      <c r="BL310" s="2"/>
      <c r="BM310" s="2">
        <v>11001</v>
      </c>
      <c r="BN310" s="2">
        <v>0</v>
      </c>
      <c r="BO310" s="2" t="s">
        <v>3</v>
      </c>
      <c r="BP310" s="2">
        <v>0</v>
      </c>
      <c r="BQ310" s="2">
        <v>2</v>
      </c>
      <c r="BR310" s="2">
        <v>0</v>
      </c>
      <c r="BS310" s="2">
        <v>1</v>
      </c>
      <c r="BT310" s="2">
        <v>1</v>
      </c>
      <c r="BU310" s="2">
        <v>1</v>
      </c>
      <c r="BV310" s="2">
        <v>1</v>
      </c>
      <c r="BW310" s="2">
        <v>1</v>
      </c>
      <c r="BX310" s="2">
        <v>1</v>
      </c>
      <c r="BY310" s="2" t="s">
        <v>3</v>
      </c>
      <c r="BZ310" s="2">
        <v>123</v>
      </c>
      <c r="CA310" s="2">
        <v>75</v>
      </c>
      <c r="CB310" s="2" t="s">
        <v>3</v>
      </c>
      <c r="CC310" s="2"/>
      <c r="CD310" s="2"/>
      <c r="CE310" s="2">
        <v>0</v>
      </c>
      <c r="CF310" s="2">
        <v>0</v>
      </c>
      <c r="CG310" s="2">
        <v>0</v>
      </c>
      <c r="CH310" s="2">
        <v>22</v>
      </c>
      <c r="CI310" s="2">
        <v>0</v>
      </c>
      <c r="CJ310" s="2">
        <v>0</v>
      </c>
      <c r="CK310" s="2">
        <v>0</v>
      </c>
      <c r="CL310" s="2">
        <v>0</v>
      </c>
      <c r="CM310" s="2">
        <v>0</v>
      </c>
      <c r="CN310" s="2" t="s">
        <v>3</v>
      </c>
      <c r="CO310" s="2">
        <v>0</v>
      </c>
      <c r="CP310" s="2">
        <f t="shared" si="291"/>
        <v>2</v>
      </c>
      <c r="CQ310" s="2">
        <f t="shared" si="292"/>
        <v>0</v>
      </c>
      <c r="CR310" s="2">
        <f t="shared" si="293"/>
        <v>1.87</v>
      </c>
      <c r="CS310" s="2">
        <f t="shared" si="294"/>
        <v>0</v>
      </c>
      <c r="CT310" s="2">
        <f t="shared" si="295"/>
        <v>29.67</v>
      </c>
      <c r="CU310" s="2">
        <f t="shared" si="296"/>
        <v>0</v>
      </c>
      <c r="CV310" s="2">
        <f t="shared" si="297"/>
        <v>3.45</v>
      </c>
      <c r="CW310" s="2">
        <f t="shared" si="298"/>
        <v>0</v>
      </c>
      <c r="CX310" s="2">
        <f t="shared" si="299"/>
        <v>0</v>
      </c>
      <c r="CY310" s="2">
        <f>(((S310+R310)*AT310)/100)</f>
        <v>2.46</v>
      </c>
      <c r="CZ310" s="2">
        <f>(((S310+R310)*AU310)/100)</f>
        <v>1.5</v>
      </c>
      <c r="DA310" s="2"/>
      <c r="DB310" s="2"/>
      <c r="DC310" s="2" t="s">
        <v>3</v>
      </c>
      <c r="DD310" s="2" t="s">
        <v>3</v>
      </c>
      <c r="DE310" s="2" t="s">
        <v>3</v>
      </c>
      <c r="DF310" s="2" t="s">
        <v>3</v>
      </c>
      <c r="DG310" s="2" t="s">
        <v>3</v>
      </c>
      <c r="DH310" s="2" t="s">
        <v>3</v>
      </c>
      <c r="DI310" s="2" t="s">
        <v>3</v>
      </c>
      <c r="DJ310" s="2" t="s">
        <v>3</v>
      </c>
      <c r="DK310" s="2" t="s">
        <v>3</v>
      </c>
      <c r="DL310" s="2" t="s">
        <v>3</v>
      </c>
      <c r="DM310" s="2" t="s">
        <v>3</v>
      </c>
      <c r="DN310" s="2">
        <v>0</v>
      </c>
      <c r="DO310" s="2">
        <v>0</v>
      </c>
      <c r="DP310" s="2">
        <v>1</v>
      </c>
      <c r="DQ310" s="2">
        <v>1</v>
      </c>
      <c r="DR310" s="2"/>
      <c r="DS310" s="2"/>
      <c r="DT310" s="2"/>
      <c r="DU310" s="2">
        <v>1013</v>
      </c>
      <c r="DV310" s="2" t="s">
        <v>160</v>
      </c>
      <c r="DW310" s="2" t="s">
        <v>160</v>
      </c>
      <c r="DX310" s="2">
        <v>1</v>
      </c>
      <c r="DY310" s="2"/>
      <c r="DZ310" s="2" t="s">
        <v>3</v>
      </c>
      <c r="EA310" s="2" t="s">
        <v>3</v>
      </c>
      <c r="EB310" s="2" t="s">
        <v>3</v>
      </c>
      <c r="EC310" s="2" t="s">
        <v>3</v>
      </c>
      <c r="ED310" s="2"/>
      <c r="EE310" s="2">
        <v>54328965</v>
      </c>
      <c r="EF310" s="2">
        <v>2</v>
      </c>
      <c r="EG310" s="2" t="s">
        <v>21</v>
      </c>
      <c r="EH310" s="2">
        <v>0</v>
      </c>
      <c r="EI310" s="2" t="s">
        <v>3</v>
      </c>
      <c r="EJ310" s="2">
        <v>1</v>
      </c>
      <c r="EK310" s="2">
        <v>11001</v>
      </c>
      <c r="EL310" s="2" t="s">
        <v>22</v>
      </c>
      <c r="EM310" s="2" t="s">
        <v>23</v>
      </c>
      <c r="EN310" s="2"/>
      <c r="EO310" s="2" t="s">
        <v>3</v>
      </c>
      <c r="EP310" s="2"/>
      <c r="EQ310" s="2">
        <v>1441792</v>
      </c>
      <c r="ER310" s="2">
        <v>1532.16</v>
      </c>
      <c r="ES310" s="2">
        <v>1500.62</v>
      </c>
      <c r="ET310" s="2">
        <v>1.87</v>
      </c>
      <c r="EU310" s="2">
        <v>0</v>
      </c>
      <c r="EV310" s="2">
        <v>29.67</v>
      </c>
      <c r="EW310" s="2">
        <v>3.45</v>
      </c>
      <c r="EX310" s="2">
        <v>0</v>
      </c>
      <c r="EY310" s="2">
        <v>1</v>
      </c>
      <c r="EZ310" s="2"/>
      <c r="FA310" s="2"/>
      <c r="FB310" s="2"/>
      <c r="FC310" s="2"/>
      <c r="FD310" s="2"/>
      <c r="FE310" s="2"/>
      <c r="FF310" s="2"/>
      <c r="FG310" s="2"/>
      <c r="FH310" s="2"/>
      <c r="FI310" s="2"/>
      <c r="FJ310" s="2"/>
      <c r="FK310" s="2"/>
      <c r="FL310" s="2"/>
      <c r="FM310" s="2"/>
      <c r="FN310" s="2"/>
      <c r="FO310" s="2"/>
      <c r="FP310" s="2"/>
      <c r="FQ310" s="2">
        <v>0</v>
      </c>
      <c r="FR310" s="2">
        <f t="shared" si="300"/>
        <v>0</v>
      </c>
      <c r="FS310" s="2">
        <v>0</v>
      </c>
      <c r="FT310" s="2"/>
      <c r="FU310" s="2"/>
      <c r="FV310" s="2"/>
      <c r="FW310" s="2"/>
      <c r="FX310" s="2">
        <v>123</v>
      </c>
      <c r="FY310" s="2">
        <v>75</v>
      </c>
      <c r="FZ310" s="2"/>
      <c r="GA310" s="2" t="s">
        <v>3</v>
      </c>
      <c r="GB310" s="2"/>
      <c r="GC310" s="2"/>
      <c r="GD310" s="2">
        <v>1</v>
      </c>
      <c r="GE310" s="2"/>
      <c r="GF310" s="2">
        <v>-736195811</v>
      </c>
      <c r="GG310" s="2">
        <v>2</v>
      </c>
      <c r="GH310" s="2">
        <v>1</v>
      </c>
      <c r="GI310" s="2">
        <v>-2</v>
      </c>
      <c r="GJ310" s="2">
        <v>0</v>
      </c>
      <c r="GK310" s="2">
        <v>0</v>
      </c>
      <c r="GL310" s="2">
        <f t="shared" si="301"/>
        <v>0</v>
      </c>
      <c r="GM310" s="2">
        <f t="shared" si="302"/>
        <v>6</v>
      </c>
      <c r="GN310" s="2">
        <f t="shared" si="303"/>
        <v>6</v>
      </c>
      <c r="GO310" s="2">
        <f t="shared" si="304"/>
        <v>0</v>
      </c>
      <c r="GP310" s="2">
        <f t="shared" si="305"/>
        <v>0</v>
      </c>
      <c r="GQ310" s="2"/>
      <c r="GR310" s="2">
        <v>0</v>
      </c>
      <c r="GS310" s="2">
        <v>3</v>
      </c>
      <c r="GT310" s="2">
        <v>0</v>
      </c>
      <c r="GU310" s="2" t="s">
        <v>3</v>
      </c>
      <c r="GV310" s="2">
        <f t="shared" si="306"/>
        <v>0</v>
      </c>
      <c r="GW310" s="2">
        <v>1</v>
      </c>
      <c r="GX310" s="2">
        <f t="shared" si="307"/>
        <v>0</v>
      </c>
      <c r="GY310" s="2"/>
      <c r="GZ310" s="2"/>
      <c r="HA310" s="2">
        <v>0</v>
      </c>
      <c r="HB310" s="2">
        <v>0</v>
      </c>
      <c r="HC310" s="2">
        <f t="shared" si="308"/>
        <v>0</v>
      </c>
      <c r="HD310" s="2"/>
      <c r="HE310" s="2" t="s">
        <v>3</v>
      </c>
      <c r="HF310" s="2" t="s">
        <v>3</v>
      </c>
      <c r="HG310" s="2"/>
      <c r="HH310" s="2"/>
      <c r="HI310" s="2"/>
      <c r="HJ310" s="2"/>
      <c r="HK310" s="2"/>
      <c r="HL310" s="2"/>
      <c r="HM310" s="2" t="s">
        <v>3</v>
      </c>
      <c r="HN310" s="2" t="s">
        <v>24</v>
      </c>
      <c r="HO310" s="2" t="s">
        <v>25</v>
      </c>
      <c r="HP310" s="2" t="s">
        <v>22</v>
      </c>
      <c r="HQ310" s="2" t="s">
        <v>22</v>
      </c>
      <c r="HR310" s="2"/>
      <c r="HS310" s="2"/>
      <c r="HT310" s="2"/>
      <c r="HU310" s="2"/>
      <c r="HV310" s="2"/>
      <c r="HW310" s="2"/>
      <c r="HX310" s="2"/>
      <c r="HY310" s="2"/>
      <c r="HZ310" s="2"/>
      <c r="IA310" s="2"/>
      <c r="IB310" s="2"/>
      <c r="IC310" s="2"/>
      <c r="ID310" s="2"/>
      <c r="IE310" s="2"/>
      <c r="IF310" s="2"/>
      <c r="IG310" s="2"/>
      <c r="IH310" s="2"/>
      <c r="II310" s="2"/>
      <c r="IJ310" s="2"/>
      <c r="IK310" s="2">
        <v>0</v>
      </c>
      <c r="IL310" s="2"/>
      <c r="IM310" s="2"/>
      <c r="IN310" s="2"/>
      <c r="IO310" s="2"/>
      <c r="IP310" s="2"/>
      <c r="IQ310" s="2"/>
      <c r="IR310" s="2"/>
      <c r="IS310" s="2"/>
      <c r="IT310" s="2"/>
      <c r="IU310" s="2"/>
    </row>
    <row r="311" spans="1:255" x14ac:dyDescent="0.2">
      <c r="A311">
        <v>17</v>
      </c>
      <c r="B311">
        <v>1</v>
      </c>
      <c r="C311">
        <f>ROW(SmtRes!A202)</f>
        <v>202</v>
      </c>
      <c r="D311">
        <f>ROW(EtalonRes!A206)</f>
        <v>206</v>
      </c>
      <c r="E311" t="s">
        <v>242</v>
      </c>
      <c r="F311" t="s">
        <v>158</v>
      </c>
      <c r="G311" t="s">
        <v>159</v>
      </c>
      <c r="H311" t="s">
        <v>160</v>
      </c>
      <c r="I311">
        <f>'1.Лок.смета.и.Акт'!E54</f>
        <v>0.06</v>
      </c>
      <c r="J311">
        <v>0</v>
      </c>
      <c r="K311">
        <v>0.06</v>
      </c>
      <c r="L311">
        <v>0.22600000000000001</v>
      </c>
      <c r="M311">
        <v>0</v>
      </c>
      <c r="N311">
        <f t="shared" si="271"/>
        <v>0.22600000000000001</v>
      </c>
      <c r="O311">
        <f t="shared" si="272"/>
        <v>46</v>
      </c>
      <c r="P311">
        <f t="shared" si="273"/>
        <v>0</v>
      </c>
      <c r="Q311">
        <f t="shared" si="274"/>
        <v>1</v>
      </c>
      <c r="R311">
        <f t="shared" si="275"/>
        <v>0</v>
      </c>
      <c r="S311">
        <f t="shared" si="276"/>
        <v>45</v>
      </c>
      <c r="T311">
        <f t="shared" si="277"/>
        <v>0</v>
      </c>
      <c r="U311" t="e">
        <f t="shared" si="278"/>
        <v>#REF!</v>
      </c>
      <c r="V311">
        <f t="shared" si="279"/>
        <v>0</v>
      </c>
      <c r="W311">
        <f t="shared" si="280"/>
        <v>0</v>
      </c>
      <c r="X311" t="e">
        <f t="shared" si="281"/>
        <v>#REF!</v>
      </c>
      <c r="Y311" t="e">
        <f t="shared" si="282"/>
        <v>#REF!</v>
      </c>
      <c r="AA311">
        <v>69726884</v>
      </c>
      <c r="AB311">
        <f t="shared" si="283"/>
        <v>31.54</v>
      </c>
      <c r="AC311">
        <f>ROUND((ES311+(SUM(SmtRes!BC200:'SmtRes'!BC202)+SUM(EtalonRes!AL204:'EtalonRes'!AL206))),2)</f>
        <v>0</v>
      </c>
      <c r="AD311">
        <f t="shared" si="284"/>
        <v>1.87</v>
      </c>
      <c r="AE311">
        <f t="shared" si="285"/>
        <v>0</v>
      </c>
      <c r="AF311">
        <f t="shared" si="286"/>
        <v>29.67</v>
      </c>
      <c r="AG311">
        <f t="shared" si="287"/>
        <v>0</v>
      </c>
      <c r="AH311" t="e">
        <f t="shared" si="288"/>
        <v>#REF!</v>
      </c>
      <c r="AI311">
        <f t="shared" si="289"/>
        <v>0</v>
      </c>
      <c r="AJ311">
        <f t="shared" si="290"/>
        <v>0</v>
      </c>
      <c r="AK311">
        <v>1532.16</v>
      </c>
      <c r="AL311">
        <v>1500.62</v>
      </c>
      <c r="AM311">
        <v>1.87</v>
      </c>
      <c r="AN311">
        <v>0</v>
      </c>
      <c r="AO311">
        <v>29.67</v>
      </c>
      <c r="AP311">
        <v>0</v>
      </c>
      <c r="AQ311" t="e">
        <f>'1.Лок.смета.и.Акт'!#REF!</f>
        <v>#REF!</v>
      </c>
      <c r="AR311">
        <v>0</v>
      </c>
      <c r="AS311">
        <v>0</v>
      </c>
      <c r="AT311">
        <v>117</v>
      </c>
      <c r="AU311">
        <v>64</v>
      </c>
      <c r="AV311">
        <v>1</v>
      </c>
      <c r="AW311">
        <v>1</v>
      </c>
      <c r="AZ311">
        <v>1</v>
      </c>
      <c r="BA311">
        <v>25.36</v>
      </c>
      <c r="BB311">
        <v>7.84</v>
      </c>
      <c r="BC311">
        <v>7.56</v>
      </c>
      <c r="BD311" t="s">
        <v>3</v>
      </c>
      <c r="BE311" t="s">
        <v>3</v>
      </c>
      <c r="BF311" t="s">
        <v>3</v>
      </c>
      <c r="BG311" t="s">
        <v>3</v>
      </c>
      <c r="BH311">
        <v>0</v>
      </c>
      <c r="BI311">
        <v>1</v>
      </c>
      <c r="BJ311" t="s">
        <v>161</v>
      </c>
      <c r="BM311">
        <v>11001</v>
      </c>
      <c r="BN311">
        <v>0</v>
      </c>
      <c r="BO311" t="s">
        <v>158</v>
      </c>
      <c r="BP311">
        <v>1</v>
      </c>
      <c r="BQ311">
        <v>2</v>
      </c>
      <c r="BR311">
        <v>0</v>
      </c>
      <c r="BS311">
        <v>19.8</v>
      </c>
      <c r="BT311">
        <v>1</v>
      </c>
      <c r="BU311">
        <v>1</v>
      </c>
      <c r="BV311">
        <v>1</v>
      </c>
      <c r="BW311">
        <v>1</v>
      </c>
      <c r="BX311">
        <v>1</v>
      </c>
      <c r="BY311" t="s">
        <v>3</v>
      </c>
      <c r="BZ311" t="e">
        <f>'1.Лок.смета.и.Акт'!#REF!</f>
        <v>#REF!</v>
      </c>
      <c r="CA311" t="e">
        <f>'1.Лок.смета.и.Акт'!#REF!</f>
        <v>#REF!</v>
      </c>
      <c r="CB311" t="s">
        <v>3</v>
      </c>
      <c r="CE311">
        <v>0</v>
      </c>
      <c r="CF311">
        <v>0</v>
      </c>
      <c r="CG311">
        <v>0</v>
      </c>
      <c r="CH311">
        <v>22</v>
      </c>
      <c r="CI311">
        <v>0</v>
      </c>
      <c r="CJ311">
        <v>0</v>
      </c>
      <c r="CK311">
        <v>0</v>
      </c>
      <c r="CL311">
        <v>0</v>
      </c>
      <c r="CM311">
        <v>0</v>
      </c>
      <c r="CN311" t="s">
        <v>3</v>
      </c>
      <c r="CO311">
        <v>0</v>
      </c>
      <c r="CP311">
        <f t="shared" si="291"/>
        <v>46</v>
      </c>
      <c r="CQ311">
        <f t="shared" si="292"/>
        <v>0</v>
      </c>
      <c r="CR311">
        <f t="shared" si="293"/>
        <v>14.6608</v>
      </c>
      <c r="CS311">
        <f t="shared" si="294"/>
        <v>0</v>
      </c>
      <c r="CT311">
        <f t="shared" si="295"/>
        <v>752.43119999999999</v>
      </c>
      <c r="CU311">
        <f t="shared" si="296"/>
        <v>0</v>
      </c>
      <c r="CV311" t="e">
        <f t="shared" si="297"/>
        <v>#REF!</v>
      </c>
      <c r="CW311">
        <f t="shared" si="298"/>
        <v>0</v>
      </c>
      <c r="CX311">
        <f t="shared" si="299"/>
        <v>0</v>
      </c>
      <c r="CY311" t="e">
        <f>(S311+R311)*(BZ311/100)</f>
        <v>#REF!</v>
      </c>
      <c r="CZ311" t="e">
        <f>(S311+R311)*(CA311/100)</f>
        <v>#REF!</v>
      </c>
      <c r="DC311" t="s">
        <v>3</v>
      </c>
      <c r="DD311" t="s">
        <v>3</v>
      </c>
      <c r="DE311" t="s">
        <v>3</v>
      </c>
      <c r="DF311" t="s">
        <v>3</v>
      </c>
      <c r="DG311" t="s">
        <v>3</v>
      </c>
      <c r="DH311" t="s">
        <v>3</v>
      </c>
      <c r="DI311" t="s">
        <v>3</v>
      </c>
      <c r="DJ311" t="s">
        <v>3</v>
      </c>
      <c r="DK311" t="s">
        <v>3</v>
      </c>
      <c r="DL311" t="s">
        <v>3</v>
      </c>
      <c r="DM311" t="s">
        <v>3</v>
      </c>
      <c r="DN311">
        <v>123</v>
      </c>
      <c r="DO311">
        <v>75</v>
      </c>
      <c r="DP311">
        <v>1</v>
      </c>
      <c r="DQ311">
        <v>1</v>
      </c>
      <c r="DU311">
        <v>1013</v>
      </c>
      <c r="DV311" t="s">
        <v>160</v>
      </c>
      <c r="DW311" t="str">
        <f>'1.Лок.смета.и.Акт'!D54</f>
        <v>100 м2 поверхности</v>
      </c>
      <c r="DX311">
        <v>1</v>
      </c>
      <c r="DZ311" t="s">
        <v>3</v>
      </c>
      <c r="EA311" t="s">
        <v>3</v>
      </c>
      <c r="EB311" t="s">
        <v>3</v>
      </c>
      <c r="EC311" t="s">
        <v>3</v>
      </c>
      <c r="EE311">
        <v>54328965</v>
      </c>
      <c r="EF311">
        <v>2</v>
      </c>
      <c r="EG311" t="s">
        <v>21</v>
      </c>
      <c r="EH311">
        <v>0</v>
      </c>
      <c r="EI311" t="s">
        <v>3</v>
      </c>
      <c r="EJ311">
        <v>1</v>
      </c>
      <c r="EK311">
        <v>11001</v>
      </c>
      <c r="EL311" t="s">
        <v>22</v>
      </c>
      <c r="EM311" t="s">
        <v>23</v>
      </c>
      <c r="EO311" t="s">
        <v>3</v>
      </c>
      <c r="EQ311">
        <v>1441792</v>
      </c>
      <c r="ER311">
        <v>1532.16</v>
      </c>
      <c r="ES311">
        <v>1500.62</v>
      </c>
      <c r="ET311">
        <v>1.87</v>
      </c>
      <c r="EU311">
        <v>0</v>
      </c>
      <c r="EV311">
        <v>29.67</v>
      </c>
      <c r="EW311" t="e">
        <f>'1.Лок.смета.и.Акт'!#REF!</f>
        <v>#REF!</v>
      </c>
      <c r="EX311">
        <v>0</v>
      </c>
      <c r="EY311">
        <v>1</v>
      </c>
      <c r="FQ311">
        <v>0</v>
      </c>
      <c r="FR311">
        <f t="shared" si="300"/>
        <v>0</v>
      </c>
      <c r="FS311">
        <v>0</v>
      </c>
      <c r="FX311">
        <v>123</v>
      </c>
      <c r="FY311">
        <v>75</v>
      </c>
      <c r="GA311" t="s">
        <v>3</v>
      </c>
      <c r="GD311">
        <v>1</v>
      </c>
      <c r="GF311">
        <v>-736195811</v>
      </c>
      <c r="GG311">
        <v>2</v>
      </c>
      <c r="GH311">
        <v>1</v>
      </c>
      <c r="GI311">
        <v>2</v>
      </c>
      <c r="GJ311">
        <v>0</v>
      </c>
      <c r="GK311">
        <v>0</v>
      </c>
      <c r="GL311">
        <f t="shared" si="301"/>
        <v>0</v>
      </c>
      <c r="GM311" t="e">
        <f t="shared" si="302"/>
        <v>#REF!</v>
      </c>
      <c r="GN311" t="e">
        <f t="shared" si="303"/>
        <v>#REF!</v>
      </c>
      <c r="GO311">
        <f t="shared" si="304"/>
        <v>0</v>
      </c>
      <c r="GP311">
        <f t="shared" si="305"/>
        <v>0</v>
      </c>
      <c r="GR311">
        <v>0</v>
      </c>
      <c r="GS311">
        <v>3</v>
      </c>
      <c r="GT311">
        <v>0</v>
      </c>
      <c r="GU311" t="s">
        <v>3</v>
      </c>
      <c r="GV311">
        <f t="shared" si="306"/>
        <v>0</v>
      </c>
      <c r="GW311">
        <v>1015.2</v>
      </c>
      <c r="GX311">
        <f t="shared" si="307"/>
        <v>0</v>
      </c>
      <c r="HA311">
        <v>0</v>
      </c>
      <c r="HB311">
        <v>0</v>
      </c>
      <c r="HC311">
        <f t="shared" si="308"/>
        <v>0</v>
      </c>
      <c r="HE311" t="s">
        <v>3</v>
      </c>
      <c r="HF311" t="s">
        <v>3</v>
      </c>
      <c r="HM311" t="s">
        <v>3</v>
      </c>
      <c r="HN311" t="s">
        <v>24</v>
      </c>
      <c r="HO311" t="s">
        <v>25</v>
      </c>
      <c r="HP311" t="s">
        <v>22</v>
      </c>
      <c r="HQ311" t="s">
        <v>22</v>
      </c>
      <c r="IK311">
        <v>0</v>
      </c>
    </row>
    <row r="312" spans="1:255" x14ac:dyDescent="0.2">
      <c r="A312" s="2">
        <v>18</v>
      </c>
      <c r="B312" s="2">
        <v>1</v>
      </c>
      <c r="C312" s="2">
        <v>199</v>
      </c>
      <c r="D312" s="2"/>
      <c r="E312" s="2" t="s">
        <v>243</v>
      </c>
      <c r="F312" s="2" t="s">
        <v>163</v>
      </c>
      <c r="G312" s="2" t="s">
        <v>164</v>
      </c>
      <c r="H312" s="2" t="s">
        <v>56</v>
      </c>
      <c r="I312" s="2">
        <f>I310*J312</f>
        <v>6.9</v>
      </c>
      <c r="J312" s="2">
        <v>115.00000000000001</v>
      </c>
      <c r="K312" s="2">
        <v>115</v>
      </c>
      <c r="L312" s="2">
        <v>25.99</v>
      </c>
      <c r="M312" s="2">
        <v>0</v>
      </c>
      <c r="N312" s="2">
        <f t="shared" si="271"/>
        <v>25.99</v>
      </c>
      <c r="O312" s="2">
        <f t="shared" si="272"/>
        <v>85</v>
      </c>
      <c r="P312" s="2">
        <f t="shared" si="273"/>
        <v>85</v>
      </c>
      <c r="Q312" s="2">
        <f t="shared" si="274"/>
        <v>0</v>
      </c>
      <c r="R312" s="2">
        <f t="shared" si="275"/>
        <v>0</v>
      </c>
      <c r="S312" s="2">
        <f t="shared" si="276"/>
        <v>0</v>
      </c>
      <c r="T312" s="2">
        <f t="shared" si="277"/>
        <v>0</v>
      </c>
      <c r="U312" s="2">
        <f t="shared" si="278"/>
        <v>0</v>
      </c>
      <c r="V312" s="2">
        <f t="shared" si="279"/>
        <v>0</v>
      </c>
      <c r="W312" s="2">
        <f t="shared" si="280"/>
        <v>0</v>
      </c>
      <c r="X312" s="2">
        <f t="shared" si="281"/>
        <v>0</v>
      </c>
      <c r="Y312" s="2">
        <f t="shared" si="282"/>
        <v>0</v>
      </c>
      <c r="Z312" s="2"/>
      <c r="AA312" s="2">
        <v>69726971</v>
      </c>
      <c r="AB312" s="2">
        <f t="shared" si="283"/>
        <v>12.26</v>
      </c>
      <c r="AC312" s="2">
        <f>ROUND((ES312),2)</f>
        <v>12.26</v>
      </c>
      <c r="AD312" s="2">
        <f t="shared" si="284"/>
        <v>0</v>
      </c>
      <c r="AE312" s="2">
        <f t="shared" si="285"/>
        <v>0</v>
      </c>
      <c r="AF312" s="2">
        <f t="shared" si="286"/>
        <v>0</v>
      </c>
      <c r="AG312" s="2">
        <f t="shared" si="287"/>
        <v>0</v>
      </c>
      <c r="AH312" s="2">
        <f t="shared" si="288"/>
        <v>0</v>
      </c>
      <c r="AI312" s="2">
        <f t="shared" si="289"/>
        <v>0</v>
      </c>
      <c r="AJ312" s="2">
        <f t="shared" si="290"/>
        <v>0.01</v>
      </c>
      <c r="AK312" s="2">
        <v>12.26</v>
      </c>
      <c r="AL312" s="2">
        <v>12.26</v>
      </c>
      <c r="AM312" s="2">
        <v>0</v>
      </c>
      <c r="AN312" s="2">
        <v>0</v>
      </c>
      <c r="AO312" s="2">
        <v>0</v>
      </c>
      <c r="AP312" s="2">
        <v>0</v>
      </c>
      <c r="AQ312" s="2">
        <v>0</v>
      </c>
      <c r="AR312" s="2">
        <v>0</v>
      </c>
      <c r="AS312" s="2">
        <v>0.01</v>
      </c>
      <c r="AT312" s="2">
        <v>0</v>
      </c>
      <c r="AU312" s="2">
        <v>0</v>
      </c>
      <c r="AV312" s="2">
        <v>1</v>
      </c>
      <c r="AW312" s="2">
        <v>1</v>
      </c>
      <c r="AX312" s="2"/>
      <c r="AY312" s="2"/>
      <c r="AZ312" s="2">
        <v>1</v>
      </c>
      <c r="BA312" s="2">
        <v>1</v>
      </c>
      <c r="BB312" s="2">
        <v>1</v>
      </c>
      <c r="BC312" s="2">
        <v>1</v>
      </c>
      <c r="BD312" s="2" t="s">
        <v>3</v>
      </c>
      <c r="BE312" s="2" t="s">
        <v>3</v>
      </c>
      <c r="BF312" s="2" t="s">
        <v>3</v>
      </c>
      <c r="BG312" s="2" t="s">
        <v>3</v>
      </c>
      <c r="BH312" s="2">
        <v>3</v>
      </c>
      <c r="BI312" s="2">
        <v>1</v>
      </c>
      <c r="BJ312" s="2" t="s">
        <v>165</v>
      </c>
      <c r="BK312" s="2"/>
      <c r="BL312" s="2"/>
      <c r="BM312" s="2">
        <v>500001</v>
      </c>
      <c r="BN312" s="2">
        <v>0</v>
      </c>
      <c r="BO312" s="2" t="s">
        <v>3</v>
      </c>
      <c r="BP312" s="2">
        <v>0</v>
      </c>
      <c r="BQ312" s="2">
        <v>8</v>
      </c>
      <c r="BR312" s="2">
        <v>0</v>
      </c>
      <c r="BS312" s="2">
        <v>1</v>
      </c>
      <c r="BT312" s="2">
        <v>1</v>
      </c>
      <c r="BU312" s="2">
        <v>1</v>
      </c>
      <c r="BV312" s="2">
        <v>1</v>
      </c>
      <c r="BW312" s="2">
        <v>1</v>
      </c>
      <c r="BX312" s="2">
        <v>1</v>
      </c>
      <c r="BY312" s="2" t="s">
        <v>3</v>
      </c>
      <c r="BZ312" s="2">
        <v>0</v>
      </c>
      <c r="CA312" s="2">
        <v>0</v>
      </c>
      <c r="CB312" s="2" t="s">
        <v>3</v>
      </c>
      <c r="CC312" s="2"/>
      <c r="CD312" s="2"/>
      <c r="CE312" s="2">
        <v>0</v>
      </c>
      <c r="CF312" s="2">
        <v>0</v>
      </c>
      <c r="CG312" s="2">
        <v>0</v>
      </c>
      <c r="CH312" s="2">
        <v>22</v>
      </c>
      <c r="CI312" s="2">
        <v>1</v>
      </c>
      <c r="CJ312" s="2">
        <v>0</v>
      </c>
      <c r="CK312" s="2">
        <v>0</v>
      </c>
      <c r="CL312" s="2">
        <v>0</v>
      </c>
      <c r="CM312" s="2">
        <v>0</v>
      </c>
      <c r="CN312" s="2" t="s">
        <v>3</v>
      </c>
      <c r="CO312" s="2">
        <v>0</v>
      </c>
      <c r="CP312" s="2">
        <f t="shared" si="291"/>
        <v>85</v>
      </c>
      <c r="CQ312" s="2">
        <f t="shared" si="292"/>
        <v>12.26</v>
      </c>
      <c r="CR312" s="2">
        <f t="shared" si="293"/>
        <v>0</v>
      </c>
      <c r="CS312" s="2">
        <f t="shared" si="294"/>
        <v>0</v>
      </c>
      <c r="CT312" s="2">
        <f t="shared" si="295"/>
        <v>0</v>
      </c>
      <c r="CU312" s="2">
        <f t="shared" si="296"/>
        <v>0</v>
      </c>
      <c r="CV312" s="2">
        <f t="shared" si="297"/>
        <v>0</v>
      </c>
      <c r="CW312" s="2">
        <f t="shared" si="298"/>
        <v>0</v>
      </c>
      <c r="CX312" s="2">
        <f t="shared" si="299"/>
        <v>0.01</v>
      </c>
      <c r="CY312" s="2">
        <f>(((S312+R312)*AT312)/100)</f>
        <v>0</v>
      </c>
      <c r="CZ312" s="2">
        <f>(((S312+R312)*AU312)/100)</f>
        <v>0</v>
      </c>
      <c r="DA312" s="2"/>
      <c r="DB312" s="2"/>
      <c r="DC312" s="2" t="s">
        <v>3</v>
      </c>
      <c r="DD312" s="2" t="s">
        <v>3</v>
      </c>
      <c r="DE312" s="2" t="s">
        <v>3</v>
      </c>
      <c r="DF312" s="2" t="s">
        <v>3</v>
      </c>
      <c r="DG312" s="2" t="s">
        <v>3</v>
      </c>
      <c r="DH312" s="2" t="s">
        <v>3</v>
      </c>
      <c r="DI312" s="2" t="s">
        <v>3</v>
      </c>
      <c r="DJ312" s="2" t="s">
        <v>3</v>
      </c>
      <c r="DK312" s="2" t="s">
        <v>3</v>
      </c>
      <c r="DL312" s="2" t="s">
        <v>3</v>
      </c>
      <c r="DM312" s="2" t="s">
        <v>3</v>
      </c>
      <c r="DN312" s="2">
        <v>0</v>
      </c>
      <c r="DO312" s="2">
        <v>0</v>
      </c>
      <c r="DP312" s="2">
        <v>1</v>
      </c>
      <c r="DQ312" s="2">
        <v>1</v>
      </c>
      <c r="DR312" s="2"/>
      <c r="DS312" s="2"/>
      <c r="DT312" s="2"/>
      <c r="DU312" s="2">
        <v>1005</v>
      </c>
      <c r="DV312" s="2" t="s">
        <v>56</v>
      </c>
      <c r="DW312" s="2" t="s">
        <v>56</v>
      </c>
      <c r="DX312" s="2">
        <v>1</v>
      </c>
      <c r="DY312" s="2"/>
      <c r="DZ312" s="2" t="s">
        <v>3</v>
      </c>
      <c r="EA312" s="2" t="s">
        <v>3</v>
      </c>
      <c r="EB312" s="2" t="s">
        <v>3</v>
      </c>
      <c r="EC312" s="2" t="s">
        <v>3</v>
      </c>
      <c r="ED312" s="2"/>
      <c r="EE312" s="2">
        <v>54328897</v>
      </c>
      <c r="EF312" s="2">
        <v>8</v>
      </c>
      <c r="EG312" s="2" t="s">
        <v>31</v>
      </c>
      <c r="EH312" s="2">
        <v>0</v>
      </c>
      <c r="EI312" s="2" t="s">
        <v>3</v>
      </c>
      <c r="EJ312" s="2">
        <v>1</v>
      </c>
      <c r="EK312" s="2">
        <v>500001</v>
      </c>
      <c r="EL312" s="2" t="s">
        <v>32</v>
      </c>
      <c r="EM312" s="2" t="s">
        <v>33</v>
      </c>
      <c r="EN312" s="2"/>
      <c r="EO312" s="2" t="s">
        <v>3</v>
      </c>
      <c r="EP312" s="2"/>
      <c r="EQ312" s="2">
        <v>0</v>
      </c>
      <c r="ER312" s="2">
        <v>12.26</v>
      </c>
      <c r="ES312" s="2">
        <v>12.26</v>
      </c>
      <c r="ET312" s="2">
        <v>0</v>
      </c>
      <c r="EU312" s="2">
        <v>0</v>
      </c>
      <c r="EV312" s="2">
        <v>0</v>
      </c>
      <c r="EW312" s="2">
        <v>0</v>
      </c>
      <c r="EX312" s="2">
        <v>0</v>
      </c>
      <c r="EY312" s="2"/>
      <c r="EZ312" s="2"/>
      <c r="FA312" s="2"/>
      <c r="FB312" s="2"/>
      <c r="FC312" s="2"/>
      <c r="FD312" s="2"/>
      <c r="FE312" s="2"/>
      <c r="FF312" s="2"/>
      <c r="FG312" s="2"/>
      <c r="FH312" s="2"/>
      <c r="FI312" s="2"/>
      <c r="FJ312" s="2"/>
      <c r="FK312" s="2"/>
      <c r="FL312" s="2"/>
      <c r="FM312" s="2"/>
      <c r="FN312" s="2"/>
      <c r="FO312" s="2"/>
      <c r="FP312" s="2"/>
      <c r="FQ312" s="2">
        <v>0</v>
      </c>
      <c r="FR312" s="2">
        <f t="shared" si="300"/>
        <v>0</v>
      </c>
      <c r="FS312" s="2">
        <v>0</v>
      </c>
      <c r="FT312" s="2"/>
      <c r="FU312" s="2"/>
      <c r="FV312" s="2"/>
      <c r="FW312" s="2"/>
      <c r="FX312" s="2">
        <v>0</v>
      </c>
      <c r="FY312" s="2">
        <v>0</v>
      </c>
      <c r="FZ312" s="2"/>
      <c r="GA312" s="2" t="s">
        <v>3</v>
      </c>
      <c r="GB312" s="2"/>
      <c r="GC312" s="2"/>
      <c r="GD312" s="2">
        <v>1</v>
      </c>
      <c r="GE312" s="2"/>
      <c r="GF312" s="2">
        <v>-810689284</v>
      </c>
      <c r="GG312" s="2">
        <v>2</v>
      </c>
      <c r="GH312" s="2">
        <v>1</v>
      </c>
      <c r="GI312" s="2">
        <v>-2</v>
      </c>
      <c r="GJ312" s="2">
        <v>0</v>
      </c>
      <c r="GK312" s="2">
        <v>0</v>
      </c>
      <c r="GL312" s="2">
        <f t="shared" si="301"/>
        <v>0</v>
      </c>
      <c r="GM312" s="2">
        <f t="shared" si="302"/>
        <v>85</v>
      </c>
      <c r="GN312" s="2">
        <f t="shared" si="303"/>
        <v>85</v>
      </c>
      <c r="GO312" s="2">
        <f t="shared" si="304"/>
        <v>0</v>
      </c>
      <c r="GP312" s="2">
        <f t="shared" si="305"/>
        <v>0</v>
      </c>
      <c r="GQ312" s="2"/>
      <c r="GR312" s="2">
        <v>0</v>
      </c>
      <c r="GS312" s="2">
        <v>3</v>
      </c>
      <c r="GT312" s="2">
        <v>0</v>
      </c>
      <c r="GU312" s="2" t="s">
        <v>3</v>
      </c>
      <c r="GV312" s="2">
        <f t="shared" si="306"/>
        <v>0</v>
      </c>
      <c r="GW312" s="2">
        <v>1</v>
      </c>
      <c r="GX312" s="2">
        <f t="shared" si="307"/>
        <v>0</v>
      </c>
      <c r="GY312" s="2"/>
      <c r="GZ312" s="2"/>
      <c r="HA312" s="2">
        <v>0</v>
      </c>
      <c r="HB312" s="2">
        <v>0</v>
      </c>
      <c r="HC312" s="2">
        <f t="shared" si="308"/>
        <v>0</v>
      </c>
      <c r="HD312" s="2"/>
      <c r="HE312" s="2" t="s">
        <v>3</v>
      </c>
      <c r="HF312" s="2" t="s">
        <v>3</v>
      </c>
      <c r="HG312" s="2"/>
      <c r="HH312" s="2"/>
      <c r="HI312" s="2"/>
      <c r="HJ312" s="2"/>
      <c r="HK312" s="2"/>
      <c r="HL312" s="2"/>
      <c r="HM312" s="2" t="s">
        <v>3</v>
      </c>
      <c r="HN312" s="2" t="s">
        <v>3</v>
      </c>
      <c r="HO312" s="2" t="s">
        <v>3</v>
      </c>
      <c r="HP312" s="2" t="s">
        <v>3</v>
      </c>
      <c r="HQ312" s="2" t="s">
        <v>3</v>
      </c>
      <c r="HR312" s="2"/>
      <c r="HS312" s="2"/>
      <c r="HT312" s="2"/>
      <c r="HU312" s="2"/>
      <c r="HV312" s="2"/>
      <c r="HW312" s="2"/>
      <c r="HX312" s="2"/>
      <c r="HY312" s="2"/>
      <c r="HZ312" s="2"/>
      <c r="IA312" s="2"/>
      <c r="IB312" s="2"/>
      <c r="IC312" s="2"/>
      <c r="ID312" s="2"/>
      <c r="IE312" s="2"/>
      <c r="IF312" s="2"/>
      <c r="IG312" s="2"/>
      <c r="IH312" s="2"/>
      <c r="II312" s="2"/>
      <c r="IJ312" s="2"/>
      <c r="IK312" s="2">
        <v>0</v>
      </c>
      <c r="IL312" s="2"/>
      <c r="IM312" s="2"/>
      <c r="IN312" s="2"/>
      <c r="IO312" s="2"/>
      <c r="IP312" s="2"/>
      <c r="IQ312" s="2"/>
      <c r="IR312" s="2"/>
      <c r="IS312" s="2"/>
      <c r="IT312" s="2"/>
      <c r="IU312" s="2"/>
    </row>
    <row r="313" spans="1:255" x14ac:dyDescent="0.2">
      <c r="A313">
        <v>18</v>
      </c>
      <c r="B313">
        <v>1</v>
      </c>
      <c r="C313">
        <v>202</v>
      </c>
      <c r="E313" t="s">
        <v>243</v>
      </c>
      <c r="F313" t="e">
        <f>'1.Лок.смета.и.Акт'!#REF!</f>
        <v>#REF!</v>
      </c>
      <c r="G313" t="s">
        <v>164</v>
      </c>
      <c r="H313" t="s">
        <v>56</v>
      </c>
      <c r="I313">
        <f>I311*J313</f>
        <v>6.9</v>
      </c>
      <c r="J313">
        <v>115.00000000000001</v>
      </c>
      <c r="K313">
        <v>115</v>
      </c>
      <c r="L313">
        <v>25.99</v>
      </c>
      <c r="M313">
        <v>0</v>
      </c>
      <c r="N313">
        <f t="shared" si="271"/>
        <v>25.99</v>
      </c>
      <c r="O313">
        <f t="shared" si="272"/>
        <v>170</v>
      </c>
      <c r="P313">
        <f t="shared" si="273"/>
        <v>170</v>
      </c>
      <c r="Q313">
        <f t="shared" si="274"/>
        <v>0</v>
      </c>
      <c r="R313">
        <f t="shared" si="275"/>
        <v>0</v>
      </c>
      <c r="S313">
        <f t="shared" si="276"/>
        <v>0</v>
      </c>
      <c r="T313">
        <f t="shared" si="277"/>
        <v>0</v>
      </c>
      <c r="U313">
        <f t="shared" si="278"/>
        <v>0</v>
      </c>
      <c r="V313">
        <f t="shared" si="279"/>
        <v>0</v>
      </c>
      <c r="W313">
        <f t="shared" si="280"/>
        <v>0</v>
      </c>
      <c r="X313">
        <f t="shared" si="281"/>
        <v>0</v>
      </c>
      <c r="Y313">
        <f t="shared" si="282"/>
        <v>0</v>
      </c>
      <c r="AA313">
        <v>69726884</v>
      </c>
      <c r="AB313">
        <f t="shared" si="283"/>
        <v>3.26</v>
      </c>
      <c r="AC313">
        <f>ROUND((ES313),2)</f>
        <v>3.26</v>
      </c>
      <c r="AD313">
        <f t="shared" si="284"/>
        <v>0</v>
      </c>
      <c r="AE313">
        <f t="shared" si="285"/>
        <v>0</v>
      </c>
      <c r="AF313">
        <f t="shared" si="286"/>
        <v>0</v>
      </c>
      <c r="AG313">
        <f t="shared" si="287"/>
        <v>0</v>
      </c>
      <c r="AH313">
        <f t="shared" si="288"/>
        <v>0</v>
      </c>
      <c r="AI313">
        <f t="shared" si="289"/>
        <v>0</v>
      </c>
      <c r="AJ313">
        <f t="shared" si="290"/>
        <v>0.01</v>
      </c>
      <c r="AK313">
        <v>3.2600000000000002</v>
      </c>
      <c r="AL313">
        <v>3.2600000000000002</v>
      </c>
      <c r="AM313">
        <v>0</v>
      </c>
      <c r="AN313">
        <v>0</v>
      </c>
      <c r="AO313">
        <v>0</v>
      </c>
      <c r="AP313">
        <v>0</v>
      </c>
      <c r="AQ313">
        <v>0</v>
      </c>
      <c r="AR313">
        <v>0</v>
      </c>
      <c r="AS313">
        <v>0.01</v>
      </c>
      <c r="AT313">
        <v>0</v>
      </c>
      <c r="AU313">
        <v>0</v>
      </c>
      <c r="AV313">
        <v>1</v>
      </c>
      <c r="AW313">
        <v>1</v>
      </c>
      <c r="AZ313">
        <v>1</v>
      </c>
      <c r="BA313">
        <v>1</v>
      </c>
      <c r="BB313">
        <v>1</v>
      </c>
      <c r="BC313">
        <v>7.56</v>
      </c>
      <c r="BD313" t="s">
        <v>3</v>
      </c>
      <c r="BE313" t="s">
        <v>3</v>
      </c>
      <c r="BF313" t="s">
        <v>3</v>
      </c>
      <c r="BG313" t="s">
        <v>3</v>
      </c>
      <c r="BH313">
        <v>3</v>
      </c>
      <c r="BI313">
        <v>1</v>
      </c>
      <c r="BJ313" t="s">
        <v>165</v>
      </c>
      <c r="BM313">
        <v>500001</v>
      </c>
      <c r="BN313">
        <v>0</v>
      </c>
      <c r="BO313" t="s">
        <v>3</v>
      </c>
      <c r="BP313">
        <v>0</v>
      </c>
      <c r="BQ313">
        <v>8</v>
      </c>
      <c r="BR313">
        <v>0</v>
      </c>
      <c r="BS313">
        <v>1</v>
      </c>
      <c r="BT313">
        <v>1</v>
      </c>
      <c r="BU313">
        <v>1</v>
      </c>
      <c r="BV313">
        <v>1</v>
      </c>
      <c r="BW313">
        <v>1</v>
      </c>
      <c r="BX313">
        <v>1</v>
      </c>
      <c r="BY313" t="s">
        <v>3</v>
      </c>
      <c r="BZ313">
        <v>0</v>
      </c>
      <c r="CA313">
        <v>0</v>
      </c>
      <c r="CB313" t="s">
        <v>3</v>
      </c>
      <c r="CE313">
        <v>0</v>
      </c>
      <c r="CF313">
        <v>0</v>
      </c>
      <c r="CG313">
        <v>0</v>
      </c>
      <c r="CH313">
        <v>22</v>
      </c>
      <c r="CI313">
        <v>1</v>
      </c>
      <c r="CJ313">
        <v>0</v>
      </c>
      <c r="CK313">
        <v>0</v>
      </c>
      <c r="CL313">
        <v>0</v>
      </c>
      <c r="CM313">
        <v>0</v>
      </c>
      <c r="CN313" t="s">
        <v>3</v>
      </c>
      <c r="CO313">
        <v>0</v>
      </c>
      <c r="CP313">
        <f t="shared" si="291"/>
        <v>170</v>
      </c>
      <c r="CQ313">
        <f t="shared" si="292"/>
        <v>24.645599999999998</v>
      </c>
      <c r="CR313">
        <f t="shared" si="293"/>
        <v>0</v>
      </c>
      <c r="CS313">
        <f t="shared" si="294"/>
        <v>0</v>
      </c>
      <c r="CT313">
        <f t="shared" si="295"/>
        <v>0</v>
      </c>
      <c r="CU313">
        <f t="shared" si="296"/>
        <v>0</v>
      </c>
      <c r="CV313">
        <f t="shared" si="297"/>
        <v>0</v>
      </c>
      <c r="CW313">
        <f t="shared" si="298"/>
        <v>0</v>
      </c>
      <c r="CX313">
        <f t="shared" si="299"/>
        <v>0.01</v>
      </c>
      <c r="CY313">
        <f>(S313+R313)*(BZ313/100)</f>
        <v>0</v>
      </c>
      <c r="CZ313">
        <f>(S313+R313)*(CA313/100)</f>
        <v>0</v>
      </c>
      <c r="DC313" t="s">
        <v>3</v>
      </c>
      <c r="DD313" t="s">
        <v>3</v>
      </c>
      <c r="DE313" t="s">
        <v>3</v>
      </c>
      <c r="DF313" t="s">
        <v>3</v>
      </c>
      <c r="DG313" t="s">
        <v>3</v>
      </c>
      <c r="DH313" t="s">
        <v>3</v>
      </c>
      <c r="DI313" t="s">
        <v>3</v>
      </c>
      <c r="DJ313" t="s">
        <v>3</v>
      </c>
      <c r="DK313" t="s">
        <v>3</v>
      </c>
      <c r="DL313" t="s">
        <v>3</v>
      </c>
      <c r="DM313" t="s">
        <v>3</v>
      </c>
      <c r="DN313">
        <v>0</v>
      </c>
      <c r="DO313">
        <v>0</v>
      </c>
      <c r="DP313">
        <v>1</v>
      </c>
      <c r="DQ313">
        <v>1</v>
      </c>
      <c r="DU313">
        <v>1005</v>
      </c>
      <c r="DV313" t="s">
        <v>56</v>
      </c>
      <c r="DW313" t="e">
        <f>'1.Лок.смета.и.Акт'!#REF!</f>
        <v>#REF!</v>
      </c>
      <c r="DX313">
        <v>1</v>
      </c>
      <c r="DZ313" t="s">
        <v>3</v>
      </c>
      <c r="EA313" t="s">
        <v>3</v>
      </c>
      <c r="EB313" t="s">
        <v>3</v>
      </c>
      <c r="EC313" t="s">
        <v>3</v>
      </c>
      <c r="EE313">
        <v>54328897</v>
      </c>
      <c r="EF313">
        <v>8</v>
      </c>
      <c r="EG313" t="s">
        <v>31</v>
      </c>
      <c r="EH313">
        <v>0</v>
      </c>
      <c r="EI313" t="s">
        <v>3</v>
      </c>
      <c r="EJ313">
        <v>1</v>
      </c>
      <c r="EK313">
        <v>500001</v>
      </c>
      <c r="EL313" t="s">
        <v>32</v>
      </c>
      <c r="EM313" t="s">
        <v>33</v>
      </c>
      <c r="EO313" t="s">
        <v>3</v>
      </c>
      <c r="EQ313">
        <v>0</v>
      </c>
      <c r="ER313">
        <v>23.6</v>
      </c>
      <c r="ES313">
        <v>3.2600000000000002</v>
      </c>
      <c r="ET313">
        <v>0</v>
      </c>
      <c r="EU313">
        <v>0</v>
      </c>
      <c r="EV313">
        <v>0</v>
      </c>
      <c r="EW313">
        <v>0</v>
      </c>
      <c r="EX313">
        <v>0</v>
      </c>
      <c r="EZ313">
        <v>5</v>
      </c>
      <c r="FC313">
        <v>0</v>
      </c>
      <c r="FD313">
        <v>18</v>
      </c>
      <c r="FF313">
        <v>23.6</v>
      </c>
      <c r="FQ313">
        <v>0</v>
      </c>
      <c r="FR313">
        <f t="shared" si="300"/>
        <v>0</v>
      </c>
      <c r="FS313">
        <v>0</v>
      </c>
      <c r="FX313">
        <v>0</v>
      </c>
      <c r="FY313">
        <v>0</v>
      </c>
      <c r="GA313" t="s">
        <v>166</v>
      </c>
      <c r="GD313">
        <v>1</v>
      </c>
      <c r="GF313">
        <v>-810689284</v>
      </c>
      <c r="GG313">
        <v>2</v>
      </c>
      <c r="GH313">
        <v>3</v>
      </c>
      <c r="GI313">
        <v>5</v>
      </c>
      <c r="GJ313">
        <v>0</v>
      </c>
      <c r="GK313">
        <v>0</v>
      </c>
      <c r="GL313">
        <f t="shared" si="301"/>
        <v>0</v>
      </c>
      <c r="GM313">
        <f t="shared" si="302"/>
        <v>170</v>
      </c>
      <c r="GN313">
        <f t="shared" si="303"/>
        <v>170</v>
      </c>
      <c r="GO313">
        <f t="shared" si="304"/>
        <v>0</v>
      </c>
      <c r="GP313">
        <f t="shared" si="305"/>
        <v>0</v>
      </c>
      <c r="GR313">
        <v>1</v>
      </c>
      <c r="GS313">
        <v>1</v>
      </c>
      <c r="GT313">
        <v>0</v>
      </c>
      <c r="GU313" t="s">
        <v>3</v>
      </c>
      <c r="GV313">
        <f t="shared" si="306"/>
        <v>0</v>
      </c>
      <c r="GW313">
        <v>1</v>
      </c>
      <c r="GX313">
        <f t="shared" si="307"/>
        <v>0</v>
      </c>
      <c r="HA313">
        <v>0</v>
      </c>
      <c r="HB313">
        <v>0</v>
      </c>
      <c r="HC313">
        <f t="shared" si="308"/>
        <v>0</v>
      </c>
      <c r="HE313" t="s">
        <v>35</v>
      </c>
      <c r="HF313" t="s">
        <v>36</v>
      </c>
      <c r="HM313" t="s">
        <v>3</v>
      </c>
      <c r="HN313" t="s">
        <v>3</v>
      </c>
      <c r="HO313" t="s">
        <v>3</v>
      </c>
      <c r="HP313" t="s">
        <v>3</v>
      </c>
      <c r="HQ313" t="s">
        <v>3</v>
      </c>
      <c r="IK313">
        <v>0</v>
      </c>
    </row>
    <row r="314" spans="1:255" x14ac:dyDescent="0.2">
      <c r="A314" s="2">
        <v>17</v>
      </c>
      <c r="B314" s="2">
        <v>1</v>
      </c>
      <c r="C314" s="2">
        <f>ROW(SmtRes!A205)</f>
        <v>205</v>
      </c>
      <c r="D314" s="2">
        <f>ROW(EtalonRes!A209)</f>
        <v>209</v>
      </c>
      <c r="E314" s="2" t="s">
        <v>244</v>
      </c>
      <c r="F314" s="2" t="s">
        <v>168</v>
      </c>
      <c r="G314" s="2" t="s">
        <v>169</v>
      </c>
      <c r="H314" s="2" t="s">
        <v>170</v>
      </c>
      <c r="I314" s="2">
        <f>'1.Лок.смета.и.Акт'!E55</f>
        <v>0.06</v>
      </c>
      <c r="J314" s="2">
        <v>0</v>
      </c>
      <c r="K314" s="2">
        <v>0.06</v>
      </c>
      <c r="L314" s="2">
        <v>0.23100000000000001</v>
      </c>
      <c r="M314" s="2">
        <v>0</v>
      </c>
      <c r="N314" s="2">
        <f t="shared" si="271"/>
        <v>0.23100000000000001</v>
      </c>
      <c r="O314" s="2">
        <f t="shared" si="272"/>
        <v>3</v>
      </c>
      <c r="P314" s="2">
        <f t="shared" si="273"/>
        <v>0</v>
      </c>
      <c r="Q314" s="2">
        <f t="shared" si="274"/>
        <v>1</v>
      </c>
      <c r="R314" s="2">
        <f t="shared" si="275"/>
        <v>0</v>
      </c>
      <c r="S314" s="2">
        <f t="shared" si="276"/>
        <v>2</v>
      </c>
      <c r="T314" s="2">
        <f t="shared" si="277"/>
        <v>0</v>
      </c>
      <c r="U314" s="2">
        <f t="shared" si="278"/>
        <v>0.24839999999999998</v>
      </c>
      <c r="V314" s="2">
        <f t="shared" si="279"/>
        <v>0</v>
      </c>
      <c r="W314" s="2">
        <f t="shared" si="280"/>
        <v>0</v>
      </c>
      <c r="X314" s="2">
        <f t="shared" si="281"/>
        <v>3</v>
      </c>
      <c r="Y314" s="2">
        <f t="shared" si="282"/>
        <v>2</v>
      </c>
      <c r="Z314" s="2"/>
      <c r="AA314" s="2">
        <v>69726971</v>
      </c>
      <c r="AB314" s="2">
        <f t="shared" si="283"/>
        <v>48.16</v>
      </c>
      <c r="AC314" s="2">
        <f>ROUND((ES314+(SUM(SmtRes!BC203:'SmtRes'!BC205)+SUM(EtalonRes!AL207:'EtalonRes'!AL209))),2)</f>
        <v>0.01</v>
      </c>
      <c r="AD314" s="2">
        <f t="shared" si="284"/>
        <v>10.27</v>
      </c>
      <c r="AE314" s="2">
        <f t="shared" si="285"/>
        <v>0</v>
      </c>
      <c r="AF314" s="2">
        <f t="shared" si="286"/>
        <v>37.880000000000003</v>
      </c>
      <c r="AG314" s="2">
        <f t="shared" si="287"/>
        <v>0</v>
      </c>
      <c r="AH314" s="2">
        <f t="shared" si="288"/>
        <v>4.1399999999999997</v>
      </c>
      <c r="AI314" s="2">
        <f t="shared" si="289"/>
        <v>0</v>
      </c>
      <c r="AJ314" s="2">
        <f t="shared" si="290"/>
        <v>0</v>
      </c>
      <c r="AK314" s="2">
        <v>2419.79</v>
      </c>
      <c r="AL314" s="2">
        <v>2371.64</v>
      </c>
      <c r="AM314" s="2">
        <v>10.27</v>
      </c>
      <c r="AN314" s="2">
        <v>0</v>
      </c>
      <c r="AO314" s="2">
        <v>37.880000000000003</v>
      </c>
      <c r="AP314" s="2">
        <v>0</v>
      </c>
      <c r="AQ314" s="2">
        <v>4.1399999999999997</v>
      </c>
      <c r="AR314" s="2">
        <v>0</v>
      </c>
      <c r="AS314" s="2">
        <v>0</v>
      </c>
      <c r="AT314" s="2">
        <v>155</v>
      </c>
      <c r="AU314" s="2">
        <v>100</v>
      </c>
      <c r="AV314" s="2">
        <v>1</v>
      </c>
      <c r="AW314" s="2">
        <v>1</v>
      </c>
      <c r="AX314" s="2"/>
      <c r="AY314" s="2"/>
      <c r="AZ314" s="2">
        <v>1</v>
      </c>
      <c r="BA314" s="2">
        <v>1</v>
      </c>
      <c r="BB314" s="2">
        <v>1</v>
      </c>
      <c r="BC314" s="2">
        <v>1</v>
      </c>
      <c r="BD314" s="2" t="s">
        <v>3</v>
      </c>
      <c r="BE314" s="2" t="s">
        <v>3</v>
      </c>
      <c r="BF314" s="2" t="s">
        <v>3</v>
      </c>
      <c r="BG314" s="2" t="s">
        <v>3</v>
      </c>
      <c r="BH314" s="2">
        <v>0</v>
      </c>
      <c r="BI314" s="2">
        <v>1</v>
      </c>
      <c r="BJ314" s="2" t="s">
        <v>171</v>
      </c>
      <c r="BK314" s="2"/>
      <c r="BL314" s="2"/>
      <c r="BM314" s="2">
        <v>7005</v>
      </c>
      <c r="BN314" s="2">
        <v>0</v>
      </c>
      <c r="BO314" s="2" t="s">
        <v>3</v>
      </c>
      <c r="BP314" s="2">
        <v>0</v>
      </c>
      <c r="BQ314" s="2">
        <v>2</v>
      </c>
      <c r="BR314" s="2">
        <v>0</v>
      </c>
      <c r="BS314" s="2">
        <v>1</v>
      </c>
      <c r="BT314" s="2">
        <v>1</v>
      </c>
      <c r="BU314" s="2">
        <v>1</v>
      </c>
      <c r="BV314" s="2">
        <v>1</v>
      </c>
      <c r="BW314" s="2">
        <v>1</v>
      </c>
      <c r="BX314" s="2">
        <v>1</v>
      </c>
      <c r="BY314" s="2" t="s">
        <v>3</v>
      </c>
      <c r="BZ314" s="2">
        <v>155</v>
      </c>
      <c r="CA314" s="2">
        <v>100</v>
      </c>
      <c r="CB314" s="2" t="s">
        <v>3</v>
      </c>
      <c r="CC314" s="2"/>
      <c r="CD314" s="2"/>
      <c r="CE314" s="2">
        <v>0</v>
      </c>
      <c r="CF314" s="2">
        <v>0</v>
      </c>
      <c r="CG314" s="2">
        <v>0</v>
      </c>
      <c r="CH314" s="2">
        <v>23</v>
      </c>
      <c r="CI314" s="2">
        <v>0</v>
      </c>
      <c r="CJ314" s="2">
        <v>0</v>
      </c>
      <c r="CK314" s="2">
        <v>0</v>
      </c>
      <c r="CL314" s="2">
        <v>0</v>
      </c>
      <c r="CM314" s="2">
        <v>0</v>
      </c>
      <c r="CN314" s="2" t="s">
        <v>3</v>
      </c>
      <c r="CO314" s="2">
        <v>0</v>
      </c>
      <c r="CP314" s="2">
        <f t="shared" si="291"/>
        <v>3</v>
      </c>
      <c r="CQ314" s="2">
        <f t="shared" si="292"/>
        <v>0.01</v>
      </c>
      <c r="CR314" s="2">
        <f t="shared" si="293"/>
        <v>10.27</v>
      </c>
      <c r="CS314" s="2">
        <f t="shared" si="294"/>
        <v>0</v>
      </c>
      <c r="CT314" s="2">
        <f t="shared" si="295"/>
        <v>37.880000000000003</v>
      </c>
      <c r="CU314" s="2">
        <f t="shared" si="296"/>
        <v>0</v>
      </c>
      <c r="CV314" s="2">
        <f t="shared" si="297"/>
        <v>4.1399999999999997</v>
      </c>
      <c r="CW314" s="2">
        <f t="shared" si="298"/>
        <v>0</v>
      </c>
      <c r="CX314" s="2">
        <f t="shared" si="299"/>
        <v>0</v>
      </c>
      <c r="CY314" s="2">
        <f>(((S314+R314)*AT314)/100)</f>
        <v>3.1</v>
      </c>
      <c r="CZ314" s="2">
        <f>(((S314+R314)*AU314)/100)</f>
        <v>2</v>
      </c>
      <c r="DA314" s="2"/>
      <c r="DB314" s="2"/>
      <c r="DC314" s="2" t="s">
        <v>3</v>
      </c>
      <c r="DD314" s="2" t="s">
        <v>3</v>
      </c>
      <c r="DE314" s="2" t="s">
        <v>3</v>
      </c>
      <c r="DF314" s="2" t="s">
        <v>3</v>
      </c>
      <c r="DG314" s="2" t="s">
        <v>3</v>
      </c>
      <c r="DH314" s="2" t="s">
        <v>3</v>
      </c>
      <c r="DI314" s="2" t="s">
        <v>3</v>
      </c>
      <c r="DJ314" s="2" t="s">
        <v>3</v>
      </c>
      <c r="DK314" s="2" t="s">
        <v>3</v>
      </c>
      <c r="DL314" s="2" t="s">
        <v>3</v>
      </c>
      <c r="DM314" s="2" t="s">
        <v>3</v>
      </c>
      <c r="DN314" s="2">
        <v>0</v>
      </c>
      <c r="DO314" s="2">
        <v>0</v>
      </c>
      <c r="DP314" s="2">
        <v>1</v>
      </c>
      <c r="DQ314" s="2">
        <v>1</v>
      </c>
      <c r="DR314" s="2"/>
      <c r="DS314" s="2"/>
      <c r="DT314" s="2"/>
      <c r="DU314" s="2">
        <v>1013</v>
      </c>
      <c r="DV314" s="2" t="s">
        <v>170</v>
      </c>
      <c r="DW314" s="2" t="s">
        <v>170</v>
      </c>
      <c r="DX314" s="2">
        <v>1</v>
      </c>
      <c r="DY314" s="2"/>
      <c r="DZ314" s="2" t="s">
        <v>3</v>
      </c>
      <c r="EA314" s="2" t="s">
        <v>3</v>
      </c>
      <c r="EB314" s="2" t="s">
        <v>3</v>
      </c>
      <c r="EC314" s="2" t="s">
        <v>3</v>
      </c>
      <c r="ED314" s="2"/>
      <c r="EE314" s="2">
        <v>54328916</v>
      </c>
      <c r="EF314" s="2">
        <v>2</v>
      </c>
      <c r="EG314" s="2" t="s">
        <v>21</v>
      </c>
      <c r="EH314" s="2">
        <v>0</v>
      </c>
      <c r="EI314" s="2" t="s">
        <v>3</v>
      </c>
      <c r="EJ314" s="2">
        <v>1</v>
      </c>
      <c r="EK314" s="2">
        <v>7005</v>
      </c>
      <c r="EL314" s="2" t="s">
        <v>172</v>
      </c>
      <c r="EM314" s="2" t="s">
        <v>173</v>
      </c>
      <c r="EN314" s="2"/>
      <c r="EO314" s="2" t="s">
        <v>3</v>
      </c>
      <c r="EP314" s="2"/>
      <c r="EQ314" s="2">
        <v>1441792</v>
      </c>
      <c r="ER314" s="2">
        <v>2419.79</v>
      </c>
      <c r="ES314" s="2">
        <v>2371.64</v>
      </c>
      <c r="ET314" s="2">
        <v>10.27</v>
      </c>
      <c r="EU314" s="2">
        <v>0</v>
      </c>
      <c r="EV314" s="2">
        <v>37.880000000000003</v>
      </c>
      <c r="EW314" s="2">
        <v>4.1399999999999997</v>
      </c>
      <c r="EX314" s="2">
        <v>0</v>
      </c>
      <c r="EY314" s="2">
        <v>1</v>
      </c>
      <c r="EZ314" s="2"/>
      <c r="FA314" s="2"/>
      <c r="FB314" s="2"/>
      <c r="FC314" s="2"/>
      <c r="FD314" s="2"/>
      <c r="FE314" s="2"/>
      <c r="FF314" s="2"/>
      <c r="FG314" s="2"/>
      <c r="FH314" s="2"/>
      <c r="FI314" s="2"/>
      <c r="FJ314" s="2"/>
      <c r="FK314" s="2"/>
      <c r="FL314" s="2"/>
      <c r="FM314" s="2"/>
      <c r="FN314" s="2"/>
      <c r="FO314" s="2"/>
      <c r="FP314" s="2"/>
      <c r="FQ314" s="2">
        <v>0</v>
      </c>
      <c r="FR314" s="2">
        <f t="shared" si="300"/>
        <v>0</v>
      </c>
      <c r="FS314" s="2">
        <v>0</v>
      </c>
      <c r="FT314" s="2"/>
      <c r="FU314" s="2"/>
      <c r="FV314" s="2"/>
      <c r="FW314" s="2"/>
      <c r="FX314" s="2">
        <v>155</v>
      </c>
      <c r="FY314" s="2">
        <v>100</v>
      </c>
      <c r="FZ314" s="2"/>
      <c r="GA314" s="2" t="s">
        <v>3</v>
      </c>
      <c r="GB314" s="2"/>
      <c r="GC314" s="2"/>
      <c r="GD314" s="2">
        <v>1</v>
      </c>
      <c r="GE314" s="2"/>
      <c r="GF314" s="2">
        <v>-564704960</v>
      </c>
      <c r="GG314" s="2">
        <v>2</v>
      </c>
      <c r="GH314" s="2">
        <v>1</v>
      </c>
      <c r="GI314" s="2">
        <v>-2</v>
      </c>
      <c r="GJ314" s="2">
        <v>0</v>
      </c>
      <c r="GK314" s="2">
        <v>0</v>
      </c>
      <c r="GL314" s="2">
        <f t="shared" si="301"/>
        <v>0</v>
      </c>
      <c r="GM314" s="2">
        <f t="shared" si="302"/>
        <v>8</v>
      </c>
      <c r="GN314" s="2">
        <f t="shared" si="303"/>
        <v>8</v>
      </c>
      <c r="GO314" s="2">
        <f t="shared" si="304"/>
        <v>0</v>
      </c>
      <c r="GP314" s="2">
        <f t="shared" si="305"/>
        <v>0</v>
      </c>
      <c r="GQ314" s="2"/>
      <c r="GR314" s="2">
        <v>0</v>
      </c>
      <c r="GS314" s="2">
        <v>3</v>
      </c>
      <c r="GT314" s="2">
        <v>0</v>
      </c>
      <c r="GU314" s="2" t="s">
        <v>3</v>
      </c>
      <c r="GV314" s="2">
        <f t="shared" si="306"/>
        <v>0</v>
      </c>
      <c r="GW314" s="2">
        <v>1</v>
      </c>
      <c r="GX314" s="2">
        <f t="shared" si="307"/>
        <v>0</v>
      </c>
      <c r="GY314" s="2"/>
      <c r="GZ314" s="2"/>
      <c r="HA314" s="2">
        <v>0</v>
      </c>
      <c r="HB314" s="2">
        <v>0</v>
      </c>
      <c r="HC314" s="2">
        <f t="shared" si="308"/>
        <v>0</v>
      </c>
      <c r="HD314" s="2"/>
      <c r="HE314" s="2" t="s">
        <v>3</v>
      </c>
      <c r="HF314" s="2" t="s">
        <v>3</v>
      </c>
      <c r="HG314" s="2"/>
      <c r="HH314" s="2"/>
      <c r="HI314" s="2"/>
      <c r="HJ314" s="2"/>
      <c r="HK314" s="2"/>
      <c r="HL314" s="2"/>
      <c r="HM314" s="2" t="s">
        <v>3</v>
      </c>
      <c r="HN314" s="2" t="s">
        <v>174</v>
      </c>
      <c r="HO314" s="2" t="s">
        <v>175</v>
      </c>
      <c r="HP314" s="2" t="s">
        <v>176</v>
      </c>
      <c r="HQ314" s="2" t="s">
        <v>176</v>
      </c>
      <c r="HR314" s="2"/>
      <c r="HS314" s="2"/>
      <c r="HT314" s="2"/>
      <c r="HU314" s="2"/>
      <c r="HV314" s="2"/>
      <c r="HW314" s="2"/>
      <c r="HX314" s="2"/>
      <c r="HY314" s="2"/>
      <c r="HZ314" s="2"/>
      <c r="IA314" s="2"/>
      <c r="IB314" s="2"/>
      <c r="IC314" s="2"/>
      <c r="ID314" s="2"/>
      <c r="IE314" s="2"/>
      <c r="IF314" s="2"/>
      <c r="IG314" s="2"/>
      <c r="IH314" s="2"/>
      <c r="II314" s="2"/>
      <c r="IJ314" s="2"/>
      <c r="IK314" s="2">
        <v>0</v>
      </c>
      <c r="IL314" s="2"/>
      <c r="IM314" s="2"/>
      <c r="IN314" s="2"/>
      <c r="IO314" s="2"/>
      <c r="IP314" s="2"/>
      <c r="IQ314" s="2"/>
      <c r="IR314" s="2"/>
      <c r="IS314" s="2"/>
      <c r="IT314" s="2"/>
      <c r="IU314" s="2"/>
    </row>
    <row r="315" spans="1:255" x14ac:dyDescent="0.2">
      <c r="A315">
        <v>17</v>
      </c>
      <c r="B315">
        <v>1</v>
      </c>
      <c r="C315">
        <f>ROW(SmtRes!A208)</f>
        <v>208</v>
      </c>
      <c r="D315">
        <f>ROW(EtalonRes!A212)</f>
        <v>212</v>
      </c>
      <c r="E315" t="s">
        <v>244</v>
      </c>
      <c r="F315" t="s">
        <v>168</v>
      </c>
      <c r="G315" t="s">
        <v>169</v>
      </c>
      <c r="H315" t="s">
        <v>170</v>
      </c>
      <c r="I315">
        <f>'1.Лок.смета.и.Акт'!E55</f>
        <v>0.06</v>
      </c>
      <c r="J315">
        <v>0</v>
      </c>
      <c r="K315">
        <v>0.06</v>
      </c>
      <c r="L315">
        <v>0.23100000000000001</v>
      </c>
      <c r="M315">
        <v>0</v>
      </c>
      <c r="N315">
        <f t="shared" si="271"/>
        <v>0.23100000000000001</v>
      </c>
      <c r="O315">
        <f t="shared" si="272"/>
        <v>64</v>
      </c>
      <c r="P315">
        <f t="shared" si="273"/>
        <v>0</v>
      </c>
      <c r="Q315">
        <f t="shared" si="274"/>
        <v>6</v>
      </c>
      <c r="R315">
        <f t="shared" si="275"/>
        <v>0</v>
      </c>
      <c r="S315">
        <f t="shared" si="276"/>
        <v>58</v>
      </c>
      <c r="T315">
        <f t="shared" si="277"/>
        <v>0</v>
      </c>
      <c r="U315" t="e">
        <f t="shared" si="278"/>
        <v>#REF!</v>
      </c>
      <c r="V315">
        <f t="shared" si="279"/>
        <v>0</v>
      </c>
      <c r="W315">
        <f t="shared" si="280"/>
        <v>0</v>
      </c>
      <c r="X315" t="e">
        <f t="shared" si="281"/>
        <v>#REF!</v>
      </c>
      <c r="Y315" t="e">
        <f t="shared" si="282"/>
        <v>#REF!</v>
      </c>
      <c r="AA315">
        <v>69726884</v>
      </c>
      <c r="AB315">
        <f t="shared" si="283"/>
        <v>48.16</v>
      </c>
      <c r="AC315">
        <f>ROUND((ES315+(SUM(SmtRes!BC206:'SmtRes'!BC208)+SUM(EtalonRes!AL210:'EtalonRes'!AL212))),2)</f>
        <v>0.01</v>
      </c>
      <c r="AD315">
        <f t="shared" si="284"/>
        <v>10.27</v>
      </c>
      <c r="AE315">
        <f t="shared" si="285"/>
        <v>0</v>
      </c>
      <c r="AF315">
        <f t="shared" si="286"/>
        <v>37.880000000000003</v>
      </c>
      <c r="AG315">
        <f t="shared" si="287"/>
        <v>0</v>
      </c>
      <c r="AH315" t="e">
        <f t="shared" si="288"/>
        <v>#REF!</v>
      </c>
      <c r="AI315">
        <f t="shared" si="289"/>
        <v>0</v>
      </c>
      <c r="AJ315">
        <f t="shared" si="290"/>
        <v>0</v>
      </c>
      <c r="AK315">
        <v>2419.79</v>
      </c>
      <c r="AL315">
        <v>2371.64</v>
      </c>
      <c r="AM315">
        <v>10.27</v>
      </c>
      <c r="AN315">
        <v>0</v>
      </c>
      <c r="AO315">
        <v>37.880000000000003</v>
      </c>
      <c r="AP315">
        <v>0</v>
      </c>
      <c r="AQ315" t="e">
        <f>'1.Лок.смета.и.Акт'!#REF!</f>
        <v>#REF!</v>
      </c>
      <c r="AR315">
        <v>0</v>
      </c>
      <c r="AS315">
        <v>0</v>
      </c>
      <c r="AT315">
        <v>147</v>
      </c>
      <c r="AU315">
        <v>85</v>
      </c>
      <c r="AV315">
        <v>1</v>
      </c>
      <c r="AW315">
        <v>1</v>
      </c>
      <c r="AZ315">
        <v>1</v>
      </c>
      <c r="BA315">
        <v>25.6</v>
      </c>
      <c r="BB315">
        <v>9.3000000000000007</v>
      </c>
      <c r="BC315">
        <v>7.56</v>
      </c>
      <c r="BD315" t="s">
        <v>3</v>
      </c>
      <c r="BE315" t="s">
        <v>3</v>
      </c>
      <c r="BF315" t="s">
        <v>3</v>
      </c>
      <c r="BG315" t="s">
        <v>3</v>
      </c>
      <c r="BH315">
        <v>0</v>
      </c>
      <c r="BI315">
        <v>1</v>
      </c>
      <c r="BJ315" t="s">
        <v>171</v>
      </c>
      <c r="BM315">
        <v>7005</v>
      </c>
      <c r="BN315">
        <v>0</v>
      </c>
      <c r="BO315" t="s">
        <v>168</v>
      </c>
      <c r="BP315">
        <v>1</v>
      </c>
      <c r="BQ315">
        <v>2</v>
      </c>
      <c r="BR315">
        <v>0</v>
      </c>
      <c r="BS315">
        <v>19.8</v>
      </c>
      <c r="BT315">
        <v>1</v>
      </c>
      <c r="BU315">
        <v>1</v>
      </c>
      <c r="BV315">
        <v>1</v>
      </c>
      <c r="BW315">
        <v>1</v>
      </c>
      <c r="BX315">
        <v>1</v>
      </c>
      <c r="BY315" t="s">
        <v>3</v>
      </c>
      <c r="BZ315" t="e">
        <f>'1.Лок.смета.и.Акт'!#REF!</f>
        <v>#REF!</v>
      </c>
      <c r="CA315" t="e">
        <f>'1.Лок.смета.и.Акт'!#REF!</f>
        <v>#REF!</v>
      </c>
      <c r="CB315" t="s">
        <v>3</v>
      </c>
      <c r="CE315">
        <v>0</v>
      </c>
      <c r="CF315">
        <v>0</v>
      </c>
      <c r="CG315">
        <v>0</v>
      </c>
      <c r="CH315">
        <v>23</v>
      </c>
      <c r="CI315">
        <v>0</v>
      </c>
      <c r="CJ315">
        <v>0</v>
      </c>
      <c r="CK315">
        <v>0</v>
      </c>
      <c r="CL315">
        <v>0</v>
      </c>
      <c r="CM315">
        <v>0</v>
      </c>
      <c r="CN315" t="s">
        <v>3</v>
      </c>
      <c r="CO315">
        <v>0</v>
      </c>
      <c r="CP315">
        <f t="shared" si="291"/>
        <v>64</v>
      </c>
      <c r="CQ315">
        <f t="shared" si="292"/>
        <v>7.5600000000000001E-2</v>
      </c>
      <c r="CR315">
        <f t="shared" si="293"/>
        <v>95.51100000000001</v>
      </c>
      <c r="CS315">
        <f t="shared" si="294"/>
        <v>0</v>
      </c>
      <c r="CT315">
        <f t="shared" si="295"/>
        <v>969.72800000000007</v>
      </c>
      <c r="CU315">
        <f t="shared" si="296"/>
        <v>0</v>
      </c>
      <c r="CV315" t="e">
        <f t="shared" si="297"/>
        <v>#REF!</v>
      </c>
      <c r="CW315">
        <f t="shared" si="298"/>
        <v>0</v>
      </c>
      <c r="CX315">
        <f t="shared" si="299"/>
        <v>0</v>
      </c>
      <c r="CY315" t="e">
        <f>(S315+R315)*(BZ315/100)</f>
        <v>#REF!</v>
      </c>
      <c r="CZ315" t="e">
        <f>(S315+R315)*(CA315/100)</f>
        <v>#REF!</v>
      </c>
      <c r="DC315" t="s">
        <v>3</v>
      </c>
      <c r="DD315" t="s">
        <v>3</v>
      </c>
      <c r="DE315" t="s">
        <v>3</v>
      </c>
      <c r="DF315" t="s">
        <v>3</v>
      </c>
      <c r="DG315" t="s">
        <v>3</v>
      </c>
      <c r="DH315" t="s">
        <v>3</v>
      </c>
      <c r="DI315" t="s">
        <v>3</v>
      </c>
      <c r="DJ315" t="s">
        <v>3</v>
      </c>
      <c r="DK315" t="s">
        <v>3</v>
      </c>
      <c r="DL315" t="s">
        <v>3</v>
      </c>
      <c r="DM315" t="s">
        <v>3</v>
      </c>
      <c r="DN315">
        <v>155</v>
      </c>
      <c r="DO315">
        <v>100</v>
      </c>
      <c r="DP315">
        <v>1</v>
      </c>
      <c r="DQ315">
        <v>1</v>
      </c>
      <c r="DU315">
        <v>1013</v>
      </c>
      <c r="DV315" t="s">
        <v>170</v>
      </c>
      <c r="DW315" t="str">
        <f>'1.Лок.смета.и.Акт'!D55</f>
        <v>100 м шва</v>
      </c>
      <c r="DX315">
        <v>1</v>
      </c>
      <c r="DZ315" t="s">
        <v>3</v>
      </c>
      <c r="EA315" t="s">
        <v>3</v>
      </c>
      <c r="EB315" t="s">
        <v>3</v>
      </c>
      <c r="EC315" t="s">
        <v>3</v>
      </c>
      <c r="EE315">
        <v>54328916</v>
      </c>
      <c r="EF315">
        <v>2</v>
      </c>
      <c r="EG315" t="s">
        <v>21</v>
      </c>
      <c r="EH315">
        <v>0</v>
      </c>
      <c r="EI315" t="s">
        <v>3</v>
      </c>
      <c r="EJ315">
        <v>1</v>
      </c>
      <c r="EK315">
        <v>7005</v>
      </c>
      <c r="EL315" t="s">
        <v>172</v>
      </c>
      <c r="EM315" t="s">
        <v>173</v>
      </c>
      <c r="EO315" t="s">
        <v>3</v>
      </c>
      <c r="EQ315">
        <v>1441792</v>
      </c>
      <c r="ER315">
        <v>2419.79</v>
      </c>
      <c r="ES315">
        <v>2371.64</v>
      </c>
      <c r="ET315">
        <v>10.27</v>
      </c>
      <c r="EU315">
        <v>0</v>
      </c>
      <c r="EV315">
        <v>37.880000000000003</v>
      </c>
      <c r="EW315" t="e">
        <f>'1.Лок.смета.и.Акт'!#REF!</f>
        <v>#REF!</v>
      </c>
      <c r="EX315">
        <v>0</v>
      </c>
      <c r="EY315">
        <v>1</v>
      </c>
      <c r="FQ315">
        <v>0</v>
      </c>
      <c r="FR315">
        <f t="shared" si="300"/>
        <v>0</v>
      </c>
      <c r="FS315">
        <v>0</v>
      </c>
      <c r="FX315">
        <v>155</v>
      </c>
      <c r="FY315">
        <v>100</v>
      </c>
      <c r="GA315" t="s">
        <v>3</v>
      </c>
      <c r="GD315">
        <v>1</v>
      </c>
      <c r="GF315">
        <v>-564704960</v>
      </c>
      <c r="GG315">
        <v>2</v>
      </c>
      <c r="GH315">
        <v>1</v>
      </c>
      <c r="GI315">
        <v>2</v>
      </c>
      <c r="GJ315">
        <v>0</v>
      </c>
      <c r="GK315">
        <v>0</v>
      </c>
      <c r="GL315">
        <f t="shared" si="301"/>
        <v>0</v>
      </c>
      <c r="GM315" t="e">
        <f t="shared" si="302"/>
        <v>#REF!</v>
      </c>
      <c r="GN315" t="e">
        <f t="shared" si="303"/>
        <v>#REF!</v>
      </c>
      <c r="GO315">
        <f t="shared" si="304"/>
        <v>0</v>
      </c>
      <c r="GP315">
        <f t="shared" si="305"/>
        <v>0</v>
      </c>
      <c r="GR315">
        <v>0</v>
      </c>
      <c r="GS315">
        <v>3</v>
      </c>
      <c r="GT315">
        <v>0</v>
      </c>
      <c r="GU315" t="s">
        <v>3</v>
      </c>
      <c r="GV315">
        <f t="shared" si="306"/>
        <v>0</v>
      </c>
      <c r="GW315">
        <v>1008.6</v>
      </c>
      <c r="GX315">
        <f t="shared" si="307"/>
        <v>0</v>
      </c>
      <c r="HA315">
        <v>0</v>
      </c>
      <c r="HB315">
        <v>0</v>
      </c>
      <c r="HC315">
        <f t="shared" si="308"/>
        <v>0</v>
      </c>
      <c r="HE315" t="s">
        <v>3</v>
      </c>
      <c r="HF315" t="s">
        <v>3</v>
      </c>
      <c r="HM315" t="s">
        <v>3</v>
      </c>
      <c r="HN315" t="s">
        <v>174</v>
      </c>
      <c r="HO315" t="s">
        <v>175</v>
      </c>
      <c r="HP315" t="s">
        <v>176</v>
      </c>
      <c r="HQ315" t="s">
        <v>176</v>
      </c>
      <c r="IK315">
        <v>0</v>
      </c>
    </row>
    <row r="316" spans="1:255" x14ac:dyDescent="0.2">
      <c r="A316" s="2">
        <v>18</v>
      </c>
      <c r="B316" s="2">
        <v>1</v>
      </c>
      <c r="C316" s="2">
        <v>205</v>
      </c>
      <c r="D316" s="2"/>
      <c r="E316" s="2" t="s">
        <v>245</v>
      </c>
      <c r="F316" s="2" t="s">
        <v>178</v>
      </c>
      <c r="G316" s="2" t="s">
        <v>179</v>
      </c>
      <c r="H316" s="2" t="s">
        <v>180</v>
      </c>
      <c r="I316" s="2">
        <f>I314*J316</f>
        <v>6.3E-2</v>
      </c>
      <c r="J316" s="2">
        <v>1.05</v>
      </c>
      <c r="K316" s="2">
        <v>1.05</v>
      </c>
      <c r="L316" s="2">
        <v>0.24254999999999999</v>
      </c>
      <c r="M316" s="2">
        <v>0</v>
      </c>
      <c r="N316" s="2">
        <f t="shared" si="271"/>
        <v>0.24260000000000001</v>
      </c>
      <c r="O316" s="2">
        <f t="shared" si="272"/>
        <v>142</v>
      </c>
      <c r="P316" s="2">
        <f t="shared" si="273"/>
        <v>142</v>
      </c>
      <c r="Q316" s="2">
        <f t="shared" si="274"/>
        <v>0</v>
      </c>
      <c r="R316" s="2">
        <f t="shared" si="275"/>
        <v>0</v>
      </c>
      <c r="S316" s="2">
        <f t="shared" si="276"/>
        <v>0</v>
      </c>
      <c r="T316" s="2">
        <f t="shared" si="277"/>
        <v>0</v>
      </c>
      <c r="U316" s="2">
        <f t="shared" si="278"/>
        <v>0</v>
      </c>
      <c r="V316" s="2">
        <f t="shared" si="279"/>
        <v>0</v>
      </c>
      <c r="W316" s="2">
        <f t="shared" si="280"/>
        <v>0</v>
      </c>
      <c r="X316" s="2">
        <f t="shared" si="281"/>
        <v>0</v>
      </c>
      <c r="Y316" s="2">
        <f t="shared" si="282"/>
        <v>0</v>
      </c>
      <c r="Z316" s="2"/>
      <c r="AA316" s="2">
        <v>69726971</v>
      </c>
      <c r="AB316" s="2">
        <f t="shared" si="283"/>
        <v>2258.6999999999998</v>
      </c>
      <c r="AC316" s="2">
        <f>ROUND((ES316),2)</f>
        <v>2258.6999999999998</v>
      </c>
      <c r="AD316" s="2">
        <f t="shared" si="284"/>
        <v>0</v>
      </c>
      <c r="AE316" s="2">
        <f t="shared" si="285"/>
        <v>0</v>
      </c>
      <c r="AF316" s="2">
        <f t="shared" si="286"/>
        <v>0</v>
      </c>
      <c r="AG316" s="2">
        <f t="shared" si="287"/>
        <v>0</v>
      </c>
      <c r="AH316" s="2">
        <f t="shared" si="288"/>
        <v>0</v>
      </c>
      <c r="AI316" s="2">
        <f t="shared" si="289"/>
        <v>0</v>
      </c>
      <c r="AJ316" s="2">
        <f t="shared" si="290"/>
        <v>0</v>
      </c>
      <c r="AK316" s="2">
        <v>2258.6999999999998</v>
      </c>
      <c r="AL316" s="2">
        <v>2258.6999999999998</v>
      </c>
      <c r="AM316" s="2">
        <v>0</v>
      </c>
      <c r="AN316" s="2">
        <v>0</v>
      </c>
      <c r="AO316" s="2">
        <v>0</v>
      </c>
      <c r="AP316" s="2">
        <v>0</v>
      </c>
      <c r="AQ316" s="2">
        <v>0</v>
      </c>
      <c r="AR316" s="2">
        <v>0</v>
      </c>
      <c r="AS316" s="2">
        <v>0</v>
      </c>
      <c r="AT316" s="2">
        <v>0</v>
      </c>
      <c r="AU316" s="2">
        <v>0</v>
      </c>
      <c r="AV316" s="2">
        <v>1</v>
      </c>
      <c r="AW316" s="2">
        <v>1</v>
      </c>
      <c r="AX316" s="2"/>
      <c r="AY316" s="2"/>
      <c r="AZ316" s="2">
        <v>1</v>
      </c>
      <c r="BA316" s="2">
        <v>1</v>
      </c>
      <c r="BB316" s="2">
        <v>1</v>
      </c>
      <c r="BC316" s="2">
        <v>1</v>
      </c>
      <c r="BD316" s="2" t="s">
        <v>3</v>
      </c>
      <c r="BE316" s="2" t="s">
        <v>3</v>
      </c>
      <c r="BF316" s="2" t="s">
        <v>3</v>
      </c>
      <c r="BG316" s="2" t="s">
        <v>3</v>
      </c>
      <c r="BH316" s="2">
        <v>3</v>
      </c>
      <c r="BI316" s="2">
        <v>1</v>
      </c>
      <c r="BJ316" s="2" t="s">
        <v>181</v>
      </c>
      <c r="BK316" s="2"/>
      <c r="BL316" s="2"/>
      <c r="BM316" s="2">
        <v>500001</v>
      </c>
      <c r="BN316" s="2">
        <v>0</v>
      </c>
      <c r="BO316" s="2" t="s">
        <v>3</v>
      </c>
      <c r="BP316" s="2">
        <v>0</v>
      </c>
      <c r="BQ316" s="2">
        <v>8</v>
      </c>
      <c r="BR316" s="2">
        <v>0</v>
      </c>
      <c r="BS316" s="2">
        <v>1</v>
      </c>
      <c r="BT316" s="2">
        <v>1</v>
      </c>
      <c r="BU316" s="2">
        <v>1</v>
      </c>
      <c r="BV316" s="2">
        <v>1</v>
      </c>
      <c r="BW316" s="2">
        <v>1</v>
      </c>
      <c r="BX316" s="2">
        <v>1</v>
      </c>
      <c r="BY316" s="2" t="s">
        <v>3</v>
      </c>
      <c r="BZ316" s="2">
        <v>0</v>
      </c>
      <c r="CA316" s="2">
        <v>0</v>
      </c>
      <c r="CB316" s="2" t="s">
        <v>3</v>
      </c>
      <c r="CC316" s="2"/>
      <c r="CD316" s="2"/>
      <c r="CE316" s="2">
        <v>0</v>
      </c>
      <c r="CF316" s="2">
        <v>0</v>
      </c>
      <c r="CG316" s="2">
        <v>0</v>
      </c>
      <c r="CH316" s="2">
        <v>23</v>
      </c>
      <c r="CI316" s="2">
        <v>1</v>
      </c>
      <c r="CJ316" s="2">
        <v>0</v>
      </c>
      <c r="CK316" s="2">
        <v>0</v>
      </c>
      <c r="CL316" s="2">
        <v>0</v>
      </c>
      <c r="CM316" s="2">
        <v>0</v>
      </c>
      <c r="CN316" s="2" t="s">
        <v>3</v>
      </c>
      <c r="CO316" s="2">
        <v>0</v>
      </c>
      <c r="CP316" s="2">
        <f t="shared" si="291"/>
        <v>142</v>
      </c>
      <c r="CQ316" s="2">
        <f t="shared" si="292"/>
        <v>2258.6999999999998</v>
      </c>
      <c r="CR316" s="2">
        <f t="shared" si="293"/>
        <v>0</v>
      </c>
      <c r="CS316" s="2">
        <f t="shared" si="294"/>
        <v>0</v>
      </c>
      <c r="CT316" s="2">
        <f t="shared" si="295"/>
        <v>0</v>
      </c>
      <c r="CU316" s="2">
        <f t="shared" si="296"/>
        <v>0</v>
      </c>
      <c r="CV316" s="2">
        <f t="shared" si="297"/>
        <v>0</v>
      </c>
      <c r="CW316" s="2">
        <f t="shared" si="298"/>
        <v>0</v>
      </c>
      <c r="CX316" s="2">
        <f t="shared" si="299"/>
        <v>0</v>
      </c>
      <c r="CY316" s="2">
        <f>(((S316+R316)*AT316)/100)</f>
        <v>0</v>
      </c>
      <c r="CZ316" s="2">
        <f>(((S316+R316)*AU316)/100)</f>
        <v>0</v>
      </c>
      <c r="DA316" s="2"/>
      <c r="DB316" s="2"/>
      <c r="DC316" s="2" t="s">
        <v>3</v>
      </c>
      <c r="DD316" s="2" t="s">
        <v>3</v>
      </c>
      <c r="DE316" s="2" t="s">
        <v>3</v>
      </c>
      <c r="DF316" s="2" t="s">
        <v>3</v>
      </c>
      <c r="DG316" s="2" t="s">
        <v>3</v>
      </c>
      <c r="DH316" s="2" t="s">
        <v>3</v>
      </c>
      <c r="DI316" s="2" t="s">
        <v>3</v>
      </c>
      <c r="DJ316" s="2" t="s">
        <v>3</v>
      </c>
      <c r="DK316" s="2" t="s">
        <v>3</v>
      </c>
      <c r="DL316" s="2" t="s">
        <v>3</v>
      </c>
      <c r="DM316" s="2" t="s">
        <v>3</v>
      </c>
      <c r="DN316" s="2">
        <v>0</v>
      </c>
      <c r="DO316" s="2">
        <v>0</v>
      </c>
      <c r="DP316" s="2">
        <v>1</v>
      </c>
      <c r="DQ316" s="2">
        <v>1</v>
      </c>
      <c r="DR316" s="2"/>
      <c r="DS316" s="2"/>
      <c r="DT316" s="2"/>
      <c r="DU316" s="2">
        <v>1003</v>
      </c>
      <c r="DV316" s="2" t="s">
        <v>180</v>
      </c>
      <c r="DW316" s="2" t="s">
        <v>180</v>
      </c>
      <c r="DX316" s="2">
        <v>100</v>
      </c>
      <c r="DY316" s="2"/>
      <c r="DZ316" s="2" t="s">
        <v>3</v>
      </c>
      <c r="EA316" s="2" t="s">
        <v>3</v>
      </c>
      <c r="EB316" s="2" t="s">
        <v>3</v>
      </c>
      <c r="EC316" s="2" t="s">
        <v>3</v>
      </c>
      <c r="ED316" s="2"/>
      <c r="EE316" s="2">
        <v>54328897</v>
      </c>
      <c r="EF316" s="2">
        <v>8</v>
      </c>
      <c r="EG316" s="2" t="s">
        <v>31</v>
      </c>
      <c r="EH316" s="2">
        <v>0</v>
      </c>
      <c r="EI316" s="2" t="s">
        <v>3</v>
      </c>
      <c r="EJ316" s="2">
        <v>1</v>
      </c>
      <c r="EK316" s="2">
        <v>500001</v>
      </c>
      <c r="EL316" s="2" t="s">
        <v>32</v>
      </c>
      <c r="EM316" s="2" t="s">
        <v>33</v>
      </c>
      <c r="EN316" s="2"/>
      <c r="EO316" s="2" t="s">
        <v>3</v>
      </c>
      <c r="EP316" s="2"/>
      <c r="EQ316" s="2">
        <v>0</v>
      </c>
      <c r="ER316" s="2">
        <v>2258.6999999999998</v>
      </c>
      <c r="ES316" s="2">
        <v>2258.6999999999998</v>
      </c>
      <c r="ET316" s="2">
        <v>0</v>
      </c>
      <c r="EU316" s="2">
        <v>0</v>
      </c>
      <c r="EV316" s="2">
        <v>0</v>
      </c>
      <c r="EW316" s="2">
        <v>0</v>
      </c>
      <c r="EX316" s="2">
        <v>0</v>
      </c>
      <c r="EY316" s="2"/>
      <c r="EZ316" s="2"/>
      <c r="FA316" s="2"/>
      <c r="FB316" s="2"/>
      <c r="FC316" s="2"/>
      <c r="FD316" s="2"/>
      <c r="FE316" s="2"/>
      <c r="FF316" s="2"/>
      <c r="FG316" s="2"/>
      <c r="FH316" s="2"/>
      <c r="FI316" s="2"/>
      <c r="FJ316" s="2"/>
      <c r="FK316" s="2"/>
      <c r="FL316" s="2"/>
      <c r="FM316" s="2"/>
      <c r="FN316" s="2"/>
      <c r="FO316" s="2"/>
      <c r="FP316" s="2"/>
      <c r="FQ316" s="2">
        <v>0</v>
      </c>
      <c r="FR316" s="2">
        <f t="shared" si="300"/>
        <v>0</v>
      </c>
      <c r="FS316" s="2">
        <v>0</v>
      </c>
      <c r="FT316" s="2"/>
      <c r="FU316" s="2"/>
      <c r="FV316" s="2"/>
      <c r="FW316" s="2"/>
      <c r="FX316" s="2">
        <v>0</v>
      </c>
      <c r="FY316" s="2">
        <v>0</v>
      </c>
      <c r="FZ316" s="2"/>
      <c r="GA316" s="2" t="s">
        <v>3</v>
      </c>
      <c r="GB316" s="2"/>
      <c r="GC316" s="2"/>
      <c r="GD316" s="2">
        <v>1</v>
      </c>
      <c r="GE316" s="2"/>
      <c r="GF316" s="2">
        <v>-239826058</v>
      </c>
      <c r="GG316" s="2">
        <v>2</v>
      </c>
      <c r="GH316" s="2">
        <v>1</v>
      </c>
      <c r="GI316" s="2">
        <v>-2</v>
      </c>
      <c r="GJ316" s="2">
        <v>0</v>
      </c>
      <c r="GK316" s="2">
        <v>0</v>
      </c>
      <c r="GL316" s="2">
        <f t="shared" si="301"/>
        <v>0</v>
      </c>
      <c r="GM316" s="2">
        <f t="shared" si="302"/>
        <v>142</v>
      </c>
      <c r="GN316" s="2">
        <f t="shared" si="303"/>
        <v>142</v>
      </c>
      <c r="GO316" s="2">
        <f t="shared" si="304"/>
        <v>0</v>
      </c>
      <c r="GP316" s="2">
        <f t="shared" si="305"/>
        <v>0</v>
      </c>
      <c r="GQ316" s="2"/>
      <c r="GR316" s="2">
        <v>0</v>
      </c>
      <c r="GS316" s="2">
        <v>3</v>
      </c>
      <c r="GT316" s="2">
        <v>0</v>
      </c>
      <c r="GU316" s="2" t="s">
        <v>3</v>
      </c>
      <c r="GV316" s="2">
        <f t="shared" si="306"/>
        <v>0</v>
      </c>
      <c r="GW316" s="2">
        <v>1</v>
      </c>
      <c r="GX316" s="2">
        <f t="shared" si="307"/>
        <v>0</v>
      </c>
      <c r="GY316" s="2"/>
      <c r="GZ316" s="2"/>
      <c r="HA316" s="2">
        <v>0</v>
      </c>
      <c r="HB316" s="2">
        <v>0</v>
      </c>
      <c r="HC316" s="2">
        <f t="shared" si="308"/>
        <v>0</v>
      </c>
      <c r="HD316" s="2"/>
      <c r="HE316" s="2" t="s">
        <v>3</v>
      </c>
      <c r="HF316" s="2" t="s">
        <v>3</v>
      </c>
      <c r="HG316" s="2"/>
      <c r="HH316" s="2"/>
      <c r="HI316" s="2"/>
      <c r="HJ316" s="2"/>
      <c r="HK316" s="2"/>
      <c r="HL316" s="2"/>
      <c r="HM316" s="2" t="s">
        <v>3</v>
      </c>
      <c r="HN316" s="2" t="s">
        <v>3</v>
      </c>
      <c r="HO316" s="2" t="s">
        <v>3</v>
      </c>
      <c r="HP316" s="2" t="s">
        <v>3</v>
      </c>
      <c r="HQ316" s="2" t="s">
        <v>3</v>
      </c>
      <c r="HR316" s="2"/>
      <c r="HS316" s="2"/>
      <c r="HT316" s="2"/>
      <c r="HU316" s="2"/>
      <c r="HV316" s="2"/>
      <c r="HW316" s="2"/>
      <c r="HX316" s="2"/>
      <c r="HY316" s="2"/>
      <c r="HZ316" s="2"/>
      <c r="IA316" s="2"/>
      <c r="IB316" s="2"/>
      <c r="IC316" s="2"/>
      <c r="ID316" s="2"/>
      <c r="IE316" s="2"/>
      <c r="IF316" s="2"/>
      <c r="IG316" s="2"/>
      <c r="IH316" s="2"/>
      <c r="II316" s="2"/>
      <c r="IJ316" s="2"/>
      <c r="IK316" s="2">
        <v>0</v>
      </c>
      <c r="IL316" s="2"/>
      <c r="IM316" s="2"/>
      <c r="IN316" s="2"/>
      <c r="IO316" s="2"/>
      <c r="IP316" s="2"/>
      <c r="IQ316" s="2"/>
      <c r="IR316" s="2"/>
      <c r="IS316" s="2"/>
      <c r="IT316" s="2"/>
      <c r="IU316" s="2"/>
    </row>
    <row r="317" spans="1:255" x14ac:dyDescent="0.2">
      <c r="A317">
        <v>18</v>
      </c>
      <c r="B317">
        <v>1</v>
      </c>
      <c r="C317">
        <v>208</v>
      </c>
      <c r="E317" t="s">
        <v>245</v>
      </c>
      <c r="F317" t="e">
        <f>'1.Лок.смета.и.Акт'!#REF!</f>
        <v>#REF!</v>
      </c>
      <c r="G317" t="s">
        <v>179</v>
      </c>
      <c r="H317" t="s">
        <v>180</v>
      </c>
      <c r="I317">
        <f>I315*J317</f>
        <v>6.3E-2</v>
      </c>
      <c r="J317">
        <v>1.05</v>
      </c>
      <c r="K317">
        <v>1.05</v>
      </c>
      <c r="L317">
        <v>0.24254999999999999</v>
      </c>
      <c r="M317">
        <v>0</v>
      </c>
      <c r="N317">
        <f t="shared" si="271"/>
        <v>0.24260000000000001</v>
      </c>
      <c r="O317">
        <f t="shared" si="272"/>
        <v>74</v>
      </c>
      <c r="P317">
        <f t="shared" si="273"/>
        <v>74</v>
      </c>
      <c r="Q317">
        <f t="shared" si="274"/>
        <v>0</v>
      </c>
      <c r="R317">
        <f t="shared" si="275"/>
        <v>0</v>
      </c>
      <c r="S317">
        <f t="shared" si="276"/>
        <v>0</v>
      </c>
      <c r="T317">
        <f t="shared" si="277"/>
        <v>0</v>
      </c>
      <c r="U317">
        <f t="shared" si="278"/>
        <v>0</v>
      </c>
      <c r="V317">
        <f t="shared" si="279"/>
        <v>0</v>
      </c>
      <c r="W317">
        <f t="shared" si="280"/>
        <v>0</v>
      </c>
      <c r="X317">
        <f t="shared" si="281"/>
        <v>0</v>
      </c>
      <c r="Y317">
        <f t="shared" si="282"/>
        <v>0</v>
      </c>
      <c r="AA317">
        <v>69726884</v>
      </c>
      <c r="AB317">
        <f t="shared" si="283"/>
        <v>155.58000000000001</v>
      </c>
      <c r="AC317">
        <f>ROUND((ES317),2)</f>
        <v>155.58000000000001</v>
      </c>
      <c r="AD317">
        <f t="shared" si="284"/>
        <v>0</v>
      </c>
      <c r="AE317">
        <f t="shared" si="285"/>
        <v>0</v>
      </c>
      <c r="AF317">
        <f t="shared" si="286"/>
        <v>0</v>
      </c>
      <c r="AG317">
        <f t="shared" si="287"/>
        <v>0</v>
      </c>
      <c r="AH317">
        <f t="shared" si="288"/>
        <v>0</v>
      </c>
      <c r="AI317">
        <f t="shared" si="289"/>
        <v>0</v>
      </c>
      <c r="AJ317">
        <f t="shared" si="290"/>
        <v>0</v>
      </c>
      <c r="AK317">
        <v>155.58000000000001</v>
      </c>
      <c r="AL317">
        <v>155.58000000000001</v>
      </c>
      <c r="AM317">
        <v>0</v>
      </c>
      <c r="AN317">
        <v>0</v>
      </c>
      <c r="AO317">
        <v>0</v>
      </c>
      <c r="AP317">
        <v>0</v>
      </c>
      <c r="AQ317">
        <v>0</v>
      </c>
      <c r="AR317">
        <v>0</v>
      </c>
      <c r="AS317">
        <v>0</v>
      </c>
      <c r="AT317">
        <v>0</v>
      </c>
      <c r="AU317">
        <v>0</v>
      </c>
      <c r="AV317">
        <v>1</v>
      </c>
      <c r="AW317">
        <v>1</v>
      </c>
      <c r="AZ317">
        <v>1</v>
      </c>
      <c r="BA317">
        <v>1</v>
      </c>
      <c r="BB317">
        <v>1</v>
      </c>
      <c r="BC317">
        <v>7.56</v>
      </c>
      <c r="BD317" t="s">
        <v>3</v>
      </c>
      <c r="BE317" t="s">
        <v>3</v>
      </c>
      <c r="BF317" t="s">
        <v>3</v>
      </c>
      <c r="BG317" t="s">
        <v>3</v>
      </c>
      <c r="BH317">
        <v>3</v>
      </c>
      <c r="BI317">
        <v>1</v>
      </c>
      <c r="BJ317" t="s">
        <v>181</v>
      </c>
      <c r="BM317">
        <v>500001</v>
      </c>
      <c r="BN317">
        <v>0</v>
      </c>
      <c r="BO317" t="s">
        <v>3</v>
      </c>
      <c r="BP317">
        <v>0</v>
      </c>
      <c r="BQ317">
        <v>8</v>
      </c>
      <c r="BR317">
        <v>0</v>
      </c>
      <c r="BS317">
        <v>1</v>
      </c>
      <c r="BT317">
        <v>1</v>
      </c>
      <c r="BU317">
        <v>1</v>
      </c>
      <c r="BV317">
        <v>1</v>
      </c>
      <c r="BW317">
        <v>1</v>
      </c>
      <c r="BX317">
        <v>1</v>
      </c>
      <c r="BY317" t="s">
        <v>3</v>
      </c>
      <c r="BZ317">
        <v>0</v>
      </c>
      <c r="CA317">
        <v>0</v>
      </c>
      <c r="CB317" t="s">
        <v>3</v>
      </c>
      <c r="CE317">
        <v>0</v>
      </c>
      <c r="CF317">
        <v>0</v>
      </c>
      <c r="CG317">
        <v>0</v>
      </c>
      <c r="CH317">
        <v>23</v>
      </c>
      <c r="CI317">
        <v>1</v>
      </c>
      <c r="CJ317">
        <v>0</v>
      </c>
      <c r="CK317">
        <v>0</v>
      </c>
      <c r="CL317">
        <v>0</v>
      </c>
      <c r="CM317">
        <v>0</v>
      </c>
      <c r="CN317" t="s">
        <v>3</v>
      </c>
      <c r="CO317">
        <v>0</v>
      </c>
      <c r="CP317">
        <f t="shared" si="291"/>
        <v>74</v>
      </c>
      <c r="CQ317">
        <f t="shared" si="292"/>
        <v>1176.1848</v>
      </c>
      <c r="CR317">
        <f t="shared" si="293"/>
        <v>0</v>
      </c>
      <c r="CS317">
        <f t="shared" si="294"/>
        <v>0</v>
      </c>
      <c r="CT317">
        <f t="shared" si="295"/>
        <v>0</v>
      </c>
      <c r="CU317">
        <f t="shared" si="296"/>
        <v>0</v>
      </c>
      <c r="CV317">
        <f t="shared" si="297"/>
        <v>0</v>
      </c>
      <c r="CW317">
        <f t="shared" si="298"/>
        <v>0</v>
      </c>
      <c r="CX317">
        <f t="shared" si="299"/>
        <v>0</v>
      </c>
      <c r="CY317">
        <f>(S317+R317)*(BZ317/100)</f>
        <v>0</v>
      </c>
      <c r="CZ317">
        <f>(S317+R317)*(CA317/100)</f>
        <v>0</v>
      </c>
      <c r="DC317" t="s">
        <v>3</v>
      </c>
      <c r="DD317" t="s">
        <v>3</v>
      </c>
      <c r="DE317" t="s">
        <v>3</v>
      </c>
      <c r="DF317" t="s">
        <v>3</v>
      </c>
      <c r="DG317" t="s">
        <v>3</v>
      </c>
      <c r="DH317" t="s">
        <v>3</v>
      </c>
      <c r="DI317" t="s">
        <v>3</v>
      </c>
      <c r="DJ317" t="s">
        <v>3</v>
      </c>
      <c r="DK317" t="s">
        <v>3</v>
      </c>
      <c r="DL317" t="s">
        <v>3</v>
      </c>
      <c r="DM317" t="s">
        <v>3</v>
      </c>
      <c r="DN317">
        <v>0</v>
      </c>
      <c r="DO317">
        <v>0</v>
      </c>
      <c r="DP317">
        <v>1</v>
      </c>
      <c r="DQ317">
        <v>1</v>
      </c>
      <c r="DU317">
        <v>1003</v>
      </c>
      <c r="DV317" t="s">
        <v>180</v>
      </c>
      <c r="DW317" t="e">
        <f>'1.Лок.смета.и.Акт'!#REF!</f>
        <v>#REF!</v>
      </c>
      <c r="DX317">
        <v>100</v>
      </c>
      <c r="DZ317" t="s">
        <v>3</v>
      </c>
      <c r="EA317" t="s">
        <v>3</v>
      </c>
      <c r="EB317" t="s">
        <v>3</v>
      </c>
      <c r="EC317" t="s">
        <v>3</v>
      </c>
      <c r="EE317">
        <v>54328897</v>
      </c>
      <c r="EF317">
        <v>8</v>
      </c>
      <c r="EG317" t="s">
        <v>31</v>
      </c>
      <c r="EH317">
        <v>0</v>
      </c>
      <c r="EI317" t="s">
        <v>3</v>
      </c>
      <c r="EJ317">
        <v>1</v>
      </c>
      <c r="EK317">
        <v>500001</v>
      </c>
      <c r="EL317" t="s">
        <v>32</v>
      </c>
      <c r="EM317" t="s">
        <v>33</v>
      </c>
      <c r="EO317" t="s">
        <v>3</v>
      </c>
      <c r="EQ317">
        <v>0</v>
      </c>
      <c r="ER317">
        <v>1125</v>
      </c>
      <c r="ES317">
        <v>155.58000000000001</v>
      </c>
      <c r="ET317">
        <v>0</v>
      </c>
      <c r="EU317">
        <v>0</v>
      </c>
      <c r="EV317">
        <v>0</v>
      </c>
      <c r="EW317">
        <v>0</v>
      </c>
      <c r="EX317">
        <v>0</v>
      </c>
      <c r="EZ317">
        <v>5</v>
      </c>
      <c r="FC317">
        <v>0</v>
      </c>
      <c r="FD317">
        <v>18</v>
      </c>
      <c r="FF317">
        <v>1125</v>
      </c>
      <c r="FQ317">
        <v>0</v>
      </c>
      <c r="FR317">
        <f t="shared" si="300"/>
        <v>0</v>
      </c>
      <c r="FS317">
        <v>0</v>
      </c>
      <c r="FX317">
        <v>0</v>
      </c>
      <c r="FY317">
        <v>0</v>
      </c>
      <c r="GA317" t="s">
        <v>182</v>
      </c>
      <c r="GD317">
        <v>1</v>
      </c>
      <c r="GF317">
        <v>-239826058</v>
      </c>
      <c r="GG317">
        <v>2</v>
      </c>
      <c r="GH317">
        <v>3</v>
      </c>
      <c r="GI317">
        <v>5</v>
      </c>
      <c r="GJ317">
        <v>0</v>
      </c>
      <c r="GK317">
        <v>0</v>
      </c>
      <c r="GL317">
        <f t="shared" si="301"/>
        <v>0</v>
      </c>
      <c r="GM317">
        <f t="shared" si="302"/>
        <v>74</v>
      </c>
      <c r="GN317">
        <f t="shared" si="303"/>
        <v>74</v>
      </c>
      <c r="GO317">
        <f t="shared" si="304"/>
        <v>0</v>
      </c>
      <c r="GP317">
        <f t="shared" si="305"/>
        <v>0</v>
      </c>
      <c r="GR317">
        <v>1</v>
      </c>
      <c r="GS317">
        <v>1</v>
      </c>
      <c r="GT317">
        <v>0</v>
      </c>
      <c r="GU317" t="s">
        <v>3</v>
      </c>
      <c r="GV317">
        <f t="shared" si="306"/>
        <v>0</v>
      </c>
      <c r="GW317">
        <v>1</v>
      </c>
      <c r="GX317">
        <f t="shared" si="307"/>
        <v>0</v>
      </c>
      <c r="HA317">
        <v>0</v>
      </c>
      <c r="HB317">
        <v>0</v>
      </c>
      <c r="HC317">
        <f t="shared" si="308"/>
        <v>0</v>
      </c>
      <c r="HE317" t="s">
        <v>35</v>
      </c>
      <c r="HF317" t="s">
        <v>36</v>
      </c>
      <c r="HM317" t="s">
        <v>3</v>
      </c>
      <c r="HN317" t="s">
        <v>3</v>
      </c>
      <c r="HO317" t="s">
        <v>3</v>
      </c>
      <c r="HP317" t="s">
        <v>3</v>
      </c>
      <c r="HQ317" t="s">
        <v>3</v>
      </c>
      <c r="IK317">
        <v>0</v>
      </c>
    </row>
    <row r="318" spans="1:255" x14ac:dyDescent="0.2">
      <c r="A318" s="2">
        <v>17</v>
      </c>
      <c r="B318" s="2">
        <v>1</v>
      </c>
      <c r="C318" s="2">
        <f>ROW(SmtRes!A214)</f>
        <v>214</v>
      </c>
      <c r="D318" s="2">
        <f>ROW(EtalonRes!A218)</f>
        <v>218</v>
      </c>
      <c r="E318" s="2" t="s">
        <v>246</v>
      </c>
      <c r="F318" s="2" t="s">
        <v>184</v>
      </c>
      <c r="G318" s="2" t="s">
        <v>247</v>
      </c>
      <c r="H318" s="2" t="s">
        <v>186</v>
      </c>
      <c r="I318" s="2">
        <f>'1.Лок.смета.и.Акт'!E56</f>
        <v>0.06</v>
      </c>
      <c r="J318" s="2">
        <v>0</v>
      </c>
      <c r="K318" s="2">
        <v>0.06</v>
      </c>
      <c r="L318" s="2">
        <v>0.216</v>
      </c>
      <c r="M318" s="2">
        <v>0</v>
      </c>
      <c r="N318" s="2">
        <f t="shared" si="271"/>
        <v>0.216</v>
      </c>
      <c r="O318" s="2">
        <f t="shared" si="272"/>
        <v>22</v>
      </c>
      <c r="P318" s="2">
        <f t="shared" si="273"/>
        <v>0</v>
      </c>
      <c r="Q318" s="2">
        <f t="shared" si="274"/>
        <v>3</v>
      </c>
      <c r="R318" s="2">
        <f t="shared" si="275"/>
        <v>1</v>
      </c>
      <c r="S318" s="2">
        <f t="shared" si="276"/>
        <v>19</v>
      </c>
      <c r="T318" s="2">
        <f t="shared" si="277"/>
        <v>0</v>
      </c>
      <c r="U318" s="2">
        <f t="shared" si="278"/>
        <v>2.3705999999999996</v>
      </c>
      <c r="V318" s="2">
        <f t="shared" si="279"/>
        <v>7.6200000000000004E-2</v>
      </c>
      <c r="W318" s="2">
        <f t="shared" si="280"/>
        <v>0</v>
      </c>
      <c r="X318" s="2">
        <f t="shared" si="281"/>
        <v>25</v>
      </c>
      <c r="Y318" s="2">
        <f t="shared" si="282"/>
        <v>15</v>
      </c>
      <c r="Z318" s="2"/>
      <c r="AA318" s="2">
        <v>69726971</v>
      </c>
      <c r="AB318" s="2">
        <f t="shared" si="283"/>
        <v>360.73</v>
      </c>
      <c r="AC318" s="2">
        <f>ROUND((ES318+(SUM(SmtRes!BC209:'SmtRes'!BC214)+SUM(EtalonRes!AL213:'EtalonRes'!AL218))),2)</f>
        <v>0</v>
      </c>
      <c r="AD318" s="2">
        <f t="shared" si="284"/>
        <v>44.25</v>
      </c>
      <c r="AE318" s="2">
        <f t="shared" si="285"/>
        <v>17.28</v>
      </c>
      <c r="AF318" s="2">
        <f t="shared" si="286"/>
        <v>316.48</v>
      </c>
      <c r="AG318" s="2">
        <f t="shared" si="287"/>
        <v>0</v>
      </c>
      <c r="AH318" s="2">
        <f t="shared" si="288"/>
        <v>39.51</v>
      </c>
      <c r="AI318" s="2">
        <f t="shared" si="289"/>
        <v>1.27</v>
      </c>
      <c r="AJ318" s="2">
        <f t="shared" si="290"/>
        <v>0</v>
      </c>
      <c r="AK318" s="2">
        <v>1394.91</v>
      </c>
      <c r="AL318" s="2">
        <v>1034.18</v>
      </c>
      <c r="AM318" s="2">
        <v>44.25</v>
      </c>
      <c r="AN318" s="2">
        <v>17.28</v>
      </c>
      <c r="AO318" s="2">
        <v>316.48</v>
      </c>
      <c r="AP318" s="2">
        <v>0</v>
      </c>
      <c r="AQ318" s="2">
        <v>39.51</v>
      </c>
      <c r="AR318" s="2">
        <v>1.27</v>
      </c>
      <c r="AS318" s="2">
        <v>0</v>
      </c>
      <c r="AT318" s="2">
        <v>123</v>
      </c>
      <c r="AU318" s="2">
        <v>75</v>
      </c>
      <c r="AV318" s="2">
        <v>1</v>
      </c>
      <c r="AW318" s="2">
        <v>1</v>
      </c>
      <c r="AX318" s="2"/>
      <c r="AY318" s="2"/>
      <c r="AZ318" s="2">
        <v>1</v>
      </c>
      <c r="BA318" s="2">
        <v>1</v>
      </c>
      <c r="BB318" s="2">
        <v>1</v>
      </c>
      <c r="BC318" s="2">
        <v>1</v>
      </c>
      <c r="BD318" s="2" t="s">
        <v>3</v>
      </c>
      <c r="BE318" s="2" t="s">
        <v>3</v>
      </c>
      <c r="BF318" s="2" t="s">
        <v>3</v>
      </c>
      <c r="BG318" s="2" t="s">
        <v>3</v>
      </c>
      <c r="BH318" s="2">
        <v>0</v>
      </c>
      <c r="BI318" s="2">
        <v>1</v>
      </c>
      <c r="BJ318" s="2" t="s">
        <v>187</v>
      </c>
      <c r="BK318" s="2"/>
      <c r="BL318" s="2"/>
      <c r="BM318" s="2">
        <v>11001</v>
      </c>
      <c r="BN318" s="2">
        <v>0</v>
      </c>
      <c r="BO318" s="2" t="s">
        <v>3</v>
      </c>
      <c r="BP318" s="2">
        <v>0</v>
      </c>
      <c r="BQ318" s="2">
        <v>2</v>
      </c>
      <c r="BR318" s="2">
        <v>0</v>
      </c>
      <c r="BS318" s="2">
        <v>1</v>
      </c>
      <c r="BT318" s="2">
        <v>1</v>
      </c>
      <c r="BU318" s="2">
        <v>1</v>
      </c>
      <c r="BV318" s="2">
        <v>1</v>
      </c>
      <c r="BW318" s="2">
        <v>1</v>
      </c>
      <c r="BX318" s="2">
        <v>1</v>
      </c>
      <c r="BY318" s="2" t="s">
        <v>3</v>
      </c>
      <c r="BZ318" s="2">
        <v>123</v>
      </c>
      <c r="CA318" s="2">
        <v>75</v>
      </c>
      <c r="CB318" s="2" t="s">
        <v>3</v>
      </c>
      <c r="CC318" s="2"/>
      <c r="CD318" s="2"/>
      <c r="CE318" s="2">
        <v>0</v>
      </c>
      <c r="CF318" s="2">
        <v>0</v>
      </c>
      <c r="CG318" s="2">
        <v>0</v>
      </c>
      <c r="CH318" s="2">
        <v>24</v>
      </c>
      <c r="CI318" s="2">
        <v>0</v>
      </c>
      <c r="CJ318" s="2">
        <v>0</v>
      </c>
      <c r="CK318" s="2">
        <v>0</v>
      </c>
      <c r="CL318" s="2">
        <v>0</v>
      </c>
      <c r="CM318" s="2">
        <v>0</v>
      </c>
      <c r="CN318" s="2" t="s">
        <v>3</v>
      </c>
      <c r="CO318" s="2">
        <v>0</v>
      </c>
      <c r="CP318" s="2">
        <f t="shared" si="291"/>
        <v>22</v>
      </c>
      <c r="CQ318" s="2">
        <f t="shared" si="292"/>
        <v>0</v>
      </c>
      <c r="CR318" s="2">
        <f t="shared" si="293"/>
        <v>44.25</v>
      </c>
      <c r="CS318" s="2">
        <f t="shared" si="294"/>
        <v>17.28</v>
      </c>
      <c r="CT318" s="2">
        <f t="shared" si="295"/>
        <v>316.48</v>
      </c>
      <c r="CU318" s="2">
        <f t="shared" si="296"/>
        <v>0</v>
      </c>
      <c r="CV318" s="2">
        <f t="shared" si="297"/>
        <v>39.51</v>
      </c>
      <c r="CW318" s="2">
        <f t="shared" si="298"/>
        <v>1.27</v>
      </c>
      <c r="CX318" s="2">
        <f t="shared" si="299"/>
        <v>0</v>
      </c>
      <c r="CY318" s="2">
        <f>(((S318+R318)*AT318)/100)</f>
        <v>24.6</v>
      </c>
      <c r="CZ318" s="2">
        <f>(((S318+R318)*AU318)/100)</f>
        <v>15</v>
      </c>
      <c r="DA318" s="2"/>
      <c r="DB318" s="2"/>
      <c r="DC318" s="2" t="s">
        <v>3</v>
      </c>
      <c r="DD318" s="2" t="s">
        <v>3</v>
      </c>
      <c r="DE318" s="2" t="s">
        <v>3</v>
      </c>
      <c r="DF318" s="2" t="s">
        <v>3</v>
      </c>
      <c r="DG318" s="2" t="s">
        <v>3</v>
      </c>
      <c r="DH318" s="2" t="s">
        <v>3</v>
      </c>
      <c r="DI318" s="2" t="s">
        <v>3</v>
      </c>
      <c r="DJ318" s="2" t="s">
        <v>3</v>
      </c>
      <c r="DK318" s="2" t="s">
        <v>3</v>
      </c>
      <c r="DL318" s="2" t="s">
        <v>3</v>
      </c>
      <c r="DM318" s="2" t="s">
        <v>3</v>
      </c>
      <c r="DN318" s="2">
        <v>0</v>
      </c>
      <c r="DO318" s="2">
        <v>0</v>
      </c>
      <c r="DP318" s="2">
        <v>1</v>
      </c>
      <c r="DQ318" s="2">
        <v>1</v>
      </c>
      <c r="DR318" s="2"/>
      <c r="DS318" s="2"/>
      <c r="DT318" s="2"/>
      <c r="DU318" s="2">
        <v>1013</v>
      </c>
      <c r="DV318" s="2" t="s">
        <v>186</v>
      </c>
      <c r="DW318" s="2" t="s">
        <v>186</v>
      </c>
      <c r="DX318" s="2">
        <v>1</v>
      </c>
      <c r="DY318" s="2"/>
      <c r="DZ318" s="2" t="s">
        <v>3</v>
      </c>
      <c r="EA318" s="2" t="s">
        <v>3</v>
      </c>
      <c r="EB318" s="2" t="s">
        <v>3</v>
      </c>
      <c r="EC318" s="2" t="s">
        <v>3</v>
      </c>
      <c r="ED318" s="2"/>
      <c r="EE318" s="2">
        <v>54328965</v>
      </c>
      <c r="EF318" s="2">
        <v>2</v>
      </c>
      <c r="EG318" s="2" t="s">
        <v>21</v>
      </c>
      <c r="EH318" s="2">
        <v>0</v>
      </c>
      <c r="EI318" s="2" t="s">
        <v>3</v>
      </c>
      <c r="EJ318" s="2">
        <v>1</v>
      </c>
      <c r="EK318" s="2">
        <v>11001</v>
      </c>
      <c r="EL318" s="2" t="s">
        <v>22</v>
      </c>
      <c r="EM318" s="2" t="s">
        <v>23</v>
      </c>
      <c r="EN318" s="2"/>
      <c r="EO318" s="2" t="s">
        <v>3</v>
      </c>
      <c r="EP318" s="2"/>
      <c r="EQ318" s="2">
        <v>1441792</v>
      </c>
      <c r="ER318" s="2">
        <v>1394.91</v>
      </c>
      <c r="ES318" s="2">
        <v>1034.18</v>
      </c>
      <c r="ET318" s="2">
        <v>44.25</v>
      </c>
      <c r="EU318" s="2">
        <v>17.28</v>
      </c>
      <c r="EV318" s="2">
        <v>316.48</v>
      </c>
      <c r="EW318" s="2">
        <v>39.51</v>
      </c>
      <c r="EX318" s="2">
        <v>1.27</v>
      </c>
      <c r="EY318" s="2">
        <v>1</v>
      </c>
      <c r="EZ318" s="2"/>
      <c r="FA318" s="2"/>
      <c r="FB318" s="2"/>
      <c r="FC318" s="2"/>
      <c r="FD318" s="2"/>
      <c r="FE318" s="2"/>
      <c r="FF318" s="2"/>
      <c r="FG318" s="2"/>
      <c r="FH318" s="2"/>
      <c r="FI318" s="2"/>
      <c r="FJ318" s="2"/>
      <c r="FK318" s="2"/>
      <c r="FL318" s="2"/>
      <c r="FM318" s="2"/>
      <c r="FN318" s="2"/>
      <c r="FO318" s="2"/>
      <c r="FP318" s="2"/>
      <c r="FQ318" s="2">
        <v>0</v>
      </c>
      <c r="FR318" s="2">
        <f t="shared" si="300"/>
        <v>0</v>
      </c>
      <c r="FS318" s="2">
        <v>0</v>
      </c>
      <c r="FT318" s="2"/>
      <c r="FU318" s="2"/>
      <c r="FV318" s="2"/>
      <c r="FW318" s="2"/>
      <c r="FX318" s="2">
        <v>123</v>
      </c>
      <c r="FY318" s="2">
        <v>75</v>
      </c>
      <c r="FZ318" s="2"/>
      <c r="GA318" s="2" t="s">
        <v>3</v>
      </c>
      <c r="GB318" s="2"/>
      <c r="GC318" s="2"/>
      <c r="GD318" s="2">
        <v>1</v>
      </c>
      <c r="GE318" s="2"/>
      <c r="GF318" s="2">
        <v>-1600289289</v>
      </c>
      <c r="GG318" s="2">
        <v>2</v>
      </c>
      <c r="GH318" s="2">
        <v>1</v>
      </c>
      <c r="GI318" s="2">
        <v>-2</v>
      </c>
      <c r="GJ318" s="2">
        <v>0</v>
      </c>
      <c r="GK318" s="2">
        <v>0</v>
      </c>
      <c r="GL318" s="2">
        <f t="shared" si="301"/>
        <v>0</v>
      </c>
      <c r="GM318" s="2">
        <f t="shared" si="302"/>
        <v>62</v>
      </c>
      <c r="GN318" s="2">
        <f t="shared" si="303"/>
        <v>62</v>
      </c>
      <c r="GO318" s="2">
        <f t="shared" si="304"/>
        <v>0</v>
      </c>
      <c r="GP318" s="2">
        <f t="shared" si="305"/>
        <v>0</v>
      </c>
      <c r="GQ318" s="2"/>
      <c r="GR318" s="2">
        <v>0</v>
      </c>
      <c r="GS318" s="2">
        <v>3</v>
      </c>
      <c r="GT318" s="2">
        <v>0</v>
      </c>
      <c r="GU318" s="2" t="s">
        <v>3</v>
      </c>
      <c r="GV318" s="2">
        <f t="shared" si="306"/>
        <v>0</v>
      </c>
      <c r="GW318" s="2">
        <v>1</v>
      </c>
      <c r="GX318" s="2">
        <f t="shared" si="307"/>
        <v>0</v>
      </c>
      <c r="GY318" s="2"/>
      <c r="GZ318" s="2"/>
      <c r="HA318" s="2">
        <v>0</v>
      </c>
      <c r="HB318" s="2">
        <v>0</v>
      </c>
      <c r="HC318" s="2">
        <f t="shared" si="308"/>
        <v>0</v>
      </c>
      <c r="HD318" s="2"/>
      <c r="HE318" s="2" t="s">
        <v>3</v>
      </c>
      <c r="HF318" s="2" t="s">
        <v>3</v>
      </c>
      <c r="HG318" s="2"/>
      <c r="HH318" s="2"/>
      <c r="HI318" s="2"/>
      <c r="HJ318" s="2"/>
      <c r="HK318" s="2"/>
      <c r="HL318" s="2"/>
      <c r="HM318" s="2" t="s">
        <v>3</v>
      </c>
      <c r="HN318" s="2" t="s">
        <v>24</v>
      </c>
      <c r="HO318" s="2" t="s">
        <v>25</v>
      </c>
      <c r="HP318" s="2" t="s">
        <v>22</v>
      </c>
      <c r="HQ318" s="2" t="s">
        <v>22</v>
      </c>
      <c r="HR318" s="2"/>
      <c r="HS318" s="2"/>
      <c r="HT318" s="2"/>
      <c r="HU318" s="2"/>
      <c r="HV318" s="2"/>
      <c r="HW318" s="2"/>
      <c r="HX318" s="2"/>
      <c r="HY318" s="2"/>
      <c r="HZ318" s="2"/>
      <c r="IA318" s="2"/>
      <c r="IB318" s="2"/>
      <c r="IC318" s="2"/>
      <c r="ID318" s="2"/>
      <c r="IE318" s="2"/>
      <c r="IF318" s="2"/>
      <c r="IG318" s="2"/>
      <c r="IH318" s="2"/>
      <c r="II318" s="2"/>
      <c r="IJ318" s="2"/>
      <c r="IK318" s="2">
        <v>0</v>
      </c>
      <c r="IL318" s="2"/>
      <c r="IM318" s="2"/>
      <c r="IN318" s="2"/>
      <c r="IO318" s="2"/>
      <c r="IP318" s="2"/>
      <c r="IQ318" s="2"/>
      <c r="IR318" s="2"/>
      <c r="IS318" s="2"/>
      <c r="IT318" s="2"/>
      <c r="IU318" s="2"/>
    </row>
    <row r="319" spans="1:255" x14ac:dyDescent="0.2">
      <c r="A319">
        <v>17</v>
      </c>
      <c r="B319">
        <v>1</v>
      </c>
      <c r="C319">
        <f>ROW(SmtRes!A220)</f>
        <v>220</v>
      </c>
      <c r="D319">
        <f>ROW(EtalonRes!A224)</f>
        <v>224</v>
      </c>
      <c r="E319" t="s">
        <v>246</v>
      </c>
      <c r="F319" t="s">
        <v>184</v>
      </c>
      <c r="G319" t="s">
        <v>247</v>
      </c>
      <c r="H319" t="s">
        <v>186</v>
      </c>
      <c r="I319">
        <f>'1.Лок.смета.и.Акт'!E56</f>
        <v>0.06</v>
      </c>
      <c r="J319">
        <v>0</v>
      </c>
      <c r="K319">
        <v>0.06</v>
      </c>
      <c r="L319">
        <v>0.216</v>
      </c>
      <c r="M319">
        <v>0</v>
      </c>
      <c r="N319">
        <f t="shared" si="271"/>
        <v>0.216</v>
      </c>
      <c r="O319">
        <f t="shared" si="272"/>
        <v>503</v>
      </c>
      <c r="P319">
        <f t="shared" si="273"/>
        <v>0</v>
      </c>
      <c r="Q319">
        <f t="shared" si="274"/>
        <v>21</v>
      </c>
      <c r="R319">
        <f t="shared" si="275"/>
        <v>21</v>
      </c>
      <c r="S319">
        <f t="shared" si="276"/>
        <v>482</v>
      </c>
      <c r="T319">
        <f t="shared" si="277"/>
        <v>0</v>
      </c>
      <c r="U319" t="e">
        <f t="shared" si="278"/>
        <v>#REF!</v>
      </c>
      <c r="V319">
        <f t="shared" si="279"/>
        <v>7.6200000000000004E-2</v>
      </c>
      <c r="W319">
        <f t="shared" si="280"/>
        <v>0</v>
      </c>
      <c r="X319" t="e">
        <f t="shared" si="281"/>
        <v>#REF!</v>
      </c>
      <c r="Y319" t="e">
        <f t="shared" si="282"/>
        <v>#REF!</v>
      </c>
      <c r="AA319">
        <v>69726884</v>
      </c>
      <c r="AB319">
        <f t="shared" si="283"/>
        <v>360.73</v>
      </c>
      <c r="AC319">
        <f>ROUND((ES319+(SUM(SmtRes!BC215:'SmtRes'!BC220)+SUM(EtalonRes!AL219:'EtalonRes'!AL224))),2)</f>
        <v>0</v>
      </c>
      <c r="AD319">
        <f t="shared" si="284"/>
        <v>44.25</v>
      </c>
      <c r="AE319">
        <f t="shared" si="285"/>
        <v>17.28</v>
      </c>
      <c r="AF319">
        <f t="shared" si="286"/>
        <v>316.48</v>
      </c>
      <c r="AG319">
        <f t="shared" si="287"/>
        <v>0</v>
      </c>
      <c r="AH319" t="e">
        <f t="shared" si="288"/>
        <v>#REF!</v>
      </c>
      <c r="AI319">
        <f t="shared" si="289"/>
        <v>1.27</v>
      </c>
      <c r="AJ319">
        <f t="shared" si="290"/>
        <v>0</v>
      </c>
      <c r="AK319">
        <v>1394.91</v>
      </c>
      <c r="AL319">
        <v>1034.18</v>
      </c>
      <c r="AM319">
        <v>44.25</v>
      </c>
      <c r="AN319">
        <v>17.28</v>
      </c>
      <c r="AO319">
        <v>316.48</v>
      </c>
      <c r="AP319">
        <v>0</v>
      </c>
      <c r="AQ319" t="e">
        <f>'1.Лок.смета.и.Акт'!#REF!</f>
        <v>#REF!</v>
      </c>
      <c r="AR319">
        <v>1.27</v>
      </c>
      <c r="AS319">
        <v>0</v>
      </c>
      <c r="AT319">
        <v>117</v>
      </c>
      <c r="AU319">
        <v>64</v>
      </c>
      <c r="AV319">
        <v>1</v>
      </c>
      <c r="AW319">
        <v>1</v>
      </c>
      <c r="AZ319">
        <v>1</v>
      </c>
      <c r="BA319">
        <v>25.36</v>
      </c>
      <c r="BB319">
        <v>7.84</v>
      </c>
      <c r="BC319">
        <v>7.56</v>
      </c>
      <c r="BD319" t="s">
        <v>3</v>
      </c>
      <c r="BE319" t="s">
        <v>3</v>
      </c>
      <c r="BF319" t="s">
        <v>3</v>
      </c>
      <c r="BG319" t="s">
        <v>3</v>
      </c>
      <c r="BH319">
        <v>0</v>
      </c>
      <c r="BI319">
        <v>1</v>
      </c>
      <c r="BJ319" t="s">
        <v>187</v>
      </c>
      <c r="BM319">
        <v>11001</v>
      </c>
      <c r="BN319">
        <v>0</v>
      </c>
      <c r="BO319" t="s">
        <v>184</v>
      </c>
      <c r="BP319">
        <v>1</v>
      </c>
      <c r="BQ319">
        <v>2</v>
      </c>
      <c r="BR319">
        <v>0</v>
      </c>
      <c r="BS319">
        <v>19.8</v>
      </c>
      <c r="BT319">
        <v>1</v>
      </c>
      <c r="BU319">
        <v>1</v>
      </c>
      <c r="BV319">
        <v>1</v>
      </c>
      <c r="BW319">
        <v>1</v>
      </c>
      <c r="BX319">
        <v>1</v>
      </c>
      <c r="BY319" t="s">
        <v>3</v>
      </c>
      <c r="BZ319" t="e">
        <f>'1.Лок.смета.и.Акт'!#REF!</f>
        <v>#REF!</v>
      </c>
      <c r="CA319" t="e">
        <f>'1.Лок.смета.и.Акт'!#REF!</f>
        <v>#REF!</v>
      </c>
      <c r="CB319" t="s">
        <v>3</v>
      </c>
      <c r="CE319">
        <v>0</v>
      </c>
      <c r="CF319">
        <v>0</v>
      </c>
      <c r="CG319">
        <v>0</v>
      </c>
      <c r="CH319">
        <v>24</v>
      </c>
      <c r="CI319">
        <v>0</v>
      </c>
      <c r="CJ319">
        <v>0</v>
      </c>
      <c r="CK319">
        <v>0</v>
      </c>
      <c r="CL319">
        <v>0</v>
      </c>
      <c r="CM319">
        <v>0</v>
      </c>
      <c r="CN319" t="s">
        <v>3</v>
      </c>
      <c r="CO319">
        <v>0</v>
      </c>
      <c r="CP319">
        <f t="shared" si="291"/>
        <v>503</v>
      </c>
      <c r="CQ319">
        <f t="shared" si="292"/>
        <v>0</v>
      </c>
      <c r="CR319">
        <f t="shared" si="293"/>
        <v>346.92</v>
      </c>
      <c r="CS319">
        <f t="shared" si="294"/>
        <v>342.14400000000006</v>
      </c>
      <c r="CT319">
        <f t="shared" si="295"/>
        <v>8025.9328000000005</v>
      </c>
      <c r="CU319">
        <f t="shared" si="296"/>
        <v>0</v>
      </c>
      <c r="CV319" t="e">
        <f t="shared" si="297"/>
        <v>#REF!</v>
      </c>
      <c r="CW319">
        <f t="shared" si="298"/>
        <v>1.27</v>
      </c>
      <c r="CX319">
        <f t="shared" si="299"/>
        <v>0</v>
      </c>
      <c r="CY319" t="e">
        <f>(S319+R319)*(BZ319/100)</f>
        <v>#REF!</v>
      </c>
      <c r="CZ319" t="e">
        <f>(S319+R319)*(CA319/100)</f>
        <v>#REF!</v>
      </c>
      <c r="DC319" t="s">
        <v>3</v>
      </c>
      <c r="DD319" t="s">
        <v>3</v>
      </c>
      <c r="DE319" t="s">
        <v>3</v>
      </c>
      <c r="DF319" t="s">
        <v>3</v>
      </c>
      <c r="DG319" t="s">
        <v>3</v>
      </c>
      <c r="DH319" t="s">
        <v>3</v>
      </c>
      <c r="DI319" t="s">
        <v>3</v>
      </c>
      <c r="DJ319" t="s">
        <v>3</v>
      </c>
      <c r="DK319" t="s">
        <v>3</v>
      </c>
      <c r="DL319" t="s">
        <v>3</v>
      </c>
      <c r="DM319" t="s">
        <v>3</v>
      </c>
      <c r="DN319">
        <v>123</v>
      </c>
      <c r="DO319">
        <v>75</v>
      </c>
      <c r="DP319">
        <v>1</v>
      </c>
      <c r="DQ319">
        <v>1</v>
      </c>
      <c r="DU319">
        <v>1013</v>
      </c>
      <c r="DV319" t="s">
        <v>186</v>
      </c>
      <c r="DW319" t="str">
        <f>'1.Лок.смета.и.Акт'!D56</f>
        <v>100 м2 стяжки</v>
      </c>
      <c r="DX319">
        <v>1</v>
      </c>
      <c r="DZ319" t="s">
        <v>3</v>
      </c>
      <c r="EA319" t="s">
        <v>3</v>
      </c>
      <c r="EB319" t="s">
        <v>3</v>
      </c>
      <c r="EC319" t="s">
        <v>3</v>
      </c>
      <c r="EE319">
        <v>54328965</v>
      </c>
      <c r="EF319">
        <v>2</v>
      </c>
      <c r="EG319" t="s">
        <v>21</v>
      </c>
      <c r="EH319">
        <v>0</v>
      </c>
      <c r="EI319" t="s">
        <v>3</v>
      </c>
      <c r="EJ319">
        <v>1</v>
      </c>
      <c r="EK319">
        <v>11001</v>
      </c>
      <c r="EL319" t="s">
        <v>22</v>
      </c>
      <c r="EM319" t="s">
        <v>23</v>
      </c>
      <c r="EO319" t="s">
        <v>3</v>
      </c>
      <c r="EQ319">
        <v>1441792</v>
      </c>
      <c r="ER319">
        <v>1394.91</v>
      </c>
      <c r="ES319">
        <v>1034.18</v>
      </c>
      <c r="ET319">
        <v>44.25</v>
      </c>
      <c r="EU319">
        <v>17.28</v>
      </c>
      <c r="EV319">
        <v>316.48</v>
      </c>
      <c r="EW319" t="e">
        <f>'1.Лок.смета.и.Акт'!#REF!</f>
        <v>#REF!</v>
      </c>
      <c r="EX319">
        <v>1.27</v>
      </c>
      <c r="EY319">
        <v>1</v>
      </c>
      <c r="FQ319">
        <v>0</v>
      </c>
      <c r="FR319">
        <f t="shared" si="300"/>
        <v>0</v>
      </c>
      <c r="FS319">
        <v>0</v>
      </c>
      <c r="FX319">
        <v>123</v>
      </c>
      <c r="FY319">
        <v>75</v>
      </c>
      <c r="GA319" t="s">
        <v>3</v>
      </c>
      <c r="GD319">
        <v>1</v>
      </c>
      <c r="GF319">
        <v>-1600289289</v>
      </c>
      <c r="GG319">
        <v>2</v>
      </c>
      <c r="GH319">
        <v>1</v>
      </c>
      <c r="GI319">
        <v>2</v>
      </c>
      <c r="GJ319">
        <v>0</v>
      </c>
      <c r="GK319">
        <v>0</v>
      </c>
      <c r="GL319">
        <f t="shared" si="301"/>
        <v>0</v>
      </c>
      <c r="GM319" t="e">
        <f t="shared" si="302"/>
        <v>#REF!</v>
      </c>
      <c r="GN319" t="e">
        <f t="shared" si="303"/>
        <v>#REF!</v>
      </c>
      <c r="GO319">
        <f t="shared" si="304"/>
        <v>0</v>
      </c>
      <c r="GP319">
        <f t="shared" si="305"/>
        <v>0</v>
      </c>
      <c r="GR319">
        <v>0</v>
      </c>
      <c r="GS319">
        <v>3</v>
      </c>
      <c r="GT319">
        <v>0</v>
      </c>
      <c r="GU319" t="s">
        <v>3</v>
      </c>
      <c r="GV319">
        <f t="shared" si="306"/>
        <v>0</v>
      </c>
      <c r="GW319">
        <v>1015.2</v>
      </c>
      <c r="GX319">
        <f t="shared" si="307"/>
        <v>0</v>
      </c>
      <c r="HA319">
        <v>0</v>
      </c>
      <c r="HB319">
        <v>0</v>
      </c>
      <c r="HC319">
        <f t="shared" si="308"/>
        <v>0</v>
      </c>
      <c r="HE319" t="s">
        <v>3</v>
      </c>
      <c r="HF319" t="s">
        <v>3</v>
      </c>
      <c r="HM319" t="s">
        <v>3</v>
      </c>
      <c r="HN319" t="s">
        <v>24</v>
      </c>
      <c r="HO319" t="s">
        <v>25</v>
      </c>
      <c r="HP319" t="s">
        <v>22</v>
      </c>
      <c r="HQ319" t="s">
        <v>22</v>
      </c>
      <c r="IK319">
        <v>0</v>
      </c>
    </row>
    <row r="320" spans="1:255" x14ac:dyDescent="0.2">
      <c r="A320" s="2">
        <v>18</v>
      </c>
      <c r="B320" s="2">
        <v>1</v>
      </c>
      <c r="C320" s="2">
        <v>214</v>
      </c>
      <c r="D320" s="2"/>
      <c r="E320" s="2" t="s">
        <v>248</v>
      </c>
      <c r="F320" s="2" t="s">
        <v>189</v>
      </c>
      <c r="G320" s="2" t="s">
        <v>190</v>
      </c>
      <c r="H320" s="2" t="s">
        <v>40</v>
      </c>
      <c r="I320" s="2">
        <f>I318*J320</f>
        <v>0.12239999999999999</v>
      </c>
      <c r="J320" s="2">
        <v>2.04</v>
      </c>
      <c r="K320" s="2">
        <v>2.04</v>
      </c>
      <c r="L320" s="2">
        <v>0.44063999999999998</v>
      </c>
      <c r="M320" s="2">
        <v>0</v>
      </c>
      <c r="N320" s="2">
        <f t="shared" si="271"/>
        <v>0.44059999999999999</v>
      </c>
      <c r="O320" s="2">
        <f t="shared" si="272"/>
        <v>106</v>
      </c>
      <c r="P320" s="2">
        <f t="shared" si="273"/>
        <v>106</v>
      </c>
      <c r="Q320" s="2">
        <f t="shared" si="274"/>
        <v>0</v>
      </c>
      <c r="R320" s="2">
        <f t="shared" si="275"/>
        <v>0</v>
      </c>
      <c r="S320" s="2">
        <f t="shared" si="276"/>
        <v>0</v>
      </c>
      <c r="T320" s="2">
        <f t="shared" si="277"/>
        <v>0</v>
      </c>
      <c r="U320" s="2">
        <f t="shared" si="278"/>
        <v>0</v>
      </c>
      <c r="V320" s="2">
        <f t="shared" si="279"/>
        <v>0</v>
      </c>
      <c r="W320" s="2">
        <f t="shared" si="280"/>
        <v>0</v>
      </c>
      <c r="X320" s="2">
        <f t="shared" si="281"/>
        <v>0</v>
      </c>
      <c r="Y320" s="2">
        <f t="shared" si="282"/>
        <v>0</v>
      </c>
      <c r="Z320" s="2"/>
      <c r="AA320" s="2">
        <v>69726971</v>
      </c>
      <c r="AB320" s="2">
        <f t="shared" si="283"/>
        <v>867.14</v>
      </c>
      <c r="AC320" s="2">
        <f>ROUND((ES320),2)</f>
        <v>867.14</v>
      </c>
      <c r="AD320" s="2">
        <f t="shared" si="284"/>
        <v>0</v>
      </c>
      <c r="AE320" s="2">
        <f t="shared" si="285"/>
        <v>0</v>
      </c>
      <c r="AF320" s="2">
        <f t="shared" si="286"/>
        <v>0</v>
      </c>
      <c r="AG320" s="2">
        <f t="shared" si="287"/>
        <v>0</v>
      </c>
      <c r="AH320" s="2">
        <f t="shared" si="288"/>
        <v>0</v>
      </c>
      <c r="AI320" s="2">
        <f t="shared" si="289"/>
        <v>0</v>
      </c>
      <c r="AJ320" s="2">
        <f t="shared" si="290"/>
        <v>0</v>
      </c>
      <c r="AK320" s="2">
        <v>867.14</v>
      </c>
      <c r="AL320" s="2">
        <v>867.14</v>
      </c>
      <c r="AM320" s="2">
        <v>0</v>
      </c>
      <c r="AN320" s="2">
        <v>0</v>
      </c>
      <c r="AO320" s="2">
        <v>0</v>
      </c>
      <c r="AP320" s="2">
        <v>0</v>
      </c>
      <c r="AQ320" s="2">
        <v>0</v>
      </c>
      <c r="AR320" s="2">
        <v>0</v>
      </c>
      <c r="AS320" s="2">
        <v>0</v>
      </c>
      <c r="AT320" s="2">
        <v>0</v>
      </c>
      <c r="AU320" s="2">
        <v>0</v>
      </c>
      <c r="AV320" s="2">
        <v>1</v>
      </c>
      <c r="AW320" s="2">
        <v>1</v>
      </c>
      <c r="AX320" s="2"/>
      <c r="AY320" s="2"/>
      <c r="AZ320" s="2">
        <v>1</v>
      </c>
      <c r="BA320" s="2">
        <v>1</v>
      </c>
      <c r="BB320" s="2">
        <v>1</v>
      </c>
      <c r="BC320" s="2">
        <v>1</v>
      </c>
      <c r="BD320" s="2" t="s">
        <v>3</v>
      </c>
      <c r="BE320" s="2" t="s">
        <v>3</v>
      </c>
      <c r="BF320" s="2" t="s">
        <v>3</v>
      </c>
      <c r="BG320" s="2" t="s">
        <v>3</v>
      </c>
      <c r="BH320" s="2">
        <v>3</v>
      </c>
      <c r="BI320" s="2">
        <v>1</v>
      </c>
      <c r="BJ320" s="2" t="s">
        <v>191</v>
      </c>
      <c r="BK320" s="2"/>
      <c r="BL320" s="2"/>
      <c r="BM320" s="2">
        <v>500003</v>
      </c>
      <c r="BN320" s="2">
        <v>0</v>
      </c>
      <c r="BO320" s="2" t="s">
        <v>3</v>
      </c>
      <c r="BP320" s="2">
        <v>0</v>
      </c>
      <c r="BQ320" s="2">
        <v>13</v>
      </c>
      <c r="BR320" s="2">
        <v>0</v>
      </c>
      <c r="BS320" s="2">
        <v>1</v>
      </c>
      <c r="BT320" s="2">
        <v>1</v>
      </c>
      <c r="BU320" s="2">
        <v>1</v>
      </c>
      <c r="BV320" s="2">
        <v>1</v>
      </c>
      <c r="BW320" s="2">
        <v>1</v>
      </c>
      <c r="BX320" s="2">
        <v>1</v>
      </c>
      <c r="BY320" s="2" t="s">
        <v>3</v>
      </c>
      <c r="BZ320" s="2">
        <v>0</v>
      </c>
      <c r="CA320" s="2">
        <v>0</v>
      </c>
      <c r="CB320" s="2" t="s">
        <v>3</v>
      </c>
      <c r="CC320" s="2"/>
      <c r="CD320" s="2"/>
      <c r="CE320" s="2">
        <v>0</v>
      </c>
      <c r="CF320" s="2">
        <v>0</v>
      </c>
      <c r="CG320" s="2">
        <v>0</v>
      </c>
      <c r="CH320" s="2">
        <v>24</v>
      </c>
      <c r="CI320" s="2">
        <v>1</v>
      </c>
      <c r="CJ320" s="2">
        <v>0</v>
      </c>
      <c r="CK320" s="2">
        <v>0</v>
      </c>
      <c r="CL320" s="2">
        <v>0</v>
      </c>
      <c r="CM320" s="2">
        <v>0</v>
      </c>
      <c r="CN320" s="2" t="s">
        <v>3</v>
      </c>
      <c r="CO320" s="2">
        <v>0</v>
      </c>
      <c r="CP320" s="2">
        <f t="shared" si="291"/>
        <v>106</v>
      </c>
      <c r="CQ320" s="2">
        <f t="shared" si="292"/>
        <v>867.14</v>
      </c>
      <c r="CR320" s="2">
        <f t="shared" si="293"/>
        <v>0</v>
      </c>
      <c r="CS320" s="2">
        <f t="shared" si="294"/>
        <v>0</v>
      </c>
      <c r="CT320" s="2">
        <f t="shared" si="295"/>
        <v>0</v>
      </c>
      <c r="CU320" s="2">
        <f t="shared" si="296"/>
        <v>0</v>
      </c>
      <c r="CV320" s="2">
        <f t="shared" si="297"/>
        <v>0</v>
      </c>
      <c r="CW320" s="2">
        <f t="shared" si="298"/>
        <v>0</v>
      </c>
      <c r="CX320" s="2">
        <f t="shared" si="299"/>
        <v>0</v>
      </c>
      <c r="CY320" s="2">
        <f>(((S320+R320)*AT320)/100)</f>
        <v>0</v>
      </c>
      <c r="CZ320" s="2">
        <f>(((S320+R320)*AU320)/100)</f>
        <v>0</v>
      </c>
      <c r="DA320" s="2"/>
      <c r="DB320" s="2"/>
      <c r="DC320" s="2" t="s">
        <v>3</v>
      </c>
      <c r="DD320" s="2" t="s">
        <v>3</v>
      </c>
      <c r="DE320" s="2" t="s">
        <v>3</v>
      </c>
      <c r="DF320" s="2" t="s">
        <v>3</v>
      </c>
      <c r="DG320" s="2" t="s">
        <v>3</v>
      </c>
      <c r="DH320" s="2" t="s">
        <v>3</v>
      </c>
      <c r="DI320" s="2" t="s">
        <v>3</v>
      </c>
      <c r="DJ320" s="2" t="s">
        <v>3</v>
      </c>
      <c r="DK320" s="2" t="s">
        <v>3</v>
      </c>
      <c r="DL320" s="2" t="s">
        <v>3</v>
      </c>
      <c r="DM320" s="2" t="s">
        <v>3</v>
      </c>
      <c r="DN320" s="2">
        <v>0</v>
      </c>
      <c r="DO320" s="2">
        <v>0</v>
      </c>
      <c r="DP320" s="2">
        <v>1</v>
      </c>
      <c r="DQ320" s="2">
        <v>1</v>
      </c>
      <c r="DR320" s="2"/>
      <c r="DS320" s="2"/>
      <c r="DT320" s="2"/>
      <c r="DU320" s="2">
        <v>1007</v>
      </c>
      <c r="DV320" s="2" t="s">
        <v>40</v>
      </c>
      <c r="DW320" s="2" t="s">
        <v>40</v>
      </c>
      <c r="DX320" s="2">
        <v>1</v>
      </c>
      <c r="DY320" s="2"/>
      <c r="DZ320" s="2" t="s">
        <v>3</v>
      </c>
      <c r="EA320" s="2" t="s">
        <v>3</v>
      </c>
      <c r="EB320" s="2" t="s">
        <v>3</v>
      </c>
      <c r="EC320" s="2" t="s">
        <v>3</v>
      </c>
      <c r="ED320" s="2"/>
      <c r="EE320" s="2">
        <v>54329104</v>
      </c>
      <c r="EF320" s="2">
        <v>13</v>
      </c>
      <c r="EG320" s="2" t="s">
        <v>42</v>
      </c>
      <c r="EH320" s="2">
        <v>0</v>
      </c>
      <c r="EI320" s="2" t="s">
        <v>3</v>
      </c>
      <c r="EJ320" s="2">
        <v>1</v>
      </c>
      <c r="EK320" s="2">
        <v>500003</v>
      </c>
      <c r="EL320" s="2" t="s">
        <v>43</v>
      </c>
      <c r="EM320" s="2" t="s">
        <v>44</v>
      </c>
      <c r="EN320" s="2"/>
      <c r="EO320" s="2" t="s">
        <v>3</v>
      </c>
      <c r="EP320" s="2"/>
      <c r="EQ320" s="2">
        <v>0</v>
      </c>
      <c r="ER320" s="2">
        <v>867.14</v>
      </c>
      <c r="ES320" s="2">
        <v>867.14</v>
      </c>
      <c r="ET320" s="2">
        <v>0</v>
      </c>
      <c r="EU320" s="2">
        <v>0</v>
      </c>
      <c r="EV320" s="2">
        <v>0</v>
      </c>
      <c r="EW320" s="2">
        <v>0</v>
      </c>
      <c r="EX320" s="2">
        <v>0</v>
      </c>
      <c r="EY320" s="2"/>
      <c r="EZ320" s="2"/>
      <c r="FA320" s="2"/>
      <c r="FB320" s="2"/>
      <c r="FC320" s="2"/>
      <c r="FD320" s="2"/>
      <c r="FE320" s="2"/>
      <c r="FF320" s="2"/>
      <c r="FG320" s="2"/>
      <c r="FH320" s="2"/>
      <c r="FI320" s="2"/>
      <c r="FJ320" s="2"/>
      <c r="FK320" s="2"/>
      <c r="FL320" s="2"/>
      <c r="FM320" s="2"/>
      <c r="FN320" s="2"/>
      <c r="FO320" s="2"/>
      <c r="FP320" s="2"/>
      <c r="FQ320" s="2">
        <v>0</v>
      </c>
      <c r="FR320" s="2">
        <f t="shared" si="300"/>
        <v>0</v>
      </c>
      <c r="FS320" s="2">
        <v>0</v>
      </c>
      <c r="FT320" s="2"/>
      <c r="FU320" s="2"/>
      <c r="FV320" s="2"/>
      <c r="FW320" s="2"/>
      <c r="FX320" s="2">
        <v>0</v>
      </c>
      <c r="FY320" s="2">
        <v>0</v>
      </c>
      <c r="FZ320" s="2"/>
      <c r="GA320" s="2" t="s">
        <v>3</v>
      </c>
      <c r="GB320" s="2"/>
      <c r="GC320" s="2"/>
      <c r="GD320" s="2">
        <v>1</v>
      </c>
      <c r="GE320" s="2"/>
      <c r="GF320" s="2">
        <v>1799260510</v>
      </c>
      <c r="GG320" s="2">
        <v>2</v>
      </c>
      <c r="GH320" s="2">
        <v>1</v>
      </c>
      <c r="GI320" s="2">
        <v>-2</v>
      </c>
      <c r="GJ320" s="2">
        <v>0</v>
      </c>
      <c r="GK320" s="2">
        <v>0</v>
      </c>
      <c r="GL320" s="2">
        <f t="shared" si="301"/>
        <v>0</v>
      </c>
      <c r="GM320" s="2">
        <f t="shared" si="302"/>
        <v>106</v>
      </c>
      <c r="GN320" s="2">
        <f t="shared" si="303"/>
        <v>106</v>
      </c>
      <c r="GO320" s="2">
        <f t="shared" si="304"/>
        <v>0</v>
      </c>
      <c r="GP320" s="2">
        <f t="shared" si="305"/>
        <v>0</v>
      </c>
      <c r="GQ320" s="2"/>
      <c r="GR320" s="2">
        <v>0</v>
      </c>
      <c r="GS320" s="2">
        <v>3</v>
      </c>
      <c r="GT320" s="2">
        <v>0</v>
      </c>
      <c r="GU320" s="2" t="s">
        <v>3</v>
      </c>
      <c r="GV320" s="2">
        <f t="shared" si="306"/>
        <v>0</v>
      </c>
      <c r="GW320" s="2">
        <v>1</v>
      </c>
      <c r="GX320" s="2">
        <f t="shared" si="307"/>
        <v>0</v>
      </c>
      <c r="GY320" s="2"/>
      <c r="GZ320" s="2"/>
      <c r="HA320" s="2">
        <v>0</v>
      </c>
      <c r="HB320" s="2">
        <v>0</v>
      </c>
      <c r="HC320" s="2">
        <f t="shared" si="308"/>
        <v>0</v>
      </c>
      <c r="HD320" s="2"/>
      <c r="HE320" s="2" t="s">
        <v>3</v>
      </c>
      <c r="HF320" s="2" t="s">
        <v>3</v>
      </c>
      <c r="HG320" s="2"/>
      <c r="HH320" s="2"/>
      <c r="HI320" s="2"/>
      <c r="HJ320" s="2"/>
      <c r="HK320" s="2"/>
      <c r="HL320" s="2"/>
      <c r="HM320" s="2" t="s">
        <v>3</v>
      </c>
      <c r="HN320" s="2" t="s">
        <v>3</v>
      </c>
      <c r="HO320" s="2" t="s">
        <v>3</v>
      </c>
      <c r="HP320" s="2" t="s">
        <v>3</v>
      </c>
      <c r="HQ320" s="2" t="s">
        <v>3</v>
      </c>
      <c r="HR320" s="2"/>
      <c r="HS320" s="2"/>
      <c r="HT320" s="2"/>
      <c r="HU320" s="2"/>
      <c r="HV320" s="2"/>
      <c r="HW320" s="2"/>
      <c r="HX320" s="2"/>
      <c r="HY320" s="2"/>
      <c r="HZ320" s="2"/>
      <c r="IA320" s="2"/>
      <c r="IB320" s="2"/>
      <c r="IC320" s="2"/>
      <c r="ID320" s="2"/>
      <c r="IE320" s="2"/>
      <c r="IF320" s="2"/>
      <c r="IG320" s="2"/>
      <c r="IH320" s="2"/>
      <c r="II320" s="2"/>
      <c r="IJ320" s="2"/>
      <c r="IK320" s="2">
        <v>0</v>
      </c>
      <c r="IL320" s="2"/>
      <c r="IM320" s="2"/>
      <c r="IN320" s="2"/>
      <c r="IO320" s="2"/>
      <c r="IP320" s="2"/>
      <c r="IQ320" s="2"/>
      <c r="IR320" s="2"/>
      <c r="IS320" s="2"/>
      <c r="IT320" s="2"/>
      <c r="IU320" s="2"/>
    </row>
    <row r="321" spans="1:255" x14ac:dyDescent="0.2">
      <c r="A321">
        <v>18</v>
      </c>
      <c r="B321">
        <v>1</v>
      </c>
      <c r="C321">
        <v>220</v>
      </c>
      <c r="E321" t="s">
        <v>248</v>
      </c>
      <c r="F321" t="e">
        <f>'1.Лок.смета.и.Акт'!#REF!</f>
        <v>#REF!</v>
      </c>
      <c r="G321" t="s">
        <v>190</v>
      </c>
      <c r="H321" t="s">
        <v>40</v>
      </c>
      <c r="I321">
        <f>I319*J321</f>
        <v>0.12239999999999999</v>
      </c>
      <c r="J321">
        <v>2.04</v>
      </c>
      <c r="K321">
        <v>2.04</v>
      </c>
      <c r="L321">
        <v>0.44063999999999998</v>
      </c>
      <c r="M321">
        <v>0</v>
      </c>
      <c r="N321">
        <f t="shared" si="271"/>
        <v>0.44059999999999999</v>
      </c>
      <c r="O321">
        <f t="shared" si="272"/>
        <v>798</v>
      </c>
      <c r="P321">
        <f t="shared" si="273"/>
        <v>798</v>
      </c>
      <c r="Q321">
        <f t="shared" si="274"/>
        <v>0</v>
      </c>
      <c r="R321">
        <f t="shared" si="275"/>
        <v>0</v>
      </c>
      <c r="S321">
        <f t="shared" si="276"/>
        <v>0</v>
      </c>
      <c r="T321">
        <f t="shared" si="277"/>
        <v>0</v>
      </c>
      <c r="U321">
        <f t="shared" si="278"/>
        <v>0</v>
      </c>
      <c r="V321">
        <f t="shared" si="279"/>
        <v>0</v>
      </c>
      <c r="W321">
        <f t="shared" si="280"/>
        <v>0</v>
      </c>
      <c r="X321">
        <f t="shared" si="281"/>
        <v>0</v>
      </c>
      <c r="Y321">
        <f t="shared" si="282"/>
        <v>0</v>
      </c>
      <c r="AA321">
        <v>69726884</v>
      </c>
      <c r="AB321">
        <f t="shared" si="283"/>
        <v>862.75</v>
      </c>
      <c r="AC321">
        <f>ROUND((ES321),2)</f>
        <v>862.75</v>
      </c>
      <c r="AD321">
        <f t="shared" si="284"/>
        <v>0</v>
      </c>
      <c r="AE321">
        <f t="shared" si="285"/>
        <v>0</v>
      </c>
      <c r="AF321">
        <f t="shared" si="286"/>
        <v>0</v>
      </c>
      <c r="AG321">
        <f t="shared" si="287"/>
        <v>0</v>
      </c>
      <c r="AH321">
        <f t="shared" si="288"/>
        <v>0</v>
      </c>
      <c r="AI321">
        <f t="shared" si="289"/>
        <v>0</v>
      </c>
      <c r="AJ321">
        <f t="shared" si="290"/>
        <v>0</v>
      </c>
      <c r="AK321">
        <v>862.75</v>
      </c>
      <c r="AL321">
        <v>862.75</v>
      </c>
      <c r="AM321">
        <v>0</v>
      </c>
      <c r="AN321">
        <v>0</v>
      </c>
      <c r="AO321">
        <v>0</v>
      </c>
      <c r="AP321">
        <v>0</v>
      </c>
      <c r="AQ321">
        <v>0</v>
      </c>
      <c r="AR321">
        <v>0</v>
      </c>
      <c r="AS321">
        <v>0</v>
      </c>
      <c r="AT321">
        <v>0</v>
      </c>
      <c r="AU321">
        <v>0</v>
      </c>
      <c r="AV321">
        <v>1</v>
      </c>
      <c r="AW321">
        <v>1</v>
      </c>
      <c r="AZ321">
        <v>1</v>
      </c>
      <c r="BA321">
        <v>1</v>
      </c>
      <c r="BB321">
        <v>1</v>
      </c>
      <c r="BC321">
        <v>7.56</v>
      </c>
      <c r="BD321" t="s">
        <v>3</v>
      </c>
      <c r="BE321" t="s">
        <v>3</v>
      </c>
      <c r="BF321" t="s">
        <v>3</v>
      </c>
      <c r="BG321" t="s">
        <v>3</v>
      </c>
      <c r="BH321">
        <v>3</v>
      </c>
      <c r="BI321">
        <v>1</v>
      </c>
      <c r="BJ321" t="s">
        <v>191</v>
      </c>
      <c r="BM321">
        <v>500003</v>
      </c>
      <c r="BN321">
        <v>0</v>
      </c>
      <c r="BO321" t="s">
        <v>3</v>
      </c>
      <c r="BP321">
        <v>0</v>
      </c>
      <c r="BQ321">
        <v>13</v>
      </c>
      <c r="BR321">
        <v>0</v>
      </c>
      <c r="BS321">
        <v>1</v>
      </c>
      <c r="BT321">
        <v>1</v>
      </c>
      <c r="BU321">
        <v>1</v>
      </c>
      <c r="BV321">
        <v>1</v>
      </c>
      <c r="BW321">
        <v>1</v>
      </c>
      <c r="BX321">
        <v>1</v>
      </c>
      <c r="BY321" t="s">
        <v>3</v>
      </c>
      <c r="BZ321">
        <v>0</v>
      </c>
      <c r="CA321">
        <v>0</v>
      </c>
      <c r="CB321" t="s">
        <v>3</v>
      </c>
      <c r="CE321">
        <v>0</v>
      </c>
      <c r="CF321">
        <v>0</v>
      </c>
      <c r="CG321">
        <v>0</v>
      </c>
      <c r="CH321">
        <v>24</v>
      </c>
      <c r="CI321">
        <v>1</v>
      </c>
      <c r="CJ321">
        <v>0</v>
      </c>
      <c r="CK321">
        <v>0</v>
      </c>
      <c r="CL321">
        <v>0</v>
      </c>
      <c r="CM321">
        <v>0</v>
      </c>
      <c r="CN321" t="s">
        <v>3</v>
      </c>
      <c r="CO321">
        <v>0</v>
      </c>
      <c r="CP321">
        <f t="shared" si="291"/>
        <v>798</v>
      </c>
      <c r="CQ321">
        <f t="shared" si="292"/>
        <v>6522.3899999999994</v>
      </c>
      <c r="CR321">
        <f t="shared" si="293"/>
        <v>0</v>
      </c>
      <c r="CS321">
        <f t="shared" si="294"/>
        <v>0</v>
      </c>
      <c r="CT321">
        <f t="shared" si="295"/>
        <v>0</v>
      </c>
      <c r="CU321">
        <f t="shared" si="296"/>
        <v>0</v>
      </c>
      <c r="CV321">
        <f t="shared" si="297"/>
        <v>0</v>
      </c>
      <c r="CW321">
        <f t="shared" si="298"/>
        <v>0</v>
      </c>
      <c r="CX321">
        <f t="shared" si="299"/>
        <v>0</v>
      </c>
      <c r="CY321">
        <f>(S321+R321)*(BZ321/100)</f>
        <v>0</v>
      </c>
      <c r="CZ321">
        <f>(S321+R321)*(CA321/100)</f>
        <v>0</v>
      </c>
      <c r="DC321" t="s">
        <v>3</v>
      </c>
      <c r="DD321" t="s">
        <v>3</v>
      </c>
      <c r="DE321" t="s">
        <v>3</v>
      </c>
      <c r="DF321" t="s">
        <v>3</v>
      </c>
      <c r="DG321" t="s">
        <v>3</v>
      </c>
      <c r="DH321" t="s">
        <v>3</v>
      </c>
      <c r="DI321" t="s">
        <v>3</v>
      </c>
      <c r="DJ321" t="s">
        <v>3</v>
      </c>
      <c r="DK321" t="s">
        <v>3</v>
      </c>
      <c r="DL321" t="s">
        <v>3</v>
      </c>
      <c r="DM321" t="s">
        <v>3</v>
      </c>
      <c r="DN321">
        <v>0</v>
      </c>
      <c r="DO321">
        <v>0</v>
      </c>
      <c r="DP321">
        <v>1</v>
      </c>
      <c r="DQ321">
        <v>1</v>
      </c>
      <c r="DU321">
        <v>1007</v>
      </c>
      <c r="DV321" t="s">
        <v>40</v>
      </c>
      <c r="DW321" t="e">
        <f>'1.Лок.смета.и.Акт'!#REF!</f>
        <v>#REF!</v>
      </c>
      <c r="DX321">
        <v>1</v>
      </c>
      <c r="DZ321" t="s">
        <v>3</v>
      </c>
      <c r="EA321" t="s">
        <v>3</v>
      </c>
      <c r="EB321" t="s">
        <v>3</v>
      </c>
      <c r="EC321" t="s">
        <v>3</v>
      </c>
      <c r="EE321">
        <v>54329104</v>
      </c>
      <c r="EF321">
        <v>13</v>
      </c>
      <c r="EG321" t="s">
        <v>42</v>
      </c>
      <c r="EH321">
        <v>0</v>
      </c>
      <c r="EI321" t="s">
        <v>3</v>
      </c>
      <c r="EJ321">
        <v>1</v>
      </c>
      <c r="EK321">
        <v>500003</v>
      </c>
      <c r="EL321" t="s">
        <v>43</v>
      </c>
      <c r="EM321" t="s">
        <v>44</v>
      </c>
      <c r="EO321" t="s">
        <v>3</v>
      </c>
      <c r="EQ321">
        <v>0</v>
      </c>
      <c r="ER321">
        <v>6238.51</v>
      </c>
      <c r="ES321">
        <v>862.75</v>
      </c>
      <c r="ET321">
        <v>0</v>
      </c>
      <c r="EU321">
        <v>0</v>
      </c>
      <c r="EV321">
        <v>0</v>
      </c>
      <c r="EW321">
        <v>0</v>
      </c>
      <c r="EX321">
        <v>0</v>
      </c>
      <c r="EZ321">
        <v>5</v>
      </c>
      <c r="FC321">
        <v>0</v>
      </c>
      <c r="FD321">
        <v>18</v>
      </c>
      <c r="FF321">
        <v>6238.51</v>
      </c>
      <c r="FQ321">
        <v>0</v>
      </c>
      <c r="FR321">
        <f t="shared" si="300"/>
        <v>0</v>
      </c>
      <c r="FS321">
        <v>0</v>
      </c>
      <c r="FX321">
        <v>0</v>
      </c>
      <c r="FY321">
        <v>0</v>
      </c>
      <c r="GA321" t="s">
        <v>192</v>
      </c>
      <c r="GD321">
        <v>1</v>
      </c>
      <c r="GF321">
        <v>1799260510</v>
      </c>
      <c r="GG321">
        <v>2</v>
      </c>
      <c r="GH321">
        <v>3</v>
      </c>
      <c r="GI321">
        <v>5</v>
      </c>
      <c r="GJ321">
        <v>0</v>
      </c>
      <c r="GK321">
        <v>0</v>
      </c>
      <c r="GL321">
        <f t="shared" si="301"/>
        <v>0</v>
      </c>
      <c r="GM321">
        <f t="shared" si="302"/>
        <v>798</v>
      </c>
      <c r="GN321">
        <f t="shared" si="303"/>
        <v>798</v>
      </c>
      <c r="GO321">
        <f t="shared" si="304"/>
        <v>0</v>
      </c>
      <c r="GP321">
        <f t="shared" si="305"/>
        <v>0</v>
      </c>
      <c r="GR321">
        <v>1</v>
      </c>
      <c r="GS321">
        <v>1</v>
      </c>
      <c r="GT321">
        <v>0</v>
      </c>
      <c r="GU321" t="s">
        <v>3</v>
      </c>
      <c r="GV321">
        <f t="shared" si="306"/>
        <v>0</v>
      </c>
      <c r="GW321">
        <v>1</v>
      </c>
      <c r="GX321">
        <f t="shared" si="307"/>
        <v>0</v>
      </c>
      <c r="HA321">
        <v>0</v>
      </c>
      <c r="HB321">
        <v>0</v>
      </c>
      <c r="HC321">
        <f t="shared" si="308"/>
        <v>0</v>
      </c>
      <c r="HE321" t="s">
        <v>35</v>
      </c>
      <c r="HF321" t="s">
        <v>36</v>
      </c>
      <c r="HM321" t="s">
        <v>3</v>
      </c>
      <c r="HN321" t="s">
        <v>3</v>
      </c>
      <c r="HO321" t="s">
        <v>3</v>
      </c>
      <c r="HP321" t="s">
        <v>3</v>
      </c>
      <c r="HQ321" t="s">
        <v>3</v>
      </c>
      <c r="IK321">
        <v>0</v>
      </c>
    </row>
    <row r="322" spans="1:255" x14ac:dyDescent="0.2">
      <c r="A322" s="2">
        <v>18</v>
      </c>
      <c r="B322" s="2">
        <v>1</v>
      </c>
      <c r="C322" s="2">
        <v>213</v>
      </c>
      <c r="D322" s="2"/>
      <c r="E322" s="2" t="s">
        <v>249</v>
      </c>
      <c r="F322" s="2" t="s">
        <v>82</v>
      </c>
      <c r="G322" s="2" t="s">
        <v>83</v>
      </c>
      <c r="H322" s="2" t="s">
        <v>40</v>
      </c>
      <c r="I322" s="2">
        <f>I318*J322</f>
        <v>0.21</v>
      </c>
      <c r="J322" s="2">
        <v>3.5</v>
      </c>
      <c r="K322" s="2">
        <v>3.5</v>
      </c>
      <c r="L322" s="2">
        <v>0.75600000000000001</v>
      </c>
      <c r="M322" s="2">
        <v>0</v>
      </c>
      <c r="N322" s="2">
        <f t="shared" si="271"/>
        <v>0.75600000000000001</v>
      </c>
      <c r="O322" s="2">
        <f t="shared" si="272"/>
        <v>1</v>
      </c>
      <c r="P322" s="2">
        <f t="shared" si="273"/>
        <v>1</v>
      </c>
      <c r="Q322" s="2">
        <f t="shared" si="274"/>
        <v>0</v>
      </c>
      <c r="R322" s="2">
        <f t="shared" si="275"/>
        <v>0</v>
      </c>
      <c r="S322" s="2">
        <f t="shared" si="276"/>
        <v>0</v>
      </c>
      <c r="T322" s="2">
        <f t="shared" si="277"/>
        <v>0</v>
      </c>
      <c r="U322" s="2">
        <f t="shared" si="278"/>
        <v>0</v>
      </c>
      <c r="V322" s="2">
        <f t="shared" si="279"/>
        <v>0</v>
      </c>
      <c r="W322" s="2">
        <f t="shared" si="280"/>
        <v>0</v>
      </c>
      <c r="X322" s="2">
        <f t="shared" si="281"/>
        <v>0</v>
      </c>
      <c r="Y322" s="2">
        <f t="shared" si="282"/>
        <v>0</v>
      </c>
      <c r="Z322" s="2"/>
      <c r="AA322" s="2">
        <v>69726971</v>
      </c>
      <c r="AB322" s="2">
        <f t="shared" si="283"/>
        <v>7.14</v>
      </c>
      <c r="AC322" s="2">
        <f>ROUND((ES322),2)</f>
        <v>7.14</v>
      </c>
      <c r="AD322" s="2">
        <f t="shared" si="284"/>
        <v>0</v>
      </c>
      <c r="AE322" s="2">
        <f t="shared" si="285"/>
        <v>0</v>
      </c>
      <c r="AF322" s="2">
        <f t="shared" si="286"/>
        <v>0</v>
      </c>
      <c r="AG322" s="2">
        <f t="shared" si="287"/>
        <v>0</v>
      </c>
      <c r="AH322" s="2">
        <f t="shared" si="288"/>
        <v>0</v>
      </c>
      <c r="AI322" s="2">
        <f t="shared" si="289"/>
        <v>0</v>
      </c>
      <c r="AJ322" s="2">
        <f t="shared" si="290"/>
        <v>0</v>
      </c>
      <c r="AK322" s="2">
        <v>7.14</v>
      </c>
      <c r="AL322" s="2">
        <v>7.14</v>
      </c>
      <c r="AM322" s="2">
        <v>0</v>
      </c>
      <c r="AN322" s="2">
        <v>0</v>
      </c>
      <c r="AO322" s="2">
        <v>0</v>
      </c>
      <c r="AP322" s="2">
        <v>0</v>
      </c>
      <c r="AQ322" s="2">
        <v>0</v>
      </c>
      <c r="AR322" s="2">
        <v>0</v>
      </c>
      <c r="AS322" s="2">
        <v>0</v>
      </c>
      <c r="AT322" s="2">
        <v>0</v>
      </c>
      <c r="AU322" s="2">
        <v>0</v>
      </c>
      <c r="AV322" s="2">
        <v>1</v>
      </c>
      <c r="AW322" s="2">
        <v>1</v>
      </c>
      <c r="AX322" s="2"/>
      <c r="AY322" s="2"/>
      <c r="AZ322" s="2">
        <v>1</v>
      </c>
      <c r="BA322" s="2">
        <v>1</v>
      </c>
      <c r="BB322" s="2">
        <v>1</v>
      </c>
      <c r="BC322" s="2">
        <v>1</v>
      </c>
      <c r="BD322" s="2" t="s">
        <v>3</v>
      </c>
      <c r="BE322" s="2" t="s">
        <v>3</v>
      </c>
      <c r="BF322" s="2" t="s">
        <v>3</v>
      </c>
      <c r="BG322" s="2" t="s">
        <v>3</v>
      </c>
      <c r="BH322" s="2">
        <v>3</v>
      </c>
      <c r="BI322" s="2">
        <v>1</v>
      </c>
      <c r="BJ322" s="2" t="s">
        <v>194</v>
      </c>
      <c r="BK322" s="2"/>
      <c r="BL322" s="2"/>
      <c r="BM322" s="2">
        <v>500001</v>
      </c>
      <c r="BN322" s="2">
        <v>0</v>
      </c>
      <c r="BO322" s="2" t="s">
        <v>3</v>
      </c>
      <c r="BP322" s="2">
        <v>0</v>
      </c>
      <c r="BQ322" s="2">
        <v>8</v>
      </c>
      <c r="BR322" s="2">
        <v>0</v>
      </c>
      <c r="BS322" s="2">
        <v>1</v>
      </c>
      <c r="BT322" s="2">
        <v>1</v>
      </c>
      <c r="BU322" s="2">
        <v>1</v>
      </c>
      <c r="BV322" s="2">
        <v>1</v>
      </c>
      <c r="BW322" s="2">
        <v>1</v>
      </c>
      <c r="BX322" s="2">
        <v>1</v>
      </c>
      <c r="BY322" s="2" t="s">
        <v>3</v>
      </c>
      <c r="BZ322" s="2">
        <v>0</v>
      </c>
      <c r="CA322" s="2">
        <v>0</v>
      </c>
      <c r="CB322" s="2" t="s">
        <v>3</v>
      </c>
      <c r="CC322" s="2"/>
      <c r="CD322" s="2"/>
      <c r="CE322" s="2">
        <v>0</v>
      </c>
      <c r="CF322" s="2">
        <v>0</v>
      </c>
      <c r="CG322" s="2">
        <v>0</v>
      </c>
      <c r="CH322" s="2">
        <v>24</v>
      </c>
      <c r="CI322" s="2">
        <v>2</v>
      </c>
      <c r="CJ322" s="2">
        <v>0</v>
      </c>
      <c r="CK322" s="2">
        <v>0</v>
      </c>
      <c r="CL322" s="2">
        <v>0</v>
      </c>
      <c r="CM322" s="2">
        <v>0</v>
      </c>
      <c r="CN322" s="2" t="s">
        <v>3</v>
      </c>
      <c r="CO322" s="2">
        <v>0</v>
      </c>
      <c r="CP322" s="2">
        <f t="shared" si="291"/>
        <v>1</v>
      </c>
      <c r="CQ322" s="2">
        <f t="shared" si="292"/>
        <v>7.14</v>
      </c>
      <c r="CR322" s="2">
        <f t="shared" si="293"/>
        <v>0</v>
      </c>
      <c r="CS322" s="2">
        <f t="shared" si="294"/>
        <v>0</v>
      </c>
      <c r="CT322" s="2">
        <f t="shared" si="295"/>
        <v>0</v>
      </c>
      <c r="CU322" s="2">
        <f t="shared" si="296"/>
        <v>0</v>
      </c>
      <c r="CV322" s="2">
        <f t="shared" si="297"/>
        <v>0</v>
      </c>
      <c r="CW322" s="2">
        <f t="shared" si="298"/>
        <v>0</v>
      </c>
      <c r="CX322" s="2">
        <f t="shared" si="299"/>
        <v>0</v>
      </c>
      <c r="CY322" s="2">
        <f>(((S322+R322)*AT322)/100)</f>
        <v>0</v>
      </c>
      <c r="CZ322" s="2">
        <f>(((S322+R322)*AU322)/100)</f>
        <v>0</v>
      </c>
      <c r="DA322" s="2"/>
      <c r="DB322" s="2"/>
      <c r="DC322" s="2" t="s">
        <v>3</v>
      </c>
      <c r="DD322" s="2" t="s">
        <v>3</v>
      </c>
      <c r="DE322" s="2" t="s">
        <v>3</v>
      </c>
      <c r="DF322" s="2" t="s">
        <v>3</v>
      </c>
      <c r="DG322" s="2" t="s">
        <v>3</v>
      </c>
      <c r="DH322" s="2" t="s">
        <v>3</v>
      </c>
      <c r="DI322" s="2" t="s">
        <v>3</v>
      </c>
      <c r="DJ322" s="2" t="s">
        <v>3</v>
      </c>
      <c r="DK322" s="2" t="s">
        <v>3</v>
      </c>
      <c r="DL322" s="2" t="s">
        <v>3</v>
      </c>
      <c r="DM322" s="2" t="s">
        <v>3</v>
      </c>
      <c r="DN322" s="2">
        <v>0</v>
      </c>
      <c r="DO322" s="2">
        <v>0</v>
      </c>
      <c r="DP322" s="2">
        <v>1</v>
      </c>
      <c r="DQ322" s="2">
        <v>1</v>
      </c>
      <c r="DR322" s="2"/>
      <c r="DS322" s="2"/>
      <c r="DT322" s="2"/>
      <c r="DU322" s="2">
        <v>1007</v>
      </c>
      <c r="DV322" s="2" t="s">
        <v>40</v>
      </c>
      <c r="DW322" s="2" t="s">
        <v>40</v>
      </c>
      <c r="DX322" s="2">
        <v>1</v>
      </c>
      <c r="DY322" s="2"/>
      <c r="DZ322" s="2" t="s">
        <v>3</v>
      </c>
      <c r="EA322" s="2" t="s">
        <v>3</v>
      </c>
      <c r="EB322" s="2" t="s">
        <v>3</v>
      </c>
      <c r="EC322" s="2" t="s">
        <v>3</v>
      </c>
      <c r="ED322" s="2"/>
      <c r="EE322" s="2">
        <v>54328897</v>
      </c>
      <c r="EF322" s="2">
        <v>8</v>
      </c>
      <c r="EG322" s="2" t="s">
        <v>31</v>
      </c>
      <c r="EH322" s="2">
        <v>0</v>
      </c>
      <c r="EI322" s="2" t="s">
        <v>3</v>
      </c>
      <c r="EJ322" s="2">
        <v>1</v>
      </c>
      <c r="EK322" s="2">
        <v>500001</v>
      </c>
      <c r="EL322" s="2" t="s">
        <v>32</v>
      </c>
      <c r="EM322" s="2" t="s">
        <v>33</v>
      </c>
      <c r="EN322" s="2"/>
      <c r="EO322" s="2" t="s">
        <v>3</v>
      </c>
      <c r="EP322" s="2"/>
      <c r="EQ322" s="2">
        <v>0</v>
      </c>
      <c r="ER322" s="2">
        <v>7.14</v>
      </c>
      <c r="ES322" s="2">
        <v>7.14</v>
      </c>
      <c r="ET322" s="2">
        <v>0</v>
      </c>
      <c r="EU322" s="2">
        <v>0</v>
      </c>
      <c r="EV322" s="2">
        <v>0</v>
      </c>
      <c r="EW322" s="2">
        <v>0</v>
      </c>
      <c r="EX322" s="2">
        <v>0</v>
      </c>
      <c r="EY322" s="2"/>
      <c r="EZ322" s="2"/>
      <c r="FA322" s="2"/>
      <c r="FB322" s="2"/>
      <c r="FC322" s="2"/>
      <c r="FD322" s="2"/>
      <c r="FE322" s="2"/>
      <c r="FF322" s="2"/>
      <c r="FG322" s="2"/>
      <c r="FH322" s="2"/>
      <c r="FI322" s="2"/>
      <c r="FJ322" s="2"/>
      <c r="FK322" s="2"/>
      <c r="FL322" s="2"/>
      <c r="FM322" s="2"/>
      <c r="FN322" s="2"/>
      <c r="FO322" s="2"/>
      <c r="FP322" s="2"/>
      <c r="FQ322" s="2">
        <v>0</v>
      </c>
      <c r="FR322" s="2">
        <f t="shared" si="300"/>
        <v>0</v>
      </c>
      <c r="FS322" s="2">
        <v>0</v>
      </c>
      <c r="FT322" s="2"/>
      <c r="FU322" s="2"/>
      <c r="FV322" s="2"/>
      <c r="FW322" s="2"/>
      <c r="FX322" s="2">
        <v>0</v>
      </c>
      <c r="FY322" s="2">
        <v>0</v>
      </c>
      <c r="FZ322" s="2"/>
      <c r="GA322" s="2" t="s">
        <v>3</v>
      </c>
      <c r="GB322" s="2"/>
      <c r="GC322" s="2"/>
      <c r="GD322" s="2">
        <v>1</v>
      </c>
      <c r="GE322" s="2"/>
      <c r="GF322" s="2">
        <v>1967222743</v>
      </c>
      <c r="GG322" s="2">
        <v>2</v>
      </c>
      <c r="GH322" s="2">
        <v>1</v>
      </c>
      <c r="GI322" s="2">
        <v>-2</v>
      </c>
      <c r="GJ322" s="2">
        <v>0</v>
      </c>
      <c r="GK322" s="2">
        <v>0</v>
      </c>
      <c r="GL322" s="2">
        <f t="shared" si="301"/>
        <v>0</v>
      </c>
      <c r="GM322" s="2">
        <f t="shared" si="302"/>
        <v>1</v>
      </c>
      <c r="GN322" s="2">
        <f t="shared" si="303"/>
        <v>1</v>
      </c>
      <c r="GO322" s="2">
        <f t="shared" si="304"/>
        <v>0</v>
      </c>
      <c r="GP322" s="2">
        <f t="shared" si="305"/>
        <v>0</v>
      </c>
      <c r="GQ322" s="2"/>
      <c r="GR322" s="2">
        <v>0</v>
      </c>
      <c r="GS322" s="2">
        <v>3</v>
      </c>
      <c r="GT322" s="2">
        <v>0</v>
      </c>
      <c r="GU322" s="2" t="s">
        <v>3</v>
      </c>
      <c r="GV322" s="2">
        <f t="shared" si="306"/>
        <v>0</v>
      </c>
      <c r="GW322" s="2">
        <v>1</v>
      </c>
      <c r="GX322" s="2">
        <f t="shared" si="307"/>
        <v>0</v>
      </c>
      <c r="GY322" s="2"/>
      <c r="GZ322" s="2"/>
      <c r="HA322" s="2">
        <v>0</v>
      </c>
      <c r="HB322" s="2">
        <v>0</v>
      </c>
      <c r="HC322" s="2">
        <f t="shared" si="308"/>
        <v>0</v>
      </c>
      <c r="HD322" s="2"/>
      <c r="HE322" s="2" t="s">
        <v>3</v>
      </c>
      <c r="HF322" s="2" t="s">
        <v>3</v>
      </c>
      <c r="HG322" s="2"/>
      <c r="HH322" s="2"/>
      <c r="HI322" s="2"/>
      <c r="HJ322" s="2"/>
      <c r="HK322" s="2"/>
      <c r="HL322" s="2"/>
      <c r="HM322" s="2" t="s">
        <v>3</v>
      </c>
      <c r="HN322" s="2" t="s">
        <v>3</v>
      </c>
      <c r="HO322" s="2" t="s">
        <v>3</v>
      </c>
      <c r="HP322" s="2" t="s">
        <v>3</v>
      </c>
      <c r="HQ322" s="2" t="s">
        <v>3</v>
      </c>
      <c r="HR322" s="2"/>
      <c r="HS322" s="2"/>
      <c r="HT322" s="2"/>
      <c r="HU322" s="2"/>
      <c r="HV322" s="2"/>
      <c r="HW322" s="2"/>
      <c r="HX322" s="2"/>
      <c r="HY322" s="2"/>
      <c r="HZ322" s="2"/>
      <c r="IA322" s="2"/>
      <c r="IB322" s="2"/>
      <c r="IC322" s="2"/>
      <c r="ID322" s="2"/>
      <c r="IE322" s="2"/>
      <c r="IF322" s="2"/>
      <c r="IG322" s="2"/>
      <c r="IH322" s="2"/>
      <c r="II322" s="2"/>
      <c r="IJ322" s="2"/>
      <c r="IK322" s="2">
        <v>0</v>
      </c>
      <c r="IL322" s="2"/>
      <c r="IM322" s="2"/>
      <c r="IN322" s="2"/>
      <c r="IO322" s="2"/>
      <c r="IP322" s="2"/>
      <c r="IQ322" s="2"/>
      <c r="IR322" s="2"/>
      <c r="IS322" s="2"/>
      <c r="IT322" s="2"/>
      <c r="IU322" s="2"/>
    </row>
    <row r="323" spans="1:255" x14ac:dyDescent="0.2">
      <c r="A323">
        <v>18</v>
      </c>
      <c r="B323">
        <v>1</v>
      </c>
      <c r="C323">
        <v>219</v>
      </c>
      <c r="E323" t="s">
        <v>249</v>
      </c>
      <c r="F323" t="e">
        <f>'1.Лок.смета.и.Акт'!#REF!</f>
        <v>#REF!</v>
      </c>
      <c r="G323" t="s">
        <v>83</v>
      </c>
      <c r="H323" t="s">
        <v>40</v>
      </c>
      <c r="I323">
        <f>I319*J323</f>
        <v>0.21</v>
      </c>
      <c r="J323">
        <v>3.5</v>
      </c>
      <c r="K323">
        <v>3.5</v>
      </c>
      <c r="L323">
        <v>0.75600000000000001</v>
      </c>
      <c r="M323">
        <v>0</v>
      </c>
      <c r="N323">
        <f t="shared" si="271"/>
        <v>0.75600000000000001</v>
      </c>
      <c r="O323">
        <f t="shared" si="272"/>
        <v>3</v>
      </c>
      <c r="P323">
        <f t="shared" si="273"/>
        <v>3</v>
      </c>
      <c r="Q323">
        <f t="shared" si="274"/>
        <v>0</v>
      </c>
      <c r="R323">
        <f t="shared" si="275"/>
        <v>0</v>
      </c>
      <c r="S323">
        <f t="shared" si="276"/>
        <v>0</v>
      </c>
      <c r="T323">
        <f t="shared" si="277"/>
        <v>0</v>
      </c>
      <c r="U323">
        <f t="shared" si="278"/>
        <v>0</v>
      </c>
      <c r="V323">
        <f t="shared" si="279"/>
        <v>0</v>
      </c>
      <c r="W323">
        <f t="shared" si="280"/>
        <v>0</v>
      </c>
      <c r="X323">
        <f t="shared" si="281"/>
        <v>0</v>
      </c>
      <c r="Y323">
        <f t="shared" si="282"/>
        <v>0</v>
      </c>
      <c r="AA323">
        <v>69726884</v>
      </c>
      <c r="AB323">
        <f t="shared" si="283"/>
        <v>1.97</v>
      </c>
      <c r="AC323">
        <f>ROUND((ES323),2)</f>
        <v>1.97</v>
      </c>
      <c r="AD323">
        <f t="shared" si="284"/>
        <v>0</v>
      </c>
      <c r="AE323">
        <f t="shared" si="285"/>
        <v>0</v>
      </c>
      <c r="AF323">
        <f t="shared" si="286"/>
        <v>0</v>
      </c>
      <c r="AG323">
        <f t="shared" si="287"/>
        <v>0</v>
      </c>
      <c r="AH323">
        <f t="shared" si="288"/>
        <v>0</v>
      </c>
      <c r="AI323">
        <f t="shared" si="289"/>
        <v>0</v>
      </c>
      <c r="AJ323">
        <f t="shared" si="290"/>
        <v>0</v>
      </c>
      <c r="AK323">
        <v>1.97</v>
      </c>
      <c r="AL323">
        <v>1.97</v>
      </c>
      <c r="AM323">
        <v>0</v>
      </c>
      <c r="AN323">
        <v>0</v>
      </c>
      <c r="AO323">
        <v>0</v>
      </c>
      <c r="AP323">
        <v>0</v>
      </c>
      <c r="AQ323">
        <v>0</v>
      </c>
      <c r="AR323">
        <v>0</v>
      </c>
      <c r="AS323">
        <v>0</v>
      </c>
      <c r="AT323">
        <v>0</v>
      </c>
      <c r="AU323">
        <v>0</v>
      </c>
      <c r="AV323">
        <v>1</v>
      </c>
      <c r="AW323">
        <v>1</v>
      </c>
      <c r="AZ323">
        <v>1</v>
      </c>
      <c r="BA323">
        <v>1</v>
      </c>
      <c r="BB323">
        <v>1</v>
      </c>
      <c r="BC323">
        <v>7.56</v>
      </c>
      <c r="BD323" t="s">
        <v>3</v>
      </c>
      <c r="BE323" t="s">
        <v>3</v>
      </c>
      <c r="BF323" t="s">
        <v>3</v>
      </c>
      <c r="BG323" t="s">
        <v>3</v>
      </c>
      <c r="BH323">
        <v>3</v>
      </c>
      <c r="BI323">
        <v>1</v>
      </c>
      <c r="BJ323" t="s">
        <v>194</v>
      </c>
      <c r="BM323">
        <v>500001</v>
      </c>
      <c r="BN323">
        <v>0</v>
      </c>
      <c r="BO323" t="s">
        <v>3</v>
      </c>
      <c r="BP323">
        <v>0</v>
      </c>
      <c r="BQ323">
        <v>8</v>
      </c>
      <c r="BR323">
        <v>0</v>
      </c>
      <c r="BS323">
        <v>1</v>
      </c>
      <c r="BT323">
        <v>1</v>
      </c>
      <c r="BU323">
        <v>1</v>
      </c>
      <c r="BV323">
        <v>1</v>
      </c>
      <c r="BW323">
        <v>1</v>
      </c>
      <c r="BX323">
        <v>1</v>
      </c>
      <c r="BY323" t="s">
        <v>3</v>
      </c>
      <c r="BZ323">
        <v>0</v>
      </c>
      <c r="CA323">
        <v>0</v>
      </c>
      <c r="CB323" t="s">
        <v>3</v>
      </c>
      <c r="CE323">
        <v>0</v>
      </c>
      <c r="CF323">
        <v>0</v>
      </c>
      <c r="CG323">
        <v>0</v>
      </c>
      <c r="CH323">
        <v>24</v>
      </c>
      <c r="CI323">
        <v>2</v>
      </c>
      <c r="CJ323">
        <v>0</v>
      </c>
      <c r="CK323">
        <v>0</v>
      </c>
      <c r="CL323">
        <v>0</v>
      </c>
      <c r="CM323">
        <v>0</v>
      </c>
      <c r="CN323" t="s">
        <v>3</v>
      </c>
      <c r="CO323">
        <v>0</v>
      </c>
      <c r="CP323">
        <f t="shared" si="291"/>
        <v>3</v>
      </c>
      <c r="CQ323">
        <f t="shared" si="292"/>
        <v>14.893199999999998</v>
      </c>
      <c r="CR323">
        <f t="shared" si="293"/>
        <v>0</v>
      </c>
      <c r="CS323">
        <f t="shared" si="294"/>
        <v>0</v>
      </c>
      <c r="CT323">
        <f t="shared" si="295"/>
        <v>0</v>
      </c>
      <c r="CU323">
        <f t="shared" si="296"/>
        <v>0</v>
      </c>
      <c r="CV323">
        <f t="shared" si="297"/>
        <v>0</v>
      </c>
      <c r="CW323">
        <f t="shared" si="298"/>
        <v>0</v>
      </c>
      <c r="CX323">
        <f t="shared" si="299"/>
        <v>0</v>
      </c>
      <c r="CY323">
        <f>(S323+R323)*(BZ323/100)</f>
        <v>0</v>
      </c>
      <c r="CZ323">
        <f>(S323+R323)*(CA323/100)</f>
        <v>0</v>
      </c>
      <c r="DC323" t="s">
        <v>3</v>
      </c>
      <c r="DD323" t="s">
        <v>3</v>
      </c>
      <c r="DE323" t="s">
        <v>3</v>
      </c>
      <c r="DF323" t="s">
        <v>3</v>
      </c>
      <c r="DG323" t="s">
        <v>3</v>
      </c>
      <c r="DH323" t="s">
        <v>3</v>
      </c>
      <c r="DI323" t="s">
        <v>3</v>
      </c>
      <c r="DJ323" t="s">
        <v>3</v>
      </c>
      <c r="DK323" t="s">
        <v>3</v>
      </c>
      <c r="DL323" t="s">
        <v>3</v>
      </c>
      <c r="DM323" t="s">
        <v>3</v>
      </c>
      <c r="DN323">
        <v>0</v>
      </c>
      <c r="DO323">
        <v>0</v>
      </c>
      <c r="DP323">
        <v>1</v>
      </c>
      <c r="DQ323">
        <v>1</v>
      </c>
      <c r="DU323">
        <v>1007</v>
      </c>
      <c r="DV323" t="s">
        <v>40</v>
      </c>
      <c r="DW323" t="e">
        <f>'1.Лок.смета.и.Акт'!#REF!</f>
        <v>#REF!</v>
      </c>
      <c r="DX323">
        <v>1</v>
      </c>
      <c r="DZ323" t="s">
        <v>3</v>
      </c>
      <c r="EA323" t="s">
        <v>3</v>
      </c>
      <c r="EB323" t="s">
        <v>3</v>
      </c>
      <c r="EC323" t="s">
        <v>3</v>
      </c>
      <c r="EE323">
        <v>54328897</v>
      </c>
      <c r="EF323">
        <v>8</v>
      </c>
      <c r="EG323" t="s">
        <v>31</v>
      </c>
      <c r="EH323">
        <v>0</v>
      </c>
      <c r="EI323" t="s">
        <v>3</v>
      </c>
      <c r="EJ323">
        <v>1</v>
      </c>
      <c r="EK323">
        <v>500001</v>
      </c>
      <c r="EL323" t="s">
        <v>32</v>
      </c>
      <c r="EM323" t="s">
        <v>33</v>
      </c>
      <c r="EO323" t="s">
        <v>3</v>
      </c>
      <c r="EQ323">
        <v>0</v>
      </c>
      <c r="ER323">
        <v>14.19</v>
      </c>
      <c r="ES323">
        <v>1.97</v>
      </c>
      <c r="ET323">
        <v>0</v>
      </c>
      <c r="EU323">
        <v>0</v>
      </c>
      <c r="EV323">
        <v>0</v>
      </c>
      <c r="EW323">
        <v>0</v>
      </c>
      <c r="EX323">
        <v>0</v>
      </c>
      <c r="EZ323">
        <v>5</v>
      </c>
      <c r="FC323">
        <v>0</v>
      </c>
      <c r="FD323">
        <v>18</v>
      </c>
      <c r="FF323">
        <v>14.19</v>
      </c>
      <c r="FQ323">
        <v>0</v>
      </c>
      <c r="FR323">
        <f t="shared" si="300"/>
        <v>0</v>
      </c>
      <c r="FS323">
        <v>0</v>
      </c>
      <c r="FX323">
        <v>0</v>
      </c>
      <c r="FY323">
        <v>0</v>
      </c>
      <c r="GA323" t="s">
        <v>85</v>
      </c>
      <c r="GD323">
        <v>1</v>
      </c>
      <c r="GF323">
        <v>1967222743</v>
      </c>
      <c r="GG323">
        <v>2</v>
      </c>
      <c r="GH323">
        <v>3</v>
      </c>
      <c r="GI323">
        <v>5</v>
      </c>
      <c r="GJ323">
        <v>0</v>
      </c>
      <c r="GK323">
        <v>0</v>
      </c>
      <c r="GL323">
        <f t="shared" si="301"/>
        <v>0</v>
      </c>
      <c r="GM323">
        <f t="shared" si="302"/>
        <v>3</v>
      </c>
      <c r="GN323">
        <f t="shared" si="303"/>
        <v>3</v>
      </c>
      <c r="GO323">
        <f t="shared" si="304"/>
        <v>0</v>
      </c>
      <c r="GP323">
        <f t="shared" si="305"/>
        <v>0</v>
      </c>
      <c r="GR323">
        <v>1</v>
      </c>
      <c r="GS323">
        <v>1</v>
      </c>
      <c r="GT323">
        <v>0</v>
      </c>
      <c r="GU323" t="s">
        <v>3</v>
      </c>
      <c r="GV323">
        <f t="shared" si="306"/>
        <v>0</v>
      </c>
      <c r="GW323">
        <v>1</v>
      </c>
      <c r="GX323">
        <f t="shared" si="307"/>
        <v>0</v>
      </c>
      <c r="HA323">
        <v>0</v>
      </c>
      <c r="HB323">
        <v>0</v>
      </c>
      <c r="HC323">
        <f t="shared" si="308"/>
        <v>0</v>
      </c>
      <c r="HE323" t="s">
        <v>35</v>
      </c>
      <c r="HF323" t="s">
        <v>36</v>
      </c>
      <c r="HM323" t="s">
        <v>3</v>
      </c>
      <c r="HN323" t="s">
        <v>3</v>
      </c>
      <c r="HO323" t="s">
        <v>3</v>
      </c>
      <c r="HP323" t="s">
        <v>3</v>
      </c>
      <c r="HQ323" t="s">
        <v>3</v>
      </c>
      <c r="IK323">
        <v>0</v>
      </c>
    </row>
    <row r="324" spans="1:255" x14ac:dyDescent="0.2">
      <c r="A324" s="2">
        <v>17</v>
      </c>
      <c r="B324" s="2">
        <v>1</v>
      </c>
      <c r="C324" s="2">
        <f>ROW(SmtRes!A225)</f>
        <v>225</v>
      </c>
      <c r="D324" s="2">
        <f>ROW(EtalonRes!A229)</f>
        <v>229</v>
      </c>
      <c r="E324" s="2" t="s">
        <v>250</v>
      </c>
      <c r="F324" s="2" t="s">
        <v>196</v>
      </c>
      <c r="G324" s="2" t="s">
        <v>251</v>
      </c>
      <c r="H324" s="2" t="s">
        <v>186</v>
      </c>
      <c r="I324" s="2">
        <f>'1.Лок.смета.и.Акт'!E57</f>
        <v>0.06</v>
      </c>
      <c r="J324" s="2">
        <v>0</v>
      </c>
      <c r="K324" s="2">
        <v>0.06</v>
      </c>
      <c r="L324" s="2">
        <v>0.216</v>
      </c>
      <c r="M324" s="2">
        <v>0</v>
      </c>
      <c r="N324" s="2">
        <f t="shared" si="271"/>
        <v>0.216</v>
      </c>
      <c r="O324" s="2">
        <f t="shared" si="272"/>
        <v>4</v>
      </c>
      <c r="P324" s="2">
        <f t="shared" si="273"/>
        <v>0</v>
      </c>
      <c r="Q324" s="2">
        <f t="shared" si="274"/>
        <v>3</v>
      </c>
      <c r="R324" s="2">
        <f t="shared" si="275"/>
        <v>1</v>
      </c>
      <c r="S324" s="2">
        <f t="shared" si="276"/>
        <v>1</v>
      </c>
      <c r="T324" s="2">
        <f t="shared" si="277"/>
        <v>0</v>
      </c>
      <c r="U324" s="2">
        <f t="shared" si="278"/>
        <v>0.16799999999999998</v>
      </c>
      <c r="V324" s="2">
        <f t="shared" si="279"/>
        <v>7.0559999999999998E-2</v>
      </c>
      <c r="W324" s="2">
        <f t="shared" si="280"/>
        <v>0</v>
      </c>
      <c r="X324" s="2">
        <f t="shared" si="281"/>
        <v>2</v>
      </c>
      <c r="Y324" s="2">
        <f t="shared" si="282"/>
        <v>2</v>
      </c>
      <c r="Z324" s="2"/>
      <c r="AA324" s="2">
        <v>69726971</v>
      </c>
      <c r="AB324" s="2">
        <f t="shared" si="283"/>
        <v>65.77</v>
      </c>
      <c r="AC324" s="2">
        <f>ROUND(((ES324*5.6)+(SUM(SmtRes!BC221:'SmtRes'!BC225)+SUM(EtalonRes!AL225:'EtalonRes'!AL229))),2)</f>
        <v>0.02</v>
      </c>
      <c r="AD324" s="2">
        <f>ROUND(((((ET324*5.6))-((EU324*5.6)))+AE324),2)</f>
        <v>43.29</v>
      </c>
      <c r="AE324" s="2">
        <f>ROUND(((EU324*5.6)),2)</f>
        <v>16.02</v>
      </c>
      <c r="AF324" s="2">
        <f>ROUND(((EV324*5.6)),2)</f>
        <v>22.46</v>
      </c>
      <c r="AG324" s="2">
        <f t="shared" si="287"/>
        <v>0</v>
      </c>
      <c r="AH324" s="2">
        <f>((EW324*5.6))</f>
        <v>2.8</v>
      </c>
      <c r="AI324" s="2">
        <f>((EX324*5.6))</f>
        <v>1.1759999999999999</v>
      </c>
      <c r="AJ324" s="2">
        <f t="shared" si="290"/>
        <v>0</v>
      </c>
      <c r="AK324" s="2">
        <v>264.04000000000002</v>
      </c>
      <c r="AL324" s="2">
        <v>252.3</v>
      </c>
      <c r="AM324" s="2">
        <v>7.73</v>
      </c>
      <c r="AN324" s="2">
        <v>2.86</v>
      </c>
      <c r="AO324" s="2">
        <v>4.01</v>
      </c>
      <c r="AP324" s="2">
        <v>0</v>
      </c>
      <c r="AQ324" s="2">
        <v>0.5</v>
      </c>
      <c r="AR324" s="2">
        <v>0.21</v>
      </c>
      <c r="AS324" s="2">
        <v>0</v>
      </c>
      <c r="AT324" s="2">
        <v>123</v>
      </c>
      <c r="AU324" s="2">
        <v>75</v>
      </c>
      <c r="AV324" s="2">
        <v>1</v>
      </c>
      <c r="AW324" s="2">
        <v>1</v>
      </c>
      <c r="AX324" s="2"/>
      <c r="AY324" s="2"/>
      <c r="AZ324" s="2">
        <v>1</v>
      </c>
      <c r="BA324" s="2">
        <v>1</v>
      </c>
      <c r="BB324" s="2">
        <v>1</v>
      </c>
      <c r="BC324" s="2">
        <v>1</v>
      </c>
      <c r="BD324" s="2" t="s">
        <v>3</v>
      </c>
      <c r="BE324" s="2" t="s">
        <v>3</v>
      </c>
      <c r="BF324" s="2" t="s">
        <v>3</v>
      </c>
      <c r="BG324" s="2" t="s">
        <v>3</v>
      </c>
      <c r="BH324" s="2">
        <v>0</v>
      </c>
      <c r="BI324" s="2">
        <v>1</v>
      </c>
      <c r="BJ324" s="2" t="s">
        <v>198</v>
      </c>
      <c r="BK324" s="2"/>
      <c r="BL324" s="2"/>
      <c r="BM324" s="2">
        <v>11001</v>
      </c>
      <c r="BN324" s="2">
        <v>0</v>
      </c>
      <c r="BO324" s="2" t="s">
        <v>3</v>
      </c>
      <c r="BP324" s="2">
        <v>0</v>
      </c>
      <c r="BQ324" s="2">
        <v>2</v>
      </c>
      <c r="BR324" s="2">
        <v>0</v>
      </c>
      <c r="BS324" s="2">
        <v>1</v>
      </c>
      <c r="BT324" s="2">
        <v>1</v>
      </c>
      <c r="BU324" s="2">
        <v>1</v>
      </c>
      <c r="BV324" s="2">
        <v>1</v>
      </c>
      <c r="BW324" s="2">
        <v>1</v>
      </c>
      <c r="BX324" s="2">
        <v>1</v>
      </c>
      <c r="BY324" s="2" t="s">
        <v>3</v>
      </c>
      <c r="BZ324" s="2">
        <v>123</v>
      </c>
      <c r="CA324" s="2">
        <v>75</v>
      </c>
      <c r="CB324" s="2" t="s">
        <v>3</v>
      </c>
      <c r="CC324" s="2"/>
      <c r="CD324" s="2"/>
      <c r="CE324" s="2">
        <v>0</v>
      </c>
      <c r="CF324" s="2">
        <v>0</v>
      </c>
      <c r="CG324" s="2">
        <v>0</v>
      </c>
      <c r="CH324" s="2">
        <v>25</v>
      </c>
      <c r="CI324" s="2">
        <v>0</v>
      </c>
      <c r="CJ324" s="2">
        <v>0</v>
      </c>
      <c r="CK324" s="2">
        <v>0</v>
      </c>
      <c r="CL324" s="2">
        <v>0</v>
      </c>
      <c r="CM324" s="2">
        <v>0</v>
      </c>
      <c r="CN324" s="2" t="s">
        <v>3</v>
      </c>
      <c r="CO324" s="2">
        <v>0</v>
      </c>
      <c r="CP324" s="2">
        <f t="shared" si="291"/>
        <v>4</v>
      </c>
      <c r="CQ324" s="2">
        <f t="shared" si="292"/>
        <v>0.02</v>
      </c>
      <c r="CR324" s="2">
        <f t="shared" si="293"/>
        <v>43.29</v>
      </c>
      <c r="CS324" s="2">
        <f t="shared" si="294"/>
        <v>16.02</v>
      </c>
      <c r="CT324" s="2">
        <f t="shared" si="295"/>
        <v>22.46</v>
      </c>
      <c r="CU324" s="2">
        <f t="shared" si="296"/>
        <v>0</v>
      </c>
      <c r="CV324" s="2">
        <f t="shared" si="297"/>
        <v>2.8</v>
      </c>
      <c r="CW324" s="2">
        <f t="shared" si="298"/>
        <v>1.1759999999999999</v>
      </c>
      <c r="CX324" s="2">
        <f t="shared" si="299"/>
        <v>0</v>
      </c>
      <c r="CY324" s="2">
        <f>(((S324+R324)*AT324)/100)</f>
        <v>2.46</v>
      </c>
      <c r="CZ324" s="2">
        <f>(((S324+R324)*AU324)/100)</f>
        <v>1.5</v>
      </c>
      <c r="DA324" s="2"/>
      <c r="DB324" s="2"/>
      <c r="DC324" s="2" t="s">
        <v>3</v>
      </c>
      <c r="DD324" s="2" t="s">
        <v>252</v>
      </c>
      <c r="DE324" s="2" t="s">
        <v>252</v>
      </c>
      <c r="DF324" s="2" t="s">
        <v>252</v>
      </c>
      <c r="DG324" s="2" t="s">
        <v>252</v>
      </c>
      <c r="DH324" s="2" t="s">
        <v>3</v>
      </c>
      <c r="DI324" s="2" t="s">
        <v>252</v>
      </c>
      <c r="DJ324" s="2" t="s">
        <v>252</v>
      </c>
      <c r="DK324" s="2" t="s">
        <v>3</v>
      </c>
      <c r="DL324" s="2" t="s">
        <v>3</v>
      </c>
      <c r="DM324" s="2" t="s">
        <v>3</v>
      </c>
      <c r="DN324" s="2">
        <v>0</v>
      </c>
      <c r="DO324" s="2">
        <v>0</v>
      </c>
      <c r="DP324" s="2">
        <v>1</v>
      </c>
      <c r="DQ324" s="2">
        <v>1</v>
      </c>
      <c r="DR324" s="2"/>
      <c r="DS324" s="2"/>
      <c r="DT324" s="2"/>
      <c r="DU324" s="2">
        <v>1013</v>
      </c>
      <c r="DV324" s="2" t="s">
        <v>186</v>
      </c>
      <c r="DW324" s="2" t="s">
        <v>186</v>
      </c>
      <c r="DX324" s="2">
        <v>1</v>
      </c>
      <c r="DY324" s="2"/>
      <c r="DZ324" s="2" t="s">
        <v>3</v>
      </c>
      <c r="EA324" s="2" t="s">
        <v>3</v>
      </c>
      <c r="EB324" s="2" t="s">
        <v>3</v>
      </c>
      <c r="EC324" s="2" t="s">
        <v>3</v>
      </c>
      <c r="ED324" s="2"/>
      <c r="EE324" s="2">
        <v>54328965</v>
      </c>
      <c r="EF324" s="2">
        <v>2</v>
      </c>
      <c r="EG324" s="2" t="s">
        <v>21</v>
      </c>
      <c r="EH324" s="2">
        <v>0</v>
      </c>
      <c r="EI324" s="2" t="s">
        <v>3</v>
      </c>
      <c r="EJ324" s="2">
        <v>1</v>
      </c>
      <c r="EK324" s="2">
        <v>11001</v>
      </c>
      <c r="EL324" s="2" t="s">
        <v>22</v>
      </c>
      <c r="EM324" s="2" t="s">
        <v>23</v>
      </c>
      <c r="EN324" s="2"/>
      <c r="EO324" s="2" t="s">
        <v>3</v>
      </c>
      <c r="EP324" s="2"/>
      <c r="EQ324" s="2">
        <v>1441792</v>
      </c>
      <c r="ER324" s="2">
        <v>264.04000000000002</v>
      </c>
      <c r="ES324" s="2">
        <v>252.3</v>
      </c>
      <c r="ET324" s="2">
        <v>7.73</v>
      </c>
      <c r="EU324" s="2">
        <v>2.86</v>
      </c>
      <c r="EV324" s="2">
        <v>4.01</v>
      </c>
      <c r="EW324" s="2">
        <v>0.5</v>
      </c>
      <c r="EX324" s="2">
        <v>0.21</v>
      </c>
      <c r="EY324" s="2">
        <v>1</v>
      </c>
      <c r="EZ324" s="2"/>
      <c r="FA324" s="2"/>
      <c r="FB324" s="2"/>
      <c r="FC324" s="2"/>
      <c r="FD324" s="2"/>
      <c r="FE324" s="2"/>
      <c r="FF324" s="2"/>
      <c r="FG324" s="2"/>
      <c r="FH324" s="2"/>
      <c r="FI324" s="2"/>
      <c r="FJ324" s="2"/>
      <c r="FK324" s="2"/>
      <c r="FL324" s="2"/>
      <c r="FM324" s="2"/>
      <c r="FN324" s="2"/>
      <c r="FO324" s="2"/>
      <c r="FP324" s="2"/>
      <c r="FQ324" s="2">
        <v>0</v>
      </c>
      <c r="FR324" s="2">
        <f t="shared" si="300"/>
        <v>0</v>
      </c>
      <c r="FS324" s="2">
        <v>0</v>
      </c>
      <c r="FT324" s="2"/>
      <c r="FU324" s="2"/>
      <c r="FV324" s="2"/>
      <c r="FW324" s="2"/>
      <c r="FX324" s="2">
        <v>123</v>
      </c>
      <c r="FY324" s="2">
        <v>75</v>
      </c>
      <c r="FZ324" s="2"/>
      <c r="GA324" s="2" t="s">
        <v>3</v>
      </c>
      <c r="GB324" s="2"/>
      <c r="GC324" s="2"/>
      <c r="GD324" s="2">
        <v>1</v>
      </c>
      <c r="GE324" s="2"/>
      <c r="GF324" s="2">
        <v>517361806</v>
      </c>
      <c r="GG324" s="2">
        <v>2</v>
      </c>
      <c r="GH324" s="2">
        <v>1</v>
      </c>
      <c r="GI324" s="2">
        <v>-2</v>
      </c>
      <c r="GJ324" s="2">
        <v>0</v>
      </c>
      <c r="GK324" s="2">
        <v>0</v>
      </c>
      <c r="GL324" s="2">
        <f t="shared" si="301"/>
        <v>0</v>
      </c>
      <c r="GM324" s="2">
        <f t="shared" si="302"/>
        <v>8</v>
      </c>
      <c r="GN324" s="2">
        <f t="shared" si="303"/>
        <v>8</v>
      </c>
      <c r="GO324" s="2">
        <f t="shared" si="304"/>
        <v>0</v>
      </c>
      <c r="GP324" s="2">
        <f t="shared" si="305"/>
        <v>0</v>
      </c>
      <c r="GQ324" s="2"/>
      <c r="GR324" s="2">
        <v>0</v>
      </c>
      <c r="GS324" s="2">
        <v>3</v>
      </c>
      <c r="GT324" s="2">
        <v>0</v>
      </c>
      <c r="GU324" s="2" t="s">
        <v>252</v>
      </c>
      <c r="GV324" s="2">
        <f>ROUND(((GT324*5.6)),2)</f>
        <v>0</v>
      </c>
      <c r="GW324" s="2">
        <v>1</v>
      </c>
      <c r="GX324" s="2">
        <f t="shared" si="307"/>
        <v>0</v>
      </c>
      <c r="GY324" s="2"/>
      <c r="GZ324" s="2"/>
      <c r="HA324" s="2">
        <v>0</v>
      </c>
      <c r="HB324" s="2">
        <v>0</v>
      </c>
      <c r="HC324" s="2">
        <f t="shared" si="308"/>
        <v>0</v>
      </c>
      <c r="HD324" s="2"/>
      <c r="HE324" s="2" t="s">
        <v>3</v>
      </c>
      <c r="HF324" s="2" t="s">
        <v>3</v>
      </c>
      <c r="HG324" s="2"/>
      <c r="HH324" s="2"/>
      <c r="HI324" s="2"/>
      <c r="HJ324" s="2"/>
      <c r="HK324" s="2"/>
      <c r="HL324" s="2"/>
      <c r="HM324" s="2" t="s">
        <v>3</v>
      </c>
      <c r="HN324" s="2" t="s">
        <v>24</v>
      </c>
      <c r="HO324" s="2" t="s">
        <v>25</v>
      </c>
      <c r="HP324" s="2" t="s">
        <v>22</v>
      </c>
      <c r="HQ324" s="2" t="s">
        <v>22</v>
      </c>
      <c r="HR324" s="2"/>
      <c r="HS324" s="2"/>
      <c r="HT324" s="2"/>
      <c r="HU324" s="2"/>
      <c r="HV324" s="2"/>
      <c r="HW324" s="2"/>
      <c r="HX324" s="2"/>
      <c r="HY324" s="2"/>
      <c r="HZ324" s="2"/>
      <c r="IA324" s="2"/>
      <c r="IB324" s="2"/>
      <c r="IC324" s="2"/>
      <c r="ID324" s="2"/>
      <c r="IE324" s="2"/>
      <c r="IF324" s="2"/>
      <c r="IG324" s="2"/>
      <c r="IH324" s="2"/>
      <c r="II324" s="2"/>
      <c r="IJ324" s="2"/>
      <c r="IK324" s="2">
        <v>0</v>
      </c>
      <c r="IL324" s="2"/>
      <c r="IM324" s="2"/>
      <c r="IN324" s="2"/>
      <c r="IO324" s="2"/>
      <c r="IP324" s="2"/>
      <c r="IQ324" s="2"/>
      <c r="IR324" s="2"/>
      <c r="IS324" s="2"/>
      <c r="IT324" s="2"/>
      <c r="IU324" s="2"/>
    </row>
    <row r="325" spans="1:255" x14ac:dyDescent="0.2">
      <c r="A325">
        <v>17</v>
      </c>
      <c r="B325">
        <v>1</v>
      </c>
      <c r="C325">
        <f>ROW(SmtRes!A230)</f>
        <v>230</v>
      </c>
      <c r="D325">
        <f>ROW(EtalonRes!A234)</f>
        <v>234</v>
      </c>
      <c r="E325" t="s">
        <v>250</v>
      </c>
      <c r="F325" t="s">
        <v>196</v>
      </c>
      <c r="G325" t="s">
        <v>251</v>
      </c>
      <c r="H325" t="s">
        <v>186</v>
      </c>
      <c r="I325">
        <f>'1.Лок.смета.и.Акт'!E57</f>
        <v>0.06</v>
      </c>
      <c r="J325">
        <v>0</v>
      </c>
      <c r="K325">
        <v>0.06</v>
      </c>
      <c r="L325">
        <v>0.216</v>
      </c>
      <c r="M325">
        <v>0</v>
      </c>
      <c r="N325">
        <f t="shared" si="271"/>
        <v>0.216</v>
      </c>
      <c r="O325">
        <f t="shared" si="272"/>
        <v>54</v>
      </c>
      <c r="P325">
        <f t="shared" si="273"/>
        <v>0</v>
      </c>
      <c r="Q325">
        <f t="shared" si="274"/>
        <v>20</v>
      </c>
      <c r="R325">
        <f t="shared" si="275"/>
        <v>19</v>
      </c>
      <c r="S325">
        <f t="shared" si="276"/>
        <v>34</v>
      </c>
      <c r="T325">
        <f t="shared" si="277"/>
        <v>0</v>
      </c>
      <c r="U325" t="e">
        <f t="shared" si="278"/>
        <v>#REF!</v>
      </c>
      <c r="V325">
        <f t="shared" si="279"/>
        <v>7.0559999999999998E-2</v>
      </c>
      <c r="W325">
        <f t="shared" si="280"/>
        <v>0</v>
      </c>
      <c r="X325" t="e">
        <f t="shared" si="281"/>
        <v>#REF!</v>
      </c>
      <c r="Y325" t="e">
        <f t="shared" si="282"/>
        <v>#REF!</v>
      </c>
      <c r="AA325">
        <v>69726884</v>
      </c>
      <c r="AB325">
        <f t="shared" si="283"/>
        <v>65.77</v>
      </c>
      <c r="AC325">
        <f>ROUND(((ES325*5.6)+(SUM(SmtRes!BC226:'SmtRes'!BC230)+SUM(EtalonRes!AL230:'EtalonRes'!AL234))),2)</f>
        <v>0.02</v>
      </c>
      <c r="AD325">
        <f>ROUND(((((ET325*5.6))-((EU325*5.6)))+AE325),2)</f>
        <v>43.29</v>
      </c>
      <c r="AE325">
        <f>ROUND(((EU325*5.6)),2)</f>
        <v>16.02</v>
      </c>
      <c r="AF325">
        <f>ROUND(((EV325*5.6)),2)</f>
        <v>22.46</v>
      </c>
      <c r="AG325">
        <f t="shared" si="287"/>
        <v>0</v>
      </c>
      <c r="AH325" t="e">
        <f>((EW325*5.6))</f>
        <v>#REF!</v>
      </c>
      <c r="AI325">
        <f>((EX325*5.6))</f>
        <v>1.1759999999999999</v>
      </c>
      <c r="AJ325">
        <f t="shared" si="290"/>
        <v>0</v>
      </c>
      <c r="AK325">
        <v>264.04000000000002</v>
      </c>
      <c r="AL325">
        <v>252.3</v>
      </c>
      <c r="AM325">
        <v>7.73</v>
      </c>
      <c r="AN325">
        <v>2.86</v>
      </c>
      <c r="AO325">
        <v>4.01</v>
      </c>
      <c r="AP325">
        <v>0</v>
      </c>
      <c r="AQ325" t="e">
        <f>'1.Лок.смета.и.Акт'!#REF!</f>
        <v>#REF!</v>
      </c>
      <c r="AR325">
        <v>0.21</v>
      </c>
      <c r="AS325">
        <v>0</v>
      </c>
      <c r="AT325">
        <v>117</v>
      </c>
      <c r="AU325">
        <v>64</v>
      </c>
      <c r="AV325">
        <v>1</v>
      </c>
      <c r="AW325">
        <v>1</v>
      </c>
      <c r="AZ325">
        <v>1</v>
      </c>
      <c r="BA325">
        <v>25.36</v>
      </c>
      <c r="BB325">
        <v>7.84</v>
      </c>
      <c r="BC325">
        <v>7.56</v>
      </c>
      <c r="BD325" t="s">
        <v>3</v>
      </c>
      <c r="BE325" t="s">
        <v>3</v>
      </c>
      <c r="BF325" t="s">
        <v>3</v>
      </c>
      <c r="BG325" t="s">
        <v>3</v>
      </c>
      <c r="BH325">
        <v>0</v>
      </c>
      <c r="BI325">
        <v>1</v>
      </c>
      <c r="BJ325" t="s">
        <v>198</v>
      </c>
      <c r="BM325">
        <v>11001</v>
      </c>
      <c r="BN325">
        <v>0</v>
      </c>
      <c r="BO325" t="s">
        <v>196</v>
      </c>
      <c r="BP325">
        <v>1</v>
      </c>
      <c r="BQ325">
        <v>2</v>
      </c>
      <c r="BR325">
        <v>0</v>
      </c>
      <c r="BS325">
        <v>19.8</v>
      </c>
      <c r="BT325">
        <v>1</v>
      </c>
      <c r="BU325">
        <v>1</v>
      </c>
      <c r="BV325">
        <v>1</v>
      </c>
      <c r="BW325">
        <v>1</v>
      </c>
      <c r="BX325">
        <v>1</v>
      </c>
      <c r="BY325" t="s">
        <v>3</v>
      </c>
      <c r="BZ325" t="e">
        <f>'1.Лок.смета.и.Акт'!#REF!</f>
        <v>#REF!</v>
      </c>
      <c r="CA325" t="e">
        <f>'1.Лок.смета.и.Акт'!#REF!</f>
        <v>#REF!</v>
      </c>
      <c r="CB325" t="s">
        <v>3</v>
      </c>
      <c r="CE325">
        <v>0</v>
      </c>
      <c r="CF325">
        <v>0</v>
      </c>
      <c r="CG325">
        <v>0</v>
      </c>
      <c r="CH325">
        <v>25</v>
      </c>
      <c r="CI325">
        <v>0</v>
      </c>
      <c r="CJ325">
        <v>0</v>
      </c>
      <c r="CK325">
        <v>0</v>
      </c>
      <c r="CL325">
        <v>0</v>
      </c>
      <c r="CM325">
        <v>0</v>
      </c>
      <c r="CN325" t="s">
        <v>3</v>
      </c>
      <c r="CO325">
        <v>0</v>
      </c>
      <c r="CP325">
        <f t="shared" si="291"/>
        <v>54</v>
      </c>
      <c r="CQ325">
        <f t="shared" si="292"/>
        <v>0.1512</v>
      </c>
      <c r="CR325">
        <f t="shared" si="293"/>
        <v>339.39359999999999</v>
      </c>
      <c r="CS325">
        <f t="shared" si="294"/>
        <v>317.19600000000003</v>
      </c>
      <c r="CT325">
        <f t="shared" si="295"/>
        <v>569.5856</v>
      </c>
      <c r="CU325">
        <f t="shared" si="296"/>
        <v>0</v>
      </c>
      <c r="CV325" t="e">
        <f t="shared" si="297"/>
        <v>#REF!</v>
      </c>
      <c r="CW325">
        <f t="shared" si="298"/>
        <v>1.1759999999999999</v>
      </c>
      <c r="CX325">
        <f t="shared" si="299"/>
        <v>0</v>
      </c>
      <c r="CY325" t="e">
        <f>(S325+R325)*(BZ325/100)</f>
        <v>#REF!</v>
      </c>
      <c r="CZ325" t="e">
        <f>(S325+R325)*(CA325/100)</f>
        <v>#REF!</v>
      </c>
      <c r="DC325" t="s">
        <v>3</v>
      </c>
      <c r="DD325" t="s">
        <v>252</v>
      </c>
      <c r="DE325" t="s">
        <v>252</v>
      </c>
      <c r="DF325" t="s">
        <v>252</v>
      </c>
      <c r="DG325" t="s">
        <v>252</v>
      </c>
      <c r="DH325" t="s">
        <v>3</v>
      </c>
      <c r="DI325" t="s">
        <v>252</v>
      </c>
      <c r="DJ325" t="s">
        <v>252</v>
      </c>
      <c r="DK325" t="s">
        <v>3</v>
      </c>
      <c r="DL325" t="s">
        <v>3</v>
      </c>
      <c r="DM325" t="s">
        <v>3</v>
      </c>
      <c r="DN325">
        <v>123</v>
      </c>
      <c r="DO325">
        <v>75</v>
      </c>
      <c r="DP325">
        <v>1</v>
      </c>
      <c r="DQ325">
        <v>1</v>
      </c>
      <c r="DU325">
        <v>1013</v>
      </c>
      <c r="DV325" t="s">
        <v>186</v>
      </c>
      <c r="DW325" t="str">
        <f>'1.Лок.смета.и.Акт'!D57</f>
        <v>100 м2 стяжки</v>
      </c>
      <c r="DX325">
        <v>1</v>
      </c>
      <c r="DZ325" t="s">
        <v>3</v>
      </c>
      <c r="EA325" t="s">
        <v>3</v>
      </c>
      <c r="EB325" t="s">
        <v>3</v>
      </c>
      <c r="EC325" t="s">
        <v>3</v>
      </c>
      <c r="EE325">
        <v>54328965</v>
      </c>
      <c r="EF325">
        <v>2</v>
      </c>
      <c r="EG325" t="s">
        <v>21</v>
      </c>
      <c r="EH325">
        <v>0</v>
      </c>
      <c r="EI325" t="s">
        <v>3</v>
      </c>
      <c r="EJ325">
        <v>1</v>
      </c>
      <c r="EK325">
        <v>11001</v>
      </c>
      <c r="EL325" t="s">
        <v>22</v>
      </c>
      <c r="EM325" t="s">
        <v>23</v>
      </c>
      <c r="EO325" t="s">
        <v>3</v>
      </c>
      <c r="EQ325">
        <v>1441792</v>
      </c>
      <c r="ER325">
        <v>264.04000000000002</v>
      </c>
      <c r="ES325">
        <v>252.3</v>
      </c>
      <c r="ET325">
        <v>7.73</v>
      </c>
      <c r="EU325">
        <v>2.86</v>
      </c>
      <c r="EV325">
        <v>4.01</v>
      </c>
      <c r="EW325" t="e">
        <f>'1.Лок.смета.и.Акт'!#REF!</f>
        <v>#REF!</v>
      </c>
      <c r="EX325">
        <v>0.21</v>
      </c>
      <c r="EY325">
        <v>1</v>
      </c>
      <c r="FQ325">
        <v>0</v>
      </c>
      <c r="FR325">
        <f t="shared" si="300"/>
        <v>0</v>
      </c>
      <c r="FS325">
        <v>0</v>
      </c>
      <c r="FX325">
        <v>123</v>
      </c>
      <c r="FY325">
        <v>75</v>
      </c>
      <c r="GA325" t="s">
        <v>3</v>
      </c>
      <c r="GD325">
        <v>1</v>
      </c>
      <c r="GF325">
        <v>517361806</v>
      </c>
      <c r="GG325">
        <v>2</v>
      </c>
      <c r="GH325">
        <v>1</v>
      </c>
      <c r="GI325">
        <v>2</v>
      </c>
      <c r="GJ325">
        <v>0</v>
      </c>
      <c r="GK325">
        <v>0</v>
      </c>
      <c r="GL325">
        <f t="shared" si="301"/>
        <v>0</v>
      </c>
      <c r="GM325" t="e">
        <f t="shared" si="302"/>
        <v>#REF!</v>
      </c>
      <c r="GN325" t="e">
        <f t="shared" si="303"/>
        <v>#REF!</v>
      </c>
      <c r="GO325">
        <f t="shared" si="304"/>
        <v>0</v>
      </c>
      <c r="GP325">
        <f t="shared" si="305"/>
        <v>0</v>
      </c>
      <c r="GR325">
        <v>0</v>
      </c>
      <c r="GS325">
        <v>3</v>
      </c>
      <c r="GT325">
        <v>0</v>
      </c>
      <c r="GU325" t="s">
        <v>252</v>
      </c>
      <c r="GV325">
        <f>ROUND(((GT325*5.6)),2)</f>
        <v>0</v>
      </c>
      <c r="GW325">
        <v>1015.2</v>
      </c>
      <c r="GX325">
        <f t="shared" si="307"/>
        <v>0</v>
      </c>
      <c r="HA325">
        <v>0</v>
      </c>
      <c r="HB325">
        <v>0</v>
      </c>
      <c r="HC325">
        <f t="shared" si="308"/>
        <v>0</v>
      </c>
      <c r="HE325" t="s">
        <v>3</v>
      </c>
      <c r="HF325" t="s">
        <v>3</v>
      </c>
      <c r="HM325" t="s">
        <v>3</v>
      </c>
      <c r="HN325" t="s">
        <v>24</v>
      </c>
      <c r="HO325" t="s">
        <v>25</v>
      </c>
      <c r="HP325" t="s">
        <v>22</v>
      </c>
      <c r="HQ325" t="s">
        <v>22</v>
      </c>
      <c r="IK325">
        <v>0</v>
      </c>
    </row>
    <row r="326" spans="1:255" x14ac:dyDescent="0.2">
      <c r="A326" s="2">
        <v>18</v>
      </c>
      <c r="B326" s="2">
        <v>1</v>
      </c>
      <c r="C326" s="2">
        <v>225</v>
      </c>
      <c r="D326" s="2"/>
      <c r="E326" s="2" t="s">
        <v>253</v>
      </c>
      <c r="F326" s="2" t="s">
        <v>189</v>
      </c>
      <c r="G326" s="2" t="s">
        <v>190</v>
      </c>
      <c r="H326" s="2" t="s">
        <v>40</v>
      </c>
      <c r="I326" s="2">
        <f>I324*J326</f>
        <v>0.17136000000000001</v>
      </c>
      <c r="J326" s="2">
        <v>2.8560000000000003</v>
      </c>
      <c r="K326" s="2">
        <v>0.51</v>
      </c>
      <c r="L326" s="2">
        <v>0.616896</v>
      </c>
      <c r="M326" s="2">
        <v>0</v>
      </c>
      <c r="N326" s="2">
        <f t="shared" si="271"/>
        <v>0.6169</v>
      </c>
      <c r="O326" s="2">
        <f t="shared" si="272"/>
        <v>149</v>
      </c>
      <c r="P326" s="2">
        <f t="shared" si="273"/>
        <v>149</v>
      </c>
      <c r="Q326" s="2">
        <f t="shared" si="274"/>
        <v>0</v>
      </c>
      <c r="R326" s="2">
        <f t="shared" si="275"/>
        <v>0</v>
      </c>
      <c r="S326" s="2">
        <f t="shared" si="276"/>
        <v>0</v>
      </c>
      <c r="T326" s="2">
        <f t="shared" si="277"/>
        <v>0</v>
      </c>
      <c r="U326" s="2">
        <f t="shared" si="278"/>
        <v>0</v>
      </c>
      <c r="V326" s="2">
        <f t="shared" si="279"/>
        <v>0</v>
      </c>
      <c r="W326" s="2">
        <f t="shared" si="280"/>
        <v>0</v>
      </c>
      <c r="X326" s="2">
        <f t="shared" si="281"/>
        <v>0</v>
      </c>
      <c r="Y326" s="2">
        <f t="shared" si="282"/>
        <v>0</v>
      </c>
      <c r="Z326" s="2"/>
      <c r="AA326" s="2">
        <v>69726971</v>
      </c>
      <c r="AB326" s="2">
        <f t="shared" si="283"/>
        <v>867.14</v>
      </c>
      <c r="AC326" s="2">
        <f>ROUND((ES326),2)</f>
        <v>867.14</v>
      </c>
      <c r="AD326" s="2">
        <f>ROUND((((ET326)-(EU326))+AE326),2)</f>
        <v>0</v>
      </c>
      <c r="AE326" s="2">
        <f>ROUND((EU326),2)</f>
        <v>0</v>
      </c>
      <c r="AF326" s="2">
        <f>ROUND((EV326),2)</f>
        <v>0</v>
      </c>
      <c r="AG326" s="2">
        <f t="shared" si="287"/>
        <v>0</v>
      </c>
      <c r="AH326" s="2">
        <f>(EW326)</f>
        <v>0</v>
      </c>
      <c r="AI326" s="2">
        <f>(EX326)</f>
        <v>0</v>
      </c>
      <c r="AJ326" s="2">
        <f t="shared" si="290"/>
        <v>0</v>
      </c>
      <c r="AK326" s="2">
        <v>867.14</v>
      </c>
      <c r="AL326" s="2">
        <v>867.14</v>
      </c>
      <c r="AM326" s="2">
        <v>0</v>
      </c>
      <c r="AN326" s="2">
        <v>0</v>
      </c>
      <c r="AO326" s="2">
        <v>0</v>
      </c>
      <c r="AP326" s="2">
        <v>0</v>
      </c>
      <c r="AQ326" s="2">
        <v>0</v>
      </c>
      <c r="AR326" s="2">
        <v>0</v>
      </c>
      <c r="AS326" s="2">
        <v>0</v>
      </c>
      <c r="AT326" s="2">
        <v>0</v>
      </c>
      <c r="AU326" s="2">
        <v>0</v>
      </c>
      <c r="AV326" s="2">
        <v>1</v>
      </c>
      <c r="AW326" s="2">
        <v>1</v>
      </c>
      <c r="AX326" s="2"/>
      <c r="AY326" s="2"/>
      <c r="AZ326" s="2">
        <v>1</v>
      </c>
      <c r="BA326" s="2">
        <v>1</v>
      </c>
      <c r="BB326" s="2">
        <v>1</v>
      </c>
      <c r="BC326" s="2">
        <v>1</v>
      </c>
      <c r="BD326" s="2" t="s">
        <v>3</v>
      </c>
      <c r="BE326" s="2" t="s">
        <v>3</v>
      </c>
      <c r="BF326" s="2" t="s">
        <v>3</v>
      </c>
      <c r="BG326" s="2" t="s">
        <v>3</v>
      </c>
      <c r="BH326" s="2">
        <v>3</v>
      </c>
      <c r="BI326" s="2">
        <v>1</v>
      </c>
      <c r="BJ326" s="2" t="s">
        <v>191</v>
      </c>
      <c r="BK326" s="2"/>
      <c r="BL326" s="2"/>
      <c r="BM326" s="2">
        <v>500003</v>
      </c>
      <c r="BN326" s="2">
        <v>0</v>
      </c>
      <c r="BO326" s="2" t="s">
        <v>3</v>
      </c>
      <c r="BP326" s="2">
        <v>0</v>
      </c>
      <c r="BQ326" s="2">
        <v>13</v>
      </c>
      <c r="BR326" s="2">
        <v>0</v>
      </c>
      <c r="BS326" s="2">
        <v>1</v>
      </c>
      <c r="BT326" s="2">
        <v>1</v>
      </c>
      <c r="BU326" s="2">
        <v>1</v>
      </c>
      <c r="BV326" s="2">
        <v>1</v>
      </c>
      <c r="BW326" s="2">
        <v>1</v>
      </c>
      <c r="BX326" s="2">
        <v>1</v>
      </c>
      <c r="BY326" s="2" t="s">
        <v>3</v>
      </c>
      <c r="BZ326" s="2">
        <v>0</v>
      </c>
      <c r="CA326" s="2">
        <v>0</v>
      </c>
      <c r="CB326" s="2" t="s">
        <v>3</v>
      </c>
      <c r="CC326" s="2"/>
      <c r="CD326" s="2"/>
      <c r="CE326" s="2">
        <v>0</v>
      </c>
      <c r="CF326" s="2">
        <v>0</v>
      </c>
      <c r="CG326" s="2">
        <v>0</v>
      </c>
      <c r="CH326" s="2">
        <v>25</v>
      </c>
      <c r="CI326" s="2">
        <v>1</v>
      </c>
      <c r="CJ326" s="2">
        <v>0</v>
      </c>
      <c r="CK326" s="2">
        <v>0</v>
      </c>
      <c r="CL326" s="2">
        <v>0</v>
      </c>
      <c r="CM326" s="2">
        <v>0</v>
      </c>
      <c r="CN326" s="2" t="s">
        <v>3</v>
      </c>
      <c r="CO326" s="2">
        <v>0</v>
      </c>
      <c r="CP326" s="2">
        <f t="shared" si="291"/>
        <v>149</v>
      </c>
      <c r="CQ326" s="2">
        <f t="shared" si="292"/>
        <v>867.14</v>
      </c>
      <c r="CR326" s="2">
        <f t="shared" si="293"/>
        <v>0</v>
      </c>
      <c r="CS326" s="2">
        <f t="shared" si="294"/>
        <v>0</v>
      </c>
      <c r="CT326" s="2">
        <f t="shared" si="295"/>
        <v>0</v>
      </c>
      <c r="CU326" s="2">
        <f t="shared" si="296"/>
        <v>0</v>
      </c>
      <c r="CV326" s="2">
        <f t="shared" si="297"/>
        <v>0</v>
      </c>
      <c r="CW326" s="2">
        <f t="shared" si="298"/>
        <v>0</v>
      </c>
      <c r="CX326" s="2">
        <f t="shared" si="299"/>
        <v>0</v>
      </c>
      <c r="CY326" s="2">
        <f>(((S326+R326)*AT326)/100)</f>
        <v>0</v>
      </c>
      <c r="CZ326" s="2">
        <f>(((S326+R326)*AU326)/100)</f>
        <v>0</v>
      </c>
      <c r="DA326" s="2"/>
      <c r="DB326" s="2"/>
      <c r="DC326" s="2" t="s">
        <v>3</v>
      </c>
      <c r="DD326" s="2" t="s">
        <v>3</v>
      </c>
      <c r="DE326" s="2" t="s">
        <v>3</v>
      </c>
      <c r="DF326" s="2" t="s">
        <v>3</v>
      </c>
      <c r="DG326" s="2" t="s">
        <v>3</v>
      </c>
      <c r="DH326" s="2" t="s">
        <v>3</v>
      </c>
      <c r="DI326" s="2" t="s">
        <v>3</v>
      </c>
      <c r="DJ326" s="2" t="s">
        <v>3</v>
      </c>
      <c r="DK326" s="2" t="s">
        <v>3</v>
      </c>
      <c r="DL326" s="2" t="s">
        <v>3</v>
      </c>
      <c r="DM326" s="2" t="s">
        <v>3</v>
      </c>
      <c r="DN326" s="2">
        <v>0</v>
      </c>
      <c r="DO326" s="2">
        <v>0</v>
      </c>
      <c r="DP326" s="2">
        <v>1</v>
      </c>
      <c r="DQ326" s="2">
        <v>1</v>
      </c>
      <c r="DR326" s="2"/>
      <c r="DS326" s="2"/>
      <c r="DT326" s="2"/>
      <c r="DU326" s="2">
        <v>1007</v>
      </c>
      <c r="DV326" s="2" t="s">
        <v>40</v>
      </c>
      <c r="DW326" s="2" t="s">
        <v>40</v>
      </c>
      <c r="DX326" s="2">
        <v>1</v>
      </c>
      <c r="DY326" s="2"/>
      <c r="DZ326" s="2" t="s">
        <v>3</v>
      </c>
      <c r="EA326" s="2" t="s">
        <v>3</v>
      </c>
      <c r="EB326" s="2" t="s">
        <v>3</v>
      </c>
      <c r="EC326" s="2" t="s">
        <v>3</v>
      </c>
      <c r="ED326" s="2"/>
      <c r="EE326" s="2">
        <v>54329104</v>
      </c>
      <c r="EF326" s="2">
        <v>13</v>
      </c>
      <c r="EG326" s="2" t="s">
        <v>42</v>
      </c>
      <c r="EH326" s="2">
        <v>0</v>
      </c>
      <c r="EI326" s="2" t="s">
        <v>3</v>
      </c>
      <c r="EJ326" s="2">
        <v>1</v>
      </c>
      <c r="EK326" s="2">
        <v>500003</v>
      </c>
      <c r="EL326" s="2" t="s">
        <v>43</v>
      </c>
      <c r="EM326" s="2" t="s">
        <v>44</v>
      </c>
      <c r="EN326" s="2"/>
      <c r="EO326" s="2" t="s">
        <v>3</v>
      </c>
      <c r="EP326" s="2"/>
      <c r="EQ326" s="2">
        <v>0</v>
      </c>
      <c r="ER326" s="2">
        <v>867.14</v>
      </c>
      <c r="ES326" s="2">
        <v>867.14</v>
      </c>
      <c r="ET326" s="2">
        <v>0</v>
      </c>
      <c r="EU326" s="2">
        <v>0</v>
      </c>
      <c r="EV326" s="2">
        <v>0</v>
      </c>
      <c r="EW326" s="2">
        <v>0</v>
      </c>
      <c r="EX326" s="2">
        <v>0</v>
      </c>
      <c r="EY326" s="2"/>
      <c r="EZ326" s="2"/>
      <c r="FA326" s="2"/>
      <c r="FB326" s="2"/>
      <c r="FC326" s="2"/>
      <c r="FD326" s="2"/>
      <c r="FE326" s="2"/>
      <c r="FF326" s="2"/>
      <c r="FG326" s="2"/>
      <c r="FH326" s="2"/>
      <c r="FI326" s="2"/>
      <c r="FJ326" s="2"/>
      <c r="FK326" s="2"/>
      <c r="FL326" s="2"/>
      <c r="FM326" s="2"/>
      <c r="FN326" s="2"/>
      <c r="FO326" s="2"/>
      <c r="FP326" s="2"/>
      <c r="FQ326" s="2">
        <v>0</v>
      </c>
      <c r="FR326" s="2">
        <f t="shared" si="300"/>
        <v>0</v>
      </c>
      <c r="FS326" s="2">
        <v>0</v>
      </c>
      <c r="FT326" s="2"/>
      <c r="FU326" s="2"/>
      <c r="FV326" s="2"/>
      <c r="FW326" s="2"/>
      <c r="FX326" s="2">
        <v>0</v>
      </c>
      <c r="FY326" s="2">
        <v>0</v>
      </c>
      <c r="FZ326" s="2"/>
      <c r="GA326" s="2" t="s">
        <v>3</v>
      </c>
      <c r="GB326" s="2"/>
      <c r="GC326" s="2"/>
      <c r="GD326" s="2">
        <v>1</v>
      </c>
      <c r="GE326" s="2"/>
      <c r="GF326" s="2">
        <v>1799260510</v>
      </c>
      <c r="GG326" s="2">
        <v>2</v>
      </c>
      <c r="GH326" s="2">
        <v>1</v>
      </c>
      <c r="GI326" s="2">
        <v>-2</v>
      </c>
      <c r="GJ326" s="2">
        <v>0</v>
      </c>
      <c r="GK326" s="2">
        <v>0</v>
      </c>
      <c r="GL326" s="2">
        <f t="shared" si="301"/>
        <v>0</v>
      </c>
      <c r="GM326" s="2">
        <f t="shared" si="302"/>
        <v>149</v>
      </c>
      <c r="GN326" s="2">
        <f t="shared" si="303"/>
        <v>149</v>
      </c>
      <c r="GO326" s="2">
        <f t="shared" si="304"/>
        <v>0</v>
      </c>
      <c r="GP326" s="2">
        <f t="shared" si="305"/>
        <v>0</v>
      </c>
      <c r="GQ326" s="2"/>
      <c r="GR326" s="2">
        <v>0</v>
      </c>
      <c r="GS326" s="2">
        <v>3</v>
      </c>
      <c r="GT326" s="2">
        <v>0</v>
      </c>
      <c r="GU326" s="2" t="s">
        <v>3</v>
      </c>
      <c r="GV326" s="2">
        <f t="shared" ref="GV326:GV345" si="309">ROUND((GT326),2)</f>
        <v>0</v>
      </c>
      <c r="GW326" s="2">
        <v>1</v>
      </c>
      <c r="GX326" s="2">
        <f t="shared" si="307"/>
        <v>0</v>
      </c>
      <c r="GY326" s="2"/>
      <c r="GZ326" s="2"/>
      <c r="HA326" s="2">
        <v>0</v>
      </c>
      <c r="HB326" s="2">
        <v>0</v>
      </c>
      <c r="HC326" s="2">
        <f t="shared" si="308"/>
        <v>0</v>
      </c>
      <c r="HD326" s="2"/>
      <c r="HE326" s="2" t="s">
        <v>3</v>
      </c>
      <c r="HF326" s="2" t="s">
        <v>3</v>
      </c>
      <c r="HG326" s="2"/>
      <c r="HH326" s="2"/>
      <c r="HI326" s="2"/>
      <c r="HJ326" s="2"/>
      <c r="HK326" s="2"/>
      <c r="HL326" s="2"/>
      <c r="HM326" s="2" t="s">
        <v>252</v>
      </c>
      <c r="HN326" s="2" t="s">
        <v>3</v>
      </c>
      <c r="HO326" s="2" t="s">
        <v>3</v>
      </c>
      <c r="HP326" s="2" t="s">
        <v>3</v>
      </c>
      <c r="HQ326" s="2" t="s">
        <v>3</v>
      </c>
      <c r="HR326" s="2"/>
      <c r="HS326" s="2"/>
      <c r="HT326" s="2"/>
      <c r="HU326" s="2"/>
      <c r="HV326" s="2"/>
      <c r="HW326" s="2"/>
      <c r="HX326" s="2"/>
      <c r="HY326" s="2"/>
      <c r="HZ326" s="2"/>
      <c r="IA326" s="2"/>
      <c r="IB326" s="2"/>
      <c r="IC326" s="2"/>
      <c r="ID326" s="2"/>
      <c r="IE326" s="2"/>
      <c r="IF326" s="2"/>
      <c r="IG326" s="2"/>
      <c r="IH326" s="2"/>
      <c r="II326" s="2"/>
      <c r="IJ326" s="2"/>
      <c r="IK326" s="2">
        <v>0</v>
      </c>
      <c r="IL326" s="2"/>
      <c r="IM326" s="2"/>
      <c r="IN326" s="2"/>
      <c r="IO326" s="2"/>
      <c r="IP326" s="2"/>
      <c r="IQ326" s="2"/>
      <c r="IR326" s="2"/>
      <c r="IS326" s="2"/>
      <c r="IT326" s="2"/>
      <c r="IU326" s="2"/>
    </row>
    <row r="327" spans="1:255" x14ac:dyDescent="0.2">
      <c r="A327">
        <v>18</v>
      </c>
      <c r="B327">
        <v>1</v>
      </c>
      <c r="C327">
        <v>230</v>
      </c>
      <c r="E327" t="s">
        <v>253</v>
      </c>
      <c r="F327" t="e">
        <f>'1.Лок.смета.и.Акт'!#REF!</f>
        <v>#REF!</v>
      </c>
      <c r="G327" t="s">
        <v>190</v>
      </c>
      <c r="H327" t="s">
        <v>40</v>
      </c>
      <c r="I327">
        <f>I325*J327</f>
        <v>0.17136000000000001</v>
      </c>
      <c r="J327">
        <v>2.8560000000000003</v>
      </c>
      <c r="K327">
        <v>0.51</v>
      </c>
      <c r="L327">
        <v>0.616896</v>
      </c>
      <c r="M327">
        <v>0</v>
      </c>
      <c r="N327">
        <f t="shared" si="271"/>
        <v>0.6169</v>
      </c>
      <c r="O327">
        <f t="shared" si="272"/>
        <v>1118</v>
      </c>
      <c r="P327">
        <f t="shared" si="273"/>
        <v>1118</v>
      </c>
      <c r="Q327">
        <f t="shared" si="274"/>
        <v>0</v>
      </c>
      <c r="R327">
        <f t="shared" si="275"/>
        <v>0</v>
      </c>
      <c r="S327">
        <f t="shared" si="276"/>
        <v>0</v>
      </c>
      <c r="T327">
        <f t="shared" si="277"/>
        <v>0</v>
      </c>
      <c r="U327">
        <f t="shared" si="278"/>
        <v>0</v>
      </c>
      <c r="V327">
        <f t="shared" si="279"/>
        <v>0</v>
      </c>
      <c r="W327">
        <f t="shared" si="280"/>
        <v>0</v>
      </c>
      <c r="X327">
        <f t="shared" si="281"/>
        <v>0</v>
      </c>
      <c r="Y327">
        <f t="shared" si="282"/>
        <v>0</v>
      </c>
      <c r="AA327">
        <v>69726884</v>
      </c>
      <c r="AB327">
        <f t="shared" si="283"/>
        <v>862.75</v>
      </c>
      <c r="AC327">
        <f>ROUND((ES327),2)</f>
        <v>862.75</v>
      </c>
      <c r="AD327">
        <f>ROUND((((ET327)-(EU327))+AE327),2)</f>
        <v>0</v>
      </c>
      <c r="AE327">
        <f>ROUND((EU327),2)</f>
        <v>0</v>
      </c>
      <c r="AF327">
        <f>ROUND((EV327),2)</f>
        <v>0</v>
      </c>
      <c r="AG327">
        <f t="shared" si="287"/>
        <v>0</v>
      </c>
      <c r="AH327">
        <f>(EW327)</f>
        <v>0</v>
      </c>
      <c r="AI327">
        <f>(EX327)</f>
        <v>0</v>
      </c>
      <c r="AJ327">
        <f t="shared" si="290"/>
        <v>0</v>
      </c>
      <c r="AK327">
        <v>862.75</v>
      </c>
      <c r="AL327">
        <v>862.75</v>
      </c>
      <c r="AM327">
        <v>0</v>
      </c>
      <c r="AN327">
        <v>0</v>
      </c>
      <c r="AO327">
        <v>0</v>
      </c>
      <c r="AP327">
        <v>0</v>
      </c>
      <c r="AQ327">
        <v>0</v>
      </c>
      <c r="AR327">
        <v>0</v>
      </c>
      <c r="AS327">
        <v>0</v>
      </c>
      <c r="AT327">
        <v>0</v>
      </c>
      <c r="AU327">
        <v>0</v>
      </c>
      <c r="AV327">
        <v>1</v>
      </c>
      <c r="AW327">
        <v>1</v>
      </c>
      <c r="AZ327">
        <v>1</v>
      </c>
      <c r="BA327">
        <v>1</v>
      </c>
      <c r="BB327">
        <v>1</v>
      </c>
      <c r="BC327">
        <v>7.56</v>
      </c>
      <c r="BD327" t="s">
        <v>3</v>
      </c>
      <c r="BE327" t="s">
        <v>3</v>
      </c>
      <c r="BF327" t="s">
        <v>3</v>
      </c>
      <c r="BG327" t="s">
        <v>3</v>
      </c>
      <c r="BH327">
        <v>3</v>
      </c>
      <c r="BI327">
        <v>1</v>
      </c>
      <c r="BJ327" t="s">
        <v>191</v>
      </c>
      <c r="BM327">
        <v>500003</v>
      </c>
      <c r="BN327">
        <v>0</v>
      </c>
      <c r="BO327" t="s">
        <v>3</v>
      </c>
      <c r="BP327">
        <v>0</v>
      </c>
      <c r="BQ327">
        <v>13</v>
      </c>
      <c r="BR327">
        <v>0</v>
      </c>
      <c r="BS327">
        <v>1</v>
      </c>
      <c r="BT327">
        <v>1</v>
      </c>
      <c r="BU327">
        <v>1</v>
      </c>
      <c r="BV327">
        <v>1</v>
      </c>
      <c r="BW327">
        <v>1</v>
      </c>
      <c r="BX327">
        <v>1</v>
      </c>
      <c r="BY327" t="s">
        <v>3</v>
      </c>
      <c r="BZ327">
        <v>0</v>
      </c>
      <c r="CA327">
        <v>0</v>
      </c>
      <c r="CB327" t="s">
        <v>3</v>
      </c>
      <c r="CE327">
        <v>0</v>
      </c>
      <c r="CF327">
        <v>0</v>
      </c>
      <c r="CG327">
        <v>0</v>
      </c>
      <c r="CH327">
        <v>25</v>
      </c>
      <c r="CI327">
        <v>1</v>
      </c>
      <c r="CJ327">
        <v>0</v>
      </c>
      <c r="CK327">
        <v>0</v>
      </c>
      <c r="CL327">
        <v>0</v>
      </c>
      <c r="CM327">
        <v>0</v>
      </c>
      <c r="CN327" t="s">
        <v>3</v>
      </c>
      <c r="CO327">
        <v>0</v>
      </c>
      <c r="CP327">
        <f t="shared" si="291"/>
        <v>1118</v>
      </c>
      <c r="CQ327">
        <f t="shared" si="292"/>
        <v>6522.3899999999994</v>
      </c>
      <c r="CR327">
        <f t="shared" si="293"/>
        <v>0</v>
      </c>
      <c r="CS327">
        <f t="shared" si="294"/>
        <v>0</v>
      </c>
      <c r="CT327">
        <f t="shared" si="295"/>
        <v>0</v>
      </c>
      <c r="CU327">
        <f t="shared" si="296"/>
        <v>0</v>
      </c>
      <c r="CV327">
        <f t="shared" si="297"/>
        <v>0</v>
      </c>
      <c r="CW327">
        <f t="shared" si="298"/>
        <v>0</v>
      </c>
      <c r="CX327">
        <f t="shared" si="299"/>
        <v>0</v>
      </c>
      <c r="CY327">
        <f>(S327+R327)*(BZ327/100)</f>
        <v>0</v>
      </c>
      <c r="CZ327">
        <f>(S327+R327)*(CA327/100)</f>
        <v>0</v>
      </c>
      <c r="DC327" t="s">
        <v>3</v>
      </c>
      <c r="DD327" t="s">
        <v>3</v>
      </c>
      <c r="DE327" t="s">
        <v>3</v>
      </c>
      <c r="DF327" t="s">
        <v>3</v>
      </c>
      <c r="DG327" t="s">
        <v>3</v>
      </c>
      <c r="DH327" t="s">
        <v>3</v>
      </c>
      <c r="DI327" t="s">
        <v>3</v>
      </c>
      <c r="DJ327" t="s">
        <v>3</v>
      </c>
      <c r="DK327" t="s">
        <v>3</v>
      </c>
      <c r="DL327" t="s">
        <v>3</v>
      </c>
      <c r="DM327" t="s">
        <v>3</v>
      </c>
      <c r="DN327">
        <v>0</v>
      </c>
      <c r="DO327">
        <v>0</v>
      </c>
      <c r="DP327">
        <v>1</v>
      </c>
      <c r="DQ327">
        <v>1</v>
      </c>
      <c r="DU327">
        <v>1007</v>
      </c>
      <c r="DV327" t="s">
        <v>40</v>
      </c>
      <c r="DW327" t="e">
        <f>'1.Лок.смета.и.Акт'!#REF!</f>
        <v>#REF!</v>
      </c>
      <c r="DX327">
        <v>1</v>
      </c>
      <c r="DZ327" t="s">
        <v>3</v>
      </c>
      <c r="EA327" t="s">
        <v>3</v>
      </c>
      <c r="EB327" t="s">
        <v>3</v>
      </c>
      <c r="EC327" t="s">
        <v>3</v>
      </c>
      <c r="EE327">
        <v>54329104</v>
      </c>
      <c r="EF327">
        <v>13</v>
      </c>
      <c r="EG327" t="s">
        <v>42</v>
      </c>
      <c r="EH327">
        <v>0</v>
      </c>
      <c r="EI327" t="s">
        <v>3</v>
      </c>
      <c r="EJ327">
        <v>1</v>
      </c>
      <c r="EK327">
        <v>500003</v>
      </c>
      <c r="EL327" t="s">
        <v>43</v>
      </c>
      <c r="EM327" t="s">
        <v>44</v>
      </c>
      <c r="EO327" t="s">
        <v>3</v>
      </c>
      <c r="EQ327">
        <v>0</v>
      </c>
      <c r="ER327">
        <v>6238.51</v>
      </c>
      <c r="ES327">
        <v>862.75</v>
      </c>
      <c r="ET327">
        <v>0</v>
      </c>
      <c r="EU327">
        <v>0</v>
      </c>
      <c r="EV327">
        <v>0</v>
      </c>
      <c r="EW327">
        <v>0</v>
      </c>
      <c r="EX327">
        <v>0</v>
      </c>
      <c r="EZ327">
        <v>5</v>
      </c>
      <c r="FC327">
        <v>0</v>
      </c>
      <c r="FD327">
        <v>18</v>
      </c>
      <c r="FF327">
        <v>6238.51</v>
      </c>
      <c r="FQ327">
        <v>0</v>
      </c>
      <c r="FR327">
        <f t="shared" si="300"/>
        <v>0</v>
      </c>
      <c r="FS327">
        <v>0</v>
      </c>
      <c r="FX327">
        <v>0</v>
      </c>
      <c r="FY327">
        <v>0</v>
      </c>
      <c r="GA327" t="s">
        <v>192</v>
      </c>
      <c r="GD327">
        <v>1</v>
      </c>
      <c r="GF327">
        <v>1799260510</v>
      </c>
      <c r="GG327">
        <v>2</v>
      </c>
      <c r="GH327">
        <v>3</v>
      </c>
      <c r="GI327">
        <v>5</v>
      </c>
      <c r="GJ327">
        <v>0</v>
      </c>
      <c r="GK327">
        <v>0</v>
      </c>
      <c r="GL327">
        <f t="shared" si="301"/>
        <v>0</v>
      </c>
      <c r="GM327">
        <f t="shared" si="302"/>
        <v>1118</v>
      </c>
      <c r="GN327">
        <f t="shared" si="303"/>
        <v>1118</v>
      </c>
      <c r="GO327">
        <f t="shared" si="304"/>
        <v>0</v>
      </c>
      <c r="GP327">
        <f t="shared" si="305"/>
        <v>0</v>
      </c>
      <c r="GR327">
        <v>1</v>
      </c>
      <c r="GS327">
        <v>1</v>
      </c>
      <c r="GT327">
        <v>0</v>
      </c>
      <c r="GU327" t="s">
        <v>3</v>
      </c>
      <c r="GV327">
        <f t="shared" si="309"/>
        <v>0</v>
      </c>
      <c r="GW327">
        <v>1</v>
      </c>
      <c r="GX327">
        <f t="shared" si="307"/>
        <v>0</v>
      </c>
      <c r="HA327">
        <v>0</v>
      </c>
      <c r="HB327">
        <v>0</v>
      </c>
      <c r="HC327">
        <f t="shared" si="308"/>
        <v>0</v>
      </c>
      <c r="HE327" t="s">
        <v>35</v>
      </c>
      <c r="HF327" t="s">
        <v>36</v>
      </c>
      <c r="HM327" t="s">
        <v>252</v>
      </c>
      <c r="HN327" t="s">
        <v>3</v>
      </c>
      <c r="HO327" t="s">
        <v>3</v>
      </c>
      <c r="HP327" t="s">
        <v>3</v>
      </c>
      <c r="HQ327" t="s">
        <v>3</v>
      </c>
      <c r="IK327">
        <v>0</v>
      </c>
    </row>
    <row r="328" spans="1:255" x14ac:dyDescent="0.2">
      <c r="A328" s="2">
        <v>17</v>
      </c>
      <c r="B328" s="2">
        <v>1</v>
      </c>
      <c r="C328" s="2">
        <f>ROW(SmtRes!A235)</f>
        <v>235</v>
      </c>
      <c r="D328" s="2">
        <f>ROW(EtalonRes!A240)</f>
        <v>240</v>
      </c>
      <c r="E328" s="2" t="s">
        <v>254</v>
      </c>
      <c r="F328" s="2" t="s">
        <v>202</v>
      </c>
      <c r="G328" s="2" t="s">
        <v>203</v>
      </c>
      <c r="H328" s="2" t="s">
        <v>51</v>
      </c>
      <c r="I328" s="2">
        <f>'1.Лок.смета.и.Акт'!E58</f>
        <v>0.06</v>
      </c>
      <c r="J328" s="2">
        <v>0</v>
      </c>
      <c r="K328" s="2">
        <v>0.06</v>
      </c>
      <c r="L328" s="2">
        <v>0.216</v>
      </c>
      <c r="M328" s="2">
        <v>0</v>
      </c>
      <c r="N328" s="2">
        <f t="shared" si="271"/>
        <v>0.216</v>
      </c>
      <c r="O328" s="2">
        <f t="shared" si="272"/>
        <v>51</v>
      </c>
      <c r="P328" s="2">
        <f t="shared" si="273"/>
        <v>0</v>
      </c>
      <c r="Q328" s="2">
        <f t="shared" si="274"/>
        <v>7</v>
      </c>
      <c r="R328" s="2">
        <f t="shared" si="275"/>
        <v>1</v>
      </c>
      <c r="S328" s="2">
        <f t="shared" si="276"/>
        <v>44</v>
      </c>
      <c r="T328" s="2">
        <f t="shared" si="277"/>
        <v>0</v>
      </c>
      <c r="U328" s="2">
        <f t="shared" si="278"/>
        <v>4.8024000000000004</v>
      </c>
      <c r="V328" s="2">
        <f t="shared" si="279"/>
        <v>6.2699999999999992E-2</v>
      </c>
      <c r="W328" s="2">
        <f t="shared" si="280"/>
        <v>0</v>
      </c>
      <c r="X328" s="2">
        <f t="shared" si="281"/>
        <v>55</v>
      </c>
      <c r="Y328" s="2">
        <f t="shared" si="282"/>
        <v>34</v>
      </c>
      <c r="Z328" s="2"/>
      <c r="AA328" s="2">
        <v>69726971</v>
      </c>
      <c r="AB328" s="2">
        <f t="shared" si="283"/>
        <v>841.47</v>
      </c>
      <c r="AC328" s="2">
        <f>ROUND((ES328+(SUM(SmtRes!BC231:'SmtRes'!BC235)+SUM(EtalonRes!AL235:'EtalonRes'!AL240))),2)</f>
        <v>0</v>
      </c>
      <c r="AD328" s="2">
        <f>ROUND(((((ET328*0.5))-((EU328*0.5)))+AE328),2)</f>
        <v>109.1</v>
      </c>
      <c r="AE328" s="2">
        <f>ROUND(((EU328*0.5)),2)</f>
        <v>10.6</v>
      </c>
      <c r="AF328" s="2">
        <f t="shared" ref="AF328:AF345" si="310">ROUND((EV328),2)</f>
        <v>732.37</v>
      </c>
      <c r="AG328" s="2">
        <f t="shared" si="287"/>
        <v>0</v>
      </c>
      <c r="AH328" s="2">
        <f t="shared" ref="AH328:AH345" si="311">(EW328)</f>
        <v>80.040000000000006</v>
      </c>
      <c r="AI328" s="2">
        <f>((EX328*0.5))</f>
        <v>1.0449999999999999</v>
      </c>
      <c r="AJ328" s="2">
        <f t="shared" si="290"/>
        <v>0</v>
      </c>
      <c r="AK328" s="2">
        <v>975.28</v>
      </c>
      <c r="AL328" s="2">
        <v>24.72</v>
      </c>
      <c r="AM328" s="2">
        <v>218.19</v>
      </c>
      <c r="AN328" s="2">
        <v>21.19</v>
      </c>
      <c r="AO328" s="2">
        <v>732.37</v>
      </c>
      <c r="AP328" s="2">
        <v>0</v>
      </c>
      <c r="AQ328" s="2">
        <v>80.040000000000006</v>
      </c>
      <c r="AR328" s="2">
        <v>2.09</v>
      </c>
      <c r="AS328" s="2">
        <v>0</v>
      </c>
      <c r="AT328" s="2">
        <v>123</v>
      </c>
      <c r="AU328" s="2">
        <v>75</v>
      </c>
      <c r="AV328" s="2">
        <v>1</v>
      </c>
      <c r="AW328" s="2">
        <v>1</v>
      </c>
      <c r="AX328" s="2"/>
      <c r="AY328" s="2"/>
      <c r="AZ328" s="2">
        <v>1</v>
      </c>
      <c r="BA328" s="2">
        <v>1</v>
      </c>
      <c r="BB328" s="2">
        <v>1</v>
      </c>
      <c r="BC328" s="2">
        <v>1</v>
      </c>
      <c r="BD328" s="2" t="s">
        <v>3</v>
      </c>
      <c r="BE328" s="2" t="s">
        <v>3</v>
      </c>
      <c r="BF328" s="2" t="s">
        <v>3</v>
      </c>
      <c r="BG328" s="2" t="s">
        <v>3</v>
      </c>
      <c r="BH328" s="2">
        <v>0</v>
      </c>
      <c r="BI328" s="2">
        <v>1</v>
      </c>
      <c r="BJ328" s="2" t="s">
        <v>204</v>
      </c>
      <c r="BK328" s="2"/>
      <c r="BL328" s="2"/>
      <c r="BM328" s="2">
        <v>11001</v>
      </c>
      <c r="BN328" s="2">
        <v>0</v>
      </c>
      <c r="BO328" s="2" t="s">
        <v>3</v>
      </c>
      <c r="BP328" s="2">
        <v>0</v>
      </c>
      <c r="BQ328" s="2">
        <v>2</v>
      </c>
      <c r="BR328" s="2">
        <v>0</v>
      </c>
      <c r="BS328" s="2">
        <v>1</v>
      </c>
      <c r="BT328" s="2">
        <v>1</v>
      </c>
      <c r="BU328" s="2">
        <v>1</v>
      </c>
      <c r="BV328" s="2">
        <v>1</v>
      </c>
      <c r="BW328" s="2">
        <v>1</v>
      </c>
      <c r="BX328" s="2">
        <v>1</v>
      </c>
      <c r="BY328" s="2" t="s">
        <v>3</v>
      </c>
      <c r="BZ328" s="2">
        <v>123</v>
      </c>
      <c r="CA328" s="2">
        <v>75</v>
      </c>
      <c r="CB328" s="2" t="s">
        <v>3</v>
      </c>
      <c r="CC328" s="2"/>
      <c r="CD328" s="2"/>
      <c r="CE328" s="2">
        <v>0</v>
      </c>
      <c r="CF328" s="2">
        <v>0</v>
      </c>
      <c r="CG328" s="2">
        <v>0</v>
      </c>
      <c r="CH328" s="2">
        <v>26</v>
      </c>
      <c r="CI328" s="2">
        <v>0</v>
      </c>
      <c r="CJ328" s="2">
        <v>0</v>
      </c>
      <c r="CK328" s="2">
        <v>0</v>
      </c>
      <c r="CL328" s="2">
        <v>0</v>
      </c>
      <c r="CM328" s="2">
        <v>0</v>
      </c>
      <c r="CN328" s="2" t="s">
        <v>3</v>
      </c>
      <c r="CO328" s="2">
        <v>0</v>
      </c>
      <c r="CP328" s="2">
        <f t="shared" si="291"/>
        <v>51</v>
      </c>
      <c r="CQ328" s="2">
        <f t="shared" si="292"/>
        <v>0</v>
      </c>
      <c r="CR328" s="2">
        <f t="shared" si="293"/>
        <v>109.1</v>
      </c>
      <c r="CS328" s="2">
        <f t="shared" si="294"/>
        <v>10.6</v>
      </c>
      <c r="CT328" s="2">
        <f t="shared" si="295"/>
        <v>732.37</v>
      </c>
      <c r="CU328" s="2">
        <f t="shared" si="296"/>
        <v>0</v>
      </c>
      <c r="CV328" s="2">
        <f t="shared" si="297"/>
        <v>80.040000000000006</v>
      </c>
      <c r="CW328" s="2">
        <f t="shared" si="298"/>
        <v>1.0449999999999999</v>
      </c>
      <c r="CX328" s="2">
        <f t="shared" si="299"/>
        <v>0</v>
      </c>
      <c r="CY328" s="2">
        <f>(((S328+R328)*AT328)/100)</f>
        <v>55.35</v>
      </c>
      <c r="CZ328" s="2">
        <f>(((S328+R328)*AU328)/100)</f>
        <v>33.75</v>
      </c>
      <c r="DA328" s="2"/>
      <c r="DB328" s="2"/>
      <c r="DC328" s="2" t="s">
        <v>3</v>
      </c>
      <c r="DD328" s="2" t="s">
        <v>3</v>
      </c>
      <c r="DE328" s="2" t="s">
        <v>205</v>
      </c>
      <c r="DF328" s="2" t="s">
        <v>205</v>
      </c>
      <c r="DG328" s="2" t="s">
        <v>3</v>
      </c>
      <c r="DH328" s="2" t="s">
        <v>3</v>
      </c>
      <c r="DI328" s="2" t="s">
        <v>3</v>
      </c>
      <c r="DJ328" s="2" t="s">
        <v>205</v>
      </c>
      <c r="DK328" s="2" t="s">
        <v>3</v>
      </c>
      <c r="DL328" s="2" t="s">
        <v>3</v>
      </c>
      <c r="DM328" s="2" t="s">
        <v>3</v>
      </c>
      <c r="DN328" s="2">
        <v>0</v>
      </c>
      <c r="DO328" s="2">
        <v>0</v>
      </c>
      <c r="DP328" s="2">
        <v>1</v>
      </c>
      <c r="DQ328" s="2">
        <v>1</v>
      </c>
      <c r="DR328" s="2"/>
      <c r="DS328" s="2"/>
      <c r="DT328" s="2"/>
      <c r="DU328" s="2">
        <v>1013</v>
      </c>
      <c r="DV328" s="2" t="s">
        <v>51</v>
      </c>
      <c r="DW328" s="2" t="s">
        <v>51</v>
      </c>
      <c r="DX328" s="2">
        <v>1</v>
      </c>
      <c r="DY328" s="2"/>
      <c r="DZ328" s="2" t="s">
        <v>3</v>
      </c>
      <c r="EA328" s="2" t="s">
        <v>3</v>
      </c>
      <c r="EB328" s="2" t="s">
        <v>3</v>
      </c>
      <c r="EC328" s="2" t="s">
        <v>3</v>
      </c>
      <c r="ED328" s="2"/>
      <c r="EE328" s="2">
        <v>54328965</v>
      </c>
      <c r="EF328" s="2">
        <v>2</v>
      </c>
      <c r="EG328" s="2" t="s">
        <v>21</v>
      </c>
      <c r="EH328" s="2">
        <v>0</v>
      </c>
      <c r="EI328" s="2" t="s">
        <v>3</v>
      </c>
      <c r="EJ328" s="2">
        <v>1</v>
      </c>
      <c r="EK328" s="2">
        <v>11001</v>
      </c>
      <c r="EL328" s="2" t="s">
        <v>22</v>
      </c>
      <c r="EM328" s="2" t="s">
        <v>23</v>
      </c>
      <c r="EN328" s="2"/>
      <c r="EO328" s="2" t="s">
        <v>3</v>
      </c>
      <c r="EP328" s="2"/>
      <c r="EQ328" s="2">
        <v>1441792</v>
      </c>
      <c r="ER328" s="2">
        <v>975.28</v>
      </c>
      <c r="ES328" s="2">
        <v>24.72</v>
      </c>
      <c r="ET328" s="2">
        <v>218.19</v>
      </c>
      <c r="EU328" s="2">
        <v>21.19</v>
      </c>
      <c r="EV328" s="2">
        <v>732.37</v>
      </c>
      <c r="EW328" s="2">
        <v>80.040000000000006</v>
      </c>
      <c r="EX328" s="2">
        <v>2.09</v>
      </c>
      <c r="EY328" s="2">
        <v>1</v>
      </c>
      <c r="EZ328" s="2"/>
      <c r="FA328" s="2"/>
      <c r="FB328" s="2"/>
      <c r="FC328" s="2"/>
      <c r="FD328" s="2"/>
      <c r="FE328" s="2"/>
      <c r="FF328" s="2"/>
      <c r="FG328" s="2"/>
      <c r="FH328" s="2"/>
      <c r="FI328" s="2"/>
      <c r="FJ328" s="2"/>
      <c r="FK328" s="2"/>
      <c r="FL328" s="2"/>
      <c r="FM328" s="2"/>
      <c r="FN328" s="2"/>
      <c r="FO328" s="2"/>
      <c r="FP328" s="2"/>
      <c r="FQ328" s="2">
        <v>0</v>
      </c>
      <c r="FR328" s="2">
        <f t="shared" si="300"/>
        <v>0</v>
      </c>
      <c r="FS328" s="2">
        <v>0</v>
      </c>
      <c r="FT328" s="2"/>
      <c r="FU328" s="2"/>
      <c r="FV328" s="2"/>
      <c r="FW328" s="2"/>
      <c r="FX328" s="2">
        <v>123</v>
      </c>
      <c r="FY328" s="2">
        <v>75</v>
      </c>
      <c r="FZ328" s="2"/>
      <c r="GA328" s="2" t="s">
        <v>3</v>
      </c>
      <c r="GB328" s="2"/>
      <c r="GC328" s="2"/>
      <c r="GD328" s="2">
        <v>1</v>
      </c>
      <c r="GE328" s="2"/>
      <c r="GF328" s="2">
        <v>313629197</v>
      </c>
      <c r="GG328" s="2">
        <v>2</v>
      </c>
      <c r="GH328" s="2">
        <v>1</v>
      </c>
      <c r="GI328" s="2">
        <v>-2</v>
      </c>
      <c r="GJ328" s="2">
        <v>0</v>
      </c>
      <c r="GK328" s="2">
        <v>0</v>
      </c>
      <c r="GL328" s="2">
        <f t="shared" si="301"/>
        <v>0</v>
      </c>
      <c r="GM328" s="2">
        <f t="shared" si="302"/>
        <v>140</v>
      </c>
      <c r="GN328" s="2">
        <f t="shared" si="303"/>
        <v>140</v>
      </c>
      <c r="GO328" s="2">
        <f t="shared" si="304"/>
        <v>0</v>
      </c>
      <c r="GP328" s="2">
        <f t="shared" si="305"/>
        <v>0</v>
      </c>
      <c r="GQ328" s="2"/>
      <c r="GR328" s="2">
        <v>0</v>
      </c>
      <c r="GS328" s="2">
        <v>3</v>
      </c>
      <c r="GT328" s="2">
        <v>0</v>
      </c>
      <c r="GU328" s="2" t="s">
        <v>3</v>
      </c>
      <c r="GV328" s="2">
        <f t="shared" si="309"/>
        <v>0</v>
      </c>
      <c r="GW328" s="2">
        <v>1</v>
      </c>
      <c r="GX328" s="2">
        <f t="shared" si="307"/>
        <v>0</v>
      </c>
      <c r="GY328" s="2"/>
      <c r="GZ328" s="2"/>
      <c r="HA328" s="2">
        <v>0</v>
      </c>
      <c r="HB328" s="2">
        <v>0</v>
      </c>
      <c r="HC328" s="2">
        <f t="shared" si="308"/>
        <v>0</v>
      </c>
      <c r="HD328" s="2"/>
      <c r="HE328" s="2" t="s">
        <v>3</v>
      </c>
      <c r="HF328" s="2" t="s">
        <v>3</v>
      </c>
      <c r="HG328" s="2"/>
      <c r="HH328" s="2"/>
      <c r="HI328" s="2"/>
      <c r="HJ328" s="2"/>
      <c r="HK328" s="2"/>
      <c r="HL328" s="2"/>
      <c r="HM328" s="2" t="s">
        <v>3</v>
      </c>
      <c r="HN328" s="2" t="s">
        <v>24</v>
      </c>
      <c r="HO328" s="2" t="s">
        <v>25</v>
      </c>
      <c r="HP328" s="2" t="s">
        <v>22</v>
      </c>
      <c r="HQ328" s="2" t="s">
        <v>22</v>
      </c>
      <c r="HR328" s="2"/>
      <c r="HS328" s="2"/>
      <c r="HT328" s="2"/>
      <c r="HU328" s="2"/>
      <c r="HV328" s="2"/>
      <c r="HW328" s="2"/>
      <c r="HX328" s="2"/>
      <c r="HY328" s="2"/>
      <c r="HZ328" s="2"/>
      <c r="IA328" s="2"/>
      <c r="IB328" s="2"/>
      <c r="IC328" s="2"/>
      <c r="ID328" s="2"/>
      <c r="IE328" s="2"/>
      <c r="IF328" s="2"/>
      <c r="IG328" s="2"/>
      <c r="IH328" s="2"/>
      <c r="II328" s="2"/>
      <c r="IJ328" s="2"/>
      <c r="IK328" s="2">
        <v>0</v>
      </c>
      <c r="IL328" s="2"/>
      <c r="IM328" s="2"/>
      <c r="IN328" s="2"/>
      <c r="IO328" s="2"/>
      <c r="IP328" s="2"/>
      <c r="IQ328" s="2"/>
      <c r="IR328" s="2"/>
      <c r="IS328" s="2"/>
      <c r="IT328" s="2"/>
      <c r="IU328" s="2"/>
    </row>
    <row r="329" spans="1:255" x14ac:dyDescent="0.2">
      <c r="A329">
        <v>17</v>
      </c>
      <c r="B329">
        <v>1</v>
      </c>
      <c r="C329">
        <f>ROW(SmtRes!A240)</f>
        <v>240</v>
      </c>
      <c r="D329">
        <f>ROW(EtalonRes!A246)</f>
        <v>246</v>
      </c>
      <c r="E329" t="s">
        <v>254</v>
      </c>
      <c r="F329" t="s">
        <v>202</v>
      </c>
      <c r="G329" t="s">
        <v>203</v>
      </c>
      <c r="H329" t="s">
        <v>51</v>
      </c>
      <c r="I329">
        <f>'1.Лок.смета.и.Акт'!E58</f>
        <v>0.06</v>
      </c>
      <c r="J329">
        <v>0</v>
      </c>
      <c r="K329">
        <v>0.06</v>
      </c>
      <c r="L329">
        <v>0.216</v>
      </c>
      <c r="M329">
        <v>0</v>
      </c>
      <c r="N329">
        <f t="shared" si="271"/>
        <v>0.216</v>
      </c>
      <c r="O329">
        <f t="shared" si="272"/>
        <v>1165</v>
      </c>
      <c r="P329">
        <f t="shared" si="273"/>
        <v>0</v>
      </c>
      <c r="Q329">
        <f t="shared" si="274"/>
        <v>51</v>
      </c>
      <c r="R329">
        <f t="shared" si="275"/>
        <v>13</v>
      </c>
      <c r="S329">
        <f t="shared" si="276"/>
        <v>1114</v>
      </c>
      <c r="T329">
        <f t="shared" si="277"/>
        <v>0</v>
      </c>
      <c r="U329" t="e">
        <f t="shared" si="278"/>
        <v>#REF!</v>
      </c>
      <c r="V329">
        <f t="shared" si="279"/>
        <v>6.2699999999999992E-2</v>
      </c>
      <c r="W329">
        <f t="shared" si="280"/>
        <v>0</v>
      </c>
      <c r="X329" t="e">
        <f t="shared" si="281"/>
        <v>#REF!</v>
      </c>
      <c r="Y329" t="e">
        <f t="shared" si="282"/>
        <v>#REF!</v>
      </c>
      <c r="AA329">
        <v>69726884</v>
      </c>
      <c r="AB329">
        <f t="shared" si="283"/>
        <v>841.47</v>
      </c>
      <c r="AC329">
        <f>ROUND((ES329+(SUM(SmtRes!BC236:'SmtRes'!BC240)+SUM(EtalonRes!AL241:'EtalonRes'!AL246))),2)</f>
        <v>0</v>
      </c>
      <c r="AD329">
        <f>ROUND(((((ET329*0.5))-((EU329*0.5)))+AE329),2)</f>
        <v>109.1</v>
      </c>
      <c r="AE329">
        <f>ROUND(((EU329*0.5)),2)</f>
        <v>10.6</v>
      </c>
      <c r="AF329">
        <f t="shared" si="310"/>
        <v>732.37</v>
      </c>
      <c r="AG329">
        <f t="shared" si="287"/>
        <v>0</v>
      </c>
      <c r="AH329" t="e">
        <f t="shared" si="311"/>
        <v>#REF!</v>
      </c>
      <c r="AI329">
        <f>((EX329*0.5))</f>
        <v>1.0449999999999999</v>
      </c>
      <c r="AJ329">
        <f t="shared" si="290"/>
        <v>0</v>
      </c>
      <c r="AK329">
        <v>975.28</v>
      </c>
      <c r="AL329">
        <v>24.72</v>
      </c>
      <c r="AM329">
        <v>218.19</v>
      </c>
      <c r="AN329">
        <v>21.19</v>
      </c>
      <c r="AO329">
        <v>732.37</v>
      </c>
      <c r="AP329">
        <v>0</v>
      </c>
      <c r="AQ329" t="e">
        <f>'1.Лок.смета.и.Акт'!#REF!</f>
        <v>#REF!</v>
      </c>
      <c r="AR329">
        <v>2.09</v>
      </c>
      <c r="AS329">
        <v>0</v>
      </c>
      <c r="AT329">
        <v>117</v>
      </c>
      <c r="AU329">
        <v>64</v>
      </c>
      <c r="AV329">
        <v>1</v>
      </c>
      <c r="AW329">
        <v>1</v>
      </c>
      <c r="AZ329">
        <v>1</v>
      </c>
      <c r="BA329">
        <v>25.36</v>
      </c>
      <c r="BB329">
        <v>7.84</v>
      </c>
      <c r="BC329">
        <v>7.56</v>
      </c>
      <c r="BD329" t="s">
        <v>3</v>
      </c>
      <c r="BE329" t="s">
        <v>3</v>
      </c>
      <c r="BF329" t="s">
        <v>3</v>
      </c>
      <c r="BG329" t="s">
        <v>3</v>
      </c>
      <c r="BH329">
        <v>0</v>
      </c>
      <c r="BI329">
        <v>1</v>
      </c>
      <c r="BJ329" t="s">
        <v>204</v>
      </c>
      <c r="BM329">
        <v>11001</v>
      </c>
      <c r="BN329">
        <v>0</v>
      </c>
      <c r="BO329" t="s">
        <v>202</v>
      </c>
      <c r="BP329">
        <v>1</v>
      </c>
      <c r="BQ329">
        <v>2</v>
      </c>
      <c r="BR329">
        <v>0</v>
      </c>
      <c r="BS329">
        <v>19.8</v>
      </c>
      <c r="BT329">
        <v>1</v>
      </c>
      <c r="BU329">
        <v>1</v>
      </c>
      <c r="BV329">
        <v>1</v>
      </c>
      <c r="BW329">
        <v>1</v>
      </c>
      <c r="BX329">
        <v>1</v>
      </c>
      <c r="BY329" t="s">
        <v>3</v>
      </c>
      <c r="BZ329" t="e">
        <f>'1.Лок.смета.и.Акт'!#REF!</f>
        <v>#REF!</v>
      </c>
      <c r="CA329" t="e">
        <f>'1.Лок.смета.и.Акт'!#REF!</f>
        <v>#REF!</v>
      </c>
      <c r="CB329" t="s">
        <v>3</v>
      </c>
      <c r="CE329">
        <v>0</v>
      </c>
      <c r="CF329">
        <v>0</v>
      </c>
      <c r="CG329">
        <v>0</v>
      </c>
      <c r="CH329">
        <v>26</v>
      </c>
      <c r="CI329">
        <v>0</v>
      </c>
      <c r="CJ329">
        <v>0</v>
      </c>
      <c r="CK329">
        <v>0</v>
      </c>
      <c r="CL329">
        <v>0</v>
      </c>
      <c r="CM329">
        <v>0</v>
      </c>
      <c r="CN329" t="s">
        <v>3</v>
      </c>
      <c r="CO329">
        <v>0</v>
      </c>
      <c r="CP329">
        <f t="shared" si="291"/>
        <v>1165</v>
      </c>
      <c r="CQ329">
        <f t="shared" si="292"/>
        <v>0</v>
      </c>
      <c r="CR329">
        <f t="shared" si="293"/>
        <v>855.34399999999994</v>
      </c>
      <c r="CS329">
        <f t="shared" si="294"/>
        <v>209.88</v>
      </c>
      <c r="CT329">
        <f t="shared" si="295"/>
        <v>18572.903200000001</v>
      </c>
      <c r="CU329">
        <f t="shared" si="296"/>
        <v>0</v>
      </c>
      <c r="CV329" t="e">
        <f t="shared" si="297"/>
        <v>#REF!</v>
      </c>
      <c r="CW329">
        <f t="shared" si="298"/>
        <v>1.0449999999999999</v>
      </c>
      <c r="CX329">
        <f t="shared" si="299"/>
        <v>0</v>
      </c>
      <c r="CY329" t="e">
        <f>(S329+R329)*(BZ329/100)</f>
        <v>#REF!</v>
      </c>
      <c r="CZ329" t="e">
        <f>(S329+R329)*(CA329/100)</f>
        <v>#REF!</v>
      </c>
      <c r="DC329" t="s">
        <v>3</v>
      </c>
      <c r="DD329" t="s">
        <v>3</v>
      </c>
      <c r="DE329" t="s">
        <v>205</v>
      </c>
      <c r="DF329" t="s">
        <v>205</v>
      </c>
      <c r="DG329" t="s">
        <v>3</v>
      </c>
      <c r="DH329" t="s">
        <v>3</v>
      </c>
      <c r="DI329" t="s">
        <v>3</v>
      </c>
      <c r="DJ329" t="s">
        <v>205</v>
      </c>
      <c r="DK329" t="s">
        <v>3</v>
      </c>
      <c r="DL329" t="s">
        <v>3</v>
      </c>
      <c r="DM329" t="s">
        <v>3</v>
      </c>
      <c r="DN329">
        <v>123</v>
      </c>
      <c r="DO329">
        <v>75</v>
      </c>
      <c r="DP329">
        <v>1</v>
      </c>
      <c r="DQ329">
        <v>1</v>
      </c>
      <c r="DU329">
        <v>1013</v>
      </c>
      <c r="DV329" t="s">
        <v>51</v>
      </c>
      <c r="DW329" t="str">
        <f>'1.Лок.смета.и.Акт'!D58</f>
        <v>100 м2 покрытия</v>
      </c>
      <c r="DX329">
        <v>1</v>
      </c>
      <c r="DZ329" t="s">
        <v>3</v>
      </c>
      <c r="EA329" t="s">
        <v>3</v>
      </c>
      <c r="EB329" t="s">
        <v>3</v>
      </c>
      <c r="EC329" t="s">
        <v>3</v>
      </c>
      <c r="EE329">
        <v>54328965</v>
      </c>
      <c r="EF329">
        <v>2</v>
      </c>
      <c r="EG329" t="s">
        <v>21</v>
      </c>
      <c r="EH329">
        <v>0</v>
      </c>
      <c r="EI329" t="s">
        <v>3</v>
      </c>
      <c r="EJ329">
        <v>1</v>
      </c>
      <c r="EK329">
        <v>11001</v>
      </c>
      <c r="EL329" t="s">
        <v>22</v>
      </c>
      <c r="EM329" t="s">
        <v>23</v>
      </c>
      <c r="EO329" t="s">
        <v>3</v>
      </c>
      <c r="EQ329">
        <v>1441792</v>
      </c>
      <c r="ER329">
        <v>975.28</v>
      </c>
      <c r="ES329">
        <v>24.72</v>
      </c>
      <c r="ET329">
        <v>218.19</v>
      </c>
      <c r="EU329">
        <v>21.19</v>
      </c>
      <c r="EV329">
        <v>732.37</v>
      </c>
      <c r="EW329" t="e">
        <f>'1.Лок.смета.и.Акт'!#REF!</f>
        <v>#REF!</v>
      </c>
      <c r="EX329">
        <v>2.09</v>
      </c>
      <c r="EY329">
        <v>1</v>
      </c>
      <c r="FQ329">
        <v>0</v>
      </c>
      <c r="FR329">
        <f t="shared" si="300"/>
        <v>0</v>
      </c>
      <c r="FS329">
        <v>0</v>
      </c>
      <c r="FX329">
        <v>123</v>
      </c>
      <c r="FY329">
        <v>75</v>
      </c>
      <c r="GA329" t="s">
        <v>3</v>
      </c>
      <c r="GD329">
        <v>1</v>
      </c>
      <c r="GF329">
        <v>313629197</v>
      </c>
      <c r="GG329">
        <v>2</v>
      </c>
      <c r="GH329">
        <v>1</v>
      </c>
      <c r="GI329">
        <v>2</v>
      </c>
      <c r="GJ329">
        <v>0</v>
      </c>
      <c r="GK329">
        <v>0</v>
      </c>
      <c r="GL329">
        <f t="shared" si="301"/>
        <v>0</v>
      </c>
      <c r="GM329" t="e">
        <f t="shared" si="302"/>
        <v>#REF!</v>
      </c>
      <c r="GN329" t="e">
        <f t="shared" si="303"/>
        <v>#REF!</v>
      </c>
      <c r="GO329">
        <f t="shared" si="304"/>
        <v>0</v>
      </c>
      <c r="GP329">
        <f t="shared" si="305"/>
        <v>0</v>
      </c>
      <c r="GR329">
        <v>0</v>
      </c>
      <c r="GS329">
        <v>3</v>
      </c>
      <c r="GT329">
        <v>0</v>
      </c>
      <c r="GU329" t="s">
        <v>3</v>
      </c>
      <c r="GV329">
        <f t="shared" si="309"/>
        <v>0</v>
      </c>
      <c r="GW329">
        <v>1015.2</v>
      </c>
      <c r="GX329">
        <f t="shared" si="307"/>
        <v>0</v>
      </c>
      <c r="HA329">
        <v>0</v>
      </c>
      <c r="HB329">
        <v>0</v>
      </c>
      <c r="HC329">
        <f t="shared" si="308"/>
        <v>0</v>
      </c>
      <c r="HE329" t="s">
        <v>3</v>
      </c>
      <c r="HF329" t="s">
        <v>3</v>
      </c>
      <c r="HM329" t="s">
        <v>3</v>
      </c>
      <c r="HN329" t="s">
        <v>24</v>
      </c>
      <c r="HO329" t="s">
        <v>25</v>
      </c>
      <c r="HP329" t="s">
        <v>22</v>
      </c>
      <c r="HQ329" t="s">
        <v>22</v>
      </c>
      <c r="IK329">
        <v>0</v>
      </c>
    </row>
    <row r="330" spans="1:255" x14ac:dyDescent="0.2">
      <c r="A330" s="2">
        <v>18</v>
      </c>
      <c r="B330" s="2">
        <v>1</v>
      </c>
      <c r="C330" s="2">
        <v>235</v>
      </c>
      <c r="D330" s="2"/>
      <c r="E330" s="2" t="s">
        <v>255</v>
      </c>
      <c r="F330" s="2" t="s">
        <v>82</v>
      </c>
      <c r="G330" s="2" t="s">
        <v>83</v>
      </c>
      <c r="H330" s="2" t="s">
        <v>40</v>
      </c>
      <c r="I330" s="2">
        <f>I328*J330</f>
        <v>0.12</v>
      </c>
      <c r="J330" s="2">
        <v>2</v>
      </c>
      <c r="K330" s="2">
        <v>2</v>
      </c>
      <c r="L330" s="2">
        <v>0.432</v>
      </c>
      <c r="M330" s="2">
        <v>0</v>
      </c>
      <c r="N330" s="2">
        <f t="shared" si="271"/>
        <v>0.432</v>
      </c>
      <c r="O330" s="2">
        <f t="shared" si="272"/>
        <v>1</v>
      </c>
      <c r="P330" s="2">
        <f t="shared" si="273"/>
        <v>1</v>
      </c>
      <c r="Q330" s="2">
        <f t="shared" si="274"/>
        <v>0</v>
      </c>
      <c r="R330" s="2">
        <f t="shared" si="275"/>
        <v>0</v>
      </c>
      <c r="S330" s="2">
        <f t="shared" si="276"/>
        <v>0</v>
      </c>
      <c r="T330" s="2">
        <f t="shared" si="277"/>
        <v>0</v>
      </c>
      <c r="U330" s="2">
        <f t="shared" si="278"/>
        <v>0</v>
      </c>
      <c r="V330" s="2">
        <f t="shared" si="279"/>
        <v>0</v>
      </c>
      <c r="W330" s="2">
        <f t="shared" si="280"/>
        <v>0</v>
      </c>
      <c r="X330" s="2">
        <f t="shared" si="281"/>
        <v>0</v>
      </c>
      <c r="Y330" s="2">
        <f t="shared" si="282"/>
        <v>0</v>
      </c>
      <c r="Z330" s="2"/>
      <c r="AA330" s="2">
        <v>69726971</v>
      </c>
      <c r="AB330" s="2">
        <f t="shared" si="283"/>
        <v>7.14</v>
      </c>
      <c r="AC330" s="2">
        <f>ROUND((ES330),2)</f>
        <v>7.14</v>
      </c>
      <c r="AD330" s="2">
        <f t="shared" ref="AD330:AD345" si="312">ROUND((((ET330)-(EU330))+AE330),2)</f>
        <v>0</v>
      </c>
      <c r="AE330" s="2">
        <f t="shared" ref="AE330:AE345" si="313">ROUND((EU330),2)</f>
        <v>0</v>
      </c>
      <c r="AF330" s="2">
        <f t="shared" si="310"/>
        <v>0</v>
      </c>
      <c r="AG330" s="2">
        <f t="shared" si="287"/>
        <v>0</v>
      </c>
      <c r="AH330" s="2">
        <f t="shared" si="311"/>
        <v>0</v>
      </c>
      <c r="AI330" s="2">
        <f t="shared" ref="AI330:AI345" si="314">(EX330)</f>
        <v>0</v>
      </c>
      <c r="AJ330" s="2">
        <f t="shared" si="290"/>
        <v>0</v>
      </c>
      <c r="AK330" s="2">
        <v>7.14</v>
      </c>
      <c r="AL330" s="2">
        <v>7.14</v>
      </c>
      <c r="AM330" s="2">
        <v>0</v>
      </c>
      <c r="AN330" s="2">
        <v>0</v>
      </c>
      <c r="AO330" s="2">
        <v>0</v>
      </c>
      <c r="AP330" s="2">
        <v>0</v>
      </c>
      <c r="AQ330" s="2">
        <v>0</v>
      </c>
      <c r="AR330" s="2">
        <v>0</v>
      </c>
      <c r="AS330" s="2">
        <v>0</v>
      </c>
      <c r="AT330" s="2">
        <v>0</v>
      </c>
      <c r="AU330" s="2">
        <v>0</v>
      </c>
      <c r="AV330" s="2">
        <v>1</v>
      </c>
      <c r="AW330" s="2">
        <v>1</v>
      </c>
      <c r="AX330" s="2"/>
      <c r="AY330" s="2"/>
      <c r="AZ330" s="2">
        <v>1</v>
      </c>
      <c r="BA330" s="2">
        <v>1</v>
      </c>
      <c r="BB330" s="2">
        <v>1</v>
      </c>
      <c r="BC330" s="2">
        <v>1</v>
      </c>
      <c r="BD330" s="2" t="s">
        <v>3</v>
      </c>
      <c r="BE330" s="2" t="s">
        <v>3</v>
      </c>
      <c r="BF330" s="2" t="s">
        <v>3</v>
      </c>
      <c r="BG330" s="2" t="s">
        <v>3</v>
      </c>
      <c r="BH330" s="2">
        <v>3</v>
      </c>
      <c r="BI330" s="2">
        <v>1</v>
      </c>
      <c r="BJ330" s="2" t="s">
        <v>194</v>
      </c>
      <c r="BK330" s="2"/>
      <c r="BL330" s="2"/>
      <c r="BM330" s="2">
        <v>500001</v>
      </c>
      <c r="BN330" s="2">
        <v>0</v>
      </c>
      <c r="BO330" s="2" t="s">
        <v>3</v>
      </c>
      <c r="BP330" s="2">
        <v>0</v>
      </c>
      <c r="BQ330" s="2">
        <v>8</v>
      </c>
      <c r="BR330" s="2">
        <v>0</v>
      </c>
      <c r="BS330" s="2">
        <v>1</v>
      </c>
      <c r="BT330" s="2">
        <v>1</v>
      </c>
      <c r="BU330" s="2">
        <v>1</v>
      </c>
      <c r="BV330" s="2">
        <v>1</v>
      </c>
      <c r="BW330" s="2">
        <v>1</v>
      </c>
      <c r="BX330" s="2">
        <v>1</v>
      </c>
      <c r="BY330" s="2" t="s">
        <v>3</v>
      </c>
      <c r="BZ330" s="2">
        <v>0</v>
      </c>
      <c r="CA330" s="2">
        <v>0</v>
      </c>
      <c r="CB330" s="2" t="s">
        <v>3</v>
      </c>
      <c r="CC330" s="2"/>
      <c r="CD330" s="2"/>
      <c r="CE330" s="2">
        <v>0</v>
      </c>
      <c r="CF330" s="2">
        <v>0</v>
      </c>
      <c r="CG330" s="2">
        <v>0</v>
      </c>
      <c r="CH330" s="2">
        <v>26</v>
      </c>
      <c r="CI330" s="2">
        <v>1</v>
      </c>
      <c r="CJ330" s="2">
        <v>0</v>
      </c>
      <c r="CK330" s="2">
        <v>0</v>
      </c>
      <c r="CL330" s="2">
        <v>0</v>
      </c>
      <c r="CM330" s="2">
        <v>0</v>
      </c>
      <c r="CN330" s="2" t="s">
        <v>3</v>
      </c>
      <c r="CO330" s="2">
        <v>0</v>
      </c>
      <c r="CP330" s="2">
        <f t="shared" si="291"/>
        <v>1</v>
      </c>
      <c r="CQ330" s="2">
        <f t="shared" si="292"/>
        <v>7.14</v>
      </c>
      <c r="CR330" s="2">
        <f t="shared" si="293"/>
        <v>0</v>
      </c>
      <c r="CS330" s="2">
        <f t="shared" si="294"/>
        <v>0</v>
      </c>
      <c r="CT330" s="2">
        <f t="shared" si="295"/>
        <v>0</v>
      </c>
      <c r="CU330" s="2">
        <f t="shared" si="296"/>
        <v>0</v>
      </c>
      <c r="CV330" s="2">
        <f t="shared" si="297"/>
        <v>0</v>
      </c>
      <c r="CW330" s="2">
        <f t="shared" si="298"/>
        <v>0</v>
      </c>
      <c r="CX330" s="2">
        <f t="shared" si="299"/>
        <v>0</v>
      </c>
      <c r="CY330" s="2">
        <f>(((S330+R330)*AT330)/100)</f>
        <v>0</v>
      </c>
      <c r="CZ330" s="2">
        <f>(((S330+R330)*AU330)/100)</f>
        <v>0</v>
      </c>
      <c r="DA330" s="2"/>
      <c r="DB330" s="2"/>
      <c r="DC330" s="2" t="s">
        <v>3</v>
      </c>
      <c r="DD330" s="2" t="s">
        <v>3</v>
      </c>
      <c r="DE330" s="2" t="s">
        <v>3</v>
      </c>
      <c r="DF330" s="2" t="s">
        <v>3</v>
      </c>
      <c r="DG330" s="2" t="s">
        <v>3</v>
      </c>
      <c r="DH330" s="2" t="s">
        <v>3</v>
      </c>
      <c r="DI330" s="2" t="s">
        <v>3</v>
      </c>
      <c r="DJ330" s="2" t="s">
        <v>3</v>
      </c>
      <c r="DK330" s="2" t="s">
        <v>3</v>
      </c>
      <c r="DL330" s="2" t="s">
        <v>3</v>
      </c>
      <c r="DM330" s="2" t="s">
        <v>3</v>
      </c>
      <c r="DN330" s="2">
        <v>0</v>
      </c>
      <c r="DO330" s="2">
        <v>0</v>
      </c>
      <c r="DP330" s="2">
        <v>1</v>
      </c>
      <c r="DQ330" s="2">
        <v>1</v>
      </c>
      <c r="DR330" s="2"/>
      <c r="DS330" s="2"/>
      <c r="DT330" s="2"/>
      <c r="DU330" s="2">
        <v>1007</v>
      </c>
      <c r="DV330" s="2" t="s">
        <v>40</v>
      </c>
      <c r="DW330" s="2" t="s">
        <v>40</v>
      </c>
      <c r="DX330" s="2">
        <v>1</v>
      </c>
      <c r="DY330" s="2"/>
      <c r="DZ330" s="2" t="s">
        <v>3</v>
      </c>
      <c r="EA330" s="2" t="s">
        <v>3</v>
      </c>
      <c r="EB330" s="2" t="s">
        <v>3</v>
      </c>
      <c r="EC330" s="2" t="s">
        <v>3</v>
      </c>
      <c r="ED330" s="2"/>
      <c r="EE330" s="2">
        <v>54328897</v>
      </c>
      <c r="EF330" s="2">
        <v>8</v>
      </c>
      <c r="EG330" s="2" t="s">
        <v>31</v>
      </c>
      <c r="EH330" s="2">
        <v>0</v>
      </c>
      <c r="EI330" s="2" t="s">
        <v>3</v>
      </c>
      <c r="EJ330" s="2">
        <v>1</v>
      </c>
      <c r="EK330" s="2">
        <v>500001</v>
      </c>
      <c r="EL330" s="2" t="s">
        <v>32</v>
      </c>
      <c r="EM330" s="2" t="s">
        <v>33</v>
      </c>
      <c r="EN330" s="2"/>
      <c r="EO330" s="2" t="s">
        <v>3</v>
      </c>
      <c r="EP330" s="2"/>
      <c r="EQ330" s="2">
        <v>0</v>
      </c>
      <c r="ER330" s="2">
        <v>7.14</v>
      </c>
      <c r="ES330" s="2">
        <v>7.14</v>
      </c>
      <c r="ET330" s="2">
        <v>0</v>
      </c>
      <c r="EU330" s="2">
        <v>0</v>
      </c>
      <c r="EV330" s="2">
        <v>0</v>
      </c>
      <c r="EW330" s="2">
        <v>0</v>
      </c>
      <c r="EX330" s="2">
        <v>0</v>
      </c>
      <c r="EY330" s="2"/>
      <c r="EZ330" s="2"/>
      <c r="FA330" s="2"/>
      <c r="FB330" s="2"/>
      <c r="FC330" s="2"/>
      <c r="FD330" s="2"/>
      <c r="FE330" s="2"/>
      <c r="FF330" s="2"/>
      <c r="FG330" s="2"/>
      <c r="FH330" s="2"/>
      <c r="FI330" s="2"/>
      <c r="FJ330" s="2"/>
      <c r="FK330" s="2"/>
      <c r="FL330" s="2"/>
      <c r="FM330" s="2"/>
      <c r="FN330" s="2"/>
      <c r="FO330" s="2"/>
      <c r="FP330" s="2"/>
      <c r="FQ330" s="2">
        <v>0</v>
      </c>
      <c r="FR330" s="2">
        <f t="shared" si="300"/>
        <v>0</v>
      </c>
      <c r="FS330" s="2">
        <v>0</v>
      </c>
      <c r="FT330" s="2"/>
      <c r="FU330" s="2"/>
      <c r="FV330" s="2"/>
      <c r="FW330" s="2"/>
      <c r="FX330" s="2">
        <v>0</v>
      </c>
      <c r="FY330" s="2">
        <v>0</v>
      </c>
      <c r="FZ330" s="2"/>
      <c r="GA330" s="2" t="s">
        <v>3</v>
      </c>
      <c r="GB330" s="2"/>
      <c r="GC330" s="2"/>
      <c r="GD330" s="2">
        <v>1</v>
      </c>
      <c r="GE330" s="2"/>
      <c r="GF330" s="2">
        <v>1967222743</v>
      </c>
      <c r="GG330" s="2">
        <v>2</v>
      </c>
      <c r="GH330" s="2">
        <v>1</v>
      </c>
      <c r="GI330" s="2">
        <v>-2</v>
      </c>
      <c r="GJ330" s="2">
        <v>0</v>
      </c>
      <c r="GK330" s="2">
        <v>0</v>
      </c>
      <c r="GL330" s="2">
        <f t="shared" si="301"/>
        <v>0</v>
      </c>
      <c r="GM330" s="2">
        <f t="shared" si="302"/>
        <v>1</v>
      </c>
      <c r="GN330" s="2">
        <f t="shared" si="303"/>
        <v>1</v>
      </c>
      <c r="GO330" s="2">
        <f t="shared" si="304"/>
        <v>0</v>
      </c>
      <c r="GP330" s="2">
        <f t="shared" si="305"/>
        <v>0</v>
      </c>
      <c r="GQ330" s="2"/>
      <c r="GR330" s="2">
        <v>0</v>
      </c>
      <c r="GS330" s="2">
        <v>3</v>
      </c>
      <c r="GT330" s="2">
        <v>0</v>
      </c>
      <c r="GU330" s="2" t="s">
        <v>3</v>
      </c>
      <c r="GV330" s="2">
        <f t="shared" si="309"/>
        <v>0</v>
      </c>
      <c r="GW330" s="2">
        <v>1</v>
      </c>
      <c r="GX330" s="2">
        <f t="shared" si="307"/>
        <v>0</v>
      </c>
      <c r="GY330" s="2"/>
      <c r="GZ330" s="2"/>
      <c r="HA330" s="2">
        <v>0</v>
      </c>
      <c r="HB330" s="2">
        <v>0</v>
      </c>
      <c r="HC330" s="2">
        <f t="shared" si="308"/>
        <v>0</v>
      </c>
      <c r="HD330" s="2"/>
      <c r="HE330" s="2" t="s">
        <v>3</v>
      </c>
      <c r="HF330" s="2" t="s">
        <v>3</v>
      </c>
      <c r="HG330" s="2"/>
      <c r="HH330" s="2"/>
      <c r="HI330" s="2"/>
      <c r="HJ330" s="2"/>
      <c r="HK330" s="2"/>
      <c r="HL330" s="2"/>
      <c r="HM330" s="2" t="s">
        <v>3</v>
      </c>
      <c r="HN330" s="2" t="s">
        <v>3</v>
      </c>
      <c r="HO330" s="2" t="s">
        <v>3</v>
      </c>
      <c r="HP330" s="2" t="s">
        <v>3</v>
      </c>
      <c r="HQ330" s="2" t="s">
        <v>3</v>
      </c>
      <c r="HR330" s="2"/>
      <c r="HS330" s="2"/>
      <c r="HT330" s="2"/>
      <c r="HU330" s="2"/>
      <c r="HV330" s="2"/>
      <c r="HW330" s="2"/>
      <c r="HX330" s="2"/>
      <c r="HY330" s="2"/>
      <c r="HZ330" s="2"/>
      <c r="IA330" s="2"/>
      <c r="IB330" s="2"/>
      <c r="IC330" s="2"/>
      <c r="ID330" s="2"/>
      <c r="IE330" s="2"/>
      <c r="IF330" s="2"/>
      <c r="IG330" s="2"/>
      <c r="IH330" s="2"/>
      <c r="II330" s="2"/>
      <c r="IJ330" s="2"/>
      <c r="IK330" s="2">
        <v>0</v>
      </c>
      <c r="IL330" s="2"/>
      <c r="IM330" s="2"/>
      <c r="IN330" s="2"/>
      <c r="IO330" s="2"/>
      <c r="IP330" s="2"/>
      <c r="IQ330" s="2"/>
      <c r="IR330" s="2"/>
      <c r="IS330" s="2"/>
      <c r="IT330" s="2"/>
      <c r="IU330" s="2"/>
    </row>
    <row r="331" spans="1:255" x14ac:dyDescent="0.2">
      <c r="A331">
        <v>18</v>
      </c>
      <c r="B331">
        <v>1</v>
      </c>
      <c r="C331">
        <v>240</v>
      </c>
      <c r="E331" t="s">
        <v>255</v>
      </c>
      <c r="F331" t="e">
        <f>'1.Лок.смета.и.Акт'!#REF!</f>
        <v>#REF!</v>
      </c>
      <c r="G331" t="s">
        <v>83</v>
      </c>
      <c r="H331" t="s">
        <v>40</v>
      </c>
      <c r="I331">
        <f>I329*J331</f>
        <v>0.12</v>
      </c>
      <c r="J331">
        <v>2</v>
      </c>
      <c r="K331">
        <v>2</v>
      </c>
      <c r="L331">
        <v>0.432</v>
      </c>
      <c r="M331">
        <v>0</v>
      </c>
      <c r="N331">
        <f t="shared" si="271"/>
        <v>0.432</v>
      </c>
      <c r="O331">
        <f t="shared" si="272"/>
        <v>2</v>
      </c>
      <c r="P331">
        <f t="shared" si="273"/>
        <v>2</v>
      </c>
      <c r="Q331">
        <f t="shared" si="274"/>
        <v>0</v>
      </c>
      <c r="R331">
        <f t="shared" si="275"/>
        <v>0</v>
      </c>
      <c r="S331">
        <f t="shared" si="276"/>
        <v>0</v>
      </c>
      <c r="T331">
        <f t="shared" si="277"/>
        <v>0</v>
      </c>
      <c r="U331">
        <f t="shared" si="278"/>
        <v>0</v>
      </c>
      <c r="V331">
        <f t="shared" si="279"/>
        <v>0</v>
      </c>
      <c r="W331">
        <f t="shared" si="280"/>
        <v>0</v>
      </c>
      <c r="X331">
        <f t="shared" si="281"/>
        <v>0</v>
      </c>
      <c r="Y331">
        <f t="shared" si="282"/>
        <v>0</v>
      </c>
      <c r="AA331">
        <v>69726884</v>
      </c>
      <c r="AB331">
        <f t="shared" si="283"/>
        <v>1.97</v>
      </c>
      <c r="AC331">
        <f>ROUND((ES331),2)</f>
        <v>1.97</v>
      </c>
      <c r="AD331">
        <f t="shared" si="312"/>
        <v>0</v>
      </c>
      <c r="AE331">
        <f t="shared" si="313"/>
        <v>0</v>
      </c>
      <c r="AF331">
        <f t="shared" si="310"/>
        <v>0</v>
      </c>
      <c r="AG331">
        <f t="shared" si="287"/>
        <v>0</v>
      </c>
      <c r="AH331">
        <f t="shared" si="311"/>
        <v>0</v>
      </c>
      <c r="AI331">
        <f t="shared" si="314"/>
        <v>0</v>
      </c>
      <c r="AJ331">
        <f t="shared" si="290"/>
        <v>0</v>
      </c>
      <c r="AK331">
        <v>1.97</v>
      </c>
      <c r="AL331">
        <v>1.97</v>
      </c>
      <c r="AM331">
        <v>0</v>
      </c>
      <c r="AN331">
        <v>0</v>
      </c>
      <c r="AO331">
        <v>0</v>
      </c>
      <c r="AP331">
        <v>0</v>
      </c>
      <c r="AQ331">
        <v>0</v>
      </c>
      <c r="AR331">
        <v>0</v>
      </c>
      <c r="AS331">
        <v>0</v>
      </c>
      <c r="AT331">
        <v>0</v>
      </c>
      <c r="AU331">
        <v>0</v>
      </c>
      <c r="AV331">
        <v>1</v>
      </c>
      <c r="AW331">
        <v>1</v>
      </c>
      <c r="AZ331">
        <v>1</v>
      </c>
      <c r="BA331">
        <v>1</v>
      </c>
      <c r="BB331">
        <v>1</v>
      </c>
      <c r="BC331">
        <v>7.56</v>
      </c>
      <c r="BD331" t="s">
        <v>3</v>
      </c>
      <c r="BE331" t="s">
        <v>3</v>
      </c>
      <c r="BF331" t="s">
        <v>3</v>
      </c>
      <c r="BG331" t="s">
        <v>3</v>
      </c>
      <c r="BH331">
        <v>3</v>
      </c>
      <c r="BI331">
        <v>1</v>
      </c>
      <c r="BJ331" t="s">
        <v>194</v>
      </c>
      <c r="BM331">
        <v>500001</v>
      </c>
      <c r="BN331">
        <v>0</v>
      </c>
      <c r="BO331" t="s">
        <v>3</v>
      </c>
      <c r="BP331">
        <v>0</v>
      </c>
      <c r="BQ331">
        <v>8</v>
      </c>
      <c r="BR331">
        <v>0</v>
      </c>
      <c r="BS331">
        <v>1</v>
      </c>
      <c r="BT331">
        <v>1</v>
      </c>
      <c r="BU331">
        <v>1</v>
      </c>
      <c r="BV331">
        <v>1</v>
      </c>
      <c r="BW331">
        <v>1</v>
      </c>
      <c r="BX331">
        <v>1</v>
      </c>
      <c r="BY331" t="s">
        <v>3</v>
      </c>
      <c r="BZ331">
        <v>0</v>
      </c>
      <c r="CA331">
        <v>0</v>
      </c>
      <c r="CB331" t="s">
        <v>3</v>
      </c>
      <c r="CE331">
        <v>0</v>
      </c>
      <c r="CF331">
        <v>0</v>
      </c>
      <c r="CG331">
        <v>0</v>
      </c>
      <c r="CH331">
        <v>26</v>
      </c>
      <c r="CI331">
        <v>1</v>
      </c>
      <c r="CJ331">
        <v>0</v>
      </c>
      <c r="CK331">
        <v>0</v>
      </c>
      <c r="CL331">
        <v>0</v>
      </c>
      <c r="CM331">
        <v>0</v>
      </c>
      <c r="CN331" t="s">
        <v>3</v>
      </c>
      <c r="CO331">
        <v>0</v>
      </c>
      <c r="CP331">
        <f t="shared" si="291"/>
        <v>2</v>
      </c>
      <c r="CQ331">
        <f t="shared" si="292"/>
        <v>14.893199999999998</v>
      </c>
      <c r="CR331">
        <f t="shared" si="293"/>
        <v>0</v>
      </c>
      <c r="CS331">
        <f t="shared" si="294"/>
        <v>0</v>
      </c>
      <c r="CT331">
        <f t="shared" si="295"/>
        <v>0</v>
      </c>
      <c r="CU331">
        <f t="shared" si="296"/>
        <v>0</v>
      </c>
      <c r="CV331">
        <f t="shared" si="297"/>
        <v>0</v>
      </c>
      <c r="CW331">
        <f t="shared" si="298"/>
        <v>0</v>
      </c>
      <c r="CX331">
        <f t="shared" si="299"/>
        <v>0</v>
      </c>
      <c r="CY331">
        <f>(S331+R331)*(BZ331/100)</f>
        <v>0</v>
      </c>
      <c r="CZ331">
        <f>(S331+R331)*(CA331/100)</f>
        <v>0</v>
      </c>
      <c r="DC331" t="s">
        <v>3</v>
      </c>
      <c r="DD331" t="s">
        <v>3</v>
      </c>
      <c r="DE331" t="s">
        <v>3</v>
      </c>
      <c r="DF331" t="s">
        <v>3</v>
      </c>
      <c r="DG331" t="s">
        <v>3</v>
      </c>
      <c r="DH331" t="s">
        <v>3</v>
      </c>
      <c r="DI331" t="s">
        <v>3</v>
      </c>
      <c r="DJ331" t="s">
        <v>3</v>
      </c>
      <c r="DK331" t="s">
        <v>3</v>
      </c>
      <c r="DL331" t="s">
        <v>3</v>
      </c>
      <c r="DM331" t="s">
        <v>3</v>
      </c>
      <c r="DN331">
        <v>0</v>
      </c>
      <c r="DO331">
        <v>0</v>
      </c>
      <c r="DP331">
        <v>1</v>
      </c>
      <c r="DQ331">
        <v>1</v>
      </c>
      <c r="DU331">
        <v>1007</v>
      </c>
      <c r="DV331" t="s">
        <v>40</v>
      </c>
      <c r="DW331" t="e">
        <f>'1.Лок.смета.и.Акт'!#REF!</f>
        <v>#REF!</v>
      </c>
      <c r="DX331">
        <v>1</v>
      </c>
      <c r="DZ331" t="s">
        <v>3</v>
      </c>
      <c r="EA331" t="s">
        <v>3</v>
      </c>
      <c r="EB331" t="s">
        <v>3</v>
      </c>
      <c r="EC331" t="s">
        <v>3</v>
      </c>
      <c r="EE331">
        <v>54328897</v>
      </c>
      <c r="EF331">
        <v>8</v>
      </c>
      <c r="EG331" t="s">
        <v>31</v>
      </c>
      <c r="EH331">
        <v>0</v>
      </c>
      <c r="EI331" t="s">
        <v>3</v>
      </c>
      <c r="EJ331">
        <v>1</v>
      </c>
      <c r="EK331">
        <v>500001</v>
      </c>
      <c r="EL331" t="s">
        <v>32</v>
      </c>
      <c r="EM331" t="s">
        <v>33</v>
      </c>
      <c r="EO331" t="s">
        <v>3</v>
      </c>
      <c r="EQ331">
        <v>0</v>
      </c>
      <c r="ER331">
        <v>14.19</v>
      </c>
      <c r="ES331">
        <v>1.97</v>
      </c>
      <c r="ET331">
        <v>0</v>
      </c>
      <c r="EU331">
        <v>0</v>
      </c>
      <c r="EV331">
        <v>0</v>
      </c>
      <c r="EW331">
        <v>0</v>
      </c>
      <c r="EX331">
        <v>0</v>
      </c>
      <c r="EZ331">
        <v>5</v>
      </c>
      <c r="FC331">
        <v>0</v>
      </c>
      <c r="FD331">
        <v>18</v>
      </c>
      <c r="FF331">
        <v>14.19</v>
      </c>
      <c r="FQ331">
        <v>0</v>
      </c>
      <c r="FR331">
        <f t="shared" si="300"/>
        <v>0</v>
      </c>
      <c r="FS331">
        <v>0</v>
      </c>
      <c r="FX331">
        <v>0</v>
      </c>
      <c r="FY331">
        <v>0</v>
      </c>
      <c r="GA331" t="s">
        <v>85</v>
      </c>
      <c r="GD331">
        <v>1</v>
      </c>
      <c r="GF331">
        <v>1967222743</v>
      </c>
      <c r="GG331">
        <v>2</v>
      </c>
      <c r="GH331">
        <v>3</v>
      </c>
      <c r="GI331">
        <v>5</v>
      </c>
      <c r="GJ331">
        <v>0</v>
      </c>
      <c r="GK331">
        <v>0</v>
      </c>
      <c r="GL331">
        <f t="shared" si="301"/>
        <v>0</v>
      </c>
      <c r="GM331">
        <f t="shared" si="302"/>
        <v>2</v>
      </c>
      <c r="GN331">
        <f t="shared" si="303"/>
        <v>2</v>
      </c>
      <c r="GO331">
        <f t="shared" si="304"/>
        <v>0</v>
      </c>
      <c r="GP331">
        <f t="shared" si="305"/>
        <v>0</v>
      </c>
      <c r="GR331">
        <v>1</v>
      </c>
      <c r="GS331">
        <v>1</v>
      </c>
      <c r="GT331">
        <v>0</v>
      </c>
      <c r="GU331" t="s">
        <v>3</v>
      </c>
      <c r="GV331">
        <f t="shared" si="309"/>
        <v>0</v>
      </c>
      <c r="GW331">
        <v>1</v>
      </c>
      <c r="GX331">
        <f t="shared" si="307"/>
        <v>0</v>
      </c>
      <c r="HA331">
        <v>0</v>
      </c>
      <c r="HB331">
        <v>0</v>
      </c>
      <c r="HC331">
        <f t="shared" si="308"/>
        <v>0</v>
      </c>
      <c r="HE331" t="s">
        <v>35</v>
      </c>
      <c r="HF331" t="s">
        <v>36</v>
      </c>
      <c r="HM331" t="s">
        <v>3</v>
      </c>
      <c r="HN331" t="s">
        <v>3</v>
      </c>
      <c r="HO331" t="s">
        <v>3</v>
      </c>
      <c r="HP331" t="s">
        <v>3</v>
      </c>
      <c r="HQ331" t="s">
        <v>3</v>
      </c>
      <c r="IK331">
        <v>0</v>
      </c>
    </row>
    <row r="332" spans="1:255" x14ac:dyDescent="0.2">
      <c r="A332" s="2">
        <v>17</v>
      </c>
      <c r="B332" s="2">
        <v>1</v>
      </c>
      <c r="C332" s="2">
        <f>ROW(SmtRes!A252)</f>
        <v>252</v>
      </c>
      <c r="D332" s="2">
        <f>ROW(EtalonRes!A257)</f>
        <v>257</v>
      </c>
      <c r="E332" s="2" t="s">
        <v>256</v>
      </c>
      <c r="F332" s="2" t="s">
        <v>257</v>
      </c>
      <c r="G332" s="2" t="s">
        <v>258</v>
      </c>
      <c r="H332" s="2" t="s">
        <v>51</v>
      </c>
      <c r="I332" s="2">
        <v>0</v>
      </c>
      <c r="J332" s="2">
        <v>0</v>
      </c>
      <c r="K332" s="2">
        <v>0</v>
      </c>
      <c r="L332" s="2">
        <v>0.216</v>
      </c>
      <c r="M332" s="2">
        <v>0</v>
      </c>
      <c r="N332" s="2">
        <f t="shared" si="271"/>
        <v>0.216</v>
      </c>
      <c r="O332" s="2">
        <f t="shared" si="272"/>
        <v>0</v>
      </c>
      <c r="P332" s="2">
        <f t="shared" si="273"/>
        <v>0</v>
      </c>
      <c r="Q332" s="2">
        <f t="shared" si="274"/>
        <v>0</v>
      </c>
      <c r="R332" s="2">
        <f t="shared" si="275"/>
        <v>0</v>
      </c>
      <c r="S332" s="2">
        <f t="shared" si="276"/>
        <v>0</v>
      </c>
      <c r="T332" s="2">
        <f t="shared" si="277"/>
        <v>0</v>
      </c>
      <c r="U332" s="2">
        <f t="shared" si="278"/>
        <v>0</v>
      </c>
      <c r="V332" s="2">
        <f t="shared" si="279"/>
        <v>0</v>
      </c>
      <c r="W332" s="2">
        <f t="shared" si="280"/>
        <v>0</v>
      </c>
      <c r="X332" s="2">
        <f t="shared" si="281"/>
        <v>0</v>
      </c>
      <c r="Y332" s="2">
        <f t="shared" si="282"/>
        <v>0</v>
      </c>
      <c r="Z332" s="2"/>
      <c r="AA332" s="2">
        <v>69726971</v>
      </c>
      <c r="AB332" s="2">
        <f t="shared" si="283"/>
        <v>1205.75</v>
      </c>
      <c r="AC332" s="2">
        <f>ROUND((ES332+(SUM(SmtRes!BC241:'SmtRes'!BC252)+SUM(EtalonRes!AL247:'EtalonRes'!AL257))),2)</f>
        <v>0</v>
      </c>
      <c r="AD332" s="2">
        <f t="shared" si="312"/>
        <v>149.29</v>
      </c>
      <c r="AE332" s="2">
        <f t="shared" si="313"/>
        <v>50.77</v>
      </c>
      <c r="AF332" s="2">
        <f t="shared" si="310"/>
        <v>1056.46</v>
      </c>
      <c r="AG332" s="2">
        <f t="shared" si="287"/>
        <v>0</v>
      </c>
      <c r="AH332" s="2">
        <f t="shared" si="311"/>
        <v>119.78</v>
      </c>
      <c r="AI332" s="2">
        <f t="shared" si="314"/>
        <v>4.22</v>
      </c>
      <c r="AJ332" s="2">
        <f t="shared" si="290"/>
        <v>0</v>
      </c>
      <c r="AK332" s="2">
        <v>10623</v>
      </c>
      <c r="AL332" s="2">
        <v>9417.25</v>
      </c>
      <c r="AM332" s="2">
        <v>149.29</v>
      </c>
      <c r="AN332" s="2">
        <v>50.77</v>
      </c>
      <c r="AO332" s="2">
        <v>1056.46</v>
      </c>
      <c r="AP332" s="2">
        <v>0</v>
      </c>
      <c r="AQ332" s="2">
        <v>119.78</v>
      </c>
      <c r="AR332" s="2">
        <v>4.22</v>
      </c>
      <c r="AS332" s="2">
        <v>0</v>
      </c>
      <c r="AT332" s="2">
        <v>123</v>
      </c>
      <c r="AU332" s="2">
        <v>75</v>
      </c>
      <c r="AV332" s="2">
        <v>1</v>
      </c>
      <c r="AW332" s="2">
        <v>1</v>
      </c>
      <c r="AX332" s="2"/>
      <c r="AY332" s="2"/>
      <c r="AZ332" s="2">
        <v>1</v>
      </c>
      <c r="BA332" s="2">
        <v>1</v>
      </c>
      <c r="BB332" s="2">
        <v>1</v>
      </c>
      <c r="BC332" s="2">
        <v>1</v>
      </c>
      <c r="BD332" s="2" t="s">
        <v>3</v>
      </c>
      <c r="BE332" s="2" t="s">
        <v>3</v>
      </c>
      <c r="BF332" s="2" t="s">
        <v>3</v>
      </c>
      <c r="BG332" s="2" t="s">
        <v>3</v>
      </c>
      <c r="BH332" s="2">
        <v>0</v>
      </c>
      <c r="BI332" s="2">
        <v>1</v>
      </c>
      <c r="BJ332" s="2" t="s">
        <v>259</v>
      </c>
      <c r="BK332" s="2"/>
      <c r="BL332" s="2"/>
      <c r="BM332" s="2">
        <v>11001</v>
      </c>
      <c r="BN332" s="2">
        <v>0</v>
      </c>
      <c r="BO332" s="2" t="s">
        <v>3</v>
      </c>
      <c r="BP332" s="2">
        <v>0</v>
      </c>
      <c r="BQ332" s="2">
        <v>2</v>
      </c>
      <c r="BR332" s="2">
        <v>0</v>
      </c>
      <c r="BS332" s="2">
        <v>1</v>
      </c>
      <c r="BT332" s="2">
        <v>1</v>
      </c>
      <c r="BU332" s="2">
        <v>1</v>
      </c>
      <c r="BV332" s="2">
        <v>1</v>
      </c>
      <c r="BW332" s="2">
        <v>1</v>
      </c>
      <c r="BX332" s="2">
        <v>1</v>
      </c>
      <c r="BY332" s="2" t="s">
        <v>3</v>
      </c>
      <c r="BZ332" s="2">
        <v>123</v>
      </c>
      <c r="CA332" s="2">
        <v>75</v>
      </c>
      <c r="CB332" s="2" t="s">
        <v>3</v>
      </c>
      <c r="CC332" s="2"/>
      <c r="CD332" s="2"/>
      <c r="CE332" s="2">
        <v>0</v>
      </c>
      <c r="CF332" s="2">
        <v>0</v>
      </c>
      <c r="CG332" s="2">
        <v>0</v>
      </c>
      <c r="CH332" s="2">
        <v>27</v>
      </c>
      <c r="CI332" s="2">
        <v>0</v>
      </c>
      <c r="CJ332" s="2">
        <v>0</v>
      </c>
      <c r="CK332" s="2">
        <v>0</v>
      </c>
      <c r="CL332" s="2">
        <v>0</v>
      </c>
      <c r="CM332" s="2">
        <v>0</v>
      </c>
      <c r="CN332" s="2" t="s">
        <v>3</v>
      </c>
      <c r="CO332" s="2">
        <v>0</v>
      </c>
      <c r="CP332" s="2">
        <f t="shared" si="291"/>
        <v>0</v>
      </c>
      <c r="CQ332" s="2">
        <f t="shared" si="292"/>
        <v>0</v>
      </c>
      <c r="CR332" s="2">
        <f t="shared" si="293"/>
        <v>149.29</v>
      </c>
      <c r="CS332" s="2">
        <f t="shared" si="294"/>
        <v>50.77</v>
      </c>
      <c r="CT332" s="2">
        <f t="shared" si="295"/>
        <v>1056.46</v>
      </c>
      <c r="CU332" s="2">
        <f t="shared" si="296"/>
        <v>0</v>
      </c>
      <c r="CV332" s="2">
        <f t="shared" si="297"/>
        <v>119.78</v>
      </c>
      <c r="CW332" s="2">
        <f t="shared" si="298"/>
        <v>4.22</v>
      </c>
      <c r="CX332" s="2">
        <f t="shared" si="299"/>
        <v>0</v>
      </c>
      <c r="CY332" s="2">
        <f>(((S332+R332)*AT332)/100)</f>
        <v>0</v>
      </c>
      <c r="CZ332" s="2">
        <f>(((S332+R332)*AU332)/100)</f>
        <v>0</v>
      </c>
      <c r="DA332" s="2"/>
      <c r="DB332" s="2"/>
      <c r="DC332" s="2" t="s">
        <v>3</v>
      </c>
      <c r="DD332" s="2" t="s">
        <v>3</v>
      </c>
      <c r="DE332" s="2" t="s">
        <v>3</v>
      </c>
      <c r="DF332" s="2" t="s">
        <v>3</v>
      </c>
      <c r="DG332" s="2" t="s">
        <v>3</v>
      </c>
      <c r="DH332" s="2" t="s">
        <v>3</v>
      </c>
      <c r="DI332" s="2" t="s">
        <v>3</v>
      </c>
      <c r="DJ332" s="2" t="s">
        <v>3</v>
      </c>
      <c r="DK332" s="2" t="s">
        <v>3</v>
      </c>
      <c r="DL332" s="2" t="s">
        <v>3</v>
      </c>
      <c r="DM332" s="2" t="s">
        <v>3</v>
      </c>
      <c r="DN332" s="2">
        <v>0</v>
      </c>
      <c r="DO332" s="2">
        <v>0</v>
      </c>
      <c r="DP332" s="2">
        <v>1</v>
      </c>
      <c r="DQ332" s="2">
        <v>1</v>
      </c>
      <c r="DR332" s="2"/>
      <c r="DS332" s="2"/>
      <c r="DT332" s="2"/>
      <c r="DU332" s="2">
        <v>1013</v>
      </c>
      <c r="DV332" s="2" t="s">
        <v>51</v>
      </c>
      <c r="DW332" s="2" t="s">
        <v>51</v>
      </c>
      <c r="DX332" s="2">
        <v>1</v>
      </c>
      <c r="DY332" s="2"/>
      <c r="DZ332" s="2" t="s">
        <v>3</v>
      </c>
      <c r="EA332" s="2" t="s">
        <v>3</v>
      </c>
      <c r="EB332" s="2" t="s">
        <v>3</v>
      </c>
      <c r="EC332" s="2" t="s">
        <v>3</v>
      </c>
      <c r="ED332" s="2"/>
      <c r="EE332" s="2">
        <v>54328965</v>
      </c>
      <c r="EF332" s="2">
        <v>2</v>
      </c>
      <c r="EG332" s="2" t="s">
        <v>21</v>
      </c>
      <c r="EH332" s="2">
        <v>0</v>
      </c>
      <c r="EI332" s="2" t="s">
        <v>3</v>
      </c>
      <c r="EJ332" s="2">
        <v>1</v>
      </c>
      <c r="EK332" s="2">
        <v>11001</v>
      </c>
      <c r="EL332" s="2" t="s">
        <v>22</v>
      </c>
      <c r="EM332" s="2" t="s">
        <v>23</v>
      </c>
      <c r="EN332" s="2"/>
      <c r="EO332" s="2" t="s">
        <v>3</v>
      </c>
      <c r="EP332" s="2"/>
      <c r="EQ332" s="2">
        <v>1441792</v>
      </c>
      <c r="ER332" s="2">
        <v>10623</v>
      </c>
      <c r="ES332" s="2">
        <v>9417.25</v>
      </c>
      <c r="ET332" s="2">
        <v>149.29</v>
      </c>
      <c r="EU332" s="2">
        <v>50.77</v>
      </c>
      <c r="EV332" s="2">
        <v>1056.46</v>
      </c>
      <c r="EW332" s="2">
        <v>119.78</v>
      </c>
      <c r="EX332" s="2">
        <v>4.22</v>
      </c>
      <c r="EY332" s="2">
        <v>1</v>
      </c>
      <c r="EZ332" s="2"/>
      <c r="FA332" s="2"/>
      <c r="FB332" s="2"/>
      <c r="FC332" s="2"/>
      <c r="FD332" s="2"/>
      <c r="FE332" s="2"/>
      <c r="FF332" s="2"/>
      <c r="FG332" s="2"/>
      <c r="FH332" s="2"/>
      <c r="FI332" s="2"/>
      <c r="FJ332" s="2"/>
      <c r="FK332" s="2"/>
      <c r="FL332" s="2"/>
      <c r="FM332" s="2"/>
      <c r="FN332" s="2"/>
      <c r="FO332" s="2"/>
      <c r="FP332" s="2"/>
      <c r="FQ332" s="2">
        <v>0</v>
      </c>
      <c r="FR332" s="2">
        <f t="shared" si="300"/>
        <v>0</v>
      </c>
      <c r="FS332" s="2">
        <v>0</v>
      </c>
      <c r="FT332" s="2"/>
      <c r="FU332" s="2"/>
      <c r="FV332" s="2"/>
      <c r="FW332" s="2"/>
      <c r="FX332" s="2">
        <v>123</v>
      </c>
      <c r="FY332" s="2">
        <v>75</v>
      </c>
      <c r="FZ332" s="2"/>
      <c r="GA332" s="2" t="s">
        <v>3</v>
      </c>
      <c r="GB332" s="2"/>
      <c r="GC332" s="2"/>
      <c r="GD332" s="2">
        <v>1</v>
      </c>
      <c r="GE332" s="2"/>
      <c r="GF332" s="2">
        <v>548176157</v>
      </c>
      <c r="GG332" s="2">
        <v>2</v>
      </c>
      <c r="GH332" s="2">
        <v>1</v>
      </c>
      <c r="GI332" s="2">
        <v>-2</v>
      </c>
      <c r="GJ332" s="2">
        <v>0</v>
      </c>
      <c r="GK332" s="2">
        <v>0</v>
      </c>
      <c r="GL332" s="2">
        <f t="shared" si="301"/>
        <v>0</v>
      </c>
      <c r="GM332" s="2">
        <f t="shared" si="302"/>
        <v>0</v>
      </c>
      <c r="GN332" s="2">
        <f t="shared" si="303"/>
        <v>0</v>
      </c>
      <c r="GO332" s="2">
        <f t="shared" si="304"/>
        <v>0</v>
      </c>
      <c r="GP332" s="2">
        <f t="shared" si="305"/>
        <v>0</v>
      </c>
      <c r="GQ332" s="2"/>
      <c r="GR332" s="2">
        <v>0</v>
      </c>
      <c r="GS332" s="2">
        <v>3</v>
      </c>
      <c r="GT332" s="2">
        <v>0</v>
      </c>
      <c r="GU332" s="2" t="s">
        <v>3</v>
      </c>
      <c r="GV332" s="2">
        <f t="shared" si="309"/>
        <v>0</v>
      </c>
      <c r="GW332" s="2">
        <v>1</v>
      </c>
      <c r="GX332" s="2">
        <f t="shared" si="307"/>
        <v>0</v>
      </c>
      <c r="GY332" s="2"/>
      <c r="GZ332" s="2"/>
      <c r="HA332" s="2">
        <v>0</v>
      </c>
      <c r="HB332" s="2">
        <v>0</v>
      </c>
      <c r="HC332" s="2">
        <f t="shared" si="308"/>
        <v>0</v>
      </c>
      <c r="HD332" s="2"/>
      <c r="HE332" s="2" t="s">
        <v>3</v>
      </c>
      <c r="HF332" s="2" t="s">
        <v>3</v>
      </c>
      <c r="HG332" s="2"/>
      <c r="HH332" s="2"/>
      <c r="HI332" s="2"/>
      <c r="HJ332" s="2"/>
      <c r="HK332" s="2"/>
      <c r="HL332" s="2"/>
      <c r="HM332" s="2" t="s">
        <v>3</v>
      </c>
      <c r="HN332" s="2" t="s">
        <v>24</v>
      </c>
      <c r="HO332" s="2" t="s">
        <v>25</v>
      </c>
      <c r="HP332" s="2" t="s">
        <v>22</v>
      </c>
      <c r="HQ332" s="2" t="s">
        <v>22</v>
      </c>
      <c r="HR332" s="2"/>
      <c r="HS332" s="2"/>
      <c r="HT332" s="2"/>
      <c r="HU332" s="2"/>
      <c r="HV332" s="2"/>
      <c r="HW332" s="2"/>
      <c r="HX332" s="2"/>
      <c r="HY332" s="2"/>
      <c r="HZ332" s="2"/>
      <c r="IA332" s="2"/>
      <c r="IB332" s="2"/>
      <c r="IC332" s="2"/>
      <c r="ID332" s="2"/>
      <c r="IE332" s="2"/>
      <c r="IF332" s="2"/>
      <c r="IG332" s="2"/>
      <c r="IH332" s="2"/>
      <c r="II332" s="2"/>
      <c r="IJ332" s="2"/>
      <c r="IK332" s="2">
        <v>0</v>
      </c>
      <c r="IL332" s="2"/>
      <c r="IM332" s="2"/>
      <c r="IN332" s="2"/>
      <c r="IO332" s="2"/>
      <c r="IP332" s="2"/>
      <c r="IQ332" s="2"/>
      <c r="IR332" s="2"/>
      <c r="IS332" s="2"/>
      <c r="IT332" s="2"/>
      <c r="IU332" s="2"/>
    </row>
    <row r="333" spans="1:255" x14ac:dyDescent="0.2">
      <c r="A333">
        <v>17</v>
      </c>
      <c r="B333">
        <v>1</v>
      </c>
      <c r="C333">
        <f>ROW(SmtRes!A264)</f>
        <v>264</v>
      </c>
      <c r="D333">
        <f>ROW(EtalonRes!A268)</f>
        <v>268</v>
      </c>
      <c r="E333" t="s">
        <v>256</v>
      </c>
      <c r="F333" t="s">
        <v>257</v>
      </c>
      <c r="G333" t="s">
        <v>258</v>
      </c>
      <c r="H333" t="s">
        <v>51</v>
      </c>
      <c r="I333">
        <v>0</v>
      </c>
      <c r="J333">
        <v>0</v>
      </c>
      <c r="K333">
        <v>0</v>
      </c>
      <c r="L333">
        <v>0.216</v>
      </c>
      <c r="M333">
        <v>0</v>
      </c>
      <c r="N333">
        <f t="shared" si="271"/>
        <v>0.216</v>
      </c>
      <c r="O333">
        <f t="shared" si="272"/>
        <v>0</v>
      </c>
      <c r="P333">
        <f t="shared" si="273"/>
        <v>0</v>
      </c>
      <c r="Q333">
        <f t="shared" si="274"/>
        <v>0</v>
      </c>
      <c r="R333">
        <f t="shared" si="275"/>
        <v>0</v>
      </c>
      <c r="S333">
        <f t="shared" si="276"/>
        <v>0</v>
      </c>
      <c r="T333">
        <f t="shared" si="277"/>
        <v>0</v>
      </c>
      <c r="U333">
        <f t="shared" si="278"/>
        <v>0</v>
      </c>
      <c r="V333">
        <f t="shared" si="279"/>
        <v>0</v>
      </c>
      <c r="W333">
        <f t="shared" si="280"/>
        <v>0</v>
      </c>
      <c r="X333">
        <f t="shared" si="281"/>
        <v>0</v>
      </c>
      <c r="Y333">
        <f t="shared" si="282"/>
        <v>0</v>
      </c>
      <c r="AA333">
        <v>69726884</v>
      </c>
      <c r="AB333">
        <f t="shared" si="283"/>
        <v>1205.75</v>
      </c>
      <c r="AC333">
        <f>ROUND((ES333+(SUM(SmtRes!BC253:'SmtRes'!BC264)+SUM(EtalonRes!AL258:'EtalonRes'!AL268))),2)</f>
        <v>0</v>
      </c>
      <c r="AD333">
        <f t="shared" si="312"/>
        <v>149.29</v>
      </c>
      <c r="AE333">
        <f t="shared" si="313"/>
        <v>50.77</v>
      </c>
      <c r="AF333">
        <f t="shared" si="310"/>
        <v>1056.46</v>
      </c>
      <c r="AG333">
        <f t="shared" si="287"/>
        <v>0</v>
      </c>
      <c r="AH333">
        <f t="shared" si="311"/>
        <v>119.78</v>
      </c>
      <c r="AI333">
        <f t="shared" si="314"/>
        <v>4.22</v>
      </c>
      <c r="AJ333">
        <f t="shared" si="290"/>
        <v>0</v>
      </c>
      <c r="AK333">
        <v>10623</v>
      </c>
      <c r="AL333">
        <v>9417.25</v>
      </c>
      <c r="AM333">
        <v>149.29</v>
      </c>
      <c r="AN333">
        <v>50.77</v>
      </c>
      <c r="AO333">
        <v>1056.46</v>
      </c>
      <c r="AP333">
        <v>0</v>
      </c>
      <c r="AQ333">
        <v>119.78</v>
      </c>
      <c r="AR333">
        <v>4.22</v>
      </c>
      <c r="AS333">
        <v>0</v>
      </c>
      <c r="AT333">
        <v>117</v>
      </c>
      <c r="AU333">
        <v>64</v>
      </c>
      <c r="AV333">
        <v>1</v>
      </c>
      <c r="AW333">
        <v>1</v>
      </c>
      <c r="AZ333">
        <v>1</v>
      </c>
      <c r="BA333">
        <v>34.92</v>
      </c>
      <c r="BB333">
        <v>9.3000000000000007</v>
      </c>
      <c r="BC333">
        <v>7.56</v>
      </c>
      <c r="BD333" t="s">
        <v>3</v>
      </c>
      <c r="BE333" t="s">
        <v>3</v>
      </c>
      <c r="BF333" t="s">
        <v>3</v>
      </c>
      <c r="BG333" t="s">
        <v>3</v>
      </c>
      <c r="BH333">
        <v>0</v>
      </c>
      <c r="BI333">
        <v>1</v>
      </c>
      <c r="BJ333" t="s">
        <v>259</v>
      </c>
      <c r="BM333">
        <v>11001</v>
      </c>
      <c r="BN333">
        <v>0</v>
      </c>
      <c r="BO333" t="s">
        <v>257</v>
      </c>
      <c r="BP333">
        <v>1</v>
      </c>
      <c r="BQ333">
        <v>2</v>
      </c>
      <c r="BR333">
        <v>0</v>
      </c>
      <c r="BS333">
        <v>19.8</v>
      </c>
      <c r="BT333">
        <v>1</v>
      </c>
      <c r="BU333">
        <v>1</v>
      </c>
      <c r="BV333">
        <v>1</v>
      </c>
      <c r="BW333">
        <v>1</v>
      </c>
      <c r="BX333">
        <v>1</v>
      </c>
      <c r="BY333" t="s">
        <v>3</v>
      </c>
      <c r="BZ333">
        <v>117</v>
      </c>
      <c r="CA333">
        <v>64</v>
      </c>
      <c r="CB333" t="s">
        <v>3</v>
      </c>
      <c r="CE333">
        <v>0</v>
      </c>
      <c r="CF333">
        <v>0</v>
      </c>
      <c r="CG333">
        <v>0</v>
      </c>
      <c r="CH333">
        <v>27</v>
      </c>
      <c r="CI333">
        <v>0</v>
      </c>
      <c r="CJ333">
        <v>0</v>
      </c>
      <c r="CK333">
        <v>0</v>
      </c>
      <c r="CL333">
        <v>0</v>
      </c>
      <c r="CM333">
        <v>0</v>
      </c>
      <c r="CN333" t="s">
        <v>3</v>
      </c>
      <c r="CO333">
        <v>0</v>
      </c>
      <c r="CP333">
        <f t="shared" si="291"/>
        <v>0</v>
      </c>
      <c r="CQ333">
        <f t="shared" si="292"/>
        <v>0</v>
      </c>
      <c r="CR333">
        <f t="shared" si="293"/>
        <v>1388.3969999999999</v>
      </c>
      <c r="CS333">
        <f t="shared" si="294"/>
        <v>1005.2460000000001</v>
      </c>
      <c r="CT333">
        <f t="shared" si="295"/>
        <v>36891.583200000001</v>
      </c>
      <c r="CU333">
        <f t="shared" si="296"/>
        <v>0</v>
      </c>
      <c r="CV333">
        <f t="shared" si="297"/>
        <v>119.78</v>
      </c>
      <c r="CW333">
        <f t="shared" si="298"/>
        <v>4.22</v>
      </c>
      <c r="CX333">
        <f t="shared" si="299"/>
        <v>0</v>
      </c>
      <c r="CY333">
        <f>(S333+R333)*(BZ333/100)</f>
        <v>0</v>
      </c>
      <c r="CZ333">
        <f>(S333+R333)*(CA333/100)</f>
        <v>0</v>
      </c>
      <c r="DC333" t="s">
        <v>3</v>
      </c>
      <c r="DD333" t="s">
        <v>3</v>
      </c>
      <c r="DE333" t="s">
        <v>3</v>
      </c>
      <c r="DF333" t="s">
        <v>3</v>
      </c>
      <c r="DG333" t="s">
        <v>3</v>
      </c>
      <c r="DH333" t="s">
        <v>3</v>
      </c>
      <c r="DI333" t="s">
        <v>3</v>
      </c>
      <c r="DJ333" t="s">
        <v>3</v>
      </c>
      <c r="DK333" t="s">
        <v>3</v>
      </c>
      <c r="DL333" t="s">
        <v>3</v>
      </c>
      <c r="DM333" t="s">
        <v>3</v>
      </c>
      <c r="DN333">
        <v>123</v>
      </c>
      <c r="DO333">
        <v>75</v>
      </c>
      <c r="DP333">
        <v>1</v>
      </c>
      <c r="DQ333">
        <v>1</v>
      </c>
      <c r="DU333">
        <v>1013</v>
      </c>
      <c r="DV333" t="s">
        <v>51</v>
      </c>
      <c r="DW333" t="s">
        <v>51</v>
      </c>
      <c r="DX333">
        <v>1</v>
      </c>
      <c r="DZ333" t="s">
        <v>3</v>
      </c>
      <c r="EA333" t="s">
        <v>3</v>
      </c>
      <c r="EB333" t="s">
        <v>3</v>
      </c>
      <c r="EC333" t="s">
        <v>3</v>
      </c>
      <c r="EE333">
        <v>54328965</v>
      </c>
      <c r="EF333">
        <v>2</v>
      </c>
      <c r="EG333" t="s">
        <v>21</v>
      </c>
      <c r="EH333">
        <v>0</v>
      </c>
      <c r="EI333" t="s">
        <v>3</v>
      </c>
      <c r="EJ333">
        <v>1</v>
      </c>
      <c r="EK333">
        <v>11001</v>
      </c>
      <c r="EL333" t="s">
        <v>22</v>
      </c>
      <c r="EM333" t="s">
        <v>23</v>
      </c>
      <c r="EO333" t="s">
        <v>3</v>
      </c>
      <c r="EQ333">
        <v>1441792</v>
      </c>
      <c r="ER333">
        <v>10623</v>
      </c>
      <c r="ES333">
        <v>9417.25</v>
      </c>
      <c r="ET333">
        <v>149.29</v>
      </c>
      <c r="EU333">
        <v>50.77</v>
      </c>
      <c r="EV333">
        <v>1056.46</v>
      </c>
      <c r="EW333">
        <v>119.78</v>
      </c>
      <c r="EX333">
        <v>4.22</v>
      </c>
      <c r="EY333">
        <v>1</v>
      </c>
      <c r="FQ333">
        <v>0</v>
      </c>
      <c r="FR333">
        <f t="shared" si="300"/>
        <v>0</v>
      </c>
      <c r="FS333">
        <v>0</v>
      </c>
      <c r="FX333">
        <v>123</v>
      </c>
      <c r="FY333">
        <v>75</v>
      </c>
      <c r="GA333" t="s">
        <v>3</v>
      </c>
      <c r="GD333">
        <v>1</v>
      </c>
      <c r="GF333">
        <v>548176157</v>
      </c>
      <c r="GG333">
        <v>2</v>
      </c>
      <c r="GH333">
        <v>1</v>
      </c>
      <c r="GI333">
        <v>2</v>
      </c>
      <c r="GJ333">
        <v>0</v>
      </c>
      <c r="GK333">
        <v>0</v>
      </c>
      <c r="GL333">
        <f t="shared" si="301"/>
        <v>0</v>
      </c>
      <c r="GM333">
        <f t="shared" si="302"/>
        <v>0</v>
      </c>
      <c r="GN333">
        <f t="shared" si="303"/>
        <v>0</v>
      </c>
      <c r="GO333">
        <f t="shared" si="304"/>
        <v>0</v>
      </c>
      <c r="GP333">
        <f t="shared" si="305"/>
        <v>0</v>
      </c>
      <c r="GR333">
        <v>0</v>
      </c>
      <c r="GS333">
        <v>3</v>
      </c>
      <c r="GT333">
        <v>0</v>
      </c>
      <c r="GU333" t="s">
        <v>3</v>
      </c>
      <c r="GV333">
        <f t="shared" si="309"/>
        <v>0</v>
      </c>
      <c r="GW333">
        <v>1005.2</v>
      </c>
      <c r="GX333">
        <f t="shared" si="307"/>
        <v>0</v>
      </c>
      <c r="HA333">
        <v>0</v>
      </c>
      <c r="HB333">
        <v>0</v>
      </c>
      <c r="HC333">
        <f t="shared" si="308"/>
        <v>0</v>
      </c>
      <c r="HE333" t="s">
        <v>3</v>
      </c>
      <c r="HF333" t="s">
        <v>3</v>
      </c>
      <c r="HM333" t="s">
        <v>3</v>
      </c>
      <c r="HN333" t="s">
        <v>24</v>
      </c>
      <c r="HO333" t="s">
        <v>25</v>
      </c>
      <c r="HP333" t="s">
        <v>22</v>
      </c>
      <c r="HQ333" t="s">
        <v>22</v>
      </c>
      <c r="IK333">
        <v>0</v>
      </c>
    </row>
    <row r="334" spans="1:255" x14ac:dyDescent="0.2">
      <c r="A334" s="2">
        <v>18</v>
      </c>
      <c r="B334" s="2">
        <v>1</v>
      </c>
      <c r="C334" s="2">
        <v>251</v>
      </c>
      <c r="D334" s="2"/>
      <c r="E334" s="2" t="s">
        <v>260</v>
      </c>
      <c r="F334" s="2" t="s">
        <v>60</v>
      </c>
      <c r="G334" s="2" t="s">
        <v>61</v>
      </c>
      <c r="H334" s="2" t="s">
        <v>261</v>
      </c>
      <c r="I334" s="2">
        <f>I332*J334</f>
        <v>0</v>
      </c>
      <c r="J334" s="2">
        <v>800</v>
      </c>
      <c r="K334" s="2">
        <v>800</v>
      </c>
      <c r="L334" s="2">
        <v>172.8</v>
      </c>
      <c r="M334" s="2">
        <v>0</v>
      </c>
      <c r="N334" s="2">
        <f t="shared" si="271"/>
        <v>172.8</v>
      </c>
      <c r="O334" s="2">
        <f t="shared" si="272"/>
        <v>0</v>
      </c>
      <c r="P334" s="2">
        <f t="shared" si="273"/>
        <v>0</v>
      </c>
      <c r="Q334" s="2">
        <f t="shared" si="274"/>
        <v>0</v>
      </c>
      <c r="R334" s="2">
        <f t="shared" si="275"/>
        <v>0</v>
      </c>
      <c r="S334" s="2">
        <f t="shared" si="276"/>
        <v>0</v>
      </c>
      <c r="T334" s="2">
        <f t="shared" si="277"/>
        <v>0</v>
      </c>
      <c r="U334" s="2">
        <f t="shared" si="278"/>
        <v>0</v>
      </c>
      <c r="V334" s="2">
        <f t="shared" si="279"/>
        <v>0</v>
      </c>
      <c r="W334" s="2">
        <f t="shared" si="280"/>
        <v>0</v>
      </c>
      <c r="X334" s="2">
        <f t="shared" si="281"/>
        <v>0</v>
      </c>
      <c r="Y334" s="2">
        <f t="shared" si="282"/>
        <v>0</v>
      </c>
      <c r="Z334" s="2"/>
      <c r="AA334" s="2">
        <v>69726971</v>
      </c>
      <c r="AB334" s="2">
        <f t="shared" si="283"/>
        <v>0.5</v>
      </c>
      <c r="AC334" s="2">
        <f t="shared" ref="AC334:AC345" si="315">ROUND((ES334),2)</f>
        <v>0.5</v>
      </c>
      <c r="AD334" s="2">
        <f t="shared" si="312"/>
        <v>0</v>
      </c>
      <c r="AE334" s="2">
        <f t="shared" si="313"/>
        <v>0</v>
      </c>
      <c r="AF334" s="2">
        <f t="shared" si="310"/>
        <v>0</v>
      </c>
      <c r="AG334" s="2">
        <f t="shared" si="287"/>
        <v>0</v>
      </c>
      <c r="AH334" s="2">
        <f t="shared" si="311"/>
        <v>0</v>
      </c>
      <c r="AI334" s="2">
        <f t="shared" si="314"/>
        <v>0</v>
      </c>
      <c r="AJ334" s="2">
        <f t="shared" si="290"/>
        <v>0</v>
      </c>
      <c r="AK334" s="2">
        <v>0.5</v>
      </c>
      <c r="AL334" s="2">
        <v>0.5</v>
      </c>
      <c r="AM334" s="2">
        <v>0</v>
      </c>
      <c r="AN334" s="2">
        <v>0</v>
      </c>
      <c r="AO334" s="2">
        <v>0</v>
      </c>
      <c r="AP334" s="2">
        <v>0</v>
      </c>
      <c r="AQ334" s="2">
        <v>0</v>
      </c>
      <c r="AR334" s="2">
        <v>0</v>
      </c>
      <c r="AS334" s="2">
        <v>0</v>
      </c>
      <c r="AT334" s="2">
        <v>0</v>
      </c>
      <c r="AU334" s="2">
        <v>0</v>
      </c>
      <c r="AV334" s="2">
        <v>1</v>
      </c>
      <c r="AW334" s="2">
        <v>1</v>
      </c>
      <c r="AX334" s="2"/>
      <c r="AY334" s="2"/>
      <c r="AZ334" s="2">
        <v>1</v>
      </c>
      <c r="BA334" s="2">
        <v>1</v>
      </c>
      <c r="BB334" s="2">
        <v>1</v>
      </c>
      <c r="BC334" s="2">
        <v>1</v>
      </c>
      <c r="BD334" s="2" t="s">
        <v>3</v>
      </c>
      <c r="BE334" s="2" t="s">
        <v>3</v>
      </c>
      <c r="BF334" s="2" t="s">
        <v>3</v>
      </c>
      <c r="BG334" s="2" t="s">
        <v>3</v>
      </c>
      <c r="BH334" s="2">
        <v>3</v>
      </c>
      <c r="BI334" s="2">
        <v>1</v>
      </c>
      <c r="BJ334" s="2" t="s">
        <v>262</v>
      </c>
      <c r="BK334" s="2"/>
      <c r="BL334" s="2"/>
      <c r="BM334" s="2">
        <v>500001</v>
      </c>
      <c r="BN334" s="2">
        <v>0</v>
      </c>
      <c r="BO334" s="2" t="s">
        <v>3</v>
      </c>
      <c r="BP334" s="2">
        <v>0</v>
      </c>
      <c r="BQ334" s="2">
        <v>8</v>
      </c>
      <c r="BR334" s="2">
        <v>0</v>
      </c>
      <c r="BS334" s="2">
        <v>1</v>
      </c>
      <c r="BT334" s="2">
        <v>1</v>
      </c>
      <c r="BU334" s="2">
        <v>1</v>
      </c>
      <c r="BV334" s="2">
        <v>1</v>
      </c>
      <c r="BW334" s="2">
        <v>1</v>
      </c>
      <c r="BX334" s="2">
        <v>1</v>
      </c>
      <c r="BY334" s="2" t="s">
        <v>3</v>
      </c>
      <c r="BZ334" s="2">
        <v>0</v>
      </c>
      <c r="CA334" s="2">
        <v>0</v>
      </c>
      <c r="CB334" s="2" t="s">
        <v>3</v>
      </c>
      <c r="CC334" s="2"/>
      <c r="CD334" s="2"/>
      <c r="CE334" s="2">
        <v>0</v>
      </c>
      <c r="CF334" s="2">
        <v>0</v>
      </c>
      <c r="CG334" s="2">
        <v>0</v>
      </c>
      <c r="CH334" s="2">
        <v>27</v>
      </c>
      <c r="CI334" s="2">
        <v>1</v>
      </c>
      <c r="CJ334" s="2">
        <v>0</v>
      </c>
      <c r="CK334" s="2">
        <v>0</v>
      </c>
      <c r="CL334" s="2">
        <v>0</v>
      </c>
      <c r="CM334" s="2">
        <v>0</v>
      </c>
      <c r="CN334" s="2" t="s">
        <v>3</v>
      </c>
      <c r="CO334" s="2">
        <v>0</v>
      </c>
      <c r="CP334" s="2">
        <f t="shared" si="291"/>
        <v>0</v>
      </c>
      <c r="CQ334" s="2">
        <f t="shared" si="292"/>
        <v>0.5</v>
      </c>
      <c r="CR334" s="2">
        <f t="shared" si="293"/>
        <v>0</v>
      </c>
      <c r="CS334" s="2">
        <f t="shared" si="294"/>
        <v>0</v>
      </c>
      <c r="CT334" s="2">
        <f t="shared" si="295"/>
        <v>0</v>
      </c>
      <c r="CU334" s="2">
        <f t="shared" si="296"/>
        <v>0</v>
      </c>
      <c r="CV334" s="2">
        <f t="shared" si="297"/>
        <v>0</v>
      </c>
      <c r="CW334" s="2">
        <f t="shared" si="298"/>
        <v>0</v>
      </c>
      <c r="CX334" s="2">
        <f t="shared" si="299"/>
        <v>0</v>
      </c>
      <c r="CY334" s="2">
        <f>(((S334+R334)*AT334)/100)</f>
        <v>0</v>
      </c>
      <c r="CZ334" s="2">
        <f>(((S334+R334)*AU334)/100)</f>
        <v>0</v>
      </c>
      <c r="DA334" s="2"/>
      <c r="DB334" s="2"/>
      <c r="DC334" s="2" t="s">
        <v>3</v>
      </c>
      <c r="DD334" s="2" t="s">
        <v>3</v>
      </c>
      <c r="DE334" s="2" t="s">
        <v>3</v>
      </c>
      <c r="DF334" s="2" t="s">
        <v>3</v>
      </c>
      <c r="DG334" s="2" t="s">
        <v>3</v>
      </c>
      <c r="DH334" s="2" t="s">
        <v>3</v>
      </c>
      <c r="DI334" s="2" t="s">
        <v>3</v>
      </c>
      <c r="DJ334" s="2" t="s">
        <v>3</v>
      </c>
      <c r="DK334" s="2" t="s">
        <v>3</v>
      </c>
      <c r="DL334" s="2" t="s">
        <v>3</v>
      </c>
      <c r="DM334" s="2" t="s">
        <v>3</v>
      </c>
      <c r="DN334" s="2">
        <v>0</v>
      </c>
      <c r="DO334" s="2">
        <v>0</v>
      </c>
      <c r="DP334" s="2">
        <v>1</v>
      </c>
      <c r="DQ334" s="2">
        <v>1</v>
      </c>
      <c r="DR334" s="2"/>
      <c r="DS334" s="2"/>
      <c r="DT334" s="2"/>
      <c r="DU334" s="2">
        <v>1010</v>
      </c>
      <c r="DV334" s="2" t="s">
        <v>261</v>
      </c>
      <c r="DW334" s="2" t="s">
        <v>62</v>
      </c>
      <c r="DX334" s="2">
        <v>1</v>
      </c>
      <c r="DY334" s="2"/>
      <c r="DZ334" s="2" t="s">
        <v>3</v>
      </c>
      <c r="EA334" s="2" t="s">
        <v>3</v>
      </c>
      <c r="EB334" s="2" t="s">
        <v>3</v>
      </c>
      <c r="EC334" s="2" t="s">
        <v>3</v>
      </c>
      <c r="ED334" s="2"/>
      <c r="EE334" s="2">
        <v>54328897</v>
      </c>
      <c r="EF334" s="2">
        <v>8</v>
      </c>
      <c r="EG334" s="2" t="s">
        <v>31</v>
      </c>
      <c r="EH334" s="2">
        <v>0</v>
      </c>
      <c r="EI334" s="2" t="s">
        <v>3</v>
      </c>
      <c r="EJ334" s="2">
        <v>1</v>
      </c>
      <c r="EK334" s="2">
        <v>500001</v>
      </c>
      <c r="EL334" s="2" t="s">
        <v>32</v>
      </c>
      <c r="EM334" s="2" t="s">
        <v>33</v>
      </c>
      <c r="EN334" s="2"/>
      <c r="EO334" s="2" t="s">
        <v>3</v>
      </c>
      <c r="EP334" s="2"/>
      <c r="EQ334" s="2">
        <v>0</v>
      </c>
      <c r="ER334" s="2">
        <v>0.5</v>
      </c>
      <c r="ES334" s="2">
        <v>0.5</v>
      </c>
      <c r="ET334" s="2">
        <v>0</v>
      </c>
      <c r="EU334" s="2">
        <v>0</v>
      </c>
      <c r="EV334" s="2">
        <v>0</v>
      </c>
      <c r="EW334" s="2">
        <v>0</v>
      </c>
      <c r="EX334" s="2">
        <v>0</v>
      </c>
      <c r="EY334" s="2"/>
      <c r="EZ334" s="2"/>
      <c r="FA334" s="2"/>
      <c r="FB334" s="2"/>
      <c r="FC334" s="2"/>
      <c r="FD334" s="2"/>
      <c r="FE334" s="2"/>
      <c r="FF334" s="2"/>
      <c r="FG334" s="2"/>
      <c r="FH334" s="2"/>
      <c r="FI334" s="2"/>
      <c r="FJ334" s="2"/>
      <c r="FK334" s="2"/>
      <c r="FL334" s="2"/>
      <c r="FM334" s="2"/>
      <c r="FN334" s="2"/>
      <c r="FO334" s="2"/>
      <c r="FP334" s="2"/>
      <c r="FQ334" s="2">
        <v>0</v>
      </c>
      <c r="FR334" s="2">
        <f t="shared" si="300"/>
        <v>0</v>
      </c>
      <c r="FS334" s="2">
        <v>0</v>
      </c>
      <c r="FT334" s="2"/>
      <c r="FU334" s="2"/>
      <c r="FV334" s="2"/>
      <c r="FW334" s="2"/>
      <c r="FX334" s="2">
        <v>0</v>
      </c>
      <c r="FY334" s="2">
        <v>0</v>
      </c>
      <c r="FZ334" s="2"/>
      <c r="GA334" s="2" t="s">
        <v>3</v>
      </c>
      <c r="GB334" s="2"/>
      <c r="GC334" s="2"/>
      <c r="GD334" s="2">
        <v>1</v>
      </c>
      <c r="GE334" s="2"/>
      <c r="GF334" s="2">
        <v>1780800926</v>
      </c>
      <c r="GG334" s="2">
        <v>2</v>
      </c>
      <c r="GH334" s="2">
        <v>1</v>
      </c>
      <c r="GI334" s="2">
        <v>-2</v>
      </c>
      <c r="GJ334" s="2">
        <v>0</v>
      </c>
      <c r="GK334" s="2">
        <v>0</v>
      </c>
      <c r="GL334" s="2">
        <f t="shared" si="301"/>
        <v>0</v>
      </c>
      <c r="GM334" s="2">
        <f t="shared" si="302"/>
        <v>0</v>
      </c>
      <c r="GN334" s="2">
        <f t="shared" si="303"/>
        <v>0</v>
      </c>
      <c r="GO334" s="2">
        <f t="shared" si="304"/>
        <v>0</v>
      </c>
      <c r="GP334" s="2">
        <f t="shared" si="305"/>
        <v>0</v>
      </c>
      <c r="GQ334" s="2"/>
      <c r="GR334" s="2">
        <v>0</v>
      </c>
      <c r="GS334" s="2">
        <v>3</v>
      </c>
      <c r="GT334" s="2">
        <v>0</v>
      </c>
      <c r="GU334" s="2" t="s">
        <v>3</v>
      </c>
      <c r="GV334" s="2">
        <f t="shared" si="309"/>
        <v>0</v>
      </c>
      <c r="GW334" s="2">
        <v>1</v>
      </c>
      <c r="GX334" s="2">
        <f t="shared" si="307"/>
        <v>0</v>
      </c>
      <c r="GY334" s="2"/>
      <c r="GZ334" s="2"/>
      <c r="HA334" s="2">
        <v>0</v>
      </c>
      <c r="HB334" s="2">
        <v>0</v>
      </c>
      <c r="HC334" s="2">
        <f t="shared" si="308"/>
        <v>0</v>
      </c>
      <c r="HD334" s="2"/>
      <c r="HE334" s="2" t="s">
        <v>3</v>
      </c>
      <c r="HF334" s="2" t="s">
        <v>3</v>
      </c>
      <c r="HG334" s="2"/>
      <c r="HH334" s="2"/>
      <c r="HI334" s="2"/>
      <c r="HJ334" s="2"/>
      <c r="HK334" s="2"/>
      <c r="HL334" s="2"/>
      <c r="HM334" s="2" t="s">
        <v>3</v>
      </c>
      <c r="HN334" s="2" t="s">
        <v>3</v>
      </c>
      <c r="HO334" s="2" t="s">
        <v>3</v>
      </c>
      <c r="HP334" s="2" t="s">
        <v>3</v>
      </c>
      <c r="HQ334" s="2" t="s">
        <v>3</v>
      </c>
      <c r="HR334" s="2"/>
      <c r="HS334" s="2"/>
      <c r="HT334" s="2"/>
      <c r="HU334" s="2"/>
      <c r="HV334" s="2"/>
      <c r="HW334" s="2"/>
      <c r="HX334" s="2"/>
      <c r="HY334" s="2"/>
      <c r="HZ334" s="2"/>
      <c r="IA334" s="2"/>
      <c r="IB334" s="2"/>
      <c r="IC334" s="2"/>
      <c r="ID334" s="2"/>
      <c r="IE334" s="2"/>
      <c r="IF334" s="2"/>
      <c r="IG334" s="2"/>
      <c r="IH334" s="2"/>
      <c r="II334" s="2"/>
      <c r="IJ334" s="2"/>
      <c r="IK334" s="2">
        <v>0</v>
      </c>
      <c r="IL334" s="2"/>
      <c r="IM334" s="2"/>
      <c r="IN334" s="2"/>
      <c r="IO334" s="2"/>
      <c r="IP334" s="2"/>
      <c r="IQ334" s="2"/>
      <c r="IR334" s="2"/>
      <c r="IS334" s="2"/>
      <c r="IT334" s="2"/>
      <c r="IU334" s="2"/>
    </row>
    <row r="335" spans="1:255" x14ac:dyDescent="0.2">
      <c r="A335">
        <v>18</v>
      </c>
      <c r="B335">
        <v>1</v>
      </c>
      <c r="C335">
        <v>263</v>
      </c>
      <c r="E335" t="s">
        <v>260</v>
      </c>
      <c r="F335" t="s">
        <v>60</v>
      </c>
      <c r="G335" t="s">
        <v>61</v>
      </c>
      <c r="H335" t="s">
        <v>261</v>
      </c>
      <c r="I335">
        <f>I333*J335</f>
        <v>0</v>
      </c>
      <c r="J335">
        <v>800</v>
      </c>
      <c r="K335">
        <v>800</v>
      </c>
      <c r="L335">
        <v>172.8</v>
      </c>
      <c r="M335">
        <v>0</v>
      </c>
      <c r="N335">
        <f t="shared" si="271"/>
        <v>172.8</v>
      </c>
      <c r="O335">
        <f t="shared" si="272"/>
        <v>0</v>
      </c>
      <c r="P335">
        <f t="shared" si="273"/>
        <v>0</v>
      </c>
      <c r="Q335">
        <f t="shared" si="274"/>
        <v>0</v>
      </c>
      <c r="R335">
        <f t="shared" si="275"/>
        <v>0</v>
      </c>
      <c r="S335">
        <f t="shared" si="276"/>
        <v>0</v>
      </c>
      <c r="T335">
        <f t="shared" si="277"/>
        <v>0</v>
      </c>
      <c r="U335">
        <f t="shared" si="278"/>
        <v>0</v>
      </c>
      <c r="V335">
        <f t="shared" si="279"/>
        <v>0</v>
      </c>
      <c r="W335">
        <f t="shared" si="280"/>
        <v>0</v>
      </c>
      <c r="X335">
        <f t="shared" si="281"/>
        <v>0</v>
      </c>
      <c r="Y335">
        <f t="shared" si="282"/>
        <v>0</v>
      </c>
      <c r="AA335">
        <v>69726884</v>
      </c>
      <c r="AB335">
        <f t="shared" si="283"/>
        <v>0.02</v>
      </c>
      <c r="AC335">
        <f t="shared" si="315"/>
        <v>0.02</v>
      </c>
      <c r="AD335">
        <f t="shared" si="312"/>
        <v>0</v>
      </c>
      <c r="AE335">
        <f t="shared" si="313"/>
        <v>0</v>
      </c>
      <c r="AF335">
        <f t="shared" si="310"/>
        <v>0</v>
      </c>
      <c r="AG335">
        <f t="shared" si="287"/>
        <v>0</v>
      </c>
      <c r="AH335">
        <f t="shared" si="311"/>
        <v>0</v>
      </c>
      <c r="AI335">
        <f t="shared" si="314"/>
        <v>0</v>
      </c>
      <c r="AJ335">
        <f t="shared" si="290"/>
        <v>0</v>
      </c>
      <c r="AK335">
        <v>0.02</v>
      </c>
      <c r="AL335">
        <v>0.02</v>
      </c>
      <c r="AM335">
        <v>0</v>
      </c>
      <c r="AN335">
        <v>0</v>
      </c>
      <c r="AO335">
        <v>0</v>
      </c>
      <c r="AP335">
        <v>0</v>
      </c>
      <c r="AQ335">
        <v>0</v>
      </c>
      <c r="AR335">
        <v>0</v>
      </c>
      <c r="AS335">
        <v>0</v>
      </c>
      <c r="AT335">
        <v>0</v>
      </c>
      <c r="AU335">
        <v>0</v>
      </c>
      <c r="AV335">
        <v>1</v>
      </c>
      <c r="AW335">
        <v>1</v>
      </c>
      <c r="AZ335">
        <v>1</v>
      </c>
      <c r="BA335">
        <v>1</v>
      </c>
      <c r="BB335">
        <v>1</v>
      </c>
      <c r="BC335">
        <v>7.56</v>
      </c>
      <c r="BD335" t="s">
        <v>3</v>
      </c>
      <c r="BE335" t="s">
        <v>3</v>
      </c>
      <c r="BF335" t="s">
        <v>3</v>
      </c>
      <c r="BG335" t="s">
        <v>3</v>
      </c>
      <c r="BH335">
        <v>3</v>
      </c>
      <c r="BI335">
        <v>1</v>
      </c>
      <c r="BJ335" t="s">
        <v>262</v>
      </c>
      <c r="BM335">
        <v>500001</v>
      </c>
      <c r="BN335">
        <v>0</v>
      </c>
      <c r="BO335" t="s">
        <v>3</v>
      </c>
      <c r="BP335">
        <v>0</v>
      </c>
      <c r="BQ335">
        <v>8</v>
      </c>
      <c r="BR335">
        <v>0</v>
      </c>
      <c r="BS335">
        <v>1</v>
      </c>
      <c r="BT335">
        <v>1</v>
      </c>
      <c r="BU335">
        <v>1</v>
      </c>
      <c r="BV335">
        <v>1</v>
      </c>
      <c r="BW335">
        <v>1</v>
      </c>
      <c r="BX335">
        <v>1</v>
      </c>
      <c r="BY335" t="s">
        <v>3</v>
      </c>
      <c r="BZ335">
        <v>0</v>
      </c>
      <c r="CA335">
        <v>0</v>
      </c>
      <c r="CB335" t="s">
        <v>3</v>
      </c>
      <c r="CE335">
        <v>0</v>
      </c>
      <c r="CF335">
        <v>0</v>
      </c>
      <c r="CG335">
        <v>0</v>
      </c>
      <c r="CH335">
        <v>27</v>
      </c>
      <c r="CI335">
        <v>1</v>
      </c>
      <c r="CJ335">
        <v>0</v>
      </c>
      <c r="CK335">
        <v>0</v>
      </c>
      <c r="CL335">
        <v>0</v>
      </c>
      <c r="CM335">
        <v>0</v>
      </c>
      <c r="CN335" t="s">
        <v>3</v>
      </c>
      <c r="CO335">
        <v>0</v>
      </c>
      <c r="CP335">
        <f t="shared" si="291"/>
        <v>0</v>
      </c>
      <c r="CQ335">
        <f t="shared" si="292"/>
        <v>0.1512</v>
      </c>
      <c r="CR335">
        <f t="shared" si="293"/>
        <v>0</v>
      </c>
      <c r="CS335">
        <f t="shared" si="294"/>
        <v>0</v>
      </c>
      <c r="CT335">
        <f t="shared" si="295"/>
        <v>0</v>
      </c>
      <c r="CU335">
        <f t="shared" si="296"/>
        <v>0</v>
      </c>
      <c r="CV335">
        <f t="shared" si="297"/>
        <v>0</v>
      </c>
      <c r="CW335">
        <f t="shared" si="298"/>
        <v>0</v>
      </c>
      <c r="CX335">
        <f t="shared" si="299"/>
        <v>0</v>
      </c>
      <c r="CY335">
        <f>(S335+R335)*(BZ335/100)</f>
        <v>0</v>
      </c>
      <c r="CZ335">
        <f>(S335+R335)*(CA335/100)</f>
        <v>0</v>
      </c>
      <c r="DC335" t="s">
        <v>3</v>
      </c>
      <c r="DD335" t="s">
        <v>3</v>
      </c>
      <c r="DE335" t="s">
        <v>3</v>
      </c>
      <c r="DF335" t="s">
        <v>3</v>
      </c>
      <c r="DG335" t="s">
        <v>3</v>
      </c>
      <c r="DH335" t="s">
        <v>3</v>
      </c>
      <c r="DI335" t="s">
        <v>3</v>
      </c>
      <c r="DJ335" t="s">
        <v>3</v>
      </c>
      <c r="DK335" t="s">
        <v>3</v>
      </c>
      <c r="DL335" t="s">
        <v>3</v>
      </c>
      <c r="DM335" t="s">
        <v>3</v>
      </c>
      <c r="DN335">
        <v>0</v>
      </c>
      <c r="DO335">
        <v>0</v>
      </c>
      <c r="DP335">
        <v>1</v>
      </c>
      <c r="DQ335">
        <v>1</v>
      </c>
      <c r="DU335">
        <v>1010</v>
      </c>
      <c r="DV335" t="s">
        <v>261</v>
      </c>
      <c r="DW335" t="s">
        <v>62</v>
      </c>
      <c r="DX335">
        <v>1</v>
      </c>
      <c r="DZ335" t="s">
        <v>3</v>
      </c>
      <c r="EA335" t="s">
        <v>3</v>
      </c>
      <c r="EB335" t="s">
        <v>3</v>
      </c>
      <c r="EC335" t="s">
        <v>3</v>
      </c>
      <c r="EE335">
        <v>54328897</v>
      </c>
      <c r="EF335">
        <v>8</v>
      </c>
      <c r="EG335" t="s">
        <v>31</v>
      </c>
      <c r="EH335">
        <v>0</v>
      </c>
      <c r="EI335" t="s">
        <v>3</v>
      </c>
      <c r="EJ335">
        <v>1</v>
      </c>
      <c r="EK335">
        <v>500001</v>
      </c>
      <c r="EL335" t="s">
        <v>32</v>
      </c>
      <c r="EM335" t="s">
        <v>33</v>
      </c>
      <c r="EO335" t="s">
        <v>3</v>
      </c>
      <c r="EQ335">
        <v>0</v>
      </c>
      <c r="ER335">
        <v>0.14000000000000001</v>
      </c>
      <c r="ES335">
        <v>0.02</v>
      </c>
      <c r="ET335">
        <v>0</v>
      </c>
      <c r="EU335">
        <v>0</v>
      </c>
      <c r="EV335">
        <v>0</v>
      </c>
      <c r="EW335">
        <v>0</v>
      </c>
      <c r="EX335">
        <v>0</v>
      </c>
      <c r="EZ335">
        <v>5</v>
      </c>
      <c r="FC335">
        <v>0</v>
      </c>
      <c r="FD335">
        <v>18</v>
      </c>
      <c r="FF335">
        <v>0.14000000000000001</v>
      </c>
      <c r="FQ335">
        <v>0</v>
      </c>
      <c r="FR335">
        <f t="shared" si="300"/>
        <v>0</v>
      </c>
      <c r="FS335">
        <v>0</v>
      </c>
      <c r="FX335">
        <v>0</v>
      </c>
      <c r="FY335">
        <v>0</v>
      </c>
      <c r="GA335" t="s">
        <v>64</v>
      </c>
      <c r="GD335">
        <v>1</v>
      </c>
      <c r="GF335">
        <v>1780800926</v>
      </c>
      <c r="GG335">
        <v>2</v>
      </c>
      <c r="GH335">
        <v>3</v>
      </c>
      <c r="GI335">
        <v>5</v>
      </c>
      <c r="GJ335">
        <v>0</v>
      </c>
      <c r="GK335">
        <v>0</v>
      </c>
      <c r="GL335">
        <f t="shared" si="301"/>
        <v>0</v>
      </c>
      <c r="GM335">
        <f t="shared" si="302"/>
        <v>0</v>
      </c>
      <c r="GN335">
        <f t="shared" si="303"/>
        <v>0</v>
      </c>
      <c r="GO335">
        <f t="shared" si="304"/>
        <v>0</v>
      </c>
      <c r="GP335">
        <f t="shared" si="305"/>
        <v>0</v>
      </c>
      <c r="GR335">
        <v>1</v>
      </c>
      <c r="GS335">
        <v>1</v>
      </c>
      <c r="GT335">
        <v>0</v>
      </c>
      <c r="GU335" t="s">
        <v>3</v>
      </c>
      <c r="GV335">
        <f t="shared" si="309"/>
        <v>0</v>
      </c>
      <c r="GW335">
        <v>1</v>
      </c>
      <c r="GX335">
        <f t="shared" si="307"/>
        <v>0</v>
      </c>
      <c r="HA335">
        <v>0</v>
      </c>
      <c r="HB335">
        <v>0</v>
      </c>
      <c r="HC335">
        <f t="shared" si="308"/>
        <v>0</v>
      </c>
      <c r="HE335" t="s">
        <v>35</v>
      </c>
      <c r="HF335" t="s">
        <v>36</v>
      </c>
      <c r="HM335" t="s">
        <v>3</v>
      </c>
      <c r="HN335" t="s">
        <v>3</v>
      </c>
      <c r="HO335" t="s">
        <v>3</v>
      </c>
      <c r="HP335" t="s">
        <v>3</v>
      </c>
      <c r="HQ335" t="s">
        <v>3</v>
      </c>
      <c r="IK335">
        <v>0</v>
      </c>
    </row>
    <row r="336" spans="1:255" x14ac:dyDescent="0.2">
      <c r="A336" s="2">
        <v>18</v>
      </c>
      <c r="B336" s="2">
        <v>1</v>
      </c>
      <c r="C336" s="2">
        <v>247</v>
      </c>
      <c r="D336" s="2"/>
      <c r="E336" s="2" t="s">
        <v>263</v>
      </c>
      <c r="F336" s="2" t="s">
        <v>54</v>
      </c>
      <c r="G336" s="2" t="s">
        <v>264</v>
      </c>
      <c r="H336" s="2" t="s">
        <v>56</v>
      </c>
      <c r="I336" s="2">
        <f>I332*J336</f>
        <v>0</v>
      </c>
      <c r="J336" s="2">
        <v>1.018519</v>
      </c>
      <c r="K336" s="2">
        <v>1.018519</v>
      </c>
      <c r="L336" s="2">
        <v>0.22</v>
      </c>
      <c r="M336" s="2">
        <v>0</v>
      </c>
      <c r="N336" s="2">
        <f t="shared" si="271"/>
        <v>0.22</v>
      </c>
      <c r="O336" s="2">
        <f t="shared" si="272"/>
        <v>0</v>
      </c>
      <c r="P336" s="2">
        <f t="shared" si="273"/>
        <v>0</v>
      </c>
      <c r="Q336" s="2">
        <f t="shared" si="274"/>
        <v>0</v>
      </c>
      <c r="R336" s="2">
        <f t="shared" si="275"/>
        <v>0</v>
      </c>
      <c r="S336" s="2">
        <f t="shared" si="276"/>
        <v>0</v>
      </c>
      <c r="T336" s="2">
        <f t="shared" si="277"/>
        <v>0</v>
      </c>
      <c r="U336" s="2">
        <f t="shared" si="278"/>
        <v>0</v>
      </c>
      <c r="V336" s="2">
        <f t="shared" si="279"/>
        <v>0</v>
      </c>
      <c r="W336" s="2">
        <f t="shared" si="280"/>
        <v>0</v>
      </c>
      <c r="X336" s="2">
        <f t="shared" si="281"/>
        <v>0</v>
      </c>
      <c r="Y336" s="2">
        <f t="shared" si="282"/>
        <v>0</v>
      </c>
      <c r="Z336" s="2"/>
      <c r="AA336" s="2">
        <v>69726971</v>
      </c>
      <c r="AB336" s="2">
        <f t="shared" si="283"/>
        <v>68.2</v>
      </c>
      <c r="AC336" s="2">
        <f t="shared" si="315"/>
        <v>68.2</v>
      </c>
      <c r="AD336" s="2">
        <f t="shared" si="312"/>
        <v>0</v>
      </c>
      <c r="AE336" s="2">
        <f t="shared" si="313"/>
        <v>0</v>
      </c>
      <c r="AF336" s="2">
        <f t="shared" si="310"/>
        <v>0</v>
      </c>
      <c r="AG336" s="2">
        <f t="shared" si="287"/>
        <v>0</v>
      </c>
      <c r="AH336" s="2">
        <f t="shared" si="311"/>
        <v>0</v>
      </c>
      <c r="AI336" s="2">
        <f t="shared" si="314"/>
        <v>0</v>
      </c>
      <c r="AJ336" s="2">
        <f t="shared" si="290"/>
        <v>1.2</v>
      </c>
      <c r="AK336" s="2">
        <v>68.2</v>
      </c>
      <c r="AL336" s="2">
        <v>68.2</v>
      </c>
      <c r="AM336" s="2">
        <v>0</v>
      </c>
      <c r="AN336" s="2">
        <v>0</v>
      </c>
      <c r="AO336" s="2">
        <v>0</v>
      </c>
      <c r="AP336" s="2">
        <v>0</v>
      </c>
      <c r="AQ336" s="2">
        <v>0</v>
      </c>
      <c r="AR336" s="2">
        <v>0</v>
      </c>
      <c r="AS336" s="2">
        <v>1.2</v>
      </c>
      <c r="AT336" s="2">
        <v>0</v>
      </c>
      <c r="AU336" s="2">
        <v>0</v>
      </c>
      <c r="AV336" s="2">
        <v>1</v>
      </c>
      <c r="AW336" s="2">
        <v>1</v>
      </c>
      <c r="AX336" s="2"/>
      <c r="AY336" s="2"/>
      <c r="AZ336" s="2">
        <v>1</v>
      </c>
      <c r="BA336" s="2">
        <v>1</v>
      </c>
      <c r="BB336" s="2">
        <v>1</v>
      </c>
      <c r="BC336" s="2">
        <v>1</v>
      </c>
      <c r="BD336" s="2" t="s">
        <v>3</v>
      </c>
      <c r="BE336" s="2" t="s">
        <v>3</v>
      </c>
      <c r="BF336" s="2" t="s">
        <v>3</v>
      </c>
      <c r="BG336" s="2" t="s">
        <v>3</v>
      </c>
      <c r="BH336" s="2">
        <v>3</v>
      </c>
      <c r="BI336" s="2">
        <v>1</v>
      </c>
      <c r="BJ336" s="2" t="s">
        <v>265</v>
      </c>
      <c r="BK336" s="2"/>
      <c r="BL336" s="2"/>
      <c r="BM336" s="2">
        <v>500001</v>
      </c>
      <c r="BN336" s="2">
        <v>0</v>
      </c>
      <c r="BO336" s="2" t="s">
        <v>3</v>
      </c>
      <c r="BP336" s="2">
        <v>0</v>
      </c>
      <c r="BQ336" s="2">
        <v>8</v>
      </c>
      <c r="BR336" s="2">
        <v>0</v>
      </c>
      <c r="BS336" s="2">
        <v>1</v>
      </c>
      <c r="BT336" s="2">
        <v>1</v>
      </c>
      <c r="BU336" s="2">
        <v>1</v>
      </c>
      <c r="BV336" s="2">
        <v>1</v>
      </c>
      <c r="BW336" s="2">
        <v>1</v>
      </c>
      <c r="BX336" s="2">
        <v>1</v>
      </c>
      <c r="BY336" s="2" t="s">
        <v>3</v>
      </c>
      <c r="BZ336" s="2">
        <v>0</v>
      </c>
      <c r="CA336" s="2">
        <v>0</v>
      </c>
      <c r="CB336" s="2" t="s">
        <v>3</v>
      </c>
      <c r="CC336" s="2"/>
      <c r="CD336" s="2"/>
      <c r="CE336" s="2">
        <v>0</v>
      </c>
      <c r="CF336" s="2">
        <v>0</v>
      </c>
      <c r="CG336" s="2">
        <v>0</v>
      </c>
      <c r="CH336" s="2">
        <v>27</v>
      </c>
      <c r="CI336" s="2">
        <v>2</v>
      </c>
      <c r="CJ336" s="2">
        <v>0</v>
      </c>
      <c r="CK336" s="2">
        <v>0</v>
      </c>
      <c r="CL336" s="2">
        <v>0</v>
      </c>
      <c r="CM336" s="2">
        <v>0</v>
      </c>
      <c r="CN336" s="2" t="s">
        <v>3</v>
      </c>
      <c r="CO336" s="2">
        <v>0</v>
      </c>
      <c r="CP336" s="2">
        <f t="shared" si="291"/>
        <v>0</v>
      </c>
      <c r="CQ336" s="2">
        <f t="shared" si="292"/>
        <v>68.2</v>
      </c>
      <c r="CR336" s="2">
        <f t="shared" si="293"/>
        <v>0</v>
      </c>
      <c r="CS336" s="2">
        <f t="shared" si="294"/>
        <v>0</v>
      </c>
      <c r="CT336" s="2">
        <f t="shared" si="295"/>
        <v>0</v>
      </c>
      <c r="CU336" s="2">
        <f t="shared" si="296"/>
        <v>0</v>
      </c>
      <c r="CV336" s="2">
        <f t="shared" si="297"/>
        <v>0</v>
      </c>
      <c r="CW336" s="2">
        <f t="shared" si="298"/>
        <v>0</v>
      </c>
      <c r="CX336" s="2">
        <f t="shared" si="299"/>
        <v>1.2</v>
      </c>
      <c r="CY336" s="2">
        <f>(((S336+R336)*AT336)/100)</f>
        <v>0</v>
      </c>
      <c r="CZ336" s="2">
        <f>(((S336+R336)*AU336)/100)</f>
        <v>0</v>
      </c>
      <c r="DA336" s="2"/>
      <c r="DB336" s="2"/>
      <c r="DC336" s="2" t="s">
        <v>3</v>
      </c>
      <c r="DD336" s="2" t="s">
        <v>3</v>
      </c>
      <c r="DE336" s="2" t="s">
        <v>3</v>
      </c>
      <c r="DF336" s="2" t="s">
        <v>3</v>
      </c>
      <c r="DG336" s="2" t="s">
        <v>3</v>
      </c>
      <c r="DH336" s="2" t="s">
        <v>3</v>
      </c>
      <c r="DI336" s="2" t="s">
        <v>3</v>
      </c>
      <c r="DJ336" s="2" t="s">
        <v>3</v>
      </c>
      <c r="DK336" s="2" t="s">
        <v>3</v>
      </c>
      <c r="DL336" s="2" t="s">
        <v>3</v>
      </c>
      <c r="DM336" s="2" t="s">
        <v>3</v>
      </c>
      <c r="DN336" s="2">
        <v>0</v>
      </c>
      <c r="DO336" s="2">
        <v>0</v>
      </c>
      <c r="DP336" s="2">
        <v>1</v>
      </c>
      <c r="DQ336" s="2">
        <v>1</v>
      </c>
      <c r="DR336" s="2"/>
      <c r="DS336" s="2"/>
      <c r="DT336" s="2"/>
      <c r="DU336" s="2">
        <v>1005</v>
      </c>
      <c r="DV336" s="2" t="s">
        <v>56</v>
      </c>
      <c r="DW336" s="2" t="s">
        <v>56</v>
      </c>
      <c r="DX336" s="2">
        <v>1</v>
      </c>
      <c r="DY336" s="2"/>
      <c r="DZ336" s="2" t="s">
        <v>3</v>
      </c>
      <c r="EA336" s="2" t="s">
        <v>3</v>
      </c>
      <c r="EB336" s="2" t="s">
        <v>3</v>
      </c>
      <c r="EC336" s="2" t="s">
        <v>3</v>
      </c>
      <c r="ED336" s="2"/>
      <c r="EE336" s="2">
        <v>54328897</v>
      </c>
      <c r="EF336" s="2">
        <v>8</v>
      </c>
      <c r="EG336" s="2" t="s">
        <v>31</v>
      </c>
      <c r="EH336" s="2">
        <v>0</v>
      </c>
      <c r="EI336" s="2" t="s">
        <v>3</v>
      </c>
      <c r="EJ336" s="2">
        <v>1</v>
      </c>
      <c r="EK336" s="2">
        <v>500001</v>
      </c>
      <c r="EL336" s="2" t="s">
        <v>32</v>
      </c>
      <c r="EM336" s="2" t="s">
        <v>33</v>
      </c>
      <c r="EN336" s="2"/>
      <c r="EO336" s="2" t="s">
        <v>3</v>
      </c>
      <c r="EP336" s="2"/>
      <c r="EQ336" s="2">
        <v>0</v>
      </c>
      <c r="ER336" s="2">
        <v>68.2</v>
      </c>
      <c r="ES336" s="2">
        <v>68.2</v>
      </c>
      <c r="ET336" s="2">
        <v>0</v>
      </c>
      <c r="EU336" s="2">
        <v>0</v>
      </c>
      <c r="EV336" s="2">
        <v>0</v>
      </c>
      <c r="EW336" s="2">
        <v>0</v>
      </c>
      <c r="EX336" s="2">
        <v>0</v>
      </c>
      <c r="EY336" s="2"/>
      <c r="EZ336" s="2"/>
      <c r="FA336" s="2"/>
      <c r="FB336" s="2"/>
      <c r="FC336" s="2"/>
      <c r="FD336" s="2"/>
      <c r="FE336" s="2"/>
      <c r="FF336" s="2"/>
      <c r="FG336" s="2"/>
      <c r="FH336" s="2"/>
      <c r="FI336" s="2"/>
      <c r="FJ336" s="2"/>
      <c r="FK336" s="2"/>
      <c r="FL336" s="2"/>
      <c r="FM336" s="2"/>
      <c r="FN336" s="2"/>
      <c r="FO336" s="2"/>
      <c r="FP336" s="2"/>
      <c r="FQ336" s="2">
        <v>0</v>
      </c>
      <c r="FR336" s="2">
        <f t="shared" si="300"/>
        <v>0</v>
      </c>
      <c r="FS336" s="2">
        <v>0</v>
      </c>
      <c r="FT336" s="2"/>
      <c r="FU336" s="2"/>
      <c r="FV336" s="2"/>
      <c r="FW336" s="2"/>
      <c r="FX336" s="2">
        <v>0</v>
      </c>
      <c r="FY336" s="2">
        <v>0</v>
      </c>
      <c r="FZ336" s="2"/>
      <c r="GA336" s="2" t="s">
        <v>3</v>
      </c>
      <c r="GB336" s="2"/>
      <c r="GC336" s="2"/>
      <c r="GD336" s="2">
        <v>1</v>
      </c>
      <c r="GE336" s="2"/>
      <c r="GF336" s="2">
        <v>-317173874</v>
      </c>
      <c r="GG336" s="2">
        <v>2</v>
      </c>
      <c r="GH336" s="2">
        <v>1</v>
      </c>
      <c r="GI336" s="2">
        <v>-2</v>
      </c>
      <c r="GJ336" s="2">
        <v>0</v>
      </c>
      <c r="GK336" s="2">
        <v>0</v>
      </c>
      <c r="GL336" s="2">
        <f t="shared" si="301"/>
        <v>0</v>
      </c>
      <c r="GM336" s="2">
        <f t="shared" si="302"/>
        <v>0</v>
      </c>
      <c r="GN336" s="2">
        <f t="shared" si="303"/>
        <v>0</v>
      </c>
      <c r="GO336" s="2">
        <f t="shared" si="304"/>
        <v>0</v>
      </c>
      <c r="GP336" s="2">
        <f t="shared" si="305"/>
        <v>0</v>
      </c>
      <c r="GQ336" s="2"/>
      <c r="GR336" s="2">
        <v>0</v>
      </c>
      <c r="GS336" s="2">
        <v>3</v>
      </c>
      <c r="GT336" s="2">
        <v>0</v>
      </c>
      <c r="GU336" s="2" t="s">
        <v>3</v>
      </c>
      <c r="GV336" s="2">
        <f t="shared" si="309"/>
        <v>0</v>
      </c>
      <c r="GW336" s="2">
        <v>1</v>
      </c>
      <c r="GX336" s="2">
        <f t="shared" si="307"/>
        <v>0</v>
      </c>
      <c r="GY336" s="2"/>
      <c r="GZ336" s="2"/>
      <c r="HA336" s="2">
        <v>0</v>
      </c>
      <c r="HB336" s="2">
        <v>0</v>
      </c>
      <c r="HC336" s="2">
        <f t="shared" si="308"/>
        <v>0</v>
      </c>
      <c r="HD336" s="2"/>
      <c r="HE336" s="2" t="s">
        <v>3</v>
      </c>
      <c r="HF336" s="2" t="s">
        <v>3</v>
      </c>
      <c r="HG336" s="2"/>
      <c r="HH336" s="2"/>
      <c r="HI336" s="2"/>
      <c r="HJ336" s="2"/>
      <c r="HK336" s="2"/>
      <c r="HL336" s="2"/>
      <c r="HM336" s="2" t="s">
        <v>3</v>
      </c>
      <c r="HN336" s="2" t="s">
        <v>3</v>
      </c>
      <c r="HO336" s="2" t="s">
        <v>3</v>
      </c>
      <c r="HP336" s="2" t="s">
        <v>3</v>
      </c>
      <c r="HQ336" s="2" t="s">
        <v>3</v>
      </c>
      <c r="HR336" s="2"/>
      <c r="HS336" s="2"/>
      <c r="HT336" s="2"/>
      <c r="HU336" s="2"/>
      <c r="HV336" s="2"/>
      <c r="HW336" s="2"/>
      <c r="HX336" s="2"/>
      <c r="HY336" s="2"/>
      <c r="HZ336" s="2"/>
      <c r="IA336" s="2"/>
      <c r="IB336" s="2"/>
      <c r="IC336" s="2"/>
      <c r="ID336" s="2"/>
      <c r="IE336" s="2"/>
      <c r="IF336" s="2"/>
      <c r="IG336" s="2"/>
      <c r="IH336" s="2"/>
      <c r="II336" s="2"/>
      <c r="IJ336" s="2"/>
      <c r="IK336" s="2">
        <v>0</v>
      </c>
      <c r="IL336" s="2"/>
      <c r="IM336" s="2"/>
      <c r="IN336" s="2"/>
      <c r="IO336" s="2"/>
      <c r="IP336" s="2"/>
      <c r="IQ336" s="2"/>
      <c r="IR336" s="2"/>
      <c r="IS336" s="2"/>
      <c r="IT336" s="2"/>
      <c r="IU336" s="2"/>
    </row>
    <row r="337" spans="1:255" x14ac:dyDescent="0.2">
      <c r="A337">
        <v>18</v>
      </c>
      <c r="B337">
        <v>1</v>
      </c>
      <c r="C337">
        <v>259</v>
      </c>
      <c r="E337" t="s">
        <v>263</v>
      </c>
      <c r="F337" t="s">
        <v>54</v>
      </c>
      <c r="G337" t="s">
        <v>264</v>
      </c>
      <c r="H337" t="s">
        <v>56</v>
      </c>
      <c r="I337">
        <f>I333*J337</f>
        <v>0</v>
      </c>
      <c r="J337">
        <v>1.018519</v>
      </c>
      <c r="K337">
        <v>1.018519</v>
      </c>
      <c r="L337">
        <v>0.22</v>
      </c>
      <c r="M337">
        <v>0</v>
      </c>
      <c r="N337">
        <f t="shared" si="271"/>
        <v>0.22</v>
      </c>
      <c r="O337">
        <f t="shared" si="272"/>
        <v>0</v>
      </c>
      <c r="P337">
        <f t="shared" si="273"/>
        <v>0</v>
      </c>
      <c r="Q337">
        <f t="shared" si="274"/>
        <v>0</v>
      </c>
      <c r="R337">
        <f t="shared" si="275"/>
        <v>0</v>
      </c>
      <c r="S337">
        <f t="shared" si="276"/>
        <v>0</v>
      </c>
      <c r="T337">
        <f t="shared" si="277"/>
        <v>0</v>
      </c>
      <c r="U337">
        <f t="shared" si="278"/>
        <v>0</v>
      </c>
      <c r="V337">
        <f t="shared" si="279"/>
        <v>0</v>
      </c>
      <c r="W337">
        <f t="shared" si="280"/>
        <v>0</v>
      </c>
      <c r="X337">
        <f t="shared" si="281"/>
        <v>0</v>
      </c>
      <c r="Y337">
        <f t="shared" si="282"/>
        <v>0</v>
      </c>
      <c r="AA337">
        <v>69726884</v>
      </c>
      <c r="AB337">
        <f t="shared" si="283"/>
        <v>133.46</v>
      </c>
      <c r="AC337">
        <f t="shared" si="315"/>
        <v>133.46</v>
      </c>
      <c r="AD337">
        <f t="shared" si="312"/>
        <v>0</v>
      </c>
      <c r="AE337">
        <f t="shared" si="313"/>
        <v>0</v>
      </c>
      <c r="AF337">
        <f t="shared" si="310"/>
        <v>0</v>
      </c>
      <c r="AG337">
        <f t="shared" si="287"/>
        <v>0</v>
      </c>
      <c r="AH337">
        <f t="shared" si="311"/>
        <v>0</v>
      </c>
      <c r="AI337">
        <f t="shared" si="314"/>
        <v>0</v>
      </c>
      <c r="AJ337">
        <f t="shared" si="290"/>
        <v>1.2</v>
      </c>
      <c r="AK337">
        <v>133.46</v>
      </c>
      <c r="AL337">
        <v>133.46</v>
      </c>
      <c r="AM337">
        <v>0</v>
      </c>
      <c r="AN337">
        <v>0</v>
      </c>
      <c r="AO337">
        <v>0</v>
      </c>
      <c r="AP337">
        <v>0</v>
      </c>
      <c r="AQ337">
        <v>0</v>
      </c>
      <c r="AR337">
        <v>0</v>
      </c>
      <c r="AS337">
        <v>1.2</v>
      </c>
      <c r="AT337">
        <v>0</v>
      </c>
      <c r="AU337">
        <v>0</v>
      </c>
      <c r="AV337">
        <v>1</v>
      </c>
      <c r="AW337">
        <v>1</v>
      </c>
      <c r="AZ337">
        <v>1</v>
      </c>
      <c r="BA337">
        <v>1</v>
      </c>
      <c r="BB337">
        <v>1</v>
      </c>
      <c r="BC337">
        <v>7.56</v>
      </c>
      <c r="BD337" t="s">
        <v>3</v>
      </c>
      <c r="BE337" t="s">
        <v>3</v>
      </c>
      <c r="BF337" t="s">
        <v>3</v>
      </c>
      <c r="BG337" t="s">
        <v>3</v>
      </c>
      <c r="BH337">
        <v>3</v>
      </c>
      <c r="BI337">
        <v>1</v>
      </c>
      <c r="BJ337" t="s">
        <v>265</v>
      </c>
      <c r="BM337">
        <v>500001</v>
      </c>
      <c r="BN337">
        <v>0</v>
      </c>
      <c r="BO337" t="s">
        <v>3</v>
      </c>
      <c r="BP337">
        <v>0</v>
      </c>
      <c r="BQ337">
        <v>8</v>
      </c>
      <c r="BR337">
        <v>0</v>
      </c>
      <c r="BS337">
        <v>1</v>
      </c>
      <c r="BT337">
        <v>1</v>
      </c>
      <c r="BU337">
        <v>1</v>
      </c>
      <c r="BV337">
        <v>1</v>
      </c>
      <c r="BW337">
        <v>1</v>
      </c>
      <c r="BX337">
        <v>1</v>
      </c>
      <c r="BY337" t="s">
        <v>3</v>
      </c>
      <c r="BZ337">
        <v>0</v>
      </c>
      <c r="CA337">
        <v>0</v>
      </c>
      <c r="CB337" t="s">
        <v>3</v>
      </c>
      <c r="CE337">
        <v>0</v>
      </c>
      <c r="CF337">
        <v>0</v>
      </c>
      <c r="CG337">
        <v>0</v>
      </c>
      <c r="CH337">
        <v>27</v>
      </c>
      <c r="CI337">
        <v>2</v>
      </c>
      <c r="CJ337">
        <v>0</v>
      </c>
      <c r="CK337">
        <v>0</v>
      </c>
      <c r="CL337">
        <v>0</v>
      </c>
      <c r="CM337">
        <v>0</v>
      </c>
      <c r="CN337" t="s">
        <v>3</v>
      </c>
      <c r="CO337">
        <v>0</v>
      </c>
      <c r="CP337">
        <f t="shared" si="291"/>
        <v>0</v>
      </c>
      <c r="CQ337">
        <f t="shared" si="292"/>
        <v>1008.9576</v>
      </c>
      <c r="CR337">
        <f t="shared" si="293"/>
        <v>0</v>
      </c>
      <c r="CS337">
        <f t="shared" si="294"/>
        <v>0</v>
      </c>
      <c r="CT337">
        <f t="shared" si="295"/>
        <v>0</v>
      </c>
      <c r="CU337">
        <f t="shared" si="296"/>
        <v>0</v>
      </c>
      <c r="CV337">
        <f t="shared" si="297"/>
        <v>0</v>
      </c>
      <c r="CW337">
        <f t="shared" si="298"/>
        <v>0</v>
      </c>
      <c r="CX337">
        <f t="shared" si="299"/>
        <v>1.2</v>
      </c>
      <c r="CY337">
        <f>(S337+R337)*(BZ337/100)</f>
        <v>0</v>
      </c>
      <c r="CZ337">
        <f>(S337+R337)*(CA337/100)</f>
        <v>0</v>
      </c>
      <c r="DC337" t="s">
        <v>3</v>
      </c>
      <c r="DD337" t="s">
        <v>3</v>
      </c>
      <c r="DE337" t="s">
        <v>3</v>
      </c>
      <c r="DF337" t="s">
        <v>3</v>
      </c>
      <c r="DG337" t="s">
        <v>3</v>
      </c>
      <c r="DH337" t="s">
        <v>3</v>
      </c>
      <c r="DI337" t="s">
        <v>3</v>
      </c>
      <c r="DJ337" t="s">
        <v>3</v>
      </c>
      <c r="DK337" t="s">
        <v>3</v>
      </c>
      <c r="DL337" t="s">
        <v>3</v>
      </c>
      <c r="DM337" t="s">
        <v>3</v>
      </c>
      <c r="DN337">
        <v>0</v>
      </c>
      <c r="DO337">
        <v>0</v>
      </c>
      <c r="DP337">
        <v>1</v>
      </c>
      <c r="DQ337">
        <v>1</v>
      </c>
      <c r="DU337">
        <v>1005</v>
      </c>
      <c r="DV337" t="s">
        <v>56</v>
      </c>
      <c r="DW337" t="s">
        <v>56</v>
      </c>
      <c r="DX337">
        <v>1</v>
      </c>
      <c r="DZ337" t="s">
        <v>3</v>
      </c>
      <c r="EA337" t="s">
        <v>3</v>
      </c>
      <c r="EB337" t="s">
        <v>3</v>
      </c>
      <c r="EC337" t="s">
        <v>3</v>
      </c>
      <c r="EE337">
        <v>54328897</v>
      </c>
      <c r="EF337">
        <v>8</v>
      </c>
      <c r="EG337" t="s">
        <v>31</v>
      </c>
      <c r="EH337">
        <v>0</v>
      </c>
      <c r="EI337" t="s">
        <v>3</v>
      </c>
      <c r="EJ337">
        <v>1</v>
      </c>
      <c r="EK337">
        <v>500001</v>
      </c>
      <c r="EL337" t="s">
        <v>32</v>
      </c>
      <c r="EM337" t="s">
        <v>33</v>
      </c>
      <c r="EO337" t="s">
        <v>3</v>
      </c>
      <c r="EQ337">
        <v>0</v>
      </c>
      <c r="ER337">
        <v>965</v>
      </c>
      <c r="ES337">
        <v>133.46</v>
      </c>
      <c r="ET337">
        <v>0</v>
      </c>
      <c r="EU337">
        <v>0</v>
      </c>
      <c r="EV337">
        <v>0</v>
      </c>
      <c r="EW337">
        <v>0</v>
      </c>
      <c r="EX337">
        <v>0</v>
      </c>
      <c r="EZ337">
        <v>5</v>
      </c>
      <c r="FC337">
        <v>0</v>
      </c>
      <c r="FD337">
        <v>18</v>
      </c>
      <c r="FF337">
        <v>965</v>
      </c>
      <c r="FQ337">
        <v>0</v>
      </c>
      <c r="FR337">
        <f t="shared" si="300"/>
        <v>0</v>
      </c>
      <c r="FS337">
        <v>0</v>
      </c>
      <c r="FX337">
        <v>0</v>
      </c>
      <c r="FY337">
        <v>0</v>
      </c>
      <c r="GA337" t="s">
        <v>58</v>
      </c>
      <c r="GD337">
        <v>1</v>
      </c>
      <c r="GF337">
        <v>-317173874</v>
      </c>
      <c r="GG337">
        <v>2</v>
      </c>
      <c r="GH337">
        <v>3</v>
      </c>
      <c r="GI337">
        <v>5</v>
      </c>
      <c r="GJ337">
        <v>0</v>
      </c>
      <c r="GK337">
        <v>0</v>
      </c>
      <c r="GL337">
        <f t="shared" si="301"/>
        <v>0</v>
      </c>
      <c r="GM337">
        <f t="shared" si="302"/>
        <v>0</v>
      </c>
      <c r="GN337">
        <f t="shared" si="303"/>
        <v>0</v>
      </c>
      <c r="GO337">
        <f t="shared" si="304"/>
        <v>0</v>
      </c>
      <c r="GP337">
        <f t="shared" si="305"/>
        <v>0</v>
      </c>
      <c r="GR337">
        <v>1</v>
      </c>
      <c r="GS337">
        <v>1</v>
      </c>
      <c r="GT337">
        <v>0</v>
      </c>
      <c r="GU337" t="s">
        <v>3</v>
      </c>
      <c r="GV337">
        <f t="shared" si="309"/>
        <v>0</v>
      </c>
      <c r="GW337">
        <v>1</v>
      </c>
      <c r="GX337">
        <f t="shared" si="307"/>
        <v>0</v>
      </c>
      <c r="HA337">
        <v>0</v>
      </c>
      <c r="HB337">
        <v>0</v>
      </c>
      <c r="HC337">
        <f t="shared" si="308"/>
        <v>0</v>
      </c>
      <c r="HE337" t="s">
        <v>35</v>
      </c>
      <c r="HF337" t="s">
        <v>36</v>
      </c>
      <c r="HM337" t="s">
        <v>3</v>
      </c>
      <c r="HN337" t="s">
        <v>3</v>
      </c>
      <c r="HO337" t="s">
        <v>3</v>
      </c>
      <c r="HP337" t="s">
        <v>3</v>
      </c>
      <c r="HQ337" t="s">
        <v>3</v>
      </c>
      <c r="IK337">
        <v>0</v>
      </c>
    </row>
    <row r="338" spans="1:255" x14ac:dyDescent="0.2">
      <c r="A338" s="2">
        <v>18</v>
      </c>
      <c r="B338" s="2">
        <v>1</v>
      </c>
      <c r="C338" s="2">
        <v>248</v>
      </c>
      <c r="D338" s="2"/>
      <c r="E338" s="2" t="s">
        <v>266</v>
      </c>
      <c r="F338" s="2" t="s">
        <v>66</v>
      </c>
      <c r="G338" s="2" t="s">
        <v>67</v>
      </c>
      <c r="H338" s="2" t="s">
        <v>68</v>
      </c>
      <c r="I338" s="2">
        <f>I332*J338</f>
        <v>0</v>
      </c>
      <c r="J338" s="2">
        <v>0.5</v>
      </c>
      <c r="K338" s="2">
        <v>0.5</v>
      </c>
      <c r="L338" s="2">
        <v>0.108</v>
      </c>
      <c r="M338" s="2">
        <v>0</v>
      </c>
      <c r="N338" s="2">
        <f t="shared" si="271"/>
        <v>0.108</v>
      </c>
      <c r="O338" s="2">
        <f t="shared" si="272"/>
        <v>0</v>
      </c>
      <c r="P338" s="2">
        <f t="shared" si="273"/>
        <v>0</v>
      </c>
      <c r="Q338" s="2">
        <f t="shared" si="274"/>
        <v>0</v>
      </c>
      <c r="R338" s="2">
        <f t="shared" si="275"/>
        <v>0</v>
      </c>
      <c r="S338" s="2">
        <f t="shared" si="276"/>
        <v>0</v>
      </c>
      <c r="T338" s="2">
        <f t="shared" si="277"/>
        <v>0</v>
      </c>
      <c r="U338" s="2">
        <f t="shared" si="278"/>
        <v>0</v>
      </c>
      <c r="V338" s="2">
        <f t="shared" si="279"/>
        <v>0</v>
      </c>
      <c r="W338" s="2">
        <f t="shared" si="280"/>
        <v>0</v>
      </c>
      <c r="X338" s="2">
        <f t="shared" si="281"/>
        <v>0</v>
      </c>
      <c r="Y338" s="2">
        <f t="shared" si="282"/>
        <v>0</v>
      </c>
      <c r="Z338" s="2"/>
      <c r="AA338" s="2">
        <v>69726971</v>
      </c>
      <c r="AB338" s="2">
        <f t="shared" si="283"/>
        <v>1.82</v>
      </c>
      <c r="AC338" s="2">
        <f t="shared" si="315"/>
        <v>1.82</v>
      </c>
      <c r="AD338" s="2">
        <f t="shared" si="312"/>
        <v>0</v>
      </c>
      <c r="AE338" s="2">
        <f t="shared" si="313"/>
        <v>0</v>
      </c>
      <c r="AF338" s="2">
        <f t="shared" si="310"/>
        <v>0</v>
      </c>
      <c r="AG338" s="2">
        <f t="shared" si="287"/>
        <v>0</v>
      </c>
      <c r="AH338" s="2">
        <f t="shared" si="311"/>
        <v>0</v>
      </c>
      <c r="AI338" s="2">
        <f t="shared" si="314"/>
        <v>0</v>
      </c>
      <c r="AJ338" s="2">
        <f t="shared" si="290"/>
        <v>0</v>
      </c>
      <c r="AK338" s="2">
        <v>1.82</v>
      </c>
      <c r="AL338" s="2">
        <v>1.82</v>
      </c>
      <c r="AM338" s="2">
        <v>0</v>
      </c>
      <c r="AN338" s="2">
        <v>0</v>
      </c>
      <c r="AO338" s="2">
        <v>0</v>
      </c>
      <c r="AP338" s="2">
        <v>0</v>
      </c>
      <c r="AQ338" s="2">
        <v>0</v>
      </c>
      <c r="AR338" s="2">
        <v>0</v>
      </c>
      <c r="AS338" s="2">
        <v>0</v>
      </c>
      <c r="AT338" s="2">
        <v>0</v>
      </c>
      <c r="AU338" s="2">
        <v>0</v>
      </c>
      <c r="AV338" s="2">
        <v>1</v>
      </c>
      <c r="AW338" s="2">
        <v>1</v>
      </c>
      <c r="AX338" s="2"/>
      <c r="AY338" s="2"/>
      <c r="AZ338" s="2">
        <v>1</v>
      </c>
      <c r="BA338" s="2">
        <v>1</v>
      </c>
      <c r="BB338" s="2">
        <v>1</v>
      </c>
      <c r="BC338" s="2">
        <v>1</v>
      </c>
      <c r="BD338" s="2" t="s">
        <v>3</v>
      </c>
      <c r="BE338" s="2" t="s">
        <v>3</v>
      </c>
      <c r="BF338" s="2" t="s">
        <v>3</v>
      </c>
      <c r="BG338" s="2" t="s">
        <v>3</v>
      </c>
      <c r="BH338" s="2">
        <v>3</v>
      </c>
      <c r="BI338" s="2">
        <v>1</v>
      </c>
      <c r="BJ338" s="2" t="s">
        <v>267</v>
      </c>
      <c r="BK338" s="2"/>
      <c r="BL338" s="2"/>
      <c r="BM338" s="2">
        <v>500001</v>
      </c>
      <c r="BN338" s="2">
        <v>0</v>
      </c>
      <c r="BO338" s="2" t="s">
        <v>3</v>
      </c>
      <c r="BP338" s="2">
        <v>0</v>
      </c>
      <c r="BQ338" s="2">
        <v>8</v>
      </c>
      <c r="BR338" s="2">
        <v>0</v>
      </c>
      <c r="BS338" s="2">
        <v>1</v>
      </c>
      <c r="BT338" s="2">
        <v>1</v>
      </c>
      <c r="BU338" s="2">
        <v>1</v>
      </c>
      <c r="BV338" s="2">
        <v>1</v>
      </c>
      <c r="BW338" s="2">
        <v>1</v>
      </c>
      <c r="BX338" s="2">
        <v>1</v>
      </c>
      <c r="BY338" s="2" t="s">
        <v>3</v>
      </c>
      <c r="BZ338" s="2">
        <v>0</v>
      </c>
      <c r="CA338" s="2">
        <v>0</v>
      </c>
      <c r="CB338" s="2" t="s">
        <v>3</v>
      </c>
      <c r="CC338" s="2"/>
      <c r="CD338" s="2"/>
      <c r="CE338" s="2">
        <v>0</v>
      </c>
      <c r="CF338" s="2">
        <v>0</v>
      </c>
      <c r="CG338" s="2">
        <v>0</v>
      </c>
      <c r="CH338" s="2">
        <v>27</v>
      </c>
      <c r="CI338" s="2">
        <v>3</v>
      </c>
      <c r="CJ338" s="2">
        <v>0</v>
      </c>
      <c r="CK338" s="2">
        <v>0</v>
      </c>
      <c r="CL338" s="2">
        <v>0</v>
      </c>
      <c r="CM338" s="2">
        <v>0</v>
      </c>
      <c r="CN338" s="2" t="s">
        <v>3</v>
      </c>
      <c r="CO338" s="2">
        <v>0</v>
      </c>
      <c r="CP338" s="2">
        <f t="shared" si="291"/>
        <v>0</v>
      </c>
      <c r="CQ338" s="2">
        <f t="shared" si="292"/>
        <v>1.82</v>
      </c>
      <c r="CR338" s="2">
        <f t="shared" si="293"/>
        <v>0</v>
      </c>
      <c r="CS338" s="2">
        <f t="shared" si="294"/>
        <v>0</v>
      </c>
      <c r="CT338" s="2">
        <f t="shared" si="295"/>
        <v>0</v>
      </c>
      <c r="CU338" s="2">
        <f t="shared" si="296"/>
        <v>0</v>
      </c>
      <c r="CV338" s="2">
        <f t="shared" si="297"/>
        <v>0</v>
      </c>
      <c r="CW338" s="2">
        <f t="shared" si="298"/>
        <v>0</v>
      </c>
      <c r="CX338" s="2">
        <f t="shared" si="299"/>
        <v>0</v>
      </c>
      <c r="CY338" s="2">
        <f>(((S338+R338)*AT338)/100)</f>
        <v>0</v>
      </c>
      <c r="CZ338" s="2">
        <f>(((S338+R338)*AU338)/100)</f>
        <v>0</v>
      </c>
      <c r="DA338" s="2"/>
      <c r="DB338" s="2"/>
      <c r="DC338" s="2" t="s">
        <v>3</v>
      </c>
      <c r="DD338" s="2" t="s">
        <v>3</v>
      </c>
      <c r="DE338" s="2" t="s">
        <v>3</v>
      </c>
      <c r="DF338" s="2" t="s">
        <v>3</v>
      </c>
      <c r="DG338" s="2" t="s">
        <v>3</v>
      </c>
      <c r="DH338" s="2" t="s">
        <v>3</v>
      </c>
      <c r="DI338" s="2" t="s">
        <v>3</v>
      </c>
      <c r="DJ338" s="2" t="s">
        <v>3</v>
      </c>
      <c r="DK338" s="2" t="s">
        <v>3</v>
      </c>
      <c r="DL338" s="2" t="s">
        <v>3</v>
      </c>
      <c r="DM338" s="2" t="s">
        <v>3</v>
      </c>
      <c r="DN338" s="2">
        <v>0</v>
      </c>
      <c r="DO338" s="2">
        <v>0</v>
      </c>
      <c r="DP338" s="2">
        <v>1</v>
      </c>
      <c r="DQ338" s="2">
        <v>1</v>
      </c>
      <c r="DR338" s="2"/>
      <c r="DS338" s="2"/>
      <c r="DT338" s="2"/>
      <c r="DU338" s="2">
        <v>1009</v>
      </c>
      <c r="DV338" s="2" t="s">
        <v>68</v>
      </c>
      <c r="DW338" s="2" t="s">
        <v>68</v>
      </c>
      <c r="DX338" s="2">
        <v>1</v>
      </c>
      <c r="DY338" s="2"/>
      <c r="DZ338" s="2" t="s">
        <v>3</v>
      </c>
      <c r="EA338" s="2" t="s">
        <v>3</v>
      </c>
      <c r="EB338" s="2" t="s">
        <v>3</v>
      </c>
      <c r="EC338" s="2" t="s">
        <v>3</v>
      </c>
      <c r="ED338" s="2"/>
      <c r="EE338" s="2">
        <v>54328897</v>
      </c>
      <c r="EF338" s="2">
        <v>8</v>
      </c>
      <c r="EG338" s="2" t="s">
        <v>31</v>
      </c>
      <c r="EH338" s="2">
        <v>0</v>
      </c>
      <c r="EI338" s="2" t="s">
        <v>3</v>
      </c>
      <c r="EJ338" s="2">
        <v>1</v>
      </c>
      <c r="EK338" s="2">
        <v>500001</v>
      </c>
      <c r="EL338" s="2" t="s">
        <v>32</v>
      </c>
      <c r="EM338" s="2" t="s">
        <v>33</v>
      </c>
      <c r="EN338" s="2"/>
      <c r="EO338" s="2" t="s">
        <v>3</v>
      </c>
      <c r="EP338" s="2"/>
      <c r="EQ338" s="2">
        <v>0</v>
      </c>
      <c r="ER338" s="2">
        <v>1.82</v>
      </c>
      <c r="ES338" s="2">
        <v>1.82</v>
      </c>
      <c r="ET338" s="2">
        <v>0</v>
      </c>
      <c r="EU338" s="2">
        <v>0</v>
      </c>
      <c r="EV338" s="2">
        <v>0</v>
      </c>
      <c r="EW338" s="2">
        <v>0</v>
      </c>
      <c r="EX338" s="2">
        <v>0</v>
      </c>
      <c r="EY338" s="2"/>
      <c r="EZ338" s="2"/>
      <c r="FA338" s="2"/>
      <c r="FB338" s="2"/>
      <c r="FC338" s="2"/>
      <c r="FD338" s="2"/>
      <c r="FE338" s="2"/>
      <c r="FF338" s="2"/>
      <c r="FG338" s="2"/>
      <c r="FH338" s="2"/>
      <c r="FI338" s="2"/>
      <c r="FJ338" s="2"/>
      <c r="FK338" s="2"/>
      <c r="FL338" s="2"/>
      <c r="FM338" s="2"/>
      <c r="FN338" s="2"/>
      <c r="FO338" s="2"/>
      <c r="FP338" s="2"/>
      <c r="FQ338" s="2">
        <v>0</v>
      </c>
      <c r="FR338" s="2">
        <f t="shared" si="300"/>
        <v>0</v>
      </c>
      <c r="FS338" s="2">
        <v>0</v>
      </c>
      <c r="FT338" s="2"/>
      <c r="FU338" s="2"/>
      <c r="FV338" s="2"/>
      <c r="FW338" s="2"/>
      <c r="FX338" s="2">
        <v>0</v>
      </c>
      <c r="FY338" s="2">
        <v>0</v>
      </c>
      <c r="FZ338" s="2"/>
      <c r="GA338" s="2" t="s">
        <v>3</v>
      </c>
      <c r="GB338" s="2"/>
      <c r="GC338" s="2"/>
      <c r="GD338" s="2">
        <v>1</v>
      </c>
      <c r="GE338" s="2"/>
      <c r="GF338" s="2">
        <v>-2014069362</v>
      </c>
      <c r="GG338" s="2">
        <v>2</v>
      </c>
      <c r="GH338" s="2">
        <v>1</v>
      </c>
      <c r="GI338" s="2">
        <v>-2</v>
      </c>
      <c r="GJ338" s="2">
        <v>0</v>
      </c>
      <c r="GK338" s="2">
        <v>0</v>
      </c>
      <c r="GL338" s="2">
        <f t="shared" si="301"/>
        <v>0</v>
      </c>
      <c r="GM338" s="2">
        <f t="shared" si="302"/>
        <v>0</v>
      </c>
      <c r="GN338" s="2">
        <f t="shared" si="303"/>
        <v>0</v>
      </c>
      <c r="GO338" s="2">
        <f t="shared" si="304"/>
        <v>0</v>
      </c>
      <c r="GP338" s="2">
        <f t="shared" si="305"/>
        <v>0</v>
      </c>
      <c r="GQ338" s="2"/>
      <c r="GR338" s="2">
        <v>0</v>
      </c>
      <c r="GS338" s="2">
        <v>3</v>
      </c>
      <c r="GT338" s="2">
        <v>0</v>
      </c>
      <c r="GU338" s="2" t="s">
        <v>3</v>
      </c>
      <c r="GV338" s="2">
        <f t="shared" si="309"/>
        <v>0</v>
      </c>
      <c r="GW338" s="2">
        <v>1</v>
      </c>
      <c r="GX338" s="2">
        <f t="shared" si="307"/>
        <v>0</v>
      </c>
      <c r="GY338" s="2"/>
      <c r="GZ338" s="2"/>
      <c r="HA338" s="2">
        <v>0</v>
      </c>
      <c r="HB338" s="2">
        <v>0</v>
      </c>
      <c r="HC338" s="2">
        <f t="shared" si="308"/>
        <v>0</v>
      </c>
      <c r="HD338" s="2"/>
      <c r="HE338" s="2" t="s">
        <v>3</v>
      </c>
      <c r="HF338" s="2" t="s">
        <v>3</v>
      </c>
      <c r="HG338" s="2"/>
      <c r="HH338" s="2"/>
      <c r="HI338" s="2"/>
      <c r="HJ338" s="2"/>
      <c r="HK338" s="2"/>
      <c r="HL338" s="2"/>
      <c r="HM338" s="2" t="s">
        <v>3</v>
      </c>
      <c r="HN338" s="2" t="s">
        <v>3</v>
      </c>
      <c r="HO338" s="2" t="s">
        <v>3</v>
      </c>
      <c r="HP338" s="2" t="s">
        <v>3</v>
      </c>
      <c r="HQ338" s="2" t="s">
        <v>3</v>
      </c>
      <c r="HR338" s="2"/>
      <c r="HS338" s="2"/>
      <c r="HT338" s="2"/>
      <c r="HU338" s="2"/>
      <c r="HV338" s="2"/>
      <c r="HW338" s="2"/>
      <c r="HX338" s="2"/>
      <c r="HY338" s="2"/>
      <c r="HZ338" s="2"/>
      <c r="IA338" s="2"/>
      <c r="IB338" s="2"/>
      <c r="IC338" s="2"/>
      <c r="ID338" s="2"/>
      <c r="IE338" s="2"/>
      <c r="IF338" s="2"/>
      <c r="IG338" s="2"/>
      <c r="IH338" s="2"/>
      <c r="II338" s="2"/>
      <c r="IJ338" s="2"/>
      <c r="IK338" s="2">
        <v>0</v>
      </c>
      <c r="IL338" s="2"/>
      <c r="IM338" s="2"/>
      <c r="IN338" s="2"/>
      <c r="IO338" s="2"/>
      <c r="IP338" s="2"/>
      <c r="IQ338" s="2"/>
      <c r="IR338" s="2"/>
      <c r="IS338" s="2"/>
      <c r="IT338" s="2"/>
      <c r="IU338" s="2"/>
    </row>
    <row r="339" spans="1:255" x14ac:dyDescent="0.2">
      <c r="A339">
        <v>18</v>
      </c>
      <c r="B339">
        <v>1</v>
      </c>
      <c r="C339">
        <v>260</v>
      </c>
      <c r="E339" t="s">
        <v>266</v>
      </c>
      <c r="F339" t="s">
        <v>66</v>
      </c>
      <c r="G339" t="s">
        <v>67</v>
      </c>
      <c r="H339" t="s">
        <v>68</v>
      </c>
      <c r="I339">
        <f>I333*J339</f>
        <v>0</v>
      </c>
      <c r="J339">
        <v>0.5</v>
      </c>
      <c r="K339">
        <v>0.5</v>
      </c>
      <c r="L339">
        <v>0.108</v>
      </c>
      <c r="M339">
        <v>0</v>
      </c>
      <c r="N339">
        <f t="shared" si="271"/>
        <v>0.108</v>
      </c>
      <c r="O339">
        <f t="shared" si="272"/>
        <v>0</v>
      </c>
      <c r="P339">
        <f t="shared" si="273"/>
        <v>0</v>
      </c>
      <c r="Q339">
        <f t="shared" si="274"/>
        <v>0</v>
      </c>
      <c r="R339">
        <f t="shared" si="275"/>
        <v>0</v>
      </c>
      <c r="S339">
        <f t="shared" si="276"/>
        <v>0</v>
      </c>
      <c r="T339">
        <f t="shared" si="277"/>
        <v>0</v>
      </c>
      <c r="U339">
        <f t="shared" si="278"/>
        <v>0</v>
      </c>
      <c r="V339">
        <f t="shared" si="279"/>
        <v>0</v>
      </c>
      <c r="W339">
        <f t="shared" si="280"/>
        <v>0</v>
      </c>
      <c r="X339">
        <f t="shared" si="281"/>
        <v>0</v>
      </c>
      <c r="Y339">
        <f t="shared" si="282"/>
        <v>0</v>
      </c>
      <c r="AA339">
        <v>69726884</v>
      </c>
      <c r="AB339">
        <f t="shared" si="283"/>
        <v>4.28</v>
      </c>
      <c r="AC339">
        <f t="shared" si="315"/>
        <v>4.28</v>
      </c>
      <c r="AD339">
        <f t="shared" si="312"/>
        <v>0</v>
      </c>
      <c r="AE339">
        <f t="shared" si="313"/>
        <v>0</v>
      </c>
      <c r="AF339">
        <f t="shared" si="310"/>
        <v>0</v>
      </c>
      <c r="AG339">
        <f t="shared" si="287"/>
        <v>0</v>
      </c>
      <c r="AH339">
        <f t="shared" si="311"/>
        <v>0</v>
      </c>
      <c r="AI339">
        <f t="shared" si="314"/>
        <v>0</v>
      </c>
      <c r="AJ339">
        <f t="shared" si="290"/>
        <v>0</v>
      </c>
      <c r="AK339">
        <v>4.2799999999999994</v>
      </c>
      <c r="AL339">
        <v>4.2799999999999994</v>
      </c>
      <c r="AM339">
        <v>0</v>
      </c>
      <c r="AN339">
        <v>0</v>
      </c>
      <c r="AO339">
        <v>0</v>
      </c>
      <c r="AP339">
        <v>0</v>
      </c>
      <c r="AQ339">
        <v>0</v>
      </c>
      <c r="AR339">
        <v>0</v>
      </c>
      <c r="AS339">
        <v>0</v>
      </c>
      <c r="AT339">
        <v>0</v>
      </c>
      <c r="AU339">
        <v>0</v>
      </c>
      <c r="AV339">
        <v>1</v>
      </c>
      <c r="AW339">
        <v>1</v>
      </c>
      <c r="AZ339">
        <v>1</v>
      </c>
      <c r="BA339">
        <v>1</v>
      </c>
      <c r="BB339">
        <v>1</v>
      </c>
      <c r="BC339">
        <v>7.56</v>
      </c>
      <c r="BD339" t="s">
        <v>3</v>
      </c>
      <c r="BE339" t="s">
        <v>3</v>
      </c>
      <c r="BF339" t="s">
        <v>3</v>
      </c>
      <c r="BG339" t="s">
        <v>3</v>
      </c>
      <c r="BH339">
        <v>3</v>
      </c>
      <c r="BI339">
        <v>1</v>
      </c>
      <c r="BJ339" t="s">
        <v>267</v>
      </c>
      <c r="BM339">
        <v>500001</v>
      </c>
      <c r="BN339">
        <v>0</v>
      </c>
      <c r="BO339" t="s">
        <v>3</v>
      </c>
      <c r="BP339">
        <v>0</v>
      </c>
      <c r="BQ339">
        <v>8</v>
      </c>
      <c r="BR339">
        <v>0</v>
      </c>
      <c r="BS339">
        <v>1</v>
      </c>
      <c r="BT339">
        <v>1</v>
      </c>
      <c r="BU339">
        <v>1</v>
      </c>
      <c r="BV339">
        <v>1</v>
      </c>
      <c r="BW339">
        <v>1</v>
      </c>
      <c r="BX339">
        <v>1</v>
      </c>
      <c r="BY339" t="s">
        <v>3</v>
      </c>
      <c r="BZ339">
        <v>0</v>
      </c>
      <c r="CA339">
        <v>0</v>
      </c>
      <c r="CB339" t="s">
        <v>3</v>
      </c>
      <c r="CE339">
        <v>0</v>
      </c>
      <c r="CF339">
        <v>0</v>
      </c>
      <c r="CG339">
        <v>0</v>
      </c>
      <c r="CH339">
        <v>27</v>
      </c>
      <c r="CI339">
        <v>3</v>
      </c>
      <c r="CJ339">
        <v>0</v>
      </c>
      <c r="CK339">
        <v>0</v>
      </c>
      <c r="CL339">
        <v>0</v>
      </c>
      <c r="CM339">
        <v>0</v>
      </c>
      <c r="CN339" t="s">
        <v>3</v>
      </c>
      <c r="CO339">
        <v>0</v>
      </c>
      <c r="CP339">
        <f t="shared" si="291"/>
        <v>0</v>
      </c>
      <c r="CQ339">
        <f t="shared" si="292"/>
        <v>32.3568</v>
      </c>
      <c r="CR339">
        <f t="shared" si="293"/>
        <v>0</v>
      </c>
      <c r="CS339">
        <f t="shared" si="294"/>
        <v>0</v>
      </c>
      <c r="CT339">
        <f t="shared" si="295"/>
        <v>0</v>
      </c>
      <c r="CU339">
        <f t="shared" si="296"/>
        <v>0</v>
      </c>
      <c r="CV339">
        <f t="shared" si="297"/>
        <v>0</v>
      </c>
      <c r="CW339">
        <f t="shared" si="298"/>
        <v>0</v>
      </c>
      <c r="CX339">
        <f t="shared" si="299"/>
        <v>0</v>
      </c>
      <c r="CY339">
        <f>(S339+R339)*(BZ339/100)</f>
        <v>0</v>
      </c>
      <c r="CZ339">
        <f>(S339+R339)*(CA339/100)</f>
        <v>0</v>
      </c>
      <c r="DC339" t="s">
        <v>3</v>
      </c>
      <c r="DD339" t="s">
        <v>3</v>
      </c>
      <c r="DE339" t="s">
        <v>3</v>
      </c>
      <c r="DF339" t="s">
        <v>3</v>
      </c>
      <c r="DG339" t="s">
        <v>3</v>
      </c>
      <c r="DH339" t="s">
        <v>3</v>
      </c>
      <c r="DI339" t="s">
        <v>3</v>
      </c>
      <c r="DJ339" t="s">
        <v>3</v>
      </c>
      <c r="DK339" t="s">
        <v>3</v>
      </c>
      <c r="DL339" t="s">
        <v>3</v>
      </c>
      <c r="DM339" t="s">
        <v>3</v>
      </c>
      <c r="DN339">
        <v>0</v>
      </c>
      <c r="DO339">
        <v>0</v>
      </c>
      <c r="DP339">
        <v>1</v>
      </c>
      <c r="DQ339">
        <v>1</v>
      </c>
      <c r="DU339">
        <v>1009</v>
      </c>
      <c r="DV339" t="s">
        <v>68</v>
      </c>
      <c r="DW339" t="s">
        <v>68</v>
      </c>
      <c r="DX339">
        <v>1</v>
      </c>
      <c r="DZ339" t="s">
        <v>3</v>
      </c>
      <c r="EA339" t="s">
        <v>3</v>
      </c>
      <c r="EB339" t="s">
        <v>3</v>
      </c>
      <c r="EC339" t="s">
        <v>3</v>
      </c>
      <c r="EE339">
        <v>54328897</v>
      </c>
      <c r="EF339">
        <v>8</v>
      </c>
      <c r="EG339" t="s">
        <v>31</v>
      </c>
      <c r="EH339">
        <v>0</v>
      </c>
      <c r="EI339" t="s">
        <v>3</v>
      </c>
      <c r="EJ339">
        <v>1</v>
      </c>
      <c r="EK339">
        <v>500001</v>
      </c>
      <c r="EL339" t="s">
        <v>32</v>
      </c>
      <c r="EM339" t="s">
        <v>33</v>
      </c>
      <c r="EO339" t="s">
        <v>3</v>
      </c>
      <c r="EQ339">
        <v>0</v>
      </c>
      <c r="ER339">
        <v>31</v>
      </c>
      <c r="ES339">
        <v>4.2799999999999994</v>
      </c>
      <c r="ET339">
        <v>0</v>
      </c>
      <c r="EU339">
        <v>0</v>
      </c>
      <c r="EV339">
        <v>0</v>
      </c>
      <c r="EW339">
        <v>0</v>
      </c>
      <c r="EX339">
        <v>0</v>
      </c>
      <c r="EZ339">
        <v>5</v>
      </c>
      <c r="FC339">
        <v>0</v>
      </c>
      <c r="FD339">
        <v>18</v>
      </c>
      <c r="FF339">
        <v>31</v>
      </c>
      <c r="FQ339">
        <v>0</v>
      </c>
      <c r="FR339">
        <f t="shared" si="300"/>
        <v>0</v>
      </c>
      <c r="FS339">
        <v>0</v>
      </c>
      <c r="FX339">
        <v>0</v>
      </c>
      <c r="FY339">
        <v>0</v>
      </c>
      <c r="GA339" t="s">
        <v>70</v>
      </c>
      <c r="GD339">
        <v>1</v>
      </c>
      <c r="GF339">
        <v>-2014069362</v>
      </c>
      <c r="GG339">
        <v>2</v>
      </c>
      <c r="GH339">
        <v>3</v>
      </c>
      <c r="GI339">
        <v>5</v>
      </c>
      <c r="GJ339">
        <v>0</v>
      </c>
      <c r="GK339">
        <v>0</v>
      </c>
      <c r="GL339">
        <f t="shared" si="301"/>
        <v>0</v>
      </c>
      <c r="GM339">
        <f t="shared" si="302"/>
        <v>0</v>
      </c>
      <c r="GN339">
        <f t="shared" si="303"/>
        <v>0</v>
      </c>
      <c r="GO339">
        <f t="shared" si="304"/>
        <v>0</v>
      </c>
      <c r="GP339">
        <f t="shared" si="305"/>
        <v>0</v>
      </c>
      <c r="GR339">
        <v>1</v>
      </c>
      <c r="GS339">
        <v>1</v>
      </c>
      <c r="GT339">
        <v>0</v>
      </c>
      <c r="GU339" t="s">
        <v>3</v>
      </c>
      <c r="GV339">
        <f t="shared" si="309"/>
        <v>0</v>
      </c>
      <c r="GW339">
        <v>1</v>
      </c>
      <c r="GX339">
        <f t="shared" si="307"/>
        <v>0</v>
      </c>
      <c r="HA339">
        <v>0</v>
      </c>
      <c r="HB339">
        <v>0</v>
      </c>
      <c r="HC339">
        <f t="shared" si="308"/>
        <v>0</v>
      </c>
      <c r="HE339" t="s">
        <v>35</v>
      </c>
      <c r="HF339" t="s">
        <v>36</v>
      </c>
      <c r="HM339" t="s">
        <v>3</v>
      </c>
      <c r="HN339" t="s">
        <v>3</v>
      </c>
      <c r="HO339" t="s">
        <v>3</v>
      </c>
      <c r="HP339" t="s">
        <v>3</v>
      </c>
      <c r="HQ339" t="s">
        <v>3</v>
      </c>
      <c r="IK339">
        <v>0</v>
      </c>
    </row>
    <row r="340" spans="1:255" x14ac:dyDescent="0.2">
      <c r="A340" s="2">
        <v>18</v>
      </c>
      <c r="B340" s="2">
        <v>1</v>
      </c>
      <c r="C340" s="2">
        <v>249</v>
      </c>
      <c r="D340" s="2"/>
      <c r="E340" s="2" t="s">
        <v>268</v>
      </c>
      <c r="F340" s="2" t="s">
        <v>72</v>
      </c>
      <c r="G340" s="2" t="s">
        <v>73</v>
      </c>
      <c r="H340" s="2" t="s">
        <v>68</v>
      </c>
      <c r="I340" s="2">
        <f>I332*J340</f>
        <v>0</v>
      </c>
      <c r="J340" s="2">
        <v>450</v>
      </c>
      <c r="K340" s="2">
        <v>450</v>
      </c>
      <c r="L340" s="2">
        <v>97.2</v>
      </c>
      <c r="M340" s="2">
        <v>0</v>
      </c>
      <c r="N340" s="2">
        <f t="shared" si="271"/>
        <v>97.2</v>
      </c>
      <c r="O340" s="2">
        <f t="shared" si="272"/>
        <v>0</v>
      </c>
      <c r="P340" s="2">
        <f t="shared" si="273"/>
        <v>0</v>
      </c>
      <c r="Q340" s="2">
        <f t="shared" si="274"/>
        <v>0</v>
      </c>
      <c r="R340" s="2">
        <f t="shared" si="275"/>
        <v>0</v>
      </c>
      <c r="S340" s="2">
        <f t="shared" si="276"/>
        <v>0</v>
      </c>
      <c r="T340" s="2">
        <f t="shared" si="277"/>
        <v>0</v>
      </c>
      <c r="U340" s="2">
        <f t="shared" si="278"/>
        <v>0</v>
      </c>
      <c r="V340" s="2">
        <f t="shared" si="279"/>
        <v>0</v>
      </c>
      <c r="W340" s="2">
        <f t="shared" si="280"/>
        <v>0</v>
      </c>
      <c r="X340" s="2">
        <f t="shared" si="281"/>
        <v>0</v>
      </c>
      <c r="Y340" s="2">
        <f t="shared" si="282"/>
        <v>0</v>
      </c>
      <c r="Z340" s="2"/>
      <c r="AA340" s="2">
        <v>69726971</v>
      </c>
      <c r="AB340" s="2">
        <f t="shared" si="283"/>
        <v>1.38</v>
      </c>
      <c r="AC340" s="2">
        <f t="shared" si="315"/>
        <v>1.38</v>
      </c>
      <c r="AD340" s="2">
        <f t="shared" si="312"/>
        <v>0</v>
      </c>
      <c r="AE340" s="2">
        <f t="shared" si="313"/>
        <v>0</v>
      </c>
      <c r="AF340" s="2">
        <f t="shared" si="310"/>
        <v>0</v>
      </c>
      <c r="AG340" s="2">
        <f t="shared" si="287"/>
        <v>0</v>
      </c>
      <c r="AH340" s="2">
        <f t="shared" si="311"/>
        <v>0</v>
      </c>
      <c r="AI340" s="2">
        <f t="shared" si="314"/>
        <v>0</v>
      </c>
      <c r="AJ340" s="2">
        <f t="shared" si="290"/>
        <v>0</v>
      </c>
      <c r="AK340" s="2">
        <v>1.38</v>
      </c>
      <c r="AL340" s="2">
        <v>1.38</v>
      </c>
      <c r="AM340" s="2">
        <v>0</v>
      </c>
      <c r="AN340" s="2">
        <v>0</v>
      </c>
      <c r="AO340" s="2">
        <v>0</v>
      </c>
      <c r="AP340" s="2">
        <v>0</v>
      </c>
      <c r="AQ340" s="2">
        <v>0</v>
      </c>
      <c r="AR340" s="2">
        <v>0</v>
      </c>
      <c r="AS340" s="2">
        <v>0</v>
      </c>
      <c r="AT340" s="2">
        <v>0</v>
      </c>
      <c r="AU340" s="2">
        <v>0</v>
      </c>
      <c r="AV340" s="2">
        <v>1</v>
      </c>
      <c r="AW340" s="2">
        <v>1</v>
      </c>
      <c r="AX340" s="2"/>
      <c r="AY340" s="2"/>
      <c r="AZ340" s="2">
        <v>1</v>
      </c>
      <c r="BA340" s="2">
        <v>1</v>
      </c>
      <c r="BB340" s="2">
        <v>1</v>
      </c>
      <c r="BC340" s="2">
        <v>1</v>
      </c>
      <c r="BD340" s="2" t="s">
        <v>3</v>
      </c>
      <c r="BE340" s="2" t="s">
        <v>3</v>
      </c>
      <c r="BF340" s="2" t="s">
        <v>3</v>
      </c>
      <c r="BG340" s="2" t="s">
        <v>3</v>
      </c>
      <c r="BH340" s="2">
        <v>3</v>
      </c>
      <c r="BI340" s="2">
        <v>1</v>
      </c>
      <c r="BJ340" s="2" t="s">
        <v>269</v>
      </c>
      <c r="BK340" s="2"/>
      <c r="BL340" s="2"/>
      <c r="BM340" s="2">
        <v>500001</v>
      </c>
      <c r="BN340" s="2">
        <v>0</v>
      </c>
      <c r="BO340" s="2" t="s">
        <v>3</v>
      </c>
      <c r="BP340" s="2">
        <v>0</v>
      </c>
      <c r="BQ340" s="2">
        <v>8</v>
      </c>
      <c r="BR340" s="2">
        <v>0</v>
      </c>
      <c r="BS340" s="2">
        <v>1</v>
      </c>
      <c r="BT340" s="2">
        <v>1</v>
      </c>
      <c r="BU340" s="2">
        <v>1</v>
      </c>
      <c r="BV340" s="2">
        <v>1</v>
      </c>
      <c r="BW340" s="2">
        <v>1</v>
      </c>
      <c r="BX340" s="2">
        <v>1</v>
      </c>
      <c r="BY340" s="2" t="s">
        <v>3</v>
      </c>
      <c r="BZ340" s="2">
        <v>0</v>
      </c>
      <c r="CA340" s="2">
        <v>0</v>
      </c>
      <c r="CB340" s="2" t="s">
        <v>3</v>
      </c>
      <c r="CC340" s="2"/>
      <c r="CD340" s="2"/>
      <c r="CE340" s="2">
        <v>0</v>
      </c>
      <c r="CF340" s="2">
        <v>0</v>
      </c>
      <c r="CG340" s="2">
        <v>0</v>
      </c>
      <c r="CH340" s="2">
        <v>27</v>
      </c>
      <c r="CI340" s="2">
        <v>4</v>
      </c>
      <c r="CJ340" s="2">
        <v>0</v>
      </c>
      <c r="CK340" s="2">
        <v>0</v>
      </c>
      <c r="CL340" s="2">
        <v>0</v>
      </c>
      <c r="CM340" s="2">
        <v>0</v>
      </c>
      <c r="CN340" s="2" t="s">
        <v>3</v>
      </c>
      <c r="CO340" s="2">
        <v>0</v>
      </c>
      <c r="CP340" s="2">
        <f t="shared" si="291"/>
        <v>0</v>
      </c>
      <c r="CQ340" s="2">
        <f t="shared" si="292"/>
        <v>1.38</v>
      </c>
      <c r="CR340" s="2">
        <f t="shared" si="293"/>
        <v>0</v>
      </c>
      <c r="CS340" s="2">
        <f t="shared" si="294"/>
        <v>0</v>
      </c>
      <c r="CT340" s="2">
        <f t="shared" si="295"/>
        <v>0</v>
      </c>
      <c r="CU340" s="2">
        <f t="shared" si="296"/>
        <v>0</v>
      </c>
      <c r="CV340" s="2">
        <f t="shared" si="297"/>
        <v>0</v>
      </c>
      <c r="CW340" s="2">
        <f t="shared" si="298"/>
        <v>0</v>
      </c>
      <c r="CX340" s="2">
        <f t="shared" si="299"/>
        <v>0</v>
      </c>
      <c r="CY340" s="2">
        <f>(((S340+R340)*AT340)/100)</f>
        <v>0</v>
      </c>
      <c r="CZ340" s="2">
        <f>(((S340+R340)*AU340)/100)</f>
        <v>0</v>
      </c>
      <c r="DA340" s="2"/>
      <c r="DB340" s="2"/>
      <c r="DC340" s="2" t="s">
        <v>3</v>
      </c>
      <c r="DD340" s="2" t="s">
        <v>3</v>
      </c>
      <c r="DE340" s="2" t="s">
        <v>3</v>
      </c>
      <c r="DF340" s="2" t="s">
        <v>3</v>
      </c>
      <c r="DG340" s="2" t="s">
        <v>3</v>
      </c>
      <c r="DH340" s="2" t="s">
        <v>3</v>
      </c>
      <c r="DI340" s="2" t="s">
        <v>3</v>
      </c>
      <c r="DJ340" s="2" t="s">
        <v>3</v>
      </c>
      <c r="DK340" s="2" t="s">
        <v>3</v>
      </c>
      <c r="DL340" s="2" t="s">
        <v>3</v>
      </c>
      <c r="DM340" s="2" t="s">
        <v>3</v>
      </c>
      <c r="DN340" s="2">
        <v>0</v>
      </c>
      <c r="DO340" s="2">
        <v>0</v>
      </c>
      <c r="DP340" s="2">
        <v>1</v>
      </c>
      <c r="DQ340" s="2">
        <v>1</v>
      </c>
      <c r="DR340" s="2"/>
      <c r="DS340" s="2"/>
      <c r="DT340" s="2"/>
      <c r="DU340" s="2">
        <v>1009</v>
      </c>
      <c r="DV340" s="2" t="s">
        <v>68</v>
      </c>
      <c r="DW340" s="2" t="s">
        <v>68</v>
      </c>
      <c r="DX340" s="2">
        <v>1</v>
      </c>
      <c r="DY340" s="2"/>
      <c r="DZ340" s="2" t="s">
        <v>3</v>
      </c>
      <c r="EA340" s="2" t="s">
        <v>3</v>
      </c>
      <c r="EB340" s="2" t="s">
        <v>3</v>
      </c>
      <c r="EC340" s="2" t="s">
        <v>3</v>
      </c>
      <c r="ED340" s="2"/>
      <c r="EE340" s="2">
        <v>54328897</v>
      </c>
      <c r="EF340" s="2">
        <v>8</v>
      </c>
      <c r="EG340" s="2" t="s">
        <v>31</v>
      </c>
      <c r="EH340" s="2">
        <v>0</v>
      </c>
      <c r="EI340" s="2" t="s">
        <v>3</v>
      </c>
      <c r="EJ340" s="2">
        <v>1</v>
      </c>
      <c r="EK340" s="2">
        <v>500001</v>
      </c>
      <c r="EL340" s="2" t="s">
        <v>32</v>
      </c>
      <c r="EM340" s="2" t="s">
        <v>33</v>
      </c>
      <c r="EN340" s="2"/>
      <c r="EO340" s="2" t="s">
        <v>3</v>
      </c>
      <c r="EP340" s="2"/>
      <c r="EQ340" s="2">
        <v>0</v>
      </c>
      <c r="ER340" s="2">
        <v>1.38</v>
      </c>
      <c r="ES340" s="2">
        <v>1.38</v>
      </c>
      <c r="ET340" s="2">
        <v>0</v>
      </c>
      <c r="EU340" s="2">
        <v>0</v>
      </c>
      <c r="EV340" s="2">
        <v>0</v>
      </c>
      <c r="EW340" s="2">
        <v>0</v>
      </c>
      <c r="EX340" s="2">
        <v>0</v>
      </c>
      <c r="EY340" s="2"/>
      <c r="EZ340" s="2"/>
      <c r="FA340" s="2"/>
      <c r="FB340" s="2"/>
      <c r="FC340" s="2"/>
      <c r="FD340" s="2"/>
      <c r="FE340" s="2"/>
      <c r="FF340" s="2"/>
      <c r="FG340" s="2"/>
      <c r="FH340" s="2"/>
      <c r="FI340" s="2"/>
      <c r="FJ340" s="2"/>
      <c r="FK340" s="2"/>
      <c r="FL340" s="2"/>
      <c r="FM340" s="2"/>
      <c r="FN340" s="2"/>
      <c r="FO340" s="2"/>
      <c r="FP340" s="2"/>
      <c r="FQ340" s="2">
        <v>0</v>
      </c>
      <c r="FR340" s="2">
        <f t="shared" si="300"/>
        <v>0</v>
      </c>
      <c r="FS340" s="2">
        <v>0</v>
      </c>
      <c r="FT340" s="2"/>
      <c r="FU340" s="2"/>
      <c r="FV340" s="2"/>
      <c r="FW340" s="2"/>
      <c r="FX340" s="2">
        <v>0</v>
      </c>
      <c r="FY340" s="2">
        <v>0</v>
      </c>
      <c r="FZ340" s="2"/>
      <c r="GA340" s="2" t="s">
        <v>3</v>
      </c>
      <c r="GB340" s="2"/>
      <c r="GC340" s="2"/>
      <c r="GD340" s="2">
        <v>1</v>
      </c>
      <c r="GE340" s="2"/>
      <c r="GF340" s="2">
        <v>-390679098</v>
      </c>
      <c r="GG340" s="2">
        <v>2</v>
      </c>
      <c r="GH340" s="2">
        <v>1</v>
      </c>
      <c r="GI340" s="2">
        <v>-2</v>
      </c>
      <c r="GJ340" s="2">
        <v>0</v>
      </c>
      <c r="GK340" s="2">
        <v>0</v>
      </c>
      <c r="GL340" s="2">
        <f t="shared" si="301"/>
        <v>0</v>
      </c>
      <c r="GM340" s="2">
        <f t="shared" si="302"/>
        <v>0</v>
      </c>
      <c r="GN340" s="2">
        <f t="shared" si="303"/>
        <v>0</v>
      </c>
      <c r="GO340" s="2">
        <f t="shared" si="304"/>
        <v>0</v>
      </c>
      <c r="GP340" s="2">
        <f t="shared" si="305"/>
        <v>0</v>
      </c>
      <c r="GQ340" s="2"/>
      <c r="GR340" s="2">
        <v>0</v>
      </c>
      <c r="GS340" s="2">
        <v>3</v>
      </c>
      <c r="GT340" s="2">
        <v>0</v>
      </c>
      <c r="GU340" s="2" t="s">
        <v>3</v>
      </c>
      <c r="GV340" s="2">
        <f t="shared" si="309"/>
        <v>0</v>
      </c>
      <c r="GW340" s="2">
        <v>1</v>
      </c>
      <c r="GX340" s="2">
        <f t="shared" si="307"/>
        <v>0</v>
      </c>
      <c r="GY340" s="2"/>
      <c r="GZ340" s="2"/>
      <c r="HA340" s="2">
        <v>0</v>
      </c>
      <c r="HB340" s="2">
        <v>0</v>
      </c>
      <c r="HC340" s="2">
        <f t="shared" si="308"/>
        <v>0</v>
      </c>
      <c r="HD340" s="2"/>
      <c r="HE340" s="2" t="s">
        <v>3</v>
      </c>
      <c r="HF340" s="2" t="s">
        <v>3</v>
      </c>
      <c r="HG340" s="2"/>
      <c r="HH340" s="2"/>
      <c r="HI340" s="2"/>
      <c r="HJ340" s="2"/>
      <c r="HK340" s="2"/>
      <c r="HL340" s="2"/>
      <c r="HM340" s="2" t="s">
        <v>3</v>
      </c>
      <c r="HN340" s="2" t="s">
        <v>3</v>
      </c>
      <c r="HO340" s="2" t="s">
        <v>3</v>
      </c>
      <c r="HP340" s="2" t="s">
        <v>3</v>
      </c>
      <c r="HQ340" s="2" t="s">
        <v>3</v>
      </c>
      <c r="HR340" s="2"/>
      <c r="HS340" s="2"/>
      <c r="HT340" s="2"/>
      <c r="HU340" s="2"/>
      <c r="HV340" s="2"/>
      <c r="HW340" s="2"/>
      <c r="HX340" s="2"/>
      <c r="HY340" s="2"/>
      <c r="HZ340" s="2"/>
      <c r="IA340" s="2"/>
      <c r="IB340" s="2"/>
      <c r="IC340" s="2"/>
      <c r="ID340" s="2"/>
      <c r="IE340" s="2"/>
      <c r="IF340" s="2"/>
      <c r="IG340" s="2"/>
      <c r="IH340" s="2"/>
      <c r="II340" s="2"/>
      <c r="IJ340" s="2"/>
      <c r="IK340" s="2">
        <v>0</v>
      </c>
      <c r="IL340" s="2"/>
      <c r="IM340" s="2"/>
      <c r="IN340" s="2"/>
      <c r="IO340" s="2"/>
      <c r="IP340" s="2"/>
      <c r="IQ340" s="2"/>
      <c r="IR340" s="2"/>
      <c r="IS340" s="2"/>
      <c r="IT340" s="2"/>
      <c r="IU340" s="2"/>
    </row>
    <row r="341" spans="1:255" x14ac:dyDescent="0.2">
      <c r="A341">
        <v>18</v>
      </c>
      <c r="B341">
        <v>1</v>
      </c>
      <c r="C341">
        <v>261</v>
      </c>
      <c r="E341" t="s">
        <v>268</v>
      </c>
      <c r="F341" t="s">
        <v>72</v>
      </c>
      <c r="G341" t="s">
        <v>73</v>
      </c>
      <c r="H341" t="s">
        <v>68</v>
      </c>
      <c r="I341">
        <f>I333*J341</f>
        <v>0</v>
      </c>
      <c r="J341">
        <v>450</v>
      </c>
      <c r="K341">
        <v>450</v>
      </c>
      <c r="L341">
        <v>97.2</v>
      </c>
      <c r="M341">
        <v>0</v>
      </c>
      <c r="N341">
        <f t="shared" si="271"/>
        <v>97.2</v>
      </c>
      <c r="O341">
        <f t="shared" si="272"/>
        <v>0</v>
      </c>
      <c r="P341">
        <f t="shared" si="273"/>
        <v>0</v>
      </c>
      <c r="Q341">
        <f t="shared" si="274"/>
        <v>0</v>
      </c>
      <c r="R341">
        <f t="shared" si="275"/>
        <v>0</v>
      </c>
      <c r="S341">
        <f t="shared" si="276"/>
        <v>0</v>
      </c>
      <c r="T341">
        <f t="shared" si="277"/>
        <v>0</v>
      </c>
      <c r="U341">
        <f t="shared" si="278"/>
        <v>0</v>
      </c>
      <c r="V341">
        <f t="shared" si="279"/>
        <v>0</v>
      </c>
      <c r="W341">
        <f t="shared" si="280"/>
        <v>0</v>
      </c>
      <c r="X341">
        <f t="shared" si="281"/>
        <v>0</v>
      </c>
      <c r="Y341">
        <f t="shared" si="282"/>
        <v>0</v>
      </c>
      <c r="AA341">
        <v>69726884</v>
      </c>
      <c r="AB341">
        <f t="shared" si="283"/>
        <v>1.06</v>
      </c>
      <c r="AC341">
        <f t="shared" si="315"/>
        <v>1.06</v>
      </c>
      <c r="AD341">
        <f t="shared" si="312"/>
        <v>0</v>
      </c>
      <c r="AE341">
        <f t="shared" si="313"/>
        <v>0</v>
      </c>
      <c r="AF341">
        <f t="shared" si="310"/>
        <v>0</v>
      </c>
      <c r="AG341">
        <f t="shared" si="287"/>
        <v>0</v>
      </c>
      <c r="AH341">
        <f t="shared" si="311"/>
        <v>0</v>
      </c>
      <c r="AI341">
        <f t="shared" si="314"/>
        <v>0</v>
      </c>
      <c r="AJ341">
        <f t="shared" si="290"/>
        <v>0</v>
      </c>
      <c r="AK341">
        <v>1.06</v>
      </c>
      <c r="AL341">
        <v>1.06</v>
      </c>
      <c r="AM341">
        <v>0</v>
      </c>
      <c r="AN341">
        <v>0</v>
      </c>
      <c r="AO341">
        <v>0</v>
      </c>
      <c r="AP341">
        <v>0</v>
      </c>
      <c r="AQ341">
        <v>0</v>
      </c>
      <c r="AR341">
        <v>0</v>
      </c>
      <c r="AS341">
        <v>0</v>
      </c>
      <c r="AT341">
        <v>0</v>
      </c>
      <c r="AU341">
        <v>0</v>
      </c>
      <c r="AV341">
        <v>1</v>
      </c>
      <c r="AW341">
        <v>1</v>
      </c>
      <c r="AZ341">
        <v>1</v>
      </c>
      <c r="BA341">
        <v>1</v>
      </c>
      <c r="BB341">
        <v>1</v>
      </c>
      <c r="BC341">
        <v>7.56</v>
      </c>
      <c r="BD341" t="s">
        <v>3</v>
      </c>
      <c r="BE341" t="s">
        <v>3</v>
      </c>
      <c r="BF341" t="s">
        <v>3</v>
      </c>
      <c r="BG341" t="s">
        <v>3</v>
      </c>
      <c r="BH341">
        <v>3</v>
      </c>
      <c r="BI341">
        <v>1</v>
      </c>
      <c r="BJ341" t="s">
        <v>269</v>
      </c>
      <c r="BM341">
        <v>500001</v>
      </c>
      <c r="BN341">
        <v>0</v>
      </c>
      <c r="BO341" t="s">
        <v>3</v>
      </c>
      <c r="BP341">
        <v>0</v>
      </c>
      <c r="BQ341">
        <v>8</v>
      </c>
      <c r="BR341">
        <v>0</v>
      </c>
      <c r="BS341">
        <v>1</v>
      </c>
      <c r="BT341">
        <v>1</v>
      </c>
      <c r="BU341">
        <v>1</v>
      </c>
      <c r="BV341">
        <v>1</v>
      </c>
      <c r="BW341">
        <v>1</v>
      </c>
      <c r="BX341">
        <v>1</v>
      </c>
      <c r="BY341" t="s">
        <v>3</v>
      </c>
      <c r="BZ341">
        <v>0</v>
      </c>
      <c r="CA341">
        <v>0</v>
      </c>
      <c r="CB341" t="s">
        <v>3</v>
      </c>
      <c r="CE341">
        <v>0</v>
      </c>
      <c r="CF341">
        <v>0</v>
      </c>
      <c r="CG341">
        <v>0</v>
      </c>
      <c r="CH341">
        <v>27</v>
      </c>
      <c r="CI341">
        <v>4</v>
      </c>
      <c r="CJ341">
        <v>0</v>
      </c>
      <c r="CK341">
        <v>0</v>
      </c>
      <c r="CL341">
        <v>0</v>
      </c>
      <c r="CM341">
        <v>0</v>
      </c>
      <c r="CN341" t="s">
        <v>3</v>
      </c>
      <c r="CO341">
        <v>0</v>
      </c>
      <c r="CP341">
        <f t="shared" si="291"/>
        <v>0</v>
      </c>
      <c r="CQ341">
        <f t="shared" si="292"/>
        <v>8.0136000000000003</v>
      </c>
      <c r="CR341">
        <f t="shared" si="293"/>
        <v>0</v>
      </c>
      <c r="CS341">
        <f t="shared" si="294"/>
        <v>0</v>
      </c>
      <c r="CT341">
        <f t="shared" si="295"/>
        <v>0</v>
      </c>
      <c r="CU341">
        <f t="shared" si="296"/>
        <v>0</v>
      </c>
      <c r="CV341">
        <f t="shared" si="297"/>
        <v>0</v>
      </c>
      <c r="CW341">
        <f t="shared" si="298"/>
        <v>0</v>
      </c>
      <c r="CX341">
        <f t="shared" si="299"/>
        <v>0</v>
      </c>
      <c r="CY341">
        <f>(S341+R341)*(BZ341/100)</f>
        <v>0</v>
      </c>
      <c r="CZ341">
        <f>(S341+R341)*(CA341/100)</f>
        <v>0</v>
      </c>
      <c r="DC341" t="s">
        <v>3</v>
      </c>
      <c r="DD341" t="s">
        <v>3</v>
      </c>
      <c r="DE341" t="s">
        <v>3</v>
      </c>
      <c r="DF341" t="s">
        <v>3</v>
      </c>
      <c r="DG341" t="s">
        <v>3</v>
      </c>
      <c r="DH341" t="s">
        <v>3</v>
      </c>
      <c r="DI341" t="s">
        <v>3</v>
      </c>
      <c r="DJ341" t="s">
        <v>3</v>
      </c>
      <c r="DK341" t="s">
        <v>3</v>
      </c>
      <c r="DL341" t="s">
        <v>3</v>
      </c>
      <c r="DM341" t="s">
        <v>3</v>
      </c>
      <c r="DN341">
        <v>0</v>
      </c>
      <c r="DO341">
        <v>0</v>
      </c>
      <c r="DP341">
        <v>1</v>
      </c>
      <c r="DQ341">
        <v>1</v>
      </c>
      <c r="DU341">
        <v>1009</v>
      </c>
      <c r="DV341" t="s">
        <v>68</v>
      </c>
      <c r="DW341" t="s">
        <v>68</v>
      </c>
      <c r="DX341">
        <v>1</v>
      </c>
      <c r="DZ341" t="s">
        <v>3</v>
      </c>
      <c r="EA341" t="s">
        <v>3</v>
      </c>
      <c r="EB341" t="s">
        <v>3</v>
      </c>
      <c r="EC341" t="s">
        <v>3</v>
      </c>
      <c r="EE341">
        <v>54328897</v>
      </c>
      <c r="EF341">
        <v>8</v>
      </c>
      <c r="EG341" t="s">
        <v>31</v>
      </c>
      <c r="EH341">
        <v>0</v>
      </c>
      <c r="EI341" t="s">
        <v>3</v>
      </c>
      <c r="EJ341">
        <v>1</v>
      </c>
      <c r="EK341">
        <v>500001</v>
      </c>
      <c r="EL341" t="s">
        <v>32</v>
      </c>
      <c r="EM341" t="s">
        <v>33</v>
      </c>
      <c r="EO341" t="s">
        <v>3</v>
      </c>
      <c r="EQ341">
        <v>0</v>
      </c>
      <c r="ER341">
        <v>7.63</v>
      </c>
      <c r="ES341">
        <v>1.06</v>
      </c>
      <c r="ET341">
        <v>0</v>
      </c>
      <c r="EU341">
        <v>0</v>
      </c>
      <c r="EV341">
        <v>0</v>
      </c>
      <c r="EW341">
        <v>0</v>
      </c>
      <c r="EX341">
        <v>0</v>
      </c>
      <c r="EZ341">
        <v>5</v>
      </c>
      <c r="FC341">
        <v>0</v>
      </c>
      <c r="FD341">
        <v>18</v>
      </c>
      <c r="FF341">
        <v>7.63</v>
      </c>
      <c r="FQ341">
        <v>0</v>
      </c>
      <c r="FR341">
        <f t="shared" si="300"/>
        <v>0</v>
      </c>
      <c r="FS341">
        <v>0</v>
      </c>
      <c r="FX341">
        <v>0</v>
      </c>
      <c r="FY341">
        <v>0</v>
      </c>
      <c r="GA341" t="s">
        <v>75</v>
      </c>
      <c r="GD341">
        <v>1</v>
      </c>
      <c r="GF341">
        <v>-390679098</v>
      </c>
      <c r="GG341">
        <v>2</v>
      </c>
      <c r="GH341">
        <v>3</v>
      </c>
      <c r="GI341">
        <v>5</v>
      </c>
      <c r="GJ341">
        <v>0</v>
      </c>
      <c r="GK341">
        <v>0</v>
      </c>
      <c r="GL341">
        <f t="shared" si="301"/>
        <v>0</v>
      </c>
      <c r="GM341">
        <f t="shared" si="302"/>
        <v>0</v>
      </c>
      <c r="GN341">
        <f t="shared" si="303"/>
        <v>0</v>
      </c>
      <c r="GO341">
        <f t="shared" si="304"/>
        <v>0</v>
      </c>
      <c r="GP341">
        <f t="shared" si="305"/>
        <v>0</v>
      </c>
      <c r="GR341">
        <v>1</v>
      </c>
      <c r="GS341">
        <v>1</v>
      </c>
      <c r="GT341">
        <v>0</v>
      </c>
      <c r="GU341" t="s">
        <v>3</v>
      </c>
      <c r="GV341">
        <f t="shared" si="309"/>
        <v>0</v>
      </c>
      <c r="GW341">
        <v>1</v>
      </c>
      <c r="GX341">
        <f t="shared" si="307"/>
        <v>0</v>
      </c>
      <c r="HA341">
        <v>0</v>
      </c>
      <c r="HB341">
        <v>0</v>
      </c>
      <c r="HC341">
        <f t="shared" si="308"/>
        <v>0</v>
      </c>
      <c r="HE341" t="s">
        <v>35</v>
      </c>
      <c r="HF341" t="s">
        <v>36</v>
      </c>
      <c r="HM341" t="s">
        <v>3</v>
      </c>
      <c r="HN341" t="s">
        <v>3</v>
      </c>
      <c r="HO341" t="s">
        <v>3</v>
      </c>
      <c r="HP341" t="s">
        <v>3</v>
      </c>
      <c r="HQ341" t="s">
        <v>3</v>
      </c>
      <c r="IK341">
        <v>0</v>
      </c>
    </row>
    <row r="342" spans="1:255" x14ac:dyDescent="0.2">
      <c r="A342" s="2">
        <v>18</v>
      </c>
      <c r="B342" s="2">
        <v>1</v>
      </c>
      <c r="C342" s="2">
        <v>250</v>
      </c>
      <c r="D342" s="2"/>
      <c r="E342" s="2" t="s">
        <v>270</v>
      </c>
      <c r="F342" s="2" t="s">
        <v>76</v>
      </c>
      <c r="G342" s="2" t="s">
        <v>77</v>
      </c>
      <c r="H342" s="2" t="s">
        <v>78</v>
      </c>
      <c r="I342" s="2">
        <f>I332*J342</f>
        <v>0</v>
      </c>
      <c r="J342" s="2">
        <v>0.05</v>
      </c>
      <c r="K342" s="2">
        <v>0.05</v>
      </c>
      <c r="L342" s="2">
        <v>1.0800000000000001E-2</v>
      </c>
      <c r="M342" s="2">
        <v>0</v>
      </c>
      <c r="N342" s="2">
        <f t="shared" si="271"/>
        <v>1.0800000000000001E-2</v>
      </c>
      <c r="O342" s="2">
        <f t="shared" si="272"/>
        <v>0</v>
      </c>
      <c r="P342" s="2">
        <f t="shared" si="273"/>
        <v>0</v>
      </c>
      <c r="Q342" s="2">
        <f t="shared" si="274"/>
        <v>0</v>
      </c>
      <c r="R342" s="2">
        <f t="shared" si="275"/>
        <v>0</v>
      </c>
      <c r="S342" s="2">
        <f t="shared" si="276"/>
        <v>0</v>
      </c>
      <c r="T342" s="2">
        <f t="shared" si="277"/>
        <v>0</v>
      </c>
      <c r="U342" s="2">
        <f t="shared" si="278"/>
        <v>0</v>
      </c>
      <c r="V342" s="2">
        <f t="shared" si="279"/>
        <v>0</v>
      </c>
      <c r="W342" s="2">
        <f t="shared" si="280"/>
        <v>0</v>
      </c>
      <c r="X342" s="2">
        <f t="shared" si="281"/>
        <v>0</v>
      </c>
      <c r="Y342" s="2">
        <f t="shared" si="282"/>
        <v>0</v>
      </c>
      <c r="Z342" s="2"/>
      <c r="AA342" s="2">
        <v>69726971</v>
      </c>
      <c r="AB342" s="2">
        <f t="shared" si="283"/>
        <v>6552.07</v>
      </c>
      <c r="AC342" s="2">
        <f t="shared" si="315"/>
        <v>6552.07</v>
      </c>
      <c r="AD342" s="2">
        <f t="shared" si="312"/>
        <v>0</v>
      </c>
      <c r="AE342" s="2">
        <f t="shared" si="313"/>
        <v>0</v>
      </c>
      <c r="AF342" s="2">
        <f t="shared" si="310"/>
        <v>0</v>
      </c>
      <c r="AG342" s="2">
        <f t="shared" si="287"/>
        <v>0</v>
      </c>
      <c r="AH342" s="2">
        <f t="shared" si="311"/>
        <v>0</v>
      </c>
      <c r="AI342" s="2">
        <f t="shared" si="314"/>
        <v>0</v>
      </c>
      <c r="AJ342" s="2">
        <f t="shared" si="290"/>
        <v>0</v>
      </c>
      <c r="AK342" s="2">
        <v>6552.07</v>
      </c>
      <c r="AL342" s="2">
        <v>6552.07</v>
      </c>
      <c r="AM342" s="2">
        <v>0</v>
      </c>
      <c r="AN342" s="2">
        <v>0</v>
      </c>
      <c r="AO342" s="2">
        <v>0</v>
      </c>
      <c r="AP342" s="2">
        <v>0</v>
      </c>
      <c r="AQ342" s="2">
        <v>0</v>
      </c>
      <c r="AR342" s="2">
        <v>0</v>
      </c>
      <c r="AS342" s="2">
        <v>0</v>
      </c>
      <c r="AT342" s="2">
        <v>0</v>
      </c>
      <c r="AU342" s="2">
        <v>0</v>
      </c>
      <c r="AV342" s="2">
        <v>1</v>
      </c>
      <c r="AW342" s="2">
        <v>1</v>
      </c>
      <c r="AX342" s="2"/>
      <c r="AY342" s="2"/>
      <c r="AZ342" s="2">
        <v>1</v>
      </c>
      <c r="BA342" s="2">
        <v>1</v>
      </c>
      <c r="BB342" s="2">
        <v>1</v>
      </c>
      <c r="BC342" s="2">
        <v>1</v>
      </c>
      <c r="BD342" s="2" t="s">
        <v>3</v>
      </c>
      <c r="BE342" s="2" t="s">
        <v>3</v>
      </c>
      <c r="BF342" s="2" t="s">
        <v>3</v>
      </c>
      <c r="BG342" s="2" t="s">
        <v>3</v>
      </c>
      <c r="BH342" s="2">
        <v>3</v>
      </c>
      <c r="BI342" s="2">
        <v>1</v>
      </c>
      <c r="BJ342" s="2" t="s">
        <v>271</v>
      </c>
      <c r="BK342" s="2"/>
      <c r="BL342" s="2"/>
      <c r="BM342" s="2">
        <v>500001</v>
      </c>
      <c r="BN342" s="2">
        <v>0</v>
      </c>
      <c r="BO342" s="2" t="s">
        <v>3</v>
      </c>
      <c r="BP342" s="2">
        <v>0</v>
      </c>
      <c r="BQ342" s="2">
        <v>8</v>
      </c>
      <c r="BR342" s="2">
        <v>0</v>
      </c>
      <c r="BS342" s="2">
        <v>1</v>
      </c>
      <c r="BT342" s="2">
        <v>1</v>
      </c>
      <c r="BU342" s="2">
        <v>1</v>
      </c>
      <c r="BV342" s="2">
        <v>1</v>
      </c>
      <c r="BW342" s="2">
        <v>1</v>
      </c>
      <c r="BX342" s="2">
        <v>1</v>
      </c>
      <c r="BY342" s="2" t="s">
        <v>3</v>
      </c>
      <c r="BZ342" s="2">
        <v>0</v>
      </c>
      <c r="CA342" s="2">
        <v>0</v>
      </c>
      <c r="CB342" s="2" t="s">
        <v>3</v>
      </c>
      <c r="CC342" s="2"/>
      <c r="CD342" s="2"/>
      <c r="CE342" s="2">
        <v>0</v>
      </c>
      <c r="CF342" s="2">
        <v>0</v>
      </c>
      <c r="CG342" s="2">
        <v>0</v>
      </c>
      <c r="CH342" s="2">
        <v>27</v>
      </c>
      <c r="CI342" s="2">
        <v>5</v>
      </c>
      <c r="CJ342" s="2">
        <v>0</v>
      </c>
      <c r="CK342" s="2">
        <v>0</v>
      </c>
      <c r="CL342" s="2">
        <v>0</v>
      </c>
      <c r="CM342" s="2">
        <v>0</v>
      </c>
      <c r="CN342" s="2" t="s">
        <v>3</v>
      </c>
      <c r="CO342" s="2">
        <v>0</v>
      </c>
      <c r="CP342" s="2">
        <f t="shared" si="291"/>
        <v>0</v>
      </c>
      <c r="CQ342" s="2">
        <f t="shared" si="292"/>
        <v>6552.07</v>
      </c>
      <c r="CR342" s="2">
        <f t="shared" si="293"/>
        <v>0</v>
      </c>
      <c r="CS342" s="2">
        <f t="shared" si="294"/>
        <v>0</v>
      </c>
      <c r="CT342" s="2">
        <f t="shared" si="295"/>
        <v>0</v>
      </c>
      <c r="CU342" s="2">
        <f t="shared" si="296"/>
        <v>0</v>
      </c>
      <c r="CV342" s="2">
        <f t="shared" si="297"/>
        <v>0</v>
      </c>
      <c r="CW342" s="2">
        <f t="shared" si="298"/>
        <v>0</v>
      </c>
      <c r="CX342" s="2">
        <f t="shared" si="299"/>
        <v>0</v>
      </c>
      <c r="CY342" s="2">
        <f>(((S342+R342)*AT342)/100)</f>
        <v>0</v>
      </c>
      <c r="CZ342" s="2">
        <f>(((S342+R342)*AU342)/100)</f>
        <v>0</v>
      </c>
      <c r="DA342" s="2"/>
      <c r="DB342" s="2"/>
      <c r="DC342" s="2" t="s">
        <v>3</v>
      </c>
      <c r="DD342" s="2" t="s">
        <v>3</v>
      </c>
      <c r="DE342" s="2" t="s">
        <v>3</v>
      </c>
      <c r="DF342" s="2" t="s">
        <v>3</v>
      </c>
      <c r="DG342" s="2" t="s">
        <v>3</v>
      </c>
      <c r="DH342" s="2" t="s">
        <v>3</v>
      </c>
      <c r="DI342" s="2" t="s">
        <v>3</v>
      </c>
      <c r="DJ342" s="2" t="s">
        <v>3</v>
      </c>
      <c r="DK342" s="2" t="s">
        <v>3</v>
      </c>
      <c r="DL342" s="2" t="s">
        <v>3</v>
      </c>
      <c r="DM342" s="2" t="s">
        <v>3</v>
      </c>
      <c r="DN342" s="2">
        <v>0</v>
      </c>
      <c r="DO342" s="2">
        <v>0</v>
      </c>
      <c r="DP342" s="2">
        <v>1</v>
      </c>
      <c r="DQ342" s="2">
        <v>1</v>
      </c>
      <c r="DR342" s="2"/>
      <c r="DS342" s="2"/>
      <c r="DT342" s="2"/>
      <c r="DU342" s="2">
        <v>1009</v>
      </c>
      <c r="DV342" s="2" t="s">
        <v>78</v>
      </c>
      <c r="DW342" s="2" t="s">
        <v>78</v>
      </c>
      <c r="DX342" s="2">
        <v>1000</v>
      </c>
      <c r="DY342" s="2"/>
      <c r="DZ342" s="2" t="s">
        <v>3</v>
      </c>
      <c r="EA342" s="2" t="s">
        <v>3</v>
      </c>
      <c r="EB342" s="2" t="s">
        <v>3</v>
      </c>
      <c r="EC342" s="2" t="s">
        <v>3</v>
      </c>
      <c r="ED342" s="2"/>
      <c r="EE342" s="2">
        <v>54328897</v>
      </c>
      <c r="EF342" s="2">
        <v>8</v>
      </c>
      <c r="EG342" s="2" t="s">
        <v>31</v>
      </c>
      <c r="EH342" s="2">
        <v>0</v>
      </c>
      <c r="EI342" s="2" t="s">
        <v>3</v>
      </c>
      <c r="EJ342" s="2">
        <v>1</v>
      </c>
      <c r="EK342" s="2">
        <v>500001</v>
      </c>
      <c r="EL342" s="2" t="s">
        <v>32</v>
      </c>
      <c r="EM342" s="2" t="s">
        <v>33</v>
      </c>
      <c r="EN342" s="2"/>
      <c r="EO342" s="2" t="s">
        <v>3</v>
      </c>
      <c r="EP342" s="2"/>
      <c r="EQ342" s="2">
        <v>0</v>
      </c>
      <c r="ER342" s="2">
        <v>6552.07</v>
      </c>
      <c r="ES342" s="2">
        <v>6552.07</v>
      </c>
      <c r="ET342" s="2">
        <v>0</v>
      </c>
      <c r="EU342" s="2">
        <v>0</v>
      </c>
      <c r="EV342" s="2">
        <v>0</v>
      </c>
      <c r="EW342" s="2">
        <v>0</v>
      </c>
      <c r="EX342" s="2">
        <v>0</v>
      </c>
      <c r="EY342" s="2"/>
      <c r="EZ342" s="2"/>
      <c r="FA342" s="2"/>
      <c r="FB342" s="2"/>
      <c r="FC342" s="2"/>
      <c r="FD342" s="2"/>
      <c r="FE342" s="2"/>
      <c r="FF342" s="2"/>
      <c r="FG342" s="2"/>
      <c r="FH342" s="2"/>
      <c r="FI342" s="2"/>
      <c r="FJ342" s="2"/>
      <c r="FK342" s="2"/>
      <c r="FL342" s="2"/>
      <c r="FM342" s="2"/>
      <c r="FN342" s="2"/>
      <c r="FO342" s="2"/>
      <c r="FP342" s="2"/>
      <c r="FQ342" s="2">
        <v>0</v>
      </c>
      <c r="FR342" s="2">
        <f t="shared" si="300"/>
        <v>0</v>
      </c>
      <c r="FS342" s="2">
        <v>0</v>
      </c>
      <c r="FT342" s="2"/>
      <c r="FU342" s="2"/>
      <c r="FV342" s="2"/>
      <c r="FW342" s="2"/>
      <c r="FX342" s="2">
        <v>0</v>
      </c>
      <c r="FY342" s="2">
        <v>0</v>
      </c>
      <c r="FZ342" s="2"/>
      <c r="GA342" s="2" t="s">
        <v>3</v>
      </c>
      <c r="GB342" s="2"/>
      <c r="GC342" s="2"/>
      <c r="GD342" s="2">
        <v>1</v>
      </c>
      <c r="GE342" s="2"/>
      <c r="GF342" s="2">
        <v>2078238476</v>
      </c>
      <c r="GG342" s="2">
        <v>2</v>
      </c>
      <c r="GH342" s="2">
        <v>1</v>
      </c>
      <c r="GI342" s="2">
        <v>-2</v>
      </c>
      <c r="GJ342" s="2">
        <v>0</v>
      </c>
      <c r="GK342" s="2">
        <v>0</v>
      </c>
      <c r="GL342" s="2">
        <f t="shared" si="301"/>
        <v>0</v>
      </c>
      <c r="GM342" s="2">
        <f t="shared" si="302"/>
        <v>0</v>
      </c>
      <c r="GN342" s="2">
        <f t="shared" si="303"/>
        <v>0</v>
      </c>
      <c r="GO342" s="2">
        <f t="shared" si="304"/>
        <v>0</v>
      </c>
      <c r="GP342" s="2">
        <f t="shared" si="305"/>
        <v>0</v>
      </c>
      <c r="GQ342" s="2"/>
      <c r="GR342" s="2">
        <v>0</v>
      </c>
      <c r="GS342" s="2">
        <v>3</v>
      </c>
      <c r="GT342" s="2">
        <v>0</v>
      </c>
      <c r="GU342" s="2" t="s">
        <v>3</v>
      </c>
      <c r="GV342" s="2">
        <f t="shared" si="309"/>
        <v>0</v>
      </c>
      <c r="GW342" s="2">
        <v>1</v>
      </c>
      <c r="GX342" s="2">
        <f t="shared" si="307"/>
        <v>0</v>
      </c>
      <c r="GY342" s="2"/>
      <c r="GZ342" s="2"/>
      <c r="HA342" s="2">
        <v>0</v>
      </c>
      <c r="HB342" s="2">
        <v>0</v>
      </c>
      <c r="HC342" s="2">
        <f t="shared" si="308"/>
        <v>0</v>
      </c>
      <c r="HD342" s="2"/>
      <c r="HE342" s="2" t="s">
        <v>3</v>
      </c>
      <c r="HF342" s="2" t="s">
        <v>3</v>
      </c>
      <c r="HG342" s="2"/>
      <c r="HH342" s="2"/>
      <c r="HI342" s="2"/>
      <c r="HJ342" s="2"/>
      <c r="HK342" s="2"/>
      <c r="HL342" s="2"/>
      <c r="HM342" s="2" t="s">
        <v>3</v>
      </c>
      <c r="HN342" s="2" t="s">
        <v>3</v>
      </c>
      <c r="HO342" s="2" t="s">
        <v>3</v>
      </c>
      <c r="HP342" s="2" t="s">
        <v>3</v>
      </c>
      <c r="HQ342" s="2" t="s">
        <v>3</v>
      </c>
      <c r="HR342" s="2"/>
      <c r="HS342" s="2"/>
      <c r="HT342" s="2"/>
      <c r="HU342" s="2"/>
      <c r="HV342" s="2"/>
      <c r="HW342" s="2"/>
      <c r="HX342" s="2"/>
      <c r="HY342" s="2"/>
      <c r="HZ342" s="2"/>
      <c r="IA342" s="2"/>
      <c r="IB342" s="2"/>
      <c r="IC342" s="2"/>
      <c r="ID342" s="2"/>
      <c r="IE342" s="2"/>
      <c r="IF342" s="2"/>
      <c r="IG342" s="2"/>
      <c r="IH342" s="2"/>
      <c r="II342" s="2"/>
      <c r="IJ342" s="2"/>
      <c r="IK342" s="2">
        <v>0</v>
      </c>
      <c r="IL342" s="2"/>
      <c r="IM342" s="2"/>
      <c r="IN342" s="2"/>
      <c r="IO342" s="2"/>
      <c r="IP342" s="2"/>
      <c r="IQ342" s="2"/>
      <c r="IR342" s="2"/>
      <c r="IS342" s="2"/>
      <c r="IT342" s="2"/>
      <c r="IU342" s="2"/>
    </row>
    <row r="343" spans="1:255" x14ac:dyDescent="0.2">
      <c r="A343">
        <v>18</v>
      </c>
      <c r="B343">
        <v>1</v>
      </c>
      <c r="C343">
        <v>262</v>
      </c>
      <c r="E343" t="s">
        <v>270</v>
      </c>
      <c r="F343" t="s">
        <v>76</v>
      </c>
      <c r="G343" t="s">
        <v>77</v>
      </c>
      <c r="H343" t="s">
        <v>78</v>
      </c>
      <c r="I343">
        <f>I333*J343</f>
        <v>0</v>
      </c>
      <c r="J343">
        <v>0.05</v>
      </c>
      <c r="K343">
        <v>0.05</v>
      </c>
      <c r="L343">
        <v>1.0800000000000001E-2</v>
      </c>
      <c r="M343">
        <v>0</v>
      </c>
      <c r="N343">
        <f t="shared" si="271"/>
        <v>1.0800000000000001E-2</v>
      </c>
      <c r="O343">
        <f t="shared" si="272"/>
        <v>0</v>
      </c>
      <c r="P343">
        <f t="shared" si="273"/>
        <v>0</v>
      </c>
      <c r="Q343">
        <f t="shared" si="274"/>
        <v>0</v>
      </c>
      <c r="R343">
        <f t="shared" si="275"/>
        <v>0</v>
      </c>
      <c r="S343">
        <f t="shared" si="276"/>
        <v>0</v>
      </c>
      <c r="T343">
        <f t="shared" si="277"/>
        <v>0</v>
      </c>
      <c r="U343">
        <f t="shared" si="278"/>
        <v>0</v>
      </c>
      <c r="V343">
        <f t="shared" si="279"/>
        <v>0</v>
      </c>
      <c r="W343">
        <f t="shared" si="280"/>
        <v>0</v>
      </c>
      <c r="X343">
        <f t="shared" si="281"/>
        <v>0</v>
      </c>
      <c r="Y343">
        <f t="shared" si="282"/>
        <v>0</v>
      </c>
      <c r="AA343">
        <v>69726884</v>
      </c>
      <c r="AB343">
        <f t="shared" si="283"/>
        <v>11524.01</v>
      </c>
      <c r="AC343">
        <f t="shared" si="315"/>
        <v>11524.01</v>
      </c>
      <c r="AD343">
        <f t="shared" si="312"/>
        <v>0</v>
      </c>
      <c r="AE343">
        <f t="shared" si="313"/>
        <v>0</v>
      </c>
      <c r="AF343">
        <f t="shared" si="310"/>
        <v>0</v>
      </c>
      <c r="AG343">
        <f t="shared" si="287"/>
        <v>0</v>
      </c>
      <c r="AH343">
        <f t="shared" si="311"/>
        <v>0</v>
      </c>
      <c r="AI343">
        <f t="shared" si="314"/>
        <v>0</v>
      </c>
      <c r="AJ343">
        <f t="shared" si="290"/>
        <v>0</v>
      </c>
      <c r="AK343">
        <v>11524.009999999998</v>
      </c>
      <c r="AL343">
        <v>11524.009999999998</v>
      </c>
      <c r="AM343">
        <v>0</v>
      </c>
      <c r="AN343">
        <v>0</v>
      </c>
      <c r="AO343">
        <v>0</v>
      </c>
      <c r="AP343">
        <v>0</v>
      </c>
      <c r="AQ343">
        <v>0</v>
      </c>
      <c r="AR343">
        <v>0</v>
      </c>
      <c r="AS343">
        <v>0</v>
      </c>
      <c r="AT343">
        <v>0</v>
      </c>
      <c r="AU343">
        <v>0</v>
      </c>
      <c r="AV343">
        <v>1</v>
      </c>
      <c r="AW343">
        <v>1</v>
      </c>
      <c r="AZ343">
        <v>1</v>
      </c>
      <c r="BA343">
        <v>1</v>
      </c>
      <c r="BB343">
        <v>1</v>
      </c>
      <c r="BC343">
        <v>7.56</v>
      </c>
      <c r="BD343" t="s">
        <v>3</v>
      </c>
      <c r="BE343" t="s">
        <v>3</v>
      </c>
      <c r="BF343" t="s">
        <v>3</v>
      </c>
      <c r="BG343" t="s">
        <v>3</v>
      </c>
      <c r="BH343">
        <v>3</v>
      </c>
      <c r="BI343">
        <v>1</v>
      </c>
      <c r="BJ343" t="s">
        <v>271</v>
      </c>
      <c r="BM343">
        <v>500001</v>
      </c>
      <c r="BN343">
        <v>0</v>
      </c>
      <c r="BO343" t="s">
        <v>3</v>
      </c>
      <c r="BP343">
        <v>0</v>
      </c>
      <c r="BQ343">
        <v>8</v>
      </c>
      <c r="BR343">
        <v>0</v>
      </c>
      <c r="BS343">
        <v>1</v>
      </c>
      <c r="BT343">
        <v>1</v>
      </c>
      <c r="BU343">
        <v>1</v>
      </c>
      <c r="BV343">
        <v>1</v>
      </c>
      <c r="BW343">
        <v>1</v>
      </c>
      <c r="BX343">
        <v>1</v>
      </c>
      <c r="BY343" t="s">
        <v>3</v>
      </c>
      <c r="BZ343">
        <v>0</v>
      </c>
      <c r="CA343">
        <v>0</v>
      </c>
      <c r="CB343" t="s">
        <v>3</v>
      </c>
      <c r="CE343">
        <v>0</v>
      </c>
      <c r="CF343">
        <v>0</v>
      </c>
      <c r="CG343">
        <v>0</v>
      </c>
      <c r="CH343">
        <v>27</v>
      </c>
      <c r="CI343">
        <v>5</v>
      </c>
      <c r="CJ343">
        <v>0</v>
      </c>
      <c r="CK343">
        <v>0</v>
      </c>
      <c r="CL343">
        <v>0</v>
      </c>
      <c r="CM343">
        <v>0</v>
      </c>
      <c r="CN343" t="s">
        <v>3</v>
      </c>
      <c r="CO343">
        <v>0</v>
      </c>
      <c r="CP343">
        <f t="shared" si="291"/>
        <v>0</v>
      </c>
      <c r="CQ343">
        <f t="shared" si="292"/>
        <v>87121.515599999999</v>
      </c>
      <c r="CR343">
        <f t="shared" si="293"/>
        <v>0</v>
      </c>
      <c r="CS343">
        <f t="shared" si="294"/>
        <v>0</v>
      </c>
      <c r="CT343">
        <f t="shared" si="295"/>
        <v>0</v>
      </c>
      <c r="CU343">
        <f t="shared" si="296"/>
        <v>0</v>
      </c>
      <c r="CV343">
        <f t="shared" si="297"/>
        <v>0</v>
      </c>
      <c r="CW343">
        <f t="shared" si="298"/>
        <v>0</v>
      </c>
      <c r="CX343">
        <f t="shared" si="299"/>
        <v>0</v>
      </c>
      <c r="CY343">
        <f>(S343+R343)*(BZ343/100)</f>
        <v>0</v>
      </c>
      <c r="CZ343">
        <f>(S343+R343)*(CA343/100)</f>
        <v>0</v>
      </c>
      <c r="DC343" t="s">
        <v>3</v>
      </c>
      <c r="DD343" t="s">
        <v>3</v>
      </c>
      <c r="DE343" t="s">
        <v>3</v>
      </c>
      <c r="DF343" t="s">
        <v>3</v>
      </c>
      <c r="DG343" t="s">
        <v>3</v>
      </c>
      <c r="DH343" t="s">
        <v>3</v>
      </c>
      <c r="DI343" t="s">
        <v>3</v>
      </c>
      <c r="DJ343" t="s">
        <v>3</v>
      </c>
      <c r="DK343" t="s">
        <v>3</v>
      </c>
      <c r="DL343" t="s">
        <v>3</v>
      </c>
      <c r="DM343" t="s">
        <v>3</v>
      </c>
      <c r="DN343">
        <v>0</v>
      </c>
      <c r="DO343">
        <v>0</v>
      </c>
      <c r="DP343">
        <v>1</v>
      </c>
      <c r="DQ343">
        <v>1</v>
      </c>
      <c r="DU343">
        <v>1009</v>
      </c>
      <c r="DV343" t="s">
        <v>78</v>
      </c>
      <c r="DW343" t="s">
        <v>78</v>
      </c>
      <c r="DX343">
        <v>1000</v>
      </c>
      <c r="DZ343" t="s">
        <v>3</v>
      </c>
      <c r="EA343" t="s">
        <v>3</v>
      </c>
      <c r="EB343" t="s">
        <v>3</v>
      </c>
      <c r="EC343" t="s">
        <v>3</v>
      </c>
      <c r="EE343">
        <v>54328897</v>
      </c>
      <c r="EF343">
        <v>8</v>
      </c>
      <c r="EG343" t="s">
        <v>31</v>
      </c>
      <c r="EH343">
        <v>0</v>
      </c>
      <c r="EI343" t="s">
        <v>3</v>
      </c>
      <c r="EJ343">
        <v>1</v>
      </c>
      <c r="EK343">
        <v>500001</v>
      </c>
      <c r="EL343" t="s">
        <v>32</v>
      </c>
      <c r="EM343" t="s">
        <v>33</v>
      </c>
      <c r="EO343" t="s">
        <v>3</v>
      </c>
      <c r="EQ343">
        <v>0</v>
      </c>
      <c r="ER343">
        <v>83330</v>
      </c>
      <c r="ES343">
        <v>11524.009999999998</v>
      </c>
      <c r="ET343">
        <v>0</v>
      </c>
      <c r="EU343">
        <v>0</v>
      </c>
      <c r="EV343">
        <v>0</v>
      </c>
      <c r="EW343">
        <v>0</v>
      </c>
      <c r="EX343">
        <v>0</v>
      </c>
      <c r="EZ343">
        <v>5</v>
      </c>
      <c r="FC343">
        <v>0</v>
      </c>
      <c r="FD343">
        <v>18</v>
      </c>
      <c r="FF343">
        <v>83330</v>
      </c>
      <c r="FQ343">
        <v>0</v>
      </c>
      <c r="FR343">
        <f t="shared" si="300"/>
        <v>0</v>
      </c>
      <c r="FS343">
        <v>0</v>
      </c>
      <c r="FX343">
        <v>0</v>
      </c>
      <c r="FY343">
        <v>0</v>
      </c>
      <c r="GA343" t="s">
        <v>80</v>
      </c>
      <c r="GD343">
        <v>1</v>
      </c>
      <c r="GF343">
        <v>2078238476</v>
      </c>
      <c r="GG343">
        <v>2</v>
      </c>
      <c r="GH343">
        <v>3</v>
      </c>
      <c r="GI343">
        <v>5</v>
      </c>
      <c r="GJ343">
        <v>0</v>
      </c>
      <c r="GK343">
        <v>0</v>
      </c>
      <c r="GL343">
        <f t="shared" si="301"/>
        <v>0</v>
      </c>
      <c r="GM343">
        <f t="shared" si="302"/>
        <v>0</v>
      </c>
      <c r="GN343">
        <f t="shared" si="303"/>
        <v>0</v>
      </c>
      <c r="GO343">
        <f t="shared" si="304"/>
        <v>0</v>
      </c>
      <c r="GP343">
        <f t="shared" si="305"/>
        <v>0</v>
      </c>
      <c r="GR343">
        <v>1</v>
      </c>
      <c r="GS343">
        <v>1</v>
      </c>
      <c r="GT343">
        <v>0</v>
      </c>
      <c r="GU343" t="s">
        <v>3</v>
      </c>
      <c r="GV343">
        <f t="shared" si="309"/>
        <v>0</v>
      </c>
      <c r="GW343">
        <v>1</v>
      </c>
      <c r="GX343">
        <f t="shared" si="307"/>
        <v>0</v>
      </c>
      <c r="HA343">
        <v>0</v>
      </c>
      <c r="HB343">
        <v>0</v>
      </c>
      <c r="HC343">
        <f t="shared" si="308"/>
        <v>0</v>
      </c>
      <c r="HE343" t="s">
        <v>35</v>
      </c>
      <c r="HF343" t="s">
        <v>36</v>
      </c>
      <c r="HM343" t="s">
        <v>3</v>
      </c>
      <c r="HN343" t="s">
        <v>3</v>
      </c>
      <c r="HO343" t="s">
        <v>3</v>
      </c>
      <c r="HP343" t="s">
        <v>3</v>
      </c>
      <c r="HQ343" t="s">
        <v>3</v>
      </c>
      <c r="IK343">
        <v>0</v>
      </c>
    </row>
    <row r="344" spans="1:255" x14ac:dyDescent="0.2">
      <c r="A344" s="2">
        <v>18</v>
      </c>
      <c r="B344" s="2">
        <v>1</v>
      </c>
      <c r="C344" s="2">
        <v>252</v>
      </c>
      <c r="D344" s="2"/>
      <c r="E344" s="2" t="s">
        <v>272</v>
      </c>
      <c r="F344" s="2" t="s">
        <v>82</v>
      </c>
      <c r="G344" s="2" t="s">
        <v>83</v>
      </c>
      <c r="H344" s="2" t="s">
        <v>40</v>
      </c>
      <c r="I344" s="2">
        <f>I332*J344</f>
        <v>0</v>
      </c>
      <c r="J344" s="2">
        <v>0.1</v>
      </c>
      <c r="K344" s="2">
        <v>0.1</v>
      </c>
      <c r="L344" s="2">
        <v>2.1600000000000001E-2</v>
      </c>
      <c r="M344" s="2">
        <v>0</v>
      </c>
      <c r="N344" s="2">
        <f t="shared" si="271"/>
        <v>2.1600000000000001E-2</v>
      </c>
      <c r="O344" s="2">
        <f t="shared" si="272"/>
        <v>0</v>
      </c>
      <c r="P344" s="2">
        <f t="shared" si="273"/>
        <v>0</v>
      </c>
      <c r="Q344" s="2">
        <f t="shared" si="274"/>
        <v>0</v>
      </c>
      <c r="R344" s="2">
        <f t="shared" si="275"/>
        <v>0</v>
      </c>
      <c r="S344" s="2">
        <f t="shared" si="276"/>
        <v>0</v>
      </c>
      <c r="T344" s="2">
        <f t="shared" si="277"/>
        <v>0</v>
      </c>
      <c r="U344" s="2">
        <f t="shared" si="278"/>
        <v>0</v>
      </c>
      <c r="V344" s="2">
        <f t="shared" si="279"/>
        <v>0</v>
      </c>
      <c r="W344" s="2">
        <f t="shared" si="280"/>
        <v>0</v>
      </c>
      <c r="X344" s="2">
        <f t="shared" si="281"/>
        <v>0</v>
      </c>
      <c r="Y344" s="2">
        <f t="shared" si="282"/>
        <v>0</v>
      </c>
      <c r="Z344" s="2"/>
      <c r="AA344" s="2">
        <v>69726971</v>
      </c>
      <c r="AB344" s="2">
        <f t="shared" si="283"/>
        <v>7.14</v>
      </c>
      <c r="AC344" s="2">
        <f t="shared" si="315"/>
        <v>7.14</v>
      </c>
      <c r="AD344" s="2">
        <f t="shared" si="312"/>
        <v>0</v>
      </c>
      <c r="AE344" s="2">
        <f t="shared" si="313"/>
        <v>0</v>
      </c>
      <c r="AF344" s="2">
        <f t="shared" si="310"/>
        <v>0</v>
      </c>
      <c r="AG344" s="2">
        <f t="shared" si="287"/>
        <v>0</v>
      </c>
      <c r="AH344" s="2">
        <f t="shared" si="311"/>
        <v>0</v>
      </c>
      <c r="AI344" s="2">
        <f t="shared" si="314"/>
        <v>0</v>
      </c>
      <c r="AJ344" s="2">
        <f t="shared" si="290"/>
        <v>0</v>
      </c>
      <c r="AK344" s="2">
        <v>7.14</v>
      </c>
      <c r="AL344" s="2">
        <v>7.14</v>
      </c>
      <c r="AM344" s="2">
        <v>0</v>
      </c>
      <c r="AN344" s="2">
        <v>0</v>
      </c>
      <c r="AO344" s="2">
        <v>0</v>
      </c>
      <c r="AP344" s="2">
        <v>0</v>
      </c>
      <c r="AQ344" s="2">
        <v>0</v>
      </c>
      <c r="AR344" s="2">
        <v>0</v>
      </c>
      <c r="AS344" s="2">
        <v>0</v>
      </c>
      <c r="AT344" s="2">
        <v>0</v>
      </c>
      <c r="AU344" s="2">
        <v>0</v>
      </c>
      <c r="AV344" s="2">
        <v>1</v>
      </c>
      <c r="AW344" s="2">
        <v>1</v>
      </c>
      <c r="AX344" s="2"/>
      <c r="AY344" s="2"/>
      <c r="AZ344" s="2">
        <v>1</v>
      </c>
      <c r="BA344" s="2">
        <v>1</v>
      </c>
      <c r="BB344" s="2">
        <v>1</v>
      </c>
      <c r="BC344" s="2">
        <v>1</v>
      </c>
      <c r="BD344" s="2" t="s">
        <v>3</v>
      </c>
      <c r="BE344" s="2" t="s">
        <v>3</v>
      </c>
      <c r="BF344" s="2" t="s">
        <v>3</v>
      </c>
      <c r="BG344" s="2" t="s">
        <v>3</v>
      </c>
      <c r="BH344" s="2">
        <v>3</v>
      </c>
      <c r="BI344" s="2">
        <v>1</v>
      </c>
      <c r="BJ344" s="2" t="s">
        <v>194</v>
      </c>
      <c r="BK344" s="2"/>
      <c r="BL344" s="2"/>
      <c r="BM344" s="2">
        <v>500001</v>
      </c>
      <c r="BN344" s="2">
        <v>0</v>
      </c>
      <c r="BO344" s="2" t="s">
        <v>3</v>
      </c>
      <c r="BP344" s="2">
        <v>0</v>
      </c>
      <c r="BQ344" s="2">
        <v>8</v>
      </c>
      <c r="BR344" s="2">
        <v>0</v>
      </c>
      <c r="BS344" s="2">
        <v>1</v>
      </c>
      <c r="BT344" s="2">
        <v>1</v>
      </c>
      <c r="BU344" s="2">
        <v>1</v>
      </c>
      <c r="BV344" s="2">
        <v>1</v>
      </c>
      <c r="BW344" s="2">
        <v>1</v>
      </c>
      <c r="BX344" s="2">
        <v>1</v>
      </c>
      <c r="BY344" s="2" t="s">
        <v>3</v>
      </c>
      <c r="BZ344" s="2">
        <v>0</v>
      </c>
      <c r="CA344" s="2">
        <v>0</v>
      </c>
      <c r="CB344" s="2" t="s">
        <v>3</v>
      </c>
      <c r="CC344" s="2"/>
      <c r="CD344" s="2"/>
      <c r="CE344" s="2">
        <v>0</v>
      </c>
      <c r="CF344" s="2">
        <v>0</v>
      </c>
      <c r="CG344" s="2">
        <v>0</v>
      </c>
      <c r="CH344" s="2">
        <v>27</v>
      </c>
      <c r="CI344" s="2">
        <v>6</v>
      </c>
      <c r="CJ344" s="2">
        <v>0</v>
      </c>
      <c r="CK344" s="2">
        <v>0</v>
      </c>
      <c r="CL344" s="2">
        <v>0</v>
      </c>
      <c r="CM344" s="2">
        <v>0</v>
      </c>
      <c r="CN344" s="2" t="s">
        <v>3</v>
      </c>
      <c r="CO344" s="2">
        <v>0</v>
      </c>
      <c r="CP344" s="2">
        <f t="shared" si="291"/>
        <v>0</v>
      </c>
      <c r="CQ344" s="2">
        <f t="shared" si="292"/>
        <v>7.14</v>
      </c>
      <c r="CR344" s="2">
        <f t="shared" si="293"/>
        <v>0</v>
      </c>
      <c r="CS344" s="2">
        <f t="shared" si="294"/>
        <v>0</v>
      </c>
      <c r="CT344" s="2">
        <f t="shared" si="295"/>
        <v>0</v>
      </c>
      <c r="CU344" s="2">
        <f t="shared" si="296"/>
        <v>0</v>
      </c>
      <c r="CV344" s="2">
        <f t="shared" si="297"/>
        <v>0</v>
      </c>
      <c r="CW344" s="2">
        <f t="shared" si="298"/>
        <v>0</v>
      </c>
      <c r="CX344" s="2">
        <f t="shared" si="299"/>
        <v>0</v>
      </c>
      <c r="CY344" s="2">
        <f>(((S344+R344)*AT344)/100)</f>
        <v>0</v>
      </c>
      <c r="CZ344" s="2">
        <f>(((S344+R344)*AU344)/100)</f>
        <v>0</v>
      </c>
      <c r="DA344" s="2"/>
      <c r="DB344" s="2"/>
      <c r="DC344" s="2" t="s">
        <v>3</v>
      </c>
      <c r="DD344" s="2" t="s">
        <v>3</v>
      </c>
      <c r="DE344" s="2" t="s">
        <v>3</v>
      </c>
      <c r="DF344" s="2" t="s">
        <v>3</v>
      </c>
      <c r="DG344" s="2" t="s">
        <v>3</v>
      </c>
      <c r="DH344" s="2" t="s">
        <v>3</v>
      </c>
      <c r="DI344" s="2" t="s">
        <v>3</v>
      </c>
      <c r="DJ344" s="2" t="s">
        <v>3</v>
      </c>
      <c r="DK344" s="2" t="s">
        <v>3</v>
      </c>
      <c r="DL344" s="2" t="s">
        <v>3</v>
      </c>
      <c r="DM344" s="2" t="s">
        <v>3</v>
      </c>
      <c r="DN344" s="2">
        <v>0</v>
      </c>
      <c r="DO344" s="2">
        <v>0</v>
      </c>
      <c r="DP344" s="2">
        <v>1</v>
      </c>
      <c r="DQ344" s="2">
        <v>1</v>
      </c>
      <c r="DR344" s="2"/>
      <c r="DS344" s="2"/>
      <c r="DT344" s="2"/>
      <c r="DU344" s="2">
        <v>1007</v>
      </c>
      <c r="DV344" s="2" t="s">
        <v>40</v>
      </c>
      <c r="DW344" s="2" t="s">
        <v>40</v>
      </c>
      <c r="DX344" s="2">
        <v>1</v>
      </c>
      <c r="DY344" s="2"/>
      <c r="DZ344" s="2" t="s">
        <v>3</v>
      </c>
      <c r="EA344" s="2" t="s">
        <v>3</v>
      </c>
      <c r="EB344" s="2" t="s">
        <v>3</v>
      </c>
      <c r="EC344" s="2" t="s">
        <v>3</v>
      </c>
      <c r="ED344" s="2"/>
      <c r="EE344" s="2">
        <v>54328897</v>
      </c>
      <c r="EF344" s="2">
        <v>8</v>
      </c>
      <c r="EG344" s="2" t="s">
        <v>31</v>
      </c>
      <c r="EH344" s="2">
        <v>0</v>
      </c>
      <c r="EI344" s="2" t="s">
        <v>3</v>
      </c>
      <c r="EJ344" s="2">
        <v>1</v>
      </c>
      <c r="EK344" s="2">
        <v>500001</v>
      </c>
      <c r="EL344" s="2" t="s">
        <v>32</v>
      </c>
      <c r="EM344" s="2" t="s">
        <v>33</v>
      </c>
      <c r="EN344" s="2"/>
      <c r="EO344" s="2" t="s">
        <v>3</v>
      </c>
      <c r="EP344" s="2"/>
      <c r="EQ344" s="2">
        <v>0</v>
      </c>
      <c r="ER344" s="2">
        <v>7.14</v>
      </c>
      <c r="ES344" s="2">
        <v>7.14</v>
      </c>
      <c r="ET344" s="2">
        <v>0</v>
      </c>
      <c r="EU344" s="2">
        <v>0</v>
      </c>
      <c r="EV344" s="2">
        <v>0</v>
      </c>
      <c r="EW344" s="2">
        <v>0</v>
      </c>
      <c r="EX344" s="2">
        <v>0</v>
      </c>
      <c r="EY344" s="2"/>
      <c r="EZ344" s="2"/>
      <c r="FA344" s="2"/>
      <c r="FB344" s="2"/>
      <c r="FC344" s="2"/>
      <c r="FD344" s="2"/>
      <c r="FE344" s="2"/>
      <c r="FF344" s="2"/>
      <c r="FG344" s="2"/>
      <c r="FH344" s="2"/>
      <c r="FI344" s="2"/>
      <c r="FJ344" s="2"/>
      <c r="FK344" s="2"/>
      <c r="FL344" s="2"/>
      <c r="FM344" s="2"/>
      <c r="FN344" s="2"/>
      <c r="FO344" s="2"/>
      <c r="FP344" s="2"/>
      <c r="FQ344" s="2">
        <v>0</v>
      </c>
      <c r="FR344" s="2">
        <f t="shared" si="300"/>
        <v>0</v>
      </c>
      <c r="FS344" s="2">
        <v>0</v>
      </c>
      <c r="FT344" s="2"/>
      <c r="FU344" s="2"/>
      <c r="FV344" s="2"/>
      <c r="FW344" s="2"/>
      <c r="FX344" s="2">
        <v>0</v>
      </c>
      <c r="FY344" s="2">
        <v>0</v>
      </c>
      <c r="FZ344" s="2"/>
      <c r="GA344" s="2" t="s">
        <v>3</v>
      </c>
      <c r="GB344" s="2"/>
      <c r="GC344" s="2"/>
      <c r="GD344" s="2">
        <v>1</v>
      </c>
      <c r="GE344" s="2"/>
      <c r="GF344" s="2">
        <v>1967222743</v>
      </c>
      <c r="GG344" s="2">
        <v>2</v>
      </c>
      <c r="GH344" s="2">
        <v>1</v>
      </c>
      <c r="GI344" s="2">
        <v>-2</v>
      </c>
      <c r="GJ344" s="2">
        <v>0</v>
      </c>
      <c r="GK344" s="2">
        <v>0</v>
      </c>
      <c r="GL344" s="2">
        <f t="shared" si="301"/>
        <v>0</v>
      </c>
      <c r="GM344" s="2">
        <f t="shared" si="302"/>
        <v>0</v>
      </c>
      <c r="GN344" s="2">
        <f t="shared" si="303"/>
        <v>0</v>
      </c>
      <c r="GO344" s="2">
        <f t="shared" si="304"/>
        <v>0</v>
      </c>
      <c r="GP344" s="2">
        <f t="shared" si="305"/>
        <v>0</v>
      </c>
      <c r="GQ344" s="2"/>
      <c r="GR344" s="2">
        <v>0</v>
      </c>
      <c r="GS344" s="2">
        <v>3</v>
      </c>
      <c r="GT344" s="2">
        <v>0</v>
      </c>
      <c r="GU344" s="2" t="s">
        <v>3</v>
      </c>
      <c r="GV344" s="2">
        <f t="shared" si="309"/>
        <v>0</v>
      </c>
      <c r="GW344" s="2">
        <v>1</v>
      </c>
      <c r="GX344" s="2">
        <f t="shared" si="307"/>
        <v>0</v>
      </c>
      <c r="GY344" s="2"/>
      <c r="GZ344" s="2"/>
      <c r="HA344" s="2">
        <v>0</v>
      </c>
      <c r="HB344" s="2">
        <v>0</v>
      </c>
      <c r="HC344" s="2">
        <f t="shared" si="308"/>
        <v>0</v>
      </c>
      <c r="HD344" s="2"/>
      <c r="HE344" s="2" t="s">
        <v>3</v>
      </c>
      <c r="HF344" s="2" t="s">
        <v>3</v>
      </c>
      <c r="HG344" s="2"/>
      <c r="HH344" s="2"/>
      <c r="HI344" s="2"/>
      <c r="HJ344" s="2"/>
      <c r="HK344" s="2"/>
      <c r="HL344" s="2"/>
      <c r="HM344" s="2" t="s">
        <v>3</v>
      </c>
      <c r="HN344" s="2" t="s">
        <v>3</v>
      </c>
      <c r="HO344" s="2" t="s">
        <v>3</v>
      </c>
      <c r="HP344" s="2" t="s">
        <v>3</v>
      </c>
      <c r="HQ344" s="2" t="s">
        <v>3</v>
      </c>
      <c r="HR344" s="2"/>
      <c r="HS344" s="2"/>
      <c r="HT344" s="2"/>
      <c r="HU344" s="2"/>
      <c r="HV344" s="2"/>
      <c r="HW344" s="2"/>
      <c r="HX344" s="2"/>
      <c r="HY344" s="2"/>
      <c r="HZ344" s="2"/>
      <c r="IA344" s="2"/>
      <c r="IB344" s="2"/>
      <c r="IC344" s="2"/>
      <c r="ID344" s="2"/>
      <c r="IE344" s="2"/>
      <c r="IF344" s="2"/>
      <c r="IG344" s="2"/>
      <c r="IH344" s="2"/>
      <c r="II344" s="2"/>
      <c r="IJ344" s="2"/>
      <c r="IK344" s="2">
        <v>0</v>
      </c>
      <c r="IL344" s="2"/>
      <c r="IM344" s="2"/>
      <c r="IN344" s="2"/>
      <c r="IO344" s="2"/>
      <c r="IP344" s="2"/>
      <c r="IQ344" s="2"/>
      <c r="IR344" s="2"/>
      <c r="IS344" s="2"/>
      <c r="IT344" s="2"/>
      <c r="IU344" s="2"/>
    </row>
    <row r="345" spans="1:255" x14ac:dyDescent="0.2">
      <c r="A345">
        <v>18</v>
      </c>
      <c r="B345">
        <v>1</v>
      </c>
      <c r="C345">
        <v>264</v>
      </c>
      <c r="E345" t="s">
        <v>272</v>
      </c>
      <c r="F345" t="s">
        <v>82</v>
      </c>
      <c r="G345" t="s">
        <v>83</v>
      </c>
      <c r="H345" t="s">
        <v>40</v>
      </c>
      <c r="I345">
        <f>I333*J345</f>
        <v>0</v>
      </c>
      <c r="J345">
        <v>0.1</v>
      </c>
      <c r="K345">
        <v>0.1</v>
      </c>
      <c r="L345">
        <v>2.1600000000000001E-2</v>
      </c>
      <c r="M345">
        <v>0</v>
      </c>
      <c r="N345">
        <f t="shared" si="271"/>
        <v>2.1600000000000001E-2</v>
      </c>
      <c r="O345">
        <f t="shared" si="272"/>
        <v>0</v>
      </c>
      <c r="P345">
        <f t="shared" si="273"/>
        <v>0</v>
      </c>
      <c r="Q345">
        <f t="shared" si="274"/>
        <v>0</v>
      </c>
      <c r="R345">
        <f t="shared" si="275"/>
        <v>0</v>
      </c>
      <c r="S345">
        <f t="shared" si="276"/>
        <v>0</v>
      </c>
      <c r="T345">
        <f t="shared" si="277"/>
        <v>0</v>
      </c>
      <c r="U345">
        <f t="shared" si="278"/>
        <v>0</v>
      </c>
      <c r="V345">
        <f t="shared" si="279"/>
        <v>0</v>
      </c>
      <c r="W345">
        <f t="shared" si="280"/>
        <v>0</v>
      </c>
      <c r="X345">
        <f t="shared" si="281"/>
        <v>0</v>
      </c>
      <c r="Y345">
        <f t="shared" si="282"/>
        <v>0</v>
      </c>
      <c r="AA345">
        <v>69726884</v>
      </c>
      <c r="AB345">
        <f t="shared" si="283"/>
        <v>1.97</v>
      </c>
      <c r="AC345">
        <f t="shared" si="315"/>
        <v>1.97</v>
      </c>
      <c r="AD345">
        <f t="shared" si="312"/>
        <v>0</v>
      </c>
      <c r="AE345">
        <f t="shared" si="313"/>
        <v>0</v>
      </c>
      <c r="AF345">
        <f t="shared" si="310"/>
        <v>0</v>
      </c>
      <c r="AG345">
        <f t="shared" si="287"/>
        <v>0</v>
      </c>
      <c r="AH345">
        <f t="shared" si="311"/>
        <v>0</v>
      </c>
      <c r="AI345">
        <f t="shared" si="314"/>
        <v>0</v>
      </c>
      <c r="AJ345">
        <f t="shared" si="290"/>
        <v>0</v>
      </c>
      <c r="AK345">
        <v>1.97</v>
      </c>
      <c r="AL345">
        <v>1.97</v>
      </c>
      <c r="AM345">
        <v>0</v>
      </c>
      <c r="AN345">
        <v>0</v>
      </c>
      <c r="AO345">
        <v>0</v>
      </c>
      <c r="AP345">
        <v>0</v>
      </c>
      <c r="AQ345">
        <v>0</v>
      </c>
      <c r="AR345">
        <v>0</v>
      </c>
      <c r="AS345">
        <v>0</v>
      </c>
      <c r="AT345">
        <v>0</v>
      </c>
      <c r="AU345">
        <v>0</v>
      </c>
      <c r="AV345">
        <v>1</v>
      </c>
      <c r="AW345">
        <v>1</v>
      </c>
      <c r="AZ345">
        <v>1</v>
      </c>
      <c r="BA345">
        <v>1</v>
      </c>
      <c r="BB345">
        <v>1</v>
      </c>
      <c r="BC345">
        <v>7.56</v>
      </c>
      <c r="BD345" t="s">
        <v>3</v>
      </c>
      <c r="BE345" t="s">
        <v>3</v>
      </c>
      <c r="BF345" t="s">
        <v>3</v>
      </c>
      <c r="BG345" t="s">
        <v>3</v>
      </c>
      <c r="BH345">
        <v>3</v>
      </c>
      <c r="BI345">
        <v>1</v>
      </c>
      <c r="BJ345" t="s">
        <v>194</v>
      </c>
      <c r="BM345">
        <v>500001</v>
      </c>
      <c r="BN345">
        <v>0</v>
      </c>
      <c r="BO345" t="s">
        <v>3</v>
      </c>
      <c r="BP345">
        <v>0</v>
      </c>
      <c r="BQ345">
        <v>8</v>
      </c>
      <c r="BR345">
        <v>0</v>
      </c>
      <c r="BS345">
        <v>1</v>
      </c>
      <c r="BT345">
        <v>1</v>
      </c>
      <c r="BU345">
        <v>1</v>
      </c>
      <c r="BV345">
        <v>1</v>
      </c>
      <c r="BW345">
        <v>1</v>
      </c>
      <c r="BX345">
        <v>1</v>
      </c>
      <c r="BY345" t="s">
        <v>3</v>
      </c>
      <c r="BZ345">
        <v>0</v>
      </c>
      <c r="CA345">
        <v>0</v>
      </c>
      <c r="CB345" t="s">
        <v>3</v>
      </c>
      <c r="CE345">
        <v>0</v>
      </c>
      <c r="CF345">
        <v>0</v>
      </c>
      <c r="CG345">
        <v>0</v>
      </c>
      <c r="CH345">
        <v>27</v>
      </c>
      <c r="CI345">
        <v>6</v>
      </c>
      <c r="CJ345">
        <v>0</v>
      </c>
      <c r="CK345">
        <v>0</v>
      </c>
      <c r="CL345">
        <v>0</v>
      </c>
      <c r="CM345">
        <v>0</v>
      </c>
      <c r="CN345" t="s">
        <v>3</v>
      </c>
      <c r="CO345">
        <v>0</v>
      </c>
      <c r="CP345">
        <f t="shared" si="291"/>
        <v>0</v>
      </c>
      <c r="CQ345">
        <f t="shared" si="292"/>
        <v>14.893199999999998</v>
      </c>
      <c r="CR345">
        <f t="shared" si="293"/>
        <v>0</v>
      </c>
      <c r="CS345">
        <f t="shared" si="294"/>
        <v>0</v>
      </c>
      <c r="CT345">
        <f t="shared" si="295"/>
        <v>0</v>
      </c>
      <c r="CU345">
        <f t="shared" si="296"/>
        <v>0</v>
      </c>
      <c r="CV345">
        <f t="shared" si="297"/>
        <v>0</v>
      </c>
      <c r="CW345">
        <f t="shared" si="298"/>
        <v>0</v>
      </c>
      <c r="CX345">
        <f t="shared" si="299"/>
        <v>0</v>
      </c>
      <c r="CY345">
        <f>(S345+R345)*(BZ345/100)</f>
        <v>0</v>
      </c>
      <c r="CZ345">
        <f>(S345+R345)*(CA345/100)</f>
        <v>0</v>
      </c>
      <c r="DC345" t="s">
        <v>3</v>
      </c>
      <c r="DD345" t="s">
        <v>3</v>
      </c>
      <c r="DE345" t="s">
        <v>3</v>
      </c>
      <c r="DF345" t="s">
        <v>3</v>
      </c>
      <c r="DG345" t="s">
        <v>3</v>
      </c>
      <c r="DH345" t="s">
        <v>3</v>
      </c>
      <c r="DI345" t="s">
        <v>3</v>
      </c>
      <c r="DJ345" t="s">
        <v>3</v>
      </c>
      <c r="DK345" t="s">
        <v>3</v>
      </c>
      <c r="DL345" t="s">
        <v>3</v>
      </c>
      <c r="DM345" t="s">
        <v>3</v>
      </c>
      <c r="DN345">
        <v>0</v>
      </c>
      <c r="DO345">
        <v>0</v>
      </c>
      <c r="DP345">
        <v>1</v>
      </c>
      <c r="DQ345">
        <v>1</v>
      </c>
      <c r="DU345">
        <v>1007</v>
      </c>
      <c r="DV345" t="s">
        <v>40</v>
      </c>
      <c r="DW345" t="s">
        <v>40</v>
      </c>
      <c r="DX345">
        <v>1</v>
      </c>
      <c r="DZ345" t="s">
        <v>3</v>
      </c>
      <c r="EA345" t="s">
        <v>3</v>
      </c>
      <c r="EB345" t="s">
        <v>3</v>
      </c>
      <c r="EC345" t="s">
        <v>3</v>
      </c>
      <c r="EE345">
        <v>54328897</v>
      </c>
      <c r="EF345">
        <v>8</v>
      </c>
      <c r="EG345" t="s">
        <v>31</v>
      </c>
      <c r="EH345">
        <v>0</v>
      </c>
      <c r="EI345" t="s">
        <v>3</v>
      </c>
      <c r="EJ345">
        <v>1</v>
      </c>
      <c r="EK345">
        <v>500001</v>
      </c>
      <c r="EL345" t="s">
        <v>32</v>
      </c>
      <c r="EM345" t="s">
        <v>33</v>
      </c>
      <c r="EO345" t="s">
        <v>3</v>
      </c>
      <c r="EQ345">
        <v>0</v>
      </c>
      <c r="ER345">
        <v>14.19</v>
      </c>
      <c r="ES345">
        <v>1.97</v>
      </c>
      <c r="ET345">
        <v>0</v>
      </c>
      <c r="EU345">
        <v>0</v>
      </c>
      <c r="EV345">
        <v>0</v>
      </c>
      <c r="EW345">
        <v>0</v>
      </c>
      <c r="EX345">
        <v>0</v>
      </c>
      <c r="EZ345">
        <v>5</v>
      </c>
      <c r="FC345">
        <v>0</v>
      </c>
      <c r="FD345">
        <v>18</v>
      </c>
      <c r="FF345">
        <v>14.19</v>
      </c>
      <c r="FQ345">
        <v>0</v>
      </c>
      <c r="FR345">
        <f t="shared" si="300"/>
        <v>0</v>
      </c>
      <c r="FS345">
        <v>0</v>
      </c>
      <c r="FX345">
        <v>0</v>
      </c>
      <c r="FY345">
        <v>0</v>
      </c>
      <c r="GA345" t="s">
        <v>85</v>
      </c>
      <c r="GD345">
        <v>1</v>
      </c>
      <c r="GF345">
        <v>1967222743</v>
      </c>
      <c r="GG345">
        <v>2</v>
      </c>
      <c r="GH345">
        <v>3</v>
      </c>
      <c r="GI345">
        <v>5</v>
      </c>
      <c r="GJ345">
        <v>0</v>
      </c>
      <c r="GK345">
        <v>0</v>
      </c>
      <c r="GL345">
        <f t="shared" si="301"/>
        <v>0</v>
      </c>
      <c r="GM345">
        <f t="shared" si="302"/>
        <v>0</v>
      </c>
      <c r="GN345">
        <f t="shared" si="303"/>
        <v>0</v>
      </c>
      <c r="GO345">
        <f t="shared" si="304"/>
        <v>0</v>
      </c>
      <c r="GP345">
        <f t="shared" si="305"/>
        <v>0</v>
      </c>
      <c r="GR345">
        <v>1</v>
      </c>
      <c r="GS345">
        <v>1</v>
      </c>
      <c r="GT345">
        <v>0</v>
      </c>
      <c r="GU345" t="s">
        <v>3</v>
      </c>
      <c r="GV345">
        <f t="shared" si="309"/>
        <v>0</v>
      </c>
      <c r="GW345">
        <v>1</v>
      </c>
      <c r="GX345">
        <f t="shared" si="307"/>
        <v>0</v>
      </c>
      <c r="HA345">
        <v>0</v>
      </c>
      <c r="HB345">
        <v>0</v>
      </c>
      <c r="HC345">
        <f t="shared" si="308"/>
        <v>0</v>
      </c>
      <c r="HE345" t="s">
        <v>35</v>
      </c>
      <c r="HF345" t="s">
        <v>36</v>
      </c>
      <c r="HM345" t="s">
        <v>3</v>
      </c>
      <c r="HN345" t="s">
        <v>3</v>
      </c>
      <c r="HO345" t="s">
        <v>3</v>
      </c>
      <c r="HP345" t="s">
        <v>3</v>
      </c>
      <c r="HQ345" t="s">
        <v>3</v>
      </c>
      <c r="IK345">
        <v>0</v>
      </c>
    </row>
    <row r="347" spans="1:255" x14ac:dyDescent="0.2">
      <c r="A347" s="3">
        <v>51</v>
      </c>
      <c r="B347" s="3">
        <f>B302</f>
        <v>1</v>
      </c>
      <c r="C347" s="3">
        <f>A302</f>
        <v>5</v>
      </c>
      <c r="D347" s="3">
        <f>ROW(A302)</f>
        <v>302</v>
      </c>
      <c r="E347" s="3"/>
      <c r="F347" s="3" t="str">
        <f>IF(F302&lt;&gt;"",F302,"")</f>
        <v>Новый подраздел</v>
      </c>
      <c r="G347" s="3" t="str">
        <f>IF(G302&lt;&gt;"",G302,"")</f>
        <v>Лестничная клетка (на отм 0,000)</v>
      </c>
      <c r="H347" s="3">
        <v>0</v>
      </c>
      <c r="I347" s="3"/>
      <c r="J347" s="3"/>
      <c r="K347" s="3"/>
      <c r="L347" s="3"/>
      <c r="M347" s="3"/>
      <c r="N347" s="3"/>
      <c r="O347" s="3">
        <f t="shared" ref="O347:T347" si="316">ROUND(AB347,0)</f>
        <v>574</v>
      </c>
      <c r="P347" s="3">
        <f t="shared" si="316"/>
        <v>491</v>
      </c>
      <c r="Q347" s="3">
        <f t="shared" si="316"/>
        <v>14</v>
      </c>
      <c r="R347" s="3">
        <f t="shared" si="316"/>
        <v>3</v>
      </c>
      <c r="S347" s="3">
        <f t="shared" si="316"/>
        <v>69</v>
      </c>
      <c r="T347" s="3">
        <f t="shared" si="316"/>
        <v>0</v>
      </c>
      <c r="U347" s="3">
        <f>AH347</f>
        <v>7.8910999999999998</v>
      </c>
      <c r="V347" s="3">
        <f>AI347</f>
        <v>0.20945999999999998</v>
      </c>
      <c r="W347" s="3">
        <f>ROUND(AJ347,0)</f>
        <v>0</v>
      </c>
      <c r="X347" s="3">
        <f>ROUND(AK347,0)</f>
        <v>88</v>
      </c>
      <c r="Y347" s="3">
        <f>ROUND(AL347,0)</f>
        <v>56</v>
      </c>
      <c r="Z347" s="3"/>
      <c r="AA347" s="3"/>
      <c r="AB347" s="3">
        <f>ROUND(SUMIF(AA306:AA345,"=69726971",O306:O345),0)</f>
        <v>574</v>
      </c>
      <c r="AC347" s="3">
        <f>ROUND(SUMIF(AA306:AA345,"=69726971",P306:P345),0)</f>
        <v>491</v>
      </c>
      <c r="AD347" s="3">
        <f>ROUND(SUMIF(AA306:AA345,"=69726971",Q306:Q345),0)</f>
        <v>14</v>
      </c>
      <c r="AE347" s="3">
        <f>ROUND(SUMIF(AA306:AA345,"=69726971",R306:R345),0)</f>
        <v>3</v>
      </c>
      <c r="AF347" s="3">
        <f>ROUND(SUMIF(AA306:AA345,"=69726971",S306:S345),0)</f>
        <v>69</v>
      </c>
      <c r="AG347" s="3">
        <f>ROUND(SUMIF(AA306:AA345,"=69726971",T306:T345),0)</f>
        <v>0</v>
      </c>
      <c r="AH347" s="3">
        <f>SUMIF(AA306:AA345,"=69726971",U306:U345)</f>
        <v>7.8910999999999998</v>
      </c>
      <c r="AI347" s="3">
        <f>SUMIF(AA306:AA345,"=69726971",V306:V345)</f>
        <v>0.20945999999999998</v>
      </c>
      <c r="AJ347" s="3">
        <f>ROUND(SUMIF(AA306:AA345,"=69726971",W306:W345),0)</f>
        <v>0</v>
      </c>
      <c r="AK347" s="3">
        <f>ROUND(SUMIF(AA306:AA345,"=69726971",X306:X345),0)</f>
        <v>88</v>
      </c>
      <c r="AL347" s="3">
        <f>ROUND(SUMIF(AA306:AA345,"=69726971",Y306:Y345),0)</f>
        <v>56</v>
      </c>
      <c r="AM347" s="3"/>
      <c r="AN347" s="3"/>
      <c r="AO347" s="3">
        <f t="shared" ref="AO347:BD347" si="317">ROUND(BX347,0)</f>
        <v>0</v>
      </c>
      <c r="AP347" s="3">
        <f t="shared" si="317"/>
        <v>0</v>
      </c>
      <c r="AQ347" s="3">
        <f t="shared" si="317"/>
        <v>0</v>
      </c>
      <c r="AR347" s="3">
        <f t="shared" si="317"/>
        <v>718</v>
      </c>
      <c r="AS347" s="3">
        <f t="shared" si="317"/>
        <v>718</v>
      </c>
      <c r="AT347" s="3">
        <f t="shared" si="317"/>
        <v>0</v>
      </c>
      <c r="AU347" s="3">
        <f t="shared" si="317"/>
        <v>0</v>
      </c>
      <c r="AV347" s="3">
        <f t="shared" si="317"/>
        <v>491</v>
      </c>
      <c r="AW347" s="3">
        <f t="shared" si="317"/>
        <v>491</v>
      </c>
      <c r="AX347" s="3">
        <f t="shared" si="317"/>
        <v>0</v>
      </c>
      <c r="AY347" s="3">
        <f t="shared" si="317"/>
        <v>491</v>
      </c>
      <c r="AZ347" s="3">
        <f t="shared" si="317"/>
        <v>0</v>
      </c>
      <c r="BA347" s="3">
        <f t="shared" si="317"/>
        <v>0</v>
      </c>
      <c r="BB347" s="3">
        <f t="shared" si="317"/>
        <v>0</v>
      </c>
      <c r="BC347" s="3">
        <f t="shared" si="317"/>
        <v>0</v>
      </c>
      <c r="BD347" s="3">
        <f t="shared" si="317"/>
        <v>0</v>
      </c>
      <c r="BE347" s="3"/>
      <c r="BF347" s="3"/>
      <c r="BG347" s="3"/>
      <c r="BH347" s="3"/>
      <c r="BI347" s="3"/>
      <c r="BJ347" s="3"/>
      <c r="BK347" s="3"/>
      <c r="BL347" s="3"/>
      <c r="BM347" s="3"/>
      <c r="BN347" s="3"/>
      <c r="BO347" s="3"/>
      <c r="BP347" s="3"/>
      <c r="BQ347" s="3"/>
      <c r="BR347" s="3"/>
      <c r="BS347" s="3"/>
      <c r="BT347" s="3"/>
      <c r="BU347" s="3"/>
      <c r="BV347" s="3"/>
      <c r="BW347" s="3"/>
      <c r="BX347" s="3">
        <f>ROUND(SUMIF(AA306:AA345,"=69726971",FQ306:FQ345),0)</f>
        <v>0</v>
      </c>
      <c r="BY347" s="3">
        <f>ROUND(SUMIF(AA306:AA345,"=69726971",FR306:FR345),0)</f>
        <v>0</v>
      </c>
      <c r="BZ347" s="3">
        <f>ROUND(SUMIF(AA306:AA345,"=69726971",GL306:GL345),0)</f>
        <v>0</v>
      </c>
      <c r="CA347" s="3">
        <f>ROUND(SUMIF(AA306:AA345,"=69726971",GM306:GM345),0)</f>
        <v>718</v>
      </c>
      <c r="CB347" s="3">
        <f>ROUND(SUMIF(AA306:AA345,"=69726971",GN306:GN345),0)</f>
        <v>718</v>
      </c>
      <c r="CC347" s="3">
        <f>ROUND(SUMIF(AA306:AA345,"=69726971",GO306:GO345),0)</f>
        <v>0</v>
      </c>
      <c r="CD347" s="3">
        <f>ROUND(SUMIF(AA306:AA345,"=69726971",GP306:GP345),0)</f>
        <v>0</v>
      </c>
      <c r="CE347" s="3">
        <f>AC347-BX347</f>
        <v>491</v>
      </c>
      <c r="CF347" s="3">
        <f>AC347-BY347</f>
        <v>491</v>
      </c>
      <c r="CG347" s="3">
        <f>BX347-BZ347</f>
        <v>0</v>
      </c>
      <c r="CH347" s="3">
        <f>AC347-BX347-BY347+BZ347</f>
        <v>491</v>
      </c>
      <c r="CI347" s="3">
        <f>BY347-BZ347</f>
        <v>0</v>
      </c>
      <c r="CJ347" s="3">
        <f>ROUND(SUMIF(AA306:AA345,"=69726971",GX306:GX345),0)</f>
        <v>0</v>
      </c>
      <c r="CK347" s="3">
        <f>ROUND(SUMIF(AA306:AA345,"=69726971",GY306:GY345),0)</f>
        <v>0</v>
      </c>
      <c r="CL347" s="3">
        <f>ROUND(SUMIF(AA306:AA345,"=69726971",GZ306:GZ345),0)</f>
        <v>0</v>
      </c>
      <c r="CM347" s="3">
        <f>ROUND(SUMIF(AA306:AA345,"=69726971",HD306:HD345),0)</f>
        <v>0</v>
      </c>
      <c r="CN347" s="3"/>
      <c r="CO347" s="3"/>
      <c r="CP347" s="3"/>
      <c r="CQ347" s="3"/>
      <c r="CR347" s="3"/>
      <c r="CS347" s="3"/>
      <c r="CT347" s="3"/>
      <c r="CU347" s="3"/>
      <c r="CV347" s="3"/>
      <c r="CW347" s="3"/>
      <c r="CX347" s="3"/>
      <c r="CY347" s="3"/>
      <c r="CZ347" s="3"/>
      <c r="DA347" s="3"/>
      <c r="DB347" s="3"/>
      <c r="DC347" s="3"/>
      <c r="DD347" s="3"/>
      <c r="DE347" s="3"/>
      <c r="DF347" s="3"/>
      <c r="DG347" s="4">
        <f t="shared" ref="DG347:DL347" si="318">ROUND(DT347,0)</f>
        <v>4110</v>
      </c>
      <c r="DH347" s="4">
        <f t="shared" si="318"/>
        <v>2252</v>
      </c>
      <c r="DI347" s="4">
        <f t="shared" si="318"/>
        <v>102</v>
      </c>
      <c r="DJ347" s="4">
        <f t="shared" si="318"/>
        <v>53</v>
      </c>
      <c r="DK347" s="4">
        <f t="shared" si="318"/>
        <v>1756</v>
      </c>
      <c r="DL347" s="4">
        <f t="shared" si="318"/>
        <v>0</v>
      </c>
      <c r="DM347" s="4" t="e">
        <f>DZ347</f>
        <v>#REF!</v>
      </c>
      <c r="DN347" s="4">
        <f>EA347</f>
        <v>0.20945999999999998</v>
      </c>
      <c r="DO347" s="4">
        <f>ROUND(EB347,0)</f>
        <v>0</v>
      </c>
      <c r="DP347" s="4" t="e">
        <f>ROUND(EC347,0)</f>
        <v>#REF!</v>
      </c>
      <c r="DQ347" s="4" t="e">
        <f>ROUND(ED347,0)</f>
        <v>#REF!</v>
      </c>
      <c r="DR347" s="4"/>
      <c r="DS347" s="4"/>
      <c r="DT347" s="4">
        <f>ROUND(SUMIF(AA306:AA345,"=69726884",O306:O345),0)</f>
        <v>4110</v>
      </c>
      <c r="DU347" s="4">
        <f>ROUND(SUMIF(AA306:AA345,"=69726884",P306:P345),0)</f>
        <v>2252</v>
      </c>
      <c r="DV347" s="4">
        <f>ROUND(SUMIF(AA306:AA345,"=69726884",Q306:Q345),0)</f>
        <v>102</v>
      </c>
      <c r="DW347" s="4">
        <f>ROUND(SUMIF(AA306:AA345,"=69726884",R306:R345),0)</f>
        <v>53</v>
      </c>
      <c r="DX347" s="4">
        <f>ROUND(SUMIF(AA306:AA345,"=69726884",S306:S345),0)</f>
        <v>1756</v>
      </c>
      <c r="DY347" s="4">
        <f>ROUND(SUMIF(AA306:AA345,"=69726884",T306:T345),0)</f>
        <v>0</v>
      </c>
      <c r="DZ347" s="4" t="e">
        <f>SUMIF(AA306:AA345,"=69726884",U306:U345)</f>
        <v>#REF!</v>
      </c>
      <c r="EA347" s="4">
        <f>SUMIF(AA306:AA345,"=69726884",V306:V345)</f>
        <v>0.20945999999999998</v>
      </c>
      <c r="EB347" s="4">
        <f>ROUND(SUMIF(AA306:AA345,"=69726884",W306:W345),0)</f>
        <v>0</v>
      </c>
      <c r="EC347" s="4" t="e">
        <f>ROUND(SUMIF(AA306:AA345,"=69726884",X306:X345),0)</f>
        <v>#REF!</v>
      </c>
      <c r="ED347" s="4" t="e">
        <f>ROUND(SUMIF(AA306:AA345,"=69726884",Y306:Y345),0)</f>
        <v>#REF!</v>
      </c>
      <c r="EE347" s="4"/>
      <c r="EF347" s="4"/>
      <c r="EG347" s="4">
        <f t="shared" ref="EG347:EV347" si="319">ROUND(FP347,0)</f>
        <v>0</v>
      </c>
      <c r="EH347" s="4">
        <f t="shared" si="319"/>
        <v>0</v>
      </c>
      <c r="EI347" s="4">
        <f t="shared" si="319"/>
        <v>0</v>
      </c>
      <c r="EJ347" s="4" t="e">
        <f t="shared" si="319"/>
        <v>#REF!</v>
      </c>
      <c r="EK347" s="4" t="e">
        <f t="shared" si="319"/>
        <v>#REF!</v>
      </c>
      <c r="EL347" s="4">
        <f t="shared" si="319"/>
        <v>0</v>
      </c>
      <c r="EM347" s="4">
        <f t="shared" si="319"/>
        <v>0</v>
      </c>
      <c r="EN347" s="4">
        <f t="shared" si="319"/>
        <v>2252</v>
      </c>
      <c r="EO347" s="4">
        <f t="shared" si="319"/>
        <v>2252</v>
      </c>
      <c r="EP347" s="4">
        <f t="shared" si="319"/>
        <v>0</v>
      </c>
      <c r="EQ347" s="4">
        <f t="shared" si="319"/>
        <v>2252</v>
      </c>
      <c r="ER347" s="4">
        <f t="shared" si="319"/>
        <v>0</v>
      </c>
      <c r="ES347" s="4">
        <f t="shared" si="319"/>
        <v>0</v>
      </c>
      <c r="ET347" s="4">
        <f t="shared" si="319"/>
        <v>0</v>
      </c>
      <c r="EU347" s="4">
        <f t="shared" si="319"/>
        <v>0</v>
      </c>
      <c r="EV347" s="4">
        <f t="shared" si="319"/>
        <v>0</v>
      </c>
      <c r="EW347" s="4"/>
      <c r="EX347" s="4"/>
      <c r="EY347" s="4"/>
      <c r="EZ347" s="4"/>
      <c r="FA347" s="4"/>
      <c r="FB347" s="4"/>
      <c r="FC347" s="4"/>
      <c r="FD347" s="4"/>
      <c r="FE347" s="4"/>
      <c r="FF347" s="4"/>
      <c r="FG347" s="4"/>
      <c r="FH347" s="4"/>
      <c r="FI347" s="4"/>
      <c r="FJ347" s="4"/>
      <c r="FK347" s="4"/>
      <c r="FL347" s="4"/>
      <c r="FM347" s="4"/>
      <c r="FN347" s="4"/>
      <c r="FO347" s="4"/>
      <c r="FP347" s="4">
        <f>ROUND(SUMIF(AA306:AA345,"=69726884",FQ306:FQ345),0)</f>
        <v>0</v>
      </c>
      <c r="FQ347" s="4">
        <f>ROUND(SUMIF(AA306:AA345,"=69726884",FR306:FR345),0)</f>
        <v>0</v>
      </c>
      <c r="FR347" s="4">
        <f>ROUND(SUMIF(AA306:AA345,"=69726884",GL306:GL345),0)</f>
        <v>0</v>
      </c>
      <c r="FS347" s="4" t="e">
        <f>ROUND(SUMIF(AA306:AA345,"=69726884",GM306:GM345),0)</f>
        <v>#REF!</v>
      </c>
      <c r="FT347" s="4" t="e">
        <f>ROUND(SUMIF(AA306:AA345,"=69726884",GN306:GN345),0)</f>
        <v>#REF!</v>
      </c>
      <c r="FU347" s="4">
        <f>ROUND(SUMIF(AA306:AA345,"=69726884",GO306:GO345),0)</f>
        <v>0</v>
      </c>
      <c r="FV347" s="4">
        <f>ROUND(SUMIF(AA306:AA345,"=69726884",GP306:GP345),0)</f>
        <v>0</v>
      </c>
      <c r="FW347" s="4">
        <f>DU347-FP347</f>
        <v>2252</v>
      </c>
      <c r="FX347" s="4">
        <f>DU347-FQ347</f>
        <v>2252</v>
      </c>
      <c r="FY347" s="4">
        <f>FP347-FR347</f>
        <v>0</v>
      </c>
      <c r="FZ347" s="4">
        <f>DU347-FP347-FQ347+FR347</f>
        <v>2252</v>
      </c>
      <c r="GA347" s="4">
        <f>FQ347-FR347</f>
        <v>0</v>
      </c>
      <c r="GB347" s="4">
        <f>ROUND(SUMIF(AA306:AA345,"=69726884",GX306:GX345),0)</f>
        <v>0</v>
      </c>
      <c r="GC347" s="4">
        <f>ROUND(SUMIF(AA306:AA345,"=69726884",GY306:GY345),0)</f>
        <v>0</v>
      </c>
      <c r="GD347" s="4">
        <f>ROUND(SUMIF(AA306:AA345,"=69726884",GZ306:GZ345),0)</f>
        <v>0</v>
      </c>
      <c r="GE347" s="4">
        <f>ROUND(SUMIF(AA306:AA345,"=69726884",HD306:HD345),0)</f>
        <v>0</v>
      </c>
      <c r="GF347" s="4"/>
      <c r="GG347" s="4"/>
      <c r="GH347" s="4"/>
      <c r="GI347" s="4"/>
      <c r="GJ347" s="4"/>
      <c r="GK347" s="4"/>
      <c r="GL347" s="4"/>
      <c r="GM347" s="4"/>
      <c r="GN347" s="4"/>
      <c r="GO347" s="4"/>
      <c r="GP347" s="4"/>
      <c r="GQ347" s="4"/>
      <c r="GR347" s="4"/>
      <c r="GS347" s="4"/>
      <c r="GT347" s="4"/>
      <c r="GU347" s="4"/>
      <c r="GV347" s="4"/>
      <c r="GW347" s="4"/>
      <c r="GX347" s="4">
        <v>0</v>
      </c>
    </row>
    <row r="349" spans="1:255" x14ac:dyDescent="0.2">
      <c r="A349" s="5">
        <v>50</v>
      </c>
      <c r="B349" s="5">
        <v>0</v>
      </c>
      <c r="C349" s="5">
        <v>0</v>
      </c>
      <c r="D349" s="5">
        <v>1</v>
      </c>
      <c r="E349" s="5">
        <v>201</v>
      </c>
      <c r="F349" s="5">
        <f>ROUND(Source!O347,O349)</f>
        <v>574</v>
      </c>
      <c r="G349" s="5" t="s">
        <v>86</v>
      </c>
      <c r="H349" s="5" t="s">
        <v>87</v>
      </c>
      <c r="I349" s="5"/>
      <c r="J349" s="5"/>
      <c r="K349" s="5">
        <v>201</v>
      </c>
      <c r="L349" s="5">
        <v>1</v>
      </c>
      <c r="M349" s="5">
        <v>3</v>
      </c>
      <c r="N349" s="5" t="s">
        <v>3</v>
      </c>
      <c r="O349" s="5">
        <v>0</v>
      </c>
      <c r="P349" s="5">
        <f>ROUND(Source!DG347,O349)</f>
        <v>4110</v>
      </c>
      <c r="Q349" s="5"/>
      <c r="R349" s="5"/>
      <c r="S349" s="5"/>
      <c r="T349" s="5"/>
      <c r="U349" s="5"/>
      <c r="V349" s="5"/>
      <c r="W349" s="5">
        <v>574</v>
      </c>
      <c r="X349" s="5">
        <v>1</v>
      </c>
      <c r="Y349" s="5">
        <v>574</v>
      </c>
      <c r="Z349" s="5">
        <v>4110</v>
      </c>
      <c r="AA349" s="5">
        <v>1</v>
      </c>
      <c r="AB349" s="5">
        <v>4110</v>
      </c>
    </row>
    <row r="350" spans="1:255" x14ac:dyDescent="0.2">
      <c r="A350" s="5">
        <v>50</v>
      </c>
      <c r="B350" s="5">
        <v>0</v>
      </c>
      <c r="C350" s="5">
        <v>0</v>
      </c>
      <c r="D350" s="5">
        <v>1</v>
      </c>
      <c r="E350" s="5">
        <v>202</v>
      </c>
      <c r="F350" s="5">
        <f>ROUND(Source!P347,O350)</f>
        <v>491</v>
      </c>
      <c r="G350" s="5" t="s">
        <v>88</v>
      </c>
      <c r="H350" s="5" t="s">
        <v>89</v>
      </c>
      <c r="I350" s="5"/>
      <c r="J350" s="5"/>
      <c r="K350" s="5">
        <v>202</v>
      </c>
      <c r="L350" s="5">
        <v>2</v>
      </c>
      <c r="M350" s="5">
        <v>3</v>
      </c>
      <c r="N350" s="5" t="s">
        <v>3</v>
      </c>
      <c r="O350" s="5">
        <v>0</v>
      </c>
      <c r="P350" s="5">
        <f>ROUND(Source!DH347,O350)</f>
        <v>2252</v>
      </c>
      <c r="Q350" s="5"/>
      <c r="R350" s="5"/>
      <c r="S350" s="5"/>
      <c r="T350" s="5"/>
      <c r="U350" s="5"/>
      <c r="V350" s="5"/>
      <c r="W350" s="5">
        <v>491</v>
      </c>
      <c r="X350" s="5">
        <v>1</v>
      </c>
      <c r="Y350" s="5">
        <v>491</v>
      </c>
      <c r="Z350" s="5">
        <v>2252</v>
      </c>
      <c r="AA350" s="5">
        <v>1</v>
      </c>
      <c r="AB350" s="5">
        <v>2252</v>
      </c>
    </row>
    <row r="351" spans="1:255" x14ac:dyDescent="0.2">
      <c r="A351" s="5">
        <v>50</v>
      </c>
      <c r="B351" s="5">
        <v>0</v>
      </c>
      <c r="C351" s="5">
        <v>0</v>
      </c>
      <c r="D351" s="5">
        <v>1</v>
      </c>
      <c r="E351" s="5">
        <v>222</v>
      </c>
      <c r="F351" s="5">
        <f>ROUND(Source!AO347,O351)</f>
        <v>0</v>
      </c>
      <c r="G351" s="5" t="s">
        <v>90</v>
      </c>
      <c r="H351" s="5" t="s">
        <v>91</v>
      </c>
      <c r="I351" s="5"/>
      <c r="J351" s="5"/>
      <c r="K351" s="5">
        <v>222</v>
      </c>
      <c r="L351" s="5">
        <v>3</v>
      </c>
      <c r="M351" s="5">
        <v>3</v>
      </c>
      <c r="N351" s="5" t="s">
        <v>3</v>
      </c>
      <c r="O351" s="5">
        <v>0</v>
      </c>
      <c r="P351" s="5">
        <f>ROUND(Source!EG347,O351)</f>
        <v>0</v>
      </c>
      <c r="Q351" s="5"/>
      <c r="R351" s="5"/>
      <c r="S351" s="5"/>
      <c r="T351" s="5"/>
      <c r="U351" s="5"/>
      <c r="V351" s="5"/>
      <c r="W351" s="5">
        <v>0</v>
      </c>
      <c r="X351" s="5">
        <v>1</v>
      </c>
      <c r="Y351" s="5">
        <v>0</v>
      </c>
      <c r="Z351" s="5">
        <v>0</v>
      </c>
      <c r="AA351" s="5">
        <v>1</v>
      </c>
      <c r="AB351" s="5">
        <v>0</v>
      </c>
    </row>
    <row r="352" spans="1:255" x14ac:dyDescent="0.2">
      <c r="A352" s="5">
        <v>50</v>
      </c>
      <c r="B352" s="5">
        <v>0</v>
      </c>
      <c r="C352" s="5">
        <v>0</v>
      </c>
      <c r="D352" s="5">
        <v>1</v>
      </c>
      <c r="E352" s="5">
        <v>225</v>
      </c>
      <c r="F352" s="5">
        <f>ROUND(Source!AV347,O352)</f>
        <v>491</v>
      </c>
      <c r="G352" s="5" t="s">
        <v>92</v>
      </c>
      <c r="H352" s="5" t="s">
        <v>93</v>
      </c>
      <c r="I352" s="5"/>
      <c r="J352" s="5"/>
      <c r="K352" s="5">
        <v>225</v>
      </c>
      <c r="L352" s="5">
        <v>4</v>
      </c>
      <c r="M352" s="5">
        <v>3</v>
      </c>
      <c r="N352" s="5" t="s">
        <v>3</v>
      </c>
      <c r="O352" s="5">
        <v>0</v>
      </c>
      <c r="P352" s="5">
        <f>ROUND(Source!EN347,O352)</f>
        <v>2252</v>
      </c>
      <c r="Q352" s="5"/>
      <c r="R352" s="5"/>
      <c r="S352" s="5"/>
      <c r="T352" s="5"/>
      <c r="U352" s="5"/>
      <c r="V352" s="5"/>
      <c r="W352" s="5">
        <v>491</v>
      </c>
      <c r="X352" s="5">
        <v>1</v>
      </c>
      <c r="Y352" s="5">
        <v>491</v>
      </c>
      <c r="Z352" s="5">
        <v>2252</v>
      </c>
      <c r="AA352" s="5">
        <v>1</v>
      </c>
      <c r="AB352" s="5">
        <v>2252</v>
      </c>
    </row>
    <row r="353" spans="1:28" x14ac:dyDescent="0.2">
      <c r="A353" s="5">
        <v>50</v>
      </c>
      <c r="B353" s="5">
        <v>0</v>
      </c>
      <c r="C353" s="5">
        <v>0</v>
      </c>
      <c r="D353" s="5">
        <v>1</v>
      </c>
      <c r="E353" s="5">
        <v>226</v>
      </c>
      <c r="F353" s="5">
        <f>ROUND(Source!AW347,O353)</f>
        <v>491</v>
      </c>
      <c r="G353" s="5" t="s">
        <v>94</v>
      </c>
      <c r="H353" s="5" t="s">
        <v>95</v>
      </c>
      <c r="I353" s="5"/>
      <c r="J353" s="5"/>
      <c r="K353" s="5">
        <v>226</v>
      </c>
      <c r="L353" s="5">
        <v>5</v>
      </c>
      <c r="M353" s="5">
        <v>3</v>
      </c>
      <c r="N353" s="5" t="s">
        <v>3</v>
      </c>
      <c r="O353" s="5">
        <v>0</v>
      </c>
      <c r="P353" s="5">
        <f>ROUND(Source!EO347,O353)</f>
        <v>2252</v>
      </c>
      <c r="Q353" s="5"/>
      <c r="R353" s="5"/>
      <c r="S353" s="5"/>
      <c r="T353" s="5"/>
      <c r="U353" s="5"/>
      <c r="V353" s="5"/>
      <c r="W353" s="5">
        <v>491</v>
      </c>
      <c r="X353" s="5">
        <v>1</v>
      </c>
      <c r="Y353" s="5">
        <v>491</v>
      </c>
      <c r="Z353" s="5">
        <v>2252</v>
      </c>
      <c r="AA353" s="5">
        <v>1</v>
      </c>
      <c r="AB353" s="5">
        <v>2252</v>
      </c>
    </row>
    <row r="354" spans="1:28" x14ac:dyDescent="0.2">
      <c r="A354" s="5">
        <v>50</v>
      </c>
      <c r="B354" s="5">
        <v>0</v>
      </c>
      <c r="C354" s="5">
        <v>0</v>
      </c>
      <c r="D354" s="5">
        <v>1</v>
      </c>
      <c r="E354" s="5">
        <v>227</v>
      </c>
      <c r="F354" s="5">
        <f>ROUND(Source!AX347,O354)</f>
        <v>0</v>
      </c>
      <c r="G354" s="5" t="s">
        <v>96</v>
      </c>
      <c r="H354" s="5" t="s">
        <v>97</v>
      </c>
      <c r="I354" s="5"/>
      <c r="J354" s="5"/>
      <c r="K354" s="5">
        <v>227</v>
      </c>
      <c r="L354" s="5">
        <v>6</v>
      </c>
      <c r="M354" s="5">
        <v>3</v>
      </c>
      <c r="N354" s="5" t="s">
        <v>3</v>
      </c>
      <c r="O354" s="5">
        <v>0</v>
      </c>
      <c r="P354" s="5">
        <f>ROUND(Source!EP347,O354)</f>
        <v>0</v>
      </c>
      <c r="Q354" s="5"/>
      <c r="R354" s="5"/>
      <c r="S354" s="5"/>
      <c r="T354" s="5"/>
      <c r="U354" s="5"/>
      <c r="V354" s="5"/>
      <c r="W354" s="5">
        <v>0</v>
      </c>
      <c r="X354" s="5">
        <v>1</v>
      </c>
      <c r="Y354" s="5">
        <v>0</v>
      </c>
      <c r="Z354" s="5">
        <v>0</v>
      </c>
      <c r="AA354" s="5">
        <v>1</v>
      </c>
      <c r="AB354" s="5">
        <v>0</v>
      </c>
    </row>
    <row r="355" spans="1:28" x14ac:dyDescent="0.2">
      <c r="A355" s="5">
        <v>50</v>
      </c>
      <c r="B355" s="5">
        <v>0</v>
      </c>
      <c r="C355" s="5">
        <v>0</v>
      </c>
      <c r="D355" s="5">
        <v>1</v>
      </c>
      <c r="E355" s="5">
        <v>228</v>
      </c>
      <c r="F355" s="5">
        <f>ROUND(Source!AY347,O355)</f>
        <v>491</v>
      </c>
      <c r="G355" s="5" t="s">
        <v>98</v>
      </c>
      <c r="H355" s="5" t="s">
        <v>99</v>
      </c>
      <c r="I355" s="5"/>
      <c r="J355" s="5"/>
      <c r="K355" s="5">
        <v>228</v>
      </c>
      <c r="L355" s="5">
        <v>7</v>
      </c>
      <c r="M355" s="5">
        <v>3</v>
      </c>
      <c r="N355" s="5" t="s">
        <v>3</v>
      </c>
      <c r="O355" s="5">
        <v>0</v>
      </c>
      <c r="P355" s="5">
        <f>ROUND(Source!EQ347,O355)</f>
        <v>2252</v>
      </c>
      <c r="Q355" s="5"/>
      <c r="R355" s="5"/>
      <c r="S355" s="5"/>
      <c r="T355" s="5"/>
      <c r="U355" s="5"/>
      <c r="V355" s="5"/>
      <c r="W355" s="5">
        <v>491</v>
      </c>
      <c r="X355" s="5">
        <v>1</v>
      </c>
      <c r="Y355" s="5">
        <v>491</v>
      </c>
      <c r="Z355" s="5">
        <v>2252</v>
      </c>
      <c r="AA355" s="5">
        <v>1</v>
      </c>
      <c r="AB355" s="5">
        <v>2252</v>
      </c>
    </row>
    <row r="356" spans="1:28" x14ac:dyDescent="0.2">
      <c r="A356" s="5">
        <v>50</v>
      </c>
      <c r="B356" s="5">
        <v>0</v>
      </c>
      <c r="C356" s="5">
        <v>0</v>
      </c>
      <c r="D356" s="5">
        <v>1</v>
      </c>
      <c r="E356" s="5">
        <v>216</v>
      </c>
      <c r="F356" s="5">
        <f>ROUND(Source!AP347,O356)</f>
        <v>0</v>
      </c>
      <c r="G356" s="5" t="s">
        <v>100</v>
      </c>
      <c r="H356" s="5" t="s">
        <v>101</v>
      </c>
      <c r="I356" s="5"/>
      <c r="J356" s="5"/>
      <c r="K356" s="5">
        <v>216</v>
      </c>
      <c r="L356" s="5">
        <v>8</v>
      </c>
      <c r="M356" s="5">
        <v>3</v>
      </c>
      <c r="N356" s="5" t="s">
        <v>3</v>
      </c>
      <c r="O356" s="5">
        <v>0</v>
      </c>
      <c r="P356" s="5">
        <f>ROUND(Source!EH347,O356)</f>
        <v>0</v>
      </c>
      <c r="Q356" s="5"/>
      <c r="R356" s="5"/>
      <c r="S356" s="5"/>
      <c r="T356" s="5"/>
      <c r="U356" s="5"/>
      <c r="V356" s="5"/>
      <c r="W356" s="5">
        <v>0</v>
      </c>
      <c r="X356" s="5">
        <v>1</v>
      </c>
      <c r="Y356" s="5">
        <v>0</v>
      </c>
      <c r="Z356" s="5">
        <v>0</v>
      </c>
      <c r="AA356" s="5">
        <v>1</v>
      </c>
      <c r="AB356" s="5">
        <v>0</v>
      </c>
    </row>
    <row r="357" spans="1:28" x14ac:dyDescent="0.2">
      <c r="A357" s="5">
        <v>50</v>
      </c>
      <c r="B357" s="5">
        <v>0</v>
      </c>
      <c r="C357" s="5">
        <v>0</v>
      </c>
      <c r="D357" s="5">
        <v>1</v>
      </c>
      <c r="E357" s="5">
        <v>223</v>
      </c>
      <c r="F357" s="5">
        <f>ROUND(Source!AQ347,O357)</f>
        <v>0</v>
      </c>
      <c r="G357" s="5" t="s">
        <v>102</v>
      </c>
      <c r="H357" s="5" t="s">
        <v>103</v>
      </c>
      <c r="I357" s="5"/>
      <c r="J357" s="5"/>
      <c r="K357" s="5">
        <v>223</v>
      </c>
      <c r="L357" s="5">
        <v>9</v>
      </c>
      <c r="M357" s="5">
        <v>3</v>
      </c>
      <c r="N357" s="5" t="s">
        <v>3</v>
      </c>
      <c r="O357" s="5">
        <v>0</v>
      </c>
      <c r="P357" s="5">
        <f>ROUND(Source!EI347,O357)</f>
        <v>0</v>
      </c>
      <c r="Q357" s="5"/>
      <c r="R357" s="5"/>
      <c r="S357" s="5"/>
      <c r="T357" s="5"/>
      <c r="U357" s="5"/>
      <c r="V357" s="5"/>
      <c r="W357" s="5">
        <v>0</v>
      </c>
      <c r="X357" s="5">
        <v>1</v>
      </c>
      <c r="Y357" s="5">
        <v>0</v>
      </c>
      <c r="Z357" s="5">
        <v>0</v>
      </c>
      <c r="AA357" s="5">
        <v>1</v>
      </c>
      <c r="AB357" s="5">
        <v>0</v>
      </c>
    </row>
    <row r="358" spans="1:28" x14ac:dyDescent="0.2">
      <c r="A358" s="5">
        <v>50</v>
      </c>
      <c r="B358" s="5">
        <v>0</v>
      </c>
      <c r="C358" s="5">
        <v>0</v>
      </c>
      <c r="D358" s="5">
        <v>1</v>
      </c>
      <c r="E358" s="5">
        <v>229</v>
      </c>
      <c r="F358" s="5">
        <f>ROUND(Source!AZ347,O358)</f>
        <v>0</v>
      </c>
      <c r="G358" s="5" t="s">
        <v>104</v>
      </c>
      <c r="H358" s="5" t="s">
        <v>105</v>
      </c>
      <c r="I358" s="5"/>
      <c r="J358" s="5"/>
      <c r="K358" s="5">
        <v>229</v>
      </c>
      <c r="L358" s="5">
        <v>10</v>
      </c>
      <c r="M358" s="5">
        <v>3</v>
      </c>
      <c r="N358" s="5" t="s">
        <v>3</v>
      </c>
      <c r="O358" s="5">
        <v>0</v>
      </c>
      <c r="P358" s="5">
        <f>ROUND(Source!ER347,O358)</f>
        <v>0</v>
      </c>
      <c r="Q358" s="5"/>
      <c r="R358" s="5"/>
      <c r="S358" s="5"/>
      <c r="T358" s="5"/>
      <c r="U358" s="5"/>
      <c r="V358" s="5"/>
      <c r="W358" s="5">
        <v>0</v>
      </c>
      <c r="X358" s="5">
        <v>1</v>
      </c>
      <c r="Y358" s="5">
        <v>0</v>
      </c>
      <c r="Z358" s="5">
        <v>0</v>
      </c>
      <c r="AA358" s="5">
        <v>1</v>
      </c>
      <c r="AB358" s="5">
        <v>0</v>
      </c>
    </row>
    <row r="359" spans="1:28" x14ac:dyDescent="0.2">
      <c r="A359" s="5">
        <v>50</v>
      </c>
      <c r="B359" s="5">
        <v>0</v>
      </c>
      <c r="C359" s="5">
        <v>0</v>
      </c>
      <c r="D359" s="5">
        <v>1</v>
      </c>
      <c r="E359" s="5">
        <v>203</v>
      </c>
      <c r="F359" s="5">
        <f>ROUND(Source!Q347,O359)</f>
        <v>14</v>
      </c>
      <c r="G359" s="5" t="s">
        <v>106</v>
      </c>
      <c r="H359" s="5" t="s">
        <v>107</v>
      </c>
      <c r="I359" s="5"/>
      <c r="J359" s="5"/>
      <c r="K359" s="5">
        <v>203</v>
      </c>
      <c r="L359" s="5">
        <v>11</v>
      </c>
      <c r="M359" s="5">
        <v>3</v>
      </c>
      <c r="N359" s="5" t="s">
        <v>3</v>
      </c>
      <c r="O359" s="5">
        <v>0</v>
      </c>
      <c r="P359" s="5">
        <f>ROUND(Source!DI347,O359)</f>
        <v>102</v>
      </c>
      <c r="Q359" s="5"/>
      <c r="R359" s="5"/>
      <c r="S359" s="5"/>
      <c r="T359" s="5"/>
      <c r="U359" s="5"/>
      <c r="V359" s="5"/>
      <c r="W359" s="5">
        <v>14</v>
      </c>
      <c r="X359" s="5">
        <v>1</v>
      </c>
      <c r="Y359" s="5">
        <v>14</v>
      </c>
      <c r="Z359" s="5">
        <v>102</v>
      </c>
      <c r="AA359" s="5">
        <v>1</v>
      </c>
      <c r="AB359" s="5">
        <v>102</v>
      </c>
    </row>
    <row r="360" spans="1:28" x14ac:dyDescent="0.2">
      <c r="A360" s="5">
        <v>50</v>
      </c>
      <c r="B360" s="5">
        <v>0</v>
      </c>
      <c r="C360" s="5">
        <v>0</v>
      </c>
      <c r="D360" s="5">
        <v>1</v>
      </c>
      <c r="E360" s="5">
        <v>231</v>
      </c>
      <c r="F360" s="5">
        <f>ROUND(Source!BB347,O360)</f>
        <v>0</v>
      </c>
      <c r="G360" s="5" t="s">
        <v>108</v>
      </c>
      <c r="H360" s="5" t="s">
        <v>109</v>
      </c>
      <c r="I360" s="5"/>
      <c r="J360" s="5"/>
      <c r="K360" s="5">
        <v>231</v>
      </c>
      <c r="L360" s="5">
        <v>12</v>
      </c>
      <c r="M360" s="5">
        <v>3</v>
      </c>
      <c r="N360" s="5" t="s">
        <v>3</v>
      </c>
      <c r="O360" s="5">
        <v>0</v>
      </c>
      <c r="P360" s="5">
        <f>ROUND(Source!ET347,O360)</f>
        <v>0</v>
      </c>
      <c r="Q360" s="5"/>
      <c r="R360" s="5"/>
      <c r="S360" s="5"/>
      <c r="T360" s="5"/>
      <c r="U360" s="5"/>
      <c r="V360" s="5"/>
      <c r="W360" s="5">
        <v>0</v>
      </c>
      <c r="X360" s="5">
        <v>1</v>
      </c>
      <c r="Y360" s="5">
        <v>0</v>
      </c>
      <c r="Z360" s="5">
        <v>0</v>
      </c>
      <c r="AA360" s="5">
        <v>1</v>
      </c>
      <c r="AB360" s="5">
        <v>0</v>
      </c>
    </row>
    <row r="361" spans="1:28" x14ac:dyDescent="0.2">
      <c r="A361" s="5">
        <v>50</v>
      </c>
      <c r="B361" s="5">
        <v>0</v>
      </c>
      <c r="C361" s="5">
        <v>0</v>
      </c>
      <c r="D361" s="5">
        <v>1</v>
      </c>
      <c r="E361" s="5">
        <v>204</v>
      </c>
      <c r="F361" s="5">
        <f>ROUND(Source!R347,O361)</f>
        <v>3</v>
      </c>
      <c r="G361" s="5" t="s">
        <v>110</v>
      </c>
      <c r="H361" s="5" t="s">
        <v>111</v>
      </c>
      <c r="I361" s="5"/>
      <c r="J361" s="5"/>
      <c r="K361" s="5">
        <v>204</v>
      </c>
      <c r="L361" s="5">
        <v>13</v>
      </c>
      <c r="M361" s="5">
        <v>3</v>
      </c>
      <c r="N361" s="5" t="s">
        <v>3</v>
      </c>
      <c r="O361" s="5">
        <v>0</v>
      </c>
      <c r="P361" s="5">
        <f>ROUND(Source!DJ347,O361)</f>
        <v>53</v>
      </c>
      <c r="Q361" s="5"/>
      <c r="R361" s="5"/>
      <c r="S361" s="5"/>
      <c r="T361" s="5"/>
      <c r="U361" s="5"/>
      <c r="V361" s="5"/>
      <c r="W361" s="5">
        <v>3</v>
      </c>
      <c r="X361" s="5">
        <v>1</v>
      </c>
      <c r="Y361" s="5">
        <v>3</v>
      </c>
      <c r="Z361" s="5">
        <v>53</v>
      </c>
      <c r="AA361" s="5">
        <v>1</v>
      </c>
      <c r="AB361" s="5">
        <v>53</v>
      </c>
    </row>
    <row r="362" spans="1:28" x14ac:dyDescent="0.2">
      <c r="A362" s="5">
        <v>50</v>
      </c>
      <c r="B362" s="5">
        <v>0</v>
      </c>
      <c r="C362" s="5">
        <v>0</v>
      </c>
      <c r="D362" s="5">
        <v>1</v>
      </c>
      <c r="E362" s="5">
        <v>205</v>
      </c>
      <c r="F362" s="5">
        <f>ROUND(Source!S347,O362)</f>
        <v>69</v>
      </c>
      <c r="G362" s="5" t="s">
        <v>112</v>
      </c>
      <c r="H362" s="5" t="s">
        <v>113</v>
      </c>
      <c r="I362" s="5"/>
      <c r="J362" s="5"/>
      <c r="K362" s="5">
        <v>205</v>
      </c>
      <c r="L362" s="5">
        <v>14</v>
      </c>
      <c r="M362" s="5">
        <v>3</v>
      </c>
      <c r="N362" s="5" t="s">
        <v>3</v>
      </c>
      <c r="O362" s="5">
        <v>0</v>
      </c>
      <c r="P362" s="5">
        <f>ROUND(Source!DK347,O362)</f>
        <v>1756</v>
      </c>
      <c r="Q362" s="5"/>
      <c r="R362" s="5"/>
      <c r="S362" s="5"/>
      <c r="T362" s="5"/>
      <c r="U362" s="5"/>
      <c r="V362" s="5"/>
      <c r="W362" s="5">
        <v>69</v>
      </c>
      <c r="X362" s="5">
        <v>1</v>
      </c>
      <c r="Y362" s="5">
        <v>69</v>
      </c>
      <c r="Z362" s="5">
        <v>1756</v>
      </c>
      <c r="AA362" s="5">
        <v>1</v>
      </c>
      <c r="AB362" s="5">
        <v>1756</v>
      </c>
    </row>
    <row r="363" spans="1:28" x14ac:dyDescent="0.2">
      <c r="A363" s="5">
        <v>50</v>
      </c>
      <c r="B363" s="5">
        <v>0</v>
      </c>
      <c r="C363" s="5">
        <v>0</v>
      </c>
      <c r="D363" s="5">
        <v>1</v>
      </c>
      <c r="E363" s="5">
        <v>232</v>
      </c>
      <c r="F363" s="5">
        <f>ROUND(Source!BC347,O363)</f>
        <v>0</v>
      </c>
      <c r="G363" s="5" t="s">
        <v>114</v>
      </c>
      <c r="H363" s="5" t="s">
        <v>115</v>
      </c>
      <c r="I363" s="5"/>
      <c r="J363" s="5"/>
      <c r="K363" s="5">
        <v>232</v>
      </c>
      <c r="L363" s="5">
        <v>15</v>
      </c>
      <c r="M363" s="5">
        <v>3</v>
      </c>
      <c r="N363" s="5" t="s">
        <v>3</v>
      </c>
      <c r="O363" s="5">
        <v>0</v>
      </c>
      <c r="P363" s="5">
        <f>ROUND(Source!EU347,O363)</f>
        <v>0</v>
      </c>
      <c r="Q363" s="5"/>
      <c r="R363" s="5"/>
      <c r="S363" s="5"/>
      <c r="T363" s="5"/>
      <c r="U363" s="5"/>
      <c r="V363" s="5"/>
      <c r="W363" s="5">
        <v>0</v>
      </c>
      <c r="X363" s="5">
        <v>1</v>
      </c>
      <c r="Y363" s="5">
        <v>0</v>
      </c>
      <c r="Z363" s="5">
        <v>0</v>
      </c>
      <c r="AA363" s="5">
        <v>1</v>
      </c>
      <c r="AB363" s="5">
        <v>0</v>
      </c>
    </row>
    <row r="364" spans="1:28" x14ac:dyDescent="0.2">
      <c r="A364" s="5">
        <v>50</v>
      </c>
      <c r="B364" s="5">
        <v>0</v>
      </c>
      <c r="C364" s="5">
        <v>0</v>
      </c>
      <c r="D364" s="5">
        <v>1</v>
      </c>
      <c r="E364" s="5">
        <v>214</v>
      </c>
      <c r="F364" s="5">
        <f>ROUND(Source!AS347,O364)</f>
        <v>718</v>
      </c>
      <c r="G364" s="5" t="s">
        <v>116</v>
      </c>
      <c r="H364" s="5" t="s">
        <v>117</v>
      </c>
      <c r="I364" s="5"/>
      <c r="J364" s="5"/>
      <c r="K364" s="5">
        <v>214</v>
      </c>
      <c r="L364" s="5">
        <v>16</v>
      </c>
      <c r="M364" s="5">
        <v>3</v>
      </c>
      <c r="N364" s="5" t="s">
        <v>3</v>
      </c>
      <c r="O364" s="5">
        <v>0</v>
      </c>
      <c r="P364" s="5" t="e">
        <f>ROUND(Source!EK347,O364)</f>
        <v>#REF!</v>
      </c>
      <c r="Q364" s="5"/>
      <c r="R364" s="5"/>
      <c r="S364" s="5"/>
      <c r="T364" s="5"/>
      <c r="U364" s="5"/>
      <c r="V364" s="5"/>
      <c r="W364" s="5">
        <v>718</v>
      </c>
      <c r="X364" s="5">
        <v>1</v>
      </c>
      <c r="Y364" s="5">
        <v>718</v>
      </c>
      <c r="Z364" s="5">
        <v>7409</v>
      </c>
      <c r="AA364" s="5">
        <v>1</v>
      </c>
      <c r="AB364" s="5">
        <v>7409</v>
      </c>
    </row>
    <row r="365" spans="1:28" x14ac:dyDescent="0.2">
      <c r="A365" s="5">
        <v>50</v>
      </c>
      <c r="B365" s="5">
        <v>0</v>
      </c>
      <c r="C365" s="5">
        <v>0</v>
      </c>
      <c r="D365" s="5">
        <v>1</v>
      </c>
      <c r="E365" s="5">
        <v>215</v>
      </c>
      <c r="F365" s="5">
        <f>ROUND(Source!AT347,O365)</f>
        <v>0</v>
      </c>
      <c r="G365" s="5" t="s">
        <v>118</v>
      </c>
      <c r="H365" s="5" t="s">
        <v>119</v>
      </c>
      <c r="I365" s="5"/>
      <c r="J365" s="5"/>
      <c r="K365" s="5">
        <v>215</v>
      </c>
      <c r="L365" s="5">
        <v>17</v>
      </c>
      <c r="M365" s="5">
        <v>3</v>
      </c>
      <c r="N365" s="5" t="s">
        <v>3</v>
      </c>
      <c r="O365" s="5">
        <v>0</v>
      </c>
      <c r="P365" s="5">
        <f>ROUND(Source!EL347,O365)</f>
        <v>0</v>
      </c>
      <c r="Q365" s="5"/>
      <c r="R365" s="5"/>
      <c r="S365" s="5"/>
      <c r="T365" s="5"/>
      <c r="U365" s="5"/>
      <c r="V365" s="5"/>
      <c r="W365" s="5">
        <v>0</v>
      </c>
      <c r="X365" s="5">
        <v>1</v>
      </c>
      <c r="Y365" s="5">
        <v>0</v>
      </c>
      <c r="Z365" s="5">
        <v>0</v>
      </c>
      <c r="AA365" s="5">
        <v>1</v>
      </c>
      <c r="AB365" s="5">
        <v>0</v>
      </c>
    </row>
    <row r="366" spans="1:28" x14ac:dyDescent="0.2">
      <c r="A366" s="5">
        <v>50</v>
      </c>
      <c r="B366" s="5">
        <v>0</v>
      </c>
      <c r="C366" s="5">
        <v>0</v>
      </c>
      <c r="D366" s="5">
        <v>1</v>
      </c>
      <c r="E366" s="5">
        <v>217</v>
      </c>
      <c r="F366" s="5">
        <f>ROUND(Source!AU347,O366)</f>
        <v>0</v>
      </c>
      <c r="G366" s="5" t="s">
        <v>120</v>
      </c>
      <c r="H366" s="5" t="s">
        <v>121</v>
      </c>
      <c r="I366" s="5"/>
      <c r="J366" s="5"/>
      <c r="K366" s="5">
        <v>217</v>
      </c>
      <c r="L366" s="5">
        <v>18</v>
      </c>
      <c r="M366" s="5">
        <v>3</v>
      </c>
      <c r="N366" s="5" t="s">
        <v>3</v>
      </c>
      <c r="O366" s="5">
        <v>0</v>
      </c>
      <c r="P366" s="5">
        <f>ROUND(Source!EM347,O366)</f>
        <v>0</v>
      </c>
      <c r="Q366" s="5"/>
      <c r="R366" s="5"/>
      <c r="S366" s="5"/>
      <c r="T366" s="5"/>
      <c r="U366" s="5"/>
      <c r="V366" s="5"/>
      <c r="W366" s="5">
        <v>0</v>
      </c>
      <c r="X366" s="5">
        <v>1</v>
      </c>
      <c r="Y366" s="5">
        <v>0</v>
      </c>
      <c r="Z366" s="5">
        <v>0</v>
      </c>
      <c r="AA366" s="5">
        <v>1</v>
      </c>
      <c r="AB366" s="5">
        <v>0</v>
      </c>
    </row>
    <row r="367" spans="1:28" x14ac:dyDescent="0.2">
      <c r="A367" s="5">
        <v>50</v>
      </c>
      <c r="B367" s="5">
        <v>0</v>
      </c>
      <c r="C367" s="5">
        <v>0</v>
      </c>
      <c r="D367" s="5">
        <v>1</v>
      </c>
      <c r="E367" s="5">
        <v>230</v>
      </c>
      <c r="F367" s="5">
        <f>ROUND(Source!BA347,O367)</f>
        <v>0</v>
      </c>
      <c r="G367" s="5" t="s">
        <v>122</v>
      </c>
      <c r="H367" s="5" t="s">
        <v>123</v>
      </c>
      <c r="I367" s="5"/>
      <c r="J367" s="5"/>
      <c r="K367" s="5">
        <v>230</v>
      </c>
      <c r="L367" s="5">
        <v>19</v>
      </c>
      <c r="M367" s="5">
        <v>3</v>
      </c>
      <c r="N367" s="5" t="s">
        <v>3</v>
      </c>
      <c r="O367" s="5">
        <v>0</v>
      </c>
      <c r="P367" s="5">
        <f>ROUND(Source!ES347,O367)</f>
        <v>0</v>
      </c>
      <c r="Q367" s="5"/>
      <c r="R367" s="5"/>
      <c r="S367" s="5"/>
      <c r="T367" s="5"/>
      <c r="U367" s="5"/>
      <c r="V367" s="5"/>
      <c r="W367" s="5">
        <v>0</v>
      </c>
      <c r="X367" s="5">
        <v>1</v>
      </c>
      <c r="Y367" s="5">
        <v>0</v>
      </c>
      <c r="Z367" s="5">
        <v>0</v>
      </c>
      <c r="AA367" s="5">
        <v>1</v>
      </c>
      <c r="AB367" s="5">
        <v>0</v>
      </c>
    </row>
    <row r="368" spans="1:28" x14ac:dyDescent="0.2">
      <c r="A368" s="5">
        <v>50</v>
      </c>
      <c r="B368" s="5">
        <v>0</v>
      </c>
      <c r="C368" s="5">
        <v>0</v>
      </c>
      <c r="D368" s="5">
        <v>1</v>
      </c>
      <c r="E368" s="5">
        <v>206</v>
      </c>
      <c r="F368" s="5">
        <f>ROUND(Source!T347,O368)</f>
        <v>0</v>
      </c>
      <c r="G368" s="5" t="s">
        <v>124</v>
      </c>
      <c r="H368" s="5" t="s">
        <v>125</v>
      </c>
      <c r="I368" s="5"/>
      <c r="J368" s="5"/>
      <c r="K368" s="5">
        <v>206</v>
      </c>
      <c r="L368" s="5">
        <v>20</v>
      </c>
      <c r="M368" s="5">
        <v>3</v>
      </c>
      <c r="N368" s="5" t="s">
        <v>3</v>
      </c>
      <c r="O368" s="5">
        <v>0</v>
      </c>
      <c r="P368" s="5">
        <f>ROUND(Source!DL347,O368)</f>
        <v>0</v>
      </c>
      <c r="Q368" s="5"/>
      <c r="R368" s="5"/>
      <c r="S368" s="5"/>
      <c r="T368" s="5"/>
      <c r="U368" s="5"/>
      <c r="V368" s="5"/>
      <c r="W368" s="5">
        <v>0</v>
      </c>
      <c r="X368" s="5">
        <v>1</v>
      </c>
      <c r="Y368" s="5">
        <v>0</v>
      </c>
      <c r="Z368" s="5">
        <v>0</v>
      </c>
      <c r="AA368" s="5">
        <v>1</v>
      </c>
      <c r="AB368" s="5">
        <v>0</v>
      </c>
    </row>
    <row r="369" spans="1:255" x14ac:dyDescent="0.2">
      <c r="A369" s="5">
        <v>50</v>
      </c>
      <c r="B369" s="5">
        <v>0</v>
      </c>
      <c r="C369" s="5">
        <v>0</v>
      </c>
      <c r="D369" s="5">
        <v>1</v>
      </c>
      <c r="E369" s="5">
        <v>207</v>
      </c>
      <c r="F369" s="5">
        <f>Source!U347</f>
        <v>7.8910999999999998</v>
      </c>
      <c r="G369" s="5" t="s">
        <v>126</v>
      </c>
      <c r="H369" s="5" t="s">
        <v>127</v>
      </c>
      <c r="I369" s="5"/>
      <c r="J369" s="5"/>
      <c r="K369" s="5">
        <v>207</v>
      </c>
      <c r="L369" s="5">
        <v>21</v>
      </c>
      <c r="M369" s="5">
        <v>3</v>
      </c>
      <c r="N369" s="5" t="s">
        <v>3</v>
      </c>
      <c r="O369" s="5">
        <v>-1</v>
      </c>
      <c r="P369" s="5" t="e">
        <f>Source!DM347</f>
        <v>#REF!</v>
      </c>
      <c r="Q369" s="5"/>
      <c r="R369" s="5"/>
      <c r="S369" s="5"/>
      <c r="T369" s="5"/>
      <c r="U369" s="5"/>
      <c r="V369" s="5"/>
      <c r="W369" s="5">
        <v>7.8910999999999998</v>
      </c>
      <c r="X369" s="5">
        <v>1</v>
      </c>
      <c r="Y369" s="5">
        <v>7.8910999999999998</v>
      </c>
      <c r="Z369" s="5">
        <v>7.8910999999999998</v>
      </c>
      <c r="AA369" s="5">
        <v>1</v>
      </c>
      <c r="AB369" s="5">
        <v>7.8910999999999998</v>
      </c>
    </row>
    <row r="370" spans="1:255" x14ac:dyDescent="0.2">
      <c r="A370" s="5">
        <v>50</v>
      </c>
      <c r="B370" s="5">
        <v>0</v>
      </c>
      <c r="C370" s="5">
        <v>0</v>
      </c>
      <c r="D370" s="5">
        <v>1</v>
      </c>
      <c r="E370" s="5">
        <v>208</v>
      </c>
      <c r="F370" s="5">
        <f>Source!V347</f>
        <v>0.20945999999999998</v>
      </c>
      <c r="G370" s="5" t="s">
        <v>128</v>
      </c>
      <c r="H370" s="5" t="s">
        <v>129</v>
      </c>
      <c r="I370" s="5"/>
      <c r="J370" s="5"/>
      <c r="K370" s="5">
        <v>208</v>
      </c>
      <c r="L370" s="5">
        <v>22</v>
      </c>
      <c r="M370" s="5">
        <v>3</v>
      </c>
      <c r="N370" s="5" t="s">
        <v>3</v>
      </c>
      <c r="O370" s="5">
        <v>-1</v>
      </c>
      <c r="P370" s="5">
        <f>Source!DN347</f>
        <v>0.20945999999999998</v>
      </c>
      <c r="Q370" s="5"/>
      <c r="R370" s="5"/>
      <c r="S370" s="5"/>
      <c r="T370" s="5"/>
      <c r="U370" s="5"/>
      <c r="V370" s="5"/>
      <c r="W370" s="5">
        <v>0.20946000000000001</v>
      </c>
      <c r="X370" s="5">
        <v>1</v>
      </c>
      <c r="Y370" s="5">
        <v>0.20946000000000001</v>
      </c>
      <c r="Z370" s="5">
        <v>0.20946000000000001</v>
      </c>
      <c r="AA370" s="5">
        <v>1</v>
      </c>
      <c r="AB370" s="5">
        <v>0.20946000000000001</v>
      </c>
    </row>
    <row r="371" spans="1:255" x14ac:dyDescent="0.2">
      <c r="A371" s="5">
        <v>50</v>
      </c>
      <c r="B371" s="5">
        <v>0</v>
      </c>
      <c r="C371" s="5">
        <v>0</v>
      </c>
      <c r="D371" s="5">
        <v>1</v>
      </c>
      <c r="E371" s="5">
        <v>209</v>
      </c>
      <c r="F371" s="5">
        <f>ROUND(Source!W347,O371)</f>
        <v>0</v>
      </c>
      <c r="G371" s="5" t="s">
        <v>130</v>
      </c>
      <c r="H371" s="5" t="s">
        <v>131</v>
      </c>
      <c r="I371" s="5"/>
      <c r="J371" s="5"/>
      <c r="K371" s="5">
        <v>209</v>
      </c>
      <c r="L371" s="5">
        <v>23</v>
      </c>
      <c r="M371" s="5">
        <v>3</v>
      </c>
      <c r="N371" s="5" t="s">
        <v>3</v>
      </c>
      <c r="O371" s="5">
        <v>0</v>
      </c>
      <c r="P371" s="5">
        <f>ROUND(Source!DO347,O371)</f>
        <v>0</v>
      </c>
      <c r="Q371" s="5"/>
      <c r="R371" s="5"/>
      <c r="S371" s="5"/>
      <c r="T371" s="5"/>
      <c r="U371" s="5"/>
      <c r="V371" s="5"/>
      <c r="W371" s="5">
        <v>0</v>
      </c>
      <c r="X371" s="5">
        <v>1</v>
      </c>
      <c r="Y371" s="5">
        <v>0</v>
      </c>
      <c r="Z371" s="5">
        <v>0</v>
      </c>
      <c r="AA371" s="5">
        <v>1</v>
      </c>
      <c r="AB371" s="5">
        <v>0</v>
      </c>
    </row>
    <row r="372" spans="1:255" x14ac:dyDescent="0.2">
      <c r="A372" s="5">
        <v>50</v>
      </c>
      <c r="B372" s="5">
        <v>0</v>
      </c>
      <c r="C372" s="5">
        <v>0</v>
      </c>
      <c r="D372" s="5">
        <v>1</v>
      </c>
      <c r="E372" s="5">
        <v>233</v>
      </c>
      <c r="F372" s="5">
        <f>ROUND(Source!BD347,O372)</f>
        <v>0</v>
      </c>
      <c r="G372" s="5" t="s">
        <v>132</v>
      </c>
      <c r="H372" s="5" t="s">
        <v>133</v>
      </c>
      <c r="I372" s="5"/>
      <c r="J372" s="5"/>
      <c r="K372" s="5">
        <v>233</v>
      </c>
      <c r="L372" s="5">
        <v>24</v>
      </c>
      <c r="M372" s="5">
        <v>3</v>
      </c>
      <c r="N372" s="5" t="s">
        <v>3</v>
      </c>
      <c r="O372" s="5">
        <v>0</v>
      </c>
      <c r="P372" s="5">
        <f>ROUND(Source!EV347,O372)</f>
        <v>0</v>
      </c>
      <c r="Q372" s="5"/>
      <c r="R372" s="5"/>
      <c r="S372" s="5"/>
      <c r="T372" s="5"/>
      <c r="U372" s="5"/>
      <c r="V372" s="5"/>
      <c r="W372" s="5">
        <v>0</v>
      </c>
      <c r="X372" s="5">
        <v>1</v>
      </c>
      <c r="Y372" s="5">
        <v>0</v>
      </c>
      <c r="Z372" s="5">
        <v>0</v>
      </c>
      <c r="AA372" s="5">
        <v>1</v>
      </c>
      <c r="AB372" s="5">
        <v>0</v>
      </c>
    </row>
    <row r="373" spans="1:255" x14ac:dyDescent="0.2">
      <c r="A373" s="5">
        <v>50</v>
      </c>
      <c r="B373" s="5">
        <v>0</v>
      </c>
      <c r="C373" s="5">
        <v>0</v>
      </c>
      <c r="D373" s="5">
        <v>1</v>
      </c>
      <c r="E373" s="5">
        <v>210</v>
      </c>
      <c r="F373" s="5">
        <f>ROUND(Source!X347,O373)</f>
        <v>88</v>
      </c>
      <c r="G373" s="5" t="s">
        <v>134</v>
      </c>
      <c r="H373" s="5" t="s">
        <v>135</v>
      </c>
      <c r="I373" s="5"/>
      <c r="J373" s="5"/>
      <c r="K373" s="5">
        <v>210</v>
      </c>
      <c r="L373" s="5">
        <v>25</v>
      </c>
      <c r="M373" s="5">
        <v>3</v>
      </c>
      <c r="N373" s="5" t="s">
        <v>3</v>
      </c>
      <c r="O373" s="5">
        <v>0</v>
      </c>
      <c r="P373" s="5" t="e">
        <f>ROUND(Source!DP347,O373)</f>
        <v>#REF!</v>
      </c>
      <c r="Q373" s="5"/>
      <c r="R373" s="5"/>
      <c r="S373" s="5"/>
      <c r="T373" s="5"/>
      <c r="U373" s="5"/>
      <c r="V373" s="5"/>
      <c r="W373" s="5">
        <v>88</v>
      </c>
      <c r="X373" s="5">
        <v>1</v>
      </c>
      <c r="Y373" s="5">
        <v>88</v>
      </c>
      <c r="Z373" s="5">
        <v>2130</v>
      </c>
      <c r="AA373" s="5">
        <v>1</v>
      </c>
      <c r="AB373" s="5">
        <v>2130</v>
      </c>
    </row>
    <row r="374" spans="1:255" x14ac:dyDescent="0.2">
      <c r="A374" s="5">
        <v>50</v>
      </c>
      <c r="B374" s="5">
        <v>0</v>
      </c>
      <c r="C374" s="5">
        <v>0</v>
      </c>
      <c r="D374" s="5">
        <v>1</v>
      </c>
      <c r="E374" s="5">
        <v>211</v>
      </c>
      <c r="F374" s="5">
        <f>ROUND(Source!Y347,O374)</f>
        <v>56</v>
      </c>
      <c r="G374" s="5" t="s">
        <v>136</v>
      </c>
      <c r="H374" s="5" t="s">
        <v>137</v>
      </c>
      <c r="I374" s="5"/>
      <c r="J374" s="5"/>
      <c r="K374" s="5">
        <v>211</v>
      </c>
      <c r="L374" s="5">
        <v>26</v>
      </c>
      <c r="M374" s="5">
        <v>3</v>
      </c>
      <c r="N374" s="5" t="s">
        <v>3</v>
      </c>
      <c r="O374" s="5">
        <v>0</v>
      </c>
      <c r="P374" s="5" t="e">
        <f>ROUND(Source!DQ347,O374)</f>
        <v>#REF!</v>
      </c>
      <c r="Q374" s="5"/>
      <c r="R374" s="5"/>
      <c r="S374" s="5"/>
      <c r="T374" s="5"/>
      <c r="U374" s="5"/>
      <c r="V374" s="5"/>
      <c r="W374" s="5">
        <v>56</v>
      </c>
      <c r="X374" s="5">
        <v>1</v>
      </c>
      <c r="Y374" s="5">
        <v>56</v>
      </c>
      <c r="Z374" s="5">
        <v>1169</v>
      </c>
      <c r="AA374" s="5">
        <v>1</v>
      </c>
      <c r="AB374" s="5">
        <v>1169</v>
      </c>
    </row>
    <row r="375" spans="1:255" x14ac:dyDescent="0.2">
      <c r="A375" s="5">
        <v>50</v>
      </c>
      <c r="B375" s="5">
        <v>0</v>
      </c>
      <c r="C375" s="5">
        <v>0</v>
      </c>
      <c r="D375" s="5">
        <v>1</v>
      </c>
      <c r="E375" s="5">
        <v>224</v>
      </c>
      <c r="F375" s="5">
        <f>ROUND(Source!AR347,O375)</f>
        <v>718</v>
      </c>
      <c r="G375" s="5" t="s">
        <v>138</v>
      </c>
      <c r="H375" s="5" t="s">
        <v>139</v>
      </c>
      <c r="I375" s="5"/>
      <c r="J375" s="5"/>
      <c r="K375" s="5">
        <v>224</v>
      </c>
      <c r="L375" s="5">
        <v>27</v>
      </c>
      <c r="M375" s="5">
        <v>3</v>
      </c>
      <c r="N375" s="5" t="s">
        <v>3</v>
      </c>
      <c r="O375" s="5">
        <v>0</v>
      </c>
      <c r="P375" s="5" t="e">
        <f>ROUND(Source!EJ347,O375)</f>
        <v>#REF!</v>
      </c>
      <c r="Q375" s="5"/>
      <c r="R375" s="5"/>
      <c r="S375" s="5"/>
      <c r="T375" s="5"/>
      <c r="U375" s="5"/>
      <c r="V375" s="5"/>
      <c r="W375" s="5">
        <v>718</v>
      </c>
      <c r="X375" s="5">
        <v>1</v>
      </c>
      <c r="Y375" s="5">
        <v>718</v>
      </c>
      <c r="Z375" s="5">
        <v>7409</v>
      </c>
      <c r="AA375" s="5">
        <v>1</v>
      </c>
      <c r="AB375" s="5">
        <v>7409</v>
      </c>
    </row>
    <row r="377" spans="1:255" x14ac:dyDescent="0.2">
      <c r="A377" s="1">
        <v>5</v>
      </c>
      <c r="B377" s="1">
        <v>1</v>
      </c>
      <c r="C377" s="1"/>
      <c r="D377" s="1">
        <f>ROW(A426)</f>
        <v>426</v>
      </c>
      <c r="E377" s="1"/>
      <c r="F377" s="1" t="s">
        <v>141</v>
      </c>
      <c r="G377" s="1" t="s">
        <v>273</v>
      </c>
      <c r="H377" s="1" t="s">
        <v>3</v>
      </c>
      <c r="I377" s="1">
        <v>0</v>
      </c>
      <c r="J377" s="1"/>
      <c r="K377" s="1">
        <v>-1</v>
      </c>
      <c r="L377" s="1"/>
      <c r="M377" s="1" t="s">
        <v>3</v>
      </c>
      <c r="N377" s="1"/>
      <c r="O377" s="1"/>
      <c r="P377" s="1"/>
      <c r="Q377" s="1"/>
      <c r="R377" s="1"/>
      <c r="S377" s="1">
        <v>0</v>
      </c>
      <c r="T377" s="1">
        <v>0</v>
      </c>
      <c r="U377" s="1" t="s">
        <v>3</v>
      </c>
      <c r="V377" s="1">
        <v>0</v>
      </c>
      <c r="W377" s="1"/>
      <c r="X377" s="1"/>
      <c r="Y377" s="1"/>
      <c r="Z377" s="1"/>
      <c r="AA377" s="1"/>
      <c r="AB377" s="1" t="s">
        <v>3</v>
      </c>
      <c r="AC377" s="1" t="s">
        <v>3</v>
      </c>
      <c r="AD377" s="1" t="s">
        <v>3</v>
      </c>
      <c r="AE377" s="1" t="s">
        <v>3</v>
      </c>
      <c r="AF377" s="1" t="s">
        <v>3</v>
      </c>
      <c r="AG377" s="1" t="s">
        <v>3</v>
      </c>
      <c r="AH377" s="1"/>
      <c r="AI377" s="1"/>
      <c r="AJ377" s="1"/>
      <c r="AK377" s="1"/>
      <c r="AL377" s="1"/>
      <c r="AM377" s="1"/>
      <c r="AN377" s="1"/>
      <c r="AO377" s="1"/>
      <c r="AP377" s="1" t="s">
        <v>3</v>
      </c>
      <c r="AQ377" s="1" t="s">
        <v>3</v>
      </c>
      <c r="AR377" s="1" t="s">
        <v>3</v>
      </c>
      <c r="AS377" s="1"/>
      <c r="AT377" s="1"/>
      <c r="AU377" s="1"/>
      <c r="AV377" s="1"/>
      <c r="AW377" s="1"/>
      <c r="AX377" s="1"/>
      <c r="AY377" s="1"/>
      <c r="AZ377" s="1" t="s">
        <v>3</v>
      </c>
      <c r="BA377" s="1"/>
      <c r="BB377" s="1" t="s">
        <v>3</v>
      </c>
      <c r="BC377" s="1" t="s">
        <v>3</v>
      </c>
      <c r="BD377" s="1" t="s">
        <v>3</v>
      </c>
      <c r="BE377" s="1" t="s">
        <v>3</v>
      </c>
      <c r="BF377" s="1" t="s">
        <v>3</v>
      </c>
      <c r="BG377" s="1" t="s">
        <v>3</v>
      </c>
      <c r="BH377" s="1" t="s">
        <v>3</v>
      </c>
      <c r="BI377" s="1" t="s">
        <v>3</v>
      </c>
      <c r="BJ377" s="1" t="s">
        <v>3</v>
      </c>
      <c r="BK377" s="1" t="s">
        <v>3</v>
      </c>
      <c r="BL377" s="1" t="s">
        <v>3</v>
      </c>
      <c r="BM377" s="1" t="s">
        <v>3</v>
      </c>
      <c r="BN377" s="1" t="s">
        <v>3</v>
      </c>
      <c r="BO377" s="1" t="s">
        <v>3</v>
      </c>
      <c r="BP377" s="1" t="s">
        <v>3</v>
      </c>
      <c r="BQ377" s="1"/>
      <c r="BR377" s="1"/>
      <c r="BS377" s="1"/>
      <c r="BT377" s="1"/>
      <c r="BU377" s="1"/>
      <c r="BV377" s="1"/>
      <c r="BW377" s="1"/>
      <c r="BX377" s="1">
        <v>0</v>
      </c>
      <c r="BY377" s="1"/>
      <c r="BZ377" s="1"/>
      <c r="CA377" s="1"/>
      <c r="CB377" s="1"/>
      <c r="CC377" s="1"/>
      <c r="CD377" s="1"/>
      <c r="CE377" s="1"/>
      <c r="CF377" s="1"/>
      <c r="CG377" s="1"/>
      <c r="CH377" s="1"/>
      <c r="CI377" s="1"/>
      <c r="CJ377" s="1">
        <v>0</v>
      </c>
    </row>
    <row r="379" spans="1:255" x14ac:dyDescent="0.2">
      <c r="A379" s="3">
        <v>52</v>
      </c>
      <c r="B379" s="3">
        <f t="shared" ref="B379:G379" si="320">B426</f>
        <v>1</v>
      </c>
      <c r="C379" s="3">
        <f t="shared" si="320"/>
        <v>5</v>
      </c>
      <c r="D379" s="3">
        <f t="shared" si="320"/>
        <v>377</v>
      </c>
      <c r="E379" s="3">
        <f t="shared" si="320"/>
        <v>0</v>
      </c>
      <c r="F379" s="3" t="str">
        <f t="shared" si="320"/>
        <v>Новый подраздел</v>
      </c>
      <c r="G379" s="3" t="str">
        <f t="shared" si="320"/>
        <v>Коридор, поэтажныйкоридор, тамбуры , колясочная в осях 3-4</v>
      </c>
      <c r="H379" s="3"/>
      <c r="I379" s="3"/>
      <c r="J379" s="3"/>
      <c r="K379" s="3"/>
      <c r="L379" s="3"/>
      <c r="M379" s="3"/>
      <c r="N379" s="3"/>
      <c r="O379" s="3">
        <f t="shared" ref="O379:AT379" si="321">O426</f>
        <v>9881</v>
      </c>
      <c r="P379" s="3">
        <f t="shared" si="321"/>
        <v>8443</v>
      </c>
      <c r="Q379" s="3">
        <f t="shared" si="321"/>
        <v>276</v>
      </c>
      <c r="R379" s="3">
        <f t="shared" si="321"/>
        <v>30</v>
      </c>
      <c r="S379" s="3">
        <f t="shared" si="321"/>
        <v>1162</v>
      </c>
      <c r="T379" s="3">
        <f t="shared" si="321"/>
        <v>0</v>
      </c>
      <c r="U379" s="3">
        <f t="shared" si="321"/>
        <v>129.21632</v>
      </c>
      <c r="V379" s="3">
        <f t="shared" si="321"/>
        <v>2.4328569999999998</v>
      </c>
      <c r="W379" s="3">
        <f t="shared" si="321"/>
        <v>108</v>
      </c>
      <c r="X379" s="3">
        <f t="shared" si="321"/>
        <v>1390</v>
      </c>
      <c r="Y379" s="3">
        <f t="shared" si="321"/>
        <v>884</v>
      </c>
      <c r="Z379" s="3">
        <f t="shared" si="321"/>
        <v>0</v>
      </c>
      <c r="AA379" s="3">
        <f t="shared" si="321"/>
        <v>0</v>
      </c>
      <c r="AB379" s="3">
        <f t="shared" si="321"/>
        <v>9881</v>
      </c>
      <c r="AC379" s="3">
        <f t="shared" si="321"/>
        <v>8443</v>
      </c>
      <c r="AD379" s="3">
        <f t="shared" si="321"/>
        <v>276</v>
      </c>
      <c r="AE379" s="3">
        <f t="shared" si="321"/>
        <v>30</v>
      </c>
      <c r="AF379" s="3">
        <f t="shared" si="321"/>
        <v>1162</v>
      </c>
      <c r="AG379" s="3">
        <f t="shared" si="321"/>
        <v>0</v>
      </c>
      <c r="AH379" s="3">
        <f t="shared" si="321"/>
        <v>129.21632</v>
      </c>
      <c r="AI379" s="3">
        <f t="shared" si="321"/>
        <v>2.4328569999999998</v>
      </c>
      <c r="AJ379" s="3">
        <f t="shared" si="321"/>
        <v>108</v>
      </c>
      <c r="AK379" s="3">
        <f t="shared" si="321"/>
        <v>1390</v>
      </c>
      <c r="AL379" s="3">
        <f t="shared" si="321"/>
        <v>884</v>
      </c>
      <c r="AM379" s="3">
        <f t="shared" si="321"/>
        <v>0</v>
      </c>
      <c r="AN379" s="3">
        <f t="shared" si="321"/>
        <v>0</v>
      </c>
      <c r="AO379" s="3">
        <f t="shared" si="321"/>
        <v>0</v>
      </c>
      <c r="AP379" s="3">
        <f t="shared" si="321"/>
        <v>0</v>
      </c>
      <c r="AQ379" s="3">
        <f t="shared" si="321"/>
        <v>0</v>
      </c>
      <c r="AR379" s="3">
        <f t="shared" si="321"/>
        <v>12155</v>
      </c>
      <c r="AS379" s="3">
        <f t="shared" si="321"/>
        <v>12155</v>
      </c>
      <c r="AT379" s="3">
        <f t="shared" si="321"/>
        <v>0</v>
      </c>
      <c r="AU379" s="3">
        <f t="shared" ref="AU379:BZ379" si="322">AU426</f>
        <v>0</v>
      </c>
      <c r="AV379" s="3">
        <f t="shared" si="322"/>
        <v>8443</v>
      </c>
      <c r="AW379" s="3">
        <f t="shared" si="322"/>
        <v>8443</v>
      </c>
      <c r="AX379" s="3">
        <f t="shared" si="322"/>
        <v>0</v>
      </c>
      <c r="AY379" s="3">
        <f t="shared" si="322"/>
        <v>8443</v>
      </c>
      <c r="AZ379" s="3">
        <f t="shared" si="322"/>
        <v>0</v>
      </c>
      <c r="BA379" s="3">
        <f t="shared" si="322"/>
        <v>0</v>
      </c>
      <c r="BB379" s="3">
        <f t="shared" si="322"/>
        <v>0</v>
      </c>
      <c r="BC379" s="3">
        <f t="shared" si="322"/>
        <v>0</v>
      </c>
      <c r="BD379" s="3">
        <f t="shared" si="322"/>
        <v>0</v>
      </c>
      <c r="BE379" s="3">
        <f t="shared" si="322"/>
        <v>0</v>
      </c>
      <c r="BF379" s="3">
        <f t="shared" si="322"/>
        <v>0</v>
      </c>
      <c r="BG379" s="3">
        <f t="shared" si="322"/>
        <v>0</v>
      </c>
      <c r="BH379" s="3">
        <f t="shared" si="322"/>
        <v>0</v>
      </c>
      <c r="BI379" s="3">
        <f t="shared" si="322"/>
        <v>0</v>
      </c>
      <c r="BJ379" s="3">
        <f t="shared" si="322"/>
        <v>0</v>
      </c>
      <c r="BK379" s="3">
        <f t="shared" si="322"/>
        <v>0</v>
      </c>
      <c r="BL379" s="3">
        <f t="shared" si="322"/>
        <v>0</v>
      </c>
      <c r="BM379" s="3">
        <f t="shared" si="322"/>
        <v>0</v>
      </c>
      <c r="BN379" s="3">
        <f t="shared" si="322"/>
        <v>0</v>
      </c>
      <c r="BO379" s="3">
        <f t="shared" si="322"/>
        <v>0</v>
      </c>
      <c r="BP379" s="3">
        <f t="shared" si="322"/>
        <v>0</v>
      </c>
      <c r="BQ379" s="3">
        <f t="shared" si="322"/>
        <v>0</v>
      </c>
      <c r="BR379" s="3">
        <f t="shared" si="322"/>
        <v>0</v>
      </c>
      <c r="BS379" s="3">
        <f t="shared" si="322"/>
        <v>0</v>
      </c>
      <c r="BT379" s="3">
        <f t="shared" si="322"/>
        <v>0</v>
      </c>
      <c r="BU379" s="3">
        <f t="shared" si="322"/>
        <v>0</v>
      </c>
      <c r="BV379" s="3">
        <f t="shared" si="322"/>
        <v>0</v>
      </c>
      <c r="BW379" s="3">
        <f t="shared" si="322"/>
        <v>0</v>
      </c>
      <c r="BX379" s="3">
        <f t="shared" si="322"/>
        <v>0</v>
      </c>
      <c r="BY379" s="3">
        <f t="shared" si="322"/>
        <v>0</v>
      </c>
      <c r="BZ379" s="3">
        <f t="shared" si="322"/>
        <v>0</v>
      </c>
      <c r="CA379" s="3">
        <f t="shared" ref="CA379:DF379" si="323">CA426</f>
        <v>12155</v>
      </c>
      <c r="CB379" s="3">
        <f t="shared" si="323"/>
        <v>12155</v>
      </c>
      <c r="CC379" s="3">
        <f t="shared" si="323"/>
        <v>0</v>
      </c>
      <c r="CD379" s="3">
        <f t="shared" si="323"/>
        <v>0</v>
      </c>
      <c r="CE379" s="3">
        <f t="shared" si="323"/>
        <v>8443</v>
      </c>
      <c r="CF379" s="3">
        <f t="shared" si="323"/>
        <v>8443</v>
      </c>
      <c r="CG379" s="3">
        <f t="shared" si="323"/>
        <v>0</v>
      </c>
      <c r="CH379" s="3">
        <f t="shared" si="323"/>
        <v>8443</v>
      </c>
      <c r="CI379" s="3">
        <f t="shared" si="323"/>
        <v>0</v>
      </c>
      <c r="CJ379" s="3">
        <f t="shared" si="323"/>
        <v>0</v>
      </c>
      <c r="CK379" s="3">
        <f t="shared" si="323"/>
        <v>0</v>
      </c>
      <c r="CL379" s="3">
        <f t="shared" si="323"/>
        <v>0</v>
      </c>
      <c r="CM379" s="3">
        <f t="shared" si="323"/>
        <v>0</v>
      </c>
      <c r="CN379" s="3">
        <f t="shared" si="323"/>
        <v>0</v>
      </c>
      <c r="CO379" s="3">
        <f t="shared" si="323"/>
        <v>0</v>
      </c>
      <c r="CP379" s="3">
        <f t="shared" si="323"/>
        <v>0</v>
      </c>
      <c r="CQ379" s="3">
        <f t="shared" si="323"/>
        <v>0</v>
      </c>
      <c r="CR379" s="3">
        <f t="shared" si="323"/>
        <v>0</v>
      </c>
      <c r="CS379" s="3">
        <f t="shared" si="323"/>
        <v>0</v>
      </c>
      <c r="CT379" s="3">
        <f t="shared" si="323"/>
        <v>0</v>
      </c>
      <c r="CU379" s="3">
        <f t="shared" si="323"/>
        <v>0</v>
      </c>
      <c r="CV379" s="3">
        <f t="shared" si="323"/>
        <v>0</v>
      </c>
      <c r="CW379" s="3">
        <f t="shared" si="323"/>
        <v>0</v>
      </c>
      <c r="CX379" s="3">
        <f t="shared" si="323"/>
        <v>0</v>
      </c>
      <c r="CY379" s="3">
        <f t="shared" si="323"/>
        <v>0</v>
      </c>
      <c r="CZ379" s="3">
        <f t="shared" si="323"/>
        <v>0</v>
      </c>
      <c r="DA379" s="3">
        <f t="shared" si="323"/>
        <v>0</v>
      </c>
      <c r="DB379" s="3">
        <f t="shared" si="323"/>
        <v>0</v>
      </c>
      <c r="DC379" s="3">
        <f t="shared" si="323"/>
        <v>0</v>
      </c>
      <c r="DD379" s="3">
        <f t="shared" si="323"/>
        <v>0</v>
      </c>
      <c r="DE379" s="3">
        <f t="shared" si="323"/>
        <v>0</v>
      </c>
      <c r="DF379" s="3">
        <f t="shared" si="323"/>
        <v>0</v>
      </c>
      <c r="DG379" s="4">
        <f t="shared" ref="DG379:EL379" si="324">DG426</f>
        <v>92675</v>
      </c>
      <c r="DH379" s="4">
        <f t="shared" si="324"/>
        <v>60793</v>
      </c>
      <c r="DI379" s="4">
        <f t="shared" si="324"/>
        <v>2367</v>
      </c>
      <c r="DJ379" s="4">
        <f t="shared" si="324"/>
        <v>606</v>
      </c>
      <c r="DK379" s="4">
        <f t="shared" si="324"/>
        <v>29515</v>
      </c>
      <c r="DL379" s="4">
        <f t="shared" si="324"/>
        <v>0</v>
      </c>
      <c r="DM379" s="4" t="e">
        <f t="shared" si="324"/>
        <v>#REF!</v>
      </c>
      <c r="DN379" s="4">
        <f t="shared" si="324"/>
        <v>2.4328569999999998</v>
      </c>
      <c r="DO379" s="4">
        <f t="shared" si="324"/>
        <v>108</v>
      </c>
      <c r="DP379" s="4" t="e">
        <f t="shared" si="324"/>
        <v>#REF!</v>
      </c>
      <c r="DQ379" s="4" t="e">
        <f t="shared" si="324"/>
        <v>#REF!</v>
      </c>
      <c r="DR379" s="4">
        <f t="shared" si="324"/>
        <v>0</v>
      </c>
      <c r="DS379" s="4">
        <f t="shared" si="324"/>
        <v>0</v>
      </c>
      <c r="DT379" s="4">
        <f t="shared" si="324"/>
        <v>92675</v>
      </c>
      <c r="DU379" s="4">
        <f t="shared" si="324"/>
        <v>60793</v>
      </c>
      <c r="DV379" s="4">
        <f t="shared" si="324"/>
        <v>2367</v>
      </c>
      <c r="DW379" s="4">
        <f t="shared" si="324"/>
        <v>606</v>
      </c>
      <c r="DX379" s="4">
        <f t="shared" si="324"/>
        <v>29515</v>
      </c>
      <c r="DY379" s="4">
        <f t="shared" si="324"/>
        <v>0</v>
      </c>
      <c r="DZ379" s="4" t="e">
        <f t="shared" si="324"/>
        <v>#REF!</v>
      </c>
      <c r="EA379" s="4">
        <f t="shared" si="324"/>
        <v>2.4328569999999998</v>
      </c>
      <c r="EB379" s="4">
        <f t="shared" si="324"/>
        <v>108</v>
      </c>
      <c r="EC379" s="4" t="e">
        <f t="shared" si="324"/>
        <v>#REF!</v>
      </c>
      <c r="ED379" s="4" t="e">
        <f t="shared" si="324"/>
        <v>#REF!</v>
      </c>
      <c r="EE379" s="4">
        <f t="shared" si="324"/>
        <v>0</v>
      </c>
      <c r="EF379" s="4">
        <f t="shared" si="324"/>
        <v>0</v>
      </c>
      <c r="EG379" s="4">
        <f t="shared" si="324"/>
        <v>0</v>
      </c>
      <c r="EH379" s="4">
        <f t="shared" si="324"/>
        <v>0</v>
      </c>
      <c r="EI379" s="4">
        <f t="shared" si="324"/>
        <v>0</v>
      </c>
      <c r="EJ379" s="4" t="e">
        <f t="shared" si="324"/>
        <v>#REF!</v>
      </c>
      <c r="EK379" s="4" t="e">
        <f t="shared" si="324"/>
        <v>#REF!</v>
      </c>
      <c r="EL379" s="4">
        <f t="shared" si="324"/>
        <v>0</v>
      </c>
      <c r="EM379" s="4">
        <f t="shared" ref="EM379:FR379" si="325">EM426</f>
        <v>0</v>
      </c>
      <c r="EN379" s="4">
        <f t="shared" si="325"/>
        <v>60793</v>
      </c>
      <c r="EO379" s="4">
        <f t="shared" si="325"/>
        <v>60793</v>
      </c>
      <c r="EP379" s="4">
        <f t="shared" si="325"/>
        <v>0</v>
      </c>
      <c r="EQ379" s="4">
        <f t="shared" si="325"/>
        <v>60793</v>
      </c>
      <c r="ER379" s="4">
        <f t="shared" si="325"/>
        <v>0</v>
      </c>
      <c r="ES379" s="4">
        <f t="shared" si="325"/>
        <v>0</v>
      </c>
      <c r="ET379" s="4">
        <f t="shared" si="325"/>
        <v>0</v>
      </c>
      <c r="EU379" s="4">
        <f t="shared" si="325"/>
        <v>0</v>
      </c>
      <c r="EV379" s="4">
        <f t="shared" si="325"/>
        <v>0</v>
      </c>
      <c r="EW379" s="4">
        <f t="shared" si="325"/>
        <v>0</v>
      </c>
      <c r="EX379" s="4">
        <f t="shared" si="325"/>
        <v>0</v>
      </c>
      <c r="EY379" s="4">
        <f t="shared" si="325"/>
        <v>0</v>
      </c>
      <c r="EZ379" s="4">
        <f t="shared" si="325"/>
        <v>0</v>
      </c>
      <c r="FA379" s="4">
        <f t="shared" si="325"/>
        <v>0</v>
      </c>
      <c r="FB379" s="4">
        <f t="shared" si="325"/>
        <v>0</v>
      </c>
      <c r="FC379" s="4">
        <f t="shared" si="325"/>
        <v>0</v>
      </c>
      <c r="FD379" s="4">
        <f t="shared" si="325"/>
        <v>0</v>
      </c>
      <c r="FE379" s="4">
        <f t="shared" si="325"/>
        <v>0</v>
      </c>
      <c r="FF379" s="4">
        <f t="shared" si="325"/>
        <v>0</v>
      </c>
      <c r="FG379" s="4">
        <f t="shared" si="325"/>
        <v>0</v>
      </c>
      <c r="FH379" s="4">
        <f t="shared" si="325"/>
        <v>0</v>
      </c>
      <c r="FI379" s="4">
        <f t="shared" si="325"/>
        <v>0</v>
      </c>
      <c r="FJ379" s="4">
        <f t="shared" si="325"/>
        <v>0</v>
      </c>
      <c r="FK379" s="4">
        <f t="shared" si="325"/>
        <v>0</v>
      </c>
      <c r="FL379" s="4">
        <f t="shared" si="325"/>
        <v>0</v>
      </c>
      <c r="FM379" s="4">
        <f t="shared" si="325"/>
        <v>0</v>
      </c>
      <c r="FN379" s="4">
        <f t="shared" si="325"/>
        <v>0</v>
      </c>
      <c r="FO379" s="4">
        <f t="shared" si="325"/>
        <v>0</v>
      </c>
      <c r="FP379" s="4">
        <f t="shared" si="325"/>
        <v>0</v>
      </c>
      <c r="FQ379" s="4">
        <f t="shared" si="325"/>
        <v>0</v>
      </c>
      <c r="FR379" s="4">
        <f t="shared" si="325"/>
        <v>0</v>
      </c>
      <c r="FS379" s="4" t="e">
        <f t="shared" ref="FS379:GX379" si="326">FS426</f>
        <v>#REF!</v>
      </c>
      <c r="FT379" s="4" t="e">
        <f t="shared" si="326"/>
        <v>#REF!</v>
      </c>
      <c r="FU379" s="4">
        <f t="shared" si="326"/>
        <v>0</v>
      </c>
      <c r="FV379" s="4">
        <f t="shared" si="326"/>
        <v>0</v>
      </c>
      <c r="FW379" s="4">
        <f t="shared" si="326"/>
        <v>60793</v>
      </c>
      <c r="FX379" s="4">
        <f t="shared" si="326"/>
        <v>60793</v>
      </c>
      <c r="FY379" s="4">
        <f t="shared" si="326"/>
        <v>0</v>
      </c>
      <c r="FZ379" s="4">
        <f t="shared" si="326"/>
        <v>60793</v>
      </c>
      <c r="GA379" s="4">
        <f t="shared" si="326"/>
        <v>0</v>
      </c>
      <c r="GB379" s="4">
        <f t="shared" si="326"/>
        <v>0</v>
      </c>
      <c r="GC379" s="4">
        <f t="shared" si="326"/>
        <v>0</v>
      </c>
      <c r="GD379" s="4">
        <f t="shared" si="326"/>
        <v>0</v>
      </c>
      <c r="GE379" s="4">
        <f t="shared" si="326"/>
        <v>0</v>
      </c>
      <c r="GF379" s="4">
        <f t="shared" si="326"/>
        <v>0</v>
      </c>
      <c r="GG379" s="4">
        <f t="shared" si="326"/>
        <v>0</v>
      </c>
      <c r="GH379" s="4">
        <f t="shared" si="326"/>
        <v>0</v>
      </c>
      <c r="GI379" s="4">
        <f t="shared" si="326"/>
        <v>0</v>
      </c>
      <c r="GJ379" s="4">
        <f t="shared" si="326"/>
        <v>0</v>
      </c>
      <c r="GK379" s="4">
        <f t="shared" si="326"/>
        <v>0</v>
      </c>
      <c r="GL379" s="4">
        <f t="shared" si="326"/>
        <v>0</v>
      </c>
      <c r="GM379" s="4">
        <f t="shared" si="326"/>
        <v>0</v>
      </c>
      <c r="GN379" s="4">
        <f t="shared" si="326"/>
        <v>0</v>
      </c>
      <c r="GO379" s="4">
        <f t="shared" si="326"/>
        <v>0</v>
      </c>
      <c r="GP379" s="4">
        <f t="shared" si="326"/>
        <v>0</v>
      </c>
      <c r="GQ379" s="4">
        <f t="shared" si="326"/>
        <v>0</v>
      </c>
      <c r="GR379" s="4">
        <f t="shared" si="326"/>
        <v>0</v>
      </c>
      <c r="GS379" s="4">
        <f t="shared" si="326"/>
        <v>0</v>
      </c>
      <c r="GT379" s="4">
        <f t="shared" si="326"/>
        <v>0</v>
      </c>
      <c r="GU379" s="4">
        <f t="shared" si="326"/>
        <v>0</v>
      </c>
      <c r="GV379" s="4">
        <f t="shared" si="326"/>
        <v>0</v>
      </c>
      <c r="GW379" s="4">
        <f t="shared" si="326"/>
        <v>0</v>
      </c>
      <c r="GX379" s="4">
        <f t="shared" si="326"/>
        <v>0</v>
      </c>
    </row>
    <row r="381" spans="1:255" x14ac:dyDescent="0.2">
      <c r="A381" s="2">
        <v>17</v>
      </c>
      <c r="B381" s="2">
        <v>1</v>
      </c>
      <c r="C381" s="2">
        <f>ROW(SmtRes!A268)</f>
        <v>268</v>
      </c>
      <c r="D381" s="2">
        <f>ROW(EtalonRes!A272)</f>
        <v>272</v>
      </c>
      <c r="E381" s="2" t="s">
        <v>274</v>
      </c>
      <c r="F381" s="2" t="s">
        <v>144</v>
      </c>
      <c r="G381" s="2" t="s">
        <v>145</v>
      </c>
      <c r="H381" s="2" t="s">
        <v>146</v>
      </c>
      <c r="I381" s="2">
        <f>'1.Лок.смета.и.Акт'!E62</f>
        <v>4.0999999999999996</v>
      </c>
      <c r="J381" s="2">
        <v>0</v>
      </c>
      <c r="K381" s="2">
        <v>4.0999999999999996</v>
      </c>
      <c r="L381" s="2">
        <v>8.1999999999999993</v>
      </c>
      <c r="M381" s="2">
        <v>0</v>
      </c>
      <c r="N381" s="2">
        <f t="shared" ref="N381:N424" si="327">ROUND(L381-M381,4)</f>
        <v>8.1999999999999993</v>
      </c>
      <c r="O381" s="2">
        <f t="shared" ref="O381:O424" si="328">ROUND(CP381,0)</f>
        <v>499</v>
      </c>
      <c r="P381" s="2">
        <f t="shared" ref="P381:P424" si="329">ROUND(CQ381*I381,0)</f>
        <v>0</v>
      </c>
      <c r="Q381" s="2">
        <f t="shared" ref="Q381:Q424" si="330">ROUND(CR381*I381,0)</f>
        <v>131</v>
      </c>
      <c r="R381" s="2">
        <f t="shared" ref="R381:R424" si="331">ROUND(CS381*I381,0)</f>
        <v>0</v>
      </c>
      <c r="S381" s="2">
        <f t="shared" ref="S381:S424" si="332">ROUND(CT381*I381,0)</f>
        <v>368</v>
      </c>
      <c r="T381" s="2">
        <f t="shared" ref="T381:T424" si="333">ROUND(CU381*I381,0)</f>
        <v>0</v>
      </c>
      <c r="U381" s="2">
        <f t="shared" ref="U381:U424" si="334">CV381*I381</f>
        <v>38.826999999999998</v>
      </c>
      <c r="V381" s="2">
        <f t="shared" ref="V381:V424" si="335">CW381*I381</f>
        <v>0</v>
      </c>
      <c r="W381" s="2">
        <f t="shared" ref="W381:W424" si="336">ROUND(CX381*I381,0)</f>
        <v>0</v>
      </c>
      <c r="X381" s="2">
        <f t="shared" ref="X381:X424" si="337">ROUND(CY381,0)</f>
        <v>368</v>
      </c>
      <c r="Y381" s="2">
        <f t="shared" ref="Y381:Y424" si="338">ROUND(CZ381,0)</f>
        <v>258</v>
      </c>
      <c r="Z381" s="2"/>
      <c r="AA381" s="2">
        <v>69726971</v>
      </c>
      <c r="AB381" s="2">
        <f t="shared" ref="AB381:AB424" si="339">ROUND((AC381+AD381+AF381),2)</f>
        <v>121.7</v>
      </c>
      <c r="AC381" s="2">
        <f>ROUND((ES381+(SUM(SmtRes!BC265:'SmtRes'!BC268)+SUM(EtalonRes!AL269:'EtalonRes'!AL272))),2)</f>
        <v>0</v>
      </c>
      <c r="AD381" s="2">
        <f t="shared" ref="AD381:AD398" si="340">ROUND((((ET381)-(EU381))+AE381),2)</f>
        <v>31.92</v>
      </c>
      <c r="AE381" s="2">
        <f t="shared" ref="AE381:AE398" si="341">ROUND((EU381),2)</f>
        <v>0</v>
      </c>
      <c r="AF381" s="2">
        <f t="shared" ref="AF381:AF398" si="342">ROUND((EV381),2)</f>
        <v>89.78</v>
      </c>
      <c r="AG381" s="2">
        <f t="shared" ref="AG381:AG424" si="343">ROUND((AP381),2)</f>
        <v>0</v>
      </c>
      <c r="AH381" s="2">
        <f t="shared" ref="AH381:AH398" si="344">(EW381)</f>
        <v>9.4700000000000006</v>
      </c>
      <c r="AI381" s="2">
        <f t="shared" ref="AI381:AI398" si="345">(EX381)</f>
        <v>0</v>
      </c>
      <c r="AJ381" s="2">
        <f t="shared" ref="AJ381:AJ424" si="346">(AS381)</f>
        <v>0</v>
      </c>
      <c r="AK381" s="2">
        <v>1135.98</v>
      </c>
      <c r="AL381" s="2">
        <v>1014.28</v>
      </c>
      <c r="AM381" s="2">
        <v>31.92</v>
      </c>
      <c r="AN381" s="2">
        <v>0</v>
      </c>
      <c r="AO381" s="2">
        <v>89.78</v>
      </c>
      <c r="AP381" s="2">
        <v>0</v>
      </c>
      <c r="AQ381" s="2">
        <v>9.4700000000000006</v>
      </c>
      <c r="AR381" s="2">
        <v>0</v>
      </c>
      <c r="AS381" s="2">
        <v>0</v>
      </c>
      <c r="AT381" s="2">
        <v>100</v>
      </c>
      <c r="AU381" s="2">
        <v>70</v>
      </c>
      <c r="AV381" s="2">
        <v>1</v>
      </c>
      <c r="AW381" s="2">
        <v>1</v>
      </c>
      <c r="AX381" s="2"/>
      <c r="AY381" s="2"/>
      <c r="AZ381" s="2">
        <v>1</v>
      </c>
      <c r="BA381" s="2">
        <v>1</v>
      </c>
      <c r="BB381" s="2">
        <v>1</v>
      </c>
      <c r="BC381" s="2">
        <v>1</v>
      </c>
      <c r="BD381" s="2" t="s">
        <v>3</v>
      </c>
      <c r="BE381" s="2" t="s">
        <v>3</v>
      </c>
      <c r="BF381" s="2" t="s">
        <v>3</v>
      </c>
      <c r="BG381" s="2" t="s">
        <v>3</v>
      </c>
      <c r="BH381" s="2">
        <v>0</v>
      </c>
      <c r="BI381" s="2">
        <v>1</v>
      </c>
      <c r="BJ381" s="2" t="s">
        <v>147</v>
      </c>
      <c r="BK381" s="2"/>
      <c r="BL381" s="2"/>
      <c r="BM381" s="2">
        <v>26001</v>
      </c>
      <c r="BN381" s="2">
        <v>0</v>
      </c>
      <c r="BO381" s="2" t="s">
        <v>3</v>
      </c>
      <c r="BP381" s="2">
        <v>0</v>
      </c>
      <c r="BQ381" s="2">
        <v>2</v>
      </c>
      <c r="BR381" s="2">
        <v>0</v>
      </c>
      <c r="BS381" s="2">
        <v>1</v>
      </c>
      <c r="BT381" s="2">
        <v>1</v>
      </c>
      <c r="BU381" s="2">
        <v>1</v>
      </c>
      <c r="BV381" s="2">
        <v>1</v>
      </c>
      <c r="BW381" s="2">
        <v>1</v>
      </c>
      <c r="BX381" s="2">
        <v>1</v>
      </c>
      <c r="BY381" s="2" t="s">
        <v>3</v>
      </c>
      <c r="BZ381" s="2">
        <v>100</v>
      </c>
      <c r="CA381" s="2">
        <v>70</v>
      </c>
      <c r="CB381" s="2" t="s">
        <v>3</v>
      </c>
      <c r="CC381" s="2"/>
      <c r="CD381" s="2"/>
      <c r="CE381" s="2">
        <v>0</v>
      </c>
      <c r="CF381" s="2">
        <v>0</v>
      </c>
      <c r="CG381" s="2">
        <v>0</v>
      </c>
      <c r="CH381" s="2">
        <v>28</v>
      </c>
      <c r="CI381" s="2">
        <v>0</v>
      </c>
      <c r="CJ381" s="2">
        <v>0</v>
      </c>
      <c r="CK381" s="2">
        <v>0</v>
      </c>
      <c r="CL381" s="2">
        <v>0</v>
      </c>
      <c r="CM381" s="2">
        <v>0</v>
      </c>
      <c r="CN381" s="2" t="s">
        <v>3</v>
      </c>
      <c r="CO381" s="2">
        <v>0</v>
      </c>
      <c r="CP381" s="2">
        <f t="shared" ref="CP381:CP424" si="347">(P381+Q381+S381)</f>
        <v>499</v>
      </c>
      <c r="CQ381" s="2">
        <f t="shared" ref="CQ381:CQ424" si="348">AC381*BC381</f>
        <v>0</v>
      </c>
      <c r="CR381" s="2">
        <f t="shared" ref="CR381:CR424" si="349">AD381*BB381</f>
        <v>31.92</v>
      </c>
      <c r="CS381" s="2">
        <f t="shared" ref="CS381:CS424" si="350">AE381*BS381</f>
        <v>0</v>
      </c>
      <c r="CT381" s="2">
        <f t="shared" ref="CT381:CT424" si="351">AF381*BA381</f>
        <v>89.78</v>
      </c>
      <c r="CU381" s="2">
        <f t="shared" ref="CU381:CU424" si="352">AG381</f>
        <v>0</v>
      </c>
      <c r="CV381" s="2">
        <f t="shared" ref="CV381:CV424" si="353">AH381</f>
        <v>9.4700000000000006</v>
      </c>
      <c r="CW381" s="2">
        <f t="shared" ref="CW381:CW424" si="354">AI381</f>
        <v>0</v>
      </c>
      <c r="CX381" s="2">
        <f t="shared" ref="CX381:CX424" si="355">AJ381</f>
        <v>0</v>
      </c>
      <c r="CY381" s="2">
        <f>(((S381+R381)*AT381)/100)</f>
        <v>368</v>
      </c>
      <c r="CZ381" s="2">
        <f>(((S381+R381)*AU381)/100)</f>
        <v>257.60000000000002</v>
      </c>
      <c r="DA381" s="2"/>
      <c r="DB381" s="2"/>
      <c r="DC381" s="2" t="s">
        <v>3</v>
      </c>
      <c r="DD381" s="2" t="s">
        <v>3</v>
      </c>
      <c r="DE381" s="2" t="s">
        <v>3</v>
      </c>
      <c r="DF381" s="2" t="s">
        <v>3</v>
      </c>
      <c r="DG381" s="2" t="s">
        <v>3</v>
      </c>
      <c r="DH381" s="2" t="s">
        <v>3</v>
      </c>
      <c r="DI381" s="2" t="s">
        <v>3</v>
      </c>
      <c r="DJ381" s="2" t="s">
        <v>3</v>
      </c>
      <c r="DK381" s="2" t="s">
        <v>3</v>
      </c>
      <c r="DL381" s="2" t="s">
        <v>3</v>
      </c>
      <c r="DM381" s="2" t="s">
        <v>3</v>
      </c>
      <c r="DN381" s="2">
        <v>0</v>
      </c>
      <c r="DO381" s="2">
        <v>0</v>
      </c>
      <c r="DP381" s="2">
        <v>1</v>
      </c>
      <c r="DQ381" s="2">
        <v>1</v>
      </c>
      <c r="DR381" s="2"/>
      <c r="DS381" s="2"/>
      <c r="DT381" s="2"/>
      <c r="DU381" s="2">
        <v>1013</v>
      </c>
      <c r="DV381" s="2" t="s">
        <v>146</v>
      </c>
      <c r="DW381" s="2" t="s">
        <v>146</v>
      </c>
      <c r="DX381" s="2">
        <v>1</v>
      </c>
      <c r="DY381" s="2"/>
      <c r="DZ381" s="2" t="s">
        <v>3</v>
      </c>
      <c r="EA381" s="2" t="s">
        <v>3</v>
      </c>
      <c r="EB381" s="2" t="s">
        <v>3</v>
      </c>
      <c r="EC381" s="2" t="s">
        <v>3</v>
      </c>
      <c r="ED381" s="2"/>
      <c r="EE381" s="2">
        <v>54329004</v>
      </c>
      <c r="EF381" s="2">
        <v>2</v>
      </c>
      <c r="EG381" s="2" t="s">
        <v>21</v>
      </c>
      <c r="EH381" s="2">
        <v>0</v>
      </c>
      <c r="EI381" s="2" t="s">
        <v>3</v>
      </c>
      <c r="EJ381" s="2">
        <v>1</v>
      </c>
      <c r="EK381" s="2">
        <v>26001</v>
      </c>
      <c r="EL381" s="2" t="s">
        <v>148</v>
      </c>
      <c r="EM381" s="2" t="s">
        <v>149</v>
      </c>
      <c r="EN381" s="2"/>
      <c r="EO381" s="2" t="s">
        <v>3</v>
      </c>
      <c r="EP381" s="2"/>
      <c r="EQ381" s="2">
        <v>1441792</v>
      </c>
      <c r="ER381" s="2">
        <v>1135.98</v>
      </c>
      <c r="ES381" s="2">
        <v>1014.28</v>
      </c>
      <c r="ET381" s="2">
        <v>31.92</v>
      </c>
      <c r="EU381" s="2">
        <v>0</v>
      </c>
      <c r="EV381" s="2">
        <v>89.78</v>
      </c>
      <c r="EW381" s="2">
        <v>9.4700000000000006</v>
      </c>
      <c r="EX381" s="2">
        <v>0</v>
      </c>
      <c r="EY381" s="2">
        <v>1</v>
      </c>
      <c r="EZ381" s="2"/>
      <c r="FA381" s="2"/>
      <c r="FB381" s="2"/>
      <c r="FC381" s="2"/>
      <c r="FD381" s="2"/>
      <c r="FE381" s="2"/>
      <c r="FF381" s="2"/>
      <c r="FG381" s="2"/>
      <c r="FH381" s="2"/>
      <c r="FI381" s="2"/>
      <c r="FJ381" s="2"/>
      <c r="FK381" s="2"/>
      <c r="FL381" s="2"/>
      <c r="FM381" s="2"/>
      <c r="FN381" s="2"/>
      <c r="FO381" s="2"/>
      <c r="FP381" s="2"/>
      <c r="FQ381" s="2">
        <v>0</v>
      </c>
      <c r="FR381" s="2">
        <f t="shared" ref="FR381:FR424" si="356">ROUND(IF(BI381=3,GM381,0),0)</f>
        <v>0</v>
      </c>
      <c r="FS381" s="2">
        <v>0</v>
      </c>
      <c r="FT381" s="2"/>
      <c r="FU381" s="2"/>
      <c r="FV381" s="2"/>
      <c r="FW381" s="2"/>
      <c r="FX381" s="2">
        <v>100</v>
      </c>
      <c r="FY381" s="2">
        <v>70</v>
      </c>
      <c r="FZ381" s="2"/>
      <c r="GA381" s="2" t="s">
        <v>3</v>
      </c>
      <c r="GB381" s="2"/>
      <c r="GC381" s="2"/>
      <c r="GD381" s="2">
        <v>1</v>
      </c>
      <c r="GE381" s="2"/>
      <c r="GF381" s="2">
        <v>709320199</v>
      </c>
      <c r="GG381" s="2">
        <v>2</v>
      </c>
      <c r="GH381" s="2">
        <v>1</v>
      </c>
      <c r="GI381" s="2">
        <v>-2</v>
      </c>
      <c r="GJ381" s="2">
        <v>0</v>
      </c>
      <c r="GK381" s="2">
        <v>0</v>
      </c>
      <c r="GL381" s="2">
        <f t="shared" ref="GL381:GL424" si="357">ROUND(IF(AND(BH381=3,BI381=3,FS381&lt;&gt;0),P381,0),0)</f>
        <v>0</v>
      </c>
      <c r="GM381" s="2">
        <f t="shared" ref="GM381:GM424" si="358">ROUND(O381+X381+Y381,0)+GX381</f>
        <v>1125</v>
      </c>
      <c r="GN381" s="2">
        <f t="shared" ref="GN381:GN424" si="359">IF(OR(BI381=0,BI381=1),GM381-GX381,0)</f>
        <v>1125</v>
      </c>
      <c r="GO381" s="2">
        <f t="shared" ref="GO381:GO424" si="360">IF(BI381=2,GM381-GX381,0)</f>
        <v>0</v>
      </c>
      <c r="GP381" s="2">
        <f t="shared" ref="GP381:GP424" si="361">IF(BI381=4,GM381-GX381,0)</f>
        <v>0</v>
      </c>
      <c r="GQ381" s="2"/>
      <c r="GR381" s="2">
        <v>0</v>
      </c>
      <c r="GS381" s="2">
        <v>3</v>
      </c>
      <c r="GT381" s="2">
        <v>0</v>
      </c>
      <c r="GU381" s="2" t="s">
        <v>3</v>
      </c>
      <c r="GV381" s="2">
        <f t="shared" ref="GV381:GV398" si="362">ROUND((GT381),2)</f>
        <v>0</v>
      </c>
      <c r="GW381" s="2">
        <v>1</v>
      </c>
      <c r="GX381" s="2">
        <f t="shared" ref="GX381:GX424" si="363">ROUND(HC381*I381,0)</f>
        <v>0</v>
      </c>
      <c r="GY381" s="2"/>
      <c r="GZ381" s="2"/>
      <c r="HA381" s="2">
        <v>0</v>
      </c>
      <c r="HB381" s="2">
        <v>0</v>
      </c>
      <c r="HC381" s="2">
        <f t="shared" ref="HC381:HC424" si="364">GV381*GW381</f>
        <v>0</v>
      </c>
      <c r="HD381" s="2"/>
      <c r="HE381" s="2" t="s">
        <v>3</v>
      </c>
      <c r="HF381" s="2" t="s">
        <v>3</v>
      </c>
      <c r="HG381" s="2"/>
      <c r="HH381" s="2"/>
      <c r="HI381" s="2"/>
      <c r="HJ381" s="2"/>
      <c r="HK381" s="2"/>
      <c r="HL381" s="2"/>
      <c r="HM381" s="2" t="s">
        <v>3</v>
      </c>
      <c r="HN381" s="2" t="s">
        <v>150</v>
      </c>
      <c r="HO381" s="2" t="s">
        <v>151</v>
      </c>
      <c r="HP381" s="2" t="s">
        <v>148</v>
      </c>
      <c r="HQ381" s="2" t="s">
        <v>148</v>
      </c>
      <c r="HR381" s="2"/>
      <c r="HS381" s="2"/>
      <c r="HT381" s="2"/>
      <c r="HU381" s="2"/>
      <c r="HV381" s="2"/>
      <c r="HW381" s="2"/>
      <c r="HX381" s="2"/>
      <c r="HY381" s="2"/>
      <c r="HZ381" s="2"/>
      <c r="IA381" s="2"/>
      <c r="IB381" s="2"/>
      <c r="IC381" s="2"/>
      <c r="ID381" s="2"/>
      <c r="IE381" s="2"/>
      <c r="IF381" s="2"/>
      <c r="IG381" s="2"/>
      <c r="IH381" s="2"/>
      <c r="II381" s="2"/>
      <c r="IJ381" s="2"/>
      <c r="IK381" s="2">
        <v>0</v>
      </c>
      <c r="IL381" s="2"/>
      <c r="IM381" s="2"/>
      <c r="IN381" s="2"/>
      <c r="IO381" s="2"/>
      <c r="IP381" s="2"/>
      <c r="IQ381" s="2"/>
      <c r="IR381" s="2"/>
      <c r="IS381" s="2"/>
      <c r="IT381" s="2"/>
      <c r="IU381" s="2"/>
    </row>
    <row r="382" spans="1:255" x14ac:dyDescent="0.2">
      <c r="A382">
        <v>17</v>
      </c>
      <c r="B382">
        <v>1</v>
      </c>
      <c r="C382">
        <f>ROW(SmtRes!A272)</f>
        <v>272</v>
      </c>
      <c r="D382">
        <f>ROW(EtalonRes!A276)</f>
        <v>276</v>
      </c>
      <c r="E382" t="s">
        <v>274</v>
      </c>
      <c r="F382" t="s">
        <v>144</v>
      </c>
      <c r="G382" t="s">
        <v>145</v>
      </c>
      <c r="H382" t="s">
        <v>146</v>
      </c>
      <c r="I382">
        <f>'1.Лок.смета.и.Акт'!E62</f>
        <v>4.0999999999999996</v>
      </c>
      <c r="J382">
        <v>0</v>
      </c>
      <c r="K382">
        <v>4.0999999999999996</v>
      </c>
      <c r="L382">
        <v>8.1999999999999993</v>
      </c>
      <c r="M382">
        <v>0</v>
      </c>
      <c r="N382">
        <f t="shared" si="327"/>
        <v>8.1999999999999993</v>
      </c>
      <c r="O382">
        <f t="shared" si="328"/>
        <v>10640</v>
      </c>
      <c r="P382">
        <f t="shared" si="329"/>
        <v>0</v>
      </c>
      <c r="Q382">
        <f t="shared" si="330"/>
        <v>1217</v>
      </c>
      <c r="R382">
        <f t="shared" si="331"/>
        <v>0</v>
      </c>
      <c r="S382">
        <f t="shared" si="332"/>
        <v>9423</v>
      </c>
      <c r="T382">
        <f t="shared" si="333"/>
        <v>0</v>
      </c>
      <c r="U382" t="e">
        <f t="shared" si="334"/>
        <v>#REF!</v>
      </c>
      <c r="V382">
        <f t="shared" si="335"/>
        <v>0</v>
      </c>
      <c r="W382">
        <f t="shared" si="336"/>
        <v>0</v>
      </c>
      <c r="X382" t="e">
        <f t="shared" si="337"/>
        <v>#REF!</v>
      </c>
      <c r="Y382" t="e">
        <f t="shared" si="338"/>
        <v>#REF!</v>
      </c>
      <c r="AA382">
        <v>69726884</v>
      </c>
      <c r="AB382">
        <f t="shared" si="339"/>
        <v>121.7</v>
      </c>
      <c r="AC382">
        <f>ROUND((ES382+(SUM(SmtRes!BC269:'SmtRes'!BC272)+SUM(EtalonRes!AL273:'EtalonRes'!AL276))),2)</f>
        <v>0</v>
      </c>
      <c r="AD382">
        <f t="shared" si="340"/>
        <v>31.92</v>
      </c>
      <c r="AE382">
        <f t="shared" si="341"/>
        <v>0</v>
      </c>
      <c r="AF382">
        <f t="shared" si="342"/>
        <v>89.78</v>
      </c>
      <c r="AG382">
        <f t="shared" si="343"/>
        <v>0</v>
      </c>
      <c r="AH382" t="e">
        <f t="shared" si="344"/>
        <v>#REF!</v>
      </c>
      <c r="AI382">
        <f t="shared" si="345"/>
        <v>0</v>
      </c>
      <c r="AJ382">
        <f t="shared" si="346"/>
        <v>0</v>
      </c>
      <c r="AK382">
        <v>1135.98</v>
      </c>
      <c r="AL382">
        <v>1014.28</v>
      </c>
      <c r="AM382">
        <v>31.92</v>
      </c>
      <c r="AN382">
        <v>0</v>
      </c>
      <c r="AO382">
        <v>89.78</v>
      </c>
      <c r="AP382">
        <v>0</v>
      </c>
      <c r="AQ382" t="e">
        <f>'1.Лок.смета.и.Акт'!#REF!</f>
        <v>#REF!</v>
      </c>
      <c r="AR382">
        <v>0</v>
      </c>
      <c r="AS382">
        <v>0</v>
      </c>
      <c r="AT382">
        <v>95</v>
      </c>
      <c r="AU382">
        <v>60</v>
      </c>
      <c r="AV382">
        <v>1</v>
      </c>
      <c r="AW382">
        <v>1</v>
      </c>
      <c r="AZ382">
        <v>1</v>
      </c>
      <c r="BA382">
        <v>25.6</v>
      </c>
      <c r="BB382">
        <v>9.3000000000000007</v>
      </c>
      <c r="BC382">
        <v>7.56</v>
      </c>
      <c r="BD382" t="s">
        <v>3</v>
      </c>
      <c r="BE382" t="s">
        <v>3</v>
      </c>
      <c r="BF382" t="s">
        <v>3</v>
      </c>
      <c r="BG382" t="s">
        <v>3</v>
      </c>
      <c r="BH382">
        <v>0</v>
      </c>
      <c r="BI382">
        <v>1</v>
      </c>
      <c r="BJ382" t="s">
        <v>147</v>
      </c>
      <c r="BM382">
        <v>26001</v>
      </c>
      <c r="BN382">
        <v>0</v>
      </c>
      <c r="BO382" t="s">
        <v>144</v>
      </c>
      <c r="BP382">
        <v>1</v>
      </c>
      <c r="BQ382">
        <v>2</v>
      </c>
      <c r="BR382">
        <v>0</v>
      </c>
      <c r="BS382">
        <v>19.8</v>
      </c>
      <c r="BT382">
        <v>1</v>
      </c>
      <c r="BU382">
        <v>1</v>
      </c>
      <c r="BV382">
        <v>1</v>
      </c>
      <c r="BW382">
        <v>1</v>
      </c>
      <c r="BX382">
        <v>1</v>
      </c>
      <c r="BY382" t="s">
        <v>3</v>
      </c>
      <c r="BZ382" t="e">
        <f>'1.Лок.смета.и.Акт'!#REF!</f>
        <v>#REF!</v>
      </c>
      <c r="CA382" t="e">
        <f>'1.Лок.смета.и.Акт'!#REF!</f>
        <v>#REF!</v>
      </c>
      <c r="CB382" t="s">
        <v>3</v>
      </c>
      <c r="CE382">
        <v>0</v>
      </c>
      <c r="CF382">
        <v>0</v>
      </c>
      <c r="CG382">
        <v>0</v>
      </c>
      <c r="CH382">
        <v>28</v>
      </c>
      <c r="CI382">
        <v>0</v>
      </c>
      <c r="CJ382">
        <v>0</v>
      </c>
      <c r="CK382">
        <v>0</v>
      </c>
      <c r="CL382">
        <v>0</v>
      </c>
      <c r="CM382">
        <v>0</v>
      </c>
      <c r="CN382" t="s">
        <v>3</v>
      </c>
      <c r="CO382">
        <v>0</v>
      </c>
      <c r="CP382">
        <f t="shared" si="347"/>
        <v>10640</v>
      </c>
      <c r="CQ382">
        <f t="shared" si="348"/>
        <v>0</v>
      </c>
      <c r="CR382">
        <f t="shared" si="349"/>
        <v>296.85600000000005</v>
      </c>
      <c r="CS382">
        <f t="shared" si="350"/>
        <v>0</v>
      </c>
      <c r="CT382">
        <f t="shared" si="351"/>
        <v>2298.3679999999999</v>
      </c>
      <c r="CU382">
        <f t="shared" si="352"/>
        <v>0</v>
      </c>
      <c r="CV382" t="e">
        <f t="shared" si="353"/>
        <v>#REF!</v>
      </c>
      <c r="CW382">
        <f t="shared" si="354"/>
        <v>0</v>
      </c>
      <c r="CX382">
        <f t="shared" si="355"/>
        <v>0</v>
      </c>
      <c r="CY382" t="e">
        <f>(S382+R382)*(BZ382/100)</f>
        <v>#REF!</v>
      </c>
      <c r="CZ382" t="e">
        <f>(S382+R382)*(CA382/100)</f>
        <v>#REF!</v>
      </c>
      <c r="DC382" t="s">
        <v>3</v>
      </c>
      <c r="DD382" t="s">
        <v>3</v>
      </c>
      <c r="DE382" t="s">
        <v>3</v>
      </c>
      <c r="DF382" t="s">
        <v>3</v>
      </c>
      <c r="DG382" t="s">
        <v>3</v>
      </c>
      <c r="DH382" t="s">
        <v>3</v>
      </c>
      <c r="DI382" t="s">
        <v>3</v>
      </c>
      <c r="DJ382" t="s">
        <v>3</v>
      </c>
      <c r="DK382" t="s">
        <v>3</v>
      </c>
      <c r="DL382" t="s">
        <v>3</v>
      </c>
      <c r="DM382" t="s">
        <v>3</v>
      </c>
      <c r="DN382">
        <v>100</v>
      </c>
      <c r="DO382">
        <v>70</v>
      </c>
      <c r="DP382">
        <v>1</v>
      </c>
      <c r="DQ382">
        <v>1</v>
      </c>
      <c r="DU382">
        <v>1013</v>
      </c>
      <c r="DV382" t="s">
        <v>146</v>
      </c>
      <c r="DW382" t="str">
        <f>'1.Лок.смета.и.Акт'!D62</f>
        <v>1 м3 изоляции</v>
      </c>
      <c r="DX382">
        <v>1</v>
      </c>
      <c r="DZ382" t="s">
        <v>3</v>
      </c>
      <c r="EA382" t="s">
        <v>3</v>
      </c>
      <c r="EB382" t="s">
        <v>3</v>
      </c>
      <c r="EC382" t="s">
        <v>3</v>
      </c>
      <c r="EE382">
        <v>54329004</v>
      </c>
      <c r="EF382">
        <v>2</v>
      </c>
      <c r="EG382" t="s">
        <v>21</v>
      </c>
      <c r="EH382">
        <v>0</v>
      </c>
      <c r="EI382" t="s">
        <v>3</v>
      </c>
      <c r="EJ382">
        <v>1</v>
      </c>
      <c r="EK382">
        <v>26001</v>
      </c>
      <c r="EL382" t="s">
        <v>148</v>
      </c>
      <c r="EM382" t="s">
        <v>149</v>
      </c>
      <c r="EO382" t="s">
        <v>3</v>
      </c>
      <c r="EQ382">
        <v>1441792</v>
      </c>
      <c r="ER382">
        <v>1135.98</v>
      </c>
      <c r="ES382">
        <v>1014.28</v>
      </c>
      <c r="ET382">
        <v>31.92</v>
      </c>
      <c r="EU382">
        <v>0</v>
      </c>
      <c r="EV382">
        <v>89.78</v>
      </c>
      <c r="EW382" t="e">
        <f>'1.Лок.смета.и.Акт'!#REF!</f>
        <v>#REF!</v>
      </c>
      <c r="EX382">
        <v>0</v>
      </c>
      <c r="EY382">
        <v>1</v>
      </c>
      <c r="FQ382">
        <v>0</v>
      </c>
      <c r="FR382">
        <f t="shared" si="356"/>
        <v>0</v>
      </c>
      <c r="FS382">
        <v>0</v>
      </c>
      <c r="FX382">
        <v>100</v>
      </c>
      <c r="FY382">
        <v>70</v>
      </c>
      <c r="GA382" t="s">
        <v>3</v>
      </c>
      <c r="GD382">
        <v>1</v>
      </c>
      <c r="GF382">
        <v>709320199</v>
      </c>
      <c r="GG382">
        <v>2</v>
      </c>
      <c r="GH382">
        <v>1</v>
      </c>
      <c r="GI382">
        <v>2</v>
      </c>
      <c r="GJ382">
        <v>0</v>
      </c>
      <c r="GK382">
        <v>0</v>
      </c>
      <c r="GL382">
        <f t="shared" si="357"/>
        <v>0</v>
      </c>
      <c r="GM382" t="e">
        <f t="shared" si="358"/>
        <v>#REF!</v>
      </c>
      <c r="GN382" t="e">
        <f t="shared" si="359"/>
        <v>#REF!</v>
      </c>
      <c r="GO382">
        <f t="shared" si="360"/>
        <v>0</v>
      </c>
      <c r="GP382">
        <f t="shared" si="361"/>
        <v>0</v>
      </c>
      <c r="GR382">
        <v>0</v>
      </c>
      <c r="GS382">
        <v>3</v>
      </c>
      <c r="GT382">
        <v>0</v>
      </c>
      <c r="GU382" t="s">
        <v>3</v>
      </c>
      <c r="GV382">
        <f t="shared" si="362"/>
        <v>0</v>
      </c>
      <c r="GW382">
        <v>1008.11</v>
      </c>
      <c r="GX382">
        <f t="shared" si="363"/>
        <v>0</v>
      </c>
      <c r="HA382">
        <v>0</v>
      </c>
      <c r="HB382">
        <v>0</v>
      </c>
      <c r="HC382">
        <f t="shared" si="364"/>
        <v>0</v>
      </c>
      <c r="HE382" t="s">
        <v>3</v>
      </c>
      <c r="HF382" t="s">
        <v>3</v>
      </c>
      <c r="HM382" t="s">
        <v>3</v>
      </c>
      <c r="HN382" t="s">
        <v>150</v>
      </c>
      <c r="HO382" t="s">
        <v>151</v>
      </c>
      <c r="HP382" t="s">
        <v>148</v>
      </c>
      <c r="HQ382" t="s">
        <v>148</v>
      </c>
      <c r="IK382">
        <v>0</v>
      </c>
    </row>
    <row r="383" spans="1:255" x14ac:dyDescent="0.2">
      <c r="A383" s="2">
        <v>18</v>
      </c>
      <c r="B383" s="2">
        <v>1</v>
      </c>
      <c r="C383" s="2">
        <v>268</v>
      </c>
      <c r="D383" s="2"/>
      <c r="E383" s="2" t="s">
        <v>275</v>
      </c>
      <c r="F383" s="2" t="s">
        <v>153</v>
      </c>
      <c r="G383" s="2" t="s">
        <v>154</v>
      </c>
      <c r="H383" s="2" t="s">
        <v>40</v>
      </c>
      <c r="I383" s="2">
        <f>I381*J383</f>
        <v>4.1820000000000004</v>
      </c>
      <c r="J383" s="2">
        <v>1.0200000000000002</v>
      </c>
      <c r="K383" s="2">
        <v>1.02</v>
      </c>
      <c r="L383" s="2">
        <v>8.3640000000000008</v>
      </c>
      <c r="M383" s="2">
        <v>0</v>
      </c>
      <c r="N383" s="2">
        <f t="shared" si="327"/>
        <v>8.3640000000000008</v>
      </c>
      <c r="O383" s="2">
        <f t="shared" si="328"/>
        <v>2811</v>
      </c>
      <c r="P383" s="2">
        <f t="shared" si="329"/>
        <v>2811</v>
      </c>
      <c r="Q383" s="2">
        <f t="shared" si="330"/>
        <v>0</v>
      </c>
      <c r="R383" s="2">
        <f t="shared" si="331"/>
        <v>0</v>
      </c>
      <c r="S383" s="2">
        <f t="shared" si="332"/>
        <v>0</v>
      </c>
      <c r="T383" s="2">
        <f t="shared" si="333"/>
        <v>0</v>
      </c>
      <c r="U383" s="2">
        <f t="shared" si="334"/>
        <v>0</v>
      </c>
      <c r="V383" s="2">
        <f t="shared" si="335"/>
        <v>0</v>
      </c>
      <c r="W383" s="2">
        <f t="shared" si="336"/>
        <v>107</v>
      </c>
      <c r="X383" s="2">
        <f t="shared" si="337"/>
        <v>0</v>
      </c>
      <c r="Y383" s="2">
        <f t="shared" si="338"/>
        <v>0</v>
      </c>
      <c r="Z383" s="2"/>
      <c r="AA383" s="2">
        <v>69726971</v>
      </c>
      <c r="AB383" s="2">
        <f t="shared" si="339"/>
        <v>672.09</v>
      </c>
      <c r="AC383" s="2">
        <f>ROUND((ES383),2)</f>
        <v>672.09</v>
      </c>
      <c r="AD383" s="2">
        <f t="shared" si="340"/>
        <v>0</v>
      </c>
      <c r="AE383" s="2">
        <f t="shared" si="341"/>
        <v>0</v>
      </c>
      <c r="AF383" s="2">
        <f t="shared" si="342"/>
        <v>0</v>
      </c>
      <c r="AG383" s="2">
        <f t="shared" si="343"/>
        <v>0</v>
      </c>
      <c r="AH383" s="2">
        <f t="shared" si="344"/>
        <v>0</v>
      </c>
      <c r="AI383" s="2">
        <f t="shared" si="345"/>
        <v>0</v>
      </c>
      <c r="AJ383" s="2">
        <f t="shared" si="346"/>
        <v>25.65</v>
      </c>
      <c r="AK383" s="2">
        <v>672.09</v>
      </c>
      <c r="AL383" s="2">
        <v>672.09</v>
      </c>
      <c r="AM383" s="2">
        <v>0</v>
      </c>
      <c r="AN383" s="2">
        <v>0</v>
      </c>
      <c r="AO383" s="2">
        <v>0</v>
      </c>
      <c r="AP383" s="2">
        <v>0</v>
      </c>
      <c r="AQ383" s="2">
        <v>0</v>
      </c>
      <c r="AR383" s="2">
        <v>0</v>
      </c>
      <c r="AS383" s="2">
        <v>25.65</v>
      </c>
      <c r="AT383" s="2">
        <v>0</v>
      </c>
      <c r="AU383" s="2">
        <v>0</v>
      </c>
      <c r="AV383" s="2">
        <v>1</v>
      </c>
      <c r="AW383" s="2">
        <v>1</v>
      </c>
      <c r="AX383" s="2"/>
      <c r="AY383" s="2"/>
      <c r="AZ383" s="2">
        <v>1</v>
      </c>
      <c r="BA383" s="2">
        <v>1</v>
      </c>
      <c r="BB383" s="2">
        <v>1</v>
      </c>
      <c r="BC383" s="2">
        <v>1</v>
      </c>
      <c r="BD383" s="2" t="s">
        <v>3</v>
      </c>
      <c r="BE383" s="2" t="s">
        <v>3</v>
      </c>
      <c r="BF383" s="2" t="s">
        <v>3</v>
      </c>
      <c r="BG383" s="2" t="s">
        <v>3</v>
      </c>
      <c r="BH383" s="2">
        <v>3</v>
      </c>
      <c r="BI383" s="2">
        <v>1</v>
      </c>
      <c r="BJ383" s="2" t="s">
        <v>155</v>
      </c>
      <c r="BK383" s="2"/>
      <c r="BL383" s="2"/>
      <c r="BM383" s="2">
        <v>500001</v>
      </c>
      <c r="BN383" s="2">
        <v>0</v>
      </c>
      <c r="BO383" s="2" t="s">
        <v>3</v>
      </c>
      <c r="BP383" s="2">
        <v>0</v>
      </c>
      <c r="BQ383" s="2">
        <v>8</v>
      </c>
      <c r="BR383" s="2">
        <v>0</v>
      </c>
      <c r="BS383" s="2">
        <v>1</v>
      </c>
      <c r="BT383" s="2">
        <v>1</v>
      </c>
      <c r="BU383" s="2">
        <v>1</v>
      </c>
      <c r="BV383" s="2">
        <v>1</v>
      </c>
      <c r="BW383" s="2">
        <v>1</v>
      </c>
      <c r="BX383" s="2">
        <v>1</v>
      </c>
      <c r="BY383" s="2" t="s">
        <v>3</v>
      </c>
      <c r="BZ383" s="2">
        <v>0</v>
      </c>
      <c r="CA383" s="2">
        <v>0</v>
      </c>
      <c r="CB383" s="2" t="s">
        <v>3</v>
      </c>
      <c r="CC383" s="2"/>
      <c r="CD383" s="2"/>
      <c r="CE383" s="2">
        <v>0</v>
      </c>
      <c r="CF383" s="2">
        <v>0</v>
      </c>
      <c r="CG383" s="2">
        <v>0</v>
      </c>
      <c r="CH383" s="2">
        <v>28</v>
      </c>
      <c r="CI383" s="2">
        <v>1</v>
      </c>
      <c r="CJ383" s="2">
        <v>0</v>
      </c>
      <c r="CK383" s="2">
        <v>0</v>
      </c>
      <c r="CL383" s="2">
        <v>0</v>
      </c>
      <c r="CM383" s="2">
        <v>0</v>
      </c>
      <c r="CN383" s="2" t="s">
        <v>3</v>
      </c>
      <c r="CO383" s="2">
        <v>0</v>
      </c>
      <c r="CP383" s="2">
        <f t="shared" si="347"/>
        <v>2811</v>
      </c>
      <c r="CQ383" s="2">
        <f t="shared" si="348"/>
        <v>672.09</v>
      </c>
      <c r="CR383" s="2">
        <f t="shared" si="349"/>
        <v>0</v>
      </c>
      <c r="CS383" s="2">
        <f t="shared" si="350"/>
        <v>0</v>
      </c>
      <c r="CT383" s="2">
        <f t="shared" si="351"/>
        <v>0</v>
      </c>
      <c r="CU383" s="2">
        <f t="shared" si="352"/>
        <v>0</v>
      </c>
      <c r="CV383" s="2">
        <f t="shared" si="353"/>
        <v>0</v>
      </c>
      <c r="CW383" s="2">
        <f t="shared" si="354"/>
        <v>0</v>
      </c>
      <c r="CX383" s="2">
        <f t="shared" si="355"/>
        <v>25.65</v>
      </c>
      <c r="CY383" s="2">
        <f>(((S383+R383)*AT383)/100)</f>
        <v>0</v>
      </c>
      <c r="CZ383" s="2">
        <f>(((S383+R383)*AU383)/100)</f>
        <v>0</v>
      </c>
      <c r="DA383" s="2"/>
      <c r="DB383" s="2"/>
      <c r="DC383" s="2" t="s">
        <v>3</v>
      </c>
      <c r="DD383" s="2" t="s">
        <v>3</v>
      </c>
      <c r="DE383" s="2" t="s">
        <v>3</v>
      </c>
      <c r="DF383" s="2" t="s">
        <v>3</v>
      </c>
      <c r="DG383" s="2" t="s">
        <v>3</v>
      </c>
      <c r="DH383" s="2" t="s">
        <v>3</v>
      </c>
      <c r="DI383" s="2" t="s">
        <v>3</v>
      </c>
      <c r="DJ383" s="2" t="s">
        <v>3</v>
      </c>
      <c r="DK383" s="2" t="s">
        <v>3</v>
      </c>
      <c r="DL383" s="2" t="s">
        <v>3</v>
      </c>
      <c r="DM383" s="2" t="s">
        <v>3</v>
      </c>
      <c r="DN383" s="2">
        <v>0</v>
      </c>
      <c r="DO383" s="2">
        <v>0</v>
      </c>
      <c r="DP383" s="2">
        <v>1</v>
      </c>
      <c r="DQ383" s="2">
        <v>1</v>
      </c>
      <c r="DR383" s="2"/>
      <c r="DS383" s="2"/>
      <c r="DT383" s="2"/>
      <c r="DU383" s="2">
        <v>1007</v>
      </c>
      <c r="DV383" s="2" t="s">
        <v>40</v>
      </c>
      <c r="DW383" s="2" t="s">
        <v>40</v>
      </c>
      <c r="DX383" s="2">
        <v>1</v>
      </c>
      <c r="DY383" s="2"/>
      <c r="DZ383" s="2" t="s">
        <v>3</v>
      </c>
      <c r="EA383" s="2" t="s">
        <v>3</v>
      </c>
      <c r="EB383" s="2" t="s">
        <v>3</v>
      </c>
      <c r="EC383" s="2" t="s">
        <v>3</v>
      </c>
      <c r="ED383" s="2"/>
      <c r="EE383" s="2">
        <v>54328897</v>
      </c>
      <c r="EF383" s="2">
        <v>8</v>
      </c>
      <c r="EG383" s="2" t="s">
        <v>31</v>
      </c>
      <c r="EH383" s="2">
        <v>0</v>
      </c>
      <c r="EI383" s="2" t="s">
        <v>3</v>
      </c>
      <c r="EJ383" s="2">
        <v>1</v>
      </c>
      <c r="EK383" s="2">
        <v>500001</v>
      </c>
      <c r="EL383" s="2" t="s">
        <v>32</v>
      </c>
      <c r="EM383" s="2" t="s">
        <v>33</v>
      </c>
      <c r="EN383" s="2"/>
      <c r="EO383" s="2" t="s">
        <v>3</v>
      </c>
      <c r="EP383" s="2"/>
      <c r="EQ383" s="2">
        <v>0</v>
      </c>
      <c r="ER383" s="2">
        <v>672.09</v>
      </c>
      <c r="ES383" s="2">
        <v>672.09</v>
      </c>
      <c r="ET383" s="2">
        <v>0</v>
      </c>
      <c r="EU383" s="2">
        <v>0</v>
      </c>
      <c r="EV383" s="2">
        <v>0</v>
      </c>
      <c r="EW383" s="2">
        <v>0</v>
      </c>
      <c r="EX383" s="2">
        <v>0</v>
      </c>
      <c r="EY383" s="2"/>
      <c r="EZ383" s="2"/>
      <c r="FA383" s="2"/>
      <c r="FB383" s="2"/>
      <c r="FC383" s="2"/>
      <c r="FD383" s="2"/>
      <c r="FE383" s="2"/>
      <c r="FF383" s="2"/>
      <c r="FG383" s="2"/>
      <c r="FH383" s="2"/>
      <c r="FI383" s="2"/>
      <c r="FJ383" s="2"/>
      <c r="FK383" s="2"/>
      <c r="FL383" s="2"/>
      <c r="FM383" s="2"/>
      <c r="FN383" s="2"/>
      <c r="FO383" s="2"/>
      <c r="FP383" s="2"/>
      <c r="FQ383" s="2">
        <v>0</v>
      </c>
      <c r="FR383" s="2">
        <f t="shared" si="356"/>
        <v>0</v>
      </c>
      <c r="FS383" s="2">
        <v>0</v>
      </c>
      <c r="FT383" s="2"/>
      <c r="FU383" s="2"/>
      <c r="FV383" s="2"/>
      <c r="FW383" s="2"/>
      <c r="FX383" s="2">
        <v>0</v>
      </c>
      <c r="FY383" s="2">
        <v>0</v>
      </c>
      <c r="FZ383" s="2"/>
      <c r="GA383" s="2" t="s">
        <v>3</v>
      </c>
      <c r="GB383" s="2"/>
      <c r="GC383" s="2"/>
      <c r="GD383" s="2">
        <v>1</v>
      </c>
      <c r="GE383" s="2"/>
      <c r="GF383" s="2">
        <v>958144803</v>
      </c>
      <c r="GG383" s="2">
        <v>2</v>
      </c>
      <c r="GH383" s="2">
        <v>1</v>
      </c>
      <c r="GI383" s="2">
        <v>-2</v>
      </c>
      <c r="GJ383" s="2">
        <v>0</v>
      </c>
      <c r="GK383" s="2">
        <v>0</v>
      </c>
      <c r="GL383" s="2">
        <f t="shared" si="357"/>
        <v>0</v>
      </c>
      <c r="GM383" s="2">
        <f t="shared" si="358"/>
        <v>2811</v>
      </c>
      <c r="GN383" s="2">
        <f t="shared" si="359"/>
        <v>2811</v>
      </c>
      <c r="GO383" s="2">
        <f t="shared" si="360"/>
        <v>0</v>
      </c>
      <c r="GP383" s="2">
        <f t="shared" si="361"/>
        <v>0</v>
      </c>
      <c r="GQ383" s="2"/>
      <c r="GR383" s="2">
        <v>0</v>
      </c>
      <c r="GS383" s="2">
        <v>3</v>
      </c>
      <c r="GT383" s="2">
        <v>0</v>
      </c>
      <c r="GU383" s="2" t="s">
        <v>3</v>
      </c>
      <c r="GV383" s="2">
        <f t="shared" si="362"/>
        <v>0</v>
      </c>
      <c r="GW383" s="2">
        <v>1</v>
      </c>
      <c r="GX383" s="2">
        <f t="shared" si="363"/>
        <v>0</v>
      </c>
      <c r="GY383" s="2"/>
      <c r="GZ383" s="2"/>
      <c r="HA383" s="2">
        <v>0</v>
      </c>
      <c r="HB383" s="2">
        <v>0</v>
      </c>
      <c r="HC383" s="2">
        <f t="shared" si="364"/>
        <v>0</v>
      </c>
      <c r="HD383" s="2"/>
      <c r="HE383" s="2" t="s">
        <v>3</v>
      </c>
      <c r="HF383" s="2" t="s">
        <v>3</v>
      </c>
      <c r="HG383" s="2"/>
      <c r="HH383" s="2"/>
      <c r="HI383" s="2"/>
      <c r="HJ383" s="2"/>
      <c r="HK383" s="2"/>
      <c r="HL383" s="2"/>
      <c r="HM383" s="2" t="s">
        <v>3</v>
      </c>
      <c r="HN383" s="2" t="s">
        <v>3</v>
      </c>
      <c r="HO383" s="2" t="s">
        <v>3</v>
      </c>
      <c r="HP383" s="2" t="s">
        <v>3</v>
      </c>
      <c r="HQ383" s="2" t="s">
        <v>3</v>
      </c>
      <c r="HR383" s="2"/>
      <c r="HS383" s="2"/>
      <c r="HT383" s="2"/>
      <c r="HU383" s="2"/>
      <c r="HV383" s="2"/>
      <c r="HW383" s="2"/>
      <c r="HX383" s="2"/>
      <c r="HY383" s="2"/>
      <c r="HZ383" s="2"/>
      <c r="IA383" s="2"/>
      <c r="IB383" s="2"/>
      <c r="IC383" s="2"/>
      <c r="ID383" s="2"/>
      <c r="IE383" s="2"/>
      <c r="IF383" s="2"/>
      <c r="IG383" s="2"/>
      <c r="IH383" s="2"/>
      <c r="II383" s="2"/>
      <c r="IJ383" s="2"/>
      <c r="IK383" s="2">
        <v>0</v>
      </c>
      <c r="IL383" s="2"/>
      <c r="IM383" s="2"/>
      <c r="IN383" s="2"/>
      <c r="IO383" s="2"/>
      <c r="IP383" s="2"/>
      <c r="IQ383" s="2"/>
      <c r="IR383" s="2"/>
      <c r="IS383" s="2"/>
      <c r="IT383" s="2"/>
      <c r="IU383" s="2"/>
    </row>
    <row r="384" spans="1:255" x14ac:dyDescent="0.2">
      <c r="A384">
        <v>18</v>
      </c>
      <c r="B384">
        <v>1</v>
      </c>
      <c r="C384">
        <v>272</v>
      </c>
      <c r="E384" t="s">
        <v>275</v>
      </c>
      <c r="F384" t="e">
        <f>'1.Лок.смета.и.Акт'!#REF!</f>
        <v>#REF!</v>
      </c>
      <c r="G384" t="s">
        <v>154</v>
      </c>
      <c r="H384" t="s">
        <v>40</v>
      </c>
      <c r="I384">
        <f>I382*J384</f>
        <v>4.1820000000000004</v>
      </c>
      <c r="J384">
        <v>1.0200000000000002</v>
      </c>
      <c r="K384">
        <v>1.02</v>
      </c>
      <c r="L384">
        <v>8.3640000000000008</v>
      </c>
      <c r="M384">
        <v>0</v>
      </c>
      <c r="N384">
        <f t="shared" si="327"/>
        <v>8.3640000000000008</v>
      </c>
      <c r="O384">
        <f t="shared" si="328"/>
        <v>35634</v>
      </c>
      <c r="P384">
        <f t="shared" si="329"/>
        <v>35634</v>
      </c>
      <c r="Q384">
        <f t="shared" si="330"/>
        <v>0</v>
      </c>
      <c r="R384">
        <f t="shared" si="331"/>
        <v>0</v>
      </c>
      <c r="S384">
        <f t="shared" si="332"/>
        <v>0</v>
      </c>
      <c r="T384">
        <f t="shared" si="333"/>
        <v>0</v>
      </c>
      <c r="U384">
        <f t="shared" si="334"/>
        <v>0</v>
      </c>
      <c r="V384">
        <f t="shared" si="335"/>
        <v>0</v>
      </c>
      <c r="W384">
        <f t="shared" si="336"/>
        <v>107</v>
      </c>
      <c r="X384">
        <f t="shared" si="337"/>
        <v>0</v>
      </c>
      <c r="Y384">
        <f t="shared" si="338"/>
        <v>0</v>
      </c>
      <c r="AA384">
        <v>69726884</v>
      </c>
      <c r="AB384">
        <f t="shared" si="339"/>
        <v>1127.0899999999999</v>
      </c>
      <c r="AC384">
        <f>ROUND((ES384),2)</f>
        <v>1127.0899999999999</v>
      </c>
      <c r="AD384">
        <f t="shared" si="340"/>
        <v>0</v>
      </c>
      <c r="AE384">
        <f t="shared" si="341"/>
        <v>0</v>
      </c>
      <c r="AF384">
        <f t="shared" si="342"/>
        <v>0</v>
      </c>
      <c r="AG384">
        <f t="shared" si="343"/>
        <v>0</v>
      </c>
      <c r="AH384">
        <f t="shared" si="344"/>
        <v>0</v>
      </c>
      <c r="AI384">
        <f t="shared" si="345"/>
        <v>0</v>
      </c>
      <c r="AJ384">
        <f t="shared" si="346"/>
        <v>25.65</v>
      </c>
      <c r="AK384">
        <v>1127.0899999999999</v>
      </c>
      <c r="AL384">
        <v>1127.0899999999999</v>
      </c>
      <c r="AM384">
        <v>0</v>
      </c>
      <c r="AN384">
        <v>0</v>
      </c>
      <c r="AO384">
        <v>0</v>
      </c>
      <c r="AP384">
        <v>0</v>
      </c>
      <c r="AQ384">
        <v>0</v>
      </c>
      <c r="AR384">
        <v>0</v>
      </c>
      <c r="AS384">
        <v>25.65</v>
      </c>
      <c r="AT384">
        <v>0</v>
      </c>
      <c r="AU384">
        <v>0</v>
      </c>
      <c r="AV384">
        <v>1</v>
      </c>
      <c r="AW384">
        <v>1</v>
      </c>
      <c r="AZ384">
        <v>1</v>
      </c>
      <c r="BA384">
        <v>1</v>
      </c>
      <c r="BB384">
        <v>1</v>
      </c>
      <c r="BC384">
        <v>7.56</v>
      </c>
      <c r="BD384" t="s">
        <v>3</v>
      </c>
      <c r="BE384" t="s">
        <v>3</v>
      </c>
      <c r="BF384" t="s">
        <v>3</v>
      </c>
      <c r="BG384" t="s">
        <v>3</v>
      </c>
      <c r="BH384">
        <v>3</v>
      </c>
      <c r="BI384">
        <v>1</v>
      </c>
      <c r="BJ384" t="s">
        <v>155</v>
      </c>
      <c r="BM384">
        <v>500001</v>
      </c>
      <c r="BN384">
        <v>0</v>
      </c>
      <c r="BO384" t="s">
        <v>3</v>
      </c>
      <c r="BP384">
        <v>0</v>
      </c>
      <c r="BQ384">
        <v>8</v>
      </c>
      <c r="BR384">
        <v>0</v>
      </c>
      <c r="BS384">
        <v>1</v>
      </c>
      <c r="BT384">
        <v>1</v>
      </c>
      <c r="BU384">
        <v>1</v>
      </c>
      <c r="BV384">
        <v>1</v>
      </c>
      <c r="BW384">
        <v>1</v>
      </c>
      <c r="BX384">
        <v>1</v>
      </c>
      <c r="BY384" t="s">
        <v>3</v>
      </c>
      <c r="BZ384">
        <v>0</v>
      </c>
      <c r="CA384">
        <v>0</v>
      </c>
      <c r="CB384" t="s">
        <v>3</v>
      </c>
      <c r="CE384">
        <v>0</v>
      </c>
      <c r="CF384">
        <v>0</v>
      </c>
      <c r="CG384">
        <v>0</v>
      </c>
      <c r="CH384">
        <v>28</v>
      </c>
      <c r="CI384">
        <v>1</v>
      </c>
      <c r="CJ384">
        <v>0</v>
      </c>
      <c r="CK384">
        <v>0</v>
      </c>
      <c r="CL384">
        <v>0</v>
      </c>
      <c r="CM384">
        <v>0</v>
      </c>
      <c r="CN384" t="s">
        <v>3</v>
      </c>
      <c r="CO384">
        <v>0</v>
      </c>
      <c r="CP384">
        <f t="shared" si="347"/>
        <v>35634</v>
      </c>
      <c r="CQ384">
        <f t="shared" si="348"/>
        <v>8520.8003999999983</v>
      </c>
      <c r="CR384">
        <f t="shared" si="349"/>
        <v>0</v>
      </c>
      <c r="CS384">
        <f t="shared" si="350"/>
        <v>0</v>
      </c>
      <c r="CT384">
        <f t="shared" si="351"/>
        <v>0</v>
      </c>
      <c r="CU384">
        <f t="shared" si="352"/>
        <v>0</v>
      </c>
      <c r="CV384">
        <f t="shared" si="353"/>
        <v>0</v>
      </c>
      <c r="CW384">
        <f t="shared" si="354"/>
        <v>0</v>
      </c>
      <c r="CX384">
        <f t="shared" si="355"/>
        <v>25.65</v>
      </c>
      <c r="CY384">
        <f>(S384+R384)*(BZ384/100)</f>
        <v>0</v>
      </c>
      <c r="CZ384">
        <f>(S384+R384)*(CA384/100)</f>
        <v>0</v>
      </c>
      <c r="DC384" t="s">
        <v>3</v>
      </c>
      <c r="DD384" t="s">
        <v>3</v>
      </c>
      <c r="DE384" t="s">
        <v>3</v>
      </c>
      <c r="DF384" t="s">
        <v>3</v>
      </c>
      <c r="DG384" t="s">
        <v>3</v>
      </c>
      <c r="DH384" t="s">
        <v>3</v>
      </c>
      <c r="DI384" t="s">
        <v>3</v>
      </c>
      <c r="DJ384" t="s">
        <v>3</v>
      </c>
      <c r="DK384" t="s">
        <v>3</v>
      </c>
      <c r="DL384" t="s">
        <v>3</v>
      </c>
      <c r="DM384" t="s">
        <v>3</v>
      </c>
      <c r="DN384">
        <v>0</v>
      </c>
      <c r="DO384">
        <v>0</v>
      </c>
      <c r="DP384">
        <v>1</v>
      </c>
      <c r="DQ384">
        <v>1</v>
      </c>
      <c r="DU384">
        <v>1007</v>
      </c>
      <c r="DV384" t="s">
        <v>40</v>
      </c>
      <c r="DW384" t="e">
        <f>'1.Лок.смета.и.Акт'!#REF!</f>
        <v>#REF!</v>
      </c>
      <c r="DX384">
        <v>1</v>
      </c>
      <c r="DZ384" t="s">
        <v>3</v>
      </c>
      <c r="EA384" t="s">
        <v>3</v>
      </c>
      <c r="EB384" t="s">
        <v>3</v>
      </c>
      <c r="EC384" t="s">
        <v>3</v>
      </c>
      <c r="EE384">
        <v>54328897</v>
      </c>
      <c r="EF384">
        <v>8</v>
      </c>
      <c r="EG384" t="s">
        <v>31</v>
      </c>
      <c r="EH384">
        <v>0</v>
      </c>
      <c r="EI384" t="s">
        <v>3</v>
      </c>
      <c r="EJ384">
        <v>1</v>
      </c>
      <c r="EK384">
        <v>500001</v>
      </c>
      <c r="EL384" t="s">
        <v>32</v>
      </c>
      <c r="EM384" t="s">
        <v>33</v>
      </c>
      <c r="EO384" t="s">
        <v>3</v>
      </c>
      <c r="EQ384">
        <v>0</v>
      </c>
      <c r="ER384">
        <v>8150</v>
      </c>
      <c r="ES384">
        <v>1127.0899999999999</v>
      </c>
      <c r="ET384">
        <v>0</v>
      </c>
      <c r="EU384">
        <v>0</v>
      </c>
      <c r="EV384">
        <v>0</v>
      </c>
      <c r="EW384">
        <v>0</v>
      </c>
      <c r="EX384">
        <v>0</v>
      </c>
      <c r="EZ384">
        <v>5</v>
      </c>
      <c r="FC384">
        <v>0</v>
      </c>
      <c r="FD384">
        <v>18</v>
      </c>
      <c r="FF384">
        <v>8150</v>
      </c>
      <c r="FQ384">
        <v>0</v>
      </c>
      <c r="FR384">
        <f t="shared" si="356"/>
        <v>0</v>
      </c>
      <c r="FS384">
        <v>0</v>
      </c>
      <c r="FX384">
        <v>0</v>
      </c>
      <c r="FY384">
        <v>0</v>
      </c>
      <c r="GA384" t="s">
        <v>156</v>
      </c>
      <c r="GD384">
        <v>1</v>
      </c>
      <c r="GF384">
        <v>958144803</v>
      </c>
      <c r="GG384">
        <v>2</v>
      </c>
      <c r="GH384">
        <v>3</v>
      </c>
      <c r="GI384">
        <v>5</v>
      </c>
      <c r="GJ384">
        <v>0</v>
      </c>
      <c r="GK384">
        <v>0</v>
      </c>
      <c r="GL384">
        <f t="shared" si="357"/>
        <v>0</v>
      </c>
      <c r="GM384">
        <f t="shared" si="358"/>
        <v>35634</v>
      </c>
      <c r="GN384">
        <f t="shared" si="359"/>
        <v>35634</v>
      </c>
      <c r="GO384">
        <f t="shared" si="360"/>
        <v>0</v>
      </c>
      <c r="GP384">
        <f t="shared" si="361"/>
        <v>0</v>
      </c>
      <c r="GR384">
        <v>1</v>
      </c>
      <c r="GS384">
        <v>1</v>
      </c>
      <c r="GT384">
        <v>0</v>
      </c>
      <c r="GU384" t="s">
        <v>3</v>
      </c>
      <c r="GV384">
        <f t="shared" si="362"/>
        <v>0</v>
      </c>
      <c r="GW384">
        <v>1</v>
      </c>
      <c r="GX384">
        <f t="shared" si="363"/>
        <v>0</v>
      </c>
      <c r="HA384">
        <v>0</v>
      </c>
      <c r="HB384">
        <v>0</v>
      </c>
      <c r="HC384">
        <f t="shared" si="364"/>
        <v>0</v>
      </c>
      <c r="HE384" t="s">
        <v>35</v>
      </c>
      <c r="HF384" t="s">
        <v>36</v>
      </c>
      <c r="HM384" t="s">
        <v>3</v>
      </c>
      <c r="HN384" t="s">
        <v>3</v>
      </c>
      <c r="HO384" t="s">
        <v>3</v>
      </c>
      <c r="HP384" t="s">
        <v>3</v>
      </c>
      <c r="HQ384" t="s">
        <v>3</v>
      </c>
      <c r="IK384">
        <v>0</v>
      </c>
    </row>
    <row r="385" spans="1:255" x14ac:dyDescent="0.2">
      <c r="A385" s="2">
        <v>17</v>
      </c>
      <c r="B385" s="2">
        <v>1</v>
      </c>
      <c r="C385" s="2">
        <f>ROW(SmtRes!A275)</f>
        <v>275</v>
      </c>
      <c r="D385" s="2">
        <f>ROW(EtalonRes!A279)</f>
        <v>279</v>
      </c>
      <c r="E385" s="2" t="s">
        <v>276</v>
      </c>
      <c r="F385" s="2" t="s">
        <v>158</v>
      </c>
      <c r="G385" s="2" t="s">
        <v>159</v>
      </c>
      <c r="H385" s="2" t="s">
        <v>160</v>
      </c>
      <c r="I385" s="2">
        <f>'1.Лок.смета.и.Акт'!E63</f>
        <v>0.7</v>
      </c>
      <c r="J385" s="2">
        <v>0</v>
      </c>
      <c r="K385" s="2">
        <v>0.7</v>
      </c>
      <c r="L385" s="2">
        <v>1.423</v>
      </c>
      <c r="M385" s="2">
        <v>0</v>
      </c>
      <c r="N385" s="2">
        <f t="shared" si="327"/>
        <v>1.423</v>
      </c>
      <c r="O385" s="2">
        <f t="shared" si="328"/>
        <v>22</v>
      </c>
      <c r="P385" s="2">
        <f t="shared" si="329"/>
        <v>0</v>
      </c>
      <c r="Q385" s="2">
        <f t="shared" si="330"/>
        <v>1</v>
      </c>
      <c r="R385" s="2">
        <f t="shared" si="331"/>
        <v>0</v>
      </c>
      <c r="S385" s="2">
        <f t="shared" si="332"/>
        <v>21</v>
      </c>
      <c r="T385" s="2">
        <f t="shared" si="333"/>
        <v>0</v>
      </c>
      <c r="U385" s="2">
        <f t="shared" si="334"/>
        <v>2.415</v>
      </c>
      <c r="V385" s="2">
        <f t="shared" si="335"/>
        <v>0</v>
      </c>
      <c r="W385" s="2">
        <f t="shared" si="336"/>
        <v>0</v>
      </c>
      <c r="X385" s="2">
        <f t="shared" si="337"/>
        <v>26</v>
      </c>
      <c r="Y385" s="2">
        <f t="shared" si="338"/>
        <v>16</v>
      </c>
      <c r="Z385" s="2"/>
      <c r="AA385" s="2">
        <v>69726971</v>
      </c>
      <c r="AB385" s="2">
        <f t="shared" si="339"/>
        <v>31.54</v>
      </c>
      <c r="AC385" s="2">
        <f>ROUND((ES385+(SUM(SmtRes!BC273:'SmtRes'!BC275)+SUM(EtalonRes!AL277:'EtalonRes'!AL279))),2)</f>
        <v>0</v>
      </c>
      <c r="AD385" s="2">
        <f t="shared" si="340"/>
        <v>1.87</v>
      </c>
      <c r="AE385" s="2">
        <f t="shared" si="341"/>
        <v>0</v>
      </c>
      <c r="AF385" s="2">
        <f t="shared" si="342"/>
        <v>29.67</v>
      </c>
      <c r="AG385" s="2">
        <f t="shared" si="343"/>
        <v>0</v>
      </c>
      <c r="AH385" s="2">
        <f t="shared" si="344"/>
        <v>3.45</v>
      </c>
      <c r="AI385" s="2">
        <f t="shared" si="345"/>
        <v>0</v>
      </c>
      <c r="AJ385" s="2">
        <f t="shared" si="346"/>
        <v>0</v>
      </c>
      <c r="AK385" s="2">
        <v>1532.16</v>
      </c>
      <c r="AL385" s="2">
        <v>1500.62</v>
      </c>
      <c r="AM385" s="2">
        <v>1.87</v>
      </c>
      <c r="AN385" s="2">
        <v>0</v>
      </c>
      <c r="AO385" s="2">
        <v>29.67</v>
      </c>
      <c r="AP385" s="2">
        <v>0</v>
      </c>
      <c r="AQ385" s="2">
        <v>3.45</v>
      </c>
      <c r="AR385" s="2">
        <v>0</v>
      </c>
      <c r="AS385" s="2">
        <v>0</v>
      </c>
      <c r="AT385" s="2">
        <v>123</v>
      </c>
      <c r="AU385" s="2">
        <v>75</v>
      </c>
      <c r="AV385" s="2">
        <v>1</v>
      </c>
      <c r="AW385" s="2">
        <v>1</v>
      </c>
      <c r="AX385" s="2"/>
      <c r="AY385" s="2"/>
      <c r="AZ385" s="2">
        <v>1</v>
      </c>
      <c r="BA385" s="2">
        <v>1</v>
      </c>
      <c r="BB385" s="2">
        <v>1</v>
      </c>
      <c r="BC385" s="2">
        <v>1</v>
      </c>
      <c r="BD385" s="2" t="s">
        <v>3</v>
      </c>
      <c r="BE385" s="2" t="s">
        <v>3</v>
      </c>
      <c r="BF385" s="2" t="s">
        <v>3</v>
      </c>
      <c r="BG385" s="2" t="s">
        <v>3</v>
      </c>
      <c r="BH385" s="2">
        <v>0</v>
      </c>
      <c r="BI385" s="2">
        <v>1</v>
      </c>
      <c r="BJ385" s="2" t="s">
        <v>161</v>
      </c>
      <c r="BK385" s="2"/>
      <c r="BL385" s="2"/>
      <c r="BM385" s="2">
        <v>11001</v>
      </c>
      <c r="BN385" s="2">
        <v>0</v>
      </c>
      <c r="BO385" s="2" t="s">
        <v>3</v>
      </c>
      <c r="BP385" s="2">
        <v>0</v>
      </c>
      <c r="BQ385" s="2">
        <v>2</v>
      </c>
      <c r="BR385" s="2">
        <v>0</v>
      </c>
      <c r="BS385" s="2">
        <v>1</v>
      </c>
      <c r="BT385" s="2">
        <v>1</v>
      </c>
      <c r="BU385" s="2">
        <v>1</v>
      </c>
      <c r="BV385" s="2">
        <v>1</v>
      </c>
      <c r="BW385" s="2">
        <v>1</v>
      </c>
      <c r="BX385" s="2">
        <v>1</v>
      </c>
      <c r="BY385" s="2" t="s">
        <v>3</v>
      </c>
      <c r="BZ385" s="2">
        <v>123</v>
      </c>
      <c r="CA385" s="2">
        <v>75</v>
      </c>
      <c r="CB385" s="2" t="s">
        <v>3</v>
      </c>
      <c r="CC385" s="2"/>
      <c r="CD385" s="2"/>
      <c r="CE385" s="2">
        <v>0</v>
      </c>
      <c r="CF385" s="2">
        <v>0</v>
      </c>
      <c r="CG385" s="2">
        <v>0</v>
      </c>
      <c r="CH385" s="2">
        <v>29</v>
      </c>
      <c r="CI385" s="2">
        <v>0</v>
      </c>
      <c r="CJ385" s="2">
        <v>0</v>
      </c>
      <c r="CK385" s="2">
        <v>0</v>
      </c>
      <c r="CL385" s="2">
        <v>0</v>
      </c>
      <c r="CM385" s="2">
        <v>0</v>
      </c>
      <c r="CN385" s="2" t="s">
        <v>3</v>
      </c>
      <c r="CO385" s="2">
        <v>0</v>
      </c>
      <c r="CP385" s="2">
        <f t="shared" si="347"/>
        <v>22</v>
      </c>
      <c r="CQ385" s="2">
        <f t="shared" si="348"/>
        <v>0</v>
      </c>
      <c r="CR385" s="2">
        <f t="shared" si="349"/>
        <v>1.87</v>
      </c>
      <c r="CS385" s="2">
        <f t="shared" si="350"/>
        <v>0</v>
      </c>
      <c r="CT385" s="2">
        <f t="shared" si="351"/>
        <v>29.67</v>
      </c>
      <c r="CU385" s="2">
        <f t="shared" si="352"/>
        <v>0</v>
      </c>
      <c r="CV385" s="2">
        <f t="shared" si="353"/>
        <v>3.45</v>
      </c>
      <c r="CW385" s="2">
        <f t="shared" si="354"/>
        <v>0</v>
      </c>
      <c r="CX385" s="2">
        <f t="shared" si="355"/>
        <v>0</v>
      </c>
      <c r="CY385" s="2">
        <f>(((S385+R385)*AT385)/100)</f>
        <v>25.83</v>
      </c>
      <c r="CZ385" s="2">
        <f>(((S385+R385)*AU385)/100)</f>
        <v>15.75</v>
      </c>
      <c r="DA385" s="2"/>
      <c r="DB385" s="2"/>
      <c r="DC385" s="2" t="s">
        <v>3</v>
      </c>
      <c r="DD385" s="2" t="s">
        <v>3</v>
      </c>
      <c r="DE385" s="2" t="s">
        <v>3</v>
      </c>
      <c r="DF385" s="2" t="s">
        <v>3</v>
      </c>
      <c r="DG385" s="2" t="s">
        <v>3</v>
      </c>
      <c r="DH385" s="2" t="s">
        <v>3</v>
      </c>
      <c r="DI385" s="2" t="s">
        <v>3</v>
      </c>
      <c r="DJ385" s="2" t="s">
        <v>3</v>
      </c>
      <c r="DK385" s="2" t="s">
        <v>3</v>
      </c>
      <c r="DL385" s="2" t="s">
        <v>3</v>
      </c>
      <c r="DM385" s="2" t="s">
        <v>3</v>
      </c>
      <c r="DN385" s="2">
        <v>0</v>
      </c>
      <c r="DO385" s="2">
        <v>0</v>
      </c>
      <c r="DP385" s="2">
        <v>1</v>
      </c>
      <c r="DQ385" s="2">
        <v>1</v>
      </c>
      <c r="DR385" s="2"/>
      <c r="DS385" s="2"/>
      <c r="DT385" s="2"/>
      <c r="DU385" s="2">
        <v>1013</v>
      </c>
      <c r="DV385" s="2" t="s">
        <v>160</v>
      </c>
      <c r="DW385" s="2" t="s">
        <v>160</v>
      </c>
      <c r="DX385" s="2">
        <v>1</v>
      </c>
      <c r="DY385" s="2"/>
      <c r="DZ385" s="2" t="s">
        <v>3</v>
      </c>
      <c r="EA385" s="2" t="s">
        <v>3</v>
      </c>
      <c r="EB385" s="2" t="s">
        <v>3</v>
      </c>
      <c r="EC385" s="2" t="s">
        <v>3</v>
      </c>
      <c r="ED385" s="2"/>
      <c r="EE385" s="2">
        <v>54328965</v>
      </c>
      <c r="EF385" s="2">
        <v>2</v>
      </c>
      <c r="EG385" s="2" t="s">
        <v>21</v>
      </c>
      <c r="EH385" s="2">
        <v>0</v>
      </c>
      <c r="EI385" s="2" t="s">
        <v>3</v>
      </c>
      <c r="EJ385" s="2">
        <v>1</v>
      </c>
      <c r="EK385" s="2">
        <v>11001</v>
      </c>
      <c r="EL385" s="2" t="s">
        <v>22</v>
      </c>
      <c r="EM385" s="2" t="s">
        <v>23</v>
      </c>
      <c r="EN385" s="2"/>
      <c r="EO385" s="2" t="s">
        <v>3</v>
      </c>
      <c r="EP385" s="2"/>
      <c r="EQ385" s="2">
        <v>1441792</v>
      </c>
      <c r="ER385" s="2">
        <v>1532.16</v>
      </c>
      <c r="ES385" s="2">
        <v>1500.62</v>
      </c>
      <c r="ET385" s="2">
        <v>1.87</v>
      </c>
      <c r="EU385" s="2">
        <v>0</v>
      </c>
      <c r="EV385" s="2">
        <v>29.67</v>
      </c>
      <c r="EW385" s="2">
        <v>3.45</v>
      </c>
      <c r="EX385" s="2">
        <v>0</v>
      </c>
      <c r="EY385" s="2">
        <v>1</v>
      </c>
      <c r="EZ385" s="2"/>
      <c r="FA385" s="2"/>
      <c r="FB385" s="2"/>
      <c r="FC385" s="2"/>
      <c r="FD385" s="2"/>
      <c r="FE385" s="2"/>
      <c r="FF385" s="2"/>
      <c r="FG385" s="2"/>
      <c r="FH385" s="2"/>
      <c r="FI385" s="2"/>
      <c r="FJ385" s="2"/>
      <c r="FK385" s="2"/>
      <c r="FL385" s="2"/>
      <c r="FM385" s="2"/>
      <c r="FN385" s="2"/>
      <c r="FO385" s="2"/>
      <c r="FP385" s="2"/>
      <c r="FQ385" s="2">
        <v>0</v>
      </c>
      <c r="FR385" s="2">
        <f t="shared" si="356"/>
        <v>0</v>
      </c>
      <c r="FS385" s="2">
        <v>0</v>
      </c>
      <c r="FT385" s="2"/>
      <c r="FU385" s="2"/>
      <c r="FV385" s="2"/>
      <c r="FW385" s="2"/>
      <c r="FX385" s="2">
        <v>123</v>
      </c>
      <c r="FY385" s="2">
        <v>75</v>
      </c>
      <c r="FZ385" s="2"/>
      <c r="GA385" s="2" t="s">
        <v>3</v>
      </c>
      <c r="GB385" s="2"/>
      <c r="GC385" s="2"/>
      <c r="GD385" s="2">
        <v>1</v>
      </c>
      <c r="GE385" s="2"/>
      <c r="GF385" s="2">
        <v>-736195811</v>
      </c>
      <c r="GG385" s="2">
        <v>2</v>
      </c>
      <c r="GH385" s="2">
        <v>1</v>
      </c>
      <c r="GI385" s="2">
        <v>-2</v>
      </c>
      <c r="GJ385" s="2">
        <v>0</v>
      </c>
      <c r="GK385" s="2">
        <v>0</v>
      </c>
      <c r="GL385" s="2">
        <f t="shared" si="357"/>
        <v>0</v>
      </c>
      <c r="GM385" s="2">
        <f t="shared" si="358"/>
        <v>64</v>
      </c>
      <c r="GN385" s="2">
        <f t="shared" si="359"/>
        <v>64</v>
      </c>
      <c r="GO385" s="2">
        <f t="shared" si="360"/>
        <v>0</v>
      </c>
      <c r="GP385" s="2">
        <f t="shared" si="361"/>
        <v>0</v>
      </c>
      <c r="GQ385" s="2"/>
      <c r="GR385" s="2">
        <v>0</v>
      </c>
      <c r="GS385" s="2">
        <v>3</v>
      </c>
      <c r="GT385" s="2">
        <v>0</v>
      </c>
      <c r="GU385" s="2" t="s">
        <v>3</v>
      </c>
      <c r="GV385" s="2">
        <f t="shared" si="362"/>
        <v>0</v>
      </c>
      <c r="GW385" s="2">
        <v>1</v>
      </c>
      <c r="GX385" s="2">
        <f t="shared" si="363"/>
        <v>0</v>
      </c>
      <c r="GY385" s="2"/>
      <c r="GZ385" s="2"/>
      <c r="HA385" s="2">
        <v>0</v>
      </c>
      <c r="HB385" s="2">
        <v>0</v>
      </c>
      <c r="HC385" s="2">
        <f t="shared" si="364"/>
        <v>0</v>
      </c>
      <c r="HD385" s="2"/>
      <c r="HE385" s="2" t="s">
        <v>3</v>
      </c>
      <c r="HF385" s="2" t="s">
        <v>3</v>
      </c>
      <c r="HG385" s="2"/>
      <c r="HH385" s="2"/>
      <c r="HI385" s="2"/>
      <c r="HJ385" s="2"/>
      <c r="HK385" s="2"/>
      <c r="HL385" s="2"/>
      <c r="HM385" s="2" t="s">
        <v>3</v>
      </c>
      <c r="HN385" s="2" t="s">
        <v>24</v>
      </c>
      <c r="HO385" s="2" t="s">
        <v>25</v>
      </c>
      <c r="HP385" s="2" t="s">
        <v>22</v>
      </c>
      <c r="HQ385" s="2" t="s">
        <v>22</v>
      </c>
      <c r="HR385" s="2"/>
      <c r="HS385" s="2"/>
      <c r="HT385" s="2"/>
      <c r="HU385" s="2"/>
      <c r="HV385" s="2"/>
      <c r="HW385" s="2"/>
      <c r="HX385" s="2"/>
      <c r="HY385" s="2"/>
      <c r="HZ385" s="2"/>
      <c r="IA385" s="2"/>
      <c r="IB385" s="2"/>
      <c r="IC385" s="2"/>
      <c r="ID385" s="2"/>
      <c r="IE385" s="2"/>
      <c r="IF385" s="2"/>
      <c r="IG385" s="2"/>
      <c r="IH385" s="2"/>
      <c r="II385" s="2"/>
      <c r="IJ385" s="2"/>
      <c r="IK385" s="2">
        <v>0</v>
      </c>
      <c r="IL385" s="2"/>
      <c r="IM385" s="2"/>
      <c r="IN385" s="2"/>
      <c r="IO385" s="2"/>
      <c r="IP385" s="2"/>
      <c r="IQ385" s="2"/>
      <c r="IR385" s="2"/>
      <c r="IS385" s="2"/>
      <c r="IT385" s="2"/>
      <c r="IU385" s="2"/>
    </row>
    <row r="386" spans="1:255" x14ac:dyDescent="0.2">
      <c r="A386">
        <v>17</v>
      </c>
      <c r="B386">
        <v>1</v>
      </c>
      <c r="C386">
        <f>ROW(SmtRes!A278)</f>
        <v>278</v>
      </c>
      <c r="D386">
        <f>ROW(EtalonRes!A282)</f>
        <v>282</v>
      </c>
      <c r="E386" t="s">
        <v>276</v>
      </c>
      <c r="F386" t="s">
        <v>158</v>
      </c>
      <c r="G386" t="s">
        <v>159</v>
      </c>
      <c r="H386" t="s">
        <v>160</v>
      </c>
      <c r="I386">
        <f>'1.Лок.смета.и.Акт'!E63</f>
        <v>0.7</v>
      </c>
      <c r="J386">
        <v>0</v>
      </c>
      <c r="K386">
        <v>0.7</v>
      </c>
      <c r="L386">
        <v>1.423</v>
      </c>
      <c r="M386">
        <v>0</v>
      </c>
      <c r="N386">
        <f t="shared" si="327"/>
        <v>1.423</v>
      </c>
      <c r="O386">
        <f t="shared" si="328"/>
        <v>537</v>
      </c>
      <c r="P386">
        <f t="shared" si="329"/>
        <v>0</v>
      </c>
      <c r="Q386">
        <f t="shared" si="330"/>
        <v>10</v>
      </c>
      <c r="R386">
        <f t="shared" si="331"/>
        <v>0</v>
      </c>
      <c r="S386">
        <f t="shared" si="332"/>
        <v>527</v>
      </c>
      <c r="T386">
        <f t="shared" si="333"/>
        <v>0</v>
      </c>
      <c r="U386" t="e">
        <f t="shared" si="334"/>
        <v>#REF!</v>
      </c>
      <c r="V386">
        <f t="shared" si="335"/>
        <v>0</v>
      </c>
      <c r="W386">
        <f t="shared" si="336"/>
        <v>0</v>
      </c>
      <c r="X386" t="e">
        <f t="shared" si="337"/>
        <v>#REF!</v>
      </c>
      <c r="Y386" t="e">
        <f t="shared" si="338"/>
        <v>#REF!</v>
      </c>
      <c r="AA386">
        <v>69726884</v>
      </c>
      <c r="AB386">
        <f t="shared" si="339"/>
        <v>31.54</v>
      </c>
      <c r="AC386">
        <f>ROUND((ES386+(SUM(SmtRes!BC276:'SmtRes'!BC278)+SUM(EtalonRes!AL280:'EtalonRes'!AL282))),2)</f>
        <v>0</v>
      </c>
      <c r="AD386">
        <f t="shared" si="340"/>
        <v>1.87</v>
      </c>
      <c r="AE386">
        <f t="shared" si="341"/>
        <v>0</v>
      </c>
      <c r="AF386">
        <f t="shared" si="342"/>
        <v>29.67</v>
      </c>
      <c r="AG386">
        <f t="shared" si="343"/>
        <v>0</v>
      </c>
      <c r="AH386" t="e">
        <f t="shared" si="344"/>
        <v>#REF!</v>
      </c>
      <c r="AI386">
        <f t="shared" si="345"/>
        <v>0</v>
      </c>
      <c r="AJ386">
        <f t="shared" si="346"/>
        <v>0</v>
      </c>
      <c r="AK386">
        <v>1532.16</v>
      </c>
      <c r="AL386">
        <v>1500.62</v>
      </c>
      <c r="AM386">
        <v>1.87</v>
      </c>
      <c r="AN386">
        <v>0</v>
      </c>
      <c r="AO386">
        <v>29.67</v>
      </c>
      <c r="AP386">
        <v>0</v>
      </c>
      <c r="AQ386" t="e">
        <f>'1.Лок.смета.и.Акт'!#REF!</f>
        <v>#REF!</v>
      </c>
      <c r="AR386">
        <v>0</v>
      </c>
      <c r="AS386">
        <v>0</v>
      </c>
      <c r="AT386">
        <v>117</v>
      </c>
      <c r="AU386">
        <v>64</v>
      </c>
      <c r="AV386">
        <v>1</v>
      </c>
      <c r="AW386">
        <v>1</v>
      </c>
      <c r="AZ386">
        <v>1</v>
      </c>
      <c r="BA386">
        <v>25.36</v>
      </c>
      <c r="BB386">
        <v>7.84</v>
      </c>
      <c r="BC386">
        <v>7.56</v>
      </c>
      <c r="BD386" t="s">
        <v>3</v>
      </c>
      <c r="BE386" t="s">
        <v>3</v>
      </c>
      <c r="BF386" t="s">
        <v>3</v>
      </c>
      <c r="BG386" t="s">
        <v>3</v>
      </c>
      <c r="BH386">
        <v>0</v>
      </c>
      <c r="BI386">
        <v>1</v>
      </c>
      <c r="BJ386" t="s">
        <v>161</v>
      </c>
      <c r="BM386">
        <v>11001</v>
      </c>
      <c r="BN386">
        <v>0</v>
      </c>
      <c r="BO386" t="s">
        <v>158</v>
      </c>
      <c r="BP386">
        <v>1</v>
      </c>
      <c r="BQ386">
        <v>2</v>
      </c>
      <c r="BR386">
        <v>0</v>
      </c>
      <c r="BS386">
        <v>19.8</v>
      </c>
      <c r="BT386">
        <v>1</v>
      </c>
      <c r="BU386">
        <v>1</v>
      </c>
      <c r="BV386">
        <v>1</v>
      </c>
      <c r="BW386">
        <v>1</v>
      </c>
      <c r="BX386">
        <v>1</v>
      </c>
      <c r="BY386" t="s">
        <v>3</v>
      </c>
      <c r="BZ386" t="e">
        <f>'1.Лок.смета.и.Акт'!#REF!</f>
        <v>#REF!</v>
      </c>
      <c r="CA386" t="e">
        <f>'1.Лок.смета.и.Акт'!#REF!</f>
        <v>#REF!</v>
      </c>
      <c r="CB386" t="s">
        <v>3</v>
      </c>
      <c r="CE386">
        <v>0</v>
      </c>
      <c r="CF386">
        <v>0</v>
      </c>
      <c r="CG386">
        <v>0</v>
      </c>
      <c r="CH386">
        <v>29</v>
      </c>
      <c r="CI386">
        <v>0</v>
      </c>
      <c r="CJ386">
        <v>0</v>
      </c>
      <c r="CK386">
        <v>0</v>
      </c>
      <c r="CL386">
        <v>0</v>
      </c>
      <c r="CM386">
        <v>0</v>
      </c>
      <c r="CN386" t="s">
        <v>3</v>
      </c>
      <c r="CO386">
        <v>0</v>
      </c>
      <c r="CP386">
        <f t="shared" si="347"/>
        <v>537</v>
      </c>
      <c r="CQ386">
        <f t="shared" si="348"/>
        <v>0</v>
      </c>
      <c r="CR386">
        <f t="shared" si="349"/>
        <v>14.6608</v>
      </c>
      <c r="CS386">
        <f t="shared" si="350"/>
        <v>0</v>
      </c>
      <c r="CT386">
        <f t="shared" si="351"/>
        <v>752.43119999999999</v>
      </c>
      <c r="CU386">
        <f t="shared" si="352"/>
        <v>0</v>
      </c>
      <c r="CV386" t="e">
        <f t="shared" si="353"/>
        <v>#REF!</v>
      </c>
      <c r="CW386">
        <f t="shared" si="354"/>
        <v>0</v>
      </c>
      <c r="CX386">
        <f t="shared" si="355"/>
        <v>0</v>
      </c>
      <c r="CY386" t="e">
        <f>(S386+R386)*(BZ386/100)</f>
        <v>#REF!</v>
      </c>
      <c r="CZ386" t="e">
        <f>(S386+R386)*(CA386/100)</f>
        <v>#REF!</v>
      </c>
      <c r="DC386" t="s">
        <v>3</v>
      </c>
      <c r="DD386" t="s">
        <v>3</v>
      </c>
      <c r="DE386" t="s">
        <v>3</v>
      </c>
      <c r="DF386" t="s">
        <v>3</v>
      </c>
      <c r="DG386" t="s">
        <v>3</v>
      </c>
      <c r="DH386" t="s">
        <v>3</v>
      </c>
      <c r="DI386" t="s">
        <v>3</v>
      </c>
      <c r="DJ386" t="s">
        <v>3</v>
      </c>
      <c r="DK386" t="s">
        <v>3</v>
      </c>
      <c r="DL386" t="s">
        <v>3</v>
      </c>
      <c r="DM386" t="s">
        <v>3</v>
      </c>
      <c r="DN386">
        <v>123</v>
      </c>
      <c r="DO386">
        <v>75</v>
      </c>
      <c r="DP386">
        <v>1</v>
      </c>
      <c r="DQ386">
        <v>1</v>
      </c>
      <c r="DU386">
        <v>1013</v>
      </c>
      <c r="DV386" t="s">
        <v>160</v>
      </c>
      <c r="DW386" t="str">
        <f>'1.Лок.смета.и.Акт'!D63</f>
        <v>100 м2 поверхности</v>
      </c>
      <c r="DX386">
        <v>1</v>
      </c>
      <c r="DZ386" t="s">
        <v>3</v>
      </c>
      <c r="EA386" t="s">
        <v>3</v>
      </c>
      <c r="EB386" t="s">
        <v>3</v>
      </c>
      <c r="EC386" t="s">
        <v>3</v>
      </c>
      <c r="EE386">
        <v>54328965</v>
      </c>
      <c r="EF386">
        <v>2</v>
      </c>
      <c r="EG386" t="s">
        <v>21</v>
      </c>
      <c r="EH386">
        <v>0</v>
      </c>
      <c r="EI386" t="s">
        <v>3</v>
      </c>
      <c r="EJ386">
        <v>1</v>
      </c>
      <c r="EK386">
        <v>11001</v>
      </c>
      <c r="EL386" t="s">
        <v>22</v>
      </c>
      <c r="EM386" t="s">
        <v>23</v>
      </c>
      <c r="EO386" t="s">
        <v>3</v>
      </c>
      <c r="EQ386">
        <v>1441792</v>
      </c>
      <c r="ER386">
        <v>1532.16</v>
      </c>
      <c r="ES386">
        <v>1500.62</v>
      </c>
      <c r="ET386">
        <v>1.87</v>
      </c>
      <c r="EU386">
        <v>0</v>
      </c>
      <c r="EV386">
        <v>29.67</v>
      </c>
      <c r="EW386" t="e">
        <f>'1.Лок.смета.и.Акт'!#REF!</f>
        <v>#REF!</v>
      </c>
      <c r="EX386">
        <v>0</v>
      </c>
      <c r="EY386">
        <v>1</v>
      </c>
      <c r="FQ386">
        <v>0</v>
      </c>
      <c r="FR386">
        <f t="shared" si="356"/>
        <v>0</v>
      </c>
      <c r="FS386">
        <v>0</v>
      </c>
      <c r="FX386">
        <v>123</v>
      </c>
      <c r="FY386">
        <v>75</v>
      </c>
      <c r="GA386" t="s">
        <v>3</v>
      </c>
      <c r="GD386">
        <v>1</v>
      </c>
      <c r="GF386">
        <v>-736195811</v>
      </c>
      <c r="GG386">
        <v>2</v>
      </c>
      <c r="GH386">
        <v>1</v>
      </c>
      <c r="GI386">
        <v>2</v>
      </c>
      <c r="GJ386">
        <v>0</v>
      </c>
      <c r="GK386">
        <v>0</v>
      </c>
      <c r="GL386">
        <f t="shared" si="357"/>
        <v>0</v>
      </c>
      <c r="GM386" t="e">
        <f t="shared" si="358"/>
        <v>#REF!</v>
      </c>
      <c r="GN386" t="e">
        <f t="shared" si="359"/>
        <v>#REF!</v>
      </c>
      <c r="GO386">
        <f t="shared" si="360"/>
        <v>0</v>
      </c>
      <c r="GP386">
        <f t="shared" si="361"/>
        <v>0</v>
      </c>
      <c r="GR386">
        <v>0</v>
      </c>
      <c r="GS386">
        <v>3</v>
      </c>
      <c r="GT386">
        <v>0</v>
      </c>
      <c r="GU386" t="s">
        <v>3</v>
      </c>
      <c r="GV386">
        <f t="shared" si="362"/>
        <v>0</v>
      </c>
      <c r="GW386">
        <v>1015.2</v>
      </c>
      <c r="GX386">
        <f t="shared" si="363"/>
        <v>0</v>
      </c>
      <c r="HA386">
        <v>0</v>
      </c>
      <c r="HB386">
        <v>0</v>
      </c>
      <c r="HC386">
        <f t="shared" si="364"/>
        <v>0</v>
      </c>
      <c r="HE386" t="s">
        <v>3</v>
      </c>
      <c r="HF386" t="s">
        <v>3</v>
      </c>
      <c r="HM386" t="s">
        <v>3</v>
      </c>
      <c r="HN386" t="s">
        <v>24</v>
      </c>
      <c r="HO386" t="s">
        <v>25</v>
      </c>
      <c r="HP386" t="s">
        <v>22</v>
      </c>
      <c r="HQ386" t="s">
        <v>22</v>
      </c>
      <c r="IK386">
        <v>0</v>
      </c>
    </row>
    <row r="387" spans="1:255" x14ac:dyDescent="0.2">
      <c r="A387" s="2">
        <v>18</v>
      </c>
      <c r="B387" s="2">
        <v>1</v>
      </c>
      <c r="C387" s="2">
        <v>275</v>
      </c>
      <c r="D387" s="2"/>
      <c r="E387" s="2" t="s">
        <v>277</v>
      </c>
      <c r="F387" s="2" t="s">
        <v>163</v>
      </c>
      <c r="G387" s="2" t="s">
        <v>164</v>
      </c>
      <c r="H387" s="2" t="s">
        <v>56</v>
      </c>
      <c r="I387" s="2">
        <f>I385*J387</f>
        <v>80.5</v>
      </c>
      <c r="J387" s="2">
        <v>115.00000000000001</v>
      </c>
      <c r="K387" s="2">
        <v>115</v>
      </c>
      <c r="L387" s="2">
        <v>163.64500000000001</v>
      </c>
      <c r="M387" s="2">
        <v>0</v>
      </c>
      <c r="N387" s="2">
        <f t="shared" si="327"/>
        <v>163.64500000000001</v>
      </c>
      <c r="O387" s="2">
        <f t="shared" si="328"/>
        <v>987</v>
      </c>
      <c r="P387" s="2">
        <f t="shared" si="329"/>
        <v>987</v>
      </c>
      <c r="Q387" s="2">
        <f t="shared" si="330"/>
        <v>0</v>
      </c>
      <c r="R387" s="2">
        <f t="shared" si="331"/>
        <v>0</v>
      </c>
      <c r="S387" s="2">
        <f t="shared" si="332"/>
        <v>0</v>
      </c>
      <c r="T387" s="2">
        <f t="shared" si="333"/>
        <v>0</v>
      </c>
      <c r="U387" s="2">
        <f t="shared" si="334"/>
        <v>0</v>
      </c>
      <c r="V387" s="2">
        <f t="shared" si="335"/>
        <v>0</v>
      </c>
      <c r="W387" s="2">
        <f t="shared" si="336"/>
        <v>1</v>
      </c>
      <c r="X387" s="2">
        <f t="shared" si="337"/>
        <v>0</v>
      </c>
      <c r="Y387" s="2">
        <f t="shared" si="338"/>
        <v>0</v>
      </c>
      <c r="Z387" s="2"/>
      <c r="AA387" s="2">
        <v>69726971</v>
      </c>
      <c r="AB387" s="2">
        <f t="shared" si="339"/>
        <v>12.26</v>
      </c>
      <c r="AC387" s="2">
        <f>ROUND((ES387),2)</f>
        <v>12.26</v>
      </c>
      <c r="AD387" s="2">
        <f t="shared" si="340"/>
        <v>0</v>
      </c>
      <c r="AE387" s="2">
        <f t="shared" si="341"/>
        <v>0</v>
      </c>
      <c r="AF387" s="2">
        <f t="shared" si="342"/>
        <v>0</v>
      </c>
      <c r="AG387" s="2">
        <f t="shared" si="343"/>
        <v>0</v>
      </c>
      <c r="AH387" s="2">
        <f t="shared" si="344"/>
        <v>0</v>
      </c>
      <c r="AI387" s="2">
        <f t="shared" si="345"/>
        <v>0</v>
      </c>
      <c r="AJ387" s="2">
        <f t="shared" si="346"/>
        <v>0.01</v>
      </c>
      <c r="AK387" s="2">
        <v>12.26</v>
      </c>
      <c r="AL387" s="2">
        <v>12.26</v>
      </c>
      <c r="AM387" s="2">
        <v>0</v>
      </c>
      <c r="AN387" s="2">
        <v>0</v>
      </c>
      <c r="AO387" s="2">
        <v>0</v>
      </c>
      <c r="AP387" s="2">
        <v>0</v>
      </c>
      <c r="AQ387" s="2">
        <v>0</v>
      </c>
      <c r="AR387" s="2">
        <v>0</v>
      </c>
      <c r="AS387" s="2">
        <v>0.01</v>
      </c>
      <c r="AT387" s="2">
        <v>0</v>
      </c>
      <c r="AU387" s="2">
        <v>0</v>
      </c>
      <c r="AV387" s="2">
        <v>1</v>
      </c>
      <c r="AW387" s="2">
        <v>1</v>
      </c>
      <c r="AX387" s="2"/>
      <c r="AY387" s="2"/>
      <c r="AZ387" s="2">
        <v>1</v>
      </c>
      <c r="BA387" s="2">
        <v>1</v>
      </c>
      <c r="BB387" s="2">
        <v>1</v>
      </c>
      <c r="BC387" s="2">
        <v>1</v>
      </c>
      <c r="BD387" s="2" t="s">
        <v>3</v>
      </c>
      <c r="BE387" s="2" t="s">
        <v>3</v>
      </c>
      <c r="BF387" s="2" t="s">
        <v>3</v>
      </c>
      <c r="BG387" s="2" t="s">
        <v>3</v>
      </c>
      <c r="BH387" s="2">
        <v>3</v>
      </c>
      <c r="BI387" s="2">
        <v>1</v>
      </c>
      <c r="BJ387" s="2" t="s">
        <v>165</v>
      </c>
      <c r="BK387" s="2"/>
      <c r="BL387" s="2"/>
      <c r="BM387" s="2">
        <v>500001</v>
      </c>
      <c r="BN387" s="2">
        <v>0</v>
      </c>
      <c r="BO387" s="2" t="s">
        <v>3</v>
      </c>
      <c r="BP387" s="2">
        <v>0</v>
      </c>
      <c r="BQ387" s="2">
        <v>8</v>
      </c>
      <c r="BR387" s="2">
        <v>0</v>
      </c>
      <c r="BS387" s="2">
        <v>1</v>
      </c>
      <c r="BT387" s="2">
        <v>1</v>
      </c>
      <c r="BU387" s="2">
        <v>1</v>
      </c>
      <c r="BV387" s="2">
        <v>1</v>
      </c>
      <c r="BW387" s="2">
        <v>1</v>
      </c>
      <c r="BX387" s="2">
        <v>1</v>
      </c>
      <c r="BY387" s="2" t="s">
        <v>3</v>
      </c>
      <c r="BZ387" s="2">
        <v>0</v>
      </c>
      <c r="CA387" s="2">
        <v>0</v>
      </c>
      <c r="CB387" s="2" t="s">
        <v>3</v>
      </c>
      <c r="CC387" s="2"/>
      <c r="CD387" s="2"/>
      <c r="CE387" s="2">
        <v>0</v>
      </c>
      <c r="CF387" s="2">
        <v>0</v>
      </c>
      <c r="CG387" s="2">
        <v>0</v>
      </c>
      <c r="CH387" s="2">
        <v>29</v>
      </c>
      <c r="CI387" s="2">
        <v>1</v>
      </c>
      <c r="CJ387" s="2">
        <v>0</v>
      </c>
      <c r="CK387" s="2">
        <v>0</v>
      </c>
      <c r="CL387" s="2">
        <v>0</v>
      </c>
      <c r="CM387" s="2">
        <v>0</v>
      </c>
      <c r="CN387" s="2" t="s">
        <v>3</v>
      </c>
      <c r="CO387" s="2">
        <v>0</v>
      </c>
      <c r="CP387" s="2">
        <f t="shared" si="347"/>
        <v>987</v>
      </c>
      <c r="CQ387" s="2">
        <f t="shared" si="348"/>
        <v>12.26</v>
      </c>
      <c r="CR387" s="2">
        <f t="shared" si="349"/>
        <v>0</v>
      </c>
      <c r="CS387" s="2">
        <f t="shared" si="350"/>
        <v>0</v>
      </c>
      <c r="CT387" s="2">
        <f t="shared" si="351"/>
        <v>0</v>
      </c>
      <c r="CU387" s="2">
        <f t="shared" si="352"/>
        <v>0</v>
      </c>
      <c r="CV387" s="2">
        <f t="shared" si="353"/>
        <v>0</v>
      </c>
      <c r="CW387" s="2">
        <f t="shared" si="354"/>
        <v>0</v>
      </c>
      <c r="CX387" s="2">
        <f t="shared" si="355"/>
        <v>0.01</v>
      </c>
      <c r="CY387" s="2">
        <f>(((S387+R387)*AT387)/100)</f>
        <v>0</v>
      </c>
      <c r="CZ387" s="2">
        <f>(((S387+R387)*AU387)/100)</f>
        <v>0</v>
      </c>
      <c r="DA387" s="2"/>
      <c r="DB387" s="2"/>
      <c r="DC387" s="2" t="s">
        <v>3</v>
      </c>
      <c r="DD387" s="2" t="s">
        <v>3</v>
      </c>
      <c r="DE387" s="2" t="s">
        <v>3</v>
      </c>
      <c r="DF387" s="2" t="s">
        <v>3</v>
      </c>
      <c r="DG387" s="2" t="s">
        <v>3</v>
      </c>
      <c r="DH387" s="2" t="s">
        <v>3</v>
      </c>
      <c r="DI387" s="2" t="s">
        <v>3</v>
      </c>
      <c r="DJ387" s="2" t="s">
        <v>3</v>
      </c>
      <c r="DK387" s="2" t="s">
        <v>3</v>
      </c>
      <c r="DL387" s="2" t="s">
        <v>3</v>
      </c>
      <c r="DM387" s="2" t="s">
        <v>3</v>
      </c>
      <c r="DN387" s="2">
        <v>0</v>
      </c>
      <c r="DO387" s="2">
        <v>0</v>
      </c>
      <c r="DP387" s="2">
        <v>1</v>
      </c>
      <c r="DQ387" s="2">
        <v>1</v>
      </c>
      <c r="DR387" s="2"/>
      <c r="DS387" s="2"/>
      <c r="DT387" s="2"/>
      <c r="DU387" s="2">
        <v>1005</v>
      </c>
      <c r="DV387" s="2" t="s">
        <v>56</v>
      </c>
      <c r="DW387" s="2" t="s">
        <v>56</v>
      </c>
      <c r="DX387" s="2">
        <v>1</v>
      </c>
      <c r="DY387" s="2"/>
      <c r="DZ387" s="2" t="s">
        <v>3</v>
      </c>
      <c r="EA387" s="2" t="s">
        <v>3</v>
      </c>
      <c r="EB387" s="2" t="s">
        <v>3</v>
      </c>
      <c r="EC387" s="2" t="s">
        <v>3</v>
      </c>
      <c r="ED387" s="2"/>
      <c r="EE387" s="2">
        <v>54328897</v>
      </c>
      <c r="EF387" s="2">
        <v>8</v>
      </c>
      <c r="EG387" s="2" t="s">
        <v>31</v>
      </c>
      <c r="EH387" s="2">
        <v>0</v>
      </c>
      <c r="EI387" s="2" t="s">
        <v>3</v>
      </c>
      <c r="EJ387" s="2">
        <v>1</v>
      </c>
      <c r="EK387" s="2">
        <v>500001</v>
      </c>
      <c r="EL387" s="2" t="s">
        <v>32</v>
      </c>
      <c r="EM387" s="2" t="s">
        <v>33</v>
      </c>
      <c r="EN387" s="2"/>
      <c r="EO387" s="2" t="s">
        <v>3</v>
      </c>
      <c r="EP387" s="2"/>
      <c r="EQ387" s="2">
        <v>0</v>
      </c>
      <c r="ER387" s="2">
        <v>12.26</v>
      </c>
      <c r="ES387" s="2">
        <v>12.26</v>
      </c>
      <c r="ET387" s="2">
        <v>0</v>
      </c>
      <c r="EU387" s="2">
        <v>0</v>
      </c>
      <c r="EV387" s="2">
        <v>0</v>
      </c>
      <c r="EW387" s="2">
        <v>0</v>
      </c>
      <c r="EX387" s="2">
        <v>0</v>
      </c>
      <c r="EY387" s="2"/>
      <c r="EZ387" s="2"/>
      <c r="FA387" s="2"/>
      <c r="FB387" s="2"/>
      <c r="FC387" s="2"/>
      <c r="FD387" s="2"/>
      <c r="FE387" s="2"/>
      <c r="FF387" s="2"/>
      <c r="FG387" s="2"/>
      <c r="FH387" s="2"/>
      <c r="FI387" s="2"/>
      <c r="FJ387" s="2"/>
      <c r="FK387" s="2"/>
      <c r="FL387" s="2"/>
      <c r="FM387" s="2"/>
      <c r="FN387" s="2"/>
      <c r="FO387" s="2"/>
      <c r="FP387" s="2"/>
      <c r="FQ387" s="2">
        <v>0</v>
      </c>
      <c r="FR387" s="2">
        <f t="shared" si="356"/>
        <v>0</v>
      </c>
      <c r="FS387" s="2">
        <v>0</v>
      </c>
      <c r="FT387" s="2"/>
      <c r="FU387" s="2"/>
      <c r="FV387" s="2"/>
      <c r="FW387" s="2"/>
      <c r="FX387" s="2">
        <v>0</v>
      </c>
      <c r="FY387" s="2">
        <v>0</v>
      </c>
      <c r="FZ387" s="2"/>
      <c r="GA387" s="2" t="s">
        <v>3</v>
      </c>
      <c r="GB387" s="2"/>
      <c r="GC387" s="2"/>
      <c r="GD387" s="2">
        <v>1</v>
      </c>
      <c r="GE387" s="2"/>
      <c r="GF387" s="2">
        <v>-810689284</v>
      </c>
      <c r="GG387" s="2">
        <v>2</v>
      </c>
      <c r="GH387" s="2">
        <v>1</v>
      </c>
      <c r="GI387" s="2">
        <v>-2</v>
      </c>
      <c r="GJ387" s="2">
        <v>0</v>
      </c>
      <c r="GK387" s="2">
        <v>0</v>
      </c>
      <c r="GL387" s="2">
        <f t="shared" si="357"/>
        <v>0</v>
      </c>
      <c r="GM387" s="2">
        <f t="shared" si="358"/>
        <v>987</v>
      </c>
      <c r="GN387" s="2">
        <f t="shared" si="359"/>
        <v>987</v>
      </c>
      <c r="GO387" s="2">
        <f t="shared" si="360"/>
        <v>0</v>
      </c>
      <c r="GP387" s="2">
        <f t="shared" si="361"/>
        <v>0</v>
      </c>
      <c r="GQ387" s="2"/>
      <c r="GR387" s="2">
        <v>0</v>
      </c>
      <c r="GS387" s="2">
        <v>3</v>
      </c>
      <c r="GT387" s="2">
        <v>0</v>
      </c>
      <c r="GU387" s="2" t="s">
        <v>3</v>
      </c>
      <c r="GV387" s="2">
        <f t="shared" si="362"/>
        <v>0</v>
      </c>
      <c r="GW387" s="2">
        <v>1</v>
      </c>
      <c r="GX387" s="2">
        <f t="shared" si="363"/>
        <v>0</v>
      </c>
      <c r="GY387" s="2"/>
      <c r="GZ387" s="2"/>
      <c r="HA387" s="2">
        <v>0</v>
      </c>
      <c r="HB387" s="2">
        <v>0</v>
      </c>
      <c r="HC387" s="2">
        <f t="shared" si="364"/>
        <v>0</v>
      </c>
      <c r="HD387" s="2"/>
      <c r="HE387" s="2" t="s">
        <v>3</v>
      </c>
      <c r="HF387" s="2" t="s">
        <v>3</v>
      </c>
      <c r="HG387" s="2"/>
      <c r="HH387" s="2"/>
      <c r="HI387" s="2"/>
      <c r="HJ387" s="2"/>
      <c r="HK387" s="2"/>
      <c r="HL387" s="2"/>
      <c r="HM387" s="2" t="s">
        <v>3</v>
      </c>
      <c r="HN387" s="2" t="s">
        <v>3</v>
      </c>
      <c r="HO387" s="2" t="s">
        <v>3</v>
      </c>
      <c r="HP387" s="2" t="s">
        <v>3</v>
      </c>
      <c r="HQ387" s="2" t="s">
        <v>3</v>
      </c>
      <c r="HR387" s="2"/>
      <c r="HS387" s="2"/>
      <c r="HT387" s="2"/>
      <c r="HU387" s="2"/>
      <c r="HV387" s="2"/>
      <c r="HW387" s="2"/>
      <c r="HX387" s="2"/>
      <c r="HY387" s="2"/>
      <c r="HZ387" s="2"/>
      <c r="IA387" s="2"/>
      <c r="IB387" s="2"/>
      <c r="IC387" s="2"/>
      <c r="ID387" s="2"/>
      <c r="IE387" s="2"/>
      <c r="IF387" s="2"/>
      <c r="IG387" s="2"/>
      <c r="IH387" s="2"/>
      <c r="II387" s="2"/>
      <c r="IJ387" s="2"/>
      <c r="IK387" s="2">
        <v>0</v>
      </c>
      <c r="IL387" s="2"/>
      <c r="IM387" s="2"/>
      <c r="IN387" s="2"/>
      <c r="IO387" s="2"/>
      <c r="IP387" s="2"/>
      <c r="IQ387" s="2"/>
      <c r="IR387" s="2"/>
      <c r="IS387" s="2"/>
      <c r="IT387" s="2"/>
      <c r="IU387" s="2"/>
    </row>
    <row r="388" spans="1:255" x14ac:dyDescent="0.2">
      <c r="A388">
        <v>18</v>
      </c>
      <c r="B388">
        <v>1</v>
      </c>
      <c r="C388">
        <v>278</v>
      </c>
      <c r="E388" t="s">
        <v>277</v>
      </c>
      <c r="F388" t="e">
        <f>'1.Лок.смета.и.Акт'!#REF!</f>
        <v>#REF!</v>
      </c>
      <c r="G388" t="s">
        <v>164</v>
      </c>
      <c r="H388" t="s">
        <v>56</v>
      </c>
      <c r="I388">
        <f>I386*J388</f>
        <v>80.5</v>
      </c>
      <c r="J388">
        <v>115.00000000000001</v>
      </c>
      <c r="K388">
        <v>115</v>
      </c>
      <c r="L388">
        <v>163.64500000000001</v>
      </c>
      <c r="M388">
        <v>0</v>
      </c>
      <c r="N388">
        <f t="shared" si="327"/>
        <v>163.64500000000001</v>
      </c>
      <c r="O388">
        <f t="shared" si="328"/>
        <v>1984</v>
      </c>
      <c r="P388">
        <f t="shared" si="329"/>
        <v>1984</v>
      </c>
      <c r="Q388">
        <f t="shared" si="330"/>
        <v>0</v>
      </c>
      <c r="R388">
        <f t="shared" si="331"/>
        <v>0</v>
      </c>
      <c r="S388">
        <f t="shared" si="332"/>
        <v>0</v>
      </c>
      <c r="T388">
        <f t="shared" si="333"/>
        <v>0</v>
      </c>
      <c r="U388">
        <f t="shared" si="334"/>
        <v>0</v>
      </c>
      <c r="V388">
        <f t="shared" si="335"/>
        <v>0</v>
      </c>
      <c r="W388">
        <f t="shared" si="336"/>
        <v>1</v>
      </c>
      <c r="X388">
        <f t="shared" si="337"/>
        <v>0</v>
      </c>
      <c r="Y388">
        <f t="shared" si="338"/>
        <v>0</v>
      </c>
      <c r="AA388">
        <v>69726884</v>
      </c>
      <c r="AB388">
        <f t="shared" si="339"/>
        <v>3.26</v>
      </c>
      <c r="AC388">
        <f>ROUND((ES388),2)</f>
        <v>3.26</v>
      </c>
      <c r="AD388">
        <f t="shared" si="340"/>
        <v>0</v>
      </c>
      <c r="AE388">
        <f t="shared" si="341"/>
        <v>0</v>
      </c>
      <c r="AF388">
        <f t="shared" si="342"/>
        <v>0</v>
      </c>
      <c r="AG388">
        <f t="shared" si="343"/>
        <v>0</v>
      </c>
      <c r="AH388">
        <f t="shared" si="344"/>
        <v>0</v>
      </c>
      <c r="AI388">
        <f t="shared" si="345"/>
        <v>0</v>
      </c>
      <c r="AJ388">
        <f t="shared" si="346"/>
        <v>0.01</v>
      </c>
      <c r="AK388">
        <v>3.2600000000000002</v>
      </c>
      <c r="AL388">
        <v>3.2600000000000002</v>
      </c>
      <c r="AM388">
        <v>0</v>
      </c>
      <c r="AN388">
        <v>0</v>
      </c>
      <c r="AO388">
        <v>0</v>
      </c>
      <c r="AP388">
        <v>0</v>
      </c>
      <c r="AQ388">
        <v>0</v>
      </c>
      <c r="AR388">
        <v>0</v>
      </c>
      <c r="AS388">
        <v>0.01</v>
      </c>
      <c r="AT388">
        <v>0</v>
      </c>
      <c r="AU388">
        <v>0</v>
      </c>
      <c r="AV388">
        <v>1</v>
      </c>
      <c r="AW388">
        <v>1</v>
      </c>
      <c r="AZ388">
        <v>1</v>
      </c>
      <c r="BA388">
        <v>1</v>
      </c>
      <c r="BB388">
        <v>1</v>
      </c>
      <c r="BC388">
        <v>7.56</v>
      </c>
      <c r="BD388" t="s">
        <v>3</v>
      </c>
      <c r="BE388" t="s">
        <v>3</v>
      </c>
      <c r="BF388" t="s">
        <v>3</v>
      </c>
      <c r="BG388" t="s">
        <v>3</v>
      </c>
      <c r="BH388">
        <v>3</v>
      </c>
      <c r="BI388">
        <v>1</v>
      </c>
      <c r="BJ388" t="s">
        <v>165</v>
      </c>
      <c r="BM388">
        <v>500001</v>
      </c>
      <c r="BN388">
        <v>0</v>
      </c>
      <c r="BO388" t="s">
        <v>3</v>
      </c>
      <c r="BP388">
        <v>0</v>
      </c>
      <c r="BQ388">
        <v>8</v>
      </c>
      <c r="BR388">
        <v>0</v>
      </c>
      <c r="BS388">
        <v>1</v>
      </c>
      <c r="BT388">
        <v>1</v>
      </c>
      <c r="BU388">
        <v>1</v>
      </c>
      <c r="BV388">
        <v>1</v>
      </c>
      <c r="BW388">
        <v>1</v>
      </c>
      <c r="BX388">
        <v>1</v>
      </c>
      <c r="BY388" t="s">
        <v>3</v>
      </c>
      <c r="BZ388">
        <v>0</v>
      </c>
      <c r="CA388">
        <v>0</v>
      </c>
      <c r="CB388" t="s">
        <v>3</v>
      </c>
      <c r="CE388">
        <v>0</v>
      </c>
      <c r="CF388">
        <v>0</v>
      </c>
      <c r="CG388">
        <v>0</v>
      </c>
      <c r="CH388">
        <v>29</v>
      </c>
      <c r="CI388">
        <v>1</v>
      </c>
      <c r="CJ388">
        <v>0</v>
      </c>
      <c r="CK388">
        <v>0</v>
      </c>
      <c r="CL388">
        <v>0</v>
      </c>
      <c r="CM388">
        <v>0</v>
      </c>
      <c r="CN388" t="s">
        <v>3</v>
      </c>
      <c r="CO388">
        <v>0</v>
      </c>
      <c r="CP388">
        <f t="shared" si="347"/>
        <v>1984</v>
      </c>
      <c r="CQ388">
        <f t="shared" si="348"/>
        <v>24.645599999999998</v>
      </c>
      <c r="CR388">
        <f t="shared" si="349"/>
        <v>0</v>
      </c>
      <c r="CS388">
        <f t="shared" si="350"/>
        <v>0</v>
      </c>
      <c r="CT388">
        <f t="shared" si="351"/>
        <v>0</v>
      </c>
      <c r="CU388">
        <f t="shared" si="352"/>
        <v>0</v>
      </c>
      <c r="CV388">
        <f t="shared" si="353"/>
        <v>0</v>
      </c>
      <c r="CW388">
        <f t="shared" si="354"/>
        <v>0</v>
      </c>
      <c r="CX388">
        <f t="shared" si="355"/>
        <v>0.01</v>
      </c>
      <c r="CY388">
        <f>(S388+R388)*(BZ388/100)</f>
        <v>0</v>
      </c>
      <c r="CZ388">
        <f>(S388+R388)*(CA388/100)</f>
        <v>0</v>
      </c>
      <c r="DC388" t="s">
        <v>3</v>
      </c>
      <c r="DD388" t="s">
        <v>3</v>
      </c>
      <c r="DE388" t="s">
        <v>3</v>
      </c>
      <c r="DF388" t="s">
        <v>3</v>
      </c>
      <c r="DG388" t="s">
        <v>3</v>
      </c>
      <c r="DH388" t="s">
        <v>3</v>
      </c>
      <c r="DI388" t="s">
        <v>3</v>
      </c>
      <c r="DJ388" t="s">
        <v>3</v>
      </c>
      <c r="DK388" t="s">
        <v>3</v>
      </c>
      <c r="DL388" t="s">
        <v>3</v>
      </c>
      <c r="DM388" t="s">
        <v>3</v>
      </c>
      <c r="DN388">
        <v>0</v>
      </c>
      <c r="DO388">
        <v>0</v>
      </c>
      <c r="DP388">
        <v>1</v>
      </c>
      <c r="DQ388">
        <v>1</v>
      </c>
      <c r="DU388">
        <v>1005</v>
      </c>
      <c r="DV388" t="s">
        <v>56</v>
      </c>
      <c r="DW388" t="e">
        <f>'1.Лок.смета.и.Акт'!#REF!</f>
        <v>#REF!</v>
      </c>
      <c r="DX388">
        <v>1</v>
      </c>
      <c r="DZ388" t="s">
        <v>3</v>
      </c>
      <c r="EA388" t="s">
        <v>3</v>
      </c>
      <c r="EB388" t="s">
        <v>3</v>
      </c>
      <c r="EC388" t="s">
        <v>3</v>
      </c>
      <c r="EE388">
        <v>54328897</v>
      </c>
      <c r="EF388">
        <v>8</v>
      </c>
      <c r="EG388" t="s">
        <v>31</v>
      </c>
      <c r="EH388">
        <v>0</v>
      </c>
      <c r="EI388" t="s">
        <v>3</v>
      </c>
      <c r="EJ388">
        <v>1</v>
      </c>
      <c r="EK388">
        <v>500001</v>
      </c>
      <c r="EL388" t="s">
        <v>32</v>
      </c>
      <c r="EM388" t="s">
        <v>33</v>
      </c>
      <c r="EO388" t="s">
        <v>3</v>
      </c>
      <c r="EQ388">
        <v>0</v>
      </c>
      <c r="ER388">
        <v>23.6</v>
      </c>
      <c r="ES388">
        <v>3.2600000000000002</v>
      </c>
      <c r="ET388">
        <v>0</v>
      </c>
      <c r="EU388">
        <v>0</v>
      </c>
      <c r="EV388">
        <v>0</v>
      </c>
      <c r="EW388">
        <v>0</v>
      </c>
      <c r="EX388">
        <v>0</v>
      </c>
      <c r="EZ388">
        <v>5</v>
      </c>
      <c r="FC388">
        <v>0</v>
      </c>
      <c r="FD388">
        <v>18</v>
      </c>
      <c r="FF388">
        <v>23.6</v>
      </c>
      <c r="FQ388">
        <v>0</v>
      </c>
      <c r="FR388">
        <f t="shared" si="356"/>
        <v>0</v>
      </c>
      <c r="FS388">
        <v>0</v>
      </c>
      <c r="FX388">
        <v>0</v>
      </c>
      <c r="FY388">
        <v>0</v>
      </c>
      <c r="GA388" t="s">
        <v>166</v>
      </c>
      <c r="GD388">
        <v>1</v>
      </c>
      <c r="GF388">
        <v>-810689284</v>
      </c>
      <c r="GG388">
        <v>2</v>
      </c>
      <c r="GH388">
        <v>3</v>
      </c>
      <c r="GI388">
        <v>5</v>
      </c>
      <c r="GJ388">
        <v>0</v>
      </c>
      <c r="GK388">
        <v>0</v>
      </c>
      <c r="GL388">
        <f t="shared" si="357"/>
        <v>0</v>
      </c>
      <c r="GM388">
        <f t="shared" si="358"/>
        <v>1984</v>
      </c>
      <c r="GN388">
        <f t="shared" si="359"/>
        <v>1984</v>
      </c>
      <c r="GO388">
        <f t="shared" si="360"/>
        <v>0</v>
      </c>
      <c r="GP388">
        <f t="shared" si="361"/>
        <v>0</v>
      </c>
      <c r="GR388">
        <v>1</v>
      </c>
      <c r="GS388">
        <v>1</v>
      </c>
      <c r="GT388">
        <v>0</v>
      </c>
      <c r="GU388" t="s">
        <v>3</v>
      </c>
      <c r="GV388">
        <f t="shared" si="362"/>
        <v>0</v>
      </c>
      <c r="GW388">
        <v>1</v>
      </c>
      <c r="GX388">
        <f t="shared" si="363"/>
        <v>0</v>
      </c>
      <c r="HA388">
        <v>0</v>
      </c>
      <c r="HB388">
        <v>0</v>
      </c>
      <c r="HC388">
        <f t="shared" si="364"/>
        <v>0</v>
      </c>
      <c r="HE388" t="s">
        <v>35</v>
      </c>
      <c r="HF388" t="s">
        <v>36</v>
      </c>
      <c r="HM388" t="s">
        <v>3</v>
      </c>
      <c r="HN388" t="s">
        <v>3</v>
      </c>
      <c r="HO388" t="s">
        <v>3</v>
      </c>
      <c r="HP388" t="s">
        <v>3</v>
      </c>
      <c r="HQ388" t="s">
        <v>3</v>
      </c>
      <c r="IK388">
        <v>0</v>
      </c>
    </row>
    <row r="389" spans="1:255" x14ac:dyDescent="0.2">
      <c r="A389" s="2">
        <v>17</v>
      </c>
      <c r="B389" s="2">
        <v>1</v>
      </c>
      <c r="C389" s="2">
        <f>ROW(SmtRes!A281)</f>
        <v>281</v>
      </c>
      <c r="D389" s="2">
        <f>ROW(EtalonRes!A285)</f>
        <v>285</v>
      </c>
      <c r="E389" s="2" t="s">
        <v>278</v>
      </c>
      <c r="F389" s="2" t="s">
        <v>168</v>
      </c>
      <c r="G389" s="2" t="s">
        <v>169</v>
      </c>
      <c r="H389" s="2" t="s">
        <v>170</v>
      </c>
      <c r="I389" s="2">
        <f>'1.Лок.смета.и.Акт'!E64</f>
        <v>0.7</v>
      </c>
      <c r="J389" s="2">
        <v>0</v>
      </c>
      <c r="K389" s="2">
        <v>0.7</v>
      </c>
      <c r="L389" s="2">
        <v>1.45</v>
      </c>
      <c r="M389" s="2">
        <v>0</v>
      </c>
      <c r="N389" s="2">
        <f t="shared" si="327"/>
        <v>1.45</v>
      </c>
      <c r="O389" s="2">
        <f t="shared" si="328"/>
        <v>34</v>
      </c>
      <c r="P389" s="2">
        <f t="shared" si="329"/>
        <v>0</v>
      </c>
      <c r="Q389" s="2">
        <f t="shared" si="330"/>
        <v>7</v>
      </c>
      <c r="R389" s="2">
        <f t="shared" si="331"/>
        <v>0</v>
      </c>
      <c r="S389" s="2">
        <f t="shared" si="332"/>
        <v>27</v>
      </c>
      <c r="T389" s="2">
        <f t="shared" si="333"/>
        <v>0</v>
      </c>
      <c r="U389" s="2">
        <f t="shared" si="334"/>
        <v>2.8979999999999997</v>
      </c>
      <c r="V389" s="2">
        <f t="shared" si="335"/>
        <v>0</v>
      </c>
      <c r="W389" s="2">
        <f t="shared" si="336"/>
        <v>0</v>
      </c>
      <c r="X389" s="2">
        <f t="shared" si="337"/>
        <v>42</v>
      </c>
      <c r="Y389" s="2">
        <f t="shared" si="338"/>
        <v>27</v>
      </c>
      <c r="Z389" s="2"/>
      <c r="AA389" s="2">
        <v>69726971</v>
      </c>
      <c r="AB389" s="2">
        <f t="shared" si="339"/>
        <v>48.16</v>
      </c>
      <c r="AC389" s="2">
        <f>ROUND((ES389+(SUM(SmtRes!BC279:'SmtRes'!BC281)+SUM(EtalonRes!AL283:'EtalonRes'!AL285))),2)</f>
        <v>0.01</v>
      </c>
      <c r="AD389" s="2">
        <f t="shared" si="340"/>
        <v>10.27</v>
      </c>
      <c r="AE389" s="2">
        <f t="shared" si="341"/>
        <v>0</v>
      </c>
      <c r="AF389" s="2">
        <f t="shared" si="342"/>
        <v>37.880000000000003</v>
      </c>
      <c r="AG389" s="2">
        <f t="shared" si="343"/>
        <v>0</v>
      </c>
      <c r="AH389" s="2">
        <f t="shared" si="344"/>
        <v>4.1399999999999997</v>
      </c>
      <c r="AI389" s="2">
        <f t="shared" si="345"/>
        <v>0</v>
      </c>
      <c r="AJ389" s="2">
        <f t="shared" si="346"/>
        <v>0</v>
      </c>
      <c r="AK389" s="2">
        <v>2419.79</v>
      </c>
      <c r="AL389" s="2">
        <v>2371.64</v>
      </c>
      <c r="AM389" s="2">
        <v>10.27</v>
      </c>
      <c r="AN389" s="2">
        <v>0</v>
      </c>
      <c r="AO389" s="2">
        <v>37.880000000000003</v>
      </c>
      <c r="AP389" s="2">
        <v>0</v>
      </c>
      <c r="AQ389" s="2">
        <v>4.1399999999999997</v>
      </c>
      <c r="AR389" s="2">
        <v>0</v>
      </c>
      <c r="AS389" s="2">
        <v>0</v>
      </c>
      <c r="AT389" s="2">
        <v>155</v>
      </c>
      <c r="AU389" s="2">
        <v>100</v>
      </c>
      <c r="AV389" s="2">
        <v>1</v>
      </c>
      <c r="AW389" s="2">
        <v>1</v>
      </c>
      <c r="AX389" s="2"/>
      <c r="AY389" s="2"/>
      <c r="AZ389" s="2">
        <v>1</v>
      </c>
      <c r="BA389" s="2">
        <v>1</v>
      </c>
      <c r="BB389" s="2">
        <v>1</v>
      </c>
      <c r="BC389" s="2">
        <v>1</v>
      </c>
      <c r="BD389" s="2" t="s">
        <v>3</v>
      </c>
      <c r="BE389" s="2" t="s">
        <v>3</v>
      </c>
      <c r="BF389" s="2" t="s">
        <v>3</v>
      </c>
      <c r="BG389" s="2" t="s">
        <v>3</v>
      </c>
      <c r="BH389" s="2">
        <v>0</v>
      </c>
      <c r="BI389" s="2">
        <v>1</v>
      </c>
      <c r="BJ389" s="2" t="s">
        <v>171</v>
      </c>
      <c r="BK389" s="2"/>
      <c r="BL389" s="2"/>
      <c r="BM389" s="2">
        <v>7005</v>
      </c>
      <c r="BN389" s="2">
        <v>0</v>
      </c>
      <c r="BO389" s="2" t="s">
        <v>3</v>
      </c>
      <c r="BP389" s="2">
        <v>0</v>
      </c>
      <c r="BQ389" s="2">
        <v>2</v>
      </c>
      <c r="BR389" s="2">
        <v>0</v>
      </c>
      <c r="BS389" s="2">
        <v>1</v>
      </c>
      <c r="BT389" s="2">
        <v>1</v>
      </c>
      <c r="BU389" s="2">
        <v>1</v>
      </c>
      <c r="BV389" s="2">
        <v>1</v>
      </c>
      <c r="BW389" s="2">
        <v>1</v>
      </c>
      <c r="BX389" s="2">
        <v>1</v>
      </c>
      <c r="BY389" s="2" t="s">
        <v>3</v>
      </c>
      <c r="BZ389" s="2">
        <v>155</v>
      </c>
      <c r="CA389" s="2">
        <v>100</v>
      </c>
      <c r="CB389" s="2" t="s">
        <v>3</v>
      </c>
      <c r="CC389" s="2"/>
      <c r="CD389" s="2"/>
      <c r="CE389" s="2">
        <v>0</v>
      </c>
      <c r="CF389" s="2">
        <v>0</v>
      </c>
      <c r="CG389" s="2">
        <v>0</v>
      </c>
      <c r="CH389" s="2">
        <v>30</v>
      </c>
      <c r="CI389" s="2">
        <v>0</v>
      </c>
      <c r="CJ389" s="2">
        <v>0</v>
      </c>
      <c r="CK389" s="2">
        <v>0</v>
      </c>
      <c r="CL389" s="2">
        <v>0</v>
      </c>
      <c r="CM389" s="2">
        <v>0</v>
      </c>
      <c r="CN389" s="2" t="s">
        <v>3</v>
      </c>
      <c r="CO389" s="2">
        <v>0</v>
      </c>
      <c r="CP389" s="2">
        <f t="shared" si="347"/>
        <v>34</v>
      </c>
      <c r="CQ389" s="2">
        <f t="shared" si="348"/>
        <v>0.01</v>
      </c>
      <c r="CR389" s="2">
        <f t="shared" si="349"/>
        <v>10.27</v>
      </c>
      <c r="CS389" s="2">
        <f t="shared" si="350"/>
        <v>0</v>
      </c>
      <c r="CT389" s="2">
        <f t="shared" si="351"/>
        <v>37.880000000000003</v>
      </c>
      <c r="CU389" s="2">
        <f t="shared" si="352"/>
        <v>0</v>
      </c>
      <c r="CV389" s="2">
        <f t="shared" si="353"/>
        <v>4.1399999999999997</v>
      </c>
      <c r="CW389" s="2">
        <f t="shared" si="354"/>
        <v>0</v>
      </c>
      <c r="CX389" s="2">
        <f t="shared" si="355"/>
        <v>0</v>
      </c>
      <c r="CY389" s="2">
        <f>(((S389+R389)*AT389)/100)</f>
        <v>41.85</v>
      </c>
      <c r="CZ389" s="2">
        <f>(((S389+R389)*AU389)/100)</f>
        <v>27</v>
      </c>
      <c r="DA389" s="2"/>
      <c r="DB389" s="2"/>
      <c r="DC389" s="2" t="s">
        <v>3</v>
      </c>
      <c r="DD389" s="2" t="s">
        <v>3</v>
      </c>
      <c r="DE389" s="2" t="s">
        <v>3</v>
      </c>
      <c r="DF389" s="2" t="s">
        <v>3</v>
      </c>
      <c r="DG389" s="2" t="s">
        <v>3</v>
      </c>
      <c r="DH389" s="2" t="s">
        <v>3</v>
      </c>
      <c r="DI389" s="2" t="s">
        <v>3</v>
      </c>
      <c r="DJ389" s="2" t="s">
        <v>3</v>
      </c>
      <c r="DK389" s="2" t="s">
        <v>3</v>
      </c>
      <c r="DL389" s="2" t="s">
        <v>3</v>
      </c>
      <c r="DM389" s="2" t="s">
        <v>3</v>
      </c>
      <c r="DN389" s="2">
        <v>0</v>
      </c>
      <c r="DO389" s="2">
        <v>0</v>
      </c>
      <c r="DP389" s="2">
        <v>1</v>
      </c>
      <c r="DQ389" s="2">
        <v>1</v>
      </c>
      <c r="DR389" s="2"/>
      <c r="DS389" s="2"/>
      <c r="DT389" s="2"/>
      <c r="DU389" s="2">
        <v>1013</v>
      </c>
      <c r="DV389" s="2" t="s">
        <v>170</v>
      </c>
      <c r="DW389" s="2" t="s">
        <v>170</v>
      </c>
      <c r="DX389" s="2">
        <v>1</v>
      </c>
      <c r="DY389" s="2"/>
      <c r="DZ389" s="2" t="s">
        <v>3</v>
      </c>
      <c r="EA389" s="2" t="s">
        <v>3</v>
      </c>
      <c r="EB389" s="2" t="s">
        <v>3</v>
      </c>
      <c r="EC389" s="2" t="s">
        <v>3</v>
      </c>
      <c r="ED389" s="2"/>
      <c r="EE389" s="2">
        <v>54328916</v>
      </c>
      <c r="EF389" s="2">
        <v>2</v>
      </c>
      <c r="EG389" s="2" t="s">
        <v>21</v>
      </c>
      <c r="EH389" s="2">
        <v>0</v>
      </c>
      <c r="EI389" s="2" t="s">
        <v>3</v>
      </c>
      <c r="EJ389" s="2">
        <v>1</v>
      </c>
      <c r="EK389" s="2">
        <v>7005</v>
      </c>
      <c r="EL389" s="2" t="s">
        <v>172</v>
      </c>
      <c r="EM389" s="2" t="s">
        <v>173</v>
      </c>
      <c r="EN389" s="2"/>
      <c r="EO389" s="2" t="s">
        <v>3</v>
      </c>
      <c r="EP389" s="2"/>
      <c r="EQ389" s="2">
        <v>1441792</v>
      </c>
      <c r="ER389" s="2">
        <v>2419.79</v>
      </c>
      <c r="ES389" s="2">
        <v>2371.64</v>
      </c>
      <c r="ET389" s="2">
        <v>10.27</v>
      </c>
      <c r="EU389" s="2">
        <v>0</v>
      </c>
      <c r="EV389" s="2">
        <v>37.880000000000003</v>
      </c>
      <c r="EW389" s="2">
        <v>4.1399999999999997</v>
      </c>
      <c r="EX389" s="2">
        <v>0</v>
      </c>
      <c r="EY389" s="2">
        <v>1</v>
      </c>
      <c r="EZ389" s="2"/>
      <c r="FA389" s="2"/>
      <c r="FB389" s="2"/>
      <c r="FC389" s="2"/>
      <c r="FD389" s="2"/>
      <c r="FE389" s="2"/>
      <c r="FF389" s="2"/>
      <c r="FG389" s="2"/>
      <c r="FH389" s="2"/>
      <c r="FI389" s="2"/>
      <c r="FJ389" s="2"/>
      <c r="FK389" s="2"/>
      <c r="FL389" s="2"/>
      <c r="FM389" s="2"/>
      <c r="FN389" s="2"/>
      <c r="FO389" s="2"/>
      <c r="FP389" s="2"/>
      <c r="FQ389" s="2">
        <v>0</v>
      </c>
      <c r="FR389" s="2">
        <f t="shared" si="356"/>
        <v>0</v>
      </c>
      <c r="FS389" s="2">
        <v>0</v>
      </c>
      <c r="FT389" s="2"/>
      <c r="FU389" s="2"/>
      <c r="FV389" s="2"/>
      <c r="FW389" s="2"/>
      <c r="FX389" s="2">
        <v>155</v>
      </c>
      <c r="FY389" s="2">
        <v>100</v>
      </c>
      <c r="FZ389" s="2"/>
      <c r="GA389" s="2" t="s">
        <v>3</v>
      </c>
      <c r="GB389" s="2"/>
      <c r="GC389" s="2"/>
      <c r="GD389" s="2">
        <v>1</v>
      </c>
      <c r="GE389" s="2"/>
      <c r="GF389" s="2">
        <v>-564704960</v>
      </c>
      <c r="GG389" s="2">
        <v>2</v>
      </c>
      <c r="GH389" s="2">
        <v>1</v>
      </c>
      <c r="GI389" s="2">
        <v>-2</v>
      </c>
      <c r="GJ389" s="2">
        <v>0</v>
      </c>
      <c r="GK389" s="2">
        <v>0</v>
      </c>
      <c r="GL389" s="2">
        <f t="shared" si="357"/>
        <v>0</v>
      </c>
      <c r="GM389" s="2">
        <f t="shared" si="358"/>
        <v>103</v>
      </c>
      <c r="GN389" s="2">
        <f t="shared" si="359"/>
        <v>103</v>
      </c>
      <c r="GO389" s="2">
        <f t="shared" si="360"/>
        <v>0</v>
      </c>
      <c r="GP389" s="2">
        <f t="shared" si="361"/>
        <v>0</v>
      </c>
      <c r="GQ389" s="2"/>
      <c r="GR389" s="2">
        <v>0</v>
      </c>
      <c r="GS389" s="2">
        <v>3</v>
      </c>
      <c r="GT389" s="2">
        <v>0</v>
      </c>
      <c r="GU389" s="2" t="s">
        <v>3</v>
      </c>
      <c r="GV389" s="2">
        <f t="shared" si="362"/>
        <v>0</v>
      </c>
      <c r="GW389" s="2">
        <v>1</v>
      </c>
      <c r="GX389" s="2">
        <f t="shared" si="363"/>
        <v>0</v>
      </c>
      <c r="GY389" s="2"/>
      <c r="GZ389" s="2"/>
      <c r="HA389" s="2">
        <v>0</v>
      </c>
      <c r="HB389" s="2">
        <v>0</v>
      </c>
      <c r="HC389" s="2">
        <f t="shared" si="364"/>
        <v>0</v>
      </c>
      <c r="HD389" s="2"/>
      <c r="HE389" s="2" t="s">
        <v>3</v>
      </c>
      <c r="HF389" s="2" t="s">
        <v>3</v>
      </c>
      <c r="HG389" s="2"/>
      <c r="HH389" s="2"/>
      <c r="HI389" s="2"/>
      <c r="HJ389" s="2"/>
      <c r="HK389" s="2"/>
      <c r="HL389" s="2"/>
      <c r="HM389" s="2" t="s">
        <v>3</v>
      </c>
      <c r="HN389" s="2" t="s">
        <v>174</v>
      </c>
      <c r="HO389" s="2" t="s">
        <v>175</v>
      </c>
      <c r="HP389" s="2" t="s">
        <v>176</v>
      </c>
      <c r="HQ389" s="2" t="s">
        <v>176</v>
      </c>
      <c r="HR389" s="2"/>
      <c r="HS389" s="2"/>
      <c r="HT389" s="2"/>
      <c r="HU389" s="2"/>
      <c r="HV389" s="2"/>
      <c r="HW389" s="2"/>
      <c r="HX389" s="2"/>
      <c r="HY389" s="2"/>
      <c r="HZ389" s="2"/>
      <c r="IA389" s="2"/>
      <c r="IB389" s="2"/>
      <c r="IC389" s="2"/>
      <c r="ID389" s="2"/>
      <c r="IE389" s="2"/>
      <c r="IF389" s="2"/>
      <c r="IG389" s="2"/>
      <c r="IH389" s="2"/>
      <c r="II389" s="2"/>
      <c r="IJ389" s="2"/>
      <c r="IK389" s="2">
        <v>0</v>
      </c>
      <c r="IL389" s="2"/>
      <c r="IM389" s="2"/>
      <c r="IN389" s="2"/>
      <c r="IO389" s="2"/>
      <c r="IP389" s="2"/>
      <c r="IQ389" s="2"/>
      <c r="IR389" s="2"/>
      <c r="IS389" s="2"/>
      <c r="IT389" s="2"/>
      <c r="IU389" s="2"/>
    </row>
    <row r="390" spans="1:255" x14ac:dyDescent="0.2">
      <c r="A390">
        <v>17</v>
      </c>
      <c r="B390">
        <v>1</v>
      </c>
      <c r="C390">
        <f>ROW(SmtRes!A284)</f>
        <v>284</v>
      </c>
      <c r="D390">
        <f>ROW(EtalonRes!A288)</f>
        <v>288</v>
      </c>
      <c r="E390" t="s">
        <v>278</v>
      </c>
      <c r="F390" t="s">
        <v>168</v>
      </c>
      <c r="G390" t="s">
        <v>169</v>
      </c>
      <c r="H390" t="s">
        <v>170</v>
      </c>
      <c r="I390">
        <f>'1.Лок.смета.и.Акт'!E64</f>
        <v>0.7</v>
      </c>
      <c r="J390">
        <v>0</v>
      </c>
      <c r="K390">
        <v>0.7</v>
      </c>
      <c r="L390">
        <v>1.45</v>
      </c>
      <c r="M390">
        <v>0</v>
      </c>
      <c r="N390">
        <f t="shared" si="327"/>
        <v>1.45</v>
      </c>
      <c r="O390">
        <f t="shared" si="328"/>
        <v>746</v>
      </c>
      <c r="P390">
        <f t="shared" si="329"/>
        <v>0</v>
      </c>
      <c r="Q390">
        <f t="shared" si="330"/>
        <v>67</v>
      </c>
      <c r="R390">
        <f t="shared" si="331"/>
        <v>0</v>
      </c>
      <c r="S390">
        <f t="shared" si="332"/>
        <v>679</v>
      </c>
      <c r="T390">
        <f t="shared" si="333"/>
        <v>0</v>
      </c>
      <c r="U390" t="e">
        <f t="shared" si="334"/>
        <v>#REF!</v>
      </c>
      <c r="V390">
        <f t="shared" si="335"/>
        <v>0</v>
      </c>
      <c r="W390">
        <f t="shared" si="336"/>
        <v>0</v>
      </c>
      <c r="X390" t="e">
        <f t="shared" si="337"/>
        <v>#REF!</v>
      </c>
      <c r="Y390" t="e">
        <f t="shared" si="338"/>
        <v>#REF!</v>
      </c>
      <c r="AA390">
        <v>69726884</v>
      </c>
      <c r="AB390">
        <f t="shared" si="339"/>
        <v>48.16</v>
      </c>
      <c r="AC390">
        <f>ROUND((ES390+(SUM(SmtRes!BC282:'SmtRes'!BC284)+SUM(EtalonRes!AL286:'EtalonRes'!AL288))),2)</f>
        <v>0.01</v>
      </c>
      <c r="AD390">
        <f t="shared" si="340"/>
        <v>10.27</v>
      </c>
      <c r="AE390">
        <f t="shared" si="341"/>
        <v>0</v>
      </c>
      <c r="AF390">
        <f t="shared" si="342"/>
        <v>37.880000000000003</v>
      </c>
      <c r="AG390">
        <f t="shared" si="343"/>
        <v>0</v>
      </c>
      <c r="AH390" t="e">
        <f t="shared" si="344"/>
        <v>#REF!</v>
      </c>
      <c r="AI390">
        <f t="shared" si="345"/>
        <v>0</v>
      </c>
      <c r="AJ390">
        <f t="shared" si="346"/>
        <v>0</v>
      </c>
      <c r="AK390">
        <v>2419.79</v>
      </c>
      <c r="AL390">
        <v>2371.64</v>
      </c>
      <c r="AM390">
        <v>10.27</v>
      </c>
      <c r="AN390">
        <v>0</v>
      </c>
      <c r="AO390">
        <v>37.880000000000003</v>
      </c>
      <c r="AP390">
        <v>0</v>
      </c>
      <c r="AQ390" t="e">
        <f>'1.Лок.смета.и.Акт'!#REF!</f>
        <v>#REF!</v>
      </c>
      <c r="AR390">
        <v>0</v>
      </c>
      <c r="AS390">
        <v>0</v>
      </c>
      <c r="AT390">
        <v>147</v>
      </c>
      <c r="AU390">
        <v>85</v>
      </c>
      <c r="AV390">
        <v>1</v>
      </c>
      <c r="AW390">
        <v>1</v>
      </c>
      <c r="AZ390">
        <v>1</v>
      </c>
      <c r="BA390">
        <v>25.6</v>
      </c>
      <c r="BB390">
        <v>9.3000000000000007</v>
      </c>
      <c r="BC390">
        <v>7.56</v>
      </c>
      <c r="BD390" t="s">
        <v>3</v>
      </c>
      <c r="BE390" t="s">
        <v>3</v>
      </c>
      <c r="BF390" t="s">
        <v>3</v>
      </c>
      <c r="BG390" t="s">
        <v>3</v>
      </c>
      <c r="BH390">
        <v>0</v>
      </c>
      <c r="BI390">
        <v>1</v>
      </c>
      <c r="BJ390" t="s">
        <v>171</v>
      </c>
      <c r="BM390">
        <v>7005</v>
      </c>
      <c r="BN390">
        <v>0</v>
      </c>
      <c r="BO390" t="s">
        <v>168</v>
      </c>
      <c r="BP390">
        <v>1</v>
      </c>
      <c r="BQ390">
        <v>2</v>
      </c>
      <c r="BR390">
        <v>0</v>
      </c>
      <c r="BS390">
        <v>19.8</v>
      </c>
      <c r="BT390">
        <v>1</v>
      </c>
      <c r="BU390">
        <v>1</v>
      </c>
      <c r="BV390">
        <v>1</v>
      </c>
      <c r="BW390">
        <v>1</v>
      </c>
      <c r="BX390">
        <v>1</v>
      </c>
      <c r="BY390" t="s">
        <v>3</v>
      </c>
      <c r="BZ390" t="e">
        <f>'1.Лок.смета.и.Акт'!#REF!</f>
        <v>#REF!</v>
      </c>
      <c r="CA390" t="e">
        <f>'1.Лок.смета.и.Акт'!#REF!</f>
        <v>#REF!</v>
      </c>
      <c r="CB390" t="s">
        <v>3</v>
      </c>
      <c r="CE390">
        <v>0</v>
      </c>
      <c r="CF390">
        <v>0</v>
      </c>
      <c r="CG390">
        <v>0</v>
      </c>
      <c r="CH390">
        <v>30</v>
      </c>
      <c r="CI390">
        <v>0</v>
      </c>
      <c r="CJ390">
        <v>0</v>
      </c>
      <c r="CK390">
        <v>0</v>
      </c>
      <c r="CL390">
        <v>0</v>
      </c>
      <c r="CM390">
        <v>0</v>
      </c>
      <c r="CN390" t="s">
        <v>3</v>
      </c>
      <c r="CO390">
        <v>0</v>
      </c>
      <c r="CP390">
        <f t="shared" si="347"/>
        <v>746</v>
      </c>
      <c r="CQ390">
        <f t="shared" si="348"/>
        <v>7.5600000000000001E-2</v>
      </c>
      <c r="CR390">
        <f t="shared" si="349"/>
        <v>95.51100000000001</v>
      </c>
      <c r="CS390">
        <f t="shared" si="350"/>
        <v>0</v>
      </c>
      <c r="CT390">
        <f t="shared" si="351"/>
        <v>969.72800000000007</v>
      </c>
      <c r="CU390">
        <f t="shared" si="352"/>
        <v>0</v>
      </c>
      <c r="CV390" t="e">
        <f t="shared" si="353"/>
        <v>#REF!</v>
      </c>
      <c r="CW390">
        <f t="shared" si="354"/>
        <v>0</v>
      </c>
      <c r="CX390">
        <f t="shared" si="355"/>
        <v>0</v>
      </c>
      <c r="CY390" t="e">
        <f>(S390+R390)*(BZ390/100)</f>
        <v>#REF!</v>
      </c>
      <c r="CZ390" t="e">
        <f>(S390+R390)*(CA390/100)</f>
        <v>#REF!</v>
      </c>
      <c r="DC390" t="s">
        <v>3</v>
      </c>
      <c r="DD390" t="s">
        <v>3</v>
      </c>
      <c r="DE390" t="s">
        <v>3</v>
      </c>
      <c r="DF390" t="s">
        <v>3</v>
      </c>
      <c r="DG390" t="s">
        <v>3</v>
      </c>
      <c r="DH390" t="s">
        <v>3</v>
      </c>
      <c r="DI390" t="s">
        <v>3</v>
      </c>
      <c r="DJ390" t="s">
        <v>3</v>
      </c>
      <c r="DK390" t="s">
        <v>3</v>
      </c>
      <c r="DL390" t="s">
        <v>3</v>
      </c>
      <c r="DM390" t="s">
        <v>3</v>
      </c>
      <c r="DN390">
        <v>155</v>
      </c>
      <c r="DO390">
        <v>100</v>
      </c>
      <c r="DP390">
        <v>1</v>
      </c>
      <c r="DQ390">
        <v>1</v>
      </c>
      <c r="DU390">
        <v>1013</v>
      </c>
      <c r="DV390" t="s">
        <v>170</v>
      </c>
      <c r="DW390" t="str">
        <f>'1.Лок.смета.и.Акт'!D64</f>
        <v>100 м шва</v>
      </c>
      <c r="DX390">
        <v>1</v>
      </c>
      <c r="DZ390" t="s">
        <v>3</v>
      </c>
      <c r="EA390" t="s">
        <v>3</v>
      </c>
      <c r="EB390" t="s">
        <v>3</v>
      </c>
      <c r="EC390" t="s">
        <v>3</v>
      </c>
      <c r="EE390">
        <v>54328916</v>
      </c>
      <c r="EF390">
        <v>2</v>
      </c>
      <c r="EG390" t="s">
        <v>21</v>
      </c>
      <c r="EH390">
        <v>0</v>
      </c>
      <c r="EI390" t="s">
        <v>3</v>
      </c>
      <c r="EJ390">
        <v>1</v>
      </c>
      <c r="EK390">
        <v>7005</v>
      </c>
      <c r="EL390" t="s">
        <v>172</v>
      </c>
      <c r="EM390" t="s">
        <v>173</v>
      </c>
      <c r="EO390" t="s">
        <v>3</v>
      </c>
      <c r="EQ390">
        <v>1441792</v>
      </c>
      <c r="ER390">
        <v>2419.79</v>
      </c>
      <c r="ES390">
        <v>2371.64</v>
      </c>
      <c r="ET390">
        <v>10.27</v>
      </c>
      <c r="EU390">
        <v>0</v>
      </c>
      <c r="EV390">
        <v>37.880000000000003</v>
      </c>
      <c r="EW390" t="e">
        <f>'1.Лок.смета.и.Акт'!#REF!</f>
        <v>#REF!</v>
      </c>
      <c r="EX390">
        <v>0</v>
      </c>
      <c r="EY390">
        <v>1</v>
      </c>
      <c r="FQ390">
        <v>0</v>
      </c>
      <c r="FR390">
        <f t="shared" si="356"/>
        <v>0</v>
      </c>
      <c r="FS390">
        <v>0</v>
      </c>
      <c r="FX390">
        <v>155</v>
      </c>
      <c r="FY390">
        <v>100</v>
      </c>
      <c r="GA390" t="s">
        <v>3</v>
      </c>
      <c r="GD390">
        <v>1</v>
      </c>
      <c r="GF390">
        <v>-564704960</v>
      </c>
      <c r="GG390">
        <v>2</v>
      </c>
      <c r="GH390">
        <v>1</v>
      </c>
      <c r="GI390">
        <v>2</v>
      </c>
      <c r="GJ390">
        <v>0</v>
      </c>
      <c r="GK390">
        <v>0</v>
      </c>
      <c r="GL390">
        <f t="shared" si="357"/>
        <v>0</v>
      </c>
      <c r="GM390" t="e">
        <f t="shared" si="358"/>
        <v>#REF!</v>
      </c>
      <c r="GN390" t="e">
        <f t="shared" si="359"/>
        <v>#REF!</v>
      </c>
      <c r="GO390">
        <f t="shared" si="360"/>
        <v>0</v>
      </c>
      <c r="GP390">
        <f t="shared" si="361"/>
        <v>0</v>
      </c>
      <c r="GR390">
        <v>0</v>
      </c>
      <c r="GS390">
        <v>3</v>
      </c>
      <c r="GT390">
        <v>0</v>
      </c>
      <c r="GU390" t="s">
        <v>3</v>
      </c>
      <c r="GV390">
        <f t="shared" si="362"/>
        <v>0</v>
      </c>
      <c r="GW390">
        <v>1008.6</v>
      </c>
      <c r="GX390">
        <f t="shared" si="363"/>
        <v>0</v>
      </c>
      <c r="HA390">
        <v>0</v>
      </c>
      <c r="HB390">
        <v>0</v>
      </c>
      <c r="HC390">
        <f t="shared" si="364"/>
        <v>0</v>
      </c>
      <c r="HE390" t="s">
        <v>3</v>
      </c>
      <c r="HF390" t="s">
        <v>3</v>
      </c>
      <c r="HM390" t="s">
        <v>3</v>
      </c>
      <c r="HN390" t="s">
        <v>174</v>
      </c>
      <c r="HO390" t="s">
        <v>175</v>
      </c>
      <c r="HP390" t="s">
        <v>176</v>
      </c>
      <c r="HQ390" t="s">
        <v>176</v>
      </c>
      <c r="IK390">
        <v>0</v>
      </c>
    </row>
    <row r="391" spans="1:255" x14ac:dyDescent="0.2">
      <c r="A391" s="2">
        <v>18</v>
      </c>
      <c r="B391" s="2">
        <v>1</v>
      </c>
      <c r="C391" s="2">
        <v>281</v>
      </c>
      <c r="D391" s="2"/>
      <c r="E391" s="2" t="s">
        <v>279</v>
      </c>
      <c r="F391" s="2" t="s">
        <v>178</v>
      </c>
      <c r="G391" s="2" t="s">
        <v>179</v>
      </c>
      <c r="H391" s="2" t="s">
        <v>180</v>
      </c>
      <c r="I391" s="2">
        <f>I389*J391</f>
        <v>0.73499999999999999</v>
      </c>
      <c r="J391" s="2">
        <v>1.05</v>
      </c>
      <c r="K391" s="2">
        <v>1.05</v>
      </c>
      <c r="L391" s="2">
        <v>1.5225</v>
      </c>
      <c r="M391" s="2">
        <v>0</v>
      </c>
      <c r="N391" s="2">
        <f t="shared" si="327"/>
        <v>1.5225</v>
      </c>
      <c r="O391" s="2">
        <f t="shared" si="328"/>
        <v>1660</v>
      </c>
      <c r="P391" s="2">
        <f t="shared" si="329"/>
        <v>1660</v>
      </c>
      <c r="Q391" s="2">
        <f t="shared" si="330"/>
        <v>0</v>
      </c>
      <c r="R391" s="2">
        <f t="shared" si="331"/>
        <v>0</v>
      </c>
      <c r="S391" s="2">
        <f t="shared" si="332"/>
        <v>0</v>
      </c>
      <c r="T391" s="2">
        <f t="shared" si="333"/>
        <v>0</v>
      </c>
      <c r="U391" s="2">
        <f t="shared" si="334"/>
        <v>0</v>
      </c>
      <c r="V391" s="2">
        <f t="shared" si="335"/>
        <v>0</v>
      </c>
      <c r="W391" s="2">
        <f t="shared" si="336"/>
        <v>0</v>
      </c>
      <c r="X391" s="2">
        <f t="shared" si="337"/>
        <v>0</v>
      </c>
      <c r="Y391" s="2">
        <f t="shared" si="338"/>
        <v>0</v>
      </c>
      <c r="Z391" s="2"/>
      <c r="AA391" s="2">
        <v>69726971</v>
      </c>
      <c r="AB391" s="2">
        <f t="shared" si="339"/>
        <v>2258.6999999999998</v>
      </c>
      <c r="AC391" s="2">
        <f>ROUND((ES391),2)</f>
        <v>2258.6999999999998</v>
      </c>
      <c r="AD391" s="2">
        <f t="shared" si="340"/>
        <v>0</v>
      </c>
      <c r="AE391" s="2">
        <f t="shared" si="341"/>
        <v>0</v>
      </c>
      <c r="AF391" s="2">
        <f t="shared" si="342"/>
        <v>0</v>
      </c>
      <c r="AG391" s="2">
        <f t="shared" si="343"/>
        <v>0</v>
      </c>
      <c r="AH391" s="2">
        <f t="shared" si="344"/>
        <v>0</v>
      </c>
      <c r="AI391" s="2">
        <f t="shared" si="345"/>
        <v>0</v>
      </c>
      <c r="AJ391" s="2">
        <f t="shared" si="346"/>
        <v>0</v>
      </c>
      <c r="AK391" s="2">
        <v>2258.6999999999998</v>
      </c>
      <c r="AL391" s="2">
        <v>2258.6999999999998</v>
      </c>
      <c r="AM391" s="2">
        <v>0</v>
      </c>
      <c r="AN391" s="2">
        <v>0</v>
      </c>
      <c r="AO391" s="2">
        <v>0</v>
      </c>
      <c r="AP391" s="2">
        <v>0</v>
      </c>
      <c r="AQ391" s="2">
        <v>0</v>
      </c>
      <c r="AR391" s="2">
        <v>0</v>
      </c>
      <c r="AS391" s="2">
        <v>0</v>
      </c>
      <c r="AT391" s="2">
        <v>0</v>
      </c>
      <c r="AU391" s="2">
        <v>0</v>
      </c>
      <c r="AV391" s="2">
        <v>1</v>
      </c>
      <c r="AW391" s="2">
        <v>1</v>
      </c>
      <c r="AX391" s="2"/>
      <c r="AY391" s="2"/>
      <c r="AZ391" s="2">
        <v>1</v>
      </c>
      <c r="BA391" s="2">
        <v>1</v>
      </c>
      <c r="BB391" s="2">
        <v>1</v>
      </c>
      <c r="BC391" s="2">
        <v>1</v>
      </c>
      <c r="BD391" s="2" t="s">
        <v>3</v>
      </c>
      <c r="BE391" s="2" t="s">
        <v>3</v>
      </c>
      <c r="BF391" s="2" t="s">
        <v>3</v>
      </c>
      <c r="BG391" s="2" t="s">
        <v>3</v>
      </c>
      <c r="BH391" s="2">
        <v>3</v>
      </c>
      <c r="BI391" s="2">
        <v>1</v>
      </c>
      <c r="BJ391" s="2" t="s">
        <v>181</v>
      </c>
      <c r="BK391" s="2"/>
      <c r="BL391" s="2"/>
      <c r="BM391" s="2">
        <v>500001</v>
      </c>
      <c r="BN391" s="2">
        <v>0</v>
      </c>
      <c r="BO391" s="2" t="s">
        <v>3</v>
      </c>
      <c r="BP391" s="2">
        <v>0</v>
      </c>
      <c r="BQ391" s="2">
        <v>8</v>
      </c>
      <c r="BR391" s="2">
        <v>0</v>
      </c>
      <c r="BS391" s="2">
        <v>1</v>
      </c>
      <c r="BT391" s="2">
        <v>1</v>
      </c>
      <c r="BU391" s="2">
        <v>1</v>
      </c>
      <c r="BV391" s="2">
        <v>1</v>
      </c>
      <c r="BW391" s="2">
        <v>1</v>
      </c>
      <c r="BX391" s="2">
        <v>1</v>
      </c>
      <c r="BY391" s="2" t="s">
        <v>3</v>
      </c>
      <c r="BZ391" s="2">
        <v>0</v>
      </c>
      <c r="CA391" s="2">
        <v>0</v>
      </c>
      <c r="CB391" s="2" t="s">
        <v>3</v>
      </c>
      <c r="CC391" s="2"/>
      <c r="CD391" s="2"/>
      <c r="CE391" s="2">
        <v>0</v>
      </c>
      <c r="CF391" s="2">
        <v>0</v>
      </c>
      <c r="CG391" s="2">
        <v>0</v>
      </c>
      <c r="CH391" s="2">
        <v>30</v>
      </c>
      <c r="CI391" s="2">
        <v>1</v>
      </c>
      <c r="CJ391" s="2">
        <v>0</v>
      </c>
      <c r="CK391" s="2">
        <v>0</v>
      </c>
      <c r="CL391" s="2">
        <v>0</v>
      </c>
      <c r="CM391" s="2">
        <v>0</v>
      </c>
      <c r="CN391" s="2" t="s">
        <v>3</v>
      </c>
      <c r="CO391" s="2">
        <v>0</v>
      </c>
      <c r="CP391" s="2">
        <f t="shared" si="347"/>
        <v>1660</v>
      </c>
      <c r="CQ391" s="2">
        <f t="shared" si="348"/>
        <v>2258.6999999999998</v>
      </c>
      <c r="CR391" s="2">
        <f t="shared" si="349"/>
        <v>0</v>
      </c>
      <c r="CS391" s="2">
        <f t="shared" si="350"/>
        <v>0</v>
      </c>
      <c r="CT391" s="2">
        <f t="shared" si="351"/>
        <v>0</v>
      </c>
      <c r="CU391" s="2">
        <f t="shared" si="352"/>
        <v>0</v>
      </c>
      <c r="CV391" s="2">
        <f t="shared" si="353"/>
        <v>0</v>
      </c>
      <c r="CW391" s="2">
        <f t="shared" si="354"/>
        <v>0</v>
      </c>
      <c r="CX391" s="2">
        <f t="shared" si="355"/>
        <v>0</v>
      </c>
      <c r="CY391" s="2">
        <f>(((S391+R391)*AT391)/100)</f>
        <v>0</v>
      </c>
      <c r="CZ391" s="2">
        <f>(((S391+R391)*AU391)/100)</f>
        <v>0</v>
      </c>
      <c r="DA391" s="2"/>
      <c r="DB391" s="2"/>
      <c r="DC391" s="2" t="s">
        <v>3</v>
      </c>
      <c r="DD391" s="2" t="s">
        <v>3</v>
      </c>
      <c r="DE391" s="2" t="s">
        <v>3</v>
      </c>
      <c r="DF391" s="2" t="s">
        <v>3</v>
      </c>
      <c r="DG391" s="2" t="s">
        <v>3</v>
      </c>
      <c r="DH391" s="2" t="s">
        <v>3</v>
      </c>
      <c r="DI391" s="2" t="s">
        <v>3</v>
      </c>
      <c r="DJ391" s="2" t="s">
        <v>3</v>
      </c>
      <c r="DK391" s="2" t="s">
        <v>3</v>
      </c>
      <c r="DL391" s="2" t="s">
        <v>3</v>
      </c>
      <c r="DM391" s="2" t="s">
        <v>3</v>
      </c>
      <c r="DN391" s="2">
        <v>0</v>
      </c>
      <c r="DO391" s="2">
        <v>0</v>
      </c>
      <c r="DP391" s="2">
        <v>1</v>
      </c>
      <c r="DQ391" s="2">
        <v>1</v>
      </c>
      <c r="DR391" s="2"/>
      <c r="DS391" s="2"/>
      <c r="DT391" s="2"/>
      <c r="DU391" s="2">
        <v>1003</v>
      </c>
      <c r="DV391" s="2" t="s">
        <v>180</v>
      </c>
      <c r="DW391" s="2" t="s">
        <v>180</v>
      </c>
      <c r="DX391" s="2">
        <v>100</v>
      </c>
      <c r="DY391" s="2"/>
      <c r="DZ391" s="2" t="s">
        <v>3</v>
      </c>
      <c r="EA391" s="2" t="s">
        <v>3</v>
      </c>
      <c r="EB391" s="2" t="s">
        <v>3</v>
      </c>
      <c r="EC391" s="2" t="s">
        <v>3</v>
      </c>
      <c r="ED391" s="2"/>
      <c r="EE391" s="2">
        <v>54328897</v>
      </c>
      <c r="EF391" s="2">
        <v>8</v>
      </c>
      <c r="EG391" s="2" t="s">
        <v>31</v>
      </c>
      <c r="EH391" s="2">
        <v>0</v>
      </c>
      <c r="EI391" s="2" t="s">
        <v>3</v>
      </c>
      <c r="EJ391" s="2">
        <v>1</v>
      </c>
      <c r="EK391" s="2">
        <v>500001</v>
      </c>
      <c r="EL391" s="2" t="s">
        <v>32</v>
      </c>
      <c r="EM391" s="2" t="s">
        <v>33</v>
      </c>
      <c r="EN391" s="2"/>
      <c r="EO391" s="2" t="s">
        <v>3</v>
      </c>
      <c r="EP391" s="2"/>
      <c r="EQ391" s="2">
        <v>0</v>
      </c>
      <c r="ER391" s="2">
        <v>2258.6999999999998</v>
      </c>
      <c r="ES391" s="2">
        <v>2258.6999999999998</v>
      </c>
      <c r="ET391" s="2">
        <v>0</v>
      </c>
      <c r="EU391" s="2">
        <v>0</v>
      </c>
      <c r="EV391" s="2">
        <v>0</v>
      </c>
      <c r="EW391" s="2">
        <v>0</v>
      </c>
      <c r="EX391" s="2">
        <v>0</v>
      </c>
      <c r="EY391" s="2"/>
      <c r="EZ391" s="2"/>
      <c r="FA391" s="2"/>
      <c r="FB391" s="2"/>
      <c r="FC391" s="2"/>
      <c r="FD391" s="2"/>
      <c r="FE391" s="2"/>
      <c r="FF391" s="2"/>
      <c r="FG391" s="2"/>
      <c r="FH391" s="2"/>
      <c r="FI391" s="2"/>
      <c r="FJ391" s="2"/>
      <c r="FK391" s="2"/>
      <c r="FL391" s="2"/>
      <c r="FM391" s="2"/>
      <c r="FN391" s="2"/>
      <c r="FO391" s="2"/>
      <c r="FP391" s="2"/>
      <c r="FQ391" s="2">
        <v>0</v>
      </c>
      <c r="FR391" s="2">
        <f t="shared" si="356"/>
        <v>0</v>
      </c>
      <c r="FS391" s="2">
        <v>0</v>
      </c>
      <c r="FT391" s="2"/>
      <c r="FU391" s="2"/>
      <c r="FV391" s="2"/>
      <c r="FW391" s="2"/>
      <c r="FX391" s="2">
        <v>0</v>
      </c>
      <c r="FY391" s="2">
        <v>0</v>
      </c>
      <c r="FZ391" s="2"/>
      <c r="GA391" s="2" t="s">
        <v>3</v>
      </c>
      <c r="GB391" s="2"/>
      <c r="GC391" s="2"/>
      <c r="GD391" s="2">
        <v>1</v>
      </c>
      <c r="GE391" s="2"/>
      <c r="GF391" s="2">
        <v>-239826058</v>
      </c>
      <c r="GG391" s="2">
        <v>2</v>
      </c>
      <c r="GH391" s="2">
        <v>1</v>
      </c>
      <c r="GI391" s="2">
        <v>-2</v>
      </c>
      <c r="GJ391" s="2">
        <v>0</v>
      </c>
      <c r="GK391" s="2">
        <v>0</v>
      </c>
      <c r="GL391" s="2">
        <f t="shared" si="357"/>
        <v>0</v>
      </c>
      <c r="GM391" s="2">
        <f t="shared" si="358"/>
        <v>1660</v>
      </c>
      <c r="GN391" s="2">
        <f t="shared" si="359"/>
        <v>1660</v>
      </c>
      <c r="GO391" s="2">
        <f t="shared" si="360"/>
        <v>0</v>
      </c>
      <c r="GP391" s="2">
        <f t="shared" si="361"/>
        <v>0</v>
      </c>
      <c r="GQ391" s="2"/>
      <c r="GR391" s="2">
        <v>0</v>
      </c>
      <c r="GS391" s="2">
        <v>3</v>
      </c>
      <c r="GT391" s="2">
        <v>0</v>
      </c>
      <c r="GU391" s="2" t="s">
        <v>3</v>
      </c>
      <c r="GV391" s="2">
        <f t="shared" si="362"/>
        <v>0</v>
      </c>
      <c r="GW391" s="2">
        <v>1</v>
      </c>
      <c r="GX391" s="2">
        <f t="shared" si="363"/>
        <v>0</v>
      </c>
      <c r="GY391" s="2"/>
      <c r="GZ391" s="2"/>
      <c r="HA391" s="2">
        <v>0</v>
      </c>
      <c r="HB391" s="2">
        <v>0</v>
      </c>
      <c r="HC391" s="2">
        <f t="shared" si="364"/>
        <v>0</v>
      </c>
      <c r="HD391" s="2"/>
      <c r="HE391" s="2" t="s">
        <v>3</v>
      </c>
      <c r="HF391" s="2" t="s">
        <v>3</v>
      </c>
      <c r="HG391" s="2"/>
      <c r="HH391" s="2"/>
      <c r="HI391" s="2"/>
      <c r="HJ391" s="2"/>
      <c r="HK391" s="2"/>
      <c r="HL391" s="2"/>
      <c r="HM391" s="2" t="s">
        <v>3</v>
      </c>
      <c r="HN391" s="2" t="s">
        <v>3</v>
      </c>
      <c r="HO391" s="2" t="s">
        <v>3</v>
      </c>
      <c r="HP391" s="2" t="s">
        <v>3</v>
      </c>
      <c r="HQ391" s="2" t="s">
        <v>3</v>
      </c>
      <c r="HR391" s="2"/>
      <c r="HS391" s="2"/>
      <c r="HT391" s="2"/>
      <c r="HU391" s="2"/>
      <c r="HV391" s="2"/>
      <c r="HW391" s="2"/>
      <c r="HX391" s="2"/>
      <c r="HY391" s="2"/>
      <c r="HZ391" s="2"/>
      <c r="IA391" s="2"/>
      <c r="IB391" s="2"/>
      <c r="IC391" s="2"/>
      <c r="ID391" s="2"/>
      <c r="IE391" s="2"/>
      <c r="IF391" s="2"/>
      <c r="IG391" s="2"/>
      <c r="IH391" s="2"/>
      <c r="II391" s="2"/>
      <c r="IJ391" s="2"/>
      <c r="IK391" s="2">
        <v>0</v>
      </c>
      <c r="IL391" s="2"/>
      <c r="IM391" s="2"/>
      <c r="IN391" s="2"/>
      <c r="IO391" s="2"/>
      <c r="IP391" s="2"/>
      <c r="IQ391" s="2"/>
      <c r="IR391" s="2"/>
      <c r="IS391" s="2"/>
      <c r="IT391" s="2"/>
      <c r="IU391" s="2"/>
    </row>
    <row r="392" spans="1:255" x14ac:dyDescent="0.2">
      <c r="A392">
        <v>18</v>
      </c>
      <c r="B392">
        <v>1</v>
      </c>
      <c r="C392">
        <v>284</v>
      </c>
      <c r="E392" t="s">
        <v>279</v>
      </c>
      <c r="F392" t="e">
        <f>'1.Лок.смета.и.Акт'!#REF!</f>
        <v>#REF!</v>
      </c>
      <c r="G392" t="s">
        <v>179</v>
      </c>
      <c r="H392" t="s">
        <v>180</v>
      </c>
      <c r="I392">
        <f>I390*J392</f>
        <v>0.73499999999999999</v>
      </c>
      <c r="J392">
        <v>1.05</v>
      </c>
      <c r="K392">
        <v>1.05</v>
      </c>
      <c r="L392">
        <v>1.5225</v>
      </c>
      <c r="M392">
        <v>0</v>
      </c>
      <c r="N392">
        <f t="shared" si="327"/>
        <v>1.5225</v>
      </c>
      <c r="O392">
        <f t="shared" si="328"/>
        <v>864</v>
      </c>
      <c r="P392">
        <f t="shared" si="329"/>
        <v>864</v>
      </c>
      <c r="Q392">
        <f t="shared" si="330"/>
        <v>0</v>
      </c>
      <c r="R392">
        <f t="shared" si="331"/>
        <v>0</v>
      </c>
      <c r="S392">
        <f t="shared" si="332"/>
        <v>0</v>
      </c>
      <c r="T392">
        <f t="shared" si="333"/>
        <v>0</v>
      </c>
      <c r="U392">
        <f t="shared" si="334"/>
        <v>0</v>
      </c>
      <c r="V392">
        <f t="shared" si="335"/>
        <v>0</v>
      </c>
      <c r="W392">
        <f t="shared" si="336"/>
        <v>0</v>
      </c>
      <c r="X392">
        <f t="shared" si="337"/>
        <v>0</v>
      </c>
      <c r="Y392">
        <f t="shared" si="338"/>
        <v>0</v>
      </c>
      <c r="AA392">
        <v>69726884</v>
      </c>
      <c r="AB392">
        <f t="shared" si="339"/>
        <v>155.58000000000001</v>
      </c>
      <c r="AC392">
        <f>ROUND((ES392),2)</f>
        <v>155.58000000000001</v>
      </c>
      <c r="AD392">
        <f t="shared" si="340"/>
        <v>0</v>
      </c>
      <c r="AE392">
        <f t="shared" si="341"/>
        <v>0</v>
      </c>
      <c r="AF392">
        <f t="shared" si="342"/>
        <v>0</v>
      </c>
      <c r="AG392">
        <f t="shared" si="343"/>
        <v>0</v>
      </c>
      <c r="AH392">
        <f t="shared" si="344"/>
        <v>0</v>
      </c>
      <c r="AI392">
        <f t="shared" si="345"/>
        <v>0</v>
      </c>
      <c r="AJ392">
        <f t="shared" si="346"/>
        <v>0</v>
      </c>
      <c r="AK392">
        <v>155.58000000000001</v>
      </c>
      <c r="AL392">
        <v>155.58000000000001</v>
      </c>
      <c r="AM392">
        <v>0</v>
      </c>
      <c r="AN392">
        <v>0</v>
      </c>
      <c r="AO392">
        <v>0</v>
      </c>
      <c r="AP392">
        <v>0</v>
      </c>
      <c r="AQ392">
        <v>0</v>
      </c>
      <c r="AR392">
        <v>0</v>
      </c>
      <c r="AS392">
        <v>0</v>
      </c>
      <c r="AT392">
        <v>0</v>
      </c>
      <c r="AU392">
        <v>0</v>
      </c>
      <c r="AV392">
        <v>1</v>
      </c>
      <c r="AW392">
        <v>1</v>
      </c>
      <c r="AZ392">
        <v>1</v>
      </c>
      <c r="BA392">
        <v>1</v>
      </c>
      <c r="BB392">
        <v>1</v>
      </c>
      <c r="BC392">
        <v>7.56</v>
      </c>
      <c r="BD392" t="s">
        <v>3</v>
      </c>
      <c r="BE392" t="s">
        <v>3</v>
      </c>
      <c r="BF392" t="s">
        <v>3</v>
      </c>
      <c r="BG392" t="s">
        <v>3</v>
      </c>
      <c r="BH392">
        <v>3</v>
      </c>
      <c r="BI392">
        <v>1</v>
      </c>
      <c r="BJ392" t="s">
        <v>181</v>
      </c>
      <c r="BM392">
        <v>500001</v>
      </c>
      <c r="BN392">
        <v>0</v>
      </c>
      <c r="BO392" t="s">
        <v>3</v>
      </c>
      <c r="BP392">
        <v>0</v>
      </c>
      <c r="BQ392">
        <v>8</v>
      </c>
      <c r="BR392">
        <v>0</v>
      </c>
      <c r="BS392">
        <v>1</v>
      </c>
      <c r="BT392">
        <v>1</v>
      </c>
      <c r="BU392">
        <v>1</v>
      </c>
      <c r="BV392">
        <v>1</v>
      </c>
      <c r="BW392">
        <v>1</v>
      </c>
      <c r="BX392">
        <v>1</v>
      </c>
      <c r="BY392" t="s">
        <v>3</v>
      </c>
      <c r="BZ392">
        <v>0</v>
      </c>
      <c r="CA392">
        <v>0</v>
      </c>
      <c r="CB392" t="s">
        <v>3</v>
      </c>
      <c r="CE392">
        <v>0</v>
      </c>
      <c r="CF392">
        <v>0</v>
      </c>
      <c r="CG392">
        <v>0</v>
      </c>
      <c r="CH392">
        <v>30</v>
      </c>
      <c r="CI392">
        <v>1</v>
      </c>
      <c r="CJ392">
        <v>0</v>
      </c>
      <c r="CK392">
        <v>0</v>
      </c>
      <c r="CL392">
        <v>0</v>
      </c>
      <c r="CM392">
        <v>0</v>
      </c>
      <c r="CN392" t="s">
        <v>3</v>
      </c>
      <c r="CO392">
        <v>0</v>
      </c>
      <c r="CP392">
        <f t="shared" si="347"/>
        <v>864</v>
      </c>
      <c r="CQ392">
        <f t="shared" si="348"/>
        <v>1176.1848</v>
      </c>
      <c r="CR392">
        <f t="shared" si="349"/>
        <v>0</v>
      </c>
      <c r="CS392">
        <f t="shared" si="350"/>
        <v>0</v>
      </c>
      <c r="CT392">
        <f t="shared" si="351"/>
        <v>0</v>
      </c>
      <c r="CU392">
        <f t="shared" si="352"/>
        <v>0</v>
      </c>
      <c r="CV392">
        <f t="shared" si="353"/>
        <v>0</v>
      </c>
      <c r="CW392">
        <f t="shared" si="354"/>
        <v>0</v>
      </c>
      <c r="CX392">
        <f t="shared" si="355"/>
        <v>0</v>
      </c>
      <c r="CY392">
        <f>(S392+R392)*(BZ392/100)</f>
        <v>0</v>
      </c>
      <c r="CZ392">
        <f>(S392+R392)*(CA392/100)</f>
        <v>0</v>
      </c>
      <c r="DC392" t="s">
        <v>3</v>
      </c>
      <c r="DD392" t="s">
        <v>3</v>
      </c>
      <c r="DE392" t="s">
        <v>3</v>
      </c>
      <c r="DF392" t="s">
        <v>3</v>
      </c>
      <c r="DG392" t="s">
        <v>3</v>
      </c>
      <c r="DH392" t="s">
        <v>3</v>
      </c>
      <c r="DI392" t="s">
        <v>3</v>
      </c>
      <c r="DJ392" t="s">
        <v>3</v>
      </c>
      <c r="DK392" t="s">
        <v>3</v>
      </c>
      <c r="DL392" t="s">
        <v>3</v>
      </c>
      <c r="DM392" t="s">
        <v>3</v>
      </c>
      <c r="DN392">
        <v>0</v>
      </c>
      <c r="DO392">
        <v>0</v>
      </c>
      <c r="DP392">
        <v>1</v>
      </c>
      <c r="DQ392">
        <v>1</v>
      </c>
      <c r="DU392">
        <v>1003</v>
      </c>
      <c r="DV392" t="s">
        <v>180</v>
      </c>
      <c r="DW392" t="e">
        <f>'1.Лок.смета.и.Акт'!#REF!</f>
        <v>#REF!</v>
      </c>
      <c r="DX392">
        <v>100</v>
      </c>
      <c r="DZ392" t="s">
        <v>3</v>
      </c>
      <c r="EA392" t="s">
        <v>3</v>
      </c>
      <c r="EB392" t="s">
        <v>3</v>
      </c>
      <c r="EC392" t="s">
        <v>3</v>
      </c>
      <c r="EE392">
        <v>54328897</v>
      </c>
      <c r="EF392">
        <v>8</v>
      </c>
      <c r="EG392" t="s">
        <v>31</v>
      </c>
      <c r="EH392">
        <v>0</v>
      </c>
      <c r="EI392" t="s">
        <v>3</v>
      </c>
      <c r="EJ392">
        <v>1</v>
      </c>
      <c r="EK392">
        <v>500001</v>
      </c>
      <c r="EL392" t="s">
        <v>32</v>
      </c>
      <c r="EM392" t="s">
        <v>33</v>
      </c>
      <c r="EO392" t="s">
        <v>3</v>
      </c>
      <c r="EQ392">
        <v>0</v>
      </c>
      <c r="ER392">
        <v>1125</v>
      </c>
      <c r="ES392">
        <v>155.58000000000001</v>
      </c>
      <c r="ET392">
        <v>0</v>
      </c>
      <c r="EU392">
        <v>0</v>
      </c>
      <c r="EV392">
        <v>0</v>
      </c>
      <c r="EW392">
        <v>0</v>
      </c>
      <c r="EX392">
        <v>0</v>
      </c>
      <c r="EZ392">
        <v>5</v>
      </c>
      <c r="FC392">
        <v>0</v>
      </c>
      <c r="FD392">
        <v>18</v>
      </c>
      <c r="FF392">
        <v>1125</v>
      </c>
      <c r="FQ392">
        <v>0</v>
      </c>
      <c r="FR392">
        <f t="shared" si="356"/>
        <v>0</v>
      </c>
      <c r="FS392">
        <v>0</v>
      </c>
      <c r="FX392">
        <v>0</v>
      </c>
      <c r="FY392">
        <v>0</v>
      </c>
      <c r="GA392" t="s">
        <v>182</v>
      </c>
      <c r="GD392">
        <v>1</v>
      </c>
      <c r="GF392">
        <v>-239826058</v>
      </c>
      <c r="GG392">
        <v>2</v>
      </c>
      <c r="GH392">
        <v>3</v>
      </c>
      <c r="GI392">
        <v>5</v>
      </c>
      <c r="GJ392">
        <v>0</v>
      </c>
      <c r="GK392">
        <v>0</v>
      </c>
      <c r="GL392">
        <f t="shared" si="357"/>
        <v>0</v>
      </c>
      <c r="GM392">
        <f t="shared" si="358"/>
        <v>864</v>
      </c>
      <c r="GN392">
        <f t="shared" si="359"/>
        <v>864</v>
      </c>
      <c r="GO392">
        <f t="shared" si="360"/>
        <v>0</v>
      </c>
      <c r="GP392">
        <f t="shared" si="361"/>
        <v>0</v>
      </c>
      <c r="GR392">
        <v>1</v>
      </c>
      <c r="GS392">
        <v>1</v>
      </c>
      <c r="GT392">
        <v>0</v>
      </c>
      <c r="GU392" t="s">
        <v>3</v>
      </c>
      <c r="GV392">
        <f t="shared" si="362"/>
        <v>0</v>
      </c>
      <c r="GW392">
        <v>1</v>
      </c>
      <c r="GX392">
        <f t="shared" si="363"/>
        <v>0</v>
      </c>
      <c r="HA392">
        <v>0</v>
      </c>
      <c r="HB392">
        <v>0</v>
      </c>
      <c r="HC392">
        <f t="shared" si="364"/>
        <v>0</v>
      </c>
      <c r="HE392" t="s">
        <v>35</v>
      </c>
      <c r="HF392" t="s">
        <v>36</v>
      </c>
      <c r="HM392" t="s">
        <v>3</v>
      </c>
      <c r="HN392" t="s">
        <v>3</v>
      </c>
      <c r="HO392" t="s">
        <v>3</v>
      </c>
      <c r="HP392" t="s">
        <v>3</v>
      </c>
      <c r="HQ392" t="s">
        <v>3</v>
      </c>
      <c r="IK392">
        <v>0</v>
      </c>
    </row>
    <row r="393" spans="1:255" x14ac:dyDescent="0.2">
      <c r="A393" s="2">
        <v>17</v>
      </c>
      <c r="B393" s="2">
        <v>1</v>
      </c>
      <c r="C393" s="2">
        <f>ROW(SmtRes!A290)</f>
        <v>290</v>
      </c>
      <c r="D393" s="2">
        <f>ROW(EtalonRes!A294)</f>
        <v>294</v>
      </c>
      <c r="E393" s="2" t="s">
        <v>280</v>
      </c>
      <c r="F393" s="2" t="s">
        <v>184</v>
      </c>
      <c r="G393" s="2" t="s">
        <v>281</v>
      </c>
      <c r="H393" s="2" t="s">
        <v>186</v>
      </c>
      <c r="I393" s="2">
        <f>'1.Лок.смета.и.Акт'!E65</f>
        <v>0.7</v>
      </c>
      <c r="J393" s="2">
        <v>0</v>
      </c>
      <c r="K393" s="2">
        <v>0.7</v>
      </c>
      <c r="L393" s="2">
        <v>1.3580000000000001</v>
      </c>
      <c r="M393" s="2">
        <v>0</v>
      </c>
      <c r="N393" s="2">
        <f t="shared" si="327"/>
        <v>1.3580000000000001</v>
      </c>
      <c r="O393" s="2">
        <f t="shared" si="328"/>
        <v>253</v>
      </c>
      <c r="P393" s="2">
        <f t="shared" si="329"/>
        <v>0</v>
      </c>
      <c r="Q393" s="2">
        <f t="shared" si="330"/>
        <v>31</v>
      </c>
      <c r="R393" s="2">
        <f t="shared" si="331"/>
        <v>12</v>
      </c>
      <c r="S393" s="2">
        <f t="shared" si="332"/>
        <v>222</v>
      </c>
      <c r="T393" s="2">
        <f t="shared" si="333"/>
        <v>0</v>
      </c>
      <c r="U393" s="2">
        <f t="shared" si="334"/>
        <v>27.656999999999996</v>
      </c>
      <c r="V393" s="2">
        <f t="shared" si="335"/>
        <v>0.8889999999999999</v>
      </c>
      <c r="W393" s="2">
        <f t="shared" si="336"/>
        <v>0</v>
      </c>
      <c r="X393" s="2">
        <f t="shared" si="337"/>
        <v>288</v>
      </c>
      <c r="Y393" s="2">
        <f t="shared" si="338"/>
        <v>176</v>
      </c>
      <c r="Z393" s="2"/>
      <c r="AA393" s="2">
        <v>69726971</v>
      </c>
      <c r="AB393" s="2">
        <f t="shared" si="339"/>
        <v>360.73</v>
      </c>
      <c r="AC393" s="2">
        <f>ROUND((ES393+(SUM(SmtRes!BC285:'SmtRes'!BC290)+SUM(EtalonRes!AL289:'EtalonRes'!AL294))),2)</f>
        <v>0</v>
      </c>
      <c r="AD393" s="2">
        <f t="shared" si="340"/>
        <v>44.25</v>
      </c>
      <c r="AE393" s="2">
        <f t="shared" si="341"/>
        <v>17.28</v>
      </c>
      <c r="AF393" s="2">
        <f t="shared" si="342"/>
        <v>316.48</v>
      </c>
      <c r="AG393" s="2">
        <f t="shared" si="343"/>
        <v>0</v>
      </c>
      <c r="AH393" s="2">
        <f t="shared" si="344"/>
        <v>39.51</v>
      </c>
      <c r="AI393" s="2">
        <f t="shared" si="345"/>
        <v>1.27</v>
      </c>
      <c r="AJ393" s="2">
        <f t="shared" si="346"/>
        <v>0</v>
      </c>
      <c r="AK393" s="2">
        <v>1394.91</v>
      </c>
      <c r="AL393" s="2">
        <v>1034.18</v>
      </c>
      <c r="AM393" s="2">
        <v>44.25</v>
      </c>
      <c r="AN393" s="2">
        <v>17.28</v>
      </c>
      <c r="AO393" s="2">
        <v>316.48</v>
      </c>
      <c r="AP393" s="2">
        <v>0</v>
      </c>
      <c r="AQ393" s="2">
        <v>39.51</v>
      </c>
      <c r="AR393" s="2">
        <v>1.27</v>
      </c>
      <c r="AS393" s="2">
        <v>0</v>
      </c>
      <c r="AT393" s="2">
        <v>123</v>
      </c>
      <c r="AU393" s="2">
        <v>75</v>
      </c>
      <c r="AV393" s="2">
        <v>1</v>
      </c>
      <c r="AW393" s="2">
        <v>1</v>
      </c>
      <c r="AX393" s="2"/>
      <c r="AY393" s="2"/>
      <c r="AZ393" s="2">
        <v>1</v>
      </c>
      <c r="BA393" s="2">
        <v>1</v>
      </c>
      <c r="BB393" s="2">
        <v>1</v>
      </c>
      <c r="BC393" s="2">
        <v>1</v>
      </c>
      <c r="BD393" s="2" t="s">
        <v>3</v>
      </c>
      <c r="BE393" s="2" t="s">
        <v>3</v>
      </c>
      <c r="BF393" s="2" t="s">
        <v>3</v>
      </c>
      <c r="BG393" s="2" t="s">
        <v>3</v>
      </c>
      <c r="BH393" s="2">
        <v>0</v>
      </c>
      <c r="BI393" s="2">
        <v>1</v>
      </c>
      <c r="BJ393" s="2" t="s">
        <v>187</v>
      </c>
      <c r="BK393" s="2"/>
      <c r="BL393" s="2"/>
      <c r="BM393" s="2">
        <v>11001</v>
      </c>
      <c r="BN393" s="2">
        <v>0</v>
      </c>
      <c r="BO393" s="2" t="s">
        <v>3</v>
      </c>
      <c r="BP393" s="2">
        <v>0</v>
      </c>
      <c r="BQ393" s="2">
        <v>2</v>
      </c>
      <c r="BR393" s="2">
        <v>0</v>
      </c>
      <c r="BS393" s="2">
        <v>1</v>
      </c>
      <c r="BT393" s="2">
        <v>1</v>
      </c>
      <c r="BU393" s="2">
        <v>1</v>
      </c>
      <c r="BV393" s="2">
        <v>1</v>
      </c>
      <c r="BW393" s="2">
        <v>1</v>
      </c>
      <c r="BX393" s="2">
        <v>1</v>
      </c>
      <c r="BY393" s="2" t="s">
        <v>3</v>
      </c>
      <c r="BZ393" s="2">
        <v>123</v>
      </c>
      <c r="CA393" s="2">
        <v>75</v>
      </c>
      <c r="CB393" s="2" t="s">
        <v>3</v>
      </c>
      <c r="CC393" s="2"/>
      <c r="CD393" s="2"/>
      <c r="CE393" s="2">
        <v>0</v>
      </c>
      <c r="CF393" s="2">
        <v>0</v>
      </c>
      <c r="CG393" s="2">
        <v>0</v>
      </c>
      <c r="CH393" s="2">
        <v>31</v>
      </c>
      <c r="CI393" s="2">
        <v>0</v>
      </c>
      <c r="CJ393" s="2">
        <v>0</v>
      </c>
      <c r="CK393" s="2">
        <v>0</v>
      </c>
      <c r="CL393" s="2">
        <v>0</v>
      </c>
      <c r="CM393" s="2">
        <v>0</v>
      </c>
      <c r="CN393" s="2" t="s">
        <v>3</v>
      </c>
      <c r="CO393" s="2">
        <v>0</v>
      </c>
      <c r="CP393" s="2">
        <f t="shared" si="347"/>
        <v>253</v>
      </c>
      <c r="CQ393" s="2">
        <f t="shared" si="348"/>
        <v>0</v>
      </c>
      <c r="CR393" s="2">
        <f t="shared" si="349"/>
        <v>44.25</v>
      </c>
      <c r="CS393" s="2">
        <f t="shared" si="350"/>
        <v>17.28</v>
      </c>
      <c r="CT393" s="2">
        <f t="shared" si="351"/>
        <v>316.48</v>
      </c>
      <c r="CU393" s="2">
        <f t="shared" si="352"/>
        <v>0</v>
      </c>
      <c r="CV393" s="2">
        <f t="shared" si="353"/>
        <v>39.51</v>
      </c>
      <c r="CW393" s="2">
        <f t="shared" si="354"/>
        <v>1.27</v>
      </c>
      <c r="CX393" s="2">
        <f t="shared" si="355"/>
        <v>0</v>
      </c>
      <c r="CY393" s="2">
        <f>(((S393+R393)*AT393)/100)</f>
        <v>287.82</v>
      </c>
      <c r="CZ393" s="2">
        <f>(((S393+R393)*AU393)/100)</f>
        <v>175.5</v>
      </c>
      <c r="DA393" s="2"/>
      <c r="DB393" s="2"/>
      <c r="DC393" s="2" t="s">
        <v>3</v>
      </c>
      <c r="DD393" s="2" t="s">
        <v>3</v>
      </c>
      <c r="DE393" s="2" t="s">
        <v>3</v>
      </c>
      <c r="DF393" s="2" t="s">
        <v>3</v>
      </c>
      <c r="DG393" s="2" t="s">
        <v>3</v>
      </c>
      <c r="DH393" s="2" t="s">
        <v>3</v>
      </c>
      <c r="DI393" s="2" t="s">
        <v>3</v>
      </c>
      <c r="DJ393" s="2" t="s">
        <v>3</v>
      </c>
      <c r="DK393" s="2" t="s">
        <v>3</v>
      </c>
      <c r="DL393" s="2" t="s">
        <v>3</v>
      </c>
      <c r="DM393" s="2" t="s">
        <v>3</v>
      </c>
      <c r="DN393" s="2">
        <v>0</v>
      </c>
      <c r="DO393" s="2">
        <v>0</v>
      </c>
      <c r="DP393" s="2">
        <v>1</v>
      </c>
      <c r="DQ393" s="2">
        <v>1</v>
      </c>
      <c r="DR393" s="2"/>
      <c r="DS393" s="2"/>
      <c r="DT393" s="2"/>
      <c r="DU393" s="2">
        <v>1013</v>
      </c>
      <c r="DV393" s="2" t="s">
        <v>186</v>
      </c>
      <c r="DW393" s="2" t="s">
        <v>186</v>
      </c>
      <c r="DX393" s="2">
        <v>1</v>
      </c>
      <c r="DY393" s="2"/>
      <c r="DZ393" s="2" t="s">
        <v>3</v>
      </c>
      <c r="EA393" s="2" t="s">
        <v>3</v>
      </c>
      <c r="EB393" s="2" t="s">
        <v>3</v>
      </c>
      <c r="EC393" s="2" t="s">
        <v>3</v>
      </c>
      <c r="ED393" s="2"/>
      <c r="EE393" s="2">
        <v>54328965</v>
      </c>
      <c r="EF393" s="2">
        <v>2</v>
      </c>
      <c r="EG393" s="2" t="s">
        <v>21</v>
      </c>
      <c r="EH393" s="2">
        <v>0</v>
      </c>
      <c r="EI393" s="2" t="s">
        <v>3</v>
      </c>
      <c r="EJ393" s="2">
        <v>1</v>
      </c>
      <c r="EK393" s="2">
        <v>11001</v>
      </c>
      <c r="EL393" s="2" t="s">
        <v>22</v>
      </c>
      <c r="EM393" s="2" t="s">
        <v>23</v>
      </c>
      <c r="EN393" s="2"/>
      <c r="EO393" s="2" t="s">
        <v>3</v>
      </c>
      <c r="EP393" s="2"/>
      <c r="EQ393" s="2">
        <v>1441792</v>
      </c>
      <c r="ER393" s="2">
        <v>1394.91</v>
      </c>
      <c r="ES393" s="2">
        <v>1034.18</v>
      </c>
      <c r="ET393" s="2">
        <v>44.25</v>
      </c>
      <c r="EU393" s="2">
        <v>17.28</v>
      </c>
      <c r="EV393" s="2">
        <v>316.48</v>
      </c>
      <c r="EW393" s="2">
        <v>39.51</v>
      </c>
      <c r="EX393" s="2">
        <v>1.27</v>
      </c>
      <c r="EY393" s="2">
        <v>1</v>
      </c>
      <c r="EZ393" s="2"/>
      <c r="FA393" s="2"/>
      <c r="FB393" s="2"/>
      <c r="FC393" s="2"/>
      <c r="FD393" s="2"/>
      <c r="FE393" s="2"/>
      <c r="FF393" s="2"/>
      <c r="FG393" s="2"/>
      <c r="FH393" s="2"/>
      <c r="FI393" s="2"/>
      <c r="FJ393" s="2"/>
      <c r="FK393" s="2"/>
      <c r="FL393" s="2"/>
      <c r="FM393" s="2"/>
      <c r="FN393" s="2"/>
      <c r="FO393" s="2"/>
      <c r="FP393" s="2"/>
      <c r="FQ393" s="2">
        <v>0</v>
      </c>
      <c r="FR393" s="2">
        <f t="shared" si="356"/>
        <v>0</v>
      </c>
      <c r="FS393" s="2">
        <v>0</v>
      </c>
      <c r="FT393" s="2"/>
      <c r="FU393" s="2"/>
      <c r="FV393" s="2"/>
      <c r="FW393" s="2"/>
      <c r="FX393" s="2">
        <v>123</v>
      </c>
      <c r="FY393" s="2">
        <v>75</v>
      </c>
      <c r="FZ393" s="2"/>
      <c r="GA393" s="2" t="s">
        <v>3</v>
      </c>
      <c r="GB393" s="2"/>
      <c r="GC393" s="2"/>
      <c r="GD393" s="2">
        <v>1</v>
      </c>
      <c r="GE393" s="2"/>
      <c r="GF393" s="2">
        <v>-1080336567</v>
      </c>
      <c r="GG393" s="2">
        <v>2</v>
      </c>
      <c r="GH393" s="2">
        <v>1</v>
      </c>
      <c r="GI393" s="2">
        <v>-2</v>
      </c>
      <c r="GJ393" s="2">
        <v>0</v>
      </c>
      <c r="GK393" s="2">
        <v>0</v>
      </c>
      <c r="GL393" s="2">
        <f t="shared" si="357"/>
        <v>0</v>
      </c>
      <c r="GM393" s="2">
        <f t="shared" si="358"/>
        <v>717</v>
      </c>
      <c r="GN393" s="2">
        <f t="shared" si="359"/>
        <v>717</v>
      </c>
      <c r="GO393" s="2">
        <f t="shared" si="360"/>
        <v>0</v>
      </c>
      <c r="GP393" s="2">
        <f t="shared" si="361"/>
        <v>0</v>
      </c>
      <c r="GQ393" s="2"/>
      <c r="GR393" s="2">
        <v>0</v>
      </c>
      <c r="GS393" s="2">
        <v>3</v>
      </c>
      <c r="GT393" s="2">
        <v>0</v>
      </c>
      <c r="GU393" s="2" t="s">
        <v>3</v>
      </c>
      <c r="GV393" s="2">
        <f t="shared" si="362"/>
        <v>0</v>
      </c>
      <c r="GW393" s="2">
        <v>1</v>
      </c>
      <c r="GX393" s="2">
        <f t="shared" si="363"/>
        <v>0</v>
      </c>
      <c r="GY393" s="2"/>
      <c r="GZ393" s="2"/>
      <c r="HA393" s="2">
        <v>0</v>
      </c>
      <c r="HB393" s="2">
        <v>0</v>
      </c>
      <c r="HC393" s="2">
        <f t="shared" si="364"/>
        <v>0</v>
      </c>
      <c r="HD393" s="2"/>
      <c r="HE393" s="2" t="s">
        <v>3</v>
      </c>
      <c r="HF393" s="2" t="s">
        <v>3</v>
      </c>
      <c r="HG393" s="2"/>
      <c r="HH393" s="2"/>
      <c r="HI393" s="2"/>
      <c r="HJ393" s="2"/>
      <c r="HK393" s="2"/>
      <c r="HL393" s="2"/>
      <c r="HM393" s="2" t="s">
        <v>3</v>
      </c>
      <c r="HN393" s="2" t="s">
        <v>24</v>
      </c>
      <c r="HO393" s="2" t="s">
        <v>25</v>
      </c>
      <c r="HP393" s="2" t="s">
        <v>22</v>
      </c>
      <c r="HQ393" s="2" t="s">
        <v>22</v>
      </c>
      <c r="HR393" s="2"/>
      <c r="HS393" s="2"/>
      <c r="HT393" s="2"/>
      <c r="HU393" s="2"/>
      <c r="HV393" s="2"/>
      <c r="HW393" s="2"/>
      <c r="HX393" s="2"/>
      <c r="HY393" s="2"/>
      <c r="HZ393" s="2"/>
      <c r="IA393" s="2"/>
      <c r="IB393" s="2"/>
      <c r="IC393" s="2"/>
      <c r="ID393" s="2"/>
      <c r="IE393" s="2"/>
      <c r="IF393" s="2"/>
      <c r="IG393" s="2"/>
      <c r="IH393" s="2"/>
      <c r="II393" s="2"/>
      <c r="IJ393" s="2"/>
      <c r="IK393" s="2">
        <v>0</v>
      </c>
      <c r="IL393" s="2"/>
      <c r="IM393" s="2"/>
      <c r="IN393" s="2"/>
      <c r="IO393" s="2"/>
      <c r="IP393" s="2"/>
      <c r="IQ393" s="2"/>
      <c r="IR393" s="2"/>
      <c r="IS393" s="2"/>
      <c r="IT393" s="2"/>
      <c r="IU393" s="2"/>
    </row>
    <row r="394" spans="1:255" x14ac:dyDescent="0.2">
      <c r="A394">
        <v>17</v>
      </c>
      <c r="B394">
        <v>1</v>
      </c>
      <c r="C394">
        <f>ROW(SmtRes!A296)</f>
        <v>296</v>
      </c>
      <c r="D394">
        <f>ROW(EtalonRes!A300)</f>
        <v>300</v>
      </c>
      <c r="E394" t="s">
        <v>280</v>
      </c>
      <c r="F394" t="s">
        <v>184</v>
      </c>
      <c r="G394" t="s">
        <v>281</v>
      </c>
      <c r="H394" t="s">
        <v>186</v>
      </c>
      <c r="I394">
        <f>'1.Лок.смета.и.Акт'!E65</f>
        <v>0.7</v>
      </c>
      <c r="J394">
        <v>0</v>
      </c>
      <c r="K394">
        <v>0.7</v>
      </c>
      <c r="L394">
        <v>1.3580000000000001</v>
      </c>
      <c r="M394">
        <v>0</v>
      </c>
      <c r="N394">
        <f t="shared" si="327"/>
        <v>1.3580000000000001</v>
      </c>
      <c r="O394">
        <f t="shared" si="328"/>
        <v>5861</v>
      </c>
      <c r="P394">
        <f t="shared" si="329"/>
        <v>0</v>
      </c>
      <c r="Q394">
        <f t="shared" si="330"/>
        <v>243</v>
      </c>
      <c r="R394">
        <f t="shared" si="331"/>
        <v>240</v>
      </c>
      <c r="S394">
        <f t="shared" si="332"/>
        <v>5618</v>
      </c>
      <c r="T394">
        <f t="shared" si="333"/>
        <v>0</v>
      </c>
      <c r="U394" t="e">
        <f t="shared" si="334"/>
        <v>#REF!</v>
      </c>
      <c r="V394">
        <f t="shared" si="335"/>
        <v>0.8889999999999999</v>
      </c>
      <c r="W394">
        <f t="shared" si="336"/>
        <v>0</v>
      </c>
      <c r="X394" t="e">
        <f t="shared" si="337"/>
        <v>#REF!</v>
      </c>
      <c r="Y394" t="e">
        <f t="shared" si="338"/>
        <v>#REF!</v>
      </c>
      <c r="AA394">
        <v>69726884</v>
      </c>
      <c r="AB394">
        <f t="shared" si="339"/>
        <v>360.73</v>
      </c>
      <c r="AC394">
        <f>ROUND((ES394+(SUM(SmtRes!BC291:'SmtRes'!BC296)+SUM(EtalonRes!AL295:'EtalonRes'!AL300))),2)</f>
        <v>0</v>
      </c>
      <c r="AD394">
        <f t="shared" si="340"/>
        <v>44.25</v>
      </c>
      <c r="AE394">
        <f t="shared" si="341"/>
        <v>17.28</v>
      </c>
      <c r="AF394">
        <f t="shared" si="342"/>
        <v>316.48</v>
      </c>
      <c r="AG394">
        <f t="shared" si="343"/>
        <v>0</v>
      </c>
      <c r="AH394" t="e">
        <f t="shared" si="344"/>
        <v>#REF!</v>
      </c>
      <c r="AI394">
        <f t="shared" si="345"/>
        <v>1.27</v>
      </c>
      <c r="AJ394">
        <f t="shared" si="346"/>
        <v>0</v>
      </c>
      <c r="AK394">
        <v>1394.91</v>
      </c>
      <c r="AL394">
        <v>1034.18</v>
      </c>
      <c r="AM394">
        <v>44.25</v>
      </c>
      <c r="AN394">
        <v>17.28</v>
      </c>
      <c r="AO394">
        <v>316.48</v>
      </c>
      <c r="AP394">
        <v>0</v>
      </c>
      <c r="AQ394" t="e">
        <f>'1.Лок.смета.и.Акт'!#REF!</f>
        <v>#REF!</v>
      </c>
      <c r="AR394">
        <v>1.27</v>
      </c>
      <c r="AS394">
        <v>0</v>
      </c>
      <c r="AT394">
        <v>117</v>
      </c>
      <c r="AU394">
        <v>64</v>
      </c>
      <c r="AV394">
        <v>1</v>
      </c>
      <c r="AW394">
        <v>1</v>
      </c>
      <c r="AZ394">
        <v>1</v>
      </c>
      <c r="BA394">
        <v>25.36</v>
      </c>
      <c r="BB394">
        <v>7.84</v>
      </c>
      <c r="BC394">
        <v>7.56</v>
      </c>
      <c r="BD394" t="s">
        <v>3</v>
      </c>
      <c r="BE394" t="s">
        <v>3</v>
      </c>
      <c r="BF394" t="s">
        <v>3</v>
      </c>
      <c r="BG394" t="s">
        <v>3</v>
      </c>
      <c r="BH394">
        <v>0</v>
      </c>
      <c r="BI394">
        <v>1</v>
      </c>
      <c r="BJ394" t="s">
        <v>187</v>
      </c>
      <c r="BM394">
        <v>11001</v>
      </c>
      <c r="BN394">
        <v>0</v>
      </c>
      <c r="BO394" t="s">
        <v>184</v>
      </c>
      <c r="BP394">
        <v>1</v>
      </c>
      <c r="BQ394">
        <v>2</v>
      </c>
      <c r="BR394">
        <v>0</v>
      </c>
      <c r="BS394">
        <v>19.8</v>
      </c>
      <c r="BT394">
        <v>1</v>
      </c>
      <c r="BU394">
        <v>1</v>
      </c>
      <c r="BV394">
        <v>1</v>
      </c>
      <c r="BW394">
        <v>1</v>
      </c>
      <c r="BX394">
        <v>1</v>
      </c>
      <c r="BY394" t="s">
        <v>3</v>
      </c>
      <c r="BZ394" t="e">
        <f>'1.Лок.смета.и.Акт'!#REF!</f>
        <v>#REF!</v>
      </c>
      <c r="CA394" t="e">
        <f>'1.Лок.смета.и.Акт'!#REF!</f>
        <v>#REF!</v>
      </c>
      <c r="CB394" t="s">
        <v>3</v>
      </c>
      <c r="CE394">
        <v>0</v>
      </c>
      <c r="CF394">
        <v>0</v>
      </c>
      <c r="CG394">
        <v>0</v>
      </c>
      <c r="CH394">
        <v>31</v>
      </c>
      <c r="CI394">
        <v>0</v>
      </c>
      <c r="CJ394">
        <v>0</v>
      </c>
      <c r="CK394">
        <v>0</v>
      </c>
      <c r="CL394">
        <v>0</v>
      </c>
      <c r="CM394">
        <v>0</v>
      </c>
      <c r="CN394" t="s">
        <v>3</v>
      </c>
      <c r="CO394">
        <v>0</v>
      </c>
      <c r="CP394">
        <f t="shared" si="347"/>
        <v>5861</v>
      </c>
      <c r="CQ394">
        <f t="shared" si="348"/>
        <v>0</v>
      </c>
      <c r="CR394">
        <f t="shared" si="349"/>
        <v>346.92</v>
      </c>
      <c r="CS394">
        <f t="shared" si="350"/>
        <v>342.14400000000006</v>
      </c>
      <c r="CT394">
        <f t="shared" si="351"/>
        <v>8025.9328000000005</v>
      </c>
      <c r="CU394">
        <f t="shared" si="352"/>
        <v>0</v>
      </c>
      <c r="CV394" t="e">
        <f t="shared" si="353"/>
        <v>#REF!</v>
      </c>
      <c r="CW394">
        <f t="shared" si="354"/>
        <v>1.27</v>
      </c>
      <c r="CX394">
        <f t="shared" si="355"/>
        <v>0</v>
      </c>
      <c r="CY394" t="e">
        <f>(S394+R394)*(BZ394/100)</f>
        <v>#REF!</v>
      </c>
      <c r="CZ394" t="e">
        <f>(S394+R394)*(CA394/100)</f>
        <v>#REF!</v>
      </c>
      <c r="DC394" t="s">
        <v>3</v>
      </c>
      <c r="DD394" t="s">
        <v>3</v>
      </c>
      <c r="DE394" t="s">
        <v>3</v>
      </c>
      <c r="DF394" t="s">
        <v>3</v>
      </c>
      <c r="DG394" t="s">
        <v>3</v>
      </c>
      <c r="DH394" t="s">
        <v>3</v>
      </c>
      <c r="DI394" t="s">
        <v>3</v>
      </c>
      <c r="DJ394" t="s">
        <v>3</v>
      </c>
      <c r="DK394" t="s">
        <v>3</v>
      </c>
      <c r="DL394" t="s">
        <v>3</v>
      </c>
      <c r="DM394" t="s">
        <v>3</v>
      </c>
      <c r="DN394">
        <v>123</v>
      </c>
      <c r="DO394">
        <v>75</v>
      </c>
      <c r="DP394">
        <v>1</v>
      </c>
      <c r="DQ394">
        <v>1</v>
      </c>
      <c r="DU394">
        <v>1013</v>
      </c>
      <c r="DV394" t="s">
        <v>186</v>
      </c>
      <c r="DW394" t="str">
        <f>'1.Лок.смета.и.Акт'!D65</f>
        <v>100 м2 стяжки</v>
      </c>
      <c r="DX394">
        <v>1</v>
      </c>
      <c r="DZ394" t="s">
        <v>3</v>
      </c>
      <c r="EA394" t="s">
        <v>3</v>
      </c>
      <c r="EB394" t="s">
        <v>3</v>
      </c>
      <c r="EC394" t="s">
        <v>3</v>
      </c>
      <c r="EE394">
        <v>54328965</v>
      </c>
      <c r="EF394">
        <v>2</v>
      </c>
      <c r="EG394" t="s">
        <v>21</v>
      </c>
      <c r="EH394">
        <v>0</v>
      </c>
      <c r="EI394" t="s">
        <v>3</v>
      </c>
      <c r="EJ394">
        <v>1</v>
      </c>
      <c r="EK394">
        <v>11001</v>
      </c>
      <c r="EL394" t="s">
        <v>22</v>
      </c>
      <c r="EM394" t="s">
        <v>23</v>
      </c>
      <c r="EO394" t="s">
        <v>3</v>
      </c>
      <c r="EQ394">
        <v>1441792</v>
      </c>
      <c r="ER394">
        <v>1394.91</v>
      </c>
      <c r="ES394">
        <v>1034.18</v>
      </c>
      <c r="ET394">
        <v>44.25</v>
      </c>
      <c r="EU394">
        <v>17.28</v>
      </c>
      <c r="EV394">
        <v>316.48</v>
      </c>
      <c r="EW394" t="e">
        <f>'1.Лок.смета.и.Акт'!#REF!</f>
        <v>#REF!</v>
      </c>
      <c r="EX394">
        <v>1.27</v>
      </c>
      <c r="EY394">
        <v>1</v>
      </c>
      <c r="FQ394">
        <v>0</v>
      </c>
      <c r="FR394">
        <f t="shared" si="356"/>
        <v>0</v>
      </c>
      <c r="FS394">
        <v>0</v>
      </c>
      <c r="FX394">
        <v>123</v>
      </c>
      <c r="FY394">
        <v>75</v>
      </c>
      <c r="GA394" t="s">
        <v>3</v>
      </c>
      <c r="GD394">
        <v>1</v>
      </c>
      <c r="GF394">
        <v>-1080336567</v>
      </c>
      <c r="GG394">
        <v>2</v>
      </c>
      <c r="GH394">
        <v>1</v>
      </c>
      <c r="GI394">
        <v>2</v>
      </c>
      <c r="GJ394">
        <v>0</v>
      </c>
      <c r="GK394">
        <v>0</v>
      </c>
      <c r="GL394">
        <f t="shared" si="357"/>
        <v>0</v>
      </c>
      <c r="GM394" t="e">
        <f t="shared" si="358"/>
        <v>#REF!</v>
      </c>
      <c r="GN394" t="e">
        <f t="shared" si="359"/>
        <v>#REF!</v>
      </c>
      <c r="GO394">
        <f t="shared" si="360"/>
        <v>0</v>
      </c>
      <c r="GP394">
        <f t="shared" si="361"/>
        <v>0</v>
      </c>
      <c r="GR394">
        <v>0</v>
      </c>
      <c r="GS394">
        <v>3</v>
      </c>
      <c r="GT394">
        <v>0</v>
      </c>
      <c r="GU394" t="s">
        <v>3</v>
      </c>
      <c r="GV394">
        <f t="shared" si="362"/>
        <v>0</v>
      </c>
      <c r="GW394">
        <v>1015.2</v>
      </c>
      <c r="GX394">
        <f t="shared" si="363"/>
        <v>0</v>
      </c>
      <c r="HA394">
        <v>0</v>
      </c>
      <c r="HB394">
        <v>0</v>
      </c>
      <c r="HC394">
        <f t="shared" si="364"/>
        <v>0</v>
      </c>
      <c r="HE394" t="s">
        <v>3</v>
      </c>
      <c r="HF394" t="s">
        <v>3</v>
      </c>
      <c r="HM394" t="s">
        <v>3</v>
      </c>
      <c r="HN394" t="s">
        <v>24</v>
      </c>
      <c r="HO394" t="s">
        <v>25</v>
      </c>
      <c r="HP394" t="s">
        <v>22</v>
      </c>
      <c r="HQ394" t="s">
        <v>22</v>
      </c>
      <c r="IK394">
        <v>0</v>
      </c>
    </row>
    <row r="395" spans="1:255" x14ac:dyDescent="0.2">
      <c r="A395" s="2">
        <v>18</v>
      </c>
      <c r="B395" s="2">
        <v>1</v>
      </c>
      <c r="C395" s="2">
        <v>290</v>
      </c>
      <c r="D395" s="2"/>
      <c r="E395" s="2" t="s">
        <v>282</v>
      </c>
      <c r="F395" s="2" t="s">
        <v>189</v>
      </c>
      <c r="G395" s="2" t="s">
        <v>190</v>
      </c>
      <c r="H395" s="2" t="s">
        <v>40</v>
      </c>
      <c r="I395" s="2">
        <f>I393*J395</f>
        <v>1.4279999999999999</v>
      </c>
      <c r="J395" s="2">
        <v>2.04</v>
      </c>
      <c r="K395" s="2">
        <v>2.04</v>
      </c>
      <c r="L395" s="2">
        <v>2.7703199999999999</v>
      </c>
      <c r="M395" s="2">
        <v>0</v>
      </c>
      <c r="N395" s="2">
        <f t="shared" si="327"/>
        <v>2.7703000000000002</v>
      </c>
      <c r="O395" s="2">
        <f t="shared" si="328"/>
        <v>1238</v>
      </c>
      <c r="P395" s="2">
        <f t="shared" si="329"/>
        <v>1238</v>
      </c>
      <c r="Q395" s="2">
        <f t="shared" si="330"/>
        <v>0</v>
      </c>
      <c r="R395" s="2">
        <f t="shared" si="331"/>
        <v>0</v>
      </c>
      <c r="S395" s="2">
        <f t="shared" si="332"/>
        <v>0</v>
      </c>
      <c r="T395" s="2">
        <f t="shared" si="333"/>
        <v>0</v>
      </c>
      <c r="U395" s="2">
        <f t="shared" si="334"/>
        <v>0</v>
      </c>
      <c r="V395" s="2">
        <f t="shared" si="335"/>
        <v>0</v>
      </c>
      <c r="W395" s="2">
        <f t="shared" si="336"/>
        <v>0</v>
      </c>
      <c r="X395" s="2">
        <f t="shared" si="337"/>
        <v>0</v>
      </c>
      <c r="Y395" s="2">
        <f t="shared" si="338"/>
        <v>0</v>
      </c>
      <c r="Z395" s="2"/>
      <c r="AA395" s="2">
        <v>69726971</v>
      </c>
      <c r="AB395" s="2">
        <f t="shared" si="339"/>
        <v>867.14</v>
      </c>
      <c r="AC395" s="2">
        <f>ROUND((ES395),2)</f>
        <v>867.14</v>
      </c>
      <c r="AD395" s="2">
        <f t="shared" si="340"/>
        <v>0</v>
      </c>
      <c r="AE395" s="2">
        <f t="shared" si="341"/>
        <v>0</v>
      </c>
      <c r="AF395" s="2">
        <f t="shared" si="342"/>
        <v>0</v>
      </c>
      <c r="AG395" s="2">
        <f t="shared" si="343"/>
        <v>0</v>
      </c>
      <c r="AH395" s="2">
        <f t="shared" si="344"/>
        <v>0</v>
      </c>
      <c r="AI395" s="2">
        <f t="shared" si="345"/>
        <v>0</v>
      </c>
      <c r="AJ395" s="2">
        <f t="shared" si="346"/>
        <v>0</v>
      </c>
      <c r="AK395" s="2">
        <v>867.14</v>
      </c>
      <c r="AL395" s="2">
        <v>867.14</v>
      </c>
      <c r="AM395" s="2">
        <v>0</v>
      </c>
      <c r="AN395" s="2">
        <v>0</v>
      </c>
      <c r="AO395" s="2">
        <v>0</v>
      </c>
      <c r="AP395" s="2">
        <v>0</v>
      </c>
      <c r="AQ395" s="2">
        <v>0</v>
      </c>
      <c r="AR395" s="2">
        <v>0</v>
      </c>
      <c r="AS395" s="2">
        <v>0</v>
      </c>
      <c r="AT395" s="2">
        <v>0</v>
      </c>
      <c r="AU395" s="2">
        <v>0</v>
      </c>
      <c r="AV395" s="2">
        <v>1</v>
      </c>
      <c r="AW395" s="2">
        <v>1</v>
      </c>
      <c r="AX395" s="2"/>
      <c r="AY395" s="2"/>
      <c r="AZ395" s="2">
        <v>1</v>
      </c>
      <c r="BA395" s="2">
        <v>1</v>
      </c>
      <c r="BB395" s="2">
        <v>1</v>
      </c>
      <c r="BC395" s="2">
        <v>1</v>
      </c>
      <c r="BD395" s="2" t="s">
        <v>3</v>
      </c>
      <c r="BE395" s="2" t="s">
        <v>3</v>
      </c>
      <c r="BF395" s="2" t="s">
        <v>3</v>
      </c>
      <c r="BG395" s="2" t="s">
        <v>3</v>
      </c>
      <c r="BH395" s="2">
        <v>3</v>
      </c>
      <c r="BI395" s="2">
        <v>1</v>
      </c>
      <c r="BJ395" s="2" t="s">
        <v>191</v>
      </c>
      <c r="BK395" s="2"/>
      <c r="BL395" s="2"/>
      <c r="BM395" s="2">
        <v>500003</v>
      </c>
      <c r="BN395" s="2">
        <v>0</v>
      </c>
      <c r="BO395" s="2" t="s">
        <v>3</v>
      </c>
      <c r="BP395" s="2">
        <v>0</v>
      </c>
      <c r="BQ395" s="2">
        <v>13</v>
      </c>
      <c r="BR395" s="2">
        <v>0</v>
      </c>
      <c r="BS395" s="2">
        <v>1</v>
      </c>
      <c r="BT395" s="2">
        <v>1</v>
      </c>
      <c r="BU395" s="2">
        <v>1</v>
      </c>
      <c r="BV395" s="2">
        <v>1</v>
      </c>
      <c r="BW395" s="2">
        <v>1</v>
      </c>
      <c r="BX395" s="2">
        <v>1</v>
      </c>
      <c r="BY395" s="2" t="s">
        <v>3</v>
      </c>
      <c r="BZ395" s="2">
        <v>0</v>
      </c>
      <c r="CA395" s="2">
        <v>0</v>
      </c>
      <c r="CB395" s="2" t="s">
        <v>3</v>
      </c>
      <c r="CC395" s="2"/>
      <c r="CD395" s="2"/>
      <c r="CE395" s="2">
        <v>0</v>
      </c>
      <c r="CF395" s="2">
        <v>0</v>
      </c>
      <c r="CG395" s="2">
        <v>0</v>
      </c>
      <c r="CH395" s="2">
        <v>31</v>
      </c>
      <c r="CI395" s="2">
        <v>1</v>
      </c>
      <c r="CJ395" s="2">
        <v>0</v>
      </c>
      <c r="CK395" s="2">
        <v>0</v>
      </c>
      <c r="CL395" s="2">
        <v>0</v>
      </c>
      <c r="CM395" s="2">
        <v>0</v>
      </c>
      <c r="CN395" s="2" t="s">
        <v>3</v>
      </c>
      <c r="CO395" s="2">
        <v>0</v>
      </c>
      <c r="CP395" s="2">
        <f t="shared" si="347"/>
        <v>1238</v>
      </c>
      <c r="CQ395" s="2">
        <f t="shared" si="348"/>
        <v>867.14</v>
      </c>
      <c r="CR395" s="2">
        <f t="shared" si="349"/>
        <v>0</v>
      </c>
      <c r="CS395" s="2">
        <f t="shared" si="350"/>
        <v>0</v>
      </c>
      <c r="CT395" s="2">
        <f t="shared" si="351"/>
        <v>0</v>
      </c>
      <c r="CU395" s="2">
        <f t="shared" si="352"/>
        <v>0</v>
      </c>
      <c r="CV395" s="2">
        <f t="shared" si="353"/>
        <v>0</v>
      </c>
      <c r="CW395" s="2">
        <f t="shared" si="354"/>
        <v>0</v>
      </c>
      <c r="CX395" s="2">
        <f t="shared" si="355"/>
        <v>0</v>
      </c>
      <c r="CY395" s="2">
        <f>(((S395+R395)*AT395)/100)</f>
        <v>0</v>
      </c>
      <c r="CZ395" s="2">
        <f>(((S395+R395)*AU395)/100)</f>
        <v>0</v>
      </c>
      <c r="DA395" s="2"/>
      <c r="DB395" s="2"/>
      <c r="DC395" s="2" t="s">
        <v>3</v>
      </c>
      <c r="DD395" s="2" t="s">
        <v>3</v>
      </c>
      <c r="DE395" s="2" t="s">
        <v>3</v>
      </c>
      <c r="DF395" s="2" t="s">
        <v>3</v>
      </c>
      <c r="DG395" s="2" t="s">
        <v>3</v>
      </c>
      <c r="DH395" s="2" t="s">
        <v>3</v>
      </c>
      <c r="DI395" s="2" t="s">
        <v>3</v>
      </c>
      <c r="DJ395" s="2" t="s">
        <v>3</v>
      </c>
      <c r="DK395" s="2" t="s">
        <v>3</v>
      </c>
      <c r="DL395" s="2" t="s">
        <v>3</v>
      </c>
      <c r="DM395" s="2" t="s">
        <v>3</v>
      </c>
      <c r="DN395" s="2">
        <v>0</v>
      </c>
      <c r="DO395" s="2">
        <v>0</v>
      </c>
      <c r="DP395" s="2">
        <v>1</v>
      </c>
      <c r="DQ395" s="2">
        <v>1</v>
      </c>
      <c r="DR395" s="2"/>
      <c r="DS395" s="2"/>
      <c r="DT395" s="2"/>
      <c r="DU395" s="2">
        <v>1007</v>
      </c>
      <c r="DV395" s="2" t="s">
        <v>40</v>
      </c>
      <c r="DW395" s="2" t="s">
        <v>40</v>
      </c>
      <c r="DX395" s="2">
        <v>1</v>
      </c>
      <c r="DY395" s="2"/>
      <c r="DZ395" s="2" t="s">
        <v>3</v>
      </c>
      <c r="EA395" s="2" t="s">
        <v>3</v>
      </c>
      <c r="EB395" s="2" t="s">
        <v>3</v>
      </c>
      <c r="EC395" s="2" t="s">
        <v>3</v>
      </c>
      <c r="ED395" s="2"/>
      <c r="EE395" s="2">
        <v>54329104</v>
      </c>
      <c r="EF395" s="2">
        <v>13</v>
      </c>
      <c r="EG395" s="2" t="s">
        <v>42</v>
      </c>
      <c r="EH395" s="2">
        <v>0</v>
      </c>
      <c r="EI395" s="2" t="s">
        <v>3</v>
      </c>
      <c r="EJ395" s="2">
        <v>1</v>
      </c>
      <c r="EK395" s="2">
        <v>500003</v>
      </c>
      <c r="EL395" s="2" t="s">
        <v>43</v>
      </c>
      <c r="EM395" s="2" t="s">
        <v>44</v>
      </c>
      <c r="EN395" s="2"/>
      <c r="EO395" s="2" t="s">
        <v>3</v>
      </c>
      <c r="EP395" s="2"/>
      <c r="EQ395" s="2">
        <v>0</v>
      </c>
      <c r="ER395" s="2">
        <v>867.14</v>
      </c>
      <c r="ES395" s="2">
        <v>867.14</v>
      </c>
      <c r="ET395" s="2">
        <v>0</v>
      </c>
      <c r="EU395" s="2">
        <v>0</v>
      </c>
      <c r="EV395" s="2">
        <v>0</v>
      </c>
      <c r="EW395" s="2">
        <v>0</v>
      </c>
      <c r="EX395" s="2">
        <v>0</v>
      </c>
      <c r="EY395" s="2"/>
      <c r="EZ395" s="2"/>
      <c r="FA395" s="2"/>
      <c r="FB395" s="2"/>
      <c r="FC395" s="2"/>
      <c r="FD395" s="2"/>
      <c r="FE395" s="2"/>
      <c r="FF395" s="2"/>
      <c r="FG395" s="2"/>
      <c r="FH395" s="2"/>
      <c r="FI395" s="2"/>
      <c r="FJ395" s="2"/>
      <c r="FK395" s="2"/>
      <c r="FL395" s="2"/>
      <c r="FM395" s="2"/>
      <c r="FN395" s="2"/>
      <c r="FO395" s="2"/>
      <c r="FP395" s="2"/>
      <c r="FQ395" s="2">
        <v>0</v>
      </c>
      <c r="FR395" s="2">
        <f t="shared" si="356"/>
        <v>0</v>
      </c>
      <c r="FS395" s="2">
        <v>0</v>
      </c>
      <c r="FT395" s="2"/>
      <c r="FU395" s="2"/>
      <c r="FV395" s="2"/>
      <c r="FW395" s="2"/>
      <c r="FX395" s="2">
        <v>0</v>
      </c>
      <c r="FY395" s="2">
        <v>0</v>
      </c>
      <c r="FZ395" s="2"/>
      <c r="GA395" s="2" t="s">
        <v>3</v>
      </c>
      <c r="GB395" s="2"/>
      <c r="GC395" s="2"/>
      <c r="GD395" s="2">
        <v>1</v>
      </c>
      <c r="GE395" s="2"/>
      <c r="GF395" s="2">
        <v>1799260510</v>
      </c>
      <c r="GG395" s="2">
        <v>2</v>
      </c>
      <c r="GH395" s="2">
        <v>1</v>
      </c>
      <c r="GI395" s="2">
        <v>-2</v>
      </c>
      <c r="GJ395" s="2">
        <v>0</v>
      </c>
      <c r="GK395" s="2">
        <v>0</v>
      </c>
      <c r="GL395" s="2">
        <f t="shared" si="357"/>
        <v>0</v>
      </c>
      <c r="GM395" s="2">
        <f t="shared" si="358"/>
        <v>1238</v>
      </c>
      <c r="GN395" s="2">
        <f t="shared" si="359"/>
        <v>1238</v>
      </c>
      <c r="GO395" s="2">
        <f t="shared" si="360"/>
        <v>0</v>
      </c>
      <c r="GP395" s="2">
        <f t="shared" si="361"/>
        <v>0</v>
      </c>
      <c r="GQ395" s="2"/>
      <c r="GR395" s="2">
        <v>0</v>
      </c>
      <c r="GS395" s="2">
        <v>3</v>
      </c>
      <c r="GT395" s="2">
        <v>0</v>
      </c>
      <c r="GU395" s="2" t="s">
        <v>3</v>
      </c>
      <c r="GV395" s="2">
        <f t="shared" si="362"/>
        <v>0</v>
      </c>
      <c r="GW395" s="2">
        <v>1</v>
      </c>
      <c r="GX395" s="2">
        <f t="shared" si="363"/>
        <v>0</v>
      </c>
      <c r="GY395" s="2"/>
      <c r="GZ395" s="2"/>
      <c r="HA395" s="2">
        <v>0</v>
      </c>
      <c r="HB395" s="2">
        <v>0</v>
      </c>
      <c r="HC395" s="2">
        <f t="shared" si="364"/>
        <v>0</v>
      </c>
      <c r="HD395" s="2"/>
      <c r="HE395" s="2" t="s">
        <v>3</v>
      </c>
      <c r="HF395" s="2" t="s">
        <v>3</v>
      </c>
      <c r="HG395" s="2"/>
      <c r="HH395" s="2"/>
      <c r="HI395" s="2"/>
      <c r="HJ395" s="2"/>
      <c r="HK395" s="2"/>
      <c r="HL395" s="2"/>
      <c r="HM395" s="2" t="s">
        <v>3</v>
      </c>
      <c r="HN395" s="2" t="s">
        <v>3</v>
      </c>
      <c r="HO395" s="2" t="s">
        <v>3</v>
      </c>
      <c r="HP395" s="2" t="s">
        <v>3</v>
      </c>
      <c r="HQ395" s="2" t="s">
        <v>3</v>
      </c>
      <c r="HR395" s="2"/>
      <c r="HS395" s="2"/>
      <c r="HT395" s="2"/>
      <c r="HU395" s="2"/>
      <c r="HV395" s="2"/>
      <c r="HW395" s="2"/>
      <c r="HX395" s="2"/>
      <c r="HY395" s="2"/>
      <c r="HZ395" s="2"/>
      <c r="IA395" s="2"/>
      <c r="IB395" s="2"/>
      <c r="IC395" s="2"/>
      <c r="ID395" s="2"/>
      <c r="IE395" s="2"/>
      <c r="IF395" s="2"/>
      <c r="IG395" s="2"/>
      <c r="IH395" s="2"/>
      <c r="II395" s="2"/>
      <c r="IJ395" s="2"/>
      <c r="IK395" s="2">
        <v>0</v>
      </c>
      <c r="IL395" s="2"/>
      <c r="IM395" s="2"/>
      <c r="IN395" s="2"/>
      <c r="IO395" s="2"/>
      <c r="IP395" s="2"/>
      <c r="IQ395" s="2"/>
      <c r="IR395" s="2"/>
      <c r="IS395" s="2"/>
      <c r="IT395" s="2"/>
      <c r="IU395" s="2"/>
    </row>
    <row r="396" spans="1:255" x14ac:dyDescent="0.2">
      <c r="A396">
        <v>18</v>
      </c>
      <c r="B396">
        <v>1</v>
      </c>
      <c r="C396">
        <v>296</v>
      </c>
      <c r="E396" t="s">
        <v>282</v>
      </c>
      <c r="F396" t="e">
        <f>'1.Лок.смета.и.Акт'!#REF!</f>
        <v>#REF!</v>
      </c>
      <c r="G396" t="s">
        <v>190</v>
      </c>
      <c r="H396" t="s">
        <v>40</v>
      </c>
      <c r="I396">
        <f>I394*J396</f>
        <v>1.4279999999999999</v>
      </c>
      <c r="J396">
        <v>2.04</v>
      </c>
      <c r="K396">
        <v>2.04</v>
      </c>
      <c r="L396">
        <v>2.7703199999999999</v>
      </c>
      <c r="M396">
        <v>0</v>
      </c>
      <c r="N396">
        <f t="shared" si="327"/>
        <v>2.7703000000000002</v>
      </c>
      <c r="O396">
        <f t="shared" si="328"/>
        <v>9314</v>
      </c>
      <c r="P396">
        <f t="shared" si="329"/>
        <v>9314</v>
      </c>
      <c r="Q396">
        <f t="shared" si="330"/>
        <v>0</v>
      </c>
      <c r="R396">
        <f t="shared" si="331"/>
        <v>0</v>
      </c>
      <c r="S396">
        <f t="shared" si="332"/>
        <v>0</v>
      </c>
      <c r="T396">
        <f t="shared" si="333"/>
        <v>0</v>
      </c>
      <c r="U396">
        <f t="shared" si="334"/>
        <v>0</v>
      </c>
      <c r="V396">
        <f t="shared" si="335"/>
        <v>0</v>
      </c>
      <c r="W396">
        <f t="shared" si="336"/>
        <v>0</v>
      </c>
      <c r="X396">
        <f t="shared" si="337"/>
        <v>0</v>
      </c>
      <c r="Y396">
        <f t="shared" si="338"/>
        <v>0</v>
      </c>
      <c r="AA396">
        <v>69726884</v>
      </c>
      <c r="AB396">
        <f t="shared" si="339"/>
        <v>862.75</v>
      </c>
      <c r="AC396">
        <f>ROUND((ES396),2)</f>
        <v>862.75</v>
      </c>
      <c r="AD396">
        <f t="shared" si="340"/>
        <v>0</v>
      </c>
      <c r="AE396">
        <f t="shared" si="341"/>
        <v>0</v>
      </c>
      <c r="AF396">
        <f t="shared" si="342"/>
        <v>0</v>
      </c>
      <c r="AG396">
        <f t="shared" si="343"/>
        <v>0</v>
      </c>
      <c r="AH396">
        <f t="shared" si="344"/>
        <v>0</v>
      </c>
      <c r="AI396">
        <f t="shared" si="345"/>
        <v>0</v>
      </c>
      <c r="AJ396">
        <f t="shared" si="346"/>
        <v>0</v>
      </c>
      <c r="AK396">
        <v>862.75</v>
      </c>
      <c r="AL396">
        <v>862.75</v>
      </c>
      <c r="AM396">
        <v>0</v>
      </c>
      <c r="AN396">
        <v>0</v>
      </c>
      <c r="AO396">
        <v>0</v>
      </c>
      <c r="AP396">
        <v>0</v>
      </c>
      <c r="AQ396">
        <v>0</v>
      </c>
      <c r="AR396">
        <v>0</v>
      </c>
      <c r="AS396">
        <v>0</v>
      </c>
      <c r="AT396">
        <v>0</v>
      </c>
      <c r="AU396">
        <v>0</v>
      </c>
      <c r="AV396">
        <v>1</v>
      </c>
      <c r="AW396">
        <v>1</v>
      </c>
      <c r="AZ396">
        <v>1</v>
      </c>
      <c r="BA396">
        <v>1</v>
      </c>
      <c r="BB396">
        <v>1</v>
      </c>
      <c r="BC396">
        <v>7.56</v>
      </c>
      <c r="BD396" t="s">
        <v>3</v>
      </c>
      <c r="BE396" t="s">
        <v>3</v>
      </c>
      <c r="BF396" t="s">
        <v>3</v>
      </c>
      <c r="BG396" t="s">
        <v>3</v>
      </c>
      <c r="BH396">
        <v>3</v>
      </c>
      <c r="BI396">
        <v>1</v>
      </c>
      <c r="BJ396" t="s">
        <v>191</v>
      </c>
      <c r="BM396">
        <v>500003</v>
      </c>
      <c r="BN396">
        <v>0</v>
      </c>
      <c r="BO396" t="s">
        <v>3</v>
      </c>
      <c r="BP396">
        <v>0</v>
      </c>
      <c r="BQ396">
        <v>13</v>
      </c>
      <c r="BR396">
        <v>0</v>
      </c>
      <c r="BS396">
        <v>1</v>
      </c>
      <c r="BT396">
        <v>1</v>
      </c>
      <c r="BU396">
        <v>1</v>
      </c>
      <c r="BV396">
        <v>1</v>
      </c>
      <c r="BW396">
        <v>1</v>
      </c>
      <c r="BX396">
        <v>1</v>
      </c>
      <c r="BY396" t="s">
        <v>3</v>
      </c>
      <c r="BZ396">
        <v>0</v>
      </c>
      <c r="CA396">
        <v>0</v>
      </c>
      <c r="CB396" t="s">
        <v>3</v>
      </c>
      <c r="CE396">
        <v>0</v>
      </c>
      <c r="CF396">
        <v>0</v>
      </c>
      <c r="CG396">
        <v>0</v>
      </c>
      <c r="CH396">
        <v>31</v>
      </c>
      <c r="CI396">
        <v>1</v>
      </c>
      <c r="CJ396">
        <v>0</v>
      </c>
      <c r="CK396">
        <v>0</v>
      </c>
      <c r="CL396">
        <v>0</v>
      </c>
      <c r="CM396">
        <v>0</v>
      </c>
      <c r="CN396" t="s">
        <v>3</v>
      </c>
      <c r="CO396">
        <v>0</v>
      </c>
      <c r="CP396">
        <f t="shared" si="347"/>
        <v>9314</v>
      </c>
      <c r="CQ396">
        <f t="shared" si="348"/>
        <v>6522.3899999999994</v>
      </c>
      <c r="CR396">
        <f t="shared" si="349"/>
        <v>0</v>
      </c>
      <c r="CS396">
        <f t="shared" si="350"/>
        <v>0</v>
      </c>
      <c r="CT396">
        <f t="shared" si="351"/>
        <v>0</v>
      </c>
      <c r="CU396">
        <f t="shared" si="352"/>
        <v>0</v>
      </c>
      <c r="CV396">
        <f t="shared" si="353"/>
        <v>0</v>
      </c>
      <c r="CW396">
        <f t="shared" si="354"/>
        <v>0</v>
      </c>
      <c r="CX396">
        <f t="shared" si="355"/>
        <v>0</v>
      </c>
      <c r="CY396">
        <f>(S396+R396)*(BZ396/100)</f>
        <v>0</v>
      </c>
      <c r="CZ396">
        <f>(S396+R396)*(CA396/100)</f>
        <v>0</v>
      </c>
      <c r="DC396" t="s">
        <v>3</v>
      </c>
      <c r="DD396" t="s">
        <v>3</v>
      </c>
      <c r="DE396" t="s">
        <v>3</v>
      </c>
      <c r="DF396" t="s">
        <v>3</v>
      </c>
      <c r="DG396" t="s">
        <v>3</v>
      </c>
      <c r="DH396" t="s">
        <v>3</v>
      </c>
      <c r="DI396" t="s">
        <v>3</v>
      </c>
      <c r="DJ396" t="s">
        <v>3</v>
      </c>
      <c r="DK396" t="s">
        <v>3</v>
      </c>
      <c r="DL396" t="s">
        <v>3</v>
      </c>
      <c r="DM396" t="s">
        <v>3</v>
      </c>
      <c r="DN396">
        <v>0</v>
      </c>
      <c r="DO396">
        <v>0</v>
      </c>
      <c r="DP396">
        <v>1</v>
      </c>
      <c r="DQ396">
        <v>1</v>
      </c>
      <c r="DU396">
        <v>1007</v>
      </c>
      <c r="DV396" t="s">
        <v>40</v>
      </c>
      <c r="DW396" t="e">
        <f>'1.Лок.смета.и.Акт'!#REF!</f>
        <v>#REF!</v>
      </c>
      <c r="DX396">
        <v>1</v>
      </c>
      <c r="DZ396" t="s">
        <v>3</v>
      </c>
      <c r="EA396" t="s">
        <v>3</v>
      </c>
      <c r="EB396" t="s">
        <v>3</v>
      </c>
      <c r="EC396" t="s">
        <v>3</v>
      </c>
      <c r="EE396">
        <v>54329104</v>
      </c>
      <c r="EF396">
        <v>13</v>
      </c>
      <c r="EG396" t="s">
        <v>42</v>
      </c>
      <c r="EH396">
        <v>0</v>
      </c>
      <c r="EI396" t="s">
        <v>3</v>
      </c>
      <c r="EJ396">
        <v>1</v>
      </c>
      <c r="EK396">
        <v>500003</v>
      </c>
      <c r="EL396" t="s">
        <v>43</v>
      </c>
      <c r="EM396" t="s">
        <v>44</v>
      </c>
      <c r="EO396" t="s">
        <v>3</v>
      </c>
      <c r="EQ396">
        <v>0</v>
      </c>
      <c r="ER396">
        <v>6238.51</v>
      </c>
      <c r="ES396">
        <v>862.75</v>
      </c>
      <c r="ET396">
        <v>0</v>
      </c>
      <c r="EU396">
        <v>0</v>
      </c>
      <c r="EV396">
        <v>0</v>
      </c>
      <c r="EW396">
        <v>0</v>
      </c>
      <c r="EX396">
        <v>0</v>
      </c>
      <c r="EZ396">
        <v>5</v>
      </c>
      <c r="FC396">
        <v>0</v>
      </c>
      <c r="FD396">
        <v>18</v>
      </c>
      <c r="FF396">
        <v>6238.51</v>
      </c>
      <c r="FQ396">
        <v>0</v>
      </c>
      <c r="FR396">
        <f t="shared" si="356"/>
        <v>0</v>
      </c>
      <c r="FS396">
        <v>0</v>
      </c>
      <c r="FX396">
        <v>0</v>
      </c>
      <c r="FY396">
        <v>0</v>
      </c>
      <c r="GA396" t="s">
        <v>192</v>
      </c>
      <c r="GD396">
        <v>1</v>
      </c>
      <c r="GF396">
        <v>1799260510</v>
      </c>
      <c r="GG396">
        <v>2</v>
      </c>
      <c r="GH396">
        <v>3</v>
      </c>
      <c r="GI396">
        <v>5</v>
      </c>
      <c r="GJ396">
        <v>0</v>
      </c>
      <c r="GK396">
        <v>0</v>
      </c>
      <c r="GL396">
        <f t="shared" si="357"/>
        <v>0</v>
      </c>
      <c r="GM396">
        <f t="shared" si="358"/>
        <v>9314</v>
      </c>
      <c r="GN396">
        <f t="shared" si="359"/>
        <v>9314</v>
      </c>
      <c r="GO396">
        <f t="shared" si="360"/>
        <v>0</v>
      </c>
      <c r="GP396">
        <f t="shared" si="361"/>
        <v>0</v>
      </c>
      <c r="GR396">
        <v>1</v>
      </c>
      <c r="GS396">
        <v>1</v>
      </c>
      <c r="GT396">
        <v>0</v>
      </c>
      <c r="GU396" t="s">
        <v>3</v>
      </c>
      <c r="GV396">
        <f t="shared" si="362"/>
        <v>0</v>
      </c>
      <c r="GW396">
        <v>1</v>
      </c>
      <c r="GX396">
        <f t="shared" si="363"/>
        <v>0</v>
      </c>
      <c r="HA396">
        <v>0</v>
      </c>
      <c r="HB396">
        <v>0</v>
      </c>
      <c r="HC396">
        <f t="shared" si="364"/>
        <v>0</v>
      </c>
      <c r="HE396" t="s">
        <v>35</v>
      </c>
      <c r="HF396" t="s">
        <v>36</v>
      </c>
      <c r="HM396" t="s">
        <v>3</v>
      </c>
      <c r="HN396" t="s">
        <v>3</v>
      </c>
      <c r="HO396" t="s">
        <v>3</v>
      </c>
      <c r="HP396" t="s">
        <v>3</v>
      </c>
      <c r="HQ396" t="s">
        <v>3</v>
      </c>
      <c r="IK396">
        <v>0</v>
      </c>
    </row>
    <row r="397" spans="1:255" x14ac:dyDescent="0.2">
      <c r="A397" s="2">
        <v>18</v>
      </c>
      <c r="B397" s="2">
        <v>1</v>
      </c>
      <c r="C397" s="2">
        <v>289</v>
      </c>
      <c r="D397" s="2"/>
      <c r="E397" s="2" t="s">
        <v>283</v>
      </c>
      <c r="F397" s="2" t="s">
        <v>82</v>
      </c>
      <c r="G397" s="2" t="s">
        <v>83</v>
      </c>
      <c r="H397" s="2" t="s">
        <v>40</v>
      </c>
      <c r="I397" s="2">
        <f>I393*J397</f>
        <v>2.4500000000000002</v>
      </c>
      <c r="J397" s="2">
        <v>3.5000000000000004</v>
      </c>
      <c r="K397" s="2">
        <v>3.5</v>
      </c>
      <c r="L397" s="2">
        <v>4.7530000000000001</v>
      </c>
      <c r="M397" s="2">
        <v>0</v>
      </c>
      <c r="N397" s="2">
        <f t="shared" si="327"/>
        <v>4.7530000000000001</v>
      </c>
      <c r="O397" s="2">
        <f t="shared" si="328"/>
        <v>17</v>
      </c>
      <c r="P397" s="2">
        <f t="shared" si="329"/>
        <v>17</v>
      </c>
      <c r="Q397" s="2">
        <f t="shared" si="330"/>
        <v>0</v>
      </c>
      <c r="R397" s="2">
        <f t="shared" si="331"/>
        <v>0</v>
      </c>
      <c r="S397" s="2">
        <f t="shared" si="332"/>
        <v>0</v>
      </c>
      <c r="T397" s="2">
        <f t="shared" si="333"/>
        <v>0</v>
      </c>
      <c r="U397" s="2">
        <f t="shared" si="334"/>
        <v>0</v>
      </c>
      <c r="V397" s="2">
        <f t="shared" si="335"/>
        <v>0</v>
      </c>
      <c r="W397" s="2">
        <f t="shared" si="336"/>
        <v>0</v>
      </c>
      <c r="X397" s="2">
        <f t="shared" si="337"/>
        <v>0</v>
      </c>
      <c r="Y397" s="2">
        <f t="shared" si="338"/>
        <v>0</v>
      </c>
      <c r="Z397" s="2"/>
      <c r="AA397" s="2">
        <v>69726971</v>
      </c>
      <c r="AB397" s="2">
        <f t="shared" si="339"/>
        <v>7.14</v>
      </c>
      <c r="AC397" s="2">
        <f>ROUND((ES397),2)</f>
        <v>7.14</v>
      </c>
      <c r="AD397" s="2">
        <f t="shared" si="340"/>
        <v>0</v>
      </c>
      <c r="AE397" s="2">
        <f t="shared" si="341"/>
        <v>0</v>
      </c>
      <c r="AF397" s="2">
        <f t="shared" si="342"/>
        <v>0</v>
      </c>
      <c r="AG397" s="2">
        <f t="shared" si="343"/>
        <v>0</v>
      </c>
      <c r="AH397" s="2">
        <f t="shared" si="344"/>
        <v>0</v>
      </c>
      <c r="AI397" s="2">
        <f t="shared" si="345"/>
        <v>0</v>
      </c>
      <c r="AJ397" s="2">
        <f t="shared" si="346"/>
        <v>0</v>
      </c>
      <c r="AK397" s="2">
        <v>7.14</v>
      </c>
      <c r="AL397" s="2">
        <v>7.14</v>
      </c>
      <c r="AM397" s="2">
        <v>0</v>
      </c>
      <c r="AN397" s="2">
        <v>0</v>
      </c>
      <c r="AO397" s="2">
        <v>0</v>
      </c>
      <c r="AP397" s="2">
        <v>0</v>
      </c>
      <c r="AQ397" s="2">
        <v>0</v>
      </c>
      <c r="AR397" s="2">
        <v>0</v>
      </c>
      <c r="AS397" s="2">
        <v>0</v>
      </c>
      <c r="AT397" s="2">
        <v>0</v>
      </c>
      <c r="AU397" s="2">
        <v>0</v>
      </c>
      <c r="AV397" s="2">
        <v>1</v>
      </c>
      <c r="AW397" s="2">
        <v>1</v>
      </c>
      <c r="AX397" s="2"/>
      <c r="AY397" s="2"/>
      <c r="AZ397" s="2">
        <v>1</v>
      </c>
      <c r="BA397" s="2">
        <v>1</v>
      </c>
      <c r="BB397" s="2">
        <v>1</v>
      </c>
      <c r="BC397" s="2">
        <v>1</v>
      </c>
      <c r="BD397" s="2" t="s">
        <v>3</v>
      </c>
      <c r="BE397" s="2" t="s">
        <v>3</v>
      </c>
      <c r="BF397" s="2" t="s">
        <v>3</v>
      </c>
      <c r="BG397" s="2" t="s">
        <v>3</v>
      </c>
      <c r="BH397" s="2">
        <v>3</v>
      </c>
      <c r="BI397" s="2">
        <v>1</v>
      </c>
      <c r="BJ397" s="2" t="s">
        <v>194</v>
      </c>
      <c r="BK397" s="2"/>
      <c r="BL397" s="2"/>
      <c r="BM397" s="2">
        <v>500001</v>
      </c>
      <c r="BN397" s="2">
        <v>0</v>
      </c>
      <c r="BO397" s="2" t="s">
        <v>3</v>
      </c>
      <c r="BP397" s="2">
        <v>0</v>
      </c>
      <c r="BQ397" s="2">
        <v>8</v>
      </c>
      <c r="BR397" s="2">
        <v>0</v>
      </c>
      <c r="BS397" s="2">
        <v>1</v>
      </c>
      <c r="BT397" s="2">
        <v>1</v>
      </c>
      <c r="BU397" s="2">
        <v>1</v>
      </c>
      <c r="BV397" s="2">
        <v>1</v>
      </c>
      <c r="BW397" s="2">
        <v>1</v>
      </c>
      <c r="BX397" s="2">
        <v>1</v>
      </c>
      <c r="BY397" s="2" t="s">
        <v>3</v>
      </c>
      <c r="BZ397" s="2">
        <v>0</v>
      </c>
      <c r="CA397" s="2">
        <v>0</v>
      </c>
      <c r="CB397" s="2" t="s">
        <v>3</v>
      </c>
      <c r="CC397" s="2"/>
      <c r="CD397" s="2"/>
      <c r="CE397" s="2">
        <v>0</v>
      </c>
      <c r="CF397" s="2">
        <v>0</v>
      </c>
      <c r="CG397" s="2">
        <v>0</v>
      </c>
      <c r="CH397" s="2">
        <v>31</v>
      </c>
      <c r="CI397" s="2">
        <v>2</v>
      </c>
      <c r="CJ397" s="2">
        <v>0</v>
      </c>
      <c r="CK397" s="2">
        <v>0</v>
      </c>
      <c r="CL397" s="2">
        <v>0</v>
      </c>
      <c r="CM397" s="2">
        <v>0</v>
      </c>
      <c r="CN397" s="2" t="s">
        <v>3</v>
      </c>
      <c r="CO397" s="2">
        <v>0</v>
      </c>
      <c r="CP397" s="2">
        <f t="shared" si="347"/>
        <v>17</v>
      </c>
      <c r="CQ397" s="2">
        <f t="shared" si="348"/>
        <v>7.14</v>
      </c>
      <c r="CR397" s="2">
        <f t="shared" si="349"/>
        <v>0</v>
      </c>
      <c r="CS397" s="2">
        <f t="shared" si="350"/>
        <v>0</v>
      </c>
      <c r="CT397" s="2">
        <f t="shared" si="351"/>
        <v>0</v>
      </c>
      <c r="CU397" s="2">
        <f t="shared" si="352"/>
        <v>0</v>
      </c>
      <c r="CV397" s="2">
        <f t="shared" si="353"/>
        <v>0</v>
      </c>
      <c r="CW397" s="2">
        <f t="shared" si="354"/>
        <v>0</v>
      </c>
      <c r="CX397" s="2">
        <f t="shared" si="355"/>
        <v>0</v>
      </c>
      <c r="CY397" s="2">
        <f>(((S397+R397)*AT397)/100)</f>
        <v>0</v>
      </c>
      <c r="CZ397" s="2">
        <f>(((S397+R397)*AU397)/100)</f>
        <v>0</v>
      </c>
      <c r="DA397" s="2"/>
      <c r="DB397" s="2"/>
      <c r="DC397" s="2" t="s">
        <v>3</v>
      </c>
      <c r="DD397" s="2" t="s">
        <v>3</v>
      </c>
      <c r="DE397" s="2" t="s">
        <v>3</v>
      </c>
      <c r="DF397" s="2" t="s">
        <v>3</v>
      </c>
      <c r="DG397" s="2" t="s">
        <v>3</v>
      </c>
      <c r="DH397" s="2" t="s">
        <v>3</v>
      </c>
      <c r="DI397" s="2" t="s">
        <v>3</v>
      </c>
      <c r="DJ397" s="2" t="s">
        <v>3</v>
      </c>
      <c r="DK397" s="2" t="s">
        <v>3</v>
      </c>
      <c r="DL397" s="2" t="s">
        <v>3</v>
      </c>
      <c r="DM397" s="2" t="s">
        <v>3</v>
      </c>
      <c r="DN397" s="2">
        <v>0</v>
      </c>
      <c r="DO397" s="2">
        <v>0</v>
      </c>
      <c r="DP397" s="2">
        <v>1</v>
      </c>
      <c r="DQ397" s="2">
        <v>1</v>
      </c>
      <c r="DR397" s="2"/>
      <c r="DS397" s="2"/>
      <c r="DT397" s="2"/>
      <c r="DU397" s="2">
        <v>1007</v>
      </c>
      <c r="DV397" s="2" t="s">
        <v>40</v>
      </c>
      <c r="DW397" s="2" t="s">
        <v>40</v>
      </c>
      <c r="DX397" s="2">
        <v>1</v>
      </c>
      <c r="DY397" s="2"/>
      <c r="DZ397" s="2" t="s">
        <v>3</v>
      </c>
      <c r="EA397" s="2" t="s">
        <v>3</v>
      </c>
      <c r="EB397" s="2" t="s">
        <v>3</v>
      </c>
      <c r="EC397" s="2" t="s">
        <v>3</v>
      </c>
      <c r="ED397" s="2"/>
      <c r="EE397" s="2">
        <v>54328897</v>
      </c>
      <c r="EF397" s="2">
        <v>8</v>
      </c>
      <c r="EG397" s="2" t="s">
        <v>31</v>
      </c>
      <c r="EH397" s="2">
        <v>0</v>
      </c>
      <c r="EI397" s="2" t="s">
        <v>3</v>
      </c>
      <c r="EJ397" s="2">
        <v>1</v>
      </c>
      <c r="EK397" s="2">
        <v>500001</v>
      </c>
      <c r="EL397" s="2" t="s">
        <v>32</v>
      </c>
      <c r="EM397" s="2" t="s">
        <v>33</v>
      </c>
      <c r="EN397" s="2"/>
      <c r="EO397" s="2" t="s">
        <v>3</v>
      </c>
      <c r="EP397" s="2"/>
      <c r="EQ397" s="2">
        <v>0</v>
      </c>
      <c r="ER397" s="2">
        <v>7.14</v>
      </c>
      <c r="ES397" s="2">
        <v>7.14</v>
      </c>
      <c r="ET397" s="2">
        <v>0</v>
      </c>
      <c r="EU397" s="2">
        <v>0</v>
      </c>
      <c r="EV397" s="2">
        <v>0</v>
      </c>
      <c r="EW397" s="2">
        <v>0</v>
      </c>
      <c r="EX397" s="2">
        <v>0</v>
      </c>
      <c r="EY397" s="2"/>
      <c r="EZ397" s="2"/>
      <c r="FA397" s="2"/>
      <c r="FB397" s="2"/>
      <c r="FC397" s="2"/>
      <c r="FD397" s="2"/>
      <c r="FE397" s="2"/>
      <c r="FF397" s="2"/>
      <c r="FG397" s="2"/>
      <c r="FH397" s="2"/>
      <c r="FI397" s="2"/>
      <c r="FJ397" s="2"/>
      <c r="FK397" s="2"/>
      <c r="FL397" s="2"/>
      <c r="FM397" s="2"/>
      <c r="FN397" s="2"/>
      <c r="FO397" s="2"/>
      <c r="FP397" s="2"/>
      <c r="FQ397" s="2">
        <v>0</v>
      </c>
      <c r="FR397" s="2">
        <f t="shared" si="356"/>
        <v>0</v>
      </c>
      <c r="FS397" s="2">
        <v>0</v>
      </c>
      <c r="FT397" s="2"/>
      <c r="FU397" s="2"/>
      <c r="FV397" s="2"/>
      <c r="FW397" s="2"/>
      <c r="FX397" s="2">
        <v>0</v>
      </c>
      <c r="FY397" s="2">
        <v>0</v>
      </c>
      <c r="FZ397" s="2"/>
      <c r="GA397" s="2" t="s">
        <v>3</v>
      </c>
      <c r="GB397" s="2"/>
      <c r="GC397" s="2"/>
      <c r="GD397" s="2">
        <v>1</v>
      </c>
      <c r="GE397" s="2"/>
      <c r="GF397" s="2">
        <v>1967222743</v>
      </c>
      <c r="GG397" s="2">
        <v>2</v>
      </c>
      <c r="GH397" s="2">
        <v>1</v>
      </c>
      <c r="GI397" s="2">
        <v>-2</v>
      </c>
      <c r="GJ397" s="2">
        <v>0</v>
      </c>
      <c r="GK397" s="2">
        <v>0</v>
      </c>
      <c r="GL397" s="2">
        <f t="shared" si="357"/>
        <v>0</v>
      </c>
      <c r="GM397" s="2">
        <f t="shared" si="358"/>
        <v>17</v>
      </c>
      <c r="GN397" s="2">
        <f t="shared" si="359"/>
        <v>17</v>
      </c>
      <c r="GO397" s="2">
        <f t="shared" si="360"/>
        <v>0</v>
      </c>
      <c r="GP397" s="2">
        <f t="shared" si="361"/>
        <v>0</v>
      </c>
      <c r="GQ397" s="2"/>
      <c r="GR397" s="2">
        <v>0</v>
      </c>
      <c r="GS397" s="2">
        <v>3</v>
      </c>
      <c r="GT397" s="2">
        <v>0</v>
      </c>
      <c r="GU397" s="2" t="s">
        <v>3</v>
      </c>
      <c r="GV397" s="2">
        <f t="shared" si="362"/>
        <v>0</v>
      </c>
      <c r="GW397" s="2">
        <v>1</v>
      </c>
      <c r="GX397" s="2">
        <f t="shared" si="363"/>
        <v>0</v>
      </c>
      <c r="GY397" s="2"/>
      <c r="GZ397" s="2"/>
      <c r="HA397" s="2">
        <v>0</v>
      </c>
      <c r="HB397" s="2">
        <v>0</v>
      </c>
      <c r="HC397" s="2">
        <f t="shared" si="364"/>
        <v>0</v>
      </c>
      <c r="HD397" s="2"/>
      <c r="HE397" s="2" t="s">
        <v>3</v>
      </c>
      <c r="HF397" s="2" t="s">
        <v>3</v>
      </c>
      <c r="HG397" s="2"/>
      <c r="HH397" s="2"/>
      <c r="HI397" s="2"/>
      <c r="HJ397" s="2"/>
      <c r="HK397" s="2"/>
      <c r="HL397" s="2"/>
      <c r="HM397" s="2" t="s">
        <v>3</v>
      </c>
      <c r="HN397" s="2" t="s">
        <v>3</v>
      </c>
      <c r="HO397" s="2" t="s">
        <v>3</v>
      </c>
      <c r="HP397" s="2" t="s">
        <v>3</v>
      </c>
      <c r="HQ397" s="2" t="s">
        <v>3</v>
      </c>
      <c r="HR397" s="2"/>
      <c r="HS397" s="2"/>
      <c r="HT397" s="2"/>
      <c r="HU397" s="2"/>
      <c r="HV397" s="2"/>
      <c r="HW397" s="2"/>
      <c r="HX397" s="2"/>
      <c r="HY397" s="2"/>
      <c r="HZ397" s="2"/>
      <c r="IA397" s="2"/>
      <c r="IB397" s="2"/>
      <c r="IC397" s="2"/>
      <c r="ID397" s="2"/>
      <c r="IE397" s="2"/>
      <c r="IF397" s="2"/>
      <c r="IG397" s="2"/>
      <c r="IH397" s="2"/>
      <c r="II397" s="2"/>
      <c r="IJ397" s="2"/>
      <c r="IK397" s="2">
        <v>0</v>
      </c>
      <c r="IL397" s="2"/>
      <c r="IM397" s="2"/>
      <c r="IN397" s="2"/>
      <c r="IO397" s="2"/>
      <c r="IP397" s="2"/>
      <c r="IQ397" s="2"/>
      <c r="IR397" s="2"/>
      <c r="IS397" s="2"/>
      <c r="IT397" s="2"/>
      <c r="IU397" s="2"/>
    </row>
    <row r="398" spans="1:255" x14ac:dyDescent="0.2">
      <c r="A398">
        <v>18</v>
      </c>
      <c r="B398">
        <v>1</v>
      </c>
      <c r="C398">
        <v>295</v>
      </c>
      <c r="E398" t="s">
        <v>283</v>
      </c>
      <c r="F398" t="e">
        <f>'1.Лок.смета.и.Акт'!#REF!</f>
        <v>#REF!</v>
      </c>
      <c r="G398" t="s">
        <v>83</v>
      </c>
      <c r="H398" t="s">
        <v>40</v>
      </c>
      <c r="I398">
        <f>I394*J398</f>
        <v>2.4500000000000002</v>
      </c>
      <c r="J398">
        <v>3.5000000000000004</v>
      </c>
      <c r="K398">
        <v>3.5</v>
      </c>
      <c r="L398">
        <v>4.7530000000000001</v>
      </c>
      <c r="M398">
        <v>0</v>
      </c>
      <c r="N398">
        <f t="shared" si="327"/>
        <v>4.7530000000000001</v>
      </c>
      <c r="O398">
        <f t="shared" si="328"/>
        <v>36</v>
      </c>
      <c r="P398">
        <f t="shared" si="329"/>
        <v>36</v>
      </c>
      <c r="Q398">
        <f t="shared" si="330"/>
        <v>0</v>
      </c>
      <c r="R398">
        <f t="shared" si="331"/>
        <v>0</v>
      </c>
      <c r="S398">
        <f t="shared" si="332"/>
        <v>0</v>
      </c>
      <c r="T398">
        <f t="shared" si="333"/>
        <v>0</v>
      </c>
      <c r="U398">
        <f t="shared" si="334"/>
        <v>0</v>
      </c>
      <c r="V398">
        <f t="shared" si="335"/>
        <v>0</v>
      </c>
      <c r="W398">
        <f t="shared" si="336"/>
        <v>0</v>
      </c>
      <c r="X398">
        <f t="shared" si="337"/>
        <v>0</v>
      </c>
      <c r="Y398">
        <f t="shared" si="338"/>
        <v>0</v>
      </c>
      <c r="AA398">
        <v>69726884</v>
      </c>
      <c r="AB398">
        <f t="shared" si="339"/>
        <v>1.97</v>
      </c>
      <c r="AC398">
        <f>ROUND((ES398),2)</f>
        <v>1.97</v>
      </c>
      <c r="AD398">
        <f t="shared" si="340"/>
        <v>0</v>
      </c>
      <c r="AE398">
        <f t="shared" si="341"/>
        <v>0</v>
      </c>
      <c r="AF398">
        <f t="shared" si="342"/>
        <v>0</v>
      </c>
      <c r="AG398">
        <f t="shared" si="343"/>
        <v>0</v>
      </c>
      <c r="AH398">
        <f t="shared" si="344"/>
        <v>0</v>
      </c>
      <c r="AI398">
        <f t="shared" si="345"/>
        <v>0</v>
      </c>
      <c r="AJ398">
        <f t="shared" si="346"/>
        <v>0</v>
      </c>
      <c r="AK398">
        <v>1.97</v>
      </c>
      <c r="AL398">
        <v>1.97</v>
      </c>
      <c r="AM398">
        <v>0</v>
      </c>
      <c r="AN398">
        <v>0</v>
      </c>
      <c r="AO398">
        <v>0</v>
      </c>
      <c r="AP398">
        <v>0</v>
      </c>
      <c r="AQ398">
        <v>0</v>
      </c>
      <c r="AR398">
        <v>0</v>
      </c>
      <c r="AS398">
        <v>0</v>
      </c>
      <c r="AT398">
        <v>0</v>
      </c>
      <c r="AU398">
        <v>0</v>
      </c>
      <c r="AV398">
        <v>1</v>
      </c>
      <c r="AW398">
        <v>1</v>
      </c>
      <c r="AZ398">
        <v>1</v>
      </c>
      <c r="BA398">
        <v>1</v>
      </c>
      <c r="BB398">
        <v>1</v>
      </c>
      <c r="BC398">
        <v>7.56</v>
      </c>
      <c r="BD398" t="s">
        <v>3</v>
      </c>
      <c r="BE398" t="s">
        <v>3</v>
      </c>
      <c r="BF398" t="s">
        <v>3</v>
      </c>
      <c r="BG398" t="s">
        <v>3</v>
      </c>
      <c r="BH398">
        <v>3</v>
      </c>
      <c r="BI398">
        <v>1</v>
      </c>
      <c r="BJ398" t="s">
        <v>194</v>
      </c>
      <c r="BM398">
        <v>500001</v>
      </c>
      <c r="BN398">
        <v>0</v>
      </c>
      <c r="BO398" t="s">
        <v>3</v>
      </c>
      <c r="BP398">
        <v>0</v>
      </c>
      <c r="BQ398">
        <v>8</v>
      </c>
      <c r="BR398">
        <v>0</v>
      </c>
      <c r="BS398">
        <v>1</v>
      </c>
      <c r="BT398">
        <v>1</v>
      </c>
      <c r="BU398">
        <v>1</v>
      </c>
      <c r="BV398">
        <v>1</v>
      </c>
      <c r="BW398">
        <v>1</v>
      </c>
      <c r="BX398">
        <v>1</v>
      </c>
      <c r="BY398" t="s">
        <v>3</v>
      </c>
      <c r="BZ398">
        <v>0</v>
      </c>
      <c r="CA398">
        <v>0</v>
      </c>
      <c r="CB398" t="s">
        <v>3</v>
      </c>
      <c r="CE398">
        <v>0</v>
      </c>
      <c r="CF398">
        <v>0</v>
      </c>
      <c r="CG398">
        <v>0</v>
      </c>
      <c r="CH398">
        <v>31</v>
      </c>
      <c r="CI398">
        <v>2</v>
      </c>
      <c r="CJ398">
        <v>0</v>
      </c>
      <c r="CK398">
        <v>0</v>
      </c>
      <c r="CL398">
        <v>0</v>
      </c>
      <c r="CM398">
        <v>0</v>
      </c>
      <c r="CN398" t="s">
        <v>3</v>
      </c>
      <c r="CO398">
        <v>0</v>
      </c>
      <c r="CP398">
        <f t="shared" si="347"/>
        <v>36</v>
      </c>
      <c r="CQ398">
        <f t="shared" si="348"/>
        <v>14.893199999999998</v>
      </c>
      <c r="CR398">
        <f t="shared" si="349"/>
        <v>0</v>
      </c>
      <c r="CS398">
        <f t="shared" si="350"/>
        <v>0</v>
      </c>
      <c r="CT398">
        <f t="shared" si="351"/>
        <v>0</v>
      </c>
      <c r="CU398">
        <f t="shared" si="352"/>
        <v>0</v>
      </c>
      <c r="CV398">
        <f t="shared" si="353"/>
        <v>0</v>
      </c>
      <c r="CW398">
        <f t="shared" si="354"/>
        <v>0</v>
      </c>
      <c r="CX398">
        <f t="shared" si="355"/>
        <v>0</v>
      </c>
      <c r="CY398">
        <f>(S398+R398)*(BZ398/100)</f>
        <v>0</v>
      </c>
      <c r="CZ398">
        <f>(S398+R398)*(CA398/100)</f>
        <v>0</v>
      </c>
      <c r="DC398" t="s">
        <v>3</v>
      </c>
      <c r="DD398" t="s">
        <v>3</v>
      </c>
      <c r="DE398" t="s">
        <v>3</v>
      </c>
      <c r="DF398" t="s">
        <v>3</v>
      </c>
      <c r="DG398" t="s">
        <v>3</v>
      </c>
      <c r="DH398" t="s">
        <v>3</v>
      </c>
      <c r="DI398" t="s">
        <v>3</v>
      </c>
      <c r="DJ398" t="s">
        <v>3</v>
      </c>
      <c r="DK398" t="s">
        <v>3</v>
      </c>
      <c r="DL398" t="s">
        <v>3</v>
      </c>
      <c r="DM398" t="s">
        <v>3</v>
      </c>
      <c r="DN398">
        <v>0</v>
      </c>
      <c r="DO398">
        <v>0</v>
      </c>
      <c r="DP398">
        <v>1</v>
      </c>
      <c r="DQ398">
        <v>1</v>
      </c>
      <c r="DU398">
        <v>1007</v>
      </c>
      <c r="DV398" t="s">
        <v>40</v>
      </c>
      <c r="DW398" t="e">
        <f>'1.Лок.смета.и.Акт'!#REF!</f>
        <v>#REF!</v>
      </c>
      <c r="DX398">
        <v>1</v>
      </c>
      <c r="DZ398" t="s">
        <v>3</v>
      </c>
      <c r="EA398" t="s">
        <v>3</v>
      </c>
      <c r="EB398" t="s">
        <v>3</v>
      </c>
      <c r="EC398" t="s">
        <v>3</v>
      </c>
      <c r="EE398">
        <v>54328897</v>
      </c>
      <c r="EF398">
        <v>8</v>
      </c>
      <c r="EG398" t="s">
        <v>31</v>
      </c>
      <c r="EH398">
        <v>0</v>
      </c>
      <c r="EI398" t="s">
        <v>3</v>
      </c>
      <c r="EJ398">
        <v>1</v>
      </c>
      <c r="EK398">
        <v>500001</v>
      </c>
      <c r="EL398" t="s">
        <v>32</v>
      </c>
      <c r="EM398" t="s">
        <v>33</v>
      </c>
      <c r="EO398" t="s">
        <v>3</v>
      </c>
      <c r="EQ398">
        <v>0</v>
      </c>
      <c r="ER398">
        <v>14.19</v>
      </c>
      <c r="ES398">
        <v>1.97</v>
      </c>
      <c r="ET398">
        <v>0</v>
      </c>
      <c r="EU398">
        <v>0</v>
      </c>
      <c r="EV398">
        <v>0</v>
      </c>
      <c r="EW398">
        <v>0</v>
      </c>
      <c r="EX398">
        <v>0</v>
      </c>
      <c r="EZ398">
        <v>5</v>
      </c>
      <c r="FC398">
        <v>0</v>
      </c>
      <c r="FD398">
        <v>18</v>
      </c>
      <c r="FF398">
        <v>14.19</v>
      </c>
      <c r="FQ398">
        <v>0</v>
      </c>
      <c r="FR398">
        <f t="shared" si="356"/>
        <v>0</v>
      </c>
      <c r="FS398">
        <v>0</v>
      </c>
      <c r="FX398">
        <v>0</v>
      </c>
      <c r="FY398">
        <v>0</v>
      </c>
      <c r="GA398" t="s">
        <v>85</v>
      </c>
      <c r="GD398">
        <v>1</v>
      </c>
      <c r="GF398">
        <v>1967222743</v>
      </c>
      <c r="GG398">
        <v>2</v>
      </c>
      <c r="GH398">
        <v>3</v>
      </c>
      <c r="GI398">
        <v>5</v>
      </c>
      <c r="GJ398">
        <v>0</v>
      </c>
      <c r="GK398">
        <v>0</v>
      </c>
      <c r="GL398">
        <f t="shared" si="357"/>
        <v>0</v>
      </c>
      <c r="GM398">
        <f t="shared" si="358"/>
        <v>36</v>
      </c>
      <c r="GN398">
        <f t="shared" si="359"/>
        <v>36</v>
      </c>
      <c r="GO398">
        <f t="shared" si="360"/>
        <v>0</v>
      </c>
      <c r="GP398">
        <f t="shared" si="361"/>
        <v>0</v>
      </c>
      <c r="GR398">
        <v>1</v>
      </c>
      <c r="GS398">
        <v>1</v>
      </c>
      <c r="GT398">
        <v>0</v>
      </c>
      <c r="GU398" t="s">
        <v>3</v>
      </c>
      <c r="GV398">
        <f t="shared" si="362"/>
        <v>0</v>
      </c>
      <c r="GW398">
        <v>1</v>
      </c>
      <c r="GX398">
        <f t="shared" si="363"/>
        <v>0</v>
      </c>
      <c r="HA398">
        <v>0</v>
      </c>
      <c r="HB398">
        <v>0</v>
      </c>
      <c r="HC398">
        <f t="shared" si="364"/>
        <v>0</v>
      </c>
      <c r="HE398" t="s">
        <v>35</v>
      </c>
      <c r="HF398" t="s">
        <v>36</v>
      </c>
      <c r="HM398" t="s">
        <v>3</v>
      </c>
      <c r="HN398" t="s">
        <v>3</v>
      </c>
      <c r="HO398" t="s">
        <v>3</v>
      </c>
      <c r="HP398" t="s">
        <v>3</v>
      </c>
      <c r="HQ398" t="s">
        <v>3</v>
      </c>
      <c r="IK398">
        <v>0</v>
      </c>
    </row>
    <row r="399" spans="1:255" x14ac:dyDescent="0.2">
      <c r="A399" s="2">
        <v>17</v>
      </c>
      <c r="B399" s="2">
        <v>1</v>
      </c>
      <c r="C399" s="2">
        <f>ROW(SmtRes!A301)</f>
        <v>301</v>
      </c>
      <c r="D399" s="2">
        <f>ROW(EtalonRes!A305)</f>
        <v>305</v>
      </c>
      <c r="E399" s="2" t="s">
        <v>284</v>
      </c>
      <c r="F399" s="2" t="s">
        <v>196</v>
      </c>
      <c r="G399" s="2" t="s">
        <v>251</v>
      </c>
      <c r="H399" s="2" t="s">
        <v>186</v>
      </c>
      <c r="I399" s="2">
        <f>'1.Лок.смета.и.Акт'!E66</f>
        <v>0.65</v>
      </c>
      <c r="J399" s="2">
        <v>0</v>
      </c>
      <c r="K399" s="2">
        <v>0.65</v>
      </c>
      <c r="L399" s="2">
        <v>1.264</v>
      </c>
      <c r="M399" s="2">
        <v>0</v>
      </c>
      <c r="N399" s="2">
        <f t="shared" si="327"/>
        <v>1.264</v>
      </c>
      <c r="O399" s="2">
        <f t="shared" si="328"/>
        <v>43</v>
      </c>
      <c r="P399" s="2">
        <f t="shared" si="329"/>
        <v>0</v>
      </c>
      <c r="Q399" s="2">
        <f t="shared" si="330"/>
        <v>28</v>
      </c>
      <c r="R399" s="2">
        <f t="shared" si="331"/>
        <v>10</v>
      </c>
      <c r="S399" s="2">
        <f t="shared" si="332"/>
        <v>15</v>
      </c>
      <c r="T399" s="2">
        <f t="shared" si="333"/>
        <v>0</v>
      </c>
      <c r="U399" s="2">
        <f t="shared" si="334"/>
        <v>1.8199999999999998</v>
      </c>
      <c r="V399" s="2">
        <f t="shared" si="335"/>
        <v>0.76439999999999997</v>
      </c>
      <c r="W399" s="2">
        <f t="shared" si="336"/>
        <v>0</v>
      </c>
      <c r="X399" s="2">
        <f t="shared" si="337"/>
        <v>31</v>
      </c>
      <c r="Y399" s="2">
        <f t="shared" si="338"/>
        <v>19</v>
      </c>
      <c r="Z399" s="2"/>
      <c r="AA399" s="2">
        <v>69726971</v>
      </c>
      <c r="AB399" s="2">
        <f t="shared" si="339"/>
        <v>65.77</v>
      </c>
      <c r="AC399" s="2">
        <f>ROUND(((ES399*5.6)+(SUM(SmtRes!BC297:'SmtRes'!BC301)+SUM(EtalonRes!AL301:'EtalonRes'!AL305))),2)</f>
        <v>0.02</v>
      </c>
      <c r="AD399" s="2">
        <f>ROUND(((((ET399*5.6))-((EU399*5.6)))+AE399),2)</f>
        <v>43.29</v>
      </c>
      <c r="AE399" s="2">
        <f>ROUND(((EU399*5.6)),2)</f>
        <v>16.02</v>
      </c>
      <c r="AF399" s="2">
        <f>ROUND(((EV399*5.6)),2)</f>
        <v>22.46</v>
      </c>
      <c r="AG399" s="2">
        <f t="shared" si="343"/>
        <v>0</v>
      </c>
      <c r="AH399" s="2">
        <f>((EW399*5.6))</f>
        <v>2.8</v>
      </c>
      <c r="AI399" s="2">
        <f>((EX399*5.6))</f>
        <v>1.1759999999999999</v>
      </c>
      <c r="AJ399" s="2">
        <f t="shared" si="346"/>
        <v>0</v>
      </c>
      <c r="AK399" s="2">
        <v>264.04000000000002</v>
      </c>
      <c r="AL399" s="2">
        <v>252.3</v>
      </c>
      <c r="AM399" s="2">
        <v>7.73</v>
      </c>
      <c r="AN399" s="2">
        <v>2.86</v>
      </c>
      <c r="AO399" s="2">
        <v>4.01</v>
      </c>
      <c r="AP399" s="2">
        <v>0</v>
      </c>
      <c r="AQ399" s="2">
        <v>0.5</v>
      </c>
      <c r="AR399" s="2">
        <v>0.21</v>
      </c>
      <c r="AS399" s="2">
        <v>0</v>
      </c>
      <c r="AT399" s="2">
        <v>123</v>
      </c>
      <c r="AU399" s="2">
        <v>75</v>
      </c>
      <c r="AV399" s="2">
        <v>1</v>
      </c>
      <c r="AW399" s="2">
        <v>1</v>
      </c>
      <c r="AX399" s="2"/>
      <c r="AY399" s="2"/>
      <c r="AZ399" s="2">
        <v>1</v>
      </c>
      <c r="BA399" s="2">
        <v>1</v>
      </c>
      <c r="BB399" s="2">
        <v>1</v>
      </c>
      <c r="BC399" s="2">
        <v>1</v>
      </c>
      <c r="BD399" s="2" t="s">
        <v>3</v>
      </c>
      <c r="BE399" s="2" t="s">
        <v>3</v>
      </c>
      <c r="BF399" s="2" t="s">
        <v>3</v>
      </c>
      <c r="BG399" s="2" t="s">
        <v>3</v>
      </c>
      <c r="BH399" s="2">
        <v>0</v>
      </c>
      <c r="BI399" s="2">
        <v>1</v>
      </c>
      <c r="BJ399" s="2" t="s">
        <v>198</v>
      </c>
      <c r="BK399" s="2"/>
      <c r="BL399" s="2"/>
      <c r="BM399" s="2">
        <v>11001</v>
      </c>
      <c r="BN399" s="2">
        <v>0</v>
      </c>
      <c r="BO399" s="2" t="s">
        <v>3</v>
      </c>
      <c r="BP399" s="2">
        <v>0</v>
      </c>
      <c r="BQ399" s="2">
        <v>2</v>
      </c>
      <c r="BR399" s="2">
        <v>0</v>
      </c>
      <c r="BS399" s="2">
        <v>1</v>
      </c>
      <c r="BT399" s="2">
        <v>1</v>
      </c>
      <c r="BU399" s="2">
        <v>1</v>
      </c>
      <c r="BV399" s="2">
        <v>1</v>
      </c>
      <c r="BW399" s="2">
        <v>1</v>
      </c>
      <c r="BX399" s="2">
        <v>1</v>
      </c>
      <c r="BY399" s="2" t="s">
        <v>3</v>
      </c>
      <c r="BZ399" s="2">
        <v>123</v>
      </c>
      <c r="CA399" s="2">
        <v>75</v>
      </c>
      <c r="CB399" s="2" t="s">
        <v>3</v>
      </c>
      <c r="CC399" s="2"/>
      <c r="CD399" s="2"/>
      <c r="CE399" s="2">
        <v>0</v>
      </c>
      <c r="CF399" s="2">
        <v>0</v>
      </c>
      <c r="CG399" s="2">
        <v>0</v>
      </c>
      <c r="CH399" s="2">
        <v>32</v>
      </c>
      <c r="CI399" s="2">
        <v>0</v>
      </c>
      <c r="CJ399" s="2">
        <v>0</v>
      </c>
      <c r="CK399" s="2">
        <v>0</v>
      </c>
      <c r="CL399" s="2">
        <v>0</v>
      </c>
      <c r="CM399" s="2">
        <v>0</v>
      </c>
      <c r="CN399" s="2" t="s">
        <v>3</v>
      </c>
      <c r="CO399" s="2">
        <v>0</v>
      </c>
      <c r="CP399" s="2">
        <f t="shared" si="347"/>
        <v>43</v>
      </c>
      <c r="CQ399" s="2">
        <f t="shared" si="348"/>
        <v>0.02</v>
      </c>
      <c r="CR399" s="2">
        <f t="shared" si="349"/>
        <v>43.29</v>
      </c>
      <c r="CS399" s="2">
        <f t="shared" si="350"/>
        <v>16.02</v>
      </c>
      <c r="CT399" s="2">
        <f t="shared" si="351"/>
        <v>22.46</v>
      </c>
      <c r="CU399" s="2">
        <f t="shared" si="352"/>
        <v>0</v>
      </c>
      <c r="CV399" s="2">
        <f t="shared" si="353"/>
        <v>2.8</v>
      </c>
      <c r="CW399" s="2">
        <f t="shared" si="354"/>
        <v>1.1759999999999999</v>
      </c>
      <c r="CX399" s="2">
        <f t="shared" si="355"/>
        <v>0</v>
      </c>
      <c r="CY399" s="2">
        <f>(((S399+R399)*AT399)/100)</f>
        <v>30.75</v>
      </c>
      <c r="CZ399" s="2">
        <f>(((S399+R399)*AU399)/100)</f>
        <v>18.75</v>
      </c>
      <c r="DA399" s="2"/>
      <c r="DB399" s="2"/>
      <c r="DC399" s="2" t="s">
        <v>3</v>
      </c>
      <c r="DD399" s="2" t="s">
        <v>252</v>
      </c>
      <c r="DE399" s="2" t="s">
        <v>252</v>
      </c>
      <c r="DF399" s="2" t="s">
        <v>252</v>
      </c>
      <c r="DG399" s="2" t="s">
        <v>252</v>
      </c>
      <c r="DH399" s="2" t="s">
        <v>3</v>
      </c>
      <c r="DI399" s="2" t="s">
        <v>252</v>
      </c>
      <c r="DJ399" s="2" t="s">
        <v>252</v>
      </c>
      <c r="DK399" s="2" t="s">
        <v>3</v>
      </c>
      <c r="DL399" s="2" t="s">
        <v>3</v>
      </c>
      <c r="DM399" s="2" t="s">
        <v>3</v>
      </c>
      <c r="DN399" s="2">
        <v>0</v>
      </c>
      <c r="DO399" s="2">
        <v>0</v>
      </c>
      <c r="DP399" s="2">
        <v>1</v>
      </c>
      <c r="DQ399" s="2">
        <v>1</v>
      </c>
      <c r="DR399" s="2"/>
      <c r="DS399" s="2"/>
      <c r="DT399" s="2"/>
      <c r="DU399" s="2">
        <v>1013</v>
      </c>
      <c r="DV399" s="2" t="s">
        <v>186</v>
      </c>
      <c r="DW399" s="2" t="s">
        <v>186</v>
      </c>
      <c r="DX399" s="2">
        <v>1</v>
      </c>
      <c r="DY399" s="2"/>
      <c r="DZ399" s="2" t="s">
        <v>3</v>
      </c>
      <c r="EA399" s="2" t="s">
        <v>3</v>
      </c>
      <c r="EB399" s="2" t="s">
        <v>3</v>
      </c>
      <c r="EC399" s="2" t="s">
        <v>3</v>
      </c>
      <c r="ED399" s="2"/>
      <c r="EE399" s="2">
        <v>54328965</v>
      </c>
      <c r="EF399" s="2">
        <v>2</v>
      </c>
      <c r="EG399" s="2" t="s">
        <v>21</v>
      </c>
      <c r="EH399" s="2">
        <v>0</v>
      </c>
      <c r="EI399" s="2" t="s">
        <v>3</v>
      </c>
      <c r="EJ399" s="2">
        <v>1</v>
      </c>
      <c r="EK399" s="2">
        <v>11001</v>
      </c>
      <c r="EL399" s="2" t="s">
        <v>22</v>
      </c>
      <c r="EM399" s="2" t="s">
        <v>23</v>
      </c>
      <c r="EN399" s="2"/>
      <c r="EO399" s="2" t="s">
        <v>3</v>
      </c>
      <c r="EP399" s="2"/>
      <c r="EQ399" s="2">
        <v>1441792</v>
      </c>
      <c r="ER399" s="2">
        <v>264.04000000000002</v>
      </c>
      <c r="ES399" s="2">
        <v>252.3</v>
      </c>
      <c r="ET399" s="2">
        <v>7.73</v>
      </c>
      <c r="EU399" s="2">
        <v>2.86</v>
      </c>
      <c r="EV399" s="2">
        <v>4.01</v>
      </c>
      <c r="EW399" s="2">
        <v>0.5</v>
      </c>
      <c r="EX399" s="2">
        <v>0.21</v>
      </c>
      <c r="EY399" s="2">
        <v>1</v>
      </c>
      <c r="EZ399" s="2"/>
      <c r="FA399" s="2"/>
      <c r="FB399" s="2"/>
      <c r="FC399" s="2"/>
      <c r="FD399" s="2"/>
      <c r="FE399" s="2"/>
      <c r="FF399" s="2"/>
      <c r="FG399" s="2"/>
      <c r="FH399" s="2"/>
      <c r="FI399" s="2"/>
      <c r="FJ399" s="2"/>
      <c r="FK399" s="2"/>
      <c r="FL399" s="2"/>
      <c r="FM399" s="2"/>
      <c r="FN399" s="2"/>
      <c r="FO399" s="2"/>
      <c r="FP399" s="2"/>
      <c r="FQ399" s="2">
        <v>0</v>
      </c>
      <c r="FR399" s="2">
        <f t="shared" si="356"/>
        <v>0</v>
      </c>
      <c r="FS399" s="2">
        <v>0</v>
      </c>
      <c r="FT399" s="2"/>
      <c r="FU399" s="2"/>
      <c r="FV399" s="2"/>
      <c r="FW399" s="2"/>
      <c r="FX399" s="2">
        <v>123</v>
      </c>
      <c r="FY399" s="2">
        <v>75</v>
      </c>
      <c r="FZ399" s="2"/>
      <c r="GA399" s="2" t="s">
        <v>3</v>
      </c>
      <c r="GB399" s="2"/>
      <c r="GC399" s="2"/>
      <c r="GD399" s="2">
        <v>1</v>
      </c>
      <c r="GE399" s="2"/>
      <c r="GF399" s="2">
        <v>517361806</v>
      </c>
      <c r="GG399" s="2">
        <v>2</v>
      </c>
      <c r="GH399" s="2">
        <v>1</v>
      </c>
      <c r="GI399" s="2">
        <v>-2</v>
      </c>
      <c r="GJ399" s="2">
        <v>0</v>
      </c>
      <c r="GK399" s="2">
        <v>0</v>
      </c>
      <c r="GL399" s="2">
        <f t="shared" si="357"/>
        <v>0</v>
      </c>
      <c r="GM399" s="2">
        <f t="shared" si="358"/>
        <v>93</v>
      </c>
      <c r="GN399" s="2">
        <f t="shared" si="359"/>
        <v>93</v>
      </c>
      <c r="GO399" s="2">
        <f t="shared" si="360"/>
        <v>0</v>
      </c>
      <c r="GP399" s="2">
        <f t="shared" si="361"/>
        <v>0</v>
      </c>
      <c r="GQ399" s="2"/>
      <c r="GR399" s="2">
        <v>0</v>
      </c>
      <c r="GS399" s="2">
        <v>3</v>
      </c>
      <c r="GT399" s="2">
        <v>0</v>
      </c>
      <c r="GU399" s="2" t="s">
        <v>252</v>
      </c>
      <c r="GV399" s="2">
        <f>ROUND(((GT399*5.6)),2)</f>
        <v>0</v>
      </c>
      <c r="GW399" s="2">
        <v>1</v>
      </c>
      <c r="GX399" s="2">
        <f t="shared" si="363"/>
        <v>0</v>
      </c>
      <c r="GY399" s="2"/>
      <c r="GZ399" s="2"/>
      <c r="HA399" s="2">
        <v>0</v>
      </c>
      <c r="HB399" s="2">
        <v>0</v>
      </c>
      <c r="HC399" s="2">
        <f t="shared" si="364"/>
        <v>0</v>
      </c>
      <c r="HD399" s="2"/>
      <c r="HE399" s="2" t="s">
        <v>3</v>
      </c>
      <c r="HF399" s="2" t="s">
        <v>3</v>
      </c>
      <c r="HG399" s="2"/>
      <c r="HH399" s="2"/>
      <c r="HI399" s="2"/>
      <c r="HJ399" s="2"/>
      <c r="HK399" s="2"/>
      <c r="HL399" s="2"/>
      <c r="HM399" s="2" t="s">
        <v>3</v>
      </c>
      <c r="HN399" s="2" t="s">
        <v>24</v>
      </c>
      <c r="HO399" s="2" t="s">
        <v>25</v>
      </c>
      <c r="HP399" s="2" t="s">
        <v>22</v>
      </c>
      <c r="HQ399" s="2" t="s">
        <v>22</v>
      </c>
      <c r="HR399" s="2"/>
      <c r="HS399" s="2"/>
      <c r="HT399" s="2"/>
      <c r="HU399" s="2"/>
      <c r="HV399" s="2"/>
      <c r="HW399" s="2"/>
      <c r="HX399" s="2"/>
      <c r="HY399" s="2"/>
      <c r="HZ399" s="2"/>
      <c r="IA399" s="2"/>
      <c r="IB399" s="2"/>
      <c r="IC399" s="2"/>
      <c r="ID399" s="2"/>
      <c r="IE399" s="2"/>
      <c r="IF399" s="2"/>
      <c r="IG399" s="2"/>
      <c r="IH399" s="2"/>
      <c r="II399" s="2"/>
      <c r="IJ399" s="2"/>
      <c r="IK399" s="2">
        <v>0</v>
      </c>
      <c r="IL399" s="2"/>
      <c r="IM399" s="2"/>
      <c r="IN399" s="2"/>
      <c r="IO399" s="2"/>
      <c r="IP399" s="2"/>
      <c r="IQ399" s="2"/>
      <c r="IR399" s="2"/>
      <c r="IS399" s="2"/>
      <c r="IT399" s="2"/>
      <c r="IU399" s="2"/>
    </row>
    <row r="400" spans="1:255" x14ac:dyDescent="0.2">
      <c r="A400">
        <v>17</v>
      </c>
      <c r="B400">
        <v>1</v>
      </c>
      <c r="C400">
        <f>ROW(SmtRes!A306)</f>
        <v>306</v>
      </c>
      <c r="D400">
        <f>ROW(EtalonRes!A310)</f>
        <v>310</v>
      </c>
      <c r="E400" t="s">
        <v>284</v>
      </c>
      <c r="F400" t="s">
        <v>196</v>
      </c>
      <c r="G400" t="s">
        <v>251</v>
      </c>
      <c r="H400" t="s">
        <v>186</v>
      </c>
      <c r="I400">
        <f>'1.Лок.смета.и.Акт'!E66</f>
        <v>0.65</v>
      </c>
      <c r="J400">
        <v>0</v>
      </c>
      <c r="K400">
        <v>0.65</v>
      </c>
      <c r="L400">
        <v>1.264</v>
      </c>
      <c r="M400">
        <v>0</v>
      </c>
      <c r="N400">
        <f t="shared" si="327"/>
        <v>1.264</v>
      </c>
      <c r="O400">
        <f t="shared" si="328"/>
        <v>591</v>
      </c>
      <c r="P400">
        <f t="shared" si="329"/>
        <v>0</v>
      </c>
      <c r="Q400">
        <f t="shared" si="330"/>
        <v>221</v>
      </c>
      <c r="R400">
        <f t="shared" si="331"/>
        <v>206</v>
      </c>
      <c r="S400">
        <f t="shared" si="332"/>
        <v>370</v>
      </c>
      <c r="T400">
        <f t="shared" si="333"/>
        <v>0</v>
      </c>
      <c r="U400" t="e">
        <f t="shared" si="334"/>
        <v>#REF!</v>
      </c>
      <c r="V400">
        <f t="shared" si="335"/>
        <v>0.76439999999999997</v>
      </c>
      <c r="W400">
        <f t="shared" si="336"/>
        <v>0</v>
      </c>
      <c r="X400" t="e">
        <f t="shared" si="337"/>
        <v>#REF!</v>
      </c>
      <c r="Y400" t="e">
        <f t="shared" si="338"/>
        <v>#REF!</v>
      </c>
      <c r="AA400">
        <v>69726884</v>
      </c>
      <c r="AB400">
        <f t="shared" si="339"/>
        <v>65.77</v>
      </c>
      <c r="AC400">
        <f>ROUND(((ES400*5.6)+(SUM(SmtRes!BC302:'SmtRes'!BC306)+SUM(EtalonRes!AL306:'EtalonRes'!AL310))),2)</f>
        <v>0.02</v>
      </c>
      <c r="AD400">
        <f>ROUND(((((ET400*5.6))-((EU400*5.6)))+AE400),2)</f>
        <v>43.29</v>
      </c>
      <c r="AE400">
        <f>ROUND(((EU400*5.6)),2)</f>
        <v>16.02</v>
      </c>
      <c r="AF400">
        <f>ROUND(((EV400*5.6)),2)</f>
        <v>22.46</v>
      </c>
      <c r="AG400">
        <f t="shared" si="343"/>
        <v>0</v>
      </c>
      <c r="AH400" t="e">
        <f>((EW400*5.6))</f>
        <v>#REF!</v>
      </c>
      <c r="AI400">
        <f>((EX400*5.6))</f>
        <v>1.1759999999999999</v>
      </c>
      <c r="AJ400">
        <f t="shared" si="346"/>
        <v>0</v>
      </c>
      <c r="AK400">
        <v>264.04000000000002</v>
      </c>
      <c r="AL400">
        <v>252.3</v>
      </c>
      <c r="AM400">
        <v>7.73</v>
      </c>
      <c r="AN400">
        <v>2.86</v>
      </c>
      <c r="AO400">
        <v>4.01</v>
      </c>
      <c r="AP400">
        <v>0</v>
      </c>
      <c r="AQ400" t="e">
        <f>'1.Лок.смета.и.Акт'!#REF!</f>
        <v>#REF!</v>
      </c>
      <c r="AR400">
        <v>0.21</v>
      </c>
      <c r="AS400">
        <v>0</v>
      </c>
      <c r="AT400">
        <v>117</v>
      </c>
      <c r="AU400">
        <v>64</v>
      </c>
      <c r="AV400">
        <v>1</v>
      </c>
      <c r="AW400">
        <v>1</v>
      </c>
      <c r="AZ400">
        <v>1</v>
      </c>
      <c r="BA400">
        <v>25.36</v>
      </c>
      <c r="BB400">
        <v>7.84</v>
      </c>
      <c r="BC400">
        <v>7.56</v>
      </c>
      <c r="BD400" t="s">
        <v>3</v>
      </c>
      <c r="BE400" t="s">
        <v>3</v>
      </c>
      <c r="BF400" t="s">
        <v>3</v>
      </c>
      <c r="BG400" t="s">
        <v>3</v>
      </c>
      <c r="BH400">
        <v>0</v>
      </c>
      <c r="BI400">
        <v>1</v>
      </c>
      <c r="BJ400" t="s">
        <v>198</v>
      </c>
      <c r="BM400">
        <v>11001</v>
      </c>
      <c r="BN400">
        <v>0</v>
      </c>
      <c r="BO400" t="s">
        <v>196</v>
      </c>
      <c r="BP400">
        <v>1</v>
      </c>
      <c r="BQ400">
        <v>2</v>
      </c>
      <c r="BR400">
        <v>0</v>
      </c>
      <c r="BS400">
        <v>19.8</v>
      </c>
      <c r="BT400">
        <v>1</v>
      </c>
      <c r="BU400">
        <v>1</v>
      </c>
      <c r="BV400">
        <v>1</v>
      </c>
      <c r="BW400">
        <v>1</v>
      </c>
      <c r="BX400">
        <v>1</v>
      </c>
      <c r="BY400" t="s">
        <v>3</v>
      </c>
      <c r="BZ400" t="e">
        <f>'1.Лок.смета.и.Акт'!#REF!</f>
        <v>#REF!</v>
      </c>
      <c r="CA400" t="e">
        <f>'1.Лок.смета.и.Акт'!#REF!</f>
        <v>#REF!</v>
      </c>
      <c r="CB400" t="s">
        <v>3</v>
      </c>
      <c r="CE400">
        <v>0</v>
      </c>
      <c r="CF400">
        <v>0</v>
      </c>
      <c r="CG400">
        <v>0</v>
      </c>
      <c r="CH400">
        <v>32</v>
      </c>
      <c r="CI400">
        <v>0</v>
      </c>
      <c r="CJ400">
        <v>0</v>
      </c>
      <c r="CK400">
        <v>0</v>
      </c>
      <c r="CL400">
        <v>0</v>
      </c>
      <c r="CM400">
        <v>0</v>
      </c>
      <c r="CN400" t="s">
        <v>3</v>
      </c>
      <c r="CO400">
        <v>0</v>
      </c>
      <c r="CP400">
        <f t="shared" si="347"/>
        <v>591</v>
      </c>
      <c r="CQ400">
        <f t="shared" si="348"/>
        <v>0.1512</v>
      </c>
      <c r="CR400">
        <f t="shared" si="349"/>
        <v>339.39359999999999</v>
      </c>
      <c r="CS400">
        <f t="shared" si="350"/>
        <v>317.19600000000003</v>
      </c>
      <c r="CT400">
        <f t="shared" si="351"/>
        <v>569.5856</v>
      </c>
      <c r="CU400">
        <f t="shared" si="352"/>
        <v>0</v>
      </c>
      <c r="CV400" t="e">
        <f t="shared" si="353"/>
        <v>#REF!</v>
      </c>
      <c r="CW400">
        <f t="shared" si="354"/>
        <v>1.1759999999999999</v>
      </c>
      <c r="CX400">
        <f t="shared" si="355"/>
        <v>0</v>
      </c>
      <c r="CY400" t="e">
        <f>(S400+R400)*(BZ400/100)</f>
        <v>#REF!</v>
      </c>
      <c r="CZ400" t="e">
        <f>(S400+R400)*(CA400/100)</f>
        <v>#REF!</v>
      </c>
      <c r="DC400" t="s">
        <v>3</v>
      </c>
      <c r="DD400" t="s">
        <v>252</v>
      </c>
      <c r="DE400" t="s">
        <v>252</v>
      </c>
      <c r="DF400" t="s">
        <v>252</v>
      </c>
      <c r="DG400" t="s">
        <v>252</v>
      </c>
      <c r="DH400" t="s">
        <v>3</v>
      </c>
      <c r="DI400" t="s">
        <v>252</v>
      </c>
      <c r="DJ400" t="s">
        <v>252</v>
      </c>
      <c r="DK400" t="s">
        <v>3</v>
      </c>
      <c r="DL400" t="s">
        <v>3</v>
      </c>
      <c r="DM400" t="s">
        <v>3</v>
      </c>
      <c r="DN400">
        <v>123</v>
      </c>
      <c r="DO400">
        <v>75</v>
      </c>
      <c r="DP400">
        <v>1</v>
      </c>
      <c r="DQ400">
        <v>1</v>
      </c>
      <c r="DU400">
        <v>1013</v>
      </c>
      <c r="DV400" t="s">
        <v>186</v>
      </c>
      <c r="DW400" t="str">
        <f>'1.Лок.смета.и.Акт'!D66</f>
        <v>100 м2 стяжки</v>
      </c>
      <c r="DX400">
        <v>1</v>
      </c>
      <c r="DZ400" t="s">
        <v>3</v>
      </c>
      <c r="EA400" t="s">
        <v>3</v>
      </c>
      <c r="EB400" t="s">
        <v>3</v>
      </c>
      <c r="EC400" t="s">
        <v>3</v>
      </c>
      <c r="EE400">
        <v>54328965</v>
      </c>
      <c r="EF400">
        <v>2</v>
      </c>
      <c r="EG400" t="s">
        <v>21</v>
      </c>
      <c r="EH400">
        <v>0</v>
      </c>
      <c r="EI400" t="s">
        <v>3</v>
      </c>
      <c r="EJ400">
        <v>1</v>
      </c>
      <c r="EK400">
        <v>11001</v>
      </c>
      <c r="EL400" t="s">
        <v>22</v>
      </c>
      <c r="EM400" t="s">
        <v>23</v>
      </c>
      <c r="EO400" t="s">
        <v>3</v>
      </c>
      <c r="EQ400">
        <v>1441792</v>
      </c>
      <c r="ER400">
        <v>264.04000000000002</v>
      </c>
      <c r="ES400">
        <v>252.3</v>
      </c>
      <c r="ET400">
        <v>7.73</v>
      </c>
      <c r="EU400">
        <v>2.86</v>
      </c>
      <c r="EV400">
        <v>4.01</v>
      </c>
      <c r="EW400" t="e">
        <f>'1.Лок.смета.и.Акт'!#REF!</f>
        <v>#REF!</v>
      </c>
      <c r="EX400">
        <v>0.21</v>
      </c>
      <c r="EY400">
        <v>1</v>
      </c>
      <c r="FQ400">
        <v>0</v>
      </c>
      <c r="FR400">
        <f t="shared" si="356"/>
        <v>0</v>
      </c>
      <c r="FS400">
        <v>0</v>
      </c>
      <c r="FX400">
        <v>123</v>
      </c>
      <c r="FY400">
        <v>75</v>
      </c>
      <c r="GA400" t="s">
        <v>3</v>
      </c>
      <c r="GD400">
        <v>1</v>
      </c>
      <c r="GF400">
        <v>517361806</v>
      </c>
      <c r="GG400">
        <v>2</v>
      </c>
      <c r="GH400">
        <v>1</v>
      </c>
      <c r="GI400">
        <v>2</v>
      </c>
      <c r="GJ400">
        <v>0</v>
      </c>
      <c r="GK400">
        <v>0</v>
      </c>
      <c r="GL400">
        <f t="shared" si="357"/>
        <v>0</v>
      </c>
      <c r="GM400" t="e">
        <f t="shared" si="358"/>
        <v>#REF!</v>
      </c>
      <c r="GN400" t="e">
        <f t="shared" si="359"/>
        <v>#REF!</v>
      </c>
      <c r="GO400">
        <f t="shared" si="360"/>
        <v>0</v>
      </c>
      <c r="GP400">
        <f t="shared" si="361"/>
        <v>0</v>
      </c>
      <c r="GR400">
        <v>0</v>
      </c>
      <c r="GS400">
        <v>3</v>
      </c>
      <c r="GT400">
        <v>0</v>
      </c>
      <c r="GU400" t="s">
        <v>252</v>
      </c>
      <c r="GV400">
        <f>ROUND(((GT400*5.6)),2)</f>
        <v>0</v>
      </c>
      <c r="GW400">
        <v>1015.2</v>
      </c>
      <c r="GX400">
        <f t="shared" si="363"/>
        <v>0</v>
      </c>
      <c r="HA400">
        <v>0</v>
      </c>
      <c r="HB400">
        <v>0</v>
      </c>
      <c r="HC400">
        <f t="shared" si="364"/>
        <v>0</v>
      </c>
      <c r="HE400" t="s">
        <v>3</v>
      </c>
      <c r="HF400" t="s">
        <v>3</v>
      </c>
      <c r="HM400" t="s">
        <v>3</v>
      </c>
      <c r="HN400" t="s">
        <v>24</v>
      </c>
      <c r="HO400" t="s">
        <v>25</v>
      </c>
      <c r="HP400" t="s">
        <v>22</v>
      </c>
      <c r="HQ400" t="s">
        <v>22</v>
      </c>
      <c r="IK400">
        <v>0</v>
      </c>
    </row>
    <row r="401" spans="1:255" x14ac:dyDescent="0.2">
      <c r="A401" s="2">
        <v>18</v>
      </c>
      <c r="B401" s="2">
        <v>1</v>
      </c>
      <c r="C401" s="2">
        <v>301</v>
      </c>
      <c r="D401" s="2"/>
      <c r="E401" s="2" t="s">
        <v>285</v>
      </c>
      <c r="F401" s="2" t="s">
        <v>189</v>
      </c>
      <c r="G401" s="2" t="s">
        <v>190</v>
      </c>
      <c r="H401" s="2" t="s">
        <v>40</v>
      </c>
      <c r="I401" s="2">
        <f>I399*J401</f>
        <v>1.85</v>
      </c>
      <c r="J401" s="2">
        <v>2.8461538461538463</v>
      </c>
      <c r="K401" s="2">
        <v>2.8461539999999999</v>
      </c>
      <c r="L401" s="2">
        <v>3.6099839999999999</v>
      </c>
      <c r="M401" s="2">
        <v>0</v>
      </c>
      <c r="N401" s="2">
        <f t="shared" si="327"/>
        <v>3.61</v>
      </c>
      <c r="O401" s="2">
        <f t="shared" si="328"/>
        <v>1604</v>
      </c>
      <c r="P401" s="2">
        <f t="shared" si="329"/>
        <v>1604</v>
      </c>
      <c r="Q401" s="2">
        <f t="shared" si="330"/>
        <v>0</v>
      </c>
      <c r="R401" s="2">
        <f t="shared" si="331"/>
        <v>0</v>
      </c>
      <c r="S401" s="2">
        <f t="shared" si="332"/>
        <v>0</v>
      </c>
      <c r="T401" s="2">
        <f t="shared" si="333"/>
        <v>0</v>
      </c>
      <c r="U401" s="2">
        <f t="shared" si="334"/>
        <v>0</v>
      </c>
      <c r="V401" s="2">
        <f t="shared" si="335"/>
        <v>0</v>
      </c>
      <c r="W401" s="2">
        <f t="shared" si="336"/>
        <v>0</v>
      </c>
      <c r="X401" s="2">
        <f t="shared" si="337"/>
        <v>0</v>
      </c>
      <c r="Y401" s="2">
        <f t="shared" si="338"/>
        <v>0</v>
      </c>
      <c r="Z401" s="2"/>
      <c r="AA401" s="2">
        <v>69726971</v>
      </c>
      <c r="AB401" s="2">
        <f t="shared" si="339"/>
        <v>867.14</v>
      </c>
      <c r="AC401" s="2">
        <f>ROUND((ES401),2)</f>
        <v>867.14</v>
      </c>
      <c r="AD401" s="2">
        <f>ROUND((((ET401)-(EU401))+AE401),2)</f>
        <v>0</v>
      </c>
      <c r="AE401" s="2">
        <f>ROUND((EU401),2)</f>
        <v>0</v>
      </c>
      <c r="AF401" s="2">
        <f>ROUND((EV401),2)</f>
        <v>0</v>
      </c>
      <c r="AG401" s="2">
        <f t="shared" si="343"/>
        <v>0</v>
      </c>
      <c r="AH401" s="2">
        <f>(EW401)</f>
        <v>0</v>
      </c>
      <c r="AI401" s="2">
        <f>(EX401)</f>
        <v>0</v>
      </c>
      <c r="AJ401" s="2">
        <f t="shared" si="346"/>
        <v>0</v>
      </c>
      <c r="AK401" s="2">
        <v>867.14</v>
      </c>
      <c r="AL401" s="2">
        <v>867.14</v>
      </c>
      <c r="AM401" s="2">
        <v>0</v>
      </c>
      <c r="AN401" s="2">
        <v>0</v>
      </c>
      <c r="AO401" s="2">
        <v>0</v>
      </c>
      <c r="AP401" s="2">
        <v>0</v>
      </c>
      <c r="AQ401" s="2">
        <v>0</v>
      </c>
      <c r="AR401" s="2">
        <v>0</v>
      </c>
      <c r="AS401" s="2">
        <v>0</v>
      </c>
      <c r="AT401" s="2">
        <v>0</v>
      </c>
      <c r="AU401" s="2">
        <v>0</v>
      </c>
      <c r="AV401" s="2">
        <v>1</v>
      </c>
      <c r="AW401" s="2">
        <v>1</v>
      </c>
      <c r="AX401" s="2"/>
      <c r="AY401" s="2"/>
      <c r="AZ401" s="2">
        <v>1</v>
      </c>
      <c r="BA401" s="2">
        <v>1</v>
      </c>
      <c r="BB401" s="2">
        <v>1</v>
      </c>
      <c r="BC401" s="2">
        <v>1</v>
      </c>
      <c r="BD401" s="2" t="s">
        <v>3</v>
      </c>
      <c r="BE401" s="2" t="s">
        <v>3</v>
      </c>
      <c r="BF401" s="2" t="s">
        <v>3</v>
      </c>
      <c r="BG401" s="2" t="s">
        <v>3</v>
      </c>
      <c r="BH401" s="2">
        <v>3</v>
      </c>
      <c r="BI401" s="2">
        <v>1</v>
      </c>
      <c r="BJ401" s="2" t="s">
        <v>191</v>
      </c>
      <c r="BK401" s="2"/>
      <c r="BL401" s="2"/>
      <c r="BM401" s="2">
        <v>500003</v>
      </c>
      <c r="BN401" s="2">
        <v>0</v>
      </c>
      <c r="BO401" s="2" t="s">
        <v>3</v>
      </c>
      <c r="BP401" s="2">
        <v>0</v>
      </c>
      <c r="BQ401" s="2">
        <v>13</v>
      </c>
      <c r="BR401" s="2">
        <v>0</v>
      </c>
      <c r="BS401" s="2">
        <v>1</v>
      </c>
      <c r="BT401" s="2">
        <v>1</v>
      </c>
      <c r="BU401" s="2">
        <v>1</v>
      </c>
      <c r="BV401" s="2">
        <v>1</v>
      </c>
      <c r="BW401" s="2">
        <v>1</v>
      </c>
      <c r="BX401" s="2">
        <v>1</v>
      </c>
      <c r="BY401" s="2" t="s">
        <v>3</v>
      </c>
      <c r="BZ401" s="2">
        <v>0</v>
      </c>
      <c r="CA401" s="2">
        <v>0</v>
      </c>
      <c r="CB401" s="2" t="s">
        <v>3</v>
      </c>
      <c r="CC401" s="2"/>
      <c r="CD401" s="2"/>
      <c r="CE401" s="2">
        <v>0</v>
      </c>
      <c r="CF401" s="2">
        <v>0</v>
      </c>
      <c r="CG401" s="2">
        <v>0</v>
      </c>
      <c r="CH401" s="2">
        <v>32</v>
      </c>
      <c r="CI401" s="2">
        <v>1</v>
      </c>
      <c r="CJ401" s="2">
        <v>0</v>
      </c>
      <c r="CK401" s="2">
        <v>0</v>
      </c>
      <c r="CL401" s="2">
        <v>0</v>
      </c>
      <c r="CM401" s="2">
        <v>0</v>
      </c>
      <c r="CN401" s="2" t="s">
        <v>3</v>
      </c>
      <c r="CO401" s="2">
        <v>0</v>
      </c>
      <c r="CP401" s="2">
        <f t="shared" si="347"/>
        <v>1604</v>
      </c>
      <c r="CQ401" s="2">
        <f t="shared" si="348"/>
        <v>867.14</v>
      </c>
      <c r="CR401" s="2">
        <f t="shared" si="349"/>
        <v>0</v>
      </c>
      <c r="CS401" s="2">
        <f t="shared" si="350"/>
        <v>0</v>
      </c>
      <c r="CT401" s="2">
        <f t="shared" si="351"/>
        <v>0</v>
      </c>
      <c r="CU401" s="2">
        <f t="shared" si="352"/>
        <v>0</v>
      </c>
      <c r="CV401" s="2">
        <f t="shared" si="353"/>
        <v>0</v>
      </c>
      <c r="CW401" s="2">
        <f t="shared" si="354"/>
        <v>0</v>
      </c>
      <c r="CX401" s="2">
        <f t="shared" si="355"/>
        <v>0</v>
      </c>
      <c r="CY401" s="2">
        <f>(((S401+R401)*AT401)/100)</f>
        <v>0</v>
      </c>
      <c r="CZ401" s="2">
        <f>(((S401+R401)*AU401)/100)</f>
        <v>0</v>
      </c>
      <c r="DA401" s="2"/>
      <c r="DB401" s="2"/>
      <c r="DC401" s="2" t="s">
        <v>3</v>
      </c>
      <c r="DD401" s="2" t="s">
        <v>3</v>
      </c>
      <c r="DE401" s="2" t="s">
        <v>3</v>
      </c>
      <c r="DF401" s="2" t="s">
        <v>3</v>
      </c>
      <c r="DG401" s="2" t="s">
        <v>3</v>
      </c>
      <c r="DH401" s="2" t="s">
        <v>3</v>
      </c>
      <c r="DI401" s="2" t="s">
        <v>3</v>
      </c>
      <c r="DJ401" s="2" t="s">
        <v>3</v>
      </c>
      <c r="DK401" s="2" t="s">
        <v>3</v>
      </c>
      <c r="DL401" s="2" t="s">
        <v>3</v>
      </c>
      <c r="DM401" s="2" t="s">
        <v>3</v>
      </c>
      <c r="DN401" s="2">
        <v>0</v>
      </c>
      <c r="DO401" s="2">
        <v>0</v>
      </c>
      <c r="DP401" s="2">
        <v>1</v>
      </c>
      <c r="DQ401" s="2">
        <v>1</v>
      </c>
      <c r="DR401" s="2"/>
      <c r="DS401" s="2"/>
      <c r="DT401" s="2"/>
      <c r="DU401" s="2">
        <v>1007</v>
      </c>
      <c r="DV401" s="2" t="s">
        <v>40</v>
      </c>
      <c r="DW401" s="2" t="s">
        <v>40</v>
      </c>
      <c r="DX401" s="2">
        <v>1</v>
      </c>
      <c r="DY401" s="2"/>
      <c r="DZ401" s="2" t="s">
        <v>3</v>
      </c>
      <c r="EA401" s="2" t="s">
        <v>3</v>
      </c>
      <c r="EB401" s="2" t="s">
        <v>3</v>
      </c>
      <c r="EC401" s="2" t="s">
        <v>3</v>
      </c>
      <c r="ED401" s="2"/>
      <c r="EE401" s="2">
        <v>54329104</v>
      </c>
      <c r="EF401" s="2">
        <v>13</v>
      </c>
      <c r="EG401" s="2" t="s">
        <v>42</v>
      </c>
      <c r="EH401" s="2">
        <v>0</v>
      </c>
      <c r="EI401" s="2" t="s">
        <v>3</v>
      </c>
      <c r="EJ401" s="2">
        <v>1</v>
      </c>
      <c r="EK401" s="2">
        <v>500003</v>
      </c>
      <c r="EL401" s="2" t="s">
        <v>43</v>
      </c>
      <c r="EM401" s="2" t="s">
        <v>44</v>
      </c>
      <c r="EN401" s="2"/>
      <c r="EO401" s="2" t="s">
        <v>3</v>
      </c>
      <c r="EP401" s="2"/>
      <c r="EQ401" s="2">
        <v>0</v>
      </c>
      <c r="ER401" s="2">
        <v>867.14</v>
      </c>
      <c r="ES401" s="2">
        <v>867.14</v>
      </c>
      <c r="ET401" s="2">
        <v>0</v>
      </c>
      <c r="EU401" s="2">
        <v>0</v>
      </c>
      <c r="EV401" s="2">
        <v>0</v>
      </c>
      <c r="EW401" s="2">
        <v>0</v>
      </c>
      <c r="EX401" s="2">
        <v>0</v>
      </c>
      <c r="EY401" s="2"/>
      <c r="EZ401" s="2"/>
      <c r="FA401" s="2"/>
      <c r="FB401" s="2"/>
      <c r="FC401" s="2"/>
      <c r="FD401" s="2"/>
      <c r="FE401" s="2"/>
      <c r="FF401" s="2"/>
      <c r="FG401" s="2"/>
      <c r="FH401" s="2"/>
      <c r="FI401" s="2"/>
      <c r="FJ401" s="2"/>
      <c r="FK401" s="2"/>
      <c r="FL401" s="2"/>
      <c r="FM401" s="2"/>
      <c r="FN401" s="2"/>
      <c r="FO401" s="2"/>
      <c r="FP401" s="2"/>
      <c r="FQ401" s="2">
        <v>0</v>
      </c>
      <c r="FR401" s="2">
        <f t="shared" si="356"/>
        <v>0</v>
      </c>
      <c r="FS401" s="2">
        <v>0</v>
      </c>
      <c r="FT401" s="2"/>
      <c r="FU401" s="2"/>
      <c r="FV401" s="2"/>
      <c r="FW401" s="2"/>
      <c r="FX401" s="2">
        <v>0</v>
      </c>
      <c r="FY401" s="2">
        <v>0</v>
      </c>
      <c r="FZ401" s="2"/>
      <c r="GA401" s="2" t="s">
        <v>3</v>
      </c>
      <c r="GB401" s="2"/>
      <c r="GC401" s="2"/>
      <c r="GD401" s="2">
        <v>1</v>
      </c>
      <c r="GE401" s="2"/>
      <c r="GF401" s="2">
        <v>1799260510</v>
      </c>
      <c r="GG401" s="2">
        <v>2</v>
      </c>
      <c r="GH401" s="2">
        <v>1</v>
      </c>
      <c r="GI401" s="2">
        <v>-2</v>
      </c>
      <c r="GJ401" s="2">
        <v>0</v>
      </c>
      <c r="GK401" s="2">
        <v>0</v>
      </c>
      <c r="GL401" s="2">
        <f t="shared" si="357"/>
        <v>0</v>
      </c>
      <c r="GM401" s="2">
        <f t="shared" si="358"/>
        <v>1604</v>
      </c>
      <c r="GN401" s="2">
        <f t="shared" si="359"/>
        <v>1604</v>
      </c>
      <c r="GO401" s="2">
        <f t="shared" si="360"/>
        <v>0</v>
      </c>
      <c r="GP401" s="2">
        <f t="shared" si="361"/>
        <v>0</v>
      </c>
      <c r="GQ401" s="2"/>
      <c r="GR401" s="2">
        <v>0</v>
      </c>
      <c r="GS401" s="2">
        <v>3</v>
      </c>
      <c r="GT401" s="2">
        <v>0</v>
      </c>
      <c r="GU401" s="2" t="s">
        <v>3</v>
      </c>
      <c r="GV401" s="2">
        <f>ROUND((GT401),2)</f>
        <v>0</v>
      </c>
      <c r="GW401" s="2">
        <v>1</v>
      </c>
      <c r="GX401" s="2">
        <f t="shared" si="363"/>
        <v>0</v>
      </c>
      <c r="GY401" s="2"/>
      <c r="GZ401" s="2"/>
      <c r="HA401" s="2">
        <v>0</v>
      </c>
      <c r="HB401" s="2">
        <v>0</v>
      </c>
      <c r="HC401" s="2">
        <f t="shared" si="364"/>
        <v>0</v>
      </c>
      <c r="HD401" s="2"/>
      <c r="HE401" s="2" t="s">
        <v>3</v>
      </c>
      <c r="HF401" s="2" t="s">
        <v>3</v>
      </c>
      <c r="HG401" s="2"/>
      <c r="HH401" s="2"/>
      <c r="HI401" s="2"/>
      <c r="HJ401" s="2"/>
      <c r="HK401" s="2"/>
      <c r="HL401" s="2"/>
      <c r="HM401" s="2" t="s">
        <v>3</v>
      </c>
      <c r="HN401" s="2" t="s">
        <v>3</v>
      </c>
      <c r="HO401" s="2" t="s">
        <v>3</v>
      </c>
      <c r="HP401" s="2" t="s">
        <v>3</v>
      </c>
      <c r="HQ401" s="2" t="s">
        <v>3</v>
      </c>
      <c r="HR401" s="2"/>
      <c r="HS401" s="2"/>
      <c r="HT401" s="2"/>
      <c r="HU401" s="2"/>
      <c r="HV401" s="2"/>
      <c r="HW401" s="2"/>
      <c r="HX401" s="2"/>
      <c r="HY401" s="2"/>
      <c r="HZ401" s="2"/>
      <c r="IA401" s="2"/>
      <c r="IB401" s="2"/>
      <c r="IC401" s="2"/>
      <c r="ID401" s="2"/>
      <c r="IE401" s="2"/>
      <c r="IF401" s="2"/>
      <c r="IG401" s="2"/>
      <c r="IH401" s="2"/>
      <c r="II401" s="2"/>
      <c r="IJ401" s="2"/>
      <c r="IK401" s="2">
        <v>0</v>
      </c>
      <c r="IL401" s="2"/>
      <c r="IM401" s="2"/>
      <c r="IN401" s="2"/>
      <c r="IO401" s="2"/>
      <c r="IP401" s="2"/>
      <c r="IQ401" s="2"/>
      <c r="IR401" s="2"/>
      <c r="IS401" s="2"/>
      <c r="IT401" s="2"/>
      <c r="IU401" s="2"/>
    </row>
    <row r="402" spans="1:255" x14ac:dyDescent="0.2">
      <c r="A402">
        <v>18</v>
      </c>
      <c r="B402">
        <v>1</v>
      </c>
      <c r="C402">
        <v>306</v>
      </c>
      <c r="E402" t="s">
        <v>285</v>
      </c>
      <c r="F402" t="e">
        <f>'1.Лок.смета.и.Акт'!#REF!</f>
        <v>#REF!</v>
      </c>
      <c r="G402" t="s">
        <v>190</v>
      </c>
      <c r="H402" t="s">
        <v>40</v>
      </c>
      <c r="I402">
        <f>I400*J402</f>
        <v>1.85</v>
      </c>
      <c r="J402">
        <v>2.8461538461538463</v>
      </c>
      <c r="K402">
        <v>2.8461539999999999</v>
      </c>
      <c r="L402">
        <v>3.6099839999999999</v>
      </c>
      <c r="M402">
        <v>0</v>
      </c>
      <c r="N402">
        <f t="shared" si="327"/>
        <v>3.61</v>
      </c>
      <c r="O402">
        <f t="shared" si="328"/>
        <v>12066</v>
      </c>
      <c r="P402">
        <f t="shared" si="329"/>
        <v>12066</v>
      </c>
      <c r="Q402">
        <f t="shared" si="330"/>
        <v>0</v>
      </c>
      <c r="R402">
        <f t="shared" si="331"/>
        <v>0</v>
      </c>
      <c r="S402">
        <f t="shared" si="332"/>
        <v>0</v>
      </c>
      <c r="T402">
        <f t="shared" si="333"/>
        <v>0</v>
      </c>
      <c r="U402">
        <f t="shared" si="334"/>
        <v>0</v>
      </c>
      <c r="V402">
        <f t="shared" si="335"/>
        <v>0</v>
      </c>
      <c r="W402">
        <f t="shared" si="336"/>
        <v>0</v>
      </c>
      <c r="X402">
        <f t="shared" si="337"/>
        <v>0</v>
      </c>
      <c r="Y402">
        <f t="shared" si="338"/>
        <v>0</v>
      </c>
      <c r="AA402">
        <v>69726884</v>
      </c>
      <c r="AB402">
        <f t="shared" si="339"/>
        <v>862.75</v>
      </c>
      <c r="AC402">
        <f>ROUND((ES402),2)</f>
        <v>862.75</v>
      </c>
      <c r="AD402">
        <f>ROUND((((ET402)-(EU402))+AE402),2)</f>
        <v>0</v>
      </c>
      <c r="AE402">
        <f>ROUND((EU402),2)</f>
        <v>0</v>
      </c>
      <c r="AF402">
        <f>ROUND((EV402),2)</f>
        <v>0</v>
      </c>
      <c r="AG402">
        <f t="shared" si="343"/>
        <v>0</v>
      </c>
      <c r="AH402">
        <f>(EW402)</f>
        <v>0</v>
      </c>
      <c r="AI402">
        <f>(EX402)</f>
        <v>0</v>
      </c>
      <c r="AJ402">
        <f t="shared" si="346"/>
        <v>0</v>
      </c>
      <c r="AK402">
        <v>862.75</v>
      </c>
      <c r="AL402">
        <v>862.75</v>
      </c>
      <c r="AM402">
        <v>0</v>
      </c>
      <c r="AN402">
        <v>0</v>
      </c>
      <c r="AO402">
        <v>0</v>
      </c>
      <c r="AP402">
        <v>0</v>
      </c>
      <c r="AQ402">
        <v>0</v>
      </c>
      <c r="AR402">
        <v>0</v>
      </c>
      <c r="AS402">
        <v>0</v>
      </c>
      <c r="AT402">
        <v>0</v>
      </c>
      <c r="AU402">
        <v>0</v>
      </c>
      <c r="AV402">
        <v>1</v>
      </c>
      <c r="AW402">
        <v>1</v>
      </c>
      <c r="AZ402">
        <v>1</v>
      </c>
      <c r="BA402">
        <v>1</v>
      </c>
      <c r="BB402">
        <v>1</v>
      </c>
      <c r="BC402">
        <v>7.56</v>
      </c>
      <c r="BD402" t="s">
        <v>3</v>
      </c>
      <c r="BE402" t="s">
        <v>3</v>
      </c>
      <c r="BF402" t="s">
        <v>3</v>
      </c>
      <c r="BG402" t="s">
        <v>3</v>
      </c>
      <c r="BH402">
        <v>3</v>
      </c>
      <c r="BI402">
        <v>1</v>
      </c>
      <c r="BJ402" t="s">
        <v>191</v>
      </c>
      <c r="BM402">
        <v>500003</v>
      </c>
      <c r="BN402">
        <v>0</v>
      </c>
      <c r="BO402" t="s">
        <v>3</v>
      </c>
      <c r="BP402">
        <v>0</v>
      </c>
      <c r="BQ402">
        <v>13</v>
      </c>
      <c r="BR402">
        <v>0</v>
      </c>
      <c r="BS402">
        <v>1</v>
      </c>
      <c r="BT402">
        <v>1</v>
      </c>
      <c r="BU402">
        <v>1</v>
      </c>
      <c r="BV402">
        <v>1</v>
      </c>
      <c r="BW402">
        <v>1</v>
      </c>
      <c r="BX402">
        <v>1</v>
      </c>
      <c r="BY402" t="s">
        <v>3</v>
      </c>
      <c r="BZ402">
        <v>0</v>
      </c>
      <c r="CA402">
        <v>0</v>
      </c>
      <c r="CB402" t="s">
        <v>3</v>
      </c>
      <c r="CE402">
        <v>0</v>
      </c>
      <c r="CF402">
        <v>0</v>
      </c>
      <c r="CG402">
        <v>0</v>
      </c>
      <c r="CH402">
        <v>32</v>
      </c>
      <c r="CI402">
        <v>1</v>
      </c>
      <c r="CJ402">
        <v>0</v>
      </c>
      <c r="CK402">
        <v>0</v>
      </c>
      <c r="CL402">
        <v>0</v>
      </c>
      <c r="CM402">
        <v>0</v>
      </c>
      <c r="CN402" t="s">
        <v>3</v>
      </c>
      <c r="CO402">
        <v>0</v>
      </c>
      <c r="CP402">
        <f t="shared" si="347"/>
        <v>12066</v>
      </c>
      <c r="CQ402">
        <f t="shared" si="348"/>
        <v>6522.3899999999994</v>
      </c>
      <c r="CR402">
        <f t="shared" si="349"/>
        <v>0</v>
      </c>
      <c r="CS402">
        <f t="shared" si="350"/>
        <v>0</v>
      </c>
      <c r="CT402">
        <f t="shared" si="351"/>
        <v>0</v>
      </c>
      <c r="CU402">
        <f t="shared" si="352"/>
        <v>0</v>
      </c>
      <c r="CV402">
        <f t="shared" si="353"/>
        <v>0</v>
      </c>
      <c r="CW402">
        <f t="shared" si="354"/>
        <v>0</v>
      </c>
      <c r="CX402">
        <f t="shared" si="355"/>
        <v>0</v>
      </c>
      <c r="CY402">
        <f>(S402+R402)*(BZ402/100)</f>
        <v>0</v>
      </c>
      <c r="CZ402">
        <f>(S402+R402)*(CA402/100)</f>
        <v>0</v>
      </c>
      <c r="DC402" t="s">
        <v>3</v>
      </c>
      <c r="DD402" t="s">
        <v>3</v>
      </c>
      <c r="DE402" t="s">
        <v>3</v>
      </c>
      <c r="DF402" t="s">
        <v>3</v>
      </c>
      <c r="DG402" t="s">
        <v>3</v>
      </c>
      <c r="DH402" t="s">
        <v>3</v>
      </c>
      <c r="DI402" t="s">
        <v>3</v>
      </c>
      <c r="DJ402" t="s">
        <v>3</v>
      </c>
      <c r="DK402" t="s">
        <v>3</v>
      </c>
      <c r="DL402" t="s">
        <v>3</v>
      </c>
      <c r="DM402" t="s">
        <v>3</v>
      </c>
      <c r="DN402">
        <v>0</v>
      </c>
      <c r="DO402">
        <v>0</v>
      </c>
      <c r="DP402">
        <v>1</v>
      </c>
      <c r="DQ402">
        <v>1</v>
      </c>
      <c r="DU402">
        <v>1007</v>
      </c>
      <c r="DV402" t="s">
        <v>40</v>
      </c>
      <c r="DW402" t="e">
        <f>'1.Лок.смета.и.Акт'!#REF!</f>
        <v>#REF!</v>
      </c>
      <c r="DX402">
        <v>1</v>
      </c>
      <c r="DZ402" t="s">
        <v>3</v>
      </c>
      <c r="EA402" t="s">
        <v>3</v>
      </c>
      <c r="EB402" t="s">
        <v>3</v>
      </c>
      <c r="EC402" t="s">
        <v>3</v>
      </c>
      <c r="EE402">
        <v>54329104</v>
      </c>
      <c r="EF402">
        <v>13</v>
      </c>
      <c r="EG402" t="s">
        <v>42</v>
      </c>
      <c r="EH402">
        <v>0</v>
      </c>
      <c r="EI402" t="s">
        <v>3</v>
      </c>
      <c r="EJ402">
        <v>1</v>
      </c>
      <c r="EK402">
        <v>500003</v>
      </c>
      <c r="EL402" t="s">
        <v>43</v>
      </c>
      <c r="EM402" t="s">
        <v>44</v>
      </c>
      <c r="EO402" t="s">
        <v>3</v>
      </c>
      <c r="EQ402">
        <v>0</v>
      </c>
      <c r="ER402">
        <v>6238.51</v>
      </c>
      <c r="ES402">
        <v>862.75</v>
      </c>
      <c r="ET402">
        <v>0</v>
      </c>
      <c r="EU402">
        <v>0</v>
      </c>
      <c r="EV402">
        <v>0</v>
      </c>
      <c r="EW402">
        <v>0</v>
      </c>
      <c r="EX402">
        <v>0</v>
      </c>
      <c r="EZ402">
        <v>5</v>
      </c>
      <c r="FC402">
        <v>0</v>
      </c>
      <c r="FD402">
        <v>18</v>
      </c>
      <c r="FF402">
        <v>6238.51</v>
      </c>
      <c r="FQ402">
        <v>0</v>
      </c>
      <c r="FR402">
        <f t="shared" si="356"/>
        <v>0</v>
      </c>
      <c r="FS402">
        <v>0</v>
      </c>
      <c r="FX402">
        <v>0</v>
      </c>
      <c r="FY402">
        <v>0</v>
      </c>
      <c r="GA402" t="s">
        <v>192</v>
      </c>
      <c r="GD402">
        <v>1</v>
      </c>
      <c r="GF402">
        <v>1799260510</v>
      </c>
      <c r="GG402">
        <v>2</v>
      </c>
      <c r="GH402">
        <v>3</v>
      </c>
      <c r="GI402">
        <v>5</v>
      </c>
      <c r="GJ402">
        <v>0</v>
      </c>
      <c r="GK402">
        <v>0</v>
      </c>
      <c r="GL402">
        <f t="shared" si="357"/>
        <v>0</v>
      </c>
      <c r="GM402">
        <f t="shared" si="358"/>
        <v>12066</v>
      </c>
      <c r="GN402">
        <f t="shared" si="359"/>
        <v>12066</v>
      </c>
      <c r="GO402">
        <f t="shared" si="360"/>
        <v>0</v>
      </c>
      <c r="GP402">
        <f t="shared" si="361"/>
        <v>0</v>
      </c>
      <c r="GR402">
        <v>1</v>
      </c>
      <c r="GS402">
        <v>1</v>
      </c>
      <c r="GT402">
        <v>0</v>
      </c>
      <c r="GU402" t="s">
        <v>3</v>
      </c>
      <c r="GV402">
        <f>ROUND((GT402),2)</f>
        <v>0</v>
      </c>
      <c r="GW402">
        <v>1</v>
      </c>
      <c r="GX402">
        <f t="shared" si="363"/>
        <v>0</v>
      </c>
      <c r="HA402">
        <v>0</v>
      </c>
      <c r="HB402">
        <v>0</v>
      </c>
      <c r="HC402">
        <f t="shared" si="364"/>
        <v>0</v>
      </c>
      <c r="HE402" t="s">
        <v>35</v>
      </c>
      <c r="HF402" t="s">
        <v>36</v>
      </c>
      <c r="HM402" t="s">
        <v>3</v>
      </c>
      <c r="HN402" t="s">
        <v>3</v>
      </c>
      <c r="HO402" t="s">
        <v>3</v>
      </c>
      <c r="HP402" t="s">
        <v>3</v>
      </c>
      <c r="HQ402" t="s">
        <v>3</v>
      </c>
      <c r="IK402">
        <v>0</v>
      </c>
    </row>
    <row r="403" spans="1:255" x14ac:dyDescent="0.2">
      <c r="A403" s="2">
        <v>17</v>
      </c>
      <c r="B403" s="2">
        <v>1</v>
      </c>
      <c r="C403" s="2">
        <f>ROW(SmtRes!A311)</f>
        <v>311</v>
      </c>
      <c r="D403" s="2">
        <f>ROW(EtalonRes!A315)</f>
        <v>315</v>
      </c>
      <c r="E403" s="2" t="s">
        <v>286</v>
      </c>
      <c r="F403" s="2" t="s">
        <v>196</v>
      </c>
      <c r="G403" s="2" t="s">
        <v>287</v>
      </c>
      <c r="H403" s="2" t="s">
        <v>186</v>
      </c>
      <c r="I403" s="2">
        <f>'1.Лок.смета.и.Акт'!E67</f>
        <v>4.7E-2</v>
      </c>
      <c r="J403" s="2">
        <v>0</v>
      </c>
      <c r="K403" s="2">
        <v>4.7E-2</v>
      </c>
      <c r="L403" s="2">
        <v>9.4E-2</v>
      </c>
      <c r="M403" s="2">
        <v>0</v>
      </c>
      <c r="N403" s="2">
        <f t="shared" si="327"/>
        <v>9.4E-2</v>
      </c>
      <c r="O403" s="2">
        <f t="shared" si="328"/>
        <v>3</v>
      </c>
      <c r="P403" s="2">
        <f t="shared" si="329"/>
        <v>0</v>
      </c>
      <c r="Q403" s="2">
        <f t="shared" si="330"/>
        <v>2</v>
      </c>
      <c r="R403" s="2">
        <f t="shared" si="331"/>
        <v>1</v>
      </c>
      <c r="S403" s="2">
        <f t="shared" si="332"/>
        <v>1</v>
      </c>
      <c r="T403" s="2">
        <f t="shared" si="333"/>
        <v>0</v>
      </c>
      <c r="U403" s="2">
        <f t="shared" si="334"/>
        <v>0.13159999999999999</v>
      </c>
      <c r="V403" s="2">
        <f t="shared" si="335"/>
        <v>5.5271999999999995E-2</v>
      </c>
      <c r="W403" s="2">
        <f t="shared" si="336"/>
        <v>0</v>
      </c>
      <c r="X403" s="2">
        <f t="shared" si="337"/>
        <v>2</v>
      </c>
      <c r="Y403" s="2">
        <f t="shared" si="338"/>
        <v>2</v>
      </c>
      <c r="Z403" s="2"/>
      <c r="AA403" s="2">
        <v>69726971</v>
      </c>
      <c r="AB403" s="2">
        <f t="shared" si="339"/>
        <v>65.77</v>
      </c>
      <c r="AC403" s="2">
        <f>ROUND(((ES403*5.6)+(SUM(SmtRes!BC307:'SmtRes'!BC311)+SUM(EtalonRes!AL311:'EtalonRes'!AL315))),2)</f>
        <v>0.02</v>
      </c>
      <c r="AD403" s="2">
        <f>ROUND(((((ET403*5.6))-((EU403*5.6)))+AE403),2)</f>
        <v>43.29</v>
      </c>
      <c r="AE403" s="2">
        <f>ROUND(((EU403*5.6)),2)</f>
        <v>16.02</v>
      </c>
      <c r="AF403" s="2">
        <f>ROUND(((EV403*5.6)),2)</f>
        <v>22.46</v>
      </c>
      <c r="AG403" s="2">
        <f t="shared" si="343"/>
        <v>0</v>
      </c>
      <c r="AH403" s="2">
        <f>((EW403*5.6))</f>
        <v>2.8</v>
      </c>
      <c r="AI403" s="2">
        <f>((EX403*5.6))</f>
        <v>1.1759999999999999</v>
      </c>
      <c r="AJ403" s="2">
        <f t="shared" si="346"/>
        <v>0</v>
      </c>
      <c r="AK403" s="2">
        <v>264.04000000000002</v>
      </c>
      <c r="AL403" s="2">
        <v>252.3</v>
      </c>
      <c r="AM403" s="2">
        <v>7.73</v>
      </c>
      <c r="AN403" s="2">
        <v>2.86</v>
      </c>
      <c r="AO403" s="2">
        <v>4.01</v>
      </c>
      <c r="AP403" s="2">
        <v>0</v>
      </c>
      <c r="AQ403" s="2">
        <v>0.5</v>
      </c>
      <c r="AR403" s="2">
        <v>0.21</v>
      </c>
      <c r="AS403" s="2">
        <v>0</v>
      </c>
      <c r="AT403" s="2">
        <v>123</v>
      </c>
      <c r="AU403" s="2">
        <v>75</v>
      </c>
      <c r="AV403" s="2">
        <v>1</v>
      </c>
      <c r="AW403" s="2">
        <v>1</v>
      </c>
      <c r="AX403" s="2"/>
      <c r="AY403" s="2"/>
      <c r="AZ403" s="2">
        <v>1</v>
      </c>
      <c r="BA403" s="2">
        <v>1</v>
      </c>
      <c r="BB403" s="2">
        <v>1</v>
      </c>
      <c r="BC403" s="2">
        <v>1</v>
      </c>
      <c r="BD403" s="2" t="s">
        <v>3</v>
      </c>
      <c r="BE403" s="2" t="s">
        <v>3</v>
      </c>
      <c r="BF403" s="2" t="s">
        <v>3</v>
      </c>
      <c r="BG403" s="2" t="s">
        <v>3</v>
      </c>
      <c r="BH403" s="2">
        <v>0</v>
      </c>
      <c r="BI403" s="2">
        <v>1</v>
      </c>
      <c r="BJ403" s="2" t="s">
        <v>198</v>
      </c>
      <c r="BK403" s="2"/>
      <c r="BL403" s="2"/>
      <c r="BM403" s="2">
        <v>11001</v>
      </c>
      <c r="BN403" s="2">
        <v>0</v>
      </c>
      <c r="BO403" s="2" t="s">
        <v>3</v>
      </c>
      <c r="BP403" s="2">
        <v>0</v>
      </c>
      <c r="BQ403" s="2">
        <v>2</v>
      </c>
      <c r="BR403" s="2">
        <v>0</v>
      </c>
      <c r="BS403" s="2">
        <v>1</v>
      </c>
      <c r="BT403" s="2">
        <v>1</v>
      </c>
      <c r="BU403" s="2">
        <v>1</v>
      </c>
      <c r="BV403" s="2">
        <v>1</v>
      </c>
      <c r="BW403" s="2">
        <v>1</v>
      </c>
      <c r="BX403" s="2">
        <v>1</v>
      </c>
      <c r="BY403" s="2" t="s">
        <v>3</v>
      </c>
      <c r="BZ403" s="2">
        <v>123</v>
      </c>
      <c r="CA403" s="2">
        <v>75</v>
      </c>
      <c r="CB403" s="2" t="s">
        <v>3</v>
      </c>
      <c r="CC403" s="2"/>
      <c r="CD403" s="2"/>
      <c r="CE403" s="2">
        <v>0</v>
      </c>
      <c r="CF403" s="2">
        <v>0</v>
      </c>
      <c r="CG403" s="2">
        <v>0</v>
      </c>
      <c r="CH403" s="2">
        <v>33</v>
      </c>
      <c r="CI403" s="2">
        <v>0</v>
      </c>
      <c r="CJ403" s="2">
        <v>0</v>
      </c>
      <c r="CK403" s="2">
        <v>0</v>
      </c>
      <c r="CL403" s="2">
        <v>0</v>
      </c>
      <c r="CM403" s="2">
        <v>0</v>
      </c>
      <c r="CN403" s="2" t="s">
        <v>3</v>
      </c>
      <c r="CO403" s="2">
        <v>0</v>
      </c>
      <c r="CP403" s="2">
        <f t="shared" si="347"/>
        <v>3</v>
      </c>
      <c r="CQ403" s="2">
        <f t="shared" si="348"/>
        <v>0.02</v>
      </c>
      <c r="CR403" s="2">
        <f t="shared" si="349"/>
        <v>43.29</v>
      </c>
      <c r="CS403" s="2">
        <f t="shared" si="350"/>
        <v>16.02</v>
      </c>
      <c r="CT403" s="2">
        <f t="shared" si="351"/>
        <v>22.46</v>
      </c>
      <c r="CU403" s="2">
        <f t="shared" si="352"/>
        <v>0</v>
      </c>
      <c r="CV403" s="2">
        <f t="shared" si="353"/>
        <v>2.8</v>
      </c>
      <c r="CW403" s="2">
        <f t="shared" si="354"/>
        <v>1.1759999999999999</v>
      </c>
      <c r="CX403" s="2">
        <f t="shared" si="355"/>
        <v>0</v>
      </c>
      <c r="CY403" s="2">
        <f>(((S403+R403)*AT403)/100)</f>
        <v>2.46</v>
      </c>
      <c r="CZ403" s="2">
        <f>(((S403+R403)*AU403)/100)</f>
        <v>1.5</v>
      </c>
      <c r="DA403" s="2"/>
      <c r="DB403" s="2"/>
      <c r="DC403" s="2" t="s">
        <v>3</v>
      </c>
      <c r="DD403" s="2" t="s">
        <v>252</v>
      </c>
      <c r="DE403" s="2" t="s">
        <v>252</v>
      </c>
      <c r="DF403" s="2" t="s">
        <v>252</v>
      </c>
      <c r="DG403" s="2" t="s">
        <v>252</v>
      </c>
      <c r="DH403" s="2" t="s">
        <v>3</v>
      </c>
      <c r="DI403" s="2" t="s">
        <v>252</v>
      </c>
      <c r="DJ403" s="2" t="s">
        <v>252</v>
      </c>
      <c r="DK403" s="2" t="s">
        <v>3</v>
      </c>
      <c r="DL403" s="2" t="s">
        <v>3</v>
      </c>
      <c r="DM403" s="2" t="s">
        <v>3</v>
      </c>
      <c r="DN403" s="2">
        <v>0</v>
      </c>
      <c r="DO403" s="2">
        <v>0</v>
      </c>
      <c r="DP403" s="2">
        <v>1</v>
      </c>
      <c r="DQ403" s="2">
        <v>1</v>
      </c>
      <c r="DR403" s="2"/>
      <c r="DS403" s="2"/>
      <c r="DT403" s="2"/>
      <c r="DU403" s="2">
        <v>1013</v>
      </c>
      <c r="DV403" s="2" t="s">
        <v>186</v>
      </c>
      <c r="DW403" s="2" t="s">
        <v>186</v>
      </c>
      <c r="DX403" s="2">
        <v>1</v>
      </c>
      <c r="DY403" s="2"/>
      <c r="DZ403" s="2" t="s">
        <v>3</v>
      </c>
      <c r="EA403" s="2" t="s">
        <v>3</v>
      </c>
      <c r="EB403" s="2" t="s">
        <v>3</v>
      </c>
      <c r="EC403" s="2" t="s">
        <v>3</v>
      </c>
      <c r="ED403" s="2"/>
      <c r="EE403" s="2">
        <v>54328965</v>
      </c>
      <c r="EF403" s="2">
        <v>2</v>
      </c>
      <c r="EG403" s="2" t="s">
        <v>21</v>
      </c>
      <c r="EH403" s="2">
        <v>0</v>
      </c>
      <c r="EI403" s="2" t="s">
        <v>3</v>
      </c>
      <c r="EJ403" s="2">
        <v>1</v>
      </c>
      <c r="EK403" s="2">
        <v>11001</v>
      </c>
      <c r="EL403" s="2" t="s">
        <v>22</v>
      </c>
      <c r="EM403" s="2" t="s">
        <v>23</v>
      </c>
      <c r="EN403" s="2"/>
      <c r="EO403" s="2" t="s">
        <v>3</v>
      </c>
      <c r="EP403" s="2"/>
      <c r="EQ403" s="2">
        <v>1441792</v>
      </c>
      <c r="ER403" s="2">
        <v>264.04000000000002</v>
      </c>
      <c r="ES403" s="2">
        <v>252.3</v>
      </c>
      <c r="ET403" s="2">
        <v>7.73</v>
      </c>
      <c r="EU403" s="2">
        <v>2.86</v>
      </c>
      <c r="EV403" s="2">
        <v>4.01</v>
      </c>
      <c r="EW403" s="2">
        <v>0.5</v>
      </c>
      <c r="EX403" s="2">
        <v>0.21</v>
      </c>
      <c r="EY403" s="2">
        <v>1</v>
      </c>
      <c r="EZ403" s="2"/>
      <c r="FA403" s="2"/>
      <c r="FB403" s="2"/>
      <c r="FC403" s="2"/>
      <c r="FD403" s="2"/>
      <c r="FE403" s="2"/>
      <c r="FF403" s="2"/>
      <c r="FG403" s="2"/>
      <c r="FH403" s="2"/>
      <c r="FI403" s="2"/>
      <c r="FJ403" s="2"/>
      <c r="FK403" s="2"/>
      <c r="FL403" s="2"/>
      <c r="FM403" s="2"/>
      <c r="FN403" s="2"/>
      <c r="FO403" s="2"/>
      <c r="FP403" s="2"/>
      <c r="FQ403" s="2">
        <v>0</v>
      </c>
      <c r="FR403" s="2">
        <f t="shared" si="356"/>
        <v>0</v>
      </c>
      <c r="FS403" s="2">
        <v>0</v>
      </c>
      <c r="FT403" s="2"/>
      <c r="FU403" s="2"/>
      <c r="FV403" s="2"/>
      <c r="FW403" s="2"/>
      <c r="FX403" s="2">
        <v>123</v>
      </c>
      <c r="FY403" s="2">
        <v>75</v>
      </c>
      <c r="FZ403" s="2"/>
      <c r="GA403" s="2" t="s">
        <v>3</v>
      </c>
      <c r="GB403" s="2"/>
      <c r="GC403" s="2"/>
      <c r="GD403" s="2">
        <v>1</v>
      </c>
      <c r="GE403" s="2"/>
      <c r="GF403" s="2">
        <v>138698550</v>
      </c>
      <c r="GG403" s="2">
        <v>2</v>
      </c>
      <c r="GH403" s="2">
        <v>1</v>
      </c>
      <c r="GI403" s="2">
        <v>-2</v>
      </c>
      <c r="GJ403" s="2">
        <v>0</v>
      </c>
      <c r="GK403" s="2">
        <v>0</v>
      </c>
      <c r="GL403" s="2">
        <f t="shared" si="357"/>
        <v>0</v>
      </c>
      <c r="GM403" s="2">
        <f t="shared" si="358"/>
        <v>7</v>
      </c>
      <c r="GN403" s="2">
        <f t="shared" si="359"/>
        <v>7</v>
      </c>
      <c r="GO403" s="2">
        <f t="shared" si="360"/>
        <v>0</v>
      </c>
      <c r="GP403" s="2">
        <f t="shared" si="361"/>
        <v>0</v>
      </c>
      <c r="GQ403" s="2"/>
      <c r="GR403" s="2">
        <v>0</v>
      </c>
      <c r="GS403" s="2">
        <v>3</v>
      </c>
      <c r="GT403" s="2">
        <v>0</v>
      </c>
      <c r="GU403" s="2" t="s">
        <v>252</v>
      </c>
      <c r="GV403" s="2">
        <f>ROUND(((GT403*5.6)),2)</f>
        <v>0</v>
      </c>
      <c r="GW403" s="2">
        <v>1</v>
      </c>
      <c r="GX403" s="2">
        <f t="shared" si="363"/>
        <v>0</v>
      </c>
      <c r="GY403" s="2"/>
      <c r="GZ403" s="2"/>
      <c r="HA403" s="2">
        <v>0</v>
      </c>
      <c r="HB403" s="2">
        <v>0</v>
      </c>
      <c r="HC403" s="2">
        <f t="shared" si="364"/>
        <v>0</v>
      </c>
      <c r="HD403" s="2"/>
      <c r="HE403" s="2" t="s">
        <v>3</v>
      </c>
      <c r="HF403" s="2" t="s">
        <v>3</v>
      </c>
      <c r="HG403" s="2"/>
      <c r="HH403" s="2"/>
      <c r="HI403" s="2"/>
      <c r="HJ403" s="2"/>
      <c r="HK403" s="2"/>
      <c r="HL403" s="2"/>
      <c r="HM403" s="2" t="s">
        <v>3</v>
      </c>
      <c r="HN403" s="2" t="s">
        <v>24</v>
      </c>
      <c r="HO403" s="2" t="s">
        <v>25</v>
      </c>
      <c r="HP403" s="2" t="s">
        <v>22</v>
      </c>
      <c r="HQ403" s="2" t="s">
        <v>22</v>
      </c>
      <c r="HR403" s="2"/>
      <c r="HS403" s="2"/>
      <c r="HT403" s="2"/>
      <c r="HU403" s="2"/>
      <c r="HV403" s="2"/>
      <c r="HW403" s="2"/>
      <c r="HX403" s="2"/>
      <c r="HY403" s="2"/>
      <c r="HZ403" s="2"/>
      <c r="IA403" s="2"/>
      <c r="IB403" s="2"/>
      <c r="IC403" s="2"/>
      <c r="ID403" s="2"/>
      <c r="IE403" s="2"/>
      <c r="IF403" s="2"/>
      <c r="IG403" s="2"/>
      <c r="IH403" s="2"/>
      <c r="II403" s="2"/>
      <c r="IJ403" s="2"/>
      <c r="IK403" s="2">
        <v>0</v>
      </c>
      <c r="IL403" s="2"/>
      <c r="IM403" s="2"/>
      <c r="IN403" s="2"/>
      <c r="IO403" s="2"/>
      <c r="IP403" s="2"/>
      <c r="IQ403" s="2"/>
      <c r="IR403" s="2"/>
      <c r="IS403" s="2"/>
      <c r="IT403" s="2"/>
      <c r="IU403" s="2"/>
    </row>
    <row r="404" spans="1:255" x14ac:dyDescent="0.2">
      <c r="A404">
        <v>17</v>
      </c>
      <c r="B404">
        <v>1</v>
      </c>
      <c r="C404">
        <f>ROW(SmtRes!A316)</f>
        <v>316</v>
      </c>
      <c r="D404">
        <f>ROW(EtalonRes!A320)</f>
        <v>320</v>
      </c>
      <c r="E404" t="s">
        <v>286</v>
      </c>
      <c r="F404" t="s">
        <v>196</v>
      </c>
      <c r="G404" t="s">
        <v>287</v>
      </c>
      <c r="H404" t="s">
        <v>186</v>
      </c>
      <c r="I404">
        <f>'1.Лок.смета.и.Акт'!E67</f>
        <v>4.7E-2</v>
      </c>
      <c r="J404">
        <v>0</v>
      </c>
      <c r="K404">
        <v>4.7E-2</v>
      </c>
      <c r="L404">
        <v>9.4E-2</v>
      </c>
      <c r="M404">
        <v>0</v>
      </c>
      <c r="N404">
        <f t="shared" si="327"/>
        <v>9.4E-2</v>
      </c>
      <c r="O404">
        <f t="shared" si="328"/>
        <v>43</v>
      </c>
      <c r="P404">
        <f t="shared" si="329"/>
        <v>0</v>
      </c>
      <c r="Q404">
        <f t="shared" si="330"/>
        <v>16</v>
      </c>
      <c r="R404">
        <f t="shared" si="331"/>
        <v>15</v>
      </c>
      <c r="S404">
        <f t="shared" si="332"/>
        <v>27</v>
      </c>
      <c r="T404">
        <f t="shared" si="333"/>
        <v>0</v>
      </c>
      <c r="U404" t="e">
        <f t="shared" si="334"/>
        <v>#REF!</v>
      </c>
      <c r="V404">
        <f t="shared" si="335"/>
        <v>5.5271999999999995E-2</v>
      </c>
      <c r="W404">
        <f t="shared" si="336"/>
        <v>0</v>
      </c>
      <c r="X404" t="e">
        <f t="shared" si="337"/>
        <v>#REF!</v>
      </c>
      <c r="Y404" t="e">
        <f t="shared" si="338"/>
        <v>#REF!</v>
      </c>
      <c r="AA404">
        <v>69726884</v>
      </c>
      <c r="AB404">
        <f t="shared" si="339"/>
        <v>65.77</v>
      </c>
      <c r="AC404">
        <f>ROUND(((ES404*5.6)+(SUM(SmtRes!BC312:'SmtRes'!BC316)+SUM(EtalonRes!AL316:'EtalonRes'!AL320))),2)</f>
        <v>0.02</v>
      </c>
      <c r="AD404">
        <f>ROUND(((((ET404*5.6))-((EU404*5.6)))+AE404),2)</f>
        <v>43.29</v>
      </c>
      <c r="AE404">
        <f>ROUND(((EU404*5.6)),2)</f>
        <v>16.02</v>
      </c>
      <c r="AF404">
        <f>ROUND(((EV404*5.6)),2)</f>
        <v>22.46</v>
      </c>
      <c r="AG404">
        <f t="shared" si="343"/>
        <v>0</v>
      </c>
      <c r="AH404" t="e">
        <f>((EW404*5.6))</f>
        <v>#REF!</v>
      </c>
      <c r="AI404">
        <f>((EX404*5.6))</f>
        <v>1.1759999999999999</v>
      </c>
      <c r="AJ404">
        <f t="shared" si="346"/>
        <v>0</v>
      </c>
      <c r="AK404">
        <v>264.04000000000002</v>
      </c>
      <c r="AL404">
        <v>252.3</v>
      </c>
      <c r="AM404">
        <v>7.73</v>
      </c>
      <c r="AN404">
        <v>2.86</v>
      </c>
      <c r="AO404">
        <v>4.01</v>
      </c>
      <c r="AP404">
        <v>0</v>
      </c>
      <c r="AQ404" t="e">
        <f>'1.Лок.смета.и.Акт'!#REF!</f>
        <v>#REF!</v>
      </c>
      <c r="AR404">
        <v>0.21</v>
      </c>
      <c r="AS404">
        <v>0</v>
      </c>
      <c r="AT404">
        <v>117</v>
      </c>
      <c r="AU404">
        <v>64</v>
      </c>
      <c r="AV404">
        <v>1</v>
      </c>
      <c r="AW404">
        <v>1</v>
      </c>
      <c r="AZ404">
        <v>1</v>
      </c>
      <c r="BA404">
        <v>25.36</v>
      </c>
      <c r="BB404">
        <v>7.84</v>
      </c>
      <c r="BC404">
        <v>7.56</v>
      </c>
      <c r="BD404" t="s">
        <v>3</v>
      </c>
      <c r="BE404" t="s">
        <v>3</v>
      </c>
      <c r="BF404" t="s">
        <v>3</v>
      </c>
      <c r="BG404" t="s">
        <v>3</v>
      </c>
      <c r="BH404">
        <v>0</v>
      </c>
      <c r="BI404">
        <v>1</v>
      </c>
      <c r="BJ404" t="s">
        <v>198</v>
      </c>
      <c r="BM404">
        <v>11001</v>
      </c>
      <c r="BN404">
        <v>0</v>
      </c>
      <c r="BO404" t="s">
        <v>196</v>
      </c>
      <c r="BP404">
        <v>1</v>
      </c>
      <c r="BQ404">
        <v>2</v>
      </c>
      <c r="BR404">
        <v>0</v>
      </c>
      <c r="BS404">
        <v>19.8</v>
      </c>
      <c r="BT404">
        <v>1</v>
      </c>
      <c r="BU404">
        <v>1</v>
      </c>
      <c r="BV404">
        <v>1</v>
      </c>
      <c r="BW404">
        <v>1</v>
      </c>
      <c r="BX404">
        <v>1</v>
      </c>
      <c r="BY404" t="s">
        <v>3</v>
      </c>
      <c r="BZ404" t="e">
        <f>'1.Лок.смета.и.Акт'!#REF!</f>
        <v>#REF!</v>
      </c>
      <c r="CA404" t="e">
        <f>'1.Лок.смета.и.Акт'!#REF!</f>
        <v>#REF!</v>
      </c>
      <c r="CB404" t="s">
        <v>3</v>
      </c>
      <c r="CE404">
        <v>0</v>
      </c>
      <c r="CF404">
        <v>0</v>
      </c>
      <c r="CG404">
        <v>0</v>
      </c>
      <c r="CH404">
        <v>33</v>
      </c>
      <c r="CI404">
        <v>0</v>
      </c>
      <c r="CJ404">
        <v>0</v>
      </c>
      <c r="CK404">
        <v>0</v>
      </c>
      <c r="CL404">
        <v>0</v>
      </c>
      <c r="CM404">
        <v>0</v>
      </c>
      <c r="CN404" t="s">
        <v>3</v>
      </c>
      <c r="CO404">
        <v>0</v>
      </c>
      <c r="CP404">
        <f t="shared" si="347"/>
        <v>43</v>
      </c>
      <c r="CQ404">
        <f t="shared" si="348"/>
        <v>0.1512</v>
      </c>
      <c r="CR404">
        <f t="shared" si="349"/>
        <v>339.39359999999999</v>
      </c>
      <c r="CS404">
        <f t="shared" si="350"/>
        <v>317.19600000000003</v>
      </c>
      <c r="CT404">
        <f t="shared" si="351"/>
        <v>569.5856</v>
      </c>
      <c r="CU404">
        <f t="shared" si="352"/>
        <v>0</v>
      </c>
      <c r="CV404" t="e">
        <f t="shared" si="353"/>
        <v>#REF!</v>
      </c>
      <c r="CW404">
        <f t="shared" si="354"/>
        <v>1.1759999999999999</v>
      </c>
      <c r="CX404">
        <f t="shared" si="355"/>
        <v>0</v>
      </c>
      <c r="CY404" t="e">
        <f>(S404+R404)*(BZ404/100)</f>
        <v>#REF!</v>
      </c>
      <c r="CZ404" t="e">
        <f>(S404+R404)*(CA404/100)</f>
        <v>#REF!</v>
      </c>
      <c r="DC404" t="s">
        <v>3</v>
      </c>
      <c r="DD404" t="s">
        <v>252</v>
      </c>
      <c r="DE404" t="s">
        <v>252</v>
      </c>
      <c r="DF404" t="s">
        <v>252</v>
      </c>
      <c r="DG404" t="s">
        <v>252</v>
      </c>
      <c r="DH404" t="s">
        <v>3</v>
      </c>
      <c r="DI404" t="s">
        <v>252</v>
      </c>
      <c r="DJ404" t="s">
        <v>252</v>
      </c>
      <c r="DK404" t="s">
        <v>3</v>
      </c>
      <c r="DL404" t="s">
        <v>3</v>
      </c>
      <c r="DM404" t="s">
        <v>3</v>
      </c>
      <c r="DN404">
        <v>123</v>
      </c>
      <c r="DO404">
        <v>75</v>
      </c>
      <c r="DP404">
        <v>1</v>
      </c>
      <c r="DQ404">
        <v>1</v>
      </c>
      <c r="DU404">
        <v>1013</v>
      </c>
      <c r="DV404" t="s">
        <v>186</v>
      </c>
      <c r="DW404" t="str">
        <f>'1.Лок.смета.и.Акт'!D67</f>
        <v>100 м2 стяжки</v>
      </c>
      <c r="DX404">
        <v>1</v>
      </c>
      <c r="DZ404" t="s">
        <v>3</v>
      </c>
      <c r="EA404" t="s">
        <v>3</v>
      </c>
      <c r="EB404" t="s">
        <v>3</v>
      </c>
      <c r="EC404" t="s">
        <v>3</v>
      </c>
      <c r="EE404">
        <v>54328965</v>
      </c>
      <c r="EF404">
        <v>2</v>
      </c>
      <c r="EG404" t="s">
        <v>21</v>
      </c>
      <c r="EH404">
        <v>0</v>
      </c>
      <c r="EI404" t="s">
        <v>3</v>
      </c>
      <c r="EJ404">
        <v>1</v>
      </c>
      <c r="EK404">
        <v>11001</v>
      </c>
      <c r="EL404" t="s">
        <v>22</v>
      </c>
      <c r="EM404" t="s">
        <v>23</v>
      </c>
      <c r="EO404" t="s">
        <v>3</v>
      </c>
      <c r="EQ404">
        <v>1441792</v>
      </c>
      <c r="ER404">
        <v>264.04000000000002</v>
      </c>
      <c r="ES404">
        <v>252.3</v>
      </c>
      <c r="ET404">
        <v>7.73</v>
      </c>
      <c r="EU404">
        <v>2.86</v>
      </c>
      <c r="EV404">
        <v>4.01</v>
      </c>
      <c r="EW404" t="e">
        <f>'1.Лок.смета.и.Акт'!#REF!</f>
        <v>#REF!</v>
      </c>
      <c r="EX404">
        <v>0.21</v>
      </c>
      <c r="EY404">
        <v>1</v>
      </c>
      <c r="FQ404">
        <v>0</v>
      </c>
      <c r="FR404">
        <f t="shared" si="356"/>
        <v>0</v>
      </c>
      <c r="FS404">
        <v>0</v>
      </c>
      <c r="FX404">
        <v>123</v>
      </c>
      <c r="FY404">
        <v>75</v>
      </c>
      <c r="GA404" t="s">
        <v>3</v>
      </c>
      <c r="GD404">
        <v>1</v>
      </c>
      <c r="GF404">
        <v>138698550</v>
      </c>
      <c r="GG404">
        <v>2</v>
      </c>
      <c r="GH404">
        <v>1</v>
      </c>
      <c r="GI404">
        <v>2</v>
      </c>
      <c r="GJ404">
        <v>0</v>
      </c>
      <c r="GK404">
        <v>0</v>
      </c>
      <c r="GL404">
        <f t="shared" si="357"/>
        <v>0</v>
      </c>
      <c r="GM404" t="e">
        <f t="shared" si="358"/>
        <v>#REF!</v>
      </c>
      <c r="GN404" t="e">
        <f t="shared" si="359"/>
        <v>#REF!</v>
      </c>
      <c r="GO404">
        <f t="shared" si="360"/>
        <v>0</v>
      </c>
      <c r="GP404">
        <f t="shared" si="361"/>
        <v>0</v>
      </c>
      <c r="GR404">
        <v>0</v>
      </c>
      <c r="GS404">
        <v>3</v>
      </c>
      <c r="GT404">
        <v>0</v>
      </c>
      <c r="GU404" t="s">
        <v>252</v>
      </c>
      <c r="GV404">
        <f>ROUND(((GT404*5.6)),2)</f>
        <v>0</v>
      </c>
      <c r="GW404">
        <v>1015.2</v>
      </c>
      <c r="GX404">
        <f t="shared" si="363"/>
        <v>0</v>
      </c>
      <c r="HA404">
        <v>0</v>
      </c>
      <c r="HB404">
        <v>0</v>
      </c>
      <c r="HC404">
        <f t="shared" si="364"/>
        <v>0</v>
      </c>
      <c r="HE404" t="s">
        <v>3</v>
      </c>
      <c r="HF404" t="s">
        <v>3</v>
      </c>
      <c r="HM404" t="s">
        <v>3</v>
      </c>
      <c r="HN404" t="s">
        <v>24</v>
      </c>
      <c r="HO404" t="s">
        <v>25</v>
      </c>
      <c r="HP404" t="s">
        <v>22</v>
      </c>
      <c r="HQ404" t="s">
        <v>22</v>
      </c>
      <c r="IK404">
        <v>0</v>
      </c>
    </row>
    <row r="405" spans="1:255" x14ac:dyDescent="0.2">
      <c r="A405" s="2">
        <v>18</v>
      </c>
      <c r="B405" s="2">
        <v>1</v>
      </c>
      <c r="C405" s="2">
        <v>311</v>
      </c>
      <c r="D405" s="2"/>
      <c r="E405" s="2" t="s">
        <v>288</v>
      </c>
      <c r="F405" s="2" t="s">
        <v>189</v>
      </c>
      <c r="G405" s="2" t="s">
        <v>190</v>
      </c>
      <c r="H405" s="2" t="s">
        <v>40</v>
      </c>
      <c r="I405" s="2">
        <f>I403*J405</f>
        <v>0.13400000000000001</v>
      </c>
      <c r="J405" s="2">
        <v>2.8510638297872344</v>
      </c>
      <c r="K405" s="2">
        <v>2.851064</v>
      </c>
      <c r="L405" s="2">
        <v>0.26846399999999998</v>
      </c>
      <c r="M405" s="2">
        <v>0</v>
      </c>
      <c r="N405" s="2">
        <f t="shared" si="327"/>
        <v>0.26850000000000002</v>
      </c>
      <c r="O405" s="2">
        <f t="shared" si="328"/>
        <v>116</v>
      </c>
      <c r="P405" s="2">
        <f t="shared" si="329"/>
        <v>116</v>
      </c>
      <c r="Q405" s="2">
        <f t="shared" si="330"/>
        <v>0</v>
      </c>
      <c r="R405" s="2">
        <f t="shared" si="331"/>
        <v>0</v>
      </c>
      <c r="S405" s="2">
        <f t="shared" si="332"/>
        <v>0</v>
      </c>
      <c r="T405" s="2">
        <f t="shared" si="333"/>
        <v>0</v>
      </c>
      <c r="U405" s="2">
        <f t="shared" si="334"/>
        <v>0</v>
      </c>
      <c r="V405" s="2">
        <f t="shared" si="335"/>
        <v>0</v>
      </c>
      <c r="W405" s="2">
        <f t="shared" si="336"/>
        <v>0</v>
      </c>
      <c r="X405" s="2">
        <f t="shared" si="337"/>
        <v>0</v>
      </c>
      <c r="Y405" s="2">
        <f t="shared" si="338"/>
        <v>0</v>
      </c>
      <c r="Z405" s="2"/>
      <c r="AA405" s="2">
        <v>69726971</v>
      </c>
      <c r="AB405" s="2">
        <f t="shared" si="339"/>
        <v>867.14</v>
      </c>
      <c r="AC405" s="2">
        <f>ROUND((ES405),2)</f>
        <v>867.14</v>
      </c>
      <c r="AD405" s="2">
        <f>ROUND((((ET405)-(EU405))+AE405),2)</f>
        <v>0</v>
      </c>
      <c r="AE405" s="2">
        <f>ROUND((EU405),2)</f>
        <v>0</v>
      </c>
      <c r="AF405" s="2">
        <f>ROUND((EV405),2)</f>
        <v>0</v>
      </c>
      <c r="AG405" s="2">
        <f t="shared" si="343"/>
        <v>0</v>
      </c>
      <c r="AH405" s="2">
        <f>(EW405)</f>
        <v>0</v>
      </c>
      <c r="AI405" s="2">
        <f>(EX405)</f>
        <v>0</v>
      </c>
      <c r="AJ405" s="2">
        <f t="shared" si="346"/>
        <v>0</v>
      </c>
      <c r="AK405" s="2">
        <v>867.14</v>
      </c>
      <c r="AL405" s="2">
        <v>867.14</v>
      </c>
      <c r="AM405" s="2">
        <v>0</v>
      </c>
      <c r="AN405" s="2">
        <v>0</v>
      </c>
      <c r="AO405" s="2">
        <v>0</v>
      </c>
      <c r="AP405" s="2">
        <v>0</v>
      </c>
      <c r="AQ405" s="2">
        <v>0</v>
      </c>
      <c r="AR405" s="2">
        <v>0</v>
      </c>
      <c r="AS405" s="2">
        <v>0</v>
      </c>
      <c r="AT405" s="2">
        <v>0</v>
      </c>
      <c r="AU405" s="2">
        <v>0</v>
      </c>
      <c r="AV405" s="2">
        <v>1</v>
      </c>
      <c r="AW405" s="2">
        <v>1</v>
      </c>
      <c r="AX405" s="2"/>
      <c r="AY405" s="2"/>
      <c r="AZ405" s="2">
        <v>1</v>
      </c>
      <c r="BA405" s="2">
        <v>1</v>
      </c>
      <c r="BB405" s="2">
        <v>1</v>
      </c>
      <c r="BC405" s="2">
        <v>1</v>
      </c>
      <c r="BD405" s="2" t="s">
        <v>3</v>
      </c>
      <c r="BE405" s="2" t="s">
        <v>3</v>
      </c>
      <c r="BF405" s="2" t="s">
        <v>3</v>
      </c>
      <c r="BG405" s="2" t="s">
        <v>3</v>
      </c>
      <c r="BH405" s="2">
        <v>3</v>
      </c>
      <c r="BI405" s="2">
        <v>1</v>
      </c>
      <c r="BJ405" s="2" t="s">
        <v>191</v>
      </c>
      <c r="BK405" s="2"/>
      <c r="BL405" s="2"/>
      <c r="BM405" s="2">
        <v>500003</v>
      </c>
      <c r="BN405" s="2">
        <v>0</v>
      </c>
      <c r="BO405" s="2" t="s">
        <v>3</v>
      </c>
      <c r="BP405" s="2">
        <v>0</v>
      </c>
      <c r="BQ405" s="2">
        <v>13</v>
      </c>
      <c r="BR405" s="2">
        <v>0</v>
      </c>
      <c r="BS405" s="2">
        <v>1</v>
      </c>
      <c r="BT405" s="2">
        <v>1</v>
      </c>
      <c r="BU405" s="2">
        <v>1</v>
      </c>
      <c r="BV405" s="2">
        <v>1</v>
      </c>
      <c r="BW405" s="2">
        <v>1</v>
      </c>
      <c r="BX405" s="2">
        <v>1</v>
      </c>
      <c r="BY405" s="2" t="s">
        <v>3</v>
      </c>
      <c r="BZ405" s="2">
        <v>0</v>
      </c>
      <c r="CA405" s="2">
        <v>0</v>
      </c>
      <c r="CB405" s="2" t="s">
        <v>3</v>
      </c>
      <c r="CC405" s="2"/>
      <c r="CD405" s="2"/>
      <c r="CE405" s="2">
        <v>0</v>
      </c>
      <c r="CF405" s="2">
        <v>0</v>
      </c>
      <c r="CG405" s="2">
        <v>0</v>
      </c>
      <c r="CH405" s="2">
        <v>33</v>
      </c>
      <c r="CI405" s="2">
        <v>1</v>
      </c>
      <c r="CJ405" s="2">
        <v>0</v>
      </c>
      <c r="CK405" s="2">
        <v>0</v>
      </c>
      <c r="CL405" s="2">
        <v>0</v>
      </c>
      <c r="CM405" s="2">
        <v>0</v>
      </c>
      <c r="CN405" s="2" t="s">
        <v>3</v>
      </c>
      <c r="CO405" s="2">
        <v>0</v>
      </c>
      <c r="CP405" s="2">
        <f t="shared" si="347"/>
        <v>116</v>
      </c>
      <c r="CQ405" s="2">
        <f t="shared" si="348"/>
        <v>867.14</v>
      </c>
      <c r="CR405" s="2">
        <f t="shared" si="349"/>
        <v>0</v>
      </c>
      <c r="CS405" s="2">
        <f t="shared" si="350"/>
        <v>0</v>
      </c>
      <c r="CT405" s="2">
        <f t="shared" si="351"/>
        <v>0</v>
      </c>
      <c r="CU405" s="2">
        <f t="shared" si="352"/>
        <v>0</v>
      </c>
      <c r="CV405" s="2">
        <f t="shared" si="353"/>
        <v>0</v>
      </c>
      <c r="CW405" s="2">
        <f t="shared" si="354"/>
        <v>0</v>
      </c>
      <c r="CX405" s="2">
        <f t="shared" si="355"/>
        <v>0</v>
      </c>
      <c r="CY405" s="2">
        <f>(((S405+R405)*AT405)/100)</f>
        <v>0</v>
      </c>
      <c r="CZ405" s="2">
        <f>(((S405+R405)*AU405)/100)</f>
        <v>0</v>
      </c>
      <c r="DA405" s="2"/>
      <c r="DB405" s="2"/>
      <c r="DC405" s="2" t="s">
        <v>3</v>
      </c>
      <c r="DD405" s="2" t="s">
        <v>3</v>
      </c>
      <c r="DE405" s="2" t="s">
        <v>3</v>
      </c>
      <c r="DF405" s="2" t="s">
        <v>3</v>
      </c>
      <c r="DG405" s="2" t="s">
        <v>3</v>
      </c>
      <c r="DH405" s="2" t="s">
        <v>3</v>
      </c>
      <c r="DI405" s="2" t="s">
        <v>3</v>
      </c>
      <c r="DJ405" s="2" t="s">
        <v>3</v>
      </c>
      <c r="DK405" s="2" t="s">
        <v>3</v>
      </c>
      <c r="DL405" s="2" t="s">
        <v>3</v>
      </c>
      <c r="DM405" s="2" t="s">
        <v>3</v>
      </c>
      <c r="DN405" s="2">
        <v>0</v>
      </c>
      <c r="DO405" s="2">
        <v>0</v>
      </c>
      <c r="DP405" s="2">
        <v>1</v>
      </c>
      <c r="DQ405" s="2">
        <v>1</v>
      </c>
      <c r="DR405" s="2"/>
      <c r="DS405" s="2"/>
      <c r="DT405" s="2"/>
      <c r="DU405" s="2">
        <v>1007</v>
      </c>
      <c r="DV405" s="2" t="s">
        <v>40</v>
      </c>
      <c r="DW405" s="2" t="s">
        <v>40</v>
      </c>
      <c r="DX405" s="2">
        <v>1</v>
      </c>
      <c r="DY405" s="2"/>
      <c r="DZ405" s="2" t="s">
        <v>3</v>
      </c>
      <c r="EA405" s="2" t="s">
        <v>3</v>
      </c>
      <c r="EB405" s="2" t="s">
        <v>3</v>
      </c>
      <c r="EC405" s="2" t="s">
        <v>3</v>
      </c>
      <c r="ED405" s="2"/>
      <c r="EE405" s="2">
        <v>54329104</v>
      </c>
      <c r="EF405" s="2">
        <v>13</v>
      </c>
      <c r="EG405" s="2" t="s">
        <v>42</v>
      </c>
      <c r="EH405" s="2">
        <v>0</v>
      </c>
      <c r="EI405" s="2" t="s">
        <v>3</v>
      </c>
      <c r="EJ405" s="2">
        <v>1</v>
      </c>
      <c r="EK405" s="2">
        <v>500003</v>
      </c>
      <c r="EL405" s="2" t="s">
        <v>43</v>
      </c>
      <c r="EM405" s="2" t="s">
        <v>44</v>
      </c>
      <c r="EN405" s="2"/>
      <c r="EO405" s="2" t="s">
        <v>3</v>
      </c>
      <c r="EP405" s="2"/>
      <c r="EQ405" s="2">
        <v>0</v>
      </c>
      <c r="ER405" s="2">
        <v>867.14</v>
      </c>
      <c r="ES405" s="2">
        <v>867.14</v>
      </c>
      <c r="ET405" s="2">
        <v>0</v>
      </c>
      <c r="EU405" s="2">
        <v>0</v>
      </c>
      <c r="EV405" s="2">
        <v>0</v>
      </c>
      <c r="EW405" s="2">
        <v>0</v>
      </c>
      <c r="EX405" s="2">
        <v>0</v>
      </c>
      <c r="EY405" s="2"/>
      <c r="EZ405" s="2"/>
      <c r="FA405" s="2"/>
      <c r="FB405" s="2"/>
      <c r="FC405" s="2"/>
      <c r="FD405" s="2"/>
      <c r="FE405" s="2"/>
      <c r="FF405" s="2"/>
      <c r="FG405" s="2"/>
      <c r="FH405" s="2"/>
      <c r="FI405" s="2"/>
      <c r="FJ405" s="2"/>
      <c r="FK405" s="2"/>
      <c r="FL405" s="2"/>
      <c r="FM405" s="2"/>
      <c r="FN405" s="2"/>
      <c r="FO405" s="2"/>
      <c r="FP405" s="2"/>
      <c r="FQ405" s="2">
        <v>0</v>
      </c>
      <c r="FR405" s="2">
        <f t="shared" si="356"/>
        <v>0</v>
      </c>
      <c r="FS405" s="2">
        <v>0</v>
      </c>
      <c r="FT405" s="2"/>
      <c r="FU405" s="2"/>
      <c r="FV405" s="2"/>
      <c r="FW405" s="2"/>
      <c r="FX405" s="2">
        <v>0</v>
      </c>
      <c r="FY405" s="2">
        <v>0</v>
      </c>
      <c r="FZ405" s="2"/>
      <c r="GA405" s="2" t="s">
        <v>3</v>
      </c>
      <c r="GB405" s="2"/>
      <c r="GC405" s="2"/>
      <c r="GD405" s="2">
        <v>1</v>
      </c>
      <c r="GE405" s="2"/>
      <c r="GF405" s="2">
        <v>1799260510</v>
      </c>
      <c r="GG405" s="2">
        <v>2</v>
      </c>
      <c r="GH405" s="2">
        <v>1</v>
      </c>
      <c r="GI405" s="2">
        <v>-2</v>
      </c>
      <c r="GJ405" s="2">
        <v>0</v>
      </c>
      <c r="GK405" s="2">
        <v>0</v>
      </c>
      <c r="GL405" s="2">
        <f t="shared" si="357"/>
        <v>0</v>
      </c>
      <c r="GM405" s="2">
        <f t="shared" si="358"/>
        <v>116</v>
      </c>
      <c r="GN405" s="2">
        <f t="shared" si="359"/>
        <v>116</v>
      </c>
      <c r="GO405" s="2">
        <f t="shared" si="360"/>
        <v>0</v>
      </c>
      <c r="GP405" s="2">
        <f t="shared" si="361"/>
        <v>0</v>
      </c>
      <c r="GQ405" s="2"/>
      <c r="GR405" s="2">
        <v>0</v>
      </c>
      <c r="GS405" s="2">
        <v>3</v>
      </c>
      <c r="GT405" s="2">
        <v>0</v>
      </c>
      <c r="GU405" s="2" t="s">
        <v>3</v>
      </c>
      <c r="GV405" s="2">
        <f t="shared" ref="GV405:GV424" si="365">ROUND((GT405),2)</f>
        <v>0</v>
      </c>
      <c r="GW405" s="2">
        <v>1</v>
      </c>
      <c r="GX405" s="2">
        <f t="shared" si="363"/>
        <v>0</v>
      </c>
      <c r="GY405" s="2"/>
      <c r="GZ405" s="2"/>
      <c r="HA405" s="2">
        <v>0</v>
      </c>
      <c r="HB405" s="2">
        <v>0</v>
      </c>
      <c r="HC405" s="2">
        <f t="shared" si="364"/>
        <v>0</v>
      </c>
      <c r="HD405" s="2"/>
      <c r="HE405" s="2" t="s">
        <v>3</v>
      </c>
      <c r="HF405" s="2" t="s">
        <v>3</v>
      </c>
      <c r="HG405" s="2"/>
      <c r="HH405" s="2"/>
      <c r="HI405" s="2"/>
      <c r="HJ405" s="2"/>
      <c r="HK405" s="2"/>
      <c r="HL405" s="2"/>
      <c r="HM405" s="2" t="s">
        <v>3</v>
      </c>
      <c r="HN405" s="2" t="s">
        <v>3</v>
      </c>
      <c r="HO405" s="2" t="s">
        <v>3</v>
      </c>
      <c r="HP405" s="2" t="s">
        <v>3</v>
      </c>
      <c r="HQ405" s="2" t="s">
        <v>3</v>
      </c>
      <c r="HR405" s="2"/>
      <c r="HS405" s="2"/>
      <c r="HT405" s="2"/>
      <c r="HU405" s="2"/>
      <c r="HV405" s="2"/>
      <c r="HW405" s="2"/>
      <c r="HX405" s="2"/>
      <c r="HY405" s="2"/>
      <c r="HZ405" s="2"/>
      <c r="IA405" s="2"/>
      <c r="IB405" s="2"/>
      <c r="IC405" s="2"/>
      <c r="ID405" s="2"/>
      <c r="IE405" s="2"/>
      <c r="IF405" s="2"/>
      <c r="IG405" s="2"/>
      <c r="IH405" s="2"/>
      <c r="II405" s="2"/>
      <c r="IJ405" s="2"/>
      <c r="IK405" s="2">
        <v>0</v>
      </c>
      <c r="IL405" s="2"/>
      <c r="IM405" s="2"/>
      <c r="IN405" s="2"/>
      <c r="IO405" s="2"/>
      <c r="IP405" s="2"/>
      <c r="IQ405" s="2"/>
      <c r="IR405" s="2"/>
      <c r="IS405" s="2"/>
      <c r="IT405" s="2"/>
      <c r="IU405" s="2"/>
    </row>
    <row r="406" spans="1:255" x14ac:dyDescent="0.2">
      <c r="A406">
        <v>18</v>
      </c>
      <c r="B406">
        <v>1</v>
      </c>
      <c r="C406">
        <v>316</v>
      </c>
      <c r="E406" t="s">
        <v>288</v>
      </c>
      <c r="F406" t="e">
        <f>'1.Лок.смета.и.Акт'!#REF!</f>
        <v>#REF!</v>
      </c>
      <c r="G406" t="s">
        <v>190</v>
      </c>
      <c r="H406" t="s">
        <v>40</v>
      </c>
      <c r="I406">
        <f>I404*J406</f>
        <v>0.13400000000000001</v>
      </c>
      <c r="J406">
        <v>2.8510638297872344</v>
      </c>
      <c r="K406">
        <v>2.851064</v>
      </c>
      <c r="L406">
        <v>0.26846399999999998</v>
      </c>
      <c r="M406">
        <v>0</v>
      </c>
      <c r="N406">
        <f t="shared" si="327"/>
        <v>0.26850000000000002</v>
      </c>
      <c r="O406">
        <f t="shared" si="328"/>
        <v>874</v>
      </c>
      <c r="P406">
        <f t="shared" si="329"/>
        <v>874</v>
      </c>
      <c r="Q406">
        <f t="shared" si="330"/>
        <v>0</v>
      </c>
      <c r="R406">
        <f t="shared" si="331"/>
        <v>0</v>
      </c>
      <c r="S406">
        <f t="shared" si="332"/>
        <v>0</v>
      </c>
      <c r="T406">
        <f t="shared" si="333"/>
        <v>0</v>
      </c>
      <c r="U406">
        <f t="shared" si="334"/>
        <v>0</v>
      </c>
      <c r="V406">
        <f t="shared" si="335"/>
        <v>0</v>
      </c>
      <c r="W406">
        <f t="shared" si="336"/>
        <v>0</v>
      </c>
      <c r="X406">
        <f t="shared" si="337"/>
        <v>0</v>
      </c>
      <c r="Y406">
        <f t="shared" si="338"/>
        <v>0</v>
      </c>
      <c r="AA406">
        <v>69726884</v>
      </c>
      <c r="AB406">
        <f t="shared" si="339"/>
        <v>862.75</v>
      </c>
      <c r="AC406">
        <f>ROUND((ES406),2)</f>
        <v>862.75</v>
      </c>
      <c r="AD406">
        <f>ROUND((((ET406)-(EU406))+AE406),2)</f>
        <v>0</v>
      </c>
      <c r="AE406">
        <f>ROUND((EU406),2)</f>
        <v>0</v>
      </c>
      <c r="AF406">
        <f>ROUND((EV406),2)</f>
        <v>0</v>
      </c>
      <c r="AG406">
        <f t="shared" si="343"/>
        <v>0</v>
      </c>
      <c r="AH406">
        <f>(EW406)</f>
        <v>0</v>
      </c>
      <c r="AI406">
        <f>(EX406)</f>
        <v>0</v>
      </c>
      <c r="AJ406">
        <f t="shared" si="346"/>
        <v>0</v>
      </c>
      <c r="AK406">
        <v>862.75</v>
      </c>
      <c r="AL406">
        <v>862.75</v>
      </c>
      <c r="AM406">
        <v>0</v>
      </c>
      <c r="AN406">
        <v>0</v>
      </c>
      <c r="AO406">
        <v>0</v>
      </c>
      <c r="AP406">
        <v>0</v>
      </c>
      <c r="AQ406">
        <v>0</v>
      </c>
      <c r="AR406">
        <v>0</v>
      </c>
      <c r="AS406">
        <v>0</v>
      </c>
      <c r="AT406">
        <v>0</v>
      </c>
      <c r="AU406">
        <v>0</v>
      </c>
      <c r="AV406">
        <v>1</v>
      </c>
      <c r="AW406">
        <v>1</v>
      </c>
      <c r="AZ406">
        <v>1</v>
      </c>
      <c r="BA406">
        <v>1</v>
      </c>
      <c r="BB406">
        <v>1</v>
      </c>
      <c r="BC406">
        <v>7.56</v>
      </c>
      <c r="BD406" t="s">
        <v>3</v>
      </c>
      <c r="BE406" t="s">
        <v>3</v>
      </c>
      <c r="BF406" t="s">
        <v>3</v>
      </c>
      <c r="BG406" t="s">
        <v>3</v>
      </c>
      <c r="BH406">
        <v>3</v>
      </c>
      <c r="BI406">
        <v>1</v>
      </c>
      <c r="BJ406" t="s">
        <v>191</v>
      </c>
      <c r="BM406">
        <v>500003</v>
      </c>
      <c r="BN406">
        <v>0</v>
      </c>
      <c r="BO406" t="s">
        <v>3</v>
      </c>
      <c r="BP406">
        <v>0</v>
      </c>
      <c r="BQ406">
        <v>13</v>
      </c>
      <c r="BR406">
        <v>0</v>
      </c>
      <c r="BS406">
        <v>1</v>
      </c>
      <c r="BT406">
        <v>1</v>
      </c>
      <c r="BU406">
        <v>1</v>
      </c>
      <c r="BV406">
        <v>1</v>
      </c>
      <c r="BW406">
        <v>1</v>
      </c>
      <c r="BX406">
        <v>1</v>
      </c>
      <c r="BY406" t="s">
        <v>3</v>
      </c>
      <c r="BZ406">
        <v>0</v>
      </c>
      <c r="CA406">
        <v>0</v>
      </c>
      <c r="CB406" t="s">
        <v>3</v>
      </c>
      <c r="CE406">
        <v>0</v>
      </c>
      <c r="CF406">
        <v>0</v>
      </c>
      <c r="CG406">
        <v>0</v>
      </c>
      <c r="CH406">
        <v>33</v>
      </c>
      <c r="CI406">
        <v>1</v>
      </c>
      <c r="CJ406">
        <v>0</v>
      </c>
      <c r="CK406">
        <v>0</v>
      </c>
      <c r="CL406">
        <v>0</v>
      </c>
      <c r="CM406">
        <v>0</v>
      </c>
      <c r="CN406" t="s">
        <v>3</v>
      </c>
      <c r="CO406">
        <v>0</v>
      </c>
      <c r="CP406">
        <f t="shared" si="347"/>
        <v>874</v>
      </c>
      <c r="CQ406">
        <f t="shared" si="348"/>
        <v>6522.3899999999994</v>
      </c>
      <c r="CR406">
        <f t="shared" si="349"/>
        <v>0</v>
      </c>
      <c r="CS406">
        <f t="shared" si="350"/>
        <v>0</v>
      </c>
      <c r="CT406">
        <f t="shared" si="351"/>
        <v>0</v>
      </c>
      <c r="CU406">
        <f t="shared" si="352"/>
        <v>0</v>
      </c>
      <c r="CV406">
        <f t="shared" si="353"/>
        <v>0</v>
      </c>
      <c r="CW406">
        <f t="shared" si="354"/>
        <v>0</v>
      </c>
      <c r="CX406">
        <f t="shared" si="355"/>
        <v>0</v>
      </c>
      <c r="CY406">
        <f>(S406+R406)*(BZ406/100)</f>
        <v>0</v>
      </c>
      <c r="CZ406">
        <f>(S406+R406)*(CA406/100)</f>
        <v>0</v>
      </c>
      <c r="DC406" t="s">
        <v>3</v>
      </c>
      <c r="DD406" t="s">
        <v>3</v>
      </c>
      <c r="DE406" t="s">
        <v>3</v>
      </c>
      <c r="DF406" t="s">
        <v>3</v>
      </c>
      <c r="DG406" t="s">
        <v>3</v>
      </c>
      <c r="DH406" t="s">
        <v>3</v>
      </c>
      <c r="DI406" t="s">
        <v>3</v>
      </c>
      <c r="DJ406" t="s">
        <v>3</v>
      </c>
      <c r="DK406" t="s">
        <v>3</v>
      </c>
      <c r="DL406" t="s">
        <v>3</v>
      </c>
      <c r="DM406" t="s">
        <v>3</v>
      </c>
      <c r="DN406">
        <v>0</v>
      </c>
      <c r="DO406">
        <v>0</v>
      </c>
      <c r="DP406">
        <v>1</v>
      </c>
      <c r="DQ406">
        <v>1</v>
      </c>
      <c r="DU406">
        <v>1007</v>
      </c>
      <c r="DV406" t="s">
        <v>40</v>
      </c>
      <c r="DW406" t="e">
        <f>'1.Лок.смета.и.Акт'!#REF!</f>
        <v>#REF!</v>
      </c>
      <c r="DX406">
        <v>1</v>
      </c>
      <c r="DZ406" t="s">
        <v>3</v>
      </c>
      <c r="EA406" t="s">
        <v>3</v>
      </c>
      <c r="EB406" t="s">
        <v>3</v>
      </c>
      <c r="EC406" t="s">
        <v>3</v>
      </c>
      <c r="EE406">
        <v>54329104</v>
      </c>
      <c r="EF406">
        <v>13</v>
      </c>
      <c r="EG406" t="s">
        <v>42</v>
      </c>
      <c r="EH406">
        <v>0</v>
      </c>
      <c r="EI406" t="s">
        <v>3</v>
      </c>
      <c r="EJ406">
        <v>1</v>
      </c>
      <c r="EK406">
        <v>500003</v>
      </c>
      <c r="EL406" t="s">
        <v>43</v>
      </c>
      <c r="EM406" t="s">
        <v>44</v>
      </c>
      <c r="EO406" t="s">
        <v>3</v>
      </c>
      <c r="EQ406">
        <v>0</v>
      </c>
      <c r="ER406">
        <v>6238.51</v>
      </c>
      <c r="ES406">
        <v>862.75</v>
      </c>
      <c r="ET406">
        <v>0</v>
      </c>
      <c r="EU406">
        <v>0</v>
      </c>
      <c r="EV406">
        <v>0</v>
      </c>
      <c r="EW406">
        <v>0</v>
      </c>
      <c r="EX406">
        <v>0</v>
      </c>
      <c r="EZ406">
        <v>5</v>
      </c>
      <c r="FC406">
        <v>0</v>
      </c>
      <c r="FD406">
        <v>18</v>
      </c>
      <c r="FF406">
        <v>6238.51</v>
      </c>
      <c r="FQ406">
        <v>0</v>
      </c>
      <c r="FR406">
        <f t="shared" si="356"/>
        <v>0</v>
      </c>
      <c r="FS406">
        <v>0</v>
      </c>
      <c r="FX406">
        <v>0</v>
      </c>
      <c r="FY406">
        <v>0</v>
      </c>
      <c r="GA406" t="s">
        <v>192</v>
      </c>
      <c r="GD406">
        <v>1</v>
      </c>
      <c r="GF406">
        <v>1799260510</v>
      </c>
      <c r="GG406">
        <v>2</v>
      </c>
      <c r="GH406">
        <v>3</v>
      </c>
      <c r="GI406">
        <v>5</v>
      </c>
      <c r="GJ406">
        <v>0</v>
      </c>
      <c r="GK406">
        <v>0</v>
      </c>
      <c r="GL406">
        <f t="shared" si="357"/>
        <v>0</v>
      </c>
      <c r="GM406">
        <f t="shared" si="358"/>
        <v>874</v>
      </c>
      <c r="GN406">
        <f t="shared" si="359"/>
        <v>874</v>
      </c>
      <c r="GO406">
        <f t="shared" si="360"/>
        <v>0</v>
      </c>
      <c r="GP406">
        <f t="shared" si="361"/>
        <v>0</v>
      </c>
      <c r="GR406">
        <v>1</v>
      </c>
      <c r="GS406">
        <v>1</v>
      </c>
      <c r="GT406">
        <v>0</v>
      </c>
      <c r="GU406" t="s">
        <v>3</v>
      </c>
      <c r="GV406">
        <f t="shared" si="365"/>
        <v>0</v>
      </c>
      <c r="GW406">
        <v>1</v>
      </c>
      <c r="GX406">
        <f t="shared" si="363"/>
        <v>0</v>
      </c>
      <c r="HA406">
        <v>0</v>
      </c>
      <c r="HB406">
        <v>0</v>
      </c>
      <c r="HC406">
        <f t="shared" si="364"/>
        <v>0</v>
      </c>
      <c r="HE406" t="s">
        <v>35</v>
      </c>
      <c r="HF406" t="s">
        <v>36</v>
      </c>
      <c r="HM406" t="s">
        <v>3</v>
      </c>
      <c r="HN406" t="s">
        <v>3</v>
      </c>
      <c r="HO406" t="s">
        <v>3</v>
      </c>
      <c r="HP406" t="s">
        <v>3</v>
      </c>
      <c r="HQ406" t="s">
        <v>3</v>
      </c>
      <c r="IK406">
        <v>0</v>
      </c>
    </row>
    <row r="407" spans="1:255" x14ac:dyDescent="0.2">
      <c r="A407" s="2">
        <v>17</v>
      </c>
      <c r="B407" s="2">
        <v>1</v>
      </c>
      <c r="C407" s="2">
        <f>ROW(SmtRes!A321)</f>
        <v>321</v>
      </c>
      <c r="D407" s="2">
        <f>ROW(EtalonRes!A326)</f>
        <v>326</v>
      </c>
      <c r="E407" s="2" t="s">
        <v>289</v>
      </c>
      <c r="F407" s="2" t="s">
        <v>202</v>
      </c>
      <c r="G407" s="2" t="s">
        <v>203</v>
      </c>
      <c r="H407" s="2" t="s">
        <v>51</v>
      </c>
      <c r="I407" s="2">
        <f>'1.Лок.смета.и.Акт'!E68</f>
        <v>0.69299999999999995</v>
      </c>
      <c r="J407" s="2">
        <v>0</v>
      </c>
      <c r="K407" s="2">
        <v>0.69299999999999995</v>
      </c>
      <c r="L407" s="2">
        <v>1.3580000000000001</v>
      </c>
      <c r="M407" s="2">
        <v>0</v>
      </c>
      <c r="N407" s="2">
        <f t="shared" si="327"/>
        <v>1.3580000000000001</v>
      </c>
      <c r="O407" s="2">
        <f t="shared" si="328"/>
        <v>584</v>
      </c>
      <c r="P407" s="2">
        <f t="shared" si="329"/>
        <v>0</v>
      </c>
      <c r="Q407" s="2">
        <f t="shared" si="330"/>
        <v>76</v>
      </c>
      <c r="R407" s="2">
        <f t="shared" si="331"/>
        <v>7</v>
      </c>
      <c r="S407" s="2">
        <f t="shared" si="332"/>
        <v>508</v>
      </c>
      <c r="T407" s="2">
        <f t="shared" si="333"/>
        <v>0</v>
      </c>
      <c r="U407" s="2">
        <f t="shared" si="334"/>
        <v>55.46772</v>
      </c>
      <c r="V407" s="2">
        <f t="shared" si="335"/>
        <v>0.72418499999999986</v>
      </c>
      <c r="W407" s="2">
        <f t="shared" si="336"/>
        <v>0</v>
      </c>
      <c r="X407" s="2">
        <f t="shared" si="337"/>
        <v>633</v>
      </c>
      <c r="Y407" s="2">
        <f t="shared" si="338"/>
        <v>386</v>
      </c>
      <c r="Z407" s="2"/>
      <c r="AA407" s="2">
        <v>69726971</v>
      </c>
      <c r="AB407" s="2">
        <f t="shared" si="339"/>
        <v>841.47</v>
      </c>
      <c r="AC407" s="2">
        <f>ROUND((ES407+(SUM(SmtRes!BC317:'SmtRes'!BC321)+SUM(EtalonRes!AL321:'EtalonRes'!AL326))),2)</f>
        <v>0</v>
      </c>
      <c r="AD407" s="2">
        <f>ROUND(((((ET407*0.5))-((EU407*0.5)))+AE407),2)</f>
        <v>109.1</v>
      </c>
      <c r="AE407" s="2">
        <f>ROUND(((EU407*0.5)),2)</f>
        <v>10.6</v>
      </c>
      <c r="AF407" s="2">
        <f t="shared" ref="AF407:AF424" si="366">ROUND((EV407),2)</f>
        <v>732.37</v>
      </c>
      <c r="AG407" s="2">
        <f t="shared" si="343"/>
        <v>0</v>
      </c>
      <c r="AH407" s="2">
        <f t="shared" ref="AH407:AH424" si="367">(EW407)</f>
        <v>80.040000000000006</v>
      </c>
      <c r="AI407" s="2">
        <f>((EX407*0.5))</f>
        <v>1.0449999999999999</v>
      </c>
      <c r="AJ407" s="2">
        <f t="shared" si="346"/>
        <v>0</v>
      </c>
      <c r="AK407" s="2">
        <v>975.28</v>
      </c>
      <c r="AL407" s="2">
        <v>24.72</v>
      </c>
      <c r="AM407" s="2">
        <v>218.19</v>
      </c>
      <c r="AN407" s="2">
        <v>21.19</v>
      </c>
      <c r="AO407" s="2">
        <v>732.37</v>
      </c>
      <c r="AP407" s="2">
        <v>0</v>
      </c>
      <c r="AQ407" s="2">
        <v>80.040000000000006</v>
      </c>
      <c r="AR407" s="2">
        <v>2.09</v>
      </c>
      <c r="AS407" s="2">
        <v>0</v>
      </c>
      <c r="AT407" s="2">
        <v>123</v>
      </c>
      <c r="AU407" s="2">
        <v>75</v>
      </c>
      <c r="AV407" s="2">
        <v>1</v>
      </c>
      <c r="AW407" s="2">
        <v>1</v>
      </c>
      <c r="AX407" s="2"/>
      <c r="AY407" s="2"/>
      <c r="AZ407" s="2">
        <v>1</v>
      </c>
      <c r="BA407" s="2">
        <v>1</v>
      </c>
      <c r="BB407" s="2">
        <v>1</v>
      </c>
      <c r="BC407" s="2">
        <v>1</v>
      </c>
      <c r="BD407" s="2" t="s">
        <v>3</v>
      </c>
      <c r="BE407" s="2" t="s">
        <v>3</v>
      </c>
      <c r="BF407" s="2" t="s">
        <v>3</v>
      </c>
      <c r="BG407" s="2" t="s">
        <v>3</v>
      </c>
      <c r="BH407" s="2">
        <v>0</v>
      </c>
      <c r="BI407" s="2">
        <v>1</v>
      </c>
      <c r="BJ407" s="2" t="s">
        <v>204</v>
      </c>
      <c r="BK407" s="2"/>
      <c r="BL407" s="2"/>
      <c r="BM407" s="2">
        <v>11001</v>
      </c>
      <c r="BN407" s="2">
        <v>0</v>
      </c>
      <c r="BO407" s="2" t="s">
        <v>3</v>
      </c>
      <c r="BP407" s="2">
        <v>0</v>
      </c>
      <c r="BQ407" s="2">
        <v>2</v>
      </c>
      <c r="BR407" s="2">
        <v>0</v>
      </c>
      <c r="BS407" s="2">
        <v>1</v>
      </c>
      <c r="BT407" s="2">
        <v>1</v>
      </c>
      <c r="BU407" s="2">
        <v>1</v>
      </c>
      <c r="BV407" s="2">
        <v>1</v>
      </c>
      <c r="BW407" s="2">
        <v>1</v>
      </c>
      <c r="BX407" s="2">
        <v>1</v>
      </c>
      <c r="BY407" s="2" t="s">
        <v>3</v>
      </c>
      <c r="BZ407" s="2">
        <v>123</v>
      </c>
      <c r="CA407" s="2">
        <v>75</v>
      </c>
      <c r="CB407" s="2" t="s">
        <v>3</v>
      </c>
      <c r="CC407" s="2"/>
      <c r="CD407" s="2"/>
      <c r="CE407" s="2">
        <v>0</v>
      </c>
      <c r="CF407" s="2">
        <v>0</v>
      </c>
      <c r="CG407" s="2">
        <v>0</v>
      </c>
      <c r="CH407" s="2">
        <v>34</v>
      </c>
      <c r="CI407" s="2">
        <v>0</v>
      </c>
      <c r="CJ407" s="2">
        <v>0</v>
      </c>
      <c r="CK407" s="2">
        <v>0</v>
      </c>
      <c r="CL407" s="2">
        <v>0</v>
      </c>
      <c r="CM407" s="2">
        <v>0</v>
      </c>
      <c r="CN407" s="2" t="s">
        <v>3</v>
      </c>
      <c r="CO407" s="2">
        <v>0</v>
      </c>
      <c r="CP407" s="2">
        <f t="shared" si="347"/>
        <v>584</v>
      </c>
      <c r="CQ407" s="2">
        <f t="shared" si="348"/>
        <v>0</v>
      </c>
      <c r="CR407" s="2">
        <f t="shared" si="349"/>
        <v>109.1</v>
      </c>
      <c r="CS407" s="2">
        <f t="shared" si="350"/>
        <v>10.6</v>
      </c>
      <c r="CT407" s="2">
        <f t="shared" si="351"/>
        <v>732.37</v>
      </c>
      <c r="CU407" s="2">
        <f t="shared" si="352"/>
        <v>0</v>
      </c>
      <c r="CV407" s="2">
        <f t="shared" si="353"/>
        <v>80.040000000000006</v>
      </c>
      <c r="CW407" s="2">
        <f t="shared" si="354"/>
        <v>1.0449999999999999</v>
      </c>
      <c r="CX407" s="2">
        <f t="shared" si="355"/>
        <v>0</v>
      </c>
      <c r="CY407" s="2">
        <f>(((S407+R407)*AT407)/100)</f>
        <v>633.45000000000005</v>
      </c>
      <c r="CZ407" s="2">
        <f>(((S407+R407)*AU407)/100)</f>
        <v>386.25</v>
      </c>
      <c r="DA407" s="2"/>
      <c r="DB407" s="2"/>
      <c r="DC407" s="2" t="s">
        <v>3</v>
      </c>
      <c r="DD407" s="2" t="s">
        <v>3</v>
      </c>
      <c r="DE407" s="2" t="s">
        <v>205</v>
      </c>
      <c r="DF407" s="2" t="s">
        <v>205</v>
      </c>
      <c r="DG407" s="2" t="s">
        <v>3</v>
      </c>
      <c r="DH407" s="2" t="s">
        <v>3</v>
      </c>
      <c r="DI407" s="2" t="s">
        <v>3</v>
      </c>
      <c r="DJ407" s="2" t="s">
        <v>205</v>
      </c>
      <c r="DK407" s="2" t="s">
        <v>3</v>
      </c>
      <c r="DL407" s="2" t="s">
        <v>3</v>
      </c>
      <c r="DM407" s="2" t="s">
        <v>3</v>
      </c>
      <c r="DN407" s="2">
        <v>0</v>
      </c>
      <c r="DO407" s="2">
        <v>0</v>
      </c>
      <c r="DP407" s="2">
        <v>1</v>
      </c>
      <c r="DQ407" s="2">
        <v>1</v>
      </c>
      <c r="DR407" s="2"/>
      <c r="DS407" s="2"/>
      <c r="DT407" s="2"/>
      <c r="DU407" s="2">
        <v>1013</v>
      </c>
      <c r="DV407" s="2" t="s">
        <v>51</v>
      </c>
      <c r="DW407" s="2" t="s">
        <v>51</v>
      </c>
      <c r="DX407" s="2">
        <v>1</v>
      </c>
      <c r="DY407" s="2"/>
      <c r="DZ407" s="2" t="s">
        <v>3</v>
      </c>
      <c r="EA407" s="2" t="s">
        <v>3</v>
      </c>
      <c r="EB407" s="2" t="s">
        <v>3</v>
      </c>
      <c r="EC407" s="2" t="s">
        <v>3</v>
      </c>
      <c r="ED407" s="2"/>
      <c r="EE407" s="2">
        <v>54328965</v>
      </c>
      <c r="EF407" s="2">
        <v>2</v>
      </c>
      <c r="EG407" s="2" t="s">
        <v>21</v>
      </c>
      <c r="EH407" s="2">
        <v>0</v>
      </c>
      <c r="EI407" s="2" t="s">
        <v>3</v>
      </c>
      <c r="EJ407" s="2">
        <v>1</v>
      </c>
      <c r="EK407" s="2">
        <v>11001</v>
      </c>
      <c r="EL407" s="2" t="s">
        <v>22</v>
      </c>
      <c r="EM407" s="2" t="s">
        <v>23</v>
      </c>
      <c r="EN407" s="2"/>
      <c r="EO407" s="2" t="s">
        <v>3</v>
      </c>
      <c r="EP407" s="2"/>
      <c r="EQ407" s="2">
        <v>1441792</v>
      </c>
      <c r="ER407" s="2">
        <v>975.28</v>
      </c>
      <c r="ES407" s="2">
        <v>24.72</v>
      </c>
      <c r="ET407" s="2">
        <v>218.19</v>
      </c>
      <c r="EU407" s="2">
        <v>21.19</v>
      </c>
      <c r="EV407" s="2">
        <v>732.37</v>
      </c>
      <c r="EW407" s="2">
        <v>80.040000000000006</v>
      </c>
      <c r="EX407" s="2">
        <v>2.09</v>
      </c>
      <c r="EY407" s="2">
        <v>1</v>
      </c>
      <c r="EZ407" s="2"/>
      <c r="FA407" s="2"/>
      <c r="FB407" s="2"/>
      <c r="FC407" s="2"/>
      <c r="FD407" s="2"/>
      <c r="FE407" s="2"/>
      <c r="FF407" s="2"/>
      <c r="FG407" s="2"/>
      <c r="FH407" s="2"/>
      <c r="FI407" s="2"/>
      <c r="FJ407" s="2"/>
      <c r="FK407" s="2"/>
      <c r="FL407" s="2"/>
      <c r="FM407" s="2"/>
      <c r="FN407" s="2"/>
      <c r="FO407" s="2"/>
      <c r="FP407" s="2"/>
      <c r="FQ407" s="2">
        <v>0</v>
      </c>
      <c r="FR407" s="2">
        <f t="shared" si="356"/>
        <v>0</v>
      </c>
      <c r="FS407" s="2">
        <v>0</v>
      </c>
      <c r="FT407" s="2"/>
      <c r="FU407" s="2"/>
      <c r="FV407" s="2"/>
      <c r="FW407" s="2"/>
      <c r="FX407" s="2">
        <v>123</v>
      </c>
      <c r="FY407" s="2">
        <v>75</v>
      </c>
      <c r="FZ407" s="2"/>
      <c r="GA407" s="2" t="s">
        <v>3</v>
      </c>
      <c r="GB407" s="2"/>
      <c r="GC407" s="2"/>
      <c r="GD407" s="2">
        <v>1</v>
      </c>
      <c r="GE407" s="2"/>
      <c r="GF407" s="2">
        <v>313629197</v>
      </c>
      <c r="GG407" s="2">
        <v>2</v>
      </c>
      <c r="GH407" s="2">
        <v>1</v>
      </c>
      <c r="GI407" s="2">
        <v>-2</v>
      </c>
      <c r="GJ407" s="2">
        <v>0</v>
      </c>
      <c r="GK407" s="2">
        <v>0</v>
      </c>
      <c r="GL407" s="2">
        <f t="shared" si="357"/>
        <v>0</v>
      </c>
      <c r="GM407" s="2">
        <f t="shared" si="358"/>
        <v>1603</v>
      </c>
      <c r="GN407" s="2">
        <f t="shared" si="359"/>
        <v>1603</v>
      </c>
      <c r="GO407" s="2">
        <f t="shared" si="360"/>
        <v>0</v>
      </c>
      <c r="GP407" s="2">
        <f t="shared" si="361"/>
        <v>0</v>
      </c>
      <c r="GQ407" s="2"/>
      <c r="GR407" s="2">
        <v>0</v>
      </c>
      <c r="GS407" s="2">
        <v>3</v>
      </c>
      <c r="GT407" s="2">
        <v>0</v>
      </c>
      <c r="GU407" s="2" t="s">
        <v>3</v>
      </c>
      <c r="GV407" s="2">
        <f t="shared" si="365"/>
        <v>0</v>
      </c>
      <c r="GW407" s="2">
        <v>1</v>
      </c>
      <c r="GX407" s="2">
        <f t="shared" si="363"/>
        <v>0</v>
      </c>
      <c r="GY407" s="2"/>
      <c r="GZ407" s="2"/>
      <c r="HA407" s="2">
        <v>0</v>
      </c>
      <c r="HB407" s="2">
        <v>0</v>
      </c>
      <c r="HC407" s="2">
        <f t="shared" si="364"/>
        <v>0</v>
      </c>
      <c r="HD407" s="2"/>
      <c r="HE407" s="2" t="s">
        <v>3</v>
      </c>
      <c r="HF407" s="2" t="s">
        <v>3</v>
      </c>
      <c r="HG407" s="2"/>
      <c r="HH407" s="2"/>
      <c r="HI407" s="2"/>
      <c r="HJ407" s="2"/>
      <c r="HK407" s="2"/>
      <c r="HL407" s="2"/>
      <c r="HM407" s="2" t="s">
        <v>3</v>
      </c>
      <c r="HN407" s="2" t="s">
        <v>24</v>
      </c>
      <c r="HO407" s="2" t="s">
        <v>25</v>
      </c>
      <c r="HP407" s="2" t="s">
        <v>22</v>
      </c>
      <c r="HQ407" s="2" t="s">
        <v>22</v>
      </c>
      <c r="HR407" s="2"/>
      <c r="HS407" s="2"/>
      <c r="HT407" s="2"/>
      <c r="HU407" s="2"/>
      <c r="HV407" s="2"/>
      <c r="HW407" s="2"/>
      <c r="HX407" s="2"/>
      <c r="HY407" s="2"/>
      <c r="HZ407" s="2"/>
      <c r="IA407" s="2"/>
      <c r="IB407" s="2"/>
      <c r="IC407" s="2"/>
      <c r="ID407" s="2"/>
      <c r="IE407" s="2"/>
      <c r="IF407" s="2"/>
      <c r="IG407" s="2"/>
      <c r="IH407" s="2"/>
      <c r="II407" s="2"/>
      <c r="IJ407" s="2"/>
      <c r="IK407" s="2">
        <v>0</v>
      </c>
      <c r="IL407" s="2"/>
      <c r="IM407" s="2"/>
      <c r="IN407" s="2"/>
      <c r="IO407" s="2"/>
      <c r="IP407" s="2"/>
      <c r="IQ407" s="2"/>
      <c r="IR407" s="2"/>
      <c r="IS407" s="2"/>
      <c r="IT407" s="2"/>
      <c r="IU407" s="2"/>
    </row>
    <row r="408" spans="1:255" x14ac:dyDescent="0.2">
      <c r="A408">
        <v>17</v>
      </c>
      <c r="B408">
        <v>1</v>
      </c>
      <c r="C408">
        <f>ROW(SmtRes!A326)</f>
        <v>326</v>
      </c>
      <c r="D408">
        <f>ROW(EtalonRes!A332)</f>
        <v>332</v>
      </c>
      <c r="E408" t="s">
        <v>289</v>
      </c>
      <c r="F408" t="s">
        <v>202</v>
      </c>
      <c r="G408" t="s">
        <v>203</v>
      </c>
      <c r="H408" t="s">
        <v>51</v>
      </c>
      <c r="I408">
        <f>'1.Лок.смета.и.Акт'!E68</f>
        <v>0.69299999999999995</v>
      </c>
      <c r="J408">
        <v>0</v>
      </c>
      <c r="K408">
        <v>0.69299999999999995</v>
      </c>
      <c r="L408">
        <v>1.3580000000000001</v>
      </c>
      <c r="M408">
        <v>0</v>
      </c>
      <c r="N408">
        <f t="shared" si="327"/>
        <v>1.3580000000000001</v>
      </c>
      <c r="O408">
        <f t="shared" si="328"/>
        <v>13464</v>
      </c>
      <c r="P408">
        <f t="shared" si="329"/>
        <v>0</v>
      </c>
      <c r="Q408">
        <f t="shared" si="330"/>
        <v>593</v>
      </c>
      <c r="R408">
        <f t="shared" si="331"/>
        <v>145</v>
      </c>
      <c r="S408">
        <f t="shared" si="332"/>
        <v>12871</v>
      </c>
      <c r="T408">
        <f t="shared" si="333"/>
        <v>0</v>
      </c>
      <c r="U408" t="e">
        <f t="shared" si="334"/>
        <v>#REF!</v>
      </c>
      <c r="V408">
        <f t="shared" si="335"/>
        <v>0.72418499999999986</v>
      </c>
      <c r="W408">
        <f t="shared" si="336"/>
        <v>0</v>
      </c>
      <c r="X408" t="e">
        <f t="shared" si="337"/>
        <v>#REF!</v>
      </c>
      <c r="Y408" t="e">
        <f t="shared" si="338"/>
        <v>#REF!</v>
      </c>
      <c r="AA408">
        <v>69726884</v>
      </c>
      <c r="AB408">
        <f t="shared" si="339"/>
        <v>841.47</v>
      </c>
      <c r="AC408">
        <f>ROUND((ES408+(SUM(SmtRes!BC322:'SmtRes'!BC326)+SUM(EtalonRes!AL327:'EtalonRes'!AL332))),2)</f>
        <v>0</v>
      </c>
      <c r="AD408">
        <f>ROUND(((((ET408*0.5))-((EU408*0.5)))+AE408),2)</f>
        <v>109.1</v>
      </c>
      <c r="AE408">
        <f>ROUND(((EU408*0.5)),2)</f>
        <v>10.6</v>
      </c>
      <c r="AF408">
        <f t="shared" si="366"/>
        <v>732.37</v>
      </c>
      <c r="AG408">
        <f t="shared" si="343"/>
        <v>0</v>
      </c>
      <c r="AH408" t="e">
        <f t="shared" si="367"/>
        <v>#REF!</v>
      </c>
      <c r="AI408">
        <f>((EX408*0.5))</f>
        <v>1.0449999999999999</v>
      </c>
      <c r="AJ408">
        <f t="shared" si="346"/>
        <v>0</v>
      </c>
      <c r="AK408">
        <v>975.28</v>
      </c>
      <c r="AL408">
        <v>24.72</v>
      </c>
      <c r="AM408">
        <v>218.19</v>
      </c>
      <c r="AN408">
        <v>21.19</v>
      </c>
      <c r="AO408">
        <v>732.37</v>
      </c>
      <c r="AP408">
        <v>0</v>
      </c>
      <c r="AQ408" t="e">
        <f>'1.Лок.смета.и.Акт'!#REF!</f>
        <v>#REF!</v>
      </c>
      <c r="AR408">
        <v>2.09</v>
      </c>
      <c r="AS408">
        <v>0</v>
      </c>
      <c r="AT408">
        <v>117</v>
      </c>
      <c r="AU408">
        <v>64</v>
      </c>
      <c r="AV408">
        <v>1</v>
      </c>
      <c r="AW408">
        <v>1</v>
      </c>
      <c r="AZ408">
        <v>1</v>
      </c>
      <c r="BA408">
        <v>25.36</v>
      </c>
      <c r="BB408">
        <v>7.84</v>
      </c>
      <c r="BC408">
        <v>7.56</v>
      </c>
      <c r="BD408" t="s">
        <v>3</v>
      </c>
      <c r="BE408" t="s">
        <v>3</v>
      </c>
      <c r="BF408" t="s">
        <v>3</v>
      </c>
      <c r="BG408" t="s">
        <v>3</v>
      </c>
      <c r="BH408">
        <v>0</v>
      </c>
      <c r="BI408">
        <v>1</v>
      </c>
      <c r="BJ408" t="s">
        <v>204</v>
      </c>
      <c r="BM408">
        <v>11001</v>
      </c>
      <c r="BN408">
        <v>0</v>
      </c>
      <c r="BO408" t="s">
        <v>202</v>
      </c>
      <c r="BP408">
        <v>1</v>
      </c>
      <c r="BQ408">
        <v>2</v>
      </c>
      <c r="BR408">
        <v>0</v>
      </c>
      <c r="BS408">
        <v>19.8</v>
      </c>
      <c r="BT408">
        <v>1</v>
      </c>
      <c r="BU408">
        <v>1</v>
      </c>
      <c r="BV408">
        <v>1</v>
      </c>
      <c r="BW408">
        <v>1</v>
      </c>
      <c r="BX408">
        <v>1</v>
      </c>
      <c r="BY408" t="s">
        <v>3</v>
      </c>
      <c r="BZ408" t="e">
        <f>'1.Лок.смета.и.Акт'!#REF!</f>
        <v>#REF!</v>
      </c>
      <c r="CA408" t="e">
        <f>'1.Лок.смета.и.Акт'!#REF!</f>
        <v>#REF!</v>
      </c>
      <c r="CB408" t="s">
        <v>3</v>
      </c>
      <c r="CE408">
        <v>0</v>
      </c>
      <c r="CF408">
        <v>0</v>
      </c>
      <c r="CG408">
        <v>0</v>
      </c>
      <c r="CH408">
        <v>34</v>
      </c>
      <c r="CI408">
        <v>0</v>
      </c>
      <c r="CJ408">
        <v>0</v>
      </c>
      <c r="CK408">
        <v>0</v>
      </c>
      <c r="CL408">
        <v>0</v>
      </c>
      <c r="CM408">
        <v>0</v>
      </c>
      <c r="CN408" t="s">
        <v>3</v>
      </c>
      <c r="CO408">
        <v>0</v>
      </c>
      <c r="CP408">
        <f t="shared" si="347"/>
        <v>13464</v>
      </c>
      <c r="CQ408">
        <f t="shared" si="348"/>
        <v>0</v>
      </c>
      <c r="CR408">
        <f t="shared" si="349"/>
        <v>855.34399999999994</v>
      </c>
      <c r="CS408">
        <f t="shared" si="350"/>
        <v>209.88</v>
      </c>
      <c r="CT408">
        <f t="shared" si="351"/>
        <v>18572.903200000001</v>
      </c>
      <c r="CU408">
        <f t="shared" si="352"/>
        <v>0</v>
      </c>
      <c r="CV408" t="e">
        <f t="shared" si="353"/>
        <v>#REF!</v>
      </c>
      <c r="CW408">
        <f t="shared" si="354"/>
        <v>1.0449999999999999</v>
      </c>
      <c r="CX408">
        <f t="shared" si="355"/>
        <v>0</v>
      </c>
      <c r="CY408" t="e">
        <f>(S408+R408)*(BZ408/100)</f>
        <v>#REF!</v>
      </c>
      <c r="CZ408" t="e">
        <f>(S408+R408)*(CA408/100)</f>
        <v>#REF!</v>
      </c>
      <c r="DC408" t="s">
        <v>3</v>
      </c>
      <c r="DD408" t="s">
        <v>3</v>
      </c>
      <c r="DE408" t="s">
        <v>205</v>
      </c>
      <c r="DF408" t="s">
        <v>205</v>
      </c>
      <c r="DG408" t="s">
        <v>3</v>
      </c>
      <c r="DH408" t="s">
        <v>3</v>
      </c>
      <c r="DI408" t="s">
        <v>3</v>
      </c>
      <c r="DJ408" t="s">
        <v>205</v>
      </c>
      <c r="DK408" t="s">
        <v>3</v>
      </c>
      <c r="DL408" t="s">
        <v>3</v>
      </c>
      <c r="DM408" t="s">
        <v>3</v>
      </c>
      <c r="DN408">
        <v>123</v>
      </c>
      <c r="DO408">
        <v>75</v>
      </c>
      <c r="DP408">
        <v>1</v>
      </c>
      <c r="DQ408">
        <v>1</v>
      </c>
      <c r="DU408">
        <v>1013</v>
      </c>
      <c r="DV408" t="s">
        <v>51</v>
      </c>
      <c r="DW408" t="str">
        <f>'1.Лок.смета.и.Акт'!D68</f>
        <v>100 м2 покрытия</v>
      </c>
      <c r="DX408">
        <v>1</v>
      </c>
      <c r="DZ408" t="s">
        <v>3</v>
      </c>
      <c r="EA408" t="s">
        <v>3</v>
      </c>
      <c r="EB408" t="s">
        <v>3</v>
      </c>
      <c r="EC408" t="s">
        <v>3</v>
      </c>
      <c r="EE408">
        <v>54328965</v>
      </c>
      <c r="EF408">
        <v>2</v>
      </c>
      <c r="EG408" t="s">
        <v>21</v>
      </c>
      <c r="EH408">
        <v>0</v>
      </c>
      <c r="EI408" t="s">
        <v>3</v>
      </c>
      <c r="EJ408">
        <v>1</v>
      </c>
      <c r="EK408">
        <v>11001</v>
      </c>
      <c r="EL408" t="s">
        <v>22</v>
      </c>
      <c r="EM408" t="s">
        <v>23</v>
      </c>
      <c r="EO408" t="s">
        <v>3</v>
      </c>
      <c r="EQ408">
        <v>1441792</v>
      </c>
      <c r="ER408">
        <v>975.28</v>
      </c>
      <c r="ES408">
        <v>24.72</v>
      </c>
      <c r="ET408">
        <v>218.19</v>
      </c>
      <c r="EU408">
        <v>21.19</v>
      </c>
      <c r="EV408">
        <v>732.37</v>
      </c>
      <c r="EW408" t="e">
        <f>'1.Лок.смета.и.Акт'!#REF!</f>
        <v>#REF!</v>
      </c>
      <c r="EX408">
        <v>2.09</v>
      </c>
      <c r="EY408">
        <v>1</v>
      </c>
      <c r="FQ408">
        <v>0</v>
      </c>
      <c r="FR408">
        <f t="shared" si="356"/>
        <v>0</v>
      </c>
      <c r="FS408">
        <v>0</v>
      </c>
      <c r="FX408">
        <v>123</v>
      </c>
      <c r="FY408">
        <v>75</v>
      </c>
      <c r="GA408" t="s">
        <v>3</v>
      </c>
      <c r="GD408">
        <v>1</v>
      </c>
      <c r="GF408">
        <v>313629197</v>
      </c>
      <c r="GG408">
        <v>2</v>
      </c>
      <c r="GH408">
        <v>1</v>
      </c>
      <c r="GI408">
        <v>2</v>
      </c>
      <c r="GJ408">
        <v>0</v>
      </c>
      <c r="GK408">
        <v>0</v>
      </c>
      <c r="GL408">
        <f t="shared" si="357"/>
        <v>0</v>
      </c>
      <c r="GM408" t="e">
        <f t="shared" si="358"/>
        <v>#REF!</v>
      </c>
      <c r="GN408" t="e">
        <f t="shared" si="359"/>
        <v>#REF!</v>
      </c>
      <c r="GO408">
        <f t="shared" si="360"/>
        <v>0</v>
      </c>
      <c r="GP408">
        <f t="shared" si="361"/>
        <v>0</v>
      </c>
      <c r="GR408">
        <v>0</v>
      </c>
      <c r="GS408">
        <v>3</v>
      </c>
      <c r="GT408">
        <v>0</v>
      </c>
      <c r="GU408" t="s">
        <v>3</v>
      </c>
      <c r="GV408">
        <f t="shared" si="365"/>
        <v>0</v>
      </c>
      <c r="GW408">
        <v>1015.2</v>
      </c>
      <c r="GX408">
        <f t="shared" si="363"/>
        <v>0</v>
      </c>
      <c r="HA408">
        <v>0</v>
      </c>
      <c r="HB408">
        <v>0</v>
      </c>
      <c r="HC408">
        <f t="shared" si="364"/>
        <v>0</v>
      </c>
      <c r="HE408" t="s">
        <v>3</v>
      </c>
      <c r="HF408" t="s">
        <v>3</v>
      </c>
      <c r="HM408" t="s">
        <v>3</v>
      </c>
      <c r="HN408" t="s">
        <v>24</v>
      </c>
      <c r="HO408" t="s">
        <v>25</v>
      </c>
      <c r="HP408" t="s">
        <v>22</v>
      </c>
      <c r="HQ408" t="s">
        <v>22</v>
      </c>
      <c r="IK408">
        <v>0</v>
      </c>
    </row>
    <row r="409" spans="1:255" x14ac:dyDescent="0.2">
      <c r="A409" s="2">
        <v>18</v>
      </c>
      <c r="B409" s="2">
        <v>1</v>
      </c>
      <c r="C409" s="2">
        <v>321</v>
      </c>
      <c r="D409" s="2"/>
      <c r="E409" s="2" t="s">
        <v>290</v>
      </c>
      <c r="F409" s="2" t="s">
        <v>82</v>
      </c>
      <c r="G409" s="2" t="s">
        <v>83</v>
      </c>
      <c r="H409" s="2" t="s">
        <v>40</v>
      </c>
      <c r="I409" s="2">
        <f>I407*J409</f>
        <v>1.4</v>
      </c>
      <c r="J409" s="2">
        <v>2.0202020202020203</v>
      </c>
      <c r="K409" s="2">
        <v>2.0202019999999998</v>
      </c>
      <c r="L409" s="2">
        <v>2.7160000000000002</v>
      </c>
      <c r="M409" s="2">
        <v>0</v>
      </c>
      <c r="N409" s="2">
        <f t="shared" si="327"/>
        <v>2.7160000000000002</v>
      </c>
      <c r="O409" s="2">
        <f t="shared" si="328"/>
        <v>10</v>
      </c>
      <c r="P409" s="2">
        <f t="shared" si="329"/>
        <v>10</v>
      </c>
      <c r="Q409" s="2">
        <f t="shared" si="330"/>
        <v>0</v>
      </c>
      <c r="R409" s="2">
        <f t="shared" si="331"/>
        <v>0</v>
      </c>
      <c r="S409" s="2">
        <f t="shared" si="332"/>
        <v>0</v>
      </c>
      <c r="T409" s="2">
        <f t="shared" si="333"/>
        <v>0</v>
      </c>
      <c r="U409" s="2">
        <f t="shared" si="334"/>
        <v>0</v>
      </c>
      <c r="V409" s="2">
        <f t="shared" si="335"/>
        <v>0</v>
      </c>
      <c r="W409" s="2">
        <f t="shared" si="336"/>
        <v>0</v>
      </c>
      <c r="X409" s="2">
        <f t="shared" si="337"/>
        <v>0</v>
      </c>
      <c r="Y409" s="2">
        <f t="shared" si="338"/>
        <v>0</v>
      </c>
      <c r="Z409" s="2"/>
      <c r="AA409" s="2">
        <v>69726971</v>
      </c>
      <c r="AB409" s="2">
        <f t="shared" si="339"/>
        <v>7.14</v>
      </c>
      <c r="AC409" s="2">
        <f>ROUND((ES409),2)</f>
        <v>7.14</v>
      </c>
      <c r="AD409" s="2">
        <f t="shared" ref="AD409:AD424" si="368">ROUND((((ET409)-(EU409))+AE409),2)</f>
        <v>0</v>
      </c>
      <c r="AE409" s="2">
        <f t="shared" ref="AE409:AE424" si="369">ROUND((EU409),2)</f>
        <v>0</v>
      </c>
      <c r="AF409" s="2">
        <f t="shared" si="366"/>
        <v>0</v>
      </c>
      <c r="AG409" s="2">
        <f t="shared" si="343"/>
        <v>0</v>
      </c>
      <c r="AH409" s="2">
        <f t="shared" si="367"/>
        <v>0</v>
      </c>
      <c r="AI409" s="2">
        <f t="shared" ref="AI409:AI424" si="370">(EX409)</f>
        <v>0</v>
      </c>
      <c r="AJ409" s="2">
        <f t="shared" si="346"/>
        <v>0</v>
      </c>
      <c r="AK409" s="2">
        <v>7.14</v>
      </c>
      <c r="AL409" s="2">
        <v>7.14</v>
      </c>
      <c r="AM409" s="2">
        <v>0</v>
      </c>
      <c r="AN409" s="2">
        <v>0</v>
      </c>
      <c r="AO409" s="2">
        <v>0</v>
      </c>
      <c r="AP409" s="2">
        <v>0</v>
      </c>
      <c r="AQ409" s="2">
        <v>0</v>
      </c>
      <c r="AR409" s="2">
        <v>0</v>
      </c>
      <c r="AS409" s="2">
        <v>0</v>
      </c>
      <c r="AT409" s="2">
        <v>0</v>
      </c>
      <c r="AU409" s="2">
        <v>0</v>
      </c>
      <c r="AV409" s="2">
        <v>1</v>
      </c>
      <c r="AW409" s="2">
        <v>1</v>
      </c>
      <c r="AX409" s="2"/>
      <c r="AY409" s="2"/>
      <c r="AZ409" s="2">
        <v>1</v>
      </c>
      <c r="BA409" s="2">
        <v>1</v>
      </c>
      <c r="BB409" s="2">
        <v>1</v>
      </c>
      <c r="BC409" s="2">
        <v>1</v>
      </c>
      <c r="BD409" s="2" t="s">
        <v>3</v>
      </c>
      <c r="BE409" s="2" t="s">
        <v>3</v>
      </c>
      <c r="BF409" s="2" t="s">
        <v>3</v>
      </c>
      <c r="BG409" s="2" t="s">
        <v>3</v>
      </c>
      <c r="BH409" s="2">
        <v>3</v>
      </c>
      <c r="BI409" s="2">
        <v>1</v>
      </c>
      <c r="BJ409" s="2" t="s">
        <v>194</v>
      </c>
      <c r="BK409" s="2"/>
      <c r="BL409" s="2"/>
      <c r="BM409" s="2">
        <v>500001</v>
      </c>
      <c r="BN409" s="2">
        <v>0</v>
      </c>
      <c r="BO409" s="2" t="s">
        <v>3</v>
      </c>
      <c r="BP409" s="2">
        <v>0</v>
      </c>
      <c r="BQ409" s="2">
        <v>8</v>
      </c>
      <c r="BR409" s="2">
        <v>0</v>
      </c>
      <c r="BS409" s="2">
        <v>1</v>
      </c>
      <c r="BT409" s="2">
        <v>1</v>
      </c>
      <c r="BU409" s="2">
        <v>1</v>
      </c>
      <c r="BV409" s="2">
        <v>1</v>
      </c>
      <c r="BW409" s="2">
        <v>1</v>
      </c>
      <c r="BX409" s="2">
        <v>1</v>
      </c>
      <c r="BY409" s="2" t="s">
        <v>3</v>
      </c>
      <c r="BZ409" s="2">
        <v>0</v>
      </c>
      <c r="CA409" s="2">
        <v>0</v>
      </c>
      <c r="CB409" s="2" t="s">
        <v>3</v>
      </c>
      <c r="CC409" s="2"/>
      <c r="CD409" s="2"/>
      <c r="CE409" s="2">
        <v>0</v>
      </c>
      <c r="CF409" s="2">
        <v>0</v>
      </c>
      <c r="CG409" s="2">
        <v>0</v>
      </c>
      <c r="CH409" s="2">
        <v>34</v>
      </c>
      <c r="CI409" s="2">
        <v>1</v>
      </c>
      <c r="CJ409" s="2">
        <v>0</v>
      </c>
      <c r="CK409" s="2">
        <v>0</v>
      </c>
      <c r="CL409" s="2">
        <v>0</v>
      </c>
      <c r="CM409" s="2">
        <v>0</v>
      </c>
      <c r="CN409" s="2" t="s">
        <v>3</v>
      </c>
      <c r="CO409" s="2">
        <v>0</v>
      </c>
      <c r="CP409" s="2">
        <f t="shared" si="347"/>
        <v>10</v>
      </c>
      <c r="CQ409" s="2">
        <f t="shared" si="348"/>
        <v>7.14</v>
      </c>
      <c r="CR409" s="2">
        <f t="shared" si="349"/>
        <v>0</v>
      </c>
      <c r="CS409" s="2">
        <f t="shared" si="350"/>
        <v>0</v>
      </c>
      <c r="CT409" s="2">
        <f t="shared" si="351"/>
        <v>0</v>
      </c>
      <c r="CU409" s="2">
        <f t="shared" si="352"/>
        <v>0</v>
      </c>
      <c r="CV409" s="2">
        <f t="shared" si="353"/>
        <v>0</v>
      </c>
      <c r="CW409" s="2">
        <f t="shared" si="354"/>
        <v>0</v>
      </c>
      <c r="CX409" s="2">
        <f t="shared" si="355"/>
        <v>0</v>
      </c>
      <c r="CY409" s="2">
        <f>(((S409+R409)*AT409)/100)</f>
        <v>0</v>
      </c>
      <c r="CZ409" s="2">
        <f>(((S409+R409)*AU409)/100)</f>
        <v>0</v>
      </c>
      <c r="DA409" s="2"/>
      <c r="DB409" s="2"/>
      <c r="DC409" s="2" t="s">
        <v>3</v>
      </c>
      <c r="DD409" s="2" t="s">
        <v>3</v>
      </c>
      <c r="DE409" s="2" t="s">
        <v>3</v>
      </c>
      <c r="DF409" s="2" t="s">
        <v>3</v>
      </c>
      <c r="DG409" s="2" t="s">
        <v>3</v>
      </c>
      <c r="DH409" s="2" t="s">
        <v>3</v>
      </c>
      <c r="DI409" s="2" t="s">
        <v>3</v>
      </c>
      <c r="DJ409" s="2" t="s">
        <v>3</v>
      </c>
      <c r="DK409" s="2" t="s">
        <v>3</v>
      </c>
      <c r="DL409" s="2" t="s">
        <v>3</v>
      </c>
      <c r="DM409" s="2" t="s">
        <v>3</v>
      </c>
      <c r="DN409" s="2">
        <v>0</v>
      </c>
      <c r="DO409" s="2">
        <v>0</v>
      </c>
      <c r="DP409" s="2">
        <v>1</v>
      </c>
      <c r="DQ409" s="2">
        <v>1</v>
      </c>
      <c r="DR409" s="2"/>
      <c r="DS409" s="2"/>
      <c r="DT409" s="2"/>
      <c r="DU409" s="2">
        <v>1007</v>
      </c>
      <c r="DV409" s="2" t="s">
        <v>40</v>
      </c>
      <c r="DW409" s="2" t="s">
        <v>40</v>
      </c>
      <c r="DX409" s="2">
        <v>1</v>
      </c>
      <c r="DY409" s="2"/>
      <c r="DZ409" s="2" t="s">
        <v>3</v>
      </c>
      <c r="EA409" s="2" t="s">
        <v>3</v>
      </c>
      <c r="EB409" s="2" t="s">
        <v>3</v>
      </c>
      <c r="EC409" s="2" t="s">
        <v>3</v>
      </c>
      <c r="ED409" s="2"/>
      <c r="EE409" s="2">
        <v>54328897</v>
      </c>
      <c r="EF409" s="2">
        <v>8</v>
      </c>
      <c r="EG409" s="2" t="s">
        <v>31</v>
      </c>
      <c r="EH409" s="2">
        <v>0</v>
      </c>
      <c r="EI409" s="2" t="s">
        <v>3</v>
      </c>
      <c r="EJ409" s="2">
        <v>1</v>
      </c>
      <c r="EK409" s="2">
        <v>500001</v>
      </c>
      <c r="EL409" s="2" t="s">
        <v>32</v>
      </c>
      <c r="EM409" s="2" t="s">
        <v>33</v>
      </c>
      <c r="EN409" s="2"/>
      <c r="EO409" s="2" t="s">
        <v>3</v>
      </c>
      <c r="EP409" s="2"/>
      <c r="EQ409" s="2">
        <v>0</v>
      </c>
      <c r="ER409" s="2">
        <v>7.14</v>
      </c>
      <c r="ES409" s="2">
        <v>7.14</v>
      </c>
      <c r="ET409" s="2">
        <v>0</v>
      </c>
      <c r="EU409" s="2">
        <v>0</v>
      </c>
      <c r="EV409" s="2">
        <v>0</v>
      </c>
      <c r="EW409" s="2">
        <v>0</v>
      </c>
      <c r="EX409" s="2">
        <v>0</v>
      </c>
      <c r="EY409" s="2"/>
      <c r="EZ409" s="2"/>
      <c r="FA409" s="2"/>
      <c r="FB409" s="2"/>
      <c r="FC409" s="2"/>
      <c r="FD409" s="2"/>
      <c r="FE409" s="2"/>
      <c r="FF409" s="2"/>
      <c r="FG409" s="2"/>
      <c r="FH409" s="2"/>
      <c r="FI409" s="2"/>
      <c r="FJ409" s="2"/>
      <c r="FK409" s="2"/>
      <c r="FL409" s="2"/>
      <c r="FM409" s="2"/>
      <c r="FN409" s="2"/>
      <c r="FO409" s="2"/>
      <c r="FP409" s="2"/>
      <c r="FQ409" s="2">
        <v>0</v>
      </c>
      <c r="FR409" s="2">
        <f t="shared" si="356"/>
        <v>0</v>
      </c>
      <c r="FS409" s="2">
        <v>0</v>
      </c>
      <c r="FT409" s="2"/>
      <c r="FU409" s="2"/>
      <c r="FV409" s="2"/>
      <c r="FW409" s="2"/>
      <c r="FX409" s="2">
        <v>0</v>
      </c>
      <c r="FY409" s="2">
        <v>0</v>
      </c>
      <c r="FZ409" s="2"/>
      <c r="GA409" s="2" t="s">
        <v>3</v>
      </c>
      <c r="GB409" s="2"/>
      <c r="GC409" s="2"/>
      <c r="GD409" s="2">
        <v>1</v>
      </c>
      <c r="GE409" s="2"/>
      <c r="GF409" s="2">
        <v>1967222743</v>
      </c>
      <c r="GG409" s="2">
        <v>2</v>
      </c>
      <c r="GH409" s="2">
        <v>1</v>
      </c>
      <c r="GI409" s="2">
        <v>-2</v>
      </c>
      <c r="GJ409" s="2">
        <v>0</v>
      </c>
      <c r="GK409" s="2">
        <v>0</v>
      </c>
      <c r="GL409" s="2">
        <f t="shared" si="357"/>
        <v>0</v>
      </c>
      <c r="GM409" s="2">
        <f t="shared" si="358"/>
        <v>10</v>
      </c>
      <c r="GN409" s="2">
        <f t="shared" si="359"/>
        <v>10</v>
      </c>
      <c r="GO409" s="2">
        <f t="shared" si="360"/>
        <v>0</v>
      </c>
      <c r="GP409" s="2">
        <f t="shared" si="361"/>
        <v>0</v>
      </c>
      <c r="GQ409" s="2"/>
      <c r="GR409" s="2">
        <v>0</v>
      </c>
      <c r="GS409" s="2">
        <v>3</v>
      </c>
      <c r="GT409" s="2">
        <v>0</v>
      </c>
      <c r="GU409" s="2" t="s">
        <v>3</v>
      </c>
      <c r="GV409" s="2">
        <f t="shared" si="365"/>
        <v>0</v>
      </c>
      <c r="GW409" s="2">
        <v>1</v>
      </c>
      <c r="GX409" s="2">
        <f t="shared" si="363"/>
        <v>0</v>
      </c>
      <c r="GY409" s="2"/>
      <c r="GZ409" s="2"/>
      <c r="HA409" s="2">
        <v>0</v>
      </c>
      <c r="HB409" s="2">
        <v>0</v>
      </c>
      <c r="HC409" s="2">
        <f t="shared" si="364"/>
        <v>0</v>
      </c>
      <c r="HD409" s="2"/>
      <c r="HE409" s="2" t="s">
        <v>3</v>
      </c>
      <c r="HF409" s="2" t="s">
        <v>3</v>
      </c>
      <c r="HG409" s="2"/>
      <c r="HH409" s="2"/>
      <c r="HI409" s="2"/>
      <c r="HJ409" s="2"/>
      <c r="HK409" s="2"/>
      <c r="HL409" s="2"/>
      <c r="HM409" s="2" t="s">
        <v>3</v>
      </c>
      <c r="HN409" s="2" t="s">
        <v>3</v>
      </c>
      <c r="HO409" s="2" t="s">
        <v>3</v>
      </c>
      <c r="HP409" s="2" t="s">
        <v>3</v>
      </c>
      <c r="HQ409" s="2" t="s">
        <v>3</v>
      </c>
      <c r="HR409" s="2"/>
      <c r="HS409" s="2"/>
      <c r="HT409" s="2"/>
      <c r="HU409" s="2"/>
      <c r="HV409" s="2"/>
      <c r="HW409" s="2"/>
      <c r="HX409" s="2"/>
      <c r="HY409" s="2"/>
      <c r="HZ409" s="2"/>
      <c r="IA409" s="2"/>
      <c r="IB409" s="2"/>
      <c r="IC409" s="2"/>
      <c r="ID409" s="2"/>
      <c r="IE409" s="2"/>
      <c r="IF409" s="2"/>
      <c r="IG409" s="2"/>
      <c r="IH409" s="2"/>
      <c r="II409" s="2"/>
      <c r="IJ409" s="2"/>
      <c r="IK409" s="2">
        <v>0</v>
      </c>
      <c r="IL409" s="2"/>
      <c r="IM409" s="2"/>
      <c r="IN409" s="2"/>
      <c r="IO409" s="2"/>
      <c r="IP409" s="2"/>
      <c r="IQ409" s="2"/>
      <c r="IR409" s="2"/>
      <c r="IS409" s="2"/>
      <c r="IT409" s="2"/>
      <c r="IU409" s="2"/>
    </row>
    <row r="410" spans="1:255" x14ac:dyDescent="0.2">
      <c r="A410">
        <v>18</v>
      </c>
      <c r="B410">
        <v>1</v>
      </c>
      <c r="C410">
        <v>326</v>
      </c>
      <c r="E410" t="s">
        <v>290</v>
      </c>
      <c r="F410" t="e">
        <f>'1.Лок.смета.и.Акт'!#REF!</f>
        <v>#REF!</v>
      </c>
      <c r="G410" t="s">
        <v>83</v>
      </c>
      <c r="H410" t="s">
        <v>40</v>
      </c>
      <c r="I410">
        <f>I408*J410</f>
        <v>1.4</v>
      </c>
      <c r="J410">
        <v>2.0202020202020203</v>
      </c>
      <c r="K410">
        <v>2.0202019999999998</v>
      </c>
      <c r="L410">
        <v>2.7160000000000002</v>
      </c>
      <c r="M410">
        <v>0</v>
      </c>
      <c r="N410">
        <f t="shared" si="327"/>
        <v>2.7160000000000002</v>
      </c>
      <c r="O410">
        <f t="shared" si="328"/>
        <v>21</v>
      </c>
      <c r="P410">
        <f t="shared" si="329"/>
        <v>21</v>
      </c>
      <c r="Q410">
        <f t="shared" si="330"/>
        <v>0</v>
      </c>
      <c r="R410">
        <f t="shared" si="331"/>
        <v>0</v>
      </c>
      <c r="S410">
        <f t="shared" si="332"/>
        <v>0</v>
      </c>
      <c r="T410">
        <f t="shared" si="333"/>
        <v>0</v>
      </c>
      <c r="U410">
        <f t="shared" si="334"/>
        <v>0</v>
      </c>
      <c r="V410">
        <f t="shared" si="335"/>
        <v>0</v>
      </c>
      <c r="W410">
        <f t="shared" si="336"/>
        <v>0</v>
      </c>
      <c r="X410">
        <f t="shared" si="337"/>
        <v>0</v>
      </c>
      <c r="Y410">
        <f t="shared" si="338"/>
        <v>0</v>
      </c>
      <c r="AA410">
        <v>69726884</v>
      </c>
      <c r="AB410">
        <f t="shared" si="339"/>
        <v>1.97</v>
      </c>
      <c r="AC410">
        <f>ROUND((ES410),2)</f>
        <v>1.97</v>
      </c>
      <c r="AD410">
        <f t="shared" si="368"/>
        <v>0</v>
      </c>
      <c r="AE410">
        <f t="shared" si="369"/>
        <v>0</v>
      </c>
      <c r="AF410">
        <f t="shared" si="366"/>
        <v>0</v>
      </c>
      <c r="AG410">
        <f t="shared" si="343"/>
        <v>0</v>
      </c>
      <c r="AH410">
        <f t="shared" si="367"/>
        <v>0</v>
      </c>
      <c r="AI410">
        <f t="shared" si="370"/>
        <v>0</v>
      </c>
      <c r="AJ410">
        <f t="shared" si="346"/>
        <v>0</v>
      </c>
      <c r="AK410">
        <v>1.97</v>
      </c>
      <c r="AL410">
        <v>1.97</v>
      </c>
      <c r="AM410">
        <v>0</v>
      </c>
      <c r="AN410">
        <v>0</v>
      </c>
      <c r="AO410">
        <v>0</v>
      </c>
      <c r="AP410">
        <v>0</v>
      </c>
      <c r="AQ410">
        <v>0</v>
      </c>
      <c r="AR410">
        <v>0</v>
      </c>
      <c r="AS410">
        <v>0</v>
      </c>
      <c r="AT410">
        <v>0</v>
      </c>
      <c r="AU410">
        <v>0</v>
      </c>
      <c r="AV410">
        <v>1</v>
      </c>
      <c r="AW410">
        <v>1</v>
      </c>
      <c r="AZ410">
        <v>1</v>
      </c>
      <c r="BA410">
        <v>1</v>
      </c>
      <c r="BB410">
        <v>1</v>
      </c>
      <c r="BC410">
        <v>7.56</v>
      </c>
      <c r="BD410" t="s">
        <v>3</v>
      </c>
      <c r="BE410" t="s">
        <v>3</v>
      </c>
      <c r="BF410" t="s">
        <v>3</v>
      </c>
      <c r="BG410" t="s">
        <v>3</v>
      </c>
      <c r="BH410">
        <v>3</v>
      </c>
      <c r="BI410">
        <v>1</v>
      </c>
      <c r="BJ410" t="s">
        <v>194</v>
      </c>
      <c r="BM410">
        <v>500001</v>
      </c>
      <c r="BN410">
        <v>0</v>
      </c>
      <c r="BO410" t="s">
        <v>3</v>
      </c>
      <c r="BP410">
        <v>0</v>
      </c>
      <c r="BQ410">
        <v>8</v>
      </c>
      <c r="BR410">
        <v>0</v>
      </c>
      <c r="BS410">
        <v>1</v>
      </c>
      <c r="BT410">
        <v>1</v>
      </c>
      <c r="BU410">
        <v>1</v>
      </c>
      <c r="BV410">
        <v>1</v>
      </c>
      <c r="BW410">
        <v>1</v>
      </c>
      <c r="BX410">
        <v>1</v>
      </c>
      <c r="BY410" t="s">
        <v>3</v>
      </c>
      <c r="BZ410">
        <v>0</v>
      </c>
      <c r="CA410">
        <v>0</v>
      </c>
      <c r="CB410" t="s">
        <v>3</v>
      </c>
      <c r="CE410">
        <v>0</v>
      </c>
      <c r="CF410">
        <v>0</v>
      </c>
      <c r="CG410">
        <v>0</v>
      </c>
      <c r="CH410">
        <v>34</v>
      </c>
      <c r="CI410">
        <v>1</v>
      </c>
      <c r="CJ410">
        <v>0</v>
      </c>
      <c r="CK410">
        <v>0</v>
      </c>
      <c r="CL410">
        <v>0</v>
      </c>
      <c r="CM410">
        <v>0</v>
      </c>
      <c r="CN410" t="s">
        <v>3</v>
      </c>
      <c r="CO410">
        <v>0</v>
      </c>
      <c r="CP410">
        <f t="shared" si="347"/>
        <v>21</v>
      </c>
      <c r="CQ410">
        <f t="shared" si="348"/>
        <v>14.893199999999998</v>
      </c>
      <c r="CR410">
        <f t="shared" si="349"/>
        <v>0</v>
      </c>
      <c r="CS410">
        <f t="shared" si="350"/>
        <v>0</v>
      </c>
      <c r="CT410">
        <f t="shared" si="351"/>
        <v>0</v>
      </c>
      <c r="CU410">
        <f t="shared" si="352"/>
        <v>0</v>
      </c>
      <c r="CV410">
        <f t="shared" si="353"/>
        <v>0</v>
      </c>
      <c r="CW410">
        <f t="shared" si="354"/>
        <v>0</v>
      </c>
      <c r="CX410">
        <f t="shared" si="355"/>
        <v>0</v>
      </c>
      <c r="CY410">
        <f>(S410+R410)*(BZ410/100)</f>
        <v>0</v>
      </c>
      <c r="CZ410">
        <f>(S410+R410)*(CA410/100)</f>
        <v>0</v>
      </c>
      <c r="DC410" t="s">
        <v>3</v>
      </c>
      <c r="DD410" t="s">
        <v>3</v>
      </c>
      <c r="DE410" t="s">
        <v>3</v>
      </c>
      <c r="DF410" t="s">
        <v>3</v>
      </c>
      <c r="DG410" t="s">
        <v>3</v>
      </c>
      <c r="DH410" t="s">
        <v>3</v>
      </c>
      <c r="DI410" t="s">
        <v>3</v>
      </c>
      <c r="DJ410" t="s">
        <v>3</v>
      </c>
      <c r="DK410" t="s">
        <v>3</v>
      </c>
      <c r="DL410" t="s">
        <v>3</v>
      </c>
      <c r="DM410" t="s">
        <v>3</v>
      </c>
      <c r="DN410">
        <v>0</v>
      </c>
      <c r="DO410">
        <v>0</v>
      </c>
      <c r="DP410">
        <v>1</v>
      </c>
      <c r="DQ410">
        <v>1</v>
      </c>
      <c r="DU410">
        <v>1007</v>
      </c>
      <c r="DV410" t="s">
        <v>40</v>
      </c>
      <c r="DW410" t="e">
        <f>'1.Лок.смета.и.Акт'!#REF!</f>
        <v>#REF!</v>
      </c>
      <c r="DX410">
        <v>1</v>
      </c>
      <c r="DZ410" t="s">
        <v>3</v>
      </c>
      <c r="EA410" t="s">
        <v>3</v>
      </c>
      <c r="EB410" t="s">
        <v>3</v>
      </c>
      <c r="EC410" t="s">
        <v>3</v>
      </c>
      <c r="EE410">
        <v>54328897</v>
      </c>
      <c r="EF410">
        <v>8</v>
      </c>
      <c r="EG410" t="s">
        <v>31</v>
      </c>
      <c r="EH410">
        <v>0</v>
      </c>
      <c r="EI410" t="s">
        <v>3</v>
      </c>
      <c r="EJ410">
        <v>1</v>
      </c>
      <c r="EK410">
        <v>500001</v>
      </c>
      <c r="EL410" t="s">
        <v>32</v>
      </c>
      <c r="EM410" t="s">
        <v>33</v>
      </c>
      <c r="EO410" t="s">
        <v>3</v>
      </c>
      <c r="EQ410">
        <v>0</v>
      </c>
      <c r="ER410">
        <v>14.19</v>
      </c>
      <c r="ES410">
        <v>1.97</v>
      </c>
      <c r="ET410">
        <v>0</v>
      </c>
      <c r="EU410">
        <v>0</v>
      </c>
      <c r="EV410">
        <v>0</v>
      </c>
      <c r="EW410">
        <v>0</v>
      </c>
      <c r="EX410">
        <v>0</v>
      </c>
      <c r="EZ410">
        <v>5</v>
      </c>
      <c r="FC410">
        <v>0</v>
      </c>
      <c r="FD410">
        <v>18</v>
      </c>
      <c r="FF410">
        <v>14.19</v>
      </c>
      <c r="FQ410">
        <v>0</v>
      </c>
      <c r="FR410">
        <f t="shared" si="356"/>
        <v>0</v>
      </c>
      <c r="FS410">
        <v>0</v>
      </c>
      <c r="FX410">
        <v>0</v>
      </c>
      <c r="FY410">
        <v>0</v>
      </c>
      <c r="GA410" t="s">
        <v>85</v>
      </c>
      <c r="GD410">
        <v>1</v>
      </c>
      <c r="GF410">
        <v>1967222743</v>
      </c>
      <c r="GG410">
        <v>2</v>
      </c>
      <c r="GH410">
        <v>3</v>
      </c>
      <c r="GI410">
        <v>5</v>
      </c>
      <c r="GJ410">
        <v>0</v>
      </c>
      <c r="GK410">
        <v>0</v>
      </c>
      <c r="GL410">
        <f t="shared" si="357"/>
        <v>0</v>
      </c>
      <c r="GM410">
        <f t="shared" si="358"/>
        <v>21</v>
      </c>
      <c r="GN410">
        <f t="shared" si="359"/>
        <v>21</v>
      </c>
      <c r="GO410">
        <f t="shared" si="360"/>
        <v>0</v>
      </c>
      <c r="GP410">
        <f t="shared" si="361"/>
        <v>0</v>
      </c>
      <c r="GR410">
        <v>1</v>
      </c>
      <c r="GS410">
        <v>1</v>
      </c>
      <c r="GT410">
        <v>0</v>
      </c>
      <c r="GU410" t="s">
        <v>3</v>
      </c>
      <c r="GV410">
        <f t="shared" si="365"/>
        <v>0</v>
      </c>
      <c r="GW410">
        <v>1</v>
      </c>
      <c r="GX410">
        <f t="shared" si="363"/>
        <v>0</v>
      </c>
      <c r="HA410">
        <v>0</v>
      </c>
      <c r="HB410">
        <v>0</v>
      </c>
      <c r="HC410">
        <f t="shared" si="364"/>
        <v>0</v>
      </c>
      <c r="HE410" t="s">
        <v>35</v>
      </c>
      <c r="HF410" t="s">
        <v>36</v>
      </c>
      <c r="HM410" t="s">
        <v>3</v>
      </c>
      <c r="HN410" t="s">
        <v>3</v>
      </c>
      <c r="HO410" t="s">
        <v>3</v>
      </c>
      <c r="HP410" t="s">
        <v>3</v>
      </c>
      <c r="HQ410" t="s">
        <v>3</v>
      </c>
      <c r="IK410">
        <v>0</v>
      </c>
    </row>
    <row r="411" spans="1:255" x14ac:dyDescent="0.2">
      <c r="A411" s="2">
        <v>17</v>
      </c>
      <c r="B411" s="2">
        <v>1</v>
      </c>
      <c r="C411" s="2">
        <f>ROW(SmtRes!A338)</f>
        <v>338</v>
      </c>
      <c r="D411" s="2">
        <f>ROW(EtalonRes!A343)</f>
        <v>343</v>
      </c>
      <c r="E411" s="2" t="s">
        <v>291</v>
      </c>
      <c r="F411" s="2" t="s">
        <v>49</v>
      </c>
      <c r="G411" s="2" t="s">
        <v>292</v>
      </c>
      <c r="H411" s="2" t="s">
        <v>51</v>
      </c>
      <c r="I411" s="2">
        <v>0</v>
      </c>
      <c r="J411" s="2">
        <v>0</v>
      </c>
      <c r="K411" s="2">
        <v>0</v>
      </c>
      <c r="L411" s="2">
        <v>1.3580000000000001</v>
      </c>
      <c r="M411" s="2">
        <v>0</v>
      </c>
      <c r="N411" s="2">
        <f t="shared" si="327"/>
        <v>1.3580000000000001</v>
      </c>
      <c r="O411" s="2">
        <f t="shared" si="328"/>
        <v>0</v>
      </c>
      <c r="P411" s="2">
        <f t="shared" si="329"/>
        <v>0</v>
      </c>
      <c r="Q411" s="2">
        <f t="shared" si="330"/>
        <v>0</v>
      </c>
      <c r="R411" s="2">
        <f t="shared" si="331"/>
        <v>0</v>
      </c>
      <c r="S411" s="2">
        <f t="shared" si="332"/>
        <v>0</v>
      </c>
      <c r="T411" s="2">
        <f t="shared" si="333"/>
        <v>0</v>
      </c>
      <c r="U411" s="2">
        <f t="shared" si="334"/>
        <v>0</v>
      </c>
      <c r="V411" s="2">
        <f t="shared" si="335"/>
        <v>0</v>
      </c>
      <c r="W411" s="2">
        <f t="shared" si="336"/>
        <v>0</v>
      </c>
      <c r="X411" s="2">
        <f t="shared" si="337"/>
        <v>0</v>
      </c>
      <c r="Y411" s="2">
        <f t="shared" si="338"/>
        <v>0</v>
      </c>
      <c r="Z411" s="2"/>
      <c r="AA411" s="2">
        <v>69726971</v>
      </c>
      <c r="AB411" s="2">
        <f t="shared" si="339"/>
        <v>1205.75</v>
      </c>
      <c r="AC411" s="2">
        <f>ROUND((ES411+(SUM(SmtRes!BC327:'SmtRes'!BC338)+SUM(EtalonRes!AL333:'EtalonRes'!AL343))),2)</f>
        <v>0</v>
      </c>
      <c r="AD411" s="2">
        <f t="shared" si="368"/>
        <v>149.29</v>
      </c>
      <c r="AE411" s="2">
        <f t="shared" si="369"/>
        <v>50.77</v>
      </c>
      <c r="AF411" s="2">
        <f t="shared" si="366"/>
        <v>1056.46</v>
      </c>
      <c r="AG411" s="2">
        <f t="shared" si="343"/>
        <v>0</v>
      </c>
      <c r="AH411" s="2">
        <f t="shared" si="367"/>
        <v>119.78</v>
      </c>
      <c r="AI411" s="2">
        <f t="shared" si="370"/>
        <v>4.22</v>
      </c>
      <c r="AJ411" s="2">
        <f t="shared" si="346"/>
        <v>0</v>
      </c>
      <c r="AK411" s="2">
        <v>9112.3799999999992</v>
      </c>
      <c r="AL411" s="2">
        <v>7906.63</v>
      </c>
      <c r="AM411" s="2">
        <v>149.29</v>
      </c>
      <c r="AN411" s="2">
        <v>50.77</v>
      </c>
      <c r="AO411" s="2">
        <v>1056.46</v>
      </c>
      <c r="AP411" s="2">
        <v>0</v>
      </c>
      <c r="AQ411" s="2">
        <v>119.78</v>
      </c>
      <c r="AR411" s="2">
        <v>4.22</v>
      </c>
      <c r="AS411" s="2">
        <v>0</v>
      </c>
      <c r="AT411" s="2">
        <v>123</v>
      </c>
      <c r="AU411" s="2">
        <v>75</v>
      </c>
      <c r="AV411" s="2">
        <v>1</v>
      </c>
      <c r="AW411" s="2">
        <v>1</v>
      </c>
      <c r="AX411" s="2"/>
      <c r="AY411" s="2"/>
      <c r="AZ411" s="2">
        <v>1</v>
      </c>
      <c r="BA411" s="2">
        <v>1</v>
      </c>
      <c r="BB411" s="2">
        <v>1</v>
      </c>
      <c r="BC411" s="2">
        <v>1</v>
      </c>
      <c r="BD411" s="2" t="s">
        <v>3</v>
      </c>
      <c r="BE411" s="2" t="s">
        <v>3</v>
      </c>
      <c r="BF411" s="2" t="s">
        <v>3</v>
      </c>
      <c r="BG411" s="2" t="s">
        <v>3</v>
      </c>
      <c r="BH411" s="2">
        <v>0</v>
      </c>
      <c r="BI411" s="2">
        <v>1</v>
      </c>
      <c r="BJ411" s="2" t="s">
        <v>52</v>
      </c>
      <c r="BK411" s="2"/>
      <c r="BL411" s="2"/>
      <c r="BM411" s="2">
        <v>11001</v>
      </c>
      <c r="BN411" s="2">
        <v>0</v>
      </c>
      <c r="BO411" s="2" t="s">
        <v>3</v>
      </c>
      <c r="BP411" s="2">
        <v>0</v>
      </c>
      <c r="BQ411" s="2">
        <v>2</v>
      </c>
      <c r="BR411" s="2">
        <v>0</v>
      </c>
      <c r="BS411" s="2">
        <v>1</v>
      </c>
      <c r="BT411" s="2">
        <v>1</v>
      </c>
      <c r="BU411" s="2">
        <v>1</v>
      </c>
      <c r="BV411" s="2">
        <v>1</v>
      </c>
      <c r="BW411" s="2">
        <v>1</v>
      </c>
      <c r="BX411" s="2">
        <v>1</v>
      </c>
      <c r="BY411" s="2" t="s">
        <v>3</v>
      </c>
      <c r="BZ411" s="2">
        <v>123</v>
      </c>
      <c r="CA411" s="2">
        <v>75</v>
      </c>
      <c r="CB411" s="2" t="s">
        <v>3</v>
      </c>
      <c r="CC411" s="2"/>
      <c r="CD411" s="2"/>
      <c r="CE411" s="2">
        <v>0</v>
      </c>
      <c r="CF411" s="2">
        <v>0</v>
      </c>
      <c r="CG411" s="2">
        <v>0</v>
      </c>
      <c r="CH411" s="2">
        <v>35</v>
      </c>
      <c r="CI411" s="2">
        <v>0</v>
      </c>
      <c r="CJ411" s="2">
        <v>0</v>
      </c>
      <c r="CK411" s="2">
        <v>0</v>
      </c>
      <c r="CL411" s="2">
        <v>0</v>
      </c>
      <c r="CM411" s="2">
        <v>0</v>
      </c>
      <c r="CN411" s="2" t="s">
        <v>3</v>
      </c>
      <c r="CO411" s="2">
        <v>0</v>
      </c>
      <c r="CP411" s="2">
        <f t="shared" si="347"/>
        <v>0</v>
      </c>
      <c r="CQ411" s="2">
        <f t="shared" si="348"/>
        <v>0</v>
      </c>
      <c r="CR411" s="2">
        <f t="shared" si="349"/>
        <v>149.29</v>
      </c>
      <c r="CS411" s="2">
        <f t="shared" si="350"/>
        <v>50.77</v>
      </c>
      <c r="CT411" s="2">
        <f t="shared" si="351"/>
        <v>1056.46</v>
      </c>
      <c r="CU411" s="2">
        <f t="shared" si="352"/>
        <v>0</v>
      </c>
      <c r="CV411" s="2">
        <f t="shared" si="353"/>
        <v>119.78</v>
      </c>
      <c r="CW411" s="2">
        <f t="shared" si="354"/>
        <v>4.22</v>
      </c>
      <c r="CX411" s="2">
        <f t="shared" si="355"/>
        <v>0</v>
      </c>
      <c r="CY411" s="2">
        <f>(((S411+R411)*AT411)/100)</f>
        <v>0</v>
      </c>
      <c r="CZ411" s="2">
        <f>(((S411+R411)*AU411)/100)</f>
        <v>0</v>
      </c>
      <c r="DA411" s="2"/>
      <c r="DB411" s="2"/>
      <c r="DC411" s="2" t="s">
        <v>3</v>
      </c>
      <c r="DD411" s="2" t="s">
        <v>3</v>
      </c>
      <c r="DE411" s="2" t="s">
        <v>3</v>
      </c>
      <c r="DF411" s="2" t="s">
        <v>3</v>
      </c>
      <c r="DG411" s="2" t="s">
        <v>3</v>
      </c>
      <c r="DH411" s="2" t="s">
        <v>3</v>
      </c>
      <c r="DI411" s="2" t="s">
        <v>3</v>
      </c>
      <c r="DJ411" s="2" t="s">
        <v>3</v>
      </c>
      <c r="DK411" s="2" t="s">
        <v>3</v>
      </c>
      <c r="DL411" s="2" t="s">
        <v>3</v>
      </c>
      <c r="DM411" s="2" t="s">
        <v>3</v>
      </c>
      <c r="DN411" s="2">
        <v>0</v>
      </c>
      <c r="DO411" s="2">
        <v>0</v>
      </c>
      <c r="DP411" s="2">
        <v>1</v>
      </c>
      <c r="DQ411" s="2">
        <v>1</v>
      </c>
      <c r="DR411" s="2"/>
      <c r="DS411" s="2"/>
      <c r="DT411" s="2"/>
      <c r="DU411" s="2">
        <v>1013</v>
      </c>
      <c r="DV411" s="2" t="s">
        <v>51</v>
      </c>
      <c r="DW411" s="2" t="s">
        <v>51</v>
      </c>
      <c r="DX411" s="2">
        <v>1</v>
      </c>
      <c r="DY411" s="2"/>
      <c r="DZ411" s="2" t="s">
        <v>3</v>
      </c>
      <c r="EA411" s="2" t="s">
        <v>3</v>
      </c>
      <c r="EB411" s="2" t="s">
        <v>3</v>
      </c>
      <c r="EC411" s="2" t="s">
        <v>3</v>
      </c>
      <c r="ED411" s="2"/>
      <c r="EE411" s="2">
        <v>54328965</v>
      </c>
      <c r="EF411" s="2">
        <v>2</v>
      </c>
      <c r="EG411" s="2" t="s">
        <v>21</v>
      </c>
      <c r="EH411" s="2">
        <v>0</v>
      </c>
      <c r="EI411" s="2" t="s">
        <v>3</v>
      </c>
      <c r="EJ411" s="2">
        <v>1</v>
      </c>
      <c r="EK411" s="2">
        <v>11001</v>
      </c>
      <c r="EL411" s="2" t="s">
        <v>22</v>
      </c>
      <c r="EM411" s="2" t="s">
        <v>23</v>
      </c>
      <c r="EN411" s="2"/>
      <c r="EO411" s="2" t="s">
        <v>3</v>
      </c>
      <c r="EP411" s="2"/>
      <c r="EQ411" s="2">
        <v>1441792</v>
      </c>
      <c r="ER411" s="2">
        <v>9112.3799999999992</v>
      </c>
      <c r="ES411" s="2">
        <v>7906.63</v>
      </c>
      <c r="ET411" s="2">
        <v>149.29</v>
      </c>
      <c r="EU411" s="2">
        <v>50.77</v>
      </c>
      <c r="EV411" s="2">
        <v>1056.46</v>
      </c>
      <c r="EW411" s="2">
        <v>119.78</v>
      </c>
      <c r="EX411" s="2">
        <v>4.22</v>
      </c>
      <c r="EY411" s="2">
        <v>1</v>
      </c>
      <c r="EZ411" s="2"/>
      <c r="FA411" s="2"/>
      <c r="FB411" s="2"/>
      <c r="FC411" s="2"/>
      <c r="FD411" s="2"/>
      <c r="FE411" s="2"/>
      <c r="FF411" s="2"/>
      <c r="FG411" s="2"/>
      <c r="FH411" s="2"/>
      <c r="FI411" s="2"/>
      <c r="FJ411" s="2"/>
      <c r="FK411" s="2"/>
      <c r="FL411" s="2"/>
      <c r="FM411" s="2"/>
      <c r="FN411" s="2"/>
      <c r="FO411" s="2"/>
      <c r="FP411" s="2"/>
      <c r="FQ411" s="2">
        <v>0</v>
      </c>
      <c r="FR411" s="2">
        <f t="shared" si="356"/>
        <v>0</v>
      </c>
      <c r="FS411" s="2">
        <v>0</v>
      </c>
      <c r="FT411" s="2"/>
      <c r="FU411" s="2"/>
      <c r="FV411" s="2"/>
      <c r="FW411" s="2"/>
      <c r="FX411" s="2">
        <v>123</v>
      </c>
      <c r="FY411" s="2">
        <v>75</v>
      </c>
      <c r="FZ411" s="2"/>
      <c r="GA411" s="2" t="s">
        <v>3</v>
      </c>
      <c r="GB411" s="2"/>
      <c r="GC411" s="2"/>
      <c r="GD411" s="2">
        <v>1</v>
      </c>
      <c r="GE411" s="2"/>
      <c r="GF411" s="2">
        <v>1432407667</v>
      </c>
      <c r="GG411" s="2">
        <v>2</v>
      </c>
      <c r="GH411" s="2">
        <v>1</v>
      </c>
      <c r="GI411" s="2">
        <v>-2</v>
      </c>
      <c r="GJ411" s="2">
        <v>0</v>
      </c>
      <c r="GK411" s="2">
        <v>0</v>
      </c>
      <c r="GL411" s="2">
        <f t="shared" si="357"/>
        <v>0</v>
      </c>
      <c r="GM411" s="2">
        <f t="shared" si="358"/>
        <v>0</v>
      </c>
      <c r="GN411" s="2">
        <f t="shared" si="359"/>
        <v>0</v>
      </c>
      <c r="GO411" s="2">
        <f t="shared" si="360"/>
        <v>0</v>
      </c>
      <c r="GP411" s="2">
        <f t="shared" si="361"/>
        <v>0</v>
      </c>
      <c r="GQ411" s="2"/>
      <c r="GR411" s="2">
        <v>0</v>
      </c>
      <c r="GS411" s="2">
        <v>3</v>
      </c>
      <c r="GT411" s="2">
        <v>0</v>
      </c>
      <c r="GU411" s="2" t="s">
        <v>3</v>
      </c>
      <c r="GV411" s="2">
        <f t="shared" si="365"/>
        <v>0</v>
      </c>
      <c r="GW411" s="2">
        <v>1</v>
      </c>
      <c r="GX411" s="2">
        <f t="shared" si="363"/>
        <v>0</v>
      </c>
      <c r="GY411" s="2"/>
      <c r="GZ411" s="2"/>
      <c r="HA411" s="2">
        <v>0</v>
      </c>
      <c r="HB411" s="2">
        <v>0</v>
      </c>
      <c r="HC411" s="2">
        <f t="shared" si="364"/>
        <v>0</v>
      </c>
      <c r="HD411" s="2"/>
      <c r="HE411" s="2" t="s">
        <v>3</v>
      </c>
      <c r="HF411" s="2" t="s">
        <v>3</v>
      </c>
      <c r="HG411" s="2"/>
      <c r="HH411" s="2"/>
      <c r="HI411" s="2"/>
      <c r="HJ411" s="2"/>
      <c r="HK411" s="2"/>
      <c r="HL411" s="2"/>
      <c r="HM411" s="2" t="s">
        <v>3</v>
      </c>
      <c r="HN411" s="2" t="s">
        <v>24</v>
      </c>
      <c r="HO411" s="2" t="s">
        <v>25</v>
      </c>
      <c r="HP411" s="2" t="s">
        <v>22</v>
      </c>
      <c r="HQ411" s="2" t="s">
        <v>22</v>
      </c>
      <c r="HR411" s="2"/>
      <c r="HS411" s="2"/>
      <c r="HT411" s="2"/>
      <c r="HU411" s="2"/>
      <c r="HV411" s="2"/>
      <c r="HW411" s="2"/>
      <c r="HX411" s="2"/>
      <c r="HY411" s="2"/>
      <c r="HZ411" s="2"/>
      <c r="IA411" s="2"/>
      <c r="IB411" s="2"/>
      <c r="IC411" s="2"/>
      <c r="ID411" s="2"/>
      <c r="IE411" s="2"/>
      <c r="IF411" s="2"/>
      <c r="IG411" s="2"/>
      <c r="IH411" s="2"/>
      <c r="II411" s="2"/>
      <c r="IJ411" s="2"/>
      <c r="IK411" s="2">
        <v>0</v>
      </c>
      <c r="IL411" s="2"/>
      <c r="IM411" s="2"/>
      <c r="IN411" s="2"/>
      <c r="IO411" s="2"/>
      <c r="IP411" s="2"/>
      <c r="IQ411" s="2"/>
      <c r="IR411" s="2"/>
      <c r="IS411" s="2"/>
      <c r="IT411" s="2"/>
      <c r="IU411" s="2"/>
    </row>
    <row r="412" spans="1:255" x14ac:dyDescent="0.2">
      <c r="A412">
        <v>17</v>
      </c>
      <c r="B412">
        <v>1</v>
      </c>
      <c r="C412">
        <f>ROW(SmtRes!A350)</f>
        <v>350</v>
      </c>
      <c r="D412">
        <f>ROW(EtalonRes!A354)</f>
        <v>354</v>
      </c>
      <c r="E412" t="s">
        <v>291</v>
      </c>
      <c r="F412" t="s">
        <v>49</v>
      </c>
      <c r="G412" t="s">
        <v>292</v>
      </c>
      <c r="H412" t="s">
        <v>51</v>
      </c>
      <c r="I412">
        <v>0</v>
      </c>
      <c r="J412">
        <v>0</v>
      </c>
      <c r="K412">
        <v>0</v>
      </c>
      <c r="L412">
        <v>1.3580000000000001</v>
      </c>
      <c r="M412">
        <v>0</v>
      </c>
      <c r="N412">
        <f t="shared" si="327"/>
        <v>1.3580000000000001</v>
      </c>
      <c r="O412">
        <f t="shared" si="328"/>
        <v>0</v>
      </c>
      <c r="P412">
        <f t="shared" si="329"/>
        <v>0</v>
      </c>
      <c r="Q412">
        <f t="shared" si="330"/>
        <v>0</v>
      </c>
      <c r="R412">
        <f t="shared" si="331"/>
        <v>0</v>
      </c>
      <c r="S412">
        <f t="shared" si="332"/>
        <v>0</v>
      </c>
      <c r="T412">
        <f t="shared" si="333"/>
        <v>0</v>
      </c>
      <c r="U412">
        <f t="shared" si="334"/>
        <v>0</v>
      </c>
      <c r="V412">
        <f t="shared" si="335"/>
        <v>0</v>
      </c>
      <c r="W412">
        <f t="shared" si="336"/>
        <v>0</v>
      </c>
      <c r="X412">
        <f t="shared" si="337"/>
        <v>0</v>
      </c>
      <c r="Y412">
        <f t="shared" si="338"/>
        <v>0</v>
      </c>
      <c r="AA412">
        <v>69726884</v>
      </c>
      <c r="AB412">
        <f t="shared" si="339"/>
        <v>1205.75</v>
      </c>
      <c r="AC412">
        <f>ROUND((ES412+(SUM(SmtRes!BC339:'SmtRes'!BC350)+SUM(EtalonRes!AL344:'EtalonRes'!AL354))),2)</f>
        <v>0</v>
      </c>
      <c r="AD412">
        <f t="shared" si="368"/>
        <v>149.29</v>
      </c>
      <c r="AE412">
        <f t="shared" si="369"/>
        <v>50.77</v>
      </c>
      <c r="AF412">
        <f t="shared" si="366"/>
        <v>1056.46</v>
      </c>
      <c r="AG412">
        <f t="shared" si="343"/>
        <v>0</v>
      </c>
      <c r="AH412">
        <f t="shared" si="367"/>
        <v>119.78</v>
      </c>
      <c r="AI412">
        <f t="shared" si="370"/>
        <v>4.22</v>
      </c>
      <c r="AJ412">
        <f t="shared" si="346"/>
        <v>0</v>
      </c>
      <c r="AK412">
        <v>9112.3799999999992</v>
      </c>
      <c r="AL412">
        <v>7906.63</v>
      </c>
      <c r="AM412">
        <v>149.29</v>
      </c>
      <c r="AN412">
        <v>50.77</v>
      </c>
      <c r="AO412">
        <v>1056.46</v>
      </c>
      <c r="AP412">
        <v>0</v>
      </c>
      <c r="AQ412">
        <v>119.78</v>
      </c>
      <c r="AR412">
        <v>4.22</v>
      </c>
      <c r="AS412">
        <v>0</v>
      </c>
      <c r="AT412">
        <v>117</v>
      </c>
      <c r="AU412">
        <v>64</v>
      </c>
      <c r="AV412">
        <v>1</v>
      </c>
      <c r="AW412">
        <v>1</v>
      </c>
      <c r="AZ412">
        <v>1</v>
      </c>
      <c r="BA412">
        <v>34.92</v>
      </c>
      <c r="BB412">
        <v>9.3000000000000007</v>
      </c>
      <c r="BC412">
        <v>7.56</v>
      </c>
      <c r="BD412" t="s">
        <v>3</v>
      </c>
      <c r="BE412" t="s">
        <v>3</v>
      </c>
      <c r="BF412" t="s">
        <v>3</v>
      </c>
      <c r="BG412" t="s">
        <v>3</v>
      </c>
      <c r="BH412">
        <v>0</v>
      </c>
      <c r="BI412">
        <v>1</v>
      </c>
      <c r="BJ412" t="s">
        <v>52</v>
      </c>
      <c r="BM412">
        <v>11001</v>
      </c>
      <c r="BN412">
        <v>0</v>
      </c>
      <c r="BO412" t="s">
        <v>49</v>
      </c>
      <c r="BP412">
        <v>1</v>
      </c>
      <c r="BQ412">
        <v>2</v>
      </c>
      <c r="BR412">
        <v>0</v>
      </c>
      <c r="BS412">
        <v>19.8</v>
      </c>
      <c r="BT412">
        <v>1</v>
      </c>
      <c r="BU412">
        <v>1</v>
      </c>
      <c r="BV412">
        <v>1</v>
      </c>
      <c r="BW412">
        <v>1</v>
      </c>
      <c r="BX412">
        <v>1</v>
      </c>
      <c r="BY412" t="s">
        <v>3</v>
      </c>
      <c r="BZ412">
        <v>117</v>
      </c>
      <c r="CA412">
        <v>64</v>
      </c>
      <c r="CB412" t="s">
        <v>3</v>
      </c>
      <c r="CE412">
        <v>0</v>
      </c>
      <c r="CF412">
        <v>0</v>
      </c>
      <c r="CG412">
        <v>0</v>
      </c>
      <c r="CH412">
        <v>35</v>
      </c>
      <c r="CI412">
        <v>0</v>
      </c>
      <c r="CJ412">
        <v>0</v>
      </c>
      <c r="CK412">
        <v>0</v>
      </c>
      <c r="CL412">
        <v>0</v>
      </c>
      <c r="CM412">
        <v>0</v>
      </c>
      <c r="CN412" t="s">
        <v>3</v>
      </c>
      <c r="CO412">
        <v>0</v>
      </c>
      <c r="CP412">
        <f t="shared" si="347"/>
        <v>0</v>
      </c>
      <c r="CQ412">
        <f t="shared" si="348"/>
        <v>0</v>
      </c>
      <c r="CR412">
        <f t="shared" si="349"/>
        <v>1388.3969999999999</v>
      </c>
      <c r="CS412">
        <f t="shared" si="350"/>
        <v>1005.2460000000001</v>
      </c>
      <c r="CT412">
        <f t="shared" si="351"/>
        <v>36891.583200000001</v>
      </c>
      <c r="CU412">
        <f t="shared" si="352"/>
        <v>0</v>
      </c>
      <c r="CV412">
        <f t="shared" si="353"/>
        <v>119.78</v>
      </c>
      <c r="CW412">
        <f t="shared" si="354"/>
        <v>4.22</v>
      </c>
      <c r="CX412">
        <f t="shared" si="355"/>
        <v>0</v>
      </c>
      <c r="CY412">
        <f>(S412+R412)*(BZ412/100)</f>
        <v>0</v>
      </c>
      <c r="CZ412">
        <f>(S412+R412)*(CA412/100)</f>
        <v>0</v>
      </c>
      <c r="DC412" t="s">
        <v>3</v>
      </c>
      <c r="DD412" t="s">
        <v>3</v>
      </c>
      <c r="DE412" t="s">
        <v>3</v>
      </c>
      <c r="DF412" t="s">
        <v>3</v>
      </c>
      <c r="DG412" t="s">
        <v>3</v>
      </c>
      <c r="DH412" t="s">
        <v>3</v>
      </c>
      <c r="DI412" t="s">
        <v>3</v>
      </c>
      <c r="DJ412" t="s">
        <v>3</v>
      </c>
      <c r="DK412" t="s">
        <v>3</v>
      </c>
      <c r="DL412" t="s">
        <v>3</v>
      </c>
      <c r="DM412" t="s">
        <v>3</v>
      </c>
      <c r="DN412">
        <v>123</v>
      </c>
      <c r="DO412">
        <v>75</v>
      </c>
      <c r="DP412">
        <v>1</v>
      </c>
      <c r="DQ412">
        <v>1</v>
      </c>
      <c r="DU412">
        <v>1013</v>
      </c>
      <c r="DV412" t="s">
        <v>51</v>
      </c>
      <c r="DW412" t="s">
        <v>51</v>
      </c>
      <c r="DX412">
        <v>1</v>
      </c>
      <c r="DZ412" t="s">
        <v>3</v>
      </c>
      <c r="EA412" t="s">
        <v>3</v>
      </c>
      <c r="EB412" t="s">
        <v>3</v>
      </c>
      <c r="EC412" t="s">
        <v>3</v>
      </c>
      <c r="EE412">
        <v>54328965</v>
      </c>
      <c r="EF412">
        <v>2</v>
      </c>
      <c r="EG412" t="s">
        <v>21</v>
      </c>
      <c r="EH412">
        <v>0</v>
      </c>
      <c r="EI412" t="s">
        <v>3</v>
      </c>
      <c r="EJ412">
        <v>1</v>
      </c>
      <c r="EK412">
        <v>11001</v>
      </c>
      <c r="EL412" t="s">
        <v>22</v>
      </c>
      <c r="EM412" t="s">
        <v>23</v>
      </c>
      <c r="EO412" t="s">
        <v>3</v>
      </c>
      <c r="EQ412">
        <v>1441792</v>
      </c>
      <c r="ER412">
        <v>9112.3799999999992</v>
      </c>
      <c r="ES412">
        <v>7906.63</v>
      </c>
      <c r="ET412">
        <v>149.29</v>
      </c>
      <c r="EU412">
        <v>50.77</v>
      </c>
      <c r="EV412">
        <v>1056.46</v>
      </c>
      <c r="EW412">
        <v>119.78</v>
      </c>
      <c r="EX412">
        <v>4.22</v>
      </c>
      <c r="EY412">
        <v>1</v>
      </c>
      <c r="FQ412">
        <v>0</v>
      </c>
      <c r="FR412">
        <f t="shared" si="356"/>
        <v>0</v>
      </c>
      <c r="FS412">
        <v>0</v>
      </c>
      <c r="FX412">
        <v>123</v>
      </c>
      <c r="FY412">
        <v>75</v>
      </c>
      <c r="GA412" t="s">
        <v>3</v>
      </c>
      <c r="GD412">
        <v>1</v>
      </c>
      <c r="GF412">
        <v>1432407667</v>
      </c>
      <c r="GG412">
        <v>2</v>
      </c>
      <c r="GH412">
        <v>1</v>
      </c>
      <c r="GI412">
        <v>2</v>
      </c>
      <c r="GJ412">
        <v>0</v>
      </c>
      <c r="GK412">
        <v>0</v>
      </c>
      <c r="GL412">
        <f t="shared" si="357"/>
        <v>0</v>
      </c>
      <c r="GM412">
        <f t="shared" si="358"/>
        <v>0</v>
      </c>
      <c r="GN412">
        <f t="shared" si="359"/>
        <v>0</v>
      </c>
      <c r="GO412">
        <f t="shared" si="360"/>
        <v>0</v>
      </c>
      <c r="GP412">
        <f t="shared" si="361"/>
        <v>0</v>
      </c>
      <c r="GR412">
        <v>0</v>
      </c>
      <c r="GS412">
        <v>3</v>
      </c>
      <c r="GT412">
        <v>0</v>
      </c>
      <c r="GU412" t="s">
        <v>3</v>
      </c>
      <c r="GV412">
        <f t="shared" si="365"/>
        <v>0</v>
      </c>
      <c r="GW412">
        <v>1005.2</v>
      </c>
      <c r="GX412">
        <f t="shared" si="363"/>
        <v>0</v>
      </c>
      <c r="HA412">
        <v>0</v>
      </c>
      <c r="HB412">
        <v>0</v>
      </c>
      <c r="HC412">
        <f t="shared" si="364"/>
        <v>0</v>
      </c>
      <c r="HE412" t="s">
        <v>3</v>
      </c>
      <c r="HF412" t="s">
        <v>3</v>
      </c>
      <c r="HM412" t="s">
        <v>3</v>
      </c>
      <c r="HN412" t="s">
        <v>24</v>
      </c>
      <c r="HO412" t="s">
        <v>25</v>
      </c>
      <c r="HP412" t="s">
        <v>22</v>
      </c>
      <c r="HQ412" t="s">
        <v>22</v>
      </c>
      <c r="IK412">
        <v>0</v>
      </c>
    </row>
    <row r="413" spans="1:255" x14ac:dyDescent="0.2">
      <c r="A413" s="2">
        <v>18</v>
      </c>
      <c r="B413" s="2">
        <v>1</v>
      </c>
      <c r="C413" s="2">
        <v>333</v>
      </c>
      <c r="D413" s="2"/>
      <c r="E413" s="2" t="s">
        <v>293</v>
      </c>
      <c r="F413" s="2" t="s">
        <v>54</v>
      </c>
      <c r="G413" s="2" t="s">
        <v>55</v>
      </c>
      <c r="H413" s="2" t="s">
        <v>56</v>
      </c>
      <c r="I413" s="2">
        <f>I411*J413</f>
        <v>0</v>
      </c>
      <c r="J413" s="2">
        <v>102.020202</v>
      </c>
      <c r="K413" s="2">
        <v>102.020202</v>
      </c>
      <c r="L413" s="2">
        <v>138.51599999999999</v>
      </c>
      <c r="M413" s="2">
        <v>0</v>
      </c>
      <c r="N413" s="2">
        <f t="shared" si="327"/>
        <v>138.51599999999999</v>
      </c>
      <c r="O413" s="2">
        <f t="shared" si="328"/>
        <v>0</v>
      </c>
      <c r="P413" s="2">
        <f t="shared" si="329"/>
        <v>0</v>
      </c>
      <c r="Q413" s="2">
        <f t="shared" si="330"/>
        <v>0</v>
      </c>
      <c r="R413" s="2">
        <f t="shared" si="331"/>
        <v>0</v>
      </c>
      <c r="S413" s="2">
        <f t="shared" si="332"/>
        <v>0</v>
      </c>
      <c r="T413" s="2">
        <f t="shared" si="333"/>
        <v>0</v>
      </c>
      <c r="U413" s="2">
        <f t="shared" si="334"/>
        <v>0</v>
      </c>
      <c r="V413" s="2">
        <f t="shared" si="335"/>
        <v>0</v>
      </c>
      <c r="W413" s="2">
        <f t="shared" si="336"/>
        <v>0</v>
      </c>
      <c r="X413" s="2">
        <f t="shared" si="337"/>
        <v>0</v>
      </c>
      <c r="Y413" s="2">
        <f t="shared" si="338"/>
        <v>0</v>
      </c>
      <c r="Z413" s="2"/>
      <c r="AA413" s="2">
        <v>69726971</v>
      </c>
      <c r="AB413" s="2">
        <f t="shared" si="339"/>
        <v>68.2</v>
      </c>
      <c r="AC413" s="2">
        <f t="shared" ref="AC413:AC424" si="371">ROUND((ES413),2)</f>
        <v>68.2</v>
      </c>
      <c r="AD413" s="2">
        <f t="shared" si="368"/>
        <v>0</v>
      </c>
      <c r="AE413" s="2">
        <f t="shared" si="369"/>
        <v>0</v>
      </c>
      <c r="AF413" s="2">
        <f t="shared" si="366"/>
        <v>0</v>
      </c>
      <c r="AG413" s="2">
        <f t="shared" si="343"/>
        <v>0</v>
      </c>
      <c r="AH413" s="2">
        <f t="shared" si="367"/>
        <v>0</v>
      </c>
      <c r="AI413" s="2">
        <f t="shared" si="370"/>
        <v>0</v>
      </c>
      <c r="AJ413" s="2">
        <f t="shared" si="346"/>
        <v>1.2</v>
      </c>
      <c r="AK413" s="2">
        <v>68.2</v>
      </c>
      <c r="AL413" s="2">
        <v>68.2</v>
      </c>
      <c r="AM413" s="2">
        <v>0</v>
      </c>
      <c r="AN413" s="2">
        <v>0</v>
      </c>
      <c r="AO413" s="2">
        <v>0</v>
      </c>
      <c r="AP413" s="2">
        <v>0</v>
      </c>
      <c r="AQ413" s="2">
        <v>0</v>
      </c>
      <c r="AR413" s="2">
        <v>0</v>
      </c>
      <c r="AS413" s="2">
        <v>1.2</v>
      </c>
      <c r="AT413" s="2">
        <v>0</v>
      </c>
      <c r="AU413" s="2">
        <v>0</v>
      </c>
      <c r="AV413" s="2">
        <v>1</v>
      </c>
      <c r="AW413" s="2">
        <v>1</v>
      </c>
      <c r="AX413" s="2"/>
      <c r="AY413" s="2"/>
      <c r="AZ413" s="2">
        <v>1</v>
      </c>
      <c r="BA413" s="2">
        <v>1</v>
      </c>
      <c r="BB413" s="2">
        <v>1</v>
      </c>
      <c r="BC413" s="2">
        <v>1</v>
      </c>
      <c r="BD413" s="2" t="s">
        <v>3</v>
      </c>
      <c r="BE413" s="2" t="s">
        <v>3</v>
      </c>
      <c r="BF413" s="2" t="s">
        <v>3</v>
      </c>
      <c r="BG413" s="2" t="s">
        <v>3</v>
      </c>
      <c r="BH413" s="2">
        <v>3</v>
      </c>
      <c r="BI413" s="2">
        <v>1</v>
      </c>
      <c r="BJ413" s="2" t="s">
        <v>265</v>
      </c>
      <c r="BK413" s="2"/>
      <c r="BL413" s="2"/>
      <c r="BM413" s="2">
        <v>500001</v>
      </c>
      <c r="BN413" s="2">
        <v>0</v>
      </c>
      <c r="BO413" s="2" t="s">
        <v>3</v>
      </c>
      <c r="BP413" s="2">
        <v>0</v>
      </c>
      <c r="BQ413" s="2">
        <v>8</v>
      </c>
      <c r="BR413" s="2">
        <v>0</v>
      </c>
      <c r="BS413" s="2">
        <v>1</v>
      </c>
      <c r="BT413" s="2">
        <v>1</v>
      </c>
      <c r="BU413" s="2">
        <v>1</v>
      </c>
      <c r="BV413" s="2">
        <v>1</v>
      </c>
      <c r="BW413" s="2">
        <v>1</v>
      </c>
      <c r="BX413" s="2">
        <v>1</v>
      </c>
      <c r="BY413" s="2" t="s">
        <v>3</v>
      </c>
      <c r="BZ413" s="2">
        <v>0</v>
      </c>
      <c r="CA413" s="2">
        <v>0</v>
      </c>
      <c r="CB413" s="2" t="s">
        <v>3</v>
      </c>
      <c r="CC413" s="2"/>
      <c r="CD413" s="2"/>
      <c r="CE413" s="2">
        <v>0</v>
      </c>
      <c r="CF413" s="2">
        <v>0</v>
      </c>
      <c r="CG413" s="2">
        <v>0</v>
      </c>
      <c r="CH413" s="2">
        <v>35</v>
      </c>
      <c r="CI413" s="2">
        <v>1</v>
      </c>
      <c r="CJ413" s="2">
        <v>0</v>
      </c>
      <c r="CK413" s="2">
        <v>0</v>
      </c>
      <c r="CL413" s="2">
        <v>0</v>
      </c>
      <c r="CM413" s="2">
        <v>0</v>
      </c>
      <c r="CN413" s="2" t="s">
        <v>3</v>
      </c>
      <c r="CO413" s="2">
        <v>0</v>
      </c>
      <c r="CP413" s="2">
        <f t="shared" si="347"/>
        <v>0</v>
      </c>
      <c r="CQ413" s="2">
        <f t="shared" si="348"/>
        <v>68.2</v>
      </c>
      <c r="CR413" s="2">
        <f t="shared" si="349"/>
        <v>0</v>
      </c>
      <c r="CS413" s="2">
        <f t="shared" si="350"/>
        <v>0</v>
      </c>
      <c r="CT413" s="2">
        <f t="shared" si="351"/>
        <v>0</v>
      </c>
      <c r="CU413" s="2">
        <f t="shared" si="352"/>
        <v>0</v>
      </c>
      <c r="CV413" s="2">
        <f t="shared" si="353"/>
        <v>0</v>
      </c>
      <c r="CW413" s="2">
        <f t="shared" si="354"/>
        <v>0</v>
      </c>
      <c r="CX413" s="2">
        <f t="shared" si="355"/>
        <v>1.2</v>
      </c>
      <c r="CY413" s="2">
        <f>(((S413+R413)*AT413)/100)</f>
        <v>0</v>
      </c>
      <c r="CZ413" s="2">
        <f>(((S413+R413)*AU413)/100)</f>
        <v>0</v>
      </c>
      <c r="DA413" s="2"/>
      <c r="DB413" s="2"/>
      <c r="DC413" s="2" t="s">
        <v>3</v>
      </c>
      <c r="DD413" s="2" t="s">
        <v>3</v>
      </c>
      <c r="DE413" s="2" t="s">
        <v>3</v>
      </c>
      <c r="DF413" s="2" t="s">
        <v>3</v>
      </c>
      <c r="DG413" s="2" t="s">
        <v>3</v>
      </c>
      <c r="DH413" s="2" t="s">
        <v>3</v>
      </c>
      <c r="DI413" s="2" t="s">
        <v>3</v>
      </c>
      <c r="DJ413" s="2" t="s">
        <v>3</v>
      </c>
      <c r="DK413" s="2" t="s">
        <v>3</v>
      </c>
      <c r="DL413" s="2" t="s">
        <v>3</v>
      </c>
      <c r="DM413" s="2" t="s">
        <v>3</v>
      </c>
      <c r="DN413" s="2">
        <v>0</v>
      </c>
      <c r="DO413" s="2">
        <v>0</v>
      </c>
      <c r="DP413" s="2">
        <v>1</v>
      </c>
      <c r="DQ413" s="2">
        <v>1</v>
      </c>
      <c r="DR413" s="2"/>
      <c r="DS413" s="2"/>
      <c r="DT413" s="2"/>
      <c r="DU413" s="2">
        <v>1005</v>
      </c>
      <c r="DV413" s="2" t="s">
        <v>56</v>
      </c>
      <c r="DW413" s="2" t="s">
        <v>56</v>
      </c>
      <c r="DX413" s="2">
        <v>1</v>
      </c>
      <c r="DY413" s="2"/>
      <c r="DZ413" s="2" t="s">
        <v>3</v>
      </c>
      <c r="EA413" s="2" t="s">
        <v>3</v>
      </c>
      <c r="EB413" s="2" t="s">
        <v>3</v>
      </c>
      <c r="EC413" s="2" t="s">
        <v>3</v>
      </c>
      <c r="ED413" s="2"/>
      <c r="EE413" s="2">
        <v>54328897</v>
      </c>
      <c r="EF413" s="2">
        <v>8</v>
      </c>
      <c r="EG413" s="2" t="s">
        <v>31</v>
      </c>
      <c r="EH413" s="2">
        <v>0</v>
      </c>
      <c r="EI413" s="2" t="s">
        <v>3</v>
      </c>
      <c r="EJ413" s="2">
        <v>1</v>
      </c>
      <c r="EK413" s="2">
        <v>500001</v>
      </c>
      <c r="EL413" s="2" t="s">
        <v>32</v>
      </c>
      <c r="EM413" s="2" t="s">
        <v>33</v>
      </c>
      <c r="EN413" s="2"/>
      <c r="EO413" s="2" t="s">
        <v>3</v>
      </c>
      <c r="EP413" s="2"/>
      <c r="EQ413" s="2">
        <v>0</v>
      </c>
      <c r="ER413" s="2">
        <v>68.2</v>
      </c>
      <c r="ES413" s="2">
        <v>68.2</v>
      </c>
      <c r="ET413" s="2">
        <v>0</v>
      </c>
      <c r="EU413" s="2">
        <v>0</v>
      </c>
      <c r="EV413" s="2">
        <v>0</v>
      </c>
      <c r="EW413" s="2">
        <v>0</v>
      </c>
      <c r="EX413" s="2">
        <v>0</v>
      </c>
      <c r="EY413" s="2"/>
      <c r="EZ413" s="2"/>
      <c r="FA413" s="2"/>
      <c r="FB413" s="2"/>
      <c r="FC413" s="2"/>
      <c r="FD413" s="2"/>
      <c r="FE413" s="2"/>
      <c r="FF413" s="2"/>
      <c r="FG413" s="2"/>
      <c r="FH413" s="2"/>
      <c r="FI413" s="2"/>
      <c r="FJ413" s="2"/>
      <c r="FK413" s="2"/>
      <c r="FL413" s="2"/>
      <c r="FM413" s="2"/>
      <c r="FN413" s="2"/>
      <c r="FO413" s="2"/>
      <c r="FP413" s="2"/>
      <c r="FQ413" s="2">
        <v>0</v>
      </c>
      <c r="FR413" s="2">
        <f t="shared" si="356"/>
        <v>0</v>
      </c>
      <c r="FS413" s="2">
        <v>0</v>
      </c>
      <c r="FT413" s="2"/>
      <c r="FU413" s="2"/>
      <c r="FV413" s="2"/>
      <c r="FW413" s="2"/>
      <c r="FX413" s="2">
        <v>0</v>
      </c>
      <c r="FY413" s="2">
        <v>0</v>
      </c>
      <c r="FZ413" s="2"/>
      <c r="GA413" s="2" t="s">
        <v>3</v>
      </c>
      <c r="GB413" s="2"/>
      <c r="GC413" s="2"/>
      <c r="GD413" s="2">
        <v>1</v>
      </c>
      <c r="GE413" s="2"/>
      <c r="GF413" s="2">
        <v>-847016206</v>
      </c>
      <c r="GG413" s="2">
        <v>2</v>
      </c>
      <c r="GH413" s="2">
        <v>1</v>
      </c>
      <c r="GI413" s="2">
        <v>-2</v>
      </c>
      <c r="GJ413" s="2">
        <v>0</v>
      </c>
      <c r="GK413" s="2">
        <v>0</v>
      </c>
      <c r="GL413" s="2">
        <f t="shared" si="357"/>
        <v>0</v>
      </c>
      <c r="GM413" s="2">
        <f t="shared" si="358"/>
        <v>0</v>
      </c>
      <c r="GN413" s="2">
        <f t="shared" si="359"/>
        <v>0</v>
      </c>
      <c r="GO413" s="2">
        <f t="shared" si="360"/>
        <v>0</v>
      </c>
      <c r="GP413" s="2">
        <f t="shared" si="361"/>
        <v>0</v>
      </c>
      <c r="GQ413" s="2"/>
      <c r="GR413" s="2">
        <v>0</v>
      </c>
      <c r="GS413" s="2">
        <v>3</v>
      </c>
      <c r="GT413" s="2">
        <v>0</v>
      </c>
      <c r="GU413" s="2" t="s">
        <v>3</v>
      </c>
      <c r="GV413" s="2">
        <f t="shared" si="365"/>
        <v>0</v>
      </c>
      <c r="GW413" s="2">
        <v>1</v>
      </c>
      <c r="GX413" s="2">
        <f t="shared" si="363"/>
        <v>0</v>
      </c>
      <c r="GY413" s="2"/>
      <c r="GZ413" s="2"/>
      <c r="HA413" s="2">
        <v>0</v>
      </c>
      <c r="HB413" s="2">
        <v>0</v>
      </c>
      <c r="HC413" s="2">
        <f t="shared" si="364"/>
        <v>0</v>
      </c>
      <c r="HD413" s="2"/>
      <c r="HE413" s="2" t="s">
        <v>3</v>
      </c>
      <c r="HF413" s="2" t="s">
        <v>3</v>
      </c>
      <c r="HG413" s="2"/>
      <c r="HH413" s="2"/>
      <c r="HI413" s="2"/>
      <c r="HJ413" s="2"/>
      <c r="HK413" s="2"/>
      <c r="HL413" s="2"/>
      <c r="HM413" s="2" t="s">
        <v>3</v>
      </c>
      <c r="HN413" s="2" t="s">
        <v>3</v>
      </c>
      <c r="HO413" s="2" t="s">
        <v>3</v>
      </c>
      <c r="HP413" s="2" t="s">
        <v>3</v>
      </c>
      <c r="HQ413" s="2" t="s">
        <v>3</v>
      </c>
      <c r="HR413" s="2"/>
      <c r="HS413" s="2"/>
      <c r="HT413" s="2"/>
      <c r="HU413" s="2"/>
      <c r="HV413" s="2"/>
      <c r="HW413" s="2"/>
      <c r="HX413" s="2"/>
      <c r="HY413" s="2"/>
      <c r="HZ413" s="2"/>
      <c r="IA413" s="2"/>
      <c r="IB413" s="2"/>
      <c r="IC413" s="2"/>
      <c r="ID413" s="2"/>
      <c r="IE413" s="2"/>
      <c r="IF413" s="2"/>
      <c r="IG413" s="2"/>
      <c r="IH413" s="2"/>
      <c r="II413" s="2"/>
      <c r="IJ413" s="2"/>
      <c r="IK413" s="2">
        <v>0</v>
      </c>
      <c r="IL413" s="2"/>
      <c r="IM413" s="2"/>
      <c r="IN413" s="2"/>
      <c r="IO413" s="2"/>
      <c r="IP413" s="2"/>
      <c r="IQ413" s="2"/>
      <c r="IR413" s="2"/>
      <c r="IS413" s="2"/>
      <c r="IT413" s="2"/>
      <c r="IU413" s="2"/>
    </row>
    <row r="414" spans="1:255" x14ac:dyDescent="0.2">
      <c r="A414">
        <v>18</v>
      </c>
      <c r="B414">
        <v>1</v>
      </c>
      <c r="C414">
        <v>345</v>
      </c>
      <c r="E414" t="s">
        <v>293</v>
      </c>
      <c r="F414" t="s">
        <v>54</v>
      </c>
      <c r="G414" t="s">
        <v>55</v>
      </c>
      <c r="H414" t="s">
        <v>56</v>
      </c>
      <c r="I414">
        <f>I412*J414</f>
        <v>0</v>
      </c>
      <c r="J414">
        <v>102.020202</v>
      </c>
      <c r="K414">
        <v>102.020202</v>
      </c>
      <c r="L414">
        <v>138.51599999999999</v>
      </c>
      <c r="M414">
        <v>0</v>
      </c>
      <c r="N414">
        <f t="shared" si="327"/>
        <v>138.51599999999999</v>
      </c>
      <c r="O414">
        <f t="shared" si="328"/>
        <v>0</v>
      </c>
      <c r="P414">
        <f t="shared" si="329"/>
        <v>0</v>
      </c>
      <c r="Q414">
        <f t="shared" si="330"/>
        <v>0</v>
      </c>
      <c r="R414">
        <f t="shared" si="331"/>
        <v>0</v>
      </c>
      <c r="S414">
        <f t="shared" si="332"/>
        <v>0</v>
      </c>
      <c r="T414">
        <f t="shared" si="333"/>
        <v>0</v>
      </c>
      <c r="U414">
        <f t="shared" si="334"/>
        <v>0</v>
      </c>
      <c r="V414">
        <f t="shared" si="335"/>
        <v>0</v>
      </c>
      <c r="W414">
        <f t="shared" si="336"/>
        <v>0</v>
      </c>
      <c r="X414">
        <f t="shared" si="337"/>
        <v>0</v>
      </c>
      <c r="Y414">
        <f t="shared" si="338"/>
        <v>0</v>
      </c>
      <c r="AA414">
        <v>69726884</v>
      </c>
      <c r="AB414">
        <f t="shared" si="339"/>
        <v>133.46</v>
      </c>
      <c r="AC414">
        <f t="shared" si="371"/>
        <v>133.46</v>
      </c>
      <c r="AD414">
        <f t="shared" si="368"/>
        <v>0</v>
      </c>
      <c r="AE414">
        <f t="shared" si="369"/>
        <v>0</v>
      </c>
      <c r="AF414">
        <f t="shared" si="366"/>
        <v>0</v>
      </c>
      <c r="AG414">
        <f t="shared" si="343"/>
        <v>0</v>
      </c>
      <c r="AH414">
        <f t="shared" si="367"/>
        <v>0</v>
      </c>
      <c r="AI414">
        <f t="shared" si="370"/>
        <v>0</v>
      </c>
      <c r="AJ414">
        <f t="shared" si="346"/>
        <v>1.2</v>
      </c>
      <c r="AK414">
        <v>133.46</v>
      </c>
      <c r="AL414">
        <v>133.46</v>
      </c>
      <c r="AM414">
        <v>0</v>
      </c>
      <c r="AN414">
        <v>0</v>
      </c>
      <c r="AO414">
        <v>0</v>
      </c>
      <c r="AP414">
        <v>0</v>
      </c>
      <c r="AQ414">
        <v>0</v>
      </c>
      <c r="AR414">
        <v>0</v>
      </c>
      <c r="AS414">
        <v>1.2</v>
      </c>
      <c r="AT414">
        <v>0</v>
      </c>
      <c r="AU414">
        <v>0</v>
      </c>
      <c r="AV414">
        <v>1</v>
      </c>
      <c r="AW414">
        <v>1</v>
      </c>
      <c r="AZ414">
        <v>1</v>
      </c>
      <c r="BA414">
        <v>1</v>
      </c>
      <c r="BB414">
        <v>1</v>
      </c>
      <c r="BC414">
        <v>7.56</v>
      </c>
      <c r="BD414" t="s">
        <v>3</v>
      </c>
      <c r="BE414" t="s">
        <v>3</v>
      </c>
      <c r="BF414" t="s">
        <v>3</v>
      </c>
      <c r="BG414" t="s">
        <v>3</v>
      </c>
      <c r="BH414">
        <v>3</v>
      </c>
      <c r="BI414">
        <v>1</v>
      </c>
      <c r="BJ414" t="s">
        <v>265</v>
      </c>
      <c r="BM414">
        <v>500001</v>
      </c>
      <c r="BN414">
        <v>0</v>
      </c>
      <c r="BO414" t="s">
        <v>3</v>
      </c>
      <c r="BP414">
        <v>0</v>
      </c>
      <c r="BQ414">
        <v>8</v>
      </c>
      <c r="BR414">
        <v>0</v>
      </c>
      <c r="BS414">
        <v>1</v>
      </c>
      <c r="BT414">
        <v>1</v>
      </c>
      <c r="BU414">
        <v>1</v>
      </c>
      <c r="BV414">
        <v>1</v>
      </c>
      <c r="BW414">
        <v>1</v>
      </c>
      <c r="BX414">
        <v>1</v>
      </c>
      <c r="BY414" t="s">
        <v>3</v>
      </c>
      <c r="BZ414">
        <v>0</v>
      </c>
      <c r="CA414">
        <v>0</v>
      </c>
      <c r="CB414" t="s">
        <v>3</v>
      </c>
      <c r="CE414">
        <v>0</v>
      </c>
      <c r="CF414">
        <v>0</v>
      </c>
      <c r="CG414">
        <v>0</v>
      </c>
      <c r="CH414">
        <v>35</v>
      </c>
      <c r="CI414">
        <v>1</v>
      </c>
      <c r="CJ414">
        <v>0</v>
      </c>
      <c r="CK414">
        <v>0</v>
      </c>
      <c r="CL414">
        <v>0</v>
      </c>
      <c r="CM414">
        <v>0</v>
      </c>
      <c r="CN414" t="s">
        <v>3</v>
      </c>
      <c r="CO414">
        <v>0</v>
      </c>
      <c r="CP414">
        <f t="shared" si="347"/>
        <v>0</v>
      </c>
      <c r="CQ414">
        <f t="shared" si="348"/>
        <v>1008.9576</v>
      </c>
      <c r="CR414">
        <f t="shared" si="349"/>
        <v>0</v>
      </c>
      <c r="CS414">
        <f t="shared" si="350"/>
        <v>0</v>
      </c>
      <c r="CT414">
        <f t="shared" si="351"/>
        <v>0</v>
      </c>
      <c r="CU414">
        <f t="shared" si="352"/>
        <v>0</v>
      </c>
      <c r="CV414">
        <f t="shared" si="353"/>
        <v>0</v>
      </c>
      <c r="CW414">
        <f t="shared" si="354"/>
        <v>0</v>
      </c>
      <c r="CX414">
        <f t="shared" si="355"/>
        <v>1.2</v>
      </c>
      <c r="CY414">
        <f>(S414+R414)*(BZ414/100)</f>
        <v>0</v>
      </c>
      <c r="CZ414">
        <f>(S414+R414)*(CA414/100)</f>
        <v>0</v>
      </c>
      <c r="DC414" t="s">
        <v>3</v>
      </c>
      <c r="DD414" t="s">
        <v>3</v>
      </c>
      <c r="DE414" t="s">
        <v>3</v>
      </c>
      <c r="DF414" t="s">
        <v>3</v>
      </c>
      <c r="DG414" t="s">
        <v>3</v>
      </c>
      <c r="DH414" t="s">
        <v>3</v>
      </c>
      <c r="DI414" t="s">
        <v>3</v>
      </c>
      <c r="DJ414" t="s">
        <v>3</v>
      </c>
      <c r="DK414" t="s">
        <v>3</v>
      </c>
      <c r="DL414" t="s">
        <v>3</v>
      </c>
      <c r="DM414" t="s">
        <v>3</v>
      </c>
      <c r="DN414">
        <v>0</v>
      </c>
      <c r="DO414">
        <v>0</v>
      </c>
      <c r="DP414">
        <v>1</v>
      </c>
      <c r="DQ414">
        <v>1</v>
      </c>
      <c r="DU414">
        <v>1005</v>
      </c>
      <c r="DV414" t="s">
        <v>56</v>
      </c>
      <c r="DW414" t="s">
        <v>56</v>
      </c>
      <c r="DX414">
        <v>1</v>
      </c>
      <c r="DZ414" t="s">
        <v>3</v>
      </c>
      <c r="EA414" t="s">
        <v>3</v>
      </c>
      <c r="EB414" t="s">
        <v>3</v>
      </c>
      <c r="EC414" t="s">
        <v>3</v>
      </c>
      <c r="EE414">
        <v>54328897</v>
      </c>
      <c r="EF414">
        <v>8</v>
      </c>
      <c r="EG414" t="s">
        <v>31</v>
      </c>
      <c r="EH414">
        <v>0</v>
      </c>
      <c r="EI414" t="s">
        <v>3</v>
      </c>
      <c r="EJ414">
        <v>1</v>
      </c>
      <c r="EK414">
        <v>500001</v>
      </c>
      <c r="EL414" t="s">
        <v>32</v>
      </c>
      <c r="EM414" t="s">
        <v>33</v>
      </c>
      <c r="EO414" t="s">
        <v>3</v>
      </c>
      <c r="EQ414">
        <v>0</v>
      </c>
      <c r="ER414">
        <v>965</v>
      </c>
      <c r="ES414">
        <v>133.46</v>
      </c>
      <c r="ET414">
        <v>0</v>
      </c>
      <c r="EU414">
        <v>0</v>
      </c>
      <c r="EV414">
        <v>0</v>
      </c>
      <c r="EW414">
        <v>0</v>
      </c>
      <c r="EX414">
        <v>0</v>
      </c>
      <c r="EZ414">
        <v>5</v>
      </c>
      <c r="FC414">
        <v>0</v>
      </c>
      <c r="FD414">
        <v>18</v>
      </c>
      <c r="FF414">
        <v>965</v>
      </c>
      <c r="FQ414">
        <v>0</v>
      </c>
      <c r="FR414">
        <f t="shared" si="356"/>
        <v>0</v>
      </c>
      <c r="FS414">
        <v>0</v>
      </c>
      <c r="FX414">
        <v>0</v>
      </c>
      <c r="FY414">
        <v>0</v>
      </c>
      <c r="GA414" t="s">
        <v>58</v>
      </c>
      <c r="GD414">
        <v>1</v>
      </c>
      <c r="GF414">
        <v>-847016206</v>
      </c>
      <c r="GG414">
        <v>2</v>
      </c>
      <c r="GH414">
        <v>3</v>
      </c>
      <c r="GI414">
        <v>5</v>
      </c>
      <c r="GJ414">
        <v>0</v>
      </c>
      <c r="GK414">
        <v>0</v>
      </c>
      <c r="GL414">
        <f t="shared" si="357"/>
        <v>0</v>
      </c>
      <c r="GM414">
        <f t="shared" si="358"/>
        <v>0</v>
      </c>
      <c r="GN414">
        <f t="shared" si="359"/>
        <v>0</v>
      </c>
      <c r="GO414">
        <f t="shared" si="360"/>
        <v>0</v>
      </c>
      <c r="GP414">
        <f t="shared" si="361"/>
        <v>0</v>
      </c>
      <c r="GR414">
        <v>1</v>
      </c>
      <c r="GS414">
        <v>1</v>
      </c>
      <c r="GT414">
        <v>0</v>
      </c>
      <c r="GU414" t="s">
        <v>3</v>
      </c>
      <c r="GV414">
        <f t="shared" si="365"/>
        <v>0</v>
      </c>
      <c r="GW414">
        <v>1</v>
      </c>
      <c r="GX414">
        <f t="shared" si="363"/>
        <v>0</v>
      </c>
      <c r="HA414">
        <v>0</v>
      </c>
      <c r="HB414">
        <v>0</v>
      </c>
      <c r="HC414">
        <f t="shared" si="364"/>
        <v>0</v>
      </c>
      <c r="HE414" t="s">
        <v>35</v>
      </c>
      <c r="HF414" t="s">
        <v>36</v>
      </c>
      <c r="HM414" t="s">
        <v>3</v>
      </c>
      <c r="HN414" t="s">
        <v>3</v>
      </c>
      <c r="HO414" t="s">
        <v>3</v>
      </c>
      <c r="HP414" t="s">
        <v>3</v>
      </c>
      <c r="HQ414" t="s">
        <v>3</v>
      </c>
      <c r="IK414">
        <v>0</v>
      </c>
    </row>
    <row r="415" spans="1:255" x14ac:dyDescent="0.2">
      <c r="A415" s="2">
        <v>18</v>
      </c>
      <c r="B415" s="2">
        <v>1</v>
      </c>
      <c r="C415" s="2">
        <v>334</v>
      </c>
      <c r="D415" s="2"/>
      <c r="E415" s="2" t="s">
        <v>294</v>
      </c>
      <c r="F415" s="2" t="s">
        <v>66</v>
      </c>
      <c r="G415" s="2" t="s">
        <v>67</v>
      </c>
      <c r="H415" s="2" t="s">
        <v>68</v>
      </c>
      <c r="I415" s="2">
        <f>I411*J415</f>
        <v>0</v>
      </c>
      <c r="J415" s="2">
        <v>0.5</v>
      </c>
      <c r="K415" s="2">
        <v>0.5</v>
      </c>
      <c r="L415" s="2">
        <v>0.67900000000000005</v>
      </c>
      <c r="M415" s="2">
        <v>0</v>
      </c>
      <c r="N415" s="2">
        <f t="shared" si="327"/>
        <v>0.67900000000000005</v>
      </c>
      <c r="O415" s="2">
        <f t="shared" si="328"/>
        <v>0</v>
      </c>
      <c r="P415" s="2">
        <f t="shared" si="329"/>
        <v>0</v>
      </c>
      <c r="Q415" s="2">
        <f t="shared" si="330"/>
        <v>0</v>
      </c>
      <c r="R415" s="2">
        <f t="shared" si="331"/>
        <v>0</v>
      </c>
      <c r="S415" s="2">
        <f t="shared" si="332"/>
        <v>0</v>
      </c>
      <c r="T415" s="2">
        <f t="shared" si="333"/>
        <v>0</v>
      </c>
      <c r="U415" s="2">
        <f t="shared" si="334"/>
        <v>0</v>
      </c>
      <c r="V415" s="2">
        <f t="shared" si="335"/>
        <v>0</v>
      </c>
      <c r="W415" s="2">
        <f t="shared" si="336"/>
        <v>0</v>
      </c>
      <c r="X415" s="2">
        <f t="shared" si="337"/>
        <v>0</v>
      </c>
      <c r="Y415" s="2">
        <f t="shared" si="338"/>
        <v>0</v>
      </c>
      <c r="Z415" s="2"/>
      <c r="AA415" s="2">
        <v>69726971</v>
      </c>
      <c r="AB415" s="2">
        <f t="shared" si="339"/>
        <v>1.82</v>
      </c>
      <c r="AC415" s="2">
        <f t="shared" si="371"/>
        <v>1.82</v>
      </c>
      <c r="AD415" s="2">
        <f t="shared" si="368"/>
        <v>0</v>
      </c>
      <c r="AE415" s="2">
        <f t="shared" si="369"/>
        <v>0</v>
      </c>
      <c r="AF415" s="2">
        <f t="shared" si="366"/>
        <v>0</v>
      </c>
      <c r="AG415" s="2">
        <f t="shared" si="343"/>
        <v>0</v>
      </c>
      <c r="AH415" s="2">
        <f t="shared" si="367"/>
        <v>0</v>
      </c>
      <c r="AI415" s="2">
        <f t="shared" si="370"/>
        <v>0</v>
      </c>
      <c r="AJ415" s="2">
        <f t="shared" si="346"/>
        <v>0.03</v>
      </c>
      <c r="AK415" s="2">
        <v>1.82</v>
      </c>
      <c r="AL415" s="2">
        <v>1.82</v>
      </c>
      <c r="AM415" s="2">
        <v>0</v>
      </c>
      <c r="AN415" s="2">
        <v>0</v>
      </c>
      <c r="AO415" s="2">
        <v>0</v>
      </c>
      <c r="AP415" s="2">
        <v>0</v>
      </c>
      <c r="AQ415" s="2">
        <v>0</v>
      </c>
      <c r="AR415" s="2">
        <v>0</v>
      </c>
      <c r="AS415" s="2">
        <v>0.03</v>
      </c>
      <c r="AT415" s="2">
        <v>0</v>
      </c>
      <c r="AU415" s="2">
        <v>0</v>
      </c>
      <c r="AV415" s="2">
        <v>1</v>
      </c>
      <c r="AW415" s="2">
        <v>1</v>
      </c>
      <c r="AX415" s="2"/>
      <c r="AY415" s="2"/>
      <c r="AZ415" s="2">
        <v>1</v>
      </c>
      <c r="BA415" s="2">
        <v>1</v>
      </c>
      <c r="BB415" s="2">
        <v>1</v>
      </c>
      <c r="BC415" s="2">
        <v>1</v>
      </c>
      <c r="BD415" s="2" t="s">
        <v>3</v>
      </c>
      <c r="BE415" s="2" t="s">
        <v>3</v>
      </c>
      <c r="BF415" s="2" t="s">
        <v>3</v>
      </c>
      <c r="BG415" s="2" t="s">
        <v>3</v>
      </c>
      <c r="BH415" s="2">
        <v>3</v>
      </c>
      <c r="BI415" s="2">
        <v>1</v>
      </c>
      <c r="BJ415" s="2" t="s">
        <v>267</v>
      </c>
      <c r="BK415" s="2"/>
      <c r="BL415" s="2"/>
      <c r="BM415" s="2">
        <v>500001</v>
      </c>
      <c r="BN415" s="2">
        <v>0</v>
      </c>
      <c r="BO415" s="2" t="s">
        <v>3</v>
      </c>
      <c r="BP415" s="2">
        <v>0</v>
      </c>
      <c r="BQ415" s="2">
        <v>8</v>
      </c>
      <c r="BR415" s="2">
        <v>0</v>
      </c>
      <c r="BS415" s="2">
        <v>1</v>
      </c>
      <c r="BT415" s="2">
        <v>1</v>
      </c>
      <c r="BU415" s="2">
        <v>1</v>
      </c>
      <c r="BV415" s="2">
        <v>1</v>
      </c>
      <c r="BW415" s="2">
        <v>1</v>
      </c>
      <c r="BX415" s="2">
        <v>1</v>
      </c>
      <c r="BY415" s="2" t="s">
        <v>3</v>
      </c>
      <c r="BZ415" s="2">
        <v>0</v>
      </c>
      <c r="CA415" s="2">
        <v>0</v>
      </c>
      <c r="CB415" s="2" t="s">
        <v>3</v>
      </c>
      <c r="CC415" s="2"/>
      <c r="CD415" s="2"/>
      <c r="CE415" s="2">
        <v>0</v>
      </c>
      <c r="CF415" s="2">
        <v>0</v>
      </c>
      <c r="CG415" s="2">
        <v>0</v>
      </c>
      <c r="CH415" s="2">
        <v>35</v>
      </c>
      <c r="CI415" s="2">
        <v>2</v>
      </c>
      <c r="CJ415" s="2">
        <v>0</v>
      </c>
      <c r="CK415" s="2">
        <v>0</v>
      </c>
      <c r="CL415" s="2">
        <v>0</v>
      </c>
      <c r="CM415" s="2">
        <v>0</v>
      </c>
      <c r="CN415" s="2" t="s">
        <v>3</v>
      </c>
      <c r="CO415" s="2">
        <v>0</v>
      </c>
      <c r="CP415" s="2">
        <f t="shared" si="347"/>
        <v>0</v>
      </c>
      <c r="CQ415" s="2">
        <f t="shared" si="348"/>
        <v>1.82</v>
      </c>
      <c r="CR415" s="2">
        <f t="shared" si="349"/>
        <v>0</v>
      </c>
      <c r="CS415" s="2">
        <f t="shared" si="350"/>
        <v>0</v>
      </c>
      <c r="CT415" s="2">
        <f t="shared" si="351"/>
        <v>0</v>
      </c>
      <c r="CU415" s="2">
        <f t="shared" si="352"/>
        <v>0</v>
      </c>
      <c r="CV415" s="2">
        <f t="shared" si="353"/>
        <v>0</v>
      </c>
      <c r="CW415" s="2">
        <f t="shared" si="354"/>
        <v>0</v>
      </c>
      <c r="CX415" s="2">
        <f t="shared" si="355"/>
        <v>0.03</v>
      </c>
      <c r="CY415" s="2">
        <f>(((S415+R415)*AT415)/100)</f>
        <v>0</v>
      </c>
      <c r="CZ415" s="2">
        <f>(((S415+R415)*AU415)/100)</f>
        <v>0</v>
      </c>
      <c r="DA415" s="2"/>
      <c r="DB415" s="2"/>
      <c r="DC415" s="2" t="s">
        <v>3</v>
      </c>
      <c r="DD415" s="2" t="s">
        <v>3</v>
      </c>
      <c r="DE415" s="2" t="s">
        <v>3</v>
      </c>
      <c r="DF415" s="2" t="s">
        <v>3</v>
      </c>
      <c r="DG415" s="2" t="s">
        <v>3</v>
      </c>
      <c r="DH415" s="2" t="s">
        <v>3</v>
      </c>
      <c r="DI415" s="2" t="s">
        <v>3</v>
      </c>
      <c r="DJ415" s="2" t="s">
        <v>3</v>
      </c>
      <c r="DK415" s="2" t="s">
        <v>3</v>
      </c>
      <c r="DL415" s="2" t="s">
        <v>3</v>
      </c>
      <c r="DM415" s="2" t="s">
        <v>3</v>
      </c>
      <c r="DN415" s="2">
        <v>0</v>
      </c>
      <c r="DO415" s="2">
        <v>0</v>
      </c>
      <c r="DP415" s="2">
        <v>1</v>
      </c>
      <c r="DQ415" s="2">
        <v>1</v>
      </c>
      <c r="DR415" s="2"/>
      <c r="DS415" s="2"/>
      <c r="DT415" s="2"/>
      <c r="DU415" s="2">
        <v>1009</v>
      </c>
      <c r="DV415" s="2" t="s">
        <v>68</v>
      </c>
      <c r="DW415" s="2" t="s">
        <v>68</v>
      </c>
      <c r="DX415" s="2">
        <v>1</v>
      </c>
      <c r="DY415" s="2"/>
      <c r="DZ415" s="2" t="s">
        <v>3</v>
      </c>
      <c r="EA415" s="2" t="s">
        <v>3</v>
      </c>
      <c r="EB415" s="2" t="s">
        <v>3</v>
      </c>
      <c r="EC415" s="2" t="s">
        <v>3</v>
      </c>
      <c r="ED415" s="2"/>
      <c r="EE415" s="2">
        <v>54328897</v>
      </c>
      <c r="EF415" s="2">
        <v>8</v>
      </c>
      <c r="EG415" s="2" t="s">
        <v>31</v>
      </c>
      <c r="EH415" s="2">
        <v>0</v>
      </c>
      <c r="EI415" s="2" t="s">
        <v>3</v>
      </c>
      <c r="EJ415" s="2">
        <v>1</v>
      </c>
      <c r="EK415" s="2">
        <v>500001</v>
      </c>
      <c r="EL415" s="2" t="s">
        <v>32</v>
      </c>
      <c r="EM415" s="2" t="s">
        <v>33</v>
      </c>
      <c r="EN415" s="2"/>
      <c r="EO415" s="2" t="s">
        <v>3</v>
      </c>
      <c r="EP415" s="2"/>
      <c r="EQ415" s="2">
        <v>0</v>
      </c>
      <c r="ER415" s="2">
        <v>1.82</v>
      </c>
      <c r="ES415" s="2">
        <v>1.82</v>
      </c>
      <c r="ET415" s="2">
        <v>0</v>
      </c>
      <c r="EU415" s="2">
        <v>0</v>
      </c>
      <c r="EV415" s="2">
        <v>0</v>
      </c>
      <c r="EW415" s="2">
        <v>0</v>
      </c>
      <c r="EX415" s="2">
        <v>0</v>
      </c>
      <c r="EY415" s="2"/>
      <c r="EZ415" s="2"/>
      <c r="FA415" s="2"/>
      <c r="FB415" s="2"/>
      <c r="FC415" s="2"/>
      <c r="FD415" s="2"/>
      <c r="FE415" s="2"/>
      <c r="FF415" s="2"/>
      <c r="FG415" s="2"/>
      <c r="FH415" s="2"/>
      <c r="FI415" s="2"/>
      <c r="FJ415" s="2"/>
      <c r="FK415" s="2"/>
      <c r="FL415" s="2"/>
      <c r="FM415" s="2"/>
      <c r="FN415" s="2"/>
      <c r="FO415" s="2"/>
      <c r="FP415" s="2"/>
      <c r="FQ415" s="2">
        <v>0</v>
      </c>
      <c r="FR415" s="2">
        <f t="shared" si="356"/>
        <v>0</v>
      </c>
      <c r="FS415" s="2">
        <v>0</v>
      </c>
      <c r="FT415" s="2"/>
      <c r="FU415" s="2"/>
      <c r="FV415" s="2"/>
      <c r="FW415" s="2"/>
      <c r="FX415" s="2">
        <v>0</v>
      </c>
      <c r="FY415" s="2">
        <v>0</v>
      </c>
      <c r="FZ415" s="2"/>
      <c r="GA415" s="2" t="s">
        <v>3</v>
      </c>
      <c r="GB415" s="2"/>
      <c r="GC415" s="2"/>
      <c r="GD415" s="2">
        <v>1</v>
      </c>
      <c r="GE415" s="2"/>
      <c r="GF415" s="2">
        <v>-2014069362</v>
      </c>
      <c r="GG415" s="2">
        <v>2</v>
      </c>
      <c r="GH415" s="2">
        <v>1</v>
      </c>
      <c r="GI415" s="2">
        <v>-2</v>
      </c>
      <c r="GJ415" s="2">
        <v>0</v>
      </c>
      <c r="GK415" s="2">
        <v>0</v>
      </c>
      <c r="GL415" s="2">
        <f t="shared" si="357"/>
        <v>0</v>
      </c>
      <c r="GM415" s="2">
        <f t="shared" si="358"/>
        <v>0</v>
      </c>
      <c r="GN415" s="2">
        <f t="shared" si="359"/>
        <v>0</v>
      </c>
      <c r="GO415" s="2">
        <f t="shared" si="360"/>
        <v>0</v>
      </c>
      <c r="GP415" s="2">
        <f t="shared" si="361"/>
        <v>0</v>
      </c>
      <c r="GQ415" s="2"/>
      <c r="GR415" s="2">
        <v>0</v>
      </c>
      <c r="GS415" s="2">
        <v>3</v>
      </c>
      <c r="GT415" s="2">
        <v>0</v>
      </c>
      <c r="GU415" s="2" t="s">
        <v>3</v>
      </c>
      <c r="GV415" s="2">
        <f t="shared" si="365"/>
        <v>0</v>
      </c>
      <c r="GW415" s="2">
        <v>1</v>
      </c>
      <c r="GX415" s="2">
        <f t="shared" si="363"/>
        <v>0</v>
      </c>
      <c r="GY415" s="2"/>
      <c r="GZ415" s="2"/>
      <c r="HA415" s="2">
        <v>0</v>
      </c>
      <c r="HB415" s="2">
        <v>0</v>
      </c>
      <c r="HC415" s="2">
        <f t="shared" si="364"/>
        <v>0</v>
      </c>
      <c r="HD415" s="2"/>
      <c r="HE415" s="2" t="s">
        <v>3</v>
      </c>
      <c r="HF415" s="2" t="s">
        <v>3</v>
      </c>
      <c r="HG415" s="2"/>
      <c r="HH415" s="2"/>
      <c r="HI415" s="2"/>
      <c r="HJ415" s="2"/>
      <c r="HK415" s="2"/>
      <c r="HL415" s="2"/>
      <c r="HM415" s="2" t="s">
        <v>3</v>
      </c>
      <c r="HN415" s="2" t="s">
        <v>3</v>
      </c>
      <c r="HO415" s="2" t="s">
        <v>3</v>
      </c>
      <c r="HP415" s="2" t="s">
        <v>3</v>
      </c>
      <c r="HQ415" s="2" t="s">
        <v>3</v>
      </c>
      <c r="HR415" s="2"/>
      <c r="HS415" s="2"/>
      <c r="HT415" s="2"/>
      <c r="HU415" s="2"/>
      <c r="HV415" s="2"/>
      <c r="HW415" s="2"/>
      <c r="HX415" s="2"/>
      <c r="HY415" s="2"/>
      <c r="HZ415" s="2"/>
      <c r="IA415" s="2"/>
      <c r="IB415" s="2"/>
      <c r="IC415" s="2"/>
      <c r="ID415" s="2"/>
      <c r="IE415" s="2"/>
      <c r="IF415" s="2"/>
      <c r="IG415" s="2"/>
      <c r="IH415" s="2"/>
      <c r="II415" s="2"/>
      <c r="IJ415" s="2"/>
      <c r="IK415" s="2">
        <v>0</v>
      </c>
      <c r="IL415" s="2"/>
      <c r="IM415" s="2"/>
      <c r="IN415" s="2"/>
      <c r="IO415" s="2"/>
      <c r="IP415" s="2"/>
      <c r="IQ415" s="2"/>
      <c r="IR415" s="2"/>
      <c r="IS415" s="2"/>
      <c r="IT415" s="2"/>
      <c r="IU415" s="2"/>
    </row>
    <row r="416" spans="1:255" x14ac:dyDescent="0.2">
      <c r="A416">
        <v>18</v>
      </c>
      <c r="B416">
        <v>1</v>
      </c>
      <c r="C416">
        <v>346</v>
      </c>
      <c r="E416" t="s">
        <v>294</v>
      </c>
      <c r="F416" t="s">
        <v>66</v>
      </c>
      <c r="G416" t="s">
        <v>67</v>
      </c>
      <c r="H416" t="s">
        <v>68</v>
      </c>
      <c r="I416">
        <f>I412*J416</f>
        <v>0</v>
      </c>
      <c r="J416">
        <v>0.5</v>
      </c>
      <c r="K416">
        <v>0.5</v>
      </c>
      <c r="L416">
        <v>0.67900000000000005</v>
      </c>
      <c r="M416">
        <v>0</v>
      </c>
      <c r="N416">
        <f t="shared" si="327"/>
        <v>0.67900000000000005</v>
      </c>
      <c r="O416">
        <f t="shared" si="328"/>
        <v>0</v>
      </c>
      <c r="P416">
        <f t="shared" si="329"/>
        <v>0</v>
      </c>
      <c r="Q416">
        <f t="shared" si="330"/>
        <v>0</v>
      </c>
      <c r="R416">
        <f t="shared" si="331"/>
        <v>0</v>
      </c>
      <c r="S416">
        <f t="shared" si="332"/>
        <v>0</v>
      </c>
      <c r="T416">
        <f t="shared" si="333"/>
        <v>0</v>
      </c>
      <c r="U416">
        <f t="shared" si="334"/>
        <v>0</v>
      </c>
      <c r="V416">
        <f t="shared" si="335"/>
        <v>0</v>
      </c>
      <c r="W416">
        <f t="shared" si="336"/>
        <v>0</v>
      </c>
      <c r="X416">
        <f t="shared" si="337"/>
        <v>0</v>
      </c>
      <c r="Y416">
        <f t="shared" si="338"/>
        <v>0</v>
      </c>
      <c r="AA416">
        <v>69726884</v>
      </c>
      <c r="AB416">
        <f t="shared" si="339"/>
        <v>4.28</v>
      </c>
      <c r="AC416">
        <f t="shared" si="371"/>
        <v>4.28</v>
      </c>
      <c r="AD416">
        <f t="shared" si="368"/>
        <v>0</v>
      </c>
      <c r="AE416">
        <f t="shared" si="369"/>
        <v>0</v>
      </c>
      <c r="AF416">
        <f t="shared" si="366"/>
        <v>0</v>
      </c>
      <c r="AG416">
        <f t="shared" si="343"/>
        <v>0</v>
      </c>
      <c r="AH416">
        <f t="shared" si="367"/>
        <v>0</v>
      </c>
      <c r="AI416">
        <f t="shared" si="370"/>
        <v>0</v>
      </c>
      <c r="AJ416">
        <f t="shared" si="346"/>
        <v>0.03</v>
      </c>
      <c r="AK416">
        <v>4.2799999999999994</v>
      </c>
      <c r="AL416">
        <v>4.2799999999999994</v>
      </c>
      <c r="AM416">
        <v>0</v>
      </c>
      <c r="AN416">
        <v>0</v>
      </c>
      <c r="AO416">
        <v>0</v>
      </c>
      <c r="AP416">
        <v>0</v>
      </c>
      <c r="AQ416">
        <v>0</v>
      </c>
      <c r="AR416">
        <v>0</v>
      </c>
      <c r="AS416">
        <v>0.03</v>
      </c>
      <c r="AT416">
        <v>0</v>
      </c>
      <c r="AU416">
        <v>0</v>
      </c>
      <c r="AV416">
        <v>1</v>
      </c>
      <c r="AW416">
        <v>1</v>
      </c>
      <c r="AZ416">
        <v>1</v>
      </c>
      <c r="BA416">
        <v>1</v>
      </c>
      <c r="BB416">
        <v>1</v>
      </c>
      <c r="BC416">
        <v>7.56</v>
      </c>
      <c r="BD416" t="s">
        <v>3</v>
      </c>
      <c r="BE416" t="s">
        <v>3</v>
      </c>
      <c r="BF416" t="s">
        <v>3</v>
      </c>
      <c r="BG416" t="s">
        <v>3</v>
      </c>
      <c r="BH416">
        <v>3</v>
      </c>
      <c r="BI416">
        <v>1</v>
      </c>
      <c r="BJ416" t="s">
        <v>267</v>
      </c>
      <c r="BM416">
        <v>500001</v>
      </c>
      <c r="BN416">
        <v>0</v>
      </c>
      <c r="BO416" t="s">
        <v>3</v>
      </c>
      <c r="BP416">
        <v>0</v>
      </c>
      <c r="BQ416">
        <v>8</v>
      </c>
      <c r="BR416">
        <v>0</v>
      </c>
      <c r="BS416">
        <v>1</v>
      </c>
      <c r="BT416">
        <v>1</v>
      </c>
      <c r="BU416">
        <v>1</v>
      </c>
      <c r="BV416">
        <v>1</v>
      </c>
      <c r="BW416">
        <v>1</v>
      </c>
      <c r="BX416">
        <v>1</v>
      </c>
      <c r="BY416" t="s">
        <v>3</v>
      </c>
      <c r="BZ416">
        <v>0</v>
      </c>
      <c r="CA416">
        <v>0</v>
      </c>
      <c r="CB416" t="s">
        <v>3</v>
      </c>
      <c r="CE416">
        <v>0</v>
      </c>
      <c r="CF416">
        <v>0</v>
      </c>
      <c r="CG416">
        <v>0</v>
      </c>
      <c r="CH416">
        <v>35</v>
      </c>
      <c r="CI416">
        <v>2</v>
      </c>
      <c r="CJ416">
        <v>0</v>
      </c>
      <c r="CK416">
        <v>0</v>
      </c>
      <c r="CL416">
        <v>0</v>
      </c>
      <c r="CM416">
        <v>0</v>
      </c>
      <c r="CN416" t="s">
        <v>3</v>
      </c>
      <c r="CO416">
        <v>0</v>
      </c>
      <c r="CP416">
        <f t="shared" si="347"/>
        <v>0</v>
      </c>
      <c r="CQ416">
        <f t="shared" si="348"/>
        <v>32.3568</v>
      </c>
      <c r="CR416">
        <f t="shared" si="349"/>
        <v>0</v>
      </c>
      <c r="CS416">
        <f t="shared" si="350"/>
        <v>0</v>
      </c>
      <c r="CT416">
        <f t="shared" si="351"/>
        <v>0</v>
      </c>
      <c r="CU416">
        <f t="shared" si="352"/>
        <v>0</v>
      </c>
      <c r="CV416">
        <f t="shared" si="353"/>
        <v>0</v>
      </c>
      <c r="CW416">
        <f t="shared" si="354"/>
        <v>0</v>
      </c>
      <c r="CX416">
        <f t="shared" si="355"/>
        <v>0.03</v>
      </c>
      <c r="CY416">
        <f>(S416+R416)*(BZ416/100)</f>
        <v>0</v>
      </c>
      <c r="CZ416">
        <f>(S416+R416)*(CA416/100)</f>
        <v>0</v>
      </c>
      <c r="DC416" t="s">
        <v>3</v>
      </c>
      <c r="DD416" t="s">
        <v>3</v>
      </c>
      <c r="DE416" t="s">
        <v>3</v>
      </c>
      <c r="DF416" t="s">
        <v>3</v>
      </c>
      <c r="DG416" t="s">
        <v>3</v>
      </c>
      <c r="DH416" t="s">
        <v>3</v>
      </c>
      <c r="DI416" t="s">
        <v>3</v>
      </c>
      <c r="DJ416" t="s">
        <v>3</v>
      </c>
      <c r="DK416" t="s">
        <v>3</v>
      </c>
      <c r="DL416" t="s">
        <v>3</v>
      </c>
      <c r="DM416" t="s">
        <v>3</v>
      </c>
      <c r="DN416">
        <v>0</v>
      </c>
      <c r="DO416">
        <v>0</v>
      </c>
      <c r="DP416">
        <v>1</v>
      </c>
      <c r="DQ416">
        <v>1</v>
      </c>
      <c r="DU416">
        <v>1009</v>
      </c>
      <c r="DV416" t="s">
        <v>68</v>
      </c>
      <c r="DW416" t="s">
        <v>68</v>
      </c>
      <c r="DX416">
        <v>1</v>
      </c>
      <c r="DZ416" t="s">
        <v>3</v>
      </c>
      <c r="EA416" t="s">
        <v>3</v>
      </c>
      <c r="EB416" t="s">
        <v>3</v>
      </c>
      <c r="EC416" t="s">
        <v>3</v>
      </c>
      <c r="EE416">
        <v>54328897</v>
      </c>
      <c r="EF416">
        <v>8</v>
      </c>
      <c r="EG416" t="s">
        <v>31</v>
      </c>
      <c r="EH416">
        <v>0</v>
      </c>
      <c r="EI416" t="s">
        <v>3</v>
      </c>
      <c r="EJ416">
        <v>1</v>
      </c>
      <c r="EK416">
        <v>500001</v>
      </c>
      <c r="EL416" t="s">
        <v>32</v>
      </c>
      <c r="EM416" t="s">
        <v>33</v>
      </c>
      <c r="EO416" t="s">
        <v>3</v>
      </c>
      <c r="EQ416">
        <v>0</v>
      </c>
      <c r="ER416">
        <v>31</v>
      </c>
      <c r="ES416">
        <v>4.2799999999999994</v>
      </c>
      <c r="ET416">
        <v>0</v>
      </c>
      <c r="EU416">
        <v>0</v>
      </c>
      <c r="EV416">
        <v>0</v>
      </c>
      <c r="EW416">
        <v>0</v>
      </c>
      <c r="EX416">
        <v>0</v>
      </c>
      <c r="EZ416">
        <v>5</v>
      </c>
      <c r="FC416">
        <v>0</v>
      </c>
      <c r="FD416">
        <v>18</v>
      </c>
      <c r="FF416">
        <v>31</v>
      </c>
      <c r="FQ416">
        <v>0</v>
      </c>
      <c r="FR416">
        <f t="shared" si="356"/>
        <v>0</v>
      </c>
      <c r="FS416">
        <v>0</v>
      </c>
      <c r="FX416">
        <v>0</v>
      </c>
      <c r="FY416">
        <v>0</v>
      </c>
      <c r="GA416" t="s">
        <v>70</v>
      </c>
      <c r="GD416">
        <v>1</v>
      </c>
      <c r="GF416">
        <v>-2014069362</v>
      </c>
      <c r="GG416">
        <v>2</v>
      </c>
      <c r="GH416">
        <v>3</v>
      </c>
      <c r="GI416">
        <v>5</v>
      </c>
      <c r="GJ416">
        <v>0</v>
      </c>
      <c r="GK416">
        <v>0</v>
      </c>
      <c r="GL416">
        <f t="shared" si="357"/>
        <v>0</v>
      </c>
      <c r="GM416">
        <f t="shared" si="358"/>
        <v>0</v>
      </c>
      <c r="GN416">
        <f t="shared" si="359"/>
        <v>0</v>
      </c>
      <c r="GO416">
        <f t="shared" si="360"/>
        <v>0</v>
      </c>
      <c r="GP416">
        <f t="shared" si="361"/>
        <v>0</v>
      </c>
      <c r="GR416">
        <v>1</v>
      </c>
      <c r="GS416">
        <v>1</v>
      </c>
      <c r="GT416">
        <v>0</v>
      </c>
      <c r="GU416" t="s">
        <v>3</v>
      </c>
      <c r="GV416">
        <f t="shared" si="365"/>
        <v>0</v>
      </c>
      <c r="GW416">
        <v>1</v>
      </c>
      <c r="GX416">
        <f t="shared" si="363"/>
        <v>0</v>
      </c>
      <c r="HA416">
        <v>0</v>
      </c>
      <c r="HB416">
        <v>0</v>
      </c>
      <c r="HC416">
        <f t="shared" si="364"/>
        <v>0</v>
      </c>
      <c r="HE416" t="s">
        <v>35</v>
      </c>
      <c r="HF416" t="s">
        <v>36</v>
      </c>
      <c r="HM416" t="s">
        <v>3</v>
      </c>
      <c r="HN416" t="s">
        <v>3</v>
      </c>
      <c r="HO416" t="s">
        <v>3</v>
      </c>
      <c r="HP416" t="s">
        <v>3</v>
      </c>
      <c r="HQ416" t="s">
        <v>3</v>
      </c>
      <c r="IK416">
        <v>0</v>
      </c>
    </row>
    <row r="417" spans="1:255" x14ac:dyDescent="0.2">
      <c r="A417" s="2">
        <v>18</v>
      </c>
      <c r="B417" s="2">
        <v>1</v>
      </c>
      <c r="C417" s="2">
        <v>335</v>
      </c>
      <c r="D417" s="2"/>
      <c r="E417" s="2" t="s">
        <v>295</v>
      </c>
      <c r="F417" s="2" t="s">
        <v>72</v>
      </c>
      <c r="G417" s="2" t="s">
        <v>73</v>
      </c>
      <c r="H417" s="2" t="s">
        <v>68</v>
      </c>
      <c r="I417" s="2">
        <f>I411*J417</f>
        <v>0</v>
      </c>
      <c r="J417" s="2">
        <v>450</v>
      </c>
      <c r="K417" s="2">
        <v>450</v>
      </c>
      <c r="L417" s="2">
        <v>611.1</v>
      </c>
      <c r="M417" s="2">
        <v>0</v>
      </c>
      <c r="N417" s="2">
        <f t="shared" si="327"/>
        <v>611.1</v>
      </c>
      <c r="O417" s="2">
        <f t="shared" si="328"/>
        <v>0</v>
      </c>
      <c r="P417" s="2">
        <f t="shared" si="329"/>
        <v>0</v>
      </c>
      <c r="Q417" s="2">
        <f t="shared" si="330"/>
        <v>0</v>
      </c>
      <c r="R417" s="2">
        <f t="shared" si="331"/>
        <v>0</v>
      </c>
      <c r="S417" s="2">
        <f t="shared" si="332"/>
        <v>0</v>
      </c>
      <c r="T417" s="2">
        <f t="shared" si="333"/>
        <v>0</v>
      </c>
      <c r="U417" s="2">
        <f t="shared" si="334"/>
        <v>0</v>
      </c>
      <c r="V417" s="2">
        <f t="shared" si="335"/>
        <v>0</v>
      </c>
      <c r="W417" s="2">
        <f t="shared" si="336"/>
        <v>0</v>
      </c>
      <c r="X417" s="2">
        <f t="shared" si="337"/>
        <v>0</v>
      </c>
      <c r="Y417" s="2">
        <f t="shared" si="338"/>
        <v>0</v>
      </c>
      <c r="Z417" s="2"/>
      <c r="AA417" s="2">
        <v>69726971</v>
      </c>
      <c r="AB417" s="2">
        <f t="shared" si="339"/>
        <v>1.38</v>
      </c>
      <c r="AC417" s="2">
        <f t="shared" si="371"/>
        <v>1.38</v>
      </c>
      <c r="AD417" s="2">
        <f t="shared" si="368"/>
        <v>0</v>
      </c>
      <c r="AE417" s="2">
        <f t="shared" si="369"/>
        <v>0</v>
      </c>
      <c r="AF417" s="2">
        <f t="shared" si="366"/>
        <v>0</v>
      </c>
      <c r="AG417" s="2">
        <f t="shared" si="343"/>
        <v>0</v>
      </c>
      <c r="AH417" s="2">
        <f t="shared" si="367"/>
        <v>0</v>
      </c>
      <c r="AI417" s="2">
        <f t="shared" si="370"/>
        <v>0</v>
      </c>
      <c r="AJ417" s="2">
        <f t="shared" si="346"/>
        <v>0.01</v>
      </c>
      <c r="AK417" s="2">
        <v>1.38</v>
      </c>
      <c r="AL417" s="2">
        <v>1.38</v>
      </c>
      <c r="AM417" s="2">
        <v>0</v>
      </c>
      <c r="AN417" s="2">
        <v>0</v>
      </c>
      <c r="AO417" s="2">
        <v>0</v>
      </c>
      <c r="AP417" s="2">
        <v>0</v>
      </c>
      <c r="AQ417" s="2">
        <v>0</v>
      </c>
      <c r="AR417" s="2">
        <v>0</v>
      </c>
      <c r="AS417" s="2">
        <v>0.01</v>
      </c>
      <c r="AT417" s="2">
        <v>0</v>
      </c>
      <c r="AU417" s="2">
        <v>0</v>
      </c>
      <c r="AV417" s="2">
        <v>1</v>
      </c>
      <c r="AW417" s="2">
        <v>1</v>
      </c>
      <c r="AX417" s="2"/>
      <c r="AY417" s="2"/>
      <c r="AZ417" s="2">
        <v>1</v>
      </c>
      <c r="BA417" s="2">
        <v>1</v>
      </c>
      <c r="BB417" s="2">
        <v>1</v>
      </c>
      <c r="BC417" s="2">
        <v>1</v>
      </c>
      <c r="BD417" s="2" t="s">
        <v>3</v>
      </c>
      <c r="BE417" s="2" t="s">
        <v>3</v>
      </c>
      <c r="BF417" s="2" t="s">
        <v>3</v>
      </c>
      <c r="BG417" s="2" t="s">
        <v>3</v>
      </c>
      <c r="BH417" s="2">
        <v>3</v>
      </c>
      <c r="BI417" s="2">
        <v>1</v>
      </c>
      <c r="BJ417" s="2" t="s">
        <v>269</v>
      </c>
      <c r="BK417" s="2"/>
      <c r="BL417" s="2"/>
      <c r="BM417" s="2">
        <v>500001</v>
      </c>
      <c r="BN417" s="2">
        <v>0</v>
      </c>
      <c r="BO417" s="2" t="s">
        <v>3</v>
      </c>
      <c r="BP417" s="2">
        <v>0</v>
      </c>
      <c r="BQ417" s="2">
        <v>8</v>
      </c>
      <c r="BR417" s="2">
        <v>0</v>
      </c>
      <c r="BS417" s="2">
        <v>1</v>
      </c>
      <c r="BT417" s="2">
        <v>1</v>
      </c>
      <c r="BU417" s="2">
        <v>1</v>
      </c>
      <c r="BV417" s="2">
        <v>1</v>
      </c>
      <c r="BW417" s="2">
        <v>1</v>
      </c>
      <c r="BX417" s="2">
        <v>1</v>
      </c>
      <c r="BY417" s="2" t="s">
        <v>3</v>
      </c>
      <c r="BZ417" s="2">
        <v>0</v>
      </c>
      <c r="CA417" s="2">
        <v>0</v>
      </c>
      <c r="CB417" s="2" t="s">
        <v>3</v>
      </c>
      <c r="CC417" s="2"/>
      <c r="CD417" s="2"/>
      <c r="CE417" s="2">
        <v>0</v>
      </c>
      <c r="CF417" s="2">
        <v>0</v>
      </c>
      <c r="CG417" s="2">
        <v>0</v>
      </c>
      <c r="CH417" s="2">
        <v>35</v>
      </c>
      <c r="CI417" s="2">
        <v>3</v>
      </c>
      <c r="CJ417" s="2">
        <v>0</v>
      </c>
      <c r="CK417" s="2">
        <v>0</v>
      </c>
      <c r="CL417" s="2">
        <v>0</v>
      </c>
      <c r="CM417" s="2">
        <v>0</v>
      </c>
      <c r="CN417" s="2" t="s">
        <v>3</v>
      </c>
      <c r="CO417" s="2">
        <v>0</v>
      </c>
      <c r="CP417" s="2">
        <f t="shared" si="347"/>
        <v>0</v>
      </c>
      <c r="CQ417" s="2">
        <f t="shared" si="348"/>
        <v>1.38</v>
      </c>
      <c r="CR417" s="2">
        <f t="shared" si="349"/>
        <v>0</v>
      </c>
      <c r="CS417" s="2">
        <f t="shared" si="350"/>
        <v>0</v>
      </c>
      <c r="CT417" s="2">
        <f t="shared" si="351"/>
        <v>0</v>
      </c>
      <c r="CU417" s="2">
        <f t="shared" si="352"/>
        <v>0</v>
      </c>
      <c r="CV417" s="2">
        <f t="shared" si="353"/>
        <v>0</v>
      </c>
      <c r="CW417" s="2">
        <f t="shared" si="354"/>
        <v>0</v>
      </c>
      <c r="CX417" s="2">
        <f t="shared" si="355"/>
        <v>0.01</v>
      </c>
      <c r="CY417" s="2">
        <f>(((S417+R417)*AT417)/100)</f>
        <v>0</v>
      </c>
      <c r="CZ417" s="2">
        <f>(((S417+R417)*AU417)/100)</f>
        <v>0</v>
      </c>
      <c r="DA417" s="2"/>
      <c r="DB417" s="2"/>
      <c r="DC417" s="2" t="s">
        <v>3</v>
      </c>
      <c r="DD417" s="2" t="s">
        <v>3</v>
      </c>
      <c r="DE417" s="2" t="s">
        <v>3</v>
      </c>
      <c r="DF417" s="2" t="s">
        <v>3</v>
      </c>
      <c r="DG417" s="2" t="s">
        <v>3</v>
      </c>
      <c r="DH417" s="2" t="s">
        <v>3</v>
      </c>
      <c r="DI417" s="2" t="s">
        <v>3</v>
      </c>
      <c r="DJ417" s="2" t="s">
        <v>3</v>
      </c>
      <c r="DK417" s="2" t="s">
        <v>3</v>
      </c>
      <c r="DL417" s="2" t="s">
        <v>3</v>
      </c>
      <c r="DM417" s="2" t="s">
        <v>3</v>
      </c>
      <c r="DN417" s="2">
        <v>0</v>
      </c>
      <c r="DO417" s="2">
        <v>0</v>
      </c>
      <c r="DP417" s="2">
        <v>1</v>
      </c>
      <c r="DQ417" s="2">
        <v>1</v>
      </c>
      <c r="DR417" s="2"/>
      <c r="DS417" s="2"/>
      <c r="DT417" s="2"/>
      <c r="DU417" s="2">
        <v>1009</v>
      </c>
      <c r="DV417" s="2" t="s">
        <v>68</v>
      </c>
      <c r="DW417" s="2" t="s">
        <v>68</v>
      </c>
      <c r="DX417" s="2">
        <v>1</v>
      </c>
      <c r="DY417" s="2"/>
      <c r="DZ417" s="2" t="s">
        <v>3</v>
      </c>
      <c r="EA417" s="2" t="s">
        <v>3</v>
      </c>
      <c r="EB417" s="2" t="s">
        <v>3</v>
      </c>
      <c r="EC417" s="2" t="s">
        <v>3</v>
      </c>
      <c r="ED417" s="2"/>
      <c r="EE417" s="2">
        <v>54328897</v>
      </c>
      <c r="EF417" s="2">
        <v>8</v>
      </c>
      <c r="EG417" s="2" t="s">
        <v>31</v>
      </c>
      <c r="EH417" s="2">
        <v>0</v>
      </c>
      <c r="EI417" s="2" t="s">
        <v>3</v>
      </c>
      <c r="EJ417" s="2">
        <v>1</v>
      </c>
      <c r="EK417" s="2">
        <v>500001</v>
      </c>
      <c r="EL417" s="2" t="s">
        <v>32</v>
      </c>
      <c r="EM417" s="2" t="s">
        <v>33</v>
      </c>
      <c r="EN417" s="2"/>
      <c r="EO417" s="2" t="s">
        <v>3</v>
      </c>
      <c r="EP417" s="2"/>
      <c r="EQ417" s="2">
        <v>0</v>
      </c>
      <c r="ER417" s="2">
        <v>1.38</v>
      </c>
      <c r="ES417" s="2">
        <v>1.38</v>
      </c>
      <c r="ET417" s="2">
        <v>0</v>
      </c>
      <c r="EU417" s="2">
        <v>0</v>
      </c>
      <c r="EV417" s="2">
        <v>0</v>
      </c>
      <c r="EW417" s="2">
        <v>0</v>
      </c>
      <c r="EX417" s="2">
        <v>0</v>
      </c>
      <c r="EY417" s="2"/>
      <c r="EZ417" s="2"/>
      <c r="FA417" s="2"/>
      <c r="FB417" s="2"/>
      <c r="FC417" s="2"/>
      <c r="FD417" s="2"/>
      <c r="FE417" s="2"/>
      <c r="FF417" s="2"/>
      <c r="FG417" s="2"/>
      <c r="FH417" s="2"/>
      <c r="FI417" s="2"/>
      <c r="FJ417" s="2"/>
      <c r="FK417" s="2"/>
      <c r="FL417" s="2"/>
      <c r="FM417" s="2"/>
      <c r="FN417" s="2"/>
      <c r="FO417" s="2"/>
      <c r="FP417" s="2"/>
      <c r="FQ417" s="2">
        <v>0</v>
      </c>
      <c r="FR417" s="2">
        <f t="shared" si="356"/>
        <v>0</v>
      </c>
      <c r="FS417" s="2">
        <v>0</v>
      </c>
      <c r="FT417" s="2"/>
      <c r="FU417" s="2"/>
      <c r="FV417" s="2"/>
      <c r="FW417" s="2"/>
      <c r="FX417" s="2">
        <v>0</v>
      </c>
      <c r="FY417" s="2">
        <v>0</v>
      </c>
      <c r="FZ417" s="2"/>
      <c r="GA417" s="2" t="s">
        <v>3</v>
      </c>
      <c r="GB417" s="2"/>
      <c r="GC417" s="2"/>
      <c r="GD417" s="2">
        <v>1</v>
      </c>
      <c r="GE417" s="2"/>
      <c r="GF417" s="2">
        <v>-390679098</v>
      </c>
      <c r="GG417" s="2">
        <v>2</v>
      </c>
      <c r="GH417" s="2">
        <v>1</v>
      </c>
      <c r="GI417" s="2">
        <v>-2</v>
      </c>
      <c r="GJ417" s="2">
        <v>0</v>
      </c>
      <c r="GK417" s="2">
        <v>0</v>
      </c>
      <c r="GL417" s="2">
        <f t="shared" si="357"/>
        <v>0</v>
      </c>
      <c r="GM417" s="2">
        <f t="shared" si="358"/>
        <v>0</v>
      </c>
      <c r="GN417" s="2">
        <f t="shared" si="359"/>
        <v>0</v>
      </c>
      <c r="GO417" s="2">
        <f t="shared" si="360"/>
        <v>0</v>
      </c>
      <c r="GP417" s="2">
        <f t="shared" si="361"/>
        <v>0</v>
      </c>
      <c r="GQ417" s="2"/>
      <c r="GR417" s="2">
        <v>0</v>
      </c>
      <c r="GS417" s="2">
        <v>3</v>
      </c>
      <c r="GT417" s="2">
        <v>0</v>
      </c>
      <c r="GU417" s="2" t="s">
        <v>3</v>
      </c>
      <c r="GV417" s="2">
        <f t="shared" si="365"/>
        <v>0</v>
      </c>
      <c r="GW417" s="2">
        <v>1</v>
      </c>
      <c r="GX417" s="2">
        <f t="shared" si="363"/>
        <v>0</v>
      </c>
      <c r="GY417" s="2"/>
      <c r="GZ417" s="2"/>
      <c r="HA417" s="2">
        <v>0</v>
      </c>
      <c r="HB417" s="2">
        <v>0</v>
      </c>
      <c r="HC417" s="2">
        <f t="shared" si="364"/>
        <v>0</v>
      </c>
      <c r="HD417" s="2"/>
      <c r="HE417" s="2" t="s">
        <v>3</v>
      </c>
      <c r="HF417" s="2" t="s">
        <v>3</v>
      </c>
      <c r="HG417" s="2"/>
      <c r="HH417" s="2"/>
      <c r="HI417" s="2"/>
      <c r="HJ417" s="2"/>
      <c r="HK417" s="2"/>
      <c r="HL417" s="2"/>
      <c r="HM417" s="2" t="s">
        <v>3</v>
      </c>
      <c r="HN417" s="2" t="s">
        <v>3</v>
      </c>
      <c r="HO417" s="2" t="s">
        <v>3</v>
      </c>
      <c r="HP417" s="2" t="s">
        <v>3</v>
      </c>
      <c r="HQ417" s="2" t="s">
        <v>3</v>
      </c>
      <c r="HR417" s="2"/>
      <c r="HS417" s="2"/>
      <c r="HT417" s="2"/>
      <c r="HU417" s="2"/>
      <c r="HV417" s="2"/>
      <c r="HW417" s="2"/>
      <c r="HX417" s="2"/>
      <c r="HY417" s="2"/>
      <c r="HZ417" s="2"/>
      <c r="IA417" s="2"/>
      <c r="IB417" s="2"/>
      <c r="IC417" s="2"/>
      <c r="ID417" s="2"/>
      <c r="IE417" s="2"/>
      <c r="IF417" s="2"/>
      <c r="IG417" s="2"/>
      <c r="IH417" s="2"/>
      <c r="II417" s="2"/>
      <c r="IJ417" s="2"/>
      <c r="IK417" s="2">
        <v>0</v>
      </c>
      <c r="IL417" s="2"/>
      <c r="IM417" s="2"/>
      <c r="IN417" s="2"/>
      <c r="IO417" s="2"/>
      <c r="IP417" s="2"/>
      <c r="IQ417" s="2"/>
      <c r="IR417" s="2"/>
      <c r="IS417" s="2"/>
      <c r="IT417" s="2"/>
      <c r="IU417" s="2"/>
    </row>
    <row r="418" spans="1:255" x14ac:dyDescent="0.2">
      <c r="A418">
        <v>18</v>
      </c>
      <c r="B418">
        <v>1</v>
      </c>
      <c r="C418">
        <v>347</v>
      </c>
      <c r="E418" t="s">
        <v>295</v>
      </c>
      <c r="F418" t="s">
        <v>72</v>
      </c>
      <c r="G418" t="s">
        <v>73</v>
      </c>
      <c r="H418" t="s">
        <v>68</v>
      </c>
      <c r="I418">
        <f>I412*J418</f>
        <v>0</v>
      </c>
      <c r="J418">
        <v>450</v>
      </c>
      <c r="K418">
        <v>450</v>
      </c>
      <c r="L418">
        <v>611.1</v>
      </c>
      <c r="M418">
        <v>0</v>
      </c>
      <c r="N418">
        <f t="shared" si="327"/>
        <v>611.1</v>
      </c>
      <c r="O418">
        <f t="shared" si="328"/>
        <v>0</v>
      </c>
      <c r="P418">
        <f t="shared" si="329"/>
        <v>0</v>
      </c>
      <c r="Q418">
        <f t="shared" si="330"/>
        <v>0</v>
      </c>
      <c r="R418">
        <f t="shared" si="331"/>
        <v>0</v>
      </c>
      <c r="S418">
        <f t="shared" si="332"/>
        <v>0</v>
      </c>
      <c r="T418">
        <f t="shared" si="333"/>
        <v>0</v>
      </c>
      <c r="U418">
        <f t="shared" si="334"/>
        <v>0</v>
      </c>
      <c r="V418">
        <f t="shared" si="335"/>
        <v>0</v>
      </c>
      <c r="W418">
        <f t="shared" si="336"/>
        <v>0</v>
      </c>
      <c r="X418">
        <f t="shared" si="337"/>
        <v>0</v>
      </c>
      <c r="Y418">
        <f t="shared" si="338"/>
        <v>0</v>
      </c>
      <c r="AA418">
        <v>69726884</v>
      </c>
      <c r="AB418">
        <f t="shared" si="339"/>
        <v>1.06</v>
      </c>
      <c r="AC418">
        <f t="shared" si="371"/>
        <v>1.06</v>
      </c>
      <c r="AD418">
        <f t="shared" si="368"/>
        <v>0</v>
      </c>
      <c r="AE418">
        <f t="shared" si="369"/>
        <v>0</v>
      </c>
      <c r="AF418">
        <f t="shared" si="366"/>
        <v>0</v>
      </c>
      <c r="AG418">
        <f t="shared" si="343"/>
        <v>0</v>
      </c>
      <c r="AH418">
        <f t="shared" si="367"/>
        <v>0</v>
      </c>
      <c r="AI418">
        <f t="shared" si="370"/>
        <v>0</v>
      </c>
      <c r="AJ418">
        <f t="shared" si="346"/>
        <v>0.01</v>
      </c>
      <c r="AK418">
        <v>1.06</v>
      </c>
      <c r="AL418">
        <v>1.06</v>
      </c>
      <c r="AM418">
        <v>0</v>
      </c>
      <c r="AN418">
        <v>0</v>
      </c>
      <c r="AO418">
        <v>0</v>
      </c>
      <c r="AP418">
        <v>0</v>
      </c>
      <c r="AQ418">
        <v>0</v>
      </c>
      <c r="AR418">
        <v>0</v>
      </c>
      <c r="AS418">
        <v>0.01</v>
      </c>
      <c r="AT418">
        <v>0</v>
      </c>
      <c r="AU418">
        <v>0</v>
      </c>
      <c r="AV418">
        <v>1</v>
      </c>
      <c r="AW418">
        <v>1</v>
      </c>
      <c r="AZ418">
        <v>1</v>
      </c>
      <c r="BA418">
        <v>1</v>
      </c>
      <c r="BB418">
        <v>1</v>
      </c>
      <c r="BC418">
        <v>7.56</v>
      </c>
      <c r="BD418" t="s">
        <v>3</v>
      </c>
      <c r="BE418" t="s">
        <v>3</v>
      </c>
      <c r="BF418" t="s">
        <v>3</v>
      </c>
      <c r="BG418" t="s">
        <v>3</v>
      </c>
      <c r="BH418">
        <v>3</v>
      </c>
      <c r="BI418">
        <v>1</v>
      </c>
      <c r="BJ418" t="s">
        <v>269</v>
      </c>
      <c r="BM418">
        <v>500001</v>
      </c>
      <c r="BN418">
        <v>0</v>
      </c>
      <c r="BO418" t="s">
        <v>3</v>
      </c>
      <c r="BP418">
        <v>0</v>
      </c>
      <c r="BQ418">
        <v>8</v>
      </c>
      <c r="BR418">
        <v>0</v>
      </c>
      <c r="BS418">
        <v>1</v>
      </c>
      <c r="BT418">
        <v>1</v>
      </c>
      <c r="BU418">
        <v>1</v>
      </c>
      <c r="BV418">
        <v>1</v>
      </c>
      <c r="BW418">
        <v>1</v>
      </c>
      <c r="BX418">
        <v>1</v>
      </c>
      <c r="BY418" t="s">
        <v>3</v>
      </c>
      <c r="BZ418">
        <v>0</v>
      </c>
      <c r="CA418">
        <v>0</v>
      </c>
      <c r="CB418" t="s">
        <v>3</v>
      </c>
      <c r="CE418">
        <v>0</v>
      </c>
      <c r="CF418">
        <v>0</v>
      </c>
      <c r="CG418">
        <v>0</v>
      </c>
      <c r="CH418">
        <v>35</v>
      </c>
      <c r="CI418">
        <v>3</v>
      </c>
      <c r="CJ418">
        <v>0</v>
      </c>
      <c r="CK418">
        <v>0</v>
      </c>
      <c r="CL418">
        <v>0</v>
      </c>
      <c r="CM418">
        <v>0</v>
      </c>
      <c r="CN418" t="s">
        <v>3</v>
      </c>
      <c r="CO418">
        <v>0</v>
      </c>
      <c r="CP418">
        <f t="shared" si="347"/>
        <v>0</v>
      </c>
      <c r="CQ418">
        <f t="shared" si="348"/>
        <v>8.0136000000000003</v>
      </c>
      <c r="CR418">
        <f t="shared" si="349"/>
        <v>0</v>
      </c>
      <c r="CS418">
        <f t="shared" si="350"/>
        <v>0</v>
      </c>
      <c r="CT418">
        <f t="shared" si="351"/>
        <v>0</v>
      </c>
      <c r="CU418">
        <f t="shared" si="352"/>
        <v>0</v>
      </c>
      <c r="CV418">
        <f t="shared" si="353"/>
        <v>0</v>
      </c>
      <c r="CW418">
        <f t="shared" si="354"/>
        <v>0</v>
      </c>
      <c r="CX418">
        <f t="shared" si="355"/>
        <v>0.01</v>
      </c>
      <c r="CY418">
        <f>(S418+R418)*(BZ418/100)</f>
        <v>0</v>
      </c>
      <c r="CZ418">
        <f>(S418+R418)*(CA418/100)</f>
        <v>0</v>
      </c>
      <c r="DC418" t="s">
        <v>3</v>
      </c>
      <c r="DD418" t="s">
        <v>3</v>
      </c>
      <c r="DE418" t="s">
        <v>3</v>
      </c>
      <c r="DF418" t="s">
        <v>3</v>
      </c>
      <c r="DG418" t="s">
        <v>3</v>
      </c>
      <c r="DH418" t="s">
        <v>3</v>
      </c>
      <c r="DI418" t="s">
        <v>3</v>
      </c>
      <c r="DJ418" t="s">
        <v>3</v>
      </c>
      <c r="DK418" t="s">
        <v>3</v>
      </c>
      <c r="DL418" t="s">
        <v>3</v>
      </c>
      <c r="DM418" t="s">
        <v>3</v>
      </c>
      <c r="DN418">
        <v>0</v>
      </c>
      <c r="DO418">
        <v>0</v>
      </c>
      <c r="DP418">
        <v>1</v>
      </c>
      <c r="DQ418">
        <v>1</v>
      </c>
      <c r="DU418">
        <v>1009</v>
      </c>
      <c r="DV418" t="s">
        <v>68</v>
      </c>
      <c r="DW418" t="s">
        <v>68</v>
      </c>
      <c r="DX418">
        <v>1</v>
      </c>
      <c r="DZ418" t="s">
        <v>3</v>
      </c>
      <c r="EA418" t="s">
        <v>3</v>
      </c>
      <c r="EB418" t="s">
        <v>3</v>
      </c>
      <c r="EC418" t="s">
        <v>3</v>
      </c>
      <c r="EE418">
        <v>54328897</v>
      </c>
      <c r="EF418">
        <v>8</v>
      </c>
      <c r="EG418" t="s">
        <v>31</v>
      </c>
      <c r="EH418">
        <v>0</v>
      </c>
      <c r="EI418" t="s">
        <v>3</v>
      </c>
      <c r="EJ418">
        <v>1</v>
      </c>
      <c r="EK418">
        <v>500001</v>
      </c>
      <c r="EL418" t="s">
        <v>32</v>
      </c>
      <c r="EM418" t="s">
        <v>33</v>
      </c>
      <c r="EO418" t="s">
        <v>3</v>
      </c>
      <c r="EQ418">
        <v>0</v>
      </c>
      <c r="ER418">
        <v>7.63</v>
      </c>
      <c r="ES418">
        <v>1.06</v>
      </c>
      <c r="ET418">
        <v>0</v>
      </c>
      <c r="EU418">
        <v>0</v>
      </c>
      <c r="EV418">
        <v>0</v>
      </c>
      <c r="EW418">
        <v>0</v>
      </c>
      <c r="EX418">
        <v>0</v>
      </c>
      <c r="EZ418">
        <v>5</v>
      </c>
      <c r="FC418">
        <v>0</v>
      </c>
      <c r="FD418">
        <v>18</v>
      </c>
      <c r="FF418">
        <v>7.63</v>
      </c>
      <c r="FQ418">
        <v>0</v>
      </c>
      <c r="FR418">
        <f t="shared" si="356"/>
        <v>0</v>
      </c>
      <c r="FS418">
        <v>0</v>
      </c>
      <c r="FX418">
        <v>0</v>
      </c>
      <c r="FY418">
        <v>0</v>
      </c>
      <c r="GA418" t="s">
        <v>75</v>
      </c>
      <c r="GD418">
        <v>1</v>
      </c>
      <c r="GF418">
        <v>-390679098</v>
      </c>
      <c r="GG418">
        <v>2</v>
      </c>
      <c r="GH418">
        <v>3</v>
      </c>
      <c r="GI418">
        <v>5</v>
      </c>
      <c r="GJ418">
        <v>0</v>
      </c>
      <c r="GK418">
        <v>0</v>
      </c>
      <c r="GL418">
        <f t="shared" si="357"/>
        <v>0</v>
      </c>
      <c r="GM418">
        <f t="shared" si="358"/>
        <v>0</v>
      </c>
      <c r="GN418">
        <f t="shared" si="359"/>
        <v>0</v>
      </c>
      <c r="GO418">
        <f t="shared" si="360"/>
        <v>0</v>
      </c>
      <c r="GP418">
        <f t="shared" si="361"/>
        <v>0</v>
      </c>
      <c r="GR418">
        <v>1</v>
      </c>
      <c r="GS418">
        <v>1</v>
      </c>
      <c r="GT418">
        <v>0</v>
      </c>
      <c r="GU418" t="s">
        <v>3</v>
      </c>
      <c r="GV418">
        <f t="shared" si="365"/>
        <v>0</v>
      </c>
      <c r="GW418">
        <v>1</v>
      </c>
      <c r="GX418">
        <f t="shared" si="363"/>
        <v>0</v>
      </c>
      <c r="HA418">
        <v>0</v>
      </c>
      <c r="HB418">
        <v>0</v>
      </c>
      <c r="HC418">
        <f t="shared" si="364"/>
        <v>0</v>
      </c>
      <c r="HE418" t="s">
        <v>35</v>
      </c>
      <c r="HF418" t="s">
        <v>36</v>
      </c>
      <c r="HM418" t="s">
        <v>3</v>
      </c>
      <c r="HN418" t="s">
        <v>3</v>
      </c>
      <c r="HO418" t="s">
        <v>3</v>
      </c>
      <c r="HP418" t="s">
        <v>3</v>
      </c>
      <c r="HQ418" t="s">
        <v>3</v>
      </c>
      <c r="IK418">
        <v>0</v>
      </c>
    </row>
    <row r="419" spans="1:255" x14ac:dyDescent="0.2">
      <c r="A419" s="2">
        <v>18</v>
      </c>
      <c r="B419" s="2">
        <v>1</v>
      </c>
      <c r="C419" s="2">
        <v>336</v>
      </c>
      <c r="D419" s="2"/>
      <c r="E419" s="2" t="s">
        <v>296</v>
      </c>
      <c r="F419" s="2" t="s">
        <v>76</v>
      </c>
      <c r="G419" s="2" t="s">
        <v>77</v>
      </c>
      <c r="H419" s="2" t="s">
        <v>78</v>
      </c>
      <c r="I419" s="2">
        <f>I411*J419</f>
        <v>0</v>
      </c>
      <c r="J419" s="2">
        <v>0.05</v>
      </c>
      <c r="K419" s="2">
        <v>0.05</v>
      </c>
      <c r="L419" s="2">
        <v>6.7900000000000002E-2</v>
      </c>
      <c r="M419" s="2">
        <v>0</v>
      </c>
      <c r="N419" s="2">
        <f t="shared" si="327"/>
        <v>6.7900000000000002E-2</v>
      </c>
      <c r="O419" s="2">
        <f t="shared" si="328"/>
        <v>0</v>
      </c>
      <c r="P419" s="2">
        <f t="shared" si="329"/>
        <v>0</v>
      </c>
      <c r="Q419" s="2">
        <f t="shared" si="330"/>
        <v>0</v>
      </c>
      <c r="R419" s="2">
        <f t="shared" si="331"/>
        <v>0</v>
      </c>
      <c r="S419" s="2">
        <f t="shared" si="332"/>
        <v>0</v>
      </c>
      <c r="T419" s="2">
        <f t="shared" si="333"/>
        <v>0</v>
      </c>
      <c r="U419" s="2">
        <f t="shared" si="334"/>
        <v>0</v>
      </c>
      <c r="V419" s="2">
        <f t="shared" si="335"/>
        <v>0</v>
      </c>
      <c r="W419" s="2">
        <f t="shared" si="336"/>
        <v>0</v>
      </c>
      <c r="X419" s="2">
        <f t="shared" si="337"/>
        <v>0</v>
      </c>
      <c r="Y419" s="2">
        <f t="shared" si="338"/>
        <v>0</v>
      </c>
      <c r="Z419" s="2"/>
      <c r="AA419" s="2">
        <v>69726971</v>
      </c>
      <c r="AB419" s="2">
        <f t="shared" si="339"/>
        <v>6552.07</v>
      </c>
      <c r="AC419" s="2">
        <f t="shared" si="371"/>
        <v>6552.07</v>
      </c>
      <c r="AD419" s="2">
        <f t="shared" si="368"/>
        <v>0</v>
      </c>
      <c r="AE419" s="2">
        <f t="shared" si="369"/>
        <v>0</v>
      </c>
      <c r="AF419" s="2">
        <f t="shared" si="366"/>
        <v>0</v>
      </c>
      <c r="AG419" s="2">
        <f t="shared" si="343"/>
        <v>0</v>
      </c>
      <c r="AH419" s="2">
        <f t="shared" si="367"/>
        <v>0</v>
      </c>
      <c r="AI419" s="2">
        <f t="shared" si="370"/>
        <v>0</v>
      </c>
      <c r="AJ419" s="2">
        <f t="shared" si="346"/>
        <v>37.56</v>
      </c>
      <c r="AK419" s="2">
        <v>6552.07</v>
      </c>
      <c r="AL419" s="2">
        <v>6552.07</v>
      </c>
      <c r="AM419" s="2">
        <v>0</v>
      </c>
      <c r="AN419" s="2">
        <v>0</v>
      </c>
      <c r="AO419" s="2">
        <v>0</v>
      </c>
      <c r="AP419" s="2">
        <v>0</v>
      </c>
      <c r="AQ419" s="2">
        <v>0</v>
      </c>
      <c r="AR419" s="2">
        <v>0</v>
      </c>
      <c r="AS419" s="2">
        <v>37.56</v>
      </c>
      <c r="AT419" s="2">
        <v>0</v>
      </c>
      <c r="AU419" s="2">
        <v>0</v>
      </c>
      <c r="AV419" s="2">
        <v>1</v>
      </c>
      <c r="AW419" s="2">
        <v>1</v>
      </c>
      <c r="AX419" s="2"/>
      <c r="AY419" s="2"/>
      <c r="AZ419" s="2">
        <v>1</v>
      </c>
      <c r="BA419" s="2">
        <v>1</v>
      </c>
      <c r="BB419" s="2">
        <v>1</v>
      </c>
      <c r="BC419" s="2">
        <v>1</v>
      </c>
      <c r="BD419" s="2" t="s">
        <v>3</v>
      </c>
      <c r="BE419" s="2" t="s">
        <v>3</v>
      </c>
      <c r="BF419" s="2" t="s">
        <v>3</v>
      </c>
      <c r="BG419" s="2" t="s">
        <v>3</v>
      </c>
      <c r="BH419" s="2">
        <v>3</v>
      </c>
      <c r="BI419" s="2">
        <v>1</v>
      </c>
      <c r="BJ419" s="2" t="s">
        <v>271</v>
      </c>
      <c r="BK419" s="2"/>
      <c r="BL419" s="2"/>
      <c r="BM419" s="2">
        <v>500001</v>
      </c>
      <c r="BN419" s="2">
        <v>0</v>
      </c>
      <c r="BO419" s="2" t="s">
        <v>3</v>
      </c>
      <c r="BP419" s="2">
        <v>0</v>
      </c>
      <c r="BQ419" s="2">
        <v>8</v>
      </c>
      <c r="BR419" s="2">
        <v>0</v>
      </c>
      <c r="BS419" s="2">
        <v>1</v>
      </c>
      <c r="BT419" s="2">
        <v>1</v>
      </c>
      <c r="BU419" s="2">
        <v>1</v>
      </c>
      <c r="BV419" s="2">
        <v>1</v>
      </c>
      <c r="BW419" s="2">
        <v>1</v>
      </c>
      <c r="BX419" s="2">
        <v>1</v>
      </c>
      <c r="BY419" s="2" t="s">
        <v>3</v>
      </c>
      <c r="BZ419" s="2">
        <v>0</v>
      </c>
      <c r="CA419" s="2">
        <v>0</v>
      </c>
      <c r="CB419" s="2" t="s">
        <v>3</v>
      </c>
      <c r="CC419" s="2"/>
      <c r="CD419" s="2"/>
      <c r="CE419" s="2">
        <v>0</v>
      </c>
      <c r="CF419" s="2">
        <v>0</v>
      </c>
      <c r="CG419" s="2">
        <v>0</v>
      </c>
      <c r="CH419" s="2">
        <v>35</v>
      </c>
      <c r="CI419" s="2">
        <v>4</v>
      </c>
      <c r="CJ419" s="2">
        <v>0</v>
      </c>
      <c r="CK419" s="2">
        <v>0</v>
      </c>
      <c r="CL419" s="2">
        <v>0</v>
      </c>
      <c r="CM419" s="2">
        <v>0</v>
      </c>
      <c r="CN419" s="2" t="s">
        <v>3</v>
      </c>
      <c r="CO419" s="2">
        <v>0</v>
      </c>
      <c r="CP419" s="2">
        <f t="shared" si="347"/>
        <v>0</v>
      </c>
      <c r="CQ419" s="2">
        <f t="shared" si="348"/>
        <v>6552.07</v>
      </c>
      <c r="CR419" s="2">
        <f t="shared" si="349"/>
        <v>0</v>
      </c>
      <c r="CS419" s="2">
        <f t="shared" si="350"/>
        <v>0</v>
      </c>
      <c r="CT419" s="2">
        <f t="shared" si="351"/>
        <v>0</v>
      </c>
      <c r="CU419" s="2">
        <f t="shared" si="352"/>
        <v>0</v>
      </c>
      <c r="CV419" s="2">
        <f t="shared" si="353"/>
        <v>0</v>
      </c>
      <c r="CW419" s="2">
        <f t="shared" si="354"/>
        <v>0</v>
      </c>
      <c r="CX419" s="2">
        <f t="shared" si="355"/>
        <v>37.56</v>
      </c>
      <c r="CY419" s="2">
        <f>(((S419+R419)*AT419)/100)</f>
        <v>0</v>
      </c>
      <c r="CZ419" s="2">
        <f>(((S419+R419)*AU419)/100)</f>
        <v>0</v>
      </c>
      <c r="DA419" s="2"/>
      <c r="DB419" s="2"/>
      <c r="DC419" s="2" t="s">
        <v>3</v>
      </c>
      <c r="DD419" s="2" t="s">
        <v>3</v>
      </c>
      <c r="DE419" s="2" t="s">
        <v>3</v>
      </c>
      <c r="DF419" s="2" t="s">
        <v>3</v>
      </c>
      <c r="DG419" s="2" t="s">
        <v>3</v>
      </c>
      <c r="DH419" s="2" t="s">
        <v>3</v>
      </c>
      <c r="DI419" s="2" t="s">
        <v>3</v>
      </c>
      <c r="DJ419" s="2" t="s">
        <v>3</v>
      </c>
      <c r="DK419" s="2" t="s">
        <v>3</v>
      </c>
      <c r="DL419" s="2" t="s">
        <v>3</v>
      </c>
      <c r="DM419" s="2" t="s">
        <v>3</v>
      </c>
      <c r="DN419" s="2">
        <v>0</v>
      </c>
      <c r="DO419" s="2">
        <v>0</v>
      </c>
      <c r="DP419" s="2">
        <v>1</v>
      </c>
      <c r="DQ419" s="2">
        <v>1</v>
      </c>
      <c r="DR419" s="2"/>
      <c r="DS419" s="2"/>
      <c r="DT419" s="2"/>
      <c r="DU419" s="2">
        <v>1009</v>
      </c>
      <c r="DV419" s="2" t="s">
        <v>78</v>
      </c>
      <c r="DW419" s="2" t="s">
        <v>78</v>
      </c>
      <c r="DX419" s="2">
        <v>1000</v>
      </c>
      <c r="DY419" s="2"/>
      <c r="DZ419" s="2" t="s">
        <v>3</v>
      </c>
      <c r="EA419" s="2" t="s">
        <v>3</v>
      </c>
      <c r="EB419" s="2" t="s">
        <v>3</v>
      </c>
      <c r="EC419" s="2" t="s">
        <v>3</v>
      </c>
      <c r="ED419" s="2"/>
      <c r="EE419" s="2">
        <v>54328897</v>
      </c>
      <c r="EF419" s="2">
        <v>8</v>
      </c>
      <c r="EG419" s="2" t="s">
        <v>31</v>
      </c>
      <c r="EH419" s="2">
        <v>0</v>
      </c>
      <c r="EI419" s="2" t="s">
        <v>3</v>
      </c>
      <c r="EJ419" s="2">
        <v>1</v>
      </c>
      <c r="EK419" s="2">
        <v>500001</v>
      </c>
      <c r="EL419" s="2" t="s">
        <v>32</v>
      </c>
      <c r="EM419" s="2" t="s">
        <v>33</v>
      </c>
      <c r="EN419" s="2"/>
      <c r="EO419" s="2" t="s">
        <v>3</v>
      </c>
      <c r="EP419" s="2"/>
      <c r="EQ419" s="2">
        <v>0</v>
      </c>
      <c r="ER419" s="2">
        <v>6552.07</v>
      </c>
      <c r="ES419" s="2">
        <v>6552.07</v>
      </c>
      <c r="ET419" s="2">
        <v>0</v>
      </c>
      <c r="EU419" s="2">
        <v>0</v>
      </c>
      <c r="EV419" s="2">
        <v>0</v>
      </c>
      <c r="EW419" s="2">
        <v>0</v>
      </c>
      <c r="EX419" s="2">
        <v>0</v>
      </c>
      <c r="EY419" s="2"/>
      <c r="EZ419" s="2"/>
      <c r="FA419" s="2"/>
      <c r="FB419" s="2"/>
      <c r="FC419" s="2"/>
      <c r="FD419" s="2"/>
      <c r="FE419" s="2"/>
      <c r="FF419" s="2"/>
      <c r="FG419" s="2"/>
      <c r="FH419" s="2"/>
      <c r="FI419" s="2"/>
      <c r="FJ419" s="2"/>
      <c r="FK419" s="2"/>
      <c r="FL419" s="2"/>
      <c r="FM419" s="2"/>
      <c r="FN419" s="2"/>
      <c r="FO419" s="2"/>
      <c r="FP419" s="2"/>
      <c r="FQ419" s="2">
        <v>0</v>
      </c>
      <c r="FR419" s="2">
        <f t="shared" si="356"/>
        <v>0</v>
      </c>
      <c r="FS419" s="2">
        <v>0</v>
      </c>
      <c r="FT419" s="2"/>
      <c r="FU419" s="2"/>
      <c r="FV419" s="2"/>
      <c r="FW419" s="2"/>
      <c r="FX419" s="2">
        <v>0</v>
      </c>
      <c r="FY419" s="2">
        <v>0</v>
      </c>
      <c r="FZ419" s="2"/>
      <c r="GA419" s="2" t="s">
        <v>3</v>
      </c>
      <c r="GB419" s="2"/>
      <c r="GC419" s="2"/>
      <c r="GD419" s="2">
        <v>1</v>
      </c>
      <c r="GE419" s="2"/>
      <c r="GF419" s="2">
        <v>2078238476</v>
      </c>
      <c r="GG419" s="2">
        <v>2</v>
      </c>
      <c r="GH419" s="2">
        <v>1</v>
      </c>
      <c r="GI419" s="2">
        <v>-2</v>
      </c>
      <c r="GJ419" s="2">
        <v>0</v>
      </c>
      <c r="GK419" s="2">
        <v>0</v>
      </c>
      <c r="GL419" s="2">
        <f t="shared" si="357"/>
        <v>0</v>
      </c>
      <c r="GM419" s="2">
        <f t="shared" si="358"/>
        <v>0</v>
      </c>
      <c r="GN419" s="2">
        <f t="shared" si="359"/>
        <v>0</v>
      </c>
      <c r="GO419" s="2">
        <f t="shared" si="360"/>
        <v>0</v>
      </c>
      <c r="GP419" s="2">
        <f t="shared" si="361"/>
        <v>0</v>
      </c>
      <c r="GQ419" s="2"/>
      <c r="GR419" s="2">
        <v>0</v>
      </c>
      <c r="GS419" s="2">
        <v>3</v>
      </c>
      <c r="GT419" s="2">
        <v>0</v>
      </c>
      <c r="GU419" s="2" t="s">
        <v>3</v>
      </c>
      <c r="GV419" s="2">
        <f t="shared" si="365"/>
        <v>0</v>
      </c>
      <c r="GW419" s="2">
        <v>1</v>
      </c>
      <c r="GX419" s="2">
        <f t="shared" si="363"/>
        <v>0</v>
      </c>
      <c r="GY419" s="2"/>
      <c r="GZ419" s="2"/>
      <c r="HA419" s="2">
        <v>0</v>
      </c>
      <c r="HB419" s="2">
        <v>0</v>
      </c>
      <c r="HC419" s="2">
        <f t="shared" si="364"/>
        <v>0</v>
      </c>
      <c r="HD419" s="2"/>
      <c r="HE419" s="2" t="s">
        <v>3</v>
      </c>
      <c r="HF419" s="2" t="s">
        <v>3</v>
      </c>
      <c r="HG419" s="2"/>
      <c r="HH419" s="2"/>
      <c r="HI419" s="2"/>
      <c r="HJ419" s="2"/>
      <c r="HK419" s="2"/>
      <c r="HL419" s="2"/>
      <c r="HM419" s="2" t="s">
        <v>3</v>
      </c>
      <c r="HN419" s="2" t="s">
        <v>3</v>
      </c>
      <c r="HO419" s="2" t="s">
        <v>3</v>
      </c>
      <c r="HP419" s="2" t="s">
        <v>3</v>
      </c>
      <c r="HQ419" s="2" t="s">
        <v>3</v>
      </c>
      <c r="HR419" s="2"/>
      <c r="HS419" s="2"/>
      <c r="HT419" s="2"/>
      <c r="HU419" s="2"/>
      <c r="HV419" s="2"/>
      <c r="HW419" s="2"/>
      <c r="HX419" s="2"/>
      <c r="HY419" s="2"/>
      <c r="HZ419" s="2"/>
      <c r="IA419" s="2"/>
      <c r="IB419" s="2"/>
      <c r="IC419" s="2"/>
      <c r="ID419" s="2"/>
      <c r="IE419" s="2"/>
      <c r="IF419" s="2"/>
      <c r="IG419" s="2"/>
      <c r="IH419" s="2"/>
      <c r="II419" s="2"/>
      <c r="IJ419" s="2"/>
      <c r="IK419" s="2">
        <v>0</v>
      </c>
      <c r="IL419" s="2"/>
      <c r="IM419" s="2"/>
      <c r="IN419" s="2"/>
      <c r="IO419" s="2"/>
      <c r="IP419" s="2"/>
      <c r="IQ419" s="2"/>
      <c r="IR419" s="2"/>
      <c r="IS419" s="2"/>
      <c r="IT419" s="2"/>
      <c r="IU419" s="2"/>
    </row>
    <row r="420" spans="1:255" x14ac:dyDescent="0.2">
      <c r="A420">
        <v>18</v>
      </c>
      <c r="B420">
        <v>1</v>
      </c>
      <c r="C420">
        <v>348</v>
      </c>
      <c r="E420" t="s">
        <v>296</v>
      </c>
      <c r="F420" t="s">
        <v>76</v>
      </c>
      <c r="G420" t="s">
        <v>77</v>
      </c>
      <c r="H420" t="s">
        <v>78</v>
      </c>
      <c r="I420">
        <f>I412*J420</f>
        <v>0</v>
      </c>
      <c r="J420">
        <v>0.05</v>
      </c>
      <c r="K420">
        <v>0.05</v>
      </c>
      <c r="L420">
        <v>6.7900000000000002E-2</v>
      </c>
      <c r="M420">
        <v>0</v>
      </c>
      <c r="N420">
        <f t="shared" si="327"/>
        <v>6.7900000000000002E-2</v>
      </c>
      <c r="O420">
        <f t="shared" si="328"/>
        <v>0</v>
      </c>
      <c r="P420">
        <f t="shared" si="329"/>
        <v>0</v>
      </c>
      <c r="Q420">
        <f t="shared" si="330"/>
        <v>0</v>
      </c>
      <c r="R420">
        <f t="shared" si="331"/>
        <v>0</v>
      </c>
      <c r="S420">
        <f t="shared" si="332"/>
        <v>0</v>
      </c>
      <c r="T420">
        <f t="shared" si="333"/>
        <v>0</v>
      </c>
      <c r="U420">
        <f t="shared" si="334"/>
        <v>0</v>
      </c>
      <c r="V420">
        <f t="shared" si="335"/>
        <v>0</v>
      </c>
      <c r="W420">
        <f t="shared" si="336"/>
        <v>0</v>
      </c>
      <c r="X420">
        <f t="shared" si="337"/>
        <v>0</v>
      </c>
      <c r="Y420">
        <f t="shared" si="338"/>
        <v>0</v>
      </c>
      <c r="AA420">
        <v>69726884</v>
      </c>
      <c r="AB420">
        <f t="shared" si="339"/>
        <v>11524.01</v>
      </c>
      <c r="AC420">
        <f t="shared" si="371"/>
        <v>11524.01</v>
      </c>
      <c r="AD420">
        <f t="shared" si="368"/>
        <v>0</v>
      </c>
      <c r="AE420">
        <f t="shared" si="369"/>
        <v>0</v>
      </c>
      <c r="AF420">
        <f t="shared" si="366"/>
        <v>0</v>
      </c>
      <c r="AG420">
        <f t="shared" si="343"/>
        <v>0</v>
      </c>
      <c r="AH420">
        <f t="shared" si="367"/>
        <v>0</v>
      </c>
      <c r="AI420">
        <f t="shared" si="370"/>
        <v>0</v>
      </c>
      <c r="AJ420">
        <f t="shared" si="346"/>
        <v>37.56</v>
      </c>
      <c r="AK420">
        <v>11524.009999999998</v>
      </c>
      <c r="AL420">
        <v>11524.009999999998</v>
      </c>
      <c r="AM420">
        <v>0</v>
      </c>
      <c r="AN420">
        <v>0</v>
      </c>
      <c r="AO420">
        <v>0</v>
      </c>
      <c r="AP420">
        <v>0</v>
      </c>
      <c r="AQ420">
        <v>0</v>
      </c>
      <c r="AR420">
        <v>0</v>
      </c>
      <c r="AS420">
        <v>37.56</v>
      </c>
      <c r="AT420">
        <v>0</v>
      </c>
      <c r="AU420">
        <v>0</v>
      </c>
      <c r="AV420">
        <v>1</v>
      </c>
      <c r="AW420">
        <v>1</v>
      </c>
      <c r="AZ420">
        <v>1</v>
      </c>
      <c r="BA420">
        <v>1</v>
      </c>
      <c r="BB420">
        <v>1</v>
      </c>
      <c r="BC420">
        <v>7.56</v>
      </c>
      <c r="BD420" t="s">
        <v>3</v>
      </c>
      <c r="BE420" t="s">
        <v>3</v>
      </c>
      <c r="BF420" t="s">
        <v>3</v>
      </c>
      <c r="BG420" t="s">
        <v>3</v>
      </c>
      <c r="BH420">
        <v>3</v>
      </c>
      <c r="BI420">
        <v>1</v>
      </c>
      <c r="BJ420" t="s">
        <v>271</v>
      </c>
      <c r="BM420">
        <v>500001</v>
      </c>
      <c r="BN420">
        <v>0</v>
      </c>
      <c r="BO420" t="s">
        <v>3</v>
      </c>
      <c r="BP420">
        <v>0</v>
      </c>
      <c r="BQ420">
        <v>8</v>
      </c>
      <c r="BR420">
        <v>0</v>
      </c>
      <c r="BS420">
        <v>1</v>
      </c>
      <c r="BT420">
        <v>1</v>
      </c>
      <c r="BU420">
        <v>1</v>
      </c>
      <c r="BV420">
        <v>1</v>
      </c>
      <c r="BW420">
        <v>1</v>
      </c>
      <c r="BX420">
        <v>1</v>
      </c>
      <c r="BY420" t="s">
        <v>3</v>
      </c>
      <c r="BZ420">
        <v>0</v>
      </c>
      <c r="CA420">
        <v>0</v>
      </c>
      <c r="CB420" t="s">
        <v>3</v>
      </c>
      <c r="CE420">
        <v>0</v>
      </c>
      <c r="CF420">
        <v>0</v>
      </c>
      <c r="CG420">
        <v>0</v>
      </c>
      <c r="CH420">
        <v>35</v>
      </c>
      <c r="CI420">
        <v>4</v>
      </c>
      <c r="CJ420">
        <v>0</v>
      </c>
      <c r="CK420">
        <v>0</v>
      </c>
      <c r="CL420">
        <v>0</v>
      </c>
      <c r="CM420">
        <v>0</v>
      </c>
      <c r="CN420" t="s">
        <v>3</v>
      </c>
      <c r="CO420">
        <v>0</v>
      </c>
      <c r="CP420">
        <f t="shared" si="347"/>
        <v>0</v>
      </c>
      <c r="CQ420">
        <f t="shared" si="348"/>
        <v>87121.515599999999</v>
      </c>
      <c r="CR420">
        <f t="shared" si="349"/>
        <v>0</v>
      </c>
      <c r="CS420">
        <f t="shared" si="350"/>
        <v>0</v>
      </c>
      <c r="CT420">
        <f t="shared" si="351"/>
        <v>0</v>
      </c>
      <c r="CU420">
        <f t="shared" si="352"/>
        <v>0</v>
      </c>
      <c r="CV420">
        <f t="shared" si="353"/>
        <v>0</v>
      </c>
      <c r="CW420">
        <f t="shared" si="354"/>
        <v>0</v>
      </c>
      <c r="CX420">
        <f t="shared" si="355"/>
        <v>37.56</v>
      </c>
      <c r="CY420">
        <f>(S420+R420)*(BZ420/100)</f>
        <v>0</v>
      </c>
      <c r="CZ420">
        <f>(S420+R420)*(CA420/100)</f>
        <v>0</v>
      </c>
      <c r="DC420" t="s">
        <v>3</v>
      </c>
      <c r="DD420" t="s">
        <v>3</v>
      </c>
      <c r="DE420" t="s">
        <v>3</v>
      </c>
      <c r="DF420" t="s">
        <v>3</v>
      </c>
      <c r="DG420" t="s">
        <v>3</v>
      </c>
      <c r="DH420" t="s">
        <v>3</v>
      </c>
      <c r="DI420" t="s">
        <v>3</v>
      </c>
      <c r="DJ420" t="s">
        <v>3</v>
      </c>
      <c r="DK420" t="s">
        <v>3</v>
      </c>
      <c r="DL420" t="s">
        <v>3</v>
      </c>
      <c r="DM420" t="s">
        <v>3</v>
      </c>
      <c r="DN420">
        <v>0</v>
      </c>
      <c r="DO420">
        <v>0</v>
      </c>
      <c r="DP420">
        <v>1</v>
      </c>
      <c r="DQ420">
        <v>1</v>
      </c>
      <c r="DU420">
        <v>1009</v>
      </c>
      <c r="DV420" t="s">
        <v>78</v>
      </c>
      <c r="DW420" t="s">
        <v>78</v>
      </c>
      <c r="DX420">
        <v>1000</v>
      </c>
      <c r="DZ420" t="s">
        <v>3</v>
      </c>
      <c r="EA420" t="s">
        <v>3</v>
      </c>
      <c r="EB420" t="s">
        <v>3</v>
      </c>
      <c r="EC420" t="s">
        <v>3</v>
      </c>
      <c r="EE420">
        <v>54328897</v>
      </c>
      <c r="EF420">
        <v>8</v>
      </c>
      <c r="EG420" t="s">
        <v>31</v>
      </c>
      <c r="EH420">
        <v>0</v>
      </c>
      <c r="EI420" t="s">
        <v>3</v>
      </c>
      <c r="EJ420">
        <v>1</v>
      </c>
      <c r="EK420">
        <v>500001</v>
      </c>
      <c r="EL420" t="s">
        <v>32</v>
      </c>
      <c r="EM420" t="s">
        <v>33</v>
      </c>
      <c r="EO420" t="s">
        <v>3</v>
      </c>
      <c r="EQ420">
        <v>0</v>
      </c>
      <c r="ER420">
        <v>83330</v>
      </c>
      <c r="ES420">
        <v>11524.009999999998</v>
      </c>
      <c r="ET420">
        <v>0</v>
      </c>
      <c r="EU420">
        <v>0</v>
      </c>
      <c r="EV420">
        <v>0</v>
      </c>
      <c r="EW420">
        <v>0</v>
      </c>
      <c r="EX420">
        <v>0</v>
      </c>
      <c r="EZ420">
        <v>5</v>
      </c>
      <c r="FC420">
        <v>0</v>
      </c>
      <c r="FD420">
        <v>18</v>
      </c>
      <c r="FF420">
        <v>83330</v>
      </c>
      <c r="FQ420">
        <v>0</v>
      </c>
      <c r="FR420">
        <f t="shared" si="356"/>
        <v>0</v>
      </c>
      <c r="FS420">
        <v>0</v>
      </c>
      <c r="FX420">
        <v>0</v>
      </c>
      <c r="FY420">
        <v>0</v>
      </c>
      <c r="GA420" t="s">
        <v>80</v>
      </c>
      <c r="GD420">
        <v>1</v>
      </c>
      <c r="GF420">
        <v>2078238476</v>
      </c>
      <c r="GG420">
        <v>2</v>
      </c>
      <c r="GH420">
        <v>3</v>
      </c>
      <c r="GI420">
        <v>5</v>
      </c>
      <c r="GJ420">
        <v>0</v>
      </c>
      <c r="GK420">
        <v>0</v>
      </c>
      <c r="GL420">
        <f t="shared" si="357"/>
        <v>0</v>
      </c>
      <c r="GM420">
        <f t="shared" si="358"/>
        <v>0</v>
      </c>
      <c r="GN420">
        <f t="shared" si="359"/>
        <v>0</v>
      </c>
      <c r="GO420">
        <f t="shared" si="360"/>
        <v>0</v>
      </c>
      <c r="GP420">
        <f t="shared" si="361"/>
        <v>0</v>
      </c>
      <c r="GR420">
        <v>1</v>
      </c>
      <c r="GS420">
        <v>1</v>
      </c>
      <c r="GT420">
        <v>0</v>
      </c>
      <c r="GU420" t="s">
        <v>3</v>
      </c>
      <c r="GV420">
        <f t="shared" si="365"/>
        <v>0</v>
      </c>
      <c r="GW420">
        <v>1</v>
      </c>
      <c r="GX420">
        <f t="shared" si="363"/>
        <v>0</v>
      </c>
      <c r="HA420">
        <v>0</v>
      </c>
      <c r="HB420">
        <v>0</v>
      </c>
      <c r="HC420">
        <f t="shared" si="364"/>
        <v>0</v>
      </c>
      <c r="HE420" t="s">
        <v>35</v>
      </c>
      <c r="HF420" t="s">
        <v>36</v>
      </c>
      <c r="HM420" t="s">
        <v>3</v>
      </c>
      <c r="HN420" t="s">
        <v>3</v>
      </c>
      <c r="HO420" t="s">
        <v>3</v>
      </c>
      <c r="HP420" t="s">
        <v>3</v>
      </c>
      <c r="HQ420" t="s">
        <v>3</v>
      </c>
      <c r="IK420">
        <v>0</v>
      </c>
    </row>
    <row r="421" spans="1:255" x14ac:dyDescent="0.2">
      <c r="A421" s="2">
        <v>18</v>
      </c>
      <c r="B421" s="2">
        <v>1</v>
      </c>
      <c r="C421" s="2">
        <v>338</v>
      </c>
      <c r="D421" s="2"/>
      <c r="E421" s="2" t="s">
        <v>297</v>
      </c>
      <c r="F421" s="2" t="s">
        <v>82</v>
      </c>
      <c r="G421" s="2" t="s">
        <v>83</v>
      </c>
      <c r="H421" s="2" t="s">
        <v>40</v>
      </c>
      <c r="I421" s="2">
        <f>I411*J421</f>
        <v>0</v>
      </c>
      <c r="J421" s="2">
        <v>0.1</v>
      </c>
      <c r="K421" s="2">
        <v>0.1</v>
      </c>
      <c r="L421" s="2">
        <v>0.1358</v>
      </c>
      <c r="M421" s="2">
        <v>0</v>
      </c>
      <c r="N421" s="2">
        <f t="shared" si="327"/>
        <v>0.1358</v>
      </c>
      <c r="O421" s="2">
        <f t="shared" si="328"/>
        <v>0</v>
      </c>
      <c r="P421" s="2">
        <f t="shared" si="329"/>
        <v>0</v>
      </c>
      <c r="Q421" s="2">
        <f t="shared" si="330"/>
        <v>0</v>
      </c>
      <c r="R421" s="2">
        <f t="shared" si="331"/>
        <v>0</v>
      </c>
      <c r="S421" s="2">
        <f t="shared" si="332"/>
        <v>0</v>
      </c>
      <c r="T421" s="2">
        <f t="shared" si="333"/>
        <v>0</v>
      </c>
      <c r="U421" s="2">
        <f t="shared" si="334"/>
        <v>0</v>
      </c>
      <c r="V421" s="2">
        <f t="shared" si="335"/>
        <v>0</v>
      </c>
      <c r="W421" s="2">
        <f t="shared" si="336"/>
        <v>0</v>
      </c>
      <c r="X421" s="2">
        <f t="shared" si="337"/>
        <v>0</v>
      </c>
      <c r="Y421" s="2">
        <f t="shared" si="338"/>
        <v>0</v>
      </c>
      <c r="Z421" s="2"/>
      <c r="AA421" s="2">
        <v>69726971</v>
      </c>
      <c r="AB421" s="2">
        <f t="shared" si="339"/>
        <v>7.14</v>
      </c>
      <c r="AC421" s="2">
        <f t="shared" si="371"/>
        <v>7.14</v>
      </c>
      <c r="AD421" s="2">
        <f t="shared" si="368"/>
        <v>0</v>
      </c>
      <c r="AE421" s="2">
        <f t="shared" si="369"/>
        <v>0</v>
      </c>
      <c r="AF421" s="2">
        <f t="shared" si="366"/>
        <v>0</v>
      </c>
      <c r="AG421" s="2">
        <f t="shared" si="343"/>
        <v>0</v>
      </c>
      <c r="AH421" s="2">
        <f t="shared" si="367"/>
        <v>0</v>
      </c>
      <c r="AI421" s="2">
        <f t="shared" si="370"/>
        <v>0</v>
      </c>
      <c r="AJ421" s="2">
        <f t="shared" si="346"/>
        <v>4.45</v>
      </c>
      <c r="AK421" s="2">
        <v>7.14</v>
      </c>
      <c r="AL421" s="2">
        <v>7.14</v>
      </c>
      <c r="AM421" s="2">
        <v>0</v>
      </c>
      <c r="AN421" s="2">
        <v>0</v>
      </c>
      <c r="AO421" s="2">
        <v>0</v>
      </c>
      <c r="AP421" s="2">
        <v>0</v>
      </c>
      <c r="AQ421" s="2">
        <v>0</v>
      </c>
      <c r="AR421" s="2">
        <v>0</v>
      </c>
      <c r="AS421" s="2">
        <v>4.45</v>
      </c>
      <c r="AT421" s="2">
        <v>0</v>
      </c>
      <c r="AU421" s="2">
        <v>0</v>
      </c>
      <c r="AV421" s="2">
        <v>1</v>
      </c>
      <c r="AW421" s="2">
        <v>1</v>
      </c>
      <c r="AX421" s="2"/>
      <c r="AY421" s="2"/>
      <c r="AZ421" s="2">
        <v>1</v>
      </c>
      <c r="BA421" s="2">
        <v>1</v>
      </c>
      <c r="BB421" s="2">
        <v>1</v>
      </c>
      <c r="BC421" s="2">
        <v>1</v>
      </c>
      <c r="BD421" s="2" t="s">
        <v>3</v>
      </c>
      <c r="BE421" s="2" t="s">
        <v>3</v>
      </c>
      <c r="BF421" s="2" t="s">
        <v>3</v>
      </c>
      <c r="BG421" s="2" t="s">
        <v>3</v>
      </c>
      <c r="BH421" s="2">
        <v>3</v>
      </c>
      <c r="BI421" s="2">
        <v>1</v>
      </c>
      <c r="BJ421" s="2" t="s">
        <v>194</v>
      </c>
      <c r="BK421" s="2"/>
      <c r="BL421" s="2"/>
      <c r="BM421" s="2">
        <v>500001</v>
      </c>
      <c r="BN421" s="2">
        <v>0</v>
      </c>
      <c r="BO421" s="2" t="s">
        <v>3</v>
      </c>
      <c r="BP421" s="2">
        <v>0</v>
      </c>
      <c r="BQ421" s="2">
        <v>8</v>
      </c>
      <c r="BR421" s="2">
        <v>0</v>
      </c>
      <c r="BS421" s="2">
        <v>1</v>
      </c>
      <c r="BT421" s="2">
        <v>1</v>
      </c>
      <c r="BU421" s="2">
        <v>1</v>
      </c>
      <c r="BV421" s="2">
        <v>1</v>
      </c>
      <c r="BW421" s="2">
        <v>1</v>
      </c>
      <c r="BX421" s="2">
        <v>1</v>
      </c>
      <c r="BY421" s="2" t="s">
        <v>3</v>
      </c>
      <c r="BZ421" s="2">
        <v>0</v>
      </c>
      <c r="CA421" s="2">
        <v>0</v>
      </c>
      <c r="CB421" s="2" t="s">
        <v>3</v>
      </c>
      <c r="CC421" s="2"/>
      <c r="CD421" s="2"/>
      <c r="CE421" s="2">
        <v>0</v>
      </c>
      <c r="CF421" s="2">
        <v>0</v>
      </c>
      <c r="CG421" s="2">
        <v>0</v>
      </c>
      <c r="CH421" s="2">
        <v>35</v>
      </c>
      <c r="CI421" s="2">
        <v>5</v>
      </c>
      <c r="CJ421" s="2">
        <v>0</v>
      </c>
      <c r="CK421" s="2">
        <v>0</v>
      </c>
      <c r="CL421" s="2">
        <v>0</v>
      </c>
      <c r="CM421" s="2">
        <v>0</v>
      </c>
      <c r="CN421" s="2" t="s">
        <v>3</v>
      </c>
      <c r="CO421" s="2">
        <v>0</v>
      </c>
      <c r="CP421" s="2">
        <f t="shared" si="347"/>
        <v>0</v>
      </c>
      <c r="CQ421" s="2">
        <f t="shared" si="348"/>
        <v>7.14</v>
      </c>
      <c r="CR421" s="2">
        <f t="shared" si="349"/>
        <v>0</v>
      </c>
      <c r="CS421" s="2">
        <f t="shared" si="350"/>
        <v>0</v>
      </c>
      <c r="CT421" s="2">
        <f t="shared" si="351"/>
        <v>0</v>
      </c>
      <c r="CU421" s="2">
        <f t="shared" si="352"/>
        <v>0</v>
      </c>
      <c r="CV421" s="2">
        <f t="shared" si="353"/>
        <v>0</v>
      </c>
      <c r="CW421" s="2">
        <f t="shared" si="354"/>
        <v>0</v>
      </c>
      <c r="CX421" s="2">
        <f t="shared" si="355"/>
        <v>4.45</v>
      </c>
      <c r="CY421" s="2">
        <f>(((S421+R421)*AT421)/100)</f>
        <v>0</v>
      </c>
      <c r="CZ421" s="2">
        <f>(((S421+R421)*AU421)/100)</f>
        <v>0</v>
      </c>
      <c r="DA421" s="2"/>
      <c r="DB421" s="2"/>
      <c r="DC421" s="2" t="s">
        <v>3</v>
      </c>
      <c r="DD421" s="2" t="s">
        <v>3</v>
      </c>
      <c r="DE421" s="2" t="s">
        <v>3</v>
      </c>
      <c r="DF421" s="2" t="s">
        <v>3</v>
      </c>
      <c r="DG421" s="2" t="s">
        <v>3</v>
      </c>
      <c r="DH421" s="2" t="s">
        <v>3</v>
      </c>
      <c r="DI421" s="2" t="s">
        <v>3</v>
      </c>
      <c r="DJ421" s="2" t="s">
        <v>3</v>
      </c>
      <c r="DK421" s="2" t="s">
        <v>3</v>
      </c>
      <c r="DL421" s="2" t="s">
        <v>3</v>
      </c>
      <c r="DM421" s="2" t="s">
        <v>3</v>
      </c>
      <c r="DN421" s="2">
        <v>0</v>
      </c>
      <c r="DO421" s="2">
        <v>0</v>
      </c>
      <c r="DP421" s="2">
        <v>1</v>
      </c>
      <c r="DQ421" s="2">
        <v>1</v>
      </c>
      <c r="DR421" s="2"/>
      <c r="DS421" s="2"/>
      <c r="DT421" s="2"/>
      <c r="DU421" s="2">
        <v>1007</v>
      </c>
      <c r="DV421" s="2" t="s">
        <v>40</v>
      </c>
      <c r="DW421" s="2" t="s">
        <v>40</v>
      </c>
      <c r="DX421" s="2">
        <v>1</v>
      </c>
      <c r="DY421" s="2"/>
      <c r="DZ421" s="2" t="s">
        <v>3</v>
      </c>
      <c r="EA421" s="2" t="s">
        <v>3</v>
      </c>
      <c r="EB421" s="2" t="s">
        <v>3</v>
      </c>
      <c r="EC421" s="2" t="s">
        <v>3</v>
      </c>
      <c r="ED421" s="2"/>
      <c r="EE421" s="2">
        <v>54328897</v>
      </c>
      <c r="EF421" s="2">
        <v>8</v>
      </c>
      <c r="EG421" s="2" t="s">
        <v>31</v>
      </c>
      <c r="EH421" s="2">
        <v>0</v>
      </c>
      <c r="EI421" s="2" t="s">
        <v>3</v>
      </c>
      <c r="EJ421" s="2">
        <v>1</v>
      </c>
      <c r="EK421" s="2">
        <v>500001</v>
      </c>
      <c r="EL421" s="2" t="s">
        <v>32</v>
      </c>
      <c r="EM421" s="2" t="s">
        <v>33</v>
      </c>
      <c r="EN421" s="2"/>
      <c r="EO421" s="2" t="s">
        <v>3</v>
      </c>
      <c r="EP421" s="2"/>
      <c r="EQ421" s="2">
        <v>0</v>
      </c>
      <c r="ER421" s="2">
        <v>7.14</v>
      </c>
      <c r="ES421" s="2">
        <v>7.14</v>
      </c>
      <c r="ET421" s="2">
        <v>0</v>
      </c>
      <c r="EU421" s="2">
        <v>0</v>
      </c>
      <c r="EV421" s="2">
        <v>0</v>
      </c>
      <c r="EW421" s="2">
        <v>0</v>
      </c>
      <c r="EX421" s="2">
        <v>0</v>
      </c>
      <c r="EY421" s="2"/>
      <c r="EZ421" s="2"/>
      <c r="FA421" s="2"/>
      <c r="FB421" s="2"/>
      <c r="FC421" s="2"/>
      <c r="FD421" s="2"/>
      <c r="FE421" s="2"/>
      <c r="FF421" s="2"/>
      <c r="FG421" s="2"/>
      <c r="FH421" s="2"/>
      <c r="FI421" s="2"/>
      <c r="FJ421" s="2"/>
      <c r="FK421" s="2"/>
      <c r="FL421" s="2"/>
      <c r="FM421" s="2"/>
      <c r="FN421" s="2"/>
      <c r="FO421" s="2"/>
      <c r="FP421" s="2"/>
      <c r="FQ421" s="2">
        <v>0</v>
      </c>
      <c r="FR421" s="2">
        <f t="shared" si="356"/>
        <v>0</v>
      </c>
      <c r="FS421" s="2">
        <v>0</v>
      </c>
      <c r="FT421" s="2"/>
      <c r="FU421" s="2"/>
      <c r="FV421" s="2"/>
      <c r="FW421" s="2"/>
      <c r="FX421" s="2">
        <v>0</v>
      </c>
      <c r="FY421" s="2">
        <v>0</v>
      </c>
      <c r="FZ421" s="2"/>
      <c r="GA421" s="2" t="s">
        <v>3</v>
      </c>
      <c r="GB421" s="2"/>
      <c r="GC421" s="2"/>
      <c r="GD421" s="2">
        <v>1</v>
      </c>
      <c r="GE421" s="2"/>
      <c r="GF421" s="2">
        <v>1967222743</v>
      </c>
      <c r="GG421" s="2">
        <v>2</v>
      </c>
      <c r="GH421" s="2">
        <v>1</v>
      </c>
      <c r="GI421" s="2">
        <v>-2</v>
      </c>
      <c r="GJ421" s="2">
        <v>0</v>
      </c>
      <c r="GK421" s="2">
        <v>0</v>
      </c>
      <c r="GL421" s="2">
        <f t="shared" si="357"/>
        <v>0</v>
      </c>
      <c r="GM421" s="2">
        <f t="shared" si="358"/>
        <v>0</v>
      </c>
      <c r="GN421" s="2">
        <f t="shared" si="359"/>
        <v>0</v>
      </c>
      <c r="GO421" s="2">
        <f t="shared" si="360"/>
        <v>0</v>
      </c>
      <c r="GP421" s="2">
        <f t="shared" si="361"/>
        <v>0</v>
      </c>
      <c r="GQ421" s="2"/>
      <c r="GR421" s="2">
        <v>0</v>
      </c>
      <c r="GS421" s="2">
        <v>3</v>
      </c>
      <c r="GT421" s="2">
        <v>0</v>
      </c>
      <c r="GU421" s="2" t="s">
        <v>3</v>
      </c>
      <c r="GV421" s="2">
        <f t="shared" si="365"/>
        <v>0</v>
      </c>
      <c r="GW421" s="2">
        <v>1</v>
      </c>
      <c r="GX421" s="2">
        <f t="shared" si="363"/>
        <v>0</v>
      </c>
      <c r="GY421" s="2"/>
      <c r="GZ421" s="2"/>
      <c r="HA421" s="2">
        <v>0</v>
      </c>
      <c r="HB421" s="2">
        <v>0</v>
      </c>
      <c r="HC421" s="2">
        <f t="shared" si="364"/>
        <v>0</v>
      </c>
      <c r="HD421" s="2"/>
      <c r="HE421" s="2" t="s">
        <v>3</v>
      </c>
      <c r="HF421" s="2" t="s">
        <v>3</v>
      </c>
      <c r="HG421" s="2"/>
      <c r="HH421" s="2"/>
      <c r="HI421" s="2"/>
      <c r="HJ421" s="2"/>
      <c r="HK421" s="2"/>
      <c r="HL421" s="2"/>
      <c r="HM421" s="2" t="s">
        <v>3</v>
      </c>
      <c r="HN421" s="2" t="s">
        <v>3</v>
      </c>
      <c r="HO421" s="2" t="s">
        <v>3</v>
      </c>
      <c r="HP421" s="2" t="s">
        <v>3</v>
      </c>
      <c r="HQ421" s="2" t="s">
        <v>3</v>
      </c>
      <c r="HR421" s="2"/>
      <c r="HS421" s="2"/>
      <c r="HT421" s="2"/>
      <c r="HU421" s="2"/>
      <c r="HV421" s="2"/>
      <c r="HW421" s="2"/>
      <c r="HX421" s="2"/>
      <c r="HY421" s="2"/>
      <c r="HZ421" s="2"/>
      <c r="IA421" s="2"/>
      <c r="IB421" s="2"/>
      <c r="IC421" s="2"/>
      <c r="ID421" s="2"/>
      <c r="IE421" s="2"/>
      <c r="IF421" s="2"/>
      <c r="IG421" s="2"/>
      <c r="IH421" s="2"/>
      <c r="II421" s="2"/>
      <c r="IJ421" s="2"/>
      <c r="IK421" s="2">
        <v>0</v>
      </c>
      <c r="IL421" s="2"/>
      <c r="IM421" s="2"/>
      <c r="IN421" s="2"/>
      <c r="IO421" s="2"/>
      <c r="IP421" s="2"/>
      <c r="IQ421" s="2"/>
      <c r="IR421" s="2"/>
      <c r="IS421" s="2"/>
      <c r="IT421" s="2"/>
      <c r="IU421" s="2"/>
    </row>
    <row r="422" spans="1:255" x14ac:dyDescent="0.2">
      <c r="A422">
        <v>18</v>
      </c>
      <c r="B422">
        <v>1</v>
      </c>
      <c r="C422">
        <v>350</v>
      </c>
      <c r="E422" t="s">
        <v>297</v>
      </c>
      <c r="F422" t="s">
        <v>82</v>
      </c>
      <c r="G422" t="s">
        <v>83</v>
      </c>
      <c r="H422" t="s">
        <v>40</v>
      </c>
      <c r="I422">
        <f>I412*J422</f>
        <v>0</v>
      </c>
      <c r="J422">
        <v>0.1</v>
      </c>
      <c r="K422">
        <v>0.1</v>
      </c>
      <c r="L422">
        <v>0.1358</v>
      </c>
      <c r="M422">
        <v>0</v>
      </c>
      <c r="N422">
        <f t="shared" si="327"/>
        <v>0.1358</v>
      </c>
      <c r="O422">
        <f t="shared" si="328"/>
        <v>0</v>
      </c>
      <c r="P422">
        <f t="shared" si="329"/>
        <v>0</v>
      </c>
      <c r="Q422">
        <f t="shared" si="330"/>
        <v>0</v>
      </c>
      <c r="R422">
        <f t="shared" si="331"/>
        <v>0</v>
      </c>
      <c r="S422">
        <f t="shared" si="332"/>
        <v>0</v>
      </c>
      <c r="T422">
        <f t="shared" si="333"/>
        <v>0</v>
      </c>
      <c r="U422">
        <f t="shared" si="334"/>
        <v>0</v>
      </c>
      <c r="V422">
        <f t="shared" si="335"/>
        <v>0</v>
      </c>
      <c r="W422">
        <f t="shared" si="336"/>
        <v>0</v>
      </c>
      <c r="X422">
        <f t="shared" si="337"/>
        <v>0</v>
      </c>
      <c r="Y422">
        <f t="shared" si="338"/>
        <v>0</v>
      </c>
      <c r="AA422">
        <v>69726884</v>
      </c>
      <c r="AB422">
        <f t="shared" si="339"/>
        <v>1.97</v>
      </c>
      <c r="AC422">
        <f t="shared" si="371"/>
        <v>1.97</v>
      </c>
      <c r="AD422">
        <f t="shared" si="368"/>
        <v>0</v>
      </c>
      <c r="AE422">
        <f t="shared" si="369"/>
        <v>0</v>
      </c>
      <c r="AF422">
        <f t="shared" si="366"/>
        <v>0</v>
      </c>
      <c r="AG422">
        <f t="shared" si="343"/>
        <v>0</v>
      </c>
      <c r="AH422">
        <f t="shared" si="367"/>
        <v>0</v>
      </c>
      <c r="AI422">
        <f t="shared" si="370"/>
        <v>0</v>
      </c>
      <c r="AJ422">
        <f t="shared" si="346"/>
        <v>4.45</v>
      </c>
      <c r="AK422">
        <v>1.97</v>
      </c>
      <c r="AL422">
        <v>1.97</v>
      </c>
      <c r="AM422">
        <v>0</v>
      </c>
      <c r="AN422">
        <v>0</v>
      </c>
      <c r="AO422">
        <v>0</v>
      </c>
      <c r="AP422">
        <v>0</v>
      </c>
      <c r="AQ422">
        <v>0</v>
      </c>
      <c r="AR422">
        <v>0</v>
      </c>
      <c r="AS422">
        <v>4.45</v>
      </c>
      <c r="AT422">
        <v>0</v>
      </c>
      <c r="AU422">
        <v>0</v>
      </c>
      <c r="AV422">
        <v>1</v>
      </c>
      <c r="AW422">
        <v>1</v>
      </c>
      <c r="AZ422">
        <v>1</v>
      </c>
      <c r="BA422">
        <v>1</v>
      </c>
      <c r="BB422">
        <v>1</v>
      </c>
      <c r="BC422">
        <v>7.56</v>
      </c>
      <c r="BD422" t="s">
        <v>3</v>
      </c>
      <c r="BE422" t="s">
        <v>3</v>
      </c>
      <c r="BF422" t="s">
        <v>3</v>
      </c>
      <c r="BG422" t="s">
        <v>3</v>
      </c>
      <c r="BH422">
        <v>3</v>
      </c>
      <c r="BI422">
        <v>1</v>
      </c>
      <c r="BJ422" t="s">
        <v>194</v>
      </c>
      <c r="BM422">
        <v>500001</v>
      </c>
      <c r="BN422">
        <v>0</v>
      </c>
      <c r="BO422" t="s">
        <v>3</v>
      </c>
      <c r="BP422">
        <v>0</v>
      </c>
      <c r="BQ422">
        <v>8</v>
      </c>
      <c r="BR422">
        <v>0</v>
      </c>
      <c r="BS422">
        <v>1</v>
      </c>
      <c r="BT422">
        <v>1</v>
      </c>
      <c r="BU422">
        <v>1</v>
      </c>
      <c r="BV422">
        <v>1</v>
      </c>
      <c r="BW422">
        <v>1</v>
      </c>
      <c r="BX422">
        <v>1</v>
      </c>
      <c r="BY422" t="s">
        <v>3</v>
      </c>
      <c r="BZ422">
        <v>0</v>
      </c>
      <c r="CA422">
        <v>0</v>
      </c>
      <c r="CB422" t="s">
        <v>3</v>
      </c>
      <c r="CE422">
        <v>0</v>
      </c>
      <c r="CF422">
        <v>0</v>
      </c>
      <c r="CG422">
        <v>0</v>
      </c>
      <c r="CH422">
        <v>35</v>
      </c>
      <c r="CI422">
        <v>5</v>
      </c>
      <c r="CJ422">
        <v>0</v>
      </c>
      <c r="CK422">
        <v>0</v>
      </c>
      <c r="CL422">
        <v>0</v>
      </c>
      <c r="CM422">
        <v>0</v>
      </c>
      <c r="CN422" t="s">
        <v>3</v>
      </c>
      <c r="CO422">
        <v>0</v>
      </c>
      <c r="CP422">
        <f t="shared" si="347"/>
        <v>0</v>
      </c>
      <c r="CQ422">
        <f t="shared" si="348"/>
        <v>14.893199999999998</v>
      </c>
      <c r="CR422">
        <f t="shared" si="349"/>
        <v>0</v>
      </c>
      <c r="CS422">
        <f t="shared" si="350"/>
        <v>0</v>
      </c>
      <c r="CT422">
        <f t="shared" si="351"/>
        <v>0</v>
      </c>
      <c r="CU422">
        <f t="shared" si="352"/>
        <v>0</v>
      </c>
      <c r="CV422">
        <f t="shared" si="353"/>
        <v>0</v>
      </c>
      <c r="CW422">
        <f t="shared" si="354"/>
        <v>0</v>
      </c>
      <c r="CX422">
        <f t="shared" si="355"/>
        <v>4.45</v>
      </c>
      <c r="CY422">
        <f>(S422+R422)*(BZ422/100)</f>
        <v>0</v>
      </c>
      <c r="CZ422">
        <f>(S422+R422)*(CA422/100)</f>
        <v>0</v>
      </c>
      <c r="DC422" t="s">
        <v>3</v>
      </c>
      <c r="DD422" t="s">
        <v>3</v>
      </c>
      <c r="DE422" t="s">
        <v>3</v>
      </c>
      <c r="DF422" t="s">
        <v>3</v>
      </c>
      <c r="DG422" t="s">
        <v>3</v>
      </c>
      <c r="DH422" t="s">
        <v>3</v>
      </c>
      <c r="DI422" t="s">
        <v>3</v>
      </c>
      <c r="DJ422" t="s">
        <v>3</v>
      </c>
      <c r="DK422" t="s">
        <v>3</v>
      </c>
      <c r="DL422" t="s">
        <v>3</v>
      </c>
      <c r="DM422" t="s">
        <v>3</v>
      </c>
      <c r="DN422">
        <v>0</v>
      </c>
      <c r="DO422">
        <v>0</v>
      </c>
      <c r="DP422">
        <v>1</v>
      </c>
      <c r="DQ422">
        <v>1</v>
      </c>
      <c r="DU422">
        <v>1007</v>
      </c>
      <c r="DV422" t="s">
        <v>40</v>
      </c>
      <c r="DW422" t="s">
        <v>40</v>
      </c>
      <c r="DX422">
        <v>1</v>
      </c>
      <c r="DZ422" t="s">
        <v>3</v>
      </c>
      <c r="EA422" t="s">
        <v>3</v>
      </c>
      <c r="EB422" t="s">
        <v>3</v>
      </c>
      <c r="EC422" t="s">
        <v>3</v>
      </c>
      <c r="EE422">
        <v>54328897</v>
      </c>
      <c r="EF422">
        <v>8</v>
      </c>
      <c r="EG422" t="s">
        <v>31</v>
      </c>
      <c r="EH422">
        <v>0</v>
      </c>
      <c r="EI422" t="s">
        <v>3</v>
      </c>
      <c r="EJ422">
        <v>1</v>
      </c>
      <c r="EK422">
        <v>500001</v>
      </c>
      <c r="EL422" t="s">
        <v>32</v>
      </c>
      <c r="EM422" t="s">
        <v>33</v>
      </c>
      <c r="EO422" t="s">
        <v>3</v>
      </c>
      <c r="EQ422">
        <v>0</v>
      </c>
      <c r="ER422">
        <v>14.19</v>
      </c>
      <c r="ES422">
        <v>1.97</v>
      </c>
      <c r="ET422">
        <v>0</v>
      </c>
      <c r="EU422">
        <v>0</v>
      </c>
      <c r="EV422">
        <v>0</v>
      </c>
      <c r="EW422">
        <v>0</v>
      </c>
      <c r="EX422">
        <v>0</v>
      </c>
      <c r="EZ422">
        <v>5</v>
      </c>
      <c r="FC422">
        <v>0</v>
      </c>
      <c r="FD422">
        <v>18</v>
      </c>
      <c r="FF422">
        <v>14.19</v>
      </c>
      <c r="FQ422">
        <v>0</v>
      </c>
      <c r="FR422">
        <f t="shared" si="356"/>
        <v>0</v>
      </c>
      <c r="FS422">
        <v>0</v>
      </c>
      <c r="FX422">
        <v>0</v>
      </c>
      <c r="FY422">
        <v>0</v>
      </c>
      <c r="GA422" t="s">
        <v>85</v>
      </c>
      <c r="GD422">
        <v>1</v>
      </c>
      <c r="GF422">
        <v>1967222743</v>
      </c>
      <c r="GG422">
        <v>2</v>
      </c>
      <c r="GH422">
        <v>3</v>
      </c>
      <c r="GI422">
        <v>5</v>
      </c>
      <c r="GJ422">
        <v>0</v>
      </c>
      <c r="GK422">
        <v>0</v>
      </c>
      <c r="GL422">
        <f t="shared" si="357"/>
        <v>0</v>
      </c>
      <c r="GM422">
        <f t="shared" si="358"/>
        <v>0</v>
      </c>
      <c r="GN422">
        <f t="shared" si="359"/>
        <v>0</v>
      </c>
      <c r="GO422">
        <f t="shared" si="360"/>
        <v>0</v>
      </c>
      <c r="GP422">
        <f t="shared" si="361"/>
        <v>0</v>
      </c>
      <c r="GR422">
        <v>1</v>
      </c>
      <c r="GS422">
        <v>1</v>
      </c>
      <c r="GT422">
        <v>0</v>
      </c>
      <c r="GU422" t="s">
        <v>3</v>
      </c>
      <c r="GV422">
        <f t="shared" si="365"/>
        <v>0</v>
      </c>
      <c r="GW422">
        <v>1</v>
      </c>
      <c r="GX422">
        <f t="shared" si="363"/>
        <v>0</v>
      </c>
      <c r="HA422">
        <v>0</v>
      </c>
      <c r="HB422">
        <v>0</v>
      </c>
      <c r="HC422">
        <f t="shared" si="364"/>
        <v>0</v>
      </c>
      <c r="HE422" t="s">
        <v>35</v>
      </c>
      <c r="HF422" t="s">
        <v>36</v>
      </c>
      <c r="HM422" t="s">
        <v>3</v>
      </c>
      <c r="HN422" t="s">
        <v>3</v>
      </c>
      <c r="HO422" t="s">
        <v>3</v>
      </c>
      <c r="HP422" t="s">
        <v>3</v>
      </c>
      <c r="HQ422" t="s">
        <v>3</v>
      </c>
      <c r="IK422">
        <v>0</v>
      </c>
    </row>
    <row r="423" spans="1:255" x14ac:dyDescent="0.2">
      <c r="A423" s="2">
        <v>18</v>
      </c>
      <c r="B423" s="2">
        <v>1</v>
      </c>
      <c r="C423" s="2">
        <v>337</v>
      </c>
      <c r="D423" s="2"/>
      <c r="E423" s="2" t="s">
        <v>298</v>
      </c>
      <c r="F423" s="2" t="s">
        <v>60</v>
      </c>
      <c r="G423" s="2" t="s">
        <v>61</v>
      </c>
      <c r="H423" s="2" t="s">
        <v>261</v>
      </c>
      <c r="I423" s="2">
        <f>I411*J423</f>
        <v>0</v>
      </c>
      <c r="J423" s="2">
        <v>800</v>
      </c>
      <c r="K423" s="2">
        <v>800</v>
      </c>
      <c r="L423" s="2">
        <v>1086.4000000000001</v>
      </c>
      <c r="M423" s="2">
        <v>0</v>
      </c>
      <c r="N423" s="2">
        <f t="shared" si="327"/>
        <v>1086.4000000000001</v>
      </c>
      <c r="O423" s="2">
        <f t="shared" si="328"/>
        <v>0</v>
      </c>
      <c r="P423" s="2">
        <f t="shared" si="329"/>
        <v>0</v>
      </c>
      <c r="Q423" s="2">
        <f t="shared" si="330"/>
        <v>0</v>
      </c>
      <c r="R423" s="2">
        <f t="shared" si="331"/>
        <v>0</v>
      </c>
      <c r="S423" s="2">
        <f t="shared" si="332"/>
        <v>0</v>
      </c>
      <c r="T423" s="2">
        <f t="shared" si="333"/>
        <v>0</v>
      </c>
      <c r="U423" s="2">
        <f t="shared" si="334"/>
        <v>0</v>
      </c>
      <c r="V423" s="2">
        <f t="shared" si="335"/>
        <v>0</v>
      </c>
      <c r="W423" s="2">
        <f t="shared" si="336"/>
        <v>0</v>
      </c>
      <c r="X423" s="2">
        <f t="shared" si="337"/>
        <v>0</v>
      </c>
      <c r="Y423" s="2">
        <f t="shared" si="338"/>
        <v>0</v>
      </c>
      <c r="Z423" s="2"/>
      <c r="AA423" s="2">
        <v>69726971</v>
      </c>
      <c r="AB423" s="2">
        <f t="shared" si="339"/>
        <v>0.5</v>
      </c>
      <c r="AC423" s="2">
        <f t="shared" si="371"/>
        <v>0.5</v>
      </c>
      <c r="AD423" s="2">
        <f t="shared" si="368"/>
        <v>0</v>
      </c>
      <c r="AE423" s="2">
        <f t="shared" si="369"/>
        <v>0</v>
      </c>
      <c r="AF423" s="2">
        <f t="shared" si="366"/>
        <v>0</v>
      </c>
      <c r="AG423" s="2">
        <f t="shared" si="343"/>
        <v>0</v>
      </c>
      <c r="AH423" s="2">
        <f t="shared" si="367"/>
        <v>0</v>
      </c>
      <c r="AI423" s="2">
        <f t="shared" si="370"/>
        <v>0</v>
      </c>
      <c r="AJ423" s="2">
        <f t="shared" si="346"/>
        <v>0</v>
      </c>
      <c r="AK423" s="2">
        <v>0.5</v>
      </c>
      <c r="AL423" s="2">
        <v>0.5</v>
      </c>
      <c r="AM423" s="2">
        <v>0</v>
      </c>
      <c r="AN423" s="2">
        <v>0</v>
      </c>
      <c r="AO423" s="2">
        <v>0</v>
      </c>
      <c r="AP423" s="2">
        <v>0</v>
      </c>
      <c r="AQ423" s="2">
        <v>0</v>
      </c>
      <c r="AR423" s="2">
        <v>0</v>
      </c>
      <c r="AS423" s="2">
        <v>0</v>
      </c>
      <c r="AT423" s="2">
        <v>0</v>
      </c>
      <c r="AU423" s="2">
        <v>0</v>
      </c>
      <c r="AV423" s="2">
        <v>1</v>
      </c>
      <c r="AW423" s="2">
        <v>1</v>
      </c>
      <c r="AX423" s="2"/>
      <c r="AY423" s="2"/>
      <c r="AZ423" s="2">
        <v>1</v>
      </c>
      <c r="BA423" s="2">
        <v>1</v>
      </c>
      <c r="BB423" s="2">
        <v>1</v>
      </c>
      <c r="BC423" s="2">
        <v>1</v>
      </c>
      <c r="BD423" s="2" t="s">
        <v>3</v>
      </c>
      <c r="BE423" s="2" t="s">
        <v>3</v>
      </c>
      <c r="BF423" s="2" t="s">
        <v>3</v>
      </c>
      <c r="BG423" s="2" t="s">
        <v>3</v>
      </c>
      <c r="BH423" s="2">
        <v>3</v>
      </c>
      <c r="BI423" s="2">
        <v>1</v>
      </c>
      <c r="BJ423" s="2" t="s">
        <v>262</v>
      </c>
      <c r="BK423" s="2"/>
      <c r="BL423" s="2"/>
      <c r="BM423" s="2">
        <v>500001</v>
      </c>
      <c r="BN423" s="2">
        <v>0</v>
      </c>
      <c r="BO423" s="2" t="s">
        <v>3</v>
      </c>
      <c r="BP423" s="2">
        <v>0</v>
      </c>
      <c r="BQ423" s="2">
        <v>8</v>
      </c>
      <c r="BR423" s="2">
        <v>0</v>
      </c>
      <c r="BS423" s="2">
        <v>1</v>
      </c>
      <c r="BT423" s="2">
        <v>1</v>
      </c>
      <c r="BU423" s="2">
        <v>1</v>
      </c>
      <c r="BV423" s="2">
        <v>1</v>
      </c>
      <c r="BW423" s="2">
        <v>1</v>
      </c>
      <c r="BX423" s="2">
        <v>1</v>
      </c>
      <c r="BY423" s="2" t="s">
        <v>3</v>
      </c>
      <c r="BZ423" s="2">
        <v>0</v>
      </c>
      <c r="CA423" s="2">
        <v>0</v>
      </c>
      <c r="CB423" s="2" t="s">
        <v>3</v>
      </c>
      <c r="CC423" s="2"/>
      <c r="CD423" s="2"/>
      <c r="CE423" s="2">
        <v>0</v>
      </c>
      <c r="CF423" s="2">
        <v>0</v>
      </c>
      <c r="CG423" s="2">
        <v>0</v>
      </c>
      <c r="CH423" s="2">
        <v>35</v>
      </c>
      <c r="CI423" s="2">
        <v>6</v>
      </c>
      <c r="CJ423" s="2">
        <v>0</v>
      </c>
      <c r="CK423" s="2">
        <v>0</v>
      </c>
      <c r="CL423" s="2">
        <v>0</v>
      </c>
      <c r="CM423" s="2">
        <v>0</v>
      </c>
      <c r="CN423" s="2" t="s">
        <v>3</v>
      </c>
      <c r="CO423" s="2">
        <v>0</v>
      </c>
      <c r="CP423" s="2">
        <f t="shared" si="347"/>
        <v>0</v>
      </c>
      <c r="CQ423" s="2">
        <f t="shared" si="348"/>
        <v>0.5</v>
      </c>
      <c r="CR423" s="2">
        <f t="shared" si="349"/>
        <v>0</v>
      </c>
      <c r="CS423" s="2">
        <f t="shared" si="350"/>
        <v>0</v>
      </c>
      <c r="CT423" s="2">
        <f t="shared" si="351"/>
        <v>0</v>
      </c>
      <c r="CU423" s="2">
        <f t="shared" si="352"/>
        <v>0</v>
      </c>
      <c r="CV423" s="2">
        <f t="shared" si="353"/>
        <v>0</v>
      </c>
      <c r="CW423" s="2">
        <f t="shared" si="354"/>
        <v>0</v>
      </c>
      <c r="CX423" s="2">
        <f t="shared" si="355"/>
        <v>0</v>
      </c>
      <c r="CY423" s="2">
        <f>(((S423+R423)*AT423)/100)</f>
        <v>0</v>
      </c>
      <c r="CZ423" s="2">
        <f>(((S423+R423)*AU423)/100)</f>
        <v>0</v>
      </c>
      <c r="DA423" s="2"/>
      <c r="DB423" s="2"/>
      <c r="DC423" s="2" t="s">
        <v>3</v>
      </c>
      <c r="DD423" s="2" t="s">
        <v>3</v>
      </c>
      <c r="DE423" s="2" t="s">
        <v>3</v>
      </c>
      <c r="DF423" s="2" t="s">
        <v>3</v>
      </c>
      <c r="DG423" s="2" t="s">
        <v>3</v>
      </c>
      <c r="DH423" s="2" t="s">
        <v>3</v>
      </c>
      <c r="DI423" s="2" t="s">
        <v>3</v>
      </c>
      <c r="DJ423" s="2" t="s">
        <v>3</v>
      </c>
      <c r="DK423" s="2" t="s">
        <v>3</v>
      </c>
      <c r="DL423" s="2" t="s">
        <v>3</v>
      </c>
      <c r="DM423" s="2" t="s">
        <v>3</v>
      </c>
      <c r="DN423" s="2">
        <v>0</v>
      </c>
      <c r="DO423" s="2">
        <v>0</v>
      </c>
      <c r="DP423" s="2">
        <v>1</v>
      </c>
      <c r="DQ423" s="2">
        <v>1</v>
      </c>
      <c r="DR423" s="2"/>
      <c r="DS423" s="2"/>
      <c r="DT423" s="2"/>
      <c r="DU423" s="2">
        <v>1010</v>
      </c>
      <c r="DV423" s="2" t="s">
        <v>261</v>
      </c>
      <c r="DW423" s="2" t="s">
        <v>62</v>
      </c>
      <c r="DX423" s="2">
        <v>1</v>
      </c>
      <c r="DY423" s="2"/>
      <c r="DZ423" s="2" t="s">
        <v>3</v>
      </c>
      <c r="EA423" s="2" t="s">
        <v>3</v>
      </c>
      <c r="EB423" s="2" t="s">
        <v>3</v>
      </c>
      <c r="EC423" s="2" t="s">
        <v>3</v>
      </c>
      <c r="ED423" s="2"/>
      <c r="EE423" s="2">
        <v>54328897</v>
      </c>
      <c r="EF423" s="2">
        <v>8</v>
      </c>
      <c r="EG423" s="2" t="s">
        <v>31</v>
      </c>
      <c r="EH423" s="2">
        <v>0</v>
      </c>
      <c r="EI423" s="2" t="s">
        <v>3</v>
      </c>
      <c r="EJ423" s="2">
        <v>1</v>
      </c>
      <c r="EK423" s="2">
        <v>500001</v>
      </c>
      <c r="EL423" s="2" t="s">
        <v>32</v>
      </c>
      <c r="EM423" s="2" t="s">
        <v>33</v>
      </c>
      <c r="EN423" s="2"/>
      <c r="EO423" s="2" t="s">
        <v>3</v>
      </c>
      <c r="EP423" s="2"/>
      <c r="EQ423" s="2">
        <v>0</v>
      </c>
      <c r="ER423" s="2">
        <v>0.5</v>
      </c>
      <c r="ES423" s="2">
        <v>0.5</v>
      </c>
      <c r="ET423" s="2">
        <v>0</v>
      </c>
      <c r="EU423" s="2">
        <v>0</v>
      </c>
      <c r="EV423" s="2">
        <v>0</v>
      </c>
      <c r="EW423" s="2">
        <v>0</v>
      </c>
      <c r="EX423" s="2">
        <v>0</v>
      </c>
      <c r="EY423" s="2"/>
      <c r="EZ423" s="2"/>
      <c r="FA423" s="2"/>
      <c r="FB423" s="2"/>
      <c r="FC423" s="2"/>
      <c r="FD423" s="2"/>
      <c r="FE423" s="2"/>
      <c r="FF423" s="2"/>
      <c r="FG423" s="2"/>
      <c r="FH423" s="2"/>
      <c r="FI423" s="2"/>
      <c r="FJ423" s="2"/>
      <c r="FK423" s="2"/>
      <c r="FL423" s="2"/>
      <c r="FM423" s="2"/>
      <c r="FN423" s="2"/>
      <c r="FO423" s="2"/>
      <c r="FP423" s="2"/>
      <c r="FQ423" s="2">
        <v>0</v>
      </c>
      <c r="FR423" s="2">
        <f t="shared" si="356"/>
        <v>0</v>
      </c>
      <c r="FS423" s="2">
        <v>0</v>
      </c>
      <c r="FT423" s="2"/>
      <c r="FU423" s="2"/>
      <c r="FV423" s="2"/>
      <c r="FW423" s="2"/>
      <c r="FX423" s="2">
        <v>0</v>
      </c>
      <c r="FY423" s="2">
        <v>0</v>
      </c>
      <c r="FZ423" s="2"/>
      <c r="GA423" s="2" t="s">
        <v>3</v>
      </c>
      <c r="GB423" s="2"/>
      <c r="GC423" s="2"/>
      <c r="GD423" s="2">
        <v>1</v>
      </c>
      <c r="GE423" s="2"/>
      <c r="GF423" s="2">
        <v>1780800926</v>
      </c>
      <c r="GG423" s="2">
        <v>2</v>
      </c>
      <c r="GH423" s="2">
        <v>1</v>
      </c>
      <c r="GI423" s="2">
        <v>-2</v>
      </c>
      <c r="GJ423" s="2">
        <v>0</v>
      </c>
      <c r="GK423" s="2">
        <v>0</v>
      </c>
      <c r="GL423" s="2">
        <f t="shared" si="357"/>
        <v>0</v>
      </c>
      <c r="GM423" s="2">
        <f t="shared" si="358"/>
        <v>0</v>
      </c>
      <c r="GN423" s="2">
        <f t="shared" si="359"/>
        <v>0</v>
      </c>
      <c r="GO423" s="2">
        <f t="shared" si="360"/>
        <v>0</v>
      </c>
      <c r="GP423" s="2">
        <f t="shared" si="361"/>
        <v>0</v>
      </c>
      <c r="GQ423" s="2"/>
      <c r="GR423" s="2">
        <v>0</v>
      </c>
      <c r="GS423" s="2">
        <v>3</v>
      </c>
      <c r="GT423" s="2">
        <v>0</v>
      </c>
      <c r="GU423" s="2" t="s">
        <v>3</v>
      </c>
      <c r="GV423" s="2">
        <f t="shared" si="365"/>
        <v>0</v>
      </c>
      <c r="GW423" s="2">
        <v>1</v>
      </c>
      <c r="GX423" s="2">
        <f t="shared" si="363"/>
        <v>0</v>
      </c>
      <c r="GY423" s="2"/>
      <c r="GZ423" s="2"/>
      <c r="HA423" s="2">
        <v>0</v>
      </c>
      <c r="HB423" s="2">
        <v>0</v>
      </c>
      <c r="HC423" s="2">
        <f t="shared" si="364"/>
        <v>0</v>
      </c>
      <c r="HD423" s="2"/>
      <c r="HE423" s="2" t="s">
        <v>3</v>
      </c>
      <c r="HF423" s="2" t="s">
        <v>3</v>
      </c>
      <c r="HG423" s="2"/>
      <c r="HH423" s="2"/>
      <c r="HI423" s="2"/>
      <c r="HJ423" s="2"/>
      <c r="HK423" s="2"/>
      <c r="HL423" s="2"/>
      <c r="HM423" s="2" t="s">
        <v>3</v>
      </c>
      <c r="HN423" s="2" t="s">
        <v>3</v>
      </c>
      <c r="HO423" s="2" t="s">
        <v>3</v>
      </c>
      <c r="HP423" s="2" t="s">
        <v>3</v>
      </c>
      <c r="HQ423" s="2" t="s">
        <v>3</v>
      </c>
      <c r="HR423" s="2"/>
      <c r="HS423" s="2"/>
      <c r="HT423" s="2"/>
      <c r="HU423" s="2"/>
      <c r="HV423" s="2"/>
      <c r="HW423" s="2"/>
      <c r="HX423" s="2"/>
      <c r="HY423" s="2"/>
      <c r="HZ423" s="2"/>
      <c r="IA423" s="2"/>
      <c r="IB423" s="2"/>
      <c r="IC423" s="2"/>
      <c r="ID423" s="2"/>
      <c r="IE423" s="2"/>
      <c r="IF423" s="2"/>
      <c r="IG423" s="2"/>
      <c r="IH423" s="2"/>
      <c r="II423" s="2"/>
      <c r="IJ423" s="2"/>
      <c r="IK423" s="2">
        <v>0</v>
      </c>
      <c r="IL423" s="2"/>
      <c r="IM423" s="2"/>
      <c r="IN423" s="2"/>
      <c r="IO423" s="2"/>
      <c r="IP423" s="2"/>
      <c r="IQ423" s="2"/>
      <c r="IR423" s="2"/>
      <c r="IS423" s="2"/>
      <c r="IT423" s="2"/>
      <c r="IU423" s="2"/>
    </row>
    <row r="424" spans="1:255" x14ac:dyDescent="0.2">
      <c r="A424">
        <v>18</v>
      </c>
      <c r="B424">
        <v>1</v>
      </c>
      <c r="C424">
        <v>349</v>
      </c>
      <c r="E424" t="s">
        <v>298</v>
      </c>
      <c r="F424" t="s">
        <v>60</v>
      </c>
      <c r="G424" t="s">
        <v>61</v>
      </c>
      <c r="H424" t="s">
        <v>261</v>
      </c>
      <c r="I424">
        <f>I412*J424</f>
        <v>0</v>
      </c>
      <c r="J424">
        <v>800</v>
      </c>
      <c r="K424">
        <v>800</v>
      </c>
      <c r="L424">
        <v>1086.4000000000001</v>
      </c>
      <c r="M424">
        <v>0</v>
      </c>
      <c r="N424">
        <f t="shared" si="327"/>
        <v>1086.4000000000001</v>
      </c>
      <c r="O424">
        <f t="shared" si="328"/>
        <v>0</v>
      </c>
      <c r="P424">
        <f t="shared" si="329"/>
        <v>0</v>
      </c>
      <c r="Q424">
        <f t="shared" si="330"/>
        <v>0</v>
      </c>
      <c r="R424">
        <f t="shared" si="331"/>
        <v>0</v>
      </c>
      <c r="S424">
        <f t="shared" si="332"/>
        <v>0</v>
      </c>
      <c r="T424">
        <f t="shared" si="333"/>
        <v>0</v>
      </c>
      <c r="U424">
        <f t="shared" si="334"/>
        <v>0</v>
      </c>
      <c r="V424">
        <f t="shared" si="335"/>
        <v>0</v>
      </c>
      <c r="W424">
        <f t="shared" si="336"/>
        <v>0</v>
      </c>
      <c r="X424">
        <f t="shared" si="337"/>
        <v>0</v>
      </c>
      <c r="Y424">
        <f t="shared" si="338"/>
        <v>0</v>
      </c>
      <c r="AA424">
        <v>69726884</v>
      </c>
      <c r="AB424">
        <f t="shared" si="339"/>
        <v>0.02</v>
      </c>
      <c r="AC424">
        <f t="shared" si="371"/>
        <v>0.02</v>
      </c>
      <c r="AD424">
        <f t="shared" si="368"/>
        <v>0</v>
      </c>
      <c r="AE424">
        <f t="shared" si="369"/>
        <v>0</v>
      </c>
      <c r="AF424">
        <f t="shared" si="366"/>
        <v>0</v>
      </c>
      <c r="AG424">
        <f t="shared" si="343"/>
        <v>0</v>
      </c>
      <c r="AH424">
        <f t="shared" si="367"/>
        <v>0</v>
      </c>
      <c r="AI424">
        <f t="shared" si="370"/>
        <v>0</v>
      </c>
      <c r="AJ424">
        <f t="shared" si="346"/>
        <v>0</v>
      </c>
      <c r="AK424">
        <v>0.02</v>
      </c>
      <c r="AL424">
        <v>0.02</v>
      </c>
      <c r="AM424">
        <v>0</v>
      </c>
      <c r="AN424">
        <v>0</v>
      </c>
      <c r="AO424">
        <v>0</v>
      </c>
      <c r="AP424">
        <v>0</v>
      </c>
      <c r="AQ424">
        <v>0</v>
      </c>
      <c r="AR424">
        <v>0</v>
      </c>
      <c r="AS424">
        <v>0</v>
      </c>
      <c r="AT424">
        <v>0</v>
      </c>
      <c r="AU424">
        <v>0</v>
      </c>
      <c r="AV424">
        <v>1</v>
      </c>
      <c r="AW424">
        <v>1</v>
      </c>
      <c r="AZ424">
        <v>1</v>
      </c>
      <c r="BA424">
        <v>1</v>
      </c>
      <c r="BB424">
        <v>1</v>
      </c>
      <c r="BC424">
        <v>7.56</v>
      </c>
      <c r="BD424" t="s">
        <v>3</v>
      </c>
      <c r="BE424" t="s">
        <v>3</v>
      </c>
      <c r="BF424" t="s">
        <v>3</v>
      </c>
      <c r="BG424" t="s">
        <v>3</v>
      </c>
      <c r="BH424">
        <v>3</v>
      </c>
      <c r="BI424">
        <v>1</v>
      </c>
      <c r="BJ424" t="s">
        <v>262</v>
      </c>
      <c r="BM424">
        <v>500001</v>
      </c>
      <c r="BN424">
        <v>0</v>
      </c>
      <c r="BO424" t="s">
        <v>3</v>
      </c>
      <c r="BP424">
        <v>0</v>
      </c>
      <c r="BQ424">
        <v>8</v>
      </c>
      <c r="BR424">
        <v>0</v>
      </c>
      <c r="BS424">
        <v>1</v>
      </c>
      <c r="BT424">
        <v>1</v>
      </c>
      <c r="BU424">
        <v>1</v>
      </c>
      <c r="BV424">
        <v>1</v>
      </c>
      <c r="BW424">
        <v>1</v>
      </c>
      <c r="BX424">
        <v>1</v>
      </c>
      <c r="BY424" t="s">
        <v>3</v>
      </c>
      <c r="BZ424">
        <v>0</v>
      </c>
      <c r="CA424">
        <v>0</v>
      </c>
      <c r="CB424" t="s">
        <v>3</v>
      </c>
      <c r="CE424">
        <v>0</v>
      </c>
      <c r="CF424">
        <v>0</v>
      </c>
      <c r="CG424">
        <v>0</v>
      </c>
      <c r="CH424">
        <v>35</v>
      </c>
      <c r="CI424">
        <v>6</v>
      </c>
      <c r="CJ424">
        <v>0</v>
      </c>
      <c r="CK424">
        <v>0</v>
      </c>
      <c r="CL424">
        <v>0</v>
      </c>
      <c r="CM424">
        <v>0</v>
      </c>
      <c r="CN424" t="s">
        <v>3</v>
      </c>
      <c r="CO424">
        <v>0</v>
      </c>
      <c r="CP424">
        <f t="shared" si="347"/>
        <v>0</v>
      </c>
      <c r="CQ424">
        <f t="shared" si="348"/>
        <v>0.1512</v>
      </c>
      <c r="CR424">
        <f t="shared" si="349"/>
        <v>0</v>
      </c>
      <c r="CS424">
        <f t="shared" si="350"/>
        <v>0</v>
      </c>
      <c r="CT424">
        <f t="shared" si="351"/>
        <v>0</v>
      </c>
      <c r="CU424">
        <f t="shared" si="352"/>
        <v>0</v>
      </c>
      <c r="CV424">
        <f t="shared" si="353"/>
        <v>0</v>
      </c>
      <c r="CW424">
        <f t="shared" si="354"/>
        <v>0</v>
      </c>
      <c r="CX424">
        <f t="shared" si="355"/>
        <v>0</v>
      </c>
      <c r="CY424">
        <f>(S424+R424)*(BZ424/100)</f>
        <v>0</v>
      </c>
      <c r="CZ424">
        <f>(S424+R424)*(CA424/100)</f>
        <v>0</v>
      </c>
      <c r="DC424" t="s">
        <v>3</v>
      </c>
      <c r="DD424" t="s">
        <v>3</v>
      </c>
      <c r="DE424" t="s">
        <v>3</v>
      </c>
      <c r="DF424" t="s">
        <v>3</v>
      </c>
      <c r="DG424" t="s">
        <v>3</v>
      </c>
      <c r="DH424" t="s">
        <v>3</v>
      </c>
      <c r="DI424" t="s">
        <v>3</v>
      </c>
      <c r="DJ424" t="s">
        <v>3</v>
      </c>
      <c r="DK424" t="s">
        <v>3</v>
      </c>
      <c r="DL424" t="s">
        <v>3</v>
      </c>
      <c r="DM424" t="s">
        <v>3</v>
      </c>
      <c r="DN424">
        <v>0</v>
      </c>
      <c r="DO424">
        <v>0</v>
      </c>
      <c r="DP424">
        <v>1</v>
      </c>
      <c r="DQ424">
        <v>1</v>
      </c>
      <c r="DU424">
        <v>1010</v>
      </c>
      <c r="DV424" t="s">
        <v>261</v>
      </c>
      <c r="DW424" t="s">
        <v>62</v>
      </c>
      <c r="DX424">
        <v>1</v>
      </c>
      <c r="DZ424" t="s">
        <v>3</v>
      </c>
      <c r="EA424" t="s">
        <v>3</v>
      </c>
      <c r="EB424" t="s">
        <v>3</v>
      </c>
      <c r="EC424" t="s">
        <v>3</v>
      </c>
      <c r="EE424">
        <v>54328897</v>
      </c>
      <c r="EF424">
        <v>8</v>
      </c>
      <c r="EG424" t="s">
        <v>31</v>
      </c>
      <c r="EH424">
        <v>0</v>
      </c>
      <c r="EI424" t="s">
        <v>3</v>
      </c>
      <c r="EJ424">
        <v>1</v>
      </c>
      <c r="EK424">
        <v>500001</v>
      </c>
      <c r="EL424" t="s">
        <v>32</v>
      </c>
      <c r="EM424" t="s">
        <v>33</v>
      </c>
      <c r="EO424" t="s">
        <v>3</v>
      </c>
      <c r="EQ424">
        <v>0</v>
      </c>
      <c r="ER424">
        <v>0.14000000000000001</v>
      </c>
      <c r="ES424">
        <v>0.02</v>
      </c>
      <c r="ET424">
        <v>0</v>
      </c>
      <c r="EU424">
        <v>0</v>
      </c>
      <c r="EV424">
        <v>0</v>
      </c>
      <c r="EW424">
        <v>0</v>
      </c>
      <c r="EX424">
        <v>0</v>
      </c>
      <c r="EZ424">
        <v>5</v>
      </c>
      <c r="FC424">
        <v>0</v>
      </c>
      <c r="FD424">
        <v>18</v>
      </c>
      <c r="FF424">
        <v>0.14000000000000001</v>
      </c>
      <c r="FQ424">
        <v>0</v>
      </c>
      <c r="FR424">
        <f t="shared" si="356"/>
        <v>0</v>
      </c>
      <c r="FS424">
        <v>0</v>
      </c>
      <c r="FX424">
        <v>0</v>
      </c>
      <c r="FY424">
        <v>0</v>
      </c>
      <c r="GA424" t="s">
        <v>64</v>
      </c>
      <c r="GD424">
        <v>1</v>
      </c>
      <c r="GF424">
        <v>1780800926</v>
      </c>
      <c r="GG424">
        <v>2</v>
      </c>
      <c r="GH424">
        <v>3</v>
      </c>
      <c r="GI424">
        <v>5</v>
      </c>
      <c r="GJ424">
        <v>0</v>
      </c>
      <c r="GK424">
        <v>0</v>
      </c>
      <c r="GL424">
        <f t="shared" si="357"/>
        <v>0</v>
      </c>
      <c r="GM424">
        <f t="shared" si="358"/>
        <v>0</v>
      </c>
      <c r="GN424">
        <f t="shared" si="359"/>
        <v>0</v>
      </c>
      <c r="GO424">
        <f t="shared" si="360"/>
        <v>0</v>
      </c>
      <c r="GP424">
        <f t="shared" si="361"/>
        <v>0</v>
      </c>
      <c r="GR424">
        <v>1</v>
      </c>
      <c r="GS424">
        <v>1</v>
      </c>
      <c r="GT424">
        <v>0</v>
      </c>
      <c r="GU424" t="s">
        <v>3</v>
      </c>
      <c r="GV424">
        <f t="shared" si="365"/>
        <v>0</v>
      </c>
      <c r="GW424">
        <v>1</v>
      </c>
      <c r="GX424">
        <f t="shared" si="363"/>
        <v>0</v>
      </c>
      <c r="HA424">
        <v>0</v>
      </c>
      <c r="HB424">
        <v>0</v>
      </c>
      <c r="HC424">
        <f t="shared" si="364"/>
        <v>0</v>
      </c>
      <c r="HE424" t="s">
        <v>35</v>
      </c>
      <c r="HF424" t="s">
        <v>36</v>
      </c>
      <c r="HM424" t="s">
        <v>3</v>
      </c>
      <c r="HN424" t="s">
        <v>3</v>
      </c>
      <c r="HO424" t="s">
        <v>3</v>
      </c>
      <c r="HP424" t="s">
        <v>3</v>
      </c>
      <c r="HQ424" t="s">
        <v>3</v>
      </c>
      <c r="IK424">
        <v>0</v>
      </c>
    </row>
    <row r="426" spans="1:255" x14ac:dyDescent="0.2">
      <c r="A426" s="3">
        <v>51</v>
      </c>
      <c r="B426" s="3">
        <f>B377</f>
        <v>1</v>
      </c>
      <c r="C426" s="3">
        <f>A377</f>
        <v>5</v>
      </c>
      <c r="D426" s="3">
        <f>ROW(A377)</f>
        <v>377</v>
      </c>
      <c r="E426" s="3"/>
      <c r="F426" s="3" t="str">
        <f>IF(F377&lt;&gt;"",F377,"")</f>
        <v>Новый подраздел</v>
      </c>
      <c r="G426" s="3" t="str">
        <f>IF(G377&lt;&gt;"",G377,"")</f>
        <v>Коридор, поэтажныйкоридор, тамбуры , колясочная в осях 3-4</v>
      </c>
      <c r="H426" s="3">
        <v>0</v>
      </c>
      <c r="I426" s="3"/>
      <c r="J426" s="3"/>
      <c r="K426" s="3"/>
      <c r="L426" s="3"/>
      <c r="M426" s="3"/>
      <c r="N426" s="3"/>
      <c r="O426" s="3">
        <f t="shared" ref="O426:T426" si="372">ROUND(AB426,0)</f>
        <v>9881</v>
      </c>
      <c r="P426" s="3">
        <f t="shared" si="372"/>
        <v>8443</v>
      </c>
      <c r="Q426" s="3">
        <f t="shared" si="372"/>
        <v>276</v>
      </c>
      <c r="R426" s="3">
        <f t="shared" si="372"/>
        <v>30</v>
      </c>
      <c r="S426" s="3">
        <f t="shared" si="372"/>
        <v>1162</v>
      </c>
      <c r="T426" s="3">
        <f t="shared" si="372"/>
        <v>0</v>
      </c>
      <c r="U426" s="3">
        <f>AH426</f>
        <v>129.21632</v>
      </c>
      <c r="V426" s="3">
        <f>AI426</f>
        <v>2.4328569999999998</v>
      </c>
      <c r="W426" s="3">
        <f>ROUND(AJ426,0)</f>
        <v>108</v>
      </c>
      <c r="X426" s="3">
        <f>ROUND(AK426,0)</f>
        <v>1390</v>
      </c>
      <c r="Y426" s="3">
        <f>ROUND(AL426,0)</f>
        <v>884</v>
      </c>
      <c r="Z426" s="3"/>
      <c r="AA426" s="3"/>
      <c r="AB426" s="3">
        <f>ROUND(SUMIF(AA381:AA424,"=69726971",O381:O424),0)</f>
        <v>9881</v>
      </c>
      <c r="AC426" s="3">
        <f>ROUND(SUMIF(AA381:AA424,"=69726971",P381:P424),0)</f>
        <v>8443</v>
      </c>
      <c r="AD426" s="3">
        <f>ROUND(SUMIF(AA381:AA424,"=69726971",Q381:Q424),0)</f>
        <v>276</v>
      </c>
      <c r="AE426" s="3">
        <f>ROUND(SUMIF(AA381:AA424,"=69726971",R381:R424),0)</f>
        <v>30</v>
      </c>
      <c r="AF426" s="3">
        <f>ROUND(SUMIF(AA381:AA424,"=69726971",S381:S424),0)</f>
        <v>1162</v>
      </c>
      <c r="AG426" s="3">
        <f>ROUND(SUMIF(AA381:AA424,"=69726971",T381:T424),0)</f>
        <v>0</v>
      </c>
      <c r="AH426" s="3">
        <f>SUMIF(AA381:AA424,"=69726971",U381:U424)</f>
        <v>129.21632</v>
      </c>
      <c r="AI426" s="3">
        <f>SUMIF(AA381:AA424,"=69726971",V381:V424)</f>
        <v>2.4328569999999998</v>
      </c>
      <c r="AJ426" s="3">
        <f>ROUND(SUMIF(AA381:AA424,"=69726971",W381:W424),0)</f>
        <v>108</v>
      </c>
      <c r="AK426" s="3">
        <f>ROUND(SUMIF(AA381:AA424,"=69726971",X381:X424),0)</f>
        <v>1390</v>
      </c>
      <c r="AL426" s="3">
        <f>ROUND(SUMIF(AA381:AA424,"=69726971",Y381:Y424),0)</f>
        <v>884</v>
      </c>
      <c r="AM426" s="3"/>
      <c r="AN426" s="3"/>
      <c r="AO426" s="3">
        <f t="shared" ref="AO426:BD426" si="373">ROUND(BX426,0)</f>
        <v>0</v>
      </c>
      <c r="AP426" s="3">
        <f t="shared" si="373"/>
        <v>0</v>
      </c>
      <c r="AQ426" s="3">
        <f t="shared" si="373"/>
        <v>0</v>
      </c>
      <c r="AR426" s="3">
        <f t="shared" si="373"/>
        <v>12155</v>
      </c>
      <c r="AS426" s="3">
        <f t="shared" si="373"/>
        <v>12155</v>
      </c>
      <c r="AT426" s="3">
        <f t="shared" si="373"/>
        <v>0</v>
      </c>
      <c r="AU426" s="3">
        <f t="shared" si="373"/>
        <v>0</v>
      </c>
      <c r="AV426" s="3">
        <f t="shared" si="373"/>
        <v>8443</v>
      </c>
      <c r="AW426" s="3">
        <f t="shared" si="373"/>
        <v>8443</v>
      </c>
      <c r="AX426" s="3">
        <f t="shared" si="373"/>
        <v>0</v>
      </c>
      <c r="AY426" s="3">
        <f t="shared" si="373"/>
        <v>8443</v>
      </c>
      <c r="AZ426" s="3">
        <f t="shared" si="373"/>
        <v>0</v>
      </c>
      <c r="BA426" s="3">
        <f t="shared" si="373"/>
        <v>0</v>
      </c>
      <c r="BB426" s="3">
        <f t="shared" si="373"/>
        <v>0</v>
      </c>
      <c r="BC426" s="3">
        <f t="shared" si="373"/>
        <v>0</v>
      </c>
      <c r="BD426" s="3">
        <f t="shared" si="373"/>
        <v>0</v>
      </c>
      <c r="BE426" s="3"/>
      <c r="BF426" s="3"/>
      <c r="BG426" s="3"/>
      <c r="BH426" s="3"/>
      <c r="BI426" s="3"/>
      <c r="BJ426" s="3"/>
      <c r="BK426" s="3"/>
      <c r="BL426" s="3"/>
      <c r="BM426" s="3"/>
      <c r="BN426" s="3"/>
      <c r="BO426" s="3"/>
      <c r="BP426" s="3"/>
      <c r="BQ426" s="3"/>
      <c r="BR426" s="3"/>
      <c r="BS426" s="3"/>
      <c r="BT426" s="3"/>
      <c r="BU426" s="3"/>
      <c r="BV426" s="3"/>
      <c r="BW426" s="3"/>
      <c r="BX426" s="3">
        <f>ROUND(SUMIF(AA381:AA424,"=69726971",FQ381:FQ424),0)</f>
        <v>0</v>
      </c>
      <c r="BY426" s="3">
        <f>ROUND(SUMIF(AA381:AA424,"=69726971",FR381:FR424),0)</f>
        <v>0</v>
      </c>
      <c r="BZ426" s="3">
        <f>ROUND(SUMIF(AA381:AA424,"=69726971",GL381:GL424),0)</f>
        <v>0</v>
      </c>
      <c r="CA426" s="3">
        <f>ROUND(SUMIF(AA381:AA424,"=69726971",GM381:GM424),0)</f>
        <v>12155</v>
      </c>
      <c r="CB426" s="3">
        <f>ROUND(SUMIF(AA381:AA424,"=69726971",GN381:GN424),0)</f>
        <v>12155</v>
      </c>
      <c r="CC426" s="3">
        <f>ROUND(SUMIF(AA381:AA424,"=69726971",GO381:GO424),0)</f>
        <v>0</v>
      </c>
      <c r="CD426" s="3">
        <f>ROUND(SUMIF(AA381:AA424,"=69726971",GP381:GP424),0)</f>
        <v>0</v>
      </c>
      <c r="CE426" s="3">
        <f>AC426-BX426</f>
        <v>8443</v>
      </c>
      <c r="CF426" s="3">
        <f>AC426-BY426</f>
        <v>8443</v>
      </c>
      <c r="CG426" s="3">
        <f>BX426-BZ426</f>
        <v>0</v>
      </c>
      <c r="CH426" s="3">
        <f>AC426-BX426-BY426+BZ426</f>
        <v>8443</v>
      </c>
      <c r="CI426" s="3">
        <f>BY426-BZ426</f>
        <v>0</v>
      </c>
      <c r="CJ426" s="3">
        <f>ROUND(SUMIF(AA381:AA424,"=69726971",GX381:GX424),0)</f>
        <v>0</v>
      </c>
      <c r="CK426" s="3">
        <f>ROUND(SUMIF(AA381:AA424,"=69726971",GY381:GY424),0)</f>
        <v>0</v>
      </c>
      <c r="CL426" s="3">
        <f>ROUND(SUMIF(AA381:AA424,"=69726971",GZ381:GZ424),0)</f>
        <v>0</v>
      </c>
      <c r="CM426" s="3">
        <f>ROUND(SUMIF(AA381:AA424,"=69726971",HD381:HD424),0)</f>
        <v>0</v>
      </c>
      <c r="CN426" s="3"/>
      <c r="CO426" s="3"/>
      <c r="CP426" s="3"/>
      <c r="CQ426" s="3"/>
      <c r="CR426" s="3"/>
      <c r="CS426" s="3"/>
      <c r="CT426" s="3"/>
      <c r="CU426" s="3"/>
      <c r="CV426" s="3"/>
      <c r="CW426" s="3"/>
      <c r="CX426" s="3"/>
      <c r="CY426" s="3"/>
      <c r="CZ426" s="3"/>
      <c r="DA426" s="3"/>
      <c r="DB426" s="3"/>
      <c r="DC426" s="3"/>
      <c r="DD426" s="3"/>
      <c r="DE426" s="3"/>
      <c r="DF426" s="3"/>
      <c r="DG426" s="4">
        <f t="shared" ref="DG426:DL426" si="374">ROUND(DT426,0)</f>
        <v>92675</v>
      </c>
      <c r="DH426" s="4">
        <f t="shared" si="374"/>
        <v>60793</v>
      </c>
      <c r="DI426" s="4">
        <f t="shared" si="374"/>
        <v>2367</v>
      </c>
      <c r="DJ426" s="4">
        <f t="shared" si="374"/>
        <v>606</v>
      </c>
      <c r="DK426" s="4">
        <f t="shared" si="374"/>
        <v>29515</v>
      </c>
      <c r="DL426" s="4">
        <f t="shared" si="374"/>
        <v>0</v>
      </c>
      <c r="DM426" s="4" t="e">
        <f>DZ426</f>
        <v>#REF!</v>
      </c>
      <c r="DN426" s="4">
        <f>EA426</f>
        <v>2.4328569999999998</v>
      </c>
      <c r="DO426" s="4">
        <f>ROUND(EB426,0)</f>
        <v>108</v>
      </c>
      <c r="DP426" s="4" t="e">
        <f>ROUND(EC426,0)</f>
        <v>#REF!</v>
      </c>
      <c r="DQ426" s="4" t="e">
        <f>ROUND(ED426,0)</f>
        <v>#REF!</v>
      </c>
      <c r="DR426" s="4"/>
      <c r="DS426" s="4"/>
      <c r="DT426" s="4">
        <f>ROUND(SUMIF(AA381:AA424,"=69726884",O381:O424),0)</f>
        <v>92675</v>
      </c>
      <c r="DU426" s="4">
        <f>ROUND(SUMIF(AA381:AA424,"=69726884",P381:P424),0)</f>
        <v>60793</v>
      </c>
      <c r="DV426" s="4">
        <f>ROUND(SUMIF(AA381:AA424,"=69726884",Q381:Q424),0)</f>
        <v>2367</v>
      </c>
      <c r="DW426" s="4">
        <f>ROUND(SUMIF(AA381:AA424,"=69726884",R381:R424),0)</f>
        <v>606</v>
      </c>
      <c r="DX426" s="4">
        <f>ROUND(SUMIF(AA381:AA424,"=69726884",S381:S424),0)</f>
        <v>29515</v>
      </c>
      <c r="DY426" s="4">
        <f>ROUND(SUMIF(AA381:AA424,"=69726884",T381:T424),0)</f>
        <v>0</v>
      </c>
      <c r="DZ426" s="4" t="e">
        <f>SUMIF(AA381:AA424,"=69726884",U381:U424)</f>
        <v>#REF!</v>
      </c>
      <c r="EA426" s="4">
        <f>SUMIF(AA381:AA424,"=69726884",V381:V424)</f>
        <v>2.4328569999999998</v>
      </c>
      <c r="EB426" s="4">
        <f>ROUND(SUMIF(AA381:AA424,"=69726884",W381:W424),0)</f>
        <v>108</v>
      </c>
      <c r="EC426" s="4" t="e">
        <f>ROUND(SUMIF(AA381:AA424,"=69726884",X381:X424),0)</f>
        <v>#REF!</v>
      </c>
      <c r="ED426" s="4" t="e">
        <f>ROUND(SUMIF(AA381:AA424,"=69726884",Y381:Y424),0)</f>
        <v>#REF!</v>
      </c>
      <c r="EE426" s="4"/>
      <c r="EF426" s="4"/>
      <c r="EG426" s="4">
        <f t="shared" ref="EG426:EV426" si="375">ROUND(FP426,0)</f>
        <v>0</v>
      </c>
      <c r="EH426" s="4">
        <f t="shared" si="375"/>
        <v>0</v>
      </c>
      <c r="EI426" s="4">
        <f t="shared" si="375"/>
        <v>0</v>
      </c>
      <c r="EJ426" s="4" t="e">
        <f t="shared" si="375"/>
        <v>#REF!</v>
      </c>
      <c r="EK426" s="4" t="e">
        <f t="shared" si="375"/>
        <v>#REF!</v>
      </c>
      <c r="EL426" s="4">
        <f t="shared" si="375"/>
        <v>0</v>
      </c>
      <c r="EM426" s="4">
        <f t="shared" si="375"/>
        <v>0</v>
      </c>
      <c r="EN426" s="4">
        <f t="shared" si="375"/>
        <v>60793</v>
      </c>
      <c r="EO426" s="4">
        <f t="shared" si="375"/>
        <v>60793</v>
      </c>
      <c r="EP426" s="4">
        <f t="shared" si="375"/>
        <v>0</v>
      </c>
      <c r="EQ426" s="4">
        <f t="shared" si="375"/>
        <v>60793</v>
      </c>
      <c r="ER426" s="4">
        <f t="shared" si="375"/>
        <v>0</v>
      </c>
      <c r="ES426" s="4">
        <f t="shared" si="375"/>
        <v>0</v>
      </c>
      <c r="ET426" s="4">
        <f t="shared" si="375"/>
        <v>0</v>
      </c>
      <c r="EU426" s="4">
        <f t="shared" si="375"/>
        <v>0</v>
      </c>
      <c r="EV426" s="4">
        <f t="shared" si="375"/>
        <v>0</v>
      </c>
      <c r="EW426" s="4"/>
      <c r="EX426" s="4"/>
      <c r="EY426" s="4"/>
      <c r="EZ426" s="4"/>
      <c r="FA426" s="4"/>
      <c r="FB426" s="4"/>
      <c r="FC426" s="4"/>
      <c r="FD426" s="4"/>
      <c r="FE426" s="4"/>
      <c r="FF426" s="4"/>
      <c r="FG426" s="4"/>
      <c r="FH426" s="4"/>
      <c r="FI426" s="4"/>
      <c r="FJ426" s="4"/>
      <c r="FK426" s="4"/>
      <c r="FL426" s="4"/>
      <c r="FM426" s="4"/>
      <c r="FN426" s="4"/>
      <c r="FO426" s="4"/>
      <c r="FP426" s="4">
        <f>ROUND(SUMIF(AA381:AA424,"=69726884",FQ381:FQ424),0)</f>
        <v>0</v>
      </c>
      <c r="FQ426" s="4">
        <f>ROUND(SUMIF(AA381:AA424,"=69726884",FR381:FR424),0)</f>
        <v>0</v>
      </c>
      <c r="FR426" s="4">
        <f>ROUND(SUMIF(AA381:AA424,"=69726884",GL381:GL424),0)</f>
        <v>0</v>
      </c>
      <c r="FS426" s="4" t="e">
        <f>ROUND(SUMIF(AA381:AA424,"=69726884",GM381:GM424),0)</f>
        <v>#REF!</v>
      </c>
      <c r="FT426" s="4" t="e">
        <f>ROUND(SUMIF(AA381:AA424,"=69726884",GN381:GN424),0)</f>
        <v>#REF!</v>
      </c>
      <c r="FU426" s="4">
        <f>ROUND(SUMIF(AA381:AA424,"=69726884",GO381:GO424),0)</f>
        <v>0</v>
      </c>
      <c r="FV426" s="4">
        <f>ROUND(SUMIF(AA381:AA424,"=69726884",GP381:GP424),0)</f>
        <v>0</v>
      </c>
      <c r="FW426" s="4">
        <f>DU426-FP426</f>
        <v>60793</v>
      </c>
      <c r="FX426" s="4">
        <f>DU426-FQ426</f>
        <v>60793</v>
      </c>
      <c r="FY426" s="4">
        <f>FP426-FR426</f>
        <v>0</v>
      </c>
      <c r="FZ426" s="4">
        <f>DU426-FP426-FQ426+FR426</f>
        <v>60793</v>
      </c>
      <c r="GA426" s="4">
        <f>FQ426-FR426</f>
        <v>0</v>
      </c>
      <c r="GB426" s="4">
        <f>ROUND(SUMIF(AA381:AA424,"=69726884",GX381:GX424),0)</f>
        <v>0</v>
      </c>
      <c r="GC426" s="4">
        <f>ROUND(SUMIF(AA381:AA424,"=69726884",GY381:GY424),0)</f>
        <v>0</v>
      </c>
      <c r="GD426" s="4">
        <f>ROUND(SUMIF(AA381:AA424,"=69726884",GZ381:GZ424),0)</f>
        <v>0</v>
      </c>
      <c r="GE426" s="4">
        <f>ROUND(SUMIF(AA381:AA424,"=69726884",HD381:HD424),0)</f>
        <v>0</v>
      </c>
      <c r="GF426" s="4"/>
      <c r="GG426" s="4"/>
      <c r="GH426" s="4"/>
      <c r="GI426" s="4"/>
      <c r="GJ426" s="4"/>
      <c r="GK426" s="4"/>
      <c r="GL426" s="4"/>
      <c r="GM426" s="4"/>
      <c r="GN426" s="4"/>
      <c r="GO426" s="4"/>
      <c r="GP426" s="4"/>
      <c r="GQ426" s="4"/>
      <c r="GR426" s="4"/>
      <c r="GS426" s="4"/>
      <c r="GT426" s="4"/>
      <c r="GU426" s="4"/>
      <c r="GV426" s="4"/>
      <c r="GW426" s="4"/>
      <c r="GX426" s="4">
        <v>0</v>
      </c>
    </row>
    <row r="428" spans="1:255" x14ac:dyDescent="0.2">
      <c r="A428" s="5">
        <v>50</v>
      </c>
      <c r="B428" s="5">
        <v>0</v>
      </c>
      <c r="C428" s="5">
        <v>0</v>
      </c>
      <c r="D428" s="5">
        <v>1</v>
      </c>
      <c r="E428" s="5">
        <v>201</v>
      </c>
      <c r="F428" s="5">
        <f>ROUND(Source!O426,O428)</f>
        <v>9881</v>
      </c>
      <c r="G428" s="5" t="s">
        <v>86</v>
      </c>
      <c r="H428" s="5" t="s">
        <v>87</v>
      </c>
      <c r="I428" s="5"/>
      <c r="J428" s="5"/>
      <c r="K428" s="5">
        <v>201</v>
      </c>
      <c r="L428" s="5">
        <v>1</v>
      </c>
      <c r="M428" s="5">
        <v>3</v>
      </c>
      <c r="N428" s="5" t="s">
        <v>3</v>
      </c>
      <c r="O428" s="5">
        <v>0</v>
      </c>
      <c r="P428" s="5">
        <f>ROUND(Source!DG426,O428)</f>
        <v>92675</v>
      </c>
      <c r="Q428" s="5"/>
      <c r="R428" s="5"/>
      <c r="S428" s="5"/>
      <c r="T428" s="5"/>
      <c r="U428" s="5"/>
      <c r="V428" s="5"/>
      <c r="W428" s="5">
        <v>9881</v>
      </c>
      <c r="X428" s="5">
        <v>1</v>
      </c>
      <c r="Y428" s="5">
        <v>9881</v>
      </c>
      <c r="Z428" s="5">
        <v>92675</v>
      </c>
      <c r="AA428" s="5">
        <v>1</v>
      </c>
      <c r="AB428" s="5">
        <v>92675</v>
      </c>
    </row>
    <row r="429" spans="1:255" x14ac:dyDescent="0.2">
      <c r="A429" s="5">
        <v>50</v>
      </c>
      <c r="B429" s="5">
        <v>0</v>
      </c>
      <c r="C429" s="5">
        <v>0</v>
      </c>
      <c r="D429" s="5">
        <v>1</v>
      </c>
      <c r="E429" s="5">
        <v>202</v>
      </c>
      <c r="F429" s="5">
        <f>ROUND(Source!P426,O429)</f>
        <v>8443</v>
      </c>
      <c r="G429" s="5" t="s">
        <v>88</v>
      </c>
      <c r="H429" s="5" t="s">
        <v>89</v>
      </c>
      <c r="I429" s="5"/>
      <c r="J429" s="5"/>
      <c r="K429" s="5">
        <v>202</v>
      </c>
      <c r="L429" s="5">
        <v>2</v>
      </c>
      <c r="M429" s="5">
        <v>3</v>
      </c>
      <c r="N429" s="5" t="s">
        <v>3</v>
      </c>
      <c r="O429" s="5">
        <v>0</v>
      </c>
      <c r="P429" s="5">
        <f>ROUND(Source!DH426,O429)</f>
        <v>60793</v>
      </c>
      <c r="Q429" s="5"/>
      <c r="R429" s="5"/>
      <c r="S429" s="5"/>
      <c r="T429" s="5"/>
      <c r="U429" s="5"/>
      <c r="V429" s="5"/>
      <c r="W429" s="5">
        <v>8443</v>
      </c>
      <c r="X429" s="5">
        <v>1</v>
      </c>
      <c r="Y429" s="5">
        <v>8443</v>
      </c>
      <c r="Z429" s="5">
        <v>60793</v>
      </c>
      <c r="AA429" s="5">
        <v>1</v>
      </c>
      <c r="AB429" s="5">
        <v>60793</v>
      </c>
    </row>
    <row r="430" spans="1:255" x14ac:dyDescent="0.2">
      <c r="A430" s="5">
        <v>50</v>
      </c>
      <c r="B430" s="5">
        <v>0</v>
      </c>
      <c r="C430" s="5">
        <v>0</v>
      </c>
      <c r="D430" s="5">
        <v>1</v>
      </c>
      <c r="E430" s="5">
        <v>222</v>
      </c>
      <c r="F430" s="5">
        <f>ROUND(Source!AO426,O430)</f>
        <v>0</v>
      </c>
      <c r="G430" s="5" t="s">
        <v>90</v>
      </c>
      <c r="H430" s="5" t="s">
        <v>91</v>
      </c>
      <c r="I430" s="5"/>
      <c r="J430" s="5"/>
      <c r="K430" s="5">
        <v>222</v>
      </c>
      <c r="L430" s="5">
        <v>3</v>
      </c>
      <c r="M430" s="5">
        <v>3</v>
      </c>
      <c r="N430" s="5" t="s">
        <v>3</v>
      </c>
      <c r="O430" s="5">
        <v>0</v>
      </c>
      <c r="P430" s="5">
        <f>ROUND(Source!EG426,O430)</f>
        <v>0</v>
      </c>
      <c r="Q430" s="5"/>
      <c r="R430" s="5"/>
      <c r="S430" s="5"/>
      <c r="T430" s="5"/>
      <c r="U430" s="5"/>
      <c r="V430" s="5"/>
      <c r="W430" s="5">
        <v>0</v>
      </c>
      <c r="X430" s="5">
        <v>1</v>
      </c>
      <c r="Y430" s="5">
        <v>0</v>
      </c>
      <c r="Z430" s="5">
        <v>0</v>
      </c>
      <c r="AA430" s="5">
        <v>1</v>
      </c>
      <c r="AB430" s="5">
        <v>0</v>
      </c>
    </row>
    <row r="431" spans="1:255" x14ac:dyDescent="0.2">
      <c r="A431" s="5">
        <v>50</v>
      </c>
      <c r="B431" s="5">
        <v>0</v>
      </c>
      <c r="C431" s="5">
        <v>0</v>
      </c>
      <c r="D431" s="5">
        <v>1</v>
      </c>
      <c r="E431" s="5">
        <v>225</v>
      </c>
      <c r="F431" s="5">
        <f>ROUND(Source!AV426,O431)</f>
        <v>8443</v>
      </c>
      <c r="G431" s="5" t="s">
        <v>92</v>
      </c>
      <c r="H431" s="5" t="s">
        <v>93</v>
      </c>
      <c r="I431" s="5"/>
      <c r="J431" s="5"/>
      <c r="K431" s="5">
        <v>225</v>
      </c>
      <c r="L431" s="5">
        <v>4</v>
      </c>
      <c r="M431" s="5">
        <v>3</v>
      </c>
      <c r="N431" s="5" t="s">
        <v>3</v>
      </c>
      <c r="O431" s="5">
        <v>0</v>
      </c>
      <c r="P431" s="5">
        <f>ROUND(Source!EN426,O431)</f>
        <v>60793</v>
      </c>
      <c r="Q431" s="5"/>
      <c r="R431" s="5"/>
      <c r="S431" s="5"/>
      <c r="T431" s="5"/>
      <c r="U431" s="5"/>
      <c r="V431" s="5"/>
      <c r="W431" s="5">
        <v>8443</v>
      </c>
      <c r="X431" s="5">
        <v>1</v>
      </c>
      <c r="Y431" s="5">
        <v>8443</v>
      </c>
      <c r="Z431" s="5">
        <v>60793</v>
      </c>
      <c r="AA431" s="5">
        <v>1</v>
      </c>
      <c r="AB431" s="5">
        <v>60793</v>
      </c>
    </row>
    <row r="432" spans="1:255" x14ac:dyDescent="0.2">
      <c r="A432" s="5">
        <v>50</v>
      </c>
      <c r="B432" s="5">
        <v>0</v>
      </c>
      <c r="C432" s="5">
        <v>0</v>
      </c>
      <c r="D432" s="5">
        <v>1</v>
      </c>
      <c r="E432" s="5">
        <v>226</v>
      </c>
      <c r="F432" s="5">
        <f>ROUND(Source!AW426,O432)</f>
        <v>8443</v>
      </c>
      <c r="G432" s="5" t="s">
        <v>94</v>
      </c>
      <c r="H432" s="5" t="s">
        <v>95</v>
      </c>
      <c r="I432" s="5"/>
      <c r="J432" s="5"/>
      <c r="K432" s="5">
        <v>226</v>
      </c>
      <c r="L432" s="5">
        <v>5</v>
      </c>
      <c r="M432" s="5">
        <v>3</v>
      </c>
      <c r="N432" s="5" t="s">
        <v>3</v>
      </c>
      <c r="O432" s="5">
        <v>0</v>
      </c>
      <c r="P432" s="5">
        <f>ROUND(Source!EO426,O432)</f>
        <v>60793</v>
      </c>
      <c r="Q432" s="5"/>
      <c r="R432" s="5"/>
      <c r="S432" s="5"/>
      <c r="T432" s="5"/>
      <c r="U432" s="5"/>
      <c r="V432" s="5"/>
      <c r="W432" s="5">
        <v>8443</v>
      </c>
      <c r="X432" s="5">
        <v>1</v>
      </c>
      <c r="Y432" s="5">
        <v>8443</v>
      </c>
      <c r="Z432" s="5">
        <v>60793</v>
      </c>
      <c r="AA432" s="5">
        <v>1</v>
      </c>
      <c r="AB432" s="5">
        <v>60793</v>
      </c>
    </row>
    <row r="433" spans="1:28" x14ac:dyDescent="0.2">
      <c r="A433" s="5">
        <v>50</v>
      </c>
      <c r="B433" s="5">
        <v>0</v>
      </c>
      <c r="C433" s="5">
        <v>0</v>
      </c>
      <c r="D433" s="5">
        <v>1</v>
      </c>
      <c r="E433" s="5">
        <v>227</v>
      </c>
      <c r="F433" s="5">
        <f>ROUND(Source!AX426,O433)</f>
        <v>0</v>
      </c>
      <c r="G433" s="5" t="s">
        <v>96</v>
      </c>
      <c r="H433" s="5" t="s">
        <v>97</v>
      </c>
      <c r="I433" s="5"/>
      <c r="J433" s="5"/>
      <c r="K433" s="5">
        <v>227</v>
      </c>
      <c r="L433" s="5">
        <v>6</v>
      </c>
      <c r="M433" s="5">
        <v>3</v>
      </c>
      <c r="N433" s="5" t="s">
        <v>3</v>
      </c>
      <c r="O433" s="5">
        <v>0</v>
      </c>
      <c r="P433" s="5">
        <f>ROUND(Source!EP426,O433)</f>
        <v>0</v>
      </c>
      <c r="Q433" s="5"/>
      <c r="R433" s="5"/>
      <c r="S433" s="5"/>
      <c r="T433" s="5"/>
      <c r="U433" s="5"/>
      <c r="V433" s="5"/>
      <c r="W433" s="5">
        <v>0</v>
      </c>
      <c r="X433" s="5">
        <v>1</v>
      </c>
      <c r="Y433" s="5">
        <v>0</v>
      </c>
      <c r="Z433" s="5">
        <v>0</v>
      </c>
      <c r="AA433" s="5">
        <v>1</v>
      </c>
      <c r="AB433" s="5">
        <v>0</v>
      </c>
    </row>
    <row r="434" spans="1:28" x14ac:dyDescent="0.2">
      <c r="A434" s="5">
        <v>50</v>
      </c>
      <c r="B434" s="5">
        <v>0</v>
      </c>
      <c r="C434" s="5">
        <v>0</v>
      </c>
      <c r="D434" s="5">
        <v>1</v>
      </c>
      <c r="E434" s="5">
        <v>228</v>
      </c>
      <c r="F434" s="5">
        <f>ROUND(Source!AY426,O434)</f>
        <v>8443</v>
      </c>
      <c r="G434" s="5" t="s">
        <v>98</v>
      </c>
      <c r="H434" s="5" t="s">
        <v>99</v>
      </c>
      <c r="I434" s="5"/>
      <c r="J434" s="5"/>
      <c r="K434" s="5">
        <v>228</v>
      </c>
      <c r="L434" s="5">
        <v>7</v>
      </c>
      <c r="M434" s="5">
        <v>3</v>
      </c>
      <c r="N434" s="5" t="s">
        <v>3</v>
      </c>
      <c r="O434" s="5">
        <v>0</v>
      </c>
      <c r="P434" s="5">
        <f>ROUND(Source!EQ426,O434)</f>
        <v>60793</v>
      </c>
      <c r="Q434" s="5"/>
      <c r="R434" s="5"/>
      <c r="S434" s="5"/>
      <c r="T434" s="5"/>
      <c r="U434" s="5"/>
      <c r="V434" s="5"/>
      <c r="W434" s="5">
        <v>8443</v>
      </c>
      <c r="X434" s="5">
        <v>1</v>
      </c>
      <c r="Y434" s="5">
        <v>8443</v>
      </c>
      <c r="Z434" s="5">
        <v>60793</v>
      </c>
      <c r="AA434" s="5">
        <v>1</v>
      </c>
      <c r="AB434" s="5">
        <v>60793</v>
      </c>
    </row>
    <row r="435" spans="1:28" x14ac:dyDescent="0.2">
      <c r="A435" s="5">
        <v>50</v>
      </c>
      <c r="B435" s="5">
        <v>0</v>
      </c>
      <c r="C435" s="5">
        <v>0</v>
      </c>
      <c r="D435" s="5">
        <v>1</v>
      </c>
      <c r="E435" s="5">
        <v>216</v>
      </c>
      <c r="F435" s="5">
        <f>ROUND(Source!AP426,O435)</f>
        <v>0</v>
      </c>
      <c r="G435" s="5" t="s">
        <v>100</v>
      </c>
      <c r="H435" s="5" t="s">
        <v>101</v>
      </c>
      <c r="I435" s="5"/>
      <c r="J435" s="5"/>
      <c r="K435" s="5">
        <v>216</v>
      </c>
      <c r="L435" s="5">
        <v>8</v>
      </c>
      <c r="M435" s="5">
        <v>3</v>
      </c>
      <c r="N435" s="5" t="s">
        <v>3</v>
      </c>
      <c r="O435" s="5">
        <v>0</v>
      </c>
      <c r="P435" s="5">
        <f>ROUND(Source!EH426,O435)</f>
        <v>0</v>
      </c>
      <c r="Q435" s="5"/>
      <c r="R435" s="5"/>
      <c r="S435" s="5"/>
      <c r="T435" s="5"/>
      <c r="U435" s="5"/>
      <c r="V435" s="5"/>
      <c r="W435" s="5">
        <v>0</v>
      </c>
      <c r="X435" s="5">
        <v>1</v>
      </c>
      <c r="Y435" s="5">
        <v>0</v>
      </c>
      <c r="Z435" s="5">
        <v>0</v>
      </c>
      <c r="AA435" s="5">
        <v>1</v>
      </c>
      <c r="AB435" s="5">
        <v>0</v>
      </c>
    </row>
    <row r="436" spans="1:28" x14ac:dyDescent="0.2">
      <c r="A436" s="5">
        <v>50</v>
      </c>
      <c r="B436" s="5">
        <v>0</v>
      </c>
      <c r="C436" s="5">
        <v>0</v>
      </c>
      <c r="D436" s="5">
        <v>1</v>
      </c>
      <c r="E436" s="5">
        <v>223</v>
      </c>
      <c r="F436" s="5">
        <f>ROUND(Source!AQ426,O436)</f>
        <v>0</v>
      </c>
      <c r="G436" s="5" t="s">
        <v>102</v>
      </c>
      <c r="H436" s="5" t="s">
        <v>103</v>
      </c>
      <c r="I436" s="5"/>
      <c r="J436" s="5"/>
      <c r="K436" s="5">
        <v>223</v>
      </c>
      <c r="L436" s="5">
        <v>9</v>
      </c>
      <c r="M436" s="5">
        <v>3</v>
      </c>
      <c r="N436" s="5" t="s">
        <v>3</v>
      </c>
      <c r="O436" s="5">
        <v>0</v>
      </c>
      <c r="P436" s="5">
        <f>ROUND(Source!EI426,O436)</f>
        <v>0</v>
      </c>
      <c r="Q436" s="5"/>
      <c r="R436" s="5"/>
      <c r="S436" s="5"/>
      <c r="T436" s="5"/>
      <c r="U436" s="5"/>
      <c r="V436" s="5"/>
      <c r="W436" s="5">
        <v>0</v>
      </c>
      <c r="X436" s="5">
        <v>1</v>
      </c>
      <c r="Y436" s="5">
        <v>0</v>
      </c>
      <c r="Z436" s="5">
        <v>0</v>
      </c>
      <c r="AA436" s="5">
        <v>1</v>
      </c>
      <c r="AB436" s="5">
        <v>0</v>
      </c>
    </row>
    <row r="437" spans="1:28" x14ac:dyDescent="0.2">
      <c r="A437" s="5">
        <v>50</v>
      </c>
      <c r="B437" s="5">
        <v>0</v>
      </c>
      <c r="C437" s="5">
        <v>0</v>
      </c>
      <c r="D437" s="5">
        <v>1</v>
      </c>
      <c r="E437" s="5">
        <v>229</v>
      </c>
      <c r="F437" s="5">
        <f>ROUND(Source!AZ426,O437)</f>
        <v>0</v>
      </c>
      <c r="G437" s="5" t="s">
        <v>104</v>
      </c>
      <c r="H437" s="5" t="s">
        <v>105</v>
      </c>
      <c r="I437" s="5"/>
      <c r="J437" s="5"/>
      <c r="K437" s="5">
        <v>229</v>
      </c>
      <c r="L437" s="5">
        <v>10</v>
      </c>
      <c r="M437" s="5">
        <v>3</v>
      </c>
      <c r="N437" s="5" t="s">
        <v>3</v>
      </c>
      <c r="O437" s="5">
        <v>0</v>
      </c>
      <c r="P437" s="5">
        <f>ROUND(Source!ER426,O437)</f>
        <v>0</v>
      </c>
      <c r="Q437" s="5"/>
      <c r="R437" s="5"/>
      <c r="S437" s="5"/>
      <c r="T437" s="5"/>
      <c r="U437" s="5"/>
      <c r="V437" s="5"/>
      <c r="W437" s="5">
        <v>0</v>
      </c>
      <c r="X437" s="5">
        <v>1</v>
      </c>
      <c r="Y437" s="5">
        <v>0</v>
      </c>
      <c r="Z437" s="5">
        <v>0</v>
      </c>
      <c r="AA437" s="5">
        <v>1</v>
      </c>
      <c r="AB437" s="5">
        <v>0</v>
      </c>
    </row>
    <row r="438" spans="1:28" x14ac:dyDescent="0.2">
      <c r="A438" s="5">
        <v>50</v>
      </c>
      <c r="B438" s="5">
        <v>0</v>
      </c>
      <c r="C438" s="5">
        <v>0</v>
      </c>
      <c r="D438" s="5">
        <v>1</v>
      </c>
      <c r="E438" s="5">
        <v>203</v>
      </c>
      <c r="F438" s="5">
        <f>ROUND(Source!Q426,O438)</f>
        <v>276</v>
      </c>
      <c r="G438" s="5" t="s">
        <v>106</v>
      </c>
      <c r="H438" s="5" t="s">
        <v>107</v>
      </c>
      <c r="I438" s="5"/>
      <c r="J438" s="5"/>
      <c r="K438" s="5">
        <v>203</v>
      </c>
      <c r="L438" s="5">
        <v>11</v>
      </c>
      <c r="M438" s="5">
        <v>3</v>
      </c>
      <c r="N438" s="5" t="s">
        <v>3</v>
      </c>
      <c r="O438" s="5">
        <v>0</v>
      </c>
      <c r="P438" s="5">
        <f>ROUND(Source!DI426,O438)</f>
        <v>2367</v>
      </c>
      <c r="Q438" s="5"/>
      <c r="R438" s="5"/>
      <c r="S438" s="5"/>
      <c r="T438" s="5"/>
      <c r="U438" s="5"/>
      <c r="V438" s="5"/>
      <c r="W438" s="5">
        <v>276</v>
      </c>
      <c r="X438" s="5">
        <v>1</v>
      </c>
      <c r="Y438" s="5">
        <v>276</v>
      </c>
      <c r="Z438" s="5">
        <v>2367</v>
      </c>
      <c r="AA438" s="5">
        <v>1</v>
      </c>
      <c r="AB438" s="5">
        <v>2367</v>
      </c>
    </row>
    <row r="439" spans="1:28" x14ac:dyDescent="0.2">
      <c r="A439" s="5">
        <v>50</v>
      </c>
      <c r="B439" s="5">
        <v>0</v>
      </c>
      <c r="C439" s="5">
        <v>0</v>
      </c>
      <c r="D439" s="5">
        <v>1</v>
      </c>
      <c r="E439" s="5">
        <v>231</v>
      </c>
      <c r="F439" s="5">
        <f>ROUND(Source!BB426,O439)</f>
        <v>0</v>
      </c>
      <c r="G439" s="5" t="s">
        <v>108</v>
      </c>
      <c r="H439" s="5" t="s">
        <v>109</v>
      </c>
      <c r="I439" s="5"/>
      <c r="J439" s="5"/>
      <c r="K439" s="5">
        <v>231</v>
      </c>
      <c r="L439" s="5">
        <v>12</v>
      </c>
      <c r="M439" s="5">
        <v>3</v>
      </c>
      <c r="N439" s="5" t="s">
        <v>3</v>
      </c>
      <c r="O439" s="5">
        <v>0</v>
      </c>
      <c r="P439" s="5">
        <f>ROUND(Source!ET426,O439)</f>
        <v>0</v>
      </c>
      <c r="Q439" s="5"/>
      <c r="R439" s="5"/>
      <c r="S439" s="5"/>
      <c r="T439" s="5"/>
      <c r="U439" s="5"/>
      <c r="V439" s="5"/>
      <c r="W439" s="5">
        <v>0</v>
      </c>
      <c r="X439" s="5">
        <v>1</v>
      </c>
      <c r="Y439" s="5">
        <v>0</v>
      </c>
      <c r="Z439" s="5">
        <v>0</v>
      </c>
      <c r="AA439" s="5">
        <v>1</v>
      </c>
      <c r="AB439" s="5">
        <v>0</v>
      </c>
    </row>
    <row r="440" spans="1:28" x14ac:dyDescent="0.2">
      <c r="A440" s="5">
        <v>50</v>
      </c>
      <c r="B440" s="5">
        <v>0</v>
      </c>
      <c r="C440" s="5">
        <v>0</v>
      </c>
      <c r="D440" s="5">
        <v>1</v>
      </c>
      <c r="E440" s="5">
        <v>204</v>
      </c>
      <c r="F440" s="5">
        <f>ROUND(Source!R426,O440)</f>
        <v>30</v>
      </c>
      <c r="G440" s="5" t="s">
        <v>110</v>
      </c>
      <c r="H440" s="5" t="s">
        <v>111</v>
      </c>
      <c r="I440" s="5"/>
      <c r="J440" s="5"/>
      <c r="K440" s="5">
        <v>204</v>
      </c>
      <c r="L440" s="5">
        <v>13</v>
      </c>
      <c r="M440" s="5">
        <v>3</v>
      </c>
      <c r="N440" s="5" t="s">
        <v>3</v>
      </c>
      <c r="O440" s="5">
        <v>0</v>
      </c>
      <c r="P440" s="5">
        <f>ROUND(Source!DJ426,O440)</f>
        <v>606</v>
      </c>
      <c r="Q440" s="5"/>
      <c r="R440" s="5"/>
      <c r="S440" s="5"/>
      <c r="T440" s="5"/>
      <c r="U440" s="5"/>
      <c r="V440" s="5"/>
      <c r="W440" s="5">
        <v>30</v>
      </c>
      <c r="X440" s="5">
        <v>1</v>
      </c>
      <c r="Y440" s="5">
        <v>30</v>
      </c>
      <c r="Z440" s="5">
        <v>606</v>
      </c>
      <c r="AA440" s="5">
        <v>1</v>
      </c>
      <c r="AB440" s="5">
        <v>606</v>
      </c>
    </row>
    <row r="441" spans="1:28" x14ac:dyDescent="0.2">
      <c r="A441" s="5">
        <v>50</v>
      </c>
      <c r="B441" s="5">
        <v>0</v>
      </c>
      <c r="C441" s="5">
        <v>0</v>
      </c>
      <c r="D441" s="5">
        <v>1</v>
      </c>
      <c r="E441" s="5">
        <v>205</v>
      </c>
      <c r="F441" s="5">
        <f>ROUND(Source!S426,O441)</f>
        <v>1162</v>
      </c>
      <c r="G441" s="5" t="s">
        <v>112</v>
      </c>
      <c r="H441" s="5" t="s">
        <v>113</v>
      </c>
      <c r="I441" s="5"/>
      <c r="J441" s="5"/>
      <c r="K441" s="5">
        <v>205</v>
      </c>
      <c r="L441" s="5">
        <v>14</v>
      </c>
      <c r="M441" s="5">
        <v>3</v>
      </c>
      <c r="N441" s="5" t="s">
        <v>3</v>
      </c>
      <c r="O441" s="5">
        <v>0</v>
      </c>
      <c r="P441" s="5">
        <f>ROUND(Source!DK426,O441)</f>
        <v>29515</v>
      </c>
      <c r="Q441" s="5"/>
      <c r="R441" s="5"/>
      <c r="S441" s="5"/>
      <c r="T441" s="5"/>
      <c r="U441" s="5"/>
      <c r="V441" s="5"/>
      <c r="W441" s="5">
        <v>1162</v>
      </c>
      <c r="X441" s="5">
        <v>1</v>
      </c>
      <c r="Y441" s="5">
        <v>1162</v>
      </c>
      <c r="Z441" s="5">
        <v>29515</v>
      </c>
      <c r="AA441" s="5">
        <v>1</v>
      </c>
      <c r="AB441" s="5">
        <v>29515</v>
      </c>
    </row>
    <row r="442" spans="1:28" x14ac:dyDescent="0.2">
      <c r="A442" s="5">
        <v>50</v>
      </c>
      <c r="B442" s="5">
        <v>0</v>
      </c>
      <c r="C442" s="5">
        <v>0</v>
      </c>
      <c r="D442" s="5">
        <v>1</v>
      </c>
      <c r="E442" s="5">
        <v>232</v>
      </c>
      <c r="F442" s="5">
        <f>ROUND(Source!BC426,O442)</f>
        <v>0</v>
      </c>
      <c r="G442" s="5" t="s">
        <v>114</v>
      </c>
      <c r="H442" s="5" t="s">
        <v>115</v>
      </c>
      <c r="I442" s="5"/>
      <c r="J442" s="5"/>
      <c r="K442" s="5">
        <v>232</v>
      </c>
      <c r="L442" s="5">
        <v>15</v>
      </c>
      <c r="M442" s="5">
        <v>3</v>
      </c>
      <c r="N442" s="5" t="s">
        <v>3</v>
      </c>
      <c r="O442" s="5">
        <v>0</v>
      </c>
      <c r="P442" s="5">
        <f>ROUND(Source!EU426,O442)</f>
        <v>0</v>
      </c>
      <c r="Q442" s="5"/>
      <c r="R442" s="5"/>
      <c r="S442" s="5"/>
      <c r="T442" s="5"/>
      <c r="U442" s="5"/>
      <c r="V442" s="5"/>
      <c r="W442" s="5">
        <v>0</v>
      </c>
      <c r="X442" s="5">
        <v>1</v>
      </c>
      <c r="Y442" s="5">
        <v>0</v>
      </c>
      <c r="Z442" s="5">
        <v>0</v>
      </c>
      <c r="AA442" s="5">
        <v>1</v>
      </c>
      <c r="AB442" s="5">
        <v>0</v>
      </c>
    </row>
    <row r="443" spans="1:28" x14ac:dyDescent="0.2">
      <c r="A443" s="5">
        <v>50</v>
      </c>
      <c r="B443" s="5">
        <v>0</v>
      </c>
      <c r="C443" s="5">
        <v>0</v>
      </c>
      <c r="D443" s="5">
        <v>1</v>
      </c>
      <c r="E443" s="5">
        <v>214</v>
      </c>
      <c r="F443" s="5">
        <f>ROUND(Source!AS426,O443)</f>
        <v>12155</v>
      </c>
      <c r="G443" s="5" t="s">
        <v>116</v>
      </c>
      <c r="H443" s="5" t="s">
        <v>117</v>
      </c>
      <c r="I443" s="5"/>
      <c r="J443" s="5"/>
      <c r="K443" s="5">
        <v>214</v>
      </c>
      <c r="L443" s="5">
        <v>16</v>
      </c>
      <c r="M443" s="5">
        <v>3</v>
      </c>
      <c r="N443" s="5" t="s">
        <v>3</v>
      </c>
      <c r="O443" s="5">
        <v>0</v>
      </c>
      <c r="P443" s="5" t="e">
        <f>ROUND(Source!EK426,O443)</f>
        <v>#REF!</v>
      </c>
      <c r="Q443" s="5"/>
      <c r="R443" s="5"/>
      <c r="S443" s="5"/>
      <c r="T443" s="5"/>
      <c r="U443" s="5"/>
      <c r="V443" s="5"/>
      <c r="W443" s="5">
        <v>12155</v>
      </c>
      <c r="X443" s="5">
        <v>1</v>
      </c>
      <c r="Y443" s="5">
        <v>12155</v>
      </c>
      <c r="Z443" s="5">
        <v>145091</v>
      </c>
      <c r="AA443" s="5">
        <v>1</v>
      </c>
      <c r="AB443" s="5">
        <v>145091</v>
      </c>
    </row>
    <row r="444" spans="1:28" x14ac:dyDescent="0.2">
      <c r="A444" s="5">
        <v>50</v>
      </c>
      <c r="B444" s="5">
        <v>0</v>
      </c>
      <c r="C444" s="5">
        <v>0</v>
      </c>
      <c r="D444" s="5">
        <v>1</v>
      </c>
      <c r="E444" s="5">
        <v>215</v>
      </c>
      <c r="F444" s="5">
        <f>ROUND(Source!AT426,O444)</f>
        <v>0</v>
      </c>
      <c r="G444" s="5" t="s">
        <v>118</v>
      </c>
      <c r="H444" s="5" t="s">
        <v>119</v>
      </c>
      <c r="I444" s="5"/>
      <c r="J444" s="5"/>
      <c r="K444" s="5">
        <v>215</v>
      </c>
      <c r="L444" s="5">
        <v>17</v>
      </c>
      <c r="M444" s="5">
        <v>3</v>
      </c>
      <c r="N444" s="5" t="s">
        <v>3</v>
      </c>
      <c r="O444" s="5">
        <v>0</v>
      </c>
      <c r="P444" s="5">
        <f>ROUND(Source!EL426,O444)</f>
        <v>0</v>
      </c>
      <c r="Q444" s="5"/>
      <c r="R444" s="5"/>
      <c r="S444" s="5"/>
      <c r="T444" s="5"/>
      <c r="U444" s="5"/>
      <c r="V444" s="5"/>
      <c r="W444" s="5">
        <v>0</v>
      </c>
      <c r="X444" s="5">
        <v>1</v>
      </c>
      <c r="Y444" s="5">
        <v>0</v>
      </c>
      <c r="Z444" s="5">
        <v>0</v>
      </c>
      <c r="AA444" s="5">
        <v>1</v>
      </c>
      <c r="AB444" s="5">
        <v>0</v>
      </c>
    </row>
    <row r="445" spans="1:28" x14ac:dyDescent="0.2">
      <c r="A445" s="5">
        <v>50</v>
      </c>
      <c r="B445" s="5">
        <v>0</v>
      </c>
      <c r="C445" s="5">
        <v>0</v>
      </c>
      <c r="D445" s="5">
        <v>1</v>
      </c>
      <c r="E445" s="5">
        <v>217</v>
      </c>
      <c r="F445" s="5">
        <f>ROUND(Source!AU426,O445)</f>
        <v>0</v>
      </c>
      <c r="G445" s="5" t="s">
        <v>120</v>
      </c>
      <c r="H445" s="5" t="s">
        <v>121</v>
      </c>
      <c r="I445" s="5"/>
      <c r="J445" s="5"/>
      <c r="K445" s="5">
        <v>217</v>
      </c>
      <c r="L445" s="5">
        <v>18</v>
      </c>
      <c r="M445" s="5">
        <v>3</v>
      </c>
      <c r="N445" s="5" t="s">
        <v>3</v>
      </c>
      <c r="O445" s="5">
        <v>0</v>
      </c>
      <c r="P445" s="5">
        <f>ROUND(Source!EM426,O445)</f>
        <v>0</v>
      </c>
      <c r="Q445" s="5"/>
      <c r="R445" s="5"/>
      <c r="S445" s="5"/>
      <c r="T445" s="5"/>
      <c r="U445" s="5"/>
      <c r="V445" s="5"/>
      <c r="W445" s="5">
        <v>0</v>
      </c>
      <c r="X445" s="5">
        <v>1</v>
      </c>
      <c r="Y445" s="5">
        <v>0</v>
      </c>
      <c r="Z445" s="5">
        <v>0</v>
      </c>
      <c r="AA445" s="5">
        <v>1</v>
      </c>
      <c r="AB445" s="5">
        <v>0</v>
      </c>
    </row>
    <row r="446" spans="1:28" x14ac:dyDescent="0.2">
      <c r="A446" s="5">
        <v>50</v>
      </c>
      <c r="B446" s="5">
        <v>0</v>
      </c>
      <c r="C446" s="5">
        <v>0</v>
      </c>
      <c r="D446" s="5">
        <v>1</v>
      </c>
      <c r="E446" s="5">
        <v>230</v>
      </c>
      <c r="F446" s="5">
        <f>ROUND(Source!BA426,O446)</f>
        <v>0</v>
      </c>
      <c r="G446" s="5" t="s">
        <v>122</v>
      </c>
      <c r="H446" s="5" t="s">
        <v>123</v>
      </c>
      <c r="I446" s="5"/>
      <c r="J446" s="5"/>
      <c r="K446" s="5">
        <v>230</v>
      </c>
      <c r="L446" s="5">
        <v>19</v>
      </c>
      <c r="M446" s="5">
        <v>3</v>
      </c>
      <c r="N446" s="5" t="s">
        <v>3</v>
      </c>
      <c r="O446" s="5">
        <v>0</v>
      </c>
      <c r="P446" s="5">
        <f>ROUND(Source!ES426,O446)</f>
        <v>0</v>
      </c>
      <c r="Q446" s="5"/>
      <c r="R446" s="5"/>
      <c r="S446" s="5"/>
      <c r="T446" s="5"/>
      <c r="U446" s="5"/>
      <c r="V446" s="5"/>
      <c r="W446" s="5">
        <v>0</v>
      </c>
      <c r="X446" s="5">
        <v>1</v>
      </c>
      <c r="Y446" s="5">
        <v>0</v>
      </c>
      <c r="Z446" s="5">
        <v>0</v>
      </c>
      <c r="AA446" s="5">
        <v>1</v>
      </c>
      <c r="AB446" s="5">
        <v>0</v>
      </c>
    </row>
    <row r="447" spans="1:28" x14ac:dyDescent="0.2">
      <c r="A447" s="5">
        <v>50</v>
      </c>
      <c r="B447" s="5">
        <v>0</v>
      </c>
      <c r="C447" s="5">
        <v>0</v>
      </c>
      <c r="D447" s="5">
        <v>1</v>
      </c>
      <c r="E447" s="5">
        <v>206</v>
      </c>
      <c r="F447" s="5">
        <f>ROUND(Source!T426,O447)</f>
        <v>0</v>
      </c>
      <c r="G447" s="5" t="s">
        <v>124</v>
      </c>
      <c r="H447" s="5" t="s">
        <v>125</v>
      </c>
      <c r="I447" s="5"/>
      <c r="J447" s="5"/>
      <c r="K447" s="5">
        <v>206</v>
      </c>
      <c r="L447" s="5">
        <v>20</v>
      </c>
      <c r="M447" s="5">
        <v>3</v>
      </c>
      <c r="N447" s="5" t="s">
        <v>3</v>
      </c>
      <c r="O447" s="5">
        <v>0</v>
      </c>
      <c r="P447" s="5">
        <f>ROUND(Source!DL426,O447)</f>
        <v>0</v>
      </c>
      <c r="Q447" s="5"/>
      <c r="R447" s="5"/>
      <c r="S447" s="5"/>
      <c r="T447" s="5"/>
      <c r="U447" s="5"/>
      <c r="V447" s="5"/>
      <c r="W447" s="5">
        <v>0</v>
      </c>
      <c r="X447" s="5">
        <v>1</v>
      </c>
      <c r="Y447" s="5">
        <v>0</v>
      </c>
      <c r="Z447" s="5">
        <v>0</v>
      </c>
      <c r="AA447" s="5">
        <v>1</v>
      </c>
      <c r="AB447" s="5">
        <v>0</v>
      </c>
    </row>
    <row r="448" spans="1:28" x14ac:dyDescent="0.2">
      <c r="A448" s="5">
        <v>50</v>
      </c>
      <c r="B448" s="5">
        <v>0</v>
      </c>
      <c r="C448" s="5">
        <v>0</v>
      </c>
      <c r="D448" s="5">
        <v>1</v>
      </c>
      <c r="E448" s="5">
        <v>207</v>
      </c>
      <c r="F448" s="5">
        <f>Source!U426</f>
        <v>129.21632</v>
      </c>
      <c r="G448" s="5" t="s">
        <v>126</v>
      </c>
      <c r="H448" s="5" t="s">
        <v>127</v>
      </c>
      <c r="I448" s="5"/>
      <c r="J448" s="5"/>
      <c r="K448" s="5">
        <v>207</v>
      </c>
      <c r="L448" s="5">
        <v>21</v>
      </c>
      <c r="M448" s="5">
        <v>3</v>
      </c>
      <c r="N448" s="5" t="s">
        <v>3</v>
      </c>
      <c r="O448" s="5">
        <v>-1</v>
      </c>
      <c r="P448" s="5" t="e">
        <f>Source!DM426</f>
        <v>#REF!</v>
      </c>
      <c r="Q448" s="5"/>
      <c r="R448" s="5"/>
      <c r="S448" s="5"/>
      <c r="T448" s="5"/>
      <c r="U448" s="5"/>
      <c r="V448" s="5"/>
      <c r="W448" s="5">
        <v>129.21632</v>
      </c>
      <c r="X448" s="5">
        <v>1</v>
      </c>
      <c r="Y448" s="5">
        <v>129.21632</v>
      </c>
      <c r="Z448" s="5">
        <v>129.21632</v>
      </c>
      <c r="AA448" s="5">
        <v>1</v>
      </c>
      <c r="AB448" s="5">
        <v>129.21632</v>
      </c>
    </row>
    <row r="449" spans="1:255" x14ac:dyDescent="0.2">
      <c r="A449" s="5">
        <v>50</v>
      </c>
      <c r="B449" s="5">
        <v>0</v>
      </c>
      <c r="C449" s="5">
        <v>0</v>
      </c>
      <c r="D449" s="5">
        <v>1</v>
      </c>
      <c r="E449" s="5">
        <v>208</v>
      </c>
      <c r="F449" s="5">
        <f>Source!V426</f>
        <v>2.4328569999999998</v>
      </c>
      <c r="G449" s="5" t="s">
        <v>128</v>
      </c>
      <c r="H449" s="5" t="s">
        <v>129</v>
      </c>
      <c r="I449" s="5"/>
      <c r="J449" s="5"/>
      <c r="K449" s="5">
        <v>208</v>
      </c>
      <c r="L449" s="5">
        <v>22</v>
      </c>
      <c r="M449" s="5">
        <v>3</v>
      </c>
      <c r="N449" s="5" t="s">
        <v>3</v>
      </c>
      <c r="O449" s="5">
        <v>-1</v>
      </c>
      <c r="P449" s="5">
        <f>Source!DN426</f>
        <v>2.4328569999999998</v>
      </c>
      <c r="Q449" s="5"/>
      <c r="R449" s="5"/>
      <c r="S449" s="5"/>
      <c r="T449" s="5"/>
      <c r="U449" s="5"/>
      <c r="V449" s="5"/>
      <c r="W449" s="5">
        <v>2.4328569999999998</v>
      </c>
      <c r="X449" s="5">
        <v>1</v>
      </c>
      <c r="Y449" s="5">
        <v>2.4328569999999998</v>
      </c>
      <c r="Z449" s="5">
        <v>2.4328569999999998</v>
      </c>
      <c r="AA449" s="5">
        <v>1</v>
      </c>
      <c r="AB449" s="5">
        <v>2.4328569999999998</v>
      </c>
    </row>
    <row r="450" spans="1:255" x14ac:dyDescent="0.2">
      <c r="A450" s="5">
        <v>50</v>
      </c>
      <c r="B450" s="5">
        <v>0</v>
      </c>
      <c r="C450" s="5">
        <v>0</v>
      </c>
      <c r="D450" s="5">
        <v>1</v>
      </c>
      <c r="E450" s="5">
        <v>209</v>
      </c>
      <c r="F450" s="5">
        <f>ROUND(Source!W426,O450)</f>
        <v>108</v>
      </c>
      <c r="G450" s="5" t="s">
        <v>130</v>
      </c>
      <c r="H450" s="5" t="s">
        <v>131</v>
      </c>
      <c r="I450" s="5"/>
      <c r="J450" s="5"/>
      <c r="K450" s="5">
        <v>209</v>
      </c>
      <c r="L450" s="5">
        <v>23</v>
      </c>
      <c r="M450" s="5">
        <v>3</v>
      </c>
      <c r="N450" s="5" t="s">
        <v>3</v>
      </c>
      <c r="O450" s="5">
        <v>0</v>
      </c>
      <c r="P450" s="5">
        <f>ROUND(Source!DO426,O450)</f>
        <v>108</v>
      </c>
      <c r="Q450" s="5"/>
      <c r="R450" s="5"/>
      <c r="S450" s="5"/>
      <c r="T450" s="5"/>
      <c r="U450" s="5"/>
      <c r="V450" s="5"/>
      <c r="W450" s="5">
        <v>108</v>
      </c>
      <c r="X450" s="5">
        <v>1</v>
      </c>
      <c r="Y450" s="5">
        <v>108</v>
      </c>
      <c r="Z450" s="5">
        <v>108</v>
      </c>
      <c r="AA450" s="5">
        <v>1</v>
      </c>
      <c r="AB450" s="5">
        <v>108</v>
      </c>
    </row>
    <row r="451" spans="1:255" x14ac:dyDescent="0.2">
      <c r="A451" s="5">
        <v>50</v>
      </c>
      <c r="B451" s="5">
        <v>0</v>
      </c>
      <c r="C451" s="5">
        <v>0</v>
      </c>
      <c r="D451" s="5">
        <v>1</v>
      </c>
      <c r="E451" s="5">
        <v>233</v>
      </c>
      <c r="F451" s="5">
        <f>ROUND(Source!BD426,O451)</f>
        <v>0</v>
      </c>
      <c r="G451" s="5" t="s">
        <v>132</v>
      </c>
      <c r="H451" s="5" t="s">
        <v>133</v>
      </c>
      <c r="I451" s="5"/>
      <c r="J451" s="5"/>
      <c r="K451" s="5">
        <v>233</v>
      </c>
      <c r="L451" s="5">
        <v>24</v>
      </c>
      <c r="M451" s="5">
        <v>3</v>
      </c>
      <c r="N451" s="5" t="s">
        <v>3</v>
      </c>
      <c r="O451" s="5">
        <v>0</v>
      </c>
      <c r="P451" s="5">
        <f>ROUND(Source!EV426,O451)</f>
        <v>0</v>
      </c>
      <c r="Q451" s="5"/>
      <c r="R451" s="5"/>
      <c r="S451" s="5"/>
      <c r="T451" s="5"/>
      <c r="U451" s="5"/>
      <c r="V451" s="5"/>
      <c r="W451" s="5">
        <v>0</v>
      </c>
      <c r="X451" s="5">
        <v>1</v>
      </c>
      <c r="Y451" s="5">
        <v>0</v>
      </c>
      <c r="Z451" s="5">
        <v>0</v>
      </c>
      <c r="AA451" s="5">
        <v>1</v>
      </c>
      <c r="AB451" s="5">
        <v>0</v>
      </c>
    </row>
    <row r="452" spans="1:255" x14ac:dyDescent="0.2">
      <c r="A452" s="5">
        <v>50</v>
      </c>
      <c r="B452" s="5">
        <v>0</v>
      </c>
      <c r="C452" s="5">
        <v>0</v>
      </c>
      <c r="D452" s="5">
        <v>1</v>
      </c>
      <c r="E452" s="5">
        <v>210</v>
      </c>
      <c r="F452" s="5">
        <f>ROUND(Source!X426,O452)</f>
        <v>1390</v>
      </c>
      <c r="G452" s="5" t="s">
        <v>134</v>
      </c>
      <c r="H452" s="5" t="s">
        <v>135</v>
      </c>
      <c r="I452" s="5"/>
      <c r="J452" s="5"/>
      <c r="K452" s="5">
        <v>210</v>
      </c>
      <c r="L452" s="5">
        <v>25</v>
      </c>
      <c r="M452" s="5">
        <v>3</v>
      </c>
      <c r="N452" s="5" t="s">
        <v>3</v>
      </c>
      <c r="O452" s="5">
        <v>0</v>
      </c>
      <c r="P452" s="5" t="e">
        <f>ROUND(Source!DP426,O452)</f>
        <v>#REF!</v>
      </c>
      <c r="Q452" s="5"/>
      <c r="R452" s="5"/>
      <c r="S452" s="5"/>
      <c r="T452" s="5"/>
      <c r="U452" s="5"/>
      <c r="V452" s="5"/>
      <c r="W452" s="5">
        <v>1390</v>
      </c>
      <c r="X452" s="5">
        <v>1</v>
      </c>
      <c r="Y452" s="5">
        <v>1390</v>
      </c>
      <c r="Z452" s="5">
        <v>33373</v>
      </c>
      <c r="AA452" s="5">
        <v>1</v>
      </c>
      <c r="AB452" s="5">
        <v>33373</v>
      </c>
    </row>
    <row r="453" spans="1:255" x14ac:dyDescent="0.2">
      <c r="A453" s="5">
        <v>50</v>
      </c>
      <c r="B453" s="5">
        <v>0</v>
      </c>
      <c r="C453" s="5">
        <v>0</v>
      </c>
      <c r="D453" s="5">
        <v>1</v>
      </c>
      <c r="E453" s="5">
        <v>211</v>
      </c>
      <c r="F453" s="5">
        <f>ROUND(Source!Y426,O453)</f>
        <v>884</v>
      </c>
      <c r="G453" s="5" t="s">
        <v>136</v>
      </c>
      <c r="H453" s="5" t="s">
        <v>137</v>
      </c>
      <c r="I453" s="5"/>
      <c r="J453" s="5"/>
      <c r="K453" s="5">
        <v>211</v>
      </c>
      <c r="L453" s="5">
        <v>26</v>
      </c>
      <c r="M453" s="5">
        <v>3</v>
      </c>
      <c r="N453" s="5" t="s">
        <v>3</v>
      </c>
      <c r="O453" s="5">
        <v>0</v>
      </c>
      <c r="P453" s="5" t="e">
        <f>ROUND(Source!DQ426,O453)</f>
        <v>#REF!</v>
      </c>
      <c r="Q453" s="5"/>
      <c r="R453" s="5"/>
      <c r="S453" s="5"/>
      <c r="T453" s="5"/>
      <c r="U453" s="5"/>
      <c r="V453" s="5"/>
      <c r="W453" s="5">
        <v>884</v>
      </c>
      <c r="X453" s="5">
        <v>1</v>
      </c>
      <c r="Y453" s="5">
        <v>884</v>
      </c>
      <c r="Z453" s="5">
        <v>19043</v>
      </c>
      <c r="AA453" s="5">
        <v>1</v>
      </c>
      <c r="AB453" s="5">
        <v>19043</v>
      </c>
    </row>
    <row r="454" spans="1:255" x14ac:dyDescent="0.2">
      <c r="A454" s="5">
        <v>50</v>
      </c>
      <c r="B454" s="5">
        <v>0</v>
      </c>
      <c r="C454" s="5">
        <v>0</v>
      </c>
      <c r="D454" s="5">
        <v>1</v>
      </c>
      <c r="E454" s="5">
        <v>224</v>
      </c>
      <c r="F454" s="5">
        <f>ROUND(Source!AR426,O454)</f>
        <v>12155</v>
      </c>
      <c r="G454" s="5" t="s">
        <v>138</v>
      </c>
      <c r="H454" s="5" t="s">
        <v>139</v>
      </c>
      <c r="I454" s="5"/>
      <c r="J454" s="5"/>
      <c r="K454" s="5">
        <v>224</v>
      </c>
      <c r="L454" s="5">
        <v>27</v>
      </c>
      <c r="M454" s="5">
        <v>3</v>
      </c>
      <c r="N454" s="5" t="s">
        <v>3</v>
      </c>
      <c r="O454" s="5">
        <v>0</v>
      </c>
      <c r="P454" s="5" t="e">
        <f>ROUND(Source!EJ426,O454)</f>
        <v>#REF!</v>
      </c>
      <c r="Q454" s="5"/>
      <c r="R454" s="5"/>
      <c r="S454" s="5"/>
      <c r="T454" s="5"/>
      <c r="U454" s="5"/>
      <c r="V454" s="5"/>
      <c r="W454" s="5">
        <v>12155</v>
      </c>
      <c r="X454" s="5">
        <v>1</v>
      </c>
      <c r="Y454" s="5">
        <v>12155</v>
      </c>
      <c r="Z454" s="5">
        <v>145091</v>
      </c>
      <c r="AA454" s="5">
        <v>1</v>
      </c>
      <c r="AB454" s="5">
        <v>145091</v>
      </c>
    </row>
    <row r="456" spans="1:255" x14ac:dyDescent="0.2">
      <c r="A456" s="1">
        <v>5</v>
      </c>
      <c r="B456" s="1">
        <v>1</v>
      </c>
      <c r="C456" s="1"/>
      <c r="D456" s="1">
        <f>ROW(A501)</f>
        <v>501</v>
      </c>
      <c r="E456" s="1"/>
      <c r="F456" s="1" t="s">
        <v>141</v>
      </c>
      <c r="G456" s="1" t="s">
        <v>299</v>
      </c>
      <c r="H456" s="1" t="s">
        <v>3</v>
      </c>
      <c r="I456" s="1">
        <v>0</v>
      </c>
      <c r="J456" s="1"/>
      <c r="K456" s="1">
        <v>0</v>
      </c>
      <c r="L456" s="1"/>
      <c r="M456" s="1" t="s">
        <v>3</v>
      </c>
      <c r="N456" s="1"/>
      <c r="O456" s="1"/>
      <c r="P456" s="1"/>
      <c r="Q456" s="1"/>
      <c r="R456" s="1"/>
      <c r="S456" s="1">
        <v>0</v>
      </c>
      <c r="T456" s="1">
        <v>0</v>
      </c>
      <c r="U456" s="1" t="s">
        <v>3</v>
      </c>
      <c r="V456" s="1">
        <v>0</v>
      </c>
      <c r="W456" s="1"/>
      <c r="X456" s="1"/>
      <c r="Y456" s="1"/>
      <c r="Z456" s="1"/>
      <c r="AA456" s="1"/>
      <c r="AB456" s="1" t="s">
        <v>3</v>
      </c>
      <c r="AC456" s="1" t="s">
        <v>3</v>
      </c>
      <c r="AD456" s="1" t="s">
        <v>3</v>
      </c>
      <c r="AE456" s="1" t="s">
        <v>3</v>
      </c>
      <c r="AF456" s="1" t="s">
        <v>3</v>
      </c>
      <c r="AG456" s="1" t="s">
        <v>3</v>
      </c>
      <c r="AH456" s="1"/>
      <c r="AI456" s="1"/>
      <c r="AJ456" s="1"/>
      <c r="AK456" s="1"/>
      <c r="AL456" s="1"/>
      <c r="AM456" s="1"/>
      <c r="AN456" s="1"/>
      <c r="AO456" s="1"/>
      <c r="AP456" s="1" t="s">
        <v>3</v>
      </c>
      <c r="AQ456" s="1" t="s">
        <v>3</v>
      </c>
      <c r="AR456" s="1" t="s">
        <v>3</v>
      </c>
      <c r="AS456" s="1"/>
      <c r="AT456" s="1"/>
      <c r="AU456" s="1"/>
      <c r="AV456" s="1"/>
      <c r="AW456" s="1"/>
      <c r="AX456" s="1"/>
      <c r="AY456" s="1"/>
      <c r="AZ456" s="1" t="s">
        <v>3</v>
      </c>
      <c r="BA456" s="1"/>
      <c r="BB456" s="1" t="s">
        <v>3</v>
      </c>
      <c r="BC456" s="1" t="s">
        <v>3</v>
      </c>
      <c r="BD456" s="1" t="s">
        <v>3</v>
      </c>
      <c r="BE456" s="1" t="s">
        <v>3</v>
      </c>
      <c r="BF456" s="1" t="s">
        <v>3</v>
      </c>
      <c r="BG456" s="1" t="s">
        <v>3</v>
      </c>
      <c r="BH456" s="1" t="s">
        <v>3</v>
      </c>
      <c r="BI456" s="1" t="s">
        <v>3</v>
      </c>
      <c r="BJ456" s="1" t="s">
        <v>3</v>
      </c>
      <c r="BK456" s="1" t="s">
        <v>3</v>
      </c>
      <c r="BL456" s="1" t="s">
        <v>3</v>
      </c>
      <c r="BM456" s="1" t="s">
        <v>3</v>
      </c>
      <c r="BN456" s="1" t="s">
        <v>3</v>
      </c>
      <c r="BO456" s="1" t="s">
        <v>3</v>
      </c>
      <c r="BP456" s="1" t="s">
        <v>3</v>
      </c>
      <c r="BQ456" s="1"/>
      <c r="BR456" s="1"/>
      <c r="BS456" s="1"/>
      <c r="BT456" s="1"/>
      <c r="BU456" s="1"/>
      <c r="BV456" s="1"/>
      <c r="BW456" s="1"/>
      <c r="BX456" s="1">
        <v>0</v>
      </c>
      <c r="BY456" s="1"/>
      <c r="BZ456" s="1"/>
      <c r="CA456" s="1"/>
      <c r="CB456" s="1"/>
      <c r="CC456" s="1"/>
      <c r="CD456" s="1"/>
      <c r="CE456" s="1"/>
      <c r="CF456" s="1"/>
      <c r="CG456" s="1"/>
      <c r="CH456" s="1"/>
      <c r="CI456" s="1"/>
      <c r="CJ456" s="1">
        <v>0</v>
      </c>
    </row>
    <row r="458" spans="1:255" x14ac:dyDescent="0.2">
      <c r="A458" s="3">
        <v>52</v>
      </c>
      <c r="B458" s="3">
        <f t="shared" ref="B458:G458" si="376">B501</f>
        <v>1</v>
      </c>
      <c r="C458" s="3">
        <f t="shared" si="376"/>
        <v>5</v>
      </c>
      <c r="D458" s="3">
        <f t="shared" si="376"/>
        <v>456</v>
      </c>
      <c r="E458" s="3">
        <f t="shared" si="376"/>
        <v>0</v>
      </c>
      <c r="F458" s="3" t="str">
        <f t="shared" si="376"/>
        <v>Новый подраздел</v>
      </c>
      <c r="G458" s="3" t="str">
        <f t="shared" si="376"/>
        <v>Лифтовый холл (на отм. -0,750)</v>
      </c>
      <c r="H458" s="3"/>
      <c r="I458" s="3"/>
      <c r="J458" s="3"/>
      <c r="K458" s="3"/>
      <c r="L458" s="3"/>
      <c r="M458" s="3"/>
      <c r="N458" s="3"/>
      <c r="O458" s="3">
        <f t="shared" ref="O458:AT458" si="377">O501</f>
        <v>937</v>
      </c>
      <c r="P458" s="3">
        <f t="shared" si="377"/>
        <v>796</v>
      </c>
      <c r="Q458" s="3">
        <f t="shared" si="377"/>
        <v>26</v>
      </c>
      <c r="R458" s="3">
        <f t="shared" si="377"/>
        <v>3</v>
      </c>
      <c r="S458" s="3">
        <f t="shared" si="377"/>
        <v>115</v>
      </c>
      <c r="T458" s="3">
        <f t="shared" si="377"/>
        <v>0</v>
      </c>
      <c r="U458" s="3">
        <f t="shared" si="377"/>
        <v>12.69182</v>
      </c>
      <c r="V458" s="3">
        <f t="shared" si="377"/>
        <v>0.21454000000000001</v>
      </c>
      <c r="W458" s="3">
        <f t="shared" si="377"/>
        <v>11</v>
      </c>
      <c r="X458" s="3">
        <f t="shared" si="377"/>
        <v>137</v>
      </c>
      <c r="Y458" s="3">
        <f t="shared" si="377"/>
        <v>88</v>
      </c>
      <c r="Z458" s="3">
        <f t="shared" si="377"/>
        <v>0</v>
      </c>
      <c r="AA458" s="3">
        <f t="shared" si="377"/>
        <v>0</v>
      </c>
      <c r="AB458" s="3">
        <f t="shared" si="377"/>
        <v>937</v>
      </c>
      <c r="AC458" s="3">
        <f t="shared" si="377"/>
        <v>796</v>
      </c>
      <c r="AD458" s="3">
        <f t="shared" si="377"/>
        <v>26</v>
      </c>
      <c r="AE458" s="3">
        <f t="shared" si="377"/>
        <v>3</v>
      </c>
      <c r="AF458" s="3">
        <f t="shared" si="377"/>
        <v>115</v>
      </c>
      <c r="AG458" s="3">
        <f t="shared" si="377"/>
        <v>0</v>
      </c>
      <c r="AH458" s="3">
        <f t="shared" si="377"/>
        <v>12.69182</v>
      </c>
      <c r="AI458" s="3">
        <f t="shared" si="377"/>
        <v>0.21454000000000001</v>
      </c>
      <c r="AJ458" s="3">
        <f t="shared" si="377"/>
        <v>11</v>
      </c>
      <c r="AK458" s="3">
        <f t="shared" si="377"/>
        <v>137</v>
      </c>
      <c r="AL458" s="3">
        <f t="shared" si="377"/>
        <v>88</v>
      </c>
      <c r="AM458" s="3">
        <f t="shared" si="377"/>
        <v>0</v>
      </c>
      <c r="AN458" s="3">
        <f t="shared" si="377"/>
        <v>0</v>
      </c>
      <c r="AO458" s="3">
        <f t="shared" si="377"/>
        <v>0</v>
      </c>
      <c r="AP458" s="3">
        <f t="shared" si="377"/>
        <v>0</v>
      </c>
      <c r="AQ458" s="3">
        <f t="shared" si="377"/>
        <v>0</v>
      </c>
      <c r="AR458" s="3">
        <f t="shared" si="377"/>
        <v>1162</v>
      </c>
      <c r="AS458" s="3">
        <f t="shared" si="377"/>
        <v>1162</v>
      </c>
      <c r="AT458" s="3">
        <f t="shared" si="377"/>
        <v>0</v>
      </c>
      <c r="AU458" s="3">
        <f t="shared" ref="AU458:BZ458" si="378">AU501</f>
        <v>0</v>
      </c>
      <c r="AV458" s="3">
        <f t="shared" si="378"/>
        <v>796</v>
      </c>
      <c r="AW458" s="3">
        <f t="shared" si="378"/>
        <v>796</v>
      </c>
      <c r="AX458" s="3">
        <f t="shared" si="378"/>
        <v>0</v>
      </c>
      <c r="AY458" s="3">
        <f t="shared" si="378"/>
        <v>796</v>
      </c>
      <c r="AZ458" s="3">
        <f t="shared" si="378"/>
        <v>0</v>
      </c>
      <c r="BA458" s="3">
        <f t="shared" si="378"/>
        <v>0</v>
      </c>
      <c r="BB458" s="3">
        <f t="shared" si="378"/>
        <v>0</v>
      </c>
      <c r="BC458" s="3">
        <f t="shared" si="378"/>
        <v>0</v>
      </c>
      <c r="BD458" s="3">
        <f t="shared" si="378"/>
        <v>0</v>
      </c>
      <c r="BE458" s="3">
        <f t="shared" si="378"/>
        <v>0</v>
      </c>
      <c r="BF458" s="3">
        <f t="shared" si="378"/>
        <v>0</v>
      </c>
      <c r="BG458" s="3">
        <f t="shared" si="378"/>
        <v>0</v>
      </c>
      <c r="BH458" s="3">
        <f t="shared" si="378"/>
        <v>0</v>
      </c>
      <c r="BI458" s="3">
        <f t="shared" si="378"/>
        <v>0</v>
      </c>
      <c r="BJ458" s="3">
        <f t="shared" si="378"/>
        <v>0</v>
      </c>
      <c r="BK458" s="3">
        <f t="shared" si="378"/>
        <v>0</v>
      </c>
      <c r="BL458" s="3">
        <f t="shared" si="378"/>
        <v>0</v>
      </c>
      <c r="BM458" s="3">
        <f t="shared" si="378"/>
        <v>0</v>
      </c>
      <c r="BN458" s="3">
        <f t="shared" si="378"/>
        <v>0</v>
      </c>
      <c r="BO458" s="3">
        <f t="shared" si="378"/>
        <v>0</v>
      </c>
      <c r="BP458" s="3">
        <f t="shared" si="378"/>
        <v>0</v>
      </c>
      <c r="BQ458" s="3">
        <f t="shared" si="378"/>
        <v>0</v>
      </c>
      <c r="BR458" s="3">
        <f t="shared" si="378"/>
        <v>0</v>
      </c>
      <c r="BS458" s="3">
        <f t="shared" si="378"/>
        <v>0</v>
      </c>
      <c r="BT458" s="3">
        <f t="shared" si="378"/>
        <v>0</v>
      </c>
      <c r="BU458" s="3">
        <f t="shared" si="378"/>
        <v>0</v>
      </c>
      <c r="BV458" s="3">
        <f t="shared" si="378"/>
        <v>0</v>
      </c>
      <c r="BW458" s="3">
        <f t="shared" si="378"/>
        <v>0</v>
      </c>
      <c r="BX458" s="3">
        <f t="shared" si="378"/>
        <v>0</v>
      </c>
      <c r="BY458" s="3">
        <f t="shared" si="378"/>
        <v>0</v>
      </c>
      <c r="BZ458" s="3">
        <f t="shared" si="378"/>
        <v>0</v>
      </c>
      <c r="CA458" s="3">
        <f t="shared" ref="CA458:DF458" si="379">CA501</f>
        <v>1162</v>
      </c>
      <c r="CB458" s="3">
        <f t="shared" si="379"/>
        <v>1162</v>
      </c>
      <c r="CC458" s="3">
        <f t="shared" si="379"/>
        <v>0</v>
      </c>
      <c r="CD458" s="3">
        <f t="shared" si="379"/>
        <v>0</v>
      </c>
      <c r="CE458" s="3">
        <f t="shared" si="379"/>
        <v>796</v>
      </c>
      <c r="CF458" s="3">
        <f t="shared" si="379"/>
        <v>796</v>
      </c>
      <c r="CG458" s="3">
        <f t="shared" si="379"/>
        <v>0</v>
      </c>
      <c r="CH458" s="3">
        <f t="shared" si="379"/>
        <v>796</v>
      </c>
      <c r="CI458" s="3">
        <f t="shared" si="379"/>
        <v>0</v>
      </c>
      <c r="CJ458" s="3">
        <f t="shared" si="379"/>
        <v>0</v>
      </c>
      <c r="CK458" s="3">
        <f t="shared" si="379"/>
        <v>0</v>
      </c>
      <c r="CL458" s="3">
        <f t="shared" si="379"/>
        <v>0</v>
      </c>
      <c r="CM458" s="3">
        <f t="shared" si="379"/>
        <v>0</v>
      </c>
      <c r="CN458" s="3">
        <f t="shared" si="379"/>
        <v>0</v>
      </c>
      <c r="CO458" s="3">
        <f t="shared" si="379"/>
        <v>0</v>
      </c>
      <c r="CP458" s="3">
        <f t="shared" si="379"/>
        <v>0</v>
      </c>
      <c r="CQ458" s="3">
        <f t="shared" si="379"/>
        <v>0</v>
      </c>
      <c r="CR458" s="3">
        <f t="shared" si="379"/>
        <v>0</v>
      </c>
      <c r="CS458" s="3">
        <f t="shared" si="379"/>
        <v>0</v>
      </c>
      <c r="CT458" s="3">
        <f t="shared" si="379"/>
        <v>0</v>
      </c>
      <c r="CU458" s="3">
        <f t="shared" si="379"/>
        <v>0</v>
      </c>
      <c r="CV458" s="3">
        <f t="shared" si="379"/>
        <v>0</v>
      </c>
      <c r="CW458" s="3">
        <f t="shared" si="379"/>
        <v>0</v>
      </c>
      <c r="CX458" s="3">
        <f t="shared" si="379"/>
        <v>0</v>
      </c>
      <c r="CY458" s="3">
        <f t="shared" si="379"/>
        <v>0</v>
      </c>
      <c r="CZ458" s="3">
        <f t="shared" si="379"/>
        <v>0</v>
      </c>
      <c r="DA458" s="3">
        <f t="shared" si="379"/>
        <v>0</v>
      </c>
      <c r="DB458" s="3">
        <f t="shared" si="379"/>
        <v>0</v>
      </c>
      <c r="DC458" s="3">
        <f t="shared" si="379"/>
        <v>0</v>
      </c>
      <c r="DD458" s="3">
        <f t="shared" si="379"/>
        <v>0</v>
      </c>
      <c r="DE458" s="3">
        <f t="shared" si="379"/>
        <v>0</v>
      </c>
      <c r="DF458" s="3">
        <f t="shared" si="379"/>
        <v>0</v>
      </c>
      <c r="DG458" s="4">
        <f t="shared" ref="DG458:EL458" si="380">DG501</f>
        <v>8798</v>
      </c>
      <c r="DH458" s="4">
        <f t="shared" si="380"/>
        <v>5667</v>
      </c>
      <c r="DI458" s="4">
        <f t="shared" si="380"/>
        <v>228</v>
      </c>
      <c r="DJ458" s="4">
        <f t="shared" si="380"/>
        <v>52</v>
      </c>
      <c r="DK458" s="4">
        <f t="shared" si="380"/>
        <v>2903</v>
      </c>
      <c r="DL458" s="4">
        <f t="shared" si="380"/>
        <v>0</v>
      </c>
      <c r="DM458" s="4" t="e">
        <f t="shared" si="380"/>
        <v>#REF!</v>
      </c>
      <c r="DN458" s="4">
        <f t="shared" si="380"/>
        <v>0.21454000000000001</v>
      </c>
      <c r="DO458" s="4">
        <f t="shared" si="380"/>
        <v>11</v>
      </c>
      <c r="DP458" s="4" t="e">
        <f t="shared" si="380"/>
        <v>#REF!</v>
      </c>
      <c r="DQ458" s="4" t="e">
        <f t="shared" si="380"/>
        <v>#REF!</v>
      </c>
      <c r="DR458" s="4">
        <f t="shared" si="380"/>
        <v>0</v>
      </c>
      <c r="DS458" s="4">
        <f t="shared" si="380"/>
        <v>0</v>
      </c>
      <c r="DT458" s="4">
        <f t="shared" si="380"/>
        <v>8798</v>
      </c>
      <c r="DU458" s="4">
        <f t="shared" si="380"/>
        <v>5667</v>
      </c>
      <c r="DV458" s="4">
        <f t="shared" si="380"/>
        <v>228</v>
      </c>
      <c r="DW458" s="4">
        <f t="shared" si="380"/>
        <v>52</v>
      </c>
      <c r="DX458" s="4">
        <f t="shared" si="380"/>
        <v>2903</v>
      </c>
      <c r="DY458" s="4">
        <f t="shared" si="380"/>
        <v>0</v>
      </c>
      <c r="DZ458" s="4" t="e">
        <f t="shared" si="380"/>
        <v>#REF!</v>
      </c>
      <c r="EA458" s="4">
        <f t="shared" si="380"/>
        <v>0.21454000000000001</v>
      </c>
      <c r="EB458" s="4">
        <f t="shared" si="380"/>
        <v>11</v>
      </c>
      <c r="EC458" s="4" t="e">
        <f t="shared" si="380"/>
        <v>#REF!</v>
      </c>
      <c r="ED458" s="4" t="e">
        <f t="shared" si="380"/>
        <v>#REF!</v>
      </c>
      <c r="EE458" s="4">
        <f t="shared" si="380"/>
        <v>0</v>
      </c>
      <c r="EF458" s="4">
        <f t="shared" si="380"/>
        <v>0</v>
      </c>
      <c r="EG458" s="4">
        <f t="shared" si="380"/>
        <v>0</v>
      </c>
      <c r="EH458" s="4">
        <f t="shared" si="380"/>
        <v>0</v>
      </c>
      <c r="EI458" s="4">
        <f t="shared" si="380"/>
        <v>0</v>
      </c>
      <c r="EJ458" s="4" t="e">
        <f t="shared" si="380"/>
        <v>#REF!</v>
      </c>
      <c r="EK458" s="4" t="e">
        <f t="shared" si="380"/>
        <v>#REF!</v>
      </c>
      <c r="EL458" s="4">
        <f t="shared" si="380"/>
        <v>0</v>
      </c>
      <c r="EM458" s="4">
        <f t="shared" ref="EM458:FR458" si="381">EM501</f>
        <v>0</v>
      </c>
      <c r="EN458" s="4">
        <f t="shared" si="381"/>
        <v>5667</v>
      </c>
      <c r="EO458" s="4">
        <f t="shared" si="381"/>
        <v>5667</v>
      </c>
      <c r="EP458" s="4">
        <f t="shared" si="381"/>
        <v>0</v>
      </c>
      <c r="EQ458" s="4">
        <f t="shared" si="381"/>
        <v>5667</v>
      </c>
      <c r="ER458" s="4">
        <f t="shared" si="381"/>
        <v>0</v>
      </c>
      <c r="ES458" s="4">
        <f t="shared" si="381"/>
        <v>0</v>
      </c>
      <c r="ET458" s="4">
        <f t="shared" si="381"/>
        <v>0</v>
      </c>
      <c r="EU458" s="4">
        <f t="shared" si="381"/>
        <v>0</v>
      </c>
      <c r="EV458" s="4">
        <f t="shared" si="381"/>
        <v>0</v>
      </c>
      <c r="EW458" s="4">
        <f t="shared" si="381"/>
        <v>0</v>
      </c>
      <c r="EX458" s="4">
        <f t="shared" si="381"/>
        <v>0</v>
      </c>
      <c r="EY458" s="4">
        <f t="shared" si="381"/>
        <v>0</v>
      </c>
      <c r="EZ458" s="4">
        <f t="shared" si="381"/>
        <v>0</v>
      </c>
      <c r="FA458" s="4">
        <f t="shared" si="381"/>
        <v>0</v>
      </c>
      <c r="FB458" s="4">
        <f t="shared" si="381"/>
        <v>0</v>
      </c>
      <c r="FC458" s="4">
        <f t="shared" si="381"/>
        <v>0</v>
      </c>
      <c r="FD458" s="4">
        <f t="shared" si="381"/>
        <v>0</v>
      </c>
      <c r="FE458" s="4">
        <f t="shared" si="381"/>
        <v>0</v>
      </c>
      <c r="FF458" s="4">
        <f t="shared" si="381"/>
        <v>0</v>
      </c>
      <c r="FG458" s="4">
        <f t="shared" si="381"/>
        <v>0</v>
      </c>
      <c r="FH458" s="4">
        <f t="shared" si="381"/>
        <v>0</v>
      </c>
      <c r="FI458" s="4">
        <f t="shared" si="381"/>
        <v>0</v>
      </c>
      <c r="FJ458" s="4">
        <f t="shared" si="381"/>
        <v>0</v>
      </c>
      <c r="FK458" s="4">
        <f t="shared" si="381"/>
        <v>0</v>
      </c>
      <c r="FL458" s="4">
        <f t="shared" si="381"/>
        <v>0</v>
      </c>
      <c r="FM458" s="4">
        <f t="shared" si="381"/>
        <v>0</v>
      </c>
      <c r="FN458" s="4">
        <f t="shared" si="381"/>
        <v>0</v>
      </c>
      <c r="FO458" s="4">
        <f t="shared" si="381"/>
        <v>0</v>
      </c>
      <c r="FP458" s="4">
        <f t="shared" si="381"/>
        <v>0</v>
      </c>
      <c r="FQ458" s="4">
        <f t="shared" si="381"/>
        <v>0</v>
      </c>
      <c r="FR458" s="4">
        <f t="shared" si="381"/>
        <v>0</v>
      </c>
      <c r="FS458" s="4" t="e">
        <f t="shared" ref="FS458:GX458" si="382">FS501</f>
        <v>#REF!</v>
      </c>
      <c r="FT458" s="4" t="e">
        <f t="shared" si="382"/>
        <v>#REF!</v>
      </c>
      <c r="FU458" s="4">
        <f t="shared" si="382"/>
        <v>0</v>
      </c>
      <c r="FV458" s="4">
        <f t="shared" si="382"/>
        <v>0</v>
      </c>
      <c r="FW458" s="4">
        <f t="shared" si="382"/>
        <v>5667</v>
      </c>
      <c r="FX458" s="4">
        <f t="shared" si="382"/>
        <v>5667</v>
      </c>
      <c r="FY458" s="4">
        <f t="shared" si="382"/>
        <v>0</v>
      </c>
      <c r="FZ458" s="4">
        <f t="shared" si="382"/>
        <v>5667</v>
      </c>
      <c r="GA458" s="4">
        <f t="shared" si="382"/>
        <v>0</v>
      </c>
      <c r="GB458" s="4">
        <f t="shared" si="382"/>
        <v>0</v>
      </c>
      <c r="GC458" s="4">
        <f t="shared" si="382"/>
        <v>0</v>
      </c>
      <c r="GD458" s="4">
        <f t="shared" si="382"/>
        <v>0</v>
      </c>
      <c r="GE458" s="4">
        <f t="shared" si="382"/>
        <v>0</v>
      </c>
      <c r="GF458" s="4">
        <f t="shared" si="382"/>
        <v>0</v>
      </c>
      <c r="GG458" s="4">
        <f t="shared" si="382"/>
        <v>0</v>
      </c>
      <c r="GH458" s="4">
        <f t="shared" si="382"/>
        <v>0</v>
      </c>
      <c r="GI458" s="4">
        <f t="shared" si="382"/>
        <v>0</v>
      </c>
      <c r="GJ458" s="4">
        <f t="shared" si="382"/>
        <v>0</v>
      </c>
      <c r="GK458" s="4">
        <f t="shared" si="382"/>
        <v>0</v>
      </c>
      <c r="GL458" s="4">
        <f t="shared" si="382"/>
        <v>0</v>
      </c>
      <c r="GM458" s="4">
        <f t="shared" si="382"/>
        <v>0</v>
      </c>
      <c r="GN458" s="4">
        <f t="shared" si="382"/>
        <v>0</v>
      </c>
      <c r="GO458" s="4">
        <f t="shared" si="382"/>
        <v>0</v>
      </c>
      <c r="GP458" s="4">
        <f t="shared" si="382"/>
        <v>0</v>
      </c>
      <c r="GQ458" s="4">
        <f t="shared" si="382"/>
        <v>0</v>
      </c>
      <c r="GR458" s="4">
        <f t="shared" si="382"/>
        <v>0</v>
      </c>
      <c r="GS458" s="4">
        <f t="shared" si="382"/>
        <v>0</v>
      </c>
      <c r="GT458" s="4">
        <f t="shared" si="382"/>
        <v>0</v>
      </c>
      <c r="GU458" s="4">
        <f t="shared" si="382"/>
        <v>0</v>
      </c>
      <c r="GV458" s="4">
        <f t="shared" si="382"/>
        <v>0</v>
      </c>
      <c r="GW458" s="4">
        <f t="shared" si="382"/>
        <v>0</v>
      </c>
      <c r="GX458" s="4">
        <f t="shared" si="382"/>
        <v>0</v>
      </c>
    </row>
    <row r="460" spans="1:255" x14ac:dyDescent="0.2">
      <c r="A460" s="2">
        <v>17</v>
      </c>
      <c r="B460" s="2">
        <v>1</v>
      </c>
      <c r="C460" s="2">
        <f>ROW(SmtRes!A354)</f>
        <v>354</v>
      </c>
      <c r="D460" s="2">
        <f>ROW(EtalonRes!A358)</f>
        <v>358</v>
      </c>
      <c r="E460" s="2" t="s">
        <v>300</v>
      </c>
      <c r="F460" s="2" t="s">
        <v>144</v>
      </c>
      <c r="G460" s="2" t="s">
        <v>145</v>
      </c>
      <c r="H460" s="2" t="s">
        <v>146</v>
      </c>
      <c r="I460" s="2">
        <f>'1.Лок.смета.и.Акт'!E72</f>
        <v>0.41</v>
      </c>
      <c r="J460" s="2">
        <v>0</v>
      </c>
      <c r="K460" s="2">
        <v>0.41</v>
      </c>
      <c r="L460" s="2">
        <v>0.82</v>
      </c>
      <c r="M460" s="2">
        <v>0</v>
      </c>
      <c r="N460" s="2">
        <f t="shared" ref="N460:N499" si="383">ROUND(L460-M460,4)</f>
        <v>0.82</v>
      </c>
      <c r="O460" s="2">
        <f t="shared" ref="O460:O499" si="384">ROUND(CP460,0)</f>
        <v>50</v>
      </c>
      <c r="P460" s="2">
        <f t="shared" ref="P460:P499" si="385">ROUND(CQ460*I460,0)</f>
        <v>0</v>
      </c>
      <c r="Q460" s="2">
        <f t="shared" ref="Q460:Q499" si="386">ROUND(CR460*I460,0)</f>
        <v>13</v>
      </c>
      <c r="R460" s="2">
        <f t="shared" ref="R460:R499" si="387">ROUND(CS460*I460,0)</f>
        <v>0</v>
      </c>
      <c r="S460" s="2">
        <f t="shared" ref="S460:S499" si="388">ROUND(CT460*I460,0)</f>
        <v>37</v>
      </c>
      <c r="T460" s="2">
        <f t="shared" ref="T460:T499" si="389">ROUND(CU460*I460,0)</f>
        <v>0</v>
      </c>
      <c r="U460" s="2">
        <f t="shared" ref="U460:U499" si="390">CV460*I460</f>
        <v>3.8826999999999998</v>
      </c>
      <c r="V460" s="2">
        <f t="shared" ref="V460:V499" si="391">CW460*I460</f>
        <v>0</v>
      </c>
      <c r="W460" s="2">
        <f t="shared" ref="W460:W499" si="392">ROUND(CX460*I460,0)</f>
        <v>0</v>
      </c>
      <c r="X460" s="2">
        <f t="shared" ref="X460:X499" si="393">ROUND(CY460,0)</f>
        <v>37</v>
      </c>
      <c r="Y460" s="2">
        <f t="shared" ref="Y460:Y499" si="394">ROUND(CZ460,0)</f>
        <v>26</v>
      </c>
      <c r="Z460" s="2"/>
      <c r="AA460" s="2">
        <v>69726971</v>
      </c>
      <c r="AB460" s="2">
        <f t="shared" ref="AB460:AB499" si="395">ROUND((AC460+AD460+AF460),2)</f>
        <v>121.7</v>
      </c>
      <c r="AC460" s="2">
        <f>ROUND((ES460+(SUM(SmtRes!BC351:'SmtRes'!BC354)+SUM(EtalonRes!AL355:'EtalonRes'!AL358))),2)</f>
        <v>0</v>
      </c>
      <c r="AD460" s="2">
        <f t="shared" ref="AD460:AD477" si="396">ROUND((((ET460)-(EU460))+AE460),2)</f>
        <v>31.92</v>
      </c>
      <c r="AE460" s="2">
        <f t="shared" ref="AE460:AE477" si="397">ROUND((EU460),2)</f>
        <v>0</v>
      </c>
      <c r="AF460" s="2">
        <f t="shared" ref="AF460:AF477" si="398">ROUND((EV460),2)</f>
        <v>89.78</v>
      </c>
      <c r="AG460" s="2">
        <f t="shared" ref="AG460:AG499" si="399">ROUND((AP460),2)</f>
        <v>0</v>
      </c>
      <c r="AH460" s="2">
        <f t="shared" ref="AH460:AH477" si="400">(EW460)</f>
        <v>9.4700000000000006</v>
      </c>
      <c r="AI460" s="2">
        <f t="shared" ref="AI460:AI477" si="401">(EX460)</f>
        <v>0</v>
      </c>
      <c r="AJ460" s="2">
        <f t="shared" ref="AJ460:AJ499" si="402">(AS460)</f>
        <v>0</v>
      </c>
      <c r="AK460" s="2">
        <v>1135.98</v>
      </c>
      <c r="AL460" s="2">
        <v>1014.28</v>
      </c>
      <c r="AM460" s="2">
        <v>31.92</v>
      </c>
      <c r="AN460" s="2">
        <v>0</v>
      </c>
      <c r="AO460" s="2">
        <v>89.78</v>
      </c>
      <c r="AP460" s="2">
        <v>0</v>
      </c>
      <c r="AQ460" s="2">
        <v>9.4700000000000006</v>
      </c>
      <c r="AR460" s="2">
        <v>0</v>
      </c>
      <c r="AS460" s="2">
        <v>0</v>
      </c>
      <c r="AT460" s="2">
        <v>100</v>
      </c>
      <c r="AU460" s="2">
        <v>70</v>
      </c>
      <c r="AV460" s="2">
        <v>1</v>
      </c>
      <c r="AW460" s="2">
        <v>1</v>
      </c>
      <c r="AX460" s="2"/>
      <c r="AY460" s="2"/>
      <c r="AZ460" s="2">
        <v>1</v>
      </c>
      <c r="BA460" s="2">
        <v>1</v>
      </c>
      <c r="BB460" s="2">
        <v>1</v>
      </c>
      <c r="BC460" s="2">
        <v>1</v>
      </c>
      <c r="BD460" s="2" t="s">
        <v>3</v>
      </c>
      <c r="BE460" s="2" t="s">
        <v>3</v>
      </c>
      <c r="BF460" s="2" t="s">
        <v>3</v>
      </c>
      <c r="BG460" s="2" t="s">
        <v>3</v>
      </c>
      <c r="BH460" s="2">
        <v>0</v>
      </c>
      <c r="BI460" s="2">
        <v>1</v>
      </c>
      <c r="BJ460" s="2" t="s">
        <v>147</v>
      </c>
      <c r="BK460" s="2"/>
      <c r="BL460" s="2"/>
      <c r="BM460" s="2">
        <v>26001</v>
      </c>
      <c r="BN460" s="2">
        <v>0</v>
      </c>
      <c r="BO460" s="2" t="s">
        <v>3</v>
      </c>
      <c r="BP460" s="2">
        <v>0</v>
      </c>
      <c r="BQ460" s="2">
        <v>2</v>
      </c>
      <c r="BR460" s="2">
        <v>0</v>
      </c>
      <c r="BS460" s="2">
        <v>1</v>
      </c>
      <c r="BT460" s="2">
        <v>1</v>
      </c>
      <c r="BU460" s="2">
        <v>1</v>
      </c>
      <c r="BV460" s="2">
        <v>1</v>
      </c>
      <c r="BW460" s="2">
        <v>1</v>
      </c>
      <c r="BX460" s="2">
        <v>1</v>
      </c>
      <c r="BY460" s="2" t="s">
        <v>3</v>
      </c>
      <c r="BZ460" s="2">
        <v>100</v>
      </c>
      <c r="CA460" s="2">
        <v>70</v>
      </c>
      <c r="CB460" s="2" t="s">
        <v>3</v>
      </c>
      <c r="CC460" s="2"/>
      <c r="CD460" s="2"/>
      <c r="CE460" s="2">
        <v>0</v>
      </c>
      <c r="CF460" s="2">
        <v>0</v>
      </c>
      <c r="CG460" s="2">
        <v>0</v>
      </c>
      <c r="CH460" s="2">
        <v>36</v>
      </c>
      <c r="CI460" s="2">
        <v>0</v>
      </c>
      <c r="CJ460" s="2">
        <v>0</v>
      </c>
      <c r="CK460" s="2">
        <v>0</v>
      </c>
      <c r="CL460" s="2">
        <v>0</v>
      </c>
      <c r="CM460" s="2">
        <v>0</v>
      </c>
      <c r="CN460" s="2" t="s">
        <v>3</v>
      </c>
      <c r="CO460" s="2">
        <v>0</v>
      </c>
      <c r="CP460" s="2">
        <f t="shared" ref="CP460:CP499" si="403">(P460+Q460+S460)</f>
        <v>50</v>
      </c>
      <c r="CQ460" s="2">
        <f t="shared" ref="CQ460:CQ499" si="404">AC460*BC460</f>
        <v>0</v>
      </c>
      <c r="CR460" s="2">
        <f t="shared" ref="CR460:CR499" si="405">AD460*BB460</f>
        <v>31.92</v>
      </c>
      <c r="CS460" s="2">
        <f t="shared" ref="CS460:CS499" si="406">AE460*BS460</f>
        <v>0</v>
      </c>
      <c r="CT460" s="2">
        <f t="shared" ref="CT460:CT499" si="407">AF460*BA460</f>
        <v>89.78</v>
      </c>
      <c r="CU460" s="2">
        <f t="shared" ref="CU460:CU499" si="408">AG460</f>
        <v>0</v>
      </c>
      <c r="CV460" s="2">
        <f t="shared" ref="CV460:CV499" si="409">AH460</f>
        <v>9.4700000000000006</v>
      </c>
      <c r="CW460" s="2">
        <f t="shared" ref="CW460:CW499" si="410">AI460</f>
        <v>0</v>
      </c>
      <c r="CX460" s="2">
        <f t="shared" ref="CX460:CX499" si="411">AJ460</f>
        <v>0</v>
      </c>
      <c r="CY460" s="2">
        <f>(((S460+R460)*AT460)/100)</f>
        <v>37</v>
      </c>
      <c r="CZ460" s="2">
        <f>(((S460+R460)*AU460)/100)</f>
        <v>25.9</v>
      </c>
      <c r="DA460" s="2"/>
      <c r="DB460" s="2"/>
      <c r="DC460" s="2" t="s">
        <v>3</v>
      </c>
      <c r="DD460" s="2" t="s">
        <v>3</v>
      </c>
      <c r="DE460" s="2" t="s">
        <v>3</v>
      </c>
      <c r="DF460" s="2" t="s">
        <v>3</v>
      </c>
      <c r="DG460" s="2" t="s">
        <v>3</v>
      </c>
      <c r="DH460" s="2" t="s">
        <v>3</v>
      </c>
      <c r="DI460" s="2" t="s">
        <v>3</v>
      </c>
      <c r="DJ460" s="2" t="s">
        <v>3</v>
      </c>
      <c r="DK460" s="2" t="s">
        <v>3</v>
      </c>
      <c r="DL460" s="2" t="s">
        <v>3</v>
      </c>
      <c r="DM460" s="2" t="s">
        <v>3</v>
      </c>
      <c r="DN460" s="2">
        <v>0</v>
      </c>
      <c r="DO460" s="2">
        <v>0</v>
      </c>
      <c r="DP460" s="2">
        <v>1</v>
      </c>
      <c r="DQ460" s="2">
        <v>1</v>
      </c>
      <c r="DR460" s="2"/>
      <c r="DS460" s="2"/>
      <c r="DT460" s="2"/>
      <c r="DU460" s="2">
        <v>1013</v>
      </c>
      <c r="DV460" s="2" t="s">
        <v>146</v>
      </c>
      <c r="DW460" s="2" t="s">
        <v>146</v>
      </c>
      <c r="DX460" s="2">
        <v>1</v>
      </c>
      <c r="DY460" s="2"/>
      <c r="DZ460" s="2" t="s">
        <v>3</v>
      </c>
      <c r="EA460" s="2" t="s">
        <v>3</v>
      </c>
      <c r="EB460" s="2" t="s">
        <v>3</v>
      </c>
      <c r="EC460" s="2" t="s">
        <v>3</v>
      </c>
      <c r="ED460" s="2"/>
      <c r="EE460" s="2">
        <v>54329004</v>
      </c>
      <c r="EF460" s="2">
        <v>2</v>
      </c>
      <c r="EG460" s="2" t="s">
        <v>21</v>
      </c>
      <c r="EH460" s="2">
        <v>0</v>
      </c>
      <c r="EI460" s="2" t="s">
        <v>3</v>
      </c>
      <c r="EJ460" s="2">
        <v>1</v>
      </c>
      <c r="EK460" s="2">
        <v>26001</v>
      </c>
      <c r="EL460" s="2" t="s">
        <v>148</v>
      </c>
      <c r="EM460" s="2" t="s">
        <v>149</v>
      </c>
      <c r="EN460" s="2"/>
      <c r="EO460" s="2" t="s">
        <v>3</v>
      </c>
      <c r="EP460" s="2"/>
      <c r="EQ460" s="2">
        <v>1441792</v>
      </c>
      <c r="ER460" s="2">
        <v>1135.98</v>
      </c>
      <c r="ES460" s="2">
        <v>1014.28</v>
      </c>
      <c r="ET460" s="2">
        <v>31.92</v>
      </c>
      <c r="EU460" s="2">
        <v>0</v>
      </c>
      <c r="EV460" s="2">
        <v>89.78</v>
      </c>
      <c r="EW460" s="2">
        <v>9.4700000000000006</v>
      </c>
      <c r="EX460" s="2">
        <v>0</v>
      </c>
      <c r="EY460" s="2">
        <v>1</v>
      </c>
      <c r="EZ460" s="2"/>
      <c r="FA460" s="2"/>
      <c r="FB460" s="2"/>
      <c r="FC460" s="2"/>
      <c r="FD460" s="2"/>
      <c r="FE460" s="2"/>
      <c r="FF460" s="2"/>
      <c r="FG460" s="2"/>
      <c r="FH460" s="2"/>
      <c r="FI460" s="2"/>
      <c r="FJ460" s="2"/>
      <c r="FK460" s="2"/>
      <c r="FL460" s="2"/>
      <c r="FM460" s="2"/>
      <c r="FN460" s="2"/>
      <c r="FO460" s="2"/>
      <c r="FP460" s="2"/>
      <c r="FQ460" s="2">
        <v>0</v>
      </c>
      <c r="FR460" s="2">
        <f t="shared" ref="FR460:FR499" si="412">ROUND(IF(BI460=3,GM460,0),0)</f>
        <v>0</v>
      </c>
      <c r="FS460" s="2">
        <v>0</v>
      </c>
      <c r="FT460" s="2"/>
      <c r="FU460" s="2"/>
      <c r="FV460" s="2"/>
      <c r="FW460" s="2"/>
      <c r="FX460" s="2">
        <v>100</v>
      </c>
      <c r="FY460" s="2">
        <v>70</v>
      </c>
      <c r="FZ460" s="2"/>
      <c r="GA460" s="2" t="s">
        <v>3</v>
      </c>
      <c r="GB460" s="2"/>
      <c r="GC460" s="2"/>
      <c r="GD460" s="2">
        <v>1</v>
      </c>
      <c r="GE460" s="2"/>
      <c r="GF460" s="2">
        <v>709320199</v>
      </c>
      <c r="GG460" s="2">
        <v>2</v>
      </c>
      <c r="GH460" s="2">
        <v>1</v>
      </c>
      <c r="GI460" s="2">
        <v>-2</v>
      </c>
      <c r="GJ460" s="2">
        <v>0</v>
      </c>
      <c r="GK460" s="2">
        <v>0</v>
      </c>
      <c r="GL460" s="2">
        <f t="shared" ref="GL460:GL499" si="413">ROUND(IF(AND(BH460=3,BI460=3,FS460&lt;&gt;0),P460,0),0)</f>
        <v>0</v>
      </c>
      <c r="GM460" s="2">
        <f t="shared" ref="GM460:GM499" si="414">ROUND(O460+X460+Y460,0)+GX460</f>
        <v>113</v>
      </c>
      <c r="GN460" s="2">
        <f t="shared" ref="GN460:GN499" si="415">IF(OR(BI460=0,BI460=1),GM460-GX460,0)</f>
        <v>113</v>
      </c>
      <c r="GO460" s="2">
        <f t="shared" ref="GO460:GO499" si="416">IF(BI460=2,GM460-GX460,0)</f>
        <v>0</v>
      </c>
      <c r="GP460" s="2">
        <f t="shared" ref="GP460:GP499" si="417">IF(BI460=4,GM460-GX460,0)</f>
        <v>0</v>
      </c>
      <c r="GQ460" s="2"/>
      <c r="GR460" s="2">
        <v>0</v>
      </c>
      <c r="GS460" s="2">
        <v>3</v>
      </c>
      <c r="GT460" s="2">
        <v>0</v>
      </c>
      <c r="GU460" s="2" t="s">
        <v>3</v>
      </c>
      <c r="GV460" s="2">
        <f t="shared" ref="GV460:GV477" si="418">ROUND((GT460),2)</f>
        <v>0</v>
      </c>
      <c r="GW460" s="2">
        <v>1</v>
      </c>
      <c r="GX460" s="2">
        <f t="shared" ref="GX460:GX499" si="419">ROUND(HC460*I460,0)</f>
        <v>0</v>
      </c>
      <c r="GY460" s="2"/>
      <c r="GZ460" s="2"/>
      <c r="HA460" s="2">
        <v>0</v>
      </c>
      <c r="HB460" s="2">
        <v>0</v>
      </c>
      <c r="HC460" s="2">
        <f t="shared" ref="HC460:HC499" si="420">GV460*GW460</f>
        <v>0</v>
      </c>
      <c r="HD460" s="2"/>
      <c r="HE460" s="2" t="s">
        <v>3</v>
      </c>
      <c r="HF460" s="2" t="s">
        <v>3</v>
      </c>
      <c r="HG460" s="2"/>
      <c r="HH460" s="2"/>
      <c r="HI460" s="2"/>
      <c r="HJ460" s="2"/>
      <c r="HK460" s="2"/>
      <c r="HL460" s="2"/>
      <c r="HM460" s="2" t="s">
        <v>3</v>
      </c>
      <c r="HN460" s="2" t="s">
        <v>150</v>
      </c>
      <c r="HO460" s="2" t="s">
        <v>151</v>
      </c>
      <c r="HP460" s="2" t="s">
        <v>148</v>
      </c>
      <c r="HQ460" s="2" t="s">
        <v>148</v>
      </c>
      <c r="HR460" s="2"/>
      <c r="HS460" s="2"/>
      <c r="HT460" s="2"/>
      <c r="HU460" s="2"/>
      <c r="HV460" s="2"/>
      <c r="HW460" s="2"/>
      <c r="HX460" s="2"/>
      <c r="HY460" s="2"/>
      <c r="HZ460" s="2"/>
      <c r="IA460" s="2"/>
      <c r="IB460" s="2"/>
      <c r="IC460" s="2"/>
      <c r="ID460" s="2"/>
      <c r="IE460" s="2"/>
      <c r="IF460" s="2"/>
      <c r="IG460" s="2"/>
      <c r="IH460" s="2"/>
      <c r="II460" s="2"/>
      <c r="IJ460" s="2"/>
      <c r="IK460" s="2">
        <v>0</v>
      </c>
      <c r="IL460" s="2"/>
      <c r="IM460" s="2"/>
      <c r="IN460" s="2"/>
      <c r="IO460" s="2"/>
      <c r="IP460" s="2"/>
      <c r="IQ460" s="2"/>
      <c r="IR460" s="2"/>
      <c r="IS460" s="2"/>
      <c r="IT460" s="2"/>
      <c r="IU460" s="2"/>
    </row>
    <row r="461" spans="1:255" x14ac:dyDescent="0.2">
      <c r="A461">
        <v>17</v>
      </c>
      <c r="B461">
        <v>1</v>
      </c>
      <c r="C461">
        <f>ROW(SmtRes!A358)</f>
        <v>358</v>
      </c>
      <c r="D461">
        <f>ROW(EtalonRes!A362)</f>
        <v>362</v>
      </c>
      <c r="E461" t="s">
        <v>300</v>
      </c>
      <c r="F461" t="s">
        <v>144</v>
      </c>
      <c r="G461" t="s">
        <v>145</v>
      </c>
      <c r="H461" t="s">
        <v>146</v>
      </c>
      <c r="I461">
        <f>'1.Лок.смета.и.Акт'!E72</f>
        <v>0.41</v>
      </c>
      <c r="J461">
        <v>0</v>
      </c>
      <c r="K461">
        <v>0.41</v>
      </c>
      <c r="L461">
        <v>0.82</v>
      </c>
      <c r="M461">
        <v>0</v>
      </c>
      <c r="N461">
        <f t="shared" si="383"/>
        <v>0.82</v>
      </c>
      <c r="O461">
        <f t="shared" si="384"/>
        <v>1064</v>
      </c>
      <c r="P461">
        <f t="shared" si="385"/>
        <v>0</v>
      </c>
      <c r="Q461">
        <f t="shared" si="386"/>
        <v>122</v>
      </c>
      <c r="R461">
        <f t="shared" si="387"/>
        <v>0</v>
      </c>
      <c r="S461">
        <f t="shared" si="388"/>
        <v>942</v>
      </c>
      <c r="T461">
        <f t="shared" si="389"/>
        <v>0</v>
      </c>
      <c r="U461" t="e">
        <f t="shared" si="390"/>
        <v>#REF!</v>
      </c>
      <c r="V461">
        <f t="shared" si="391"/>
        <v>0</v>
      </c>
      <c r="W461">
        <f t="shared" si="392"/>
        <v>0</v>
      </c>
      <c r="X461" t="e">
        <f t="shared" si="393"/>
        <v>#REF!</v>
      </c>
      <c r="Y461" t="e">
        <f t="shared" si="394"/>
        <v>#REF!</v>
      </c>
      <c r="AA461">
        <v>69726884</v>
      </c>
      <c r="AB461">
        <f t="shared" si="395"/>
        <v>121.7</v>
      </c>
      <c r="AC461">
        <f>ROUND((ES461+(SUM(SmtRes!BC355:'SmtRes'!BC358)+SUM(EtalonRes!AL359:'EtalonRes'!AL362))),2)</f>
        <v>0</v>
      </c>
      <c r="AD461">
        <f t="shared" si="396"/>
        <v>31.92</v>
      </c>
      <c r="AE461">
        <f t="shared" si="397"/>
        <v>0</v>
      </c>
      <c r="AF461">
        <f t="shared" si="398"/>
        <v>89.78</v>
      </c>
      <c r="AG461">
        <f t="shared" si="399"/>
        <v>0</v>
      </c>
      <c r="AH461" t="e">
        <f t="shared" si="400"/>
        <v>#REF!</v>
      </c>
      <c r="AI461">
        <f t="shared" si="401"/>
        <v>0</v>
      </c>
      <c r="AJ461">
        <f t="shared" si="402"/>
        <v>0</v>
      </c>
      <c r="AK461">
        <v>1135.98</v>
      </c>
      <c r="AL461">
        <v>1014.28</v>
      </c>
      <c r="AM461">
        <v>31.92</v>
      </c>
      <c r="AN461">
        <v>0</v>
      </c>
      <c r="AO461">
        <v>89.78</v>
      </c>
      <c r="AP461">
        <v>0</v>
      </c>
      <c r="AQ461" t="e">
        <f>'1.Лок.смета.и.Акт'!#REF!</f>
        <v>#REF!</v>
      </c>
      <c r="AR461">
        <v>0</v>
      </c>
      <c r="AS461">
        <v>0</v>
      </c>
      <c r="AT461">
        <v>95</v>
      </c>
      <c r="AU461">
        <v>60</v>
      </c>
      <c r="AV461">
        <v>1</v>
      </c>
      <c r="AW461">
        <v>1</v>
      </c>
      <c r="AZ461">
        <v>1</v>
      </c>
      <c r="BA461">
        <v>25.6</v>
      </c>
      <c r="BB461">
        <v>9.3000000000000007</v>
      </c>
      <c r="BC461">
        <v>7.56</v>
      </c>
      <c r="BD461" t="s">
        <v>3</v>
      </c>
      <c r="BE461" t="s">
        <v>3</v>
      </c>
      <c r="BF461" t="s">
        <v>3</v>
      </c>
      <c r="BG461" t="s">
        <v>3</v>
      </c>
      <c r="BH461">
        <v>0</v>
      </c>
      <c r="BI461">
        <v>1</v>
      </c>
      <c r="BJ461" t="s">
        <v>147</v>
      </c>
      <c r="BM461">
        <v>26001</v>
      </c>
      <c r="BN461">
        <v>0</v>
      </c>
      <c r="BO461" t="s">
        <v>144</v>
      </c>
      <c r="BP461">
        <v>1</v>
      </c>
      <c r="BQ461">
        <v>2</v>
      </c>
      <c r="BR461">
        <v>0</v>
      </c>
      <c r="BS461">
        <v>19.8</v>
      </c>
      <c r="BT461">
        <v>1</v>
      </c>
      <c r="BU461">
        <v>1</v>
      </c>
      <c r="BV461">
        <v>1</v>
      </c>
      <c r="BW461">
        <v>1</v>
      </c>
      <c r="BX461">
        <v>1</v>
      </c>
      <c r="BY461" t="s">
        <v>3</v>
      </c>
      <c r="BZ461" t="e">
        <f>'1.Лок.смета.и.Акт'!#REF!</f>
        <v>#REF!</v>
      </c>
      <c r="CA461" t="e">
        <f>'1.Лок.смета.и.Акт'!#REF!</f>
        <v>#REF!</v>
      </c>
      <c r="CB461" t="s">
        <v>3</v>
      </c>
      <c r="CE461">
        <v>0</v>
      </c>
      <c r="CF461">
        <v>0</v>
      </c>
      <c r="CG461">
        <v>0</v>
      </c>
      <c r="CH461">
        <v>36</v>
      </c>
      <c r="CI461">
        <v>0</v>
      </c>
      <c r="CJ461">
        <v>0</v>
      </c>
      <c r="CK461">
        <v>0</v>
      </c>
      <c r="CL461">
        <v>0</v>
      </c>
      <c r="CM461">
        <v>0</v>
      </c>
      <c r="CN461" t="s">
        <v>3</v>
      </c>
      <c r="CO461">
        <v>0</v>
      </c>
      <c r="CP461">
        <f t="shared" si="403"/>
        <v>1064</v>
      </c>
      <c r="CQ461">
        <f t="shared" si="404"/>
        <v>0</v>
      </c>
      <c r="CR461">
        <f t="shared" si="405"/>
        <v>296.85600000000005</v>
      </c>
      <c r="CS461">
        <f t="shared" si="406"/>
        <v>0</v>
      </c>
      <c r="CT461">
        <f t="shared" si="407"/>
        <v>2298.3679999999999</v>
      </c>
      <c r="CU461">
        <f t="shared" si="408"/>
        <v>0</v>
      </c>
      <c r="CV461" t="e">
        <f t="shared" si="409"/>
        <v>#REF!</v>
      </c>
      <c r="CW461">
        <f t="shared" si="410"/>
        <v>0</v>
      </c>
      <c r="CX461">
        <f t="shared" si="411"/>
        <v>0</v>
      </c>
      <c r="CY461" t="e">
        <f>(S461+R461)*(BZ461/100)</f>
        <v>#REF!</v>
      </c>
      <c r="CZ461" t="e">
        <f>(S461+R461)*(CA461/100)</f>
        <v>#REF!</v>
      </c>
      <c r="DC461" t="s">
        <v>3</v>
      </c>
      <c r="DD461" t="s">
        <v>3</v>
      </c>
      <c r="DE461" t="s">
        <v>3</v>
      </c>
      <c r="DF461" t="s">
        <v>3</v>
      </c>
      <c r="DG461" t="s">
        <v>3</v>
      </c>
      <c r="DH461" t="s">
        <v>3</v>
      </c>
      <c r="DI461" t="s">
        <v>3</v>
      </c>
      <c r="DJ461" t="s">
        <v>3</v>
      </c>
      <c r="DK461" t="s">
        <v>3</v>
      </c>
      <c r="DL461" t="s">
        <v>3</v>
      </c>
      <c r="DM461" t="s">
        <v>3</v>
      </c>
      <c r="DN461">
        <v>100</v>
      </c>
      <c r="DO461">
        <v>70</v>
      </c>
      <c r="DP461">
        <v>1</v>
      </c>
      <c r="DQ461">
        <v>1</v>
      </c>
      <c r="DU461">
        <v>1013</v>
      </c>
      <c r="DV461" t="s">
        <v>146</v>
      </c>
      <c r="DW461" t="str">
        <f>'1.Лок.смета.и.Акт'!D72</f>
        <v>1 м3 изоляции</v>
      </c>
      <c r="DX461">
        <v>1</v>
      </c>
      <c r="DZ461" t="s">
        <v>3</v>
      </c>
      <c r="EA461" t="s">
        <v>3</v>
      </c>
      <c r="EB461" t="s">
        <v>3</v>
      </c>
      <c r="EC461" t="s">
        <v>3</v>
      </c>
      <c r="EE461">
        <v>54329004</v>
      </c>
      <c r="EF461">
        <v>2</v>
      </c>
      <c r="EG461" t="s">
        <v>21</v>
      </c>
      <c r="EH461">
        <v>0</v>
      </c>
      <c r="EI461" t="s">
        <v>3</v>
      </c>
      <c r="EJ461">
        <v>1</v>
      </c>
      <c r="EK461">
        <v>26001</v>
      </c>
      <c r="EL461" t="s">
        <v>148</v>
      </c>
      <c r="EM461" t="s">
        <v>149</v>
      </c>
      <c r="EO461" t="s">
        <v>3</v>
      </c>
      <c r="EQ461">
        <v>1441792</v>
      </c>
      <c r="ER461">
        <v>1135.98</v>
      </c>
      <c r="ES461">
        <v>1014.28</v>
      </c>
      <c r="ET461">
        <v>31.92</v>
      </c>
      <c r="EU461">
        <v>0</v>
      </c>
      <c r="EV461">
        <v>89.78</v>
      </c>
      <c r="EW461" t="e">
        <f>'1.Лок.смета.и.Акт'!#REF!</f>
        <v>#REF!</v>
      </c>
      <c r="EX461">
        <v>0</v>
      </c>
      <c r="EY461">
        <v>1</v>
      </c>
      <c r="FQ461">
        <v>0</v>
      </c>
      <c r="FR461">
        <f t="shared" si="412"/>
        <v>0</v>
      </c>
      <c r="FS461">
        <v>0</v>
      </c>
      <c r="FX461">
        <v>100</v>
      </c>
      <c r="FY461">
        <v>70</v>
      </c>
      <c r="GA461" t="s">
        <v>3</v>
      </c>
      <c r="GD461">
        <v>1</v>
      </c>
      <c r="GF461">
        <v>709320199</v>
      </c>
      <c r="GG461">
        <v>2</v>
      </c>
      <c r="GH461">
        <v>1</v>
      </c>
      <c r="GI461">
        <v>2</v>
      </c>
      <c r="GJ461">
        <v>0</v>
      </c>
      <c r="GK461">
        <v>0</v>
      </c>
      <c r="GL461">
        <f t="shared" si="413"/>
        <v>0</v>
      </c>
      <c r="GM461" t="e">
        <f t="shared" si="414"/>
        <v>#REF!</v>
      </c>
      <c r="GN461" t="e">
        <f t="shared" si="415"/>
        <v>#REF!</v>
      </c>
      <c r="GO461">
        <f t="shared" si="416"/>
        <v>0</v>
      </c>
      <c r="GP461">
        <f t="shared" si="417"/>
        <v>0</v>
      </c>
      <c r="GR461">
        <v>0</v>
      </c>
      <c r="GS461">
        <v>3</v>
      </c>
      <c r="GT461">
        <v>0</v>
      </c>
      <c r="GU461" t="s">
        <v>3</v>
      </c>
      <c r="GV461">
        <f t="shared" si="418"/>
        <v>0</v>
      </c>
      <c r="GW461">
        <v>1008.11</v>
      </c>
      <c r="GX461">
        <f t="shared" si="419"/>
        <v>0</v>
      </c>
      <c r="HA461">
        <v>0</v>
      </c>
      <c r="HB461">
        <v>0</v>
      </c>
      <c r="HC461">
        <f t="shared" si="420"/>
        <v>0</v>
      </c>
      <c r="HE461" t="s">
        <v>3</v>
      </c>
      <c r="HF461" t="s">
        <v>3</v>
      </c>
      <c r="HM461" t="s">
        <v>3</v>
      </c>
      <c r="HN461" t="s">
        <v>150</v>
      </c>
      <c r="HO461" t="s">
        <v>151</v>
      </c>
      <c r="HP461" t="s">
        <v>148</v>
      </c>
      <c r="HQ461" t="s">
        <v>148</v>
      </c>
      <c r="IK461">
        <v>0</v>
      </c>
    </row>
    <row r="462" spans="1:255" x14ac:dyDescent="0.2">
      <c r="A462" s="2">
        <v>18</v>
      </c>
      <c r="B462" s="2">
        <v>1</v>
      </c>
      <c r="C462" s="2">
        <v>354</v>
      </c>
      <c r="D462" s="2"/>
      <c r="E462" s="2" t="s">
        <v>301</v>
      </c>
      <c r="F462" s="2" t="s">
        <v>153</v>
      </c>
      <c r="G462" s="2" t="s">
        <v>154</v>
      </c>
      <c r="H462" s="2" t="s">
        <v>40</v>
      </c>
      <c r="I462" s="2">
        <f>I460*J462</f>
        <v>0.41819999999999996</v>
      </c>
      <c r="J462" s="2">
        <v>1.02</v>
      </c>
      <c r="K462" s="2">
        <v>1.02</v>
      </c>
      <c r="L462" s="2">
        <v>0.83640000000000003</v>
      </c>
      <c r="M462" s="2">
        <v>0</v>
      </c>
      <c r="N462" s="2">
        <f t="shared" si="383"/>
        <v>0.83640000000000003</v>
      </c>
      <c r="O462" s="2">
        <f t="shared" si="384"/>
        <v>281</v>
      </c>
      <c r="P462" s="2">
        <f t="shared" si="385"/>
        <v>281</v>
      </c>
      <c r="Q462" s="2">
        <f t="shared" si="386"/>
        <v>0</v>
      </c>
      <c r="R462" s="2">
        <f t="shared" si="387"/>
        <v>0</v>
      </c>
      <c r="S462" s="2">
        <f t="shared" si="388"/>
        <v>0</v>
      </c>
      <c r="T462" s="2">
        <f t="shared" si="389"/>
        <v>0</v>
      </c>
      <c r="U462" s="2">
        <f t="shared" si="390"/>
        <v>0</v>
      </c>
      <c r="V462" s="2">
        <f t="shared" si="391"/>
        <v>0</v>
      </c>
      <c r="W462" s="2">
        <f t="shared" si="392"/>
        <v>11</v>
      </c>
      <c r="X462" s="2">
        <f t="shared" si="393"/>
        <v>0</v>
      </c>
      <c r="Y462" s="2">
        <f t="shared" si="394"/>
        <v>0</v>
      </c>
      <c r="Z462" s="2"/>
      <c r="AA462" s="2">
        <v>69726971</v>
      </c>
      <c r="AB462" s="2">
        <f t="shared" si="395"/>
        <v>672.09</v>
      </c>
      <c r="AC462" s="2">
        <f>ROUND((ES462),2)</f>
        <v>672.09</v>
      </c>
      <c r="AD462" s="2">
        <f t="shared" si="396"/>
        <v>0</v>
      </c>
      <c r="AE462" s="2">
        <f t="shared" si="397"/>
        <v>0</v>
      </c>
      <c r="AF462" s="2">
        <f t="shared" si="398"/>
        <v>0</v>
      </c>
      <c r="AG462" s="2">
        <f t="shared" si="399"/>
        <v>0</v>
      </c>
      <c r="AH462" s="2">
        <f t="shared" si="400"/>
        <v>0</v>
      </c>
      <c r="AI462" s="2">
        <f t="shared" si="401"/>
        <v>0</v>
      </c>
      <c r="AJ462" s="2">
        <f t="shared" si="402"/>
        <v>25.65</v>
      </c>
      <c r="AK462" s="2">
        <v>672.09</v>
      </c>
      <c r="AL462" s="2">
        <v>672.09</v>
      </c>
      <c r="AM462" s="2">
        <v>0</v>
      </c>
      <c r="AN462" s="2">
        <v>0</v>
      </c>
      <c r="AO462" s="2">
        <v>0</v>
      </c>
      <c r="AP462" s="2">
        <v>0</v>
      </c>
      <c r="AQ462" s="2">
        <v>0</v>
      </c>
      <c r="AR462" s="2">
        <v>0</v>
      </c>
      <c r="AS462" s="2">
        <v>25.65</v>
      </c>
      <c r="AT462" s="2">
        <v>0</v>
      </c>
      <c r="AU462" s="2">
        <v>0</v>
      </c>
      <c r="AV462" s="2">
        <v>1</v>
      </c>
      <c r="AW462" s="2">
        <v>1</v>
      </c>
      <c r="AX462" s="2"/>
      <c r="AY462" s="2"/>
      <c r="AZ462" s="2">
        <v>1</v>
      </c>
      <c r="BA462" s="2">
        <v>1</v>
      </c>
      <c r="BB462" s="2">
        <v>1</v>
      </c>
      <c r="BC462" s="2">
        <v>1</v>
      </c>
      <c r="BD462" s="2" t="s">
        <v>3</v>
      </c>
      <c r="BE462" s="2" t="s">
        <v>3</v>
      </c>
      <c r="BF462" s="2" t="s">
        <v>3</v>
      </c>
      <c r="BG462" s="2" t="s">
        <v>3</v>
      </c>
      <c r="BH462" s="2">
        <v>3</v>
      </c>
      <c r="BI462" s="2">
        <v>1</v>
      </c>
      <c r="BJ462" s="2" t="s">
        <v>155</v>
      </c>
      <c r="BK462" s="2"/>
      <c r="BL462" s="2"/>
      <c r="BM462" s="2">
        <v>500001</v>
      </c>
      <c r="BN462" s="2">
        <v>0</v>
      </c>
      <c r="BO462" s="2" t="s">
        <v>3</v>
      </c>
      <c r="BP462" s="2">
        <v>0</v>
      </c>
      <c r="BQ462" s="2">
        <v>8</v>
      </c>
      <c r="BR462" s="2">
        <v>0</v>
      </c>
      <c r="BS462" s="2">
        <v>1</v>
      </c>
      <c r="BT462" s="2">
        <v>1</v>
      </c>
      <c r="BU462" s="2">
        <v>1</v>
      </c>
      <c r="BV462" s="2">
        <v>1</v>
      </c>
      <c r="BW462" s="2">
        <v>1</v>
      </c>
      <c r="BX462" s="2">
        <v>1</v>
      </c>
      <c r="BY462" s="2" t="s">
        <v>3</v>
      </c>
      <c r="BZ462" s="2">
        <v>0</v>
      </c>
      <c r="CA462" s="2">
        <v>0</v>
      </c>
      <c r="CB462" s="2" t="s">
        <v>3</v>
      </c>
      <c r="CC462" s="2"/>
      <c r="CD462" s="2"/>
      <c r="CE462" s="2">
        <v>0</v>
      </c>
      <c r="CF462" s="2">
        <v>0</v>
      </c>
      <c r="CG462" s="2">
        <v>0</v>
      </c>
      <c r="CH462" s="2">
        <v>36</v>
      </c>
      <c r="CI462" s="2">
        <v>1</v>
      </c>
      <c r="CJ462" s="2">
        <v>0</v>
      </c>
      <c r="CK462" s="2">
        <v>0</v>
      </c>
      <c r="CL462" s="2">
        <v>0</v>
      </c>
      <c r="CM462" s="2">
        <v>0</v>
      </c>
      <c r="CN462" s="2" t="s">
        <v>3</v>
      </c>
      <c r="CO462" s="2">
        <v>0</v>
      </c>
      <c r="CP462" s="2">
        <f t="shared" si="403"/>
        <v>281</v>
      </c>
      <c r="CQ462" s="2">
        <f t="shared" si="404"/>
        <v>672.09</v>
      </c>
      <c r="CR462" s="2">
        <f t="shared" si="405"/>
        <v>0</v>
      </c>
      <c r="CS462" s="2">
        <f t="shared" si="406"/>
        <v>0</v>
      </c>
      <c r="CT462" s="2">
        <f t="shared" si="407"/>
        <v>0</v>
      </c>
      <c r="CU462" s="2">
        <f t="shared" si="408"/>
        <v>0</v>
      </c>
      <c r="CV462" s="2">
        <f t="shared" si="409"/>
        <v>0</v>
      </c>
      <c r="CW462" s="2">
        <f t="shared" si="410"/>
        <v>0</v>
      </c>
      <c r="CX462" s="2">
        <f t="shared" si="411"/>
        <v>25.65</v>
      </c>
      <c r="CY462" s="2">
        <f>(((S462+R462)*AT462)/100)</f>
        <v>0</v>
      </c>
      <c r="CZ462" s="2">
        <f>(((S462+R462)*AU462)/100)</f>
        <v>0</v>
      </c>
      <c r="DA462" s="2"/>
      <c r="DB462" s="2"/>
      <c r="DC462" s="2" t="s">
        <v>3</v>
      </c>
      <c r="DD462" s="2" t="s">
        <v>3</v>
      </c>
      <c r="DE462" s="2" t="s">
        <v>3</v>
      </c>
      <c r="DF462" s="2" t="s">
        <v>3</v>
      </c>
      <c r="DG462" s="2" t="s">
        <v>3</v>
      </c>
      <c r="DH462" s="2" t="s">
        <v>3</v>
      </c>
      <c r="DI462" s="2" t="s">
        <v>3</v>
      </c>
      <c r="DJ462" s="2" t="s">
        <v>3</v>
      </c>
      <c r="DK462" s="2" t="s">
        <v>3</v>
      </c>
      <c r="DL462" s="2" t="s">
        <v>3</v>
      </c>
      <c r="DM462" s="2" t="s">
        <v>3</v>
      </c>
      <c r="DN462" s="2">
        <v>0</v>
      </c>
      <c r="DO462" s="2">
        <v>0</v>
      </c>
      <c r="DP462" s="2">
        <v>1</v>
      </c>
      <c r="DQ462" s="2">
        <v>1</v>
      </c>
      <c r="DR462" s="2"/>
      <c r="DS462" s="2"/>
      <c r="DT462" s="2"/>
      <c r="DU462" s="2">
        <v>1007</v>
      </c>
      <c r="DV462" s="2" t="s">
        <v>40</v>
      </c>
      <c r="DW462" s="2" t="s">
        <v>40</v>
      </c>
      <c r="DX462" s="2">
        <v>1</v>
      </c>
      <c r="DY462" s="2"/>
      <c r="DZ462" s="2" t="s">
        <v>3</v>
      </c>
      <c r="EA462" s="2" t="s">
        <v>3</v>
      </c>
      <c r="EB462" s="2" t="s">
        <v>3</v>
      </c>
      <c r="EC462" s="2" t="s">
        <v>3</v>
      </c>
      <c r="ED462" s="2"/>
      <c r="EE462" s="2">
        <v>54328897</v>
      </c>
      <c r="EF462" s="2">
        <v>8</v>
      </c>
      <c r="EG462" s="2" t="s">
        <v>31</v>
      </c>
      <c r="EH462" s="2">
        <v>0</v>
      </c>
      <c r="EI462" s="2" t="s">
        <v>3</v>
      </c>
      <c r="EJ462" s="2">
        <v>1</v>
      </c>
      <c r="EK462" s="2">
        <v>500001</v>
      </c>
      <c r="EL462" s="2" t="s">
        <v>32</v>
      </c>
      <c r="EM462" s="2" t="s">
        <v>33</v>
      </c>
      <c r="EN462" s="2"/>
      <c r="EO462" s="2" t="s">
        <v>3</v>
      </c>
      <c r="EP462" s="2"/>
      <c r="EQ462" s="2">
        <v>0</v>
      </c>
      <c r="ER462" s="2">
        <v>672.09</v>
      </c>
      <c r="ES462" s="2">
        <v>672.09</v>
      </c>
      <c r="ET462" s="2">
        <v>0</v>
      </c>
      <c r="EU462" s="2">
        <v>0</v>
      </c>
      <c r="EV462" s="2">
        <v>0</v>
      </c>
      <c r="EW462" s="2">
        <v>0</v>
      </c>
      <c r="EX462" s="2">
        <v>0</v>
      </c>
      <c r="EY462" s="2"/>
      <c r="EZ462" s="2"/>
      <c r="FA462" s="2"/>
      <c r="FB462" s="2"/>
      <c r="FC462" s="2"/>
      <c r="FD462" s="2"/>
      <c r="FE462" s="2"/>
      <c r="FF462" s="2"/>
      <c r="FG462" s="2"/>
      <c r="FH462" s="2"/>
      <c r="FI462" s="2"/>
      <c r="FJ462" s="2"/>
      <c r="FK462" s="2"/>
      <c r="FL462" s="2"/>
      <c r="FM462" s="2"/>
      <c r="FN462" s="2"/>
      <c r="FO462" s="2"/>
      <c r="FP462" s="2"/>
      <c r="FQ462" s="2">
        <v>0</v>
      </c>
      <c r="FR462" s="2">
        <f t="shared" si="412"/>
        <v>0</v>
      </c>
      <c r="FS462" s="2">
        <v>0</v>
      </c>
      <c r="FT462" s="2"/>
      <c r="FU462" s="2"/>
      <c r="FV462" s="2"/>
      <c r="FW462" s="2"/>
      <c r="FX462" s="2">
        <v>0</v>
      </c>
      <c r="FY462" s="2">
        <v>0</v>
      </c>
      <c r="FZ462" s="2"/>
      <c r="GA462" s="2" t="s">
        <v>3</v>
      </c>
      <c r="GB462" s="2"/>
      <c r="GC462" s="2"/>
      <c r="GD462" s="2">
        <v>1</v>
      </c>
      <c r="GE462" s="2"/>
      <c r="GF462" s="2">
        <v>958144803</v>
      </c>
      <c r="GG462" s="2">
        <v>2</v>
      </c>
      <c r="GH462" s="2">
        <v>1</v>
      </c>
      <c r="GI462" s="2">
        <v>-2</v>
      </c>
      <c r="GJ462" s="2">
        <v>0</v>
      </c>
      <c r="GK462" s="2">
        <v>0</v>
      </c>
      <c r="GL462" s="2">
        <f t="shared" si="413"/>
        <v>0</v>
      </c>
      <c r="GM462" s="2">
        <f t="shared" si="414"/>
        <v>281</v>
      </c>
      <c r="GN462" s="2">
        <f t="shared" si="415"/>
        <v>281</v>
      </c>
      <c r="GO462" s="2">
        <f t="shared" si="416"/>
        <v>0</v>
      </c>
      <c r="GP462" s="2">
        <f t="shared" si="417"/>
        <v>0</v>
      </c>
      <c r="GQ462" s="2"/>
      <c r="GR462" s="2">
        <v>0</v>
      </c>
      <c r="GS462" s="2">
        <v>3</v>
      </c>
      <c r="GT462" s="2">
        <v>0</v>
      </c>
      <c r="GU462" s="2" t="s">
        <v>3</v>
      </c>
      <c r="GV462" s="2">
        <f t="shared" si="418"/>
        <v>0</v>
      </c>
      <c r="GW462" s="2">
        <v>1</v>
      </c>
      <c r="GX462" s="2">
        <f t="shared" si="419"/>
        <v>0</v>
      </c>
      <c r="GY462" s="2"/>
      <c r="GZ462" s="2"/>
      <c r="HA462" s="2">
        <v>0</v>
      </c>
      <c r="HB462" s="2">
        <v>0</v>
      </c>
      <c r="HC462" s="2">
        <f t="shared" si="420"/>
        <v>0</v>
      </c>
      <c r="HD462" s="2"/>
      <c r="HE462" s="2" t="s">
        <v>3</v>
      </c>
      <c r="HF462" s="2" t="s">
        <v>3</v>
      </c>
      <c r="HG462" s="2"/>
      <c r="HH462" s="2"/>
      <c r="HI462" s="2"/>
      <c r="HJ462" s="2"/>
      <c r="HK462" s="2"/>
      <c r="HL462" s="2"/>
      <c r="HM462" s="2" t="s">
        <v>3</v>
      </c>
      <c r="HN462" s="2" t="s">
        <v>3</v>
      </c>
      <c r="HO462" s="2" t="s">
        <v>3</v>
      </c>
      <c r="HP462" s="2" t="s">
        <v>3</v>
      </c>
      <c r="HQ462" s="2" t="s">
        <v>3</v>
      </c>
      <c r="HR462" s="2"/>
      <c r="HS462" s="2"/>
      <c r="HT462" s="2"/>
      <c r="HU462" s="2"/>
      <c r="HV462" s="2"/>
      <c r="HW462" s="2"/>
      <c r="HX462" s="2"/>
      <c r="HY462" s="2"/>
      <c r="HZ462" s="2"/>
      <c r="IA462" s="2"/>
      <c r="IB462" s="2"/>
      <c r="IC462" s="2"/>
      <c r="ID462" s="2"/>
      <c r="IE462" s="2"/>
      <c r="IF462" s="2"/>
      <c r="IG462" s="2"/>
      <c r="IH462" s="2"/>
      <c r="II462" s="2"/>
      <c r="IJ462" s="2"/>
      <c r="IK462" s="2">
        <v>0</v>
      </c>
      <c r="IL462" s="2"/>
      <c r="IM462" s="2"/>
      <c r="IN462" s="2"/>
      <c r="IO462" s="2"/>
      <c r="IP462" s="2"/>
      <c r="IQ462" s="2"/>
      <c r="IR462" s="2"/>
      <c r="IS462" s="2"/>
      <c r="IT462" s="2"/>
      <c r="IU462" s="2"/>
    </row>
    <row r="463" spans="1:255" x14ac:dyDescent="0.2">
      <c r="A463">
        <v>18</v>
      </c>
      <c r="B463">
        <v>1</v>
      </c>
      <c r="C463">
        <v>358</v>
      </c>
      <c r="E463" t="s">
        <v>301</v>
      </c>
      <c r="F463" t="e">
        <f>'1.Лок.смета.и.Акт'!#REF!</f>
        <v>#REF!</v>
      </c>
      <c r="G463" t="s">
        <v>154</v>
      </c>
      <c r="H463" t="s">
        <v>40</v>
      </c>
      <c r="I463">
        <f>I461*J463</f>
        <v>0.41819999999999996</v>
      </c>
      <c r="J463">
        <v>1.02</v>
      </c>
      <c r="K463">
        <v>1.02</v>
      </c>
      <c r="L463">
        <v>0.83640000000000003</v>
      </c>
      <c r="M463">
        <v>0</v>
      </c>
      <c r="N463">
        <f t="shared" si="383"/>
        <v>0.83640000000000003</v>
      </c>
      <c r="O463">
        <f t="shared" si="384"/>
        <v>3563</v>
      </c>
      <c r="P463">
        <f t="shared" si="385"/>
        <v>3563</v>
      </c>
      <c r="Q463">
        <f t="shared" si="386"/>
        <v>0</v>
      </c>
      <c r="R463">
        <f t="shared" si="387"/>
        <v>0</v>
      </c>
      <c r="S463">
        <f t="shared" si="388"/>
        <v>0</v>
      </c>
      <c r="T463">
        <f t="shared" si="389"/>
        <v>0</v>
      </c>
      <c r="U463">
        <f t="shared" si="390"/>
        <v>0</v>
      </c>
      <c r="V463">
        <f t="shared" si="391"/>
        <v>0</v>
      </c>
      <c r="W463">
        <f t="shared" si="392"/>
        <v>11</v>
      </c>
      <c r="X463">
        <f t="shared" si="393"/>
        <v>0</v>
      </c>
      <c r="Y463">
        <f t="shared" si="394"/>
        <v>0</v>
      </c>
      <c r="AA463">
        <v>69726884</v>
      </c>
      <c r="AB463">
        <f t="shared" si="395"/>
        <v>1127.0899999999999</v>
      </c>
      <c r="AC463">
        <f>ROUND((ES463),2)</f>
        <v>1127.0899999999999</v>
      </c>
      <c r="AD463">
        <f t="shared" si="396"/>
        <v>0</v>
      </c>
      <c r="AE463">
        <f t="shared" si="397"/>
        <v>0</v>
      </c>
      <c r="AF463">
        <f t="shared" si="398"/>
        <v>0</v>
      </c>
      <c r="AG463">
        <f t="shared" si="399"/>
        <v>0</v>
      </c>
      <c r="AH463">
        <f t="shared" si="400"/>
        <v>0</v>
      </c>
      <c r="AI463">
        <f t="shared" si="401"/>
        <v>0</v>
      </c>
      <c r="AJ463">
        <f t="shared" si="402"/>
        <v>25.65</v>
      </c>
      <c r="AK463">
        <v>1127.0899999999999</v>
      </c>
      <c r="AL463">
        <v>1127.0899999999999</v>
      </c>
      <c r="AM463">
        <v>0</v>
      </c>
      <c r="AN463">
        <v>0</v>
      </c>
      <c r="AO463">
        <v>0</v>
      </c>
      <c r="AP463">
        <v>0</v>
      </c>
      <c r="AQ463">
        <v>0</v>
      </c>
      <c r="AR463">
        <v>0</v>
      </c>
      <c r="AS463">
        <v>25.65</v>
      </c>
      <c r="AT463">
        <v>0</v>
      </c>
      <c r="AU463">
        <v>0</v>
      </c>
      <c r="AV463">
        <v>1</v>
      </c>
      <c r="AW463">
        <v>1</v>
      </c>
      <c r="AZ463">
        <v>1</v>
      </c>
      <c r="BA463">
        <v>1</v>
      </c>
      <c r="BB463">
        <v>1</v>
      </c>
      <c r="BC463">
        <v>7.56</v>
      </c>
      <c r="BD463" t="s">
        <v>3</v>
      </c>
      <c r="BE463" t="s">
        <v>3</v>
      </c>
      <c r="BF463" t="s">
        <v>3</v>
      </c>
      <c r="BG463" t="s">
        <v>3</v>
      </c>
      <c r="BH463">
        <v>3</v>
      </c>
      <c r="BI463">
        <v>1</v>
      </c>
      <c r="BJ463" t="s">
        <v>155</v>
      </c>
      <c r="BM463">
        <v>500001</v>
      </c>
      <c r="BN463">
        <v>0</v>
      </c>
      <c r="BO463" t="s">
        <v>3</v>
      </c>
      <c r="BP463">
        <v>0</v>
      </c>
      <c r="BQ463">
        <v>8</v>
      </c>
      <c r="BR463">
        <v>0</v>
      </c>
      <c r="BS463">
        <v>1</v>
      </c>
      <c r="BT463">
        <v>1</v>
      </c>
      <c r="BU463">
        <v>1</v>
      </c>
      <c r="BV463">
        <v>1</v>
      </c>
      <c r="BW463">
        <v>1</v>
      </c>
      <c r="BX463">
        <v>1</v>
      </c>
      <c r="BY463" t="s">
        <v>3</v>
      </c>
      <c r="BZ463">
        <v>0</v>
      </c>
      <c r="CA463">
        <v>0</v>
      </c>
      <c r="CB463" t="s">
        <v>3</v>
      </c>
      <c r="CE463">
        <v>0</v>
      </c>
      <c r="CF463">
        <v>0</v>
      </c>
      <c r="CG463">
        <v>0</v>
      </c>
      <c r="CH463">
        <v>36</v>
      </c>
      <c r="CI463">
        <v>1</v>
      </c>
      <c r="CJ463">
        <v>0</v>
      </c>
      <c r="CK463">
        <v>0</v>
      </c>
      <c r="CL463">
        <v>0</v>
      </c>
      <c r="CM463">
        <v>0</v>
      </c>
      <c r="CN463" t="s">
        <v>3</v>
      </c>
      <c r="CO463">
        <v>0</v>
      </c>
      <c r="CP463">
        <f t="shared" si="403"/>
        <v>3563</v>
      </c>
      <c r="CQ463">
        <f t="shared" si="404"/>
        <v>8520.8003999999983</v>
      </c>
      <c r="CR463">
        <f t="shared" si="405"/>
        <v>0</v>
      </c>
      <c r="CS463">
        <f t="shared" si="406"/>
        <v>0</v>
      </c>
      <c r="CT463">
        <f t="shared" si="407"/>
        <v>0</v>
      </c>
      <c r="CU463">
        <f t="shared" si="408"/>
        <v>0</v>
      </c>
      <c r="CV463">
        <f t="shared" si="409"/>
        <v>0</v>
      </c>
      <c r="CW463">
        <f t="shared" si="410"/>
        <v>0</v>
      </c>
      <c r="CX463">
        <f t="shared" si="411"/>
        <v>25.65</v>
      </c>
      <c r="CY463">
        <f>(S463+R463)*(BZ463/100)</f>
        <v>0</v>
      </c>
      <c r="CZ463">
        <f>(S463+R463)*(CA463/100)</f>
        <v>0</v>
      </c>
      <c r="DC463" t="s">
        <v>3</v>
      </c>
      <c r="DD463" t="s">
        <v>3</v>
      </c>
      <c r="DE463" t="s">
        <v>3</v>
      </c>
      <c r="DF463" t="s">
        <v>3</v>
      </c>
      <c r="DG463" t="s">
        <v>3</v>
      </c>
      <c r="DH463" t="s">
        <v>3</v>
      </c>
      <c r="DI463" t="s">
        <v>3</v>
      </c>
      <c r="DJ463" t="s">
        <v>3</v>
      </c>
      <c r="DK463" t="s">
        <v>3</v>
      </c>
      <c r="DL463" t="s">
        <v>3</v>
      </c>
      <c r="DM463" t="s">
        <v>3</v>
      </c>
      <c r="DN463">
        <v>0</v>
      </c>
      <c r="DO463">
        <v>0</v>
      </c>
      <c r="DP463">
        <v>1</v>
      </c>
      <c r="DQ463">
        <v>1</v>
      </c>
      <c r="DU463">
        <v>1007</v>
      </c>
      <c r="DV463" t="s">
        <v>40</v>
      </c>
      <c r="DW463" t="e">
        <f>'1.Лок.смета.и.Акт'!#REF!</f>
        <v>#REF!</v>
      </c>
      <c r="DX463">
        <v>1</v>
      </c>
      <c r="DZ463" t="s">
        <v>3</v>
      </c>
      <c r="EA463" t="s">
        <v>3</v>
      </c>
      <c r="EB463" t="s">
        <v>3</v>
      </c>
      <c r="EC463" t="s">
        <v>3</v>
      </c>
      <c r="EE463">
        <v>54328897</v>
      </c>
      <c r="EF463">
        <v>8</v>
      </c>
      <c r="EG463" t="s">
        <v>31</v>
      </c>
      <c r="EH463">
        <v>0</v>
      </c>
      <c r="EI463" t="s">
        <v>3</v>
      </c>
      <c r="EJ463">
        <v>1</v>
      </c>
      <c r="EK463">
        <v>500001</v>
      </c>
      <c r="EL463" t="s">
        <v>32</v>
      </c>
      <c r="EM463" t="s">
        <v>33</v>
      </c>
      <c r="EO463" t="s">
        <v>3</v>
      </c>
      <c r="EQ463">
        <v>0</v>
      </c>
      <c r="ER463">
        <v>8150</v>
      </c>
      <c r="ES463">
        <v>1127.0899999999999</v>
      </c>
      <c r="ET463">
        <v>0</v>
      </c>
      <c r="EU463">
        <v>0</v>
      </c>
      <c r="EV463">
        <v>0</v>
      </c>
      <c r="EW463">
        <v>0</v>
      </c>
      <c r="EX463">
        <v>0</v>
      </c>
      <c r="EZ463">
        <v>5</v>
      </c>
      <c r="FC463">
        <v>0</v>
      </c>
      <c r="FD463">
        <v>18</v>
      </c>
      <c r="FF463">
        <v>8150</v>
      </c>
      <c r="FQ463">
        <v>0</v>
      </c>
      <c r="FR463">
        <f t="shared" si="412"/>
        <v>0</v>
      </c>
      <c r="FS463">
        <v>0</v>
      </c>
      <c r="FX463">
        <v>0</v>
      </c>
      <c r="FY463">
        <v>0</v>
      </c>
      <c r="GA463" t="s">
        <v>156</v>
      </c>
      <c r="GD463">
        <v>1</v>
      </c>
      <c r="GF463">
        <v>958144803</v>
      </c>
      <c r="GG463">
        <v>2</v>
      </c>
      <c r="GH463">
        <v>3</v>
      </c>
      <c r="GI463">
        <v>5</v>
      </c>
      <c r="GJ463">
        <v>0</v>
      </c>
      <c r="GK463">
        <v>0</v>
      </c>
      <c r="GL463">
        <f t="shared" si="413"/>
        <v>0</v>
      </c>
      <c r="GM463">
        <f t="shared" si="414"/>
        <v>3563</v>
      </c>
      <c r="GN463">
        <f t="shared" si="415"/>
        <v>3563</v>
      </c>
      <c r="GO463">
        <f t="shared" si="416"/>
        <v>0</v>
      </c>
      <c r="GP463">
        <f t="shared" si="417"/>
        <v>0</v>
      </c>
      <c r="GR463">
        <v>1</v>
      </c>
      <c r="GS463">
        <v>1</v>
      </c>
      <c r="GT463">
        <v>0</v>
      </c>
      <c r="GU463" t="s">
        <v>3</v>
      </c>
      <c r="GV463">
        <f t="shared" si="418"/>
        <v>0</v>
      </c>
      <c r="GW463">
        <v>1</v>
      </c>
      <c r="GX463">
        <f t="shared" si="419"/>
        <v>0</v>
      </c>
      <c r="HA463">
        <v>0</v>
      </c>
      <c r="HB463">
        <v>0</v>
      </c>
      <c r="HC463">
        <f t="shared" si="420"/>
        <v>0</v>
      </c>
      <c r="HE463" t="s">
        <v>35</v>
      </c>
      <c r="HF463" t="s">
        <v>36</v>
      </c>
      <c r="HM463" t="s">
        <v>3</v>
      </c>
      <c r="HN463" t="s">
        <v>3</v>
      </c>
      <c r="HO463" t="s">
        <v>3</v>
      </c>
      <c r="HP463" t="s">
        <v>3</v>
      </c>
      <c r="HQ463" t="s">
        <v>3</v>
      </c>
      <c r="IK463">
        <v>0</v>
      </c>
    </row>
    <row r="464" spans="1:255" x14ac:dyDescent="0.2">
      <c r="A464" s="2">
        <v>17</v>
      </c>
      <c r="B464" s="2">
        <v>1</v>
      </c>
      <c r="C464" s="2">
        <f>ROW(SmtRes!A361)</f>
        <v>361</v>
      </c>
      <c r="D464" s="2">
        <f>ROW(EtalonRes!A365)</f>
        <v>365</v>
      </c>
      <c r="E464" s="2" t="s">
        <v>302</v>
      </c>
      <c r="F464" s="2" t="s">
        <v>158</v>
      </c>
      <c r="G464" s="2" t="s">
        <v>159</v>
      </c>
      <c r="H464" s="2" t="s">
        <v>160</v>
      </c>
      <c r="I464" s="2">
        <f>'1.Лок.смета.и.Акт'!E73</f>
        <v>7.0000000000000007E-2</v>
      </c>
      <c r="J464" s="2">
        <v>0</v>
      </c>
      <c r="K464" s="2">
        <v>7.0000000000000007E-2</v>
      </c>
      <c r="L464" s="2">
        <v>0.14000000000000001</v>
      </c>
      <c r="M464" s="2">
        <v>0</v>
      </c>
      <c r="N464" s="2">
        <f t="shared" si="383"/>
        <v>0.14000000000000001</v>
      </c>
      <c r="O464" s="2">
        <f t="shared" si="384"/>
        <v>2</v>
      </c>
      <c r="P464" s="2">
        <f t="shared" si="385"/>
        <v>0</v>
      </c>
      <c r="Q464" s="2">
        <f t="shared" si="386"/>
        <v>0</v>
      </c>
      <c r="R464" s="2">
        <f t="shared" si="387"/>
        <v>0</v>
      </c>
      <c r="S464" s="2">
        <f t="shared" si="388"/>
        <v>2</v>
      </c>
      <c r="T464" s="2">
        <f t="shared" si="389"/>
        <v>0</v>
      </c>
      <c r="U464" s="2">
        <f t="shared" si="390"/>
        <v>0.24150000000000005</v>
      </c>
      <c r="V464" s="2">
        <f t="shared" si="391"/>
        <v>0</v>
      </c>
      <c r="W464" s="2">
        <f t="shared" si="392"/>
        <v>0</v>
      </c>
      <c r="X464" s="2">
        <f t="shared" si="393"/>
        <v>2</v>
      </c>
      <c r="Y464" s="2">
        <f t="shared" si="394"/>
        <v>2</v>
      </c>
      <c r="Z464" s="2"/>
      <c r="AA464" s="2">
        <v>69726971</v>
      </c>
      <c r="AB464" s="2">
        <f t="shared" si="395"/>
        <v>31.54</v>
      </c>
      <c r="AC464" s="2">
        <f>ROUND((ES464+(SUM(SmtRes!BC359:'SmtRes'!BC361)+SUM(EtalonRes!AL363:'EtalonRes'!AL365))),2)</f>
        <v>0</v>
      </c>
      <c r="AD464" s="2">
        <f t="shared" si="396"/>
        <v>1.87</v>
      </c>
      <c r="AE464" s="2">
        <f t="shared" si="397"/>
        <v>0</v>
      </c>
      <c r="AF464" s="2">
        <f t="shared" si="398"/>
        <v>29.67</v>
      </c>
      <c r="AG464" s="2">
        <f t="shared" si="399"/>
        <v>0</v>
      </c>
      <c r="AH464" s="2">
        <f t="shared" si="400"/>
        <v>3.45</v>
      </c>
      <c r="AI464" s="2">
        <f t="shared" si="401"/>
        <v>0</v>
      </c>
      <c r="AJ464" s="2">
        <f t="shared" si="402"/>
        <v>0</v>
      </c>
      <c r="AK464" s="2">
        <v>1532.16</v>
      </c>
      <c r="AL464" s="2">
        <v>1500.62</v>
      </c>
      <c r="AM464" s="2">
        <v>1.87</v>
      </c>
      <c r="AN464" s="2">
        <v>0</v>
      </c>
      <c r="AO464" s="2">
        <v>29.67</v>
      </c>
      <c r="AP464" s="2">
        <v>0</v>
      </c>
      <c r="AQ464" s="2">
        <v>3.45</v>
      </c>
      <c r="AR464" s="2">
        <v>0</v>
      </c>
      <c r="AS464" s="2">
        <v>0</v>
      </c>
      <c r="AT464" s="2">
        <v>123</v>
      </c>
      <c r="AU464" s="2">
        <v>75</v>
      </c>
      <c r="AV464" s="2">
        <v>1</v>
      </c>
      <c r="AW464" s="2">
        <v>1</v>
      </c>
      <c r="AX464" s="2"/>
      <c r="AY464" s="2"/>
      <c r="AZ464" s="2">
        <v>1</v>
      </c>
      <c r="BA464" s="2">
        <v>1</v>
      </c>
      <c r="BB464" s="2">
        <v>1</v>
      </c>
      <c r="BC464" s="2">
        <v>1</v>
      </c>
      <c r="BD464" s="2" t="s">
        <v>3</v>
      </c>
      <c r="BE464" s="2" t="s">
        <v>3</v>
      </c>
      <c r="BF464" s="2" t="s">
        <v>3</v>
      </c>
      <c r="BG464" s="2" t="s">
        <v>3</v>
      </c>
      <c r="BH464" s="2">
        <v>0</v>
      </c>
      <c r="BI464" s="2">
        <v>1</v>
      </c>
      <c r="BJ464" s="2" t="s">
        <v>161</v>
      </c>
      <c r="BK464" s="2"/>
      <c r="BL464" s="2"/>
      <c r="BM464" s="2">
        <v>11001</v>
      </c>
      <c r="BN464" s="2">
        <v>0</v>
      </c>
      <c r="BO464" s="2" t="s">
        <v>3</v>
      </c>
      <c r="BP464" s="2">
        <v>0</v>
      </c>
      <c r="BQ464" s="2">
        <v>2</v>
      </c>
      <c r="BR464" s="2">
        <v>0</v>
      </c>
      <c r="BS464" s="2">
        <v>1</v>
      </c>
      <c r="BT464" s="2">
        <v>1</v>
      </c>
      <c r="BU464" s="2">
        <v>1</v>
      </c>
      <c r="BV464" s="2">
        <v>1</v>
      </c>
      <c r="BW464" s="2">
        <v>1</v>
      </c>
      <c r="BX464" s="2">
        <v>1</v>
      </c>
      <c r="BY464" s="2" t="s">
        <v>3</v>
      </c>
      <c r="BZ464" s="2">
        <v>123</v>
      </c>
      <c r="CA464" s="2">
        <v>75</v>
      </c>
      <c r="CB464" s="2" t="s">
        <v>3</v>
      </c>
      <c r="CC464" s="2"/>
      <c r="CD464" s="2"/>
      <c r="CE464" s="2">
        <v>0</v>
      </c>
      <c r="CF464" s="2">
        <v>0</v>
      </c>
      <c r="CG464" s="2">
        <v>0</v>
      </c>
      <c r="CH464" s="2">
        <v>37</v>
      </c>
      <c r="CI464" s="2">
        <v>0</v>
      </c>
      <c r="CJ464" s="2">
        <v>0</v>
      </c>
      <c r="CK464" s="2">
        <v>0</v>
      </c>
      <c r="CL464" s="2">
        <v>0</v>
      </c>
      <c r="CM464" s="2">
        <v>0</v>
      </c>
      <c r="CN464" s="2" t="s">
        <v>3</v>
      </c>
      <c r="CO464" s="2">
        <v>0</v>
      </c>
      <c r="CP464" s="2">
        <f t="shared" si="403"/>
        <v>2</v>
      </c>
      <c r="CQ464" s="2">
        <f t="shared" si="404"/>
        <v>0</v>
      </c>
      <c r="CR464" s="2">
        <f t="shared" si="405"/>
        <v>1.87</v>
      </c>
      <c r="CS464" s="2">
        <f t="shared" si="406"/>
        <v>0</v>
      </c>
      <c r="CT464" s="2">
        <f t="shared" si="407"/>
        <v>29.67</v>
      </c>
      <c r="CU464" s="2">
        <f t="shared" si="408"/>
        <v>0</v>
      </c>
      <c r="CV464" s="2">
        <f t="shared" si="409"/>
        <v>3.45</v>
      </c>
      <c r="CW464" s="2">
        <f t="shared" si="410"/>
        <v>0</v>
      </c>
      <c r="CX464" s="2">
        <f t="shared" si="411"/>
        <v>0</v>
      </c>
      <c r="CY464" s="2">
        <f>(((S464+R464)*AT464)/100)</f>
        <v>2.46</v>
      </c>
      <c r="CZ464" s="2">
        <f>(((S464+R464)*AU464)/100)</f>
        <v>1.5</v>
      </c>
      <c r="DA464" s="2"/>
      <c r="DB464" s="2"/>
      <c r="DC464" s="2" t="s">
        <v>3</v>
      </c>
      <c r="DD464" s="2" t="s">
        <v>3</v>
      </c>
      <c r="DE464" s="2" t="s">
        <v>3</v>
      </c>
      <c r="DF464" s="2" t="s">
        <v>3</v>
      </c>
      <c r="DG464" s="2" t="s">
        <v>3</v>
      </c>
      <c r="DH464" s="2" t="s">
        <v>3</v>
      </c>
      <c r="DI464" s="2" t="s">
        <v>3</v>
      </c>
      <c r="DJ464" s="2" t="s">
        <v>3</v>
      </c>
      <c r="DK464" s="2" t="s">
        <v>3</v>
      </c>
      <c r="DL464" s="2" t="s">
        <v>3</v>
      </c>
      <c r="DM464" s="2" t="s">
        <v>3</v>
      </c>
      <c r="DN464" s="2">
        <v>0</v>
      </c>
      <c r="DO464" s="2">
        <v>0</v>
      </c>
      <c r="DP464" s="2">
        <v>1</v>
      </c>
      <c r="DQ464" s="2">
        <v>1</v>
      </c>
      <c r="DR464" s="2"/>
      <c r="DS464" s="2"/>
      <c r="DT464" s="2"/>
      <c r="DU464" s="2">
        <v>1013</v>
      </c>
      <c r="DV464" s="2" t="s">
        <v>160</v>
      </c>
      <c r="DW464" s="2" t="s">
        <v>160</v>
      </c>
      <c r="DX464" s="2">
        <v>1</v>
      </c>
      <c r="DY464" s="2"/>
      <c r="DZ464" s="2" t="s">
        <v>3</v>
      </c>
      <c r="EA464" s="2" t="s">
        <v>3</v>
      </c>
      <c r="EB464" s="2" t="s">
        <v>3</v>
      </c>
      <c r="EC464" s="2" t="s">
        <v>3</v>
      </c>
      <c r="ED464" s="2"/>
      <c r="EE464" s="2">
        <v>54328965</v>
      </c>
      <c r="EF464" s="2">
        <v>2</v>
      </c>
      <c r="EG464" s="2" t="s">
        <v>21</v>
      </c>
      <c r="EH464" s="2">
        <v>0</v>
      </c>
      <c r="EI464" s="2" t="s">
        <v>3</v>
      </c>
      <c r="EJ464" s="2">
        <v>1</v>
      </c>
      <c r="EK464" s="2">
        <v>11001</v>
      </c>
      <c r="EL464" s="2" t="s">
        <v>22</v>
      </c>
      <c r="EM464" s="2" t="s">
        <v>23</v>
      </c>
      <c r="EN464" s="2"/>
      <c r="EO464" s="2" t="s">
        <v>3</v>
      </c>
      <c r="EP464" s="2"/>
      <c r="EQ464" s="2">
        <v>1441792</v>
      </c>
      <c r="ER464" s="2">
        <v>1532.16</v>
      </c>
      <c r="ES464" s="2">
        <v>1500.62</v>
      </c>
      <c r="ET464" s="2">
        <v>1.87</v>
      </c>
      <c r="EU464" s="2">
        <v>0</v>
      </c>
      <c r="EV464" s="2">
        <v>29.67</v>
      </c>
      <c r="EW464" s="2">
        <v>3.45</v>
      </c>
      <c r="EX464" s="2">
        <v>0</v>
      </c>
      <c r="EY464" s="2">
        <v>1</v>
      </c>
      <c r="EZ464" s="2"/>
      <c r="FA464" s="2"/>
      <c r="FB464" s="2"/>
      <c r="FC464" s="2"/>
      <c r="FD464" s="2"/>
      <c r="FE464" s="2"/>
      <c r="FF464" s="2"/>
      <c r="FG464" s="2"/>
      <c r="FH464" s="2"/>
      <c r="FI464" s="2"/>
      <c r="FJ464" s="2"/>
      <c r="FK464" s="2"/>
      <c r="FL464" s="2"/>
      <c r="FM464" s="2"/>
      <c r="FN464" s="2"/>
      <c r="FO464" s="2"/>
      <c r="FP464" s="2"/>
      <c r="FQ464" s="2">
        <v>0</v>
      </c>
      <c r="FR464" s="2">
        <f t="shared" si="412"/>
        <v>0</v>
      </c>
      <c r="FS464" s="2">
        <v>0</v>
      </c>
      <c r="FT464" s="2"/>
      <c r="FU464" s="2"/>
      <c r="FV464" s="2"/>
      <c r="FW464" s="2"/>
      <c r="FX464" s="2">
        <v>123</v>
      </c>
      <c r="FY464" s="2">
        <v>75</v>
      </c>
      <c r="FZ464" s="2"/>
      <c r="GA464" s="2" t="s">
        <v>3</v>
      </c>
      <c r="GB464" s="2"/>
      <c r="GC464" s="2"/>
      <c r="GD464" s="2">
        <v>1</v>
      </c>
      <c r="GE464" s="2"/>
      <c r="GF464" s="2">
        <v>-736195811</v>
      </c>
      <c r="GG464" s="2">
        <v>2</v>
      </c>
      <c r="GH464" s="2">
        <v>1</v>
      </c>
      <c r="GI464" s="2">
        <v>-2</v>
      </c>
      <c r="GJ464" s="2">
        <v>0</v>
      </c>
      <c r="GK464" s="2">
        <v>0</v>
      </c>
      <c r="GL464" s="2">
        <f t="shared" si="413"/>
        <v>0</v>
      </c>
      <c r="GM464" s="2">
        <f t="shared" si="414"/>
        <v>6</v>
      </c>
      <c r="GN464" s="2">
        <f t="shared" si="415"/>
        <v>6</v>
      </c>
      <c r="GO464" s="2">
        <f t="shared" si="416"/>
        <v>0</v>
      </c>
      <c r="GP464" s="2">
        <f t="shared" si="417"/>
        <v>0</v>
      </c>
      <c r="GQ464" s="2"/>
      <c r="GR464" s="2">
        <v>0</v>
      </c>
      <c r="GS464" s="2">
        <v>3</v>
      </c>
      <c r="GT464" s="2">
        <v>0</v>
      </c>
      <c r="GU464" s="2" t="s">
        <v>3</v>
      </c>
      <c r="GV464" s="2">
        <f t="shared" si="418"/>
        <v>0</v>
      </c>
      <c r="GW464" s="2">
        <v>1</v>
      </c>
      <c r="GX464" s="2">
        <f t="shared" si="419"/>
        <v>0</v>
      </c>
      <c r="GY464" s="2"/>
      <c r="GZ464" s="2"/>
      <c r="HA464" s="2">
        <v>0</v>
      </c>
      <c r="HB464" s="2">
        <v>0</v>
      </c>
      <c r="HC464" s="2">
        <f t="shared" si="420"/>
        <v>0</v>
      </c>
      <c r="HD464" s="2"/>
      <c r="HE464" s="2" t="s">
        <v>3</v>
      </c>
      <c r="HF464" s="2" t="s">
        <v>3</v>
      </c>
      <c r="HG464" s="2"/>
      <c r="HH464" s="2"/>
      <c r="HI464" s="2"/>
      <c r="HJ464" s="2"/>
      <c r="HK464" s="2"/>
      <c r="HL464" s="2"/>
      <c r="HM464" s="2" t="s">
        <v>3</v>
      </c>
      <c r="HN464" s="2" t="s">
        <v>24</v>
      </c>
      <c r="HO464" s="2" t="s">
        <v>25</v>
      </c>
      <c r="HP464" s="2" t="s">
        <v>22</v>
      </c>
      <c r="HQ464" s="2" t="s">
        <v>22</v>
      </c>
      <c r="HR464" s="2"/>
      <c r="HS464" s="2"/>
      <c r="HT464" s="2"/>
      <c r="HU464" s="2"/>
      <c r="HV464" s="2"/>
      <c r="HW464" s="2"/>
      <c r="HX464" s="2"/>
      <c r="HY464" s="2"/>
      <c r="HZ464" s="2"/>
      <c r="IA464" s="2"/>
      <c r="IB464" s="2"/>
      <c r="IC464" s="2"/>
      <c r="ID464" s="2"/>
      <c r="IE464" s="2"/>
      <c r="IF464" s="2"/>
      <c r="IG464" s="2"/>
      <c r="IH464" s="2"/>
      <c r="II464" s="2"/>
      <c r="IJ464" s="2"/>
      <c r="IK464" s="2">
        <v>0</v>
      </c>
      <c r="IL464" s="2"/>
      <c r="IM464" s="2"/>
      <c r="IN464" s="2"/>
      <c r="IO464" s="2"/>
      <c r="IP464" s="2"/>
      <c r="IQ464" s="2"/>
      <c r="IR464" s="2"/>
      <c r="IS464" s="2"/>
      <c r="IT464" s="2"/>
      <c r="IU464" s="2"/>
    </row>
    <row r="465" spans="1:255" x14ac:dyDescent="0.2">
      <c r="A465">
        <v>17</v>
      </c>
      <c r="B465">
        <v>1</v>
      </c>
      <c r="C465">
        <f>ROW(SmtRes!A364)</f>
        <v>364</v>
      </c>
      <c r="D465">
        <f>ROW(EtalonRes!A368)</f>
        <v>368</v>
      </c>
      <c r="E465" t="s">
        <v>302</v>
      </c>
      <c r="F465" t="s">
        <v>158</v>
      </c>
      <c r="G465" t="s">
        <v>159</v>
      </c>
      <c r="H465" t="s">
        <v>160</v>
      </c>
      <c r="I465">
        <f>'1.Лок.смета.и.Акт'!E73</f>
        <v>7.0000000000000007E-2</v>
      </c>
      <c r="J465">
        <v>0</v>
      </c>
      <c r="K465">
        <v>7.0000000000000007E-2</v>
      </c>
      <c r="L465">
        <v>0.14000000000000001</v>
      </c>
      <c r="M465">
        <v>0</v>
      </c>
      <c r="N465">
        <f t="shared" si="383"/>
        <v>0.14000000000000001</v>
      </c>
      <c r="O465">
        <f t="shared" si="384"/>
        <v>54</v>
      </c>
      <c r="P465">
        <f t="shared" si="385"/>
        <v>0</v>
      </c>
      <c r="Q465">
        <f t="shared" si="386"/>
        <v>1</v>
      </c>
      <c r="R465">
        <f t="shared" si="387"/>
        <v>0</v>
      </c>
      <c r="S465">
        <f t="shared" si="388"/>
        <v>53</v>
      </c>
      <c r="T465">
        <f t="shared" si="389"/>
        <v>0</v>
      </c>
      <c r="U465" t="e">
        <f t="shared" si="390"/>
        <v>#REF!</v>
      </c>
      <c r="V465">
        <f t="shared" si="391"/>
        <v>0</v>
      </c>
      <c r="W465">
        <f t="shared" si="392"/>
        <v>0</v>
      </c>
      <c r="X465" t="e">
        <f t="shared" si="393"/>
        <v>#REF!</v>
      </c>
      <c r="Y465" t="e">
        <f t="shared" si="394"/>
        <v>#REF!</v>
      </c>
      <c r="AA465">
        <v>69726884</v>
      </c>
      <c r="AB465">
        <f t="shared" si="395"/>
        <v>31.54</v>
      </c>
      <c r="AC465">
        <f>ROUND((ES465+(SUM(SmtRes!BC362:'SmtRes'!BC364)+SUM(EtalonRes!AL366:'EtalonRes'!AL368))),2)</f>
        <v>0</v>
      </c>
      <c r="AD465">
        <f t="shared" si="396"/>
        <v>1.87</v>
      </c>
      <c r="AE465">
        <f t="shared" si="397"/>
        <v>0</v>
      </c>
      <c r="AF465">
        <f t="shared" si="398"/>
        <v>29.67</v>
      </c>
      <c r="AG465">
        <f t="shared" si="399"/>
        <v>0</v>
      </c>
      <c r="AH465" t="e">
        <f t="shared" si="400"/>
        <v>#REF!</v>
      </c>
      <c r="AI465">
        <f t="shared" si="401"/>
        <v>0</v>
      </c>
      <c r="AJ465">
        <f t="shared" si="402"/>
        <v>0</v>
      </c>
      <c r="AK465">
        <v>1532.16</v>
      </c>
      <c r="AL465">
        <v>1500.62</v>
      </c>
      <c r="AM465">
        <v>1.87</v>
      </c>
      <c r="AN465">
        <v>0</v>
      </c>
      <c r="AO465">
        <v>29.67</v>
      </c>
      <c r="AP465">
        <v>0</v>
      </c>
      <c r="AQ465" t="e">
        <f>'1.Лок.смета.и.Акт'!#REF!</f>
        <v>#REF!</v>
      </c>
      <c r="AR465">
        <v>0</v>
      </c>
      <c r="AS465">
        <v>0</v>
      </c>
      <c r="AT465">
        <v>117</v>
      </c>
      <c r="AU465">
        <v>64</v>
      </c>
      <c r="AV465">
        <v>1</v>
      </c>
      <c r="AW465">
        <v>1</v>
      </c>
      <c r="AZ465">
        <v>1</v>
      </c>
      <c r="BA465">
        <v>25.36</v>
      </c>
      <c r="BB465">
        <v>7.84</v>
      </c>
      <c r="BC465">
        <v>7.56</v>
      </c>
      <c r="BD465" t="s">
        <v>3</v>
      </c>
      <c r="BE465" t="s">
        <v>3</v>
      </c>
      <c r="BF465" t="s">
        <v>3</v>
      </c>
      <c r="BG465" t="s">
        <v>3</v>
      </c>
      <c r="BH465">
        <v>0</v>
      </c>
      <c r="BI465">
        <v>1</v>
      </c>
      <c r="BJ465" t="s">
        <v>161</v>
      </c>
      <c r="BM465">
        <v>11001</v>
      </c>
      <c r="BN465">
        <v>0</v>
      </c>
      <c r="BO465" t="s">
        <v>158</v>
      </c>
      <c r="BP465">
        <v>1</v>
      </c>
      <c r="BQ465">
        <v>2</v>
      </c>
      <c r="BR465">
        <v>0</v>
      </c>
      <c r="BS465">
        <v>19.8</v>
      </c>
      <c r="BT465">
        <v>1</v>
      </c>
      <c r="BU465">
        <v>1</v>
      </c>
      <c r="BV465">
        <v>1</v>
      </c>
      <c r="BW465">
        <v>1</v>
      </c>
      <c r="BX465">
        <v>1</v>
      </c>
      <c r="BY465" t="s">
        <v>3</v>
      </c>
      <c r="BZ465" t="e">
        <f>'1.Лок.смета.и.Акт'!#REF!</f>
        <v>#REF!</v>
      </c>
      <c r="CA465" t="e">
        <f>'1.Лок.смета.и.Акт'!#REF!</f>
        <v>#REF!</v>
      </c>
      <c r="CB465" t="s">
        <v>3</v>
      </c>
      <c r="CE465">
        <v>0</v>
      </c>
      <c r="CF465">
        <v>0</v>
      </c>
      <c r="CG465">
        <v>0</v>
      </c>
      <c r="CH465">
        <v>37</v>
      </c>
      <c r="CI465">
        <v>0</v>
      </c>
      <c r="CJ465">
        <v>0</v>
      </c>
      <c r="CK465">
        <v>0</v>
      </c>
      <c r="CL465">
        <v>0</v>
      </c>
      <c r="CM465">
        <v>0</v>
      </c>
      <c r="CN465" t="s">
        <v>3</v>
      </c>
      <c r="CO465">
        <v>0</v>
      </c>
      <c r="CP465">
        <f t="shared" si="403"/>
        <v>54</v>
      </c>
      <c r="CQ465">
        <f t="shared" si="404"/>
        <v>0</v>
      </c>
      <c r="CR465">
        <f t="shared" si="405"/>
        <v>14.6608</v>
      </c>
      <c r="CS465">
        <f t="shared" si="406"/>
        <v>0</v>
      </c>
      <c r="CT465">
        <f t="shared" si="407"/>
        <v>752.43119999999999</v>
      </c>
      <c r="CU465">
        <f t="shared" si="408"/>
        <v>0</v>
      </c>
      <c r="CV465" t="e">
        <f t="shared" si="409"/>
        <v>#REF!</v>
      </c>
      <c r="CW465">
        <f t="shared" si="410"/>
        <v>0</v>
      </c>
      <c r="CX465">
        <f t="shared" si="411"/>
        <v>0</v>
      </c>
      <c r="CY465" t="e">
        <f>(S465+R465)*(BZ465/100)</f>
        <v>#REF!</v>
      </c>
      <c r="CZ465" t="e">
        <f>(S465+R465)*(CA465/100)</f>
        <v>#REF!</v>
      </c>
      <c r="DC465" t="s">
        <v>3</v>
      </c>
      <c r="DD465" t="s">
        <v>3</v>
      </c>
      <c r="DE465" t="s">
        <v>3</v>
      </c>
      <c r="DF465" t="s">
        <v>3</v>
      </c>
      <c r="DG465" t="s">
        <v>3</v>
      </c>
      <c r="DH465" t="s">
        <v>3</v>
      </c>
      <c r="DI465" t="s">
        <v>3</v>
      </c>
      <c r="DJ465" t="s">
        <v>3</v>
      </c>
      <c r="DK465" t="s">
        <v>3</v>
      </c>
      <c r="DL465" t="s">
        <v>3</v>
      </c>
      <c r="DM465" t="s">
        <v>3</v>
      </c>
      <c r="DN465">
        <v>123</v>
      </c>
      <c r="DO465">
        <v>75</v>
      </c>
      <c r="DP465">
        <v>1</v>
      </c>
      <c r="DQ465">
        <v>1</v>
      </c>
      <c r="DU465">
        <v>1013</v>
      </c>
      <c r="DV465" t="s">
        <v>160</v>
      </c>
      <c r="DW465" t="str">
        <f>'1.Лок.смета.и.Акт'!D73</f>
        <v>100 м2 поверхности</v>
      </c>
      <c r="DX465">
        <v>1</v>
      </c>
      <c r="DZ465" t="s">
        <v>3</v>
      </c>
      <c r="EA465" t="s">
        <v>3</v>
      </c>
      <c r="EB465" t="s">
        <v>3</v>
      </c>
      <c r="EC465" t="s">
        <v>3</v>
      </c>
      <c r="EE465">
        <v>54328965</v>
      </c>
      <c r="EF465">
        <v>2</v>
      </c>
      <c r="EG465" t="s">
        <v>21</v>
      </c>
      <c r="EH465">
        <v>0</v>
      </c>
      <c r="EI465" t="s">
        <v>3</v>
      </c>
      <c r="EJ465">
        <v>1</v>
      </c>
      <c r="EK465">
        <v>11001</v>
      </c>
      <c r="EL465" t="s">
        <v>22</v>
      </c>
      <c r="EM465" t="s">
        <v>23</v>
      </c>
      <c r="EO465" t="s">
        <v>3</v>
      </c>
      <c r="EQ465">
        <v>1441792</v>
      </c>
      <c r="ER465">
        <v>1532.16</v>
      </c>
      <c r="ES465">
        <v>1500.62</v>
      </c>
      <c r="ET465">
        <v>1.87</v>
      </c>
      <c r="EU465">
        <v>0</v>
      </c>
      <c r="EV465">
        <v>29.67</v>
      </c>
      <c r="EW465" t="e">
        <f>'1.Лок.смета.и.Акт'!#REF!</f>
        <v>#REF!</v>
      </c>
      <c r="EX465">
        <v>0</v>
      </c>
      <c r="EY465">
        <v>1</v>
      </c>
      <c r="FQ465">
        <v>0</v>
      </c>
      <c r="FR465">
        <f t="shared" si="412"/>
        <v>0</v>
      </c>
      <c r="FS465">
        <v>0</v>
      </c>
      <c r="FX465">
        <v>123</v>
      </c>
      <c r="FY465">
        <v>75</v>
      </c>
      <c r="GA465" t="s">
        <v>3</v>
      </c>
      <c r="GD465">
        <v>1</v>
      </c>
      <c r="GF465">
        <v>-736195811</v>
      </c>
      <c r="GG465">
        <v>2</v>
      </c>
      <c r="GH465">
        <v>1</v>
      </c>
      <c r="GI465">
        <v>2</v>
      </c>
      <c r="GJ465">
        <v>0</v>
      </c>
      <c r="GK465">
        <v>0</v>
      </c>
      <c r="GL465">
        <f t="shared" si="413"/>
        <v>0</v>
      </c>
      <c r="GM465" t="e">
        <f t="shared" si="414"/>
        <v>#REF!</v>
      </c>
      <c r="GN465" t="e">
        <f t="shared" si="415"/>
        <v>#REF!</v>
      </c>
      <c r="GO465">
        <f t="shared" si="416"/>
        <v>0</v>
      </c>
      <c r="GP465">
        <f t="shared" si="417"/>
        <v>0</v>
      </c>
      <c r="GR465">
        <v>0</v>
      </c>
      <c r="GS465">
        <v>3</v>
      </c>
      <c r="GT465">
        <v>0</v>
      </c>
      <c r="GU465" t="s">
        <v>3</v>
      </c>
      <c r="GV465">
        <f t="shared" si="418"/>
        <v>0</v>
      </c>
      <c r="GW465">
        <v>1015.2</v>
      </c>
      <c r="GX465">
        <f t="shared" si="419"/>
        <v>0</v>
      </c>
      <c r="HA465">
        <v>0</v>
      </c>
      <c r="HB465">
        <v>0</v>
      </c>
      <c r="HC465">
        <f t="shared" si="420"/>
        <v>0</v>
      </c>
      <c r="HE465" t="s">
        <v>3</v>
      </c>
      <c r="HF465" t="s">
        <v>3</v>
      </c>
      <c r="HM465" t="s">
        <v>3</v>
      </c>
      <c r="HN465" t="s">
        <v>24</v>
      </c>
      <c r="HO465" t="s">
        <v>25</v>
      </c>
      <c r="HP465" t="s">
        <v>22</v>
      </c>
      <c r="HQ465" t="s">
        <v>22</v>
      </c>
      <c r="IK465">
        <v>0</v>
      </c>
    </row>
    <row r="466" spans="1:255" x14ac:dyDescent="0.2">
      <c r="A466" s="2">
        <v>18</v>
      </c>
      <c r="B466" s="2">
        <v>1</v>
      </c>
      <c r="C466" s="2">
        <v>361</v>
      </c>
      <c r="D466" s="2"/>
      <c r="E466" s="2" t="s">
        <v>303</v>
      </c>
      <c r="F466" s="2" t="s">
        <v>163</v>
      </c>
      <c r="G466" s="2" t="s">
        <v>164</v>
      </c>
      <c r="H466" s="2" t="s">
        <v>56</v>
      </c>
      <c r="I466" s="2">
        <f>I464*J466</f>
        <v>8.0500000000000007</v>
      </c>
      <c r="J466" s="2">
        <v>115</v>
      </c>
      <c r="K466" s="2">
        <v>115</v>
      </c>
      <c r="L466" s="2">
        <v>16.100000000000001</v>
      </c>
      <c r="M466" s="2">
        <v>0</v>
      </c>
      <c r="N466" s="2">
        <f t="shared" si="383"/>
        <v>16.100000000000001</v>
      </c>
      <c r="O466" s="2">
        <f t="shared" si="384"/>
        <v>99</v>
      </c>
      <c r="P466" s="2">
        <f t="shared" si="385"/>
        <v>99</v>
      </c>
      <c r="Q466" s="2">
        <f t="shared" si="386"/>
        <v>0</v>
      </c>
      <c r="R466" s="2">
        <f t="shared" si="387"/>
        <v>0</v>
      </c>
      <c r="S466" s="2">
        <f t="shared" si="388"/>
        <v>0</v>
      </c>
      <c r="T466" s="2">
        <f t="shared" si="389"/>
        <v>0</v>
      </c>
      <c r="U466" s="2">
        <f t="shared" si="390"/>
        <v>0</v>
      </c>
      <c r="V466" s="2">
        <f t="shared" si="391"/>
        <v>0</v>
      </c>
      <c r="W466" s="2">
        <f t="shared" si="392"/>
        <v>0</v>
      </c>
      <c r="X466" s="2">
        <f t="shared" si="393"/>
        <v>0</v>
      </c>
      <c r="Y466" s="2">
        <f t="shared" si="394"/>
        <v>0</v>
      </c>
      <c r="Z466" s="2"/>
      <c r="AA466" s="2">
        <v>69726971</v>
      </c>
      <c r="AB466" s="2">
        <f t="shared" si="395"/>
        <v>12.26</v>
      </c>
      <c r="AC466" s="2">
        <f>ROUND((ES466),2)</f>
        <v>12.26</v>
      </c>
      <c r="AD466" s="2">
        <f t="shared" si="396"/>
        <v>0</v>
      </c>
      <c r="AE466" s="2">
        <f t="shared" si="397"/>
        <v>0</v>
      </c>
      <c r="AF466" s="2">
        <f t="shared" si="398"/>
        <v>0</v>
      </c>
      <c r="AG466" s="2">
        <f t="shared" si="399"/>
        <v>0</v>
      </c>
      <c r="AH466" s="2">
        <f t="shared" si="400"/>
        <v>0</v>
      </c>
      <c r="AI466" s="2">
        <f t="shared" si="401"/>
        <v>0</v>
      </c>
      <c r="AJ466" s="2">
        <f t="shared" si="402"/>
        <v>0.01</v>
      </c>
      <c r="AK466" s="2">
        <v>12.26</v>
      </c>
      <c r="AL466" s="2">
        <v>12.26</v>
      </c>
      <c r="AM466" s="2">
        <v>0</v>
      </c>
      <c r="AN466" s="2">
        <v>0</v>
      </c>
      <c r="AO466" s="2">
        <v>0</v>
      </c>
      <c r="AP466" s="2">
        <v>0</v>
      </c>
      <c r="AQ466" s="2">
        <v>0</v>
      </c>
      <c r="AR466" s="2">
        <v>0</v>
      </c>
      <c r="AS466" s="2">
        <v>0.01</v>
      </c>
      <c r="AT466" s="2">
        <v>0</v>
      </c>
      <c r="AU466" s="2">
        <v>0</v>
      </c>
      <c r="AV466" s="2">
        <v>1</v>
      </c>
      <c r="AW466" s="2">
        <v>1</v>
      </c>
      <c r="AX466" s="2"/>
      <c r="AY466" s="2"/>
      <c r="AZ466" s="2">
        <v>1</v>
      </c>
      <c r="BA466" s="2">
        <v>1</v>
      </c>
      <c r="BB466" s="2">
        <v>1</v>
      </c>
      <c r="BC466" s="2">
        <v>1</v>
      </c>
      <c r="BD466" s="2" t="s">
        <v>3</v>
      </c>
      <c r="BE466" s="2" t="s">
        <v>3</v>
      </c>
      <c r="BF466" s="2" t="s">
        <v>3</v>
      </c>
      <c r="BG466" s="2" t="s">
        <v>3</v>
      </c>
      <c r="BH466" s="2">
        <v>3</v>
      </c>
      <c r="BI466" s="2">
        <v>1</v>
      </c>
      <c r="BJ466" s="2" t="s">
        <v>165</v>
      </c>
      <c r="BK466" s="2"/>
      <c r="BL466" s="2"/>
      <c r="BM466" s="2">
        <v>500001</v>
      </c>
      <c r="BN466" s="2">
        <v>0</v>
      </c>
      <c r="BO466" s="2" t="s">
        <v>3</v>
      </c>
      <c r="BP466" s="2">
        <v>0</v>
      </c>
      <c r="BQ466" s="2">
        <v>8</v>
      </c>
      <c r="BR466" s="2">
        <v>0</v>
      </c>
      <c r="BS466" s="2">
        <v>1</v>
      </c>
      <c r="BT466" s="2">
        <v>1</v>
      </c>
      <c r="BU466" s="2">
        <v>1</v>
      </c>
      <c r="BV466" s="2">
        <v>1</v>
      </c>
      <c r="BW466" s="2">
        <v>1</v>
      </c>
      <c r="BX466" s="2">
        <v>1</v>
      </c>
      <c r="BY466" s="2" t="s">
        <v>3</v>
      </c>
      <c r="BZ466" s="2">
        <v>0</v>
      </c>
      <c r="CA466" s="2">
        <v>0</v>
      </c>
      <c r="CB466" s="2" t="s">
        <v>3</v>
      </c>
      <c r="CC466" s="2"/>
      <c r="CD466" s="2"/>
      <c r="CE466" s="2">
        <v>0</v>
      </c>
      <c r="CF466" s="2">
        <v>0</v>
      </c>
      <c r="CG466" s="2">
        <v>0</v>
      </c>
      <c r="CH466" s="2">
        <v>37</v>
      </c>
      <c r="CI466" s="2">
        <v>1</v>
      </c>
      <c r="CJ466" s="2">
        <v>0</v>
      </c>
      <c r="CK466" s="2">
        <v>0</v>
      </c>
      <c r="CL466" s="2">
        <v>0</v>
      </c>
      <c r="CM466" s="2">
        <v>0</v>
      </c>
      <c r="CN466" s="2" t="s">
        <v>3</v>
      </c>
      <c r="CO466" s="2">
        <v>0</v>
      </c>
      <c r="CP466" s="2">
        <f t="shared" si="403"/>
        <v>99</v>
      </c>
      <c r="CQ466" s="2">
        <f t="shared" si="404"/>
        <v>12.26</v>
      </c>
      <c r="CR466" s="2">
        <f t="shared" si="405"/>
        <v>0</v>
      </c>
      <c r="CS466" s="2">
        <f t="shared" si="406"/>
        <v>0</v>
      </c>
      <c r="CT466" s="2">
        <f t="shared" si="407"/>
        <v>0</v>
      </c>
      <c r="CU466" s="2">
        <f t="shared" si="408"/>
        <v>0</v>
      </c>
      <c r="CV466" s="2">
        <f t="shared" si="409"/>
        <v>0</v>
      </c>
      <c r="CW466" s="2">
        <f t="shared" si="410"/>
        <v>0</v>
      </c>
      <c r="CX466" s="2">
        <f t="shared" si="411"/>
        <v>0.01</v>
      </c>
      <c r="CY466" s="2">
        <f>(((S466+R466)*AT466)/100)</f>
        <v>0</v>
      </c>
      <c r="CZ466" s="2">
        <f>(((S466+R466)*AU466)/100)</f>
        <v>0</v>
      </c>
      <c r="DA466" s="2"/>
      <c r="DB466" s="2"/>
      <c r="DC466" s="2" t="s">
        <v>3</v>
      </c>
      <c r="DD466" s="2" t="s">
        <v>3</v>
      </c>
      <c r="DE466" s="2" t="s">
        <v>3</v>
      </c>
      <c r="DF466" s="2" t="s">
        <v>3</v>
      </c>
      <c r="DG466" s="2" t="s">
        <v>3</v>
      </c>
      <c r="DH466" s="2" t="s">
        <v>3</v>
      </c>
      <c r="DI466" s="2" t="s">
        <v>3</v>
      </c>
      <c r="DJ466" s="2" t="s">
        <v>3</v>
      </c>
      <c r="DK466" s="2" t="s">
        <v>3</v>
      </c>
      <c r="DL466" s="2" t="s">
        <v>3</v>
      </c>
      <c r="DM466" s="2" t="s">
        <v>3</v>
      </c>
      <c r="DN466" s="2">
        <v>0</v>
      </c>
      <c r="DO466" s="2">
        <v>0</v>
      </c>
      <c r="DP466" s="2">
        <v>1</v>
      </c>
      <c r="DQ466" s="2">
        <v>1</v>
      </c>
      <c r="DR466" s="2"/>
      <c r="DS466" s="2"/>
      <c r="DT466" s="2"/>
      <c r="DU466" s="2">
        <v>1005</v>
      </c>
      <c r="DV466" s="2" t="s">
        <v>56</v>
      </c>
      <c r="DW466" s="2" t="s">
        <v>56</v>
      </c>
      <c r="DX466" s="2">
        <v>1</v>
      </c>
      <c r="DY466" s="2"/>
      <c r="DZ466" s="2" t="s">
        <v>3</v>
      </c>
      <c r="EA466" s="2" t="s">
        <v>3</v>
      </c>
      <c r="EB466" s="2" t="s">
        <v>3</v>
      </c>
      <c r="EC466" s="2" t="s">
        <v>3</v>
      </c>
      <c r="ED466" s="2"/>
      <c r="EE466" s="2">
        <v>54328897</v>
      </c>
      <c r="EF466" s="2">
        <v>8</v>
      </c>
      <c r="EG466" s="2" t="s">
        <v>31</v>
      </c>
      <c r="EH466" s="2">
        <v>0</v>
      </c>
      <c r="EI466" s="2" t="s">
        <v>3</v>
      </c>
      <c r="EJ466" s="2">
        <v>1</v>
      </c>
      <c r="EK466" s="2">
        <v>500001</v>
      </c>
      <c r="EL466" s="2" t="s">
        <v>32</v>
      </c>
      <c r="EM466" s="2" t="s">
        <v>33</v>
      </c>
      <c r="EN466" s="2"/>
      <c r="EO466" s="2" t="s">
        <v>3</v>
      </c>
      <c r="EP466" s="2"/>
      <c r="EQ466" s="2">
        <v>0</v>
      </c>
      <c r="ER466" s="2">
        <v>12.26</v>
      </c>
      <c r="ES466" s="2">
        <v>12.26</v>
      </c>
      <c r="ET466" s="2">
        <v>0</v>
      </c>
      <c r="EU466" s="2">
        <v>0</v>
      </c>
      <c r="EV466" s="2">
        <v>0</v>
      </c>
      <c r="EW466" s="2">
        <v>0</v>
      </c>
      <c r="EX466" s="2">
        <v>0</v>
      </c>
      <c r="EY466" s="2"/>
      <c r="EZ466" s="2"/>
      <c r="FA466" s="2"/>
      <c r="FB466" s="2"/>
      <c r="FC466" s="2"/>
      <c r="FD466" s="2"/>
      <c r="FE466" s="2"/>
      <c r="FF466" s="2"/>
      <c r="FG466" s="2"/>
      <c r="FH466" s="2"/>
      <c r="FI466" s="2"/>
      <c r="FJ466" s="2"/>
      <c r="FK466" s="2"/>
      <c r="FL466" s="2"/>
      <c r="FM466" s="2"/>
      <c r="FN466" s="2"/>
      <c r="FO466" s="2"/>
      <c r="FP466" s="2"/>
      <c r="FQ466" s="2">
        <v>0</v>
      </c>
      <c r="FR466" s="2">
        <f t="shared" si="412"/>
        <v>0</v>
      </c>
      <c r="FS466" s="2">
        <v>0</v>
      </c>
      <c r="FT466" s="2"/>
      <c r="FU466" s="2"/>
      <c r="FV466" s="2"/>
      <c r="FW466" s="2"/>
      <c r="FX466" s="2">
        <v>0</v>
      </c>
      <c r="FY466" s="2">
        <v>0</v>
      </c>
      <c r="FZ466" s="2"/>
      <c r="GA466" s="2" t="s">
        <v>3</v>
      </c>
      <c r="GB466" s="2"/>
      <c r="GC466" s="2"/>
      <c r="GD466" s="2">
        <v>1</v>
      </c>
      <c r="GE466" s="2"/>
      <c r="GF466" s="2">
        <v>-810689284</v>
      </c>
      <c r="GG466" s="2">
        <v>2</v>
      </c>
      <c r="GH466" s="2">
        <v>1</v>
      </c>
      <c r="GI466" s="2">
        <v>-2</v>
      </c>
      <c r="GJ466" s="2">
        <v>0</v>
      </c>
      <c r="GK466" s="2">
        <v>0</v>
      </c>
      <c r="GL466" s="2">
        <f t="shared" si="413"/>
        <v>0</v>
      </c>
      <c r="GM466" s="2">
        <f t="shared" si="414"/>
        <v>99</v>
      </c>
      <c r="GN466" s="2">
        <f t="shared" si="415"/>
        <v>99</v>
      </c>
      <c r="GO466" s="2">
        <f t="shared" si="416"/>
        <v>0</v>
      </c>
      <c r="GP466" s="2">
        <f t="shared" si="417"/>
        <v>0</v>
      </c>
      <c r="GQ466" s="2"/>
      <c r="GR466" s="2">
        <v>0</v>
      </c>
      <c r="GS466" s="2">
        <v>3</v>
      </c>
      <c r="GT466" s="2">
        <v>0</v>
      </c>
      <c r="GU466" s="2" t="s">
        <v>3</v>
      </c>
      <c r="GV466" s="2">
        <f t="shared" si="418"/>
        <v>0</v>
      </c>
      <c r="GW466" s="2">
        <v>1</v>
      </c>
      <c r="GX466" s="2">
        <f t="shared" si="419"/>
        <v>0</v>
      </c>
      <c r="GY466" s="2"/>
      <c r="GZ466" s="2"/>
      <c r="HA466" s="2">
        <v>0</v>
      </c>
      <c r="HB466" s="2">
        <v>0</v>
      </c>
      <c r="HC466" s="2">
        <f t="shared" si="420"/>
        <v>0</v>
      </c>
      <c r="HD466" s="2"/>
      <c r="HE466" s="2" t="s">
        <v>3</v>
      </c>
      <c r="HF466" s="2" t="s">
        <v>3</v>
      </c>
      <c r="HG466" s="2"/>
      <c r="HH466" s="2"/>
      <c r="HI466" s="2"/>
      <c r="HJ466" s="2"/>
      <c r="HK466" s="2"/>
      <c r="HL466" s="2"/>
      <c r="HM466" s="2" t="s">
        <v>3</v>
      </c>
      <c r="HN466" s="2" t="s">
        <v>3</v>
      </c>
      <c r="HO466" s="2" t="s">
        <v>3</v>
      </c>
      <c r="HP466" s="2" t="s">
        <v>3</v>
      </c>
      <c r="HQ466" s="2" t="s">
        <v>3</v>
      </c>
      <c r="HR466" s="2"/>
      <c r="HS466" s="2"/>
      <c r="HT466" s="2"/>
      <c r="HU466" s="2"/>
      <c r="HV466" s="2"/>
      <c r="HW466" s="2"/>
      <c r="HX466" s="2"/>
      <c r="HY466" s="2"/>
      <c r="HZ466" s="2"/>
      <c r="IA466" s="2"/>
      <c r="IB466" s="2"/>
      <c r="IC466" s="2"/>
      <c r="ID466" s="2"/>
      <c r="IE466" s="2"/>
      <c r="IF466" s="2"/>
      <c r="IG466" s="2"/>
      <c r="IH466" s="2"/>
      <c r="II466" s="2"/>
      <c r="IJ466" s="2"/>
      <c r="IK466" s="2">
        <v>0</v>
      </c>
      <c r="IL466" s="2"/>
      <c r="IM466" s="2"/>
      <c r="IN466" s="2"/>
      <c r="IO466" s="2"/>
      <c r="IP466" s="2"/>
      <c r="IQ466" s="2"/>
      <c r="IR466" s="2"/>
      <c r="IS466" s="2"/>
      <c r="IT466" s="2"/>
      <c r="IU466" s="2"/>
    </row>
    <row r="467" spans="1:255" x14ac:dyDescent="0.2">
      <c r="A467">
        <v>18</v>
      </c>
      <c r="B467">
        <v>1</v>
      </c>
      <c r="C467">
        <v>364</v>
      </c>
      <c r="E467" t="s">
        <v>303</v>
      </c>
      <c r="F467" t="e">
        <f>'1.Лок.смета.и.Акт'!#REF!</f>
        <v>#REF!</v>
      </c>
      <c r="G467" t="s">
        <v>164</v>
      </c>
      <c r="H467" t="s">
        <v>56</v>
      </c>
      <c r="I467">
        <f>I465*J467</f>
        <v>8.0500000000000007</v>
      </c>
      <c r="J467">
        <v>115</v>
      </c>
      <c r="K467">
        <v>115</v>
      </c>
      <c r="L467">
        <v>16.100000000000001</v>
      </c>
      <c r="M467">
        <v>0</v>
      </c>
      <c r="N467">
        <f t="shared" si="383"/>
        <v>16.100000000000001</v>
      </c>
      <c r="O467">
        <f t="shared" si="384"/>
        <v>198</v>
      </c>
      <c r="P467">
        <f t="shared" si="385"/>
        <v>198</v>
      </c>
      <c r="Q467">
        <f t="shared" si="386"/>
        <v>0</v>
      </c>
      <c r="R467">
        <f t="shared" si="387"/>
        <v>0</v>
      </c>
      <c r="S467">
        <f t="shared" si="388"/>
        <v>0</v>
      </c>
      <c r="T467">
        <f t="shared" si="389"/>
        <v>0</v>
      </c>
      <c r="U467">
        <f t="shared" si="390"/>
        <v>0</v>
      </c>
      <c r="V467">
        <f t="shared" si="391"/>
        <v>0</v>
      </c>
      <c r="W467">
        <f t="shared" si="392"/>
        <v>0</v>
      </c>
      <c r="X467">
        <f t="shared" si="393"/>
        <v>0</v>
      </c>
      <c r="Y467">
        <f t="shared" si="394"/>
        <v>0</v>
      </c>
      <c r="AA467">
        <v>69726884</v>
      </c>
      <c r="AB467">
        <f t="shared" si="395"/>
        <v>3.26</v>
      </c>
      <c r="AC467">
        <f>ROUND((ES467),2)</f>
        <v>3.26</v>
      </c>
      <c r="AD467">
        <f t="shared" si="396"/>
        <v>0</v>
      </c>
      <c r="AE467">
        <f t="shared" si="397"/>
        <v>0</v>
      </c>
      <c r="AF467">
        <f t="shared" si="398"/>
        <v>0</v>
      </c>
      <c r="AG467">
        <f t="shared" si="399"/>
        <v>0</v>
      </c>
      <c r="AH467">
        <f t="shared" si="400"/>
        <v>0</v>
      </c>
      <c r="AI467">
        <f t="shared" si="401"/>
        <v>0</v>
      </c>
      <c r="AJ467">
        <f t="shared" si="402"/>
        <v>0.01</v>
      </c>
      <c r="AK467">
        <v>3.2600000000000002</v>
      </c>
      <c r="AL467">
        <v>3.2600000000000002</v>
      </c>
      <c r="AM467">
        <v>0</v>
      </c>
      <c r="AN467">
        <v>0</v>
      </c>
      <c r="AO467">
        <v>0</v>
      </c>
      <c r="AP467">
        <v>0</v>
      </c>
      <c r="AQ467">
        <v>0</v>
      </c>
      <c r="AR467">
        <v>0</v>
      </c>
      <c r="AS467">
        <v>0.01</v>
      </c>
      <c r="AT467">
        <v>0</v>
      </c>
      <c r="AU467">
        <v>0</v>
      </c>
      <c r="AV467">
        <v>1</v>
      </c>
      <c r="AW467">
        <v>1</v>
      </c>
      <c r="AZ467">
        <v>1</v>
      </c>
      <c r="BA467">
        <v>1</v>
      </c>
      <c r="BB467">
        <v>1</v>
      </c>
      <c r="BC467">
        <v>7.56</v>
      </c>
      <c r="BD467" t="s">
        <v>3</v>
      </c>
      <c r="BE467" t="s">
        <v>3</v>
      </c>
      <c r="BF467" t="s">
        <v>3</v>
      </c>
      <c r="BG467" t="s">
        <v>3</v>
      </c>
      <c r="BH467">
        <v>3</v>
      </c>
      <c r="BI467">
        <v>1</v>
      </c>
      <c r="BJ467" t="s">
        <v>165</v>
      </c>
      <c r="BM467">
        <v>500001</v>
      </c>
      <c r="BN467">
        <v>0</v>
      </c>
      <c r="BO467" t="s">
        <v>3</v>
      </c>
      <c r="BP467">
        <v>0</v>
      </c>
      <c r="BQ467">
        <v>8</v>
      </c>
      <c r="BR467">
        <v>0</v>
      </c>
      <c r="BS467">
        <v>1</v>
      </c>
      <c r="BT467">
        <v>1</v>
      </c>
      <c r="BU467">
        <v>1</v>
      </c>
      <c r="BV467">
        <v>1</v>
      </c>
      <c r="BW467">
        <v>1</v>
      </c>
      <c r="BX467">
        <v>1</v>
      </c>
      <c r="BY467" t="s">
        <v>3</v>
      </c>
      <c r="BZ467">
        <v>0</v>
      </c>
      <c r="CA467">
        <v>0</v>
      </c>
      <c r="CB467" t="s">
        <v>3</v>
      </c>
      <c r="CE467">
        <v>0</v>
      </c>
      <c r="CF467">
        <v>0</v>
      </c>
      <c r="CG467">
        <v>0</v>
      </c>
      <c r="CH467">
        <v>37</v>
      </c>
      <c r="CI467">
        <v>1</v>
      </c>
      <c r="CJ467">
        <v>0</v>
      </c>
      <c r="CK467">
        <v>0</v>
      </c>
      <c r="CL467">
        <v>0</v>
      </c>
      <c r="CM467">
        <v>0</v>
      </c>
      <c r="CN467" t="s">
        <v>3</v>
      </c>
      <c r="CO467">
        <v>0</v>
      </c>
      <c r="CP467">
        <f t="shared" si="403"/>
        <v>198</v>
      </c>
      <c r="CQ467">
        <f t="shared" si="404"/>
        <v>24.645599999999998</v>
      </c>
      <c r="CR467">
        <f t="shared" si="405"/>
        <v>0</v>
      </c>
      <c r="CS467">
        <f t="shared" si="406"/>
        <v>0</v>
      </c>
      <c r="CT467">
        <f t="shared" si="407"/>
        <v>0</v>
      </c>
      <c r="CU467">
        <f t="shared" si="408"/>
        <v>0</v>
      </c>
      <c r="CV467">
        <f t="shared" si="409"/>
        <v>0</v>
      </c>
      <c r="CW467">
        <f t="shared" si="410"/>
        <v>0</v>
      </c>
      <c r="CX467">
        <f t="shared" si="411"/>
        <v>0.01</v>
      </c>
      <c r="CY467">
        <f>(S467+R467)*(BZ467/100)</f>
        <v>0</v>
      </c>
      <c r="CZ467">
        <f>(S467+R467)*(CA467/100)</f>
        <v>0</v>
      </c>
      <c r="DC467" t="s">
        <v>3</v>
      </c>
      <c r="DD467" t="s">
        <v>3</v>
      </c>
      <c r="DE467" t="s">
        <v>3</v>
      </c>
      <c r="DF467" t="s">
        <v>3</v>
      </c>
      <c r="DG467" t="s">
        <v>3</v>
      </c>
      <c r="DH467" t="s">
        <v>3</v>
      </c>
      <c r="DI467" t="s">
        <v>3</v>
      </c>
      <c r="DJ467" t="s">
        <v>3</v>
      </c>
      <c r="DK467" t="s">
        <v>3</v>
      </c>
      <c r="DL467" t="s">
        <v>3</v>
      </c>
      <c r="DM467" t="s">
        <v>3</v>
      </c>
      <c r="DN467">
        <v>0</v>
      </c>
      <c r="DO467">
        <v>0</v>
      </c>
      <c r="DP467">
        <v>1</v>
      </c>
      <c r="DQ467">
        <v>1</v>
      </c>
      <c r="DU467">
        <v>1005</v>
      </c>
      <c r="DV467" t="s">
        <v>56</v>
      </c>
      <c r="DW467" t="e">
        <f>'1.Лок.смета.и.Акт'!#REF!</f>
        <v>#REF!</v>
      </c>
      <c r="DX467">
        <v>1</v>
      </c>
      <c r="DZ467" t="s">
        <v>3</v>
      </c>
      <c r="EA467" t="s">
        <v>3</v>
      </c>
      <c r="EB467" t="s">
        <v>3</v>
      </c>
      <c r="EC467" t="s">
        <v>3</v>
      </c>
      <c r="EE467">
        <v>54328897</v>
      </c>
      <c r="EF467">
        <v>8</v>
      </c>
      <c r="EG467" t="s">
        <v>31</v>
      </c>
      <c r="EH467">
        <v>0</v>
      </c>
      <c r="EI467" t="s">
        <v>3</v>
      </c>
      <c r="EJ467">
        <v>1</v>
      </c>
      <c r="EK467">
        <v>500001</v>
      </c>
      <c r="EL467" t="s">
        <v>32</v>
      </c>
      <c r="EM467" t="s">
        <v>33</v>
      </c>
      <c r="EO467" t="s">
        <v>3</v>
      </c>
      <c r="EQ467">
        <v>0</v>
      </c>
      <c r="ER467">
        <v>23.6</v>
      </c>
      <c r="ES467">
        <v>3.2600000000000002</v>
      </c>
      <c r="ET467">
        <v>0</v>
      </c>
      <c r="EU467">
        <v>0</v>
      </c>
      <c r="EV467">
        <v>0</v>
      </c>
      <c r="EW467">
        <v>0</v>
      </c>
      <c r="EX467">
        <v>0</v>
      </c>
      <c r="EZ467">
        <v>5</v>
      </c>
      <c r="FC467">
        <v>0</v>
      </c>
      <c r="FD467">
        <v>18</v>
      </c>
      <c r="FF467">
        <v>23.6</v>
      </c>
      <c r="FQ467">
        <v>0</v>
      </c>
      <c r="FR467">
        <f t="shared" si="412"/>
        <v>0</v>
      </c>
      <c r="FS467">
        <v>0</v>
      </c>
      <c r="FX467">
        <v>0</v>
      </c>
      <c r="FY467">
        <v>0</v>
      </c>
      <c r="GA467" t="s">
        <v>166</v>
      </c>
      <c r="GD467">
        <v>1</v>
      </c>
      <c r="GF467">
        <v>-810689284</v>
      </c>
      <c r="GG467">
        <v>2</v>
      </c>
      <c r="GH467">
        <v>3</v>
      </c>
      <c r="GI467">
        <v>5</v>
      </c>
      <c r="GJ467">
        <v>0</v>
      </c>
      <c r="GK467">
        <v>0</v>
      </c>
      <c r="GL467">
        <f t="shared" si="413"/>
        <v>0</v>
      </c>
      <c r="GM467">
        <f t="shared" si="414"/>
        <v>198</v>
      </c>
      <c r="GN467">
        <f t="shared" si="415"/>
        <v>198</v>
      </c>
      <c r="GO467">
        <f t="shared" si="416"/>
        <v>0</v>
      </c>
      <c r="GP467">
        <f t="shared" si="417"/>
        <v>0</v>
      </c>
      <c r="GR467">
        <v>1</v>
      </c>
      <c r="GS467">
        <v>1</v>
      </c>
      <c r="GT467">
        <v>0</v>
      </c>
      <c r="GU467" t="s">
        <v>3</v>
      </c>
      <c r="GV467">
        <f t="shared" si="418"/>
        <v>0</v>
      </c>
      <c r="GW467">
        <v>1</v>
      </c>
      <c r="GX467">
        <f t="shared" si="419"/>
        <v>0</v>
      </c>
      <c r="HA467">
        <v>0</v>
      </c>
      <c r="HB467">
        <v>0</v>
      </c>
      <c r="HC467">
        <f t="shared" si="420"/>
        <v>0</v>
      </c>
      <c r="HE467" t="s">
        <v>35</v>
      </c>
      <c r="HF467" t="s">
        <v>36</v>
      </c>
      <c r="HM467" t="s">
        <v>3</v>
      </c>
      <c r="HN467" t="s">
        <v>3</v>
      </c>
      <c r="HO467" t="s">
        <v>3</v>
      </c>
      <c r="HP467" t="s">
        <v>3</v>
      </c>
      <c r="HQ467" t="s">
        <v>3</v>
      </c>
      <c r="IK467">
        <v>0</v>
      </c>
    </row>
    <row r="468" spans="1:255" x14ac:dyDescent="0.2">
      <c r="A468" s="2">
        <v>17</v>
      </c>
      <c r="B468" s="2">
        <v>1</v>
      </c>
      <c r="C468" s="2">
        <f>ROW(SmtRes!A367)</f>
        <v>367</v>
      </c>
      <c r="D468" s="2">
        <f>ROW(EtalonRes!A371)</f>
        <v>371</v>
      </c>
      <c r="E468" s="2" t="s">
        <v>304</v>
      </c>
      <c r="F468" s="2" t="s">
        <v>168</v>
      </c>
      <c r="G468" s="2" t="s">
        <v>169</v>
      </c>
      <c r="H468" s="2" t="s">
        <v>170</v>
      </c>
      <c r="I468" s="2">
        <f>'1.Лок.смета.и.Акт'!E74</f>
        <v>7.2999999999999995E-2</v>
      </c>
      <c r="J468" s="2">
        <v>0</v>
      </c>
      <c r="K468" s="2">
        <v>7.2999999999999995E-2</v>
      </c>
      <c r="L468" s="2">
        <v>0.14599999999999999</v>
      </c>
      <c r="M468" s="2">
        <v>0</v>
      </c>
      <c r="N468" s="2">
        <f t="shared" si="383"/>
        <v>0.14599999999999999</v>
      </c>
      <c r="O468" s="2">
        <f t="shared" si="384"/>
        <v>4</v>
      </c>
      <c r="P468" s="2">
        <f t="shared" si="385"/>
        <v>0</v>
      </c>
      <c r="Q468" s="2">
        <f t="shared" si="386"/>
        <v>1</v>
      </c>
      <c r="R468" s="2">
        <f t="shared" si="387"/>
        <v>0</v>
      </c>
      <c r="S468" s="2">
        <f t="shared" si="388"/>
        <v>3</v>
      </c>
      <c r="T468" s="2">
        <f t="shared" si="389"/>
        <v>0</v>
      </c>
      <c r="U468" s="2">
        <f t="shared" si="390"/>
        <v>0.30221999999999993</v>
      </c>
      <c r="V468" s="2">
        <f t="shared" si="391"/>
        <v>0</v>
      </c>
      <c r="W468" s="2">
        <f t="shared" si="392"/>
        <v>0</v>
      </c>
      <c r="X468" s="2">
        <f t="shared" si="393"/>
        <v>5</v>
      </c>
      <c r="Y468" s="2">
        <f t="shared" si="394"/>
        <v>3</v>
      </c>
      <c r="Z468" s="2"/>
      <c r="AA468" s="2">
        <v>69726971</v>
      </c>
      <c r="AB468" s="2">
        <f t="shared" si="395"/>
        <v>48.16</v>
      </c>
      <c r="AC468" s="2">
        <f>ROUND((ES468+(SUM(SmtRes!BC365:'SmtRes'!BC367)+SUM(EtalonRes!AL369:'EtalonRes'!AL371))),2)</f>
        <v>0.01</v>
      </c>
      <c r="AD468" s="2">
        <f t="shared" si="396"/>
        <v>10.27</v>
      </c>
      <c r="AE468" s="2">
        <f t="shared" si="397"/>
        <v>0</v>
      </c>
      <c r="AF468" s="2">
        <f t="shared" si="398"/>
        <v>37.880000000000003</v>
      </c>
      <c r="AG468" s="2">
        <f t="shared" si="399"/>
        <v>0</v>
      </c>
      <c r="AH468" s="2">
        <f t="shared" si="400"/>
        <v>4.1399999999999997</v>
      </c>
      <c r="AI468" s="2">
        <f t="shared" si="401"/>
        <v>0</v>
      </c>
      <c r="AJ468" s="2">
        <f t="shared" si="402"/>
        <v>0</v>
      </c>
      <c r="AK468" s="2">
        <v>2419.79</v>
      </c>
      <c r="AL468" s="2">
        <v>2371.64</v>
      </c>
      <c r="AM468" s="2">
        <v>10.27</v>
      </c>
      <c r="AN468" s="2">
        <v>0</v>
      </c>
      <c r="AO468" s="2">
        <v>37.880000000000003</v>
      </c>
      <c r="AP468" s="2">
        <v>0</v>
      </c>
      <c r="AQ468" s="2">
        <v>4.1399999999999997</v>
      </c>
      <c r="AR468" s="2">
        <v>0</v>
      </c>
      <c r="AS468" s="2">
        <v>0</v>
      </c>
      <c r="AT468" s="2">
        <v>155</v>
      </c>
      <c r="AU468" s="2">
        <v>100</v>
      </c>
      <c r="AV468" s="2">
        <v>1</v>
      </c>
      <c r="AW468" s="2">
        <v>1</v>
      </c>
      <c r="AX468" s="2"/>
      <c r="AY468" s="2"/>
      <c r="AZ468" s="2">
        <v>1</v>
      </c>
      <c r="BA468" s="2">
        <v>1</v>
      </c>
      <c r="BB468" s="2">
        <v>1</v>
      </c>
      <c r="BC468" s="2">
        <v>1</v>
      </c>
      <c r="BD468" s="2" t="s">
        <v>3</v>
      </c>
      <c r="BE468" s="2" t="s">
        <v>3</v>
      </c>
      <c r="BF468" s="2" t="s">
        <v>3</v>
      </c>
      <c r="BG468" s="2" t="s">
        <v>3</v>
      </c>
      <c r="BH468" s="2">
        <v>0</v>
      </c>
      <c r="BI468" s="2">
        <v>1</v>
      </c>
      <c r="BJ468" s="2" t="s">
        <v>171</v>
      </c>
      <c r="BK468" s="2"/>
      <c r="BL468" s="2"/>
      <c r="BM468" s="2">
        <v>7005</v>
      </c>
      <c r="BN468" s="2">
        <v>0</v>
      </c>
      <c r="BO468" s="2" t="s">
        <v>3</v>
      </c>
      <c r="BP468" s="2">
        <v>0</v>
      </c>
      <c r="BQ468" s="2">
        <v>2</v>
      </c>
      <c r="BR468" s="2">
        <v>0</v>
      </c>
      <c r="BS468" s="2">
        <v>1</v>
      </c>
      <c r="BT468" s="2">
        <v>1</v>
      </c>
      <c r="BU468" s="2">
        <v>1</v>
      </c>
      <c r="BV468" s="2">
        <v>1</v>
      </c>
      <c r="BW468" s="2">
        <v>1</v>
      </c>
      <c r="BX468" s="2">
        <v>1</v>
      </c>
      <c r="BY468" s="2" t="s">
        <v>3</v>
      </c>
      <c r="BZ468" s="2">
        <v>155</v>
      </c>
      <c r="CA468" s="2">
        <v>100</v>
      </c>
      <c r="CB468" s="2" t="s">
        <v>3</v>
      </c>
      <c r="CC468" s="2"/>
      <c r="CD468" s="2"/>
      <c r="CE468" s="2">
        <v>0</v>
      </c>
      <c r="CF468" s="2">
        <v>0</v>
      </c>
      <c r="CG468" s="2">
        <v>0</v>
      </c>
      <c r="CH468" s="2">
        <v>38</v>
      </c>
      <c r="CI468" s="2">
        <v>0</v>
      </c>
      <c r="CJ468" s="2">
        <v>0</v>
      </c>
      <c r="CK468" s="2">
        <v>0</v>
      </c>
      <c r="CL468" s="2">
        <v>0</v>
      </c>
      <c r="CM468" s="2">
        <v>0</v>
      </c>
      <c r="CN468" s="2" t="s">
        <v>3</v>
      </c>
      <c r="CO468" s="2">
        <v>0</v>
      </c>
      <c r="CP468" s="2">
        <f t="shared" si="403"/>
        <v>4</v>
      </c>
      <c r="CQ468" s="2">
        <f t="shared" si="404"/>
        <v>0.01</v>
      </c>
      <c r="CR468" s="2">
        <f t="shared" si="405"/>
        <v>10.27</v>
      </c>
      <c r="CS468" s="2">
        <f t="shared" si="406"/>
        <v>0</v>
      </c>
      <c r="CT468" s="2">
        <f t="shared" si="407"/>
        <v>37.880000000000003</v>
      </c>
      <c r="CU468" s="2">
        <f t="shared" si="408"/>
        <v>0</v>
      </c>
      <c r="CV468" s="2">
        <f t="shared" si="409"/>
        <v>4.1399999999999997</v>
      </c>
      <c r="CW468" s="2">
        <f t="shared" si="410"/>
        <v>0</v>
      </c>
      <c r="CX468" s="2">
        <f t="shared" si="411"/>
        <v>0</v>
      </c>
      <c r="CY468" s="2">
        <f>(((S468+R468)*AT468)/100)</f>
        <v>4.6500000000000004</v>
      </c>
      <c r="CZ468" s="2">
        <f>(((S468+R468)*AU468)/100)</f>
        <v>3</v>
      </c>
      <c r="DA468" s="2"/>
      <c r="DB468" s="2"/>
      <c r="DC468" s="2" t="s">
        <v>3</v>
      </c>
      <c r="DD468" s="2" t="s">
        <v>3</v>
      </c>
      <c r="DE468" s="2" t="s">
        <v>3</v>
      </c>
      <c r="DF468" s="2" t="s">
        <v>3</v>
      </c>
      <c r="DG468" s="2" t="s">
        <v>3</v>
      </c>
      <c r="DH468" s="2" t="s">
        <v>3</v>
      </c>
      <c r="DI468" s="2" t="s">
        <v>3</v>
      </c>
      <c r="DJ468" s="2" t="s">
        <v>3</v>
      </c>
      <c r="DK468" s="2" t="s">
        <v>3</v>
      </c>
      <c r="DL468" s="2" t="s">
        <v>3</v>
      </c>
      <c r="DM468" s="2" t="s">
        <v>3</v>
      </c>
      <c r="DN468" s="2">
        <v>0</v>
      </c>
      <c r="DO468" s="2">
        <v>0</v>
      </c>
      <c r="DP468" s="2">
        <v>1</v>
      </c>
      <c r="DQ468" s="2">
        <v>1</v>
      </c>
      <c r="DR468" s="2"/>
      <c r="DS468" s="2"/>
      <c r="DT468" s="2"/>
      <c r="DU468" s="2">
        <v>1013</v>
      </c>
      <c r="DV468" s="2" t="s">
        <v>170</v>
      </c>
      <c r="DW468" s="2" t="s">
        <v>170</v>
      </c>
      <c r="DX468" s="2">
        <v>1</v>
      </c>
      <c r="DY468" s="2"/>
      <c r="DZ468" s="2" t="s">
        <v>3</v>
      </c>
      <c r="EA468" s="2" t="s">
        <v>3</v>
      </c>
      <c r="EB468" s="2" t="s">
        <v>3</v>
      </c>
      <c r="EC468" s="2" t="s">
        <v>3</v>
      </c>
      <c r="ED468" s="2"/>
      <c r="EE468" s="2">
        <v>54328916</v>
      </c>
      <c r="EF468" s="2">
        <v>2</v>
      </c>
      <c r="EG468" s="2" t="s">
        <v>21</v>
      </c>
      <c r="EH468" s="2">
        <v>0</v>
      </c>
      <c r="EI468" s="2" t="s">
        <v>3</v>
      </c>
      <c r="EJ468" s="2">
        <v>1</v>
      </c>
      <c r="EK468" s="2">
        <v>7005</v>
      </c>
      <c r="EL468" s="2" t="s">
        <v>172</v>
      </c>
      <c r="EM468" s="2" t="s">
        <v>173</v>
      </c>
      <c r="EN468" s="2"/>
      <c r="EO468" s="2" t="s">
        <v>3</v>
      </c>
      <c r="EP468" s="2"/>
      <c r="EQ468" s="2">
        <v>1441792</v>
      </c>
      <c r="ER468" s="2">
        <v>2419.79</v>
      </c>
      <c r="ES468" s="2">
        <v>2371.64</v>
      </c>
      <c r="ET468" s="2">
        <v>10.27</v>
      </c>
      <c r="EU468" s="2">
        <v>0</v>
      </c>
      <c r="EV468" s="2">
        <v>37.880000000000003</v>
      </c>
      <c r="EW468" s="2">
        <v>4.1399999999999997</v>
      </c>
      <c r="EX468" s="2">
        <v>0</v>
      </c>
      <c r="EY468" s="2">
        <v>1</v>
      </c>
      <c r="EZ468" s="2"/>
      <c r="FA468" s="2"/>
      <c r="FB468" s="2"/>
      <c r="FC468" s="2"/>
      <c r="FD468" s="2"/>
      <c r="FE468" s="2"/>
      <c r="FF468" s="2"/>
      <c r="FG468" s="2"/>
      <c r="FH468" s="2"/>
      <c r="FI468" s="2"/>
      <c r="FJ468" s="2"/>
      <c r="FK468" s="2"/>
      <c r="FL468" s="2"/>
      <c r="FM468" s="2"/>
      <c r="FN468" s="2"/>
      <c r="FO468" s="2"/>
      <c r="FP468" s="2"/>
      <c r="FQ468" s="2">
        <v>0</v>
      </c>
      <c r="FR468" s="2">
        <f t="shared" si="412"/>
        <v>0</v>
      </c>
      <c r="FS468" s="2">
        <v>0</v>
      </c>
      <c r="FT468" s="2"/>
      <c r="FU468" s="2"/>
      <c r="FV468" s="2"/>
      <c r="FW468" s="2"/>
      <c r="FX468" s="2">
        <v>155</v>
      </c>
      <c r="FY468" s="2">
        <v>100</v>
      </c>
      <c r="FZ468" s="2"/>
      <c r="GA468" s="2" t="s">
        <v>3</v>
      </c>
      <c r="GB468" s="2"/>
      <c r="GC468" s="2"/>
      <c r="GD468" s="2">
        <v>1</v>
      </c>
      <c r="GE468" s="2"/>
      <c r="GF468" s="2">
        <v>-564704960</v>
      </c>
      <c r="GG468" s="2">
        <v>2</v>
      </c>
      <c r="GH468" s="2">
        <v>1</v>
      </c>
      <c r="GI468" s="2">
        <v>-2</v>
      </c>
      <c r="GJ468" s="2">
        <v>0</v>
      </c>
      <c r="GK468" s="2">
        <v>0</v>
      </c>
      <c r="GL468" s="2">
        <f t="shared" si="413"/>
        <v>0</v>
      </c>
      <c r="GM468" s="2">
        <f t="shared" si="414"/>
        <v>12</v>
      </c>
      <c r="GN468" s="2">
        <f t="shared" si="415"/>
        <v>12</v>
      </c>
      <c r="GO468" s="2">
        <f t="shared" si="416"/>
        <v>0</v>
      </c>
      <c r="GP468" s="2">
        <f t="shared" si="417"/>
        <v>0</v>
      </c>
      <c r="GQ468" s="2"/>
      <c r="GR468" s="2">
        <v>0</v>
      </c>
      <c r="GS468" s="2">
        <v>3</v>
      </c>
      <c r="GT468" s="2">
        <v>0</v>
      </c>
      <c r="GU468" s="2" t="s">
        <v>3</v>
      </c>
      <c r="GV468" s="2">
        <f t="shared" si="418"/>
        <v>0</v>
      </c>
      <c r="GW468" s="2">
        <v>1</v>
      </c>
      <c r="GX468" s="2">
        <f t="shared" si="419"/>
        <v>0</v>
      </c>
      <c r="GY468" s="2"/>
      <c r="GZ468" s="2"/>
      <c r="HA468" s="2">
        <v>0</v>
      </c>
      <c r="HB468" s="2">
        <v>0</v>
      </c>
      <c r="HC468" s="2">
        <f t="shared" si="420"/>
        <v>0</v>
      </c>
      <c r="HD468" s="2"/>
      <c r="HE468" s="2" t="s">
        <v>3</v>
      </c>
      <c r="HF468" s="2" t="s">
        <v>3</v>
      </c>
      <c r="HG468" s="2"/>
      <c r="HH468" s="2"/>
      <c r="HI468" s="2"/>
      <c r="HJ468" s="2"/>
      <c r="HK468" s="2"/>
      <c r="HL468" s="2"/>
      <c r="HM468" s="2" t="s">
        <v>3</v>
      </c>
      <c r="HN468" s="2" t="s">
        <v>174</v>
      </c>
      <c r="HO468" s="2" t="s">
        <v>175</v>
      </c>
      <c r="HP468" s="2" t="s">
        <v>176</v>
      </c>
      <c r="HQ468" s="2" t="s">
        <v>176</v>
      </c>
      <c r="HR468" s="2"/>
      <c r="HS468" s="2"/>
      <c r="HT468" s="2"/>
      <c r="HU468" s="2"/>
      <c r="HV468" s="2"/>
      <c r="HW468" s="2"/>
      <c r="HX468" s="2"/>
      <c r="HY468" s="2"/>
      <c r="HZ468" s="2"/>
      <c r="IA468" s="2"/>
      <c r="IB468" s="2"/>
      <c r="IC468" s="2"/>
      <c r="ID468" s="2"/>
      <c r="IE468" s="2"/>
      <c r="IF468" s="2"/>
      <c r="IG468" s="2"/>
      <c r="IH468" s="2"/>
      <c r="II468" s="2"/>
      <c r="IJ468" s="2"/>
      <c r="IK468" s="2">
        <v>0</v>
      </c>
      <c r="IL468" s="2"/>
      <c r="IM468" s="2"/>
      <c r="IN468" s="2"/>
      <c r="IO468" s="2"/>
      <c r="IP468" s="2"/>
      <c r="IQ468" s="2"/>
      <c r="IR468" s="2"/>
      <c r="IS468" s="2"/>
      <c r="IT468" s="2"/>
      <c r="IU468" s="2"/>
    </row>
    <row r="469" spans="1:255" x14ac:dyDescent="0.2">
      <c r="A469">
        <v>17</v>
      </c>
      <c r="B469">
        <v>1</v>
      </c>
      <c r="C469">
        <f>ROW(SmtRes!A370)</f>
        <v>370</v>
      </c>
      <c r="D469">
        <f>ROW(EtalonRes!A374)</f>
        <v>374</v>
      </c>
      <c r="E469" t="s">
        <v>304</v>
      </c>
      <c r="F469" t="s">
        <v>168</v>
      </c>
      <c r="G469" t="s">
        <v>169</v>
      </c>
      <c r="H469" t="s">
        <v>170</v>
      </c>
      <c r="I469">
        <f>'1.Лок.смета.и.Акт'!E74</f>
        <v>7.2999999999999995E-2</v>
      </c>
      <c r="J469">
        <v>0</v>
      </c>
      <c r="K469">
        <v>7.2999999999999995E-2</v>
      </c>
      <c r="L469">
        <v>0.14599999999999999</v>
      </c>
      <c r="M469">
        <v>0</v>
      </c>
      <c r="N469">
        <f t="shared" si="383"/>
        <v>0.14599999999999999</v>
      </c>
      <c r="O469">
        <f t="shared" si="384"/>
        <v>78</v>
      </c>
      <c r="P469">
        <f t="shared" si="385"/>
        <v>0</v>
      </c>
      <c r="Q469">
        <f t="shared" si="386"/>
        <v>7</v>
      </c>
      <c r="R469">
        <f t="shared" si="387"/>
        <v>0</v>
      </c>
      <c r="S469">
        <f t="shared" si="388"/>
        <v>71</v>
      </c>
      <c r="T469">
        <f t="shared" si="389"/>
        <v>0</v>
      </c>
      <c r="U469" t="e">
        <f t="shared" si="390"/>
        <v>#REF!</v>
      </c>
      <c r="V469">
        <f t="shared" si="391"/>
        <v>0</v>
      </c>
      <c r="W469">
        <f t="shared" si="392"/>
        <v>0</v>
      </c>
      <c r="X469" t="e">
        <f t="shared" si="393"/>
        <v>#REF!</v>
      </c>
      <c r="Y469" t="e">
        <f t="shared" si="394"/>
        <v>#REF!</v>
      </c>
      <c r="AA469">
        <v>69726884</v>
      </c>
      <c r="AB469">
        <f t="shared" si="395"/>
        <v>48.16</v>
      </c>
      <c r="AC469">
        <f>ROUND((ES469+(SUM(SmtRes!BC368:'SmtRes'!BC370)+SUM(EtalonRes!AL372:'EtalonRes'!AL374))),2)</f>
        <v>0.01</v>
      </c>
      <c r="AD469">
        <f t="shared" si="396"/>
        <v>10.27</v>
      </c>
      <c r="AE469">
        <f t="shared" si="397"/>
        <v>0</v>
      </c>
      <c r="AF469">
        <f t="shared" si="398"/>
        <v>37.880000000000003</v>
      </c>
      <c r="AG469">
        <f t="shared" si="399"/>
        <v>0</v>
      </c>
      <c r="AH469" t="e">
        <f t="shared" si="400"/>
        <v>#REF!</v>
      </c>
      <c r="AI469">
        <f t="shared" si="401"/>
        <v>0</v>
      </c>
      <c r="AJ469">
        <f t="shared" si="402"/>
        <v>0</v>
      </c>
      <c r="AK469">
        <v>2419.79</v>
      </c>
      <c r="AL469">
        <v>2371.64</v>
      </c>
      <c r="AM469">
        <v>10.27</v>
      </c>
      <c r="AN469">
        <v>0</v>
      </c>
      <c r="AO469">
        <v>37.880000000000003</v>
      </c>
      <c r="AP469">
        <v>0</v>
      </c>
      <c r="AQ469" t="e">
        <f>'1.Лок.смета.и.Акт'!#REF!</f>
        <v>#REF!</v>
      </c>
      <c r="AR469">
        <v>0</v>
      </c>
      <c r="AS469">
        <v>0</v>
      </c>
      <c r="AT469">
        <v>147</v>
      </c>
      <c r="AU469">
        <v>85</v>
      </c>
      <c r="AV469">
        <v>1</v>
      </c>
      <c r="AW469">
        <v>1</v>
      </c>
      <c r="AZ469">
        <v>1</v>
      </c>
      <c r="BA469">
        <v>25.6</v>
      </c>
      <c r="BB469">
        <v>9.3000000000000007</v>
      </c>
      <c r="BC469">
        <v>7.56</v>
      </c>
      <c r="BD469" t="s">
        <v>3</v>
      </c>
      <c r="BE469" t="s">
        <v>3</v>
      </c>
      <c r="BF469" t="s">
        <v>3</v>
      </c>
      <c r="BG469" t="s">
        <v>3</v>
      </c>
      <c r="BH469">
        <v>0</v>
      </c>
      <c r="BI469">
        <v>1</v>
      </c>
      <c r="BJ469" t="s">
        <v>171</v>
      </c>
      <c r="BM469">
        <v>7005</v>
      </c>
      <c r="BN469">
        <v>0</v>
      </c>
      <c r="BO469" t="s">
        <v>168</v>
      </c>
      <c r="BP469">
        <v>1</v>
      </c>
      <c r="BQ469">
        <v>2</v>
      </c>
      <c r="BR469">
        <v>0</v>
      </c>
      <c r="BS469">
        <v>19.8</v>
      </c>
      <c r="BT469">
        <v>1</v>
      </c>
      <c r="BU469">
        <v>1</v>
      </c>
      <c r="BV469">
        <v>1</v>
      </c>
      <c r="BW469">
        <v>1</v>
      </c>
      <c r="BX469">
        <v>1</v>
      </c>
      <c r="BY469" t="s">
        <v>3</v>
      </c>
      <c r="BZ469" t="e">
        <f>'1.Лок.смета.и.Акт'!#REF!</f>
        <v>#REF!</v>
      </c>
      <c r="CA469" t="e">
        <f>'1.Лок.смета.и.Акт'!#REF!</f>
        <v>#REF!</v>
      </c>
      <c r="CB469" t="s">
        <v>3</v>
      </c>
      <c r="CE469">
        <v>0</v>
      </c>
      <c r="CF469">
        <v>0</v>
      </c>
      <c r="CG469">
        <v>0</v>
      </c>
      <c r="CH469">
        <v>38</v>
      </c>
      <c r="CI469">
        <v>0</v>
      </c>
      <c r="CJ469">
        <v>0</v>
      </c>
      <c r="CK469">
        <v>0</v>
      </c>
      <c r="CL469">
        <v>0</v>
      </c>
      <c r="CM469">
        <v>0</v>
      </c>
      <c r="CN469" t="s">
        <v>3</v>
      </c>
      <c r="CO469">
        <v>0</v>
      </c>
      <c r="CP469">
        <f t="shared" si="403"/>
        <v>78</v>
      </c>
      <c r="CQ469">
        <f t="shared" si="404"/>
        <v>7.5600000000000001E-2</v>
      </c>
      <c r="CR469">
        <f t="shared" si="405"/>
        <v>95.51100000000001</v>
      </c>
      <c r="CS469">
        <f t="shared" si="406"/>
        <v>0</v>
      </c>
      <c r="CT469">
        <f t="shared" si="407"/>
        <v>969.72800000000007</v>
      </c>
      <c r="CU469">
        <f t="shared" si="408"/>
        <v>0</v>
      </c>
      <c r="CV469" t="e">
        <f t="shared" si="409"/>
        <v>#REF!</v>
      </c>
      <c r="CW469">
        <f t="shared" si="410"/>
        <v>0</v>
      </c>
      <c r="CX469">
        <f t="shared" si="411"/>
        <v>0</v>
      </c>
      <c r="CY469" t="e">
        <f>(S469+R469)*(BZ469/100)</f>
        <v>#REF!</v>
      </c>
      <c r="CZ469" t="e">
        <f>(S469+R469)*(CA469/100)</f>
        <v>#REF!</v>
      </c>
      <c r="DC469" t="s">
        <v>3</v>
      </c>
      <c r="DD469" t="s">
        <v>3</v>
      </c>
      <c r="DE469" t="s">
        <v>3</v>
      </c>
      <c r="DF469" t="s">
        <v>3</v>
      </c>
      <c r="DG469" t="s">
        <v>3</v>
      </c>
      <c r="DH469" t="s">
        <v>3</v>
      </c>
      <c r="DI469" t="s">
        <v>3</v>
      </c>
      <c r="DJ469" t="s">
        <v>3</v>
      </c>
      <c r="DK469" t="s">
        <v>3</v>
      </c>
      <c r="DL469" t="s">
        <v>3</v>
      </c>
      <c r="DM469" t="s">
        <v>3</v>
      </c>
      <c r="DN469">
        <v>155</v>
      </c>
      <c r="DO469">
        <v>100</v>
      </c>
      <c r="DP469">
        <v>1</v>
      </c>
      <c r="DQ469">
        <v>1</v>
      </c>
      <c r="DU469">
        <v>1013</v>
      </c>
      <c r="DV469" t="s">
        <v>170</v>
      </c>
      <c r="DW469" t="str">
        <f>'1.Лок.смета.и.Акт'!D74</f>
        <v>100 м шва</v>
      </c>
      <c r="DX469">
        <v>1</v>
      </c>
      <c r="DZ469" t="s">
        <v>3</v>
      </c>
      <c r="EA469" t="s">
        <v>3</v>
      </c>
      <c r="EB469" t="s">
        <v>3</v>
      </c>
      <c r="EC469" t="s">
        <v>3</v>
      </c>
      <c r="EE469">
        <v>54328916</v>
      </c>
      <c r="EF469">
        <v>2</v>
      </c>
      <c r="EG469" t="s">
        <v>21</v>
      </c>
      <c r="EH469">
        <v>0</v>
      </c>
      <c r="EI469" t="s">
        <v>3</v>
      </c>
      <c r="EJ469">
        <v>1</v>
      </c>
      <c r="EK469">
        <v>7005</v>
      </c>
      <c r="EL469" t="s">
        <v>172</v>
      </c>
      <c r="EM469" t="s">
        <v>173</v>
      </c>
      <c r="EO469" t="s">
        <v>3</v>
      </c>
      <c r="EQ469">
        <v>1441792</v>
      </c>
      <c r="ER469">
        <v>2419.79</v>
      </c>
      <c r="ES469">
        <v>2371.64</v>
      </c>
      <c r="ET469">
        <v>10.27</v>
      </c>
      <c r="EU469">
        <v>0</v>
      </c>
      <c r="EV469">
        <v>37.880000000000003</v>
      </c>
      <c r="EW469" t="e">
        <f>'1.Лок.смета.и.Акт'!#REF!</f>
        <v>#REF!</v>
      </c>
      <c r="EX469">
        <v>0</v>
      </c>
      <c r="EY469">
        <v>1</v>
      </c>
      <c r="FQ469">
        <v>0</v>
      </c>
      <c r="FR469">
        <f t="shared" si="412"/>
        <v>0</v>
      </c>
      <c r="FS469">
        <v>0</v>
      </c>
      <c r="FX469">
        <v>155</v>
      </c>
      <c r="FY469">
        <v>100</v>
      </c>
      <c r="GA469" t="s">
        <v>3</v>
      </c>
      <c r="GD469">
        <v>1</v>
      </c>
      <c r="GF469">
        <v>-564704960</v>
      </c>
      <c r="GG469">
        <v>2</v>
      </c>
      <c r="GH469">
        <v>1</v>
      </c>
      <c r="GI469">
        <v>2</v>
      </c>
      <c r="GJ469">
        <v>0</v>
      </c>
      <c r="GK469">
        <v>0</v>
      </c>
      <c r="GL469">
        <f t="shared" si="413"/>
        <v>0</v>
      </c>
      <c r="GM469" t="e">
        <f t="shared" si="414"/>
        <v>#REF!</v>
      </c>
      <c r="GN469" t="e">
        <f t="shared" si="415"/>
        <v>#REF!</v>
      </c>
      <c r="GO469">
        <f t="shared" si="416"/>
        <v>0</v>
      </c>
      <c r="GP469">
        <f t="shared" si="417"/>
        <v>0</v>
      </c>
      <c r="GR469">
        <v>0</v>
      </c>
      <c r="GS469">
        <v>3</v>
      </c>
      <c r="GT469">
        <v>0</v>
      </c>
      <c r="GU469" t="s">
        <v>3</v>
      </c>
      <c r="GV469">
        <f t="shared" si="418"/>
        <v>0</v>
      </c>
      <c r="GW469">
        <v>1008.6</v>
      </c>
      <c r="GX469">
        <f t="shared" si="419"/>
        <v>0</v>
      </c>
      <c r="HA469">
        <v>0</v>
      </c>
      <c r="HB469">
        <v>0</v>
      </c>
      <c r="HC469">
        <f t="shared" si="420"/>
        <v>0</v>
      </c>
      <c r="HE469" t="s">
        <v>3</v>
      </c>
      <c r="HF469" t="s">
        <v>3</v>
      </c>
      <c r="HM469" t="s">
        <v>3</v>
      </c>
      <c r="HN469" t="s">
        <v>174</v>
      </c>
      <c r="HO469" t="s">
        <v>175</v>
      </c>
      <c r="HP469" t="s">
        <v>176</v>
      </c>
      <c r="HQ469" t="s">
        <v>176</v>
      </c>
      <c r="IK469">
        <v>0</v>
      </c>
    </row>
    <row r="470" spans="1:255" x14ac:dyDescent="0.2">
      <c r="A470" s="2">
        <v>18</v>
      </c>
      <c r="B470" s="2">
        <v>1</v>
      </c>
      <c r="C470" s="2">
        <v>367</v>
      </c>
      <c r="D470" s="2"/>
      <c r="E470" s="2" t="s">
        <v>305</v>
      </c>
      <c r="F470" s="2" t="s">
        <v>178</v>
      </c>
      <c r="G470" s="2" t="s">
        <v>179</v>
      </c>
      <c r="H470" s="2" t="s">
        <v>180</v>
      </c>
      <c r="I470" s="2">
        <f>I468*J470</f>
        <v>7.6649999999999996E-2</v>
      </c>
      <c r="J470" s="2">
        <v>1.05</v>
      </c>
      <c r="K470" s="2">
        <v>1.05</v>
      </c>
      <c r="L470" s="2">
        <v>0.15329999999999999</v>
      </c>
      <c r="M470" s="2">
        <v>0</v>
      </c>
      <c r="N470" s="2">
        <f t="shared" si="383"/>
        <v>0.15329999999999999</v>
      </c>
      <c r="O470" s="2">
        <f t="shared" si="384"/>
        <v>173</v>
      </c>
      <c r="P470" s="2">
        <f t="shared" si="385"/>
        <v>173</v>
      </c>
      <c r="Q470" s="2">
        <f t="shared" si="386"/>
        <v>0</v>
      </c>
      <c r="R470" s="2">
        <f t="shared" si="387"/>
        <v>0</v>
      </c>
      <c r="S470" s="2">
        <f t="shared" si="388"/>
        <v>0</v>
      </c>
      <c r="T470" s="2">
        <f t="shared" si="389"/>
        <v>0</v>
      </c>
      <c r="U470" s="2">
        <f t="shared" si="390"/>
        <v>0</v>
      </c>
      <c r="V470" s="2">
        <f t="shared" si="391"/>
        <v>0</v>
      </c>
      <c r="W470" s="2">
        <f t="shared" si="392"/>
        <v>0</v>
      </c>
      <c r="X470" s="2">
        <f t="shared" si="393"/>
        <v>0</v>
      </c>
      <c r="Y470" s="2">
        <f t="shared" si="394"/>
        <v>0</v>
      </c>
      <c r="Z470" s="2"/>
      <c r="AA470" s="2">
        <v>69726971</v>
      </c>
      <c r="AB470" s="2">
        <f t="shared" si="395"/>
        <v>2258.6999999999998</v>
      </c>
      <c r="AC470" s="2">
        <f>ROUND((ES470),2)</f>
        <v>2258.6999999999998</v>
      </c>
      <c r="AD470" s="2">
        <f t="shared" si="396"/>
        <v>0</v>
      </c>
      <c r="AE470" s="2">
        <f t="shared" si="397"/>
        <v>0</v>
      </c>
      <c r="AF470" s="2">
        <f t="shared" si="398"/>
        <v>0</v>
      </c>
      <c r="AG470" s="2">
        <f t="shared" si="399"/>
        <v>0</v>
      </c>
      <c r="AH470" s="2">
        <f t="shared" si="400"/>
        <v>0</v>
      </c>
      <c r="AI470" s="2">
        <f t="shared" si="401"/>
        <v>0</v>
      </c>
      <c r="AJ470" s="2">
        <f t="shared" si="402"/>
        <v>0</v>
      </c>
      <c r="AK470" s="2">
        <v>2258.6999999999998</v>
      </c>
      <c r="AL470" s="2">
        <v>2258.6999999999998</v>
      </c>
      <c r="AM470" s="2">
        <v>0</v>
      </c>
      <c r="AN470" s="2">
        <v>0</v>
      </c>
      <c r="AO470" s="2">
        <v>0</v>
      </c>
      <c r="AP470" s="2">
        <v>0</v>
      </c>
      <c r="AQ470" s="2">
        <v>0</v>
      </c>
      <c r="AR470" s="2">
        <v>0</v>
      </c>
      <c r="AS470" s="2">
        <v>0</v>
      </c>
      <c r="AT470" s="2">
        <v>0</v>
      </c>
      <c r="AU470" s="2">
        <v>0</v>
      </c>
      <c r="AV470" s="2">
        <v>1</v>
      </c>
      <c r="AW470" s="2">
        <v>1</v>
      </c>
      <c r="AX470" s="2"/>
      <c r="AY470" s="2"/>
      <c r="AZ470" s="2">
        <v>1</v>
      </c>
      <c r="BA470" s="2">
        <v>1</v>
      </c>
      <c r="BB470" s="2">
        <v>1</v>
      </c>
      <c r="BC470" s="2">
        <v>1</v>
      </c>
      <c r="BD470" s="2" t="s">
        <v>3</v>
      </c>
      <c r="BE470" s="2" t="s">
        <v>3</v>
      </c>
      <c r="BF470" s="2" t="s">
        <v>3</v>
      </c>
      <c r="BG470" s="2" t="s">
        <v>3</v>
      </c>
      <c r="BH470" s="2">
        <v>3</v>
      </c>
      <c r="BI470" s="2">
        <v>1</v>
      </c>
      <c r="BJ470" s="2" t="s">
        <v>181</v>
      </c>
      <c r="BK470" s="2"/>
      <c r="BL470" s="2"/>
      <c r="BM470" s="2">
        <v>500001</v>
      </c>
      <c r="BN470" s="2">
        <v>0</v>
      </c>
      <c r="BO470" s="2" t="s">
        <v>3</v>
      </c>
      <c r="BP470" s="2">
        <v>0</v>
      </c>
      <c r="BQ470" s="2">
        <v>8</v>
      </c>
      <c r="BR470" s="2">
        <v>0</v>
      </c>
      <c r="BS470" s="2">
        <v>1</v>
      </c>
      <c r="BT470" s="2">
        <v>1</v>
      </c>
      <c r="BU470" s="2">
        <v>1</v>
      </c>
      <c r="BV470" s="2">
        <v>1</v>
      </c>
      <c r="BW470" s="2">
        <v>1</v>
      </c>
      <c r="BX470" s="2">
        <v>1</v>
      </c>
      <c r="BY470" s="2" t="s">
        <v>3</v>
      </c>
      <c r="BZ470" s="2">
        <v>0</v>
      </c>
      <c r="CA470" s="2">
        <v>0</v>
      </c>
      <c r="CB470" s="2" t="s">
        <v>3</v>
      </c>
      <c r="CC470" s="2"/>
      <c r="CD470" s="2"/>
      <c r="CE470" s="2">
        <v>0</v>
      </c>
      <c r="CF470" s="2">
        <v>0</v>
      </c>
      <c r="CG470" s="2">
        <v>0</v>
      </c>
      <c r="CH470" s="2">
        <v>38</v>
      </c>
      <c r="CI470" s="2">
        <v>1</v>
      </c>
      <c r="CJ470" s="2">
        <v>0</v>
      </c>
      <c r="CK470" s="2">
        <v>0</v>
      </c>
      <c r="CL470" s="2">
        <v>0</v>
      </c>
      <c r="CM470" s="2">
        <v>0</v>
      </c>
      <c r="CN470" s="2" t="s">
        <v>3</v>
      </c>
      <c r="CO470" s="2">
        <v>0</v>
      </c>
      <c r="CP470" s="2">
        <f t="shared" si="403"/>
        <v>173</v>
      </c>
      <c r="CQ470" s="2">
        <f t="shared" si="404"/>
        <v>2258.6999999999998</v>
      </c>
      <c r="CR470" s="2">
        <f t="shared" si="405"/>
        <v>0</v>
      </c>
      <c r="CS470" s="2">
        <f t="shared" si="406"/>
        <v>0</v>
      </c>
      <c r="CT470" s="2">
        <f t="shared" si="407"/>
        <v>0</v>
      </c>
      <c r="CU470" s="2">
        <f t="shared" si="408"/>
        <v>0</v>
      </c>
      <c r="CV470" s="2">
        <f t="shared" si="409"/>
        <v>0</v>
      </c>
      <c r="CW470" s="2">
        <f t="shared" si="410"/>
        <v>0</v>
      </c>
      <c r="CX470" s="2">
        <f t="shared" si="411"/>
        <v>0</v>
      </c>
      <c r="CY470" s="2">
        <f>(((S470+R470)*AT470)/100)</f>
        <v>0</v>
      </c>
      <c r="CZ470" s="2">
        <f>(((S470+R470)*AU470)/100)</f>
        <v>0</v>
      </c>
      <c r="DA470" s="2"/>
      <c r="DB470" s="2"/>
      <c r="DC470" s="2" t="s">
        <v>3</v>
      </c>
      <c r="DD470" s="2" t="s">
        <v>3</v>
      </c>
      <c r="DE470" s="2" t="s">
        <v>3</v>
      </c>
      <c r="DF470" s="2" t="s">
        <v>3</v>
      </c>
      <c r="DG470" s="2" t="s">
        <v>3</v>
      </c>
      <c r="DH470" s="2" t="s">
        <v>3</v>
      </c>
      <c r="DI470" s="2" t="s">
        <v>3</v>
      </c>
      <c r="DJ470" s="2" t="s">
        <v>3</v>
      </c>
      <c r="DK470" s="2" t="s">
        <v>3</v>
      </c>
      <c r="DL470" s="2" t="s">
        <v>3</v>
      </c>
      <c r="DM470" s="2" t="s">
        <v>3</v>
      </c>
      <c r="DN470" s="2">
        <v>0</v>
      </c>
      <c r="DO470" s="2">
        <v>0</v>
      </c>
      <c r="DP470" s="2">
        <v>1</v>
      </c>
      <c r="DQ470" s="2">
        <v>1</v>
      </c>
      <c r="DR470" s="2"/>
      <c r="DS470" s="2"/>
      <c r="DT470" s="2"/>
      <c r="DU470" s="2">
        <v>1003</v>
      </c>
      <c r="DV470" s="2" t="s">
        <v>180</v>
      </c>
      <c r="DW470" s="2" t="s">
        <v>180</v>
      </c>
      <c r="DX470" s="2">
        <v>100</v>
      </c>
      <c r="DY470" s="2"/>
      <c r="DZ470" s="2" t="s">
        <v>3</v>
      </c>
      <c r="EA470" s="2" t="s">
        <v>3</v>
      </c>
      <c r="EB470" s="2" t="s">
        <v>3</v>
      </c>
      <c r="EC470" s="2" t="s">
        <v>3</v>
      </c>
      <c r="ED470" s="2"/>
      <c r="EE470" s="2">
        <v>54328897</v>
      </c>
      <c r="EF470" s="2">
        <v>8</v>
      </c>
      <c r="EG470" s="2" t="s">
        <v>31</v>
      </c>
      <c r="EH470" s="2">
        <v>0</v>
      </c>
      <c r="EI470" s="2" t="s">
        <v>3</v>
      </c>
      <c r="EJ470" s="2">
        <v>1</v>
      </c>
      <c r="EK470" s="2">
        <v>500001</v>
      </c>
      <c r="EL470" s="2" t="s">
        <v>32</v>
      </c>
      <c r="EM470" s="2" t="s">
        <v>33</v>
      </c>
      <c r="EN470" s="2"/>
      <c r="EO470" s="2" t="s">
        <v>3</v>
      </c>
      <c r="EP470" s="2"/>
      <c r="EQ470" s="2">
        <v>0</v>
      </c>
      <c r="ER470" s="2">
        <v>2258.6999999999998</v>
      </c>
      <c r="ES470" s="2">
        <v>2258.6999999999998</v>
      </c>
      <c r="ET470" s="2">
        <v>0</v>
      </c>
      <c r="EU470" s="2">
        <v>0</v>
      </c>
      <c r="EV470" s="2">
        <v>0</v>
      </c>
      <c r="EW470" s="2">
        <v>0</v>
      </c>
      <c r="EX470" s="2">
        <v>0</v>
      </c>
      <c r="EY470" s="2"/>
      <c r="EZ470" s="2"/>
      <c r="FA470" s="2"/>
      <c r="FB470" s="2"/>
      <c r="FC470" s="2"/>
      <c r="FD470" s="2"/>
      <c r="FE470" s="2"/>
      <c r="FF470" s="2"/>
      <c r="FG470" s="2"/>
      <c r="FH470" s="2"/>
      <c r="FI470" s="2"/>
      <c r="FJ470" s="2"/>
      <c r="FK470" s="2"/>
      <c r="FL470" s="2"/>
      <c r="FM470" s="2"/>
      <c r="FN470" s="2"/>
      <c r="FO470" s="2"/>
      <c r="FP470" s="2"/>
      <c r="FQ470" s="2">
        <v>0</v>
      </c>
      <c r="FR470" s="2">
        <f t="shared" si="412"/>
        <v>0</v>
      </c>
      <c r="FS470" s="2">
        <v>0</v>
      </c>
      <c r="FT470" s="2"/>
      <c r="FU470" s="2"/>
      <c r="FV470" s="2"/>
      <c r="FW470" s="2"/>
      <c r="FX470" s="2">
        <v>0</v>
      </c>
      <c r="FY470" s="2">
        <v>0</v>
      </c>
      <c r="FZ470" s="2"/>
      <c r="GA470" s="2" t="s">
        <v>3</v>
      </c>
      <c r="GB470" s="2"/>
      <c r="GC470" s="2"/>
      <c r="GD470" s="2">
        <v>1</v>
      </c>
      <c r="GE470" s="2"/>
      <c r="GF470" s="2">
        <v>-239826058</v>
      </c>
      <c r="GG470" s="2">
        <v>2</v>
      </c>
      <c r="GH470" s="2">
        <v>1</v>
      </c>
      <c r="GI470" s="2">
        <v>-2</v>
      </c>
      <c r="GJ470" s="2">
        <v>0</v>
      </c>
      <c r="GK470" s="2">
        <v>0</v>
      </c>
      <c r="GL470" s="2">
        <f t="shared" si="413"/>
        <v>0</v>
      </c>
      <c r="GM470" s="2">
        <f t="shared" si="414"/>
        <v>173</v>
      </c>
      <c r="GN470" s="2">
        <f t="shared" si="415"/>
        <v>173</v>
      </c>
      <c r="GO470" s="2">
        <f t="shared" si="416"/>
        <v>0</v>
      </c>
      <c r="GP470" s="2">
        <f t="shared" si="417"/>
        <v>0</v>
      </c>
      <c r="GQ470" s="2"/>
      <c r="GR470" s="2">
        <v>0</v>
      </c>
      <c r="GS470" s="2">
        <v>3</v>
      </c>
      <c r="GT470" s="2">
        <v>0</v>
      </c>
      <c r="GU470" s="2" t="s">
        <v>3</v>
      </c>
      <c r="GV470" s="2">
        <f t="shared" si="418"/>
        <v>0</v>
      </c>
      <c r="GW470" s="2">
        <v>1</v>
      </c>
      <c r="GX470" s="2">
        <f t="shared" si="419"/>
        <v>0</v>
      </c>
      <c r="GY470" s="2"/>
      <c r="GZ470" s="2"/>
      <c r="HA470" s="2">
        <v>0</v>
      </c>
      <c r="HB470" s="2">
        <v>0</v>
      </c>
      <c r="HC470" s="2">
        <f t="shared" si="420"/>
        <v>0</v>
      </c>
      <c r="HD470" s="2"/>
      <c r="HE470" s="2" t="s">
        <v>3</v>
      </c>
      <c r="HF470" s="2" t="s">
        <v>3</v>
      </c>
      <c r="HG470" s="2"/>
      <c r="HH470" s="2"/>
      <c r="HI470" s="2"/>
      <c r="HJ470" s="2"/>
      <c r="HK470" s="2"/>
      <c r="HL470" s="2"/>
      <c r="HM470" s="2" t="s">
        <v>3</v>
      </c>
      <c r="HN470" s="2" t="s">
        <v>3</v>
      </c>
      <c r="HO470" s="2" t="s">
        <v>3</v>
      </c>
      <c r="HP470" s="2" t="s">
        <v>3</v>
      </c>
      <c r="HQ470" s="2" t="s">
        <v>3</v>
      </c>
      <c r="HR470" s="2"/>
      <c r="HS470" s="2"/>
      <c r="HT470" s="2"/>
      <c r="HU470" s="2"/>
      <c r="HV470" s="2"/>
      <c r="HW470" s="2"/>
      <c r="HX470" s="2"/>
      <c r="HY470" s="2"/>
      <c r="HZ470" s="2"/>
      <c r="IA470" s="2"/>
      <c r="IB470" s="2"/>
      <c r="IC470" s="2"/>
      <c r="ID470" s="2"/>
      <c r="IE470" s="2"/>
      <c r="IF470" s="2"/>
      <c r="IG470" s="2"/>
      <c r="IH470" s="2"/>
      <c r="II470" s="2"/>
      <c r="IJ470" s="2"/>
      <c r="IK470" s="2">
        <v>0</v>
      </c>
      <c r="IL470" s="2"/>
      <c r="IM470" s="2"/>
      <c r="IN470" s="2"/>
      <c r="IO470" s="2"/>
      <c r="IP470" s="2"/>
      <c r="IQ470" s="2"/>
      <c r="IR470" s="2"/>
      <c r="IS470" s="2"/>
      <c r="IT470" s="2"/>
      <c r="IU470" s="2"/>
    </row>
    <row r="471" spans="1:255" x14ac:dyDescent="0.2">
      <c r="A471">
        <v>18</v>
      </c>
      <c r="B471">
        <v>1</v>
      </c>
      <c r="C471">
        <v>370</v>
      </c>
      <c r="E471" t="s">
        <v>305</v>
      </c>
      <c r="F471" t="e">
        <f>'1.Лок.смета.и.Акт'!#REF!</f>
        <v>#REF!</v>
      </c>
      <c r="G471" t="s">
        <v>179</v>
      </c>
      <c r="H471" t="s">
        <v>180</v>
      </c>
      <c r="I471">
        <f>I469*J471</f>
        <v>7.6649999999999996E-2</v>
      </c>
      <c r="J471">
        <v>1.05</v>
      </c>
      <c r="K471">
        <v>1.05</v>
      </c>
      <c r="L471">
        <v>0.15329999999999999</v>
      </c>
      <c r="M471">
        <v>0</v>
      </c>
      <c r="N471">
        <f t="shared" si="383"/>
        <v>0.15329999999999999</v>
      </c>
      <c r="O471">
        <f t="shared" si="384"/>
        <v>90</v>
      </c>
      <c r="P471">
        <f t="shared" si="385"/>
        <v>90</v>
      </c>
      <c r="Q471">
        <f t="shared" si="386"/>
        <v>0</v>
      </c>
      <c r="R471">
        <f t="shared" si="387"/>
        <v>0</v>
      </c>
      <c r="S471">
        <f t="shared" si="388"/>
        <v>0</v>
      </c>
      <c r="T471">
        <f t="shared" si="389"/>
        <v>0</v>
      </c>
      <c r="U471">
        <f t="shared" si="390"/>
        <v>0</v>
      </c>
      <c r="V471">
        <f t="shared" si="391"/>
        <v>0</v>
      </c>
      <c r="W471">
        <f t="shared" si="392"/>
        <v>0</v>
      </c>
      <c r="X471">
        <f t="shared" si="393"/>
        <v>0</v>
      </c>
      <c r="Y471">
        <f t="shared" si="394"/>
        <v>0</v>
      </c>
      <c r="AA471">
        <v>69726884</v>
      </c>
      <c r="AB471">
        <f t="shared" si="395"/>
        <v>155.58000000000001</v>
      </c>
      <c r="AC471">
        <f>ROUND((ES471),2)</f>
        <v>155.58000000000001</v>
      </c>
      <c r="AD471">
        <f t="shared" si="396"/>
        <v>0</v>
      </c>
      <c r="AE471">
        <f t="shared" si="397"/>
        <v>0</v>
      </c>
      <c r="AF471">
        <f t="shared" si="398"/>
        <v>0</v>
      </c>
      <c r="AG471">
        <f t="shared" si="399"/>
        <v>0</v>
      </c>
      <c r="AH471">
        <f t="shared" si="400"/>
        <v>0</v>
      </c>
      <c r="AI471">
        <f t="shared" si="401"/>
        <v>0</v>
      </c>
      <c r="AJ471">
        <f t="shared" si="402"/>
        <v>0</v>
      </c>
      <c r="AK471">
        <v>155.58000000000001</v>
      </c>
      <c r="AL471">
        <v>155.58000000000001</v>
      </c>
      <c r="AM471">
        <v>0</v>
      </c>
      <c r="AN471">
        <v>0</v>
      </c>
      <c r="AO471">
        <v>0</v>
      </c>
      <c r="AP471">
        <v>0</v>
      </c>
      <c r="AQ471">
        <v>0</v>
      </c>
      <c r="AR471">
        <v>0</v>
      </c>
      <c r="AS471">
        <v>0</v>
      </c>
      <c r="AT471">
        <v>0</v>
      </c>
      <c r="AU471">
        <v>0</v>
      </c>
      <c r="AV471">
        <v>1</v>
      </c>
      <c r="AW471">
        <v>1</v>
      </c>
      <c r="AZ471">
        <v>1</v>
      </c>
      <c r="BA471">
        <v>1</v>
      </c>
      <c r="BB471">
        <v>1</v>
      </c>
      <c r="BC471">
        <v>7.56</v>
      </c>
      <c r="BD471" t="s">
        <v>3</v>
      </c>
      <c r="BE471" t="s">
        <v>3</v>
      </c>
      <c r="BF471" t="s">
        <v>3</v>
      </c>
      <c r="BG471" t="s">
        <v>3</v>
      </c>
      <c r="BH471">
        <v>3</v>
      </c>
      <c r="BI471">
        <v>1</v>
      </c>
      <c r="BJ471" t="s">
        <v>181</v>
      </c>
      <c r="BM471">
        <v>500001</v>
      </c>
      <c r="BN471">
        <v>0</v>
      </c>
      <c r="BO471" t="s">
        <v>3</v>
      </c>
      <c r="BP471">
        <v>0</v>
      </c>
      <c r="BQ471">
        <v>8</v>
      </c>
      <c r="BR471">
        <v>0</v>
      </c>
      <c r="BS471">
        <v>1</v>
      </c>
      <c r="BT471">
        <v>1</v>
      </c>
      <c r="BU471">
        <v>1</v>
      </c>
      <c r="BV471">
        <v>1</v>
      </c>
      <c r="BW471">
        <v>1</v>
      </c>
      <c r="BX471">
        <v>1</v>
      </c>
      <c r="BY471" t="s">
        <v>3</v>
      </c>
      <c r="BZ471">
        <v>0</v>
      </c>
      <c r="CA471">
        <v>0</v>
      </c>
      <c r="CB471" t="s">
        <v>3</v>
      </c>
      <c r="CE471">
        <v>0</v>
      </c>
      <c r="CF471">
        <v>0</v>
      </c>
      <c r="CG471">
        <v>0</v>
      </c>
      <c r="CH471">
        <v>38</v>
      </c>
      <c r="CI471">
        <v>1</v>
      </c>
      <c r="CJ471">
        <v>0</v>
      </c>
      <c r="CK471">
        <v>0</v>
      </c>
      <c r="CL471">
        <v>0</v>
      </c>
      <c r="CM471">
        <v>0</v>
      </c>
      <c r="CN471" t="s">
        <v>3</v>
      </c>
      <c r="CO471">
        <v>0</v>
      </c>
      <c r="CP471">
        <f t="shared" si="403"/>
        <v>90</v>
      </c>
      <c r="CQ471">
        <f t="shared" si="404"/>
        <v>1176.1848</v>
      </c>
      <c r="CR471">
        <f t="shared" si="405"/>
        <v>0</v>
      </c>
      <c r="CS471">
        <f t="shared" si="406"/>
        <v>0</v>
      </c>
      <c r="CT471">
        <f t="shared" si="407"/>
        <v>0</v>
      </c>
      <c r="CU471">
        <f t="shared" si="408"/>
        <v>0</v>
      </c>
      <c r="CV471">
        <f t="shared" si="409"/>
        <v>0</v>
      </c>
      <c r="CW471">
        <f t="shared" si="410"/>
        <v>0</v>
      </c>
      <c r="CX471">
        <f t="shared" si="411"/>
        <v>0</v>
      </c>
      <c r="CY471">
        <f>(S471+R471)*(BZ471/100)</f>
        <v>0</v>
      </c>
      <c r="CZ471">
        <f>(S471+R471)*(CA471/100)</f>
        <v>0</v>
      </c>
      <c r="DC471" t="s">
        <v>3</v>
      </c>
      <c r="DD471" t="s">
        <v>3</v>
      </c>
      <c r="DE471" t="s">
        <v>3</v>
      </c>
      <c r="DF471" t="s">
        <v>3</v>
      </c>
      <c r="DG471" t="s">
        <v>3</v>
      </c>
      <c r="DH471" t="s">
        <v>3</v>
      </c>
      <c r="DI471" t="s">
        <v>3</v>
      </c>
      <c r="DJ471" t="s">
        <v>3</v>
      </c>
      <c r="DK471" t="s">
        <v>3</v>
      </c>
      <c r="DL471" t="s">
        <v>3</v>
      </c>
      <c r="DM471" t="s">
        <v>3</v>
      </c>
      <c r="DN471">
        <v>0</v>
      </c>
      <c r="DO471">
        <v>0</v>
      </c>
      <c r="DP471">
        <v>1</v>
      </c>
      <c r="DQ471">
        <v>1</v>
      </c>
      <c r="DU471">
        <v>1003</v>
      </c>
      <c r="DV471" t="s">
        <v>180</v>
      </c>
      <c r="DW471" t="e">
        <f>'1.Лок.смета.и.Акт'!#REF!</f>
        <v>#REF!</v>
      </c>
      <c r="DX471">
        <v>100</v>
      </c>
      <c r="DZ471" t="s">
        <v>3</v>
      </c>
      <c r="EA471" t="s">
        <v>3</v>
      </c>
      <c r="EB471" t="s">
        <v>3</v>
      </c>
      <c r="EC471" t="s">
        <v>3</v>
      </c>
      <c r="EE471">
        <v>54328897</v>
      </c>
      <c r="EF471">
        <v>8</v>
      </c>
      <c r="EG471" t="s">
        <v>31</v>
      </c>
      <c r="EH471">
        <v>0</v>
      </c>
      <c r="EI471" t="s">
        <v>3</v>
      </c>
      <c r="EJ471">
        <v>1</v>
      </c>
      <c r="EK471">
        <v>500001</v>
      </c>
      <c r="EL471" t="s">
        <v>32</v>
      </c>
      <c r="EM471" t="s">
        <v>33</v>
      </c>
      <c r="EO471" t="s">
        <v>3</v>
      </c>
      <c r="EQ471">
        <v>0</v>
      </c>
      <c r="ER471">
        <v>1125</v>
      </c>
      <c r="ES471">
        <v>155.58000000000001</v>
      </c>
      <c r="ET471">
        <v>0</v>
      </c>
      <c r="EU471">
        <v>0</v>
      </c>
      <c r="EV471">
        <v>0</v>
      </c>
      <c r="EW471">
        <v>0</v>
      </c>
      <c r="EX471">
        <v>0</v>
      </c>
      <c r="EZ471">
        <v>5</v>
      </c>
      <c r="FC471">
        <v>0</v>
      </c>
      <c r="FD471">
        <v>18</v>
      </c>
      <c r="FF471">
        <v>1125</v>
      </c>
      <c r="FQ471">
        <v>0</v>
      </c>
      <c r="FR471">
        <f t="shared" si="412"/>
        <v>0</v>
      </c>
      <c r="FS471">
        <v>0</v>
      </c>
      <c r="FX471">
        <v>0</v>
      </c>
      <c r="FY471">
        <v>0</v>
      </c>
      <c r="GA471" t="s">
        <v>182</v>
      </c>
      <c r="GD471">
        <v>1</v>
      </c>
      <c r="GF471">
        <v>-239826058</v>
      </c>
      <c r="GG471">
        <v>2</v>
      </c>
      <c r="GH471">
        <v>3</v>
      </c>
      <c r="GI471">
        <v>5</v>
      </c>
      <c r="GJ471">
        <v>0</v>
      </c>
      <c r="GK471">
        <v>0</v>
      </c>
      <c r="GL471">
        <f t="shared" si="413"/>
        <v>0</v>
      </c>
      <c r="GM471">
        <f t="shared" si="414"/>
        <v>90</v>
      </c>
      <c r="GN471">
        <f t="shared" si="415"/>
        <v>90</v>
      </c>
      <c r="GO471">
        <f t="shared" si="416"/>
        <v>0</v>
      </c>
      <c r="GP471">
        <f t="shared" si="417"/>
        <v>0</v>
      </c>
      <c r="GR471">
        <v>1</v>
      </c>
      <c r="GS471">
        <v>1</v>
      </c>
      <c r="GT471">
        <v>0</v>
      </c>
      <c r="GU471" t="s">
        <v>3</v>
      </c>
      <c r="GV471">
        <f t="shared" si="418"/>
        <v>0</v>
      </c>
      <c r="GW471">
        <v>1</v>
      </c>
      <c r="GX471">
        <f t="shared" si="419"/>
        <v>0</v>
      </c>
      <c r="HA471">
        <v>0</v>
      </c>
      <c r="HB471">
        <v>0</v>
      </c>
      <c r="HC471">
        <f t="shared" si="420"/>
        <v>0</v>
      </c>
      <c r="HE471" t="s">
        <v>35</v>
      </c>
      <c r="HF471" t="s">
        <v>36</v>
      </c>
      <c r="HM471" t="s">
        <v>3</v>
      </c>
      <c r="HN471" t="s">
        <v>3</v>
      </c>
      <c r="HO471" t="s">
        <v>3</v>
      </c>
      <c r="HP471" t="s">
        <v>3</v>
      </c>
      <c r="HQ471" t="s">
        <v>3</v>
      </c>
      <c r="IK471">
        <v>0</v>
      </c>
    </row>
    <row r="472" spans="1:255" x14ac:dyDescent="0.2">
      <c r="A472" s="2">
        <v>17</v>
      </c>
      <c r="B472" s="2">
        <v>1</v>
      </c>
      <c r="C472" s="2">
        <f>ROW(SmtRes!A376)</f>
        <v>376</v>
      </c>
      <c r="D472" s="2">
        <f>ROW(EtalonRes!A380)</f>
        <v>380</v>
      </c>
      <c r="E472" s="2" t="s">
        <v>306</v>
      </c>
      <c r="F472" s="2" t="s">
        <v>184</v>
      </c>
      <c r="G472" s="2" t="s">
        <v>185</v>
      </c>
      <c r="H472" s="2" t="s">
        <v>186</v>
      </c>
      <c r="I472" s="2">
        <f>'1.Лок.смета.и.Акт'!E75</f>
        <v>6.8000000000000005E-2</v>
      </c>
      <c r="J472" s="2">
        <v>0</v>
      </c>
      <c r="K472" s="2">
        <v>6.8000000000000005E-2</v>
      </c>
      <c r="L472" s="2">
        <v>0.13600000000000001</v>
      </c>
      <c r="M472" s="2">
        <v>0</v>
      </c>
      <c r="N472" s="2">
        <f t="shared" si="383"/>
        <v>0.13600000000000001</v>
      </c>
      <c r="O472" s="2">
        <f t="shared" si="384"/>
        <v>25</v>
      </c>
      <c r="P472" s="2">
        <f t="shared" si="385"/>
        <v>0</v>
      </c>
      <c r="Q472" s="2">
        <f t="shared" si="386"/>
        <v>3</v>
      </c>
      <c r="R472" s="2">
        <f t="shared" si="387"/>
        <v>1</v>
      </c>
      <c r="S472" s="2">
        <f t="shared" si="388"/>
        <v>22</v>
      </c>
      <c r="T472" s="2">
        <f t="shared" si="389"/>
        <v>0</v>
      </c>
      <c r="U472" s="2">
        <f t="shared" si="390"/>
        <v>2.68668</v>
      </c>
      <c r="V472" s="2">
        <f t="shared" si="391"/>
        <v>8.6360000000000006E-2</v>
      </c>
      <c r="W472" s="2">
        <f t="shared" si="392"/>
        <v>0</v>
      </c>
      <c r="X472" s="2">
        <f t="shared" si="393"/>
        <v>28</v>
      </c>
      <c r="Y472" s="2">
        <f t="shared" si="394"/>
        <v>17</v>
      </c>
      <c r="Z472" s="2"/>
      <c r="AA472" s="2">
        <v>69726971</v>
      </c>
      <c r="AB472" s="2">
        <f t="shared" si="395"/>
        <v>360.73</v>
      </c>
      <c r="AC472" s="2">
        <f>ROUND((ES472+(SUM(SmtRes!BC371:'SmtRes'!BC376)+SUM(EtalonRes!AL375:'EtalonRes'!AL380))),2)</f>
        <v>0</v>
      </c>
      <c r="AD472" s="2">
        <f t="shared" si="396"/>
        <v>44.25</v>
      </c>
      <c r="AE472" s="2">
        <f t="shared" si="397"/>
        <v>17.28</v>
      </c>
      <c r="AF472" s="2">
        <f t="shared" si="398"/>
        <v>316.48</v>
      </c>
      <c r="AG472" s="2">
        <f t="shared" si="399"/>
        <v>0</v>
      </c>
      <c r="AH472" s="2">
        <f t="shared" si="400"/>
        <v>39.51</v>
      </c>
      <c r="AI472" s="2">
        <f t="shared" si="401"/>
        <v>1.27</v>
      </c>
      <c r="AJ472" s="2">
        <f t="shared" si="402"/>
        <v>0</v>
      </c>
      <c r="AK472" s="2">
        <v>1394.91</v>
      </c>
      <c r="AL472" s="2">
        <v>1034.18</v>
      </c>
      <c r="AM472" s="2">
        <v>44.25</v>
      </c>
      <c r="AN472" s="2">
        <v>17.28</v>
      </c>
      <c r="AO472" s="2">
        <v>316.48</v>
      </c>
      <c r="AP472" s="2">
        <v>0</v>
      </c>
      <c r="AQ472" s="2">
        <v>39.51</v>
      </c>
      <c r="AR472" s="2">
        <v>1.27</v>
      </c>
      <c r="AS472" s="2">
        <v>0</v>
      </c>
      <c r="AT472" s="2">
        <v>123</v>
      </c>
      <c r="AU472" s="2">
        <v>75</v>
      </c>
      <c r="AV472" s="2">
        <v>1</v>
      </c>
      <c r="AW472" s="2">
        <v>1</v>
      </c>
      <c r="AX472" s="2"/>
      <c r="AY472" s="2"/>
      <c r="AZ472" s="2">
        <v>1</v>
      </c>
      <c r="BA472" s="2">
        <v>1</v>
      </c>
      <c r="BB472" s="2">
        <v>1</v>
      </c>
      <c r="BC472" s="2">
        <v>1</v>
      </c>
      <c r="BD472" s="2" t="s">
        <v>3</v>
      </c>
      <c r="BE472" s="2" t="s">
        <v>3</v>
      </c>
      <c r="BF472" s="2" t="s">
        <v>3</v>
      </c>
      <c r="BG472" s="2" t="s">
        <v>3</v>
      </c>
      <c r="BH472" s="2">
        <v>0</v>
      </c>
      <c r="BI472" s="2">
        <v>1</v>
      </c>
      <c r="BJ472" s="2" t="s">
        <v>187</v>
      </c>
      <c r="BK472" s="2"/>
      <c r="BL472" s="2"/>
      <c r="BM472" s="2">
        <v>11001</v>
      </c>
      <c r="BN472" s="2">
        <v>0</v>
      </c>
      <c r="BO472" s="2" t="s">
        <v>3</v>
      </c>
      <c r="BP472" s="2">
        <v>0</v>
      </c>
      <c r="BQ472" s="2">
        <v>2</v>
      </c>
      <c r="BR472" s="2">
        <v>0</v>
      </c>
      <c r="BS472" s="2">
        <v>1</v>
      </c>
      <c r="BT472" s="2">
        <v>1</v>
      </c>
      <c r="BU472" s="2">
        <v>1</v>
      </c>
      <c r="BV472" s="2">
        <v>1</v>
      </c>
      <c r="BW472" s="2">
        <v>1</v>
      </c>
      <c r="BX472" s="2">
        <v>1</v>
      </c>
      <c r="BY472" s="2" t="s">
        <v>3</v>
      </c>
      <c r="BZ472" s="2">
        <v>123</v>
      </c>
      <c r="CA472" s="2">
        <v>75</v>
      </c>
      <c r="CB472" s="2" t="s">
        <v>3</v>
      </c>
      <c r="CC472" s="2"/>
      <c r="CD472" s="2"/>
      <c r="CE472" s="2">
        <v>0</v>
      </c>
      <c r="CF472" s="2">
        <v>0</v>
      </c>
      <c r="CG472" s="2">
        <v>0</v>
      </c>
      <c r="CH472" s="2">
        <v>39</v>
      </c>
      <c r="CI472" s="2">
        <v>0</v>
      </c>
      <c r="CJ472" s="2">
        <v>0</v>
      </c>
      <c r="CK472" s="2">
        <v>0</v>
      </c>
      <c r="CL472" s="2">
        <v>0</v>
      </c>
      <c r="CM472" s="2">
        <v>0</v>
      </c>
      <c r="CN472" s="2" t="s">
        <v>3</v>
      </c>
      <c r="CO472" s="2">
        <v>0</v>
      </c>
      <c r="CP472" s="2">
        <f t="shared" si="403"/>
        <v>25</v>
      </c>
      <c r="CQ472" s="2">
        <f t="shared" si="404"/>
        <v>0</v>
      </c>
      <c r="CR472" s="2">
        <f t="shared" si="405"/>
        <v>44.25</v>
      </c>
      <c r="CS472" s="2">
        <f t="shared" si="406"/>
        <v>17.28</v>
      </c>
      <c r="CT472" s="2">
        <f t="shared" si="407"/>
        <v>316.48</v>
      </c>
      <c r="CU472" s="2">
        <f t="shared" si="408"/>
        <v>0</v>
      </c>
      <c r="CV472" s="2">
        <f t="shared" si="409"/>
        <v>39.51</v>
      </c>
      <c r="CW472" s="2">
        <f t="shared" si="410"/>
        <v>1.27</v>
      </c>
      <c r="CX472" s="2">
        <f t="shared" si="411"/>
        <v>0</v>
      </c>
      <c r="CY472" s="2">
        <f>(((S472+R472)*AT472)/100)</f>
        <v>28.29</v>
      </c>
      <c r="CZ472" s="2">
        <f>(((S472+R472)*AU472)/100)</f>
        <v>17.25</v>
      </c>
      <c r="DA472" s="2"/>
      <c r="DB472" s="2"/>
      <c r="DC472" s="2" t="s">
        <v>3</v>
      </c>
      <c r="DD472" s="2" t="s">
        <v>3</v>
      </c>
      <c r="DE472" s="2" t="s">
        <v>3</v>
      </c>
      <c r="DF472" s="2" t="s">
        <v>3</v>
      </c>
      <c r="DG472" s="2" t="s">
        <v>3</v>
      </c>
      <c r="DH472" s="2" t="s">
        <v>3</v>
      </c>
      <c r="DI472" s="2" t="s">
        <v>3</v>
      </c>
      <c r="DJ472" s="2" t="s">
        <v>3</v>
      </c>
      <c r="DK472" s="2" t="s">
        <v>3</v>
      </c>
      <c r="DL472" s="2" t="s">
        <v>3</v>
      </c>
      <c r="DM472" s="2" t="s">
        <v>3</v>
      </c>
      <c r="DN472" s="2">
        <v>0</v>
      </c>
      <c r="DO472" s="2">
        <v>0</v>
      </c>
      <c r="DP472" s="2">
        <v>1</v>
      </c>
      <c r="DQ472" s="2">
        <v>1</v>
      </c>
      <c r="DR472" s="2"/>
      <c r="DS472" s="2"/>
      <c r="DT472" s="2"/>
      <c r="DU472" s="2">
        <v>1013</v>
      </c>
      <c r="DV472" s="2" t="s">
        <v>186</v>
      </c>
      <c r="DW472" s="2" t="s">
        <v>186</v>
      </c>
      <c r="DX472" s="2">
        <v>1</v>
      </c>
      <c r="DY472" s="2"/>
      <c r="DZ472" s="2" t="s">
        <v>3</v>
      </c>
      <c r="EA472" s="2" t="s">
        <v>3</v>
      </c>
      <c r="EB472" s="2" t="s">
        <v>3</v>
      </c>
      <c r="EC472" s="2" t="s">
        <v>3</v>
      </c>
      <c r="ED472" s="2"/>
      <c r="EE472" s="2">
        <v>54328965</v>
      </c>
      <c r="EF472" s="2">
        <v>2</v>
      </c>
      <c r="EG472" s="2" t="s">
        <v>21</v>
      </c>
      <c r="EH472" s="2">
        <v>0</v>
      </c>
      <c r="EI472" s="2" t="s">
        <v>3</v>
      </c>
      <c r="EJ472" s="2">
        <v>1</v>
      </c>
      <c r="EK472" s="2">
        <v>11001</v>
      </c>
      <c r="EL472" s="2" t="s">
        <v>22</v>
      </c>
      <c r="EM472" s="2" t="s">
        <v>23</v>
      </c>
      <c r="EN472" s="2"/>
      <c r="EO472" s="2" t="s">
        <v>3</v>
      </c>
      <c r="EP472" s="2"/>
      <c r="EQ472" s="2">
        <v>1441792</v>
      </c>
      <c r="ER472" s="2">
        <v>1394.91</v>
      </c>
      <c r="ES472" s="2">
        <v>1034.18</v>
      </c>
      <c r="ET472" s="2">
        <v>44.25</v>
      </c>
      <c r="EU472" s="2">
        <v>17.28</v>
      </c>
      <c r="EV472" s="2">
        <v>316.48</v>
      </c>
      <c r="EW472" s="2">
        <v>39.51</v>
      </c>
      <c r="EX472" s="2">
        <v>1.27</v>
      </c>
      <c r="EY472" s="2">
        <v>1</v>
      </c>
      <c r="EZ472" s="2"/>
      <c r="FA472" s="2"/>
      <c r="FB472" s="2"/>
      <c r="FC472" s="2"/>
      <c r="FD472" s="2"/>
      <c r="FE472" s="2"/>
      <c r="FF472" s="2"/>
      <c r="FG472" s="2"/>
      <c r="FH472" s="2"/>
      <c r="FI472" s="2"/>
      <c r="FJ472" s="2"/>
      <c r="FK472" s="2"/>
      <c r="FL472" s="2"/>
      <c r="FM472" s="2"/>
      <c r="FN472" s="2"/>
      <c r="FO472" s="2"/>
      <c r="FP472" s="2"/>
      <c r="FQ472" s="2">
        <v>0</v>
      </c>
      <c r="FR472" s="2">
        <f t="shared" si="412"/>
        <v>0</v>
      </c>
      <c r="FS472" s="2">
        <v>0</v>
      </c>
      <c r="FT472" s="2"/>
      <c r="FU472" s="2"/>
      <c r="FV472" s="2"/>
      <c r="FW472" s="2"/>
      <c r="FX472" s="2">
        <v>123</v>
      </c>
      <c r="FY472" s="2">
        <v>75</v>
      </c>
      <c r="FZ472" s="2"/>
      <c r="GA472" s="2" t="s">
        <v>3</v>
      </c>
      <c r="GB472" s="2"/>
      <c r="GC472" s="2"/>
      <c r="GD472" s="2">
        <v>1</v>
      </c>
      <c r="GE472" s="2"/>
      <c r="GF472" s="2">
        <v>-212485047</v>
      </c>
      <c r="GG472" s="2">
        <v>2</v>
      </c>
      <c r="GH472" s="2">
        <v>1</v>
      </c>
      <c r="GI472" s="2">
        <v>-2</v>
      </c>
      <c r="GJ472" s="2">
        <v>0</v>
      </c>
      <c r="GK472" s="2">
        <v>0</v>
      </c>
      <c r="GL472" s="2">
        <f t="shared" si="413"/>
        <v>0</v>
      </c>
      <c r="GM472" s="2">
        <f t="shared" si="414"/>
        <v>70</v>
      </c>
      <c r="GN472" s="2">
        <f t="shared" si="415"/>
        <v>70</v>
      </c>
      <c r="GO472" s="2">
        <f t="shared" si="416"/>
        <v>0</v>
      </c>
      <c r="GP472" s="2">
        <f t="shared" si="417"/>
        <v>0</v>
      </c>
      <c r="GQ472" s="2"/>
      <c r="GR472" s="2">
        <v>0</v>
      </c>
      <c r="GS472" s="2">
        <v>3</v>
      </c>
      <c r="GT472" s="2">
        <v>0</v>
      </c>
      <c r="GU472" s="2" t="s">
        <v>3</v>
      </c>
      <c r="GV472" s="2">
        <f t="shared" si="418"/>
        <v>0</v>
      </c>
      <c r="GW472" s="2">
        <v>1</v>
      </c>
      <c r="GX472" s="2">
        <f t="shared" si="419"/>
        <v>0</v>
      </c>
      <c r="GY472" s="2"/>
      <c r="GZ472" s="2"/>
      <c r="HA472" s="2">
        <v>0</v>
      </c>
      <c r="HB472" s="2">
        <v>0</v>
      </c>
      <c r="HC472" s="2">
        <f t="shared" si="420"/>
        <v>0</v>
      </c>
      <c r="HD472" s="2"/>
      <c r="HE472" s="2" t="s">
        <v>3</v>
      </c>
      <c r="HF472" s="2" t="s">
        <v>3</v>
      </c>
      <c r="HG472" s="2"/>
      <c r="HH472" s="2"/>
      <c r="HI472" s="2"/>
      <c r="HJ472" s="2"/>
      <c r="HK472" s="2"/>
      <c r="HL472" s="2"/>
      <c r="HM472" s="2" t="s">
        <v>3</v>
      </c>
      <c r="HN472" s="2" t="s">
        <v>24</v>
      </c>
      <c r="HO472" s="2" t="s">
        <v>25</v>
      </c>
      <c r="HP472" s="2" t="s">
        <v>22</v>
      </c>
      <c r="HQ472" s="2" t="s">
        <v>22</v>
      </c>
      <c r="HR472" s="2"/>
      <c r="HS472" s="2"/>
      <c r="HT472" s="2"/>
      <c r="HU472" s="2"/>
      <c r="HV472" s="2"/>
      <c r="HW472" s="2"/>
      <c r="HX472" s="2"/>
      <c r="HY472" s="2"/>
      <c r="HZ472" s="2"/>
      <c r="IA472" s="2"/>
      <c r="IB472" s="2"/>
      <c r="IC472" s="2"/>
      <c r="ID472" s="2"/>
      <c r="IE472" s="2"/>
      <c r="IF472" s="2"/>
      <c r="IG472" s="2"/>
      <c r="IH472" s="2"/>
      <c r="II472" s="2"/>
      <c r="IJ472" s="2"/>
      <c r="IK472" s="2">
        <v>0</v>
      </c>
      <c r="IL472" s="2"/>
      <c r="IM472" s="2"/>
      <c r="IN472" s="2"/>
      <c r="IO472" s="2"/>
      <c r="IP472" s="2"/>
      <c r="IQ472" s="2"/>
      <c r="IR472" s="2"/>
      <c r="IS472" s="2"/>
      <c r="IT472" s="2"/>
      <c r="IU472" s="2"/>
    </row>
    <row r="473" spans="1:255" x14ac:dyDescent="0.2">
      <c r="A473">
        <v>17</v>
      </c>
      <c r="B473">
        <v>1</v>
      </c>
      <c r="C473">
        <f>ROW(SmtRes!A382)</f>
        <v>382</v>
      </c>
      <c r="D473">
        <f>ROW(EtalonRes!A386)</f>
        <v>386</v>
      </c>
      <c r="E473" t="s">
        <v>306</v>
      </c>
      <c r="F473" t="s">
        <v>184</v>
      </c>
      <c r="G473" t="s">
        <v>185</v>
      </c>
      <c r="H473" t="s">
        <v>186</v>
      </c>
      <c r="I473">
        <f>'1.Лок.смета.и.Акт'!E75</f>
        <v>6.8000000000000005E-2</v>
      </c>
      <c r="J473">
        <v>0</v>
      </c>
      <c r="K473">
        <v>6.8000000000000005E-2</v>
      </c>
      <c r="L473">
        <v>0.13600000000000001</v>
      </c>
      <c r="M473">
        <v>0</v>
      </c>
      <c r="N473">
        <f t="shared" si="383"/>
        <v>0.13600000000000001</v>
      </c>
      <c r="O473">
        <f t="shared" si="384"/>
        <v>570</v>
      </c>
      <c r="P473">
        <f t="shared" si="385"/>
        <v>0</v>
      </c>
      <c r="Q473">
        <f t="shared" si="386"/>
        <v>24</v>
      </c>
      <c r="R473">
        <f t="shared" si="387"/>
        <v>23</v>
      </c>
      <c r="S473">
        <f t="shared" si="388"/>
        <v>546</v>
      </c>
      <c r="T473">
        <f t="shared" si="389"/>
        <v>0</v>
      </c>
      <c r="U473" t="e">
        <f t="shared" si="390"/>
        <v>#REF!</v>
      </c>
      <c r="V473">
        <f t="shared" si="391"/>
        <v>8.6360000000000006E-2</v>
      </c>
      <c r="W473">
        <f t="shared" si="392"/>
        <v>0</v>
      </c>
      <c r="X473" t="e">
        <f t="shared" si="393"/>
        <v>#REF!</v>
      </c>
      <c r="Y473" t="e">
        <f t="shared" si="394"/>
        <v>#REF!</v>
      </c>
      <c r="AA473">
        <v>69726884</v>
      </c>
      <c r="AB473">
        <f t="shared" si="395"/>
        <v>360.73</v>
      </c>
      <c r="AC473">
        <f>ROUND((ES473+(SUM(SmtRes!BC377:'SmtRes'!BC382)+SUM(EtalonRes!AL381:'EtalonRes'!AL386))),2)</f>
        <v>0</v>
      </c>
      <c r="AD473">
        <f t="shared" si="396"/>
        <v>44.25</v>
      </c>
      <c r="AE473">
        <f t="shared" si="397"/>
        <v>17.28</v>
      </c>
      <c r="AF473">
        <f t="shared" si="398"/>
        <v>316.48</v>
      </c>
      <c r="AG473">
        <f t="shared" si="399"/>
        <v>0</v>
      </c>
      <c r="AH473" t="e">
        <f t="shared" si="400"/>
        <v>#REF!</v>
      </c>
      <c r="AI473">
        <f t="shared" si="401"/>
        <v>1.27</v>
      </c>
      <c r="AJ473">
        <f t="shared" si="402"/>
        <v>0</v>
      </c>
      <c r="AK473">
        <v>1394.91</v>
      </c>
      <c r="AL473">
        <v>1034.18</v>
      </c>
      <c r="AM473">
        <v>44.25</v>
      </c>
      <c r="AN473">
        <v>17.28</v>
      </c>
      <c r="AO473">
        <v>316.48</v>
      </c>
      <c r="AP473">
        <v>0</v>
      </c>
      <c r="AQ473" t="e">
        <f>'1.Лок.смета.и.Акт'!#REF!</f>
        <v>#REF!</v>
      </c>
      <c r="AR473">
        <v>1.27</v>
      </c>
      <c r="AS473">
        <v>0</v>
      </c>
      <c r="AT473">
        <v>117</v>
      </c>
      <c r="AU473">
        <v>64</v>
      </c>
      <c r="AV473">
        <v>1</v>
      </c>
      <c r="AW473">
        <v>1</v>
      </c>
      <c r="AZ473">
        <v>1</v>
      </c>
      <c r="BA473">
        <v>25.36</v>
      </c>
      <c r="BB473">
        <v>7.84</v>
      </c>
      <c r="BC473">
        <v>7.56</v>
      </c>
      <c r="BD473" t="s">
        <v>3</v>
      </c>
      <c r="BE473" t="s">
        <v>3</v>
      </c>
      <c r="BF473" t="s">
        <v>3</v>
      </c>
      <c r="BG473" t="s">
        <v>3</v>
      </c>
      <c r="BH473">
        <v>0</v>
      </c>
      <c r="BI473">
        <v>1</v>
      </c>
      <c r="BJ473" t="s">
        <v>187</v>
      </c>
      <c r="BM473">
        <v>11001</v>
      </c>
      <c r="BN473">
        <v>0</v>
      </c>
      <c r="BO473" t="s">
        <v>184</v>
      </c>
      <c r="BP473">
        <v>1</v>
      </c>
      <c r="BQ473">
        <v>2</v>
      </c>
      <c r="BR473">
        <v>0</v>
      </c>
      <c r="BS473">
        <v>19.8</v>
      </c>
      <c r="BT473">
        <v>1</v>
      </c>
      <c r="BU473">
        <v>1</v>
      </c>
      <c r="BV473">
        <v>1</v>
      </c>
      <c r="BW473">
        <v>1</v>
      </c>
      <c r="BX473">
        <v>1</v>
      </c>
      <c r="BY473" t="s">
        <v>3</v>
      </c>
      <c r="BZ473" t="e">
        <f>'1.Лок.смета.и.Акт'!#REF!</f>
        <v>#REF!</v>
      </c>
      <c r="CA473" t="e">
        <f>'1.Лок.смета.и.Акт'!#REF!</f>
        <v>#REF!</v>
      </c>
      <c r="CB473" t="s">
        <v>3</v>
      </c>
      <c r="CE473">
        <v>0</v>
      </c>
      <c r="CF473">
        <v>0</v>
      </c>
      <c r="CG473">
        <v>0</v>
      </c>
      <c r="CH473">
        <v>39</v>
      </c>
      <c r="CI473">
        <v>0</v>
      </c>
      <c r="CJ473">
        <v>0</v>
      </c>
      <c r="CK473">
        <v>0</v>
      </c>
      <c r="CL473">
        <v>0</v>
      </c>
      <c r="CM473">
        <v>0</v>
      </c>
      <c r="CN473" t="s">
        <v>3</v>
      </c>
      <c r="CO473">
        <v>0</v>
      </c>
      <c r="CP473">
        <f t="shared" si="403"/>
        <v>570</v>
      </c>
      <c r="CQ473">
        <f t="shared" si="404"/>
        <v>0</v>
      </c>
      <c r="CR473">
        <f t="shared" si="405"/>
        <v>346.92</v>
      </c>
      <c r="CS473">
        <f t="shared" si="406"/>
        <v>342.14400000000006</v>
      </c>
      <c r="CT473">
        <f t="shared" si="407"/>
        <v>8025.9328000000005</v>
      </c>
      <c r="CU473">
        <f t="shared" si="408"/>
        <v>0</v>
      </c>
      <c r="CV473" t="e">
        <f t="shared" si="409"/>
        <v>#REF!</v>
      </c>
      <c r="CW473">
        <f t="shared" si="410"/>
        <v>1.27</v>
      </c>
      <c r="CX473">
        <f t="shared" si="411"/>
        <v>0</v>
      </c>
      <c r="CY473" t="e">
        <f>(S473+R473)*(BZ473/100)</f>
        <v>#REF!</v>
      </c>
      <c r="CZ473" t="e">
        <f>(S473+R473)*(CA473/100)</f>
        <v>#REF!</v>
      </c>
      <c r="DC473" t="s">
        <v>3</v>
      </c>
      <c r="DD473" t="s">
        <v>3</v>
      </c>
      <c r="DE473" t="s">
        <v>3</v>
      </c>
      <c r="DF473" t="s">
        <v>3</v>
      </c>
      <c r="DG473" t="s">
        <v>3</v>
      </c>
      <c r="DH473" t="s">
        <v>3</v>
      </c>
      <c r="DI473" t="s">
        <v>3</v>
      </c>
      <c r="DJ473" t="s">
        <v>3</v>
      </c>
      <c r="DK473" t="s">
        <v>3</v>
      </c>
      <c r="DL473" t="s">
        <v>3</v>
      </c>
      <c r="DM473" t="s">
        <v>3</v>
      </c>
      <c r="DN473">
        <v>123</v>
      </c>
      <c r="DO473">
        <v>75</v>
      </c>
      <c r="DP473">
        <v>1</v>
      </c>
      <c r="DQ473">
        <v>1</v>
      </c>
      <c r="DU473">
        <v>1013</v>
      </c>
      <c r="DV473" t="s">
        <v>186</v>
      </c>
      <c r="DW473" t="str">
        <f>'1.Лок.смета.и.Акт'!D75</f>
        <v>100 м2 стяжки</v>
      </c>
      <c r="DX473">
        <v>1</v>
      </c>
      <c r="DZ473" t="s">
        <v>3</v>
      </c>
      <c r="EA473" t="s">
        <v>3</v>
      </c>
      <c r="EB473" t="s">
        <v>3</v>
      </c>
      <c r="EC473" t="s">
        <v>3</v>
      </c>
      <c r="EE473">
        <v>54328965</v>
      </c>
      <c r="EF473">
        <v>2</v>
      </c>
      <c r="EG473" t="s">
        <v>21</v>
      </c>
      <c r="EH473">
        <v>0</v>
      </c>
      <c r="EI473" t="s">
        <v>3</v>
      </c>
      <c r="EJ473">
        <v>1</v>
      </c>
      <c r="EK473">
        <v>11001</v>
      </c>
      <c r="EL473" t="s">
        <v>22</v>
      </c>
      <c r="EM473" t="s">
        <v>23</v>
      </c>
      <c r="EO473" t="s">
        <v>3</v>
      </c>
      <c r="EQ473">
        <v>1441792</v>
      </c>
      <c r="ER473">
        <v>1394.91</v>
      </c>
      <c r="ES473">
        <v>1034.18</v>
      </c>
      <c r="ET473">
        <v>44.25</v>
      </c>
      <c r="EU473">
        <v>17.28</v>
      </c>
      <c r="EV473">
        <v>316.48</v>
      </c>
      <c r="EW473" t="e">
        <f>'1.Лок.смета.и.Акт'!#REF!</f>
        <v>#REF!</v>
      </c>
      <c r="EX473">
        <v>1.27</v>
      </c>
      <c r="EY473">
        <v>1</v>
      </c>
      <c r="FQ473">
        <v>0</v>
      </c>
      <c r="FR473">
        <f t="shared" si="412"/>
        <v>0</v>
      </c>
      <c r="FS473">
        <v>0</v>
      </c>
      <c r="FX473">
        <v>123</v>
      </c>
      <c r="FY473">
        <v>75</v>
      </c>
      <c r="GA473" t="s">
        <v>3</v>
      </c>
      <c r="GD473">
        <v>1</v>
      </c>
      <c r="GF473">
        <v>-212485047</v>
      </c>
      <c r="GG473">
        <v>2</v>
      </c>
      <c r="GH473">
        <v>1</v>
      </c>
      <c r="GI473">
        <v>2</v>
      </c>
      <c r="GJ473">
        <v>0</v>
      </c>
      <c r="GK473">
        <v>0</v>
      </c>
      <c r="GL473">
        <f t="shared" si="413"/>
        <v>0</v>
      </c>
      <c r="GM473" t="e">
        <f t="shared" si="414"/>
        <v>#REF!</v>
      </c>
      <c r="GN473" t="e">
        <f t="shared" si="415"/>
        <v>#REF!</v>
      </c>
      <c r="GO473">
        <f t="shared" si="416"/>
        <v>0</v>
      </c>
      <c r="GP473">
        <f t="shared" si="417"/>
        <v>0</v>
      </c>
      <c r="GR473">
        <v>0</v>
      </c>
      <c r="GS473">
        <v>3</v>
      </c>
      <c r="GT473">
        <v>0</v>
      </c>
      <c r="GU473" t="s">
        <v>3</v>
      </c>
      <c r="GV473">
        <f t="shared" si="418"/>
        <v>0</v>
      </c>
      <c r="GW473">
        <v>1015.2</v>
      </c>
      <c r="GX473">
        <f t="shared" si="419"/>
        <v>0</v>
      </c>
      <c r="HA473">
        <v>0</v>
      </c>
      <c r="HB473">
        <v>0</v>
      </c>
      <c r="HC473">
        <f t="shared" si="420"/>
        <v>0</v>
      </c>
      <c r="HE473" t="s">
        <v>3</v>
      </c>
      <c r="HF473" t="s">
        <v>3</v>
      </c>
      <c r="HM473" t="s">
        <v>3</v>
      </c>
      <c r="HN473" t="s">
        <v>24</v>
      </c>
      <c r="HO473" t="s">
        <v>25</v>
      </c>
      <c r="HP473" t="s">
        <v>22</v>
      </c>
      <c r="HQ473" t="s">
        <v>22</v>
      </c>
      <c r="IK473">
        <v>0</v>
      </c>
    </row>
    <row r="474" spans="1:255" x14ac:dyDescent="0.2">
      <c r="A474" s="2">
        <v>18</v>
      </c>
      <c r="B474" s="2">
        <v>1</v>
      </c>
      <c r="C474" s="2">
        <v>376</v>
      </c>
      <c r="D474" s="2"/>
      <c r="E474" s="2" t="s">
        <v>307</v>
      </c>
      <c r="F474" s="2" t="s">
        <v>189</v>
      </c>
      <c r="G474" s="2" t="s">
        <v>190</v>
      </c>
      <c r="H474" s="2" t="s">
        <v>40</v>
      </c>
      <c r="I474" s="2">
        <f>I472*J474</f>
        <v>0.13872000000000001</v>
      </c>
      <c r="J474" s="2">
        <v>2.04</v>
      </c>
      <c r="K474" s="2">
        <v>2.04</v>
      </c>
      <c r="L474" s="2">
        <v>0.27744000000000002</v>
      </c>
      <c r="M474" s="2">
        <v>0</v>
      </c>
      <c r="N474" s="2">
        <f t="shared" si="383"/>
        <v>0.27739999999999998</v>
      </c>
      <c r="O474" s="2">
        <f t="shared" si="384"/>
        <v>120</v>
      </c>
      <c r="P474" s="2">
        <f t="shared" si="385"/>
        <v>120</v>
      </c>
      <c r="Q474" s="2">
        <f t="shared" si="386"/>
        <v>0</v>
      </c>
      <c r="R474" s="2">
        <f t="shared" si="387"/>
        <v>0</v>
      </c>
      <c r="S474" s="2">
        <f t="shared" si="388"/>
        <v>0</v>
      </c>
      <c r="T474" s="2">
        <f t="shared" si="389"/>
        <v>0</v>
      </c>
      <c r="U474" s="2">
        <f t="shared" si="390"/>
        <v>0</v>
      </c>
      <c r="V474" s="2">
        <f t="shared" si="391"/>
        <v>0</v>
      </c>
      <c r="W474" s="2">
        <f t="shared" si="392"/>
        <v>0</v>
      </c>
      <c r="X474" s="2">
        <f t="shared" si="393"/>
        <v>0</v>
      </c>
      <c r="Y474" s="2">
        <f t="shared" si="394"/>
        <v>0</v>
      </c>
      <c r="Z474" s="2"/>
      <c r="AA474" s="2">
        <v>69726971</v>
      </c>
      <c r="AB474" s="2">
        <f t="shared" si="395"/>
        <v>867.14</v>
      </c>
      <c r="AC474" s="2">
        <f>ROUND((ES474),2)</f>
        <v>867.14</v>
      </c>
      <c r="AD474" s="2">
        <f t="shared" si="396"/>
        <v>0</v>
      </c>
      <c r="AE474" s="2">
        <f t="shared" si="397"/>
        <v>0</v>
      </c>
      <c r="AF474" s="2">
        <f t="shared" si="398"/>
        <v>0</v>
      </c>
      <c r="AG474" s="2">
        <f t="shared" si="399"/>
        <v>0</v>
      </c>
      <c r="AH474" s="2">
        <f t="shared" si="400"/>
        <v>0</v>
      </c>
      <c r="AI474" s="2">
        <f t="shared" si="401"/>
        <v>0</v>
      </c>
      <c r="AJ474" s="2">
        <f t="shared" si="402"/>
        <v>0</v>
      </c>
      <c r="AK474" s="2">
        <v>867.14</v>
      </c>
      <c r="AL474" s="2">
        <v>867.14</v>
      </c>
      <c r="AM474" s="2">
        <v>0</v>
      </c>
      <c r="AN474" s="2">
        <v>0</v>
      </c>
      <c r="AO474" s="2">
        <v>0</v>
      </c>
      <c r="AP474" s="2">
        <v>0</v>
      </c>
      <c r="AQ474" s="2">
        <v>0</v>
      </c>
      <c r="AR474" s="2">
        <v>0</v>
      </c>
      <c r="AS474" s="2">
        <v>0</v>
      </c>
      <c r="AT474" s="2">
        <v>0</v>
      </c>
      <c r="AU474" s="2">
        <v>0</v>
      </c>
      <c r="AV474" s="2">
        <v>1</v>
      </c>
      <c r="AW474" s="2">
        <v>1</v>
      </c>
      <c r="AX474" s="2"/>
      <c r="AY474" s="2"/>
      <c r="AZ474" s="2">
        <v>1</v>
      </c>
      <c r="BA474" s="2">
        <v>1</v>
      </c>
      <c r="BB474" s="2">
        <v>1</v>
      </c>
      <c r="BC474" s="2">
        <v>1</v>
      </c>
      <c r="BD474" s="2" t="s">
        <v>3</v>
      </c>
      <c r="BE474" s="2" t="s">
        <v>3</v>
      </c>
      <c r="BF474" s="2" t="s">
        <v>3</v>
      </c>
      <c r="BG474" s="2" t="s">
        <v>3</v>
      </c>
      <c r="BH474" s="2">
        <v>3</v>
      </c>
      <c r="BI474" s="2">
        <v>1</v>
      </c>
      <c r="BJ474" s="2" t="s">
        <v>191</v>
      </c>
      <c r="BK474" s="2"/>
      <c r="BL474" s="2"/>
      <c r="BM474" s="2">
        <v>500003</v>
      </c>
      <c r="BN474" s="2">
        <v>0</v>
      </c>
      <c r="BO474" s="2" t="s">
        <v>3</v>
      </c>
      <c r="BP474" s="2">
        <v>0</v>
      </c>
      <c r="BQ474" s="2">
        <v>13</v>
      </c>
      <c r="BR474" s="2">
        <v>0</v>
      </c>
      <c r="BS474" s="2">
        <v>1</v>
      </c>
      <c r="BT474" s="2">
        <v>1</v>
      </c>
      <c r="BU474" s="2">
        <v>1</v>
      </c>
      <c r="BV474" s="2">
        <v>1</v>
      </c>
      <c r="BW474" s="2">
        <v>1</v>
      </c>
      <c r="BX474" s="2">
        <v>1</v>
      </c>
      <c r="BY474" s="2" t="s">
        <v>3</v>
      </c>
      <c r="BZ474" s="2">
        <v>0</v>
      </c>
      <c r="CA474" s="2">
        <v>0</v>
      </c>
      <c r="CB474" s="2" t="s">
        <v>3</v>
      </c>
      <c r="CC474" s="2"/>
      <c r="CD474" s="2"/>
      <c r="CE474" s="2">
        <v>0</v>
      </c>
      <c r="CF474" s="2">
        <v>0</v>
      </c>
      <c r="CG474" s="2">
        <v>0</v>
      </c>
      <c r="CH474" s="2">
        <v>39</v>
      </c>
      <c r="CI474" s="2">
        <v>1</v>
      </c>
      <c r="CJ474" s="2">
        <v>0</v>
      </c>
      <c r="CK474" s="2">
        <v>0</v>
      </c>
      <c r="CL474" s="2">
        <v>0</v>
      </c>
      <c r="CM474" s="2">
        <v>0</v>
      </c>
      <c r="CN474" s="2" t="s">
        <v>3</v>
      </c>
      <c r="CO474" s="2">
        <v>0</v>
      </c>
      <c r="CP474" s="2">
        <f t="shared" si="403"/>
        <v>120</v>
      </c>
      <c r="CQ474" s="2">
        <f t="shared" si="404"/>
        <v>867.14</v>
      </c>
      <c r="CR474" s="2">
        <f t="shared" si="405"/>
        <v>0</v>
      </c>
      <c r="CS474" s="2">
        <f t="shared" si="406"/>
        <v>0</v>
      </c>
      <c r="CT474" s="2">
        <f t="shared" si="407"/>
        <v>0</v>
      </c>
      <c r="CU474" s="2">
        <f t="shared" si="408"/>
        <v>0</v>
      </c>
      <c r="CV474" s="2">
        <f t="shared" si="409"/>
        <v>0</v>
      </c>
      <c r="CW474" s="2">
        <f t="shared" si="410"/>
        <v>0</v>
      </c>
      <c r="CX474" s="2">
        <f t="shared" si="411"/>
        <v>0</v>
      </c>
      <c r="CY474" s="2">
        <f>(((S474+R474)*AT474)/100)</f>
        <v>0</v>
      </c>
      <c r="CZ474" s="2">
        <f>(((S474+R474)*AU474)/100)</f>
        <v>0</v>
      </c>
      <c r="DA474" s="2"/>
      <c r="DB474" s="2"/>
      <c r="DC474" s="2" t="s">
        <v>3</v>
      </c>
      <c r="DD474" s="2" t="s">
        <v>3</v>
      </c>
      <c r="DE474" s="2" t="s">
        <v>3</v>
      </c>
      <c r="DF474" s="2" t="s">
        <v>3</v>
      </c>
      <c r="DG474" s="2" t="s">
        <v>3</v>
      </c>
      <c r="DH474" s="2" t="s">
        <v>3</v>
      </c>
      <c r="DI474" s="2" t="s">
        <v>3</v>
      </c>
      <c r="DJ474" s="2" t="s">
        <v>3</v>
      </c>
      <c r="DK474" s="2" t="s">
        <v>3</v>
      </c>
      <c r="DL474" s="2" t="s">
        <v>3</v>
      </c>
      <c r="DM474" s="2" t="s">
        <v>3</v>
      </c>
      <c r="DN474" s="2">
        <v>0</v>
      </c>
      <c r="DO474" s="2">
        <v>0</v>
      </c>
      <c r="DP474" s="2">
        <v>1</v>
      </c>
      <c r="DQ474" s="2">
        <v>1</v>
      </c>
      <c r="DR474" s="2"/>
      <c r="DS474" s="2"/>
      <c r="DT474" s="2"/>
      <c r="DU474" s="2">
        <v>1007</v>
      </c>
      <c r="DV474" s="2" t="s">
        <v>40</v>
      </c>
      <c r="DW474" s="2" t="s">
        <v>40</v>
      </c>
      <c r="DX474" s="2">
        <v>1</v>
      </c>
      <c r="DY474" s="2"/>
      <c r="DZ474" s="2" t="s">
        <v>3</v>
      </c>
      <c r="EA474" s="2" t="s">
        <v>3</v>
      </c>
      <c r="EB474" s="2" t="s">
        <v>3</v>
      </c>
      <c r="EC474" s="2" t="s">
        <v>3</v>
      </c>
      <c r="ED474" s="2"/>
      <c r="EE474" s="2">
        <v>54329104</v>
      </c>
      <c r="EF474" s="2">
        <v>13</v>
      </c>
      <c r="EG474" s="2" t="s">
        <v>42</v>
      </c>
      <c r="EH474" s="2">
        <v>0</v>
      </c>
      <c r="EI474" s="2" t="s">
        <v>3</v>
      </c>
      <c r="EJ474" s="2">
        <v>1</v>
      </c>
      <c r="EK474" s="2">
        <v>500003</v>
      </c>
      <c r="EL474" s="2" t="s">
        <v>43</v>
      </c>
      <c r="EM474" s="2" t="s">
        <v>44</v>
      </c>
      <c r="EN474" s="2"/>
      <c r="EO474" s="2" t="s">
        <v>3</v>
      </c>
      <c r="EP474" s="2"/>
      <c r="EQ474" s="2">
        <v>0</v>
      </c>
      <c r="ER474" s="2">
        <v>867.14</v>
      </c>
      <c r="ES474" s="2">
        <v>867.14</v>
      </c>
      <c r="ET474" s="2">
        <v>0</v>
      </c>
      <c r="EU474" s="2">
        <v>0</v>
      </c>
      <c r="EV474" s="2">
        <v>0</v>
      </c>
      <c r="EW474" s="2">
        <v>0</v>
      </c>
      <c r="EX474" s="2">
        <v>0</v>
      </c>
      <c r="EY474" s="2"/>
      <c r="EZ474" s="2"/>
      <c r="FA474" s="2"/>
      <c r="FB474" s="2"/>
      <c r="FC474" s="2"/>
      <c r="FD474" s="2"/>
      <c r="FE474" s="2"/>
      <c r="FF474" s="2"/>
      <c r="FG474" s="2"/>
      <c r="FH474" s="2"/>
      <c r="FI474" s="2"/>
      <c r="FJ474" s="2"/>
      <c r="FK474" s="2"/>
      <c r="FL474" s="2"/>
      <c r="FM474" s="2"/>
      <c r="FN474" s="2"/>
      <c r="FO474" s="2"/>
      <c r="FP474" s="2"/>
      <c r="FQ474" s="2">
        <v>0</v>
      </c>
      <c r="FR474" s="2">
        <f t="shared" si="412"/>
        <v>0</v>
      </c>
      <c r="FS474" s="2">
        <v>0</v>
      </c>
      <c r="FT474" s="2"/>
      <c r="FU474" s="2"/>
      <c r="FV474" s="2"/>
      <c r="FW474" s="2"/>
      <c r="FX474" s="2">
        <v>0</v>
      </c>
      <c r="FY474" s="2">
        <v>0</v>
      </c>
      <c r="FZ474" s="2"/>
      <c r="GA474" s="2" t="s">
        <v>3</v>
      </c>
      <c r="GB474" s="2"/>
      <c r="GC474" s="2"/>
      <c r="GD474" s="2">
        <v>1</v>
      </c>
      <c r="GE474" s="2"/>
      <c r="GF474" s="2">
        <v>1799260510</v>
      </c>
      <c r="GG474" s="2">
        <v>2</v>
      </c>
      <c r="GH474" s="2">
        <v>1</v>
      </c>
      <c r="GI474" s="2">
        <v>-2</v>
      </c>
      <c r="GJ474" s="2">
        <v>0</v>
      </c>
      <c r="GK474" s="2">
        <v>0</v>
      </c>
      <c r="GL474" s="2">
        <f t="shared" si="413"/>
        <v>0</v>
      </c>
      <c r="GM474" s="2">
        <f t="shared" si="414"/>
        <v>120</v>
      </c>
      <c r="GN474" s="2">
        <f t="shared" si="415"/>
        <v>120</v>
      </c>
      <c r="GO474" s="2">
        <f t="shared" si="416"/>
        <v>0</v>
      </c>
      <c r="GP474" s="2">
        <f t="shared" si="417"/>
        <v>0</v>
      </c>
      <c r="GQ474" s="2"/>
      <c r="GR474" s="2">
        <v>0</v>
      </c>
      <c r="GS474" s="2">
        <v>3</v>
      </c>
      <c r="GT474" s="2">
        <v>0</v>
      </c>
      <c r="GU474" s="2" t="s">
        <v>3</v>
      </c>
      <c r="GV474" s="2">
        <f t="shared" si="418"/>
        <v>0</v>
      </c>
      <c r="GW474" s="2">
        <v>1</v>
      </c>
      <c r="GX474" s="2">
        <f t="shared" si="419"/>
        <v>0</v>
      </c>
      <c r="GY474" s="2"/>
      <c r="GZ474" s="2"/>
      <c r="HA474" s="2">
        <v>0</v>
      </c>
      <c r="HB474" s="2">
        <v>0</v>
      </c>
      <c r="HC474" s="2">
        <f t="shared" si="420"/>
        <v>0</v>
      </c>
      <c r="HD474" s="2"/>
      <c r="HE474" s="2" t="s">
        <v>3</v>
      </c>
      <c r="HF474" s="2" t="s">
        <v>3</v>
      </c>
      <c r="HG474" s="2"/>
      <c r="HH474" s="2"/>
      <c r="HI474" s="2"/>
      <c r="HJ474" s="2"/>
      <c r="HK474" s="2"/>
      <c r="HL474" s="2"/>
      <c r="HM474" s="2" t="s">
        <v>3</v>
      </c>
      <c r="HN474" s="2" t="s">
        <v>3</v>
      </c>
      <c r="HO474" s="2" t="s">
        <v>3</v>
      </c>
      <c r="HP474" s="2" t="s">
        <v>3</v>
      </c>
      <c r="HQ474" s="2" t="s">
        <v>3</v>
      </c>
      <c r="HR474" s="2"/>
      <c r="HS474" s="2"/>
      <c r="HT474" s="2"/>
      <c r="HU474" s="2"/>
      <c r="HV474" s="2"/>
      <c r="HW474" s="2"/>
      <c r="HX474" s="2"/>
      <c r="HY474" s="2"/>
      <c r="HZ474" s="2"/>
      <c r="IA474" s="2"/>
      <c r="IB474" s="2"/>
      <c r="IC474" s="2"/>
      <c r="ID474" s="2"/>
      <c r="IE474" s="2"/>
      <c r="IF474" s="2"/>
      <c r="IG474" s="2"/>
      <c r="IH474" s="2"/>
      <c r="II474" s="2"/>
      <c r="IJ474" s="2"/>
      <c r="IK474" s="2">
        <v>0</v>
      </c>
      <c r="IL474" s="2"/>
      <c r="IM474" s="2"/>
      <c r="IN474" s="2"/>
      <c r="IO474" s="2"/>
      <c r="IP474" s="2"/>
      <c r="IQ474" s="2"/>
      <c r="IR474" s="2"/>
      <c r="IS474" s="2"/>
      <c r="IT474" s="2"/>
      <c r="IU474" s="2"/>
    </row>
    <row r="475" spans="1:255" x14ac:dyDescent="0.2">
      <c r="A475">
        <v>18</v>
      </c>
      <c r="B475">
        <v>1</v>
      </c>
      <c r="C475">
        <v>382</v>
      </c>
      <c r="E475" t="s">
        <v>307</v>
      </c>
      <c r="F475" t="e">
        <f>'1.Лок.смета.и.Акт'!#REF!</f>
        <v>#REF!</v>
      </c>
      <c r="G475" t="s">
        <v>190</v>
      </c>
      <c r="H475" t="s">
        <v>40</v>
      </c>
      <c r="I475">
        <f>I473*J475</f>
        <v>0.13872000000000001</v>
      </c>
      <c r="J475">
        <v>2.04</v>
      </c>
      <c r="K475">
        <v>2.04</v>
      </c>
      <c r="L475">
        <v>0.27744000000000002</v>
      </c>
      <c r="M475">
        <v>0</v>
      </c>
      <c r="N475">
        <f t="shared" si="383"/>
        <v>0.27739999999999998</v>
      </c>
      <c r="O475">
        <f t="shared" si="384"/>
        <v>905</v>
      </c>
      <c r="P475">
        <f t="shared" si="385"/>
        <v>905</v>
      </c>
      <c r="Q475">
        <f t="shared" si="386"/>
        <v>0</v>
      </c>
      <c r="R475">
        <f t="shared" si="387"/>
        <v>0</v>
      </c>
      <c r="S475">
        <f t="shared" si="388"/>
        <v>0</v>
      </c>
      <c r="T475">
        <f t="shared" si="389"/>
        <v>0</v>
      </c>
      <c r="U475">
        <f t="shared" si="390"/>
        <v>0</v>
      </c>
      <c r="V475">
        <f t="shared" si="391"/>
        <v>0</v>
      </c>
      <c r="W475">
        <f t="shared" si="392"/>
        <v>0</v>
      </c>
      <c r="X475">
        <f t="shared" si="393"/>
        <v>0</v>
      </c>
      <c r="Y475">
        <f t="shared" si="394"/>
        <v>0</v>
      </c>
      <c r="AA475">
        <v>69726884</v>
      </c>
      <c r="AB475">
        <f t="shared" si="395"/>
        <v>862.75</v>
      </c>
      <c r="AC475">
        <f>ROUND((ES475),2)</f>
        <v>862.75</v>
      </c>
      <c r="AD475">
        <f t="shared" si="396"/>
        <v>0</v>
      </c>
      <c r="AE475">
        <f t="shared" si="397"/>
        <v>0</v>
      </c>
      <c r="AF475">
        <f t="shared" si="398"/>
        <v>0</v>
      </c>
      <c r="AG475">
        <f t="shared" si="399"/>
        <v>0</v>
      </c>
      <c r="AH475">
        <f t="shared" si="400"/>
        <v>0</v>
      </c>
      <c r="AI475">
        <f t="shared" si="401"/>
        <v>0</v>
      </c>
      <c r="AJ475">
        <f t="shared" si="402"/>
        <v>0</v>
      </c>
      <c r="AK475">
        <v>862.75</v>
      </c>
      <c r="AL475">
        <v>862.75</v>
      </c>
      <c r="AM475">
        <v>0</v>
      </c>
      <c r="AN475">
        <v>0</v>
      </c>
      <c r="AO475">
        <v>0</v>
      </c>
      <c r="AP475">
        <v>0</v>
      </c>
      <c r="AQ475">
        <v>0</v>
      </c>
      <c r="AR475">
        <v>0</v>
      </c>
      <c r="AS475">
        <v>0</v>
      </c>
      <c r="AT475">
        <v>0</v>
      </c>
      <c r="AU475">
        <v>0</v>
      </c>
      <c r="AV475">
        <v>1</v>
      </c>
      <c r="AW475">
        <v>1</v>
      </c>
      <c r="AZ475">
        <v>1</v>
      </c>
      <c r="BA475">
        <v>1</v>
      </c>
      <c r="BB475">
        <v>1</v>
      </c>
      <c r="BC475">
        <v>7.56</v>
      </c>
      <c r="BD475" t="s">
        <v>3</v>
      </c>
      <c r="BE475" t="s">
        <v>3</v>
      </c>
      <c r="BF475" t="s">
        <v>3</v>
      </c>
      <c r="BG475" t="s">
        <v>3</v>
      </c>
      <c r="BH475">
        <v>3</v>
      </c>
      <c r="BI475">
        <v>1</v>
      </c>
      <c r="BJ475" t="s">
        <v>191</v>
      </c>
      <c r="BM475">
        <v>500003</v>
      </c>
      <c r="BN475">
        <v>0</v>
      </c>
      <c r="BO475" t="s">
        <v>3</v>
      </c>
      <c r="BP475">
        <v>0</v>
      </c>
      <c r="BQ475">
        <v>13</v>
      </c>
      <c r="BR475">
        <v>0</v>
      </c>
      <c r="BS475">
        <v>1</v>
      </c>
      <c r="BT475">
        <v>1</v>
      </c>
      <c r="BU475">
        <v>1</v>
      </c>
      <c r="BV475">
        <v>1</v>
      </c>
      <c r="BW475">
        <v>1</v>
      </c>
      <c r="BX475">
        <v>1</v>
      </c>
      <c r="BY475" t="s">
        <v>3</v>
      </c>
      <c r="BZ475">
        <v>0</v>
      </c>
      <c r="CA475">
        <v>0</v>
      </c>
      <c r="CB475" t="s">
        <v>3</v>
      </c>
      <c r="CE475">
        <v>0</v>
      </c>
      <c r="CF475">
        <v>0</v>
      </c>
      <c r="CG475">
        <v>0</v>
      </c>
      <c r="CH475">
        <v>39</v>
      </c>
      <c r="CI475">
        <v>1</v>
      </c>
      <c r="CJ475">
        <v>0</v>
      </c>
      <c r="CK475">
        <v>0</v>
      </c>
      <c r="CL475">
        <v>0</v>
      </c>
      <c r="CM475">
        <v>0</v>
      </c>
      <c r="CN475" t="s">
        <v>3</v>
      </c>
      <c r="CO475">
        <v>0</v>
      </c>
      <c r="CP475">
        <f t="shared" si="403"/>
        <v>905</v>
      </c>
      <c r="CQ475">
        <f t="shared" si="404"/>
        <v>6522.3899999999994</v>
      </c>
      <c r="CR475">
        <f t="shared" si="405"/>
        <v>0</v>
      </c>
      <c r="CS475">
        <f t="shared" si="406"/>
        <v>0</v>
      </c>
      <c r="CT475">
        <f t="shared" si="407"/>
        <v>0</v>
      </c>
      <c r="CU475">
        <f t="shared" si="408"/>
        <v>0</v>
      </c>
      <c r="CV475">
        <f t="shared" si="409"/>
        <v>0</v>
      </c>
      <c r="CW475">
        <f t="shared" si="410"/>
        <v>0</v>
      </c>
      <c r="CX475">
        <f t="shared" si="411"/>
        <v>0</v>
      </c>
      <c r="CY475">
        <f>(S475+R475)*(BZ475/100)</f>
        <v>0</v>
      </c>
      <c r="CZ475">
        <f>(S475+R475)*(CA475/100)</f>
        <v>0</v>
      </c>
      <c r="DC475" t="s">
        <v>3</v>
      </c>
      <c r="DD475" t="s">
        <v>3</v>
      </c>
      <c r="DE475" t="s">
        <v>3</v>
      </c>
      <c r="DF475" t="s">
        <v>3</v>
      </c>
      <c r="DG475" t="s">
        <v>3</v>
      </c>
      <c r="DH475" t="s">
        <v>3</v>
      </c>
      <c r="DI475" t="s">
        <v>3</v>
      </c>
      <c r="DJ475" t="s">
        <v>3</v>
      </c>
      <c r="DK475" t="s">
        <v>3</v>
      </c>
      <c r="DL475" t="s">
        <v>3</v>
      </c>
      <c r="DM475" t="s">
        <v>3</v>
      </c>
      <c r="DN475">
        <v>0</v>
      </c>
      <c r="DO475">
        <v>0</v>
      </c>
      <c r="DP475">
        <v>1</v>
      </c>
      <c r="DQ475">
        <v>1</v>
      </c>
      <c r="DU475">
        <v>1007</v>
      </c>
      <c r="DV475" t="s">
        <v>40</v>
      </c>
      <c r="DW475" t="e">
        <f>'1.Лок.смета.и.Акт'!#REF!</f>
        <v>#REF!</v>
      </c>
      <c r="DX475">
        <v>1</v>
      </c>
      <c r="DZ475" t="s">
        <v>3</v>
      </c>
      <c r="EA475" t="s">
        <v>3</v>
      </c>
      <c r="EB475" t="s">
        <v>3</v>
      </c>
      <c r="EC475" t="s">
        <v>3</v>
      </c>
      <c r="EE475">
        <v>54329104</v>
      </c>
      <c r="EF475">
        <v>13</v>
      </c>
      <c r="EG475" t="s">
        <v>42</v>
      </c>
      <c r="EH475">
        <v>0</v>
      </c>
      <c r="EI475" t="s">
        <v>3</v>
      </c>
      <c r="EJ475">
        <v>1</v>
      </c>
      <c r="EK475">
        <v>500003</v>
      </c>
      <c r="EL475" t="s">
        <v>43</v>
      </c>
      <c r="EM475" t="s">
        <v>44</v>
      </c>
      <c r="EO475" t="s">
        <v>3</v>
      </c>
      <c r="EQ475">
        <v>0</v>
      </c>
      <c r="ER475">
        <v>6238.51</v>
      </c>
      <c r="ES475">
        <v>862.75</v>
      </c>
      <c r="ET475">
        <v>0</v>
      </c>
      <c r="EU475">
        <v>0</v>
      </c>
      <c r="EV475">
        <v>0</v>
      </c>
      <c r="EW475">
        <v>0</v>
      </c>
      <c r="EX475">
        <v>0</v>
      </c>
      <c r="EZ475">
        <v>5</v>
      </c>
      <c r="FC475">
        <v>0</v>
      </c>
      <c r="FD475">
        <v>18</v>
      </c>
      <c r="FF475">
        <v>6238.51</v>
      </c>
      <c r="FQ475">
        <v>0</v>
      </c>
      <c r="FR475">
        <f t="shared" si="412"/>
        <v>0</v>
      </c>
      <c r="FS475">
        <v>0</v>
      </c>
      <c r="FX475">
        <v>0</v>
      </c>
      <c r="FY475">
        <v>0</v>
      </c>
      <c r="GA475" t="s">
        <v>192</v>
      </c>
      <c r="GD475">
        <v>1</v>
      </c>
      <c r="GF475">
        <v>1799260510</v>
      </c>
      <c r="GG475">
        <v>2</v>
      </c>
      <c r="GH475">
        <v>3</v>
      </c>
      <c r="GI475">
        <v>5</v>
      </c>
      <c r="GJ475">
        <v>0</v>
      </c>
      <c r="GK475">
        <v>0</v>
      </c>
      <c r="GL475">
        <f t="shared" si="413"/>
        <v>0</v>
      </c>
      <c r="GM475">
        <f t="shared" si="414"/>
        <v>905</v>
      </c>
      <c r="GN475">
        <f t="shared" si="415"/>
        <v>905</v>
      </c>
      <c r="GO475">
        <f t="shared" si="416"/>
        <v>0</v>
      </c>
      <c r="GP475">
        <f t="shared" si="417"/>
        <v>0</v>
      </c>
      <c r="GR475">
        <v>1</v>
      </c>
      <c r="GS475">
        <v>1</v>
      </c>
      <c r="GT475">
        <v>0</v>
      </c>
      <c r="GU475" t="s">
        <v>3</v>
      </c>
      <c r="GV475">
        <f t="shared" si="418"/>
        <v>0</v>
      </c>
      <c r="GW475">
        <v>1</v>
      </c>
      <c r="GX475">
        <f t="shared" si="419"/>
        <v>0</v>
      </c>
      <c r="HA475">
        <v>0</v>
      </c>
      <c r="HB475">
        <v>0</v>
      </c>
      <c r="HC475">
        <f t="shared" si="420"/>
        <v>0</v>
      </c>
      <c r="HE475" t="s">
        <v>35</v>
      </c>
      <c r="HF475" t="s">
        <v>36</v>
      </c>
      <c r="HM475" t="s">
        <v>3</v>
      </c>
      <c r="HN475" t="s">
        <v>3</v>
      </c>
      <c r="HO475" t="s">
        <v>3</v>
      </c>
      <c r="HP475" t="s">
        <v>3</v>
      </c>
      <c r="HQ475" t="s">
        <v>3</v>
      </c>
      <c r="IK475">
        <v>0</v>
      </c>
    </row>
    <row r="476" spans="1:255" x14ac:dyDescent="0.2">
      <c r="A476" s="2">
        <v>18</v>
      </c>
      <c r="B476" s="2">
        <v>1</v>
      </c>
      <c r="C476" s="2">
        <v>375</v>
      </c>
      <c r="D476" s="2"/>
      <c r="E476" s="2" t="s">
        <v>308</v>
      </c>
      <c r="F476" s="2" t="s">
        <v>82</v>
      </c>
      <c r="G476" s="2" t="s">
        <v>83</v>
      </c>
      <c r="H476" s="2" t="s">
        <v>40</v>
      </c>
      <c r="I476" s="2">
        <f>I472*J476</f>
        <v>0.23799999999999999</v>
      </c>
      <c r="J476" s="2">
        <v>3.4999999999999996</v>
      </c>
      <c r="K476" s="2">
        <v>3.5</v>
      </c>
      <c r="L476" s="2">
        <v>0.47599999999999998</v>
      </c>
      <c r="M476" s="2">
        <v>0</v>
      </c>
      <c r="N476" s="2">
        <f t="shared" si="383"/>
        <v>0.47599999999999998</v>
      </c>
      <c r="O476" s="2">
        <f t="shared" si="384"/>
        <v>2</v>
      </c>
      <c r="P476" s="2">
        <f t="shared" si="385"/>
        <v>2</v>
      </c>
      <c r="Q476" s="2">
        <f t="shared" si="386"/>
        <v>0</v>
      </c>
      <c r="R476" s="2">
        <f t="shared" si="387"/>
        <v>0</v>
      </c>
      <c r="S476" s="2">
        <f t="shared" si="388"/>
        <v>0</v>
      </c>
      <c r="T476" s="2">
        <f t="shared" si="389"/>
        <v>0</v>
      </c>
      <c r="U476" s="2">
        <f t="shared" si="390"/>
        <v>0</v>
      </c>
      <c r="V476" s="2">
        <f t="shared" si="391"/>
        <v>0</v>
      </c>
      <c r="W476" s="2">
        <f t="shared" si="392"/>
        <v>0</v>
      </c>
      <c r="X476" s="2">
        <f t="shared" si="393"/>
        <v>0</v>
      </c>
      <c r="Y476" s="2">
        <f t="shared" si="394"/>
        <v>0</v>
      </c>
      <c r="Z476" s="2"/>
      <c r="AA476" s="2">
        <v>69726971</v>
      </c>
      <c r="AB476" s="2">
        <f t="shared" si="395"/>
        <v>7.14</v>
      </c>
      <c r="AC476" s="2">
        <f>ROUND((ES476),2)</f>
        <v>7.14</v>
      </c>
      <c r="AD476" s="2">
        <f t="shared" si="396"/>
        <v>0</v>
      </c>
      <c r="AE476" s="2">
        <f t="shared" si="397"/>
        <v>0</v>
      </c>
      <c r="AF476" s="2">
        <f t="shared" si="398"/>
        <v>0</v>
      </c>
      <c r="AG476" s="2">
        <f t="shared" si="399"/>
        <v>0</v>
      </c>
      <c r="AH476" s="2">
        <f t="shared" si="400"/>
        <v>0</v>
      </c>
      <c r="AI476" s="2">
        <f t="shared" si="401"/>
        <v>0</v>
      </c>
      <c r="AJ476" s="2">
        <f t="shared" si="402"/>
        <v>0</v>
      </c>
      <c r="AK476" s="2">
        <v>7.14</v>
      </c>
      <c r="AL476" s="2">
        <v>7.14</v>
      </c>
      <c r="AM476" s="2">
        <v>0</v>
      </c>
      <c r="AN476" s="2">
        <v>0</v>
      </c>
      <c r="AO476" s="2">
        <v>0</v>
      </c>
      <c r="AP476" s="2">
        <v>0</v>
      </c>
      <c r="AQ476" s="2">
        <v>0</v>
      </c>
      <c r="AR476" s="2">
        <v>0</v>
      </c>
      <c r="AS476" s="2">
        <v>0</v>
      </c>
      <c r="AT476" s="2">
        <v>0</v>
      </c>
      <c r="AU476" s="2">
        <v>0</v>
      </c>
      <c r="AV476" s="2">
        <v>1</v>
      </c>
      <c r="AW476" s="2">
        <v>1</v>
      </c>
      <c r="AX476" s="2"/>
      <c r="AY476" s="2"/>
      <c r="AZ476" s="2">
        <v>1</v>
      </c>
      <c r="BA476" s="2">
        <v>1</v>
      </c>
      <c r="BB476" s="2">
        <v>1</v>
      </c>
      <c r="BC476" s="2">
        <v>1</v>
      </c>
      <c r="BD476" s="2" t="s">
        <v>3</v>
      </c>
      <c r="BE476" s="2" t="s">
        <v>3</v>
      </c>
      <c r="BF476" s="2" t="s">
        <v>3</v>
      </c>
      <c r="BG476" s="2" t="s">
        <v>3</v>
      </c>
      <c r="BH476" s="2">
        <v>3</v>
      </c>
      <c r="BI476" s="2">
        <v>1</v>
      </c>
      <c r="BJ476" s="2" t="s">
        <v>194</v>
      </c>
      <c r="BK476" s="2"/>
      <c r="BL476" s="2"/>
      <c r="BM476" s="2">
        <v>500001</v>
      </c>
      <c r="BN476" s="2">
        <v>0</v>
      </c>
      <c r="BO476" s="2" t="s">
        <v>3</v>
      </c>
      <c r="BP476" s="2">
        <v>0</v>
      </c>
      <c r="BQ476" s="2">
        <v>8</v>
      </c>
      <c r="BR476" s="2">
        <v>0</v>
      </c>
      <c r="BS476" s="2">
        <v>1</v>
      </c>
      <c r="BT476" s="2">
        <v>1</v>
      </c>
      <c r="BU476" s="2">
        <v>1</v>
      </c>
      <c r="BV476" s="2">
        <v>1</v>
      </c>
      <c r="BW476" s="2">
        <v>1</v>
      </c>
      <c r="BX476" s="2">
        <v>1</v>
      </c>
      <c r="BY476" s="2" t="s">
        <v>3</v>
      </c>
      <c r="BZ476" s="2">
        <v>0</v>
      </c>
      <c r="CA476" s="2">
        <v>0</v>
      </c>
      <c r="CB476" s="2" t="s">
        <v>3</v>
      </c>
      <c r="CC476" s="2"/>
      <c r="CD476" s="2"/>
      <c r="CE476" s="2">
        <v>0</v>
      </c>
      <c r="CF476" s="2">
        <v>0</v>
      </c>
      <c r="CG476" s="2">
        <v>0</v>
      </c>
      <c r="CH476" s="2">
        <v>39</v>
      </c>
      <c r="CI476" s="2">
        <v>2</v>
      </c>
      <c r="CJ476" s="2">
        <v>0</v>
      </c>
      <c r="CK476" s="2">
        <v>0</v>
      </c>
      <c r="CL476" s="2">
        <v>0</v>
      </c>
      <c r="CM476" s="2">
        <v>0</v>
      </c>
      <c r="CN476" s="2" t="s">
        <v>3</v>
      </c>
      <c r="CO476" s="2">
        <v>0</v>
      </c>
      <c r="CP476" s="2">
        <f t="shared" si="403"/>
        <v>2</v>
      </c>
      <c r="CQ476" s="2">
        <f t="shared" si="404"/>
        <v>7.14</v>
      </c>
      <c r="CR476" s="2">
        <f t="shared" si="405"/>
        <v>0</v>
      </c>
      <c r="CS476" s="2">
        <f t="shared" si="406"/>
        <v>0</v>
      </c>
      <c r="CT476" s="2">
        <f t="shared" si="407"/>
        <v>0</v>
      </c>
      <c r="CU476" s="2">
        <f t="shared" si="408"/>
        <v>0</v>
      </c>
      <c r="CV476" s="2">
        <f t="shared" si="409"/>
        <v>0</v>
      </c>
      <c r="CW476" s="2">
        <f t="shared" si="410"/>
        <v>0</v>
      </c>
      <c r="CX476" s="2">
        <f t="shared" si="411"/>
        <v>0</v>
      </c>
      <c r="CY476" s="2">
        <f>(((S476+R476)*AT476)/100)</f>
        <v>0</v>
      </c>
      <c r="CZ476" s="2">
        <f>(((S476+R476)*AU476)/100)</f>
        <v>0</v>
      </c>
      <c r="DA476" s="2"/>
      <c r="DB476" s="2"/>
      <c r="DC476" s="2" t="s">
        <v>3</v>
      </c>
      <c r="DD476" s="2" t="s">
        <v>3</v>
      </c>
      <c r="DE476" s="2" t="s">
        <v>3</v>
      </c>
      <c r="DF476" s="2" t="s">
        <v>3</v>
      </c>
      <c r="DG476" s="2" t="s">
        <v>3</v>
      </c>
      <c r="DH476" s="2" t="s">
        <v>3</v>
      </c>
      <c r="DI476" s="2" t="s">
        <v>3</v>
      </c>
      <c r="DJ476" s="2" t="s">
        <v>3</v>
      </c>
      <c r="DK476" s="2" t="s">
        <v>3</v>
      </c>
      <c r="DL476" s="2" t="s">
        <v>3</v>
      </c>
      <c r="DM476" s="2" t="s">
        <v>3</v>
      </c>
      <c r="DN476" s="2">
        <v>0</v>
      </c>
      <c r="DO476" s="2">
        <v>0</v>
      </c>
      <c r="DP476" s="2">
        <v>1</v>
      </c>
      <c r="DQ476" s="2">
        <v>1</v>
      </c>
      <c r="DR476" s="2"/>
      <c r="DS476" s="2"/>
      <c r="DT476" s="2"/>
      <c r="DU476" s="2">
        <v>1007</v>
      </c>
      <c r="DV476" s="2" t="s">
        <v>40</v>
      </c>
      <c r="DW476" s="2" t="s">
        <v>40</v>
      </c>
      <c r="DX476" s="2">
        <v>1</v>
      </c>
      <c r="DY476" s="2"/>
      <c r="DZ476" s="2" t="s">
        <v>3</v>
      </c>
      <c r="EA476" s="2" t="s">
        <v>3</v>
      </c>
      <c r="EB476" s="2" t="s">
        <v>3</v>
      </c>
      <c r="EC476" s="2" t="s">
        <v>3</v>
      </c>
      <c r="ED476" s="2"/>
      <c r="EE476" s="2">
        <v>54328897</v>
      </c>
      <c r="EF476" s="2">
        <v>8</v>
      </c>
      <c r="EG476" s="2" t="s">
        <v>31</v>
      </c>
      <c r="EH476" s="2">
        <v>0</v>
      </c>
      <c r="EI476" s="2" t="s">
        <v>3</v>
      </c>
      <c r="EJ476" s="2">
        <v>1</v>
      </c>
      <c r="EK476" s="2">
        <v>500001</v>
      </c>
      <c r="EL476" s="2" t="s">
        <v>32</v>
      </c>
      <c r="EM476" s="2" t="s">
        <v>33</v>
      </c>
      <c r="EN476" s="2"/>
      <c r="EO476" s="2" t="s">
        <v>3</v>
      </c>
      <c r="EP476" s="2"/>
      <c r="EQ476" s="2">
        <v>0</v>
      </c>
      <c r="ER476" s="2">
        <v>7.14</v>
      </c>
      <c r="ES476" s="2">
        <v>7.14</v>
      </c>
      <c r="ET476" s="2">
        <v>0</v>
      </c>
      <c r="EU476" s="2">
        <v>0</v>
      </c>
      <c r="EV476" s="2">
        <v>0</v>
      </c>
      <c r="EW476" s="2">
        <v>0</v>
      </c>
      <c r="EX476" s="2">
        <v>0</v>
      </c>
      <c r="EY476" s="2"/>
      <c r="EZ476" s="2"/>
      <c r="FA476" s="2"/>
      <c r="FB476" s="2"/>
      <c r="FC476" s="2"/>
      <c r="FD476" s="2"/>
      <c r="FE476" s="2"/>
      <c r="FF476" s="2"/>
      <c r="FG476" s="2"/>
      <c r="FH476" s="2"/>
      <c r="FI476" s="2"/>
      <c r="FJ476" s="2"/>
      <c r="FK476" s="2"/>
      <c r="FL476" s="2"/>
      <c r="FM476" s="2"/>
      <c r="FN476" s="2"/>
      <c r="FO476" s="2"/>
      <c r="FP476" s="2"/>
      <c r="FQ476" s="2">
        <v>0</v>
      </c>
      <c r="FR476" s="2">
        <f t="shared" si="412"/>
        <v>0</v>
      </c>
      <c r="FS476" s="2">
        <v>0</v>
      </c>
      <c r="FT476" s="2"/>
      <c r="FU476" s="2"/>
      <c r="FV476" s="2"/>
      <c r="FW476" s="2"/>
      <c r="FX476" s="2">
        <v>0</v>
      </c>
      <c r="FY476" s="2">
        <v>0</v>
      </c>
      <c r="FZ476" s="2"/>
      <c r="GA476" s="2" t="s">
        <v>3</v>
      </c>
      <c r="GB476" s="2"/>
      <c r="GC476" s="2"/>
      <c r="GD476" s="2">
        <v>1</v>
      </c>
      <c r="GE476" s="2"/>
      <c r="GF476" s="2">
        <v>1967222743</v>
      </c>
      <c r="GG476" s="2">
        <v>2</v>
      </c>
      <c r="GH476" s="2">
        <v>1</v>
      </c>
      <c r="GI476" s="2">
        <v>-2</v>
      </c>
      <c r="GJ476" s="2">
        <v>0</v>
      </c>
      <c r="GK476" s="2">
        <v>0</v>
      </c>
      <c r="GL476" s="2">
        <f t="shared" si="413"/>
        <v>0</v>
      </c>
      <c r="GM476" s="2">
        <f t="shared" si="414"/>
        <v>2</v>
      </c>
      <c r="GN476" s="2">
        <f t="shared" si="415"/>
        <v>2</v>
      </c>
      <c r="GO476" s="2">
        <f t="shared" si="416"/>
        <v>0</v>
      </c>
      <c r="GP476" s="2">
        <f t="shared" si="417"/>
        <v>0</v>
      </c>
      <c r="GQ476" s="2"/>
      <c r="GR476" s="2">
        <v>0</v>
      </c>
      <c r="GS476" s="2">
        <v>3</v>
      </c>
      <c r="GT476" s="2">
        <v>0</v>
      </c>
      <c r="GU476" s="2" t="s">
        <v>3</v>
      </c>
      <c r="GV476" s="2">
        <f t="shared" si="418"/>
        <v>0</v>
      </c>
      <c r="GW476" s="2">
        <v>1</v>
      </c>
      <c r="GX476" s="2">
        <f t="shared" si="419"/>
        <v>0</v>
      </c>
      <c r="GY476" s="2"/>
      <c r="GZ476" s="2"/>
      <c r="HA476" s="2">
        <v>0</v>
      </c>
      <c r="HB476" s="2">
        <v>0</v>
      </c>
      <c r="HC476" s="2">
        <f t="shared" si="420"/>
        <v>0</v>
      </c>
      <c r="HD476" s="2"/>
      <c r="HE476" s="2" t="s">
        <v>3</v>
      </c>
      <c r="HF476" s="2" t="s">
        <v>3</v>
      </c>
      <c r="HG476" s="2"/>
      <c r="HH476" s="2"/>
      <c r="HI476" s="2"/>
      <c r="HJ476" s="2"/>
      <c r="HK476" s="2"/>
      <c r="HL476" s="2"/>
      <c r="HM476" s="2" t="s">
        <v>3</v>
      </c>
      <c r="HN476" s="2" t="s">
        <v>3</v>
      </c>
      <c r="HO476" s="2" t="s">
        <v>3</v>
      </c>
      <c r="HP476" s="2" t="s">
        <v>3</v>
      </c>
      <c r="HQ476" s="2" t="s">
        <v>3</v>
      </c>
      <c r="HR476" s="2"/>
      <c r="HS476" s="2"/>
      <c r="HT476" s="2"/>
      <c r="HU476" s="2"/>
      <c r="HV476" s="2"/>
      <c r="HW476" s="2"/>
      <c r="HX476" s="2"/>
      <c r="HY476" s="2"/>
      <c r="HZ476" s="2"/>
      <c r="IA476" s="2"/>
      <c r="IB476" s="2"/>
      <c r="IC476" s="2"/>
      <c r="ID476" s="2"/>
      <c r="IE476" s="2"/>
      <c r="IF476" s="2"/>
      <c r="IG476" s="2"/>
      <c r="IH476" s="2"/>
      <c r="II476" s="2"/>
      <c r="IJ476" s="2"/>
      <c r="IK476" s="2">
        <v>0</v>
      </c>
      <c r="IL476" s="2"/>
      <c r="IM476" s="2"/>
      <c r="IN476" s="2"/>
      <c r="IO476" s="2"/>
      <c r="IP476" s="2"/>
      <c r="IQ476" s="2"/>
      <c r="IR476" s="2"/>
      <c r="IS476" s="2"/>
      <c r="IT476" s="2"/>
      <c r="IU476" s="2"/>
    </row>
    <row r="477" spans="1:255" x14ac:dyDescent="0.2">
      <c r="A477">
        <v>18</v>
      </c>
      <c r="B477">
        <v>1</v>
      </c>
      <c r="C477">
        <v>381</v>
      </c>
      <c r="E477" t="s">
        <v>308</v>
      </c>
      <c r="F477" t="e">
        <f>'1.Лок.смета.и.Акт'!#REF!</f>
        <v>#REF!</v>
      </c>
      <c r="G477" t="s">
        <v>83</v>
      </c>
      <c r="H477" t="s">
        <v>40</v>
      </c>
      <c r="I477">
        <f>I473*J477</f>
        <v>0.23799999999999999</v>
      </c>
      <c r="J477">
        <v>3.4999999999999996</v>
      </c>
      <c r="K477">
        <v>3.5</v>
      </c>
      <c r="L477">
        <v>0.47599999999999998</v>
      </c>
      <c r="M477">
        <v>0</v>
      </c>
      <c r="N477">
        <f t="shared" si="383"/>
        <v>0.47599999999999998</v>
      </c>
      <c r="O477">
        <f t="shared" si="384"/>
        <v>4</v>
      </c>
      <c r="P477">
        <f t="shared" si="385"/>
        <v>4</v>
      </c>
      <c r="Q477">
        <f t="shared" si="386"/>
        <v>0</v>
      </c>
      <c r="R477">
        <f t="shared" si="387"/>
        <v>0</v>
      </c>
      <c r="S477">
        <f t="shared" si="388"/>
        <v>0</v>
      </c>
      <c r="T477">
        <f t="shared" si="389"/>
        <v>0</v>
      </c>
      <c r="U477">
        <f t="shared" si="390"/>
        <v>0</v>
      </c>
      <c r="V477">
        <f t="shared" si="391"/>
        <v>0</v>
      </c>
      <c r="W477">
        <f t="shared" si="392"/>
        <v>0</v>
      </c>
      <c r="X477">
        <f t="shared" si="393"/>
        <v>0</v>
      </c>
      <c r="Y477">
        <f t="shared" si="394"/>
        <v>0</v>
      </c>
      <c r="AA477">
        <v>69726884</v>
      </c>
      <c r="AB477">
        <f t="shared" si="395"/>
        <v>1.97</v>
      </c>
      <c r="AC477">
        <f>ROUND((ES477),2)</f>
        <v>1.97</v>
      </c>
      <c r="AD477">
        <f t="shared" si="396"/>
        <v>0</v>
      </c>
      <c r="AE477">
        <f t="shared" si="397"/>
        <v>0</v>
      </c>
      <c r="AF477">
        <f t="shared" si="398"/>
        <v>0</v>
      </c>
      <c r="AG477">
        <f t="shared" si="399"/>
        <v>0</v>
      </c>
      <c r="AH477">
        <f t="shared" si="400"/>
        <v>0</v>
      </c>
      <c r="AI477">
        <f t="shared" si="401"/>
        <v>0</v>
      </c>
      <c r="AJ477">
        <f t="shared" si="402"/>
        <v>0</v>
      </c>
      <c r="AK477">
        <v>1.97</v>
      </c>
      <c r="AL477">
        <v>1.97</v>
      </c>
      <c r="AM477">
        <v>0</v>
      </c>
      <c r="AN477">
        <v>0</v>
      </c>
      <c r="AO477">
        <v>0</v>
      </c>
      <c r="AP477">
        <v>0</v>
      </c>
      <c r="AQ477">
        <v>0</v>
      </c>
      <c r="AR477">
        <v>0</v>
      </c>
      <c r="AS477">
        <v>0</v>
      </c>
      <c r="AT477">
        <v>0</v>
      </c>
      <c r="AU477">
        <v>0</v>
      </c>
      <c r="AV477">
        <v>1</v>
      </c>
      <c r="AW477">
        <v>1</v>
      </c>
      <c r="AZ477">
        <v>1</v>
      </c>
      <c r="BA477">
        <v>1</v>
      </c>
      <c r="BB477">
        <v>1</v>
      </c>
      <c r="BC477">
        <v>7.56</v>
      </c>
      <c r="BD477" t="s">
        <v>3</v>
      </c>
      <c r="BE477" t="s">
        <v>3</v>
      </c>
      <c r="BF477" t="s">
        <v>3</v>
      </c>
      <c r="BG477" t="s">
        <v>3</v>
      </c>
      <c r="BH477">
        <v>3</v>
      </c>
      <c r="BI477">
        <v>1</v>
      </c>
      <c r="BJ477" t="s">
        <v>194</v>
      </c>
      <c r="BM477">
        <v>500001</v>
      </c>
      <c r="BN477">
        <v>0</v>
      </c>
      <c r="BO477" t="s">
        <v>3</v>
      </c>
      <c r="BP477">
        <v>0</v>
      </c>
      <c r="BQ477">
        <v>8</v>
      </c>
      <c r="BR477">
        <v>0</v>
      </c>
      <c r="BS477">
        <v>1</v>
      </c>
      <c r="BT477">
        <v>1</v>
      </c>
      <c r="BU477">
        <v>1</v>
      </c>
      <c r="BV477">
        <v>1</v>
      </c>
      <c r="BW477">
        <v>1</v>
      </c>
      <c r="BX477">
        <v>1</v>
      </c>
      <c r="BY477" t="s">
        <v>3</v>
      </c>
      <c r="BZ477">
        <v>0</v>
      </c>
      <c r="CA477">
        <v>0</v>
      </c>
      <c r="CB477" t="s">
        <v>3</v>
      </c>
      <c r="CE477">
        <v>0</v>
      </c>
      <c r="CF477">
        <v>0</v>
      </c>
      <c r="CG477">
        <v>0</v>
      </c>
      <c r="CH477">
        <v>39</v>
      </c>
      <c r="CI477">
        <v>2</v>
      </c>
      <c r="CJ477">
        <v>0</v>
      </c>
      <c r="CK477">
        <v>0</v>
      </c>
      <c r="CL477">
        <v>0</v>
      </c>
      <c r="CM477">
        <v>0</v>
      </c>
      <c r="CN477" t="s">
        <v>3</v>
      </c>
      <c r="CO477">
        <v>0</v>
      </c>
      <c r="CP477">
        <f t="shared" si="403"/>
        <v>4</v>
      </c>
      <c r="CQ477">
        <f t="shared" si="404"/>
        <v>14.893199999999998</v>
      </c>
      <c r="CR477">
        <f t="shared" si="405"/>
        <v>0</v>
      </c>
      <c r="CS477">
        <f t="shared" si="406"/>
        <v>0</v>
      </c>
      <c r="CT477">
        <f t="shared" si="407"/>
        <v>0</v>
      </c>
      <c r="CU477">
        <f t="shared" si="408"/>
        <v>0</v>
      </c>
      <c r="CV477">
        <f t="shared" si="409"/>
        <v>0</v>
      </c>
      <c r="CW477">
        <f t="shared" si="410"/>
        <v>0</v>
      </c>
      <c r="CX477">
        <f t="shared" si="411"/>
        <v>0</v>
      </c>
      <c r="CY477">
        <f>(S477+R477)*(BZ477/100)</f>
        <v>0</v>
      </c>
      <c r="CZ477">
        <f>(S477+R477)*(CA477/100)</f>
        <v>0</v>
      </c>
      <c r="DC477" t="s">
        <v>3</v>
      </c>
      <c r="DD477" t="s">
        <v>3</v>
      </c>
      <c r="DE477" t="s">
        <v>3</v>
      </c>
      <c r="DF477" t="s">
        <v>3</v>
      </c>
      <c r="DG477" t="s">
        <v>3</v>
      </c>
      <c r="DH477" t="s">
        <v>3</v>
      </c>
      <c r="DI477" t="s">
        <v>3</v>
      </c>
      <c r="DJ477" t="s">
        <v>3</v>
      </c>
      <c r="DK477" t="s">
        <v>3</v>
      </c>
      <c r="DL477" t="s">
        <v>3</v>
      </c>
      <c r="DM477" t="s">
        <v>3</v>
      </c>
      <c r="DN477">
        <v>0</v>
      </c>
      <c r="DO477">
        <v>0</v>
      </c>
      <c r="DP477">
        <v>1</v>
      </c>
      <c r="DQ477">
        <v>1</v>
      </c>
      <c r="DU477">
        <v>1007</v>
      </c>
      <c r="DV477" t="s">
        <v>40</v>
      </c>
      <c r="DW477" t="e">
        <f>'1.Лок.смета.и.Акт'!#REF!</f>
        <v>#REF!</v>
      </c>
      <c r="DX477">
        <v>1</v>
      </c>
      <c r="DZ477" t="s">
        <v>3</v>
      </c>
      <c r="EA477" t="s">
        <v>3</v>
      </c>
      <c r="EB477" t="s">
        <v>3</v>
      </c>
      <c r="EC477" t="s">
        <v>3</v>
      </c>
      <c r="EE477">
        <v>54328897</v>
      </c>
      <c r="EF477">
        <v>8</v>
      </c>
      <c r="EG477" t="s">
        <v>31</v>
      </c>
      <c r="EH477">
        <v>0</v>
      </c>
      <c r="EI477" t="s">
        <v>3</v>
      </c>
      <c r="EJ477">
        <v>1</v>
      </c>
      <c r="EK477">
        <v>500001</v>
      </c>
      <c r="EL477" t="s">
        <v>32</v>
      </c>
      <c r="EM477" t="s">
        <v>33</v>
      </c>
      <c r="EO477" t="s">
        <v>3</v>
      </c>
      <c r="EQ477">
        <v>0</v>
      </c>
      <c r="ER477">
        <v>14.19</v>
      </c>
      <c r="ES477">
        <v>1.97</v>
      </c>
      <c r="ET477">
        <v>0</v>
      </c>
      <c r="EU477">
        <v>0</v>
      </c>
      <c r="EV477">
        <v>0</v>
      </c>
      <c r="EW477">
        <v>0</v>
      </c>
      <c r="EX477">
        <v>0</v>
      </c>
      <c r="EZ477">
        <v>5</v>
      </c>
      <c r="FC477">
        <v>0</v>
      </c>
      <c r="FD477">
        <v>18</v>
      </c>
      <c r="FF477">
        <v>14.19</v>
      </c>
      <c r="FQ477">
        <v>0</v>
      </c>
      <c r="FR477">
        <f t="shared" si="412"/>
        <v>0</v>
      </c>
      <c r="FS477">
        <v>0</v>
      </c>
      <c r="FX477">
        <v>0</v>
      </c>
      <c r="FY477">
        <v>0</v>
      </c>
      <c r="GA477" t="s">
        <v>85</v>
      </c>
      <c r="GD477">
        <v>1</v>
      </c>
      <c r="GF477">
        <v>1967222743</v>
      </c>
      <c r="GG477">
        <v>2</v>
      </c>
      <c r="GH477">
        <v>3</v>
      </c>
      <c r="GI477">
        <v>5</v>
      </c>
      <c r="GJ477">
        <v>0</v>
      </c>
      <c r="GK477">
        <v>0</v>
      </c>
      <c r="GL477">
        <f t="shared" si="413"/>
        <v>0</v>
      </c>
      <c r="GM477">
        <f t="shared" si="414"/>
        <v>4</v>
      </c>
      <c r="GN477">
        <f t="shared" si="415"/>
        <v>4</v>
      </c>
      <c r="GO477">
        <f t="shared" si="416"/>
        <v>0</v>
      </c>
      <c r="GP477">
        <f t="shared" si="417"/>
        <v>0</v>
      </c>
      <c r="GR477">
        <v>1</v>
      </c>
      <c r="GS477">
        <v>1</v>
      </c>
      <c r="GT477">
        <v>0</v>
      </c>
      <c r="GU477" t="s">
        <v>3</v>
      </c>
      <c r="GV477">
        <f t="shared" si="418"/>
        <v>0</v>
      </c>
      <c r="GW477">
        <v>1</v>
      </c>
      <c r="GX477">
        <f t="shared" si="419"/>
        <v>0</v>
      </c>
      <c r="HA477">
        <v>0</v>
      </c>
      <c r="HB477">
        <v>0</v>
      </c>
      <c r="HC477">
        <f t="shared" si="420"/>
        <v>0</v>
      </c>
      <c r="HE477" t="s">
        <v>35</v>
      </c>
      <c r="HF477" t="s">
        <v>36</v>
      </c>
      <c r="HM477" t="s">
        <v>3</v>
      </c>
      <c r="HN477" t="s">
        <v>3</v>
      </c>
      <c r="HO477" t="s">
        <v>3</v>
      </c>
      <c r="HP477" t="s">
        <v>3</v>
      </c>
      <c r="HQ477" t="s">
        <v>3</v>
      </c>
      <c r="IK477">
        <v>0</v>
      </c>
    </row>
    <row r="478" spans="1:255" x14ac:dyDescent="0.2">
      <c r="A478" s="2">
        <v>17</v>
      </c>
      <c r="B478" s="2">
        <v>1</v>
      </c>
      <c r="C478" s="2">
        <f>ROW(SmtRes!A387)</f>
        <v>387</v>
      </c>
      <c r="D478" s="2">
        <f>ROW(EtalonRes!A391)</f>
        <v>391</v>
      </c>
      <c r="E478" s="2" t="s">
        <v>309</v>
      </c>
      <c r="F478" s="2" t="s">
        <v>196</v>
      </c>
      <c r="G478" s="2" t="s">
        <v>197</v>
      </c>
      <c r="H478" s="2" t="s">
        <v>186</v>
      </c>
      <c r="I478" s="2">
        <f>'1.Лок.смета.и.Акт'!E76</f>
        <v>6.8000000000000005E-2</v>
      </c>
      <c r="J478" s="2">
        <v>0</v>
      </c>
      <c r="K478" s="2">
        <v>6.8000000000000005E-2</v>
      </c>
      <c r="L478" s="2">
        <v>0.13600000000000001</v>
      </c>
      <c r="M478" s="2">
        <v>0</v>
      </c>
      <c r="N478" s="2">
        <f t="shared" si="383"/>
        <v>0.13600000000000001</v>
      </c>
      <c r="O478" s="2">
        <f t="shared" si="384"/>
        <v>3</v>
      </c>
      <c r="P478" s="2">
        <f t="shared" si="385"/>
        <v>0</v>
      </c>
      <c r="Q478" s="2">
        <f t="shared" si="386"/>
        <v>2</v>
      </c>
      <c r="R478" s="2">
        <f t="shared" si="387"/>
        <v>1</v>
      </c>
      <c r="S478" s="2">
        <f t="shared" si="388"/>
        <v>1</v>
      </c>
      <c r="T478" s="2">
        <f t="shared" si="389"/>
        <v>0</v>
      </c>
      <c r="U478" s="2">
        <f t="shared" si="390"/>
        <v>0.13600000000000001</v>
      </c>
      <c r="V478" s="2">
        <f t="shared" si="391"/>
        <v>5.7120000000000004E-2</v>
      </c>
      <c r="W478" s="2">
        <f t="shared" si="392"/>
        <v>0</v>
      </c>
      <c r="X478" s="2">
        <f t="shared" si="393"/>
        <v>2</v>
      </c>
      <c r="Y478" s="2">
        <f t="shared" si="394"/>
        <v>2</v>
      </c>
      <c r="Z478" s="2"/>
      <c r="AA478" s="2">
        <v>69726971</v>
      </c>
      <c r="AB478" s="2">
        <f t="shared" si="395"/>
        <v>46.97</v>
      </c>
      <c r="AC478" s="2">
        <f>ROUND(((ES478*4)+(SUM(SmtRes!BC383:'SmtRes'!BC387)+SUM(EtalonRes!AL387:'EtalonRes'!AL391))),2)</f>
        <v>0.01</v>
      </c>
      <c r="AD478" s="2">
        <f>ROUND(((((ET478*4))-((EU478*4)))+AE478),2)</f>
        <v>30.92</v>
      </c>
      <c r="AE478" s="2">
        <f>ROUND(((EU478*4)),2)</f>
        <v>11.44</v>
      </c>
      <c r="AF478" s="2">
        <f>ROUND(((EV478*4)),2)</f>
        <v>16.04</v>
      </c>
      <c r="AG478" s="2">
        <f t="shared" si="399"/>
        <v>0</v>
      </c>
      <c r="AH478" s="2">
        <f>((EW478*4))</f>
        <v>2</v>
      </c>
      <c r="AI478" s="2">
        <f>((EX478*4))</f>
        <v>0.84</v>
      </c>
      <c r="AJ478" s="2">
        <f t="shared" si="402"/>
        <v>0</v>
      </c>
      <c r="AK478" s="2">
        <v>264.04000000000002</v>
      </c>
      <c r="AL478" s="2">
        <v>252.3</v>
      </c>
      <c r="AM478" s="2">
        <v>7.73</v>
      </c>
      <c r="AN478" s="2">
        <v>2.86</v>
      </c>
      <c r="AO478" s="2">
        <v>4.01</v>
      </c>
      <c r="AP478" s="2">
        <v>0</v>
      </c>
      <c r="AQ478" s="2">
        <v>0.5</v>
      </c>
      <c r="AR478" s="2">
        <v>0.21</v>
      </c>
      <c r="AS478" s="2">
        <v>0</v>
      </c>
      <c r="AT478" s="2">
        <v>123</v>
      </c>
      <c r="AU478" s="2">
        <v>75</v>
      </c>
      <c r="AV478" s="2">
        <v>1</v>
      </c>
      <c r="AW478" s="2">
        <v>1</v>
      </c>
      <c r="AX478" s="2"/>
      <c r="AY478" s="2"/>
      <c r="AZ478" s="2">
        <v>1</v>
      </c>
      <c r="BA478" s="2">
        <v>1</v>
      </c>
      <c r="BB478" s="2">
        <v>1</v>
      </c>
      <c r="BC478" s="2">
        <v>1</v>
      </c>
      <c r="BD478" s="2" t="s">
        <v>3</v>
      </c>
      <c r="BE478" s="2" t="s">
        <v>3</v>
      </c>
      <c r="BF478" s="2" t="s">
        <v>3</v>
      </c>
      <c r="BG478" s="2" t="s">
        <v>3</v>
      </c>
      <c r="BH478" s="2">
        <v>0</v>
      </c>
      <c r="BI478" s="2">
        <v>1</v>
      </c>
      <c r="BJ478" s="2" t="s">
        <v>198</v>
      </c>
      <c r="BK478" s="2"/>
      <c r="BL478" s="2"/>
      <c r="BM478" s="2">
        <v>11001</v>
      </c>
      <c r="BN478" s="2">
        <v>0</v>
      </c>
      <c r="BO478" s="2" t="s">
        <v>3</v>
      </c>
      <c r="BP478" s="2">
        <v>0</v>
      </c>
      <c r="BQ478" s="2">
        <v>2</v>
      </c>
      <c r="BR478" s="2">
        <v>0</v>
      </c>
      <c r="BS478" s="2">
        <v>1</v>
      </c>
      <c r="BT478" s="2">
        <v>1</v>
      </c>
      <c r="BU478" s="2">
        <v>1</v>
      </c>
      <c r="BV478" s="2">
        <v>1</v>
      </c>
      <c r="BW478" s="2">
        <v>1</v>
      </c>
      <c r="BX478" s="2">
        <v>1</v>
      </c>
      <c r="BY478" s="2" t="s">
        <v>3</v>
      </c>
      <c r="BZ478" s="2">
        <v>123</v>
      </c>
      <c r="CA478" s="2">
        <v>75</v>
      </c>
      <c r="CB478" s="2" t="s">
        <v>3</v>
      </c>
      <c r="CC478" s="2"/>
      <c r="CD478" s="2"/>
      <c r="CE478" s="2">
        <v>0</v>
      </c>
      <c r="CF478" s="2">
        <v>0</v>
      </c>
      <c r="CG478" s="2">
        <v>0</v>
      </c>
      <c r="CH478" s="2">
        <v>40</v>
      </c>
      <c r="CI478" s="2">
        <v>0</v>
      </c>
      <c r="CJ478" s="2">
        <v>0</v>
      </c>
      <c r="CK478" s="2">
        <v>0</v>
      </c>
      <c r="CL478" s="2">
        <v>0</v>
      </c>
      <c r="CM478" s="2">
        <v>0</v>
      </c>
      <c r="CN478" s="2" t="s">
        <v>3</v>
      </c>
      <c r="CO478" s="2">
        <v>0</v>
      </c>
      <c r="CP478" s="2">
        <f t="shared" si="403"/>
        <v>3</v>
      </c>
      <c r="CQ478" s="2">
        <f t="shared" si="404"/>
        <v>0.01</v>
      </c>
      <c r="CR478" s="2">
        <f t="shared" si="405"/>
        <v>30.92</v>
      </c>
      <c r="CS478" s="2">
        <f t="shared" si="406"/>
        <v>11.44</v>
      </c>
      <c r="CT478" s="2">
        <f t="shared" si="407"/>
        <v>16.04</v>
      </c>
      <c r="CU478" s="2">
        <f t="shared" si="408"/>
        <v>0</v>
      </c>
      <c r="CV478" s="2">
        <f t="shared" si="409"/>
        <v>2</v>
      </c>
      <c r="CW478" s="2">
        <f t="shared" si="410"/>
        <v>0.84</v>
      </c>
      <c r="CX478" s="2">
        <f t="shared" si="411"/>
        <v>0</v>
      </c>
      <c r="CY478" s="2">
        <f>(((S478+R478)*AT478)/100)</f>
        <v>2.46</v>
      </c>
      <c r="CZ478" s="2">
        <f>(((S478+R478)*AU478)/100)</f>
        <v>1.5</v>
      </c>
      <c r="DA478" s="2"/>
      <c r="DB478" s="2"/>
      <c r="DC478" s="2" t="s">
        <v>3</v>
      </c>
      <c r="DD478" s="2" t="s">
        <v>199</v>
      </c>
      <c r="DE478" s="2" t="s">
        <v>199</v>
      </c>
      <c r="DF478" s="2" t="s">
        <v>199</v>
      </c>
      <c r="DG478" s="2" t="s">
        <v>199</v>
      </c>
      <c r="DH478" s="2" t="s">
        <v>3</v>
      </c>
      <c r="DI478" s="2" t="s">
        <v>199</v>
      </c>
      <c r="DJ478" s="2" t="s">
        <v>199</v>
      </c>
      <c r="DK478" s="2" t="s">
        <v>3</v>
      </c>
      <c r="DL478" s="2" t="s">
        <v>3</v>
      </c>
      <c r="DM478" s="2" t="s">
        <v>3</v>
      </c>
      <c r="DN478" s="2">
        <v>0</v>
      </c>
      <c r="DO478" s="2">
        <v>0</v>
      </c>
      <c r="DP478" s="2">
        <v>1</v>
      </c>
      <c r="DQ478" s="2">
        <v>1</v>
      </c>
      <c r="DR478" s="2"/>
      <c r="DS478" s="2"/>
      <c r="DT478" s="2"/>
      <c r="DU478" s="2">
        <v>1013</v>
      </c>
      <c r="DV478" s="2" t="s">
        <v>186</v>
      </c>
      <c r="DW478" s="2" t="s">
        <v>186</v>
      </c>
      <c r="DX478" s="2">
        <v>1</v>
      </c>
      <c r="DY478" s="2"/>
      <c r="DZ478" s="2" t="s">
        <v>3</v>
      </c>
      <c r="EA478" s="2" t="s">
        <v>3</v>
      </c>
      <c r="EB478" s="2" t="s">
        <v>3</v>
      </c>
      <c r="EC478" s="2" t="s">
        <v>3</v>
      </c>
      <c r="ED478" s="2"/>
      <c r="EE478" s="2">
        <v>54328965</v>
      </c>
      <c r="EF478" s="2">
        <v>2</v>
      </c>
      <c r="EG478" s="2" t="s">
        <v>21</v>
      </c>
      <c r="EH478" s="2">
        <v>0</v>
      </c>
      <c r="EI478" s="2" t="s">
        <v>3</v>
      </c>
      <c r="EJ478" s="2">
        <v>1</v>
      </c>
      <c r="EK478" s="2">
        <v>11001</v>
      </c>
      <c r="EL478" s="2" t="s">
        <v>22</v>
      </c>
      <c r="EM478" s="2" t="s">
        <v>23</v>
      </c>
      <c r="EN478" s="2"/>
      <c r="EO478" s="2" t="s">
        <v>3</v>
      </c>
      <c r="EP478" s="2"/>
      <c r="EQ478" s="2">
        <v>1441792</v>
      </c>
      <c r="ER478" s="2">
        <v>264.04000000000002</v>
      </c>
      <c r="ES478" s="2">
        <v>252.3</v>
      </c>
      <c r="ET478" s="2">
        <v>7.73</v>
      </c>
      <c r="EU478" s="2">
        <v>2.86</v>
      </c>
      <c r="EV478" s="2">
        <v>4.01</v>
      </c>
      <c r="EW478" s="2">
        <v>0.5</v>
      </c>
      <c r="EX478" s="2">
        <v>0.21</v>
      </c>
      <c r="EY478" s="2">
        <v>1</v>
      </c>
      <c r="EZ478" s="2"/>
      <c r="FA478" s="2"/>
      <c r="FB478" s="2"/>
      <c r="FC478" s="2"/>
      <c r="FD478" s="2"/>
      <c r="FE478" s="2"/>
      <c r="FF478" s="2"/>
      <c r="FG478" s="2"/>
      <c r="FH478" s="2"/>
      <c r="FI478" s="2"/>
      <c r="FJ478" s="2"/>
      <c r="FK478" s="2"/>
      <c r="FL478" s="2"/>
      <c r="FM478" s="2"/>
      <c r="FN478" s="2"/>
      <c r="FO478" s="2"/>
      <c r="FP478" s="2"/>
      <c r="FQ478" s="2">
        <v>0</v>
      </c>
      <c r="FR478" s="2">
        <f t="shared" si="412"/>
        <v>0</v>
      </c>
      <c r="FS478" s="2">
        <v>0</v>
      </c>
      <c r="FT478" s="2"/>
      <c r="FU478" s="2"/>
      <c r="FV478" s="2"/>
      <c r="FW478" s="2"/>
      <c r="FX478" s="2">
        <v>123</v>
      </c>
      <c r="FY478" s="2">
        <v>75</v>
      </c>
      <c r="FZ478" s="2"/>
      <c r="GA478" s="2" t="s">
        <v>3</v>
      </c>
      <c r="GB478" s="2"/>
      <c r="GC478" s="2"/>
      <c r="GD478" s="2">
        <v>1</v>
      </c>
      <c r="GE478" s="2"/>
      <c r="GF478" s="2">
        <v>-1905653660</v>
      </c>
      <c r="GG478" s="2">
        <v>2</v>
      </c>
      <c r="GH478" s="2">
        <v>1</v>
      </c>
      <c r="GI478" s="2">
        <v>-2</v>
      </c>
      <c r="GJ478" s="2">
        <v>0</v>
      </c>
      <c r="GK478" s="2">
        <v>0</v>
      </c>
      <c r="GL478" s="2">
        <f t="shared" si="413"/>
        <v>0</v>
      </c>
      <c r="GM478" s="2">
        <f t="shared" si="414"/>
        <v>7</v>
      </c>
      <c r="GN478" s="2">
        <f t="shared" si="415"/>
        <v>7</v>
      </c>
      <c r="GO478" s="2">
        <f t="shared" si="416"/>
        <v>0</v>
      </c>
      <c r="GP478" s="2">
        <f t="shared" si="417"/>
        <v>0</v>
      </c>
      <c r="GQ478" s="2"/>
      <c r="GR478" s="2">
        <v>0</v>
      </c>
      <c r="GS478" s="2">
        <v>3</v>
      </c>
      <c r="GT478" s="2">
        <v>0</v>
      </c>
      <c r="GU478" s="2" t="s">
        <v>199</v>
      </c>
      <c r="GV478" s="2">
        <f>ROUND(((GT478*4)),2)</f>
        <v>0</v>
      </c>
      <c r="GW478" s="2">
        <v>1</v>
      </c>
      <c r="GX478" s="2">
        <f t="shared" si="419"/>
        <v>0</v>
      </c>
      <c r="GY478" s="2"/>
      <c r="GZ478" s="2"/>
      <c r="HA478" s="2">
        <v>0</v>
      </c>
      <c r="HB478" s="2">
        <v>0</v>
      </c>
      <c r="HC478" s="2">
        <f t="shared" si="420"/>
        <v>0</v>
      </c>
      <c r="HD478" s="2"/>
      <c r="HE478" s="2" t="s">
        <v>3</v>
      </c>
      <c r="HF478" s="2" t="s">
        <v>3</v>
      </c>
      <c r="HG478" s="2"/>
      <c r="HH478" s="2"/>
      <c r="HI478" s="2"/>
      <c r="HJ478" s="2"/>
      <c r="HK478" s="2"/>
      <c r="HL478" s="2"/>
      <c r="HM478" s="2" t="s">
        <v>3</v>
      </c>
      <c r="HN478" s="2" t="s">
        <v>24</v>
      </c>
      <c r="HO478" s="2" t="s">
        <v>25</v>
      </c>
      <c r="HP478" s="2" t="s">
        <v>22</v>
      </c>
      <c r="HQ478" s="2" t="s">
        <v>22</v>
      </c>
      <c r="HR478" s="2"/>
      <c r="HS478" s="2"/>
      <c r="HT478" s="2"/>
      <c r="HU478" s="2"/>
      <c r="HV478" s="2"/>
      <c r="HW478" s="2"/>
      <c r="HX478" s="2"/>
      <c r="HY478" s="2"/>
      <c r="HZ478" s="2"/>
      <c r="IA478" s="2"/>
      <c r="IB478" s="2"/>
      <c r="IC478" s="2"/>
      <c r="ID478" s="2"/>
      <c r="IE478" s="2"/>
      <c r="IF478" s="2"/>
      <c r="IG478" s="2"/>
      <c r="IH478" s="2"/>
      <c r="II478" s="2"/>
      <c r="IJ478" s="2"/>
      <c r="IK478" s="2">
        <v>0</v>
      </c>
      <c r="IL478" s="2"/>
      <c r="IM478" s="2"/>
      <c r="IN478" s="2"/>
      <c r="IO478" s="2"/>
      <c r="IP478" s="2"/>
      <c r="IQ478" s="2"/>
      <c r="IR478" s="2"/>
      <c r="IS478" s="2"/>
      <c r="IT478" s="2"/>
      <c r="IU478" s="2"/>
    </row>
    <row r="479" spans="1:255" x14ac:dyDescent="0.2">
      <c r="A479">
        <v>17</v>
      </c>
      <c r="B479">
        <v>1</v>
      </c>
      <c r="C479">
        <f>ROW(SmtRes!A392)</f>
        <v>392</v>
      </c>
      <c r="D479">
        <f>ROW(EtalonRes!A396)</f>
        <v>396</v>
      </c>
      <c r="E479" t="s">
        <v>309</v>
      </c>
      <c r="F479" t="s">
        <v>196</v>
      </c>
      <c r="G479" t="s">
        <v>197</v>
      </c>
      <c r="H479" t="s">
        <v>186</v>
      </c>
      <c r="I479">
        <f>'1.Лок.смета.и.Акт'!E76</f>
        <v>6.8000000000000005E-2</v>
      </c>
      <c r="J479">
        <v>0</v>
      </c>
      <c r="K479">
        <v>6.8000000000000005E-2</v>
      </c>
      <c r="L479">
        <v>0.13600000000000001</v>
      </c>
      <c r="M479">
        <v>0</v>
      </c>
      <c r="N479">
        <f t="shared" si="383"/>
        <v>0.13600000000000001</v>
      </c>
      <c r="O479">
        <f t="shared" si="384"/>
        <v>44</v>
      </c>
      <c r="P479">
        <f t="shared" si="385"/>
        <v>0</v>
      </c>
      <c r="Q479">
        <f t="shared" si="386"/>
        <v>16</v>
      </c>
      <c r="R479">
        <f t="shared" si="387"/>
        <v>15</v>
      </c>
      <c r="S479">
        <f t="shared" si="388"/>
        <v>28</v>
      </c>
      <c r="T479">
        <f t="shared" si="389"/>
        <v>0</v>
      </c>
      <c r="U479" t="e">
        <f t="shared" si="390"/>
        <v>#REF!</v>
      </c>
      <c r="V479">
        <f t="shared" si="391"/>
        <v>5.7120000000000004E-2</v>
      </c>
      <c r="W479">
        <f t="shared" si="392"/>
        <v>0</v>
      </c>
      <c r="X479" t="e">
        <f t="shared" si="393"/>
        <v>#REF!</v>
      </c>
      <c r="Y479" t="e">
        <f t="shared" si="394"/>
        <v>#REF!</v>
      </c>
      <c r="AA479">
        <v>69726884</v>
      </c>
      <c r="AB479">
        <f t="shared" si="395"/>
        <v>46.97</v>
      </c>
      <c r="AC479">
        <f>ROUND(((ES479*4)+(SUM(SmtRes!BC388:'SmtRes'!BC392)+SUM(EtalonRes!AL392:'EtalonRes'!AL396))),2)</f>
        <v>0.01</v>
      </c>
      <c r="AD479">
        <f>ROUND(((((ET479*4))-((EU479*4)))+AE479),2)</f>
        <v>30.92</v>
      </c>
      <c r="AE479">
        <f>ROUND(((EU479*4)),2)</f>
        <v>11.44</v>
      </c>
      <c r="AF479">
        <f>ROUND(((EV479*4)),2)</f>
        <v>16.04</v>
      </c>
      <c r="AG479">
        <f t="shared" si="399"/>
        <v>0</v>
      </c>
      <c r="AH479" t="e">
        <f>((EW479*4))</f>
        <v>#REF!</v>
      </c>
      <c r="AI479">
        <f>((EX479*4))</f>
        <v>0.84</v>
      </c>
      <c r="AJ479">
        <f t="shared" si="402"/>
        <v>0</v>
      </c>
      <c r="AK479">
        <v>264.04000000000002</v>
      </c>
      <c r="AL479">
        <v>252.3</v>
      </c>
      <c r="AM479">
        <v>7.73</v>
      </c>
      <c r="AN479">
        <v>2.86</v>
      </c>
      <c r="AO479">
        <v>4.01</v>
      </c>
      <c r="AP479">
        <v>0</v>
      </c>
      <c r="AQ479" t="e">
        <f>'1.Лок.смета.и.Акт'!#REF!</f>
        <v>#REF!</v>
      </c>
      <c r="AR479">
        <v>0.21</v>
      </c>
      <c r="AS479">
        <v>0</v>
      </c>
      <c r="AT479">
        <v>117</v>
      </c>
      <c r="AU479">
        <v>64</v>
      </c>
      <c r="AV479">
        <v>1</v>
      </c>
      <c r="AW479">
        <v>1</v>
      </c>
      <c r="AZ479">
        <v>1</v>
      </c>
      <c r="BA479">
        <v>25.36</v>
      </c>
      <c r="BB479">
        <v>7.84</v>
      </c>
      <c r="BC479">
        <v>7.56</v>
      </c>
      <c r="BD479" t="s">
        <v>3</v>
      </c>
      <c r="BE479" t="s">
        <v>3</v>
      </c>
      <c r="BF479" t="s">
        <v>3</v>
      </c>
      <c r="BG479" t="s">
        <v>3</v>
      </c>
      <c r="BH479">
        <v>0</v>
      </c>
      <c r="BI479">
        <v>1</v>
      </c>
      <c r="BJ479" t="s">
        <v>198</v>
      </c>
      <c r="BM479">
        <v>11001</v>
      </c>
      <c r="BN479">
        <v>0</v>
      </c>
      <c r="BO479" t="s">
        <v>196</v>
      </c>
      <c r="BP479">
        <v>1</v>
      </c>
      <c r="BQ479">
        <v>2</v>
      </c>
      <c r="BR479">
        <v>0</v>
      </c>
      <c r="BS479">
        <v>19.8</v>
      </c>
      <c r="BT479">
        <v>1</v>
      </c>
      <c r="BU479">
        <v>1</v>
      </c>
      <c r="BV479">
        <v>1</v>
      </c>
      <c r="BW479">
        <v>1</v>
      </c>
      <c r="BX479">
        <v>1</v>
      </c>
      <c r="BY479" t="s">
        <v>3</v>
      </c>
      <c r="BZ479" t="e">
        <f>'1.Лок.смета.и.Акт'!#REF!</f>
        <v>#REF!</v>
      </c>
      <c r="CA479" t="e">
        <f>'1.Лок.смета.и.Акт'!#REF!</f>
        <v>#REF!</v>
      </c>
      <c r="CB479" t="s">
        <v>3</v>
      </c>
      <c r="CE479">
        <v>0</v>
      </c>
      <c r="CF479">
        <v>0</v>
      </c>
      <c r="CG479">
        <v>0</v>
      </c>
      <c r="CH479">
        <v>40</v>
      </c>
      <c r="CI479">
        <v>0</v>
      </c>
      <c r="CJ479">
        <v>0</v>
      </c>
      <c r="CK479">
        <v>0</v>
      </c>
      <c r="CL479">
        <v>0</v>
      </c>
      <c r="CM479">
        <v>0</v>
      </c>
      <c r="CN479" t="s">
        <v>3</v>
      </c>
      <c r="CO479">
        <v>0</v>
      </c>
      <c r="CP479">
        <f t="shared" si="403"/>
        <v>44</v>
      </c>
      <c r="CQ479">
        <f t="shared" si="404"/>
        <v>7.5600000000000001E-2</v>
      </c>
      <c r="CR479">
        <f t="shared" si="405"/>
        <v>242.4128</v>
      </c>
      <c r="CS479">
        <f t="shared" si="406"/>
        <v>226.512</v>
      </c>
      <c r="CT479">
        <f t="shared" si="407"/>
        <v>406.77439999999996</v>
      </c>
      <c r="CU479">
        <f t="shared" si="408"/>
        <v>0</v>
      </c>
      <c r="CV479" t="e">
        <f t="shared" si="409"/>
        <v>#REF!</v>
      </c>
      <c r="CW479">
        <f t="shared" si="410"/>
        <v>0.84</v>
      </c>
      <c r="CX479">
        <f t="shared" si="411"/>
        <v>0</v>
      </c>
      <c r="CY479" t="e">
        <f>(S479+R479)*(BZ479/100)</f>
        <v>#REF!</v>
      </c>
      <c r="CZ479" t="e">
        <f>(S479+R479)*(CA479/100)</f>
        <v>#REF!</v>
      </c>
      <c r="DC479" t="s">
        <v>3</v>
      </c>
      <c r="DD479" t="s">
        <v>199</v>
      </c>
      <c r="DE479" t="s">
        <v>199</v>
      </c>
      <c r="DF479" t="s">
        <v>199</v>
      </c>
      <c r="DG479" t="s">
        <v>199</v>
      </c>
      <c r="DH479" t="s">
        <v>3</v>
      </c>
      <c r="DI479" t="s">
        <v>199</v>
      </c>
      <c r="DJ479" t="s">
        <v>199</v>
      </c>
      <c r="DK479" t="s">
        <v>3</v>
      </c>
      <c r="DL479" t="s">
        <v>3</v>
      </c>
      <c r="DM479" t="s">
        <v>3</v>
      </c>
      <c r="DN479">
        <v>123</v>
      </c>
      <c r="DO479">
        <v>75</v>
      </c>
      <c r="DP479">
        <v>1</v>
      </c>
      <c r="DQ479">
        <v>1</v>
      </c>
      <c r="DU479">
        <v>1013</v>
      </c>
      <c r="DV479" t="s">
        <v>186</v>
      </c>
      <c r="DW479" t="str">
        <f>'1.Лок.смета.и.Акт'!D76</f>
        <v>100 м2 стяжки</v>
      </c>
      <c r="DX479">
        <v>1</v>
      </c>
      <c r="DZ479" t="s">
        <v>3</v>
      </c>
      <c r="EA479" t="s">
        <v>3</v>
      </c>
      <c r="EB479" t="s">
        <v>3</v>
      </c>
      <c r="EC479" t="s">
        <v>3</v>
      </c>
      <c r="EE479">
        <v>54328965</v>
      </c>
      <c r="EF479">
        <v>2</v>
      </c>
      <c r="EG479" t="s">
        <v>21</v>
      </c>
      <c r="EH479">
        <v>0</v>
      </c>
      <c r="EI479" t="s">
        <v>3</v>
      </c>
      <c r="EJ479">
        <v>1</v>
      </c>
      <c r="EK479">
        <v>11001</v>
      </c>
      <c r="EL479" t="s">
        <v>22</v>
      </c>
      <c r="EM479" t="s">
        <v>23</v>
      </c>
      <c r="EO479" t="s">
        <v>3</v>
      </c>
      <c r="EQ479">
        <v>1441792</v>
      </c>
      <c r="ER479">
        <v>264.04000000000002</v>
      </c>
      <c r="ES479">
        <v>252.3</v>
      </c>
      <c r="ET479">
        <v>7.73</v>
      </c>
      <c r="EU479">
        <v>2.86</v>
      </c>
      <c r="EV479">
        <v>4.01</v>
      </c>
      <c r="EW479" t="e">
        <f>'1.Лок.смета.и.Акт'!#REF!</f>
        <v>#REF!</v>
      </c>
      <c r="EX479">
        <v>0.21</v>
      </c>
      <c r="EY479">
        <v>1</v>
      </c>
      <c r="FQ479">
        <v>0</v>
      </c>
      <c r="FR479">
        <f t="shared" si="412"/>
        <v>0</v>
      </c>
      <c r="FS479">
        <v>0</v>
      </c>
      <c r="FX479">
        <v>123</v>
      </c>
      <c r="FY479">
        <v>75</v>
      </c>
      <c r="GA479" t="s">
        <v>3</v>
      </c>
      <c r="GD479">
        <v>1</v>
      </c>
      <c r="GF479">
        <v>-1905653660</v>
      </c>
      <c r="GG479">
        <v>2</v>
      </c>
      <c r="GH479">
        <v>1</v>
      </c>
      <c r="GI479">
        <v>2</v>
      </c>
      <c r="GJ479">
        <v>0</v>
      </c>
      <c r="GK479">
        <v>0</v>
      </c>
      <c r="GL479">
        <f t="shared" si="413"/>
        <v>0</v>
      </c>
      <c r="GM479" t="e">
        <f t="shared" si="414"/>
        <v>#REF!</v>
      </c>
      <c r="GN479" t="e">
        <f t="shared" si="415"/>
        <v>#REF!</v>
      </c>
      <c r="GO479">
        <f t="shared" si="416"/>
        <v>0</v>
      </c>
      <c r="GP479">
        <f t="shared" si="417"/>
        <v>0</v>
      </c>
      <c r="GR479">
        <v>0</v>
      </c>
      <c r="GS479">
        <v>3</v>
      </c>
      <c r="GT479">
        <v>0</v>
      </c>
      <c r="GU479" t="s">
        <v>199</v>
      </c>
      <c r="GV479">
        <f>ROUND(((GT479*4)),2)</f>
        <v>0</v>
      </c>
      <c r="GW479">
        <v>1015.2</v>
      </c>
      <c r="GX479">
        <f t="shared" si="419"/>
        <v>0</v>
      </c>
      <c r="HA479">
        <v>0</v>
      </c>
      <c r="HB479">
        <v>0</v>
      </c>
      <c r="HC479">
        <f t="shared" si="420"/>
        <v>0</v>
      </c>
      <c r="HE479" t="s">
        <v>3</v>
      </c>
      <c r="HF479" t="s">
        <v>3</v>
      </c>
      <c r="HM479" t="s">
        <v>3</v>
      </c>
      <c r="HN479" t="s">
        <v>24</v>
      </c>
      <c r="HO479" t="s">
        <v>25</v>
      </c>
      <c r="HP479" t="s">
        <v>22</v>
      </c>
      <c r="HQ479" t="s">
        <v>22</v>
      </c>
      <c r="IK479">
        <v>0</v>
      </c>
    </row>
    <row r="480" spans="1:255" x14ac:dyDescent="0.2">
      <c r="A480" s="2">
        <v>18</v>
      </c>
      <c r="B480" s="2">
        <v>1</v>
      </c>
      <c r="C480" s="2">
        <v>387</v>
      </c>
      <c r="D480" s="2"/>
      <c r="E480" s="2" t="s">
        <v>310</v>
      </c>
      <c r="F480" s="2" t="s">
        <v>189</v>
      </c>
      <c r="G480" s="2" t="s">
        <v>190</v>
      </c>
      <c r="H480" s="2" t="s">
        <v>40</v>
      </c>
      <c r="I480" s="2">
        <f>I478*J480</f>
        <v>0.13872000000000001</v>
      </c>
      <c r="J480" s="2">
        <v>2.04</v>
      </c>
      <c r="K480" s="2">
        <v>0.51</v>
      </c>
      <c r="L480" s="2">
        <v>0.27744000000000002</v>
      </c>
      <c r="M480" s="2">
        <v>0</v>
      </c>
      <c r="N480" s="2">
        <f t="shared" si="383"/>
        <v>0.27739999999999998</v>
      </c>
      <c r="O480" s="2">
        <f t="shared" si="384"/>
        <v>120</v>
      </c>
      <c r="P480" s="2">
        <f t="shared" si="385"/>
        <v>120</v>
      </c>
      <c r="Q480" s="2">
        <f t="shared" si="386"/>
        <v>0</v>
      </c>
      <c r="R480" s="2">
        <f t="shared" si="387"/>
        <v>0</v>
      </c>
      <c r="S480" s="2">
        <f t="shared" si="388"/>
        <v>0</v>
      </c>
      <c r="T480" s="2">
        <f t="shared" si="389"/>
        <v>0</v>
      </c>
      <c r="U480" s="2">
        <f t="shared" si="390"/>
        <v>0</v>
      </c>
      <c r="V480" s="2">
        <f t="shared" si="391"/>
        <v>0</v>
      </c>
      <c r="W480" s="2">
        <f t="shared" si="392"/>
        <v>0</v>
      </c>
      <c r="X480" s="2">
        <f t="shared" si="393"/>
        <v>0</v>
      </c>
      <c r="Y480" s="2">
        <f t="shared" si="394"/>
        <v>0</v>
      </c>
      <c r="Z480" s="2"/>
      <c r="AA480" s="2">
        <v>69726971</v>
      </c>
      <c r="AB480" s="2">
        <f t="shared" si="395"/>
        <v>867.14</v>
      </c>
      <c r="AC480" s="2">
        <f>ROUND((ES480),2)</f>
        <v>867.14</v>
      </c>
      <c r="AD480" s="2">
        <f>ROUND((((ET480)-(EU480))+AE480),2)</f>
        <v>0</v>
      </c>
      <c r="AE480" s="2">
        <f>ROUND((EU480),2)</f>
        <v>0</v>
      </c>
      <c r="AF480" s="2">
        <f>ROUND((EV480),2)</f>
        <v>0</v>
      </c>
      <c r="AG480" s="2">
        <f t="shared" si="399"/>
        <v>0</v>
      </c>
      <c r="AH480" s="2">
        <f>(EW480)</f>
        <v>0</v>
      </c>
      <c r="AI480" s="2">
        <f>(EX480)</f>
        <v>0</v>
      </c>
      <c r="AJ480" s="2">
        <f t="shared" si="402"/>
        <v>0</v>
      </c>
      <c r="AK480" s="2">
        <v>867.14</v>
      </c>
      <c r="AL480" s="2">
        <v>867.14</v>
      </c>
      <c r="AM480" s="2">
        <v>0</v>
      </c>
      <c r="AN480" s="2">
        <v>0</v>
      </c>
      <c r="AO480" s="2">
        <v>0</v>
      </c>
      <c r="AP480" s="2">
        <v>0</v>
      </c>
      <c r="AQ480" s="2">
        <v>0</v>
      </c>
      <c r="AR480" s="2">
        <v>0</v>
      </c>
      <c r="AS480" s="2">
        <v>0</v>
      </c>
      <c r="AT480" s="2">
        <v>0</v>
      </c>
      <c r="AU480" s="2">
        <v>0</v>
      </c>
      <c r="AV480" s="2">
        <v>1</v>
      </c>
      <c r="AW480" s="2">
        <v>1</v>
      </c>
      <c r="AX480" s="2"/>
      <c r="AY480" s="2"/>
      <c r="AZ480" s="2">
        <v>1</v>
      </c>
      <c r="BA480" s="2">
        <v>1</v>
      </c>
      <c r="BB480" s="2">
        <v>1</v>
      </c>
      <c r="BC480" s="2">
        <v>1</v>
      </c>
      <c r="BD480" s="2" t="s">
        <v>3</v>
      </c>
      <c r="BE480" s="2" t="s">
        <v>3</v>
      </c>
      <c r="BF480" s="2" t="s">
        <v>3</v>
      </c>
      <c r="BG480" s="2" t="s">
        <v>3</v>
      </c>
      <c r="BH480" s="2">
        <v>3</v>
      </c>
      <c r="BI480" s="2">
        <v>1</v>
      </c>
      <c r="BJ480" s="2" t="s">
        <v>191</v>
      </c>
      <c r="BK480" s="2"/>
      <c r="BL480" s="2"/>
      <c r="BM480" s="2">
        <v>500003</v>
      </c>
      <c r="BN480" s="2">
        <v>0</v>
      </c>
      <c r="BO480" s="2" t="s">
        <v>3</v>
      </c>
      <c r="BP480" s="2">
        <v>0</v>
      </c>
      <c r="BQ480" s="2">
        <v>13</v>
      </c>
      <c r="BR480" s="2">
        <v>0</v>
      </c>
      <c r="BS480" s="2">
        <v>1</v>
      </c>
      <c r="BT480" s="2">
        <v>1</v>
      </c>
      <c r="BU480" s="2">
        <v>1</v>
      </c>
      <c r="BV480" s="2">
        <v>1</v>
      </c>
      <c r="BW480" s="2">
        <v>1</v>
      </c>
      <c r="BX480" s="2">
        <v>1</v>
      </c>
      <c r="BY480" s="2" t="s">
        <v>3</v>
      </c>
      <c r="BZ480" s="2">
        <v>0</v>
      </c>
      <c r="CA480" s="2">
        <v>0</v>
      </c>
      <c r="CB480" s="2" t="s">
        <v>3</v>
      </c>
      <c r="CC480" s="2"/>
      <c r="CD480" s="2"/>
      <c r="CE480" s="2">
        <v>0</v>
      </c>
      <c r="CF480" s="2">
        <v>0</v>
      </c>
      <c r="CG480" s="2">
        <v>0</v>
      </c>
      <c r="CH480" s="2">
        <v>40</v>
      </c>
      <c r="CI480" s="2">
        <v>1</v>
      </c>
      <c r="CJ480" s="2">
        <v>0</v>
      </c>
      <c r="CK480" s="2">
        <v>0</v>
      </c>
      <c r="CL480" s="2">
        <v>0</v>
      </c>
      <c r="CM480" s="2">
        <v>0</v>
      </c>
      <c r="CN480" s="2" t="s">
        <v>3</v>
      </c>
      <c r="CO480" s="2">
        <v>0</v>
      </c>
      <c r="CP480" s="2">
        <f t="shared" si="403"/>
        <v>120</v>
      </c>
      <c r="CQ480" s="2">
        <f t="shared" si="404"/>
        <v>867.14</v>
      </c>
      <c r="CR480" s="2">
        <f t="shared" si="405"/>
        <v>0</v>
      </c>
      <c r="CS480" s="2">
        <f t="shared" si="406"/>
        <v>0</v>
      </c>
      <c r="CT480" s="2">
        <f t="shared" si="407"/>
        <v>0</v>
      </c>
      <c r="CU480" s="2">
        <f t="shared" si="408"/>
        <v>0</v>
      </c>
      <c r="CV480" s="2">
        <f t="shared" si="409"/>
        <v>0</v>
      </c>
      <c r="CW480" s="2">
        <f t="shared" si="410"/>
        <v>0</v>
      </c>
      <c r="CX480" s="2">
        <f t="shared" si="411"/>
        <v>0</v>
      </c>
      <c r="CY480" s="2">
        <f>(((S480+R480)*AT480)/100)</f>
        <v>0</v>
      </c>
      <c r="CZ480" s="2">
        <f>(((S480+R480)*AU480)/100)</f>
        <v>0</v>
      </c>
      <c r="DA480" s="2"/>
      <c r="DB480" s="2"/>
      <c r="DC480" s="2" t="s">
        <v>3</v>
      </c>
      <c r="DD480" s="2" t="s">
        <v>3</v>
      </c>
      <c r="DE480" s="2" t="s">
        <v>3</v>
      </c>
      <c r="DF480" s="2" t="s">
        <v>3</v>
      </c>
      <c r="DG480" s="2" t="s">
        <v>3</v>
      </c>
      <c r="DH480" s="2" t="s">
        <v>3</v>
      </c>
      <c r="DI480" s="2" t="s">
        <v>3</v>
      </c>
      <c r="DJ480" s="2" t="s">
        <v>3</v>
      </c>
      <c r="DK480" s="2" t="s">
        <v>3</v>
      </c>
      <c r="DL480" s="2" t="s">
        <v>3</v>
      </c>
      <c r="DM480" s="2" t="s">
        <v>3</v>
      </c>
      <c r="DN480" s="2">
        <v>0</v>
      </c>
      <c r="DO480" s="2">
        <v>0</v>
      </c>
      <c r="DP480" s="2">
        <v>1</v>
      </c>
      <c r="DQ480" s="2">
        <v>1</v>
      </c>
      <c r="DR480" s="2"/>
      <c r="DS480" s="2"/>
      <c r="DT480" s="2"/>
      <c r="DU480" s="2">
        <v>1007</v>
      </c>
      <c r="DV480" s="2" t="s">
        <v>40</v>
      </c>
      <c r="DW480" s="2" t="s">
        <v>40</v>
      </c>
      <c r="DX480" s="2">
        <v>1</v>
      </c>
      <c r="DY480" s="2"/>
      <c r="DZ480" s="2" t="s">
        <v>3</v>
      </c>
      <c r="EA480" s="2" t="s">
        <v>3</v>
      </c>
      <c r="EB480" s="2" t="s">
        <v>3</v>
      </c>
      <c r="EC480" s="2" t="s">
        <v>3</v>
      </c>
      <c r="ED480" s="2"/>
      <c r="EE480" s="2">
        <v>54329104</v>
      </c>
      <c r="EF480" s="2">
        <v>13</v>
      </c>
      <c r="EG480" s="2" t="s">
        <v>42</v>
      </c>
      <c r="EH480" s="2">
        <v>0</v>
      </c>
      <c r="EI480" s="2" t="s">
        <v>3</v>
      </c>
      <c r="EJ480" s="2">
        <v>1</v>
      </c>
      <c r="EK480" s="2">
        <v>500003</v>
      </c>
      <c r="EL480" s="2" t="s">
        <v>43</v>
      </c>
      <c r="EM480" s="2" t="s">
        <v>44</v>
      </c>
      <c r="EN480" s="2"/>
      <c r="EO480" s="2" t="s">
        <v>3</v>
      </c>
      <c r="EP480" s="2"/>
      <c r="EQ480" s="2">
        <v>0</v>
      </c>
      <c r="ER480" s="2">
        <v>867.14</v>
      </c>
      <c r="ES480" s="2">
        <v>867.14</v>
      </c>
      <c r="ET480" s="2">
        <v>0</v>
      </c>
      <c r="EU480" s="2">
        <v>0</v>
      </c>
      <c r="EV480" s="2">
        <v>0</v>
      </c>
      <c r="EW480" s="2">
        <v>0</v>
      </c>
      <c r="EX480" s="2">
        <v>0</v>
      </c>
      <c r="EY480" s="2"/>
      <c r="EZ480" s="2"/>
      <c r="FA480" s="2"/>
      <c r="FB480" s="2"/>
      <c r="FC480" s="2"/>
      <c r="FD480" s="2"/>
      <c r="FE480" s="2"/>
      <c r="FF480" s="2"/>
      <c r="FG480" s="2"/>
      <c r="FH480" s="2"/>
      <c r="FI480" s="2"/>
      <c r="FJ480" s="2"/>
      <c r="FK480" s="2"/>
      <c r="FL480" s="2"/>
      <c r="FM480" s="2"/>
      <c r="FN480" s="2"/>
      <c r="FO480" s="2"/>
      <c r="FP480" s="2"/>
      <c r="FQ480" s="2">
        <v>0</v>
      </c>
      <c r="FR480" s="2">
        <f t="shared" si="412"/>
        <v>0</v>
      </c>
      <c r="FS480" s="2">
        <v>0</v>
      </c>
      <c r="FT480" s="2"/>
      <c r="FU480" s="2"/>
      <c r="FV480" s="2"/>
      <c r="FW480" s="2"/>
      <c r="FX480" s="2">
        <v>0</v>
      </c>
      <c r="FY480" s="2">
        <v>0</v>
      </c>
      <c r="FZ480" s="2"/>
      <c r="GA480" s="2" t="s">
        <v>3</v>
      </c>
      <c r="GB480" s="2"/>
      <c r="GC480" s="2"/>
      <c r="GD480" s="2">
        <v>1</v>
      </c>
      <c r="GE480" s="2"/>
      <c r="GF480" s="2">
        <v>1799260510</v>
      </c>
      <c r="GG480" s="2">
        <v>2</v>
      </c>
      <c r="GH480" s="2">
        <v>1</v>
      </c>
      <c r="GI480" s="2">
        <v>-2</v>
      </c>
      <c r="GJ480" s="2">
        <v>0</v>
      </c>
      <c r="GK480" s="2">
        <v>0</v>
      </c>
      <c r="GL480" s="2">
        <f t="shared" si="413"/>
        <v>0</v>
      </c>
      <c r="GM480" s="2">
        <f t="shared" si="414"/>
        <v>120</v>
      </c>
      <c r="GN480" s="2">
        <f t="shared" si="415"/>
        <v>120</v>
      </c>
      <c r="GO480" s="2">
        <f t="shared" si="416"/>
        <v>0</v>
      </c>
      <c r="GP480" s="2">
        <f t="shared" si="417"/>
        <v>0</v>
      </c>
      <c r="GQ480" s="2"/>
      <c r="GR480" s="2">
        <v>0</v>
      </c>
      <c r="GS480" s="2">
        <v>3</v>
      </c>
      <c r="GT480" s="2">
        <v>0</v>
      </c>
      <c r="GU480" s="2" t="s">
        <v>3</v>
      </c>
      <c r="GV480" s="2">
        <f t="shared" ref="GV480:GV499" si="421">ROUND((GT480),2)</f>
        <v>0</v>
      </c>
      <c r="GW480" s="2">
        <v>1</v>
      </c>
      <c r="GX480" s="2">
        <f t="shared" si="419"/>
        <v>0</v>
      </c>
      <c r="GY480" s="2"/>
      <c r="GZ480" s="2"/>
      <c r="HA480" s="2">
        <v>0</v>
      </c>
      <c r="HB480" s="2">
        <v>0</v>
      </c>
      <c r="HC480" s="2">
        <f t="shared" si="420"/>
        <v>0</v>
      </c>
      <c r="HD480" s="2"/>
      <c r="HE480" s="2" t="s">
        <v>3</v>
      </c>
      <c r="HF480" s="2" t="s">
        <v>3</v>
      </c>
      <c r="HG480" s="2"/>
      <c r="HH480" s="2"/>
      <c r="HI480" s="2"/>
      <c r="HJ480" s="2"/>
      <c r="HK480" s="2"/>
      <c r="HL480" s="2"/>
      <c r="HM480" s="2" t="s">
        <v>199</v>
      </c>
      <c r="HN480" s="2" t="s">
        <v>3</v>
      </c>
      <c r="HO480" s="2" t="s">
        <v>3</v>
      </c>
      <c r="HP480" s="2" t="s">
        <v>3</v>
      </c>
      <c r="HQ480" s="2" t="s">
        <v>3</v>
      </c>
      <c r="HR480" s="2"/>
      <c r="HS480" s="2"/>
      <c r="HT480" s="2"/>
      <c r="HU480" s="2"/>
      <c r="HV480" s="2"/>
      <c r="HW480" s="2"/>
      <c r="HX480" s="2"/>
      <c r="HY480" s="2"/>
      <c r="HZ480" s="2"/>
      <c r="IA480" s="2"/>
      <c r="IB480" s="2"/>
      <c r="IC480" s="2"/>
      <c r="ID480" s="2"/>
      <c r="IE480" s="2"/>
      <c r="IF480" s="2"/>
      <c r="IG480" s="2"/>
      <c r="IH480" s="2"/>
      <c r="II480" s="2"/>
      <c r="IJ480" s="2"/>
      <c r="IK480" s="2">
        <v>0</v>
      </c>
      <c r="IL480" s="2"/>
      <c r="IM480" s="2"/>
      <c r="IN480" s="2"/>
      <c r="IO480" s="2"/>
      <c r="IP480" s="2"/>
      <c r="IQ480" s="2"/>
      <c r="IR480" s="2"/>
      <c r="IS480" s="2"/>
      <c r="IT480" s="2"/>
      <c r="IU480" s="2"/>
    </row>
    <row r="481" spans="1:255" x14ac:dyDescent="0.2">
      <c r="A481">
        <v>18</v>
      </c>
      <c r="B481">
        <v>1</v>
      </c>
      <c r="C481">
        <v>392</v>
      </c>
      <c r="E481" t="s">
        <v>310</v>
      </c>
      <c r="F481" t="e">
        <f>'1.Лок.смета.и.Акт'!#REF!</f>
        <v>#REF!</v>
      </c>
      <c r="G481" t="s">
        <v>190</v>
      </c>
      <c r="H481" t="s">
        <v>40</v>
      </c>
      <c r="I481">
        <f>I479*J481</f>
        <v>0.13872000000000001</v>
      </c>
      <c r="J481">
        <v>2.04</v>
      </c>
      <c r="K481">
        <v>0.51</v>
      </c>
      <c r="L481">
        <v>0.27744000000000002</v>
      </c>
      <c r="M481">
        <v>0</v>
      </c>
      <c r="N481">
        <f t="shared" si="383"/>
        <v>0.27739999999999998</v>
      </c>
      <c r="O481">
        <f t="shared" si="384"/>
        <v>905</v>
      </c>
      <c r="P481">
        <f t="shared" si="385"/>
        <v>905</v>
      </c>
      <c r="Q481">
        <f t="shared" si="386"/>
        <v>0</v>
      </c>
      <c r="R481">
        <f t="shared" si="387"/>
        <v>0</v>
      </c>
      <c r="S481">
        <f t="shared" si="388"/>
        <v>0</v>
      </c>
      <c r="T481">
        <f t="shared" si="389"/>
        <v>0</v>
      </c>
      <c r="U481">
        <f t="shared" si="390"/>
        <v>0</v>
      </c>
      <c r="V481">
        <f t="shared" si="391"/>
        <v>0</v>
      </c>
      <c r="W481">
        <f t="shared" si="392"/>
        <v>0</v>
      </c>
      <c r="X481">
        <f t="shared" si="393"/>
        <v>0</v>
      </c>
      <c r="Y481">
        <f t="shared" si="394"/>
        <v>0</v>
      </c>
      <c r="AA481">
        <v>69726884</v>
      </c>
      <c r="AB481">
        <f t="shared" si="395"/>
        <v>862.75</v>
      </c>
      <c r="AC481">
        <f>ROUND((ES481),2)</f>
        <v>862.75</v>
      </c>
      <c r="AD481">
        <f>ROUND((((ET481)-(EU481))+AE481),2)</f>
        <v>0</v>
      </c>
      <c r="AE481">
        <f>ROUND((EU481),2)</f>
        <v>0</v>
      </c>
      <c r="AF481">
        <f>ROUND((EV481),2)</f>
        <v>0</v>
      </c>
      <c r="AG481">
        <f t="shared" si="399"/>
        <v>0</v>
      </c>
      <c r="AH481">
        <f>(EW481)</f>
        <v>0</v>
      </c>
      <c r="AI481">
        <f>(EX481)</f>
        <v>0</v>
      </c>
      <c r="AJ481">
        <f t="shared" si="402"/>
        <v>0</v>
      </c>
      <c r="AK481">
        <v>862.75</v>
      </c>
      <c r="AL481">
        <v>862.75</v>
      </c>
      <c r="AM481">
        <v>0</v>
      </c>
      <c r="AN481">
        <v>0</v>
      </c>
      <c r="AO481">
        <v>0</v>
      </c>
      <c r="AP481">
        <v>0</v>
      </c>
      <c r="AQ481">
        <v>0</v>
      </c>
      <c r="AR481">
        <v>0</v>
      </c>
      <c r="AS481">
        <v>0</v>
      </c>
      <c r="AT481">
        <v>0</v>
      </c>
      <c r="AU481">
        <v>0</v>
      </c>
      <c r="AV481">
        <v>1</v>
      </c>
      <c r="AW481">
        <v>1</v>
      </c>
      <c r="AZ481">
        <v>1</v>
      </c>
      <c r="BA481">
        <v>1</v>
      </c>
      <c r="BB481">
        <v>1</v>
      </c>
      <c r="BC481">
        <v>7.56</v>
      </c>
      <c r="BD481" t="s">
        <v>3</v>
      </c>
      <c r="BE481" t="s">
        <v>3</v>
      </c>
      <c r="BF481" t="s">
        <v>3</v>
      </c>
      <c r="BG481" t="s">
        <v>3</v>
      </c>
      <c r="BH481">
        <v>3</v>
      </c>
      <c r="BI481">
        <v>1</v>
      </c>
      <c r="BJ481" t="s">
        <v>191</v>
      </c>
      <c r="BM481">
        <v>500003</v>
      </c>
      <c r="BN481">
        <v>0</v>
      </c>
      <c r="BO481" t="s">
        <v>3</v>
      </c>
      <c r="BP481">
        <v>0</v>
      </c>
      <c r="BQ481">
        <v>13</v>
      </c>
      <c r="BR481">
        <v>0</v>
      </c>
      <c r="BS481">
        <v>1</v>
      </c>
      <c r="BT481">
        <v>1</v>
      </c>
      <c r="BU481">
        <v>1</v>
      </c>
      <c r="BV481">
        <v>1</v>
      </c>
      <c r="BW481">
        <v>1</v>
      </c>
      <c r="BX481">
        <v>1</v>
      </c>
      <c r="BY481" t="s">
        <v>3</v>
      </c>
      <c r="BZ481">
        <v>0</v>
      </c>
      <c r="CA481">
        <v>0</v>
      </c>
      <c r="CB481" t="s">
        <v>3</v>
      </c>
      <c r="CE481">
        <v>0</v>
      </c>
      <c r="CF481">
        <v>0</v>
      </c>
      <c r="CG481">
        <v>0</v>
      </c>
      <c r="CH481">
        <v>40</v>
      </c>
      <c r="CI481">
        <v>1</v>
      </c>
      <c r="CJ481">
        <v>0</v>
      </c>
      <c r="CK481">
        <v>0</v>
      </c>
      <c r="CL481">
        <v>0</v>
      </c>
      <c r="CM481">
        <v>0</v>
      </c>
      <c r="CN481" t="s">
        <v>3</v>
      </c>
      <c r="CO481">
        <v>0</v>
      </c>
      <c r="CP481">
        <f t="shared" si="403"/>
        <v>905</v>
      </c>
      <c r="CQ481">
        <f t="shared" si="404"/>
        <v>6522.3899999999994</v>
      </c>
      <c r="CR481">
        <f t="shared" si="405"/>
        <v>0</v>
      </c>
      <c r="CS481">
        <f t="shared" si="406"/>
        <v>0</v>
      </c>
      <c r="CT481">
        <f t="shared" si="407"/>
        <v>0</v>
      </c>
      <c r="CU481">
        <f t="shared" si="408"/>
        <v>0</v>
      </c>
      <c r="CV481">
        <f t="shared" si="409"/>
        <v>0</v>
      </c>
      <c r="CW481">
        <f t="shared" si="410"/>
        <v>0</v>
      </c>
      <c r="CX481">
        <f t="shared" si="411"/>
        <v>0</v>
      </c>
      <c r="CY481">
        <f>(S481+R481)*(BZ481/100)</f>
        <v>0</v>
      </c>
      <c r="CZ481">
        <f>(S481+R481)*(CA481/100)</f>
        <v>0</v>
      </c>
      <c r="DC481" t="s">
        <v>3</v>
      </c>
      <c r="DD481" t="s">
        <v>3</v>
      </c>
      <c r="DE481" t="s">
        <v>3</v>
      </c>
      <c r="DF481" t="s">
        <v>3</v>
      </c>
      <c r="DG481" t="s">
        <v>3</v>
      </c>
      <c r="DH481" t="s">
        <v>3</v>
      </c>
      <c r="DI481" t="s">
        <v>3</v>
      </c>
      <c r="DJ481" t="s">
        <v>3</v>
      </c>
      <c r="DK481" t="s">
        <v>3</v>
      </c>
      <c r="DL481" t="s">
        <v>3</v>
      </c>
      <c r="DM481" t="s">
        <v>3</v>
      </c>
      <c r="DN481">
        <v>0</v>
      </c>
      <c r="DO481">
        <v>0</v>
      </c>
      <c r="DP481">
        <v>1</v>
      </c>
      <c r="DQ481">
        <v>1</v>
      </c>
      <c r="DU481">
        <v>1007</v>
      </c>
      <c r="DV481" t="s">
        <v>40</v>
      </c>
      <c r="DW481" t="e">
        <f>'1.Лок.смета.и.Акт'!#REF!</f>
        <v>#REF!</v>
      </c>
      <c r="DX481">
        <v>1</v>
      </c>
      <c r="DZ481" t="s">
        <v>3</v>
      </c>
      <c r="EA481" t="s">
        <v>3</v>
      </c>
      <c r="EB481" t="s">
        <v>3</v>
      </c>
      <c r="EC481" t="s">
        <v>3</v>
      </c>
      <c r="EE481">
        <v>54329104</v>
      </c>
      <c r="EF481">
        <v>13</v>
      </c>
      <c r="EG481" t="s">
        <v>42</v>
      </c>
      <c r="EH481">
        <v>0</v>
      </c>
      <c r="EI481" t="s">
        <v>3</v>
      </c>
      <c r="EJ481">
        <v>1</v>
      </c>
      <c r="EK481">
        <v>500003</v>
      </c>
      <c r="EL481" t="s">
        <v>43</v>
      </c>
      <c r="EM481" t="s">
        <v>44</v>
      </c>
      <c r="EO481" t="s">
        <v>3</v>
      </c>
      <c r="EQ481">
        <v>0</v>
      </c>
      <c r="ER481">
        <v>6238.51</v>
      </c>
      <c r="ES481">
        <v>862.75</v>
      </c>
      <c r="ET481">
        <v>0</v>
      </c>
      <c r="EU481">
        <v>0</v>
      </c>
      <c r="EV481">
        <v>0</v>
      </c>
      <c r="EW481">
        <v>0</v>
      </c>
      <c r="EX481">
        <v>0</v>
      </c>
      <c r="EZ481">
        <v>5</v>
      </c>
      <c r="FC481">
        <v>0</v>
      </c>
      <c r="FD481">
        <v>18</v>
      </c>
      <c r="FF481">
        <v>6238.51</v>
      </c>
      <c r="FQ481">
        <v>0</v>
      </c>
      <c r="FR481">
        <f t="shared" si="412"/>
        <v>0</v>
      </c>
      <c r="FS481">
        <v>0</v>
      </c>
      <c r="FX481">
        <v>0</v>
      </c>
      <c r="FY481">
        <v>0</v>
      </c>
      <c r="GA481" t="s">
        <v>192</v>
      </c>
      <c r="GD481">
        <v>1</v>
      </c>
      <c r="GF481">
        <v>1799260510</v>
      </c>
      <c r="GG481">
        <v>2</v>
      </c>
      <c r="GH481">
        <v>3</v>
      </c>
      <c r="GI481">
        <v>5</v>
      </c>
      <c r="GJ481">
        <v>0</v>
      </c>
      <c r="GK481">
        <v>0</v>
      </c>
      <c r="GL481">
        <f t="shared" si="413"/>
        <v>0</v>
      </c>
      <c r="GM481">
        <f t="shared" si="414"/>
        <v>905</v>
      </c>
      <c r="GN481">
        <f t="shared" si="415"/>
        <v>905</v>
      </c>
      <c r="GO481">
        <f t="shared" si="416"/>
        <v>0</v>
      </c>
      <c r="GP481">
        <f t="shared" si="417"/>
        <v>0</v>
      </c>
      <c r="GR481">
        <v>1</v>
      </c>
      <c r="GS481">
        <v>1</v>
      </c>
      <c r="GT481">
        <v>0</v>
      </c>
      <c r="GU481" t="s">
        <v>3</v>
      </c>
      <c r="GV481">
        <f t="shared" si="421"/>
        <v>0</v>
      </c>
      <c r="GW481">
        <v>1</v>
      </c>
      <c r="GX481">
        <f t="shared" si="419"/>
        <v>0</v>
      </c>
      <c r="HA481">
        <v>0</v>
      </c>
      <c r="HB481">
        <v>0</v>
      </c>
      <c r="HC481">
        <f t="shared" si="420"/>
        <v>0</v>
      </c>
      <c r="HE481" t="s">
        <v>35</v>
      </c>
      <c r="HF481" t="s">
        <v>36</v>
      </c>
      <c r="HM481" t="s">
        <v>199</v>
      </c>
      <c r="HN481" t="s">
        <v>3</v>
      </c>
      <c r="HO481" t="s">
        <v>3</v>
      </c>
      <c r="HP481" t="s">
        <v>3</v>
      </c>
      <c r="HQ481" t="s">
        <v>3</v>
      </c>
      <c r="IK481">
        <v>0</v>
      </c>
    </row>
    <row r="482" spans="1:255" x14ac:dyDescent="0.2">
      <c r="A482" s="2">
        <v>17</v>
      </c>
      <c r="B482" s="2">
        <v>1</v>
      </c>
      <c r="C482" s="2">
        <f>ROW(SmtRes!A397)</f>
        <v>397</v>
      </c>
      <c r="D482" s="2">
        <f>ROW(EtalonRes!A402)</f>
        <v>402</v>
      </c>
      <c r="E482" s="2" t="s">
        <v>311</v>
      </c>
      <c r="F482" s="2" t="s">
        <v>202</v>
      </c>
      <c r="G482" s="2" t="s">
        <v>203</v>
      </c>
      <c r="H482" s="2" t="s">
        <v>51</v>
      </c>
      <c r="I482" s="2">
        <f>'1.Лок.смета.и.Акт'!E77</f>
        <v>6.8000000000000005E-2</v>
      </c>
      <c r="J482" s="2">
        <v>0</v>
      </c>
      <c r="K482" s="2">
        <v>6.8000000000000005E-2</v>
      </c>
      <c r="L482" s="2">
        <v>0.13600000000000001</v>
      </c>
      <c r="M482" s="2">
        <v>0</v>
      </c>
      <c r="N482" s="2">
        <f t="shared" si="383"/>
        <v>0.13600000000000001</v>
      </c>
      <c r="O482" s="2">
        <f t="shared" si="384"/>
        <v>57</v>
      </c>
      <c r="P482" s="2">
        <f t="shared" si="385"/>
        <v>0</v>
      </c>
      <c r="Q482" s="2">
        <f t="shared" si="386"/>
        <v>7</v>
      </c>
      <c r="R482" s="2">
        <f t="shared" si="387"/>
        <v>1</v>
      </c>
      <c r="S482" s="2">
        <f t="shared" si="388"/>
        <v>50</v>
      </c>
      <c r="T482" s="2">
        <f t="shared" si="389"/>
        <v>0</v>
      </c>
      <c r="U482" s="2">
        <f t="shared" si="390"/>
        <v>5.4427200000000004</v>
      </c>
      <c r="V482" s="2">
        <f t="shared" si="391"/>
        <v>7.1059999999999998E-2</v>
      </c>
      <c r="W482" s="2">
        <f t="shared" si="392"/>
        <v>0</v>
      </c>
      <c r="X482" s="2">
        <f t="shared" si="393"/>
        <v>63</v>
      </c>
      <c r="Y482" s="2">
        <f t="shared" si="394"/>
        <v>38</v>
      </c>
      <c r="Z482" s="2"/>
      <c r="AA482" s="2">
        <v>69726971</v>
      </c>
      <c r="AB482" s="2">
        <f t="shared" si="395"/>
        <v>841.47</v>
      </c>
      <c r="AC482" s="2">
        <f>ROUND((ES482+(SUM(SmtRes!BC393:'SmtRes'!BC397)+SUM(EtalonRes!AL397:'EtalonRes'!AL402))),2)</f>
        <v>0</v>
      </c>
      <c r="AD482" s="2">
        <f>ROUND(((((ET482*0.5))-((EU482*0.5)))+AE482),2)</f>
        <v>109.1</v>
      </c>
      <c r="AE482" s="2">
        <f>ROUND(((EU482*0.5)),2)</f>
        <v>10.6</v>
      </c>
      <c r="AF482" s="2">
        <f t="shared" ref="AF482:AF499" si="422">ROUND((EV482),2)</f>
        <v>732.37</v>
      </c>
      <c r="AG482" s="2">
        <f t="shared" si="399"/>
        <v>0</v>
      </c>
      <c r="AH482" s="2">
        <f t="shared" ref="AH482:AH499" si="423">(EW482)</f>
        <v>80.040000000000006</v>
      </c>
      <c r="AI482" s="2">
        <f>((EX482*0.5))</f>
        <v>1.0449999999999999</v>
      </c>
      <c r="AJ482" s="2">
        <f t="shared" si="402"/>
        <v>0</v>
      </c>
      <c r="AK482" s="2">
        <v>975.28</v>
      </c>
      <c r="AL482" s="2">
        <v>24.72</v>
      </c>
      <c r="AM482" s="2">
        <v>218.19</v>
      </c>
      <c r="AN482" s="2">
        <v>21.19</v>
      </c>
      <c r="AO482" s="2">
        <v>732.37</v>
      </c>
      <c r="AP482" s="2">
        <v>0</v>
      </c>
      <c r="AQ482" s="2">
        <v>80.040000000000006</v>
      </c>
      <c r="AR482" s="2">
        <v>2.09</v>
      </c>
      <c r="AS482" s="2">
        <v>0</v>
      </c>
      <c r="AT482" s="2">
        <v>123</v>
      </c>
      <c r="AU482" s="2">
        <v>75</v>
      </c>
      <c r="AV482" s="2">
        <v>1</v>
      </c>
      <c r="AW482" s="2">
        <v>1</v>
      </c>
      <c r="AX482" s="2"/>
      <c r="AY482" s="2"/>
      <c r="AZ482" s="2">
        <v>1</v>
      </c>
      <c r="BA482" s="2">
        <v>1</v>
      </c>
      <c r="BB482" s="2">
        <v>1</v>
      </c>
      <c r="BC482" s="2">
        <v>1</v>
      </c>
      <c r="BD482" s="2" t="s">
        <v>3</v>
      </c>
      <c r="BE482" s="2" t="s">
        <v>3</v>
      </c>
      <c r="BF482" s="2" t="s">
        <v>3</v>
      </c>
      <c r="BG482" s="2" t="s">
        <v>3</v>
      </c>
      <c r="BH482" s="2">
        <v>0</v>
      </c>
      <c r="BI482" s="2">
        <v>1</v>
      </c>
      <c r="BJ482" s="2" t="s">
        <v>204</v>
      </c>
      <c r="BK482" s="2"/>
      <c r="BL482" s="2"/>
      <c r="BM482" s="2">
        <v>11001</v>
      </c>
      <c r="BN482" s="2">
        <v>0</v>
      </c>
      <c r="BO482" s="2" t="s">
        <v>3</v>
      </c>
      <c r="BP482" s="2">
        <v>0</v>
      </c>
      <c r="BQ482" s="2">
        <v>2</v>
      </c>
      <c r="BR482" s="2">
        <v>0</v>
      </c>
      <c r="BS482" s="2">
        <v>1</v>
      </c>
      <c r="BT482" s="2">
        <v>1</v>
      </c>
      <c r="BU482" s="2">
        <v>1</v>
      </c>
      <c r="BV482" s="2">
        <v>1</v>
      </c>
      <c r="BW482" s="2">
        <v>1</v>
      </c>
      <c r="BX482" s="2">
        <v>1</v>
      </c>
      <c r="BY482" s="2" t="s">
        <v>3</v>
      </c>
      <c r="BZ482" s="2">
        <v>123</v>
      </c>
      <c r="CA482" s="2">
        <v>75</v>
      </c>
      <c r="CB482" s="2" t="s">
        <v>3</v>
      </c>
      <c r="CC482" s="2"/>
      <c r="CD482" s="2"/>
      <c r="CE482" s="2">
        <v>0</v>
      </c>
      <c r="CF482" s="2">
        <v>0</v>
      </c>
      <c r="CG482" s="2">
        <v>0</v>
      </c>
      <c r="CH482" s="2">
        <v>41</v>
      </c>
      <c r="CI482" s="2">
        <v>0</v>
      </c>
      <c r="CJ482" s="2">
        <v>0</v>
      </c>
      <c r="CK482" s="2">
        <v>0</v>
      </c>
      <c r="CL482" s="2">
        <v>0</v>
      </c>
      <c r="CM482" s="2">
        <v>0</v>
      </c>
      <c r="CN482" s="2" t="s">
        <v>3</v>
      </c>
      <c r="CO482" s="2">
        <v>0</v>
      </c>
      <c r="CP482" s="2">
        <f t="shared" si="403"/>
        <v>57</v>
      </c>
      <c r="CQ482" s="2">
        <f t="shared" si="404"/>
        <v>0</v>
      </c>
      <c r="CR482" s="2">
        <f t="shared" si="405"/>
        <v>109.1</v>
      </c>
      <c r="CS482" s="2">
        <f t="shared" si="406"/>
        <v>10.6</v>
      </c>
      <c r="CT482" s="2">
        <f t="shared" si="407"/>
        <v>732.37</v>
      </c>
      <c r="CU482" s="2">
        <f t="shared" si="408"/>
        <v>0</v>
      </c>
      <c r="CV482" s="2">
        <f t="shared" si="409"/>
        <v>80.040000000000006</v>
      </c>
      <c r="CW482" s="2">
        <f t="shared" si="410"/>
        <v>1.0449999999999999</v>
      </c>
      <c r="CX482" s="2">
        <f t="shared" si="411"/>
        <v>0</v>
      </c>
      <c r="CY482" s="2">
        <f>(((S482+R482)*AT482)/100)</f>
        <v>62.73</v>
      </c>
      <c r="CZ482" s="2">
        <f>(((S482+R482)*AU482)/100)</f>
        <v>38.25</v>
      </c>
      <c r="DA482" s="2"/>
      <c r="DB482" s="2"/>
      <c r="DC482" s="2" t="s">
        <v>3</v>
      </c>
      <c r="DD482" s="2" t="s">
        <v>3</v>
      </c>
      <c r="DE482" s="2" t="s">
        <v>205</v>
      </c>
      <c r="DF482" s="2" t="s">
        <v>205</v>
      </c>
      <c r="DG482" s="2" t="s">
        <v>3</v>
      </c>
      <c r="DH482" s="2" t="s">
        <v>3</v>
      </c>
      <c r="DI482" s="2" t="s">
        <v>3</v>
      </c>
      <c r="DJ482" s="2" t="s">
        <v>205</v>
      </c>
      <c r="DK482" s="2" t="s">
        <v>3</v>
      </c>
      <c r="DL482" s="2" t="s">
        <v>3</v>
      </c>
      <c r="DM482" s="2" t="s">
        <v>3</v>
      </c>
      <c r="DN482" s="2">
        <v>0</v>
      </c>
      <c r="DO482" s="2">
        <v>0</v>
      </c>
      <c r="DP482" s="2">
        <v>1</v>
      </c>
      <c r="DQ482" s="2">
        <v>1</v>
      </c>
      <c r="DR482" s="2"/>
      <c r="DS482" s="2"/>
      <c r="DT482" s="2"/>
      <c r="DU482" s="2">
        <v>1013</v>
      </c>
      <c r="DV482" s="2" t="s">
        <v>51</v>
      </c>
      <c r="DW482" s="2" t="s">
        <v>51</v>
      </c>
      <c r="DX482" s="2">
        <v>1</v>
      </c>
      <c r="DY482" s="2"/>
      <c r="DZ482" s="2" t="s">
        <v>3</v>
      </c>
      <c r="EA482" s="2" t="s">
        <v>3</v>
      </c>
      <c r="EB482" s="2" t="s">
        <v>3</v>
      </c>
      <c r="EC482" s="2" t="s">
        <v>3</v>
      </c>
      <c r="ED482" s="2"/>
      <c r="EE482" s="2">
        <v>54328965</v>
      </c>
      <c r="EF482" s="2">
        <v>2</v>
      </c>
      <c r="EG482" s="2" t="s">
        <v>21</v>
      </c>
      <c r="EH482" s="2">
        <v>0</v>
      </c>
      <c r="EI482" s="2" t="s">
        <v>3</v>
      </c>
      <c r="EJ482" s="2">
        <v>1</v>
      </c>
      <c r="EK482" s="2">
        <v>11001</v>
      </c>
      <c r="EL482" s="2" t="s">
        <v>22</v>
      </c>
      <c r="EM482" s="2" t="s">
        <v>23</v>
      </c>
      <c r="EN482" s="2"/>
      <c r="EO482" s="2" t="s">
        <v>3</v>
      </c>
      <c r="EP482" s="2"/>
      <c r="EQ482" s="2">
        <v>1441792</v>
      </c>
      <c r="ER482" s="2">
        <v>975.28</v>
      </c>
      <c r="ES482" s="2">
        <v>24.72</v>
      </c>
      <c r="ET482" s="2">
        <v>218.19</v>
      </c>
      <c r="EU482" s="2">
        <v>21.19</v>
      </c>
      <c r="EV482" s="2">
        <v>732.37</v>
      </c>
      <c r="EW482" s="2">
        <v>80.040000000000006</v>
      </c>
      <c r="EX482" s="2">
        <v>2.09</v>
      </c>
      <c r="EY482" s="2">
        <v>1</v>
      </c>
      <c r="EZ482" s="2"/>
      <c r="FA482" s="2"/>
      <c r="FB482" s="2"/>
      <c r="FC482" s="2"/>
      <c r="FD482" s="2"/>
      <c r="FE482" s="2"/>
      <c r="FF482" s="2"/>
      <c r="FG482" s="2"/>
      <c r="FH482" s="2"/>
      <c r="FI482" s="2"/>
      <c r="FJ482" s="2"/>
      <c r="FK482" s="2"/>
      <c r="FL482" s="2"/>
      <c r="FM482" s="2"/>
      <c r="FN482" s="2"/>
      <c r="FO482" s="2"/>
      <c r="FP482" s="2"/>
      <c r="FQ482" s="2">
        <v>0</v>
      </c>
      <c r="FR482" s="2">
        <f t="shared" si="412"/>
        <v>0</v>
      </c>
      <c r="FS482" s="2">
        <v>0</v>
      </c>
      <c r="FT482" s="2"/>
      <c r="FU482" s="2"/>
      <c r="FV482" s="2"/>
      <c r="FW482" s="2"/>
      <c r="FX482" s="2">
        <v>123</v>
      </c>
      <c r="FY482" s="2">
        <v>75</v>
      </c>
      <c r="FZ482" s="2"/>
      <c r="GA482" s="2" t="s">
        <v>3</v>
      </c>
      <c r="GB482" s="2"/>
      <c r="GC482" s="2"/>
      <c r="GD482" s="2">
        <v>1</v>
      </c>
      <c r="GE482" s="2"/>
      <c r="GF482" s="2">
        <v>313629197</v>
      </c>
      <c r="GG482" s="2">
        <v>2</v>
      </c>
      <c r="GH482" s="2">
        <v>1</v>
      </c>
      <c r="GI482" s="2">
        <v>-2</v>
      </c>
      <c r="GJ482" s="2">
        <v>0</v>
      </c>
      <c r="GK482" s="2">
        <v>0</v>
      </c>
      <c r="GL482" s="2">
        <f t="shared" si="413"/>
        <v>0</v>
      </c>
      <c r="GM482" s="2">
        <f t="shared" si="414"/>
        <v>158</v>
      </c>
      <c r="GN482" s="2">
        <f t="shared" si="415"/>
        <v>158</v>
      </c>
      <c r="GO482" s="2">
        <f t="shared" si="416"/>
        <v>0</v>
      </c>
      <c r="GP482" s="2">
        <f t="shared" si="417"/>
        <v>0</v>
      </c>
      <c r="GQ482" s="2"/>
      <c r="GR482" s="2">
        <v>0</v>
      </c>
      <c r="GS482" s="2">
        <v>3</v>
      </c>
      <c r="GT482" s="2">
        <v>0</v>
      </c>
      <c r="GU482" s="2" t="s">
        <v>3</v>
      </c>
      <c r="GV482" s="2">
        <f t="shared" si="421"/>
        <v>0</v>
      </c>
      <c r="GW482" s="2">
        <v>1</v>
      </c>
      <c r="GX482" s="2">
        <f t="shared" si="419"/>
        <v>0</v>
      </c>
      <c r="GY482" s="2"/>
      <c r="GZ482" s="2"/>
      <c r="HA482" s="2">
        <v>0</v>
      </c>
      <c r="HB482" s="2">
        <v>0</v>
      </c>
      <c r="HC482" s="2">
        <f t="shared" si="420"/>
        <v>0</v>
      </c>
      <c r="HD482" s="2"/>
      <c r="HE482" s="2" t="s">
        <v>3</v>
      </c>
      <c r="HF482" s="2" t="s">
        <v>3</v>
      </c>
      <c r="HG482" s="2"/>
      <c r="HH482" s="2"/>
      <c r="HI482" s="2"/>
      <c r="HJ482" s="2"/>
      <c r="HK482" s="2"/>
      <c r="HL482" s="2"/>
      <c r="HM482" s="2" t="s">
        <v>3</v>
      </c>
      <c r="HN482" s="2" t="s">
        <v>24</v>
      </c>
      <c r="HO482" s="2" t="s">
        <v>25</v>
      </c>
      <c r="HP482" s="2" t="s">
        <v>22</v>
      </c>
      <c r="HQ482" s="2" t="s">
        <v>22</v>
      </c>
      <c r="HR482" s="2"/>
      <c r="HS482" s="2"/>
      <c r="HT482" s="2"/>
      <c r="HU482" s="2"/>
      <c r="HV482" s="2"/>
      <c r="HW482" s="2"/>
      <c r="HX482" s="2"/>
      <c r="HY482" s="2"/>
      <c r="HZ482" s="2"/>
      <c r="IA482" s="2"/>
      <c r="IB482" s="2"/>
      <c r="IC482" s="2"/>
      <c r="ID482" s="2"/>
      <c r="IE482" s="2"/>
      <c r="IF482" s="2"/>
      <c r="IG482" s="2"/>
      <c r="IH482" s="2"/>
      <c r="II482" s="2"/>
      <c r="IJ482" s="2"/>
      <c r="IK482" s="2">
        <v>0</v>
      </c>
      <c r="IL482" s="2"/>
      <c r="IM482" s="2"/>
      <c r="IN482" s="2"/>
      <c r="IO482" s="2"/>
      <c r="IP482" s="2"/>
      <c r="IQ482" s="2"/>
      <c r="IR482" s="2"/>
      <c r="IS482" s="2"/>
      <c r="IT482" s="2"/>
      <c r="IU482" s="2"/>
    </row>
    <row r="483" spans="1:255" x14ac:dyDescent="0.2">
      <c r="A483">
        <v>17</v>
      </c>
      <c r="B483">
        <v>1</v>
      </c>
      <c r="C483">
        <f>ROW(SmtRes!A402)</f>
        <v>402</v>
      </c>
      <c r="D483">
        <f>ROW(EtalonRes!A408)</f>
        <v>408</v>
      </c>
      <c r="E483" t="s">
        <v>311</v>
      </c>
      <c r="F483" t="s">
        <v>202</v>
      </c>
      <c r="G483" t="s">
        <v>203</v>
      </c>
      <c r="H483" t="s">
        <v>51</v>
      </c>
      <c r="I483">
        <f>'1.Лок.смета.и.Акт'!E77</f>
        <v>6.8000000000000005E-2</v>
      </c>
      <c r="J483">
        <v>0</v>
      </c>
      <c r="K483">
        <v>6.8000000000000005E-2</v>
      </c>
      <c r="L483">
        <v>0.13600000000000001</v>
      </c>
      <c r="M483">
        <v>0</v>
      </c>
      <c r="N483">
        <f t="shared" si="383"/>
        <v>0.13600000000000001</v>
      </c>
      <c r="O483">
        <f t="shared" si="384"/>
        <v>1321</v>
      </c>
      <c r="P483">
        <f t="shared" si="385"/>
        <v>0</v>
      </c>
      <c r="Q483">
        <f t="shared" si="386"/>
        <v>58</v>
      </c>
      <c r="R483">
        <f t="shared" si="387"/>
        <v>14</v>
      </c>
      <c r="S483">
        <f t="shared" si="388"/>
        <v>1263</v>
      </c>
      <c r="T483">
        <f t="shared" si="389"/>
        <v>0</v>
      </c>
      <c r="U483" t="e">
        <f t="shared" si="390"/>
        <v>#REF!</v>
      </c>
      <c r="V483">
        <f t="shared" si="391"/>
        <v>7.1059999999999998E-2</v>
      </c>
      <c r="W483">
        <f t="shared" si="392"/>
        <v>0</v>
      </c>
      <c r="X483" t="e">
        <f t="shared" si="393"/>
        <v>#REF!</v>
      </c>
      <c r="Y483" t="e">
        <f t="shared" si="394"/>
        <v>#REF!</v>
      </c>
      <c r="AA483">
        <v>69726884</v>
      </c>
      <c r="AB483">
        <f t="shared" si="395"/>
        <v>841.47</v>
      </c>
      <c r="AC483">
        <f>ROUND((ES483+(SUM(SmtRes!BC398:'SmtRes'!BC402)+SUM(EtalonRes!AL403:'EtalonRes'!AL408))),2)</f>
        <v>0</v>
      </c>
      <c r="AD483">
        <f>ROUND(((((ET483*0.5))-((EU483*0.5)))+AE483),2)</f>
        <v>109.1</v>
      </c>
      <c r="AE483">
        <f>ROUND(((EU483*0.5)),2)</f>
        <v>10.6</v>
      </c>
      <c r="AF483">
        <f t="shared" si="422"/>
        <v>732.37</v>
      </c>
      <c r="AG483">
        <f t="shared" si="399"/>
        <v>0</v>
      </c>
      <c r="AH483" t="e">
        <f t="shared" si="423"/>
        <v>#REF!</v>
      </c>
      <c r="AI483">
        <f>((EX483*0.5))</f>
        <v>1.0449999999999999</v>
      </c>
      <c r="AJ483">
        <f t="shared" si="402"/>
        <v>0</v>
      </c>
      <c r="AK483">
        <v>975.28</v>
      </c>
      <c r="AL483">
        <v>24.72</v>
      </c>
      <c r="AM483">
        <v>218.19</v>
      </c>
      <c r="AN483">
        <v>21.19</v>
      </c>
      <c r="AO483">
        <v>732.37</v>
      </c>
      <c r="AP483">
        <v>0</v>
      </c>
      <c r="AQ483" t="e">
        <f>'1.Лок.смета.и.Акт'!#REF!</f>
        <v>#REF!</v>
      </c>
      <c r="AR483">
        <v>2.09</v>
      </c>
      <c r="AS483">
        <v>0</v>
      </c>
      <c r="AT483">
        <v>117</v>
      </c>
      <c r="AU483">
        <v>64</v>
      </c>
      <c r="AV483">
        <v>1</v>
      </c>
      <c r="AW483">
        <v>1</v>
      </c>
      <c r="AZ483">
        <v>1</v>
      </c>
      <c r="BA483">
        <v>25.36</v>
      </c>
      <c r="BB483">
        <v>7.84</v>
      </c>
      <c r="BC483">
        <v>7.56</v>
      </c>
      <c r="BD483" t="s">
        <v>3</v>
      </c>
      <c r="BE483" t="s">
        <v>3</v>
      </c>
      <c r="BF483" t="s">
        <v>3</v>
      </c>
      <c r="BG483" t="s">
        <v>3</v>
      </c>
      <c r="BH483">
        <v>0</v>
      </c>
      <c r="BI483">
        <v>1</v>
      </c>
      <c r="BJ483" t="s">
        <v>204</v>
      </c>
      <c r="BM483">
        <v>11001</v>
      </c>
      <c r="BN483">
        <v>0</v>
      </c>
      <c r="BO483" t="s">
        <v>202</v>
      </c>
      <c r="BP483">
        <v>1</v>
      </c>
      <c r="BQ483">
        <v>2</v>
      </c>
      <c r="BR483">
        <v>0</v>
      </c>
      <c r="BS483">
        <v>19.8</v>
      </c>
      <c r="BT483">
        <v>1</v>
      </c>
      <c r="BU483">
        <v>1</v>
      </c>
      <c r="BV483">
        <v>1</v>
      </c>
      <c r="BW483">
        <v>1</v>
      </c>
      <c r="BX483">
        <v>1</v>
      </c>
      <c r="BY483" t="s">
        <v>3</v>
      </c>
      <c r="BZ483" t="e">
        <f>'1.Лок.смета.и.Акт'!#REF!</f>
        <v>#REF!</v>
      </c>
      <c r="CA483" t="e">
        <f>'1.Лок.смета.и.Акт'!#REF!</f>
        <v>#REF!</v>
      </c>
      <c r="CB483" t="s">
        <v>3</v>
      </c>
      <c r="CE483">
        <v>0</v>
      </c>
      <c r="CF483">
        <v>0</v>
      </c>
      <c r="CG483">
        <v>0</v>
      </c>
      <c r="CH483">
        <v>41</v>
      </c>
      <c r="CI483">
        <v>0</v>
      </c>
      <c r="CJ483">
        <v>0</v>
      </c>
      <c r="CK483">
        <v>0</v>
      </c>
      <c r="CL483">
        <v>0</v>
      </c>
      <c r="CM483">
        <v>0</v>
      </c>
      <c r="CN483" t="s">
        <v>3</v>
      </c>
      <c r="CO483">
        <v>0</v>
      </c>
      <c r="CP483">
        <f t="shared" si="403"/>
        <v>1321</v>
      </c>
      <c r="CQ483">
        <f t="shared" si="404"/>
        <v>0</v>
      </c>
      <c r="CR483">
        <f t="shared" si="405"/>
        <v>855.34399999999994</v>
      </c>
      <c r="CS483">
        <f t="shared" si="406"/>
        <v>209.88</v>
      </c>
      <c r="CT483">
        <f t="shared" si="407"/>
        <v>18572.903200000001</v>
      </c>
      <c r="CU483">
        <f t="shared" si="408"/>
        <v>0</v>
      </c>
      <c r="CV483" t="e">
        <f t="shared" si="409"/>
        <v>#REF!</v>
      </c>
      <c r="CW483">
        <f t="shared" si="410"/>
        <v>1.0449999999999999</v>
      </c>
      <c r="CX483">
        <f t="shared" si="411"/>
        <v>0</v>
      </c>
      <c r="CY483" t="e">
        <f>(S483+R483)*(BZ483/100)</f>
        <v>#REF!</v>
      </c>
      <c r="CZ483" t="e">
        <f>(S483+R483)*(CA483/100)</f>
        <v>#REF!</v>
      </c>
      <c r="DC483" t="s">
        <v>3</v>
      </c>
      <c r="DD483" t="s">
        <v>3</v>
      </c>
      <c r="DE483" t="s">
        <v>205</v>
      </c>
      <c r="DF483" t="s">
        <v>205</v>
      </c>
      <c r="DG483" t="s">
        <v>3</v>
      </c>
      <c r="DH483" t="s">
        <v>3</v>
      </c>
      <c r="DI483" t="s">
        <v>3</v>
      </c>
      <c r="DJ483" t="s">
        <v>205</v>
      </c>
      <c r="DK483" t="s">
        <v>3</v>
      </c>
      <c r="DL483" t="s">
        <v>3</v>
      </c>
      <c r="DM483" t="s">
        <v>3</v>
      </c>
      <c r="DN483">
        <v>123</v>
      </c>
      <c r="DO483">
        <v>75</v>
      </c>
      <c r="DP483">
        <v>1</v>
      </c>
      <c r="DQ483">
        <v>1</v>
      </c>
      <c r="DU483">
        <v>1013</v>
      </c>
      <c r="DV483" t="s">
        <v>51</v>
      </c>
      <c r="DW483" t="str">
        <f>'1.Лок.смета.и.Акт'!D77</f>
        <v>100 м2 покрытия</v>
      </c>
      <c r="DX483">
        <v>1</v>
      </c>
      <c r="DZ483" t="s">
        <v>3</v>
      </c>
      <c r="EA483" t="s">
        <v>3</v>
      </c>
      <c r="EB483" t="s">
        <v>3</v>
      </c>
      <c r="EC483" t="s">
        <v>3</v>
      </c>
      <c r="EE483">
        <v>54328965</v>
      </c>
      <c r="EF483">
        <v>2</v>
      </c>
      <c r="EG483" t="s">
        <v>21</v>
      </c>
      <c r="EH483">
        <v>0</v>
      </c>
      <c r="EI483" t="s">
        <v>3</v>
      </c>
      <c r="EJ483">
        <v>1</v>
      </c>
      <c r="EK483">
        <v>11001</v>
      </c>
      <c r="EL483" t="s">
        <v>22</v>
      </c>
      <c r="EM483" t="s">
        <v>23</v>
      </c>
      <c r="EO483" t="s">
        <v>3</v>
      </c>
      <c r="EQ483">
        <v>1441792</v>
      </c>
      <c r="ER483">
        <v>975.28</v>
      </c>
      <c r="ES483">
        <v>24.72</v>
      </c>
      <c r="ET483">
        <v>218.19</v>
      </c>
      <c r="EU483">
        <v>21.19</v>
      </c>
      <c r="EV483">
        <v>732.37</v>
      </c>
      <c r="EW483" t="e">
        <f>'1.Лок.смета.и.Акт'!#REF!</f>
        <v>#REF!</v>
      </c>
      <c r="EX483">
        <v>2.09</v>
      </c>
      <c r="EY483">
        <v>1</v>
      </c>
      <c r="FQ483">
        <v>0</v>
      </c>
      <c r="FR483">
        <f t="shared" si="412"/>
        <v>0</v>
      </c>
      <c r="FS483">
        <v>0</v>
      </c>
      <c r="FX483">
        <v>123</v>
      </c>
      <c r="FY483">
        <v>75</v>
      </c>
      <c r="GA483" t="s">
        <v>3</v>
      </c>
      <c r="GD483">
        <v>1</v>
      </c>
      <c r="GF483">
        <v>313629197</v>
      </c>
      <c r="GG483">
        <v>2</v>
      </c>
      <c r="GH483">
        <v>1</v>
      </c>
      <c r="GI483">
        <v>2</v>
      </c>
      <c r="GJ483">
        <v>0</v>
      </c>
      <c r="GK483">
        <v>0</v>
      </c>
      <c r="GL483">
        <f t="shared" si="413"/>
        <v>0</v>
      </c>
      <c r="GM483" t="e">
        <f t="shared" si="414"/>
        <v>#REF!</v>
      </c>
      <c r="GN483" t="e">
        <f t="shared" si="415"/>
        <v>#REF!</v>
      </c>
      <c r="GO483">
        <f t="shared" si="416"/>
        <v>0</v>
      </c>
      <c r="GP483">
        <f t="shared" si="417"/>
        <v>0</v>
      </c>
      <c r="GR483">
        <v>0</v>
      </c>
      <c r="GS483">
        <v>3</v>
      </c>
      <c r="GT483">
        <v>0</v>
      </c>
      <c r="GU483" t="s">
        <v>3</v>
      </c>
      <c r="GV483">
        <f t="shared" si="421"/>
        <v>0</v>
      </c>
      <c r="GW483">
        <v>1015.2</v>
      </c>
      <c r="GX483">
        <f t="shared" si="419"/>
        <v>0</v>
      </c>
      <c r="HA483">
        <v>0</v>
      </c>
      <c r="HB483">
        <v>0</v>
      </c>
      <c r="HC483">
        <f t="shared" si="420"/>
        <v>0</v>
      </c>
      <c r="HE483" t="s">
        <v>3</v>
      </c>
      <c r="HF483" t="s">
        <v>3</v>
      </c>
      <c r="HM483" t="s">
        <v>3</v>
      </c>
      <c r="HN483" t="s">
        <v>24</v>
      </c>
      <c r="HO483" t="s">
        <v>25</v>
      </c>
      <c r="HP483" t="s">
        <v>22</v>
      </c>
      <c r="HQ483" t="s">
        <v>22</v>
      </c>
      <c r="IK483">
        <v>0</v>
      </c>
    </row>
    <row r="484" spans="1:255" x14ac:dyDescent="0.2">
      <c r="A484" s="2">
        <v>18</v>
      </c>
      <c r="B484" s="2">
        <v>1</v>
      </c>
      <c r="C484" s="2">
        <v>397</v>
      </c>
      <c r="D484" s="2"/>
      <c r="E484" s="2" t="s">
        <v>312</v>
      </c>
      <c r="F484" s="2" t="s">
        <v>82</v>
      </c>
      <c r="G484" s="2" t="s">
        <v>83</v>
      </c>
      <c r="H484" s="2" t="s">
        <v>40</v>
      </c>
      <c r="I484" s="2">
        <f>I482*J484</f>
        <v>0.13600000000000001</v>
      </c>
      <c r="J484" s="2">
        <v>2</v>
      </c>
      <c r="K484" s="2">
        <v>2</v>
      </c>
      <c r="L484" s="2">
        <v>0.27200000000000002</v>
      </c>
      <c r="M484" s="2">
        <v>0</v>
      </c>
      <c r="N484" s="2">
        <f t="shared" si="383"/>
        <v>0.27200000000000002</v>
      </c>
      <c r="O484" s="2">
        <f t="shared" si="384"/>
        <v>1</v>
      </c>
      <c r="P484" s="2">
        <f t="shared" si="385"/>
        <v>1</v>
      </c>
      <c r="Q484" s="2">
        <f t="shared" si="386"/>
        <v>0</v>
      </c>
      <c r="R484" s="2">
        <f t="shared" si="387"/>
        <v>0</v>
      </c>
      <c r="S484" s="2">
        <f t="shared" si="388"/>
        <v>0</v>
      </c>
      <c r="T484" s="2">
        <f t="shared" si="389"/>
        <v>0</v>
      </c>
      <c r="U484" s="2">
        <f t="shared" si="390"/>
        <v>0</v>
      </c>
      <c r="V484" s="2">
        <f t="shared" si="391"/>
        <v>0</v>
      </c>
      <c r="W484" s="2">
        <f t="shared" si="392"/>
        <v>0</v>
      </c>
      <c r="X484" s="2">
        <f t="shared" si="393"/>
        <v>0</v>
      </c>
      <c r="Y484" s="2">
        <f t="shared" si="394"/>
        <v>0</v>
      </c>
      <c r="Z484" s="2"/>
      <c r="AA484" s="2">
        <v>69726971</v>
      </c>
      <c r="AB484" s="2">
        <f t="shared" si="395"/>
        <v>7.14</v>
      </c>
      <c r="AC484" s="2">
        <f>ROUND((ES484),2)</f>
        <v>7.14</v>
      </c>
      <c r="AD484" s="2">
        <f t="shared" ref="AD484:AD499" si="424">ROUND((((ET484)-(EU484))+AE484),2)</f>
        <v>0</v>
      </c>
      <c r="AE484" s="2">
        <f t="shared" ref="AE484:AE499" si="425">ROUND((EU484),2)</f>
        <v>0</v>
      </c>
      <c r="AF484" s="2">
        <f t="shared" si="422"/>
        <v>0</v>
      </c>
      <c r="AG484" s="2">
        <f t="shared" si="399"/>
        <v>0</v>
      </c>
      <c r="AH484" s="2">
        <f t="shared" si="423"/>
        <v>0</v>
      </c>
      <c r="AI484" s="2">
        <f t="shared" ref="AI484:AI499" si="426">(EX484)</f>
        <v>0</v>
      </c>
      <c r="AJ484" s="2">
        <f t="shared" si="402"/>
        <v>0</v>
      </c>
      <c r="AK484" s="2">
        <v>7.14</v>
      </c>
      <c r="AL484" s="2">
        <v>7.14</v>
      </c>
      <c r="AM484" s="2">
        <v>0</v>
      </c>
      <c r="AN484" s="2">
        <v>0</v>
      </c>
      <c r="AO484" s="2">
        <v>0</v>
      </c>
      <c r="AP484" s="2">
        <v>0</v>
      </c>
      <c r="AQ484" s="2">
        <v>0</v>
      </c>
      <c r="AR484" s="2">
        <v>0</v>
      </c>
      <c r="AS484" s="2">
        <v>0</v>
      </c>
      <c r="AT484" s="2">
        <v>0</v>
      </c>
      <c r="AU484" s="2">
        <v>0</v>
      </c>
      <c r="AV484" s="2">
        <v>1</v>
      </c>
      <c r="AW484" s="2">
        <v>1</v>
      </c>
      <c r="AX484" s="2"/>
      <c r="AY484" s="2"/>
      <c r="AZ484" s="2">
        <v>1</v>
      </c>
      <c r="BA484" s="2">
        <v>1</v>
      </c>
      <c r="BB484" s="2">
        <v>1</v>
      </c>
      <c r="BC484" s="2">
        <v>1</v>
      </c>
      <c r="BD484" s="2" t="s">
        <v>3</v>
      </c>
      <c r="BE484" s="2" t="s">
        <v>3</v>
      </c>
      <c r="BF484" s="2" t="s">
        <v>3</v>
      </c>
      <c r="BG484" s="2" t="s">
        <v>3</v>
      </c>
      <c r="BH484" s="2">
        <v>3</v>
      </c>
      <c r="BI484" s="2">
        <v>1</v>
      </c>
      <c r="BJ484" s="2" t="s">
        <v>194</v>
      </c>
      <c r="BK484" s="2"/>
      <c r="BL484" s="2"/>
      <c r="BM484" s="2">
        <v>500001</v>
      </c>
      <c r="BN484" s="2">
        <v>0</v>
      </c>
      <c r="BO484" s="2" t="s">
        <v>3</v>
      </c>
      <c r="BP484" s="2">
        <v>0</v>
      </c>
      <c r="BQ484" s="2">
        <v>8</v>
      </c>
      <c r="BR484" s="2">
        <v>0</v>
      </c>
      <c r="BS484" s="2">
        <v>1</v>
      </c>
      <c r="BT484" s="2">
        <v>1</v>
      </c>
      <c r="BU484" s="2">
        <v>1</v>
      </c>
      <c r="BV484" s="2">
        <v>1</v>
      </c>
      <c r="BW484" s="2">
        <v>1</v>
      </c>
      <c r="BX484" s="2">
        <v>1</v>
      </c>
      <c r="BY484" s="2" t="s">
        <v>3</v>
      </c>
      <c r="BZ484" s="2">
        <v>0</v>
      </c>
      <c r="CA484" s="2">
        <v>0</v>
      </c>
      <c r="CB484" s="2" t="s">
        <v>3</v>
      </c>
      <c r="CC484" s="2"/>
      <c r="CD484" s="2"/>
      <c r="CE484" s="2">
        <v>0</v>
      </c>
      <c r="CF484" s="2">
        <v>0</v>
      </c>
      <c r="CG484" s="2">
        <v>0</v>
      </c>
      <c r="CH484" s="2">
        <v>41</v>
      </c>
      <c r="CI484" s="2">
        <v>1</v>
      </c>
      <c r="CJ484" s="2">
        <v>0</v>
      </c>
      <c r="CK484" s="2">
        <v>0</v>
      </c>
      <c r="CL484" s="2">
        <v>0</v>
      </c>
      <c r="CM484" s="2">
        <v>0</v>
      </c>
      <c r="CN484" s="2" t="s">
        <v>3</v>
      </c>
      <c r="CO484" s="2">
        <v>0</v>
      </c>
      <c r="CP484" s="2">
        <f t="shared" si="403"/>
        <v>1</v>
      </c>
      <c r="CQ484" s="2">
        <f t="shared" si="404"/>
        <v>7.14</v>
      </c>
      <c r="CR484" s="2">
        <f t="shared" si="405"/>
        <v>0</v>
      </c>
      <c r="CS484" s="2">
        <f t="shared" si="406"/>
        <v>0</v>
      </c>
      <c r="CT484" s="2">
        <f t="shared" si="407"/>
        <v>0</v>
      </c>
      <c r="CU484" s="2">
        <f t="shared" si="408"/>
        <v>0</v>
      </c>
      <c r="CV484" s="2">
        <f t="shared" si="409"/>
        <v>0</v>
      </c>
      <c r="CW484" s="2">
        <f t="shared" si="410"/>
        <v>0</v>
      </c>
      <c r="CX484" s="2">
        <f t="shared" si="411"/>
        <v>0</v>
      </c>
      <c r="CY484" s="2">
        <f>(((S484+R484)*AT484)/100)</f>
        <v>0</v>
      </c>
      <c r="CZ484" s="2">
        <f>(((S484+R484)*AU484)/100)</f>
        <v>0</v>
      </c>
      <c r="DA484" s="2"/>
      <c r="DB484" s="2"/>
      <c r="DC484" s="2" t="s">
        <v>3</v>
      </c>
      <c r="DD484" s="2" t="s">
        <v>3</v>
      </c>
      <c r="DE484" s="2" t="s">
        <v>3</v>
      </c>
      <c r="DF484" s="2" t="s">
        <v>3</v>
      </c>
      <c r="DG484" s="2" t="s">
        <v>3</v>
      </c>
      <c r="DH484" s="2" t="s">
        <v>3</v>
      </c>
      <c r="DI484" s="2" t="s">
        <v>3</v>
      </c>
      <c r="DJ484" s="2" t="s">
        <v>3</v>
      </c>
      <c r="DK484" s="2" t="s">
        <v>3</v>
      </c>
      <c r="DL484" s="2" t="s">
        <v>3</v>
      </c>
      <c r="DM484" s="2" t="s">
        <v>3</v>
      </c>
      <c r="DN484" s="2">
        <v>0</v>
      </c>
      <c r="DO484" s="2">
        <v>0</v>
      </c>
      <c r="DP484" s="2">
        <v>1</v>
      </c>
      <c r="DQ484" s="2">
        <v>1</v>
      </c>
      <c r="DR484" s="2"/>
      <c r="DS484" s="2"/>
      <c r="DT484" s="2"/>
      <c r="DU484" s="2">
        <v>1007</v>
      </c>
      <c r="DV484" s="2" t="s">
        <v>40</v>
      </c>
      <c r="DW484" s="2" t="s">
        <v>40</v>
      </c>
      <c r="DX484" s="2">
        <v>1</v>
      </c>
      <c r="DY484" s="2"/>
      <c r="DZ484" s="2" t="s">
        <v>3</v>
      </c>
      <c r="EA484" s="2" t="s">
        <v>3</v>
      </c>
      <c r="EB484" s="2" t="s">
        <v>3</v>
      </c>
      <c r="EC484" s="2" t="s">
        <v>3</v>
      </c>
      <c r="ED484" s="2"/>
      <c r="EE484" s="2">
        <v>54328897</v>
      </c>
      <c r="EF484" s="2">
        <v>8</v>
      </c>
      <c r="EG484" s="2" t="s">
        <v>31</v>
      </c>
      <c r="EH484" s="2">
        <v>0</v>
      </c>
      <c r="EI484" s="2" t="s">
        <v>3</v>
      </c>
      <c r="EJ484" s="2">
        <v>1</v>
      </c>
      <c r="EK484" s="2">
        <v>500001</v>
      </c>
      <c r="EL484" s="2" t="s">
        <v>32</v>
      </c>
      <c r="EM484" s="2" t="s">
        <v>33</v>
      </c>
      <c r="EN484" s="2"/>
      <c r="EO484" s="2" t="s">
        <v>3</v>
      </c>
      <c r="EP484" s="2"/>
      <c r="EQ484" s="2">
        <v>0</v>
      </c>
      <c r="ER484" s="2">
        <v>7.14</v>
      </c>
      <c r="ES484" s="2">
        <v>7.14</v>
      </c>
      <c r="ET484" s="2">
        <v>0</v>
      </c>
      <c r="EU484" s="2">
        <v>0</v>
      </c>
      <c r="EV484" s="2">
        <v>0</v>
      </c>
      <c r="EW484" s="2">
        <v>0</v>
      </c>
      <c r="EX484" s="2">
        <v>0</v>
      </c>
      <c r="EY484" s="2"/>
      <c r="EZ484" s="2"/>
      <c r="FA484" s="2"/>
      <c r="FB484" s="2"/>
      <c r="FC484" s="2"/>
      <c r="FD484" s="2"/>
      <c r="FE484" s="2"/>
      <c r="FF484" s="2"/>
      <c r="FG484" s="2"/>
      <c r="FH484" s="2"/>
      <c r="FI484" s="2"/>
      <c r="FJ484" s="2"/>
      <c r="FK484" s="2"/>
      <c r="FL484" s="2"/>
      <c r="FM484" s="2"/>
      <c r="FN484" s="2"/>
      <c r="FO484" s="2"/>
      <c r="FP484" s="2"/>
      <c r="FQ484" s="2">
        <v>0</v>
      </c>
      <c r="FR484" s="2">
        <f t="shared" si="412"/>
        <v>0</v>
      </c>
      <c r="FS484" s="2">
        <v>0</v>
      </c>
      <c r="FT484" s="2"/>
      <c r="FU484" s="2"/>
      <c r="FV484" s="2"/>
      <c r="FW484" s="2"/>
      <c r="FX484" s="2">
        <v>0</v>
      </c>
      <c r="FY484" s="2">
        <v>0</v>
      </c>
      <c r="FZ484" s="2"/>
      <c r="GA484" s="2" t="s">
        <v>3</v>
      </c>
      <c r="GB484" s="2"/>
      <c r="GC484" s="2"/>
      <c r="GD484" s="2">
        <v>1</v>
      </c>
      <c r="GE484" s="2"/>
      <c r="GF484" s="2">
        <v>1967222743</v>
      </c>
      <c r="GG484" s="2">
        <v>2</v>
      </c>
      <c r="GH484" s="2">
        <v>1</v>
      </c>
      <c r="GI484" s="2">
        <v>-2</v>
      </c>
      <c r="GJ484" s="2">
        <v>0</v>
      </c>
      <c r="GK484" s="2">
        <v>0</v>
      </c>
      <c r="GL484" s="2">
        <f t="shared" si="413"/>
        <v>0</v>
      </c>
      <c r="GM484" s="2">
        <f t="shared" si="414"/>
        <v>1</v>
      </c>
      <c r="GN484" s="2">
        <f t="shared" si="415"/>
        <v>1</v>
      </c>
      <c r="GO484" s="2">
        <f t="shared" si="416"/>
        <v>0</v>
      </c>
      <c r="GP484" s="2">
        <f t="shared" si="417"/>
        <v>0</v>
      </c>
      <c r="GQ484" s="2"/>
      <c r="GR484" s="2">
        <v>0</v>
      </c>
      <c r="GS484" s="2">
        <v>3</v>
      </c>
      <c r="GT484" s="2">
        <v>0</v>
      </c>
      <c r="GU484" s="2" t="s">
        <v>3</v>
      </c>
      <c r="GV484" s="2">
        <f t="shared" si="421"/>
        <v>0</v>
      </c>
      <c r="GW484" s="2">
        <v>1</v>
      </c>
      <c r="GX484" s="2">
        <f t="shared" si="419"/>
        <v>0</v>
      </c>
      <c r="GY484" s="2"/>
      <c r="GZ484" s="2"/>
      <c r="HA484" s="2">
        <v>0</v>
      </c>
      <c r="HB484" s="2">
        <v>0</v>
      </c>
      <c r="HC484" s="2">
        <f t="shared" si="420"/>
        <v>0</v>
      </c>
      <c r="HD484" s="2"/>
      <c r="HE484" s="2" t="s">
        <v>3</v>
      </c>
      <c r="HF484" s="2" t="s">
        <v>3</v>
      </c>
      <c r="HG484" s="2"/>
      <c r="HH484" s="2"/>
      <c r="HI484" s="2"/>
      <c r="HJ484" s="2"/>
      <c r="HK484" s="2"/>
      <c r="HL484" s="2"/>
      <c r="HM484" s="2" t="s">
        <v>3</v>
      </c>
      <c r="HN484" s="2" t="s">
        <v>3</v>
      </c>
      <c r="HO484" s="2" t="s">
        <v>3</v>
      </c>
      <c r="HP484" s="2" t="s">
        <v>3</v>
      </c>
      <c r="HQ484" s="2" t="s">
        <v>3</v>
      </c>
      <c r="HR484" s="2"/>
      <c r="HS484" s="2"/>
      <c r="HT484" s="2"/>
      <c r="HU484" s="2"/>
      <c r="HV484" s="2"/>
      <c r="HW484" s="2"/>
      <c r="HX484" s="2"/>
      <c r="HY484" s="2"/>
      <c r="HZ484" s="2"/>
      <c r="IA484" s="2"/>
      <c r="IB484" s="2"/>
      <c r="IC484" s="2"/>
      <c r="ID484" s="2"/>
      <c r="IE484" s="2"/>
      <c r="IF484" s="2"/>
      <c r="IG484" s="2"/>
      <c r="IH484" s="2"/>
      <c r="II484" s="2"/>
      <c r="IJ484" s="2"/>
      <c r="IK484" s="2">
        <v>0</v>
      </c>
      <c r="IL484" s="2"/>
      <c r="IM484" s="2"/>
      <c r="IN484" s="2"/>
      <c r="IO484" s="2"/>
      <c r="IP484" s="2"/>
      <c r="IQ484" s="2"/>
      <c r="IR484" s="2"/>
      <c r="IS484" s="2"/>
      <c r="IT484" s="2"/>
      <c r="IU484" s="2"/>
    </row>
    <row r="485" spans="1:255" x14ac:dyDescent="0.2">
      <c r="A485">
        <v>18</v>
      </c>
      <c r="B485">
        <v>1</v>
      </c>
      <c r="C485">
        <v>402</v>
      </c>
      <c r="E485" t="s">
        <v>312</v>
      </c>
      <c r="F485" t="e">
        <f>'1.Лок.смета.и.Акт'!#REF!</f>
        <v>#REF!</v>
      </c>
      <c r="G485" t="s">
        <v>83</v>
      </c>
      <c r="H485" t="s">
        <v>40</v>
      </c>
      <c r="I485">
        <f>I483*J485</f>
        <v>0.13600000000000001</v>
      </c>
      <c r="J485">
        <v>2</v>
      </c>
      <c r="K485">
        <v>2</v>
      </c>
      <c r="L485">
        <v>0.27200000000000002</v>
      </c>
      <c r="M485">
        <v>0</v>
      </c>
      <c r="N485">
        <f t="shared" si="383"/>
        <v>0.27200000000000002</v>
      </c>
      <c r="O485">
        <f t="shared" si="384"/>
        <v>2</v>
      </c>
      <c r="P485">
        <f t="shared" si="385"/>
        <v>2</v>
      </c>
      <c r="Q485">
        <f t="shared" si="386"/>
        <v>0</v>
      </c>
      <c r="R485">
        <f t="shared" si="387"/>
        <v>0</v>
      </c>
      <c r="S485">
        <f t="shared" si="388"/>
        <v>0</v>
      </c>
      <c r="T485">
        <f t="shared" si="389"/>
        <v>0</v>
      </c>
      <c r="U485">
        <f t="shared" si="390"/>
        <v>0</v>
      </c>
      <c r="V485">
        <f t="shared" si="391"/>
        <v>0</v>
      </c>
      <c r="W485">
        <f t="shared" si="392"/>
        <v>0</v>
      </c>
      <c r="X485">
        <f t="shared" si="393"/>
        <v>0</v>
      </c>
      <c r="Y485">
        <f t="shared" si="394"/>
        <v>0</v>
      </c>
      <c r="AA485">
        <v>69726884</v>
      </c>
      <c r="AB485">
        <f t="shared" si="395"/>
        <v>1.97</v>
      </c>
      <c r="AC485">
        <f>ROUND((ES485),2)</f>
        <v>1.97</v>
      </c>
      <c r="AD485">
        <f t="shared" si="424"/>
        <v>0</v>
      </c>
      <c r="AE485">
        <f t="shared" si="425"/>
        <v>0</v>
      </c>
      <c r="AF485">
        <f t="shared" si="422"/>
        <v>0</v>
      </c>
      <c r="AG485">
        <f t="shared" si="399"/>
        <v>0</v>
      </c>
      <c r="AH485">
        <f t="shared" si="423"/>
        <v>0</v>
      </c>
      <c r="AI485">
        <f t="shared" si="426"/>
        <v>0</v>
      </c>
      <c r="AJ485">
        <f t="shared" si="402"/>
        <v>0</v>
      </c>
      <c r="AK485">
        <v>1.97</v>
      </c>
      <c r="AL485">
        <v>1.97</v>
      </c>
      <c r="AM485">
        <v>0</v>
      </c>
      <c r="AN485">
        <v>0</v>
      </c>
      <c r="AO485">
        <v>0</v>
      </c>
      <c r="AP485">
        <v>0</v>
      </c>
      <c r="AQ485">
        <v>0</v>
      </c>
      <c r="AR485">
        <v>0</v>
      </c>
      <c r="AS485">
        <v>0</v>
      </c>
      <c r="AT485">
        <v>0</v>
      </c>
      <c r="AU485">
        <v>0</v>
      </c>
      <c r="AV485">
        <v>1</v>
      </c>
      <c r="AW485">
        <v>1</v>
      </c>
      <c r="AZ485">
        <v>1</v>
      </c>
      <c r="BA485">
        <v>1</v>
      </c>
      <c r="BB485">
        <v>1</v>
      </c>
      <c r="BC485">
        <v>7.56</v>
      </c>
      <c r="BD485" t="s">
        <v>3</v>
      </c>
      <c r="BE485" t="s">
        <v>3</v>
      </c>
      <c r="BF485" t="s">
        <v>3</v>
      </c>
      <c r="BG485" t="s">
        <v>3</v>
      </c>
      <c r="BH485">
        <v>3</v>
      </c>
      <c r="BI485">
        <v>1</v>
      </c>
      <c r="BJ485" t="s">
        <v>194</v>
      </c>
      <c r="BM485">
        <v>500001</v>
      </c>
      <c r="BN485">
        <v>0</v>
      </c>
      <c r="BO485" t="s">
        <v>3</v>
      </c>
      <c r="BP485">
        <v>0</v>
      </c>
      <c r="BQ485">
        <v>8</v>
      </c>
      <c r="BR485">
        <v>0</v>
      </c>
      <c r="BS485">
        <v>1</v>
      </c>
      <c r="BT485">
        <v>1</v>
      </c>
      <c r="BU485">
        <v>1</v>
      </c>
      <c r="BV485">
        <v>1</v>
      </c>
      <c r="BW485">
        <v>1</v>
      </c>
      <c r="BX485">
        <v>1</v>
      </c>
      <c r="BY485" t="s">
        <v>3</v>
      </c>
      <c r="BZ485">
        <v>0</v>
      </c>
      <c r="CA485">
        <v>0</v>
      </c>
      <c r="CB485" t="s">
        <v>3</v>
      </c>
      <c r="CE485">
        <v>0</v>
      </c>
      <c r="CF485">
        <v>0</v>
      </c>
      <c r="CG485">
        <v>0</v>
      </c>
      <c r="CH485">
        <v>41</v>
      </c>
      <c r="CI485">
        <v>1</v>
      </c>
      <c r="CJ485">
        <v>0</v>
      </c>
      <c r="CK485">
        <v>0</v>
      </c>
      <c r="CL485">
        <v>0</v>
      </c>
      <c r="CM485">
        <v>0</v>
      </c>
      <c r="CN485" t="s">
        <v>3</v>
      </c>
      <c r="CO485">
        <v>0</v>
      </c>
      <c r="CP485">
        <f t="shared" si="403"/>
        <v>2</v>
      </c>
      <c r="CQ485">
        <f t="shared" si="404"/>
        <v>14.893199999999998</v>
      </c>
      <c r="CR485">
        <f t="shared" si="405"/>
        <v>0</v>
      </c>
      <c r="CS485">
        <f t="shared" si="406"/>
        <v>0</v>
      </c>
      <c r="CT485">
        <f t="shared" si="407"/>
        <v>0</v>
      </c>
      <c r="CU485">
        <f t="shared" si="408"/>
        <v>0</v>
      </c>
      <c r="CV485">
        <f t="shared" si="409"/>
        <v>0</v>
      </c>
      <c r="CW485">
        <f t="shared" si="410"/>
        <v>0</v>
      </c>
      <c r="CX485">
        <f t="shared" si="411"/>
        <v>0</v>
      </c>
      <c r="CY485">
        <f>(S485+R485)*(BZ485/100)</f>
        <v>0</v>
      </c>
      <c r="CZ485">
        <f>(S485+R485)*(CA485/100)</f>
        <v>0</v>
      </c>
      <c r="DC485" t="s">
        <v>3</v>
      </c>
      <c r="DD485" t="s">
        <v>3</v>
      </c>
      <c r="DE485" t="s">
        <v>3</v>
      </c>
      <c r="DF485" t="s">
        <v>3</v>
      </c>
      <c r="DG485" t="s">
        <v>3</v>
      </c>
      <c r="DH485" t="s">
        <v>3</v>
      </c>
      <c r="DI485" t="s">
        <v>3</v>
      </c>
      <c r="DJ485" t="s">
        <v>3</v>
      </c>
      <c r="DK485" t="s">
        <v>3</v>
      </c>
      <c r="DL485" t="s">
        <v>3</v>
      </c>
      <c r="DM485" t="s">
        <v>3</v>
      </c>
      <c r="DN485">
        <v>0</v>
      </c>
      <c r="DO485">
        <v>0</v>
      </c>
      <c r="DP485">
        <v>1</v>
      </c>
      <c r="DQ485">
        <v>1</v>
      </c>
      <c r="DU485">
        <v>1007</v>
      </c>
      <c r="DV485" t="s">
        <v>40</v>
      </c>
      <c r="DW485" t="e">
        <f>'1.Лок.смета.и.Акт'!#REF!</f>
        <v>#REF!</v>
      </c>
      <c r="DX485">
        <v>1</v>
      </c>
      <c r="DZ485" t="s">
        <v>3</v>
      </c>
      <c r="EA485" t="s">
        <v>3</v>
      </c>
      <c r="EB485" t="s">
        <v>3</v>
      </c>
      <c r="EC485" t="s">
        <v>3</v>
      </c>
      <c r="EE485">
        <v>54328897</v>
      </c>
      <c r="EF485">
        <v>8</v>
      </c>
      <c r="EG485" t="s">
        <v>31</v>
      </c>
      <c r="EH485">
        <v>0</v>
      </c>
      <c r="EI485" t="s">
        <v>3</v>
      </c>
      <c r="EJ485">
        <v>1</v>
      </c>
      <c r="EK485">
        <v>500001</v>
      </c>
      <c r="EL485" t="s">
        <v>32</v>
      </c>
      <c r="EM485" t="s">
        <v>33</v>
      </c>
      <c r="EO485" t="s">
        <v>3</v>
      </c>
      <c r="EQ485">
        <v>0</v>
      </c>
      <c r="ER485">
        <v>14.19</v>
      </c>
      <c r="ES485">
        <v>1.97</v>
      </c>
      <c r="ET485">
        <v>0</v>
      </c>
      <c r="EU485">
        <v>0</v>
      </c>
      <c r="EV485">
        <v>0</v>
      </c>
      <c r="EW485">
        <v>0</v>
      </c>
      <c r="EX485">
        <v>0</v>
      </c>
      <c r="EZ485">
        <v>5</v>
      </c>
      <c r="FC485">
        <v>0</v>
      </c>
      <c r="FD485">
        <v>18</v>
      </c>
      <c r="FF485">
        <v>14.19</v>
      </c>
      <c r="FQ485">
        <v>0</v>
      </c>
      <c r="FR485">
        <f t="shared" si="412"/>
        <v>0</v>
      </c>
      <c r="FS485">
        <v>0</v>
      </c>
      <c r="FX485">
        <v>0</v>
      </c>
      <c r="FY485">
        <v>0</v>
      </c>
      <c r="GA485" t="s">
        <v>85</v>
      </c>
      <c r="GD485">
        <v>1</v>
      </c>
      <c r="GF485">
        <v>1967222743</v>
      </c>
      <c r="GG485">
        <v>2</v>
      </c>
      <c r="GH485">
        <v>3</v>
      </c>
      <c r="GI485">
        <v>5</v>
      </c>
      <c r="GJ485">
        <v>0</v>
      </c>
      <c r="GK485">
        <v>0</v>
      </c>
      <c r="GL485">
        <f t="shared" si="413"/>
        <v>0</v>
      </c>
      <c r="GM485">
        <f t="shared" si="414"/>
        <v>2</v>
      </c>
      <c r="GN485">
        <f t="shared" si="415"/>
        <v>2</v>
      </c>
      <c r="GO485">
        <f t="shared" si="416"/>
        <v>0</v>
      </c>
      <c r="GP485">
        <f t="shared" si="417"/>
        <v>0</v>
      </c>
      <c r="GR485">
        <v>1</v>
      </c>
      <c r="GS485">
        <v>1</v>
      </c>
      <c r="GT485">
        <v>0</v>
      </c>
      <c r="GU485" t="s">
        <v>3</v>
      </c>
      <c r="GV485">
        <f t="shared" si="421"/>
        <v>0</v>
      </c>
      <c r="GW485">
        <v>1</v>
      </c>
      <c r="GX485">
        <f t="shared" si="419"/>
        <v>0</v>
      </c>
      <c r="HA485">
        <v>0</v>
      </c>
      <c r="HB485">
        <v>0</v>
      </c>
      <c r="HC485">
        <f t="shared" si="420"/>
        <v>0</v>
      </c>
      <c r="HE485" t="s">
        <v>35</v>
      </c>
      <c r="HF485" t="s">
        <v>36</v>
      </c>
      <c r="HM485" t="s">
        <v>3</v>
      </c>
      <c r="HN485" t="s">
        <v>3</v>
      </c>
      <c r="HO485" t="s">
        <v>3</v>
      </c>
      <c r="HP485" t="s">
        <v>3</v>
      </c>
      <c r="HQ485" t="s">
        <v>3</v>
      </c>
      <c r="IK485">
        <v>0</v>
      </c>
    </row>
    <row r="486" spans="1:255" x14ac:dyDescent="0.2">
      <c r="A486" s="2">
        <v>17</v>
      </c>
      <c r="B486" s="2">
        <v>1</v>
      </c>
      <c r="C486" s="2">
        <f>ROW(SmtRes!A414)</f>
        <v>414</v>
      </c>
      <c r="D486" s="2">
        <f>ROW(EtalonRes!A419)</f>
        <v>419</v>
      </c>
      <c r="E486" s="2" t="s">
        <v>313</v>
      </c>
      <c r="F486" s="2" t="s">
        <v>49</v>
      </c>
      <c r="G486" s="2" t="s">
        <v>314</v>
      </c>
      <c r="H486" s="2" t="s">
        <v>51</v>
      </c>
      <c r="I486" s="2">
        <v>0</v>
      </c>
      <c r="J486" s="2">
        <v>0</v>
      </c>
      <c r="K486" s="2">
        <v>0</v>
      </c>
      <c r="L486" s="2">
        <v>0.13600000000000001</v>
      </c>
      <c r="M486" s="2">
        <v>0</v>
      </c>
      <c r="N486" s="2">
        <f t="shared" si="383"/>
        <v>0.13600000000000001</v>
      </c>
      <c r="O486" s="2">
        <f t="shared" si="384"/>
        <v>0</v>
      </c>
      <c r="P486" s="2">
        <f t="shared" si="385"/>
        <v>0</v>
      </c>
      <c r="Q486" s="2">
        <f t="shared" si="386"/>
        <v>0</v>
      </c>
      <c r="R486" s="2">
        <f t="shared" si="387"/>
        <v>0</v>
      </c>
      <c r="S486" s="2">
        <f t="shared" si="388"/>
        <v>0</v>
      </c>
      <c r="T486" s="2">
        <f t="shared" si="389"/>
        <v>0</v>
      </c>
      <c r="U486" s="2">
        <f t="shared" si="390"/>
        <v>0</v>
      </c>
      <c r="V486" s="2">
        <f t="shared" si="391"/>
        <v>0</v>
      </c>
      <c r="W486" s="2">
        <f t="shared" si="392"/>
        <v>0</v>
      </c>
      <c r="X486" s="2">
        <f t="shared" si="393"/>
        <v>0</v>
      </c>
      <c r="Y486" s="2">
        <f t="shared" si="394"/>
        <v>0</v>
      </c>
      <c r="Z486" s="2"/>
      <c r="AA486" s="2">
        <v>69726971</v>
      </c>
      <c r="AB486" s="2">
        <f t="shared" si="395"/>
        <v>1205.75</v>
      </c>
      <c r="AC486" s="2">
        <f>ROUND((ES486+(SUM(SmtRes!BC403:'SmtRes'!BC414)+SUM(EtalonRes!AL409:'EtalonRes'!AL419))),2)</f>
        <v>0</v>
      </c>
      <c r="AD486" s="2">
        <f t="shared" si="424"/>
        <v>149.29</v>
      </c>
      <c r="AE486" s="2">
        <f t="shared" si="425"/>
        <v>50.77</v>
      </c>
      <c r="AF486" s="2">
        <f t="shared" si="422"/>
        <v>1056.46</v>
      </c>
      <c r="AG486" s="2">
        <f t="shared" si="399"/>
        <v>0</v>
      </c>
      <c r="AH486" s="2">
        <f t="shared" si="423"/>
        <v>119.78</v>
      </c>
      <c r="AI486" s="2">
        <f t="shared" si="426"/>
        <v>4.22</v>
      </c>
      <c r="AJ486" s="2">
        <f t="shared" si="402"/>
        <v>0</v>
      </c>
      <c r="AK486" s="2">
        <v>9112.3799999999992</v>
      </c>
      <c r="AL486" s="2">
        <v>7906.63</v>
      </c>
      <c r="AM486" s="2">
        <v>149.29</v>
      </c>
      <c r="AN486" s="2">
        <v>50.77</v>
      </c>
      <c r="AO486" s="2">
        <v>1056.46</v>
      </c>
      <c r="AP486" s="2">
        <v>0</v>
      </c>
      <c r="AQ486" s="2">
        <v>119.78</v>
      </c>
      <c r="AR486" s="2">
        <v>4.22</v>
      </c>
      <c r="AS486" s="2">
        <v>0</v>
      </c>
      <c r="AT486" s="2">
        <v>123</v>
      </c>
      <c r="AU486" s="2">
        <v>75</v>
      </c>
      <c r="AV486" s="2">
        <v>1</v>
      </c>
      <c r="AW486" s="2">
        <v>1</v>
      </c>
      <c r="AX486" s="2"/>
      <c r="AY486" s="2"/>
      <c r="AZ486" s="2">
        <v>1</v>
      </c>
      <c r="BA486" s="2">
        <v>1</v>
      </c>
      <c r="BB486" s="2">
        <v>1</v>
      </c>
      <c r="BC486" s="2">
        <v>1</v>
      </c>
      <c r="BD486" s="2" t="s">
        <v>3</v>
      </c>
      <c r="BE486" s="2" t="s">
        <v>3</v>
      </c>
      <c r="BF486" s="2" t="s">
        <v>3</v>
      </c>
      <c r="BG486" s="2" t="s">
        <v>3</v>
      </c>
      <c r="BH486" s="2">
        <v>0</v>
      </c>
      <c r="BI486" s="2">
        <v>1</v>
      </c>
      <c r="BJ486" s="2" t="s">
        <v>52</v>
      </c>
      <c r="BK486" s="2"/>
      <c r="BL486" s="2"/>
      <c r="BM486" s="2">
        <v>11001</v>
      </c>
      <c r="BN486" s="2">
        <v>0</v>
      </c>
      <c r="BO486" s="2" t="s">
        <v>3</v>
      </c>
      <c r="BP486" s="2">
        <v>0</v>
      </c>
      <c r="BQ486" s="2">
        <v>2</v>
      </c>
      <c r="BR486" s="2">
        <v>0</v>
      </c>
      <c r="BS486" s="2">
        <v>1</v>
      </c>
      <c r="BT486" s="2">
        <v>1</v>
      </c>
      <c r="BU486" s="2">
        <v>1</v>
      </c>
      <c r="BV486" s="2">
        <v>1</v>
      </c>
      <c r="BW486" s="2">
        <v>1</v>
      </c>
      <c r="BX486" s="2">
        <v>1</v>
      </c>
      <c r="BY486" s="2" t="s">
        <v>3</v>
      </c>
      <c r="BZ486" s="2">
        <v>123</v>
      </c>
      <c r="CA486" s="2">
        <v>75</v>
      </c>
      <c r="CB486" s="2" t="s">
        <v>3</v>
      </c>
      <c r="CC486" s="2"/>
      <c r="CD486" s="2"/>
      <c r="CE486" s="2">
        <v>0</v>
      </c>
      <c r="CF486" s="2">
        <v>0</v>
      </c>
      <c r="CG486" s="2">
        <v>0</v>
      </c>
      <c r="CH486" s="2">
        <v>42</v>
      </c>
      <c r="CI486" s="2">
        <v>0</v>
      </c>
      <c r="CJ486" s="2">
        <v>0</v>
      </c>
      <c r="CK486" s="2">
        <v>0</v>
      </c>
      <c r="CL486" s="2">
        <v>0</v>
      </c>
      <c r="CM486" s="2">
        <v>0</v>
      </c>
      <c r="CN486" s="2" t="s">
        <v>3</v>
      </c>
      <c r="CO486" s="2">
        <v>0</v>
      </c>
      <c r="CP486" s="2">
        <f t="shared" si="403"/>
        <v>0</v>
      </c>
      <c r="CQ486" s="2">
        <f t="shared" si="404"/>
        <v>0</v>
      </c>
      <c r="CR486" s="2">
        <f t="shared" si="405"/>
        <v>149.29</v>
      </c>
      <c r="CS486" s="2">
        <f t="shared" si="406"/>
        <v>50.77</v>
      </c>
      <c r="CT486" s="2">
        <f t="shared" si="407"/>
        <v>1056.46</v>
      </c>
      <c r="CU486" s="2">
        <f t="shared" si="408"/>
        <v>0</v>
      </c>
      <c r="CV486" s="2">
        <f t="shared" si="409"/>
        <v>119.78</v>
      </c>
      <c r="CW486" s="2">
        <f t="shared" si="410"/>
        <v>4.22</v>
      </c>
      <c r="CX486" s="2">
        <f t="shared" si="411"/>
        <v>0</v>
      </c>
      <c r="CY486" s="2">
        <f>(((S486+R486)*AT486)/100)</f>
        <v>0</v>
      </c>
      <c r="CZ486" s="2">
        <f>(((S486+R486)*AU486)/100)</f>
        <v>0</v>
      </c>
      <c r="DA486" s="2"/>
      <c r="DB486" s="2"/>
      <c r="DC486" s="2" t="s">
        <v>3</v>
      </c>
      <c r="DD486" s="2" t="s">
        <v>3</v>
      </c>
      <c r="DE486" s="2" t="s">
        <v>3</v>
      </c>
      <c r="DF486" s="2" t="s">
        <v>3</v>
      </c>
      <c r="DG486" s="2" t="s">
        <v>3</v>
      </c>
      <c r="DH486" s="2" t="s">
        <v>3</v>
      </c>
      <c r="DI486" s="2" t="s">
        <v>3</v>
      </c>
      <c r="DJ486" s="2" t="s">
        <v>3</v>
      </c>
      <c r="DK486" s="2" t="s">
        <v>3</v>
      </c>
      <c r="DL486" s="2" t="s">
        <v>3</v>
      </c>
      <c r="DM486" s="2" t="s">
        <v>3</v>
      </c>
      <c r="DN486" s="2">
        <v>0</v>
      </c>
      <c r="DO486" s="2">
        <v>0</v>
      </c>
      <c r="DP486" s="2">
        <v>1</v>
      </c>
      <c r="DQ486" s="2">
        <v>1</v>
      </c>
      <c r="DR486" s="2"/>
      <c r="DS486" s="2"/>
      <c r="DT486" s="2"/>
      <c r="DU486" s="2">
        <v>1013</v>
      </c>
      <c r="DV486" s="2" t="s">
        <v>51</v>
      </c>
      <c r="DW486" s="2" t="s">
        <v>51</v>
      </c>
      <c r="DX486" s="2">
        <v>1</v>
      </c>
      <c r="DY486" s="2"/>
      <c r="DZ486" s="2" t="s">
        <v>3</v>
      </c>
      <c r="EA486" s="2" t="s">
        <v>3</v>
      </c>
      <c r="EB486" s="2" t="s">
        <v>3</v>
      </c>
      <c r="EC486" s="2" t="s">
        <v>3</v>
      </c>
      <c r="ED486" s="2"/>
      <c r="EE486" s="2">
        <v>54328965</v>
      </c>
      <c r="EF486" s="2">
        <v>2</v>
      </c>
      <c r="EG486" s="2" t="s">
        <v>21</v>
      </c>
      <c r="EH486" s="2">
        <v>0</v>
      </c>
      <c r="EI486" s="2" t="s">
        <v>3</v>
      </c>
      <c r="EJ486" s="2">
        <v>1</v>
      </c>
      <c r="EK486" s="2">
        <v>11001</v>
      </c>
      <c r="EL486" s="2" t="s">
        <v>22</v>
      </c>
      <c r="EM486" s="2" t="s">
        <v>23</v>
      </c>
      <c r="EN486" s="2"/>
      <c r="EO486" s="2" t="s">
        <v>3</v>
      </c>
      <c r="EP486" s="2"/>
      <c r="EQ486" s="2">
        <v>1441792</v>
      </c>
      <c r="ER486" s="2">
        <v>9112.3799999999992</v>
      </c>
      <c r="ES486" s="2">
        <v>7906.63</v>
      </c>
      <c r="ET486" s="2">
        <v>149.29</v>
      </c>
      <c r="EU486" s="2">
        <v>50.77</v>
      </c>
      <c r="EV486" s="2">
        <v>1056.46</v>
      </c>
      <c r="EW486" s="2">
        <v>119.78</v>
      </c>
      <c r="EX486" s="2">
        <v>4.22</v>
      </c>
      <c r="EY486" s="2">
        <v>1</v>
      </c>
      <c r="EZ486" s="2"/>
      <c r="FA486" s="2"/>
      <c r="FB486" s="2"/>
      <c r="FC486" s="2"/>
      <c r="FD486" s="2"/>
      <c r="FE486" s="2"/>
      <c r="FF486" s="2"/>
      <c r="FG486" s="2"/>
      <c r="FH486" s="2"/>
      <c r="FI486" s="2"/>
      <c r="FJ486" s="2"/>
      <c r="FK486" s="2"/>
      <c r="FL486" s="2"/>
      <c r="FM486" s="2"/>
      <c r="FN486" s="2"/>
      <c r="FO486" s="2"/>
      <c r="FP486" s="2"/>
      <c r="FQ486" s="2">
        <v>0</v>
      </c>
      <c r="FR486" s="2">
        <f t="shared" si="412"/>
        <v>0</v>
      </c>
      <c r="FS486" s="2">
        <v>0</v>
      </c>
      <c r="FT486" s="2"/>
      <c r="FU486" s="2"/>
      <c r="FV486" s="2"/>
      <c r="FW486" s="2"/>
      <c r="FX486" s="2">
        <v>123</v>
      </c>
      <c r="FY486" s="2">
        <v>75</v>
      </c>
      <c r="FZ486" s="2"/>
      <c r="GA486" s="2" t="s">
        <v>3</v>
      </c>
      <c r="GB486" s="2"/>
      <c r="GC486" s="2"/>
      <c r="GD486" s="2">
        <v>1</v>
      </c>
      <c r="GE486" s="2"/>
      <c r="GF486" s="2">
        <v>-214356888</v>
      </c>
      <c r="GG486" s="2">
        <v>2</v>
      </c>
      <c r="GH486" s="2">
        <v>1</v>
      </c>
      <c r="GI486" s="2">
        <v>-2</v>
      </c>
      <c r="GJ486" s="2">
        <v>0</v>
      </c>
      <c r="GK486" s="2">
        <v>0</v>
      </c>
      <c r="GL486" s="2">
        <f t="shared" si="413"/>
        <v>0</v>
      </c>
      <c r="GM486" s="2">
        <f t="shared" si="414"/>
        <v>0</v>
      </c>
      <c r="GN486" s="2">
        <f t="shared" si="415"/>
        <v>0</v>
      </c>
      <c r="GO486" s="2">
        <f t="shared" si="416"/>
        <v>0</v>
      </c>
      <c r="GP486" s="2">
        <f t="shared" si="417"/>
        <v>0</v>
      </c>
      <c r="GQ486" s="2"/>
      <c r="GR486" s="2">
        <v>0</v>
      </c>
      <c r="GS486" s="2">
        <v>3</v>
      </c>
      <c r="GT486" s="2">
        <v>0</v>
      </c>
      <c r="GU486" s="2" t="s">
        <v>3</v>
      </c>
      <c r="GV486" s="2">
        <f t="shared" si="421"/>
        <v>0</v>
      </c>
      <c r="GW486" s="2">
        <v>1</v>
      </c>
      <c r="GX486" s="2">
        <f t="shared" si="419"/>
        <v>0</v>
      </c>
      <c r="GY486" s="2"/>
      <c r="GZ486" s="2"/>
      <c r="HA486" s="2">
        <v>0</v>
      </c>
      <c r="HB486" s="2">
        <v>0</v>
      </c>
      <c r="HC486" s="2">
        <f t="shared" si="420"/>
        <v>0</v>
      </c>
      <c r="HD486" s="2"/>
      <c r="HE486" s="2" t="s">
        <v>3</v>
      </c>
      <c r="HF486" s="2" t="s">
        <v>3</v>
      </c>
      <c r="HG486" s="2"/>
      <c r="HH486" s="2"/>
      <c r="HI486" s="2"/>
      <c r="HJ486" s="2"/>
      <c r="HK486" s="2"/>
      <c r="HL486" s="2"/>
      <c r="HM486" s="2" t="s">
        <v>3</v>
      </c>
      <c r="HN486" s="2" t="s">
        <v>24</v>
      </c>
      <c r="HO486" s="2" t="s">
        <v>25</v>
      </c>
      <c r="HP486" s="2" t="s">
        <v>22</v>
      </c>
      <c r="HQ486" s="2" t="s">
        <v>22</v>
      </c>
      <c r="HR486" s="2"/>
      <c r="HS486" s="2"/>
      <c r="HT486" s="2"/>
      <c r="HU486" s="2"/>
      <c r="HV486" s="2"/>
      <c r="HW486" s="2"/>
      <c r="HX486" s="2"/>
      <c r="HY486" s="2"/>
      <c r="HZ486" s="2"/>
      <c r="IA486" s="2"/>
      <c r="IB486" s="2"/>
      <c r="IC486" s="2"/>
      <c r="ID486" s="2"/>
      <c r="IE486" s="2"/>
      <c r="IF486" s="2"/>
      <c r="IG486" s="2"/>
      <c r="IH486" s="2"/>
      <c r="II486" s="2"/>
      <c r="IJ486" s="2"/>
      <c r="IK486" s="2">
        <v>0</v>
      </c>
      <c r="IL486" s="2"/>
      <c r="IM486" s="2"/>
      <c r="IN486" s="2"/>
      <c r="IO486" s="2"/>
      <c r="IP486" s="2"/>
      <c r="IQ486" s="2"/>
      <c r="IR486" s="2"/>
      <c r="IS486" s="2"/>
      <c r="IT486" s="2"/>
      <c r="IU486" s="2"/>
    </row>
    <row r="487" spans="1:255" x14ac:dyDescent="0.2">
      <c r="A487">
        <v>17</v>
      </c>
      <c r="B487">
        <v>1</v>
      </c>
      <c r="C487">
        <f>ROW(SmtRes!A426)</f>
        <v>426</v>
      </c>
      <c r="D487">
        <f>ROW(EtalonRes!A430)</f>
        <v>430</v>
      </c>
      <c r="E487" t="s">
        <v>313</v>
      </c>
      <c r="F487" t="s">
        <v>49</v>
      </c>
      <c r="G487" t="s">
        <v>314</v>
      </c>
      <c r="H487" t="s">
        <v>51</v>
      </c>
      <c r="I487">
        <v>0</v>
      </c>
      <c r="J487">
        <v>0</v>
      </c>
      <c r="K487">
        <v>0</v>
      </c>
      <c r="L487">
        <v>0.13600000000000001</v>
      </c>
      <c r="M487">
        <v>0</v>
      </c>
      <c r="N487">
        <f t="shared" si="383"/>
        <v>0.13600000000000001</v>
      </c>
      <c r="O487">
        <f t="shared" si="384"/>
        <v>0</v>
      </c>
      <c r="P487">
        <f t="shared" si="385"/>
        <v>0</v>
      </c>
      <c r="Q487">
        <f t="shared" si="386"/>
        <v>0</v>
      </c>
      <c r="R487">
        <f t="shared" si="387"/>
        <v>0</v>
      </c>
      <c r="S487">
        <f t="shared" si="388"/>
        <v>0</v>
      </c>
      <c r="T487">
        <f t="shared" si="389"/>
        <v>0</v>
      </c>
      <c r="U487">
        <f t="shared" si="390"/>
        <v>0</v>
      </c>
      <c r="V487">
        <f t="shared" si="391"/>
        <v>0</v>
      </c>
      <c r="W487">
        <f t="shared" si="392"/>
        <v>0</v>
      </c>
      <c r="X487">
        <f t="shared" si="393"/>
        <v>0</v>
      </c>
      <c r="Y487">
        <f t="shared" si="394"/>
        <v>0</v>
      </c>
      <c r="AA487">
        <v>69726884</v>
      </c>
      <c r="AB487">
        <f t="shared" si="395"/>
        <v>1205.75</v>
      </c>
      <c r="AC487">
        <f>ROUND((ES487+(SUM(SmtRes!BC415:'SmtRes'!BC426)+SUM(EtalonRes!AL420:'EtalonRes'!AL430))),2)</f>
        <v>0</v>
      </c>
      <c r="AD487">
        <f t="shared" si="424"/>
        <v>149.29</v>
      </c>
      <c r="AE487">
        <f t="shared" si="425"/>
        <v>50.77</v>
      </c>
      <c r="AF487">
        <f t="shared" si="422"/>
        <v>1056.46</v>
      </c>
      <c r="AG487">
        <f t="shared" si="399"/>
        <v>0</v>
      </c>
      <c r="AH487">
        <f t="shared" si="423"/>
        <v>119.78</v>
      </c>
      <c r="AI487">
        <f t="shared" si="426"/>
        <v>4.22</v>
      </c>
      <c r="AJ487">
        <f t="shared" si="402"/>
        <v>0</v>
      </c>
      <c r="AK487">
        <v>9112.3799999999992</v>
      </c>
      <c r="AL487">
        <v>7906.63</v>
      </c>
      <c r="AM487">
        <v>149.29</v>
      </c>
      <c r="AN487">
        <v>50.77</v>
      </c>
      <c r="AO487">
        <v>1056.46</v>
      </c>
      <c r="AP487">
        <v>0</v>
      </c>
      <c r="AQ487">
        <v>119.78</v>
      </c>
      <c r="AR487">
        <v>4.22</v>
      </c>
      <c r="AS487">
        <v>0</v>
      </c>
      <c r="AT487">
        <v>117</v>
      </c>
      <c r="AU487">
        <v>64</v>
      </c>
      <c r="AV487">
        <v>1</v>
      </c>
      <c r="AW487">
        <v>1</v>
      </c>
      <c r="AZ487">
        <v>1</v>
      </c>
      <c r="BA487">
        <v>34.92</v>
      </c>
      <c r="BB487">
        <v>9.3000000000000007</v>
      </c>
      <c r="BC487">
        <v>7.56</v>
      </c>
      <c r="BD487" t="s">
        <v>3</v>
      </c>
      <c r="BE487" t="s">
        <v>3</v>
      </c>
      <c r="BF487" t="s">
        <v>3</v>
      </c>
      <c r="BG487" t="s">
        <v>3</v>
      </c>
      <c r="BH487">
        <v>0</v>
      </c>
      <c r="BI487">
        <v>1</v>
      </c>
      <c r="BJ487" t="s">
        <v>52</v>
      </c>
      <c r="BM487">
        <v>11001</v>
      </c>
      <c r="BN487">
        <v>0</v>
      </c>
      <c r="BO487" t="s">
        <v>49</v>
      </c>
      <c r="BP487">
        <v>1</v>
      </c>
      <c r="BQ487">
        <v>2</v>
      </c>
      <c r="BR487">
        <v>0</v>
      </c>
      <c r="BS487">
        <v>19.8</v>
      </c>
      <c r="BT487">
        <v>1</v>
      </c>
      <c r="BU487">
        <v>1</v>
      </c>
      <c r="BV487">
        <v>1</v>
      </c>
      <c r="BW487">
        <v>1</v>
      </c>
      <c r="BX487">
        <v>1</v>
      </c>
      <c r="BY487" t="s">
        <v>3</v>
      </c>
      <c r="BZ487">
        <v>117</v>
      </c>
      <c r="CA487">
        <v>64</v>
      </c>
      <c r="CB487" t="s">
        <v>3</v>
      </c>
      <c r="CE487">
        <v>0</v>
      </c>
      <c r="CF487">
        <v>0</v>
      </c>
      <c r="CG487">
        <v>0</v>
      </c>
      <c r="CH487">
        <v>42</v>
      </c>
      <c r="CI487">
        <v>0</v>
      </c>
      <c r="CJ487">
        <v>0</v>
      </c>
      <c r="CK487">
        <v>0</v>
      </c>
      <c r="CL487">
        <v>0</v>
      </c>
      <c r="CM487">
        <v>0</v>
      </c>
      <c r="CN487" t="s">
        <v>3</v>
      </c>
      <c r="CO487">
        <v>0</v>
      </c>
      <c r="CP487">
        <f t="shared" si="403"/>
        <v>0</v>
      </c>
      <c r="CQ487">
        <f t="shared" si="404"/>
        <v>0</v>
      </c>
      <c r="CR487">
        <f t="shared" si="405"/>
        <v>1388.3969999999999</v>
      </c>
      <c r="CS487">
        <f t="shared" si="406"/>
        <v>1005.2460000000001</v>
      </c>
      <c r="CT487">
        <f t="shared" si="407"/>
        <v>36891.583200000001</v>
      </c>
      <c r="CU487">
        <f t="shared" si="408"/>
        <v>0</v>
      </c>
      <c r="CV487">
        <f t="shared" si="409"/>
        <v>119.78</v>
      </c>
      <c r="CW487">
        <f t="shared" si="410"/>
        <v>4.22</v>
      </c>
      <c r="CX487">
        <f t="shared" si="411"/>
        <v>0</v>
      </c>
      <c r="CY487">
        <f>(S487+R487)*(BZ487/100)</f>
        <v>0</v>
      </c>
      <c r="CZ487">
        <f>(S487+R487)*(CA487/100)</f>
        <v>0</v>
      </c>
      <c r="DC487" t="s">
        <v>3</v>
      </c>
      <c r="DD487" t="s">
        <v>3</v>
      </c>
      <c r="DE487" t="s">
        <v>3</v>
      </c>
      <c r="DF487" t="s">
        <v>3</v>
      </c>
      <c r="DG487" t="s">
        <v>3</v>
      </c>
      <c r="DH487" t="s">
        <v>3</v>
      </c>
      <c r="DI487" t="s">
        <v>3</v>
      </c>
      <c r="DJ487" t="s">
        <v>3</v>
      </c>
      <c r="DK487" t="s">
        <v>3</v>
      </c>
      <c r="DL487" t="s">
        <v>3</v>
      </c>
      <c r="DM487" t="s">
        <v>3</v>
      </c>
      <c r="DN487">
        <v>123</v>
      </c>
      <c r="DO487">
        <v>75</v>
      </c>
      <c r="DP487">
        <v>1</v>
      </c>
      <c r="DQ487">
        <v>1</v>
      </c>
      <c r="DU487">
        <v>1013</v>
      </c>
      <c r="DV487" t="s">
        <v>51</v>
      </c>
      <c r="DW487" t="s">
        <v>51</v>
      </c>
      <c r="DX487">
        <v>1</v>
      </c>
      <c r="DZ487" t="s">
        <v>3</v>
      </c>
      <c r="EA487" t="s">
        <v>3</v>
      </c>
      <c r="EB487" t="s">
        <v>3</v>
      </c>
      <c r="EC487" t="s">
        <v>3</v>
      </c>
      <c r="EE487">
        <v>54328965</v>
      </c>
      <c r="EF487">
        <v>2</v>
      </c>
      <c r="EG487" t="s">
        <v>21</v>
      </c>
      <c r="EH487">
        <v>0</v>
      </c>
      <c r="EI487" t="s">
        <v>3</v>
      </c>
      <c r="EJ487">
        <v>1</v>
      </c>
      <c r="EK487">
        <v>11001</v>
      </c>
      <c r="EL487" t="s">
        <v>22</v>
      </c>
      <c r="EM487" t="s">
        <v>23</v>
      </c>
      <c r="EO487" t="s">
        <v>3</v>
      </c>
      <c r="EQ487">
        <v>1441792</v>
      </c>
      <c r="ER487">
        <v>9112.3799999999992</v>
      </c>
      <c r="ES487">
        <v>7906.63</v>
      </c>
      <c r="ET487">
        <v>149.29</v>
      </c>
      <c r="EU487">
        <v>50.77</v>
      </c>
      <c r="EV487">
        <v>1056.46</v>
      </c>
      <c r="EW487">
        <v>119.78</v>
      </c>
      <c r="EX487">
        <v>4.22</v>
      </c>
      <c r="EY487">
        <v>1</v>
      </c>
      <c r="FQ487">
        <v>0</v>
      </c>
      <c r="FR487">
        <f t="shared" si="412"/>
        <v>0</v>
      </c>
      <c r="FS487">
        <v>0</v>
      </c>
      <c r="FX487">
        <v>123</v>
      </c>
      <c r="FY487">
        <v>75</v>
      </c>
      <c r="GA487" t="s">
        <v>3</v>
      </c>
      <c r="GD487">
        <v>1</v>
      </c>
      <c r="GF487">
        <v>-214356888</v>
      </c>
      <c r="GG487">
        <v>2</v>
      </c>
      <c r="GH487">
        <v>1</v>
      </c>
      <c r="GI487">
        <v>2</v>
      </c>
      <c r="GJ487">
        <v>0</v>
      </c>
      <c r="GK487">
        <v>0</v>
      </c>
      <c r="GL487">
        <f t="shared" si="413"/>
        <v>0</v>
      </c>
      <c r="GM487">
        <f t="shared" si="414"/>
        <v>0</v>
      </c>
      <c r="GN487">
        <f t="shared" si="415"/>
        <v>0</v>
      </c>
      <c r="GO487">
        <f t="shared" si="416"/>
        <v>0</v>
      </c>
      <c r="GP487">
        <f t="shared" si="417"/>
        <v>0</v>
      </c>
      <c r="GR487">
        <v>0</v>
      </c>
      <c r="GS487">
        <v>3</v>
      </c>
      <c r="GT487">
        <v>0</v>
      </c>
      <c r="GU487" t="s">
        <v>3</v>
      </c>
      <c r="GV487">
        <f t="shared" si="421"/>
        <v>0</v>
      </c>
      <c r="GW487">
        <v>1005.2</v>
      </c>
      <c r="GX487">
        <f t="shared" si="419"/>
        <v>0</v>
      </c>
      <c r="HA487">
        <v>0</v>
      </c>
      <c r="HB487">
        <v>0</v>
      </c>
      <c r="HC487">
        <f t="shared" si="420"/>
        <v>0</v>
      </c>
      <c r="HE487" t="s">
        <v>3</v>
      </c>
      <c r="HF487" t="s">
        <v>3</v>
      </c>
      <c r="HM487" t="s">
        <v>3</v>
      </c>
      <c r="HN487" t="s">
        <v>24</v>
      </c>
      <c r="HO487" t="s">
        <v>25</v>
      </c>
      <c r="HP487" t="s">
        <v>22</v>
      </c>
      <c r="HQ487" t="s">
        <v>22</v>
      </c>
      <c r="IK487">
        <v>0</v>
      </c>
    </row>
    <row r="488" spans="1:255" x14ac:dyDescent="0.2">
      <c r="A488" s="2">
        <v>18</v>
      </c>
      <c r="B488" s="2">
        <v>1</v>
      </c>
      <c r="C488" s="2">
        <v>409</v>
      </c>
      <c r="D488" s="2"/>
      <c r="E488" s="2" t="s">
        <v>315</v>
      </c>
      <c r="F488" s="2" t="s">
        <v>54</v>
      </c>
      <c r="G488" s="2" t="s">
        <v>55</v>
      </c>
      <c r="H488" s="2" t="s">
        <v>56</v>
      </c>
      <c r="I488" s="2">
        <f>I486*J488</f>
        <v>0</v>
      </c>
      <c r="J488" s="2">
        <v>102</v>
      </c>
      <c r="K488" s="2">
        <v>102</v>
      </c>
      <c r="L488" s="2">
        <v>13.872</v>
      </c>
      <c r="M488" s="2">
        <v>0</v>
      </c>
      <c r="N488" s="2">
        <f t="shared" si="383"/>
        <v>13.872</v>
      </c>
      <c r="O488" s="2">
        <f t="shared" si="384"/>
        <v>0</v>
      </c>
      <c r="P488" s="2">
        <f t="shared" si="385"/>
        <v>0</v>
      </c>
      <c r="Q488" s="2">
        <f t="shared" si="386"/>
        <v>0</v>
      </c>
      <c r="R488" s="2">
        <f t="shared" si="387"/>
        <v>0</v>
      </c>
      <c r="S488" s="2">
        <f t="shared" si="388"/>
        <v>0</v>
      </c>
      <c r="T488" s="2">
        <f t="shared" si="389"/>
        <v>0</v>
      </c>
      <c r="U488" s="2">
        <f t="shared" si="390"/>
        <v>0</v>
      </c>
      <c r="V488" s="2">
        <f t="shared" si="391"/>
        <v>0</v>
      </c>
      <c r="W488" s="2">
        <f t="shared" si="392"/>
        <v>0</v>
      </c>
      <c r="X488" s="2">
        <f t="shared" si="393"/>
        <v>0</v>
      </c>
      <c r="Y488" s="2">
        <f t="shared" si="394"/>
        <v>0</v>
      </c>
      <c r="Z488" s="2"/>
      <c r="AA488" s="2">
        <v>69726971</v>
      </c>
      <c r="AB488" s="2">
        <f t="shared" si="395"/>
        <v>68.2</v>
      </c>
      <c r="AC488" s="2">
        <f t="shared" ref="AC488:AC499" si="427">ROUND((ES488),2)</f>
        <v>68.2</v>
      </c>
      <c r="AD488" s="2">
        <f t="shared" si="424"/>
        <v>0</v>
      </c>
      <c r="AE488" s="2">
        <f t="shared" si="425"/>
        <v>0</v>
      </c>
      <c r="AF488" s="2">
        <f t="shared" si="422"/>
        <v>0</v>
      </c>
      <c r="AG488" s="2">
        <f t="shared" si="399"/>
        <v>0</v>
      </c>
      <c r="AH488" s="2">
        <f t="shared" si="423"/>
        <v>0</v>
      </c>
      <c r="AI488" s="2">
        <f t="shared" si="426"/>
        <v>0</v>
      </c>
      <c r="AJ488" s="2">
        <f t="shared" si="402"/>
        <v>1.2</v>
      </c>
      <c r="AK488" s="2">
        <v>68.2</v>
      </c>
      <c r="AL488" s="2">
        <v>68.2</v>
      </c>
      <c r="AM488" s="2">
        <v>0</v>
      </c>
      <c r="AN488" s="2">
        <v>0</v>
      </c>
      <c r="AO488" s="2">
        <v>0</v>
      </c>
      <c r="AP488" s="2">
        <v>0</v>
      </c>
      <c r="AQ488" s="2">
        <v>0</v>
      </c>
      <c r="AR488" s="2">
        <v>0</v>
      </c>
      <c r="AS488" s="2">
        <v>1.2</v>
      </c>
      <c r="AT488" s="2">
        <v>0</v>
      </c>
      <c r="AU488" s="2">
        <v>0</v>
      </c>
      <c r="AV488" s="2">
        <v>1</v>
      </c>
      <c r="AW488" s="2">
        <v>1</v>
      </c>
      <c r="AX488" s="2"/>
      <c r="AY488" s="2"/>
      <c r="AZ488" s="2">
        <v>1</v>
      </c>
      <c r="BA488" s="2">
        <v>1</v>
      </c>
      <c r="BB488" s="2">
        <v>1</v>
      </c>
      <c r="BC488" s="2">
        <v>1</v>
      </c>
      <c r="BD488" s="2" t="s">
        <v>3</v>
      </c>
      <c r="BE488" s="2" t="s">
        <v>3</v>
      </c>
      <c r="BF488" s="2" t="s">
        <v>3</v>
      </c>
      <c r="BG488" s="2" t="s">
        <v>3</v>
      </c>
      <c r="BH488" s="2">
        <v>3</v>
      </c>
      <c r="BI488" s="2">
        <v>1</v>
      </c>
      <c r="BJ488" s="2" t="s">
        <v>265</v>
      </c>
      <c r="BK488" s="2"/>
      <c r="BL488" s="2"/>
      <c r="BM488" s="2">
        <v>500001</v>
      </c>
      <c r="BN488" s="2">
        <v>0</v>
      </c>
      <c r="BO488" s="2" t="s">
        <v>3</v>
      </c>
      <c r="BP488" s="2">
        <v>0</v>
      </c>
      <c r="BQ488" s="2">
        <v>8</v>
      </c>
      <c r="BR488" s="2">
        <v>0</v>
      </c>
      <c r="BS488" s="2">
        <v>1</v>
      </c>
      <c r="BT488" s="2">
        <v>1</v>
      </c>
      <c r="BU488" s="2">
        <v>1</v>
      </c>
      <c r="BV488" s="2">
        <v>1</v>
      </c>
      <c r="BW488" s="2">
        <v>1</v>
      </c>
      <c r="BX488" s="2">
        <v>1</v>
      </c>
      <c r="BY488" s="2" t="s">
        <v>3</v>
      </c>
      <c r="BZ488" s="2">
        <v>0</v>
      </c>
      <c r="CA488" s="2">
        <v>0</v>
      </c>
      <c r="CB488" s="2" t="s">
        <v>3</v>
      </c>
      <c r="CC488" s="2"/>
      <c r="CD488" s="2"/>
      <c r="CE488" s="2">
        <v>0</v>
      </c>
      <c r="CF488" s="2">
        <v>0</v>
      </c>
      <c r="CG488" s="2">
        <v>0</v>
      </c>
      <c r="CH488" s="2">
        <v>42</v>
      </c>
      <c r="CI488" s="2">
        <v>1</v>
      </c>
      <c r="CJ488" s="2">
        <v>0</v>
      </c>
      <c r="CK488" s="2">
        <v>0</v>
      </c>
      <c r="CL488" s="2">
        <v>0</v>
      </c>
      <c r="CM488" s="2">
        <v>0</v>
      </c>
      <c r="CN488" s="2" t="s">
        <v>3</v>
      </c>
      <c r="CO488" s="2">
        <v>0</v>
      </c>
      <c r="CP488" s="2">
        <f t="shared" si="403"/>
        <v>0</v>
      </c>
      <c r="CQ488" s="2">
        <f t="shared" si="404"/>
        <v>68.2</v>
      </c>
      <c r="CR488" s="2">
        <f t="shared" si="405"/>
        <v>0</v>
      </c>
      <c r="CS488" s="2">
        <f t="shared" si="406"/>
        <v>0</v>
      </c>
      <c r="CT488" s="2">
        <f t="shared" si="407"/>
        <v>0</v>
      </c>
      <c r="CU488" s="2">
        <f t="shared" si="408"/>
        <v>0</v>
      </c>
      <c r="CV488" s="2">
        <f t="shared" si="409"/>
        <v>0</v>
      </c>
      <c r="CW488" s="2">
        <f t="shared" si="410"/>
        <v>0</v>
      </c>
      <c r="CX488" s="2">
        <f t="shared" si="411"/>
        <v>1.2</v>
      </c>
      <c r="CY488" s="2">
        <f>(((S488+R488)*AT488)/100)</f>
        <v>0</v>
      </c>
      <c r="CZ488" s="2">
        <f>(((S488+R488)*AU488)/100)</f>
        <v>0</v>
      </c>
      <c r="DA488" s="2"/>
      <c r="DB488" s="2"/>
      <c r="DC488" s="2" t="s">
        <v>3</v>
      </c>
      <c r="DD488" s="2" t="s">
        <v>3</v>
      </c>
      <c r="DE488" s="2" t="s">
        <v>3</v>
      </c>
      <c r="DF488" s="2" t="s">
        <v>3</v>
      </c>
      <c r="DG488" s="2" t="s">
        <v>3</v>
      </c>
      <c r="DH488" s="2" t="s">
        <v>3</v>
      </c>
      <c r="DI488" s="2" t="s">
        <v>3</v>
      </c>
      <c r="DJ488" s="2" t="s">
        <v>3</v>
      </c>
      <c r="DK488" s="2" t="s">
        <v>3</v>
      </c>
      <c r="DL488" s="2" t="s">
        <v>3</v>
      </c>
      <c r="DM488" s="2" t="s">
        <v>3</v>
      </c>
      <c r="DN488" s="2">
        <v>0</v>
      </c>
      <c r="DO488" s="2">
        <v>0</v>
      </c>
      <c r="DP488" s="2">
        <v>1</v>
      </c>
      <c r="DQ488" s="2">
        <v>1</v>
      </c>
      <c r="DR488" s="2"/>
      <c r="DS488" s="2"/>
      <c r="DT488" s="2"/>
      <c r="DU488" s="2">
        <v>1005</v>
      </c>
      <c r="DV488" s="2" t="s">
        <v>56</v>
      </c>
      <c r="DW488" s="2" t="s">
        <v>56</v>
      </c>
      <c r="DX488" s="2">
        <v>1</v>
      </c>
      <c r="DY488" s="2"/>
      <c r="DZ488" s="2" t="s">
        <v>3</v>
      </c>
      <c r="EA488" s="2" t="s">
        <v>3</v>
      </c>
      <c r="EB488" s="2" t="s">
        <v>3</v>
      </c>
      <c r="EC488" s="2" t="s">
        <v>3</v>
      </c>
      <c r="ED488" s="2"/>
      <c r="EE488" s="2">
        <v>54328897</v>
      </c>
      <c r="EF488" s="2">
        <v>8</v>
      </c>
      <c r="EG488" s="2" t="s">
        <v>31</v>
      </c>
      <c r="EH488" s="2">
        <v>0</v>
      </c>
      <c r="EI488" s="2" t="s">
        <v>3</v>
      </c>
      <c r="EJ488" s="2">
        <v>1</v>
      </c>
      <c r="EK488" s="2">
        <v>500001</v>
      </c>
      <c r="EL488" s="2" t="s">
        <v>32</v>
      </c>
      <c r="EM488" s="2" t="s">
        <v>33</v>
      </c>
      <c r="EN488" s="2"/>
      <c r="EO488" s="2" t="s">
        <v>3</v>
      </c>
      <c r="EP488" s="2"/>
      <c r="EQ488" s="2">
        <v>0</v>
      </c>
      <c r="ER488" s="2">
        <v>68.2</v>
      </c>
      <c r="ES488" s="2">
        <v>68.2</v>
      </c>
      <c r="ET488" s="2">
        <v>0</v>
      </c>
      <c r="EU488" s="2">
        <v>0</v>
      </c>
      <c r="EV488" s="2">
        <v>0</v>
      </c>
      <c r="EW488" s="2">
        <v>0</v>
      </c>
      <c r="EX488" s="2">
        <v>0</v>
      </c>
      <c r="EY488" s="2"/>
      <c r="EZ488" s="2"/>
      <c r="FA488" s="2"/>
      <c r="FB488" s="2"/>
      <c r="FC488" s="2"/>
      <c r="FD488" s="2"/>
      <c r="FE488" s="2"/>
      <c r="FF488" s="2"/>
      <c r="FG488" s="2"/>
      <c r="FH488" s="2"/>
      <c r="FI488" s="2"/>
      <c r="FJ488" s="2"/>
      <c r="FK488" s="2"/>
      <c r="FL488" s="2"/>
      <c r="FM488" s="2"/>
      <c r="FN488" s="2"/>
      <c r="FO488" s="2"/>
      <c r="FP488" s="2"/>
      <c r="FQ488" s="2">
        <v>0</v>
      </c>
      <c r="FR488" s="2">
        <f t="shared" si="412"/>
        <v>0</v>
      </c>
      <c r="FS488" s="2">
        <v>0</v>
      </c>
      <c r="FT488" s="2"/>
      <c r="FU488" s="2"/>
      <c r="FV488" s="2"/>
      <c r="FW488" s="2"/>
      <c r="FX488" s="2">
        <v>0</v>
      </c>
      <c r="FY488" s="2">
        <v>0</v>
      </c>
      <c r="FZ488" s="2"/>
      <c r="GA488" s="2" t="s">
        <v>3</v>
      </c>
      <c r="GB488" s="2"/>
      <c r="GC488" s="2"/>
      <c r="GD488" s="2">
        <v>1</v>
      </c>
      <c r="GE488" s="2"/>
      <c r="GF488" s="2">
        <v>-847016206</v>
      </c>
      <c r="GG488" s="2">
        <v>2</v>
      </c>
      <c r="GH488" s="2">
        <v>1</v>
      </c>
      <c r="GI488" s="2">
        <v>-2</v>
      </c>
      <c r="GJ488" s="2">
        <v>0</v>
      </c>
      <c r="GK488" s="2">
        <v>0</v>
      </c>
      <c r="GL488" s="2">
        <f t="shared" si="413"/>
        <v>0</v>
      </c>
      <c r="GM488" s="2">
        <f t="shared" si="414"/>
        <v>0</v>
      </c>
      <c r="GN488" s="2">
        <f t="shared" si="415"/>
        <v>0</v>
      </c>
      <c r="GO488" s="2">
        <f t="shared" si="416"/>
        <v>0</v>
      </c>
      <c r="GP488" s="2">
        <f t="shared" si="417"/>
        <v>0</v>
      </c>
      <c r="GQ488" s="2"/>
      <c r="GR488" s="2">
        <v>0</v>
      </c>
      <c r="GS488" s="2">
        <v>3</v>
      </c>
      <c r="GT488" s="2">
        <v>0</v>
      </c>
      <c r="GU488" s="2" t="s">
        <v>3</v>
      </c>
      <c r="GV488" s="2">
        <f t="shared" si="421"/>
        <v>0</v>
      </c>
      <c r="GW488" s="2">
        <v>1</v>
      </c>
      <c r="GX488" s="2">
        <f t="shared" si="419"/>
        <v>0</v>
      </c>
      <c r="GY488" s="2"/>
      <c r="GZ488" s="2"/>
      <c r="HA488" s="2">
        <v>0</v>
      </c>
      <c r="HB488" s="2">
        <v>0</v>
      </c>
      <c r="HC488" s="2">
        <f t="shared" si="420"/>
        <v>0</v>
      </c>
      <c r="HD488" s="2"/>
      <c r="HE488" s="2" t="s">
        <v>3</v>
      </c>
      <c r="HF488" s="2" t="s">
        <v>3</v>
      </c>
      <c r="HG488" s="2"/>
      <c r="HH488" s="2"/>
      <c r="HI488" s="2"/>
      <c r="HJ488" s="2"/>
      <c r="HK488" s="2"/>
      <c r="HL488" s="2"/>
      <c r="HM488" s="2" t="s">
        <v>3</v>
      </c>
      <c r="HN488" s="2" t="s">
        <v>3</v>
      </c>
      <c r="HO488" s="2" t="s">
        <v>3</v>
      </c>
      <c r="HP488" s="2" t="s">
        <v>3</v>
      </c>
      <c r="HQ488" s="2" t="s">
        <v>3</v>
      </c>
      <c r="HR488" s="2"/>
      <c r="HS488" s="2"/>
      <c r="HT488" s="2"/>
      <c r="HU488" s="2"/>
      <c r="HV488" s="2"/>
      <c r="HW488" s="2"/>
      <c r="HX488" s="2"/>
      <c r="HY488" s="2"/>
      <c r="HZ488" s="2"/>
      <c r="IA488" s="2"/>
      <c r="IB488" s="2"/>
      <c r="IC488" s="2"/>
      <c r="ID488" s="2"/>
      <c r="IE488" s="2"/>
      <c r="IF488" s="2"/>
      <c r="IG488" s="2"/>
      <c r="IH488" s="2"/>
      <c r="II488" s="2"/>
      <c r="IJ488" s="2"/>
      <c r="IK488" s="2">
        <v>0</v>
      </c>
      <c r="IL488" s="2"/>
      <c r="IM488" s="2"/>
      <c r="IN488" s="2"/>
      <c r="IO488" s="2"/>
      <c r="IP488" s="2"/>
      <c r="IQ488" s="2"/>
      <c r="IR488" s="2"/>
      <c r="IS488" s="2"/>
      <c r="IT488" s="2"/>
      <c r="IU488" s="2"/>
    </row>
    <row r="489" spans="1:255" x14ac:dyDescent="0.2">
      <c r="A489">
        <v>18</v>
      </c>
      <c r="B489">
        <v>1</v>
      </c>
      <c r="C489">
        <v>421</v>
      </c>
      <c r="E489" t="s">
        <v>315</v>
      </c>
      <c r="F489" t="s">
        <v>54</v>
      </c>
      <c r="G489" t="s">
        <v>55</v>
      </c>
      <c r="H489" t="s">
        <v>56</v>
      </c>
      <c r="I489">
        <f>I487*J489</f>
        <v>0</v>
      </c>
      <c r="J489">
        <v>102</v>
      </c>
      <c r="K489">
        <v>102</v>
      </c>
      <c r="L489">
        <v>13.872</v>
      </c>
      <c r="M489">
        <v>0</v>
      </c>
      <c r="N489">
        <f t="shared" si="383"/>
        <v>13.872</v>
      </c>
      <c r="O489">
        <f t="shared" si="384"/>
        <v>0</v>
      </c>
      <c r="P489">
        <f t="shared" si="385"/>
        <v>0</v>
      </c>
      <c r="Q489">
        <f t="shared" si="386"/>
        <v>0</v>
      </c>
      <c r="R489">
        <f t="shared" si="387"/>
        <v>0</v>
      </c>
      <c r="S489">
        <f t="shared" si="388"/>
        <v>0</v>
      </c>
      <c r="T489">
        <f t="shared" si="389"/>
        <v>0</v>
      </c>
      <c r="U489">
        <f t="shared" si="390"/>
        <v>0</v>
      </c>
      <c r="V489">
        <f t="shared" si="391"/>
        <v>0</v>
      </c>
      <c r="W489">
        <f t="shared" si="392"/>
        <v>0</v>
      </c>
      <c r="X489">
        <f t="shared" si="393"/>
        <v>0</v>
      </c>
      <c r="Y489">
        <f t="shared" si="394"/>
        <v>0</v>
      </c>
      <c r="AA489">
        <v>69726884</v>
      </c>
      <c r="AB489">
        <f t="shared" si="395"/>
        <v>133.46</v>
      </c>
      <c r="AC489">
        <f t="shared" si="427"/>
        <v>133.46</v>
      </c>
      <c r="AD489">
        <f t="shared" si="424"/>
        <v>0</v>
      </c>
      <c r="AE489">
        <f t="shared" si="425"/>
        <v>0</v>
      </c>
      <c r="AF489">
        <f t="shared" si="422"/>
        <v>0</v>
      </c>
      <c r="AG489">
        <f t="shared" si="399"/>
        <v>0</v>
      </c>
      <c r="AH489">
        <f t="shared" si="423"/>
        <v>0</v>
      </c>
      <c r="AI489">
        <f t="shared" si="426"/>
        <v>0</v>
      </c>
      <c r="AJ489">
        <f t="shared" si="402"/>
        <v>1.2</v>
      </c>
      <c r="AK489">
        <v>133.46</v>
      </c>
      <c r="AL489">
        <v>133.46</v>
      </c>
      <c r="AM489">
        <v>0</v>
      </c>
      <c r="AN489">
        <v>0</v>
      </c>
      <c r="AO489">
        <v>0</v>
      </c>
      <c r="AP489">
        <v>0</v>
      </c>
      <c r="AQ489">
        <v>0</v>
      </c>
      <c r="AR489">
        <v>0</v>
      </c>
      <c r="AS489">
        <v>1.2</v>
      </c>
      <c r="AT489">
        <v>0</v>
      </c>
      <c r="AU489">
        <v>0</v>
      </c>
      <c r="AV489">
        <v>1</v>
      </c>
      <c r="AW489">
        <v>1</v>
      </c>
      <c r="AZ489">
        <v>1</v>
      </c>
      <c r="BA489">
        <v>1</v>
      </c>
      <c r="BB489">
        <v>1</v>
      </c>
      <c r="BC489">
        <v>7.56</v>
      </c>
      <c r="BD489" t="s">
        <v>3</v>
      </c>
      <c r="BE489" t="s">
        <v>3</v>
      </c>
      <c r="BF489" t="s">
        <v>3</v>
      </c>
      <c r="BG489" t="s">
        <v>3</v>
      </c>
      <c r="BH489">
        <v>3</v>
      </c>
      <c r="BI489">
        <v>1</v>
      </c>
      <c r="BJ489" t="s">
        <v>265</v>
      </c>
      <c r="BM489">
        <v>500001</v>
      </c>
      <c r="BN489">
        <v>0</v>
      </c>
      <c r="BO489" t="s">
        <v>3</v>
      </c>
      <c r="BP489">
        <v>0</v>
      </c>
      <c r="BQ489">
        <v>8</v>
      </c>
      <c r="BR489">
        <v>0</v>
      </c>
      <c r="BS489">
        <v>1</v>
      </c>
      <c r="BT489">
        <v>1</v>
      </c>
      <c r="BU489">
        <v>1</v>
      </c>
      <c r="BV489">
        <v>1</v>
      </c>
      <c r="BW489">
        <v>1</v>
      </c>
      <c r="BX489">
        <v>1</v>
      </c>
      <c r="BY489" t="s">
        <v>3</v>
      </c>
      <c r="BZ489">
        <v>0</v>
      </c>
      <c r="CA489">
        <v>0</v>
      </c>
      <c r="CB489" t="s">
        <v>3</v>
      </c>
      <c r="CE489">
        <v>0</v>
      </c>
      <c r="CF489">
        <v>0</v>
      </c>
      <c r="CG489">
        <v>0</v>
      </c>
      <c r="CH489">
        <v>42</v>
      </c>
      <c r="CI489">
        <v>1</v>
      </c>
      <c r="CJ489">
        <v>0</v>
      </c>
      <c r="CK489">
        <v>0</v>
      </c>
      <c r="CL489">
        <v>0</v>
      </c>
      <c r="CM489">
        <v>0</v>
      </c>
      <c r="CN489" t="s">
        <v>3</v>
      </c>
      <c r="CO489">
        <v>0</v>
      </c>
      <c r="CP489">
        <f t="shared" si="403"/>
        <v>0</v>
      </c>
      <c r="CQ489">
        <f t="shared" si="404"/>
        <v>1008.9576</v>
      </c>
      <c r="CR489">
        <f t="shared" si="405"/>
        <v>0</v>
      </c>
      <c r="CS489">
        <f t="shared" si="406"/>
        <v>0</v>
      </c>
      <c r="CT489">
        <f t="shared" si="407"/>
        <v>0</v>
      </c>
      <c r="CU489">
        <f t="shared" si="408"/>
        <v>0</v>
      </c>
      <c r="CV489">
        <f t="shared" si="409"/>
        <v>0</v>
      </c>
      <c r="CW489">
        <f t="shared" si="410"/>
        <v>0</v>
      </c>
      <c r="CX489">
        <f t="shared" si="411"/>
        <v>1.2</v>
      </c>
      <c r="CY489">
        <f>(S489+R489)*(BZ489/100)</f>
        <v>0</v>
      </c>
      <c r="CZ489">
        <f>(S489+R489)*(CA489/100)</f>
        <v>0</v>
      </c>
      <c r="DC489" t="s">
        <v>3</v>
      </c>
      <c r="DD489" t="s">
        <v>3</v>
      </c>
      <c r="DE489" t="s">
        <v>3</v>
      </c>
      <c r="DF489" t="s">
        <v>3</v>
      </c>
      <c r="DG489" t="s">
        <v>3</v>
      </c>
      <c r="DH489" t="s">
        <v>3</v>
      </c>
      <c r="DI489" t="s">
        <v>3</v>
      </c>
      <c r="DJ489" t="s">
        <v>3</v>
      </c>
      <c r="DK489" t="s">
        <v>3</v>
      </c>
      <c r="DL489" t="s">
        <v>3</v>
      </c>
      <c r="DM489" t="s">
        <v>3</v>
      </c>
      <c r="DN489">
        <v>0</v>
      </c>
      <c r="DO489">
        <v>0</v>
      </c>
      <c r="DP489">
        <v>1</v>
      </c>
      <c r="DQ489">
        <v>1</v>
      </c>
      <c r="DU489">
        <v>1005</v>
      </c>
      <c r="DV489" t="s">
        <v>56</v>
      </c>
      <c r="DW489" t="s">
        <v>56</v>
      </c>
      <c r="DX489">
        <v>1</v>
      </c>
      <c r="DZ489" t="s">
        <v>3</v>
      </c>
      <c r="EA489" t="s">
        <v>3</v>
      </c>
      <c r="EB489" t="s">
        <v>3</v>
      </c>
      <c r="EC489" t="s">
        <v>3</v>
      </c>
      <c r="EE489">
        <v>54328897</v>
      </c>
      <c r="EF489">
        <v>8</v>
      </c>
      <c r="EG489" t="s">
        <v>31</v>
      </c>
      <c r="EH489">
        <v>0</v>
      </c>
      <c r="EI489" t="s">
        <v>3</v>
      </c>
      <c r="EJ489">
        <v>1</v>
      </c>
      <c r="EK489">
        <v>500001</v>
      </c>
      <c r="EL489" t="s">
        <v>32</v>
      </c>
      <c r="EM489" t="s">
        <v>33</v>
      </c>
      <c r="EO489" t="s">
        <v>3</v>
      </c>
      <c r="EQ489">
        <v>0</v>
      </c>
      <c r="ER489">
        <v>965</v>
      </c>
      <c r="ES489">
        <v>133.46</v>
      </c>
      <c r="ET489">
        <v>0</v>
      </c>
      <c r="EU489">
        <v>0</v>
      </c>
      <c r="EV489">
        <v>0</v>
      </c>
      <c r="EW489">
        <v>0</v>
      </c>
      <c r="EX489">
        <v>0</v>
      </c>
      <c r="EZ489">
        <v>5</v>
      </c>
      <c r="FC489">
        <v>0</v>
      </c>
      <c r="FD489">
        <v>18</v>
      </c>
      <c r="FF489">
        <v>965</v>
      </c>
      <c r="FQ489">
        <v>0</v>
      </c>
      <c r="FR489">
        <f t="shared" si="412"/>
        <v>0</v>
      </c>
      <c r="FS489">
        <v>0</v>
      </c>
      <c r="FX489">
        <v>0</v>
      </c>
      <c r="FY489">
        <v>0</v>
      </c>
      <c r="GA489" t="s">
        <v>58</v>
      </c>
      <c r="GD489">
        <v>1</v>
      </c>
      <c r="GF489">
        <v>-847016206</v>
      </c>
      <c r="GG489">
        <v>2</v>
      </c>
      <c r="GH489">
        <v>3</v>
      </c>
      <c r="GI489">
        <v>5</v>
      </c>
      <c r="GJ489">
        <v>0</v>
      </c>
      <c r="GK489">
        <v>0</v>
      </c>
      <c r="GL489">
        <f t="shared" si="413"/>
        <v>0</v>
      </c>
      <c r="GM489">
        <f t="shared" si="414"/>
        <v>0</v>
      </c>
      <c r="GN489">
        <f t="shared" si="415"/>
        <v>0</v>
      </c>
      <c r="GO489">
        <f t="shared" si="416"/>
        <v>0</v>
      </c>
      <c r="GP489">
        <f t="shared" si="417"/>
        <v>0</v>
      </c>
      <c r="GR489">
        <v>1</v>
      </c>
      <c r="GS489">
        <v>1</v>
      </c>
      <c r="GT489">
        <v>0</v>
      </c>
      <c r="GU489" t="s">
        <v>3</v>
      </c>
      <c r="GV489">
        <f t="shared" si="421"/>
        <v>0</v>
      </c>
      <c r="GW489">
        <v>1</v>
      </c>
      <c r="GX489">
        <f t="shared" si="419"/>
        <v>0</v>
      </c>
      <c r="HA489">
        <v>0</v>
      </c>
      <c r="HB489">
        <v>0</v>
      </c>
      <c r="HC489">
        <f t="shared" si="420"/>
        <v>0</v>
      </c>
      <c r="HE489" t="s">
        <v>35</v>
      </c>
      <c r="HF489" t="s">
        <v>36</v>
      </c>
      <c r="HM489" t="s">
        <v>3</v>
      </c>
      <c r="HN489" t="s">
        <v>3</v>
      </c>
      <c r="HO489" t="s">
        <v>3</v>
      </c>
      <c r="HP489" t="s">
        <v>3</v>
      </c>
      <c r="HQ489" t="s">
        <v>3</v>
      </c>
      <c r="IK489">
        <v>0</v>
      </c>
    </row>
    <row r="490" spans="1:255" x14ac:dyDescent="0.2">
      <c r="A490" s="2">
        <v>18</v>
      </c>
      <c r="B490" s="2">
        <v>1</v>
      </c>
      <c r="C490" s="2">
        <v>410</v>
      </c>
      <c r="D490" s="2"/>
      <c r="E490" s="2" t="s">
        <v>316</v>
      </c>
      <c r="F490" s="2" t="s">
        <v>66</v>
      </c>
      <c r="G490" s="2" t="s">
        <v>67</v>
      </c>
      <c r="H490" s="2" t="s">
        <v>68</v>
      </c>
      <c r="I490" s="2">
        <f>I486*J490</f>
        <v>0</v>
      </c>
      <c r="J490" s="2">
        <v>0.5</v>
      </c>
      <c r="K490" s="2">
        <v>0.5</v>
      </c>
      <c r="L490" s="2">
        <v>6.8000000000000005E-2</v>
      </c>
      <c r="M490" s="2">
        <v>0</v>
      </c>
      <c r="N490" s="2">
        <f t="shared" si="383"/>
        <v>6.8000000000000005E-2</v>
      </c>
      <c r="O490" s="2">
        <f t="shared" si="384"/>
        <v>0</v>
      </c>
      <c r="P490" s="2">
        <f t="shared" si="385"/>
        <v>0</v>
      </c>
      <c r="Q490" s="2">
        <f t="shared" si="386"/>
        <v>0</v>
      </c>
      <c r="R490" s="2">
        <f t="shared" si="387"/>
        <v>0</v>
      </c>
      <c r="S490" s="2">
        <f t="shared" si="388"/>
        <v>0</v>
      </c>
      <c r="T490" s="2">
        <f t="shared" si="389"/>
        <v>0</v>
      </c>
      <c r="U490" s="2">
        <f t="shared" si="390"/>
        <v>0</v>
      </c>
      <c r="V490" s="2">
        <f t="shared" si="391"/>
        <v>0</v>
      </c>
      <c r="W490" s="2">
        <f t="shared" si="392"/>
        <v>0</v>
      </c>
      <c r="X490" s="2">
        <f t="shared" si="393"/>
        <v>0</v>
      </c>
      <c r="Y490" s="2">
        <f t="shared" si="394"/>
        <v>0</v>
      </c>
      <c r="Z490" s="2"/>
      <c r="AA490" s="2">
        <v>69726971</v>
      </c>
      <c r="AB490" s="2">
        <f t="shared" si="395"/>
        <v>1.82</v>
      </c>
      <c r="AC490" s="2">
        <f t="shared" si="427"/>
        <v>1.82</v>
      </c>
      <c r="AD490" s="2">
        <f t="shared" si="424"/>
        <v>0</v>
      </c>
      <c r="AE490" s="2">
        <f t="shared" si="425"/>
        <v>0</v>
      </c>
      <c r="AF490" s="2">
        <f t="shared" si="422"/>
        <v>0</v>
      </c>
      <c r="AG490" s="2">
        <f t="shared" si="399"/>
        <v>0</v>
      </c>
      <c r="AH490" s="2">
        <f t="shared" si="423"/>
        <v>0</v>
      </c>
      <c r="AI490" s="2">
        <f t="shared" si="426"/>
        <v>0</v>
      </c>
      <c r="AJ490" s="2">
        <f t="shared" si="402"/>
        <v>0.03</v>
      </c>
      <c r="AK490" s="2">
        <v>1.82</v>
      </c>
      <c r="AL490" s="2">
        <v>1.82</v>
      </c>
      <c r="AM490" s="2">
        <v>0</v>
      </c>
      <c r="AN490" s="2">
        <v>0</v>
      </c>
      <c r="AO490" s="2">
        <v>0</v>
      </c>
      <c r="AP490" s="2">
        <v>0</v>
      </c>
      <c r="AQ490" s="2">
        <v>0</v>
      </c>
      <c r="AR490" s="2">
        <v>0</v>
      </c>
      <c r="AS490" s="2">
        <v>0.03</v>
      </c>
      <c r="AT490" s="2">
        <v>0</v>
      </c>
      <c r="AU490" s="2">
        <v>0</v>
      </c>
      <c r="AV490" s="2">
        <v>1</v>
      </c>
      <c r="AW490" s="2">
        <v>1</v>
      </c>
      <c r="AX490" s="2"/>
      <c r="AY490" s="2"/>
      <c r="AZ490" s="2">
        <v>1</v>
      </c>
      <c r="BA490" s="2">
        <v>1</v>
      </c>
      <c r="BB490" s="2">
        <v>1</v>
      </c>
      <c r="BC490" s="2">
        <v>1</v>
      </c>
      <c r="BD490" s="2" t="s">
        <v>3</v>
      </c>
      <c r="BE490" s="2" t="s">
        <v>3</v>
      </c>
      <c r="BF490" s="2" t="s">
        <v>3</v>
      </c>
      <c r="BG490" s="2" t="s">
        <v>3</v>
      </c>
      <c r="BH490" s="2">
        <v>3</v>
      </c>
      <c r="BI490" s="2">
        <v>1</v>
      </c>
      <c r="BJ490" s="2" t="s">
        <v>267</v>
      </c>
      <c r="BK490" s="2"/>
      <c r="BL490" s="2"/>
      <c r="BM490" s="2">
        <v>500001</v>
      </c>
      <c r="BN490" s="2">
        <v>0</v>
      </c>
      <c r="BO490" s="2" t="s">
        <v>3</v>
      </c>
      <c r="BP490" s="2">
        <v>0</v>
      </c>
      <c r="BQ490" s="2">
        <v>8</v>
      </c>
      <c r="BR490" s="2">
        <v>0</v>
      </c>
      <c r="BS490" s="2">
        <v>1</v>
      </c>
      <c r="BT490" s="2">
        <v>1</v>
      </c>
      <c r="BU490" s="2">
        <v>1</v>
      </c>
      <c r="BV490" s="2">
        <v>1</v>
      </c>
      <c r="BW490" s="2">
        <v>1</v>
      </c>
      <c r="BX490" s="2">
        <v>1</v>
      </c>
      <c r="BY490" s="2" t="s">
        <v>3</v>
      </c>
      <c r="BZ490" s="2">
        <v>0</v>
      </c>
      <c r="CA490" s="2">
        <v>0</v>
      </c>
      <c r="CB490" s="2" t="s">
        <v>3</v>
      </c>
      <c r="CC490" s="2"/>
      <c r="CD490" s="2"/>
      <c r="CE490" s="2">
        <v>0</v>
      </c>
      <c r="CF490" s="2">
        <v>0</v>
      </c>
      <c r="CG490" s="2">
        <v>0</v>
      </c>
      <c r="CH490" s="2">
        <v>42</v>
      </c>
      <c r="CI490" s="2">
        <v>2</v>
      </c>
      <c r="CJ490" s="2">
        <v>0</v>
      </c>
      <c r="CK490" s="2">
        <v>0</v>
      </c>
      <c r="CL490" s="2">
        <v>0</v>
      </c>
      <c r="CM490" s="2">
        <v>0</v>
      </c>
      <c r="CN490" s="2" t="s">
        <v>3</v>
      </c>
      <c r="CO490" s="2">
        <v>0</v>
      </c>
      <c r="CP490" s="2">
        <f t="shared" si="403"/>
        <v>0</v>
      </c>
      <c r="CQ490" s="2">
        <f t="shared" si="404"/>
        <v>1.82</v>
      </c>
      <c r="CR490" s="2">
        <f t="shared" si="405"/>
        <v>0</v>
      </c>
      <c r="CS490" s="2">
        <f t="shared" si="406"/>
        <v>0</v>
      </c>
      <c r="CT490" s="2">
        <f t="shared" si="407"/>
        <v>0</v>
      </c>
      <c r="CU490" s="2">
        <f t="shared" si="408"/>
        <v>0</v>
      </c>
      <c r="CV490" s="2">
        <f t="shared" si="409"/>
        <v>0</v>
      </c>
      <c r="CW490" s="2">
        <f t="shared" si="410"/>
        <v>0</v>
      </c>
      <c r="CX490" s="2">
        <f t="shared" si="411"/>
        <v>0.03</v>
      </c>
      <c r="CY490" s="2">
        <f>(((S490+R490)*AT490)/100)</f>
        <v>0</v>
      </c>
      <c r="CZ490" s="2">
        <f>(((S490+R490)*AU490)/100)</f>
        <v>0</v>
      </c>
      <c r="DA490" s="2"/>
      <c r="DB490" s="2"/>
      <c r="DC490" s="2" t="s">
        <v>3</v>
      </c>
      <c r="DD490" s="2" t="s">
        <v>3</v>
      </c>
      <c r="DE490" s="2" t="s">
        <v>3</v>
      </c>
      <c r="DF490" s="2" t="s">
        <v>3</v>
      </c>
      <c r="DG490" s="2" t="s">
        <v>3</v>
      </c>
      <c r="DH490" s="2" t="s">
        <v>3</v>
      </c>
      <c r="DI490" s="2" t="s">
        <v>3</v>
      </c>
      <c r="DJ490" s="2" t="s">
        <v>3</v>
      </c>
      <c r="DK490" s="2" t="s">
        <v>3</v>
      </c>
      <c r="DL490" s="2" t="s">
        <v>3</v>
      </c>
      <c r="DM490" s="2" t="s">
        <v>3</v>
      </c>
      <c r="DN490" s="2">
        <v>0</v>
      </c>
      <c r="DO490" s="2">
        <v>0</v>
      </c>
      <c r="DP490" s="2">
        <v>1</v>
      </c>
      <c r="DQ490" s="2">
        <v>1</v>
      </c>
      <c r="DR490" s="2"/>
      <c r="DS490" s="2"/>
      <c r="DT490" s="2"/>
      <c r="DU490" s="2">
        <v>1009</v>
      </c>
      <c r="DV490" s="2" t="s">
        <v>68</v>
      </c>
      <c r="DW490" s="2" t="s">
        <v>68</v>
      </c>
      <c r="DX490" s="2">
        <v>1</v>
      </c>
      <c r="DY490" s="2"/>
      <c r="DZ490" s="2" t="s">
        <v>3</v>
      </c>
      <c r="EA490" s="2" t="s">
        <v>3</v>
      </c>
      <c r="EB490" s="2" t="s">
        <v>3</v>
      </c>
      <c r="EC490" s="2" t="s">
        <v>3</v>
      </c>
      <c r="ED490" s="2"/>
      <c r="EE490" s="2">
        <v>54328897</v>
      </c>
      <c r="EF490" s="2">
        <v>8</v>
      </c>
      <c r="EG490" s="2" t="s">
        <v>31</v>
      </c>
      <c r="EH490" s="2">
        <v>0</v>
      </c>
      <c r="EI490" s="2" t="s">
        <v>3</v>
      </c>
      <c r="EJ490" s="2">
        <v>1</v>
      </c>
      <c r="EK490" s="2">
        <v>500001</v>
      </c>
      <c r="EL490" s="2" t="s">
        <v>32</v>
      </c>
      <c r="EM490" s="2" t="s">
        <v>33</v>
      </c>
      <c r="EN490" s="2"/>
      <c r="EO490" s="2" t="s">
        <v>3</v>
      </c>
      <c r="EP490" s="2"/>
      <c r="EQ490" s="2">
        <v>0</v>
      </c>
      <c r="ER490" s="2">
        <v>1.82</v>
      </c>
      <c r="ES490" s="2">
        <v>1.82</v>
      </c>
      <c r="ET490" s="2">
        <v>0</v>
      </c>
      <c r="EU490" s="2">
        <v>0</v>
      </c>
      <c r="EV490" s="2">
        <v>0</v>
      </c>
      <c r="EW490" s="2">
        <v>0</v>
      </c>
      <c r="EX490" s="2">
        <v>0</v>
      </c>
      <c r="EY490" s="2"/>
      <c r="EZ490" s="2"/>
      <c r="FA490" s="2"/>
      <c r="FB490" s="2"/>
      <c r="FC490" s="2"/>
      <c r="FD490" s="2"/>
      <c r="FE490" s="2"/>
      <c r="FF490" s="2"/>
      <c r="FG490" s="2"/>
      <c r="FH490" s="2"/>
      <c r="FI490" s="2"/>
      <c r="FJ490" s="2"/>
      <c r="FK490" s="2"/>
      <c r="FL490" s="2"/>
      <c r="FM490" s="2"/>
      <c r="FN490" s="2"/>
      <c r="FO490" s="2"/>
      <c r="FP490" s="2"/>
      <c r="FQ490" s="2">
        <v>0</v>
      </c>
      <c r="FR490" s="2">
        <f t="shared" si="412"/>
        <v>0</v>
      </c>
      <c r="FS490" s="2">
        <v>0</v>
      </c>
      <c r="FT490" s="2"/>
      <c r="FU490" s="2"/>
      <c r="FV490" s="2"/>
      <c r="FW490" s="2"/>
      <c r="FX490" s="2">
        <v>0</v>
      </c>
      <c r="FY490" s="2">
        <v>0</v>
      </c>
      <c r="FZ490" s="2"/>
      <c r="GA490" s="2" t="s">
        <v>3</v>
      </c>
      <c r="GB490" s="2"/>
      <c r="GC490" s="2"/>
      <c r="GD490" s="2">
        <v>1</v>
      </c>
      <c r="GE490" s="2"/>
      <c r="GF490" s="2">
        <v>-2014069362</v>
      </c>
      <c r="GG490" s="2">
        <v>2</v>
      </c>
      <c r="GH490" s="2">
        <v>1</v>
      </c>
      <c r="GI490" s="2">
        <v>-2</v>
      </c>
      <c r="GJ490" s="2">
        <v>0</v>
      </c>
      <c r="GK490" s="2">
        <v>0</v>
      </c>
      <c r="GL490" s="2">
        <f t="shared" si="413"/>
        <v>0</v>
      </c>
      <c r="GM490" s="2">
        <f t="shared" si="414"/>
        <v>0</v>
      </c>
      <c r="GN490" s="2">
        <f t="shared" si="415"/>
        <v>0</v>
      </c>
      <c r="GO490" s="2">
        <f t="shared" si="416"/>
        <v>0</v>
      </c>
      <c r="GP490" s="2">
        <f t="shared" si="417"/>
        <v>0</v>
      </c>
      <c r="GQ490" s="2"/>
      <c r="GR490" s="2">
        <v>0</v>
      </c>
      <c r="GS490" s="2">
        <v>3</v>
      </c>
      <c r="GT490" s="2">
        <v>0</v>
      </c>
      <c r="GU490" s="2" t="s">
        <v>3</v>
      </c>
      <c r="GV490" s="2">
        <f t="shared" si="421"/>
        <v>0</v>
      </c>
      <c r="GW490" s="2">
        <v>1</v>
      </c>
      <c r="GX490" s="2">
        <f t="shared" si="419"/>
        <v>0</v>
      </c>
      <c r="GY490" s="2"/>
      <c r="GZ490" s="2"/>
      <c r="HA490" s="2">
        <v>0</v>
      </c>
      <c r="HB490" s="2">
        <v>0</v>
      </c>
      <c r="HC490" s="2">
        <f t="shared" si="420"/>
        <v>0</v>
      </c>
      <c r="HD490" s="2"/>
      <c r="HE490" s="2" t="s">
        <v>3</v>
      </c>
      <c r="HF490" s="2" t="s">
        <v>3</v>
      </c>
      <c r="HG490" s="2"/>
      <c r="HH490" s="2"/>
      <c r="HI490" s="2"/>
      <c r="HJ490" s="2"/>
      <c r="HK490" s="2"/>
      <c r="HL490" s="2"/>
      <c r="HM490" s="2" t="s">
        <v>3</v>
      </c>
      <c r="HN490" s="2" t="s">
        <v>3</v>
      </c>
      <c r="HO490" s="2" t="s">
        <v>3</v>
      </c>
      <c r="HP490" s="2" t="s">
        <v>3</v>
      </c>
      <c r="HQ490" s="2" t="s">
        <v>3</v>
      </c>
      <c r="HR490" s="2"/>
      <c r="HS490" s="2"/>
      <c r="HT490" s="2"/>
      <c r="HU490" s="2"/>
      <c r="HV490" s="2"/>
      <c r="HW490" s="2"/>
      <c r="HX490" s="2"/>
      <c r="HY490" s="2"/>
      <c r="HZ490" s="2"/>
      <c r="IA490" s="2"/>
      <c r="IB490" s="2"/>
      <c r="IC490" s="2"/>
      <c r="ID490" s="2"/>
      <c r="IE490" s="2"/>
      <c r="IF490" s="2"/>
      <c r="IG490" s="2"/>
      <c r="IH490" s="2"/>
      <c r="II490" s="2"/>
      <c r="IJ490" s="2"/>
      <c r="IK490" s="2">
        <v>0</v>
      </c>
      <c r="IL490" s="2"/>
      <c r="IM490" s="2"/>
      <c r="IN490" s="2"/>
      <c r="IO490" s="2"/>
      <c r="IP490" s="2"/>
      <c r="IQ490" s="2"/>
      <c r="IR490" s="2"/>
      <c r="IS490" s="2"/>
      <c r="IT490" s="2"/>
      <c r="IU490" s="2"/>
    </row>
    <row r="491" spans="1:255" x14ac:dyDescent="0.2">
      <c r="A491">
        <v>18</v>
      </c>
      <c r="B491">
        <v>1</v>
      </c>
      <c r="C491">
        <v>422</v>
      </c>
      <c r="E491" t="s">
        <v>316</v>
      </c>
      <c r="F491" t="s">
        <v>66</v>
      </c>
      <c r="G491" t="s">
        <v>67</v>
      </c>
      <c r="H491" t="s">
        <v>68</v>
      </c>
      <c r="I491">
        <f>I487*J491</f>
        <v>0</v>
      </c>
      <c r="J491">
        <v>0.5</v>
      </c>
      <c r="K491">
        <v>0.5</v>
      </c>
      <c r="L491">
        <v>6.8000000000000005E-2</v>
      </c>
      <c r="M491">
        <v>0</v>
      </c>
      <c r="N491">
        <f t="shared" si="383"/>
        <v>6.8000000000000005E-2</v>
      </c>
      <c r="O491">
        <f t="shared" si="384"/>
        <v>0</v>
      </c>
      <c r="P491">
        <f t="shared" si="385"/>
        <v>0</v>
      </c>
      <c r="Q491">
        <f t="shared" si="386"/>
        <v>0</v>
      </c>
      <c r="R491">
        <f t="shared" si="387"/>
        <v>0</v>
      </c>
      <c r="S491">
        <f t="shared" si="388"/>
        <v>0</v>
      </c>
      <c r="T491">
        <f t="shared" si="389"/>
        <v>0</v>
      </c>
      <c r="U491">
        <f t="shared" si="390"/>
        <v>0</v>
      </c>
      <c r="V491">
        <f t="shared" si="391"/>
        <v>0</v>
      </c>
      <c r="W491">
        <f t="shared" si="392"/>
        <v>0</v>
      </c>
      <c r="X491">
        <f t="shared" si="393"/>
        <v>0</v>
      </c>
      <c r="Y491">
        <f t="shared" si="394"/>
        <v>0</v>
      </c>
      <c r="AA491">
        <v>69726884</v>
      </c>
      <c r="AB491">
        <f t="shared" si="395"/>
        <v>4.28</v>
      </c>
      <c r="AC491">
        <f t="shared" si="427"/>
        <v>4.28</v>
      </c>
      <c r="AD491">
        <f t="shared" si="424"/>
        <v>0</v>
      </c>
      <c r="AE491">
        <f t="shared" si="425"/>
        <v>0</v>
      </c>
      <c r="AF491">
        <f t="shared" si="422"/>
        <v>0</v>
      </c>
      <c r="AG491">
        <f t="shared" si="399"/>
        <v>0</v>
      </c>
      <c r="AH491">
        <f t="shared" si="423"/>
        <v>0</v>
      </c>
      <c r="AI491">
        <f t="shared" si="426"/>
        <v>0</v>
      </c>
      <c r="AJ491">
        <f t="shared" si="402"/>
        <v>0.03</v>
      </c>
      <c r="AK491">
        <v>4.2799999999999994</v>
      </c>
      <c r="AL491">
        <v>4.2799999999999994</v>
      </c>
      <c r="AM491">
        <v>0</v>
      </c>
      <c r="AN491">
        <v>0</v>
      </c>
      <c r="AO491">
        <v>0</v>
      </c>
      <c r="AP491">
        <v>0</v>
      </c>
      <c r="AQ491">
        <v>0</v>
      </c>
      <c r="AR491">
        <v>0</v>
      </c>
      <c r="AS491">
        <v>0.03</v>
      </c>
      <c r="AT491">
        <v>0</v>
      </c>
      <c r="AU491">
        <v>0</v>
      </c>
      <c r="AV491">
        <v>1</v>
      </c>
      <c r="AW491">
        <v>1</v>
      </c>
      <c r="AZ491">
        <v>1</v>
      </c>
      <c r="BA491">
        <v>1</v>
      </c>
      <c r="BB491">
        <v>1</v>
      </c>
      <c r="BC491">
        <v>7.56</v>
      </c>
      <c r="BD491" t="s">
        <v>3</v>
      </c>
      <c r="BE491" t="s">
        <v>3</v>
      </c>
      <c r="BF491" t="s">
        <v>3</v>
      </c>
      <c r="BG491" t="s">
        <v>3</v>
      </c>
      <c r="BH491">
        <v>3</v>
      </c>
      <c r="BI491">
        <v>1</v>
      </c>
      <c r="BJ491" t="s">
        <v>267</v>
      </c>
      <c r="BM491">
        <v>500001</v>
      </c>
      <c r="BN491">
        <v>0</v>
      </c>
      <c r="BO491" t="s">
        <v>3</v>
      </c>
      <c r="BP491">
        <v>0</v>
      </c>
      <c r="BQ491">
        <v>8</v>
      </c>
      <c r="BR491">
        <v>0</v>
      </c>
      <c r="BS491">
        <v>1</v>
      </c>
      <c r="BT491">
        <v>1</v>
      </c>
      <c r="BU491">
        <v>1</v>
      </c>
      <c r="BV491">
        <v>1</v>
      </c>
      <c r="BW491">
        <v>1</v>
      </c>
      <c r="BX491">
        <v>1</v>
      </c>
      <c r="BY491" t="s">
        <v>3</v>
      </c>
      <c r="BZ491">
        <v>0</v>
      </c>
      <c r="CA491">
        <v>0</v>
      </c>
      <c r="CB491" t="s">
        <v>3</v>
      </c>
      <c r="CE491">
        <v>0</v>
      </c>
      <c r="CF491">
        <v>0</v>
      </c>
      <c r="CG491">
        <v>0</v>
      </c>
      <c r="CH491">
        <v>42</v>
      </c>
      <c r="CI491">
        <v>2</v>
      </c>
      <c r="CJ491">
        <v>0</v>
      </c>
      <c r="CK491">
        <v>0</v>
      </c>
      <c r="CL491">
        <v>0</v>
      </c>
      <c r="CM491">
        <v>0</v>
      </c>
      <c r="CN491" t="s">
        <v>3</v>
      </c>
      <c r="CO491">
        <v>0</v>
      </c>
      <c r="CP491">
        <f t="shared" si="403"/>
        <v>0</v>
      </c>
      <c r="CQ491">
        <f t="shared" si="404"/>
        <v>32.3568</v>
      </c>
      <c r="CR491">
        <f t="shared" si="405"/>
        <v>0</v>
      </c>
      <c r="CS491">
        <f t="shared" si="406"/>
        <v>0</v>
      </c>
      <c r="CT491">
        <f t="shared" si="407"/>
        <v>0</v>
      </c>
      <c r="CU491">
        <f t="shared" si="408"/>
        <v>0</v>
      </c>
      <c r="CV491">
        <f t="shared" si="409"/>
        <v>0</v>
      </c>
      <c r="CW491">
        <f t="shared" si="410"/>
        <v>0</v>
      </c>
      <c r="CX491">
        <f t="shared" si="411"/>
        <v>0.03</v>
      </c>
      <c r="CY491">
        <f>(S491+R491)*(BZ491/100)</f>
        <v>0</v>
      </c>
      <c r="CZ491">
        <f>(S491+R491)*(CA491/100)</f>
        <v>0</v>
      </c>
      <c r="DC491" t="s">
        <v>3</v>
      </c>
      <c r="DD491" t="s">
        <v>3</v>
      </c>
      <c r="DE491" t="s">
        <v>3</v>
      </c>
      <c r="DF491" t="s">
        <v>3</v>
      </c>
      <c r="DG491" t="s">
        <v>3</v>
      </c>
      <c r="DH491" t="s">
        <v>3</v>
      </c>
      <c r="DI491" t="s">
        <v>3</v>
      </c>
      <c r="DJ491" t="s">
        <v>3</v>
      </c>
      <c r="DK491" t="s">
        <v>3</v>
      </c>
      <c r="DL491" t="s">
        <v>3</v>
      </c>
      <c r="DM491" t="s">
        <v>3</v>
      </c>
      <c r="DN491">
        <v>0</v>
      </c>
      <c r="DO491">
        <v>0</v>
      </c>
      <c r="DP491">
        <v>1</v>
      </c>
      <c r="DQ491">
        <v>1</v>
      </c>
      <c r="DU491">
        <v>1009</v>
      </c>
      <c r="DV491" t="s">
        <v>68</v>
      </c>
      <c r="DW491" t="s">
        <v>68</v>
      </c>
      <c r="DX491">
        <v>1</v>
      </c>
      <c r="DZ491" t="s">
        <v>3</v>
      </c>
      <c r="EA491" t="s">
        <v>3</v>
      </c>
      <c r="EB491" t="s">
        <v>3</v>
      </c>
      <c r="EC491" t="s">
        <v>3</v>
      </c>
      <c r="EE491">
        <v>54328897</v>
      </c>
      <c r="EF491">
        <v>8</v>
      </c>
      <c r="EG491" t="s">
        <v>31</v>
      </c>
      <c r="EH491">
        <v>0</v>
      </c>
      <c r="EI491" t="s">
        <v>3</v>
      </c>
      <c r="EJ491">
        <v>1</v>
      </c>
      <c r="EK491">
        <v>500001</v>
      </c>
      <c r="EL491" t="s">
        <v>32</v>
      </c>
      <c r="EM491" t="s">
        <v>33</v>
      </c>
      <c r="EO491" t="s">
        <v>3</v>
      </c>
      <c r="EQ491">
        <v>0</v>
      </c>
      <c r="ER491">
        <v>31</v>
      </c>
      <c r="ES491">
        <v>4.2799999999999994</v>
      </c>
      <c r="ET491">
        <v>0</v>
      </c>
      <c r="EU491">
        <v>0</v>
      </c>
      <c r="EV491">
        <v>0</v>
      </c>
      <c r="EW491">
        <v>0</v>
      </c>
      <c r="EX491">
        <v>0</v>
      </c>
      <c r="EZ491">
        <v>5</v>
      </c>
      <c r="FC491">
        <v>0</v>
      </c>
      <c r="FD491">
        <v>18</v>
      </c>
      <c r="FF491">
        <v>31</v>
      </c>
      <c r="FQ491">
        <v>0</v>
      </c>
      <c r="FR491">
        <f t="shared" si="412"/>
        <v>0</v>
      </c>
      <c r="FS491">
        <v>0</v>
      </c>
      <c r="FX491">
        <v>0</v>
      </c>
      <c r="FY491">
        <v>0</v>
      </c>
      <c r="GA491" t="s">
        <v>70</v>
      </c>
      <c r="GD491">
        <v>1</v>
      </c>
      <c r="GF491">
        <v>-2014069362</v>
      </c>
      <c r="GG491">
        <v>2</v>
      </c>
      <c r="GH491">
        <v>3</v>
      </c>
      <c r="GI491">
        <v>5</v>
      </c>
      <c r="GJ491">
        <v>0</v>
      </c>
      <c r="GK491">
        <v>0</v>
      </c>
      <c r="GL491">
        <f t="shared" si="413"/>
        <v>0</v>
      </c>
      <c r="GM491">
        <f t="shared" si="414"/>
        <v>0</v>
      </c>
      <c r="GN491">
        <f t="shared" si="415"/>
        <v>0</v>
      </c>
      <c r="GO491">
        <f t="shared" si="416"/>
        <v>0</v>
      </c>
      <c r="GP491">
        <f t="shared" si="417"/>
        <v>0</v>
      </c>
      <c r="GR491">
        <v>1</v>
      </c>
      <c r="GS491">
        <v>1</v>
      </c>
      <c r="GT491">
        <v>0</v>
      </c>
      <c r="GU491" t="s">
        <v>3</v>
      </c>
      <c r="GV491">
        <f t="shared" si="421"/>
        <v>0</v>
      </c>
      <c r="GW491">
        <v>1</v>
      </c>
      <c r="GX491">
        <f t="shared" si="419"/>
        <v>0</v>
      </c>
      <c r="HA491">
        <v>0</v>
      </c>
      <c r="HB491">
        <v>0</v>
      </c>
      <c r="HC491">
        <f t="shared" si="420"/>
        <v>0</v>
      </c>
      <c r="HE491" t="s">
        <v>35</v>
      </c>
      <c r="HF491" t="s">
        <v>36</v>
      </c>
      <c r="HM491" t="s">
        <v>3</v>
      </c>
      <c r="HN491" t="s">
        <v>3</v>
      </c>
      <c r="HO491" t="s">
        <v>3</v>
      </c>
      <c r="HP491" t="s">
        <v>3</v>
      </c>
      <c r="HQ491" t="s">
        <v>3</v>
      </c>
      <c r="IK491">
        <v>0</v>
      </c>
    </row>
    <row r="492" spans="1:255" x14ac:dyDescent="0.2">
      <c r="A492" s="2">
        <v>18</v>
      </c>
      <c r="B492" s="2">
        <v>1</v>
      </c>
      <c r="C492" s="2">
        <v>411</v>
      </c>
      <c r="D492" s="2"/>
      <c r="E492" s="2" t="s">
        <v>317</v>
      </c>
      <c r="F492" s="2" t="s">
        <v>72</v>
      </c>
      <c r="G492" s="2" t="s">
        <v>73</v>
      </c>
      <c r="H492" s="2" t="s">
        <v>68</v>
      </c>
      <c r="I492" s="2">
        <f>I486*J492</f>
        <v>0</v>
      </c>
      <c r="J492" s="2">
        <v>450</v>
      </c>
      <c r="K492" s="2">
        <v>450</v>
      </c>
      <c r="L492" s="2">
        <v>61.2</v>
      </c>
      <c r="M492" s="2">
        <v>0</v>
      </c>
      <c r="N492" s="2">
        <f t="shared" si="383"/>
        <v>61.2</v>
      </c>
      <c r="O492" s="2">
        <f t="shared" si="384"/>
        <v>0</v>
      </c>
      <c r="P492" s="2">
        <f t="shared" si="385"/>
        <v>0</v>
      </c>
      <c r="Q492" s="2">
        <f t="shared" si="386"/>
        <v>0</v>
      </c>
      <c r="R492" s="2">
        <f t="shared" si="387"/>
        <v>0</v>
      </c>
      <c r="S492" s="2">
        <f t="shared" si="388"/>
        <v>0</v>
      </c>
      <c r="T492" s="2">
        <f t="shared" si="389"/>
        <v>0</v>
      </c>
      <c r="U492" s="2">
        <f t="shared" si="390"/>
        <v>0</v>
      </c>
      <c r="V492" s="2">
        <f t="shared" si="391"/>
        <v>0</v>
      </c>
      <c r="W492" s="2">
        <f t="shared" si="392"/>
        <v>0</v>
      </c>
      <c r="X492" s="2">
        <f t="shared" si="393"/>
        <v>0</v>
      </c>
      <c r="Y492" s="2">
        <f t="shared" si="394"/>
        <v>0</v>
      </c>
      <c r="Z492" s="2"/>
      <c r="AA492" s="2">
        <v>69726971</v>
      </c>
      <c r="AB492" s="2">
        <f t="shared" si="395"/>
        <v>1.38</v>
      </c>
      <c r="AC492" s="2">
        <f t="shared" si="427"/>
        <v>1.38</v>
      </c>
      <c r="AD492" s="2">
        <f t="shared" si="424"/>
        <v>0</v>
      </c>
      <c r="AE492" s="2">
        <f t="shared" si="425"/>
        <v>0</v>
      </c>
      <c r="AF492" s="2">
        <f t="shared" si="422"/>
        <v>0</v>
      </c>
      <c r="AG492" s="2">
        <f t="shared" si="399"/>
        <v>0</v>
      </c>
      <c r="AH492" s="2">
        <f t="shared" si="423"/>
        <v>0</v>
      </c>
      <c r="AI492" s="2">
        <f t="shared" si="426"/>
        <v>0</v>
      </c>
      <c r="AJ492" s="2">
        <f t="shared" si="402"/>
        <v>0.01</v>
      </c>
      <c r="AK492" s="2">
        <v>1.38</v>
      </c>
      <c r="AL492" s="2">
        <v>1.38</v>
      </c>
      <c r="AM492" s="2">
        <v>0</v>
      </c>
      <c r="AN492" s="2">
        <v>0</v>
      </c>
      <c r="AO492" s="2">
        <v>0</v>
      </c>
      <c r="AP492" s="2">
        <v>0</v>
      </c>
      <c r="AQ492" s="2">
        <v>0</v>
      </c>
      <c r="AR492" s="2">
        <v>0</v>
      </c>
      <c r="AS492" s="2">
        <v>0.01</v>
      </c>
      <c r="AT492" s="2">
        <v>0</v>
      </c>
      <c r="AU492" s="2">
        <v>0</v>
      </c>
      <c r="AV492" s="2">
        <v>1</v>
      </c>
      <c r="AW492" s="2">
        <v>1</v>
      </c>
      <c r="AX492" s="2"/>
      <c r="AY492" s="2"/>
      <c r="AZ492" s="2">
        <v>1</v>
      </c>
      <c r="BA492" s="2">
        <v>1</v>
      </c>
      <c r="BB492" s="2">
        <v>1</v>
      </c>
      <c r="BC492" s="2">
        <v>1</v>
      </c>
      <c r="BD492" s="2" t="s">
        <v>3</v>
      </c>
      <c r="BE492" s="2" t="s">
        <v>3</v>
      </c>
      <c r="BF492" s="2" t="s">
        <v>3</v>
      </c>
      <c r="BG492" s="2" t="s">
        <v>3</v>
      </c>
      <c r="BH492" s="2">
        <v>3</v>
      </c>
      <c r="BI492" s="2">
        <v>1</v>
      </c>
      <c r="BJ492" s="2" t="s">
        <v>269</v>
      </c>
      <c r="BK492" s="2"/>
      <c r="BL492" s="2"/>
      <c r="BM492" s="2">
        <v>500001</v>
      </c>
      <c r="BN492" s="2">
        <v>0</v>
      </c>
      <c r="BO492" s="2" t="s">
        <v>3</v>
      </c>
      <c r="BP492" s="2">
        <v>0</v>
      </c>
      <c r="BQ492" s="2">
        <v>8</v>
      </c>
      <c r="BR492" s="2">
        <v>0</v>
      </c>
      <c r="BS492" s="2">
        <v>1</v>
      </c>
      <c r="BT492" s="2">
        <v>1</v>
      </c>
      <c r="BU492" s="2">
        <v>1</v>
      </c>
      <c r="BV492" s="2">
        <v>1</v>
      </c>
      <c r="BW492" s="2">
        <v>1</v>
      </c>
      <c r="BX492" s="2">
        <v>1</v>
      </c>
      <c r="BY492" s="2" t="s">
        <v>3</v>
      </c>
      <c r="BZ492" s="2">
        <v>0</v>
      </c>
      <c r="CA492" s="2">
        <v>0</v>
      </c>
      <c r="CB492" s="2" t="s">
        <v>3</v>
      </c>
      <c r="CC492" s="2"/>
      <c r="CD492" s="2"/>
      <c r="CE492" s="2">
        <v>0</v>
      </c>
      <c r="CF492" s="2">
        <v>0</v>
      </c>
      <c r="CG492" s="2">
        <v>0</v>
      </c>
      <c r="CH492" s="2">
        <v>42</v>
      </c>
      <c r="CI492" s="2">
        <v>3</v>
      </c>
      <c r="CJ492" s="2">
        <v>0</v>
      </c>
      <c r="CK492" s="2">
        <v>0</v>
      </c>
      <c r="CL492" s="2">
        <v>0</v>
      </c>
      <c r="CM492" s="2">
        <v>0</v>
      </c>
      <c r="CN492" s="2" t="s">
        <v>3</v>
      </c>
      <c r="CO492" s="2">
        <v>0</v>
      </c>
      <c r="CP492" s="2">
        <f t="shared" si="403"/>
        <v>0</v>
      </c>
      <c r="CQ492" s="2">
        <f t="shared" si="404"/>
        <v>1.38</v>
      </c>
      <c r="CR492" s="2">
        <f t="shared" si="405"/>
        <v>0</v>
      </c>
      <c r="CS492" s="2">
        <f t="shared" si="406"/>
        <v>0</v>
      </c>
      <c r="CT492" s="2">
        <f t="shared" si="407"/>
        <v>0</v>
      </c>
      <c r="CU492" s="2">
        <f t="shared" si="408"/>
        <v>0</v>
      </c>
      <c r="CV492" s="2">
        <f t="shared" si="409"/>
        <v>0</v>
      </c>
      <c r="CW492" s="2">
        <f t="shared" si="410"/>
        <v>0</v>
      </c>
      <c r="CX492" s="2">
        <f t="shared" si="411"/>
        <v>0.01</v>
      </c>
      <c r="CY492" s="2">
        <f>(((S492+R492)*AT492)/100)</f>
        <v>0</v>
      </c>
      <c r="CZ492" s="2">
        <f>(((S492+R492)*AU492)/100)</f>
        <v>0</v>
      </c>
      <c r="DA492" s="2"/>
      <c r="DB492" s="2"/>
      <c r="DC492" s="2" t="s">
        <v>3</v>
      </c>
      <c r="DD492" s="2" t="s">
        <v>3</v>
      </c>
      <c r="DE492" s="2" t="s">
        <v>3</v>
      </c>
      <c r="DF492" s="2" t="s">
        <v>3</v>
      </c>
      <c r="DG492" s="2" t="s">
        <v>3</v>
      </c>
      <c r="DH492" s="2" t="s">
        <v>3</v>
      </c>
      <c r="DI492" s="2" t="s">
        <v>3</v>
      </c>
      <c r="DJ492" s="2" t="s">
        <v>3</v>
      </c>
      <c r="DK492" s="2" t="s">
        <v>3</v>
      </c>
      <c r="DL492" s="2" t="s">
        <v>3</v>
      </c>
      <c r="DM492" s="2" t="s">
        <v>3</v>
      </c>
      <c r="DN492" s="2">
        <v>0</v>
      </c>
      <c r="DO492" s="2">
        <v>0</v>
      </c>
      <c r="DP492" s="2">
        <v>1</v>
      </c>
      <c r="DQ492" s="2">
        <v>1</v>
      </c>
      <c r="DR492" s="2"/>
      <c r="DS492" s="2"/>
      <c r="DT492" s="2"/>
      <c r="DU492" s="2">
        <v>1009</v>
      </c>
      <c r="DV492" s="2" t="s">
        <v>68</v>
      </c>
      <c r="DW492" s="2" t="s">
        <v>68</v>
      </c>
      <c r="DX492" s="2">
        <v>1</v>
      </c>
      <c r="DY492" s="2"/>
      <c r="DZ492" s="2" t="s">
        <v>3</v>
      </c>
      <c r="EA492" s="2" t="s">
        <v>3</v>
      </c>
      <c r="EB492" s="2" t="s">
        <v>3</v>
      </c>
      <c r="EC492" s="2" t="s">
        <v>3</v>
      </c>
      <c r="ED492" s="2"/>
      <c r="EE492" s="2">
        <v>54328897</v>
      </c>
      <c r="EF492" s="2">
        <v>8</v>
      </c>
      <c r="EG492" s="2" t="s">
        <v>31</v>
      </c>
      <c r="EH492" s="2">
        <v>0</v>
      </c>
      <c r="EI492" s="2" t="s">
        <v>3</v>
      </c>
      <c r="EJ492" s="2">
        <v>1</v>
      </c>
      <c r="EK492" s="2">
        <v>500001</v>
      </c>
      <c r="EL492" s="2" t="s">
        <v>32</v>
      </c>
      <c r="EM492" s="2" t="s">
        <v>33</v>
      </c>
      <c r="EN492" s="2"/>
      <c r="EO492" s="2" t="s">
        <v>3</v>
      </c>
      <c r="EP492" s="2"/>
      <c r="EQ492" s="2">
        <v>0</v>
      </c>
      <c r="ER492" s="2">
        <v>1.38</v>
      </c>
      <c r="ES492" s="2">
        <v>1.38</v>
      </c>
      <c r="ET492" s="2">
        <v>0</v>
      </c>
      <c r="EU492" s="2">
        <v>0</v>
      </c>
      <c r="EV492" s="2">
        <v>0</v>
      </c>
      <c r="EW492" s="2">
        <v>0</v>
      </c>
      <c r="EX492" s="2">
        <v>0</v>
      </c>
      <c r="EY492" s="2"/>
      <c r="EZ492" s="2"/>
      <c r="FA492" s="2"/>
      <c r="FB492" s="2"/>
      <c r="FC492" s="2"/>
      <c r="FD492" s="2"/>
      <c r="FE492" s="2"/>
      <c r="FF492" s="2"/>
      <c r="FG492" s="2"/>
      <c r="FH492" s="2"/>
      <c r="FI492" s="2"/>
      <c r="FJ492" s="2"/>
      <c r="FK492" s="2"/>
      <c r="FL492" s="2"/>
      <c r="FM492" s="2"/>
      <c r="FN492" s="2"/>
      <c r="FO492" s="2"/>
      <c r="FP492" s="2"/>
      <c r="FQ492" s="2">
        <v>0</v>
      </c>
      <c r="FR492" s="2">
        <f t="shared" si="412"/>
        <v>0</v>
      </c>
      <c r="FS492" s="2">
        <v>0</v>
      </c>
      <c r="FT492" s="2"/>
      <c r="FU492" s="2"/>
      <c r="FV492" s="2"/>
      <c r="FW492" s="2"/>
      <c r="FX492" s="2">
        <v>0</v>
      </c>
      <c r="FY492" s="2">
        <v>0</v>
      </c>
      <c r="FZ492" s="2"/>
      <c r="GA492" s="2" t="s">
        <v>3</v>
      </c>
      <c r="GB492" s="2"/>
      <c r="GC492" s="2"/>
      <c r="GD492" s="2">
        <v>1</v>
      </c>
      <c r="GE492" s="2"/>
      <c r="GF492" s="2">
        <v>-390679098</v>
      </c>
      <c r="GG492" s="2">
        <v>2</v>
      </c>
      <c r="GH492" s="2">
        <v>1</v>
      </c>
      <c r="GI492" s="2">
        <v>-2</v>
      </c>
      <c r="GJ492" s="2">
        <v>0</v>
      </c>
      <c r="GK492" s="2">
        <v>0</v>
      </c>
      <c r="GL492" s="2">
        <f t="shared" si="413"/>
        <v>0</v>
      </c>
      <c r="GM492" s="2">
        <f t="shared" si="414"/>
        <v>0</v>
      </c>
      <c r="GN492" s="2">
        <f t="shared" si="415"/>
        <v>0</v>
      </c>
      <c r="GO492" s="2">
        <f t="shared" si="416"/>
        <v>0</v>
      </c>
      <c r="GP492" s="2">
        <f t="shared" si="417"/>
        <v>0</v>
      </c>
      <c r="GQ492" s="2"/>
      <c r="GR492" s="2">
        <v>0</v>
      </c>
      <c r="GS492" s="2">
        <v>3</v>
      </c>
      <c r="GT492" s="2">
        <v>0</v>
      </c>
      <c r="GU492" s="2" t="s">
        <v>3</v>
      </c>
      <c r="GV492" s="2">
        <f t="shared" si="421"/>
        <v>0</v>
      </c>
      <c r="GW492" s="2">
        <v>1</v>
      </c>
      <c r="GX492" s="2">
        <f t="shared" si="419"/>
        <v>0</v>
      </c>
      <c r="GY492" s="2"/>
      <c r="GZ492" s="2"/>
      <c r="HA492" s="2">
        <v>0</v>
      </c>
      <c r="HB492" s="2">
        <v>0</v>
      </c>
      <c r="HC492" s="2">
        <f t="shared" si="420"/>
        <v>0</v>
      </c>
      <c r="HD492" s="2"/>
      <c r="HE492" s="2" t="s">
        <v>3</v>
      </c>
      <c r="HF492" s="2" t="s">
        <v>3</v>
      </c>
      <c r="HG492" s="2"/>
      <c r="HH492" s="2"/>
      <c r="HI492" s="2"/>
      <c r="HJ492" s="2"/>
      <c r="HK492" s="2"/>
      <c r="HL492" s="2"/>
      <c r="HM492" s="2" t="s">
        <v>3</v>
      </c>
      <c r="HN492" s="2" t="s">
        <v>3</v>
      </c>
      <c r="HO492" s="2" t="s">
        <v>3</v>
      </c>
      <c r="HP492" s="2" t="s">
        <v>3</v>
      </c>
      <c r="HQ492" s="2" t="s">
        <v>3</v>
      </c>
      <c r="HR492" s="2"/>
      <c r="HS492" s="2"/>
      <c r="HT492" s="2"/>
      <c r="HU492" s="2"/>
      <c r="HV492" s="2"/>
      <c r="HW492" s="2"/>
      <c r="HX492" s="2"/>
      <c r="HY492" s="2"/>
      <c r="HZ492" s="2"/>
      <c r="IA492" s="2"/>
      <c r="IB492" s="2"/>
      <c r="IC492" s="2"/>
      <c r="ID492" s="2"/>
      <c r="IE492" s="2"/>
      <c r="IF492" s="2"/>
      <c r="IG492" s="2"/>
      <c r="IH492" s="2"/>
      <c r="II492" s="2"/>
      <c r="IJ492" s="2"/>
      <c r="IK492" s="2">
        <v>0</v>
      </c>
      <c r="IL492" s="2"/>
      <c r="IM492" s="2"/>
      <c r="IN492" s="2"/>
      <c r="IO492" s="2"/>
      <c r="IP492" s="2"/>
      <c r="IQ492" s="2"/>
      <c r="IR492" s="2"/>
      <c r="IS492" s="2"/>
      <c r="IT492" s="2"/>
      <c r="IU492" s="2"/>
    </row>
    <row r="493" spans="1:255" x14ac:dyDescent="0.2">
      <c r="A493">
        <v>18</v>
      </c>
      <c r="B493">
        <v>1</v>
      </c>
      <c r="C493">
        <v>423</v>
      </c>
      <c r="E493" t="s">
        <v>317</v>
      </c>
      <c r="F493" t="s">
        <v>72</v>
      </c>
      <c r="G493" t="s">
        <v>73</v>
      </c>
      <c r="H493" t="s">
        <v>68</v>
      </c>
      <c r="I493">
        <f>I487*J493</f>
        <v>0</v>
      </c>
      <c r="J493">
        <v>450</v>
      </c>
      <c r="K493">
        <v>450</v>
      </c>
      <c r="L493">
        <v>61.2</v>
      </c>
      <c r="M493">
        <v>0</v>
      </c>
      <c r="N493">
        <f t="shared" si="383"/>
        <v>61.2</v>
      </c>
      <c r="O493">
        <f t="shared" si="384"/>
        <v>0</v>
      </c>
      <c r="P493">
        <f t="shared" si="385"/>
        <v>0</v>
      </c>
      <c r="Q493">
        <f t="shared" si="386"/>
        <v>0</v>
      </c>
      <c r="R493">
        <f t="shared" si="387"/>
        <v>0</v>
      </c>
      <c r="S493">
        <f t="shared" si="388"/>
        <v>0</v>
      </c>
      <c r="T493">
        <f t="shared" si="389"/>
        <v>0</v>
      </c>
      <c r="U493">
        <f t="shared" si="390"/>
        <v>0</v>
      </c>
      <c r="V493">
        <f t="shared" si="391"/>
        <v>0</v>
      </c>
      <c r="W493">
        <f t="shared" si="392"/>
        <v>0</v>
      </c>
      <c r="X493">
        <f t="shared" si="393"/>
        <v>0</v>
      </c>
      <c r="Y493">
        <f t="shared" si="394"/>
        <v>0</v>
      </c>
      <c r="AA493">
        <v>69726884</v>
      </c>
      <c r="AB493">
        <f t="shared" si="395"/>
        <v>1.06</v>
      </c>
      <c r="AC493">
        <f t="shared" si="427"/>
        <v>1.06</v>
      </c>
      <c r="AD493">
        <f t="shared" si="424"/>
        <v>0</v>
      </c>
      <c r="AE493">
        <f t="shared" si="425"/>
        <v>0</v>
      </c>
      <c r="AF493">
        <f t="shared" si="422"/>
        <v>0</v>
      </c>
      <c r="AG493">
        <f t="shared" si="399"/>
        <v>0</v>
      </c>
      <c r="AH493">
        <f t="shared" si="423"/>
        <v>0</v>
      </c>
      <c r="AI493">
        <f t="shared" si="426"/>
        <v>0</v>
      </c>
      <c r="AJ493">
        <f t="shared" si="402"/>
        <v>0.01</v>
      </c>
      <c r="AK493">
        <v>1.06</v>
      </c>
      <c r="AL493">
        <v>1.06</v>
      </c>
      <c r="AM493">
        <v>0</v>
      </c>
      <c r="AN493">
        <v>0</v>
      </c>
      <c r="AO493">
        <v>0</v>
      </c>
      <c r="AP493">
        <v>0</v>
      </c>
      <c r="AQ493">
        <v>0</v>
      </c>
      <c r="AR493">
        <v>0</v>
      </c>
      <c r="AS493">
        <v>0.01</v>
      </c>
      <c r="AT493">
        <v>0</v>
      </c>
      <c r="AU493">
        <v>0</v>
      </c>
      <c r="AV493">
        <v>1</v>
      </c>
      <c r="AW493">
        <v>1</v>
      </c>
      <c r="AZ493">
        <v>1</v>
      </c>
      <c r="BA493">
        <v>1</v>
      </c>
      <c r="BB493">
        <v>1</v>
      </c>
      <c r="BC493">
        <v>7.56</v>
      </c>
      <c r="BD493" t="s">
        <v>3</v>
      </c>
      <c r="BE493" t="s">
        <v>3</v>
      </c>
      <c r="BF493" t="s">
        <v>3</v>
      </c>
      <c r="BG493" t="s">
        <v>3</v>
      </c>
      <c r="BH493">
        <v>3</v>
      </c>
      <c r="BI493">
        <v>1</v>
      </c>
      <c r="BJ493" t="s">
        <v>269</v>
      </c>
      <c r="BM493">
        <v>500001</v>
      </c>
      <c r="BN493">
        <v>0</v>
      </c>
      <c r="BO493" t="s">
        <v>3</v>
      </c>
      <c r="BP493">
        <v>0</v>
      </c>
      <c r="BQ493">
        <v>8</v>
      </c>
      <c r="BR493">
        <v>0</v>
      </c>
      <c r="BS493">
        <v>1</v>
      </c>
      <c r="BT493">
        <v>1</v>
      </c>
      <c r="BU493">
        <v>1</v>
      </c>
      <c r="BV493">
        <v>1</v>
      </c>
      <c r="BW493">
        <v>1</v>
      </c>
      <c r="BX493">
        <v>1</v>
      </c>
      <c r="BY493" t="s">
        <v>3</v>
      </c>
      <c r="BZ493">
        <v>0</v>
      </c>
      <c r="CA493">
        <v>0</v>
      </c>
      <c r="CB493" t="s">
        <v>3</v>
      </c>
      <c r="CE493">
        <v>0</v>
      </c>
      <c r="CF493">
        <v>0</v>
      </c>
      <c r="CG493">
        <v>0</v>
      </c>
      <c r="CH493">
        <v>42</v>
      </c>
      <c r="CI493">
        <v>3</v>
      </c>
      <c r="CJ493">
        <v>0</v>
      </c>
      <c r="CK493">
        <v>0</v>
      </c>
      <c r="CL493">
        <v>0</v>
      </c>
      <c r="CM493">
        <v>0</v>
      </c>
      <c r="CN493" t="s">
        <v>3</v>
      </c>
      <c r="CO493">
        <v>0</v>
      </c>
      <c r="CP493">
        <f t="shared" si="403"/>
        <v>0</v>
      </c>
      <c r="CQ493">
        <f t="shared" si="404"/>
        <v>8.0136000000000003</v>
      </c>
      <c r="CR493">
        <f t="shared" si="405"/>
        <v>0</v>
      </c>
      <c r="CS493">
        <f t="shared" si="406"/>
        <v>0</v>
      </c>
      <c r="CT493">
        <f t="shared" si="407"/>
        <v>0</v>
      </c>
      <c r="CU493">
        <f t="shared" si="408"/>
        <v>0</v>
      </c>
      <c r="CV493">
        <f t="shared" si="409"/>
        <v>0</v>
      </c>
      <c r="CW493">
        <f t="shared" si="410"/>
        <v>0</v>
      </c>
      <c r="CX493">
        <f t="shared" si="411"/>
        <v>0.01</v>
      </c>
      <c r="CY493">
        <f>(S493+R493)*(BZ493/100)</f>
        <v>0</v>
      </c>
      <c r="CZ493">
        <f>(S493+R493)*(CA493/100)</f>
        <v>0</v>
      </c>
      <c r="DC493" t="s">
        <v>3</v>
      </c>
      <c r="DD493" t="s">
        <v>3</v>
      </c>
      <c r="DE493" t="s">
        <v>3</v>
      </c>
      <c r="DF493" t="s">
        <v>3</v>
      </c>
      <c r="DG493" t="s">
        <v>3</v>
      </c>
      <c r="DH493" t="s">
        <v>3</v>
      </c>
      <c r="DI493" t="s">
        <v>3</v>
      </c>
      <c r="DJ493" t="s">
        <v>3</v>
      </c>
      <c r="DK493" t="s">
        <v>3</v>
      </c>
      <c r="DL493" t="s">
        <v>3</v>
      </c>
      <c r="DM493" t="s">
        <v>3</v>
      </c>
      <c r="DN493">
        <v>0</v>
      </c>
      <c r="DO493">
        <v>0</v>
      </c>
      <c r="DP493">
        <v>1</v>
      </c>
      <c r="DQ493">
        <v>1</v>
      </c>
      <c r="DU493">
        <v>1009</v>
      </c>
      <c r="DV493" t="s">
        <v>68</v>
      </c>
      <c r="DW493" t="s">
        <v>68</v>
      </c>
      <c r="DX493">
        <v>1</v>
      </c>
      <c r="DZ493" t="s">
        <v>3</v>
      </c>
      <c r="EA493" t="s">
        <v>3</v>
      </c>
      <c r="EB493" t="s">
        <v>3</v>
      </c>
      <c r="EC493" t="s">
        <v>3</v>
      </c>
      <c r="EE493">
        <v>54328897</v>
      </c>
      <c r="EF493">
        <v>8</v>
      </c>
      <c r="EG493" t="s">
        <v>31</v>
      </c>
      <c r="EH493">
        <v>0</v>
      </c>
      <c r="EI493" t="s">
        <v>3</v>
      </c>
      <c r="EJ493">
        <v>1</v>
      </c>
      <c r="EK493">
        <v>500001</v>
      </c>
      <c r="EL493" t="s">
        <v>32</v>
      </c>
      <c r="EM493" t="s">
        <v>33</v>
      </c>
      <c r="EO493" t="s">
        <v>3</v>
      </c>
      <c r="EQ493">
        <v>0</v>
      </c>
      <c r="ER493">
        <v>7.63</v>
      </c>
      <c r="ES493">
        <v>1.06</v>
      </c>
      <c r="ET493">
        <v>0</v>
      </c>
      <c r="EU493">
        <v>0</v>
      </c>
      <c r="EV493">
        <v>0</v>
      </c>
      <c r="EW493">
        <v>0</v>
      </c>
      <c r="EX493">
        <v>0</v>
      </c>
      <c r="EZ493">
        <v>5</v>
      </c>
      <c r="FC493">
        <v>0</v>
      </c>
      <c r="FD493">
        <v>18</v>
      </c>
      <c r="FF493">
        <v>7.63</v>
      </c>
      <c r="FQ493">
        <v>0</v>
      </c>
      <c r="FR493">
        <f t="shared" si="412"/>
        <v>0</v>
      </c>
      <c r="FS493">
        <v>0</v>
      </c>
      <c r="FX493">
        <v>0</v>
      </c>
      <c r="FY493">
        <v>0</v>
      </c>
      <c r="GA493" t="s">
        <v>75</v>
      </c>
      <c r="GD493">
        <v>1</v>
      </c>
      <c r="GF493">
        <v>-390679098</v>
      </c>
      <c r="GG493">
        <v>2</v>
      </c>
      <c r="GH493">
        <v>3</v>
      </c>
      <c r="GI493">
        <v>5</v>
      </c>
      <c r="GJ493">
        <v>0</v>
      </c>
      <c r="GK493">
        <v>0</v>
      </c>
      <c r="GL493">
        <f t="shared" si="413"/>
        <v>0</v>
      </c>
      <c r="GM493">
        <f t="shared" si="414"/>
        <v>0</v>
      </c>
      <c r="GN493">
        <f t="shared" si="415"/>
        <v>0</v>
      </c>
      <c r="GO493">
        <f t="shared" si="416"/>
        <v>0</v>
      </c>
      <c r="GP493">
        <f t="shared" si="417"/>
        <v>0</v>
      </c>
      <c r="GR493">
        <v>1</v>
      </c>
      <c r="GS493">
        <v>1</v>
      </c>
      <c r="GT493">
        <v>0</v>
      </c>
      <c r="GU493" t="s">
        <v>3</v>
      </c>
      <c r="GV493">
        <f t="shared" si="421"/>
        <v>0</v>
      </c>
      <c r="GW493">
        <v>1</v>
      </c>
      <c r="GX493">
        <f t="shared" si="419"/>
        <v>0</v>
      </c>
      <c r="HA493">
        <v>0</v>
      </c>
      <c r="HB493">
        <v>0</v>
      </c>
      <c r="HC493">
        <f t="shared" si="420"/>
        <v>0</v>
      </c>
      <c r="HE493" t="s">
        <v>35</v>
      </c>
      <c r="HF493" t="s">
        <v>36</v>
      </c>
      <c r="HM493" t="s">
        <v>3</v>
      </c>
      <c r="HN493" t="s">
        <v>3</v>
      </c>
      <c r="HO493" t="s">
        <v>3</v>
      </c>
      <c r="HP493" t="s">
        <v>3</v>
      </c>
      <c r="HQ493" t="s">
        <v>3</v>
      </c>
      <c r="IK493">
        <v>0</v>
      </c>
    </row>
    <row r="494" spans="1:255" x14ac:dyDescent="0.2">
      <c r="A494" s="2">
        <v>18</v>
      </c>
      <c r="B494" s="2">
        <v>1</v>
      </c>
      <c r="C494" s="2">
        <v>412</v>
      </c>
      <c r="D494" s="2"/>
      <c r="E494" s="2" t="s">
        <v>318</v>
      </c>
      <c r="F494" s="2" t="s">
        <v>76</v>
      </c>
      <c r="G494" s="2" t="s">
        <v>77</v>
      </c>
      <c r="H494" s="2" t="s">
        <v>78</v>
      </c>
      <c r="I494" s="2">
        <f>I486*J494</f>
        <v>0</v>
      </c>
      <c r="J494" s="2">
        <v>0.05</v>
      </c>
      <c r="K494" s="2">
        <v>0.05</v>
      </c>
      <c r="L494" s="2">
        <v>6.7999999999999996E-3</v>
      </c>
      <c r="M494" s="2">
        <v>0</v>
      </c>
      <c r="N494" s="2">
        <f t="shared" si="383"/>
        <v>6.7999999999999996E-3</v>
      </c>
      <c r="O494" s="2">
        <f t="shared" si="384"/>
        <v>0</v>
      </c>
      <c r="P494" s="2">
        <f t="shared" si="385"/>
        <v>0</v>
      </c>
      <c r="Q494" s="2">
        <f t="shared" si="386"/>
        <v>0</v>
      </c>
      <c r="R494" s="2">
        <f t="shared" si="387"/>
        <v>0</v>
      </c>
      <c r="S494" s="2">
        <f t="shared" si="388"/>
        <v>0</v>
      </c>
      <c r="T494" s="2">
        <f t="shared" si="389"/>
        <v>0</v>
      </c>
      <c r="U494" s="2">
        <f t="shared" si="390"/>
        <v>0</v>
      </c>
      <c r="V494" s="2">
        <f t="shared" si="391"/>
        <v>0</v>
      </c>
      <c r="W494" s="2">
        <f t="shared" si="392"/>
        <v>0</v>
      </c>
      <c r="X494" s="2">
        <f t="shared" si="393"/>
        <v>0</v>
      </c>
      <c r="Y494" s="2">
        <f t="shared" si="394"/>
        <v>0</v>
      </c>
      <c r="Z494" s="2"/>
      <c r="AA494" s="2">
        <v>69726971</v>
      </c>
      <c r="AB494" s="2">
        <f t="shared" si="395"/>
        <v>6552.07</v>
      </c>
      <c r="AC494" s="2">
        <f t="shared" si="427"/>
        <v>6552.07</v>
      </c>
      <c r="AD494" s="2">
        <f t="shared" si="424"/>
        <v>0</v>
      </c>
      <c r="AE494" s="2">
        <f t="shared" si="425"/>
        <v>0</v>
      </c>
      <c r="AF494" s="2">
        <f t="shared" si="422"/>
        <v>0</v>
      </c>
      <c r="AG494" s="2">
        <f t="shared" si="399"/>
        <v>0</v>
      </c>
      <c r="AH494" s="2">
        <f t="shared" si="423"/>
        <v>0</v>
      </c>
      <c r="AI494" s="2">
        <f t="shared" si="426"/>
        <v>0</v>
      </c>
      <c r="AJ494" s="2">
        <f t="shared" si="402"/>
        <v>37.56</v>
      </c>
      <c r="AK494" s="2">
        <v>6552.07</v>
      </c>
      <c r="AL494" s="2">
        <v>6552.07</v>
      </c>
      <c r="AM494" s="2">
        <v>0</v>
      </c>
      <c r="AN494" s="2">
        <v>0</v>
      </c>
      <c r="AO494" s="2">
        <v>0</v>
      </c>
      <c r="AP494" s="2">
        <v>0</v>
      </c>
      <c r="AQ494" s="2">
        <v>0</v>
      </c>
      <c r="AR494" s="2">
        <v>0</v>
      </c>
      <c r="AS494" s="2">
        <v>37.56</v>
      </c>
      <c r="AT494" s="2">
        <v>0</v>
      </c>
      <c r="AU494" s="2">
        <v>0</v>
      </c>
      <c r="AV494" s="2">
        <v>1</v>
      </c>
      <c r="AW494" s="2">
        <v>1</v>
      </c>
      <c r="AX494" s="2"/>
      <c r="AY494" s="2"/>
      <c r="AZ494" s="2">
        <v>1</v>
      </c>
      <c r="BA494" s="2">
        <v>1</v>
      </c>
      <c r="BB494" s="2">
        <v>1</v>
      </c>
      <c r="BC494" s="2">
        <v>1</v>
      </c>
      <c r="BD494" s="2" t="s">
        <v>3</v>
      </c>
      <c r="BE494" s="2" t="s">
        <v>3</v>
      </c>
      <c r="BF494" s="2" t="s">
        <v>3</v>
      </c>
      <c r="BG494" s="2" t="s">
        <v>3</v>
      </c>
      <c r="BH494" s="2">
        <v>3</v>
      </c>
      <c r="BI494" s="2">
        <v>1</v>
      </c>
      <c r="BJ494" s="2" t="s">
        <v>271</v>
      </c>
      <c r="BK494" s="2"/>
      <c r="BL494" s="2"/>
      <c r="BM494" s="2">
        <v>500001</v>
      </c>
      <c r="BN494" s="2">
        <v>0</v>
      </c>
      <c r="BO494" s="2" t="s">
        <v>3</v>
      </c>
      <c r="BP494" s="2">
        <v>0</v>
      </c>
      <c r="BQ494" s="2">
        <v>8</v>
      </c>
      <c r="BR494" s="2">
        <v>0</v>
      </c>
      <c r="BS494" s="2">
        <v>1</v>
      </c>
      <c r="BT494" s="2">
        <v>1</v>
      </c>
      <c r="BU494" s="2">
        <v>1</v>
      </c>
      <c r="BV494" s="2">
        <v>1</v>
      </c>
      <c r="BW494" s="2">
        <v>1</v>
      </c>
      <c r="BX494" s="2">
        <v>1</v>
      </c>
      <c r="BY494" s="2" t="s">
        <v>3</v>
      </c>
      <c r="BZ494" s="2">
        <v>0</v>
      </c>
      <c r="CA494" s="2">
        <v>0</v>
      </c>
      <c r="CB494" s="2" t="s">
        <v>3</v>
      </c>
      <c r="CC494" s="2"/>
      <c r="CD494" s="2"/>
      <c r="CE494" s="2">
        <v>0</v>
      </c>
      <c r="CF494" s="2">
        <v>0</v>
      </c>
      <c r="CG494" s="2">
        <v>0</v>
      </c>
      <c r="CH494" s="2">
        <v>42</v>
      </c>
      <c r="CI494" s="2">
        <v>4</v>
      </c>
      <c r="CJ494" s="2">
        <v>0</v>
      </c>
      <c r="CK494" s="2">
        <v>0</v>
      </c>
      <c r="CL494" s="2">
        <v>0</v>
      </c>
      <c r="CM494" s="2">
        <v>0</v>
      </c>
      <c r="CN494" s="2" t="s">
        <v>3</v>
      </c>
      <c r="CO494" s="2">
        <v>0</v>
      </c>
      <c r="CP494" s="2">
        <f t="shared" si="403"/>
        <v>0</v>
      </c>
      <c r="CQ494" s="2">
        <f t="shared" si="404"/>
        <v>6552.07</v>
      </c>
      <c r="CR494" s="2">
        <f t="shared" si="405"/>
        <v>0</v>
      </c>
      <c r="CS494" s="2">
        <f t="shared" si="406"/>
        <v>0</v>
      </c>
      <c r="CT494" s="2">
        <f t="shared" si="407"/>
        <v>0</v>
      </c>
      <c r="CU494" s="2">
        <f t="shared" si="408"/>
        <v>0</v>
      </c>
      <c r="CV494" s="2">
        <f t="shared" si="409"/>
        <v>0</v>
      </c>
      <c r="CW494" s="2">
        <f t="shared" si="410"/>
        <v>0</v>
      </c>
      <c r="CX494" s="2">
        <f t="shared" si="411"/>
        <v>37.56</v>
      </c>
      <c r="CY494" s="2">
        <f>(((S494+R494)*AT494)/100)</f>
        <v>0</v>
      </c>
      <c r="CZ494" s="2">
        <f>(((S494+R494)*AU494)/100)</f>
        <v>0</v>
      </c>
      <c r="DA494" s="2"/>
      <c r="DB494" s="2"/>
      <c r="DC494" s="2" t="s">
        <v>3</v>
      </c>
      <c r="DD494" s="2" t="s">
        <v>3</v>
      </c>
      <c r="DE494" s="2" t="s">
        <v>3</v>
      </c>
      <c r="DF494" s="2" t="s">
        <v>3</v>
      </c>
      <c r="DG494" s="2" t="s">
        <v>3</v>
      </c>
      <c r="DH494" s="2" t="s">
        <v>3</v>
      </c>
      <c r="DI494" s="2" t="s">
        <v>3</v>
      </c>
      <c r="DJ494" s="2" t="s">
        <v>3</v>
      </c>
      <c r="DK494" s="2" t="s">
        <v>3</v>
      </c>
      <c r="DL494" s="2" t="s">
        <v>3</v>
      </c>
      <c r="DM494" s="2" t="s">
        <v>3</v>
      </c>
      <c r="DN494" s="2">
        <v>0</v>
      </c>
      <c r="DO494" s="2">
        <v>0</v>
      </c>
      <c r="DP494" s="2">
        <v>1</v>
      </c>
      <c r="DQ494" s="2">
        <v>1</v>
      </c>
      <c r="DR494" s="2"/>
      <c r="DS494" s="2"/>
      <c r="DT494" s="2"/>
      <c r="DU494" s="2">
        <v>1009</v>
      </c>
      <c r="DV494" s="2" t="s">
        <v>78</v>
      </c>
      <c r="DW494" s="2" t="s">
        <v>78</v>
      </c>
      <c r="DX494" s="2">
        <v>1000</v>
      </c>
      <c r="DY494" s="2"/>
      <c r="DZ494" s="2" t="s">
        <v>3</v>
      </c>
      <c r="EA494" s="2" t="s">
        <v>3</v>
      </c>
      <c r="EB494" s="2" t="s">
        <v>3</v>
      </c>
      <c r="EC494" s="2" t="s">
        <v>3</v>
      </c>
      <c r="ED494" s="2"/>
      <c r="EE494" s="2">
        <v>54328897</v>
      </c>
      <c r="EF494" s="2">
        <v>8</v>
      </c>
      <c r="EG494" s="2" t="s">
        <v>31</v>
      </c>
      <c r="EH494" s="2">
        <v>0</v>
      </c>
      <c r="EI494" s="2" t="s">
        <v>3</v>
      </c>
      <c r="EJ494" s="2">
        <v>1</v>
      </c>
      <c r="EK494" s="2">
        <v>500001</v>
      </c>
      <c r="EL494" s="2" t="s">
        <v>32</v>
      </c>
      <c r="EM494" s="2" t="s">
        <v>33</v>
      </c>
      <c r="EN494" s="2"/>
      <c r="EO494" s="2" t="s">
        <v>3</v>
      </c>
      <c r="EP494" s="2"/>
      <c r="EQ494" s="2">
        <v>0</v>
      </c>
      <c r="ER494" s="2">
        <v>6552.07</v>
      </c>
      <c r="ES494" s="2">
        <v>6552.07</v>
      </c>
      <c r="ET494" s="2">
        <v>0</v>
      </c>
      <c r="EU494" s="2">
        <v>0</v>
      </c>
      <c r="EV494" s="2">
        <v>0</v>
      </c>
      <c r="EW494" s="2">
        <v>0</v>
      </c>
      <c r="EX494" s="2">
        <v>0</v>
      </c>
      <c r="EY494" s="2"/>
      <c r="EZ494" s="2"/>
      <c r="FA494" s="2"/>
      <c r="FB494" s="2"/>
      <c r="FC494" s="2"/>
      <c r="FD494" s="2"/>
      <c r="FE494" s="2"/>
      <c r="FF494" s="2"/>
      <c r="FG494" s="2"/>
      <c r="FH494" s="2"/>
      <c r="FI494" s="2"/>
      <c r="FJ494" s="2"/>
      <c r="FK494" s="2"/>
      <c r="FL494" s="2"/>
      <c r="FM494" s="2"/>
      <c r="FN494" s="2"/>
      <c r="FO494" s="2"/>
      <c r="FP494" s="2"/>
      <c r="FQ494" s="2">
        <v>0</v>
      </c>
      <c r="FR494" s="2">
        <f t="shared" si="412"/>
        <v>0</v>
      </c>
      <c r="FS494" s="2">
        <v>0</v>
      </c>
      <c r="FT494" s="2"/>
      <c r="FU494" s="2"/>
      <c r="FV494" s="2"/>
      <c r="FW494" s="2"/>
      <c r="FX494" s="2">
        <v>0</v>
      </c>
      <c r="FY494" s="2">
        <v>0</v>
      </c>
      <c r="FZ494" s="2"/>
      <c r="GA494" s="2" t="s">
        <v>3</v>
      </c>
      <c r="GB494" s="2"/>
      <c r="GC494" s="2"/>
      <c r="GD494" s="2">
        <v>1</v>
      </c>
      <c r="GE494" s="2"/>
      <c r="GF494" s="2">
        <v>2078238476</v>
      </c>
      <c r="GG494" s="2">
        <v>2</v>
      </c>
      <c r="GH494" s="2">
        <v>1</v>
      </c>
      <c r="GI494" s="2">
        <v>-2</v>
      </c>
      <c r="GJ494" s="2">
        <v>0</v>
      </c>
      <c r="GK494" s="2">
        <v>0</v>
      </c>
      <c r="GL494" s="2">
        <f t="shared" si="413"/>
        <v>0</v>
      </c>
      <c r="GM494" s="2">
        <f t="shared" si="414"/>
        <v>0</v>
      </c>
      <c r="GN494" s="2">
        <f t="shared" si="415"/>
        <v>0</v>
      </c>
      <c r="GO494" s="2">
        <f t="shared" si="416"/>
        <v>0</v>
      </c>
      <c r="GP494" s="2">
        <f t="shared" si="417"/>
        <v>0</v>
      </c>
      <c r="GQ494" s="2"/>
      <c r="GR494" s="2">
        <v>0</v>
      </c>
      <c r="GS494" s="2">
        <v>3</v>
      </c>
      <c r="GT494" s="2">
        <v>0</v>
      </c>
      <c r="GU494" s="2" t="s">
        <v>3</v>
      </c>
      <c r="GV494" s="2">
        <f t="shared" si="421"/>
        <v>0</v>
      </c>
      <c r="GW494" s="2">
        <v>1</v>
      </c>
      <c r="GX494" s="2">
        <f t="shared" si="419"/>
        <v>0</v>
      </c>
      <c r="GY494" s="2"/>
      <c r="GZ494" s="2"/>
      <c r="HA494" s="2">
        <v>0</v>
      </c>
      <c r="HB494" s="2">
        <v>0</v>
      </c>
      <c r="HC494" s="2">
        <f t="shared" si="420"/>
        <v>0</v>
      </c>
      <c r="HD494" s="2"/>
      <c r="HE494" s="2" t="s">
        <v>3</v>
      </c>
      <c r="HF494" s="2" t="s">
        <v>3</v>
      </c>
      <c r="HG494" s="2"/>
      <c r="HH494" s="2"/>
      <c r="HI494" s="2"/>
      <c r="HJ494" s="2"/>
      <c r="HK494" s="2"/>
      <c r="HL494" s="2"/>
      <c r="HM494" s="2" t="s">
        <v>3</v>
      </c>
      <c r="HN494" s="2" t="s">
        <v>3</v>
      </c>
      <c r="HO494" s="2" t="s">
        <v>3</v>
      </c>
      <c r="HP494" s="2" t="s">
        <v>3</v>
      </c>
      <c r="HQ494" s="2" t="s">
        <v>3</v>
      </c>
      <c r="HR494" s="2"/>
      <c r="HS494" s="2"/>
      <c r="HT494" s="2"/>
      <c r="HU494" s="2"/>
      <c r="HV494" s="2"/>
      <c r="HW494" s="2"/>
      <c r="HX494" s="2"/>
      <c r="HY494" s="2"/>
      <c r="HZ494" s="2"/>
      <c r="IA494" s="2"/>
      <c r="IB494" s="2"/>
      <c r="IC494" s="2"/>
      <c r="ID494" s="2"/>
      <c r="IE494" s="2"/>
      <c r="IF494" s="2"/>
      <c r="IG494" s="2"/>
      <c r="IH494" s="2"/>
      <c r="II494" s="2"/>
      <c r="IJ494" s="2"/>
      <c r="IK494" s="2">
        <v>0</v>
      </c>
      <c r="IL494" s="2"/>
      <c r="IM494" s="2"/>
      <c r="IN494" s="2"/>
      <c r="IO494" s="2"/>
      <c r="IP494" s="2"/>
      <c r="IQ494" s="2"/>
      <c r="IR494" s="2"/>
      <c r="IS494" s="2"/>
      <c r="IT494" s="2"/>
      <c r="IU494" s="2"/>
    </row>
    <row r="495" spans="1:255" x14ac:dyDescent="0.2">
      <c r="A495">
        <v>18</v>
      </c>
      <c r="B495">
        <v>1</v>
      </c>
      <c r="C495">
        <v>424</v>
      </c>
      <c r="E495" t="s">
        <v>318</v>
      </c>
      <c r="F495" t="s">
        <v>76</v>
      </c>
      <c r="G495" t="s">
        <v>77</v>
      </c>
      <c r="H495" t="s">
        <v>78</v>
      </c>
      <c r="I495">
        <f>I487*J495</f>
        <v>0</v>
      </c>
      <c r="J495">
        <v>0.05</v>
      </c>
      <c r="K495">
        <v>0.05</v>
      </c>
      <c r="L495">
        <v>6.7999999999999996E-3</v>
      </c>
      <c r="M495">
        <v>0</v>
      </c>
      <c r="N495">
        <f t="shared" si="383"/>
        <v>6.7999999999999996E-3</v>
      </c>
      <c r="O495">
        <f t="shared" si="384"/>
        <v>0</v>
      </c>
      <c r="P495">
        <f t="shared" si="385"/>
        <v>0</v>
      </c>
      <c r="Q495">
        <f t="shared" si="386"/>
        <v>0</v>
      </c>
      <c r="R495">
        <f t="shared" si="387"/>
        <v>0</v>
      </c>
      <c r="S495">
        <f t="shared" si="388"/>
        <v>0</v>
      </c>
      <c r="T495">
        <f t="shared" si="389"/>
        <v>0</v>
      </c>
      <c r="U495">
        <f t="shared" si="390"/>
        <v>0</v>
      </c>
      <c r="V495">
        <f t="shared" si="391"/>
        <v>0</v>
      </c>
      <c r="W495">
        <f t="shared" si="392"/>
        <v>0</v>
      </c>
      <c r="X495">
        <f t="shared" si="393"/>
        <v>0</v>
      </c>
      <c r="Y495">
        <f t="shared" si="394"/>
        <v>0</v>
      </c>
      <c r="AA495">
        <v>69726884</v>
      </c>
      <c r="AB495">
        <f t="shared" si="395"/>
        <v>11524.01</v>
      </c>
      <c r="AC495">
        <f t="shared" si="427"/>
        <v>11524.01</v>
      </c>
      <c r="AD495">
        <f t="shared" si="424"/>
        <v>0</v>
      </c>
      <c r="AE495">
        <f t="shared" si="425"/>
        <v>0</v>
      </c>
      <c r="AF495">
        <f t="shared" si="422"/>
        <v>0</v>
      </c>
      <c r="AG495">
        <f t="shared" si="399"/>
        <v>0</v>
      </c>
      <c r="AH495">
        <f t="shared" si="423"/>
        <v>0</v>
      </c>
      <c r="AI495">
        <f t="shared" si="426"/>
        <v>0</v>
      </c>
      <c r="AJ495">
        <f t="shared" si="402"/>
        <v>37.56</v>
      </c>
      <c r="AK495">
        <v>11524.009999999998</v>
      </c>
      <c r="AL495">
        <v>11524.009999999998</v>
      </c>
      <c r="AM495">
        <v>0</v>
      </c>
      <c r="AN495">
        <v>0</v>
      </c>
      <c r="AO495">
        <v>0</v>
      </c>
      <c r="AP495">
        <v>0</v>
      </c>
      <c r="AQ495">
        <v>0</v>
      </c>
      <c r="AR495">
        <v>0</v>
      </c>
      <c r="AS495">
        <v>37.56</v>
      </c>
      <c r="AT495">
        <v>0</v>
      </c>
      <c r="AU495">
        <v>0</v>
      </c>
      <c r="AV495">
        <v>1</v>
      </c>
      <c r="AW495">
        <v>1</v>
      </c>
      <c r="AZ495">
        <v>1</v>
      </c>
      <c r="BA495">
        <v>1</v>
      </c>
      <c r="BB495">
        <v>1</v>
      </c>
      <c r="BC495">
        <v>7.56</v>
      </c>
      <c r="BD495" t="s">
        <v>3</v>
      </c>
      <c r="BE495" t="s">
        <v>3</v>
      </c>
      <c r="BF495" t="s">
        <v>3</v>
      </c>
      <c r="BG495" t="s">
        <v>3</v>
      </c>
      <c r="BH495">
        <v>3</v>
      </c>
      <c r="BI495">
        <v>1</v>
      </c>
      <c r="BJ495" t="s">
        <v>271</v>
      </c>
      <c r="BM495">
        <v>500001</v>
      </c>
      <c r="BN495">
        <v>0</v>
      </c>
      <c r="BO495" t="s">
        <v>3</v>
      </c>
      <c r="BP495">
        <v>0</v>
      </c>
      <c r="BQ495">
        <v>8</v>
      </c>
      <c r="BR495">
        <v>0</v>
      </c>
      <c r="BS495">
        <v>1</v>
      </c>
      <c r="BT495">
        <v>1</v>
      </c>
      <c r="BU495">
        <v>1</v>
      </c>
      <c r="BV495">
        <v>1</v>
      </c>
      <c r="BW495">
        <v>1</v>
      </c>
      <c r="BX495">
        <v>1</v>
      </c>
      <c r="BY495" t="s">
        <v>3</v>
      </c>
      <c r="BZ495">
        <v>0</v>
      </c>
      <c r="CA495">
        <v>0</v>
      </c>
      <c r="CB495" t="s">
        <v>3</v>
      </c>
      <c r="CE495">
        <v>0</v>
      </c>
      <c r="CF495">
        <v>0</v>
      </c>
      <c r="CG495">
        <v>0</v>
      </c>
      <c r="CH495">
        <v>42</v>
      </c>
      <c r="CI495">
        <v>4</v>
      </c>
      <c r="CJ495">
        <v>0</v>
      </c>
      <c r="CK495">
        <v>0</v>
      </c>
      <c r="CL495">
        <v>0</v>
      </c>
      <c r="CM495">
        <v>0</v>
      </c>
      <c r="CN495" t="s">
        <v>3</v>
      </c>
      <c r="CO495">
        <v>0</v>
      </c>
      <c r="CP495">
        <f t="shared" si="403"/>
        <v>0</v>
      </c>
      <c r="CQ495">
        <f t="shared" si="404"/>
        <v>87121.515599999999</v>
      </c>
      <c r="CR495">
        <f t="shared" si="405"/>
        <v>0</v>
      </c>
      <c r="CS495">
        <f t="shared" si="406"/>
        <v>0</v>
      </c>
      <c r="CT495">
        <f t="shared" si="407"/>
        <v>0</v>
      </c>
      <c r="CU495">
        <f t="shared" si="408"/>
        <v>0</v>
      </c>
      <c r="CV495">
        <f t="shared" si="409"/>
        <v>0</v>
      </c>
      <c r="CW495">
        <f t="shared" si="410"/>
        <v>0</v>
      </c>
      <c r="CX495">
        <f t="shared" si="411"/>
        <v>37.56</v>
      </c>
      <c r="CY495">
        <f>(S495+R495)*(BZ495/100)</f>
        <v>0</v>
      </c>
      <c r="CZ495">
        <f>(S495+R495)*(CA495/100)</f>
        <v>0</v>
      </c>
      <c r="DC495" t="s">
        <v>3</v>
      </c>
      <c r="DD495" t="s">
        <v>3</v>
      </c>
      <c r="DE495" t="s">
        <v>3</v>
      </c>
      <c r="DF495" t="s">
        <v>3</v>
      </c>
      <c r="DG495" t="s">
        <v>3</v>
      </c>
      <c r="DH495" t="s">
        <v>3</v>
      </c>
      <c r="DI495" t="s">
        <v>3</v>
      </c>
      <c r="DJ495" t="s">
        <v>3</v>
      </c>
      <c r="DK495" t="s">
        <v>3</v>
      </c>
      <c r="DL495" t="s">
        <v>3</v>
      </c>
      <c r="DM495" t="s">
        <v>3</v>
      </c>
      <c r="DN495">
        <v>0</v>
      </c>
      <c r="DO495">
        <v>0</v>
      </c>
      <c r="DP495">
        <v>1</v>
      </c>
      <c r="DQ495">
        <v>1</v>
      </c>
      <c r="DU495">
        <v>1009</v>
      </c>
      <c r="DV495" t="s">
        <v>78</v>
      </c>
      <c r="DW495" t="s">
        <v>78</v>
      </c>
      <c r="DX495">
        <v>1000</v>
      </c>
      <c r="DZ495" t="s">
        <v>3</v>
      </c>
      <c r="EA495" t="s">
        <v>3</v>
      </c>
      <c r="EB495" t="s">
        <v>3</v>
      </c>
      <c r="EC495" t="s">
        <v>3</v>
      </c>
      <c r="EE495">
        <v>54328897</v>
      </c>
      <c r="EF495">
        <v>8</v>
      </c>
      <c r="EG495" t="s">
        <v>31</v>
      </c>
      <c r="EH495">
        <v>0</v>
      </c>
      <c r="EI495" t="s">
        <v>3</v>
      </c>
      <c r="EJ495">
        <v>1</v>
      </c>
      <c r="EK495">
        <v>500001</v>
      </c>
      <c r="EL495" t="s">
        <v>32</v>
      </c>
      <c r="EM495" t="s">
        <v>33</v>
      </c>
      <c r="EO495" t="s">
        <v>3</v>
      </c>
      <c r="EQ495">
        <v>0</v>
      </c>
      <c r="ER495">
        <v>83330</v>
      </c>
      <c r="ES495">
        <v>11524.009999999998</v>
      </c>
      <c r="ET495">
        <v>0</v>
      </c>
      <c r="EU495">
        <v>0</v>
      </c>
      <c r="EV495">
        <v>0</v>
      </c>
      <c r="EW495">
        <v>0</v>
      </c>
      <c r="EX495">
        <v>0</v>
      </c>
      <c r="EZ495">
        <v>5</v>
      </c>
      <c r="FC495">
        <v>0</v>
      </c>
      <c r="FD495">
        <v>18</v>
      </c>
      <c r="FF495">
        <v>83330</v>
      </c>
      <c r="FQ495">
        <v>0</v>
      </c>
      <c r="FR495">
        <f t="shared" si="412"/>
        <v>0</v>
      </c>
      <c r="FS495">
        <v>0</v>
      </c>
      <c r="FX495">
        <v>0</v>
      </c>
      <c r="FY495">
        <v>0</v>
      </c>
      <c r="GA495" t="s">
        <v>80</v>
      </c>
      <c r="GD495">
        <v>1</v>
      </c>
      <c r="GF495">
        <v>2078238476</v>
      </c>
      <c r="GG495">
        <v>2</v>
      </c>
      <c r="GH495">
        <v>3</v>
      </c>
      <c r="GI495">
        <v>5</v>
      </c>
      <c r="GJ495">
        <v>0</v>
      </c>
      <c r="GK495">
        <v>0</v>
      </c>
      <c r="GL495">
        <f t="shared" si="413"/>
        <v>0</v>
      </c>
      <c r="GM495">
        <f t="shared" si="414"/>
        <v>0</v>
      </c>
      <c r="GN495">
        <f t="shared" si="415"/>
        <v>0</v>
      </c>
      <c r="GO495">
        <f t="shared" si="416"/>
        <v>0</v>
      </c>
      <c r="GP495">
        <f t="shared" si="417"/>
        <v>0</v>
      </c>
      <c r="GR495">
        <v>1</v>
      </c>
      <c r="GS495">
        <v>1</v>
      </c>
      <c r="GT495">
        <v>0</v>
      </c>
      <c r="GU495" t="s">
        <v>3</v>
      </c>
      <c r="GV495">
        <f t="shared" si="421"/>
        <v>0</v>
      </c>
      <c r="GW495">
        <v>1</v>
      </c>
      <c r="GX495">
        <f t="shared" si="419"/>
        <v>0</v>
      </c>
      <c r="HA495">
        <v>0</v>
      </c>
      <c r="HB495">
        <v>0</v>
      </c>
      <c r="HC495">
        <f t="shared" si="420"/>
        <v>0</v>
      </c>
      <c r="HE495" t="s">
        <v>35</v>
      </c>
      <c r="HF495" t="s">
        <v>36</v>
      </c>
      <c r="HM495" t="s">
        <v>3</v>
      </c>
      <c r="HN495" t="s">
        <v>3</v>
      </c>
      <c r="HO495" t="s">
        <v>3</v>
      </c>
      <c r="HP495" t="s">
        <v>3</v>
      </c>
      <c r="HQ495" t="s">
        <v>3</v>
      </c>
      <c r="IK495">
        <v>0</v>
      </c>
    </row>
    <row r="496" spans="1:255" x14ac:dyDescent="0.2">
      <c r="A496" s="2">
        <v>18</v>
      </c>
      <c r="B496" s="2">
        <v>1</v>
      </c>
      <c r="C496" s="2">
        <v>414</v>
      </c>
      <c r="D496" s="2"/>
      <c r="E496" s="2" t="s">
        <v>319</v>
      </c>
      <c r="F496" s="2" t="s">
        <v>82</v>
      </c>
      <c r="G496" s="2" t="s">
        <v>83</v>
      </c>
      <c r="H496" s="2" t="s">
        <v>40</v>
      </c>
      <c r="I496" s="2">
        <f>I486*J496</f>
        <v>0</v>
      </c>
      <c r="J496" s="2">
        <v>0.1</v>
      </c>
      <c r="K496" s="2">
        <v>0.1</v>
      </c>
      <c r="L496" s="2">
        <v>1.3599999999999999E-2</v>
      </c>
      <c r="M496" s="2">
        <v>0</v>
      </c>
      <c r="N496" s="2">
        <f t="shared" si="383"/>
        <v>1.3599999999999999E-2</v>
      </c>
      <c r="O496" s="2">
        <f t="shared" si="384"/>
        <v>0</v>
      </c>
      <c r="P496" s="2">
        <f t="shared" si="385"/>
        <v>0</v>
      </c>
      <c r="Q496" s="2">
        <f t="shared" si="386"/>
        <v>0</v>
      </c>
      <c r="R496" s="2">
        <f t="shared" si="387"/>
        <v>0</v>
      </c>
      <c r="S496" s="2">
        <f t="shared" si="388"/>
        <v>0</v>
      </c>
      <c r="T496" s="2">
        <f t="shared" si="389"/>
        <v>0</v>
      </c>
      <c r="U496" s="2">
        <f t="shared" si="390"/>
        <v>0</v>
      </c>
      <c r="V496" s="2">
        <f t="shared" si="391"/>
        <v>0</v>
      </c>
      <c r="W496" s="2">
        <f t="shared" si="392"/>
        <v>0</v>
      </c>
      <c r="X496" s="2">
        <f t="shared" si="393"/>
        <v>0</v>
      </c>
      <c r="Y496" s="2">
        <f t="shared" si="394"/>
        <v>0</v>
      </c>
      <c r="Z496" s="2"/>
      <c r="AA496" s="2">
        <v>69726971</v>
      </c>
      <c r="AB496" s="2">
        <f t="shared" si="395"/>
        <v>7.14</v>
      </c>
      <c r="AC496" s="2">
        <f t="shared" si="427"/>
        <v>7.14</v>
      </c>
      <c r="AD496" s="2">
        <f t="shared" si="424"/>
        <v>0</v>
      </c>
      <c r="AE496" s="2">
        <f t="shared" si="425"/>
        <v>0</v>
      </c>
      <c r="AF496" s="2">
        <f t="shared" si="422"/>
        <v>0</v>
      </c>
      <c r="AG496" s="2">
        <f t="shared" si="399"/>
        <v>0</v>
      </c>
      <c r="AH496" s="2">
        <f t="shared" si="423"/>
        <v>0</v>
      </c>
      <c r="AI496" s="2">
        <f t="shared" si="426"/>
        <v>0</v>
      </c>
      <c r="AJ496" s="2">
        <f t="shared" si="402"/>
        <v>4.45</v>
      </c>
      <c r="AK496" s="2">
        <v>7.14</v>
      </c>
      <c r="AL496" s="2">
        <v>7.14</v>
      </c>
      <c r="AM496" s="2">
        <v>0</v>
      </c>
      <c r="AN496" s="2">
        <v>0</v>
      </c>
      <c r="AO496" s="2">
        <v>0</v>
      </c>
      <c r="AP496" s="2">
        <v>0</v>
      </c>
      <c r="AQ496" s="2">
        <v>0</v>
      </c>
      <c r="AR496" s="2">
        <v>0</v>
      </c>
      <c r="AS496" s="2">
        <v>4.45</v>
      </c>
      <c r="AT496" s="2">
        <v>0</v>
      </c>
      <c r="AU496" s="2">
        <v>0</v>
      </c>
      <c r="AV496" s="2">
        <v>1</v>
      </c>
      <c r="AW496" s="2">
        <v>1</v>
      </c>
      <c r="AX496" s="2"/>
      <c r="AY496" s="2"/>
      <c r="AZ496" s="2">
        <v>1</v>
      </c>
      <c r="BA496" s="2">
        <v>1</v>
      </c>
      <c r="BB496" s="2">
        <v>1</v>
      </c>
      <c r="BC496" s="2">
        <v>1</v>
      </c>
      <c r="BD496" s="2" t="s">
        <v>3</v>
      </c>
      <c r="BE496" s="2" t="s">
        <v>3</v>
      </c>
      <c r="BF496" s="2" t="s">
        <v>3</v>
      </c>
      <c r="BG496" s="2" t="s">
        <v>3</v>
      </c>
      <c r="BH496" s="2">
        <v>3</v>
      </c>
      <c r="BI496" s="2">
        <v>1</v>
      </c>
      <c r="BJ496" s="2" t="s">
        <v>194</v>
      </c>
      <c r="BK496" s="2"/>
      <c r="BL496" s="2"/>
      <c r="BM496" s="2">
        <v>500001</v>
      </c>
      <c r="BN496" s="2">
        <v>0</v>
      </c>
      <c r="BO496" s="2" t="s">
        <v>3</v>
      </c>
      <c r="BP496" s="2">
        <v>0</v>
      </c>
      <c r="BQ496" s="2">
        <v>8</v>
      </c>
      <c r="BR496" s="2">
        <v>0</v>
      </c>
      <c r="BS496" s="2">
        <v>1</v>
      </c>
      <c r="BT496" s="2">
        <v>1</v>
      </c>
      <c r="BU496" s="2">
        <v>1</v>
      </c>
      <c r="BV496" s="2">
        <v>1</v>
      </c>
      <c r="BW496" s="2">
        <v>1</v>
      </c>
      <c r="BX496" s="2">
        <v>1</v>
      </c>
      <c r="BY496" s="2" t="s">
        <v>3</v>
      </c>
      <c r="BZ496" s="2">
        <v>0</v>
      </c>
      <c r="CA496" s="2">
        <v>0</v>
      </c>
      <c r="CB496" s="2" t="s">
        <v>3</v>
      </c>
      <c r="CC496" s="2"/>
      <c r="CD496" s="2"/>
      <c r="CE496" s="2">
        <v>0</v>
      </c>
      <c r="CF496" s="2">
        <v>0</v>
      </c>
      <c r="CG496" s="2">
        <v>0</v>
      </c>
      <c r="CH496" s="2">
        <v>42</v>
      </c>
      <c r="CI496" s="2">
        <v>5</v>
      </c>
      <c r="CJ496" s="2">
        <v>0</v>
      </c>
      <c r="CK496" s="2">
        <v>0</v>
      </c>
      <c r="CL496" s="2">
        <v>0</v>
      </c>
      <c r="CM496" s="2">
        <v>0</v>
      </c>
      <c r="CN496" s="2" t="s">
        <v>3</v>
      </c>
      <c r="CO496" s="2">
        <v>0</v>
      </c>
      <c r="CP496" s="2">
        <f t="shared" si="403"/>
        <v>0</v>
      </c>
      <c r="CQ496" s="2">
        <f t="shared" si="404"/>
        <v>7.14</v>
      </c>
      <c r="CR496" s="2">
        <f t="shared" si="405"/>
        <v>0</v>
      </c>
      <c r="CS496" s="2">
        <f t="shared" si="406"/>
        <v>0</v>
      </c>
      <c r="CT496" s="2">
        <f t="shared" si="407"/>
        <v>0</v>
      </c>
      <c r="CU496" s="2">
        <f t="shared" si="408"/>
        <v>0</v>
      </c>
      <c r="CV496" s="2">
        <f t="shared" si="409"/>
        <v>0</v>
      </c>
      <c r="CW496" s="2">
        <f t="shared" si="410"/>
        <v>0</v>
      </c>
      <c r="CX496" s="2">
        <f t="shared" si="411"/>
        <v>4.45</v>
      </c>
      <c r="CY496" s="2">
        <f>(((S496+R496)*AT496)/100)</f>
        <v>0</v>
      </c>
      <c r="CZ496" s="2">
        <f>(((S496+R496)*AU496)/100)</f>
        <v>0</v>
      </c>
      <c r="DA496" s="2"/>
      <c r="DB496" s="2"/>
      <c r="DC496" s="2" t="s">
        <v>3</v>
      </c>
      <c r="DD496" s="2" t="s">
        <v>3</v>
      </c>
      <c r="DE496" s="2" t="s">
        <v>3</v>
      </c>
      <c r="DF496" s="2" t="s">
        <v>3</v>
      </c>
      <c r="DG496" s="2" t="s">
        <v>3</v>
      </c>
      <c r="DH496" s="2" t="s">
        <v>3</v>
      </c>
      <c r="DI496" s="2" t="s">
        <v>3</v>
      </c>
      <c r="DJ496" s="2" t="s">
        <v>3</v>
      </c>
      <c r="DK496" s="2" t="s">
        <v>3</v>
      </c>
      <c r="DL496" s="2" t="s">
        <v>3</v>
      </c>
      <c r="DM496" s="2" t="s">
        <v>3</v>
      </c>
      <c r="DN496" s="2">
        <v>0</v>
      </c>
      <c r="DO496" s="2">
        <v>0</v>
      </c>
      <c r="DP496" s="2">
        <v>1</v>
      </c>
      <c r="DQ496" s="2">
        <v>1</v>
      </c>
      <c r="DR496" s="2"/>
      <c r="DS496" s="2"/>
      <c r="DT496" s="2"/>
      <c r="DU496" s="2">
        <v>1007</v>
      </c>
      <c r="DV496" s="2" t="s">
        <v>40</v>
      </c>
      <c r="DW496" s="2" t="s">
        <v>40</v>
      </c>
      <c r="DX496" s="2">
        <v>1</v>
      </c>
      <c r="DY496" s="2"/>
      <c r="DZ496" s="2" t="s">
        <v>3</v>
      </c>
      <c r="EA496" s="2" t="s">
        <v>3</v>
      </c>
      <c r="EB496" s="2" t="s">
        <v>3</v>
      </c>
      <c r="EC496" s="2" t="s">
        <v>3</v>
      </c>
      <c r="ED496" s="2"/>
      <c r="EE496" s="2">
        <v>54328897</v>
      </c>
      <c r="EF496" s="2">
        <v>8</v>
      </c>
      <c r="EG496" s="2" t="s">
        <v>31</v>
      </c>
      <c r="EH496" s="2">
        <v>0</v>
      </c>
      <c r="EI496" s="2" t="s">
        <v>3</v>
      </c>
      <c r="EJ496" s="2">
        <v>1</v>
      </c>
      <c r="EK496" s="2">
        <v>500001</v>
      </c>
      <c r="EL496" s="2" t="s">
        <v>32</v>
      </c>
      <c r="EM496" s="2" t="s">
        <v>33</v>
      </c>
      <c r="EN496" s="2"/>
      <c r="EO496" s="2" t="s">
        <v>3</v>
      </c>
      <c r="EP496" s="2"/>
      <c r="EQ496" s="2">
        <v>0</v>
      </c>
      <c r="ER496" s="2">
        <v>7.14</v>
      </c>
      <c r="ES496" s="2">
        <v>7.14</v>
      </c>
      <c r="ET496" s="2">
        <v>0</v>
      </c>
      <c r="EU496" s="2">
        <v>0</v>
      </c>
      <c r="EV496" s="2">
        <v>0</v>
      </c>
      <c r="EW496" s="2">
        <v>0</v>
      </c>
      <c r="EX496" s="2">
        <v>0</v>
      </c>
      <c r="EY496" s="2"/>
      <c r="EZ496" s="2"/>
      <c r="FA496" s="2"/>
      <c r="FB496" s="2"/>
      <c r="FC496" s="2"/>
      <c r="FD496" s="2"/>
      <c r="FE496" s="2"/>
      <c r="FF496" s="2"/>
      <c r="FG496" s="2"/>
      <c r="FH496" s="2"/>
      <c r="FI496" s="2"/>
      <c r="FJ496" s="2"/>
      <c r="FK496" s="2"/>
      <c r="FL496" s="2"/>
      <c r="FM496" s="2"/>
      <c r="FN496" s="2"/>
      <c r="FO496" s="2"/>
      <c r="FP496" s="2"/>
      <c r="FQ496" s="2">
        <v>0</v>
      </c>
      <c r="FR496" s="2">
        <f t="shared" si="412"/>
        <v>0</v>
      </c>
      <c r="FS496" s="2">
        <v>0</v>
      </c>
      <c r="FT496" s="2"/>
      <c r="FU496" s="2"/>
      <c r="FV496" s="2"/>
      <c r="FW496" s="2"/>
      <c r="FX496" s="2">
        <v>0</v>
      </c>
      <c r="FY496" s="2">
        <v>0</v>
      </c>
      <c r="FZ496" s="2"/>
      <c r="GA496" s="2" t="s">
        <v>3</v>
      </c>
      <c r="GB496" s="2"/>
      <c r="GC496" s="2"/>
      <c r="GD496" s="2">
        <v>1</v>
      </c>
      <c r="GE496" s="2"/>
      <c r="GF496" s="2">
        <v>1967222743</v>
      </c>
      <c r="GG496" s="2">
        <v>2</v>
      </c>
      <c r="GH496" s="2">
        <v>1</v>
      </c>
      <c r="GI496" s="2">
        <v>-2</v>
      </c>
      <c r="GJ496" s="2">
        <v>0</v>
      </c>
      <c r="GK496" s="2">
        <v>0</v>
      </c>
      <c r="GL496" s="2">
        <f t="shared" si="413"/>
        <v>0</v>
      </c>
      <c r="GM496" s="2">
        <f t="shared" si="414"/>
        <v>0</v>
      </c>
      <c r="GN496" s="2">
        <f t="shared" si="415"/>
        <v>0</v>
      </c>
      <c r="GO496" s="2">
        <f t="shared" si="416"/>
        <v>0</v>
      </c>
      <c r="GP496" s="2">
        <f t="shared" si="417"/>
        <v>0</v>
      </c>
      <c r="GQ496" s="2"/>
      <c r="GR496" s="2">
        <v>0</v>
      </c>
      <c r="GS496" s="2">
        <v>3</v>
      </c>
      <c r="GT496" s="2">
        <v>0</v>
      </c>
      <c r="GU496" s="2" t="s">
        <v>3</v>
      </c>
      <c r="GV496" s="2">
        <f t="shared" si="421"/>
        <v>0</v>
      </c>
      <c r="GW496" s="2">
        <v>1</v>
      </c>
      <c r="GX496" s="2">
        <f t="shared" si="419"/>
        <v>0</v>
      </c>
      <c r="GY496" s="2"/>
      <c r="GZ496" s="2"/>
      <c r="HA496" s="2">
        <v>0</v>
      </c>
      <c r="HB496" s="2">
        <v>0</v>
      </c>
      <c r="HC496" s="2">
        <f t="shared" si="420"/>
        <v>0</v>
      </c>
      <c r="HD496" s="2"/>
      <c r="HE496" s="2" t="s">
        <v>3</v>
      </c>
      <c r="HF496" s="2" t="s">
        <v>3</v>
      </c>
      <c r="HG496" s="2"/>
      <c r="HH496" s="2"/>
      <c r="HI496" s="2"/>
      <c r="HJ496" s="2"/>
      <c r="HK496" s="2"/>
      <c r="HL496" s="2"/>
      <c r="HM496" s="2" t="s">
        <v>3</v>
      </c>
      <c r="HN496" s="2" t="s">
        <v>3</v>
      </c>
      <c r="HO496" s="2" t="s">
        <v>3</v>
      </c>
      <c r="HP496" s="2" t="s">
        <v>3</v>
      </c>
      <c r="HQ496" s="2" t="s">
        <v>3</v>
      </c>
      <c r="HR496" s="2"/>
      <c r="HS496" s="2"/>
      <c r="HT496" s="2"/>
      <c r="HU496" s="2"/>
      <c r="HV496" s="2"/>
      <c r="HW496" s="2"/>
      <c r="HX496" s="2"/>
      <c r="HY496" s="2"/>
      <c r="HZ496" s="2"/>
      <c r="IA496" s="2"/>
      <c r="IB496" s="2"/>
      <c r="IC496" s="2"/>
      <c r="ID496" s="2"/>
      <c r="IE496" s="2"/>
      <c r="IF496" s="2"/>
      <c r="IG496" s="2"/>
      <c r="IH496" s="2"/>
      <c r="II496" s="2"/>
      <c r="IJ496" s="2"/>
      <c r="IK496" s="2">
        <v>0</v>
      </c>
      <c r="IL496" s="2"/>
      <c r="IM496" s="2"/>
      <c r="IN496" s="2"/>
      <c r="IO496" s="2"/>
      <c r="IP496" s="2"/>
      <c r="IQ496" s="2"/>
      <c r="IR496" s="2"/>
      <c r="IS496" s="2"/>
      <c r="IT496" s="2"/>
      <c r="IU496" s="2"/>
    </row>
    <row r="497" spans="1:255" x14ac:dyDescent="0.2">
      <c r="A497">
        <v>18</v>
      </c>
      <c r="B497">
        <v>1</v>
      </c>
      <c r="C497">
        <v>426</v>
      </c>
      <c r="E497" t="s">
        <v>319</v>
      </c>
      <c r="F497" t="s">
        <v>82</v>
      </c>
      <c r="G497" t="s">
        <v>83</v>
      </c>
      <c r="H497" t="s">
        <v>40</v>
      </c>
      <c r="I497">
        <f>I487*J497</f>
        <v>0</v>
      </c>
      <c r="J497">
        <v>0.1</v>
      </c>
      <c r="K497">
        <v>0.1</v>
      </c>
      <c r="L497">
        <v>1.3599999999999999E-2</v>
      </c>
      <c r="M497">
        <v>0</v>
      </c>
      <c r="N497">
        <f t="shared" si="383"/>
        <v>1.3599999999999999E-2</v>
      </c>
      <c r="O497">
        <f t="shared" si="384"/>
        <v>0</v>
      </c>
      <c r="P497">
        <f t="shared" si="385"/>
        <v>0</v>
      </c>
      <c r="Q497">
        <f t="shared" si="386"/>
        <v>0</v>
      </c>
      <c r="R497">
        <f t="shared" si="387"/>
        <v>0</v>
      </c>
      <c r="S497">
        <f t="shared" si="388"/>
        <v>0</v>
      </c>
      <c r="T497">
        <f t="shared" si="389"/>
        <v>0</v>
      </c>
      <c r="U497">
        <f t="shared" si="390"/>
        <v>0</v>
      </c>
      <c r="V497">
        <f t="shared" si="391"/>
        <v>0</v>
      </c>
      <c r="W497">
        <f t="shared" si="392"/>
        <v>0</v>
      </c>
      <c r="X497">
        <f t="shared" si="393"/>
        <v>0</v>
      </c>
      <c r="Y497">
        <f t="shared" si="394"/>
        <v>0</v>
      </c>
      <c r="AA497">
        <v>69726884</v>
      </c>
      <c r="AB497">
        <f t="shared" si="395"/>
        <v>1.97</v>
      </c>
      <c r="AC497">
        <f t="shared" si="427"/>
        <v>1.97</v>
      </c>
      <c r="AD497">
        <f t="shared" si="424"/>
        <v>0</v>
      </c>
      <c r="AE497">
        <f t="shared" si="425"/>
        <v>0</v>
      </c>
      <c r="AF497">
        <f t="shared" si="422"/>
        <v>0</v>
      </c>
      <c r="AG497">
        <f t="shared" si="399"/>
        <v>0</v>
      </c>
      <c r="AH497">
        <f t="shared" si="423"/>
        <v>0</v>
      </c>
      <c r="AI497">
        <f t="shared" si="426"/>
        <v>0</v>
      </c>
      <c r="AJ497">
        <f t="shared" si="402"/>
        <v>4.45</v>
      </c>
      <c r="AK497">
        <v>1.97</v>
      </c>
      <c r="AL497">
        <v>1.97</v>
      </c>
      <c r="AM497">
        <v>0</v>
      </c>
      <c r="AN497">
        <v>0</v>
      </c>
      <c r="AO497">
        <v>0</v>
      </c>
      <c r="AP497">
        <v>0</v>
      </c>
      <c r="AQ497">
        <v>0</v>
      </c>
      <c r="AR497">
        <v>0</v>
      </c>
      <c r="AS497">
        <v>4.45</v>
      </c>
      <c r="AT497">
        <v>0</v>
      </c>
      <c r="AU497">
        <v>0</v>
      </c>
      <c r="AV497">
        <v>1</v>
      </c>
      <c r="AW497">
        <v>1</v>
      </c>
      <c r="AZ497">
        <v>1</v>
      </c>
      <c r="BA497">
        <v>1</v>
      </c>
      <c r="BB497">
        <v>1</v>
      </c>
      <c r="BC497">
        <v>7.56</v>
      </c>
      <c r="BD497" t="s">
        <v>3</v>
      </c>
      <c r="BE497" t="s">
        <v>3</v>
      </c>
      <c r="BF497" t="s">
        <v>3</v>
      </c>
      <c r="BG497" t="s">
        <v>3</v>
      </c>
      <c r="BH497">
        <v>3</v>
      </c>
      <c r="BI497">
        <v>1</v>
      </c>
      <c r="BJ497" t="s">
        <v>194</v>
      </c>
      <c r="BM497">
        <v>500001</v>
      </c>
      <c r="BN497">
        <v>0</v>
      </c>
      <c r="BO497" t="s">
        <v>3</v>
      </c>
      <c r="BP497">
        <v>0</v>
      </c>
      <c r="BQ497">
        <v>8</v>
      </c>
      <c r="BR497">
        <v>0</v>
      </c>
      <c r="BS497">
        <v>1</v>
      </c>
      <c r="BT497">
        <v>1</v>
      </c>
      <c r="BU497">
        <v>1</v>
      </c>
      <c r="BV497">
        <v>1</v>
      </c>
      <c r="BW497">
        <v>1</v>
      </c>
      <c r="BX497">
        <v>1</v>
      </c>
      <c r="BY497" t="s">
        <v>3</v>
      </c>
      <c r="BZ497">
        <v>0</v>
      </c>
      <c r="CA497">
        <v>0</v>
      </c>
      <c r="CB497" t="s">
        <v>3</v>
      </c>
      <c r="CE497">
        <v>0</v>
      </c>
      <c r="CF497">
        <v>0</v>
      </c>
      <c r="CG497">
        <v>0</v>
      </c>
      <c r="CH497">
        <v>42</v>
      </c>
      <c r="CI497">
        <v>5</v>
      </c>
      <c r="CJ497">
        <v>0</v>
      </c>
      <c r="CK497">
        <v>0</v>
      </c>
      <c r="CL497">
        <v>0</v>
      </c>
      <c r="CM497">
        <v>0</v>
      </c>
      <c r="CN497" t="s">
        <v>3</v>
      </c>
      <c r="CO497">
        <v>0</v>
      </c>
      <c r="CP497">
        <f t="shared" si="403"/>
        <v>0</v>
      </c>
      <c r="CQ497">
        <f t="shared" si="404"/>
        <v>14.893199999999998</v>
      </c>
      <c r="CR497">
        <f t="shared" si="405"/>
        <v>0</v>
      </c>
      <c r="CS497">
        <f t="shared" si="406"/>
        <v>0</v>
      </c>
      <c r="CT497">
        <f t="shared" si="407"/>
        <v>0</v>
      </c>
      <c r="CU497">
        <f t="shared" si="408"/>
        <v>0</v>
      </c>
      <c r="CV497">
        <f t="shared" si="409"/>
        <v>0</v>
      </c>
      <c r="CW497">
        <f t="shared" si="410"/>
        <v>0</v>
      </c>
      <c r="CX497">
        <f t="shared" si="411"/>
        <v>4.45</v>
      </c>
      <c r="CY497">
        <f>(S497+R497)*(BZ497/100)</f>
        <v>0</v>
      </c>
      <c r="CZ497">
        <f>(S497+R497)*(CA497/100)</f>
        <v>0</v>
      </c>
      <c r="DC497" t="s">
        <v>3</v>
      </c>
      <c r="DD497" t="s">
        <v>3</v>
      </c>
      <c r="DE497" t="s">
        <v>3</v>
      </c>
      <c r="DF497" t="s">
        <v>3</v>
      </c>
      <c r="DG497" t="s">
        <v>3</v>
      </c>
      <c r="DH497" t="s">
        <v>3</v>
      </c>
      <c r="DI497" t="s">
        <v>3</v>
      </c>
      <c r="DJ497" t="s">
        <v>3</v>
      </c>
      <c r="DK497" t="s">
        <v>3</v>
      </c>
      <c r="DL497" t="s">
        <v>3</v>
      </c>
      <c r="DM497" t="s">
        <v>3</v>
      </c>
      <c r="DN497">
        <v>0</v>
      </c>
      <c r="DO497">
        <v>0</v>
      </c>
      <c r="DP497">
        <v>1</v>
      </c>
      <c r="DQ497">
        <v>1</v>
      </c>
      <c r="DU497">
        <v>1007</v>
      </c>
      <c r="DV497" t="s">
        <v>40</v>
      </c>
      <c r="DW497" t="s">
        <v>40</v>
      </c>
      <c r="DX497">
        <v>1</v>
      </c>
      <c r="DZ497" t="s">
        <v>3</v>
      </c>
      <c r="EA497" t="s">
        <v>3</v>
      </c>
      <c r="EB497" t="s">
        <v>3</v>
      </c>
      <c r="EC497" t="s">
        <v>3</v>
      </c>
      <c r="EE497">
        <v>54328897</v>
      </c>
      <c r="EF497">
        <v>8</v>
      </c>
      <c r="EG497" t="s">
        <v>31</v>
      </c>
      <c r="EH497">
        <v>0</v>
      </c>
      <c r="EI497" t="s">
        <v>3</v>
      </c>
      <c r="EJ497">
        <v>1</v>
      </c>
      <c r="EK497">
        <v>500001</v>
      </c>
      <c r="EL497" t="s">
        <v>32</v>
      </c>
      <c r="EM497" t="s">
        <v>33</v>
      </c>
      <c r="EO497" t="s">
        <v>3</v>
      </c>
      <c r="EQ497">
        <v>0</v>
      </c>
      <c r="ER497">
        <v>14.19</v>
      </c>
      <c r="ES497">
        <v>1.97</v>
      </c>
      <c r="ET497">
        <v>0</v>
      </c>
      <c r="EU497">
        <v>0</v>
      </c>
      <c r="EV497">
        <v>0</v>
      </c>
      <c r="EW497">
        <v>0</v>
      </c>
      <c r="EX497">
        <v>0</v>
      </c>
      <c r="EZ497">
        <v>5</v>
      </c>
      <c r="FC497">
        <v>0</v>
      </c>
      <c r="FD497">
        <v>18</v>
      </c>
      <c r="FF497">
        <v>14.19</v>
      </c>
      <c r="FQ497">
        <v>0</v>
      </c>
      <c r="FR497">
        <f t="shared" si="412"/>
        <v>0</v>
      </c>
      <c r="FS497">
        <v>0</v>
      </c>
      <c r="FX497">
        <v>0</v>
      </c>
      <c r="FY497">
        <v>0</v>
      </c>
      <c r="GA497" t="s">
        <v>85</v>
      </c>
      <c r="GD497">
        <v>1</v>
      </c>
      <c r="GF497">
        <v>1967222743</v>
      </c>
      <c r="GG497">
        <v>2</v>
      </c>
      <c r="GH497">
        <v>3</v>
      </c>
      <c r="GI497">
        <v>5</v>
      </c>
      <c r="GJ497">
        <v>0</v>
      </c>
      <c r="GK497">
        <v>0</v>
      </c>
      <c r="GL497">
        <f t="shared" si="413"/>
        <v>0</v>
      </c>
      <c r="GM497">
        <f t="shared" si="414"/>
        <v>0</v>
      </c>
      <c r="GN497">
        <f t="shared" si="415"/>
        <v>0</v>
      </c>
      <c r="GO497">
        <f t="shared" si="416"/>
        <v>0</v>
      </c>
      <c r="GP497">
        <f t="shared" si="417"/>
        <v>0</v>
      </c>
      <c r="GR497">
        <v>1</v>
      </c>
      <c r="GS497">
        <v>1</v>
      </c>
      <c r="GT497">
        <v>0</v>
      </c>
      <c r="GU497" t="s">
        <v>3</v>
      </c>
      <c r="GV497">
        <f t="shared" si="421"/>
        <v>0</v>
      </c>
      <c r="GW497">
        <v>1</v>
      </c>
      <c r="GX497">
        <f t="shared" si="419"/>
        <v>0</v>
      </c>
      <c r="HA497">
        <v>0</v>
      </c>
      <c r="HB497">
        <v>0</v>
      </c>
      <c r="HC497">
        <f t="shared" si="420"/>
        <v>0</v>
      </c>
      <c r="HE497" t="s">
        <v>35</v>
      </c>
      <c r="HF497" t="s">
        <v>36</v>
      </c>
      <c r="HM497" t="s">
        <v>3</v>
      </c>
      <c r="HN497" t="s">
        <v>3</v>
      </c>
      <c r="HO497" t="s">
        <v>3</v>
      </c>
      <c r="HP497" t="s">
        <v>3</v>
      </c>
      <c r="HQ497" t="s">
        <v>3</v>
      </c>
      <c r="IK497">
        <v>0</v>
      </c>
    </row>
    <row r="498" spans="1:255" x14ac:dyDescent="0.2">
      <c r="A498" s="2">
        <v>18</v>
      </c>
      <c r="B498" s="2">
        <v>1</v>
      </c>
      <c r="C498" s="2">
        <v>413</v>
      </c>
      <c r="D498" s="2"/>
      <c r="E498" s="2" t="s">
        <v>320</v>
      </c>
      <c r="F498" s="2" t="s">
        <v>60</v>
      </c>
      <c r="G498" s="2" t="s">
        <v>61</v>
      </c>
      <c r="H498" s="2" t="s">
        <v>261</v>
      </c>
      <c r="I498" s="2">
        <f>I486*J498</f>
        <v>0</v>
      </c>
      <c r="J498" s="2">
        <v>800</v>
      </c>
      <c r="K498" s="2">
        <v>800</v>
      </c>
      <c r="L498" s="2">
        <v>108.8</v>
      </c>
      <c r="M498" s="2">
        <v>0</v>
      </c>
      <c r="N498" s="2">
        <f t="shared" si="383"/>
        <v>108.8</v>
      </c>
      <c r="O498" s="2">
        <f t="shared" si="384"/>
        <v>0</v>
      </c>
      <c r="P498" s="2">
        <f t="shared" si="385"/>
        <v>0</v>
      </c>
      <c r="Q498" s="2">
        <f t="shared" si="386"/>
        <v>0</v>
      </c>
      <c r="R498" s="2">
        <f t="shared" si="387"/>
        <v>0</v>
      </c>
      <c r="S498" s="2">
        <f t="shared" si="388"/>
        <v>0</v>
      </c>
      <c r="T498" s="2">
        <f t="shared" si="389"/>
        <v>0</v>
      </c>
      <c r="U498" s="2">
        <f t="shared" si="390"/>
        <v>0</v>
      </c>
      <c r="V498" s="2">
        <f t="shared" si="391"/>
        <v>0</v>
      </c>
      <c r="W498" s="2">
        <f t="shared" si="392"/>
        <v>0</v>
      </c>
      <c r="X498" s="2">
        <f t="shared" si="393"/>
        <v>0</v>
      </c>
      <c r="Y498" s="2">
        <f t="shared" si="394"/>
        <v>0</v>
      </c>
      <c r="Z498" s="2"/>
      <c r="AA498" s="2">
        <v>69726971</v>
      </c>
      <c r="AB498" s="2">
        <f t="shared" si="395"/>
        <v>0.5</v>
      </c>
      <c r="AC498" s="2">
        <f t="shared" si="427"/>
        <v>0.5</v>
      </c>
      <c r="AD498" s="2">
        <f t="shared" si="424"/>
        <v>0</v>
      </c>
      <c r="AE498" s="2">
        <f t="shared" si="425"/>
        <v>0</v>
      </c>
      <c r="AF498" s="2">
        <f t="shared" si="422"/>
        <v>0</v>
      </c>
      <c r="AG498" s="2">
        <f t="shared" si="399"/>
        <v>0</v>
      </c>
      <c r="AH498" s="2">
        <f t="shared" si="423"/>
        <v>0</v>
      </c>
      <c r="AI498" s="2">
        <f t="shared" si="426"/>
        <v>0</v>
      </c>
      <c r="AJ498" s="2">
        <f t="shared" si="402"/>
        <v>0</v>
      </c>
      <c r="AK498" s="2">
        <v>0.5</v>
      </c>
      <c r="AL498" s="2">
        <v>0.5</v>
      </c>
      <c r="AM498" s="2">
        <v>0</v>
      </c>
      <c r="AN498" s="2">
        <v>0</v>
      </c>
      <c r="AO498" s="2">
        <v>0</v>
      </c>
      <c r="AP498" s="2">
        <v>0</v>
      </c>
      <c r="AQ498" s="2">
        <v>0</v>
      </c>
      <c r="AR498" s="2">
        <v>0</v>
      </c>
      <c r="AS498" s="2">
        <v>0</v>
      </c>
      <c r="AT498" s="2">
        <v>0</v>
      </c>
      <c r="AU498" s="2">
        <v>0</v>
      </c>
      <c r="AV498" s="2">
        <v>1</v>
      </c>
      <c r="AW498" s="2">
        <v>1</v>
      </c>
      <c r="AX498" s="2"/>
      <c r="AY498" s="2"/>
      <c r="AZ498" s="2">
        <v>1</v>
      </c>
      <c r="BA498" s="2">
        <v>1</v>
      </c>
      <c r="BB498" s="2">
        <v>1</v>
      </c>
      <c r="BC498" s="2">
        <v>1</v>
      </c>
      <c r="BD498" s="2" t="s">
        <v>3</v>
      </c>
      <c r="BE498" s="2" t="s">
        <v>3</v>
      </c>
      <c r="BF498" s="2" t="s">
        <v>3</v>
      </c>
      <c r="BG498" s="2" t="s">
        <v>3</v>
      </c>
      <c r="BH498" s="2">
        <v>3</v>
      </c>
      <c r="BI498" s="2">
        <v>1</v>
      </c>
      <c r="BJ498" s="2" t="s">
        <v>262</v>
      </c>
      <c r="BK498" s="2"/>
      <c r="BL498" s="2"/>
      <c r="BM498" s="2">
        <v>500001</v>
      </c>
      <c r="BN498" s="2">
        <v>0</v>
      </c>
      <c r="BO498" s="2" t="s">
        <v>3</v>
      </c>
      <c r="BP498" s="2">
        <v>0</v>
      </c>
      <c r="BQ498" s="2">
        <v>8</v>
      </c>
      <c r="BR498" s="2">
        <v>0</v>
      </c>
      <c r="BS498" s="2">
        <v>1</v>
      </c>
      <c r="BT498" s="2">
        <v>1</v>
      </c>
      <c r="BU498" s="2">
        <v>1</v>
      </c>
      <c r="BV498" s="2">
        <v>1</v>
      </c>
      <c r="BW498" s="2">
        <v>1</v>
      </c>
      <c r="BX498" s="2">
        <v>1</v>
      </c>
      <c r="BY498" s="2" t="s">
        <v>3</v>
      </c>
      <c r="BZ498" s="2">
        <v>0</v>
      </c>
      <c r="CA498" s="2">
        <v>0</v>
      </c>
      <c r="CB498" s="2" t="s">
        <v>3</v>
      </c>
      <c r="CC498" s="2"/>
      <c r="CD498" s="2"/>
      <c r="CE498" s="2">
        <v>0</v>
      </c>
      <c r="CF498" s="2">
        <v>0</v>
      </c>
      <c r="CG498" s="2">
        <v>0</v>
      </c>
      <c r="CH498" s="2">
        <v>42</v>
      </c>
      <c r="CI498" s="2">
        <v>6</v>
      </c>
      <c r="CJ498" s="2">
        <v>0</v>
      </c>
      <c r="CK498" s="2">
        <v>0</v>
      </c>
      <c r="CL498" s="2">
        <v>0</v>
      </c>
      <c r="CM498" s="2">
        <v>0</v>
      </c>
      <c r="CN498" s="2" t="s">
        <v>3</v>
      </c>
      <c r="CO498" s="2">
        <v>0</v>
      </c>
      <c r="CP498" s="2">
        <f t="shared" si="403"/>
        <v>0</v>
      </c>
      <c r="CQ498" s="2">
        <f t="shared" si="404"/>
        <v>0.5</v>
      </c>
      <c r="CR498" s="2">
        <f t="shared" si="405"/>
        <v>0</v>
      </c>
      <c r="CS498" s="2">
        <f t="shared" si="406"/>
        <v>0</v>
      </c>
      <c r="CT498" s="2">
        <f t="shared" si="407"/>
        <v>0</v>
      </c>
      <c r="CU498" s="2">
        <f t="shared" si="408"/>
        <v>0</v>
      </c>
      <c r="CV498" s="2">
        <f t="shared" si="409"/>
        <v>0</v>
      </c>
      <c r="CW498" s="2">
        <f t="shared" si="410"/>
        <v>0</v>
      </c>
      <c r="CX498" s="2">
        <f t="shared" si="411"/>
        <v>0</v>
      </c>
      <c r="CY498" s="2">
        <f>(((S498+R498)*AT498)/100)</f>
        <v>0</v>
      </c>
      <c r="CZ498" s="2">
        <f>(((S498+R498)*AU498)/100)</f>
        <v>0</v>
      </c>
      <c r="DA498" s="2"/>
      <c r="DB498" s="2"/>
      <c r="DC498" s="2" t="s">
        <v>3</v>
      </c>
      <c r="DD498" s="2" t="s">
        <v>3</v>
      </c>
      <c r="DE498" s="2" t="s">
        <v>3</v>
      </c>
      <c r="DF498" s="2" t="s">
        <v>3</v>
      </c>
      <c r="DG498" s="2" t="s">
        <v>3</v>
      </c>
      <c r="DH498" s="2" t="s">
        <v>3</v>
      </c>
      <c r="DI498" s="2" t="s">
        <v>3</v>
      </c>
      <c r="DJ498" s="2" t="s">
        <v>3</v>
      </c>
      <c r="DK498" s="2" t="s">
        <v>3</v>
      </c>
      <c r="DL498" s="2" t="s">
        <v>3</v>
      </c>
      <c r="DM498" s="2" t="s">
        <v>3</v>
      </c>
      <c r="DN498" s="2">
        <v>0</v>
      </c>
      <c r="DO498" s="2">
        <v>0</v>
      </c>
      <c r="DP498" s="2">
        <v>1</v>
      </c>
      <c r="DQ498" s="2">
        <v>1</v>
      </c>
      <c r="DR498" s="2"/>
      <c r="DS498" s="2"/>
      <c r="DT498" s="2"/>
      <c r="DU498" s="2">
        <v>1010</v>
      </c>
      <c r="DV498" s="2" t="s">
        <v>261</v>
      </c>
      <c r="DW498" s="2" t="s">
        <v>62</v>
      </c>
      <c r="DX498" s="2">
        <v>1</v>
      </c>
      <c r="DY498" s="2"/>
      <c r="DZ498" s="2" t="s">
        <v>3</v>
      </c>
      <c r="EA498" s="2" t="s">
        <v>3</v>
      </c>
      <c r="EB498" s="2" t="s">
        <v>3</v>
      </c>
      <c r="EC498" s="2" t="s">
        <v>3</v>
      </c>
      <c r="ED498" s="2"/>
      <c r="EE498" s="2">
        <v>54328897</v>
      </c>
      <c r="EF498" s="2">
        <v>8</v>
      </c>
      <c r="EG498" s="2" t="s">
        <v>31</v>
      </c>
      <c r="EH498" s="2">
        <v>0</v>
      </c>
      <c r="EI498" s="2" t="s">
        <v>3</v>
      </c>
      <c r="EJ498" s="2">
        <v>1</v>
      </c>
      <c r="EK498" s="2">
        <v>500001</v>
      </c>
      <c r="EL498" s="2" t="s">
        <v>32</v>
      </c>
      <c r="EM498" s="2" t="s">
        <v>33</v>
      </c>
      <c r="EN498" s="2"/>
      <c r="EO498" s="2" t="s">
        <v>3</v>
      </c>
      <c r="EP498" s="2"/>
      <c r="EQ498" s="2">
        <v>0</v>
      </c>
      <c r="ER498" s="2">
        <v>0.5</v>
      </c>
      <c r="ES498" s="2">
        <v>0.5</v>
      </c>
      <c r="ET498" s="2">
        <v>0</v>
      </c>
      <c r="EU498" s="2">
        <v>0</v>
      </c>
      <c r="EV498" s="2">
        <v>0</v>
      </c>
      <c r="EW498" s="2">
        <v>0</v>
      </c>
      <c r="EX498" s="2">
        <v>0</v>
      </c>
      <c r="EY498" s="2"/>
      <c r="EZ498" s="2"/>
      <c r="FA498" s="2"/>
      <c r="FB498" s="2"/>
      <c r="FC498" s="2"/>
      <c r="FD498" s="2"/>
      <c r="FE498" s="2"/>
      <c r="FF498" s="2"/>
      <c r="FG498" s="2"/>
      <c r="FH498" s="2"/>
      <c r="FI498" s="2"/>
      <c r="FJ498" s="2"/>
      <c r="FK498" s="2"/>
      <c r="FL498" s="2"/>
      <c r="FM498" s="2"/>
      <c r="FN498" s="2"/>
      <c r="FO498" s="2"/>
      <c r="FP498" s="2"/>
      <c r="FQ498" s="2">
        <v>0</v>
      </c>
      <c r="FR498" s="2">
        <f t="shared" si="412"/>
        <v>0</v>
      </c>
      <c r="FS498" s="2">
        <v>0</v>
      </c>
      <c r="FT498" s="2"/>
      <c r="FU498" s="2"/>
      <c r="FV498" s="2"/>
      <c r="FW498" s="2"/>
      <c r="FX498" s="2">
        <v>0</v>
      </c>
      <c r="FY498" s="2">
        <v>0</v>
      </c>
      <c r="FZ498" s="2"/>
      <c r="GA498" s="2" t="s">
        <v>3</v>
      </c>
      <c r="GB498" s="2"/>
      <c r="GC498" s="2"/>
      <c r="GD498" s="2">
        <v>1</v>
      </c>
      <c r="GE498" s="2"/>
      <c r="GF498" s="2">
        <v>1780800926</v>
      </c>
      <c r="GG498" s="2">
        <v>2</v>
      </c>
      <c r="GH498" s="2">
        <v>1</v>
      </c>
      <c r="GI498" s="2">
        <v>-2</v>
      </c>
      <c r="GJ498" s="2">
        <v>0</v>
      </c>
      <c r="GK498" s="2">
        <v>0</v>
      </c>
      <c r="GL498" s="2">
        <f t="shared" si="413"/>
        <v>0</v>
      </c>
      <c r="GM498" s="2">
        <f t="shared" si="414"/>
        <v>0</v>
      </c>
      <c r="GN498" s="2">
        <f t="shared" si="415"/>
        <v>0</v>
      </c>
      <c r="GO498" s="2">
        <f t="shared" si="416"/>
        <v>0</v>
      </c>
      <c r="GP498" s="2">
        <f t="shared" si="417"/>
        <v>0</v>
      </c>
      <c r="GQ498" s="2"/>
      <c r="GR498" s="2">
        <v>0</v>
      </c>
      <c r="GS498" s="2">
        <v>3</v>
      </c>
      <c r="GT498" s="2">
        <v>0</v>
      </c>
      <c r="GU498" s="2" t="s">
        <v>3</v>
      </c>
      <c r="GV498" s="2">
        <f t="shared" si="421"/>
        <v>0</v>
      </c>
      <c r="GW498" s="2">
        <v>1</v>
      </c>
      <c r="GX498" s="2">
        <f t="shared" si="419"/>
        <v>0</v>
      </c>
      <c r="GY498" s="2"/>
      <c r="GZ498" s="2"/>
      <c r="HA498" s="2">
        <v>0</v>
      </c>
      <c r="HB498" s="2">
        <v>0</v>
      </c>
      <c r="HC498" s="2">
        <f t="shared" si="420"/>
        <v>0</v>
      </c>
      <c r="HD498" s="2"/>
      <c r="HE498" s="2" t="s">
        <v>3</v>
      </c>
      <c r="HF498" s="2" t="s">
        <v>3</v>
      </c>
      <c r="HG498" s="2"/>
      <c r="HH498" s="2"/>
      <c r="HI498" s="2"/>
      <c r="HJ498" s="2"/>
      <c r="HK498" s="2"/>
      <c r="HL498" s="2"/>
      <c r="HM498" s="2" t="s">
        <v>3</v>
      </c>
      <c r="HN498" s="2" t="s">
        <v>3</v>
      </c>
      <c r="HO498" s="2" t="s">
        <v>3</v>
      </c>
      <c r="HP498" s="2" t="s">
        <v>3</v>
      </c>
      <c r="HQ498" s="2" t="s">
        <v>3</v>
      </c>
      <c r="HR498" s="2"/>
      <c r="HS498" s="2"/>
      <c r="HT498" s="2"/>
      <c r="HU498" s="2"/>
      <c r="HV498" s="2"/>
      <c r="HW498" s="2"/>
      <c r="HX498" s="2"/>
      <c r="HY498" s="2"/>
      <c r="HZ498" s="2"/>
      <c r="IA498" s="2"/>
      <c r="IB498" s="2"/>
      <c r="IC498" s="2"/>
      <c r="ID498" s="2"/>
      <c r="IE498" s="2"/>
      <c r="IF498" s="2"/>
      <c r="IG498" s="2"/>
      <c r="IH498" s="2"/>
      <c r="II498" s="2"/>
      <c r="IJ498" s="2"/>
      <c r="IK498" s="2">
        <v>0</v>
      </c>
      <c r="IL498" s="2"/>
      <c r="IM498" s="2"/>
      <c r="IN498" s="2"/>
      <c r="IO498" s="2"/>
      <c r="IP498" s="2"/>
      <c r="IQ498" s="2"/>
      <c r="IR498" s="2"/>
      <c r="IS498" s="2"/>
      <c r="IT498" s="2"/>
      <c r="IU498" s="2"/>
    </row>
    <row r="499" spans="1:255" x14ac:dyDescent="0.2">
      <c r="A499">
        <v>18</v>
      </c>
      <c r="B499">
        <v>1</v>
      </c>
      <c r="C499">
        <v>425</v>
      </c>
      <c r="E499" t="s">
        <v>320</v>
      </c>
      <c r="F499" t="s">
        <v>60</v>
      </c>
      <c r="G499" t="s">
        <v>61</v>
      </c>
      <c r="H499" t="s">
        <v>261</v>
      </c>
      <c r="I499">
        <f>I487*J499</f>
        <v>0</v>
      </c>
      <c r="J499">
        <v>800</v>
      </c>
      <c r="K499">
        <v>800</v>
      </c>
      <c r="L499">
        <v>108.8</v>
      </c>
      <c r="M499">
        <v>0</v>
      </c>
      <c r="N499">
        <f t="shared" si="383"/>
        <v>108.8</v>
      </c>
      <c r="O499">
        <f t="shared" si="384"/>
        <v>0</v>
      </c>
      <c r="P499">
        <f t="shared" si="385"/>
        <v>0</v>
      </c>
      <c r="Q499">
        <f t="shared" si="386"/>
        <v>0</v>
      </c>
      <c r="R499">
        <f t="shared" si="387"/>
        <v>0</v>
      </c>
      <c r="S499">
        <f t="shared" si="388"/>
        <v>0</v>
      </c>
      <c r="T499">
        <f t="shared" si="389"/>
        <v>0</v>
      </c>
      <c r="U499">
        <f t="shared" si="390"/>
        <v>0</v>
      </c>
      <c r="V499">
        <f t="shared" si="391"/>
        <v>0</v>
      </c>
      <c r="W499">
        <f t="shared" si="392"/>
        <v>0</v>
      </c>
      <c r="X499">
        <f t="shared" si="393"/>
        <v>0</v>
      </c>
      <c r="Y499">
        <f t="shared" si="394"/>
        <v>0</v>
      </c>
      <c r="AA499">
        <v>69726884</v>
      </c>
      <c r="AB499">
        <f t="shared" si="395"/>
        <v>0.02</v>
      </c>
      <c r="AC499">
        <f t="shared" si="427"/>
        <v>0.02</v>
      </c>
      <c r="AD499">
        <f t="shared" si="424"/>
        <v>0</v>
      </c>
      <c r="AE499">
        <f t="shared" si="425"/>
        <v>0</v>
      </c>
      <c r="AF499">
        <f t="shared" si="422"/>
        <v>0</v>
      </c>
      <c r="AG499">
        <f t="shared" si="399"/>
        <v>0</v>
      </c>
      <c r="AH499">
        <f t="shared" si="423"/>
        <v>0</v>
      </c>
      <c r="AI499">
        <f t="shared" si="426"/>
        <v>0</v>
      </c>
      <c r="AJ499">
        <f t="shared" si="402"/>
        <v>0</v>
      </c>
      <c r="AK499">
        <v>0.02</v>
      </c>
      <c r="AL499">
        <v>0.02</v>
      </c>
      <c r="AM499">
        <v>0</v>
      </c>
      <c r="AN499">
        <v>0</v>
      </c>
      <c r="AO499">
        <v>0</v>
      </c>
      <c r="AP499">
        <v>0</v>
      </c>
      <c r="AQ499">
        <v>0</v>
      </c>
      <c r="AR499">
        <v>0</v>
      </c>
      <c r="AS499">
        <v>0</v>
      </c>
      <c r="AT499">
        <v>0</v>
      </c>
      <c r="AU499">
        <v>0</v>
      </c>
      <c r="AV499">
        <v>1</v>
      </c>
      <c r="AW499">
        <v>1</v>
      </c>
      <c r="AZ499">
        <v>1</v>
      </c>
      <c r="BA499">
        <v>1</v>
      </c>
      <c r="BB499">
        <v>1</v>
      </c>
      <c r="BC499">
        <v>7.56</v>
      </c>
      <c r="BD499" t="s">
        <v>3</v>
      </c>
      <c r="BE499" t="s">
        <v>3</v>
      </c>
      <c r="BF499" t="s">
        <v>3</v>
      </c>
      <c r="BG499" t="s">
        <v>3</v>
      </c>
      <c r="BH499">
        <v>3</v>
      </c>
      <c r="BI499">
        <v>1</v>
      </c>
      <c r="BJ499" t="s">
        <v>262</v>
      </c>
      <c r="BM499">
        <v>500001</v>
      </c>
      <c r="BN499">
        <v>0</v>
      </c>
      <c r="BO499" t="s">
        <v>3</v>
      </c>
      <c r="BP499">
        <v>0</v>
      </c>
      <c r="BQ499">
        <v>8</v>
      </c>
      <c r="BR499">
        <v>0</v>
      </c>
      <c r="BS499">
        <v>1</v>
      </c>
      <c r="BT499">
        <v>1</v>
      </c>
      <c r="BU499">
        <v>1</v>
      </c>
      <c r="BV499">
        <v>1</v>
      </c>
      <c r="BW499">
        <v>1</v>
      </c>
      <c r="BX499">
        <v>1</v>
      </c>
      <c r="BY499" t="s">
        <v>3</v>
      </c>
      <c r="BZ499">
        <v>0</v>
      </c>
      <c r="CA499">
        <v>0</v>
      </c>
      <c r="CB499" t="s">
        <v>3</v>
      </c>
      <c r="CE499">
        <v>0</v>
      </c>
      <c r="CF499">
        <v>0</v>
      </c>
      <c r="CG499">
        <v>0</v>
      </c>
      <c r="CH499">
        <v>42</v>
      </c>
      <c r="CI499">
        <v>6</v>
      </c>
      <c r="CJ499">
        <v>0</v>
      </c>
      <c r="CK499">
        <v>0</v>
      </c>
      <c r="CL499">
        <v>0</v>
      </c>
      <c r="CM499">
        <v>0</v>
      </c>
      <c r="CN499" t="s">
        <v>3</v>
      </c>
      <c r="CO499">
        <v>0</v>
      </c>
      <c r="CP499">
        <f t="shared" si="403"/>
        <v>0</v>
      </c>
      <c r="CQ499">
        <f t="shared" si="404"/>
        <v>0.1512</v>
      </c>
      <c r="CR499">
        <f t="shared" si="405"/>
        <v>0</v>
      </c>
      <c r="CS499">
        <f t="shared" si="406"/>
        <v>0</v>
      </c>
      <c r="CT499">
        <f t="shared" si="407"/>
        <v>0</v>
      </c>
      <c r="CU499">
        <f t="shared" si="408"/>
        <v>0</v>
      </c>
      <c r="CV499">
        <f t="shared" si="409"/>
        <v>0</v>
      </c>
      <c r="CW499">
        <f t="shared" si="410"/>
        <v>0</v>
      </c>
      <c r="CX499">
        <f t="shared" si="411"/>
        <v>0</v>
      </c>
      <c r="CY499">
        <f>(S499+R499)*(BZ499/100)</f>
        <v>0</v>
      </c>
      <c r="CZ499">
        <f>(S499+R499)*(CA499/100)</f>
        <v>0</v>
      </c>
      <c r="DC499" t="s">
        <v>3</v>
      </c>
      <c r="DD499" t="s">
        <v>3</v>
      </c>
      <c r="DE499" t="s">
        <v>3</v>
      </c>
      <c r="DF499" t="s">
        <v>3</v>
      </c>
      <c r="DG499" t="s">
        <v>3</v>
      </c>
      <c r="DH499" t="s">
        <v>3</v>
      </c>
      <c r="DI499" t="s">
        <v>3</v>
      </c>
      <c r="DJ499" t="s">
        <v>3</v>
      </c>
      <c r="DK499" t="s">
        <v>3</v>
      </c>
      <c r="DL499" t="s">
        <v>3</v>
      </c>
      <c r="DM499" t="s">
        <v>3</v>
      </c>
      <c r="DN499">
        <v>0</v>
      </c>
      <c r="DO499">
        <v>0</v>
      </c>
      <c r="DP499">
        <v>1</v>
      </c>
      <c r="DQ499">
        <v>1</v>
      </c>
      <c r="DU499">
        <v>1010</v>
      </c>
      <c r="DV499" t="s">
        <v>261</v>
      </c>
      <c r="DW499" t="s">
        <v>62</v>
      </c>
      <c r="DX499">
        <v>1</v>
      </c>
      <c r="DZ499" t="s">
        <v>3</v>
      </c>
      <c r="EA499" t="s">
        <v>3</v>
      </c>
      <c r="EB499" t="s">
        <v>3</v>
      </c>
      <c r="EC499" t="s">
        <v>3</v>
      </c>
      <c r="EE499">
        <v>54328897</v>
      </c>
      <c r="EF499">
        <v>8</v>
      </c>
      <c r="EG499" t="s">
        <v>31</v>
      </c>
      <c r="EH499">
        <v>0</v>
      </c>
      <c r="EI499" t="s">
        <v>3</v>
      </c>
      <c r="EJ499">
        <v>1</v>
      </c>
      <c r="EK499">
        <v>500001</v>
      </c>
      <c r="EL499" t="s">
        <v>32</v>
      </c>
      <c r="EM499" t="s">
        <v>33</v>
      </c>
      <c r="EO499" t="s">
        <v>3</v>
      </c>
      <c r="EQ499">
        <v>0</v>
      </c>
      <c r="ER499">
        <v>0.14000000000000001</v>
      </c>
      <c r="ES499">
        <v>0.02</v>
      </c>
      <c r="ET499">
        <v>0</v>
      </c>
      <c r="EU499">
        <v>0</v>
      </c>
      <c r="EV499">
        <v>0</v>
      </c>
      <c r="EW499">
        <v>0</v>
      </c>
      <c r="EX499">
        <v>0</v>
      </c>
      <c r="EZ499">
        <v>5</v>
      </c>
      <c r="FC499">
        <v>0</v>
      </c>
      <c r="FD499">
        <v>18</v>
      </c>
      <c r="FF499">
        <v>0.14000000000000001</v>
      </c>
      <c r="FQ499">
        <v>0</v>
      </c>
      <c r="FR499">
        <f t="shared" si="412"/>
        <v>0</v>
      </c>
      <c r="FS499">
        <v>0</v>
      </c>
      <c r="FX499">
        <v>0</v>
      </c>
      <c r="FY499">
        <v>0</v>
      </c>
      <c r="GA499" t="s">
        <v>64</v>
      </c>
      <c r="GD499">
        <v>1</v>
      </c>
      <c r="GF499">
        <v>1780800926</v>
      </c>
      <c r="GG499">
        <v>2</v>
      </c>
      <c r="GH499">
        <v>3</v>
      </c>
      <c r="GI499">
        <v>5</v>
      </c>
      <c r="GJ499">
        <v>0</v>
      </c>
      <c r="GK499">
        <v>0</v>
      </c>
      <c r="GL499">
        <f t="shared" si="413"/>
        <v>0</v>
      </c>
      <c r="GM499">
        <f t="shared" si="414"/>
        <v>0</v>
      </c>
      <c r="GN499">
        <f t="shared" si="415"/>
        <v>0</v>
      </c>
      <c r="GO499">
        <f t="shared" si="416"/>
        <v>0</v>
      </c>
      <c r="GP499">
        <f t="shared" si="417"/>
        <v>0</v>
      </c>
      <c r="GR499">
        <v>1</v>
      </c>
      <c r="GS499">
        <v>1</v>
      </c>
      <c r="GT499">
        <v>0</v>
      </c>
      <c r="GU499" t="s">
        <v>3</v>
      </c>
      <c r="GV499">
        <f t="shared" si="421"/>
        <v>0</v>
      </c>
      <c r="GW499">
        <v>1</v>
      </c>
      <c r="GX499">
        <f t="shared" si="419"/>
        <v>0</v>
      </c>
      <c r="HA499">
        <v>0</v>
      </c>
      <c r="HB499">
        <v>0</v>
      </c>
      <c r="HC499">
        <f t="shared" si="420"/>
        <v>0</v>
      </c>
      <c r="HE499" t="s">
        <v>35</v>
      </c>
      <c r="HF499" t="s">
        <v>36</v>
      </c>
      <c r="HM499" t="s">
        <v>3</v>
      </c>
      <c r="HN499" t="s">
        <v>3</v>
      </c>
      <c r="HO499" t="s">
        <v>3</v>
      </c>
      <c r="HP499" t="s">
        <v>3</v>
      </c>
      <c r="HQ499" t="s">
        <v>3</v>
      </c>
      <c r="IK499">
        <v>0</v>
      </c>
    </row>
    <row r="501" spans="1:255" x14ac:dyDescent="0.2">
      <c r="A501" s="3">
        <v>51</v>
      </c>
      <c r="B501" s="3">
        <f>B456</f>
        <v>1</v>
      </c>
      <c r="C501" s="3">
        <f>A456</f>
        <v>5</v>
      </c>
      <c r="D501" s="3">
        <f>ROW(A456)</f>
        <v>456</v>
      </c>
      <c r="E501" s="3"/>
      <c r="F501" s="3" t="str">
        <f>IF(F456&lt;&gt;"",F456,"")</f>
        <v>Новый подраздел</v>
      </c>
      <c r="G501" s="3" t="str">
        <f>IF(G456&lt;&gt;"",G456,"")</f>
        <v>Лифтовый холл (на отм. -0,750)</v>
      </c>
      <c r="H501" s="3">
        <v>0</v>
      </c>
      <c r="I501" s="3"/>
      <c r="J501" s="3"/>
      <c r="K501" s="3"/>
      <c r="L501" s="3"/>
      <c r="M501" s="3"/>
      <c r="N501" s="3"/>
      <c r="O501" s="3">
        <f t="shared" ref="O501:T501" si="428">ROUND(AB501,0)</f>
        <v>937</v>
      </c>
      <c r="P501" s="3">
        <f t="shared" si="428"/>
        <v>796</v>
      </c>
      <c r="Q501" s="3">
        <f t="shared" si="428"/>
        <v>26</v>
      </c>
      <c r="R501" s="3">
        <f t="shared" si="428"/>
        <v>3</v>
      </c>
      <c r="S501" s="3">
        <f t="shared" si="428"/>
        <v>115</v>
      </c>
      <c r="T501" s="3">
        <f t="shared" si="428"/>
        <v>0</v>
      </c>
      <c r="U501" s="3">
        <f>AH501</f>
        <v>12.69182</v>
      </c>
      <c r="V501" s="3">
        <f>AI501</f>
        <v>0.21454000000000001</v>
      </c>
      <c r="W501" s="3">
        <f>ROUND(AJ501,0)</f>
        <v>11</v>
      </c>
      <c r="X501" s="3">
        <f>ROUND(AK501,0)</f>
        <v>137</v>
      </c>
      <c r="Y501" s="3">
        <f>ROUND(AL501,0)</f>
        <v>88</v>
      </c>
      <c r="Z501" s="3"/>
      <c r="AA501" s="3"/>
      <c r="AB501" s="3">
        <f>ROUND(SUMIF(AA460:AA499,"=69726971",O460:O499),0)</f>
        <v>937</v>
      </c>
      <c r="AC501" s="3">
        <f>ROUND(SUMIF(AA460:AA499,"=69726971",P460:P499),0)</f>
        <v>796</v>
      </c>
      <c r="AD501" s="3">
        <f>ROUND(SUMIF(AA460:AA499,"=69726971",Q460:Q499),0)</f>
        <v>26</v>
      </c>
      <c r="AE501" s="3">
        <f>ROUND(SUMIF(AA460:AA499,"=69726971",R460:R499),0)</f>
        <v>3</v>
      </c>
      <c r="AF501" s="3">
        <f>ROUND(SUMIF(AA460:AA499,"=69726971",S460:S499),0)</f>
        <v>115</v>
      </c>
      <c r="AG501" s="3">
        <f>ROUND(SUMIF(AA460:AA499,"=69726971",T460:T499),0)</f>
        <v>0</v>
      </c>
      <c r="AH501" s="3">
        <f>SUMIF(AA460:AA499,"=69726971",U460:U499)</f>
        <v>12.69182</v>
      </c>
      <c r="AI501" s="3">
        <f>SUMIF(AA460:AA499,"=69726971",V460:V499)</f>
        <v>0.21454000000000001</v>
      </c>
      <c r="AJ501" s="3">
        <f>ROUND(SUMIF(AA460:AA499,"=69726971",W460:W499),0)</f>
        <v>11</v>
      </c>
      <c r="AK501" s="3">
        <f>ROUND(SUMIF(AA460:AA499,"=69726971",X460:X499),0)</f>
        <v>137</v>
      </c>
      <c r="AL501" s="3">
        <f>ROUND(SUMIF(AA460:AA499,"=69726971",Y460:Y499),0)</f>
        <v>88</v>
      </c>
      <c r="AM501" s="3"/>
      <c r="AN501" s="3"/>
      <c r="AO501" s="3">
        <f t="shared" ref="AO501:BD501" si="429">ROUND(BX501,0)</f>
        <v>0</v>
      </c>
      <c r="AP501" s="3">
        <f t="shared" si="429"/>
        <v>0</v>
      </c>
      <c r="AQ501" s="3">
        <f t="shared" si="429"/>
        <v>0</v>
      </c>
      <c r="AR501" s="3">
        <f t="shared" si="429"/>
        <v>1162</v>
      </c>
      <c r="AS501" s="3">
        <f t="shared" si="429"/>
        <v>1162</v>
      </c>
      <c r="AT501" s="3">
        <f t="shared" si="429"/>
        <v>0</v>
      </c>
      <c r="AU501" s="3">
        <f t="shared" si="429"/>
        <v>0</v>
      </c>
      <c r="AV501" s="3">
        <f t="shared" si="429"/>
        <v>796</v>
      </c>
      <c r="AW501" s="3">
        <f t="shared" si="429"/>
        <v>796</v>
      </c>
      <c r="AX501" s="3">
        <f t="shared" si="429"/>
        <v>0</v>
      </c>
      <c r="AY501" s="3">
        <f t="shared" si="429"/>
        <v>796</v>
      </c>
      <c r="AZ501" s="3">
        <f t="shared" si="429"/>
        <v>0</v>
      </c>
      <c r="BA501" s="3">
        <f t="shared" si="429"/>
        <v>0</v>
      </c>
      <c r="BB501" s="3">
        <f t="shared" si="429"/>
        <v>0</v>
      </c>
      <c r="BC501" s="3">
        <f t="shared" si="429"/>
        <v>0</v>
      </c>
      <c r="BD501" s="3">
        <f t="shared" si="429"/>
        <v>0</v>
      </c>
      <c r="BE501" s="3"/>
      <c r="BF501" s="3"/>
      <c r="BG501" s="3"/>
      <c r="BH501" s="3"/>
      <c r="BI501" s="3"/>
      <c r="BJ501" s="3"/>
      <c r="BK501" s="3"/>
      <c r="BL501" s="3"/>
      <c r="BM501" s="3"/>
      <c r="BN501" s="3"/>
      <c r="BO501" s="3"/>
      <c r="BP501" s="3"/>
      <c r="BQ501" s="3"/>
      <c r="BR501" s="3"/>
      <c r="BS501" s="3"/>
      <c r="BT501" s="3"/>
      <c r="BU501" s="3"/>
      <c r="BV501" s="3"/>
      <c r="BW501" s="3"/>
      <c r="BX501" s="3">
        <f>ROUND(SUMIF(AA460:AA499,"=69726971",FQ460:FQ499),0)</f>
        <v>0</v>
      </c>
      <c r="BY501" s="3">
        <f>ROUND(SUMIF(AA460:AA499,"=69726971",FR460:FR499),0)</f>
        <v>0</v>
      </c>
      <c r="BZ501" s="3">
        <f>ROUND(SUMIF(AA460:AA499,"=69726971",GL460:GL499),0)</f>
        <v>0</v>
      </c>
      <c r="CA501" s="3">
        <f>ROUND(SUMIF(AA460:AA499,"=69726971",GM460:GM499),0)</f>
        <v>1162</v>
      </c>
      <c r="CB501" s="3">
        <f>ROUND(SUMIF(AA460:AA499,"=69726971",GN460:GN499),0)</f>
        <v>1162</v>
      </c>
      <c r="CC501" s="3">
        <f>ROUND(SUMIF(AA460:AA499,"=69726971",GO460:GO499),0)</f>
        <v>0</v>
      </c>
      <c r="CD501" s="3">
        <f>ROUND(SUMIF(AA460:AA499,"=69726971",GP460:GP499),0)</f>
        <v>0</v>
      </c>
      <c r="CE501" s="3">
        <f>AC501-BX501</f>
        <v>796</v>
      </c>
      <c r="CF501" s="3">
        <f>AC501-BY501</f>
        <v>796</v>
      </c>
      <c r="CG501" s="3">
        <f>BX501-BZ501</f>
        <v>0</v>
      </c>
      <c r="CH501" s="3">
        <f>AC501-BX501-BY501+BZ501</f>
        <v>796</v>
      </c>
      <c r="CI501" s="3">
        <f>BY501-BZ501</f>
        <v>0</v>
      </c>
      <c r="CJ501" s="3">
        <f>ROUND(SUMIF(AA460:AA499,"=69726971",GX460:GX499),0)</f>
        <v>0</v>
      </c>
      <c r="CK501" s="3">
        <f>ROUND(SUMIF(AA460:AA499,"=69726971",GY460:GY499),0)</f>
        <v>0</v>
      </c>
      <c r="CL501" s="3">
        <f>ROUND(SUMIF(AA460:AA499,"=69726971",GZ460:GZ499),0)</f>
        <v>0</v>
      </c>
      <c r="CM501" s="3">
        <f>ROUND(SUMIF(AA460:AA499,"=69726971",HD460:HD499),0)</f>
        <v>0</v>
      </c>
      <c r="CN501" s="3"/>
      <c r="CO501" s="3"/>
      <c r="CP501" s="3"/>
      <c r="CQ501" s="3"/>
      <c r="CR501" s="3"/>
      <c r="CS501" s="3"/>
      <c r="CT501" s="3"/>
      <c r="CU501" s="3"/>
      <c r="CV501" s="3"/>
      <c r="CW501" s="3"/>
      <c r="CX501" s="3"/>
      <c r="CY501" s="3"/>
      <c r="CZ501" s="3"/>
      <c r="DA501" s="3"/>
      <c r="DB501" s="3"/>
      <c r="DC501" s="3"/>
      <c r="DD501" s="3"/>
      <c r="DE501" s="3"/>
      <c r="DF501" s="3"/>
      <c r="DG501" s="4">
        <f t="shared" ref="DG501:DL501" si="430">ROUND(DT501,0)</f>
        <v>8798</v>
      </c>
      <c r="DH501" s="4">
        <f t="shared" si="430"/>
        <v>5667</v>
      </c>
      <c r="DI501" s="4">
        <f t="shared" si="430"/>
        <v>228</v>
      </c>
      <c r="DJ501" s="4">
        <f t="shared" si="430"/>
        <v>52</v>
      </c>
      <c r="DK501" s="4">
        <f t="shared" si="430"/>
        <v>2903</v>
      </c>
      <c r="DL501" s="4">
        <f t="shared" si="430"/>
        <v>0</v>
      </c>
      <c r="DM501" s="4" t="e">
        <f>DZ501</f>
        <v>#REF!</v>
      </c>
      <c r="DN501" s="4">
        <f>EA501</f>
        <v>0.21454000000000001</v>
      </c>
      <c r="DO501" s="4">
        <f>ROUND(EB501,0)</f>
        <v>11</v>
      </c>
      <c r="DP501" s="4" t="e">
        <f>ROUND(EC501,0)</f>
        <v>#REF!</v>
      </c>
      <c r="DQ501" s="4" t="e">
        <f>ROUND(ED501,0)</f>
        <v>#REF!</v>
      </c>
      <c r="DR501" s="4"/>
      <c r="DS501" s="4"/>
      <c r="DT501" s="4">
        <f>ROUND(SUMIF(AA460:AA499,"=69726884",O460:O499),0)</f>
        <v>8798</v>
      </c>
      <c r="DU501" s="4">
        <f>ROUND(SUMIF(AA460:AA499,"=69726884",P460:P499),0)</f>
        <v>5667</v>
      </c>
      <c r="DV501" s="4">
        <f>ROUND(SUMIF(AA460:AA499,"=69726884",Q460:Q499),0)</f>
        <v>228</v>
      </c>
      <c r="DW501" s="4">
        <f>ROUND(SUMIF(AA460:AA499,"=69726884",R460:R499),0)</f>
        <v>52</v>
      </c>
      <c r="DX501" s="4">
        <f>ROUND(SUMIF(AA460:AA499,"=69726884",S460:S499),0)</f>
        <v>2903</v>
      </c>
      <c r="DY501" s="4">
        <f>ROUND(SUMIF(AA460:AA499,"=69726884",T460:T499),0)</f>
        <v>0</v>
      </c>
      <c r="DZ501" s="4" t="e">
        <f>SUMIF(AA460:AA499,"=69726884",U460:U499)</f>
        <v>#REF!</v>
      </c>
      <c r="EA501" s="4">
        <f>SUMIF(AA460:AA499,"=69726884",V460:V499)</f>
        <v>0.21454000000000001</v>
      </c>
      <c r="EB501" s="4">
        <f>ROUND(SUMIF(AA460:AA499,"=69726884",W460:W499),0)</f>
        <v>11</v>
      </c>
      <c r="EC501" s="4" t="e">
        <f>ROUND(SUMIF(AA460:AA499,"=69726884",X460:X499),0)</f>
        <v>#REF!</v>
      </c>
      <c r="ED501" s="4" t="e">
        <f>ROUND(SUMIF(AA460:AA499,"=69726884",Y460:Y499),0)</f>
        <v>#REF!</v>
      </c>
      <c r="EE501" s="4"/>
      <c r="EF501" s="4"/>
      <c r="EG501" s="4">
        <f t="shared" ref="EG501:EV501" si="431">ROUND(FP501,0)</f>
        <v>0</v>
      </c>
      <c r="EH501" s="4">
        <f t="shared" si="431"/>
        <v>0</v>
      </c>
      <c r="EI501" s="4">
        <f t="shared" si="431"/>
        <v>0</v>
      </c>
      <c r="EJ501" s="4" t="e">
        <f t="shared" si="431"/>
        <v>#REF!</v>
      </c>
      <c r="EK501" s="4" t="e">
        <f t="shared" si="431"/>
        <v>#REF!</v>
      </c>
      <c r="EL501" s="4">
        <f t="shared" si="431"/>
        <v>0</v>
      </c>
      <c r="EM501" s="4">
        <f t="shared" si="431"/>
        <v>0</v>
      </c>
      <c r="EN501" s="4">
        <f t="shared" si="431"/>
        <v>5667</v>
      </c>
      <c r="EO501" s="4">
        <f t="shared" si="431"/>
        <v>5667</v>
      </c>
      <c r="EP501" s="4">
        <f t="shared" si="431"/>
        <v>0</v>
      </c>
      <c r="EQ501" s="4">
        <f t="shared" si="431"/>
        <v>5667</v>
      </c>
      <c r="ER501" s="4">
        <f t="shared" si="431"/>
        <v>0</v>
      </c>
      <c r="ES501" s="4">
        <f t="shared" si="431"/>
        <v>0</v>
      </c>
      <c r="ET501" s="4">
        <f t="shared" si="431"/>
        <v>0</v>
      </c>
      <c r="EU501" s="4">
        <f t="shared" si="431"/>
        <v>0</v>
      </c>
      <c r="EV501" s="4">
        <f t="shared" si="431"/>
        <v>0</v>
      </c>
      <c r="EW501" s="4"/>
      <c r="EX501" s="4"/>
      <c r="EY501" s="4"/>
      <c r="EZ501" s="4"/>
      <c r="FA501" s="4"/>
      <c r="FB501" s="4"/>
      <c r="FC501" s="4"/>
      <c r="FD501" s="4"/>
      <c r="FE501" s="4"/>
      <c r="FF501" s="4"/>
      <c r="FG501" s="4"/>
      <c r="FH501" s="4"/>
      <c r="FI501" s="4"/>
      <c r="FJ501" s="4"/>
      <c r="FK501" s="4"/>
      <c r="FL501" s="4"/>
      <c r="FM501" s="4"/>
      <c r="FN501" s="4"/>
      <c r="FO501" s="4"/>
      <c r="FP501" s="4">
        <f>ROUND(SUMIF(AA460:AA499,"=69726884",FQ460:FQ499),0)</f>
        <v>0</v>
      </c>
      <c r="FQ501" s="4">
        <f>ROUND(SUMIF(AA460:AA499,"=69726884",FR460:FR499),0)</f>
        <v>0</v>
      </c>
      <c r="FR501" s="4">
        <f>ROUND(SUMIF(AA460:AA499,"=69726884",GL460:GL499),0)</f>
        <v>0</v>
      </c>
      <c r="FS501" s="4" t="e">
        <f>ROUND(SUMIF(AA460:AA499,"=69726884",GM460:GM499),0)</f>
        <v>#REF!</v>
      </c>
      <c r="FT501" s="4" t="e">
        <f>ROUND(SUMIF(AA460:AA499,"=69726884",GN460:GN499),0)</f>
        <v>#REF!</v>
      </c>
      <c r="FU501" s="4">
        <f>ROUND(SUMIF(AA460:AA499,"=69726884",GO460:GO499),0)</f>
        <v>0</v>
      </c>
      <c r="FV501" s="4">
        <f>ROUND(SUMIF(AA460:AA499,"=69726884",GP460:GP499),0)</f>
        <v>0</v>
      </c>
      <c r="FW501" s="4">
        <f>DU501-FP501</f>
        <v>5667</v>
      </c>
      <c r="FX501" s="4">
        <f>DU501-FQ501</f>
        <v>5667</v>
      </c>
      <c r="FY501" s="4">
        <f>FP501-FR501</f>
        <v>0</v>
      </c>
      <c r="FZ501" s="4">
        <f>DU501-FP501-FQ501+FR501</f>
        <v>5667</v>
      </c>
      <c r="GA501" s="4">
        <f>FQ501-FR501</f>
        <v>0</v>
      </c>
      <c r="GB501" s="4">
        <f>ROUND(SUMIF(AA460:AA499,"=69726884",GX460:GX499),0)</f>
        <v>0</v>
      </c>
      <c r="GC501" s="4">
        <f>ROUND(SUMIF(AA460:AA499,"=69726884",GY460:GY499),0)</f>
        <v>0</v>
      </c>
      <c r="GD501" s="4">
        <f>ROUND(SUMIF(AA460:AA499,"=69726884",GZ460:GZ499),0)</f>
        <v>0</v>
      </c>
      <c r="GE501" s="4">
        <f>ROUND(SUMIF(AA460:AA499,"=69726884",HD460:HD499),0)</f>
        <v>0</v>
      </c>
      <c r="GF501" s="4"/>
      <c r="GG501" s="4"/>
      <c r="GH501" s="4"/>
      <c r="GI501" s="4"/>
      <c r="GJ501" s="4"/>
      <c r="GK501" s="4"/>
      <c r="GL501" s="4"/>
      <c r="GM501" s="4"/>
      <c r="GN501" s="4"/>
      <c r="GO501" s="4"/>
      <c r="GP501" s="4"/>
      <c r="GQ501" s="4"/>
      <c r="GR501" s="4"/>
      <c r="GS501" s="4"/>
      <c r="GT501" s="4"/>
      <c r="GU501" s="4"/>
      <c r="GV501" s="4"/>
      <c r="GW501" s="4"/>
      <c r="GX501" s="4">
        <v>0</v>
      </c>
    </row>
    <row r="503" spans="1:255" x14ac:dyDescent="0.2">
      <c r="A503" s="5">
        <v>50</v>
      </c>
      <c r="B503" s="5">
        <v>0</v>
      </c>
      <c r="C503" s="5">
        <v>0</v>
      </c>
      <c r="D503" s="5">
        <v>1</v>
      </c>
      <c r="E503" s="5">
        <v>201</v>
      </c>
      <c r="F503" s="5">
        <f>ROUND(Source!O501,O503)</f>
        <v>937</v>
      </c>
      <c r="G503" s="5" t="s">
        <v>86</v>
      </c>
      <c r="H503" s="5" t="s">
        <v>87</v>
      </c>
      <c r="I503" s="5"/>
      <c r="J503" s="5"/>
      <c r="K503" s="5">
        <v>201</v>
      </c>
      <c r="L503" s="5">
        <v>1</v>
      </c>
      <c r="M503" s="5">
        <v>3</v>
      </c>
      <c r="N503" s="5" t="s">
        <v>3</v>
      </c>
      <c r="O503" s="5">
        <v>0</v>
      </c>
      <c r="P503" s="5">
        <f>ROUND(Source!DG501,O503)</f>
        <v>8798</v>
      </c>
      <c r="Q503" s="5"/>
      <c r="R503" s="5"/>
      <c r="S503" s="5"/>
      <c r="T503" s="5"/>
      <c r="U503" s="5"/>
      <c r="V503" s="5"/>
      <c r="W503" s="5">
        <v>937</v>
      </c>
      <c r="X503" s="5">
        <v>1</v>
      </c>
      <c r="Y503" s="5">
        <v>937</v>
      </c>
      <c r="Z503" s="5">
        <v>8798</v>
      </c>
      <c r="AA503" s="5">
        <v>1</v>
      </c>
      <c r="AB503" s="5">
        <v>8798</v>
      </c>
    </row>
    <row r="504" spans="1:255" x14ac:dyDescent="0.2">
      <c r="A504" s="5">
        <v>50</v>
      </c>
      <c r="B504" s="5">
        <v>0</v>
      </c>
      <c r="C504" s="5">
        <v>0</v>
      </c>
      <c r="D504" s="5">
        <v>1</v>
      </c>
      <c r="E504" s="5">
        <v>202</v>
      </c>
      <c r="F504" s="5">
        <f>ROUND(Source!P501,O504)</f>
        <v>796</v>
      </c>
      <c r="G504" s="5" t="s">
        <v>88</v>
      </c>
      <c r="H504" s="5" t="s">
        <v>89</v>
      </c>
      <c r="I504" s="5"/>
      <c r="J504" s="5"/>
      <c r="K504" s="5">
        <v>202</v>
      </c>
      <c r="L504" s="5">
        <v>2</v>
      </c>
      <c r="M504" s="5">
        <v>3</v>
      </c>
      <c r="N504" s="5" t="s">
        <v>3</v>
      </c>
      <c r="O504" s="5">
        <v>0</v>
      </c>
      <c r="P504" s="5">
        <f>ROUND(Source!DH501,O504)</f>
        <v>5667</v>
      </c>
      <c r="Q504" s="5"/>
      <c r="R504" s="5"/>
      <c r="S504" s="5"/>
      <c r="T504" s="5"/>
      <c r="U504" s="5"/>
      <c r="V504" s="5"/>
      <c r="W504" s="5">
        <v>796</v>
      </c>
      <c r="X504" s="5">
        <v>1</v>
      </c>
      <c r="Y504" s="5">
        <v>796</v>
      </c>
      <c r="Z504" s="5">
        <v>5667</v>
      </c>
      <c r="AA504" s="5">
        <v>1</v>
      </c>
      <c r="AB504" s="5">
        <v>5667</v>
      </c>
    </row>
    <row r="505" spans="1:255" x14ac:dyDescent="0.2">
      <c r="A505" s="5">
        <v>50</v>
      </c>
      <c r="B505" s="5">
        <v>0</v>
      </c>
      <c r="C505" s="5">
        <v>0</v>
      </c>
      <c r="D505" s="5">
        <v>1</v>
      </c>
      <c r="E505" s="5">
        <v>222</v>
      </c>
      <c r="F505" s="5">
        <f>ROUND(Source!AO501,O505)</f>
        <v>0</v>
      </c>
      <c r="G505" s="5" t="s">
        <v>90</v>
      </c>
      <c r="H505" s="5" t="s">
        <v>91</v>
      </c>
      <c r="I505" s="5"/>
      <c r="J505" s="5"/>
      <c r="K505" s="5">
        <v>222</v>
      </c>
      <c r="L505" s="5">
        <v>3</v>
      </c>
      <c r="M505" s="5">
        <v>3</v>
      </c>
      <c r="N505" s="5" t="s">
        <v>3</v>
      </c>
      <c r="O505" s="5">
        <v>0</v>
      </c>
      <c r="P505" s="5">
        <f>ROUND(Source!EG501,O505)</f>
        <v>0</v>
      </c>
      <c r="Q505" s="5"/>
      <c r="R505" s="5"/>
      <c r="S505" s="5"/>
      <c r="T505" s="5"/>
      <c r="U505" s="5"/>
      <c r="V505" s="5"/>
      <c r="W505" s="5">
        <v>0</v>
      </c>
      <c r="X505" s="5">
        <v>1</v>
      </c>
      <c r="Y505" s="5">
        <v>0</v>
      </c>
      <c r="Z505" s="5">
        <v>0</v>
      </c>
      <c r="AA505" s="5">
        <v>1</v>
      </c>
      <c r="AB505" s="5">
        <v>0</v>
      </c>
    </row>
    <row r="506" spans="1:255" x14ac:dyDescent="0.2">
      <c r="A506" s="5">
        <v>50</v>
      </c>
      <c r="B506" s="5">
        <v>0</v>
      </c>
      <c r="C506" s="5">
        <v>0</v>
      </c>
      <c r="D506" s="5">
        <v>1</v>
      </c>
      <c r="E506" s="5">
        <v>225</v>
      </c>
      <c r="F506" s="5">
        <f>ROUND(Source!AV501,O506)</f>
        <v>796</v>
      </c>
      <c r="G506" s="5" t="s">
        <v>92</v>
      </c>
      <c r="H506" s="5" t="s">
        <v>93</v>
      </c>
      <c r="I506" s="5"/>
      <c r="J506" s="5"/>
      <c r="K506" s="5">
        <v>225</v>
      </c>
      <c r="L506" s="5">
        <v>4</v>
      </c>
      <c r="M506" s="5">
        <v>3</v>
      </c>
      <c r="N506" s="5" t="s">
        <v>3</v>
      </c>
      <c r="O506" s="5">
        <v>0</v>
      </c>
      <c r="P506" s="5">
        <f>ROUND(Source!EN501,O506)</f>
        <v>5667</v>
      </c>
      <c r="Q506" s="5"/>
      <c r="R506" s="5"/>
      <c r="S506" s="5"/>
      <c r="T506" s="5"/>
      <c r="U506" s="5"/>
      <c r="V506" s="5"/>
      <c r="W506" s="5">
        <v>796</v>
      </c>
      <c r="X506" s="5">
        <v>1</v>
      </c>
      <c r="Y506" s="5">
        <v>796</v>
      </c>
      <c r="Z506" s="5">
        <v>5667</v>
      </c>
      <c r="AA506" s="5">
        <v>1</v>
      </c>
      <c r="AB506" s="5">
        <v>5667</v>
      </c>
    </row>
    <row r="507" spans="1:255" x14ac:dyDescent="0.2">
      <c r="A507" s="5">
        <v>50</v>
      </c>
      <c r="B507" s="5">
        <v>0</v>
      </c>
      <c r="C507" s="5">
        <v>0</v>
      </c>
      <c r="D507" s="5">
        <v>1</v>
      </c>
      <c r="E507" s="5">
        <v>226</v>
      </c>
      <c r="F507" s="5">
        <f>ROUND(Source!AW501,O507)</f>
        <v>796</v>
      </c>
      <c r="G507" s="5" t="s">
        <v>94</v>
      </c>
      <c r="H507" s="5" t="s">
        <v>95</v>
      </c>
      <c r="I507" s="5"/>
      <c r="J507" s="5"/>
      <c r="K507" s="5">
        <v>226</v>
      </c>
      <c r="L507" s="5">
        <v>5</v>
      </c>
      <c r="M507" s="5">
        <v>3</v>
      </c>
      <c r="N507" s="5" t="s">
        <v>3</v>
      </c>
      <c r="O507" s="5">
        <v>0</v>
      </c>
      <c r="P507" s="5">
        <f>ROUND(Source!EO501,O507)</f>
        <v>5667</v>
      </c>
      <c r="Q507" s="5"/>
      <c r="R507" s="5"/>
      <c r="S507" s="5"/>
      <c r="T507" s="5"/>
      <c r="U507" s="5"/>
      <c r="V507" s="5"/>
      <c r="W507" s="5">
        <v>796</v>
      </c>
      <c r="X507" s="5">
        <v>1</v>
      </c>
      <c r="Y507" s="5">
        <v>796</v>
      </c>
      <c r="Z507" s="5">
        <v>5667</v>
      </c>
      <c r="AA507" s="5">
        <v>1</v>
      </c>
      <c r="AB507" s="5">
        <v>5667</v>
      </c>
    </row>
    <row r="508" spans="1:255" x14ac:dyDescent="0.2">
      <c r="A508" s="5">
        <v>50</v>
      </c>
      <c r="B508" s="5">
        <v>0</v>
      </c>
      <c r="C508" s="5">
        <v>0</v>
      </c>
      <c r="D508" s="5">
        <v>1</v>
      </c>
      <c r="E508" s="5">
        <v>227</v>
      </c>
      <c r="F508" s="5">
        <f>ROUND(Source!AX501,O508)</f>
        <v>0</v>
      </c>
      <c r="G508" s="5" t="s">
        <v>96</v>
      </c>
      <c r="H508" s="5" t="s">
        <v>97</v>
      </c>
      <c r="I508" s="5"/>
      <c r="J508" s="5"/>
      <c r="K508" s="5">
        <v>227</v>
      </c>
      <c r="L508" s="5">
        <v>6</v>
      </c>
      <c r="M508" s="5">
        <v>3</v>
      </c>
      <c r="N508" s="5" t="s">
        <v>3</v>
      </c>
      <c r="O508" s="5">
        <v>0</v>
      </c>
      <c r="P508" s="5">
        <f>ROUND(Source!EP501,O508)</f>
        <v>0</v>
      </c>
      <c r="Q508" s="5"/>
      <c r="R508" s="5"/>
      <c r="S508" s="5"/>
      <c r="T508" s="5"/>
      <c r="U508" s="5"/>
      <c r="V508" s="5"/>
      <c r="W508" s="5">
        <v>0</v>
      </c>
      <c r="X508" s="5">
        <v>1</v>
      </c>
      <c r="Y508" s="5">
        <v>0</v>
      </c>
      <c r="Z508" s="5">
        <v>0</v>
      </c>
      <c r="AA508" s="5">
        <v>1</v>
      </c>
      <c r="AB508" s="5">
        <v>0</v>
      </c>
    </row>
    <row r="509" spans="1:255" x14ac:dyDescent="0.2">
      <c r="A509" s="5">
        <v>50</v>
      </c>
      <c r="B509" s="5">
        <v>0</v>
      </c>
      <c r="C509" s="5">
        <v>0</v>
      </c>
      <c r="D509" s="5">
        <v>1</v>
      </c>
      <c r="E509" s="5">
        <v>228</v>
      </c>
      <c r="F509" s="5">
        <f>ROUND(Source!AY501,O509)</f>
        <v>796</v>
      </c>
      <c r="G509" s="5" t="s">
        <v>98</v>
      </c>
      <c r="H509" s="5" t="s">
        <v>99</v>
      </c>
      <c r="I509" s="5"/>
      <c r="J509" s="5"/>
      <c r="K509" s="5">
        <v>228</v>
      </c>
      <c r="L509" s="5">
        <v>7</v>
      </c>
      <c r="M509" s="5">
        <v>3</v>
      </c>
      <c r="N509" s="5" t="s">
        <v>3</v>
      </c>
      <c r="O509" s="5">
        <v>0</v>
      </c>
      <c r="P509" s="5">
        <f>ROUND(Source!EQ501,O509)</f>
        <v>5667</v>
      </c>
      <c r="Q509" s="5"/>
      <c r="R509" s="5"/>
      <c r="S509" s="5"/>
      <c r="T509" s="5"/>
      <c r="U509" s="5"/>
      <c r="V509" s="5"/>
      <c r="W509" s="5">
        <v>796</v>
      </c>
      <c r="X509" s="5">
        <v>1</v>
      </c>
      <c r="Y509" s="5">
        <v>796</v>
      </c>
      <c r="Z509" s="5">
        <v>5667</v>
      </c>
      <c r="AA509" s="5">
        <v>1</v>
      </c>
      <c r="AB509" s="5">
        <v>5667</v>
      </c>
    </row>
    <row r="510" spans="1:255" x14ac:dyDescent="0.2">
      <c r="A510" s="5">
        <v>50</v>
      </c>
      <c r="B510" s="5">
        <v>0</v>
      </c>
      <c r="C510" s="5">
        <v>0</v>
      </c>
      <c r="D510" s="5">
        <v>1</v>
      </c>
      <c r="E510" s="5">
        <v>216</v>
      </c>
      <c r="F510" s="5">
        <f>ROUND(Source!AP501,O510)</f>
        <v>0</v>
      </c>
      <c r="G510" s="5" t="s">
        <v>100</v>
      </c>
      <c r="H510" s="5" t="s">
        <v>101</v>
      </c>
      <c r="I510" s="5"/>
      <c r="J510" s="5"/>
      <c r="K510" s="5">
        <v>216</v>
      </c>
      <c r="L510" s="5">
        <v>8</v>
      </c>
      <c r="M510" s="5">
        <v>3</v>
      </c>
      <c r="N510" s="5" t="s">
        <v>3</v>
      </c>
      <c r="O510" s="5">
        <v>0</v>
      </c>
      <c r="P510" s="5">
        <f>ROUND(Source!EH501,O510)</f>
        <v>0</v>
      </c>
      <c r="Q510" s="5"/>
      <c r="R510" s="5"/>
      <c r="S510" s="5"/>
      <c r="T510" s="5"/>
      <c r="U510" s="5"/>
      <c r="V510" s="5"/>
      <c r="W510" s="5">
        <v>0</v>
      </c>
      <c r="X510" s="5">
        <v>1</v>
      </c>
      <c r="Y510" s="5">
        <v>0</v>
      </c>
      <c r="Z510" s="5">
        <v>0</v>
      </c>
      <c r="AA510" s="5">
        <v>1</v>
      </c>
      <c r="AB510" s="5">
        <v>0</v>
      </c>
    </row>
    <row r="511" spans="1:255" x14ac:dyDescent="0.2">
      <c r="A511" s="5">
        <v>50</v>
      </c>
      <c r="B511" s="5">
        <v>0</v>
      </c>
      <c r="C511" s="5">
        <v>0</v>
      </c>
      <c r="D511" s="5">
        <v>1</v>
      </c>
      <c r="E511" s="5">
        <v>223</v>
      </c>
      <c r="F511" s="5">
        <f>ROUND(Source!AQ501,O511)</f>
        <v>0</v>
      </c>
      <c r="G511" s="5" t="s">
        <v>102</v>
      </c>
      <c r="H511" s="5" t="s">
        <v>103</v>
      </c>
      <c r="I511" s="5"/>
      <c r="J511" s="5"/>
      <c r="K511" s="5">
        <v>223</v>
      </c>
      <c r="L511" s="5">
        <v>9</v>
      </c>
      <c r="M511" s="5">
        <v>3</v>
      </c>
      <c r="N511" s="5" t="s">
        <v>3</v>
      </c>
      <c r="O511" s="5">
        <v>0</v>
      </c>
      <c r="P511" s="5">
        <f>ROUND(Source!EI501,O511)</f>
        <v>0</v>
      </c>
      <c r="Q511" s="5"/>
      <c r="R511" s="5"/>
      <c r="S511" s="5"/>
      <c r="T511" s="5"/>
      <c r="U511" s="5"/>
      <c r="V511" s="5"/>
      <c r="W511" s="5">
        <v>0</v>
      </c>
      <c r="X511" s="5">
        <v>1</v>
      </c>
      <c r="Y511" s="5">
        <v>0</v>
      </c>
      <c r="Z511" s="5">
        <v>0</v>
      </c>
      <c r="AA511" s="5">
        <v>1</v>
      </c>
      <c r="AB511" s="5">
        <v>0</v>
      </c>
    </row>
    <row r="512" spans="1:255" x14ac:dyDescent="0.2">
      <c r="A512" s="5">
        <v>50</v>
      </c>
      <c r="B512" s="5">
        <v>0</v>
      </c>
      <c r="C512" s="5">
        <v>0</v>
      </c>
      <c r="D512" s="5">
        <v>1</v>
      </c>
      <c r="E512" s="5">
        <v>229</v>
      </c>
      <c r="F512" s="5">
        <f>ROUND(Source!AZ501,O512)</f>
        <v>0</v>
      </c>
      <c r="G512" s="5" t="s">
        <v>104</v>
      </c>
      <c r="H512" s="5" t="s">
        <v>105</v>
      </c>
      <c r="I512" s="5"/>
      <c r="J512" s="5"/>
      <c r="K512" s="5">
        <v>229</v>
      </c>
      <c r="L512" s="5">
        <v>10</v>
      </c>
      <c r="M512" s="5">
        <v>3</v>
      </c>
      <c r="N512" s="5" t="s">
        <v>3</v>
      </c>
      <c r="O512" s="5">
        <v>0</v>
      </c>
      <c r="P512" s="5">
        <f>ROUND(Source!ER501,O512)</f>
        <v>0</v>
      </c>
      <c r="Q512" s="5"/>
      <c r="R512" s="5"/>
      <c r="S512" s="5"/>
      <c r="T512" s="5"/>
      <c r="U512" s="5"/>
      <c r="V512" s="5"/>
      <c r="W512" s="5">
        <v>0</v>
      </c>
      <c r="X512" s="5">
        <v>1</v>
      </c>
      <c r="Y512" s="5">
        <v>0</v>
      </c>
      <c r="Z512" s="5">
        <v>0</v>
      </c>
      <c r="AA512" s="5">
        <v>1</v>
      </c>
      <c r="AB512" s="5">
        <v>0</v>
      </c>
    </row>
    <row r="513" spans="1:28" x14ac:dyDescent="0.2">
      <c r="A513" s="5">
        <v>50</v>
      </c>
      <c r="B513" s="5">
        <v>0</v>
      </c>
      <c r="C513" s="5">
        <v>0</v>
      </c>
      <c r="D513" s="5">
        <v>1</v>
      </c>
      <c r="E513" s="5">
        <v>203</v>
      </c>
      <c r="F513" s="5">
        <f>ROUND(Source!Q501,O513)</f>
        <v>26</v>
      </c>
      <c r="G513" s="5" t="s">
        <v>106</v>
      </c>
      <c r="H513" s="5" t="s">
        <v>107</v>
      </c>
      <c r="I513" s="5"/>
      <c r="J513" s="5"/>
      <c r="K513" s="5">
        <v>203</v>
      </c>
      <c r="L513" s="5">
        <v>11</v>
      </c>
      <c r="M513" s="5">
        <v>3</v>
      </c>
      <c r="N513" s="5" t="s">
        <v>3</v>
      </c>
      <c r="O513" s="5">
        <v>0</v>
      </c>
      <c r="P513" s="5">
        <f>ROUND(Source!DI501,O513)</f>
        <v>228</v>
      </c>
      <c r="Q513" s="5"/>
      <c r="R513" s="5"/>
      <c r="S513" s="5"/>
      <c r="T513" s="5"/>
      <c r="U513" s="5"/>
      <c r="V513" s="5"/>
      <c r="W513" s="5">
        <v>26</v>
      </c>
      <c r="X513" s="5">
        <v>1</v>
      </c>
      <c r="Y513" s="5">
        <v>26</v>
      </c>
      <c r="Z513" s="5">
        <v>228</v>
      </c>
      <c r="AA513" s="5">
        <v>1</v>
      </c>
      <c r="AB513" s="5">
        <v>228</v>
      </c>
    </row>
    <row r="514" spans="1:28" x14ac:dyDescent="0.2">
      <c r="A514" s="5">
        <v>50</v>
      </c>
      <c r="B514" s="5">
        <v>0</v>
      </c>
      <c r="C514" s="5">
        <v>0</v>
      </c>
      <c r="D514" s="5">
        <v>1</v>
      </c>
      <c r="E514" s="5">
        <v>231</v>
      </c>
      <c r="F514" s="5">
        <f>ROUND(Source!BB501,O514)</f>
        <v>0</v>
      </c>
      <c r="G514" s="5" t="s">
        <v>108</v>
      </c>
      <c r="H514" s="5" t="s">
        <v>109</v>
      </c>
      <c r="I514" s="5"/>
      <c r="J514" s="5"/>
      <c r="K514" s="5">
        <v>231</v>
      </c>
      <c r="L514" s="5">
        <v>12</v>
      </c>
      <c r="M514" s="5">
        <v>3</v>
      </c>
      <c r="N514" s="5" t="s">
        <v>3</v>
      </c>
      <c r="O514" s="5">
        <v>0</v>
      </c>
      <c r="P514" s="5">
        <f>ROUND(Source!ET501,O514)</f>
        <v>0</v>
      </c>
      <c r="Q514" s="5"/>
      <c r="R514" s="5"/>
      <c r="S514" s="5"/>
      <c r="T514" s="5"/>
      <c r="U514" s="5"/>
      <c r="V514" s="5"/>
      <c r="W514" s="5">
        <v>0</v>
      </c>
      <c r="X514" s="5">
        <v>1</v>
      </c>
      <c r="Y514" s="5">
        <v>0</v>
      </c>
      <c r="Z514" s="5">
        <v>0</v>
      </c>
      <c r="AA514" s="5">
        <v>1</v>
      </c>
      <c r="AB514" s="5">
        <v>0</v>
      </c>
    </row>
    <row r="515" spans="1:28" x14ac:dyDescent="0.2">
      <c r="A515" s="5">
        <v>50</v>
      </c>
      <c r="B515" s="5">
        <v>0</v>
      </c>
      <c r="C515" s="5">
        <v>0</v>
      </c>
      <c r="D515" s="5">
        <v>1</v>
      </c>
      <c r="E515" s="5">
        <v>204</v>
      </c>
      <c r="F515" s="5">
        <f>ROUND(Source!R501,O515)</f>
        <v>3</v>
      </c>
      <c r="G515" s="5" t="s">
        <v>110</v>
      </c>
      <c r="H515" s="5" t="s">
        <v>111</v>
      </c>
      <c r="I515" s="5"/>
      <c r="J515" s="5"/>
      <c r="K515" s="5">
        <v>204</v>
      </c>
      <c r="L515" s="5">
        <v>13</v>
      </c>
      <c r="M515" s="5">
        <v>3</v>
      </c>
      <c r="N515" s="5" t="s">
        <v>3</v>
      </c>
      <c r="O515" s="5">
        <v>0</v>
      </c>
      <c r="P515" s="5">
        <f>ROUND(Source!DJ501,O515)</f>
        <v>52</v>
      </c>
      <c r="Q515" s="5"/>
      <c r="R515" s="5"/>
      <c r="S515" s="5"/>
      <c r="T515" s="5"/>
      <c r="U515" s="5"/>
      <c r="V515" s="5"/>
      <c r="W515" s="5">
        <v>3</v>
      </c>
      <c r="X515" s="5">
        <v>1</v>
      </c>
      <c r="Y515" s="5">
        <v>3</v>
      </c>
      <c r="Z515" s="5">
        <v>52</v>
      </c>
      <c r="AA515" s="5">
        <v>1</v>
      </c>
      <c r="AB515" s="5">
        <v>52</v>
      </c>
    </row>
    <row r="516" spans="1:28" x14ac:dyDescent="0.2">
      <c r="A516" s="5">
        <v>50</v>
      </c>
      <c r="B516" s="5">
        <v>0</v>
      </c>
      <c r="C516" s="5">
        <v>0</v>
      </c>
      <c r="D516" s="5">
        <v>1</v>
      </c>
      <c r="E516" s="5">
        <v>205</v>
      </c>
      <c r="F516" s="5">
        <f>ROUND(Source!S501,O516)</f>
        <v>115</v>
      </c>
      <c r="G516" s="5" t="s">
        <v>112</v>
      </c>
      <c r="H516" s="5" t="s">
        <v>113</v>
      </c>
      <c r="I516" s="5"/>
      <c r="J516" s="5"/>
      <c r="K516" s="5">
        <v>205</v>
      </c>
      <c r="L516" s="5">
        <v>14</v>
      </c>
      <c r="M516" s="5">
        <v>3</v>
      </c>
      <c r="N516" s="5" t="s">
        <v>3</v>
      </c>
      <c r="O516" s="5">
        <v>0</v>
      </c>
      <c r="P516" s="5">
        <f>ROUND(Source!DK501,O516)</f>
        <v>2903</v>
      </c>
      <c r="Q516" s="5"/>
      <c r="R516" s="5"/>
      <c r="S516" s="5"/>
      <c r="T516" s="5"/>
      <c r="U516" s="5"/>
      <c r="V516" s="5"/>
      <c r="W516" s="5">
        <v>115</v>
      </c>
      <c r="X516" s="5">
        <v>1</v>
      </c>
      <c r="Y516" s="5">
        <v>115</v>
      </c>
      <c r="Z516" s="5">
        <v>2903</v>
      </c>
      <c r="AA516" s="5">
        <v>1</v>
      </c>
      <c r="AB516" s="5">
        <v>2903</v>
      </c>
    </row>
    <row r="517" spans="1:28" x14ac:dyDescent="0.2">
      <c r="A517" s="5">
        <v>50</v>
      </c>
      <c r="B517" s="5">
        <v>0</v>
      </c>
      <c r="C517" s="5">
        <v>0</v>
      </c>
      <c r="D517" s="5">
        <v>1</v>
      </c>
      <c r="E517" s="5">
        <v>232</v>
      </c>
      <c r="F517" s="5">
        <f>ROUND(Source!BC501,O517)</f>
        <v>0</v>
      </c>
      <c r="G517" s="5" t="s">
        <v>114</v>
      </c>
      <c r="H517" s="5" t="s">
        <v>115</v>
      </c>
      <c r="I517" s="5"/>
      <c r="J517" s="5"/>
      <c r="K517" s="5">
        <v>232</v>
      </c>
      <c r="L517" s="5">
        <v>15</v>
      </c>
      <c r="M517" s="5">
        <v>3</v>
      </c>
      <c r="N517" s="5" t="s">
        <v>3</v>
      </c>
      <c r="O517" s="5">
        <v>0</v>
      </c>
      <c r="P517" s="5">
        <f>ROUND(Source!EU501,O517)</f>
        <v>0</v>
      </c>
      <c r="Q517" s="5"/>
      <c r="R517" s="5"/>
      <c r="S517" s="5"/>
      <c r="T517" s="5"/>
      <c r="U517" s="5"/>
      <c r="V517" s="5"/>
      <c r="W517" s="5">
        <v>0</v>
      </c>
      <c r="X517" s="5">
        <v>1</v>
      </c>
      <c r="Y517" s="5">
        <v>0</v>
      </c>
      <c r="Z517" s="5">
        <v>0</v>
      </c>
      <c r="AA517" s="5">
        <v>1</v>
      </c>
      <c r="AB517" s="5">
        <v>0</v>
      </c>
    </row>
    <row r="518" spans="1:28" x14ac:dyDescent="0.2">
      <c r="A518" s="5">
        <v>50</v>
      </c>
      <c r="B518" s="5">
        <v>0</v>
      </c>
      <c r="C518" s="5">
        <v>0</v>
      </c>
      <c r="D518" s="5">
        <v>1</v>
      </c>
      <c r="E518" s="5">
        <v>214</v>
      </c>
      <c r="F518" s="5">
        <f>ROUND(Source!AS501,O518)</f>
        <v>1162</v>
      </c>
      <c r="G518" s="5" t="s">
        <v>116</v>
      </c>
      <c r="H518" s="5" t="s">
        <v>117</v>
      </c>
      <c r="I518" s="5"/>
      <c r="J518" s="5"/>
      <c r="K518" s="5">
        <v>214</v>
      </c>
      <c r="L518" s="5">
        <v>16</v>
      </c>
      <c r="M518" s="5">
        <v>3</v>
      </c>
      <c r="N518" s="5" t="s">
        <v>3</v>
      </c>
      <c r="O518" s="5">
        <v>0</v>
      </c>
      <c r="P518" s="5" t="e">
        <f>ROUND(Source!EK501,O518)</f>
        <v>#REF!</v>
      </c>
      <c r="Q518" s="5"/>
      <c r="R518" s="5"/>
      <c r="S518" s="5"/>
      <c r="T518" s="5"/>
      <c r="U518" s="5"/>
      <c r="V518" s="5"/>
      <c r="W518" s="5">
        <v>1162</v>
      </c>
      <c r="X518" s="5">
        <v>1</v>
      </c>
      <c r="Y518" s="5">
        <v>1162</v>
      </c>
      <c r="Z518" s="5">
        <v>13937</v>
      </c>
      <c r="AA518" s="5">
        <v>1</v>
      </c>
      <c r="AB518" s="5">
        <v>13937</v>
      </c>
    </row>
    <row r="519" spans="1:28" x14ac:dyDescent="0.2">
      <c r="A519" s="5">
        <v>50</v>
      </c>
      <c r="B519" s="5">
        <v>0</v>
      </c>
      <c r="C519" s="5">
        <v>0</v>
      </c>
      <c r="D519" s="5">
        <v>1</v>
      </c>
      <c r="E519" s="5">
        <v>215</v>
      </c>
      <c r="F519" s="5">
        <f>ROUND(Source!AT501,O519)</f>
        <v>0</v>
      </c>
      <c r="G519" s="5" t="s">
        <v>118</v>
      </c>
      <c r="H519" s="5" t="s">
        <v>119</v>
      </c>
      <c r="I519" s="5"/>
      <c r="J519" s="5"/>
      <c r="K519" s="5">
        <v>215</v>
      </c>
      <c r="L519" s="5">
        <v>17</v>
      </c>
      <c r="M519" s="5">
        <v>3</v>
      </c>
      <c r="N519" s="5" t="s">
        <v>3</v>
      </c>
      <c r="O519" s="5">
        <v>0</v>
      </c>
      <c r="P519" s="5">
        <f>ROUND(Source!EL501,O519)</f>
        <v>0</v>
      </c>
      <c r="Q519" s="5"/>
      <c r="R519" s="5"/>
      <c r="S519" s="5"/>
      <c r="T519" s="5"/>
      <c r="U519" s="5"/>
      <c r="V519" s="5"/>
      <c r="W519" s="5">
        <v>0</v>
      </c>
      <c r="X519" s="5">
        <v>1</v>
      </c>
      <c r="Y519" s="5">
        <v>0</v>
      </c>
      <c r="Z519" s="5">
        <v>0</v>
      </c>
      <c r="AA519" s="5">
        <v>1</v>
      </c>
      <c r="AB519" s="5">
        <v>0</v>
      </c>
    </row>
    <row r="520" spans="1:28" x14ac:dyDescent="0.2">
      <c r="A520" s="5">
        <v>50</v>
      </c>
      <c r="B520" s="5">
        <v>0</v>
      </c>
      <c r="C520" s="5">
        <v>0</v>
      </c>
      <c r="D520" s="5">
        <v>1</v>
      </c>
      <c r="E520" s="5">
        <v>217</v>
      </c>
      <c r="F520" s="5">
        <f>ROUND(Source!AU501,O520)</f>
        <v>0</v>
      </c>
      <c r="G520" s="5" t="s">
        <v>120</v>
      </c>
      <c r="H520" s="5" t="s">
        <v>121</v>
      </c>
      <c r="I520" s="5"/>
      <c r="J520" s="5"/>
      <c r="K520" s="5">
        <v>217</v>
      </c>
      <c r="L520" s="5">
        <v>18</v>
      </c>
      <c r="M520" s="5">
        <v>3</v>
      </c>
      <c r="N520" s="5" t="s">
        <v>3</v>
      </c>
      <c r="O520" s="5">
        <v>0</v>
      </c>
      <c r="P520" s="5">
        <f>ROUND(Source!EM501,O520)</f>
        <v>0</v>
      </c>
      <c r="Q520" s="5"/>
      <c r="R520" s="5"/>
      <c r="S520" s="5"/>
      <c r="T520" s="5"/>
      <c r="U520" s="5"/>
      <c r="V520" s="5"/>
      <c r="W520" s="5">
        <v>0</v>
      </c>
      <c r="X520" s="5">
        <v>1</v>
      </c>
      <c r="Y520" s="5">
        <v>0</v>
      </c>
      <c r="Z520" s="5">
        <v>0</v>
      </c>
      <c r="AA520" s="5">
        <v>1</v>
      </c>
      <c r="AB520" s="5">
        <v>0</v>
      </c>
    </row>
    <row r="521" spans="1:28" x14ac:dyDescent="0.2">
      <c r="A521" s="5">
        <v>50</v>
      </c>
      <c r="B521" s="5">
        <v>0</v>
      </c>
      <c r="C521" s="5">
        <v>0</v>
      </c>
      <c r="D521" s="5">
        <v>1</v>
      </c>
      <c r="E521" s="5">
        <v>230</v>
      </c>
      <c r="F521" s="5">
        <f>ROUND(Source!BA501,O521)</f>
        <v>0</v>
      </c>
      <c r="G521" s="5" t="s">
        <v>122</v>
      </c>
      <c r="H521" s="5" t="s">
        <v>123</v>
      </c>
      <c r="I521" s="5"/>
      <c r="J521" s="5"/>
      <c r="K521" s="5">
        <v>230</v>
      </c>
      <c r="L521" s="5">
        <v>19</v>
      </c>
      <c r="M521" s="5">
        <v>3</v>
      </c>
      <c r="N521" s="5" t="s">
        <v>3</v>
      </c>
      <c r="O521" s="5">
        <v>0</v>
      </c>
      <c r="P521" s="5">
        <f>ROUND(Source!ES501,O521)</f>
        <v>0</v>
      </c>
      <c r="Q521" s="5"/>
      <c r="R521" s="5"/>
      <c r="S521" s="5"/>
      <c r="T521" s="5"/>
      <c r="U521" s="5"/>
      <c r="V521" s="5"/>
      <c r="W521" s="5">
        <v>0</v>
      </c>
      <c r="X521" s="5">
        <v>1</v>
      </c>
      <c r="Y521" s="5">
        <v>0</v>
      </c>
      <c r="Z521" s="5">
        <v>0</v>
      </c>
      <c r="AA521" s="5">
        <v>1</v>
      </c>
      <c r="AB521" s="5">
        <v>0</v>
      </c>
    </row>
    <row r="522" spans="1:28" x14ac:dyDescent="0.2">
      <c r="A522" s="5">
        <v>50</v>
      </c>
      <c r="B522" s="5">
        <v>0</v>
      </c>
      <c r="C522" s="5">
        <v>0</v>
      </c>
      <c r="D522" s="5">
        <v>1</v>
      </c>
      <c r="E522" s="5">
        <v>206</v>
      </c>
      <c r="F522" s="5">
        <f>ROUND(Source!T501,O522)</f>
        <v>0</v>
      </c>
      <c r="G522" s="5" t="s">
        <v>124</v>
      </c>
      <c r="H522" s="5" t="s">
        <v>125</v>
      </c>
      <c r="I522" s="5"/>
      <c r="J522" s="5"/>
      <c r="K522" s="5">
        <v>206</v>
      </c>
      <c r="L522" s="5">
        <v>20</v>
      </c>
      <c r="M522" s="5">
        <v>3</v>
      </c>
      <c r="N522" s="5" t="s">
        <v>3</v>
      </c>
      <c r="O522" s="5">
        <v>0</v>
      </c>
      <c r="P522" s="5">
        <f>ROUND(Source!DL501,O522)</f>
        <v>0</v>
      </c>
      <c r="Q522" s="5"/>
      <c r="R522" s="5"/>
      <c r="S522" s="5"/>
      <c r="T522" s="5"/>
      <c r="U522" s="5"/>
      <c r="V522" s="5"/>
      <c r="W522" s="5">
        <v>0</v>
      </c>
      <c r="X522" s="5">
        <v>1</v>
      </c>
      <c r="Y522" s="5">
        <v>0</v>
      </c>
      <c r="Z522" s="5">
        <v>0</v>
      </c>
      <c r="AA522" s="5">
        <v>1</v>
      </c>
      <c r="AB522" s="5">
        <v>0</v>
      </c>
    </row>
    <row r="523" spans="1:28" x14ac:dyDescent="0.2">
      <c r="A523" s="5">
        <v>50</v>
      </c>
      <c r="B523" s="5">
        <v>0</v>
      </c>
      <c r="C523" s="5">
        <v>0</v>
      </c>
      <c r="D523" s="5">
        <v>1</v>
      </c>
      <c r="E523" s="5">
        <v>207</v>
      </c>
      <c r="F523" s="5">
        <f>Source!U501</f>
        <v>12.69182</v>
      </c>
      <c r="G523" s="5" t="s">
        <v>126</v>
      </c>
      <c r="H523" s="5" t="s">
        <v>127</v>
      </c>
      <c r="I523" s="5"/>
      <c r="J523" s="5"/>
      <c r="K523" s="5">
        <v>207</v>
      </c>
      <c r="L523" s="5">
        <v>21</v>
      </c>
      <c r="M523" s="5">
        <v>3</v>
      </c>
      <c r="N523" s="5" t="s">
        <v>3</v>
      </c>
      <c r="O523" s="5">
        <v>-1</v>
      </c>
      <c r="P523" s="5" t="e">
        <f>Source!DM501</f>
        <v>#REF!</v>
      </c>
      <c r="Q523" s="5"/>
      <c r="R523" s="5"/>
      <c r="S523" s="5"/>
      <c r="T523" s="5"/>
      <c r="U523" s="5"/>
      <c r="V523" s="5"/>
      <c r="W523" s="5">
        <v>12.69182</v>
      </c>
      <c r="X523" s="5">
        <v>1</v>
      </c>
      <c r="Y523" s="5">
        <v>12.69182</v>
      </c>
      <c r="Z523" s="5">
        <v>12.69182</v>
      </c>
      <c r="AA523" s="5">
        <v>1</v>
      </c>
      <c r="AB523" s="5">
        <v>12.69182</v>
      </c>
    </row>
    <row r="524" spans="1:28" x14ac:dyDescent="0.2">
      <c r="A524" s="5">
        <v>50</v>
      </c>
      <c r="B524" s="5">
        <v>0</v>
      </c>
      <c r="C524" s="5">
        <v>0</v>
      </c>
      <c r="D524" s="5">
        <v>1</v>
      </c>
      <c r="E524" s="5">
        <v>208</v>
      </c>
      <c r="F524" s="5">
        <f>Source!V501</f>
        <v>0.21454000000000001</v>
      </c>
      <c r="G524" s="5" t="s">
        <v>128</v>
      </c>
      <c r="H524" s="5" t="s">
        <v>129</v>
      </c>
      <c r="I524" s="5"/>
      <c r="J524" s="5"/>
      <c r="K524" s="5">
        <v>208</v>
      </c>
      <c r="L524" s="5">
        <v>22</v>
      </c>
      <c r="M524" s="5">
        <v>3</v>
      </c>
      <c r="N524" s="5" t="s">
        <v>3</v>
      </c>
      <c r="O524" s="5">
        <v>-1</v>
      </c>
      <c r="P524" s="5">
        <f>Source!DN501</f>
        <v>0.21454000000000001</v>
      </c>
      <c r="Q524" s="5"/>
      <c r="R524" s="5"/>
      <c r="S524" s="5"/>
      <c r="T524" s="5"/>
      <c r="U524" s="5"/>
      <c r="V524" s="5"/>
      <c r="W524" s="5">
        <v>0.21454000000000001</v>
      </c>
      <c r="X524" s="5">
        <v>1</v>
      </c>
      <c r="Y524" s="5">
        <v>0.21454000000000001</v>
      </c>
      <c r="Z524" s="5">
        <v>0.21454000000000001</v>
      </c>
      <c r="AA524" s="5">
        <v>1</v>
      </c>
      <c r="AB524" s="5">
        <v>0.21454000000000001</v>
      </c>
    </row>
    <row r="525" spans="1:28" x14ac:dyDescent="0.2">
      <c r="A525" s="5">
        <v>50</v>
      </c>
      <c r="B525" s="5">
        <v>0</v>
      </c>
      <c r="C525" s="5">
        <v>0</v>
      </c>
      <c r="D525" s="5">
        <v>1</v>
      </c>
      <c r="E525" s="5">
        <v>209</v>
      </c>
      <c r="F525" s="5">
        <f>ROUND(Source!W501,O525)</f>
        <v>11</v>
      </c>
      <c r="G525" s="5" t="s">
        <v>130</v>
      </c>
      <c r="H525" s="5" t="s">
        <v>131</v>
      </c>
      <c r="I525" s="5"/>
      <c r="J525" s="5"/>
      <c r="K525" s="5">
        <v>209</v>
      </c>
      <c r="L525" s="5">
        <v>23</v>
      </c>
      <c r="M525" s="5">
        <v>3</v>
      </c>
      <c r="N525" s="5" t="s">
        <v>3</v>
      </c>
      <c r="O525" s="5">
        <v>0</v>
      </c>
      <c r="P525" s="5">
        <f>ROUND(Source!DO501,O525)</f>
        <v>11</v>
      </c>
      <c r="Q525" s="5"/>
      <c r="R525" s="5"/>
      <c r="S525" s="5"/>
      <c r="T525" s="5"/>
      <c r="U525" s="5"/>
      <c r="V525" s="5"/>
      <c r="W525" s="5">
        <v>11</v>
      </c>
      <c r="X525" s="5">
        <v>1</v>
      </c>
      <c r="Y525" s="5">
        <v>11</v>
      </c>
      <c r="Z525" s="5">
        <v>11</v>
      </c>
      <c r="AA525" s="5">
        <v>1</v>
      </c>
      <c r="AB525" s="5">
        <v>11</v>
      </c>
    </row>
    <row r="526" spans="1:28" x14ac:dyDescent="0.2">
      <c r="A526" s="5">
        <v>50</v>
      </c>
      <c r="B526" s="5">
        <v>0</v>
      </c>
      <c r="C526" s="5">
        <v>0</v>
      </c>
      <c r="D526" s="5">
        <v>1</v>
      </c>
      <c r="E526" s="5">
        <v>233</v>
      </c>
      <c r="F526" s="5">
        <f>ROUND(Source!BD501,O526)</f>
        <v>0</v>
      </c>
      <c r="G526" s="5" t="s">
        <v>132</v>
      </c>
      <c r="H526" s="5" t="s">
        <v>133</v>
      </c>
      <c r="I526" s="5"/>
      <c r="J526" s="5"/>
      <c r="K526" s="5">
        <v>233</v>
      </c>
      <c r="L526" s="5">
        <v>24</v>
      </c>
      <c r="M526" s="5">
        <v>3</v>
      </c>
      <c r="N526" s="5" t="s">
        <v>3</v>
      </c>
      <c r="O526" s="5">
        <v>0</v>
      </c>
      <c r="P526" s="5">
        <f>ROUND(Source!EV501,O526)</f>
        <v>0</v>
      </c>
      <c r="Q526" s="5"/>
      <c r="R526" s="5"/>
      <c r="S526" s="5"/>
      <c r="T526" s="5"/>
      <c r="U526" s="5"/>
      <c r="V526" s="5"/>
      <c r="W526" s="5">
        <v>0</v>
      </c>
      <c r="X526" s="5">
        <v>1</v>
      </c>
      <c r="Y526" s="5">
        <v>0</v>
      </c>
      <c r="Z526" s="5">
        <v>0</v>
      </c>
      <c r="AA526" s="5">
        <v>1</v>
      </c>
      <c r="AB526" s="5">
        <v>0</v>
      </c>
    </row>
    <row r="527" spans="1:28" x14ac:dyDescent="0.2">
      <c r="A527" s="5">
        <v>50</v>
      </c>
      <c r="B527" s="5">
        <v>0</v>
      </c>
      <c r="C527" s="5">
        <v>0</v>
      </c>
      <c r="D527" s="5">
        <v>1</v>
      </c>
      <c r="E527" s="5">
        <v>210</v>
      </c>
      <c r="F527" s="5">
        <f>ROUND(Source!X501,O527)</f>
        <v>137</v>
      </c>
      <c r="G527" s="5" t="s">
        <v>134</v>
      </c>
      <c r="H527" s="5" t="s">
        <v>135</v>
      </c>
      <c r="I527" s="5"/>
      <c r="J527" s="5"/>
      <c r="K527" s="5">
        <v>210</v>
      </c>
      <c r="L527" s="5">
        <v>25</v>
      </c>
      <c r="M527" s="5">
        <v>3</v>
      </c>
      <c r="N527" s="5" t="s">
        <v>3</v>
      </c>
      <c r="O527" s="5">
        <v>0</v>
      </c>
      <c r="P527" s="5" t="e">
        <f>ROUND(Source!DP501,O527)</f>
        <v>#REF!</v>
      </c>
      <c r="Q527" s="5"/>
      <c r="R527" s="5"/>
      <c r="S527" s="5"/>
      <c r="T527" s="5"/>
      <c r="U527" s="5"/>
      <c r="V527" s="5"/>
      <c r="W527" s="5">
        <v>137</v>
      </c>
      <c r="X527" s="5">
        <v>1</v>
      </c>
      <c r="Y527" s="5">
        <v>137</v>
      </c>
      <c r="Z527" s="5">
        <v>3271</v>
      </c>
      <c r="AA527" s="5">
        <v>1</v>
      </c>
      <c r="AB527" s="5">
        <v>3271</v>
      </c>
    </row>
    <row r="528" spans="1:28" x14ac:dyDescent="0.2">
      <c r="A528" s="5">
        <v>50</v>
      </c>
      <c r="B528" s="5">
        <v>0</v>
      </c>
      <c r="C528" s="5">
        <v>0</v>
      </c>
      <c r="D528" s="5">
        <v>1</v>
      </c>
      <c r="E528" s="5">
        <v>211</v>
      </c>
      <c r="F528" s="5">
        <f>ROUND(Source!Y501,O528)</f>
        <v>88</v>
      </c>
      <c r="G528" s="5" t="s">
        <v>136</v>
      </c>
      <c r="H528" s="5" t="s">
        <v>137</v>
      </c>
      <c r="I528" s="5"/>
      <c r="J528" s="5"/>
      <c r="K528" s="5">
        <v>211</v>
      </c>
      <c r="L528" s="5">
        <v>26</v>
      </c>
      <c r="M528" s="5">
        <v>3</v>
      </c>
      <c r="N528" s="5" t="s">
        <v>3</v>
      </c>
      <c r="O528" s="5">
        <v>0</v>
      </c>
      <c r="P528" s="5" t="e">
        <f>ROUND(Source!DQ501,O528)</f>
        <v>#REF!</v>
      </c>
      <c r="Q528" s="5"/>
      <c r="R528" s="5"/>
      <c r="S528" s="5"/>
      <c r="T528" s="5"/>
      <c r="U528" s="5"/>
      <c r="V528" s="5"/>
      <c r="W528" s="5">
        <v>88</v>
      </c>
      <c r="X528" s="5">
        <v>1</v>
      </c>
      <c r="Y528" s="5">
        <v>88</v>
      </c>
      <c r="Z528" s="5">
        <v>1868</v>
      </c>
      <c r="AA528" s="5">
        <v>1</v>
      </c>
      <c r="AB528" s="5">
        <v>1868</v>
      </c>
    </row>
    <row r="529" spans="1:255" x14ac:dyDescent="0.2">
      <c r="A529" s="5">
        <v>50</v>
      </c>
      <c r="B529" s="5">
        <v>0</v>
      </c>
      <c r="C529" s="5">
        <v>0</v>
      </c>
      <c r="D529" s="5">
        <v>1</v>
      </c>
      <c r="E529" s="5">
        <v>224</v>
      </c>
      <c r="F529" s="5">
        <f>ROUND(Source!AR501,O529)</f>
        <v>1162</v>
      </c>
      <c r="G529" s="5" t="s">
        <v>138</v>
      </c>
      <c r="H529" s="5" t="s">
        <v>139</v>
      </c>
      <c r="I529" s="5"/>
      <c r="J529" s="5"/>
      <c r="K529" s="5">
        <v>224</v>
      </c>
      <c r="L529" s="5">
        <v>27</v>
      </c>
      <c r="M529" s="5">
        <v>3</v>
      </c>
      <c r="N529" s="5" t="s">
        <v>3</v>
      </c>
      <c r="O529" s="5">
        <v>0</v>
      </c>
      <c r="P529" s="5" t="e">
        <f>ROUND(Source!EJ501,O529)</f>
        <v>#REF!</v>
      </c>
      <c r="Q529" s="5"/>
      <c r="R529" s="5"/>
      <c r="S529" s="5"/>
      <c r="T529" s="5"/>
      <c r="U529" s="5"/>
      <c r="V529" s="5"/>
      <c r="W529" s="5">
        <v>1162</v>
      </c>
      <c r="X529" s="5">
        <v>1</v>
      </c>
      <c r="Y529" s="5">
        <v>1162</v>
      </c>
      <c r="Z529" s="5">
        <v>13937</v>
      </c>
      <c r="AA529" s="5">
        <v>1</v>
      </c>
      <c r="AB529" s="5">
        <v>13937</v>
      </c>
    </row>
    <row r="531" spans="1:255" x14ac:dyDescent="0.2">
      <c r="A531" s="1">
        <v>5</v>
      </c>
      <c r="B531" s="1">
        <v>1</v>
      </c>
      <c r="C531" s="1"/>
      <c r="D531" s="1">
        <f>ROW(A585)</f>
        <v>585</v>
      </c>
      <c r="E531" s="1"/>
      <c r="F531" s="1" t="s">
        <v>141</v>
      </c>
      <c r="G531" s="1" t="s">
        <v>321</v>
      </c>
      <c r="H531" s="1" t="s">
        <v>3</v>
      </c>
      <c r="I531" s="1">
        <v>0</v>
      </c>
      <c r="J531" s="1"/>
      <c r="K531" s="1">
        <v>0</v>
      </c>
      <c r="L531" s="1"/>
      <c r="M531" s="1" t="s">
        <v>3</v>
      </c>
      <c r="N531" s="1"/>
      <c r="O531" s="1"/>
      <c r="P531" s="1"/>
      <c r="Q531" s="1"/>
      <c r="R531" s="1"/>
      <c r="S531" s="1">
        <v>0</v>
      </c>
      <c r="T531" s="1">
        <v>0</v>
      </c>
      <c r="U531" s="1" t="s">
        <v>3</v>
      </c>
      <c r="V531" s="1">
        <v>0</v>
      </c>
      <c r="W531" s="1"/>
      <c r="X531" s="1"/>
      <c r="Y531" s="1"/>
      <c r="Z531" s="1"/>
      <c r="AA531" s="1"/>
      <c r="AB531" s="1" t="s">
        <v>3</v>
      </c>
      <c r="AC531" s="1" t="s">
        <v>3</v>
      </c>
      <c r="AD531" s="1" t="s">
        <v>3</v>
      </c>
      <c r="AE531" s="1" t="s">
        <v>3</v>
      </c>
      <c r="AF531" s="1" t="s">
        <v>3</v>
      </c>
      <c r="AG531" s="1" t="s">
        <v>3</v>
      </c>
      <c r="AH531" s="1"/>
      <c r="AI531" s="1"/>
      <c r="AJ531" s="1"/>
      <c r="AK531" s="1"/>
      <c r="AL531" s="1"/>
      <c r="AM531" s="1"/>
      <c r="AN531" s="1"/>
      <c r="AO531" s="1"/>
      <c r="AP531" s="1" t="s">
        <v>3</v>
      </c>
      <c r="AQ531" s="1" t="s">
        <v>3</v>
      </c>
      <c r="AR531" s="1" t="s">
        <v>3</v>
      </c>
      <c r="AS531" s="1"/>
      <c r="AT531" s="1"/>
      <c r="AU531" s="1"/>
      <c r="AV531" s="1"/>
      <c r="AW531" s="1"/>
      <c r="AX531" s="1"/>
      <c r="AY531" s="1"/>
      <c r="AZ531" s="1" t="s">
        <v>3</v>
      </c>
      <c r="BA531" s="1"/>
      <c r="BB531" s="1" t="s">
        <v>3</v>
      </c>
      <c r="BC531" s="1" t="s">
        <v>3</v>
      </c>
      <c r="BD531" s="1" t="s">
        <v>3</v>
      </c>
      <c r="BE531" s="1" t="s">
        <v>3</v>
      </c>
      <c r="BF531" s="1" t="s">
        <v>3</v>
      </c>
      <c r="BG531" s="1" t="s">
        <v>3</v>
      </c>
      <c r="BH531" s="1" t="s">
        <v>3</v>
      </c>
      <c r="BI531" s="1" t="s">
        <v>3</v>
      </c>
      <c r="BJ531" s="1" t="s">
        <v>3</v>
      </c>
      <c r="BK531" s="1" t="s">
        <v>3</v>
      </c>
      <c r="BL531" s="1" t="s">
        <v>3</v>
      </c>
      <c r="BM531" s="1" t="s">
        <v>3</v>
      </c>
      <c r="BN531" s="1" t="s">
        <v>3</v>
      </c>
      <c r="BO531" s="1" t="s">
        <v>3</v>
      </c>
      <c r="BP531" s="1" t="s">
        <v>3</v>
      </c>
      <c r="BQ531" s="1"/>
      <c r="BR531" s="1"/>
      <c r="BS531" s="1"/>
      <c r="BT531" s="1"/>
      <c r="BU531" s="1"/>
      <c r="BV531" s="1"/>
      <c r="BW531" s="1"/>
      <c r="BX531" s="1">
        <v>0</v>
      </c>
      <c r="BY531" s="1"/>
      <c r="BZ531" s="1"/>
      <c r="CA531" s="1"/>
      <c r="CB531" s="1"/>
      <c r="CC531" s="1"/>
      <c r="CD531" s="1"/>
      <c r="CE531" s="1"/>
      <c r="CF531" s="1"/>
      <c r="CG531" s="1"/>
      <c r="CH531" s="1"/>
      <c r="CI531" s="1"/>
      <c r="CJ531" s="1">
        <v>0</v>
      </c>
    </row>
    <row r="533" spans="1:255" x14ac:dyDescent="0.2">
      <c r="A533" s="3">
        <v>52</v>
      </c>
      <c r="B533" s="3">
        <f t="shared" ref="B533:G533" si="432">B585</f>
        <v>1</v>
      </c>
      <c r="C533" s="3">
        <f t="shared" si="432"/>
        <v>5</v>
      </c>
      <c r="D533" s="3">
        <f t="shared" si="432"/>
        <v>531</v>
      </c>
      <c r="E533" s="3">
        <f t="shared" si="432"/>
        <v>0</v>
      </c>
      <c r="F533" s="3" t="str">
        <f t="shared" si="432"/>
        <v>Новый подраздел</v>
      </c>
      <c r="G533" s="3" t="str">
        <f t="shared" si="432"/>
        <v>КУИ в осях 1-2</v>
      </c>
      <c r="H533" s="3"/>
      <c r="I533" s="3"/>
      <c r="J533" s="3"/>
      <c r="K533" s="3"/>
      <c r="L533" s="3"/>
      <c r="M533" s="3"/>
      <c r="N533" s="3"/>
      <c r="O533" s="3">
        <f t="shared" ref="O533:AT533" si="433">O585</f>
        <v>0</v>
      </c>
      <c r="P533" s="3">
        <f t="shared" si="433"/>
        <v>0</v>
      </c>
      <c r="Q533" s="3">
        <f t="shared" si="433"/>
        <v>0</v>
      </c>
      <c r="R533" s="3">
        <f t="shared" si="433"/>
        <v>0</v>
      </c>
      <c r="S533" s="3">
        <f t="shared" si="433"/>
        <v>0</v>
      </c>
      <c r="T533" s="3">
        <f t="shared" si="433"/>
        <v>0</v>
      </c>
      <c r="U533" s="3">
        <f t="shared" si="433"/>
        <v>0</v>
      </c>
      <c r="V533" s="3">
        <f t="shared" si="433"/>
        <v>0</v>
      </c>
      <c r="W533" s="3">
        <f t="shared" si="433"/>
        <v>0</v>
      </c>
      <c r="X533" s="3">
        <f t="shared" si="433"/>
        <v>0</v>
      </c>
      <c r="Y533" s="3">
        <f t="shared" si="433"/>
        <v>0</v>
      </c>
      <c r="Z533" s="3">
        <f t="shared" si="433"/>
        <v>0</v>
      </c>
      <c r="AA533" s="3">
        <f t="shared" si="433"/>
        <v>0</v>
      </c>
      <c r="AB533" s="3">
        <f t="shared" si="433"/>
        <v>0</v>
      </c>
      <c r="AC533" s="3">
        <f t="shared" si="433"/>
        <v>0</v>
      </c>
      <c r="AD533" s="3">
        <f t="shared" si="433"/>
        <v>0</v>
      </c>
      <c r="AE533" s="3">
        <f t="shared" si="433"/>
        <v>0</v>
      </c>
      <c r="AF533" s="3">
        <f t="shared" si="433"/>
        <v>0</v>
      </c>
      <c r="AG533" s="3">
        <f t="shared" si="433"/>
        <v>0</v>
      </c>
      <c r="AH533" s="3">
        <f t="shared" si="433"/>
        <v>0</v>
      </c>
      <c r="AI533" s="3">
        <f t="shared" si="433"/>
        <v>0</v>
      </c>
      <c r="AJ533" s="3">
        <f t="shared" si="433"/>
        <v>0</v>
      </c>
      <c r="AK533" s="3">
        <f t="shared" si="433"/>
        <v>0</v>
      </c>
      <c r="AL533" s="3">
        <f t="shared" si="433"/>
        <v>0</v>
      </c>
      <c r="AM533" s="3">
        <f t="shared" si="433"/>
        <v>0</v>
      </c>
      <c r="AN533" s="3">
        <f t="shared" si="433"/>
        <v>0</v>
      </c>
      <c r="AO533" s="3">
        <f t="shared" si="433"/>
        <v>0</v>
      </c>
      <c r="AP533" s="3">
        <f t="shared" si="433"/>
        <v>0</v>
      </c>
      <c r="AQ533" s="3">
        <f t="shared" si="433"/>
        <v>0</v>
      </c>
      <c r="AR533" s="3">
        <f t="shared" si="433"/>
        <v>0</v>
      </c>
      <c r="AS533" s="3">
        <f t="shared" si="433"/>
        <v>0</v>
      </c>
      <c r="AT533" s="3">
        <f t="shared" si="433"/>
        <v>0</v>
      </c>
      <c r="AU533" s="3">
        <f t="shared" ref="AU533:BZ533" si="434">AU585</f>
        <v>0</v>
      </c>
      <c r="AV533" s="3">
        <f t="shared" si="434"/>
        <v>0</v>
      </c>
      <c r="AW533" s="3">
        <f t="shared" si="434"/>
        <v>0</v>
      </c>
      <c r="AX533" s="3">
        <f t="shared" si="434"/>
        <v>0</v>
      </c>
      <c r="AY533" s="3">
        <f t="shared" si="434"/>
        <v>0</v>
      </c>
      <c r="AZ533" s="3">
        <f t="shared" si="434"/>
        <v>0</v>
      </c>
      <c r="BA533" s="3">
        <f t="shared" si="434"/>
        <v>0</v>
      </c>
      <c r="BB533" s="3">
        <f t="shared" si="434"/>
        <v>0</v>
      </c>
      <c r="BC533" s="3">
        <f t="shared" si="434"/>
        <v>0</v>
      </c>
      <c r="BD533" s="3">
        <f t="shared" si="434"/>
        <v>0</v>
      </c>
      <c r="BE533" s="3">
        <f t="shared" si="434"/>
        <v>0</v>
      </c>
      <c r="BF533" s="3">
        <f t="shared" si="434"/>
        <v>0</v>
      </c>
      <c r="BG533" s="3">
        <f t="shared" si="434"/>
        <v>0</v>
      </c>
      <c r="BH533" s="3">
        <f t="shared" si="434"/>
        <v>0</v>
      </c>
      <c r="BI533" s="3">
        <f t="shared" si="434"/>
        <v>0</v>
      </c>
      <c r="BJ533" s="3">
        <f t="shared" si="434"/>
        <v>0</v>
      </c>
      <c r="BK533" s="3">
        <f t="shared" si="434"/>
        <v>0</v>
      </c>
      <c r="BL533" s="3">
        <f t="shared" si="434"/>
        <v>0</v>
      </c>
      <c r="BM533" s="3">
        <f t="shared" si="434"/>
        <v>0</v>
      </c>
      <c r="BN533" s="3">
        <f t="shared" si="434"/>
        <v>0</v>
      </c>
      <c r="BO533" s="3">
        <f t="shared" si="434"/>
        <v>0</v>
      </c>
      <c r="BP533" s="3">
        <f t="shared" si="434"/>
        <v>0</v>
      </c>
      <c r="BQ533" s="3">
        <f t="shared" si="434"/>
        <v>0</v>
      </c>
      <c r="BR533" s="3">
        <f t="shared" si="434"/>
        <v>0</v>
      </c>
      <c r="BS533" s="3">
        <f t="shared" si="434"/>
        <v>0</v>
      </c>
      <c r="BT533" s="3">
        <f t="shared" si="434"/>
        <v>0</v>
      </c>
      <c r="BU533" s="3">
        <f t="shared" si="434"/>
        <v>0</v>
      </c>
      <c r="BV533" s="3">
        <f t="shared" si="434"/>
        <v>0</v>
      </c>
      <c r="BW533" s="3">
        <f t="shared" si="434"/>
        <v>0</v>
      </c>
      <c r="BX533" s="3">
        <f t="shared" si="434"/>
        <v>0</v>
      </c>
      <c r="BY533" s="3">
        <f t="shared" si="434"/>
        <v>0</v>
      </c>
      <c r="BZ533" s="3">
        <f t="shared" si="434"/>
        <v>0</v>
      </c>
      <c r="CA533" s="3">
        <f t="shared" ref="CA533:DF533" si="435">CA585</f>
        <v>0</v>
      </c>
      <c r="CB533" s="3">
        <f t="shared" si="435"/>
        <v>0</v>
      </c>
      <c r="CC533" s="3">
        <f t="shared" si="435"/>
        <v>0</v>
      </c>
      <c r="CD533" s="3">
        <f t="shared" si="435"/>
        <v>0</v>
      </c>
      <c r="CE533" s="3">
        <f t="shared" si="435"/>
        <v>0</v>
      </c>
      <c r="CF533" s="3">
        <f t="shared" si="435"/>
        <v>0</v>
      </c>
      <c r="CG533" s="3">
        <f t="shared" si="435"/>
        <v>0</v>
      </c>
      <c r="CH533" s="3">
        <f t="shared" si="435"/>
        <v>0</v>
      </c>
      <c r="CI533" s="3">
        <f t="shared" si="435"/>
        <v>0</v>
      </c>
      <c r="CJ533" s="3">
        <f t="shared" si="435"/>
        <v>0</v>
      </c>
      <c r="CK533" s="3">
        <f t="shared" si="435"/>
        <v>0</v>
      </c>
      <c r="CL533" s="3">
        <f t="shared" si="435"/>
        <v>0</v>
      </c>
      <c r="CM533" s="3">
        <f t="shared" si="435"/>
        <v>0</v>
      </c>
      <c r="CN533" s="3">
        <f t="shared" si="435"/>
        <v>0</v>
      </c>
      <c r="CO533" s="3">
        <f t="shared" si="435"/>
        <v>0</v>
      </c>
      <c r="CP533" s="3">
        <f t="shared" si="435"/>
        <v>0</v>
      </c>
      <c r="CQ533" s="3">
        <f t="shared" si="435"/>
        <v>0</v>
      </c>
      <c r="CR533" s="3">
        <f t="shared" si="435"/>
        <v>0</v>
      </c>
      <c r="CS533" s="3">
        <f t="shared" si="435"/>
        <v>0</v>
      </c>
      <c r="CT533" s="3">
        <f t="shared" si="435"/>
        <v>0</v>
      </c>
      <c r="CU533" s="3">
        <f t="shared" si="435"/>
        <v>0</v>
      </c>
      <c r="CV533" s="3">
        <f t="shared" si="435"/>
        <v>0</v>
      </c>
      <c r="CW533" s="3">
        <f t="shared" si="435"/>
        <v>0</v>
      </c>
      <c r="CX533" s="3">
        <f t="shared" si="435"/>
        <v>0</v>
      </c>
      <c r="CY533" s="3">
        <f t="shared" si="435"/>
        <v>0</v>
      </c>
      <c r="CZ533" s="3">
        <f t="shared" si="435"/>
        <v>0</v>
      </c>
      <c r="DA533" s="3">
        <f t="shared" si="435"/>
        <v>0</v>
      </c>
      <c r="DB533" s="3">
        <f t="shared" si="435"/>
        <v>0</v>
      </c>
      <c r="DC533" s="3">
        <f t="shared" si="435"/>
        <v>0</v>
      </c>
      <c r="DD533" s="3">
        <f t="shared" si="435"/>
        <v>0</v>
      </c>
      <c r="DE533" s="3">
        <f t="shared" si="435"/>
        <v>0</v>
      </c>
      <c r="DF533" s="3">
        <f t="shared" si="435"/>
        <v>0</v>
      </c>
      <c r="DG533" s="4">
        <f t="shared" ref="DG533:EL533" si="436">DG585</f>
        <v>0</v>
      </c>
      <c r="DH533" s="4">
        <f t="shared" si="436"/>
        <v>0</v>
      </c>
      <c r="DI533" s="4">
        <f t="shared" si="436"/>
        <v>0</v>
      </c>
      <c r="DJ533" s="4">
        <f t="shared" si="436"/>
        <v>0</v>
      </c>
      <c r="DK533" s="4">
        <f t="shared" si="436"/>
        <v>0</v>
      </c>
      <c r="DL533" s="4">
        <f t="shared" si="436"/>
        <v>0</v>
      </c>
      <c r="DM533" s="4">
        <f t="shared" si="436"/>
        <v>0</v>
      </c>
      <c r="DN533" s="4">
        <f t="shared" si="436"/>
        <v>0</v>
      </c>
      <c r="DO533" s="4">
        <f t="shared" si="436"/>
        <v>0</v>
      </c>
      <c r="DP533" s="4">
        <f t="shared" si="436"/>
        <v>0</v>
      </c>
      <c r="DQ533" s="4">
        <f t="shared" si="436"/>
        <v>0</v>
      </c>
      <c r="DR533" s="4">
        <f t="shared" si="436"/>
        <v>0</v>
      </c>
      <c r="DS533" s="4">
        <f t="shared" si="436"/>
        <v>0</v>
      </c>
      <c r="DT533" s="4">
        <f t="shared" si="436"/>
        <v>0</v>
      </c>
      <c r="DU533" s="4">
        <f t="shared" si="436"/>
        <v>0</v>
      </c>
      <c r="DV533" s="4">
        <f t="shared" si="436"/>
        <v>0</v>
      </c>
      <c r="DW533" s="4">
        <f t="shared" si="436"/>
        <v>0</v>
      </c>
      <c r="DX533" s="4">
        <f t="shared" si="436"/>
        <v>0</v>
      </c>
      <c r="DY533" s="4">
        <f t="shared" si="436"/>
        <v>0</v>
      </c>
      <c r="DZ533" s="4">
        <f t="shared" si="436"/>
        <v>0</v>
      </c>
      <c r="EA533" s="4">
        <f t="shared" si="436"/>
        <v>0</v>
      </c>
      <c r="EB533" s="4">
        <f t="shared" si="436"/>
        <v>0</v>
      </c>
      <c r="EC533" s="4">
        <f t="shared" si="436"/>
        <v>0</v>
      </c>
      <c r="ED533" s="4">
        <f t="shared" si="436"/>
        <v>0</v>
      </c>
      <c r="EE533" s="4">
        <f t="shared" si="436"/>
        <v>0</v>
      </c>
      <c r="EF533" s="4">
        <f t="shared" si="436"/>
        <v>0</v>
      </c>
      <c r="EG533" s="4">
        <f t="shared" si="436"/>
        <v>0</v>
      </c>
      <c r="EH533" s="4">
        <f t="shared" si="436"/>
        <v>0</v>
      </c>
      <c r="EI533" s="4">
        <f t="shared" si="436"/>
        <v>0</v>
      </c>
      <c r="EJ533" s="4">
        <f t="shared" si="436"/>
        <v>0</v>
      </c>
      <c r="EK533" s="4">
        <f t="shared" si="436"/>
        <v>0</v>
      </c>
      <c r="EL533" s="4">
        <f t="shared" si="436"/>
        <v>0</v>
      </c>
      <c r="EM533" s="4">
        <f t="shared" ref="EM533:FR533" si="437">EM585</f>
        <v>0</v>
      </c>
      <c r="EN533" s="4">
        <f t="shared" si="437"/>
        <v>0</v>
      </c>
      <c r="EO533" s="4">
        <f t="shared" si="437"/>
        <v>0</v>
      </c>
      <c r="EP533" s="4">
        <f t="shared" si="437"/>
        <v>0</v>
      </c>
      <c r="EQ533" s="4">
        <f t="shared" si="437"/>
        <v>0</v>
      </c>
      <c r="ER533" s="4">
        <f t="shared" si="437"/>
        <v>0</v>
      </c>
      <c r="ES533" s="4">
        <f t="shared" si="437"/>
        <v>0</v>
      </c>
      <c r="ET533" s="4">
        <f t="shared" si="437"/>
        <v>0</v>
      </c>
      <c r="EU533" s="4">
        <f t="shared" si="437"/>
        <v>0</v>
      </c>
      <c r="EV533" s="4">
        <f t="shared" si="437"/>
        <v>0</v>
      </c>
      <c r="EW533" s="4">
        <f t="shared" si="437"/>
        <v>0</v>
      </c>
      <c r="EX533" s="4">
        <f t="shared" si="437"/>
        <v>0</v>
      </c>
      <c r="EY533" s="4">
        <f t="shared" si="437"/>
        <v>0</v>
      </c>
      <c r="EZ533" s="4">
        <f t="shared" si="437"/>
        <v>0</v>
      </c>
      <c r="FA533" s="4">
        <f t="shared" si="437"/>
        <v>0</v>
      </c>
      <c r="FB533" s="4">
        <f t="shared" si="437"/>
        <v>0</v>
      </c>
      <c r="FC533" s="4">
        <f t="shared" si="437"/>
        <v>0</v>
      </c>
      <c r="FD533" s="4">
        <f t="shared" si="437"/>
        <v>0</v>
      </c>
      <c r="FE533" s="4">
        <f t="shared" si="437"/>
        <v>0</v>
      </c>
      <c r="FF533" s="4">
        <f t="shared" si="437"/>
        <v>0</v>
      </c>
      <c r="FG533" s="4">
        <f t="shared" si="437"/>
        <v>0</v>
      </c>
      <c r="FH533" s="4">
        <f t="shared" si="437"/>
        <v>0</v>
      </c>
      <c r="FI533" s="4">
        <f t="shared" si="437"/>
        <v>0</v>
      </c>
      <c r="FJ533" s="4">
        <f t="shared" si="437"/>
        <v>0</v>
      </c>
      <c r="FK533" s="4">
        <f t="shared" si="437"/>
        <v>0</v>
      </c>
      <c r="FL533" s="4">
        <f t="shared" si="437"/>
        <v>0</v>
      </c>
      <c r="FM533" s="4">
        <f t="shared" si="437"/>
        <v>0</v>
      </c>
      <c r="FN533" s="4">
        <f t="shared" si="437"/>
        <v>0</v>
      </c>
      <c r="FO533" s="4">
        <f t="shared" si="437"/>
        <v>0</v>
      </c>
      <c r="FP533" s="4">
        <f t="shared" si="437"/>
        <v>0</v>
      </c>
      <c r="FQ533" s="4">
        <f t="shared" si="437"/>
        <v>0</v>
      </c>
      <c r="FR533" s="4">
        <f t="shared" si="437"/>
        <v>0</v>
      </c>
      <c r="FS533" s="4">
        <f t="shared" ref="FS533:GX533" si="438">FS585</f>
        <v>0</v>
      </c>
      <c r="FT533" s="4">
        <f t="shared" si="438"/>
        <v>0</v>
      </c>
      <c r="FU533" s="4">
        <f t="shared" si="438"/>
        <v>0</v>
      </c>
      <c r="FV533" s="4">
        <f t="shared" si="438"/>
        <v>0</v>
      </c>
      <c r="FW533" s="4">
        <f t="shared" si="438"/>
        <v>0</v>
      </c>
      <c r="FX533" s="4">
        <f t="shared" si="438"/>
        <v>0</v>
      </c>
      <c r="FY533" s="4">
        <f t="shared" si="438"/>
        <v>0</v>
      </c>
      <c r="FZ533" s="4">
        <f t="shared" si="438"/>
        <v>0</v>
      </c>
      <c r="GA533" s="4">
        <f t="shared" si="438"/>
        <v>0</v>
      </c>
      <c r="GB533" s="4">
        <f t="shared" si="438"/>
        <v>0</v>
      </c>
      <c r="GC533" s="4">
        <f t="shared" si="438"/>
        <v>0</v>
      </c>
      <c r="GD533" s="4">
        <f t="shared" si="438"/>
        <v>0</v>
      </c>
      <c r="GE533" s="4">
        <f t="shared" si="438"/>
        <v>0</v>
      </c>
      <c r="GF533" s="4">
        <f t="shared" si="438"/>
        <v>0</v>
      </c>
      <c r="GG533" s="4">
        <f t="shared" si="438"/>
        <v>0</v>
      </c>
      <c r="GH533" s="4">
        <f t="shared" si="438"/>
        <v>0</v>
      </c>
      <c r="GI533" s="4">
        <f t="shared" si="438"/>
        <v>0</v>
      </c>
      <c r="GJ533" s="4">
        <f t="shared" si="438"/>
        <v>0</v>
      </c>
      <c r="GK533" s="4">
        <f t="shared" si="438"/>
        <v>0</v>
      </c>
      <c r="GL533" s="4">
        <f t="shared" si="438"/>
        <v>0</v>
      </c>
      <c r="GM533" s="4">
        <f t="shared" si="438"/>
        <v>0</v>
      </c>
      <c r="GN533" s="4">
        <f t="shared" si="438"/>
        <v>0</v>
      </c>
      <c r="GO533" s="4">
        <f t="shared" si="438"/>
        <v>0</v>
      </c>
      <c r="GP533" s="4">
        <f t="shared" si="438"/>
        <v>0</v>
      </c>
      <c r="GQ533" s="4">
        <f t="shared" si="438"/>
        <v>0</v>
      </c>
      <c r="GR533" s="4">
        <f t="shared" si="438"/>
        <v>0</v>
      </c>
      <c r="GS533" s="4">
        <f t="shared" si="438"/>
        <v>0</v>
      </c>
      <c r="GT533" s="4">
        <f t="shared" si="438"/>
        <v>0</v>
      </c>
      <c r="GU533" s="4">
        <f t="shared" si="438"/>
        <v>0</v>
      </c>
      <c r="GV533" s="4">
        <f t="shared" si="438"/>
        <v>0</v>
      </c>
      <c r="GW533" s="4">
        <f t="shared" si="438"/>
        <v>0</v>
      </c>
      <c r="GX533" s="4">
        <f t="shared" si="438"/>
        <v>0</v>
      </c>
    </row>
    <row r="535" spans="1:255" x14ac:dyDescent="0.2">
      <c r="A535" s="2">
        <v>17</v>
      </c>
      <c r="B535" s="2">
        <v>1</v>
      </c>
      <c r="C535" s="2">
        <f>ROW(SmtRes!A430)</f>
        <v>430</v>
      </c>
      <c r="D535" s="2">
        <f>ROW(EtalonRes!A434)</f>
        <v>434</v>
      </c>
      <c r="E535" s="2" t="s">
        <v>322</v>
      </c>
      <c r="F535" s="2" t="s">
        <v>144</v>
      </c>
      <c r="G535" s="2" t="s">
        <v>145</v>
      </c>
      <c r="H535" s="2" t="s">
        <v>146</v>
      </c>
      <c r="I535" s="2">
        <v>0</v>
      </c>
      <c r="J535" s="2">
        <v>0</v>
      </c>
      <c r="K535" s="2">
        <v>0</v>
      </c>
      <c r="L535" s="2">
        <v>0.16200000000000001</v>
      </c>
      <c r="M535" s="2">
        <v>0</v>
      </c>
      <c r="N535" s="2">
        <f t="shared" ref="N535:N582" si="439">ROUND(L535-M535,4)</f>
        <v>0.16200000000000001</v>
      </c>
      <c r="O535" s="2">
        <f t="shared" ref="O535:O582" si="440">ROUND(CP535,0)</f>
        <v>0</v>
      </c>
      <c r="P535" s="2">
        <f t="shared" ref="P535:P582" si="441">ROUND(CQ535*I535,0)</f>
        <v>0</v>
      </c>
      <c r="Q535" s="2">
        <f t="shared" ref="Q535:Q582" si="442">ROUND(CR535*I535,0)</f>
        <v>0</v>
      </c>
      <c r="R535" s="2">
        <f t="shared" ref="R535:R582" si="443">ROUND(CS535*I535,0)</f>
        <v>0</v>
      </c>
      <c r="S535" s="2">
        <f t="shared" ref="S535:S582" si="444">ROUND(CT535*I535,0)</f>
        <v>0</v>
      </c>
      <c r="T535" s="2">
        <f t="shared" ref="T535:T582" si="445">ROUND(CU535*I535,0)</f>
        <v>0</v>
      </c>
      <c r="U535" s="2">
        <f t="shared" ref="U535:U582" si="446">CV535*I535</f>
        <v>0</v>
      </c>
      <c r="V535" s="2">
        <f t="shared" ref="V535:V582" si="447">CW535*I535</f>
        <v>0</v>
      </c>
      <c r="W535" s="2">
        <f t="shared" ref="W535:W582" si="448">ROUND(CX535*I535,0)</f>
        <v>0</v>
      </c>
      <c r="X535" s="2">
        <f t="shared" ref="X535:X582" si="449">ROUND(CY535,0)</f>
        <v>0</v>
      </c>
      <c r="Y535" s="2">
        <f t="shared" ref="Y535:Y582" si="450">ROUND(CZ535,0)</f>
        <v>0</v>
      </c>
      <c r="Z535" s="2"/>
      <c r="AA535" s="2">
        <v>69726971</v>
      </c>
      <c r="AB535" s="2">
        <f t="shared" ref="AB535:AB582" si="451">ROUND((AC535+AD535+AF535),2)</f>
        <v>121.7</v>
      </c>
      <c r="AC535" s="2">
        <f>ROUND((ES535+(SUM(SmtRes!BC427:'SmtRes'!BC430)+SUM(EtalonRes!AL431:'EtalonRes'!AL434))),2)</f>
        <v>0</v>
      </c>
      <c r="AD535" s="2">
        <f t="shared" ref="AD535:AD552" si="452">ROUND((((ET535)-(EU535))+AE535),2)</f>
        <v>31.92</v>
      </c>
      <c r="AE535" s="2">
        <f t="shared" ref="AE535:AE552" si="453">ROUND((EU535),2)</f>
        <v>0</v>
      </c>
      <c r="AF535" s="2">
        <f t="shared" ref="AF535:AF552" si="454">ROUND((EV535),2)</f>
        <v>89.78</v>
      </c>
      <c r="AG535" s="2">
        <f t="shared" ref="AG535:AG582" si="455">ROUND((AP535),2)</f>
        <v>0</v>
      </c>
      <c r="AH535" s="2">
        <f t="shared" ref="AH535:AH552" si="456">(EW535)</f>
        <v>9.4700000000000006</v>
      </c>
      <c r="AI535" s="2">
        <f t="shared" ref="AI535:AI552" si="457">(EX535)</f>
        <v>0</v>
      </c>
      <c r="AJ535" s="2">
        <f t="shared" ref="AJ535:AJ582" si="458">(AS535)</f>
        <v>0</v>
      </c>
      <c r="AK535" s="2">
        <v>1135.98</v>
      </c>
      <c r="AL535" s="2">
        <v>1014.28</v>
      </c>
      <c r="AM535" s="2">
        <v>31.92</v>
      </c>
      <c r="AN535" s="2">
        <v>0</v>
      </c>
      <c r="AO535" s="2">
        <v>89.78</v>
      </c>
      <c r="AP535" s="2">
        <v>0</v>
      </c>
      <c r="AQ535" s="2">
        <v>9.4700000000000006</v>
      </c>
      <c r="AR535" s="2">
        <v>0</v>
      </c>
      <c r="AS535" s="2">
        <v>0</v>
      </c>
      <c r="AT535" s="2">
        <v>100</v>
      </c>
      <c r="AU535" s="2">
        <v>70</v>
      </c>
      <c r="AV535" s="2">
        <v>1</v>
      </c>
      <c r="AW535" s="2">
        <v>1</v>
      </c>
      <c r="AX535" s="2"/>
      <c r="AY535" s="2"/>
      <c r="AZ535" s="2">
        <v>1</v>
      </c>
      <c r="BA535" s="2">
        <v>1</v>
      </c>
      <c r="BB535" s="2">
        <v>1</v>
      </c>
      <c r="BC535" s="2">
        <v>1</v>
      </c>
      <c r="BD535" s="2" t="s">
        <v>3</v>
      </c>
      <c r="BE535" s="2" t="s">
        <v>3</v>
      </c>
      <c r="BF535" s="2" t="s">
        <v>3</v>
      </c>
      <c r="BG535" s="2" t="s">
        <v>3</v>
      </c>
      <c r="BH535" s="2">
        <v>0</v>
      </c>
      <c r="BI535" s="2">
        <v>1</v>
      </c>
      <c r="BJ535" s="2" t="s">
        <v>147</v>
      </c>
      <c r="BK535" s="2"/>
      <c r="BL535" s="2"/>
      <c r="BM535" s="2">
        <v>26001</v>
      </c>
      <c r="BN535" s="2">
        <v>0</v>
      </c>
      <c r="BO535" s="2" t="s">
        <v>3</v>
      </c>
      <c r="BP535" s="2">
        <v>0</v>
      </c>
      <c r="BQ535" s="2">
        <v>2</v>
      </c>
      <c r="BR535" s="2">
        <v>0</v>
      </c>
      <c r="BS535" s="2">
        <v>1</v>
      </c>
      <c r="BT535" s="2">
        <v>1</v>
      </c>
      <c r="BU535" s="2">
        <v>1</v>
      </c>
      <c r="BV535" s="2">
        <v>1</v>
      </c>
      <c r="BW535" s="2">
        <v>1</v>
      </c>
      <c r="BX535" s="2">
        <v>1</v>
      </c>
      <c r="BY535" s="2" t="s">
        <v>3</v>
      </c>
      <c r="BZ535" s="2">
        <v>100</v>
      </c>
      <c r="CA535" s="2">
        <v>70</v>
      </c>
      <c r="CB535" s="2" t="s">
        <v>3</v>
      </c>
      <c r="CC535" s="2"/>
      <c r="CD535" s="2"/>
      <c r="CE535" s="2">
        <v>0</v>
      </c>
      <c r="CF535" s="2">
        <v>0</v>
      </c>
      <c r="CG535" s="2">
        <v>0</v>
      </c>
      <c r="CH535" s="2">
        <v>43</v>
      </c>
      <c r="CI535" s="2">
        <v>0</v>
      </c>
      <c r="CJ535" s="2">
        <v>0</v>
      </c>
      <c r="CK535" s="2">
        <v>0</v>
      </c>
      <c r="CL535" s="2">
        <v>0</v>
      </c>
      <c r="CM535" s="2">
        <v>0</v>
      </c>
      <c r="CN535" s="2" t="s">
        <v>3</v>
      </c>
      <c r="CO535" s="2">
        <v>0</v>
      </c>
      <c r="CP535" s="2">
        <f t="shared" ref="CP535:CP582" si="459">(P535+Q535+S535)</f>
        <v>0</v>
      </c>
      <c r="CQ535" s="2">
        <f t="shared" ref="CQ535:CQ582" si="460">AC535*BC535</f>
        <v>0</v>
      </c>
      <c r="CR535" s="2">
        <f t="shared" ref="CR535:CR582" si="461">AD535*BB535</f>
        <v>31.92</v>
      </c>
      <c r="CS535" s="2">
        <f t="shared" ref="CS535:CS582" si="462">AE535*BS535</f>
        <v>0</v>
      </c>
      <c r="CT535" s="2">
        <f t="shared" ref="CT535:CT582" si="463">AF535*BA535</f>
        <v>89.78</v>
      </c>
      <c r="CU535" s="2">
        <f t="shared" ref="CU535:CU582" si="464">AG535</f>
        <v>0</v>
      </c>
      <c r="CV535" s="2">
        <f t="shared" ref="CV535:CV582" si="465">AH535</f>
        <v>9.4700000000000006</v>
      </c>
      <c r="CW535" s="2">
        <f t="shared" ref="CW535:CW582" si="466">AI535</f>
        <v>0</v>
      </c>
      <c r="CX535" s="2">
        <f t="shared" ref="CX535:CX582" si="467">AJ535</f>
        <v>0</v>
      </c>
      <c r="CY535" s="2">
        <f>(((S535+R535)*AT535)/100)</f>
        <v>0</v>
      </c>
      <c r="CZ535" s="2">
        <f>(((S535+R535)*AU535)/100)</f>
        <v>0</v>
      </c>
      <c r="DA535" s="2"/>
      <c r="DB535" s="2"/>
      <c r="DC535" s="2" t="s">
        <v>3</v>
      </c>
      <c r="DD535" s="2" t="s">
        <v>3</v>
      </c>
      <c r="DE535" s="2" t="s">
        <v>3</v>
      </c>
      <c r="DF535" s="2" t="s">
        <v>3</v>
      </c>
      <c r="DG535" s="2" t="s">
        <v>3</v>
      </c>
      <c r="DH535" s="2" t="s">
        <v>3</v>
      </c>
      <c r="DI535" s="2" t="s">
        <v>3</v>
      </c>
      <c r="DJ535" s="2" t="s">
        <v>3</v>
      </c>
      <c r="DK535" s="2" t="s">
        <v>3</v>
      </c>
      <c r="DL535" s="2" t="s">
        <v>3</v>
      </c>
      <c r="DM535" s="2" t="s">
        <v>3</v>
      </c>
      <c r="DN535" s="2">
        <v>0</v>
      </c>
      <c r="DO535" s="2">
        <v>0</v>
      </c>
      <c r="DP535" s="2">
        <v>1</v>
      </c>
      <c r="DQ535" s="2">
        <v>1</v>
      </c>
      <c r="DR535" s="2"/>
      <c r="DS535" s="2"/>
      <c r="DT535" s="2"/>
      <c r="DU535" s="2">
        <v>1013</v>
      </c>
      <c r="DV535" s="2" t="s">
        <v>146</v>
      </c>
      <c r="DW535" s="2" t="s">
        <v>146</v>
      </c>
      <c r="DX535" s="2">
        <v>1</v>
      </c>
      <c r="DY535" s="2"/>
      <c r="DZ535" s="2" t="s">
        <v>3</v>
      </c>
      <c r="EA535" s="2" t="s">
        <v>3</v>
      </c>
      <c r="EB535" s="2" t="s">
        <v>3</v>
      </c>
      <c r="EC535" s="2" t="s">
        <v>3</v>
      </c>
      <c r="ED535" s="2"/>
      <c r="EE535" s="2">
        <v>54329004</v>
      </c>
      <c r="EF535" s="2">
        <v>2</v>
      </c>
      <c r="EG535" s="2" t="s">
        <v>21</v>
      </c>
      <c r="EH535" s="2">
        <v>0</v>
      </c>
      <c r="EI535" s="2" t="s">
        <v>3</v>
      </c>
      <c r="EJ535" s="2">
        <v>1</v>
      </c>
      <c r="EK535" s="2">
        <v>26001</v>
      </c>
      <c r="EL535" s="2" t="s">
        <v>148</v>
      </c>
      <c r="EM535" s="2" t="s">
        <v>149</v>
      </c>
      <c r="EN535" s="2"/>
      <c r="EO535" s="2" t="s">
        <v>3</v>
      </c>
      <c r="EP535" s="2"/>
      <c r="EQ535" s="2">
        <v>1441792</v>
      </c>
      <c r="ER535" s="2">
        <v>1135.98</v>
      </c>
      <c r="ES535" s="2">
        <v>1014.28</v>
      </c>
      <c r="ET535" s="2">
        <v>31.92</v>
      </c>
      <c r="EU535" s="2">
        <v>0</v>
      </c>
      <c r="EV535" s="2">
        <v>89.78</v>
      </c>
      <c r="EW535" s="2">
        <v>9.4700000000000006</v>
      </c>
      <c r="EX535" s="2">
        <v>0</v>
      </c>
      <c r="EY535" s="2">
        <v>1</v>
      </c>
      <c r="EZ535" s="2"/>
      <c r="FA535" s="2"/>
      <c r="FB535" s="2"/>
      <c r="FC535" s="2"/>
      <c r="FD535" s="2"/>
      <c r="FE535" s="2"/>
      <c r="FF535" s="2"/>
      <c r="FG535" s="2"/>
      <c r="FH535" s="2"/>
      <c r="FI535" s="2"/>
      <c r="FJ535" s="2"/>
      <c r="FK535" s="2"/>
      <c r="FL535" s="2"/>
      <c r="FM535" s="2"/>
      <c r="FN535" s="2"/>
      <c r="FO535" s="2"/>
      <c r="FP535" s="2"/>
      <c r="FQ535" s="2">
        <v>0</v>
      </c>
      <c r="FR535" s="2">
        <f t="shared" ref="FR535:FR582" si="468">ROUND(IF(BI535=3,GM535,0),0)</f>
        <v>0</v>
      </c>
      <c r="FS535" s="2">
        <v>0</v>
      </c>
      <c r="FT535" s="2"/>
      <c r="FU535" s="2"/>
      <c r="FV535" s="2"/>
      <c r="FW535" s="2"/>
      <c r="FX535" s="2">
        <v>100</v>
      </c>
      <c r="FY535" s="2">
        <v>70</v>
      </c>
      <c r="FZ535" s="2"/>
      <c r="GA535" s="2" t="s">
        <v>3</v>
      </c>
      <c r="GB535" s="2"/>
      <c r="GC535" s="2"/>
      <c r="GD535" s="2">
        <v>1</v>
      </c>
      <c r="GE535" s="2"/>
      <c r="GF535" s="2">
        <v>709320199</v>
      </c>
      <c r="GG535" s="2">
        <v>2</v>
      </c>
      <c r="GH535" s="2">
        <v>1</v>
      </c>
      <c r="GI535" s="2">
        <v>-2</v>
      </c>
      <c r="GJ535" s="2">
        <v>0</v>
      </c>
      <c r="GK535" s="2">
        <v>0</v>
      </c>
      <c r="GL535" s="2">
        <f t="shared" ref="GL535:GL582" si="469">ROUND(IF(AND(BH535=3,BI535=3,FS535&lt;&gt;0),P535,0),0)</f>
        <v>0</v>
      </c>
      <c r="GM535" s="2">
        <f t="shared" ref="GM535:GM582" si="470">ROUND(O535+X535+Y535,0)+GX535</f>
        <v>0</v>
      </c>
      <c r="GN535" s="2">
        <f t="shared" ref="GN535:GN582" si="471">IF(OR(BI535=0,BI535=1),GM535-GX535,0)</f>
        <v>0</v>
      </c>
      <c r="GO535" s="2">
        <f t="shared" ref="GO535:GO582" si="472">IF(BI535=2,GM535-GX535,0)</f>
        <v>0</v>
      </c>
      <c r="GP535" s="2">
        <f t="shared" ref="GP535:GP582" si="473">IF(BI535=4,GM535-GX535,0)</f>
        <v>0</v>
      </c>
      <c r="GQ535" s="2"/>
      <c r="GR535" s="2">
        <v>0</v>
      </c>
      <c r="GS535" s="2">
        <v>3</v>
      </c>
      <c r="GT535" s="2">
        <v>0</v>
      </c>
      <c r="GU535" s="2" t="s">
        <v>3</v>
      </c>
      <c r="GV535" s="2">
        <f t="shared" ref="GV535:GV552" si="474">ROUND((GT535),2)</f>
        <v>0</v>
      </c>
      <c r="GW535" s="2">
        <v>1</v>
      </c>
      <c r="GX535" s="2">
        <f t="shared" ref="GX535:GX582" si="475">ROUND(HC535*I535,0)</f>
        <v>0</v>
      </c>
      <c r="GY535" s="2"/>
      <c r="GZ535" s="2"/>
      <c r="HA535" s="2">
        <v>0</v>
      </c>
      <c r="HB535" s="2">
        <v>0</v>
      </c>
      <c r="HC535" s="2">
        <f t="shared" ref="HC535:HC582" si="476">GV535*GW535</f>
        <v>0</v>
      </c>
      <c r="HD535" s="2"/>
      <c r="HE535" s="2" t="s">
        <v>3</v>
      </c>
      <c r="HF535" s="2" t="s">
        <v>3</v>
      </c>
      <c r="HG535" s="2"/>
      <c r="HH535" s="2"/>
      <c r="HI535" s="2"/>
      <c r="HJ535" s="2"/>
      <c r="HK535" s="2"/>
      <c r="HL535" s="2"/>
      <c r="HM535" s="2" t="s">
        <v>3</v>
      </c>
      <c r="HN535" s="2" t="s">
        <v>150</v>
      </c>
      <c r="HO535" s="2" t="s">
        <v>151</v>
      </c>
      <c r="HP535" s="2" t="s">
        <v>148</v>
      </c>
      <c r="HQ535" s="2" t="s">
        <v>148</v>
      </c>
      <c r="HR535" s="2"/>
      <c r="HS535" s="2"/>
      <c r="HT535" s="2"/>
      <c r="HU535" s="2"/>
      <c r="HV535" s="2"/>
      <c r="HW535" s="2"/>
      <c r="HX535" s="2"/>
      <c r="HY535" s="2"/>
      <c r="HZ535" s="2"/>
      <c r="IA535" s="2"/>
      <c r="IB535" s="2"/>
      <c r="IC535" s="2"/>
      <c r="ID535" s="2"/>
      <c r="IE535" s="2"/>
      <c r="IF535" s="2"/>
      <c r="IG535" s="2"/>
      <c r="IH535" s="2"/>
      <c r="II535" s="2"/>
      <c r="IJ535" s="2"/>
      <c r="IK535" s="2">
        <v>0</v>
      </c>
      <c r="IL535" s="2"/>
      <c r="IM535" s="2"/>
      <c r="IN535" s="2"/>
      <c r="IO535" s="2"/>
      <c r="IP535" s="2"/>
      <c r="IQ535" s="2"/>
      <c r="IR535" s="2"/>
      <c r="IS535" s="2"/>
      <c r="IT535" s="2"/>
      <c r="IU535" s="2"/>
    </row>
    <row r="536" spans="1:255" x14ac:dyDescent="0.2">
      <c r="A536">
        <v>17</v>
      </c>
      <c r="B536">
        <v>1</v>
      </c>
      <c r="C536">
        <f>ROW(SmtRes!A434)</f>
        <v>434</v>
      </c>
      <c r="D536">
        <f>ROW(EtalonRes!A438)</f>
        <v>438</v>
      </c>
      <c r="E536" t="s">
        <v>322</v>
      </c>
      <c r="F536" t="s">
        <v>144</v>
      </c>
      <c r="G536" t="s">
        <v>145</v>
      </c>
      <c r="H536" t="s">
        <v>146</v>
      </c>
      <c r="I536">
        <v>0</v>
      </c>
      <c r="J536">
        <v>0</v>
      </c>
      <c r="K536">
        <v>0</v>
      </c>
      <c r="L536">
        <v>0.16200000000000001</v>
      </c>
      <c r="M536">
        <v>0</v>
      </c>
      <c r="N536">
        <f t="shared" si="439"/>
        <v>0.16200000000000001</v>
      </c>
      <c r="O536">
        <f t="shared" si="440"/>
        <v>0</v>
      </c>
      <c r="P536">
        <f t="shared" si="441"/>
        <v>0</v>
      </c>
      <c r="Q536">
        <f t="shared" si="442"/>
        <v>0</v>
      </c>
      <c r="R536">
        <f t="shared" si="443"/>
        <v>0</v>
      </c>
      <c r="S536">
        <f t="shared" si="444"/>
        <v>0</v>
      </c>
      <c r="T536">
        <f t="shared" si="445"/>
        <v>0</v>
      </c>
      <c r="U536">
        <f t="shared" si="446"/>
        <v>0</v>
      </c>
      <c r="V536">
        <f t="shared" si="447"/>
        <v>0</v>
      </c>
      <c r="W536">
        <f t="shared" si="448"/>
        <v>0</v>
      </c>
      <c r="X536">
        <f t="shared" si="449"/>
        <v>0</v>
      </c>
      <c r="Y536">
        <f t="shared" si="450"/>
        <v>0</v>
      </c>
      <c r="AA536">
        <v>69726884</v>
      </c>
      <c r="AB536">
        <f t="shared" si="451"/>
        <v>121.7</v>
      </c>
      <c r="AC536">
        <f>ROUND((ES536+(SUM(SmtRes!BC431:'SmtRes'!BC434)+SUM(EtalonRes!AL435:'EtalonRes'!AL438))),2)</f>
        <v>0</v>
      </c>
      <c r="AD536">
        <f t="shared" si="452"/>
        <v>31.92</v>
      </c>
      <c r="AE536">
        <f t="shared" si="453"/>
        <v>0</v>
      </c>
      <c r="AF536">
        <f t="shared" si="454"/>
        <v>89.78</v>
      </c>
      <c r="AG536">
        <f t="shared" si="455"/>
        <v>0</v>
      </c>
      <c r="AH536">
        <f t="shared" si="456"/>
        <v>9.4700000000000006</v>
      </c>
      <c r="AI536">
        <f t="shared" si="457"/>
        <v>0</v>
      </c>
      <c r="AJ536">
        <f t="shared" si="458"/>
        <v>0</v>
      </c>
      <c r="AK536">
        <v>1135.98</v>
      </c>
      <c r="AL536">
        <v>1014.28</v>
      </c>
      <c r="AM536">
        <v>31.92</v>
      </c>
      <c r="AN536">
        <v>0</v>
      </c>
      <c r="AO536">
        <v>89.78</v>
      </c>
      <c r="AP536">
        <v>0</v>
      </c>
      <c r="AQ536">
        <v>9.4700000000000006</v>
      </c>
      <c r="AR536">
        <v>0</v>
      </c>
      <c r="AS536">
        <v>0</v>
      </c>
      <c r="AT536">
        <v>95</v>
      </c>
      <c r="AU536">
        <v>60</v>
      </c>
      <c r="AV536">
        <v>1</v>
      </c>
      <c r="AW536">
        <v>1</v>
      </c>
      <c r="AZ536">
        <v>1</v>
      </c>
      <c r="BA536">
        <v>25.6</v>
      </c>
      <c r="BB536">
        <v>9.3000000000000007</v>
      </c>
      <c r="BC536">
        <v>7.56</v>
      </c>
      <c r="BD536" t="s">
        <v>3</v>
      </c>
      <c r="BE536" t="s">
        <v>3</v>
      </c>
      <c r="BF536" t="s">
        <v>3</v>
      </c>
      <c r="BG536" t="s">
        <v>3</v>
      </c>
      <c r="BH536">
        <v>0</v>
      </c>
      <c r="BI536">
        <v>1</v>
      </c>
      <c r="BJ536" t="s">
        <v>147</v>
      </c>
      <c r="BM536">
        <v>26001</v>
      </c>
      <c r="BN536">
        <v>0</v>
      </c>
      <c r="BO536" t="s">
        <v>144</v>
      </c>
      <c r="BP536">
        <v>1</v>
      </c>
      <c r="BQ536">
        <v>2</v>
      </c>
      <c r="BR536">
        <v>0</v>
      </c>
      <c r="BS536">
        <v>19.8</v>
      </c>
      <c r="BT536">
        <v>1</v>
      </c>
      <c r="BU536">
        <v>1</v>
      </c>
      <c r="BV536">
        <v>1</v>
      </c>
      <c r="BW536">
        <v>1</v>
      </c>
      <c r="BX536">
        <v>1</v>
      </c>
      <c r="BY536" t="s">
        <v>3</v>
      </c>
      <c r="BZ536">
        <v>95</v>
      </c>
      <c r="CA536">
        <v>60</v>
      </c>
      <c r="CB536" t="s">
        <v>3</v>
      </c>
      <c r="CE536">
        <v>0</v>
      </c>
      <c r="CF536">
        <v>0</v>
      </c>
      <c r="CG536">
        <v>0</v>
      </c>
      <c r="CH536">
        <v>43</v>
      </c>
      <c r="CI536">
        <v>0</v>
      </c>
      <c r="CJ536">
        <v>0</v>
      </c>
      <c r="CK536">
        <v>0</v>
      </c>
      <c r="CL536">
        <v>0</v>
      </c>
      <c r="CM536">
        <v>0</v>
      </c>
      <c r="CN536" t="s">
        <v>3</v>
      </c>
      <c r="CO536">
        <v>0</v>
      </c>
      <c r="CP536">
        <f t="shared" si="459"/>
        <v>0</v>
      </c>
      <c r="CQ536">
        <f t="shared" si="460"/>
        <v>0</v>
      </c>
      <c r="CR536">
        <f t="shared" si="461"/>
        <v>296.85600000000005</v>
      </c>
      <c r="CS536">
        <f t="shared" si="462"/>
        <v>0</v>
      </c>
      <c r="CT536">
        <f t="shared" si="463"/>
        <v>2298.3679999999999</v>
      </c>
      <c r="CU536">
        <f t="shared" si="464"/>
        <v>0</v>
      </c>
      <c r="CV536">
        <f t="shared" si="465"/>
        <v>9.4700000000000006</v>
      </c>
      <c r="CW536">
        <f t="shared" si="466"/>
        <v>0</v>
      </c>
      <c r="CX536">
        <f t="shared" si="467"/>
        <v>0</v>
      </c>
      <c r="CY536">
        <f>(S536+R536)*(BZ536/100)</f>
        <v>0</v>
      </c>
      <c r="CZ536">
        <f>(S536+R536)*(CA536/100)</f>
        <v>0</v>
      </c>
      <c r="DC536" t="s">
        <v>3</v>
      </c>
      <c r="DD536" t="s">
        <v>3</v>
      </c>
      <c r="DE536" t="s">
        <v>3</v>
      </c>
      <c r="DF536" t="s">
        <v>3</v>
      </c>
      <c r="DG536" t="s">
        <v>3</v>
      </c>
      <c r="DH536" t="s">
        <v>3</v>
      </c>
      <c r="DI536" t="s">
        <v>3</v>
      </c>
      <c r="DJ536" t="s">
        <v>3</v>
      </c>
      <c r="DK536" t="s">
        <v>3</v>
      </c>
      <c r="DL536" t="s">
        <v>3</v>
      </c>
      <c r="DM536" t="s">
        <v>3</v>
      </c>
      <c r="DN536">
        <v>100</v>
      </c>
      <c r="DO536">
        <v>70</v>
      </c>
      <c r="DP536">
        <v>1</v>
      </c>
      <c r="DQ536">
        <v>1</v>
      </c>
      <c r="DU536">
        <v>1013</v>
      </c>
      <c r="DV536" t="s">
        <v>146</v>
      </c>
      <c r="DW536" t="s">
        <v>146</v>
      </c>
      <c r="DX536">
        <v>1</v>
      </c>
      <c r="DZ536" t="s">
        <v>3</v>
      </c>
      <c r="EA536" t="s">
        <v>3</v>
      </c>
      <c r="EB536" t="s">
        <v>3</v>
      </c>
      <c r="EC536" t="s">
        <v>3</v>
      </c>
      <c r="EE536">
        <v>54329004</v>
      </c>
      <c r="EF536">
        <v>2</v>
      </c>
      <c r="EG536" t="s">
        <v>21</v>
      </c>
      <c r="EH536">
        <v>0</v>
      </c>
      <c r="EI536" t="s">
        <v>3</v>
      </c>
      <c r="EJ536">
        <v>1</v>
      </c>
      <c r="EK536">
        <v>26001</v>
      </c>
      <c r="EL536" t="s">
        <v>148</v>
      </c>
      <c r="EM536" t="s">
        <v>149</v>
      </c>
      <c r="EO536" t="s">
        <v>3</v>
      </c>
      <c r="EQ536">
        <v>1441792</v>
      </c>
      <c r="ER536">
        <v>1135.98</v>
      </c>
      <c r="ES536">
        <v>1014.28</v>
      </c>
      <c r="ET536">
        <v>31.92</v>
      </c>
      <c r="EU536">
        <v>0</v>
      </c>
      <c r="EV536">
        <v>89.78</v>
      </c>
      <c r="EW536">
        <v>9.4700000000000006</v>
      </c>
      <c r="EX536">
        <v>0</v>
      </c>
      <c r="EY536">
        <v>1</v>
      </c>
      <c r="FQ536">
        <v>0</v>
      </c>
      <c r="FR536">
        <f t="shared" si="468"/>
        <v>0</v>
      </c>
      <c r="FS536">
        <v>0</v>
      </c>
      <c r="FX536">
        <v>100</v>
      </c>
      <c r="FY536">
        <v>70</v>
      </c>
      <c r="GA536" t="s">
        <v>3</v>
      </c>
      <c r="GD536">
        <v>1</v>
      </c>
      <c r="GF536">
        <v>709320199</v>
      </c>
      <c r="GG536">
        <v>2</v>
      </c>
      <c r="GH536">
        <v>1</v>
      </c>
      <c r="GI536">
        <v>2</v>
      </c>
      <c r="GJ536">
        <v>0</v>
      </c>
      <c r="GK536">
        <v>0</v>
      </c>
      <c r="GL536">
        <f t="shared" si="469"/>
        <v>0</v>
      </c>
      <c r="GM536">
        <f t="shared" si="470"/>
        <v>0</v>
      </c>
      <c r="GN536">
        <f t="shared" si="471"/>
        <v>0</v>
      </c>
      <c r="GO536">
        <f t="shared" si="472"/>
        <v>0</v>
      </c>
      <c r="GP536">
        <f t="shared" si="473"/>
        <v>0</v>
      </c>
      <c r="GR536">
        <v>0</v>
      </c>
      <c r="GS536">
        <v>3</v>
      </c>
      <c r="GT536">
        <v>0</v>
      </c>
      <c r="GU536" t="s">
        <v>3</v>
      </c>
      <c r="GV536">
        <f t="shared" si="474"/>
        <v>0</v>
      </c>
      <c r="GW536">
        <v>1008.11</v>
      </c>
      <c r="GX536">
        <f t="shared" si="475"/>
        <v>0</v>
      </c>
      <c r="HA536">
        <v>0</v>
      </c>
      <c r="HB536">
        <v>0</v>
      </c>
      <c r="HC536">
        <f t="shared" si="476"/>
        <v>0</v>
      </c>
      <c r="HE536" t="s">
        <v>3</v>
      </c>
      <c r="HF536" t="s">
        <v>3</v>
      </c>
      <c r="HM536" t="s">
        <v>3</v>
      </c>
      <c r="HN536" t="s">
        <v>150</v>
      </c>
      <c r="HO536" t="s">
        <v>151</v>
      </c>
      <c r="HP536" t="s">
        <v>148</v>
      </c>
      <c r="HQ536" t="s">
        <v>148</v>
      </c>
      <c r="IK536">
        <v>0</v>
      </c>
    </row>
    <row r="537" spans="1:255" x14ac:dyDescent="0.2">
      <c r="A537" s="2">
        <v>18</v>
      </c>
      <c r="B537" s="2">
        <v>1</v>
      </c>
      <c r="C537" s="2">
        <v>430</v>
      </c>
      <c r="D537" s="2"/>
      <c r="E537" s="2" t="s">
        <v>323</v>
      </c>
      <c r="F537" s="2" t="s">
        <v>153</v>
      </c>
      <c r="G537" s="2" t="s">
        <v>154</v>
      </c>
      <c r="H537" s="2" t="s">
        <v>40</v>
      </c>
      <c r="I537" s="2">
        <f>I535*J537</f>
        <v>0</v>
      </c>
      <c r="J537" s="2">
        <v>1.02</v>
      </c>
      <c r="K537" s="2">
        <v>1.02</v>
      </c>
      <c r="L537" s="2">
        <v>0.16524</v>
      </c>
      <c r="M537" s="2">
        <v>0</v>
      </c>
      <c r="N537" s="2">
        <f t="shared" si="439"/>
        <v>0.16520000000000001</v>
      </c>
      <c r="O537" s="2">
        <f t="shared" si="440"/>
        <v>0</v>
      </c>
      <c r="P537" s="2">
        <f t="shared" si="441"/>
        <v>0</v>
      </c>
      <c r="Q537" s="2">
        <f t="shared" si="442"/>
        <v>0</v>
      </c>
      <c r="R537" s="2">
        <f t="shared" si="443"/>
        <v>0</v>
      </c>
      <c r="S537" s="2">
        <f t="shared" si="444"/>
        <v>0</v>
      </c>
      <c r="T537" s="2">
        <f t="shared" si="445"/>
        <v>0</v>
      </c>
      <c r="U537" s="2">
        <f t="shared" si="446"/>
        <v>0</v>
      </c>
      <c r="V537" s="2">
        <f t="shared" si="447"/>
        <v>0</v>
      </c>
      <c r="W537" s="2">
        <f t="shared" si="448"/>
        <v>0</v>
      </c>
      <c r="X537" s="2">
        <f t="shared" si="449"/>
        <v>0</v>
      </c>
      <c r="Y537" s="2">
        <f t="shared" si="450"/>
        <v>0</v>
      </c>
      <c r="Z537" s="2"/>
      <c r="AA537" s="2">
        <v>69726971</v>
      </c>
      <c r="AB537" s="2">
        <f t="shared" si="451"/>
        <v>672.09</v>
      </c>
      <c r="AC537" s="2">
        <f>ROUND((ES537),2)</f>
        <v>672.09</v>
      </c>
      <c r="AD537" s="2">
        <f t="shared" si="452"/>
        <v>0</v>
      </c>
      <c r="AE537" s="2">
        <f t="shared" si="453"/>
        <v>0</v>
      </c>
      <c r="AF537" s="2">
        <f t="shared" si="454"/>
        <v>0</v>
      </c>
      <c r="AG537" s="2">
        <f t="shared" si="455"/>
        <v>0</v>
      </c>
      <c r="AH537" s="2">
        <f t="shared" si="456"/>
        <v>0</v>
      </c>
      <c r="AI537" s="2">
        <f t="shared" si="457"/>
        <v>0</v>
      </c>
      <c r="AJ537" s="2">
        <f t="shared" si="458"/>
        <v>25.65</v>
      </c>
      <c r="AK537" s="2">
        <v>672.09</v>
      </c>
      <c r="AL537" s="2">
        <v>672.09</v>
      </c>
      <c r="AM537" s="2">
        <v>0</v>
      </c>
      <c r="AN537" s="2">
        <v>0</v>
      </c>
      <c r="AO537" s="2">
        <v>0</v>
      </c>
      <c r="AP537" s="2">
        <v>0</v>
      </c>
      <c r="AQ537" s="2">
        <v>0</v>
      </c>
      <c r="AR537" s="2">
        <v>0</v>
      </c>
      <c r="AS537" s="2">
        <v>25.65</v>
      </c>
      <c r="AT537" s="2">
        <v>0</v>
      </c>
      <c r="AU537" s="2">
        <v>0</v>
      </c>
      <c r="AV537" s="2">
        <v>1</v>
      </c>
      <c r="AW537" s="2">
        <v>1</v>
      </c>
      <c r="AX537" s="2"/>
      <c r="AY537" s="2"/>
      <c r="AZ537" s="2">
        <v>1</v>
      </c>
      <c r="BA537" s="2">
        <v>1</v>
      </c>
      <c r="BB537" s="2">
        <v>1</v>
      </c>
      <c r="BC537" s="2">
        <v>1</v>
      </c>
      <c r="BD537" s="2" t="s">
        <v>3</v>
      </c>
      <c r="BE537" s="2" t="s">
        <v>3</v>
      </c>
      <c r="BF537" s="2" t="s">
        <v>3</v>
      </c>
      <c r="BG537" s="2" t="s">
        <v>3</v>
      </c>
      <c r="BH537" s="2">
        <v>3</v>
      </c>
      <c r="BI537" s="2">
        <v>1</v>
      </c>
      <c r="BJ537" s="2" t="s">
        <v>155</v>
      </c>
      <c r="BK537" s="2"/>
      <c r="BL537" s="2"/>
      <c r="BM537" s="2">
        <v>500001</v>
      </c>
      <c r="BN537" s="2">
        <v>0</v>
      </c>
      <c r="BO537" s="2" t="s">
        <v>3</v>
      </c>
      <c r="BP537" s="2">
        <v>0</v>
      </c>
      <c r="BQ537" s="2">
        <v>8</v>
      </c>
      <c r="BR537" s="2">
        <v>0</v>
      </c>
      <c r="BS537" s="2">
        <v>1</v>
      </c>
      <c r="BT537" s="2">
        <v>1</v>
      </c>
      <c r="BU537" s="2">
        <v>1</v>
      </c>
      <c r="BV537" s="2">
        <v>1</v>
      </c>
      <c r="BW537" s="2">
        <v>1</v>
      </c>
      <c r="BX537" s="2">
        <v>1</v>
      </c>
      <c r="BY537" s="2" t="s">
        <v>3</v>
      </c>
      <c r="BZ537" s="2">
        <v>0</v>
      </c>
      <c r="CA537" s="2">
        <v>0</v>
      </c>
      <c r="CB537" s="2" t="s">
        <v>3</v>
      </c>
      <c r="CC537" s="2"/>
      <c r="CD537" s="2"/>
      <c r="CE537" s="2">
        <v>0</v>
      </c>
      <c r="CF537" s="2">
        <v>0</v>
      </c>
      <c r="CG537" s="2">
        <v>0</v>
      </c>
      <c r="CH537" s="2">
        <v>43</v>
      </c>
      <c r="CI537" s="2">
        <v>1</v>
      </c>
      <c r="CJ537" s="2">
        <v>0</v>
      </c>
      <c r="CK537" s="2">
        <v>0</v>
      </c>
      <c r="CL537" s="2">
        <v>0</v>
      </c>
      <c r="CM537" s="2">
        <v>0</v>
      </c>
      <c r="CN537" s="2" t="s">
        <v>3</v>
      </c>
      <c r="CO537" s="2">
        <v>0</v>
      </c>
      <c r="CP537" s="2">
        <f t="shared" si="459"/>
        <v>0</v>
      </c>
      <c r="CQ537" s="2">
        <f t="shared" si="460"/>
        <v>672.09</v>
      </c>
      <c r="CR537" s="2">
        <f t="shared" si="461"/>
        <v>0</v>
      </c>
      <c r="CS537" s="2">
        <f t="shared" si="462"/>
        <v>0</v>
      </c>
      <c r="CT537" s="2">
        <f t="shared" si="463"/>
        <v>0</v>
      </c>
      <c r="CU537" s="2">
        <f t="shared" si="464"/>
        <v>0</v>
      </c>
      <c r="CV537" s="2">
        <f t="shared" si="465"/>
        <v>0</v>
      </c>
      <c r="CW537" s="2">
        <f t="shared" si="466"/>
        <v>0</v>
      </c>
      <c r="CX537" s="2">
        <f t="shared" si="467"/>
        <v>25.65</v>
      </c>
      <c r="CY537" s="2">
        <f>(((S537+R537)*AT537)/100)</f>
        <v>0</v>
      </c>
      <c r="CZ537" s="2">
        <f>(((S537+R537)*AU537)/100)</f>
        <v>0</v>
      </c>
      <c r="DA537" s="2"/>
      <c r="DB537" s="2"/>
      <c r="DC537" s="2" t="s">
        <v>3</v>
      </c>
      <c r="DD537" s="2" t="s">
        <v>3</v>
      </c>
      <c r="DE537" s="2" t="s">
        <v>3</v>
      </c>
      <c r="DF537" s="2" t="s">
        <v>3</v>
      </c>
      <c r="DG537" s="2" t="s">
        <v>3</v>
      </c>
      <c r="DH537" s="2" t="s">
        <v>3</v>
      </c>
      <c r="DI537" s="2" t="s">
        <v>3</v>
      </c>
      <c r="DJ537" s="2" t="s">
        <v>3</v>
      </c>
      <c r="DK537" s="2" t="s">
        <v>3</v>
      </c>
      <c r="DL537" s="2" t="s">
        <v>3</v>
      </c>
      <c r="DM537" s="2" t="s">
        <v>3</v>
      </c>
      <c r="DN537" s="2">
        <v>0</v>
      </c>
      <c r="DO537" s="2">
        <v>0</v>
      </c>
      <c r="DP537" s="2">
        <v>1</v>
      </c>
      <c r="DQ537" s="2">
        <v>1</v>
      </c>
      <c r="DR537" s="2"/>
      <c r="DS537" s="2"/>
      <c r="DT537" s="2"/>
      <c r="DU537" s="2">
        <v>1007</v>
      </c>
      <c r="DV537" s="2" t="s">
        <v>40</v>
      </c>
      <c r="DW537" s="2" t="s">
        <v>40</v>
      </c>
      <c r="DX537" s="2">
        <v>1</v>
      </c>
      <c r="DY537" s="2"/>
      <c r="DZ537" s="2" t="s">
        <v>3</v>
      </c>
      <c r="EA537" s="2" t="s">
        <v>3</v>
      </c>
      <c r="EB537" s="2" t="s">
        <v>3</v>
      </c>
      <c r="EC537" s="2" t="s">
        <v>3</v>
      </c>
      <c r="ED537" s="2"/>
      <c r="EE537" s="2">
        <v>54328897</v>
      </c>
      <c r="EF537" s="2">
        <v>8</v>
      </c>
      <c r="EG537" s="2" t="s">
        <v>31</v>
      </c>
      <c r="EH537" s="2">
        <v>0</v>
      </c>
      <c r="EI537" s="2" t="s">
        <v>3</v>
      </c>
      <c r="EJ537" s="2">
        <v>1</v>
      </c>
      <c r="EK537" s="2">
        <v>500001</v>
      </c>
      <c r="EL537" s="2" t="s">
        <v>32</v>
      </c>
      <c r="EM537" s="2" t="s">
        <v>33</v>
      </c>
      <c r="EN537" s="2"/>
      <c r="EO537" s="2" t="s">
        <v>3</v>
      </c>
      <c r="EP537" s="2"/>
      <c r="EQ537" s="2">
        <v>0</v>
      </c>
      <c r="ER537" s="2">
        <v>672.09</v>
      </c>
      <c r="ES537" s="2">
        <v>672.09</v>
      </c>
      <c r="ET537" s="2">
        <v>0</v>
      </c>
      <c r="EU537" s="2">
        <v>0</v>
      </c>
      <c r="EV537" s="2">
        <v>0</v>
      </c>
      <c r="EW537" s="2">
        <v>0</v>
      </c>
      <c r="EX537" s="2">
        <v>0</v>
      </c>
      <c r="EY537" s="2"/>
      <c r="EZ537" s="2"/>
      <c r="FA537" s="2"/>
      <c r="FB537" s="2"/>
      <c r="FC537" s="2"/>
      <c r="FD537" s="2"/>
      <c r="FE537" s="2"/>
      <c r="FF537" s="2"/>
      <c r="FG537" s="2"/>
      <c r="FH537" s="2"/>
      <c r="FI537" s="2"/>
      <c r="FJ537" s="2"/>
      <c r="FK537" s="2"/>
      <c r="FL537" s="2"/>
      <c r="FM537" s="2"/>
      <c r="FN537" s="2"/>
      <c r="FO537" s="2"/>
      <c r="FP537" s="2"/>
      <c r="FQ537" s="2">
        <v>0</v>
      </c>
      <c r="FR537" s="2">
        <f t="shared" si="468"/>
        <v>0</v>
      </c>
      <c r="FS537" s="2">
        <v>0</v>
      </c>
      <c r="FT537" s="2"/>
      <c r="FU537" s="2"/>
      <c r="FV537" s="2"/>
      <c r="FW537" s="2"/>
      <c r="FX537" s="2">
        <v>0</v>
      </c>
      <c r="FY537" s="2">
        <v>0</v>
      </c>
      <c r="FZ537" s="2"/>
      <c r="GA537" s="2" t="s">
        <v>3</v>
      </c>
      <c r="GB537" s="2"/>
      <c r="GC537" s="2"/>
      <c r="GD537" s="2">
        <v>1</v>
      </c>
      <c r="GE537" s="2"/>
      <c r="GF537" s="2">
        <v>958144803</v>
      </c>
      <c r="GG537" s="2">
        <v>2</v>
      </c>
      <c r="GH537" s="2">
        <v>1</v>
      </c>
      <c r="GI537" s="2">
        <v>-2</v>
      </c>
      <c r="GJ537" s="2">
        <v>0</v>
      </c>
      <c r="GK537" s="2">
        <v>0</v>
      </c>
      <c r="GL537" s="2">
        <f t="shared" si="469"/>
        <v>0</v>
      </c>
      <c r="GM537" s="2">
        <f t="shared" si="470"/>
        <v>0</v>
      </c>
      <c r="GN537" s="2">
        <f t="shared" si="471"/>
        <v>0</v>
      </c>
      <c r="GO537" s="2">
        <f t="shared" si="472"/>
        <v>0</v>
      </c>
      <c r="GP537" s="2">
        <f t="shared" si="473"/>
        <v>0</v>
      </c>
      <c r="GQ537" s="2"/>
      <c r="GR537" s="2">
        <v>0</v>
      </c>
      <c r="GS537" s="2">
        <v>3</v>
      </c>
      <c r="GT537" s="2">
        <v>0</v>
      </c>
      <c r="GU537" s="2" t="s">
        <v>3</v>
      </c>
      <c r="GV537" s="2">
        <f t="shared" si="474"/>
        <v>0</v>
      </c>
      <c r="GW537" s="2">
        <v>1</v>
      </c>
      <c r="GX537" s="2">
        <f t="shared" si="475"/>
        <v>0</v>
      </c>
      <c r="GY537" s="2"/>
      <c r="GZ537" s="2"/>
      <c r="HA537" s="2">
        <v>0</v>
      </c>
      <c r="HB537" s="2">
        <v>0</v>
      </c>
      <c r="HC537" s="2">
        <f t="shared" si="476"/>
        <v>0</v>
      </c>
      <c r="HD537" s="2"/>
      <c r="HE537" s="2" t="s">
        <v>3</v>
      </c>
      <c r="HF537" s="2" t="s">
        <v>3</v>
      </c>
      <c r="HG537" s="2"/>
      <c r="HH537" s="2"/>
      <c r="HI537" s="2"/>
      <c r="HJ537" s="2"/>
      <c r="HK537" s="2"/>
      <c r="HL537" s="2"/>
      <c r="HM537" s="2" t="s">
        <v>3</v>
      </c>
      <c r="HN537" s="2" t="s">
        <v>3</v>
      </c>
      <c r="HO537" s="2" t="s">
        <v>3</v>
      </c>
      <c r="HP537" s="2" t="s">
        <v>3</v>
      </c>
      <c r="HQ537" s="2" t="s">
        <v>3</v>
      </c>
      <c r="HR537" s="2"/>
      <c r="HS537" s="2"/>
      <c r="HT537" s="2"/>
      <c r="HU537" s="2"/>
      <c r="HV537" s="2"/>
      <c r="HW537" s="2"/>
      <c r="HX537" s="2"/>
      <c r="HY537" s="2"/>
      <c r="HZ537" s="2"/>
      <c r="IA537" s="2"/>
      <c r="IB537" s="2"/>
      <c r="IC537" s="2"/>
      <c r="ID537" s="2"/>
      <c r="IE537" s="2"/>
      <c r="IF537" s="2"/>
      <c r="IG537" s="2"/>
      <c r="IH537" s="2"/>
      <c r="II537" s="2"/>
      <c r="IJ537" s="2"/>
      <c r="IK537" s="2">
        <v>0</v>
      </c>
      <c r="IL537" s="2"/>
      <c r="IM537" s="2"/>
      <c r="IN537" s="2"/>
      <c r="IO537" s="2"/>
      <c r="IP537" s="2"/>
      <c r="IQ537" s="2"/>
      <c r="IR537" s="2"/>
      <c r="IS537" s="2"/>
      <c r="IT537" s="2"/>
      <c r="IU537" s="2"/>
    </row>
    <row r="538" spans="1:255" x14ac:dyDescent="0.2">
      <c r="A538">
        <v>18</v>
      </c>
      <c r="B538">
        <v>1</v>
      </c>
      <c r="C538">
        <v>434</v>
      </c>
      <c r="E538" t="s">
        <v>323</v>
      </c>
      <c r="F538" t="s">
        <v>153</v>
      </c>
      <c r="G538" t="s">
        <v>154</v>
      </c>
      <c r="H538" t="s">
        <v>40</v>
      </c>
      <c r="I538">
        <f>I536*J538</f>
        <v>0</v>
      </c>
      <c r="J538">
        <v>1.02</v>
      </c>
      <c r="K538">
        <v>1.02</v>
      </c>
      <c r="L538">
        <v>0.16524</v>
      </c>
      <c r="M538">
        <v>0</v>
      </c>
      <c r="N538">
        <f t="shared" si="439"/>
        <v>0.16520000000000001</v>
      </c>
      <c r="O538">
        <f t="shared" si="440"/>
        <v>0</v>
      </c>
      <c r="P538">
        <f t="shared" si="441"/>
        <v>0</v>
      </c>
      <c r="Q538">
        <f t="shared" si="442"/>
        <v>0</v>
      </c>
      <c r="R538">
        <f t="shared" si="443"/>
        <v>0</v>
      </c>
      <c r="S538">
        <f t="shared" si="444"/>
        <v>0</v>
      </c>
      <c r="T538">
        <f t="shared" si="445"/>
        <v>0</v>
      </c>
      <c r="U538">
        <f t="shared" si="446"/>
        <v>0</v>
      </c>
      <c r="V538">
        <f t="shared" si="447"/>
        <v>0</v>
      </c>
      <c r="W538">
        <f t="shared" si="448"/>
        <v>0</v>
      </c>
      <c r="X538">
        <f t="shared" si="449"/>
        <v>0</v>
      </c>
      <c r="Y538">
        <f t="shared" si="450"/>
        <v>0</v>
      </c>
      <c r="AA538">
        <v>69726884</v>
      </c>
      <c r="AB538">
        <f t="shared" si="451"/>
        <v>1127.0899999999999</v>
      </c>
      <c r="AC538">
        <f>ROUND((ES538),2)</f>
        <v>1127.0899999999999</v>
      </c>
      <c r="AD538">
        <f t="shared" si="452"/>
        <v>0</v>
      </c>
      <c r="AE538">
        <f t="shared" si="453"/>
        <v>0</v>
      </c>
      <c r="AF538">
        <f t="shared" si="454"/>
        <v>0</v>
      </c>
      <c r="AG538">
        <f t="shared" si="455"/>
        <v>0</v>
      </c>
      <c r="AH538">
        <f t="shared" si="456"/>
        <v>0</v>
      </c>
      <c r="AI538">
        <f t="shared" si="457"/>
        <v>0</v>
      </c>
      <c r="AJ538">
        <f t="shared" si="458"/>
        <v>25.65</v>
      </c>
      <c r="AK538">
        <v>1127.0899999999999</v>
      </c>
      <c r="AL538">
        <v>1127.0899999999999</v>
      </c>
      <c r="AM538">
        <v>0</v>
      </c>
      <c r="AN538">
        <v>0</v>
      </c>
      <c r="AO538">
        <v>0</v>
      </c>
      <c r="AP538">
        <v>0</v>
      </c>
      <c r="AQ538">
        <v>0</v>
      </c>
      <c r="AR538">
        <v>0</v>
      </c>
      <c r="AS538">
        <v>25.65</v>
      </c>
      <c r="AT538">
        <v>0</v>
      </c>
      <c r="AU538">
        <v>0</v>
      </c>
      <c r="AV538">
        <v>1</v>
      </c>
      <c r="AW538">
        <v>1</v>
      </c>
      <c r="AZ538">
        <v>1</v>
      </c>
      <c r="BA538">
        <v>1</v>
      </c>
      <c r="BB538">
        <v>1</v>
      </c>
      <c r="BC538">
        <v>7.56</v>
      </c>
      <c r="BD538" t="s">
        <v>3</v>
      </c>
      <c r="BE538" t="s">
        <v>3</v>
      </c>
      <c r="BF538" t="s">
        <v>3</v>
      </c>
      <c r="BG538" t="s">
        <v>3</v>
      </c>
      <c r="BH538">
        <v>3</v>
      </c>
      <c r="BI538">
        <v>1</v>
      </c>
      <c r="BJ538" t="s">
        <v>155</v>
      </c>
      <c r="BM538">
        <v>500001</v>
      </c>
      <c r="BN538">
        <v>0</v>
      </c>
      <c r="BO538" t="s">
        <v>3</v>
      </c>
      <c r="BP538">
        <v>0</v>
      </c>
      <c r="BQ538">
        <v>8</v>
      </c>
      <c r="BR538">
        <v>0</v>
      </c>
      <c r="BS538">
        <v>1</v>
      </c>
      <c r="BT538">
        <v>1</v>
      </c>
      <c r="BU538">
        <v>1</v>
      </c>
      <c r="BV538">
        <v>1</v>
      </c>
      <c r="BW538">
        <v>1</v>
      </c>
      <c r="BX538">
        <v>1</v>
      </c>
      <c r="BY538" t="s">
        <v>3</v>
      </c>
      <c r="BZ538">
        <v>0</v>
      </c>
      <c r="CA538">
        <v>0</v>
      </c>
      <c r="CB538" t="s">
        <v>3</v>
      </c>
      <c r="CE538">
        <v>0</v>
      </c>
      <c r="CF538">
        <v>0</v>
      </c>
      <c r="CG538">
        <v>0</v>
      </c>
      <c r="CH538">
        <v>43</v>
      </c>
      <c r="CI538">
        <v>1</v>
      </c>
      <c r="CJ538">
        <v>0</v>
      </c>
      <c r="CK538">
        <v>0</v>
      </c>
      <c r="CL538">
        <v>0</v>
      </c>
      <c r="CM538">
        <v>0</v>
      </c>
      <c r="CN538" t="s">
        <v>3</v>
      </c>
      <c r="CO538">
        <v>0</v>
      </c>
      <c r="CP538">
        <f t="shared" si="459"/>
        <v>0</v>
      </c>
      <c r="CQ538">
        <f t="shared" si="460"/>
        <v>8520.8003999999983</v>
      </c>
      <c r="CR538">
        <f t="shared" si="461"/>
        <v>0</v>
      </c>
      <c r="CS538">
        <f t="shared" si="462"/>
        <v>0</v>
      </c>
      <c r="CT538">
        <f t="shared" si="463"/>
        <v>0</v>
      </c>
      <c r="CU538">
        <f t="shared" si="464"/>
        <v>0</v>
      </c>
      <c r="CV538">
        <f t="shared" si="465"/>
        <v>0</v>
      </c>
      <c r="CW538">
        <f t="shared" si="466"/>
        <v>0</v>
      </c>
      <c r="CX538">
        <f t="shared" si="467"/>
        <v>25.65</v>
      </c>
      <c r="CY538">
        <f>(S538+R538)*(BZ538/100)</f>
        <v>0</v>
      </c>
      <c r="CZ538">
        <f>(S538+R538)*(CA538/100)</f>
        <v>0</v>
      </c>
      <c r="DC538" t="s">
        <v>3</v>
      </c>
      <c r="DD538" t="s">
        <v>3</v>
      </c>
      <c r="DE538" t="s">
        <v>3</v>
      </c>
      <c r="DF538" t="s">
        <v>3</v>
      </c>
      <c r="DG538" t="s">
        <v>3</v>
      </c>
      <c r="DH538" t="s">
        <v>3</v>
      </c>
      <c r="DI538" t="s">
        <v>3</v>
      </c>
      <c r="DJ538" t="s">
        <v>3</v>
      </c>
      <c r="DK538" t="s">
        <v>3</v>
      </c>
      <c r="DL538" t="s">
        <v>3</v>
      </c>
      <c r="DM538" t="s">
        <v>3</v>
      </c>
      <c r="DN538">
        <v>0</v>
      </c>
      <c r="DO538">
        <v>0</v>
      </c>
      <c r="DP538">
        <v>1</v>
      </c>
      <c r="DQ538">
        <v>1</v>
      </c>
      <c r="DU538">
        <v>1007</v>
      </c>
      <c r="DV538" t="s">
        <v>40</v>
      </c>
      <c r="DW538" t="s">
        <v>40</v>
      </c>
      <c r="DX538">
        <v>1</v>
      </c>
      <c r="DZ538" t="s">
        <v>3</v>
      </c>
      <c r="EA538" t="s">
        <v>3</v>
      </c>
      <c r="EB538" t="s">
        <v>3</v>
      </c>
      <c r="EC538" t="s">
        <v>3</v>
      </c>
      <c r="EE538">
        <v>54328897</v>
      </c>
      <c r="EF538">
        <v>8</v>
      </c>
      <c r="EG538" t="s">
        <v>31</v>
      </c>
      <c r="EH538">
        <v>0</v>
      </c>
      <c r="EI538" t="s">
        <v>3</v>
      </c>
      <c r="EJ538">
        <v>1</v>
      </c>
      <c r="EK538">
        <v>500001</v>
      </c>
      <c r="EL538" t="s">
        <v>32</v>
      </c>
      <c r="EM538" t="s">
        <v>33</v>
      </c>
      <c r="EO538" t="s">
        <v>3</v>
      </c>
      <c r="EQ538">
        <v>0</v>
      </c>
      <c r="ER538">
        <v>8150</v>
      </c>
      <c r="ES538">
        <v>1127.0899999999999</v>
      </c>
      <c r="ET538">
        <v>0</v>
      </c>
      <c r="EU538">
        <v>0</v>
      </c>
      <c r="EV538">
        <v>0</v>
      </c>
      <c r="EW538">
        <v>0</v>
      </c>
      <c r="EX538">
        <v>0</v>
      </c>
      <c r="EZ538">
        <v>5</v>
      </c>
      <c r="FC538">
        <v>0</v>
      </c>
      <c r="FD538">
        <v>18</v>
      </c>
      <c r="FF538">
        <v>8150</v>
      </c>
      <c r="FQ538">
        <v>0</v>
      </c>
      <c r="FR538">
        <f t="shared" si="468"/>
        <v>0</v>
      </c>
      <c r="FS538">
        <v>0</v>
      </c>
      <c r="FX538">
        <v>0</v>
      </c>
      <c r="FY538">
        <v>0</v>
      </c>
      <c r="GA538" t="s">
        <v>156</v>
      </c>
      <c r="GD538">
        <v>1</v>
      </c>
      <c r="GF538">
        <v>958144803</v>
      </c>
      <c r="GG538">
        <v>2</v>
      </c>
      <c r="GH538">
        <v>3</v>
      </c>
      <c r="GI538">
        <v>5</v>
      </c>
      <c r="GJ538">
        <v>0</v>
      </c>
      <c r="GK538">
        <v>0</v>
      </c>
      <c r="GL538">
        <f t="shared" si="469"/>
        <v>0</v>
      </c>
      <c r="GM538">
        <f t="shared" si="470"/>
        <v>0</v>
      </c>
      <c r="GN538">
        <f t="shared" si="471"/>
        <v>0</v>
      </c>
      <c r="GO538">
        <f t="shared" si="472"/>
        <v>0</v>
      </c>
      <c r="GP538">
        <f t="shared" si="473"/>
        <v>0</v>
      </c>
      <c r="GR538">
        <v>1</v>
      </c>
      <c r="GS538">
        <v>1</v>
      </c>
      <c r="GT538">
        <v>0</v>
      </c>
      <c r="GU538" t="s">
        <v>3</v>
      </c>
      <c r="GV538">
        <f t="shared" si="474"/>
        <v>0</v>
      </c>
      <c r="GW538">
        <v>1</v>
      </c>
      <c r="GX538">
        <f t="shared" si="475"/>
        <v>0</v>
      </c>
      <c r="HA538">
        <v>0</v>
      </c>
      <c r="HB538">
        <v>0</v>
      </c>
      <c r="HC538">
        <f t="shared" si="476"/>
        <v>0</v>
      </c>
      <c r="HE538" t="s">
        <v>35</v>
      </c>
      <c r="HF538" t="s">
        <v>36</v>
      </c>
      <c r="HM538" t="s">
        <v>3</v>
      </c>
      <c r="HN538" t="s">
        <v>3</v>
      </c>
      <c r="HO538" t="s">
        <v>3</v>
      </c>
      <c r="HP538" t="s">
        <v>3</v>
      </c>
      <c r="HQ538" t="s">
        <v>3</v>
      </c>
      <c r="IK538">
        <v>0</v>
      </c>
    </row>
    <row r="539" spans="1:255" x14ac:dyDescent="0.2">
      <c r="A539" s="2">
        <v>17</v>
      </c>
      <c r="B539" s="2">
        <v>1</v>
      </c>
      <c r="C539" s="2">
        <f>ROW(SmtRes!A437)</f>
        <v>437</v>
      </c>
      <c r="D539" s="2">
        <f>ROW(EtalonRes!A441)</f>
        <v>441</v>
      </c>
      <c r="E539" s="2" t="s">
        <v>324</v>
      </c>
      <c r="F539" s="2" t="s">
        <v>158</v>
      </c>
      <c r="G539" s="2" t="s">
        <v>159</v>
      </c>
      <c r="H539" s="2" t="s">
        <v>160</v>
      </c>
      <c r="I539" s="2">
        <v>0</v>
      </c>
      <c r="J539" s="2">
        <v>0</v>
      </c>
      <c r="K539" s="2">
        <v>0</v>
      </c>
      <c r="L539" s="2">
        <v>2.8000000000000001E-2</v>
      </c>
      <c r="M539" s="2">
        <v>0</v>
      </c>
      <c r="N539" s="2">
        <f t="shared" si="439"/>
        <v>2.8000000000000001E-2</v>
      </c>
      <c r="O539" s="2">
        <f t="shared" si="440"/>
        <v>0</v>
      </c>
      <c r="P539" s="2">
        <f t="shared" si="441"/>
        <v>0</v>
      </c>
      <c r="Q539" s="2">
        <f t="shared" si="442"/>
        <v>0</v>
      </c>
      <c r="R539" s="2">
        <f t="shared" si="443"/>
        <v>0</v>
      </c>
      <c r="S539" s="2">
        <f t="shared" si="444"/>
        <v>0</v>
      </c>
      <c r="T539" s="2">
        <f t="shared" si="445"/>
        <v>0</v>
      </c>
      <c r="U539" s="2">
        <f t="shared" si="446"/>
        <v>0</v>
      </c>
      <c r="V539" s="2">
        <f t="shared" si="447"/>
        <v>0</v>
      </c>
      <c r="W539" s="2">
        <f t="shared" si="448"/>
        <v>0</v>
      </c>
      <c r="X539" s="2">
        <f t="shared" si="449"/>
        <v>0</v>
      </c>
      <c r="Y539" s="2">
        <f t="shared" si="450"/>
        <v>0</v>
      </c>
      <c r="Z539" s="2"/>
      <c r="AA539" s="2">
        <v>69726971</v>
      </c>
      <c r="AB539" s="2">
        <f t="shared" si="451"/>
        <v>31.54</v>
      </c>
      <c r="AC539" s="2">
        <f>ROUND((ES539+(SUM(SmtRes!BC435:'SmtRes'!BC437)+SUM(EtalonRes!AL439:'EtalonRes'!AL441))),2)</f>
        <v>0</v>
      </c>
      <c r="AD539" s="2">
        <f t="shared" si="452"/>
        <v>1.87</v>
      </c>
      <c r="AE539" s="2">
        <f t="shared" si="453"/>
        <v>0</v>
      </c>
      <c r="AF539" s="2">
        <f t="shared" si="454"/>
        <v>29.67</v>
      </c>
      <c r="AG539" s="2">
        <f t="shared" si="455"/>
        <v>0</v>
      </c>
      <c r="AH539" s="2">
        <f t="shared" si="456"/>
        <v>3.45</v>
      </c>
      <c r="AI539" s="2">
        <f t="shared" si="457"/>
        <v>0</v>
      </c>
      <c r="AJ539" s="2">
        <f t="shared" si="458"/>
        <v>0</v>
      </c>
      <c r="AK539" s="2">
        <v>1532.16</v>
      </c>
      <c r="AL539" s="2">
        <v>1500.62</v>
      </c>
      <c r="AM539" s="2">
        <v>1.87</v>
      </c>
      <c r="AN539" s="2">
        <v>0</v>
      </c>
      <c r="AO539" s="2">
        <v>29.67</v>
      </c>
      <c r="AP539" s="2">
        <v>0</v>
      </c>
      <c r="AQ539" s="2">
        <v>3.45</v>
      </c>
      <c r="AR539" s="2">
        <v>0</v>
      </c>
      <c r="AS539" s="2">
        <v>0</v>
      </c>
      <c r="AT539" s="2">
        <v>123</v>
      </c>
      <c r="AU539" s="2">
        <v>75</v>
      </c>
      <c r="AV539" s="2">
        <v>1</v>
      </c>
      <c r="AW539" s="2">
        <v>1</v>
      </c>
      <c r="AX539" s="2"/>
      <c r="AY539" s="2"/>
      <c r="AZ539" s="2">
        <v>1</v>
      </c>
      <c r="BA539" s="2">
        <v>1</v>
      </c>
      <c r="BB539" s="2">
        <v>1</v>
      </c>
      <c r="BC539" s="2">
        <v>1</v>
      </c>
      <c r="BD539" s="2" t="s">
        <v>3</v>
      </c>
      <c r="BE539" s="2" t="s">
        <v>3</v>
      </c>
      <c r="BF539" s="2" t="s">
        <v>3</v>
      </c>
      <c r="BG539" s="2" t="s">
        <v>3</v>
      </c>
      <c r="BH539" s="2">
        <v>0</v>
      </c>
      <c r="BI539" s="2">
        <v>1</v>
      </c>
      <c r="BJ539" s="2" t="s">
        <v>161</v>
      </c>
      <c r="BK539" s="2"/>
      <c r="BL539" s="2"/>
      <c r="BM539" s="2">
        <v>11001</v>
      </c>
      <c r="BN539" s="2">
        <v>0</v>
      </c>
      <c r="BO539" s="2" t="s">
        <v>3</v>
      </c>
      <c r="BP539" s="2">
        <v>0</v>
      </c>
      <c r="BQ539" s="2">
        <v>2</v>
      </c>
      <c r="BR539" s="2">
        <v>0</v>
      </c>
      <c r="BS539" s="2">
        <v>1</v>
      </c>
      <c r="BT539" s="2">
        <v>1</v>
      </c>
      <c r="BU539" s="2">
        <v>1</v>
      </c>
      <c r="BV539" s="2">
        <v>1</v>
      </c>
      <c r="BW539" s="2">
        <v>1</v>
      </c>
      <c r="BX539" s="2">
        <v>1</v>
      </c>
      <c r="BY539" s="2" t="s">
        <v>3</v>
      </c>
      <c r="BZ539" s="2">
        <v>123</v>
      </c>
      <c r="CA539" s="2">
        <v>75</v>
      </c>
      <c r="CB539" s="2" t="s">
        <v>3</v>
      </c>
      <c r="CC539" s="2"/>
      <c r="CD539" s="2"/>
      <c r="CE539" s="2">
        <v>0</v>
      </c>
      <c r="CF539" s="2">
        <v>0</v>
      </c>
      <c r="CG539" s="2">
        <v>0</v>
      </c>
      <c r="CH539" s="2">
        <v>44</v>
      </c>
      <c r="CI539" s="2">
        <v>0</v>
      </c>
      <c r="CJ539" s="2">
        <v>0</v>
      </c>
      <c r="CK539" s="2">
        <v>0</v>
      </c>
      <c r="CL539" s="2">
        <v>0</v>
      </c>
      <c r="CM539" s="2">
        <v>0</v>
      </c>
      <c r="CN539" s="2" t="s">
        <v>3</v>
      </c>
      <c r="CO539" s="2">
        <v>0</v>
      </c>
      <c r="CP539" s="2">
        <f t="shared" si="459"/>
        <v>0</v>
      </c>
      <c r="CQ539" s="2">
        <f t="shared" si="460"/>
        <v>0</v>
      </c>
      <c r="CR539" s="2">
        <f t="shared" si="461"/>
        <v>1.87</v>
      </c>
      <c r="CS539" s="2">
        <f t="shared" si="462"/>
        <v>0</v>
      </c>
      <c r="CT539" s="2">
        <f t="shared" si="463"/>
        <v>29.67</v>
      </c>
      <c r="CU539" s="2">
        <f t="shared" si="464"/>
        <v>0</v>
      </c>
      <c r="CV539" s="2">
        <f t="shared" si="465"/>
        <v>3.45</v>
      </c>
      <c r="CW539" s="2">
        <f t="shared" si="466"/>
        <v>0</v>
      </c>
      <c r="CX539" s="2">
        <f t="shared" si="467"/>
        <v>0</v>
      </c>
      <c r="CY539" s="2">
        <f>(((S539+R539)*AT539)/100)</f>
        <v>0</v>
      </c>
      <c r="CZ539" s="2">
        <f>(((S539+R539)*AU539)/100)</f>
        <v>0</v>
      </c>
      <c r="DA539" s="2"/>
      <c r="DB539" s="2"/>
      <c r="DC539" s="2" t="s">
        <v>3</v>
      </c>
      <c r="DD539" s="2" t="s">
        <v>3</v>
      </c>
      <c r="DE539" s="2" t="s">
        <v>3</v>
      </c>
      <c r="DF539" s="2" t="s">
        <v>3</v>
      </c>
      <c r="DG539" s="2" t="s">
        <v>3</v>
      </c>
      <c r="DH539" s="2" t="s">
        <v>3</v>
      </c>
      <c r="DI539" s="2" t="s">
        <v>3</v>
      </c>
      <c r="DJ539" s="2" t="s">
        <v>3</v>
      </c>
      <c r="DK539" s="2" t="s">
        <v>3</v>
      </c>
      <c r="DL539" s="2" t="s">
        <v>3</v>
      </c>
      <c r="DM539" s="2" t="s">
        <v>3</v>
      </c>
      <c r="DN539" s="2">
        <v>0</v>
      </c>
      <c r="DO539" s="2">
        <v>0</v>
      </c>
      <c r="DP539" s="2">
        <v>1</v>
      </c>
      <c r="DQ539" s="2">
        <v>1</v>
      </c>
      <c r="DR539" s="2"/>
      <c r="DS539" s="2"/>
      <c r="DT539" s="2"/>
      <c r="DU539" s="2">
        <v>1013</v>
      </c>
      <c r="DV539" s="2" t="s">
        <v>160</v>
      </c>
      <c r="DW539" s="2" t="s">
        <v>160</v>
      </c>
      <c r="DX539" s="2">
        <v>1</v>
      </c>
      <c r="DY539" s="2"/>
      <c r="DZ539" s="2" t="s">
        <v>3</v>
      </c>
      <c r="EA539" s="2" t="s">
        <v>3</v>
      </c>
      <c r="EB539" s="2" t="s">
        <v>3</v>
      </c>
      <c r="EC539" s="2" t="s">
        <v>3</v>
      </c>
      <c r="ED539" s="2"/>
      <c r="EE539" s="2">
        <v>54328965</v>
      </c>
      <c r="EF539" s="2">
        <v>2</v>
      </c>
      <c r="EG539" s="2" t="s">
        <v>21</v>
      </c>
      <c r="EH539" s="2">
        <v>0</v>
      </c>
      <c r="EI539" s="2" t="s">
        <v>3</v>
      </c>
      <c r="EJ539" s="2">
        <v>1</v>
      </c>
      <c r="EK539" s="2">
        <v>11001</v>
      </c>
      <c r="EL539" s="2" t="s">
        <v>22</v>
      </c>
      <c r="EM539" s="2" t="s">
        <v>23</v>
      </c>
      <c r="EN539" s="2"/>
      <c r="EO539" s="2" t="s">
        <v>3</v>
      </c>
      <c r="EP539" s="2"/>
      <c r="EQ539" s="2">
        <v>1441792</v>
      </c>
      <c r="ER539" s="2">
        <v>1532.16</v>
      </c>
      <c r="ES539" s="2">
        <v>1500.62</v>
      </c>
      <c r="ET539" s="2">
        <v>1.87</v>
      </c>
      <c r="EU539" s="2">
        <v>0</v>
      </c>
      <c r="EV539" s="2">
        <v>29.67</v>
      </c>
      <c r="EW539" s="2">
        <v>3.45</v>
      </c>
      <c r="EX539" s="2">
        <v>0</v>
      </c>
      <c r="EY539" s="2">
        <v>1</v>
      </c>
      <c r="EZ539" s="2"/>
      <c r="FA539" s="2"/>
      <c r="FB539" s="2"/>
      <c r="FC539" s="2"/>
      <c r="FD539" s="2"/>
      <c r="FE539" s="2"/>
      <c r="FF539" s="2"/>
      <c r="FG539" s="2"/>
      <c r="FH539" s="2"/>
      <c r="FI539" s="2"/>
      <c r="FJ539" s="2"/>
      <c r="FK539" s="2"/>
      <c r="FL539" s="2"/>
      <c r="FM539" s="2"/>
      <c r="FN539" s="2"/>
      <c r="FO539" s="2"/>
      <c r="FP539" s="2"/>
      <c r="FQ539" s="2">
        <v>0</v>
      </c>
      <c r="FR539" s="2">
        <f t="shared" si="468"/>
        <v>0</v>
      </c>
      <c r="FS539" s="2">
        <v>0</v>
      </c>
      <c r="FT539" s="2"/>
      <c r="FU539" s="2"/>
      <c r="FV539" s="2"/>
      <c r="FW539" s="2"/>
      <c r="FX539" s="2">
        <v>123</v>
      </c>
      <c r="FY539" s="2">
        <v>75</v>
      </c>
      <c r="FZ539" s="2"/>
      <c r="GA539" s="2" t="s">
        <v>3</v>
      </c>
      <c r="GB539" s="2"/>
      <c r="GC539" s="2"/>
      <c r="GD539" s="2">
        <v>1</v>
      </c>
      <c r="GE539" s="2"/>
      <c r="GF539" s="2">
        <v>-736195811</v>
      </c>
      <c r="GG539" s="2">
        <v>2</v>
      </c>
      <c r="GH539" s="2">
        <v>1</v>
      </c>
      <c r="GI539" s="2">
        <v>-2</v>
      </c>
      <c r="GJ539" s="2">
        <v>0</v>
      </c>
      <c r="GK539" s="2">
        <v>0</v>
      </c>
      <c r="GL539" s="2">
        <f t="shared" si="469"/>
        <v>0</v>
      </c>
      <c r="GM539" s="2">
        <f t="shared" si="470"/>
        <v>0</v>
      </c>
      <c r="GN539" s="2">
        <f t="shared" si="471"/>
        <v>0</v>
      </c>
      <c r="GO539" s="2">
        <f t="shared" si="472"/>
        <v>0</v>
      </c>
      <c r="GP539" s="2">
        <f t="shared" si="473"/>
        <v>0</v>
      </c>
      <c r="GQ539" s="2"/>
      <c r="GR539" s="2">
        <v>0</v>
      </c>
      <c r="GS539" s="2">
        <v>3</v>
      </c>
      <c r="GT539" s="2">
        <v>0</v>
      </c>
      <c r="GU539" s="2" t="s">
        <v>3</v>
      </c>
      <c r="GV539" s="2">
        <f t="shared" si="474"/>
        <v>0</v>
      </c>
      <c r="GW539" s="2">
        <v>1</v>
      </c>
      <c r="GX539" s="2">
        <f t="shared" si="475"/>
        <v>0</v>
      </c>
      <c r="GY539" s="2"/>
      <c r="GZ539" s="2"/>
      <c r="HA539" s="2">
        <v>0</v>
      </c>
      <c r="HB539" s="2">
        <v>0</v>
      </c>
      <c r="HC539" s="2">
        <f t="shared" si="476"/>
        <v>0</v>
      </c>
      <c r="HD539" s="2"/>
      <c r="HE539" s="2" t="s">
        <v>3</v>
      </c>
      <c r="HF539" s="2" t="s">
        <v>3</v>
      </c>
      <c r="HG539" s="2"/>
      <c r="HH539" s="2"/>
      <c r="HI539" s="2"/>
      <c r="HJ539" s="2"/>
      <c r="HK539" s="2"/>
      <c r="HL539" s="2"/>
      <c r="HM539" s="2" t="s">
        <v>3</v>
      </c>
      <c r="HN539" s="2" t="s">
        <v>24</v>
      </c>
      <c r="HO539" s="2" t="s">
        <v>25</v>
      </c>
      <c r="HP539" s="2" t="s">
        <v>22</v>
      </c>
      <c r="HQ539" s="2" t="s">
        <v>22</v>
      </c>
      <c r="HR539" s="2"/>
      <c r="HS539" s="2"/>
      <c r="HT539" s="2"/>
      <c r="HU539" s="2"/>
      <c r="HV539" s="2"/>
      <c r="HW539" s="2"/>
      <c r="HX539" s="2"/>
      <c r="HY539" s="2"/>
      <c r="HZ539" s="2"/>
      <c r="IA539" s="2"/>
      <c r="IB539" s="2"/>
      <c r="IC539" s="2"/>
      <c r="ID539" s="2"/>
      <c r="IE539" s="2"/>
      <c r="IF539" s="2"/>
      <c r="IG539" s="2"/>
      <c r="IH539" s="2"/>
      <c r="II539" s="2"/>
      <c r="IJ539" s="2"/>
      <c r="IK539" s="2">
        <v>0</v>
      </c>
      <c r="IL539" s="2"/>
      <c r="IM539" s="2"/>
      <c r="IN539" s="2"/>
      <c r="IO539" s="2"/>
      <c r="IP539" s="2"/>
      <c r="IQ539" s="2"/>
      <c r="IR539" s="2"/>
      <c r="IS539" s="2"/>
      <c r="IT539" s="2"/>
      <c r="IU539" s="2"/>
    </row>
    <row r="540" spans="1:255" x14ac:dyDescent="0.2">
      <c r="A540">
        <v>17</v>
      </c>
      <c r="B540">
        <v>1</v>
      </c>
      <c r="C540">
        <f>ROW(SmtRes!A440)</f>
        <v>440</v>
      </c>
      <c r="D540">
        <f>ROW(EtalonRes!A444)</f>
        <v>444</v>
      </c>
      <c r="E540" t="s">
        <v>324</v>
      </c>
      <c r="F540" t="s">
        <v>158</v>
      </c>
      <c r="G540" t="s">
        <v>159</v>
      </c>
      <c r="H540" t="s">
        <v>160</v>
      </c>
      <c r="I540">
        <v>0</v>
      </c>
      <c r="J540">
        <v>0</v>
      </c>
      <c r="K540">
        <v>0</v>
      </c>
      <c r="L540">
        <v>2.8000000000000001E-2</v>
      </c>
      <c r="M540">
        <v>0</v>
      </c>
      <c r="N540">
        <f t="shared" si="439"/>
        <v>2.8000000000000001E-2</v>
      </c>
      <c r="O540">
        <f t="shared" si="440"/>
        <v>0</v>
      </c>
      <c r="P540">
        <f t="shared" si="441"/>
        <v>0</v>
      </c>
      <c r="Q540">
        <f t="shared" si="442"/>
        <v>0</v>
      </c>
      <c r="R540">
        <f t="shared" si="443"/>
        <v>0</v>
      </c>
      <c r="S540">
        <f t="shared" si="444"/>
        <v>0</v>
      </c>
      <c r="T540">
        <f t="shared" si="445"/>
        <v>0</v>
      </c>
      <c r="U540">
        <f t="shared" si="446"/>
        <v>0</v>
      </c>
      <c r="V540">
        <f t="shared" si="447"/>
        <v>0</v>
      </c>
      <c r="W540">
        <f t="shared" si="448"/>
        <v>0</v>
      </c>
      <c r="X540">
        <f t="shared" si="449"/>
        <v>0</v>
      </c>
      <c r="Y540">
        <f t="shared" si="450"/>
        <v>0</v>
      </c>
      <c r="AA540">
        <v>69726884</v>
      </c>
      <c r="AB540">
        <f t="shared" si="451"/>
        <v>31.54</v>
      </c>
      <c r="AC540">
        <f>ROUND((ES540+(SUM(SmtRes!BC438:'SmtRes'!BC440)+SUM(EtalonRes!AL442:'EtalonRes'!AL444))),2)</f>
        <v>0</v>
      </c>
      <c r="AD540">
        <f t="shared" si="452"/>
        <v>1.87</v>
      </c>
      <c r="AE540">
        <f t="shared" si="453"/>
        <v>0</v>
      </c>
      <c r="AF540">
        <f t="shared" si="454"/>
        <v>29.67</v>
      </c>
      <c r="AG540">
        <f t="shared" si="455"/>
        <v>0</v>
      </c>
      <c r="AH540">
        <f t="shared" si="456"/>
        <v>3.45</v>
      </c>
      <c r="AI540">
        <f t="shared" si="457"/>
        <v>0</v>
      </c>
      <c r="AJ540">
        <f t="shared" si="458"/>
        <v>0</v>
      </c>
      <c r="AK540">
        <v>1532.16</v>
      </c>
      <c r="AL540">
        <v>1500.62</v>
      </c>
      <c r="AM540">
        <v>1.87</v>
      </c>
      <c r="AN540">
        <v>0</v>
      </c>
      <c r="AO540">
        <v>29.67</v>
      </c>
      <c r="AP540">
        <v>0</v>
      </c>
      <c r="AQ540">
        <v>3.45</v>
      </c>
      <c r="AR540">
        <v>0</v>
      </c>
      <c r="AS540">
        <v>0</v>
      </c>
      <c r="AT540">
        <v>117</v>
      </c>
      <c r="AU540">
        <v>64</v>
      </c>
      <c r="AV540">
        <v>1</v>
      </c>
      <c r="AW540">
        <v>1</v>
      </c>
      <c r="AZ540">
        <v>1</v>
      </c>
      <c r="BA540">
        <v>25.36</v>
      </c>
      <c r="BB540">
        <v>7.84</v>
      </c>
      <c r="BC540">
        <v>7.56</v>
      </c>
      <c r="BD540" t="s">
        <v>3</v>
      </c>
      <c r="BE540" t="s">
        <v>3</v>
      </c>
      <c r="BF540" t="s">
        <v>3</v>
      </c>
      <c r="BG540" t="s">
        <v>3</v>
      </c>
      <c r="BH540">
        <v>0</v>
      </c>
      <c r="BI540">
        <v>1</v>
      </c>
      <c r="BJ540" t="s">
        <v>161</v>
      </c>
      <c r="BM540">
        <v>11001</v>
      </c>
      <c r="BN540">
        <v>0</v>
      </c>
      <c r="BO540" t="s">
        <v>158</v>
      </c>
      <c r="BP540">
        <v>1</v>
      </c>
      <c r="BQ540">
        <v>2</v>
      </c>
      <c r="BR540">
        <v>0</v>
      </c>
      <c r="BS540">
        <v>19.8</v>
      </c>
      <c r="BT540">
        <v>1</v>
      </c>
      <c r="BU540">
        <v>1</v>
      </c>
      <c r="BV540">
        <v>1</v>
      </c>
      <c r="BW540">
        <v>1</v>
      </c>
      <c r="BX540">
        <v>1</v>
      </c>
      <c r="BY540" t="s">
        <v>3</v>
      </c>
      <c r="BZ540">
        <v>117</v>
      </c>
      <c r="CA540">
        <v>64</v>
      </c>
      <c r="CB540" t="s">
        <v>3</v>
      </c>
      <c r="CE540">
        <v>0</v>
      </c>
      <c r="CF540">
        <v>0</v>
      </c>
      <c r="CG540">
        <v>0</v>
      </c>
      <c r="CH540">
        <v>44</v>
      </c>
      <c r="CI540">
        <v>0</v>
      </c>
      <c r="CJ540">
        <v>0</v>
      </c>
      <c r="CK540">
        <v>0</v>
      </c>
      <c r="CL540">
        <v>0</v>
      </c>
      <c r="CM540">
        <v>0</v>
      </c>
      <c r="CN540" t="s">
        <v>3</v>
      </c>
      <c r="CO540">
        <v>0</v>
      </c>
      <c r="CP540">
        <f t="shared" si="459"/>
        <v>0</v>
      </c>
      <c r="CQ540">
        <f t="shared" si="460"/>
        <v>0</v>
      </c>
      <c r="CR540">
        <f t="shared" si="461"/>
        <v>14.6608</v>
      </c>
      <c r="CS540">
        <f t="shared" si="462"/>
        <v>0</v>
      </c>
      <c r="CT540">
        <f t="shared" si="463"/>
        <v>752.43119999999999</v>
      </c>
      <c r="CU540">
        <f t="shared" si="464"/>
        <v>0</v>
      </c>
      <c r="CV540">
        <f t="shared" si="465"/>
        <v>3.45</v>
      </c>
      <c r="CW540">
        <f t="shared" si="466"/>
        <v>0</v>
      </c>
      <c r="CX540">
        <f t="shared" si="467"/>
        <v>0</v>
      </c>
      <c r="CY540">
        <f>(S540+R540)*(BZ540/100)</f>
        <v>0</v>
      </c>
      <c r="CZ540">
        <f>(S540+R540)*(CA540/100)</f>
        <v>0</v>
      </c>
      <c r="DC540" t="s">
        <v>3</v>
      </c>
      <c r="DD540" t="s">
        <v>3</v>
      </c>
      <c r="DE540" t="s">
        <v>3</v>
      </c>
      <c r="DF540" t="s">
        <v>3</v>
      </c>
      <c r="DG540" t="s">
        <v>3</v>
      </c>
      <c r="DH540" t="s">
        <v>3</v>
      </c>
      <c r="DI540" t="s">
        <v>3</v>
      </c>
      <c r="DJ540" t="s">
        <v>3</v>
      </c>
      <c r="DK540" t="s">
        <v>3</v>
      </c>
      <c r="DL540" t="s">
        <v>3</v>
      </c>
      <c r="DM540" t="s">
        <v>3</v>
      </c>
      <c r="DN540">
        <v>123</v>
      </c>
      <c r="DO540">
        <v>75</v>
      </c>
      <c r="DP540">
        <v>1</v>
      </c>
      <c r="DQ540">
        <v>1</v>
      </c>
      <c r="DU540">
        <v>1013</v>
      </c>
      <c r="DV540" t="s">
        <v>160</v>
      </c>
      <c r="DW540" t="s">
        <v>160</v>
      </c>
      <c r="DX540">
        <v>1</v>
      </c>
      <c r="DZ540" t="s">
        <v>3</v>
      </c>
      <c r="EA540" t="s">
        <v>3</v>
      </c>
      <c r="EB540" t="s">
        <v>3</v>
      </c>
      <c r="EC540" t="s">
        <v>3</v>
      </c>
      <c r="EE540">
        <v>54328965</v>
      </c>
      <c r="EF540">
        <v>2</v>
      </c>
      <c r="EG540" t="s">
        <v>21</v>
      </c>
      <c r="EH540">
        <v>0</v>
      </c>
      <c r="EI540" t="s">
        <v>3</v>
      </c>
      <c r="EJ540">
        <v>1</v>
      </c>
      <c r="EK540">
        <v>11001</v>
      </c>
      <c r="EL540" t="s">
        <v>22</v>
      </c>
      <c r="EM540" t="s">
        <v>23</v>
      </c>
      <c r="EO540" t="s">
        <v>3</v>
      </c>
      <c r="EQ540">
        <v>1441792</v>
      </c>
      <c r="ER540">
        <v>1532.16</v>
      </c>
      <c r="ES540">
        <v>1500.62</v>
      </c>
      <c r="ET540">
        <v>1.87</v>
      </c>
      <c r="EU540">
        <v>0</v>
      </c>
      <c r="EV540">
        <v>29.67</v>
      </c>
      <c r="EW540">
        <v>3.45</v>
      </c>
      <c r="EX540">
        <v>0</v>
      </c>
      <c r="EY540">
        <v>1</v>
      </c>
      <c r="FQ540">
        <v>0</v>
      </c>
      <c r="FR540">
        <f t="shared" si="468"/>
        <v>0</v>
      </c>
      <c r="FS540">
        <v>0</v>
      </c>
      <c r="FX540">
        <v>123</v>
      </c>
      <c r="FY540">
        <v>75</v>
      </c>
      <c r="GA540" t="s">
        <v>3</v>
      </c>
      <c r="GD540">
        <v>1</v>
      </c>
      <c r="GF540">
        <v>-736195811</v>
      </c>
      <c r="GG540">
        <v>2</v>
      </c>
      <c r="GH540">
        <v>1</v>
      </c>
      <c r="GI540">
        <v>2</v>
      </c>
      <c r="GJ540">
        <v>0</v>
      </c>
      <c r="GK540">
        <v>0</v>
      </c>
      <c r="GL540">
        <f t="shared" si="469"/>
        <v>0</v>
      </c>
      <c r="GM540">
        <f t="shared" si="470"/>
        <v>0</v>
      </c>
      <c r="GN540">
        <f t="shared" si="471"/>
        <v>0</v>
      </c>
      <c r="GO540">
        <f t="shared" si="472"/>
        <v>0</v>
      </c>
      <c r="GP540">
        <f t="shared" si="473"/>
        <v>0</v>
      </c>
      <c r="GR540">
        <v>0</v>
      </c>
      <c r="GS540">
        <v>3</v>
      </c>
      <c r="GT540">
        <v>0</v>
      </c>
      <c r="GU540" t="s">
        <v>3</v>
      </c>
      <c r="GV540">
        <f t="shared" si="474"/>
        <v>0</v>
      </c>
      <c r="GW540">
        <v>1015.2</v>
      </c>
      <c r="GX540">
        <f t="shared" si="475"/>
        <v>0</v>
      </c>
      <c r="HA540">
        <v>0</v>
      </c>
      <c r="HB540">
        <v>0</v>
      </c>
      <c r="HC540">
        <f t="shared" si="476"/>
        <v>0</v>
      </c>
      <c r="HE540" t="s">
        <v>3</v>
      </c>
      <c r="HF540" t="s">
        <v>3</v>
      </c>
      <c r="HM540" t="s">
        <v>3</v>
      </c>
      <c r="HN540" t="s">
        <v>24</v>
      </c>
      <c r="HO540" t="s">
        <v>25</v>
      </c>
      <c r="HP540" t="s">
        <v>22</v>
      </c>
      <c r="HQ540" t="s">
        <v>22</v>
      </c>
      <c r="IK540">
        <v>0</v>
      </c>
    </row>
    <row r="541" spans="1:255" x14ac:dyDescent="0.2">
      <c r="A541" s="2">
        <v>18</v>
      </c>
      <c r="B541" s="2">
        <v>1</v>
      </c>
      <c r="C541" s="2">
        <v>437</v>
      </c>
      <c r="D541" s="2"/>
      <c r="E541" s="2" t="s">
        <v>325</v>
      </c>
      <c r="F541" s="2" t="s">
        <v>163</v>
      </c>
      <c r="G541" s="2" t="s">
        <v>164</v>
      </c>
      <c r="H541" s="2" t="s">
        <v>56</v>
      </c>
      <c r="I541" s="2">
        <f>I539*J541</f>
        <v>0</v>
      </c>
      <c r="J541" s="2">
        <v>115</v>
      </c>
      <c r="K541" s="2">
        <v>115</v>
      </c>
      <c r="L541" s="2">
        <v>3.22</v>
      </c>
      <c r="M541" s="2">
        <v>0</v>
      </c>
      <c r="N541" s="2">
        <f t="shared" si="439"/>
        <v>3.22</v>
      </c>
      <c r="O541" s="2">
        <f t="shared" si="440"/>
        <v>0</v>
      </c>
      <c r="P541" s="2">
        <f t="shared" si="441"/>
        <v>0</v>
      </c>
      <c r="Q541" s="2">
        <f t="shared" si="442"/>
        <v>0</v>
      </c>
      <c r="R541" s="2">
        <f t="shared" si="443"/>
        <v>0</v>
      </c>
      <c r="S541" s="2">
        <f t="shared" si="444"/>
        <v>0</v>
      </c>
      <c r="T541" s="2">
        <f t="shared" si="445"/>
        <v>0</v>
      </c>
      <c r="U541" s="2">
        <f t="shared" si="446"/>
        <v>0</v>
      </c>
      <c r="V541" s="2">
        <f t="shared" si="447"/>
        <v>0</v>
      </c>
      <c r="W541" s="2">
        <f t="shared" si="448"/>
        <v>0</v>
      </c>
      <c r="X541" s="2">
        <f t="shared" si="449"/>
        <v>0</v>
      </c>
      <c r="Y541" s="2">
        <f t="shared" si="450"/>
        <v>0</v>
      </c>
      <c r="Z541" s="2"/>
      <c r="AA541" s="2">
        <v>69726971</v>
      </c>
      <c r="AB541" s="2">
        <f t="shared" si="451"/>
        <v>12.26</v>
      </c>
      <c r="AC541" s="2">
        <f>ROUND((ES541),2)</f>
        <v>12.26</v>
      </c>
      <c r="AD541" s="2">
        <f t="shared" si="452"/>
        <v>0</v>
      </c>
      <c r="AE541" s="2">
        <f t="shared" si="453"/>
        <v>0</v>
      </c>
      <c r="AF541" s="2">
        <f t="shared" si="454"/>
        <v>0</v>
      </c>
      <c r="AG541" s="2">
        <f t="shared" si="455"/>
        <v>0</v>
      </c>
      <c r="AH541" s="2">
        <f t="shared" si="456"/>
        <v>0</v>
      </c>
      <c r="AI541" s="2">
        <f t="shared" si="457"/>
        <v>0</v>
      </c>
      <c r="AJ541" s="2">
        <f t="shared" si="458"/>
        <v>0.01</v>
      </c>
      <c r="AK541" s="2">
        <v>12.26</v>
      </c>
      <c r="AL541" s="2">
        <v>12.26</v>
      </c>
      <c r="AM541" s="2">
        <v>0</v>
      </c>
      <c r="AN541" s="2">
        <v>0</v>
      </c>
      <c r="AO541" s="2">
        <v>0</v>
      </c>
      <c r="AP541" s="2">
        <v>0</v>
      </c>
      <c r="AQ541" s="2">
        <v>0</v>
      </c>
      <c r="AR541" s="2">
        <v>0</v>
      </c>
      <c r="AS541" s="2">
        <v>0.01</v>
      </c>
      <c r="AT541" s="2">
        <v>0</v>
      </c>
      <c r="AU541" s="2">
        <v>0</v>
      </c>
      <c r="AV541" s="2">
        <v>1</v>
      </c>
      <c r="AW541" s="2">
        <v>1</v>
      </c>
      <c r="AX541" s="2"/>
      <c r="AY541" s="2"/>
      <c r="AZ541" s="2">
        <v>1</v>
      </c>
      <c r="BA541" s="2">
        <v>1</v>
      </c>
      <c r="BB541" s="2">
        <v>1</v>
      </c>
      <c r="BC541" s="2">
        <v>1</v>
      </c>
      <c r="BD541" s="2" t="s">
        <v>3</v>
      </c>
      <c r="BE541" s="2" t="s">
        <v>3</v>
      </c>
      <c r="BF541" s="2" t="s">
        <v>3</v>
      </c>
      <c r="BG541" s="2" t="s">
        <v>3</v>
      </c>
      <c r="BH541" s="2">
        <v>3</v>
      </c>
      <c r="BI541" s="2">
        <v>1</v>
      </c>
      <c r="BJ541" s="2" t="s">
        <v>165</v>
      </c>
      <c r="BK541" s="2"/>
      <c r="BL541" s="2"/>
      <c r="BM541" s="2">
        <v>500001</v>
      </c>
      <c r="BN541" s="2">
        <v>0</v>
      </c>
      <c r="BO541" s="2" t="s">
        <v>3</v>
      </c>
      <c r="BP541" s="2">
        <v>0</v>
      </c>
      <c r="BQ541" s="2">
        <v>8</v>
      </c>
      <c r="BR541" s="2">
        <v>0</v>
      </c>
      <c r="BS541" s="2">
        <v>1</v>
      </c>
      <c r="BT541" s="2">
        <v>1</v>
      </c>
      <c r="BU541" s="2">
        <v>1</v>
      </c>
      <c r="BV541" s="2">
        <v>1</v>
      </c>
      <c r="BW541" s="2">
        <v>1</v>
      </c>
      <c r="BX541" s="2">
        <v>1</v>
      </c>
      <c r="BY541" s="2" t="s">
        <v>3</v>
      </c>
      <c r="BZ541" s="2">
        <v>0</v>
      </c>
      <c r="CA541" s="2">
        <v>0</v>
      </c>
      <c r="CB541" s="2" t="s">
        <v>3</v>
      </c>
      <c r="CC541" s="2"/>
      <c r="CD541" s="2"/>
      <c r="CE541" s="2">
        <v>0</v>
      </c>
      <c r="CF541" s="2">
        <v>0</v>
      </c>
      <c r="CG541" s="2">
        <v>0</v>
      </c>
      <c r="CH541" s="2">
        <v>44</v>
      </c>
      <c r="CI541" s="2">
        <v>1</v>
      </c>
      <c r="CJ541" s="2">
        <v>0</v>
      </c>
      <c r="CK541" s="2">
        <v>0</v>
      </c>
      <c r="CL541" s="2">
        <v>0</v>
      </c>
      <c r="CM541" s="2">
        <v>0</v>
      </c>
      <c r="CN541" s="2" t="s">
        <v>3</v>
      </c>
      <c r="CO541" s="2">
        <v>0</v>
      </c>
      <c r="CP541" s="2">
        <f t="shared" si="459"/>
        <v>0</v>
      </c>
      <c r="CQ541" s="2">
        <f t="shared" si="460"/>
        <v>12.26</v>
      </c>
      <c r="CR541" s="2">
        <f t="shared" si="461"/>
        <v>0</v>
      </c>
      <c r="CS541" s="2">
        <f t="shared" si="462"/>
        <v>0</v>
      </c>
      <c r="CT541" s="2">
        <f t="shared" si="463"/>
        <v>0</v>
      </c>
      <c r="CU541" s="2">
        <f t="shared" si="464"/>
        <v>0</v>
      </c>
      <c r="CV541" s="2">
        <f t="shared" si="465"/>
        <v>0</v>
      </c>
      <c r="CW541" s="2">
        <f t="shared" si="466"/>
        <v>0</v>
      </c>
      <c r="CX541" s="2">
        <f t="shared" si="467"/>
        <v>0.01</v>
      </c>
      <c r="CY541" s="2">
        <f>(((S541+R541)*AT541)/100)</f>
        <v>0</v>
      </c>
      <c r="CZ541" s="2">
        <f>(((S541+R541)*AU541)/100)</f>
        <v>0</v>
      </c>
      <c r="DA541" s="2"/>
      <c r="DB541" s="2"/>
      <c r="DC541" s="2" t="s">
        <v>3</v>
      </c>
      <c r="DD541" s="2" t="s">
        <v>3</v>
      </c>
      <c r="DE541" s="2" t="s">
        <v>3</v>
      </c>
      <c r="DF541" s="2" t="s">
        <v>3</v>
      </c>
      <c r="DG541" s="2" t="s">
        <v>3</v>
      </c>
      <c r="DH541" s="2" t="s">
        <v>3</v>
      </c>
      <c r="DI541" s="2" t="s">
        <v>3</v>
      </c>
      <c r="DJ541" s="2" t="s">
        <v>3</v>
      </c>
      <c r="DK541" s="2" t="s">
        <v>3</v>
      </c>
      <c r="DL541" s="2" t="s">
        <v>3</v>
      </c>
      <c r="DM541" s="2" t="s">
        <v>3</v>
      </c>
      <c r="DN541" s="2">
        <v>0</v>
      </c>
      <c r="DO541" s="2">
        <v>0</v>
      </c>
      <c r="DP541" s="2">
        <v>1</v>
      </c>
      <c r="DQ541" s="2">
        <v>1</v>
      </c>
      <c r="DR541" s="2"/>
      <c r="DS541" s="2"/>
      <c r="DT541" s="2"/>
      <c r="DU541" s="2">
        <v>1005</v>
      </c>
      <c r="DV541" s="2" t="s">
        <v>56</v>
      </c>
      <c r="DW541" s="2" t="s">
        <v>56</v>
      </c>
      <c r="DX541" s="2">
        <v>1</v>
      </c>
      <c r="DY541" s="2"/>
      <c r="DZ541" s="2" t="s">
        <v>3</v>
      </c>
      <c r="EA541" s="2" t="s">
        <v>3</v>
      </c>
      <c r="EB541" s="2" t="s">
        <v>3</v>
      </c>
      <c r="EC541" s="2" t="s">
        <v>3</v>
      </c>
      <c r="ED541" s="2"/>
      <c r="EE541" s="2">
        <v>54328897</v>
      </c>
      <c r="EF541" s="2">
        <v>8</v>
      </c>
      <c r="EG541" s="2" t="s">
        <v>31</v>
      </c>
      <c r="EH541" s="2">
        <v>0</v>
      </c>
      <c r="EI541" s="2" t="s">
        <v>3</v>
      </c>
      <c r="EJ541" s="2">
        <v>1</v>
      </c>
      <c r="EK541" s="2">
        <v>500001</v>
      </c>
      <c r="EL541" s="2" t="s">
        <v>32</v>
      </c>
      <c r="EM541" s="2" t="s">
        <v>33</v>
      </c>
      <c r="EN541" s="2"/>
      <c r="EO541" s="2" t="s">
        <v>3</v>
      </c>
      <c r="EP541" s="2"/>
      <c r="EQ541" s="2">
        <v>0</v>
      </c>
      <c r="ER541" s="2">
        <v>12.26</v>
      </c>
      <c r="ES541" s="2">
        <v>12.26</v>
      </c>
      <c r="ET541" s="2">
        <v>0</v>
      </c>
      <c r="EU541" s="2">
        <v>0</v>
      </c>
      <c r="EV541" s="2">
        <v>0</v>
      </c>
      <c r="EW541" s="2">
        <v>0</v>
      </c>
      <c r="EX541" s="2">
        <v>0</v>
      </c>
      <c r="EY541" s="2"/>
      <c r="EZ541" s="2"/>
      <c r="FA541" s="2"/>
      <c r="FB541" s="2"/>
      <c r="FC541" s="2"/>
      <c r="FD541" s="2"/>
      <c r="FE541" s="2"/>
      <c r="FF541" s="2"/>
      <c r="FG541" s="2"/>
      <c r="FH541" s="2"/>
      <c r="FI541" s="2"/>
      <c r="FJ541" s="2"/>
      <c r="FK541" s="2"/>
      <c r="FL541" s="2"/>
      <c r="FM541" s="2"/>
      <c r="FN541" s="2"/>
      <c r="FO541" s="2"/>
      <c r="FP541" s="2"/>
      <c r="FQ541" s="2">
        <v>0</v>
      </c>
      <c r="FR541" s="2">
        <f t="shared" si="468"/>
        <v>0</v>
      </c>
      <c r="FS541" s="2">
        <v>0</v>
      </c>
      <c r="FT541" s="2"/>
      <c r="FU541" s="2"/>
      <c r="FV541" s="2"/>
      <c r="FW541" s="2"/>
      <c r="FX541" s="2">
        <v>0</v>
      </c>
      <c r="FY541" s="2">
        <v>0</v>
      </c>
      <c r="FZ541" s="2"/>
      <c r="GA541" s="2" t="s">
        <v>3</v>
      </c>
      <c r="GB541" s="2"/>
      <c r="GC541" s="2"/>
      <c r="GD541" s="2">
        <v>1</v>
      </c>
      <c r="GE541" s="2"/>
      <c r="GF541" s="2">
        <v>-810689284</v>
      </c>
      <c r="GG541" s="2">
        <v>2</v>
      </c>
      <c r="GH541" s="2">
        <v>1</v>
      </c>
      <c r="GI541" s="2">
        <v>-2</v>
      </c>
      <c r="GJ541" s="2">
        <v>0</v>
      </c>
      <c r="GK541" s="2">
        <v>0</v>
      </c>
      <c r="GL541" s="2">
        <f t="shared" si="469"/>
        <v>0</v>
      </c>
      <c r="GM541" s="2">
        <f t="shared" si="470"/>
        <v>0</v>
      </c>
      <c r="GN541" s="2">
        <f t="shared" si="471"/>
        <v>0</v>
      </c>
      <c r="GO541" s="2">
        <f t="shared" si="472"/>
        <v>0</v>
      </c>
      <c r="GP541" s="2">
        <f t="shared" si="473"/>
        <v>0</v>
      </c>
      <c r="GQ541" s="2"/>
      <c r="GR541" s="2">
        <v>0</v>
      </c>
      <c r="GS541" s="2">
        <v>3</v>
      </c>
      <c r="GT541" s="2">
        <v>0</v>
      </c>
      <c r="GU541" s="2" t="s">
        <v>3</v>
      </c>
      <c r="GV541" s="2">
        <f t="shared" si="474"/>
        <v>0</v>
      </c>
      <c r="GW541" s="2">
        <v>1</v>
      </c>
      <c r="GX541" s="2">
        <f t="shared" si="475"/>
        <v>0</v>
      </c>
      <c r="GY541" s="2"/>
      <c r="GZ541" s="2"/>
      <c r="HA541" s="2">
        <v>0</v>
      </c>
      <c r="HB541" s="2">
        <v>0</v>
      </c>
      <c r="HC541" s="2">
        <f t="shared" si="476"/>
        <v>0</v>
      </c>
      <c r="HD541" s="2"/>
      <c r="HE541" s="2" t="s">
        <v>3</v>
      </c>
      <c r="HF541" s="2" t="s">
        <v>3</v>
      </c>
      <c r="HG541" s="2"/>
      <c r="HH541" s="2"/>
      <c r="HI541" s="2"/>
      <c r="HJ541" s="2"/>
      <c r="HK541" s="2"/>
      <c r="HL541" s="2"/>
      <c r="HM541" s="2" t="s">
        <v>3</v>
      </c>
      <c r="HN541" s="2" t="s">
        <v>3</v>
      </c>
      <c r="HO541" s="2" t="s">
        <v>3</v>
      </c>
      <c r="HP541" s="2" t="s">
        <v>3</v>
      </c>
      <c r="HQ541" s="2" t="s">
        <v>3</v>
      </c>
      <c r="HR541" s="2"/>
      <c r="HS541" s="2"/>
      <c r="HT541" s="2"/>
      <c r="HU541" s="2"/>
      <c r="HV541" s="2"/>
      <c r="HW541" s="2"/>
      <c r="HX541" s="2"/>
      <c r="HY541" s="2"/>
      <c r="HZ541" s="2"/>
      <c r="IA541" s="2"/>
      <c r="IB541" s="2"/>
      <c r="IC541" s="2"/>
      <c r="ID541" s="2"/>
      <c r="IE541" s="2"/>
      <c r="IF541" s="2"/>
      <c r="IG541" s="2"/>
      <c r="IH541" s="2"/>
      <c r="II541" s="2"/>
      <c r="IJ541" s="2"/>
      <c r="IK541" s="2">
        <v>0</v>
      </c>
      <c r="IL541" s="2"/>
      <c r="IM541" s="2"/>
      <c r="IN541" s="2"/>
      <c r="IO541" s="2"/>
      <c r="IP541" s="2"/>
      <c r="IQ541" s="2"/>
      <c r="IR541" s="2"/>
      <c r="IS541" s="2"/>
      <c r="IT541" s="2"/>
      <c r="IU541" s="2"/>
    </row>
    <row r="542" spans="1:255" x14ac:dyDescent="0.2">
      <c r="A542">
        <v>18</v>
      </c>
      <c r="B542">
        <v>1</v>
      </c>
      <c r="C542">
        <v>440</v>
      </c>
      <c r="E542" t="s">
        <v>325</v>
      </c>
      <c r="F542" t="s">
        <v>163</v>
      </c>
      <c r="G542" t="s">
        <v>164</v>
      </c>
      <c r="H542" t="s">
        <v>56</v>
      </c>
      <c r="I542">
        <f>I540*J542</f>
        <v>0</v>
      </c>
      <c r="J542">
        <v>115</v>
      </c>
      <c r="K542">
        <v>115</v>
      </c>
      <c r="L542">
        <v>3.22</v>
      </c>
      <c r="M542">
        <v>0</v>
      </c>
      <c r="N542">
        <f t="shared" si="439"/>
        <v>3.22</v>
      </c>
      <c r="O542">
        <f t="shared" si="440"/>
        <v>0</v>
      </c>
      <c r="P542">
        <f t="shared" si="441"/>
        <v>0</v>
      </c>
      <c r="Q542">
        <f t="shared" si="442"/>
        <v>0</v>
      </c>
      <c r="R542">
        <f t="shared" si="443"/>
        <v>0</v>
      </c>
      <c r="S542">
        <f t="shared" si="444"/>
        <v>0</v>
      </c>
      <c r="T542">
        <f t="shared" si="445"/>
        <v>0</v>
      </c>
      <c r="U542">
        <f t="shared" si="446"/>
        <v>0</v>
      </c>
      <c r="V542">
        <f t="shared" si="447"/>
        <v>0</v>
      </c>
      <c r="W542">
        <f t="shared" si="448"/>
        <v>0</v>
      </c>
      <c r="X542">
        <f t="shared" si="449"/>
        <v>0</v>
      </c>
      <c r="Y542">
        <f t="shared" si="450"/>
        <v>0</v>
      </c>
      <c r="AA542">
        <v>69726884</v>
      </c>
      <c r="AB542">
        <f t="shared" si="451"/>
        <v>3.26</v>
      </c>
      <c r="AC542">
        <f>ROUND((ES542),2)</f>
        <v>3.26</v>
      </c>
      <c r="AD542">
        <f t="shared" si="452"/>
        <v>0</v>
      </c>
      <c r="AE542">
        <f t="shared" si="453"/>
        <v>0</v>
      </c>
      <c r="AF542">
        <f t="shared" si="454"/>
        <v>0</v>
      </c>
      <c r="AG542">
        <f t="shared" si="455"/>
        <v>0</v>
      </c>
      <c r="AH542">
        <f t="shared" si="456"/>
        <v>0</v>
      </c>
      <c r="AI542">
        <f t="shared" si="457"/>
        <v>0</v>
      </c>
      <c r="AJ542">
        <f t="shared" si="458"/>
        <v>0.01</v>
      </c>
      <c r="AK542">
        <v>3.2600000000000002</v>
      </c>
      <c r="AL542">
        <v>3.2600000000000002</v>
      </c>
      <c r="AM542">
        <v>0</v>
      </c>
      <c r="AN542">
        <v>0</v>
      </c>
      <c r="AO542">
        <v>0</v>
      </c>
      <c r="AP542">
        <v>0</v>
      </c>
      <c r="AQ542">
        <v>0</v>
      </c>
      <c r="AR542">
        <v>0</v>
      </c>
      <c r="AS542">
        <v>0.01</v>
      </c>
      <c r="AT542">
        <v>0</v>
      </c>
      <c r="AU542">
        <v>0</v>
      </c>
      <c r="AV542">
        <v>1</v>
      </c>
      <c r="AW542">
        <v>1</v>
      </c>
      <c r="AZ542">
        <v>1</v>
      </c>
      <c r="BA542">
        <v>1</v>
      </c>
      <c r="BB542">
        <v>1</v>
      </c>
      <c r="BC542">
        <v>7.56</v>
      </c>
      <c r="BD542" t="s">
        <v>3</v>
      </c>
      <c r="BE542" t="s">
        <v>3</v>
      </c>
      <c r="BF542" t="s">
        <v>3</v>
      </c>
      <c r="BG542" t="s">
        <v>3</v>
      </c>
      <c r="BH542">
        <v>3</v>
      </c>
      <c r="BI542">
        <v>1</v>
      </c>
      <c r="BJ542" t="s">
        <v>165</v>
      </c>
      <c r="BM542">
        <v>500001</v>
      </c>
      <c r="BN542">
        <v>0</v>
      </c>
      <c r="BO542" t="s">
        <v>3</v>
      </c>
      <c r="BP542">
        <v>0</v>
      </c>
      <c r="BQ542">
        <v>8</v>
      </c>
      <c r="BR542">
        <v>0</v>
      </c>
      <c r="BS542">
        <v>1</v>
      </c>
      <c r="BT542">
        <v>1</v>
      </c>
      <c r="BU542">
        <v>1</v>
      </c>
      <c r="BV542">
        <v>1</v>
      </c>
      <c r="BW542">
        <v>1</v>
      </c>
      <c r="BX542">
        <v>1</v>
      </c>
      <c r="BY542" t="s">
        <v>3</v>
      </c>
      <c r="BZ542">
        <v>0</v>
      </c>
      <c r="CA542">
        <v>0</v>
      </c>
      <c r="CB542" t="s">
        <v>3</v>
      </c>
      <c r="CE542">
        <v>0</v>
      </c>
      <c r="CF542">
        <v>0</v>
      </c>
      <c r="CG542">
        <v>0</v>
      </c>
      <c r="CH542">
        <v>44</v>
      </c>
      <c r="CI542">
        <v>1</v>
      </c>
      <c r="CJ542">
        <v>0</v>
      </c>
      <c r="CK542">
        <v>0</v>
      </c>
      <c r="CL542">
        <v>0</v>
      </c>
      <c r="CM542">
        <v>0</v>
      </c>
      <c r="CN542" t="s">
        <v>3</v>
      </c>
      <c r="CO542">
        <v>0</v>
      </c>
      <c r="CP542">
        <f t="shared" si="459"/>
        <v>0</v>
      </c>
      <c r="CQ542">
        <f t="shared" si="460"/>
        <v>24.645599999999998</v>
      </c>
      <c r="CR542">
        <f t="shared" si="461"/>
        <v>0</v>
      </c>
      <c r="CS542">
        <f t="shared" si="462"/>
        <v>0</v>
      </c>
      <c r="CT542">
        <f t="shared" si="463"/>
        <v>0</v>
      </c>
      <c r="CU542">
        <f t="shared" si="464"/>
        <v>0</v>
      </c>
      <c r="CV542">
        <f t="shared" si="465"/>
        <v>0</v>
      </c>
      <c r="CW542">
        <f t="shared" si="466"/>
        <v>0</v>
      </c>
      <c r="CX542">
        <f t="shared" si="467"/>
        <v>0.01</v>
      </c>
      <c r="CY542">
        <f>(S542+R542)*(BZ542/100)</f>
        <v>0</v>
      </c>
      <c r="CZ542">
        <f>(S542+R542)*(CA542/100)</f>
        <v>0</v>
      </c>
      <c r="DC542" t="s">
        <v>3</v>
      </c>
      <c r="DD542" t="s">
        <v>3</v>
      </c>
      <c r="DE542" t="s">
        <v>3</v>
      </c>
      <c r="DF542" t="s">
        <v>3</v>
      </c>
      <c r="DG542" t="s">
        <v>3</v>
      </c>
      <c r="DH542" t="s">
        <v>3</v>
      </c>
      <c r="DI542" t="s">
        <v>3</v>
      </c>
      <c r="DJ542" t="s">
        <v>3</v>
      </c>
      <c r="DK542" t="s">
        <v>3</v>
      </c>
      <c r="DL542" t="s">
        <v>3</v>
      </c>
      <c r="DM542" t="s">
        <v>3</v>
      </c>
      <c r="DN542">
        <v>0</v>
      </c>
      <c r="DO542">
        <v>0</v>
      </c>
      <c r="DP542">
        <v>1</v>
      </c>
      <c r="DQ542">
        <v>1</v>
      </c>
      <c r="DU542">
        <v>1005</v>
      </c>
      <c r="DV542" t="s">
        <v>56</v>
      </c>
      <c r="DW542" t="s">
        <v>56</v>
      </c>
      <c r="DX542">
        <v>1</v>
      </c>
      <c r="DZ542" t="s">
        <v>3</v>
      </c>
      <c r="EA542" t="s">
        <v>3</v>
      </c>
      <c r="EB542" t="s">
        <v>3</v>
      </c>
      <c r="EC542" t="s">
        <v>3</v>
      </c>
      <c r="EE542">
        <v>54328897</v>
      </c>
      <c r="EF542">
        <v>8</v>
      </c>
      <c r="EG542" t="s">
        <v>31</v>
      </c>
      <c r="EH542">
        <v>0</v>
      </c>
      <c r="EI542" t="s">
        <v>3</v>
      </c>
      <c r="EJ542">
        <v>1</v>
      </c>
      <c r="EK542">
        <v>500001</v>
      </c>
      <c r="EL542" t="s">
        <v>32</v>
      </c>
      <c r="EM542" t="s">
        <v>33</v>
      </c>
      <c r="EO542" t="s">
        <v>3</v>
      </c>
      <c r="EQ542">
        <v>0</v>
      </c>
      <c r="ER542">
        <v>23.6</v>
      </c>
      <c r="ES542">
        <v>3.2600000000000002</v>
      </c>
      <c r="ET542">
        <v>0</v>
      </c>
      <c r="EU542">
        <v>0</v>
      </c>
      <c r="EV542">
        <v>0</v>
      </c>
      <c r="EW542">
        <v>0</v>
      </c>
      <c r="EX542">
        <v>0</v>
      </c>
      <c r="EZ542">
        <v>5</v>
      </c>
      <c r="FC542">
        <v>0</v>
      </c>
      <c r="FD542">
        <v>18</v>
      </c>
      <c r="FF542">
        <v>23.6</v>
      </c>
      <c r="FQ542">
        <v>0</v>
      </c>
      <c r="FR542">
        <f t="shared" si="468"/>
        <v>0</v>
      </c>
      <c r="FS542">
        <v>0</v>
      </c>
      <c r="FX542">
        <v>0</v>
      </c>
      <c r="FY542">
        <v>0</v>
      </c>
      <c r="GA542" t="s">
        <v>166</v>
      </c>
      <c r="GD542">
        <v>1</v>
      </c>
      <c r="GF542">
        <v>-810689284</v>
      </c>
      <c r="GG542">
        <v>2</v>
      </c>
      <c r="GH542">
        <v>3</v>
      </c>
      <c r="GI542">
        <v>5</v>
      </c>
      <c r="GJ542">
        <v>0</v>
      </c>
      <c r="GK542">
        <v>0</v>
      </c>
      <c r="GL542">
        <f t="shared" si="469"/>
        <v>0</v>
      </c>
      <c r="GM542">
        <f t="shared" si="470"/>
        <v>0</v>
      </c>
      <c r="GN542">
        <f t="shared" si="471"/>
        <v>0</v>
      </c>
      <c r="GO542">
        <f t="shared" si="472"/>
        <v>0</v>
      </c>
      <c r="GP542">
        <f t="shared" si="473"/>
        <v>0</v>
      </c>
      <c r="GR542">
        <v>1</v>
      </c>
      <c r="GS542">
        <v>1</v>
      </c>
      <c r="GT542">
        <v>0</v>
      </c>
      <c r="GU542" t="s">
        <v>3</v>
      </c>
      <c r="GV542">
        <f t="shared" si="474"/>
        <v>0</v>
      </c>
      <c r="GW542">
        <v>1</v>
      </c>
      <c r="GX542">
        <f t="shared" si="475"/>
        <v>0</v>
      </c>
      <c r="HA542">
        <v>0</v>
      </c>
      <c r="HB542">
        <v>0</v>
      </c>
      <c r="HC542">
        <f t="shared" si="476"/>
        <v>0</v>
      </c>
      <c r="HE542" t="s">
        <v>35</v>
      </c>
      <c r="HF542" t="s">
        <v>36</v>
      </c>
      <c r="HM542" t="s">
        <v>3</v>
      </c>
      <c r="HN542" t="s">
        <v>3</v>
      </c>
      <c r="HO542" t="s">
        <v>3</v>
      </c>
      <c r="HP542" t="s">
        <v>3</v>
      </c>
      <c r="HQ542" t="s">
        <v>3</v>
      </c>
      <c r="IK542">
        <v>0</v>
      </c>
    </row>
    <row r="543" spans="1:255" x14ac:dyDescent="0.2">
      <c r="A543" s="2">
        <v>17</v>
      </c>
      <c r="B543" s="2">
        <v>1</v>
      </c>
      <c r="C543" s="2">
        <f>ROW(SmtRes!A443)</f>
        <v>443</v>
      </c>
      <c r="D543" s="2">
        <f>ROW(EtalonRes!A447)</f>
        <v>447</v>
      </c>
      <c r="E543" s="2" t="s">
        <v>326</v>
      </c>
      <c r="F543" s="2" t="s">
        <v>168</v>
      </c>
      <c r="G543" s="2" t="s">
        <v>169</v>
      </c>
      <c r="H543" s="2" t="s">
        <v>170</v>
      </c>
      <c r="I543" s="2">
        <v>0</v>
      </c>
      <c r="J543" s="2">
        <v>0</v>
      </c>
      <c r="K543" s="2">
        <v>0</v>
      </c>
      <c r="L543" s="2">
        <v>2.9000000000000001E-2</v>
      </c>
      <c r="M543" s="2">
        <v>0</v>
      </c>
      <c r="N543" s="2">
        <f t="shared" si="439"/>
        <v>2.9000000000000001E-2</v>
      </c>
      <c r="O543" s="2">
        <f t="shared" si="440"/>
        <v>0</v>
      </c>
      <c r="P543" s="2">
        <f t="shared" si="441"/>
        <v>0</v>
      </c>
      <c r="Q543" s="2">
        <f t="shared" si="442"/>
        <v>0</v>
      </c>
      <c r="R543" s="2">
        <f t="shared" si="443"/>
        <v>0</v>
      </c>
      <c r="S543" s="2">
        <f t="shared" si="444"/>
        <v>0</v>
      </c>
      <c r="T543" s="2">
        <f t="shared" si="445"/>
        <v>0</v>
      </c>
      <c r="U543" s="2">
        <f t="shared" si="446"/>
        <v>0</v>
      </c>
      <c r="V543" s="2">
        <f t="shared" si="447"/>
        <v>0</v>
      </c>
      <c r="W543" s="2">
        <f t="shared" si="448"/>
        <v>0</v>
      </c>
      <c r="X543" s="2">
        <f t="shared" si="449"/>
        <v>0</v>
      </c>
      <c r="Y543" s="2">
        <f t="shared" si="450"/>
        <v>0</v>
      </c>
      <c r="Z543" s="2"/>
      <c r="AA543" s="2">
        <v>69726971</v>
      </c>
      <c r="AB543" s="2">
        <f t="shared" si="451"/>
        <v>48.16</v>
      </c>
      <c r="AC543" s="2">
        <f>ROUND((ES543+(SUM(SmtRes!BC441:'SmtRes'!BC443)+SUM(EtalonRes!AL445:'EtalonRes'!AL447))),2)</f>
        <v>0.01</v>
      </c>
      <c r="AD543" s="2">
        <f t="shared" si="452"/>
        <v>10.27</v>
      </c>
      <c r="AE543" s="2">
        <f t="shared" si="453"/>
        <v>0</v>
      </c>
      <c r="AF543" s="2">
        <f t="shared" si="454"/>
        <v>37.880000000000003</v>
      </c>
      <c r="AG543" s="2">
        <f t="shared" si="455"/>
        <v>0</v>
      </c>
      <c r="AH543" s="2">
        <f t="shared" si="456"/>
        <v>4.1399999999999997</v>
      </c>
      <c r="AI543" s="2">
        <f t="shared" si="457"/>
        <v>0</v>
      </c>
      <c r="AJ543" s="2">
        <f t="shared" si="458"/>
        <v>0</v>
      </c>
      <c r="AK543" s="2">
        <v>2419.79</v>
      </c>
      <c r="AL543" s="2">
        <v>2371.64</v>
      </c>
      <c r="AM543" s="2">
        <v>10.27</v>
      </c>
      <c r="AN543" s="2">
        <v>0</v>
      </c>
      <c r="AO543" s="2">
        <v>37.880000000000003</v>
      </c>
      <c r="AP543" s="2">
        <v>0</v>
      </c>
      <c r="AQ543" s="2">
        <v>4.1399999999999997</v>
      </c>
      <c r="AR543" s="2">
        <v>0</v>
      </c>
      <c r="AS543" s="2">
        <v>0</v>
      </c>
      <c r="AT543" s="2">
        <v>155</v>
      </c>
      <c r="AU543" s="2">
        <v>100</v>
      </c>
      <c r="AV543" s="2">
        <v>1</v>
      </c>
      <c r="AW543" s="2">
        <v>1</v>
      </c>
      <c r="AX543" s="2"/>
      <c r="AY543" s="2"/>
      <c r="AZ543" s="2">
        <v>1</v>
      </c>
      <c r="BA543" s="2">
        <v>1</v>
      </c>
      <c r="BB543" s="2">
        <v>1</v>
      </c>
      <c r="BC543" s="2">
        <v>1</v>
      </c>
      <c r="BD543" s="2" t="s">
        <v>3</v>
      </c>
      <c r="BE543" s="2" t="s">
        <v>3</v>
      </c>
      <c r="BF543" s="2" t="s">
        <v>3</v>
      </c>
      <c r="BG543" s="2" t="s">
        <v>3</v>
      </c>
      <c r="BH543" s="2">
        <v>0</v>
      </c>
      <c r="BI543" s="2">
        <v>1</v>
      </c>
      <c r="BJ543" s="2" t="s">
        <v>171</v>
      </c>
      <c r="BK543" s="2"/>
      <c r="BL543" s="2"/>
      <c r="BM543" s="2">
        <v>7005</v>
      </c>
      <c r="BN543" s="2">
        <v>0</v>
      </c>
      <c r="BO543" s="2" t="s">
        <v>3</v>
      </c>
      <c r="BP543" s="2">
        <v>0</v>
      </c>
      <c r="BQ543" s="2">
        <v>2</v>
      </c>
      <c r="BR543" s="2">
        <v>0</v>
      </c>
      <c r="BS543" s="2">
        <v>1</v>
      </c>
      <c r="BT543" s="2">
        <v>1</v>
      </c>
      <c r="BU543" s="2">
        <v>1</v>
      </c>
      <c r="BV543" s="2">
        <v>1</v>
      </c>
      <c r="BW543" s="2">
        <v>1</v>
      </c>
      <c r="BX543" s="2">
        <v>1</v>
      </c>
      <c r="BY543" s="2" t="s">
        <v>3</v>
      </c>
      <c r="BZ543" s="2">
        <v>155</v>
      </c>
      <c r="CA543" s="2">
        <v>100</v>
      </c>
      <c r="CB543" s="2" t="s">
        <v>3</v>
      </c>
      <c r="CC543" s="2"/>
      <c r="CD543" s="2"/>
      <c r="CE543" s="2">
        <v>0</v>
      </c>
      <c r="CF543" s="2">
        <v>0</v>
      </c>
      <c r="CG543" s="2">
        <v>0</v>
      </c>
      <c r="CH543" s="2">
        <v>45</v>
      </c>
      <c r="CI543" s="2">
        <v>0</v>
      </c>
      <c r="CJ543" s="2">
        <v>0</v>
      </c>
      <c r="CK543" s="2">
        <v>0</v>
      </c>
      <c r="CL543" s="2">
        <v>0</v>
      </c>
      <c r="CM543" s="2">
        <v>0</v>
      </c>
      <c r="CN543" s="2" t="s">
        <v>3</v>
      </c>
      <c r="CO543" s="2">
        <v>0</v>
      </c>
      <c r="CP543" s="2">
        <f t="shared" si="459"/>
        <v>0</v>
      </c>
      <c r="CQ543" s="2">
        <f t="shared" si="460"/>
        <v>0.01</v>
      </c>
      <c r="CR543" s="2">
        <f t="shared" si="461"/>
        <v>10.27</v>
      </c>
      <c r="CS543" s="2">
        <f t="shared" si="462"/>
        <v>0</v>
      </c>
      <c r="CT543" s="2">
        <f t="shared" si="463"/>
        <v>37.880000000000003</v>
      </c>
      <c r="CU543" s="2">
        <f t="shared" si="464"/>
        <v>0</v>
      </c>
      <c r="CV543" s="2">
        <f t="shared" si="465"/>
        <v>4.1399999999999997</v>
      </c>
      <c r="CW543" s="2">
        <f t="shared" si="466"/>
        <v>0</v>
      </c>
      <c r="CX543" s="2">
        <f t="shared" si="467"/>
        <v>0</v>
      </c>
      <c r="CY543" s="2">
        <f>(((S543+R543)*AT543)/100)</f>
        <v>0</v>
      </c>
      <c r="CZ543" s="2">
        <f>(((S543+R543)*AU543)/100)</f>
        <v>0</v>
      </c>
      <c r="DA543" s="2"/>
      <c r="DB543" s="2"/>
      <c r="DC543" s="2" t="s">
        <v>3</v>
      </c>
      <c r="DD543" s="2" t="s">
        <v>3</v>
      </c>
      <c r="DE543" s="2" t="s">
        <v>3</v>
      </c>
      <c r="DF543" s="2" t="s">
        <v>3</v>
      </c>
      <c r="DG543" s="2" t="s">
        <v>3</v>
      </c>
      <c r="DH543" s="2" t="s">
        <v>3</v>
      </c>
      <c r="DI543" s="2" t="s">
        <v>3</v>
      </c>
      <c r="DJ543" s="2" t="s">
        <v>3</v>
      </c>
      <c r="DK543" s="2" t="s">
        <v>3</v>
      </c>
      <c r="DL543" s="2" t="s">
        <v>3</v>
      </c>
      <c r="DM543" s="2" t="s">
        <v>3</v>
      </c>
      <c r="DN543" s="2">
        <v>0</v>
      </c>
      <c r="DO543" s="2">
        <v>0</v>
      </c>
      <c r="DP543" s="2">
        <v>1</v>
      </c>
      <c r="DQ543" s="2">
        <v>1</v>
      </c>
      <c r="DR543" s="2"/>
      <c r="DS543" s="2"/>
      <c r="DT543" s="2"/>
      <c r="DU543" s="2">
        <v>1013</v>
      </c>
      <c r="DV543" s="2" t="s">
        <v>170</v>
      </c>
      <c r="DW543" s="2" t="s">
        <v>170</v>
      </c>
      <c r="DX543" s="2">
        <v>1</v>
      </c>
      <c r="DY543" s="2"/>
      <c r="DZ543" s="2" t="s">
        <v>3</v>
      </c>
      <c r="EA543" s="2" t="s">
        <v>3</v>
      </c>
      <c r="EB543" s="2" t="s">
        <v>3</v>
      </c>
      <c r="EC543" s="2" t="s">
        <v>3</v>
      </c>
      <c r="ED543" s="2"/>
      <c r="EE543" s="2">
        <v>54328916</v>
      </c>
      <c r="EF543" s="2">
        <v>2</v>
      </c>
      <c r="EG543" s="2" t="s">
        <v>21</v>
      </c>
      <c r="EH543" s="2">
        <v>0</v>
      </c>
      <c r="EI543" s="2" t="s">
        <v>3</v>
      </c>
      <c r="EJ543" s="2">
        <v>1</v>
      </c>
      <c r="EK543" s="2">
        <v>7005</v>
      </c>
      <c r="EL543" s="2" t="s">
        <v>172</v>
      </c>
      <c r="EM543" s="2" t="s">
        <v>173</v>
      </c>
      <c r="EN543" s="2"/>
      <c r="EO543" s="2" t="s">
        <v>3</v>
      </c>
      <c r="EP543" s="2"/>
      <c r="EQ543" s="2">
        <v>1441792</v>
      </c>
      <c r="ER543" s="2">
        <v>2419.79</v>
      </c>
      <c r="ES543" s="2">
        <v>2371.64</v>
      </c>
      <c r="ET543" s="2">
        <v>10.27</v>
      </c>
      <c r="EU543" s="2">
        <v>0</v>
      </c>
      <c r="EV543" s="2">
        <v>37.880000000000003</v>
      </c>
      <c r="EW543" s="2">
        <v>4.1399999999999997</v>
      </c>
      <c r="EX543" s="2">
        <v>0</v>
      </c>
      <c r="EY543" s="2">
        <v>1</v>
      </c>
      <c r="EZ543" s="2"/>
      <c r="FA543" s="2"/>
      <c r="FB543" s="2"/>
      <c r="FC543" s="2"/>
      <c r="FD543" s="2"/>
      <c r="FE543" s="2"/>
      <c r="FF543" s="2"/>
      <c r="FG543" s="2"/>
      <c r="FH543" s="2"/>
      <c r="FI543" s="2"/>
      <c r="FJ543" s="2"/>
      <c r="FK543" s="2"/>
      <c r="FL543" s="2"/>
      <c r="FM543" s="2"/>
      <c r="FN543" s="2"/>
      <c r="FO543" s="2"/>
      <c r="FP543" s="2"/>
      <c r="FQ543" s="2">
        <v>0</v>
      </c>
      <c r="FR543" s="2">
        <f t="shared" si="468"/>
        <v>0</v>
      </c>
      <c r="FS543" s="2">
        <v>0</v>
      </c>
      <c r="FT543" s="2"/>
      <c r="FU543" s="2"/>
      <c r="FV543" s="2"/>
      <c r="FW543" s="2"/>
      <c r="FX543" s="2">
        <v>155</v>
      </c>
      <c r="FY543" s="2">
        <v>100</v>
      </c>
      <c r="FZ543" s="2"/>
      <c r="GA543" s="2" t="s">
        <v>3</v>
      </c>
      <c r="GB543" s="2"/>
      <c r="GC543" s="2"/>
      <c r="GD543" s="2">
        <v>1</v>
      </c>
      <c r="GE543" s="2"/>
      <c r="GF543" s="2">
        <v>-564704960</v>
      </c>
      <c r="GG543" s="2">
        <v>2</v>
      </c>
      <c r="GH543" s="2">
        <v>1</v>
      </c>
      <c r="GI543" s="2">
        <v>-2</v>
      </c>
      <c r="GJ543" s="2">
        <v>0</v>
      </c>
      <c r="GK543" s="2">
        <v>0</v>
      </c>
      <c r="GL543" s="2">
        <f t="shared" si="469"/>
        <v>0</v>
      </c>
      <c r="GM543" s="2">
        <f t="shared" si="470"/>
        <v>0</v>
      </c>
      <c r="GN543" s="2">
        <f t="shared" si="471"/>
        <v>0</v>
      </c>
      <c r="GO543" s="2">
        <f t="shared" si="472"/>
        <v>0</v>
      </c>
      <c r="GP543" s="2">
        <f t="shared" si="473"/>
        <v>0</v>
      </c>
      <c r="GQ543" s="2"/>
      <c r="GR543" s="2">
        <v>0</v>
      </c>
      <c r="GS543" s="2">
        <v>3</v>
      </c>
      <c r="GT543" s="2">
        <v>0</v>
      </c>
      <c r="GU543" s="2" t="s">
        <v>3</v>
      </c>
      <c r="GV543" s="2">
        <f t="shared" si="474"/>
        <v>0</v>
      </c>
      <c r="GW543" s="2">
        <v>1</v>
      </c>
      <c r="GX543" s="2">
        <f t="shared" si="475"/>
        <v>0</v>
      </c>
      <c r="GY543" s="2"/>
      <c r="GZ543" s="2"/>
      <c r="HA543" s="2">
        <v>0</v>
      </c>
      <c r="HB543" s="2">
        <v>0</v>
      </c>
      <c r="HC543" s="2">
        <f t="shared" si="476"/>
        <v>0</v>
      </c>
      <c r="HD543" s="2"/>
      <c r="HE543" s="2" t="s">
        <v>3</v>
      </c>
      <c r="HF543" s="2" t="s">
        <v>3</v>
      </c>
      <c r="HG543" s="2"/>
      <c r="HH543" s="2"/>
      <c r="HI543" s="2"/>
      <c r="HJ543" s="2"/>
      <c r="HK543" s="2"/>
      <c r="HL543" s="2"/>
      <c r="HM543" s="2" t="s">
        <v>3</v>
      </c>
      <c r="HN543" s="2" t="s">
        <v>174</v>
      </c>
      <c r="HO543" s="2" t="s">
        <v>175</v>
      </c>
      <c r="HP543" s="2" t="s">
        <v>176</v>
      </c>
      <c r="HQ543" s="2" t="s">
        <v>176</v>
      </c>
      <c r="HR543" s="2"/>
      <c r="HS543" s="2"/>
      <c r="HT543" s="2"/>
      <c r="HU543" s="2"/>
      <c r="HV543" s="2"/>
      <c r="HW543" s="2"/>
      <c r="HX543" s="2"/>
      <c r="HY543" s="2"/>
      <c r="HZ543" s="2"/>
      <c r="IA543" s="2"/>
      <c r="IB543" s="2"/>
      <c r="IC543" s="2"/>
      <c r="ID543" s="2"/>
      <c r="IE543" s="2"/>
      <c r="IF543" s="2"/>
      <c r="IG543" s="2"/>
      <c r="IH543" s="2"/>
      <c r="II543" s="2"/>
      <c r="IJ543" s="2"/>
      <c r="IK543" s="2">
        <v>0</v>
      </c>
      <c r="IL543" s="2"/>
      <c r="IM543" s="2"/>
      <c r="IN543" s="2"/>
      <c r="IO543" s="2"/>
      <c r="IP543" s="2"/>
      <c r="IQ543" s="2"/>
      <c r="IR543" s="2"/>
      <c r="IS543" s="2"/>
      <c r="IT543" s="2"/>
      <c r="IU543" s="2"/>
    </row>
    <row r="544" spans="1:255" x14ac:dyDescent="0.2">
      <c r="A544">
        <v>17</v>
      </c>
      <c r="B544">
        <v>1</v>
      </c>
      <c r="C544">
        <f>ROW(SmtRes!A446)</f>
        <v>446</v>
      </c>
      <c r="D544">
        <f>ROW(EtalonRes!A450)</f>
        <v>450</v>
      </c>
      <c r="E544" t="s">
        <v>326</v>
      </c>
      <c r="F544" t="s">
        <v>168</v>
      </c>
      <c r="G544" t="s">
        <v>169</v>
      </c>
      <c r="H544" t="s">
        <v>170</v>
      </c>
      <c r="I544">
        <v>0</v>
      </c>
      <c r="J544">
        <v>0</v>
      </c>
      <c r="K544">
        <v>0</v>
      </c>
      <c r="L544">
        <v>2.9000000000000001E-2</v>
      </c>
      <c r="M544">
        <v>0</v>
      </c>
      <c r="N544">
        <f t="shared" si="439"/>
        <v>2.9000000000000001E-2</v>
      </c>
      <c r="O544">
        <f t="shared" si="440"/>
        <v>0</v>
      </c>
      <c r="P544">
        <f t="shared" si="441"/>
        <v>0</v>
      </c>
      <c r="Q544">
        <f t="shared" si="442"/>
        <v>0</v>
      </c>
      <c r="R544">
        <f t="shared" si="443"/>
        <v>0</v>
      </c>
      <c r="S544">
        <f t="shared" si="444"/>
        <v>0</v>
      </c>
      <c r="T544">
        <f t="shared" si="445"/>
        <v>0</v>
      </c>
      <c r="U544">
        <f t="shared" si="446"/>
        <v>0</v>
      </c>
      <c r="V544">
        <f t="shared" si="447"/>
        <v>0</v>
      </c>
      <c r="W544">
        <f t="shared" si="448"/>
        <v>0</v>
      </c>
      <c r="X544">
        <f t="shared" si="449"/>
        <v>0</v>
      </c>
      <c r="Y544">
        <f t="shared" si="450"/>
        <v>0</v>
      </c>
      <c r="AA544">
        <v>69726884</v>
      </c>
      <c r="AB544">
        <f t="shared" si="451"/>
        <v>48.16</v>
      </c>
      <c r="AC544">
        <f>ROUND((ES544+(SUM(SmtRes!BC444:'SmtRes'!BC446)+SUM(EtalonRes!AL448:'EtalonRes'!AL450))),2)</f>
        <v>0.01</v>
      </c>
      <c r="AD544">
        <f t="shared" si="452"/>
        <v>10.27</v>
      </c>
      <c r="AE544">
        <f t="shared" si="453"/>
        <v>0</v>
      </c>
      <c r="AF544">
        <f t="shared" si="454"/>
        <v>37.880000000000003</v>
      </c>
      <c r="AG544">
        <f t="shared" si="455"/>
        <v>0</v>
      </c>
      <c r="AH544">
        <f t="shared" si="456"/>
        <v>4.1399999999999997</v>
      </c>
      <c r="AI544">
        <f t="shared" si="457"/>
        <v>0</v>
      </c>
      <c r="AJ544">
        <f t="shared" si="458"/>
        <v>0</v>
      </c>
      <c r="AK544">
        <v>2419.79</v>
      </c>
      <c r="AL544">
        <v>2371.64</v>
      </c>
      <c r="AM544">
        <v>10.27</v>
      </c>
      <c r="AN544">
        <v>0</v>
      </c>
      <c r="AO544">
        <v>37.880000000000003</v>
      </c>
      <c r="AP544">
        <v>0</v>
      </c>
      <c r="AQ544">
        <v>4.1399999999999997</v>
      </c>
      <c r="AR544">
        <v>0</v>
      </c>
      <c r="AS544">
        <v>0</v>
      </c>
      <c r="AT544">
        <v>147</v>
      </c>
      <c r="AU544">
        <v>85</v>
      </c>
      <c r="AV544">
        <v>1</v>
      </c>
      <c r="AW544">
        <v>1</v>
      </c>
      <c r="AZ544">
        <v>1</v>
      </c>
      <c r="BA544">
        <v>25.6</v>
      </c>
      <c r="BB544">
        <v>9.3000000000000007</v>
      </c>
      <c r="BC544">
        <v>7.56</v>
      </c>
      <c r="BD544" t="s">
        <v>3</v>
      </c>
      <c r="BE544" t="s">
        <v>3</v>
      </c>
      <c r="BF544" t="s">
        <v>3</v>
      </c>
      <c r="BG544" t="s">
        <v>3</v>
      </c>
      <c r="BH544">
        <v>0</v>
      </c>
      <c r="BI544">
        <v>1</v>
      </c>
      <c r="BJ544" t="s">
        <v>171</v>
      </c>
      <c r="BM544">
        <v>7005</v>
      </c>
      <c r="BN544">
        <v>0</v>
      </c>
      <c r="BO544" t="s">
        <v>168</v>
      </c>
      <c r="BP544">
        <v>1</v>
      </c>
      <c r="BQ544">
        <v>2</v>
      </c>
      <c r="BR544">
        <v>0</v>
      </c>
      <c r="BS544">
        <v>19.8</v>
      </c>
      <c r="BT544">
        <v>1</v>
      </c>
      <c r="BU544">
        <v>1</v>
      </c>
      <c r="BV544">
        <v>1</v>
      </c>
      <c r="BW544">
        <v>1</v>
      </c>
      <c r="BX544">
        <v>1</v>
      </c>
      <c r="BY544" t="s">
        <v>3</v>
      </c>
      <c r="BZ544">
        <v>147</v>
      </c>
      <c r="CA544">
        <v>85</v>
      </c>
      <c r="CB544" t="s">
        <v>3</v>
      </c>
      <c r="CE544">
        <v>0</v>
      </c>
      <c r="CF544">
        <v>0</v>
      </c>
      <c r="CG544">
        <v>0</v>
      </c>
      <c r="CH544">
        <v>45</v>
      </c>
      <c r="CI544">
        <v>0</v>
      </c>
      <c r="CJ544">
        <v>0</v>
      </c>
      <c r="CK544">
        <v>0</v>
      </c>
      <c r="CL544">
        <v>0</v>
      </c>
      <c r="CM544">
        <v>0</v>
      </c>
      <c r="CN544" t="s">
        <v>3</v>
      </c>
      <c r="CO544">
        <v>0</v>
      </c>
      <c r="CP544">
        <f t="shared" si="459"/>
        <v>0</v>
      </c>
      <c r="CQ544">
        <f t="shared" si="460"/>
        <v>7.5600000000000001E-2</v>
      </c>
      <c r="CR544">
        <f t="shared" si="461"/>
        <v>95.51100000000001</v>
      </c>
      <c r="CS544">
        <f t="shared" si="462"/>
        <v>0</v>
      </c>
      <c r="CT544">
        <f t="shared" si="463"/>
        <v>969.72800000000007</v>
      </c>
      <c r="CU544">
        <f t="shared" si="464"/>
        <v>0</v>
      </c>
      <c r="CV544">
        <f t="shared" si="465"/>
        <v>4.1399999999999997</v>
      </c>
      <c r="CW544">
        <f t="shared" si="466"/>
        <v>0</v>
      </c>
      <c r="CX544">
        <f t="shared" si="467"/>
        <v>0</v>
      </c>
      <c r="CY544">
        <f>(S544+R544)*(BZ544/100)</f>
        <v>0</v>
      </c>
      <c r="CZ544">
        <f>(S544+R544)*(CA544/100)</f>
        <v>0</v>
      </c>
      <c r="DC544" t="s">
        <v>3</v>
      </c>
      <c r="DD544" t="s">
        <v>3</v>
      </c>
      <c r="DE544" t="s">
        <v>3</v>
      </c>
      <c r="DF544" t="s">
        <v>3</v>
      </c>
      <c r="DG544" t="s">
        <v>3</v>
      </c>
      <c r="DH544" t="s">
        <v>3</v>
      </c>
      <c r="DI544" t="s">
        <v>3</v>
      </c>
      <c r="DJ544" t="s">
        <v>3</v>
      </c>
      <c r="DK544" t="s">
        <v>3</v>
      </c>
      <c r="DL544" t="s">
        <v>3</v>
      </c>
      <c r="DM544" t="s">
        <v>3</v>
      </c>
      <c r="DN544">
        <v>155</v>
      </c>
      <c r="DO544">
        <v>100</v>
      </c>
      <c r="DP544">
        <v>1</v>
      </c>
      <c r="DQ544">
        <v>1</v>
      </c>
      <c r="DU544">
        <v>1013</v>
      </c>
      <c r="DV544" t="s">
        <v>170</v>
      </c>
      <c r="DW544" t="s">
        <v>170</v>
      </c>
      <c r="DX544">
        <v>1</v>
      </c>
      <c r="DZ544" t="s">
        <v>3</v>
      </c>
      <c r="EA544" t="s">
        <v>3</v>
      </c>
      <c r="EB544" t="s">
        <v>3</v>
      </c>
      <c r="EC544" t="s">
        <v>3</v>
      </c>
      <c r="EE544">
        <v>54328916</v>
      </c>
      <c r="EF544">
        <v>2</v>
      </c>
      <c r="EG544" t="s">
        <v>21</v>
      </c>
      <c r="EH544">
        <v>0</v>
      </c>
      <c r="EI544" t="s">
        <v>3</v>
      </c>
      <c r="EJ544">
        <v>1</v>
      </c>
      <c r="EK544">
        <v>7005</v>
      </c>
      <c r="EL544" t="s">
        <v>172</v>
      </c>
      <c r="EM544" t="s">
        <v>173</v>
      </c>
      <c r="EO544" t="s">
        <v>3</v>
      </c>
      <c r="EQ544">
        <v>1441792</v>
      </c>
      <c r="ER544">
        <v>2419.79</v>
      </c>
      <c r="ES544">
        <v>2371.64</v>
      </c>
      <c r="ET544">
        <v>10.27</v>
      </c>
      <c r="EU544">
        <v>0</v>
      </c>
      <c r="EV544">
        <v>37.880000000000003</v>
      </c>
      <c r="EW544">
        <v>4.1399999999999997</v>
      </c>
      <c r="EX544">
        <v>0</v>
      </c>
      <c r="EY544">
        <v>1</v>
      </c>
      <c r="FQ544">
        <v>0</v>
      </c>
      <c r="FR544">
        <f t="shared" si="468"/>
        <v>0</v>
      </c>
      <c r="FS544">
        <v>0</v>
      </c>
      <c r="FX544">
        <v>155</v>
      </c>
      <c r="FY544">
        <v>100</v>
      </c>
      <c r="GA544" t="s">
        <v>3</v>
      </c>
      <c r="GD544">
        <v>1</v>
      </c>
      <c r="GF544">
        <v>-564704960</v>
      </c>
      <c r="GG544">
        <v>2</v>
      </c>
      <c r="GH544">
        <v>1</v>
      </c>
      <c r="GI544">
        <v>2</v>
      </c>
      <c r="GJ544">
        <v>0</v>
      </c>
      <c r="GK544">
        <v>0</v>
      </c>
      <c r="GL544">
        <f t="shared" si="469"/>
        <v>0</v>
      </c>
      <c r="GM544">
        <f t="shared" si="470"/>
        <v>0</v>
      </c>
      <c r="GN544">
        <f t="shared" si="471"/>
        <v>0</v>
      </c>
      <c r="GO544">
        <f t="shared" si="472"/>
        <v>0</v>
      </c>
      <c r="GP544">
        <f t="shared" si="473"/>
        <v>0</v>
      </c>
      <c r="GR544">
        <v>0</v>
      </c>
      <c r="GS544">
        <v>3</v>
      </c>
      <c r="GT544">
        <v>0</v>
      </c>
      <c r="GU544" t="s">
        <v>3</v>
      </c>
      <c r="GV544">
        <f t="shared" si="474"/>
        <v>0</v>
      </c>
      <c r="GW544">
        <v>1008.6</v>
      </c>
      <c r="GX544">
        <f t="shared" si="475"/>
        <v>0</v>
      </c>
      <c r="HA544">
        <v>0</v>
      </c>
      <c r="HB544">
        <v>0</v>
      </c>
      <c r="HC544">
        <f t="shared" si="476"/>
        <v>0</v>
      </c>
      <c r="HE544" t="s">
        <v>3</v>
      </c>
      <c r="HF544" t="s">
        <v>3</v>
      </c>
      <c r="HM544" t="s">
        <v>3</v>
      </c>
      <c r="HN544" t="s">
        <v>174</v>
      </c>
      <c r="HO544" t="s">
        <v>175</v>
      </c>
      <c r="HP544" t="s">
        <v>176</v>
      </c>
      <c r="HQ544" t="s">
        <v>176</v>
      </c>
      <c r="IK544">
        <v>0</v>
      </c>
    </row>
    <row r="545" spans="1:255" x14ac:dyDescent="0.2">
      <c r="A545" s="2">
        <v>18</v>
      </c>
      <c r="B545" s="2">
        <v>1</v>
      </c>
      <c r="C545" s="2">
        <v>443</v>
      </c>
      <c r="D545" s="2"/>
      <c r="E545" s="2" t="s">
        <v>327</v>
      </c>
      <c r="F545" s="2" t="s">
        <v>178</v>
      </c>
      <c r="G545" s="2" t="s">
        <v>179</v>
      </c>
      <c r="H545" s="2" t="s">
        <v>180</v>
      </c>
      <c r="I545" s="2">
        <f>I543*J545</f>
        <v>0</v>
      </c>
      <c r="J545" s="2">
        <v>1.05</v>
      </c>
      <c r="K545" s="2">
        <v>1.05</v>
      </c>
      <c r="L545" s="2">
        <v>3.0450000000000001E-2</v>
      </c>
      <c r="M545" s="2">
        <v>0</v>
      </c>
      <c r="N545" s="2">
        <f t="shared" si="439"/>
        <v>3.0499999999999999E-2</v>
      </c>
      <c r="O545" s="2">
        <f t="shared" si="440"/>
        <v>0</v>
      </c>
      <c r="P545" s="2">
        <f t="shared" si="441"/>
        <v>0</v>
      </c>
      <c r="Q545" s="2">
        <f t="shared" si="442"/>
        <v>0</v>
      </c>
      <c r="R545" s="2">
        <f t="shared" si="443"/>
        <v>0</v>
      </c>
      <c r="S545" s="2">
        <f t="shared" si="444"/>
        <v>0</v>
      </c>
      <c r="T545" s="2">
        <f t="shared" si="445"/>
        <v>0</v>
      </c>
      <c r="U545" s="2">
        <f t="shared" si="446"/>
        <v>0</v>
      </c>
      <c r="V545" s="2">
        <f t="shared" si="447"/>
        <v>0</v>
      </c>
      <c r="W545" s="2">
        <f t="shared" si="448"/>
        <v>0</v>
      </c>
      <c r="X545" s="2">
        <f t="shared" si="449"/>
        <v>0</v>
      </c>
      <c r="Y545" s="2">
        <f t="shared" si="450"/>
        <v>0</v>
      </c>
      <c r="Z545" s="2"/>
      <c r="AA545" s="2">
        <v>69726971</v>
      </c>
      <c r="AB545" s="2">
        <f t="shared" si="451"/>
        <v>2258.6999999999998</v>
      </c>
      <c r="AC545" s="2">
        <f>ROUND((ES545),2)</f>
        <v>2258.6999999999998</v>
      </c>
      <c r="AD545" s="2">
        <f t="shared" si="452"/>
        <v>0</v>
      </c>
      <c r="AE545" s="2">
        <f t="shared" si="453"/>
        <v>0</v>
      </c>
      <c r="AF545" s="2">
        <f t="shared" si="454"/>
        <v>0</v>
      </c>
      <c r="AG545" s="2">
        <f t="shared" si="455"/>
        <v>0</v>
      </c>
      <c r="AH545" s="2">
        <f t="shared" si="456"/>
        <v>0</v>
      </c>
      <c r="AI545" s="2">
        <f t="shared" si="457"/>
        <v>0</v>
      </c>
      <c r="AJ545" s="2">
        <f t="shared" si="458"/>
        <v>0</v>
      </c>
      <c r="AK545" s="2">
        <v>2258.6999999999998</v>
      </c>
      <c r="AL545" s="2">
        <v>2258.6999999999998</v>
      </c>
      <c r="AM545" s="2">
        <v>0</v>
      </c>
      <c r="AN545" s="2">
        <v>0</v>
      </c>
      <c r="AO545" s="2">
        <v>0</v>
      </c>
      <c r="AP545" s="2">
        <v>0</v>
      </c>
      <c r="AQ545" s="2">
        <v>0</v>
      </c>
      <c r="AR545" s="2">
        <v>0</v>
      </c>
      <c r="AS545" s="2">
        <v>0</v>
      </c>
      <c r="AT545" s="2">
        <v>0</v>
      </c>
      <c r="AU545" s="2">
        <v>0</v>
      </c>
      <c r="AV545" s="2">
        <v>1</v>
      </c>
      <c r="AW545" s="2">
        <v>1</v>
      </c>
      <c r="AX545" s="2"/>
      <c r="AY545" s="2"/>
      <c r="AZ545" s="2">
        <v>1</v>
      </c>
      <c r="BA545" s="2">
        <v>1</v>
      </c>
      <c r="BB545" s="2">
        <v>1</v>
      </c>
      <c r="BC545" s="2">
        <v>1</v>
      </c>
      <c r="BD545" s="2" t="s">
        <v>3</v>
      </c>
      <c r="BE545" s="2" t="s">
        <v>3</v>
      </c>
      <c r="BF545" s="2" t="s">
        <v>3</v>
      </c>
      <c r="BG545" s="2" t="s">
        <v>3</v>
      </c>
      <c r="BH545" s="2">
        <v>3</v>
      </c>
      <c r="BI545" s="2">
        <v>1</v>
      </c>
      <c r="BJ545" s="2" t="s">
        <v>181</v>
      </c>
      <c r="BK545" s="2"/>
      <c r="BL545" s="2"/>
      <c r="BM545" s="2">
        <v>500001</v>
      </c>
      <c r="BN545" s="2">
        <v>0</v>
      </c>
      <c r="BO545" s="2" t="s">
        <v>3</v>
      </c>
      <c r="BP545" s="2">
        <v>0</v>
      </c>
      <c r="BQ545" s="2">
        <v>8</v>
      </c>
      <c r="BR545" s="2">
        <v>0</v>
      </c>
      <c r="BS545" s="2">
        <v>1</v>
      </c>
      <c r="BT545" s="2">
        <v>1</v>
      </c>
      <c r="BU545" s="2">
        <v>1</v>
      </c>
      <c r="BV545" s="2">
        <v>1</v>
      </c>
      <c r="BW545" s="2">
        <v>1</v>
      </c>
      <c r="BX545" s="2">
        <v>1</v>
      </c>
      <c r="BY545" s="2" t="s">
        <v>3</v>
      </c>
      <c r="BZ545" s="2">
        <v>0</v>
      </c>
      <c r="CA545" s="2">
        <v>0</v>
      </c>
      <c r="CB545" s="2" t="s">
        <v>3</v>
      </c>
      <c r="CC545" s="2"/>
      <c r="CD545" s="2"/>
      <c r="CE545" s="2">
        <v>0</v>
      </c>
      <c r="CF545" s="2">
        <v>0</v>
      </c>
      <c r="CG545" s="2">
        <v>0</v>
      </c>
      <c r="CH545" s="2">
        <v>45</v>
      </c>
      <c r="CI545" s="2">
        <v>1</v>
      </c>
      <c r="CJ545" s="2">
        <v>0</v>
      </c>
      <c r="CK545" s="2">
        <v>0</v>
      </c>
      <c r="CL545" s="2">
        <v>0</v>
      </c>
      <c r="CM545" s="2">
        <v>0</v>
      </c>
      <c r="CN545" s="2" t="s">
        <v>3</v>
      </c>
      <c r="CO545" s="2">
        <v>0</v>
      </c>
      <c r="CP545" s="2">
        <f t="shared" si="459"/>
        <v>0</v>
      </c>
      <c r="CQ545" s="2">
        <f t="shared" si="460"/>
        <v>2258.6999999999998</v>
      </c>
      <c r="CR545" s="2">
        <f t="shared" si="461"/>
        <v>0</v>
      </c>
      <c r="CS545" s="2">
        <f t="shared" si="462"/>
        <v>0</v>
      </c>
      <c r="CT545" s="2">
        <f t="shared" si="463"/>
        <v>0</v>
      </c>
      <c r="CU545" s="2">
        <f t="shared" si="464"/>
        <v>0</v>
      </c>
      <c r="CV545" s="2">
        <f t="shared" si="465"/>
        <v>0</v>
      </c>
      <c r="CW545" s="2">
        <f t="shared" si="466"/>
        <v>0</v>
      </c>
      <c r="CX545" s="2">
        <f t="shared" si="467"/>
        <v>0</v>
      </c>
      <c r="CY545" s="2">
        <f>(((S545+R545)*AT545)/100)</f>
        <v>0</v>
      </c>
      <c r="CZ545" s="2">
        <f>(((S545+R545)*AU545)/100)</f>
        <v>0</v>
      </c>
      <c r="DA545" s="2"/>
      <c r="DB545" s="2"/>
      <c r="DC545" s="2" t="s">
        <v>3</v>
      </c>
      <c r="DD545" s="2" t="s">
        <v>3</v>
      </c>
      <c r="DE545" s="2" t="s">
        <v>3</v>
      </c>
      <c r="DF545" s="2" t="s">
        <v>3</v>
      </c>
      <c r="DG545" s="2" t="s">
        <v>3</v>
      </c>
      <c r="DH545" s="2" t="s">
        <v>3</v>
      </c>
      <c r="DI545" s="2" t="s">
        <v>3</v>
      </c>
      <c r="DJ545" s="2" t="s">
        <v>3</v>
      </c>
      <c r="DK545" s="2" t="s">
        <v>3</v>
      </c>
      <c r="DL545" s="2" t="s">
        <v>3</v>
      </c>
      <c r="DM545" s="2" t="s">
        <v>3</v>
      </c>
      <c r="DN545" s="2">
        <v>0</v>
      </c>
      <c r="DO545" s="2">
        <v>0</v>
      </c>
      <c r="DP545" s="2">
        <v>1</v>
      </c>
      <c r="DQ545" s="2">
        <v>1</v>
      </c>
      <c r="DR545" s="2"/>
      <c r="DS545" s="2"/>
      <c r="DT545" s="2"/>
      <c r="DU545" s="2">
        <v>1003</v>
      </c>
      <c r="DV545" s="2" t="s">
        <v>180</v>
      </c>
      <c r="DW545" s="2" t="s">
        <v>180</v>
      </c>
      <c r="DX545" s="2">
        <v>100</v>
      </c>
      <c r="DY545" s="2"/>
      <c r="DZ545" s="2" t="s">
        <v>3</v>
      </c>
      <c r="EA545" s="2" t="s">
        <v>3</v>
      </c>
      <c r="EB545" s="2" t="s">
        <v>3</v>
      </c>
      <c r="EC545" s="2" t="s">
        <v>3</v>
      </c>
      <c r="ED545" s="2"/>
      <c r="EE545" s="2">
        <v>54328897</v>
      </c>
      <c r="EF545" s="2">
        <v>8</v>
      </c>
      <c r="EG545" s="2" t="s">
        <v>31</v>
      </c>
      <c r="EH545" s="2">
        <v>0</v>
      </c>
      <c r="EI545" s="2" t="s">
        <v>3</v>
      </c>
      <c r="EJ545" s="2">
        <v>1</v>
      </c>
      <c r="EK545" s="2">
        <v>500001</v>
      </c>
      <c r="EL545" s="2" t="s">
        <v>32</v>
      </c>
      <c r="EM545" s="2" t="s">
        <v>33</v>
      </c>
      <c r="EN545" s="2"/>
      <c r="EO545" s="2" t="s">
        <v>3</v>
      </c>
      <c r="EP545" s="2"/>
      <c r="EQ545" s="2">
        <v>0</v>
      </c>
      <c r="ER545" s="2">
        <v>2258.6999999999998</v>
      </c>
      <c r="ES545" s="2">
        <v>2258.6999999999998</v>
      </c>
      <c r="ET545" s="2">
        <v>0</v>
      </c>
      <c r="EU545" s="2">
        <v>0</v>
      </c>
      <c r="EV545" s="2">
        <v>0</v>
      </c>
      <c r="EW545" s="2">
        <v>0</v>
      </c>
      <c r="EX545" s="2">
        <v>0</v>
      </c>
      <c r="EY545" s="2"/>
      <c r="EZ545" s="2"/>
      <c r="FA545" s="2"/>
      <c r="FB545" s="2"/>
      <c r="FC545" s="2"/>
      <c r="FD545" s="2"/>
      <c r="FE545" s="2"/>
      <c r="FF545" s="2"/>
      <c r="FG545" s="2"/>
      <c r="FH545" s="2"/>
      <c r="FI545" s="2"/>
      <c r="FJ545" s="2"/>
      <c r="FK545" s="2"/>
      <c r="FL545" s="2"/>
      <c r="FM545" s="2"/>
      <c r="FN545" s="2"/>
      <c r="FO545" s="2"/>
      <c r="FP545" s="2"/>
      <c r="FQ545" s="2">
        <v>0</v>
      </c>
      <c r="FR545" s="2">
        <f t="shared" si="468"/>
        <v>0</v>
      </c>
      <c r="FS545" s="2">
        <v>0</v>
      </c>
      <c r="FT545" s="2"/>
      <c r="FU545" s="2"/>
      <c r="FV545" s="2"/>
      <c r="FW545" s="2"/>
      <c r="FX545" s="2">
        <v>0</v>
      </c>
      <c r="FY545" s="2">
        <v>0</v>
      </c>
      <c r="FZ545" s="2"/>
      <c r="GA545" s="2" t="s">
        <v>3</v>
      </c>
      <c r="GB545" s="2"/>
      <c r="GC545" s="2"/>
      <c r="GD545" s="2">
        <v>1</v>
      </c>
      <c r="GE545" s="2"/>
      <c r="GF545" s="2">
        <v>-239826058</v>
      </c>
      <c r="GG545" s="2">
        <v>2</v>
      </c>
      <c r="GH545" s="2">
        <v>1</v>
      </c>
      <c r="GI545" s="2">
        <v>-2</v>
      </c>
      <c r="GJ545" s="2">
        <v>0</v>
      </c>
      <c r="GK545" s="2">
        <v>0</v>
      </c>
      <c r="GL545" s="2">
        <f t="shared" si="469"/>
        <v>0</v>
      </c>
      <c r="GM545" s="2">
        <f t="shared" si="470"/>
        <v>0</v>
      </c>
      <c r="GN545" s="2">
        <f t="shared" si="471"/>
        <v>0</v>
      </c>
      <c r="GO545" s="2">
        <f t="shared" si="472"/>
        <v>0</v>
      </c>
      <c r="GP545" s="2">
        <f t="shared" si="473"/>
        <v>0</v>
      </c>
      <c r="GQ545" s="2"/>
      <c r="GR545" s="2">
        <v>0</v>
      </c>
      <c r="GS545" s="2">
        <v>3</v>
      </c>
      <c r="GT545" s="2">
        <v>0</v>
      </c>
      <c r="GU545" s="2" t="s">
        <v>3</v>
      </c>
      <c r="GV545" s="2">
        <f t="shared" si="474"/>
        <v>0</v>
      </c>
      <c r="GW545" s="2">
        <v>1</v>
      </c>
      <c r="GX545" s="2">
        <f t="shared" si="475"/>
        <v>0</v>
      </c>
      <c r="GY545" s="2"/>
      <c r="GZ545" s="2"/>
      <c r="HA545" s="2">
        <v>0</v>
      </c>
      <c r="HB545" s="2">
        <v>0</v>
      </c>
      <c r="HC545" s="2">
        <f t="shared" si="476"/>
        <v>0</v>
      </c>
      <c r="HD545" s="2"/>
      <c r="HE545" s="2" t="s">
        <v>3</v>
      </c>
      <c r="HF545" s="2" t="s">
        <v>3</v>
      </c>
      <c r="HG545" s="2"/>
      <c r="HH545" s="2"/>
      <c r="HI545" s="2"/>
      <c r="HJ545" s="2"/>
      <c r="HK545" s="2"/>
      <c r="HL545" s="2"/>
      <c r="HM545" s="2" t="s">
        <v>3</v>
      </c>
      <c r="HN545" s="2" t="s">
        <v>3</v>
      </c>
      <c r="HO545" s="2" t="s">
        <v>3</v>
      </c>
      <c r="HP545" s="2" t="s">
        <v>3</v>
      </c>
      <c r="HQ545" s="2" t="s">
        <v>3</v>
      </c>
      <c r="HR545" s="2"/>
      <c r="HS545" s="2"/>
      <c r="HT545" s="2"/>
      <c r="HU545" s="2"/>
      <c r="HV545" s="2"/>
      <c r="HW545" s="2"/>
      <c r="HX545" s="2"/>
      <c r="HY545" s="2"/>
      <c r="HZ545" s="2"/>
      <c r="IA545" s="2"/>
      <c r="IB545" s="2"/>
      <c r="IC545" s="2"/>
      <c r="ID545" s="2"/>
      <c r="IE545" s="2"/>
      <c r="IF545" s="2"/>
      <c r="IG545" s="2"/>
      <c r="IH545" s="2"/>
      <c r="II545" s="2"/>
      <c r="IJ545" s="2"/>
      <c r="IK545" s="2">
        <v>0</v>
      </c>
      <c r="IL545" s="2"/>
      <c r="IM545" s="2"/>
      <c r="IN545" s="2"/>
      <c r="IO545" s="2"/>
      <c r="IP545" s="2"/>
      <c r="IQ545" s="2"/>
      <c r="IR545" s="2"/>
      <c r="IS545" s="2"/>
      <c r="IT545" s="2"/>
      <c r="IU545" s="2"/>
    </row>
    <row r="546" spans="1:255" x14ac:dyDescent="0.2">
      <c r="A546">
        <v>18</v>
      </c>
      <c r="B546">
        <v>1</v>
      </c>
      <c r="C546">
        <v>446</v>
      </c>
      <c r="E546" t="s">
        <v>327</v>
      </c>
      <c r="F546" t="s">
        <v>178</v>
      </c>
      <c r="G546" t="s">
        <v>179</v>
      </c>
      <c r="H546" t="s">
        <v>180</v>
      </c>
      <c r="I546">
        <f>I544*J546</f>
        <v>0</v>
      </c>
      <c r="J546">
        <v>1.05</v>
      </c>
      <c r="K546">
        <v>1.05</v>
      </c>
      <c r="L546">
        <v>3.0450000000000001E-2</v>
      </c>
      <c r="M546">
        <v>0</v>
      </c>
      <c r="N546">
        <f t="shared" si="439"/>
        <v>3.0499999999999999E-2</v>
      </c>
      <c r="O546">
        <f t="shared" si="440"/>
        <v>0</v>
      </c>
      <c r="P546">
        <f t="shared" si="441"/>
        <v>0</v>
      </c>
      <c r="Q546">
        <f t="shared" si="442"/>
        <v>0</v>
      </c>
      <c r="R546">
        <f t="shared" si="443"/>
        <v>0</v>
      </c>
      <c r="S546">
        <f t="shared" si="444"/>
        <v>0</v>
      </c>
      <c r="T546">
        <f t="shared" si="445"/>
        <v>0</v>
      </c>
      <c r="U546">
        <f t="shared" si="446"/>
        <v>0</v>
      </c>
      <c r="V546">
        <f t="shared" si="447"/>
        <v>0</v>
      </c>
      <c r="W546">
        <f t="shared" si="448"/>
        <v>0</v>
      </c>
      <c r="X546">
        <f t="shared" si="449"/>
        <v>0</v>
      </c>
      <c r="Y546">
        <f t="shared" si="450"/>
        <v>0</v>
      </c>
      <c r="AA546">
        <v>69726884</v>
      </c>
      <c r="AB546">
        <f t="shared" si="451"/>
        <v>155.58000000000001</v>
      </c>
      <c r="AC546">
        <f>ROUND((ES546),2)</f>
        <v>155.58000000000001</v>
      </c>
      <c r="AD546">
        <f t="shared" si="452"/>
        <v>0</v>
      </c>
      <c r="AE546">
        <f t="shared" si="453"/>
        <v>0</v>
      </c>
      <c r="AF546">
        <f t="shared" si="454"/>
        <v>0</v>
      </c>
      <c r="AG546">
        <f t="shared" si="455"/>
        <v>0</v>
      </c>
      <c r="AH546">
        <f t="shared" si="456"/>
        <v>0</v>
      </c>
      <c r="AI546">
        <f t="shared" si="457"/>
        <v>0</v>
      </c>
      <c r="AJ546">
        <f t="shared" si="458"/>
        <v>0</v>
      </c>
      <c r="AK546">
        <v>155.58000000000001</v>
      </c>
      <c r="AL546">
        <v>155.58000000000001</v>
      </c>
      <c r="AM546">
        <v>0</v>
      </c>
      <c r="AN546">
        <v>0</v>
      </c>
      <c r="AO546">
        <v>0</v>
      </c>
      <c r="AP546">
        <v>0</v>
      </c>
      <c r="AQ546">
        <v>0</v>
      </c>
      <c r="AR546">
        <v>0</v>
      </c>
      <c r="AS546">
        <v>0</v>
      </c>
      <c r="AT546">
        <v>0</v>
      </c>
      <c r="AU546">
        <v>0</v>
      </c>
      <c r="AV546">
        <v>1</v>
      </c>
      <c r="AW546">
        <v>1</v>
      </c>
      <c r="AZ546">
        <v>1</v>
      </c>
      <c r="BA546">
        <v>1</v>
      </c>
      <c r="BB546">
        <v>1</v>
      </c>
      <c r="BC546">
        <v>7.56</v>
      </c>
      <c r="BD546" t="s">
        <v>3</v>
      </c>
      <c r="BE546" t="s">
        <v>3</v>
      </c>
      <c r="BF546" t="s">
        <v>3</v>
      </c>
      <c r="BG546" t="s">
        <v>3</v>
      </c>
      <c r="BH546">
        <v>3</v>
      </c>
      <c r="BI546">
        <v>1</v>
      </c>
      <c r="BJ546" t="s">
        <v>181</v>
      </c>
      <c r="BM546">
        <v>500001</v>
      </c>
      <c r="BN546">
        <v>0</v>
      </c>
      <c r="BO546" t="s">
        <v>3</v>
      </c>
      <c r="BP546">
        <v>0</v>
      </c>
      <c r="BQ546">
        <v>8</v>
      </c>
      <c r="BR546">
        <v>0</v>
      </c>
      <c r="BS546">
        <v>1</v>
      </c>
      <c r="BT546">
        <v>1</v>
      </c>
      <c r="BU546">
        <v>1</v>
      </c>
      <c r="BV546">
        <v>1</v>
      </c>
      <c r="BW546">
        <v>1</v>
      </c>
      <c r="BX546">
        <v>1</v>
      </c>
      <c r="BY546" t="s">
        <v>3</v>
      </c>
      <c r="BZ546">
        <v>0</v>
      </c>
      <c r="CA546">
        <v>0</v>
      </c>
      <c r="CB546" t="s">
        <v>3</v>
      </c>
      <c r="CE546">
        <v>0</v>
      </c>
      <c r="CF546">
        <v>0</v>
      </c>
      <c r="CG546">
        <v>0</v>
      </c>
      <c r="CH546">
        <v>45</v>
      </c>
      <c r="CI546">
        <v>1</v>
      </c>
      <c r="CJ546">
        <v>0</v>
      </c>
      <c r="CK546">
        <v>0</v>
      </c>
      <c r="CL546">
        <v>0</v>
      </c>
      <c r="CM546">
        <v>0</v>
      </c>
      <c r="CN546" t="s">
        <v>3</v>
      </c>
      <c r="CO546">
        <v>0</v>
      </c>
      <c r="CP546">
        <f t="shared" si="459"/>
        <v>0</v>
      </c>
      <c r="CQ546">
        <f t="shared" si="460"/>
        <v>1176.1848</v>
      </c>
      <c r="CR546">
        <f t="shared" si="461"/>
        <v>0</v>
      </c>
      <c r="CS546">
        <f t="shared" si="462"/>
        <v>0</v>
      </c>
      <c r="CT546">
        <f t="shared" si="463"/>
        <v>0</v>
      </c>
      <c r="CU546">
        <f t="shared" si="464"/>
        <v>0</v>
      </c>
      <c r="CV546">
        <f t="shared" si="465"/>
        <v>0</v>
      </c>
      <c r="CW546">
        <f t="shared" si="466"/>
        <v>0</v>
      </c>
      <c r="CX546">
        <f t="shared" si="467"/>
        <v>0</v>
      </c>
      <c r="CY546">
        <f>(S546+R546)*(BZ546/100)</f>
        <v>0</v>
      </c>
      <c r="CZ546">
        <f>(S546+R546)*(CA546/100)</f>
        <v>0</v>
      </c>
      <c r="DC546" t="s">
        <v>3</v>
      </c>
      <c r="DD546" t="s">
        <v>3</v>
      </c>
      <c r="DE546" t="s">
        <v>3</v>
      </c>
      <c r="DF546" t="s">
        <v>3</v>
      </c>
      <c r="DG546" t="s">
        <v>3</v>
      </c>
      <c r="DH546" t="s">
        <v>3</v>
      </c>
      <c r="DI546" t="s">
        <v>3</v>
      </c>
      <c r="DJ546" t="s">
        <v>3</v>
      </c>
      <c r="DK546" t="s">
        <v>3</v>
      </c>
      <c r="DL546" t="s">
        <v>3</v>
      </c>
      <c r="DM546" t="s">
        <v>3</v>
      </c>
      <c r="DN546">
        <v>0</v>
      </c>
      <c r="DO546">
        <v>0</v>
      </c>
      <c r="DP546">
        <v>1</v>
      </c>
      <c r="DQ546">
        <v>1</v>
      </c>
      <c r="DU546">
        <v>1003</v>
      </c>
      <c r="DV546" t="s">
        <v>180</v>
      </c>
      <c r="DW546" t="s">
        <v>180</v>
      </c>
      <c r="DX546">
        <v>100</v>
      </c>
      <c r="DZ546" t="s">
        <v>3</v>
      </c>
      <c r="EA546" t="s">
        <v>3</v>
      </c>
      <c r="EB546" t="s">
        <v>3</v>
      </c>
      <c r="EC546" t="s">
        <v>3</v>
      </c>
      <c r="EE546">
        <v>54328897</v>
      </c>
      <c r="EF546">
        <v>8</v>
      </c>
      <c r="EG546" t="s">
        <v>31</v>
      </c>
      <c r="EH546">
        <v>0</v>
      </c>
      <c r="EI546" t="s">
        <v>3</v>
      </c>
      <c r="EJ546">
        <v>1</v>
      </c>
      <c r="EK546">
        <v>500001</v>
      </c>
      <c r="EL546" t="s">
        <v>32</v>
      </c>
      <c r="EM546" t="s">
        <v>33</v>
      </c>
      <c r="EO546" t="s">
        <v>3</v>
      </c>
      <c r="EQ546">
        <v>0</v>
      </c>
      <c r="ER546">
        <v>1125</v>
      </c>
      <c r="ES546">
        <v>155.58000000000001</v>
      </c>
      <c r="ET546">
        <v>0</v>
      </c>
      <c r="EU546">
        <v>0</v>
      </c>
      <c r="EV546">
        <v>0</v>
      </c>
      <c r="EW546">
        <v>0</v>
      </c>
      <c r="EX546">
        <v>0</v>
      </c>
      <c r="EZ546">
        <v>5</v>
      </c>
      <c r="FC546">
        <v>0</v>
      </c>
      <c r="FD546">
        <v>18</v>
      </c>
      <c r="FF546">
        <v>1125</v>
      </c>
      <c r="FQ546">
        <v>0</v>
      </c>
      <c r="FR546">
        <f t="shared" si="468"/>
        <v>0</v>
      </c>
      <c r="FS546">
        <v>0</v>
      </c>
      <c r="FX546">
        <v>0</v>
      </c>
      <c r="FY546">
        <v>0</v>
      </c>
      <c r="GA546" t="s">
        <v>182</v>
      </c>
      <c r="GD546">
        <v>1</v>
      </c>
      <c r="GF546">
        <v>-239826058</v>
      </c>
      <c r="GG546">
        <v>2</v>
      </c>
      <c r="GH546">
        <v>3</v>
      </c>
      <c r="GI546">
        <v>5</v>
      </c>
      <c r="GJ546">
        <v>0</v>
      </c>
      <c r="GK546">
        <v>0</v>
      </c>
      <c r="GL546">
        <f t="shared" si="469"/>
        <v>0</v>
      </c>
      <c r="GM546">
        <f t="shared" si="470"/>
        <v>0</v>
      </c>
      <c r="GN546">
        <f t="shared" si="471"/>
        <v>0</v>
      </c>
      <c r="GO546">
        <f t="shared" si="472"/>
        <v>0</v>
      </c>
      <c r="GP546">
        <f t="shared" si="473"/>
        <v>0</v>
      </c>
      <c r="GR546">
        <v>1</v>
      </c>
      <c r="GS546">
        <v>1</v>
      </c>
      <c r="GT546">
        <v>0</v>
      </c>
      <c r="GU546" t="s">
        <v>3</v>
      </c>
      <c r="GV546">
        <f t="shared" si="474"/>
        <v>0</v>
      </c>
      <c r="GW546">
        <v>1</v>
      </c>
      <c r="GX546">
        <f t="shared" si="475"/>
        <v>0</v>
      </c>
      <c r="HA546">
        <v>0</v>
      </c>
      <c r="HB546">
        <v>0</v>
      </c>
      <c r="HC546">
        <f t="shared" si="476"/>
        <v>0</v>
      </c>
      <c r="HE546" t="s">
        <v>35</v>
      </c>
      <c r="HF546" t="s">
        <v>36</v>
      </c>
      <c r="HM546" t="s">
        <v>3</v>
      </c>
      <c r="HN546" t="s">
        <v>3</v>
      </c>
      <c r="HO546" t="s">
        <v>3</v>
      </c>
      <c r="HP546" t="s">
        <v>3</v>
      </c>
      <c r="HQ546" t="s">
        <v>3</v>
      </c>
      <c r="IK546">
        <v>0</v>
      </c>
    </row>
    <row r="547" spans="1:255" x14ac:dyDescent="0.2">
      <c r="A547" s="2">
        <v>17</v>
      </c>
      <c r="B547" s="2">
        <v>1</v>
      </c>
      <c r="C547" s="2">
        <f>ROW(SmtRes!A452)</f>
        <v>452</v>
      </c>
      <c r="D547" s="2">
        <f>ROW(EtalonRes!A456)</f>
        <v>456</v>
      </c>
      <c r="E547" s="2" t="s">
        <v>328</v>
      </c>
      <c r="F547" s="2" t="s">
        <v>184</v>
      </c>
      <c r="G547" s="2" t="s">
        <v>329</v>
      </c>
      <c r="H547" s="2" t="s">
        <v>186</v>
      </c>
      <c r="I547" s="2">
        <v>0</v>
      </c>
      <c r="J547" s="2">
        <v>0</v>
      </c>
      <c r="K547" s="2">
        <v>0</v>
      </c>
      <c r="L547" s="2">
        <v>2.7E-2</v>
      </c>
      <c r="M547" s="2">
        <v>0</v>
      </c>
      <c r="N547" s="2">
        <f t="shared" si="439"/>
        <v>2.7E-2</v>
      </c>
      <c r="O547" s="2">
        <f t="shared" si="440"/>
        <v>0</v>
      </c>
      <c r="P547" s="2">
        <f t="shared" si="441"/>
        <v>0</v>
      </c>
      <c r="Q547" s="2">
        <f t="shared" si="442"/>
        <v>0</v>
      </c>
      <c r="R547" s="2">
        <f t="shared" si="443"/>
        <v>0</v>
      </c>
      <c r="S547" s="2">
        <f t="shared" si="444"/>
        <v>0</v>
      </c>
      <c r="T547" s="2">
        <f t="shared" si="445"/>
        <v>0</v>
      </c>
      <c r="U547" s="2">
        <f t="shared" si="446"/>
        <v>0</v>
      </c>
      <c r="V547" s="2">
        <f t="shared" si="447"/>
        <v>0</v>
      </c>
      <c r="W547" s="2">
        <f t="shared" si="448"/>
        <v>0</v>
      </c>
      <c r="X547" s="2">
        <f t="shared" si="449"/>
        <v>0</v>
      </c>
      <c r="Y547" s="2">
        <f t="shared" si="450"/>
        <v>0</v>
      </c>
      <c r="Z547" s="2"/>
      <c r="AA547" s="2">
        <v>69726971</v>
      </c>
      <c r="AB547" s="2">
        <f t="shared" si="451"/>
        <v>360.73</v>
      </c>
      <c r="AC547" s="2">
        <f>ROUND((ES547+(SUM(SmtRes!BC447:'SmtRes'!BC452)+SUM(EtalonRes!AL451:'EtalonRes'!AL456))),2)</f>
        <v>0</v>
      </c>
      <c r="AD547" s="2">
        <f t="shared" si="452"/>
        <v>44.25</v>
      </c>
      <c r="AE547" s="2">
        <f t="shared" si="453"/>
        <v>17.28</v>
      </c>
      <c r="AF547" s="2">
        <f t="shared" si="454"/>
        <v>316.48</v>
      </c>
      <c r="AG547" s="2">
        <f t="shared" si="455"/>
        <v>0</v>
      </c>
      <c r="AH547" s="2">
        <f t="shared" si="456"/>
        <v>39.51</v>
      </c>
      <c r="AI547" s="2">
        <f t="shared" si="457"/>
        <v>1.27</v>
      </c>
      <c r="AJ547" s="2">
        <f t="shared" si="458"/>
        <v>0</v>
      </c>
      <c r="AK547" s="2">
        <v>1394.91</v>
      </c>
      <c r="AL547" s="2">
        <v>1034.18</v>
      </c>
      <c r="AM547" s="2">
        <v>44.25</v>
      </c>
      <c r="AN547" s="2">
        <v>17.28</v>
      </c>
      <c r="AO547" s="2">
        <v>316.48</v>
      </c>
      <c r="AP547" s="2">
        <v>0</v>
      </c>
      <c r="AQ547" s="2">
        <v>39.51</v>
      </c>
      <c r="AR547" s="2">
        <v>1.27</v>
      </c>
      <c r="AS547" s="2">
        <v>0</v>
      </c>
      <c r="AT547" s="2">
        <v>123</v>
      </c>
      <c r="AU547" s="2">
        <v>75</v>
      </c>
      <c r="AV547" s="2">
        <v>1</v>
      </c>
      <c r="AW547" s="2">
        <v>1</v>
      </c>
      <c r="AX547" s="2"/>
      <c r="AY547" s="2"/>
      <c r="AZ547" s="2">
        <v>1</v>
      </c>
      <c r="BA547" s="2">
        <v>1</v>
      </c>
      <c r="BB547" s="2">
        <v>1</v>
      </c>
      <c r="BC547" s="2">
        <v>1</v>
      </c>
      <c r="BD547" s="2" t="s">
        <v>3</v>
      </c>
      <c r="BE547" s="2" t="s">
        <v>3</v>
      </c>
      <c r="BF547" s="2" t="s">
        <v>3</v>
      </c>
      <c r="BG547" s="2" t="s">
        <v>3</v>
      </c>
      <c r="BH547" s="2">
        <v>0</v>
      </c>
      <c r="BI547" s="2">
        <v>1</v>
      </c>
      <c r="BJ547" s="2" t="s">
        <v>187</v>
      </c>
      <c r="BK547" s="2"/>
      <c r="BL547" s="2"/>
      <c r="BM547" s="2">
        <v>11001</v>
      </c>
      <c r="BN547" s="2">
        <v>0</v>
      </c>
      <c r="BO547" s="2" t="s">
        <v>3</v>
      </c>
      <c r="BP547" s="2">
        <v>0</v>
      </c>
      <c r="BQ547" s="2">
        <v>2</v>
      </c>
      <c r="BR547" s="2">
        <v>0</v>
      </c>
      <c r="BS547" s="2">
        <v>1</v>
      </c>
      <c r="BT547" s="2">
        <v>1</v>
      </c>
      <c r="BU547" s="2">
        <v>1</v>
      </c>
      <c r="BV547" s="2">
        <v>1</v>
      </c>
      <c r="BW547" s="2">
        <v>1</v>
      </c>
      <c r="BX547" s="2">
        <v>1</v>
      </c>
      <c r="BY547" s="2" t="s">
        <v>3</v>
      </c>
      <c r="BZ547" s="2">
        <v>123</v>
      </c>
      <c r="CA547" s="2">
        <v>75</v>
      </c>
      <c r="CB547" s="2" t="s">
        <v>3</v>
      </c>
      <c r="CC547" s="2"/>
      <c r="CD547" s="2"/>
      <c r="CE547" s="2">
        <v>0</v>
      </c>
      <c r="CF547" s="2">
        <v>0</v>
      </c>
      <c r="CG547" s="2">
        <v>0</v>
      </c>
      <c r="CH547" s="2">
        <v>46</v>
      </c>
      <c r="CI547" s="2">
        <v>0</v>
      </c>
      <c r="CJ547" s="2">
        <v>0</v>
      </c>
      <c r="CK547" s="2">
        <v>0</v>
      </c>
      <c r="CL547" s="2">
        <v>0</v>
      </c>
      <c r="CM547" s="2">
        <v>0</v>
      </c>
      <c r="CN547" s="2" t="s">
        <v>3</v>
      </c>
      <c r="CO547" s="2">
        <v>0</v>
      </c>
      <c r="CP547" s="2">
        <f t="shared" si="459"/>
        <v>0</v>
      </c>
      <c r="CQ547" s="2">
        <f t="shared" si="460"/>
        <v>0</v>
      </c>
      <c r="CR547" s="2">
        <f t="shared" si="461"/>
        <v>44.25</v>
      </c>
      <c r="CS547" s="2">
        <f t="shared" si="462"/>
        <v>17.28</v>
      </c>
      <c r="CT547" s="2">
        <f t="shared" si="463"/>
        <v>316.48</v>
      </c>
      <c r="CU547" s="2">
        <f t="shared" si="464"/>
        <v>0</v>
      </c>
      <c r="CV547" s="2">
        <f t="shared" si="465"/>
        <v>39.51</v>
      </c>
      <c r="CW547" s="2">
        <f t="shared" si="466"/>
        <v>1.27</v>
      </c>
      <c r="CX547" s="2">
        <f t="shared" si="467"/>
        <v>0</v>
      </c>
      <c r="CY547" s="2">
        <f>(((S547+R547)*AT547)/100)</f>
        <v>0</v>
      </c>
      <c r="CZ547" s="2">
        <f>(((S547+R547)*AU547)/100)</f>
        <v>0</v>
      </c>
      <c r="DA547" s="2"/>
      <c r="DB547" s="2"/>
      <c r="DC547" s="2" t="s">
        <v>3</v>
      </c>
      <c r="DD547" s="2" t="s">
        <v>3</v>
      </c>
      <c r="DE547" s="2" t="s">
        <v>3</v>
      </c>
      <c r="DF547" s="2" t="s">
        <v>3</v>
      </c>
      <c r="DG547" s="2" t="s">
        <v>3</v>
      </c>
      <c r="DH547" s="2" t="s">
        <v>3</v>
      </c>
      <c r="DI547" s="2" t="s">
        <v>3</v>
      </c>
      <c r="DJ547" s="2" t="s">
        <v>3</v>
      </c>
      <c r="DK547" s="2" t="s">
        <v>3</v>
      </c>
      <c r="DL547" s="2" t="s">
        <v>3</v>
      </c>
      <c r="DM547" s="2" t="s">
        <v>3</v>
      </c>
      <c r="DN547" s="2">
        <v>0</v>
      </c>
      <c r="DO547" s="2">
        <v>0</v>
      </c>
      <c r="DP547" s="2">
        <v>1</v>
      </c>
      <c r="DQ547" s="2">
        <v>1</v>
      </c>
      <c r="DR547" s="2"/>
      <c r="DS547" s="2"/>
      <c r="DT547" s="2"/>
      <c r="DU547" s="2">
        <v>1013</v>
      </c>
      <c r="DV547" s="2" t="s">
        <v>186</v>
      </c>
      <c r="DW547" s="2" t="s">
        <v>186</v>
      </c>
      <c r="DX547" s="2">
        <v>1</v>
      </c>
      <c r="DY547" s="2"/>
      <c r="DZ547" s="2" t="s">
        <v>3</v>
      </c>
      <c r="EA547" s="2" t="s">
        <v>3</v>
      </c>
      <c r="EB547" s="2" t="s">
        <v>3</v>
      </c>
      <c r="EC547" s="2" t="s">
        <v>3</v>
      </c>
      <c r="ED547" s="2"/>
      <c r="EE547" s="2">
        <v>54328965</v>
      </c>
      <c r="EF547" s="2">
        <v>2</v>
      </c>
      <c r="EG547" s="2" t="s">
        <v>21</v>
      </c>
      <c r="EH547" s="2">
        <v>0</v>
      </c>
      <c r="EI547" s="2" t="s">
        <v>3</v>
      </c>
      <c r="EJ547" s="2">
        <v>1</v>
      </c>
      <c r="EK547" s="2">
        <v>11001</v>
      </c>
      <c r="EL547" s="2" t="s">
        <v>22</v>
      </c>
      <c r="EM547" s="2" t="s">
        <v>23</v>
      </c>
      <c r="EN547" s="2"/>
      <c r="EO547" s="2" t="s">
        <v>3</v>
      </c>
      <c r="EP547" s="2"/>
      <c r="EQ547" s="2">
        <v>1441792</v>
      </c>
      <c r="ER547" s="2">
        <v>1394.91</v>
      </c>
      <c r="ES547" s="2">
        <v>1034.18</v>
      </c>
      <c r="ET547" s="2">
        <v>44.25</v>
      </c>
      <c r="EU547" s="2">
        <v>17.28</v>
      </c>
      <c r="EV547" s="2">
        <v>316.48</v>
      </c>
      <c r="EW547" s="2">
        <v>39.51</v>
      </c>
      <c r="EX547" s="2">
        <v>1.27</v>
      </c>
      <c r="EY547" s="2">
        <v>1</v>
      </c>
      <c r="EZ547" s="2"/>
      <c r="FA547" s="2"/>
      <c r="FB547" s="2"/>
      <c r="FC547" s="2"/>
      <c r="FD547" s="2"/>
      <c r="FE547" s="2"/>
      <c r="FF547" s="2"/>
      <c r="FG547" s="2"/>
      <c r="FH547" s="2"/>
      <c r="FI547" s="2"/>
      <c r="FJ547" s="2"/>
      <c r="FK547" s="2"/>
      <c r="FL547" s="2"/>
      <c r="FM547" s="2"/>
      <c r="FN547" s="2"/>
      <c r="FO547" s="2"/>
      <c r="FP547" s="2"/>
      <c r="FQ547" s="2">
        <v>0</v>
      </c>
      <c r="FR547" s="2">
        <f t="shared" si="468"/>
        <v>0</v>
      </c>
      <c r="FS547" s="2">
        <v>0</v>
      </c>
      <c r="FT547" s="2"/>
      <c r="FU547" s="2"/>
      <c r="FV547" s="2"/>
      <c r="FW547" s="2"/>
      <c r="FX547" s="2">
        <v>123</v>
      </c>
      <c r="FY547" s="2">
        <v>75</v>
      </c>
      <c r="FZ547" s="2"/>
      <c r="GA547" s="2" t="s">
        <v>3</v>
      </c>
      <c r="GB547" s="2"/>
      <c r="GC547" s="2"/>
      <c r="GD547" s="2">
        <v>1</v>
      </c>
      <c r="GE547" s="2"/>
      <c r="GF547" s="2">
        <v>-46536212</v>
      </c>
      <c r="GG547" s="2">
        <v>2</v>
      </c>
      <c r="GH547" s="2">
        <v>1</v>
      </c>
      <c r="GI547" s="2">
        <v>-2</v>
      </c>
      <c r="GJ547" s="2">
        <v>0</v>
      </c>
      <c r="GK547" s="2">
        <v>0</v>
      </c>
      <c r="GL547" s="2">
        <f t="shared" si="469"/>
        <v>0</v>
      </c>
      <c r="GM547" s="2">
        <f t="shared" si="470"/>
        <v>0</v>
      </c>
      <c r="GN547" s="2">
        <f t="shared" si="471"/>
        <v>0</v>
      </c>
      <c r="GO547" s="2">
        <f t="shared" si="472"/>
        <v>0</v>
      </c>
      <c r="GP547" s="2">
        <f t="shared" si="473"/>
        <v>0</v>
      </c>
      <c r="GQ547" s="2"/>
      <c r="GR547" s="2">
        <v>0</v>
      </c>
      <c r="GS547" s="2">
        <v>3</v>
      </c>
      <c r="GT547" s="2">
        <v>0</v>
      </c>
      <c r="GU547" s="2" t="s">
        <v>3</v>
      </c>
      <c r="GV547" s="2">
        <f t="shared" si="474"/>
        <v>0</v>
      </c>
      <c r="GW547" s="2">
        <v>1</v>
      </c>
      <c r="GX547" s="2">
        <f t="shared" si="475"/>
        <v>0</v>
      </c>
      <c r="GY547" s="2"/>
      <c r="GZ547" s="2"/>
      <c r="HA547" s="2">
        <v>0</v>
      </c>
      <c r="HB547" s="2">
        <v>0</v>
      </c>
      <c r="HC547" s="2">
        <f t="shared" si="476"/>
        <v>0</v>
      </c>
      <c r="HD547" s="2"/>
      <c r="HE547" s="2" t="s">
        <v>3</v>
      </c>
      <c r="HF547" s="2" t="s">
        <v>3</v>
      </c>
      <c r="HG547" s="2"/>
      <c r="HH547" s="2"/>
      <c r="HI547" s="2"/>
      <c r="HJ547" s="2"/>
      <c r="HK547" s="2"/>
      <c r="HL547" s="2"/>
      <c r="HM547" s="2" t="s">
        <v>3</v>
      </c>
      <c r="HN547" s="2" t="s">
        <v>24</v>
      </c>
      <c r="HO547" s="2" t="s">
        <v>25</v>
      </c>
      <c r="HP547" s="2" t="s">
        <v>22</v>
      </c>
      <c r="HQ547" s="2" t="s">
        <v>22</v>
      </c>
      <c r="HR547" s="2"/>
      <c r="HS547" s="2"/>
      <c r="HT547" s="2"/>
      <c r="HU547" s="2"/>
      <c r="HV547" s="2"/>
      <c r="HW547" s="2"/>
      <c r="HX547" s="2"/>
      <c r="HY547" s="2"/>
      <c r="HZ547" s="2"/>
      <c r="IA547" s="2"/>
      <c r="IB547" s="2"/>
      <c r="IC547" s="2"/>
      <c r="ID547" s="2"/>
      <c r="IE547" s="2"/>
      <c r="IF547" s="2"/>
      <c r="IG547" s="2"/>
      <c r="IH547" s="2"/>
      <c r="II547" s="2"/>
      <c r="IJ547" s="2"/>
      <c r="IK547" s="2">
        <v>0</v>
      </c>
      <c r="IL547" s="2"/>
      <c r="IM547" s="2"/>
      <c r="IN547" s="2"/>
      <c r="IO547" s="2"/>
      <c r="IP547" s="2"/>
      <c r="IQ547" s="2"/>
      <c r="IR547" s="2"/>
      <c r="IS547" s="2"/>
      <c r="IT547" s="2"/>
      <c r="IU547" s="2"/>
    </row>
    <row r="548" spans="1:255" x14ac:dyDescent="0.2">
      <c r="A548">
        <v>17</v>
      </c>
      <c r="B548">
        <v>1</v>
      </c>
      <c r="C548">
        <f>ROW(SmtRes!A458)</f>
        <v>458</v>
      </c>
      <c r="D548">
        <f>ROW(EtalonRes!A462)</f>
        <v>462</v>
      </c>
      <c r="E548" t="s">
        <v>328</v>
      </c>
      <c r="F548" t="s">
        <v>184</v>
      </c>
      <c r="G548" t="s">
        <v>329</v>
      </c>
      <c r="H548" t="s">
        <v>186</v>
      </c>
      <c r="I548">
        <v>0</v>
      </c>
      <c r="J548">
        <v>0</v>
      </c>
      <c r="K548">
        <v>0</v>
      </c>
      <c r="L548">
        <v>2.7E-2</v>
      </c>
      <c r="M548">
        <v>0</v>
      </c>
      <c r="N548">
        <f t="shared" si="439"/>
        <v>2.7E-2</v>
      </c>
      <c r="O548">
        <f t="shared" si="440"/>
        <v>0</v>
      </c>
      <c r="P548">
        <f t="shared" si="441"/>
        <v>0</v>
      </c>
      <c r="Q548">
        <f t="shared" si="442"/>
        <v>0</v>
      </c>
      <c r="R548">
        <f t="shared" si="443"/>
        <v>0</v>
      </c>
      <c r="S548">
        <f t="shared" si="444"/>
        <v>0</v>
      </c>
      <c r="T548">
        <f t="shared" si="445"/>
        <v>0</v>
      </c>
      <c r="U548">
        <f t="shared" si="446"/>
        <v>0</v>
      </c>
      <c r="V548">
        <f t="shared" si="447"/>
        <v>0</v>
      </c>
      <c r="W548">
        <f t="shared" si="448"/>
        <v>0</v>
      </c>
      <c r="X548">
        <f t="shared" si="449"/>
        <v>0</v>
      </c>
      <c r="Y548">
        <f t="shared" si="450"/>
        <v>0</v>
      </c>
      <c r="AA548">
        <v>69726884</v>
      </c>
      <c r="AB548">
        <f t="shared" si="451"/>
        <v>360.73</v>
      </c>
      <c r="AC548">
        <f>ROUND((ES548+(SUM(SmtRes!BC453:'SmtRes'!BC458)+SUM(EtalonRes!AL457:'EtalonRes'!AL462))),2)</f>
        <v>0</v>
      </c>
      <c r="AD548">
        <f t="shared" si="452"/>
        <v>44.25</v>
      </c>
      <c r="AE548">
        <f t="shared" si="453"/>
        <v>17.28</v>
      </c>
      <c r="AF548">
        <f t="shared" si="454"/>
        <v>316.48</v>
      </c>
      <c r="AG548">
        <f t="shared" si="455"/>
        <v>0</v>
      </c>
      <c r="AH548">
        <f t="shared" si="456"/>
        <v>39.51</v>
      </c>
      <c r="AI548">
        <f t="shared" si="457"/>
        <v>1.27</v>
      </c>
      <c r="AJ548">
        <f t="shared" si="458"/>
        <v>0</v>
      </c>
      <c r="AK548">
        <v>1394.91</v>
      </c>
      <c r="AL548">
        <v>1034.18</v>
      </c>
      <c r="AM548">
        <v>44.25</v>
      </c>
      <c r="AN548">
        <v>17.28</v>
      </c>
      <c r="AO548">
        <v>316.48</v>
      </c>
      <c r="AP548">
        <v>0</v>
      </c>
      <c r="AQ548">
        <v>39.51</v>
      </c>
      <c r="AR548">
        <v>1.27</v>
      </c>
      <c r="AS548">
        <v>0</v>
      </c>
      <c r="AT548">
        <v>117</v>
      </c>
      <c r="AU548">
        <v>64</v>
      </c>
      <c r="AV548">
        <v>1</v>
      </c>
      <c r="AW548">
        <v>1</v>
      </c>
      <c r="AZ548">
        <v>1</v>
      </c>
      <c r="BA548">
        <v>25.36</v>
      </c>
      <c r="BB548">
        <v>7.84</v>
      </c>
      <c r="BC548">
        <v>7.56</v>
      </c>
      <c r="BD548" t="s">
        <v>3</v>
      </c>
      <c r="BE548" t="s">
        <v>3</v>
      </c>
      <c r="BF548" t="s">
        <v>3</v>
      </c>
      <c r="BG548" t="s">
        <v>3</v>
      </c>
      <c r="BH548">
        <v>0</v>
      </c>
      <c r="BI548">
        <v>1</v>
      </c>
      <c r="BJ548" t="s">
        <v>187</v>
      </c>
      <c r="BM548">
        <v>11001</v>
      </c>
      <c r="BN548">
        <v>0</v>
      </c>
      <c r="BO548" t="s">
        <v>184</v>
      </c>
      <c r="BP548">
        <v>1</v>
      </c>
      <c r="BQ548">
        <v>2</v>
      </c>
      <c r="BR548">
        <v>0</v>
      </c>
      <c r="BS548">
        <v>19.8</v>
      </c>
      <c r="BT548">
        <v>1</v>
      </c>
      <c r="BU548">
        <v>1</v>
      </c>
      <c r="BV548">
        <v>1</v>
      </c>
      <c r="BW548">
        <v>1</v>
      </c>
      <c r="BX548">
        <v>1</v>
      </c>
      <c r="BY548" t="s">
        <v>3</v>
      </c>
      <c r="BZ548">
        <v>117</v>
      </c>
      <c r="CA548">
        <v>64</v>
      </c>
      <c r="CB548" t="s">
        <v>3</v>
      </c>
      <c r="CE548">
        <v>0</v>
      </c>
      <c r="CF548">
        <v>0</v>
      </c>
      <c r="CG548">
        <v>0</v>
      </c>
      <c r="CH548">
        <v>46</v>
      </c>
      <c r="CI548">
        <v>0</v>
      </c>
      <c r="CJ548">
        <v>0</v>
      </c>
      <c r="CK548">
        <v>0</v>
      </c>
      <c r="CL548">
        <v>0</v>
      </c>
      <c r="CM548">
        <v>0</v>
      </c>
      <c r="CN548" t="s">
        <v>3</v>
      </c>
      <c r="CO548">
        <v>0</v>
      </c>
      <c r="CP548">
        <f t="shared" si="459"/>
        <v>0</v>
      </c>
      <c r="CQ548">
        <f t="shared" si="460"/>
        <v>0</v>
      </c>
      <c r="CR548">
        <f t="shared" si="461"/>
        <v>346.92</v>
      </c>
      <c r="CS548">
        <f t="shared" si="462"/>
        <v>342.14400000000006</v>
      </c>
      <c r="CT548">
        <f t="shared" si="463"/>
        <v>8025.9328000000005</v>
      </c>
      <c r="CU548">
        <f t="shared" si="464"/>
        <v>0</v>
      </c>
      <c r="CV548">
        <f t="shared" si="465"/>
        <v>39.51</v>
      </c>
      <c r="CW548">
        <f t="shared" si="466"/>
        <v>1.27</v>
      </c>
      <c r="CX548">
        <f t="shared" si="467"/>
        <v>0</v>
      </c>
      <c r="CY548">
        <f>(S548+R548)*(BZ548/100)</f>
        <v>0</v>
      </c>
      <c r="CZ548">
        <f>(S548+R548)*(CA548/100)</f>
        <v>0</v>
      </c>
      <c r="DC548" t="s">
        <v>3</v>
      </c>
      <c r="DD548" t="s">
        <v>3</v>
      </c>
      <c r="DE548" t="s">
        <v>3</v>
      </c>
      <c r="DF548" t="s">
        <v>3</v>
      </c>
      <c r="DG548" t="s">
        <v>3</v>
      </c>
      <c r="DH548" t="s">
        <v>3</v>
      </c>
      <c r="DI548" t="s">
        <v>3</v>
      </c>
      <c r="DJ548" t="s">
        <v>3</v>
      </c>
      <c r="DK548" t="s">
        <v>3</v>
      </c>
      <c r="DL548" t="s">
        <v>3</v>
      </c>
      <c r="DM548" t="s">
        <v>3</v>
      </c>
      <c r="DN548">
        <v>123</v>
      </c>
      <c r="DO548">
        <v>75</v>
      </c>
      <c r="DP548">
        <v>1</v>
      </c>
      <c r="DQ548">
        <v>1</v>
      </c>
      <c r="DU548">
        <v>1013</v>
      </c>
      <c r="DV548" t="s">
        <v>186</v>
      </c>
      <c r="DW548" t="s">
        <v>186</v>
      </c>
      <c r="DX548">
        <v>1</v>
      </c>
      <c r="DZ548" t="s">
        <v>3</v>
      </c>
      <c r="EA548" t="s">
        <v>3</v>
      </c>
      <c r="EB548" t="s">
        <v>3</v>
      </c>
      <c r="EC548" t="s">
        <v>3</v>
      </c>
      <c r="EE548">
        <v>54328965</v>
      </c>
      <c r="EF548">
        <v>2</v>
      </c>
      <c r="EG548" t="s">
        <v>21</v>
      </c>
      <c r="EH548">
        <v>0</v>
      </c>
      <c r="EI548" t="s">
        <v>3</v>
      </c>
      <c r="EJ548">
        <v>1</v>
      </c>
      <c r="EK548">
        <v>11001</v>
      </c>
      <c r="EL548" t="s">
        <v>22</v>
      </c>
      <c r="EM548" t="s">
        <v>23</v>
      </c>
      <c r="EO548" t="s">
        <v>3</v>
      </c>
      <c r="EQ548">
        <v>1441792</v>
      </c>
      <c r="ER548">
        <v>1394.91</v>
      </c>
      <c r="ES548">
        <v>1034.18</v>
      </c>
      <c r="ET548">
        <v>44.25</v>
      </c>
      <c r="EU548">
        <v>17.28</v>
      </c>
      <c r="EV548">
        <v>316.48</v>
      </c>
      <c r="EW548">
        <v>39.51</v>
      </c>
      <c r="EX548">
        <v>1.27</v>
      </c>
      <c r="EY548">
        <v>1</v>
      </c>
      <c r="FQ548">
        <v>0</v>
      </c>
      <c r="FR548">
        <f t="shared" si="468"/>
        <v>0</v>
      </c>
      <c r="FS548">
        <v>0</v>
      </c>
      <c r="FX548">
        <v>123</v>
      </c>
      <c r="FY548">
        <v>75</v>
      </c>
      <c r="GA548" t="s">
        <v>3</v>
      </c>
      <c r="GD548">
        <v>1</v>
      </c>
      <c r="GF548">
        <v>-46536212</v>
      </c>
      <c r="GG548">
        <v>2</v>
      </c>
      <c r="GH548">
        <v>1</v>
      </c>
      <c r="GI548">
        <v>2</v>
      </c>
      <c r="GJ548">
        <v>0</v>
      </c>
      <c r="GK548">
        <v>0</v>
      </c>
      <c r="GL548">
        <f t="shared" si="469"/>
        <v>0</v>
      </c>
      <c r="GM548">
        <f t="shared" si="470"/>
        <v>0</v>
      </c>
      <c r="GN548">
        <f t="shared" si="471"/>
        <v>0</v>
      </c>
      <c r="GO548">
        <f t="shared" si="472"/>
        <v>0</v>
      </c>
      <c r="GP548">
        <f t="shared" si="473"/>
        <v>0</v>
      </c>
      <c r="GR548">
        <v>0</v>
      </c>
      <c r="GS548">
        <v>3</v>
      </c>
      <c r="GT548">
        <v>0</v>
      </c>
      <c r="GU548" t="s">
        <v>3</v>
      </c>
      <c r="GV548">
        <f t="shared" si="474"/>
        <v>0</v>
      </c>
      <c r="GW548">
        <v>1015.2</v>
      </c>
      <c r="GX548">
        <f t="shared" si="475"/>
        <v>0</v>
      </c>
      <c r="HA548">
        <v>0</v>
      </c>
      <c r="HB548">
        <v>0</v>
      </c>
      <c r="HC548">
        <f t="shared" si="476"/>
        <v>0</v>
      </c>
      <c r="HE548" t="s">
        <v>3</v>
      </c>
      <c r="HF548" t="s">
        <v>3</v>
      </c>
      <c r="HM548" t="s">
        <v>3</v>
      </c>
      <c r="HN548" t="s">
        <v>24</v>
      </c>
      <c r="HO548" t="s">
        <v>25</v>
      </c>
      <c r="HP548" t="s">
        <v>22</v>
      </c>
      <c r="HQ548" t="s">
        <v>22</v>
      </c>
      <c r="IK548">
        <v>0</v>
      </c>
    </row>
    <row r="549" spans="1:255" x14ac:dyDescent="0.2">
      <c r="A549" s="2">
        <v>18</v>
      </c>
      <c r="B549" s="2">
        <v>1</v>
      </c>
      <c r="C549" s="2">
        <v>452</v>
      </c>
      <c r="D549" s="2"/>
      <c r="E549" s="2" t="s">
        <v>330</v>
      </c>
      <c r="F549" s="2" t="s">
        <v>189</v>
      </c>
      <c r="G549" s="2" t="s">
        <v>190</v>
      </c>
      <c r="H549" s="2" t="s">
        <v>40</v>
      </c>
      <c r="I549" s="2">
        <f>I547*J549</f>
        <v>0</v>
      </c>
      <c r="J549" s="2">
        <v>2.04</v>
      </c>
      <c r="K549" s="2">
        <v>2.04</v>
      </c>
      <c r="L549" s="2">
        <v>5.5079999999999997E-2</v>
      </c>
      <c r="M549" s="2">
        <v>0</v>
      </c>
      <c r="N549" s="2">
        <f t="shared" si="439"/>
        <v>5.5100000000000003E-2</v>
      </c>
      <c r="O549" s="2">
        <f t="shared" si="440"/>
        <v>0</v>
      </c>
      <c r="P549" s="2">
        <f t="shared" si="441"/>
        <v>0</v>
      </c>
      <c r="Q549" s="2">
        <f t="shared" si="442"/>
        <v>0</v>
      </c>
      <c r="R549" s="2">
        <f t="shared" si="443"/>
        <v>0</v>
      </c>
      <c r="S549" s="2">
        <f t="shared" si="444"/>
        <v>0</v>
      </c>
      <c r="T549" s="2">
        <f t="shared" si="445"/>
        <v>0</v>
      </c>
      <c r="U549" s="2">
        <f t="shared" si="446"/>
        <v>0</v>
      </c>
      <c r="V549" s="2">
        <f t="shared" si="447"/>
        <v>0</v>
      </c>
      <c r="W549" s="2">
        <f t="shared" si="448"/>
        <v>0</v>
      </c>
      <c r="X549" s="2">
        <f t="shared" si="449"/>
        <v>0</v>
      </c>
      <c r="Y549" s="2">
        <f t="shared" si="450"/>
        <v>0</v>
      </c>
      <c r="Z549" s="2"/>
      <c r="AA549" s="2">
        <v>69726971</v>
      </c>
      <c r="AB549" s="2">
        <f t="shared" si="451"/>
        <v>867.14</v>
      </c>
      <c r="AC549" s="2">
        <f>ROUND((ES549),2)</f>
        <v>867.14</v>
      </c>
      <c r="AD549" s="2">
        <f t="shared" si="452"/>
        <v>0</v>
      </c>
      <c r="AE549" s="2">
        <f t="shared" si="453"/>
        <v>0</v>
      </c>
      <c r="AF549" s="2">
        <f t="shared" si="454"/>
        <v>0</v>
      </c>
      <c r="AG549" s="2">
        <f t="shared" si="455"/>
        <v>0</v>
      </c>
      <c r="AH549" s="2">
        <f t="shared" si="456"/>
        <v>0</v>
      </c>
      <c r="AI549" s="2">
        <f t="shared" si="457"/>
        <v>0</v>
      </c>
      <c r="AJ549" s="2">
        <f t="shared" si="458"/>
        <v>0</v>
      </c>
      <c r="AK549" s="2">
        <v>867.14</v>
      </c>
      <c r="AL549" s="2">
        <v>867.14</v>
      </c>
      <c r="AM549" s="2">
        <v>0</v>
      </c>
      <c r="AN549" s="2">
        <v>0</v>
      </c>
      <c r="AO549" s="2">
        <v>0</v>
      </c>
      <c r="AP549" s="2">
        <v>0</v>
      </c>
      <c r="AQ549" s="2">
        <v>0</v>
      </c>
      <c r="AR549" s="2">
        <v>0</v>
      </c>
      <c r="AS549" s="2">
        <v>0</v>
      </c>
      <c r="AT549" s="2">
        <v>0</v>
      </c>
      <c r="AU549" s="2">
        <v>0</v>
      </c>
      <c r="AV549" s="2">
        <v>1</v>
      </c>
      <c r="AW549" s="2">
        <v>1</v>
      </c>
      <c r="AX549" s="2"/>
      <c r="AY549" s="2"/>
      <c r="AZ549" s="2">
        <v>1</v>
      </c>
      <c r="BA549" s="2">
        <v>1</v>
      </c>
      <c r="BB549" s="2">
        <v>1</v>
      </c>
      <c r="BC549" s="2">
        <v>1</v>
      </c>
      <c r="BD549" s="2" t="s">
        <v>3</v>
      </c>
      <c r="BE549" s="2" t="s">
        <v>3</v>
      </c>
      <c r="BF549" s="2" t="s">
        <v>3</v>
      </c>
      <c r="BG549" s="2" t="s">
        <v>3</v>
      </c>
      <c r="BH549" s="2">
        <v>3</v>
      </c>
      <c r="BI549" s="2">
        <v>1</v>
      </c>
      <c r="BJ549" s="2" t="s">
        <v>191</v>
      </c>
      <c r="BK549" s="2"/>
      <c r="BL549" s="2"/>
      <c r="BM549" s="2">
        <v>500003</v>
      </c>
      <c r="BN549" s="2">
        <v>0</v>
      </c>
      <c r="BO549" s="2" t="s">
        <v>3</v>
      </c>
      <c r="BP549" s="2">
        <v>0</v>
      </c>
      <c r="BQ549" s="2">
        <v>13</v>
      </c>
      <c r="BR549" s="2">
        <v>0</v>
      </c>
      <c r="BS549" s="2">
        <v>1</v>
      </c>
      <c r="BT549" s="2">
        <v>1</v>
      </c>
      <c r="BU549" s="2">
        <v>1</v>
      </c>
      <c r="BV549" s="2">
        <v>1</v>
      </c>
      <c r="BW549" s="2">
        <v>1</v>
      </c>
      <c r="BX549" s="2">
        <v>1</v>
      </c>
      <c r="BY549" s="2" t="s">
        <v>3</v>
      </c>
      <c r="BZ549" s="2">
        <v>0</v>
      </c>
      <c r="CA549" s="2">
        <v>0</v>
      </c>
      <c r="CB549" s="2" t="s">
        <v>3</v>
      </c>
      <c r="CC549" s="2"/>
      <c r="CD549" s="2"/>
      <c r="CE549" s="2">
        <v>0</v>
      </c>
      <c r="CF549" s="2">
        <v>0</v>
      </c>
      <c r="CG549" s="2">
        <v>0</v>
      </c>
      <c r="CH549" s="2">
        <v>46</v>
      </c>
      <c r="CI549" s="2">
        <v>1</v>
      </c>
      <c r="CJ549" s="2">
        <v>0</v>
      </c>
      <c r="CK549" s="2">
        <v>0</v>
      </c>
      <c r="CL549" s="2">
        <v>0</v>
      </c>
      <c r="CM549" s="2">
        <v>0</v>
      </c>
      <c r="CN549" s="2" t="s">
        <v>3</v>
      </c>
      <c r="CO549" s="2">
        <v>0</v>
      </c>
      <c r="CP549" s="2">
        <f t="shared" si="459"/>
        <v>0</v>
      </c>
      <c r="CQ549" s="2">
        <f t="shared" si="460"/>
        <v>867.14</v>
      </c>
      <c r="CR549" s="2">
        <f t="shared" si="461"/>
        <v>0</v>
      </c>
      <c r="CS549" s="2">
        <f t="shared" si="462"/>
        <v>0</v>
      </c>
      <c r="CT549" s="2">
        <f t="shared" si="463"/>
        <v>0</v>
      </c>
      <c r="CU549" s="2">
        <f t="shared" si="464"/>
        <v>0</v>
      </c>
      <c r="CV549" s="2">
        <f t="shared" si="465"/>
        <v>0</v>
      </c>
      <c r="CW549" s="2">
        <f t="shared" si="466"/>
        <v>0</v>
      </c>
      <c r="CX549" s="2">
        <f t="shared" si="467"/>
        <v>0</v>
      </c>
      <c r="CY549" s="2">
        <f>(((S549+R549)*AT549)/100)</f>
        <v>0</v>
      </c>
      <c r="CZ549" s="2">
        <f>(((S549+R549)*AU549)/100)</f>
        <v>0</v>
      </c>
      <c r="DA549" s="2"/>
      <c r="DB549" s="2"/>
      <c r="DC549" s="2" t="s">
        <v>3</v>
      </c>
      <c r="DD549" s="2" t="s">
        <v>3</v>
      </c>
      <c r="DE549" s="2" t="s">
        <v>3</v>
      </c>
      <c r="DF549" s="2" t="s">
        <v>3</v>
      </c>
      <c r="DG549" s="2" t="s">
        <v>3</v>
      </c>
      <c r="DH549" s="2" t="s">
        <v>3</v>
      </c>
      <c r="DI549" s="2" t="s">
        <v>3</v>
      </c>
      <c r="DJ549" s="2" t="s">
        <v>3</v>
      </c>
      <c r="DK549" s="2" t="s">
        <v>3</v>
      </c>
      <c r="DL549" s="2" t="s">
        <v>3</v>
      </c>
      <c r="DM549" s="2" t="s">
        <v>3</v>
      </c>
      <c r="DN549" s="2">
        <v>0</v>
      </c>
      <c r="DO549" s="2">
        <v>0</v>
      </c>
      <c r="DP549" s="2">
        <v>1</v>
      </c>
      <c r="DQ549" s="2">
        <v>1</v>
      </c>
      <c r="DR549" s="2"/>
      <c r="DS549" s="2"/>
      <c r="DT549" s="2"/>
      <c r="DU549" s="2">
        <v>1007</v>
      </c>
      <c r="DV549" s="2" t="s">
        <v>40</v>
      </c>
      <c r="DW549" s="2" t="s">
        <v>40</v>
      </c>
      <c r="DX549" s="2">
        <v>1</v>
      </c>
      <c r="DY549" s="2"/>
      <c r="DZ549" s="2" t="s">
        <v>3</v>
      </c>
      <c r="EA549" s="2" t="s">
        <v>3</v>
      </c>
      <c r="EB549" s="2" t="s">
        <v>3</v>
      </c>
      <c r="EC549" s="2" t="s">
        <v>3</v>
      </c>
      <c r="ED549" s="2"/>
      <c r="EE549" s="2">
        <v>54329104</v>
      </c>
      <c r="EF549" s="2">
        <v>13</v>
      </c>
      <c r="EG549" s="2" t="s">
        <v>42</v>
      </c>
      <c r="EH549" s="2">
        <v>0</v>
      </c>
      <c r="EI549" s="2" t="s">
        <v>3</v>
      </c>
      <c r="EJ549" s="2">
        <v>1</v>
      </c>
      <c r="EK549" s="2">
        <v>500003</v>
      </c>
      <c r="EL549" s="2" t="s">
        <v>43</v>
      </c>
      <c r="EM549" s="2" t="s">
        <v>44</v>
      </c>
      <c r="EN549" s="2"/>
      <c r="EO549" s="2" t="s">
        <v>3</v>
      </c>
      <c r="EP549" s="2"/>
      <c r="EQ549" s="2">
        <v>0</v>
      </c>
      <c r="ER549" s="2">
        <v>867.14</v>
      </c>
      <c r="ES549" s="2">
        <v>867.14</v>
      </c>
      <c r="ET549" s="2">
        <v>0</v>
      </c>
      <c r="EU549" s="2">
        <v>0</v>
      </c>
      <c r="EV549" s="2">
        <v>0</v>
      </c>
      <c r="EW549" s="2">
        <v>0</v>
      </c>
      <c r="EX549" s="2">
        <v>0</v>
      </c>
      <c r="EY549" s="2"/>
      <c r="EZ549" s="2"/>
      <c r="FA549" s="2"/>
      <c r="FB549" s="2"/>
      <c r="FC549" s="2"/>
      <c r="FD549" s="2"/>
      <c r="FE549" s="2"/>
      <c r="FF549" s="2"/>
      <c r="FG549" s="2"/>
      <c r="FH549" s="2"/>
      <c r="FI549" s="2"/>
      <c r="FJ549" s="2"/>
      <c r="FK549" s="2"/>
      <c r="FL549" s="2"/>
      <c r="FM549" s="2"/>
      <c r="FN549" s="2"/>
      <c r="FO549" s="2"/>
      <c r="FP549" s="2"/>
      <c r="FQ549" s="2">
        <v>0</v>
      </c>
      <c r="FR549" s="2">
        <f t="shared" si="468"/>
        <v>0</v>
      </c>
      <c r="FS549" s="2">
        <v>0</v>
      </c>
      <c r="FT549" s="2"/>
      <c r="FU549" s="2"/>
      <c r="FV549" s="2"/>
      <c r="FW549" s="2"/>
      <c r="FX549" s="2">
        <v>0</v>
      </c>
      <c r="FY549" s="2">
        <v>0</v>
      </c>
      <c r="FZ549" s="2"/>
      <c r="GA549" s="2" t="s">
        <v>3</v>
      </c>
      <c r="GB549" s="2"/>
      <c r="GC549" s="2"/>
      <c r="GD549" s="2">
        <v>1</v>
      </c>
      <c r="GE549" s="2"/>
      <c r="GF549" s="2">
        <v>1799260510</v>
      </c>
      <c r="GG549" s="2">
        <v>2</v>
      </c>
      <c r="GH549" s="2">
        <v>1</v>
      </c>
      <c r="GI549" s="2">
        <v>-2</v>
      </c>
      <c r="GJ549" s="2">
        <v>0</v>
      </c>
      <c r="GK549" s="2">
        <v>0</v>
      </c>
      <c r="GL549" s="2">
        <f t="shared" si="469"/>
        <v>0</v>
      </c>
      <c r="GM549" s="2">
        <f t="shared" si="470"/>
        <v>0</v>
      </c>
      <c r="GN549" s="2">
        <f t="shared" si="471"/>
        <v>0</v>
      </c>
      <c r="GO549" s="2">
        <f t="shared" si="472"/>
        <v>0</v>
      </c>
      <c r="GP549" s="2">
        <f t="shared" si="473"/>
        <v>0</v>
      </c>
      <c r="GQ549" s="2"/>
      <c r="GR549" s="2">
        <v>0</v>
      </c>
      <c r="GS549" s="2">
        <v>3</v>
      </c>
      <c r="GT549" s="2">
        <v>0</v>
      </c>
      <c r="GU549" s="2" t="s">
        <v>3</v>
      </c>
      <c r="GV549" s="2">
        <f t="shared" si="474"/>
        <v>0</v>
      </c>
      <c r="GW549" s="2">
        <v>1</v>
      </c>
      <c r="GX549" s="2">
        <f t="shared" si="475"/>
        <v>0</v>
      </c>
      <c r="GY549" s="2"/>
      <c r="GZ549" s="2"/>
      <c r="HA549" s="2">
        <v>0</v>
      </c>
      <c r="HB549" s="2">
        <v>0</v>
      </c>
      <c r="HC549" s="2">
        <f t="shared" si="476"/>
        <v>0</v>
      </c>
      <c r="HD549" s="2"/>
      <c r="HE549" s="2" t="s">
        <v>3</v>
      </c>
      <c r="HF549" s="2" t="s">
        <v>3</v>
      </c>
      <c r="HG549" s="2"/>
      <c r="HH549" s="2"/>
      <c r="HI549" s="2"/>
      <c r="HJ549" s="2"/>
      <c r="HK549" s="2"/>
      <c r="HL549" s="2"/>
      <c r="HM549" s="2" t="s">
        <v>3</v>
      </c>
      <c r="HN549" s="2" t="s">
        <v>3</v>
      </c>
      <c r="HO549" s="2" t="s">
        <v>3</v>
      </c>
      <c r="HP549" s="2" t="s">
        <v>3</v>
      </c>
      <c r="HQ549" s="2" t="s">
        <v>3</v>
      </c>
      <c r="HR549" s="2"/>
      <c r="HS549" s="2"/>
      <c r="HT549" s="2"/>
      <c r="HU549" s="2"/>
      <c r="HV549" s="2"/>
      <c r="HW549" s="2"/>
      <c r="HX549" s="2"/>
      <c r="HY549" s="2"/>
      <c r="HZ549" s="2"/>
      <c r="IA549" s="2"/>
      <c r="IB549" s="2"/>
      <c r="IC549" s="2"/>
      <c r="ID549" s="2"/>
      <c r="IE549" s="2"/>
      <c r="IF549" s="2"/>
      <c r="IG549" s="2"/>
      <c r="IH549" s="2"/>
      <c r="II549" s="2"/>
      <c r="IJ549" s="2"/>
      <c r="IK549" s="2">
        <v>0</v>
      </c>
      <c r="IL549" s="2"/>
      <c r="IM549" s="2"/>
      <c r="IN549" s="2"/>
      <c r="IO549" s="2"/>
      <c r="IP549" s="2"/>
      <c r="IQ549" s="2"/>
      <c r="IR549" s="2"/>
      <c r="IS549" s="2"/>
      <c r="IT549" s="2"/>
      <c r="IU549" s="2"/>
    </row>
    <row r="550" spans="1:255" x14ac:dyDescent="0.2">
      <c r="A550">
        <v>18</v>
      </c>
      <c r="B550">
        <v>1</v>
      </c>
      <c r="C550">
        <v>458</v>
      </c>
      <c r="E550" t="s">
        <v>330</v>
      </c>
      <c r="F550" t="s">
        <v>189</v>
      </c>
      <c r="G550" t="s">
        <v>190</v>
      </c>
      <c r="H550" t="s">
        <v>40</v>
      </c>
      <c r="I550">
        <f>I548*J550</f>
        <v>0</v>
      </c>
      <c r="J550">
        <v>2.04</v>
      </c>
      <c r="K550">
        <v>2.04</v>
      </c>
      <c r="L550">
        <v>5.5079999999999997E-2</v>
      </c>
      <c r="M550">
        <v>0</v>
      </c>
      <c r="N550">
        <f t="shared" si="439"/>
        <v>5.5100000000000003E-2</v>
      </c>
      <c r="O550">
        <f t="shared" si="440"/>
        <v>0</v>
      </c>
      <c r="P550">
        <f t="shared" si="441"/>
        <v>0</v>
      </c>
      <c r="Q550">
        <f t="shared" si="442"/>
        <v>0</v>
      </c>
      <c r="R550">
        <f t="shared" si="443"/>
        <v>0</v>
      </c>
      <c r="S550">
        <f t="shared" si="444"/>
        <v>0</v>
      </c>
      <c r="T550">
        <f t="shared" si="445"/>
        <v>0</v>
      </c>
      <c r="U550">
        <f t="shared" si="446"/>
        <v>0</v>
      </c>
      <c r="V550">
        <f t="shared" si="447"/>
        <v>0</v>
      </c>
      <c r="W550">
        <f t="shared" si="448"/>
        <v>0</v>
      </c>
      <c r="X550">
        <f t="shared" si="449"/>
        <v>0</v>
      </c>
      <c r="Y550">
        <f t="shared" si="450"/>
        <v>0</v>
      </c>
      <c r="AA550">
        <v>69726884</v>
      </c>
      <c r="AB550">
        <f t="shared" si="451"/>
        <v>862.75</v>
      </c>
      <c r="AC550">
        <f>ROUND((ES550),2)</f>
        <v>862.75</v>
      </c>
      <c r="AD550">
        <f t="shared" si="452"/>
        <v>0</v>
      </c>
      <c r="AE550">
        <f t="shared" si="453"/>
        <v>0</v>
      </c>
      <c r="AF550">
        <f t="shared" si="454"/>
        <v>0</v>
      </c>
      <c r="AG550">
        <f t="shared" si="455"/>
        <v>0</v>
      </c>
      <c r="AH550">
        <f t="shared" si="456"/>
        <v>0</v>
      </c>
      <c r="AI550">
        <f t="shared" si="457"/>
        <v>0</v>
      </c>
      <c r="AJ550">
        <f t="shared" si="458"/>
        <v>0</v>
      </c>
      <c r="AK550">
        <v>862.75</v>
      </c>
      <c r="AL550">
        <v>862.75</v>
      </c>
      <c r="AM550">
        <v>0</v>
      </c>
      <c r="AN550">
        <v>0</v>
      </c>
      <c r="AO550">
        <v>0</v>
      </c>
      <c r="AP550">
        <v>0</v>
      </c>
      <c r="AQ550">
        <v>0</v>
      </c>
      <c r="AR550">
        <v>0</v>
      </c>
      <c r="AS550">
        <v>0</v>
      </c>
      <c r="AT550">
        <v>0</v>
      </c>
      <c r="AU550">
        <v>0</v>
      </c>
      <c r="AV550">
        <v>1</v>
      </c>
      <c r="AW550">
        <v>1</v>
      </c>
      <c r="AZ550">
        <v>1</v>
      </c>
      <c r="BA550">
        <v>1</v>
      </c>
      <c r="BB550">
        <v>1</v>
      </c>
      <c r="BC550">
        <v>7.56</v>
      </c>
      <c r="BD550" t="s">
        <v>3</v>
      </c>
      <c r="BE550" t="s">
        <v>3</v>
      </c>
      <c r="BF550" t="s">
        <v>3</v>
      </c>
      <c r="BG550" t="s">
        <v>3</v>
      </c>
      <c r="BH550">
        <v>3</v>
      </c>
      <c r="BI550">
        <v>1</v>
      </c>
      <c r="BJ550" t="s">
        <v>191</v>
      </c>
      <c r="BM550">
        <v>500003</v>
      </c>
      <c r="BN550">
        <v>0</v>
      </c>
      <c r="BO550" t="s">
        <v>3</v>
      </c>
      <c r="BP550">
        <v>0</v>
      </c>
      <c r="BQ550">
        <v>13</v>
      </c>
      <c r="BR550">
        <v>0</v>
      </c>
      <c r="BS550">
        <v>1</v>
      </c>
      <c r="BT550">
        <v>1</v>
      </c>
      <c r="BU550">
        <v>1</v>
      </c>
      <c r="BV550">
        <v>1</v>
      </c>
      <c r="BW550">
        <v>1</v>
      </c>
      <c r="BX550">
        <v>1</v>
      </c>
      <c r="BY550" t="s">
        <v>3</v>
      </c>
      <c r="BZ550">
        <v>0</v>
      </c>
      <c r="CA550">
        <v>0</v>
      </c>
      <c r="CB550" t="s">
        <v>3</v>
      </c>
      <c r="CE550">
        <v>0</v>
      </c>
      <c r="CF550">
        <v>0</v>
      </c>
      <c r="CG550">
        <v>0</v>
      </c>
      <c r="CH550">
        <v>46</v>
      </c>
      <c r="CI550">
        <v>1</v>
      </c>
      <c r="CJ550">
        <v>0</v>
      </c>
      <c r="CK550">
        <v>0</v>
      </c>
      <c r="CL550">
        <v>0</v>
      </c>
      <c r="CM550">
        <v>0</v>
      </c>
      <c r="CN550" t="s">
        <v>3</v>
      </c>
      <c r="CO550">
        <v>0</v>
      </c>
      <c r="CP550">
        <f t="shared" si="459"/>
        <v>0</v>
      </c>
      <c r="CQ550">
        <f t="shared" si="460"/>
        <v>6522.3899999999994</v>
      </c>
      <c r="CR550">
        <f t="shared" si="461"/>
        <v>0</v>
      </c>
      <c r="CS550">
        <f t="shared" si="462"/>
        <v>0</v>
      </c>
      <c r="CT550">
        <f t="shared" si="463"/>
        <v>0</v>
      </c>
      <c r="CU550">
        <f t="shared" si="464"/>
        <v>0</v>
      </c>
      <c r="CV550">
        <f t="shared" si="465"/>
        <v>0</v>
      </c>
      <c r="CW550">
        <f t="shared" si="466"/>
        <v>0</v>
      </c>
      <c r="CX550">
        <f t="shared" si="467"/>
        <v>0</v>
      </c>
      <c r="CY550">
        <f>(S550+R550)*(BZ550/100)</f>
        <v>0</v>
      </c>
      <c r="CZ550">
        <f>(S550+R550)*(CA550/100)</f>
        <v>0</v>
      </c>
      <c r="DC550" t="s">
        <v>3</v>
      </c>
      <c r="DD550" t="s">
        <v>3</v>
      </c>
      <c r="DE550" t="s">
        <v>3</v>
      </c>
      <c r="DF550" t="s">
        <v>3</v>
      </c>
      <c r="DG550" t="s">
        <v>3</v>
      </c>
      <c r="DH550" t="s">
        <v>3</v>
      </c>
      <c r="DI550" t="s">
        <v>3</v>
      </c>
      <c r="DJ550" t="s">
        <v>3</v>
      </c>
      <c r="DK550" t="s">
        <v>3</v>
      </c>
      <c r="DL550" t="s">
        <v>3</v>
      </c>
      <c r="DM550" t="s">
        <v>3</v>
      </c>
      <c r="DN550">
        <v>0</v>
      </c>
      <c r="DO550">
        <v>0</v>
      </c>
      <c r="DP550">
        <v>1</v>
      </c>
      <c r="DQ550">
        <v>1</v>
      </c>
      <c r="DU550">
        <v>1007</v>
      </c>
      <c r="DV550" t="s">
        <v>40</v>
      </c>
      <c r="DW550" t="s">
        <v>40</v>
      </c>
      <c r="DX550">
        <v>1</v>
      </c>
      <c r="DZ550" t="s">
        <v>3</v>
      </c>
      <c r="EA550" t="s">
        <v>3</v>
      </c>
      <c r="EB550" t="s">
        <v>3</v>
      </c>
      <c r="EC550" t="s">
        <v>3</v>
      </c>
      <c r="EE550">
        <v>54329104</v>
      </c>
      <c r="EF550">
        <v>13</v>
      </c>
      <c r="EG550" t="s">
        <v>42</v>
      </c>
      <c r="EH550">
        <v>0</v>
      </c>
      <c r="EI550" t="s">
        <v>3</v>
      </c>
      <c r="EJ550">
        <v>1</v>
      </c>
      <c r="EK550">
        <v>500003</v>
      </c>
      <c r="EL550" t="s">
        <v>43</v>
      </c>
      <c r="EM550" t="s">
        <v>44</v>
      </c>
      <c r="EO550" t="s">
        <v>3</v>
      </c>
      <c r="EQ550">
        <v>0</v>
      </c>
      <c r="ER550">
        <v>6238.51</v>
      </c>
      <c r="ES550">
        <v>862.75</v>
      </c>
      <c r="ET550">
        <v>0</v>
      </c>
      <c r="EU550">
        <v>0</v>
      </c>
      <c r="EV550">
        <v>0</v>
      </c>
      <c r="EW550">
        <v>0</v>
      </c>
      <c r="EX550">
        <v>0</v>
      </c>
      <c r="EZ550">
        <v>5</v>
      </c>
      <c r="FC550">
        <v>0</v>
      </c>
      <c r="FD550">
        <v>18</v>
      </c>
      <c r="FF550">
        <v>6238.51</v>
      </c>
      <c r="FQ550">
        <v>0</v>
      </c>
      <c r="FR550">
        <f t="shared" si="468"/>
        <v>0</v>
      </c>
      <c r="FS550">
        <v>0</v>
      </c>
      <c r="FX550">
        <v>0</v>
      </c>
      <c r="FY550">
        <v>0</v>
      </c>
      <c r="GA550" t="s">
        <v>192</v>
      </c>
      <c r="GD550">
        <v>1</v>
      </c>
      <c r="GF550">
        <v>1799260510</v>
      </c>
      <c r="GG550">
        <v>2</v>
      </c>
      <c r="GH550">
        <v>3</v>
      </c>
      <c r="GI550">
        <v>5</v>
      </c>
      <c r="GJ550">
        <v>0</v>
      </c>
      <c r="GK550">
        <v>0</v>
      </c>
      <c r="GL550">
        <f t="shared" si="469"/>
        <v>0</v>
      </c>
      <c r="GM550">
        <f t="shared" si="470"/>
        <v>0</v>
      </c>
      <c r="GN550">
        <f t="shared" si="471"/>
        <v>0</v>
      </c>
      <c r="GO550">
        <f t="shared" si="472"/>
        <v>0</v>
      </c>
      <c r="GP550">
        <f t="shared" si="473"/>
        <v>0</v>
      </c>
      <c r="GR550">
        <v>1</v>
      </c>
      <c r="GS550">
        <v>1</v>
      </c>
      <c r="GT550">
        <v>0</v>
      </c>
      <c r="GU550" t="s">
        <v>3</v>
      </c>
      <c r="GV550">
        <f t="shared" si="474"/>
        <v>0</v>
      </c>
      <c r="GW550">
        <v>1</v>
      </c>
      <c r="GX550">
        <f t="shared" si="475"/>
        <v>0</v>
      </c>
      <c r="HA550">
        <v>0</v>
      </c>
      <c r="HB550">
        <v>0</v>
      </c>
      <c r="HC550">
        <f t="shared" si="476"/>
        <v>0</v>
      </c>
      <c r="HE550" t="s">
        <v>35</v>
      </c>
      <c r="HF550" t="s">
        <v>36</v>
      </c>
      <c r="HM550" t="s">
        <v>3</v>
      </c>
      <c r="HN550" t="s">
        <v>3</v>
      </c>
      <c r="HO550" t="s">
        <v>3</v>
      </c>
      <c r="HP550" t="s">
        <v>3</v>
      </c>
      <c r="HQ550" t="s">
        <v>3</v>
      </c>
      <c r="IK550">
        <v>0</v>
      </c>
    </row>
    <row r="551" spans="1:255" x14ac:dyDescent="0.2">
      <c r="A551" s="2">
        <v>18</v>
      </c>
      <c r="B551" s="2">
        <v>1</v>
      </c>
      <c r="C551" s="2">
        <v>451</v>
      </c>
      <c r="D551" s="2"/>
      <c r="E551" s="2" t="s">
        <v>331</v>
      </c>
      <c r="F551" s="2" t="s">
        <v>82</v>
      </c>
      <c r="G551" s="2" t="s">
        <v>83</v>
      </c>
      <c r="H551" s="2" t="s">
        <v>40</v>
      </c>
      <c r="I551" s="2">
        <f>I547*J551</f>
        <v>0</v>
      </c>
      <c r="J551" s="2">
        <v>3.5</v>
      </c>
      <c r="K551" s="2">
        <v>3.5</v>
      </c>
      <c r="L551" s="2">
        <v>9.4500000000000001E-2</v>
      </c>
      <c r="M551" s="2">
        <v>0</v>
      </c>
      <c r="N551" s="2">
        <f t="shared" si="439"/>
        <v>9.4500000000000001E-2</v>
      </c>
      <c r="O551" s="2">
        <f t="shared" si="440"/>
        <v>0</v>
      </c>
      <c r="P551" s="2">
        <f t="shared" si="441"/>
        <v>0</v>
      </c>
      <c r="Q551" s="2">
        <f t="shared" si="442"/>
        <v>0</v>
      </c>
      <c r="R551" s="2">
        <f t="shared" si="443"/>
        <v>0</v>
      </c>
      <c r="S551" s="2">
        <f t="shared" si="444"/>
        <v>0</v>
      </c>
      <c r="T551" s="2">
        <f t="shared" si="445"/>
        <v>0</v>
      </c>
      <c r="U551" s="2">
        <f t="shared" si="446"/>
        <v>0</v>
      </c>
      <c r="V551" s="2">
        <f t="shared" si="447"/>
        <v>0</v>
      </c>
      <c r="W551" s="2">
        <f t="shared" si="448"/>
        <v>0</v>
      </c>
      <c r="X551" s="2">
        <f t="shared" si="449"/>
        <v>0</v>
      </c>
      <c r="Y551" s="2">
        <f t="shared" si="450"/>
        <v>0</v>
      </c>
      <c r="Z551" s="2"/>
      <c r="AA551" s="2">
        <v>69726971</v>
      </c>
      <c r="AB551" s="2">
        <f t="shared" si="451"/>
        <v>7.14</v>
      </c>
      <c r="AC551" s="2">
        <f>ROUND((ES551),2)</f>
        <v>7.14</v>
      </c>
      <c r="AD551" s="2">
        <f t="shared" si="452"/>
        <v>0</v>
      </c>
      <c r="AE551" s="2">
        <f t="shared" si="453"/>
        <v>0</v>
      </c>
      <c r="AF551" s="2">
        <f t="shared" si="454"/>
        <v>0</v>
      </c>
      <c r="AG551" s="2">
        <f t="shared" si="455"/>
        <v>0</v>
      </c>
      <c r="AH551" s="2">
        <f t="shared" si="456"/>
        <v>0</v>
      </c>
      <c r="AI551" s="2">
        <f t="shared" si="457"/>
        <v>0</v>
      </c>
      <c r="AJ551" s="2">
        <f t="shared" si="458"/>
        <v>0</v>
      </c>
      <c r="AK551" s="2">
        <v>7.14</v>
      </c>
      <c r="AL551" s="2">
        <v>7.14</v>
      </c>
      <c r="AM551" s="2">
        <v>0</v>
      </c>
      <c r="AN551" s="2">
        <v>0</v>
      </c>
      <c r="AO551" s="2">
        <v>0</v>
      </c>
      <c r="AP551" s="2">
        <v>0</v>
      </c>
      <c r="AQ551" s="2">
        <v>0</v>
      </c>
      <c r="AR551" s="2">
        <v>0</v>
      </c>
      <c r="AS551" s="2">
        <v>0</v>
      </c>
      <c r="AT551" s="2">
        <v>0</v>
      </c>
      <c r="AU551" s="2">
        <v>0</v>
      </c>
      <c r="AV551" s="2">
        <v>1</v>
      </c>
      <c r="AW551" s="2">
        <v>1</v>
      </c>
      <c r="AX551" s="2"/>
      <c r="AY551" s="2"/>
      <c r="AZ551" s="2">
        <v>1</v>
      </c>
      <c r="BA551" s="2">
        <v>1</v>
      </c>
      <c r="BB551" s="2">
        <v>1</v>
      </c>
      <c r="BC551" s="2">
        <v>1</v>
      </c>
      <c r="BD551" s="2" t="s">
        <v>3</v>
      </c>
      <c r="BE551" s="2" t="s">
        <v>3</v>
      </c>
      <c r="BF551" s="2" t="s">
        <v>3</v>
      </c>
      <c r="BG551" s="2" t="s">
        <v>3</v>
      </c>
      <c r="BH551" s="2">
        <v>3</v>
      </c>
      <c r="BI551" s="2">
        <v>1</v>
      </c>
      <c r="BJ551" s="2" t="s">
        <v>194</v>
      </c>
      <c r="BK551" s="2"/>
      <c r="BL551" s="2"/>
      <c r="BM551" s="2">
        <v>500001</v>
      </c>
      <c r="BN551" s="2">
        <v>0</v>
      </c>
      <c r="BO551" s="2" t="s">
        <v>3</v>
      </c>
      <c r="BP551" s="2">
        <v>0</v>
      </c>
      <c r="BQ551" s="2">
        <v>8</v>
      </c>
      <c r="BR551" s="2">
        <v>0</v>
      </c>
      <c r="BS551" s="2">
        <v>1</v>
      </c>
      <c r="BT551" s="2">
        <v>1</v>
      </c>
      <c r="BU551" s="2">
        <v>1</v>
      </c>
      <c r="BV551" s="2">
        <v>1</v>
      </c>
      <c r="BW551" s="2">
        <v>1</v>
      </c>
      <c r="BX551" s="2">
        <v>1</v>
      </c>
      <c r="BY551" s="2" t="s">
        <v>3</v>
      </c>
      <c r="BZ551" s="2">
        <v>0</v>
      </c>
      <c r="CA551" s="2">
        <v>0</v>
      </c>
      <c r="CB551" s="2" t="s">
        <v>3</v>
      </c>
      <c r="CC551" s="2"/>
      <c r="CD551" s="2"/>
      <c r="CE551" s="2">
        <v>0</v>
      </c>
      <c r="CF551" s="2">
        <v>0</v>
      </c>
      <c r="CG551" s="2">
        <v>0</v>
      </c>
      <c r="CH551" s="2">
        <v>46</v>
      </c>
      <c r="CI551" s="2">
        <v>2</v>
      </c>
      <c r="CJ551" s="2">
        <v>0</v>
      </c>
      <c r="CK551" s="2">
        <v>0</v>
      </c>
      <c r="CL551" s="2">
        <v>0</v>
      </c>
      <c r="CM551" s="2">
        <v>0</v>
      </c>
      <c r="CN551" s="2" t="s">
        <v>3</v>
      </c>
      <c r="CO551" s="2">
        <v>0</v>
      </c>
      <c r="CP551" s="2">
        <f t="shared" si="459"/>
        <v>0</v>
      </c>
      <c r="CQ551" s="2">
        <f t="shared" si="460"/>
        <v>7.14</v>
      </c>
      <c r="CR551" s="2">
        <f t="shared" si="461"/>
        <v>0</v>
      </c>
      <c r="CS551" s="2">
        <f t="shared" si="462"/>
        <v>0</v>
      </c>
      <c r="CT551" s="2">
        <f t="shared" si="463"/>
        <v>0</v>
      </c>
      <c r="CU551" s="2">
        <f t="shared" si="464"/>
        <v>0</v>
      </c>
      <c r="CV551" s="2">
        <f t="shared" si="465"/>
        <v>0</v>
      </c>
      <c r="CW551" s="2">
        <f t="shared" si="466"/>
        <v>0</v>
      </c>
      <c r="CX551" s="2">
        <f t="shared" si="467"/>
        <v>0</v>
      </c>
      <c r="CY551" s="2">
        <f>(((S551+R551)*AT551)/100)</f>
        <v>0</v>
      </c>
      <c r="CZ551" s="2">
        <f>(((S551+R551)*AU551)/100)</f>
        <v>0</v>
      </c>
      <c r="DA551" s="2"/>
      <c r="DB551" s="2"/>
      <c r="DC551" s="2" t="s">
        <v>3</v>
      </c>
      <c r="DD551" s="2" t="s">
        <v>3</v>
      </c>
      <c r="DE551" s="2" t="s">
        <v>3</v>
      </c>
      <c r="DF551" s="2" t="s">
        <v>3</v>
      </c>
      <c r="DG551" s="2" t="s">
        <v>3</v>
      </c>
      <c r="DH551" s="2" t="s">
        <v>3</v>
      </c>
      <c r="DI551" s="2" t="s">
        <v>3</v>
      </c>
      <c r="DJ551" s="2" t="s">
        <v>3</v>
      </c>
      <c r="DK551" s="2" t="s">
        <v>3</v>
      </c>
      <c r="DL551" s="2" t="s">
        <v>3</v>
      </c>
      <c r="DM551" s="2" t="s">
        <v>3</v>
      </c>
      <c r="DN551" s="2">
        <v>0</v>
      </c>
      <c r="DO551" s="2">
        <v>0</v>
      </c>
      <c r="DP551" s="2">
        <v>1</v>
      </c>
      <c r="DQ551" s="2">
        <v>1</v>
      </c>
      <c r="DR551" s="2"/>
      <c r="DS551" s="2"/>
      <c r="DT551" s="2"/>
      <c r="DU551" s="2">
        <v>1007</v>
      </c>
      <c r="DV551" s="2" t="s">
        <v>40</v>
      </c>
      <c r="DW551" s="2" t="s">
        <v>40</v>
      </c>
      <c r="DX551" s="2">
        <v>1</v>
      </c>
      <c r="DY551" s="2"/>
      <c r="DZ551" s="2" t="s">
        <v>3</v>
      </c>
      <c r="EA551" s="2" t="s">
        <v>3</v>
      </c>
      <c r="EB551" s="2" t="s">
        <v>3</v>
      </c>
      <c r="EC551" s="2" t="s">
        <v>3</v>
      </c>
      <c r="ED551" s="2"/>
      <c r="EE551" s="2">
        <v>54328897</v>
      </c>
      <c r="EF551" s="2">
        <v>8</v>
      </c>
      <c r="EG551" s="2" t="s">
        <v>31</v>
      </c>
      <c r="EH551" s="2">
        <v>0</v>
      </c>
      <c r="EI551" s="2" t="s">
        <v>3</v>
      </c>
      <c r="EJ551" s="2">
        <v>1</v>
      </c>
      <c r="EK551" s="2">
        <v>500001</v>
      </c>
      <c r="EL551" s="2" t="s">
        <v>32</v>
      </c>
      <c r="EM551" s="2" t="s">
        <v>33</v>
      </c>
      <c r="EN551" s="2"/>
      <c r="EO551" s="2" t="s">
        <v>3</v>
      </c>
      <c r="EP551" s="2"/>
      <c r="EQ551" s="2">
        <v>0</v>
      </c>
      <c r="ER551" s="2">
        <v>7.14</v>
      </c>
      <c r="ES551" s="2">
        <v>7.14</v>
      </c>
      <c r="ET551" s="2">
        <v>0</v>
      </c>
      <c r="EU551" s="2">
        <v>0</v>
      </c>
      <c r="EV551" s="2">
        <v>0</v>
      </c>
      <c r="EW551" s="2">
        <v>0</v>
      </c>
      <c r="EX551" s="2">
        <v>0</v>
      </c>
      <c r="EY551" s="2"/>
      <c r="EZ551" s="2"/>
      <c r="FA551" s="2"/>
      <c r="FB551" s="2"/>
      <c r="FC551" s="2"/>
      <c r="FD551" s="2"/>
      <c r="FE551" s="2"/>
      <c r="FF551" s="2"/>
      <c r="FG551" s="2"/>
      <c r="FH551" s="2"/>
      <c r="FI551" s="2"/>
      <c r="FJ551" s="2"/>
      <c r="FK551" s="2"/>
      <c r="FL551" s="2"/>
      <c r="FM551" s="2"/>
      <c r="FN551" s="2"/>
      <c r="FO551" s="2"/>
      <c r="FP551" s="2"/>
      <c r="FQ551" s="2">
        <v>0</v>
      </c>
      <c r="FR551" s="2">
        <f t="shared" si="468"/>
        <v>0</v>
      </c>
      <c r="FS551" s="2">
        <v>0</v>
      </c>
      <c r="FT551" s="2"/>
      <c r="FU551" s="2"/>
      <c r="FV551" s="2"/>
      <c r="FW551" s="2"/>
      <c r="FX551" s="2">
        <v>0</v>
      </c>
      <c r="FY551" s="2">
        <v>0</v>
      </c>
      <c r="FZ551" s="2"/>
      <c r="GA551" s="2" t="s">
        <v>3</v>
      </c>
      <c r="GB551" s="2"/>
      <c r="GC551" s="2"/>
      <c r="GD551" s="2">
        <v>1</v>
      </c>
      <c r="GE551" s="2"/>
      <c r="GF551" s="2">
        <v>1967222743</v>
      </c>
      <c r="GG551" s="2">
        <v>2</v>
      </c>
      <c r="GH551" s="2">
        <v>1</v>
      </c>
      <c r="GI551" s="2">
        <v>-2</v>
      </c>
      <c r="GJ551" s="2">
        <v>0</v>
      </c>
      <c r="GK551" s="2">
        <v>0</v>
      </c>
      <c r="GL551" s="2">
        <f t="shared" si="469"/>
        <v>0</v>
      </c>
      <c r="GM551" s="2">
        <f t="shared" si="470"/>
        <v>0</v>
      </c>
      <c r="GN551" s="2">
        <f t="shared" si="471"/>
        <v>0</v>
      </c>
      <c r="GO551" s="2">
        <f t="shared" si="472"/>
        <v>0</v>
      </c>
      <c r="GP551" s="2">
        <f t="shared" si="473"/>
        <v>0</v>
      </c>
      <c r="GQ551" s="2"/>
      <c r="GR551" s="2">
        <v>0</v>
      </c>
      <c r="GS551" s="2">
        <v>3</v>
      </c>
      <c r="GT551" s="2">
        <v>0</v>
      </c>
      <c r="GU551" s="2" t="s">
        <v>3</v>
      </c>
      <c r="GV551" s="2">
        <f t="shared" si="474"/>
        <v>0</v>
      </c>
      <c r="GW551" s="2">
        <v>1</v>
      </c>
      <c r="GX551" s="2">
        <f t="shared" si="475"/>
        <v>0</v>
      </c>
      <c r="GY551" s="2"/>
      <c r="GZ551" s="2"/>
      <c r="HA551" s="2">
        <v>0</v>
      </c>
      <c r="HB551" s="2">
        <v>0</v>
      </c>
      <c r="HC551" s="2">
        <f t="shared" si="476"/>
        <v>0</v>
      </c>
      <c r="HD551" s="2"/>
      <c r="HE551" s="2" t="s">
        <v>3</v>
      </c>
      <c r="HF551" s="2" t="s">
        <v>3</v>
      </c>
      <c r="HG551" s="2"/>
      <c r="HH551" s="2"/>
      <c r="HI551" s="2"/>
      <c r="HJ551" s="2"/>
      <c r="HK551" s="2"/>
      <c r="HL551" s="2"/>
      <c r="HM551" s="2" t="s">
        <v>3</v>
      </c>
      <c r="HN551" s="2" t="s">
        <v>3</v>
      </c>
      <c r="HO551" s="2" t="s">
        <v>3</v>
      </c>
      <c r="HP551" s="2" t="s">
        <v>3</v>
      </c>
      <c r="HQ551" s="2" t="s">
        <v>3</v>
      </c>
      <c r="HR551" s="2"/>
      <c r="HS551" s="2"/>
      <c r="HT551" s="2"/>
      <c r="HU551" s="2"/>
      <c r="HV551" s="2"/>
      <c r="HW551" s="2"/>
      <c r="HX551" s="2"/>
      <c r="HY551" s="2"/>
      <c r="HZ551" s="2"/>
      <c r="IA551" s="2"/>
      <c r="IB551" s="2"/>
      <c r="IC551" s="2"/>
      <c r="ID551" s="2"/>
      <c r="IE551" s="2"/>
      <c r="IF551" s="2"/>
      <c r="IG551" s="2"/>
      <c r="IH551" s="2"/>
      <c r="II551" s="2"/>
      <c r="IJ551" s="2"/>
      <c r="IK551" s="2">
        <v>0</v>
      </c>
      <c r="IL551" s="2"/>
      <c r="IM551" s="2"/>
      <c r="IN551" s="2"/>
      <c r="IO551" s="2"/>
      <c r="IP551" s="2"/>
      <c r="IQ551" s="2"/>
      <c r="IR551" s="2"/>
      <c r="IS551" s="2"/>
      <c r="IT551" s="2"/>
      <c r="IU551" s="2"/>
    </row>
    <row r="552" spans="1:255" x14ac:dyDescent="0.2">
      <c r="A552">
        <v>18</v>
      </c>
      <c r="B552">
        <v>1</v>
      </c>
      <c r="C552">
        <v>457</v>
      </c>
      <c r="E552" t="s">
        <v>331</v>
      </c>
      <c r="F552" t="s">
        <v>82</v>
      </c>
      <c r="G552" t="s">
        <v>83</v>
      </c>
      <c r="H552" t="s">
        <v>40</v>
      </c>
      <c r="I552">
        <f>I548*J552</f>
        <v>0</v>
      </c>
      <c r="J552">
        <v>3.5</v>
      </c>
      <c r="K552">
        <v>3.5</v>
      </c>
      <c r="L552">
        <v>9.4500000000000001E-2</v>
      </c>
      <c r="M552">
        <v>0</v>
      </c>
      <c r="N552">
        <f t="shared" si="439"/>
        <v>9.4500000000000001E-2</v>
      </c>
      <c r="O552">
        <f t="shared" si="440"/>
        <v>0</v>
      </c>
      <c r="P552">
        <f t="shared" si="441"/>
        <v>0</v>
      </c>
      <c r="Q552">
        <f t="shared" si="442"/>
        <v>0</v>
      </c>
      <c r="R552">
        <f t="shared" si="443"/>
        <v>0</v>
      </c>
      <c r="S552">
        <f t="shared" si="444"/>
        <v>0</v>
      </c>
      <c r="T552">
        <f t="shared" si="445"/>
        <v>0</v>
      </c>
      <c r="U552">
        <f t="shared" si="446"/>
        <v>0</v>
      </c>
      <c r="V552">
        <f t="shared" si="447"/>
        <v>0</v>
      </c>
      <c r="W552">
        <f t="shared" si="448"/>
        <v>0</v>
      </c>
      <c r="X552">
        <f t="shared" si="449"/>
        <v>0</v>
      </c>
      <c r="Y552">
        <f t="shared" si="450"/>
        <v>0</v>
      </c>
      <c r="AA552">
        <v>69726884</v>
      </c>
      <c r="AB552">
        <f t="shared" si="451"/>
        <v>1.97</v>
      </c>
      <c r="AC552">
        <f>ROUND((ES552),2)</f>
        <v>1.97</v>
      </c>
      <c r="AD552">
        <f t="shared" si="452"/>
        <v>0</v>
      </c>
      <c r="AE552">
        <f t="shared" si="453"/>
        <v>0</v>
      </c>
      <c r="AF552">
        <f t="shared" si="454"/>
        <v>0</v>
      </c>
      <c r="AG552">
        <f t="shared" si="455"/>
        <v>0</v>
      </c>
      <c r="AH552">
        <f t="shared" si="456"/>
        <v>0</v>
      </c>
      <c r="AI552">
        <f t="shared" si="457"/>
        <v>0</v>
      </c>
      <c r="AJ552">
        <f t="shared" si="458"/>
        <v>0</v>
      </c>
      <c r="AK552">
        <v>1.97</v>
      </c>
      <c r="AL552">
        <v>1.97</v>
      </c>
      <c r="AM552">
        <v>0</v>
      </c>
      <c r="AN552">
        <v>0</v>
      </c>
      <c r="AO552">
        <v>0</v>
      </c>
      <c r="AP552">
        <v>0</v>
      </c>
      <c r="AQ552">
        <v>0</v>
      </c>
      <c r="AR552">
        <v>0</v>
      </c>
      <c r="AS552">
        <v>0</v>
      </c>
      <c r="AT552">
        <v>0</v>
      </c>
      <c r="AU552">
        <v>0</v>
      </c>
      <c r="AV552">
        <v>1</v>
      </c>
      <c r="AW552">
        <v>1</v>
      </c>
      <c r="AZ552">
        <v>1</v>
      </c>
      <c r="BA552">
        <v>1</v>
      </c>
      <c r="BB552">
        <v>1</v>
      </c>
      <c r="BC552">
        <v>7.56</v>
      </c>
      <c r="BD552" t="s">
        <v>3</v>
      </c>
      <c r="BE552" t="s">
        <v>3</v>
      </c>
      <c r="BF552" t="s">
        <v>3</v>
      </c>
      <c r="BG552" t="s">
        <v>3</v>
      </c>
      <c r="BH552">
        <v>3</v>
      </c>
      <c r="BI552">
        <v>1</v>
      </c>
      <c r="BJ552" t="s">
        <v>194</v>
      </c>
      <c r="BM552">
        <v>500001</v>
      </c>
      <c r="BN552">
        <v>0</v>
      </c>
      <c r="BO552" t="s">
        <v>3</v>
      </c>
      <c r="BP552">
        <v>0</v>
      </c>
      <c r="BQ552">
        <v>8</v>
      </c>
      <c r="BR552">
        <v>0</v>
      </c>
      <c r="BS552">
        <v>1</v>
      </c>
      <c r="BT552">
        <v>1</v>
      </c>
      <c r="BU552">
        <v>1</v>
      </c>
      <c r="BV552">
        <v>1</v>
      </c>
      <c r="BW552">
        <v>1</v>
      </c>
      <c r="BX552">
        <v>1</v>
      </c>
      <c r="BY552" t="s">
        <v>3</v>
      </c>
      <c r="BZ552">
        <v>0</v>
      </c>
      <c r="CA552">
        <v>0</v>
      </c>
      <c r="CB552" t="s">
        <v>3</v>
      </c>
      <c r="CE552">
        <v>0</v>
      </c>
      <c r="CF552">
        <v>0</v>
      </c>
      <c r="CG552">
        <v>0</v>
      </c>
      <c r="CH552">
        <v>46</v>
      </c>
      <c r="CI552">
        <v>2</v>
      </c>
      <c r="CJ552">
        <v>0</v>
      </c>
      <c r="CK552">
        <v>0</v>
      </c>
      <c r="CL552">
        <v>0</v>
      </c>
      <c r="CM552">
        <v>0</v>
      </c>
      <c r="CN552" t="s">
        <v>3</v>
      </c>
      <c r="CO552">
        <v>0</v>
      </c>
      <c r="CP552">
        <f t="shared" si="459"/>
        <v>0</v>
      </c>
      <c r="CQ552">
        <f t="shared" si="460"/>
        <v>14.893199999999998</v>
      </c>
      <c r="CR552">
        <f t="shared" si="461"/>
        <v>0</v>
      </c>
      <c r="CS552">
        <f t="shared" si="462"/>
        <v>0</v>
      </c>
      <c r="CT552">
        <f t="shared" si="463"/>
        <v>0</v>
      </c>
      <c r="CU552">
        <f t="shared" si="464"/>
        <v>0</v>
      </c>
      <c r="CV552">
        <f t="shared" si="465"/>
        <v>0</v>
      </c>
      <c r="CW552">
        <f t="shared" si="466"/>
        <v>0</v>
      </c>
      <c r="CX552">
        <f t="shared" si="467"/>
        <v>0</v>
      </c>
      <c r="CY552">
        <f>(S552+R552)*(BZ552/100)</f>
        <v>0</v>
      </c>
      <c r="CZ552">
        <f>(S552+R552)*(CA552/100)</f>
        <v>0</v>
      </c>
      <c r="DC552" t="s">
        <v>3</v>
      </c>
      <c r="DD552" t="s">
        <v>3</v>
      </c>
      <c r="DE552" t="s">
        <v>3</v>
      </c>
      <c r="DF552" t="s">
        <v>3</v>
      </c>
      <c r="DG552" t="s">
        <v>3</v>
      </c>
      <c r="DH552" t="s">
        <v>3</v>
      </c>
      <c r="DI552" t="s">
        <v>3</v>
      </c>
      <c r="DJ552" t="s">
        <v>3</v>
      </c>
      <c r="DK552" t="s">
        <v>3</v>
      </c>
      <c r="DL552" t="s">
        <v>3</v>
      </c>
      <c r="DM552" t="s">
        <v>3</v>
      </c>
      <c r="DN552">
        <v>0</v>
      </c>
      <c r="DO552">
        <v>0</v>
      </c>
      <c r="DP552">
        <v>1</v>
      </c>
      <c r="DQ552">
        <v>1</v>
      </c>
      <c r="DU552">
        <v>1007</v>
      </c>
      <c r="DV552" t="s">
        <v>40</v>
      </c>
      <c r="DW552" t="s">
        <v>40</v>
      </c>
      <c r="DX552">
        <v>1</v>
      </c>
      <c r="DZ552" t="s">
        <v>3</v>
      </c>
      <c r="EA552" t="s">
        <v>3</v>
      </c>
      <c r="EB552" t="s">
        <v>3</v>
      </c>
      <c r="EC552" t="s">
        <v>3</v>
      </c>
      <c r="EE552">
        <v>54328897</v>
      </c>
      <c r="EF552">
        <v>8</v>
      </c>
      <c r="EG552" t="s">
        <v>31</v>
      </c>
      <c r="EH552">
        <v>0</v>
      </c>
      <c r="EI552" t="s">
        <v>3</v>
      </c>
      <c r="EJ552">
        <v>1</v>
      </c>
      <c r="EK552">
        <v>500001</v>
      </c>
      <c r="EL552" t="s">
        <v>32</v>
      </c>
      <c r="EM552" t="s">
        <v>33</v>
      </c>
      <c r="EO552" t="s">
        <v>3</v>
      </c>
      <c r="EQ552">
        <v>0</v>
      </c>
      <c r="ER552">
        <v>14.19</v>
      </c>
      <c r="ES552">
        <v>1.97</v>
      </c>
      <c r="ET552">
        <v>0</v>
      </c>
      <c r="EU552">
        <v>0</v>
      </c>
      <c r="EV552">
        <v>0</v>
      </c>
      <c r="EW552">
        <v>0</v>
      </c>
      <c r="EX552">
        <v>0</v>
      </c>
      <c r="EZ552">
        <v>5</v>
      </c>
      <c r="FC552">
        <v>0</v>
      </c>
      <c r="FD552">
        <v>18</v>
      </c>
      <c r="FF552">
        <v>14.19</v>
      </c>
      <c r="FQ552">
        <v>0</v>
      </c>
      <c r="FR552">
        <f t="shared" si="468"/>
        <v>0</v>
      </c>
      <c r="FS552">
        <v>0</v>
      </c>
      <c r="FX552">
        <v>0</v>
      </c>
      <c r="FY552">
        <v>0</v>
      </c>
      <c r="GA552" t="s">
        <v>85</v>
      </c>
      <c r="GD552">
        <v>1</v>
      </c>
      <c r="GF552">
        <v>1967222743</v>
      </c>
      <c r="GG552">
        <v>2</v>
      </c>
      <c r="GH552">
        <v>3</v>
      </c>
      <c r="GI552">
        <v>5</v>
      </c>
      <c r="GJ552">
        <v>0</v>
      </c>
      <c r="GK552">
        <v>0</v>
      </c>
      <c r="GL552">
        <f t="shared" si="469"/>
        <v>0</v>
      </c>
      <c r="GM552">
        <f t="shared" si="470"/>
        <v>0</v>
      </c>
      <c r="GN552">
        <f t="shared" si="471"/>
        <v>0</v>
      </c>
      <c r="GO552">
        <f t="shared" si="472"/>
        <v>0</v>
      </c>
      <c r="GP552">
        <f t="shared" si="473"/>
        <v>0</v>
      </c>
      <c r="GR552">
        <v>1</v>
      </c>
      <c r="GS552">
        <v>1</v>
      </c>
      <c r="GT552">
        <v>0</v>
      </c>
      <c r="GU552" t="s">
        <v>3</v>
      </c>
      <c r="GV552">
        <f t="shared" si="474"/>
        <v>0</v>
      </c>
      <c r="GW552">
        <v>1</v>
      </c>
      <c r="GX552">
        <f t="shared" si="475"/>
        <v>0</v>
      </c>
      <c r="HA552">
        <v>0</v>
      </c>
      <c r="HB552">
        <v>0</v>
      </c>
      <c r="HC552">
        <f t="shared" si="476"/>
        <v>0</v>
      </c>
      <c r="HE552" t="s">
        <v>35</v>
      </c>
      <c r="HF552" t="s">
        <v>36</v>
      </c>
      <c r="HM552" t="s">
        <v>3</v>
      </c>
      <c r="HN552" t="s">
        <v>3</v>
      </c>
      <c r="HO552" t="s">
        <v>3</v>
      </c>
      <c r="HP552" t="s">
        <v>3</v>
      </c>
      <c r="HQ552" t="s">
        <v>3</v>
      </c>
      <c r="IK552">
        <v>0</v>
      </c>
    </row>
    <row r="553" spans="1:255" x14ac:dyDescent="0.2">
      <c r="A553" s="2">
        <v>17</v>
      </c>
      <c r="B553" s="2">
        <v>1</v>
      </c>
      <c r="C553" s="2">
        <f>ROW(SmtRes!A463)</f>
        <v>463</v>
      </c>
      <c r="D553" s="2">
        <f>ROW(EtalonRes!A467)</f>
        <v>467</v>
      </c>
      <c r="E553" s="2" t="s">
        <v>332</v>
      </c>
      <c r="F553" s="2" t="s">
        <v>196</v>
      </c>
      <c r="G553" s="2" t="s">
        <v>333</v>
      </c>
      <c r="H553" s="2" t="s">
        <v>186</v>
      </c>
      <c r="I553" s="2">
        <v>0</v>
      </c>
      <c r="J553" s="2">
        <v>0</v>
      </c>
      <c r="K553" s="2">
        <v>0</v>
      </c>
      <c r="L553" s="2">
        <v>2.7E-2</v>
      </c>
      <c r="M553" s="2">
        <v>0</v>
      </c>
      <c r="N553" s="2">
        <f t="shared" si="439"/>
        <v>2.7E-2</v>
      </c>
      <c r="O553" s="2">
        <f t="shared" si="440"/>
        <v>0</v>
      </c>
      <c r="P553" s="2">
        <f t="shared" si="441"/>
        <v>0</v>
      </c>
      <c r="Q553" s="2">
        <f t="shared" si="442"/>
        <v>0</v>
      </c>
      <c r="R553" s="2">
        <f t="shared" si="443"/>
        <v>0</v>
      </c>
      <c r="S553" s="2">
        <f t="shared" si="444"/>
        <v>0</v>
      </c>
      <c r="T553" s="2">
        <f t="shared" si="445"/>
        <v>0</v>
      </c>
      <c r="U553" s="2">
        <f t="shared" si="446"/>
        <v>0</v>
      </c>
      <c r="V553" s="2">
        <f t="shared" si="447"/>
        <v>0</v>
      </c>
      <c r="W553" s="2">
        <f t="shared" si="448"/>
        <v>0</v>
      </c>
      <c r="X553" s="2">
        <f t="shared" si="449"/>
        <v>0</v>
      </c>
      <c r="Y553" s="2">
        <f t="shared" si="450"/>
        <v>0</v>
      </c>
      <c r="Z553" s="2"/>
      <c r="AA553" s="2">
        <v>69726971</v>
      </c>
      <c r="AB553" s="2">
        <f t="shared" si="451"/>
        <v>58.72</v>
      </c>
      <c r="AC553" s="2">
        <f>ROUND(((ES553*5)+(SUM(SmtRes!BC459:'SmtRes'!BC463)+SUM(EtalonRes!AL463:'EtalonRes'!AL467))),2)</f>
        <v>0.02</v>
      </c>
      <c r="AD553" s="2">
        <f>ROUND(((((ET553*5))-((EU553*5)))+AE553),2)</f>
        <v>38.65</v>
      </c>
      <c r="AE553" s="2">
        <f>ROUND(((EU553*5)),2)</f>
        <v>14.3</v>
      </c>
      <c r="AF553" s="2">
        <f>ROUND(((EV553*5)),2)</f>
        <v>20.05</v>
      </c>
      <c r="AG553" s="2">
        <f t="shared" si="455"/>
        <v>0</v>
      </c>
      <c r="AH553" s="2">
        <f>((EW553*5))</f>
        <v>2.5</v>
      </c>
      <c r="AI553" s="2">
        <f>((EX553*5))</f>
        <v>1.05</v>
      </c>
      <c r="AJ553" s="2">
        <f t="shared" si="458"/>
        <v>0</v>
      </c>
      <c r="AK553" s="2">
        <v>264.04000000000002</v>
      </c>
      <c r="AL553" s="2">
        <v>252.3</v>
      </c>
      <c r="AM553" s="2">
        <v>7.73</v>
      </c>
      <c r="AN553" s="2">
        <v>2.86</v>
      </c>
      <c r="AO553" s="2">
        <v>4.01</v>
      </c>
      <c r="AP553" s="2">
        <v>0</v>
      </c>
      <c r="AQ553" s="2">
        <v>0.5</v>
      </c>
      <c r="AR553" s="2">
        <v>0.21</v>
      </c>
      <c r="AS553" s="2">
        <v>0</v>
      </c>
      <c r="AT553" s="2">
        <v>123</v>
      </c>
      <c r="AU553" s="2">
        <v>75</v>
      </c>
      <c r="AV553" s="2">
        <v>1</v>
      </c>
      <c r="AW553" s="2">
        <v>1</v>
      </c>
      <c r="AX553" s="2"/>
      <c r="AY553" s="2"/>
      <c r="AZ553" s="2">
        <v>1</v>
      </c>
      <c r="BA553" s="2">
        <v>1</v>
      </c>
      <c r="BB553" s="2">
        <v>1</v>
      </c>
      <c r="BC553" s="2">
        <v>1</v>
      </c>
      <c r="BD553" s="2" t="s">
        <v>3</v>
      </c>
      <c r="BE553" s="2" t="s">
        <v>3</v>
      </c>
      <c r="BF553" s="2" t="s">
        <v>3</v>
      </c>
      <c r="BG553" s="2" t="s">
        <v>3</v>
      </c>
      <c r="BH553" s="2">
        <v>0</v>
      </c>
      <c r="BI553" s="2">
        <v>1</v>
      </c>
      <c r="BJ553" s="2" t="s">
        <v>198</v>
      </c>
      <c r="BK553" s="2"/>
      <c r="BL553" s="2"/>
      <c r="BM553" s="2">
        <v>11001</v>
      </c>
      <c r="BN553" s="2">
        <v>0</v>
      </c>
      <c r="BO553" s="2" t="s">
        <v>3</v>
      </c>
      <c r="BP553" s="2">
        <v>0</v>
      </c>
      <c r="BQ553" s="2">
        <v>2</v>
      </c>
      <c r="BR553" s="2">
        <v>0</v>
      </c>
      <c r="BS553" s="2">
        <v>1</v>
      </c>
      <c r="BT553" s="2">
        <v>1</v>
      </c>
      <c r="BU553" s="2">
        <v>1</v>
      </c>
      <c r="BV553" s="2">
        <v>1</v>
      </c>
      <c r="BW553" s="2">
        <v>1</v>
      </c>
      <c r="BX553" s="2">
        <v>1</v>
      </c>
      <c r="BY553" s="2" t="s">
        <v>3</v>
      </c>
      <c r="BZ553" s="2">
        <v>123</v>
      </c>
      <c r="CA553" s="2">
        <v>75</v>
      </c>
      <c r="CB553" s="2" t="s">
        <v>3</v>
      </c>
      <c r="CC553" s="2"/>
      <c r="CD553" s="2"/>
      <c r="CE553" s="2">
        <v>0</v>
      </c>
      <c r="CF553" s="2">
        <v>0</v>
      </c>
      <c r="CG553" s="2">
        <v>0</v>
      </c>
      <c r="CH553" s="2">
        <v>47</v>
      </c>
      <c r="CI553" s="2">
        <v>0</v>
      </c>
      <c r="CJ553" s="2">
        <v>0</v>
      </c>
      <c r="CK553" s="2">
        <v>0</v>
      </c>
      <c r="CL553" s="2">
        <v>0</v>
      </c>
      <c r="CM553" s="2">
        <v>0</v>
      </c>
      <c r="CN553" s="2" t="s">
        <v>3</v>
      </c>
      <c r="CO553" s="2">
        <v>0</v>
      </c>
      <c r="CP553" s="2">
        <f t="shared" si="459"/>
        <v>0</v>
      </c>
      <c r="CQ553" s="2">
        <f t="shared" si="460"/>
        <v>0.02</v>
      </c>
      <c r="CR553" s="2">
        <f t="shared" si="461"/>
        <v>38.65</v>
      </c>
      <c r="CS553" s="2">
        <f t="shared" si="462"/>
        <v>14.3</v>
      </c>
      <c r="CT553" s="2">
        <f t="shared" si="463"/>
        <v>20.05</v>
      </c>
      <c r="CU553" s="2">
        <f t="shared" si="464"/>
        <v>0</v>
      </c>
      <c r="CV553" s="2">
        <f t="shared" si="465"/>
        <v>2.5</v>
      </c>
      <c r="CW553" s="2">
        <f t="shared" si="466"/>
        <v>1.05</v>
      </c>
      <c r="CX553" s="2">
        <f t="shared" si="467"/>
        <v>0</v>
      </c>
      <c r="CY553" s="2">
        <f>(((S553+R553)*AT553)/100)</f>
        <v>0</v>
      </c>
      <c r="CZ553" s="2">
        <f>(((S553+R553)*AU553)/100)</f>
        <v>0</v>
      </c>
      <c r="DA553" s="2"/>
      <c r="DB553" s="2"/>
      <c r="DC553" s="2" t="s">
        <v>3</v>
      </c>
      <c r="DD553" s="2" t="s">
        <v>334</v>
      </c>
      <c r="DE553" s="2" t="s">
        <v>334</v>
      </c>
      <c r="DF553" s="2" t="s">
        <v>334</v>
      </c>
      <c r="DG553" s="2" t="s">
        <v>334</v>
      </c>
      <c r="DH553" s="2" t="s">
        <v>3</v>
      </c>
      <c r="DI553" s="2" t="s">
        <v>334</v>
      </c>
      <c r="DJ553" s="2" t="s">
        <v>334</v>
      </c>
      <c r="DK553" s="2" t="s">
        <v>3</v>
      </c>
      <c r="DL553" s="2" t="s">
        <v>3</v>
      </c>
      <c r="DM553" s="2" t="s">
        <v>3</v>
      </c>
      <c r="DN553" s="2">
        <v>0</v>
      </c>
      <c r="DO553" s="2">
        <v>0</v>
      </c>
      <c r="DP553" s="2">
        <v>1</v>
      </c>
      <c r="DQ553" s="2">
        <v>1</v>
      </c>
      <c r="DR553" s="2"/>
      <c r="DS553" s="2"/>
      <c r="DT553" s="2"/>
      <c r="DU553" s="2">
        <v>1013</v>
      </c>
      <c r="DV553" s="2" t="s">
        <v>186</v>
      </c>
      <c r="DW553" s="2" t="s">
        <v>186</v>
      </c>
      <c r="DX553" s="2">
        <v>1</v>
      </c>
      <c r="DY553" s="2"/>
      <c r="DZ553" s="2" t="s">
        <v>3</v>
      </c>
      <c r="EA553" s="2" t="s">
        <v>3</v>
      </c>
      <c r="EB553" s="2" t="s">
        <v>3</v>
      </c>
      <c r="EC553" s="2" t="s">
        <v>3</v>
      </c>
      <c r="ED553" s="2"/>
      <c r="EE553" s="2">
        <v>54328965</v>
      </c>
      <c r="EF553" s="2">
        <v>2</v>
      </c>
      <c r="EG553" s="2" t="s">
        <v>21</v>
      </c>
      <c r="EH553" s="2">
        <v>0</v>
      </c>
      <c r="EI553" s="2" t="s">
        <v>3</v>
      </c>
      <c r="EJ553" s="2">
        <v>1</v>
      </c>
      <c r="EK553" s="2">
        <v>11001</v>
      </c>
      <c r="EL553" s="2" t="s">
        <v>22</v>
      </c>
      <c r="EM553" s="2" t="s">
        <v>23</v>
      </c>
      <c r="EN553" s="2"/>
      <c r="EO553" s="2" t="s">
        <v>3</v>
      </c>
      <c r="EP553" s="2"/>
      <c r="EQ553" s="2">
        <v>1441792</v>
      </c>
      <c r="ER553" s="2">
        <v>264.04000000000002</v>
      </c>
      <c r="ES553" s="2">
        <v>252.3</v>
      </c>
      <c r="ET553" s="2">
        <v>7.73</v>
      </c>
      <c r="EU553" s="2">
        <v>2.86</v>
      </c>
      <c r="EV553" s="2">
        <v>4.01</v>
      </c>
      <c r="EW553" s="2">
        <v>0.5</v>
      </c>
      <c r="EX553" s="2">
        <v>0.21</v>
      </c>
      <c r="EY553" s="2">
        <v>1</v>
      </c>
      <c r="EZ553" s="2"/>
      <c r="FA553" s="2"/>
      <c r="FB553" s="2"/>
      <c r="FC553" s="2"/>
      <c r="FD553" s="2"/>
      <c r="FE553" s="2"/>
      <c r="FF553" s="2"/>
      <c r="FG553" s="2"/>
      <c r="FH553" s="2"/>
      <c r="FI553" s="2"/>
      <c r="FJ553" s="2"/>
      <c r="FK553" s="2"/>
      <c r="FL553" s="2"/>
      <c r="FM553" s="2"/>
      <c r="FN553" s="2"/>
      <c r="FO553" s="2"/>
      <c r="FP553" s="2"/>
      <c r="FQ553" s="2">
        <v>0</v>
      </c>
      <c r="FR553" s="2">
        <f t="shared" si="468"/>
        <v>0</v>
      </c>
      <c r="FS553" s="2">
        <v>0</v>
      </c>
      <c r="FT553" s="2"/>
      <c r="FU553" s="2"/>
      <c r="FV553" s="2"/>
      <c r="FW553" s="2"/>
      <c r="FX553" s="2">
        <v>123</v>
      </c>
      <c r="FY553" s="2">
        <v>75</v>
      </c>
      <c r="FZ553" s="2"/>
      <c r="GA553" s="2" t="s">
        <v>3</v>
      </c>
      <c r="GB553" s="2"/>
      <c r="GC553" s="2"/>
      <c r="GD553" s="2">
        <v>1</v>
      </c>
      <c r="GE553" s="2"/>
      <c r="GF553" s="2">
        <v>1351129719</v>
      </c>
      <c r="GG553" s="2">
        <v>2</v>
      </c>
      <c r="GH553" s="2">
        <v>1</v>
      </c>
      <c r="GI553" s="2">
        <v>-2</v>
      </c>
      <c r="GJ553" s="2">
        <v>0</v>
      </c>
      <c r="GK553" s="2">
        <v>0</v>
      </c>
      <c r="GL553" s="2">
        <f t="shared" si="469"/>
        <v>0</v>
      </c>
      <c r="GM553" s="2">
        <f t="shared" si="470"/>
        <v>0</v>
      </c>
      <c r="GN553" s="2">
        <f t="shared" si="471"/>
        <v>0</v>
      </c>
      <c r="GO553" s="2">
        <f t="shared" si="472"/>
        <v>0</v>
      </c>
      <c r="GP553" s="2">
        <f t="shared" si="473"/>
        <v>0</v>
      </c>
      <c r="GQ553" s="2"/>
      <c r="GR553" s="2">
        <v>0</v>
      </c>
      <c r="GS553" s="2">
        <v>3</v>
      </c>
      <c r="GT553" s="2">
        <v>0</v>
      </c>
      <c r="GU553" s="2" t="s">
        <v>334</v>
      </c>
      <c r="GV553" s="2">
        <f>ROUND(((GT553*5)),2)</f>
        <v>0</v>
      </c>
      <c r="GW553" s="2">
        <v>1</v>
      </c>
      <c r="GX553" s="2">
        <f t="shared" si="475"/>
        <v>0</v>
      </c>
      <c r="GY553" s="2"/>
      <c r="GZ553" s="2"/>
      <c r="HA553" s="2">
        <v>0</v>
      </c>
      <c r="HB553" s="2">
        <v>0</v>
      </c>
      <c r="HC553" s="2">
        <f t="shared" si="476"/>
        <v>0</v>
      </c>
      <c r="HD553" s="2"/>
      <c r="HE553" s="2" t="s">
        <v>3</v>
      </c>
      <c r="HF553" s="2" t="s">
        <v>3</v>
      </c>
      <c r="HG553" s="2"/>
      <c r="HH553" s="2"/>
      <c r="HI553" s="2"/>
      <c r="HJ553" s="2"/>
      <c r="HK553" s="2"/>
      <c r="HL553" s="2"/>
      <c r="HM553" s="2" t="s">
        <v>3</v>
      </c>
      <c r="HN553" s="2" t="s">
        <v>24</v>
      </c>
      <c r="HO553" s="2" t="s">
        <v>25</v>
      </c>
      <c r="HP553" s="2" t="s">
        <v>22</v>
      </c>
      <c r="HQ553" s="2" t="s">
        <v>22</v>
      </c>
      <c r="HR553" s="2"/>
      <c r="HS553" s="2"/>
      <c r="HT553" s="2"/>
      <c r="HU553" s="2"/>
      <c r="HV553" s="2"/>
      <c r="HW553" s="2"/>
      <c r="HX553" s="2"/>
      <c r="HY553" s="2"/>
      <c r="HZ553" s="2"/>
      <c r="IA553" s="2"/>
      <c r="IB553" s="2"/>
      <c r="IC553" s="2"/>
      <c r="ID553" s="2"/>
      <c r="IE553" s="2"/>
      <c r="IF553" s="2"/>
      <c r="IG553" s="2"/>
      <c r="IH553" s="2"/>
      <c r="II553" s="2"/>
      <c r="IJ553" s="2"/>
      <c r="IK553" s="2">
        <v>0</v>
      </c>
      <c r="IL553" s="2"/>
      <c r="IM553" s="2"/>
      <c r="IN553" s="2"/>
      <c r="IO553" s="2"/>
      <c r="IP553" s="2"/>
      <c r="IQ553" s="2"/>
      <c r="IR553" s="2"/>
      <c r="IS553" s="2"/>
      <c r="IT553" s="2"/>
      <c r="IU553" s="2"/>
    </row>
    <row r="554" spans="1:255" x14ac:dyDescent="0.2">
      <c r="A554">
        <v>17</v>
      </c>
      <c r="B554">
        <v>1</v>
      </c>
      <c r="C554">
        <f>ROW(SmtRes!A468)</f>
        <v>468</v>
      </c>
      <c r="D554">
        <f>ROW(EtalonRes!A472)</f>
        <v>472</v>
      </c>
      <c r="E554" t="s">
        <v>332</v>
      </c>
      <c r="F554" t="s">
        <v>196</v>
      </c>
      <c r="G554" t="s">
        <v>333</v>
      </c>
      <c r="H554" t="s">
        <v>186</v>
      </c>
      <c r="I554">
        <v>0</v>
      </c>
      <c r="J554">
        <v>0</v>
      </c>
      <c r="K554">
        <v>0</v>
      </c>
      <c r="L554">
        <v>2.7E-2</v>
      </c>
      <c r="M554">
        <v>0</v>
      </c>
      <c r="N554">
        <f t="shared" si="439"/>
        <v>2.7E-2</v>
      </c>
      <c r="O554">
        <f t="shared" si="440"/>
        <v>0</v>
      </c>
      <c r="P554">
        <f t="shared" si="441"/>
        <v>0</v>
      </c>
      <c r="Q554">
        <f t="shared" si="442"/>
        <v>0</v>
      </c>
      <c r="R554">
        <f t="shared" si="443"/>
        <v>0</v>
      </c>
      <c r="S554">
        <f t="shared" si="444"/>
        <v>0</v>
      </c>
      <c r="T554">
        <f t="shared" si="445"/>
        <v>0</v>
      </c>
      <c r="U554">
        <f t="shared" si="446"/>
        <v>0</v>
      </c>
      <c r="V554">
        <f t="shared" si="447"/>
        <v>0</v>
      </c>
      <c r="W554">
        <f t="shared" si="448"/>
        <v>0</v>
      </c>
      <c r="X554">
        <f t="shared" si="449"/>
        <v>0</v>
      </c>
      <c r="Y554">
        <f t="shared" si="450"/>
        <v>0</v>
      </c>
      <c r="AA554">
        <v>69726884</v>
      </c>
      <c r="AB554">
        <f t="shared" si="451"/>
        <v>58.72</v>
      </c>
      <c r="AC554">
        <f>ROUND(((ES554*5)+(SUM(SmtRes!BC464:'SmtRes'!BC468)+SUM(EtalonRes!AL468:'EtalonRes'!AL472))),2)</f>
        <v>0.02</v>
      </c>
      <c r="AD554">
        <f>ROUND(((((ET554*5))-((EU554*5)))+AE554),2)</f>
        <v>38.65</v>
      </c>
      <c r="AE554">
        <f>ROUND(((EU554*5)),2)</f>
        <v>14.3</v>
      </c>
      <c r="AF554">
        <f>ROUND(((EV554*5)),2)</f>
        <v>20.05</v>
      </c>
      <c r="AG554">
        <f t="shared" si="455"/>
        <v>0</v>
      </c>
      <c r="AH554">
        <f>((EW554*5))</f>
        <v>2.5</v>
      </c>
      <c r="AI554">
        <f>((EX554*5))</f>
        <v>1.05</v>
      </c>
      <c r="AJ554">
        <f t="shared" si="458"/>
        <v>0</v>
      </c>
      <c r="AK554">
        <v>264.04000000000002</v>
      </c>
      <c r="AL554">
        <v>252.3</v>
      </c>
      <c r="AM554">
        <v>7.73</v>
      </c>
      <c r="AN554">
        <v>2.86</v>
      </c>
      <c r="AO554">
        <v>4.01</v>
      </c>
      <c r="AP554">
        <v>0</v>
      </c>
      <c r="AQ554">
        <v>0.5</v>
      </c>
      <c r="AR554">
        <v>0.21</v>
      </c>
      <c r="AS554">
        <v>0</v>
      </c>
      <c r="AT554">
        <v>117</v>
      </c>
      <c r="AU554">
        <v>64</v>
      </c>
      <c r="AV554">
        <v>1</v>
      </c>
      <c r="AW554">
        <v>1</v>
      </c>
      <c r="AZ554">
        <v>1</v>
      </c>
      <c r="BA554">
        <v>25.36</v>
      </c>
      <c r="BB554">
        <v>7.84</v>
      </c>
      <c r="BC554">
        <v>7.56</v>
      </c>
      <c r="BD554" t="s">
        <v>3</v>
      </c>
      <c r="BE554" t="s">
        <v>3</v>
      </c>
      <c r="BF554" t="s">
        <v>3</v>
      </c>
      <c r="BG554" t="s">
        <v>3</v>
      </c>
      <c r="BH554">
        <v>0</v>
      </c>
      <c r="BI554">
        <v>1</v>
      </c>
      <c r="BJ554" t="s">
        <v>198</v>
      </c>
      <c r="BM554">
        <v>11001</v>
      </c>
      <c r="BN554">
        <v>0</v>
      </c>
      <c r="BO554" t="s">
        <v>196</v>
      </c>
      <c r="BP554">
        <v>1</v>
      </c>
      <c r="BQ554">
        <v>2</v>
      </c>
      <c r="BR554">
        <v>0</v>
      </c>
      <c r="BS554">
        <v>19.8</v>
      </c>
      <c r="BT554">
        <v>1</v>
      </c>
      <c r="BU554">
        <v>1</v>
      </c>
      <c r="BV554">
        <v>1</v>
      </c>
      <c r="BW554">
        <v>1</v>
      </c>
      <c r="BX554">
        <v>1</v>
      </c>
      <c r="BY554" t="s">
        <v>3</v>
      </c>
      <c r="BZ554">
        <v>117</v>
      </c>
      <c r="CA554">
        <v>64</v>
      </c>
      <c r="CB554" t="s">
        <v>3</v>
      </c>
      <c r="CE554">
        <v>0</v>
      </c>
      <c r="CF554">
        <v>0</v>
      </c>
      <c r="CG554">
        <v>0</v>
      </c>
      <c r="CH554">
        <v>47</v>
      </c>
      <c r="CI554">
        <v>0</v>
      </c>
      <c r="CJ554">
        <v>0</v>
      </c>
      <c r="CK554">
        <v>0</v>
      </c>
      <c r="CL554">
        <v>0</v>
      </c>
      <c r="CM554">
        <v>0</v>
      </c>
      <c r="CN554" t="s">
        <v>3</v>
      </c>
      <c r="CO554">
        <v>0</v>
      </c>
      <c r="CP554">
        <f t="shared" si="459"/>
        <v>0</v>
      </c>
      <c r="CQ554">
        <f t="shared" si="460"/>
        <v>0.1512</v>
      </c>
      <c r="CR554">
        <f t="shared" si="461"/>
        <v>303.01599999999996</v>
      </c>
      <c r="CS554">
        <f t="shared" si="462"/>
        <v>283.14000000000004</v>
      </c>
      <c r="CT554">
        <f t="shared" si="463"/>
        <v>508.46800000000002</v>
      </c>
      <c r="CU554">
        <f t="shared" si="464"/>
        <v>0</v>
      </c>
      <c r="CV554">
        <f t="shared" si="465"/>
        <v>2.5</v>
      </c>
      <c r="CW554">
        <f t="shared" si="466"/>
        <v>1.05</v>
      </c>
      <c r="CX554">
        <f t="shared" si="467"/>
        <v>0</v>
      </c>
      <c r="CY554">
        <f>(S554+R554)*(BZ554/100)</f>
        <v>0</v>
      </c>
      <c r="CZ554">
        <f>(S554+R554)*(CA554/100)</f>
        <v>0</v>
      </c>
      <c r="DC554" t="s">
        <v>3</v>
      </c>
      <c r="DD554" t="s">
        <v>334</v>
      </c>
      <c r="DE554" t="s">
        <v>334</v>
      </c>
      <c r="DF554" t="s">
        <v>334</v>
      </c>
      <c r="DG554" t="s">
        <v>334</v>
      </c>
      <c r="DH554" t="s">
        <v>3</v>
      </c>
      <c r="DI554" t="s">
        <v>334</v>
      </c>
      <c r="DJ554" t="s">
        <v>334</v>
      </c>
      <c r="DK554" t="s">
        <v>3</v>
      </c>
      <c r="DL554" t="s">
        <v>3</v>
      </c>
      <c r="DM554" t="s">
        <v>3</v>
      </c>
      <c r="DN554">
        <v>123</v>
      </c>
      <c r="DO554">
        <v>75</v>
      </c>
      <c r="DP554">
        <v>1</v>
      </c>
      <c r="DQ554">
        <v>1</v>
      </c>
      <c r="DU554">
        <v>1013</v>
      </c>
      <c r="DV554" t="s">
        <v>186</v>
      </c>
      <c r="DW554" t="s">
        <v>186</v>
      </c>
      <c r="DX554">
        <v>1</v>
      </c>
      <c r="DZ554" t="s">
        <v>3</v>
      </c>
      <c r="EA554" t="s">
        <v>3</v>
      </c>
      <c r="EB554" t="s">
        <v>3</v>
      </c>
      <c r="EC554" t="s">
        <v>3</v>
      </c>
      <c r="EE554">
        <v>54328965</v>
      </c>
      <c r="EF554">
        <v>2</v>
      </c>
      <c r="EG554" t="s">
        <v>21</v>
      </c>
      <c r="EH554">
        <v>0</v>
      </c>
      <c r="EI554" t="s">
        <v>3</v>
      </c>
      <c r="EJ554">
        <v>1</v>
      </c>
      <c r="EK554">
        <v>11001</v>
      </c>
      <c r="EL554" t="s">
        <v>22</v>
      </c>
      <c r="EM554" t="s">
        <v>23</v>
      </c>
      <c r="EO554" t="s">
        <v>3</v>
      </c>
      <c r="EQ554">
        <v>1441792</v>
      </c>
      <c r="ER554">
        <v>264.04000000000002</v>
      </c>
      <c r="ES554">
        <v>252.3</v>
      </c>
      <c r="ET554">
        <v>7.73</v>
      </c>
      <c r="EU554">
        <v>2.86</v>
      </c>
      <c r="EV554">
        <v>4.01</v>
      </c>
      <c r="EW554">
        <v>0.5</v>
      </c>
      <c r="EX554">
        <v>0.21</v>
      </c>
      <c r="EY554">
        <v>1</v>
      </c>
      <c r="FQ554">
        <v>0</v>
      </c>
      <c r="FR554">
        <f t="shared" si="468"/>
        <v>0</v>
      </c>
      <c r="FS554">
        <v>0</v>
      </c>
      <c r="FX554">
        <v>123</v>
      </c>
      <c r="FY554">
        <v>75</v>
      </c>
      <c r="GA554" t="s">
        <v>3</v>
      </c>
      <c r="GD554">
        <v>1</v>
      </c>
      <c r="GF554">
        <v>1351129719</v>
      </c>
      <c r="GG554">
        <v>2</v>
      </c>
      <c r="GH554">
        <v>1</v>
      </c>
      <c r="GI554">
        <v>2</v>
      </c>
      <c r="GJ554">
        <v>0</v>
      </c>
      <c r="GK554">
        <v>0</v>
      </c>
      <c r="GL554">
        <f t="shared" si="469"/>
        <v>0</v>
      </c>
      <c r="GM554">
        <f t="shared" si="470"/>
        <v>0</v>
      </c>
      <c r="GN554">
        <f t="shared" si="471"/>
        <v>0</v>
      </c>
      <c r="GO554">
        <f t="shared" si="472"/>
        <v>0</v>
      </c>
      <c r="GP554">
        <f t="shared" si="473"/>
        <v>0</v>
      </c>
      <c r="GR554">
        <v>0</v>
      </c>
      <c r="GS554">
        <v>3</v>
      </c>
      <c r="GT554">
        <v>0</v>
      </c>
      <c r="GU554" t="s">
        <v>334</v>
      </c>
      <c r="GV554">
        <f>ROUND(((GT554*5)),2)</f>
        <v>0</v>
      </c>
      <c r="GW554">
        <v>1015.2</v>
      </c>
      <c r="GX554">
        <f t="shared" si="475"/>
        <v>0</v>
      </c>
      <c r="HA554">
        <v>0</v>
      </c>
      <c r="HB554">
        <v>0</v>
      </c>
      <c r="HC554">
        <f t="shared" si="476"/>
        <v>0</v>
      </c>
      <c r="HE554" t="s">
        <v>3</v>
      </c>
      <c r="HF554" t="s">
        <v>3</v>
      </c>
      <c r="HM554" t="s">
        <v>3</v>
      </c>
      <c r="HN554" t="s">
        <v>24</v>
      </c>
      <c r="HO554" t="s">
        <v>25</v>
      </c>
      <c r="HP554" t="s">
        <v>22</v>
      </c>
      <c r="HQ554" t="s">
        <v>22</v>
      </c>
      <c r="IK554">
        <v>0</v>
      </c>
    </row>
    <row r="555" spans="1:255" x14ac:dyDescent="0.2">
      <c r="A555" s="2">
        <v>18</v>
      </c>
      <c r="B555" s="2">
        <v>1</v>
      </c>
      <c r="C555" s="2">
        <v>463</v>
      </c>
      <c r="D555" s="2"/>
      <c r="E555" s="2" t="s">
        <v>335</v>
      </c>
      <c r="F555" s="2" t="s">
        <v>189</v>
      </c>
      <c r="G555" s="2" t="s">
        <v>190</v>
      </c>
      <c r="H555" s="2" t="s">
        <v>40</v>
      </c>
      <c r="I555" s="2">
        <f>I553*J555</f>
        <v>0</v>
      </c>
      <c r="J555" s="2">
        <v>2.5499999999999998</v>
      </c>
      <c r="K555" s="2">
        <v>0.51</v>
      </c>
      <c r="L555" s="2">
        <v>6.8849999999999995E-2</v>
      </c>
      <c r="M555" s="2">
        <v>0</v>
      </c>
      <c r="N555" s="2">
        <f t="shared" si="439"/>
        <v>6.8900000000000003E-2</v>
      </c>
      <c r="O555" s="2">
        <f t="shared" si="440"/>
        <v>0</v>
      </c>
      <c r="P555" s="2">
        <f t="shared" si="441"/>
        <v>0</v>
      </c>
      <c r="Q555" s="2">
        <f t="shared" si="442"/>
        <v>0</v>
      </c>
      <c r="R555" s="2">
        <f t="shared" si="443"/>
        <v>0</v>
      </c>
      <c r="S555" s="2">
        <f t="shared" si="444"/>
        <v>0</v>
      </c>
      <c r="T555" s="2">
        <f t="shared" si="445"/>
        <v>0</v>
      </c>
      <c r="U555" s="2">
        <f t="shared" si="446"/>
        <v>0</v>
      </c>
      <c r="V555" s="2">
        <f t="shared" si="447"/>
        <v>0</v>
      </c>
      <c r="W555" s="2">
        <f t="shared" si="448"/>
        <v>0</v>
      </c>
      <c r="X555" s="2">
        <f t="shared" si="449"/>
        <v>0</v>
      </c>
      <c r="Y555" s="2">
        <f t="shared" si="450"/>
        <v>0</v>
      </c>
      <c r="Z555" s="2"/>
      <c r="AA555" s="2">
        <v>69726971</v>
      </c>
      <c r="AB555" s="2">
        <f t="shared" si="451"/>
        <v>867.14</v>
      </c>
      <c r="AC555" s="2">
        <f>ROUND((ES555),2)</f>
        <v>867.14</v>
      </c>
      <c r="AD555" s="2">
        <f>ROUND((((ET555)-(EU555))+AE555),2)</f>
        <v>0</v>
      </c>
      <c r="AE555" s="2">
        <f>ROUND((EU555),2)</f>
        <v>0</v>
      </c>
      <c r="AF555" s="2">
        <f>ROUND((EV555),2)</f>
        <v>0</v>
      </c>
      <c r="AG555" s="2">
        <f t="shared" si="455"/>
        <v>0</v>
      </c>
      <c r="AH555" s="2">
        <f>(EW555)</f>
        <v>0</v>
      </c>
      <c r="AI555" s="2">
        <f>(EX555)</f>
        <v>0</v>
      </c>
      <c r="AJ555" s="2">
        <f t="shared" si="458"/>
        <v>0</v>
      </c>
      <c r="AK555" s="2">
        <v>867.14</v>
      </c>
      <c r="AL555" s="2">
        <v>867.14</v>
      </c>
      <c r="AM555" s="2">
        <v>0</v>
      </c>
      <c r="AN555" s="2">
        <v>0</v>
      </c>
      <c r="AO555" s="2">
        <v>0</v>
      </c>
      <c r="AP555" s="2">
        <v>0</v>
      </c>
      <c r="AQ555" s="2">
        <v>0</v>
      </c>
      <c r="AR555" s="2">
        <v>0</v>
      </c>
      <c r="AS555" s="2">
        <v>0</v>
      </c>
      <c r="AT555" s="2">
        <v>0</v>
      </c>
      <c r="AU555" s="2">
        <v>0</v>
      </c>
      <c r="AV555" s="2">
        <v>1</v>
      </c>
      <c r="AW555" s="2">
        <v>1</v>
      </c>
      <c r="AX555" s="2"/>
      <c r="AY555" s="2"/>
      <c r="AZ555" s="2">
        <v>1</v>
      </c>
      <c r="BA555" s="2">
        <v>1</v>
      </c>
      <c r="BB555" s="2">
        <v>1</v>
      </c>
      <c r="BC555" s="2">
        <v>1</v>
      </c>
      <c r="BD555" s="2" t="s">
        <v>3</v>
      </c>
      <c r="BE555" s="2" t="s">
        <v>3</v>
      </c>
      <c r="BF555" s="2" t="s">
        <v>3</v>
      </c>
      <c r="BG555" s="2" t="s">
        <v>3</v>
      </c>
      <c r="BH555" s="2">
        <v>3</v>
      </c>
      <c r="BI555" s="2">
        <v>1</v>
      </c>
      <c r="BJ555" s="2" t="s">
        <v>191</v>
      </c>
      <c r="BK555" s="2"/>
      <c r="BL555" s="2"/>
      <c r="BM555" s="2">
        <v>500003</v>
      </c>
      <c r="BN555" s="2">
        <v>0</v>
      </c>
      <c r="BO555" s="2" t="s">
        <v>3</v>
      </c>
      <c r="BP555" s="2">
        <v>0</v>
      </c>
      <c r="BQ555" s="2">
        <v>13</v>
      </c>
      <c r="BR555" s="2">
        <v>0</v>
      </c>
      <c r="BS555" s="2">
        <v>1</v>
      </c>
      <c r="BT555" s="2">
        <v>1</v>
      </c>
      <c r="BU555" s="2">
        <v>1</v>
      </c>
      <c r="BV555" s="2">
        <v>1</v>
      </c>
      <c r="BW555" s="2">
        <v>1</v>
      </c>
      <c r="BX555" s="2">
        <v>1</v>
      </c>
      <c r="BY555" s="2" t="s">
        <v>3</v>
      </c>
      <c r="BZ555" s="2">
        <v>0</v>
      </c>
      <c r="CA555" s="2">
        <v>0</v>
      </c>
      <c r="CB555" s="2" t="s">
        <v>3</v>
      </c>
      <c r="CC555" s="2"/>
      <c r="CD555" s="2"/>
      <c r="CE555" s="2">
        <v>0</v>
      </c>
      <c r="CF555" s="2">
        <v>0</v>
      </c>
      <c r="CG555" s="2">
        <v>0</v>
      </c>
      <c r="CH555" s="2">
        <v>47</v>
      </c>
      <c r="CI555" s="2">
        <v>1</v>
      </c>
      <c r="CJ555" s="2">
        <v>0</v>
      </c>
      <c r="CK555" s="2">
        <v>0</v>
      </c>
      <c r="CL555" s="2">
        <v>0</v>
      </c>
      <c r="CM555" s="2">
        <v>0</v>
      </c>
      <c r="CN555" s="2" t="s">
        <v>3</v>
      </c>
      <c r="CO555" s="2">
        <v>0</v>
      </c>
      <c r="CP555" s="2">
        <f t="shared" si="459"/>
        <v>0</v>
      </c>
      <c r="CQ555" s="2">
        <f t="shared" si="460"/>
        <v>867.14</v>
      </c>
      <c r="CR555" s="2">
        <f t="shared" si="461"/>
        <v>0</v>
      </c>
      <c r="CS555" s="2">
        <f t="shared" si="462"/>
        <v>0</v>
      </c>
      <c r="CT555" s="2">
        <f t="shared" si="463"/>
        <v>0</v>
      </c>
      <c r="CU555" s="2">
        <f t="shared" si="464"/>
        <v>0</v>
      </c>
      <c r="CV555" s="2">
        <f t="shared" si="465"/>
        <v>0</v>
      </c>
      <c r="CW555" s="2">
        <f t="shared" si="466"/>
        <v>0</v>
      </c>
      <c r="CX555" s="2">
        <f t="shared" si="467"/>
        <v>0</v>
      </c>
      <c r="CY555" s="2">
        <f>(((S555+R555)*AT555)/100)</f>
        <v>0</v>
      </c>
      <c r="CZ555" s="2">
        <f>(((S555+R555)*AU555)/100)</f>
        <v>0</v>
      </c>
      <c r="DA555" s="2"/>
      <c r="DB555" s="2"/>
      <c r="DC555" s="2" t="s">
        <v>3</v>
      </c>
      <c r="DD555" s="2" t="s">
        <v>3</v>
      </c>
      <c r="DE555" s="2" t="s">
        <v>3</v>
      </c>
      <c r="DF555" s="2" t="s">
        <v>3</v>
      </c>
      <c r="DG555" s="2" t="s">
        <v>3</v>
      </c>
      <c r="DH555" s="2" t="s">
        <v>3</v>
      </c>
      <c r="DI555" s="2" t="s">
        <v>3</v>
      </c>
      <c r="DJ555" s="2" t="s">
        <v>3</v>
      </c>
      <c r="DK555" s="2" t="s">
        <v>3</v>
      </c>
      <c r="DL555" s="2" t="s">
        <v>3</v>
      </c>
      <c r="DM555" s="2" t="s">
        <v>3</v>
      </c>
      <c r="DN555" s="2">
        <v>0</v>
      </c>
      <c r="DO555" s="2">
        <v>0</v>
      </c>
      <c r="DP555" s="2">
        <v>1</v>
      </c>
      <c r="DQ555" s="2">
        <v>1</v>
      </c>
      <c r="DR555" s="2"/>
      <c r="DS555" s="2"/>
      <c r="DT555" s="2"/>
      <c r="DU555" s="2">
        <v>1007</v>
      </c>
      <c r="DV555" s="2" t="s">
        <v>40</v>
      </c>
      <c r="DW555" s="2" t="s">
        <v>40</v>
      </c>
      <c r="DX555" s="2">
        <v>1</v>
      </c>
      <c r="DY555" s="2"/>
      <c r="DZ555" s="2" t="s">
        <v>3</v>
      </c>
      <c r="EA555" s="2" t="s">
        <v>3</v>
      </c>
      <c r="EB555" s="2" t="s">
        <v>3</v>
      </c>
      <c r="EC555" s="2" t="s">
        <v>3</v>
      </c>
      <c r="ED555" s="2"/>
      <c r="EE555" s="2">
        <v>54329104</v>
      </c>
      <c r="EF555" s="2">
        <v>13</v>
      </c>
      <c r="EG555" s="2" t="s">
        <v>42</v>
      </c>
      <c r="EH555" s="2">
        <v>0</v>
      </c>
      <c r="EI555" s="2" t="s">
        <v>3</v>
      </c>
      <c r="EJ555" s="2">
        <v>1</v>
      </c>
      <c r="EK555" s="2">
        <v>500003</v>
      </c>
      <c r="EL555" s="2" t="s">
        <v>43</v>
      </c>
      <c r="EM555" s="2" t="s">
        <v>44</v>
      </c>
      <c r="EN555" s="2"/>
      <c r="EO555" s="2" t="s">
        <v>3</v>
      </c>
      <c r="EP555" s="2"/>
      <c r="EQ555" s="2">
        <v>0</v>
      </c>
      <c r="ER555" s="2">
        <v>867.14</v>
      </c>
      <c r="ES555" s="2">
        <v>867.14</v>
      </c>
      <c r="ET555" s="2">
        <v>0</v>
      </c>
      <c r="EU555" s="2">
        <v>0</v>
      </c>
      <c r="EV555" s="2">
        <v>0</v>
      </c>
      <c r="EW555" s="2">
        <v>0</v>
      </c>
      <c r="EX555" s="2">
        <v>0</v>
      </c>
      <c r="EY555" s="2"/>
      <c r="EZ555" s="2"/>
      <c r="FA555" s="2"/>
      <c r="FB555" s="2"/>
      <c r="FC555" s="2"/>
      <c r="FD555" s="2"/>
      <c r="FE555" s="2"/>
      <c r="FF555" s="2"/>
      <c r="FG555" s="2"/>
      <c r="FH555" s="2"/>
      <c r="FI555" s="2"/>
      <c r="FJ555" s="2"/>
      <c r="FK555" s="2"/>
      <c r="FL555" s="2"/>
      <c r="FM555" s="2"/>
      <c r="FN555" s="2"/>
      <c r="FO555" s="2"/>
      <c r="FP555" s="2"/>
      <c r="FQ555" s="2">
        <v>0</v>
      </c>
      <c r="FR555" s="2">
        <f t="shared" si="468"/>
        <v>0</v>
      </c>
      <c r="FS555" s="2">
        <v>0</v>
      </c>
      <c r="FT555" s="2"/>
      <c r="FU555" s="2"/>
      <c r="FV555" s="2"/>
      <c r="FW555" s="2"/>
      <c r="FX555" s="2">
        <v>0</v>
      </c>
      <c r="FY555" s="2">
        <v>0</v>
      </c>
      <c r="FZ555" s="2"/>
      <c r="GA555" s="2" t="s">
        <v>3</v>
      </c>
      <c r="GB555" s="2"/>
      <c r="GC555" s="2"/>
      <c r="GD555" s="2">
        <v>1</v>
      </c>
      <c r="GE555" s="2"/>
      <c r="GF555" s="2">
        <v>1799260510</v>
      </c>
      <c r="GG555" s="2">
        <v>2</v>
      </c>
      <c r="GH555" s="2">
        <v>1</v>
      </c>
      <c r="GI555" s="2">
        <v>-2</v>
      </c>
      <c r="GJ555" s="2">
        <v>0</v>
      </c>
      <c r="GK555" s="2">
        <v>0</v>
      </c>
      <c r="GL555" s="2">
        <f t="shared" si="469"/>
        <v>0</v>
      </c>
      <c r="GM555" s="2">
        <f t="shared" si="470"/>
        <v>0</v>
      </c>
      <c r="GN555" s="2">
        <f t="shared" si="471"/>
        <v>0</v>
      </c>
      <c r="GO555" s="2">
        <f t="shared" si="472"/>
        <v>0</v>
      </c>
      <c r="GP555" s="2">
        <f t="shared" si="473"/>
        <v>0</v>
      </c>
      <c r="GQ555" s="2"/>
      <c r="GR555" s="2">
        <v>0</v>
      </c>
      <c r="GS555" s="2">
        <v>3</v>
      </c>
      <c r="GT555" s="2">
        <v>0</v>
      </c>
      <c r="GU555" s="2" t="s">
        <v>3</v>
      </c>
      <c r="GV555" s="2">
        <f t="shared" ref="GV555:GV582" si="477">ROUND((GT555),2)</f>
        <v>0</v>
      </c>
      <c r="GW555" s="2">
        <v>1</v>
      </c>
      <c r="GX555" s="2">
        <f t="shared" si="475"/>
        <v>0</v>
      </c>
      <c r="GY555" s="2"/>
      <c r="GZ555" s="2"/>
      <c r="HA555" s="2">
        <v>0</v>
      </c>
      <c r="HB555" s="2">
        <v>0</v>
      </c>
      <c r="HC555" s="2">
        <f t="shared" si="476"/>
        <v>0</v>
      </c>
      <c r="HD555" s="2"/>
      <c r="HE555" s="2" t="s">
        <v>3</v>
      </c>
      <c r="HF555" s="2" t="s">
        <v>3</v>
      </c>
      <c r="HG555" s="2"/>
      <c r="HH555" s="2"/>
      <c r="HI555" s="2"/>
      <c r="HJ555" s="2"/>
      <c r="HK555" s="2"/>
      <c r="HL555" s="2"/>
      <c r="HM555" s="2" t="s">
        <v>334</v>
      </c>
      <c r="HN555" s="2" t="s">
        <v>3</v>
      </c>
      <c r="HO555" s="2" t="s">
        <v>3</v>
      </c>
      <c r="HP555" s="2" t="s">
        <v>3</v>
      </c>
      <c r="HQ555" s="2" t="s">
        <v>3</v>
      </c>
      <c r="HR555" s="2"/>
      <c r="HS555" s="2"/>
      <c r="HT555" s="2"/>
      <c r="HU555" s="2"/>
      <c r="HV555" s="2"/>
      <c r="HW555" s="2"/>
      <c r="HX555" s="2"/>
      <c r="HY555" s="2"/>
      <c r="HZ555" s="2"/>
      <c r="IA555" s="2"/>
      <c r="IB555" s="2"/>
      <c r="IC555" s="2"/>
      <c r="ID555" s="2"/>
      <c r="IE555" s="2"/>
      <c r="IF555" s="2"/>
      <c r="IG555" s="2"/>
      <c r="IH555" s="2"/>
      <c r="II555" s="2"/>
      <c r="IJ555" s="2"/>
      <c r="IK555" s="2">
        <v>0</v>
      </c>
      <c r="IL555" s="2"/>
      <c r="IM555" s="2"/>
      <c r="IN555" s="2"/>
      <c r="IO555" s="2"/>
      <c r="IP555" s="2"/>
      <c r="IQ555" s="2"/>
      <c r="IR555" s="2"/>
      <c r="IS555" s="2"/>
      <c r="IT555" s="2"/>
      <c r="IU555" s="2"/>
    </row>
    <row r="556" spans="1:255" x14ac:dyDescent="0.2">
      <c r="A556">
        <v>18</v>
      </c>
      <c r="B556">
        <v>1</v>
      </c>
      <c r="C556">
        <v>468</v>
      </c>
      <c r="E556" t="s">
        <v>335</v>
      </c>
      <c r="F556" t="s">
        <v>189</v>
      </c>
      <c r="G556" t="s">
        <v>190</v>
      </c>
      <c r="H556" t="s">
        <v>40</v>
      </c>
      <c r="I556">
        <f>I554*J556</f>
        <v>0</v>
      </c>
      <c r="J556">
        <v>2.5499999999999998</v>
      </c>
      <c r="K556">
        <v>0.51</v>
      </c>
      <c r="L556">
        <v>6.8849999999999995E-2</v>
      </c>
      <c r="M556">
        <v>0</v>
      </c>
      <c r="N556">
        <f t="shared" si="439"/>
        <v>6.8900000000000003E-2</v>
      </c>
      <c r="O556">
        <f t="shared" si="440"/>
        <v>0</v>
      </c>
      <c r="P556">
        <f t="shared" si="441"/>
        <v>0</v>
      </c>
      <c r="Q556">
        <f t="shared" si="442"/>
        <v>0</v>
      </c>
      <c r="R556">
        <f t="shared" si="443"/>
        <v>0</v>
      </c>
      <c r="S556">
        <f t="shared" si="444"/>
        <v>0</v>
      </c>
      <c r="T556">
        <f t="shared" si="445"/>
        <v>0</v>
      </c>
      <c r="U556">
        <f t="shared" si="446"/>
        <v>0</v>
      </c>
      <c r="V556">
        <f t="shared" si="447"/>
        <v>0</v>
      </c>
      <c r="W556">
        <f t="shared" si="448"/>
        <v>0</v>
      </c>
      <c r="X556">
        <f t="shared" si="449"/>
        <v>0</v>
      </c>
      <c r="Y556">
        <f t="shared" si="450"/>
        <v>0</v>
      </c>
      <c r="AA556">
        <v>69726884</v>
      </c>
      <c r="AB556">
        <f t="shared" si="451"/>
        <v>862.75</v>
      </c>
      <c r="AC556">
        <f>ROUND((ES556),2)</f>
        <v>862.75</v>
      </c>
      <c r="AD556">
        <f>ROUND((((ET556)-(EU556))+AE556),2)</f>
        <v>0</v>
      </c>
      <c r="AE556">
        <f>ROUND((EU556),2)</f>
        <v>0</v>
      </c>
      <c r="AF556">
        <f>ROUND((EV556),2)</f>
        <v>0</v>
      </c>
      <c r="AG556">
        <f t="shared" si="455"/>
        <v>0</v>
      </c>
      <c r="AH556">
        <f>(EW556)</f>
        <v>0</v>
      </c>
      <c r="AI556">
        <f>(EX556)</f>
        <v>0</v>
      </c>
      <c r="AJ556">
        <f t="shared" si="458"/>
        <v>0</v>
      </c>
      <c r="AK556">
        <v>862.75</v>
      </c>
      <c r="AL556">
        <v>862.75</v>
      </c>
      <c r="AM556">
        <v>0</v>
      </c>
      <c r="AN556">
        <v>0</v>
      </c>
      <c r="AO556">
        <v>0</v>
      </c>
      <c r="AP556">
        <v>0</v>
      </c>
      <c r="AQ556">
        <v>0</v>
      </c>
      <c r="AR556">
        <v>0</v>
      </c>
      <c r="AS556">
        <v>0</v>
      </c>
      <c r="AT556">
        <v>0</v>
      </c>
      <c r="AU556">
        <v>0</v>
      </c>
      <c r="AV556">
        <v>1</v>
      </c>
      <c r="AW556">
        <v>1</v>
      </c>
      <c r="AZ556">
        <v>1</v>
      </c>
      <c r="BA556">
        <v>1</v>
      </c>
      <c r="BB556">
        <v>1</v>
      </c>
      <c r="BC556">
        <v>7.56</v>
      </c>
      <c r="BD556" t="s">
        <v>3</v>
      </c>
      <c r="BE556" t="s">
        <v>3</v>
      </c>
      <c r="BF556" t="s">
        <v>3</v>
      </c>
      <c r="BG556" t="s">
        <v>3</v>
      </c>
      <c r="BH556">
        <v>3</v>
      </c>
      <c r="BI556">
        <v>1</v>
      </c>
      <c r="BJ556" t="s">
        <v>191</v>
      </c>
      <c r="BM556">
        <v>500003</v>
      </c>
      <c r="BN556">
        <v>0</v>
      </c>
      <c r="BO556" t="s">
        <v>3</v>
      </c>
      <c r="BP556">
        <v>0</v>
      </c>
      <c r="BQ556">
        <v>13</v>
      </c>
      <c r="BR556">
        <v>0</v>
      </c>
      <c r="BS556">
        <v>1</v>
      </c>
      <c r="BT556">
        <v>1</v>
      </c>
      <c r="BU556">
        <v>1</v>
      </c>
      <c r="BV556">
        <v>1</v>
      </c>
      <c r="BW556">
        <v>1</v>
      </c>
      <c r="BX556">
        <v>1</v>
      </c>
      <c r="BY556" t="s">
        <v>3</v>
      </c>
      <c r="BZ556">
        <v>0</v>
      </c>
      <c r="CA556">
        <v>0</v>
      </c>
      <c r="CB556" t="s">
        <v>3</v>
      </c>
      <c r="CE556">
        <v>0</v>
      </c>
      <c r="CF556">
        <v>0</v>
      </c>
      <c r="CG556">
        <v>0</v>
      </c>
      <c r="CH556">
        <v>47</v>
      </c>
      <c r="CI556">
        <v>1</v>
      </c>
      <c r="CJ556">
        <v>0</v>
      </c>
      <c r="CK556">
        <v>0</v>
      </c>
      <c r="CL556">
        <v>0</v>
      </c>
      <c r="CM556">
        <v>0</v>
      </c>
      <c r="CN556" t="s">
        <v>3</v>
      </c>
      <c r="CO556">
        <v>0</v>
      </c>
      <c r="CP556">
        <f t="shared" si="459"/>
        <v>0</v>
      </c>
      <c r="CQ556">
        <f t="shared" si="460"/>
        <v>6522.3899999999994</v>
      </c>
      <c r="CR556">
        <f t="shared" si="461"/>
        <v>0</v>
      </c>
      <c r="CS556">
        <f t="shared" si="462"/>
        <v>0</v>
      </c>
      <c r="CT556">
        <f t="shared" si="463"/>
        <v>0</v>
      </c>
      <c r="CU556">
        <f t="shared" si="464"/>
        <v>0</v>
      </c>
      <c r="CV556">
        <f t="shared" si="465"/>
        <v>0</v>
      </c>
      <c r="CW556">
        <f t="shared" si="466"/>
        <v>0</v>
      </c>
      <c r="CX556">
        <f t="shared" si="467"/>
        <v>0</v>
      </c>
      <c r="CY556">
        <f>(S556+R556)*(BZ556/100)</f>
        <v>0</v>
      </c>
      <c r="CZ556">
        <f>(S556+R556)*(CA556/100)</f>
        <v>0</v>
      </c>
      <c r="DC556" t="s">
        <v>3</v>
      </c>
      <c r="DD556" t="s">
        <v>3</v>
      </c>
      <c r="DE556" t="s">
        <v>3</v>
      </c>
      <c r="DF556" t="s">
        <v>3</v>
      </c>
      <c r="DG556" t="s">
        <v>3</v>
      </c>
      <c r="DH556" t="s">
        <v>3</v>
      </c>
      <c r="DI556" t="s">
        <v>3</v>
      </c>
      <c r="DJ556" t="s">
        <v>3</v>
      </c>
      <c r="DK556" t="s">
        <v>3</v>
      </c>
      <c r="DL556" t="s">
        <v>3</v>
      </c>
      <c r="DM556" t="s">
        <v>3</v>
      </c>
      <c r="DN556">
        <v>0</v>
      </c>
      <c r="DO556">
        <v>0</v>
      </c>
      <c r="DP556">
        <v>1</v>
      </c>
      <c r="DQ556">
        <v>1</v>
      </c>
      <c r="DU556">
        <v>1007</v>
      </c>
      <c r="DV556" t="s">
        <v>40</v>
      </c>
      <c r="DW556" t="s">
        <v>40</v>
      </c>
      <c r="DX556">
        <v>1</v>
      </c>
      <c r="DZ556" t="s">
        <v>3</v>
      </c>
      <c r="EA556" t="s">
        <v>3</v>
      </c>
      <c r="EB556" t="s">
        <v>3</v>
      </c>
      <c r="EC556" t="s">
        <v>3</v>
      </c>
      <c r="EE556">
        <v>54329104</v>
      </c>
      <c r="EF556">
        <v>13</v>
      </c>
      <c r="EG556" t="s">
        <v>42</v>
      </c>
      <c r="EH556">
        <v>0</v>
      </c>
      <c r="EI556" t="s">
        <v>3</v>
      </c>
      <c r="EJ556">
        <v>1</v>
      </c>
      <c r="EK556">
        <v>500003</v>
      </c>
      <c r="EL556" t="s">
        <v>43</v>
      </c>
      <c r="EM556" t="s">
        <v>44</v>
      </c>
      <c r="EO556" t="s">
        <v>3</v>
      </c>
      <c r="EQ556">
        <v>0</v>
      </c>
      <c r="ER556">
        <v>6238.51</v>
      </c>
      <c r="ES556">
        <v>862.75</v>
      </c>
      <c r="ET556">
        <v>0</v>
      </c>
      <c r="EU556">
        <v>0</v>
      </c>
      <c r="EV556">
        <v>0</v>
      </c>
      <c r="EW556">
        <v>0</v>
      </c>
      <c r="EX556">
        <v>0</v>
      </c>
      <c r="EZ556">
        <v>5</v>
      </c>
      <c r="FC556">
        <v>0</v>
      </c>
      <c r="FD556">
        <v>18</v>
      </c>
      <c r="FF556">
        <v>6238.51</v>
      </c>
      <c r="FQ556">
        <v>0</v>
      </c>
      <c r="FR556">
        <f t="shared" si="468"/>
        <v>0</v>
      </c>
      <c r="FS556">
        <v>0</v>
      </c>
      <c r="FX556">
        <v>0</v>
      </c>
      <c r="FY556">
        <v>0</v>
      </c>
      <c r="GA556" t="s">
        <v>192</v>
      </c>
      <c r="GD556">
        <v>1</v>
      </c>
      <c r="GF556">
        <v>1799260510</v>
      </c>
      <c r="GG556">
        <v>2</v>
      </c>
      <c r="GH556">
        <v>3</v>
      </c>
      <c r="GI556">
        <v>5</v>
      </c>
      <c r="GJ556">
        <v>0</v>
      </c>
      <c r="GK556">
        <v>0</v>
      </c>
      <c r="GL556">
        <f t="shared" si="469"/>
        <v>0</v>
      </c>
      <c r="GM556">
        <f t="shared" si="470"/>
        <v>0</v>
      </c>
      <c r="GN556">
        <f t="shared" si="471"/>
        <v>0</v>
      </c>
      <c r="GO556">
        <f t="shared" si="472"/>
        <v>0</v>
      </c>
      <c r="GP556">
        <f t="shared" si="473"/>
        <v>0</v>
      </c>
      <c r="GR556">
        <v>1</v>
      </c>
      <c r="GS556">
        <v>1</v>
      </c>
      <c r="GT556">
        <v>0</v>
      </c>
      <c r="GU556" t="s">
        <v>3</v>
      </c>
      <c r="GV556">
        <f t="shared" si="477"/>
        <v>0</v>
      </c>
      <c r="GW556">
        <v>1</v>
      </c>
      <c r="GX556">
        <f t="shared" si="475"/>
        <v>0</v>
      </c>
      <c r="HA556">
        <v>0</v>
      </c>
      <c r="HB556">
        <v>0</v>
      </c>
      <c r="HC556">
        <f t="shared" si="476"/>
        <v>0</v>
      </c>
      <c r="HE556" t="s">
        <v>35</v>
      </c>
      <c r="HF556" t="s">
        <v>36</v>
      </c>
      <c r="HM556" t="s">
        <v>334</v>
      </c>
      <c r="HN556" t="s">
        <v>3</v>
      </c>
      <c r="HO556" t="s">
        <v>3</v>
      </c>
      <c r="HP556" t="s">
        <v>3</v>
      </c>
      <c r="HQ556" t="s">
        <v>3</v>
      </c>
      <c r="IK556">
        <v>0</v>
      </c>
    </row>
    <row r="557" spans="1:255" x14ac:dyDescent="0.2">
      <c r="A557" s="2">
        <v>17</v>
      </c>
      <c r="B557" s="2">
        <v>1</v>
      </c>
      <c r="C557" s="2">
        <f>ROW(SmtRes!A473)</f>
        <v>473</v>
      </c>
      <c r="D557" s="2">
        <f>ROW(EtalonRes!A478)</f>
        <v>478</v>
      </c>
      <c r="E557" s="2" t="s">
        <v>336</v>
      </c>
      <c r="F557" s="2" t="s">
        <v>202</v>
      </c>
      <c r="G557" s="2" t="s">
        <v>203</v>
      </c>
      <c r="H557" s="2" t="s">
        <v>51</v>
      </c>
      <c r="I557" s="2">
        <v>0</v>
      </c>
      <c r="J557" s="2">
        <v>0</v>
      </c>
      <c r="K557" s="2">
        <v>0</v>
      </c>
      <c r="L557" s="2">
        <v>2.7E-2</v>
      </c>
      <c r="M557" s="2">
        <v>0</v>
      </c>
      <c r="N557" s="2">
        <f t="shared" si="439"/>
        <v>2.7E-2</v>
      </c>
      <c r="O557" s="2">
        <f t="shared" si="440"/>
        <v>0</v>
      </c>
      <c r="P557" s="2">
        <f t="shared" si="441"/>
        <v>0</v>
      </c>
      <c r="Q557" s="2">
        <f t="shared" si="442"/>
        <v>0</v>
      </c>
      <c r="R557" s="2">
        <f t="shared" si="443"/>
        <v>0</v>
      </c>
      <c r="S557" s="2">
        <f t="shared" si="444"/>
        <v>0</v>
      </c>
      <c r="T557" s="2">
        <f t="shared" si="445"/>
        <v>0</v>
      </c>
      <c r="U557" s="2">
        <f t="shared" si="446"/>
        <v>0</v>
      </c>
      <c r="V557" s="2">
        <f t="shared" si="447"/>
        <v>0</v>
      </c>
      <c r="W557" s="2">
        <f t="shared" si="448"/>
        <v>0</v>
      </c>
      <c r="X557" s="2">
        <f t="shared" si="449"/>
        <v>0</v>
      </c>
      <c r="Y557" s="2">
        <f t="shared" si="450"/>
        <v>0</v>
      </c>
      <c r="Z557" s="2"/>
      <c r="AA557" s="2">
        <v>69726971</v>
      </c>
      <c r="AB557" s="2">
        <f t="shared" si="451"/>
        <v>841.47</v>
      </c>
      <c r="AC557" s="2">
        <f>ROUND((ES557+(SUM(SmtRes!BC469:'SmtRes'!BC473)+SUM(EtalonRes!AL473:'EtalonRes'!AL478))),2)</f>
        <v>0</v>
      </c>
      <c r="AD557" s="2">
        <f>ROUND(((((ET557*0.5))-((EU557*0.5)))+AE557),2)</f>
        <v>109.1</v>
      </c>
      <c r="AE557" s="2">
        <f>ROUND(((EU557*0.5)),2)</f>
        <v>10.6</v>
      </c>
      <c r="AF557" s="2">
        <f t="shared" ref="AF557:AF582" si="478">ROUND((EV557),2)</f>
        <v>732.37</v>
      </c>
      <c r="AG557" s="2">
        <f t="shared" si="455"/>
        <v>0</v>
      </c>
      <c r="AH557" s="2">
        <f t="shared" ref="AH557:AH582" si="479">(EW557)</f>
        <v>80.040000000000006</v>
      </c>
      <c r="AI557" s="2">
        <f>((EX557*0.5))</f>
        <v>1.0449999999999999</v>
      </c>
      <c r="AJ557" s="2">
        <f t="shared" si="458"/>
        <v>0</v>
      </c>
      <c r="AK557" s="2">
        <v>975.28</v>
      </c>
      <c r="AL557" s="2">
        <v>24.72</v>
      </c>
      <c r="AM557" s="2">
        <v>218.19</v>
      </c>
      <c r="AN557" s="2">
        <v>21.19</v>
      </c>
      <c r="AO557" s="2">
        <v>732.37</v>
      </c>
      <c r="AP557" s="2">
        <v>0</v>
      </c>
      <c r="AQ557" s="2">
        <v>80.040000000000006</v>
      </c>
      <c r="AR557" s="2">
        <v>2.09</v>
      </c>
      <c r="AS557" s="2">
        <v>0</v>
      </c>
      <c r="AT557" s="2">
        <v>123</v>
      </c>
      <c r="AU557" s="2">
        <v>75</v>
      </c>
      <c r="AV557" s="2">
        <v>1</v>
      </c>
      <c r="AW557" s="2">
        <v>1</v>
      </c>
      <c r="AX557" s="2"/>
      <c r="AY557" s="2"/>
      <c r="AZ557" s="2">
        <v>1</v>
      </c>
      <c r="BA557" s="2">
        <v>1</v>
      </c>
      <c r="BB557" s="2">
        <v>1</v>
      </c>
      <c r="BC557" s="2">
        <v>1</v>
      </c>
      <c r="BD557" s="2" t="s">
        <v>3</v>
      </c>
      <c r="BE557" s="2" t="s">
        <v>3</v>
      </c>
      <c r="BF557" s="2" t="s">
        <v>3</v>
      </c>
      <c r="BG557" s="2" t="s">
        <v>3</v>
      </c>
      <c r="BH557" s="2">
        <v>0</v>
      </c>
      <c r="BI557" s="2">
        <v>1</v>
      </c>
      <c r="BJ557" s="2" t="s">
        <v>204</v>
      </c>
      <c r="BK557" s="2"/>
      <c r="BL557" s="2"/>
      <c r="BM557" s="2">
        <v>11001</v>
      </c>
      <c r="BN557" s="2">
        <v>0</v>
      </c>
      <c r="BO557" s="2" t="s">
        <v>3</v>
      </c>
      <c r="BP557" s="2">
        <v>0</v>
      </c>
      <c r="BQ557" s="2">
        <v>2</v>
      </c>
      <c r="BR557" s="2">
        <v>0</v>
      </c>
      <c r="BS557" s="2">
        <v>1</v>
      </c>
      <c r="BT557" s="2">
        <v>1</v>
      </c>
      <c r="BU557" s="2">
        <v>1</v>
      </c>
      <c r="BV557" s="2">
        <v>1</v>
      </c>
      <c r="BW557" s="2">
        <v>1</v>
      </c>
      <c r="BX557" s="2">
        <v>1</v>
      </c>
      <c r="BY557" s="2" t="s">
        <v>3</v>
      </c>
      <c r="BZ557" s="2">
        <v>123</v>
      </c>
      <c r="CA557" s="2">
        <v>75</v>
      </c>
      <c r="CB557" s="2" t="s">
        <v>3</v>
      </c>
      <c r="CC557" s="2"/>
      <c r="CD557" s="2"/>
      <c r="CE557" s="2">
        <v>0</v>
      </c>
      <c r="CF557" s="2">
        <v>0</v>
      </c>
      <c r="CG557" s="2">
        <v>0</v>
      </c>
      <c r="CH557" s="2">
        <v>48</v>
      </c>
      <c r="CI557" s="2">
        <v>0</v>
      </c>
      <c r="CJ557" s="2">
        <v>0</v>
      </c>
      <c r="CK557" s="2">
        <v>0</v>
      </c>
      <c r="CL557" s="2">
        <v>0</v>
      </c>
      <c r="CM557" s="2">
        <v>0</v>
      </c>
      <c r="CN557" s="2" t="s">
        <v>3</v>
      </c>
      <c r="CO557" s="2">
        <v>0</v>
      </c>
      <c r="CP557" s="2">
        <f t="shared" si="459"/>
        <v>0</v>
      </c>
      <c r="CQ557" s="2">
        <f t="shared" si="460"/>
        <v>0</v>
      </c>
      <c r="CR557" s="2">
        <f t="shared" si="461"/>
        <v>109.1</v>
      </c>
      <c r="CS557" s="2">
        <f t="shared" si="462"/>
        <v>10.6</v>
      </c>
      <c r="CT557" s="2">
        <f t="shared" si="463"/>
        <v>732.37</v>
      </c>
      <c r="CU557" s="2">
        <f t="shared" si="464"/>
        <v>0</v>
      </c>
      <c r="CV557" s="2">
        <f t="shared" si="465"/>
        <v>80.040000000000006</v>
      </c>
      <c r="CW557" s="2">
        <f t="shared" si="466"/>
        <v>1.0449999999999999</v>
      </c>
      <c r="CX557" s="2">
        <f t="shared" si="467"/>
        <v>0</v>
      </c>
      <c r="CY557" s="2">
        <f>(((S557+R557)*AT557)/100)</f>
        <v>0</v>
      </c>
      <c r="CZ557" s="2">
        <f>(((S557+R557)*AU557)/100)</f>
        <v>0</v>
      </c>
      <c r="DA557" s="2"/>
      <c r="DB557" s="2"/>
      <c r="DC557" s="2" t="s">
        <v>3</v>
      </c>
      <c r="DD557" s="2" t="s">
        <v>3</v>
      </c>
      <c r="DE557" s="2" t="s">
        <v>205</v>
      </c>
      <c r="DF557" s="2" t="s">
        <v>205</v>
      </c>
      <c r="DG557" s="2" t="s">
        <v>3</v>
      </c>
      <c r="DH557" s="2" t="s">
        <v>3</v>
      </c>
      <c r="DI557" s="2" t="s">
        <v>3</v>
      </c>
      <c r="DJ557" s="2" t="s">
        <v>205</v>
      </c>
      <c r="DK557" s="2" t="s">
        <v>3</v>
      </c>
      <c r="DL557" s="2" t="s">
        <v>3</v>
      </c>
      <c r="DM557" s="2" t="s">
        <v>3</v>
      </c>
      <c r="DN557" s="2">
        <v>0</v>
      </c>
      <c r="DO557" s="2">
        <v>0</v>
      </c>
      <c r="DP557" s="2">
        <v>1</v>
      </c>
      <c r="DQ557" s="2">
        <v>1</v>
      </c>
      <c r="DR557" s="2"/>
      <c r="DS557" s="2"/>
      <c r="DT557" s="2"/>
      <c r="DU557" s="2">
        <v>1013</v>
      </c>
      <c r="DV557" s="2" t="s">
        <v>51</v>
      </c>
      <c r="DW557" s="2" t="s">
        <v>51</v>
      </c>
      <c r="DX557" s="2">
        <v>1</v>
      </c>
      <c r="DY557" s="2"/>
      <c r="DZ557" s="2" t="s">
        <v>3</v>
      </c>
      <c r="EA557" s="2" t="s">
        <v>3</v>
      </c>
      <c r="EB557" s="2" t="s">
        <v>3</v>
      </c>
      <c r="EC557" s="2" t="s">
        <v>3</v>
      </c>
      <c r="ED557" s="2"/>
      <c r="EE557" s="2">
        <v>54328965</v>
      </c>
      <c r="EF557" s="2">
        <v>2</v>
      </c>
      <c r="EG557" s="2" t="s">
        <v>21</v>
      </c>
      <c r="EH557" s="2">
        <v>0</v>
      </c>
      <c r="EI557" s="2" t="s">
        <v>3</v>
      </c>
      <c r="EJ557" s="2">
        <v>1</v>
      </c>
      <c r="EK557" s="2">
        <v>11001</v>
      </c>
      <c r="EL557" s="2" t="s">
        <v>22</v>
      </c>
      <c r="EM557" s="2" t="s">
        <v>23</v>
      </c>
      <c r="EN557" s="2"/>
      <c r="EO557" s="2" t="s">
        <v>3</v>
      </c>
      <c r="EP557" s="2"/>
      <c r="EQ557" s="2">
        <v>1441792</v>
      </c>
      <c r="ER557" s="2">
        <v>975.28</v>
      </c>
      <c r="ES557" s="2">
        <v>24.72</v>
      </c>
      <c r="ET557" s="2">
        <v>218.19</v>
      </c>
      <c r="EU557" s="2">
        <v>21.19</v>
      </c>
      <c r="EV557" s="2">
        <v>732.37</v>
      </c>
      <c r="EW557" s="2">
        <v>80.040000000000006</v>
      </c>
      <c r="EX557" s="2">
        <v>2.09</v>
      </c>
      <c r="EY557" s="2">
        <v>1</v>
      </c>
      <c r="EZ557" s="2"/>
      <c r="FA557" s="2"/>
      <c r="FB557" s="2"/>
      <c r="FC557" s="2"/>
      <c r="FD557" s="2"/>
      <c r="FE557" s="2"/>
      <c r="FF557" s="2"/>
      <c r="FG557" s="2"/>
      <c r="FH557" s="2"/>
      <c r="FI557" s="2"/>
      <c r="FJ557" s="2"/>
      <c r="FK557" s="2"/>
      <c r="FL557" s="2"/>
      <c r="FM557" s="2"/>
      <c r="FN557" s="2"/>
      <c r="FO557" s="2"/>
      <c r="FP557" s="2"/>
      <c r="FQ557" s="2">
        <v>0</v>
      </c>
      <c r="FR557" s="2">
        <f t="shared" si="468"/>
        <v>0</v>
      </c>
      <c r="FS557" s="2">
        <v>0</v>
      </c>
      <c r="FT557" s="2"/>
      <c r="FU557" s="2"/>
      <c r="FV557" s="2"/>
      <c r="FW557" s="2"/>
      <c r="FX557" s="2">
        <v>123</v>
      </c>
      <c r="FY557" s="2">
        <v>75</v>
      </c>
      <c r="FZ557" s="2"/>
      <c r="GA557" s="2" t="s">
        <v>3</v>
      </c>
      <c r="GB557" s="2"/>
      <c r="GC557" s="2"/>
      <c r="GD557" s="2">
        <v>1</v>
      </c>
      <c r="GE557" s="2"/>
      <c r="GF557" s="2">
        <v>313629197</v>
      </c>
      <c r="GG557" s="2">
        <v>2</v>
      </c>
      <c r="GH557" s="2">
        <v>1</v>
      </c>
      <c r="GI557" s="2">
        <v>-2</v>
      </c>
      <c r="GJ557" s="2">
        <v>0</v>
      </c>
      <c r="GK557" s="2">
        <v>0</v>
      </c>
      <c r="GL557" s="2">
        <f t="shared" si="469"/>
        <v>0</v>
      </c>
      <c r="GM557" s="2">
        <f t="shared" si="470"/>
        <v>0</v>
      </c>
      <c r="GN557" s="2">
        <f t="shared" si="471"/>
        <v>0</v>
      </c>
      <c r="GO557" s="2">
        <f t="shared" si="472"/>
        <v>0</v>
      </c>
      <c r="GP557" s="2">
        <f t="shared" si="473"/>
        <v>0</v>
      </c>
      <c r="GQ557" s="2"/>
      <c r="GR557" s="2">
        <v>0</v>
      </c>
      <c r="GS557" s="2">
        <v>3</v>
      </c>
      <c r="GT557" s="2">
        <v>0</v>
      </c>
      <c r="GU557" s="2" t="s">
        <v>3</v>
      </c>
      <c r="GV557" s="2">
        <f t="shared" si="477"/>
        <v>0</v>
      </c>
      <c r="GW557" s="2">
        <v>1</v>
      </c>
      <c r="GX557" s="2">
        <f t="shared" si="475"/>
        <v>0</v>
      </c>
      <c r="GY557" s="2"/>
      <c r="GZ557" s="2"/>
      <c r="HA557" s="2">
        <v>0</v>
      </c>
      <c r="HB557" s="2">
        <v>0</v>
      </c>
      <c r="HC557" s="2">
        <f t="shared" si="476"/>
        <v>0</v>
      </c>
      <c r="HD557" s="2"/>
      <c r="HE557" s="2" t="s">
        <v>3</v>
      </c>
      <c r="HF557" s="2" t="s">
        <v>3</v>
      </c>
      <c r="HG557" s="2"/>
      <c r="HH557" s="2"/>
      <c r="HI557" s="2"/>
      <c r="HJ557" s="2"/>
      <c r="HK557" s="2"/>
      <c r="HL557" s="2"/>
      <c r="HM557" s="2" t="s">
        <v>3</v>
      </c>
      <c r="HN557" s="2" t="s">
        <v>24</v>
      </c>
      <c r="HO557" s="2" t="s">
        <v>25</v>
      </c>
      <c r="HP557" s="2" t="s">
        <v>22</v>
      </c>
      <c r="HQ557" s="2" t="s">
        <v>22</v>
      </c>
      <c r="HR557" s="2"/>
      <c r="HS557" s="2"/>
      <c r="HT557" s="2"/>
      <c r="HU557" s="2"/>
      <c r="HV557" s="2"/>
      <c r="HW557" s="2"/>
      <c r="HX557" s="2"/>
      <c r="HY557" s="2"/>
      <c r="HZ557" s="2"/>
      <c r="IA557" s="2"/>
      <c r="IB557" s="2"/>
      <c r="IC557" s="2"/>
      <c r="ID557" s="2"/>
      <c r="IE557" s="2"/>
      <c r="IF557" s="2"/>
      <c r="IG557" s="2"/>
      <c r="IH557" s="2"/>
      <c r="II557" s="2"/>
      <c r="IJ557" s="2"/>
      <c r="IK557" s="2">
        <v>0</v>
      </c>
      <c r="IL557" s="2"/>
      <c r="IM557" s="2"/>
      <c r="IN557" s="2"/>
      <c r="IO557" s="2"/>
      <c r="IP557" s="2"/>
      <c r="IQ557" s="2"/>
      <c r="IR557" s="2"/>
      <c r="IS557" s="2"/>
      <c r="IT557" s="2"/>
      <c r="IU557" s="2"/>
    </row>
    <row r="558" spans="1:255" x14ac:dyDescent="0.2">
      <c r="A558">
        <v>17</v>
      </c>
      <c r="B558">
        <v>1</v>
      </c>
      <c r="C558">
        <f>ROW(SmtRes!A478)</f>
        <v>478</v>
      </c>
      <c r="D558">
        <f>ROW(EtalonRes!A484)</f>
        <v>484</v>
      </c>
      <c r="E558" t="s">
        <v>336</v>
      </c>
      <c r="F558" t="s">
        <v>202</v>
      </c>
      <c r="G558" t="s">
        <v>203</v>
      </c>
      <c r="H558" t="s">
        <v>51</v>
      </c>
      <c r="I558">
        <v>0</v>
      </c>
      <c r="J558">
        <v>0</v>
      </c>
      <c r="K558">
        <v>0</v>
      </c>
      <c r="L558">
        <v>2.7E-2</v>
      </c>
      <c r="M558">
        <v>0</v>
      </c>
      <c r="N558">
        <f t="shared" si="439"/>
        <v>2.7E-2</v>
      </c>
      <c r="O558">
        <f t="shared" si="440"/>
        <v>0</v>
      </c>
      <c r="P558">
        <f t="shared" si="441"/>
        <v>0</v>
      </c>
      <c r="Q558">
        <f t="shared" si="442"/>
        <v>0</v>
      </c>
      <c r="R558">
        <f t="shared" si="443"/>
        <v>0</v>
      </c>
      <c r="S558">
        <f t="shared" si="444"/>
        <v>0</v>
      </c>
      <c r="T558">
        <f t="shared" si="445"/>
        <v>0</v>
      </c>
      <c r="U558">
        <f t="shared" si="446"/>
        <v>0</v>
      </c>
      <c r="V558">
        <f t="shared" si="447"/>
        <v>0</v>
      </c>
      <c r="W558">
        <f t="shared" si="448"/>
        <v>0</v>
      </c>
      <c r="X558">
        <f t="shared" si="449"/>
        <v>0</v>
      </c>
      <c r="Y558">
        <f t="shared" si="450"/>
        <v>0</v>
      </c>
      <c r="AA558">
        <v>69726884</v>
      </c>
      <c r="AB558">
        <f t="shared" si="451"/>
        <v>841.47</v>
      </c>
      <c r="AC558">
        <f>ROUND((ES558+(SUM(SmtRes!BC474:'SmtRes'!BC478)+SUM(EtalonRes!AL479:'EtalonRes'!AL484))),2)</f>
        <v>0</v>
      </c>
      <c r="AD558">
        <f>ROUND(((((ET558*0.5))-((EU558*0.5)))+AE558),2)</f>
        <v>109.1</v>
      </c>
      <c r="AE558">
        <f>ROUND(((EU558*0.5)),2)</f>
        <v>10.6</v>
      </c>
      <c r="AF558">
        <f t="shared" si="478"/>
        <v>732.37</v>
      </c>
      <c r="AG558">
        <f t="shared" si="455"/>
        <v>0</v>
      </c>
      <c r="AH558">
        <f t="shared" si="479"/>
        <v>80.040000000000006</v>
      </c>
      <c r="AI558">
        <f>((EX558*0.5))</f>
        <v>1.0449999999999999</v>
      </c>
      <c r="AJ558">
        <f t="shared" si="458"/>
        <v>0</v>
      </c>
      <c r="AK558">
        <v>975.28</v>
      </c>
      <c r="AL558">
        <v>24.72</v>
      </c>
      <c r="AM558">
        <v>218.19</v>
      </c>
      <c r="AN558">
        <v>21.19</v>
      </c>
      <c r="AO558">
        <v>732.37</v>
      </c>
      <c r="AP558">
        <v>0</v>
      </c>
      <c r="AQ558">
        <v>80.040000000000006</v>
      </c>
      <c r="AR558">
        <v>2.09</v>
      </c>
      <c r="AS558">
        <v>0</v>
      </c>
      <c r="AT558">
        <v>117</v>
      </c>
      <c r="AU558">
        <v>64</v>
      </c>
      <c r="AV558">
        <v>1</v>
      </c>
      <c r="AW558">
        <v>1</v>
      </c>
      <c r="AZ558">
        <v>1</v>
      </c>
      <c r="BA558">
        <v>25.36</v>
      </c>
      <c r="BB558">
        <v>7.84</v>
      </c>
      <c r="BC558">
        <v>7.56</v>
      </c>
      <c r="BD558" t="s">
        <v>3</v>
      </c>
      <c r="BE558" t="s">
        <v>3</v>
      </c>
      <c r="BF558" t="s">
        <v>3</v>
      </c>
      <c r="BG558" t="s">
        <v>3</v>
      </c>
      <c r="BH558">
        <v>0</v>
      </c>
      <c r="BI558">
        <v>1</v>
      </c>
      <c r="BJ558" t="s">
        <v>204</v>
      </c>
      <c r="BM558">
        <v>11001</v>
      </c>
      <c r="BN558">
        <v>0</v>
      </c>
      <c r="BO558" t="s">
        <v>202</v>
      </c>
      <c r="BP558">
        <v>1</v>
      </c>
      <c r="BQ558">
        <v>2</v>
      </c>
      <c r="BR558">
        <v>0</v>
      </c>
      <c r="BS558">
        <v>19.8</v>
      </c>
      <c r="BT558">
        <v>1</v>
      </c>
      <c r="BU558">
        <v>1</v>
      </c>
      <c r="BV558">
        <v>1</v>
      </c>
      <c r="BW558">
        <v>1</v>
      </c>
      <c r="BX558">
        <v>1</v>
      </c>
      <c r="BY558" t="s">
        <v>3</v>
      </c>
      <c r="BZ558">
        <v>117</v>
      </c>
      <c r="CA558">
        <v>64</v>
      </c>
      <c r="CB558" t="s">
        <v>3</v>
      </c>
      <c r="CE558">
        <v>0</v>
      </c>
      <c r="CF558">
        <v>0</v>
      </c>
      <c r="CG558">
        <v>0</v>
      </c>
      <c r="CH558">
        <v>48</v>
      </c>
      <c r="CI558">
        <v>0</v>
      </c>
      <c r="CJ558">
        <v>0</v>
      </c>
      <c r="CK558">
        <v>0</v>
      </c>
      <c r="CL558">
        <v>0</v>
      </c>
      <c r="CM558">
        <v>0</v>
      </c>
      <c r="CN558" t="s">
        <v>3</v>
      </c>
      <c r="CO558">
        <v>0</v>
      </c>
      <c r="CP558">
        <f t="shared" si="459"/>
        <v>0</v>
      </c>
      <c r="CQ558">
        <f t="shared" si="460"/>
        <v>0</v>
      </c>
      <c r="CR558">
        <f t="shared" si="461"/>
        <v>855.34399999999994</v>
      </c>
      <c r="CS558">
        <f t="shared" si="462"/>
        <v>209.88</v>
      </c>
      <c r="CT558">
        <f t="shared" si="463"/>
        <v>18572.903200000001</v>
      </c>
      <c r="CU558">
        <f t="shared" si="464"/>
        <v>0</v>
      </c>
      <c r="CV558">
        <f t="shared" si="465"/>
        <v>80.040000000000006</v>
      </c>
      <c r="CW558">
        <f t="shared" si="466"/>
        <v>1.0449999999999999</v>
      </c>
      <c r="CX558">
        <f t="shared" si="467"/>
        <v>0</v>
      </c>
      <c r="CY558">
        <f>(S558+R558)*(BZ558/100)</f>
        <v>0</v>
      </c>
      <c r="CZ558">
        <f>(S558+R558)*(CA558/100)</f>
        <v>0</v>
      </c>
      <c r="DC558" t="s">
        <v>3</v>
      </c>
      <c r="DD558" t="s">
        <v>3</v>
      </c>
      <c r="DE558" t="s">
        <v>205</v>
      </c>
      <c r="DF558" t="s">
        <v>205</v>
      </c>
      <c r="DG558" t="s">
        <v>3</v>
      </c>
      <c r="DH558" t="s">
        <v>3</v>
      </c>
      <c r="DI558" t="s">
        <v>3</v>
      </c>
      <c r="DJ558" t="s">
        <v>205</v>
      </c>
      <c r="DK558" t="s">
        <v>3</v>
      </c>
      <c r="DL558" t="s">
        <v>3</v>
      </c>
      <c r="DM558" t="s">
        <v>3</v>
      </c>
      <c r="DN558">
        <v>123</v>
      </c>
      <c r="DO558">
        <v>75</v>
      </c>
      <c r="DP558">
        <v>1</v>
      </c>
      <c r="DQ558">
        <v>1</v>
      </c>
      <c r="DU558">
        <v>1013</v>
      </c>
      <c r="DV558" t="s">
        <v>51</v>
      </c>
      <c r="DW558" t="s">
        <v>51</v>
      </c>
      <c r="DX558">
        <v>1</v>
      </c>
      <c r="DZ558" t="s">
        <v>3</v>
      </c>
      <c r="EA558" t="s">
        <v>3</v>
      </c>
      <c r="EB558" t="s">
        <v>3</v>
      </c>
      <c r="EC558" t="s">
        <v>3</v>
      </c>
      <c r="EE558">
        <v>54328965</v>
      </c>
      <c r="EF558">
        <v>2</v>
      </c>
      <c r="EG558" t="s">
        <v>21</v>
      </c>
      <c r="EH558">
        <v>0</v>
      </c>
      <c r="EI558" t="s">
        <v>3</v>
      </c>
      <c r="EJ558">
        <v>1</v>
      </c>
      <c r="EK558">
        <v>11001</v>
      </c>
      <c r="EL558" t="s">
        <v>22</v>
      </c>
      <c r="EM558" t="s">
        <v>23</v>
      </c>
      <c r="EO558" t="s">
        <v>3</v>
      </c>
      <c r="EQ558">
        <v>1441792</v>
      </c>
      <c r="ER558">
        <v>975.28</v>
      </c>
      <c r="ES558">
        <v>24.72</v>
      </c>
      <c r="ET558">
        <v>218.19</v>
      </c>
      <c r="EU558">
        <v>21.19</v>
      </c>
      <c r="EV558">
        <v>732.37</v>
      </c>
      <c r="EW558">
        <v>80.040000000000006</v>
      </c>
      <c r="EX558">
        <v>2.09</v>
      </c>
      <c r="EY558">
        <v>1</v>
      </c>
      <c r="FQ558">
        <v>0</v>
      </c>
      <c r="FR558">
        <f t="shared" si="468"/>
        <v>0</v>
      </c>
      <c r="FS558">
        <v>0</v>
      </c>
      <c r="FX558">
        <v>123</v>
      </c>
      <c r="FY558">
        <v>75</v>
      </c>
      <c r="GA558" t="s">
        <v>3</v>
      </c>
      <c r="GD558">
        <v>1</v>
      </c>
      <c r="GF558">
        <v>313629197</v>
      </c>
      <c r="GG558">
        <v>2</v>
      </c>
      <c r="GH558">
        <v>1</v>
      </c>
      <c r="GI558">
        <v>2</v>
      </c>
      <c r="GJ558">
        <v>0</v>
      </c>
      <c r="GK558">
        <v>0</v>
      </c>
      <c r="GL558">
        <f t="shared" si="469"/>
        <v>0</v>
      </c>
      <c r="GM558">
        <f t="shared" si="470"/>
        <v>0</v>
      </c>
      <c r="GN558">
        <f t="shared" si="471"/>
        <v>0</v>
      </c>
      <c r="GO558">
        <f t="shared" si="472"/>
        <v>0</v>
      </c>
      <c r="GP558">
        <f t="shared" si="473"/>
        <v>0</v>
      </c>
      <c r="GR558">
        <v>0</v>
      </c>
      <c r="GS558">
        <v>3</v>
      </c>
      <c r="GT558">
        <v>0</v>
      </c>
      <c r="GU558" t="s">
        <v>3</v>
      </c>
      <c r="GV558">
        <f t="shared" si="477"/>
        <v>0</v>
      </c>
      <c r="GW558">
        <v>1015.2</v>
      </c>
      <c r="GX558">
        <f t="shared" si="475"/>
        <v>0</v>
      </c>
      <c r="HA558">
        <v>0</v>
      </c>
      <c r="HB558">
        <v>0</v>
      </c>
      <c r="HC558">
        <f t="shared" si="476"/>
        <v>0</v>
      </c>
      <c r="HE558" t="s">
        <v>3</v>
      </c>
      <c r="HF558" t="s">
        <v>3</v>
      </c>
      <c r="HM558" t="s">
        <v>3</v>
      </c>
      <c r="HN558" t="s">
        <v>24</v>
      </c>
      <c r="HO558" t="s">
        <v>25</v>
      </c>
      <c r="HP558" t="s">
        <v>22</v>
      </c>
      <c r="HQ558" t="s">
        <v>22</v>
      </c>
      <c r="IK558">
        <v>0</v>
      </c>
    </row>
    <row r="559" spans="1:255" x14ac:dyDescent="0.2">
      <c r="A559" s="2">
        <v>18</v>
      </c>
      <c r="B559" s="2">
        <v>1</v>
      </c>
      <c r="C559" s="2">
        <v>473</v>
      </c>
      <c r="D559" s="2"/>
      <c r="E559" s="2" t="s">
        <v>337</v>
      </c>
      <c r="F559" s="2" t="s">
        <v>82</v>
      </c>
      <c r="G559" s="2" t="s">
        <v>83</v>
      </c>
      <c r="H559" s="2" t="s">
        <v>40</v>
      </c>
      <c r="I559" s="2">
        <f>I557*J559</f>
        <v>0</v>
      </c>
      <c r="J559" s="2">
        <v>2</v>
      </c>
      <c r="K559" s="2">
        <v>2</v>
      </c>
      <c r="L559" s="2">
        <v>5.3999999999999999E-2</v>
      </c>
      <c r="M559" s="2">
        <v>0</v>
      </c>
      <c r="N559" s="2">
        <f t="shared" si="439"/>
        <v>5.3999999999999999E-2</v>
      </c>
      <c r="O559" s="2">
        <f t="shared" si="440"/>
        <v>0</v>
      </c>
      <c r="P559" s="2">
        <f t="shared" si="441"/>
        <v>0</v>
      </c>
      <c r="Q559" s="2">
        <f t="shared" si="442"/>
        <v>0</v>
      </c>
      <c r="R559" s="2">
        <f t="shared" si="443"/>
        <v>0</v>
      </c>
      <c r="S559" s="2">
        <f t="shared" si="444"/>
        <v>0</v>
      </c>
      <c r="T559" s="2">
        <f t="shared" si="445"/>
        <v>0</v>
      </c>
      <c r="U559" s="2">
        <f t="shared" si="446"/>
        <v>0</v>
      </c>
      <c r="V559" s="2">
        <f t="shared" si="447"/>
        <v>0</v>
      </c>
      <c r="W559" s="2">
        <f t="shared" si="448"/>
        <v>0</v>
      </c>
      <c r="X559" s="2">
        <f t="shared" si="449"/>
        <v>0</v>
      </c>
      <c r="Y559" s="2">
        <f t="shared" si="450"/>
        <v>0</v>
      </c>
      <c r="Z559" s="2"/>
      <c r="AA559" s="2">
        <v>69726971</v>
      </c>
      <c r="AB559" s="2">
        <f t="shared" si="451"/>
        <v>7.14</v>
      </c>
      <c r="AC559" s="2">
        <f>ROUND((ES559),2)</f>
        <v>7.14</v>
      </c>
      <c r="AD559" s="2">
        <f>ROUND((((ET559)-(EU559))+AE559),2)</f>
        <v>0</v>
      </c>
      <c r="AE559" s="2">
        <f t="shared" ref="AE559:AE582" si="480">ROUND((EU559),2)</f>
        <v>0</v>
      </c>
      <c r="AF559" s="2">
        <f t="shared" si="478"/>
        <v>0</v>
      </c>
      <c r="AG559" s="2">
        <f t="shared" si="455"/>
        <v>0</v>
      </c>
      <c r="AH559" s="2">
        <f t="shared" si="479"/>
        <v>0</v>
      </c>
      <c r="AI559" s="2">
        <f t="shared" ref="AI559:AI582" si="481">(EX559)</f>
        <v>0</v>
      </c>
      <c r="AJ559" s="2">
        <f t="shared" si="458"/>
        <v>0</v>
      </c>
      <c r="AK559" s="2">
        <v>7.14</v>
      </c>
      <c r="AL559" s="2">
        <v>7.14</v>
      </c>
      <c r="AM559" s="2">
        <v>0</v>
      </c>
      <c r="AN559" s="2">
        <v>0</v>
      </c>
      <c r="AO559" s="2">
        <v>0</v>
      </c>
      <c r="AP559" s="2">
        <v>0</v>
      </c>
      <c r="AQ559" s="2">
        <v>0</v>
      </c>
      <c r="AR559" s="2">
        <v>0</v>
      </c>
      <c r="AS559" s="2">
        <v>0</v>
      </c>
      <c r="AT559" s="2">
        <v>0</v>
      </c>
      <c r="AU559" s="2">
        <v>0</v>
      </c>
      <c r="AV559" s="2">
        <v>1</v>
      </c>
      <c r="AW559" s="2">
        <v>1</v>
      </c>
      <c r="AX559" s="2"/>
      <c r="AY559" s="2"/>
      <c r="AZ559" s="2">
        <v>1</v>
      </c>
      <c r="BA559" s="2">
        <v>1</v>
      </c>
      <c r="BB559" s="2">
        <v>1</v>
      </c>
      <c r="BC559" s="2">
        <v>1</v>
      </c>
      <c r="BD559" s="2" t="s">
        <v>3</v>
      </c>
      <c r="BE559" s="2" t="s">
        <v>3</v>
      </c>
      <c r="BF559" s="2" t="s">
        <v>3</v>
      </c>
      <c r="BG559" s="2" t="s">
        <v>3</v>
      </c>
      <c r="BH559" s="2">
        <v>3</v>
      </c>
      <c r="BI559" s="2">
        <v>1</v>
      </c>
      <c r="BJ559" s="2" t="s">
        <v>194</v>
      </c>
      <c r="BK559" s="2"/>
      <c r="BL559" s="2"/>
      <c r="BM559" s="2">
        <v>500001</v>
      </c>
      <c r="BN559" s="2">
        <v>0</v>
      </c>
      <c r="BO559" s="2" t="s">
        <v>3</v>
      </c>
      <c r="BP559" s="2">
        <v>0</v>
      </c>
      <c r="BQ559" s="2">
        <v>8</v>
      </c>
      <c r="BR559" s="2">
        <v>0</v>
      </c>
      <c r="BS559" s="2">
        <v>1</v>
      </c>
      <c r="BT559" s="2">
        <v>1</v>
      </c>
      <c r="BU559" s="2">
        <v>1</v>
      </c>
      <c r="BV559" s="2">
        <v>1</v>
      </c>
      <c r="BW559" s="2">
        <v>1</v>
      </c>
      <c r="BX559" s="2">
        <v>1</v>
      </c>
      <c r="BY559" s="2" t="s">
        <v>3</v>
      </c>
      <c r="BZ559" s="2">
        <v>0</v>
      </c>
      <c r="CA559" s="2">
        <v>0</v>
      </c>
      <c r="CB559" s="2" t="s">
        <v>3</v>
      </c>
      <c r="CC559" s="2"/>
      <c r="CD559" s="2"/>
      <c r="CE559" s="2">
        <v>0</v>
      </c>
      <c r="CF559" s="2">
        <v>0</v>
      </c>
      <c r="CG559" s="2">
        <v>0</v>
      </c>
      <c r="CH559" s="2">
        <v>48</v>
      </c>
      <c r="CI559" s="2">
        <v>1</v>
      </c>
      <c r="CJ559" s="2">
        <v>0</v>
      </c>
      <c r="CK559" s="2">
        <v>0</v>
      </c>
      <c r="CL559" s="2">
        <v>0</v>
      </c>
      <c r="CM559" s="2">
        <v>0</v>
      </c>
      <c r="CN559" s="2" t="s">
        <v>3</v>
      </c>
      <c r="CO559" s="2">
        <v>0</v>
      </c>
      <c r="CP559" s="2">
        <f t="shared" si="459"/>
        <v>0</v>
      </c>
      <c r="CQ559" s="2">
        <f t="shared" si="460"/>
        <v>7.14</v>
      </c>
      <c r="CR559" s="2">
        <f t="shared" si="461"/>
        <v>0</v>
      </c>
      <c r="CS559" s="2">
        <f t="shared" si="462"/>
        <v>0</v>
      </c>
      <c r="CT559" s="2">
        <f t="shared" si="463"/>
        <v>0</v>
      </c>
      <c r="CU559" s="2">
        <f t="shared" si="464"/>
        <v>0</v>
      </c>
      <c r="CV559" s="2">
        <f t="shared" si="465"/>
        <v>0</v>
      </c>
      <c r="CW559" s="2">
        <f t="shared" si="466"/>
        <v>0</v>
      </c>
      <c r="CX559" s="2">
        <f t="shared" si="467"/>
        <v>0</v>
      </c>
      <c r="CY559" s="2">
        <f>(((S559+R559)*AT559)/100)</f>
        <v>0</v>
      </c>
      <c r="CZ559" s="2">
        <f>(((S559+R559)*AU559)/100)</f>
        <v>0</v>
      </c>
      <c r="DA559" s="2"/>
      <c r="DB559" s="2"/>
      <c r="DC559" s="2" t="s">
        <v>3</v>
      </c>
      <c r="DD559" s="2" t="s">
        <v>3</v>
      </c>
      <c r="DE559" s="2" t="s">
        <v>3</v>
      </c>
      <c r="DF559" s="2" t="s">
        <v>3</v>
      </c>
      <c r="DG559" s="2" t="s">
        <v>3</v>
      </c>
      <c r="DH559" s="2" t="s">
        <v>3</v>
      </c>
      <c r="DI559" s="2" t="s">
        <v>3</v>
      </c>
      <c r="DJ559" s="2" t="s">
        <v>3</v>
      </c>
      <c r="DK559" s="2" t="s">
        <v>3</v>
      </c>
      <c r="DL559" s="2" t="s">
        <v>3</v>
      </c>
      <c r="DM559" s="2" t="s">
        <v>3</v>
      </c>
      <c r="DN559" s="2">
        <v>0</v>
      </c>
      <c r="DO559" s="2">
        <v>0</v>
      </c>
      <c r="DP559" s="2">
        <v>1</v>
      </c>
      <c r="DQ559" s="2">
        <v>1</v>
      </c>
      <c r="DR559" s="2"/>
      <c r="DS559" s="2"/>
      <c r="DT559" s="2"/>
      <c r="DU559" s="2">
        <v>1007</v>
      </c>
      <c r="DV559" s="2" t="s">
        <v>40</v>
      </c>
      <c r="DW559" s="2" t="s">
        <v>40</v>
      </c>
      <c r="DX559" s="2">
        <v>1</v>
      </c>
      <c r="DY559" s="2"/>
      <c r="DZ559" s="2" t="s">
        <v>3</v>
      </c>
      <c r="EA559" s="2" t="s">
        <v>3</v>
      </c>
      <c r="EB559" s="2" t="s">
        <v>3</v>
      </c>
      <c r="EC559" s="2" t="s">
        <v>3</v>
      </c>
      <c r="ED559" s="2"/>
      <c r="EE559" s="2">
        <v>54328897</v>
      </c>
      <c r="EF559" s="2">
        <v>8</v>
      </c>
      <c r="EG559" s="2" t="s">
        <v>31</v>
      </c>
      <c r="EH559" s="2">
        <v>0</v>
      </c>
      <c r="EI559" s="2" t="s">
        <v>3</v>
      </c>
      <c r="EJ559" s="2">
        <v>1</v>
      </c>
      <c r="EK559" s="2">
        <v>500001</v>
      </c>
      <c r="EL559" s="2" t="s">
        <v>32</v>
      </c>
      <c r="EM559" s="2" t="s">
        <v>33</v>
      </c>
      <c r="EN559" s="2"/>
      <c r="EO559" s="2" t="s">
        <v>3</v>
      </c>
      <c r="EP559" s="2"/>
      <c r="EQ559" s="2">
        <v>0</v>
      </c>
      <c r="ER559" s="2">
        <v>7.14</v>
      </c>
      <c r="ES559" s="2">
        <v>7.14</v>
      </c>
      <c r="ET559" s="2">
        <v>0</v>
      </c>
      <c r="EU559" s="2">
        <v>0</v>
      </c>
      <c r="EV559" s="2">
        <v>0</v>
      </c>
      <c r="EW559" s="2">
        <v>0</v>
      </c>
      <c r="EX559" s="2">
        <v>0</v>
      </c>
      <c r="EY559" s="2"/>
      <c r="EZ559" s="2"/>
      <c r="FA559" s="2"/>
      <c r="FB559" s="2"/>
      <c r="FC559" s="2"/>
      <c r="FD559" s="2"/>
      <c r="FE559" s="2"/>
      <c r="FF559" s="2"/>
      <c r="FG559" s="2"/>
      <c r="FH559" s="2"/>
      <c r="FI559" s="2"/>
      <c r="FJ559" s="2"/>
      <c r="FK559" s="2"/>
      <c r="FL559" s="2"/>
      <c r="FM559" s="2"/>
      <c r="FN559" s="2"/>
      <c r="FO559" s="2"/>
      <c r="FP559" s="2"/>
      <c r="FQ559" s="2">
        <v>0</v>
      </c>
      <c r="FR559" s="2">
        <f t="shared" si="468"/>
        <v>0</v>
      </c>
      <c r="FS559" s="2">
        <v>0</v>
      </c>
      <c r="FT559" s="2"/>
      <c r="FU559" s="2"/>
      <c r="FV559" s="2"/>
      <c r="FW559" s="2"/>
      <c r="FX559" s="2">
        <v>0</v>
      </c>
      <c r="FY559" s="2">
        <v>0</v>
      </c>
      <c r="FZ559" s="2"/>
      <c r="GA559" s="2" t="s">
        <v>3</v>
      </c>
      <c r="GB559" s="2"/>
      <c r="GC559" s="2"/>
      <c r="GD559" s="2">
        <v>1</v>
      </c>
      <c r="GE559" s="2"/>
      <c r="GF559" s="2">
        <v>1967222743</v>
      </c>
      <c r="GG559" s="2">
        <v>2</v>
      </c>
      <c r="GH559" s="2">
        <v>1</v>
      </c>
      <c r="GI559" s="2">
        <v>-2</v>
      </c>
      <c r="GJ559" s="2">
        <v>0</v>
      </c>
      <c r="GK559" s="2">
        <v>0</v>
      </c>
      <c r="GL559" s="2">
        <f t="shared" si="469"/>
        <v>0</v>
      </c>
      <c r="GM559" s="2">
        <f t="shared" si="470"/>
        <v>0</v>
      </c>
      <c r="GN559" s="2">
        <f t="shared" si="471"/>
        <v>0</v>
      </c>
      <c r="GO559" s="2">
        <f t="shared" si="472"/>
        <v>0</v>
      </c>
      <c r="GP559" s="2">
        <f t="shared" si="473"/>
        <v>0</v>
      </c>
      <c r="GQ559" s="2"/>
      <c r="GR559" s="2">
        <v>0</v>
      </c>
      <c r="GS559" s="2">
        <v>3</v>
      </c>
      <c r="GT559" s="2">
        <v>0</v>
      </c>
      <c r="GU559" s="2" t="s">
        <v>3</v>
      </c>
      <c r="GV559" s="2">
        <f t="shared" si="477"/>
        <v>0</v>
      </c>
      <c r="GW559" s="2">
        <v>1</v>
      </c>
      <c r="GX559" s="2">
        <f t="shared" si="475"/>
        <v>0</v>
      </c>
      <c r="GY559" s="2"/>
      <c r="GZ559" s="2"/>
      <c r="HA559" s="2">
        <v>0</v>
      </c>
      <c r="HB559" s="2">
        <v>0</v>
      </c>
      <c r="HC559" s="2">
        <f t="shared" si="476"/>
        <v>0</v>
      </c>
      <c r="HD559" s="2"/>
      <c r="HE559" s="2" t="s">
        <v>3</v>
      </c>
      <c r="HF559" s="2" t="s">
        <v>3</v>
      </c>
      <c r="HG559" s="2"/>
      <c r="HH559" s="2"/>
      <c r="HI559" s="2"/>
      <c r="HJ559" s="2"/>
      <c r="HK559" s="2"/>
      <c r="HL559" s="2"/>
      <c r="HM559" s="2" t="s">
        <v>3</v>
      </c>
      <c r="HN559" s="2" t="s">
        <v>3</v>
      </c>
      <c r="HO559" s="2" t="s">
        <v>3</v>
      </c>
      <c r="HP559" s="2" t="s">
        <v>3</v>
      </c>
      <c r="HQ559" s="2" t="s">
        <v>3</v>
      </c>
      <c r="HR559" s="2"/>
      <c r="HS559" s="2"/>
      <c r="HT559" s="2"/>
      <c r="HU559" s="2"/>
      <c r="HV559" s="2"/>
      <c r="HW559" s="2"/>
      <c r="HX559" s="2"/>
      <c r="HY559" s="2"/>
      <c r="HZ559" s="2"/>
      <c r="IA559" s="2"/>
      <c r="IB559" s="2"/>
      <c r="IC559" s="2"/>
      <c r="ID559" s="2"/>
      <c r="IE559" s="2"/>
      <c r="IF559" s="2"/>
      <c r="IG559" s="2"/>
      <c r="IH559" s="2"/>
      <c r="II559" s="2"/>
      <c r="IJ559" s="2"/>
      <c r="IK559" s="2">
        <v>0</v>
      </c>
      <c r="IL559" s="2"/>
      <c r="IM559" s="2"/>
      <c r="IN559" s="2"/>
      <c r="IO559" s="2"/>
      <c r="IP559" s="2"/>
      <c r="IQ559" s="2"/>
      <c r="IR559" s="2"/>
      <c r="IS559" s="2"/>
      <c r="IT559" s="2"/>
      <c r="IU559" s="2"/>
    </row>
    <row r="560" spans="1:255" x14ac:dyDescent="0.2">
      <c r="A560">
        <v>18</v>
      </c>
      <c r="B560">
        <v>1</v>
      </c>
      <c r="C560">
        <v>478</v>
      </c>
      <c r="E560" t="s">
        <v>337</v>
      </c>
      <c r="F560" t="s">
        <v>82</v>
      </c>
      <c r="G560" t="s">
        <v>83</v>
      </c>
      <c r="H560" t="s">
        <v>40</v>
      </c>
      <c r="I560">
        <f>I558*J560</f>
        <v>0</v>
      </c>
      <c r="J560">
        <v>2</v>
      </c>
      <c r="K560">
        <v>2</v>
      </c>
      <c r="L560">
        <v>5.3999999999999999E-2</v>
      </c>
      <c r="M560">
        <v>0</v>
      </c>
      <c r="N560">
        <f t="shared" si="439"/>
        <v>5.3999999999999999E-2</v>
      </c>
      <c r="O560">
        <f t="shared" si="440"/>
        <v>0</v>
      </c>
      <c r="P560">
        <f t="shared" si="441"/>
        <v>0</v>
      </c>
      <c r="Q560">
        <f t="shared" si="442"/>
        <v>0</v>
      </c>
      <c r="R560">
        <f t="shared" si="443"/>
        <v>0</v>
      </c>
      <c r="S560">
        <f t="shared" si="444"/>
        <v>0</v>
      </c>
      <c r="T560">
        <f t="shared" si="445"/>
        <v>0</v>
      </c>
      <c r="U560">
        <f t="shared" si="446"/>
        <v>0</v>
      </c>
      <c r="V560">
        <f t="shared" si="447"/>
        <v>0</v>
      </c>
      <c r="W560">
        <f t="shared" si="448"/>
        <v>0</v>
      </c>
      <c r="X560">
        <f t="shared" si="449"/>
        <v>0</v>
      </c>
      <c r="Y560">
        <f t="shared" si="450"/>
        <v>0</v>
      </c>
      <c r="AA560">
        <v>69726884</v>
      </c>
      <c r="AB560">
        <f t="shared" si="451"/>
        <v>1.97</v>
      </c>
      <c r="AC560">
        <f>ROUND((ES560),2)</f>
        <v>1.97</v>
      </c>
      <c r="AD560">
        <f>ROUND((((ET560)-(EU560))+AE560),2)</f>
        <v>0</v>
      </c>
      <c r="AE560">
        <f t="shared" si="480"/>
        <v>0</v>
      </c>
      <c r="AF560">
        <f t="shared" si="478"/>
        <v>0</v>
      </c>
      <c r="AG560">
        <f t="shared" si="455"/>
        <v>0</v>
      </c>
      <c r="AH560">
        <f t="shared" si="479"/>
        <v>0</v>
      </c>
      <c r="AI560">
        <f t="shared" si="481"/>
        <v>0</v>
      </c>
      <c r="AJ560">
        <f t="shared" si="458"/>
        <v>0</v>
      </c>
      <c r="AK560">
        <v>1.97</v>
      </c>
      <c r="AL560">
        <v>1.97</v>
      </c>
      <c r="AM560">
        <v>0</v>
      </c>
      <c r="AN560">
        <v>0</v>
      </c>
      <c r="AO560">
        <v>0</v>
      </c>
      <c r="AP560">
        <v>0</v>
      </c>
      <c r="AQ560">
        <v>0</v>
      </c>
      <c r="AR560">
        <v>0</v>
      </c>
      <c r="AS560">
        <v>0</v>
      </c>
      <c r="AT560">
        <v>0</v>
      </c>
      <c r="AU560">
        <v>0</v>
      </c>
      <c r="AV560">
        <v>1</v>
      </c>
      <c r="AW560">
        <v>1</v>
      </c>
      <c r="AZ560">
        <v>1</v>
      </c>
      <c r="BA560">
        <v>1</v>
      </c>
      <c r="BB560">
        <v>1</v>
      </c>
      <c r="BC560">
        <v>7.56</v>
      </c>
      <c r="BD560" t="s">
        <v>3</v>
      </c>
      <c r="BE560" t="s">
        <v>3</v>
      </c>
      <c r="BF560" t="s">
        <v>3</v>
      </c>
      <c r="BG560" t="s">
        <v>3</v>
      </c>
      <c r="BH560">
        <v>3</v>
      </c>
      <c r="BI560">
        <v>1</v>
      </c>
      <c r="BJ560" t="s">
        <v>194</v>
      </c>
      <c r="BM560">
        <v>500001</v>
      </c>
      <c r="BN560">
        <v>0</v>
      </c>
      <c r="BO560" t="s">
        <v>3</v>
      </c>
      <c r="BP560">
        <v>0</v>
      </c>
      <c r="BQ560">
        <v>8</v>
      </c>
      <c r="BR560">
        <v>0</v>
      </c>
      <c r="BS560">
        <v>1</v>
      </c>
      <c r="BT560">
        <v>1</v>
      </c>
      <c r="BU560">
        <v>1</v>
      </c>
      <c r="BV560">
        <v>1</v>
      </c>
      <c r="BW560">
        <v>1</v>
      </c>
      <c r="BX560">
        <v>1</v>
      </c>
      <c r="BY560" t="s">
        <v>3</v>
      </c>
      <c r="BZ560">
        <v>0</v>
      </c>
      <c r="CA560">
        <v>0</v>
      </c>
      <c r="CB560" t="s">
        <v>3</v>
      </c>
      <c r="CE560">
        <v>0</v>
      </c>
      <c r="CF560">
        <v>0</v>
      </c>
      <c r="CG560">
        <v>0</v>
      </c>
      <c r="CH560">
        <v>48</v>
      </c>
      <c r="CI560">
        <v>1</v>
      </c>
      <c r="CJ560">
        <v>0</v>
      </c>
      <c r="CK560">
        <v>0</v>
      </c>
      <c r="CL560">
        <v>0</v>
      </c>
      <c r="CM560">
        <v>0</v>
      </c>
      <c r="CN560" t="s">
        <v>3</v>
      </c>
      <c r="CO560">
        <v>0</v>
      </c>
      <c r="CP560">
        <f t="shared" si="459"/>
        <v>0</v>
      </c>
      <c r="CQ560">
        <f t="shared" si="460"/>
        <v>14.893199999999998</v>
      </c>
      <c r="CR560">
        <f t="shared" si="461"/>
        <v>0</v>
      </c>
      <c r="CS560">
        <f t="shared" si="462"/>
        <v>0</v>
      </c>
      <c r="CT560">
        <f t="shared" si="463"/>
        <v>0</v>
      </c>
      <c r="CU560">
        <f t="shared" si="464"/>
        <v>0</v>
      </c>
      <c r="CV560">
        <f t="shared" si="465"/>
        <v>0</v>
      </c>
      <c r="CW560">
        <f t="shared" si="466"/>
        <v>0</v>
      </c>
      <c r="CX560">
        <f t="shared" si="467"/>
        <v>0</v>
      </c>
      <c r="CY560">
        <f>(S560+R560)*(BZ560/100)</f>
        <v>0</v>
      </c>
      <c r="CZ560">
        <f>(S560+R560)*(CA560/100)</f>
        <v>0</v>
      </c>
      <c r="DC560" t="s">
        <v>3</v>
      </c>
      <c r="DD560" t="s">
        <v>3</v>
      </c>
      <c r="DE560" t="s">
        <v>3</v>
      </c>
      <c r="DF560" t="s">
        <v>3</v>
      </c>
      <c r="DG560" t="s">
        <v>3</v>
      </c>
      <c r="DH560" t="s">
        <v>3</v>
      </c>
      <c r="DI560" t="s">
        <v>3</v>
      </c>
      <c r="DJ560" t="s">
        <v>3</v>
      </c>
      <c r="DK560" t="s">
        <v>3</v>
      </c>
      <c r="DL560" t="s">
        <v>3</v>
      </c>
      <c r="DM560" t="s">
        <v>3</v>
      </c>
      <c r="DN560">
        <v>0</v>
      </c>
      <c r="DO560">
        <v>0</v>
      </c>
      <c r="DP560">
        <v>1</v>
      </c>
      <c r="DQ560">
        <v>1</v>
      </c>
      <c r="DU560">
        <v>1007</v>
      </c>
      <c r="DV560" t="s">
        <v>40</v>
      </c>
      <c r="DW560" t="s">
        <v>40</v>
      </c>
      <c r="DX560">
        <v>1</v>
      </c>
      <c r="DZ560" t="s">
        <v>3</v>
      </c>
      <c r="EA560" t="s">
        <v>3</v>
      </c>
      <c r="EB560" t="s">
        <v>3</v>
      </c>
      <c r="EC560" t="s">
        <v>3</v>
      </c>
      <c r="EE560">
        <v>54328897</v>
      </c>
      <c r="EF560">
        <v>8</v>
      </c>
      <c r="EG560" t="s">
        <v>31</v>
      </c>
      <c r="EH560">
        <v>0</v>
      </c>
      <c r="EI560" t="s">
        <v>3</v>
      </c>
      <c r="EJ560">
        <v>1</v>
      </c>
      <c r="EK560">
        <v>500001</v>
      </c>
      <c r="EL560" t="s">
        <v>32</v>
      </c>
      <c r="EM560" t="s">
        <v>33</v>
      </c>
      <c r="EO560" t="s">
        <v>3</v>
      </c>
      <c r="EQ560">
        <v>0</v>
      </c>
      <c r="ER560">
        <v>14.19</v>
      </c>
      <c r="ES560">
        <v>1.97</v>
      </c>
      <c r="ET560">
        <v>0</v>
      </c>
      <c r="EU560">
        <v>0</v>
      </c>
      <c r="EV560">
        <v>0</v>
      </c>
      <c r="EW560">
        <v>0</v>
      </c>
      <c r="EX560">
        <v>0</v>
      </c>
      <c r="EZ560">
        <v>5</v>
      </c>
      <c r="FC560">
        <v>0</v>
      </c>
      <c r="FD560">
        <v>18</v>
      </c>
      <c r="FF560">
        <v>14.19</v>
      </c>
      <c r="FQ560">
        <v>0</v>
      </c>
      <c r="FR560">
        <f t="shared" si="468"/>
        <v>0</v>
      </c>
      <c r="FS560">
        <v>0</v>
      </c>
      <c r="FX560">
        <v>0</v>
      </c>
      <c r="FY560">
        <v>0</v>
      </c>
      <c r="GA560" t="s">
        <v>85</v>
      </c>
      <c r="GD560">
        <v>1</v>
      </c>
      <c r="GF560">
        <v>1967222743</v>
      </c>
      <c r="GG560">
        <v>2</v>
      </c>
      <c r="GH560">
        <v>3</v>
      </c>
      <c r="GI560">
        <v>5</v>
      </c>
      <c r="GJ560">
        <v>0</v>
      </c>
      <c r="GK560">
        <v>0</v>
      </c>
      <c r="GL560">
        <f t="shared" si="469"/>
        <v>0</v>
      </c>
      <c r="GM560">
        <f t="shared" si="470"/>
        <v>0</v>
      </c>
      <c r="GN560">
        <f t="shared" si="471"/>
        <v>0</v>
      </c>
      <c r="GO560">
        <f t="shared" si="472"/>
        <v>0</v>
      </c>
      <c r="GP560">
        <f t="shared" si="473"/>
        <v>0</v>
      </c>
      <c r="GR560">
        <v>1</v>
      </c>
      <c r="GS560">
        <v>1</v>
      </c>
      <c r="GT560">
        <v>0</v>
      </c>
      <c r="GU560" t="s">
        <v>3</v>
      </c>
      <c r="GV560">
        <f t="shared" si="477"/>
        <v>0</v>
      </c>
      <c r="GW560">
        <v>1</v>
      </c>
      <c r="GX560">
        <f t="shared" si="475"/>
        <v>0</v>
      </c>
      <c r="HA560">
        <v>0</v>
      </c>
      <c r="HB560">
        <v>0</v>
      </c>
      <c r="HC560">
        <f t="shared" si="476"/>
        <v>0</v>
      </c>
      <c r="HE560" t="s">
        <v>35</v>
      </c>
      <c r="HF560" t="s">
        <v>36</v>
      </c>
      <c r="HM560" t="s">
        <v>3</v>
      </c>
      <c r="HN560" t="s">
        <v>3</v>
      </c>
      <c r="HO560" t="s">
        <v>3</v>
      </c>
      <c r="HP560" t="s">
        <v>3</v>
      </c>
      <c r="HQ560" t="s">
        <v>3</v>
      </c>
      <c r="IK560">
        <v>0</v>
      </c>
    </row>
    <row r="561" spans="1:255" x14ac:dyDescent="0.2">
      <c r="A561" s="2">
        <v>17</v>
      </c>
      <c r="B561" s="2">
        <v>1</v>
      </c>
      <c r="C561" s="2">
        <f>ROW(SmtRes!A485)</f>
        <v>485</v>
      </c>
      <c r="D561" s="2">
        <f>ROW(EtalonRes!A491)</f>
        <v>491</v>
      </c>
      <c r="E561" s="2" t="s">
        <v>338</v>
      </c>
      <c r="F561" s="2" t="s">
        <v>339</v>
      </c>
      <c r="G561" s="2" t="s">
        <v>340</v>
      </c>
      <c r="H561" s="2" t="s">
        <v>341</v>
      </c>
      <c r="I561" s="2">
        <v>0</v>
      </c>
      <c r="J561" s="2">
        <v>0</v>
      </c>
      <c r="K561" s="2">
        <v>0</v>
      </c>
      <c r="L561" s="2">
        <v>3.5000000000000003E-2</v>
      </c>
      <c r="M561" s="2">
        <v>0</v>
      </c>
      <c r="N561" s="2">
        <f t="shared" si="439"/>
        <v>3.5000000000000003E-2</v>
      </c>
      <c r="O561" s="2">
        <f t="shared" si="440"/>
        <v>0</v>
      </c>
      <c r="P561" s="2">
        <f t="shared" si="441"/>
        <v>0</v>
      </c>
      <c r="Q561" s="2">
        <f t="shared" si="442"/>
        <v>0</v>
      </c>
      <c r="R561" s="2">
        <f t="shared" si="443"/>
        <v>0</v>
      </c>
      <c r="S561" s="2">
        <f t="shared" si="444"/>
        <v>0</v>
      </c>
      <c r="T561" s="2">
        <f t="shared" si="445"/>
        <v>0</v>
      </c>
      <c r="U561" s="2">
        <f t="shared" si="446"/>
        <v>0</v>
      </c>
      <c r="V561" s="2">
        <f t="shared" si="447"/>
        <v>0</v>
      </c>
      <c r="W561" s="2">
        <f t="shared" si="448"/>
        <v>0</v>
      </c>
      <c r="X561" s="2">
        <f t="shared" si="449"/>
        <v>0</v>
      </c>
      <c r="Y561" s="2">
        <f t="shared" si="450"/>
        <v>0</v>
      </c>
      <c r="Z561" s="2"/>
      <c r="AA561" s="2">
        <v>69726971</v>
      </c>
      <c r="AB561" s="2">
        <f t="shared" si="451"/>
        <v>507.68</v>
      </c>
      <c r="AC561" s="2">
        <f>ROUND((ES561+(SUM(SmtRes!BC479:'SmtRes'!BC485)+SUM(EtalonRes!AL485:'EtalonRes'!AL491))),2)</f>
        <v>0</v>
      </c>
      <c r="AD561" s="2">
        <f>ROUND((((ET561)-(EU561))+AE561),2)</f>
        <v>29.76</v>
      </c>
      <c r="AE561" s="2">
        <f t="shared" si="480"/>
        <v>1.95</v>
      </c>
      <c r="AF561" s="2">
        <f t="shared" si="478"/>
        <v>477.92</v>
      </c>
      <c r="AG561" s="2">
        <f t="shared" si="455"/>
        <v>0</v>
      </c>
      <c r="AH561" s="2">
        <f t="shared" si="479"/>
        <v>46.4</v>
      </c>
      <c r="AI561" s="2">
        <f t="shared" si="481"/>
        <v>0.4</v>
      </c>
      <c r="AJ561" s="2">
        <f t="shared" si="458"/>
        <v>0</v>
      </c>
      <c r="AK561" s="2">
        <v>12374.57</v>
      </c>
      <c r="AL561" s="2">
        <v>11866.89</v>
      </c>
      <c r="AM561" s="2">
        <v>29.76</v>
      </c>
      <c r="AN561" s="2">
        <v>1.95</v>
      </c>
      <c r="AO561" s="2">
        <v>477.92</v>
      </c>
      <c r="AP561" s="2">
        <v>0</v>
      </c>
      <c r="AQ561" s="2">
        <v>46.4</v>
      </c>
      <c r="AR561" s="2">
        <v>0.4</v>
      </c>
      <c r="AS561" s="2">
        <v>0</v>
      </c>
      <c r="AT561" s="2">
        <v>90</v>
      </c>
      <c r="AU561" s="2">
        <v>70</v>
      </c>
      <c r="AV561" s="2">
        <v>1</v>
      </c>
      <c r="AW561" s="2">
        <v>1</v>
      </c>
      <c r="AX561" s="2"/>
      <c r="AY561" s="2"/>
      <c r="AZ561" s="2">
        <v>1</v>
      </c>
      <c r="BA561" s="2">
        <v>1</v>
      </c>
      <c r="BB561" s="2">
        <v>1</v>
      </c>
      <c r="BC561" s="2">
        <v>1</v>
      </c>
      <c r="BD561" s="2" t="s">
        <v>3</v>
      </c>
      <c r="BE561" s="2" t="s">
        <v>3</v>
      </c>
      <c r="BF561" s="2" t="s">
        <v>3</v>
      </c>
      <c r="BG561" s="2" t="s">
        <v>3</v>
      </c>
      <c r="BH561" s="2">
        <v>0</v>
      </c>
      <c r="BI561" s="2">
        <v>1</v>
      </c>
      <c r="BJ561" s="2" t="s">
        <v>342</v>
      </c>
      <c r="BK561" s="2"/>
      <c r="BL561" s="2"/>
      <c r="BM561" s="2">
        <v>19</v>
      </c>
      <c r="BN561" s="2">
        <v>0</v>
      </c>
      <c r="BO561" s="2" t="s">
        <v>3</v>
      </c>
      <c r="BP561" s="2">
        <v>0</v>
      </c>
      <c r="BQ561" s="2">
        <v>2</v>
      </c>
      <c r="BR561" s="2">
        <v>0</v>
      </c>
      <c r="BS561" s="2">
        <v>1</v>
      </c>
      <c r="BT561" s="2">
        <v>1</v>
      </c>
      <c r="BU561" s="2">
        <v>1</v>
      </c>
      <c r="BV561" s="2">
        <v>1</v>
      </c>
      <c r="BW561" s="2">
        <v>1</v>
      </c>
      <c r="BX561" s="2">
        <v>1</v>
      </c>
      <c r="BY561" s="2" t="s">
        <v>3</v>
      </c>
      <c r="BZ561" s="2">
        <v>90</v>
      </c>
      <c r="CA561" s="2">
        <v>70</v>
      </c>
      <c r="CB561" s="2" t="s">
        <v>3</v>
      </c>
      <c r="CC561" s="2"/>
      <c r="CD561" s="2"/>
      <c r="CE561" s="2">
        <v>0</v>
      </c>
      <c r="CF561" s="2">
        <v>0</v>
      </c>
      <c r="CG561" s="2">
        <v>0</v>
      </c>
      <c r="CH561" s="2">
        <v>49</v>
      </c>
      <c r="CI561" s="2">
        <v>0</v>
      </c>
      <c r="CJ561" s="2">
        <v>0</v>
      </c>
      <c r="CK561" s="2">
        <v>0</v>
      </c>
      <c r="CL561" s="2">
        <v>0</v>
      </c>
      <c r="CM561" s="2">
        <v>0</v>
      </c>
      <c r="CN561" s="2" t="s">
        <v>3</v>
      </c>
      <c r="CO561" s="2">
        <v>0</v>
      </c>
      <c r="CP561" s="2">
        <f t="shared" si="459"/>
        <v>0</v>
      </c>
      <c r="CQ561" s="2">
        <f t="shared" si="460"/>
        <v>0</v>
      </c>
      <c r="CR561" s="2">
        <f t="shared" si="461"/>
        <v>29.76</v>
      </c>
      <c r="CS561" s="2">
        <f t="shared" si="462"/>
        <v>1.95</v>
      </c>
      <c r="CT561" s="2">
        <f t="shared" si="463"/>
        <v>477.92</v>
      </c>
      <c r="CU561" s="2">
        <f t="shared" si="464"/>
        <v>0</v>
      </c>
      <c r="CV561" s="2">
        <f t="shared" si="465"/>
        <v>46.4</v>
      </c>
      <c r="CW561" s="2">
        <f t="shared" si="466"/>
        <v>0.4</v>
      </c>
      <c r="CX561" s="2">
        <f t="shared" si="467"/>
        <v>0</v>
      </c>
      <c r="CY561" s="2">
        <f>(((S561+R561)*AT561)/100)</f>
        <v>0</v>
      </c>
      <c r="CZ561" s="2">
        <f>(((S561+R561)*AU561)/100)</f>
        <v>0</v>
      </c>
      <c r="DA561" s="2"/>
      <c r="DB561" s="2"/>
      <c r="DC561" s="2" t="s">
        <v>3</v>
      </c>
      <c r="DD561" s="2" t="s">
        <v>3</v>
      </c>
      <c r="DE561" s="2" t="s">
        <v>3</v>
      </c>
      <c r="DF561" s="2" t="s">
        <v>3</v>
      </c>
      <c r="DG561" s="2" t="s">
        <v>3</v>
      </c>
      <c r="DH561" s="2" t="s">
        <v>3</v>
      </c>
      <c r="DI561" s="2" t="s">
        <v>3</v>
      </c>
      <c r="DJ561" s="2" t="s">
        <v>3</v>
      </c>
      <c r="DK561" s="2" t="s">
        <v>3</v>
      </c>
      <c r="DL561" s="2" t="s">
        <v>3</v>
      </c>
      <c r="DM561" s="2" t="s">
        <v>3</v>
      </c>
      <c r="DN561" s="2">
        <v>0</v>
      </c>
      <c r="DO561" s="2">
        <v>0</v>
      </c>
      <c r="DP561" s="2">
        <v>1</v>
      </c>
      <c r="DQ561" s="2">
        <v>1</v>
      </c>
      <c r="DR561" s="2"/>
      <c r="DS561" s="2"/>
      <c r="DT561" s="2"/>
      <c r="DU561" s="2">
        <v>1005</v>
      </c>
      <c r="DV561" s="2" t="s">
        <v>341</v>
      </c>
      <c r="DW561" s="2" t="s">
        <v>341</v>
      </c>
      <c r="DX561" s="2">
        <v>100</v>
      </c>
      <c r="DY561" s="2"/>
      <c r="DZ561" s="2" t="s">
        <v>3</v>
      </c>
      <c r="EA561" s="2" t="s">
        <v>3</v>
      </c>
      <c r="EB561" s="2" t="s">
        <v>3</v>
      </c>
      <c r="EC561" s="2" t="s">
        <v>3</v>
      </c>
      <c r="ED561" s="2"/>
      <c r="EE561" s="2">
        <v>54328922</v>
      </c>
      <c r="EF561" s="2">
        <v>2</v>
      </c>
      <c r="EG561" s="2" t="s">
        <v>21</v>
      </c>
      <c r="EH561" s="2">
        <v>0</v>
      </c>
      <c r="EI561" s="2" t="s">
        <v>3</v>
      </c>
      <c r="EJ561" s="2">
        <v>1</v>
      </c>
      <c r="EK561" s="2">
        <v>19</v>
      </c>
      <c r="EL561" s="2" t="s">
        <v>343</v>
      </c>
      <c r="EM561" s="2" t="s">
        <v>344</v>
      </c>
      <c r="EN561" s="2"/>
      <c r="EO561" s="2" t="s">
        <v>3</v>
      </c>
      <c r="EP561" s="2"/>
      <c r="EQ561" s="2">
        <v>1441792</v>
      </c>
      <c r="ER561" s="2">
        <v>12374.57</v>
      </c>
      <c r="ES561" s="2">
        <v>11866.89</v>
      </c>
      <c r="ET561" s="2">
        <v>29.76</v>
      </c>
      <c r="EU561" s="2">
        <v>1.95</v>
      </c>
      <c r="EV561" s="2">
        <v>477.92</v>
      </c>
      <c r="EW561" s="2">
        <v>46.4</v>
      </c>
      <c r="EX561" s="2">
        <v>0.4</v>
      </c>
      <c r="EY561" s="2">
        <v>1</v>
      </c>
      <c r="EZ561" s="2"/>
      <c r="FA561" s="2"/>
      <c r="FB561" s="2"/>
      <c r="FC561" s="2"/>
      <c r="FD561" s="2"/>
      <c r="FE561" s="2"/>
      <c r="FF561" s="2"/>
      <c r="FG561" s="2"/>
      <c r="FH561" s="2"/>
      <c r="FI561" s="2"/>
      <c r="FJ561" s="2"/>
      <c r="FK561" s="2"/>
      <c r="FL561" s="2"/>
      <c r="FM561" s="2"/>
      <c r="FN561" s="2"/>
      <c r="FO561" s="2"/>
      <c r="FP561" s="2"/>
      <c r="FQ561" s="2">
        <v>0</v>
      </c>
      <c r="FR561" s="2">
        <f t="shared" si="468"/>
        <v>0</v>
      </c>
      <c r="FS561" s="2">
        <v>0</v>
      </c>
      <c r="FT561" s="2"/>
      <c r="FU561" s="2"/>
      <c r="FV561" s="2"/>
      <c r="FW561" s="2"/>
      <c r="FX561" s="2">
        <v>90</v>
      </c>
      <c r="FY561" s="2">
        <v>70</v>
      </c>
      <c r="FZ561" s="2"/>
      <c r="GA561" s="2" t="s">
        <v>3</v>
      </c>
      <c r="GB561" s="2"/>
      <c r="GC561" s="2"/>
      <c r="GD561" s="2">
        <v>1</v>
      </c>
      <c r="GE561" s="2"/>
      <c r="GF561" s="2">
        <v>1782949007</v>
      </c>
      <c r="GG561" s="2">
        <v>2</v>
      </c>
      <c r="GH561" s="2">
        <v>1</v>
      </c>
      <c r="GI561" s="2">
        <v>-2</v>
      </c>
      <c r="GJ561" s="2">
        <v>0</v>
      </c>
      <c r="GK561" s="2">
        <v>0</v>
      </c>
      <c r="GL561" s="2">
        <f t="shared" si="469"/>
        <v>0</v>
      </c>
      <c r="GM561" s="2">
        <f t="shared" si="470"/>
        <v>0</v>
      </c>
      <c r="GN561" s="2">
        <f t="shared" si="471"/>
        <v>0</v>
      </c>
      <c r="GO561" s="2">
        <f t="shared" si="472"/>
        <v>0</v>
      </c>
      <c r="GP561" s="2">
        <f t="shared" si="473"/>
        <v>0</v>
      </c>
      <c r="GQ561" s="2"/>
      <c r="GR561" s="2">
        <v>0</v>
      </c>
      <c r="GS561" s="2">
        <v>3</v>
      </c>
      <c r="GT561" s="2">
        <v>0</v>
      </c>
      <c r="GU561" s="2" t="s">
        <v>3</v>
      </c>
      <c r="GV561" s="2">
        <f t="shared" si="477"/>
        <v>0</v>
      </c>
      <c r="GW561" s="2">
        <v>1</v>
      </c>
      <c r="GX561" s="2">
        <f t="shared" si="475"/>
        <v>0</v>
      </c>
      <c r="GY561" s="2"/>
      <c r="GZ561" s="2"/>
      <c r="HA561" s="2">
        <v>0</v>
      </c>
      <c r="HB561" s="2">
        <v>0</v>
      </c>
      <c r="HC561" s="2">
        <f t="shared" si="476"/>
        <v>0</v>
      </c>
      <c r="HD561" s="2"/>
      <c r="HE561" s="2" t="s">
        <v>3</v>
      </c>
      <c r="HF561" s="2" t="s">
        <v>3</v>
      </c>
      <c r="HG561" s="2"/>
      <c r="HH561" s="2"/>
      <c r="HI561" s="2"/>
      <c r="HJ561" s="2"/>
      <c r="HK561" s="2"/>
      <c r="HL561" s="2"/>
      <c r="HM561" s="2" t="s">
        <v>3</v>
      </c>
      <c r="HN561" s="2" t="s">
        <v>3</v>
      </c>
      <c r="HO561" s="2" t="s">
        <v>3</v>
      </c>
      <c r="HP561" s="2" t="s">
        <v>3</v>
      </c>
      <c r="HQ561" s="2" t="s">
        <v>3</v>
      </c>
      <c r="HR561" s="2"/>
      <c r="HS561" s="2"/>
      <c r="HT561" s="2"/>
      <c r="HU561" s="2"/>
      <c r="HV561" s="2"/>
      <c r="HW561" s="2"/>
      <c r="HX561" s="2"/>
      <c r="HY561" s="2"/>
      <c r="HZ561" s="2"/>
      <c r="IA561" s="2"/>
      <c r="IB561" s="2"/>
      <c r="IC561" s="2"/>
      <c r="ID561" s="2"/>
      <c r="IE561" s="2"/>
      <c r="IF561" s="2"/>
      <c r="IG561" s="2"/>
      <c r="IH561" s="2"/>
      <c r="II561" s="2"/>
      <c r="IJ561" s="2"/>
      <c r="IK561" s="2">
        <v>0</v>
      </c>
      <c r="IL561" s="2"/>
      <c r="IM561" s="2"/>
      <c r="IN561" s="2"/>
      <c r="IO561" s="2"/>
      <c r="IP561" s="2"/>
      <c r="IQ561" s="2"/>
      <c r="IR561" s="2"/>
      <c r="IS561" s="2"/>
      <c r="IT561" s="2"/>
      <c r="IU561" s="2"/>
    </row>
    <row r="562" spans="1:255" x14ac:dyDescent="0.2">
      <c r="A562">
        <v>17</v>
      </c>
      <c r="B562">
        <v>1</v>
      </c>
      <c r="C562">
        <f>ROW(SmtRes!A492)</f>
        <v>492</v>
      </c>
      <c r="D562">
        <f>ROW(EtalonRes!A498)</f>
        <v>498</v>
      </c>
      <c r="E562" t="s">
        <v>338</v>
      </c>
      <c r="F562" t="s">
        <v>339</v>
      </c>
      <c r="G562" t="s">
        <v>340</v>
      </c>
      <c r="H562" t="s">
        <v>341</v>
      </c>
      <c r="I562">
        <v>0</v>
      </c>
      <c r="J562">
        <v>0</v>
      </c>
      <c r="K562">
        <v>0</v>
      </c>
      <c r="L562">
        <v>3.5000000000000003E-2</v>
      </c>
      <c r="M562">
        <v>0</v>
      </c>
      <c r="N562">
        <f t="shared" si="439"/>
        <v>3.5000000000000003E-2</v>
      </c>
      <c r="O562">
        <f t="shared" si="440"/>
        <v>0</v>
      </c>
      <c r="P562">
        <f t="shared" si="441"/>
        <v>0</v>
      </c>
      <c r="Q562">
        <f t="shared" si="442"/>
        <v>0</v>
      </c>
      <c r="R562">
        <f t="shared" si="443"/>
        <v>0</v>
      </c>
      <c r="S562">
        <f t="shared" si="444"/>
        <v>0</v>
      </c>
      <c r="T562">
        <f t="shared" si="445"/>
        <v>0</v>
      </c>
      <c r="U562">
        <f t="shared" si="446"/>
        <v>0</v>
      </c>
      <c r="V562">
        <f t="shared" si="447"/>
        <v>0</v>
      </c>
      <c r="W562">
        <f t="shared" si="448"/>
        <v>0</v>
      </c>
      <c r="X562">
        <f t="shared" si="449"/>
        <v>0</v>
      </c>
      <c r="Y562">
        <f t="shared" si="450"/>
        <v>0</v>
      </c>
      <c r="AA562">
        <v>69726884</v>
      </c>
      <c r="AB562">
        <f t="shared" si="451"/>
        <v>507.68</v>
      </c>
      <c r="AC562">
        <f>ROUND((ES562+(SUM(SmtRes!BC486:'SmtRes'!BC492)+SUM(EtalonRes!AL492:'EtalonRes'!AL498))),2)</f>
        <v>0</v>
      </c>
      <c r="AD562">
        <f>ROUND((((ET562)-(EU562))+AE562),2)</f>
        <v>29.76</v>
      </c>
      <c r="AE562">
        <f t="shared" si="480"/>
        <v>1.95</v>
      </c>
      <c r="AF562">
        <f t="shared" si="478"/>
        <v>477.92</v>
      </c>
      <c r="AG562">
        <f t="shared" si="455"/>
        <v>0</v>
      </c>
      <c r="AH562">
        <f t="shared" si="479"/>
        <v>46.4</v>
      </c>
      <c r="AI562">
        <f t="shared" si="481"/>
        <v>0.4</v>
      </c>
      <c r="AJ562">
        <f t="shared" si="458"/>
        <v>0</v>
      </c>
      <c r="AK562">
        <v>12374.57</v>
      </c>
      <c r="AL562">
        <v>11866.89</v>
      </c>
      <c r="AM562">
        <v>29.76</v>
      </c>
      <c r="AN562">
        <v>1.95</v>
      </c>
      <c r="AO562">
        <v>477.92</v>
      </c>
      <c r="AP562">
        <v>0</v>
      </c>
      <c r="AQ562">
        <v>46.4</v>
      </c>
      <c r="AR562">
        <v>0.4</v>
      </c>
      <c r="AS562">
        <v>0</v>
      </c>
      <c r="AT562">
        <v>86</v>
      </c>
      <c r="AU562">
        <v>60</v>
      </c>
      <c r="AV562">
        <v>1</v>
      </c>
      <c r="AW562">
        <v>1</v>
      </c>
      <c r="AZ562">
        <v>1</v>
      </c>
      <c r="BA562">
        <v>25.36</v>
      </c>
      <c r="BB562">
        <v>7.84</v>
      </c>
      <c r="BC562">
        <v>7.56</v>
      </c>
      <c r="BD562" t="s">
        <v>3</v>
      </c>
      <c r="BE562" t="s">
        <v>3</v>
      </c>
      <c r="BF562" t="s">
        <v>3</v>
      </c>
      <c r="BG562" t="s">
        <v>3</v>
      </c>
      <c r="BH562">
        <v>0</v>
      </c>
      <c r="BI562">
        <v>1</v>
      </c>
      <c r="BJ562" t="s">
        <v>342</v>
      </c>
      <c r="BM562">
        <v>19</v>
      </c>
      <c r="BN562">
        <v>0</v>
      </c>
      <c r="BO562" t="s">
        <v>339</v>
      </c>
      <c r="BP562">
        <v>1</v>
      </c>
      <c r="BQ562">
        <v>2</v>
      </c>
      <c r="BR562">
        <v>0</v>
      </c>
      <c r="BS562">
        <v>19.8</v>
      </c>
      <c r="BT562">
        <v>1</v>
      </c>
      <c r="BU562">
        <v>1</v>
      </c>
      <c r="BV562">
        <v>1</v>
      </c>
      <c r="BW562">
        <v>1</v>
      </c>
      <c r="BX562">
        <v>1</v>
      </c>
      <c r="BY562" t="s">
        <v>3</v>
      </c>
      <c r="BZ562">
        <v>86</v>
      </c>
      <c r="CA562">
        <v>60</v>
      </c>
      <c r="CB562" t="s">
        <v>3</v>
      </c>
      <c r="CE562">
        <v>0</v>
      </c>
      <c r="CF562">
        <v>0</v>
      </c>
      <c r="CG562">
        <v>0</v>
      </c>
      <c r="CH562">
        <v>49</v>
      </c>
      <c r="CI562">
        <v>0</v>
      </c>
      <c r="CJ562">
        <v>0</v>
      </c>
      <c r="CK562">
        <v>0</v>
      </c>
      <c r="CL562">
        <v>0</v>
      </c>
      <c r="CM562">
        <v>0</v>
      </c>
      <c r="CN562" t="s">
        <v>3</v>
      </c>
      <c r="CO562">
        <v>0</v>
      </c>
      <c r="CP562">
        <f t="shared" si="459"/>
        <v>0</v>
      </c>
      <c r="CQ562">
        <f t="shared" si="460"/>
        <v>0</v>
      </c>
      <c r="CR562">
        <f t="shared" si="461"/>
        <v>233.3184</v>
      </c>
      <c r="CS562">
        <f t="shared" si="462"/>
        <v>38.61</v>
      </c>
      <c r="CT562">
        <f t="shared" si="463"/>
        <v>12120.0512</v>
      </c>
      <c r="CU562">
        <f t="shared" si="464"/>
        <v>0</v>
      </c>
      <c r="CV562">
        <f t="shared" si="465"/>
        <v>46.4</v>
      </c>
      <c r="CW562">
        <f t="shared" si="466"/>
        <v>0.4</v>
      </c>
      <c r="CX562">
        <f t="shared" si="467"/>
        <v>0</v>
      </c>
      <c r="CY562">
        <f>(S562+R562)*(BZ562/100)</f>
        <v>0</v>
      </c>
      <c r="CZ562">
        <f>(S562+R562)*(CA562/100)</f>
        <v>0</v>
      </c>
      <c r="DC562" t="s">
        <v>3</v>
      </c>
      <c r="DD562" t="s">
        <v>3</v>
      </c>
      <c r="DE562" t="s">
        <v>3</v>
      </c>
      <c r="DF562" t="s">
        <v>3</v>
      </c>
      <c r="DG562" t="s">
        <v>3</v>
      </c>
      <c r="DH562" t="s">
        <v>3</v>
      </c>
      <c r="DI562" t="s">
        <v>3</v>
      </c>
      <c r="DJ562" t="s">
        <v>3</v>
      </c>
      <c r="DK562" t="s">
        <v>3</v>
      </c>
      <c r="DL562" t="s">
        <v>3</v>
      </c>
      <c r="DM562" t="s">
        <v>3</v>
      </c>
      <c r="DN562">
        <v>90</v>
      </c>
      <c r="DO562">
        <v>70</v>
      </c>
      <c r="DP562">
        <v>1</v>
      </c>
      <c r="DQ562">
        <v>1</v>
      </c>
      <c r="DU562">
        <v>1005</v>
      </c>
      <c r="DV562" t="s">
        <v>341</v>
      </c>
      <c r="DW562" t="s">
        <v>341</v>
      </c>
      <c r="DX562">
        <v>100</v>
      </c>
      <c r="DZ562" t="s">
        <v>3</v>
      </c>
      <c r="EA562" t="s">
        <v>3</v>
      </c>
      <c r="EB562" t="s">
        <v>3</v>
      </c>
      <c r="EC562" t="s">
        <v>3</v>
      </c>
      <c r="EE562">
        <v>54328922</v>
      </c>
      <c r="EF562">
        <v>2</v>
      </c>
      <c r="EG562" t="s">
        <v>21</v>
      </c>
      <c r="EH562">
        <v>0</v>
      </c>
      <c r="EI562" t="s">
        <v>3</v>
      </c>
      <c r="EJ562">
        <v>1</v>
      </c>
      <c r="EK562">
        <v>19</v>
      </c>
      <c r="EL562" t="s">
        <v>343</v>
      </c>
      <c r="EM562" t="s">
        <v>344</v>
      </c>
      <c r="EO562" t="s">
        <v>3</v>
      </c>
      <c r="EQ562">
        <v>1441792</v>
      </c>
      <c r="ER562">
        <v>12374.57</v>
      </c>
      <c r="ES562">
        <v>11866.89</v>
      </c>
      <c r="ET562">
        <v>29.76</v>
      </c>
      <c r="EU562">
        <v>1.95</v>
      </c>
      <c r="EV562">
        <v>477.92</v>
      </c>
      <c r="EW562">
        <v>46.4</v>
      </c>
      <c r="EX562">
        <v>0.4</v>
      </c>
      <c r="EY562">
        <v>1</v>
      </c>
      <c r="FQ562">
        <v>0</v>
      </c>
      <c r="FR562">
        <f t="shared" si="468"/>
        <v>0</v>
      </c>
      <c r="FS562">
        <v>0</v>
      </c>
      <c r="FX562">
        <v>90</v>
      </c>
      <c r="FY562">
        <v>70</v>
      </c>
      <c r="GA562" t="s">
        <v>3</v>
      </c>
      <c r="GD562">
        <v>1</v>
      </c>
      <c r="GF562">
        <v>1782949007</v>
      </c>
      <c r="GG562">
        <v>2</v>
      </c>
      <c r="GH562">
        <v>1</v>
      </c>
      <c r="GI562">
        <v>2</v>
      </c>
      <c r="GJ562">
        <v>0</v>
      </c>
      <c r="GK562">
        <v>0</v>
      </c>
      <c r="GL562">
        <f t="shared" si="469"/>
        <v>0</v>
      </c>
      <c r="GM562">
        <f t="shared" si="470"/>
        <v>0</v>
      </c>
      <c r="GN562">
        <f t="shared" si="471"/>
        <v>0</v>
      </c>
      <c r="GO562">
        <f t="shared" si="472"/>
        <v>0</v>
      </c>
      <c r="GP562">
        <f t="shared" si="473"/>
        <v>0</v>
      </c>
      <c r="GR562">
        <v>0</v>
      </c>
      <c r="GS562">
        <v>3</v>
      </c>
      <c r="GT562">
        <v>0</v>
      </c>
      <c r="GU562" t="s">
        <v>3</v>
      </c>
      <c r="GV562">
        <f t="shared" si="477"/>
        <v>0</v>
      </c>
      <c r="GW562">
        <v>1015.2</v>
      </c>
      <c r="GX562">
        <f t="shared" si="475"/>
        <v>0</v>
      </c>
      <c r="HA562">
        <v>0</v>
      </c>
      <c r="HB562">
        <v>0</v>
      </c>
      <c r="HC562">
        <f t="shared" si="476"/>
        <v>0</v>
      </c>
      <c r="HE562" t="s">
        <v>3</v>
      </c>
      <c r="HF562" t="s">
        <v>3</v>
      </c>
      <c r="HM562" t="s">
        <v>3</v>
      </c>
      <c r="HN562" t="s">
        <v>3</v>
      </c>
      <c r="HO562" t="s">
        <v>3</v>
      </c>
      <c r="HP562" t="s">
        <v>3</v>
      </c>
      <c r="HQ562" t="s">
        <v>3</v>
      </c>
      <c r="IK562">
        <v>0</v>
      </c>
    </row>
    <row r="563" spans="1:255" x14ac:dyDescent="0.2">
      <c r="A563" s="2">
        <v>18</v>
      </c>
      <c r="B563" s="2">
        <v>1</v>
      </c>
      <c r="C563" s="2">
        <v>483</v>
      </c>
      <c r="D563" s="2"/>
      <c r="E563" s="2" t="s">
        <v>345</v>
      </c>
      <c r="F563" s="2" t="s">
        <v>346</v>
      </c>
      <c r="G563" s="2" t="s">
        <v>347</v>
      </c>
      <c r="H563" s="2" t="s">
        <v>78</v>
      </c>
      <c r="I563" s="2">
        <f>I561*J563</f>
        <v>0</v>
      </c>
      <c r="J563" s="2">
        <v>1.4E-2</v>
      </c>
      <c r="K563" s="2">
        <v>1.4E-2</v>
      </c>
      <c r="L563" s="2">
        <v>4.8999999999999998E-4</v>
      </c>
      <c r="M563" s="2">
        <v>0</v>
      </c>
      <c r="N563" s="2">
        <f t="shared" si="439"/>
        <v>5.0000000000000001E-4</v>
      </c>
      <c r="O563" s="2">
        <f t="shared" si="440"/>
        <v>0</v>
      </c>
      <c r="P563" s="2">
        <f t="shared" si="441"/>
        <v>0</v>
      </c>
      <c r="Q563" s="2">
        <f t="shared" si="442"/>
        <v>0</v>
      </c>
      <c r="R563" s="2">
        <f t="shared" si="443"/>
        <v>0</v>
      </c>
      <c r="S563" s="2">
        <f t="shared" si="444"/>
        <v>0</v>
      </c>
      <c r="T563" s="2">
        <f t="shared" si="445"/>
        <v>0</v>
      </c>
      <c r="U563" s="2">
        <f t="shared" si="446"/>
        <v>0</v>
      </c>
      <c r="V563" s="2">
        <f t="shared" si="447"/>
        <v>0</v>
      </c>
      <c r="W563" s="2">
        <f t="shared" si="448"/>
        <v>0</v>
      </c>
      <c r="X563" s="2">
        <f t="shared" si="449"/>
        <v>0</v>
      </c>
      <c r="Y563" s="2">
        <f t="shared" si="450"/>
        <v>0</v>
      </c>
      <c r="Z563" s="2"/>
      <c r="AA563" s="2">
        <v>69726971</v>
      </c>
      <c r="AB563" s="2">
        <f t="shared" si="451"/>
        <v>24700</v>
      </c>
      <c r="AC563" s="2">
        <f t="shared" ref="AC563:AD568" si="482">ROUND((ES563),2)</f>
        <v>24700</v>
      </c>
      <c r="AD563" s="2">
        <f t="shared" si="482"/>
        <v>0</v>
      </c>
      <c r="AE563" s="2">
        <f t="shared" si="480"/>
        <v>0</v>
      </c>
      <c r="AF563" s="2">
        <f t="shared" si="478"/>
        <v>0</v>
      </c>
      <c r="AG563" s="2">
        <f t="shared" si="455"/>
        <v>0</v>
      </c>
      <c r="AH563" s="2">
        <f t="shared" si="479"/>
        <v>0</v>
      </c>
      <c r="AI563" s="2">
        <f t="shared" si="481"/>
        <v>0</v>
      </c>
      <c r="AJ563" s="2">
        <f t="shared" si="458"/>
        <v>0</v>
      </c>
      <c r="AK563" s="2">
        <v>24700</v>
      </c>
      <c r="AL563" s="2">
        <v>24700</v>
      </c>
      <c r="AM563" s="2">
        <v>0</v>
      </c>
      <c r="AN563" s="2">
        <v>0</v>
      </c>
      <c r="AO563" s="2">
        <v>0</v>
      </c>
      <c r="AP563" s="2">
        <v>0</v>
      </c>
      <c r="AQ563" s="2">
        <v>0</v>
      </c>
      <c r="AR563" s="2">
        <v>0</v>
      </c>
      <c r="AS563" s="2">
        <v>0</v>
      </c>
      <c r="AT563" s="2">
        <v>0</v>
      </c>
      <c r="AU563" s="2">
        <v>0</v>
      </c>
      <c r="AV563" s="2">
        <v>1</v>
      </c>
      <c r="AW563" s="2">
        <v>1</v>
      </c>
      <c r="AX563" s="2"/>
      <c r="AY563" s="2"/>
      <c r="AZ563" s="2">
        <v>1</v>
      </c>
      <c r="BA563" s="2">
        <v>1</v>
      </c>
      <c r="BB563" s="2">
        <v>1</v>
      </c>
      <c r="BC563" s="2">
        <v>1</v>
      </c>
      <c r="BD563" s="2" t="s">
        <v>3</v>
      </c>
      <c r="BE563" s="2" t="s">
        <v>3</v>
      </c>
      <c r="BF563" s="2" t="s">
        <v>3</v>
      </c>
      <c r="BG563" s="2" t="s">
        <v>3</v>
      </c>
      <c r="BH563" s="2">
        <v>3</v>
      </c>
      <c r="BI563" s="2">
        <v>0</v>
      </c>
      <c r="BJ563" s="2" t="s">
        <v>348</v>
      </c>
      <c r="BK563" s="2"/>
      <c r="BL563" s="2"/>
      <c r="BM563" s="2">
        <v>3113</v>
      </c>
      <c r="BN563" s="2">
        <v>0</v>
      </c>
      <c r="BO563" s="2" t="s">
        <v>3</v>
      </c>
      <c r="BP563" s="2">
        <v>0</v>
      </c>
      <c r="BQ563" s="2">
        <v>0</v>
      </c>
      <c r="BR563" s="2">
        <v>0</v>
      </c>
      <c r="BS563" s="2">
        <v>1</v>
      </c>
      <c r="BT563" s="2">
        <v>1</v>
      </c>
      <c r="BU563" s="2">
        <v>1</v>
      </c>
      <c r="BV563" s="2">
        <v>1</v>
      </c>
      <c r="BW563" s="2">
        <v>1</v>
      </c>
      <c r="BX563" s="2">
        <v>1</v>
      </c>
      <c r="BY563" s="2" t="s">
        <v>3</v>
      </c>
      <c r="BZ563" s="2">
        <v>0</v>
      </c>
      <c r="CA563" s="2">
        <v>0</v>
      </c>
      <c r="CB563" s="2" t="s">
        <v>3</v>
      </c>
      <c r="CC563" s="2"/>
      <c r="CD563" s="2"/>
      <c r="CE563" s="2">
        <v>0</v>
      </c>
      <c r="CF563" s="2">
        <v>0</v>
      </c>
      <c r="CG563" s="2">
        <v>0</v>
      </c>
      <c r="CH563" s="2">
        <v>49</v>
      </c>
      <c r="CI563" s="2">
        <v>1</v>
      </c>
      <c r="CJ563" s="2">
        <v>0</v>
      </c>
      <c r="CK563" s="2">
        <v>0</v>
      </c>
      <c r="CL563" s="2">
        <v>0</v>
      </c>
      <c r="CM563" s="2">
        <v>0</v>
      </c>
      <c r="CN563" s="2" t="s">
        <v>3</v>
      </c>
      <c r="CO563" s="2">
        <v>0</v>
      </c>
      <c r="CP563" s="2">
        <f t="shared" si="459"/>
        <v>0</v>
      </c>
      <c r="CQ563" s="2">
        <f t="shared" si="460"/>
        <v>24700</v>
      </c>
      <c r="CR563" s="2">
        <f t="shared" si="461"/>
        <v>0</v>
      </c>
      <c r="CS563" s="2">
        <f t="shared" si="462"/>
        <v>0</v>
      </c>
      <c r="CT563" s="2">
        <f t="shared" si="463"/>
        <v>0</v>
      </c>
      <c r="CU563" s="2">
        <f t="shared" si="464"/>
        <v>0</v>
      </c>
      <c r="CV563" s="2">
        <f t="shared" si="465"/>
        <v>0</v>
      </c>
      <c r="CW563" s="2">
        <f t="shared" si="466"/>
        <v>0</v>
      </c>
      <c r="CX563" s="2">
        <f t="shared" si="467"/>
        <v>0</v>
      </c>
      <c r="CY563" s="2">
        <f>0</f>
        <v>0</v>
      </c>
      <c r="CZ563" s="2">
        <f>0</f>
        <v>0</v>
      </c>
      <c r="DA563" s="2"/>
      <c r="DB563" s="2"/>
      <c r="DC563" s="2" t="s">
        <v>3</v>
      </c>
      <c r="DD563" s="2" t="s">
        <v>3</v>
      </c>
      <c r="DE563" s="2" t="s">
        <v>3</v>
      </c>
      <c r="DF563" s="2" t="s">
        <v>3</v>
      </c>
      <c r="DG563" s="2" t="s">
        <v>3</v>
      </c>
      <c r="DH563" s="2" t="s">
        <v>3</v>
      </c>
      <c r="DI563" s="2" t="s">
        <v>3</v>
      </c>
      <c r="DJ563" s="2" t="s">
        <v>3</v>
      </c>
      <c r="DK563" s="2" t="s">
        <v>3</v>
      </c>
      <c r="DL563" s="2" t="s">
        <v>3</v>
      </c>
      <c r="DM563" s="2" t="s">
        <v>3</v>
      </c>
      <c r="DN563" s="2">
        <v>0</v>
      </c>
      <c r="DO563" s="2">
        <v>0</v>
      </c>
      <c r="DP563" s="2">
        <v>1</v>
      </c>
      <c r="DQ563" s="2">
        <v>1</v>
      </c>
      <c r="DR563" s="2"/>
      <c r="DS563" s="2"/>
      <c r="DT563" s="2"/>
      <c r="DU563" s="2">
        <v>1009</v>
      </c>
      <c r="DV563" s="2" t="s">
        <v>78</v>
      </c>
      <c r="DW563" s="2" t="s">
        <v>78</v>
      </c>
      <c r="DX563" s="2">
        <v>1000</v>
      </c>
      <c r="DY563" s="2"/>
      <c r="DZ563" s="2" t="s">
        <v>3</v>
      </c>
      <c r="EA563" s="2" t="s">
        <v>3</v>
      </c>
      <c r="EB563" s="2" t="s">
        <v>3</v>
      </c>
      <c r="EC563" s="2" t="s">
        <v>3</v>
      </c>
      <c r="ED563" s="2"/>
      <c r="EE563" s="2">
        <v>0</v>
      </c>
      <c r="EF563" s="2">
        <v>0</v>
      </c>
      <c r="EG563" s="2" t="s">
        <v>3</v>
      </c>
      <c r="EH563" s="2">
        <v>0</v>
      </c>
      <c r="EI563" s="2" t="s">
        <v>3</v>
      </c>
      <c r="EJ563" s="2">
        <v>0</v>
      </c>
      <c r="EK563" s="2">
        <v>3113</v>
      </c>
      <c r="EL563" s="2" t="s">
        <v>3</v>
      </c>
      <c r="EM563" s="2" t="s">
        <v>3</v>
      </c>
      <c r="EN563" s="2"/>
      <c r="EO563" s="2" t="s">
        <v>3</v>
      </c>
      <c r="EP563" s="2"/>
      <c r="EQ563" s="2">
        <v>0</v>
      </c>
      <c r="ER563" s="2">
        <v>24700</v>
      </c>
      <c r="ES563" s="2">
        <v>24700</v>
      </c>
      <c r="ET563" s="2">
        <v>0</v>
      </c>
      <c r="EU563" s="2">
        <v>0</v>
      </c>
      <c r="EV563" s="2">
        <v>0</v>
      </c>
      <c r="EW563" s="2">
        <v>0</v>
      </c>
      <c r="EX563" s="2">
        <v>0</v>
      </c>
      <c r="EY563" s="2"/>
      <c r="EZ563" s="2"/>
      <c r="FA563" s="2"/>
      <c r="FB563" s="2"/>
      <c r="FC563" s="2"/>
      <c r="FD563" s="2"/>
      <c r="FE563" s="2"/>
      <c r="FF563" s="2"/>
      <c r="FG563" s="2"/>
      <c r="FH563" s="2"/>
      <c r="FI563" s="2"/>
      <c r="FJ563" s="2"/>
      <c r="FK563" s="2"/>
      <c r="FL563" s="2"/>
      <c r="FM563" s="2"/>
      <c r="FN563" s="2"/>
      <c r="FO563" s="2"/>
      <c r="FP563" s="2"/>
      <c r="FQ563" s="2">
        <v>0</v>
      </c>
      <c r="FR563" s="2">
        <f t="shared" si="468"/>
        <v>0</v>
      </c>
      <c r="FS563" s="2">
        <v>0</v>
      </c>
      <c r="FT563" s="2"/>
      <c r="FU563" s="2"/>
      <c r="FV563" s="2"/>
      <c r="FW563" s="2"/>
      <c r="FX563" s="2">
        <v>0</v>
      </c>
      <c r="FY563" s="2">
        <v>0</v>
      </c>
      <c r="FZ563" s="2"/>
      <c r="GA563" s="2" t="s">
        <v>3</v>
      </c>
      <c r="GB563" s="2"/>
      <c r="GC563" s="2"/>
      <c r="GD563" s="2">
        <v>1</v>
      </c>
      <c r="GE563" s="2"/>
      <c r="GF563" s="2">
        <v>1012753382</v>
      </c>
      <c r="GG563" s="2">
        <v>2</v>
      </c>
      <c r="GH563" s="2">
        <v>1</v>
      </c>
      <c r="GI563" s="2">
        <v>-2</v>
      </c>
      <c r="GJ563" s="2">
        <v>0</v>
      </c>
      <c r="GK563" s="2">
        <v>0</v>
      </c>
      <c r="GL563" s="2">
        <f t="shared" si="469"/>
        <v>0</v>
      </c>
      <c r="GM563" s="2">
        <f t="shared" si="470"/>
        <v>0</v>
      </c>
      <c r="GN563" s="2">
        <f t="shared" si="471"/>
        <v>0</v>
      </c>
      <c r="GO563" s="2">
        <f t="shared" si="472"/>
        <v>0</v>
      </c>
      <c r="GP563" s="2">
        <f t="shared" si="473"/>
        <v>0</v>
      </c>
      <c r="GQ563" s="2"/>
      <c r="GR563" s="2">
        <v>0</v>
      </c>
      <c r="GS563" s="2">
        <v>3</v>
      </c>
      <c r="GT563" s="2">
        <v>0</v>
      </c>
      <c r="GU563" s="2" t="s">
        <v>3</v>
      </c>
      <c r="GV563" s="2">
        <f t="shared" si="477"/>
        <v>0</v>
      </c>
      <c r="GW563" s="2">
        <v>1</v>
      </c>
      <c r="GX563" s="2">
        <f t="shared" si="475"/>
        <v>0</v>
      </c>
      <c r="GY563" s="2"/>
      <c r="GZ563" s="2"/>
      <c r="HA563" s="2">
        <v>0</v>
      </c>
      <c r="HB563" s="2">
        <v>0</v>
      </c>
      <c r="HC563" s="2">
        <f t="shared" si="476"/>
        <v>0</v>
      </c>
      <c r="HD563" s="2"/>
      <c r="HE563" s="2" t="s">
        <v>3</v>
      </c>
      <c r="HF563" s="2" t="s">
        <v>3</v>
      </c>
      <c r="HG563" s="2"/>
      <c r="HH563" s="2"/>
      <c r="HI563" s="2"/>
      <c r="HJ563" s="2"/>
      <c r="HK563" s="2"/>
      <c r="HL563" s="2"/>
      <c r="HM563" s="2" t="s">
        <v>3</v>
      </c>
      <c r="HN563" s="2" t="s">
        <v>3</v>
      </c>
      <c r="HO563" s="2" t="s">
        <v>3</v>
      </c>
      <c r="HP563" s="2" t="s">
        <v>3</v>
      </c>
      <c r="HQ563" s="2" t="s">
        <v>3</v>
      </c>
      <c r="HR563" s="2"/>
      <c r="HS563" s="2"/>
      <c r="HT563" s="2"/>
      <c r="HU563" s="2"/>
      <c r="HV563" s="2"/>
      <c r="HW563" s="2"/>
      <c r="HX563" s="2"/>
      <c r="HY563" s="2"/>
      <c r="HZ563" s="2"/>
      <c r="IA563" s="2"/>
      <c r="IB563" s="2"/>
      <c r="IC563" s="2"/>
      <c r="ID563" s="2"/>
      <c r="IE563" s="2"/>
      <c r="IF563" s="2"/>
      <c r="IG563" s="2"/>
      <c r="IH563" s="2"/>
      <c r="II563" s="2"/>
      <c r="IJ563" s="2"/>
      <c r="IK563" s="2">
        <v>0</v>
      </c>
      <c r="IL563" s="2"/>
      <c r="IM563" s="2"/>
      <c r="IN563" s="2"/>
      <c r="IO563" s="2"/>
      <c r="IP563" s="2"/>
      <c r="IQ563" s="2"/>
      <c r="IR563" s="2"/>
      <c r="IS563" s="2"/>
      <c r="IT563" s="2"/>
      <c r="IU563" s="2"/>
    </row>
    <row r="564" spans="1:255" x14ac:dyDescent="0.2">
      <c r="A564">
        <v>18</v>
      </c>
      <c r="B564">
        <v>1</v>
      </c>
      <c r="C564">
        <v>490</v>
      </c>
      <c r="E564" t="s">
        <v>345</v>
      </c>
      <c r="F564" t="s">
        <v>346</v>
      </c>
      <c r="G564" t="s">
        <v>347</v>
      </c>
      <c r="H564" t="s">
        <v>78</v>
      </c>
      <c r="I564">
        <f>I562*J564</f>
        <v>0</v>
      </c>
      <c r="J564">
        <v>1.4E-2</v>
      </c>
      <c r="K564">
        <v>1.4E-2</v>
      </c>
      <c r="L564">
        <v>4.8999999999999998E-4</v>
      </c>
      <c r="M564">
        <v>0</v>
      </c>
      <c r="N564">
        <f t="shared" si="439"/>
        <v>5.0000000000000001E-4</v>
      </c>
      <c r="O564">
        <f t="shared" si="440"/>
        <v>0</v>
      </c>
      <c r="P564">
        <f t="shared" si="441"/>
        <v>0</v>
      </c>
      <c r="Q564">
        <f t="shared" si="442"/>
        <v>0</v>
      </c>
      <c r="R564">
        <f t="shared" si="443"/>
        <v>0</v>
      </c>
      <c r="S564">
        <f t="shared" si="444"/>
        <v>0</v>
      </c>
      <c r="T564">
        <f t="shared" si="445"/>
        <v>0</v>
      </c>
      <c r="U564">
        <f t="shared" si="446"/>
        <v>0</v>
      </c>
      <c r="V564">
        <f t="shared" si="447"/>
        <v>0</v>
      </c>
      <c r="W564">
        <f t="shared" si="448"/>
        <v>0</v>
      </c>
      <c r="X564">
        <f t="shared" si="449"/>
        <v>0</v>
      </c>
      <c r="Y564">
        <f t="shared" si="450"/>
        <v>0</v>
      </c>
      <c r="AA564">
        <v>69726884</v>
      </c>
      <c r="AB564">
        <f t="shared" si="451"/>
        <v>5391.1</v>
      </c>
      <c r="AC564">
        <f t="shared" si="482"/>
        <v>5391.1</v>
      </c>
      <c r="AD564">
        <f t="shared" si="482"/>
        <v>0</v>
      </c>
      <c r="AE564">
        <f t="shared" si="480"/>
        <v>0</v>
      </c>
      <c r="AF564">
        <f t="shared" si="478"/>
        <v>0</v>
      </c>
      <c r="AG564">
        <f t="shared" si="455"/>
        <v>0</v>
      </c>
      <c r="AH564">
        <f t="shared" si="479"/>
        <v>0</v>
      </c>
      <c r="AI564">
        <f t="shared" si="481"/>
        <v>0</v>
      </c>
      <c r="AJ564">
        <f t="shared" si="458"/>
        <v>0</v>
      </c>
      <c r="AK564">
        <v>5391.0999999999995</v>
      </c>
      <c r="AL564">
        <v>5391.0999999999995</v>
      </c>
      <c r="AM564">
        <v>0</v>
      </c>
      <c r="AN564">
        <v>0</v>
      </c>
      <c r="AO564">
        <v>0</v>
      </c>
      <c r="AP564">
        <v>0</v>
      </c>
      <c r="AQ564">
        <v>0</v>
      </c>
      <c r="AR564">
        <v>0</v>
      </c>
      <c r="AS564">
        <v>0</v>
      </c>
      <c r="AT564">
        <v>0</v>
      </c>
      <c r="AU564">
        <v>0</v>
      </c>
      <c r="AV564">
        <v>1</v>
      </c>
      <c r="AW564">
        <v>1</v>
      </c>
      <c r="AZ564">
        <v>1</v>
      </c>
      <c r="BA564">
        <v>1</v>
      </c>
      <c r="BB564">
        <v>1</v>
      </c>
      <c r="BC564">
        <v>7.56</v>
      </c>
      <c r="BD564" t="s">
        <v>3</v>
      </c>
      <c r="BE564" t="s">
        <v>3</v>
      </c>
      <c r="BF564" t="s">
        <v>3</v>
      </c>
      <c r="BG564" t="s">
        <v>3</v>
      </c>
      <c r="BH564">
        <v>3</v>
      </c>
      <c r="BI564">
        <v>0</v>
      </c>
      <c r="BJ564" t="s">
        <v>348</v>
      </c>
      <c r="BM564">
        <v>3113</v>
      </c>
      <c r="BN564">
        <v>0</v>
      </c>
      <c r="BO564" t="s">
        <v>3</v>
      </c>
      <c r="BP564">
        <v>0</v>
      </c>
      <c r="BQ564">
        <v>0</v>
      </c>
      <c r="BR564">
        <v>0</v>
      </c>
      <c r="BS564">
        <v>1</v>
      </c>
      <c r="BT564">
        <v>1</v>
      </c>
      <c r="BU564">
        <v>1</v>
      </c>
      <c r="BV564">
        <v>1</v>
      </c>
      <c r="BW564">
        <v>1</v>
      </c>
      <c r="BX564">
        <v>1</v>
      </c>
      <c r="BY564" t="s">
        <v>3</v>
      </c>
      <c r="BZ564">
        <v>0</v>
      </c>
      <c r="CA564">
        <v>0</v>
      </c>
      <c r="CB564" t="s">
        <v>3</v>
      </c>
      <c r="CE564">
        <v>0</v>
      </c>
      <c r="CF564">
        <v>0</v>
      </c>
      <c r="CG564">
        <v>0</v>
      </c>
      <c r="CH564">
        <v>49</v>
      </c>
      <c r="CI564">
        <v>1</v>
      </c>
      <c r="CJ564">
        <v>0</v>
      </c>
      <c r="CK564">
        <v>0</v>
      </c>
      <c r="CL564">
        <v>0</v>
      </c>
      <c r="CM564">
        <v>0</v>
      </c>
      <c r="CN564" t="s">
        <v>3</v>
      </c>
      <c r="CO564">
        <v>0</v>
      </c>
      <c r="CP564">
        <f t="shared" si="459"/>
        <v>0</v>
      </c>
      <c r="CQ564">
        <f t="shared" si="460"/>
        <v>40756.716</v>
      </c>
      <c r="CR564">
        <f t="shared" si="461"/>
        <v>0</v>
      </c>
      <c r="CS564">
        <f t="shared" si="462"/>
        <v>0</v>
      </c>
      <c r="CT564">
        <f t="shared" si="463"/>
        <v>0</v>
      </c>
      <c r="CU564">
        <f t="shared" si="464"/>
        <v>0</v>
      </c>
      <c r="CV564">
        <f t="shared" si="465"/>
        <v>0</v>
      </c>
      <c r="CW564">
        <f t="shared" si="466"/>
        <v>0</v>
      </c>
      <c r="CX564">
        <f t="shared" si="467"/>
        <v>0</v>
      </c>
      <c r="CY564">
        <f>(S564+R564)*(BZ564/100)</f>
        <v>0</v>
      </c>
      <c r="CZ564">
        <f>(S564+R564)*(CA564/100)</f>
        <v>0</v>
      </c>
      <c r="DC564" t="s">
        <v>3</v>
      </c>
      <c r="DD564" t="s">
        <v>3</v>
      </c>
      <c r="DE564" t="s">
        <v>3</v>
      </c>
      <c r="DF564" t="s">
        <v>3</v>
      </c>
      <c r="DG564" t="s">
        <v>3</v>
      </c>
      <c r="DH564" t="s">
        <v>3</v>
      </c>
      <c r="DI564" t="s">
        <v>3</v>
      </c>
      <c r="DJ564" t="s">
        <v>3</v>
      </c>
      <c r="DK564" t="s">
        <v>3</v>
      </c>
      <c r="DL564" t="s">
        <v>3</v>
      </c>
      <c r="DM564" t="s">
        <v>3</v>
      </c>
      <c r="DN564">
        <v>0</v>
      </c>
      <c r="DO564">
        <v>0</v>
      </c>
      <c r="DP564">
        <v>1</v>
      </c>
      <c r="DQ564">
        <v>1</v>
      </c>
      <c r="DU564">
        <v>1009</v>
      </c>
      <c r="DV564" t="s">
        <v>78</v>
      </c>
      <c r="DW564" t="s">
        <v>78</v>
      </c>
      <c r="DX564">
        <v>1000</v>
      </c>
      <c r="DZ564" t="s">
        <v>3</v>
      </c>
      <c r="EA564" t="s">
        <v>3</v>
      </c>
      <c r="EB564" t="s">
        <v>3</v>
      </c>
      <c r="EC564" t="s">
        <v>3</v>
      </c>
      <c r="EE564">
        <v>0</v>
      </c>
      <c r="EF564">
        <v>0</v>
      </c>
      <c r="EG564" t="s">
        <v>3</v>
      </c>
      <c r="EH564">
        <v>0</v>
      </c>
      <c r="EI564" t="s">
        <v>3</v>
      </c>
      <c r="EJ564">
        <v>0</v>
      </c>
      <c r="EK564">
        <v>3113</v>
      </c>
      <c r="EL564" t="s">
        <v>3</v>
      </c>
      <c r="EM564" t="s">
        <v>3</v>
      </c>
      <c r="EO564" t="s">
        <v>3</v>
      </c>
      <c r="EQ564">
        <v>0</v>
      </c>
      <c r="ER564">
        <v>38983</v>
      </c>
      <c r="ES564">
        <v>5391.0999999999995</v>
      </c>
      <c r="ET564">
        <v>0</v>
      </c>
      <c r="EU564">
        <v>0</v>
      </c>
      <c r="EV564">
        <v>0</v>
      </c>
      <c r="EW564">
        <v>0</v>
      </c>
      <c r="EX564">
        <v>0</v>
      </c>
      <c r="EZ564">
        <v>5</v>
      </c>
      <c r="FC564">
        <v>0</v>
      </c>
      <c r="FD564">
        <v>18</v>
      </c>
      <c r="FF564">
        <v>38983</v>
      </c>
      <c r="FQ564">
        <v>0</v>
      </c>
      <c r="FR564">
        <f t="shared" si="468"/>
        <v>0</v>
      </c>
      <c r="FS564">
        <v>0</v>
      </c>
      <c r="FX564">
        <v>0</v>
      </c>
      <c r="FY564">
        <v>0</v>
      </c>
      <c r="GA564" t="s">
        <v>349</v>
      </c>
      <c r="GD564">
        <v>1</v>
      </c>
      <c r="GF564">
        <v>1012753382</v>
      </c>
      <c r="GG564">
        <v>2</v>
      </c>
      <c r="GH564">
        <v>3</v>
      </c>
      <c r="GI564">
        <v>5</v>
      </c>
      <c r="GJ564">
        <v>0</v>
      </c>
      <c r="GK564">
        <v>0</v>
      </c>
      <c r="GL564">
        <f t="shared" si="469"/>
        <v>0</v>
      </c>
      <c r="GM564">
        <f t="shared" si="470"/>
        <v>0</v>
      </c>
      <c r="GN564">
        <f t="shared" si="471"/>
        <v>0</v>
      </c>
      <c r="GO564">
        <f t="shared" si="472"/>
        <v>0</v>
      </c>
      <c r="GP564">
        <f t="shared" si="473"/>
        <v>0</v>
      </c>
      <c r="GR564">
        <v>1</v>
      </c>
      <c r="GS564">
        <v>1</v>
      </c>
      <c r="GT564">
        <v>0</v>
      </c>
      <c r="GU564" t="s">
        <v>3</v>
      </c>
      <c r="GV564">
        <f t="shared" si="477"/>
        <v>0</v>
      </c>
      <c r="GW564">
        <v>1</v>
      </c>
      <c r="GX564">
        <f t="shared" si="475"/>
        <v>0</v>
      </c>
      <c r="HA564">
        <v>0</v>
      </c>
      <c r="HB564">
        <v>0</v>
      </c>
      <c r="HC564">
        <f t="shared" si="476"/>
        <v>0</v>
      </c>
      <c r="HE564" t="s">
        <v>35</v>
      </c>
      <c r="HF564" t="s">
        <v>36</v>
      </c>
      <c r="HM564" t="s">
        <v>3</v>
      </c>
      <c r="HN564" t="s">
        <v>3</v>
      </c>
      <c r="HO564" t="s">
        <v>3</v>
      </c>
      <c r="HP564" t="s">
        <v>3</v>
      </c>
      <c r="HQ564" t="s">
        <v>3</v>
      </c>
      <c r="IK564">
        <v>0</v>
      </c>
    </row>
    <row r="565" spans="1:255" x14ac:dyDescent="0.2">
      <c r="A565" s="2">
        <v>18</v>
      </c>
      <c r="B565" s="2">
        <v>1</v>
      </c>
      <c r="C565" s="2">
        <v>484</v>
      </c>
      <c r="D565" s="2"/>
      <c r="E565" s="2" t="s">
        <v>350</v>
      </c>
      <c r="F565" s="2" t="s">
        <v>351</v>
      </c>
      <c r="G565" s="2" t="s">
        <v>352</v>
      </c>
      <c r="H565" s="2" t="s">
        <v>78</v>
      </c>
      <c r="I565" s="2">
        <f>I561*J565</f>
        <v>0</v>
      </c>
      <c r="J565" s="2">
        <v>0.45</v>
      </c>
      <c r="K565" s="2">
        <v>0.45</v>
      </c>
      <c r="L565" s="2">
        <v>1.575E-2</v>
      </c>
      <c r="M565" s="2">
        <v>0</v>
      </c>
      <c r="N565" s="2">
        <f t="shared" si="439"/>
        <v>1.5800000000000002E-2</v>
      </c>
      <c r="O565" s="2">
        <f t="shared" si="440"/>
        <v>0</v>
      </c>
      <c r="P565" s="2">
        <f t="shared" si="441"/>
        <v>0</v>
      </c>
      <c r="Q565" s="2">
        <f t="shared" si="442"/>
        <v>0</v>
      </c>
      <c r="R565" s="2">
        <f t="shared" si="443"/>
        <v>0</v>
      </c>
      <c r="S565" s="2">
        <f t="shared" si="444"/>
        <v>0</v>
      </c>
      <c r="T565" s="2">
        <f t="shared" si="445"/>
        <v>0</v>
      </c>
      <c r="U565" s="2">
        <f t="shared" si="446"/>
        <v>0</v>
      </c>
      <c r="V565" s="2">
        <f t="shared" si="447"/>
        <v>0</v>
      </c>
      <c r="W565" s="2">
        <f t="shared" si="448"/>
        <v>0</v>
      </c>
      <c r="X565" s="2">
        <f t="shared" si="449"/>
        <v>0</v>
      </c>
      <c r="Y565" s="2">
        <f t="shared" si="450"/>
        <v>0</v>
      </c>
      <c r="Z565" s="2"/>
      <c r="AA565" s="2">
        <v>69726971</v>
      </c>
      <c r="AB565" s="2">
        <f t="shared" si="451"/>
        <v>25600</v>
      </c>
      <c r="AC565" s="2">
        <f t="shared" si="482"/>
        <v>25600</v>
      </c>
      <c r="AD565" s="2">
        <f t="shared" si="482"/>
        <v>0</v>
      </c>
      <c r="AE565" s="2">
        <f t="shared" si="480"/>
        <v>0</v>
      </c>
      <c r="AF565" s="2">
        <f t="shared" si="478"/>
        <v>0</v>
      </c>
      <c r="AG565" s="2">
        <f t="shared" si="455"/>
        <v>0</v>
      </c>
      <c r="AH565" s="2">
        <f t="shared" si="479"/>
        <v>0</v>
      </c>
      <c r="AI565" s="2">
        <f t="shared" si="481"/>
        <v>0</v>
      </c>
      <c r="AJ565" s="2">
        <f t="shared" si="458"/>
        <v>0</v>
      </c>
      <c r="AK565" s="2">
        <v>25600</v>
      </c>
      <c r="AL565" s="2">
        <v>25600</v>
      </c>
      <c r="AM565" s="2">
        <v>0</v>
      </c>
      <c r="AN565" s="2">
        <v>0</v>
      </c>
      <c r="AO565" s="2">
        <v>0</v>
      </c>
      <c r="AP565" s="2">
        <v>0</v>
      </c>
      <c r="AQ565" s="2">
        <v>0</v>
      </c>
      <c r="AR565" s="2">
        <v>0</v>
      </c>
      <c r="AS565" s="2">
        <v>0</v>
      </c>
      <c r="AT565" s="2">
        <v>0</v>
      </c>
      <c r="AU565" s="2">
        <v>0</v>
      </c>
      <c r="AV565" s="2">
        <v>1</v>
      </c>
      <c r="AW565" s="2">
        <v>1</v>
      </c>
      <c r="AX565" s="2"/>
      <c r="AY565" s="2"/>
      <c r="AZ565" s="2">
        <v>1</v>
      </c>
      <c r="BA565" s="2">
        <v>1</v>
      </c>
      <c r="BB565" s="2">
        <v>1</v>
      </c>
      <c r="BC565" s="2">
        <v>1</v>
      </c>
      <c r="BD565" s="2" t="s">
        <v>3</v>
      </c>
      <c r="BE565" s="2" t="s">
        <v>3</v>
      </c>
      <c r="BF565" s="2" t="s">
        <v>3</v>
      </c>
      <c r="BG565" s="2" t="s">
        <v>3</v>
      </c>
      <c r="BH565" s="2">
        <v>3</v>
      </c>
      <c r="BI565" s="2">
        <v>0</v>
      </c>
      <c r="BJ565" s="2" t="s">
        <v>353</v>
      </c>
      <c r="BK565" s="2"/>
      <c r="BL565" s="2"/>
      <c r="BM565" s="2">
        <v>3402</v>
      </c>
      <c r="BN565" s="2">
        <v>0</v>
      </c>
      <c r="BO565" s="2" t="s">
        <v>3</v>
      </c>
      <c r="BP565" s="2">
        <v>0</v>
      </c>
      <c r="BQ565" s="2">
        <v>0</v>
      </c>
      <c r="BR565" s="2">
        <v>0</v>
      </c>
      <c r="BS565" s="2">
        <v>1</v>
      </c>
      <c r="BT565" s="2">
        <v>1</v>
      </c>
      <c r="BU565" s="2">
        <v>1</v>
      </c>
      <c r="BV565" s="2">
        <v>1</v>
      </c>
      <c r="BW565" s="2">
        <v>1</v>
      </c>
      <c r="BX565" s="2">
        <v>1</v>
      </c>
      <c r="BY565" s="2" t="s">
        <v>3</v>
      </c>
      <c r="BZ565" s="2">
        <v>0</v>
      </c>
      <c r="CA565" s="2">
        <v>0</v>
      </c>
      <c r="CB565" s="2" t="s">
        <v>3</v>
      </c>
      <c r="CC565" s="2"/>
      <c r="CD565" s="2"/>
      <c r="CE565" s="2">
        <v>0</v>
      </c>
      <c r="CF565" s="2">
        <v>0</v>
      </c>
      <c r="CG565" s="2">
        <v>0</v>
      </c>
      <c r="CH565" s="2">
        <v>49</v>
      </c>
      <c r="CI565" s="2">
        <v>2</v>
      </c>
      <c r="CJ565" s="2">
        <v>0</v>
      </c>
      <c r="CK565" s="2">
        <v>0</v>
      </c>
      <c r="CL565" s="2">
        <v>0</v>
      </c>
      <c r="CM565" s="2">
        <v>0</v>
      </c>
      <c r="CN565" s="2" t="s">
        <v>3</v>
      </c>
      <c r="CO565" s="2">
        <v>0</v>
      </c>
      <c r="CP565" s="2">
        <f t="shared" si="459"/>
        <v>0</v>
      </c>
      <c r="CQ565" s="2">
        <f t="shared" si="460"/>
        <v>25600</v>
      </c>
      <c r="CR565" s="2">
        <f t="shared" si="461"/>
        <v>0</v>
      </c>
      <c r="CS565" s="2">
        <f t="shared" si="462"/>
        <v>0</v>
      </c>
      <c r="CT565" s="2">
        <f t="shared" si="463"/>
        <v>0</v>
      </c>
      <c r="CU565" s="2">
        <f t="shared" si="464"/>
        <v>0</v>
      </c>
      <c r="CV565" s="2">
        <f t="shared" si="465"/>
        <v>0</v>
      </c>
      <c r="CW565" s="2">
        <f t="shared" si="466"/>
        <v>0</v>
      </c>
      <c r="CX565" s="2">
        <f t="shared" si="467"/>
        <v>0</v>
      </c>
      <c r="CY565" s="2">
        <f>0</f>
        <v>0</v>
      </c>
      <c r="CZ565" s="2">
        <f>0</f>
        <v>0</v>
      </c>
      <c r="DA565" s="2"/>
      <c r="DB565" s="2"/>
      <c r="DC565" s="2" t="s">
        <v>3</v>
      </c>
      <c r="DD565" s="2" t="s">
        <v>3</v>
      </c>
      <c r="DE565" s="2" t="s">
        <v>3</v>
      </c>
      <c r="DF565" s="2" t="s">
        <v>3</v>
      </c>
      <c r="DG565" s="2" t="s">
        <v>3</v>
      </c>
      <c r="DH565" s="2" t="s">
        <v>3</v>
      </c>
      <c r="DI565" s="2" t="s">
        <v>3</v>
      </c>
      <c r="DJ565" s="2" t="s">
        <v>3</v>
      </c>
      <c r="DK565" s="2" t="s">
        <v>3</v>
      </c>
      <c r="DL565" s="2" t="s">
        <v>3</v>
      </c>
      <c r="DM565" s="2" t="s">
        <v>3</v>
      </c>
      <c r="DN565" s="2">
        <v>0</v>
      </c>
      <c r="DO565" s="2">
        <v>0</v>
      </c>
      <c r="DP565" s="2">
        <v>1</v>
      </c>
      <c r="DQ565" s="2">
        <v>1</v>
      </c>
      <c r="DR565" s="2"/>
      <c r="DS565" s="2"/>
      <c r="DT565" s="2"/>
      <c r="DU565" s="2">
        <v>1009</v>
      </c>
      <c r="DV565" s="2" t="s">
        <v>78</v>
      </c>
      <c r="DW565" s="2" t="s">
        <v>78</v>
      </c>
      <c r="DX565" s="2">
        <v>1000</v>
      </c>
      <c r="DY565" s="2"/>
      <c r="DZ565" s="2" t="s">
        <v>3</v>
      </c>
      <c r="EA565" s="2" t="s">
        <v>3</v>
      </c>
      <c r="EB565" s="2" t="s">
        <v>3</v>
      </c>
      <c r="EC565" s="2" t="s">
        <v>3</v>
      </c>
      <c r="ED565" s="2"/>
      <c r="EE565" s="2">
        <v>0</v>
      </c>
      <c r="EF565" s="2">
        <v>0</v>
      </c>
      <c r="EG565" s="2" t="s">
        <v>3</v>
      </c>
      <c r="EH565" s="2">
        <v>0</v>
      </c>
      <c r="EI565" s="2" t="s">
        <v>3</v>
      </c>
      <c r="EJ565" s="2">
        <v>0</v>
      </c>
      <c r="EK565" s="2">
        <v>3402</v>
      </c>
      <c r="EL565" s="2" t="s">
        <v>3</v>
      </c>
      <c r="EM565" s="2" t="s">
        <v>3</v>
      </c>
      <c r="EN565" s="2"/>
      <c r="EO565" s="2" t="s">
        <v>3</v>
      </c>
      <c r="EP565" s="2"/>
      <c r="EQ565" s="2">
        <v>0</v>
      </c>
      <c r="ER565" s="2">
        <v>25600</v>
      </c>
      <c r="ES565" s="2">
        <v>25600</v>
      </c>
      <c r="ET565" s="2">
        <v>0</v>
      </c>
      <c r="EU565" s="2">
        <v>0</v>
      </c>
      <c r="EV565" s="2">
        <v>0</v>
      </c>
      <c r="EW565" s="2">
        <v>0</v>
      </c>
      <c r="EX565" s="2">
        <v>0</v>
      </c>
      <c r="EY565" s="2"/>
      <c r="EZ565" s="2"/>
      <c r="FA565" s="2"/>
      <c r="FB565" s="2"/>
      <c r="FC565" s="2"/>
      <c r="FD565" s="2"/>
      <c r="FE565" s="2"/>
      <c r="FF565" s="2"/>
      <c r="FG565" s="2"/>
      <c r="FH565" s="2"/>
      <c r="FI565" s="2"/>
      <c r="FJ565" s="2"/>
      <c r="FK565" s="2"/>
      <c r="FL565" s="2"/>
      <c r="FM565" s="2"/>
      <c r="FN565" s="2"/>
      <c r="FO565" s="2"/>
      <c r="FP565" s="2"/>
      <c r="FQ565" s="2">
        <v>0</v>
      </c>
      <c r="FR565" s="2">
        <f t="shared" si="468"/>
        <v>0</v>
      </c>
      <c r="FS565" s="2">
        <v>0</v>
      </c>
      <c r="FT565" s="2"/>
      <c r="FU565" s="2"/>
      <c r="FV565" s="2"/>
      <c r="FW565" s="2"/>
      <c r="FX565" s="2">
        <v>0</v>
      </c>
      <c r="FY565" s="2">
        <v>0</v>
      </c>
      <c r="FZ565" s="2"/>
      <c r="GA565" s="2" t="s">
        <v>3</v>
      </c>
      <c r="GB565" s="2"/>
      <c r="GC565" s="2"/>
      <c r="GD565" s="2">
        <v>1</v>
      </c>
      <c r="GE565" s="2"/>
      <c r="GF565" s="2">
        <v>-1548626675</v>
      </c>
      <c r="GG565" s="2">
        <v>2</v>
      </c>
      <c r="GH565" s="2">
        <v>1</v>
      </c>
      <c r="GI565" s="2">
        <v>-2</v>
      </c>
      <c r="GJ565" s="2">
        <v>0</v>
      </c>
      <c r="GK565" s="2">
        <v>0</v>
      </c>
      <c r="GL565" s="2">
        <f t="shared" si="469"/>
        <v>0</v>
      </c>
      <c r="GM565" s="2">
        <f t="shared" si="470"/>
        <v>0</v>
      </c>
      <c r="GN565" s="2">
        <f t="shared" si="471"/>
        <v>0</v>
      </c>
      <c r="GO565" s="2">
        <f t="shared" si="472"/>
        <v>0</v>
      </c>
      <c r="GP565" s="2">
        <f t="shared" si="473"/>
        <v>0</v>
      </c>
      <c r="GQ565" s="2"/>
      <c r="GR565" s="2">
        <v>0</v>
      </c>
      <c r="GS565" s="2">
        <v>3</v>
      </c>
      <c r="GT565" s="2">
        <v>0</v>
      </c>
      <c r="GU565" s="2" t="s">
        <v>3</v>
      </c>
      <c r="GV565" s="2">
        <f t="shared" si="477"/>
        <v>0</v>
      </c>
      <c r="GW565" s="2">
        <v>1</v>
      </c>
      <c r="GX565" s="2">
        <f t="shared" si="475"/>
        <v>0</v>
      </c>
      <c r="GY565" s="2"/>
      <c r="GZ565" s="2"/>
      <c r="HA565" s="2">
        <v>0</v>
      </c>
      <c r="HB565" s="2">
        <v>0</v>
      </c>
      <c r="HC565" s="2">
        <f t="shared" si="476"/>
        <v>0</v>
      </c>
      <c r="HD565" s="2"/>
      <c r="HE565" s="2" t="s">
        <v>3</v>
      </c>
      <c r="HF565" s="2" t="s">
        <v>3</v>
      </c>
      <c r="HG565" s="2"/>
      <c r="HH565" s="2"/>
      <c r="HI565" s="2"/>
      <c r="HJ565" s="2"/>
      <c r="HK565" s="2"/>
      <c r="HL565" s="2"/>
      <c r="HM565" s="2" t="s">
        <v>3</v>
      </c>
      <c r="HN565" s="2" t="s">
        <v>3</v>
      </c>
      <c r="HO565" s="2" t="s">
        <v>3</v>
      </c>
      <c r="HP565" s="2" t="s">
        <v>3</v>
      </c>
      <c r="HQ565" s="2" t="s">
        <v>3</v>
      </c>
      <c r="HR565" s="2"/>
      <c r="HS565" s="2"/>
      <c r="HT565" s="2"/>
      <c r="HU565" s="2"/>
      <c r="HV565" s="2"/>
      <c r="HW565" s="2"/>
      <c r="HX565" s="2"/>
      <c r="HY565" s="2"/>
      <c r="HZ565" s="2"/>
      <c r="IA565" s="2"/>
      <c r="IB565" s="2"/>
      <c r="IC565" s="2"/>
      <c r="ID565" s="2"/>
      <c r="IE565" s="2"/>
      <c r="IF565" s="2"/>
      <c r="IG565" s="2"/>
      <c r="IH565" s="2"/>
      <c r="II565" s="2"/>
      <c r="IJ565" s="2"/>
      <c r="IK565" s="2">
        <v>0</v>
      </c>
      <c r="IL565" s="2"/>
      <c r="IM565" s="2"/>
      <c r="IN565" s="2"/>
      <c r="IO565" s="2"/>
      <c r="IP565" s="2"/>
      <c r="IQ565" s="2"/>
      <c r="IR565" s="2"/>
      <c r="IS565" s="2"/>
      <c r="IT565" s="2"/>
      <c r="IU565" s="2"/>
    </row>
    <row r="566" spans="1:255" x14ac:dyDescent="0.2">
      <c r="A566">
        <v>18</v>
      </c>
      <c r="B566">
        <v>1</v>
      </c>
      <c r="C566">
        <v>491</v>
      </c>
      <c r="E566" t="s">
        <v>350</v>
      </c>
      <c r="F566" t="s">
        <v>351</v>
      </c>
      <c r="G566" t="s">
        <v>352</v>
      </c>
      <c r="H566" t="s">
        <v>78</v>
      </c>
      <c r="I566">
        <f>I562*J566</f>
        <v>0</v>
      </c>
      <c r="J566">
        <v>0.45</v>
      </c>
      <c r="K566">
        <v>0.45</v>
      </c>
      <c r="L566">
        <v>1.575E-2</v>
      </c>
      <c r="M566">
        <v>0</v>
      </c>
      <c r="N566">
        <f t="shared" si="439"/>
        <v>1.5800000000000002E-2</v>
      </c>
      <c r="O566">
        <f t="shared" si="440"/>
        <v>0</v>
      </c>
      <c r="P566">
        <f t="shared" si="441"/>
        <v>0</v>
      </c>
      <c r="Q566">
        <f t="shared" si="442"/>
        <v>0</v>
      </c>
      <c r="R566">
        <f t="shared" si="443"/>
        <v>0</v>
      </c>
      <c r="S566">
        <f t="shared" si="444"/>
        <v>0</v>
      </c>
      <c r="T566">
        <f t="shared" si="445"/>
        <v>0</v>
      </c>
      <c r="U566">
        <f t="shared" si="446"/>
        <v>0</v>
      </c>
      <c r="V566">
        <f t="shared" si="447"/>
        <v>0</v>
      </c>
      <c r="W566">
        <f t="shared" si="448"/>
        <v>0</v>
      </c>
      <c r="X566">
        <f t="shared" si="449"/>
        <v>0</v>
      </c>
      <c r="Y566">
        <f t="shared" si="450"/>
        <v>0</v>
      </c>
      <c r="AA566">
        <v>69726884</v>
      </c>
      <c r="AB566">
        <f t="shared" si="451"/>
        <v>5300.8</v>
      </c>
      <c r="AC566">
        <f t="shared" si="482"/>
        <v>5300.8</v>
      </c>
      <c r="AD566">
        <f t="shared" si="482"/>
        <v>0</v>
      </c>
      <c r="AE566">
        <f t="shared" si="480"/>
        <v>0</v>
      </c>
      <c r="AF566">
        <f t="shared" si="478"/>
        <v>0</v>
      </c>
      <c r="AG566">
        <f t="shared" si="455"/>
        <v>0</v>
      </c>
      <c r="AH566">
        <f t="shared" si="479"/>
        <v>0</v>
      </c>
      <c r="AI566">
        <f t="shared" si="481"/>
        <v>0</v>
      </c>
      <c r="AJ566">
        <f t="shared" si="458"/>
        <v>0</v>
      </c>
      <c r="AK566">
        <v>5300.7999999999993</v>
      </c>
      <c r="AL566">
        <v>5300.7999999999993</v>
      </c>
      <c r="AM566">
        <v>0</v>
      </c>
      <c r="AN566">
        <v>0</v>
      </c>
      <c r="AO566">
        <v>0</v>
      </c>
      <c r="AP566">
        <v>0</v>
      </c>
      <c r="AQ566">
        <v>0</v>
      </c>
      <c r="AR566">
        <v>0</v>
      </c>
      <c r="AS566">
        <v>0</v>
      </c>
      <c r="AT566">
        <v>0</v>
      </c>
      <c r="AU566">
        <v>0</v>
      </c>
      <c r="AV566">
        <v>1</v>
      </c>
      <c r="AW566">
        <v>1</v>
      </c>
      <c r="AZ566">
        <v>1</v>
      </c>
      <c r="BA566">
        <v>1</v>
      </c>
      <c r="BB566">
        <v>1</v>
      </c>
      <c r="BC566">
        <v>7.56</v>
      </c>
      <c r="BD566" t="s">
        <v>3</v>
      </c>
      <c r="BE566" t="s">
        <v>3</v>
      </c>
      <c r="BF566" t="s">
        <v>3</v>
      </c>
      <c r="BG566" t="s">
        <v>3</v>
      </c>
      <c r="BH566">
        <v>3</v>
      </c>
      <c r="BI566">
        <v>0</v>
      </c>
      <c r="BJ566" t="s">
        <v>353</v>
      </c>
      <c r="BM566">
        <v>3402</v>
      </c>
      <c r="BN566">
        <v>0</v>
      </c>
      <c r="BO566" t="s">
        <v>3</v>
      </c>
      <c r="BP566">
        <v>0</v>
      </c>
      <c r="BQ566">
        <v>0</v>
      </c>
      <c r="BR566">
        <v>0</v>
      </c>
      <c r="BS566">
        <v>1</v>
      </c>
      <c r="BT566">
        <v>1</v>
      </c>
      <c r="BU566">
        <v>1</v>
      </c>
      <c r="BV566">
        <v>1</v>
      </c>
      <c r="BW566">
        <v>1</v>
      </c>
      <c r="BX566">
        <v>1</v>
      </c>
      <c r="BY566" t="s">
        <v>3</v>
      </c>
      <c r="BZ566">
        <v>0</v>
      </c>
      <c r="CA566">
        <v>0</v>
      </c>
      <c r="CB566" t="s">
        <v>3</v>
      </c>
      <c r="CE566">
        <v>0</v>
      </c>
      <c r="CF566">
        <v>0</v>
      </c>
      <c r="CG566">
        <v>0</v>
      </c>
      <c r="CH566">
        <v>49</v>
      </c>
      <c r="CI566">
        <v>2</v>
      </c>
      <c r="CJ566">
        <v>0</v>
      </c>
      <c r="CK566">
        <v>0</v>
      </c>
      <c r="CL566">
        <v>0</v>
      </c>
      <c r="CM566">
        <v>0</v>
      </c>
      <c r="CN566" t="s">
        <v>3</v>
      </c>
      <c r="CO566">
        <v>0</v>
      </c>
      <c r="CP566">
        <f t="shared" si="459"/>
        <v>0</v>
      </c>
      <c r="CQ566">
        <f t="shared" si="460"/>
        <v>40074.048000000003</v>
      </c>
      <c r="CR566">
        <f t="shared" si="461"/>
        <v>0</v>
      </c>
      <c r="CS566">
        <f t="shared" si="462"/>
        <v>0</v>
      </c>
      <c r="CT566">
        <f t="shared" si="463"/>
        <v>0</v>
      </c>
      <c r="CU566">
        <f t="shared" si="464"/>
        <v>0</v>
      </c>
      <c r="CV566">
        <f t="shared" si="465"/>
        <v>0</v>
      </c>
      <c r="CW566">
        <f t="shared" si="466"/>
        <v>0</v>
      </c>
      <c r="CX566">
        <f t="shared" si="467"/>
        <v>0</v>
      </c>
      <c r="CY566">
        <f>(S566+R566)*(BZ566/100)</f>
        <v>0</v>
      </c>
      <c r="CZ566">
        <f>(S566+R566)*(CA566/100)</f>
        <v>0</v>
      </c>
      <c r="DC566" t="s">
        <v>3</v>
      </c>
      <c r="DD566" t="s">
        <v>3</v>
      </c>
      <c r="DE566" t="s">
        <v>3</v>
      </c>
      <c r="DF566" t="s">
        <v>3</v>
      </c>
      <c r="DG566" t="s">
        <v>3</v>
      </c>
      <c r="DH566" t="s">
        <v>3</v>
      </c>
      <c r="DI566" t="s">
        <v>3</v>
      </c>
      <c r="DJ566" t="s">
        <v>3</v>
      </c>
      <c r="DK566" t="s">
        <v>3</v>
      </c>
      <c r="DL566" t="s">
        <v>3</v>
      </c>
      <c r="DM566" t="s">
        <v>3</v>
      </c>
      <c r="DN566">
        <v>0</v>
      </c>
      <c r="DO566">
        <v>0</v>
      </c>
      <c r="DP566">
        <v>1</v>
      </c>
      <c r="DQ566">
        <v>1</v>
      </c>
      <c r="DU566">
        <v>1009</v>
      </c>
      <c r="DV566" t="s">
        <v>78</v>
      </c>
      <c r="DW566" t="s">
        <v>78</v>
      </c>
      <c r="DX566">
        <v>1000</v>
      </c>
      <c r="DZ566" t="s">
        <v>3</v>
      </c>
      <c r="EA566" t="s">
        <v>3</v>
      </c>
      <c r="EB566" t="s">
        <v>3</v>
      </c>
      <c r="EC566" t="s">
        <v>3</v>
      </c>
      <c r="EE566">
        <v>0</v>
      </c>
      <c r="EF566">
        <v>0</v>
      </c>
      <c r="EG566" t="s">
        <v>3</v>
      </c>
      <c r="EH566">
        <v>0</v>
      </c>
      <c r="EI566" t="s">
        <v>3</v>
      </c>
      <c r="EJ566">
        <v>0</v>
      </c>
      <c r="EK566">
        <v>3402</v>
      </c>
      <c r="EL566" t="s">
        <v>3</v>
      </c>
      <c r="EM566" t="s">
        <v>3</v>
      </c>
      <c r="EO566" t="s">
        <v>3</v>
      </c>
      <c r="EQ566">
        <v>0</v>
      </c>
      <c r="ER566">
        <v>38330</v>
      </c>
      <c r="ES566">
        <v>5300.7999999999993</v>
      </c>
      <c r="ET566">
        <v>0</v>
      </c>
      <c r="EU566">
        <v>0</v>
      </c>
      <c r="EV566">
        <v>0</v>
      </c>
      <c r="EW566">
        <v>0</v>
      </c>
      <c r="EX566">
        <v>0</v>
      </c>
      <c r="EZ566">
        <v>5</v>
      </c>
      <c r="FC566">
        <v>0</v>
      </c>
      <c r="FD566">
        <v>18</v>
      </c>
      <c r="FF566">
        <v>38330</v>
      </c>
      <c r="FQ566">
        <v>0</v>
      </c>
      <c r="FR566">
        <f t="shared" si="468"/>
        <v>0</v>
      </c>
      <c r="FS566">
        <v>0</v>
      </c>
      <c r="FX566">
        <v>0</v>
      </c>
      <c r="FY566">
        <v>0</v>
      </c>
      <c r="GA566" t="s">
        <v>354</v>
      </c>
      <c r="GD566">
        <v>1</v>
      </c>
      <c r="GF566">
        <v>-1548626675</v>
      </c>
      <c r="GG566">
        <v>2</v>
      </c>
      <c r="GH566">
        <v>3</v>
      </c>
      <c r="GI566">
        <v>5</v>
      </c>
      <c r="GJ566">
        <v>0</v>
      </c>
      <c r="GK566">
        <v>0</v>
      </c>
      <c r="GL566">
        <f t="shared" si="469"/>
        <v>0</v>
      </c>
      <c r="GM566">
        <f t="shared" si="470"/>
        <v>0</v>
      </c>
      <c r="GN566">
        <f t="shared" si="471"/>
        <v>0</v>
      </c>
      <c r="GO566">
        <f t="shared" si="472"/>
        <v>0</v>
      </c>
      <c r="GP566">
        <f t="shared" si="473"/>
        <v>0</v>
      </c>
      <c r="GR566">
        <v>1</v>
      </c>
      <c r="GS566">
        <v>1</v>
      </c>
      <c r="GT566">
        <v>0</v>
      </c>
      <c r="GU566" t="s">
        <v>3</v>
      </c>
      <c r="GV566">
        <f t="shared" si="477"/>
        <v>0</v>
      </c>
      <c r="GW566">
        <v>1</v>
      </c>
      <c r="GX566">
        <f t="shared" si="475"/>
        <v>0</v>
      </c>
      <c r="HA566">
        <v>0</v>
      </c>
      <c r="HB566">
        <v>0</v>
      </c>
      <c r="HC566">
        <f t="shared" si="476"/>
        <v>0</v>
      </c>
      <c r="HE566" t="s">
        <v>35</v>
      </c>
      <c r="HF566" t="s">
        <v>36</v>
      </c>
      <c r="HM566" t="s">
        <v>3</v>
      </c>
      <c r="HN566" t="s">
        <v>3</v>
      </c>
      <c r="HO566" t="s">
        <v>3</v>
      </c>
      <c r="HP566" t="s">
        <v>3</v>
      </c>
      <c r="HQ566" t="s">
        <v>3</v>
      </c>
      <c r="IK566">
        <v>0</v>
      </c>
    </row>
    <row r="567" spans="1:255" x14ac:dyDescent="0.2">
      <c r="A567" s="2">
        <v>18</v>
      </c>
      <c r="B567" s="2">
        <v>1</v>
      </c>
      <c r="C567" s="2">
        <v>485</v>
      </c>
      <c r="D567" s="2"/>
      <c r="E567" s="2" t="s">
        <v>355</v>
      </c>
      <c r="F567" s="2" t="s">
        <v>82</v>
      </c>
      <c r="G567" s="2" t="s">
        <v>83</v>
      </c>
      <c r="H567" s="2" t="s">
        <v>40</v>
      </c>
      <c r="I567" s="2">
        <f>I561*J567</f>
        <v>0</v>
      </c>
      <c r="J567" s="2">
        <v>0.153</v>
      </c>
      <c r="K567" s="2">
        <v>0.153</v>
      </c>
      <c r="L567" s="2">
        <v>5.3550000000000004E-3</v>
      </c>
      <c r="M567" s="2">
        <v>0</v>
      </c>
      <c r="N567" s="2">
        <f t="shared" si="439"/>
        <v>5.4000000000000003E-3</v>
      </c>
      <c r="O567" s="2">
        <f t="shared" si="440"/>
        <v>0</v>
      </c>
      <c r="P567" s="2">
        <f t="shared" si="441"/>
        <v>0</v>
      </c>
      <c r="Q567" s="2">
        <f t="shared" si="442"/>
        <v>0</v>
      </c>
      <c r="R567" s="2">
        <f t="shared" si="443"/>
        <v>0</v>
      </c>
      <c r="S567" s="2">
        <f t="shared" si="444"/>
        <v>0</v>
      </c>
      <c r="T567" s="2">
        <f t="shared" si="445"/>
        <v>0</v>
      </c>
      <c r="U567" s="2">
        <f t="shared" si="446"/>
        <v>0</v>
      </c>
      <c r="V567" s="2">
        <f t="shared" si="447"/>
        <v>0</v>
      </c>
      <c r="W567" s="2">
        <f t="shared" si="448"/>
        <v>0</v>
      </c>
      <c r="X567" s="2">
        <f t="shared" si="449"/>
        <v>0</v>
      </c>
      <c r="Y567" s="2">
        <f t="shared" si="450"/>
        <v>0</v>
      </c>
      <c r="Z567" s="2"/>
      <c r="AA567" s="2">
        <v>69726971</v>
      </c>
      <c r="AB567" s="2">
        <f t="shared" si="451"/>
        <v>7.14</v>
      </c>
      <c r="AC567" s="2">
        <f t="shared" si="482"/>
        <v>7.14</v>
      </c>
      <c r="AD567" s="2">
        <f t="shared" si="482"/>
        <v>0</v>
      </c>
      <c r="AE567" s="2">
        <f t="shared" si="480"/>
        <v>0</v>
      </c>
      <c r="AF567" s="2">
        <f t="shared" si="478"/>
        <v>0</v>
      </c>
      <c r="AG567" s="2">
        <f t="shared" si="455"/>
        <v>0</v>
      </c>
      <c r="AH567" s="2">
        <f t="shared" si="479"/>
        <v>0</v>
      </c>
      <c r="AI567" s="2">
        <f t="shared" si="481"/>
        <v>0</v>
      </c>
      <c r="AJ567" s="2">
        <f t="shared" si="458"/>
        <v>0</v>
      </c>
      <c r="AK567" s="2">
        <v>7.14</v>
      </c>
      <c r="AL567" s="2">
        <v>7.14</v>
      </c>
      <c r="AM567" s="2">
        <v>0</v>
      </c>
      <c r="AN567" s="2">
        <v>0</v>
      </c>
      <c r="AO567" s="2">
        <v>0</v>
      </c>
      <c r="AP567" s="2">
        <v>0</v>
      </c>
      <c r="AQ567" s="2">
        <v>0</v>
      </c>
      <c r="AR567" s="2">
        <v>0</v>
      </c>
      <c r="AS567" s="2">
        <v>0</v>
      </c>
      <c r="AT567" s="2">
        <v>0</v>
      </c>
      <c r="AU567" s="2">
        <v>0</v>
      </c>
      <c r="AV567" s="2">
        <v>1</v>
      </c>
      <c r="AW567" s="2">
        <v>1</v>
      </c>
      <c r="AX567" s="2"/>
      <c r="AY567" s="2"/>
      <c r="AZ567" s="2">
        <v>1</v>
      </c>
      <c r="BA567" s="2">
        <v>1</v>
      </c>
      <c r="BB567" s="2">
        <v>1</v>
      </c>
      <c r="BC567" s="2">
        <v>1</v>
      </c>
      <c r="BD567" s="2" t="s">
        <v>3</v>
      </c>
      <c r="BE567" s="2" t="s">
        <v>3</v>
      </c>
      <c r="BF567" s="2" t="s">
        <v>3</v>
      </c>
      <c r="BG567" s="2" t="s">
        <v>3</v>
      </c>
      <c r="BH567" s="2">
        <v>3</v>
      </c>
      <c r="BI567" s="2">
        <v>0</v>
      </c>
      <c r="BJ567" s="2" t="s">
        <v>356</v>
      </c>
      <c r="BK567" s="2"/>
      <c r="BL567" s="2"/>
      <c r="BM567" s="2">
        <v>3411</v>
      </c>
      <c r="BN567" s="2">
        <v>0</v>
      </c>
      <c r="BO567" s="2" t="s">
        <v>3</v>
      </c>
      <c r="BP567" s="2">
        <v>0</v>
      </c>
      <c r="BQ567" s="2">
        <v>0</v>
      </c>
      <c r="BR567" s="2">
        <v>0</v>
      </c>
      <c r="BS567" s="2">
        <v>1</v>
      </c>
      <c r="BT567" s="2">
        <v>1</v>
      </c>
      <c r="BU567" s="2">
        <v>1</v>
      </c>
      <c r="BV567" s="2">
        <v>1</v>
      </c>
      <c r="BW567" s="2">
        <v>1</v>
      </c>
      <c r="BX567" s="2">
        <v>1</v>
      </c>
      <c r="BY567" s="2" t="s">
        <v>3</v>
      </c>
      <c r="BZ567" s="2">
        <v>0</v>
      </c>
      <c r="CA567" s="2">
        <v>0</v>
      </c>
      <c r="CB567" s="2" t="s">
        <v>3</v>
      </c>
      <c r="CC567" s="2"/>
      <c r="CD567" s="2"/>
      <c r="CE567" s="2">
        <v>0</v>
      </c>
      <c r="CF567" s="2">
        <v>0</v>
      </c>
      <c r="CG567" s="2">
        <v>0</v>
      </c>
      <c r="CH567" s="2">
        <v>49</v>
      </c>
      <c r="CI567" s="2">
        <v>3</v>
      </c>
      <c r="CJ567" s="2">
        <v>0</v>
      </c>
      <c r="CK567" s="2">
        <v>0</v>
      </c>
      <c r="CL567" s="2">
        <v>0</v>
      </c>
      <c r="CM567" s="2">
        <v>0</v>
      </c>
      <c r="CN567" s="2" t="s">
        <v>3</v>
      </c>
      <c r="CO567" s="2">
        <v>0</v>
      </c>
      <c r="CP567" s="2">
        <f t="shared" si="459"/>
        <v>0</v>
      </c>
      <c r="CQ567" s="2">
        <f t="shared" si="460"/>
        <v>7.14</v>
      </c>
      <c r="CR567" s="2">
        <f t="shared" si="461"/>
        <v>0</v>
      </c>
      <c r="CS567" s="2">
        <f t="shared" si="462"/>
        <v>0</v>
      </c>
      <c r="CT567" s="2">
        <f t="shared" si="463"/>
        <v>0</v>
      </c>
      <c r="CU567" s="2">
        <f t="shared" si="464"/>
        <v>0</v>
      </c>
      <c r="CV567" s="2">
        <f t="shared" si="465"/>
        <v>0</v>
      </c>
      <c r="CW567" s="2">
        <f t="shared" si="466"/>
        <v>0</v>
      </c>
      <c r="CX567" s="2">
        <f t="shared" si="467"/>
        <v>0</v>
      </c>
      <c r="CY567" s="2">
        <f>0</f>
        <v>0</v>
      </c>
      <c r="CZ567" s="2">
        <f>0</f>
        <v>0</v>
      </c>
      <c r="DA567" s="2"/>
      <c r="DB567" s="2"/>
      <c r="DC567" s="2" t="s">
        <v>3</v>
      </c>
      <c r="DD567" s="2" t="s">
        <v>3</v>
      </c>
      <c r="DE567" s="2" t="s">
        <v>3</v>
      </c>
      <c r="DF567" s="2" t="s">
        <v>3</v>
      </c>
      <c r="DG567" s="2" t="s">
        <v>3</v>
      </c>
      <c r="DH567" s="2" t="s">
        <v>3</v>
      </c>
      <c r="DI567" s="2" t="s">
        <v>3</v>
      </c>
      <c r="DJ567" s="2" t="s">
        <v>3</v>
      </c>
      <c r="DK567" s="2" t="s">
        <v>3</v>
      </c>
      <c r="DL567" s="2" t="s">
        <v>3</v>
      </c>
      <c r="DM567" s="2" t="s">
        <v>3</v>
      </c>
      <c r="DN567" s="2">
        <v>0</v>
      </c>
      <c r="DO567" s="2">
        <v>0</v>
      </c>
      <c r="DP567" s="2">
        <v>1</v>
      </c>
      <c r="DQ567" s="2">
        <v>1</v>
      </c>
      <c r="DR567" s="2"/>
      <c r="DS567" s="2"/>
      <c r="DT567" s="2"/>
      <c r="DU567" s="2">
        <v>1007</v>
      </c>
      <c r="DV567" s="2" t="s">
        <v>40</v>
      </c>
      <c r="DW567" s="2" t="s">
        <v>40</v>
      </c>
      <c r="DX567" s="2">
        <v>1</v>
      </c>
      <c r="DY567" s="2"/>
      <c r="DZ567" s="2" t="s">
        <v>3</v>
      </c>
      <c r="EA567" s="2" t="s">
        <v>3</v>
      </c>
      <c r="EB567" s="2" t="s">
        <v>3</v>
      </c>
      <c r="EC567" s="2" t="s">
        <v>3</v>
      </c>
      <c r="ED567" s="2"/>
      <c r="EE567" s="2">
        <v>0</v>
      </c>
      <c r="EF567" s="2">
        <v>0</v>
      </c>
      <c r="EG567" s="2" t="s">
        <v>3</v>
      </c>
      <c r="EH567" s="2">
        <v>0</v>
      </c>
      <c r="EI567" s="2" t="s">
        <v>3</v>
      </c>
      <c r="EJ567" s="2">
        <v>0</v>
      </c>
      <c r="EK567" s="2">
        <v>3411</v>
      </c>
      <c r="EL567" s="2" t="s">
        <v>3</v>
      </c>
      <c r="EM567" s="2" t="s">
        <v>3</v>
      </c>
      <c r="EN567" s="2"/>
      <c r="EO567" s="2" t="s">
        <v>3</v>
      </c>
      <c r="EP567" s="2"/>
      <c r="EQ567" s="2">
        <v>0</v>
      </c>
      <c r="ER567" s="2">
        <v>7.14</v>
      </c>
      <c r="ES567" s="2">
        <v>7.14</v>
      </c>
      <c r="ET567" s="2">
        <v>0</v>
      </c>
      <c r="EU567" s="2">
        <v>0</v>
      </c>
      <c r="EV567" s="2">
        <v>0</v>
      </c>
      <c r="EW567" s="2">
        <v>0</v>
      </c>
      <c r="EX567" s="2">
        <v>0</v>
      </c>
      <c r="EY567" s="2"/>
      <c r="EZ567" s="2"/>
      <c r="FA567" s="2"/>
      <c r="FB567" s="2"/>
      <c r="FC567" s="2"/>
      <c r="FD567" s="2"/>
      <c r="FE567" s="2"/>
      <c r="FF567" s="2"/>
      <c r="FG567" s="2"/>
      <c r="FH567" s="2"/>
      <c r="FI567" s="2"/>
      <c r="FJ567" s="2"/>
      <c r="FK567" s="2"/>
      <c r="FL567" s="2"/>
      <c r="FM567" s="2"/>
      <c r="FN567" s="2"/>
      <c r="FO567" s="2"/>
      <c r="FP567" s="2"/>
      <c r="FQ567" s="2">
        <v>0</v>
      </c>
      <c r="FR567" s="2">
        <f t="shared" si="468"/>
        <v>0</v>
      </c>
      <c r="FS567" s="2">
        <v>0</v>
      </c>
      <c r="FT567" s="2"/>
      <c r="FU567" s="2"/>
      <c r="FV567" s="2"/>
      <c r="FW567" s="2"/>
      <c r="FX567" s="2">
        <v>0</v>
      </c>
      <c r="FY567" s="2">
        <v>0</v>
      </c>
      <c r="FZ567" s="2"/>
      <c r="GA567" s="2" t="s">
        <v>3</v>
      </c>
      <c r="GB567" s="2"/>
      <c r="GC567" s="2"/>
      <c r="GD567" s="2">
        <v>1</v>
      </c>
      <c r="GE567" s="2"/>
      <c r="GF567" s="2">
        <v>1444665788</v>
      </c>
      <c r="GG567" s="2">
        <v>2</v>
      </c>
      <c r="GH567" s="2">
        <v>1</v>
      </c>
      <c r="GI567" s="2">
        <v>-2</v>
      </c>
      <c r="GJ567" s="2">
        <v>0</v>
      </c>
      <c r="GK567" s="2">
        <v>0</v>
      </c>
      <c r="GL567" s="2">
        <f t="shared" si="469"/>
        <v>0</v>
      </c>
      <c r="GM567" s="2">
        <f t="shared" si="470"/>
        <v>0</v>
      </c>
      <c r="GN567" s="2">
        <f t="shared" si="471"/>
        <v>0</v>
      </c>
      <c r="GO567" s="2">
        <f t="shared" si="472"/>
        <v>0</v>
      </c>
      <c r="GP567" s="2">
        <f t="shared" si="473"/>
        <v>0</v>
      </c>
      <c r="GQ567" s="2"/>
      <c r="GR567" s="2">
        <v>0</v>
      </c>
      <c r="GS567" s="2">
        <v>3</v>
      </c>
      <c r="GT567" s="2">
        <v>0</v>
      </c>
      <c r="GU567" s="2" t="s">
        <v>3</v>
      </c>
      <c r="GV567" s="2">
        <f t="shared" si="477"/>
        <v>0</v>
      </c>
      <c r="GW567" s="2">
        <v>1</v>
      </c>
      <c r="GX567" s="2">
        <f t="shared" si="475"/>
        <v>0</v>
      </c>
      <c r="GY567" s="2"/>
      <c r="GZ567" s="2"/>
      <c r="HA567" s="2">
        <v>0</v>
      </c>
      <c r="HB567" s="2">
        <v>0</v>
      </c>
      <c r="HC567" s="2">
        <f t="shared" si="476"/>
        <v>0</v>
      </c>
      <c r="HD567" s="2"/>
      <c r="HE567" s="2" t="s">
        <v>3</v>
      </c>
      <c r="HF567" s="2" t="s">
        <v>3</v>
      </c>
      <c r="HG567" s="2"/>
      <c r="HH567" s="2"/>
      <c r="HI567" s="2"/>
      <c r="HJ567" s="2"/>
      <c r="HK567" s="2"/>
      <c r="HL567" s="2"/>
      <c r="HM567" s="2" t="s">
        <v>3</v>
      </c>
      <c r="HN567" s="2" t="s">
        <v>3</v>
      </c>
      <c r="HO567" s="2" t="s">
        <v>3</v>
      </c>
      <c r="HP567" s="2" t="s">
        <v>3</v>
      </c>
      <c r="HQ567" s="2" t="s">
        <v>3</v>
      </c>
      <c r="HR567" s="2"/>
      <c r="HS567" s="2"/>
      <c r="HT567" s="2"/>
      <c r="HU567" s="2"/>
      <c r="HV567" s="2"/>
      <c r="HW567" s="2"/>
      <c r="HX567" s="2"/>
      <c r="HY567" s="2"/>
      <c r="HZ567" s="2"/>
      <c r="IA567" s="2"/>
      <c r="IB567" s="2"/>
      <c r="IC567" s="2"/>
      <c r="ID567" s="2"/>
      <c r="IE567" s="2"/>
      <c r="IF567" s="2"/>
      <c r="IG567" s="2"/>
      <c r="IH567" s="2"/>
      <c r="II567" s="2"/>
      <c r="IJ567" s="2"/>
      <c r="IK567" s="2">
        <v>0</v>
      </c>
      <c r="IL567" s="2"/>
      <c r="IM567" s="2"/>
      <c r="IN567" s="2"/>
      <c r="IO567" s="2"/>
      <c r="IP567" s="2"/>
      <c r="IQ567" s="2"/>
      <c r="IR567" s="2"/>
      <c r="IS567" s="2"/>
      <c r="IT567" s="2"/>
      <c r="IU567" s="2"/>
    </row>
    <row r="568" spans="1:255" x14ac:dyDescent="0.2">
      <c r="A568">
        <v>18</v>
      </c>
      <c r="B568">
        <v>1</v>
      </c>
      <c r="C568">
        <v>492</v>
      </c>
      <c r="E568" t="s">
        <v>355</v>
      </c>
      <c r="F568" t="s">
        <v>82</v>
      </c>
      <c r="G568" t="s">
        <v>83</v>
      </c>
      <c r="H568" t="s">
        <v>40</v>
      </c>
      <c r="I568">
        <f>I562*J568</f>
        <v>0</v>
      </c>
      <c r="J568">
        <v>0.153</v>
      </c>
      <c r="K568">
        <v>0.153</v>
      </c>
      <c r="L568">
        <v>5.3550000000000004E-3</v>
      </c>
      <c r="M568">
        <v>0</v>
      </c>
      <c r="N568">
        <f t="shared" si="439"/>
        <v>5.4000000000000003E-3</v>
      </c>
      <c r="O568">
        <f t="shared" si="440"/>
        <v>0</v>
      </c>
      <c r="P568">
        <f t="shared" si="441"/>
        <v>0</v>
      </c>
      <c r="Q568">
        <f t="shared" si="442"/>
        <v>0</v>
      </c>
      <c r="R568">
        <f t="shared" si="443"/>
        <v>0</v>
      </c>
      <c r="S568">
        <f t="shared" si="444"/>
        <v>0</v>
      </c>
      <c r="T568">
        <f t="shared" si="445"/>
        <v>0</v>
      </c>
      <c r="U568">
        <f t="shared" si="446"/>
        <v>0</v>
      </c>
      <c r="V568">
        <f t="shared" si="447"/>
        <v>0</v>
      </c>
      <c r="W568">
        <f t="shared" si="448"/>
        <v>0</v>
      </c>
      <c r="X568">
        <f t="shared" si="449"/>
        <v>0</v>
      </c>
      <c r="Y568">
        <f t="shared" si="450"/>
        <v>0</v>
      </c>
      <c r="AA568">
        <v>69726884</v>
      </c>
      <c r="AB568">
        <f t="shared" si="451"/>
        <v>1.97</v>
      </c>
      <c r="AC568">
        <f t="shared" si="482"/>
        <v>1.97</v>
      </c>
      <c r="AD568">
        <f t="shared" si="482"/>
        <v>0</v>
      </c>
      <c r="AE568">
        <f t="shared" si="480"/>
        <v>0</v>
      </c>
      <c r="AF568">
        <f t="shared" si="478"/>
        <v>0</v>
      </c>
      <c r="AG568">
        <f t="shared" si="455"/>
        <v>0</v>
      </c>
      <c r="AH568">
        <f t="shared" si="479"/>
        <v>0</v>
      </c>
      <c r="AI568">
        <f t="shared" si="481"/>
        <v>0</v>
      </c>
      <c r="AJ568">
        <f t="shared" si="458"/>
        <v>0</v>
      </c>
      <c r="AK568">
        <v>1.97</v>
      </c>
      <c r="AL568">
        <v>1.97</v>
      </c>
      <c r="AM568">
        <v>0</v>
      </c>
      <c r="AN568">
        <v>0</v>
      </c>
      <c r="AO568">
        <v>0</v>
      </c>
      <c r="AP568">
        <v>0</v>
      </c>
      <c r="AQ568">
        <v>0</v>
      </c>
      <c r="AR568">
        <v>0</v>
      </c>
      <c r="AS568">
        <v>0</v>
      </c>
      <c r="AT568">
        <v>0</v>
      </c>
      <c r="AU568">
        <v>0</v>
      </c>
      <c r="AV568">
        <v>1</v>
      </c>
      <c r="AW568">
        <v>1</v>
      </c>
      <c r="AZ568">
        <v>1</v>
      </c>
      <c r="BA568">
        <v>1</v>
      </c>
      <c r="BB568">
        <v>1</v>
      </c>
      <c r="BC568">
        <v>7.56</v>
      </c>
      <c r="BD568" t="s">
        <v>3</v>
      </c>
      <c r="BE568" t="s">
        <v>3</v>
      </c>
      <c r="BF568" t="s">
        <v>3</v>
      </c>
      <c r="BG568" t="s">
        <v>3</v>
      </c>
      <c r="BH568">
        <v>3</v>
      </c>
      <c r="BI568">
        <v>0</v>
      </c>
      <c r="BJ568" t="s">
        <v>356</v>
      </c>
      <c r="BM568">
        <v>3411</v>
      </c>
      <c r="BN568">
        <v>0</v>
      </c>
      <c r="BO568" t="s">
        <v>3</v>
      </c>
      <c r="BP568">
        <v>0</v>
      </c>
      <c r="BQ568">
        <v>0</v>
      </c>
      <c r="BR568">
        <v>0</v>
      </c>
      <c r="BS568">
        <v>1</v>
      </c>
      <c r="BT568">
        <v>1</v>
      </c>
      <c r="BU568">
        <v>1</v>
      </c>
      <c r="BV568">
        <v>1</v>
      </c>
      <c r="BW568">
        <v>1</v>
      </c>
      <c r="BX568">
        <v>1</v>
      </c>
      <c r="BY568" t="s">
        <v>3</v>
      </c>
      <c r="BZ568">
        <v>0</v>
      </c>
      <c r="CA568">
        <v>0</v>
      </c>
      <c r="CB568" t="s">
        <v>3</v>
      </c>
      <c r="CE568">
        <v>0</v>
      </c>
      <c r="CF568">
        <v>0</v>
      </c>
      <c r="CG568">
        <v>0</v>
      </c>
      <c r="CH568">
        <v>49</v>
      </c>
      <c r="CI568">
        <v>3</v>
      </c>
      <c r="CJ568">
        <v>0</v>
      </c>
      <c r="CK568">
        <v>0</v>
      </c>
      <c r="CL568">
        <v>0</v>
      </c>
      <c r="CM568">
        <v>0</v>
      </c>
      <c r="CN568" t="s">
        <v>3</v>
      </c>
      <c r="CO568">
        <v>0</v>
      </c>
      <c r="CP568">
        <f t="shared" si="459"/>
        <v>0</v>
      </c>
      <c r="CQ568">
        <f t="shared" si="460"/>
        <v>14.893199999999998</v>
      </c>
      <c r="CR568">
        <f t="shared" si="461"/>
        <v>0</v>
      </c>
      <c r="CS568">
        <f t="shared" si="462"/>
        <v>0</v>
      </c>
      <c r="CT568">
        <f t="shared" si="463"/>
        <v>0</v>
      </c>
      <c r="CU568">
        <f t="shared" si="464"/>
        <v>0</v>
      </c>
      <c r="CV568">
        <f t="shared" si="465"/>
        <v>0</v>
      </c>
      <c r="CW568">
        <f t="shared" si="466"/>
        <v>0</v>
      </c>
      <c r="CX568">
        <f t="shared" si="467"/>
        <v>0</v>
      </c>
      <c r="CY568">
        <f>(S568+R568)*(BZ568/100)</f>
        <v>0</v>
      </c>
      <c r="CZ568">
        <f>(S568+R568)*(CA568/100)</f>
        <v>0</v>
      </c>
      <c r="DC568" t="s">
        <v>3</v>
      </c>
      <c r="DD568" t="s">
        <v>3</v>
      </c>
      <c r="DE568" t="s">
        <v>3</v>
      </c>
      <c r="DF568" t="s">
        <v>3</v>
      </c>
      <c r="DG568" t="s">
        <v>3</v>
      </c>
      <c r="DH568" t="s">
        <v>3</v>
      </c>
      <c r="DI568" t="s">
        <v>3</v>
      </c>
      <c r="DJ568" t="s">
        <v>3</v>
      </c>
      <c r="DK568" t="s">
        <v>3</v>
      </c>
      <c r="DL568" t="s">
        <v>3</v>
      </c>
      <c r="DM568" t="s">
        <v>3</v>
      </c>
      <c r="DN568">
        <v>0</v>
      </c>
      <c r="DO568">
        <v>0</v>
      </c>
      <c r="DP568">
        <v>1</v>
      </c>
      <c r="DQ568">
        <v>1</v>
      </c>
      <c r="DU568">
        <v>1007</v>
      </c>
      <c r="DV568" t="s">
        <v>40</v>
      </c>
      <c r="DW568" t="s">
        <v>40</v>
      </c>
      <c r="DX568">
        <v>1</v>
      </c>
      <c r="DZ568" t="s">
        <v>3</v>
      </c>
      <c r="EA568" t="s">
        <v>3</v>
      </c>
      <c r="EB568" t="s">
        <v>3</v>
      </c>
      <c r="EC568" t="s">
        <v>3</v>
      </c>
      <c r="EE568">
        <v>0</v>
      </c>
      <c r="EF568">
        <v>0</v>
      </c>
      <c r="EG568" t="s">
        <v>3</v>
      </c>
      <c r="EH568">
        <v>0</v>
      </c>
      <c r="EI568" t="s">
        <v>3</v>
      </c>
      <c r="EJ568">
        <v>0</v>
      </c>
      <c r="EK568">
        <v>3411</v>
      </c>
      <c r="EL568" t="s">
        <v>3</v>
      </c>
      <c r="EM568" t="s">
        <v>3</v>
      </c>
      <c r="EO568" t="s">
        <v>3</v>
      </c>
      <c r="EQ568">
        <v>0</v>
      </c>
      <c r="ER568">
        <v>14.19</v>
      </c>
      <c r="ES568">
        <v>1.97</v>
      </c>
      <c r="ET568">
        <v>0</v>
      </c>
      <c r="EU568">
        <v>0</v>
      </c>
      <c r="EV568">
        <v>0</v>
      </c>
      <c r="EW568">
        <v>0</v>
      </c>
      <c r="EX568">
        <v>0</v>
      </c>
      <c r="EZ568">
        <v>5</v>
      </c>
      <c r="FC568">
        <v>0</v>
      </c>
      <c r="FD568">
        <v>18</v>
      </c>
      <c r="FF568">
        <v>14.19</v>
      </c>
      <c r="FQ568">
        <v>0</v>
      </c>
      <c r="FR568">
        <f t="shared" si="468"/>
        <v>0</v>
      </c>
      <c r="FS568">
        <v>0</v>
      </c>
      <c r="FX568">
        <v>0</v>
      </c>
      <c r="FY568">
        <v>0</v>
      </c>
      <c r="GA568" t="s">
        <v>85</v>
      </c>
      <c r="GD568">
        <v>1</v>
      </c>
      <c r="GF568">
        <v>1444665788</v>
      </c>
      <c r="GG568">
        <v>2</v>
      </c>
      <c r="GH568">
        <v>3</v>
      </c>
      <c r="GI568">
        <v>5</v>
      </c>
      <c r="GJ568">
        <v>0</v>
      </c>
      <c r="GK568">
        <v>0</v>
      </c>
      <c r="GL568">
        <f t="shared" si="469"/>
        <v>0</v>
      </c>
      <c r="GM568">
        <f t="shared" si="470"/>
        <v>0</v>
      </c>
      <c r="GN568">
        <f t="shared" si="471"/>
        <v>0</v>
      </c>
      <c r="GO568">
        <f t="shared" si="472"/>
        <v>0</v>
      </c>
      <c r="GP568">
        <f t="shared" si="473"/>
        <v>0</v>
      </c>
      <c r="GR568">
        <v>1</v>
      </c>
      <c r="GS568">
        <v>1</v>
      </c>
      <c r="GT568">
        <v>0</v>
      </c>
      <c r="GU568" t="s">
        <v>3</v>
      </c>
      <c r="GV568">
        <f t="shared" si="477"/>
        <v>0</v>
      </c>
      <c r="GW568">
        <v>1</v>
      </c>
      <c r="GX568">
        <f t="shared" si="475"/>
        <v>0</v>
      </c>
      <c r="HA568">
        <v>0</v>
      </c>
      <c r="HB568">
        <v>0</v>
      </c>
      <c r="HC568">
        <f t="shared" si="476"/>
        <v>0</v>
      </c>
      <c r="HE568" t="s">
        <v>35</v>
      </c>
      <c r="HF568" t="s">
        <v>36</v>
      </c>
      <c r="HM568" t="s">
        <v>3</v>
      </c>
      <c r="HN568" t="s">
        <v>3</v>
      </c>
      <c r="HO568" t="s">
        <v>3</v>
      </c>
      <c r="HP568" t="s">
        <v>3</v>
      </c>
      <c r="HQ568" t="s">
        <v>3</v>
      </c>
      <c r="IK568">
        <v>0</v>
      </c>
    </row>
    <row r="569" spans="1:255" x14ac:dyDescent="0.2">
      <c r="A569" s="2">
        <v>17</v>
      </c>
      <c r="B569" s="2">
        <v>1</v>
      </c>
      <c r="C569" s="2">
        <f>ROW(SmtRes!A504)</f>
        <v>504</v>
      </c>
      <c r="D569" s="2">
        <f>ROW(EtalonRes!A509)</f>
        <v>509</v>
      </c>
      <c r="E569" s="2" t="s">
        <v>357</v>
      </c>
      <c r="F569" s="2" t="s">
        <v>49</v>
      </c>
      <c r="G569" s="2" t="s">
        <v>50</v>
      </c>
      <c r="H569" s="2" t="s">
        <v>51</v>
      </c>
      <c r="I569" s="2">
        <v>0</v>
      </c>
      <c r="J569" s="2">
        <v>0</v>
      </c>
      <c r="K569" s="2">
        <v>0</v>
      </c>
      <c r="L569" s="2">
        <v>2.7E-2</v>
      </c>
      <c r="M569" s="2">
        <v>0</v>
      </c>
      <c r="N569" s="2">
        <f t="shared" si="439"/>
        <v>2.7E-2</v>
      </c>
      <c r="O569" s="2">
        <f t="shared" si="440"/>
        <v>0</v>
      </c>
      <c r="P569" s="2">
        <f t="shared" si="441"/>
        <v>0</v>
      </c>
      <c r="Q569" s="2">
        <f t="shared" si="442"/>
        <v>0</v>
      </c>
      <c r="R569" s="2">
        <f t="shared" si="443"/>
        <v>0</v>
      </c>
      <c r="S569" s="2">
        <f t="shared" si="444"/>
        <v>0</v>
      </c>
      <c r="T569" s="2">
        <f t="shared" si="445"/>
        <v>0</v>
      </c>
      <c r="U569" s="2">
        <f t="shared" si="446"/>
        <v>0</v>
      </c>
      <c r="V569" s="2">
        <f t="shared" si="447"/>
        <v>0</v>
      </c>
      <c r="W569" s="2">
        <f t="shared" si="448"/>
        <v>0</v>
      </c>
      <c r="X569" s="2">
        <f t="shared" si="449"/>
        <v>0</v>
      </c>
      <c r="Y569" s="2">
        <f t="shared" si="450"/>
        <v>0</v>
      </c>
      <c r="Z569" s="2"/>
      <c r="AA569" s="2">
        <v>69726971</v>
      </c>
      <c r="AB569" s="2">
        <f t="shared" si="451"/>
        <v>1205.75</v>
      </c>
      <c r="AC569" s="2">
        <f>ROUND((ES569+(SUM(SmtRes!BC493:'SmtRes'!BC504)+SUM(EtalonRes!AL499:'EtalonRes'!AL509))),2)</f>
        <v>0</v>
      </c>
      <c r="AD569" s="2">
        <f t="shared" ref="AD569:AD582" si="483">ROUND((((ET569)-(EU569))+AE569),2)</f>
        <v>149.29</v>
      </c>
      <c r="AE569" s="2">
        <f t="shared" si="480"/>
        <v>50.77</v>
      </c>
      <c r="AF569" s="2">
        <f t="shared" si="478"/>
        <v>1056.46</v>
      </c>
      <c r="AG569" s="2">
        <f t="shared" si="455"/>
        <v>0</v>
      </c>
      <c r="AH569" s="2">
        <f t="shared" si="479"/>
        <v>119.78</v>
      </c>
      <c r="AI569" s="2">
        <f t="shared" si="481"/>
        <v>4.22</v>
      </c>
      <c r="AJ569" s="2">
        <f t="shared" si="458"/>
        <v>0</v>
      </c>
      <c r="AK569" s="2">
        <v>9112.3799999999992</v>
      </c>
      <c r="AL569" s="2">
        <v>7906.63</v>
      </c>
      <c r="AM569" s="2">
        <v>149.29</v>
      </c>
      <c r="AN569" s="2">
        <v>50.77</v>
      </c>
      <c r="AO569" s="2">
        <v>1056.46</v>
      </c>
      <c r="AP569" s="2">
        <v>0</v>
      </c>
      <c r="AQ569" s="2">
        <v>119.78</v>
      </c>
      <c r="AR569" s="2">
        <v>4.22</v>
      </c>
      <c r="AS569" s="2">
        <v>0</v>
      </c>
      <c r="AT569" s="2">
        <v>123</v>
      </c>
      <c r="AU569" s="2">
        <v>75</v>
      </c>
      <c r="AV569" s="2">
        <v>1</v>
      </c>
      <c r="AW569" s="2">
        <v>1</v>
      </c>
      <c r="AX569" s="2"/>
      <c r="AY569" s="2"/>
      <c r="AZ569" s="2">
        <v>1</v>
      </c>
      <c r="BA569" s="2">
        <v>1</v>
      </c>
      <c r="BB569" s="2">
        <v>1</v>
      </c>
      <c r="BC569" s="2">
        <v>1</v>
      </c>
      <c r="BD569" s="2" t="s">
        <v>3</v>
      </c>
      <c r="BE569" s="2" t="s">
        <v>3</v>
      </c>
      <c r="BF569" s="2" t="s">
        <v>3</v>
      </c>
      <c r="BG569" s="2" t="s">
        <v>3</v>
      </c>
      <c r="BH569" s="2">
        <v>0</v>
      </c>
      <c r="BI569" s="2">
        <v>1</v>
      </c>
      <c r="BJ569" s="2" t="s">
        <v>52</v>
      </c>
      <c r="BK569" s="2"/>
      <c r="BL569" s="2"/>
      <c r="BM569" s="2">
        <v>11001</v>
      </c>
      <c r="BN569" s="2">
        <v>0</v>
      </c>
      <c r="BO569" s="2" t="s">
        <v>3</v>
      </c>
      <c r="BP569" s="2">
        <v>0</v>
      </c>
      <c r="BQ569" s="2">
        <v>2</v>
      </c>
      <c r="BR569" s="2">
        <v>0</v>
      </c>
      <c r="BS569" s="2">
        <v>1</v>
      </c>
      <c r="BT569" s="2">
        <v>1</v>
      </c>
      <c r="BU569" s="2">
        <v>1</v>
      </c>
      <c r="BV569" s="2">
        <v>1</v>
      </c>
      <c r="BW569" s="2">
        <v>1</v>
      </c>
      <c r="BX569" s="2">
        <v>1</v>
      </c>
      <c r="BY569" s="2" t="s">
        <v>3</v>
      </c>
      <c r="BZ569" s="2">
        <v>123</v>
      </c>
      <c r="CA569" s="2">
        <v>75</v>
      </c>
      <c r="CB569" s="2" t="s">
        <v>3</v>
      </c>
      <c r="CC569" s="2"/>
      <c r="CD569" s="2"/>
      <c r="CE569" s="2">
        <v>0</v>
      </c>
      <c r="CF569" s="2">
        <v>0</v>
      </c>
      <c r="CG569" s="2">
        <v>0</v>
      </c>
      <c r="CH569" s="2">
        <v>50</v>
      </c>
      <c r="CI569" s="2">
        <v>0</v>
      </c>
      <c r="CJ569" s="2">
        <v>0</v>
      </c>
      <c r="CK569" s="2">
        <v>0</v>
      </c>
      <c r="CL569" s="2">
        <v>0</v>
      </c>
      <c r="CM569" s="2">
        <v>0</v>
      </c>
      <c r="CN569" s="2" t="s">
        <v>3</v>
      </c>
      <c r="CO569" s="2">
        <v>0</v>
      </c>
      <c r="CP569" s="2">
        <f t="shared" si="459"/>
        <v>0</v>
      </c>
      <c r="CQ569" s="2">
        <f t="shared" si="460"/>
        <v>0</v>
      </c>
      <c r="CR569" s="2">
        <f t="shared" si="461"/>
        <v>149.29</v>
      </c>
      <c r="CS569" s="2">
        <f t="shared" si="462"/>
        <v>50.77</v>
      </c>
      <c r="CT569" s="2">
        <f t="shared" si="463"/>
        <v>1056.46</v>
      </c>
      <c r="CU569" s="2">
        <f t="shared" si="464"/>
        <v>0</v>
      </c>
      <c r="CV569" s="2">
        <f t="shared" si="465"/>
        <v>119.78</v>
      </c>
      <c r="CW569" s="2">
        <f t="shared" si="466"/>
        <v>4.22</v>
      </c>
      <c r="CX569" s="2">
        <f t="shared" si="467"/>
        <v>0</v>
      </c>
      <c r="CY569" s="2">
        <f>(((S569+R569)*AT569)/100)</f>
        <v>0</v>
      </c>
      <c r="CZ569" s="2">
        <f>(((S569+R569)*AU569)/100)</f>
        <v>0</v>
      </c>
      <c r="DA569" s="2"/>
      <c r="DB569" s="2"/>
      <c r="DC569" s="2" t="s">
        <v>3</v>
      </c>
      <c r="DD569" s="2" t="s">
        <v>3</v>
      </c>
      <c r="DE569" s="2" t="s">
        <v>3</v>
      </c>
      <c r="DF569" s="2" t="s">
        <v>3</v>
      </c>
      <c r="DG569" s="2" t="s">
        <v>3</v>
      </c>
      <c r="DH569" s="2" t="s">
        <v>3</v>
      </c>
      <c r="DI569" s="2" t="s">
        <v>3</v>
      </c>
      <c r="DJ569" s="2" t="s">
        <v>3</v>
      </c>
      <c r="DK569" s="2" t="s">
        <v>3</v>
      </c>
      <c r="DL569" s="2" t="s">
        <v>3</v>
      </c>
      <c r="DM569" s="2" t="s">
        <v>3</v>
      </c>
      <c r="DN569" s="2">
        <v>0</v>
      </c>
      <c r="DO569" s="2">
        <v>0</v>
      </c>
      <c r="DP569" s="2">
        <v>1</v>
      </c>
      <c r="DQ569" s="2">
        <v>1</v>
      </c>
      <c r="DR569" s="2"/>
      <c r="DS569" s="2"/>
      <c r="DT569" s="2"/>
      <c r="DU569" s="2">
        <v>1013</v>
      </c>
      <c r="DV569" s="2" t="s">
        <v>51</v>
      </c>
      <c r="DW569" s="2" t="s">
        <v>51</v>
      </c>
      <c r="DX569" s="2">
        <v>1</v>
      </c>
      <c r="DY569" s="2"/>
      <c r="DZ569" s="2" t="s">
        <v>3</v>
      </c>
      <c r="EA569" s="2" t="s">
        <v>3</v>
      </c>
      <c r="EB569" s="2" t="s">
        <v>3</v>
      </c>
      <c r="EC569" s="2" t="s">
        <v>3</v>
      </c>
      <c r="ED569" s="2"/>
      <c r="EE569" s="2">
        <v>54328965</v>
      </c>
      <c r="EF569" s="2">
        <v>2</v>
      </c>
      <c r="EG569" s="2" t="s">
        <v>21</v>
      </c>
      <c r="EH569" s="2">
        <v>0</v>
      </c>
      <c r="EI569" s="2" t="s">
        <v>3</v>
      </c>
      <c r="EJ569" s="2">
        <v>1</v>
      </c>
      <c r="EK569" s="2">
        <v>11001</v>
      </c>
      <c r="EL569" s="2" t="s">
        <v>22</v>
      </c>
      <c r="EM569" s="2" t="s">
        <v>23</v>
      </c>
      <c r="EN569" s="2"/>
      <c r="EO569" s="2" t="s">
        <v>3</v>
      </c>
      <c r="EP569" s="2"/>
      <c r="EQ569" s="2">
        <v>1441792</v>
      </c>
      <c r="ER569" s="2">
        <v>9112.3799999999992</v>
      </c>
      <c r="ES569" s="2">
        <v>7906.63</v>
      </c>
      <c r="ET569" s="2">
        <v>149.29</v>
      </c>
      <c r="EU569" s="2">
        <v>50.77</v>
      </c>
      <c r="EV569" s="2">
        <v>1056.46</v>
      </c>
      <c r="EW569" s="2">
        <v>119.78</v>
      </c>
      <c r="EX569" s="2">
        <v>4.22</v>
      </c>
      <c r="EY569" s="2">
        <v>1</v>
      </c>
      <c r="EZ569" s="2"/>
      <c r="FA569" s="2"/>
      <c r="FB569" s="2"/>
      <c r="FC569" s="2"/>
      <c r="FD569" s="2"/>
      <c r="FE569" s="2"/>
      <c r="FF569" s="2"/>
      <c r="FG569" s="2"/>
      <c r="FH569" s="2"/>
      <c r="FI569" s="2"/>
      <c r="FJ569" s="2"/>
      <c r="FK569" s="2"/>
      <c r="FL569" s="2"/>
      <c r="FM569" s="2"/>
      <c r="FN569" s="2"/>
      <c r="FO569" s="2"/>
      <c r="FP569" s="2"/>
      <c r="FQ569" s="2">
        <v>0</v>
      </c>
      <c r="FR569" s="2">
        <f t="shared" si="468"/>
        <v>0</v>
      </c>
      <c r="FS569" s="2">
        <v>0</v>
      </c>
      <c r="FT569" s="2"/>
      <c r="FU569" s="2"/>
      <c r="FV569" s="2"/>
      <c r="FW569" s="2"/>
      <c r="FX569" s="2">
        <v>123</v>
      </c>
      <c r="FY569" s="2">
        <v>75</v>
      </c>
      <c r="FZ569" s="2"/>
      <c r="GA569" s="2" t="s">
        <v>3</v>
      </c>
      <c r="GB569" s="2"/>
      <c r="GC569" s="2"/>
      <c r="GD569" s="2">
        <v>1</v>
      </c>
      <c r="GE569" s="2"/>
      <c r="GF569" s="2">
        <v>1342565087</v>
      </c>
      <c r="GG569" s="2">
        <v>2</v>
      </c>
      <c r="GH569" s="2">
        <v>1</v>
      </c>
      <c r="GI569" s="2">
        <v>-2</v>
      </c>
      <c r="GJ569" s="2">
        <v>0</v>
      </c>
      <c r="GK569" s="2">
        <v>0</v>
      </c>
      <c r="GL569" s="2">
        <f t="shared" si="469"/>
        <v>0</v>
      </c>
      <c r="GM569" s="2">
        <f t="shared" si="470"/>
        <v>0</v>
      </c>
      <c r="GN569" s="2">
        <f t="shared" si="471"/>
        <v>0</v>
      </c>
      <c r="GO569" s="2">
        <f t="shared" si="472"/>
        <v>0</v>
      </c>
      <c r="GP569" s="2">
        <f t="shared" si="473"/>
        <v>0</v>
      </c>
      <c r="GQ569" s="2"/>
      <c r="GR569" s="2">
        <v>0</v>
      </c>
      <c r="GS569" s="2">
        <v>3</v>
      </c>
      <c r="GT569" s="2">
        <v>0</v>
      </c>
      <c r="GU569" s="2" t="s">
        <v>3</v>
      </c>
      <c r="GV569" s="2">
        <f t="shared" si="477"/>
        <v>0</v>
      </c>
      <c r="GW569" s="2">
        <v>1</v>
      </c>
      <c r="GX569" s="2">
        <f t="shared" si="475"/>
        <v>0</v>
      </c>
      <c r="GY569" s="2"/>
      <c r="GZ569" s="2"/>
      <c r="HA569" s="2">
        <v>0</v>
      </c>
      <c r="HB569" s="2">
        <v>0</v>
      </c>
      <c r="HC569" s="2">
        <f t="shared" si="476"/>
        <v>0</v>
      </c>
      <c r="HD569" s="2"/>
      <c r="HE569" s="2" t="s">
        <v>3</v>
      </c>
      <c r="HF569" s="2" t="s">
        <v>3</v>
      </c>
      <c r="HG569" s="2"/>
      <c r="HH569" s="2"/>
      <c r="HI569" s="2"/>
      <c r="HJ569" s="2"/>
      <c r="HK569" s="2"/>
      <c r="HL569" s="2"/>
      <c r="HM569" s="2" t="s">
        <v>3</v>
      </c>
      <c r="HN569" s="2" t="s">
        <v>24</v>
      </c>
      <c r="HO569" s="2" t="s">
        <v>25</v>
      </c>
      <c r="HP569" s="2" t="s">
        <v>22</v>
      </c>
      <c r="HQ569" s="2" t="s">
        <v>22</v>
      </c>
      <c r="HR569" s="2"/>
      <c r="HS569" s="2"/>
      <c r="HT569" s="2"/>
      <c r="HU569" s="2"/>
      <c r="HV569" s="2"/>
      <c r="HW569" s="2"/>
      <c r="HX569" s="2"/>
      <c r="HY569" s="2"/>
      <c r="HZ569" s="2"/>
      <c r="IA569" s="2"/>
      <c r="IB569" s="2"/>
      <c r="IC569" s="2"/>
      <c r="ID569" s="2"/>
      <c r="IE569" s="2"/>
      <c r="IF569" s="2"/>
      <c r="IG569" s="2"/>
      <c r="IH569" s="2"/>
      <c r="II569" s="2"/>
      <c r="IJ569" s="2"/>
      <c r="IK569" s="2">
        <v>0</v>
      </c>
      <c r="IL569" s="2"/>
      <c r="IM569" s="2"/>
      <c r="IN569" s="2"/>
      <c r="IO569" s="2"/>
      <c r="IP569" s="2"/>
      <c r="IQ569" s="2"/>
      <c r="IR569" s="2"/>
      <c r="IS569" s="2"/>
      <c r="IT569" s="2"/>
      <c r="IU569" s="2"/>
    </row>
    <row r="570" spans="1:255" x14ac:dyDescent="0.2">
      <c r="A570">
        <v>17</v>
      </c>
      <c r="B570">
        <v>1</v>
      </c>
      <c r="C570">
        <f>ROW(SmtRes!A516)</f>
        <v>516</v>
      </c>
      <c r="D570">
        <f>ROW(EtalonRes!A520)</f>
        <v>520</v>
      </c>
      <c r="E570" t="s">
        <v>357</v>
      </c>
      <c r="F570" t="s">
        <v>49</v>
      </c>
      <c r="G570" t="s">
        <v>50</v>
      </c>
      <c r="H570" t="s">
        <v>51</v>
      </c>
      <c r="I570">
        <v>0</v>
      </c>
      <c r="J570">
        <v>0</v>
      </c>
      <c r="K570">
        <v>0</v>
      </c>
      <c r="L570">
        <v>2.7E-2</v>
      </c>
      <c r="M570">
        <v>0</v>
      </c>
      <c r="N570">
        <f t="shared" si="439"/>
        <v>2.7E-2</v>
      </c>
      <c r="O570">
        <f t="shared" si="440"/>
        <v>0</v>
      </c>
      <c r="P570">
        <f t="shared" si="441"/>
        <v>0</v>
      </c>
      <c r="Q570">
        <f t="shared" si="442"/>
        <v>0</v>
      </c>
      <c r="R570">
        <f t="shared" si="443"/>
        <v>0</v>
      </c>
      <c r="S570">
        <f t="shared" si="444"/>
        <v>0</v>
      </c>
      <c r="T570">
        <f t="shared" si="445"/>
        <v>0</v>
      </c>
      <c r="U570">
        <f t="shared" si="446"/>
        <v>0</v>
      </c>
      <c r="V570">
        <f t="shared" si="447"/>
        <v>0</v>
      </c>
      <c r="W570">
        <f t="shared" si="448"/>
        <v>0</v>
      </c>
      <c r="X570">
        <f t="shared" si="449"/>
        <v>0</v>
      </c>
      <c r="Y570">
        <f t="shared" si="450"/>
        <v>0</v>
      </c>
      <c r="AA570">
        <v>69726884</v>
      </c>
      <c r="AB570">
        <f t="shared" si="451"/>
        <v>1205.75</v>
      </c>
      <c r="AC570">
        <f>ROUND((ES570+(SUM(SmtRes!BC505:'SmtRes'!BC516)+SUM(EtalonRes!AL510:'EtalonRes'!AL520))),2)</f>
        <v>0</v>
      </c>
      <c r="AD570">
        <f t="shared" si="483"/>
        <v>149.29</v>
      </c>
      <c r="AE570">
        <f t="shared" si="480"/>
        <v>50.77</v>
      </c>
      <c r="AF570">
        <f t="shared" si="478"/>
        <v>1056.46</v>
      </c>
      <c r="AG570">
        <f t="shared" si="455"/>
        <v>0</v>
      </c>
      <c r="AH570">
        <f t="shared" si="479"/>
        <v>119.78</v>
      </c>
      <c r="AI570">
        <f t="shared" si="481"/>
        <v>4.22</v>
      </c>
      <c r="AJ570">
        <f t="shared" si="458"/>
        <v>0</v>
      </c>
      <c r="AK570">
        <v>9112.3799999999992</v>
      </c>
      <c r="AL570">
        <v>7906.63</v>
      </c>
      <c r="AM570">
        <v>149.29</v>
      </c>
      <c r="AN570">
        <v>50.77</v>
      </c>
      <c r="AO570">
        <v>1056.46</v>
      </c>
      <c r="AP570">
        <v>0</v>
      </c>
      <c r="AQ570">
        <v>119.78</v>
      </c>
      <c r="AR570">
        <v>4.22</v>
      </c>
      <c r="AS570">
        <v>0</v>
      </c>
      <c r="AT570">
        <v>117</v>
      </c>
      <c r="AU570">
        <v>64</v>
      </c>
      <c r="AV570">
        <v>1</v>
      </c>
      <c r="AW570">
        <v>1</v>
      </c>
      <c r="AZ570">
        <v>1</v>
      </c>
      <c r="BA570">
        <v>34.92</v>
      </c>
      <c r="BB570">
        <v>9.3000000000000007</v>
      </c>
      <c r="BC570">
        <v>7.56</v>
      </c>
      <c r="BD570" t="s">
        <v>3</v>
      </c>
      <c r="BE570" t="s">
        <v>3</v>
      </c>
      <c r="BF570" t="s">
        <v>3</v>
      </c>
      <c r="BG570" t="s">
        <v>3</v>
      </c>
      <c r="BH570">
        <v>0</v>
      </c>
      <c r="BI570">
        <v>1</v>
      </c>
      <c r="BJ570" t="s">
        <v>52</v>
      </c>
      <c r="BM570">
        <v>11001</v>
      </c>
      <c r="BN570">
        <v>0</v>
      </c>
      <c r="BO570" t="s">
        <v>49</v>
      </c>
      <c r="BP570">
        <v>1</v>
      </c>
      <c r="BQ570">
        <v>2</v>
      </c>
      <c r="BR570">
        <v>0</v>
      </c>
      <c r="BS570">
        <v>19.8</v>
      </c>
      <c r="BT570">
        <v>1</v>
      </c>
      <c r="BU570">
        <v>1</v>
      </c>
      <c r="BV570">
        <v>1</v>
      </c>
      <c r="BW570">
        <v>1</v>
      </c>
      <c r="BX570">
        <v>1</v>
      </c>
      <c r="BY570" t="s">
        <v>3</v>
      </c>
      <c r="BZ570">
        <v>117</v>
      </c>
      <c r="CA570">
        <v>64</v>
      </c>
      <c r="CB570" t="s">
        <v>3</v>
      </c>
      <c r="CE570">
        <v>0</v>
      </c>
      <c r="CF570">
        <v>0</v>
      </c>
      <c r="CG570">
        <v>0</v>
      </c>
      <c r="CH570">
        <v>50</v>
      </c>
      <c r="CI570">
        <v>0</v>
      </c>
      <c r="CJ570">
        <v>0</v>
      </c>
      <c r="CK570">
        <v>0</v>
      </c>
      <c r="CL570">
        <v>0</v>
      </c>
      <c r="CM570">
        <v>0</v>
      </c>
      <c r="CN570" t="s">
        <v>3</v>
      </c>
      <c r="CO570">
        <v>0</v>
      </c>
      <c r="CP570">
        <f t="shared" si="459"/>
        <v>0</v>
      </c>
      <c r="CQ570">
        <f t="shared" si="460"/>
        <v>0</v>
      </c>
      <c r="CR570">
        <f t="shared" si="461"/>
        <v>1388.3969999999999</v>
      </c>
      <c r="CS570">
        <f t="shared" si="462"/>
        <v>1005.2460000000001</v>
      </c>
      <c r="CT570">
        <f t="shared" si="463"/>
        <v>36891.583200000001</v>
      </c>
      <c r="CU570">
        <f t="shared" si="464"/>
        <v>0</v>
      </c>
      <c r="CV570">
        <f t="shared" si="465"/>
        <v>119.78</v>
      </c>
      <c r="CW570">
        <f t="shared" si="466"/>
        <v>4.22</v>
      </c>
      <c r="CX570">
        <f t="shared" si="467"/>
        <v>0</v>
      </c>
      <c r="CY570">
        <f>(S570+R570)*(BZ570/100)</f>
        <v>0</v>
      </c>
      <c r="CZ570">
        <f>(S570+R570)*(CA570/100)</f>
        <v>0</v>
      </c>
      <c r="DC570" t="s">
        <v>3</v>
      </c>
      <c r="DD570" t="s">
        <v>3</v>
      </c>
      <c r="DE570" t="s">
        <v>3</v>
      </c>
      <c r="DF570" t="s">
        <v>3</v>
      </c>
      <c r="DG570" t="s">
        <v>3</v>
      </c>
      <c r="DH570" t="s">
        <v>3</v>
      </c>
      <c r="DI570" t="s">
        <v>3</v>
      </c>
      <c r="DJ570" t="s">
        <v>3</v>
      </c>
      <c r="DK570" t="s">
        <v>3</v>
      </c>
      <c r="DL570" t="s">
        <v>3</v>
      </c>
      <c r="DM570" t="s">
        <v>3</v>
      </c>
      <c r="DN570">
        <v>123</v>
      </c>
      <c r="DO570">
        <v>75</v>
      </c>
      <c r="DP570">
        <v>1</v>
      </c>
      <c r="DQ570">
        <v>1</v>
      </c>
      <c r="DU570">
        <v>1013</v>
      </c>
      <c r="DV570" t="s">
        <v>51</v>
      </c>
      <c r="DW570" t="s">
        <v>51</v>
      </c>
      <c r="DX570">
        <v>1</v>
      </c>
      <c r="DZ570" t="s">
        <v>3</v>
      </c>
      <c r="EA570" t="s">
        <v>3</v>
      </c>
      <c r="EB570" t="s">
        <v>3</v>
      </c>
      <c r="EC570" t="s">
        <v>3</v>
      </c>
      <c r="EE570">
        <v>54328965</v>
      </c>
      <c r="EF570">
        <v>2</v>
      </c>
      <c r="EG570" t="s">
        <v>21</v>
      </c>
      <c r="EH570">
        <v>0</v>
      </c>
      <c r="EI570" t="s">
        <v>3</v>
      </c>
      <c r="EJ570">
        <v>1</v>
      </c>
      <c r="EK570">
        <v>11001</v>
      </c>
      <c r="EL570" t="s">
        <v>22</v>
      </c>
      <c r="EM570" t="s">
        <v>23</v>
      </c>
      <c r="EO570" t="s">
        <v>3</v>
      </c>
      <c r="EQ570">
        <v>1441792</v>
      </c>
      <c r="ER570">
        <v>9112.3799999999992</v>
      </c>
      <c r="ES570">
        <v>7906.63</v>
      </c>
      <c r="ET570">
        <v>149.29</v>
      </c>
      <c r="EU570">
        <v>50.77</v>
      </c>
      <c r="EV570">
        <v>1056.46</v>
      </c>
      <c r="EW570">
        <v>119.78</v>
      </c>
      <c r="EX570">
        <v>4.22</v>
      </c>
      <c r="EY570">
        <v>1</v>
      </c>
      <c r="FQ570">
        <v>0</v>
      </c>
      <c r="FR570">
        <f t="shared" si="468"/>
        <v>0</v>
      </c>
      <c r="FS570">
        <v>0</v>
      </c>
      <c r="FX570">
        <v>123</v>
      </c>
      <c r="FY570">
        <v>75</v>
      </c>
      <c r="GA570" t="s">
        <v>3</v>
      </c>
      <c r="GD570">
        <v>1</v>
      </c>
      <c r="GF570">
        <v>1342565087</v>
      </c>
      <c r="GG570">
        <v>2</v>
      </c>
      <c r="GH570">
        <v>1</v>
      </c>
      <c r="GI570">
        <v>2</v>
      </c>
      <c r="GJ570">
        <v>0</v>
      </c>
      <c r="GK570">
        <v>0</v>
      </c>
      <c r="GL570">
        <f t="shared" si="469"/>
        <v>0</v>
      </c>
      <c r="GM570">
        <f t="shared" si="470"/>
        <v>0</v>
      </c>
      <c r="GN570">
        <f t="shared" si="471"/>
        <v>0</v>
      </c>
      <c r="GO570">
        <f t="shared" si="472"/>
        <v>0</v>
      </c>
      <c r="GP570">
        <f t="shared" si="473"/>
        <v>0</v>
      </c>
      <c r="GR570">
        <v>0</v>
      </c>
      <c r="GS570">
        <v>3</v>
      </c>
      <c r="GT570">
        <v>0</v>
      </c>
      <c r="GU570" t="s">
        <v>3</v>
      </c>
      <c r="GV570">
        <f t="shared" si="477"/>
        <v>0</v>
      </c>
      <c r="GW570">
        <v>1005.2</v>
      </c>
      <c r="GX570">
        <f t="shared" si="475"/>
        <v>0</v>
      </c>
      <c r="HA570">
        <v>0</v>
      </c>
      <c r="HB570">
        <v>0</v>
      </c>
      <c r="HC570">
        <f t="shared" si="476"/>
        <v>0</v>
      </c>
      <c r="HE570" t="s">
        <v>3</v>
      </c>
      <c r="HF570" t="s">
        <v>3</v>
      </c>
      <c r="HM570" t="s">
        <v>3</v>
      </c>
      <c r="HN570" t="s">
        <v>24</v>
      </c>
      <c r="HO570" t="s">
        <v>25</v>
      </c>
      <c r="HP570" t="s">
        <v>22</v>
      </c>
      <c r="HQ570" t="s">
        <v>22</v>
      </c>
      <c r="IK570">
        <v>0</v>
      </c>
    </row>
    <row r="571" spans="1:255" x14ac:dyDescent="0.2">
      <c r="A571" s="2">
        <v>18</v>
      </c>
      <c r="B571" s="2">
        <v>1</v>
      </c>
      <c r="C571" s="2">
        <v>499</v>
      </c>
      <c r="D571" s="2"/>
      <c r="E571" s="2" t="s">
        <v>358</v>
      </c>
      <c r="F571" s="2" t="s">
        <v>54</v>
      </c>
      <c r="G571" s="2" t="s">
        <v>359</v>
      </c>
      <c r="H571" s="2" t="s">
        <v>56</v>
      </c>
      <c r="I571" s="2">
        <f>I569*J571</f>
        <v>0</v>
      </c>
      <c r="J571" s="2">
        <v>102</v>
      </c>
      <c r="K571" s="2">
        <v>102</v>
      </c>
      <c r="L571" s="2">
        <v>2.754</v>
      </c>
      <c r="M571" s="2">
        <v>0</v>
      </c>
      <c r="N571" s="2">
        <f t="shared" si="439"/>
        <v>2.754</v>
      </c>
      <c r="O571" s="2">
        <f t="shared" si="440"/>
        <v>0</v>
      </c>
      <c r="P571" s="2">
        <f t="shared" si="441"/>
        <v>0</v>
      </c>
      <c r="Q571" s="2">
        <f t="shared" si="442"/>
        <v>0</v>
      </c>
      <c r="R571" s="2">
        <f t="shared" si="443"/>
        <v>0</v>
      </c>
      <c r="S571" s="2">
        <f t="shared" si="444"/>
        <v>0</v>
      </c>
      <c r="T571" s="2">
        <f t="shared" si="445"/>
        <v>0</v>
      </c>
      <c r="U571" s="2">
        <f t="shared" si="446"/>
        <v>0</v>
      </c>
      <c r="V571" s="2">
        <f t="shared" si="447"/>
        <v>0</v>
      </c>
      <c r="W571" s="2">
        <f t="shared" si="448"/>
        <v>0</v>
      </c>
      <c r="X571" s="2">
        <f t="shared" si="449"/>
        <v>0</v>
      </c>
      <c r="Y571" s="2">
        <f t="shared" si="450"/>
        <v>0</v>
      </c>
      <c r="Z571" s="2"/>
      <c r="AA571" s="2">
        <v>69726971</v>
      </c>
      <c r="AB571" s="2">
        <f t="shared" si="451"/>
        <v>68.2</v>
      </c>
      <c r="AC571" s="2">
        <f t="shared" ref="AC571:AC582" si="484">ROUND((ES571),2)</f>
        <v>68.2</v>
      </c>
      <c r="AD571" s="2">
        <f t="shared" si="483"/>
        <v>0</v>
      </c>
      <c r="AE571" s="2">
        <f t="shared" si="480"/>
        <v>0</v>
      </c>
      <c r="AF571" s="2">
        <f t="shared" si="478"/>
        <v>0</v>
      </c>
      <c r="AG571" s="2">
        <f t="shared" si="455"/>
        <v>0</v>
      </c>
      <c r="AH571" s="2">
        <f t="shared" si="479"/>
        <v>0</v>
      </c>
      <c r="AI571" s="2">
        <f t="shared" si="481"/>
        <v>0</v>
      </c>
      <c r="AJ571" s="2">
        <f t="shared" si="458"/>
        <v>1.2</v>
      </c>
      <c r="AK571" s="2">
        <v>68.2</v>
      </c>
      <c r="AL571" s="2">
        <v>68.2</v>
      </c>
      <c r="AM571" s="2">
        <v>0</v>
      </c>
      <c r="AN571" s="2">
        <v>0</v>
      </c>
      <c r="AO571" s="2">
        <v>0</v>
      </c>
      <c r="AP571" s="2">
        <v>0</v>
      </c>
      <c r="AQ571" s="2">
        <v>0</v>
      </c>
      <c r="AR571" s="2">
        <v>0</v>
      </c>
      <c r="AS571" s="2">
        <v>1.2</v>
      </c>
      <c r="AT571" s="2">
        <v>0</v>
      </c>
      <c r="AU571" s="2">
        <v>0</v>
      </c>
      <c r="AV571" s="2">
        <v>1</v>
      </c>
      <c r="AW571" s="2">
        <v>1</v>
      </c>
      <c r="AX571" s="2"/>
      <c r="AY571" s="2"/>
      <c r="AZ571" s="2">
        <v>1</v>
      </c>
      <c r="BA571" s="2">
        <v>1</v>
      </c>
      <c r="BB571" s="2">
        <v>1</v>
      </c>
      <c r="BC571" s="2">
        <v>1</v>
      </c>
      <c r="BD571" s="2" t="s">
        <v>3</v>
      </c>
      <c r="BE571" s="2" t="s">
        <v>3</v>
      </c>
      <c r="BF571" s="2" t="s">
        <v>3</v>
      </c>
      <c r="BG571" s="2" t="s">
        <v>3</v>
      </c>
      <c r="BH571" s="2">
        <v>3</v>
      </c>
      <c r="BI571" s="2">
        <v>1</v>
      </c>
      <c r="BJ571" s="2" t="s">
        <v>265</v>
      </c>
      <c r="BK571" s="2"/>
      <c r="BL571" s="2"/>
      <c r="BM571" s="2">
        <v>500001</v>
      </c>
      <c r="BN571" s="2">
        <v>0</v>
      </c>
      <c r="BO571" s="2" t="s">
        <v>3</v>
      </c>
      <c r="BP571" s="2">
        <v>0</v>
      </c>
      <c r="BQ571" s="2">
        <v>8</v>
      </c>
      <c r="BR571" s="2">
        <v>0</v>
      </c>
      <c r="BS571" s="2">
        <v>1</v>
      </c>
      <c r="BT571" s="2">
        <v>1</v>
      </c>
      <c r="BU571" s="2">
        <v>1</v>
      </c>
      <c r="BV571" s="2">
        <v>1</v>
      </c>
      <c r="BW571" s="2">
        <v>1</v>
      </c>
      <c r="BX571" s="2">
        <v>1</v>
      </c>
      <c r="BY571" s="2" t="s">
        <v>3</v>
      </c>
      <c r="BZ571" s="2">
        <v>0</v>
      </c>
      <c r="CA571" s="2">
        <v>0</v>
      </c>
      <c r="CB571" s="2" t="s">
        <v>3</v>
      </c>
      <c r="CC571" s="2"/>
      <c r="CD571" s="2"/>
      <c r="CE571" s="2">
        <v>0</v>
      </c>
      <c r="CF571" s="2">
        <v>0</v>
      </c>
      <c r="CG571" s="2">
        <v>0</v>
      </c>
      <c r="CH571" s="2">
        <v>50</v>
      </c>
      <c r="CI571" s="2">
        <v>1</v>
      </c>
      <c r="CJ571" s="2">
        <v>0</v>
      </c>
      <c r="CK571" s="2">
        <v>0</v>
      </c>
      <c r="CL571" s="2">
        <v>0</v>
      </c>
      <c r="CM571" s="2">
        <v>0</v>
      </c>
      <c r="CN571" s="2" t="s">
        <v>3</v>
      </c>
      <c r="CO571" s="2">
        <v>0</v>
      </c>
      <c r="CP571" s="2">
        <f t="shared" si="459"/>
        <v>0</v>
      </c>
      <c r="CQ571" s="2">
        <f t="shared" si="460"/>
        <v>68.2</v>
      </c>
      <c r="CR571" s="2">
        <f t="shared" si="461"/>
        <v>0</v>
      </c>
      <c r="CS571" s="2">
        <f t="shared" si="462"/>
        <v>0</v>
      </c>
      <c r="CT571" s="2">
        <f t="shared" si="463"/>
        <v>0</v>
      </c>
      <c r="CU571" s="2">
        <f t="shared" si="464"/>
        <v>0</v>
      </c>
      <c r="CV571" s="2">
        <f t="shared" si="465"/>
        <v>0</v>
      </c>
      <c r="CW571" s="2">
        <f t="shared" si="466"/>
        <v>0</v>
      </c>
      <c r="CX571" s="2">
        <f t="shared" si="467"/>
        <v>1.2</v>
      </c>
      <c r="CY571" s="2">
        <f>(((S571+R571)*AT571)/100)</f>
        <v>0</v>
      </c>
      <c r="CZ571" s="2">
        <f>(((S571+R571)*AU571)/100)</f>
        <v>0</v>
      </c>
      <c r="DA571" s="2"/>
      <c r="DB571" s="2"/>
      <c r="DC571" s="2" t="s">
        <v>3</v>
      </c>
      <c r="DD571" s="2" t="s">
        <v>3</v>
      </c>
      <c r="DE571" s="2" t="s">
        <v>3</v>
      </c>
      <c r="DF571" s="2" t="s">
        <v>3</v>
      </c>
      <c r="DG571" s="2" t="s">
        <v>3</v>
      </c>
      <c r="DH571" s="2" t="s">
        <v>3</v>
      </c>
      <c r="DI571" s="2" t="s">
        <v>3</v>
      </c>
      <c r="DJ571" s="2" t="s">
        <v>3</v>
      </c>
      <c r="DK571" s="2" t="s">
        <v>3</v>
      </c>
      <c r="DL571" s="2" t="s">
        <v>3</v>
      </c>
      <c r="DM571" s="2" t="s">
        <v>3</v>
      </c>
      <c r="DN571" s="2">
        <v>0</v>
      </c>
      <c r="DO571" s="2">
        <v>0</v>
      </c>
      <c r="DP571" s="2">
        <v>1</v>
      </c>
      <c r="DQ571" s="2">
        <v>1</v>
      </c>
      <c r="DR571" s="2"/>
      <c r="DS571" s="2"/>
      <c r="DT571" s="2"/>
      <c r="DU571" s="2">
        <v>1005</v>
      </c>
      <c r="DV571" s="2" t="s">
        <v>56</v>
      </c>
      <c r="DW571" s="2" t="s">
        <v>56</v>
      </c>
      <c r="DX571" s="2">
        <v>1</v>
      </c>
      <c r="DY571" s="2"/>
      <c r="DZ571" s="2" t="s">
        <v>3</v>
      </c>
      <c r="EA571" s="2" t="s">
        <v>3</v>
      </c>
      <c r="EB571" s="2" t="s">
        <v>3</v>
      </c>
      <c r="EC571" s="2" t="s">
        <v>3</v>
      </c>
      <c r="ED571" s="2"/>
      <c r="EE571" s="2">
        <v>54328897</v>
      </c>
      <c r="EF571" s="2">
        <v>8</v>
      </c>
      <c r="EG571" s="2" t="s">
        <v>31</v>
      </c>
      <c r="EH571" s="2">
        <v>0</v>
      </c>
      <c r="EI571" s="2" t="s">
        <v>3</v>
      </c>
      <c r="EJ571" s="2">
        <v>1</v>
      </c>
      <c r="EK571" s="2">
        <v>500001</v>
      </c>
      <c r="EL571" s="2" t="s">
        <v>32</v>
      </c>
      <c r="EM571" s="2" t="s">
        <v>33</v>
      </c>
      <c r="EN571" s="2"/>
      <c r="EO571" s="2" t="s">
        <v>3</v>
      </c>
      <c r="EP571" s="2"/>
      <c r="EQ571" s="2">
        <v>0</v>
      </c>
      <c r="ER571" s="2">
        <v>68.2</v>
      </c>
      <c r="ES571" s="2">
        <v>68.2</v>
      </c>
      <c r="ET571" s="2">
        <v>0</v>
      </c>
      <c r="EU571" s="2">
        <v>0</v>
      </c>
      <c r="EV571" s="2">
        <v>0</v>
      </c>
      <c r="EW571" s="2">
        <v>0</v>
      </c>
      <c r="EX571" s="2">
        <v>0</v>
      </c>
      <c r="EY571" s="2"/>
      <c r="EZ571" s="2"/>
      <c r="FA571" s="2"/>
      <c r="FB571" s="2"/>
      <c r="FC571" s="2"/>
      <c r="FD571" s="2"/>
      <c r="FE571" s="2"/>
      <c r="FF571" s="2"/>
      <c r="FG571" s="2"/>
      <c r="FH571" s="2"/>
      <c r="FI571" s="2"/>
      <c r="FJ571" s="2"/>
      <c r="FK571" s="2"/>
      <c r="FL571" s="2"/>
      <c r="FM571" s="2"/>
      <c r="FN571" s="2"/>
      <c r="FO571" s="2"/>
      <c r="FP571" s="2"/>
      <c r="FQ571" s="2">
        <v>0</v>
      </c>
      <c r="FR571" s="2">
        <f t="shared" si="468"/>
        <v>0</v>
      </c>
      <c r="FS571" s="2">
        <v>0</v>
      </c>
      <c r="FT571" s="2"/>
      <c r="FU571" s="2"/>
      <c r="FV571" s="2"/>
      <c r="FW571" s="2"/>
      <c r="FX571" s="2">
        <v>0</v>
      </c>
      <c r="FY571" s="2">
        <v>0</v>
      </c>
      <c r="FZ571" s="2"/>
      <c r="GA571" s="2" t="s">
        <v>3</v>
      </c>
      <c r="GB571" s="2"/>
      <c r="GC571" s="2"/>
      <c r="GD571" s="2">
        <v>1</v>
      </c>
      <c r="GE571" s="2"/>
      <c r="GF571" s="2">
        <v>249621296</v>
      </c>
      <c r="GG571" s="2">
        <v>2</v>
      </c>
      <c r="GH571" s="2">
        <v>1</v>
      </c>
      <c r="GI571" s="2">
        <v>-2</v>
      </c>
      <c r="GJ571" s="2">
        <v>0</v>
      </c>
      <c r="GK571" s="2">
        <v>0</v>
      </c>
      <c r="GL571" s="2">
        <f t="shared" si="469"/>
        <v>0</v>
      </c>
      <c r="GM571" s="2">
        <f t="shared" si="470"/>
        <v>0</v>
      </c>
      <c r="GN571" s="2">
        <f t="shared" si="471"/>
        <v>0</v>
      </c>
      <c r="GO571" s="2">
        <f t="shared" si="472"/>
        <v>0</v>
      </c>
      <c r="GP571" s="2">
        <f t="shared" si="473"/>
        <v>0</v>
      </c>
      <c r="GQ571" s="2"/>
      <c r="GR571" s="2">
        <v>0</v>
      </c>
      <c r="GS571" s="2">
        <v>3</v>
      </c>
      <c r="GT571" s="2">
        <v>0</v>
      </c>
      <c r="GU571" s="2" t="s">
        <v>3</v>
      </c>
      <c r="GV571" s="2">
        <f t="shared" si="477"/>
        <v>0</v>
      </c>
      <c r="GW571" s="2">
        <v>1</v>
      </c>
      <c r="GX571" s="2">
        <f t="shared" si="475"/>
        <v>0</v>
      </c>
      <c r="GY571" s="2"/>
      <c r="GZ571" s="2"/>
      <c r="HA571" s="2">
        <v>0</v>
      </c>
      <c r="HB571" s="2">
        <v>0</v>
      </c>
      <c r="HC571" s="2">
        <f t="shared" si="476"/>
        <v>0</v>
      </c>
      <c r="HD571" s="2"/>
      <c r="HE571" s="2" t="s">
        <v>3</v>
      </c>
      <c r="HF571" s="2" t="s">
        <v>3</v>
      </c>
      <c r="HG571" s="2"/>
      <c r="HH571" s="2"/>
      <c r="HI571" s="2"/>
      <c r="HJ571" s="2"/>
      <c r="HK571" s="2"/>
      <c r="HL571" s="2"/>
      <c r="HM571" s="2" t="s">
        <v>3</v>
      </c>
      <c r="HN571" s="2" t="s">
        <v>3</v>
      </c>
      <c r="HO571" s="2" t="s">
        <v>3</v>
      </c>
      <c r="HP571" s="2" t="s">
        <v>3</v>
      </c>
      <c r="HQ571" s="2" t="s">
        <v>3</v>
      </c>
      <c r="HR571" s="2"/>
      <c r="HS571" s="2"/>
      <c r="HT571" s="2"/>
      <c r="HU571" s="2"/>
      <c r="HV571" s="2"/>
      <c r="HW571" s="2"/>
      <c r="HX571" s="2"/>
      <c r="HY571" s="2"/>
      <c r="HZ571" s="2"/>
      <c r="IA571" s="2"/>
      <c r="IB571" s="2"/>
      <c r="IC571" s="2"/>
      <c r="ID571" s="2"/>
      <c r="IE571" s="2"/>
      <c r="IF571" s="2"/>
      <c r="IG571" s="2"/>
      <c r="IH571" s="2"/>
      <c r="II571" s="2"/>
      <c r="IJ571" s="2"/>
      <c r="IK571" s="2">
        <v>0</v>
      </c>
      <c r="IL571" s="2"/>
      <c r="IM571" s="2"/>
      <c r="IN571" s="2"/>
      <c r="IO571" s="2"/>
      <c r="IP571" s="2"/>
      <c r="IQ571" s="2"/>
      <c r="IR571" s="2"/>
      <c r="IS571" s="2"/>
      <c r="IT571" s="2"/>
      <c r="IU571" s="2"/>
    </row>
    <row r="572" spans="1:255" x14ac:dyDescent="0.2">
      <c r="A572">
        <v>18</v>
      </c>
      <c r="B572">
        <v>1</v>
      </c>
      <c r="C572">
        <v>511</v>
      </c>
      <c r="E572" t="s">
        <v>358</v>
      </c>
      <c r="F572" t="s">
        <v>54</v>
      </c>
      <c r="G572" t="s">
        <v>359</v>
      </c>
      <c r="H572" t="s">
        <v>56</v>
      </c>
      <c r="I572">
        <f>I570*J572</f>
        <v>0</v>
      </c>
      <c r="J572">
        <v>102</v>
      </c>
      <c r="K572">
        <v>102</v>
      </c>
      <c r="L572">
        <v>2.754</v>
      </c>
      <c r="M572">
        <v>0</v>
      </c>
      <c r="N572">
        <f t="shared" si="439"/>
        <v>2.754</v>
      </c>
      <c r="O572">
        <f t="shared" si="440"/>
        <v>0</v>
      </c>
      <c r="P572">
        <f t="shared" si="441"/>
        <v>0</v>
      </c>
      <c r="Q572">
        <f t="shared" si="442"/>
        <v>0</v>
      </c>
      <c r="R572">
        <f t="shared" si="443"/>
        <v>0</v>
      </c>
      <c r="S572">
        <f t="shared" si="444"/>
        <v>0</v>
      </c>
      <c r="T572">
        <f t="shared" si="445"/>
        <v>0</v>
      </c>
      <c r="U572">
        <f t="shared" si="446"/>
        <v>0</v>
      </c>
      <c r="V572">
        <f t="shared" si="447"/>
        <v>0</v>
      </c>
      <c r="W572">
        <f t="shared" si="448"/>
        <v>0</v>
      </c>
      <c r="X572">
        <f t="shared" si="449"/>
        <v>0</v>
      </c>
      <c r="Y572">
        <f t="shared" si="450"/>
        <v>0</v>
      </c>
      <c r="AA572">
        <v>69726884</v>
      </c>
      <c r="AB572">
        <f t="shared" si="451"/>
        <v>133.46</v>
      </c>
      <c r="AC572">
        <f t="shared" si="484"/>
        <v>133.46</v>
      </c>
      <c r="AD572">
        <f t="shared" si="483"/>
        <v>0</v>
      </c>
      <c r="AE572">
        <f t="shared" si="480"/>
        <v>0</v>
      </c>
      <c r="AF572">
        <f t="shared" si="478"/>
        <v>0</v>
      </c>
      <c r="AG572">
        <f t="shared" si="455"/>
        <v>0</v>
      </c>
      <c r="AH572">
        <f t="shared" si="479"/>
        <v>0</v>
      </c>
      <c r="AI572">
        <f t="shared" si="481"/>
        <v>0</v>
      </c>
      <c r="AJ572">
        <f t="shared" si="458"/>
        <v>1.2</v>
      </c>
      <c r="AK572">
        <v>133.46</v>
      </c>
      <c r="AL572">
        <v>133.46</v>
      </c>
      <c r="AM572">
        <v>0</v>
      </c>
      <c r="AN572">
        <v>0</v>
      </c>
      <c r="AO572">
        <v>0</v>
      </c>
      <c r="AP572">
        <v>0</v>
      </c>
      <c r="AQ572">
        <v>0</v>
      </c>
      <c r="AR572">
        <v>0</v>
      </c>
      <c r="AS572">
        <v>1.2</v>
      </c>
      <c r="AT572">
        <v>0</v>
      </c>
      <c r="AU572">
        <v>0</v>
      </c>
      <c r="AV572">
        <v>1</v>
      </c>
      <c r="AW572">
        <v>1</v>
      </c>
      <c r="AZ572">
        <v>1</v>
      </c>
      <c r="BA572">
        <v>1</v>
      </c>
      <c r="BB572">
        <v>1</v>
      </c>
      <c r="BC572">
        <v>7.56</v>
      </c>
      <c r="BD572" t="s">
        <v>3</v>
      </c>
      <c r="BE572" t="s">
        <v>3</v>
      </c>
      <c r="BF572" t="s">
        <v>3</v>
      </c>
      <c r="BG572" t="s">
        <v>3</v>
      </c>
      <c r="BH572">
        <v>3</v>
      </c>
      <c r="BI572">
        <v>1</v>
      </c>
      <c r="BJ572" t="s">
        <v>265</v>
      </c>
      <c r="BM572">
        <v>500001</v>
      </c>
      <c r="BN572">
        <v>0</v>
      </c>
      <c r="BO572" t="s">
        <v>3</v>
      </c>
      <c r="BP572">
        <v>0</v>
      </c>
      <c r="BQ572">
        <v>8</v>
      </c>
      <c r="BR572">
        <v>0</v>
      </c>
      <c r="BS572">
        <v>1</v>
      </c>
      <c r="BT572">
        <v>1</v>
      </c>
      <c r="BU572">
        <v>1</v>
      </c>
      <c r="BV572">
        <v>1</v>
      </c>
      <c r="BW572">
        <v>1</v>
      </c>
      <c r="BX572">
        <v>1</v>
      </c>
      <c r="BY572" t="s">
        <v>3</v>
      </c>
      <c r="BZ572">
        <v>0</v>
      </c>
      <c r="CA572">
        <v>0</v>
      </c>
      <c r="CB572" t="s">
        <v>3</v>
      </c>
      <c r="CE572">
        <v>0</v>
      </c>
      <c r="CF572">
        <v>0</v>
      </c>
      <c r="CG572">
        <v>0</v>
      </c>
      <c r="CH572">
        <v>50</v>
      </c>
      <c r="CI572">
        <v>1</v>
      </c>
      <c r="CJ572">
        <v>0</v>
      </c>
      <c r="CK572">
        <v>0</v>
      </c>
      <c r="CL572">
        <v>0</v>
      </c>
      <c r="CM572">
        <v>0</v>
      </c>
      <c r="CN572" t="s">
        <v>3</v>
      </c>
      <c r="CO572">
        <v>0</v>
      </c>
      <c r="CP572">
        <f t="shared" si="459"/>
        <v>0</v>
      </c>
      <c r="CQ572">
        <f t="shared" si="460"/>
        <v>1008.9576</v>
      </c>
      <c r="CR572">
        <f t="shared" si="461"/>
        <v>0</v>
      </c>
      <c r="CS572">
        <f t="shared" si="462"/>
        <v>0</v>
      </c>
      <c r="CT572">
        <f t="shared" si="463"/>
        <v>0</v>
      </c>
      <c r="CU572">
        <f t="shared" si="464"/>
        <v>0</v>
      </c>
      <c r="CV572">
        <f t="shared" si="465"/>
        <v>0</v>
      </c>
      <c r="CW572">
        <f t="shared" si="466"/>
        <v>0</v>
      </c>
      <c r="CX572">
        <f t="shared" si="467"/>
        <v>1.2</v>
      </c>
      <c r="CY572">
        <f>(S572+R572)*(BZ572/100)</f>
        <v>0</v>
      </c>
      <c r="CZ572">
        <f>(S572+R572)*(CA572/100)</f>
        <v>0</v>
      </c>
      <c r="DC572" t="s">
        <v>3</v>
      </c>
      <c r="DD572" t="s">
        <v>3</v>
      </c>
      <c r="DE572" t="s">
        <v>3</v>
      </c>
      <c r="DF572" t="s">
        <v>3</v>
      </c>
      <c r="DG572" t="s">
        <v>3</v>
      </c>
      <c r="DH572" t="s">
        <v>3</v>
      </c>
      <c r="DI572" t="s">
        <v>3</v>
      </c>
      <c r="DJ572" t="s">
        <v>3</v>
      </c>
      <c r="DK572" t="s">
        <v>3</v>
      </c>
      <c r="DL572" t="s">
        <v>3</v>
      </c>
      <c r="DM572" t="s">
        <v>3</v>
      </c>
      <c r="DN572">
        <v>0</v>
      </c>
      <c r="DO572">
        <v>0</v>
      </c>
      <c r="DP572">
        <v>1</v>
      </c>
      <c r="DQ572">
        <v>1</v>
      </c>
      <c r="DU572">
        <v>1005</v>
      </c>
      <c r="DV572" t="s">
        <v>56</v>
      </c>
      <c r="DW572" t="s">
        <v>56</v>
      </c>
      <c r="DX572">
        <v>1</v>
      </c>
      <c r="DZ572" t="s">
        <v>3</v>
      </c>
      <c r="EA572" t="s">
        <v>3</v>
      </c>
      <c r="EB572" t="s">
        <v>3</v>
      </c>
      <c r="EC572" t="s">
        <v>3</v>
      </c>
      <c r="EE572">
        <v>54328897</v>
      </c>
      <c r="EF572">
        <v>8</v>
      </c>
      <c r="EG572" t="s">
        <v>31</v>
      </c>
      <c r="EH572">
        <v>0</v>
      </c>
      <c r="EI572" t="s">
        <v>3</v>
      </c>
      <c r="EJ572">
        <v>1</v>
      </c>
      <c r="EK572">
        <v>500001</v>
      </c>
      <c r="EL572" t="s">
        <v>32</v>
      </c>
      <c r="EM572" t="s">
        <v>33</v>
      </c>
      <c r="EO572" t="s">
        <v>3</v>
      </c>
      <c r="EQ572">
        <v>0</v>
      </c>
      <c r="ER572">
        <v>965</v>
      </c>
      <c r="ES572">
        <v>133.46</v>
      </c>
      <c r="ET572">
        <v>0</v>
      </c>
      <c r="EU572">
        <v>0</v>
      </c>
      <c r="EV572">
        <v>0</v>
      </c>
      <c r="EW572">
        <v>0</v>
      </c>
      <c r="EX572">
        <v>0</v>
      </c>
      <c r="EZ572">
        <v>5</v>
      </c>
      <c r="FC572">
        <v>0</v>
      </c>
      <c r="FD572">
        <v>18</v>
      </c>
      <c r="FF572">
        <v>965</v>
      </c>
      <c r="FQ572">
        <v>0</v>
      </c>
      <c r="FR572">
        <f t="shared" si="468"/>
        <v>0</v>
      </c>
      <c r="FS572">
        <v>0</v>
      </c>
      <c r="FX572">
        <v>0</v>
      </c>
      <c r="FY572">
        <v>0</v>
      </c>
      <c r="GA572" t="s">
        <v>58</v>
      </c>
      <c r="GD572">
        <v>1</v>
      </c>
      <c r="GF572">
        <v>249621296</v>
      </c>
      <c r="GG572">
        <v>2</v>
      </c>
      <c r="GH572">
        <v>3</v>
      </c>
      <c r="GI572">
        <v>5</v>
      </c>
      <c r="GJ572">
        <v>0</v>
      </c>
      <c r="GK572">
        <v>0</v>
      </c>
      <c r="GL572">
        <f t="shared" si="469"/>
        <v>0</v>
      </c>
      <c r="GM572">
        <f t="shared" si="470"/>
        <v>0</v>
      </c>
      <c r="GN572">
        <f t="shared" si="471"/>
        <v>0</v>
      </c>
      <c r="GO572">
        <f t="shared" si="472"/>
        <v>0</v>
      </c>
      <c r="GP572">
        <f t="shared" si="473"/>
        <v>0</v>
      </c>
      <c r="GR572">
        <v>1</v>
      </c>
      <c r="GS572">
        <v>1</v>
      </c>
      <c r="GT572">
        <v>0</v>
      </c>
      <c r="GU572" t="s">
        <v>3</v>
      </c>
      <c r="GV572">
        <f t="shared" si="477"/>
        <v>0</v>
      </c>
      <c r="GW572">
        <v>1</v>
      </c>
      <c r="GX572">
        <f t="shared" si="475"/>
        <v>0</v>
      </c>
      <c r="HA572">
        <v>0</v>
      </c>
      <c r="HB572">
        <v>0</v>
      </c>
      <c r="HC572">
        <f t="shared" si="476"/>
        <v>0</v>
      </c>
      <c r="HE572" t="s">
        <v>35</v>
      </c>
      <c r="HF572" t="s">
        <v>36</v>
      </c>
      <c r="HM572" t="s">
        <v>3</v>
      </c>
      <c r="HN572" t="s">
        <v>3</v>
      </c>
      <c r="HO572" t="s">
        <v>3</v>
      </c>
      <c r="HP572" t="s">
        <v>3</v>
      </c>
      <c r="HQ572" t="s">
        <v>3</v>
      </c>
      <c r="IK572">
        <v>0</v>
      </c>
    </row>
    <row r="573" spans="1:255" x14ac:dyDescent="0.2">
      <c r="A573" s="2">
        <v>18</v>
      </c>
      <c r="B573" s="2">
        <v>1</v>
      </c>
      <c r="C573" s="2">
        <v>500</v>
      </c>
      <c r="D573" s="2"/>
      <c r="E573" s="2" t="s">
        <v>360</v>
      </c>
      <c r="F573" s="2" t="s">
        <v>66</v>
      </c>
      <c r="G573" s="2" t="s">
        <v>67</v>
      </c>
      <c r="H573" s="2" t="s">
        <v>68</v>
      </c>
      <c r="I573" s="2">
        <f>I569*J573</f>
        <v>0</v>
      </c>
      <c r="J573" s="2">
        <v>0.5</v>
      </c>
      <c r="K573" s="2">
        <v>0.5</v>
      </c>
      <c r="L573" s="2">
        <v>1.35E-2</v>
      </c>
      <c r="M573" s="2">
        <v>0</v>
      </c>
      <c r="N573" s="2">
        <f t="shared" si="439"/>
        <v>1.35E-2</v>
      </c>
      <c r="O573" s="2">
        <f t="shared" si="440"/>
        <v>0</v>
      </c>
      <c r="P573" s="2">
        <f t="shared" si="441"/>
        <v>0</v>
      </c>
      <c r="Q573" s="2">
        <f t="shared" si="442"/>
        <v>0</v>
      </c>
      <c r="R573" s="2">
        <f t="shared" si="443"/>
        <v>0</v>
      </c>
      <c r="S573" s="2">
        <f t="shared" si="444"/>
        <v>0</v>
      </c>
      <c r="T573" s="2">
        <f t="shared" si="445"/>
        <v>0</v>
      </c>
      <c r="U573" s="2">
        <f t="shared" si="446"/>
        <v>0</v>
      </c>
      <c r="V573" s="2">
        <f t="shared" si="447"/>
        <v>0</v>
      </c>
      <c r="W573" s="2">
        <f t="shared" si="448"/>
        <v>0</v>
      </c>
      <c r="X573" s="2">
        <f t="shared" si="449"/>
        <v>0</v>
      </c>
      <c r="Y573" s="2">
        <f t="shared" si="450"/>
        <v>0</v>
      </c>
      <c r="Z573" s="2"/>
      <c r="AA573" s="2">
        <v>69726971</v>
      </c>
      <c r="AB573" s="2">
        <f t="shared" si="451"/>
        <v>1.82</v>
      </c>
      <c r="AC573" s="2">
        <f t="shared" si="484"/>
        <v>1.82</v>
      </c>
      <c r="AD573" s="2">
        <f t="shared" si="483"/>
        <v>0</v>
      </c>
      <c r="AE573" s="2">
        <f t="shared" si="480"/>
        <v>0</v>
      </c>
      <c r="AF573" s="2">
        <f t="shared" si="478"/>
        <v>0</v>
      </c>
      <c r="AG573" s="2">
        <f t="shared" si="455"/>
        <v>0</v>
      </c>
      <c r="AH573" s="2">
        <f t="shared" si="479"/>
        <v>0</v>
      </c>
      <c r="AI573" s="2">
        <f t="shared" si="481"/>
        <v>0</v>
      </c>
      <c r="AJ573" s="2">
        <f t="shared" si="458"/>
        <v>0.03</v>
      </c>
      <c r="AK573" s="2">
        <v>1.82</v>
      </c>
      <c r="AL573" s="2">
        <v>1.82</v>
      </c>
      <c r="AM573" s="2">
        <v>0</v>
      </c>
      <c r="AN573" s="2">
        <v>0</v>
      </c>
      <c r="AO573" s="2">
        <v>0</v>
      </c>
      <c r="AP573" s="2">
        <v>0</v>
      </c>
      <c r="AQ573" s="2">
        <v>0</v>
      </c>
      <c r="AR573" s="2">
        <v>0</v>
      </c>
      <c r="AS573" s="2">
        <v>0.03</v>
      </c>
      <c r="AT573" s="2">
        <v>0</v>
      </c>
      <c r="AU573" s="2">
        <v>0</v>
      </c>
      <c r="AV573" s="2">
        <v>1</v>
      </c>
      <c r="AW573" s="2">
        <v>1</v>
      </c>
      <c r="AX573" s="2"/>
      <c r="AY573" s="2"/>
      <c r="AZ573" s="2">
        <v>1</v>
      </c>
      <c r="BA573" s="2">
        <v>1</v>
      </c>
      <c r="BB573" s="2">
        <v>1</v>
      </c>
      <c r="BC573" s="2">
        <v>1</v>
      </c>
      <c r="BD573" s="2" t="s">
        <v>3</v>
      </c>
      <c r="BE573" s="2" t="s">
        <v>3</v>
      </c>
      <c r="BF573" s="2" t="s">
        <v>3</v>
      </c>
      <c r="BG573" s="2" t="s">
        <v>3</v>
      </c>
      <c r="BH573" s="2">
        <v>3</v>
      </c>
      <c r="BI573" s="2">
        <v>1</v>
      </c>
      <c r="BJ573" s="2" t="s">
        <v>267</v>
      </c>
      <c r="BK573" s="2"/>
      <c r="BL573" s="2"/>
      <c r="BM573" s="2">
        <v>500001</v>
      </c>
      <c r="BN573" s="2">
        <v>0</v>
      </c>
      <c r="BO573" s="2" t="s">
        <v>3</v>
      </c>
      <c r="BP573" s="2">
        <v>0</v>
      </c>
      <c r="BQ573" s="2">
        <v>8</v>
      </c>
      <c r="BR573" s="2">
        <v>0</v>
      </c>
      <c r="BS573" s="2">
        <v>1</v>
      </c>
      <c r="BT573" s="2">
        <v>1</v>
      </c>
      <c r="BU573" s="2">
        <v>1</v>
      </c>
      <c r="BV573" s="2">
        <v>1</v>
      </c>
      <c r="BW573" s="2">
        <v>1</v>
      </c>
      <c r="BX573" s="2">
        <v>1</v>
      </c>
      <c r="BY573" s="2" t="s">
        <v>3</v>
      </c>
      <c r="BZ573" s="2">
        <v>0</v>
      </c>
      <c r="CA573" s="2">
        <v>0</v>
      </c>
      <c r="CB573" s="2" t="s">
        <v>3</v>
      </c>
      <c r="CC573" s="2"/>
      <c r="CD573" s="2"/>
      <c r="CE573" s="2">
        <v>0</v>
      </c>
      <c r="CF573" s="2">
        <v>0</v>
      </c>
      <c r="CG573" s="2">
        <v>0</v>
      </c>
      <c r="CH573" s="2">
        <v>50</v>
      </c>
      <c r="CI573" s="2">
        <v>2</v>
      </c>
      <c r="CJ573" s="2">
        <v>0</v>
      </c>
      <c r="CK573" s="2">
        <v>0</v>
      </c>
      <c r="CL573" s="2">
        <v>0</v>
      </c>
      <c r="CM573" s="2">
        <v>0</v>
      </c>
      <c r="CN573" s="2" t="s">
        <v>3</v>
      </c>
      <c r="CO573" s="2">
        <v>0</v>
      </c>
      <c r="CP573" s="2">
        <f t="shared" si="459"/>
        <v>0</v>
      </c>
      <c r="CQ573" s="2">
        <f t="shared" si="460"/>
        <v>1.82</v>
      </c>
      <c r="CR573" s="2">
        <f t="shared" si="461"/>
        <v>0</v>
      </c>
      <c r="CS573" s="2">
        <f t="shared" si="462"/>
        <v>0</v>
      </c>
      <c r="CT573" s="2">
        <f t="shared" si="463"/>
        <v>0</v>
      </c>
      <c r="CU573" s="2">
        <f t="shared" si="464"/>
        <v>0</v>
      </c>
      <c r="CV573" s="2">
        <f t="shared" si="465"/>
        <v>0</v>
      </c>
      <c r="CW573" s="2">
        <f t="shared" si="466"/>
        <v>0</v>
      </c>
      <c r="CX573" s="2">
        <f t="shared" si="467"/>
        <v>0.03</v>
      </c>
      <c r="CY573" s="2">
        <f>(((S573+R573)*AT573)/100)</f>
        <v>0</v>
      </c>
      <c r="CZ573" s="2">
        <f>(((S573+R573)*AU573)/100)</f>
        <v>0</v>
      </c>
      <c r="DA573" s="2"/>
      <c r="DB573" s="2"/>
      <c r="DC573" s="2" t="s">
        <v>3</v>
      </c>
      <c r="DD573" s="2" t="s">
        <v>3</v>
      </c>
      <c r="DE573" s="2" t="s">
        <v>3</v>
      </c>
      <c r="DF573" s="2" t="s">
        <v>3</v>
      </c>
      <c r="DG573" s="2" t="s">
        <v>3</v>
      </c>
      <c r="DH573" s="2" t="s">
        <v>3</v>
      </c>
      <c r="DI573" s="2" t="s">
        <v>3</v>
      </c>
      <c r="DJ573" s="2" t="s">
        <v>3</v>
      </c>
      <c r="DK573" s="2" t="s">
        <v>3</v>
      </c>
      <c r="DL573" s="2" t="s">
        <v>3</v>
      </c>
      <c r="DM573" s="2" t="s">
        <v>3</v>
      </c>
      <c r="DN573" s="2">
        <v>0</v>
      </c>
      <c r="DO573" s="2">
        <v>0</v>
      </c>
      <c r="DP573" s="2">
        <v>1</v>
      </c>
      <c r="DQ573" s="2">
        <v>1</v>
      </c>
      <c r="DR573" s="2"/>
      <c r="DS573" s="2"/>
      <c r="DT573" s="2"/>
      <c r="DU573" s="2">
        <v>1009</v>
      </c>
      <c r="DV573" s="2" t="s">
        <v>68</v>
      </c>
      <c r="DW573" s="2" t="s">
        <v>68</v>
      </c>
      <c r="DX573" s="2">
        <v>1</v>
      </c>
      <c r="DY573" s="2"/>
      <c r="DZ573" s="2" t="s">
        <v>3</v>
      </c>
      <c r="EA573" s="2" t="s">
        <v>3</v>
      </c>
      <c r="EB573" s="2" t="s">
        <v>3</v>
      </c>
      <c r="EC573" s="2" t="s">
        <v>3</v>
      </c>
      <c r="ED573" s="2"/>
      <c r="EE573" s="2">
        <v>54328897</v>
      </c>
      <c r="EF573" s="2">
        <v>8</v>
      </c>
      <c r="EG573" s="2" t="s">
        <v>31</v>
      </c>
      <c r="EH573" s="2">
        <v>0</v>
      </c>
      <c r="EI573" s="2" t="s">
        <v>3</v>
      </c>
      <c r="EJ573" s="2">
        <v>1</v>
      </c>
      <c r="EK573" s="2">
        <v>500001</v>
      </c>
      <c r="EL573" s="2" t="s">
        <v>32</v>
      </c>
      <c r="EM573" s="2" t="s">
        <v>33</v>
      </c>
      <c r="EN573" s="2"/>
      <c r="EO573" s="2" t="s">
        <v>3</v>
      </c>
      <c r="EP573" s="2"/>
      <c r="EQ573" s="2">
        <v>0</v>
      </c>
      <c r="ER573" s="2">
        <v>1.82</v>
      </c>
      <c r="ES573" s="2">
        <v>1.82</v>
      </c>
      <c r="ET573" s="2">
        <v>0</v>
      </c>
      <c r="EU573" s="2">
        <v>0</v>
      </c>
      <c r="EV573" s="2">
        <v>0</v>
      </c>
      <c r="EW573" s="2">
        <v>0</v>
      </c>
      <c r="EX573" s="2">
        <v>0</v>
      </c>
      <c r="EY573" s="2"/>
      <c r="EZ573" s="2"/>
      <c r="FA573" s="2"/>
      <c r="FB573" s="2"/>
      <c r="FC573" s="2"/>
      <c r="FD573" s="2"/>
      <c r="FE573" s="2"/>
      <c r="FF573" s="2"/>
      <c r="FG573" s="2"/>
      <c r="FH573" s="2"/>
      <c r="FI573" s="2"/>
      <c r="FJ573" s="2"/>
      <c r="FK573" s="2"/>
      <c r="FL573" s="2"/>
      <c r="FM573" s="2"/>
      <c r="FN573" s="2"/>
      <c r="FO573" s="2"/>
      <c r="FP573" s="2"/>
      <c r="FQ573" s="2">
        <v>0</v>
      </c>
      <c r="FR573" s="2">
        <f t="shared" si="468"/>
        <v>0</v>
      </c>
      <c r="FS573" s="2">
        <v>0</v>
      </c>
      <c r="FT573" s="2"/>
      <c r="FU573" s="2"/>
      <c r="FV573" s="2"/>
      <c r="FW573" s="2"/>
      <c r="FX573" s="2">
        <v>0</v>
      </c>
      <c r="FY573" s="2">
        <v>0</v>
      </c>
      <c r="FZ573" s="2"/>
      <c r="GA573" s="2" t="s">
        <v>3</v>
      </c>
      <c r="GB573" s="2"/>
      <c r="GC573" s="2"/>
      <c r="GD573" s="2">
        <v>1</v>
      </c>
      <c r="GE573" s="2"/>
      <c r="GF573" s="2">
        <v>-2014069362</v>
      </c>
      <c r="GG573" s="2">
        <v>2</v>
      </c>
      <c r="GH573" s="2">
        <v>1</v>
      </c>
      <c r="GI573" s="2">
        <v>-2</v>
      </c>
      <c r="GJ573" s="2">
        <v>0</v>
      </c>
      <c r="GK573" s="2">
        <v>0</v>
      </c>
      <c r="GL573" s="2">
        <f t="shared" si="469"/>
        <v>0</v>
      </c>
      <c r="GM573" s="2">
        <f t="shared" si="470"/>
        <v>0</v>
      </c>
      <c r="GN573" s="2">
        <f t="shared" si="471"/>
        <v>0</v>
      </c>
      <c r="GO573" s="2">
        <f t="shared" si="472"/>
        <v>0</v>
      </c>
      <c r="GP573" s="2">
        <f t="shared" si="473"/>
        <v>0</v>
      </c>
      <c r="GQ573" s="2"/>
      <c r="GR573" s="2">
        <v>0</v>
      </c>
      <c r="GS573" s="2">
        <v>3</v>
      </c>
      <c r="GT573" s="2">
        <v>0</v>
      </c>
      <c r="GU573" s="2" t="s">
        <v>3</v>
      </c>
      <c r="GV573" s="2">
        <f t="shared" si="477"/>
        <v>0</v>
      </c>
      <c r="GW573" s="2">
        <v>1</v>
      </c>
      <c r="GX573" s="2">
        <f t="shared" si="475"/>
        <v>0</v>
      </c>
      <c r="GY573" s="2"/>
      <c r="GZ573" s="2"/>
      <c r="HA573" s="2">
        <v>0</v>
      </c>
      <c r="HB573" s="2">
        <v>0</v>
      </c>
      <c r="HC573" s="2">
        <f t="shared" si="476"/>
        <v>0</v>
      </c>
      <c r="HD573" s="2"/>
      <c r="HE573" s="2" t="s">
        <v>3</v>
      </c>
      <c r="HF573" s="2" t="s">
        <v>3</v>
      </c>
      <c r="HG573" s="2"/>
      <c r="HH573" s="2"/>
      <c r="HI573" s="2"/>
      <c r="HJ573" s="2"/>
      <c r="HK573" s="2"/>
      <c r="HL573" s="2"/>
      <c r="HM573" s="2" t="s">
        <v>3</v>
      </c>
      <c r="HN573" s="2" t="s">
        <v>3</v>
      </c>
      <c r="HO573" s="2" t="s">
        <v>3</v>
      </c>
      <c r="HP573" s="2" t="s">
        <v>3</v>
      </c>
      <c r="HQ573" s="2" t="s">
        <v>3</v>
      </c>
      <c r="HR573" s="2"/>
      <c r="HS573" s="2"/>
      <c r="HT573" s="2"/>
      <c r="HU573" s="2"/>
      <c r="HV573" s="2"/>
      <c r="HW573" s="2"/>
      <c r="HX573" s="2"/>
      <c r="HY573" s="2"/>
      <c r="HZ573" s="2"/>
      <c r="IA573" s="2"/>
      <c r="IB573" s="2"/>
      <c r="IC573" s="2"/>
      <c r="ID573" s="2"/>
      <c r="IE573" s="2"/>
      <c r="IF573" s="2"/>
      <c r="IG573" s="2"/>
      <c r="IH573" s="2"/>
      <c r="II573" s="2"/>
      <c r="IJ573" s="2"/>
      <c r="IK573" s="2">
        <v>0</v>
      </c>
      <c r="IL573" s="2"/>
      <c r="IM573" s="2"/>
      <c r="IN573" s="2"/>
      <c r="IO573" s="2"/>
      <c r="IP573" s="2"/>
      <c r="IQ573" s="2"/>
      <c r="IR573" s="2"/>
      <c r="IS573" s="2"/>
      <c r="IT573" s="2"/>
      <c r="IU573" s="2"/>
    </row>
    <row r="574" spans="1:255" x14ac:dyDescent="0.2">
      <c r="A574">
        <v>18</v>
      </c>
      <c r="B574">
        <v>1</v>
      </c>
      <c r="C574">
        <v>512</v>
      </c>
      <c r="E574" t="s">
        <v>360</v>
      </c>
      <c r="F574" t="s">
        <v>66</v>
      </c>
      <c r="G574" t="s">
        <v>67</v>
      </c>
      <c r="H574" t="s">
        <v>68</v>
      </c>
      <c r="I574">
        <f>I570*J574</f>
        <v>0</v>
      </c>
      <c r="J574">
        <v>0.5</v>
      </c>
      <c r="K574">
        <v>0.5</v>
      </c>
      <c r="L574">
        <v>1.35E-2</v>
      </c>
      <c r="M574">
        <v>0</v>
      </c>
      <c r="N574">
        <f t="shared" si="439"/>
        <v>1.35E-2</v>
      </c>
      <c r="O574">
        <f t="shared" si="440"/>
        <v>0</v>
      </c>
      <c r="P574">
        <f t="shared" si="441"/>
        <v>0</v>
      </c>
      <c r="Q574">
        <f t="shared" si="442"/>
        <v>0</v>
      </c>
      <c r="R574">
        <f t="shared" si="443"/>
        <v>0</v>
      </c>
      <c r="S574">
        <f t="shared" si="444"/>
        <v>0</v>
      </c>
      <c r="T574">
        <f t="shared" si="445"/>
        <v>0</v>
      </c>
      <c r="U574">
        <f t="shared" si="446"/>
        <v>0</v>
      </c>
      <c r="V574">
        <f t="shared" si="447"/>
        <v>0</v>
      </c>
      <c r="W574">
        <f t="shared" si="448"/>
        <v>0</v>
      </c>
      <c r="X574">
        <f t="shared" si="449"/>
        <v>0</v>
      </c>
      <c r="Y574">
        <f t="shared" si="450"/>
        <v>0</v>
      </c>
      <c r="AA574">
        <v>69726884</v>
      </c>
      <c r="AB574">
        <f t="shared" si="451"/>
        <v>4.28</v>
      </c>
      <c r="AC574">
        <f t="shared" si="484"/>
        <v>4.28</v>
      </c>
      <c r="AD574">
        <f t="shared" si="483"/>
        <v>0</v>
      </c>
      <c r="AE574">
        <f t="shared" si="480"/>
        <v>0</v>
      </c>
      <c r="AF574">
        <f t="shared" si="478"/>
        <v>0</v>
      </c>
      <c r="AG574">
        <f t="shared" si="455"/>
        <v>0</v>
      </c>
      <c r="AH574">
        <f t="shared" si="479"/>
        <v>0</v>
      </c>
      <c r="AI574">
        <f t="shared" si="481"/>
        <v>0</v>
      </c>
      <c r="AJ574">
        <f t="shared" si="458"/>
        <v>0.03</v>
      </c>
      <c r="AK574">
        <v>4.2799999999999994</v>
      </c>
      <c r="AL574">
        <v>4.2799999999999994</v>
      </c>
      <c r="AM574">
        <v>0</v>
      </c>
      <c r="AN574">
        <v>0</v>
      </c>
      <c r="AO574">
        <v>0</v>
      </c>
      <c r="AP574">
        <v>0</v>
      </c>
      <c r="AQ574">
        <v>0</v>
      </c>
      <c r="AR574">
        <v>0</v>
      </c>
      <c r="AS574">
        <v>0.03</v>
      </c>
      <c r="AT574">
        <v>0</v>
      </c>
      <c r="AU574">
        <v>0</v>
      </c>
      <c r="AV574">
        <v>1</v>
      </c>
      <c r="AW574">
        <v>1</v>
      </c>
      <c r="AZ574">
        <v>1</v>
      </c>
      <c r="BA574">
        <v>1</v>
      </c>
      <c r="BB574">
        <v>1</v>
      </c>
      <c r="BC574">
        <v>7.56</v>
      </c>
      <c r="BD574" t="s">
        <v>3</v>
      </c>
      <c r="BE574" t="s">
        <v>3</v>
      </c>
      <c r="BF574" t="s">
        <v>3</v>
      </c>
      <c r="BG574" t="s">
        <v>3</v>
      </c>
      <c r="BH574">
        <v>3</v>
      </c>
      <c r="BI574">
        <v>1</v>
      </c>
      <c r="BJ574" t="s">
        <v>267</v>
      </c>
      <c r="BM574">
        <v>500001</v>
      </c>
      <c r="BN574">
        <v>0</v>
      </c>
      <c r="BO574" t="s">
        <v>3</v>
      </c>
      <c r="BP574">
        <v>0</v>
      </c>
      <c r="BQ574">
        <v>8</v>
      </c>
      <c r="BR574">
        <v>0</v>
      </c>
      <c r="BS574">
        <v>1</v>
      </c>
      <c r="BT574">
        <v>1</v>
      </c>
      <c r="BU574">
        <v>1</v>
      </c>
      <c r="BV574">
        <v>1</v>
      </c>
      <c r="BW574">
        <v>1</v>
      </c>
      <c r="BX574">
        <v>1</v>
      </c>
      <c r="BY574" t="s">
        <v>3</v>
      </c>
      <c r="BZ574">
        <v>0</v>
      </c>
      <c r="CA574">
        <v>0</v>
      </c>
      <c r="CB574" t="s">
        <v>3</v>
      </c>
      <c r="CE574">
        <v>0</v>
      </c>
      <c r="CF574">
        <v>0</v>
      </c>
      <c r="CG574">
        <v>0</v>
      </c>
      <c r="CH574">
        <v>50</v>
      </c>
      <c r="CI574">
        <v>2</v>
      </c>
      <c r="CJ574">
        <v>0</v>
      </c>
      <c r="CK574">
        <v>0</v>
      </c>
      <c r="CL574">
        <v>0</v>
      </c>
      <c r="CM574">
        <v>0</v>
      </c>
      <c r="CN574" t="s">
        <v>3</v>
      </c>
      <c r="CO574">
        <v>0</v>
      </c>
      <c r="CP574">
        <f t="shared" si="459"/>
        <v>0</v>
      </c>
      <c r="CQ574">
        <f t="shared" si="460"/>
        <v>32.3568</v>
      </c>
      <c r="CR574">
        <f t="shared" si="461"/>
        <v>0</v>
      </c>
      <c r="CS574">
        <f t="shared" si="462"/>
        <v>0</v>
      </c>
      <c r="CT574">
        <f t="shared" si="463"/>
        <v>0</v>
      </c>
      <c r="CU574">
        <f t="shared" si="464"/>
        <v>0</v>
      </c>
      <c r="CV574">
        <f t="shared" si="465"/>
        <v>0</v>
      </c>
      <c r="CW574">
        <f t="shared" si="466"/>
        <v>0</v>
      </c>
      <c r="CX574">
        <f t="shared" si="467"/>
        <v>0.03</v>
      </c>
      <c r="CY574">
        <f>(S574+R574)*(BZ574/100)</f>
        <v>0</v>
      </c>
      <c r="CZ574">
        <f>(S574+R574)*(CA574/100)</f>
        <v>0</v>
      </c>
      <c r="DC574" t="s">
        <v>3</v>
      </c>
      <c r="DD574" t="s">
        <v>3</v>
      </c>
      <c r="DE574" t="s">
        <v>3</v>
      </c>
      <c r="DF574" t="s">
        <v>3</v>
      </c>
      <c r="DG574" t="s">
        <v>3</v>
      </c>
      <c r="DH574" t="s">
        <v>3</v>
      </c>
      <c r="DI574" t="s">
        <v>3</v>
      </c>
      <c r="DJ574" t="s">
        <v>3</v>
      </c>
      <c r="DK574" t="s">
        <v>3</v>
      </c>
      <c r="DL574" t="s">
        <v>3</v>
      </c>
      <c r="DM574" t="s">
        <v>3</v>
      </c>
      <c r="DN574">
        <v>0</v>
      </c>
      <c r="DO574">
        <v>0</v>
      </c>
      <c r="DP574">
        <v>1</v>
      </c>
      <c r="DQ574">
        <v>1</v>
      </c>
      <c r="DU574">
        <v>1009</v>
      </c>
      <c r="DV574" t="s">
        <v>68</v>
      </c>
      <c r="DW574" t="s">
        <v>68</v>
      </c>
      <c r="DX574">
        <v>1</v>
      </c>
      <c r="DZ574" t="s">
        <v>3</v>
      </c>
      <c r="EA574" t="s">
        <v>3</v>
      </c>
      <c r="EB574" t="s">
        <v>3</v>
      </c>
      <c r="EC574" t="s">
        <v>3</v>
      </c>
      <c r="EE574">
        <v>54328897</v>
      </c>
      <c r="EF574">
        <v>8</v>
      </c>
      <c r="EG574" t="s">
        <v>31</v>
      </c>
      <c r="EH574">
        <v>0</v>
      </c>
      <c r="EI574" t="s">
        <v>3</v>
      </c>
      <c r="EJ574">
        <v>1</v>
      </c>
      <c r="EK574">
        <v>500001</v>
      </c>
      <c r="EL574" t="s">
        <v>32</v>
      </c>
      <c r="EM574" t="s">
        <v>33</v>
      </c>
      <c r="EO574" t="s">
        <v>3</v>
      </c>
      <c r="EQ574">
        <v>0</v>
      </c>
      <c r="ER574">
        <v>31</v>
      </c>
      <c r="ES574">
        <v>4.2799999999999994</v>
      </c>
      <c r="ET574">
        <v>0</v>
      </c>
      <c r="EU574">
        <v>0</v>
      </c>
      <c r="EV574">
        <v>0</v>
      </c>
      <c r="EW574">
        <v>0</v>
      </c>
      <c r="EX574">
        <v>0</v>
      </c>
      <c r="EZ574">
        <v>5</v>
      </c>
      <c r="FC574">
        <v>0</v>
      </c>
      <c r="FD574">
        <v>18</v>
      </c>
      <c r="FF574">
        <v>31</v>
      </c>
      <c r="FQ574">
        <v>0</v>
      </c>
      <c r="FR574">
        <f t="shared" si="468"/>
        <v>0</v>
      </c>
      <c r="FS574">
        <v>0</v>
      </c>
      <c r="FX574">
        <v>0</v>
      </c>
      <c r="FY574">
        <v>0</v>
      </c>
      <c r="GA574" t="s">
        <v>70</v>
      </c>
      <c r="GD574">
        <v>1</v>
      </c>
      <c r="GF574">
        <v>-2014069362</v>
      </c>
      <c r="GG574">
        <v>2</v>
      </c>
      <c r="GH574">
        <v>3</v>
      </c>
      <c r="GI574">
        <v>5</v>
      </c>
      <c r="GJ574">
        <v>0</v>
      </c>
      <c r="GK574">
        <v>0</v>
      </c>
      <c r="GL574">
        <f t="shared" si="469"/>
        <v>0</v>
      </c>
      <c r="GM574">
        <f t="shared" si="470"/>
        <v>0</v>
      </c>
      <c r="GN574">
        <f t="shared" si="471"/>
        <v>0</v>
      </c>
      <c r="GO574">
        <f t="shared" si="472"/>
        <v>0</v>
      </c>
      <c r="GP574">
        <f t="shared" si="473"/>
        <v>0</v>
      </c>
      <c r="GR574">
        <v>1</v>
      </c>
      <c r="GS574">
        <v>1</v>
      </c>
      <c r="GT574">
        <v>0</v>
      </c>
      <c r="GU574" t="s">
        <v>3</v>
      </c>
      <c r="GV574">
        <f t="shared" si="477"/>
        <v>0</v>
      </c>
      <c r="GW574">
        <v>1</v>
      </c>
      <c r="GX574">
        <f t="shared" si="475"/>
        <v>0</v>
      </c>
      <c r="HA574">
        <v>0</v>
      </c>
      <c r="HB574">
        <v>0</v>
      </c>
      <c r="HC574">
        <f t="shared" si="476"/>
        <v>0</v>
      </c>
      <c r="HE574" t="s">
        <v>35</v>
      </c>
      <c r="HF574" t="s">
        <v>36</v>
      </c>
      <c r="HM574" t="s">
        <v>3</v>
      </c>
      <c r="HN574" t="s">
        <v>3</v>
      </c>
      <c r="HO574" t="s">
        <v>3</v>
      </c>
      <c r="HP574" t="s">
        <v>3</v>
      </c>
      <c r="HQ574" t="s">
        <v>3</v>
      </c>
      <c r="IK574">
        <v>0</v>
      </c>
    </row>
    <row r="575" spans="1:255" x14ac:dyDescent="0.2">
      <c r="A575" s="2">
        <v>18</v>
      </c>
      <c r="B575" s="2">
        <v>1</v>
      </c>
      <c r="C575" s="2">
        <v>501</v>
      </c>
      <c r="D575" s="2"/>
      <c r="E575" s="2" t="s">
        <v>361</v>
      </c>
      <c r="F575" s="2" t="s">
        <v>72</v>
      </c>
      <c r="G575" s="2" t="s">
        <v>73</v>
      </c>
      <c r="H575" s="2" t="s">
        <v>68</v>
      </c>
      <c r="I575" s="2">
        <f>I569*J575</f>
        <v>0</v>
      </c>
      <c r="J575" s="2">
        <v>450</v>
      </c>
      <c r="K575" s="2">
        <v>450</v>
      </c>
      <c r="L575" s="2">
        <v>12.15</v>
      </c>
      <c r="M575" s="2">
        <v>0</v>
      </c>
      <c r="N575" s="2">
        <f t="shared" si="439"/>
        <v>12.15</v>
      </c>
      <c r="O575" s="2">
        <f t="shared" si="440"/>
        <v>0</v>
      </c>
      <c r="P575" s="2">
        <f t="shared" si="441"/>
        <v>0</v>
      </c>
      <c r="Q575" s="2">
        <f t="shared" si="442"/>
        <v>0</v>
      </c>
      <c r="R575" s="2">
        <f t="shared" si="443"/>
        <v>0</v>
      </c>
      <c r="S575" s="2">
        <f t="shared" si="444"/>
        <v>0</v>
      </c>
      <c r="T575" s="2">
        <f t="shared" si="445"/>
        <v>0</v>
      </c>
      <c r="U575" s="2">
        <f t="shared" si="446"/>
        <v>0</v>
      </c>
      <c r="V575" s="2">
        <f t="shared" si="447"/>
        <v>0</v>
      </c>
      <c r="W575" s="2">
        <f t="shared" si="448"/>
        <v>0</v>
      </c>
      <c r="X575" s="2">
        <f t="shared" si="449"/>
        <v>0</v>
      </c>
      <c r="Y575" s="2">
        <f t="shared" si="450"/>
        <v>0</v>
      </c>
      <c r="Z575" s="2"/>
      <c r="AA575" s="2">
        <v>69726971</v>
      </c>
      <c r="AB575" s="2">
        <f t="shared" si="451"/>
        <v>1.38</v>
      </c>
      <c r="AC575" s="2">
        <f t="shared" si="484"/>
        <v>1.38</v>
      </c>
      <c r="AD575" s="2">
        <f t="shared" si="483"/>
        <v>0</v>
      </c>
      <c r="AE575" s="2">
        <f t="shared" si="480"/>
        <v>0</v>
      </c>
      <c r="AF575" s="2">
        <f t="shared" si="478"/>
        <v>0</v>
      </c>
      <c r="AG575" s="2">
        <f t="shared" si="455"/>
        <v>0</v>
      </c>
      <c r="AH575" s="2">
        <f t="shared" si="479"/>
        <v>0</v>
      </c>
      <c r="AI575" s="2">
        <f t="shared" si="481"/>
        <v>0</v>
      </c>
      <c r="AJ575" s="2">
        <f t="shared" si="458"/>
        <v>0.01</v>
      </c>
      <c r="AK575" s="2">
        <v>1.38</v>
      </c>
      <c r="AL575" s="2">
        <v>1.38</v>
      </c>
      <c r="AM575" s="2">
        <v>0</v>
      </c>
      <c r="AN575" s="2">
        <v>0</v>
      </c>
      <c r="AO575" s="2">
        <v>0</v>
      </c>
      <c r="AP575" s="2">
        <v>0</v>
      </c>
      <c r="AQ575" s="2">
        <v>0</v>
      </c>
      <c r="AR575" s="2">
        <v>0</v>
      </c>
      <c r="AS575" s="2">
        <v>0.01</v>
      </c>
      <c r="AT575" s="2">
        <v>0</v>
      </c>
      <c r="AU575" s="2">
        <v>0</v>
      </c>
      <c r="AV575" s="2">
        <v>1</v>
      </c>
      <c r="AW575" s="2">
        <v>1</v>
      </c>
      <c r="AX575" s="2"/>
      <c r="AY575" s="2"/>
      <c r="AZ575" s="2">
        <v>1</v>
      </c>
      <c r="BA575" s="2">
        <v>1</v>
      </c>
      <c r="BB575" s="2">
        <v>1</v>
      </c>
      <c r="BC575" s="2">
        <v>1</v>
      </c>
      <c r="BD575" s="2" t="s">
        <v>3</v>
      </c>
      <c r="BE575" s="2" t="s">
        <v>3</v>
      </c>
      <c r="BF575" s="2" t="s">
        <v>3</v>
      </c>
      <c r="BG575" s="2" t="s">
        <v>3</v>
      </c>
      <c r="BH575" s="2">
        <v>3</v>
      </c>
      <c r="BI575" s="2">
        <v>1</v>
      </c>
      <c r="BJ575" s="2" t="s">
        <v>269</v>
      </c>
      <c r="BK575" s="2"/>
      <c r="BL575" s="2"/>
      <c r="BM575" s="2">
        <v>500001</v>
      </c>
      <c r="BN575" s="2">
        <v>0</v>
      </c>
      <c r="BO575" s="2" t="s">
        <v>3</v>
      </c>
      <c r="BP575" s="2">
        <v>0</v>
      </c>
      <c r="BQ575" s="2">
        <v>8</v>
      </c>
      <c r="BR575" s="2">
        <v>0</v>
      </c>
      <c r="BS575" s="2">
        <v>1</v>
      </c>
      <c r="BT575" s="2">
        <v>1</v>
      </c>
      <c r="BU575" s="2">
        <v>1</v>
      </c>
      <c r="BV575" s="2">
        <v>1</v>
      </c>
      <c r="BW575" s="2">
        <v>1</v>
      </c>
      <c r="BX575" s="2">
        <v>1</v>
      </c>
      <c r="BY575" s="2" t="s">
        <v>3</v>
      </c>
      <c r="BZ575" s="2">
        <v>0</v>
      </c>
      <c r="CA575" s="2">
        <v>0</v>
      </c>
      <c r="CB575" s="2" t="s">
        <v>3</v>
      </c>
      <c r="CC575" s="2"/>
      <c r="CD575" s="2"/>
      <c r="CE575" s="2">
        <v>0</v>
      </c>
      <c r="CF575" s="2">
        <v>0</v>
      </c>
      <c r="CG575" s="2">
        <v>0</v>
      </c>
      <c r="CH575" s="2">
        <v>50</v>
      </c>
      <c r="CI575" s="2">
        <v>3</v>
      </c>
      <c r="CJ575" s="2">
        <v>0</v>
      </c>
      <c r="CK575" s="2">
        <v>0</v>
      </c>
      <c r="CL575" s="2">
        <v>0</v>
      </c>
      <c r="CM575" s="2">
        <v>0</v>
      </c>
      <c r="CN575" s="2" t="s">
        <v>3</v>
      </c>
      <c r="CO575" s="2">
        <v>0</v>
      </c>
      <c r="CP575" s="2">
        <f t="shared" si="459"/>
        <v>0</v>
      </c>
      <c r="CQ575" s="2">
        <f t="shared" si="460"/>
        <v>1.38</v>
      </c>
      <c r="CR575" s="2">
        <f t="shared" si="461"/>
        <v>0</v>
      </c>
      <c r="CS575" s="2">
        <f t="shared" si="462"/>
        <v>0</v>
      </c>
      <c r="CT575" s="2">
        <f t="shared" si="463"/>
        <v>0</v>
      </c>
      <c r="CU575" s="2">
        <f t="shared" si="464"/>
        <v>0</v>
      </c>
      <c r="CV575" s="2">
        <f t="shared" si="465"/>
        <v>0</v>
      </c>
      <c r="CW575" s="2">
        <f t="shared" si="466"/>
        <v>0</v>
      </c>
      <c r="CX575" s="2">
        <f t="shared" si="467"/>
        <v>0.01</v>
      </c>
      <c r="CY575" s="2">
        <f>(((S575+R575)*AT575)/100)</f>
        <v>0</v>
      </c>
      <c r="CZ575" s="2">
        <f>(((S575+R575)*AU575)/100)</f>
        <v>0</v>
      </c>
      <c r="DA575" s="2"/>
      <c r="DB575" s="2"/>
      <c r="DC575" s="2" t="s">
        <v>3</v>
      </c>
      <c r="DD575" s="2" t="s">
        <v>3</v>
      </c>
      <c r="DE575" s="2" t="s">
        <v>3</v>
      </c>
      <c r="DF575" s="2" t="s">
        <v>3</v>
      </c>
      <c r="DG575" s="2" t="s">
        <v>3</v>
      </c>
      <c r="DH575" s="2" t="s">
        <v>3</v>
      </c>
      <c r="DI575" s="2" t="s">
        <v>3</v>
      </c>
      <c r="DJ575" s="2" t="s">
        <v>3</v>
      </c>
      <c r="DK575" s="2" t="s">
        <v>3</v>
      </c>
      <c r="DL575" s="2" t="s">
        <v>3</v>
      </c>
      <c r="DM575" s="2" t="s">
        <v>3</v>
      </c>
      <c r="DN575" s="2">
        <v>0</v>
      </c>
      <c r="DO575" s="2">
        <v>0</v>
      </c>
      <c r="DP575" s="2">
        <v>1</v>
      </c>
      <c r="DQ575" s="2">
        <v>1</v>
      </c>
      <c r="DR575" s="2"/>
      <c r="DS575" s="2"/>
      <c r="DT575" s="2"/>
      <c r="DU575" s="2">
        <v>1009</v>
      </c>
      <c r="DV575" s="2" t="s">
        <v>68</v>
      </c>
      <c r="DW575" s="2" t="s">
        <v>68</v>
      </c>
      <c r="DX575" s="2">
        <v>1</v>
      </c>
      <c r="DY575" s="2"/>
      <c r="DZ575" s="2" t="s">
        <v>3</v>
      </c>
      <c r="EA575" s="2" t="s">
        <v>3</v>
      </c>
      <c r="EB575" s="2" t="s">
        <v>3</v>
      </c>
      <c r="EC575" s="2" t="s">
        <v>3</v>
      </c>
      <c r="ED575" s="2"/>
      <c r="EE575" s="2">
        <v>54328897</v>
      </c>
      <c r="EF575" s="2">
        <v>8</v>
      </c>
      <c r="EG575" s="2" t="s">
        <v>31</v>
      </c>
      <c r="EH575" s="2">
        <v>0</v>
      </c>
      <c r="EI575" s="2" t="s">
        <v>3</v>
      </c>
      <c r="EJ575" s="2">
        <v>1</v>
      </c>
      <c r="EK575" s="2">
        <v>500001</v>
      </c>
      <c r="EL575" s="2" t="s">
        <v>32</v>
      </c>
      <c r="EM575" s="2" t="s">
        <v>33</v>
      </c>
      <c r="EN575" s="2"/>
      <c r="EO575" s="2" t="s">
        <v>3</v>
      </c>
      <c r="EP575" s="2"/>
      <c r="EQ575" s="2">
        <v>0</v>
      </c>
      <c r="ER575" s="2">
        <v>1.38</v>
      </c>
      <c r="ES575" s="2">
        <v>1.38</v>
      </c>
      <c r="ET575" s="2">
        <v>0</v>
      </c>
      <c r="EU575" s="2">
        <v>0</v>
      </c>
      <c r="EV575" s="2">
        <v>0</v>
      </c>
      <c r="EW575" s="2">
        <v>0</v>
      </c>
      <c r="EX575" s="2">
        <v>0</v>
      </c>
      <c r="EY575" s="2"/>
      <c r="EZ575" s="2"/>
      <c r="FA575" s="2"/>
      <c r="FB575" s="2"/>
      <c r="FC575" s="2"/>
      <c r="FD575" s="2"/>
      <c r="FE575" s="2"/>
      <c r="FF575" s="2"/>
      <c r="FG575" s="2"/>
      <c r="FH575" s="2"/>
      <c r="FI575" s="2"/>
      <c r="FJ575" s="2"/>
      <c r="FK575" s="2"/>
      <c r="FL575" s="2"/>
      <c r="FM575" s="2"/>
      <c r="FN575" s="2"/>
      <c r="FO575" s="2"/>
      <c r="FP575" s="2"/>
      <c r="FQ575" s="2">
        <v>0</v>
      </c>
      <c r="FR575" s="2">
        <f t="shared" si="468"/>
        <v>0</v>
      </c>
      <c r="FS575" s="2">
        <v>0</v>
      </c>
      <c r="FT575" s="2"/>
      <c r="FU575" s="2"/>
      <c r="FV575" s="2"/>
      <c r="FW575" s="2"/>
      <c r="FX575" s="2">
        <v>0</v>
      </c>
      <c r="FY575" s="2">
        <v>0</v>
      </c>
      <c r="FZ575" s="2"/>
      <c r="GA575" s="2" t="s">
        <v>3</v>
      </c>
      <c r="GB575" s="2"/>
      <c r="GC575" s="2"/>
      <c r="GD575" s="2">
        <v>1</v>
      </c>
      <c r="GE575" s="2"/>
      <c r="GF575" s="2">
        <v>-390679098</v>
      </c>
      <c r="GG575" s="2">
        <v>2</v>
      </c>
      <c r="GH575" s="2">
        <v>1</v>
      </c>
      <c r="GI575" s="2">
        <v>-2</v>
      </c>
      <c r="GJ575" s="2">
        <v>0</v>
      </c>
      <c r="GK575" s="2">
        <v>0</v>
      </c>
      <c r="GL575" s="2">
        <f t="shared" si="469"/>
        <v>0</v>
      </c>
      <c r="GM575" s="2">
        <f t="shared" si="470"/>
        <v>0</v>
      </c>
      <c r="GN575" s="2">
        <f t="shared" si="471"/>
        <v>0</v>
      </c>
      <c r="GO575" s="2">
        <f t="shared" si="472"/>
        <v>0</v>
      </c>
      <c r="GP575" s="2">
        <f t="shared" si="473"/>
        <v>0</v>
      </c>
      <c r="GQ575" s="2"/>
      <c r="GR575" s="2">
        <v>0</v>
      </c>
      <c r="GS575" s="2">
        <v>3</v>
      </c>
      <c r="GT575" s="2">
        <v>0</v>
      </c>
      <c r="GU575" s="2" t="s">
        <v>3</v>
      </c>
      <c r="GV575" s="2">
        <f t="shared" si="477"/>
        <v>0</v>
      </c>
      <c r="GW575" s="2">
        <v>1</v>
      </c>
      <c r="GX575" s="2">
        <f t="shared" si="475"/>
        <v>0</v>
      </c>
      <c r="GY575" s="2"/>
      <c r="GZ575" s="2"/>
      <c r="HA575" s="2">
        <v>0</v>
      </c>
      <c r="HB575" s="2">
        <v>0</v>
      </c>
      <c r="HC575" s="2">
        <f t="shared" si="476"/>
        <v>0</v>
      </c>
      <c r="HD575" s="2"/>
      <c r="HE575" s="2" t="s">
        <v>3</v>
      </c>
      <c r="HF575" s="2" t="s">
        <v>3</v>
      </c>
      <c r="HG575" s="2"/>
      <c r="HH575" s="2"/>
      <c r="HI575" s="2"/>
      <c r="HJ575" s="2"/>
      <c r="HK575" s="2"/>
      <c r="HL575" s="2"/>
      <c r="HM575" s="2" t="s">
        <v>3</v>
      </c>
      <c r="HN575" s="2" t="s">
        <v>3</v>
      </c>
      <c r="HO575" s="2" t="s">
        <v>3</v>
      </c>
      <c r="HP575" s="2" t="s">
        <v>3</v>
      </c>
      <c r="HQ575" s="2" t="s">
        <v>3</v>
      </c>
      <c r="HR575" s="2"/>
      <c r="HS575" s="2"/>
      <c r="HT575" s="2"/>
      <c r="HU575" s="2"/>
      <c r="HV575" s="2"/>
      <c r="HW575" s="2"/>
      <c r="HX575" s="2"/>
      <c r="HY575" s="2"/>
      <c r="HZ575" s="2"/>
      <c r="IA575" s="2"/>
      <c r="IB575" s="2"/>
      <c r="IC575" s="2"/>
      <c r="ID575" s="2"/>
      <c r="IE575" s="2"/>
      <c r="IF575" s="2"/>
      <c r="IG575" s="2"/>
      <c r="IH575" s="2"/>
      <c r="II575" s="2"/>
      <c r="IJ575" s="2"/>
      <c r="IK575" s="2">
        <v>0</v>
      </c>
      <c r="IL575" s="2"/>
      <c r="IM575" s="2"/>
      <c r="IN575" s="2"/>
      <c r="IO575" s="2"/>
      <c r="IP575" s="2"/>
      <c r="IQ575" s="2"/>
      <c r="IR575" s="2"/>
      <c r="IS575" s="2"/>
      <c r="IT575" s="2"/>
      <c r="IU575" s="2"/>
    </row>
    <row r="576" spans="1:255" x14ac:dyDescent="0.2">
      <c r="A576">
        <v>18</v>
      </c>
      <c r="B576">
        <v>1</v>
      </c>
      <c r="C576">
        <v>513</v>
      </c>
      <c r="E576" t="s">
        <v>361</v>
      </c>
      <c r="F576" t="s">
        <v>72</v>
      </c>
      <c r="G576" t="s">
        <v>73</v>
      </c>
      <c r="H576" t="s">
        <v>68</v>
      </c>
      <c r="I576">
        <f>I570*J576</f>
        <v>0</v>
      </c>
      <c r="J576">
        <v>450</v>
      </c>
      <c r="K576">
        <v>450</v>
      </c>
      <c r="L576">
        <v>12.15</v>
      </c>
      <c r="M576">
        <v>0</v>
      </c>
      <c r="N576">
        <f t="shared" si="439"/>
        <v>12.15</v>
      </c>
      <c r="O576">
        <f t="shared" si="440"/>
        <v>0</v>
      </c>
      <c r="P576">
        <f t="shared" si="441"/>
        <v>0</v>
      </c>
      <c r="Q576">
        <f t="shared" si="442"/>
        <v>0</v>
      </c>
      <c r="R576">
        <f t="shared" si="443"/>
        <v>0</v>
      </c>
      <c r="S576">
        <f t="shared" si="444"/>
        <v>0</v>
      </c>
      <c r="T576">
        <f t="shared" si="445"/>
        <v>0</v>
      </c>
      <c r="U576">
        <f t="shared" si="446"/>
        <v>0</v>
      </c>
      <c r="V576">
        <f t="shared" si="447"/>
        <v>0</v>
      </c>
      <c r="W576">
        <f t="shared" si="448"/>
        <v>0</v>
      </c>
      <c r="X576">
        <f t="shared" si="449"/>
        <v>0</v>
      </c>
      <c r="Y576">
        <f t="shared" si="450"/>
        <v>0</v>
      </c>
      <c r="AA576">
        <v>69726884</v>
      </c>
      <c r="AB576">
        <f t="shared" si="451"/>
        <v>1.06</v>
      </c>
      <c r="AC576">
        <f t="shared" si="484"/>
        <v>1.06</v>
      </c>
      <c r="AD576">
        <f t="shared" si="483"/>
        <v>0</v>
      </c>
      <c r="AE576">
        <f t="shared" si="480"/>
        <v>0</v>
      </c>
      <c r="AF576">
        <f t="shared" si="478"/>
        <v>0</v>
      </c>
      <c r="AG576">
        <f t="shared" si="455"/>
        <v>0</v>
      </c>
      <c r="AH576">
        <f t="shared" si="479"/>
        <v>0</v>
      </c>
      <c r="AI576">
        <f t="shared" si="481"/>
        <v>0</v>
      </c>
      <c r="AJ576">
        <f t="shared" si="458"/>
        <v>0.01</v>
      </c>
      <c r="AK576">
        <v>1.06</v>
      </c>
      <c r="AL576">
        <v>1.06</v>
      </c>
      <c r="AM576">
        <v>0</v>
      </c>
      <c r="AN576">
        <v>0</v>
      </c>
      <c r="AO576">
        <v>0</v>
      </c>
      <c r="AP576">
        <v>0</v>
      </c>
      <c r="AQ576">
        <v>0</v>
      </c>
      <c r="AR576">
        <v>0</v>
      </c>
      <c r="AS576">
        <v>0.01</v>
      </c>
      <c r="AT576">
        <v>0</v>
      </c>
      <c r="AU576">
        <v>0</v>
      </c>
      <c r="AV576">
        <v>1</v>
      </c>
      <c r="AW576">
        <v>1</v>
      </c>
      <c r="AZ576">
        <v>1</v>
      </c>
      <c r="BA576">
        <v>1</v>
      </c>
      <c r="BB576">
        <v>1</v>
      </c>
      <c r="BC576">
        <v>7.56</v>
      </c>
      <c r="BD576" t="s">
        <v>3</v>
      </c>
      <c r="BE576" t="s">
        <v>3</v>
      </c>
      <c r="BF576" t="s">
        <v>3</v>
      </c>
      <c r="BG576" t="s">
        <v>3</v>
      </c>
      <c r="BH576">
        <v>3</v>
      </c>
      <c r="BI576">
        <v>1</v>
      </c>
      <c r="BJ576" t="s">
        <v>269</v>
      </c>
      <c r="BM576">
        <v>500001</v>
      </c>
      <c r="BN576">
        <v>0</v>
      </c>
      <c r="BO576" t="s">
        <v>3</v>
      </c>
      <c r="BP576">
        <v>0</v>
      </c>
      <c r="BQ576">
        <v>8</v>
      </c>
      <c r="BR576">
        <v>0</v>
      </c>
      <c r="BS576">
        <v>1</v>
      </c>
      <c r="BT576">
        <v>1</v>
      </c>
      <c r="BU576">
        <v>1</v>
      </c>
      <c r="BV576">
        <v>1</v>
      </c>
      <c r="BW576">
        <v>1</v>
      </c>
      <c r="BX576">
        <v>1</v>
      </c>
      <c r="BY576" t="s">
        <v>3</v>
      </c>
      <c r="BZ576">
        <v>0</v>
      </c>
      <c r="CA576">
        <v>0</v>
      </c>
      <c r="CB576" t="s">
        <v>3</v>
      </c>
      <c r="CE576">
        <v>0</v>
      </c>
      <c r="CF576">
        <v>0</v>
      </c>
      <c r="CG576">
        <v>0</v>
      </c>
      <c r="CH576">
        <v>50</v>
      </c>
      <c r="CI576">
        <v>3</v>
      </c>
      <c r="CJ576">
        <v>0</v>
      </c>
      <c r="CK576">
        <v>0</v>
      </c>
      <c r="CL576">
        <v>0</v>
      </c>
      <c r="CM576">
        <v>0</v>
      </c>
      <c r="CN576" t="s">
        <v>3</v>
      </c>
      <c r="CO576">
        <v>0</v>
      </c>
      <c r="CP576">
        <f t="shared" si="459"/>
        <v>0</v>
      </c>
      <c r="CQ576">
        <f t="shared" si="460"/>
        <v>8.0136000000000003</v>
      </c>
      <c r="CR576">
        <f t="shared" si="461"/>
        <v>0</v>
      </c>
      <c r="CS576">
        <f t="shared" si="462"/>
        <v>0</v>
      </c>
      <c r="CT576">
        <f t="shared" si="463"/>
        <v>0</v>
      </c>
      <c r="CU576">
        <f t="shared" si="464"/>
        <v>0</v>
      </c>
      <c r="CV576">
        <f t="shared" si="465"/>
        <v>0</v>
      </c>
      <c r="CW576">
        <f t="shared" si="466"/>
        <v>0</v>
      </c>
      <c r="CX576">
        <f t="shared" si="467"/>
        <v>0.01</v>
      </c>
      <c r="CY576">
        <f>(S576+R576)*(BZ576/100)</f>
        <v>0</v>
      </c>
      <c r="CZ576">
        <f>(S576+R576)*(CA576/100)</f>
        <v>0</v>
      </c>
      <c r="DC576" t="s">
        <v>3</v>
      </c>
      <c r="DD576" t="s">
        <v>3</v>
      </c>
      <c r="DE576" t="s">
        <v>3</v>
      </c>
      <c r="DF576" t="s">
        <v>3</v>
      </c>
      <c r="DG576" t="s">
        <v>3</v>
      </c>
      <c r="DH576" t="s">
        <v>3</v>
      </c>
      <c r="DI576" t="s">
        <v>3</v>
      </c>
      <c r="DJ576" t="s">
        <v>3</v>
      </c>
      <c r="DK576" t="s">
        <v>3</v>
      </c>
      <c r="DL576" t="s">
        <v>3</v>
      </c>
      <c r="DM576" t="s">
        <v>3</v>
      </c>
      <c r="DN576">
        <v>0</v>
      </c>
      <c r="DO576">
        <v>0</v>
      </c>
      <c r="DP576">
        <v>1</v>
      </c>
      <c r="DQ576">
        <v>1</v>
      </c>
      <c r="DU576">
        <v>1009</v>
      </c>
      <c r="DV576" t="s">
        <v>68</v>
      </c>
      <c r="DW576" t="s">
        <v>68</v>
      </c>
      <c r="DX576">
        <v>1</v>
      </c>
      <c r="DZ576" t="s">
        <v>3</v>
      </c>
      <c r="EA576" t="s">
        <v>3</v>
      </c>
      <c r="EB576" t="s">
        <v>3</v>
      </c>
      <c r="EC576" t="s">
        <v>3</v>
      </c>
      <c r="EE576">
        <v>54328897</v>
      </c>
      <c r="EF576">
        <v>8</v>
      </c>
      <c r="EG576" t="s">
        <v>31</v>
      </c>
      <c r="EH576">
        <v>0</v>
      </c>
      <c r="EI576" t="s">
        <v>3</v>
      </c>
      <c r="EJ576">
        <v>1</v>
      </c>
      <c r="EK576">
        <v>500001</v>
      </c>
      <c r="EL576" t="s">
        <v>32</v>
      </c>
      <c r="EM576" t="s">
        <v>33</v>
      </c>
      <c r="EO576" t="s">
        <v>3</v>
      </c>
      <c r="EQ576">
        <v>0</v>
      </c>
      <c r="ER576">
        <v>7.63</v>
      </c>
      <c r="ES576">
        <v>1.06</v>
      </c>
      <c r="ET576">
        <v>0</v>
      </c>
      <c r="EU576">
        <v>0</v>
      </c>
      <c r="EV576">
        <v>0</v>
      </c>
      <c r="EW576">
        <v>0</v>
      </c>
      <c r="EX576">
        <v>0</v>
      </c>
      <c r="EZ576">
        <v>5</v>
      </c>
      <c r="FC576">
        <v>0</v>
      </c>
      <c r="FD576">
        <v>18</v>
      </c>
      <c r="FF576">
        <v>7.63</v>
      </c>
      <c r="FQ576">
        <v>0</v>
      </c>
      <c r="FR576">
        <f t="shared" si="468"/>
        <v>0</v>
      </c>
      <c r="FS576">
        <v>0</v>
      </c>
      <c r="FX576">
        <v>0</v>
      </c>
      <c r="FY576">
        <v>0</v>
      </c>
      <c r="GA576" t="s">
        <v>75</v>
      </c>
      <c r="GD576">
        <v>1</v>
      </c>
      <c r="GF576">
        <v>-390679098</v>
      </c>
      <c r="GG576">
        <v>2</v>
      </c>
      <c r="GH576">
        <v>3</v>
      </c>
      <c r="GI576">
        <v>5</v>
      </c>
      <c r="GJ576">
        <v>0</v>
      </c>
      <c r="GK576">
        <v>0</v>
      </c>
      <c r="GL576">
        <f t="shared" si="469"/>
        <v>0</v>
      </c>
      <c r="GM576">
        <f t="shared" si="470"/>
        <v>0</v>
      </c>
      <c r="GN576">
        <f t="shared" si="471"/>
        <v>0</v>
      </c>
      <c r="GO576">
        <f t="shared" si="472"/>
        <v>0</v>
      </c>
      <c r="GP576">
        <f t="shared" si="473"/>
        <v>0</v>
      </c>
      <c r="GR576">
        <v>1</v>
      </c>
      <c r="GS576">
        <v>1</v>
      </c>
      <c r="GT576">
        <v>0</v>
      </c>
      <c r="GU576" t="s">
        <v>3</v>
      </c>
      <c r="GV576">
        <f t="shared" si="477"/>
        <v>0</v>
      </c>
      <c r="GW576">
        <v>1</v>
      </c>
      <c r="GX576">
        <f t="shared" si="475"/>
        <v>0</v>
      </c>
      <c r="HA576">
        <v>0</v>
      </c>
      <c r="HB576">
        <v>0</v>
      </c>
      <c r="HC576">
        <f t="shared" si="476"/>
        <v>0</v>
      </c>
      <c r="HE576" t="s">
        <v>35</v>
      </c>
      <c r="HF576" t="s">
        <v>36</v>
      </c>
      <c r="HM576" t="s">
        <v>3</v>
      </c>
      <c r="HN576" t="s">
        <v>3</v>
      </c>
      <c r="HO576" t="s">
        <v>3</v>
      </c>
      <c r="HP576" t="s">
        <v>3</v>
      </c>
      <c r="HQ576" t="s">
        <v>3</v>
      </c>
      <c r="IK576">
        <v>0</v>
      </c>
    </row>
    <row r="577" spans="1:255" x14ac:dyDescent="0.2">
      <c r="A577" s="2">
        <v>18</v>
      </c>
      <c r="B577" s="2">
        <v>1</v>
      </c>
      <c r="C577" s="2">
        <v>502</v>
      </c>
      <c r="D577" s="2"/>
      <c r="E577" s="2" t="s">
        <v>362</v>
      </c>
      <c r="F577" s="2" t="s">
        <v>76</v>
      </c>
      <c r="G577" s="2" t="s">
        <v>77</v>
      </c>
      <c r="H577" s="2" t="s">
        <v>78</v>
      </c>
      <c r="I577" s="2">
        <f>I569*J577</f>
        <v>0</v>
      </c>
      <c r="J577" s="2">
        <v>0.05</v>
      </c>
      <c r="K577" s="2">
        <v>0.05</v>
      </c>
      <c r="L577" s="2">
        <v>1.3500000000000001E-3</v>
      </c>
      <c r="M577" s="2">
        <v>0</v>
      </c>
      <c r="N577" s="2">
        <f t="shared" si="439"/>
        <v>1.4E-3</v>
      </c>
      <c r="O577" s="2">
        <f t="shared" si="440"/>
        <v>0</v>
      </c>
      <c r="P577" s="2">
        <f t="shared" si="441"/>
        <v>0</v>
      </c>
      <c r="Q577" s="2">
        <f t="shared" si="442"/>
        <v>0</v>
      </c>
      <c r="R577" s="2">
        <f t="shared" si="443"/>
        <v>0</v>
      </c>
      <c r="S577" s="2">
        <f t="shared" si="444"/>
        <v>0</v>
      </c>
      <c r="T577" s="2">
        <f t="shared" si="445"/>
        <v>0</v>
      </c>
      <c r="U577" s="2">
        <f t="shared" si="446"/>
        <v>0</v>
      </c>
      <c r="V577" s="2">
        <f t="shared" si="447"/>
        <v>0</v>
      </c>
      <c r="W577" s="2">
        <f t="shared" si="448"/>
        <v>0</v>
      </c>
      <c r="X577" s="2">
        <f t="shared" si="449"/>
        <v>0</v>
      </c>
      <c r="Y577" s="2">
        <f t="shared" si="450"/>
        <v>0</v>
      </c>
      <c r="Z577" s="2"/>
      <c r="AA577" s="2">
        <v>69726971</v>
      </c>
      <c r="AB577" s="2">
        <f t="shared" si="451"/>
        <v>6552.07</v>
      </c>
      <c r="AC577" s="2">
        <f t="shared" si="484"/>
        <v>6552.07</v>
      </c>
      <c r="AD577" s="2">
        <f t="shared" si="483"/>
        <v>0</v>
      </c>
      <c r="AE577" s="2">
        <f t="shared" si="480"/>
        <v>0</v>
      </c>
      <c r="AF577" s="2">
        <f t="shared" si="478"/>
        <v>0</v>
      </c>
      <c r="AG577" s="2">
        <f t="shared" si="455"/>
        <v>0</v>
      </c>
      <c r="AH577" s="2">
        <f t="shared" si="479"/>
        <v>0</v>
      </c>
      <c r="AI577" s="2">
        <f t="shared" si="481"/>
        <v>0</v>
      </c>
      <c r="AJ577" s="2">
        <f t="shared" si="458"/>
        <v>37.56</v>
      </c>
      <c r="AK577" s="2">
        <v>6552.07</v>
      </c>
      <c r="AL577" s="2">
        <v>6552.07</v>
      </c>
      <c r="AM577" s="2">
        <v>0</v>
      </c>
      <c r="AN577" s="2">
        <v>0</v>
      </c>
      <c r="AO577" s="2">
        <v>0</v>
      </c>
      <c r="AP577" s="2">
        <v>0</v>
      </c>
      <c r="AQ577" s="2">
        <v>0</v>
      </c>
      <c r="AR577" s="2">
        <v>0</v>
      </c>
      <c r="AS577" s="2">
        <v>37.56</v>
      </c>
      <c r="AT577" s="2">
        <v>0</v>
      </c>
      <c r="AU577" s="2">
        <v>0</v>
      </c>
      <c r="AV577" s="2">
        <v>1</v>
      </c>
      <c r="AW577" s="2">
        <v>1</v>
      </c>
      <c r="AX577" s="2"/>
      <c r="AY577" s="2"/>
      <c r="AZ577" s="2">
        <v>1</v>
      </c>
      <c r="BA577" s="2">
        <v>1</v>
      </c>
      <c r="BB577" s="2">
        <v>1</v>
      </c>
      <c r="BC577" s="2">
        <v>1</v>
      </c>
      <c r="BD577" s="2" t="s">
        <v>3</v>
      </c>
      <c r="BE577" s="2" t="s">
        <v>3</v>
      </c>
      <c r="BF577" s="2" t="s">
        <v>3</v>
      </c>
      <c r="BG577" s="2" t="s">
        <v>3</v>
      </c>
      <c r="BH577" s="2">
        <v>3</v>
      </c>
      <c r="BI577" s="2">
        <v>1</v>
      </c>
      <c r="BJ577" s="2" t="s">
        <v>271</v>
      </c>
      <c r="BK577" s="2"/>
      <c r="BL577" s="2"/>
      <c r="BM577" s="2">
        <v>500001</v>
      </c>
      <c r="BN577" s="2">
        <v>0</v>
      </c>
      <c r="BO577" s="2" t="s">
        <v>3</v>
      </c>
      <c r="BP577" s="2">
        <v>0</v>
      </c>
      <c r="BQ577" s="2">
        <v>8</v>
      </c>
      <c r="BR577" s="2">
        <v>0</v>
      </c>
      <c r="BS577" s="2">
        <v>1</v>
      </c>
      <c r="BT577" s="2">
        <v>1</v>
      </c>
      <c r="BU577" s="2">
        <v>1</v>
      </c>
      <c r="BV577" s="2">
        <v>1</v>
      </c>
      <c r="BW577" s="2">
        <v>1</v>
      </c>
      <c r="BX577" s="2">
        <v>1</v>
      </c>
      <c r="BY577" s="2" t="s">
        <v>3</v>
      </c>
      <c r="BZ577" s="2">
        <v>0</v>
      </c>
      <c r="CA577" s="2">
        <v>0</v>
      </c>
      <c r="CB577" s="2" t="s">
        <v>3</v>
      </c>
      <c r="CC577" s="2"/>
      <c r="CD577" s="2"/>
      <c r="CE577" s="2">
        <v>0</v>
      </c>
      <c r="CF577" s="2">
        <v>0</v>
      </c>
      <c r="CG577" s="2">
        <v>0</v>
      </c>
      <c r="CH577" s="2">
        <v>50</v>
      </c>
      <c r="CI577" s="2">
        <v>4</v>
      </c>
      <c r="CJ577" s="2">
        <v>0</v>
      </c>
      <c r="CK577" s="2">
        <v>0</v>
      </c>
      <c r="CL577" s="2">
        <v>0</v>
      </c>
      <c r="CM577" s="2">
        <v>0</v>
      </c>
      <c r="CN577" s="2" t="s">
        <v>3</v>
      </c>
      <c r="CO577" s="2">
        <v>0</v>
      </c>
      <c r="CP577" s="2">
        <f t="shared" si="459"/>
        <v>0</v>
      </c>
      <c r="CQ577" s="2">
        <f t="shared" si="460"/>
        <v>6552.07</v>
      </c>
      <c r="CR577" s="2">
        <f t="shared" si="461"/>
        <v>0</v>
      </c>
      <c r="CS577" s="2">
        <f t="shared" si="462"/>
        <v>0</v>
      </c>
      <c r="CT577" s="2">
        <f t="shared" si="463"/>
        <v>0</v>
      </c>
      <c r="CU577" s="2">
        <f t="shared" si="464"/>
        <v>0</v>
      </c>
      <c r="CV577" s="2">
        <f t="shared" si="465"/>
        <v>0</v>
      </c>
      <c r="CW577" s="2">
        <f t="shared" si="466"/>
        <v>0</v>
      </c>
      <c r="CX577" s="2">
        <f t="shared" si="467"/>
        <v>37.56</v>
      </c>
      <c r="CY577" s="2">
        <f>(((S577+R577)*AT577)/100)</f>
        <v>0</v>
      </c>
      <c r="CZ577" s="2">
        <f>(((S577+R577)*AU577)/100)</f>
        <v>0</v>
      </c>
      <c r="DA577" s="2"/>
      <c r="DB577" s="2"/>
      <c r="DC577" s="2" t="s">
        <v>3</v>
      </c>
      <c r="DD577" s="2" t="s">
        <v>3</v>
      </c>
      <c r="DE577" s="2" t="s">
        <v>3</v>
      </c>
      <c r="DF577" s="2" t="s">
        <v>3</v>
      </c>
      <c r="DG577" s="2" t="s">
        <v>3</v>
      </c>
      <c r="DH577" s="2" t="s">
        <v>3</v>
      </c>
      <c r="DI577" s="2" t="s">
        <v>3</v>
      </c>
      <c r="DJ577" s="2" t="s">
        <v>3</v>
      </c>
      <c r="DK577" s="2" t="s">
        <v>3</v>
      </c>
      <c r="DL577" s="2" t="s">
        <v>3</v>
      </c>
      <c r="DM577" s="2" t="s">
        <v>3</v>
      </c>
      <c r="DN577" s="2">
        <v>0</v>
      </c>
      <c r="DO577" s="2">
        <v>0</v>
      </c>
      <c r="DP577" s="2">
        <v>1</v>
      </c>
      <c r="DQ577" s="2">
        <v>1</v>
      </c>
      <c r="DR577" s="2"/>
      <c r="DS577" s="2"/>
      <c r="DT577" s="2"/>
      <c r="DU577" s="2">
        <v>1009</v>
      </c>
      <c r="DV577" s="2" t="s">
        <v>78</v>
      </c>
      <c r="DW577" s="2" t="s">
        <v>78</v>
      </c>
      <c r="DX577" s="2">
        <v>1000</v>
      </c>
      <c r="DY577" s="2"/>
      <c r="DZ577" s="2" t="s">
        <v>3</v>
      </c>
      <c r="EA577" s="2" t="s">
        <v>3</v>
      </c>
      <c r="EB577" s="2" t="s">
        <v>3</v>
      </c>
      <c r="EC577" s="2" t="s">
        <v>3</v>
      </c>
      <c r="ED577" s="2"/>
      <c r="EE577" s="2">
        <v>54328897</v>
      </c>
      <c r="EF577" s="2">
        <v>8</v>
      </c>
      <c r="EG577" s="2" t="s">
        <v>31</v>
      </c>
      <c r="EH577" s="2">
        <v>0</v>
      </c>
      <c r="EI577" s="2" t="s">
        <v>3</v>
      </c>
      <c r="EJ577" s="2">
        <v>1</v>
      </c>
      <c r="EK577" s="2">
        <v>500001</v>
      </c>
      <c r="EL577" s="2" t="s">
        <v>32</v>
      </c>
      <c r="EM577" s="2" t="s">
        <v>33</v>
      </c>
      <c r="EN577" s="2"/>
      <c r="EO577" s="2" t="s">
        <v>3</v>
      </c>
      <c r="EP577" s="2"/>
      <c r="EQ577" s="2">
        <v>0</v>
      </c>
      <c r="ER577" s="2">
        <v>6552.07</v>
      </c>
      <c r="ES577" s="2">
        <v>6552.07</v>
      </c>
      <c r="ET577" s="2">
        <v>0</v>
      </c>
      <c r="EU577" s="2">
        <v>0</v>
      </c>
      <c r="EV577" s="2">
        <v>0</v>
      </c>
      <c r="EW577" s="2">
        <v>0</v>
      </c>
      <c r="EX577" s="2">
        <v>0</v>
      </c>
      <c r="EY577" s="2"/>
      <c r="EZ577" s="2"/>
      <c r="FA577" s="2"/>
      <c r="FB577" s="2"/>
      <c r="FC577" s="2"/>
      <c r="FD577" s="2"/>
      <c r="FE577" s="2"/>
      <c r="FF577" s="2"/>
      <c r="FG577" s="2"/>
      <c r="FH577" s="2"/>
      <c r="FI577" s="2"/>
      <c r="FJ577" s="2"/>
      <c r="FK577" s="2"/>
      <c r="FL577" s="2"/>
      <c r="FM577" s="2"/>
      <c r="FN577" s="2"/>
      <c r="FO577" s="2"/>
      <c r="FP577" s="2"/>
      <c r="FQ577" s="2">
        <v>0</v>
      </c>
      <c r="FR577" s="2">
        <f t="shared" si="468"/>
        <v>0</v>
      </c>
      <c r="FS577" s="2">
        <v>0</v>
      </c>
      <c r="FT577" s="2"/>
      <c r="FU577" s="2"/>
      <c r="FV577" s="2"/>
      <c r="FW577" s="2"/>
      <c r="FX577" s="2">
        <v>0</v>
      </c>
      <c r="FY577" s="2">
        <v>0</v>
      </c>
      <c r="FZ577" s="2"/>
      <c r="GA577" s="2" t="s">
        <v>3</v>
      </c>
      <c r="GB577" s="2"/>
      <c r="GC577" s="2"/>
      <c r="GD577" s="2">
        <v>1</v>
      </c>
      <c r="GE577" s="2"/>
      <c r="GF577" s="2">
        <v>2078238476</v>
      </c>
      <c r="GG577" s="2">
        <v>2</v>
      </c>
      <c r="GH577" s="2">
        <v>1</v>
      </c>
      <c r="GI577" s="2">
        <v>-2</v>
      </c>
      <c r="GJ577" s="2">
        <v>0</v>
      </c>
      <c r="GK577" s="2">
        <v>0</v>
      </c>
      <c r="GL577" s="2">
        <f t="shared" si="469"/>
        <v>0</v>
      </c>
      <c r="GM577" s="2">
        <f t="shared" si="470"/>
        <v>0</v>
      </c>
      <c r="GN577" s="2">
        <f t="shared" si="471"/>
        <v>0</v>
      </c>
      <c r="GO577" s="2">
        <f t="shared" si="472"/>
        <v>0</v>
      </c>
      <c r="GP577" s="2">
        <f t="shared" si="473"/>
        <v>0</v>
      </c>
      <c r="GQ577" s="2"/>
      <c r="GR577" s="2">
        <v>0</v>
      </c>
      <c r="GS577" s="2">
        <v>3</v>
      </c>
      <c r="GT577" s="2">
        <v>0</v>
      </c>
      <c r="GU577" s="2" t="s">
        <v>3</v>
      </c>
      <c r="GV577" s="2">
        <f t="shared" si="477"/>
        <v>0</v>
      </c>
      <c r="GW577" s="2">
        <v>1</v>
      </c>
      <c r="GX577" s="2">
        <f t="shared" si="475"/>
        <v>0</v>
      </c>
      <c r="GY577" s="2"/>
      <c r="GZ577" s="2"/>
      <c r="HA577" s="2">
        <v>0</v>
      </c>
      <c r="HB577" s="2">
        <v>0</v>
      </c>
      <c r="HC577" s="2">
        <f t="shared" si="476"/>
        <v>0</v>
      </c>
      <c r="HD577" s="2"/>
      <c r="HE577" s="2" t="s">
        <v>3</v>
      </c>
      <c r="HF577" s="2" t="s">
        <v>3</v>
      </c>
      <c r="HG577" s="2"/>
      <c r="HH577" s="2"/>
      <c r="HI577" s="2"/>
      <c r="HJ577" s="2"/>
      <c r="HK577" s="2"/>
      <c r="HL577" s="2"/>
      <c r="HM577" s="2" t="s">
        <v>3</v>
      </c>
      <c r="HN577" s="2" t="s">
        <v>3</v>
      </c>
      <c r="HO577" s="2" t="s">
        <v>3</v>
      </c>
      <c r="HP577" s="2" t="s">
        <v>3</v>
      </c>
      <c r="HQ577" s="2" t="s">
        <v>3</v>
      </c>
      <c r="HR577" s="2"/>
      <c r="HS577" s="2"/>
      <c r="HT577" s="2"/>
      <c r="HU577" s="2"/>
      <c r="HV577" s="2"/>
      <c r="HW577" s="2"/>
      <c r="HX577" s="2"/>
      <c r="HY577" s="2"/>
      <c r="HZ577" s="2"/>
      <c r="IA577" s="2"/>
      <c r="IB577" s="2"/>
      <c r="IC577" s="2"/>
      <c r="ID577" s="2"/>
      <c r="IE577" s="2"/>
      <c r="IF577" s="2"/>
      <c r="IG577" s="2"/>
      <c r="IH577" s="2"/>
      <c r="II577" s="2"/>
      <c r="IJ577" s="2"/>
      <c r="IK577" s="2">
        <v>0</v>
      </c>
      <c r="IL577" s="2"/>
      <c r="IM577" s="2"/>
      <c r="IN577" s="2"/>
      <c r="IO577" s="2"/>
      <c r="IP577" s="2"/>
      <c r="IQ577" s="2"/>
      <c r="IR577" s="2"/>
      <c r="IS577" s="2"/>
      <c r="IT577" s="2"/>
      <c r="IU577" s="2"/>
    </row>
    <row r="578" spans="1:255" x14ac:dyDescent="0.2">
      <c r="A578">
        <v>18</v>
      </c>
      <c r="B578">
        <v>1</v>
      </c>
      <c r="C578">
        <v>514</v>
      </c>
      <c r="E578" t="s">
        <v>362</v>
      </c>
      <c r="F578" t="s">
        <v>76</v>
      </c>
      <c r="G578" t="s">
        <v>77</v>
      </c>
      <c r="H578" t="s">
        <v>78</v>
      </c>
      <c r="I578">
        <f>I570*J578</f>
        <v>0</v>
      </c>
      <c r="J578">
        <v>0.05</v>
      </c>
      <c r="K578">
        <v>0.05</v>
      </c>
      <c r="L578">
        <v>1.3500000000000001E-3</v>
      </c>
      <c r="M578">
        <v>0</v>
      </c>
      <c r="N578">
        <f t="shared" si="439"/>
        <v>1.4E-3</v>
      </c>
      <c r="O578">
        <f t="shared" si="440"/>
        <v>0</v>
      </c>
      <c r="P578">
        <f t="shared" si="441"/>
        <v>0</v>
      </c>
      <c r="Q578">
        <f t="shared" si="442"/>
        <v>0</v>
      </c>
      <c r="R578">
        <f t="shared" si="443"/>
        <v>0</v>
      </c>
      <c r="S578">
        <f t="shared" si="444"/>
        <v>0</v>
      </c>
      <c r="T578">
        <f t="shared" si="445"/>
        <v>0</v>
      </c>
      <c r="U578">
        <f t="shared" si="446"/>
        <v>0</v>
      </c>
      <c r="V578">
        <f t="shared" si="447"/>
        <v>0</v>
      </c>
      <c r="W578">
        <f t="shared" si="448"/>
        <v>0</v>
      </c>
      <c r="X578">
        <f t="shared" si="449"/>
        <v>0</v>
      </c>
      <c r="Y578">
        <f t="shared" si="450"/>
        <v>0</v>
      </c>
      <c r="AA578">
        <v>69726884</v>
      </c>
      <c r="AB578">
        <f t="shared" si="451"/>
        <v>11524.01</v>
      </c>
      <c r="AC578">
        <f t="shared" si="484"/>
        <v>11524.01</v>
      </c>
      <c r="AD578">
        <f t="shared" si="483"/>
        <v>0</v>
      </c>
      <c r="AE578">
        <f t="shared" si="480"/>
        <v>0</v>
      </c>
      <c r="AF578">
        <f t="shared" si="478"/>
        <v>0</v>
      </c>
      <c r="AG578">
        <f t="shared" si="455"/>
        <v>0</v>
      </c>
      <c r="AH578">
        <f t="shared" si="479"/>
        <v>0</v>
      </c>
      <c r="AI578">
        <f t="shared" si="481"/>
        <v>0</v>
      </c>
      <c r="AJ578">
        <f t="shared" si="458"/>
        <v>37.56</v>
      </c>
      <c r="AK578">
        <v>11524.009999999998</v>
      </c>
      <c r="AL578">
        <v>11524.009999999998</v>
      </c>
      <c r="AM578">
        <v>0</v>
      </c>
      <c r="AN578">
        <v>0</v>
      </c>
      <c r="AO578">
        <v>0</v>
      </c>
      <c r="AP578">
        <v>0</v>
      </c>
      <c r="AQ578">
        <v>0</v>
      </c>
      <c r="AR578">
        <v>0</v>
      </c>
      <c r="AS578">
        <v>37.56</v>
      </c>
      <c r="AT578">
        <v>0</v>
      </c>
      <c r="AU578">
        <v>0</v>
      </c>
      <c r="AV578">
        <v>1</v>
      </c>
      <c r="AW578">
        <v>1</v>
      </c>
      <c r="AZ578">
        <v>1</v>
      </c>
      <c r="BA578">
        <v>1</v>
      </c>
      <c r="BB578">
        <v>1</v>
      </c>
      <c r="BC578">
        <v>7.56</v>
      </c>
      <c r="BD578" t="s">
        <v>3</v>
      </c>
      <c r="BE578" t="s">
        <v>3</v>
      </c>
      <c r="BF578" t="s">
        <v>3</v>
      </c>
      <c r="BG578" t="s">
        <v>3</v>
      </c>
      <c r="BH578">
        <v>3</v>
      </c>
      <c r="BI578">
        <v>1</v>
      </c>
      <c r="BJ578" t="s">
        <v>271</v>
      </c>
      <c r="BM578">
        <v>500001</v>
      </c>
      <c r="BN578">
        <v>0</v>
      </c>
      <c r="BO578" t="s">
        <v>3</v>
      </c>
      <c r="BP578">
        <v>0</v>
      </c>
      <c r="BQ578">
        <v>8</v>
      </c>
      <c r="BR578">
        <v>0</v>
      </c>
      <c r="BS578">
        <v>1</v>
      </c>
      <c r="BT578">
        <v>1</v>
      </c>
      <c r="BU578">
        <v>1</v>
      </c>
      <c r="BV578">
        <v>1</v>
      </c>
      <c r="BW578">
        <v>1</v>
      </c>
      <c r="BX578">
        <v>1</v>
      </c>
      <c r="BY578" t="s">
        <v>3</v>
      </c>
      <c r="BZ578">
        <v>0</v>
      </c>
      <c r="CA578">
        <v>0</v>
      </c>
      <c r="CB578" t="s">
        <v>3</v>
      </c>
      <c r="CE578">
        <v>0</v>
      </c>
      <c r="CF578">
        <v>0</v>
      </c>
      <c r="CG578">
        <v>0</v>
      </c>
      <c r="CH578">
        <v>50</v>
      </c>
      <c r="CI578">
        <v>4</v>
      </c>
      <c r="CJ578">
        <v>0</v>
      </c>
      <c r="CK578">
        <v>0</v>
      </c>
      <c r="CL578">
        <v>0</v>
      </c>
      <c r="CM578">
        <v>0</v>
      </c>
      <c r="CN578" t="s">
        <v>3</v>
      </c>
      <c r="CO578">
        <v>0</v>
      </c>
      <c r="CP578">
        <f t="shared" si="459"/>
        <v>0</v>
      </c>
      <c r="CQ578">
        <f t="shared" si="460"/>
        <v>87121.515599999999</v>
      </c>
      <c r="CR578">
        <f t="shared" si="461"/>
        <v>0</v>
      </c>
      <c r="CS578">
        <f t="shared" si="462"/>
        <v>0</v>
      </c>
      <c r="CT578">
        <f t="shared" si="463"/>
        <v>0</v>
      </c>
      <c r="CU578">
        <f t="shared" si="464"/>
        <v>0</v>
      </c>
      <c r="CV578">
        <f t="shared" si="465"/>
        <v>0</v>
      </c>
      <c r="CW578">
        <f t="shared" si="466"/>
        <v>0</v>
      </c>
      <c r="CX578">
        <f t="shared" si="467"/>
        <v>37.56</v>
      </c>
      <c r="CY578">
        <f>(S578+R578)*(BZ578/100)</f>
        <v>0</v>
      </c>
      <c r="CZ578">
        <f>(S578+R578)*(CA578/100)</f>
        <v>0</v>
      </c>
      <c r="DC578" t="s">
        <v>3</v>
      </c>
      <c r="DD578" t="s">
        <v>3</v>
      </c>
      <c r="DE578" t="s">
        <v>3</v>
      </c>
      <c r="DF578" t="s">
        <v>3</v>
      </c>
      <c r="DG578" t="s">
        <v>3</v>
      </c>
      <c r="DH578" t="s">
        <v>3</v>
      </c>
      <c r="DI578" t="s">
        <v>3</v>
      </c>
      <c r="DJ578" t="s">
        <v>3</v>
      </c>
      <c r="DK578" t="s">
        <v>3</v>
      </c>
      <c r="DL578" t="s">
        <v>3</v>
      </c>
      <c r="DM578" t="s">
        <v>3</v>
      </c>
      <c r="DN578">
        <v>0</v>
      </c>
      <c r="DO578">
        <v>0</v>
      </c>
      <c r="DP578">
        <v>1</v>
      </c>
      <c r="DQ578">
        <v>1</v>
      </c>
      <c r="DU578">
        <v>1009</v>
      </c>
      <c r="DV578" t="s">
        <v>78</v>
      </c>
      <c r="DW578" t="s">
        <v>78</v>
      </c>
      <c r="DX578">
        <v>1000</v>
      </c>
      <c r="DZ578" t="s">
        <v>3</v>
      </c>
      <c r="EA578" t="s">
        <v>3</v>
      </c>
      <c r="EB578" t="s">
        <v>3</v>
      </c>
      <c r="EC578" t="s">
        <v>3</v>
      </c>
      <c r="EE578">
        <v>54328897</v>
      </c>
      <c r="EF578">
        <v>8</v>
      </c>
      <c r="EG578" t="s">
        <v>31</v>
      </c>
      <c r="EH578">
        <v>0</v>
      </c>
      <c r="EI578" t="s">
        <v>3</v>
      </c>
      <c r="EJ578">
        <v>1</v>
      </c>
      <c r="EK578">
        <v>500001</v>
      </c>
      <c r="EL578" t="s">
        <v>32</v>
      </c>
      <c r="EM578" t="s">
        <v>33</v>
      </c>
      <c r="EO578" t="s">
        <v>3</v>
      </c>
      <c r="EQ578">
        <v>0</v>
      </c>
      <c r="ER578">
        <v>83330</v>
      </c>
      <c r="ES578">
        <v>11524.009999999998</v>
      </c>
      <c r="ET578">
        <v>0</v>
      </c>
      <c r="EU578">
        <v>0</v>
      </c>
      <c r="EV578">
        <v>0</v>
      </c>
      <c r="EW578">
        <v>0</v>
      </c>
      <c r="EX578">
        <v>0</v>
      </c>
      <c r="EZ578">
        <v>5</v>
      </c>
      <c r="FC578">
        <v>0</v>
      </c>
      <c r="FD578">
        <v>18</v>
      </c>
      <c r="FF578">
        <v>83330</v>
      </c>
      <c r="FQ578">
        <v>0</v>
      </c>
      <c r="FR578">
        <f t="shared" si="468"/>
        <v>0</v>
      </c>
      <c r="FS578">
        <v>0</v>
      </c>
      <c r="FX578">
        <v>0</v>
      </c>
      <c r="FY578">
        <v>0</v>
      </c>
      <c r="GA578" t="s">
        <v>80</v>
      </c>
      <c r="GD578">
        <v>1</v>
      </c>
      <c r="GF578">
        <v>2078238476</v>
      </c>
      <c r="GG578">
        <v>2</v>
      </c>
      <c r="GH578">
        <v>3</v>
      </c>
      <c r="GI578">
        <v>5</v>
      </c>
      <c r="GJ578">
        <v>0</v>
      </c>
      <c r="GK578">
        <v>0</v>
      </c>
      <c r="GL578">
        <f t="shared" si="469"/>
        <v>0</v>
      </c>
      <c r="GM578">
        <f t="shared" si="470"/>
        <v>0</v>
      </c>
      <c r="GN578">
        <f t="shared" si="471"/>
        <v>0</v>
      </c>
      <c r="GO578">
        <f t="shared" si="472"/>
        <v>0</v>
      </c>
      <c r="GP578">
        <f t="shared" si="473"/>
        <v>0</v>
      </c>
      <c r="GR578">
        <v>1</v>
      </c>
      <c r="GS578">
        <v>1</v>
      </c>
      <c r="GT578">
        <v>0</v>
      </c>
      <c r="GU578" t="s">
        <v>3</v>
      </c>
      <c r="GV578">
        <f t="shared" si="477"/>
        <v>0</v>
      </c>
      <c r="GW578">
        <v>1</v>
      </c>
      <c r="GX578">
        <f t="shared" si="475"/>
        <v>0</v>
      </c>
      <c r="HA578">
        <v>0</v>
      </c>
      <c r="HB578">
        <v>0</v>
      </c>
      <c r="HC578">
        <f t="shared" si="476"/>
        <v>0</v>
      </c>
      <c r="HE578" t="s">
        <v>35</v>
      </c>
      <c r="HF578" t="s">
        <v>36</v>
      </c>
      <c r="HM578" t="s">
        <v>3</v>
      </c>
      <c r="HN578" t="s">
        <v>3</v>
      </c>
      <c r="HO578" t="s">
        <v>3</v>
      </c>
      <c r="HP578" t="s">
        <v>3</v>
      </c>
      <c r="HQ578" t="s">
        <v>3</v>
      </c>
      <c r="IK578">
        <v>0</v>
      </c>
    </row>
    <row r="579" spans="1:255" x14ac:dyDescent="0.2">
      <c r="A579" s="2">
        <v>18</v>
      </c>
      <c r="B579" s="2">
        <v>1</v>
      </c>
      <c r="C579" s="2">
        <v>504</v>
      </c>
      <c r="D579" s="2"/>
      <c r="E579" s="2" t="s">
        <v>363</v>
      </c>
      <c r="F579" s="2" t="s">
        <v>82</v>
      </c>
      <c r="G579" s="2" t="s">
        <v>83</v>
      </c>
      <c r="H579" s="2" t="s">
        <v>40</v>
      </c>
      <c r="I579" s="2">
        <f>I569*J579</f>
        <v>0</v>
      </c>
      <c r="J579" s="2">
        <v>0.1</v>
      </c>
      <c r="K579" s="2">
        <v>0.1</v>
      </c>
      <c r="L579" s="2">
        <v>2.7000000000000001E-3</v>
      </c>
      <c r="M579" s="2">
        <v>0</v>
      </c>
      <c r="N579" s="2">
        <f t="shared" si="439"/>
        <v>2.7000000000000001E-3</v>
      </c>
      <c r="O579" s="2">
        <f t="shared" si="440"/>
        <v>0</v>
      </c>
      <c r="P579" s="2">
        <f t="shared" si="441"/>
        <v>0</v>
      </c>
      <c r="Q579" s="2">
        <f t="shared" si="442"/>
        <v>0</v>
      </c>
      <c r="R579" s="2">
        <f t="shared" si="443"/>
        <v>0</v>
      </c>
      <c r="S579" s="2">
        <f t="shared" si="444"/>
        <v>0</v>
      </c>
      <c r="T579" s="2">
        <f t="shared" si="445"/>
        <v>0</v>
      </c>
      <c r="U579" s="2">
        <f t="shared" si="446"/>
        <v>0</v>
      </c>
      <c r="V579" s="2">
        <f t="shared" si="447"/>
        <v>0</v>
      </c>
      <c r="W579" s="2">
        <f t="shared" si="448"/>
        <v>0</v>
      </c>
      <c r="X579" s="2">
        <f t="shared" si="449"/>
        <v>0</v>
      </c>
      <c r="Y579" s="2">
        <f t="shared" si="450"/>
        <v>0</v>
      </c>
      <c r="Z579" s="2"/>
      <c r="AA579" s="2">
        <v>69726971</v>
      </c>
      <c r="AB579" s="2">
        <f t="shared" si="451"/>
        <v>7.14</v>
      </c>
      <c r="AC579" s="2">
        <f t="shared" si="484"/>
        <v>7.14</v>
      </c>
      <c r="AD579" s="2">
        <f t="shared" si="483"/>
        <v>0</v>
      </c>
      <c r="AE579" s="2">
        <f t="shared" si="480"/>
        <v>0</v>
      </c>
      <c r="AF579" s="2">
        <f t="shared" si="478"/>
        <v>0</v>
      </c>
      <c r="AG579" s="2">
        <f t="shared" si="455"/>
        <v>0</v>
      </c>
      <c r="AH579" s="2">
        <f t="shared" si="479"/>
        <v>0</v>
      </c>
      <c r="AI579" s="2">
        <f t="shared" si="481"/>
        <v>0</v>
      </c>
      <c r="AJ579" s="2">
        <f t="shared" si="458"/>
        <v>4.45</v>
      </c>
      <c r="AK579" s="2">
        <v>7.14</v>
      </c>
      <c r="AL579" s="2">
        <v>7.14</v>
      </c>
      <c r="AM579" s="2">
        <v>0</v>
      </c>
      <c r="AN579" s="2">
        <v>0</v>
      </c>
      <c r="AO579" s="2">
        <v>0</v>
      </c>
      <c r="AP579" s="2">
        <v>0</v>
      </c>
      <c r="AQ579" s="2">
        <v>0</v>
      </c>
      <c r="AR579" s="2">
        <v>0</v>
      </c>
      <c r="AS579" s="2">
        <v>4.45</v>
      </c>
      <c r="AT579" s="2">
        <v>0</v>
      </c>
      <c r="AU579" s="2">
        <v>0</v>
      </c>
      <c r="AV579" s="2">
        <v>1</v>
      </c>
      <c r="AW579" s="2">
        <v>1</v>
      </c>
      <c r="AX579" s="2"/>
      <c r="AY579" s="2"/>
      <c r="AZ579" s="2">
        <v>1</v>
      </c>
      <c r="BA579" s="2">
        <v>1</v>
      </c>
      <c r="BB579" s="2">
        <v>1</v>
      </c>
      <c r="BC579" s="2">
        <v>1</v>
      </c>
      <c r="BD579" s="2" t="s">
        <v>3</v>
      </c>
      <c r="BE579" s="2" t="s">
        <v>3</v>
      </c>
      <c r="BF579" s="2" t="s">
        <v>3</v>
      </c>
      <c r="BG579" s="2" t="s">
        <v>3</v>
      </c>
      <c r="BH579" s="2">
        <v>3</v>
      </c>
      <c r="BI579" s="2">
        <v>1</v>
      </c>
      <c r="BJ579" s="2" t="s">
        <v>194</v>
      </c>
      <c r="BK579" s="2"/>
      <c r="BL579" s="2"/>
      <c r="BM579" s="2">
        <v>500001</v>
      </c>
      <c r="BN579" s="2">
        <v>0</v>
      </c>
      <c r="BO579" s="2" t="s">
        <v>3</v>
      </c>
      <c r="BP579" s="2">
        <v>0</v>
      </c>
      <c r="BQ579" s="2">
        <v>8</v>
      </c>
      <c r="BR579" s="2">
        <v>0</v>
      </c>
      <c r="BS579" s="2">
        <v>1</v>
      </c>
      <c r="BT579" s="2">
        <v>1</v>
      </c>
      <c r="BU579" s="2">
        <v>1</v>
      </c>
      <c r="BV579" s="2">
        <v>1</v>
      </c>
      <c r="BW579" s="2">
        <v>1</v>
      </c>
      <c r="BX579" s="2">
        <v>1</v>
      </c>
      <c r="BY579" s="2" t="s">
        <v>3</v>
      </c>
      <c r="BZ579" s="2">
        <v>0</v>
      </c>
      <c r="CA579" s="2">
        <v>0</v>
      </c>
      <c r="CB579" s="2" t="s">
        <v>3</v>
      </c>
      <c r="CC579" s="2"/>
      <c r="CD579" s="2"/>
      <c r="CE579" s="2">
        <v>0</v>
      </c>
      <c r="CF579" s="2">
        <v>0</v>
      </c>
      <c r="CG579" s="2">
        <v>0</v>
      </c>
      <c r="CH579" s="2">
        <v>50</v>
      </c>
      <c r="CI579" s="2">
        <v>5</v>
      </c>
      <c r="CJ579" s="2">
        <v>0</v>
      </c>
      <c r="CK579" s="2">
        <v>0</v>
      </c>
      <c r="CL579" s="2">
        <v>0</v>
      </c>
      <c r="CM579" s="2">
        <v>0</v>
      </c>
      <c r="CN579" s="2" t="s">
        <v>3</v>
      </c>
      <c r="CO579" s="2">
        <v>0</v>
      </c>
      <c r="CP579" s="2">
        <f t="shared" si="459"/>
        <v>0</v>
      </c>
      <c r="CQ579" s="2">
        <f t="shared" si="460"/>
        <v>7.14</v>
      </c>
      <c r="CR579" s="2">
        <f t="shared" si="461"/>
        <v>0</v>
      </c>
      <c r="CS579" s="2">
        <f t="shared" si="462"/>
        <v>0</v>
      </c>
      <c r="CT579" s="2">
        <f t="shared" si="463"/>
        <v>0</v>
      </c>
      <c r="CU579" s="2">
        <f t="shared" si="464"/>
        <v>0</v>
      </c>
      <c r="CV579" s="2">
        <f t="shared" si="465"/>
        <v>0</v>
      </c>
      <c r="CW579" s="2">
        <f t="shared" si="466"/>
        <v>0</v>
      </c>
      <c r="CX579" s="2">
        <f t="shared" si="467"/>
        <v>4.45</v>
      </c>
      <c r="CY579" s="2">
        <f>(((S579+R579)*AT579)/100)</f>
        <v>0</v>
      </c>
      <c r="CZ579" s="2">
        <f>(((S579+R579)*AU579)/100)</f>
        <v>0</v>
      </c>
      <c r="DA579" s="2"/>
      <c r="DB579" s="2"/>
      <c r="DC579" s="2" t="s">
        <v>3</v>
      </c>
      <c r="DD579" s="2" t="s">
        <v>3</v>
      </c>
      <c r="DE579" s="2" t="s">
        <v>3</v>
      </c>
      <c r="DF579" s="2" t="s">
        <v>3</v>
      </c>
      <c r="DG579" s="2" t="s">
        <v>3</v>
      </c>
      <c r="DH579" s="2" t="s">
        <v>3</v>
      </c>
      <c r="DI579" s="2" t="s">
        <v>3</v>
      </c>
      <c r="DJ579" s="2" t="s">
        <v>3</v>
      </c>
      <c r="DK579" s="2" t="s">
        <v>3</v>
      </c>
      <c r="DL579" s="2" t="s">
        <v>3</v>
      </c>
      <c r="DM579" s="2" t="s">
        <v>3</v>
      </c>
      <c r="DN579" s="2">
        <v>0</v>
      </c>
      <c r="DO579" s="2">
        <v>0</v>
      </c>
      <c r="DP579" s="2">
        <v>1</v>
      </c>
      <c r="DQ579" s="2">
        <v>1</v>
      </c>
      <c r="DR579" s="2"/>
      <c r="DS579" s="2"/>
      <c r="DT579" s="2"/>
      <c r="DU579" s="2">
        <v>1007</v>
      </c>
      <c r="DV579" s="2" t="s">
        <v>40</v>
      </c>
      <c r="DW579" s="2" t="s">
        <v>40</v>
      </c>
      <c r="DX579" s="2">
        <v>1</v>
      </c>
      <c r="DY579" s="2"/>
      <c r="DZ579" s="2" t="s">
        <v>3</v>
      </c>
      <c r="EA579" s="2" t="s">
        <v>3</v>
      </c>
      <c r="EB579" s="2" t="s">
        <v>3</v>
      </c>
      <c r="EC579" s="2" t="s">
        <v>3</v>
      </c>
      <c r="ED579" s="2"/>
      <c r="EE579" s="2">
        <v>54328897</v>
      </c>
      <c r="EF579" s="2">
        <v>8</v>
      </c>
      <c r="EG579" s="2" t="s">
        <v>31</v>
      </c>
      <c r="EH579" s="2">
        <v>0</v>
      </c>
      <c r="EI579" s="2" t="s">
        <v>3</v>
      </c>
      <c r="EJ579" s="2">
        <v>1</v>
      </c>
      <c r="EK579" s="2">
        <v>500001</v>
      </c>
      <c r="EL579" s="2" t="s">
        <v>32</v>
      </c>
      <c r="EM579" s="2" t="s">
        <v>33</v>
      </c>
      <c r="EN579" s="2"/>
      <c r="EO579" s="2" t="s">
        <v>3</v>
      </c>
      <c r="EP579" s="2"/>
      <c r="EQ579" s="2">
        <v>0</v>
      </c>
      <c r="ER579" s="2">
        <v>7.14</v>
      </c>
      <c r="ES579" s="2">
        <v>7.14</v>
      </c>
      <c r="ET579" s="2">
        <v>0</v>
      </c>
      <c r="EU579" s="2">
        <v>0</v>
      </c>
      <c r="EV579" s="2">
        <v>0</v>
      </c>
      <c r="EW579" s="2">
        <v>0</v>
      </c>
      <c r="EX579" s="2">
        <v>0</v>
      </c>
      <c r="EY579" s="2"/>
      <c r="EZ579" s="2"/>
      <c r="FA579" s="2"/>
      <c r="FB579" s="2"/>
      <c r="FC579" s="2"/>
      <c r="FD579" s="2"/>
      <c r="FE579" s="2"/>
      <c r="FF579" s="2"/>
      <c r="FG579" s="2"/>
      <c r="FH579" s="2"/>
      <c r="FI579" s="2"/>
      <c r="FJ579" s="2"/>
      <c r="FK579" s="2"/>
      <c r="FL579" s="2"/>
      <c r="FM579" s="2"/>
      <c r="FN579" s="2"/>
      <c r="FO579" s="2"/>
      <c r="FP579" s="2"/>
      <c r="FQ579" s="2">
        <v>0</v>
      </c>
      <c r="FR579" s="2">
        <f t="shared" si="468"/>
        <v>0</v>
      </c>
      <c r="FS579" s="2">
        <v>0</v>
      </c>
      <c r="FT579" s="2"/>
      <c r="FU579" s="2"/>
      <c r="FV579" s="2"/>
      <c r="FW579" s="2"/>
      <c r="FX579" s="2">
        <v>0</v>
      </c>
      <c r="FY579" s="2">
        <v>0</v>
      </c>
      <c r="FZ579" s="2"/>
      <c r="GA579" s="2" t="s">
        <v>3</v>
      </c>
      <c r="GB579" s="2"/>
      <c r="GC579" s="2"/>
      <c r="GD579" s="2">
        <v>1</v>
      </c>
      <c r="GE579" s="2"/>
      <c r="GF579" s="2">
        <v>1967222743</v>
      </c>
      <c r="GG579" s="2">
        <v>2</v>
      </c>
      <c r="GH579" s="2">
        <v>1</v>
      </c>
      <c r="GI579" s="2">
        <v>-2</v>
      </c>
      <c r="GJ579" s="2">
        <v>0</v>
      </c>
      <c r="GK579" s="2">
        <v>0</v>
      </c>
      <c r="GL579" s="2">
        <f t="shared" si="469"/>
        <v>0</v>
      </c>
      <c r="GM579" s="2">
        <f t="shared" si="470"/>
        <v>0</v>
      </c>
      <c r="GN579" s="2">
        <f t="shared" si="471"/>
        <v>0</v>
      </c>
      <c r="GO579" s="2">
        <f t="shared" si="472"/>
        <v>0</v>
      </c>
      <c r="GP579" s="2">
        <f t="shared" si="473"/>
        <v>0</v>
      </c>
      <c r="GQ579" s="2"/>
      <c r="GR579" s="2">
        <v>0</v>
      </c>
      <c r="GS579" s="2">
        <v>3</v>
      </c>
      <c r="GT579" s="2">
        <v>0</v>
      </c>
      <c r="GU579" s="2" t="s">
        <v>3</v>
      </c>
      <c r="GV579" s="2">
        <f t="shared" si="477"/>
        <v>0</v>
      </c>
      <c r="GW579" s="2">
        <v>1</v>
      </c>
      <c r="GX579" s="2">
        <f t="shared" si="475"/>
        <v>0</v>
      </c>
      <c r="GY579" s="2"/>
      <c r="GZ579" s="2"/>
      <c r="HA579" s="2">
        <v>0</v>
      </c>
      <c r="HB579" s="2">
        <v>0</v>
      </c>
      <c r="HC579" s="2">
        <f t="shared" si="476"/>
        <v>0</v>
      </c>
      <c r="HD579" s="2"/>
      <c r="HE579" s="2" t="s">
        <v>3</v>
      </c>
      <c r="HF579" s="2" t="s">
        <v>3</v>
      </c>
      <c r="HG579" s="2"/>
      <c r="HH579" s="2"/>
      <c r="HI579" s="2"/>
      <c r="HJ579" s="2"/>
      <c r="HK579" s="2"/>
      <c r="HL579" s="2"/>
      <c r="HM579" s="2" t="s">
        <v>3</v>
      </c>
      <c r="HN579" s="2" t="s">
        <v>3</v>
      </c>
      <c r="HO579" s="2" t="s">
        <v>3</v>
      </c>
      <c r="HP579" s="2" t="s">
        <v>3</v>
      </c>
      <c r="HQ579" s="2" t="s">
        <v>3</v>
      </c>
      <c r="HR579" s="2"/>
      <c r="HS579" s="2"/>
      <c r="HT579" s="2"/>
      <c r="HU579" s="2"/>
      <c r="HV579" s="2"/>
      <c r="HW579" s="2"/>
      <c r="HX579" s="2"/>
      <c r="HY579" s="2"/>
      <c r="HZ579" s="2"/>
      <c r="IA579" s="2"/>
      <c r="IB579" s="2"/>
      <c r="IC579" s="2"/>
      <c r="ID579" s="2"/>
      <c r="IE579" s="2"/>
      <c r="IF579" s="2"/>
      <c r="IG579" s="2"/>
      <c r="IH579" s="2"/>
      <c r="II579" s="2"/>
      <c r="IJ579" s="2"/>
      <c r="IK579" s="2">
        <v>0</v>
      </c>
      <c r="IL579" s="2"/>
      <c r="IM579" s="2"/>
      <c r="IN579" s="2"/>
      <c r="IO579" s="2"/>
      <c r="IP579" s="2"/>
      <c r="IQ579" s="2"/>
      <c r="IR579" s="2"/>
      <c r="IS579" s="2"/>
      <c r="IT579" s="2"/>
      <c r="IU579" s="2"/>
    </row>
    <row r="580" spans="1:255" x14ac:dyDescent="0.2">
      <c r="A580">
        <v>18</v>
      </c>
      <c r="B580">
        <v>1</v>
      </c>
      <c r="C580">
        <v>516</v>
      </c>
      <c r="E580" t="s">
        <v>363</v>
      </c>
      <c r="F580" t="s">
        <v>82</v>
      </c>
      <c r="G580" t="s">
        <v>83</v>
      </c>
      <c r="H580" t="s">
        <v>40</v>
      </c>
      <c r="I580">
        <f>I570*J580</f>
        <v>0</v>
      </c>
      <c r="J580">
        <v>0.1</v>
      </c>
      <c r="K580">
        <v>0.1</v>
      </c>
      <c r="L580">
        <v>2.7000000000000001E-3</v>
      </c>
      <c r="M580">
        <v>0</v>
      </c>
      <c r="N580">
        <f t="shared" si="439"/>
        <v>2.7000000000000001E-3</v>
      </c>
      <c r="O580">
        <f t="shared" si="440"/>
        <v>0</v>
      </c>
      <c r="P580">
        <f t="shared" si="441"/>
        <v>0</v>
      </c>
      <c r="Q580">
        <f t="shared" si="442"/>
        <v>0</v>
      </c>
      <c r="R580">
        <f t="shared" si="443"/>
        <v>0</v>
      </c>
      <c r="S580">
        <f t="shared" si="444"/>
        <v>0</v>
      </c>
      <c r="T580">
        <f t="shared" si="445"/>
        <v>0</v>
      </c>
      <c r="U580">
        <f t="shared" si="446"/>
        <v>0</v>
      </c>
      <c r="V580">
        <f t="shared" si="447"/>
        <v>0</v>
      </c>
      <c r="W580">
        <f t="shared" si="448"/>
        <v>0</v>
      </c>
      <c r="X580">
        <f t="shared" si="449"/>
        <v>0</v>
      </c>
      <c r="Y580">
        <f t="shared" si="450"/>
        <v>0</v>
      </c>
      <c r="AA580">
        <v>69726884</v>
      </c>
      <c r="AB580">
        <f t="shared" si="451"/>
        <v>1.97</v>
      </c>
      <c r="AC580">
        <f t="shared" si="484"/>
        <v>1.97</v>
      </c>
      <c r="AD580">
        <f t="shared" si="483"/>
        <v>0</v>
      </c>
      <c r="AE580">
        <f t="shared" si="480"/>
        <v>0</v>
      </c>
      <c r="AF580">
        <f t="shared" si="478"/>
        <v>0</v>
      </c>
      <c r="AG580">
        <f t="shared" si="455"/>
        <v>0</v>
      </c>
      <c r="AH580">
        <f t="shared" si="479"/>
        <v>0</v>
      </c>
      <c r="AI580">
        <f t="shared" si="481"/>
        <v>0</v>
      </c>
      <c r="AJ580">
        <f t="shared" si="458"/>
        <v>4.45</v>
      </c>
      <c r="AK580">
        <v>1.97</v>
      </c>
      <c r="AL580">
        <v>1.97</v>
      </c>
      <c r="AM580">
        <v>0</v>
      </c>
      <c r="AN580">
        <v>0</v>
      </c>
      <c r="AO580">
        <v>0</v>
      </c>
      <c r="AP580">
        <v>0</v>
      </c>
      <c r="AQ580">
        <v>0</v>
      </c>
      <c r="AR580">
        <v>0</v>
      </c>
      <c r="AS580">
        <v>4.45</v>
      </c>
      <c r="AT580">
        <v>0</v>
      </c>
      <c r="AU580">
        <v>0</v>
      </c>
      <c r="AV580">
        <v>1</v>
      </c>
      <c r="AW580">
        <v>1</v>
      </c>
      <c r="AZ580">
        <v>1</v>
      </c>
      <c r="BA580">
        <v>1</v>
      </c>
      <c r="BB580">
        <v>1</v>
      </c>
      <c r="BC580">
        <v>7.56</v>
      </c>
      <c r="BD580" t="s">
        <v>3</v>
      </c>
      <c r="BE580" t="s">
        <v>3</v>
      </c>
      <c r="BF580" t="s">
        <v>3</v>
      </c>
      <c r="BG580" t="s">
        <v>3</v>
      </c>
      <c r="BH580">
        <v>3</v>
      </c>
      <c r="BI580">
        <v>1</v>
      </c>
      <c r="BJ580" t="s">
        <v>194</v>
      </c>
      <c r="BM580">
        <v>500001</v>
      </c>
      <c r="BN580">
        <v>0</v>
      </c>
      <c r="BO580" t="s">
        <v>3</v>
      </c>
      <c r="BP580">
        <v>0</v>
      </c>
      <c r="BQ580">
        <v>8</v>
      </c>
      <c r="BR580">
        <v>0</v>
      </c>
      <c r="BS580">
        <v>1</v>
      </c>
      <c r="BT580">
        <v>1</v>
      </c>
      <c r="BU580">
        <v>1</v>
      </c>
      <c r="BV580">
        <v>1</v>
      </c>
      <c r="BW580">
        <v>1</v>
      </c>
      <c r="BX580">
        <v>1</v>
      </c>
      <c r="BY580" t="s">
        <v>3</v>
      </c>
      <c r="BZ580">
        <v>0</v>
      </c>
      <c r="CA580">
        <v>0</v>
      </c>
      <c r="CB580" t="s">
        <v>3</v>
      </c>
      <c r="CE580">
        <v>0</v>
      </c>
      <c r="CF580">
        <v>0</v>
      </c>
      <c r="CG580">
        <v>0</v>
      </c>
      <c r="CH580">
        <v>50</v>
      </c>
      <c r="CI580">
        <v>5</v>
      </c>
      <c r="CJ580">
        <v>0</v>
      </c>
      <c r="CK580">
        <v>0</v>
      </c>
      <c r="CL580">
        <v>0</v>
      </c>
      <c r="CM580">
        <v>0</v>
      </c>
      <c r="CN580" t="s">
        <v>3</v>
      </c>
      <c r="CO580">
        <v>0</v>
      </c>
      <c r="CP580">
        <f t="shared" si="459"/>
        <v>0</v>
      </c>
      <c r="CQ580">
        <f t="shared" si="460"/>
        <v>14.893199999999998</v>
      </c>
      <c r="CR580">
        <f t="shared" si="461"/>
        <v>0</v>
      </c>
      <c r="CS580">
        <f t="shared" si="462"/>
        <v>0</v>
      </c>
      <c r="CT580">
        <f t="shared" si="463"/>
        <v>0</v>
      </c>
      <c r="CU580">
        <f t="shared" si="464"/>
        <v>0</v>
      </c>
      <c r="CV580">
        <f t="shared" si="465"/>
        <v>0</v>
      </c>
      <c r="CW580">
        <f t="shared" si="466"/>
        <v>0</v>
      </c>
      <c r="CX580">
        <f t="shared" si="467"/>
        <v>4.45</v>
      </c>
      <c r="CY580">
        <f>(S580+R580)*(BZ580/100)</f>
        <v>0</v>
      </c>
      <c r="CZ580">
        <f>(S580+R580)*(CA580/100)</f>
        <v>0</v>
      </c>
      <c r="DC580" t="s">
        <v>3</v>
      </c>
      <c r="DD580" t="s">
        <v>3</v>
      </c>
      <c r="DE580" t="s">
        <v>3</v>
      </c>
      <c r="DF580" t="s">
        <v>3</v>
      </c>
      <c r="DG580" t="s">
        <v>3</v>
      </c>
      <c r="DH580" t="s">
        <v>3</v>
      </c>
      <c r="DI580" t="s">
        <v>3</v>
      </c>
      <c r="DJ580" t="s">
        <v>3</v>
      </c>
      <c r="DK580" t="s">
        <v>3</v>
      </c>
      <c r="DL580" t="s">
        <v>3</v>
      </c>
      <c r="DM580" t="s">
        <v>3</v>
      </c>
      <c r="DN580">
        <v>0</v>
      </c>
      <c r="DO580">
        <v>0</v>
      </c>
      <c r="DP580">
        <v>1</v>
      </c>
      <c r="DQ580">
        <v>1</v>
      </c>
      <c r="DU580">
        <v>1007</v>
      </c>
      <c r="DV580" t="s">
        <v>40</v>
      </c>
      <c r="DW580" t="s">
        <v>40</v>
      </c>
      <c r="DX580">
        <v>1</v>
      </c>
      <c r="DZ580" t="s">
        <v>3</v>
      </c>
      <c r="EA580" t="s">
        <v>3</v>
      </c>
      <c r="EB580" t="s">
        <v>3</v>
      </c>
      <c r="EC580" t="s">
        <v>3</v>
      </c>
      <c r="EE580">
        <v>54328897</v>
      </c>
      <c r="EF580">
        <v>8</v>
      </c>
      <c r="EG580" t="s">
        <v>31</v>
      </c>
      <c r="EH580">
        <v>0</v>
      </c>
      <c r="EI580" t="s">
        <v>3</v>
      </c>
      <c r="EJ580">
        <v>1</v>
      </c>
      <c r="EK580">
        <v>500001</v>
      </c>
      <c r="EL580" t="s">
        <v>32</v>
      </c>
      <c r="EM580" t="s">
        <v>33</v>
      </c>
      <c r="EO580" t="s">
        <v>3</v>
      </c>
      <c r="EQ580">
        <v>0</v>
      </c>
      <c r="ER580">
        <v>14.19</v>
      </c>
      <c r="ES580">
        <v>1.97</v>
      </c>
      <c r="ET580">
        <v>0</v>
      </c>
      <c r="EU580">
        <v>0</v>
      </c>
      <c r="EV580">
        <v>0</v>
      </c>
      <c r="EW580">
        <v>0</v>
      </c>
      <c r="EX580">
        <v>0</v>
      </c>
      <c r="EZ580">
        <v>5</v>
      </c>
      <c r="FC580">
        <v>0</v>
      </c>
      <c r="FD580">
        <v>18</v>
      </c>
      <c r="FF580">
        <v>14.19</v>
      </c>
      <c r="FQ580">
        <v>0</v>
      </c>
      <c r="FR580">
        <f t="shared" si="468"/>
        <v>0</v>
      </c>
      <c r="FS580">
        <v>0</v>
      </c>
      <c r="FX580">
        <v>0</v>
      </c>
      <c r="FY580">
        <v>0</v>
      </c>
      <c r="GA580" t="s">
        <v>85</v>
      </c>
      <c r="GD580">
        <v>1</v>
      </c>
      <c r="GF580">
        <v>1967222743</v>
      </c>
      <c r="GG580">
        <v>2</v>
      </c>
      <c r="GH580">
        <v>3</v>
      </c>
      <c r="GI580">
        <v>5</v>
      </c>
      <c r="GJ580">
        <v>0</v>
      </c>
      <c r="GK580">
        <v>0</v>
      </c>
      <c r="GL580">
        <f t="shared" si="469"/>
        <v>0</v>
      </c>
      <c r="GM580">
        <f t="shared" si="470"/>
        <v>0</v>
      </c>
      <c r="GN580">
        <f t="shared" si="471"/>
        <v>0</v>
      </c>
      <c r="GO580">
        <f t="shared" si="472"/>
        <v>0</v>
      </c>
      <c r="GP580">
        <f t="shared" si="473"/>
        <v>0</v>
      </c>
      <c r="GR580">
        <v>1</v>
      </c>
      <c r="GS580">
        <v>1</v>
      </c>
      <c r="GT580">
        <v>0</v>
      </c>
      <c r="GU580" t="s">
        <v>3</v>
      </c>
      <c r="GV580">
        <f t="shared" si="477"/>
        <v>0</v>
      </c>
      <c r="GW580">
        <v>1</v>
      </c>
      <c r="GX580">
        <f t="shared" si="475"/>
        <v>0</v>
      </c>
      <c r="HA580">
        <v>0</v>
      </c>
      <c r="HB580">
        <v>0</v>
      </c>
      <c r="HC580">
        <f t="shared" si="476"/>
        <v>0</v>
      </c>
      <c r="HE580" t="s">
        <v>35</v>
      </c>
      <c r="HF580" t="s">
        <v>36</v>
      </c>
      <c r="HM580" t="s">
        <v>3</v>
      </c>
      <c r="HN580" t="s">
        <v>3</v>
      </c>
      <c r="HO580" t="s">
        <v>3</v>
      </c>
      <c r="HP580" t="s">
        <v>3</v>
      </c>
      <c r="HQ580" t="s">
        <v>3</v>
      </c>
      <c r="IK580">
        <v>0</v>
      </c>
    </row>
    <row r="581" spans="1:255" x14ac:dyDescent="0.2">
      <c r="A581" s="2">
        <v>18</v>
      </c>
      <c r="B581" s="2">
        <v>1</v>
      </c>
      <c r="C581" s="2">
        <v>503</v>
      </c>
      <c r="D581" s="2"/>
      <c r="E581" s="2" t="s">
        <v>364</v>
      </c>
      <c r="F581" s="2" t="s">
        <v>60</v>
      </c>
      <c r="G581" s="2" t="s">
        <v>61</v>
      </c>
      <c r="H581" s="2" t="s">
        <v>261</v>
      </c>
      <c r="I581" s="2">
        <f>I569*J581</f>
        <v>0</v>
      </c>
      <c r="J581" s="2">
        <v>800</v>
      </c>
      <c r="K581" s="2">
        <v>800</v>
      </c>
      <c r="L581" s="2">
        <v>21.6</v>
      </c>
      <c r="M581" s="2">
        <v>0</v>
      </c>
      <c r="N581" s="2">
        <f t="shared" si="439"/>
        <v>21.6</v>
      </c>
      <c r="O581" s="2">
        <f t="shared" si="440"/>
        <v>0</v>
      </c>
      <c r="P581" s="2">
        <f t="shared" si="441"/>
        <v>0</v>
      </c>
      <c r="Q581" s="2">
        <f t="shared" si="442"/>
        <v>0</v>
      </c>
      <c r="R581" s="2">
        <f t="shared" si="443"/>
        <v>0</v>
      </c>
      <c r="S581" s="2">
        <f t="shared" si="444"/>
        <v>0</v>
      </c>
      <c r="T581" s="2">
        <f t="shared" si="445"/>
        <v>0</v>
      </c>
      <c r="U581" s="2">
        <f t="shared" si="446"/>
        <v>0</v>
      </c>
      <c r="V581" s="2">
        <f t="shared" si="447"/>
        <v>0</v>
      </c>
      <c r="W581" s="2">
        <f t="shared" si="448"/>
        <v>0</v>
      </c>
      <c r="X581" s="2">
        <f t="shared" si="449"/>
        <v>0</v>
      </c>
      <c r="Y581" s="2">
        <f t="shared" si="450"/>
        <v>0</v>
      </c>
      <c r="Z581" s="2"/>
      <c r="AA581" s="2">
        <v>69726971</v>
      </c>
      <c r="AB581" s="2">
        <f t="shared" si="451"/>
        <v>0.5</v>
      </c>
      <c r="AC581" s="2">
        <f t="shared" si="484"/>
        <v>0.5</v>
      </c>
      <c r="AD581" s="2">
        <f t="shared" si="483"/>
        <v>0</v>
      </c>
      <c r="AE581" s="2">
        <f t="shared" si="480"/>
        <v>0</v>
      </c>
      <c r="AF581" s="2">
        <f t="shared" si="478"/>
        <v>0</v>
      </c>
      <c r="AG581" s="2">
        <f t="shared" si="455"/>
        <v>0</v>
      </c>
      <c r="AH581" s="2">
        <f t="shared" si="479"/>
        <v>0</v>
      </c>
      <c r="AI581" s="2">
        <f t="shared" si="481"/>
        <v>0</v>
      </c>
      <c r="AJ581" s="2">
        <f t="shared" si="458"/>
        <v>0</v>
      </c>
      <c r="AK581" s="2">
        <v>0.5</v>
      </c>
      <c r="AL581" s="2">
        <v>0.5</v>
      </c>
      <c r="AM581" s="2">
        <v>0</v>
      </c>
      <c r="AN581" s="2">
        <v>0</v>
      </c>
      <c r="AO581" s="2">
        <v>0</v>
      </c>
      <c r="AP581" s="2">
        <v>0</v>
      </c>
      <c r="AQ581" s="2">
        <v>0</v>
      </c>
      <c r="AR581" s="2">
        <v>0</v>
      </c>
      <c r="AS581" s="2">
        <v>0</v>
      </c>
      <c r="AT581" s="2">
        <v>0</v>
      </c>
      <c r="AU581" s="2">
        <v>0</v>
      </c>
      <c r="AV581" s="2">
        <v>1</v>
      </c>
      <c r="AW581" s="2">
        <v>1</v>
      </c>
      <c r="AX581" s="2"/>
      <c r="AY581" s="2"/>
      <c r="AZ581" s="2">
        <v>1</v>
      </c>
      <c r="BA581" s="2">
        <v>1</v>
      </c>
      <c r="BB581" s="2">
        <v>1</v>
      </c>
      <c r="BC581" s="2">
        <v>1</v>
      </c>
      <c r="BD581" s="2" t="s">
        <v>3</v>
      </c>
      <c r="BE581" s="2" t="s">
        <v>3</v>
      </c>
      <c r="BF581" s="2" t="s">
        <v>3</v>
      </c>
      <c r="BG581" s="2" t="s">
        <v>3</v>
      </c>
      <c r="BH581" s="2">
        <v>3</v>
      </c>
      <c r="BI581" s="2">
        <v>1</v>
      </c>
      <c r="BJ581" s="2" t="s">
        <v>262</v>
      </c>
      <c r="BK581" s="2"/>
      <c r="BL581" s="2"/>
      <c r="BM581" s="2">
        <v>500001</v>
      </c>
      <c r="BN581" s="2">
        <v>0</v>
      </c>
      <c r="BO581" s="2" t="s">
        <v>3</v>
      </c>
      <c r="BP581" s="2">
        <v>0</v>
      </c>
      <c r="BQ581" s="2">
        <v>8</v>
      </c>
      <c r="BR581" s="2">
        <v>0</v>
      </c>
      <c r="BS581" s="2">
        <v>1</v>
      </c>
      <c r="BT581" s="2">
        <v>1</v>
      </c>
      <c r="BU581" s="2">
        <v>1</v>
      </c>
      <c r="BV581" s="2">
        <v>1</v>
      </c>
      <c r="BW581" s="2">
        <v>1</v>
      </c>
      <c r="BX581" s="2">
        <v>1</v>
      </c>
      <c r="BY581" s="2" t="s">
        <v>3</v>
      </c>
      <c r="BZ581" s="2">
        <v>0</v>
      </c>
      <c r="CA581" s="2">
        <v>0</v>
      </c>
      <c r="CB581" s="2" t="s">
        <v>3</v>
      </c>
      <c r="CC581" s="2"/>
      <c r="CD581" s="2"/>
      <c r="CE581" s="2">
        <v>0</v>
      </c>
      <c r="CF581" s="2">
        <v>0</v>
      </c>
      <c r="CG581" s="2">
        <v>0</v>
      </c>
      <c r="CH581" s="2">
        <v>50</v>
      </c>
      <c r="CI581" s="2">
        <v>6</v>
      </c>
      <c r="CJ581" s="2">
        <v>0</v>
      </c>
      <c r="CK581" s="2">
        <v>0</v>
      </c>
      <c r="CL581" s="2">
        <v>0</v>
      </c>
      <c r="CM581" s="2">
        <v>0</v>
      </c>
      <c r="CN581" s="2" t="s">
        <v>3</v>
      </c>
      <c r="CO581" s="2">
        <v>0</v>
      </c>
      <c r="CP581" s="2">
        <f t="shared" si="459"/>
        <v>0</v>
      </c>
      <c r="CQ581" s="2">
        <f t="shared" si="460"/>
        <v>0.5</v>
      </c>
      <c r="CR581" s="2">
        <f t="shared" si="461"/>
        <v>0</v>
      </c>
      <c r="CS581" s="2">
        <f t="shared" si="462"/>
        <v>0</v>
      </c>
      <c r="CT581" s="2">
        <f t="shared" si="463"/>
        <v>0</v>
      </c>
      <c r="CU581" s="2">
        <f t="shared" si="464"/>
        <v>0</v>
      </c>
      <c r="CV581" s="2">
        <f t="shared" si="465"/>
        <v>0</v>
      </c>
      <c r="CW581" s="2">
        <f t="shared" si="466"/>
        <v>0</v>
      </c>
      <c r="CX581" s="2">
        <f t="shared" si="467"/>
        <v>0</v>
      </c>
      <c r="CY581" s="2">
        <f>(((S581+R581)*AT581)/100)</f>
        <v>0</v>
      </c>
      <c r="CZ581" s="2">
        <f>(((S581+R581)*AU581)/100)</f>
        <v>0</v>
      </c>
      <c r="DA581" s="2"/>
      <c r="DB581" s="2"/>
      <c r="DC581" s="2" t="s">
        <v>3</v>
      </c>
      <c r="DD581" s="2" t="s">
        <v>3</v>
      </c>
      <c r="DE581" s="2" t="s">
        <v>3</v>
      </c>
      <c r="DF581" s="2" t="s">
        <v>3</v>
      </c>
      <c r="DG581" s="2" t="s">
        <v>3</v>
      </c>
      <c r="DH581" s="2" t="s">
        <v>3</v>
      </c>
      <c r="DI581" s="2" t="s">
        <v>3</v>
      </c>
      <c r="DJ581" s="2" t="s">
        <v>3</v>
      </c>
      <c r="DK581" s="2" t="s">
        <v>3</v>
      </c>
      <c r="DL581" s="2" t="s">
        <v>3</v>
      </c>
      <c r="DM581" s="2" t="s">
        <v>3</v>
      </c>
      <c r="DN581" s="2">
        <v>0</v>
      </c>
      <c r="DO581" s="2">
        <v>0</v>
      </c>
      <c r="DP581" s="2">
        <v>1</v>
      </c>
      <c r="DQ581" s="2">
        <v>1</v>
      </c>
      <c r="DR581" s="2"/>
      <c r="DS581" s="2"/>
      <c r="DT581" s="2"/>
      <c r="DU581" s="2">
        <v>1010</v>
      </c>
      <c r="DV581" s="2" t="s">
        <v>261</v>
      </c>
      <c r="DW581" s="2" t="s">
        <v>62</v>
      </c>
      <c r="DX581" s="2">
        <v>1</v>
      </c>
      <c r="DY581" s="2"/>
      <c r="DZ581" s="2" t="s">
        <v>3</v>
      </c>
      <c r="EA581" s="2" t="s">
        <v>3</v>
      </c>
      <c r="EB581" s="2" t="s">
        <v>3</v>
      </c>
      <c r="EC581" s="2" t="s">
        <v>3</v>
      </c>
      <c r="ED581" s="2"/>
      <c r="EE581" s="2">
        <v>54328897</v>
      </c>
      <c r="EF581" s="2">
        <v>8</v>
      </c>
      <c r="EG581" s="2" t="s">
        <v>31</v>
      </c>
      <c r="EH581" s="2">
        <v>0</v>
      </c>
      <c r="EI581" s="2" t="s">
        <v>3</v>
      </c>
      <c r="EJ581" s="2">
        <v>1</v>
      </c>
      <c r="EK581" s="2">
        <v>500001</v>
      </c>
      <c r="EL581" s="2" t="s">
        <v>32</v>
      </c>
      <c r="EM581" s="2" t="s">
        <v>33</v>
      </c>
      <c r="EN581" s="2"/>
      <c r="EO581" s="2" t="s">
        <v>3</v>
      </c>
      <c r="EP581" s="2"/>
      <c r="EQ581" s="2">
        <v>0</v>
      </c>
      <c r="ER581" s="2">
        <v>0.5</v>
      </c>
      <c r="ES581" s="2">
        <v>0.5</v>
      </c>
      <c r="ET581" s="2">
        <v>0</v>
      </c>
      <c r="EU581" s="2">
        <v>0</v>
      </c>
      <c r="EV581" s="2">
        <v>0</v>
      </c>
      <c r="EW581" s="2">
        <v>0</v>
      </c>
      <c r="EX581" s="2">
        <v>0</v>
      </c>
      <c r="EY581" s="2"/>
      <c r="EZ581" s="2"/>
      <c r="FA581" s="2"/>
      <c r="FB581" s="2"/>
      <c r="FC581" s="2"/>
      <c r="FD581" s="2"/>
      <c r="FE581" s="2"/>
      <c r="FF581" s="2"/>
      <c r="FG581" s="2"/>
      <c r="FH581" s="2"/>
      <c r="FI581" s="2"/>
      <c r="FJ581" s="2"/>
      <c r="FK581" s="2"/>
      <c r="FL581" s="2"/>
      <c r="FM581" s="2"/>
      <c r="FN581" s="2"/>
      <c r="FO581" s="2"/>
      <c r="FP581" s="2"/>
      <c r="FQ581" s="2">
        <v>0</v>
      </c>
      <c r="FR581" s="2">
        <f t="shared" si="468"/>
        <v>0</v>
      </c>
      <c r="FS581" s="2">
        <v>0</v>
      </c>
      <c r="FT581" s="2"/>
      <c r="FU581" s="2"/>
      <c r="FV581" s="2"/>
      <c r="FW581" s="2"/>
      <c r="FX581" s="2">
        <v>0</v>
      </c>
      <c r="FY581" s="2">
        <v>0</v>
      </c>
      <c r="FZ581" s="2"/>
      <c r="GA581" s="2" t="s">
        <v>3</v>
      </c>
      <c r="GB581" s="2"/>
      <c r="GC581" s="2"/>
      <c r="GD581" s="2">
        <v>1</v>
      </c>
      <c r="GE581" s="2"/>
      <c r="GF581" s="2">
        <v>1780800926</v>
      </c>
      <c r="GG581" s="2">
        <v>2</v>
      </c>
      <c r="GH581" s="2">
        <v>1</v>
      </c>
      <c r="GI581" s="2">
        <v>-2</v>
      </c>
      <c r="GJ581" s="2">
        <v>0</v>
      </c>
      <c r="GK581" s="2">
        <v>0</v>
      </c>
      <c r="GL581" s="2">
        <f t="shared" si="469"/>
        <v>0</v>
      </c>
      <c r="GM581" s="2">
        <f t="shared" si="470"/>
        <v>0</v>
      </c>
      <c r="GN581" s="2">
        <f t="shared" si="471"/>
        <v>0</v>
      </c>
      <c r="GO581" s="2">
        <f t="shared" si="472"/>
        <v>0</v>
      </c>
      <c r="GP581" s="2">
        <f t="shared" si="473"/>
        <v>0</v>
      </c>
      <c r="GQ581" s="2"/>
      <c r="GR581" s="2">
        <v>0</v>
      </c>
      <c r="GS581" s="2">
        <v>3</v>
      </c>
      <c r="GT581" s="2">
        <v>0</v>
      </c>
      <c r="GU581" s="2" t="s">
        <v>3</v>
      </c>
      <c r="GV581" s="2">
        <f t="shared" si="477"/>
        <v>0</v>
      </c>
      <c r="GW581" s="2">
        <v>1</v>
      </c>
      <c r="GX581" s="2">
        <f t="shared" si="475"/>
        <v>0</v>
      </c>
      <c r="GY581" s="2"/>
      <c r="GZ581" s="2"/>
      <c r="HA581" s="2">
        <v>0</v>
      </c>
      <c r="HB581" s="2">
        <v>0</v>
      </c>
      <c r="HC581" s="2">
        <f t="shared" si="476"/>
        <v>0</v>
      </c>
      <c r="HD581" s="2"/>
      <c r="HE581" s="2" t="s">
        <v>3</v>
      </c>
      <c r="HF581" s="2" t="s">
        <v>3</v>
      </c>
      <c r="HG581" s="2"/>
      <c r="HH581" s="2"/>
      <c r="HI581" s="2"/>
      <c r="HJ581" s="2"/>
      <c r="HK581" s="2"/>
      <c r="HL581" s="2"/>
      <c r="HM581" s="2" t="s">
        <v>3</v>
      </c>
      <c r="HN581" s="2" t="s">
        <v>3</v>
      </c>
      <c r="HO581" s="2" t="s">
        <v>3</v>
      </c>
      <c r="HP581" s="2" t="s">
        <v>3</v>
      </c>
      <c r="HQ581" s="2" t="s">
        <v>3</v>
      </c>
      <c r="HR581" s="2"/>
      <c r="HS581" s="2"/>
      <c r="HT581" s="2"/>
      <c r="HU581" s="2"/>
      <c r="HV581" s="2"/>
      <c r="HW581" s="2"/>
      <c r="HX581" s="2"/>
      <c r="HY581" s="2"/>
      <c r="HZ581" s="2"/>
      <c r="IA581" s="2"/>
      <c r="IB581" s="2"/>
      <c r="IC581" s="2"/>
      <c r="ID581" s="2"/>
      <c r="IE581" s="2"/>
      <c r="IF581" s="2"/>
      <c r="IG581" s="2"/>
      <c r="IH581" s="2"/>
      <c r="II581" s="2"/>
      <c r="IJ581" s="2"/>
      <c r="IK581" s="2">
        <v>0</v>
      </c>
      <c r="IL581" s="2"/>
      <c r="IM581" s="2"/>
      <c r="IN581" s="2"/>
      <c r="IO581" s="2"/>
      <c r="IP581" s="2"/>
      <c r="IQ581" s="2"/>
      <c r="IR581" s="2"/>
      <c r="IS581" s="2"/>
      <c r="IT581" s="2"/>
      <c r="IU581" s="2"/>
    </row>
    <row r="582" spans="1:255" x14ac:dyDescent="0.2">
      <c r="A582">
        <v>18</v>
      </c>
      <c r="B582">
        <v>1</v>
      </c>
      <c r="C582">
        <v>515</v>
      </c>
      <c r="E582" t="s">
        <v>364</v>
      </c>
      <c r="F582" t="s">
        <v>60</v>
      </c>
      <c r="G582" t="s">
        <v>61</v>
      </c>
      <c r="H582" t="s">
        <v>261</v>
      </c>
      <c r="I582">
        <f>I570*J582</f>
        <v>0</v>
      </c>
      <c r="J582">
        <v>800</v>
      </c>
      <c r="K582">
        <v>800</v>
      </c>
      <c r="L582">
        <v>21.6</v>
      </c>
      <c r="M582">
        <v>0</v>
      </c>
      <c r="N582">
        <f t="shared" si="439"/>
        <v>21.6</v>
      </c>
      <c r="O582">
        <f t="shared" si="440"/>
        <v>0</v>
      </c>
      <c r="P582">
        <f t="shared" si="441"/>
        <v>0</v>
      </c>
      <c r="Q582">
        <f t="shared" si="442"/>
        <v>0</v>
      </c>
      <c r="R582">
        <f t="shared" si="443"/>
        <v>0</v>
      </c>
      <c r="S582">
        <f t="shared" si="444"/>
        <v>0</v>
      </c>
      <c r="T582">
        <f t="shared" si="445"/>
        <v>0</v>
      </c>
      <c r="U582">
        <f t="shared" si="446"/>
        <v>0</v>
      </c>
      <c r="V582">
        <f t="shared" si="447"/>
        <v>0</v>
      </c>
      <c r="W582">
        <f t="shared" si="448"/>
        <v>0</v>
      </c>
      <c r="X582">
        <f t="shared" si="449"/>
        <v>0</v>
      </c>
      <c r="Y582">
        <f t="shared" si="450"/>
        <v>0</v>
      </c>
      <c r="AA582">
        <v>69726884</v>
      </c>
      <c r="AB582">
        <f t="shared" si="451"/>
        <v>0.02</v>
      </c>
      <c r="AC582">
        <f t="shared" si="484"/>
        <v>0.02</v>
      </c>
      <c r="AD582">
        <f t="shared" si="483"/>
        <v>0</v>
      </c>
      <c r="AE582">
        <f t="shared" si="480"/>
        <v>0</v>
      </c>
      <c r="AF582">
        <f t="shared" si="478"/>
        <v>0</v>
      </c>
      <c r="AG582">
        <f t="shared" si="455"/>
        <v>0</v>
      </c>
      <c r="AH582">
        <f t="shared" si="479"/>
        <v>0</v>
      </c>
      <c r="AI582">
        <f t="shared" si="481"/>
        <v>0</v>
      </c>
      <c r="AJ582">
        <f t="shared" si="458"/>
        <v>0</v>
      </c>
      <c r="AK582">
        <v>0.02</v>
      </c>
      <c r="AL582">
        <v>0.02</v>
      </c>
      <c r="AM582">
        <v>0</v>
      </c>
      <c r="AN582">
        <v>0</v>
      </c>
      <c r="AO582">
        <v>0</v>
      </c>
      <c r="AP582">
        <v>0</v>
      </c>
      <c r="AQ582">
        <v>0</v>
      </c>
      <c r="AR582">
        <v>0</v>
      </c>
      <c r="AS582">
        <v>0</v>
      </c>
      <c r="AT582">
        <v>0</v>
      </c>
      <c r="AU582">
        <v>0</v>
      </c>
      <c r="AV582">
        <v>1</v>
      </c>
      <c r="AW582">
        <v>1</v>
      </c>
      <c r="AZ582">
        <v>1</v>
      </c>
      <c r="BA582">
        <v>1</v>
      </c>
      <c r="BB582">
        <v>1</v>
      </c>
      <c r="BC582">
        <v>7.56</v>
      </c>
      <c r="BD582" t="s">
        <v>3</v>
      </c>
      <c r="BE582" t="s">
        <v>3</v>
      </c>
      <c r="BF582" t="s">
        <v>3</v>
      </c>
      <c r="BG582" t="s">
        <v>3</v>
      </c>
      <c r="BH582">
        <v>3</v>
      </c>
      <c r="BI582">
        <v>1</v>
      </c>
      <c r="BJ582" t="s">
        <v>262</v>
      </c>
      <c r="BM582">
        <v>500001</v>
      </c>
      <c r="BN582">
        <v>0</v>
      </c>
      <c r="BO582" t="s">
        <v>3</v>
      </c>
      <c r="BP582">
        <v>0</v>
      </c>
      <c r="BQ582">
        <v>8</v>
      </c>
      <c r="BR582">
        <v>0</v>
      </c>
      <c r="BS582">
        <v>1</v>
      </c>
      <c r="BT582">
        <v>1</v>
      </c>
      <c r="BU582">
        <v>1</v>
      </c>
      <c r="BV582">
        <v>1</v>
      </c>
      <c r="BW582">
        <v>1</v>
      </c>
      <c r="BX582">
        <v>1</v>
      </c>
      <c r="BY582" t="s">
        <v>3</v>
      </c>
      <c r="BZ582">
        <v>0</v>
      </c>
      <c r="CA582">
        <v>0</v>
      </c>
      <c r="CB582" t="s">
        <v>3</v>
      </c>
      <c r="CE582">
        <v>0</v>
      </c>
      <c r="CF582">
        <v>0</v>
      </c>
      <c r="CG582">
        <v>0</v>
      </c>
      <c r="CH582">
        <v>50</v>
      </c>
      <c r="CI582">
        <v>6</v>
      </c>
      <c r="CJ582">
        <v>0</v>
      </c>
      <c r="CK582">
        <v>0</v>
      </c>
      <c r="CL582">
        <v>0</v>
      </c>
      <c r="CM582">
        <v>0</v>
      </c>
      <c r="CN582" t="s">
        <v>3</v>
      </c>
      <c r="CO582">
        <v>0</v>
      </c>
      <c r="CP582">
        <f t="shared" si="459"/>
        <v>0</v>
      </c>
      <c r="CQ582">
        <f t="shared" si="460"/>
        <v>0.1512</v>
      </c>
      <c r="CR582">
        <f t="shared" si="461"/>
        <v>0</v>
      </c>
      <c r="CS582">
        <f t="shared" si="462"/>
        <v>0</v>
      </c>
      <c r="CT582">
        <f t="shared" si="463"/>
        <v>0</v>
      </c>
      <c r="CU582">
        <f t="shared" si="464"/>
        <v>0</v>
      </c>
      <c r="CV582">
        <f t="shared" si="465"/>
        <v>0</v>
      </c>
      <c r="CW582">
        <f t="shared" si="466"/>
        <v>0</v>
      </c>
      <c r="CX582">
        <f t="shared" si="467"/>
        <v>0</v>
      </c>
      <c r="CY582">
        <f>(S582+R582)*(BZ582/100)</f>
        <v>0</v>
      </c>
      <c r="CZ582">
        <f>(S582+R582)*(CA582/100)</f>
        <v>0</v>
      </c>
      <c r="DC582" t="s">
        <v>3</v>
      </c>
      <c r="DD582" t="s">
        <v>3</v>
      </c>
      <c r="DE582" t="s">
        <v>3</v>
      </c>
      <c r="DF582" t="s">
        <v>3</v>
      </c>
      <c r="DG582" t="s">
        <v>3</v>
      </c>
      <c r="DH582" t="s">
        <v>3</v>
      </c>
      <c r="DI582" t="s">
        <v>3</v>
      </c>
      <c r="DJ582" t="s">
        <v>3</v>
      </c>
      <c r="DK582" t="s">
        <v>3</v>
      </c>
      <c r="DL582" t="s">
        <v>3</v>
      </c>
      <c r="DM582" t="s">
        <v>3</v>
      </c>
      <c r="DN582">
        <v>0</v>
      </c>
      <c r="DO582">
        <v>0</v>
      </c>
      <c r="DP582">
        <v>1</v>
      </c>
      <c r="DQ582">
        <v>1</v>
      </c>
      <c r="DU582">
        <v>1010</v>
      </c>
      <c r="DV582" t="s">
        <v>261</v>
      </c>
      <c r="DW582" t="s">
        <v>62</v>
      </c>
      <c r="DX582">
        <v>1</v>
      </c>
      <c r="DZ582" t="s">
        <v>3</v>
      </c>
      <c r="EA582" t="s">
        <v>3</v>
      </c>
      <c r="EB582" t="s">
        <v>3</v>
      </c>
      <c r="EC582" t="s">
        <v>3</v>
      </c>
      <c r="EE582">
        <v>54328897</v>
      </c>
      <c r="EF582">
        <v>8</v>
      </c>
      <c r="EG582" t="s">
        <v>31</v>
      </c>
      <c r="EH582">
        <v>0</v>
      </c>
      <c r="EI582" t="s">
        <v>3</v>
      </c>
      <c r="EJ582">
        <v>1</v>
      </c>
      <c r="EK582">
        <v>500001</v>
      </c>
      <c r="EL582" t="s">
        <v>32</v>
      </c>
      <c r="EM582" t="s">
        <v>33</v>
      </c>
      <c r="EO582" t="s">
        <v>3</v>
      </c>
      <c r="EQ582">
        <v>0</v>
      </c>
      <c r="ER582">
        <v>0.14000000000000001</v>
      </c>
      <c r="ES582">
        <v>0.02</v>
      </c>
      <c r="ET582">
        <v>0</v>
      </c>
      <c r="EU582">
        <v>0</v>
      </c>
      <c r="EV582">
        <v>0</v>
      </c>
      <c r="EW582">
        <v>0</v>
      </c>
      <c r="EX582">
        <v>0</v>
      </c>
      <c r="EZ582">
        <v>5</v>
      </c>
      <c r="FC582">
        <v>0</v>
      </c>
      <c r="FD582">
        <v>18</v>
      </c>
      <c r="FF582">
        <v>0.14000000000000001</v>
      </c>
      <c r="FQ582">
        <v>0</v>
      </c>
      <c r="FR582">
        <f t="shared" si="468"/>
        <v>0</v>
      </c>
      <c r="FS582">
        <v>0</v>
      </c>
      <c r="FX582">
        <v>0</v>
      </c>
      <c r="FY582">
        <v>0</v>
      </c>
      <c r="GA582" t="s">
        <v>64</v>
      </c>
      <c r="GD582">
        <v>1</v>
      </c>
      <c r="GF582">
        <v>1780800926</v>
      </c>
      <c r="GG582">
        <v>2</v>
      </c>
      <c r="GH582">
        <v>3</v>
      </c>
      <c r="GI582">
        <v>5</v>
      </c>
      <c r="GJ582">
        <v>0</v>
      </c>
      <c r="GK582">
        <v>0</v>
      </c>
      <c r="GL582">
        <f t="shared" si="469"/>
        <v>0</v>
      </c>
      <c r="GM582">
        <f t="shared" si="470"/>
        <v>0</v>
      </c>
      <c r="GN582">
        <f t="shared" si="471"/>
        <v>0</v>
      </c>
      <c r="GO582">
        <f t="shared" si="472"/>
        <v>0</v>
      </c>
      <c r="GP582">
        <f t="shared" si="473"/>
        <v>0</v>
      </c>
      <c r="GR582">
        <v>1</v>
      </c>
      <c r="GS582">
        <v>1</v>
      </c>
      <c r="GT582">
        <v>0</v>
      </c>
      <c r="GU582" t="s">
        <v>3</v>
      </c>
      <c r="GV582">
        <f t="shared" si="477"/>
        <v>0</v>
      </c>
      <c r="GW582">
        <v>1</v>
      </c>
      <c r="GX582">
        <f t="shared" si="475"/>
        <v>0</v>
      </c>
      <c r="HA582">
        <v>0</v>
      </c>
      <c r="HB582">
        <v>0</v>
      </c>
      <c r="HC582">
        <f t="shared" si="476"/>
        <v>0</v>
      </c>
      <c r="HE582" t="s">
        <v>35</v>
      </c>
      <c r="HF582" t="s">
        <v>36</v>
      </c>
      <c r="HM582" t="s">
        <v>3</v>
      </c>
      <c r="HN582" t="s">
        <v>3</v>
      </c>
      <c r="HO582" t="s">
        <v>3</v>
      </c>
      <c r="HP582" t="s">
        <v>3</v>
      </c>
      <c r="HQ582" t="s">
        <v>3</v>
      </c>
      <c r="IK582">
        <v>0</v>
      </c>
    </row>
    <row r="583" spans="1:255" x14ac:dyDescent="0.2">
      <c r="A583" s="2">
        <v>19</v>
      </c>
      <c r="B583" s="2">
        <v>0</v>
      </c>
      <c r="C583" s="2"/>
      <c r="D583" s="2"/>
      <c r="E583" s="2"/>
      <c r="F583" s="2" t="s">
        <v>3</v>
      </c>
      <c r="G583" s="2" t="s">
        <v>365</v>
      </c>
      <c r="H583" s="2" t="s">
        <v>3</v>
      </c>
      <c r="I583" s="2"/>
      <c r="J583" s="2"/>
      <c r="K583" s="2"/>
      <c r="L583" s="2"/>
      <c r="M583" s="2"/>
      <c r="N583" s="2"/>
      <c r="O583" s="2"/>
      <c r="P583" s="2"/>
      <c r="Q583" s="2"/>
      <c r="R583" s="2"/>
      <c r="S583" s="2"/>
      <c r="T583" s="2"/>
      <c r="U583" s="2"/>
      <c r="V583" s="2"/>
      <c r="W583" s="2"/>
      <c r="X583" s="2"/>
      <c r="Y583" s="2"/>
      <c r="Z583" s="2"/>
      <c r="AA583" s="2">
        <v>1</v>
      </c>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v>0</v>
      </c>
      <c r="IL583" s="2"/>
      <c r="IM583" s="2"/>
      <c r="IN583" s="2"/>
      <c r="IO583" s="2"/>
      <c r="IP583" s="2"/>
      <c r="IQ583" s="2"/>
      <c r="IR583" s="2"/>
      <c r="IS583" s="2"/>
      <c r="IT583" s="2"/>
      <c r="IU583" s="2"/>
    </row>
    <row r="585" spans="1:255" x14ac:dyDescent="0.2">
      <c r="A585" s="3">
        <v>51</v>
      </c>
      <c r="B585" s="3">
        <f>B531</f>
        <v>1</v>
      </c>
      <c r="C585" s="3">
        <f>A531</f>
        <v>5</v>
      </c>
      <c r="D585" s="3">
        <f>ROW(A531)</f>
        <v>531</v>
      </c>
      <c r="E585" s="3"/>
      <c r="F585" s="3" t="str">
        <f>IF(F531&lt;&gt;"",F531,"")</f>
        <v>Новый подраздел</v>
      </c>
      <c r="G585" s="3" t="str">
        <f>IF(G531&lt;&gt;"",G531,"")</f>
        <v>КУИ в осях 1-2</v>
      </c>
      <c r="H585" s="3">
        <v>0</v>
      </c>
      <c r="I585" s="3"/>
      <c r="J585" s="3"/>
      <c r="K585" s="3"/>
      <c r="L585" s="3"/>
      <c r="M585" s="3"/>
      <c r="N585" s="3"/>
      <c r="O585" s="3">
        <f t="shared" ref="O585:T585" si="485">ROUND(AB585,0)</f>
        <v>0</v>
      </c>
      <c r="P585" s="3">
        <f t="shared" si="485"/>
        <v>0</v>
      </c>
      <c r="Q585" s="3">
        <f t="shared" si="485"/>
        <v>0</v>
      </c>
      <c r="R585" s="3">
        <f t="shared" si="485"/>
        <v>0</v>
      </c>
      <c r="S585" s="3">
        <f t="shared" si="485"/>
        <v>0</v>
      </c>
      <c r="T585" s="3">
        <f t="shared" si="485"/>
        <v>0</v>
      </c>
      <c r="U585" s="3">
        <f>AH585</f>
        <v>0</v>
      </c>
      <c r="V585" s="3">
        <f>AI585</f>
        <v>0</v>
      </c>
      <c r="W585" s="3">
        <f>ROUND(AJ585,0)</f>
        <v>0</v>
      </c>
      <c r="X585" s="3">
        <f>ROUND(AK585,0)</f>
        <v>0</v>
      </c>
      <c r="Y585" s="3">
        <f>ROUND(AL585,0)</f>
        <v>0</v>
      </c>
      <c r="Z585" s="3"/>
      <c r="AA585" s="3"/>
      <c r="AB585" s="3">
        <f>ROUND(SUMIF(AA535:AA582,"=69726971",O535:O582),0)</f>
        <v>0</v>
      </c>
      <c r="AC585" s="3">
        <f>ROUND(SUMIF(AA535:AA582,"=69726971",P535:P582),0)</f>
        <v>0</v>
      </c>
      <c r="AD585" s="3">
        <f>ROUND(SUMIF(AA535:AA582,"=69726971",Q535:Q582),0)</f>
        <v>0</v>
      </c>
      <c r="AE585" s="3">
        <f>ROUND(SUMIF(AA535:AA582,"=69726971",R535:R582),0)</f>
        <v>0</v>
      </c>
      <c r="AF585" s="3">
        <f>ROUND(SUMIF(AA535:AA582,"=69726971",S535:S582),0)</f>
        <v>0</v>
      </c>
      <c r="AG585" s="3">
        <f>ROUND(SUMIF(AA535:AA582,"=69726971",T535:T582),0)</f>
        <v>0</v>
      </c>
      <c r="AH585" s="3">
        <f>SUMIF(AA535:AA582,"=69726971",U535:U582)</f>
        <v>0</v>
      </c>
      <c r="AI585" s="3">
        <f>SUMIF(AA535:AA582,"=69726971",V535:V582)</f>
        <v>0</v>
      </c>
      <c r="AJ585" s="3">
        <f>ROUND(SUMIF(AA535:AA582,"=69726971",W535:W582),0)</f>
        <v>0</v>
      </c>
      <c r="AK585" s="3">
        <f>ROUND(SUMIF(AA535:AA582,"=69726971",X535:X582),0)</f>
        <v>0</v>
      </c>
      <c r="AL585" s="3">
        <f>ROUND(SUMIF(AA535:AA582,"=69726971",Y535:Y582),0)</f>
        <v>0</v>
      </c>
      <c r="AM585" s="3"/>
      <c r="AN585" s="3"/>
      <c r="AO585" s="3">
        <f t="shared" ref="AO585:BD585" si="486">ROUND(BX585,0)</f>
        <v>0</v>
      </c>
      <c r="AP585" s="3">
        <f t="shared" si="486"/>
        <v>0</v>
      </c>
      <c r="AQ585" s="3">
        <f t="shared" si="486"/>
        <v>0</v>
      </c>
      <c r="AR585" s="3">
        <f t="shared" si="486"/>
        <v>0</v>
      </c>
      <c r="AS585" s="3">
        <f t="shared" si="486"/>
        <v>0</v>
      </c>
      <c r="AT585" s="3">
        <f t="shared" si="486"/>
        <v>0</v>
      </c>
      <c r="AU585" s="3">
        <f t="shared" si="486"/>
        <v>0</v>
      </c>
      <c r="AV585" s="3">
        <f t="shared" si="486"/>
        <v>0</v>
      </c>
      <c r="AW585" s="3">
        <f t="shared" si="486"/>
        <v>0</v>
      </c>
      <c r="AX585" s="3">
        <f t="shared" si="486"/>
        <v>0</v>
      </c>
      <c r="AY585" s="3">
        <f t="shared" si="486"/>
        <v>0</v>
      </c>
      <c r="AZ585" s="3">
        <f t="shared" si="486"/>
        <v>0</v>
      </c>
      <c r="BA585" s="3">
        <f t="shared" si="486"/>
        <v>0</v>
      </c>
      <c r="BB585" s="3">
        <f t="shared" si="486"/>
        <v>0</v>
      </c>
      <c r="BC585" s="3">
        <f t="shared" si="486"/>
        <v>0</v>
      </c>
      <c r="BD585" s="3">
        <f t="shared" si="486"/>
        <v>0</v>
      </c>
      <c r="BE585" s="3"/>
      <c r="BF585" s="3"/>
      <c r="BG585" s="3"/>
      <c r="BH585" s="3"/>
      <c r="BI585" s="3"/>
      <c r="BJ585" s="3"/>
      <c r="BK585" s="3"/>
      <c r="BL585" s="3"/>
      <c r="BM585" s="3"/>
      <c r="BN585" s="3"/>
      <c r="BO585" s="3"/>
      <c r="BP585" s="3"/>
      <c r="BQ585" s="3"/>
      <c r="BR585" s="3"/>
      <c r="BS585" s="3"/>
      <c r="BT585" s="3"/>
      <c r="BU585" s="3"/>
      <c r="BV585" s="3"/>
      <c r="BW585" s="3"/>
      <c r="BX585" s="3">
        <f>ROUND(SUMIF(AA535:AA582,"=69726971",FQ535:FQ582),0)</f>
        <v>0</v>
      </c>
      <c r="BY585" s="3">
        <f>ROUND(SUMIF(AA535:AA582,"=69726971",FR535:FR582),0)</f>
        <v>0</v>
      </c>
      <c r="BZ585" s="3">
        <f>ROUND(SUMIF(AA535:AA582,"=69726971",GL535:GL582),0)</f>
        <v>0</v>
      </c>
      <c r="CA585" s="3">
        <f>ROUND(SUMIF(AA535:AA582,"=69726971",GM535:GM582),0)</f>
        <v>0</v>
      </c>
      <c r="CB585" s="3">
        <f>ROUND(SUMIF(AA535:AA582,"=69726971",GN535:GN582),0)</f>
        <v>0</v>
      </c>
      <c r="CC585" s="3">
        <f>ROUND(SUMIF(AA535:AA582,"=69726971",GO535:GO582),0)</f>
        <v>0</v>
      </c>
      <c r="CD585" s="3">
        <f>ROUND(SUMIF(AA535:AA582,"=69726971",GP535:GP582),0)</f>
        <v>0</v>
      </c>
      <c r="CE585" s="3">
        <f>AC585-BX585</f>
        <v>0</v>
      </c>
      <c r="CF585" s="3">
        <f>AC585-BY585</f>
        <v>0</v>
      </c>
      <c r="CG585" s="3">
        <f>BX585-BZ585</f>
        <v>0</v>
      </c>
      <c r="CH585" s="3">
        <f>AC585-BX585-BY585+BZ585</f>
        <v>0</v>
      </c>
      <c r="CI585" s="3">
        <f>BY585-BZ585</f>
        <v>0</v>
      </c>
      <c r="CJ585" s="3">
        <f>ROUND(SUMIF(AA535:AA582,"=69726971",GX535:GX582),0)</f>
        <v>0</v>
      </c>
      <c r="CK585" s="3">
        <f>ROUND(SUMIF(AA535:AA582,"=69726971",GY535:GY582),0)</f>
        <v>0</v>
      </c>
      <c r="CL585" s="3">
        <f>ROUND(SUMIF(AA535:AA582,"=69726971",GZ535:GZ582),0)</f>
        <v>0</v>
      </c>
      <c r="CM585" s="3">
        <f>ROUND(SUMIF(AA535:AA582,"=69726971",HD535:HD582),0)</f>
        <v>0</v>
      </c>
      <c r="CN585" s="3"/>
      <c r="CO585" s="3"/>
      <c r="CP585" s="3"/>
      <c r="CQ585" s="3"/>
      <c r="CR585" s="3"/>
      <c r="CS585" s="3"/>
      <c r="CT585" s="3"/>
      <c r="CU585" s="3"/>
      <c r="CV585" s="3"/>
      <c r="CW585" s="3"/>
      <c r="CX585" s="3"/>
      <c r="CY585" s="3"/>
      <c r="CZ585" s="3"/>
      <c r="DA585" s="3"/>
      <c r="DB585" s="3"/>
      <c r="DC585" s="3"/>
      <c r="DD585" s="3"/>
      <c r="DE585" s="3"/>
      <c r="DF585" s="3"/>
      <c r="DG585" s="4">
        <f t="shared" ref="DG585:DL585" si="487">ROUND(DT585,0)</f>
        <v>0</v>
      </c>
      <c r="DH585" s="4">
        <f t="shared" si="487"/>
        <v>0</v>
      </c>
      <c r="DI585" s="4">
        <f t="shared" si="487"/>
        <v>0</v>
      </c>
      <c r="DJ585" s="4">
        <f t="shared" si="487"/>
        <v>0</v>
      </c>
      <c r="DK585" s="4">
        <f t="shared" si="487"/>
        <v>0</v>
      </c>
      <c r="DL585" s="4">
        <f t="shared" si="487"/>
        <v>0</v>
      </c>
      <c r="DM585" s="4">
        <f>DZ585</f>
        <v>0</v>
      </c>
      <c r="DN585" s="4">
        <f>EA585</f>
        <v>0</v>
      </c>
      <c r="DO585" s="4">
        <f>ROUND(EB585,0)</f>
        <v>0</v>
      </c>
      <c r="DP585" s="4">
        <f>ROUND(EC585,0)</f>
        <v>0</v>
      </c>
      <c r="DQ585" s="4">
        <f>ROUND(ED585,0)</f>
        <v>0</v>
      </c>
      <c r="DR585" s="4"/>
      <c r="DS585" s="4"/>
      <c r="DT585" s="4">
        <f>ROUND(SUMIF(AA535:AA582,"=69726884",O535:O582),0)</f>
        <v>0</v>
      </c>
      <c r="DU585" s="4">
        <f>ROUND(SUMIF(AA535:AA582,"=69726884",P535:P582),0)</f>
        <v>0</v>
      </c>
      <c r="DV585" s="4">
        <f>ROUND(SUMIF(AA535:AA582,"=69726884",Q535:Q582),0)</f>
        <v>0</v>
      </c>
      <c r="DW585" s="4">
        <f>ROUND(SUMIF(AA535:AA582,"=69726884",R535:R582),0)</f>
        <v>0</v>
      </c>
      <c r="DX585" s="4">
        <f>ROUND(SUMIF(AA535:AA582,"=69726884",S535:S582),0)</f>
        <v>0</v>
      </c>
      <c r="DY585" s="4">
        <f>ROUND(SUMIF(AA535:AA582,"=69726884",T535:T582),0)</f>
        <v>0</v>
      </c>
      <c r="DZ585" s="4">
        <f>SUMIF(AA535:AA582,"=69726884",U535:U582)</f>
        <v>0</v>
      </c>
      <c r="EA585" s="4">
        <f>SUMIF(AA535:AA582,"=69726884",V535:V582)</f>
        <v>0</v>
      </c>
      <c r="EB585" s="4">
        <f>ROUND(SUMIF(AA535:AA582,"=69726884",W535:W582),0)</f>
        <v>0</v>
      </c>
      <c r="EC585" s="4">
        <f>ROUND(SUMIF(AA535:AA582,"=69726884",X535:X582),0)</f>
        <v>0</v>
      </c>
      <c r="ED585" s="4">
        <f>ROUND(SUMIF(AA535:AA582,"=69726884",Y535:Y582),0)</f>
        <v>0</v>
      </c>
      <c r="EE585" s="4"/>
      <c r="EF585" s="4"/>
      <c r="EG585" s="4">
        <f t="shared" ref="EG585:EV585" si="488">ROUND(FP585,0)</f>
        <v>0</v>
      </c>
      <c r="EH585" s="4">
        <f t="shared" si="488"/>
        <v>0</v>
      </c>
      <c r="EI585" s="4">
        <f t="shared" si="488"/>
        <v>0</v>
      </c>
      <c r="EJ585" s="4">
        <f t="shared" si="488"/>
        <v>0</v>
      </c>
      <c r="EK585" s="4">
        <f t="shared" si="488"/>
        <v>0</v>
      </c>
      <c r="EL585" s="4">
        <f t="shared" si="488"/>
        <v>0</v>
      </c>
      <c r="EM585" s="4">
        <f t="shared" si="488"/>
        <v>0</v>
      </c>
      <c r="EN585" s="4">
        <f t="shared" si="488"/>
        <v>0</v>
      </c>
      <c r="EO585" s="4">
        <f t="shared" si="488"/>
        <v>0</v>
      </c>
      <c r="EP585" s="4">
        <f t="shared" si="488"/>
        <v>0</v>
      </c>
      <c r="EQ585" s="4">
        <f t="shared" si="488"/>
        <v>0</v>
      </c>
      <c r="ER585" s="4">
        <f t="shared" si="488"/>
        <v>0</v>
      </c>
      <c r="ES585" s="4">
        <f t="shared" si="488"/>
        <v>0</v>
      </c>
      <c r="ET585" s="4">
        <f t="shared" si="488"/>
        <v>0</v>
      </c>
      <c r="EU585" s="4">
        <f t="shared" si="488"/>
        <v>0</v>
      </c>
      <c r="EV585" s="4">
        <f t="shared" si="488"/>
        <v>0</v>
      </c>
      <c r="EW585" s="4"/>
      <c r="EX585" s="4"/>
      <c r="EY585" s="4"/>
      <c r="EZ585" s="4"/>
      <c r="FA585" s="4"/>
      <c r="FB585" s="4"/>
      <c r="FC585" s="4"/>
      <c r="FD585" s="4"/>
      <c r="FE585" s="4"/>
      <c r="FF585" s="4"/>
      <c r="FG585" s="4"/>
      <c r="FH585" s="4"/>
      <c r="FI585" s="4"/>
      <c r="FJ585" s="4"/>
      <c r="FK585" s="4"/>
      <c r="FL585" s="4"/>
      <c r="FM585" s="4"/>
      <c r="FN585" s="4"/>
      <c r="FO585" s="4"/>
      <c r="FP585" s="4">
        <f>ROUND(SUMIF(AA535:AA582,"=69726884",FQ535:FQ582),0)</f>
        <v>0</v>
      </c>
      <c r="FQ585" s="4">
        <f>ROUND(SUMIF(AA535:AA582,"=69726884",FR535:FR582),0)</f>
        <v>0</v>
      </c>
      <c r="FR585" s="4">
        <f>ROUND(SUMIF(AA535:AA582,"=69726884",GL535:GL582),0)</f>
        <v>0</v>
      </c>
      <c r="FS585" s="4">
        <f>ROUND(SUMIF(AA535:AA582,"=69726884",GM535:GM582),0)</f>
        <v>0</v>
      </c>
      <c r="FT585" s="4">
        <f>ROUND(SUMIF(AA535:AA582,"=69726884",GN535:GN582),0)</f>
        <v>0</v>
      </c>
      <c r="FU585" s="4">
        <f>ROUND(SUMIF(AA535:AA582,"=69726884",GO535:GO582),0)</f>
        <v>0</v>
      </c>
      <c r="FV585" s="4">
        <f>ROUND(SUMIF(AA535:AA582,"=69726884",GP535:GP582),0)</f>
        <v>0</v>
      </c>
      <c r="FW585" s="4">
        <f>DU585-FP585</f>
        <v>0</v>
      </c>
      <c r="FX585" s="4">
        <f>DU585-FQ585</f>
        <v>0</v>
      </c>
      <c r="FY585" s="4">
        <f>FP585-FR585</f>
        <v>0</v>
      </c>
      <c r="FZ585" s="4">
        <f>DU585-FP585-FQ585+FR585</f>
        <v>0</v>
      </c>
      <c r="GA585" s="4">
        <f>FQ585-FR585</f>
        <v>0</v>
      </c>
      <c r="GB585" s="4">
        <f>ROUND(SUMIF(AA535:AA582,"=69726884",GX535:GX582),0)</f>
        <v>0</v>
      </c>
      <c r="GC585" s="4">
        <f>ROUND(SUMIF(AA535:AA582,"=69726884",GY535:GY582),0)</f>
        <v>0</v>
      </c>
      <c r="GD585" s="4">
        <f>ROUND(SUMIF(AA535:AA582,"=69726884",GZ535:GZ582),0)</f>
        <v>0</v>
      </c>
      <c r="GE585" s="4">
        <f>ROUND(SUMIF(AA535:AA582,"=69726884",HD535:HD582),0)</f>
        <v>0</v>
      </c>
      <c r="GF585" s="4"/>
      <c r="GG585" s="4"/>
      <c r="GH585" s="4"/>
      <c r="GI585" s="4"/>
      <c r="GJ585" s="4"/>
      <c r="GK585" s="4"/>
      <c r="GL585" s="4"/>
      <c r="GM585" s="4"/>
      <c r="GN585" s="4"/>
      <c r="GO585" s="4"/>
      <c r="GP585" s="4"/>
      <c r="GQ585" s="4"/>
      <c r="GR585" s="4"/>
      <c r="GS585" s="4"/>
      <c r="GT585" s="4"/>
      <c r="GU585" s="4"/>
      <c r="GV585" s="4"/>
      <c r="GW585" s="4"/>
      <c r="GX585" s="4">
        <v>0</v>
      </c>
    </row>
    <row r="587" spans="1:255" x14ac:dyDescent="0.2">
      <c r="A587" s="5">
        <v>50</v>
      </c>
      <c r="B587" s="5">
        <v>0</v>
      </c>
      <c r="C587" s="5">
        <v>0</v>
      </c>
      <c r="D587" s="5">
        <v>1</v>
      </c>
      <c r="E587" s="5">
        <v>201</v>
      </c>
      <c r="F587" s="5">
        <f>ROUND(Source!O585,O587)</f>
        <v>0</v>
      </c>
      <c r="G587" s="5" t="s">
        <v>86</v>
      </c>
      <c r="H587" s="5" t="s">
        <v>87</v>
      </c>
      <c r="I587" s="5"/>
      <c r="J587" s="5"/>
      <c r="K587" s="5">
        <v>201</v>
      </c>
      <c r="L587" s="5">
        <v>1</v>
      </c>
      <c r="M587" s="5">
        <v>3</v>
      </c>
      <c r="N587" s="5" t="s">
        <v>3</v>
      </c>
      <c r="O587" s="5">
        <v>0</v>
      </c>
      <c r="P587" s="5">
        <f>ROUND(Source!DG585,O587)</f>
        <v>0</v>
      </c>
      <c r="Q587" s="5"/>
      <c r="R587" s="5"/>
      <c r="S587" s="5"/>
      <c r="T587" s="5"/>
      <c r="U587" s="5"/>
      <c r="V587" s="5"/>
      <c r="W587" s="5">
        <v>0</v>
      </c>
      <c r="X587" s="5">
        <v>1</v>
      </c>
      <c r="Y587" s="5">
        <v>0</v>
      </c>
      <c r="Z587" s="5">
        <v>0</v>
      </c>
      <c r="AA587" s="5">
        <v>1</v>
      </c>
      <c r="AB587" s="5">
        <v>0</v>
      </c>
    </row>
    <row r="588" spans="1:255" x14ac:dyDescent="0.2">
      <c r="A588" s="5">
        <v>50</v>
      </c>
      <c r="B588" s="5">
        <v>0</v>
      </c>
      <c r="C588" s="5">
        <v>0</v>
      </c>
      <c r="D588" s="5">
        <v>1</v>
      </c>
      <c r="E588" s="5">
        <v>202</v>
      </c>
      <c r="F588" s="5">
        <f>ROUND(Source!P585,O588)</f>
        <v>0</v>
      </c>
      <c r="G588" s="5" t="s">
        <v>88</v>
      </c>
      <c r="H588" s="5" t="s">
        <v>89</v>
      </c>
      <c r="I588" s="5"/>
      <c r="J588" s="5"/>
      <c r="K588" s="5">
        <v>202</v>
      </c>
      <c r="L588" s="5">
        <v>2</v>
      </c>
      <c r="M588" s="5">
        <v>3</v>
      </c>
      <c r="N588" s="5" t="s">
        <v>3</v>
      </c>
      <c r="O588" s="5">
        <v>0</v>
      </c>
      <c r="P588" s="5">
        <f>ROUND(Source!DH585,O588)</f>
        <v>0</v>
      </c>
      <c r="Q588" s="5"/>
      <c r="R588" s="5"/>
      <c r="S588" s="5"/>
      <c r="T588" s="5"/>
      <c r="U588" s="5"/>
      <c r="V588" s="5"/>
      <c r="W588" s="5">
        <v>0</v>
      </c>
      <c r="X588" s="5">
        <v>1</v>
      </c>
      <c r="Y588" s="5">
        <v>0</v>
      </c>
      <c r="Z588" s="5">
        <v>0</v>
      </c>
      <c r="AA588" s="5">
        <v>1</v>
      </c>
      <c r="AB588" s="5">
        <v>0</v>
      </c>
    </row>
    <row r="589" spans="1:255" x14ac:dyDescent="0.2">
      <c r="A589" s="5">
        <v>50</v>
      </c>
      <c r="B589" s="5">
        <v>0</v>
      </c>
      <c r="C589" s="5">
        <v>0</v>
      </c>
      <c r="D589" s="5">
        <v>1</v>
      </c>
      <c r="E589" s="5">
        <v>222</v>
      </c>
      <c r="F589" s="5">
        <f>ROUND(Source!AO585,O589)</f>
        <v>0</v>
      </c>
      <c r="G589" s="5" t="s">
        <v>90</v>
      </c>
      <c r="H589" s="5" t="s">
        <v>91</v>
      </c>
      <c r="I589" s="5"/>
      <c r="J589" s="5"/>
      <c r="K589" s="5">
        <v>222</v>
      </c>
      <c r="L589" s="5">
        <v>3</v>
      </c>
      <c r="M589" s="5">
        <v>3</v>
      </c>
      <c r="N589" s="5" t="s">
        <v>3</v>
      </c>
      <c r="O589" s="5">
        <v>0</v>
      </c>
      <c r="P589" s="5">
        <f>ROUND(Source!EG585,O589)</f>
        <v>0</v>
      </c>
      <c r="Q589" s="5"/>
      <c r="R589" s="5"/>
      <c r="S589" s="5"/>
      <c r="T589" s="5"/>
      <c r="U589" s="5"/>
      <c r="V589" s="5"/>
      <c r="W589" s="5">
        <v>0</v>
      </c>
      <c r="X589" s="5">
        <v>1</v>
      </c>
      <c r="Y589" s="5">
        <v>0</v>
      </c>
      <c r="Z589" s="5">
        <v>0</v>
      </c>
      <c r="AA589" s="5">
        <v>1</v>
      </c>
      <c r="AB589" s="5">
        <v>0</v>
      </c>
    </row>
    <row r="590" spans="1:255" x14ac:dyDescent="0.2">
      <c r="A590" s="5">
        <v>50</v>
      </c>
      <c r="B590" s="5">
        <v>0</v>
      </c>
      <c r="C590" s="5">
        <v>0</v>
      </c>
      <c r="D590" s="5">
        <v>1</v>
      </c>
      <c r="E590" s="5">
        <v>225</v>
      </c>
      <c r="F590" s="5">
        <f>ROUND(Source!AV585,O590)</f>
        <v>0</v>
      </c>
      <c r="G590" s="5" t="s">
        <v>92</v>
      </c>
      <c r="H590" s="5" t="s">
        <v>93</v>
      </c>
      <c r="I590" s="5"/>
      <c r="J590" s="5"/>
      <c r="K590" s="5">
        <v>225</v>
      </c>
      <c r="L590" s="5">
        <v>4</v>
      </c>
      <c r="M590" s="5">
        <v>3</v>
      </c>
      <c r="N590" s="5" t="s">
        <v>3</v>
      </c>
      <c r="O590" s="5">
        <v>0</v>
      </c>
      <c r="P590" s="5">
        <f>ROUND(Source!EN585,O590)</f>
        <v>0</v>
      </c>
      <c r="Q590" s="5"/>
      <c r="R590" s="5"/>
      <c r="S590" s="5"/>
      <c r="T590" s="5"/>
      <c r="U590" s="5"/>
      <c r="V590" s="5"/>
      <c r="W590" s="5">
        <v>0</v>
      </c>
      <c r="X590" s="5">
        <v>1</v>
      </c>
      <c r="Y590" s="5">
        <v>0</v>
      </c>
      <c r="Z590" s="5">
        <v>0</v>
      </c>
      <c r="AA590" s="5">
        <v>1</v>
      </c>
      <c r="AB590" s="5">
        <v>0</v>
      </c>
    </row>
    <row r="591" spans="1:255" x14ac:dyDescent="0.2">
      <c r="A591" s="5">
        <v>50</v>
      </c>
      <c r="B591" s="5">
        <v>0</v>
      </c>
      <c r="C591" s="5">
        <v>0</v>
      </c>
      <c r="D591" s="5">
        <v>1</v>
      </c>
      <c r="E591" s="5">
        <v>226</v>
      </c>
      <c r="F591" s="5">
        <f>ROUND(Source!AW585,O591)</f>
        <v>0</v>
      </c>
      <c r="G591" s="5" t="s">
        <v>94</v>
      </c>
      <c r="H591" s="5" t="s">
        <v>95</v>
      </c>
      <c r="I591" s="5"/>
      <c r="J591" s="5"/>
      <c r="K591" s="5">
        <v>226</v>
      </c>
      <c r="L591" s="5">
        <v>5</v>
      </c>
      <c r="M591" s="5">
        <v>3</v>
      </c>
      <c r="N591" s="5" t="s">
        <v>3</v>
      </c>
      <c r="O591" s="5">
        <v>0</v>
      </c>
      <c r="P591" s="5">
        <f>ROUND(Source!EO585,O591)</f>
        <v>0</v>
      </c>
      <c r="Q591" s="5"/>
      <c r="R591" s="5"/>
      <c r="S591" s="5"/>
      <c r="T591" s="5"/>
      <c r="U591" s="5"/>
      <c r="V591" s="5"/>
      <c r="W591" s="5">
        <v>0</v>
      </c>
      <c r="X591" s="5">
        <v>1</v>
      </c>
      <c r="Y591" s="5">
        <v>0</v>
      </c>
      <c r="Z591" s="5">
        <v>0</v>
      </c>
      <c r="AA591" s="5">
        <v>1</v>
      </c>
      <c r="AB591" s="5">
        <v>0</v>
      </c>
    </row>
    <row r="592" spans="1:255" x14ac:dyDescent="0.2">
      <c r="A592" s="5">
        <v>50</v>
      </c>
      <c r="B592" s="5">
        <v>0</v>
      </c>
      <c r="C592" s="5">
        <v>0</v>
      </c>
      <c r="D592" s="5">
        <v>1</v>
      </c>
      <c r="E592" s="5">
        <v>227</v>
      </c>
      <c r="F592" s="5">
        <f>ROUND(Source!AX585,O592)</f>
        <v>0</v>
      </c>
      <c r="G592" s="5" t="s">
        <v>96</v>
      </c>
      <c r="H592" s="5" t="s">
        <v>97</v>
      </c>
      <c r="I592" s="5"/>
      <c r="J592" s="5"/>
      <c r="K592" s="5">
        <v>227</v>
      </c>
      <c r="L592" s="5">
        <v>6</v>
      </c>
      <c r="M592" s="5">
        <v>3</v>
      </c>
      <c r="N592" s="5" t="s">
        <v>3</v>
      </c>
      <c r="O592" s="5">
        <v>0</v>
      </c>
      <c r="P592" s="5">
        <f>ROUND(Source!EP585,O592)</f>
        <v>0</v>
      </c>
      <c r="Q592" s="5"/>
      <c r="R592" s="5"/>
      <c r="S592" s="5"/>
      <c r="T592" s="5"/>
      <c r="U592" s="5"/>
      <c r="V592" s="5"/>
      <c r="W592" s="5">
        <v>0</v>
      </c>
      <c r="X592" s="5">
        <v>1</v>
      </c>
      <c r="Y592" s="5">
        <v>0</v>
      </c>
      <c r="Z592" s="5">
        <v>0</v>
      </c>
      <c r="AA592" s="5">
        <v>1</v>
      </c>
      <c r="AB592" s="5">
        <v>0</v>
      </c>
    </row>
    <row r="593" spans="1:28" x14ac:dyDescent="0.2">
      <c r="A593" s="5">
        <v>50</v>
      </c>
      <c r="B593" s="5">
        <v>0</v>
      </c>
      <c r="C593" s="5">
        <v>0</v>
      </c>
      <c r="D593" s="5">
        <v>1</v>
      </c>
      <c r="E593" s="5">
        <v>228</v>
      </c>
      <c r="F593" s="5">
        <f>ROUND(Source!AY585,O593)</f>
        <v>0</v>
      </c>
      <c r="G593" s="5" t="s">
        <v>98</v>
      </c>
      <c r="H593" s="5" t="s">
        <v>99</v>
      </c>
      <c r="I593" s="5"/>
      <c r="J593" s="5"/>
      <c r="K593" s="5">
        <v>228</v>
      </c>
      <c r="L593" s="5">
        <v>7</v>
      </c>
      <c r="M593" s="5">
        <v>3</v>
      </c>
      <c r="N593" s="5" t="s">
        <v>3</v>
      </c>
      <c r="O593" s="5">
        <v>0</v>
      </c>
      <c r="P593" s="5">
        <f>ROUND(Source!EQ585,O593)</f>
        <v>0</v>
      </c>
      <c r="Q593" s="5"/>
      <c r="R593" s="5"/>
      <c r="S593" s="5"/>
      <c r="T593" s="5"/>
      <c r="U593" s="5"/>
      <c r="V593" s="5"/>
      <c r="W593" s="5">
        <v>0</v>
      </c>
      <c r="X593" s="5">
        <v>1</v>
      </c>
      <c r="Y593" s="5">
        <v>0</v>
      </c>
      <c r="Z593" s="5">
        <v>0</v>
      </c>
      <c r="AA593" s="5">
        <v>1</v>
      </c>
      <c r="AB593" s="5">
        <v>0</v>
      </c>
    </row>
    <row r="594" spans="1:28" x14ac:dyDescent="0.2">
      <c r="A594" s="5">
        <v>50</v>
      </c>
      <c r="B594" s="5">
        <v>0</v>
      </c>
      <c r="C594" s="5">
        <v>0</v>
      </c>
      <c r="D594" s="5">
        <v>1</v>
      </c>
      <c r="E594" s="5">
        <v>216</v>
      </c>
      <c r="F594" s="5">
        <f>ROUND(Source!AP585,O594)</f>
        <v>0</v>
      </c>
      <c r="G594" s="5" t="s">
        <v>100</v>
      </c>
      <c r="H594" s="5" t="s">
        <v>101</v>
      </c>
      <c r="I594" s="5"/>
      <c r="J594" s="5"/>
      <c r="K594" s="5">
        <v>216</v>
      </c>
      <c r="L594" s="5">
        <v>8</v>
      </c>
      <c r="M594" s="5">
        <v>3</v>
      </c>
      <c r="N594" s="5" t="s">
        <v>3</v>
      </c>
      <c r="O594" s="5">
        <v>0</v>
      </c>
      <c r="P594" s="5">
        <f>ROUND(Source!EH585,O594)</f>
        <v>0</v>
      </c>
      <c r="Q594" s="5"/>
      <c r="R594" s="5"/>
      <c r="S594" s="5"/>
      <c r="T594" s="5"/>
      <c r="U594" s="5"/>
      <c r="V594" s="5"/>
      <c r="W594" s="5">
        <v>0</v>
      </c>
      <c r="X594" s="5">
        <v>1</v>
      </c>
      <c r="Y594" s="5">
        <v>0</v>
      </c>
      <c r="Z594" s="5">
        <v>0</v>
      </c>
      <c r="AA594" s="5">
        <v>1</v>
      </c>
      <c r="AB594" s="5">
        <v>0</v>
      </c>
    </row>
    <row r="595" spans="1:28" x14ac:dyDescent="0.2">
      <c r="A595" s="5">
        <v>50</v>
      </c>
      <c r="B595" s="5">
        <v>0</v>
      </c>
      <c r="C595" s="5">
        <v>0</v>
      </c>
      <c r="D595" s="5">
        <v>1</v>
      </c>
      <c r="E595" s="5">
        <v>223</v>
      </c>
      <c r="F595" s="5">
        <f>ROUND(Source!AQ585,O595)</f>
        <v>0</v>
      </c>
      <c r="G595" s="5" t="s">
        <v>102</v>
      </c>
      <c r="H595" s="5" t="s">
        <v>103</v>
      </c>
      <c r="I595" s="5"/>
      <c r="J595" s="5"/>
      <c r="K595" s="5">
        <v>223</v>
      </c>
      <c r="L595" s="5">
        <v>9</v>
      </c>
      <c r="M595" s="5">
        <v>3</v>
      </c>
      <c r="N595" s="5" t="s">
        <v>3</v>
      </c>
      <c r="O595" s="5">
        <v>0</v>
      </c>
      <c r="P595" s="5">
        <f>ROUND(Source!EI585,O595)</f>
        <v>0</v>
      </c>
      <c r="Q595" s="5"/>
      <c r="R595" s="5"/>
      <c r="S595" s="5"/>
      <c r="T595" s="5"/>
      <c r="U595" s="5"/>
      <c r="V595" s="5"/>
      <c r="W595" s="5">
        <v>0</v>
      </c>
      <c r="X595" s="5">
        <v>1</v>
      </c>
      <c r="Y595" s="5">
        <v>0</v>
      </c>
      <c r="Z595" s="5">
        <v>0</v>
      </c>
      <c r="AA595" s="5">
        <v>1</v>
      </c>
      <c r="AB595" s="5">
        <v>0</v>
      </c>
    </row>
    <row r="596" spans="1:28" x14ac:dyDescent="0.2">
      <c r="A596" s="5">
        <v>50</v>
      </c>
      <c r="B596" s="5">
        <v>0</v>
      </c>
      <c r="C596" s="5">
        <v>0</v>
      </c>
      <c r="D596" s="5">
        <v>1</v>
      </c>
      <c r="E596" s="5">
        <v>229</v>
      </c>
      <c r="F596" s="5">
        <f>ROUND(Source!AZ585,O596)</f>
        <v>0</v>
      </c>
      <c r="G596" s="5" t="s">
        <v>104</v>
      </c>
      <c r="H596" s="5" t="s">
        <v>105</v>
      </c>
      <c r="I596" s="5"/>
      <c r="J596" s="5"/>
      <c r="K596" s="5">
        <v>229</v>
      </c>
      <c r="L596" s="5">
        <v>10</v>
      </c>
      <c r="M596" s="5">
        <v>3</v>
      </c>
      <c r="N596" s="5" t="s">
        <v>3</v>
      </c>
      <c r="O596" s="5">
        <v>0</v>
      </c>
      <c r="P596" s="5">
        <f>ROUND(Source!ER585,O596)</f>
        <v>0</v>
      </c>
      <c r="Q596" s="5"/>
      <c r="R596" s="5"/>
      <c r="S596" s="5"/>
      <c r="T596" s="5"/>
      <c r="U596" s="5"/>
      <c r="V596" s="5"/>
      <c r="W596" s="5">
        <v>0</v>
      </c>
      <c r="X596" s="5">
        <v>1</v>
      </c>
      <c r="Y596" s="5">
        <v>0</v>
      </c>
      <c r="Z596" s="5">
        <v>0</v>
      </c>
      <c r="AA596" s="5">
        <v>1</v>
      </c>
      <c r="AB596" s="5">
        <v>0</v>
      </c>
    </row>
    <row r="597" spans="1:28" x14ac:dyDescent="0.2">
      <c r="A597" s="5">
        <v>50</v>
      </c>
      <c r="B597" s="5">
        <v>0</v>
      </c>
      <c r="C597" s="5">
        <v>0</v>
      </c>
      <c r="D597" s="5">
        <v>1</v>
      </c>
      <c r="E597" s="5">
        <v>203</v>
      </c>
      <c r="F597" s="5">
        <f>ROUND(Source!Q585,O597)</f>
        <v>0</v>
      </c>
      <c r="G597" s="5" t="s">
        <v>106</v>
      </c>
      <c r="H597" s="5" t="s">
        <v>107</v>
      </c>
      <c r="I597" s="5"/>
      <c r="J597" s="5"/>
      <c r="K597" s="5">
        <v>203</v>
      </c>
      <c r="L597" s="5">
        <v>11</v>
      </c>
      <c r="M597" s="5">
        <v>3</v>
      </c>
      <c r="N597" s="5" t="s">
        <v>3</v>
      </c>
      <c r="O597" s="5">
        <v>0</v>
      </c>
      <c r="P597" s="5">
        <f>ROUND(Source!DI585,O597)</f>
        <v>0</v>
      </c>
      <c r="Q597" s="5"/>
      <c r="R597" s="5"/>
      <c r="S597" s="5"/>
      <c r="T597" s="5"/>
      <c r="U597" s="5"/>
      <c r="V597" s="5"/>
      <c r="W597" s="5">
        <v>0</v>
      </c>
      <c r="X597" s="5">
        <v>1</v>
      </c>
      <c r="Y597" s="5">
        <v>0</v>
      </c>
      <c r="Z597" s="5">
        <v>0</v>
      </c>
      <c r="AA597" s="5">
        <v>1</v>
      </c>
      <c r="AB597" s="5">
        <v>0</v>
      </c>
    </row>
    <row r="598" spans="1:28" x14ac:dyDescent="0.2">
      <c r="A598" s="5">
        <v>50</v>
      </c>
      <c r="B598" s="5">
        <v>0</v>
      </c>
      <c r="C598" s="5">
        <v>0</v>
      </c>
      <c r="D598" s="5">
        <v>1</v>
      </c>
      <c r="E598" s="5">
        <v>231</v>
      </c>
      <c r="F598" s="5">
        <f>ROUND(Source!BB585,O598)</f>
        <v>0</v>
      </c>
      <c r="G598" s="5" t="s">
        <v>108</v>
      </c>
      <c r="H598" s="5" t="s">
        <v>109</v>
      </c>
      <c r="I598" s="5"/>
      <c r="J598" s="5"/>
      <c r="K598" s="5">
        <v>231</v>
      </c>
      <c r="L598" s="5">
        <v>12</v>
      </c>
      <c r="M598" s="5">
        <v>3</v>
      </c>
      <c r="N598" s="5" t="s">
        <v>3</v>
      </c>
      <c r="O598" s="5">
        <v>0</v>
      </c>
      <c r="P598" s="5">
        <f>ROUND(Source!ET585,O598)</f>
        <v>0</v>
      </c>
      <c r="Q598" s="5"/>
      <c r="R598" s="5"/>
      <c r="S598" s="5"/>
      <c r="T598" s="5"/>
      <c r="U598" s="5"/>
      <c r="V598" s="5"/>
      <c r="W598" s="5">
        <v>0</v>
      </c>
      <c r="X598" s="5">
        <v>1</v>
      </c>
      <c r="Y598" s="5">
        <v>0</v>
      </c>
      <c r="Z598" s="5">
        <v>0</v>
      </c>
      <c r="AA598" s="5">
        <v>1</v>
      </c>
      <c r="AB598" s="5">
        <v>0</v>
      </c>
    </row>
    <row r="599" spans="1:28" x14ac:dyDescent="0.2">
      <c r="A599" s="5">
        <v>50</v>
      </c>
      <c r="B599" s="5">
        <v>0</v>
      </c>
      <c r="C599" s="5">
        <v>0</v>
      </c>
      <c r="D599" s="5">
        <v>1</v>
      </c>
      <c r="E599" s="5">
        <v>204</v>
      </c>
      <c r="F599" s="5">
        <f>ROUND(Source!R585,O599)</f>
        <v>0</v>
      </c>
      <c r="G599" s="5" t="s">
        <v>110</v>
      </c>
      <c r="H599" s="5" t="s">
        <v>111</v>
      </c>
      <c r="I599" s="5"/>
      <c r="J599" s="5"/>
      <c r="K599" s="5">
        <v>204</v>
      </c>
      <c r="L599" s="5">
        <v>13</v>
      </c>
      <c r="M599" s="5">
        <v>3</v>
      </c>
      <c r="N599" s="5" t="s">
        <v>3</v>
      </c>
      <c r="O599" s="5">
        <v>0</v>
      </c>
      <c r="P599" s="5">
        <f>ROUND(Source!DJ585,O599)</f>
        <v>0</v>
      </c>
      <c r="Q599" s="5"/>
      <c r="R599" s="5"/>
      <c r="S599" s="5"/>
      <c r="T599" s="5"/>
      <c r="U599" s="5"/>
      <c r="V599" s="5"/>
      <c r="W599" s="5">
        <v>0</v>
      </c>
      <c r="X599" s="5">
        <v>1</v>
      </c>
      <c r="Y599" s="5">
        <v>0</v>
      </c>
      <c r="Z599" s="5">
        <v>0</v>
      </c>
      <c r="AA599" s="5">
        <v>1</v>
      </c>
      <c r="AB599" s="5">
        <v>0</v>
      </c>
    </row>
    <row r="600" spans="1:28" x14ac:dyDescent="0.2">
      <c r="A600" s="5">
        <v>50</v>
      </c>
      <c r="B600" s="5">
        <v>0</v>
      </c>
      <c r="C600" s="5">
        <v>0</v>
      </c>
      <c r="D600" s="5">
        <v>1</v>
      </c>
      <c r="E600" s="5">
        <v>205</v>
      </c>
      <c r="F600" s="5">
        <f>ROUND(Source!S585,O600)</f>
        <v>0</v>
      </c>
      <c r="G600" s="5" t="s">
        <v>112</v>
      </c>
      <c r="H600" s="5" t="s">
        <v>113</v>
      </c>
      <c r="I600" s="5"/>
      <c r="J600" s="5"/>
      <c r="K600" s="5">
        <v>205</v>
      </c>
      <c r="L600" s="5">
        <v>14</v>
      </c>
      <c r="M600" s="5">
        <v>3</v>
      </c>
      <c r="N600" s="5" t="s">
        <v>3</v>
      </c>
      <c r="O600" s="5">
        <v>0</v>
      </c>
      <c r="P600" s="5">
        <f>ROUND(Source!DK585,O600)</f>
        <v>0</v>
      </c>
      <c r="Q600" s="5"/>
      <c r="R600" s="5"/>
      <c r="S600" s="5"/>
      <c r="T600" s="5"/>
      <c r="U600" s="5"/>
      <c r="V600" s="5"/>
      <c r="W600" s="5">
        <v>0</v>
      </c>
      <c r="X600" s="5">
        <v>1</v>
      </c>
      <c r="Y600" s="5">
        <v>0</v>
      </c>
      <c r="Z600" s="5">
        <v>0</v>
      </c>
      <c r="AA600" s="5">
        <v>1</v>
      </c>
      <c r="AB600" s="5">
        <v>0</v>
      </c>
    </row>
    <row r="601" spans="1:28" x14ac:dyDescent="0.2">
      <c r="A601" s="5">
        <v>50</v>
      </c>
      <c r="B601" s="5">
        <v>0</v>
      </c>
      <c r="C601" s="5">
        <v>0</v>
      </c>
      <c r="D601" s="5">
        <v>1</v>
      </c>
      <c r="E601" s="5">
        <v>232</v>
      </c>
      <c r="F601" s="5">
        <f>ROUND(Source!BC585,O601)</f>
        <v>0</v>
      </c>
      <c r="G601" s="5" t="s">
        <v>114</v>
      </c>
      <c r="H601" s="5" t="s">
        <v>115</v>
      </c>
      <c r="I601" s="5"/>
      <c r="J601" s="5"/>
      <c r="K601" s="5">
        <v>232</v>
      </c>
      <c r="L601" s="5">
        <v>15</v>
      </c>
      <c r="M601" s="5">
        <v>3</v>
      </c>
      <c r="N601" s="5" t="s">
        <v>3</v>
      </c>
      <c r="O601" s="5">
        <v>0</v>
      </c>
      <c r="P601" s="5">
        <f>ROUND(Source!EU585,O601)</f>
        <v>0</v>
      </c>
      <c r="Q601" s="5"/>
      <c r="R601" s="5"/>
      <c r="S601" s="5"/>
      <c r="T601" s="5"/>
      <c r="U601" s="5"/>
      <c r="V601" s="5"/>
      <c r="W601" s="5">
        <v>0</v>
      </c>
      <c r="X601" s="5">
        <v>1</v>
      </c>
      <c r="Y601" s="5">
        <v>0</v>
      </c>
      <c r="Z601" s="5">
        <v>0</v>
      </c>
      <c r="AA601" s="5">
        <v>1</v>
      </c>
      <c r="AB601" s="5">
        <v>0</v>
      </c>
    </row>
    <row r="602" spans="1:28" x14ac:dyDescent="0.2">
      <c r="A602" s="5">
        <v>50</v>
      </c>
      <c r="B602" s="5">
        <v>0</v>
      </c>
      <c r="C602" s="5">
        <v>0</v>
      </c>
      <c r="D602" s="5">
        <v>1</v>
      </c>
      <c r="E602" s="5">
        <v>214</v>
      </c>
      <c r="F602" s="5">
        <f>ROUND(Source!AS585,O602)</f>
        <v>0</v>
      </c>
      <c r="G602" s="5" t="s">
        <v>116</v>
      </c>
      <c r="H602" s="5" t="s">
        <v>117</v>
      </c>
      <c r="I602" s="5"/>
      <c r="J602" s="5"/>
      <c r="K602" s="5">
        <v>214</v>
      </c>
      <c r="L602" s="5">
        <v>16</v>
      </c>
      <c r="M602" s="5">
        <v>3</v>
      </c>
      <c r="N602" s="5" t="s">
        <v>3</v>
      </c>
      <c r="O602" s="5">
        <v>0</v>
      </c>
      <c r="P602" s="5">
        <f>ROUND(Source!EK585,O602)</f>
        <v>0</v>
      </c>
      <c r="Q602" s="5"/>
      <c r="R602" s="5"/>
      <c r="S602" s="5"/>
      <c r="T602" s="5"/>
      <c r="U602" s="5"/>
      <c r="V602" s="5"/>
      <c r="W602" s="5">
        <v>0</v>
      </c>
      <c r="X602" s="5">
        <v>1</v>
      </c>
      <c r="Y602" s="5">
        <v>0</v>
      </c>
      <c r="Z602" s="5">
        <v>0</v>
      </c>
      <c r="AA602" s="5">
        <v>1</v>
      </c>
      <c r="AB602" s="5">
        <v>0</v>
      </c>
    </row>
    <row r="603" spans="1:28" x14ac:dyDescent="0.2">
      <c r="A603" s="5">
        <v>50</v>
      </c>
      <c r="B603" s="5">
        <v>0</v>
      </c>
      <c r="C603" s="5">
        <v>0</v>
      </c>
      <c r="D603" s="5">
        <v>1</v>
      </c>
      <c r="E603" s="5">
        <v>215</v>
      </c>
      <c r="F603" s="5">
        <f>ROUND(Source!AT585,O603)</f>
        <v>0</v>
      </c>
      <c r="G603" s="5" t="s">
        <v>118</v>
      </c>
      <c r="H603" s="5" t="s">
        <v>119</v>
      </c>
      <c r="I603" s="5"/>
      <c r="J603" s="5"/>
      <c r="K603" s="5">
        <v>215</v>
      </c>
      <c r="L603" s="5">
        <v>17</v>
      </c>
      <c r="M603" s="5">
        <v>3</v>
      </c>
      <c r="N603" s="5" t="s">
        <v>3</v>
      </c>
      <c r="O603" s="5">
        <v>0</v>
      </c>
      <c r="P603" s="5">
        <f>ROUND(Source!EL585,O603)</f>
        <v>0</v>
      </c>
      <c r="Q603" s="5"/>
      <c r="R603" s="5"/>
      <c r="S603" s="5"/>
      <c r="T603" s="5"/>
      <c r="U603" s="5"/>
      <c r="V603" s="5"/>
      <c r="W603" s="5">
        <v>0</v>
      </c>
      <c r="X603" s="5">
        <v>1</v>
      </c>
      <c r="Y603" s="5">
        <v>0</v>
      </c>
      <c r="Z603" s="5">
        <v>0</v>
      </c>
      <c r="AA603" s="5">
        <v>1</v>
      </c>
      <c r="AB603" s="5">
        <v>0</v>
      </c>
    </row>
    <row r="604" spans="1:28" x14ac:dyDescent="0.2">
      <c r="A604" s="5">
        <v>50</v>
      </c>
      <c r="B604" s="5">
        <v>0</v>
      </c>
      <c r="C604" s="5">
        <v>0</v>
      </c>
      <c r="D604" s="5">
        <v>1</v>
      </c>
      <c r="E604" s="5">
        <v>217</v>
      </c>
      <c r="F604" s="5">
        <f>ROUND(Source!AU585,O604)</f>
        <v>0</v>
      </c>
      <c r="G604" s="5" t="s">
        <v>120</v>
      </c>
      <c r="H604" s="5" t="s">
        <v>121</v>
      </c>
      <c r="I604" s="5"/>
      <c r="J604" s="5"/>
      <c r="K604" s="5">
        <v>217</v>
      </c>
      <c r="L604" s="5">
        <v>18</v>
      </c>
      <c r="M604" s="5">
        <v>3</v>
      </c>
      <c r="N604" s="5" t="s">
        <v>3</v>
      </c>
      <c r="O604" s="5">
        <v>0</v>
      </c>
      <c r="P604" s="5">
        <f>ROUND(Source!EM585,O604)</f>
        <v>0</v>
      </c>
      <c r="Q604" s="5"/>
      <c r="R604" s="5"/>
      <c r="S604" s="5"/>
      <c r="T604" s="5"/>
      <c r="U604" s="5"/>
      <c r="V604" s="5"/>
      <c r="W604" s="5">
        <v>0</v>
      </c>
      <c r="X604" s="5">
        <v>1</v>
      </c>
      <c r="Y604" s="5">
        <v>0</v>
      </c>
      <c r="Z604" s="5">
        <v>0</v>
      </c>
      <c r="AA604" s="5">
        <v>1</v>
      </c>
      <c r="AB604" s="5">
        <v>0</v>
      </c>
    </row>
    <row r="605" spans="1:28" x14ac:dyDescent="0.2">
      <c r="A605" s="5">
        <v>50</v>
      </c>
      <c r="B605" s="5">
        <v>0</v>
      </c>
      <c r="C605" s="5">
        <v>0</v>
      </c>
      <c r="D605" s="5">
        <v>1</v>
      </c>
      <c r="E605" s="5">
        <v>230</v>
      </c>
      <c r="F605" s="5">
        <f>ROUND(Source!BA585,O605)</f>
        <v>0</v>
      </c>
      <c r="G605" s="5" t="s">
        <v>122</v>
      </c>
      <c r="H605" s="5" t="s">
        <v>123</v>
      </c>
      <c r="I605" s="5"/>
      <c r="J605" s="5"/>
      <c r="K605" s="5">
        <v>230</v>
      </c>
      <c r="L605" s="5">
        <v>19</v>
      </c>
      <c r="M605" s="5">
        <v>3</v>
      </c>
      <c r="N605" s="5" t="s">
        <v>3</v>
      </c>
      <c r="O605" s="5">
        <v>0</v>
      </c>
      <c r="P605" s="5">
        <f>ROUND(Source!ES585,O605)</f>
        <v>0</v>
      </c>
      <c r="Q605" s="5"/>
      <c r="R605" s="5"/>
      <c r="S605" s="5"/>
      <c r="T605" s="5"/>
      <c r="U605" s="5"/>
      <c r="V605" s="5"/>
      <c r="W605" s="5">
        <v>0</v>
      </c>
      <c r="X605" s="5">
        <v>1</v>
      </c>
      <c r="Y605" s="5">
        <v>0</v>
      </c>
      <c r="Z605" s="5">
        <v>0</v>
      </c>
      <c r="AA605" s="5">
        <v>1</v>
      </c>
      <c r="AB605" s="5">
        <v>0</v>
      </c>
    </row>
    <row r="606" spans="1:28" x14ac:dyDescent="0.2">
      <c r="A606" s="5">
        <v>50</v>
      </c>
      <c r="B606" s="5">
        <v>0</v>
      </c>
      <c r="C606" s="5">
        <v>0</v>
      </c>
      <c r="D606" s="5">
        <v>1</v>
      </c>
      <c r="E606" s="5">
        <v>206</v>
      </c>
      <c r="F606" s="5">
        <f>ROUND(Source!T585,O606)</f>
        <v>0</v>
      </c>
      <c r="G606" s="5" t="s">
        <v>124</v>
      </c>
      <c r="H606" s="5" t="s">
        <v>125</v>
      </c>
      <c r="I606" s="5"/>
      <c r="J606" s="5"/>
      <c r="K606" s="5">
        <v>206</v>
      </c>
      <c r="L606" s="5">
        <v>20</v>
      </c>
      <c r="M606" s="5">
        <v>3</v>
      </c>
      <c r="N606" s="5" t="s">
        <v>3</v>
      </c>
      <c r="O606" s="5">
        <v>0</v>
      </c>
      <c r="P606" s="5">
        <f>ROUND(Source!DL585,O606)</f>
        <v>0</v>
      </c>
      <c r="Q606" s="5"/>
      <c r="R606" s="5"/>
      <c r="S606" s="5"/>
      <c r="T606" s="5"/>
      <c r="U606" s="5"/>
      <c r="V606" s="5"/>
      <c r="W606" s="5">
        <v>0</v>
      </c>
      <c r="X606" s="5">
        <v>1</v>
      </c>
      <c r="Y606" s="5">
        <v>0</v>
      </c>
      <c r="Z606" s="5">
        <v>0</v>
      </c>
      <c r="AA606" s="5">
        <v>1</v>
      </c>
      <c r="AB606" s="5">
        <v>0</v>
      </c>
    </row>
    <row r="607" spans="1:28" x14ac:dyDescent="0.2">
      <c r="A607" s="5">
        <v>50</v>
      </c>
      <c r="B607" s="5">
        <v>0</v>
      </c>
      <c r="C607" s="5">
        <v>0</v>
      </c>
      <c r="D607" s="5">
        <v>1</v>
      </c>
      <c r="E607" s="5">
        <v>207</v>
      </c>
      <c r="F607" s="5">
        <f>Source!U585</f>
        <v>0</v>
      </c>
      <c r="G607" s="5" t="s">
        <v>126</v>
      </c>
      <c r="H607" s="5" t="s">
        <v>127</v>
      </c>
      <c r="I607" s="5"/>
      <c r="J607" s="5"/>
      <c r="K607" s="5">
        <v>207</v>
      </c>
      <c r="L607" s="5">
        <v>21</v>
      </c>
      <c r="M607" s="5">
        <v>3</v>
      </c>
      <c r="N607" s="5" t="s">
        <v>3</v>
      </c>
      <c r="O607" s="5">
        <v>-1</v>
      </c>
      <c r="P607" s="5">
        <f>Source!DM585</f>
        <v>0</v>
      </c>
      <c r="Q607" s="5"/>
      <c r="R607" s="5"/>
      <c r="S607" s="5"/>
      <c r="T607" s="5"/>
      <c r="U607" s="5"/>
      <c r="V607" s="5"/>
      <c r="W607" s="5">
        <v>0</v>
      </c>
      <c r="X607" s="5">
        <v>1</v>
      </c>
      <c r="Y607" s="5">
        <v>0</v>
      </c>
      <c r="Z607" s="5">
        <v>0</v>
      </c>
      <c r="AA607" s="5">
        <v>1</v>
      </c>
      <c r="AB607" s="5">
        <v>0</v>
      </c>
    </row>
    <row r="608" spans="1:28" x14ac:dyDescent="0.2">
      <c r="A608" s="5">
        <v>50</v>
      </c>
      <c r="B608" s="5">
        <v>0</v>
      </c>
      <c r="C608" s="5">
        <v>0</v>
      </c>
      <c r="D608" s="5">
        <v>1</v>
      </c>
      <c r="E608" s="5">
        <v>208</v>
      </c>
      <c r="F608" s="5">
        <f>Source!V585</f>
        <v>0</v>
      </c>
      <c r="G608" s="5" t="s">
        <v>128</v>
      </c>
      <c r="H608" s="5" t="s">
        <v>129</v>
      </c>
      <c r="I608" s="5"/>
      <c r="J608" s="5"/>
      <c r="K608" s="5">
        <v>208</v>
      </c>
      <c r="L608" s="5">
        <v>22</v>
      </c>
      <c r="M608" s="5">
        <v>3</v>
      </c>
      <c r="N608" s="5" t="s">
        <v>3</v>
      </c>
      <c r="O608" s="5">
        <v>-1</v>
      </c>
      <c r="P608" s="5">
        <f>Source!DN585</f>
        <v>0</v>
      </c>
      <c r="Q608" s="5"/>
      <c r="R608" s="5"/>
      <c r="S608" s="5"/>
      <c r="T608" s="5"/>
      <c r="U608" s="5"/>
      <c r="V608" s="5"/>
      <c r="W608" s="5">
        <v>0</v>
      </c>
      <c r="X608" s="5">
        <v>1</v>
      </c>
      <c r="Y608" s="5">
        <v>0</v>
      </c>
      <c r="Z608" s="5">
        <v>0</v>
      </c>
      <c r="AA608" s="5">
        <v>1</v>
      </c>
      <c r="AB608" s="5">
        <v>0</v>
      </c>
    </row>
    <row r="609" spans="1:255" x14ac:dyDescent="0.2">
      <c r="A609" s="5">
        <v>50</v>
      </c>
      <c r="B609" s="5">
        <v>0</v>
      </c>
      <c r="C609" s="5">
        <v>0</v>
      </c>
      <c r="D609" s="5">
        <v>1</v>
      </c>
      <c r="E609" s="5">
        <v>209</v>
      </c>
      <c r="F609" s="5">
        <f>ROUND(Source!W585,O609)</f>
        <v>0</v>
      </c>
      <c r="G609" s="5" t="s">
        <v>130</v>
      </c>
      <c r="H609" s="5" t="s">
        <v>131</v>
      </c>
      <c r="I609" s="5"/>
      <c r="J609" s="5"/>
      <c r="K609" s="5">
        <v>209</v>
      </c>
      <c r="L609" s="5">
        <v>23</v>
      </c>
      <c r="M609" s="5">
        <v>3</v>
      </c>
      <c r="N609" s="5" t="s">
        <v>3</v>
      </c>
      <c r="O609" s="5">
        <v>0</v>
      </c>
      <c r="P609" s="5">
        <f>ROUND(Source!DO585,O609)</f>
        <v>0</v>
      </c>
      <c r="Q609" s="5"/>
      <c r="R609" s="5"/>
      <c r="S609" s="5"/>
      <c r="T609" s="5"/>
      <c r="U609" s="5"/>
      <c r="V609" s="5"/>
      <c r="W609" s="5">
        <v>0</v>
      </c>
      <c r="X609" s="5">
        <v>1</v>
      </c>
      <c r="Y609" s="5">
        <v>0</v>
      </c>
      <c r="Z609" s="5">
        <v>0</v>
      </c>
      <c r="AA609" s="5">
        <v>1</v>
      </c>
      <c r="AB609" s="5">
        <v>0</v>
      </c>
    </row>
    <row r="610" spans="1:255" x14ac:dyDescent="0.2">
      <c r="A610" s="5">
        <v>50</v>
      </c>
      <c r="B610" s="5">
        <v>0</v>
      </c>
      <c r="C610" s="5">
        <v>0</v>
      </c>
      <c r="D610" s="5">
        <v>1</v>
      </c>
      <c r="E610" s="5">
        <v>233</v>
      </c>
      <c r="F610" s="5">
        <f>ROUND(Source!BD585,O610)</f>
        <v>0</v>
      </c>
      <c r="G610" s="5" t="s">
        <v>132</v>
      </c>
      <c r="H610" s="5" t="s">
        <v>133</v>
      </c>
      <c r="I610" s="5"/>
      <c r="J610" s="5"/>
      <c r="K610" s="5">
        <v>233</v>
      </c>
      <c r="L610" s="5">
        <v>24</v>
      </c>
      <c r="M610" s="5">
        <v>3</v>
      </c>
      <c r="N610" s="5" t="s">
        <v>3</v>
      </c>
      <c r="O610" s="5">
        <v>0</v>
      </c>
      <c r="P610" s="5">
        <f>ROUND(Source!EV585,O610)</f>
        <v>0</v>
      </c>
      <c r="Q610" s="5"/>
      <c r="R610" s="5"/>
      <c r="S610" s="5"/>
      <c r="T610" s="5"/>
      <c r="U610" s="5"/>
      <c r="V610" s="5"/>
      <c r="W610" s="5">
        <v>0</v>
      </c>
      <c r="X610" s="5">
        <v>1</v>
      </c>
      <c r="Y610" s="5">
        <v>0</v>
      </c>
      <c r="Z610" s="5">
        <v>0</v>
      </c>
      <c r="AA610" s="5">
        <v>1</v>
      </c>
      <c r="AB610" s="5">
        <v>0</v>
      </c>
    </row>
    <row r="611" spans="1:255" x14ac:dyDescent="0.2">
      <c r="A611" s="5">
        <v>50</v>
      </c>
      <c r="B611" s="5">
        <v>0</v>
      </c>
      <c r="C611" s="5">
        <v>0</v>
      </c>
      <c r="D611" s="5">
        <v>1</v>
      </c>
      <c r="E611" s="5">
        <v>210</v>
      </c>
      <c r="F611" s="5">
        <f>ROUND(Source!X585,O611)</f>
        <v>0</v>
      </c>
      <c r="G611" s="5" t="s">
        <v>134</v>
      </c>
      <c r="H611" s="5" t="s">
        <v>135</v>
      </c>
      <c r="I611" s="5"/>
      <c r="J611" s="5"/>
      <c r="K611" s="5">
        <v>210</v>
      </c>
      <c r="L611" s="5">
        <v>25</v>
      </c>
      <c r="M611" s="5">
        <v>3</v>
      </c>
      <c r="N611" s="5" t="s">
        <v>3</v>
      </c>
      <c r="O611" s="5">
        <v>0</v>
      </c>
      <c r="P611" s="5">
        <f>ROUND(Source!DP585,O611)</f>
        <v>0</v>
      </c>
      <c r="Q611" s="5"/>
      <c r="R611" s="5"/>
      <c r="S611" s="5"/>
      <c r="T611" s="5"/>
      <c r="U611" s="5"/>
      <c r="V611" s="5"/>
      <c r="W611" s="5">
        <v>0</v>
      </c>
      <c r="X611" s="5">
        <v>1</v>
      </c>
      <c r="Y611" s="5">
        <v>0</v>
      </c>
      <c r="Z611" s="5">
        <v>0</v>
      </c>
      <c r="AA611" s="5">
        <v>1</v>
      </c>
      <c r="AB611" s="5">
        <v>0</v>
      </c>
    </row>
    <row r="612" spans="1:255" x14ac:dyDescent="0.2">
      <c r="A612" s="5">
        <v>50</v>
      </c>
      <c r="B612" s="5">
        <v>0</v>
      </c>
      <c r="C612" s="5">
        <v>0</v>
      </c>
      <c r="D612" s="5">
        <v>1</v>
      </c>
      <c r="E612" s="5">
        <v>211</v>
      </c>
      <c r="F612" s="5">
        <f>ROUND(Source!Y585,O612)</f>
        <v>0</v>
      </c>
      <c r="G612" s="5" t="s">
        <v>136</v>
      </c>
      <c r="H612" s="5" t="s">
        <v>137</v>
      </c>
      <c r="I612" s="5"/>
      <c r="J612" s="5"/>
      <c r="K612" s="5">
        <v>211</v>
      </c>
      <c r="L612" s="5">
        <v>26</v>
      </c>
      <c r="M612" s="5">
        <v>3</v>
      </c>
      <c r="N612" s="5" t="s">
        <v>3</v>
      </c>
      <c r="O612" s="5">
        <v>0</v>
      </c>
      <c r="P612" s="5">
        <f>ROUND(Source!DQ585,O612)</f>
        <v>0</v>
      </c>
      <c r="Q612" s="5"/>
      <c r="R612" s="5"/>
      <c r="S612" s="5"/>
      <c r="T612" s="5"/>
      <c r="U612" s="5"/>
      <c r="V612" s="5"/>
      <c r="W612" s="5">
        <v>0</v>
      </c>
      <c r="X612" s="5">
        <v>1</v>
      </c>
      <c r="Y612" s="5">
        <v>0</v>
      </c>
      <c r="Z612" s="5">
        <v>0</v>
      </c>
      <c r="AA612" s="5">
        <v>1</v>
      </c>
      <c r="AB612" s="5">
        <v>0</v>
      </c>
    </row>
    <row r="613" spans="1:255" x14ac:dyDescent="0.2">
      <c r="A613" s="5">
        <v>50</v>
      </c>
      <c r="B613" s="5">
        <v>0</v>
      </c>
      <c r="C613" s="5">
        <v>0</v>
      </c>
      <c r="D613" s="5">
        <v>1</v>
      </c>
      <c r="E613" s="5">
        <v>224</v>
      </c>
      <c r="F613" s="5">
        <f>ROUND(Source!AR585,O613)</f>
        <v>0</v>
      </c>
      <c r="G613" s="5" t="s">
        <v>138</v>
      </c>
      <c r="H613" s="5" t="s">
        <v>139</v>
      </c>
      <c r="I613" s="5"/>
      <c r="J613" s="5"/>
      <c r="K613" s="5">
        <v>224</v>
      </c>
      <c r="L613" s="5">
        <v>27</v>
      </c>
      <c r="M613" s="5">
        <v>3</v>
      </c>
      <c r="N613" s="5" t="s">
        <v>3</v>
      </c>
      <c r="O613" s="5">
        <v>0</v>
      </c>
      <c r="P613" s="5">
        <f>ROUND(Source!EJ585,O613)</f>
        <v>0</v>
      </c>
      <c r="Q613" s="5"/>
      <c r="R613" s="5"/>
      <c r="S613" s="5"/>
      <c r="T613" s="5"/>
      <c r="U613" s="5"/>
      <c r="V613" s="5"/>
      <c r="W613" s="5">
        <v>0</v>
      </c>
      <c r="X613" s="5">
        <v>1</v>
      </c>
      <c r="Y613" s="5">
        <v>0</v>
      </c>
      <c r="Z613" s="5">
        <v>0</v>
      </c>
      <c r="AA613" s="5">
        <v>1</v>
      </c>
      <c r="AB613" s="5">
        <v>0</v>
      </c>
    </row>
    <row r="615" spans="1:255" x14ac:dyDescent="0.2">
      <c r="A615" s="1">
        <v>5</v>
      </c>
      <c r="B615" s="1">
        <v>1</v>
      </c>
      <c r="C615" s="1"/>
      <c r="D615" s="1">
        <f>ROW(A700)</f>
        <v>700</v>
      </c>
      <c r="E615" s="1"/>
      <c r="F615" s="1" t="s">
        <v>141</v>
      </c>
      <c r="G615" s="1" t="s">
        <v>366</v>
      </c>
      <c r="H615" s="1" t="s">
        <v>3</v>
      </c>
      <c r="I615" s="1">
        <v>0</v>
      </c>
      <c r="J615" s="1"/>
      <c r="K615" s="1">
        <v>0</v>
      </c>
      <c r="L615" s="1"/>
      <c r="M615" s="1" t="s">
        <v>3</v>
      </c>
      <c r="N615" s="1"/>
      <c r="O615" s="1"/>
      <c r="P615" s="1"/>
      <c r="Q615" s="1"/>
      <c r="R615" s="1"/>
      <c r="S615" s="1">
        <v>0</v>
      </c>
      <c r="T615" s="1">
        <v>0</v>
      </c>
      <c r="U615" s="1" t="s">
        <v>3</v>
      </c>
      <c r="V615" s="1">
        <v>0</v>
      </c>
      <c r="W615" s="1"/>
      <c r="X615" s="1"/>
      <c r="Y615" s="1"/>
      <c r="Z615" s="1"/>
      <c r="AA615" s="1"/>
      <c r="AB615" s="1" t="s">
        <v>3</v>
      </c>
      <c r="AC615" s="1" t="s">
        <v>3</v>
      </c>
      <c r="AD615" s="1" t="s">
        <v>3</v>
      </c>
      <c r="AE615" s="1" t="s">
        <v>3</v>
      </c>
      <c r="AF615" s="1" t="s">
        <v>3</v>
      </c>
      <c r="AG615" s="1" t="s">
        <v>3</v>
      </c>
      <c r="AH615" s="1"/>
      <c r="AI615" s="1"/>
      <c r="AJ615" s="1"/>
      <c r="AK615" s="1"/>
      <c r="AL615" s="1"/>
      <c r="AM615" s="1"/>
      <c r="AN615" s="1"/>
      <c r="AO615" s="1"/>
      <c r="AP615" s="1" t="s">
        <v>3</v>
      </c>
      <c r="AQ615" s="1" t="s">
        <v>3</v>
      </c>
      <c r="AR615" s="1" t="s">
        <v>3</v>
      </c>
      <c r="AS615" s="1"/>
      <c r="AT615" s="1"/>
      <c r="AU615" s="1"/>
      <c r="AV615" s="1"/>
      <c r="AW615" s="1"/>
      <c r="AX615" s="1"/>
      <c r="AY615" s="1"/>
      <c r="AZ615" s="1" t="s">
        <v>3</v>
      </c>
      <c r="BA615" s="1"/>
      <c r="BB615" s="1" t="s">
        <v>3</v>
      </c>
      <c r="BC615" s="1" t="s">
        <v>3</v>
      </c>
      <c r="BD615" s="1" t="s">
        <v>3</v>
      </c>
      <c r="BE615" s="1" t="s">
        <v>3</v>
      </c>
      <c r="BF615" s="1" t="s">
        <v>3</v>
      </c>
      <c r="BG615" s="1" t="s">
        <v>3</v>
      </c>
      <c r="BH615" s="1" t="s">
        <v>3</v>
      </c>
      <c r="BI615" s="1" t="s">
        <v>3</v>
      </c>
      <c r="BJ615" s="1" t="s">
        <v>3</v>
      </c>
      <c r="BK615" s="1" t="s">
        <v>3</v>
      </c>
      <c r="BL615" s="1" t="s">
        <v>3</v>
      </c>
      <c r="BM615" s="1" t="s">
        <v>3</v>
      </c>
      <c r="BN615" s="1" t="s">
        <v>3</v>
      </c>
      <c r="BO615" s="1" t="s">
        <v>3</v>
      </c>
      <c r="BP615" s="1" t="s">
        <v>3</v>
      </c>
      <c r="BQ615" s="1"/>
      <c r="BR615" s="1"/>
      <c r="BS615" s="1"/>
      <c r="BT615" s="1"/>
      <c r="BU615" s="1"/>
      <c r="BV615" s="1"/>
      <c r="BW615" s="1"/>
      <c r="BX615" s="1">
        <v>0</v>
      </c>
      <c r="BY615" s="1"/>
      <c r="BZ615" s="1"/>
      <c r="CA615" s="1"/>
      <c r="CB615" s="1"/>
      <c r="CC615" s="1"/>
      <c r="CD615" s="1"/>
      <c r="CE615" s="1"/>
      <c r="CF615" s="1"/>
      <c r="CG615" s="1"/>
      <c r="CH615" s="1"/>
      <c r="CI615" s="1"/>
      <c r="CJ615" s="1">
        <v>0</v>
      </c>
    </row>
    <row r="617" spans="1:255" x14ac:dyDescent="0.2">
      <c r="A617" s="3">
        <v>52</v>
      </c>
      <c r="B617" s="3">
        <f t="shared" ref="B617:G617" si="489">B700</f>
        <v>1</v>
      </c>
      <c r="C617" s="3">
        <f t="shared" si="489"/>
        <v>5</v>
      </c>
      <c r="D617" s="3">
        <f t="shared" si="489"/>
        <v>615</v>
      </c>
      <c r="E617" s="3">
        <f t="shared" si="489"/>
        <v>0</v>
      </c>
      <c r="F617" s="3" t="str">
        <f t="shared" si="489"/>
        <v>Новый подраздел</v>
      </c>
      <c r="G617" s="3" t="str">
        <f t="shared" si="489"/>
        <v>Лапомойки</v>
      </c>
      <c r="H617" s="3"/>
      <c r="I617" s="3"/>
      <c r="J617" s="3"/>
      <c r="K617" s="3"/>
      <c r="L617" s="3"/>
      <c r="M617" s="3"/>
      <c r="N617" s="3"/>
      <c r="O617" s="3">
        <f t="shared" ref="O617:AT617" si="490">O700</f>
        <v>0</v>
      </c>
      <c r="P617" s="3">
        <f t="shared" si="490"/>
        <v>0</v>
      </c>
      <c r="Q617" s="3">
        <f t="shared" si="490"/>
        <v>0</v>
      </c>
      <c r="R617" s="3">
        <f t="shared" si="490"/>
        <v>0</v>
      </c>
      <c r="S617" s="3">
        <f t="shared" si="490"/>
        <v>0</v>
      </c>
      <c r="T617" s="3">
        <f t="shared" si="490"/>
        <v>0</v>
      </c>
      <c r="U617" s="3">
        <f t="shared" si="490"/>
        <v>0</v>
      </c>
      <c r="V617" s="3">
        <f t="shared" si="490"/>
        <v>0</v>
      </c>
      <c r="W617" s="3">
        <f t="shared" si="490"/>
        <v>0</v>
      </c>
      <c r="X617" s="3">
        <f t="shared" si="490"/>
        <v>0</v>
      </c>
      <c r="Y617" s="3">
        <f t="shared" si="490"/>
        <v>0</v>
      </c>
      <c r="Z617" s="3">
        <f t="shared" si="490"/>
        <v>0</v>
      </c>
      <c r="AA617" s="3">
        <f t="shared" si="490"/>
        <v>0</v>
      </c>
      <c r="AB617" s="3">
        <f t="shared" si="490"/>
        <v>0</v>
      </c>
      <c r="AC617" s="3">
        <f t="shared" si="490"/>
        <v>0</v>
      </c>
      <c r="AD617" s="3">
        <f t="shared" si="490"/>
        <v>0</v>
      </c>
      <c r="AE617" s="3">
        <f t="shared" si="490"/>
        <v>0</v>
      </c>
      <c r="AF617" s="3">
        <f t="shared" si="490"/>
        <v>0</v>
      </c>
      <c r="AG617" s="3">
        <f t="shared" si="490"/>
        <v>0</v>
      </c>
      <c r="AH617" s="3">
        <f t="shared" si="490"/>
        <v>0</v>
      </c>
      <c r="AI617" s="3">
        <f t="shared" si="490"/>
        <v>0</v>
      </c>
      <c r="AJ617" s="3">
        <f t="shared" si="490"/>
        <v>0</v>
      </c>
      <c r="AK617" s="3">
        <f t="shared" si="490"/>
        <v>0</v>
      </c>
      <c r="AL617" s="3">
        <f t="shared" si="490"/>
        <v>0</v>
      </c>
      <c r="AM617" s="3">
        <f t="shared" si="490"/>
        <v>0</v>
      </c>
      <c r="AN617" s="3">
        <f t="shared" si="490"/>
        <v>0</v>
      </c>
      <c r="AO617" s="3">
        <f t="shared" si="490"/>
        <v>0</v>
      </c>
      <c r="AP617" s="3">
        <f t="shared" si="490"/>
        <v>0</v>
      </c>
      <c r="AQ617" s="3">
        <f t="shared" si="490"/>
        <v>0</v>
      </c>
      <c r="AR617" s="3">
        <f t="shared" si="490"/>
        <v>0</v>
      </c>
      <c r="AS617" s="3">
        <f t="shared" si="490"/>
        <v>0</v>
      </c>
      <c r="AT617" s="3">
        <f t="shared" si="490"/>
        <v>0</v>
      </c>
      <c r="AU617" s="3">
        <f t="shared" ref="AU617:BZ617" si="491">AU700</f>
        <v>0</v>
      </c>
      <c r="AV617" s="3">
        <f t="shared" si="491"/>
        <v>0</v>
      </c>
      <c r="AW617" s="3">
        <f t="shared" si="491"/>
        <v>0</v>
      </c>
      <c r="AX617" s="3">
        <f t="shared" si="491"/>
        <v>0</v>
      </c>
      <c r="AY617" s="3">
        <f t="shared" si="491"/>
        <v>0</v>
      </c>
      <c r="AZ617" s="3">
        <f t="shared" si="491"/>
        <v>0</v>
      </c>
      <c r="BA617" s="3">
        <f t="shared" si="491"/>
        <v>0</v>
      </c>
      <c r="BB617" s="3">
        <f t="shared" si="491"/>
        <v>0</v>
      </c>
      <c r="BC617" s="3">
        <f t="shared" si="491"/>
        <v>0</v>
      </c>
      <c r="BD617" s="3">
        <f t="shared" si="491"/>
        <v>0</v>
      </c>
      <c r="BE617" s="3">
        <f t="shared" si="491"/>
        <v>0</v>
      </c>
      <c r="BF617" s="3">
        <f t="shared" si="491"/>
        <v>0</v>
      </c>
      <c r="BG617" s="3">
        <f t="shared" si="491"/>
        <v>0</v>
      </c>
      <c r="BH617" s="3">
        <f t="shared" si="491"/>
        <v>0</v>
      </c>
      <c r="BI617" s="3">
        <f t="shared" si="491"/>
        <v>0</v>
      </c>
      <c r="BJ617" s="3">
        <f t="shared" si="491"/>
        <v>0</v>
      </c>
      <c r="BK617" s="3">
        <f t="shared" si="491"/>
        <v>0</v>
      </c>
      <c r="BL617" s="3">
        <f t="shared" si="491"/>
        <v>0</v>
      </c>
      <c r="BM617" s="3">
        <f t="shared" si="491"/>
        <v>0</v>
      </c>
      <c r="BN617" s="3">
        <f t="shared" si="491"/>
        <v>0</v>
      </c>
      <c r="BO617" s="3">
        <f t="shared" si="491"/>
        <v>0</v>
      </c>
      <c r="BP617" s="3">
        <f t="shared" si="491"/>
        <v>0</v>
      </c>
      <c r="BQ617" s="3">
        <f t="shared" si="491"/>
        <v>0</v>
      </c>
      <c r="BR617" s="3">
        <f t="shared" si="491"/>
        <v>0</v>
      </c>
      <c r="BS617" s="3">
        <f t="shared" si="491"/>
        <v>0</v>
      </c>
      <c r="BT617" s="3">
        <f t="shared" si="491"/>
        <v>0</v>
      </c>
      <c r="BU617" s="3">
        <f t="shared" si="491"/>
        <v>0</v>
      </c>
      <c r="BV617" s="3">
        <f t="shared" si="491"/>
        <v>0</v>
      </c>
      <c r="BW617" s="3">
        <f t="shared" si="491"/>
        <v>0</v>
      </c>
      <c r="BX617" s="3">
        <f t="shared" si="491"/>
        <v>0</v>
      </c>
      <c r="BY617" s="3">
        <f t="shared" si="491"/>
        <v>0</v>
      </c>
      <c r="BZ617" s="3">
        <f t="shared" si="491"/>
        <v>0</v>
      </c>
      <c r="CA617" s="3">
        <f t="shared" ref="CA617:DF617" si="492">CA700</f>
        <v>0</v>
      </c>
      <c r="CB617" s="3">
        <f t="shared" si="492"/>
        <v>0</v>
      </c>
      <c r="CC617" s="3">
        <f t="shared" si="492"/>
        <v>0</v>
      </c>
      <c r="CD617" s="3">
        <f t="shared" si="492"/>
        <v>0</v>
      </c>
      <c r="CE617" s="3">
        <f t="shared" si="492"/>
        <v>0</v>
      </c>
      <c r="CF617" s="3">
        <f t="shared" si="492"/>
        <v>0</v>
      </c>
      <c r="CG617" s="3">
        <f t="shared" si="492"/>
        <v>0</v>
      </c>
      <c r="CH617" s="3">
        <f t="shared" si="492"/>
        <v>0</v>
      </c>
      <c r="CI617" s="3">
        <f t="shared" si="492"/>
        <v>0</v>
      </c>
      <c r="CJ617" s="3">
        <f t="shared" si="492"/>
        <v>0</v>
      </c>
      <c r="CK617" s="3">
        <f t="shared" si="492"/>
        <v>0</v>
      </c>
      <c r="CL617" s="3">
        <f t="shared" si="492"/>
        <v>0</v>
      </c>
      <c r="CM617" s="3">
        <f t="shared" si="492"/>
        <v>0</v>
      </c>
      <c r="CN617" s="3">
        <f t="shared" si="492"/>
        <v>0</v>
      </c>
      <c r="CO617" s="3">
        <f t="shared" si="492"/>
        <v>0</v>
      </c>
      <c r="CP617" s="3">
        <f t="shared" si="492"/>
        <v>0</v>
      </c>
      <c r="CQ617" s="3">
        <f t="shared" si="492"/>
        <v>0</v>
      </c>
      <c r="CR617" s="3">
        <f t="shared" si="492"/>
        <v>0</v>
      </c>
      <c r="CS617" s="3">
        <f t="shared" si="492"/>
        <v>0</v>
      </c>
      <c r="CT617" s="3">
        <f t="shared" si="492"/>
        <v>0</v>
      </c>
      <c r="CU617" s="3">
        <f t="shared" si="492"/>
        <v>0</v>
      </c>
      <c r="CV617" s="3">
        <f t="shared" si="492"/>
        <v>0</v>
      </c>
      <c r="CW617" s="3">
        <f t="shared" si="492"/>
        <v>0</v>
      </c>
      <c r="CX617" s="3">
        <f t="shared" si="492"/>
        <v>0</v>
      </c>
      <c r="CY617" s="3">
        <f t="shared" si="492"/>
        <v>0</v>
      </c>
      <c r="CZ617" s="3">
        <f t="shared" si="492"/>
        <v>0</v>
      </c>
      <c r="DA617" s="3">
        <f t="shared" si="492"/>
        <v>0</v>
      </c>
      <c r="DB617" s="3">
        <f t="shared" si="492"/>
        <v>0</v>
      </c>
      <c r="DC617" s="3">
        <f t="shared" si="492"/>
        <v>0</v>
      </c>
      <c r="DD617" s="3">
        <f t="shared" si="492"/>
        <v>0</v>
      </c>
      <c r="DE617" s="3">
        <f t="shared" si="492"/>
        <v>0</v>
      </c>
      <c r="DF617" s="3">
        <f t="shared" si="492"/>
        <v>0</v>
      </c>
      <c r="DG617" s="4">
        <f t="shared" ref="DG617:EL617" si="493">DG700</f>
        <v>0</v>
      </c>
      <c r="DH617" s="4">
        <f t="shared" si="493"/>
        <v>0</v>
      </c>
      <c r="DI617" s="4">
        <f t="shared" si="493"/>
        <v>0</v>
      </c>
      <c r="DJ617" s="4">
        <f t="shared" si="493"/>
        <v>0</v>
      </c>
      <c r="DK617" s="4">
        <f t="shared" si="493"/>
        <v>0</v>
      </c>
      <c r="DL617" s="4">
        <f t="shared" si="493"/>
        <v>0</v>
      </c>
      <c r="DM617" s="4">
        <f t="shared" si="493"/>
        <v>0</v>
      </c>
      <c r="DN617" s="4">
        <f t="shared" si="493"/>
        <v>0</v>
      </c>
      <c r="DO617" s="4">
        <f t="shared" si="493"/>
        <v>0</v>
      </c>
      <c r="DP617" s="4">
        <f t="shared" si="493"/>
        <v>0</v>
      </c>
      <c r="DQ617" s="4">
        <f t="shared" si="493"/>
        <v>0</v>
      </c>
      <c r="DR617" s="4">
        <f t="shared" si="493"/>
        <v>0</v>
      </c>
      <c r="DS617" s="4">
        <f t="shared" si="493"/>
        <v>0</v>
      </c>
      <c r="DT617" s="4">
        <f t="shared" si="493"/>
        <v>0</v>
      </c>
      <c r="DU617" s="4">
        <f t="shared" si="493"/>
        <v>0</v>
      </c>
      <c r="DV617" s="4">
        <f t="shared" si="493"/>
        <v>0</v>
      </c>
      <c r="DW617" s="4">
        <f t="shared" si="493"/>
        <v>0</v>
      </c>
      <c r="DX617" s="4">
        <f t="shared" si="493"/>
        <v>0</v>
      </c>
      <c r="DY617" s="4">
        <f t="shared" si="493"/>
        <v>0</v>
      </c>
      <c r="DZ617" s="4">
        <f t="shared" si="493"/>
        <v>0</v>
      </c>
      <c r="EA617" s="4">
        <f t="shared" si="493"/>
        <v>0</v>
      </c>
      <c r="EB617" s="4">
        <f t="shared" si="493"/>
        <v>0</v>
      </c>
      <c r="EC617" s="4">
        <f t="shared" si="493"/>
        <v>0</v>
      </c>
      <c r="ED617" s="4">
        <f t="shared" si="493"/>
        <v>0</v>
      </c>
      <c r="EE617" s="4">
        <f t="shared" si="493"/>
        <v>0</v>
      </c>
      <c r="EF617" s="4">
        <f t="shared" si="493"/>
        <v>0</v>
      </c>
      <c r="EG617" s="4">
        <f t="shared" si="493"/>
        <v>0</v>
      </c>
      <c r="EH617" s="4">
        <f t="shared" si="493"/>
        <v>0</v>
      </c>
      <c r="EI617" s="4">
        <f t="shared" si="493"/>
        <v>0</v>
      </c>
      <c r="EJ617" s="4">
        <f t="shared" si="493"/>
        <v>0</v>
      </c>
      <c r="EK617" s="4">
        <f t="shared" si="493"/>
        <v>0</v>
      </c>
      <c r="EL617" s="4">
        <f t="shared" si="493"/>
        <v>0</v>
      </c>
      <c r="EM617" s="4">
        <f t="shared" ref="EM617:FR617" si="494">EM700</f>
        <v>0</v>
      </c>
      <c r="EN617" s="4">
        <f t="shared" si="494"/>
        <v>0</v>
      </c>
      <c r="EO617" s="4">
        <f t="shared" si="494"/>
        <v>0</v>
      </c>
      <c r="EP617" s="4">
        <f t="shared" si="494"/>
        <v>0</v>
      </c>
      <c r="EQ617" s="4">
        <f t="shared" si="494"/>
        <v>0</v>
      </c>
      <c r="ER617" s="4">
        <f t="shared" si="494"/>
        <v>0</v>
      </c>
      <c r="ES617" s="4">
        <f t="shared" si="494"/>
        <v>0</v>
      </c>
      <c r="ET617" s="4">
        <f t="shared" si="494"/>
        <v>0</v>
      </c>
      <c r="EU617" s="4">
        <f t="shared" si="494"/>
        <v>0</v>
      </c>
      <c r="EV617" s="4">
        <f t="shared" si="494"/>
        <v>0</v>
      </c>
      <c r="EW617" s="4">
        <f t="shared" si="494"/>
        <v>0</v>
      </c>
      <c r="EX617" s="4">
        <f t="shared" si="494"/>
        <v>0</v>
      </c>
      <c r="EY617" s="4">
        <f t="shared" si="494"/>
        <v>0</v>
      </c>
      <c r="EZ617" s="4">
        <f t="shared" si="494"/>
        <v>0</v>
      </c>
      <c r="FA617" s="4">
        <f t="shared" si="494"/>
        <v>0</v>
      </c>
      <c r="FB617" s="4">
        <f t="shared" si="494"/>
        <v>0</v>
      </c>
      <c r="FC617" s="4">
        <f t="shared" si="494"/>
        <v>0</v>
      </c>
      <c r="FD617" s="4">
        <f t="shared" si="494"/>
        <v>0</v>
      </c>
      <c r="FE617" s="4">
        <f t="shared" si="494"/>
        <v>0</v>
      </c>
      <c r="FF617" s="4">
        <f t="shared" si="494"/>
        <v>0</v>
      </c>
      <c r="FG617" s="4">
        <f t="shared" si="494"/>
        <v>0</v>
      </c>
      <c r="FH617" s="4">
        <f t="shared" si="494"/>
        <v>0</v>
      </c>
      <c r="FI617" s="4">
        <f t="shared" si="494"/>
        <v>0</v>
      </c>
      <c r="FJ617" s="4">
        <f t="shared" si="494"/>
        <v>0</v>
      </c>
      <c r="FK617" s="4">
        <f t="shared" si="494"/>
        <v>0</v>
      </c>
      <c r="FL617" s="4">
        <f t="shared" si="494"/>
        <v>0</v>
      </c>
      <c r="FM617" s="4">
        <f t="shared" si="494"/>
        <v>0</v>
      </c>
      <c r="FN617" s="4">
        <f t="shared" si="494"/>
        <v>0</v>
      </c>
      <c r="FO617" s="4">
        <f t="shared" si="494"/>
        <v>0</v>
      </c>
      <c r="FP617" s="4">
        <f t="shared" si="494"/>
        <v>0</v>
      </c>
      <c r="FQ617" s="4">
        <f t="shared" si="494"/>
        <v>0</v>
      </c>
      <c r="FR617" s="4">
        <f t="shared" si="494"/>
        <v>0</v>
      </c>
      <c r="FS617" s="4">
        <f t="shared" ref="FS617:GX617" si="495">FS700</f>
        <v>0</v>
      </c>
      <c r="FT617" s="4">
        <f t="shared" si="495"/>
        <v>0</v>
      </c>
      <c r="FU617" s="4">
        <f t="shared" si="495"/>
        <v>0</v>
      </c>
      <c r="FV617" s="4">
        <f t="shared" si="495"/>
        <v>0</v>
      </c>
      <c r="FW617" s="4">
        <f t="shared" si="495"/>
        <v>0</v>
      </c>
      <c r="FX617" s="4">
        <f t="shared" si="495"/>
        <v>0</v>
      </c>
      <c r="FY617" s="4">
        <f t="shared" si="495"/>
        <v>0</v>
      </c>
      <c r="FZ617" s="4">
        <f t="shared" si="495"/>
        <v>0</v>
      </c>
      <c r="GA617" s="4">
        <f t="shared" si="495"/>
        <v>0</v>
      </c>
      <c r="GB617" s="4">
        <f t="shared" si="495"/>
        <v>0</v>
      </c>
      <c r="GC617" s="4">
        <f t="shared" si="495"/>
        <v>0</v>
      </c>
      <c r="GD617" s="4">
        <f t="shared" si="495"/>
        <v>0</v>
      </c>
      <c r="GE617" s="4">
        <f t="shared" si="495"/>
        <v>0</v>
      </c>
      <c r="GF617" s="4">
        <f t="shared" si="495"/>
        <v>0</v>
      </c>
      <c r="GG617" s="4">
        <f t="shared" si="495"/>
        <v>0</v>
      </c>
      <c r="GH617" s="4">
        <f t="shared" si="495"/>
        <v>0</v>
      </c>
      <c r="GI617" s="4">
        <f t="shared" si="495"/>
        <v>0</v>
      </c>
      <c r="GJ617" s="4">
        <f t="shared" si="495"/>
        <v>0</v>
      </c>
      <c r="GK617" s="4">
        <f t="shared" si="495"/>
        <v>0</v>
      </c>
      <c r="GL617" s="4">
        <f t="shared" si="495"/>
        <v>0</v>
      </c>
      <c r="GM617" s="4">
        <f t="shared" si="495"/>
        <v>0</v>
      </c>
      <c r="GN617" s="4">
        <f t="shared" si="495"/>
        <v>0</v>
      </c>
      <c r="GO617" s="4">
        <f t="shared" si="495"/>
        <v>0</v>
      </c>
      <c r="GP617" s="4">
        <f t="shared" si="495"/>
        <v>0</v>
      </c>
      <c r="GQ617" s="4">
        <f t="shared" si="495"/>
        <v>0</v>
      </c>
      <c r="GR617" s="4">
        <f t="shared" si="495"/>
        <v>0</v>
      </c>
      <c r="GS617" s="4">
        <f t="shared" si="495"/>
        <v>0</v>
      </c>
      <c r="GT617" s="4">
        <f t="shared" si="495"/>
        <v>0</v>
      </c>
      <c r="GU617" s="4">
        <f t="shared" si="495"/>
        <v>0</v>
      </c>
      <c r="GV617" s="4">
        <f t="shared" si="495"/>
        <v>0</v>
      </c>
      <c r="GW617" s="4">
        <f t="shared" si="495"/>
        <v>0</v>
      </c>
      <c r="GX617" s="4">
        <f t="shared" si="495"/>
        <v>0</v>
      </c>
    </row>
    <row r="619" spans="1:255" x14ac:dyDescent="0.2">
      <c r="A619" s="2">
        <v>17</v>
      </c>
      <c r="B619" s="2">
        <v>1</v>
      </c>
      <c r="C619" s="2">
        <f>ROW(SmtRes!A520)</f>
        <v>520</v>
      </c>
      <c r="D619" s="2">
        <f>ROW(EtalonRes!A524)</f>
        <v>524</v>
      </c>
      <c r="E619" s="2" t="s">
        <v>367</v>
      </c>
      <c r="F619" s="2" t="s">
        <v>144</v>
      </c>
      <c r="G619" s="2" t="s">
        <v>145</v>
      </c>
      <c r="H619" s="2" t="s">
        <v>146</v>
      </c>
      <c r="I619" s="2">
        <v>0</v>
      </c>
      <c r="J619" s="2">
        <v>0</v>
      </c>
      <c r="K619" s="2">
        <v>0</v>
      </c>
      <c r="L619" s="2">
        <v>0.01</v>
      </c>
      <c r="M619" s="2">
        <v>0</v>
      </c>
      <c r="N619" s="2">
        <f t="shared" ref="N619:N650" si="496">ROUND(L619-M619,4)</f>
        <v>0.01</v>
      </c>
      <c r="O619" s="2">
        <f t="shared" ref="O619:O650" si="497">ROUND(CP619,0)</f>
        <v>0</v>
      </c>
      <c r="P619" s="2">
        <f t="shared" ref="P619:P650" si="498">ROUND(CQ619*I619,0)</f>
        <v>0</v>
      </c>
      <c r="Q619" s="2">
        <f t="shared" ref="Q619:Q650" si="499">ROUND(CR619*I619,0)</f>
        <v>0</v>
      </c>
      <c r="R619" s="2">
        <f t="shared" ref="R619:R650" si="500">ROUND(CS619*I619,0)</f>
        <v>0</v>
      </c>
      <c r="S619" s="2">
        <f t="shared" ref="S619:S650" si="501">ROUND(CT619*I619,0)</f>
        <v>0</v>
      </c>
      <c r="T619" s="2">
        <f t="shared" ref="T619:T650" si="502">ROUND(CU619*I619,0)</f>
        <v>0</v>
      </c>
      <c r="U619" s="2">
        <f t="shared" ref="U619:U650" si="503">CV619*I619</f>
        <v>0</v>
      </c>
      <c r="V619" s="2">
        <f t="shared" ref="V619:V650" si="504">CW619*I619</f>
        <v>0</v>
      </c>
      <c r="W619" s="2">
        <f t="shared" ref="W619:W650" si="505">ROUND(CX619*I619,0)</f>
        <v>0</v>
      </c>
      <c r="X619" s="2">
        <f t="shared" ref="X619:X650" si="506">ROUND(CY619,0)</f>
        <v>0</v>
      </c>
      <c r="Y619" s="2">
        <f t="shared" ref="Y619:Y650" si="507">ROUND(CZ619,0)</f>
        <v>0</v>
      </c>
      <c r="Z619" s="2"/>
      <c r="AA619" s="2">
        <v>69726971</v>
      </c>
      <c r="AB619" s="2">
        <f t="shared" ref="AB619:AB650" si="508">ROUND((AC619+AD619+AF619),2)</f>
        <v>121.7</v>
      </c>
      <c r="AC619" s="2">
        <f>ROUND((ES619+(SUM(SmtRes!BC517:'SmtRes'!BC520)+SUM(EtalonRes!AL521:'EtalonRes'!AL524))),2)</f>
        <v>0</v>
      </c>
      <c r="AD619" s="2">
        <f t="shared" ref="AD619:AD636" si="509">ROUND((((ET619)-(EU619))+AE619),2)</f>
        <v>31.92</v>
      </c>
      <c r="AE619" s="2">
        <f t="shared" ref="AE619:AE636" si="510">ROUND((EU619),2)</f>
        <v>0</v>
      </c>
      <c r="AF619" s="2">
        <f t="shared" ref="AF619:AF636" si="511">ROUND((EV619),2)</f>
        <v>89.78</v>
      </c>
      <c r="AG619" s="2">
        <f t="shared" ref="AG619:AG650" si="512">ROUND((AP619),2)</f>
        <v>0</v>
      </c>
      <c r="AH619" s="2">
        <f t="shared" ref="AH619:AH636" si="513">(EW619)</f>
        <v>9.4700000000000006</v>
      </c>
      <c r="AI619" s="2">
        <f t="shared" ref="AI619:AI636" si="514">(EX619)</f>
        <v>0</v>
      </c>
      <c r="AJ619" s="2">
        <f t="shared" ref="AJ619:AJ650" si="515">(AS619)</f>
        <v>0</v>
      </c>
      <c r="AK619" s="2">
        <v>1135.98</v>
      </c>
      <c r="AL619" s="2">
        <v>1014.28</v>
      </c>
      <c r="AM619" s="2">
        <v>31.92</v>
      </c>
      <c r="AN619" s="2">
        <v>0</v>
      </c>
      <c r="AO619" s="2">
        <v>89.78</v>
      </c>
      <c r="AP619" s="2">
        <v>0</v>
      </c>
      <c r="AQ619" s="2">
        <v>9.4700000000000006</v>
      </c>
      <c r="AR619" s="2">
        <v>0</v>
      </c>
      <c r="AS619" s="2">
        <v>0</v>
      </c>
      <c r="AT619" s="2">
        <v>100</v>
      </c>
      <c r="AU619" s="2">
        <v>70</v>
      </c>
      <c r="AV619" s="2">
        <v>1</v>
      </c>
      <c r="AW619" s="2">
        <v>1</v>
      </c>
      <c r="AX619" s="2"/>
      <c r="AY619" s="2"/>
      <c r="AZ619" s="2">
        <v>1</v>
      </c>
      <c r="BA619" s="2">
        <v>1</v>
      </c>
      <c r="BB619" s="2">
        <v>1</v>
      </c>
      <c r="BC619" s="2">
        <v>1</v>
      </c>
      <c r="BD619" s="2" t="s">
        <v>3</v>
      </c>
      <c r="BE619" s="2" t="s">
        <v>3</v>
      </c>
      <c r="BF619" s="2" t="s">
        <v>3</v>
      </c>
      <c r="BG619" s="2" t="s">
        <v>3</v>
      </c>
      <c r="BH619" s="2">
        <v>0</v>
      </c>
      <c r="BI619" s="2">
        <v>1</v>
      </c>
      <c r="BJ619" s="2" t="s">
        <v>147</v>
      </c>
      <c r="BK619" s="2"/>
      <c r="BL619" s="2"/>
      <c r="BM619" s="2">
        <v>26001</v>
      </c>
      <c r="BN619" s="2">
        <v>0</v>
      </c>
      <c r="BO619" s="2" t="s">
        <v>3</v>
      </c>
      <c r="BP619" s="2">
        <v>0</v>
      </c>
      <c r="BQ619" s="2">
        <v>2</v>
      </c>
      <c r="BR619" s="2">
        <v>0</v>
      </c>
      <c r="BS619" s="2">
        <v>1</v>
      </c>
      <c r="BT619" s="2">
        <v>1</v>
      </c>
      <c r="BU619" s="2">
        <v>1</v>
      </c>
      <c r="BV619" s="2">
        <v>1</v>
      </c>
      <c r="BW619" s="2">
        <v>1</v>
      </c>
      <c r="BX619" s="2">
        <v>1</v>
      </c>
      <c r="BY619" s="2" t="s">
        <v>3</v>
      </c>
      <c r="BZ619" s="2">
        <v>100</v>
      </c>
      <c r="CA619" s="2">
        <v>70</v>
      </c>
      <c r="CB619" s="2" t="s">
        <v>3</v>
      </c>
      <c r="CC619" s="2"/>
      <c r="CD619" s="2"/>
      <c r="CE619" s="2">
        <v>0</v>
      </c>
      <c r="CF619" s="2">
        <v>0</v>
      </c>
      <c r="CG619" s="2">
        <v>0</v>
      </c>
      <c r="CH619" s="2">
        <v>51</v>
      </c>
      <c r="CI619" s="2">
        <v>0</v>
      </c>
      <c r="CJ619" s="2">
        <v>0</v>
      </c>
      <c r="CK619" s="2">
        <v>0</v>
      </c>
      <c r="CL619" s="2">
        <v>0</v>
      </c>
      <c r="CM619" s="2">
        <v>0</v>
      </c>
      <c r="CN619" s="2" t="s">
        <v>3</v>
      </c>
      <c r="CO619" s="2">
        <v>0</v>
      </c>
      <c r="CP619" s="2">
        <f t="shared" ref="CP619:CP650" si="516">(P619+Q619+S619)</f>
        <v>0</v>
      </c>
      <c r="CQ619" s="2">
        <f t="shared" ref="CQ619:CQ650" si="517">AC619*BC619</f>
        <v>0</v>
      </c>
      <c r="CR619" s="2">
        <f t="shared" ref="CR619:CR650" si="518">AD619*BB619</f>
        <v>31.92</v>
      </c>
      <c r="CS619" s="2">
        <f t="shared" ref="CS619:CS650" si="519">AE619*BS619</f>
        <v>0</v>
      </c>
      <c r="CT619" s="2">
        <f t="shared" ref="CT619:CT650" si="520">AF619*BA619</f>
        <v>89.78</v>
      </c>
      <c r="CU619" s="2">
        <f t="shared" ref="CU619:CU650" si="521">AG619</f>
        <v>0</v>
      </c>
      <c r="CV619" s="2">
        <f t="shared" ref="CV619:CV650" si="522">AH619</f>
        <v>9.4700000000000006</v>
      </c>
      <c r="CW619" s="2">
        <f t="shared" ref="CW619:CW650" si="523">AI619</f>
        <v>0</v>
      </c>
      <c r="CX619" s="2">
        <f t="shared" ref="CX619:CX650" si="524">AJ619</f>
        <v>0</v>
      </c>
      <c r="CY619" s="2">
        <f>(((S619+R619)*AT619)/100)</f>
        <v>0</v>
      </c>
      <c r="CZ619" s="2">
        <f>(((S619+R619)*AU619)/100)</f>
        <v>0</v>
      </c>
      <c r="DA619" s="2"/>
      <c r="DB619" s="2"/>
      <c r="DC619" s="2" t="s">
        <v>3</v>
      </c>
      <c r="DD619" s="2" t="s">
        <v>3</v>
      </c>
      <c r="DE619" s="2" t="s">
        <v>3</v>
      </c>
      <c r="DF619" s="2" t="s">
        <v>3</v>
      </c>
      <c r="DG619" s="2" t="s">
        <v>3</v>
      </c>
      <c r="DH619" s="2" t="s">
        <v>3</v>
      </c>
      <c r="DI619" s="2" t="s">
        <v>3</v>
      </c>
      <c r="DJ619" s="2" t="s">
        <v>3</v>
      </c>
      <c r="DK619" s="2" t="s">
        <v>3</v>
      </c>
      <c r="DL619" s="2" t="s">
        <v>3</v>
      </c>
      <c r="DM619" s="2" t="s">
        <v>3</v>
      </c>
      <c r="DN619" s="2">
        <v>0</v>
      </c>
      <c r="DO619" s="2">
        <v>0</v>
      </c>
      <c r="DP619" s="2">
        <v>1</v>
      </c>
      <c r="DQ619" s="2">
        <v>1</v>
      </c>
      <c r="DR619" s="2"/>
      <c r="DS619" s="2"/>
      <c r="DT619" s="2"/>
      <c r="DU619" s="2">
        <v>1013</v>
      </c>
      <c r="DV619" s="2" t="s">
        <v>146</v>
      </c>
      <c r="DW619" s="2" t="s">
        <v>146</v>
      </c>
      <c r="DX619" s="2">
        <v>1</v>
      </c>
      <c r="DY619" s="2"/>
      <c r="DZ619" s="2" t="s">
        <v>3</v>
      </c>
      <c r="EA619" s="2" t="s">
        <v>3</v>
      </c>
      <c r="EB619" s="2" t="s">
        <v>3</v>
      </c>
      <c r="EC619" s="2" t="s">
        <v>3</v>
      </c>
      <c r="ED619" s="2"/>
      <c r="EE619" s="2">
        <v>54329004</v>
      </c>
      <c r="EF619" s="2">
        <v>2</v>
      </c>
      <c r="EG619" s="2" t="s">
        <v>21</v>
      </c>
      <c r="EH619" s="2">
        <v>0</v>
      </c>
      <c r="EI619" s="2" t="s">
        <v>3</v>
      </c>
      <c r="EJ619" s="2">
        <v>1</v>
      </c>
      <c r="EK619" s="2">
        <v>26001</v>
      </c>
      <c r="EL619" s="2" t="s">
        <v>148</v>
      </c>
      <c r="EM619" s="2" t="s">
        <v>149</v>
      </c>
      <c r="EN619" s="2"/>
      <c r="EO619" s="2" t="s">
        <v>3</v>
      </c>
      <c r="EP619" s="2"/>
      <c r="EQ619" s="2">
        <v>1441792</v>
      </c>
      <c r="ER619" s="2">
        <v>1135.98</v>
      </c>
      <c r="ES619" s="2">
        <v>1014.28</v>
      </c>
      <c r="ET619" s="2">
        <v>31.92</v>
      </c>
      <c r="EU619" s="2">
        <v>0</v>
      </c>
      <c r="EV619" s="2">
        <v>89.78</v>
      </c>
      <c r="EW619" s="2">
        <v>9.4700000000000006</v>
      </c>
      <c r="EX619" s="2">
        <v>0</v>
      </c>
      <c r="EY619" s="2">
        <v>1</v>
      </c>
      <c r="EZ619" s="2"/>
      <c r="FA619" s="2"/>
      <c r="FB619" s="2"/>
      <c r="FC619" s="2"/>
      <c r="FD619" s="2"/>
      <c r="FE619" s="2"/>
      <c r="FF619" s="2"/>
      <c r="FG619" s="2"/>
      <c r="FH619" s="2"/>
      <c r="FI619" s="2"/>
      <c r="FJ619" s="2"/>
      <c r="FK619" s="2"/>
      <c r="FL619" s="2"/>
      <c r="FM619" s="2"/>
      <c r="FN619" s="2"/>
      <c r="FO619" s="2"/>
      <c r="FP619" s="2"/>
      <c r="FQ619" s="2">
        <v>0</v>
      </c>
      <c r="FR619" s="2">
        <f t="shared" ref="FR619:FR650" si="525">ROUND(IF(BI619=3,GM619,0),0)</f>
        <v>0</v>
      </c>
      <c r="FS619" s="2">
        <v>0</v>
      </c>
      <c r="FT619" s="2"/>
      <c r="FU619" s="2"/>
      <c r="FV619" s="2"/>
      <c r="FW619" s="2"/>
      <c r="FX619" s="2">
        <v>100</v>
      </c>
      <c r="FY619" s="2">
        <v>70</v>
      </c>
      <c r="FZ619" s="2"/>
      <c r="GA619" s="2" t="s">
        <v>3</v>
      </c>
      <c r="GB619" s="2"/>
      <c r="GC619" s="2"/>
      <c r="GD619" s="2">
        <v>1</v>
      </c>
      <c r="GE619" s="2"/>
      <c r="GF619" s="2">
        <v>709320199</v>
      </c>
      <c r="GG619" s="2">
        <v>2</v>
      </c>
      <c r="GH619" s="2">
        <v>1</v>
      </c>
      <c r="GI619" s="2">
        <v>-2</v>
      </c>
      <c r="GJ619" s="2">
        <v>0</v>
      </c>
      <c r="GK619" s="2">
        <v>0</v>
      </c>
      <c r="GL619" s="2">
        <f t="shared" ref="GL619:GL650" si="526">ROUND(IF(AND(BH619=3,BI619=3,FS619&lt;&gt;0),P619,0),0)</f>
        <v>0</v>
      </c>
      <c r="GM619" s="2">
        <f t="shared" ref="GM619:GM650" si="527">ROUND(O619+X619+Y619,0)+GX619</f>
        <v>0</v>
      </c>
      <c r="GN619" s="2">
        <f t="shared" ref="GN619:GN650" si="528">IF(OR(BI619=0,BI619=1),GM619-GX619,0)</f>
        <v>0</v>
      </c>
      <c r="GO619" s="2">
        <f t="shared" ref="GO619:GO650" si="529">IF(BI619=2,GM619-GX619,0)</f>
        <v>0</v>
      </c>
      <c r="GP619" s="2">
        <f t="shared" ref="GP619:GP650" si="530">IF(BI619=4,GM619-GX619,0)</f>
        <v>0</v>
      </c>
      <c r="GQ619" s="2"/>
      <c r="GR619" s="2">
        <v>0</v>
      </c>
      <c r="GS619" s="2">
        <v>3</v>
      </c>
      <c r="GT619" s="2">
        <v>0</v>
      </c>
      <c r="GU619" s="2" t="s">
        <v>3</v>
      </c>
      <c r="GV619" s="2">
        <f t="shared" ref="GV619:GV636" si="531">ROUND((GT619),2)</f>
        <v>0</v>
      </c>
      <c r="GW619" s="2">
        <v>1</v>
      </c>
      <c r="GX619" s="2">
        <f t="shared" ref="GX619:GX650" si="532">ROUND(HC619*I619,0)</f>
        <v>0</v>
      </c>
      <c r="GY619" s="2"/>
      <c r="GZ619" s="2"/>
      <c r="HA619" s="2">
        <v>0</v>
      </c>
      <c r="HB619" s="2">
        <v>0</v>
      </c>
      <c r="HC619" s="2">
        <f t="shared" ref="HC619:HC650" si="533">GV619*GW619</f>
        <v>0</v>
      </c>
      <c r="HD619" s="2"/>
      <c r="HE619" s="2" t="s">
        <v>3</v>
      </c>
      <c r="HF619" s="2" t="s">
        <v>3</v>
      </c>
      <c r="HG619" s="2"/>
      <c r="HH619" s="2"/>
      <c r="HI619" s="2"/>
      <c r="HJ619" s="2"/>
      <c r="HK619" s="2"/>
      <c r="HL619" s="2"/>
      <c r="HM619" s="2" t="s">
        <v>3</v>
      </c>
      <c r="HN619" s="2" t="s">
        <v>150</v>
      </c>
      <c r="HO619" s="2" t="s">
        <v>151</v>
      </c>
      <c r="HP619" s="2" t="s">
        <v>148</v>
      </c>
      <c r="HQ619" s="2" t="s">
        <v>148</v>
      </c>
      <c r="HR619" s="2"/>
      <c r="HS619" s="2"/>
      <c r="HT619" s="2"/>
      <c r="HU619" s="2"/>
      <c r="HV619" s="2"/>
      <c r="HW619" s="2"/>
      <c r="HX619" s="2"/>
      <c r="HY619" s="2"/>
      <c r="HZ619" s="2"/>
      <c r="IA619" s="2"/>
      <c r="IB619" s="2"/>
      <c r="IC619" s="2"/>
      <c r="ID619" s="2"/>
      <c r="IE619" s="2"/>
      <c r="IF619" s="2"/>
      <c r="IG619" s="2"/>
      <c r="IH619" s="2"/>
      <c r="II619" s="2"/>
      <c r="IJ619" s="2"/>
      <c r="IK619" s="2">
        <v>0</v>
      </c>
      <c r="IL619" s="2"/>
      <c r="IM619" s="2"/>
      <c r="IN619" s="2"/>
      <c r="IO619" s="2"/>
      <c r="IP619" s="2"/>
      <c r="IQ619" s="2"/>
      <c r="IR619" s="2"/>
      <c r="IS619" s="2"/>
      <c r="IT619" s="2"/>
      <c r="IU619" s="2"/>
    </row>
    <row r="620" spans="1:255" x14ac:dyDescent="0.2">
      <c r="A620">
        <v>17</v>
      </c>
      <c r="B620">
        <v>1</v>
      </c>
      <c r="C620">
        <f>ROW(SmtRes!A524)</f>
        <v>524</v>
      </c>
      <c r="D620">
        <f>ROW(EtalonRes!A528)</f>
        <v>528</v>
      </c>
      <c r="E620" t="s">
        <v>367</v>
      </c>
      <c r="F620" t="s">
        <v>144</v>
      </c>
      <c r="G620" t="s">
        <v>145</v>
      </c>
      <c r="H620" t="s">
        <v>146</v>
      </c>
      <c r="I620">
        <v>0</v>
      </c>
      <c r="J620">
        <v>0</v>
      </c>
      <c r="K620">
        <v>0</v>
      </c>
      <c r="L620">
        <v>0.01</v>
      </c>
      <c r="M620">
        <v>0</v>
      </c>
      <c r="N620">
        <f t="shared" si="496"/>
        <v>0.01</v>
      </c>
      <c r="O620">
        <f t="shared" si="497"/>
        <v>0</v>
      </c>
      <c r="P620">
        <f t="shared" si="498"/>
        <v>0</v>
      </c>
      <c r="Q620">
        <f t="shared" si="499"/>
        <v>0</v>
      </c>
      <c r="R620">
        <f t="shared" si="500"/>
        <v>0</v>
      </c>
      <c r="S620">
        <f t="shared" si="501"/>
        <v>0</v>
      </c>
      <c r="T620">
        <f t="shared" si="502"/>
        <v>0</v>
      </c>
      <c r="U620">
        <f t="shared" si="503"/>
        <v>0</v>
      </c>
      <c r="V620">
        <f t="shared" si="504"/>
        <v>0</v>
      </c>
      <c r="W620">
        <f t="shared" si="505"/>
        <v>0</v>
      </c>
      <c r="X620">
        <f t="shared" si="506"/>
        <v>0</v>
      </c>
      <c r="Y620">
        <f t="shared" si="507"/>
        <v>0</v>
      </c>
      <c r="AA620">
        <v>69726884</v>
      </c>
      <c r="AB620">
        <f t="shared" si="508"/>
        <v>121.7</v>
      </c>
      <c r="AC620">
        <f>ROUND((ES620+(SUM(SmtRes!BC521:'SmtRes'!BC524)+SUM(EtalonRes!AL525:'EtalonRes'!AL528))),2)</f>
        <v>0</v>
      </c>
      <c r="AD620">
        <f t="shared" si="509"/>
        <v>31.92</v>
      </c>
      <c r="AE620">
        <f t="shared" si="510"/>
        <v>0</v>
      </c>
      <c r="AF620">
        <f t="shared" si="511"/>
        <v>89.78</v>
      </c>
      <c r="AG620">
        <f t="shared" si="512"/>
        <v>0</v>
      </c>
      <c r="AH620">
        <f t="shared" si="513"/>
        <v>9.4700000000000006</v>
      </c>
      <c r="AI620">
        <f t="shared" si="514"/>
        <v>0</v>
      </c>
      <c r="AJ620">
        <f t="shared" si="515"/>
        <v>0</v>
      </c>
      <c r="AK620">
        <v>1135.98</v>
      </c>
      <c r="AL620">
        <v>1014.28</v>
      </c>
      <c r="AM620">
        <v>31.92</v>
      </c>
      <c r="AN620">
        <v>0</v>
      </c>
      <c r="AO620">
        <v>89.78</v>
      </c>
      <c r="AP620">
        <v>0</v>
      </c>
      <c r="AQ620">
        <v>9.4700000000000006</v>
      </c>
      <c r="AR620">
        <v>0</v>
      </c>
      <c r="AS620">
        <v>0</v>
      </c>
      <c r="AT620">
        <v>95</v>
      </c>
      <c r="AU620">
        <v>60</v>
      </c>
      <c r="AV620">
        <v>1</v>
      </c>
      <c r="AW620">
        <v>1</v>
      </c>
      <c r="AZ620">
        <v>1</v>
      </c>
      <c r="BA620">
        <v>25.6</v>
      </c>
      <c r="BB620">
        <v>9.3000000000000007</v>
      </c>
      <c r="BC620">
        <v>7.56</v>
      </c>
      <c r="BD620" t="s">
        <v>3</v>
      </c>
      <c r="BE620" t="s">
        <v>3</v>
      </c>
      <c r="BF620" t="s">
        <v>3</v>
      </c>
      <c r="BG620" t="s">
        <v>3</v>
      </c>
      <c r="BH620">
        <v>0</v>
      </c>
      <c r="BI620">
        <v>1</v>
      </c>
      <c r="BJ620" t="s">
        <v>147</v>
      </c>
      <c r="BM620">
        <v>26001</v>
      </c>
      <c r="BN620">
        <v>0</v>
      </c>
      <c r="BO620" t="s">
        <v>144</v>
      </c>
      <c r="BP620">
        <v>1</v>
      </c>
      <c r="BQ620">
        <v>2</v>
      </c>
      <c r="BR620">
        <v>0</v>
      </c>
      <c r="BS620">
        <v>19.8</v>
      </c>
      <c r="BT620">
        <v>1</v>
      </c>
      <c r="BU620">
        <v>1</v>
      </c>
      <c r="BV620">
        <v>1</v>
      </c>
      <c r="BW620">
        <v>1</v>
      </c>
      <c r="BX620">
        <v>1</v>
      </c>
      <c r="BY620" t="s">
        <v>3</v>
      </c>
      <c r="BZ620">
        <v>95</v>
      </c>
      <c r="CA620">
        <v>60</v>
      </c>
      <c r="CB620" t="s">
        <v>3</v>
      </c>
      <c r="CE620">
        <v>0</v>
      </c>
      <c r="CF620">
        <v>0</v>
      </c>
      <c r="CG620">
        <v>0</v>
      </c>
      <c r="CH620">
        <v>51</v>
      </c>
      <c r="CI620">
        <v>0</v>
      </c>
      <c r="CJ620">
        <v>0</v>
      </c>
      <c r="CK620">
        <v>0</v>
      </c>
      <c r="CL620">
        <v>0</v>
      </c>
      <c r="CM620">
        <v>0</v>
      </c>
      <c r="CN620" t="s">
        <v>3</v>
      </c>
      <c r="CO620">
        <v>0</v>
      </c>
      <c r="CP620">
        <f t="shared" si="516"/>
        <v>0</v>
      </c>
      <c r="CQ620">
        <f t="shared" si="517"/>
        <v>0</v>
      </c>
      <c r="CR620">
        <f t="shared" si="518"/>
        <v>296.85600000000005</v>
      </c>
      <c r="CS620">
        <f t="shared" si="519"/>
        <v>0</v>
      </c>
      <c r="CT620">
        <f t="shared" si="520"/>
        <v>2298.3679999999999</v>
      </c>
      <c r="CU620">
        <f t="shared" si="521"/>
        <v>0</v>
      </c>
      <c r="CV620">
        <f t="shared" si="522"/>
        <v>9.4700000000000006</v>
      </c>
      <c r="CW620">
        <f t="shared" si="523"/>
        <v>0</v>
      </c>
      <c r="CX620">
        <f t="shared" si="524"/>
        <v>0</v>
      </c>
      <c r="CY620">
        <f>(S620+R620)*(BZ620/100)</f>
        <v>0</v>
      </c>
      <c r="CZ620">
        <f>(S620+R620)*(CA620/100)</f>
        <v>0</v>
      </c>
      <c r="DC620" t="s">
        <v>3</v>
      </c>
      <c r="DD620" t="s">
        <v>3</v>
      </c>
      <c r="DE620" t="s">
        <v>3</v>
      </c>
      <c r="DF620" t="s">
        <v>3</v>
      </c>
      <c r="DG620" t="s">
        <v>3</v>
      </c>
      <c r="DH620" t="s">
        <v>3</v>
      </c>
      <c r="DI620" t="s">
        <v>3</v>
      </c>
      <c r="DJ620" t="s">
        <v>3</v>
      </c>
      <c r="DK620" t="s">
        <v>3</v>
      </c>
      <c r="DL620" t="s">
        <v>3</v>
      </c>
      <c r="DM620" t="s">
        <v>3</v>
      </c>
      <c r="DN620">
        <v>100</v>
      </c>
      <c r="DO620">
        <v>70</v>
      </c>
      <c r="DP620">
        <v>1</v>
      </c>
      <c r="DQ620">
        <v>1</v>
      </c>
      <c r="DU620">
        <v>1013</v>
      </c>
      <c r="DV620" t="s">
        <v>146</v>
      </c>
      <c r="DW620" t="s">
        <v>146</v>
      </c>
      <c r="DX620">
        <v>1</v>
      </c>
      <c r="DZ620" t="s">
        <v>3</v>
      </c>
      <c r="EA620" t="s">
        <v>3</v>
      </c>
      <c r="EB620" t="s">
        <v>3</v>
      </c>
      <c r="EC620" t="s">
        <v>3</v>
      </c>
      <c r="EE620">
        <v>54329004</v>
      </c>
      <c r="EF620">
        <v>2</v>
      </c>
      <c r="EG620" t="s">
        <v>21</v>
      </c>
      <c r="EH620">
        <v>0</v>
      </c>
      <c r="EI620" t="s">
        <v>3</v>
      </c>
      <c r="EJ620">
        <v>1</v>
      </c>
      <c r="EK620">
        <v>26001</v>
      </c>
      <c r="EL620" t="s">
        <v>148</v>
      </c>
      <c r="EM620" t="s">
        <v>149</v>
      </c>
      <c r="EO620" t="s">
        <v>3</v>
      </c>
      <c r="EQ620">
        <v>1441792</v>
      </c>
      <c r="ER620">
        <v>1135.98</v>
      </c>
      <c r="ES620">
        <v>1014.28</v>
      </c>
      <c r="ET620">
        <v>31.92</v>
      </c>
      <c r="EU620">
        <v>0</v>
      </c>
      <c r="EV620">
        <v>89.78</v>
      </c>
      <c r="EW620">
        <v>9.4700000000000006</v>
      </c>
      <c r="EX620">
        <v>0</v>
      </c>
      <c r="EY620">
        <v>1</v>
      </c>
      <c r="FQ620">
        <v>0</v>
      </c>
      <c r="FR620">
        <f t="shared" si="525"/>
        <v>0</v>
      </c>
      <c r="FS620">
        <v>0</v>
      </c>
      <c r="FX620">
        <v>100</v>
      </c>
      <c r="FY620">
        <v>70</v>
      </c>
      <c r="GA620" t="s">
        <v>3</v>
      </c>
      <c r="GD620">
        <v>1</v>
      </c>
      <c r="GF620">
        <v>709320199</v>
      </c>
      <c r="GG620">
        <v>2</v>
      </c>
      <c r="GH620">
        <v>1</v>
      </c>
      <c r="GI620">
        <v>2</v>
      </c>
      <c r="GJ620">
        <v>0</v>
      </c>
      <c r="GK620">
        <v>0</v>
      </c>
      <c r="GL620">
        <f t="shared" si="526"/>
        <v>0</v>
      </c>
      <c r="GM620">
        <f t="shared" si="527"/>
        <v>0</v>
      </c>
      <c r="GN620">
        <f t="shared" si="528"/>
        <v>0</v>
      </c>
      <c r="GO620">
        <f t="shared" si="529"/>
        <v>0</v>
      </c>
      <c r="GP620">
        <f t="shared" si="530"/>
        <v>0</v>
      </c>
      <c r="GR620">
        <v>0</v>
      </c>
      <c r="GS620">
        <v>3</v>
      </c>
      <c r="GT620">
        <v>0</v>
      </c>
      <c r="GU620" t="s">
        <v>3</v>
      </c>
      <c r="GV620">
        <f t="shared" si="531"/>
        <v>0</v>
      </c>
      <c r="GW620">
        <v>1008.11</v>
      </c>
      <c r="GX620">
        <f t="shared" si="532"/>
        <v>0</v>
      </c>
      <c r="HA620">
        <v>0</v>
      </c>
      <c r="HB620">
        <v>0</v>
      </c>
      <c r="HC620">
        <f t="shared" si="533"/>
        <v>0</v>
      </c>
      <c r="HE620" t="s">
        <v>3</v>
      </c>
      <c r="HF620" t="s">
        <v>3</v>
      </c>
      <c r="HM620" t="s">
        <v>3</v>
      </c>
      <c r="HN620" t="s">
        <v>150</v>
      </c>
      <c r="HO620" t="s">
        <v>151</v>
      </c>
      <c r="HP620" t="s">
        <v>148</v>
      </c>
      <c r="HQ620" t="s">
        <v>148</v>
      </c>
      <c r="IK620">
        <v>0</v>
      </c>
    </row>
    <row r="621" spans="1:255" x14ac:dyDescent="0.2">
      <c r="A621" s="2">
        <v>18</v>
      </c>
      <c r="B621" s="2">
        <v>1</v>
      </c>
      <c r="C621" s="2">
        <v>520</v>
      </c>
      <c r="D621" s="2"/>
      <c r="E621" s="2" t="s">
        <v>368</v>
      </c>
      <c r="F621" s="2" t="s">
        <v>153</v>
      </c>
      <c r="G621" s="2" t="s">
        <v>154</v>
      </c>
      <c r="H621" s="2" t="s">
        <v>40</v>
      </c>
      <c r="I621" s="2">
        <f>I619*J621</f>
        <v>0</v>
      </c>
      <c r="J621" s="2">
        <v>1.02</v>
      </c>
      <c r="K621" s="2">
        <v>1.02</v>
      </c>
      <c r="L621" s="2">
        <v>1.0200000000000001E-2</v>
      </c>
      <c r="M621" s="2">
        <v>0</v>
      </c>
      <c r="N621" s="2">
        <f t="shared" si="496"/>
        <v>1.0200000000000001E-2</v>
      </c>
      <c r="O621" s="2">
        <f t="shared" si="497"/>
        <v>0</v>
      </c>
      <c r="P621" s="2">
        <f t="shared" si="498"/>
        <v>0</v>
      </c>
      <c r="Q621" s="2">
        <f t="shared" si="499"/>
        <v>0</v>
      </c>
      <c r="R621" s="2">
        <f t="shared" si="500"/>
        <v>0</v>
      </c>
      <c r="S621" s="2">
        <f t="shared" si="501"/>
        <v>0</v>
      </c>
      <c r="T621" s="2">
        <f t="shared" si="502"/>
        <v>0</v>
      </c>
      <c r="U621" s="2">
        <f t="shared" si="503"/>
        <v>0</v>
      </c>
      <c r="V621" s="2">
        <f t="shared" si="504"/>
        <v>0</v>
      </c>
      <c r="W621" s="2">
        <f t="shared" si="505"/>
        <v>0</v>
      </c>
      <c r="X621" s="2">
        <f t="shared" si="506"/>
        <v>0</v>
      </c>
      <c r="Y621" s="2">
        <f t="shared" si="507"/>
        <v>0</v>
      </c>
      <c r="Z621" s="2"/>
      <c r="AA621" s="2">
        <v>69726971</v>
      </c>
      <c r="AB621" s="2">
        <f t="shared" si="508"/>
        <v>672.09</v>
      </c>
      <c r="AC621" s="2">
        <f>ROUND((ES621),2)</f>
        <v>672.09</v>
      </c>
      <c r="AD621" s="2">
        <f t="shared" si="509"/>
        <v>0</v>
      </c>
      <c r="AE621" s="2">
        <f t="shared" si="510"/>
        <v>0</v>
      </c>
      <c r="AF621" s="2">
        <f t="shared" si="511"/>
        <v>0</v>
      </c>
      <c r="AG621" s="2">
        <f t="shared" si="512"/>
        <v>0</v>
      </c>
      <c r="AH621" s="2">
        <f t="shared" si="513"/>
        <v>0</v>
      </c>
      <c r="AI621" s="2">
        <f t="shared" si="514"/>
        <v>0</v>
      </c>
      <c r="AJ621" s="2">
        <f t="shared" si="515"/>
        <v>25.65</v>
      </c>
      <c r="AK621" s="2">
        <v>672.09</v>
      </c>
      <c r="AL621" s="2">
        <v>672.09</v>
      </c>
      <c r="AM621" s="2">
        <v>0</v>
      </c>
      <c r="AN621" s="2">
        <v>0</v>
      </c>
      <c r="AO621" s="2">
        <v>0</v>
      </c>
      <c r="AP621" s="2">
        <v>0</v>
      </c>
      <c r="AQ621" s="2">
        <v>0</v>
      </c>
      <c r="AR621" s="2">
        <v>0</v>
      </c>
      <c r="AS621" s="2">
        <v>25.65</v>
      </c>
      <c r="AT621" s="2">
        <v>0</v>
      </c>
      <c r="AU621" s="2">
        <v>0</v>
      </c>
      <c r="AV621" s="2">
        <v>1</v>
      </c>
      <c r="AW621" s="2">
        <v>1</v>
      </c>
      <c r="AX621" s="2"/>
      <c r="AY621" s="2"/>
      <c r="AZ621" s="2">
        <v>1</v>
      </c>
      <c r="BA621" s="2">
        <v>1</v>
      </c>
      <c r="BB621" s="2">
        <v>1</v>
      </c>
      <c r="BC621" s="2">
        <v>1</v>
      </c>
      <c r="BD621" s="2" t="s">
        <v>3</v>
      </c>
      <c r="BE621" s="2" t="s">
        <v>3</v>
      </c>
      <c r="BF621" s="2" t="s">
        <v>3</v>
      </c>
      <c r="BG621" s="2" t="s">
        <v>3</v>
      </c>
      <c r="BH621" s="2">
        <v>3</v>
      </c>
      <c r="BI621" s="2">
        <v>1</v>
      </c>
      <c r="BJ621" s="2" t="s">
        <v>155</v>
      </c>
      <c r="BK621" s="2"/>
      <c r="BL621" s="2"/>
      <c r="BM621" s="2">
        <v>500001</v>
      </c>
      <c r="BN621" s="2">
        <v>0</v>
      </c>
      <c r="BO621" s="2" t="s">
        <v>3</v>
      </c>
      <c r="BP621" s="2">
        <v>0</v>
      </c>
      <c r="BQ621" s="2">
        <v>8</v>
      </c>
      <c r="BR621" s="2">
        <v>0</v>
      </c>
      <c r="BS621" s="2">
        <v>1</v>
      </c>
      <c r="BT621" s="2">
        <v>1</v>
      </c>
      <c r="BU621" s="2">
        <v>1</v>
      </c>
      <c r="BV621" s="2">
        <v>1</v>
      </c>
      <c r="BW621" s="2">
        <v>1</v>
      </c>
      <c r="BX621" s="2">
        <v>1</v>
      </c>
      <c r="BY621" s="2" t="s">
        <v>3</v>
      </c>
      <c r="BZ621" s="2">
        <v>0</v>
      </c>
      <c r="CA621" s="2">
        <v>0</v>
      </c>
      <c r="CB621" s="2" t="s">
        <v>3</v>
      </c>
      <c r="CC621" s="2"/>
      <c r="CD621" s="2"/>
      <c r="CE621" s="2">
        <v>0</v>
      </c>
      <c r="CF621" s="2">
        <v>0</v>
      </c>
      <c r="CG621" s="2">
        <v>0</v>
      </c>
      <c r="CH621" s="2">
        <v>51</v>
      </c>
      <c r="CI621" s="2">
        <v>1</v>
      </c>
      <c r="CJ621" s="2">
        <v>0</v>
      </c>
      <c r="CK621" s="2">
        <v>0</v>
      </c>
      <c r="CL621" s="2">
        <v>0</v>
      </c>
      <c r="CM621" s="2">
        <v>0</v>
      </c>
      <c r="CN621" s="2" t="s">
        <v>3</v>
      </c>
      <c r="CO621" s="2">
        <v>0</v>
      </c>
      <c r="CP621" s="2">
        <f t="shared" si="516"/>
        <v>0</v>
      </c>
      <c r="CQ621" s="2">
        <f t="shared" si="517"/>
        <v>672.09</v>
      </c>
      <c r="CR621" s="2">
        <f t="shared" si="518"/>
        <v>0</v>
      </c>
      <c r="CS621" s="2">
        <f t="shared" si="519"/>
        <v>0</v>
      </c>
      <c r="CT621" s="2">
        <f t="shared" si="520"/>
        <v>0</v>
      </c>
      <c r="CU621" s="2">
        <f t="shared" si="521"/>
        <v>0</v>
      </c>
      <c r="CV621" s="2">
        <f t="shared" si="522"/>
        <v>0</v>
      </c>
      <c r="CW621" s="2">
        <f t="shared" si="523"/>
        <v>0</v>
      </c>
      <c r="CX621" s="2">
        <f t="shared" si="524"/>
        <v>25.65</v>
      </c>
      <c r="CY621" s="2">
        <f>(((S621+R621)*AT621)/100)</f>
        <v>0</v>
      </c>
      <c r="CZ621" s="2">
        <f>(((S621+R621)*AU621)/100)</f>
        <v>0</v>
      </c>
      <c r="DA621" s="2"/>
      <c r="DB621" s="2"/>
      <c r="DC621" s="2" t="s">
        <v>3</v>
      </c>
      <c r="DD621" s="2" t="s">
        <v>3</v>
      </c>
      <c r="DE621" s="2" t="s">
        <v>3</v>
      </c>
      <c r="DF621" s="2" t="s">
        <v>3</v>
      </c>
      <c r="DG621" s="2" t="s">
        <v>3</v>
      </c>
      <c r="DH621" s="2" t="s">
        <v>3</v>
      </c>
      <c r="DI621" s="2" t="s">
        <v>3</v>
      </c>
      <c r="DJ621" s="2" t="s">
        <v>3</v>
      </c>
      <c r="DK621" s="2" t="s">
        <v>3</v>
      </c>
      <c r="DL621" s="2" t="s">
        <v>3</v>
      </c>
      <c r="DM621" s="2" t="s">
        <v>3</v>
      </c>
      <c r="DN621" s="2">
        <v>0</v>
      </c>
      <c r="DO621" s="2">
        <v>0</v>
      </c>
      <c r="DP621" s="2">
        <v>1</v>
      </c>
      <c r="DQ621" s="2">
        <v>1</v>
      </c>
      <c r="DR621" s="2"/>
      <c r="DS621" s="2"/>
      <c r="DT621" s="2"/>
      <c r="DU621" s="2">
        <v>1007</v>
      </c>
      <c r="DV621" s="2" t="s">
        <v>40</v>
      </c>
      <c r="DW621" s="2" t="s">
        <v>40</v>
      </c>
      <c r="DX621" s="2">
        <v>1</v>
      </c>
      <c r="DY621" s="2"/>
      <c r="DZ621" s="2" t="s">
        <v>3</v>
      </c>
      <c r="EA621" s="2" t="s">
        <v>3</v>
      </c>
      <c r="EB621" s="2" t="s">
        <v>3</v>
      </c>
      <c r="EC621" s="2" t="s">
        <v>3</v>
      </c>
      <c r="ED621" s="2"/>
      <c r="EE621" s="2">
        <v>54328897</v>
      </c>
      <c r="EF621" s="2">
        <v>8</v>
      </c>
      <c r="EG621" s="2" t="s">
        <v>31</v>
      </c>
      <c r="EH621" s="2">
        <v>0</v>
      </c>
      <c r="EI621" s="2" t="s">
        <v>3</v>
      </c>
      <c r="EJ621" s="2">
        <v>1</v>
      </c>
      <c r="EK621" s="2">
        <v>500001</v>
      </c>
      <c r="EL621" s="2" t="s">
        <v>32</v>
      </c>
      <c r="EM621" s="2" t="s">
        <v>33</v>
      </c>
      <c r="EN621" s="2"/>
      <c r="EO621" s="2" t="s">
        <v>3</v>
      </c>
      <c r="EP621" s="2"/>
      <c r="EQ621" s="2">
        <v>0</v>
      </c>
      <c r="ER621" s="2">
        <v>672.09</v>
      </c>
      <c r="ES621" s="2">
        <v>672.09</v>
      </c>
      <c r="ET621" s="2">
        <v>0</v>
      </c>
      <c r="EU621" s="2">
        <v>0</v>
      </c>
      <c r="EV621" s="2">
        <v>0</v>
      </c>
      <c r="EW621" s="2">
        <v>0</v>
      </c>
      <c r="EX621" s="2">
        <v>0</v>
      </c>
      <c r="EY621" s="2"/>
      <c r="EZ621" s="2"/>
      <c r="FA621" s="2"/>
      <c r="FB621" s="2"/>
      <c r="FC621" s="2"/>
      <c r="FD621" s="2"/>
      <c r="FE621" s="2"/>
      <c r="FF621" s="2"/>
      <c r="FG621" s="2"/>
      <c r="FH621" s="2"/>
      <c r="FI621" s="2"/>
      <c r="FJ621" s="2"/>
      <c r="FK621" s="2"/>
      <c r="FL621" s="2"/>
      <c r="FM621" s="2"/>
      <c r="FN621" s="2"/>
      <c r="FO621" s="2"/>
      <c r="FP621" s="2"/>
      <c r="FQ621" s="2">
        <v>0</v>
      </c>
      <c r="FR621" s="2">
        <f t="shared" si="525"/>
        <v>0</v>
      </c>
      <c r="FS621" s="2">
        <v>0</v>
      </c>
      <c r="FT621" s="2"/>
      <c r="FU621" s="2"/>
      <c r="FV621" s="2"/>
      <c r="FW621" s="2"/>
      <c r="FX621" s="2">
        <v>0</v>
      </c>
      <c r="FY621" s="2">
        <v>0</v>
      </c>
      <c r="FZ621" s="2"/>
      <c r="GA621" s="2" t="s">
        <v>3</v>
      </c>
      <c r="GB621" s="2"/>
      <c r="GC621" s="2"/>
      <c r="GD621" s="2">
        <v>1</v>
      </c>
      <c r="GE621" s="2"/>
      <c r="GF621" s="2">
        <v>958144803</v>
      </c>
      <c r="GG621" s="2">
        <v>2</v>
      </c>
      <c r="GH621" s="2">
        <v>1</v>
      </c>
      <c r="GI621" s="2">
        <v>-2</v>
      </c>
      <c r="GJ621" s="2">
        <v>0</v>
      </c>
      <c r="GK621" s="2">
        <v>0</v>
      </c>
      <c r="GL621" s="2">
        <f t="shared" si="526"/>
        <v>0</v>
      </c>
      <c r="GM621" s="2">
        <f t="shared" si="527"/>
        <v>0</v>
      </c>
      <c r="GN621" s="2">
        <f t="shared" si="528"/>
        <v>0</v>
      </c>
      <c r="GO621" s="2">
        <f t="shared" si="529"/>
        <v>0</v>
      </c>
      <c r="GP621" s="2">
        <f t="shared" si="530"/>
        <v>0</v>
      </c>
      <c r="GQ621" s="2"/>
      <c r="GR621" s="2">
        <v>0</v>
      </c>
      <c r="GS621" s="2">
        <v>3</v>
      </c>
      <c r="GT621" s="2">
        <v>0</v>
      </c>
      <c r="GU621" s="2" t="s">
        <v>3</v>
      </c>
      <c r="GV621" s="2">
        <f t="shared" si="531"/>
        <v>0</v>
      </c>
      <c r="GW621" s="2">
        <v>1</v>
      </c>
      <c r="GX621" s="2">
        <f t="shared" si="532"/>
        <v>0</v>
      </c>
      <c r="GY621" s="2"/>
      <c r="GZ621" s="2"/>
      <c r="HA621" s="2">
        <v>0</v>
      </c>
      <c r="HB621" s="2">
        <v>0</v>
      </c>
      <c r="HC621" s="2">
        <f t="shared" si="533"/>
        <v>0</v>
      </c>
      <c r="HD621" s="2"/>
      <c r="HE621" s="2" t="s">
        <v>3</v>
      </c>
      <c r="HF621" s="2" t="s">
        <v>3</v>
      </c>
      <c r="HG621" s="2"/>
      <c r="HH621" s="2"/>
      <c r="HI621" s="2"/>
      <c r="HJ621" s="2"/>
      <c r="HK621" s="2"/>
      <c r="HL621" s="2"/>
      <c r="HM621" s="2" t="s">
        <v>3</v>
      </c>
      <c r="HN621" s="2" t="s">
        <v>3</v>
      </c>
      <c r="HO621" s="2" t="s">
        <v>3</v>
      </c>
      <c r="HP621" s="2" t="s">
        <v>3</v>
      </c>
      <c r="HQ621" s="2" t="s">
        <v>3</v>
      </c>
      <c r="HR621" s="2"/>
      <c r="HS621" s="2"/>
      <c r="HT621" s="2"/>
      <c r="HU621" s="2"/>
      <c r="HV621" s="2"/>
      <c r="HW621" s="2"/>
      <c r="HX621" s="2"/>
      <c r="HY621" s="2"/>
      <c r="HZ621" s="2"/>
      <c r="IA621" s="2"/>
      <c r="IB621" s="2"/>
      <c r="IC621" s="2"/>
      <c r="ID621" s="2"/>
      <c r="IE621" s="2"/>
      <c r="IF621" s="2"/>
      <c r="IG621" s="2"/>
      <c r="IH621" s="2"/>
      <c r="II621" s="2"/>
      <c r="IJ621" s="2"/>
      <c r="IK621" s="2">
        <v>0</v>
      </c>
      <c r="IL621" s="2"/>
      <c r="IM621" s="2"/>
      <c r="IN621" s="2"/>
      <c r="IO621" s="2"/>
      <c r="IP621" s="2"/>
      <c r="IQ621" s="2"/>
      <c r="IR621" s="2"/>
      <c r="IS621" s="2"/>
      <c r="IT621" s="2"/>
      <c r="IU621" s="2"/>
    </row>
    <row r="622" spans="1:255" x14ac:dyDescent="0.2">
      <c r="A622">
        <v>18</v>
      </c>
      <c r="B622">
        <v>1</v>
      </c>
      <c r="C622">
        <v>524</v>
      </c>
      <c r="E622" t="s">
        <v>368</v>
      </c>
      <c r="F622" t="s">
        <v>153</v>
      </c>
      <c r="G622" t="s">
        <v>154</v>
      </c>
      <c r="H622" t="s">
        <v>40</v>
      </c>
      <c r="I622">
        <f>I620*J622</f>
        <v>0</v>
      </c>
      <c r="J622">
        <v>1.02</v>
      </c>
      <c r="K622">
        <v>1.02</v>
      </c>
      <c r="L622">
        <v>1.0200000000000001E-2</v>
      </c>
      <c r="M622">
        <v>0</v>
      </c>
      <c r="N622">
        <f t="shared" si="496"/>
        <v>1.0200000000000001E-2</v>
      </c>
      <c r="O622">
        <f t="shared" si="497"/>
        <v>0</v>
      </c>
      <c r="P622">
        <f t="shared" si="498"/>
        <v>0</v>
      </c>
      <c r="Q622">
        <f t="shared" si="499"/>
        <v>0</v>
      </c>
      <c r="R622">
        <f t="shared" si="500"/>
        <v>0</v>
      </c>
      <c r="S622">
        <f t="shared" si="501"/>
        <v>0</v>
      </c>
      <c r="T622">
        <f t="shared" si="502"/>
        <v>0</v>
      </c>
      <c r="U622">
        <f t="shared" si="503"/>
        <v>0</v>
      </c>
      <c r="V622">
        <f t="shared" si="504"/>
        <v>0</v>
      </c>
      <c r="W622">
        <f t="shared" si="505"/>
        <v>0</v>
      </c>
      <c r="X622">
        <f t="shared" si="506"/>
        <v>0</v>
      </c>
      <c r="Y622">
        <f t="shared" si="507"/>
        <v>0</v>
      </c>
      <c r="AA622">
        <v>69726884</v>
      </c>
      <c r="AB622">
        <f t="shared" si="508"/>
        <v>1127.0899999999999</v>
      </c>
      <c r="AC622">
        <f>ROUND((ES622),2)</f>
        <v>1127.0899999999999</v>
      </c>
      <c r="AD622">
        <f t="shared" si="509"/>
        <v>0</v>
      </c>
      <c r="AE622">
        <f t="shared" si="510"/>
        <v>0</v>
      </c>
      <c r="AF622">
        <f t="shared" si="511"/>
        <v>0</v>
      </c>
      <c r="AG622">
        <f t="shared" si="512"/>
        <v>0</v>
      </c>
      <c r="AH622">
        <f t="shared" si="513"/>
        <v>0</v>
      </c>
      <c r="AI622">
        <f t="shared" si="514"/>
        <v>0</v>
      </c>
      <c r="AJ622">
        <f t="shared" si="515"/>
        <v>25.65</v>
      </c>
      <c r="AK622">
        <v>1127.0899999999999</v>
      </c>
      <c r="AL622">
        <v>1127.0899999999999</v>
      </c>
      <c r="AM622">
        <v>0</v>
      </c>
      <c r="AN622">
        <v>0</v>
      </c>
      <c r="AO622">
        <v>0</v>
      </c>
      <c r="AP622">
        <v>0</v>
      </c>
      <c r="AQ622">
        <v>0</v>
      </c>
      <c r="AR622">
        <v>0</v>
      </c>
      <c r="AS622">
        <v>25.65</v>
      </c>
      <c r="AT622">
        <v>0</v>
      </c>
      <c r="AU622">
        <v>0</v>
      </c>
      <c r="AV622">
        <v>1</v>
      </c>
      <c r="AW622">
        <v>1</v>
      </c>
      <c r="AZ622">
        <v>1</v>
      </c>
      <c r="BA622">
        <v>1</v>
      </c>
      <c r="BB622">
        <v>1</v>
      </c>
      <c r="BC622">
        <v>7.56</v>
      </c>
      <c r="BD622" t="s">
        <v>3</v>
      </c>
      <c r="BE622" t="s">
        <v>3</v>
      </c>
      <c r="BF622" t="s">
        <v>3</v>
      </c>
      <c r="BG622" t="s">
        <v>3</v>
      </c>
      <c r="BH622">
        <v>3</v>
      </c>
      <c r="BI622">
        <v>1</v>
      </c>
      <c r="BJ622" t="s">
        <v>155</v>
      </c>
      <c r="BM622">
        <v>500001</v>
      </c>
      <c r="BN622">
        <v>0</v>
      </c>
      <c r="BO622" t="s">
        <v>3</v>
      </c>
      <c r="BP622">
        <v>0</v>
      </c>
      <c r="BQ622">
        <v>8</v>
      </c>
      <c r="BR622">
        <v>0</v>
      </c>
      <c r="BS622">
        <v>1</v>
      </c>
      <c r="BT622">
        <v>1</v>
      </c>
      <c r="BU622">
        <v>1</v>
      </c>
      <c r="BV622">
        <v>1</v>
      </c>
      <c r="BW622">
        <v>1</v>
      </c>
      <c r="BX622">
        <v>1</v>
      </c>
      <c r="BY622" t="s">
        <v>3</v>
      </c>
      <c r="BZ622">
        <v>0</v>
      </c>
      <c r="CA622">
        <v>0</v>
      </c>
      <c r="CB622" t="s">
        <v>3</v>
      </c>
      <c r="CE622">
        <v>0</v>
      </c>
      <c r="CF622">
        <v>0</v>
      </c>
      <c r="CG622">
        <v>0</v>
      </c>
      <c r="CH622">
        <v>51</v>
      </c>
      <c r="CI622">
        <v>1</v>
      </c>
      <c r="CJ622">
        <v>0</v>
      </c>
      <c r="CK622">
        <v>0</v>
      </c>
      <c r="CL622">
        <v>0</v>
      </c>
      <c r="CM622">
        <v>0</v>
      </c>
      <c r="CN622" t="s">
        <v>3</v>
      </c>
      <c r="CO622">
        <v>0</v>
      </c>
      <c r="CP622">
        <f t="shared" si="516"/>
        <v>0</v>
      </c>
      <c r="CQ622">
        <f t="shared" si="517"/>
        <v>8520.8003999999983</v>
      </c>
      <c r="CR622">
        <f t="shared" si="518"/>
        <v>0</v>
      </c>
      <c r="CS622">
        <f t="shared" si="519"/>
        <v>0</v>
      </c>
      <c r="CT622">
        <f t="shared" si="520"/>
        <v>0</v>
      </c>
      <c r="CU622">
        <f t="shared" si="521"/>
        <v>0</v>
      </c>
      <c r="CV622">
        <f t="shared" si="522"/>
        <v>0</v>
      </c>
      <c r="CW622">
        <f t="shared" si="523"/>
        <v>0</v>
      </c>
      <c r="CX622">
        <f t="shared" si="524"/>
        <v>25.65</v>
      </c>
      <c r="CY622">
        <f>(S622+R622)*(BZ622/100)</f>
        <v>0</v>
      </c>
      <c r="CZ622">
        <f>(S622+R622)*(CA622/100)</f>
        <v>0</v>
      </c>
      <c r="DC622" t="s">
        <v>3</v>
      </c>
      <c r="DD622" t="s">
        <v>3</v>
      </c>
      <c r="DE622" t="s">
        <v>3</v>
      </c>
      <c r="DF622" t="s">
        <v>3</v>
      </c>
      <c r="DG622" t="s">
        <v>3</v>
      </c>
      <c r="DH622" t="s">
        <v>3</v>
      </c>
      <c r="DI622" t="s">
        <v>3</v>
      </c>
      <c r="DJ622" t="s">
        <v>3</v>
      </c>
      <c r="DK622" t="s">
        <v>3</v>
      </c>
      <c r="DL622" t="s">
        <v>3</v>
      </c>
      <c r="DM622" t="s">
        <v>3</v>
      </c>
      <c r="DN622">
        <v>0</v>
      </c>
      <c r="DO622">
        <v>0</v>
      </c>
      <c r="DP622">
        <v>1</v>
      </c>
      <c r="DQ622">
        <v>1</v>
      </c>
      <c r="DU622">
        <v>1007</v>
      </c>
      <c r="DV622" t="s">
        <v>40</v>
      </c>
      <c r="DW622" t="s">
        <v>40</v>
      </c>
      <c r="DX622">
        <v>1</v>
      </c>
      <c r="DZ622" t="s">
        <v>3</v>
      </c>
      <c r="EA622" t="s">
        <v>3</v>
      </c>
      <c r="EB622" t="s">
        <v>3</v>
      </c>
      <c r="EC622" t="s">
        <v>3</v>
      </c>
      <c r="EE622">
        <v>54328897</v>
      </c>
      <c r="EF622">
        <v>8</v>
      </c>
      <c r="EG622" t="s">
        <v>31</v>
      </c>
      <c r="EH622">
        <v>0</v>
      </c>
      <c r="EI622" t="s">
        <v>3</v>
      </c>
      <c r="EJ622">
        <v>1</v>
      </c>
      <c r="EK622">
        <v>500001</v>
      </c>
      <c r="EL622" t="s">
        <v>32</v>
      </c>
      <c r="EM622" t="s">
        <v>33</v>
      </c>
      <c r="EO622" t="s">
        <v>3</v>
      </c>
      <c r="EQ622">
        <v>0</v>
      </c>
      <c r="ER622">
        <v>8150</v>
      </c>
      <c r="ES622">
        <v>1127.0899999999999</v>
      </c>
      <c r="ET622">
        <v>0</v>
      </c>
      <c r="EU622">
        <v>0</v>
      </c>
      <c r="EV622">
        <v>0</v>
      </c>
      <c r="EW622">
        <v>0</v>
      </c>
      <c r="EX622">
        <v>0</v>
      </c>
      <c r="EZ622">
        <v>5</v>
      </c>
      <c r="FC622">
        <v>0</v>
      </c>
      <c r="FD622">
        <v>18</v>
      </c>
      <c r="FF622">
        <v>8150</v>
      </c>
      <c r="FQ622">
        <v>0</v>
      </c>
      <c r="FR622">
        <f t="shared" si="525"/>
        <v>0</v>
      </c>
      <c r="FS622">
        <v>0</v>
      </c>
      <c r="FX622">
        <v>0</v>
      </c>
      <c r="FY622">
        <v>0</v>
      </c>
      <c r="GA622" t="s">
        <v>156</v>
      </c>
      <c r="GD622">
        <v>1</v>
      </c>
      <c r="GF622">
        <v>958144803</v>
      </c>
      <c r="GG622">
        <v>2</v>
      </c>
      <c r="GH622">
        <v>3</v>
      </c>
      <c r="GI622">
        <v>5</v>
      </c>
      <c r="GJ622">
        <v>0</v>
      </c>
      <c r="GK622">
        <v>0</v>
      </c>
      <c r="GL622">
        <f t="shared" si="526"/>
        <v>0</v>
      </c>
      <c r="GM622">
        <f t="shared" si="527"/>
        <v>0</v>
      </c>
      <c r="GN622">
        <f t="shared" si="528"/>
        <v>0</v>
      </c>
      <c r="GO622">
        <f t="shared" si="529"/>
        <v>0</v>
      </c>
      <c r="GP622">
        <f t="shared" si="530"/>
        <v>0</v>
      </c>
      <c r="GR622">
        <v>1</v>
      </c>
      <c r="GS622">
        <v>1</v>
      </c>
      <c r="GT622">
        <v>0</v>
      </c>
      <c r="GU622" t="s">
        <v>3</v>
      </c>
      <c r="GV622">
        <f t="shared" si="531"/>
        <v>0</v>
      </c>
      <c r="GW622">
        <v>1</v>
      </c>
      <c r="GX622">
        <f t="shared" si="532"/>
        <v>0</v>
      </c>
      <c r="HA622">
        <v>0</v>
      </c>
      <c r="HB622">
        <v>0</v>
      </c>
      <c r="HC622">
        <f t="shared" si="533"/>
        <v>0</v>
      </c>
      <c r="HE622" t="s">
        <v>35</v>
      </c>
      <c r="HF622" t="s">
        <v>36</v>
      </c>
      <c r="HM622" t="s">
        <v>3</v>
      </c>
      <c r="HN622" t="s">
        <v>3</v>
      </c>
      <c r="HO622" t="s">
        <v>3</v>
      </c>
      <c r="HP622" t="s">
        <v>3</v>
      </c>
      <c r="HQ622" t="s">
        <v>3</v>
      </c>
      <c r="IK622">
        <v>0</v>
      </c>
    </row>
    <row r="623" spans="1:255" x14ac:dyDescent="0.2">
      <c r="A623" s="2">
        <v>17</v>
      </c>
      <c r="B623" s="2">
        <v>1</v>
      </c>
      <c r="C623" s="2">
        <f>ROW(SmtRes!A527)</f>
        <v>527</v>
      </c>
      <c r="D623" s="2">
        <f>ROW(EtalonRes!A531)</f>
        <v>531</v>
      </c>
      <c r="E623" s="2" t="s">
        <v>369</v>
      </c>
      <c r="F623" s="2" t="s">
        <v>158</v>
      </c>
      <c r="G623" s="2" t="s">
        <v>159</v>
      </c>
      <c r="H623" s="2" t="s">
        <v>160</v>
      </c>
      <c r="I623" s="2">
        <v>0</v>
      </c>
      <c r="J623" s="2">
        <v>0</v>
      </c>
      <c r="K623" s="2">
        <v>0</v>
      </c>
      <c r="L623" s="2">
        <v>2.1999999999999999E-2</v>
      </c>
      <c r="M623" s="2">
        <v>0</v>
      </c>
      <c r="N623" s="2">
        <f t="shared" si="496"/>
        <v>2.1999999999999999E-2</v>
      </c>
      <c r="O623" s="2">
        <f t="shared" si="497"/>
        <v>0</v>
      </c>
      <c r="P623" s="2">
        <f t="shared" si="498"/>
        <v>0</v>
      </c>
      <c r="Q623" s="2">
        <f t="shared" si="499"/>
        <v>0</v>
      </c>
      <c r="R623" s="2">
        <f t="shared" si="500"/>
        <v>0</v>
      </c>
      <c r="S623" s="2">
        <f t="shared" si="501"/>
        <v>0</v>
      </c>
      <c r="T623" s="2">
        <f t="shared" si="502"/>
        <v>0</v>
      </c>
      <c r="U623" s="2">
        <f t="shared" si="503"/>
        <v>0</v>
      </c>
      <c r="V623" s="2">
        <f t="shared" si="504"/>
        <v>0</v>
      </c>
      <c r="W623" s="2">
        <f t="shared" si="505"/>
        <v>0</v>
      </c>
      <c r="X623" s="2">
        <f t="shared" si="506"/>
        <v>0</v>
      </c>
      <c r="Y623" s="2">
        <f t="shared" si="507"/>
        <v>0</v>
      </c>
      <c r="Z623" s="2"/>
      <c r="AA623" s="2">
        <v>69726971</v>
      </c>
      <c r="AB623" s="2">
        <f t="shared" si="508"/>
        <v>31.54</v>
      </c>
      <c r="AC623" s="2">
        <f>ROUND((ES623+(SUM(SmtRes!BC525:'SmtRes'!BC527)+SUM(EtalonRes!AL529:'EtalonRes'!AL531))),2)</f>
        <v>0</v>
      </c>
      <c r="AD623" s="2">
        <f t="shared" si="509"/>
        <v>1.87</v>
      </c>
      <c r="AE623" s="2">
        <f t="shared" si="510"/>
        <v>0</v>
      </c>
      <c r="AF623" s="2">
        <f t="shared" si="511"/>
        <v>29.67</v>
      </c>
      <c r="AG623" s="2">
        <f t="shared" si="512"/>
        <v>0</v>
      </c>
      <c r="AH623" s="2">
        <f t="shared" si="513"/>
        <v>3.45</v>
      </c>
      <c r="AI623" s="2">
        <f t="shared" si="514"/>
        <v>0</v>
      </c>
      <c r="AJ623" s="2">
        <f t="shared" si="515"/>
        <v>0</v>
      </c>
      <c r="AK623" s="2">
        <v>1532.16</v>
      </c>
      <c r="AL623" s="2">
        <v>1500.62</v>
      </c>
      <c r="AM623" s="2">
        <v>1.87</v>
      </c>
      <c r="AN623" s="2">
        <v>0</v>
      </c>
      <c r="AO623" s="2">
        <v>29.67</v>
      </c>
      <c r="AP623" s="2">
        <v>0</v>
      </c>
      <c r="AQ623" s="2">
        <v>3.45</v>
      </c>
      <c r="AR623" s="2">
        <v>0</v>
      </c>
      <c r="AS623" s="2">
        <v>0</v>
      </c>
      <c r="AT623" s="2">
        <v>123</v>
      </c>
      <c r="AU623" s="2">
        <v>75</v>
      </c>
      <c r="AV623" s="2">
        <v>1</v>
      </c>
      <c r="AW623" s="2">
        <v>1</v>
      </c>
      <c r="AX623" s="2"/>
      <c r="AY623" s="2"/>
      <c r="AZ623" s="2">
        <v>1</v>
      </c>
      <c r="BA623" s="2">
        <v>1</v>
      </c>
      <c r="BB623" s="2">
        <v>1</v>
      </c>
      <c r="BC623" s="2">
        <v>1</v>
      </c>
      <c r="BD623" s="2" t="s">
        <v>3</v>
      </c>
      <c r="BE623" s="2" t="s">
        <v>3</v>
      </c>
      <c r="BF623" s="2" t="s">
        <v>3</v>
      </c>
      <c r="BG623" s="2" t="s">
        <v>3</v>
      </c>
      <c r="BH623" s="2">
        <v>0</v>
      </c>
      <c r="BI623" s="2">
        <v>1</v>
      </c>
      <c r="BJ623" s="2" t="s">
        <v>161</v>
      </c>
      <c r="BK623" s="2"/>
      <c r="BL623" s="2"/>
      <c r="BM623" s="2">
        <v>11001</v>
      </c>
      <c r="BN623" s="2">
        <v>0</v>
      </c>
      <c r="BO623" s="2" t="s">
        <v>3</v>
      </c>
      <c r="BP623" s="2">
        <v>0</v>
      </c>
      <c r="BQ623" s="2">
        <v>2</v>
      </c>
      <c r="BR623" s="2">
        <v>0</v>
      </c>
      <c r="BS623" s="2">
        <v>1</v>
      </c>
      <c r="BT623" s="2">
        <v>1</v>
      </c>
      <c r="BU623" s="2">
        <v>1</v>
      </c>
      <c r="BV623" s="2">
        <v>1</v>
      </c>
      <c r="BW623" s="2">
        <v>1</v>
      </c>
      <c r="BX623" s="2">
        <v>1</v>
      </c>
      <c r="BY623" s="2" t="s">
        <v>3</v>
      </c>
      <c r="BZ623" s="2">
        <v>123</v>
      </c>
      <c r="CA623" s="2">
        <v>75</v>
      </c>
      <c r="CB623" s="2" t="s">
        <v>3</v>
      </c>
      <c r="CC623" s="2"/>
      <c r="CD623" s="2"/>
      <c r="CE623" s="2">
        <v>0</v>
      </c>
      <c r="CF623" s="2">
        <v>0</v>
      </c>
      <c r="CG623" s="2">
        <v>0</v>
      </c>
      <c r="CH623" s="2">
        <v>52</v>
      </c>
      <c r="CI623" s="2">
        <v>0</v>
      </c>
      <c r="CJ623" s="2">
        <v>0</v>
      </c>
      <c r="CK623" s="2">
        <v>0</v>
      </c>
      <c r="CL623" s="2">
        <v>0</v>
      </c>
      <c r="CM623" s="2">
        <v>0</v>
      </c>
      <c r="CN623" s="2" t="s">
        <v>3</v>
      </c>
      <c r="CO623" s="2">
        <v>0</v>
      </c>
      <c r="CP623" s="2">
        <f t="shared" si="516"/>
        <v>0</v>
      </c>
      <c r="CQ623" s="2">
        <f t="shared" si="517"/>
        <v>0</v>
      </c>
      <c r="CR623" s="2">
        <f t="shared" si="518"/>
        <v>1.87</v>
      </c>
      <c r="CS623" s="2">
        <f t="shared" si="519"/>
        <v>0</v>
      </c>
      <c r="CT623" s="2">
        <f t="shared" si="520"/>
        <v>29.67</v>
      </c>
      <c r="CU623" s="2">
        <f t="shared" si="521"/>
        <v>0</v>
      </c>
      <c r="CV623" s="2">
        <f t="shared" si="522"/>
        <v>3.45</v>
      </c>
      <c r="CW623" s="2">
        <f t="shared" si="523"/>
        <v>0</v>
      </c>
      <c r="CX623" s="2">
        <f t="shared" si="524"/>
        <v>0</v>
      </c>
      <c r="CY623" s="2">
        <f>(((S623+R623)*AT623)/100)</f>
        <v>0</v>
      </c>
      <c r="CZ623" s="2">
        <f>(((S623+R623)*AU623)/100)</f>
        <v>0</v>
      </c>
      <c r="DA623" s="2"/>
      <c r="DB623" s="2"/>
      <c r="DC623" s="2" t="s">
        <v>3</v>
      </c>
      <c r="DD623" s="2" t="s">
        <v>3</v>
      </c>
      <c r="DE623" s="2" t="s">
        <v>3</v>
      </c>
      <c r="DF623" s="2" t="s">
        <v>3</v>
      </c>
      <c r="DG623" s="2" t="s">
        <v>3</v>
      </c>
      <c r="DH623" s="2" t="s">
        <v>3</v>
      </c>
      <c r="DI623" s="2" t="s">
        <v>3</v>
      </c>
      <c r="DJ623" s="2" t="s">
        <v>3</v>
      </c>
      <c r="DK623" s="2" t="s">
        <v>3</v>
      </c>
      <c r="DL623" s="2" t="s">
        <v>3</v>
      </c>
      <c r="DM623" s="2" t="s">
        <v>3</v>
      </c>
      <c r="DN623" s="2">
        <v>0</v>
      </c>
      <c r="DO623" s="2">
        <v>0</v>
      </c>
      <c r="DP623" s="2">
        <v>1</v>
      </c>
      <c r="DQ623" s="2">
        <v>1</v>
      </c>
      <c r="DR623" s="2"/>
      <c r="DS623" s="2"/>
      <c r="DT623" s="2"/>
      <c r="DU623" s="2">
        <v>1013</v>
      </c>
      <c r="DV623" s="2" t="s">
        <v>160</v>
      </c>
      <c r="DW623" s="2" t="s">
        <v>160</v>
      </c>
      <c r="DX623" s="2">
        <v>1</v>
      </c>
      <c r="DY623" s="2"/>
      <c r="DZ623" s="2" t="s">
        <v>3</v>
      </c>
      <c r="EA623" s="2" t="s">
        <v>3</v>
      </c>
      <c r="EB623" s="2" t="s">
        <v>3</v>
      </c>
      <c r="EC623" s="2" t="s">
        <v>3</v>
      </c>
      <c r="ED623" s="2"/>
      <c r="EE623" s="2">
        <v>54328965</v>
      </c>
      <c r="EF623" s="2">
        <v>2</v>
      </c>
      <c r="EG623" s="2" t="s">
        <v>21</v>
      </c>
      <c r="EH623" s="2">
        <v>0</v>
      </c>
      <c r="EI623" s="2" t="s">
        <v>3</v>
      </c>
      <c r="EJ623" s="2">
        <v>1</v>
      </c>
      <c r="EK623" s="2">
        <v>11001</v>
      </c>
      <c r="EL623" s="2" t="s">
        <v>22</v>
      </c>
      <c r="EM623" s="2" t="s">
        <v>23</v>
      </c>
      <c r="EN623" s="2"/>
      <c r="EO623" s="2" t="s">
        <v>3</v>
      </c>
      <c r="EP623" s="2"/>
      <c r="EQ623" s="2">
        <v>1441792</v>
      </c>
      <c r="ER623" s="2">
        <v>1532.16</v>
      </c>
      <c r="ES623" s="2">
        <v>1500.62</v>
      </c>
      <c r="ET623" s="2">
        <v>1.87</v>
      </c>
      <c r="EU623" s="2">
        <v>0</v>
      </c>
      <c r="EV623" s="2">
        <v>29.67</v>
      </c>
      <c r="EW623" s="2">
        <v>3.45</v>
      </c>
      <c r="EX623" s="2">
        <v>0</v>
      </c>
      <c r="EY623" s="2">
        <v>1</v>
      </c>
      <c r="EZ623" s="2"/>
      <c r="FA623" s="2"/>
      <c r="FB623" s="2"/>
      <c r="FC623" s="2"/>
      <c r="FD623" s="2"/>
      <c r="FE623" s="2"/>
      <c r="FF623" s="2"/>
      <c r="FG623" s="2"/>
      <c r="FH623" s="2"/>
      <c r="FI623" s="2"/>
      <c r="FJ623" s="2"/>
      <c r="FK623" s="2"/>
      <c r="FL623" s="2"/>
      <c r="FM623" s="2"/>
      <c r="FN623" s="2"/>
      <c r="FO623" s="2"/>
      <c r="FP623" s="2"/>
      <c r="FQ623" s="2">
        <v>0</v>
      </c>
      <c r="FR623" s="2">
        <f t="shared" si="525"/>
        <v>0</v>
      </c>
      <c r="FS623" s="2">
        <v>0</v>
      </c>
      <c r="FT623" s="2"/>
      <c r="FU623" s="2"/>
      <c r="FV623" s="2"/>
      <c r="FW623" s="2"/>
      <c r="FX623" s="2">
        <v>123</v>
      </c>
      <c r="FY623" s="2">
        <v>75</v>
      </c>
      <c r="FZ623" s="2"/>
      <c r="GA623" s="2" t="s">
        <v>3</v>
      </c>
      <c r="GB623" s="2"/>
      <c r="GC623" s="2"/>
      <c r="GD623" s="2">
        <v>1</v>
      </c>
      <c r="GE623" s="2"/>
      <c r="GF623" s="2">
        <v>-736195811</v>
      </c>
      <c r="GG623" s="2">
        <v>2</v>
      </c>
      <c r="GH623" s="2">
        <v>1</v>
      </c>
      <c r="GI623" s="2">
        <v>-2</v>
      </c>
      <c r="GJ623" s="2">
        <v>0</v>
      </c>
      <c r="GK623" s="2">
        <v>0</v>
      </c>
      <c r="GL623" s="2">
        <f t="shared" si="526"/>
        <v>0</v>
      </c>
      <c r="GM623" s="2">
        <f t="shared" si="527"/>
        <v>0</v>
      </c>
      <c r="GN623" s="2">
        <f t="shared" si="528"/>
        <v>0</v>
      </c>
      <c r="GO623" s="2">
        <f t="shared" si="529"/>
        <v>0</v>
      </c>
      <c r="GP623" s="2">
        <f t="shared" si="530"/>
        <v>0</v>
      </c>
      <c r="GQ623" s="2"/>
      <c r="GR623" s="2">
        <v>0</v>
      </c>
      <c r="GS623" s="2">
        <v>3</v>
      </c>
      <c r="GT623" s="2">
        <v>0</v>
      </c>
      <c r="GU623" s="2" t="s">
        <v>3</v>
      </c>
      <c r="GV623" s="2">
        <f t="shared" si="531"/>
        <v>0</v>
      </c>
      <c r="GW623" s="2">
        <v>1</v>
      </c>
      <c r="GX623" s="2">
        <f t="shared" si="532"/>
        <v>0</v>
      </c>
      <c r="GY623" s="2"/>
      <c r="GZ623" s="2"/>
      <c r="HA623" s="2">
        <v>0</v>
      </c>
      <c r="HB623" s="2">
        <v>0</v>
      </c>
      <c r="HC623" s="2">
        <f t="shared" si="533"/>
        <v>0</v>
      </c>
      <c r="HD623" s="2"/>
      <c r="HE623" s="2" t="s">
        <v>3</v>
      </c>
      <c r="HF623" s="2" t="s">
        <v>3</v>
      </c>
      <c r="HG623" s="2"/>
      <c r="HH623" s="2"/>
      <c r="HI623" s="2"/>
      <c r="HJ623" s="2"/>
      <c r="HK623" s="2"/>
      <c r="HL623" s="2"/>
      <c r="HM623" s="2" t="s">
        <v>3</v>
      </c>
      <c r="HN623" s="2" t="s">
        <v>24</v>
      </c>
      <c r="HO623" s="2" t="s">
        <v>25</v>
      </c>
      <c r="HP623" s="2" t="s">
        <v>22</v>
      </c>
      <c r="HQ623" s="2" t="s">
        <v>22</v>
      </c>
      <c r="HR623" s="2"/>
      <c r="HS623" s="2"/>
      <c r="HT623" s="2"/>
      <c r="HU623" s="2"/>
      <c r="HV623" s="2"/>
      <c r="HW623" s="2"/>
      <c r="HX623" s="2"/>
      <c r="HY623" s="2"/>
      <c r="HZ623" s="2"/>
      <c r="IA623" s="2"/>
      <c r="IB623" s="2"/>
      <c r="IC623" s="2"/>
      <c r="ID623" s="2"/>
      <c r="IE623" s="2"/>
      <c r="IF623" s="2"/>
      <c r="IG623" s="2"/>
      <c r="IH623" s="2"/>
      <c r="II623" s="2"/>
      <c r="IJ623" s="2"/>
      <c r="IK623" s="2">
        <v>0</v>
      </c>
      <c r="IL623" s="2"/>
      <c r="IM623" s="2"/>
      <c r="IN623" s="2"/>
      <c r="IO623" s="2"/>
      <c r="IP623" s="2"/>
      <c r="IQ623" s="2"/>
      <c r="IR623" s="2"/>
      <c r="IS623" s="2"/>
      <c r="IT623" s="2"/>
      <c r="IU623" s="2"/>
    </row>
    <row r="624" spans="1:255" x14ac:dyDescent="0.2">
      <c r="A624">
        <v>17</v>
      </c>
      <c r="B624">
        <v>1</v>
      </c>
      <c r="C624">
        <f>ROW(SmtRes!A530)</f>
        <v>530</v>
      </c>
      <c r="D624">
        <f>ROW(EtalonRes!A534)</f>
        <v>534</v>
      </c>
      <c r="E624" t="s">
        <v>369</v>
      </c>
      <c r="F624" t="s">
        <v>158</v>
      </c>
      <c r="G624" t="s">
        <v>159</v>
      </c>
      <c r="H624" t="s">
        <v>160</v>
      </c>
      <c r="I624">
        <v>0</v>
      </c>
      <c r="J624">
        <v>0</v>
      </c>
      <c r="K624">
        <v>0</v>
      </c>
      <c r="L624">
        <v>2.1999999999999999E-2</v>
      </c>
      <c r="M624">
        <v>0</v>
      </c>
      <c r="N624">
        <f t="shared" si="496"/>
        <v>2.1999999999999999E-2</v>
      </c>
      <c r="O624">
        <f t="shared" si="497"/>
        <v>0</v>
      </c>
      <c r="P624">
        <f t="shared" si="498"/>
        <v>0</v>
      </c>
      <c r="Q624">
        <f t="shared" si="499"/>
        <v>0</v>
      </c>
      <c r="R624">
        <f t="shared" si="500"/>
        <v>0</v>
      </c>
      <c r="S624">
        <f t="shared" si="501"/>
        <v>0</v>
      </c>
      <c r="T624">
        <f t="shared" si="502"/>
        <v>0</v>
      </c>
      <c r="U624">
        <f t="shared" si="503"/>
        <v>0</v>
      </c>
      <c r="V624">
        <f t="shared" si="504"/>
        <v>0</v>
      </c>
      <c r="W624">
        <f t="shared" si="505"/>
        <v>0</v>
      </c>
      <c r="X624">
        <f t="shared" si="506"/>
        <v>0</v>
      </c>
      <c r="Y624">
        <f t="shared" si="507"/>
        <v>0</v>
      </c>
      <c r="AA624">
        <v>69726884</v>
      </c>
      <c r="AB624">
        <f t="shared" si="508"/>
        <v>31.54</v>
      </c>
      <c r="AC624">
        <f>ROUND((ES624+(SUM(SmtRes!BC528:'SmtRes'!BC530)+SUM(EtalonRes!AL532:'EtalonRes'!AL534))),2)</f>
        <v>0</v>
      </c>
      <c r="AD624">
        <f t="shared" si="509"/>
        <v>1.87</v>
      </c>
      <c r="AE624">
        <f t="shared" si="510"/>
        <v>0</v>
      </c>
      <c r="AF624">
        <f t="shared" si="511"/>
        <v>29.67</v>
      </c>
      <c r="AG624">
        <f t="shared" si="512"/>
        <v>0</v>
      </c>
      <c r="AH624">
        <f t="shared" si="513"/>
        <v>3.45</v>
      </c>
      <c r="AI624">
        <f t="shared" si="514"/>
        <v>0</v>
      </c>
      <c r="AJ624">
        <f t="shared" si="515"/>
        <v>0</v>
      </c>
      <c r="AK624">
        <v>1532.16</v>
      </c>
      <c r="AL624">
        <v>1500.62</v>
      </c>
      <c r="AM624">
        <v>1.87</v>
      </c>
      <c r="AN624">
        <v>0</v>
      </c>
      <c r="AO624">
        <v>29.67</v>
      </c>
      <c r="AP624">
        <v>0</v>
      </c>
      <c r="AQ624">
        <v>3.45</v>
      </c>
      <c r="AR624">
        <v>0</v>
      </c>
      <c r="AS624">
        <v>0</v>
      </c>
      <c r="AT624">
        <v>117</v>
      </c>
      <c r="AU624">
        <v>64</v>
      </c>
      <c r="AV624">
        <v>1</v>
      </c>
      <c r="AW624">
        <v>1</v>
      </c>
      <c r="AZ624">
        <v>1</v>
      </c>
      <c r="BA624">
        <v>25.36</v>
      </c>
      <c r="BB624">
        <v>7.84</v>
      </c>
      <c r="BC624">
        <v>7.56</v>
      </c>
      <c r="BD624" t="s">
        <v>3</v>
      </c>
      <c r="BE624" t="s">
        <v>3</v>
      </c>
      <c r="BF624" t="s">
        <v>3</v>
      </c>
      <c r="BG624" t="s">
        <v>3</v>
      </c>
      <c r="BH624">
        <v>0</v>
      </c>
      <c r="BI624">
        <v>1</v>
      </c>
      <c r="BJ624" t="s">
        <v>161</v>
      </c>
      <c r="BM624">
        <v>11001</v>
      </c>
      <c r="BN624">
        <v>0</v>
      </c>
      <c r="BO624" t="s">
        <v>158</v>
      </c>
      <c r="BP624">
        <v>1</v>
      </c>
      <c r="BQ624">
        <v>2</v>
      </c>
      <c r="BR624">
        <v>0</v>
      </c>
      <c r="BS624">
        <v>19.8</v>
      </c>
      <c r="BT624">
        <v>1</v>
      </c>
      <c r="BU624">
        <v>1</v>
      </c>
      <c r="BV624">
        <v>1</v>
      </c>
      <c r="BW624">
        <v>1</v>
      </c>
      <c r="BX624">
        <v>1</v>
      </c>
      <c r="BY624" t="s">
        <v>3</v>
      </c>
      <c r="BZ624">
        <v>117</v>
      </c>
      <c r="CA624">
        <v>64</v>
      </c>
      <c r="CB624" t="s">
        <v>3</v>
      </c>
      <c r="CE624">
        <v>0</v>
      </c>
      <c r="CF624">
        <v>0</v>
      </c>
      <c r="CG624">
        <v>0</v>
      </c>
      <c r="CH624">
        <v>52</v>
      </c>
      <c r="CI624">
        <v>0</v>
      </c>
      <c r="CJ624">
        <v>0</v>
      </c>
      <c r="CK624">
        <v>0</v>
      </c>
      <c r="CL624">
        <v>0</v>
      </c>
      <c r="CM624">
        <v>0</v>
      </c>
      <c r="CN624" t="s">
        <v>3</v>
      </c>
      <c r="CO624">
        <v>0</v>
      </c>
      <c r="CP624">
        <f t="shared" si="516"/>
        <v>0</v>
      </c>
      <c r="CQ624">
        <f t="shared" si="517"/>
        <v>0</v>
      </c>
      <c r="CR624">
        <f t="shared" si="518"/>
        <v>14.6608</v>
      </c>
      <c r="CS624">
        <f t="shared" si="519"/>
        <v>0</v>
      </c>
      <c r="CT624">
        <f t="shared" si="520"/>
        <v>752.43119999999999</v>
      </c>
      <c r="CU624">
        <f t="shared" si="521"/>
        <v>0</v>
      </c>
      <c r="CV624">
        <f t="shared" si="522"/>
        <v>3.45</v>
      </c>
      <c r="CW624">
        <f t="shared" si="523"/>
        <v>0</v>
      </c>
      <c r="CX624">
        <f t="shared" si="524"/>
        <v>0</v>
      </c>
      <c r="CY624">
        <f>(S624+R624)*(BZ624/100)</f>
        <v>0</v>
      </c>
      <c r="CZ624">
        <f>(S624+R624)*(CA624/100)</f>
        <v>0</v>
      </c>
      <c r="DC624" t="s">
        <v>3</v>
      </c>
      <c r="DD624" t="s">
        <v>3</v>
      </c>
      <c r="DE624" t="s">
        <v>3</v>
      </c>
      <c r="DF624" t="s">
        <v>3</v>
      </c>
      <c r="DG624" t="s">
        <v>3</v>
      </c>
      <c r="DH624" t="s">
        <v>3</v>
      </c>
      <c r="DI624" t="s">
        <v>3</v>
      </c>
      <c r="DJ624" t="s">
        <v>3</v>
      </c>
      <c r="DK624" t="s">
        <v>3</v>
      </c>
      <c r="DL624" t="s">
        <v>3</v>
      </c>
      <c r="DM624" t="s">
        <v>3</v>
      </c>
      <c r="DN624">
        <v>123</v>
      </c>
      <c r="DO624">
        <v>75</v>
      </c>
      <c r="DP624">
        <v>1</v>
      </c>
      <c r="DQ624">
        <v>1</v>
      </c>
      <c r="DU624">
        <v>1013</v>
      </c>
      <c r="DV624" t="s">
        <v>160</v>
      </c>
      <c r="DW624" t="s">
        <v>160</v>
      </c>
      <c r="DX624">
        <v>1</v>
      </c>
      <c r="DZ624" t="s">
        <v>3</v>
      </c>
      <c r="EA624" t="s">
        <v>3</v>
      </c>
      <c r="EB624" t="s">
        <v>3</v>
      </c>
      <c r="EC624" t="s">
        <v>3</v>
      </c>
      <c r="EE624">
        <v>54328965</v>
      </c>
      <c r="EF624">
        <v>2</v>
      </c>
      <c r="EG624" t="s">
        <v>21</v>
      </c>
      <c r="EH624">
        <v>0</v>
      </c>
      <c r="EI624" t="s">
        <v>3</v>
      </c>
      <c r="EJ624">
        <v>1</v>
      </c>
      <c r="EK624">
        <v>11001</v>
      </c>
      <c r="EL624" t="s">
        <v>22</v>
      </c>
      <c r="EM624" t="s">
        <v>23</v>
      </c>
      <c r="EO624" t="s">
        <v>3</v>
      </c>
      <c r="EQ624">
        <v>1441792</v>
      </c>
      <c r="ER624">
        <v>1532.16</v>
      </c>
      <c r="ES624">
        <v>1500.62</v>
      </c>
      <c r="ET624">
        <v>1.87</v>
      </c>
      <c r="EU624">
        <v>0</v>
      </c>
      <c r="EV624">
        <v>29.67</v>
      </c>
      <c r="EW624">
        <v>3.45</v>
      </c>
      <c r="EX624">
        <v>0</v>
      </c>
      <c r="EY624">
        <v>1</v>
      </c>
      <c r="FQ624">
        <v>0</v>
      </c>
      <c r="FR624">
        <f t="shared" si="525"/>
        <v>0</v>
      </c>
      <c r="FS624">
        <v>0</v>
      </c>
      <c r="FX624">
        <v>123</v>
      </c>
      <c r="FY624">
        <v>75</v>
      </c>
      <c r="GA624" t="s">
        <v>3</v>
      </c>
      <c r="GD624">
        <v>1</v>
      </c>
      <c r="GF624">
        <v>-736195811</v>
      </c>
      <c r="GG624">
        <v>2</v>
      </c>
      <c r="GH624">
        <v>1</v>
      </c>
      <c r="GI624">
        <v>2</v>
      </c>
      <c r="GJ624">
        <v>0</v>
      </c>
      <c r="GK624">
        <v>0</v>
      </c>
      <c r="GL624">
        <f t="shared" si="526"/>
        <v>0</v>
      </c>
      <c r="GM624">
        <f t="shared" si="527"/>
        <v>0</v>
      </c>
      <c r="GN624">
        <f t="shared" si="528"/>
        <v>0</v>
      </c>
      <c r="GO624">
        <f t="shared" si="529"/>
        <v>0</v>
      </c>
      <c r="GP624">
        <f t="shared" si="530"/>
        <v>0</v>
      </c>
      <c r="GR624">
        <v>0</v>
      </c>
      <c r="GS624">
        <v>3</v>
      </c>
      <c r="GT624">
        <v>0</v>
      </c>
      <c r="GU624" t="s">
        <v>3</v>
      </c>
      <c r="GV624">
        <f t="shared" si="531"/>
        <v>0</v>
      </c>
      <c r="GW624">
        <v>1015.2</v>
      </c>
      <c r="GX624">
        <f t="shared" si="532"/>
        <v>0</v>
      </c>
      <c r="HA624">
        <v>0</v>
      </c>
      <c r="HB624">
        <v>0</v>
      </c>
      <c r="HC624">
        <f t="shared" si="533"/>
        <v>0</v>
      </c>
      <c r="HE624" t="s">
        <v>3</v>
      </c>
      <c r="HF624" t="s">
        <v>3</v>
      </c>
      <c r="HM624" t="s">
        <v>3</v>
      </c>
      <c r="HN624" t="s">
        <v>24</v>
      </c>
      <c r="HO624" t="s">
        <v>25</v>
      </c>
      <c r="HP624" t="s">
        <v>22</v>
      </c>
      <c r="HQ624" t="s">
        <v>22</v>
      </c>
      <c r="IK624">
        <v>0</v>
      </c>
    </row>
    <row r="625" spans="1:255" x14ac:dyDescent="0.2">
      <c r="A625" s="2">
        <v>18</v>
      </c>
      <c r="B625" s="2">
        <v>1</v>
      </c>
      <c r="C625" s="2">
        <v>527</v>
      </c>
      <c r="D625" s="2"/>
      <c r="E625" s="2" t="s">
        <v>370</v>
      </c>
      <c r="F625" s="2" t="s">
        <v>163</v>
      </c>
      <c r="G625" s="2" t="s">
        <v>164</v>
      </c>
      <c r="H625" s="2" t="s">
        <v>56</v>
      </c>
      <c r="I625" s="2">
        <f>I623*J625</f>
        <v>0</v>
      </c>
      <c r="J625" s="2">
        <v>115</v>
      </c>
      <c r="K625" s="2">
        <v>115</v>
      </c>
      <c r="L625" s="2">
        <v>2.5299999999999998</v>
      </c>
      <c r="M625" s="2">
        <v>0</v>
      </c>
      <c r="N625" s="2">
        <f t="shared" si="496"/>
        <v>2.5299999999999998</v>
      </c>
      <c r="O625" s="2">
        <f t="shared" si="497"/>
        <v>0</v>
      </c>
      <c r="P625" s="2">
        <f t="shared" si="498"/>
        <v>0</v>
      </c>
      <c r="Q625" s="2">
        <f t="shared" si="499"/>
        <v>0</v>
      </c>
      <c r="R625" s="2">
        <f t="shared" si="500"/>
        <v>0</v>
      </c>
      <c r="S625" s="2">
        <f t="shared" si="501"/>
        <v>0</v>
      </c>
      <c r="T625" s="2">
        <f t="shared" si="502"/>
        <v>0</v>
      </c>
      <c r="U625" s="2">
        <f t="shared" si="503"/>
        <v>0</v>
      </c>
      <c r="V625" s="2">
        <f t="shared" si="504"/>
        <v>0</v>
      </c>
      <c r="W625" s="2">
        <f t="shared" si="505"/>
        <v>0</v>
      </c>
      <c r="X625" s="2">
        <f t="shared" si="506"/>
        <v>0</v>
      </c>
      <c r="Y625" s="2">
        <f t="shared" si="507"/>
        <v>0</v>
      </c>
      <c r="Z625" s="2"/>
      <c r="AA625" s="2">
        <v>69726971</v>
      </c>
      <c r="AB625" s="2">
        <f t="shared" si="508"/>
        <v>12.26</v>
      </c>
      <c r="AC625" s="2">
        <f>ROUND((ES625),2)</f>
        <v>12.26</v>
      </c>
      <c r="AD625" s="2">
        <f t="shared" si="509"/>
        <v>0</v>
      </c>
      <c r="AE625" s="2">
        <f t="shared" si="510"/>
        <v>0</v>
      </c>
      <c r="AF625" s="2">
        <f t="shared" si="511"/>
        <v>0</v>
      </c>
      <c r="AG625" s="2">
        <f t="shared" si="512"/>
        <v>0</v>
      </c>
      <c r="AH625" s="2">
        <f t="shared" si="513"/>
        <v>0</v>
      </c>
      <c r="AI625" s="2">
        <f t="shared" si="514"/>
        <v>0</v>
      </c>
      <c r="AJ625" s="2">
        <f t="shared" si="515"/>
        <v>0.01</v>
      </c>
      <c r="AK625" s="2">
        <v>12.26</v>
      </c>
      <c r="AL625" s="2">
        <v>12.26</v>
      </c>
      <c r="AM625" s="2">
        <v>0</v>
      </c>
      <c r="AN625" s="2">
        <v>0</v>
      </c>
      <c r="AO625" s="2">
        <v>0</v>
      </c>
      <c r="AP625" s="2">
        <v>0</v>
      </c>
      <c r="AQ625" s="2">
        <v>0</v>
      </c>
      <c r="AR625" s="2">
        <v>0</v>
      </c>
      <c r="AS625" s="2">
        <v>0.01</v>
      </c>
      <c r="AT625" s="2">
        <v>0</v>
      </c>
      <c r="AU625" s="2">
        <v>0</v>
      </c>
      <c r="AV625" s="2">
        <v>1</v>
      </c>
      <c r="AW625" s="2">
        <v>1</v>
      </c>
      <c r="AX625" s="2"/>
      <c r="AY625" s="2"/>
      <c r="AZ625" s="2">
        <v>1</v>
      </c>
      <c r="BA625" s="2">
        <v>1</v>
      </c>
      <c r="BB625" s="2">
        <v>1</v>
      </c>
      <c r="BC625" s="2">
        <v>1</v>
      </c>
      <c r="BD625" s="2" t="s">
        <v>3</v>
      </c>
      <c r="BE625" s="2" t="s">
        <v>3</v>
      </c>
      <c r="BF625" s="2" t="s">
        <v>3</v>
      </c>
      <c r="BG625" s="2" t="s">
        <v>3</v>
      </c>
      <c r="BH625" s="2">
        <v>3</v>
      </c>
      <c r="BI625" s="2">
        <v>1</v>
      </c>
      <c r="BJ625" s="2" t="s">
        <v>165</v>
      </c>
      <c r="BK625" s="2"/>
      <c r="BL625" s="2"/>
      <c r="BM625" s="2">
        <v>500001</v>
      </c>
      <c r="BN625" s="2">
        <v>0</v>
      </c>
      <c r="BO625" s="2" t="s">
        <v>3</v>
      </c>
      <c r="BP625" s="2">
        <v>0</v>
      </c>
      <c r="BQ625" s="2">
        <v>8</v>
      </c>
      <c r="BR625" s="2">
        <v>0</v>
      </c>
      <c r="BS625" s="2">
        <v>1</v>
      </c>
      <c r="BT625" s="2">
        <v>1</v>
      </c>
      <c r="BU625" s="2">
        <v>1</v>
      </c>
      <c r="BV625" s="2">
        <v>1</v>
      </c>
      <c r="BW625" s="2">
        <v>1</v>
      </c>
      <c r="BX625" s="2">
        <v>1</v>
      </c>
      <c r="BY625" s="2" t="s">
        <v>3</v>
      </c>
      <c r="BZ625" s="2">
        <v>0</v>
      </c>
      <c r="CA625" s="2">
        <v>0</v>
      </c>
      <c r="CB625" s="2" t="s">
        <v>3</v>
      </c>
      <c r="CC625" s="2"/>
      <c r="CD625" s="2"/>
      <c r="CE625" s="2">
        <v>0</v>
      </c>
      <c r="CF625" s="2">
        <v>0</v>
      </c>
      <c r="CG625" s="2">
        <v>0</v>
      </c>
      <c r="CH625" s="2">
        <v>52</v>
      </c>
      <c r="CI625" s="2">
        <v>1</v>
      </c>
      <c r="CJ625" s="2">
        <v>0</v>
      </c>
      <c r="CK625" s="2">
        <v>0</v>
      </c>
      <c r="CL625" s="2">
        <v>0</v>
      </c>
      <c r="CM625" s="2">
        <v>0</v>
      </c>
      <c r="CN625" s="2" t="s">
        <v>3</v>
      </c>
      <c r="CO625" s="2">
        <v>0</v>
      </c>
      <c r="CP625" s="2">
        <f t="shared" si="516"/>
        <v>0</v>
      </c>
      <c r="CQ625" s="2">
        <f t="shared" si="517"/>
        <v>12.26</v>
      </c>
      <c r="CR625" s="2">
        <f t="shared" si="518"/>
        <v>0</v>
      </c>
      <c r="CS625" s="2">
        <f t="shared" si="519"/>
        <v>0</v>
      </c>
      <c r="CT625" s="2">
        <f t="shared" si="520"/>
        <v>0</v>
      </c>
      <c r="CU625" s="2">
        <f t="shared" si="521"/>
        <v>0</v>
      </c>
      <c r="CV625" s="2">
        <f t="shared" si="522"/>
        <v>0</v>
      </c>
      <c r="CW625" s="2">
        <f t="shared" si="523"/>
        <v>0</v>
      </c>
      <c r="CX625" s="2">
        <f t="shared" si="524"/>
        <v>0.01</v>
      </c>
      <c r="CY625" s="2">
        <f>(((S625+R625)*AT625)/100)</f>
        <v>0</v>
      </c>
      <c r="CZ625" s="2">
        <f>(((S625+R625)*AU625)/100)</f>
        <v>0</v>
      </c>
      <c r="DA625" s="2"/>
      <c r="DB625" s="2"/>
      <c r="DC625" s="2" t="s">
        <v>3</v>
      </c>
      <c r="DD625" s="2" t="s">
        <v>3</v>
      </c>
      <c r="DE625" s="2" t="s">
        <v>3</v>
      </c>
      <c r="DF625" s="2" t="s">
        <v>3</v>
      </c>
      <c r="DG625" s="2" t="s">
        <v>3</v>
      </c>
      <c r="DH625" s="2" t="s">
        <v>3</v>
      </c>
      <c r="DI625" s="2" t="s">
        <v>3</v>
      </c>
      <c r="DJ625" s="2" t="s">
        <v>3</v>
      </c>
      <c r="DK625" s="2" t="s">
        <v>3</v>
      </c>
      <c r="DL625" s="2" t="s">
        <v>3</v>
      </c>
      <c r="DM625" s="2" t="s">
        <v>3</v>
      </c>
      <c r="DN625" s="2">
        <v>0</v>
      </c>
      <c r="DO625" s="2">
        <v>0</v>
      </c>
      <c r="DP625" s="2">
        <v>1</v>
      </c>
      <c r="DQ625" s="2">
        <v>1</v>
      </c>
      <c r="DR625" s="2"/>
      <c r="DS625" s="2"/>
      <c r="DT625" s="2"/>
      <c r="DU625" s="2">
        <v>1005</v>
      </c>
      <c r="DV625" s="2" t="s">
        <v>56</v>
      </c>
      <c r="DW625" s="2" t="s">
        <v>56</v>
      </c>
      <c r="DX625" s="2">
        <v>1</v>
      </c>
      <c r="DY625" s="2"/>
      <c r="DZ625" s="2" t="s">
        <v>3</v>
      </c>
      <c r="EA625" s="2" t="s">
        <v>3</v>
      </c>
      <c r="EB625" s="2" t="s">
        <v>3</v>
      </c>
      <c r="EC625" s="2" t="s">
        <v>3</v>
      </c>
      <c r="ED625" s="2"/>
      <c r="EE625" s="2">
        <v>54328897</v>
      </c>
      <c r="EF625" s="2">
        <v>8</v>
      </c>
      <c r="EG625" s="2" t="s">
        <v>31</v>
      </c>
      <c r="EH625" s="2">
        <v>0</v>
      </c>
      <c r="EI625" s="2" t="s">
        <v>3</v>
      </c>
      <c r="EJ625" s="2">
        <v>1</v>
      </c>
      <c r="EK625" s="2">
        <v>500001</v>
      </c>
      <c r="EL625" s="2" t="s">
        <v>32</v>
      </c>
      <c r="EM625" s="2" t="s">
        <v>33</v>
      </c>
      <c r="EN625" s="2"/>
      <c r="EO625" s="2" t="s">
        <v>3</v>
      </c>
      <c r="EP625" s="2"/>
      <c r="EQ625" s="2">
        <v>0</v>
      </c>
      <c r="ER625" s="2">
        <v>12.26</v>
      </c>
      <c r="ES625" s="2">
        <v>12.26</v>
      </c>
      <c r="ET625" s="2">
        <v>0</v>
      </c>
      <c r="EU625" s="2">
        <v>0</v>
      </c>
      <c r="EV625" s="2">
        <v>0</v>
      </c>
      <c r="EW625" s="2">
        <v>0</v>
      </c>
      <c r="EX625" s="2">
        <v>0</v>
      </c>
      <c r="EY625" s="2"/>
      <c r="EZ625" s="2"/>
      <c r="FA625" s="2"/>
      <c r="FB625" s="2"/>
      <c r="FC625" s="2"/>
      <c r="FD625" s="2"/>
      <c r="FE625" s="2"/>
      <c r="FF625" s="2"/>
      <c r="FG625" s="2"/>
      <c r="FH625" s="2"/>
      <c r="FI625" s="2"/>
      <c r="FJ625" s="2"/>
      <c r="FK625" s="2"/>
      <c r="FL625" s="2"/>
      <c r="FM625" s="2"/>
      <c r="FN625" s="2"/>
      <c r="FO625" s="2"/>
      <c r="FP625" s="2"/>
      <c r="FQ625" s="2">
        <v>0</v>
      </c>
      <c r="FR625" s="2">
        <f t="shared" si="525"/>
        <v>0</v>
      </c>
      <c r="FS625" s="2">
        <v>0</v>
      </c>
      <c r="FT625" s="2"/>
      <c r="FU625" s="2"/>
      <c r="FV625" s="2"/>
      <c r="FW625" s="2"/>
      <c r="FX625" s="2">
        <v>0</v>
      </c>
      <c r="FY625" s="2">
        <v>0</v>
      </c>
      <c r="FZ625" s="2"/>
      <c r="GA625" s="2" t="s">
        <v>3</v>
      </c>
      <c r="GB625" s="2"/>
      <c r="GC625" s="2"/>
      <c r="GD625" s="2">
        <v>1</v>
      </c>
      <c r="GE625" s="2"/>
      <c r="GF625" s="2">
        <v>-810689284</v>
      </c>
      <c r="GG625" s="2">
        <v>2</v>
      </c>
      <c r="GH625" s="2">
        <v>1</v>
      </c>
      <c r="GI625" s="2">
        <v>-2</v>
      </c>
      <c r="GJ625" s="2">
        <v>0</v>
      </c>
      <c r="GK625" s="2">
        <v>0</v>
      </c>
      <c r="GL625" s="2">
        <f t="shared" si="526"/>
        <v>0</v>
      </c>
      <c r="GM625" s="2">
        <f t="shared" si="527"/>
        <v>0</v>
      </c>
      <c r="GN625" s="2">
        <f t="shared" si="528"/>
        <v>0</v>
      </c>
      <c r="GO625" s="2">
        <f t="shared" si="529"/>
        <v>0</v>
      </c>
      <c r="GP625" s="2">
        <f t="shared" si="530"/>
        <v>0</v>
      </c>
      <c r="GQ625" s="2"/>
      <c r="GR625" s="2">
        <v>0</v>
      </c>
      <c r="GS625" s="2">
        <v>3</v>
      </c>
      <c r="GT625" s="2">
        <v>0</v>
      </c>
      <c r="GU625" s="2" t="s">
        <v>3</v>
      </c>
      <c r="GV625" s="2">
        <f t="shared" si="531"/>
        <v>0</v>
      </c>
      <c r="GW625" s="2">
        <v>1</v>
      </c>
      <c r="GX625" s="2">
        <f t="shared" si="532"/>
        <v>0</v>
      </c>
      <c r="GY625" s="2"/>
      <c r="GZ625" s="2"/>
      <c r="HA625" s="2">
        <v>0</v>
      </c>
      <c r="HB625" s="2">
        <v>0</v>
      </c>
      <c r="HC625" s="2">
        <f t="shared" si="533"/>
        <v>0</v>
      </c>
      <c r="HD625" s="2"/>
      <c r="HE625" s="2" t="s">
        <v>3</v>
      </c>
      <c r="HF625" s="2" t="s">
        <v>3</v>
      </c>
      <c r="HG625" s="2"/>
      <c r="HH625" s="2"/>
      <c r="HI625" s="2"/>
      <c r="HJ625" s="2"/>
      <c r="HK625" s="2"/>
      <c r="HL625" s="2"/>
      <c r="HM625" s="2" t="s">
        <v>3</v>
      </c>
      <c r="HN625" s="2" t="s">
        <v>3</v>
      </c>
      <c r="HO625" s="2" t="s">
        <v>3</v>
      </c>
      <c r="HP625" s="2" t="s">
        <v>3</v>
      </c>
      <c r="HQ625" s="2" t="s">
        <v>3</v>
      </c>
      <c r="HR625" s="2"/>
      <c r="HS625" s="2"/>
      <c r="HT625" s="2"/>
      <c r="HU625" s="2"/>
      <c r="HV625" s="2"/>
      <c r="HW625" s="2"/>
      <c r="HX625" s="2"/>
      <c r="HY625" s="2"/>
      <c r="HZ625" s="2"/>
      <c r="IA625" s="2"/>
      <c r="IB625" s="2"/>
      <c r="IC625" s="2"/>
      <c r="ID625" s="2"/>
      <c r="IE625" s="2"/>
      <c r="IF625" s="2"/>
      <c r="IG625" s="2"/>
      <c r="IH625" s="2"/>
      <c r="II625" s="2"/>
      <c r="IJ625" s="2"/>
      <c r="IK625" s="2">
        <v>0</v>
      </c>
      <c r="IL625" s="2"/>
      <c r="IM625" s="2"/>
      <c r="IN625" s="2"/>
      <c r="IO625" s="2"/>
      <c r="IP625" s="2"/>
      <c r="IQ625" s="2"/>
      <c r="IR625" s="2"/>
      <c r="IS625" s="2"/>
      <c r="IT625" s="2"/>
      <c r="IU625" s="2"/>
    </row>
    <row r="626" spans="1:255" x14ac:dyDescent="0.2">
      <c r="A626">
        <v>18</v>
      </c>
      <c r="B626">
        <v>1</v>
      </c>
      <c r="C626">
        <v>530</v>
      </c>
      <c r="E626" t="s">
        <v>370</v>
      </c>
      <c r="F626" t="s">
        <v>163</v>
      </c>
      <c r="G626" t="s">
        <v>164</v>
      </c>
      <c r="H626" t="s">
        <v>56</v>
      </c>
      <c r="I626">
        <f>I624*J626</f>
        <v>0</v>
      </c>
      <c r="J626">
        <v>115</v>
      </c>
      <c r="K626">
        <v>115</v>
      </c>
      <c r="L626">
        <v>2.5299999999999998</v>
      </c>
      <c r="M626">
        <v>0</v>
      </c>
      <c r="N626">
        <f t="shared" si="496"/>
        <v>2.5299999999999998</v>
      </c>
      <c r="O626">
        <f t="shared" si="497"/>
        <v>0</v>
      </c>
      <c r="P626">
        <f t="shared" si="498"/>
        <v>0</v>
      </c>
      <c r="Q626">
        <f t="shared" si="499"/>
        <v>0</v>
      </c>
      <c r="R626">
        <f t="shared" si="500"/>
        <v>0</v>
      </c>
      <c r="S626">
        <f t="shared" si="501"/>
        <v>0</v>
      </c>
      <c r="T626">
        <f t="shared" si="502"/>
        <v>0</v>
      </c>
      <c r="U626">
        <f t="shared" si="503"/>
        <v>0</v>
      </c>
      <c r="V626">
        <f t="shared" si="504"/>
        <v>0</v>
      </c>
      <c r="W626">
        <f t="shared" si="505"/>
        <v>0</v>
      </c>
      <c r="X626">
        <f t="shared" si="506"/>
        <v>0</v>
      </c>
      <c r="Y626">
        <f t="shared" si="507"/>
        <v>0</v>
      </c>
      <c r="AA626">
        <v>69726884</v>
      </c>
      <c r="AB626">
        <f t="shared" si="508"/>
        <v>3.26</v>
      </c>
      <c r="AC626">
        <f>ROUND((ES626),2)</f>
        <v>3.26</v>
      </c>
      <c r="AD626">
        <f t="shared" si="509"/>
        <v>0</v>
      </c>
      <c r="AE626">
        <f t="shared" si="510"/>
        <v>0</v>
      </c>
      <c r="AF626">
        <f t="shared" si="511"/>
        <v>0</v>
      </c>
      <c r="AG626">
        <f t="shared" si="512"/>
        <v>0</v>
      </c>
      <c r="AH626">
        <f t="shared" si="513"/>
        <v>0</v>
      </c>
      <c r="AI626">
        <f t="shared" si="514"/>
        <v>0</v>
      </c>
      <c r="AJ626">
        <f t="shared" si="515"/>
        <v>0.01</v>
      </c>
      <c r="AK626">
        <v>3.2600000000000002</v>
      </c>
      <c r="AL626">
        <v>3.2600000000000002</v>
      </c>
      <c r="AM626">
        <v>0</v>
      </c>
      <c r="AN626">
        <v>0</v>
      </c>
      <c r="AO626">
        <v>0</v>
      </c>
      <c r="AP626">
        <v>0</v>
      </c>
      <c r="AQ626">
        <v>0</v>
      </c>
      <c r="AR626">
        <v>0</v>
      </c>
      <c r="AS626">
        <v>0.01</v>
      </c>
      <c r="AT626">
        <v>0</v>
      </c>
      <c r="AU626">
        <v>0</v>
      </c>
      <c r="AV626">
        <v>1</v>
      </c>
      <c r="AW626">
        <v>1</v>
      </c>
      <c r="AZ626">
        <v>1</v>
      </c>
      <c r="BA626">
        <v>1</v>
      </c>
      <c r="BB626">
        <v>1</v>
      </c>
      <c r="BC626">
        <v>7.56</v>
      </c>
      <c r="BD626" t="s">
        <v>3</v>
      </c>
      <c r="BE626" t="s">
        <v>3</v>
      </c>
      <c r="BF626" t="s">
        <v>3</v>
      </c>
      <c r="BG626" t="s">
        <v>3</v>
      </c>
      <c r="BH626">
        <v>3</v>
      </c>
      <c r="BI626">
        <v>1</v>
      </c>
      <c r="BJ626" t="s">
        <v>165</v>
      </c>
      <c r="BM626">
        <v>500001</v>
      </c>
      <c r="BN626">
        <v>0</v>
      </c>
      <c r="BO626" t="s">
        <v>3</v>
      </c>
      <c r="BP626">
        <v>0</v>
      </c>
      <c r="BQ626">
        <v>8</v>
      </c>
      <c r="BR626">
        <v>0</v>
      </c>
      <c r="BS626">
        <v>1</v>
      </c>
      <c r="BT626">
        <v>1</v>
      </c>
      <c r="BU626">
        <v>1</v>
      </c>
      <c r="BV626">
        <v>1</v>
      </c>
      <c r="BW626">
        <v>1</v>
      </c>
      <c r="BX626">
        <v>1</v>
      </c>
      <c r="BY626" t="s">
        <v>3</v>
      </c>
      <c r="BZ626">
        <v>0</v>
      </c>
      <c r="CA626">
        <v>0</v>
      </c>
      <c r="CB626" t="s">
        <v>3</v>
      </c>
      <c r="CE626">
        <v>0</v>
      </c>
      <c r="CF626">
        <v>0</v>
      </c>
      <c r="CG626">
        <v>0</v>
      </c>
      <c r="CH626">
        <v>52</v>
      </c>
      <c r="CI626">
        <v>1</v>
      </c>
      <c r="CJ626">
        <v>0</v>
      </c>
      <c r="CK626">
        <v>0</v>
      </c>
      <c r="CL626">
        <v>0</v>
      </c>
      <c r="CM626">
        <v>0</v>
      </c>
      <c r="CN626" t="s">
        <v>3</v>
      </c>
      <c r="CO626">
        <v>0</v>
      </c>
      <c r="CP626">
        <f t="shared" si="516"/>
        <v>0</v>
      </c>
      <c r="CQ626">
        <f t="shared" si="517"/>
        <v>24.645599999999998</v>
      </c>
      <c r="CR626">
        <f t="shared" si="518"/>
        <v>0</v>
      </c>
      <c r="CS626">
        <f t="shared" si="519"/>
        <v>0</v>
      </c>
      <c r="CT626">
        <f t="shared" si="520"/>
        <v>0</v>
      </c>
      <c r="CU626">
        <f t="shared" si="521"/>
        <v>0</v>
      </c>
      <c r="CV626">
        <f t="shared" si="522"/>
        <v>0</v>
      </c>
      <c r="CW626">
        <f t="shared" si="523"/>
        <v>0</v>
      </c>
      <c r="CX626">
        <f t="shared" si="524"/>
        <v>0.01</v>
      </c>
      <c r="CY626">
        <f>(S626+R626)*(BZ626/100)</f>
        <v>0</v>
      </c>
      <c r="CZ626">
        <f>(S626+R626)*(CA626/100)</f>
        <v>0</v>
      </c>
      <c r="DC626" t="s">
        <v>3</v>
      </c>
      <c r="DD626" t="s">
        <v>3</v>
      </c>
      <c r="DE626" t="s">
        <v>3</v>
      </c>
      <c r="DF626" t="s">
        <v>3</v>
      </c>
      <c r="DG626" t="s">
        <v>3</v>
      </c>
      <c r="DH626" t="s">
        <v>3</v>
      </c>
      <c r="DI626" t="s">
        <v>3</v>
      </c>
      <c r="DJ626" t="s">
        <v>3</v>
      </c>
      <c r="DK626" t="s">
        <v>3</v>
      </c>
      <c r="DL626" t="s">
        <v>3</v>
      </c>
      <c r="DM626" t="s">
        <v>3</v>
      </c>
      <c r="DN626">
        <v>0</v>
      </c>
      <c r="DO626">
        <v>0</v>
      </c>
      <c r="DP626">
        <v>1</v>
      </c>
      <c r="DQ626">
        <v>1</v>
      </c>
      <c r="DU626">
        <v>1005</v>
      </c>
      <c r="DV626" t="s">
        <v>56</v>
      </c>
      <c r="DW626" t="s">
        <v>56</v>
      </c>
      <c r="DX626">
        <v>1</v>
      </c>
      <c r="DZ626" t="s">
        <v>3</v>
      </c>
      <c r="EA626" t="s">
        <v>3</v>
      </c>
      <c r="EB626" t="s">
        <v>3</v>
      </c>
      <c r="EC626" t="s">
        <v>3</v>
      </c>
      <c r="EE626">
        <v>54328897</v>
      </c>
      <c r="EF626">
        <v>8</v>
      </c>
      <c r="EG626" t="s">
        <v>31</v>
      </c>
      <c r="EH626">
        <v>0</v>
      </c>
      <c r="EI626" t="s">
        <v>3</v>
      </c>
      <c r="EJ626">
        <v>1</v>
      </c>
      <c r="EK626">
        <v>500001</v>
      </c>
      <c r="EL626" t="s">
        <v>32</v>
      </c>
      <c r="EM626" t="s">
        <v>33</v>
      </c>
      <c r="EO626" t="s">
        <v>3</v>
      </c>
      <c r="EQ626">
        <v>0</v>
      </c>
      <c r="ER626">
        <v>23.6</v>
      </c>
      <c r="ES626">
        <v>3.2600000000000002</v>
      </c>
      <c r="ET626">
        <v>0</v>
      </c>
      <c r="EU626">
        <v>0</v>
      </c>
      <c r="EV626">
        <v>0</v>
      </c>
      <c r="EW626">
        <v>0</v>
      </c>
      <c r="EX626">
        <v>0</v>
      </c>
      <c r="EZ626">
        <v>5</v>
      </c>
      <c r="FC626">
        <v>0</v>
      </c>
      <c r="FD626">
        <v>18</v>
      </c>
      <c r="FF626">
        <v>23.6</v>
      </c>
      <c r="FQ626">
        <v>0</v>
      </c>
      <c r="FR626">
        <f t="shared" si="525"/>
        <v>0</v>
      </c>
      <c r="FS626">
        <v>0</v>
      </c>
      <c r="FX626">
        <v>0</v>
      </c>
      <c r="FY626">
        <v>0</v>
      </c>
      <c r="GA626" t="s">
        <v>166</v>
      </c>
      <c r="GD626">
        <v>1</v>
      </c>
      <c r="GF626">
        <v>-810689284</v>
      </c>
      <c r="GG626">
        <v>2</v>
      </c>
      <c r="GH626">
        <v>3</v>
      </c>
      <c r="GI626">
        <v>5</v>
      </c>
      <c r="GJ626">
        <v>0</v>
      </c>
      <c r="GK626">
        <v>0</v>
      </c>
      <c r="GL626">
        <f t="shared" si="526"/>
        <v>0</v>
      </c>
      <c r="GM626">
        <f t="shared" si="527"/>
        <v>0</v>
      </c>
      <c r="GN626">
        <f t="shared" si="528"/>
        <v>0</v>
      </c>
      <c r="GO626">
        <f t="shared" si="529"/>
        <v>0</v>
      </c>
      <c r="GP626">
        <f t="shared" si="530"/>
        <v>0</v>
      </c>
      <c r="GR626">
        <v>1</v>
      </c>
      <c r="GS626">
        <v>1</v>
      </c>
      <c r="GT626">
        <v>0</v>
      </c>
      <c r="GU626" t="s">
        <v>3</v>
      </c>
      <c r="GV626">
        <f t="shared" si="531"/>
        <v>0</v>
      </c>
      <c r="GW626">
        <v>1</v>
      </c>
      <c r="GX626">
        <f t="shared" si="532"/>
        <v>0</v>
      </c>
      <c r="HA626">
        <v>0</v>
      </c>
      <c r="HB626">
        <v>0</v>
      </c>
      <c r="HC626">
        <f t="shared" si="533"/>
        <v>0</v>
      </c>
      <c r="HE626" t="s">
        <v>35</v>
      </c>
      <c r="HF626" t="s">
        <v>36</v>
      </c>
      <c r="HM626" t="s">
        <v>3</v>
      </c>
      <c r="HN626" t="s">
        <v>3</v>
      </c>
      <c r="HO626" t="s">
        <v>3</v>
      </c>
      <c r="HP626" t="s">
        <v>3</v>
      </c>
      <c r="HQ626" t="s">
        <v>3</v>
      </c>
      <c r="IK626">
        <v>0</v>
      </c>
    </row>
    <row r="627" spans="1:255" x14ac:dyDescent="0.2">
      <c r="A627" s="2">
        <v>17</v>
      </c>
      <c r="B627" s="2">
        <v>1</v>
      </c>
      <c r="C627" s="2">
        <f>ROW(SmtRes!A540)</f>
        <v>540</v>
      </c>
      <c r="D627" s="2">
        <f>ROW(EtalonRes!A543)</f>
        <v>543</v>
      </c>
      <c r="E627" s="2" t="s">
        <v>371</v>
      </c>
      <c r="F627" s="2" t="s">
        <v>372</v>
      </c>
      <c r="G627" s="2" t="s">
        <v>373</v>
      </c>
      <c r="H627" s="2" t="s">
        <v>186</v>
      </c>
      <c r="I627" s="2">
        <v>0</v>
      </c>
      <c r="J627" s="2">
        <v>0</v>
      </c>
      <c r="K627" s="2">
        <v>0</v>
      </c>
      <c r="L627" s="2">
        <v>1.6E-2</v>
      </c>
      <c r="M627" s="2">
        <v>0</v>
      </c>
      <c r="N627" s="2">
        <f t="shared" si="496"/>
        <v>1.6E-2</v>
      </c>
      <c r="O627" s="2">
        <f t="shared" si="497"/>
        <v>0</v>
      </c>
      <c r="P627" s="2">
        <f t="shared" si="498"/>
        <v>0</v>
      </c>
      <c r="Q627" s="2">
        <f t="shared" si="499"/>
        <v>0</v>
      </c>
      <c r="R627" s="2">
        <f t="shared" si="500"/>
        <v>0</v>
      </c>
      <c r="S627" s="2">
        <f t="shared" si="501"/>
        <v>0</v>
      </c>
      <c r="T627" s="2">
        <f t="shared" si="502"/>
        <v>0</v>
      </c>
      <c r="U627" s="2">
        <f t="shared" si="503"/>
        <v>0</v>
      </c>
      <c r="V627" s="2">
        <f t="shared" si="504"/>
        <v>0</v>
      </c>
      <c r="W627" s="2">
        <f t="shared" si="505"/>
        <v>0</v>
      </c>
      <c r="X627" s="2">
        <f t="shared" si="506"/>
        <v>0</v>
      </c>
      <c r="Y627" s="2">
        <f t="shared" si="507"/>
        <v>0</v>
      </c>
      <c r="Z627" s="2"/>
      <c r="AA627" s="2">
        <v>69726971</v>
      </c>
      <c r="AB627" s="2">
        <f t="shared" si="508"/>
        <v>344.86</v>
      </c>
      <c r="AC627" s="2">
        <f>ROUND((ES627+(SUM(SmtRes!BC531:'SmtRes'!BC540)+SUM(EtalonRes!AL535:'EtalonRes'!AL543))),2)</f>
        <v>0</v>
      </c>
      <c r="AD627" s="2">
        <f t="shared" si="509"/>
        <v>20.9</v>
      </c>
      <c r="AE627" s="2">
        <f t="shared" si="510"/>
        <v>1.52</v>
      </c>
      <c r="AF627" s="2">
        <f t="shared" si="511"/>
        <v>323.95999999999998</v>
      </c>
      <c r="AG627" s="2">
        <f t="shared" si="512"/>
        <v>0</v>
      </c>
      <c r="AH627" s="2">
        <f t="shared" si="513"/>
        <v>37.67</v>
      </c>
      <c r="AI627" s="2">
        <f t="shared" si="514"/>
        <v>0.13</v>
      </c>
      <c r="AJ627" s="2">
        <f t="shared" si="515"/>
        <v>0</v>
      </c>
      <c r="AK627" s="2">
        <v>11050.18</v>
      </c>
      <c r="AL627" s="2">
        <v>10705.32</v>
      </c>
      <c r="AM627" s="2">
        <v>20.9</v>
      </c>
      <c r="AN627" s="2">
        <v>1.52</v>
      </c>
      <c r="AO627" s="2">
        <v>323.95999999999998</v>
      </c>
      <c r="AP627" s="2">
        <v>0</v>
      </c>
      <c r="AQ627" s="2">
        <v>37.67</v>
      </c>
      <c r="AR627" s="2">
        <v>0.13</v>
      </c>
      <c r="AS627" s="2">
        <v>0</v>
      </c>
      <c r="AT627" s="2">
        <v>123</v>
      </c>
      <c r="AU627" s="2">
        <v>75</v>
      </c>
      <c r="AV627" s="2">
        <v>1</v>
      </c>
      <c r="AW627" s="2">
        <v>1</v>
      </c>
      <c r="AX627" s="2"/>
      <c r="AY627" s="2"/>
      <c r="AZ627" s="2">
        <v>1</v>
      </c>
      <c r="BA627" s="2">
        <v>1</v>
      </c>
      <c r="BB627" s="2">
        <v>1</v>
      </c>
      <c r="BC627" s="2">
        <v>1</v>
      </c>
      <c r="BD627" s="2" t="s">
        <v>3</v>
      </c>
      <c r="BE627" s="2" t="s">
        <v>3</v>
      </c>
      <c r="BF627" s="2" t="s">
        <v>3</v>
      </c>
      <c r="BG627" s="2" t="s">
        <v>3</v>
      </c>
      <c r="BH627" s="2">
        <v>0</v>
      </c>
      <c r="BI627" s="2">
        <v>1</v>
      </c>
      <c r="BJ627" s="2" t="s">
        <v>374</v>
      </c>
      <c r="BK627" s="2"/>
      <c r="BL627" s="2"/>
      <c r="BM627" s="2">
        <v>11001</v>
      </c>
      <c r="BN627" s="2">
        <v>0</v>
      </c>
      <c r="BO627" s="2" t="s">
        <v>3</v>
      </c>
      <c r="BP627" s="2">
        <v>0</v>
      </c>
      <c r="BQ627" s="2">
        <v>2</v>
      </c>
      <c r="BR627" s="2">
        <v>0</v>
      </c>
      <c r="BS627" s="2">
        <v>1</v>
      </c>
      <c r="BT627" s="2">
        <v>1</v>
      </c>
      <c r="BU627" s="2">
        <v>1</v>
      </c>
      <c r="BV627" s="2">
        <v>1</v>
      </c>
      <c r="BW627" s="2">
        <v>1</v>
      </c>
      <c r="BX627" s="2">
        <v>1</v>
      </c>
      <c r="BY627" s="2" t="s">
        <v>3</v>
      </c>
      <c r="BZ627" s="2">
        <v>123</v>
      </c>
      <c r="CA627" s="2">
        <v>75</v>
      </c>
      <c r="CB627" s="2" t="s">
        <v>3</v>
      </c>
      <c r="CC627" s="2"/>
      <c r="CD627" s="2"/>
      <c r="CE627" s="2">
        <v>0</v>
      </c>
      <c r="CF627" s="2">
        <v>0</v>
      </c>
      <c r="CG627" s="2">
        <v>0</v>
      </c>
      <c r="CH627" s="2">
        <v>53</v>
      </c>
      <c r="CI627" s="2">
        <v>0</v>
      </c>
      <c r="CJ627" s="2">
        <v>0</v>
      </c>
      <c r="CK627" s="2">
        <v>0</v>
      </c>
      <c r="CL627" s="2">
        <v>0</v>
      </c>
      <c r="CM627" s="2">
        <v>0</v>
      </c>
      <c r="CN627" s="2" t="s">
        <v>3</v>
      </c>
      <c r="CO627" s="2">
        <v>0</v>
      </c>
      <c r="CP627" s="2">
        <f t="shared" si="516"/>
        <v>0</v>
      </c>
      <c r="CQ627" s="2">
        <f t="shared" si="517"/>
        <v>0</v>
      </c>
      <c r="CR627" s="2">
        <f t="shared" si="518"/>
        <v>20.9</v>
      </c>
      <c r="CS627" s="2">
        <f t="shared" si="519"/>
        <v>1.52</v>
      </c>
      <c r="CT627" s="2">
        <f t="shared" si="520"/>
        <v>323.95999999999998</v>
      </c>
      <c r="CU627" s="2">
        <f t="shared" si="521"/>
        <v>0</v>
      </c>
      <c r="CV627" s="2">
        <f t="shared" si="522"/>
        <v>37.67</v>
      </c>
      <c r="CW627" s="2">
        <f t="shared" si="523"/>
        <v>0.13</v>
      </c>
      <c r="CX627" s="2">
        <f t="shared" si="524"/>
        <v>0</v>
      </c>
      <c r="CY627" s="2">
        <f>(((S627+R627)*AT627)/100)</f>
        <v>0</v>
      </c>
      <c r="CZ627" s="2">
        <f>(((S627+R627)*AU627)/100)</f>
        <v>0</v>
      </c>
      <c r="DA627" s="2"/>
      <c r="DB627" s="2"/>
      <c r="DC627" s="2" t="s">
        <v>3</v>
      </c>
      <c r="DD627" s="2" t="s">
        <v>3</v>
      </c>
      <c r="DE627" s="2" t="s">
        <v>3</v>
      </c>
      <c r="DF627" s="2" t="s">
        <v>3</v>
      </c>
      <c r="DG627" s="2" t="s">
        <v>3</v>
      </c>
      <c r="DH627" s="2" t="s">
        <v>3</v>
      </c>
      <c r="DI627" s="2" t="s">
        <v>3</v>
      </c>
      <c r="DJ627" s="2" t="s">
        <v>3</v>
      </c>
      <c r="DK627" s="2" t="s">
        <v>3</v>
      </c>
      <c r="DL627" s="2" t="s">
        <v>3</v>
      </c>
      <c r="DM627" s="2" t="s">
        <v>3</v>
      </c>
      <c r="DN627" s="2">
        <v>0</v>
      </c>
      <c r="DO627" s="2">
        <v>0</v>
      </c>
      <c r="DP627" s="2">
        <v>1</v>
      </c>
      <c r="DQ627" s="2">
        <v>1</v>
      </c>
      <c r="DR627" s="2"/>
      <c r="DS627" s="2"/>
      <c r="DT627" s="2"/>
      <c r="DU627" s="2">
        <v>1013</v>
      </c>
      <c r="DV627" s="2" t="s">
        <v>186</v>
      </c>
      <c r="DW627" s="2" t="s">
        <v>186</v>
      </c>
      <c r="DX627" s="2">
        <v>1</v>
      </c>
      <c r="DY627" s="2"/>
      <c r="DZ627" s="2" t="s">
        <v>3</v>
      </c>
      <c r="EA627" s="2" t="s">
        <v>3</v>
      </c>
      <c r="EB627" s="2" t="s">
        <v>3</v>
      </c>
      <c r="EC627" s="2" t="s">
        <v>3</v>
      </c>
      <c r="ED627" s="2"/>
      <c r="EE627" s="2">
        <v>54328965</v>
      </c>
      <c r="EF627" s="2">
        <v>2</v>
      </c>
      <c r="EG627" s="2" t="s">
        <v>21</v>
      </c>
      <c r="EH627" s="2">
        <v>0</v>
      </c>
      <c r="EI627" s="2" t="s">
        <v>3</v>
      </c>
      <c r="EJ627" s="2">
        <v>1</v>
      </c>
      <c r="EK627" s="2">
        <v>11001</v>
      </c>
      <c r="EL627" s="2" t="s">
        <v>22</v>
      </c>
      <c r="EM627" s="2" t="s">
        <v>23</v>
      </c>
      <c r="EN627" s="2"/>
      <c r="EO627" s="2" t="s">
        <v>3</v>
      </c>
      <c r="EP627" s="2"/>
      <c r="EQ627" s="2">
        <v>1441792</v>
      </c>
      <c r="ER627" s="2">
        <v>11050.18</v>
      </c>
      <c r="ES627" s="2">
        <v>10705.32</v>
      </c>
      <c r="ET627" s="2">
        <v>20.9</v>
      </c>
      <c r="EU627" s="2">
        <v>1.52</v>
      </c>
      <c r="EV627" s="2">
        <v>323.95999999999998</v>
      </c>
      <c r="EW627" s="2">
        <v>37.67</v>
      </c>
      <c r="EX627" s="2">
        <v>0.13</v>
      </c>
      <c r="EY627" s="2">
        <v>1</v>
      </c>
      <c r="EZ627" s="2"/>
      <c r="FA627" s="2"/>
      <c r="FB627" s="2"/>
      <c r="FC627" s="2"/>
      <c r="FD627" s="2"/>
      <c r="FE627" s="2"/>
      <c r="FF627" s="2"/>
      <c r="FG627" s="2"/>
      <c r="FH627" s="2"/>
      <c r="FI627" s="2"/>
      <c r="FJ627" s="2"/>
      <c r="FK627" s="2"/>
      <c r="FL627" s="2"/>
      <c r="FM627" s="2"/>
      <c r="FN627" s="2"/>
      <c r="FO627" s="2"/>
      <c r="FP627" s="2"/>
      <c r="FQ627" s="2">
        <v>0</v>
      </c>
      <c r="FR627" s="2">
        <f t="shared" si="525"/>
        <v>0</v>
      </c>
      <c r="FS627" s="2">
        <v>0</v>
      </c>
      <c r="FT627" s="2"/>
      <c r="FU627" s="2"/>
      <c r="FV627" s="2"/>
      <c r="FW627" s="2"/>
      <c r="FX627" s="2">
        <v>123</v>
      </c>
      <c r="FY627" s="2">
        <v>75</v>
      </c>
      <c r="FZ627" s="2"/>
      <c r="GA627" s="2" t="s">
        <v>3</v>
      </c>
      <c r="GB627" s="2"/>
      <c r="GC627" s="2"/>
      <c r="GD627" s="2">
        <v>1</v>
      </c>
      <c r="GE627" s="2"/>
      <c r="GF627" s="2">
        <v>1074557300</v>
      </c>
      <c r="GG627" s="2">
        <v>2</v>
      </c>
      <c r="GH627" s="2">
        <v>1</v>
      </c>
      <c r="GI627" s="2">
        <v>-2</v>
      </c>
      <c r="GJ627" s="2">
        <v>0</v>
      </c>
      <c r="GK627" s="2">
        <v>0</v>
      </c>
      <c r="GL627" s="2">
        <f t="shared" si="526"/>
        <v>0</v>
      </c>
      <c r="GM627" s="2">
        <f t="shared" si="527"/>
        <v>0</v>
      </c>
      <c r="GN627" s="2">
        <f t="shared" si="528"/>
        <v>0</v>
      </c>
      <c r="GO627" s="2">
        <f t="shared" si="529"/>
        <v>0</v>
      </c>
      <c r="GP627" s="2">
        <f t="shared" si="530"/>
        <v>0</v>
      </c>
      <c r="GQ627" s="2"/>
      <c r="GR627" s="2">
        <v>0</v>
      </c>
      <c r="GS627" s="2">
        <v>3</v>
      </c>
      <c r="GT627" s="2">
        <v>0</v>
      </c>
      <c r="GU627" s="2" t="s">
        <v>3</v>
      </c>
      <c r="GV627" s="2">
        <f t="shared" si="531"/>
        <v>0</v>
      </c>
      <c r="GW627" s="2">
        <v>1</v>
      </c>
      <c r="GX627" s="2">
        <f t="shared" si="532"/>
        <v>0</v>
      </c>
      <c r="GY627" s="2"/>
      <c r="GZ627" s="2"/>
      <c r="HA627" s="2">
        <v>0</v>
      </c>
      <c r="HB627" s="2">
        <v>0</v>
      </c>
      <c r="HC627" s="2">
        <f t="shared" si="533"/>
        <v>0</v>
      </c>
      <c r="HD627" s="2"/>
      <c r="HE627" s="2" t="s">
        <v>3</v>
      </c>
      <c r="HF627" s="2" t="s">
        <v>3</v>
      </c>
      <c r="HG627" s="2"/>
      <c r="HH627" s="2"/>
      <c r="HI627" s="2"/>
      <c r="HJ627" s="2"/>
      <c r="HK627" s="2"/>
      <c r="HL627" s="2"/>
      <c r="HM627" s="2" t="s">
        <v>3</v>
      </c>
      <c r="HN627" s="2" t="s">
        <v>24</v>
      </c>
      <c r="HO627" s="2" t="s">
        <v>25</v>
      </c>
      <c r="HP627" s="2" t="s">
        <v>22</v>
      </c>
      <c r="HQ627" s="2" t="s">
        <v>22</v>
      </c>
      <c r="HR627" s="2"/>
      <c r="HS627" s="2"/>
      <c r="HT627" s="2"/>
      <c r="HU627" s="2"/>
      <c r="HV627" s="2"/>
      <c r="HW627" s="2"/>
      <c r="HX627" s="2"/>
      <c r="HY627" s="2"/>
      <c r="HZ627" s="2"/>
      <c r="IA627" s="2"/>
      <c r="IB627" s="2"/>
      <c r="IC627" s="2"/>
      <c r="ID627" s="2"/>
      <c r="IE627" s="2"/>
      <c r="IF627" s="2"/>
      <c r="IG627" s="2"/>
      <c r="IH627" s="2"/>
      <c r="II627" s="2"/>
      <c r="IJ627" s="2"/>
      <c r="IK627" s="2">
        <v>0</v>
      </c>
      <c r="IL627" s="2"/>
      <c r="IM627" s="2"/>
      <c r="IN627" s="2"/>
      <c r="IO627" s="2"/>
      <c r="IP627" s="2"/>
      <c r="IQ627" s="2"/>
      <c r="IR627" s="2"/>
      <c r="IS627" s="2"/>
      <c r="IT627" s="2"/>
      <c r="IU627" s="2"/>
    </row>
    <row r="628" spans="1:255" x14ac:dyDescent="0.2">
      <c r="A628">
        <v>17</v>
      </c>
      <c r="B628">
        <v>1</v>
      </c>
      <c r="C628">
        <f>ROW(SmtRes!A550)</f>
        <v>550</v>
      </c>
      <c r="D628">
        <f>ROW(EtalonRes!A552)</f>
        <v>552</v>
      </c>
      <c r="E628" t="s">
        <v>371</v>
      </c>
      <c r="F628" t="s">
        <v>372</v>
      </c>
      <c r="G628" t="s">
        <v>373</v>
      </c>
      <c r="H628" t="s">
        <v>186</v>
      </c>
      <c r="I628">
        <v>0</v>
      </c>
      <c r="J628">
        <v>0</v>
      </c>
      <c r="K628">
        <v>0</v>
      </c>
      <c r="L628">
        <v>1.6E-2</v>
      </c>
      <c r="M628">
        <v>0</v>
      </c>
      <c r="N628">
        <f t="shared" si="496"/>
        <v>1.6E-2</v>
      </c>
      <c r="O628">
        <f t="shared" si="497"/>
        <v>0</v>
      </c>
      <c r="P628">
        <f t="shared" si="498"/>
        <v>0</v>
      </c>
      <c r="Q628">
        <f t="shared" si="499"/>
        <v>0</v>
      </c>
      <c r="R628">
        <f t="shared" si="500"/>
        <v>0</v>
      </c>
      <c r="S628">
        <f t="shared" si="501"/>
        <v>0</v>
      </c>
      <c r="T628">
        <f t="shared" si="502"/>
        <v>0</v>
      </c>
      <c r="U628">
        <f t="shared" si="503"/>
        <v>0</v>
      </c>
      <c r="V628">
        <f t="shared" si="504"/>
        <v>0</v>
      </c>
      <c r="W628">
        <f t="shared" si="505"/>
        <v>0</v>
      </c>
      <c r="X628">
        <f t="shared" si="506"/>
        <v>0</v>
      </c>
      <c r="Y628">
        <f t="shared" si="507"/>
        <v>0</v>
      </c>
      <c r="AA628">
        <v>69726884</v>
      </c>
      <c r="AB628">
        <f t="shared" si="508"/>
        <v>344.86</v>
      </c>
      <c r="AC628">
        <f>ROUND((ES628+(SUM(SmtRes!BC541:'SmtRes'!BC550)+SUM(EtalonRes!AL544:'EtalonRes'!AL552))),2)</f>
        <v>0</v>
      </c>
      <c r="AD628">
        <f t="shared" si="509"/>
        <v>20.9</v>
      </c>
      <c r="AE628">
        <f t="shared" si="510"/>
        <v>1.52</v>
      </c>
      <c r="AF628">
        <f t="shared" si="511"/>
        <v>323.95999999999998</v>
      </c>
      <c r="AG628">
        <f t="shared" si="512"/>
        <v>0</v>
      </c>
      <c r="AH628">
        <f t="shared" si="513"/>
        <v>37.67</v>
      </c>
      <c r="AI628">
        <f t="shared" si="514"/>
        <v>0.13</v>
      </c>
      <c r="AJ628">
        <f t="shared" si="515"/>
        <v>0</v>
      </c>
      <c r="AK628">
        <v>11050.18</v>
      </c>
      <c r="AL628">
        <v>10705.32</v>
      </c>
      <c r="AM628">
        <v>20.9</v>
      </c>
      <c r="AN628">
        <v>1.52</v>
      </c>
      <c r="AO628">
        <v>323.95999999999998</v>
      </c>
      <c r="AP628">
        <v>0</v>
      </c>
      <c r="AQ628">
        <v>37.67</v>
      </c>
      <c r="AR628">
        <v>0.13</v>
      </c>
      <c r="AS628">
        <v>0</v>
      </c>
      <c r="AT628">
        <v>117</v>
      </c>
      <c r="AU628">
        <v>64</v>
      </c>
      <c r="AV628">
        <v>1</v>
      </c>
      <c r="AW628">
        <v>1</v>
      </c>
      <c r="AZ628">
        <v>1</v>
      </c>
      <c r="BA628">
        <v>25.36</v>
      </c>
      <c r="BB628">
        <v>7.84</v>
      </c>
      <c r="BC628">
        <v>7.56</v>
      </c>
      <c r="BD628" t="s">
        <v>3</v>
      </c>
      <c r="BE628" t="s">
        <v>3</v>
      </c>
      <c r="BF628" t="s">
        <v>3</v>
      </c>
      <c r="BG628" t="s">
        <v>3</v>
      </c>
      <c r="BH628">
        <v>0</v>
      </c>
      <c r="BI628">
        <v>1</v>
      </c>
      <c r="BJ628" t="s">
        <v>374</v>
      </c>
      <c r="BM628">
        <v>11001</v>
      </c>
      <c r="BN628">
        <v>0</v>
      </c>
      <c r="BO628" t="s">
        <v>372</v>
      </c>
      <c r="BP628">
        <v>1</v>
      </c>
      <c r="BQ628">
        <v>2</v>
      </c>
      <c r="BR628">
        <v>0</v>
      </c>
      <c r="BS628">
        <v>19.8</v>
      </c>
      <c r="BT628">
        <v>1</v>
      </c>
      <c r="BU628">
        <v>1</v>
      </c>
      <c r="BV628">
        <v>1</v>
      </c>
      <c r="BW628">
        <v>1</v>
      </c>
      <c r="BX628">
        <v>1</v>
      </c>
      <c r="BY628" t="s">
        <v>3</v>
      </c>
      <c r="BZ628">
        <v>117</v>
      </c>
      <c r="CA628">
        <v>64</v>
      </c>
      <c r="CB628" t="s">
        <v>3</v>
      </c>
      <c r="CE628">
        <v>0</v>
      </c>
      <c r="CF628">
        <v>0</v>
      </c>
      <c r="CG628">
        <v>0</v>
      </c>
      <c r="CH628">
        <v>53</v>
      </c>
      <c r="CI628">
        <v>0</v>
      </c>
      <c r="CJ628">
        <v>0</v>
      </c>
      <c r="CK628">
        <v>0</v>
      </c>
      <c r="CL628">
        <v>0</v>
      </c>
      <c r="CM628">
        <v>0</v>
      </c>
      <c r="CN628" t="s">
        <v>3</v>
      </c>
      <c r="CO628">
        <v>0</v>
      </c>
      <c r="CP628">
        <f t="shared" si="516"/>
        <v>0</v>
      </c>
      <c r="CQ628">
        <f t="shared" si="517"/>
        <v>0</v>
      </c>
      <c r="CR628">
        <f t="shared" si="518"/>
        <v>163.85599999999999</v>
      </c>
      <c r="CS628">
        <f t="shared" si="519"/>
        <v>30.096</v>
      </c>
      <c r="CT628">
        <f t="shared" si="520"/>
        <v>8215.6255999999994</v>
      </c>
      <c r="CU628">
        <f t="shared" si="521"/>
        <v>0</v>
      </c>
      <c r="CV628">
        <f t="shared" si="522"/>
        <v>37.67</v>
      </c>
      <c r="CW628">
        <f t="shared" si="523"/>
        <v>0.13</v>
      </c>
      <c r="CX628">
        <f t="shared" si="524"/>
        <v>0</v>
      </c>
      <c r="CY628">
        <f>(S628+R628)*(BZ628/100)</f>
        <v>0</v>
      </c>
      <c r="CZ628">
        <f>(S628+R628)*(CA628/100)</f>
        <v>0</v>
      </c>
      <c r="DC628" t="s">
        <v>3</v>
      </c>
      <c r="DD628" t="s">
        <v>3</v>
      </c>
      <c r="DE628" t="s">
        <v>3</v>
      </c>
      <c r="DF628" t="s">
        <v>3</v>
      </c>
      <c r="DG628" t="s">
        <v>3</v>
      </c>
      <c r="DH628" t="s">
        <v>3</v>
      </c>
      <c r="DI628" t="s">
        <v>3</v>
      </c>
      <c r="DJ628" t="s">
        <v>3</v>
      </c>
      <c r="DK628" t="s">
        <v>3</v>
      </c>
      <c r="DL628" t="s">
        <v>3</v>
      </c>
      <c r="DM628" t="s">
        <v>3</v>
      </c>
      <c r="DN628">
        <v>123</v>
      </c>
      <c r="DO628">
        <v>75</v>
      </c>
      <c r="DP628">
        <v>1</v>
      </c>
      <c r="DQ628">
        <v>1</v>
      </c>
      <c r="DU628">
        <v>1013</v>
      </c>
      <c r="DV628" t="s">
        <v>186</v>
      </c>
      <c r="DW628" t="s">
        <v>186</v>
      </c>
      <c r="DX628">
        <v>1</v>
      </c>
      <c r="DZ628" t="s">
        <v>3</v>
      </c>
      <c r="EA628" t="s">
        <v>3</v>
      </c>
      <c r="EB628" t="s">
        <v>3</v>
      </c>
      <c r="EC628" t="s">
        <v>3</v>
      </c>
      <c r="EE628">
        <v>54328965</v>
      </c>
      <c r="EF628">
        <v>2</v>
      </c>
      <c r="EG628" t="s">
        <v>21</v>
      </c>
      <c r="EH628">
        <v>0</v>
      </c>
      <c r="EI628" t="s">
        <v>3</v>
      </c>
      <c r="EJ628">
        <v>1</v>
      </c>
      <c r="EK628">
        <v>11001</v>
      </c>
      <c r="EL628" t="s">
        <v>22</v>
      </c>
      <c r="EM628" t="s">
        <v>23</v>
      </c>
      <c r="EO628" t="s">
        <v>3</v>
      </c>
      <c r="EQ628">
        <v>1441792</v>
      </c>
      <c r="ER628">
        <v>11050.18</v>
      </c>
      <c r="ES628">
        <v>10705.32</v>
      </c>
      <c r="ET628">
        <v>20.9</v>
      </c>
      <c r="EU628">
        <v>1.52</v>
      </c>
      <c r="EV628">
        <v>323.95999999999998</v>
      </c>
      <c r="EW628">
        <v>37.67</v>
      </c>
      <c r="EX628">
        <v>0.13</v>
      </c>
      <c r="EY628">
        <v>1</v>
      </c>
      <c r="FQ628">
        <v>0</v>
      </c>
      <c r="FR628">
        <f t="shared" si="525"/>
        <v>0</v>
      </c>
      <c r="FS628">
        <v>0</v>
      </c>
      <c r="FX628">
        <v>123</v>
      </c>
      <c r="FY628">
        <v>75</v>
      </c>
      <c r="GA628" t="s">
        <v>3</v>
      </c>
      <c r="GD628">
        <v>1</v>
      </c>
      <c r="GF628">
        <v>1074557300</v>
      </c>
      <c r="GG628">
        <v>2</v>
      </c>
      <c r="GH628">
        <v>1</v>
      </c>
      <c r="GI628">
        <v>2</v>
      </c>
      <c r="GJ628">
        <v>0</v>
      </c>
      <c r="GK628">
        <v>0</v>
      </c>
      <c r="GL628">
        <f t="shared" si="526"/>
        <v>0</v>
      </c>
      <c r="GM628">
        <f t="shared" si="527"/>
        <v>0</v>
      </c>
      <c r="GN628">
        <f t="shared" si="528"/>
        <v>0</v>
      </c>
      <c r="GO628">
        <f t="shared" si="529"/>
        <v>0</v>
      </c>
      <c r="GP628">
        <f t="shared" si="530"/>
        <v>0</v>
      </c>
      <c r="GR628">
        <v>0</v>
      </c>
      <c r="GS628">
        <v>3</v>
      </c>
      <c r="GT628">
        <v>0</v>
      </c>
      <c r="GU628" t="s">
        <v>3</v>
      </c>
      <c r="GV628">
        <f t="shared" si="531"/>
        <v>0</v>
      </c>
      <c r="GW628">
        <v>1015.2</v>
      </c>
      <c r="GX628">
        <f t="shared" si="532"/>
        <v>0</v>
      </c>
      <c r="HA628">
        <v>0</v>
      </c>
      <c r="HB628">
        <v>0</v>
      </c>
      <c r="HC628">
        <f t="shared" si="533"/>
        <v>0</v>
      </c>
      <c r="HE628" t="s">
        <v>3</v>
      </c>
      <c r="HF628" t="s">
        <v>3</v>
      </c>
      <c r="HM628" t="s">
        <v>3</v>
      </c>
      <c r="HN628" t="s">
        <v>24</v>
      </c>
      <c r="HO628" t="s">
        <v>25</v>
      </c>
      <c r="HP628" t="s">
        <v>22</v>
      </c>
      <c r="HQ628" t="s">
        <v>22</v>
      </c>
      <c r="IK628">
        <v>0</v>
      </c>
    </row>
    <row r="629" spans="1:255" x14ac:dyDescent="0.2">
      <c r="A629" s="2">
        <v>18</v>
      </c>
      <c r="B629" s="2">
        <v>1</v>
      </c>
      <c r="C629" s="2">
        <v>537</v>
      </c>
      <c r="D629" s="2"/>
      <c r="E629" s="2" t="s">
        <v>375</v>
      </c>
      <c r="F629" s="2" t="s">
        <v>376</v>
      </c>
      <c r="G629" s="2" t="s">
        <v>377</v>
      </c>
      <c r="H629" s="2" t="s">
        <v>68</v>
      </c>
      <c r="I629" s="2">
        <f>I627*J629</f>
        <v>0</v>
      </c>
      <c r="J629" s="2">
        <v>30</v>
      </c>
      <c r="K629" s="2">
        <v>30</v>
      </c>
      <c r="L629" s="2">
        <v>0.48</v>
      </c>
      <c r="M629" s="2">
        <v>0</v>
      </c>
      <c r="N629" s="2">
        <f t="shared" si="496"/>
        <v>0.48</v>
      </c>
      <c r="O629" s="2">
        <f t="shared" si="497"/>
        <v>0</v>
      </c>
      <c r="P629" s="2">
        <f t="shared" si="498"/>
        <v>0</v>
      </c>
      <c r="Q629" s="2">
        <f t="shared" si="499"/>
        <v>0</v>
      </c>
      <c r="R629" s="2">
        <f t="shared" si="500"/>
        <v>0</v>
      </c>
      <c r="S629" s="2">
        <f t="shared" si="501"/>
        <v>0</v>
      </c>
      <c r="T629" s="2">
        <f t="shared" si="502"/>
        <v>0</v>
      </c>
      <c r="U629" s="2">
        <f t="shared" si="503"/>
        <v>0</v>
      </c>
      <c r="V629" s="2">
        <f t="shared" si="504"/>
        <v>0</v>
      </c>
      <c r="W629" s="2">
        <f t="shared" si="505"/>
        <v>0</v>
      </c>
      <c r="X629" s="2">
        <f t="shared" si="506"/>
        <v>0</v>
      </c>
      <c r="Y629" s="2">
        <f t="shared" si="507"/>
        <v>0</v>
      </c>
      <c r="Z629" s="2"/>
      <c r="AA629" s="2">
        <v>69726971</v>
      </c>
      <c r="AB629" s="2">
        <f t="shared" si="508"/>
        <v>15.34</v>
      </c>
      <c r="AC629" s="2">
        <f t="shared" ref="AC629:AC636" si="534">ROUND((ES629),2)</f>
        <v>15.34</v>
      </c>
      <c r="AD629" s="2">
        <f t="shared" si="509"/>
        <v>0</v>
      </c>
      <c r="AE629" s="2">
        <f t="shared" si="510"/>
        <v>0</v>
      </c>
      <c r="AF629" s="2">
        <f t="shared" si="511"/>
        <v>0</v>
      </c>
      <c r="AG629" s="2">
        <f t="shared" si="512"/>
        <v>0</v>
      </c>
      <c r="AH629" s="2">
        <f t="shared" si="513"/>
        <v>0</v>
      </c>
      <c r="AI629" s="2">
        <f t="shared" si="514"/>
        <v>0</v>
      </c>
      <c r="AJ629" s="2">
        <f t="shared" si="515"/>
        <v>0</v>
      </c>
      <c r="AK629" s="2">
        <v>15.34</v>
      </c>
      <c r="AL629" s="2">
        <v>15.34</v>
      </c>
      <c r="AM629" s="2">
        <v>0</v>
      </c>
      <c r="AN629" s="2">
        <v>0</v>
      </c>
      <c r="AO629" s="2">
        <v>0</v>
      </c>
      <c r="AP629" s="2">
        <v>0</v>
      </c>
      <c r="AQ629" s="2">
        <v>0</v>
      </c>
      <c r="AR629" s="2">
        <v>0</v>
      </c>
      <c r="AS629" s="2">
        <v>0</v>
      </c>
      <c r="AT629" s="2">
        <v>0</v>
      </c>
      <c r="AU629" s="2">
        <v>0</v>
      </c>
      <c r="AV629" s="2">
        <v>1</v>
      </c>
      <c r="AW629" s="2">
        <v>1</v>
      </c>
      <c r="AX629" s="2"/>
      <c r="AY629" s="2"/>
      <c r="AZ629" s="2">
        <v>1</v>
      </c>
      <c r="BA629" s="2">
        <v>1</v>
      </c>
      <c r="BB629" s="2">
        <v>1</v>
      </c>
      <c r="BC629" s="2">
        <v>1</v>
      </c>
      <c r="BD629" s="2" t="s">
        <v>3</v>
      </c>
      <c r="BE629" s="2" t="s">
        <v>3</v>
      </c>
      <c r="BF629" s="2" t="s">
        <v>3</v>
      </c>
      <c r="BG629" s="2" t="s">
        <v>3</v>
      </c>
      <c r="BH629" s="2">
        <v>3</v>
      </c>
      <c r="BI629" s="2">
        <v>1</v>
      </c>
      <c r="BJ629" s="2" t="s">
        <v>378</v>
      </c>
      <c r="BK629" s="2"/>
      <c r="BL629" s="2"/>
      <c r="BM629" s="2">
        <v>500001</v>
      </c>
      <c r="BN629" s="2">
        <v>0</v>
      </c>
      <c r="BO629" s="2" t="s">
        <v>3</v>
      </c>
      <c r="BP629" s="2">
        <v>0</v>
      </c>
      <c r="BQ629" s="2">
        <v>8</v>
      </c>
      <c r="BR629" s="2">
        <v>0</v>
      </c>
      <c r="BS629" s="2">
        <v>1</v>
      </c>
      <c r="BT629" s="2">
        <v>1</v>
      </c>
      <c r="BU629" s="2">
        <v>1</v>
      </c>
      <c r="BV629" s="2">
        <v>1</v>
      </c>
      <c r="BW629" s="2">
        <v>1</v>
      </c>
      <c r="BX629" s="2">
        <v>1</v>
      </c>
      <c r="BY629" s="2" t="s">
        <v>3</v>
      </c>
      <c r="BZ629" s="2">
        <v>0</v>
      </c>
      <c r="CA629" s="2">
        <v>0</v>
      </c>
      <c r="CB629" s="2" t="s">
        <v>3</v>
      </c>
      <c r="CC629" s="2"/>
      <c r="CD629" s="2"/>
      <c r="CE629" s="2">
        <v>0</v>
      </c>
      <c r="CF629" s="2">
        <v>0</v>
      </c>
      <c r="CG629" s="2">
        <v>0</v>
      </c>
      <c r="CH629" s="2">
        <v>53</v>
      </c>
      <c r="CI629" s="2">
        <v>1</v>
      </c>
      <c r="CJ629" s="2">
        <v>0</v>
      </c>
      <c r="CK629" s="2">
        <v>0</v>
      </c>
      <c r="CL629" s="2">
        <v>0</v>
      </c>
      <c r="CM629" s="2">
        <v>0</v>
      </c>
      <c r="CN629" s="2" t="s">
        <v>3</v>
      </c>
      <c r="CO629" s="2">
        <v>0</v>
      </c>
      <c r="CP629" s="2">
        <f t="shared" si="516"/>
        <v>0</v>
      </c>
      <c r="CQ629" s="2">
        <f t="shared" si="517"/>
        <v>15.34</v>
      </c>
      <c r="CR629" s="2">
        <f t="shared" si="518"/>
        <v>0</v>
      </c>
      <c r="CS629" s="2">
        <f t="shared" si="519"/>
        <v>0</v>
      </c>
      <c r="CT629" s="2">
        <f t="shared" si="520"/>
        <v>0</v>
      </c>
      <c r="CU629" s="2">
        <f t="shared" si="521"/>
        <v>0</v>
      </c>
      <c r="CV629" s="2">
        <f t="shared" si="522"/>
        <v>0</v>
      </c>
      <c r="CW629" s="2">
        <f t="shared" si="523"/>
        <v>0</v>
      </c>
      <c r="CX629" s="2">
        <f t="shared" si="524"/>
        <v>0</v>
      </c>
      <c r="CY629" s="2">
        <f>(((S629+R629)*AT629)/100)</f>
        <v>0</v>
      </c>
      <c r="CZ629" s="2">
        <f>(((S629+R629)*AU629)/100)</f>
        <v>0</v>
      </c>
      <c r="DA629" s="2"/>
      <c r="DB629" s="2"/>
      <c r="DC629" s="2" t="s">
        <v>3</v>
      </c>
      <c r="DD629" s="2" t="s">
        <v>3</v>
      </c>
      <c r="DE629" s="2" t="s">
        <v>3</v>
      </c>
      <c r="DF629" s="2" t="s">
        <v>3</v>
      </c>
      <c r="DG629" s="2" t="s">
        <v>3</v>
      </c>
      <c r="DH629" s="2" t="s">
        <v>3</v>
      </c>
      <c r="DI629" s="2" t="s">
        <v>3</v>
      </c>
      <c r="DJ629" s="2" t="s">
        <v>3</v>
      </c>
      <c r="DK629" s="2" t="s">
        <v>3</v>
      </c>
      <c r="DL629" s="2" t="s">
        <v>3</v>
      </c>
      <c r="DM629" s="2" t="s">
        <v>3</v>
      </c>
      <c r="DN629" s="2">
        <v>0</v>
      </c>
      <c r="DO629" s="2">
        <v>0</v>
      </c>
      <c r="DP629" s="2">
        <v>1</v>
      </c>
      <c r="DQ629" s="2">
        <v>1</v>
      </c>
      <c r="DR629" s="2"/>
      <c r="DS629" s="2"/>
      <c r="DT629" s="2"/>
      <c r="DU629" s="2">
        <v>1009</v>
      </c>
      <c r="DV629" s="2" t="s">
        <v>68</v>
      </c>
      <c r="DW629" s="2" t="s">
        <v>68</v>
      </c>
      <c r="DX629" s="2">
        <v>1</v>
      </c>
      <c r="DY629" s="2"/>
      <c r="DZ629" s="2" t="s">
        <v>3</v>
      </c>
      <c r="EA629" s="2" t="s">
        <v>3</v>
      </c>
      <c r="EB629" s="2" t="s">
        <v>3</v>
      </c>
      <c r="EC629" s="2" t="s">
        <v>3</v>
      </c>
      <c r="ED629" s="2"/>
      <c r="EE629" s="2">
        <v>54328897</v>
      </c>
      <c r="EF629" s="2">
        <v>8</v>
      </c>
      <c r="EG629" s="2" t="s">
        <v>31</v>
      </c>
      <c r="EH629" s="2">
        <v>0</v>
      </c>
      <c r="EI629" s="2" t="s">
        <v>3</v>
      </c>
      <c r="EJ629" s="2">
        <v>1</v>
      </c>
      <c r="EK629" s="2">
        <v>500001</v>
      </c>
      <c r="EL629" s="2" t="s">
        <v>32</v>
      </c>
      <c r="EM629" s="2" t="s">
        <v>33</v>
      </c>
      <c r="EN629" s="2"/>
      <c r="EO629" s="2" t="s">
        <v>3</v>
      </c>
      <c r="EP629" s="2"/>
      <c r="EQ629" s="2">
        <v>0</v>
      </c>
      <c r="ER629" s="2">
        <v>15.34</v>
      </c>
      <c r="ES629" s="2">
        <v>15.34</v>
      </c>
      <c r="ET629" s="2">
        <v>0</v>
      </c>
      <c r="EU629" s="2">
        <v>0</v>
      </c>
      <c r="EV629" s="2">
        <v>0</v>
      </c>
      <c r="EW629" s="2">
        <v>0</v>
      </c>
      <c r="EX629" s="2">
        <v>0</v>
      </c>
      <c r="EY629" s="2"/>
      <c r="EZ629" s="2"/>
      <c r="FA629" s="2"/>
      <c r="FB629" s="2"/>
      <c r="FC629" s="2"/>
      <c r="FD629" s="2"/>
      <c r="FE629" s="2"/>
      <c r="FF629" s="2"/>
      <c r="FG629" s="2"/>
      <c r="FH629" s="2"/>
      <c r="FI629" s="2"/>
      <c r="FJ629" s="2"/>
      <c r="FK629" s="2"/>
      <c r="FL629" s="2"/>
      <c r="FM629" s="2"/>
      <c r="FN629" s="2"/>
      <c r="FO629" s="2"/>
      <c r="FP629" s="2"/>
      <c r="FQ629" s="2">
        <v>0</v>
      </c>
      <c r="FR629" s="2">
        <f t="shared" si="525"/>
        <v>0</v>
      </c>
      <c r="FS629" s="2">
        <v>0</v>
      </c>
      <c r="FT629" s="2"/>
      <c r="FU629" s="2"/>
      <c r="FV629" s="2"/>
      <c r="FW629" s="2"/>
      <c r="FX629" s="2">
        <v>0</v>
      </c>
      <c r="FY629" s="2">
        <v>0</v>
      </c>
      <c r="FZ629" s="2"/>
      <c r="GA629" s="2" t="s">
        <v>3</v>
      </c>
      <c r="GB629" s="2"/>
      <c r="GC629" s="2"/>
      <c r="GD629" s="2">
        <v>1</v>
      </c>
      <c r="GE629" s="2"/>
      <c r="GF629" s="2">
        <v>-1054863603</v>
      </c>
      <c r="GG629" s="2">
        <v>2</v>
      </c>
      <c r="GH629" s="2">
        <v>1</v>
      </c>
      <c r="GI629" s="2">
        <v>-2</v>
      </c>
      <c r="GJ629" s="2">
        <v>0</v>
      </c>
      <c r="GK629" s="2">
        <v>0</v>
      </c>
      <c r="GL629" s="2">
        <f t="shared" si="526"/>
        <v>0</v>
      </c>
      <c r="GM629" s="2">
        <f t="shared" si="527"/>
        <v>0</v>
      </c>
      <c r="GN629" s="2">
        <f t="shared" si="528"/>
        <v>0</v>
      </c>
      <c r="GO629" s="2">
        <f t="shared" si="529"/>
        <v>0</v>
      </c>
      <c r="GP629" s="2">
        <f t="shared" si="530"/>
        <v>0</v>
      </c>
      <c r="GQ629" s="2"/>
      <c r="GR629" s="2">
        <v>0</v>
      </c>
      <c r="GS629" s="2">
        <v>3</v>
      </c>
      <c r="GT629" s="2">
        <v>0</v>
      </c>
      <c r="GU629" s="2" t="s">
        <v>3</v>
      </c>
      <c r="GV629" s="2">
        <f t="shared" si="531"/>
        <v>0</v>
      </c>
      <c r="GW629" s="2">
        <v>1</v>
      </c>
      <c r="GX629" s="2">
        <f t="shared" si="532"/>
        <v>0</v>
      </c>
      <c r="GY629" s="2"/>
      <c r="GZ629" s="2"/>
      <c r="HA629" s="2">
        <v>0</v>
      </c>
      <c r="HB629" s="2">
        <v>0</v>
      </c>
      <c r="HC629" s="2">
        <f t="shared" si="533"/>
        <v>0</v>
      </c>
      <c r="HD629" s="2"/>
      <c r="HE629" s="2" t="s">
        <v>3</v>
      </c>
      <c r="HF629" s="2" t="s">
        <v>3</v>
      </c>
      <c r="HG629" s="2"/>
      <c r="HH629" s="2"/>
      <c r="HI629" s="2"/>
      <c r="HJ629" s="2"/>
      <c r="HK629" s="2"/>
      <c r="HL629" s="2"/>
      <c r="HM629" s="2" t="s">
        <v>3</v>
      </c>
      <c r="HN629" s="2" t="s">
        <v>3</v>
      </c>
      <c r="HO629" s="2" t="s">
        <v>3</v>
      </c>
      <c r="HP629" s="2" t="s">
        <v>3</v>
      </c>
      <c r="HQ629" s="2" t="s">
        <v>3</v>
      </c>
      <c r="HR629" s="2"/>
      <c r="HS629" s="2"/>
      <c r="HT629" s="2"/>
      <c r="HU629" s="2"/>
      <c r="HV629" s="2"/>
      <c r="HW629" s="2"/>
      <c r="HX629" s="2"/>
      <c r="HY629" s="2"/>
      <c r="HZ629" s="2"/>
      <c r="IA629" s="2"/>
      <c r="IB629" s="2"/>
      <c r="IC629" s="2"/>
      <c r="ID629" s="2"/>
      <c r="IE629" s="2"/>
      <c r="IF629" s="2"/>
      <c r="IG629" s="2"/>
      <c r="IH629" s="2"/>
      <c r="II629" s="2"/>
      <c r="IJ629" s="2"/>
      <c r="IK629" s="2">
        <v>0</v>
      </c>
      <c r="IL629" s="2"/>
      <c r="IM629" s="2"/>
      <c r="IN629" s="2"/>
      <c r="IO629" s="2"/>
      <c r="IP629" s="2"/>
      <c r="IQ629" s="2"/>
      <c r="IR629" s="2"/>
      <c r="IS629" s="2"/>
      <c r="IT629" s="2"/>
      <c r="IU629" s="2"/>
    </row>
    <row r="630" spans="1:255" x14ac:dyDescent="0.2">
      <c r="A630">
        <v>18</v>
      </c>
      <c r="B630">
        <v>1</v>
      </c>
      <c r="C630">
        <v>547</v>
      </c>
      <c r="E630" t="s">
        <v>375</v>
      </c>
      <c r="F630" t="s">
        <v>376</v>
      </c>
      <c r="G630" t="s">
        <v>377</v>
      </c>
      <c r="H630" t="s">
        <v>68</v>
      </c>
      <c r="I630">
        <f>I628*J630</f>
        <v>0</v>
      </c>
      <c r="J630">
        <v>30</v>
      </c>
      <c r="K630">
        <v>30</v>
      </c>
      <c r="L630">
        <v>0.48</v>
      </c>
      <c r="M630">
        <v>0</v>
      </c>
      <c r="N630">
        <f t="shared" si="496"/>
        <v>0.48</v>
      </c>
      <c r="O630">
        <f t="shared" si="497"/>
        <v>0</v>
      </c>
      <c r="P630">
        <f t="shared" si="498"/>
        <v>0</v>
      </c>
      <c r="Q630">
        <f t="shared" si="499"/>
        <v>0</v>
      </c>
      <c r="R630">
        <f t="shared" si="500"/>
        <v>0</v>
      </c>
      <c r="S630">
        <f t="shared" si="501"/>
        <v>0</v>
      </c>
      <c r="T630">
        <f t="shared" si="502"/>
        <v>0</v>
      </c>
      <c r="U630">
        <f t="shared" si="503"/>
        <v>0</v>
      </c>
      <c r="V630">
        <f t="shared" si="504"/>
        <v>0</v>
      </c>
      <c r="W630">
        <f t="shared" si="505"/>
        <v>0</v>
      </c>
      <c r="X630">
        <f t="shared" si="506"/>
        <v>0</v>
      </c>
      <c r="Y630">
        <f t="shared" si="507"/>
        <v>0</v>
      </c>
      <c r="AA630">
        <v>69726884</v>
      </c>
      <c r="AB630">
        <f t="shared" si="508"/>
        <v>2.21</v>
      </c>
      <c r="AC630">
        <f t="shared" si="534"/>
        <v>2.21</v>
      </c>
      <c r="AD630">
        <f t="shared" si="509"/>
        <v>0</v>
      </c>
      <c r="AE630">
        <f t="shared" si="510"/>
        <v>0</v>
      </c>
      <c r="AF630">
        <f t="shared" si="511"/>
        <v>0</v>
      </c>
      <c r="AG630">
        <f t="shared" si="512"/>
        <v>0</v>
      </c>
      <c r="AH630">
        <f t="shared" si="513"/>
        <v>0</v>
      </c>
      <c r="AI630">
        <f t="shared" si="514"/>
        <v>0</v>
      </c>
      <c r="AJ630">
        <f t="shared" si="515"/>
        <v>0</v>
      </c>
      <c r="AK630">
        <v>2.21</v>
      </c>
      <c r="AL630">
        <v>2.21</v>
      </c>
      <c r="AM630">
        <v>0</v>
      </c>
      <c r="AN630">
        <v>0</v>
      </c>
      <c r="AO630">
        <v>0</v>
      </c>
      <c r="AP630">
        <v>0</v>
      </c>
      <c r="AQ630">
        <v>0</v>
      </c>
      <c r="AR630">
        <v>0</v>
      </c>
      <c r="AS630">
        <v>0</v>
      </c>
      <c r="AT630">
        <v>0</v>
      </c>
      <c r="AU630">
        <v>0</v>
      </c>
      <c r="AV630">
        <v>1</v>
      </c>
      <c r="AW630">
        <v>1</v>
      </c>
      <c r="AZ630">
        <v>1</v>
      </c>
      <c r="BA630">
        <v>1</v>
      </c>
      <c r="BB630">
        <v>1</v>
      </c>
      <c r="BC630">
        <v>7.56</v>
      </c>
      <c r="BD630" t="s">
        <v>3</v>
      </c>
      <c r="BE630" t="s">
        <v>3</v>
      </c>
      <c r="BF630" t="s">
        <v>3</v>
      </c>
      <c r="BG630" t="s">
        <v>3</v>
      </c>
      <c r="BH630">
        <v>3</v>
      </c>
      <c r="BI630">
        <v>1</v>
      </c>
      <c r="BJ630" t="s">
        <v>378</v>
      </c>
      <c r="BM630">
        <v>500001</v>
      </c>
      <c r="BN630">
        <v>0</v>
      </c>
      <c r="BO630" t="s">
        <v>3</v>
      </c>
      <c r="BP630">
        <v>0</v>
      </c>
      <c r="BQ630">
        <v>8</v>
      </c>
      <c r="BR630">
        <v>0</v>
      </c>
      <c r="BS630">
        <v>1</v>
      </c>
      <c r="BT630">
        <v>1</v>
      </c>
      <c r="BU630">
        <v>1</v>
      </c>
      <c r="BV630">
        <v>1</v>
      </c>
      <c r="BW630">
        <v>1</v>
      </c>
      <c r="BX630">
        <v>1</v>
      </c>
      <c r="BY630" t="s">
        <v>3</v>
      </c>
      <c r="BZ630">
        <v>0</v>
      </c>
      <c r="CA630">
        <v>0</v>
      </c>
      <c r="CB630" t="s">
        <v>3</v>
      </c>
      <c r="CE630">
        <v>0</v>
      </c>
      <c r="CF630">
        <v>0</v>
      </c>
      <c r="CG630">
        <v>0</v>
      </c>
      <c r="CH630">
        <v>53</v>
      </c>
      <c r="CI630">
        <v>1</v>
      </c>
      <c r="CJ630">
        <v>0</v>
      </c>
      <c r="CK630">
        <v>0</v>
      </c>
      <c r="CL630">
        <v>0</v>
      </c>
      <c r="CM630">
        <v>0</v>
      </c>
      <c r="CN630" t="s">
        <v>3</v>
      </c>
      <c r="CO630">
        <v>0</v>
      </c>
      <c r="CP630">
        <f t="shared" si="516"/>
        <v>0</v>
      </c>
      <c r="CQ630">
        <f t="shared" si="517"/>
        <v>16.707599999999999</v>
      </c>
      <c r="CR630">
        <f t="shared" si="518"/>
        <v>0</v>
      </c>
      <c r="CS630">
        <f t="shared" si="519"/>
        <v>0</v>
      </c>
      <c r="CT630">
        <f t="shared" si="520"/>
        <v>0</v>
      </c>
      <c r="CU630">
        <f t="shared" si="521"/>
        <v>0</v>
      </c>
      <c r="CV630">
        <f t="shared" si="522"/>
        <v>0</v>
      </c>
      <c r="CW630">
        <f t="shared" si="523"/>
        <v>0</v>
      </c>
      <c r="CX630">
        <f t="shared" si="524"/>
        <v>0</v>
      </c>
      <c r="CY630">
        <f>(S630+R630)*(BZ630/100)</f>
        <v>0</v>
      </c>
      <c r="CZ630">
        <f>(S630+R630)*(CA630/100)</f>
        <v>0</v>
      </c>
      <c r="DC630" t="s">
        <v>3</v>
      </c>
      <c r="DD630" t="s">
        <v>3</v>
      </c>
      <c r="DE630" t="s">
        <v>3</v>
      </c>
      <c r="DF630" t="s">
        <v>3</v>
      </c>
      <c r="DG630" t="s">
        <v>3</v>
      </c>
      <c r="DH630" t="s">
        <v>3</v>
      </c>
      <c r="DI630" t="s">
        <v>3</v>
      </c>
      <c r="DJ630" t="s">
        <v>3</v>
      </c>
      <c r="DK630" t="s">
        <v>3</v>
      </c>
      <c r="DL630" t="s">
        <v>3</v>
      </c>
      <c r="DM630" t="s">
        <v>3</v>
      </c>
      <c r="DN630">
        <v>0</v>
      </c>
      <c r="DO630">
        <v>0</v>
      </c>
      <c r="DP630">
        <v>1</v>
      </c>
      <c r="DQ630">
        <v>1</v>
      </c>
      <c r="DU630">
        <v>1009</v>
      </c>
      <c r="DV630" t="s">
        <v>68</v>
      </c>
      <c r="DW630" t="s">
        <v>68</v>
      </c>
      <c r="DX630">
        <v>1</v>
      </c>
      <c r="DZ630" t="s">
        <v>3</v>
      </c>
      <c r="EA630" t="s">
        <v>3</v>
      </c>
      <c r="EB630" t="s">
        <v>3</v>
      </c>
      <c r="EC630" t="s">
        <v>3</v>
      </c>
      <c r="EE630">
        <v>54328897</v>
      </c>
      <c r="EF630">
        <v>8</v>
      </c>
      <c r="EG630" t="s">
        <v>31</v>
      </c>
      <c r="EH630">
        <v>0</v>
      </c>
      <c r="EI630" t="s">
        <v>3</v>
      </c>
      <c r="EJ630">
        <v>1</v>
      </c>
      <c r="EK630">
        <v>500001</v>
      </c>
      <c r="EL630" t="s">
        <v>32</v>
      </c>
      <c r="EM630" t="s">
        <v>33</v>
      </c>
      <c r="EO630" t="s">
        <v>3</v>
      </c>
      <c r="EQ630">
        <v>0</v>
      </c>
      <c r="ER630">
        <v>16</v>
      </c>
      <c r="ES630">
        <v>2.21</v>
      </c>
      <c r="ET630">
        <v>0</v>
      </c>
      <c r="EU630">
        <v>0</v>
      </c>
      <c r="EV630">
        <v>0</v>
      </c>
      <c r="EW630">
        <v>0</v>
      </c>
      <c r="EX630">
        <v>0</v>
      </c>
      <c r="EZ630">
        <v>5</v>
      </c>
      <c r="FC630">
        <v>0</v>
      </c>
      <c r="FD630">
        <v>18</v>
      </c>
      <c r="FF630">
        <v>16</v>
      </c>
      <c r="FQ630">
        <v>0</v>
      </c>
      <c r="FR630">
        <f t="shared" si="525"/>
        <v>0</v>
      </c>
      <c r="FS630">
        <v>0</v>
      </c>
      <c r="FX630">
        <v>0</v>
      </c>
      <c r="FY630">
        <v>0</v>
      </c>
      <c r="GA630" t="s">
        <v>379</v>
      </c>
      <c r="GD630">
        <v>1</v>
      </c>
      <c r="GF630">
        <v>-1054863603</v>
      </c>
      <c r="GG630">
        <v>2</v>
      </c>
      <c r="GH630">
        <v>3</v>
      </c>
      <c r="GI630">
        <v>5</v>
      </c>
      <c r="GJ630">
        <v>0</v>
      </c>
      <c r="GK630">
        <v>0</v>
      </c>
      <c r="GL630">
        <f t="shared" si="526"/>
        <v>0</v>
      </c>
      <c r="GM630">
        <f t="shared" si="527"/>
        <v>0</v>
      </c>
      <c r="GN630">
        <f t="shared" si="528"/>
        <v>0</v>
      </c>
      <c r="GO630">
        <f t="shared" si="529"/>
        <v>0</v>
      </c>
      <c r="GP630">
        <f t="shared" si="530"/>
        <v>0</v>
      </c>
      <c r="GR630">
        <v>1</v>
      </c>
      <c r="GS630">
        <v>1</v>
      </c>
      <c r="GT630">
        <v>0</v>
      </c>
      <c r="GU630" t="s">
        <v>3</v>
      </c>
      <c r="GV630">
        <f t="shared" si="531"/>
        <v>0</v>
      </c>
      <c r="GW630">
        <v>1</v>
      </c>
      <c r="GX630">
        <f t="shared" si="532"/>
        <v>0</v>
      </c>
      <c r="HA630">
        <v>0</v>
      </c>
      <c r="HB630">
        <v>0</v>
      </c>
      <c r="HC630">
        <f t="shared" si="533"/>
        <v>0</v>
      </c>
      <c r="HE630" t="s">
        <v>35</v>
      </c>
      <c r="HF630" t="s">
        <v>36</v>
      </c>
      <c r="HM630" t="s">
        <v>3</v>
      </c>
      <c r="HN630" t="s">
        <v>3</v>
      </c>
      <c r="HO630" t="s">
        <v>3</v>
      </c>
      <c r="HP630" t="s">
        <v>3</v>
      </c>
      <c r="HQ630" t="s">
        <v>3</v>
      </c>
      <c r="IK630">
        <v>0</v>
      </c>
    </row>
    <row r="631" spans="1:255" x14ac:dyDescent="0.2">
      <c r="A631" s="2">
        <v>18</v>
      </c>
      <c r="B631" s="2">
        <v>1</v>
      </c>
      <c r="C631" s="2">
        <v>539</v>
      </c>
      <c r="D631" s="2"/>
      <c r="E631" s="2" t="s">
        <v>380</v>
      </c>
      <c r="F631" s="2" t="s">
        <v>381</v>
      </c>
      <c r="G631" s="2" t="s">
        <v>382</v>
      </c>
      <c r="H631" s="2" t="s">
        <v>78</v>
      </c>
      <c r="I631" s="2">
        <f>I627*J631</f>
        <v>0</v>
      </c>
      <c r="J631" s="2">
        <v>0.9</v>
      </c>
      <c r="K631" s="2">
        <v>0.9</v>
      </c>
      <c r="L631" s="2">
        <v>1.44E-2</v>
      </c>
      <c r="M631" s="2">
        <v>0</v>
      </c>
      <c r="N631" s="2">
        <f t="shared" si="496"/>
        <v>1.44E-2</v>
      </c>
      <c r="O631" s="2">
        <f t="shared" si="497"/>
        <v>0</v>
      </c>
      <c r="P631" s="2">
        <f t="shared" si="498"/>
        <v>0</v>
      </c>
      <c r="Q631" s="2">
        <f t="shared" si="499"/>
        <v>0</v>
      </c>
      <c r="R631" s="2">
        <f t="shared" si="500"/>
        <v>0</v>
      </c>
      <c r="S631" s="2">
        <f t="shared" si="501"/>
        <v>0</v>
      </c>
      <c r="T631" s="2">
        <f t="shared" si="502"/>
        <v>0</v>
      </c>
      <c r="U631" s="2">
        <f t="shared" si="503"/>
        <v>0</v>
      </c>
      <c r="V631" s="2">
        <f t="shared" si="504"/>
        <v>0</v>
      </c>
      <c r="W631" s="2">
        <f t="shared" si="505"/>
        <v>0</v>
      </c>
      <c r="X631" s="2">
        <f t="shared" si="506"/>
        <v>0</v>
      </c>
      <c r="Y631" s="2">
        <f t="shared" si="507"/>
        <v>0</v>
      </c>
      <c r="Z631" s="2"/>
      <c r="AA631" s="2">
        <v>69726971</v>
      </c>
      <c r="AB631" s="2">
        <f t="shared" si="508"/>
        <v>11382.09</v>
      </c>
      <c r="AC631" s="2">
        <f t="shared" si="534"/>
        <v>11382.09</v>
      </c>
      <c r="AD631" s="2">
        <f t="shared" si="509"/>
        <v>0</v>
      </c>
      <c r="AE631" s="2">
        <f t="shared" si="510"/>
        <v>0</v>
      </c>
      <c r="AF631" s="2">
        <f t="shared" si="511"/>
        <v>0</v>
      </c>
      <c r="AG631" s="2">
        <f t="shared" si="512"/>
        <v>0</v>
      </c>
      <c r="AH631" s="2">
        <f t="shared" si="513"/>
        <v>0</v>
      </c>
      <c r="AI631" s="2">
        <f t="shared" si="514"/>
        <v>0</v>
      </c>
      <c r="AJ631" s="2">
        <f t="shared" si="515"/>
        <v>0</v>
      </c>
      <c r="AK631" s="2">
        <v>11382.09</v>
      </c>
      <c r="AL631" s="2">
        <v>11382.09</v>
      </c>
      <c r="AM631" s="2">
        <v>0</v>
      </c>
      <c r="AN631" s="2">
        <v>0</v>
      </c>
      <c r="AO631" s="2">
        <v>0</v>
      </c>
      <c r="AP631" s="2">
        <v>0</v>
      </c>
      <c r="AQ631" s="2">
        <v>0</v>
      </c>
      <c r="AR631" s="2">
        <v>0</v>
      </c>
      <c r="AS631" s="2">
        <v>0</v>
      </c>
      <c r="AT631" s="2">
        <v>0</v>
      </c>
      <c r="AU631" s="2">
        <v>0</v>
      </c>
      <c r="AV631" s="2">
        <v>1</v>
      </c>
      <c r="AW631" s="2">
        <v>1</v>
      </c>
      <c r="AX631" s="2"/>
      <c r="AY631" s="2"/>
      <c r="AZ631" s="2">
        <v>1</v>
      </c>
      <c r="BA631" s="2">
        <v>1</v>
      </c>
      <c r="BB631" s="2">
        <v>1</v>
      </c>
      <c r="BC631" s="2">
        <v>1</v>
      </c>
      <c r="BD631" s="2" t="s">
        <v>3</v>
      </c>
      <c r="BE631" s="2" t="s">
        <v>3</v>
      </c>
      <c r="BF631" s="2" t="s">
        <v>3</v>
      </c>
      <c r="BG631" s="2" t="s">
        <v>3</v>
      </c>
      <c r="BH631" s="2">
        <v>3</v>
      </c>
      <c r="BI631" s="2">
        <v>1</v>
      </c>
      <c r="BJ631" s="2" t="s">
        <v>383</v>
      </c>
      <c r="BK631" s="2"/>
      <c r="BL631" s="2"/>
      <c r="BM631" s="2">
        <v>500001</v>
      </c>
      <c r="BN631" s="2">
        <v>0</v>
      </c>
      <c r="BO631" s="2" t="s">
        <v>3</v>
      </c>
      <c r="BP631" s="2">
        <v>0</v>
      </c>
      <c r="BQ631" s="2">
        <v>8</v>
      </c>
      <c r="BR631" s="2">
        <v>0</v>
      </c>
      <c r="BS631" s="2">
        <v>1</v>
      </c>
      <c r="BT631" s="2">
        <v>1</v>
      </c>
      <c r="BU631" s="2">
        <v>1</v>
      </c>
      <c r="BV631" s="2">
        <v>1</v>
      </c>
      <c r="BW631" s="2">
        <v>1</v>
      </c>
      <c r="BX631" s="2">
        <v>1</v>
      </c>
      <c r="BY631" s="2" t="s">
        <v>3</v>
      </c>
      <c r="BZ631" s="2">
        <v>0</v>
      </c>
      <c r="CA631" s="2">
        <v>0</v>
      </c>
      <c r="CB631" s="2" t="s">
        <v>3</v>
      </c>
      <c r="CC631" s="2"/>
      <c r="CD631" s="2"/>
      <c r="CE631" s="2">
        <v>0</v>
      </c>
      <c r="CF631" s="2">
        <v>0</v>
      </c>
      <c r="CG631" s="2">
        <v>0</v>
      </c>
      <c r="CH631" s="2">
        <v>53</v>
      </c>
      <c r="CI631" s="2">
        <v>2</v>
      </c>
      <c r="CJ631" s="2">
        <v>0</v>
      </c>
      <c r="CK631" s="2">
        <v>0</v>
      </c>
      <c r="CL631" s="2">
        <v>0</v>
      </c>
      <c r="CM631" s="2">
        <v>0</v>
      </c>
      <c r="CN631" s="2" t="s">
        <v>3</v>
      </c>
      <c r="CO631" s="2">
        <v>0</v>
      </c>
      <c r="CP631" s="2">
        <f t="shared" si="516"/>
        <v>0</v>
      </c>
      <c r="CQ631" s="2">
        <f t="shared" si="517"/>
        <v>11382.09</v>
      </c>
      <c r="CR631" s="2">
        <f t="shared" si="518"/>
        <v>0</v>
      </c>
      <c r="CS631" s="2">
        <f t="shared" si="519"/>
        <v>0</v>
      </c>
      <c r="CT631" s="2">
        <f t="shared" si="520"/>
        <v>0</v>
      </c>
      <c r="CU631" s="2">
        <f t="shared" si="521"/>
        <v>0</v>
      </c>
      <c r="CV631" s="2">
        <f t="shared" si="522"/>
        <v>0</v>
      </c>
      <c r="CW631" s="2">
        <f t="shared" si="523"/>
        <v>0</v>
      </c>
      <c r="CX631" s="2">
        <f t="shared" si="524"/>
        <v>0</v>
      </c>
      <c r="CY631" s="2">
        <f>(((S631+R631)*AT631)/100)</f>
        <v>0</v>
      </c>
      <c r="CZ631" s="2">
        <f>(((S631+R631)*AU631)/100)</f>
        <v>0</v>
      </c>
      <c r="DA631" s="2"/>
      <c r="DB631" s="2"/>
      <c r="DC631" s="2" t="s">
        <v>3</v>
      </c>
      <c r="DD631" s="2" t="s">
        <v>3</v>
      </c>
      <c r="DE631" s="2" t="s">
        <v>3</v>
      </c>
      <c r="DF631" s="2" t="s">
        <v>3</v>
      </c>
      <c r="DG631" s="2" t="s">
        <v>3</v>
      </c>
      <c r="DH631" s="2" t="s">
        <v>3</v>
      </c>
      <c r="DI631" s="2" t="s">
        <v>3</v>
      </c>
      <c r="DJ631" s="2" t="s">
        <v>3</v>
      </c>
      <c r="DK631" s="2" t="s">
        <v>3</v>
      </c>
      <c r="DL631" s="2" t="s">
        <v>3</v>
      </c>
      <c r="DM631" s="2" t="s">
        <v>3</v>
      </c>
      <c r="DN631" s="2">
        <v>0</v>
      </c>
      <c r="DO631" s="2">
        <v>0</v>
      </c>
      <c r="DP631" s="2">
        <v>1</v>
      </c>
      <c r="DQ631" s="2">
        <v>1</v>
      </c>
      <c r="DR631" s="2"/>
      <c r="DS631" s="2"/>
      <c r="DT631" s="2"/>
      <c r="DU631" s="2">
        <v>1009</v>
      </c>
      <c r="DV631" s="2" t="s">
        <v>78</v>
      </c>
      <c r="DW631" s="2" t="s">
        <v>78</v>
      </c>
      <c r="DX631" s="2">
        <v>1000</v>
      </c>
      <c r="DY631" s="2"/>
      <c r="DZ631" s="2" t="s">
        <v>3</v>
      </c>
      <c r="EA631" s="2" t="s">
        <v>3</v>
      </c>
      <c r="EB631" s="2" t="s">
        <v>3</v>
      </c>
      <c r="EC631" s="2" t="s">
        <v>3</v>
      </c>
      <c r="ED631" s="2"/>
      <c r="EE631" s="2">
        <v>54328897</v>
      </c>
      <c r="EF631" s="2">
        <v>8</v>
      </c>
      <c r="EG631" s="2" t="s">
        <v>31</v>
      </c>
      <c r="EH631" s="2">
        <v>0</v>
      </c>
      <c r="EI631" s="2" t="s">
        <v>3</v>
      </c>
      <c r="EJ631" s="2">
        <v>1</v>
      </c>
      <c r="EK631" s="2">
        <v>500001</v>
      </c>
      <c r="EL631" s="2" t="s">
        <v>32</v>
      </c>
      <c r="EM631" s="2" t="s">
        <v>33</v>
      </c>
      <c r="EN631" s="2"/>
      <c r="EO631" s="2" t="s">
        <v>3</v>
      </c>
      <c r="EP631" s="2"/>
      <c r="EQ631" s="2">
        <v>0</v>
      </c>
      <c r="ER631" s="2">
        <v>11382.09</v>
      </c>
      <c r="ES631" s="2">
        <v>11382.09</v>
      </c>
      <c r="ET631" s="2">
        <v>0</v>
      </c>
      <c r="EU631" s="2">
        <v>0</v>
      </c>
      <c r="EV631" s="2">
        <v>0</v>
      </c>
      <c r="EW631" s="2">
        <v>0</v>
      </c>
      <c r="EX631" s="2">
        <v>0</v>
      </c>
      <c r="EY631" s="2"/>
      <c r="EZ631" s="2"/>
      <c r="FA631" s="2"/>
      <c r="FB631" s="2"/>
      <c r="FC631" s="2"/>
      <c r="FD631" s="2"/>
      <c r="FE631" s="2"/>
      <c r="FF631" s="2"/>
      <c r="FG631" s="2"/>
      <c r="FH631" s="2"/>
      <c r="FI631" s="2"/>
      <c r="FJ631" s="2"/>
      <c r="FK631" s="2"/>
      <c r="FL631" s="2"/>
      <c r="FM631" s="2"/>
      <c r="FN631" s="2"/>
      <c r="FO631" s="2"/>
      <c r="FP631" s="2"/>
      <c r="FQ631" s="2">
        <v>0</v>
      </c>
      <c r="FR631" s="2">
        <f t="shared" si="525"/>
        <v>0</v>
      </c>
      <c r="FS631" s="2">
        <v>0</v>
      </c>
      <c r="FT631" s="2"/>
      <c r="FU631" s="2"/>
      <c r="FV631" s="2"/>
      <c r="FW631" s="2"/>
      <c r="FX631" s="2">
        <v>0</v>
      </c>
      <c r="FY631" s="2">
        <v>0</v>
      </c>
      <c r="FZ631" s="2"/>
      <c r="GA631" s="2" t="s">
        <v>3</v>
      </c>
      <c r="GB631" s="2"/>
      <c r="GC631" s="2"/>
      <c r="GD631" s="2">
        <v>1</v>
      </c>
      <c r="GE631" s="2"/>
      <c r="GF631" s="2">
        <v>-726277419</v>
      </c>
      <c r="GG631" s="2">
        <v>2</v>
      </c>
      <c r="GH631" s="2">
        <v>1</v>
      </c>
      <c r="GI631" s="2">
        <v>-2</v>
      </c>
      <c r="GJ631" s="2">
        <v>0</v>
      </c>
      <c r="GK631" s="2">
        <v>0</v>
      </c>
      <c r="GL631" s="2">
        <f t="shared" si="526"/>
        <v>0</v>
      </c>
      <c r="GM631" s="2">
        <f t="shared" si="527"/>
        <v>0</v>
      </c>
      <c r="GN631" s="2">
        <f t="shared" si="528"/>
        <v>0</v>
      </c>
      <c r="GO631" s="2">
        <f t="shared" si="529"/>
        <v>0</v>
      </c>
      <c r="GP631" s="2">
        <f t="shared" si="530"/>
        <v>0</v>
      </c>
      <c r="GQ631" s="2"/>
      <c r="GR631" s="2">
        <v>0</v>
      </c>
      <c r="GS631" s="2">
        <v>3</v>
      </c>
      <c r="GT631" s="2">
        <v>0</v>
      </c>
      <c r="GU631" s="2" t="s">
        <v>3</v>
      </c>
      <c r="GV631" s="2">
        <f t="shared" si="531"/>
        <v>0</v>
      </c>
      <c r="GW631" s="2">
        <v>1</v>
      </c>
      <c r="GX631" s="2">
        <f t="shared" si="532"/>
        <v>0</v>
      </c>
      <c r="GY631" s="2"/>
      <c r="GZ631" s="2"/>
      <c r="HA631" s="2">
        <v>0</v>
      </c>
      <c r="HB631" s="2">
        <v>0</v>
      </c>
      <c r="HC631" s="2">
        <f t="shared" si="533"/>
        <v>0</v>
      </c>
      <c r="HD631" s="2"/>
      <c r="HE631" s="2" t="s">
        <v>3</v>
      </c>
      <c r="HF631" s="2" t="s">
        <v>3</v>
      </c>
      <c r="HG631" s="2"/>
      <c r="HH631" s="2"/>
      <c r="HI631" s="2"/>
      <c r="HJ631" s="2"/>
      <c r="HK631" s="2"/>
      <c r="HL631" s="2"/>
      <c r="HM631" s="2" t="s">
        <v>3</v>
      </c>
      <c r="HN631" s="2" t="s">
        <v>3</v>
      </c>
      <c r="HO631" s="2" t="s">
        <v>3</v>
      </c>
      <c r="HP631" s="2" t="s">
        <v>3</v>
      </c>
      <c r="HQ631" s="2" t="s">
        <v>3</v>
      </c>
      <c r="HR631" s="2"/>
      <c r="HS631" s="2"/>
      <c r="HT631" s="2"/>
      <c r="HU631" s="2"/>
      <c r="HV631" s="2"/>
      <c r="HW631" s="2"/>
      <c r="HX631" s="2"/>
      <c r="HY631" s="2"/>
      <c r="HZ631" s="2"/>
      <c r="IA631" s="2"/>
      <c r="IB631" s="2"/>
      <c r="IC631" s="2"/>
      <c r="ID631" s="2"/>
      <c r="IE631" s="2"/>
      <c r="IF631" s="2"/>
      <c r="IG631" s="2"/>
      <c r="IH631" s="2"/>
      <c r="II631" s="2"/>
      <c r="IJ631" s="2"/>
      <c r="IK631" s="2">
        <v>0</v>
      </c>
      <c r="IL631" s="2"/>
      <c r="IM631" s="2"/>
      <c r="IN631" s="2"/>
      <c r="IO631" s="2"/>
      <c r="IP631" s="2"/>
      <c r="IQ631" s="2"/>
      <c r="IR631" s="2"/>
      <c r="IS631" s="2"/>
      <c r="IT631" s="2"/>
      <c r="IU631" s="2"/>
    </row>
    <row r="632" spans="1:255" x14ac:dyDescent="0.2">
      <c r="A632">
        <v>18</v>
      </c>
      <c r="B632">
        <v>1</v>
      </c>
      <c r="C632">
        <v>549</v>
      </c>
      <c r="E632" t="s">
        <v>380</v>
      </c>
      <c r="F632" t="s">
        <v>381</v>
      </c>
      <c r="G632" t="s">
        <v>382</v>
      </c>
      <c r="H632" t="s">
        <v>78</v>
      </c>
      <c r="I632">
        <f>I628*J632</f>
        <v>0</v>
      </c>
      <c r="J632">
        <v>0.9</v>
      </c>
      <c r="K632">
        <v>0.9</v>
      </c>
      <c r="L632">
        <v>1.44E-2</v>
      </c>
      <c r="M632">
        <v>0</v>
      </c>
      <c r="N632">
        <f t="shared" si="496"/>
        <v>1.44E-2</v>
      </c>
      <c r="O632">
        <f t="shared" si="497"/>
        <v>0</v>
      </c>
      <c r="P632">
        <f t="shared" si="498"/>
        <v>0</v>
      </c>
      <c r="Q632">
        <f t="shared" si="499"/>
        <v>0</v>
      </c>
      <c r="R632">
        <f t="shared" si="500"/>
        <v>0</v>
      </c>
      <c r="S632">
        <f t="shared" si="501"/>
        <v>0</v>
      </c>
      <c r="T632">
        <f t="shared" si="502"/>
        <v>0</v>
      </c>
      <c r="U632">
        <f t="shared" si="503"/>
        <v>0</v>
      </c>
      <c r="V632">
        <f t="shared" si="504"/>
        <v>0</v>
      </c>
      <c r="W632">
        <f t="shared" si="505"/>
        <v>0</v>
      </c>
      <c r="X632">
        <f t="shared" si="506"/>
        <v>0</v>
      </c>
      <c r="Y632">
        <f t="shared" si="507"/>
        <v>0</v>
      </c>
      <c r="AA632">
        <v>69726884</v>
      </c>
      <c r="AB632">
        <f t="shared" si="508"/>
        <v>1738.77</v>
      </c>
      <c r="AC632">
        <f t="shared" si="534"/>
        <v>1738.77</v>
      </c>
      <c r="AD632">
        <f t="shared" si="509"/>
        <v>0</v>
      </c>
      <c r="AE632">
        <f t="shared" si="510"/>
        <v>0</v>
      </c>
      <c r="AF632">
        <f t="shared" si="511"/>
        <v>0</v>
      </c>
      <c r="AG632">
        <f t="shared" si="512"/>
        <v>0</v>
      </c>
      <c r="AH632">
        <f t="shared" si="513"/>
        <v>0</v>
      </c>
      <c r="AI632">
        <f t="shared" si="514"/>
        <v>0</v>
      </c>
      <c r="AJ632">
        <f t="shared" si="515"/>
        <v>0</v>
      </c>
      <c r="AK632">
        <v>1738.7699999999998</v>
      </c>
      <c r="AL632">
        <v>1738.7699999999998</v>
      </c>
      <c r="AM632">
        <v>0</v>
      </c>
      <c r="AN632">
        <v>0</v>
      </c>
      <c r="AO632">
        <v>0</v>
      </c>
      <c r="AP632">
        <v>0</v>
      </c>
      <c r="AQ632">
        <v>0</v>
      </c>
      <c r="AR632">
        <v>0</v>
      </c>
      <c r="AS632">
        <v>0</v>
      </c>
      <c r="AT632">
        <v>0</v>
      </c>
      <c r="AU632">
        <v>0</v>
      </c>
      <c r="AV632">
        <v>1</v>
      </c>
      <c r="AW632">
        <v>1</v>
      </c>
      <c r="AZ632">
        <v>1</v>
      </c>
      <c r="BA632">
        <v>1</v>
      </c>
      <c r="BB632">
        <v>1</v>
      </c>
      <c r="BC632">
        <v>7.56</v>
      </c>
      <c r="BD632" t="s">
        <v>3</v>
      </c>
      <c r="BE632" t="s">
        <v>3</v>
      </c>
      <c r="BF632" t="s">
        <v>3</v>
      </c>
      <c r="BG632" t="s">
        <v>3</v>
      </c>
      <c r="BH632">
        <v>3</v>
      </c>
      <c r="BI632">
        <v>1</v>
      </c>
      <c r="BJ632" t="s">
        <v>383</v>
      </c>
      <c r="BM632">
        <v>500001</v>
      </c>
      <c r="BN632">
        <v>0</v>
      </c>
      <c r="BO632" t="s">
        <v>3</v>
      </c>
      <c r="BP632">
        <v>0</v>
      </c>
      <c r="BQ632">
        <v>8</v>
      </c>
      <c r="BR632">
        <v>0</v>
      </c>
      <c r="BS632">
        <v>1</v>
      </c>
      <c r="BT632">
        <v>1</v>
      </c>
      <c r="BU632">
        <v>1</v>
      </c>
      <c r="BV632">
        <v>1</v>
      </c>
      <c r="BW632">
        <v>1</v>
      </c>
      <c r="BX632">
        <v>1</v>
      </c>
      <c r="BY632" t="s">
        <v>3</v>
      </c>
      <c r="BZ632">
        <v>0</v>
      </c>
      <c r="CA632">
        <v>0</v>
      </c>
      <c r="CB632" t="s">
        <v>3</v>
      </c>
      <c r="CE632">
        <v>0</v>
      </c>
      <c r="CF632">
        <v>0</v>
      </c>
      <c r="CG632">
        <v>0</v>
      </c>
      <c r="CH632">
        <v>53</v>
      </c>
      <c r="CI632">
        <v>2</v>
      </c>
      <c r="CJ632">
        <v>0</v>
      </c>
      <c r="CK632">
        <v>0</v>
      </c>
      <c r="CL632">
        <v>0</v>
      </c>
      <c r="CM632">
        <v>0</v>
      </c>
      <c r="CN632" t="s">
        <v>3</v>
      </c>
      <c r="CO632">
        <v>0</v>
      </c>
      <c r="CP632">
        <f t="shared" si="516"/>
        <v>0</v>
      </c>
      <c r="CQ632">
        <f t="shared" si="517"/>
        <v>13145.101199999999</v>
      </c>
      <c r="CR632">
        <f t="shared" si="518"/>
        <v>0</v>
      </c>
      <c r="CS632">
        <f t="shared" si="519"/>
        <v>0</v>
      </c>
      <c r="CT632">
        <f t="shared" si="520"/>
        <v>0</v>
      </c>
      <c r="CU632">
        <f t="shared" si="521"/>
        <v>0</v>
      </c>
      <c r="CV632">
        <f t="shared" si="522"/>
        <v>0</v>
      </c>
      <c r="CW632">
        <f t="shared" si="523"/>
        <v>0</v>
      </c>
      <c r="CX632">
        <f t="shared" si="524"/>
        <v>0</v>
      </c>
      <c r="CY632">
        <f>(S632+R632)*(BZ632/100)</f>
        <v>0</v>
      </c>
      <c r="CZ632">
        <f>(S632+R632)*(CA632/100)</f>
        <v>0</v>
      </c>
      <c r="DC632" t="s">
        <v>3</v>
      </c>
      <c r="DD632" t="s">
        <v>3</v>
      </c>
      <c r="DE632" t="s">
        <v>3</v>
      </c>
      <c r="DF632" t="s">
        <v>3</v>
      </c>
      <c r="DG632" t="s">
        <v>3</v>
      </c>
      <c r="DH632" t="s">
        <v>3</v>
      </c>
      <c r="DI632" t="s">
        <v>3</v>
      </c>
      <c r="DJ632" t="s">
        <v>3</v>
      </c>
      <c r="DK632" t="s">
        <v>3</v>
      </c>
      <c r="DL632" t="s">
        <v>3</v>
      </c>
      <c r="DM632" t="s">
        <v>3</v>
      </c>
      <c r="DN632">
        <v>0</v>
      </c>
      <c r="DO632">
        <v>0</v>
      </c>
      <c r="DP632">
        <v>1</v>
      </c>
      <c r="DQ632">
        <v>1</v>
      </c>
      <c r="DU632">
        <v>1009</v>
      </c>
      <c r="DV632" t="s">
        <v>78</v>
      </c>
      <c r="DW632" t="s">
        <v>78</v>
      </c>
      <c r="DX632">
        <v>1000</v>
      </c>
      <c r="DZ632" t="s">
        <v>3</v>
      </c>
      <c r="EA632" t="s">
        <v>3</v>
      </c>
      <c r="EB632" t="s">
        <v>3</v>
      </c>
      <c r="EC632" t="s">
        <v>3</v>
      </c>
      <c r="EE632">
        <v>54328897</v>
      </c>
      <c r="EF632">
        <v>8</v>
      </c>
      <c r="EG632" t="s">
        <v>31</v>
      </c>
      <c r="EH632">
        <v>0</v>
      </c>
      <c r="EI632" t="s">
        <v>3</v>
      </c>
      <c r="EJ632">
        <v>1</v>
      </c>
      <c r="EK632">
        <v>500001</v>
      </c>
      <c r="EL632" t="s">
        <v>32</v>
      </c>
      <c r="EM632" t="s">
        <v>33</v>
      </c>
      <c r="EO632" t="s">
        <v>3</v>
      </c>
      <c r="EQ632">
        <v>0</v>
      </c>
      <c r="ER632">
        <v>12573</v>
      </c>
      <c r="ES632">
        <v>1738.7699999999998</v>
      </c>
      <c r="ET632">
        <v>0</v>
      </c>
      <c r="EU632">
        <v>0</v>
      </c>
      <c r="EV632">
        <v>0</v>
      </c>
      <c r="EW632">
        <v>0</v>
      </c>
      <c r="EX632">
        <v>0</v>
      </c>
      <c r="EZ632">
        <v>5</v>
      </c>
      <c r="FC632">
        <v>0</v>
      </c>
      <c r="FD632">
        <v>18</v>
      </c>
      <c r="FF632">
        <v>12573</v>
      </c>
      <c r="FQ632">
        <v>0</v>
      </c>
      <c r="FR632">
        <f t="shared" si="525"/>
        <v>0</v>
      </c>
      <c r="FS632">
        <v>0</v>
      </c>
      <c r="FX632">
        <v>0</v>
      </c>
      <c r="FY632">
        <v>0</v>
      </c>
      <c r="GA632" t="s">
        <v>384</v>
      </c>
      <c r="GD632">
        <v>1</v>
      </c>
      <c r="GF632">
        <v>-726277419</v>
      </c>
      <c r="GG632">
        <v>2</v>
      </c>
      <c r="GH632">
        <v>3</v>
      </c>
      <c r="GI632">
        <v>5</v>
      </c>
      <c r="GJ632">
        <v>0</v>
      </c>
      <c r="GK632">
        <v>0</v>
      </c>
      <c r="GL632">
        <f t="shared" si="526"/>
        <v>0</v>
      </c>
      <c r="GM632">
        <f t="shared" si="527"/>
        <v>0</v>
      </c>
      <c r="GN632">
        <f t="shared" si="528"/>
        <v>0</v>
      </c>
      <c r="GO632">
        <f t="shared" si="529"/>
        <v>0</v>
      </c>
      <c r="GP632">
        <f t="shared" si="530"/>
        <v>0</v>
      </c>
      <c r="GR632">
        <v>1</v>
      </c>
      <c r="GS632">
        <v>1</v>
      </c>
      <c r="GT632">
        <v>0</v>
      </c>
      <c r="GU632" t="s">
        <v>3</v>
      </c>
      <c r="GV632">
        <f t="shared" si="531"/>
        <v>0</v>
      </c>
      <c r="GW632">
        <v>1</v>
      </c>
      <c r="GX632">
        <f t="shared" si="532"/>
        <v>0</v>
      </c>
      <c r="HA632">
        <v>0</v>
      </c>
      <c r="HB632">
        <v>0</v>
      </c>
      <c r="HC632">
        <f t="shared" si="533"/>
        <v>0</v>
      </c>
      <c r="HE632" t="s">
        <v>35</v>
      </c>
      <c r="HF632" t="s">
        <v>36</v>
      </c>
      <c r="HM632" t="s">
        <v>3</v>
      </c>
      <c r="HN632" t="s">
        <v>3</v>
      </c>
      <c r="HO632" t="s">
        <v>3</v>
      </c>
      <c r="HP632" t="s">
        <v>3</v>
      </c>
      <c r="HQ632" t="s">
        <v>3</v>
      </c>
      <c r="IK632">
        <v>0</v>
      </c>
    </row>
    <row r="633" spans="1:255" x14ac:dyDescent="0.2">
      <c r="A633" s="2">
        <v>18</v>
      </c>
      <c r="B633" s="2">
        <v>1</v>
      </c>
      <c r="C633" s="2">
        <v>538</v>
      </c>
      <c r="D633" s="2"/>
      <c r="E633" s="2" t="s">
        <v>385</v>
      </c>
      <c r="F633" s="2" t="s">
        <v>386</v>
      </c>
      <c r="G633" s="2" t="s">
        <v>387</v>
      </c>
      <c r="H633" s="2" t="s">
        <v>78</v>
      </c>
      <c r="I633" s="2">
        <f>I627*J633</f>
        <v>0</v>
      </c>
      <c r="J633" s="2">
        <v>1.8519000000000001E-2</v>
      </c>
      <c r="K633" s="2">
        <v>1.8519000000000001E-2</v>
      </c>
      <c r="L633" s="2">
        <v>2.9599999999999998E-4</v>
      </c>
      <c r="M633" s="2">
        <v>0</v>
      </c>
      <c r="N633" s="2">
        <f t="shared" si="496"/>
        <v>2.9999999999999997E-4</v>
      </c>
      <c r="O633" s="2">
        <f t="shared" si="497"/>
        <v>0</v>
      </c>
      <c r="P633" s="2">
        <f t="shared" si="498"/>
        <v>0</v>
      </c>
      <c r="Q633" s="2">
        <f t="shared" si="499"/>
        <v>0</v>
      </c>
      <c r="R633" s="2">
        <f t="shared" si="500"/>
        <v>0</v>
      </c>
      <c r="S633" s="2">
        <f t="shared" si="501"/>
        <v>0</v>
      </c>
      <c r="T633" s="2">
        <f t="shared" si="502"/>
        <v>0</v>
      </c>
      <c r="U633" s="2">
        <f t="shared" si="503"/>
        <v>0</v>
      </c>
      <c r="V633" s="2">
        <f t="shared" si="504"/>
        <v>0</v>
      </c>
      <c r="W633" s="2">
        <f t="shared" si="505"/>
        <v>0</v>
      </c>
      <c r="X633" s="2">
        <f t="shared" si="506"/>
        <v>0</v>
      </c>
      <c r="Y633" s="2">
        <f t="shared" si="507"/>
        <v>0</v>
      </c>
      <c r="Z633" s="2"/>
      <c r="AA633" s="2">
        <v>69726971</v>
      </c>
      <c r="AB633" s="2">
        <f t="shared" si="508"/>
        <v>25795</v>
      </c>
      <c r="AC633" s="2">
        <f t="shared" si="534"/>
        <v>25795</v>
      </c>
      <c r="AD633" s="2">
        <f t="shared" si="509"/>
        <v>0</v>
      </c>
      <c r="AE633" s="2">
        <f t="shared" si="510"/>
        <v>0</v>
      </c>
      <c r="AF633" s="2">
        <f t="shared" si="511"/>
        <v>0</v>
      </c>
      <c r="AG633" s="2">
        <f t="shared" si="512"/>
        <v>0</v>
      </c>
      <c r="AH633" s="2">
        <f t="shared" si="513"/>
        <v>0</v>
      </c>
      <c r="AI633" s="2">
        <f t="shared" si="514"/>
        <v>0</v>
      </c>
      <c r="AJ633" s="2">
        <f t="shared" si="515"/>
        <v>22.3</v>
      </c>
      <c r="AK633" s="2">
        <v>25795</v>
      </c>
      <c r="AL633" s="2">
        <v>25795</v>
      </c>
      <c r="AM633" s="2">
        <v>0</v>
      </c>
      <c r="AN633" s="2">
        <v>0</v>
      </c>
      <c r="AO633" s="2">
        <v>0</v>
      </c>
      <c r="AP633" s="2">
        <v>0</v>
      </c>
      <c r="AQ633" s="2">
        <v>0</v>
      </c>
      <c r="AR633" s="2">
        <v>0</v>
      </c>
      <c r="AS633" s="2">
        <v>22.3</v>
      </c>
      <c r="AT633" s="2">
        <v>0</v>
      </c>
      <c r="AU633" s="2">
        <v>0</v>
      </c>
      <c r="AV633" s="2">
        <v>1</v>
      </c>
      <c r="AW633" s="2">
        <v>1</v>
      </c>
      <c r="AX633" s="2"/>
      <c r="AY633" s="2"/>
      <c r="AZ633" s="2">
        <v>1</v>
      </c>
      <c r="BA633" s="2">
        <v>1</v>
      </c>
      <c r="BB633" s="2">
        <v>1</v>
      </c>
      <c r="BC633" s="2">
        <v>1</v>
      </c>
      <c r="BD633" s="2" t="s">
        <v>3</v>
      </c>
      <c r="BE633" s="2" t="s">
        <v>3</v>
      </c>
      <c r="BF633" s="2" t="s">
        <v>3</v>
      </c>
      <c r="BG633" s="2" t="s">
        <v>3</v>
      </c>
      <c r="BH633" s="2">
        <v>3</v>
      </c>
      <c r="BI633" s="2">
        <v>1</v>
      </c>
      <c r="BJ633" s="2" t="s">
        <v>388</v>
      </c>
      <c r="BK633" s="2"/>
      <c r="BL633" s="2"/>
      <c r="BM633" s="2">
        <v>500001</v>
      </c>
      <c r="BN633" s="2">
        <v>0</v>
      </c>
      <c r="BO633" s="2" t="s">
        <v>3</v>
      </c>
      <c r="BP633" s="2">
        <v>0</v>
      </c>
      <c r="BQ633" s="2">
        <v>8</v>
      </c>
      <c r="BR633" s="2">
        <v>0</v>
      </c>
      <c r="BS633" s="2">
        <v>1</v>
      </c>
      <c r="BT633" s="2">
        <v>1</v>
      </c>
      <c r="BU633" s="2">
        <v>1</v>
      </c>
      <c r="BV633" s="2">
        <v>1</v>
      </c>
      <c r="BW633" s="2">
        <v>1</v>
      </c>
      <c r="BX633" s="2">
        <v>1</v>
      </c>
      <c r="BY633" s="2" t="s">
        <v>3</v>
      </c>
      <c r="BZ633" s="2">
        <v>0</v>
      </c>
      <c r="CA633" s="2">
        <v>0</v>
      </c>
      <c r="CB633" s="2" t="s">
        <v>3</v>
      </c>
      <c r="CC633" s="2"/>
      <c r="CD633" s="2"/>
      <c r="CE633" s="2">
        <v>0</v>
      </c>
      <c r="CF633" s="2">
        <v>0</v>
      </c>
      <c r="CG633" s="2">
        <v>0</v>
      </c>
      <c r="CH633" s="2">
        <v>53</v>
      </c>
      <c r="CI633" s="2">
        <v>3</v>
      </c>
      <c r="CJ633" s="2">
        <v>0</v>
      </c>
      <c r="CK633" s="2">
        <v>0</v>
      </c>
      <c r="CL633" s="2">
        <v>0</v>
      </c>
      <c r="CM633" s="2">
        <v>0</v>
      </c>
      <c r="CN633" s="2" t="s">
        <v>3</v>
      </c>
      <c r="CO633" s="2">
        <v>0</v>
      </c>
      <c r="CP633" s="2">
        <f t="shared" si="516"/>
        <v>0</v>
      </c>
      <c r="CQ633" s="2">
        <f t="shared" si="517"/>
        <v>25795</v>
      </c>
      <c r="CR633" s="2">
        <f t="shared" si="518"/>
        <v>0</v>
      </c>
      <c r="CS633" s="2">
        <f t="shared" si="519"/>
        <v>0</v>
      </c>
      <c r="CT633" s="2">
        <f t="shared" si="520"/>
        <v>0</v>
      </c>
      <c r="CU633" s="2">
        <f t="shared" si="521"/>
        <v>0</v>
      </c>
      <c r="CV633" s="2">
        <f t="shared" si="522"/>
        <v>0</v>
      </c>
      <c r="CW633" s="2">
        <f t="shared" si="523"/>
        <v>0</v>
      </c>
      <c r="CX633" s="2">
        <f t="shared" si="524"/>
        <v>22.3</v>
      </c>
      <c r="CY633" s="2">
        <f>(((S633+R633)*AT633)/100)</f>
        <v>0</v>
      </c>
      <c r="CZ633" s="2">
        <f>(((S633+R633)*AU633)/100)</f>
        <v>0</v>
      </c>
      <c r="DA633" s="2"/>
      <c r="DB633" s="2"/>
      <c r="DC633" s="2" t="s">
        <v>3</v>
      </c>
      <c r="DD633" s="2" t="s">
        <v>3</v>
      </c>
      <c r="DE633" s="2" t="s">
        <v>3</v>
      </c>
      <c r="DF633" s="2" t="s">
        <v>3</v>
      </c>
      <c r="DG633" s="2" t="s">
        <v>3</v>
      </c>
      <c r="DH633" s="2" t="s">
        <v>3</v>
      </c>
      <c r="DI633" s="2" t="s">
        <v>3</v>
      </c>
      <c r="DJ633" s="2" t="s">
        <v>3</v>
      </c>
      <c r="DK633" s="2" t="s">
        <v>3</v>
      </c>
      <c r="DL633" s="2" t="s">
        <v>3</v>
      </c>
      <c r="DM633" s="2" t="s">
        <v>3</v>
      </c>
      <c r="DN633" s="2">
        <v>0</v>
      </c>
      <c r="DO633" s="2">
        <v>0</v>
      </c>
      <c r="DP633" s="2">
        <v>1</v>
      </c>
      <c r="DQ633" s="2">
        <v>1</v>
      </c>
      <c r="DR633" s="2"/>
      <c r="DS633" s="2"/>
      <c r="DT633" s="2"/>
      <c r="DU633" s="2">
        <v>1009</v>
      </c>
      <c r="DV633" s="2" t="s">
        <v>78</v>
      </c>
      <c r="DW633" s="2" t="s">
        <v>78</v>
      </c>
      <c r="DX633" s="2">
        <v>1000</v>
      </c>
      <c r="DY633" s="2"/>
      <c r="DZ633" s="2" t="s">
        <v>3</v>
      </c>
      <c r="EA633" s="2" t="s">
        <v>3</v>
      </c>
      <c r="EB633" s="2" t="s">
        <v>3</v>
      </c>
      <c r="EC633" s="2" t="s">
        <v>3</v>
      </c>
      <c r="ED633" s="2"/>
      <c r="EE633" s="2">
        <v>54328897</v>
      </c>
      <c r="EF633" s="2">
        <v>8</v>
      </c>
      <c r="EG633" s="2" t="s">
        <v>31</v>
      </c>
      <c r="EH633" s="2">
        <v>0</v>
      </c>
      <c r="EI633" s="2" t="s">
        <v>3</v>
      </c>
      <c r="EJ633" s="2">
        <v>1</v>
      </c>
      <c r="EK633" s="2">
        <v>500001</v>
      </c>
      <c r="EL633" s="2" t="s">
        <v>32</v>
      </c>
      <c r="EM633" s="2" t="s">
        <v>33</v>
      </c>
      <c r="EN633" s="2"/>
      <c r="EO633" s="2" t="s">
        <v>3</v>
      </c>
      <c r="EP633" s="2"/>
      <c r="EQ633" s="2">
        <v>0</v>
      </c>
      <c r="ER633" s="2">
        <v>25795</v>
      </c>
      <c r="ES633" s="2">
        <v>25795</v>
      </c>
      <c r="ET633" s="2">
        <v>0</v>
      </c>
      <c r="EU633" s="2">
        <v>0</v>
      </c>
      <c r="EV633" s="2">
        <v>0</v>
      </c>
      <c r="EW633" s="2">
        <v>0</v>
      </c>
      <c r="EX633" s="2">
        <v>0</v>
      </c>
      <c r="EY633" s="2"/>
      <c r="EZ633" s="2"/>
      <c r="FA633" s="2"/>
      <c r="FB633" s="2"/>
      <c r="FC633" s="2"/>
      <c r="FD633" s="2"/>
      <c r="FE633" s="2"/>
      <c r="FF633" s="2"/>
      <c r="FG633" s="2"/>
      <c r="FH633" s="2"/>
      <c r="FI633" s="2"/>
      <c r="FJ633" s="2"/>
      <c r="FK633" s="2"/>
      <c r="FL633" s="2"/>
      <c r="FM633" s="2"/>
      <c r="FN633" s="2"/>
      <c r="FO633" s="2"/>
      <c r="FP633" s="2"/>
      <c r="FQ633" s="2">
        <v>0</v>
      </c>
      <c r="FR633" s="2">
        <f t="shared" si="525"/>
        <v>0</v>
      </c>
      <c r="FS633" s="2">
        <v>0</v>
      </c>
      <c r="FT633" s="2"/>
      <c r="FU633" s="2"/>
      <c r="FV633" s="2"/>
      <c r="FW633" s="2"/>
      <c r="FX633" s="2">
        <v>0</v>
      </c>
      <c r="FY633" s="2">
        <v>0</v>
      </c>
      <c r="FZ633" s="2"/>
      <c r="GA633" s="2" t="s">
        <v>3</v>
      </c>
      <c r="GB633" s="2"/>
      <c r="GC633" s="2"/>
      <c r="GD633" s="2">
        <v>1</v>
      </c>
      <c r="GE633" s="2"/>
      <c r="GF633" s="2">
        <v>-291456883</v>
      </c>
      <c r="GG633" s="2">
        <v>2</v>
      </c>
      <c r="GH633" s="2">
        <v>1</v>
      </c>
      <c r="GI633" s="2">
        <v>-2</v>
      </c>
      <c r="GJ633" s="2">
        <v>0</v>
      </c>
      <c r="GK633" s="2">
        <v>0</v>
      </c>
      <c r="GL633" s="2">
        <f t="shared" si="526"/>
        <v>0</v>
      </c>
      <c r="GM633" s="2">
        <f t="shared" si="527"/>
        <v>0</v>
      </c>
      <c r="GN633" s="2">
        <f t="shared" si="528"/>
        <v>0</v>
      </c>
      <c r="GO633" s="2">
        <f t="shared" si="529"/>
        <v>0</v>
      </c>
      <c r="GP633" s="2">
        <f t="shared" si="530"/>
        <v>0</v>
      </c>
      <c r="GQ633" s="2"/>
      <c r="GR633" s="2">
        <v>0</v>
      </c>
      <c r="GS633" s="2">
        <v>3</v>
      </c>
      <c r="GT633" s="2">
        <v>0</v>
      </c>
      <c r="GU633" s="2" t="s">
        <v>3</v>
      </c>
      <c r="GV633" s="2">
        <f t="shared" si="531"/>
        <v>0</v>
      </c>
      <c r="GW633" s="2">
        <v>1</v>
      </c>
      <c r="GX633" s="2">
        <f t="shared" si="532"/>
        <v>0</v>
      </c>
      <c r="GY633" s="2"/>
      <c r="GZ633" s="2"/>
      <c r="HA633" s="2">
        <v>0</v>
      </c>
      <c r="HB633" s="2">
        <v>0</v>
      </c>
      <c r="HC633" s="2">
        <f t="shared" si="533"/>
        <v>0</v>
      </c>
      <c r="HD633" s="2"/>
      <c r="HE633" s="2" t="s">
        <v>3</v>
      </c>
      <c r="HF633" s="2" t="s">
        <v>3</v>
      </c>
      <c r="HG633" s="2"/>
      <c r="HH633" s="2"/>
      <c r="HI633" s="2"/>
      <c r="HJ633" s="2"/>
      <c r="HK633" s="2"/>
      <c r="HL633" s="2"/>
      <c r="HM633" s="2" t="s">
        <v>3</v>
      </c>
      <c r="HN633" s="2" t="s">
        <v>3</v>
      </c>
      <c r="HO633" s="2" t="s">
        <v>3</v>
      </c>
      <c r="HP633" s="2" t="s">
        <v>3</v>
      </c>
      <c r="HQ633" s="2" t="s">
        <v>3</v>
      </c>
      <c r="HR633" s="2"/>
      <c r="HS633" s="2"/>
      <c r="HT633" s="2"/>
      <c r="HU633" s="2"/>
      <c r="HV633" s="2"/>
      <c r="HW633" s="2"/>
      <c r="HX633" s="2"/>
      <c r="HY633" s="2"/>
      <c r="HZ633" s="2"/>
      <c r="IA633" s="2"/>
      <c r="IB633" s="2"/>
      <c r="IC633" s="2"/>
      <c r="ID633" s="2"/>
      <c r="IE633" s="2"/>
      <c r="IF633" s="2"/>
      <c r="IG633" s="2"/>
      <c r="IH633" s="2"/>
      <c r="II633" s="2"/>
      <c r="IJ633" s="2"/>
      <c r="IK633" s="2">
        <v>0</v>
      </c>
      <c r="IL633" s="2"/>
      <c r="IM633" s="2"/>
      <c r="IN633" s="2"/>
      <c r="IO633" s="2"/>
      <c r="IP633" s="2"/>
      <c r="IQ633" s="2"/>
      <c r="IR633" s="2"/>
      <c r="IS633" s="2"/>
      <c r="IT633" s="2"/>
      <c r="IU633" s="2"/>
    </row>
    <row r="634" spans="1:255" x14ac:dyDescent="0.2">
      <c r="A634">
        <v>18</v>
      </c>
      <c r="B634">
        <v>1</v>
      </c>
      <c r="C634">
        <v>548</v>
      </c>
      <c r="E634" t="s">
        <v>385</v>
      </c>
      <c r="F634" t="s">
        <v>386</v>
      </c>
      <c r="G634" t="s">
        <v>387</v>
      </c>
      <c r="H634" t="s">
        <v>78</v>
      </c>
      <c r="I634">
        <f>I628*J634</f>
        <v>0</v>
      </c>
      <c r="J634">
        <v>1.8519000000000001E-2</v>
      </c>
      <c r="K634">
        <v>1.8519000000000001E-2</v>
      </c>
      <c r="L634">
        <v>2.9599999999999998E-4</v>
      </c>
      <c r="M634">
        <v>0</v>
      </c>
      <c r="N634">
        <f t="shared" si="496"/>
        <v>2.9999999999999997E-4</v>
      </c>
      <c r="O634">
        <f t="shared" si="497"/>
        <v>0</v>
      </c>
      <c r="P634">
        <f t="shared" si="498"/>
        <v>0</v>
      </c>
      <c r="Q634">
        <f t="shared" si="499"/>
        <v>0</v>
      </c>
      <c r="R634">
        <f t="shared" si="500"/>
        <v>0</v>
      </c>
      <c r="S634">
        <f t="shared" si="501"/>
        <v>0</v>
      </c>
      <c r="T634">
        <f t="shared" si="502"/>
        <v>0</v>
      </c>
      <c r="U634">
        <f t="shared" si="503"/>
        <v>0</v>
      </c>
      <c r="V634">
        <f t="shared" si="504"/>
        <v>0</v>
      </c>
      <c r="W634">
        <f t="shared" si="505"/>
        <v>0</v>
      </c>
      <c r="X634">
        <f t="shared" si="506"/>
        <v>0</v>
      </c>
      <c r="Y634">
        <f t="shared" si="507"/>
        <v>0</v>
      </c>
      <c r="AA634">
        <v>69726884</v>
      </c>
      <c r="AB634">
        <f t="shared" si="508"/>
        <v>17.43</v>
      </c>
      <c r="AC634">
        <f t="shared" si="534"/>
        <v>17.43</v>
      </c>
      <c r="AD634">
        <f t="shared" si="509"/>
        <v>0</v>
      </c>
      <c r="AE634">
        <f t="shared" si="510"/>
        <v>0</v>
      </c>
      <c r="AF634">
        <f t="shared" si="511"/>
        <v>0</v>
      </c>
      <c r="AG634">
        <f t="shared" si="512"/>
        <v>0</v>
      </c>
      <c r="AH634">
        <f t="shared" si="513"/>
        <v>0</v>
      </c>
      <c r="AI634">
        <f t="shared" si="514"/>
        <v>0</v>
      </c>
      <c r="AJ634">
        <f t="shared" si="515"/>
        <v>22.3</v>
      </c>
      <c r="AK634">
        <v>17.430000000000003</v>
      </c>
      <c r="AL634">
        <v>17.430000000000003</v>
      </c>
      <c r="AM634">
        <v>0</v>
      </c>
      <c r="AN634">
        <v>0</v>
      </c>
      <c r="AO634">
        <v>0</v>
      </c>
      <c r="AP634">
        <v>0</v>
      </c>
      <c r="AQ634">
        <v>0</v>
      </c>
      <c r="AR634">
        <v>0</v>
      </c>
      <c r="AS634">
        <v>22.3</v>
      </c>
      <c r="AT634">
        <v>0</v>
      </c>
      <c r="AU634">
        <v>0</v>
      </c>
      <c r="AV634">
        <v>1</v>
      </c>
      <c r="AW634">
        <v>1</v>
      </c>
      <c r="AZ634">
        <v>1</v>
      </c>
      <c r="BA634">
        <v>1</v>
      </c>
      <c r="BB634">
        <v>1</v>
      </c>
      <c r="BC634">
        <v>7.56</v>
      </c>
      <c r="BD634" t="s">
        <v>3</v>
      </c>
      <c r="BE634" t="s">
        <v>3</v>
      </c>
      <c r="BF634" t="s">
        <v>3</v>
      </c>
      <c r="BG634" t="s">
        <v>3</v>
      </c>
      <c r="BH634">
        <v>3</v>
      </c>
      <c r="BI634">
        <v>1</v>
      </c>
      <c r="BJ634" t="s">
        <v>388</v>
      </c>
      <c r="BM634">
        <v>500001</v>
      </c>
      <c r="BN634">
        <v>0</v>
      </c>
      <c r="BO634" t="s">
        <v>3</v>
      </c>
      <c r="BP634">
        <v>0</v>
      </c>
      <c r="BQ634">
        <v>8</v>
      </c>
      <c r="BR634">
        <v>0</v>
      </c>
      <c r="BS634">
        <v>1</v>
      </c>
      <c r="BT634">
        <v>1</v>
      </c>
      <c r="BU634">
        <v>1</v>
      </c>
      <c r="BV634">
        <v>1</v>
      </c>
      <c r="BW634">
        <v>1</v>
      </c>
      <c r="BX634">
        <v>1</v>
      </c>
      <c r="BY634" t="s">
        <v>3</v>
      </c>
      <c r="BZ634">
        <v>0</v>
      </c>
      <c r="CA634">
        <v>0</v>
      </c>
      <c r="CB634" t="s">
        <v>3</v>
      </c>
      <c r="CE634">
        <v>0</v>
      </c>
      <c r="CF634">
        <v>0</v>
      </c>
      <c r="CG634">
        <v>0</v>
      </c>
      <c r="CH634">
        <v>53</v>
      </c>
      <c r="CI634">
        <v>3</v>
      </c>
      <c r="CJ634">
        <v>0</v>
      </c>
      <c r="CK634">
        <v>0</v>
      </c>
      <c r="CL634">
        <v>0</v>
      </c>
      <c r="CM634">
        <v>0</v>
      </c>
      <c r="CN634" t="s">
        <v>3</v>
      </c>
      <c r="CO634">
        <v>0</v>
      </c>
      <c r="CP634">
        <f t="shared" si="516"/>
        <v>0</v>
      </c>
      <c r="CQ634">
        <f t="shared" si="517"/>
        <v>131.77079999999998</v>
      </c>
      <c r="CR634">
        <f t="shared" si="518"/>
        <v>0</v>
      </c>
      <c r="CS634">
        <f t="shared" si="519"/>
        <v>0</v>
      </c>
      <c r="CT634">
        <f t="shared" si="520"/>
        <v>0</v>
      </c>
      <c r="CU634">
        <f t="shared" si="521"/>
        <v>0</v>
      </c>
      <c r="CV634">
        <f t="shared" si="522"/>
        <v>0</v>
      </c>
      <c r="CW634">
        <f t="shared" si="523"/>
        <v>0</v>
      </c>
      <c r="CX634">
        <f t="shared" si="524"/>
        <v>22.3</v>
      </c>
      <c r="CY634">
        <f>(S634+R634)*(BZ634/100)</f>
        <v>0</v>
      </c>
      <c r="CZ634">
        <f>(S634+R634)*(CA634/100)</f>
        <v>0</v>
      </c>
      <c r="DC634" t="s">
        <v>3</v>
      </c>
      <c r="DD634" t="s">
        <v>3</v>
      </c>
      <c r="DE634" t="s">
        <v>3</v>
      </c>
      <c r="DF634" t="s">
        <v>3</v>
      </c>
      <c r="DG634" t="s">
        <v>3</v>
      </c>
      <c r="DH634" t="s">
        <v>3</v>
      </c>
      <c r="DI634" t="s">
        <v>3</v>
      </c>
      <c r="DJ634" t="s">
        <v>3</v>
      </c>
      <c r="DK634" t="s">
        <v>3</v>
      </c>
      <c r="DL634" t="s">
        <v>3</v>
      </c>
      <c r="DM634" t="s">
        <v>3</v>
      </c>
      <c r="DN634">
        <v>0</v>
      </c>
      <c r="DO634">
        <v>0</v>
      </c>
      <c r="DP634">
        <v>1</v>
      </c>
      <c r="DQ634">
        <v>1</v>
      </c>
      <c r="DU634">
        <v>1009</v>
      </c>
      <c r="DV634" t="s">
        <v>78</v>
      </c>
      <c r="DW634" t="s">
        <v>78</v>
      </c>
      <c r="DX634">
        <v>1000</v>
      </c>
      <c r="DZ634" t="s">
        <v>3</v>
      </c>
      <c r="EA634" t="s">
        <v>3</v>
      </c>
      <c r="EB634" t="s">
        <v>3</v>
      </c>
      <c r="EC634" t="s">
        <v>3</v>
      </c>
      <c r="EE634">
        <v>54328897</v>
      </c>
      <c r="EF634">
        <v>8</v>
      </c>
      <c r="EG634" t="s">
        <v>31</v>
      </c>
      <c r="EH634">
        <v>0</v>
      </c>
      <c r="EI634" t="s">
        <v>3</v>
      </c>
      <c r="EJ634">
        <v>1</v>
      </c>
      <c r="EK634">
        <v>500001</v>
      </c>
      <c r="EL634" t="s">
        <v>32</v>
      </c>
      <c r="EM634" t="s">
        <v>33</v>
      </c>
      <c r="EO634" t="s">
        <v>3</v>
      </c>
      <c r="EQ634">
        <v>0</v>
      </c>
      <c r="ER634">
        <v>17.430000000000003</v>
      </c>
      <c r="ES634">
        <v>17.430000000000003</v>
      </c>
      <c r="ET634">
        <v>0</v>
      </c>
      <c r="EU634">
        <v>0</v>
      </c>
      <c r="EV634">
        <v>0</v>
      </c>
      <c r="EW634">
        <v>0</v>
      </c>
      <c r="EX634">
        <v>0</v>
      </c>
      <c r="EZ634">
        <v>5</v>
      </c>
      <c r="FC634">
        <v>0</v>
      </c>
      <c r="FD634">
        <v>18</v>
      </c>
      <c r="FF634">
        <v>126</v>
      </c>
      <c r="FQ634">
        <v>0</v>
      </c>
      <c r="FR634">
        <f t="shared" si="525"/>
        <v>0</v>
      </c>
      <c r="FS634">
        <v>0</v>
      </c>
      <c r="FX634">
        <v>0</v>
      </c>
      <c r="FY634">
        <v>0</v>
      </c>
      <c r="GA634" t="s">
        <v>389</v>
      </c>
      <c r="GD634">
        <v>1</v>
      </c>
      <c r="GF634">
        <v>-291456883</v>
      </c>
      <c r="GG634">
        <v>2</v>
      </c>
      <c r="GH634">
        <v>3</v>
      </c>
      <c r="GI634">
        <v>5</v>
      </c>
      <c r="GJ634">
        <v>0</v>
      </c>
      <c r="GK634">
        <v>0</v>
      </c>
      <c r="GL634">
        <f t="shared" si="526"/>
        <v>0</v>
      </c>
      <c r="GM634">
        <f t="shared" si="527"/>
        <v>0</v>
      </c>
      <c r="GN634">
        <f t="shared" si="528"/>
        <v>0</v>
      </c>
      <c r="GO634">
        <f t="shared" si="529"/>
        <v>0</v>
      </c>
      <c r="GP634">
        <f t="shared" si="530"/>
        <v>0</v>
      </c>
      <c r="GR634">
        <v>1</v>
      </c>
      <c r="GS634">
        <v>1</v>
      </c>
      <c r="GT634">
        <v>0</v>
      </c>
      <c r="GU634" t="s">
        <v>3</v>
      </c>
      <c r="GV634">
        <f t="shared" si="531"/>
        <v>0</v>
      </c>
      <c r="GW634">
        <v>1</v>
      </c>
      <c r="GX634">
        <f t="shared" si="532"/>
        <v>0</v>
      </c>
      <c r="HA634">
        <v>0</v>
      </c>
      <c r="HB634">
        <v>0</v>
      </c>
      <c r="HC634">
        <f t="shared" si="533"/>
        <v>0</v>
      </c>
      <c r="HE634" t="s">
        <v>35</v>
      </c>
      <c r="HF634" t="s">
        <v>36</v>
      </c>
      <c r="HM634" t="s">
        <v>3</v>
      </c>
      <c r="HN634" t="s">
        <v>3</v>
      </c>
      <c r="HO634" t="s">
        <v>3</v>
      </c>
      <c r="HP634" t="s">
        <v>3</v>
      </c>
      <c r="HQ634" t="s">
        <v>3</v>
      </c>
      <c r="IK634">
        <v>0</v>
      </c>
    </row>
    <row r="635" spans="1:255" x14ac:dyDescent="0.2">
      <c r="A635" s="2">
        <v>18</v>
      </c>
      <c r="B635" s="2">
        <v>1</v>
      </c>
      <c r="C635" s="2">
        <v>540</v>
      </c>
      <c r="D635" s="2"/>
      <c r="E635" s="2" t="s">
        <v>390</v>
      </c>
      <c r="F635" s="2" t="s">
        <v>82</v>
      </c>
      <c r="G635" s="2" t="s">
        <v>83</v>
      </c>
      <c r="H635" s="2" t="s">
        <v>40</v>
      </c>
      <c r="I635" s="2">
        <f>I627*J635</f>
        <v>0</v>
      </c>
      <c r="J635" s="2">
        <v>0.17399999999999999</v>
      </c>
      <c r="K635" s="2">
        <v>0.17399999999999999</v>
      </c>
      <c r="L635" s="2">
        <v>2.784E-3</v>
      </c>
      <c r="M635" s="2">
        <v>0</v>
      </c>
      <c r="N635" s="2">
        <f t="shared" si="496"/>
        <v>2.8E-3</v>
      </c>
      <c r="O635" s="2">
        <f t="shared" si="497"/>
        <v>0</v>
      </c>
      <c r="P635" s="2">
        <f t="shared" si="498"/>
        <v>0</v>
      </c>
      <c r="Q635" s="2">
        <f t="shared" si="499"/>
        <v>0</v>
      </c>
      <c r="R635" s="2">
        <f t="shared" si="500"/>
        <v>0</v>
      </c>
      <c r="S635" s="2">
        <f t="shared" si="501"/>
        <v>0</v>
      </c>
      <c r="T635" s="2">
        <f t="shared" si="502"/>
        <v>0</v>
      </c>
      <c r="U635" s="2">
        <f t="shared" si="503"/>
        <v>0</v>
      </c>
      <c r="V635" s="2">
        <f t="shared" si="504"/>
        <v>0</v>
      </c>
      <c r="W635" s="2">
        <f t="shared" si="505"/>
        <v>0</v>
      </c>
      <c r="X635" s="2">
        <f t="shared" si="506"/>
        <v>0</v>
      </c>
      <c r="Y635" s="2">
        <f t="shared" si="507"/>
        <v>0</v>
      </c>
      <c r="Z635" s="2"/>
      <c r="AA635" s="2">
        <v>69726971</v>
      </c>
      <c r="AB635" s="2">
        <f t="shared" si="508"/>
        <v>7.14</v>
      </c>
      <c r="AC635" s="2">
        <f t="shared" si="534"/>
        <v>7.14</v>
      </c>
      <c r="AD635" s="2">
        <f t="shared" si="509"/>
        <v>0</v>
      </c>
      <c r="AE635" s="2">
        <f t="shared" si="510"/>
        <v>0</v>
      </c>
      <c r="AF635" s="2">
        <f t="shared" si="511"/>
        <v>0</v>
      </c>
      <c r="AG635" s="2">
        <f t="shared" si="512"/>
        <v>0</v>
      </c>
      <c r="AH635" s="2">
        <f t="shared" si="513"/>
        <v>0</v>
      </c>
      <c r="AI635" s="2">
        <f t="shared" si="514"/>
        <v>0</v>
      </c>
      <c r="AJ635" s="2">
        <f t="shared" si="515"/>
        <v>0</v>
      </c>
      <c r="AK635" s="2">
        <v>7.14</v>
      </c>
      <c r="AL635" s="2">
        <v>7.14</v>
      </c>
      <c r="AM635" s="2">
        <v>0</v>
      </c>
      <c r="AN635" s="2">
        <v>0</v>
      </c>
      <c r="AO635" s="2">
        <v>0</v>
      </c>
      <c r="AP635" s="2">
        <v>0</v>
      </c>
      <c r="AQ635" s="2">
        <v>0</v>
      </c>
      <c r="AR635" s="2">
        <v>0</v>
      </c>
      <c r="AS635" s="2">
        <v>0</v>
      </c>
      <c r="AT635" s="2">
        <v>0</v>
      </c>
      <c r="AU635" s="2">
        <v>0</v>
      </c>
      <c r="AV635" s="2">
        <v>1</v>
      </c>
      <c r="AW635" s="2">
        <v>1</v>
      </c>
      <c r="AX635" s="2"/>
      <c r="AY635" s="2"/>
      <c r="AZ635" s="2">
        <v>1</v>
      </c>
      <c r="BA635" s="2">
        <v>1</v>
      </c>
      <c r="BB635" s="2">
        <v>1</v>
      </c>
      <c r="BC635" s="2">
        <v>1</v>
      </c>
      <c r="BD635" s="2" t="s">
        <v>3</v>
      </c>
      <c r="BE635" s="2" t="s">
        <v>3</v>
      </c>
      <c r="BF635" s="2" t="s">
        <v>3</v>
      </c>
      <c r="BG635" s="2" t="s">
        <v>3</v>
      </c>
      <c r="BH635" s="2">
        <v>3</v>
      </c>
      <c r="BI635" s="2">
        <v>1</v>
      </c>
      <c r="BJ635" s="2" t="s">
        <v>84</v>
      </c>
      <c r="BK635" s="2"/>
      <c r="BL635" s="2"/>
      <c r="BM635" s="2">
        <v>500001</v>
      </c>
      <c r="BN635" s="2">
        <v>0</v>
      </c>
      <c r="BO635" s="2" t="s">
        <v>3</v>
      </c>
      <c r="BP635" s="2">
        <v>0</v>
      </c>
      <c r="BQ635" s="2">
        <v>8</v>
      </c>
      <c r="BR635" s="2">
        <v>0</v>
      </c>
      <c r="BS635" s="2">
        <v>1</v>
      </c>
      <c r="BT635" s="2">
        <v>1</v>
      </c>
      <c r="BU635" s="2">
        <v>1</v>
      </c>
      <c r="BV635" s="2">
        <v>1</v>
      </c>
      <c r="BW635" s="2">
        <v>1</v>
      </c>
      <c r="BX635" s="2">
        <v>1</v>
      </c>
      <c r="BY635" s="2" t="s">
        <v>3</v>
      </c>
      <c r="BZ635" s="2">
        <v>0</v>
      </c>
      <c r="CA635" s="2">
        <v>0</v>
      </c>
      <c r="CB635" s="2" t="s">
        <v>3</v>
      </c>
      <c r="CC635" s="2"/>
      <c r="CD635" s="2"/>
      <c r="CE635" s="2">
        <v>0</v>
      </c>
      <c r="CF635" s="2">
        <v>0</v>
      </c>
      <c r="CG635" s="2">
        <v>0</v>
      </c>
      <c r="CH635" s="2">
        <v>53</v>
      </c>
      <c r="CI635" s="2">
        <v>4</v>
      </c>
      <c r="CJ635" s="2">
        <v>0</v>
      </c>
      <c r="CK635" s="2">
        <v>0</v>
      </c>
      <c r="CL635" s="2">
        <v>0</v>
      </c>
      <c r="CM635" s="2">
        <v>0</v>
      </c>
      <c r="CN635" s="2" t="s">
        <v>3</v>
      </c>
      <c r="CO635" s="2">
        <v>0</v>
      </c>
      <c r="CP635" s="2">
        <f t="shared" si="516"/>
        <v>0</v>
      </c>
      <c r="CQ635" s="2">
        <f t="shared" si="517"/>
        <v>7.14</v>
      </c>
      <c r="CR635" s="2">
        <f t="shared" si="518"/>
        <v>0</v>
      </c>
      <c r="CS635" s="2">
        <f t="shared" si="519"/>
        <v>0</v>
      </c>
      <c r="CT635" s="2">
        <f t="shared" si="520"/>
        <v>0</v>
      </c>
      <c r="CU635" s="2">
        <f t="shared" si="521"/>
        <v>0</v>
      </c>
      <c r="CV635" s="2">
        <f t="shared" si="522"/>
        <v>0</v>
      </c>
      <c r="CW635" s="2">
        <f t="shared" si="523"/>
        <v>0</v>
      </c>
      <c r="CX635" s="2">
        <f t="shared" si="524"/>
        <v>0</v>
      </c>
      <c r="CY635" s="2">
        <f>(((S635+R635)*AT635)/100)</f>
        <v>0</v>
      </c>
      <c r="CZ635" s="2">
        <f>(((S635+R635)*AU635)/100)</f>
        <v>0</v>
      </c>
      <c r="DA635" s="2"/>
      <c r="DB635" s="2"/>
      <c r="DC635" s="2" t="s">
        <v>3</v>
      </c>
      <c r="DD635" s="2" t="s">
        <v>3</v>
      </c>
      <c r="DE635" s="2" t="s">
        <v>3</v>
      </c>
      <c r="DF635" s="2" t="s">
        <v>3</v>
      </c>
      <c r="DG635" s="2" t="s">
        <v>3</v>
      </c>
      <c r="DH635" s="2" t="s">
        <v>3</v>
      </c>
      <c r="DI635" s="2" t="s">
        <v>3</v>
      </c>
      <c r="DJ635" s="2" t="s">
        <v>3</v>
      </c>
      <c r="DK635" s="2" t="s">
        <v>3</v>
      </c>
      <c r="DL635" s="2" t="s">
        <v>3</v>
      </c>
      <c r="DM635" s="2" t="s">
        <v>3</v>
      </c>
      <c r="DN635" s="2">
        <v>0</v>
      </c>
      <c r="DO635" s="2">
        <v>0</v>
      </c>
      <c r="DP635" s="2">
        <v>1</v>
      </c>
      <c r="DQ635" s="2">
        <v>1</v>
      </c>
      <c r="DR635" s="2"/>
      <c r="DS635" s="2"/>
      <c r="DT635" s="2"/>
      <c r="DU635" s="2">
        <v>1007</v>
      </c>
      <c r="DV635" s="2" t="s">
        <v>40</v>
      </c>
      <c r="DW635" s="2" t="s">
        <v>40</v>
      </c>
      <c r="DX635" s="2">
        <v>1</v>
      </c>
      <c r="DY635" s="2"/>
      <c r="DZ635" s="2" t="s">
        <v>3</v>
      </c>
      <c r="EA635" s="2" t="s">
        <v>3</v>
      </c>
      <c r="EB635" s="2" t="s">
        <v>3</v>
      </c>
      <c r="EC635" s="2" t="s">
        <v>3</v>
      </c>
      <c r="ED635" s="2"/>
      <c r="EE635" s="2">
        <v>54328897</v>
      </c>
      <c r="EF635" s="2">
        <v>8</v>
      </c>
      <c r="EG635" s="2" t="s">
        <v>31</v>
      </c>
      <c r="EH635" s="2">
        <v>0</v>
      </c>
      <c r="EI635" s="2" t="s">
        <v>3</v>
      </c>
      <c r="EJ635" s="2">
        <v>1</v>
      </c>
      <c r="EK635" s="2">
        <v>500001</v>
      </c>
      <c r="EL635" s="2" t="s">
        <v>32</v>
      </c>
      <c r="EM635" s="2" t="s">
        <v>33</v>
      </c>
      <c r="EN635" s="2"/>
      <c r="EO635" s="2" t="s">
        <v>3</v>
      </c>
      <c r="EP635" s="2"/>
      <c r="EQ635" s="2">
        <v>0</v>
      </c>
      <c r="ER635" s="2">
        <v>7.14</v>
      </c>
      <c r="ES635" s="2">
        <v>7.14</v>
      </c>
      <c r="ET635" s="2">
        <v>0</v>
      </c>
      <c r="EU635" s="2">
        <v>0</v>
      </c>
      <c r="EV635" s="2">
        <v>0</v>
      </c>
      <c r="EW635" s="2">
        <v>0</v>
      </c>
      <c r="EX635" s="2">
        <v>0</v>
      </c>
      <c r="EY635" s="2"/>
      <c r="EZ635" s="2"/>
      <c r="FA635" s="2"/>
      <c r="FB635" s="2"/>
      <c r="FC635" s="2"/>
      <c r="FD635" s="2"/>
      <c r="FE635" s="2"/>
      <c r="FF635" s="2"/>
      <c r="FG635" s="2"/>
      <c r="FH635" s="2"/>
      <c r="FI635" s="2"/>
      <c r="FJ635" s="2"/>
      <c r="FK635" s="2"/>
      <c r="FL635" s="2"/>
      <c r="FM635" s="2"/>
      <c r="FN635" s="2"/>
      <c r="FO635" s="2"/>
      <c r="FP635" s="2"/>
      <c r="FQ635" s="2">
        <v>0</v>
      </c>
      <c r="FR635" s="2">
        <f t="shared" si="525"/>
        <v>0</v>
      </c>
      <c r="FS635" s="2">
        <v>0</v>
      </c>
      <c r="FT635" s="2"/>
      <c r="FU635" s="2"/>
      <c r="FV635" s="2"/>
      <c r="FW635" s="2"/>
      <c r="FX635" s="2">
        <v>0</v>
      </c>
      <c r="FY635" s="2">
        <v>0</v>
      </c>
      <c r="FZ635" s="2"/>
      <c r="GA635" s="2" t="s">
        <v>3</v>
      </c>
      <c r="GB635" s="2"/>
      <c r="GC635" s="2"/>
      <c r="GD635" s="2">
        <v>1</v>
      </c>
      <c r="GE635" s="2"/>
      <c r="GF635" s="2">
        <v>-50505369</v>
      </c>
      <c r="GG635" s="2">
        <v>2</v>
      </c>
      <c r="GH635" s="2">
        <v>1</v>
      </c>
      <c r="GI635" s="2">
        <v>-2</v>
      </c>
      <c r="GJ635" s="2">
        <v>0</v>
      </c>
      <c r="GK635" s="2">
        <v>0</v>
      </c>
      <c r="GL635" s="2">
        <f t="shared" si="526"/>
        <v>0</v>
      </c>
      <c r="GM635" s="2">
        <f t="shared" si="527"/>
        <v>0</v>
      </c>
      <c r="GN635" s="2">
        <f t="shared" si="528"/>
        <v>0</v>
      </c>
      <c r="GO635" s="2">
        <f t="shared" si="529"/>
        <v>0</v>
      </c>
      <c r="GP635" s="2">
        <f t="shared" si="530"/>
        <v>0</v>
      </c>
      <c r="GQ635" s="2"/>
      <c r="GR635" s="2">
        <v>0</v>
      </c>
      <c r="GS635" s="2">
        <v>3</v>
      </c>
      <c r="GT635" s="2">
        <v>0</v>
      </c>
      <c r="GU635" s="2" t="s">
        <v>3</v>
      </c>
      <c r="GV635" s="2">
        <f t="shared" si="531"/>
        <v>0</v>
      </c>
      <c r="GW635" s="2">
        <v>1</v>
      </c>
      <c r="GX635" s="2">
        <f t="shared" si="532"/>
        <v>0</v>
      </c>
      <c r="GY635" s="2"/>
      <c r="GZ635" s="2"/>
      <c r="HA635" s="2">
        <v>0</v>
      </c>
      <c r="HB635" s="2">
        <v>0</v>
      </c>
      <c r="HC635" s="2">
        <f t="shared" si="533"/>
        <v>0</v>
      </c>
      <c r="HD635" s="2"/>
      <c r="HE635" s="2" t="s">
        <v>3</v>
      </c>
      <c r="HF635" s="2" t="s">
        <v>3</v>
      </c>
      <c r="HG635" s="2"/>
      <c r="HH635" s="2"/>
      <c r="HI635" s="2"/>
      <c r="HJ635" s="2"/>
      <c r="HK635" s="2"/>
      <c r="HL635" s="2"/>
      <c r="HM635" s="2" t="s">
        <v>3</v>
      </c>
      <c r="HN635" s="2" t="s">
        <v>3</v>
      </c>
      <c r="HO635" s="2" t="s">
        <v>3</v>
      </c>
      <c r="HP635" s="2" t="s">
        <v>3</v>
      </c>
      <c r="HQ635" s="2" t="s">
        <v>3</v>
      </c>
      <c r="HR635" s="2"/>
      <c r="HS635" s="2"/>
      <c r="HT635" s="2"/>
      <c r="HU635" s="2"/>
      <c r="HV635" s="2"/>
      <c r="HW635" s="2"/>
      <c r="HX635" s="2"/>
      <c r="HY635" s="2"/>
      <c r="HZ635" s="2"/>
      <c r="IA635" s="2"/>
      <c r="IB635" s="2"/>
      <c r="IC635" s="2"/>
      <c r="ID635" s="2"/>
      <c r="IE635" s="2"/>
      <c r="IF635" s="2"/>
      <c r="IG635" s="2"/>
      <c r="IH635" s="2"/>
      <c r="II635" s="2"/>
      <c r="IJ635" s="2"/>
      <c r="IK635" s="2">
        <v>0</v>
      </c>
      <c r="IL635" s="2"/>
      <c r="IM635" s="2"/>
      <c r="IN635" s="2"/>
      <c r="IO635" s="2"/>
      <c r="IP635" s="2"/>
      <c r="IQ635" s="2"/>
      <c r="IR635" s="2"/>
      <c r="IS635" s="2"/>
      <c r="IT635" s="2"/>
      <c r="IU635" s="2"/>
    </row>
    <row r="636" spans="1:255" x14ac:dyDescent="0.2">
      <c r="A636">
        <v>18</v>
      </c>
      <c r="B636">
        <v>1</v>
      </c>
      <c r="C636">
        <v>550</v>
      </c>
      <c r="E636" t="s">
        <v>390</v>
      </c>
      <c r="F636" t="s">
        <v>82</v>
      </c>
      <c r="G636" t="s">
        <v>83</v>
      </c>
      <c r="H636" t="s">
        <v>40</v>
      </c>
      <c r="I636">
        <f>I628*J636</f>
        <v>0</v>
      </c>
      <c r="J636">
        <v>0.17399999999999999</v>
      </c>
      <c r="K636">
        <v>0.17399999999999999</v>
      </c>
      <c r="L636">
        <v>2.784E-3</v>
      </c>
      <c r="M636">
        <v>0</v>
      </c>
      <c r="N636">
        <f t="shared" si="496"/>
        <v>2.8E-3</v>
      </c>
      <c r="O636">
        <f t="shared" si="497"/>
        <v>0</v>
      </c>
      <c r="P636">
        <f t="shared" si="498"/>
        <v>0</v>
      </c>
      <c r="Q636">
        <f t="shared" si="499"/>
        <v>0</v>
      </c>
      <c r="R636">
        <f t="shared" si="500"/>
        <v>0</v>
      </c>
      <c r="S636">
        <f t="shared" si="501"/>
        <v>0</v>
      </c>
      <c r="T636">
        <f t="shared" si="502"/>
        <v>0</v>
      </c>
      <c r="U636">
        <f t="shared" si="503"/>
        <v>0</v>
      </c>
      <c r="V636">
        <f t="shared" si="504"/>
        <v>0</v>
      </c>
      <c r="W636">
        <f t="shared" si="505"/>
        <v>0</v>
      </c>
      <c r="X636">
        <f t="shared" si="506"/>
        <v>0</v>
      </c>
      <c r="Y636">
        <f t="shared" si="507"/>
        <v>0</v>
      </c>
      <c r="AA636">
        <v>69726884</v>
      </c>
      <c r="AB636">
        <f t="shared" si="508"/>
        <v>1.97</v>
      </c>
      <c r="AC636">
        <f t="shared" si="534"/>
        <v>1.97</v>
      </c>
      <c r="AD636">
        <f t="shared" si="509"/>
        <v>0</v>
      </c>
      <c r="AE636">
        <f t="shared" si="510"/>
        <v>0</v>
      </c>
      <c r="AF636">
        <f t="shared" si="511"/>
        <v>0</v>
      </c>
      <c r="AG636">
        <f t="shared" si="512"/>
        <v>0</v>
      </c>
      <c r="AH636">
        <f t="shared" si="513"/>
        <v>0</v>
      </c>
      <c r="AI636">
        <f t="shared" si="514"/>
        <v>0</v>
      </c>
      <c r="AJ636">
        <f t="shared" si="515"/>
        <v>0</v>
      </c>
      <c r="AK636">
        <v>1.97</v>
      </c>
      <c r="AL636">
        <v>1.97</v>
      </c>
      <c r="AM636">
        <v>0</v>
      </c>
      <c r="AN636">
        <v>0</v>
      </c>
      <c r="AO636">
        <v>0</v>
      </c>
      <c r="AP636">
        <v>0</v>
      </c>
      <c r="AQ636">
        <v>0</v>
      </c>
      <c r="AR636">
        <v>0</v>
      </c>
      <c r="AS636">
        <v>0</v>
      </c>
      <c r="AT636">
        <v>0</v>
      </c>
      <c r="AU636">
        <v>0</v>
      </c>
      <c r="AV636">
        <v>1</v>
      </c>
      <c r="AW636">
        <v>1</v>
      </c>
      <c r="AZ636">
        <v>1</v>
      </c>
      <c r="BA636">
        <v>1</v>
      </c>
      <c r="BB636">
        <v>1</v>
      </c>
      <c r="BC636">
        <v>7.56</v>
      </c>
      <c r="BD636" t="s">
        <v>3</v>
      </c>
      <c r="BE636" t="s">
        <v>3</v>
      </c>
      <c r="BF636" t="s">
        <v>3</v>
      </c>
      <c r="BG636" t="s">
        <v>3</v>
      </c>
      <c r="BH636">
        <v>3</v>
      </c>
      <c r="BI636">
        <v>1</v>
      </c>
      <c r="BJ636" t="s">
        <v>84</v>
      </c>
      <c r="BM636">
        <v>500001</v>
      </c>
      <c r="BN636">
        <v>0</v>
      </c>
      <c r="BO636" t="s">
        <v>3</v>
      </c>
      <c r="BP636">
        <v>0</v>
      </c>
      <c r="BQ636">
        <v>8</v>
      </c>
      <c r="BR636">
        <v>0</v>
      </c>
      <c r="BS636">
        <v>1</v>
      </c>
      <c r="BT636">
        <v>1</v>
      </c>
      <c r="BU636">
        <v>1</v>
      </c>
      <c r="BV636">
        <v>1</v>
      </c>
      <c r="BW636">
        <v>1</v>
      </c>
      <c r="BX636">
        <v>1</v>
      </c>
      <c r="BY636" t="s">
        <v>3</v>
      </c>
      <c r="BZ636">
        <v>0</v>
      </c>
      <c r="CA636">
        <v>0</v>
      </c>
      <c r="CB636" t="s">
        <v>3</v>
      </c>
      <c r="CE636">
        <v>0</v>
      </c>
      <c r="CF636">
        <v>0</v>
      </c>
      <c r="CG636">
        <v>0</v>
      </c>
      <c r="CH636">
        <v>53</v>
      </c>
      <c r="CI636">
        <v>4</v>
      </c>
      <c r="CJ636">
        <v>0</v>
      </c>
      <c r="CK636">
        <v>0</v>
      </c>
      <c r="CL636">
        <v>0</v>
      </c>
      <c r="CM636">
        <v>0</v>
      </c>
      <c r="CN636" t="s">
        <v>3</v>
      </c>
      <c r="CO636">
        <v>0</v>
      </c>
      <c r="CP636">
        <f t="shared" si="516"/>
        <v>0</v>
      </c>
      <c r="CQ636">
        <f t="shared" si="517"/>
        <v>14.893199999999998</v>
      </c>
      <c r="CR636">
        <f t="shared" si="518"/>
        <v>0</v>
      </c>
      <c r="CS636">
        <f t="shared" si="519"/>
        <v>0</v>
      </c>
      <c r="CT636">
        <f t="shared" si="520"/>
        <v>0</v>
      </c>
      <c r="CU636">
        <f t="shared" si="521"/>
        <v>0</v>
      </c>
      <c r="CV636">
        <f t="shared" si="522"/>
        <v>0</v>
      </c>
      <c r="CW636">
        <f t="shared" si="523"/>
        <v>0</v>
      </c>
      <c r="CX636">
        <f t="shared" si="524"/>
        <v>0</v>
      </c>
      <c r="CY636">
        <f>(S636+R636)*(BZ636/100)</f>
        <v>0</v>
      </c>
      <c r="CZ636">
        <f>(S636+R636)*(CA636/100)</f>
        <v>0</v>
      </c>
      <c r="DC636" t="s">
        <v>3</v>
      </c>
      <c r="DD636" t="s">
        <v>3</v>
      </c>
      <c r="DE636" t="s">
        <v>3</v>
      </c>
      <c r="DF636" t="s">
        <v>3</v>
      </c>
      <c r="DG636" t="s">
        <v>3</v>
      </c>
      <c r="DH636" t="s">
        <v>3</v>
      </c>
      <c r="DI636" t="s">
        <v>3</v>
      </c>
      <c r="DJ636" t="s">
        <v>3</v>
      </c>
      <c r="DK636" t="s">
        <v>3</v>
      </c>
      <c r="DL636" t="s">
        <v>3</v>
      </c>
      <c r="DM636" t="s">
        <v>3</v>
      </c>
      <c r="DN636">
        <v>0</v>
      </c>
      <c r="DO636">
        <v>0</v>
      </c>
      <c r="DP636">
        <v>1</v>
      </c>
      <c r="DQ636">
        <v>1</v>
      </c>
      <c r="DU636">
        <v>1007</v>
      </c>
      <c r="DV636" t="s">
        <v>40</v>
      </c>
      <c r="DW636" t="s">
        <v>40</v>
      </c>
      <c r="DX636">
        <v>1</v>
      </c>
      <c r="DZ636" t="s">
        <v>3</v>
      </c>
      <c r="EA636" t="s">
        <v>3</v>
      </c>
      <c r="EB636" t="s">
        <v>3</v>
      </c>
      <c r="EC636" t="s">
        <v>3</v>
      </c>
      <c r="EE636">
        <v>54328897</v>
      </c>
      <c r="EF636">
        <v>8</v>
      </c>
      <c r="EG636" t="s">
        <v>31</v>
      </c>
      <c r="EH636">
        <v>0</v>
      </c>
      <c r="EI636" t="s">
        <v>3</v>
      </c>
      <c r="EJ636">
        <v>1</v>
      </c>
      <c r="EK636">
        <v>500001</v>
      </c>
      <c r="EL636" t="s">
        <v>32</v>
      </c>
      <c r="EM636" t="s">
        <v>33</v>
      </c>
      <c r="EO636" t="s">
        <v>3</v>
      </c>
      <c r="EQ636">
        <v>0</v>
      </c>
      <c r="ER636">
        <v>1.97</v>
      </c>
      <c r="ES636">
        <v>1.97</v>
      </c>
      <c r="ET636">
        <v>0</v>
      </c>
      <c r="EU636">
        <v>0</v>
      </c>
      <c r="EV636">
        <v>0</v>
      </c>
      <c r="EW636">
        <v>0</v>
      </c>
      <c r="EX636">
        <v>0</v>
      </c>
      <c r="EZ636">
        <v>5</v>
      </c>
      <c r="FC636">
        <v>0</v>
      </c>
      <c r="FD636">
        <v>18</v>
      </c>
      <c r="FF636">
        <v>14.19</v>
      </c>
      <c r="FQ636">
        <v>0</v>
      </c>
      <c r="FR636">
        <f t="shared" si="525"/>
        <v>0</v>
      </c>
      <c r="FS636">
        <v>0</v>
      </c>
      <c r="FX636">
        <v>0</v>
      </c>
      <c r="FY636">
        <v>0</v>
      </c>
      <c r="GA636" t="s">
        <v>85</v>
      </c>
      <c r="GD636">
        <v>1</v>
      </c>
      <c r="GF636">
        <v>-50505369</v>
      </c>
      <c r="GG636">
        <v>2</v>
      </c>
      <c r="GH636">
        <v>3</v>
      </c>
      <c r="GI636">
        <v>5</v>
      </c>
      <c r="GJ636">
        <v>0</v>
      </c>
      <c r="GK636">
        <v>0</v>
      </c>
      <c r="GL636">
        <f t="shared" si="526"/>
        <v>0</v>
      </c>
      <c r="GM636">
        <f t="shared" si="527"/>
        <v>0</v>
      </c>
      <c r="GN636">
        <f t="shared" si="528"/>
        <v>0</v>
      </c>
      <c r="GO636">
        <f t="shared" si="529"/>
        <v>0</v>
      </c>
      <c r="GP636">
        <f t="shared" si="530"/>
        <v>0</v>
      </c>
      <c r="GR636">
        <v>1</v>
      </c>
      <c r="GS636">
        <v>1</v>
      </c>
      <c r="GT636">
        <v>0</v>
      </c>
      <c r="GU636" t="s">
        <v>3</v>
      </c>
      <c r="GV636">
        <f t="shared" si="531"/>
        <v>0</v>
      </c>
      <c r="GW636">
        <v>1</v>
      </c>
      <c r="GX636">
        <f t="shared" si="532"/>
        <v>0</v>
      </c>
      <c r="HA636">
        <v>0</v>
      </c>
      <c r="HB636">
        <v>0</v>
      </c>
      <c r="HC636">
        <f t="shared" si="533"/>
        <v>0</v>
      </c>
      <c r="HE636" t="s">
        <v>35</v>
      </c>
      <c r="HF636" t="s">
        <v>36</v>
      </c>
      <c r="HM636" t="s">
        <v>3</v>
      </c>
      <c r="HN636" t="s">
        <v>3</v>
      </c>
      <c r="HO636" t="s">
        <v>3</v>
      </c>
      <c r="HP636" t="s">
        <v>3</v>
      </c>
      <c r="HQ636" t="s">
        <v>3</v>
      </c>
      <c r="IK636">
        <v>0</v>
      </c>
    </row>
    <row r="637" spans="1:255" x14ac:dyDescent="0.2">
      <c r="A637" s="2">
        <v>17</v>
      </c>
      <c r="B637" s="2">
        <v>1</v>
      </c>
      <c r="C637" s="2">
        <f>ROW(SmtRes!A557)</f>
        <v>557</v>
      </c>
      <c r="D637" s="2">
        <f>ROW(EtalonRes!A559)</f>
        <v>559</v>
      </c>
      <c r="E637" s="2" t="s">
        <v>391</v>
      </c>
      <c r="F637" s="2" t="s">
        <v>392</v>
      </c>
      <c r="G637" s="2" t="s">
        <v>393</v>
      </c>
      <c r="H637" s="2" t="s">
        <v>186</v>
      </c>
      <c r="I637" s="2">
        <v>0</v>
      </c>
      <c r="J637" s="2">
        <v>0</v>
      </c>
      <c r="K637" s="2">
        <v>0</v>
      </c>
      <c r="L637" s="2">
        <v>1.6E-2</v>
      </c>
      <c r="M637" s="2">
        <v>0</v>
      </c>
      <c r="N637" s="2">
        <f t="shared" si="496"/>
        <v>1.6E-2</v>
      </c>
      <c r="O637" s="2">
        <f t="shared" si="497"/>
        <v>0</v>
      </c>
      <c r="P637" s="2">
        <f t="shared" si="498"/>
        <v>0</v>
      </c>
      <c r="Q637" s="2">
        <f t="shared" si="499"/>
        <v>0</v>
      </c>
      <c r="R637" s="2">
        <f t="shared" si="500"/>
        <v>0</v>
      </c>
      <c r="S637" s="2">
        <f t="shared" si="501"/>
        <v>0</v>
      </c>
      <c r="T637" s="2">
        <f t="shared" si="502"/>
        <v>0</v>
      </c>
      <c r="U637" s="2">
        <f t="shared" si="503"/>
        <v>0</v>
      </c>
      <c r="V637" s="2">
        <f t="shared" si="504"/>
        <v>0</v>
      </c>
      <c r="W637" s="2">
        <f t="shared" si="505"/>
        <v>0</v>
      </c>
      <c r="X637" s="2">
        <f t="shared" si="506"/>
        <v>0</v>
      </c>
      <c r="Y637" s="2">
        <f t="shared" si="507"/>
        <v>0</v>
      </c>
      <c r="Z637" s="2"/>
      <c r="AA637" s="2">
        <v>69726971</v>
      </c>
      <c r="AB637" s="2">
        <f t="shared" si="508"/>
        <v>814.79</v>
      </c>
      <c r="AC637" s="2">
        <f>ROUND(((ES637*35)+(SUM(SmtRes!BC551:'SmtRes'!BC557)+SUM(EtalonRes!AL553:'EtalonRes'!AL559))),2)</f>
        <v>-0.01</v>
      </c>
      <c r="AD637" s="2">
        <f>ROUND(((((ET637*35))-((EU637*35)))+AE637),2)</f>
        <v>86.45</v>
      </c>
      <c r="AE637" s="2">
        <f>ROUND(((EU637*35)),2)</f>
        <v>8.0500000000000007</v>
      </c>
      <c r="AF637" s="2">
        <f>ROUND(((EV637*35)),2)</f>
        <v>728.35</v>
      </c>
      <c r="AG637" s="2">
        <f t="shared" si="512"/>
        <v>0</v>
      </c>
      <c r="AH637" s="2">
        <f>((EW637*35))</f>
        <v>84.7</v>
      </c>
      <c r="AI637" s="2">
        <f>((EX637*35))</f>
        <v>0.70000000000000007</v>
      </c>
      <c r="AJ637" s="2">
        <f t="shared" si="515"/>
        <v>0</v>
      </c>
      <c r="AK637" s="2">
        <v>2072.27</v>
      </c>
      <c r="AL637" s="2">
        <v>2048.9899999999998</v>
      </c>
      <c r="AM637" s="2">
        <v>2.4700000000000002</v>
      </c>
      <c r="AN637" s="2">
        <v>0.23</v>
      </c>
      <c r="AO637" s="2">
        <v>20.81</v>
      </c>
      <c r="AP637" s="2">
        <v>0</v>
      </c>
      <c r="AQ637" s="2">
        <v>2.42</v>
      </c>
      <c r="AR637" s="2">
        <v>0.02</v>
      </c>
      <c r="AS637" s="2">
        <v>0</v>
      </c>
      <c r="AT637" s="2">
        <v>123</v>
      </c>
      <c r="AU637" s="2">
        <v>75</v>
      </c>
      <c r="AV637" s="2">
        <v>1</v>
      </c>
      <c r="AW637" s="2">
        <v>1</v>
      </c>
      <c r="AX637" s="2"/>
      <c r="AY637" s="2"/>
      <c r="AZ637" s="2">
        <v>1</v>
      </c>
      <c r="BA637" s="2">
        <v>1</v>
      </c>
      <c r="BB637" s="2">
        <v>1</v>
      </c>
      <c r="BC637" s="2">
        <v>1</v>
      </c>
      <c r="BD637" s="2" t="s">
        <v>3</v>
      </c>
      <c r="BE637" s="2" t="s">
        <v>3</v>
      </c>
      <c r="BF637" s="2" t="s">
        <v>3</v>
      </c>
      <c r="BG637" s="2" t="s">
        <v>3</v>
      </c>
      <c r="BH637" s="2">
        <v>0</v>
      </c>
      <c r="BI637" s="2">
        <v>1</v>
      </c>
      <c r="BJ637" s="2" t="s">
        <v>394</v>
      </c>
      <c r="BK637" s="2"/>
      <c r="BL637" s="2"/>
      <c r="BM637" s="2">
        <v>11001</v>
      </c>
      <c r="BN637" s="2">
        <v>0</v>
      </c>
      <c r="BO637" s="2" t="s">
        <v>3</v>
      </c>
      <c r="BP637" s="2">
        <v>0</v>
      </c>
      <c r="BQ637" s="2">
        <v>2</v>
      </c>
      <c r="BR637" s="2">
        <v>0</v>
      </c>
      <c r="BS637" s="2">
        <v>1</v>
      </c>
      <c r="BT637" s="2">
        <v>1</v>
      </c>
      <c r="BU637" s="2">
        <v>1</v>
      </c>
      <c r="BV637" s="2">
        <v>1</v>
      </c>
      <c r="BW637" s="2">
        <v>1</v>
      </c>
      <c r="BX637" s="2">
        <v>1</v>
      </c>
      <c r="BY637" s="2" t="s">
        <v>3</v>
      </c>
      <c r="BZ637" s="2">
        <v>123</v>
      </c>
      <c r="CA637" s="2">
        <v>75</v>
      </c>
      <c r="CB637" s="2" t="s">
        <v>3</v>
      </c>
      <c r="CC637" s="2"/>
      <c r="CD637" s="2"/>
      <c r="CE637" s="2">
        <v>0</v>
      </c>
      <c r="CF637" s="2">
        <v>0</v>
      </c>
      <c r="CG637" s="2">
        <v>0</v>
      </c>
      <c r="CH637" s="2">
        <v>54</v>
      </c>
      <c r="CI637" s="2">
        <v>0</v>
      </c>
      <c r="CJ637" s="2">
        <v>0</v>
      </c>
      <c r="CK637" s="2">
        <v>0</v>
      </c>
      <c r="CL637" s="2">
        <v>0</v>
      </c>
      <c r="CM637" s="2">
        <v>0</v>
      </c>
      <c r="CN637" s="2" t="s">
        <v>3</v>
      </c>
      <c r="CO637" s="2">
        <v>0</v>
      </c>
      <c r="CP637" s="2">
        <f t="shared" si="516"/>
        <v>0</v>
      </c>
      <c r="CQ637" s="2">
        <f t="shared" si="517"/>
        <v>-0.01</v>
      </c>
      <c r="CR637" s="2">
        <f t="shared" si="518"/>
        <v>86.45</v>
      </c>
      <c r="CS637" s="2">
        <f t="shared" si="519"/>
        <v>8.0500000000000007</v>
      </c>
      <c r="CT637" s="2">
        <f t="shared" si="520"/>
        <v>728.35</v>
      </c>
      <c r="CU637" s="2">
        <f t="shared" si="521"/>
        <v>0</v>
      </c>
      <c r="CV637" s="2">
        <f t="shared" si="522"/>
        <v>84.7</v>
      </c>
      <c r="CW637" s="2">
        <f t="shared" si="523"/>
        <v>0.70000000000000007</v>
      </c>
      <c r="CX637" s="2">
        <f t="shared" si="524"/>
        <v>0</v>
      </c>
      <c r="CY637" s="2">
        <f>(((S637+R637)*AT637)/100)</f>
        <v>0</v>
      </c>
      <c r="CZ637" s="2">
        <f>(((S637+R637)*AU637)/100)</f>
        <v>0</v>
      </c>
      <c r="DA637" s="2"/>
      <c r="DB637" s="2"/>
      <c r="DC637" s="2" t="s">
        <v>3</v>
      </c>
      <c r="DD637" s="2" t="s">
        <v>395</v>
      </c>
      <c r="DE637" s="2" t="s">
        <v>395</v>
      </c>
      <c r="DF637" s="2" t="s">
        <v>395</v>
      </c>
      <c r="DG637" s="2" t="s">
        <v>395</v>
      </c>
      <c r="DH637" s="2" t="s">
        <v>3</v>
      </c>
      <c r="DI637" s="2" t="s">
        <v>395</v>
      </c>
      <c r="DJ637" s="2" t="s">
        <v>395</v>
      </c>
      <c r="DK637" s="2" t="s">
        <v>3</v>
      </c>
      <c r="DL637" s="2" t="s">
        <v>3</v>
      </c>
      <c r="DM637" s="2" t="s">
        <v>3</v>
      </c>
      <c r="DN637" s="2">
        <v>0</v>
      </c>
      <c r="DO637" s="2">
        <v>0</v>
      </c>
      <c r="DP637" s="2">
        <v>1</v>
      </c>
      <c r="DQ637" s="2">
        <v>1</v>
      </c>
      <c r="DR637" s="2"/>
      <c r="DS637" s="2"/>
      <c r="DT637" s="2"/>
      <c r="DU637" s="2">
        <v>1013</v>
      </c>
      <c r="DV637" s="2" t="s">
        <v>186</v>
      </c>
      <c r="DW637" s="2" t="s">
        <v>186</v>
      </c>
      <c r="DX637" s="2">
        <v>1</v>
      </c>
      <c r="DY637" s="2"/>
      <c r="DZ637" s="2" t="s">
        <v>3</v>
      </c>
      <c r="EA637" s="2" t="s">
        <v>3</v>
      </c>
      <c r="EB637" s="2" t="s">
        <v>3</v>
      </c>
      <c r="EC637" s="2" t="s">
        <v>3</v>
      </c>
      <c r="ED637" s="2"/>
      <c r="EE637" s="2">
        <v>54328965</v>
      </c>
      <c r="EF637" s="2">
        <v>2</v>
      </c>
      <c r="EG637" s="2" t="s">
        <v>21</v>
      </c>
      <c r="EH637" s="2">
        <v>0</v>
      </c>
      <c r="EI637" s="2" t="s">
        <v>3</v>
      </c>
      <c r="EJ637" s="2">
        <v>1</v>
      </c>
      <c r="EK637" s="2">
        <v>11001</v>
      </c>
      <c r="EL637" s="2" t="s">
        <v>22</v>
      </c>
      <c r="EM637" s="2" t="s">
        <v>23</v>
      </c>
      <c r="EN637" s="2"/>
      <c r="EO637" s="2" t="s">
        <v>3</v>
      </c>
      <c r="EP637" s="2"/>
      <c r="EQ637" s="2">
        <v>1441792</v>
      </c>
      <c r="ER637" s="2">
        <v>2072.27</v>
      </c>
      <c r="ES637" s="2">
        <v>2048.9899999999998</v>
      </c>
      <c r="ET637" s="2">
        <v>2.4700000000000002</v>
      </c>
      <c r="EU637" s="2">
        <v>0.23</v>
      </c>
      <c r="EV637" s="2">
        <v>20.81</v>
      </c>
      <c r="EW637" s="2">
        <v>2.42</v>
      </c>
      <c r="EX637" s="2">
        <v>0.02</v>
      </c>
      <c r="EY637" s="2">
        <v>1</v>
      </c>
      <c r="EZ637" s="2"/>
      <c r="FA637" s="2"/>
      <c r="FB637" s="2"/>
      <c r="FC637" s="2"/>
      <c r="FD637" s="2"/>
      <c r="FE637" s="2"/>
      <c r="FF637" s="2"/>
      <c r="FG637" s="2"/>
      <c r="FH637" s="2"/>
      <c r="FI637" s="2"/>
      <c r="FJ637" s="2"/>
      <c r="FK637" s="2"/>
      <c r="FL637" s="2"/>
      <c r="FM637" s="2"/>
      <c r="FN637" s="2"/>
      <c r="FO637" s="2"/>
      <c r="FP637" s="2"/>
      <c r="FQ637" s="2">
        <v>0</v>
      </c>
      <c r="FR637" s="2">
        <f t="shared" si="525"/>
        <v>0</v>
      </c>
      <c r="FS637" s="2">
        <v>0</v>
      </c>
      <c r="FT637" s="2"/>
      <c r="FU637" s="2"/>
      <c r="FV637" s="2"/>
      <c r="FW637" s="2"/>
      <c r="FX637" s="2">
        <v>123</v>
      </c>
      <c r="FY637" s="2">
        <v>75</v>
      </c>
      <c r="FZ637" s="2"/>
      <c r="GA637" s="2" t="s">
        <v>3</v>
      </c>
      <c r="GB637" s="2"/>
      <c r="GC637" s="2"/>
      <c r="GD637" s="2">
        <v>1</v>
      </c>
      <c r="GE637" s="2"/>
      <c r="GF637" s="2">
        <v>1049595051</v>
      </c>
      <c r="GG637" s="2">
        <v>2</v>
      </c>
      <c r="GH637" s="2">
        <v>1</v>
      </c>
      <c r="GI637" s="2">
        <v>-2</v>
      </c>
      <c r="GJ637" s="2">
        <v>0</v>
      </c>
      <c r="GK637" s="2">
        <v>0</v>
      </c>
      <c r="GL637" s="2">
        <f t="shared" si="526"/>
        <v>0</v>
      </c>
      <c r="GM637" s="2">
        <f t="shared" si="527"/>
        <v>0</v>
      </c>
      <c r="GN637" s="2">
        <f t="shared" si="528"/>
        <v>0</v>
      </c>
      <c r="GO637" s="2">
        <f t="shared" si="529"/>
        <v>0</v>
      </c>
      <c r="GP637" s="2">
        <f t="shared" si="530"/>
        <v>0</v>
      </c>
      <c r="GQ637" s="2"/>
      <c r="GR637" s="2">
        <v>0</v>
      </c>
      <c r="GS637" s="2">
        <v>3</v>
      </c>
      <c r="GT637" s="2">
        <v>0</v>
      </c>
      <c r="GU637" s="2" t="s">
        <v>395</v>
      </c>
      <c r="GV637" s="2">
        <f>ROUND(((GT637*35)),2)</f>
        <v>0</v>
      </c>
      <c r="GW637" s="2">
        <v>1</v>
      </c>
      <c r="GX637" s="2">
        <f t="shared" si="532"/>
        <v>0</v>
      </c>
      <c r="GY637" s="2"/>
      <c r="GZ637" s="2"/>
      <c r="HA637" s="2">
        <v>0</v>
      </c>
      <c r="HB637" s="2">
        <v>0</v>
      </c>
      <c r="HC637" s="2">
        <f t="shared" si="533"/>
        <v>0</v>
      </c>
      <c r="HD637" s="2"/>
      <c r="HE637" s="2" t="s">
        <v>3</v>
      </c>
      <c r="HF637" s="2" t="s">
        <v>3</v>
      </c>
      <c r="HG637" s="2"/>
      <c r="HH637" s="2"/>
      <c r="HI637" s="2"/>
      <c r="HJ637" s="2"/>
      <c r="HK637" s="2"/>
      <c r="HL637" s="2"/>
      <c r="HM637" s="2" t="s">
        <v>3</v>
      </c>
      <c r="HN637" s="2" t="s">
        <v>24</v>
      </c>
      <c r="HO637" s="2" t="s">
        <v>25</v>
      </c>
      <c r="HP637" s="2" t="s">
        <v>22</v>
      </c>
      <c r="HQ637" s="2" t="s">
        <v>22</v>
      </c>
      <c r="HR637" s="2"/>
      <c r="HS637" s="2"/>
      <c r="HT637" s="2"/>
      <c r="HU637" s="2"/>
      <c r="HV637" s="2"/>
      <c r="HW637" s="2"/>
      <c r="HX637" s="2"/>
      <c r="HY637" s="2"/>
      <c r="HZ637" s="2"/>
      <c r="IA637" s="2"/>
      <c r="IB637" s="2"/>
      <c r="IC637" s="2"/>
      <c r="ID637" s="2"/>
      <c r="IE637" s="2"/>
      <c r="IF637" s="2"/>
      <c r="IG637" s="2"/>
      <c r="IH637" s="2"/>
      <c r="II637" s="2"/>
      <c r="IJ637" s="2"/>
      <c r="IK637" s="2">
        <v>0</v>
      </c>
      <c r="IL637" s="2"/>
      <c r="IM637" s="2"/>
      <c r="IN637" s="2"/>
      <c r="IO637" s="2"/>
      <c r="IP637" s="2"/>
      <c r="IQ637" s="2"/>
      <c r="IR637" s="2"/>
      <c r="IS637" s="2"/>
      <c r="IT637" s="2"/>
      <c r="IU637" s="2"/>
    </row>
    <row r="638" spans="1:255" x14ac:dyDescent="0.2">
      <c r="A638">
        <v>17</v>
      </c>
      <c r="B638">
        <v>1</v>
      </c>
      <c r="C638">
        <f>ROW(SmtRes!A564)</f>
        <v>564</v>
      </c>
      <c r="D638">
        <f>ROW(EtalonRes!A566)</f>
        <v>566</v>
      </c>
      <c r="E638" t="s">
        <v>391</v>
      </c>
      <c r="F638" t="s">
        <v>392</v>
      </c>
      <c r="G638" t="s">
        <v>393</v>
      </c>
      <c r="H638" t="s">
        <v>186</v>
      </c>
      <c r="I638">
        <v>0</v>
      </c>
      <c r="J638">
        <v>0</v>
      </c>
      <c r="K638">
        <v>0</v>
      </c>
      <c r="L638">
        <v>1.6E-2</v>
      </c>
      <c r="M638">
        <v>0</v>
      </c>
      <c r="N638">
        <f t="shared" si="496"/>
        <v>1.6E-2</v>
      </c>
      <c r="O638">
        <f t="shared" si="497"/>
        <v>0</v>
      </c>
      <c r="P638">
        <f t="shared" si="498"/>
        <v>0</v>
      </c>
      <c r="Q638">
        <f t="shared" si="499"/>
        <v>0</v>
      </c>
      <c r="R638">
        <f t="shared" si="500"/>
        <v>0</v>
      </c>
      <c r="S638">
        <f t="shared" si="501"/>
        <v>0</v>
      </c>
      <c r="T638">
        <f t="shared" si="502"/>
        <v>0</v>
      </c>
      <c r="U638">
        <f t="shared" si="503"/>
        <v>0</v>
      </c>
      <c r="V638">
        <f t="shared" si="504"/>
        <v>0</v>
      </c>
      <c r="W638">
        <f t="shared" si="505"/>
        <v>0</v>
      </c>
      <c r="X638">
        <f t="shared" si="506"/>
        <v>0</v>
      </c>
      <c r="Y638">
        <f t="shared" si="507"/>
        <v>0</v>
      </c>
      <c r="AA638">
        <v>69726884</v>
      </c>
      <c r="AB638">
        <f t="shared" si="508"/>
        <v>814.79</v>
      </c>
      <c r="AC638">
        <f>ROUND(((ES638*35)+(SUM(SmtRes!BC558:'SmtRes'!BC564)+SUM(EtalonRes!AL560:'EtalonRes'!AL566))),2)</f>
        <v>-0.01</v>
      </c>
      <c r="AD638">
        <f>ROUND(((((ET638*35))-((EU638*35)))+AE638),2)</f>
        <v>86.45</v>
      </c>
      <c r="AE638">
        <f>ROUND(((EU638*35)),2)</f>
        <v>8.0500000000000007</v>
      </c>
      <c r="AF638">
        <f>ROUND(((EV638*35)),2)</f>
        <v>728.35</v>
      </c>
      <c r="AG638">
        <f t="shared" si="512"/>
        <v>0</v>
      </c>
      <c r="AH638">
        <f>((EW638*35))</f>
        <v>84.7</v>
      </c>
      <c r="AI638">
        <f>((EX638*35))</f>
        <v>0.70000000000000007</v>
      </c>
      <c r="AJ638">
        <f t="shared" si="515"/>
        <v>0</v>
      </c>
      <c r="AK638">
        <v>2072.27</v>
      </c>
      <c r="AL638">
        <v>2048.9899999999998</v>
      </c>
      <c r="AM638">
        <v>2.4700000000000002</v>
      </c>
      <c r="AN638">
        <v>0.23</v>
      </c>
      <c r="AO638">
        <v>20.81</v>
      </c>
      <c r="AP638">
        <v>0</v>
      </c>
      <c r="AQ638">
        <v>2.42</v>
      </c>
      <c r="AR638">
        <v>0.02</v>
      </c>
      <c r="AS638">
        <v>0</v>
      </c>
      <c r="AT638">
        <v>117</v>
      </c>
      <c r="AU638">
        <v>64</v>
      </c>
      <c r="AV638">
        <v>1</v>
      </c>
      <c r="AW638">
        <v>1</v>
      </c>
      <c r="AZ638">
        <v>1</v>
      </c>
      <c r="BA638">
        <v>25.36</v>
      </c>
      <c r="BB638">
        <v>7.84</v>
      </c>
      <c r="BC638">
        <v>7.56</v>
      </c>
      <c r="BD638" t="s">
        <v>3</v>
      </c>
      <c r="BE638" t="s">
        <v>3</v>
      </c>
      <c r="BF638" t="s">
        <v>3</v>
      </c>
      <c r="BG638" t="s">
        <v>3</v>
      </c>
      <c r="BH638">
        <v>0</v>
      </c>
      <c r="BI638">
        <v>1</v>
      </c>
      <c r="BJ638" t="s">
        <v>394</v>
      </c>
      <c r="BM638">
        <v>11001</v>
      </c>
      <c r="BN638">
        <v>0</v>
      </c>
      <c r="BO638" t="s">
        <v>392</v>
      </c>
      <c r="BP638">
        <v>1</v>
      </c>
      <c r="BQ638">
        <v>2</v>
      </c>
      <c r="BR638">
        <v>0</v>
      </c>
      <c r="BS638">
        <v>19.8</v>
      </c>
      <c r="BT638">
        <v>1</v>
      </c>
      <c r="BU638">
        <v>1</v>
      </c>
      <c r="BV638">
        <v>1</v>
      </c>
      <c r="BW638">
        <v>1</v>
      </c>
      <c r="BX638">
        <v>1</v>
      </c>
      <c r="BY638" t="s">
        <v>3</v>
      </c>
      <c r="BZ638">
        <v>117</v>
      </c>
      <c r="CA638">
        <v>64</v>
      </c>
      <c r="CB638" t="s">
        <v>3</v>
      </c>
      <c r="CE638">
        <v>0</v>
      </c>
      <c r="CF638">
        <v>0</v>
      </c>
      <c r="CG638">
        <v>0</v>
      </c>
      <c r="CH638">
        <v>54</v>
      </c>
      <c r="CI638">
        <v>0</v>
      </c>
      <c r="CJ638">
        <v>0</v>
      </c>
      <c r="CK638">
        <v>0</v>
      </c>
      <c r="CL638">
        <v>0</v>
      </c>
      <c r="CM638">
        <v>0</v>
      </c>
      <c r="CN638" t="s">
        <v>3</v>
      </c>
      <c r="CO638">
        <v>0</v>
      </c>
      <c r="CP638">
        <f t="shared" si="516"/>
        <v>0</v>
      </c>
      <c r="CQ638">
        <f t="shared" si="517"/>
        <v>-7.5600000000000001E-2</v>
      </c>
      <c r="CR638">
        <f t="shared" si="518"/>
        <v>677.76800000000003</v>
      </c>
      <c r="CS638">
        <f t="shared" si="519"/>
        <v>159.39000000000001</v>
      </c>
      <c r="CT638">
        <f t="shared" si="520"/>
        <v>18470.956000000002</v>
      </c>
      <c r="CU638">
        <f t="shared" si="521"/>
        <v>0</v>
      </c>
      <c r="CV638">
        <f t="shared" si="522"/>
        <v>84.7</v>
      </c>
      <c r="CW638">
        <f t="shared" si="523"/>
        <v>0.70000000000000007</v>
      </c>
      <c r="CX638">
        <f t="shared" si="524"/>
        <v>0</v>
      </c>
      <c r="CY638">
        <f>(S638+R638)*(BZ638/100)</f>
        <v>0</v>
      </c>
      <c r="CZ638">
        <f>(S638+R638)*(CA638/100)</f>
        <v>0</v>
      </c>
      <c r="DC638" t="s">
        <v>3</v>
      </c>
      <c r="DD638" t="s">
        <v>395</v>
      </c>
      <c r="DE638" t="s">
        <v>395</v>
      </c>
      <c r="DF638" t="s">
        <v>395</v>
      </c>
      <c r="DG638" t="s">
        <v>395</v>
      </c>
      <c r="DH638" t="s">
        <v>3</v>
      </c>
      <c r="DI638" t="s">
        <v>395</v>
      </c>
      <c r="DJ638" t="s">
        <v>395</v>
      </c>
      <c r="DK638" t="s">
        <v>3</v>
      </c>
      <c r="DL638" t="s">
        <v>3</v>
      </c>
      <c r="DM638" t="s">
        <v>3</v>
      </c>
      <c r="DN638">
        <v>123</v>
      </c>
      <c r="DO638">
        <v>75</v>
      </c>
      <c r="DP638">
        <v>1</v>
      </c>
      <c r="DQ638">
        <v>1</v>
      </c>
      <c r="DU638">
        <v>1013</v>
      </c>
      <c r="DV638" t="s">
        <v>186</v>
      </c>
      <c r="DW638" t="s">
        <v>186</v>
      </c>
      <c r="DX638">
        <v>1</v>
      </c>
      <c r="DZ638" t="s">
        <v>3</v>
      </c>
      <c r="EA638" t="s">
        <v>3</v>
      </c>
      <c r="EB638" t="s">
        <v>3</v>
      </c>
      <c r="EC638" t="s">
        <v>3</v>
      </c>
      <c r="EE638">
        <v>54328965</v>
      </c>
      <c r="EF638">
        <v>2</v>
      </c>
      <c r="EG638" t="s">
        <v>21</v>
      </c>
      <c r="EH638">
        <v>0</v>
      </c>
      <c r="EI638" t="s">
        <v>3</v>
      </c>
      <c r="EJ638">
        <v>1</v>
      </c>
      <c r="EK638">
        <v>11001</v>
      </c>
      <c r="EL638" t="s">
        <v>22</v>
      </c>
      <c r="EM638" t="s">
        <v>23</v>
      </c>
      <c r="EO638" t="s">
        <v>3</v>
      </c>
      <c r="EQ638">
        <v>1441792</v>
      </c>
      <c r="ER638">
        <v>2072.27</v>
      </c>
      <c r="ES638">
        <v>2048.9899999999998</v>
      </c>
      <c r="ET638">
        <v>2.4700000000000002</v>
      </c>
      <c r="EU638">
        <v>0.23</v>
      </c>
      <c r="EV638">
        <v>20.81</v>
      </c>
      <c r="EW638">
        <v>2.42</v>
      </c>
      <c r="EX638">
        <v>0.02</v>
      </c>
      <c r="EY638">
        <v>1</v>
      </c>
      <c r="FQ638">
        <v>0</v>
      </c>
      <c r="FR638">
        <f t="shared" si="525"/>
        <v>0</v>
      </c>
      <c r="FS638">
        <v>0</v>
      </c>
      <c r="FX638">
        <v>123</v>
      </c>
      <c r="FY638">
        <v>75</v>
      </c>
      <c r="GA638" t="s">
        <v>3</v>
      </c>
      <c r="GD638">
        <v>1</v>
      </c>
      <c r="GF638">
        <v>1049595051</v>
      </c>
      <c r="GG638">
        <v>2</v>
      </c>
      <c r="GH638">
        <v>1</v>
      </c>
      <c r="GI638">
        <v>2</v>
      </c>
      <c r="GJ638">
        <v>0</v>
      </c>
      <c r="GK638">
        <v>0</v>
      </c>
      <c r="GL638">
        <f t="shared" si="526"/>
        <v>0</v>
      </c>
      <c r="GM638">
        <f t="shared" si="527"/>
        <v>0</v>
      </c>
      <c r="GN638">
        <f t="shared" si="528"/>
        <v>0</v>
      </c>
      <c r="GO638">
        <f t="shared" si="529"/>
        <v>0</v>
      </c>
      <c r="GP638">
        <f t="shared" si="530"/>
        <v>0</v>
      </c>
      <c r="GR638">
        <v>0</v>
      </c>
      <c r="GS638">
        <v>3</v>
      </c>
      <c r="GT638">
        <v>0</v>
      </c>
      <c r="GU638" t="s">
        <v>395</v>
      </c>
      <c r="GV638">
        <f>ROUND(((GT638*35)),2)</f>
        <v>0</v>
      </c>
      <c r="GW638">
        <v>1015.2</v>
      </c>
      <c r="GX638">
        <f t="shared" si="532"/>
        <v>0</v>
      </c>
      <c r="HA638">
        <v>0</v>
      </c>
      <c r="HB638">
        <v>0</v>
      </c>
      <c r="HC638">
        <f t="shared" si="533"/>
        <v>0</v>
      </c>
      <c r="HE638" t="s">
        <v>3</v>
      </c>
      <c r="HF638" t="s">
        <v>3</v>
      </c>
      <c r="HM638" t="s">
        <v>3</v>
      </c>
      <c r="HN638" t="s">
        <v>24</v>
      </c>
      <c r="HO638" t="s">
        <v>25</v>
      </c>
      <c r="HP638" t="s">
        <v>22</v>
      </c>
      <c r="HQ638" t="s">
        <v>22</v>
      </c>
      <c r="IK638">
        <v>0</v>
      </c>
    </row>
    <row r="639" spans="1:255" x14ac:dyDescent="0.2">
      <c r="A639" s="2">
        <v>18</v>
      </c>
      <c r="B639" s="2">
        <v>1</v>
      </c>
      <c r="C639" s="2">
        <v>556</v>
      </c>
      <c r="D639" s="2"/>
      <c r="E639" s="2" t="s">
        <v>396</v>
      </c>
      <c r="F639" s="2" t="s">
        <v>381</v>
      </c>
      <c r="G639" s="2" t="s">
        <v>382</v>
      </c>
      <c r="H639" s="2" t="s">
        <v>78</v>
      </c>
      <c r="I639" s="2">
        <f>I637*J639</f>
        <v>0</v>
      </c>
      <c r="J639" s="2">
        <v>6.3</v>
      </c>
      <c r="K639" s="2">
        <v>0.18</v>
      </c>
      <c r="L639" s="2">
        <v>0.1008</v>
      </c>
      <c r="M639" s="2">
        <v>0</v>
      </c>
      <c r="N639" s="2">
        <f t="shared" si="496"/>
        <v>0.1008</v>
      </c>
      <c r="O639" s="2">
        <f t="shared" si="497"/>
        <v>0</v>
      </c>
      <c r="P639" s="2">
        <f t="shared" si="498"/>
        <v>0</v>
      </c>
      <c r="Q639" s="2">
        <f t="shared" si="499"/>
        <v>0</v>
      </c>
      <c r="R639" s="2">
        <f t="shared" si="500"/>
        <v>0</v>
      </c>
      <c r="S639" s="2">
        <f t="shared" si="501"/>
        <v>0</v>
      </c>
      <c r="T639" s="2">
        <f t="shared" si="502"/>
        <v>0</v>
      </c>
      <c r="U639" s="2">
        <f t="shared" si="503"/>
        <v>0</v>
      </c>
      <c r="V639" s="2">
        <f t="shared" si="504"/>
        <v>0</v>
      </c>
      <c r="W639" s="2">
        <f t="shared" si="505"/>
        <v>0</v>
      </c>
      <c r="X639" s="2">
        <f t="shared" si="506"/>
        <v>0</v>
      </c>
      <c r="Y639" s="2">
        <f t="shared" si="507"/>
        <v>0</v>
      </c>
      <c r="Z639" s="2"/>
      <c r="AA639" s="2">
        <v>69726971</v>
      </c>
      <c r="AB639" s="2">
        <f t="shared" si="508"/>
        <v>11382.09</v>
      </c>
      <c r="AC639" s="2">
        <f>ROUND((ES639),2)</f>
        <v>11382.09</v>
      </c>
      <c r="AD639" s="2">
        <f t="shared" ref="AD639:AD678" si="535">ROUND((((ET639)-(EU639))+AE639),2)</f>
        <v>0</v>
      </c>
      <c r="AE639" s="2">
        <f t="shared" ref="AE639:AE678" si="536">ROUND((EU639),2)</f>
        <v>0</v>
      </c>
      <c r="AF639" s="2">
        <f t="shared" ref="AF639:AF678" si="537">ROUND((EV639),2)</f>
        <v>0</v>
      </c>
      <c r="AG639" s="2">
        <f t="shared" si="512"/>
        <v>0</v>
      </c>
      <c r="AH639" s="2">
        <f t="shared" ref="AH639:AH678" si="538">(EW639)</f>
        <v>0</v>
      </c>
      <c r="AI639" s="2">
        <f t="shared" ref="AI639:AI678" si="539">(EX639)</f>
        <v>0</v>
      </c>
      <c r="AJ639" s="2">
        <f t="shared" si="515"/>
        <v>0</v>
      </c>
      <c r="AK639" s="2">
        <v>11382.09</v>
      </c>
      <c r="AL639" s="2">
        <v>11382.09</v>
      </c>
      <c r="AM639" s="2">
        <v>0</v>
      </c>
      <c r="AN639" s="2">
        <v>0</v>
      </c>
      <c r="AO639" s="2">
        <v>0</v>
      </c>
      <c r="AP639" s="2">
        <v>0</v>
      </c>
      <c r="AQ639" s="2">
        <v>0</v>
      </c>
      <c r="AR639" s="2">
        <v>0</v>
      </c>
      <c r="AS639" s="2">
        <v>0</v>
      </c>
      <c r="AT639" s="2">
        <v>0</v>
      </c>
      <c r="AU639" s="2">
        <v>0</v>
      </c>
      <c r="AV639" s="2">
        <v>1</v>
      </c>
      <c r="AW639" s="2">
        <v>1</v>
      </c>
      <c r="AX639" s="2"/>
      <c r="AY639" s="2"/>
      <c r="AZ639" s="2">
        <v>1</v>
      </c>
      <c r="BA639" s="2">
        <v>1</v>
      </c>
      <c r="BB639" s="2">
        <v>1</v>
      </c>
      <c r="BC639" s="2">
        <v>1</v>
      </c>
      <c r="BD639" s="2" t="s">
        <v>3</v>
      </c>
      <c r="BE639" s="2" t="s">
        <v>3</v>
      </c>
      <c r="BF639" s="2" t="s">
        <v>3</v>
      </c>
      <c r="BG639" s="2" t="s">
        <v>3</v>
      </c>
      <c r="BH639" s="2">
        <v>3</v>
      </c>
      <c r="BI639" s="2">
        <v>1</v>
      </c>
      <c r="BJ639" s="2" t="s">
        <v>383</v>
      </c>
      <c r="BK639" s="2"/>
      <c r="BL639" s="2"/>
      <c r="BM639" s="2">
        <v>500001</v>
      </c>
      <c r="BN639" s="2">
        <v>0</v>
      </c>
      <c r="BO639" s="2" t="s">
        <v>3</v>
      </c>
      <c r="BP639" s="2">
        <v>0</v>
      </c>
      <c r="BQ639" s="2">
        <v>8</v>
      </c>
      <c r="BR639" s="2">
        <v>0</v>
      </c>
      <c r="BS639" s="2">
        <v>1</v>
      </c>
      <c r="BT639" s="2">
        <v>1</v>
      </c>
      <c r="BU639" s="2">
        <v>1</v>
      </c>
      <c r="BV639" s="2">
        <v>1</v>
      </c>
      <c r="BW639" s="2">
        <v>1</v>
      </c>
      <c r="BX639" s="2">
        <v>1</v>
      </c>
      <c r="BY639" s="2" t="s">
        <v>3</v>
      </c>
      <c r="BZ639" s="2">
        <v>0</v>
      </c>
      <c r="CA639" s="2">
        <v>0</v>
      </c>
      <c r="CB639" s="2" t="s">
        <v>3</v>
      </c>
      <c r="CC639" s="2"/>
      <c r="CD639" s="2"/>
      <c r="CE639" s="2">
        <v>0</v>
      </c>
      <c r="CF639" s="2">
        <v>0</v>
      </c>
      <c r="CG639" s="2">
        <v>0</v>
      </c>
      <c r="CH639" s="2">
        <v>54</v>
      </c>
      <c r="CI639" s="2">
        <v>1</v>
      </c>
      <c r="CJ639" s="2">
        <v>0</v>
      </c>
      <c r="CK639" s="2">
        <v>0</v>
      </c>
      <c r="CL639" s="2">
        <v>0</v>
      </c>
      <c r="CM639" s="2">
        <v>0</v>
      </c>
      <c r="CN639" s="2" t="s">
        <v>3</v>
      </c>
      <c r="CO639" s="2">
        <v>0</v>
      </c>
      <c r="CP639" s="2">
        <f t="shared" si="516"/>
        <v>0</v>
      </c>
      <c r="CQ639" s="2">
        <f t="shared" si="517"/>
        <v>11382.09</v>
      </c>
      <c r="CR639" s="2">
        <f t="shared" si="518"/>
        <v>0</v>
      </c>
      <c r="CS639" s="2">
        <f t="shared" si="519"/>
        <v>0</v>
      </c>
      <c r="CT639" s="2">
        <f t="shared" si="520"/>
        <v>0</v>
      </c>
      <c r="CU639" s="2">
        <f t="shared" si="521"/>
        <v>0</v>
      </c>
      <c r="CV639" s="2">
        <f t="shared" si="522"/>
        <v>0</v>
      </c>
      <c r="CW639" s="2">
        <f t="shared" si="523"/>
        <v>0</v>
      </c>
      <c r="CX639" s="2">
        <f t="shared" si="524"/>
        <v>0</v>
      </c>
      <c r="CY639" s="2">
        <f>(((S639+R639)*AT639)/100)</f>
        <v>0</v>
      </c>
      <c r="CZ639" s="2">
        <f>(((S639+R639)*AU639)/100)</f>
        <v>0</v>
      </c>
      <c r="DA639" s="2"/>
      <c r="DB639" s="2"/>
      <c r="DC639" s="2" t="s">
        <v>3</v>
      </c>
      <c r="DD639" s="2" t="s">
        <v>3</v>
      </c>
      <c r="DE639" s="2" t="s">
        <v>3</v>
      </c>
      <c r="DF639" s="2" t="s">
        <v>3</v>
      </c>
      <c r="DG639" s="2" t="s">
        <v>3</v>
      </c>
      <c r="DH639" s="2" t="s">
        <v>3</v>
      </c>
      <c r="DI639" s="2" t="s">
        <v>3</v>
      </c>
      <c r="DJ639" s="2" t="s">
        <v>3</v>
      </c>
      <c r="DK639" s="2" t="s">
        <v>3</v>
      </c>
      <c r="DL639" s="2" t="s">
        <v>3</v>
      </c>
      <c r="DM639" s="2" t="s">
        <v>3</v>
      </c>
      <c r="DN639" s="2">
        <v>0</v>
      </c>
      <c r="DO639" s="2">
        <v>0</v>
      </c>
      <c r="DP639" s="2">
        <v>1</v>
      </c>
      <c r="DQ639" s="2">
        <v>1</v>
      </c>
      <c r="DR639" s="2"/>
      <c r="DS639" s="2"/>
      <c r="DT639" s="2"/>
      <c r="DU639" s="2">
        <v>1009</v>
      </c>
      <c r="DV639" s="2" t="s">
        <v>78</v>
      </c>
      <c r="DW639" s="2" t="s">
        <v>78</v>
      </c>
      <c r="DX639" s="2">
        <v>1000</v>
      </c>
      <c r="DY639" s="2"/>
      <c r="DZ639" s="2" t="s">
        <v>3</v>
      </c>
      <c r="EA639" s="2" t="s">
        <v>3</v>
      </c>
      <c r="EB639" s="2" t="s">
        <v>3</v>
      </c>
      <c r="EC639" s="2" t="s">
        <v>3</v>
      </c>
      <c r="ED639" s="2"/>
      <c r="EE639" s="2">
        <v>54328897</v>
      </c>
      <c r="EF639" s="2">
        <v>8</v>
      </c>
      <c r="EG639" s="2" t="s">
        <v>31</v>
      </c>
      <c r="EH639" s="2">
        <v>0</v>
      </c>
      <c r="EI639" s="2" t="s">
        <v>3</v>
      </c>
      <c r="EJ639" s="2">
        <v>1</v>
      </c>
      <c r="EK639" s="2">
        <v>500001</v>
      </c>
      <c r="EL639" s="2" t="s">
        <v>32</v>
      </c>
      <c r="EM639" s="2" t="s">
        <v>33</v>
      </c>
      <c r="EN639" s="2"/>
      <c r="EO639" s="2" t="s">
        <v>3</v>
      </c>
      <c r="EP639" s="2"/>
      <c r="EQ639" s="2">
        <v>0</v>
      </c>
      <c r="ER639" s="2">
        <v>11382.09</v>
      </c>
      <c r="ES639" s="2">
        <v>11382.09</v>
      </c>
      <c r="ET639" s="2">
        <v>0</v>
      </c>
      <c r="EU639" s="2">
        <v>0</v>
      </c>
      <c r="EV639" s="2">
        <v>0</v>
      </c>
      <c r="EW639" s="2">
        <v>0</v>
      </c>
      <c r="EX639" s="2">
        <v>0</v>
      </c>
      <c r="EY639" s="2"/>
      <c r="EZ639" s="2"/>
      <c r="FA639" s="2"/>
      <c r="FB639" s="2"/>
      <c r="FC639" s="2"/>
      <c r="FD639" s="2"/>
      <c r="FE639" s="2"/>
      <c r="FF639" s="2"/>
      <c r="FG639" s="2"/>
      <c r="FH639" s="2"/>
      <c r="FI639" s="2"/>
      <c r="FJ639" s="2"/>
      <c r="FK639" s="2"/>
      <c r="FL639" s="2"/>
      <c r="FM639" s="2"/>
      <c r="FN639" s="2"/>
      <c r="FO639" s="2"/>
      <c r="FP639" s="2"/>
      <c r="FQ639" s="2">
        <v>0</v>
      </c>
      <c r="FR639" s="2">
        <f t="shared" si="525"/>
        <v>0</v>
      </c>
      <c r="FS639" s="2">
        <v>0</v>
      </c>
      <c r="FT639" s="2"/>
      <c r="FU639" s="2"/>
      <c r="FV639" s="2"/>
      <c r="FW639" s="2"/>
      <c r="FX639" s="2">
        <v>0</v>
      </c>
      <c r="FY639" s="2">
        <v>0</v>
      </c>
      <c r="FZ639" s="2"/>
      <c r="GA639" s="2" t="s">
        <v>3</v>
      </c>
      <c r="GB639" s="2"/>
      <c r="GC639" s="2"/>
      <c r="GD639" s="2">
        <v>1</v>
      </c>
      <c r="GE639" s="2"/>
      <c r="GF639" s="2">
        <v>-726277419</v>
      </c>
      <c r="GG639" s="2">
        <v>2</v>
      </c>
      <c r="GH639" s="2">
        <v>1</v>
      </c>
      <c r="GI639" s="2">
        <v>-2</v>
      </c>
      <c r="GJ639" s="2">
        <v>0</v>
      </c>
      <c r="GK639" s="2">
        <v>0</v>
      </c>
      <c r="GL639" s="2">
        <f t="shared" si="526"/>
        <v>0</v>
      </c>
      <c r="GM639" s="2">
        <f t="shared" si="527"/>
        <v>0</v>
      </c>
      <c r="GN639" s="2">
        <f t="shared" si="528"/>
        <v>0</v>
      </c>
      <c r="GO639" s="2">
        <f t="shared" si="529"/>
        <v>0</v>
      </c>
      <c r="GP639" s="2">
        <f t="shared" si="530"/>
        <v>0</v>
      </c>
      <c r="GQ639" s="2"/>
      <c r="GR639" s="2">
        <v>0</v>
      </c>
      <c r="GS639" s="2">
        <v>3</v>
      </c>
      <c r="GT639" s="2">
        <v>0</v>
      </c>
      <c r="GU639" s="2" t="s">
        <v>3</v>
      </c>
      <c r="GV639" s="2">
        <f t="shared" ref="GV639:GV678" si="540">ROUND((GT639),2)</f>
        <v>0</v>
      </c>
      <c r="GW639" s="2">
        <v>1</v>
      </c>
      <c r="GX639" s="2">
        <f t="shared" si="532"/>
        <v>0</v>
      </c>
      <c r="GY639" s="2"/>
      <c r="GZ639" s="2"/>
      <c r="HA639" s="2">
        <v>0</v>
      </c>
      <c r="HB639" s="2">
        <v>0</v>
      </c>
      <c r="HC639" s="2">
        <f t="shared" si="533"/>
        <v>0</v>
      </c>
      <c r="HD639" s="2"/>
      <c r="HE639" s="2" t="s">
        <v>3</v>
      </c>
      <c r="HF639" s="2" t="s">
        <v>3</v>
      </c>
      <c r="HG639" s="2"/>
      <c r="HH639" s="2"/>
      <c r="HI639" s="2"/>
      <c r="HJ639" s="2"/>
      <c r="HK639" s="2"/>
      <c r="HL639" s="2"/>
      <c r="HM639" s="2" t="s">
        <v>395</v>
      </c>
      <c r="HN639" s="2" t="s">
        <v>3</v>
      </c>
      <c r="HO639" s="2" t="s">
        <v>3</v>
      </c>
      <c r="HP639" s="2" t="s">
        <v>3</v>
      </c>
      <c r="HQ639" s="2" t="s">
        <v>3</v>
      </c>
      <c r="HR639" s="2"/>
      <c r="HS639" s="2"/>
      <c r="HT639" s="2"/>
      <c r="HU639" s="2"/>
      <c r="HV639" s="2"/>
      <c r="HW639" s="2"/>
      <c r="HX639" s="2"/>
      <c r="HY639" s="2"/>
      <c r="HZ639" s="2"/>
      <c r="IA639" s="2"/>
      <c r="IB639" s="2"/>
      <c r="IC639" s="2"/>
      <c r="ID639" s="2"/>
      <c r="IE639" s="2"/>
      <c r="IF639" s="2"/>
      <c r="IG639" s="2"/>
      <c r="IH639" s="2"/>
      <c r="II639" s="2"/>
      <c r="IJ639" s="2"/>
      <c r="IK639" s="2">
        <v>0</v>
      </c>
      <c r="IL639" s="2"/>
      <c r="IM639" s="2"/>
      <c r="IN639" s="2"/>
      <c r="IO639" s="2"/>
      <c r="IP639" s="2"/>
      <c r="IQ639" s="2"/>
      <c r="IR639" s="2"/>
      <c r="IS639" s="2"/>
      <c r="IT639" s="2"/>
      <c r="IU639" s="2"/>
    </row>
    <row r="640" spans="1:255" x14ac:dyDescent="0.2">
      <c r="A640">
        <v>18</v>
      </c>
      <c r="B640">
        <v>1</v>
      </c>
      <c r="C640">
        <v>563</v>
      </c>
      <c r="E640" t="s">
        <v>396</v>
      </c>
      <c r="F640" t="s">
        <v>381</v>
      </c>
      <c r="G640" t="s">
        <v>382</v>
      </c>
      <c r="H640" t="s">
        <v>78</v>
      </c>
      <c r="I640">
        <f>I638*J640</f>
        <v>0</v>
      </c>
      <c r="J640">
        <v>6.3</v>
      </c>
      <c r="K640">
        <v>0.18</v>
      </c>
      <c r="L640">
        <v>0.1008</v>
      </c>
      <c r="M640">
        <v>0</v>
      </c>
      <c r="N640">
        <f t="shared" si="496"/>
        <v>0.1008</v>
      </c>
      <c r="O640">
        <f t="shared" si="497"/>
        <v>0</v>
      </c>
      <c r="P640">
        <f t="shared" si="498"/>
        <v>0</v>
      </c>
      <c r="Q640">
        <f t="shared" si="499"/>
        <v>0</v>
      </c>
      <c r="R640">
        <f t="shared" si="500"/>
        <v>0</v>
      </c>
      <c r="S640">
        <f t="shared" si="501"/>
        <v>0</v>
      </c>
      <c r="T640">
        <f t="shared" si="502"/>
        <v>0</v>
      </c>
      <c r="U640">
        <f t="shared" si="503"/>
        <v>0</v>
      </c>
      <c r="V640">
        <f t="shared" si="504"/>
        <v>0</v>
      </c>
      <c r="W640">
        <f t="shared" si="505"/>
        <v>0</v>
      </c>
      <c r="X640">
        <f t="shared" si="506"/>
        <v>0</v>
      </c>
      <c r="Y640">
        <f t="shared" si="507"/>
        <v>0</v>
      </c>
      <c r="AA640">
        <v>69726884</v>
      </c>
      <c r="AB640">
        <f t="shared" si="508"/>
        <v>1738.77</v>
      </c>
      <c r="AC640">
        <f>ROUND((ES640),2)</f>
        <v>1738.77</v>
      </c>
      <c r="AD640">
        <f t="shared" si="535"/>
        <v>0</v>
      </c>
      <c r="AE640">
        <f t="shared" si="536"/>
        <v>0</v>
      </c>
      <c r="AF640">
        <f t="shared" si="537"/>
        <v>0</v>
      </c>
      <c r="AG640">
        <f t="shared" si="512"/>
        <v>0</v>
      </c>
      <c r="AH640">
        <f t="shared" si="538"/>
        <v>0</v>
      </c>
      <c r="AI640">
        <f t="shared" si="539"/>
        <v>0</v>
      </c>
      <c r="AJ640">
        <f t="shared" si="515"/>
        <v>0</v>
      </c>
      <c r="AK640">
        <v>1738.7699999999998</v>
      </c>
      <c r="AL640">
        <v>1738.7699999999998</v>
      </c>
      <c r="AM640">
        <v>0</v>
      </c>
      <c r="AN640">
        <v>0</v>
      </c>
      <c r="AO640">
        <v>0</v>
      </c>
      <c r="AP640">
        <v>0</v>
      </c>
      <c r="AQ640">
        <v>0</v>
      </c>
      <c r="AR640">
        <v>0</v>
      </c>
      <c r="AS640">
        <v>0</v>
      </c>
      <c r="AT640">
        <v>0</v>
      </c>
      <c r="AU640">
        <v>0</v>
      </c>
      <c r="AV640">
        <v>1</v>
      </c>
      <c r="AW640">
        <v>1</v>
      </c>
      <c r="AZ640">
        <v>1</v>
      </c>
      <c r="BA640">
        <v>1</v>
      </c>
      <c r="BB640">
        <v>1</v>
      </c>
      <c r="BC640">
        <v>7.56</v>
      </c>
      <c r="BD640" t="s">
        <v>3</v>
      </c>
      <c r="BE640" t="s">
        <v>3</v>
      </c>
      <c r="BF640" t="s">
        <v>3</v>
      </c>
      <c r="BG640" t="s">
        <v>3</v>
      </c>
      <c r="BH640">
        <v>3</v>
      </c>
      <c r="BI640">
        <v>1</v>
      </c>
      <c r="BJ640" t="s">
        <v>383</v>
      </c>
      <c r="BM640">
        <v>500001</v>
      </c>
      <c r="BN640">
        <v>0</v>
      </c>
      <c r="BO640" t="s">
        <v>3</v>
      </c>
      <c r="BP640">
        <v>0</v>
      </c>
      <c r="BQ640">
        <v>8</v>
      </c>
      <c r="BR640">
        <v>0</v>
      </c>
      <c r="BS640">
        <v>1</v>
      </c>
      <c r="BT640">
        <v>1</v>
      </c>
      <c r="BU640">
        <v>1</v>
      </c>
      <c r="BV640">
        <v>1</v>
      </c>
      <c r="BW640">
        <v>1</v>
      </c>
      <c r="BX640">
        <v>1</v>
      </c>
      <c r="BY640" t="s">
        <v>3</v>
      </c>
      <c r="BZ640">
        <v>0</v>
      </c>
      <c r="CA640">
        <v>0</v>
      </c>
      <c r="CB640" t="s">
        <v>3</v>
      </c>
      <c r="CE640">
        <v>0</v>
      </c>
      <c r="CF640">
        <v>0</v>
      </c>
      <c r="CG640">
        <v>0</v>
      </c>
      <c r="CH640">
        <v>54</v>
      </c>
      <c r="CI640">
        <v>1</v>
      </c>
      <c r="CJ640">
        <v>0</v>
      </c>
      <c r="CK640">
        <v>0</v>
      </c>
      <c r="CL640">
        <v>0</v>
      </c>
      <c r="CM640">
        <v>0</v>
      </c>
      <c r="CN640" t="s">
        <v>3</v>
      </c>
      <c r="CO640">
        <v>0</v>
      </c>
      <c r="CP640">
        <f t="shared" si="516"/>
        <v>0</v>
      </c>
      <c r="CQ640">
        <f t="shared" si="517"/>
        <v>13145.101199999999</v>
      </c>
      <c r="CR640">
        <f t="shared" si="518"/>
        <v>0</v>
      </c>
      <c r="CS640">
        <f t="shared" si="519"/>
        <v>0</v>
      </c>
      <c r="CT640">
        <f t="shared" si="520"/>
        <v>0</v>
      </c>
      <c r="CU640">
        <f t="shared" si="521"/>
        <v>0</v>
      </c>
      <c r="CV640">
        <f t="shared" si="522"/>
        <v>0</v>
      </c>
      <c r="CW640">
        <f t="shared" si="523"/>
        <v>0</v>
      </c>
      <c r="CX640">
        <f t="shared" si="524"/>
        <v>0</v>
      </c>
      <c r="CY640">
        <f>(S640+R640)*(BZ640/100)</f>
        <v>0</v>
      </c>
      <c r="CZ640">
        <f>(S640+R640)*(CA640/100)</f>
        <v>0</v>
      </c>
      <c r="DC640" t="s">
        <v>3</v>
      </c>
      <c r="DD640" t="s">
        <v>3</v>
      </c>
      <c r="DE640" t="s">
        <v>3</v>
      </c>
      <c r="DF640" t="s">
        <v>3</v>
      </c>
      <c r="DG640" t="s">
        <v>3</v>
      </c>
      <c r="DH640" t="s">
        <v>3</v>
      </c>
      <c r="DI640" t="s">
        <v>3</v>
      </c>
      <c r="DJ640" t="s">
        <v>3</v>
      </c>
      <c r="DK640" t="s">
        <v>3</v>
      </c>
      <c r="DL640" t="s">
        <v>3</v>
      </c>
      <c r="DM640" t="s">
        <v>3</v>
      </c>
      <c r="DN640">
        <v>0</v>
      </c>
      <c r="DO640">
        <v>0</v>
      </c>
      <c r="DP640">
        <v>1</v>
      </c>
      <c r="DQ640">
        <v>1</v>
      </c>
      <c r="DU640">
        <v>1009</v>
      </c>
      <c r="DV640" t="s">
        <v>78</v>
      </c>
      <c r="DW640" t="s">
        <v>78</v>
      </c>
      <c r="DX640">
        <v>1000</v>
      </c>
      <c r="DZ640" t="s">
        <v>3</v>
      </c>
      <c r="EA640" t="s">
        <v>3</v>
      </c>
      <c r="EB640" t="s">
        <v>3</v>
      </c>
      <c r="EC640" t="s">
        <v>3</v>
      </c>
      <c r="EE640">
        <v>54328897</v>
      </c>
      <c r="EF640">
        <v>8</v>
      </c>
      <c r="EG640" t="s">
        <v>31</v>
      </c>
      <c r="EH640">
        <v>0</v>
      </c>
      <c r="EI640" t="s">
        <v>3</v>
      </c>
      <c r="EJ640">
        <v>1</v>
      </c>
      <c r="EK640">
        <v>500001</v>
      </c>
      <c r="EL640" t="s">
        <v>32</v>
      </c>
      <c r="EM640" t="s">
        <v>33</v>
      </c>
      <c r="EO640" t="s">
        <v>3</v>
      </c>
      <c r="EQ640">
        <v>0</v>
      </c>
      <c r="ER640">
        <v>12573</v>
      </c>
      <c r="ES640">
        <v>1738.7699999999998</v>
      </c>
      <c r="ET640">
        <v>0</v>
      </c>
      <c r="EU640">
        <v>0</v>
      </c>
      <c r="EV640">
        <v>0</v>
      </c>
      <c r="EW640">
        <v>0</v>
      </c>
      <c r="EX640">
        <v>0</v>
      </c>
      <c r="EZ640">
        <v>5</v>
      </c>
      <c r="FC640">
        <v>0</v>
      </c>
      <c r="FD640">
        <v>18</v>
      </c>
      <c r="FF640">
        <v>12573</v>
      </c>
      <c r="FQ640">
        <v>0</v>
      </c>
      <c r="FR640">
        <f t="shared" si="525"/>
        <v>0</v>
      </c>
      <c r="FS640">
        <v>0</v>
      </c>
      <c r="FX640">
        <v>0</v>
      </c>
      <c r="FY640">
        <v>0</v>
      </c>
      <c r="GA640" t="s">
        <v>384</v>
      </c>
      <c r="GD640">
        <v>1</v>
      </c>
      <c r="GF640">
        <v>-726277419</v>
      </c>
      <c r="GG640">
        <v>2</v>
      </c>
      <c r="GH640">
        <v>3</v>
      </c>
      <c r="GI640">
        <v>5</v>
      </c>
      <c r="GJ640">
        <v>0</v>
      </c>
      <c r="GK640">
        <v>0</v>
      </c>
      <c r="GL640">
        <f t="shared" si="526"/>
        <v>0</v>
      </c>
      <c r="GM640">
        <f t="shared" si="527"/>
        <v>0</v>
      </c>
      <c r="GN640">
        <f t="shared" si="528"/>
        <v>0</v>
      </c>
      <c r="GO640">
        <f t="shared" si="529"/>
        <v>0</v>
      </c>
      <c r="GP640">
        <f t="shared" si="530"/>
        <v>0</v>
      </c>
      <c r="GR640">
        <v>1</v>
      </c>
      <c r="GS640">
        <v>1</v>
      </c>
      <c r="GT640">
        <v>0</v>
      </c>
      <c r="GU640" t="s">
        <v>3</v>
      </c>
      <c r="GV640">
        <f t="shared" si="540"/>
        <v>0</v>
      </c>
      <c r="GW640">
        <v>1</v>
      </c>
      <c r="GX640">
        <f t="shared" si="532"/>
        <v>0</v>
      </c>
      <c r="HA640">
        <v>0</v>
      </c>
      <c r="HB640">
        <v>0</v>
      </c>
      <c r="HC640">
        <f t="shared" si="533"/>
        <v>0</v>
      </c>
      <c r="HE640" t="s">
        <v>35</v>
      </c>
      <c r="HF640" t="s">
        <v>36</v>
      </c>
      <c r="HM640" t="s">
        <v>395</v>
      </c>
      <c r="HN640" t="s">
        <v>3</v>
      </c>
      <c r="HO640" t="s">
        <v>3</v>
      </c>
      <c r="HP640" t="s">
        <v>3</v>
      </c>
      <c r="HQ640" t="s">
        <v>3</v>
      </c>
      <c r="IK640">
        <v>0</v>
      </c>
    </row>
    <row r="641" spans="1:255" x14ac:dyDescent="0.2">
      <c r="A641" s="2">
        <v>18</v>
      </c>
      <c r="B641" s="2">
        <v>1</v>
      </c>
      <c r="C641" s="2">
        <v>557</v>
      </c>
      <c r="D641" s="2"/>
      <c r="E641" s="2" t="s">
        <v>397</v>
      </c>
      <c r="F641" s="2" t="s">
        <v>82</v>
      </c>
      <c r="G641" s="2" t="s">
        <v>83</v>
      </c>
      <c r="H641" s="2" t="s">
        <v>40</v>
      </c>
      <c r="I641" s="2">
        <f>I637*J641</f>
        <v>0</v>
      </c>
      <c r="J641" s="2">
        <v>1.05</v>
      </c>
      <c r="K641" s="2">
        <v>0.03</v>
      </c>
      <c r="L641" s="2">
        <v>1.6799999999999999E-2</v>
      </c>
      <c r="M641" s="2">
        <v>0</v>
      </c>
      <c r="N641" s="2">
        <f t="shared" si="496"/>
        <v>1.6799999999999999E-2</v>
      </c>
      <c r="O641" s="2">
        <f t="shared" si="497"/>
        <v>0</v>
      </c>
      <c r="P641" s="2">
        <f t="shared" si="498"/>
        <v>0</v>
      </c>
      <c r="Q641" s="2">
        <f t="shared" si="499"/>
        <v>0</v>
      </c>
      <c r="R641" s="2">
        <f t="shared" si="500"/>
        <v>0</v>
      </c>
      <c r="S641" s="2">
        <f t="shared" si="501"/>
        <v>0</v>
      </c>
      <c r="T641" s="2">
        <f t="shared" si="502"/>
        <v>0</v>
      </c>
      <c r="U641" s="2">
        <f t="shared" si="503"/>
        <v>0</v>
      </c>
      <c r="V641" s="2">
        <f t="shared" si="504"/>
        <v>0</v>
      </c>
      <c r="W641" s="2">
        <f t="shared" si="505"/>
        <v>0</v>
      </c>
      <c r="X641" s="2">
        <f t="shared" si="506"/>
        <v>0</v>
      </c>
      <c r="Y641" s="2">
        <f t="shared" si="507"/>
        <v>0</v>
      </c>
      <c r="Z641" s="2"/>
      <c r="AA641" s="2">
        <v>69726971</v>
      </c>
      <c r="AB641" s="2">
        <f t="shared" si="508"/>
        <v>7.14</v>
      </c>
      <c r="AC641" s="2">
        <f>ROUND((ES641),2)</f>
        <v>7.14</v>
      </c>
      <c r="AD641" s="2">
        <f t="shared" si="535"/>
        <v>0</v>
      </c>
      <c r="AE641" s="2">
        <f t="shared" si="536"/>
        <v>0</v>
      </c>
      <c r="AF641" s="2">
        <f t="shared" si="537"/>
        <v>0</v>
      </c>
      <c r="AG641" s="2">
        <f t="shared" si="512"/>
        <v>0</v>
      </c>
      <c r="AH641" s="2">
        <f t="shared" si="538"/>
        <v>0</v>
      </c>
      <c r="AI641" s="2">
        <f t="shared" si="539"/>
        <v>0</v>
      </c>
      <c r="AJ641" s="2">
        <f t="shared" si="515"/>
        <v>0</v>
      </c>
      <c r="AK641" s="2">
        <v>7.14</v>
      </c>
      <c r="AL641" s="2">
        <v>7.14</v>
      </c>
      <c r="AM641" s="2">
        <v>0</v>
      </c>
      <c r="AN641" s="2">
        <v>0</v>
      </c>
      <c r="AO641" s="2">
        <v>0</v>
      </c>
      <c r="AP641" s="2">
        <v>0</v>
      </c>
      <c r="AQ641" s="2">
        <v>0</v>
      </c>
      <c r="AR641" s="2">
        <v>0</v>
      </c>
      <c r="AS641" s="2">
        <v>0</v>
      </c>
      <c r="AT641" s="2">
        <v>0</v>
      </c>
      <c r="AU641" s="2">
        <v>0</v>
      </c>
      <c r="AV641" s="2">
        <v>1</v>
      </c>
      <c r="AW641" s="2">
        <v>1</v>
      </c>
      <c r="AX641" s="2"/>
      <c r="AY641" s="2"/>
      <c r="AZ641" s="2">
        <v>1</v>
      </c>
      <c r="BA641" s="2">
        <v>1</v>
      </c>
      <c r="BB641" s="2">
        <v>1</v>
      </c>
      <c r="BC641" s="2">
        <v>1</v>
      </c>
      <c r="BD641" s="2" t="s">
        <v>3</v>
      </c>
      <c r="BE641" s="2" t="s">
        <v>3</v>
      </c>
      <c r="BF641" s="2" t="s">
        <v>3</v>
      </c>
      <c r="BG641" s="2" t="s">
        <v>3</v>
      </c>
      <c r="BH641" s="2">
        <v>3</v>
      </c>
      <c r="BI641" s="2">
        <v>1</v>
      </c>
      <c r="BJ641" s="2" t="s">
        <v>84</v>
      </c>
      <c r="BK641" s="2"/>
      <c r="BL641" s="2"/>
      <c r="BM641" s="2">
        <v>500001</v>
      </c>
      <c r="BN641" s="2">
        <v>0</v>
      </c>
      <c r="BO641" s="2" t="s">
        <v>3</v>
      </c>
      <c r="BP641" s="2">
        <v>0</v>
      </c>
      <c r="BQ641" s="2">
        <v>8</v>
      </c>
      <c r="BR641" s="2">
        <v>0</v>
      </c>
      <c r="BS641" s="2">
        <v>1</v>
      </c>
      <c r="BT641" s="2">
        <v>1</v>
      </c>
      <c r="BU641" s="2">
        <v>1</v>
      </c>
      <c r="BV641" s="2">
        <v>1</v>
      </c>
      <c r="BW641" s="2">
        <v>1</v>
      </c>
      <c r="BX641" s="2">
        <v>1</v>
      </c>
      <c r="BY641" s="2" t="s">
        <v>3</v>
      </c>
      <c r="BZ641" s="2">
        <v>0</v>
      </c>
      <c r="CA641" s="2">
        <v>0</v>
      </c>
      <c r="CB641" s="2" t="s">
        <v>3</v>
      </c>
      <c r="CC641" s="2"/>
      <c r="CD641" s="2"/>
      <c r="CE641" s="2">
        <v>0</v>
      </c>
      <c r="CF641" s="2">
        <v>0</v>
      </c>
      <c r="CG641" s="2">
        <v>0</v>
      </c>
      <c r="CH641" s="2">
        <v>54</v>
      </c>
      <c r="CI641" s="2">
        <v>2</v>
      </c>
      <c r="CJ641" s="2">
        <v>0</v>
      </c>
      <c r="CK641" s="2">
        <v>0</v>
      </c>
      <c r="CL641" s="2">
        <v>0</v>
      </c>
      <c r="CM641" s="2">
        <v>0</v>
      </c>
      <c r="CN641" s="2" t="s">
        <v>3</v>
      </c>
      <c r="CO641" s="2">
        <v>0</v>
      </c>
      <c r="CP641" s="2">
        <f t="shared" si="516"/>
        <v>0</v>
      </c>
      <c r="CQ641" s="2">
        <f t="shared" si="517"/>
        <v>7.14</v>
      </c>
      <c r="CR641" s="2">
        <f t="shared" si="518"/>
        <v>0</v>
      </c>
      <c r="CS641" s="2">
        <f t="shared" si="519"/>
        <v>0</v>
      </c>
      <c r="CT641" s="2">
        <f t="shared" si="520"/>
        <v>0</v>
      </c>
      <c r="CU641" s="2">
        <f t="shared" si="521"/>
        <v>0</v>
      </c>
      <c r="CV641" s="2">
        <f t="shared" si="522"/>
        <v>0</v>
      </c>
      <c r="CW641" s="2">
        <f t="shared" si="523"/>
        <v>0</v>
      </c>
      <c r="CX641" s="2">
        <f t="shared" si="524"/>
        <v>0</v>
      </c>
      <c r="CY641" s="2">
        <f>(((S641+R641)*AT641)/100)</f>
        <v>0</v>
      </c>
      <c r="CZ641" s="2">
        <f>(((S641+R641)*AU641)/100)</f>
        <v>0</v>
      </c>
      <c r="DA641" s="2"/>
      <c r="DB641" s="2"/>
      <c r="DC641" s="2" t="s">
        <v>3</v>
      </c>
      <c r="DD641" s="2" t="s">
        <v>3</v>
      </c>
      <c r="DE641" s="2" t="s">
        <v>3</v>
      </c>
      <c r="DF641" s="2" t="s">
        <v>3</v>
      </c>
      <c r="DG641" s="2" t="s">
        <v>3</v>
      </c>
      <c r="DH641" s="2" t="s">
        <v>3</v>
      </c>
      <c r="DI641" s="2" t="s">
        <v>3</v>
      </c>
      <c r="DJ641" s="2" t="s">
        <v>3</v>
      </c>
      <c r="DK641" s="2" t="s">
        <v>3</v>
      </c>
      <c r="DL641" s="2" t="s">
        <v>3</v>
      </c>
      <c r="DM641" s="2" t="s">
        <v>3</v>
      </c>
      <c r="DN641" s="2">
        <v>0</v>
      </c>
      <c r="DO641" s="2">
        <v>0</v>
      </c>
      <c r="DP641" s="2">
        <v>1</v>
      </c>
      <c r="DQ641" s="2">
        <v>1</v>
      </c>
      <c r="DR641" s="2"/>
      <c r="DS641" s="2"/>
      <c r="DT641" s="2"/>
      <c r="DU641" s="2">
        <v>1007</v>
      </c>
      <c r="DV641" s="2" t="s">
        <v>40</v>
      </c>
      <c r="DW641" s="2" t="s">
        <v>40</v>
      </c>
      <c r="DX641" s="2">
        <v>1</v>
      </c>
      <c r="DY641" s="2"/>
      <c r="DZ641" s="2" t="s">
        <v>3</v>
      </c>
      <c r="EA641" s="2" t="s">
        <v>3</v>
      </c>
      <c r="EB641" s="2" t="s">
        <v>3</v>
      </c>
      <c r="EC641" s="2" t="s">
        <v>3</v>
      </c>
      <c r="ED641" s="2"/>
      <c r="EE641" s="2">
        <v>54328897</v>
      </c>
      <c r="EF641" s="2">
        <v>8</v>
      </c>
      <c r="EG641" s="2" t="s">
        <v>31</v>
      </c>
      <c r="EH641" s="2">
        <v>0</v>
      </c>
      <c r="EI641" s="2" t="s">
        <v>3</v>
      </c>
      <c r="EJ641" s="2">
        <v>1</v>
      </c>
      <c r="EK641" s="2">
        <v>500001</v>
      </c>
      <c r="EL641" s="2" t="s">
        <v>32</v>
      </c>
      <c r="EM641" s="2" t="s">
        <v>33</v>
      </c>
      <c r="EN641" s="2"/>
      <c r="EO641" s="2" t="s">
        <v>3</v>
      </c>
      <c r="EP641" s="2"/>
      <c r="EQ641" s="2">
        <v>0</v>
      </c>
      <c r="ER641" s="2">
        <v>7.14</v>
      </c>
      <c r="ES641" s="2">
        <v>7.14</v>
      </c>
      <c r="ET641" s="2">
        <v>0</v>
      </c>
      <c r="EU641" s="2">
        <v>0</v>
      </c>
      <c r="EV641" s="2">
        <v>0</v>
      </c>
      <c r="EW641" s="2">
        <v>0</v>
      </c>
      <c r="EX641" s="2">
        <v>0</v>
      </c>
      <c r="EY641" s="2"/>
      <c r="EZ641" s="2"/>
      <c r="FA641" s="2"/>
      <c r="FB641" s="2"/>
      <c r="FC641" s="2"/>
      <c r="FD641" s="2"/>
      <c r="FE641" s="2"/>
      <c r="FF641" s="2"/>
      <c r="FG641" s="2"/>
      <c r="FH641" s="2"/>
      <c r="FI641" s="2"/>
      <c r="FJ641" s="2"/>
      <c r="FK641" s="2"/>
      <c r="FL641" s="2"/>
      <c r="FM641" s="2"/>
      <c r="FN641" s="2"/>
      <c r="FO641" s="2"/>
      <c r="FP641" s="2"/>
      <c r="FQ641" s="2">
        <v>0</v>
      </c>
      <c r="FR641" s="2">
        <f t="shared" si="525"/>
        <v>0</v>
      </c>
      <c r="FS641" s="2">
        <v>0</v>
      </c>
      <c r="FT641" s="2"/>
      <c r="FU641" s="2"/>
      <c r="FV641" s="2"/>
      <c r="FW641" s="2"/>
      <c r="FX641" s="2">
        <v>0</v>
      </c>
      <c r="FY641" s="2">
        <v>0</v>
      </c>
      <c r="FZ641" s="2"/>
      <c r="GA641" s="2" t="s">
        <v>3</v>
      </c>
      <c r="GB641" s="2"/>
      <c r="GC641" s="2"/>
      <c r="GD641" s="2">
        <v>1</v>
      </c>
      <c r="GE641" s="2"/>
      <c r="GF641" s="2">
        <v>-50505369</v>
      </c>
      <c r="GG641" s="2">
        <v>2</v>
      </c>
      <c r="GH641" s="2">
        <v>1</v>
      </c>
      <c r="GI641" s="2">
        <v>-2</v>
      </c>
      <c r="GJ641" s="2">
        <v>0</v>
      </c>
      <c r="GK641" s="2">
        <v>0</v>
      </c>
      <c r="GL641" s="2">
        <f t="shared" si="526"/>
        <v>0</v>
      </c>
      <c r="GM641" s="2">
        <f t="shared" si="527"/>
        <v>0</v>
      </c>
      <c r="GN641" s="2">
        <f t="shared" si="528"/>
        <v>0</v>
      </c>
      <c r="GO641" s="2">
        <f t="shared" si="529"/>
        <v>0</v>
      </c>
      <c r="GP641" s="2">
        <f t="shared" si="530"/>
        <v>0</v>
      </c>
      <c r="GQ641" s="2"/>
      <c r="GR641" s="2">
        <v>0</v>
      </c>
      <c r="GS641" s="2">
        <v>3</v>
      </c>
      <c r="GT641" s="2">
        <v>0</v>
      </c>
      <c r="GU641" s="2" t="s">
        <v>3</v>
      </c>
      <c r="GV641" s="2">
        <f t="shared" si="540"/>
        <v>0</v>
      </c>
      <c r="GW641" s="2">
        <v>1</v>
      </c>
      <c r="GX641" s="2">
        <f t="shared" si="532"/>
        <v>0</v>
      </c>
      <c r="GY641" s="2"/>
      <c r="GZ641" s="2"/>
      <c r="HA641" s="2">
        <v>0</v>
      </c>
      <c r="HB641" s="2">
        <v>0</v>
      </c>
      <c r="HC641" s="2">
        <f t="shared" si="533"/>
        <v>0</v>
      </c>
      <c r="HD641" s="2"/>
      <c r="HE641" s="2" t="s">
        <v>3</v>
      </c>
      <c r="HF641" s="2" t="s">
        <v>3</v>
      </c>
      <c r="HG641" s="2"/>
      <c r="HH641" s="2"/>
      <c r="HI641" s="2"/>
      <c r="HJ641" s="2"/>
      <c r="HK641" s="2"/>
      <c r="HL641" s="2"/>
      <c r="HM641" s="2" t="s">
        <v>395</v>
      </c>
      <c r="HN641" s="2" t="s">
        <v>3</v>
      </c>
      <c r="HO641" s="2" t="s">
        <v>3</v>
      </c>
      <c r="HP641" s="2" t="s">
        <v>3</v>
      </c>
      <c r="HQ641" s="2" t="s">
        <v>3</v>
      </c>
      <c r="HR641" s="2"/>
      <c r="HS641" s="2"/>
      <c r="HT641" s="2"/>
      <c r="HU641" s="2"/>
      <c r="HV641" s="2"/>
      <c r="HW641" s="2"/>
      <c r="HX641" s="2"/>
      <c r="HY641" s="2"/>
      <c r="HZ641" s="2"/>
      <c r="IA641" s="2"/>
      <c r="IB641" s="2"/>
      <c r="IC641" s="2"/>
      <c r="ID641" s="2"/>
      <c r="IE641" s="2"/>
      <c r="IF641" s="2"/>
      <c r="IG641" s="2"/>
      <c r="IH641" s="2"/>
      <c r="II641" s="2"/>
      <c r="IJ641" s="2"/>
      <c r="IK641" s="2">
        <v>0</v>
      </c>
      <c r="IL641" s="2"/>
      <c r="IM641" s="2"/>
      <c r="IN641" s="2"/>
      <c r="IO641" s="2"/>
      <c r="IP641" s="2"/>
      <c r="IQ641" s="2"/>
      <c r="IR641" s="2"/>
      <c r="IS641" s="2"/>
      <c r="IT641" s="2"/>
      <c r="IU641" s="2"/>
    </row>
    <row r="642" spans="1:255" x14ac:dyDescent="0.2">
      <c r="A642">
        <v>18</v>
      </c>
      <c r="B642">
        <v>1</v>
      </c>
      <c r="C642">
        <v>564</v>
      </c>
      <c r="E642" t="s">
        <v>397</v>
      </c>
      <c r="F642" t="s">
        <v>82</v>
      </c>
      <c r="G642" t="s">
        <v>83</v>
      </c>
      <c r="H642" t="s">
        <v>40</v>
      </c>
      <c r="I642">
        <f>I638*J642</f>
        <v>0</v>
      </c>
      <c r="J642">
        <v>1.05</v>
      </c>
      <c r="K642">
        <v>0.03</v>
      </c>
      <c r="L642">
        <v>1.6799999999999999E-2</v>
      </c>
      <c r="M642">
        <v>0</v>
      </c>
      <c r="N642">
        <f t="shared" si="496"/>
        <v>1.6799999999999999E-2</v>
      </c>
      <c r="O642">
        <f t="shared" si="497"/>
        <v>0</v>
      </c>
      <c r="P642">
        <f t="shared" si="498"/>
        <v>0</v>
      </c>
      <c r="Q642">
        <f t="shared" si="499"/>
        <v>0</v>
      </c>
      <c r="R642">
        <f t="shared" si="500"/>
        <v>0</v>
      </c>
      <c r="S642">
        <f t="shared" si="501"/>
        <v>0</v>
      </c>
      <c r="T642">
        <f t="shared" si="502"/>
        <v>0</v>
      </c>
      <c r="U642">
        <f t="shared" si="503"/>
        <v>0</v>
      </c>
      <c r="V642">
        <f t="shared" si="504"/>
        <v>0</v>
      </c>
      <c r="W642">
        <f t="shared" si="505"/>
        <v>0</v>
      </c>
      <c r="X642">
        <f t="shared" si="506"/>
        <v>0</v>
      </c>
      <c r="Y642">
        <f t="shared" si="507"/>
        <v>0</v>
      </c>
      <c r="AA642">
        <v>69726884</v>
      </c>
      <c r="AB642">
        <f t="shared" si="508"/>
        <v>1.97</v>
      </c>
      <c r="AC642">
        <f>ROUND((ES642),2)</f>
        <v>1.97</v>
      </c>
      <c r="AD642">
        <f t="shared" si="535"/>
        <v>0</v>
      </c>
      <c r="AE642">
        <f t="shared" si="536"/>
        <v>0</v>
      </c>
      <c r="AF642">
        <f t="shared" si="537"/>
        <v>0</v>
      </c>
      <c r="AG642">
        <f t="shared" si="512"/>
        <v>0</v>
      </c>
      <c r="AH642">
        <f t="shared" si="538"/>
        <v>0</v>
      </c>
      <c r="AI642">
        <f t="shared" si="539"/>
        <v>0</v>
      </c>
      <c r="AJ642">
        <f t="shared" si="515"/>
        <v>0</v>
      </c>
      <c r="AK642">
        <v>1.97</v>
      </c>
      <c r="AL642">
        <v>1.97</v>
      </c>
      <c r="AM642">
        <v>0</v>
      </c>
      <c r="AN642">
        <v>0</v>
      </c>
      <c r="AO642">
        <v>0</v>
      </c>
      <c r="AP642">
        <v>0</v>
      </c>
      <c r="AQ642">
        <v>0</v>
      </c>
      <c r="AR642">
        <v>0</v>
      </c>
      <c r="AS642">
        <v>0</v>
      </c>
      <c r="AT642">
        <v>0</v>
      </c>
      <c r="AU642">
        <v>0</v>
      </c>
      <c r="AV642">
        <v>1</v>
      </c>
      <c r="AW642">
        <v>1</v>
      </c>
      <c r="AZ642">
        <v>1</v>
      </c>
      <c r="BA642">
        <v>1</v>
      </c>
      <c r="BB642">
        <v>1</v>
      </c>
      <c r="BC642">
        <v>7.56</v>
      </c>
      <c r="BD642" t="s">
        <v>3</v>
      </c>
      <c r="BE642" t="s">
        <v>3</v>
      </c>
      <c r="BF642" t="s">
        <v>3</v>
      </c>
      <c r="BG642" t="s">
        <v>3</v>
      </c>
      <c r="BH642">
        <v>3</v>
      </c>
      <c r="BI642">
        <v>1</v>
      </c>
      <c r="BJ642" t="s">
        <v>84</v>
      </c>
      <c r="BM642">
        <v>500001</v>
      </c>
      <c r="BN642">
        <v>0</v>
      </c>
      <c r="BO642" t="s">
        <v>3</v>
      </c>
      <c r="BP642">
        <v>0</v>
      </c>
      <c r="BQ642">
        <v>8</v>
      </c>
      <c r="BR642">
        <v>0</v>
      </c>
      <c r="BS642">
        <v>1</v>
      </c>
      <c r="BT642">
        <v>1</v>
      </c>
      <c r="BU642">
        <v>1</v>
      </c>
      <c r="BV642">
        <v>1</v>
      </c>
      <c r="BW642">
        <v>1</v>
      </c>
      <c r="BX642">
        <v>1</v>
      </c>
      <c r="BY642" t="s">
        <v>3</v>
      </c>
      <c r="BZ642">
        <v>0</v>
      </c>
      <c r="CA642">
        <v>0</v>
      </c>
      <c r="CB642" t="s">
        <v>3</v>
      </c>
      <c r="CE642">
        <v>0</v>
      </c>
      <c r="CF642">
        <v>0</v>
      </c>
      <c r="CG642">
        <v>0</v>
      </c>
      <c r="CH642">
        <v>54</v>
      </c>
      <c r="CI642">
        <v>2</v>
      </c>
      <c r="CJ642">
        <v>0</v>
      </c>
      <c r="CK642">
        <v>0</v>
      </c>
      <c r="CL642">
        <v>0</v>
      </c>
      <c r="CM642">
        <v>0</v>
      </c>
      <c r="CN642" t="s">
        <v>3</v>
      </c>
      <c r="CO642">
        <v>0</v>
      </c>
      <c r="CP642">
        <f t="shared" si="516"/>
        <v>0</v>
      </c>
      <c r="CQ642">
        <f t="shared" si="517"/>
        <v>14.893199999999998</v>
      </c>
      <c r="CR642">
        <f t="shared" si="518"/>
        <v>0</v>
      </c>
      <c r="CS642">
        <f t="shared" si="519"/>
        <v>0</v>
      </c>
      <c r="CT642">
        <f t="shared" si="520"/>
        <v>0</v>
      </c>
      <c r="CU642">
        <f t="shared" si="521"/>
        <v>0</v>
      </c>
      <c r="CV642">
        <f t="shared" si="522"/>
        <v>0</v>
      </c>
      <c r="CW642">
        <f t="shared" si="523"/>
        <v>0</v>
      </c>
      <c r="CX642">
        <f t="shared" si="524"/>
        <v>0</v>
      </c>
      <c r="CY642">
        <f>(S642+R642)*(BZ642/100)</f>
        <v>0</v>
      </c>
      <c r="CZ642">
        <f>(S642+R642)*(CA642/100)</f>
        <v>0</v>
      </c>
      <c r="DC642" t="s">
        <v>3</v>
      </c>
      <c r="DD642" t="s">
        <v>3</v>
      </c>
      <c r="DE642" t="s">
        <v>3</v>
      </c>
      <c r="DF642" t="s">
        <v>3</v>
      </c>
      <c r="DG642" t="s">
        <v>3</v>
      </c>
      <c r="DH642" t="s">
        <v>3</v>
      </c>
      <c r="DI642" t="s">
        <v>3</v>
      </c>
      <c r="DJ642" t="s">
        <v>3</v>
      </c>
      <c r="DK642" t="s">
        <v>3</v>
      </c>
      <c r="DL642" t="s">
        <v>3</v>
      </c>
      <c r="DM642" t="s">
        <v>3</v>
      </c>
      <c r="DN642">
        <v>0</v>
      </c>
      <c r="DO642">
        <v>0</v>
      </c>
      <c r="DP642">
        <v>1</v>
      </c>
      <c r="DQ642">
        <v>1</v>
      </c>
      <c r="DU642">
        <v>1007</v>
      </c>
      <c r="DV642" t="s">
        <v>40</v>
      </c>
      <c r="DW642" t="s">
        <v>40</v>
      </c>
      <c r="DX642">
        <v>1</v>
      </c>
      <c r="DZ642" t="s">
        <v>3</v>
      </c>
      <c r="EA642" t="s">
        <v>3</v>
      </c>
      <c r="EB642" t="s">
        <v>3</v>
      </c>
      <c r="EC642" t="s">
        <v>3</v>
      </c>
      <c r="EE642">
        <v>54328897</v>
      </c>
      <c r="EF642">
        <v>8</v>
      </c>
      <c r="EG642" t="s">
        <v>31</v>
      </c>
      <c r="EH642">
        <v>0</v>
      </c>
      <c r="EI642" t="s">
        <v>3</v>
      </c>
      <c r="EJ642">
        <v>1</v>
      </c>
      <c r="EK642">
        <v>500001</v>
      </c>
      <c r="EL642" t="s">
        <v>32</v>
      </c>
      <c r="EM642" t="s">
        <v>33</v>
      </c>
      <c r="EO642" t="s">
        <v>3</v>
      </c>
      <c r="EQ642">
        <v>0</v>
      </c>
      <c r="ER642">
        <v>1.97</v>
      </c>
      <c r="ES642">
        <v>1.97</v>
      </c>
      <c r="ET642">
        <v>0</v>
      </c>
      <c r="EU642">
        <v>0</v>
      </c>
      <c r="EV642">
        <v>0</v>
      </c>
      <c r="EW642">
        <v>0</v>
      </c>
      <c r="EX642">
        <v>0</v>
      </c>
      <c r="EZ642">
        <v>5</v>
      </c>
      <c r="FC642">
        <v>0</v>
      </c>
      <c r="FD642">
        <v>18</v>
      </c>
      <c r="FF642">
        <v>14.19</v>
      </c>
      <c r="FQ642">
        <v>0</v>
      </c>
      <c r="FR642">
        <f t="shared" si="525"/>
        <v>0</v>
      </c>
      <c r="FS642">
        <v>0</v>
      </c>
      <c r="FX642">
        <v>0</v>
      </c>
      <c r="FY642">
        <v>0</v>
      </c>
      <c r="GA642" t="s">
        <v>85</v>
      </c>
      <c r="GD642">
        <v>1</v>
      </c>
      <c r="GF642">
        <v>-50505369</v>
      </c>
      <c r="GG642">
        <v>2</v>
      </c>
      <c r="GH642">
        <v>3</v>
      </c>
      <c r="GI642">
        <v>5</v>
      </c>
      <c r="GJ642">
        <v>0</v>
      </c>
      <c r="GK642">
        <v>0</v>
      </c>
      <c r="GL642">
        <f t="shared" si="526"/>
        <v>0</v>
      </c>
      <c r="GM642">
        <f t="shared" si="527"/>
        <v>0</v>
      </c>
      <c r="GN642">
        <f t="shared" si="528"/>
        <v>0</v>
      </c>
      <c r="GO642">
        <f t="shared" si="529"/>
        <v>0</v>
      </c>
      <c r="GP642">
        <f t="shared" si="530"/>
        <v>0</v>
      </c>
      <c r="GR642">
        <v>1</v>
      </c>
      <c r="GS642">
        <v>1</v>
      </c>
      <c r="GT642">
        <v>0</v>
      </c>
      <c r="GU642" t="s">
        <v>3</v>
      </c>
      <c r="GV642">
        <f t="shared" si="540"/>
        <v>0</v>
      </c>
      <c r="GW642">
        <v>1</v>
      </c>
      <c r="GX642">
        <f t="shared" si="532"/>
        <v>0</v>
      </c>
      <c r="HA642">
        <v>0</v>
      </c>
      <c r="HB642">
        <v>0</v>
      </c>
      <c r="HC642">
        <f t="shared" si="533"/>
        <v>0</v>
      </c>
      <c r="HE642" t="s">
        <v>35</v>
      </c>
      <c r="HF642" t="s">
        <v>36</v>
      </c>
      <c r="HM642" t="s">
        <v>395</v>
      </c>
      <c r="HN642" t="s">
        <v>3</v>
      </c>
      <c r="HO642" t="s">
        <v>3</v>
      </c>
      <c r="HP642" t="s">
        <v>3</v>
      </c>
      <c r="HQ642" t="s">
        <v>3</v>
      </c>
      <c r="IK642">
        <v>0</v>
      </c>
    </row>
    <row r="643" spans="1:255" x14ac:dyDescent="0.2">
      <c r="A643" s="2">
        <v>17</v>
      </c>
      <c r="B643" s="2">
        <v>1</v>
      </c>
      <c r="C643" s="2">
        <f>ROW(SmtRes!A572)</f>
        <v>572</v>
      </c>
      <c r="D643" s="2">
        <f>ROW(EtalonRes!A575)</f>
        <v>575</v>
      </c>
      <c r="E643" s="2" t="s">
        <v>398</v>
      </c>
      <c r="F643" s="2" t="s">
        <v>399</v>
      </c>
      <c r="G643" s="2" t="s">
        <v>400</v>
      </c>
      <c r="H643" s="2" t="s">
        <v>401</v>
      </c>
      <c r="I643" s="2">
        <v>0</v>
      </c>
      <c r="J643" s="2">
        <v>0</v>
      </c>
      <c r="K643" s="2">
        <v>0</v>
      </c>
      <c r="L643" s="2">
        <v>2.1999999999999999E-2</v>
      </c>
      <c r="M643" s="2">
        <v>0</v>
      </c>
      <c r="N643" s="2">
        <f t="shared" si="496"/>
        <v>2.1999999999999999E-2</v>
      </c>
      <c r="O643" s="2">
        <f t="shared" si="497"/>
        <v>0</v>
      </c>
      <c r="P643" s="2">
        <f t="shared" si="498"/>
        <v>0</v>
      </c>
      <c r="Q643" s="2">
        <f t="shared" si="499"/>
        <v>0</v>
      </c>
      <c r="R643" s="2">
        <f t="shared" si="500"/>
        <v>0</v>
      </c>
      <c r="S643" s="2">
        <f t="shared" si="501"/>
        <v>0</v>
      </c>
      <c r="T643" s="2">
        <f t="shared" si="502"/>
        <v>0</v>
      </c>
      <c r="U643" s="2">
        <f t="shared" si="503"/>
        <v>0</v>
      </c>
      <c r="V643" s="2">
        <f t="shared" si="504"/>
        <v>0</v>
      </c>
      <c r="W643" s="2">
        <f t="shared" si="505"/>
        <v>0</v>
      </c>
      <c r="X643" s="2">
        <f t="shared" si="506"/>
        <v>0</v>
      </c>
      <c r="Y643" s="2">
        <f t="shared" si="507"/>
        <v>0</v>
      </c>
      <c r="Z643" s="2"/>
      <c r="AA643" s="2">
        <v>69726971</v>
      </c>
      <c r="AB643" s="2">
        <f t="shared" si="508"/>
        <v>323.89999999999998</v>
      </c>
      <c r="AC643" s="2">
        <f>ROUND((ES643+(SUM(SmtRes!BC565:'SmtRes'!BC572)+SUM(EtalonRes!AL567:'EtalonRes'!AL575))),2)</f>
        <v>0</v>
      </c>
      <c r="AD643" s="2">
        <f t="shared" si="535"/>
        <v>26.42</v>
      </c>
      <c r="AE643" s="2">
        <f t="shared" si="536"/>
        <v>0.41</v>
      </c>
      <c r="AF643" s="2">
        <f t="shared" si="537"/>
        <v>297.48</v>
      </c>
      <c r="AG643" s="2">
        <f t="shared" si="512"/>
        <v>0</v>
      </c>
      <c r="AH643" s="2">
        <f t="shared" si="538"/>
        <v>26.97</v>
      </c>
      <c r="AI643" s="2">
        <f t="shared" si="539"/>
        <v>0.03</v>
      </c>
      <c r="AJ643" s="2">
        <f t="shared" si="515"/>
        <v>0</v>
      </c>
      <c r="AK643" s="2">
        <v>456.91</v>
      </c>
      <c r="AL643" s="2">
        <v>133.01</v>
      </c>
      <c r="AM643" s="2">
        <v>26.42</v>
      </c>
      <c r="AN643" s="2">
        <v>0.41</v>
      </c>
      <c r="AO643" s="2">
        <v>297.48</v>
      </c>
      <c r="AP643" s="2">
        <v>0</v>
      </c>
      <c r="AQ643" s="2">
        <v>26.97</v>
      </c>
      <c r="AR643" s="2">
        <v>0.03</v>
      </c>
      <c r="AS643" s="2">
        <v>0</v>
      </c>
      <c r="AT643" s="2">
        <v>123</v>
      </c>
      <c r="AU643" s="2">
        <v>75</v>
      </c>
      <c r="AV643" s="2">
        <v>1</v>
      </c>
      <c r="AW643" s="2">
        <v>1</v>
      </c>
      <c r="AX643" s="2"/>
      <c r="AY643" s="2"/>
      <c r="AZ643" s="2">
        <v>1</v>
      </c>
      <c r="BA643" s="2">
        <v>1</v>
      </c>
      <c r="BB643" s="2">
        <v>1</v>
      </c>
      <c r="BC643" s="2">
        <v>1</v>
      </c>
      <c r="BD643" s="2" t="s">
        <v>3</v>
      </c>
      <c r="BE643" s="2" t="s">
        <v>3</v>
      </c>
      <c r="BF643" s="2" t="s">
        <v>3</v>
      </c>
      <c r="BG643" s="2" t="s">
        <v>3</v>
      </c>
      <c r="BH643" s="2">
        <v>0</v>
      </c>
      <c r="BI643" s="2">
        <v>1</v>
      </c>
      <c r="BJ643" s="2" t="s">
        <v>402</v>
      </c>
      <c r="BK643" s="2"/>
      <c r="BL643" s="2"/>
      <c r="BM643" s="2">
        <v>11001</v>
      </c>
      <c r="BN643" s="2">
        <v>0</v>
      </c>
      <c r="BO643" s="2" t="s">
        <v>3</v>
      </c>
      <c r="BP643" s="2">
        <v>0</v>
      </c>
      <c r="BQ643" s="2">
        <v>2</v>
      </c>
      <c r="BR643" s="2">
        <v>0</v>
      </c>
      <c r="BS643" s="2">
        <v>1</v>
      </c>
      <c r="BT643" s="2">
        <v>1</v>
      </c>
      <c r="BU643" s="2">
        <v>1</v>
      </c>
      <c r="BV643" s="2">
        <v>1</v>
      </c>
      <c r="BW643" s="2">
        <v>1</v>
      </c>
      <c r="BX643" s="2">
        <v>1</v>
      </c>
      <c r="BY643" s="2" t="s">
        <v>3</v>
      </c>
      <c r="BZ643" s="2">
        <v>123</v>
      </c>
      <c r="CA643" s="2">
        <v>75</v>
      </c>
      <c r="CB643" s="2" t="s">
        <v>3</v>
      </c>
      <c r="CC643" s="2"/>
      <c r="CD643" s="2"/>
      <c r="CE643" s="2">
        <v>0</v>
      </c>
      <c r="CF643" s="2">
        <v>0</v>
      </c>
      <c r="CG643" s="2">
        <v>0</v>
      </c>
      <c r="CH643" s="2">
        <v>55</v>
      </c>
      <c r="CI643" s="2">
        <v>0</v>
      </c>
      <c r="CJ643" s="2">
        <v>0</v>
      </c>
      <c r="CK643" s="2">
        <v>0</v>
      </c>
      <c r="CL643" s="2">
        <v>0</v>
      </c>
      <c r="CM643" s="2">
        <v>0</v>
      </c>
      <c r="CN643" s="2" t="s">
        <v>3</v>
      </c>
      <c r="CO643" s="2">
        <v>0</v>
      </c>
      <c r="CP643" s="2">
        <f t="shared" si="516"/>
        <v>0</v>
      </c>
      <c r="CQ643" s="2">
        <f t="shared" si="517"/>
        <v>0</v>
      </c>
      <c r="CR643" s="2">
        <f t="shared" si="518"/>
        <v>26.42</v>
      </c>
      <c r="CS643" s="2">
        <f t="shared" si="519"/>
        <v>0.41</v>
      </c>
      <c r="CT643" s="2">
        <f t="shared" si="520"/>
        <v>297.48</v>
      </c>
      <c r="CU643" s="2">
        <f t="shared" si="521"/>
        <v>0</v>
      </c>
      <c r="CV643" s="2">
        <f t="shared" si="522"/>
        <v>26.97</v>
      </c>
      <c r="CW643" s="2">
        <f t="shared" si="523"/>
        <v>0.03</v>
      </c>
      <c r="CX643" s="2">
        <f t="shared" si="524"/>
        <v>0</v>
      </c>
      <c r="CY643" s="2">
        <f>(((S643+R643)*AT643)/100)</f>
        <v>0</v>
      </c>
      <c r="CZ643" s="2">
        <f>(((S643+R643)*AU643)/100)</f>
        <v>0</v>
      </c>
      <c r="DA643" s="2"/>
      <c r="DB643" s="2"/>
      <c r="DC643" s="2" t="s">
        <v>3</v>
      </c>
      <c r="DD643" s="2" t="s">
        <v>3</v>
      </c>
      <c r="DE643" s="2" t="s">
        <v>3</v>
      </c>
      <c r="DF643" s="2" t="s">
        <v>3</v>
      </c>
      <c r="DG643" s="2" t="s">
        <v>3</v>
      </c>
      <c r="DH643" s="2" t="s">
        <v>3</v>
      </c>
      <c r="DI643" s="2" t="s">
        <v>3</v>
      </c>
      <c r="DJ643" s="2" t="s">
        <v>3</v>
      </c>
      <c r="DK643" s="2" t="s">
        <v>3</v>
      </c>
      <c r="DL643" s="2" t="s">
        <v>3</v>
      </c>
      <c r="DM643" s="2" t="s">
        <v>3</v>
      </c>
      <c r="DN643" s="2">
        <v>0</v>
      </c>
      <c r="DO643" s="2">
        <v>0</v>
      </c>
      <c r="DP643" s="2">
        <v>1</v>
      </c>
      <c r="DQ643" s="2">
        <v>1</v>
      </c>
      <c r="DR643" s="2"/>
      <c r="DS643" s="2"/>
      <c r="DT643" s="2"/>
      <c r="DU643" s="2">
        <v>1005</v>
      </c>
      <c r="DV643" s="2" t="s">
        <v>401</v>
      </c>
      <c r="DW643" s="2" t="s">
        <v>401</v>
      </c>
      <c r="DX643" s="2">
        <v>100</v>
      </c>
      <c r="DY643" s="2"/>
      <c r="DZ643" s="2" t="s">
        <v>3</v>
      </c>
      <c r="EA643" s="2" t="s">
        <v>3</v>
      </c>
      <c r="EB643" s="2" t="s">
        <v>3</v>
      </c>
      <c r="EC643" s="2" t="s">
        <v>3</v>
      </c>
      <c r="ED643" s="2"/>
      <c r="EE643" s="2">
        <v>54328965</v>
      </c>
      <c r="EF643" s="2">
        <v>2</v>
      </c>
      <c r="EG643" s="2" t="s">
        <v>21</v>
      </c>
      <c r="EH643" s="2">
        <v>0</v>
      </c>
      <c r="EI643" s="2" t="s">
        <v>3</v>
      </c>
      <c r="EJ643" s="2">
        <v>1</v>
      </c>
      <c r="EK643" s="2">
        <v>11001</v>
      </c>
      <c r="EL643" s="2" t="s">
        <v>22</v>
      </c>
      <c r="EM643" s="2" t="s">
        <v>23</v>
      </c>
      <c r="EN643" s="2"/>
      <c r="EO643" s="2" t="s">
        <v>3</v>
      </c>
      <c r="EP643" s="2"/>
      <c r="EQ643" s="2">
        <v>1441792</v>
      </c>
      <c r="ER643" s="2">
        <v>456.91</v>
      </c>
      <c r="ES643" s="2">
        <v>133.01</v>
      </c>
      <c r="ET643" s="2">
        <v>26.42</v>
      </c>
      <c r="EU643" s="2">
        <v>0.41</v>
      </c>
      <c r="EV643" s="2">
        <v>297.48</v>
      </c>
      <c r="EW643" s="2">
        <v>26.97</v>
      </c>
      <c r="EX643" s="2">
        <v>0.03</v>
      </c>
      <c r="EY643" s="2">
        <v>1</v>
      </c>
      <c r="EZ643" s="2"/>
      <c r="FA643" s="2"/>
      <c r="FB643" s="2"/>
      <c r="FC643" s="2"/>
      <c r="FD643" s="2"/>
      <c r="FE643" s="2"/>
      <c r="FF643" s="2"/>
      <c r="FG643" s="2"/>
      <c r="FH643" s="2"/>
      <c r="FI643" s="2"/>
      <c r="FJ643" s="2"/>
      <c r="FK643" s="2"/>
      <c r="FL643" s="2"/>
      <c r="FM643" s="2"/>
      <c r="FN643" s="2"/>
      <c r="FO643" s="2"/>
      <c r="FP643" s="2"/>
      <c r="FQ643" s="2">
        <v>0</v>
      </c>
      <c r="FR643" s="2">
        <f t="shared" si="525"/>
        <v>0</v>
      </c>
      <c r="FS643" s="2">
        <v>0</v>
      </c>
      <c r="FT643" s="2"/>
      <c r="FU643" s="2"/>
      <c r="FV643" s="2"/>
      <c r="FW643" s="2"/>
      <c r="FX643" s="2">
        <v>123</v>
      </c>
      <c r="FY643" s="2">
        <v>75</v>
      </c>
      <c r="FZ643" s="2"/>
      <c r="GA643" s="2" t="s">
        <v>3</v>
      </c>
      <c r="GB643" s="2"/>
      <c r="GC643" s="2"/>
      <c r="GD643" s="2">
        <v>1</v>
      </c>
      <c r="GE643" s="2"/>
      <c r="GF643" s="2">
        <v>-74619032</v>
      </c>
      <c r="GG643" s="2">
        <v>2</v>
      </c>
      <c r="GH643" s="2">
        <v>1</v>
      </c>
      <c r="GI643" s="2">
        <v>-2</v>
      </c>
      <c r="GJ643" s="2">
        <v>0</v>
      </c>
      <c r="GK643" s="2">
        <v>0</v>
      </c>
      <c r="GL643" s="2">
        <f t="shared" si="526"/>
        <v>0</v>
      </c>
      <c r="GM643" s="2">
        <f t="shared" si="527"/>
        <v>0</v>
      </c>
      <c r="GN643" s="2">
        <f t="shared" si="528"/>
        <v>0</v>
      </c>
      <c r="GO643" s="2">
        <f t="shared" si="529"/>
        <v>0</v>
      </c>
      <c r="GP643" s="2">
        <f t="shared" si="530"/>
        <v>0</v>
      </c>
      <c r="GQ643" s="2"/>
      <c r="GR643" s="2">
        <v>0</v>
      </c>
      <c r="GS643" s="2">
        <v>3</v>
      </c>
      <c r="GT643" s="2">
        <v>0</v>
      </c>
      <c r="GU643" s="2" t="s">
        <v>3</v>
      </c>
      <c r="GV643" s="2">
        <f t="shared" si="540"/>
        <v>0</v>
      </c>
      <c r="GW643" s="2">
        <v>1</v>
      </c>
      <c r="GX643" s="2">
        <f t="shared" si="532"/>
        <v>0</v>
      </c>
      <c r="GY643" s="2"/>
      <c r="GZ643" s="2"/>
      <c r="HA643" s="2">
        <v>0</v>
      </c>
      <c r="HB643" s="2">
        <v>0</v>
      </c>
      <c r="HC643" s="2">
        <f t="shared" si="533"/>
        <v>0</v>
      </c>
      <c r="HD643" s="2"/>
      <c r="HE643" s="2" t="s">
        <v>3</v>
      </c>
      <c r="HF643" s="2" t="s">
        <v>3</v>
      </c>
      <c r="HG643" s="2"/>
      <c r="HH643" s="2"/>
      <c r="HI643" s="2"/>
      <c r="HJ643" s="2"/>
      <c r="HK643" s="2"/>
      <c r="HL643" s="2"/>
      <c r="HM643" s="2" t="s">
        <v>3</v>
      </c>
      <c r="HN643" s="2" t="s">
        <v>24</v>
      </c>
      <c r="HO643" s="2" t="s">
        <v>25</v>
      </c>
      <c r="HP643" s="2" t="s">
        <v>22</v>
      </c>
      <c r="HQ643" s="2" t="s">
        <v>22</v>
      </c>
      <c r="HR643" s="2"/>
      <c r="HS643" s="2"/>
      <c r="HT643" s="2"/>
      <c r="HU643" s="2"/>
      <c r="HV643" s="2"/>
      <c r="HW643" s="2"/>
      <c r="HX643" s="2"/>
      <c r="HY643" s="2"/>
      <c r="HZ643" s="2"/>
      <c r="IA643" s="2"/>
      <c r="IB643" s="2"/>
      <c r="IC643" s="2"/>
      <c r="ID643" s="2"/>
      <c r="IE643" s="2"/>
      <c r="IF643" s="2"/>
      <c r="IG643" s="2"/>
      <c r="IH643" s="2"/>
      <c r="II643" s="2"/>
      <c r="IJ643" s="2"/>
      <c r="IK643" s="2">
        <v>0</v>
      </c>
      <c r="IL643" s="2"/>
      <c r="IM643" s="2"/>
      <c r="IN643" s="2"/>
      <c r="IO643" s="2"/>
      <c r="IP643" s="2"/>
      <c r="IQ643" s="2"/>
      <c r="IR643" s="2"/>
      <c r="IS643" s="2"/>
      <c r="IT643" s="2"/>
      <c r="IU643" s="2"/>
    </row>
    <row r="644" spans="1:255" x14ac:dyDescent="0.2">
      <c r="A644">
        <v>17</v>
      </c>
      <c r="B644">
        <v>1</v>
      </c>
      <c r="C644">
        <f>ROW(SmtRes!A580)</f>
        <v>580</v>
      </c>
      <c r="D644">
        <f>ROW(EtalonRes!A584)</f>
        <v>584</v>
      </c>
      <c r="E644" t="s">
        <v>398</v>
      </c>
      <c r="F644" t="s">
        <v>399</v>
      </c>
      <c r="G644" t="s">
        <v>400</v>
      </c>
      <c r="H644" t="s">
        <v>401</v>
      </c>
      <c r="I644">
        <v>0</v>
      </c>
      <c r="J644">
        <v>0</v>
      </c>
      <c r="K644">
        <v>0</v>
      </c>
      <c r="L644">
        <v>2.1999999999999999E-2</v>
      </c>
      <c r="M644">
        <v>0</v>
      </c>
      <c r="N644">
        <f t="shared" si="496"/>
        <v>2.1999999999999999E-2</v>
      </c>
      <c r="O644">
        <f t="shared" si="497"/>
        <v>0</v>
      </c>
      <c r="P644">
        <f t="shared" si="498"/>
        <v>0</v>
      </c>
      <c r="Q644">
        <f t="shared" si="499"/>
        <v>0</v>
      </c>
      <c r="R644">
        <f t="shared" si="500"/>
        <v>0</v>
      </c>
      <c r="S644">
        <f t="shared" si="501"/>
        <v>0</v>
      </c>
      <c r="T644">
        <f t="shared" si="502"/>
        <v>0</v>
      </c>
      <c r="U644">
        <f t="shared" si="503"/>
        <v>0</v>
      </c>
      <c r="V644">
        <f t="shared" si="504"/>
        <v>0</v>
      </c>
      <c r="W644">
        <f t="shared" si="505"/>
        <v>0</v>
      </c>
      <c r="X644">
        <f t="shared" si="506"/>
        <v>0</v>
      </c>
      <c r="Y644">
        <f t="shared" si="507"/>
        <v>0</v>
      </c>
      <c r="AA644">
        <v>69726884</v>
      </c>
      <c r="AB644">
        <f t="shared" si="508"/>
        <v>323.89999999999998</v>
      </c>
      <c r="AC644">
        <f>ROUND((ES644+(SUM(SmtRes!BC573:'SmtRes'!BC580)+SUM(EtalonRes!AL576:'EtalonRes'!AL584))),2)</f>
        <v>0</v>
      </c>
      <c r="AD644">
        <f t="shared" si="535"/>
        <v>26.42</v>
      </c>
      <c r="AE644">
        <f t="shared" si="536"/>
        <v>0.41</v>
      </c>
      <c r="AF644">
        <f t="shared" si="537"/>
        <v>297.48</v>
      </c>
      <c r="AG644">
        <f t="shared" si="512"/>
        <v>0</v>
      </c>
      <c r="AH644">
        <f t="shared" si="538"/>
        <v>26.97</v>
      </c>
      <c r="AI644">
        <f t="shared" si="539"/>
        <v>0.03</v>
      </c>
      <c r="AJ644">
        <f t="shared" si="515"/>
        <v>0</v>
      </c>
      <c r="AK644">
        <v>456.91</v>
      </c>
      <c r="AL644">
        <v>133.01</v>
      </c>
      <c r="AM644">
        <v>26.42</v>
      </c>
      <c r="AN644">
        <v>0.41</v>
      </c>
      <c r="AO644">
        <v>297.48</v>
      </c>
      <c r="AP644">
        <v>0</v>
      </c>
      <c r="AQ644">
        <v>26.97</v>
      </c>
      <c r="AR644">
        <v>0.03</v>
      </c>
      <c r="AS644">
        <v>0</v>
      </c>
      <c r="AT644">
        <v>117</v>
      </c>
      <c r="AU644">
        <v>64</v>
      </c>
      <c r="AV644">
        <v>1</v>
      </c>
      <c r="AW644">
        <v>1</v>
      </c>
      <c r="AZ644">
        <v>1</v>
      </c>
      <c r="BA644">
        <v>25.36</v>
      </c>
      <c r="BB644">
        <v>7.84</v>
      </c>
      <c r="BC644">
        <v>7.56</v>
      </c>
      <c r="BD644" t="s">
        <v>3</v>
      </c>
      <c r="BE644" t="s">
        <v>3</v>
      </c>
      <c r="BF644" t="s">
        <v>3</v>
      </c>
      <c r="BG644" t="s">
        <v>3</v>
      </c>
      <c r="BH644">
        <v>0</v>
      </c>
      <c r="BI644">
        <v>1</v>
      </c>
      <c r="BJ644" t="s">
        <v>402</v>
      </c>
      <c r="BM644">
        <v>11001</v>
      </c>
      <c r="BN644">
        <v>0</v>
      </c>
      <c r="BO644" t="s">
        <v>399</v>
      </c>
      <c r="BP644">
        <v>1</v>
      </c>
      <c r="BQ644">
        <v>2</v>
      </c>
      <c r="BR644">
        <v>0</v>
      </c>
      <c r="BS644">
        <v>19.8</v>
      </c>
      <c r="BT644">
        <v>1</v>
      </c>
      <c r="BU644">
        <v>1</v>
      </c>
      <c r="BV644">
        <v>1</v>
      </c>
      <c r="BW644">
        <v>1</v>
      </c>
      <c r="BX644">
        <v>1</v>
      </c>
      <c r="BY644" t="s">
        <v>3</v>
      </c>
      <c r="BZ644">
        <v>117</v>
      </c>
      <c r="CA644">
        <v>64</v>
      </c>
      <c r="CB644" t="s">
        <v>3</v>
      </c>
      <c r="CE644">
        <v>0</v>
      </c>
      <c r="CF644">
        <v>0</v>
      </c>
      <c r="CG644">
        <v>0</v>
      </c>
      <c r="CH644">
        <v>55</v>
      </c>
      <c r="CI644">
        <v>0</v>
      </c>
      <c r="CJ644">
        <v>0</v>
      </c>
      <c r="CK644">
        <v>0</v>
      </c>
      <c r="CL644">
        <v>0</v>
      </c>
      <c r="CM644">
        <v>0</v>
      </c>
      <c r="CN644" t="s">
        <v>3</v>
      </c>
      <c r="CO644">
        <v>0</v>
      </c>
      <c r="CP644">
        <f t="shared" si="516"/>
        <v>0</v>
      </c>
      <c r="CQ644">
        <f t="shared" si="517"/>
        <v>0</v>
      </c>
      <c r="CR644">
        <f t="shared" si="518"/>
        <v>207.1328</v>
      </c>
      <c r="CS644">
        <f t="shared" si="519"/>
        <v>8.1180000000000003</v>
      </c>
      <c r="CT644">
        <f t="shared" si="520"/>
        <v>7544.0928000000004</v>
      </c>
      <c r="CU644">
        <f t="shared" si="521"/>
        <v>0</v>
      </c>
      <c r="CV644">
        <f t="shared" si="522"/>
        <v>26.97</v>
      </c>
      <c r="CW644">
        <f t="shared" si="523"/>
        <v>0.03</v>
      </c>
      <c r="CX644">
        <f t="shared" si="524"/>
        <v>0</v>
      </c>
      <c r="CY644">
        <f>(S644+R644)*(BZ644/100)</f>
        <v>0</v>
      </c>
      <c r="CZ644">
        <f>(S644+R644)*(CA644/100)</f>
        <v>0</v>
      </c>
      <c r="DC644" t="s">
        <v>3</v>
      </c>
      <c r="DD644" t="s">
        <v>3</v>
      </c>
      <c r="DE644" t="s">
        <v>3</v>
      </c>
      <c r="DF644" t="s">
        <v>3</v>
      </c>
      <c r="DG644" t="s">
        <v>3</v>
      </c>
      <c r="DH644" t="s">
        <v>3</v>
      </c>
      <c r="DI644" t="s">
        <v>3</v>
      </c>
      <c r="DJ644" t="s">
        <v>3</v>
      </c>
      <c r="DK644" t="s">
        <v>3</v>
      </c>
      <c r="DL644" t="s">
        <v>3</v>
      </c>
      <c r="DM644" t="s">
        <v>3</v>
      </c>
      <c r="DN644">
        <v>123</v>
      </c>
      <c r="DO644">
        <v>75</v>
      </c>
      <c r="DP644">
        <v>1</v>
      </c>
      <c r="DQ644">
        <v>1</v>
      </c>
      <c r="DU644">
        <v>1005</v>
      </c>
      <c r="DV644" t="s">
        <v>401</v>
      </c>
      <c r="DW644" t="s">
        <v>401</v>
      </c>
      <c r="DX644">
        <v>100</v>
      </c>
      <c r="DZ644" t="s">
        <v>3</v>
      </c>
      <c r="EA644" t="s">
        <v>3</v>
      </c>
      <c r="EB644" t="s">
        <v>3</v>
      </c>
      <c r="EC644" t="s">
        <v>3</v>
      </c>
      <c r="EE644">
        <v>54328965</v>
      </c>
      <c r="EF644">
        <v>2</v>
      </c>
      <c r="EG644" t="s">
        <v>21</v>
      </c>
      <c r="EH644">
        <v>0</v>
      </c>
      <c r="EI644" t="s">
        <v>3</v>
      </c>
      <c r="EJ644">
        <v>1</v>
      </c>
      <c r="EK644">
        <v>11001</v>
      </c>
      <c r="EL644" t="s">
        <v>22</v>
      </c>
      <c r="EM644" t="s">
        <v>23</v>
      </c>
      <c r="EO644" t="s">
        <v>3</v>
      </c>
      <c r="EQ644">
        <v>1441792</v>
      </c>
      <c r="ER644">
        <v>456.91</v>
      </c>
      <c r="ES644">
        <v>133.01</v>
      </c>
      <c r="ET644">
        <v>26.42</v>
      </c>
      <c r="EU644">
        <v>0.41</v>
      </c>
      <c r="EV644">
        <v>297.48</v>
      </c>
      <c r="EW644">
        <v>26.97</v>
      </c>
      <c r="EX644">
        <v>0.03</v>
      </c>
      <c r="EY644">
        <v>1</v>
      </c>
      <c r="FQ644">
        <v>0</v>
      </c>
      <c r="FR644">
        <f t="shared" si="525"/>
        <v>0</v>
      </c>
      <c r="FS644">
        <v>0</v>
      </c>
      <c r="FX644">
        <v>123</v>
      </c>
      <c r="FY644">
        <v>75</v>
      </c>
      <c r="GA644" t="s">
        <v>3</v>
      </c>
      <c r="GD644">
        <v>1</v>
      </c>
      <c r="GF644">
        <v>-74619032</v>
      </c>
      <c r="GG644">
        <v>2</v>
      </c>
      <c r="GH644">
        <v>1</v>
      </c>
      <c r="GI644">
        <v>2</v>
      </c>
      <c r="GJ644">
        <v>0</v>
      </c>
      <c r="GK644">
        <v>0</v>
      </c>
      <c r="GL644">
        <f t="shared" si="526"/>
        <v>0</v>
      </c>
      <c r="GM644">
        <f t="shared" si="527"/>
        <v>0</v>
      </c>
      <c r="GN644">
        <f t="shared" si="528"/>
        <v>0</v>
      </c>
      <c r="GO644">
        <f t="shared" si="529"/>
        <v>0</v>
      </c>
      <c r="GP644">
        <f t="shared" si="530"/>
        <v>0</v>
      </c>
      <c r="GR644">
        <v>0</v>
      </c>
      <c r="GS644">
        <v>0</v>
      </c>
      <c r="GT644">
        <v>0</v>
      </c>
      <c r="GU644" t="s">
        <v>3</v>
      </c>
      <c r="GV644">
        <f t="shared" si="540"/>
        <v>0</v>
      </c>
      <c r="GW644">
        <v>1015.2</v>
      </c>
      <c r="GX644">
        <f t="shared" si="532"/>
        <v>0</v>
      </c>
      <c r="HA644">
        <v>0</v>
      </c>
      <c r="HB644">
        <v>0</v>
      </c>
      <c r="HC644">
        <f t="shared" si="533"/>
        <v>0</v>
      </c>
      <c r="HE644" t="s">
        <v>3</v>
      </c>
      <c r="HF644" t="s">
        <v>3</v>
      </c>
      <c r="HM644" t="s">
        <v>3</v>
      </c>
      <c r="HN644" t="s">
        <v>24</v>
      </c>
      <c r="HO644" t="s">
        <v>25</v>
      </c>
      <c r="HP644" t="s">
        <v>22</v>
      </c>
      <c r="HQ644" t="s">
        <v>22</v>
      </c>
      <c r="IK644">
        <v>0</v>
      </c>
    </row>
    <row r="645" spans="1:255" x14ac:dyDescent="0.2">
      <c r="A645" s="2">
        <v>18</v>
      </c>
      <c r="B645" s="2">
        <v>1</v>
      </c>
      <c r="C645" s="2">
        <v>572</v>
      </c>
      <c r="D645" s="2"/>
      <c r="E645" s="2" t="s">
        <v>403</v>
      </c>
      <c r="F645" s="2" t="s">
        <v>404</v>
      </c>
      <c r="G645" s="2" t="s">
        <v>405</v>
      </c>
      <c r="H645" s="2" t="s">
        <v>78</v>
      </c>
      <c r="I645" s="2">
        <f>I643*J645</f>
        <v>0</v>
      </c>
      <c r="J645" s="2">
        <v>0.02</v>
      </c>
      <c r="K645" s="2">
        <v>0.02</v>
      </c>
      <c r="L645" s="2">
        <v>4.4000000000000002E-4</v>
      </c>
      <c r="M645" s="2">
        <v>0</v>
      </c>
      <c r="N645" s="2">
        <f t="shared" si="496"/>
        <v>4.0000000000000002E-4</v>
      </c>
      <c r="O645" s="2">
        <f t="shared" si="497"/>
        <v>0</v>
      </c>
      <c r="P645" s="2">
        <f t="shared" si="498"/>
        <v>0</v>
      </c>
      <c r="Q645" s="2">
        <f t="shared" si="499"/>
        <v>0</v>
      </c>
      <c r="R645" s="2">
        <f t="shared" si="500"/>
        <v>0</v>
      </c>
      <c r="S645" s="2">
        <f t="shared" si="501"/>
        <v>0</v>
      </c>
      <c r="T645" s="2">
        <f t="shared" si="502"/>
        <v>0</v>
      </c>
      <c r="U645" s="2">
        <f t="shared" si="503"/>
        <v>0</v>
      </c>
      <c r="V645" s="2">
        <f t="shared" si="504"/>
        <v>0</v>
      </c>
      <c r="W645" s="2">
        <f t="shared" si="505"/>
        <v>0</v>
      </c>
      <c r="X645" s="2">
        <f t="shared" si="506"/>
        <v>0</v>
      </c>
      <c r="Y645" s="2">
        <f t="shared" si="507"/>
        <v>0</v>
      </c>
      <c r="Z645" s="2"/>
      <c r="AA645" s="2">
        <v>69726971</v>
      </c>
      <c r="AB645" s="2">
        <f t="shared" si="508"/>
        <v>11956.78</v>
      </c>
      <c r="AC645" s="2">
        <f>ROUND((ES645),2)</f>
        <v>11956.78</v>
      </c>
      <c r="AD645" s="2">
        <f t="shared" si="535"/>
        <v>0</v>
      </c>
      <c r="AE645" s="2">
        <f t="shared" si="536"/>
        <v>0</v>
      </c>
      <c r="AF645" s="2">
        <f t="shared" si="537"/>
        <v>0</v>
      </c>
      <c r="AG645" s="2">
        <f t="shared" si="512"/>
        <v>0</v>
      </c>
      <c r="AH645" s="2">
        <f t="shared" si="538"/>
        <v>0</v>
      </c>
      <c r="AI645" s="2">
        <f t="shared" si="539"/>
        <v>0</v>
      </c>
      <c r="AJ645" s="2">
        <f t="shared" si="515"/>
        <v>48.06</v>
      </c>
      <c r="AK645" s="2">
        <v>11956.78</v>
      </c>
      <c r="AL645" s="2">
        <v>11956.78</v>
      </c>
      <c r="AM645" s="2">
        <v>0</v>
      </c>
      <c r="AN645" s="2">
        <v>0</v>
      </c>
      <c r="AO645" s="2">
        <v>0</v>
      </c>
      <c r="AP645" s="2">
        <v>0</v>
      </c>
      <c r="AQ645" s="2">
        <v>0</v>
      </c>
      <c r="AR645" s="2">
        <v>0</v>
      </c>
      <c r="AS645" s="2">
        <v>48.06</v>
      </c>
      <c r="AT645" s="2">
        <v>0</v>
      </c>
      <c r="AU645" s="2">
        <v>0</v>
      </c>
      <c r="AV645" s="2">
        <v>1</v>
      </c>
      <c r="AW645" s="2">
        <v>1</v>
      </c>
      <c r="AX645" s="2"/>
      <c r="AY645" s="2"/>
      <c r="AZ645" s="2">
        <v>1</v>
      </c>
      <c r="BA645" s="2">
        <v>1</v>
      </c>
      <c r="BB645" s="2">
        <v>1</v>
      </c>
      <c r="BC645" s="2">
        <v>1</v>
      </c>
      <c r="BD645" s="2" t="s">
        <v>3</v>
      </c>
      <c r="BE645" s="2" t="s">
        <v>3</v>
      </c>
      <c r="BF645" s="2" t="s">
        <v>3</v>
      </c>
      <c r="BG645" s="2" t="s">
        <v>3</v>
      </c>
      <c r="BH645" s="2">
        <v>3</v>
      </c>
      <c r="BI645" s="2">
        <v>1</v>
      </c>
      <c r="BJ645" s="2" t="s">
        <v>406</v>
      </c>
      <c r="BK645" s="2"/>
      <c r="BL645" s="2"/>
      <c r="BM645" s="2">
        <v>500001</v>
      </c>
      <c r="BN645" s="2">
        <v>0</v>
      </c>
      <c r="BO645" s="2" t="s">
        <v>3</v>
      </c>
      <c r="BP645" s="2">
        <v>0</v>
      </c>
      <c r="BQ645" s="2">
        <v>8</v>
      </c>
      <c r="BR645" s="2">
        <v>0</v>
      </c>
      <c r="BS645" s="2">
        <v>1</v>
      </c>
      <c r="BT645" s="2">
        <v>1</v>
      </c>
      <c r="BU645" s="2">
        <v>1</v>
      </c>
      <c r="BV645" s="2">
        <v>1</v>
      </c>
      <c r="BW645" s="2">
        <v>1</v>
      </c>
      <c r="BX645" s="2">
        <v>1</v>
      </c>
      <c r="BY645" s="2" t="s">
        <v>3</v>
      </c>
      <c r="BZ645" s="2">
        <v>0</v>
      </c>
      <c r="CA645" s="2">
        <v>0</v>
      </c>
      <c r="CB645" s="2" t="s">
        <v>3</v>
      </c>
      <c r="CC645" s="2"/>
      <c r="CD645" s="2"/>
      <c r="CE645" s="2">
        <v>0</v>
      </c>
      <c r="CF645" s="2">
        <v>0</v>
      </c>
      <c r="CG645" s="2">
        <v>0</v>
      </c>
      <c r="CH645" s="2">
        <v>55</v>
      </c>
      <c r="CI645" s="2">
        <v>1</v>
      </c>
      <c r="CJ645" s="2">
        <v>0</v>
      </c>
      <c r="CK645" s="2">
        <v>0</v>
      </c>
      <c r="CL645" s="2">
        <v>0</v>
      </c>
      <c r="CM645" s="2">
        <v>0</v>
      </c>
      <c r="CN645" s="2" t="s">
        <v>3</v>
      </c>
      <c r="CO645" s="2">
        <v>0</v>
      </c>
      <c r="CP645" s="2">
        <f t="shared" si="516"/>
        <v>0</v>
      </c>
      <c r="CQ645" s="2">
        <f t="shared" si="517"/>
        <v>11956.78</v>
      </c>
      <c r="CR645" s="2">
        <f t="shared" si="518"/>
        <v>0</v>
      </c>
      <c r="CS645" s="2">
        <f t="shared" si="519"/>
        <v>0</v>
      </c>
      <c r="CT645" s="2">
        <f t="shared" si="520"/>
        <v>0</v>
      </c>
      <c r="CU645" s="2">
        <f t="shared" si="521"/>
        <v>0</v>
      </c>
      <c r="CV645" s="2">
        <f t="shared" si="522"/>
        <v>0</v>
      </c>
      <c r="CW645" s="2">
        <f t="shared" si="523"/>
        <v>0</v>
      </c>
      <c r="CX645" s="2">
        <f t="shared" si="524"/>
        <v>48.06</v>
      </c>
      <c r="CY645" s="2">
        <f>(((S645+R645)*AT645)/100)</f>
        <v>0</v>
      </c>
      <c r="CZ645" s="2">
        <f>(((S645+R645)*AU645)/100)</f>
        <v>0</v>
      </c>
      <c r="DA645" s="2"/>
      <c r="DB645" s="2"/>
      <c r="DC645" s="2" t="s">
        <v>3</v>
      </c>
      <c r="DD645" s="2" t="s">
        <v>3</v>
      </c>
      <c r="DE645" s="2" t="s">
        <v>3</v>
      </c>
      <c r="DF645" s="2" t="s">
        <v>3</v>
      </c>
      <c r="DG645" s="2" t="s">
        <v>3</v>
      </c>
      <c r="DH645" s="2" t="s">
        <v>3</v>
      </c>
      <c r="DI645" s="2" t="s">
        <v>3</v>
      </c>
      <c r="DJ645" s="2" t="s">
        <v>3</v>
      </c>
      <c r="DK645" s="2" t="s">
        <v>3</v>
      </c>
      <c r="DL645" s="2" t="s">
        <v>3</v>
      </c>
      <c r="DM645" s="2" t="s">
        <v>3</v>
      </c>
      <c r="DN645" s="2">
        <v>0</v>
      </c>
      <c r="DO645" s="2">
        <v>0</v>
      </c>
      <c r="DP645" s="2">
        <v>1</v>
      </c>
      <c r="DQ645" s="2">
        <v>1</v>
      </c>
      <c r="DR645" s="2"/>
      <c r="DS645" s="2"/>
      <c r="DT645" s="2"/>
      <c r="DU645" s="2">
        <v>1009</v>
      </c>
      <c r="DV645" s="2" t="s">
        <v>78</v>
      </c>
      <c r="DW645" s="2" t="s">
        <v>78</v>
      </c>
      <c r="DX645" s="2">
        <v>1000</v>
      </c>
      <c r="DY645" s="2"/>
      <c r="DZ645" s="2" t="s">
        <v>3</v>
      </c>
      <c r="EA645" s="2" t="s">
        <v>3</v>
      </c>
      <c r="EB645" s="2" t="s">
        <v>3</v>
      </c>
      <c r="EC645" s="2" t="s">
        <v>3</v>
      </c>
      <c r="ED645" s="2"/>
      <c r="EE645" s="2">
        <v>54328897</v>
      </c>
      <c r="EF645" s="2">
        <v>8</v>
      </c>
      <c r="EG645" s="2" t="s">
        <v>31</v>
      </c>
      <c r="EH645" s="2">
        <v>0</v>
      </c>
      <c r="EI645" s="2" t="s">
        <v>3</v>
      </c>
      <c r="EJ645" s="2">
        <v>1</v>
      </c>
      <c r="EK645" s="2">
        <v>500001</v>
      </c>
      <c r="EL645" s="2" t="s">
        <v>32</v>
      </c>
      <c r="EM645" s="2" t="s">
        <v>33</v>
      </c>
      <c r="EN645" s="2"/>
      <c r="EO645" s="2" t="s">
        <v>3</v>
      </c>
      <c r="EP645" s="2"/>
      <c r="EQ645" s="2">
        <v>0</v>
      </c>
      <c r="ER645" s="2">
        <v>11956.78</v>
      </c>
      <c r="ES645" s="2">
        <v>11956.78</v>
      </c>
      <c r="ET645" s="2">
        <v>0</v>
      </c>
      <c r="EU645" s="2">
        <v>0</v>
      </c>
      <c r="EV645" s="2">
        <v>0</v>
      </c>
      <c r="EW645" s="2">
        <v>0</v>
      </c>
      <c r="EX645" s="2">
        <v>0</v>
      </c>
      <c r="EY645" s="2"/>
      <c r="EZ645" s="2"/>
      <c r="FA645" s="2"/>
      <c r="FB645" s="2"/>
      <c r="FC645" s="2"/>
      <c r="FD645" s="2"/>
      <c r="FE645" s="2"/>
      <c r="FF645" s="2"/>
      <c r="FG645" s="2"/>
      <c r="FH645" s="2"/>
      <c r="FI645" s="2"/>
      <c r="FJ645" s="2"/>
      <c r="FK645" s="2"/>
      <c r="FL645" s="2"/>
      <c r="FM645" s="2"/>
      <c r="FN645" s="2"/>
      <c r="FO645" s="2"/>
      <c r="FP645" s="2"/>
      <c r="FQ645" s="2">
        <v>0</v>
      </c>
      <c r="FR645" s="2">
        <f t="shared" si="525"/>
        <v>0</v>
      </c>
      <c r="FS645" s="2">
        <v>0</v>
      </c>
      <c r="FT645" s="2"/>
      <c r="FU645" s="2"/>
      <c r="FV645" s="2"/>
      <c r="FW645" s="2"/>
      <c r="FX645" s="2">
        <v>0</v>
      </c>
      <c r="FY645" s="2">
        <v>0</v>
      </c>
      <c r="FZ645" s="2"/>
      <c r="GA645" s="2" t="s">
        <v>3</v>
      </c>
      <c r="GB645" s="2"/>
      <c r="GC645" s="2"/>
      <c r="GD645" s="2">
        <v>1</v>
      </c>
      <c r="GE645" s="2"/>
      <c r="GF645" s="2">
        <v>718622069</v>
      </c>
      <c r="GG645" s="2">
        <v>2</v>
      </c>
      <c r="GH645" s="2">
        <v>1</v>
      </c>
      <c r="GI645" s="2">
        <v>-2</v>
      </c>
      <c r="GJ645" s="2">
        <v>0</v>
      </c>
      <c r="GK645" s="2">
        <v>0</v>
      </c>
      <c r="GL645" s="2">
        <f t="shared" si="526"/>
        <v>0</v>
      </c>
      <c r="GM645" s="2">
        <f t="shared" si="527"/>
        <v>0</v>
      </c>
      <c r="GN645" s="2">
        <f t="shared" si="528"/>
        <v>0</v>
      </c>
      <c r="GO645" s="2">
        <f t="shared" si="529"/>
        <v>0</v>
      </c>
      <c r="GP645" s="2">
        <f t="shared" si="530"/>
        <v>0</v>
      </c>
      <c r="GQ645" s="2"/>
      <c r="GR645" s="2">
        <v>0</v>
      </c>
      <c r="GS645" s="2">
        <v>3</v>
      </c>
      <c r="GT645" s="2">
        <v>0</v>
      </c>
      <c r="GU645" s="2" t="s">
        <v>3</v>
      </c>
      <c r="GV645" s="2">
        <f t="shared" si="540"/>
        <v>0</v>
      </c>
      <c r="GW645" s="2">
        <v>1</v>
      </c>
      <c r="GX645" s="2">
        <f t="shared" si="532"/>
        <v>0</v>
      </c>
      <c r="GY645" s="2"/>
      <c r="GZ645" s="2"/>
      <c r="HA645" s="2">
        <v>0</v>
      </c>
      <c r="HB645" s="2">
        <v>0</v>
      </c>
      <c r="HC645" s="2">
        <f t="shared" si="533"/>
        <v>0</v>
      </c>
      <c r="HD645" s="2"/>
      <c r="HE645" s="2" t="s">
        <v>3</v>
      </c>
      <c r="HF645" s="2" t="s">
        <v>3</v>
      </c>
      <c r="HG645" s="2"/>
      <c r="HH645" s="2"/>
      <c r="HI645" s="2"/>
      <c r="HJ645" s="2"/>
      <c r="HK645" s="2"/>
      <c r="HL645" s="2"/>
      <c r="HM645" s="2" t="s">
        <v>3</v>
      </c>
      <c r="HN645" s="2" t="s">
        <v>3</v>
      </c>
      <c r="HO645" s="2" t="s">
        <v>3</v>
      </c>
      <c r="HP645" s="2" t="s">
        <v>3</v>
      </c>
      <c r="HQ645" s="2" t="s">
        <v>3</v>
      </c>
      <c r="HR645" s="2"/>
      <c r="HS645" s="2"/>
      <c r="HT645" s="2"/>
      <c r="HU645" s="2"/>
      <c r="HV645" s="2"/>
      <c r="HW645" s="2"/>
      <c r="HX645" s="2"/>
      <c r="HY645" s="2"/>
      <c r="HZ645" s="2"/>
      <c r="IA645" s="2"/>
      <c r="IB645" s="2"/>
      <c r="IC645" s="2"/>
      <c r="ID645" s="2"/>
      <c r="IE645" s="2"/>
      <c r="IF645" s="2"/>
      <c r="IG645" s="2"/>
      <c r="IH645" s="2"/>
      <c r="II645" s="2"/>
      <c r="IJ645" s="2"/>
      <c r="IK645" s="2">
        <v>0</v>
      </c>
      <c r="IL645" s="2"/>
      <c r="IM645" s="2"/>
      <c r="IN645" s="2"/>
      <c r="IO645" s="2"/>
      <c r="IP645" s="2"/>
      <c r="IQ645" s="2"/>
      <c r="IR645" s="2"/>
      <c r="IS645" s="2"/>
      <c r="IT645" s="2"/>
      <c r="IU645" s="2"/>
    </row>
    <row r="646" spans="1:255" x14ac:dyDescent="0.2">
      <c r="A646">
        <v>18</v>
      </c>
      <c r="B646">
        <v>1</v>
      </c>
      <c r="C646">
        <v>580</v>
      </c>
      <c r="E646" t="s">
        <v>403</v>
      </c>
      <c r="F646" t="s">
        <v>404</v>
      </c>
      <c r="G646" t="s">
        <v>405</v>
      </c>
      <c r="H646" t="s">
        <v>78</v>
      </c>
      <c r="I646">
        <f>I644*J646</f>
        <v>0</v>
      </c>
      <c r="J646">
        <v>0.02</v>
      </c>
      <c r="K646">
        <v>0.02</v>
      </c>
      <c r="L646">
        <v>4.4000000000000002E-4</v>
      </c>
      <c r="M646">
        <v>0</v>
      </c>
      <c r="N646">
        <f t="shared" si="496"/>
        <v>4.0000000000000002E-4</v>
      </c>
      <c r="O646">
        <f t="shared" si="497"/>
        <v>0</v>
      </c>
      <c r="P646">
        <f t="shared" si="498"/>
        <v>0</v>
      </c>
      <c r="Q646">
        <f t="shared" si="499"/>
        <v>0</v>
      </c>
      <c r="R646">
        <f t="shared" si="500"/>
        <v>0</v>
      </c>
      <c r="S646">
        <f t="shared" si="501"/>
        <v>0</v>
      </c>
      <c r="T646">
        <f t="shared" si="502"/>
        <v>0</v>
      </c>
      <c r="U646">
        <f t="shared" si="503"/>
        <v>0</v>
      </c>
      <c r="V646">
        <f t="shared" si="504"/>
        <v>0</v>
      </c>
      <c r="W646">
        <f t="shared" si="505"/>
        <v>0</v>
      </c>
      <c r="X646">
        <f t="shared" si="506"/>
        <v>0</v>
      </c>
      <c r="Y646">
        <f t="shared" si="507"/>
        <v>0</v>
      </c>
      <c r="AA646">
        <v>69726884</v>
      </c>
      <c r="AB646">
        <f t="shared" si="508"/>
        <v>22328.89</v>
      </c>
      <c r="AC646">
        <f>ROUND((ES646),2)</f>
        <v>22328.89</v>
      </c>
      <c r="AD646">
        <f t="shared" si="535"/>
        <v>0</v>
      </c>
      <c r="AE646">
        <f t="shared" si="536"/>
        <v>0</v>
      </c>
      <c r="AF646">
        <f t="shared" si="537"/>
        <v>0</v>
      </c>
      <c r="AG646">
        <f t="shared" si="512"/>
        <v>0</v>
      </c>
      <c r="AH646">
        <f t="shared" si="538"/>
        <v>0</v>
      </c>
      <c r="AI646">
        <f t="shared" si="539"/>
        <v>0</v>
      </c>
      <c r="AJ646">
        <f t="shared" si="515"/>
        <v>48.06</v>
      </c>
      <c r="AK646">
        <v>22328.89</v>
      </c>
      <c r="AL646">
        <v>22328.89</v>
      </c>
      <c r="AM646">
        <v>0</v>
      </c>
      <c r="AN646">
        <v>0</v>
      </c>
      <c r="AO646">
        <v>0</v>
      </c>
      <c r="AP646">
        <v>0</v>
      </c>
      <c r="AQ646">
        <v>0</v>
      </c>
      <c r="AR646">
        <v>0</v>
      </c>
      <c r="AS646">
        <v>48.06</v>
      </c>
      <c r="AT646">
        <v>0</v>
      </c>
      <c r="AU646">
        <v>0</v>
      </c>
      <c r="AV646">
        <v>1</v>
      </c>
      <c r="AW646">
        <v>1</v>
      </c>
      <c r="AZ646">
        <v>1</v>
      </c>
      <c r="BA646">
        <v>1</v>
      </c>
      <c r="BB646">
        <v>1</v>
      </c>
      <c r="BC646">
        <v>7.56</v>
      </c>
      <c r="BD646" t="s">
        <v>3</v>
      </c>
      <c r="BE646" t="s">
        <v>3</v>
      </c>
      <c r="BF646" t="s">
        <v>3</v>
      </c>
      <c r="BG646" t="s">
        <v>3</v>
      </c>
      <c r="BH646">
        <v>3</v>
      </c>
      <c r="BI646">
        <v>1</v>
      </c>
      <c r="BJ646" t="s">
        <v>406</v>
      </c>
      <c r="BM646">
        <v>500001</v>
      </c>
      <c r="BN646">
        <v>0</v>
      </c>
      <c r="BO646" t="s">
        <v>3</v>
      </c>
      <c r="BP646">
        <v>0</v>
      </c>
      <c r="BQ646">
        <v>8</v>
      </c>
      <c r="BR646">
        <v>0</v>
      </c>
      <c r="BS646">
        <v>1</v>
      </c>
      <c r="BT646">
        <v>1</v>
      </c>
      <c r="BU646">
        <v>1</v>
      </c>
      <c r="BV646">
        <v>1</v>
      </c>
      <c r="BW646">
        <v>1</v>
      </c>
      <c r="BX646">
        <v>1</v>
      </c>
      <c r="BY646" t="s">
        <v>3</v>
      </c>
      <c r="BZ646">
        <v>0</v>
      </c>
      <c r="CA646">
        <v>0</v>
      </c>
      <c r="CB646" t="s">
        <v>3</v>
      </c>
      <c r="CE646">
        <v>0</v>
      </c>
      <c r="CF646">
        <v>0</v>
      </c>
      <c r="CG646">
        <v>0</v>
      </c>
      <c r="CH646">
        <v>55</v>
      </c>
      <c r="CI646">
        <v>1</v>
      </c>
      <c r="CJ646">
        <v>0</v>
      </c>
      <c r="CK646">
        <v>0</v>
      </c>
      <c r="CL646">
        <v>0</v>
      </c>
      <c r="CM646">
        <v>0</v>
      </c>
      <c r="CN646" t="s">
        <v>3</v>
      </c>
      <c r="CO646">
        <v>0</v>
      </c>
      <c r="CP646">
        <f t="shared" si="516"/>
        <v>0</v>
      </c>
      <c r="CQ646">
        <f t="shared" si="517"/>
        <v>168806.40839999999</v>
      </c>
      <c r="CR646">
        <f t="shared" si="518"/>
        <v>0</v>
      </c>
      <c r="CS646">
        <f t="shared" si="519"/>
        <v>0</v>
      </c>
      <c r="CT646">
        <f t="shared" si="520"/>
        <v>0</v>
      </c>
      <c r="CU646">
        <f t="shared" si="521"/>
        <v>0</v>
      </c>
      <c r="CV646">
        <f t="shared" si="522"/>
        <v>0</v>
      </c>
      <c r="CW646">
        <f t="shared" si="523"/>
        <v>0</v>
      </c>
      <c r="CX646">
        <f t="shared" si="524"/>
        <v>48.06</v>
      </c>
      <c r="CY646">
        <f>(S646+R646)*(BZ646/100)</f>
        <v>0</v>
      </c>
      <c r="CZ646">
        <f>(S646+R646)*(CA646/100)</f>
        <v>0</v>
      </c>
      <c r="DC646" t="s">
        <v>3</v>
      </c>
      <c r="DD646" t="s">
        <v>3</v>
      </c>
      <c r="DE646" t="s">
        <v>3</v>
      </c>
      <c r="DF646" t="s">
        <v>3</v>
      </c>
      <c r="DG646" t="s">
        <v>3</v>
      </c>
      <c r="DH646" t="s">
        <v>3</v>
      </c>
      <c r="DI646" t="s">
        <v>3</v>
      </c>
      <c r="DJ646" t="s">
        <v>3</v>
      </c>
      <c r="DK646" t="s">
        <v>3</v>
      </c>
      <c r="DL646" t="s">
        <v>3</v>
      </c>
      <c r="DM646" t="s">
        <v>3</v>
      </c>
      <c r="DN646">
        <v>0</v>
      </c>
      <c r="DO646">
        <v>0</v>
      </c>
      <c r="DP646">
        <v>1</v>
      </c>
      <c r="DQ646">
        <v>1</v>
      </c>
      <c r="DU646">
        <v>1009</v>
      </c>
      <c r="DV646" t="s">
        <v>78</v>
      </c>
      <c r="DW646" t="s">
        <v>78</v>
      </c>
      <c r="DX646">
        <v>1000</v>
      </c>
      <c r="DZ646" t="s">
        <v>3</v>
      </c>
      <c r="EA646" t="s">
        <v>3</v>
      </c>
      <c r="EB646" t="s">
        <v>3</v>
      </c>
      <c r="EC646" t="s">
        <v>3</v>
      </c>
      <c r="EE646">
        <v>54328897</v>
      </c>
      <c r="EF646">
        <v>8</v>
      </c>
      <c r="EG646" t="s">
        <v>31</v>
      </c>
      <c r="EH646">
        <v>0</v>
      </c>
      <c r="EI646" t="s">
        <v>3</v>
      </c>
      <c r="EJ646">
        <v>1</v>
      </c>
      <c r="EK646">
        <v>500001</v>
      </c>
      <c r="EL646" t="s">
        <v>32</v>
      </c>
      <c r="EM646" t="s">
        <v>33</v>
      </c>
      <c r="EO646" t="s">
        <v>3</v>
      </c>
      <c r="EQ646">
        <v>0</v>
      </c>
      <c r="ER646">
        <v>161460</v>
      </c>
      <c r="ES646">
        <v>22328.89</v>
      </c>
      <c r="ET646">
        <v>0</v>
      </c>
      <c r="EU646">
        <v>0</v>
      </c>
      <c r="EV646">
        <v>0</v>
      </c>
      <c r="EW646">
        <v>0</v>
      </c>
      <c r="EX646">
        <v>0</v>
      </c>
      <c r="EZ646">
        <v>5</v>
      </c>
      <c r="FC646">
        <v>0</v>
      </c>
      <c r="FD646">
        <v>18</v>
      </c>
      <c r="FF646">
        <v>161460</v>
      </c>
      <c r="FQ646">
        <v>0</v>
      </c>
      <c r="FR646">
        <f t="shared" si="525"/>
        <v>0</v>
      </c>
      <c r="FS646">
        <v>0</v>
      </c>
      <c r="FX646">
        <v>0</v>
      </c>
      <c r="FY646">
        <v>0</v>
      </c>
      <c r="GA646" t="s">
        <v>407</v>
      </c>
      <c r="GD646">
        <v>1</v>
      </c>
      <c r="GF646">
        <v>718622069</v>
      </c>
      <c r="GG646">
        <v>2</v>
      </c>
      <c r="GH646">
        <v>3</v>
      </c>
      <c r="GI646">
        <v>5</v>
      </c>
      <c r="GJ646">
        <v>0</v>
      </c>
      <c r="GK646">
        <v>0</v>
      </c>
      <c r="GL646">
        <f t="shared" si="526"/>
        <v>0</v>
      </c>
      <c r="GM646">
        <f t="shared" si="527"/>
        <v>0</v>
      </c>
      <c r="GN646">
        <f t="shared" si="528"/>
        <v>0</v>
      </c>
      <c r="GO646">
        <f t="shared" si="529"/>
        <v>0</v>
      </c>
      <c r="GP646">
        <f t="shared" si="530"/>
        <v>0</v>
      </c>
      <c r="GR646">
        <v>1</v>
      </c>
      <c r="GS646">
        <v>1</v>
      </c>
      <c r="GT646">
        <v>0</v>
      </c>
      <c r="GU646" t="s">
        <v>3</v>
      </c>
      <c r="GV646">
        <f t="shared" si="540"/>
        <v>0</v>
      </c>
      <c r="GW646">
        <v>1</v>
      </c>
      <c r="GX646">
        <f t="shared" si="532"/>
        <v>0</v>
      </c>
      <c r="HA646">
        <v>0</v>
      </c>
      <c r="HB646">
        <v>0</v>
      </c>
      <c r="HC646">
        <f t="shared" si="533"/>
        <v>0</v>
      </c>
      <c r="HE646" t="s">
        <v>35</v>
      </c>
      <c r="HF646" t="s">
        <v>36</v>
      </c>
      <c r="HM646" t="s">
        <v>3</v>
      </c>
      <c r="HN646" t="s">
        <v>3</v>
      </c>
      <c r="HO646" t="s">
        <v>3</v>
      </c>
      <c r="HP646" t="s">
        <v>3</v>
      </c>
      <c r="HQ646" t="s">
        <v>3</v>
      </c>
      <c r="IK646">
        <v>0</v>
      </c>
    </row>
    <row r="647" spans="1:255" x14ac:dyDescent="0.2">
      <c r="A647" s="2">
        <v>18</v>
      </c>
      <c r="B647" s="2">
        <v>1</v>
      </c>
      <c r="C647" s="2">
        <v>571</v>
      </c>
      <c r="D647" s="2"/>
      <c r="E647" s="2" t="s">
        <v>408</v>
      </c>
      <c r="F647" s="2" t="s">
        <v>66</v>
      </c>
      <c r="G647" s="2" t="s">
        <v>67</v>
      </c>
      <c r="H647" s="2" t="s">
        <v>68</v>
      </c>
      <c r="I647" s="2">
        <f>I643*J647</f>
        <v>0</v>
      </c>
      <c r="J647" s="2">
        <v>0.5</v>
      </c>
      <c r="K647" s="2">
        <v>0.5</v>
      </c>
      <c r="L647" s="2">
        <v>1.0999999999999999E-2</v>
      </c>
      <c r="M647" s="2">
        <v>0</v>
      </c>
      <c r="N647" s="2">
        <f t="shared" si="496"/>
        <v>1.0999999999999999E-2</v>
      </c>
      <c r="O647" s="2">
        <f t="shared" si="497"/>
        <v>0</v>
      </c>
      <c r="P647" s="2">
        <f t="shared" si="498"/>
        <v>0</v>
      </c>
      <c r="Q647" s="2">
        <f t="shared" si="499"/>
        <v>0</v>
      </c>
      <c r="R647" s="2">
        <f t="shared" si="500"/>
        <v>0</v>
      </c>
      <c r="S647" s="2">
        <f t="shared" si="501"/>
        <v>0</v>
      </c>
      <c r="T647" s="2">
        <f t="shared" si="502"/>
        <v>0</v>
      </c>
      <c r="U647" s="2">
        <f t="shared" si="503"/>
        <v>0</v>
      </c>
      <c r="V647" s="2">
        <f t="shared" si="504"/>
        <v>0</v>
      </c>
      <c r="W647" s="2">
        <f t="shared" si="505"/>
        <v>0</v>
      </c>
      <c r="X647" s="2">
        <f t="shared" si="506"/>
        <v>0</v>
      </c>
      <c r="Y647" s="2">
        <f t="shared" si="507"/>
        <v>0</v>
      </c>
      <c r="Z647" s="2"/>
      <c r="AA647" s="2">
        <v>69726971</v>
      </c>
      <c r="AB647" s="2">
        <f t="shared" si="508"/>
        <v>1.82</v>
      </c>
      <c r="AC647" s="2">
        <f>ROUND((ES647),2)</f>
        <v>1.82</v>
      </c>
      <c r="AD647" s="2">
        <f t="shared" si="535"/>
        <v>0</v>
      </c>
      <c r="AE647" s="2">
        <f t="shared" si="536"/>
        <v>0</v>
      </c>
      <c r="AF647" s="2">
        <f t="shared" si="537"/>
        <v>0</v>
      </c>
      <c r="AG647" s="2">
        <f t="shared" si="512"/>
        <v>0</v>
      </c>
      <c r="AH647" s="2">
        <f t="shared" si="538"/>
        <v>0</v>
      </c>
      <c r="AI647" s="2">
        <f t="shared" si="539"/>
        <v>0</v>
      </c>
      <c r="AJ647" s="2">
        <f t="shared" si="515"/>
        <v>0.03</v>
      </c>
      <c r="AK647" s="2">
        <v>1.82</v>
      </c>
      <c r="AL647" s="2">
        <v>1.82</v>
      </c>
      <c r="AM647" s="2">
        <v>0</v>
      </c>
      <c r="AN647" s="2">
        <v>0</v>
      </c>
      <c r="AO647" s="2">
        <v>0</v>
      </c>
      <c r="AP647" s="2">
        <v>0</v>
      </c>
      <c r="AQ647" s="2">
        <v>0</v>
      </c>
      <c r="AR647" s="2">
        <v>0</v>
      </c>
      <c r="AS647" s="2">
        <v>0.03</v>
      </c>
      <c r="AT647" s="2">
        <v>0</v>
      </c>
      <c r="AU647" s="2">
        <v>0</v>
      </c>
      <c r="AV647" s="2">
        <v>1</v>
      </c>
      <c r="AW647" s="2">
        <v>1</v>
      </c>
      <c r="AX647" s="2"/>
      <c r="AY647" s="2"/>
      <c r="AZ647" s="2">
        <v>1</v>
      </c>
      <c r="BA647" s="2">
        <v>1</v>
      </c>
      <c r="BB647" s="2">
        <v>1</v>
      </c>
      <c r="BC647" s="2">
        <v>1</v>
      </c>
      <c r="BD647" s="2" t="s">
        <v>3</v>
      </c>
      <c r="BE647" s="2" t="s">
        <v>3</v>
      </c>
      <c r="BF647" s="2" t="s">
        <v>3</v>
      </c>
      <c r="BG647" s="2" t="s">
        <v>3</v>
      </c>
      <c r="BH647" s="2">
        <v>3</v>
      </c>
      <c r="BI647" s="2">
        <v>1</v>
      </c>
      <c r="BJ647" s="2" t="s">
        <v>69</v>
      </c>
      <c r="BK647" s="2"/>
      <c r="BL647" s="2"/>
      <c r="BM647" s="2">
        <v>500001</v>
      </c>
      <c r="BN647" s="2">
        <v>0</v>
      </c>
      <c r="BO647" s="2" t="s">
        <v>3</v>
      </c>
      <c r="BP647" s="2">
        <v>0</v>
      </c>
      <c r="BQ647" s="2">
        <v>8</v>
      </c>
      <c r="BR647" s="2">
        <v>0</v>
      </c>
      <c r="BS647" s="2">
        <v>1</v>
      </c>
      <c r="BT647" s="2">
        <v>1</v>
      </c>
      <c r="BU647" s="2">
        <v>1</v>
      </c>
      <c r="BV647" s="2">
        <v>1</v>
      </c>
      <c r="BW647" s="2">
        <v>1</v>
      </c>
      <c r="BX647" s="2">
        <v>1</v>
      </c>
      <c r="BY647" s="2" t="s">
        <v>3</v>
      </c>
      <c r="BZ647" s="2">
        <v>0</v>
      </c>
      <c r="CA647" s="2">
        <v>0</v>
      </c>
      <c r="CB647" s="2" t="s">
        <v>3</v>
      </c>
      <c r="CC647" s="2"/>
      <c r="CD647" s="2"/>
      <c r="CE647" s="2">
        <v>0</v>
      </c>
      <c r="CF647" s="2">
        <v>0</v>
      </c>
      <c r="CG647" s="2">
        <v>0</v>
      </c>
      <c r="CH647" s="2">
        <v>55</v>
      </c>
      <c r="CI647" s="2">
        <v>2</v>
      </c>
      <c r="CJ647" s="2">
        <v>0</v>
      </c>
      <c r="CK647" s="2">
        <v>0</v>
      </c>
      <c r="CL647" s="2">
        <v>0</v>
      </c>
      <c r="CM647" s="2">
        <v>0</v>
      </c>
      <c r="CN647" s="2" t="s">
        <v>3</v>
      </c>
      <c r="CO647" s="2">
        <v>0</v>
      </c>
      <c r="CP647" s="2">
        <f t="shared" si="516"/>
        <v>0</v>
      </c>
      <c r="CQ647" s="2">
        <f t="shared" si="517"/>
        <v>1.82</v>
      </c>
      <c r="CR647" s="2">
        <f t="shared" si="518"/>
        <v>0</v>
      </c>
      <c r="CS647" s="2">
        <f t="shared" si="519"/>
        <v>0</v>
      </c>
      <c r="CT647" s="2">
        <f t="shared" si="520"/>
        <v>0</v>
      </c>
      <c r="CU647" s="2">
        <f t="shared" si="521"/>
        <v>0</v>
      </c>
      <c r="CV647" s="2">
        <f t="shared" si="522"/>
        <v>0</v>
      </c>
      <c r="CW647" s="2">
        <f t="shared" si="523"/>
        <v>0</v>
      </c>
      <c r="CX647" s="2">
        <f t="shared" si="524"/>
        <v>0.03</v>
      </c>
      <c r="CY647" s="2">
        <f>(((S647+R647)*AT647)/100)</f>
        <v>0</v>
      </c>
      <c r="CZ647" s="2">
        <f>(((S647+R647)*AU647)/100)</f>
        <v>0</v>
      </c>
      <c r="DA647" s="2"/>
      <c r="DB647" s="2"/>
      <c r="DC647" s="2" t="s">
        <v>3</v>
      </c>
      <c r="DD647" s="2" t="s">
        <v>3</v>
      </c>
      <c r="DE647" s="2" t="s">
        <v>3</v>
      </c>
      <c r="DF647" s="2" t="s">
        <v>3</v>
      </c>
      <c r="DG647" s="2" t="s">
        <v>3</v>
      </c>
      <c r="DH647" s="2" t="s">
        <v>3</v>
      </c>
      <c r="DI647" s="2" t="s">
        <v>3</v>
      </c>
      <c r="DJ647" s="2" t="s">
        <v>3</v>
      </c>
      <c r="DK647" s="2" t="s">
        <v>3</v>
      </c>
      <c r="DL647" s="2" t="s">
        <v>3</v>
      </c>
      <c r="DM647" s="2" t="s">
        <v>3</v>
      </c>
      <c r="DN647" s="2">
        <v>0</v>
      </c>
      <c r="DO647" s="2">
        <v>0</v>
      </c>
      <c r="DP647" s="2">
        <v>1</v>
      </c>
      <c r="DQ647" s="2">
        <v>1</v>
      </c>
      <c r="DR647" s="2"/>
      <c r="DS647" s="2"/>
      <c r="DT647" s="2"/>
      <c r="DU647" s="2">
        <v>1009</v>
      </c>
      <c r="DV647" s="2" t="s">
        <v>68</v>
      </c>
      <c r="DW647" s="2" t="s">
        <v>68</v>
      </c>
      <c r="DX647" s="2">
        <v>1</v>
      </c>
      <c r="DY647" s="2"/>
      <c r="DZ647" s="2" t="s">
        <v>3</v>
      </c>
      <c r="EA647" s="2" t="s">
        <v>3</v>
      </c>
      <c r="EB647" s="2" t="s">
        <v>3</v>
      </c>
      <c r="EC647" s="2" t="s">
        <v>3</v>
      </c>
      <c r="ED647" s="2"/>
      <c r="EE647" s="2">
        <v>54328897</v>
      </c>
      <c r="EF647" s="2">
        <v>8</v>
      </c>
      <c r="EG647" s="2" t="s">
        <v>31</v>
      </c>
      <c r="EH647" s="2">
        <v>0</v>
      </c>
      <c r="EI647" s="2" t="s">
        <v>3</v>
      </c>
      <c r="EJ647" s="2">
        <v>1</v>
      </c>
      <c r="EK647" s="2">
        <v>500001</v>
      </c>
      <c r="EL647" s="2" t="s">
        <v>32</v>
      </c>
      <c r="EM647" s="2" t="s">
        <v>33</v>
      </c>
      <c r="EN647" s="2"/>
      <c r="EO647" s="2" t="s">
        <v>3</v>
      </c>
      <c r="EP647" s="2"/>
      <c r="EQ647" s="2">
        <v>0</v>
      </c>
      <c r="ER647" s="2">
        <v>1.82</v>
      </c>
      <c r="ES647" s="2">
        <v>1.82</v>
      </c>
      <c r="ET647" s="2">
        <v>0</v>
      </c>
      <c r="EU647" s="2">
        <v>0</v>
      </c>
      <c r="EV647" s="2">
        <v>0</v>
      </c>
      <c r="EW647" s="2">
        <v>0</v>
      </c>
      <c r="EX647" s="2">
        <v>0</v>
      </c>
      <c r="EY647" s="2"/>
      <c r="EZ647" s="2"/>
      <c r="FA647" s="2"/>
      <c r="FB647" s="2"/>
      <c r="FC647" s="2"/>
      <c r="FD647" s="2"/>
      <c r="FE647" s="2"/>
      <c r="FF647" s="2"/>
      <c r="FG647" s="2"/>
      <c r="FH647" s="2"/>
      <c r="FI647" s="2"/>
      <c r="FJ647" s="2"/>
      <c r="FK647" s="2"/>
      <c r="FL647" s="2"/>
      <c r="FM647" s="2"/>
      <c r="FN647" s="2"/>
      <c r="FO647" s="2"/>
      <c r="FP647" s="2"/>
      <c r="FQ647" s="2">
        <v>0</v>
      </c>
      <c r="FR647" s="2">
        <f t="shared" si="525"/>
        <v>0</v>
      </c>
      <c r="FS647" s="2">
        <v>0</v>
      </c>
      <c r="FT647" s="2"/>
      <c r="FU647" s="2"/>
      <c r="FV647" s="2"/>
      <c r="FW647" s="2"/>
      <c r="FX647" s="2">
        <v>0</v>
      </c>
      <c r="FY647" s="2">
        <v>0</v>
      </c>
      <c r="FZ647" s="2"/>
      <c r="GA647" s="2" t="s">
        <v>3</v>
      </c>
      <c r="GB647" s="2"/>
      <c r="GC647" s="2"/>
      <c r="GD647" s="2">
        <v>1</v>
      </c>
      <c r="GE647" s="2"/>
      <c r="GF647" s="2">
        <v>-386994921</v>
      </c>
      <c r="GG647" s="2">
        <v>2</v>
      </c>
      <c r="GH647" s="2">
        <v>1</v>
      </c>
      <c r="GI647" s="2">
        <v>-2</v>
      </c>
      <c r="GJ647" s="2">
        <v>0</v>
      </c>
      <c r="GK647" s="2">
        <v>0</v>
      </c>
      <c r="GL647" s="2">
        <f t="shared" si="526"/>
        <v>0</v>
      </c>
      <c r="GM647" s="2">
        <f t="shared" si="527"/>
        <v>0</v>
      </c>
      <c r="GN647" s="2">
        <f t="shared" si="528"/>
        <v>0</v>
      </c>
      <c r="GO647" s="2">
        <f t="shared" si="529"/>
        <v>0</v>
      </c>
      <c r="GP647" s="2">
        <f t="shared" si="530"/>
        <v>0</v>
      </c>
      <c r="GQ647" s="2"/>
      <c r="GR647" s="2">
        <v>0</v>
      </c>
      <c r="GS647" s="2">
        <v>3</v>
      </c>
      <c r="GT647" s="2">
        <v>0</v>
      </c>
      <c r="GU647" s="2" t="s">
        <v>3</v>
      </c>
      <c r="GV647" s="2">
        <f t="shared" si="540"/>
        <v>0</v>
      </c>
      <c r="GW647" s="2">
        <v>1</v>
      </c>
      <c r="GX647" s="2">
        <f t="shared" si="532"/>
        <v>0</v>
      </c>
      <c r="GY647" s="2"/>
      <c r="GZ647" s="2"/>
      <c r="HA647" s="2">
        <v>0</v>
      </c>
      <c r="HB647" s="2">
        <v>0</v>
      </c>
      <c r="HC647" s="2">
        <f t="shared" si="533"/>
        <v>0</v>
      </c>
      <c r="HD647" s="2"/>
      <c r="HE647" s="2" t="s">
        <v>3</v>
      </c>
      <c r="HF647" s="2" t="s">
        <v>3</v>
      </c>
      <c r="HG647" s="2"/>
      <c r="HH647" s="2"/>
      <c r="HI647" s="2"/>
      <c r="HJ647" s="2"/>
      <c r="HK647" s="2"/>
      <c r="HL647" s="2"/>
      <c r="HM647" s="2" t="s">
        <v>3</v>
      </c>
      <c r="HN647" s="2" t="s">
        <v>3</v>
      </c>
      <c r="HO647" s="2" t="s">
        <v>3</v>
      </c>
      <c r="HP647" s="2" t="s">
        <v>3</v>
      </c>
      <c r="HQ647" s="2" t="s">
        <v>3</v>
      </c>
      <c r="HR647" s="2"/>
      <c r="HS647" s="2"/>
      <c r="HT647" s="2"/>
      <c r="HU647" s="2"/>
      <c r="HV647" s="2"/>
      <c r="HW647" s="2"/>
      <c r="HX647" s="2"/>
      <c r="HY647" s="2"/>
      <c r="HZ647" s="2"/>
      <c r="IA647" s="2"/>
      <c r="IB647" s="2"/>
      <c r="IC647" s="2"/>
      <c r="ID647" s="2"/>
      <c r="IE647" s="2"/>
      <c r="IF647" s="2"/>
      <c r="IG647" s="2"/>
      <c r="IH647" s="2"/>
      <c r="II647" s="2"/>
      <c r="IJ647" s="2"/>
      <c r="IK647" s="2">
        <v>0</v>
      </c>
      <c r="IL647" s="2"/>
      <c r="IM647" s="2"/>
      <c r="IN647" s="2"/>
      <c r="IO647" s="2"/>
      <c r="IP647" s="2"/>
      <c r="IQ647" s="2"/>
      <c r="IR647" s="2"/>
      <c r="IS647" s="2"/>
      <c r="IT647" s="2"/>
      <c r="IU647" s="2"/>
    </row>
    <row r="648" spans="1:255" x14ac:dyDescent="0.2">
      <c r="A648">
        <v>18</v>
      </c>
      <c r="B648">
        <v>1</v>
      </c>
      <c r="C648">
        <v>579</v>
      </c>
      <c r="E648" t="s">
        <v>408</v>
      </c>
      <c r="F648" t="s">
        <v>66</v>
      </c>
      <c r="G648" t="s">
        <v>67</v>
      </c>
      <c r="H648" t="s">
        <v>68</v>
      </c>
      <c r="I648">
        <f>I644*J648</f>
        <v>0</v>
      </c>
      <c r="J648">
        <v>0.5</v>
      </c>
      <c r="K648">
        <v>0.5</v>
      </c>
      <c r="L648">
        <v>1.0999999999999999E-2</v>
      </c>
      <c r="M648">
        <v>0</v>
      </c>
      <c r="N648">
        <f t="shared" si="496"/>
        <v>1.0999999999999999E-2</v>
      </c>
      <c r="O648">
        <f t="shared" si="497"/>
        <v>0</v>
      </c>
      <c r="P648">
        <f t="shared" si="498"/>
        <v>0</v>
      </c>
      <c r="Q648">
        <f t="shared" si="499"/>
        <v>0</v>
      </c>
      <c r="R648">
        <f t="shared" si="500"/>
        <v>0</v>
      </c>
      <c r="S648">
        <f t="shared" si="501"/>
        <v>0</v>
      </c>
      <c r="T648">
        <f t="shared" si="502"/>
        <v>0</v>
      </c>
      <c r="U648">
        <f t="shared" si="503"/>
        <v>0</v>
      </c>
      <c r="V648">
        <f t="shared" si="504"/>
        <v>0</v>
      </c>
      <c r="W648">
        <f t="shared" si="505"/>
        <v>0</v>
      </c>
      <c r="X648">
        <f t="shared" si="506"/>
        <v>0</v>
      </c>
      <c r="Y648">
        <f t="shared" si="507"/>
        <v>0</v>
      </c>
      <c r="AA648">
        <v>69726884</v>
      </c>
      <c r="AB648">
        <f t="shared" si="508"/>
        <v>4.28</v>
      </c>
      <c r="AC648">
        <f>ROUND((ES648),2)</f>
        <v>4.28</v>
      </c>
      <c r="AD648">
        <f t="shared" si="535"/>
        <v>0</v>
      </c>
      <c r="AE648">
        <f t="shared" si="536"/>
        <v>0</v>
      </c>
      <c r="AF648">
        <f t="shared" si="537"/>
        <v>0</v>
      </c>
      <c r="AG648">
        <f t="shared" si="512"/>
        <v>0</v>
      </c>
      <c r="AH648">
        <f t="shared" si="538"/>
        <v>0</v>
      </c>
      <c r="AI648">
        <f t="shared" si="539"/>
        <v>0</v>
      </c>
      <c r="AJ648">
        <f t="shared" si="515"/>
        <v>0.03</v>
      </c>
      <c r="AK648">
        <v>4.2799999999999994</v>
      </c>
      <c r="AL648">
        <v>4.2799999999999994</v>
      </c>
      <c r="AM648">
        <v>0</v>
      </c>
      <c r="AN648">
        <v>0</v>
      </c>
      <c r="AO648">
        <v>0</v>
      </c>
      <c r="AP648">
        <v>0</v>
      </c>
      <c r="AQ648">
        <v>0</v>
      </c>
      <c r="AR648">
        <v>0</v>
      </c>
      <c r="AS648">
        <v>0.03</v>
      </c>
      <c r="AT648">
        <v>0</v>
      </c>
      <c r="AU648">
        <v>0</v>
      </c>
      <c r="AV648">
        <v>1</v>
      </c>
      <c r="AW648">
        <v>1</v>
      </c>
      <c r="AZ648">
        <v>1</v>
      </c>
      <c r="BA648">
        <v>1</v>
      </c>
      <c r="BB648">
        <v>1</v>
      </c>
      <c r="BC648">
        <v>7.56</v>
      </c>
      <c r="BD648" t="s">
        <v>3</v>
      </c>
      <c r="BE648" t="s">
        <v>3</v>
      </c>
      <c r="BF648" t="s">
        <v>3</v>
      </c>
      <c r="BG648" t="s">
        <v>3</v>
      </c>
      <c r="BH648">
        <v>3</v>
      </c>
      <c r="BI648">
        <v>1</v>
      </c>
      <c r="BJ648" t="s">
        <v>69</v>
      </c>
      <c r="BM648">
        <v>500001</v>
      </c>
      <c r="BN648">
        <v>0</v>
      </c>
      <c r="BO648" t="s">
        <v>3</v>
      </c>
      <c r="BP648">
        <v>0</v>
      </c>
      <c r="BQ648">
        <v>8</v>
      </c>
      <c r="BR648">
        <v>0</v>
      </c>
      <c r="BS648">
        <v>1</v>
      </c>
      <c r="BT648">
        <v>1</v>
      </c>
      <c r="BU648">
        <v>1</v>
      </c>
      <c r="BV648">
        <v>1</v>
      </c>
      <c r="BW648">
        <v>1</v>
      </c>
      <c r="BX648">
        <v>1</v>
      </c>
      <c r="BY648" t="s">
        <v>3</v>
      </c>
      <c r="BZ648">
        <v>0</v>
      </c>
      <c r="CA648">
        <v>0</v>
      </c>
      <c r="CB648" t="s">
        <v>3</v>
      </c>
      <c r="CE648">
        <v>0</v>
      </c>
      <c r="CF648">
        <v>0</v>
      </c>
      <c r="CG648">
        <v>0</v>
      </c>
      <c r="CH648">
        <v>55</v>
      </c>
      <c r="CI648">
        <v>2</v>
      </c>
      <c r="CJ648">
        <v>0</v>
      </c>
      <c r="CK648">
        <v>0</v>
      </c>
      <c r="CL648">
        <v>0</v>
      </c>
      <c r="CM648">
        <v>0</v>
      </c>
      <c r="CN648" t="s">
        <v>3</v>
      </c>
      <c r="CO648">
        <v>0</v>
      </c>
      <c r="CP648">
        <f t="shared" si="516"/>
        <v>0</v>
      </c>
      <c r="CQ648">
        <f t="shared" si="517"/>
        <v>32.3568</v>
      </c>
      <c r="CR648">
        <f t="shared" si="518"/>
        <v>0</v>
      </c>
      <c r="CS648">
        <f t="shared" si="519"/>
        <v>0</v>
      </c>
      <c r="CT648">
        <f t="shared" si="520"/>
        <v>0</v>
      </c>
      <c r="CU648">
        <f t="shared" si="521"/>
        <v>0</v>
      </c>
      <c r="CV648">
        <f t="shared" si="522"/>
        <v>0</v>
      </c>
      <c r="CW648">
        <f t="shared" si="523"/>
        <v>0</v>
      </c>
      <c r="CX648">
        <f t="shared" si="524"/>
        <v>0.03</v>
      </c>
      <c r="CY648">
        <f>(S648+R648)*(BZ648/100)</f>
        <v>0</v>
      </c>
      <c r="CZ648">
        <f>(S648+R648)*(CA648/100)</f>
        <v>0</v>
      </c>
      <c r="DC648" t="s">
        <v>3</v>
      </c>
      <c r="DD648" t="s">
        <v>3</v>
      </c>
      <c r="DE648" t="s">
        <v>3</v>
      </c>
      <c r="DF648" t="s">
        <v>3</v>
      </c>
      <c r="DG648" t="s">
        <v>3</v>
      </c>
      <c r="DH648" t="s">
        <v>3</v>
      </c>
      <c r="DI648" t="s">
        <v>3</v>
      </c>
      <c r="DJ648" t="s">
        <v>3</v>
      </c>
      <c r="DK648" t="s">
        <v>3</v>
      </c>
      <c r="DL648" t="s">
        <v>3</v>
      </c>
      <c r="DM648" t="s">
        <v>3</v>
      </c>
      <c r="DN648">
        <v>0</v>
      </c>
      <c r="DO648">
        <v>0</v>
      </c>
      <c r="DP648">
        <v>1</v>
      </c>
      <c r="DQ648">
        <v>1</v>
      </c>
      <c r="DU648">
        <v>1009</v>
      </c>
      <c r="DV648" t="s">
        <v>68</v>
      </c>
      <c r="DW648" t="s">
        <v>68</v>
      </c>
      <c r="DX648">
        <v>1</v>
      </c>
      <c r="DZ648" t="s">
        <v>3</v>
      </c>
      <c r="EA648" t="s">
        <v>3</v>
      </c>
      <c r="EB648" t="s">
        <v>3</v>
      </c>
      <c r="EC648" t="s">
        <v>3</v>
      </c>
      <c r="EE648">
        <v>54328897</v>
      </c>
      <c r="EF648">
        <v>8</v>
      </c>
      <c r="EG648" t="s">
        <v>31</v>
      </c>
      <c r="EH648">
        <v>0</v>
      </c>
      <c r="EI648" t="s">
        <v>3</v>
      </c>
      <c r="EJ648">
        <v>1</v>
      </c>
      <c r="EK648">
        <v>500001</v>
      </c>
      <c r="EL648" t="s">
        <v>32</v>
      </c>
      <c r="EM648" t="s">
        <v>33</v>
      </c>
      <c r="EO648" t="s">
        <v>3</v>
      </c>
      <c r="EQ648">
        <v>0</v>
      </c>
      <c r="ER648">
        <v>31</v>
      </c>
      <c r="ES648">
        <v>4.2799999999999994</v>
      </c>
      <c r="ET648">
        <v>0</v>
      </c>
      <c r="EU648">
        <v>0</v>
      </c>
      <c r="EV648">
        <v>0</v>
      </c>
      <c r="EW648">
        <v>0</v>
      </c>
      <c r="EX648">
        <v>0</v>
      </c>
      <c r="EZ648">
        <v>5</v>
      </c>
      <c r="FC648">
        <v>0</v>
      </c>
      <c r="FD648">
        <v>18</v>
      </c>
      <c r="FF648">
        <v>31</v>
      </c>
      <c r="FQ648">
        <v>0</v>
      </c>
      <c r="FR648">
        <f t="shared" si="525"/>
        <v>0</v>
      </c>
      <c r="FS648">
        <v>0</v>
      </c>
      <c r="FX648">
        <v>0</v>
      </c>
      <c r="FY648">
        <v>0</v>
      </c>
      <c r="GA648" t="s">
        <v>70</v>
      </c>
      <c r="GD648">
        <v>1</v>
      </c>
      <c r="GF648">
        <v>-386994921</v>
      </c>
      <c r="GG648">
        <v>2</v>
      </c>
      <c r="GH648">
        <v>3</v>
      </c>
      <c r="GI648">
        <v>5</v>
      </c>
      <c r="GJ648">
        <v>0</v>
      </c>
      <c r="GK648">
        <v>0</v>
      </c>
      <c r="GL648">
        <f t="shared" si="526"/>
        <v>0</v>
      </c>
      <c r="GM648">
        <f t="shared" si="527"/>
        <v>0</v>
      </c>
      <c r="GN648">
        <f t="shared" si="528"/>
        <v>0</v>
      </c>
      <c r="GO648">
        <f t="shared" si="529"/>
        <v>0</v>
      </c>
      <c r="GP648">
        <f t="shared" si="530"/>
        <v>0</v>
      </c>
      <c r="GR648">
        <v>1</v>
      </c>
      <c r="GS648">
        <v>1</v>
      </c>
      <c r="GT648">
        <v>0</v>
      </c>
      <c r="GU648" t="s">
        <v>3</v>
      </c>
      <c r="GV648">
        <f t="shared" si="540"/>
        <v>0</v>
      </c>
      <c r="GW648">
        <v>1</v>
      </c>
      <c r="GX648">
        <f t="shared" si="532"/>
        <v>0</v>
      </c>
      <c r="HA648">
        <v>0</v>
      </c>
      <c r="HB648">
        <v>0</v>
      </c>
      <c r="HC648">
        <f t="shared" si="533"/>
        <v>0</v>
      </c>
      <c r="HE648" t="s">
        <v>35</v>
      </c>
      <c r="HF648" t="s">
        <v>36</v>
      </c>
      <c r="HM648" t="s">
        <v>3</v>
      </c>
      <c r="HN648" t="s">
        <v>3</v>
      </c>
      <c r="HO648" t="s">
        <v>3</v>
      </c>
      <c r="HP648" t="s">
        <v>3</v>
      </c>
      <c r="HQ648" t="s">
        <v>3</v>
      </c>
      <c r="IK648">
        <v>0</v>
      </c>
    </row>
    <row r="649" spans="1:255" x14ac:dyDescent="0.2">
      <c r="A649" s="2">
        <v>17</v>
      </c>
      <c r="B649" s="2">
        <v>1</v>
      </c>
      <c r="C649" s="2">
        <f>ROW(SmtRes!A591)</f>
        <v>591</v>
      </c>
      <c r="D649" s="2">
        <f>ROW(EtalonRes!A597)</f>
        <v>597</v>
      </c>
      <c r="E649" s="2" t="s">
        <v>409</v>
      </c>
      <c r="F649" s="2" t="s">
        <v>410</v>
      </c>
      <c r="G649" s="2" t="s">
        <v>411</v>
      </c>
      <c r="H649" s="2" t="s">
        <v>401</v>
      </c>
      <c r="I649" s="2">
        <v>0</v>
      </c>
      <c r="J649" s="2">
        <v>0</v>
      </c>
      <c r="K649" s="2">
        <v>0</v>
      </c>
      <c r="L649" s="2">
        <v>2.1999999999999999E-2</v>
      </c>
      <c r="M649" s="2">
        <v>0</v>
      </c>
      <c r="N649" s="2">
        <f t="shared" si="496"/>
        <v>2.1999999999999999E-2</v>
      </c>
      <c r="O649" s="2">
        <f t="shared" si="497"/>
        <v>0</v>
      </c>
      <c r="P649" s="2">
        <f t="shared" si="498"/>
        <v>0</v>
      </c>
      <c r="Q649" s="2">
        <f t="shared" si="499"/>
        <v>0</v>
      </c>
      <c r="R649" s="2">
        <f t="shared" si="500"/>
        <v>0</v>
      </c>
      <c r="S649" s="2">
        <f t="shared" si="501"/>
        <v>0</v>
      </c>
      <c r="T649" s="2">
        <f t="shared" si="502"/>
        <v>0</v>
      </c>
      <c r="U649" s="2">
        <f t="shared" si="503"/>
        <v>0</v>
      </c>
      <c r="V649" s="2">
        <f t="shared" si="504"/>
        <v>0</v>
      </c>
      <c r="W649" s="2">
        <f t="shared" si="505"/>
        <v>0</v>
      </c>
      <c r="X649" s="2">
        <f t="shared" si="506"/>
        <v>0</v>
      </c>
      <c r="Y649" s="2">
        <f t="shared" si="507"/>
        <v>0</v>
      </c>
      <c r="Z649" s="2"/>
      <c r="AA649" s="2">
        <v>69726971</v>
      </c>
      <c r="AB649" s="2">
        <f t="shared" si="508"/>
        <v>844.1</v>
      </c>
      <c r="AC649" s="2">
        <f>ROUND((ES649+(SUM(SmtRes!BC581:'SmtRes'!BC591)+SUM(EtalonRes!AL585:'EtalonRes'!AL597))),2)</f>
        <v>0</v>
      </c>
      <c r="AD649" s="2">
        <f t="shared" si="535"/>
        <v>319.02999999999997</v>
      </c>
      <c r="AE649" s="2">
        <f t="shared" si="536"/>
        <v>5.31</v>
      </c>
      <c r="AF649" s="2">
        <f t="shared" si="537"/>
        <v>525.07000000000005</v>
      </c>
      <c r="AG649" s="2">
        <f t="shared" si="512"/>
        <v>0</v>
      </c>
      <c r="AH649" s="2">
        <f t="shared" si="538"/>
        <v>46.18</v>
      </c>
      <c r="AI649" s="2">
        <f t="shared" si="539"/>
        <v>0.39</v>
      </c>
      <c r="AJ649" s="2">
        <f t="shared" si="515"/>
        <v>0</v>
      </c>
      <c r="AK649" s="2">
        <v>2667.88</v>
      </c>
      <c r="AL649" s="2">
        <v>1823.78</v>
      </c>
      <c r="AM649" s="2">
        <v>319.02999999999997</v>
      </c>
      <c r="AN649" s="2">
        <v>5.31</v>
      </c>
      <c r="AO649" s="2">
        <v>525.07000000000005</v>
      </c>
      <c r="AP649" s="2">
        <v>0</v>
      </c>
      <c r="AQ649" s="2">
        <v>46.18</v>
      </c>
      <c r="AR649" s="2">
        <v>0.39</v>
      </c>
      <c r="AS649" s="2">
        <v>0</v>
      </c>
      <c r="AT649" s="2">
        <v>123</v>
      </c>
      <c r="AU649" s="2">
        <v>75</v>
      </c>
      <c r="AV649" s="2">
        <v>1</v>
      </c>
      <c r="AW649" s="2">
        <v>1</v>
      </c>
      <c r="AX649" s="2"/>
      <c r="AY649" s="2"/>
      <c r="AZ649" s="2">
        <v>1</v>
      </c>
      <c r="BA649" s="2">
        <v>1</v>
      </c>
      <c r="BB649" s="2">
        <v>1</v>
      </c>
      <c r="BC649" s="2">
        <v>1</v>
      </c>
      <c r="BD649" s="2" t="s">
        <v>3</v>
      </c>
      <c r="BE649" s="2" t="s">
        <v>3</v>
      </c>
      <c r="BF649" s="2" t="s">
        <v>3</v>
      </c>
      <c r="BG649" s="2" t="s">
        <v>3</v>
      </c>
      <c r="BH649" s="2">
        <v>0</v>
      </c>
      <c r="BI649" s="2">
        <v>1</v>
      </c>
      <c r="BJ649" s="2" t="s">
        <v>412</v>
      </c>
      <c r="BK649" s="2"/>
      <c r="BL649" s="2"/>
      <c r="BM649" s="2">
        <v>11001</v>
      </c>
      <c r="BN649" s="2">
        <v>0</v>
      </c>
      <c r="BO649" s="2" t="s">
        <v>3</v>
      </c>
      <c r="BP649" s="2">
        <v>0</v>
      </c>
      <c r="BQ649" s="2">
        <v>2</v>
      </c>
      <c r="BR649" s="2">
        <v>0</v>
      </c>
      <c r="BS649" s="2">
        <v>1</v>
      </c>
      <c r="BT649" s="2">
        <v>1</v>
      </c>
      <c r="BU649" s="2">
        <v>1</v>
      </c>
      <c r="BV649" s="2">
        <v>1</v>
      </c>
      <c r="BW649" s="2">
        <v>1</v>
      </c>
      <c r="BX649" s="2">
        <v>1</v>
      </c>
      <c r="BY649" s="2" t="s">
        <v>3</v>
      </c>
      <c r="BZ649" s="2">
        <v>123</v>
      </c>
      <c r="CA649" s="2">
        <v>75</v>
      </c>
      <c r="CB649" s="2" t="s">
        <v>3</v>
      </c>
      <c r="CC649" s="2"/>
      <c r="CD649" s="2"/>
      <c r="CE649" s="2">
        <v>0</v>
      </c>
      <c r="CF649" s="2">
        <v>0</v>
      </c>
      <c r="CG649" s="2">
        <v>0</v>
      </c>
      <c r="CH649" s="2">
        <v>56</v>
      </c>
      <c r="CI649" s="2">
        <v>0</v>
      </c>
      <c r="CJ649" s="2">
        <v>0</v>
      </c>
      <c r="CK649" s="2">
        <v>0</v>
      </c>
      <c r="CL649" s="2">
        <v>0</v>
      </c>
      <c r="CM649" s="2">
        <v>0</v>
      </c>
      <c r="CN649" s="2" t="s">
        <v>3</v>
      </c>
      <c r="CO649" s="2">
        <v>0</v>
      </c>
      <c r="CP649" s="2">
        <f t="shared" si="516"/>
        <v>0</v>
      </c>
      <c r="CQ649" s="2">
        <f t="shared" si="517"/>
        <v>0</v>
      </c>
      <c r="CR649" s="2">
        <f t="shared" si="518"/>
        <v>319.02999999999997</v>
      </c>
      <c r="CS649" s="2">
        <f t="shared" si="519"/>
        <v>5.31</v>
      </c>
      <c r="CT649" s="2">
        <f t="shared" si="520"/>
        <v>525.07000000000005</v>
      </c>
      <c r="CU649" s="2">
        <f t="shared" si="521"/>
        <v>0</v>
      </c>
      <c r="CV649" s="2">
        <f t="shared" si="522"/>
        <v>46.18</v>
      </c>
      <c r="CW649" s="2">
        <f t="shared" si="523"/>
        <v>0.39</v>
      </c>
      <c r="CX649" s="2">
        <f t="shared" si="524"/>
        <v>0</v>
      </c>
      <c r="CY649" s="2">
        <f>(((S649+R649)*AT649)/100)</f>
        <v>0</v>
      </c>
      <c r="CZ649" s="2">
        <f>(((S649+R649)*AU649)/100)</f>
        <v>0</v>
      </c>
      <c r="DA649" s="2"/>
      <c r="DB649" s="2"/>
      <c r="DC649" s="2" t="s">
        <v>3</v>
      </c>
      <c r="DD649" s="2" t="s">
        <v>3</v>
      </c>
      <c r="DE649" s="2" t="s">
        <v>3</v>
      </c>
      <c r="DF649" s="2" t="s">
        <v>3</v>
      </c>
      <c r="DG649" s="2" t="s">
        <v>3</v>
      </c>
      <c r="DH649" s="2" t="s">
        <v>3</v>
      </c>
      <c r="DI649" s="2" t="s">
        <v>3</v>
      </c>
      <c r="DJ649" s="2" t="s">
        <v>3</v>
      </c>
      <c r="DK649" s="2" t="s">
        <v>3</v>
      </c>
      <c r="DL649" s="2" t="s">
        <v>3</v>
      </c>
      <c r="DM649" s="2" t="s">
        <v>3</v>
      </c>
      <c r="DN649" s="2">
        <v>0</v>
      </c>
      <c r="DO649" s="2">
        <v>0</v>
      </c>
      <c r="DP649" s="2">
        <v>1</v>
      </c>
      <c r="DQ649" s="2">
        <v>1</v>
      </c>
      <c r="DR649" s="2"/>
      <c r="DS649" s="2"/>
      <c r="DT649" s="2"/>
      <c r="DU649" s="2">
        <v>1005</v>
      </c>
      <c r="DV649" s="2" t="s">
        <v>401</v>
      </c>
      <c r="DW649" s="2" t="s">
        <v>401</v>
      </c>
      <c r="DX649" s="2">
        <v>100</v>
      </c>
      <c r="DY649" s="2"/>
      <c r="DZ649" s="2" t="s">
        <v>3</v>
      </c>
      <c r="EA649" s="2" t="s">
        <v>3</v>
      </c>
      <c r="EB649" s="2" t="s">
        <v>3</v>
      </c>
      <c r="EC649" s="2" t="s">
        <v>3</v>
      </c>
      <c r="ED649" s="2"/>
      <c r="EE649" s="2">
        <v>54328965</v>
      </c>
      <c r="EF649" s="2">
        <v>2</v>
      </c>
      <c r="EG649" s="2" t="s">
        <v>21</v>
      </c>
      <c r="EH649" s="2">
        <v>0</v>
      </c>
      <c r="EI649" s="2" t="s">
        <v>3</v>
      </c>
      <c r="EJ649" s="2">
        <v>1</v>
      </c>
      <c r="EK649" s="2">
        <v>11001</v>
      </c>
      <c r="EL649" s="2" t="s">
        <v>22</v>
      </c>
      <c r="EM649" s="2" t="s">
        <v>23</v>
      </c>
      <c r="EN649" s="2"/>
      <c r="EO649" s="2" t="s">
        <v>3</v>
      </c>
      <c r="EP649" s="2"/>
      <c r="EQ649" s="2">
        <v>1441792</v>
      </c>
      <c r="ER649" s="2">
        <v>2667.88</v>
      </c>
      <c r="ES649" s="2">
        <v>1823.78</v>
      </c>
      <c r="ET649" s="2">
        <v>319.02999999999997</v>
      </c>
      <c r="EU649" s="2">
        <v>5.31</v>
      </c>
      <c r="EV649" s="2">
        <v>525.07000000000005</v>
      </c>
      <c r="EW649" s="2">
        <v>46.18</v>
      </c>
      <c r="EX649" s="2">
        <v>0.39</v>
      </c>
      <c r="EY649" s="2">
        <v>1</v>
      </c>
      <c r="EZ649" s="2"/>
      <c r="FA649" s="2"/>
      <c r="FB649" s="2"/>
      <c r="FC649" s="2"/>
      <c r="FD649" s="2"/>
      <c r="FE649" s="2"/>
      <c r="FF649" s="2"/>
      <c r="FG649" s="2"/>
      <c r="FH649" s="2"/>
      <c r="FI649" s="2"/>
      <c r="FJ649" s="2"/>
      <c r="FK649" s="2"/>
      <c r="FL649" s="2"/>
      <c r="FM649" s="2"/>
      <c r="FN649" s="2"/>
      <c r="FO649" s="2"/>
      <c r="FP649" s="2"/>
      <c r="FQ649" s="2">
        <v>0</v>
      </c>
      <c r="FR649" s="2">
        <f t="shared" si="525"/>
        <v>0</v>
      </c>
      <c r="FS649" s="2">
        <v>0</v>
      </c>
      <c r="FT649" s="2"/>
      <c r="FU649" s="2"/>
      <c r="FV649" s="2"/>
      <c r="FW649" s="2"/>
      <c r="FX649" s="2">
        <v>123</v>
      </c>
      <c r="FY649" s="2">
        <v>75</v>
      </c>
      <c r="FZ649" s="2"/>
      <c r="GA649" s="2" t="s">
        <v>3</v>
      </c>
      <c r="GB649" s="2"/>
      <c r="GC649" s="2"/>
      <c r="GD649" s="2">
        <v>1</v>
      </c>
      <c r="GE649" s="2"/>
      <c r="GF649" s="2">
        <v>1150420588</v>
      </c>
      <c r="GG649" s="2">
        <v>2</v>
      </c>
      <c r="GH649" s="2">
        <v>1</v>
      </c>
      <c r="GI649" s="2">
        <v>-2</v>
      </c>
      <c r="GJ649" s="2">
        <v>0</v>
      </c>
      <c r="GK649" s="2">
        <v>0</v>
      </c>
      <c r="GL649" s="2">
        <f t="shared" si="526"/>
        <v>0</v>
      </c>
      <c r="GM649" s="2">
        <f t="shared" si="527"/>
        <v>0</v>
      </c>
      <c r="GN649" s="2">
        <f t="shared" si="528"/>
        <v>0</v>
      </c>
      <c r="GO649" s="2">
        <f t="shared" si="529"/>
        <v>0</v>
      </c>
      <c r="GP649" s="2">
        <f t="shared" si="530"/>
        <v>0</v>
      </c>
      <c r="GQ649" s="2"/>
      <c r="GR649" s="2">
        <v>0</v>
      </c>
      <c r="GS649" s="2">
        <v>3</v>
      </c>
      <c r="GT649" s="2">
        <v>0</v>
      </c>
      <c r="GU649" s="2" t="s">
        <v>3</v>
      </c>
      <c r="GV649" s="2">
        <f t="shared" si="540"/>
        <v>0</v>
      </c>
      <c r="GW649" s="2">
        <v>1</v>
      </c>
      <c r="GX649" s="2">
        <f t="shared" si="532"/>
        <v>0</v>
      </c>
      <c r="GY649" s="2"/>
      <c r="GZ649" s="2"/>
      <c r="HA649" s="2">
        <v>0</v>
      </c>
      <c r="HB649" s="2">
        <v>0</v>
      </c>
      <c r="HC649" s="2">
        <f t="shared" si="533"/>
        <v>0</v>
      </c>
      <c r="HD649" s="2"/>
      <c r="HE649" s="2" t="s">
        <v>3</v>
      </c>
      <c r="HF649" s="2" t="s">
        <v>3</v>
      </c>
      <c r="HG649" s="2"/>
      <c r="HH649" s="2"/>
      <c r="HI649" s="2"/>
      <c r="HJ649" s="2"/>
      <c r="HK649" s="2"/>
      <c r="HL649" s="2"/>
      <c r="HM649" s="2" t="s">
        <v>3</v>
      </c>
      <c r="HN649" s="2" t="s">
        <v>24</v>
      </c>
      <c r="HO649" s="2" t="s">
        <v>25</v>
      </c>
      <c r="HP649" s="2" t="s">
        <v>22</v>
      </c>
      <c r="HQ649" s="2" t="s">
        <v>22</v>
      </c>
      <c r="HR649" s="2"/>
      <c r="HS649" s="2"/>
      <c r="HT649" s="2"/>
      <c r="HU649" s="2"/>
      <c r="HV649" s="2"/>
      <c r="HW649" s="2"/>
      <c r="HX649" s="2"/>
      <c r="HY649" s="2"/>
      <c r="HZ649" s="2"/>
      <c r="IA649" s="2"/>
      <c r="IB649" s="2"/>
      <c r="IC649" s="2"/>
      <c r="ID649" s="2"/>
      <c r="IE649" s="2"/>
      <c r="IF649" s="2"/>
      <c r="IG649" s="2"/>
      <c r="IH649" s="2"/>
      <c r="II649" s="2"/>
      <c r="IJ649" s="2"/>
      <c r="IK649" s="2">
        <v>0</v>
      </c>
      <c r="IL649" s="2"/>
      <c r="IM649" s="2"/>
      <c r="IN649" s="2"/>
      <c r="IO649" s="2"/>
      <c r="IP649" s="2"/>
      <c r="IQ649" s="2"/>
      <c r="IR649" s="2"/>
      <c r="IS649" s="2"/>
      <c r="IT649" s="2"/>
      <c r="IU649" s="2"/>
    </row>
    <row r="650" spans="1:255" x14ac:dyDescent="0.2">
      <c r="A650">
        <v>17</v>
      </c>
      <c r="B650">
        <v>1</v>
      </c>
      <c r="C650">
        <f>ROW(SmtRes!A602)</f>
        <v>602</v>
      </c>
      <c r="D650">
        <f>ROW(EtalonRes!A610)</f>
        <v>610</v>
      </c>
      <c r="E650" t="s">
        <v>409</v>
      </c>
      <c r="F650" t="s">
        <v>410</v>
      </c>
      <c r="G650" t="s">
        <v>411</v>
      </c>
      <c r="H650" t="s">
        <v>401</v>
      </c>
      <c r="I650">
        <v>0</v>
      </c>
      <c r="J650">
        <v>0</v>
      </c>
      <c r="K650">
        <v>0</v>
      </c>
      <c r="L650">
        <v>2.1999999999999999E-2</v>
      </c>
      <c r="M650">
        <v>0</v>
      </c>
      <c r="N650">
        <f t="shared" si="496"/>
        <v>2.1999999999999999E-2</v>
      </c>
      <c r="O650">
        <f t="shared" si="497"/>
        <v>0</v>
      </c>
      <c r="P650">
        <f t="shared" si="498"/>
        <v>0</v>
      </c>
      <c r="Q650">
        <f t="shared" si="499"/>
        <v>0</v>
      </c>
      <c r="R650">
        <f t="shared" si="500"/>
        <v>0</v>
      </c>
      <c r="S650">
        <f t="shared" si="501"/>
        <v>0</v>
      </c>
      <c r="T650">
        <f t="shared" si="502"/>
        <v>0</v>
      </c>
      <c r="U650">
        <f t="shared" si="503"/>
        <v>0</v>
      </c>
      <c r="V650">
        <f t="shared" si="504"/>
        <v>0</v>
      </c>
      <c r="W650">
        <f t="shared" si="505"/>
        <v>0</v>
      </c>
      <c r="X650">
        <f t="shared" si="506"/>
        <v>0</v>
      </c>
      <c r="Y650">
        <f t="shared" si="507"/>
        <v>0</v>
      </c>
      <c r="AA650">
        <v>69726884</v>
      </c>
      <c r="AB650">
        <f t="shared" si="508"/>
        <v>844.1</v>
      </c>
      <c r="AC650">
        <f>ROUND((ES650+(SUM(SmtRes!BC592:'SmtRes'!BC602)+SUM(EtalonRes!AL598:'EtalonRes'!AL610))),2)</f>
        <v>0</v>
      </c>
      <c r="AD650">
        <f t="shared" si="535"/>
        <v>319.02999999999997</v>
      </c>
      <c r="AE650">
        <f t="shared" si="536"/>
        <v>5.31</v>
      </c>
      <c r="AF650">
        <f t="shared" si="537"/>
        <v>525.07000000000005</v>
      </c>
      <c r="AG650">
        <f t="shared" si="512"/>
        <v>0</v>
      </c>
      <c r="AH650">
        <f t="shared" si="538"/>
        <v>46.18</v>
      </c>
      <c r="AI650">
        <f t="shared" si="539"/>
        <v>0.39</v>
      </c>
      <c r="AJ650">
        <f t="shared" si="515"/>
        <v>0</v>
      </c>
      <c r="AK650">
        <v>2667.88</v>
      </c>
      <c r="AL650">
        <v>1823.78</v>
      </c>
      <c r="AM650">
        <v>319.02999999999997</v>
      </c>
      <c r="AN650">
        <v>5.31</v>
      </c>
      <c r="AO650">
        <v>525.07000000000005</v>
      </c>
      <c r="AP650">
        <v>0</v>
      </c>
      <c r="AQ650">
        <v>46.18</v>
      </c>
      <c r="AR650">
        <v>0.39</v>
      </c>
      <c r="AS650">
        <v>0</v>
      </c>
      <c r="AT650">
        <v>117</v>
      </c>
      <c r="AU650">
        <v>64</v>
      </c>
      <c r="AV650">
        <v>1</v>
      </c>
      <c r="AW650">
        <v>1</v>
      </c>
      <c r="AZ650">
        <v>1</v>
      </c>
      <c r="BA650">
        <v>25.36</v>
      </c>
      <c r="BB650">
        <v>7.84</v>
      </c>
      <c r="BC650">
        <v>7.56</v>
      </c>
      <c r="BD650" t="s">
        <v>3</v>
      </c>
      <c r="BE650" t="s">
        <v>3</v>
      </c>
      <c r="BF650" t="s">
        <v>3</v>
      </c>
      <c r="BG650" t="s">
        <v>3</v>
      </c>
      <c r="BH650">
        <v>0</v>
      </c>
      <c r="BI650">
        <v>1</v>
      </c>
      <c r="BJ650" t="s">
        <v>412</v>
      </c>
      <c r="BM650">
        <v>11001</v>
      </c>
      <c r="BN650">
        <v>0</v>
      </c>
      <c r="BO650" t="s">
        <v>410</v>
      </c>
      <c r="BP650">
        <v>1</v>
      </c>
      <c r="BQ650">
        <v>2</v>
      </c>
      <c r="BR650">
        <v>0</v>
      </c>
      <c r="BS650">
        <v>19.8</v>
      </c>
      <c r="BT650">
        <v>1</v>
      </c>
      <c r="BU650">
        <v>1</v>
      </c>
      <c r="BV650">
        <v>1</v>
      </c>
      <c r="BW650">
        <v>1</v>
      </c>
      <c r="BX650">
        <v>1</v>
      </c>
      <c r="BY650" t="s">
        <v>3</v>
      </c>
      <c r="BZ650">
        <v>117</v>
      </c>
      <c r="CA650">
        <v>64</v>
      </c>
      <c r="CB650" t="s">
        <v>3</v>
      </c>
      <c r="CE650">
        <v>0</v>
      </c>
      <c r="CF650">
        <v>0</v>
      </c>
      <c r="CG650">
        <v>0</v>
      </c>
      <c r="CH650">
        <v>56</v>
      </c>
      <c r="CI650">
        <v>0</v>
      </c>
      <c r="CJ650">
        <v>0</v>
      </c>
      <c r="CK650">
        <v>0</v>
      </c>
      <c r="CL650">
        <v>0</v>
      </c>
      <c r="CM650">
        <v>0</v>
      </c>
      <c r="CN650" t="s">
        <v>3</v>
      </c>
      <c r="CO650">
        <v>0</v>
      </c>
      <c r="CP650">
        <f t="shared" si="516"/>
        <v>0</v>
      </c>
      <c r="CQ650">
        <f t="shared" si="517"/>
        <v>0</v>
      </c>
      <c r="CR650">
        <f t="shared" si="518"/>
        <v>2501.1951999999997</v>
      </c>
      <c r="CS650">
        <f t="shared" si="519"/>
        <v>105.13799999999999</v>
      </c>
      <c r="CT650">
        <f t="shared" si="520"/>
        <v>13315.775200000002</v>
      </c>
      <c r="CU650">
        <f t="shared" si="521"/>
        <v>0</v>
      </c>
      <c r="CV650">
        <f t="shared" si="522"/>
        <v>46.18</v>
      </c>
      <c r="CW650">
        <f t="shared" si="523"/>
        <v>0.39</v>
      </c>
      <c r="CX650">
        <f t="shared" si="524"/>
        <v>0</v>
      </c>
      <c r="CY650">
        <f>(S650+R650)*(BZ650/100)</f>
        <v>0</v>
      </c>
      <c r="CZ650">
        <f>(S650+R650)*(CA650/100)</f>
        <v>0</v>
      </c>
      <c r="DC650" t="s">
        <v>3</v>
      </c>
      <c r="DD650" t="s">
        <v>3</v>
      </c>
      <c r="DE650" t="s">
        <v>3</v>
      </c>
      <c r="DF650" t="s">
        <v>3</v>
      </c>
      <c r="DG650" t="s">
        <v>3</v>
      </c>
      <c r="DH650" t="s">
        <v>3</v>
      </c>
      <c r="DI650" t="s">
        <v>3</v>
      </c>
      <c r="DJ650" t="s">
        <v>3</v>
      </c>
      <c r="DK650" t="s">
        <v>3</v>
      </c>
      <c r="DL650" t="s">
        <v>3</v>
      </c>
      <c r="DM650" t="s">
        <v>3</v>
      </c>
      <c r="DN650">
        <v>123</v>
      </c>
      <c r="DO650">
        <v>75</v>
      </c>
      <c r="DP650">
        <v>1</v>
      </c>
      <c r="DQ650">
        <v>1</v>
      </c>
      <c r="DU650">
        <v>1005</v>
      </c>
      <c r="DV650" t="s">
        <v>401</v>
      </c>
      <c r="DW650" t="s">
        <v>401</v>
      </c>
      <c r="DX650">
        <v>100</v>
      </c>
      <c r="DZ650" t="s">
        <v>3</v>
      </c>
      <c r="EA650" t="s">
        <v>3</v>
      </c>
      <c r="EB650" t="s">
        <v>3</v>
      </c>
      <c r="EC650" t="s">
        <v>3</v>
      </c>
      <c r="EE650">
        <v>54328965</v>
      </c>
      <c r="EF650">
        <v>2</v>
      </c>
      <c r="EG650" t="s">
        <v>21</v>
      </c>
      <c r="EH650">
        <v>0</v>
      </c>
      <c r="EI650" t="s">
        <v>3</v>
      </c>
      <c r="EJ650">
        <v>1</v>
      </c>
      <c r="EK650">
        <v>11001</v>
      </c>
      <c r="EL650" t="s">
        <v>22</v>
      </c>
      <c r="EM650" t="s">
        <v>23</v>
      </c>
      <c r="EO650" t="s">
        <v>3</v>
      </c>
      <c r="EQ650">
        <v>1441792</v>
      </c>
      <c r="ER650">
        <v>2667.88</v>
      </c>
      <c r="ES650">
        <v>1823.78</v>
      </c>
      <c r="ET650">
        <v>319.02999999999997</v>
      </c>
      <c r="EU650">
        <v>5.31</v>
      </c>
      <c r="EV650">
        <v>525.07000000000005</v>
      </c>
      <c r="EW650">
        <v>46.18</v>
      </c>
      <c r="EX650">
        <v>0.39</v>
      </c>
      <c r="EY650">
        <v>1</v>
      </c>
      <c r="FQ650">
        <v>0</v>
      </c>
      <c r="FR650">
        <f t="shared" si="525"/>
        <v>0</v>
      </c>
      <c r="FS650">
        <v>0</v>
      </c>
      <c r="FX650">
        <v>123</v>
      </c>
      <c r="FY650">
        <v>75</v>
      </c>
      <c r="GA650" t="s">
        <v>3</v>
      </c>
      <c r="GD650">
        <v>1</v>
      </c>
      <c r="GF650">
        <v>1150420588</v>
      </c>
      <c r="GG650">
        <v>2</v>
      </c>
      <c r="GH650">
        <v>1</v>
      </c>
      <c r="GI650">
        <v>2</v>
      </c>
      <c r="GJ650">
        <v>0</v>
      </c>
      <c r="GK650">
        <v>0</v>
      </c>
      <c r="GL650">
        <f t="shared" si="526"/>
        <v>0</v>
      </c>
      <c r="GM650">
        <f t="shared" si="527"/>
        <v>0</v>
      </c>
      <c r="GN650">
        <f t="shared" si="528"/>
        <v>0</v>
      </c>
      <c r="GO650">
        <f t="shared" si="529"/>
        <v>0</v>
      </c>
      <c r="GP650">
        <f t="shared" si="530"/>
        <v>0</v>
      </c>
      <c r="GR650">
        <v>0</v>
      </c>
      <c r="GS650">
        <v>0</v>
      </c>
      <c r="GT650">
        <v>0</v>
      </c>
      <c r="GU650" t="s">
        <v>3</v>
      </c>
      <c r="GV650">
        <f t="shared" si="540"/>
        <v>0</v>
      </c>
      <c r="GW650">
        <v>1015.2</v>
      </c>
      <c r="GX650">
        <f t="shared" si="532"/>
        <v>0</v>
      </c>
      <c r="HA650">
        <v>0</v>
      </c>
      <c r="HB650">
        <v>0</v>
      </c>
      <c r="HC650">
        <f t="shared" si="533"/>
        <v>0</v>
      </c>
      <c r="HE650" t="s">
        <v>3</v>
      </c>
      <c r="HF650" t="s">
        <v>3</v>
      </c>
      <c r="HM650" t="s">
        <v>3</v>
      </c>
      <c r="HN650" t="s">
        <v>24</v>
      </c>
      <c r="HO650" t="s">
        <v>25</v>
      </c>
      <c r="HP650" t="s">
        <v>22</v>
      </c>
      <c r="HQ650" t="s">
        <v>22</v>
      </c>
      <c r="IK650">
        <v>0</v>
      </c>
    </row>
    <row r="651" spans="1:255" x14ac:dyDescent="0.2">
      <c r="A651" s="2">
        <v>18</v>
      </c>
      <c r="B651" s="2">
        <v>1</v>
      </c>
      <c r="C651" s="2">
        <v>587</v>
      </c>
      <c r="D651" s="2"/>
      <c r="E651" s="2" t="s">
        <v>413</v>
      </c>
      <c r="F651" s="2" t="s">
        <v>414</v>
      </c>
      <c r="G651" s="2" t="s">
        <v>415</v>
      </c>
      <c r="H651" s="2" t="s">
        <v>78</v>
      </c>
      <c r="I651" s="2">
        <f>I649*J651</f>
        <v>0</v>
      </c>
      <c r="J651" s="2">
        <v>0.28899999999999998</v>
      </c>
      <c r="K651" s="2">
        <v>0.28899999999999998</v>
      </c>
      <c r="L651" s="2">
        <v>6.3579999999999999E-3</v>
      </c>
      <c r="M651" s="2">
        <v>0</v>
      </c>
      <c r="N651" s="2">
        <f t="shared" ref="N651:N682" si="541">ROUND(L651-M651,4)</f>
        <v>6.4000000000000003E-3</v>
      </c>
      <c r="O651" s="2">
        <f t="shared" ref="O651:O682" si="542">ROUND(CP651,0)</f>
        <v>0</v>
      </c>
      <c r="P651" s="2">
        <f t="shared" ref="P651:P682" si="543">ROUND(CQ651*I651,0)</f>
        <v>0</v>
      </c>
      <c r="Q651" s="2">
        <f t="shared" ref="Q651:Q682" si="544">ROUND(CR651*I651,0)</f>
        <v>0</v>
      </c>
      <c r="R651" s="2">
        <f t="shared" ref="R651:R682" si="545">ROUND(CS651*I651,0)</f>
        <v>0</v>
      </c>
      <c r="S651" s="2">
        <f t="shared" ref="S651:S682" si="546">ROUND(CT651*I651,0)</f>
        <v>0</v>
      </c>
      <c r="T651" s="2">
        <f t="shared" ref="T651:T682" si="547">ROUND(CU651*I651,0)</f>
        <v>0</v>
      </c>
      <c r="U651" s="2">
        <f t="shared" ref="U651:U682" si="548">CV651*I651</f>
        <v>0</v>
      </c>
      <c r="V651" s="2">
        <f t="shared" ref="V651:V682" si="549">CW651*I651</f>
        <v>0</v>
      </c>
      <c r="W651" s="2">
        <f t="shared" ref="W651:W682" si="550">ROUND(CX651*I651,0)</f>
        <v>0</v>
      </c>
      <c r="X651" s="2">
        <f t="shared" ref="X651:X682" si="551">ROUND(CY651,0)</f>
        <v>0</v>
      </c>
      <c r="Y651" s="2">
        <f t="shared" ref="Y651:Y682" si="552">ROUND(CZ651,0)</f>
        <v>0</v>
      </c>
      <c r="Z651" s="2"/>
      <c r="AA651" s="2">
        <v>69726971</v>
      </c>
      <c r="AB651" s="2">
        <f t="shared" ref="AB651:AB682" si="553">ROUND((AC651+AD651+AF651),2)</f>
        <v>1391.4</v>
      </c>
      <c r="AC651" s="2">
        <f t="shared" ref="AC651:AC660" si="554">ROUND((ES651),2)</f>
        <v>1391.4</v>
      </c>
      <c r="AD651" s="2">
        <f t="shared" si="535"/>
        <v>0</v>
      </c>
      <c r="AE651" s="2">
        <f t="shared" si="536"/>
        <v>0</v>
      </c>
      <c r="AF651" s="2">
        <f t="shared" si="537"/>
        <v>0</v>
      </c>
      <c r="AG651" s="2">
        <f t="shared" ref="AG651:AG682" si="555">ROUND((AP651),2)</f>
        <v>0</v>
      </c>
      <c r="AH651" s="2">
        <f t="shared" si="538"/>
        <v>0</v>
      </c>
      <c r="AI651" s="2">
        <f t="shared" si="539"/>
        <v>0</v>
      </c>
      <c r="AJ651" s="2">
        <f t="shared" ref="AJ651:AJ682" si="556">(AS651)</f>
        <v>24.55</v>
      </c>
      <c r="AK651" s="2">
        <v>1391.4</v>
      </c>
      <c r="AL651" s="2">
        <v>1391.4</v>
      </c>
      <c r="AM651" s="2">
        <v>0</v>
      </c>
      <c r="AN651" s="2">
        <v>0</v>
      </c>
      <c r="AO651" s="2">
        <v>0</v>
      </c>
      <c r="AP651" s="2">
        <v>0</v>
      </c>
      <c r="AQ651" s="2">
        <v>0</v>
      </c>
      <c r="AR651" s="2">
        <v>0</v>
      </c>
      <c r="AS651" s="2">
        <v>24.55</v>
      </c>
      <c r="AT651" s="2">
        <v>0</v>
      </c>
      <c r="AU651" s="2">
        <v>0</v>
      </c>
      <c r="AV651" s="2">
        <v>1</v>
      </c>
      <c r="AW651" s="2">
        <v>1</v>
      </c>
      <c r="AX651" s="2"/>
      <c r="AY651" s="2"/>
      <c r="AZ651" s="2">
        <v>1</v>
      </c>
      <c r="BA651" s="2">
        <v>1</v>
      </c>
      <c r="BB651" s="2">
        <v>1</v>
      </c>
      <c r="BC651" s="2">
        <v>1</v>
      </c>
      <c r="BD651" s="2" t="s">
        <v>3</v>
      </c>
      <c r="BE651" s="2" t="s">
        <v>3</v>
      </c>
      <c r="BF651" s="2" t="s">
        <v>3</v>
      </c>
      <c r="BG651" s="2" t="s">
        <v>3</v>
      </c>
      <c r="BH651" s="2">
        <v>3</v>
      </c>
      <c r="BI651" s="2">
        <v>1</v>
      </c>
      <c r="BJ651" s="2" t="s">
        <v>416</v>
      </c>
      <c r="BK651" s="2"/>
      <c r="BL651" s="2"/>
      <c r="BM651" s="2">
        <v>500001</v>
      </c>
      <c r="BN651" s="2">
        <v>0</v>
      </c>
      <c r="BO651" s="2" t="s">
        <v>3</v>
      </c>
      <c r="BP651" s="2">
        <v>0</v>
      </c>
      <c r="BQ651" s="2">
        <v>8</v>
      </c>
      <c r="BR651" s="2">
        <v>0</v>
      </c>
      <c r="BS651" s="2">
        <v>1</v>
      </c>
      <c r="BT651" s="2">
        <v>1</v>
      </c>
      <c r="BU651" s="2">
        <v>1</v>
      </c>
      <c r="BV651" s="2">
        <v>1</v>
      </c>
      <c r="BW651" s="2">
        <v>1</v>
      </c>
      <c r="BX651" s="2">
        <v>1</v>
      </c>
      <c r="BY651" s="2" t="s">
        <v>3</v>
      </c>
      <c r="BZ651" s="2">
        <v>0</v>
      </c>
      <c r="CA651" s="2">
        <v>0</v>
      </c>
      <c r="CB651" s="2" t="s">
        <v>3</v>
      </c>
      <c r="CC651" s="2"/>
      <c r="CD651" s="2"/>
      <c r="CE651" s="2">
        <v>0</v>
      </c>
      <c r="CF651" s="2">
        <v>0</v>
      </c>
      <c r="CG651" s="2">
        <v>0</v>
      </c>
      <c r="CH651" s="2">
        <v>56</v>
      </c>
      <c r="CI651" s="2">
        <v>1</v>
      </c>
      <c r="CJ651" s="2">
        <v>0</v>
      </c>
      <c r="CK651" s="2">
        <v>0</v>
      </c>
      <c r="CL651" s="2">
        <v>0</v>
      </c>
      <c r="CM651" s="2">
        <v>0</v>
      </c>
      <c r="CN651" s="2" t="s">
        <v>3</v>
      </c>
      <c r="CO651" s="2">
        <v>0</v>
      </c>
      <c r="CP651" s="2">
        <f t="shared" ref="CP651:CP682" si="557">(P651+Q651+S651)</f>
        <v>0</v>
      </c>
      <c r="CQ651" s="2">
        <f t="shared" ref="CQ651:CQ682" si="558">AC651*BC651</f>
        <v>1391.4</v>
      </c>
      <c r="CR651" s="2">
        <f t="shared" ref="CR651:CR682" si="559">AD651*BB651</f>
        <v>0</v>
      </c>
      <c r="CS651" s="2">
        <f t="shared" ref="CS651:CS682" si="560">AE651*BS651</f>
        <v>0</v>
      </c>
      <c r="CT651" s="2">
        <f t="shared" ref="CT651:CT682" si="561">AF651*BA651</f>
        <v>0</v>
      </c>
      <c r="CU651" s="2">
        <f t="shared" ref="CU651:CU682" si="562">AG651</f>
        <v>0</v>
      </c>
      <c r="CV651" s="2">
        <f t="shared" ref="CV651:CV682" si="563">AH651</f>
        <v>0</v>
      </c>
      <c r="CW651" s="2">
        <f t="shared" ref="CW651:CW682" si="564">AI651</f>
        <v>0</v>
      </c>
      <c r="CX651" s="2">
        <f t="shared" ref="CX651:CX682" si="565">AJ651</f>
        <v>24.55</v>
      </c>
      <c r="CY651" s="2">
        <f>(((S651+R651)*AT651)/100)</f>
        <v>0</v>
      </c>
      <c r="CZ651" s="2">
        <f>(((S651+R651)*AU651)/100)</f>
        <v>0</v>
      </c>
      <c r="DA651" s="2"/>
      <c r="DB651" s="2"/>
      <c r="DC651" s="2" t="s">
        <v>3</v>
      </c>
      <c r="DD651" s="2" t="s">
        <v>3</v>
      </c>
      <c r="DE651" s="2" t="s">
        <v>3</v>
      </c>
      <c r="DF651" s="2" t="s">
        <v>3</v>
      </c>
      <c r="DG651" s="2" t="s">
        <v>3</v>
      </c>
      <c r="DH651" s="2" t="s">
        <v>3</v>
      </c>
      <c r="DI651" s="2" t="s">
        <v>3</v>
      </c>
      <c r="DJ651" s="2" t="s">
        <v>3</v>
      </c>
      <c r="DK651" s="2" t="s">
        <v>3</v>
      </c>
      <c r="DL651" s="2" t="s">
        <v>3</v>
      </c>
      <c r="DM651" s="2" t="s">
        <v>3</v>
      </c>
      <c r="DN651" s="2">
        <v>0</v>
      </c>
      <c r="DO651" s="2">
        <v>0</v>
      </c>
      <c r="DP651" s="2">
        <v>1</v>
      </c>
      <c r="DQ651" s="2">
        <v>1</v>
      </c>
      <c r="DR651" s="2"/>
      <c r="DS651" s="2"/>
      <c r="DT651" s="2"/>
      <c r="DU651" s="2">
        <v>1009</v>
      </c>
      <c r="DV651" s="2" t="s">
        <v>78</v>
      </c>
      <c r="DW651" s="2" t="s">
        <v>78</v>
      </c>
      <c r="DX651" s="2">
        <v>1000</v>
      </c>
      <c r="DY651" s="2"/>
      <c r="DZ651" s="2" t="s">
        <v>3</v>
      </c>
      <c r="EA651" s="2" t="s">
        <v>3</v>
      </c>
      <c r="EB651" s="2" t="s">
        <v>3</v>
      </c>
      <c r="EC651" s="2" t="s">
        <v>3</v>
      </c>
      <c r="ED651" s="2"/>
      <c r="EE651" s="2">
        <v>54328897</v>
      </c>
      <c r="EF651" s="2">
        <v>8</v>
      </c>
      <c r="EG651" s="2" t="s">
        <v>31</v>
      </c>
      <c r="EH651" s="2">
        <v>0</v>
      </c>
      <c r="EI651" s="2" t="s">
        <v>3</v>
      </c>
      <c r="EJ651" s="2">
        <v>1</v>
      </c>
      <c r="EK651" s="2">
        <v>500001</v>
      </c>
      <c r="EL651" s="2" t="s">
        <v>32</v>
      </c>
      <c r="EM651" s="2" t="s">
        <v>33</v>
      </c>
      <c r="EN651" s="2"/>
      <c r="EO651" s="2" t="s">
        <v>3</v>
      </c>
      <c r="EP651" s="2"/>
      <c r="EQ651" s="2">
        <v>0</v>
      </c>
      <c r="ER651" s="2">
        <v>1391.4</v>
      </c>
      <c r="ES651" s="2">
        <v>1391.4</v>
      </c>
      <c r="ET651" s="2">
        <v>0</v>
      </c>
      <c r="EU651" s="2">
        <v>0</v>
      </c>
      <c r="EV651" s="2">
        <v>0</v>
      </c>
      <c r="EW651" s="2">
        <v>0</v>
      </c>
      <c r="EX651" s="2">
        <v>0</v>
      </c>
      <c r="EY651" s="2"/>
      <c r="EZ651" s="2"/>
      <c r="FA651" s="2"/>
      <c r="FB651" s="2"/>
      <c r="FC651" s="2"/>
      <c r="FD651" s="2"/>
      <c r="FE651" s="2"/>
      <c r="FF651" s="2"/>
      <c r="FG651" s="2"/>
      <c r="FH651" s="2"/>
      <c r="FI651" s="2"/>
      <c r="FJ651" s="2"/>
      <c r="FK651" s="2"/>
      <c r="FL651" s="2"/>
      <c r="FM651" s="2"/>
      <c r="FN651" s="2"/>
      <c r="FO651" s="2"/>
      <c r="FP651" s="2"/>
      <c r="FQ651" s="2">
        <v>0</v>
      </c>
      <c r="FR651" s="2">
        <f t="shared" ref="FR651:FR682" si="566">ROUND(IF(BI651=3,GM651,0),0)</f>
        <v>0</v>
      </c>
      <c r="FS651" s="2">
        <v>0</v>
      </c>
      <c r="FT651" s="2"/>
      <c r="FU651" s="2"/>
      <c r="FV651" s="2"/>
      <c r="FW651" s="2"/>
      <c r="FX651" s="2">
        <v>0</v>
      </c>
      <c r="FY651" s="2">
        <v>0</v>
      </c>
      <c r="FZ651" s="2"/>
      <c r="GA651" s="2" t="s">
        <v>3</v>
      </c>
      <c r="GB651" s="2"/>
      <c r="GC651" s="2"/>
      <c r="GD651" s="2">
        <v>1</v>
      </c>
      <c r="GE651" s="2"/>
      <c r="GF651" s="2">
        <v>1401155302</v>
      </c>
      <c r="GG651" s="2">
        <v>2</v>
      </c>
      <c r="GH651" s="2">
        <v>1</v>
      </c>
      <c r="GI651" s="2">
        <v>-2</v>
      </c>
      <c r="GJ651" s="2">
        <v>0</v>
      </c>
      <c r="GK651" s="2">
        <v>0</v>
      </c>
      <c r="GL651" s="2">
        <f t="shared" ref="GL651:GL682" si="567">ROUND(IF(AND(BH651=3,BI651=3,FS651&lt;&gt;0),P651,0),0)</f>
        <v>0</v>
      </c>
      <c r="GM651" s="2">
        <f t="shared" ref="GM651:GM682" si="568">ROUND(O651+X651+Y651,0)+GX651</f>
        <v>0</v>
      </c>
      <c r="GN651" s="2">
        <f t="shared" ref="GN651:GN682" si="569">IF(OR(BI651=0,BI651=1),GM651-GX651,0)</f>
        <v>0</v>
      </c>
      <c r="GO651" s="2">
        <f t="shared" ref="GO651:GO682" si="570">IF(BI651=2,GM651-GX651,0)</f>
        <v>0</v>
      </c>
      <c r="GP651" s="2">
        <f t="shared" ref="GP651:GP682" si="571">IF(BI651=4,GM651-GX651,0)</f>
        <v>0</v>
      </c>
      <c r="GQ651" s="2"/>
      <c r="GR651" s="2">
        <v>0</v>
      </c>
      <c r="GS651" s="2">
        <v>3</v>
      </c>
      <c r="GT651" s="2">
        <v>0</v>
      </c>
      <c r="GU651" s="2" t="s">
        <v>3</v>
      </c>
      <c r="GV651" s="2">
        <f t="shared" si="540"/>
        <v>0</v>
      </c>
      <c r="GW651" s="2">
        <v>1</v>
      </c>
      <c r="GX651" s="2">
        <f t="shared" ref="GX651:GX682" si="572">ROUND(HC651*I651,0)</f>
        <v>0</v>
      </c>
      <c r="GY651" s="2"/>
      <c r="GZ651" s="2"/>
      <c r="HA651" s="2">
        <v>0</v>
      </c>
      <c r="HB651" s="2">
        <v>0</v>
      </c>
      <c r="HC651" s="2">
        <f t="shared" ref="HC651:HC682" si="573">GV651*GW651</f>
        <v>0</v>
      </c>
      <c r="HD651" s="2"/>
      <c r="HE651" s="2" t="s">
        <v>3</v>
      </c>
      <c r="HF651" s="2" t="s">
        <v>3</v>
      </c>
      <c r="HG651" s="2"/>
      <c r="HH651" s="2"/>
      <c r="HI651" s="2"/>
      <c r="HJ651" s="2"/>
      <c r="HK651" s="2"/>
      <c r="HL651" s="2"/>
      <c r="HM651" s="2" t="s">
        <v>3</v>
      </c>
      <c r="HN651" s="2" t="s">
        <v>3</v>
      </c>
      <c r="HO651" s="2" t="s">
        <v>3</v>
      </c>
      <c r="HP651" s="2" t="s">
        <v>3</v>
      </c>
      <c r="HQ651" s="2" t="s">
        <v>3</v>
      </c>
      <c r="HR651" s="2"/>
      <c r="HS651" s="2"/>
      <c r="HT651" s="2"/>
      <c r="HU651" s="2"/>
      <c r="HV651" s="2"/>
      <c r="HW651" s="2"/>
      <c r="HX651" s="2"/>
      <c r="HY651" s="2"/>
      <c r="HZ651" s="2"/>
      <c r="IA651" s="2"/>
      <c r="IB651" s="2"/>
      <c r="IC651" s="2"/>
      <c r="ID651" s="2"/>
      <c r="IE651" s="2"/>
      <c r="IF651" s="2"/>
      <c r="IG651" s="2"/>
      <c r="IH651" s="2"/>
      <c r="II651" s="2"/>
      <c r="IJ651" s="2"/>
      <c r="IK651" s="2">
        <v>0</v>
      </c>
      <c r="IL651" s="2"/>
      <c r="IM651" s="2"/>
      <c r="IN651" s="2"/>
      <c r="IO651" s="2"/>
      <c r="IP651" s="2"/>
      <c r="IQ651" s="2"/>
      <c r="IR651" s="2"/>
      <c r="IS651" s="2"/>
      <c r="IT651" s="2"/>
      <c r="IU651" s="2"/>
    </row>
    <row r="652" spans="1:255" x14ac:dyDescent="0.2">
      <c r="A652">
        <v>18</v>
      </c>
      <c r="B652">
        <v>1</v>
      </c>
      <c r="C652">
        <v>598</v>
      </c>
      <c r="E652" t="s">
        <v>413</v>
      </c>
      <c r="F652" t="s">
        <v>414</v>
      </c>
      <c r="G652" t="s">
        <v>415</v>
      </c>
      <c r="H652" t="s">
        <v>78</v>
      </c>
      <c r="I652">
        <f>I650*J652</f>
        <v>0</v>
      </c>
      <c r="J652">
        <v>0.28899999999999998</v>
      </c>
      <c r="K652">
        <v>0.28899999999999998</v>
      </c>
      <c r="L652">
        <v>6.3579999999999999E-3</v>
      </c>
      <c r="M652">
        <v>0</v>
      </c>
      <c r="N652">
        <f t="shared" si="541"/>
        <v>6.4000000000000003E-3</v>
      </c>
      <c r="O652">
        <f t="shared" si="542"/>
        <v>0</v>
      </c>
      <c r="P652">
        <f t="shared" si="543"/>
        <v>0</v>
      </c>
      <c r="Q652">
        <f t="shared" si="544"/>
        <v>0</v>
      </c>
      <c r="R652">
        <f t="shared" si="545"/>
        <v>0</v>
      </c>
      <c r="S652">
        <f t="shared" si="546"/>
        <v>0</v>
      </c>
      <c r="T652">
        <f t="shared" si="547"/>
        <v>0</v>
      </c>
      <c r="U652">
        <f t="shared" si="548"/>
        <v>0</v>
      </c>
      <c r="V652">
        <f t="shared" si="549"/>
        <v>0</v>
      </c>
      <c r="W652">
        <f t="shared" si="550"/>
        <v>0</v>
      </c>
      <c r="X652">
        <f t="shared" si="551"/>
        <v>0</v>
      </c>
      <c r="Y652">
        <f t="shared" si="552"/>
        <v>0</v>
      </c>
      <c r="AA652">
        <v>69726884</v>
      </c>
      <c r="AB652">
        <f t="shared" si="553"/>
        <v>5808.34</v>
      </c>
      <c r="AC652">
        <f t="shared" si="554"/>
        <v>5808.34</v>
      </c>
      <c r="AD652">
        <f t="shared" si="535"/>
        <v>0</v>
      </c>
      <c r="AE652">
        <f t="shared" si="536"/>
        <v>0</v>
      </c>
      <c r="AF652">
        <f t="shared" si="537"/>
        <v>0</v>
      </c>
      <c r="AG652">
        <f t="shared" si="555"/>
        <v>0</v>
      </c>
      <c r="AH652">
        <f t="shared" si="538"/>
        <v>0</v>
      </c>
      <c r="AI652">
        <f t="shared" si="539"/>
        <v>0</v>
      </c>
      <c r="AJ652">
        <f t="shared" si="556"/>
        <v>24.55</v>
      </c>
      <c r="AK652">
        <v>5808.3400000000011</v>
      </c>
      <c r="AL652">
        <v>5808.3400000000011</v>
      </c>
      <c r="AM652">
        <v>0</v>
      </c>
      <c r="AN652">
        <v>0</v>
      </c>
      <c r="AO652">
        <v>0</v>
      </c>
      <c r="AP652">
        <v>0</v>
      </c>
      <c r="AQ652">
        <v>0</v>
      </c>
      <c r="AR652">
        <v>0</v>
      </c>
      <c r="AS652">
        <v>24.55</v>
      </c>
      <c r="AT652">
        <v>0</v>
      </c>
      <c r="AU652">
        <v>0</v>
      </c>
      <c r="AV652">
        <v>1</v>
      </c>
      <c r="AW652">
        <v>1</v>
      </c>
      <c r="AZ652">
        <v>1</v>
      </c>
      <c r="BA652">
        <v>1</v>
      </c>
      <c r="BB652">
        <v>1</v>
      </c>
      <c r="BC652">
        <v>7.56</v>
      </c>
      <c r="BD652" t="s">
        <v>3</v>
      </c>
      <c r="BE652" t="s">
        <v>3</v>
      </c>
      <c r="BF652" t="s">
        <v>3</v>
      </c>
      <c r="BG652" t="s">
        <v>3</v>
      </c>
      <c r="BH652">
        <v>3</v>
      </c>
      <c r="BI652">
        <v>1</v>
      </c>
      <c r="BJ652" t="s">
        <v>416</v>
      </c>
      <c r="BM652">
        <v>500001</v>
      </c>
      <c r="BN652">
        <v>0</v>
      </c>
      <c r="BO652" t="s">
        <v>3</v>
      </c>
      <c r="BP652">
        <v>0</v>
      </c>
      <c r="BQ652">
        <v>8</v>
      </c>
      <c r="BR652">
        <v>0</v>
      </c>
      <c r="BS652">
        <v>1</v>
      </c>
      <c r="BT652">
        <v>1</v>
      </c>
      <c r="BU652">
        <v>1</v>
      </c>
      <c r="BV652">
        <v>1</v>
      </c>
      <c r="BW652">
        <v>1</v>
      </c>
      <c r="BX652">
        <v>1</v>
      </c>
      <c r="BY652" t="s">
        <v>3</v>
      </c>
      <c r="BZ652">
        <v>0</v>
      </c>
      <c r="CA652">
        <v>0</v>
      </c>
      <c r="CB652" t="s">
        <v>3</v>
      </c>
      <c r="CE652">
        <v>0</v>
      </c>
      <c r="CF652">
        <v>0</v>
      </c>
      <c r="CG652">
        <v>0</v>
      </c>
      <c r="CH652">
        <v>56</v>
      </c>
      <c r="CI652">
        <v>1</v>
      </c>
      <c r="CJ652">
        <v>0</v>
      </c>
      <c r="CK652">
        <v>0</v>
      </c>
      <c r="CL652">
        <v>0</v>
      </c>
      <c r="CM652">
        <v>0</v>
      </c>
      <c r="CN652" t="s">
        <v>3</v>
      </c>
      <c r="CO652">
        <v>0</v>
      </c>
      <c r="CP652">
        <f t="shared" si="557"/>
        <v>0</v>
      </c>
      <c r="CQ652">
        <f t="shared" si="558"/>
        <v>43911.0504</v>
      </c>
      <c r="CR652">
        <f t="shared" si="559"/>
        <v>0</v>
      </c>
      <c r="CS652">
        <f t="shared" si="560"/>
        <v>0</v>
      </c>
      <c r="CT652">
        <f t="shared" si="561"/>
        <v>0</v>
      </c>
      <c r="CU652">
        <f t="shared" si="562"/>
        <v>0</v>
      </c>
      <c r="CV652">
        <f t="shared" si="563"/>
        <v>0</v>
      </c>
      <c r="CW652">
        <f t="shared" si="564"/>
        <v>0</v>
      </c>
      <c r="CX652">
        <f t="shared" si="565"/>
        <v>24.55</v>
      </c>
      <c r="CY652">
        <f>(S652+R652)*(BZ652/100)</f>
        <v>0</v>
      </c>
      <c r="CZ652">
        <f>(S652+R652)*(CA652/100)</f>
        <v>0</v>
      </c>
      <c r="DC652" t="s">
        <v>3</v>
      </c>
      <c r="DD652" t="s">
        <v>3</v>
      </c>
      <c r="DE652" t="s">
        <v>3</v>
      </c>
      <c r="DF652" t="s">
        <v>3</v>
      </c>
      <c r="DG652" t="s">
        <v>3</v>
      </c>
      <c r="DH652" t="s">
        <v>3</v>
      </c>
      <c r="DI652" t="s">
        <v>3</v>
      </c>
      <c r="DJ652" t="s">
        <v>3</v>
      </c>
      <c r="DK652" t="s">
        <v>3</v>
      </c>
      <c r="DL652" t="s">
        <v>3</v>
      </c>
      <c r="DM652" t="s">
        <v>3</v>
      </c>
      <c r="DN652">
        <v>0</v>
      </c>
      <c r="DO652">
        <v>0</v>
      </c>
      <c r="DP652">
        <v>1</v>
      </c>
      <c r="DQ652">
        <v>1</v>
      </c>
      <c r="DU652">
        <v>1009</v>
      </c>
      <c r="DV652" t="s">
        <v>78</v>
      </c>
      <c r="DW652" t="s">
        <v>78</v>
      </c>
      <c r="DX652">
        <v>1000</v>
      </c>
      <c r="DZ652" t="s">
        <v>3</v>
      </c>
      <c r="EA652" t="s">
        <v>3</v>
      </c>
      <c r="EB652" t="s">
        <v>3</v>
      </c>
      <c r="EC652" t="s">
        <v>3</v>
      </c>
      <c r="EE652">
        <v>54328897</v>
      </c>
      <c r="EF652">
        <v>8</v>
      </c>
      <c r="EG652" t="s">
        <v>31</v>
      </c>
      <c r="EH652">
        <v>0</v>
      </c>
      <c r="EI652" t="s">
        <v>3</v>
      </c>
      <c r="EJ652">
        <v>1</v>
      </c>
      <c r="EK652">
        <v>500001</v>
      </c>
      <c r="EL652" t="s">
        <v>32</v>
      </c>
      <c r="EM652" t="s">
        <v>33</v>
      </c>
      <c r="EO652" t="s">
        <v>3</v>
      </c>
      <c r="EQ652">
        <v>0</v>
      </c>
      <c r="ER652">
        <v>42000</v>
      </c>
      <c r="ES652">
        <v>5808.3400000000011</v>
      </c>
      <c r="ET652">
        <v>0</v>
      </c>
      <c r="EU652">
        <v>0</v>
      </c>
      <c r="EV652">
        <v>0</v>
      </c>
      <c r="EW652">
        <v>0</v>
      </c>
      <c r="EX652">
        <v>0</v>
      </c>
      <c r="EZ652">
        <v>5</v>
      </c>
      <c r="FC652">
        <v>0</v>
      </c>
      <c r="FD652">
        <v>18</v>
      </c>
      <c r="FF652">
        <v>42000</v>
      </c>
      <c r="FQ652">
        <v>0</v>
      </c>
      <c r="FR652">
        <f t="shared" si="566"/>
        <v>0</v>
      </c>
      <c r="FS652">
        <v>0</v>
      </c>
      <c r="FX652">
        <v>0</v>
      </c>
      <c r="FY652">
        <v>0</v>
      </c>
      <c r="GA652" t="s">
        <v>417</v>
      </c>
      <c r="GD652">
        <v>1</v>
      </c>
      <c r="GF652">
        <v>1401155302</v>
      </c>
      <c r="GG652">
        <v>2</v>
      </c>
      <c r="GH652">
        <v>3</v>
      </c>
      <c r="GI652">
        <v>5</v>
      </c>
      <c r="GJ652">
        <v>0</v>
      </c>
      <c r="GK652">
        <v>0</v>
      </c>
      <c r="GL652">
        <f t="shared" si="567"/>
        <v>0</v>
      </c>
      <c r="GM652">
        <f t="shared" si="568"/>
        <v>0</v>
      </c>
      <c r="GN652">
        <f t="shared" si="569"/>
        <v>0</v>
      </c>
      <c r="GO652">
        <f t="shared" si="570"/>
        <v>0</v>
      </c>
      <c r="GP652">
        <f t="shared" si="571"/>
        <v>0</v>
      </c>
      <c r="GR652">
        <v>1</v>
      </c>
      <c r="GS652">
        <v>1</v>
      </c>
      <c r="GT652">
        <v>0</v>
      </c>
      <c r="GU652" t="s">
        <v>3</v>
      </c>
      <c r="GV652">
        <f t="shared" si="540"/>
        <v>0</v>
      </c>
      <c r="GW652">
        <v>1</v>
      </c>
      <c r="GX652">
        <f t="shared" si="572"/>
        <v>0</v>
      </c>
      <c r="HA652">
        <v>0</v>
      </c>
      <c r="HB652">
        <v>0</v>
      </c>
      <c r="HC652">
        <f t="shared" si="573"/>
        <v>0</v>
      </c>
      <c r="HE652" t="s">
        <v>35</v>
      </c>
      <c r="HF652" t="s">
        <v>36</v>
      </c>
      <c r="HM652" t="s">
        <v>3</v>
      </c>
      <c r="HN652" t="s">
        <v>3</v>
      </c>
      <c r="HO652" t="s">
        <v>3</v>
      </c>
      <c r="HP652" t="s">
        <v>3</v>
      </c>
      <c r="HQ652" t="s">
        <v>3</v>
      </c>
      <c r="IK652">
        <v>0</v>
      </c>
    </row>
    <row r="653" spans="1:255" x14ac:dyDescent="0.2">
      <c r="A653" s="2">
        <v>18</v>
      </c>
      <c r="B653" s="2">
        <v>1</v>
      </c>
      <c r="C653" s="2">
        <v>588</v>
      </c>
      <c r="D653" s="2"/>
      <c r="E653" s="2" t="s">
        <v>418</v>
      </c>
      <c r="F653" s="2" t="s">
        <v>419</v>
      </c>
      <c r="G653" s="2" t="s">
        <v>420</v>
      </c>
      <c r="H653" s="2" t="s">
        <v>78</v>
      </c>
      <c r="I653" s="2">
        <f>I649*J653</f>
        <v>0</v>
      </c>
      <c r="J653" s="2">
        <v>5.7000000000000002E-2</v>
      </c>
      <c r="K653" s="2">
        <v>5.7000000000000002E-2</v>
      </c>
      <c r="L653" s="2">
        <v>1.2539999999999999E-3</v>
      </c>
      <c r="M653" s="2">
        <v>0</v>
      </c>
      <c r="N653" s="2">
        <f t="shared" si="541"/>
        <v>1.2999999999999999E-3</v>
      </c>
      <c r="O653" s="2">
        <f t="shared" si="542"/>
        <v>0</v>
      </c>
      <c r="P653" s="2">
        <f t="shared" si="543"/>
        <v>0</v>
      </c>
      <c r="Q653" s="2">
        <f t="shared" si="544"/>
        <v>0</v>
      </c>
      <c r="R653" s="2">
        <f t="shared" si="545"/>
        <v>0</v>
      </c>
      <c r="S653" s="2">
        <f t="shared" si="546"/>
        <v>0</v>
      </c>
      <c r="T653" s="2">
        <f t="shared" si="547"/>
        <v>0</v>
      </c>
      <c r="U653" s="2">
        <f t="shared" si="548"/>
        <v>0</v>
      </c>
      <c r="V653" s="2">
        <f t="shared" si="549"/>
        <v>0</v>
      </c>
      <c r="W653" s="2">
        <f t="shared" si="550"/>
        <v>0</v>
      </c>
      <c r="X653" s="2">
        <f t="shared" si="551"/>
        <v>0</v>
      </c>
      <c r="Y653" s="2">
        <f t="shared" si="552"/>
        <v>0</v>
      </c>
      <c r="Z653" s="2"/>
      <c r="AA653" s="2">
        <v>69726971</v>
      </c>
      <c r="AB653" s="2">
        <f t="shared" si="553"/>
        <v>1534.65</v>
      </c>
      <c r="AC653" s="2">
        <f t="shared" si="554"/>
        <v>1534.65</v>
      </c>
      <c r="AD653" s="2">
        <f t="shared" si="535"/>
        <v>0</v>
      </c>
      <c r="AE653" s="2">
        <f t="shared" si="536"/>
        <v>0</v>
      </c>
      <c r="AF653" s="2">
        <f t="shared" si="537"/>
        <v>0</v>
      </c>
      <c r="AG653" s="2">
        <f t="shared" si="555"/>
        <v>0</v>
      </c>
      <c r="AH653" s="2">
        <f t="shared" si="538"/>
        <v>0</v>
      </c>
      <c r="AI653" s="2">
        <f t="shared" si="539"/>
        <v>0</v>
      </c>
      <c r="AJ653" s="2">
        <f t="shared" si="556"/>
        <v>27.08</v>
      </c>
      <c r="AK653" s="2">
        <v>1534.65</v>
      </c>
      <c r="AL653" s="2">
        <v>1534.65</v>
      </c>
      <c r="AM653" s="2">
        <v>0</v>
      </c>
      <c r="AN653" s="2">
        <v>0</v>
      </c>
      <c r="AO653" s="2">
        <v>0</v>
      </c>
      <c r="AP653" s="2">
        <v>0</v>
      </c>
      <c r="AQ653" s="2">
        <v>0</v>
      </c>
      <c r="AR653" s="2">
        <v>0</v>
      </c>
      <c r="AS653" s="2">
        <v>27.08</v>
      </c>
      <c r="AT653" s="2">
        <v>0</v>
      </c>
      <c r="AU653" s="2">
        <v>0</v>
      </c>
      <c r="AV653" s="2">
        <v>1</v>
      </c>
      <c r="AW653" s="2">
        <v>1</v>
      </c>
      <c r="AX653" s="2"/>
      <c r="AY653" s="2"/>
      <c r="AZ653" s="2">
        <v>1</v>
      </c>
      <c r="BA653" s="2">
        <v>1</v>
      </c>
      <c r="BB653" s="2">
        <v>1</v>
      </c>
      <c r="BC653" s="2">
        <v>1</v>
      </c>
      <c r="BD653" s="2" t="s">
        <v>3</v>
      </c>
      <c r="BE653" s="2" t="s">
        <v>3</v>
      </c>
      <c r="BF653" s="2" t="s">
        <v>3</v>
      </c>
      <c r="BG653" s="2" t="s">
        <v>3</v>
      </c>
      <c r="BH653" s="2">
        <v>3</v>
      </c>
      <c r="BI653" s="2">
        <v>1</v>
      </c>
      <c r="BJ653" s="2" t="s">
        <v>421</v>
      </c>
      <c r="BK653" s="2"/>
      <c r="BL653" s="2"/>
      <c r="BM653" s="2">
        <v>500001</v>
      </c>
      <c r="BN653" s="2">
        <v>0</v>
      </c>
      <c r="BO653" s="2" t="s">
        <v>3</v>
      </c>
      <c r="BP653" s="2">
        <v>0</v>
      </c>
      <c r="BQ653" s="2">
        <v>8</v>
      </c>
      <c r="BR653" s="2">
        <v>0</v>
      </c>
      <c r="BS653" s="2">
        <v>1</v>
      </c>
      <c r="BT653" s="2">
        <v>1</v>
      </c>
      <c r="BU653" s="2">
        <v>1</v>
      </c>
      <c r="BV653" s="2">
        <v>1</v>
      </c>
      <c r="BW653" s="2">
        <v>1</v>
      </c>
      <c r="BX653" s="2">
        <v>1</v>
      </c>
      <c r="BY653" s="2" t="s">
        <v>3</v>
      </c>
      <c r="BZ653" s="2">
        <v>0</v>
      </c>
      <c r="CA653" s="2">
        <v>0</v>
      </c>
      <c r="CB653" s="2" t="s">
        <v>3</v>
      </c>
      <c r="CC653" s="2"/>
      <c r="CD653" s="2"/>
      <c r="CE653" s="2">
        <v>0</v>
      </c>
      <c r="CF653" s="2">
        <v>0</v>
      </c>
      <c r="CG653" s="2">
        <v>0</v>
      </c>
      <c r="CH653" s="2">
        <v>56</v>
      </c>
      <c r="CI653" s="2">
        <v>2</v>
      </c>
      <c r="CJ653" s="2">
        <v>0</v>
      </c>
      <c r="CK653" s="2">
        <v>0</v>
      </c>
      <c r="CL653" s="2">
        <v>0</v>
      </c>
      <c r="CM653" s="2">
        <v>0</v>
      </c>
      <c r="CN653" s="2" t="s">
        <v>3</v>
      </c>
      <c r="CO653" s="2">
        <v>0</v>
      </c>
      <c r="CP653" s="2">
        <f t="shared" si="557"/>
        <v>0</v>
      </c>
      <c r="CQ653" s="2">
        <f t="shared" si="558"/>
        <v>1534.65</v>
      </c>
      <c r="CR653" s="2">
        <f t="shared" si="559"/>
        <v>0</v>
      </c>
      <c r="CS653" s="2">
        <f t="shared" si="560"/>
        <v>0</v>
      </c>
      <c r="CT653" s="2">
        <f t="shared" si="561"/>
        <v>0</v>
      </c>
      <c r="CU653" s="2">
        <f t="shared" si="562"/>
        <v>0</v>
      </c>
      <c r="CV653" s="2">
        <f t="shared" si="563"/>
        <v>0</v>
      </c>
      <c r="CW653" s="2">
        <f t="shared" si="564"/>
        <v>0</v>
      </c>
      <c r="CX653" s="2">
        <f t="shared" si="565"/>
        <v>27.08</v>
      </c>
      <c r="CY653" s="2">
        <f>(((S653+R653)*AT653)/100)</f>
        <v>0</v>
      </c>
      <c r="CZ653" s="2">
        <f>(((S653+R653)*AU653)/100)</f>
        <v>0</v>
      </c>
      <c r="DA653" s="2"/>
      <c r="DB653" s="2"/>
      <c r="DC653" s="2" t="s">
        <v>3</v>
      </c>
      <c r="DD653" s="2" t="s">
        <v>3</v>
      </c>
      <c r="DE653" s="2" t="s">
        <v>3</v>
      </c>
      <c r="DF653" s="2" t="s">
        <v>3</v>
      </c>
      <c r="DG653" s="2" t="s">
        <v>3</v>
      </c>
      <c r="DH653" s="2" t="s">
        <v>3</v>
      </c>
      <c r="DI653" s="2" t="s">
        <v>3</v>
      </c>
      <c r="DJ653" s="2" t="s">
        <v>3</v>
      </c>
      <c r="DK653" s="2" t="s">
        <v>3</v>
      </c>
      <c r="DL653" s="2" t="s">
        <v>3</v>
      </c>
      <c r="DM653" s="2" t="s">
        <v>3</v>
      </c>
      <c r="DN653" s="2">
        <v>0</v>
      </c>
      <c r="DO653" s="2">
        <v>0</v>
      </c>
      <c r="DP653" s="2">
        <v>1</v>
      </c>
      <c r="DQ653" s="2">
        <v>1</v>
      </c>
      <c r="DR653" s="2"/>
      <c r="DS653" s="2"/>
      <c r="DT653" s="2"/>
      <c r="DU653" s="2">
        <v>1009</v>
      </c>
      <c r="DV653" s="2" t="s">
        <v>78</v>
      </c>
      <c r="DW653" s="2" t="s">
        <v>78</v>
      </c>
      <c r="DX653" s="2">
        <v>1000</v>
      </c>
      <c r="DY653" s="2"/>
      <c r="DZ653" s="2" t="s">
        <v>3</v>
      </c>
      <c r="EA653" s="2" t="s">
        <v>3</v>
      </c>
      <c r="EB653" s="2" t="s">
        <v>3</v>
      </c>
      <c r="EC653" s="2" t="s">
        <v>3</v>
      </c>
      <c r="ED653" s="2"/>
      <c r="EE653" s="2">
        <v>54328897</v>
      </c>
      <c r="EF653" s="2">
        <v>8</v>
      </c>
      <c r="EG653" s="2" t="s">
        <v>31</v>
      </c>
      <c r="EH653" s="2">
        <v>0</v>
      </c>
      <c r="EI653" s="2" t="s">
        <v>3</v>
      </c>
      <c r="EJ653" s="2">
        <v>1</v>
      </c>
      <c r="EK653" s="2">
        <v>500001</v>
      </c>
      <c r="EL653" s="2" t="s">
        <v>32</v>
      </c>
      <c r="EM653" s="2" t="s">
        <v>33</v>
      </c>
      <c r="EN653" s="2"/>
      <c r="EO653" s="2" t="s">
        <v>3</v>
      </c>
      <c r="EP653" s="2"/>
      <c r="EQ653" s="2">
        <v>0</v>
      </c>
      <c r="ER653" s="2">
        <v>1534.65</v>
      </c>
      <c r="ES653" s="2">
        <v>1534.65</v>
      </c>
      <c r="ET653" s="2">
        <v>0</v>
      </c>
      <c r="EU653" s="2">
        <v>0</v>
      </c>
      <c r="EV653" s="2">
        <v>0</v>
      </c>
      <c r="EW653" s="2">
        <v>0</v>
      </c>
      <c r="EX653" s="2">
        <v>0</v>
      </c>
      <c r="EY653" s="2"/>
      <c r="EZ653" s="2"/>
      <c r="FA653" s="2"/>
      <c r="FB653" s="2"/>
      <c r="FC653" s="2"/>
      <c r="FD653" s="2"/>
      <c r="FE653" s="2"/>
      <c r="FF653" s="2"/>
      <c r="FG653" s="2"/>
      <c r="FH653" s="2"/>
      <c r="FI653" s="2"/>
      <c r="FJ653" s="2"/>
      <c r="FK653" s="2"/>
      <c r="FL653" s="2"/>
      <c r="FM653" s="2"/>
      <c r="FN653" s="2"/>
      <c r="FO653" s="2"/>
      <c r="FP653" s="2"/>
      <c r="FQ653" s="2">
        <v>0</v>
      </c>
      <c r="FR653" s="2">
        <f t="shared" si="566"/>
        <v>0</v>
      </c>
      <c r="FS653" s="2">
        <v>0</v>
      </c>
      <c r="FT653" s="2"/>
      <c r="FU653" s="2"/>
      <c r="FV653" s="2"/>
      <c r="FW653" s="2"/>
      <c r="FX653" s="2">
        <v>0</v>
      </c>
      <c r="FY653" s="2">
        <v>0</v>
      </c>
      <c r="FZ653" s="2"/>
      <c r="GA653" s="2" t="s">
        <v>3</v>
      </c>
      <c r="GB653" s="2"/>
      <c r="GC653" s="2"/>
      <c r="GD653" s="2">
        <v>1</v>
      </c>
      <c r="GE653" s="2"/>
      <c r="GF653" s="2">
        <v>353463573</v>
      </c>
      <c r="GG653" s="2">
        <v>2</v>
      </c>
      <c r="GH653" s="2">
        <v>1</v>
      </c>
      <c r="GI653" s="2">
        <v>-2</v>
      </c>
      <c r="GJ653" s="2">
        <v>0</v>
      </c>
      <c r="GK653" s="2">
        <v>0</v>
      </c>
      <c r="GL653" s="2">
        <f t="shared" si="567"/>
        <v>0</v>
      </c>
      <c r="GM653" s="2">
        <f t="shared" si="568"/>
        <v>0</v>
      </c>
      <c r="GN653" s="2">
        <f t="shared" si="569"/>
        <v>0</v>
      </c>
      <c r="GO653" s="2">
        <f t="shared" si="570"/>
        <v>0</v>
      </c>
      <c r="GP653" s="2">
        <f t="shared" si="571"/>
        <v>0</v>
      </c>
      <c r="GQ653" s="2"/>
      <c r="GR653" s="2">
        <v>0</v>
      </c>
      <c r="GS653" s="2">
        <v>3</v>
      </c>
      <c r="GT653" s="2">
        <v>0</v>
      </c>
      <c r="GU653" s="2" t="s">
        <v>3</v>
      </c>
      <c r="GV653" s="2">
        <f t="shared" si="540"/>
        <v>0</v>
      </c>
      <c r="GW653" s="2">
        <v>1</v>
      </c>
      <c r="GX653" s="2">
        <f t="shared" si="572"/>
        <v>0</v>
      </c>
      <c r="GY653" s="2"/>
      <c r="GZ653" s="2"/>
      <c r="HA653" s="2">
        <v>0</v>
      </c>
      <c r="HB653" s="2">
        <v>0</v>
      </c>
      <c r="HC653" s="2">
        <f t="shared" si="573"/>
        <v>0</v>
      </c>
      <c r="HD653" s="2"/>
      <c r="HE653" s="2" t="s">
        <v>3</v>
      </c>
      <c r="HF653" s="2" t="s">
        <v>3</v>
      </c>
      <c r="HG653" s="2"/>
      <c r="HH653" s="2"/>
      <c r="HI653" s="2"/>
      <c r="HJ653" s="2"/>
      <c r="HK653" s="2"/>
      <c r="HL653" s="2"/>
      <c r="HM653" s="2" t="s">
        <v>3</v>
      </c>
      <c r="HN653" s="2" t="s">
        <v>3</v>
      </c>
      <c r="HO653" s="2" t="s">
        <v>3</v>
      </c>
      <c r="HP653" s="2" t="s">
        <v>3</v>
      </c>
      <c r="HQ653" s="2" t="s">
        <v>3</v>
      </c>
      <c r="HR653" s="2"/>
      <c r="HS653" s="2"/>
      <c r="HT653" s="2"/>
      <c r="HU653" s="2"/>
      <c r="HV653" s="2"/>
      <c r="HW653" s="2"/>
      <c r="HX653" s="2"/>
      <c r="HY653" s="2"/>
      <c r="HZ653" s="2"/>
      <c r="IA653" s="2"/>
      <c r="IB653" s="2"/>
      <c r="IC653" s="2"/>
      <c r="ID653" s="2"/>
      <c r="IE653" s="2"/>
      <c r="IF653" s="2"/>
      <c r="IG653" s="2"/>
      <c r="IH653" s="2"/>
      <c r="II653" s="2"/>
      <c r="IJ653" s="2"/>
      <c r="IK653" s="2">
        <v>0</v>
      </c>
      <c r="IL653" s="2"/>
      <c r="IM653" s="2"/>
      <c r="IN653" s="2"/>
      <c r="IO653" s="2"/>
      <c r="IP653" s="2"/>
      <c r="IQ653" s="2"/>
      <c r="IR653" s="2"/>
      <c r="IS653" s="2"/>
      <c r="IT653" s="2"/>
      <c r="IU653" s="2"/>
    </row>
    <row r="654" spans="1:255" x14ac:dyDescent="0.2">
      <c r="A654">
        <v>18</v>
      </c>
      <c r="B654">
        <v>1</v>
      </c>
      <c r="C654">
        <v>599</v>
      </c>
      <c r="E654" t="s">
        <v>418</v>
      </c>
      <c r="F654" t="s">
        <v>419</v>
      </c>
      <c r="G654" t="s">
        <v>420</v>
      </c>
      <c r="H654" t="s">
        <v>78</v>
      </c>
      <c r="I654">
        <f>I650*J654</f>
        <v>0</v>
      </c>
      <c r="J654">
        <v>5.7000000000000002E-2</v>
      </c>
      <c r="K654">
        <v>5.7000000000000002E-2</v>
      </c>
      <c r="L654">
        <v>1.2539999999999999E-3</v>
      </c>
      <c r="M654">
        <v>0</v>
      </c>
      <c r="N654">
        <f t="shared" si="541"/>
        <v>1.2999999999999999E-3</v>
      </c>
      <c r="O654">
        <f t="shared" si="542"/>
        <v>0</v>
      </c>
      <c r="P654">
        <f t="shared" si="543"/>
        <v>0</v>
      </c>
      <c r="Q654">
        <f t="shared" si="544"/>
        <v>0</v>
      </c>
      <c r="R654">
        <f t="shared" si="545"/>
        <v>0</v>
      </c>
      <c r="S654">
        <f t="shared" si="546"/>
        <v>0</v>
      </c>
      <c r="T654">
        <f t="shared" si="547"/>
        <v>0</v>
      </c>
      <c r="U654">
        <f t="shared" si="548"/>
        <v>0</v>
      </c>
      <c r="V654">
        <f t="shared" si="549"/>
        <v>0</v>
      </c>
      <c r="W654">
        <f t="shared" si="550"/>
        <v>0</v>
      </c>
      <c r="X654">
        <f t="shared" si="551"/>
        <v>0</v>
      </c>
      <c r="Y654">
        <f t="shared" si="552"/>
        <v>0</v>
      </c>
      <c r="AA654">
        <v>69726884</v>
      </c>
      <c r="AB654">
        <f t="shared" si="553"/>
        <v>5808.34</v>
      </c>
      <c r="AC654">
        <f t="shared" si="554"/>
        <v>5808.34</v>
      </c>
      <c r="AD654">
        <f t="shared" si="535"/>
        <v>0</v>
      </c>
      <c r="AE654">
        <f t="shared" si="536"/>
        <v>0</v>
      </c>
      <c r="AF654">
        <f t="shared" si="537"/>
        <v>0</v>
      </c>
      <c r="AG654">
        <f t="shared" si="555"/>
        <v>0</v>
      </c>
      <c r="AH654">
        <f t="shared" si="538"/>
        <v>0</v>
      </c>
      <c r="AI654">
        <f t="shared" si="539"/>
        <v>0</v>
      </c>
      <c r="AJ654">
        <f t="shared" si="556"/>
        <v>27.08</v>
      </c>
      <c r="AK654">
        <v>5808.3400000000011</v>
      </c>
      <c r="AL654">
        <v>5808.3400000000011</v>
      </c>
      <c r="AM654">
        <v>0</v>
      </c>
      <c r="AN654">
        <v>0</v>
      </c>
      <c r="AO654">
        <v>0</v>
      </c>
      <c r="AP654">
        <v>0</v>
      </c>
      <c r="AQ654">
        <v>0</v>
      </c>
      <c r="AR654">
        <v>0</v>
      </c>
      <c r="AS654">
        <v>27.08</v>
      </c>
      <c r="AT654">
        <v>0</v>
      </c>
      <c r="AU654">
        <v>0</v>
      </c>
      <c r="AV654">
        <v>1</v>
      </c>
      <c r="AW654">
        <v>1</v>
      </c>
      <c r="AZ654">
        <v>1</v>
      </c>
      <c r="BA654">
        <v>1</v>
      </c>
      <c r="BB654">
        <v>1</v>
      </c>
      <c r="BC654">
        <v>7.56</v>
      </c>
      <c r="BD654" t="s">
        <v>3</v>
      </c>
      <c r="BE654" t="s">
        <v>3</v>
      </c>
      <c r="BF654" t="s">
        <v>3</v>
      </c>
      <c r="BG654" t="s">
        <v>3</v>
      </c>
      <c r="BH654">
        <v>3</v>
      </c>
      <c r="BI654">
        <v>1</v>
      </c>
      <c r="BJ654" t="s">
        <v>421</v>
      </c>
      <c r="BM654">
        <v>500001</v>
      </c>
      <c r="BN654">
        <v>0</v>
      </c>
      <c r="BO654" t="s">
        <v>3</v>
      </c>
      <c r="BP654">
        <v>0</v>
      </c>
      <c r="BQ654">
        <v>8</v>
      </c>
      <c r="BR654">
        <v>0</v>
      </c>
      <c r="BS654">
        <v>1</v>
      </c>
      <c r="BT654">
        <v>1</v>
      </c>
      <c r="BU654">
        <v>1</v>
      </c>
      <c r="BV654">
        <v>1</v>
      </c>
      <c r="BW654">
        <v>1</v>
      </c>
      <c r="BX654">
        <v>1</v>
      </c>
      <c r="BY654" t="s">
        <v>3</v>
      </c>
      <c r="BZ654">
        <v>0</v>
      </c>
      <c r="CA654">
        <v>0</v>
      </c>
      <c r="CB654" t="s">
        <v>3</v>
      </c>
      <c r="CE654">
        <v>0</v>
      </c>
      <c r="CF654">
        <v>0</v>
      </c>
      <c r="CG654">
        <v>0</v>
      </c>
      <c r="CH654">
        <v>56</v>
      </c>
      <c r="CI654">
        <v>2</v>
      </c>
      <c r="CJ654">
        <v>0</v>
      </c>
      <c r="CK654">
        <v>0</v>
      </c>
      <c r="CL654">
        <v>0</v>
      </c>
      <c r="CM654">
        <v>0</v>
      </c>
      <c r="CN654" t="s">
        <v>3</v>
      </c>
      <c r="CO654">
        <v>0</v>
      </c>
      <c r="CP654">
        <f t="shared" si="557"/>
        <v>0</v>
      </c>
      <c r="CQ654">
        <f t="shared" si="558"/>
        <v>43911.0504</v>
      </c>
      <c r="CR654">
        <f t="shared" si="559"/>
        <v>0</v>
      </c>
      <c r="CS654">
        <f t="shared" si="560"/>
        <v>0</v>
      </c>
      <c r="CT654">
        <f t="shared" si="561"/>
        <v>0</v>
      </c>
      <c r="CU654">
        <f t="shared" si="562"/>
        <v>0</v>
      </c>
      <c r="CV654">
        <f t="shared" si="563"/>
        <v>0</v>
      </c>
      <c r="CW654">
        <f t="shared" si="564"/>
        <v>0</v>
      </c>
      <c r="CX654">
        <f t="shared" si="565"/>
        <v>27.08</v>
      </c>
      <c r="CY654">
        <f>(S654+R654)*(BZ654/100)</f>
        <v>0</v>
      </c>
      <c r="CZ654">
        <f>(S654+R654)*(CA654/100)</f>
        <v>0</v>
      </c>
      <c r="DC654" t="s">
        <v>3</v>
      </c>
      <c r="DD654" t="s">
        <v>3</v>
      </c>
      <c r="DE654" t="s">
        <v>3</v>
      </c>
      <c r="DF654" t="s">
        <v>3</v>
      </c>
      <c r="DG654" t="s">
        <v>3</v>
      </c>
      <c r="DH654" t="s">
        <v>3</v>
      </c>
      <c r="DI654" t="s">
        <v>3</v>
      </c>
      <c r="DJ654" t="s">
        <v>3</v>
      </c>
      <c r="DK654" t="s">
        <v>3</v>
      </c>
      <c r="DL654" t="s">
        <v>3</v>
      </c>
      <c r="DM654" t="s">
        <v>3</v>
      </c>
      <c r="DN654">
        <v>0</v>
      </c>
      <c r="DO654">
        <v>0</v>
      </c>
      <c r="DP654">
        <v>1</v>
      </c>
      <c r="DQ654">
        <v>1</v>
      </c>
      <c r="DU654">
        <v>1009</v>
      </c>
      <c r="DV654" t="s">
        <v>78</v>
      </c>
      <c r="DW654" t="s">
        <v>78</v>
      </c>
      <c r="DX654">
        <v>1000</v>
      </c>
      <c r="DZ654" t="s">
        <v>3</v>
      </c>
      <c r="EA654" t="s">
        <v>3</v>
      </c>
      <c r="EB654" t="s">
        <v>3</v>
      </c>
      <c r="EC654" t="s">
        <v>3</v>
      </c>
      <c r="EE654">
        <v>54328897</v>
      </c>
      <c r="EF654">
        <v>8</v>
      </c>
      <c r="EG654" t="s">
        <v>31</v>
      </c>
      <c r="EH654">
        <v>0</v>
      </c>
      <c r="EI654" t="s">
        <v>3</v>
      </c>
      <c r="EJ654">
        <v>1</v>
      </c>
      <c r="EK654">
        <v>500001</v>
      </c>
      <c r="EL654" t="s">
        <v>32</v>
      </c>
      <c r="EM654" t="s">
        <v>33</v>
      </c>
      <c r="EO654" t="s">
        <v>3</v>
      </c>
      <c r="EQ654">
        <v>0</v>
      </c>
      <c r="ER654">
        <v>42000</v>
      </c>
      <c r="ES654">
        <v>5808.3400000000011</v>
      </c>
      <c r="ET654">
        <v>0</v>
      </c>
      <c r="EU654">
        <v>0</v>
      </c>
      <c r="EV654">
        <v>0</v>
      </c>
      <c r="EW654">
        <v>0</v>
      </c>
      <c r="EX654">
        <v>0</v>
      </c>
      <c r="EZ654">
        <v>5</v>
      </c>
      <c r="FC654">
        <v>0</v>
      </c>
      <c r="FD654">
        <v>18</v>
      </c>
      <c r="FF654">
        <v>42000</v>
      </c>
      <c r="FQ654">
        <v>0</v>
      </c>
      <c r="FR654">
        <f t="shared" si="566"/>
        <v>0</v>
      </c>
      <c r="FS654">
        <v>0</v>
      </c>
      <c r="FX654">
        <v>0</v>
      </c>
      <c r="FY654">
        <v>0</v>
      </c>
      <c r="GA654" t="s">
        <v>417</v>
      </c>
      <c r="GD654">
        <v>1</v>
      </c>
      <c r="GF654">
        <v>353463573</v>
      </c>
      <c r="GG654">
        <v>2</v>
      </c>
      <c r="GH654">
        <v>3</v>
      </c>
      <c r="GI654">
        <v>5</v>
      </c>
      <c r="GJ654">
        <v>0</v>
      </c>
      <c r="GK654">
        <v>0</v>
      </c>
      <c r="GL654">
        <f t="shared" si="567"/>
        <v>0</v>
      </c>
      <c r="GM654">
        <f t="shared" si="568"/>
        <v>0</v>
      </c>
      <c r="GN654">
        <f t="shared" si="569"/>
        <v>0</v>
      </c>
      <c r="GO654">
        <f t="shared" si="570"/>
        <v>0</v>
      </c>
      <c r="GP654">
        <f t="shared" si="571"/>
        <v>0</v>
      </c>
      <c r="GR654">
        <v>1</v>
      </c>
      <c r="GS654">
        <v>1</v>
      </c>
      <c r="GT654">
        <v>0</v>
      </c>
      <c r="GU654" t="s">
        <v>3</v>
      </c>
      <c r="GV654">
        <f t="shared" si="540"/>
        <v>0</v>
      </c>
      <c r="GW654">
        <v>1</v>
      </c>
      <c r="GX654">
        <f t="shared" si="572"/>
        <v>0</v>
      </c>
      <c r="HA654">
        <v>0</v>
      </c>
      <c r="HB654">
        <v>0</v>
      </c>
      <c r="HC654">
        <f t="shared" si="573"/>
        <v>0</v>
      </c>
      <c r="HE654" t="s">
        <v>35</v>
      </c>
      <c r="HF654" t="s">
        <v>36</v>
      </c>
      <c r="HM654" t="s">
        <v>3</v>
      </c>
      <c r="HN654" t="s">
        <v>3</v>
      </c>
      <c r="HO654" t="s">
        <v>3</v>
      </c>
      <c r="HP654" t="s">
        <v>3</v>
      </c>
      <c r="HQ654" t="s">
        <v>3</v>
      </c>
      <c r="IK654">
        <v>0</v>
      </c>
    </row>
    <row r="655" spans="1:255" x14ac:dyDescent="0.2">
      <c r="A655" s="2">
        <v>18</v>
      </c>
      <c r="B655" s="2">
        <v>1</v>
      </c>
      <c r="C655" s="2">
        <v>589</v>
      </c>
      <c r="D655" s="2"/>
      <c r="E655" s="2" t="s">
        <v>422</v>
      </c>
      <c r="F655" s="2" t="s">
        <v>423</v>
      </c>
      <c r="G655" s="2" t="s">
        <v>424</v>
      </c>
      <c r="H655" s="2" t="s">
        <v>56</v>
      </c>
      <c r="I655" s="2">
        <f>I649*J655</f>
        <v>0</v>
      </c>
      <c r="J655" s="2">
        <v>116</v>
      </c>
      <c r="K655" s="2">
        <v>116</v>
      </c>
      <c r="L655" s="2">
        <v>2.552</v>
      </c>
      <c r="M655" s="2">
        <v>0</v>
      </c>
      <c r="N655" s="2">
        <f t="shared" si="541"/>
        <v>2.552</v>
      </c>
      <c r="O655" s="2">
        <f t="shared" si="542"/>
        <v>0</v>
      </c>
      <c r="P655" s="2">
        <f t="shared" si="543"/>
        <v>0</v>
      </c>
      <c r="Q655" s="2">
        <f t="shared" si="544"/>
        <v>0</v>
      </c>
      <c r="R655" s="2">
        <f t="shared" si="545"/>
        <v>0</v>
      </c>
      <c r="S655" s="2">
        <f t="shared" si="546"/>
        <v>0</v>
      </c>
      <c r="T655" s="2">
        <f t="shared" si="547"/>
        <v>0</v>
      </c>
      <c r="U655" s="2">
        <f t="shared" si="548"/>
        <v>0</v>
      </c>
      <c r="V655" s="2">
        <f t="shared" si="549"/>
        <v>0</v>
      </c>
      <c r="W655" s="2">
        <f t="shared" si="550"/>
        <v>0</v>
      </c>
      <c r="X655" s="2">
        <f t="shared" si="551"/>
        <v>0</v>
      </c>
      <c r="Y655" s="2">
        <f t="shared" si="552"/>
        <v>0</v>
      </c>
      <c r="Z655" s="2"/>
      <c r="AA655" s="2">
        <v>69726971</v>
      </c>
      <c r="AB655" s="2">
        <f t="shared" si="553"/>
        <v>5.29</v>
      </c>
      <c r="AC655" s="2">
        <f t="shared" si="554"/>
        <v>5.29</v>
      </c>
      <c r="AD655" s="2">
        <f t="shared" si="535"/>
        <v>0</v>
      </c>
      <c r="AE655" s="2">
        <f t="shared" si="536"/>
        <v>0</v>
      </c>
      <c r="AF655" s="2">
        <f t="shared" si="537"/>
        <v>0</v>
      </c>
      <c r="AG655" s="2">
        <f t="shared" si="555"/>
        <v>0</v>
      </c>
      <c r="AH655" s="2">
        <f t="shared" si="538"/>
        <v>0</v>
      </c>
      <c r="AI655" s="2">
        <f t="shared" si="539"/>
        <v>0</v>
      </c>
      <c r="AJ655" s="2">
        <f t="shared" si="556"/>
        <v>7.0000000000000007E-2</v>
      </c>
      <c r="AK655" s="2">
        <v>5.29</v>
      </c>
      <c r="AL655" s="2">
        <v>5.29</v>
      </c>
      <c r="AM655" s="2">
        <v>0</v>
      </c>
      <c r="AN655" s="2">
        <v>0</v>
      </c>
      <c r="AO655" s="2">
        <v>0</v>
      </c>
      <c r="AP655" s="2">
        <v>0</v>
      </c>
      <c r="AQ655" s="2">
        <v>0</v>
      </c>
      <c r="AR655" s="2">
        <v>0</v>
      </c>
      <c r="AS655" s="2">
        <v>7.0000000000000007E-2</v>
      </c>
      <c r="AT655" s="2">
        <v>0</v>
      </c>
      <c r="AU655" s="2">
        <v>0</v>
      </c>
      <c r="AV655" s="2">
        <v>1</v>
      </c>
      <c r="AW655" s="2">
        <v>1</v>
      </c>
      <c r="AX655" s="2"/>
      <c r="AY655" s="2"/>
      <c r="AZ655" s="2">
        <v>1</v>
      </c>
      <c r="BA655" s="2">
        <v>1</v>
      </c>
      <c r="BB655" s="2">
        <v>1</v>
      </c>
      <c r="BC655" s="2">
        <v>1</v>
      </c>
      <c r="BD655" s="2" t="s">
        <v>3</v>
      </c>
      <c r="BE655" s="2" t="s">
        <v>3</v>
      </c>
      <c r="BF655" s="2" t="s">
        <v>3</v>
      </c>
      <c r="BG655" s="2" t="s">
        <v>3</v>
      </c>
      <c r="BH655" s="2">
        <v>3</v>
      </c>
      <c r="BI655" s="2">
        <v>1</v>
      </c>
      <c r="BJ655" s="2" t="s">
        <v>425</v>
      </c>
      <c r="BK655" s="2"/>
      <c r="BL655" s="2"/>
      <c r="BM655" s="2">
        <v>500001</v>
      </c>
      <c r="BN655" s="2">
        <v>0</v>
      </c>
      <c r="BO655" s="2" t="s">
        <v>3</v>
      </c>
      <c r="BP655" s="2">
        <v>0</v>
      </c>
      <c r="BQ655" s="2">
        <v>8</v>
      </c>
      <c r="BR655" s="2">
        <v>0</v>
      </c>
      <c r="BS655" s="2">
        <v>1</v>
      </c>
      <c r="BT655" s="2">
        <v>1</v>
      </c>
      <c r="BU655" s="2">
        <v>1</v>
      </c>
      <c r="BV655" s="2">
        <v>1</v>
      </c>
      <c r="BW655" s="2">
        <v>1</v>
      </c>
      <c r="BX655" s="2">
        <v>1</v>
      </c>
      <c r="BY655" s="2" t="s">
        <v>3</v>
      </c>
      <c r="BZ655" s="2">
        <v>0</v>
      </c>
      <c r="CA655" s="2">
        <v>0</v>
      </c>
      <c r="CB655" s="2" t="s">
        <v>3</v>
      </c>
      <c r="CC655" s="2"/>
      <c r="CD655" s="2"/>
      <c r="CE655" s="2">
        <v>0</v>
      </c>
      <c r="CF655" s="2">
        <v>0</v>
      </c>
      <c r="CG655" s="2">
        <v>0</v>
      </c>
      <c r="CH655" s="2">
        <v>56</v>
      </c>
      <c r="CI655" s="2">
        <v>3</v>
      </c>
      <c r="CJ655" s="2">
        <v>0</v>
      </c>
      <c r="CK655" s="2">
        <v>0</v>
      </c>
      <c r="CL655" s="2">
        <v>0</v>
      </c>
      <c r="CM655" s="2">
        <v>0</v>
      </c>
      <c r="CN655" s="2" t="s">
        <v>3</v>
      </c>
      <c r="CO655" s="2">
        <v>0</v>
      </c>
      <c r="CP655" s="2">
        <f t="shared" si="557"/>
        <v>0</v>
      </c>
      <c r="CQ655" s="2">
        <f t="shared" si="558"/>
        <v>5.29</v>
      </c>
      <c r="CR655" s="2">
        <f t="shared" si="559"/>
        <v>0</v>
      </c>
      <c r="CS655" s="2">
        <f t="shared" si="560"/>
        <v>0</v>
      </c>
      <c r="CT655" s="2">
        <f t="shared" si="561"/>
        <v>0</v>
      </c>
      <c r="CU655" s="2">
        <f t="shared" si="562"/>
        <v>0</v>
      </c>
      <c r="CV655" s="2">
        <f t="shared" si="563"/>
        <v>0</v>
      </c>
      <c r="CW655" s="2">
        <f t="shared" si="564"/>
        <v>0</v>
      </c>
      <c r="CX655" s="2">
        <f t="shared" si="565"/>
        <v>7.0000000000000007E-2</v>
      </c>
      <c r="CY655" s="2">
        <f>(((S655+R655)*AT655)/100)</f>
        <v>0</v>
      </c>
      <c r="CZ655" s="2">
        <f>(((S655+R655)*AU655)/100)</f>
        <v>0</v>
      </c>
      <c r="DA655" s="2"/>
      <c r="DB655" s="2"/>
      <c r="DC655" s="2" t="s">
        <v>3</v>
      </c>
      <c r="DD655" s="2" t="s">
        <v>3</v>
      </c>
      <c r="DE655" s="2" t="s">
        <v>3</v>
      </c>
      <c r="DF655" s="2" t="s">
        <v>3</v>
      </c>
      <c r="DG655" s="2" t="s">
        <v>3</v>
      </c>
      <c r="DH655" s="2" t="s">
        <v>3</v>
      </c>
      <c r="DI655" s="2" t="s">
        <v>3</v>
      </c>
      <c r="DJ655" s="2" t="s">
        <v>3</v>
      </c>
      <c r="DK655" s="2" t="s">
        <v>3</v>
      </c>
      <c r="DL655" s="2" t="s">
        <v>3</v>
      </c>
      <c r="DM655" s="2" t="s">
        <v>3</v>
      </c>
      <c r="DN655" s="2">
        <v>0</v>
      </c>
      <c r="DO655" s="2">
        <v>0</v>
      </c>
      <c r="DP655" s="2">
        <v>1</v>
      </c>
      <c r="DQ655" s="2">
        <v>1</v>
      </c>
      <c r="DR655" s="2"/>
      <c r="DS655" s="2"/>
      <c r="DT655" s="2"/>
      <c r="DU655" s="2">
        <v>1005</v>
      </c>
      <c r="DV655" s="2" t="s">
        <v>56</v>
      </c>
      <c r="DW655" s="2" t="s">
        <v>56</v>
      </c>
      <c r="DX655" s="2">
        <v>1</v>
      </c>
      <c r="DY655" s="2"/>
      <c r="DZ655" s="2" t="s">
        <v>3</v>
      </c>
      <c r="EA655" s="2" t="s">
        <v>3</v>
      </c>
      <c r="EB655" s="2" t="s">
        <v>3</v>
      </c>
      <c r="EC655" s="2" t="s">
        <v>3</v>
      </c>
      <c r="ED655" s="2"/>
      <c r="EE655" s="2">
        <v>54328897</v>
      </c>
      <c r="EF655" s="2">
        <v>8</v>
      </c>
      <c r="EG655" s="2" t="s">
        <v>31</v>
      </c>
      <c r="EH655" s="2">
        <v>0</v>
      </c>
      <c r="EI655" s="2" t="s">
        <v>3</v>
      </c>
      <c r="EJ655" s="2">
        <v>1</v>
      </c>
      <c r="EK655" s="2">
        <v>500001</v>
      </c>
      <c r="EL655" s="2" t="s">
        <v>32</v>
      </c>
      <c r="EM655" s="2" t="s">
        <v>33</v>
      </c>
      <c r="EN655" s="2"/>
      <c r="EO655" s="2" t="s">
        <v>3</v>
      </c>
      <c r="EP655" s="2"/>
      <c r="EQ655" s="2">
        <v>0</v>
      </c>
      <c r="ER655" s="2">
        <v>5.29</v>
      </c>
      <c r="ES655" s="2">
        <v>5.29</v>
      </c>
      <c r="ET655" s="2">
        <v>0</v>
      </c>
      <c r="EU655" s="2">
        <v>0</v>
      </c>
      <c r="EV655" s="2">
        <v>0</v>
      </c>
      <c r="EW655" s="2">
        <v>0</v>
      </c>
      <c r="EX655" s="2">
        <v>0</v>
      </c>
      <c r="EY655" s="2"/>
      <c r="EZ655" s="2"/>
      <c r="FA655" s="2"/>
      <c r="FB655" s="2"/>
      <c r="FC655" s="2"/>
      <c r="FD655" s="2"/>
      <c r="FE655" s="2"/>
      <c r="FF655" s="2"/>
      <c r="FG655" s="2"/>
      <c r="FH655" s="2"/>
      <c r="FI655" s="2"/>
      <c r="FJ655" s="2"/>
      <c r="FK655" s="2"/>
      <c r="FL655" s="2"/>
      <c r="FM655" s="2"/>
      <c r="FN655" s="2"/>
      <c r="FO655" s="2"/>
      <c r="FP655" s="2"/>
      <c r="FQ655" s="2">
        <v>0</v>
      </c>
      <c r="FR655" s="2">
        <f t="shared" si="566"/>
        <v>0</v>
      </c>
      <c r="FS655" s="2">
        <v>0</v>
      </c>
      <c r="FT655" s="2"/>
      <c r="FU655" s="2"/>
      <c r="FV655" s="2"/>
      <c r="FW655" s="2"/>
      <c r="FX655" s="2">
        <v>0</v>
      </c>
      <c r="FY655" s="2">
        <v>0</v>
      </c>
      <c r="FZ655" s="2"/>
      <c r="GA655" s="2" t="s">
        <v>3</v>
      </c>
      <c r="GB655" s="2"/>
      <c r="GC655" s="2"/>
      <c r="GD655" s="2">
        <v>1</v>
      </c>
      <c r="GE655" s="2"/>
      <c r="GF655" s="2">
        <v>1049001139</v>
      </c>
      <c r="GG655" s="2">
        <v>2</v>
      </c>
      <c r="GH655" s="2">
        <v>1</v>
      </c>
      <c r="GI655" s="2">
        <v>-2</v>
      </c>
      <c r="GJ655" s="2">
        <v>0</v>
      </c>
      <c r="GK655" s="2">
        <v>0</v>
      </c>
      <c r="GL655" s="2">
        <f t="shared" si="567"/>
        <v>0</v>
      </c>
      <c r="GM655" s="2">
        <f t="shared" si="568"/>
        <v>0</v>
      </c>
      <c r="GN655" s="2">
        <f t="shared" si="569"/>
        <v>0</v>
      </c>
      <c r="GO655" s="2">
        <f t="shared" si="570"/>
        <v>0</v>
      </c>
      <c r="GP655" s="2">
        <f t="shared" si="571"/>
        <v>0</v>
      </c>
      <c r="GQ655" s="2"/>
      <c r="GR655" s="2">
        <v>0</v>
      </c>
      <c r="GS655" s="2">
        <v>3</v>
      </c>
      <c r="GT655" s="2">
        <v>0</v>
      </c>
      <c r="GU655" s="2" t="s">
        <v>3</v>
      </c>
      <c r="GV655" s="2">
        <f t="shared" si="540"/>
        <v>0</v>
      </c>
      <c r="GW655" s="2">
        <v>1</v>
      </c>
      <c r="GX655" s="2">
        <f t="shared" si="572"/>
        <v>0</v>
      </c>
      <c r="GY655" s="2"/>
      <c r="GZ655" s="2"/>
      <c r="HA655" s="2">
        <v>0</v>
      </c>
      <c r="HB655" s="2">
        <v>0</v>
      </c>
      <c r="HC655" s="2">
        <f t="shared" si="573"/>
        <v>0</v>
      </c>
      <c r="HD655" s="2"/>
      <c r="HE655" s="2" t="s">
        <v>3</v>
      </c>
      <c r="HF655" s="2" t="s">
        <v>3</v>
      </c>
      <c r="HG655" s="2"/>
      <c r="HH655" s="2"/>
      <c r="HI655" s="2"/>
      <c r="HJ655" s="2"/>
      <c r="HK655" s="2"/>
      <c r="HL655" s="2"/>
      <c r="HM655" s="2" t="s">
        <v>3</v>
      </c>
      <c r="HN655" s="2" t="s">
        <v>3</v>
      </c>
      <c r="HO655" s="2" t="s">
        <v>3</v>
      </c>
      <c r="HP655" s="2" t="s">
        <v>3</v>
      </c>
      <c r="HQ655" s="2" t="s">
        <v>3</v>
      </c>
      <c r="HR655" s="2"/>
      <c r="HS655" s="2"/>
      <c r="HT655" s="2"/>
      <c r="HU655" s="2"/>
      <c r="HV655" s="2"/>
      <c r="HW655" s="2"/>
      <c r="HX655" s="2"/>
      <c r="HY655" s="2"/>
      <c r="HZ655" s="2"/>
      <c r="IA655" s="2"/>
      <c r="IB655" s="2"/>
      <c r="IC655" s="2"/>
      <c r="ID655" s="2"/>
      <c r="IE655" s="2"/>
      <c r="IF655" s="2"/>
      <c r="IG655" s="2"/>
      <c r="IH655" s="2"/>
      <c r="II655" s="2"/>
      <c r="IJ655" s="2"/>
      <c r="IK655" s="2">
        <v>0</v>
      </c>
      <c r="IL655" s="2"/>
      <c r="IM655" s="2"/>
      <c r="IN655" s="2"/>
      <c r="IO655" s="2"/>
      <c r="IP655" s="2"/>
      <c r="IQ655" s="2"/>
      <c r="IR655" s="2"/>
      <c r="IS655" s="2"/>
      <c r="IT655" s="2"/>
      <c r="IU655" s="2"/>
    </row>
    <row r="656" spans="1:255" x14ac:dyDescent="0.2">
      <c r="A656">
        <v>18</v>
      </c>
      <c r="B656">
        <v>1</v>
      </c>
      <c r="C656">
        <v>600</v>
      </c>
      <c r="E656" t="s">
        <v>422</v>
      </c>
      <c r="F656" t="s">
        <v>423</v>
      </c>
      <c r="G656" t="s">
        <v>424</v>
      </c>
      <c r="H656" t="s">
        <v>56</v>
      </c>
      <c r="I656">
        <f>I650*J656</f>
        <v>0</v>
      </c>
      <c r="J656">
        <v>116</v>
      </c>
      <c r="K656">
        <v>116</v>
      </c>
      <c r="L656">
        <v>2.552</v>
      </c>
      <c r="M656">
        <v>0</v>
      </c>
      <c r="N656">
        <f t="shared" si="541"/>
        <v>2.552</v>
      </c>
      <c r="O656">
        <f t="shared" si="542"/>
        <v>0</v>
      </c>
      <c r="P656">
        <f t="shared" si="543"/>
        <v>0</v>
      </c>
      <c r="Q656">
        <f t="shared" si="544"/>
        <v>0</v>
      </c>
      <c r="R656">
        <f t="shared" si="545"/>
        <v>0</v>
      </c>
      <c r="S656">
        <f t="shared" si="546"/>
        <v>0</v>
      </c>
      <c r="T656">
        <f t="shared" si="547"/>
        <v>0</v>
      </c>
      <c r="U656">
        <f t="shared" si="548"/>
        <v>0</v>
      </c>
      <c r="V656">
        <f t="shared" si="549"/>
        <v>0</v>
      </c>
      <c r="W656">
        <f t="shared" si="550"/>
        <v>0</v>
      </c>
      <c r="X656">
        <f t="shared" si="551"/>
        <v>0</v>
      </c>
      <c r="Y656">
        <f t="shared" si="552"/>
        <v>0</v>
      </c>
      <c r="AA656">
        <v>69726884</v>
      </c>
      <c r="AB656">
        <f t="shared" si="553"/>
        <v>11.23</v>
      </c>
      <c r="AC656">
        <f t="shared" si="554"/>
        <v>11.23</v>
      </c>
      <c r="AD656">
        <f t="shared" si="535"/>
        <v>0</v>
      </c>
      <c r="AE656">
        <f t="shared" si="536"/>
        <v>0</v>
      </c>
      <c r="AF656">
        <f t="shared" si="537"/>
        <v>0</v>
      </c>
      <c r="AG656">
        <f t="shared" si="555"/>
        <v>0</v>
      </c>
      <c r="AH656">
        <f t="shared" si="538"/>
        <v>0</v>
      </c>
      <c r="AI656">
        <f t="shared" si="539"/>
        <v>0</v>
      </c>
      <c r="AJ656">
        <f t="shared" si="556"/>
        <v>7.0000000000000007E-2</v>
      </c>
      <c r="AK656">
        <v>11.23</v>
      </c>
      <c r="AL656">
        <v>11.23</v>
      </c>
      <c r="AM656">
        <v>0</v>
      </c>
      <c r="AN656">
        <v>0</v>
      </c>
      <c r="AO656">
        <v>0</v>
      </c>
      <c r="AP656">
        <v>0</v>
      </c>
      <c r="AQ656">
        <v>0</v>
      </c>
      <c r="AR656">
        <v>0</v>
      </c>
      <c r="AS656">
        <v>7.0000000000000007E-2</v>
      </c>
      <c r="AT656">
        <v>0</v>
      </c>
      <c r="AU656">
        <v>0</v>
      </c>
      <c r="AV656">
        <v>1</v>
      </c>
      <c r="AW656">
        <v>1</v>
      </c>
      <c r="AZ656">
        <v>1</v>
      </c>
      <c r="BA656">
        <v>1</v>
      </c>
      <c r="BB656">
        <v>1</v>
      </c>
      <c r="BC656">
        <v>7.56</v>
      </c>
      <c r="BD656" t="s">
        <v>3</v>
      </c>
      <c r="BE656" t="s">
        <v>3</v>
      </c>
      <c r="BF656" t="s">
        <v>3</v>
      </c>
      <c r="BG656" t="s">
        <v>3</v>
      </c>
      <c r="BH656">
        <v>3</v>
      </c>
      <c r="BI656">
        <v>1</v>
      </c>
      <c r="BJ656" t="s">
        <v>425</v>
      </c>
      <c r="BM656">
        <v>500001</v>
      </c>
      <c r="BN656">
        <v>0</v>
      </c>
      <c r="BO656" t="s">
        <v>3</v>
      </c>
      <c r="BP656">
        <v>0</v>
      </c>
      <c r="BQ656">
        <v>8</v>
      </c>
      <c r="BR656">
        <v>0</v>
      </c>
      <c r="BS656">
        <v>1</v>
      </c>
      <c r="BT656">
        <v>1</v>
      </c>
      <c r="BU656">
        <v>1</v>
      </c>
      <c r="BV656">
        <v>1</v>
      </c>
      <c r="BW656">
        <v>1</v>
      </c>
      <c r="BX656">
        <v>1</v>
      </c>
      <c r="BY656" t="s">
        <v>3</v>
      </c>
      <c r="BZ656">
        <v>0</v>
      </c>
      <c r="CA656">
        <v>0</v>
      </c>
      <c r="CB656" t="s">
        <v>3</v>
      </c>
      <c r="CE656">
        <v>0</v>
      </c>
      <c r="CF656">
        <v>0</v>
      </c>
      <c r="CG656">
        <v>0</v>
      </c>
      <c r="CH656">
        <v>56</v>
      </c>
      <c r="CI656">
        <v>3</v>
      </c>
      <c r="CJ656">
        <v>0</v>
      </c>
      <c r="CK656">
        <v>0</v>
      </c>
      <c r="CL656">
        <v>0</v>
      </c>
      <c r="CM656">
        <v>0</v>
      </c>
      <c r="CN656" t="s">
        <v>3</v>
      </c>
      <c r="CO656">
        <v>0</v>
      </c>
      <c r="CP656">
        <f t="shared" si="557"/>
        <v>0</v>
      </c>
      <c r="CQ656">
        <f t="shared" si="558"/>
        <v>84.898799999999994</v>
      </c>
      <c r="CR656">
        <f t="shared" si="559"/>
        <v>0</v>
      </c>
      <c r="CS656">
        <f t="shared" si="560"/>
        <v>0</v>
      </c>
      <c r="CT656">
        <f t="shared" si="561"/>
        <v>0</v>
      </c>
      <c r="CU656">
        <f t="shared" si="562"/>
        <v>0</v>
      </c>
      <c r="CV656">
        <f t="shared" si="563"/>
        <v>0</v>
      </c>
      <c r="CW656">
        <f t="shared" si="564"/>
        <v>0</v>
      </c>
      <c r="CX656">
        <f t="shared" si="565"/>
        <v>7.0000000000000007E-2</v>
      </c>
      <c r="CY656">
        <f>(S656+R656)*(BZ656/100)</f>
        <v>0</v>
      </c>
      <c r="CZ656">
        <f>(S656+R656)*(CA656/100)</f>
        <v>0</v>
      </c>
      <c r="DC656" t="s">
        <v>3</v>
      </c>
      <c r="DD656" t="s">
        <v>3</v>
      </c>
      <c r="DE656" t="s">
        <v>3</v>
      </c>
      <c r="DF656" t="s">
        <v>3</v>
      </c>
      <c r="DG656" t="s">
        <v>3</v>
      </c>
      <c r="DH656" t="s">
        <v>3</v>
      </c>
      <c r="DI656" t="s">
        <v>3</v>
      </c>
      <c r="DJ656" t="s">
        <v>3</v>
      </c>
      <c r="DK656" t="s">
        <v>3</v>
      </c>
      <c r="DL656" t="s">
        <v>3</v>
      </c>
      <c r="DM656" t="s">
        <v>3</v>
      </c>
      <c r="DN656">
        <v>0</v>
      </c>
      <c r="DO656">
        <v>0</v>
      </c>
      <c r="DP656">
        <v>1</v>
      </c>
      <c r="DQ656">
        <v>1</v>
      </c>
      <c r="DU656">
        <v>1005</v>
      </c>
      <c r="DV656" t="s">
        <v>56</v>
      </c>
      <c r="DW656" t="s">
        <v>56</v>
      </c>
      <c r="DX656">
        <v>1</v>
      </c>
      <c r="DZ656" t="s">
        <v>3</v>
      </c>
      <c r="EA656" t="s">
        <v>3</v>
      </c>
      <c r="EB656" t="s">
        <v>3</v>
      </c>
      <c r="EC656" t="s">
        <v>3</v>
      </c>
      <c r="EE656">
        <v>54328897</v>
      </c>
      <c r="EF656">
        <v>8</v>
      </c>
      <c r="EG656" t="s">
        <v>31</v>
      </c>
      <c r="EH656">
        <v>0</v>
      </c>
      <c r="EI656" t="s">
        <v>3</v>
      </c>
      <c r="EJ656">
        <v>1</v>
      </c>
      <c r="EK656">
        <v>500001</v>
      </c>
      <c r="EL656" t="s">
        <v>32</v>
      </c>
      <c r="EM656" t="s">
        <v>33</v>
      </c>
      <c r="EO656" t="s">
        <v>3</v>
      </c>
      <c r="EQ656">
        <v>0</v>
      </c>
      <c r="ER656">
        <v>81.17</v>
      </c>
      <c r="ES656">
        <v>11.23</v>
      </c>
      <c r="ET656">
        <v>0</v>
      </c>
      <c r="EU656">
        <v>0</v>
      </c>
      <c r="EV656">
        <v>0</v>
      </c>
      <c r="EW656">
        <v>0</v>
      </c>
      <c r="EX656">
        <v>0</v>
      </c>
      <c r="EZ656">
        <v>5</v>
      </c>
      <c r="FC656">
        <v>0</v>
      </c>
      <c r="FD656">
        <v>18</v>
      </c>
      <c r="FF656">
        <v>81.17</v>
      </c>
      <c r="FQ656">
        <v>0</v>
      </c>
      <c r="FR656">
        <f t="shared" si="566"/>
        <v>0</v>
      </c>
      <c r="FS656">
        <v>0</v>
      </c>
      <c r="FX656">
        <v>0</v>
      </c>
      <c r="FY656">
        <v>0</v>
      </c>
      <c r="GA656" t="s">
        <v>426</v>
      </c>
      <c r="GD656">
        <v>1</v>
      </c>
      <c r="GF656">
        <v>1049001139</v>
      </c>
      <c r="GG656">
        <v>2</v>
      </c>
      <c r="GH656">
        <v>3</v>
      </c>
      <c r="GI656">
        <v>5</v>
      </c>
      <c r="GJ656">
        <v>0</v>
      </c>
      <c r="GK656">
        <v>0</v>
      </c>
      <c r="GL656">
        <f t="shared" si="567"/>
        <v>0</v>
      </c>
      <c r="GM656">
        <f t="shared" si="568"/>
        <v>0</v>
      </c>
      <c r="GN656">
        <f t="shared" si="569"/>
        <v>0</v>
      </c>
      <c r="GO656">
        <f t="shared" si="570"/>
        <v>0</v>
      </c>
      <c r="GP656">
        <f t="shared" si="571"/>
        <v>0</v>
      </c>
      <c r="GR656">
        <v>1</v>
      </c>
      <c r="GS656">
        <v>1</v>
      </c>
      <c r="GT656">
        <v>0</v>
      </c>
      <c r="GU656" t="s">
        <v>3</v>
      </c>
      <c r="GV656">
        <f t="shared" si="540"/>
        <v>0</v>
      </c>
      <c r="GW656">
        <v>1</v>
      </c>
      <c r="GX656">
        <f t="shared" si="572"/>
        <v>0</v>
      </c>
      <c r="HA656">
        <v>0</v>
      </c>
      <c r="HB656">
        <v>0</v>
      </c>
      <c r="HC656">
        <f t="shared" si="573"/>
        <v>0</v>
      </c>
      <c r="HE656" t="s">
        <v>35</v>
      </c>
      <c r="HF656" t="s">
        <v>36</v>
      </c>
      <c r="HM656" t="s">
        <v>3</v>
      </c>
      <c r="HN656" t="s">
        <v>3</v>
      </c>
      <c r="HO656" t="s">
        <v>3</v>
      </c>
      <c r="HP656" t="s">
        <v>3</v>
      </c>
      <c r="HQ656" t="s">
        <v>3</v>
      </c>
      <c r="IK656">
        <v>0</v>
      </c>
    </row>
    <row r="657" spans="1:255" x14ac:dyDescent="0.2">
      <c r="A657" s="2">
        <v>18</v>
      </c>
      <c r="B657" s="2">
        <v>1</v>
      </c>
      <c r="C657" s="2">
        <v>590</v>
      </c>
      <c r="D657" s="2"/>
      <c r="E657" s="2" t="s">
        <v>427</v>
      </c>
      <c r="F657" s="2" t="s">
        <v>428</v>
      </c>
      <c r="G657" s="2" t="s">
        <v>429</v>
      </c>
      <c r="H657" s="2" t="s">
        <v>78</v>
      </c>
      <c r="I657" s="2">
        <f>I649*J657</f>
        <v>0</v>
      </c>
      <c r="J657" s="2">
        <v>9.5000000000000001E-2</v>
      </c>
      <c r="K657" s="2">
        <v>9.5000000000000001E-2</v>
      </c>
      <c r="L657" s="2">
        <v>2.0899999999999998E-3</v>
      </c>
      <c r="M657" s="2">
        <v>0</v>
      </c>
      <c r="N657" s="2">
        <f t="shared" si="541"/>
        <v>2.0999999999999999E-3</v>
      </c>
      <c r="O657" s="2">
        <f t="shared" si="542"/>
        <v>0</v>
      </c>
      <c r="P657" s="2">
        <f t="shared" si="543"/>
        <v>0</v>
      </c>
      <c r="Q657" s="2">
        <f t="shared" si="544"/>
        <v>0</v>
      </c>
      <c r="R657" s="2">
        <f t="shared" si="545"/>
        <v>0</v>
      </c>
      <c r="S657" s="2">
        <f t="shared" si="546"/>
        <v>0</v>
      </c>
      <c r="T657" s="2">
        <f t="shared" si="547"/>
        <v>0</v>
      </c>
      <c r="U657" s="2">
        <f t="shared" si="548"/>
        <v>0</v>
      </c>
      <c r="V657" s="2">
        <f t="shared" si="549"/>
        <v>0</v>
      </c>
      <c r="W657" s="2">
        <f t="shared" si="550"/>
        <v>0</v>
      </c>
      <c r="X657" s="2">
        <f t="shared" si="551"/>
        <v>0</v>
      </c>
      <c r="Y657" s="2">
        <f t="shared" si="552"/>
        <v>0</v>
      </c>
      <c r="Z657" s="2"/>
      <c r="AA657" s="2">
        <v>69726971</v>
      </c>
      <c r="AB657" s="2">
        <f t="shared" si="553"/>
        <v>5646.9</v>
      </c>
      <c r="AC657" s="2">
        <f t="shared" si="554"/>
        <v>5646.9</v>
      </c>
      <c r="AD657" s="2">
        <f t="shared" si="535"/>
        <v>0</v>
      </c>
      <c r="AE657" s="2">
        <f t="shared" si="536"/>
        <v>0</v>
      </c>
      <c r="AF657" s="2">
        <f t="shared" si="537"/>
        <v>0</v>
      </c>
      <c r="AG657" s="2">
        <f t="shared" si="555"/>
        <v>0</v>
      </c>
      <c r="AH657" s="2">
        <f t="shared" si="538"/>
        <v>0</v>
      </c>
      <c r="AI657" s="2">
        <f t="shared" si="539"/>
        <v>0</v>
      </c>
      <c r="AJ657" s="2">
        <f t="shared" si="556"/>
        <v>90.23</v>
      </c>
      <c r="AK657" s="2">
        <v>5646.9</v>
      </c>
      <c r="AL657" s="2">
        <v>5646.9</v>
      </c>
      <c r="AM657" s="2">
        <v>0</v>
      </c>
      <c r="AN657" s="2">
        <v>0</v>
      </c>
      <c r="AO657" s="2">
        <v>0</v>
      </c>
      <c r="AP657" s="2">
        <v>0</v>
      </c>
      <c r="AQ657" s="2">
        <v>0</v>
      </c>
      <c r="AR657" s="2">
        <v>0</v>
      </c>
      <c r="AS657" s="2">
        <v>90.23</v>
      </c>
      <c r="AT657" s="2">
        <v>0</v>
      </c>
      <c r="AU657" s="2">
        <v>0</v>
      </c>
      <c r="AV657" s="2">
        <v>1</v>
      </c>
      <c r="AW657" s="2">
        <v>1</v>
      </c>
      <c r="AX657" s="2"/>
      <c r="AY657" s="2"/>
      <c r="AZ657" s="2">
        <v>1</v>
      </c>
      <c r="BA657" s="2">
        <v>1</v>
      </c>
      <c r="BB657" s="2">
        <v>1</v>
      </c>
      <c r="BC657" s="2">
        <v>1</v>
      </c>
      <c r="BD657" s="2" t="s">
        <v>3</v>
      </c>
      <c r="BE657" s="2" t="s">
        <v>3</v>
      </c>
      <c r="BF657" s="2" t="s">
        <v>3</v>
      </c>
      <c r="BG657" s="2" t="s">
        <v>3</v>
      </c>
      <c r="BH657" s="2">
        <v>3</v>
      </c>
      <c r="BI657" s="2">
        <v>1</v>
      </c>
      <c r="BJ657" s="2" t="s">
        <v>430</v>
      </c>
      <c r="BK657" s="2"/>
      <c r="BL657" s="2"/>
      <c r="BM657" s="2">
        <v>500001</v>
      </c>
      <c r="BN657" s="2">
        <v>0</v>
      </c>
      <c r="BO657" s="2" t="s">
        <v>3</v>
      </c>
      <c r="BP657" s="2">
        <v>0</v>
      </c>
      <c r="BQ657" s="2">
        <v>8</v>
      </c>
      <c r="BR657" s="2">
        <v>0</v>
      </c>
      <c r="BS657" s="2">
        <v>1</v>
      </c>
      <c r="BT657" s="2">
        <v>1</v>
      </c>
      <c r="BU657" s="2">
        <v>1</v>
      </c>
      <c r="BV657" s="2">
        <v>1</v>
      </c>
      <c r="BW657" s="2">
        <v>1</v>
      </c>
      <c r="BX657" s="2">
        <v>1</v>
      </c>
      <c r="BY657" s="2" t="s">
        <v>3</v>
      </c>
      <c r="BZ657" s="2">
        <v>0</v>
      </c>
      <c r="CA657" s="2">
        <v>0</v>
      </c>
      <c r="CB657" s="2" t="s">
        <v>3</v>
      </c>
      <c r="CC657" s="2"/>
      <c r="CD657" s="2"/>
      <c r="CE657" s="2">
        <v>0</v>
      </c>
      <c r="CF657" s="2">
        <v>0</v>
      </c>
      <c r="CG657" s="2">
        <v>0</v>
      </c>
      <c r="CH657" s="2">
        <v>56</v>
      </c>
      <c r="CI657" s="2">
        <v>4</v>
      </c>
      <c r="CJ657" s="2">
        <v>0</v>
      </c>
      <c r="CK657" s="2">
        <v>0</v>
      </c>
      <c r="CL657" s="2">
        <v>0</v>
      </c>
      <c r="CM657" s="2">
        <v>0</v>
      </c>
      <c r="CN657" s="2" t="s">
        <v>3</v>
      </c>
      <c r="CO657" s="2">
        <v>0</v>
      </c>
      <c r="CP657" s="2">
        <f t="shared" si="557"/>
        <v>0</v>
      </c>
      <c r="CQ657" s="2">
        <f t="shared" si="558"/>
        <v>5646.9</v>
      </c>
      <c r="CR657" s="2">
        <f t="shared" si="559"/>
        <v>0</v>
      </c>
      <c r="CS657" s="2">
        <f t="shared" si="560"/>
        <v>0</v>
      </c>
      <c r="CT657" s="2">
        <f t="shared" si="561"/>
        <v>0</v>
      </c>
      <c r="CU657" s="2">
        <f t="shared" si="562"/>
        <v>0</v>
      </c>
      <c r="CV657" s="2">
        <f t="shared" si="563"/>
        <v>0</v>
      </c>
      <c r="CW657" s="2">
        <f t="shared" si="564"/>
        <v>0</v>
      </c>
      <c r="CX657" s="2">
        <f t="shared" si="565"/>
        <v>90.23</v>
      </c>
      <c r="CY657" s="2">
        <f>(((S657+R657)*AT657)/100)</f>
        <v>0</v>
      </c>
      <c r="CZ657" s="2">
        <f>(((S657+R657)*AU657)/100)</f>
        <v>0</v>
      </c>
      <c r="DA657" s="2"/>
      <c r="DB657" s="2"/>
      <c r="DC657" s="2" t="s">
        <v>3</v>
      </c>
      <c r="DD657" s="2" t="s">
        <v>3</v>
      </c>
      <c r="DE657" s="2" t="s">
        <v>3</v>
      </c>
      <c r="DF657" s="2" t="s">
        <v>3</v>
      </c>
      <c r="DG657" s="2" t="s">
        <v>3</v>
      </c>
      <c r="DH657" s="2" t="s">
        <v>3</v>
      </c>
      <c r="DI657" s="2" t="s">
        <v>3</v>
      </c>
      <c r="DJ657" s="2" t="s">
        <v>3</v>
      </c>
      <c r="DK657" s="2" t="s">
        <v>3</v>
      </c>
      <c r="DL657" s="2" t="s">
        <v>3</v>
      </c>
      <c r="DM657" s="2" t="s">
        <v>3</v>
      </c>
      <c r="DN657" s="2">
        <v>0</v>
      </c>
      <c r="DO657" s="2">
        <v>0</v>
      </c>
      <c r="DP657" s="2">
        <v>1</v>
      </c>
      <c r="DQ657" s="2">
        <v>1</v>
      </c>
      <c r="DR657" s="2"/>
      <c r="DS657" s="2"/>
      <c r="DT657" s="2"/>
      <c r="DU657" s="2">
        <v>1009</v>
      </c>
      <c r="DV657" s="2" t="s">
        <v>78</v>
      </c>
      <c r="DW657" s="2" t="s">
        <v>78</v>
      </c>
      <c r="DX657" s="2">
        <v>1000</v>
      </c>
      <c r="DY657" s="2"/>
      <c r="DZ657" s="2" t="s">
        <v>3</v>
      </c>
      <c r="EA657" s="2" t="s">
        <v>3</v>
      </c>
      <c r="EB657" s="2" t="s">
        <v>3</v>
      </c>
      <c r="EC657" s="2" t="s">
        <v>3</v>
      </c>
      <c r="ED657" s="2"/>
      <c r="EE657" s="2">
        <v>54328897</v>
      </c>
      <c r="EF657" s="2">
        <v>8</v>
      </c>
      <c r="EG657" s="2" t="s">
        <v>31</v>
      </c>
      <c r="EH657" s="2">
        <v>0</v>
      </c>
      <c r="EI657" s="2" t="s">
        <v>3</v>
      </c>
      <c r="EJ657" s="2">
        <v>1</v>
      </c>
      <c r="EK657" s="2">
        <v>500001</v>
      </c>
      <c r="EL657" s="2" t="s">
        <v>32</v>
      </c>
      <c r="EM657" s="2" t="s">
        <v>33</v>
      </c>
      <c r="EN657" s="2"/>
      <c r="EO657" s="2" t="s">
        <v>3</v>
      </c>
      <c r="EP657" s="2"/>
      <c r="EQ657" s="2">
        <v>0</v>
      </c>
      <c r="ER657" s="2">
        <v>5646.9</v>
      </c>
      <c r="ES657" s="2">
        <v>5646.9</v>
      </c>
      <c r="ET657" s="2">
        <v>0</v>
      </c>
      <c r="EU657" s="2">
        <v>0</v>
      </c>
      <c r="EV657" s="2">
        <v>0</v>
      </c>
      <c r="EW657" s="2">
        <v>0</v>
      </c>
      <c r="EX657" s="2">
        <v>0</v>
      </c>
      <c r="EY657" s="2"/>
      <c r="EZ657" s="2"/>
      <c r="FA657" s="2"/>
      <c r="FB657" s="2"/>
      <c r="FC657" s="2"/>
      <c r="FD657" s="2"/>
      <c r="FE657" s="2"/>
      <c r="FF657" s="2"/>
      <c r="FG657" s="2"/>
      <c r="FH657" s="2"/>
      <c r="FI657" s="2"/>
      <c r="FJ657" s="2"/>
      <c r="FK657" s="2"/>
      <c r="FL657" s="2"/>
      <c r="FM657" s="2"/>
      <c r="FN657" s="2"/>
      <c r="FO657" s="2"/>
      <c r="FP657" s="2"/>
      <c r="FQ657" s="2">
        <v>0</v>
      </c>
      <c r="FR657" s="2">
        <f t="shared" si="566"/>
        <v>0</v>
      </c>
      <c r="FS657" s="2">
        <v>0</v>
      </c>
      <c r="FT657" s="2"/>
      <c r="FU657" s="2"/>
      <c r="FV657" s="2"/>
      <c r="FW657" s="2"/>
      <c r="FX657" s="2">
        <v>0</v>
      </c>
      <c r="FY657" s="2">
        <v>0</v>
      </c>
      <c r="FZ657" s="2"/>
      <c r="GA657" s="2" t="s">
        <v>3</v>
      </c>
      <c r="GB657" s="2"/>
      <c r="GC657" s="2"/>
      <c r="GD657" s="2">
        <v>1</v>
      </c>
      <c r="GE657" s="2"/>
      <c r="GF657" s="2">
        <v>-1245202389</v>
      </c>
      <c r="GG657" s="2">
        <v>2</v>
      </c>
      <c r="GH657" s="2">
        <v>1</v>
      </c>
      <c r="GI657" s="2">
        <v>-2</v>
      </c>
      <c r="GJ657" s="2">
        <v>0</v>
      </c>
      <c r="GK657" s="2">
        <v>0</v>
      </c>
      <c r="GL657" s="2">
        <f t="shared" si="567"/>
        <v>0</v>
      </c>
      <c r="GM657" s="2">
        <f t="shared" si="568"/>
        <v>0</v>
      </c>
      <c r="GN657" s="2">
        <f t="shared" si="569"/>
        <v>0</v>
      </c>
      <c r="GO657" s="2">
        <f t="shared" si="570"/>
        <v>0</v>
      </c>
      <c r="GP657" s="2">
        <f t="shared" si="571"/>
        <v>0</v>
      </c>
      <c r="GQ657" s="2"/>
      <c r="GR657" s="2">
        <v>0</v>
      </c>
      <c r="GS657" s="2">
        <v>3</v>
      </c>
      <c r="GT657" s="2">
        <v>0</v>
      </c>
      <c r="GU657" s="2" t="s">
        <v>3</v>
      </c>
      <c r="GV657" s="2">
        <f t="shared" si="540"/>
        <v>0</v>
      </c>
      <c r="GW657" s="2">
        <v>1</v>
      </c>
      <c r="GX657" s="2">
        <f t="shared" si="572"/>
        <v>0</v>
      </c>
      <c r="GY657" s="2"/>
      <c r="GZ657" s="2"/>
      <c r="HA657" s="2">
        <v>0</v>
      </c>
      <c r="HB657" s="2">
        <v>0</v>
      </c>
      <c r="HC657" s="2">
        <f t="shared" si="573"/>
        <v>0</v>
      </c>
      <c r="HD657" s="2"/>
      <c r="HE657" s="2" t="s">
        <v>3</v>
      </c>
      <c r="HF657" s="2" t="s">
        <v>3</v>
      </c>
      <c r="HG657" s="2"/>
      <c r="HH657" s="2"/>
      <c r="HI657" s="2"/>
      <c r="HJ657" s="2"/>
      <c r="HK657" s="2"/>
      <c r="HL657" s="2"/>
      <c r="HM657" s="2" t="s">
        <v>3</v>
      </c>
      <c r="HN657" s="2" t="s">
        <v>3</v>
      </c>
      <c r="HO657" s="2" t="s">
        <v>3</v>
      </c>
      <c r="HP657" s="2" t="s">
        <v>3</v>
      </c>
      <c r="HQ657" s="2" t="s">
        <v>3</v>
      </c>
      <c r="HR657" s="2"/>
      <c r="HS657" s="2"/>
      <c r="HT657" s="2"/>
      <c r="HU657" s="2"/>
      <c r="HV657" s="2"/>
      <c r="HW657" s="2"/>
      <c r="HX657" s="2"/>
      <c r="HY657" s="2"/>
      <c r="HZ657" s="2"/>
      <c r="IA657" s="2"/>
      <c r="IB657" s="2"/>
      <c r="IC657" s="2"/>
      <c r="ID657" s="2"/>
      <c r="IE657" s="2"/>
      <c r="IF657" s="2"/>
      <c r="IG657" s="2"/>
      <c r="IH657" s="2"/>
      <c r="II657" s="2"/>
      <c r="IJ657" s="2"/>
      <c r="IK657" s="2">
        <v>0</v>
      </c>
      <c r="IL657" s="2"/>
      <c r="IM657" s="2"/>
      <c r="IN657" s="2"/>
      <c r="IO657" s="2"/>
      <c r="IP657" s="2"/>
      <c r="IQ657" s="2"/>
      <c r="IR657" s="2"/>
      <c r="IS657" s="2"/>
      <c r="IT657" s="2"/>
      <c r="IU657" s="2"/>
    </row>
    <row r="658" spans="1:255" x14ac:dyDescent="0.2">
      <c r="A658">
        <v>18</v>
      </c>
      <c r="B658">
        <v>1</v>
      </c>
      <c r="C658">
        <v>601</v>
      </c>
      <c r="E658" t="s">
        <v>427</v>
      </c>
      <c r="F658" t="s">
        <v>428</v>
      </c>
      <c r="G658" t="s">
        <v>429</v>
      </c>
      <c r="H658" t="s">
        <v>78</v>
      </c>
      <c r="I658">
        <f>I650*J658</f>
        <v>0</v>
      </c>
      <c r="J658">
        <v>9.5000000000000001E-2</v>
      </c>
      <c r="K658">
        <v>9.5000000000000001E-2</v>
      </c>
      <c r="L658">
        <v>2.0899999999999998E-3</v>
      </c>
      <c r="M658">
        <v>0</v>
      </c>
      <c r="N658">
        <f t="shared" si="541"/>
        <v>2.0999999999999999E-3</v>
      </c>
      <c r="O658">
        <f t="shared" si="542"/>
        <v>0</v>
      </c>
      <c r="P658">
        <f t="shared" si="543"/>
        <v>0</v>
      </c>
      <c r="Q658">
        <f t="shared" si="544"/>
        <v>0</v>
      </c>
      <c r="R658">
        <f t="shared" si="545"/>
        <v>0</v>
      </c>
      <c r="S658">
        <f t="shared" si="546"/>
        <v>0</v>
      </c>
      <c r="T658">
        <f t="shared" si="547"/>
        <v>0</v>
      </c>
      <c r="U658">
        <f t="shared" si="548"/>
        <v>0</v>
      </c>
      <c r="V658">
        <f t="shared" si="549"/>
        <v>0</v>
      </c>
      <c r="W658">
        <f t="shared" si="550"/>
        <v>0</v>
      </c>
      <c r="X658">
        <f t="shared" si="551"/>
        <v>0</v>
      </c>
      <c r="Y658">
        <f t="shared" si="552"/>
        <v>0</v>
      </c>
      <c r="AA658">
        <v>69726884</v>
      </c>
      <c r="AB658">
        <f t="shared" si="553"/>
        <v>5859.5</v>
      </c>
      <c r="AC658">
        <f t="shared" si="554"/>
        <v>5859.5</v>
      </c>
      <c r="AD658">
        <f t="shared" si="535"/>
        <v>0</v>
      </c>
      <c r="AE658">
        <f t="shared" si="536"/>
        <v>0</v>
      </c>
      <c r="AF658">
        <f t="shared" si="537"/>
        <v>0</v>
      </c>
      <c r="AG658">
        <f t="shared" si="555"/>
        <v>0</v>
      </c>
      <c r="AH658">
        <f t="shared" si="538"/>
        <v>0</v>
      </c>
      <c r="AI658">
        <f t="shared" si="539"/>
        <v>0</v>
      </c>
      <c r="AJ658">
        <f t="shared" si="556"/>
        <v>90.23</v>
      </c>
      <c r="AK658">
        <v>5859.5</v>
      </c>
      <c r="AL658">
        <v>5859.5</v>
      </c>
      <c r="AM658">
        <v>0</v>
      </c>
      <c r="AN658">
        <v>0</v>
      </c>
      <c r="AO658">
        <v>0</v>
      </c>
      <c r="AP658">
        <v>0</v>
      </c>
      <c r="AQ658">
        <v>0</v>
      </c>
      <c r="AR658">
        <v>0</v>
      </c>
      <c r="AS658">
        <v>90.23</v>
      </c>
      <c r="AT658">
        <v>0</v>
      </c>
      <c r="AU658">
        <v>0</v>
      </c>
      <c r="AV658">
        <v>1</v>
      </c>
      <c r="AW658">
        <v>1</v>
      </c>
      <c r="AZ658">
        <v>1</v>
      </c>
      <c r="BA658">
        <v>1</v>
      </c>
      <c r="BB658">
        <v>1</v>
      </c>
      <c r="BC658">
        <v>7.56</v>
      </c>
      <c r="BD658" t="s">
        <v>3</v>
      </c>
      <c r="BE658" t="s">
        <v>3</v>
      </c>
      <c r="BF658" t="s">
        <v>3</v>
      </c>
      <c r="BG658" t="s">
        <v>3</v>
      </c>
      <c r="BH658">
        <v>3</v>
      </c>
      <c r="BI658">
        <v>1</v>
      </c>
      <c r="BJ658" t="s">
        <v>430</v>
      </c>
      <c r="BM658">
        <v>500001</v>
      </c>
      <c r="BN658">
        <v>0</v>
      </c>
      <c r="BO658" t="s">
        <v>3</v>
      </c>
      <c r="BP658">
        <v>0</v>
      </c>
      <c r="BQ658">
        <v>8</v>
      </c>
      <c r="BR658">
        <v>0</v>
      </c>
      <c r="BS658">
        <v>1</v>
      </c>
      <c r="BT658">
        <v>1</v>
      </c>
      <c r="BU658">
        <v>1</v>
      </c>
      <c r="BV658">
        <v>1</v>
      </c>
      <c r="BW658">
        <v>1</v>
      </c>
      <c r="BX658">
        <v>1</v>
      </c>
      <c r="BY658" t="s">
        <v>3</v>
      </c>
      <c r="BZ658">
        <v>0</v>
      </c>
      <c r="CA658">
        <v>0</v>
      </c>
      <c r="CB658" t="s">
        <v>3</v>
      </c>
      <c r="CE658">
        <v>0</v>
      </c>
      <c r="CF658">
        <v>0</v>
      </c>
      <c r="CG658">
        <v>0</v>
      </c>
      <c r="CH658">
        <v>56</v>
      </c>
      <c r="CI658">
        <v>4</v>
      </c>
      <c r="CJ658">
        <v>0</v>
      </c>
      <c r="CK658">
        <v>0</v>
      </c>
      <c r="CL658">
        <v>0</v>
      </c>
      <c r="CM658">
        <v>0</v>
      </c>
      <c r="CN658" t="s">
        <v>3</v>
      </c>
      <c r="CO658">
        <v>0</v>
      </c>
      <c r="CP658">
        <f t="shared" si="557"/>
        <v>0</v>
      </c>
      <c r="CQ658">
        <f t="shared" si="558"/>
        <v>44297.82</v>
      </c>
      <c r="CR658">
        <f t="shared" si="559"/>
        <v>0</v>
      </c>
      <c r="CS658">
        <f t="shared" si="560"/>
        <v>0</v>
      </c>
      <c r="CT658">
        <f t="shared" si="561"/>
        <v>0</v>
      </c>
      <c r="CU658">
        <f t="shared" si="562"/>
        <v>0</v>
      </c>
      <c r="CV658">
        <f t="shared" si="563"/>
        <v>0</v>
      </c>
      <c r="CW658">
        <f t="shared" si="564"/>
        <v>0</v>
      </c>
      <c r="CX658">
        <f t="shared" si="565"/>
        <v>90.23</v>
      </c>
      <c r="CY658">
        <f>(S658+R658)*(BZ658/100)</f>
        <v>0</v>
      </c>
      <c r="CZ658">
        <f>(S658+R658)*(CA658/100)</f>
        <v>0</v>
      </c>
      <c r="DC658" t="s">
        <v>3</v>
      </c>
      <c r="DD658" t="s">
        <v>3</v>
      </c>
      <c r="DE658" t="s">
        <v>3</v>
      </c>
      <c r="DF658" t="s">
        <v>3</v>
      </c>
      <c r="DG658" t="s">
        <v>3</v>
      </c>
      <c r="DH658" t="s">
        <v>3</v>
      </c>
      <c r="DI658" t="s">
        <v>3</v>
      </c>
      <c r="DJ658" t="s">
        <v>3</v>
      </c>
      <c r="DK658" t="s">
        <v>3</v>
      </c>
      <c r="DL658" t="s">
        <v>3</v>
      </c>
      <c r="DM658" t="s">
        <v>3</v>
      </c>
      <c r="DN658">
        <v>0</v>
      </c>
      <c r="DO658">
        <v>0</v>
      </c>
      <c r="DP658">
        <v>1</v>
      </c>
      <c r="DQ658">
        <v>1</v>
      </c>
      <c r="DU658">
        <v>1009</v>
      </c>
      <c r="DV658" t="s">
        <v>78</v>
      </c>
      <c r="DW658" t="s">
        <v>78</v>
      </c>
      <c r="DX658">
        <v>1000</v>
      </c>
      <c r="DZ658" t="s">
        <v>3</v>
      </c>
      <c r="EA658" t="s">
        <v>3</v>
      </c>
      <c r="EB658" t="s">
        <v>3</v>
      </c>
      <c r="EC658" t="s">
        <v>3</v>
      </c>
      <c r="EE658">
        <v>54328897</v>
      </c>
      <c r="EF658">
        <v>8</v>
      </c>
      <c r="EG658" t="s">
        <v>31</v>
      </c>
      <c r="EH658">
        <v>0</v>
      </c>
      <c r="EI658" t="s">
        <v>3</v>
      </c>
      <c r="EJ658">
        <v>1</v>
      </c>
      <c r="EK658">
        <v>500001</v>
      </c>
      <c r="EL658" t="s">
        <v>32</v>
      </c>
      <c r="EM658" t="s">
        <v>33</v>
      </c>
      <c r="EO658" t="s">
        <v>3</v>
      </c>
      <c r="EQ658">
        <v>0</v>
      </c>
      <c r="ER658">
        <v>42370</v>
      </c>
      <c r="ES658">
        <v>5859.5</v>
      </c>
      <c r="ET658">
        <v>0</v>
      </c>
      <c r="EU658">
        <v>0</v>
      </c>
      <c r="EV658">
        <v>0</v>
      </c>
      <c r="EW658">
        <v>0</v>
      </c>
      <c r="EX658">
        <v>0</v>
      </c>
      <c r="EZ658">
        <v>5</v>
      </c>
      <c r="FC658">
        <v>0</v>
      </c>
      <c r="FD658">
        <v>18</v>
      </c>
      <c r="FF658">
        <v>42370</v>
      </c>
      <c r="FQ658">
        <v>0</v>
      </c>
      <c r="FR658">
        <f t="shared" si="566"/>
        <v>0</v>
      </c>
      <c r="FS658">
        <v>0</v>
      </c>
      <c r="FX658">
        <v>0</v>
      </c>
      <c r="FY658">
        <v>0</v>
      </c>
      <c r="GA658" t="s">
        <v>431</v>
      </c>
      <c r="GD658">
        <v>1</v>
      </c>
      <c r="GF658">
        <v>-1245202389</v>
      </c>
      <c r="GG658">
        <v>2</v>
      </c>
      <c r="GH658">
        <v>3</v>
      </c>
      <c r="GI658">
        <v>5</v>
      </c>
      <c r="GJ658">
        <v>0</v>
      </c>
      <c r="GK658">
        <v>0</v>
      </c>
      <c r="GL658">
        <f t="shared" si="567"/>
        <v>0</v>
      </c>
      <c r="GM658">
        <f t="shared" si="568"/>
        <v>0</v>
      </c>
      <c r="GN658">
        <f t="shared" si="569"/>
        <v>0</v>
      </c>
      <c r="GO658">
        <f t="shared" si="570"/>
        <v>0</v>
      </c>
      <c r="GP658">
        <f t="shared" si="571"/>
        <v>0</v>
      </c>
      <c r="GR658">
        <v>1</v>
      </c>
      <c r="GS658">
        <v>1</v>
      </c>
      <c r="GT658">
        <v>0</v>
      </c>
      <c r="GU658" t="s">
        <v>3</v>
      </c>
      <c r="GV658">
        <f t="shared" si="540"/>
        <v>0</v>
      </c>
      <c r="GW658">
        <v>1</v>
      </c>
      <c r="GX658">
        <f t="shared" si="572"/>
        <v>0</v>
      </c>
      <c r="HA658">
        <v>0</v>
      </c>
      <c r="HB658">
        <v>0</v>
      </c>
      <c r="HC658">
        <f t="shared" si="573"/>
        <v>0</v>
      </c>
      <c r="HE658" t="s">
        <v>35</v>
      </c>
      <c r="HF658" t="s">
        <v>36</v>
      </c>
      <c r="HM658" t="s">
        <v>3</v>
      </c>
      <c r="HN658" t="s">
        <v>3</v>
      </c>
      <c r="HO658" t="s">
        <v>3</v>
      </c>
      <c r="HP658" t="s">
        <v>3</v>
      </c>
      <c r="HQ658" t="s">
        <v>3</v>
      </c>
      <c r="IK658">
        <v>0</v>
      </c>
    </row>
    <row r="659" spans="1:255" x14ac:dyDescent="0.2">
      <c r="A659" s="2">
        <v>18</v>
      </c>
      <c r="B659" s="2">
        <v>1</v>
      </c>
      <c r="C659" s="2">
        <v>591</v>
      </c>
      <c r="D659" s="2"/>
      <c r="E659" s="2" t="s">
        <v>432</v>
      </c>
      <c r="F659" s="2" t="s">
        <v>66</v>
      </c>
      <c r="G659" s="2" t="s">
        <v>67</v>
      </c>
      <c r="H659" s="2" t="s">
        <v>68</v>
      </c>
      <c r="I659" s="2">
        <f>I649*J659</f>
        <v>0</v>
      </c>
      <c r="J659" s="2">
        <v>0.5</v>
      </c>
      <c r="K659" s="2">
        <v>0.5</v>
      </c>
      <c r="L659" s="2">
        <v>1.0999999999999999E-2</v>
      </c>
      <c r="M659" s="2">
        <v>0</v>
      </c>
      <c r="N659" s="2">
        <f t="shared" si="541"/>
        <v>1.0999999999999999E-2</v>
      </c>
      <c r="O659" s="2">
        <f t="shared" si="542"/>
        <v>0</v>
      </c>
      <c r="P659" s="2">
        <f t="shared" si="543"/>
        <v>0</v>
      </c>
      <c r="Q659" s="2">
        <f t="shared" si="544"/>
        <v>0</v>
      </c>
      <c r="R659" s="2">
        <f t="shared" si="545"/>
        <v>0</v>
      </c>
      <c r="S659" s="2">
        <f t="shared" si="546"/>
        <v>0</v>
      </c>
      <c r="T659" s="2">
        <f t="shared" si="547"/>
        <v>0</v>
      </c>
      <c r="U659" s="2">
        <f t="shared" si="548"/>
        <v>0</v>
      </c>
      <c r="V659" s="2">
        <f t="shared" si="549"/>
        <v>0</v>
      </c>
      <c r="W659" s="2">
        <f t="shared" si="550"/>
        <v>0</v>
      </c>
      <c r="X659" s="2">
        <f t="shared" si="551"/>
        <v>0</v>
      </c>
      <c r="Y659" s="2">
        <f t="shared" si="552"/>
        <v>0</v>
      </c>
      <c r="Z659" s="2"/>
      <c r="AA659" s="2">
        <v>69726971</v>
      </c>
      <c r="AB659" s="2">
        <f t="shared" si="553"/>
        <v>1.82</v>
      </c>
      <c r="AC659" s="2">
        <f t="shared" si="554"/>
        <v>1.82</v>
      </c>
      <c r="AD659" s="2">
        <f t="shared" si="535"/>
        <v>0</v>
      </c>
      <c r="AE659" s="2">
        <f t="shared" si="536"/>
        <v>0</v>
      </c>
      <c r="AF659" s="2">
        <f t="shared" si="537"/>
        <v>0</v>
      </c>
      <c r="AG659" s="2">
        <f t="shared" si="555"/>
        <v>0</v>
      </c>
      <c r="AH659" s="2">
        <f t="shared" si="538"/>
        <v>0</v>
      </c>
      <c r="AI659" s="2">
        <f t="shared" si="539"/>
        <v>0</v>
      </c>
      <c r="AJ659" s="2">
        <f t="shared" si="556"/>
        <v>0.03</v>
      </c>
      <c r="AK659" s="2">
        <v>1.82</v>
      </c>
      <c r="AL659" s="2">
        <v>1.82</v>
      </c>
      <c r="AM659" s="2">
        <v>0</v>
      </c>
      <c r="AN659" s="2">
        <v>0</v>
      </c>
      <c r="AO659" s="2">
        <v>0</v>
      </c>
      <c r="AP659" s="2">
        <v>0</v>
      </c>
      <c r="AQ659" s="2">
        <v>0</v>
      </c>
      <c r="AR659" s="2">
        <v>0</v>
      </c>
      <c r="AS659" s="2">
        <v>0.03</v>
      </c>
      <c r="AT659" s="2">
        <v>0</v>
      </c>
      <c r="AU659" s="2">
        <v>0</v>
      </c>
      <c r="AV659" s="2">
        <v>1</v>
      </c>
      <c r="AW659" s="2">
        <v>1</v>
      </c>
      <c r="AX659" s="2"/>
      <c r="AY659" s="2"/>
      <c r="AZ659" s="2">
        <v>1</v>
      </c>
      <c r="BA659" s="2">
        <v>1</v>
      </c>
      <c r="BB659" s="2">
        <v>1</v>
      </c>
      <c r="BC659" s="2">
        <v>1</v>
      </c>
      <c r="BD659" s="2" t="s">
        <v>3</v>
      </c>
      <c r="BE659" s="2" t="s">
        <v>3</v>
      </c>
      <c r="BF659" s="2" t="s">
        <v>3</v>
      </c>
      <c r="BG659" s="2" t="s">
        <v>3</v>
      </c>
      <c r="BH659" s="2">
        <v>3</v>
      </c>
      <c r="BI659" s="2">
        <v>1</v>
      </c>
      <c r="BJ659" s="2" t="s">
        <v>69</v>
      </c>
      <c r="BK659" s="2"/>
      <c r="BL659" s="2"/>
      <c r="BM659" s="2">
        <v>500001</v>
      </c>
      <c r="BN659" s="2">
        <v>0</v>
      </c>
      <c r="BO659" s="2" t="s">
        <v>3</v>
      </c>
      <c r="BP659" s="2">
        <v>0</v>
      </c>
      <c r="BQ659" s="2">
        <v>8</v>
      </c>
      <c r="BR659" s="2">
        <v>0</v>
      </c>
      <c r="BS659" s="2">
        <v>1</v>
      </c>
      <c r="BT659" s="2">
        <v>1</v>
      </c>
      <c r="BU659" s="2">
        <v>1</v>
      </c>
      <c r="BV659" s="2">
        <v>1</v>
      </c>
      <c r="BW659" s="2">
        <v>1</v>
      </c>
      <c r="BX659" s="2">
        <v>1</v>
      </c>
      <c r="BY659" s="2" t="s">
        <v>3</v>
      </c>
      <c r="BZ659" s="2">
        <v>0</v>
      </c>
      <c r="CA659" s="2">
        <v>0</v>
      </c>
      <c r="CB659" s="2" t="s">
        <v>3</v>
      </c>
      <c r="CC659" s="2"/>
      <c r="CD659" s="2"/>
      <c r="CE659" s="2">
        <v>0</v>
      </c>
      <c r="CF659" s="2">
        <v>0</v>
      </c>
      <c r="CG659" s="2">
        <v>0</v>
      </c>
      <c r="CH659" s="2">
        <v>56</v>
      </c>
      <c r="CI659" s="2">
        <v>5</v>
      </c>
      <c r="CJ659" s="2">
        <v>0</v>
      </c>
      <c r="CK659" s="2">
        <v>0</v>
      </c>
      <c r="CL659" s="2">
        <v>0</v>
      </c>
      <c r="CM659" s="2">
        <v>0</v>
      </c>
      <c r="CN659" s="2" t="s">
        <v>3</v>
      </c>
      <c r="CO659" s="2">
        <v>0</v>
      </c>
      <c r="CP659" s="2">
        <f t="shared" si="557"/>
        <v>0</v>
      </c>
      <c r="CQ659" s="2">
        <f t="shared" si="558"/>
        <v>1.82</v>
      </c>
      <c r="CR659" s="2">
        <f t="shared" si="559"/>
        <v>0</v>
      </c>
      <c r="CS659" s="2">
        <f t="shared" si="560"/>
        <v>0</v>
      </c>
      <c r="CT659" s="2">
        <f t="shared" si="561"/>
        <v>0</v>
      </c>
      <c r="CU659" s="2">
        <f t="shared" si="562"/>
        <v>0</v>
      </c>
      <c r="CV659" s="2">
        <f t="shared" si="563"/>
        <v>0</v>
      </c>
      <c r="CW659" s="2">
        <f t="shared" si="564"/>
        <v>0</v>
      </c>
      <c r="CX659" s="2">
        <f t="shared" si="565"/>
        <v>0.03</v>
      </c>
      <c r="CY659" s="2">
        <f>(((S659+R659)*AT659)/100)</f>
        <v>0</v>
      </c>
      <c r="CZ659" s="2">
        <f>(((S659+R659)*AU659)/100)</f>
        <v>0</v>
      </c>
      <c r="DA659" s="2"/>
      <c r="DB659" s="2"/>
      <c r="DC659" s="2" t="s">
        <v>3</v>
      </c>
      <c r="DD659" s="2" t="s">
        <v>3</v>
      </c>
      <c r="DE659" s="2" t="s">
        <v>3</v>
      </c>
      <c r="DF659" s="2" t="s">
        <v>3</v>
      </c>
      <c r="DG659" s="2" t="s">
        <v>3</v>
      </c>
      <c r="DH659" s="2" t="s">
        <v>3</v>
      </c>
      <c r="DI659" s="2" t="s">
        <v>3</v>
      </c>
      <c r="DJ659" s="2" t="s">
        <v>3</v>
      </c>
      <c r="DK659" s="2" t="s">
        <v>3</v>
      </c>
      <c r="DL659" s="2" t="s">
        <v>3</v>
      </c>
      <c r="DM659" s="2" t="s">
        <v>3</v>
      </c>
      <c r="DN659" s="2">
        <v>0</v>
      </c>
      <c r="DO659" s="2">
        <v>0</v>
      </c>
      <c r="DP659" s="2">
        <v>1</v>
      </c>
      <c r="DQ659" s="2">
        <v>1</v>
      </c>
      <c r="DR659" s="2"/>
      <c r="DS659" s="2"/>
      <c r="DT659" s="2"/>
      <c r="DU659" s="2">
        <v>1009</v>
      </c>
      <c r="DV659" s="2" t="s">
        <v>68</v>
      </c>
      <c r="DW659" s="2" t="s">
        <v>68</v>
      </c>
      <c r="DX659" s="2">
        <v>1</v>
      </c>
      <c r="DY659" s="2"/>
      <c r="DZ659" s="2" t="s">
        <v>3</v>
      </c>
      <c r="EA659" s="2" t="s">
        <v>3</v>
      </c>
      <c r="EB659" s="2" t="s">
        <v>3</v>
      </c>
      <c r="EC659" s="2" t="s">
        <v>3</v>
      </c>
      <c r="ED659" s="2"/>
      <c r="EE659" s="2">
        <v>54328897</v>
      </c>
      <c r="EF659" s="2">
        <v>8</v>
      </c>
      <c r="EG659" s="2" t="s">
        <v>31</v>
      </c>
      <c r="EH659" s="2">
        <v>0</v>
      </c>
      <c r="EI659" s="2" t="s">
        <v>3</v>
      </c>
      <c r="EJ659" s="2">
        <v>1</v>
      </c>
      <c r="EK659" s="2">
        <v>500001</v>
      </c>
      <c r="EL659" s="2" t="s">
        <v>32</v>
      </c>
      <c r="EM659" s="2" t="s">
        <v>33</v>
      </c>
      <c r="EN659" s="2"/>
      <c r="EO659" s="2" t="s">
        <v>3</v>
      </c>
      <c r="EP659" s="2"/>
      <c r="EQ659" s="2">
        <v>0</v>
      </c>
      <c r="ER659" s="2">
        <v>1.82</v>
      </c>
      <c r="ES659" s="2">
        <v>1.82</v>
      </c>
      <c r="ET659" s="2">
        <v>0</v>
      </c>
      <c r="EU659" s="2">
        <v>0</v>
      </c>
      <c r="EV659" s="2">
        <v>0</v>
      </c>
      <c r="EW659" s="2">
        <v>0</v>
      </c>
      <c r="EX659" s="2">
        <v>0</v>
      </c>
      <c r="EY659" s="2"/>
      <c r="EZ659" s="2"/>
      <c r="FA659" s="2"/>
      <c r="FB659" s="2"/>
      <c r="FC659" s="2"/>
      <c r="FD659" s="2"/>
      <c r="FE659" s="2"/>
      <c r="FF659" s="2"/>
      <c r="FG659" s="2"/>
      <c r="FH659" s="2"/>
      <c r="FI659" s="2"/>
      <c r="FJ659" s="2"/>
      <c r="FK659" s="2"/>
      <c r="FL659" s="2"/>
      <c r="FM659" s="2"/>
      <c r="FN659" s="2"/>
      <c r="FO659" s="2"/>
      <c r="FP659" s="2"/>
      <c r="FQ659" s="2">
        <v>0</v>
      </c>
      <c r="FR659" s="2">
        <f t="shared" si="566"/>
        <v>0</v>
      </c>
      <c r="FS659" s="2">
        <v>0</v>
      </c>
      <c r="FT659" s="2"/>
      <c r="FU659" s="2"/>
      <c r="FV659" s="2"/>
      <c r="FW659" s="2"/>
      <c r="FX659" s="2">
        <v>0</v>
      </c>
      <c r="FY659" s="2">
        <v>0</v>
      </c>
      <c r="FZ659" s="2"/>
      <c r="GA659" s="2" t="s">
        <v>3</v>
      </c>
      <c r="GB659" s="2"/>
      <c r="GC659" s="2"/>
      <c r="GD659" s="2">
        <v>1</v>
      </c>
      <c r="GE659" s="2"/>
      <c r="GF659" s="2">
        <v>-386994921</v>
      </c>
      <c r="GG659" s="2">
        <v>2</v>
      </c>
      <c r="GH659" s="2">
        <v>1</v>
      </c>
      <c r="GI659" s="2">
        <v>-2</v>
      </c>
      <c r="GJ659" s="2">
        <v>0</v>
      </c>
      <c r="GK659" s="2">
        <v>0</v>
      </c>
      <c r="GL659" s="2">
        <f t="shared" si="567"/>
        <v>0</v>
      </c>
      <c r="GM659" s="2">
        <f t="shared" si="568"/>
        <v>0</v>
      </c>
      <c r="GN659" s="2">
        <f t="shared" si="569"/>
        <v>0</v>
      </c>
      <c r="GO659" s="2">
        <f t="shared" si="570"/>
        <v>0</v>
      </c>
      <c r="GP659" s="2">
        <f t="shared" si="571"/>
        <v>0</v>
      </c>
      <c r="GQ659" s="2"/>
      <c r="GR659" s="2">
        <v>0</v>
      </c>
      <c r="GS659" s="2">
        <v>3</v>
      </c>
      <c r="GT659" s="2">
        <v>0</v>
      </c>
      <c r="GU659" s="2" t="s">
        <v>3</v>
      </c>
      <c r="GV659" s="2">
        <f t="shared" si="540"/>
        <v>0</v>
      </c>
      <c r="GW659" s="2">
        <v>1</v>
      </c>
      <c r="GX659" s="2">
        <f t="shared" si="572"/>
        <v>0</v>
      </c>
      <c r="GY659" s="2"/>
      <c r="GZ659" s="2"/>
      <c r="HA659" s="2">
        <v>0</v>
      </c>
      <c r="HB659" s="2">
        <v>0</v>
      </c>
      <c r="HC659" s="2">
        <f t="shared" si="573"/>
        <v>0</v>
      </c>
      <c r="HD659" s="2"/>
      <c r="HE659" s="2" t="s">
        <v>3</v>
      </c>
      <c r="HF659" s="2" t="s">
        <v>3</v>
      </c>
      <c r="HG659" s="2"/>
      <c r="HH659" s="2"/>
      <c r="HI659" s="2"/>
      <c r="HJ659" s="2"/>
      <c r="HK659" s="2"/>
      <c r="HL659" s="2"/>
      <c r="HM659" s="2" t="s">
        <v>3</v>
      </c>
      <c r="HN659" s="2" t="s">
        <v>3</v>
      </c>
      <c r="HO659" s="2" t="s">
        <v>3</v>
      </c>
      <c r="HP659" s="2" t="s">
        <v>3</v>
      </c>
      <c r="HQ659" s="2" t="s">
        <v>3</v>
      </c>
      <c r="HR659" s="2"/>
      <c r="HS659" s="2"/>
      <c r="HT659" s="2"/>
      <c r="HU659" s="2"/>
      <c r="HV659" s="2"/>
      <c r="HW659" s="2"/>
      <c r="HX659" s="2"/>
      <c r="HY659" s="2"/>
      <c r="HZ659" s="2"/>
      <c r="IA659" s="2"/>
      <c r="IB659" s="2"/>
      <c r="IC659" s="2"/>
      <c r="ID659" s="2"/>
      <c r="IE659" s="2"/>
      <c r="IF659" s="2"/>
      <c r="IG659" s="2"/>
      <c r="IH659" s="2"/>
      <c r="II659" s="2"/>
      <c r="IJ659" s="2"/>
      <c r="IK659" s="2">
        <v>0</v>
      </c>
      <c r="IL659" s="2"/>
      <c r="IM659" s="2"/>
      <c r="IN659" s="2"/>
      <c r="IO659" s="2"/>
      <c r="IP659" s="2"/>
      <c r="IQ659" s="2"/>
      <c r="IR659" s="2"/>
      <c r="IS659" s="2"/>
      <c r="IT659" s="2"/>
      <c r="IU659" s="2"/>
    </row>
    <row r="660" spans="1:255" x14ac:dyDescent="0.2">
      <c r="A660">
        <v>18</v>
      </c>
      <c r="B660">
        <v>1</v>
      </c>
      <c r="C660">
        <v>602</v>
      </c>
      <c r="E660" t="s">
        <v>432</v>
      </c>
      <c r="F660" t="s">
        <v>66</v>
      </c>
      <c r="G660" t="s">
        <v>67</v>
      </c>
      <c r="H660" t="s">
        <v>68</v>
      </c>
      <c r="I660">
        <f>I650*J660</f>
        <v>0</v>
      </c>
      <c r="J660">
        <v>0.5</v>
      </c>
      <c r="K660">
        <v>0.5</v>
      </c>
      <c r="L660">
        <v>1.0999999999999999E-2</v>
      </c>
      <c r="M660">
        <v>0</v>
      </c>
      <c r="N660">
        <f t="shared" si="541"/>
        <v>1.0999999999999999E-2</v>
      </c>
      <c r="O660">
        <f t="shared" si="542"/>
        <v>0</v>
      </c>
      <c r="P660">
        <f t="shared" si="543"/>
        <v>0</v>
      </c>
      <c r="Q660">
        <f t="shared" si="544"/>
        <v>0</v>
      </c>
      <c r="R660">
        <f t="shared" si="545"/>
        <v>0</v>
      </c>
      <c r="S660">
        <f t="shared" si="546"/>
        <v>0</v>
      </c>
      <c r="T660">
        <f t="shared" si="547"/>
        <v>0</v>
      </c>
      <c r="U660">
        <f t="shared" si="548"/>
        <v>0</v>
      </c>
      <c r="V660">
        <f t="shared" si="549"/>
        <v>0</v>
      </c>
      <c r="W660">
        <f t="shared" si="550"/>
        <v>0</v>
      </c>
      <c r="X660">
        <f t="shared" si="551"/>
        <v>0</v>
      </c>
      <c r="Y660">
        <f t="shared" si="552"/>
        <v>0</v>
      </c>
      <c r="AA660">
        <v>69726884</v>
      </c>
      <c r="AB660">
        <f t="shared" si="553"/>
        <v>4.28</v>
      </c>
      <c r="AC660">
        <f t="shared" si="554"/>
        <v>4.28</v>
      </c>
      <c r="AD660">
        <f t="shared" si="535"/>
        <v>0</v>
      </c>
      <c r="AE660">
        <f t="shared" si="536"/>
        <v>0</v>
      </c>
      <c r="AF660">
        <f t="shared" si="537"/>
        <v>0</v>
      </c>
      <c r="AG660">
        <f t="shared" si="555"/>
        <v>0</v>
      </c>
      <c r="AH660">
        <f t="shared" si="538"/>
        <v>0</v>
      </c>
      <c r="AI660">
        <f t="shared" si="539"/>
        <v>0</v>
      </c>
      <c r="AJ660">
        <f t="shared" si="556"/>
        <v>0.03</v>
      </c>
      <c r="AK660">
        <v>4.2799999999999994</v>
      </c>
      <c r="AL660">
        <v>4.2799999999999994</v>
      </c>
      <c r="AM660">
        <v>0</v>
      </c>
      <c r="AN660">
        <v>0</v>
      </c>
      <c r="AO660">
        <v>0</v>
      </c>
      <c r="AP660">
        <v>0</v>
      </c>
      <c r="AQ660">
        <v>0</v>
      </c>
      <c r="AR660">
        <v>0</v>
      </c>
      <c r="AS660">
        <v>0.03</v>
      </c>
      <c r="AT660">
        <v>0</v>
      </c>
      <c r="AU660">
        <v>0</v>
      </c>
      <c r="AV660">
        <v>1</v>
      </c>
      <c r="AW660">
        <v>1</v>
      </c>
      <c r="AZ660">
        <v>1</v>
      </c>
      <c r="BA660">
        <v>1</v>
      </c>
      <c r="BB660">
        <v>1</v>
      </c>
      <c r="BC660">
        <v>7.56</v>
      </c>
      <c r="BD660" t="s">
        <v>3</v>
      </c>
      <c r="BE660" t="s">
        <v>3</v>
      </c>
      <c r="BF660" t="s">
        <v>3</v>
      </c>
      <c r="BG660" t="s">
        <v>3</v>
      </c>
      <c r="BH660">
        <v>3</v>
      </c>
      <c r="BI660">
        <v>1</v>
      </c>
      <c r="BJ660" t="s">
        <v>69</v>
      </c>
      <c r="BM660">
        <v>500001</v>
      </c>
      <c r="BN660">
        <v>0</v>
      </c>
      <c r="BO660" t="s">
        <v>3</v>
      </c>
      <c r="BP660">
        <v>0</v>
      </c>
      <c r="BQ660">
        <v>8</v>
      </c>
      <c r="BR660">
        <v>0</v>
      </c>
      <c r="BS660">
        <v>1</v>
      </c>
      <c r="BT660">
        <v>1</v>
      </c>
      <c r="BU660">
        <v>1</v>
      </c>
      <c r="BV660">
        <v>1</v>
      </c>
      <c r="BW660">
        <v>1</v>
      </c>
      <c r="BX660">
        <v>1</v>
      </c>
      <c r="BY660" t="s">
        <v>3</v>
      </c>
      <c r="BZ660">
        <v>0</v>
      </c>
      <c r="CA660">
        <v>0</v>
      </c>
      <c r="CB660" t="s">
        <v>3</v>
      </c>
      <c r="CE660">
        <v>0</v>
      </c>
      <c r="CF660">
        <v>0</v>
      </c>
      <c r="CG660">
        <v>0</v>
      </c>
      <c r="CH660">
        <v>56</v>
      </c>
      <c r="CI660">
        <v>5</v>
      </c>
      <c r="CJ660">
        <v>0</v>
      </c>
      <c r="CK660">
        <v>0</v>
      </c>
      <c r="CL660">
        <v>0</v>
      </c>
      <c r="CM660">
        <v>0</v>
      </c>
      <c r="CN660" t="s">
        <v>3</v>
      </c>
      <c r="CO660">
        <v>0</v>
      </c>
      <c r="CP660">
        <f t="shared" si="557"/>
        <v>0</v>
      </c>
      <c r="CQ660">
        <f t="shared" si="558"/>
        <v>32.3568</v>
      </c>
      <c r="CR660">
        <f t="shared" si="559"/>
        <v>0</v>
      </c>
      <c r="CS660">
        <f t="shared" si="560"/>
        <v>0</v>
      </c>
      <c r="CT660">
        <f t="shared" si="561"/>
        <v>0</v>
      </c>
      <c r="CU660">
        <f t="shared" si="562"/>
        <v>0</v>
      </c>
      <c r="CV660">
        <f t="shared" si="563"/>
        <v>0</v>
      </c>
      <c r="CW660">
        <f t="shared" si="564"/>
        <v>0</v>
      </c>
      <c r="CX660">
        <f t="shared" si="565"/>
        <v>0.03</v>
      </c>
      <c r="CY660">
        <f>(S660+R660)*(BZ660/100)</f>
        <v>0</v>
      </c>
      <c r="CZ660">
        <f>(S660+R660)*(CA660/100)</f>
        <v>0</v>
      </c>
      <c r="DC660" t="s">
        <v>3</v>
      </c>
      <c r="DD660" t="s">
        <v>3</v>
      </c>
      <c r="DE660" t="s">
        <v>3</v>
      </c>
      <c r="DF660" t="s">
        <v>3</v>
      </c>
      <c r="DG660" t="s">
        <v>3</v>
      </c>
      <c r="DH660" t="s">
        <v>3</v>
      </c>
      <c r="DI660" t="s">
        <v>3</v>
      </c>
      <c r="DJ660" t="s">
        <v>3</v>
      </c>
      <c r="DK660" t="s">
        <v>3</v>
      </c>
      <c r="DL660" t="s">
        <v>3</v>
      </c>
      <c r="DM660" t="s">
        <v>3</v>
      </c>
      <c r="DN660">
        <v>0</v>
      </c>
      <c r="DO660">
        <v>0</v>
      </c>
      <c r="DP660">
        <v>1</v>
      </c>
      <c r="DQ660">
        <v>1</v>
      </c>
      <c r="DU660">
        <v>1009</v>
      </c>
      <c r="DV660" t="s">
        <v>68</v>
      </c>
      <c r="DW660" t="s">
        <v>68</v>
      </c>
      <c r="DX660">
        <v>1</v>
      </c>
      <c r="DZ660" t="s">
        <v>3</v>
      </c>
      <c r="EA660" t="s">
        <v>3</v>
      </c>
      <c r="EB660" t="s">
        <v>3</v>
      </c>
      <c r="EC660" t="s">
        <v>3</v>
      </c>
      <c r="EE660">
        <v>54328897</v>
      </c>
      <c r="EF660">
        <v>8</v>
      </c>
      <c r="EG660" t="s">
        <v>31</v>
      </c>
      <c r="EH660">
        <v>0</v>
      </c>
      <c r="EI660" t="s">
        <v>3</v>
      </c>
      <c r="EJ660">
        <v>1</v>
      </c>
      <c r="EK660">
        <v>500001</v>
      </c>
      <c r="EL660" t="s">
        <v>32</v>
      </c>
      <c r="EM660" t="s">
        <v>33</v>
      </c>
      <c r="EO660" t="s">
        <v>3</v>
      </c>
      <c r="EQ660">
        <v>0</v>
      </c>
      <c r="ER660">
        <v>31</v>
      </c>
      <c r="ES660">
        <v>4.2799999999999994</v>
      </c>
      <c r="ET660">
        <v>0</v>
      </c>
      <c r="EU660">
        <v>0</v>
      </c>
      <c r="EV660">
        <v>0</v>
      </c>
      <c r="EW660">
        <v>0</v>
      </c>
      <c r="EX660">
        <v>0</v>
      </c>
      <c r="EZ660">
        <v>5</v>
      </c>
      <c r="FC660">
        <v>0</v>
      </c>
      <c r="FD660">
        <v>18</v>
      </c>
      <c r="FF660">
        <v>31</v>
      </c>
      <c r="FQ660">
        <v>0</v>
      </c>
      <c r="FR660">
        <f t="shared" si="566"/>
        <v>0</v>
      </c>
      <c r="FS660">
        <v>0</v>
      </c>
      <c r="FX660">
        <v>0</v>
      </c>
      <c r="FY660">
        <v>0</v>
      </c>
      <c r="GA660" t="s">
        <v>70</v>
      </c>
      <c r="GD660">
        <v>1</v>
      </c>
      <c r="GF660">
        <v>-386994921</v>
      </c>
      <c r="GG660">
        <v>2</v>
      </c>
      <c r="GH660">
        <v>3</v>
      </c>
      <c r="GI660">
        <v>5</v>
      </c>
      <c r="GJ660">
        <v>0</v>
      </c>
      <c r="GK660">
        <v>0</v>
      </c>
      <c r="GL660">
        <f t="shared" si="567"/>
        <v>0</v>
      </c>
      <c r="GM660">
        <f t="shared" si="568"/>
        <v>0</v>
      </c>
      <c r="GN660">
        <f t="shared" si="569"/>
        <v>0</v>
      </c>
      <c r="GO660">
        <f t="shared" si="570"/>
        <v>0</v>
      </c>
      <c r="GP660">
        <f t="shared" si="571"/>
        <v>0</v>
      </c>
      <c r="GR660">
        <v>1</v>
      </c>
      <c r="GS660">
        <v>1</v>
      </c>
      <c r="GT660">
        <v>0</v>
      </c>
      <c r="GU660" t="s">
        <v>3</v>
      </c>
      <c r="GV660">
        <f t="shared" si="540"/>
        <v>0</v>
      </c>
      <c r="GW660">
        <v>1</v>
      </c>
      <c r="GX660">
        <f t="shared" si="572"/>
        <v>0</v>
      </c>
      <c r="HA660">
        <v>0</v>
      </c>
      <c r="HB660">
        <v>0</v>
      </c>
      <c r="HC660">
        <f t="shared" si="573"/>
        <v>0</v>
      </c>
      <c r="HE660" t="s">
        <v>35</v>
      </c>
      <c r="HF660" t="s">
        <v>36</v>
      </c>
      <c r="HM660" t="s">
        <v>3</v>
      </c>
      <c r="HN660" t="s">
        <v>3</v>
      </c>
      <c r="HO660" t="s">
        <v>3</v>
      </c>
      <c r="HP660" t="s">
        <v>3</v>
      </c>
      <c r="HQ660" t="s">
        <v>3</v>
      </c>
      <c r="IK660">
        <v>0</v>
      </c>
    </row>
    <row r="661" spans="1:255" x14ac:dyDescent="0.2">
      <c r="A661" s="2">
        <v>17</v>
      </c>
      <c r="B661" s="2">
        <v>1</v>
      </c>
      <c r="C661" s="2">
        <f>ROW(SmtRes!A612)</f>
        <v>612</v>
      </c>
      <c r="D661" s="2">
        <f>ROW(EtalonRes!A622)</f>
        <v>622</v>
      </c>
      <c r="E661" s="2" t="s">
        <v>433</v>
      </c>
      <c r="F661" s="2" t="s">
        <v>434</v>
      </c>
      <c r="G661" s="2" t="s">
        <v>435</v>
      </c>
      <c r="H661" s="2" t="s">
        <v>401</v>
      </c>
      <c r="I661" s="2">
        <v>0</v>
      </c>
      <c r="J661" s="2">
        <v>0</v>
      </c>
      <c r="K661" s="2">
        <v>0</v>
      </c>
      <c r="L661" s="2">
        <v>2.1999999999999999E-2</v>
      </c>
      <c r="M661" s="2">
        <v>0</v>
      </c>
      <c r="N661" s="2">
        <f t="shared" si="541"/>
        <v>2.1999999999999999E-2</v>
      </c>
      <c r="O661" s="2">
        <f t="shared" si="542"/>
        <v>0</v>
      </c>
      <c r="P661" s="2">
        <f t="shared" si="543"/>
        <v>0</v>
      </c>
      <c r="Q661" s="2">
        <f t="shared" si="544"/>
        <v>0</v>
      </c>
      <c r="R661" s="2">
        <f t="shared" si="545"/>
        <v>0</v>
      </c>
      <c r="S661" s="2">
        <f t="shared" si="546"/>
        <v>0</v>
      </c>
      <c r="T661" s="2">
        <f t="shared" si="547"/>
        <v>0</v>
      </c>
      <c r="U661" s="2">
        <f t="shared" si="548"/>
        <v>0</v>
      </c>
      <c r="V661" s="2">
        <f t="shared" si="549"/>
        <v>0</v>
      </c>
      <c r="W661" s="2">
        <f t="shared" si="550"/>
        <v>0</v>
      </c>
      <c r="X661" s="2">
        <f t="shared" si="551"/>
        <v>0</v>
      </c>
      <c r="Y661" s="2">
        <f t="shared" si="552"/>
        <v>0</v>
      </c>
      <c r="Z661" s="2"/>
      <c r="AA661" s="2">
        <v>69726971</v>
      </c>
      <c r="AB661" s="2">
        <f t="shared" si="553"/>
        <v>474.6</v>
      </c>
      <c r="AC661" s="2">
        <f>ROUND((ES661+(SUM(SmtRes!BC603:'SmtRes'!BC612)+SUM(EtalonRes!AL611:'EtalonRes'!AL622))),2)</f>
        <v>0</v>
      </c>
      <c r="AD661" s="2">
        <f t="shared" si="535"/>
        <v>157.83000000000001</v>
      </c>
      <c r="AE661" s="2">
        <f t="shared" si="536"/>
        <v>3.13</v>
      </c>
      <c r="AF661" s="2">
        <f t="shared" si="537"/>
        <v>316.77</v>
      </c>
      <c r="AG661" s="2">
        <f t="shared" si="555"/>
        <v>0</v>
      </c>
      <c r="AH661" s="2">
        <f t="shared" si="538"/>
        <v>27.86</v>
      </c>
      <c r="AI661" s="2">
        <f t="shared" si="539"/>
        <v>0.23</v>
      </c>
      <c r="AJ661" s="2">
        <f t="shared" si="556"/>
        <v>0</v>
      </c>
      <c r="AK661" s="2">
        <v>1706.53</v>
      </c>
      <c r="AL661" s="2">
        <v>1231.93</v>
      </c>
      <c r="AM661" s="2">
        <v>157.83000000000001</v>
      </c>
      <c r="AN661" s="2">
        <v>3.13</v>
      </c>
      <c r="AO661" s="2">
        <v>316.77</v>
      </c>
      <c r="AP661" s="2">
        <v>0</v>
      </c>
      <c r="AQ661" s="2">
        <v>27.86</v>
      </c>
      <c r="AR661" s="2">
        <v>0.23</v>
      </c>
      <c r="AS661" s="2">
        <v>0</v>
      </c>
      <c r="AT661" s="2">
        <v>123</v>
      </c>
      <c r="AU661" s="2">
        <v>75</v>
      </c>
      <c r="AV661" s="2">
        <v>1</v>
      </c>
      <c r="AW661" s="2">
        <v>1</v>
      </c>
      <c r="AX661" s="2"/>
      <c r="AY661" s="2"/>
      <c r="AZ661" s="2">
        <v>1</v>
      </c>
      <c r="BA661" s="2">
        <v>1</v>
      </c>
      <c r="BB661" s="2">
        <v>1</v>
      </c>
      <c r="BC661" s="2">
        <v>1</v>
      </c>
      <c r="BD661" s="2" t="s">
        <v>3</v>
      </c>
      <c r="BE661" s="2" t="s">
        <v>3</v>
      </c>
      <c r="BF661" s="2" t="s">
        <v>3</v>
      </c>
      <c r="BG661" s="2" t="s">
        <v>3</v>
      </c>
      <c r="BH661" s="2">
        <v>0</v>
      </c>
      <c r="BI661" s="2">
        <v>1</v>
      </c>
      <c r="BJ661" s="2" t="s">
        <v>436</v>
      </c>
      <c r="BK661" s="2"/>
      <c r="BL661" s="2"/>
      <c r="BM661" s="2">
        <v>11001</v>
      </c>
      <c r="BN661" s="2">
        <v>0</v>
      </c>
      <c r="BO661" s="2" t="s">
        <v>3</v>
      </c>
      <c r="BP661" s="2">
        <v>0</v>
      </c>
      <c r="BQ661" s="2">
        <v>2</v>
      </c>
      <c r="BR661" s="2">
        <v>0</v>
      </c>
      <c r="BS661" s="2">
        <v>1</v>
      </c>
      <c r="BT661" s="2">
        <v>1</v>
      </c>
      <c r="BU661" s="2">
        <v>1</v>
      </c>
      <c r="BV661" s="2">
        <v>1</v>
      </c>
      <c r="BW661" s="2">
        <v>1</v>
      </c>
      <c r="BX661" s="2">
        <v>1</v>
      </c>
      <c r="BY661" s="2" t="s">
        <v>3</v>
      </c>
      <c r="BZ661" s="2">
        <v>123</v>
      </c>
      <c r="CA661" s="2">
        <v>75</v>
      </c>
      <c r="CB661" s="2" t="s">
        <v>3</v>
      </c>
      <c r="CC661" s="2"/>
      <c r="CD661" s="2"/>
      <c r="CE661" s="2">
        <v>0</v>
      </c>
      <c r="CF661" s="2">
        <v>0</v>
      </c>
      <c r="CG661" s="2">
        <v>0</v>
      </c>
      <c r="CH661" s="2">
        <v>57</v>
      </c>
      <c r="CI661" s="2">
        <v>0</v>
      </c>
      <c r="CJ661" s="2">
        <v>0</v>
      </c>
      <c r="CK661" s="2">
        <v>0</v>
      </c>
      <c r="CL661" s="2">
        <v>0</v>
      </c>
      <c r="CM661" s="2">
        <v>0</v>
      </c>
      <c r="CN661" s="2" t="s">
        <v>3</v>
      </c>
      <c r="CO661" s="2">
        <v>0</v>
      </c>
      <c r="CP661" s="2">
        <f t="shared" si="557"/>
        <v>0</v>
      </c>
      <c r="CQ661" s="2">
        <f t="shared" si="558"/>
        <v>0</v>
      </c>
      <c r="CR661" s="2">
        <f t="shared" si="559"/>
        <v>157.83000000000001</v>
      </c>
      <c r="CS661" s="2">
        <f t="shared" si="560"/>
        <v>3.13</v>
      </c>
      <c r="CT661" s="2">
        <f t="shared" si="561"/>
        <v>316.77</v>
      </c>
      <c r="CU661" s="2">
        <f t="shared" si="562"/>
        <v>0</v>
      </c>
      <c r="CV661" s="2">
        <f t="shared" si="563"/>
        <v>27.86</v>
      </c>
      <c r="CW661" s="2">
        <f t="shared" si="564"/>
        <v>0.23</v>
      </c>
      <c r="CX661" s="2">
        <f t="shared" si="565"/>
        <v>0</v>
      </c>
      <c r="CY661" s="2">
        <f>(((S661+R661)*AT661)/100)</f>
        <v>0</v>
      </c>
      <c r="CZ661" s="2">
        <f>(((S661+R661)*AU661)/100)</f>
        <v>0</v>
      </c>
      <c r="DA661" s="2"/>
      <c r="DB661" s="2"/>
      <c r="DC661" s="2" t="s">
        <v>3</v>
      </c>
      <c r="DD661" s="2" t="s">
        <v>3</v>
      </c>
      <c r="DE661" s="2" t="s">
        <v>3</v>
      </c>
      <c r="DF661" s="2" t="s">
        <v>3</v>
      </c>
      <c r="DG661" s="2" t="s">
        <v>3</v>
      </c>
      <c r="DH661" s="2" t="s">
        <v>3</v>
      </c>
      <c r="DI661" s="2" t="s">
        <v>3</v>
      </c>
      <c r="DJ661" s="2" t="s">
        <v>3</v>
      </c>
      <c r="DK661" s="2" t="s">
        <v>3</v>
      </c>
      <c r="DL661" s="2" t="s">
        <v>3</v>
      </c>
      <c r="DM661" s="2" t="s">
        <v>3</v>
      </c>
      <c r="DN661" s="2">
        <v>0</v>
      </c>
      <c r="DO661" s="2">
        <v>0</v>
      </c>
      <c r="DP661" s="2">
        <v>1</v>
      </c>
      <c r="DQ661" s="2">
        <v>1</v>
      </c>
      <c r="DR661" s="2"/>
      <c r="DS661" s="2"/>
      <c r="DT661" s="2"/>
      <c r="DU661" s="2">
        <v>1005</v>
      </c>
      <c r="DV661" s="2" t="s">
        <v>401</v>
      </c>
      <c r="DW661" s="2" t="s">
        <v>401</v>
      </c>
      <c r="DX661" s="2">
        <v>100</v>
      </c>
      <c r="DY661" s="2"/>
      <c r="DZ661" s="2" t="s">
        <v>3</v>
      </c>
      <c r="EA661" s="2" t="s">
        <v>3</v>
      </c>
      <c r="EB661" s="2" t="s">
        <v>3</v>
      </c>
      <c r="EC661" s="2" t="s">
        <v>3</v>
      </c>
      <c r="ED661" s="2"/>
      <c r="EE661" s="2">
        <v>54328965</v>
      </c>
      <c r="EF661" s="2">
        <v>2</v>
      </c>
      <c r="EG661" s="2" t="s">
        <v>21</v>
      </c>
      <c r="EH661" s="2">
        <v>0</v>
      </c>
      <c r="EI661" s="2" t="s">
        <v>3</v>
      </c>
      <c r="EJ661" s="2">
        <v>1</v>
      </c>
      <c r="EK661" s="2">
        <v>11001</v>
      </c>
      <c r="EL661" s="2" t="s">
        <v>22</v>
      </c>
      <c r="EM661" s="2" t="s">
        <v>23</v>
      </c>
      <c r="EN661" s="2"/>
      <c r="EO661" s="2" t="s">
        <v>3</v>
      </c>
      <c r="EP661" s="2"/>
      <c r="EQ661" s="2">
        <v>1441792</v>
      </c>
      <c r="ER661" s="2">
        <v>1706.53</v>
      </c>
      <c r="ES661" s="2">
        <v>1231.93</v>
      </c>
      <c r="ET661" s="2">
        <v>157.83000000000001</v>
      </c>
      <c r="EU661" s="2">
        <v>3.13</v>
      </c>
      <c r="EV661" s="2">
        <v>316.77</v>
      </c>
      <c r="EW661" s="2">
        <v>27.86</v>
      </c>
      <c r="EX661" s="2">
        <v>0.23</v>
      </c>
      <c r="EY661" s="2">
        <v>1</v>
      </c>
      <c r="EZ661" s="2"/>
      <c r="FA661" s="2"/>
      <c r="FB661" s="2"/>
      <c r="FC661" s="2"/>
      <c r="FD661" s="2"/>
      <c r="FE661" s="2"/>
      <c r="FF661" s="2"/>
      <c r="FG661" s="2"/>
      <c r="FH661" s="2"/>
      <c r="FI661" s="2"/>
      <c r="FJ661" s="2"/>
      <c r="FK661" s="2"/>
      <c r="FL661" s="2"/>
      <c r="FM661" s="2"/>
      <c r="FN661" s="2"/>
      <c r="FO661" s="2"/>
      <c r="FP661" s="2"/>
      <c r="FQ661" s="2">
        <v>0</v>
      </c>
      <c r="FR661" s="2">
        <f t="shared" si="566"/>
        <v>0</v>
      </c>
      <c r="FS661" s="2">
        <v>0</v>
      </c>
      <c r="FT661" s="2"/>
      <c r="FU661" s="2"/>
      <c r="FV661" s="2"/>
      <c r="FW661" s="2"/>
      <c r="FX661" s="2">
        <v>123</v>
      </c>
      <c r="FY661" s="2">
        <v>75</v>
      </c>
      <c r="FZ661" s="2"/>
      <c r="GA661" s="2" t="s">
        <v>3</v>
      </c>
      <c r="GB661" s="2"/>
      <c r="GC661" s="2"/>
      <c r="GD661" s="2">
        <v>1</v>
      </c>
      <c r="GE661" s="2"/>
      <c r="GF661" s="2">
        <v>-817961621</v>
      </c>
      <c r="GG661" s="2">
        <v>2</v>
      </c>
      <c r="GH661" s="2">
        <v>1</v>
      </c>
      <c r="GI661" s="2">
        <v>-2</v>
      </c>
      <c r="GJ661" s="2">
        <v>0</v>
      </c>
      <c r="GK661" s="2">
        <v>0</v>
      </c>
      <c r="GL661" s="2">
        <f t="shared" si="567"/>
        <v>0</v>
      </c>
      <c r="GM661" s="2">
        <f t="shared" si="568"/>
        <v>0</v>
      </c>
      <c r="GN661" s="2">
        <f t="shared" si="569"/>
        <v>0</v>
      </c>
      <c r="GO661" s="2">
        <f t="shared" si="570"/>
        <v>0</v>
      </c>
      <c r="GP661" s="2">
        <f t="shared" si="571"/>
        <v>0</v>
      </c>
      <c r="GQ661" s="2"/>
      <c r="GR661" s="2">
        <v>0</v>
      </c>
      <c r="GS661" s="2">
        <v>3</v>
      </c>
      <c r="GT661" s="2">
        <v>0</v>
      </c>
      <c r="GU661" s="2" t="s">
        <v>3</v>
      </c>
      <c r="GV661" s="2">
        <f t="shared" si="540"/>
        <v>0</v>
      </c>
      <c r="GW661" s="2">
        <v>1</v>
      </c>
      <c r="GX661" s="2">
        <f t="shared" si="572"/>
        <v>0</v>
      </c>
      <c r="GY661" s="2"/>
      <c r="GZ661" s="2"/>
      <c r="HA661" s="2">
        <v>0</v>
      </c>
      <c r="HB661" s="2">
        <v>0</v>
      </c>
      <c r="HC661" s="2">
        <f t="shared" si="573"/>
        <v>0</v>
      </c>
      <c r="HD661" s="2"/>
      <c r="HE661" s="2" t="s">
        <v>3</v>
      </c>
      <c r="HF661" s="2" t="s">
        <v>3</v>
      </c>
      <c r="HG661" s="2"/>
      <c r="HH661" s="2"/>
      <c r="HI661" s="2"/>
      <c r="HJ661" s="2"/>
      <c r="HK661" s="2"/>
      <c r="HL661" s="2"/>
      <c r="HM661" s="2" t="s">
        <v>3</v>
      </c>
      <c r="HN661" s="2" t="s">
        <v>24</v>
      </c>
      <c r="HO661" s="2" t="s">
        <v>25</v>
      </c>
      <c r="HP661" s="2" t="s">
        <v>22</v>
      </c>
      <c r="HQ661" s="2" t="s">
        <v>22</v>
      </c>
      <c r="HR661" s="2"/>
      <c r="HS661" s="2"/>
      <c r="HT661" s="2"/>
      <c r="HU661" s="2"/>
      <c r="HV661" s="2"/>
      <c r="HW661" s="2"/>
      <c r="HX661" s="2"/>
      <c r="HY661" s="2"/>
      <c r="HZ661" s="2"/>
      <c r="IA661" s="2"/>
      <c r="IB661" s="2"/>
      <c r="IC661" s="2"/>
      <c r="ID661" s="2"/>
      <c r="IE661" s="2"/>
      <c r="IF661" s="2"/>
      <c r="IG661" s="2"/>
      <c r="IH661" s="2"/>
      <c r="II661" s="2"/>
      <c r="IJ661" s="2"/>
      <c r="IK661" s="2">
        <v>0</v>
      </c>
      <c r="IL661" s="2"/>
      <c r="IM661" s="2"/>
      <c r="IN661" s="2"/>
      <c r="IO661" s="2"/>
      <c r="IP661" s="2"/>
      <c r="IQ661" s="2"/>
      <c r="IR661" s="2"/>
      <c r="IS661" s="2"/>
      <c r="IT661" s="2"/>
      <c r="IU661" s="2"/>
    </row>
    <row r="662" spans="1:255" x14ac:dyDescent="0.2">
      <c r="A662">
        <v>17</v>
      </c>
      <c r="B662">
        <v>1</v>
      </c>
      <c r="C662">
        <f>ROW(SmtRes!A622)</f>
        <v>622</v>
      </c>
      <c r="D662">
        <f>ROW(EtalonRes!A634)</f>
        <v>634</v>
      </c>
      <c r="E662" t="s">
        <v>433</v>
      </c>
      <c r="F662" t="s">
        <v>434</v>
      </c>
      <c r="G662" t="s">
        <v>435</v>
      </c>
      <c r="H662" t="s">
        <v>401</v>
      </c>
      <c r="I662">
        <v>0</v>
      </c>
      <c r="J662">
        <v>0</v>
      </c>
      <c r="K662">
        <v>0</v>
      </c>
      <c r="L662">
        <v>2.1999999999999999E-2</v>
      </c>
      <c r="M662">
        <v>0</v>
      </c>
      <c r="N662">
        <f t="shared" si="541"/>
        <v>2.1999999999999999E-2</v>
      </c>
      <c r="O662">
        <f t="shared" si="542"/>
        <v>0</v>
      </c>
      <c r="P662">
        <f t="shared" si="543"/>
        <v>0</v>
      </c>
      <c r="Q662">
        <f t="shared" si="544"/>
        <v>0</v>
      </c>
      <c r="R662">
        <f t="shared" si="545"/>
        <v>0</v>
      </c>
      <c r="S662">
        <f t="shared" si="546"/>
        <v>0</v>
      </c>
      <c r="T662">
        <f t="shared" si="547"/>
        <v>0</v>
      </c>
      <c r="U662">
        <f t="shared" si="548"/>
        <v>0</v>
      </c>
      <c r="V662">
        <f t="shared" si="549"/>
        <v>0</v>
      </c>
      <c r="W662">
        <f t="shared" si="550"/>
        <v>0</v>
      </c>
      <c r="X662">
        <f t="shared" si="551"/>
        <v>0</v>
      </c>
      <c r="Y662">
        <f t="shared" si="552"/>
        <v>0</v>
      </c>
      <c r="AA662">
        <v>69726884</v>
      </c>
      <c r="AB662">
        <f t="shared" si="553"/>
        <v>474.6</v>
      </c>
      <c r="AC662">
        <f>ROUND((ES662+(SUM(SmtRes!BC613:'SmtRes'!BC622)+SUM(EtalonRes!AL623:'EtalonRes'!AL634))),2)</f>
        <v>0</v>
      </c>
      <c r="AD662">
        <f t="shared" si="535"/>
        <v>157.83000000000001</v>
      </c>
      <c r="AE662">
        <f t="shared" si="536"/>
        <v>3.13</v>
      </c>
      <c r="AF662">
        <f t="shared" si="537"/>
        <v>316.77</v>
      </c>
      <c r="AG662">
        <f t="shared" si="555"/>
        <v>0</v>
      </c>
      <c r="AH662">
        <f t="shared" si="538"/>
        <v>27.86</v>
      </c>
      <c r="AI662">
        <f t="shared" si="539"/>
        <v>0.23</v>
      </c>
      <c r="AJ662">
        <f t="shared" si="556"/>
        <v>0</v>
      </c>
      <c r="AK662">
        <v>1706.53</v>
      </c>
      <c r="AL662">
        <v>1231.93</v>
      </c>
      <c r="AM662">
        <v>157.83000000000001</v>
      </c>
      <c r="AN662">
        <v>3.13</v>
      </c>
      <c r="AO662">
        <v>316.77</v>
      </c>
      <c r="AP662">
        <v>0</v>
      </c>
      <c r="AQ662">
        <v>27.86</v>
      </c>
      <c r="AR662">
        <v>0.23</v>
      </c>
      <c r="AS662">
        <v>0</v>
      </c>
      <c r="AT662">
        <v>117</v>
      </c>
      <c r="AU662">
        <v>64</v>
      </c>
      <c r="AV662">
        <v>1</v>
      </c>
      <c r="AW662">
        <v>1</v>
      </c>
      <c r="AZ662">
        <v>1</v>
      </c>
      <c r="BA662">
        <v>25.36</v>
      </c>
      <c r="BB662">
        <v>7.84</v>
      </c>
      <c r="BC662">
        <v>7.56</v>
      </c>
      <c r="BD662" t="s">
        <v>3</v>
      </c>
      <c r="BE662" t="s">
        <v>3</v>
      </c>
      <c r="BF662" t="s">
        <v>3</v>
      </c>
      <c r="BG662" t="s">
        <v>3</v>
      </c>
      <c r="BH662">
        <v>0</v>
      </c>
      <c r="BI662">
        <v>1</v>
      </c>
      <c r="BJ662" t="s">
        <v>436</v>
      </c>
      <c r="BM662">
        <v>11001</v>
      </c>
      <c r="BN662">
        <v>0</v>
      </c>
      <c r="BO662" t="s">
        <v>434</v>
      </c>
      <c r="BP662">
        <v>1</v>
      </c>
      <c r="BQ662">
        <v>2</v>
      </c>
      <c r="BR662">
        <v>0</v>
      </c>
      <c r="BS662">
        <v>19.8</v>
      </c>
      <c r="BT662">
        <v>1</v>
      </c>
      <c r="BU662">
        <v>1</v>
      </c>
      <c r="BV662">
        <v>1</v>
      </c>
      <c r="BW662">
        <v>1</v>
      </c>
      <c r="BX662">
        <v>1</v>
      </c>
      <c r="BY662" t="s">
        <v>3</v>
      </c>
      <c r="BZ662">
        <v>117</v>
      </c>
      <c r="CA662">
        <v>64</v>
      </c>
      <c r="CB662" t="s">
        <v>3</v>
      </c>
      <c r="CE662">
        <v>0</v>
      </c>
      <c r="CF662">
        <v>0</v>
      </c>
      <c r="CG662">
        <v>0</v>
      </c>
      <c r="CH662">
        <v>57</v>
      </c>
      <c r="CI662">
        <v>0</v>
      </c>
      <c r="CJ662">
        <v>0</v>
      </c>
      <c r="CK662">
        <v>0</v>
      </c>
      <c r="CL662">
        <v>0</v>
      </c>
      <c r="CM662">
        <v>0</v>
      </c>
      <c r="CN662" t="s">
        <v>3</v>
      </c>
      <c r="CO662">
        <v>0</v>
      </c>
      <c r="CP662">
        <f t="shared" si="557"/>
        <v>0</v>
      </c>
      <c r="CQ662">
        <f t="shared" si="558"/>
        <v>0</v>
      </c>
      <c r="CR662">
        <f t="shared" si="559"/>
        <v>1237.3872000000001</v>
      </c>
      <c r="CS662">
        <f t="shared" si="560"/>
        <v>61.973999999999997</v>
      </c>
      <c r="CT662">
        <f t="shared" si="561"/>
        <v>8033.2871999999998</v>
      </c>
      <c r="CU662">
        <f t="shared" si="562"/>
        <v>0</v>
      </c>
      <c r="CV662">
        <f t="shared" si="563"/>
        <v>27.86</v>
      </c>
      <c r="CW662">
        <f t="shared" si="564"/>
        <v>0.23</v>
      </c>
      <c r="CX662">
        <f t="shared" si="565"/>
        <v>0</v>
      </c>
      <c r="CY662">
        <f>(S662+R662)*(BZ662/100)</f>
        <v>0</v>
      </c>
      <c r="CZ662">
        <f>(S662+R662)*(CA662/100)</f>
        <v>0</v>
      </c>
      <c r="DC662" t="s">
        <v>3</v>
      </c>
      <c r="DD662" t="s">
        <v>3</v>
      </c>
      <c r="DE662" t="s">
        <v>3</v>
      </c>
      <c r="DF662" t="s">
        <v>3</v>
      </c>
      <c r="DG662" t="s">
        <v>3</v>
      </c>
      <c r="DH662" t="s">
        <v>3</v>
      </c>
      <c r="DI662" t="s">
        <v>3</v>
      </c>
      <c r="DJ662" t="s">
        <v>3</v>
      </c>
      <c r="DK662" t="s">
        <v>3</v>
      </c>
      <c r="DL662" t="s">
        <v>3</v>
      </c>
      <c r="DM662" t="s">
        <v>3</v>
      </c>
      <c r="DN662">
        <v>123</v>
      </c>
      <c r="DO662">
        <v>75</v>
      </c>
      <c r="DP662">
        <v>1</v>
      </c>
      <c r="DQ662">
        <v>1</v>
      </c>
      <c r="DU662">
        <v>1005</v>
      </c>
      <c r="DV662" t="s">
        <v>401</v>
      </c>
      <c r="DW662" t="s">
        <v>401</v>
      </c>
      <c r="DX662">
        <v>100</v>
      </c>
      <c r="DZ662" t="s">
        <v>3</v>
      </c>
      <c r="EA662" t="s">
        <v>3</v>
      </c>
      <c r="EB662" t="s">
        <v>3</v>
      </c>
      <c r="EC662" t="s">
        <v>3</v>
      </c>
      <c r="EE662">
        <v>54328965</v>
      </c>
      <c r="EF662">
        <v>2</v>
      </c>
      <c r="EG662" t="s">
        <v>21</v>
      </c>
      <c r="EH662">
        <v>0</v>
      </c>
      <c r="EI662" t="s">
        <v>3</v>
      </c>
      <c r="EJ662">
        <v>1</v>
      </c>
      <c r="EK662">
        <v>11001</v>
      </c>
      <c r="EL662" t="s">
        <v>22</v>
      </c>
      <c r="EM662" t="s">
        <v>23</v>
      </c>
      <c r="EO662" t="s">
        <v>3</v>
      </c>
      <c r="EQ662">
        <v>1441792</v>
      </c>
      <c r="ER662">
        <v>1706.53</v>
      </c>
      <c r="ES662">
        <v>1231.93</v>
      </c>
      <c r="ET662">
        <v>157.83000000000001</v>
      </c>
      <c r="EU662">
        <v>3.13</v>
      </c>
      <c r="EV662">
        <v>316.77</v>
      </c>
      <c r="EW662">
        <v>27.86</v>
      </c>
      <c r="EX662">
        <v>0.23</v>
      </c>
      <c r="EY662">
        <v>1</v>
      </c>
      <c r="FQ662">
        <v>0</v>
      </c>
      <c r="FR662">
        <f t="shared" si="566"/>
        <v>0</v>
      </c>
      <c r="FS662">
        <v>0</v>
      </c>
      <c r="FX662">
        <v>123</v>
      </c>
      <c r="FY662">
        <v>75</v>
      </c>
      <c r="GA662" t="s">
        <v>3</v>
      </c>
      <c r="GD662">
        <v>1</v>
      </c>
      <c r="GF662">
        <v>-817961621</v>
      </c>
      <c r="GG662">
        <v>2</v>
      </c>
      <c r="GH662">
        <v>1</v>
      </c>
      <c r="GI662">
        <v>2</v>
      </c>
      <c r="GJ662">
        <v>0</v>
      </c>
      <c r="GK662">
        <v>0</v>
      </c>
      <c r="GL662">
        <f t="shared" si="567"/>
        <v>0</v>
      </c>
      <c r="GM662">
        <f t="shared" si="568"/>
        <v>0</v>
      </c>
      <c r="GN662">
        <f t="shared" si="569"/>
        <v>0</v>
      </c>
      <c r="GO662">
        <f t="shared" si="570"/>
        <v>0</v>
      </c>
      <c r="GP662">
        <f t="shared" si="571"/>
        <v>0</v>
      </c>
      <c r="GR662">
        <v>0</v>
      </c>
      <c r="GS662">
        <v>0</v>
      </c>
      <c r="GT662">
        <v>0</v>
      </c>
      <c r="GU662" t="s">
        <v>3</v>
      </c>
      <c r="GV662">
        <f t="shared" si="540"/>
        <v>0</v>
      </c>
      <c r="GW662">
        <v>1015.2</v>
      </c>
      <c r="GX662">
        <f t="shared" si="572"/>
        <v>0</v>
      </c>
      <c r="HA662">
        <v>0</v>
      </c>
      <c r="HB662">
        <v>0</v>
      </c>
      <c r="HC662">
        <f t="shared" si="573"/>
        <v>0</v>
      </c>
      <c r="HE662" t="s">
        <v>3</v>
      </c>
      <c r="HF662" t="s">
        <v>3</v>
      </c>
      <c r="HM662" t="s">
        <v>3</v>
      </c>
      <c r="HN662" t="s">
        <v>24</v>
      </c>
      <c r="HO662" t="s">
        <v>25</v>
      </c>
      <c r="HP662" t="s">
        <v>22</v>
      </c>
      <c r="HQ662" t="s">
        <v>22</v>
      </c>
      <c r="IK662">
        <v>0</v>
      </c>
    </row>
    <row r="663" spans="1:255" x14ac:dyDescent="0.2">
      <c r="A663" s="2">
        <v>18</v>
      </c>
      <c r="B663" s="2">
        <v>1</v>
      </c>
      <c r="C663" s="2">
        <v>609</v>
      </c>
      <c r="D663" s="2"/>
      <c r="E663" s="2" t="s">
        <v>437</v>
      </c>
      <c r="F663" s="2" t="s">
        <v>414</v>
      </c>
      <c r="G663" s="2" t="s">
        <v>415</v>
      </c>
      <c r="H663" s="2" t="s">
        <v>78</v>
      </c>
      <c r="I663" s="2">
        <f>I661*J663</f>
        <v>0</v>
      </c>
      <c r="J663" s="2">
        <v>0.13200000000000001</v>
      </c>
      <c r="K663" s="2">
        <v>0.13200000000000001</v>
      </c>
      <c r="L663" s="2">
        <v>2.9039999999999999E-3</v>
      </c>
      <c r="M663" s="2">
        <v>0</v>
      </c>
      <c r="N663" s="2">
        <f t="shared" si="541"/>
        <v>2.8999999999999998E-3</v>
      </c>
      <c r="O663" s="2">
        <f t="shared" si="542"/>
        <v>0</v>
      </c>
      <c r="P663" s="2">
        <f t="shared" si="543"/>
        <v>0</v>
      </c>
      <c r="Q663" s="2">
        <f t="shared" si="544"/>
        <v>0</v>
      </c>
      <c r="R663" s="2">
        <f t="shared" si="545"/>
        <v>0</v>
      </c>
      <c r="S663" s="2">
        <f t="shared" si="546"/>
        <v>0</v>
      </c>
      <c r="T663" s="2">
        <f t="shared" si="547"/>
        <v>0</v>
      </c>
      <c r="U663" s="2">
        <f t="shared" si="548"/>
        <v>0</v>
      </c>
      <c r="V663" s="2">
        <f t="shared" si="549"/>
        <v>0</v>
      </c>
      <c r="W663" s="2">
        <f t="shared" si="550"/>
        <v>0</v>
      </c>
      <c r="X663" s="2">
        <f t="shared" si="551"/>
        <v>0</v>
      </c>
      <c r="Y663" s="2">
        <f t="shared" si="552"/>
        <v>0</v>
      </c>
      <c r="Z663" s="2"/>
      <c r="AA663" s="2">
        <v>69726971</v>
      </c>
      <c r="AB663" s="2">
        <f t="shared" si="553"/>
        <v>1391.4</v>
      </c>
      <c r="AC663" s="2">
        <f t="shared" ref="AC663:AC670" si="574">ROUND((ES663),2)</f>
        <v>1391.4</v>
      </c>
      <c r="AD663" s="2">
        <f t="shared" si="535"/>
        <v>0</v>
      </c>
      <c r="AE663" s="2">
        <f t="shared" si="536"/>
        <v>0</v>
      </c>
      <c r="AF663" s="2">
        <f t="shared" si="537"/>
        <v>0</v>
      </c>
      <c r="AG663" s="2">
        <f t="shared" si="555"/>
        <v>0</v>
      </c>
      <c r="AH663" s="2">
        <f t="shared" si="538"/>
        <v>0</v>
      </c>
      <c r="AI663" s="2">
        <f t="shared" si="539"/>
        <v>0</v>
      </c>
      <c r="AJ663" s="2">
        <f t="shared" si="556"/>
        <v>24.55</v>
      </c>
      <c r="AK663" s="2">
        <v>1391.4</v>
      </c>
      <c r="AL663" s="2">
        <v>1391.4</v>
      </c>
      <c r="AM663" s="2">
        <v>0</v>
      </c>
      <c r="AN663" s="2">
        <v>0</v>
      </c>
      <c r="AO663" s="2">
        <v>0</v>
      </c>
      <c r="AP663" s="2">
        <v>0</v>
      </c>
      <c r="AQ663" s="2">
        <v>0</v>
      </c>
      <c r="AR663" s="2">
        <v>0</v>
      </c>
      <c r="AS663" s="2">
        <v>24.55</v>
      </c>
      <c r="AT663" s="2">
        <v>0</v>
      </c>
      <c r="AU663" s="2">
        <v>0</v>
      </c>
      <c r="AV663" s="2">
        <v>1</v>
      </c>
      <c r="AW663" s="2">
        <v>1</v>
      </c>
      <c r="AX663" s="2"/>
      <c r="AY663" s="2"/>
      <c r="AZ663" s="2">
        <v>1</v>
      </c>
      <c r="BA663" s="2">
        <v>1</v>
      </c>
      <c r="BB663" s="2">
        <v>1</v>
      </c>
      <c r="BC663" s="2">
        <v>1</v>
      </c>
      <c r="BD663" s="2" t="s">
        <v>3</v>
      </c>
      <c r="BE663" s="2" t="s">
        <v>3</v>
      </c>
      <c r="BF663" s="2" t="s">
        <v>3</v>
      </c>
      <c r="BG663" s="2" t="s">
        <v>3</v>
      </c>
      <c r="BH663" s="2">
        <v>3</v>
      </c>
      <c r="BI663" s="2">
        <v>1</v>
      </c>
      <c r="BJ663" s="2" t="s">
        <v>416</v>
      </c>
      <c r="BK663" s="2"/>
      <c r="BL663" s="2"/>
      <c r="BM663" s="2">
        <v>500001</v>
      </c>
      <c r="BN663" s="2">
        <v>0</v>
      </c>
      <c r="BO663" s="2" t="s">
        <v>3</v>
      </c>
      <c r="BP663" s="2">
        <v>0</v>
      </c>
      <c r="BQ663" s="2">
        <v>8</v>
      </c>
      <c r="BR663" s="2">
        <v>0</v>
      </c>
      <c r="BS663" s="2">
        <v>1</v>
      </c>
      <c r="BT663" s="2">
        <v>1</v>
      </c>
      <c r="BU663" s="2">
        <v>1</v>
      </c>
      <c r="BV663" s="2">
        <v>1</v>
      </c>
      <c r="BW663" s="2">
        <v>1</v>
      </c>
      <c r="BX663" s="2">
        <v>1</v>
      </c>
      <c r="BY663" s="2" t="s">
        <v>3</v>
      </c>
      <c r="BZ663" s="2">
        <v>0</v>
      </c>
      <c r="CA663" s="2">
        <v>0</v>
      </c>
      <c r="CB663" s="2" t="s">
        <v>3</v>
      </c>
      <c r="CC663" s="2"/>
      <c r="CD663" s="2"/>
      <c r="CE663" s="2">
        <v>0</v>
      </c>
      <c r="CF663" s="2">
        <v>0</v>
      </c>
      <c r="CG663" s="2">
        <v>0</v>
      </c>
      <c r="CH663" s="2">
        <v>57</v>
      </c>
      <c r="CI663" s="2">
        <v>1</v>
      </c>
      <c r="CJ663" s="2">
        <v>0</v>
      </c>
      <c r="CK663" s="2">
        <v>0</v>
      </c>
      <c r="CL663" s="2">
        <v>0</v>
      </c>
      <c r="CM663" s="2">
        <v>0</v>
      </c>
      <c r="CN663" s="2" t="s">
        <v>3</v>
      </c>
      <c r="CO663" s="2">
        <v>0</v>
      </c>
      <c r="CP663" s="2">
        <f t="shared" si="557"/>
        <v>0</v>
      </c>
      <c r="CQ663" s="2">
        <f t="shared" si="558"/>
        <v>1391.4</v>
      </c>
      <c r="CR663" s="2">
        <f t="shared" si="559"/>
        <v>0</v>
      </c>
      <c r="CS663" s="2">
        <f t="shared" si="560"/>
        <v>0</v>
      </c>
      <c r="CT663" s="2">
        <f t="shared" si="561"/>
        <v>0</v>
      </c>
      <c r="CU663" s="2">
        <f t="shared" si="562"/>
        <v>0</v>
      </c>
      <c r="CV663" s="2">
        <f t="shared" si="563"/>
        <v>0</v>
      </c>
      <c r="CW663" s="2">
        <f t="shared" si="564"/>
        <v>0</v>
      </c>
      <c r="CX663" s="2">
        <f t="shared" si="565"/>
        <v>24.55</v>
      </c>
      <c r="CY663" s="2">
        <f>(((S663+R663)*AT663)/100)</f>
        <v>0</v>
      </c>
      <c r="CZ663" s="2">
        <f>(((S663+R663)*AU663)/100)</f>
        <v>0</v>
      </c>
      <c r="DA663" s="2"/>
      <c r="DB663" s="2"/>
      <c r="DC663" s="2" t="s">
        <v>3</v>
      </c>
      <c r="DD663" s="2" t="s">
        <v>3</v>
      </c>
      <c r="DE663" s="2" t="s">
        <v>3</v>
      </c>
      <c r="DF663" s="2" t="s">
        <v>3</v>
      </c>
      <c r="DG663" s="2" t="s">
        <v>3</v>
      </c>
      <c r="DH663" s="2" t="s">
        <v>3</v>
      </c>
      <c r="DI663" s="2" t="s">
        <v>3</v>
      </c>
      <c r="DJ663" s="2" t="s">
        <v>3</v>
      </c>
      <c r="DK663" s="2" t="s">
        <v>3</v>
      </c>
      <c r="DL663" s="2" t="s">
        <v>3</v>
      </c>
      <c r="DM663" s="2" t="s">
        <v>3</v>
      </c>
      <c r="DN663" s="2">
        <v>0</v>
      </c>
      <c r="DO663" s="2">
        <v>0</v>
      </c>
      <c r="DP663" s="2">
        <v>1</v>
      </c>
      <c r="DQ663" s="2">
        <v>1</v>
      </c>
      <c r="DR663" s="2"/>
      <c r="DS663" s="2"/>
      <c r="DT663" s="2"/>
      <c r="DU663" s="2">
        <v>1009</v>
      </c>
      <c r="DV663" s="2" t="s">
        <v>78</v>
      </c>
      <c r="DW663" s="2" t="s">
        <v>78</v>
      </c>
      <c r="DX663" s="2">
        <v>1000</v>
      </c>
      <c r="DY663" s="2"/>
      <c r="DZ663" s="2" t="s">
        <v>3</v>
      </c>
      <c r="EA663" s="2" t="s">
        <v>3</v>
      </c>
      <c r="EB663" s="2" t="s">
        <v>3</v>
      </c>
      <c r="EC663" s="2" t="s">
        <v>3</v>
      </c>
      <c r="ED663" s="2"/>
      <c r="EE663" s="2">
        <v>54328897</v>
      </c>
      <c r="EF663" s="2">
        <v>8</v>
      </c>
      <c r="EG663" s="2" t="s">
        <v>31</v>
      </c>
      <c r="EH663" s="2">
        <v>0</v>
      </c>
      <c r="EI663" s="2" t="s">
        <v>3</v>
      </c>
      <c r="EJ663" s="2">
        <v>1</v>
      </c>
      <c r="EK663" s="2">
        <v>500001</v>
      </c>
      <c r="EL663" s="2" t="s">
        <v>32</v>
      </c>
      <c r="EM663" s="2" t="s">
        <v>33</v>
      </c>
      <c r="EN663" s="2"/>
      <c r="EO663" s="2" t="s">
        <v>3</v>
      </c>
      <c r="EP663" s="2"/>
      <c r="EQ663" s="2">
        <v>0</v>
      </c>
      <c r="ER663" s="2">
        <v>1391.4</v>
      </c>
      <c r="ES663" s="2">
        <v>1391.4</v>
      </c>
      <c r="ET663" s="2">
        <v>0</v>
      </c>
      <c r="EU663" s="2">
        <v>0</v>
      </c>
      <c r="EV663" s="2">
        <v>0</v>
      </c>
      <c r="EW663" s="2">
        <v>0</v>
      </c>
      <c r="EX663" s="2">
        <v>0</v>
      </c>
      <c r="EY663" s="2"/>
      <c r="EZ663" s="2"/>
      <c r="FA663" s="2"/>
      <c r="FB663" s="2"/>
      <c r="FC663" s="2"/>
      <c r="FD663" s="2"/>
      <c r="FE663" s="2"/>
      <c r="FF663" s="2"/>
      <c r="FG663" s="2"/>
      <c r="FH663" s="2"/>
      <c r="FI663" s="2"/>
      <c r="FJ663" s="2"/>
      <c r="FK663" s="2"/>
      <c r="FL663" s="2"/>
      <c r="FM663" s="2"/>
      <c r="FN663" s="2"/>
      <c r="FO663" s="2"/>
      <c r="FP663" s="2"/>
      <c r="FQ663" s="2">
        <v>0</v>
      </c>
      <c r="FR663" s="2">
        <f t="shared" si="566"/>
        <v>0</v>
      </c>
      <c r="FS663" s="2">
        <v>0</v>
      </c>
      <c r="FT663" s="2"/>
      <c r="FU663" s="2"/>
      <c r="FV663" s="2"/>
      <c r="FW663" s="2"/>
      <c r="FX663" s="2">
        <v>0</v>
      </c>
      <c r="FY663" s="2">
        <v>0</v>
      </c>
      <c r="FZ663" s="2"/>
      <c r="GA663" s="2" t="s">
        <v>3</v>
      </c>
      <c r="GB663" s="2"/>
      <c r="GC663" s="2"/>
      <c r="GD663" s="2">
        <v>1</v>
      </c>
      <c r="GE663" s="2"/>
      <c r="GF663" s="2">
        <v>1401155302</v>
      </c>
      <c r="GG663" s="2">
        <v>2</v>
      </c>
      <c r="GH663" s="2">
        <v>1</v>
      </c>
      <c r="GI663" s="2">
        <v>-2</v>
      </c>
      <c r="GJ663" s="2">
        <v>0</v>
      </c>
      <c r="GK663" s="2">
        <v>0</v>
      </c>
      <c r="GL663" s="2">
        <f t="shared" si="567"/>
        <v>0</v>
      </c>
      <c r="GM663" s="2">
        <f t="shared" si="568"/>
        <v>0</v>
      </c>
      <c r="GN663" s="2">
        <f t="shared" si="569"/>
        <v>0</v>
      </c>
      <c r="GO663" s="2">
        <f t="shared" si="570"/>
        <v>0</v>
      </c>
      <c r="GP663" s="2">
        <f t="shared" si="571"/>
        <v>0</v>
      </c>
      <c r="GQ663" s="2"/>
      <c r="GR663" s="2">
        <v>0</v>
      </c>
      <c r="GS663" s="2">
        <v>3</v>
      </c>
      <c r="GT663" s="2">
        <v>0</v>
      </c>
      <c r="GU663" s="2" t="s">
        <v>3</v>
      </c>
      <c r="GV663" s="2">
        <f t="shared" si="540"/>
        <v>0</v>
      </c>
      <c r="GW663" s="2">
        <v>1</v>
      </c>
      <c r="GX663" s="2">
        <f t="shared" si="572"/>
        <v>0</v>
      </c>
      <c r="GY663" s="2"/>
      <c r="GZ663" s="2"/>
      <c r="HA663" s="2">
        <v>0</v>
      </c>
      <c r="HB663" s="2">
        <v>0</v>
      </c>
      <c r="HC663" s="2">
        <f t="shared" si="573"/>
        <v>0</v>
      </c>
      <c r="HD663" s="2"/>
      <c r="HE663" s="2" t="s">
        <v>3</v>
      </c>
      <c r="HF663" s="2" t="s">
        <v>3</v>
      </c>
      <c r="HG663" s="2"/>
      <c r="HH663" s="2"/>
      <c r="HI663" s="2"/>
      <c r="HJ663" s="2"/>
      <c r="HK663" s="2"/>
      <c r="HL663" s="2"/>
      <c r="HM663" s="2" t="s">
        <v>3</v>
      </c>
      <c r="HN663" s="2" t="s">
        <v>3</v>
      </c>
      <c r="HO663" s="2" t="s">
        <v>3</v>
      </c>
      <c r="HP663" s="2" t="s">
        <v>3</v>
      </c>
      <c r="HQ663" s="2" t="s">
        <v>3</v>
      </c>
      <c r="HR663" s="2"/>
      <c r="HS663" s="2"/>
      <c r="HT663" s="2"/>
      <c r="HU663" s="2"/>
      <c r="HV663" s="2"/>
      <c r="HW663" s="2"/>
      <c r="HX663" s="2"/>
      <c r="HY663" s="2"/>
      <c r="HZ663" s="2"/>
      <c r="IA663" s="2"/>
      <c r="IB663" s="2"/>
      <c r="IC663" s="2"/>
      <c r="ID663" s="2"/>
      <c r="IE663" s="2"/>
      <c r="IF663" s="2"/>
      <c r="IG663" s="2"/>
      <c r="IH663" s="2"/>
      <c r="II663" s="2"/>
      <c r="IJ663" s="2"/>
      <c r="IK663" s="2">
        <v>0</v>
      </c>
      <c r="IL663" s="2"/>
      <c r="IM663" s="2"/>
      <c r="IN663" s="2"/>
      <c r="IO663" s="2"/>
      <c r="IP663" s="2"/>
      <c r="IQ663" s="2"/>
      <c r="IR663" s="2"/>
      <c r="IS663" s="2"/>
      <c r="IT663" s="2"/>
      <c r="IU663" s="2"/>
    </row>
    <row r="664" spans="1:255" x14ac:dyDescent="0.2">
      <c r="A664">
        <v>18</v>
      </c>
      <c r="B664">
        <v>1</v>
      </c>
      <c r="C664">
        <v>619</v>
      </c>
      <c r="E664" t="s">
        <v>437</v>
      </c>
      <c r="F664" t="s">
        <v>414</v>
      </c>
      <c r="G664" t="s">
        <v>415</v>
      </c>
      <c r="H664" t="s">
        <v>78</v>
      </c>
      <c r="I664">
        <f>I662*J664</f>
        <v>0</v>
      </c>
      <c r="J664">
        <v>0.13200000000000001</v>
      </c>
      <c r="K664">
        <v>0.13200000000000001</v>
      </c>
      <c r="L664">
        <v>2.9039999999999999E-3</v>
      </c>
      <c r="M664">
        <v>0</v>
      </c>
      <c r="N664">
        <f t="shared" si="541"/>
        <v>2.8999999999999998E-3</v>
      </c>
      <c r="O664">
        <f t="shared" si="542"/>
        <v>0</v>
      </c>
      <c r="P664">
        <f t="shared" si="543"/>
        <v>0</v>
      </c>
      <c r="Q664">
        <f t="shared" si="544"/>
        <v>0</v>
      </c>
      <c r="R664">
        <f t="shared" si="545"/>
        <v>0</v>
      </c>
      <c r="S664">
        <f t="shared" si="546"/>
        <v>0</v>
      </c>
      <c r="T664">
        <f t="shared" si="547"/>
        <v>0</v>
      </c>
      <c r="U664">
        <f t="shared" si="548"/>
        <v>0</v>
      </c>
      <c r="V664">
        <f t="shared" si="549"/>
        <v>0</v>
      </c>
      <c r="W664">
        <f t="shared" si="550"/>
        <v>0</v>
      </c>
      <c r="X664">
        <f t="shared" si="551"/>
        <v>0</v>
      </c>
      <c r="Y664">
        <f t="shared" si="552"/>
        <v>0</v>
      </c>
      <c r="AA664">
        <v>69726884</v>
      </c>
      <c r="AB664">
        <f t="shared" si="553"/>
        <v>5808.34</v>
      </c>
      <c r="AC664">
        <f t="shared" si="574"/>
        <v>5808.34</v>
      </c>
      <c r="AD664">
        <f t="shared" si="535"/>
        <v>0</v>
      </c>
      <c r="AE664">
        <f t="shared" si="536"/>
        <v>0</v>
      </c>
      <c r="AF664">
        <f t="shared" si="537"/>
        <v>0</v>
      </c>
      <c r="AG664">
        <f t="shared" si="555"/>
        <v>0</v>
      </c>
      <c r="AH664">
        <f t="shared" si="538"/>
        <v>0</v>
      </c>
      <c r="AI664">
        <f t="shared" si="539"/>
        <v>0</v>
      </c>
      <c r="AJ664">
        <f t="shared" si="556"/>
        <v>24.55</v>
      </c>
      <c r="AK664">
        <v>5808.3400000000011</v>
      </c>
      <c r="AL664">
        <v>5808.3400000000011</v>
      </c>
      <c r="AM664">
        <v>0</v>
      </c>
      <c r="AN664">
        <v>0</v>
      </c>
      <c r="AO664">
        <v>0</v>
      </c>
      <c r="AP664">
        <v>0</v>
      </c>
      <c r="AQ664">
        <v>0</v>
      </c>
      <c r="AR664">
        <v>0</v>
      </c>
      <c r="AS664">
        <v>24.55</v>
      </c>
      <c r="AT664">
        <v>0</v>
      </c>
      <c r="AU664">
        <v>0</v>
      </c>
      <c r="AV664">
        <v>1</v>
      </c>
      <c r="AW664">
        <v>1</v>
      </c>
      <c r="AZ664">
        <v>1</v>
      </c>
      <c r="BA664">
        <v>1</v>
      </c>
      <c r="BB664">
        <v>1</v>
      </c>
      <c r="BC664">
        <v>7.56</v>
      </c>
      <c r="BD664" t="s">
        <v>3</v>
      </c>
      <c r="BE664" t="s">
        <v>3</v>
      </c>
      <c r="BF664" t="s">
        <v>3</v>
      </c>
      <c r="BG664" t="s">
        <v>3</v>
      </c>
      <c r="BH664">
        <v>3</v>
      </c>
      <c r="BI664">
        <v>1</v>
      </c>
      <c r="BJ664" t="s">
        <v>416</v>
      </c>
      <c r="BM664">
        <v>500001</v>
      </c>
      <c r="BN664">
        <v>0</v>
      </c>
      <c r="BO664" t="s">
        <v>3</v>
      </c>
      <c r="BP664">
        <v>0</v>
      </c>
      <c r="BQ664">
        <v>8</v>
      </c>
      <c r="BR664">
        <v>0</v>
      </c>
      <c r="BS664">
        <v>1</v>
      </c>
      <c r="BT664">
        <v>1</v>
      </c>
      <c r="BU664">
        <v>1</v>
      </c>
      <c r="BV664">
        <v>1</v>
      </c>
      <c r="BW664">
        <v>1</v>
      </c>
      <c r="BX664">
        <v>1</v>
      </c>
      <c r="BY664" t="s">
        <v>3</v>
      </c>
      <c r="BZ664">
        <v>0</v>
      </c>
      <c r="CA664">
        <v>0</v>
      </c>
      <c r="CB664" t="s">
        <v>3</v>
      </c>
      <c r="CE664">
        <v>0</v>
      </c>
      <c r="CF664">
        <v>0</v>
      </c>
      <c r="CG664">
        <v>0</v>
      </c>
      <c r="CH664">
        <v>57</v>
      </c>
      <c r="CI664">
        <v>1</v>
      </c>
      <c r="CJ664">
        <v>0</v>
      </c>
      <c r="CK664">
        <v>0</v>
      </c>
      <c r="CL664">
        <v>0</v>
      </c>
      <c r="CM664">
        <v>0</v>
      </c>
      <c r="CN664" t="s">
        <v>3</v>
      </c>
      <c r="CO664">
        <v>0</v>
      </c>
      <c r="CP664">
        <f t="shared" si="557"/>
        <v>0</v>
      </c>
      <c r="CQ664">
        <f t="shared" si="558"/>
        <v>43911.0504</v>
      </c>
      <c r="CR664">
        <f t="shared" si="559"/>
        <v>0</v>
      </c>
      <c r="CS664">
        <f t="shared" si="560"/>
        <v>0</v>
      </c>
      <c r="CT664">
        <f t="shared" si="561"/>
        <v>0</v>
      </c>
      <c r="CU664">
        <f t="shared" si="562"/>
        <v>0</v>
      </c>
      <c r="CV664">
        <f t="shared" si="563"/>
        <v>0</v>
      </c>
      <c r="CW664">
        <f t="shared" si="564"/>
        <v>0</v>
      </c>
      <c r="CX664">
        <f t="shared" si="565"/>
        <v>24.55</v>
      </c>
      <c r="CY664">
        <f>(S664+R664)*(BZ664/100)</f>
        <v>0</v>
      </c>
      <c r="CZ664">
        <f>(S664+R664)*(CA664/100)</f>
        <v>0</v>
      </c>
      <c r="DC664" t="s">
        <v>3</v>
      </c>
      <c r="DD664" t="s">
        <v>3</v>
      </c>
      <c r="DE664" t="s">
        <v>3</v>
      </c>
      <c r="DF664" t="s">
        <v>3</v>
      </c>
      <c r="DG664" t="s">
        <v>3</v>
      </c>
      <c r="DH664" t="s">
        <v>3</v>
      </c>
      <c r="DI664" t="s">
        <v>3</v>
      </c>
      <c r="DJ664" t="s">
        <v>3</v>
      </c>
      <c r="DK664" t="s">
        <v>3</v>
      </c>
      <c r="DL664" t="s">
        <v>3</v>
      </c>
      <c r="DM664" t="s">
        <v>3</v>
      </c>
      <c r="DN664">
        <v>0</v>
      </c>
      <c r="DO664">
        <v>0</v>
      </c>
      <c r="DP664">
        <v>1</v>
      </c>
      <c r="DQ664">
        <v>1</v>
      </c>
      <c r="DU664">
        <v>1009</v>
      </c>
      <c r="DV664" t="s">
        <v>78</v>
      </c>
      <c r="DW664" t="s">
        <v>78</v>
      </c>
      <c r="DX664">
        <v>1000</v>
      </c>
      <c r="DZ664" t="s">
        <v>3</v>
      </c>
      <c r="EA664" t="s">
        <v>3</v>
      </c>
      <c r="EB664" t="s">
        <v>3</v>
      </c>
      <c r="EC664" t="s">
        <v>3</v>
      </c>
      <c r="EE664">
        <v>54328897</v>
      </c>
      <c r="EF664">
        <v>8</v>
      </c>
      <c r="EG664" t="s">
        <v>31</v>
      </c>
      <c r="EH664">
        <v>0</v>
      </c>
      <c r="EI664" t="s">
        <v>3</v>
      </c>
      <c r="EJ664">
        <v>1</v>
      </c>
      <c r="EK664">
        <v>500001</v>
      </c>
      <c r="EL664" t="s">
        <v>32</v>
      </c>
      <c r="EM664" t="s">
        <v>33</v>
      </c>
      <c r="EO664" t="s">
        <v>3</v>
      </c>
      <c r="EQ664">
        <v>0</v>
      </c>
      <c r="ER664">
        <v>42000</v>
      </c>
      <c r="ES664">
        <v>5808.3400000000011</v>
      </c>
      <c r="ET664">
        <v>0</v>
      </c>
      <c r="EU664">
        <v>0</v>
      </c>
      <c r="EV664">
        <v>0</v>
      </c>
      <c r="EW664">
        <v>0</v>
      </c>
      <c r="EX664">
        <v>0</v>
      </c>
      <c r="EZ664">
        <v>5</v>
      </c>
      <c r="FC664">
        <v>0</v>
      </c>
      <c r="FD664">
        <v>18</v>
      </c>
      <c r="FF664">
        <v>42000</v>
      </c>
      <c r="FQ664">
        <v>0</v>
      </c>
      <c r="FR664">
        <f t="shared" si="566"/>
        <v>0</v>
      </c>
      <c r="FS664">
        <v>0</v>
      </c>
      <c r="FX664">
        <v>0</v>
      </c>
      <c r="FY664">
        <v>0</v>
      </c>
      <c r="GA664" t="s">
        <v>417</v>
      </c>
      <c r="GD664">
        <v>1</v>
      </c>
      <c r="GF664">
        <v>1401155302</v>
      </c>
      <c r="GG664">
        <v>2</v>
      </c>
      <c r="GH664">
        <v>3</v>
      </c>
      <c r="GI664">
        <v>5</v>
      </c>
      <c r="GJ664">
        <v>0</v>
      </c>
      <c r="GK664">
        <v>0</v>
      </c>
      <c r="GL664">
        <f t="shared" si="567"/>
        <v>0</v>
      </c>
      <c r="GM664">
        <f t="shared" si="568"/>
        <v>0</v>
      </c>
      <c r="GN664">
        <f t="shared" si="569"/>
        <v>0</v>
      </c>
      <c r="GO664">
        <f t="shared" si="570"/>
        <v>0</v>
      </c>
      <c r="GP664">
        <f t="shared" si="571"/>
        <v>0</v>
      </c>
      <c r="GR664">
        <v>1</v>
      </c>
      <c r="GS664">
        <v>1</v>
      </c>
      <c r="GT664">
        <v>0</v>
      </c>
      <c r="GU664" t="s">
        <v>3</v>
      </c>
      <c r="GV664">
        <f t="shared" si="540"/>
        <v>0</v>
      </c>
      <c r="GW664">
        <v>1</v>
      </c>
      <c r="GX664">
        <f t="shared" si="572"/>
        <v>0</v>
      </c>
      <c r="HA664">
        <v>0</v>
      </c>
      <c r="HB664">
        <v>0</v>
      </c>
      <c r="HC664">
        <f t="shared" si="573"/>
        <v>0</v>
      </c>
      <c r="HE664" t="s">
        <v>35</v>
      </c>
      <c r="HF664" t="s">
        <v>36</v>
      </c>
      <c r="HM664" t="s">
        <v>3</v>
      </c>
      <c r="HN664" t="s">
        <v>3</v>
      </c>
      <c r="HO664" t="s">
        <v>3</v>
      </c>
      <c r="HP664" t="s">
        <v>3</v>
      </c>
      <c r="HQ664" t="s">
        <v>3</v>
      </c>
      <c r="IK664">
        <v>0</v>
      </c>
    </row>
    <row r="665" spans="1:255" x14ac:dyDescent="0.2">
      <c r="A665" s="2">
        <v>18</v>
      </c>
      <c r="B665" s="2">
        <v>1</v>
      </c>
      <c r="C665" s="2">
        <v>610</v>
      </c>
      <c r="D665" s="2"/>
      <c r="E665" s="2" t="s">
        <v>438</v>
      </c>
      <c r="F665" s="2" t="s">
        <v>419</v>
      </c>
      <c r="G665" s="2" t="s">
        <v>420</v>
      </c>
      <c r="H665" s="2" t="s">
        <v>78</v>
      </c>
      <c r="I665" s="2">
        <f>I661*J665</f>
        <v>0</v>
      </c>
      <c r="J665" s="2">
        <v>1.9E-2</v>
      </c>
      <c r="K665" s="2">
        <v>1.9E-2</v>
      </c>
      <c r="L665" s="2">
        <v>4.1800000000000002E-4</v>
      </c>
      <c r="M665" s="2">
        <v>0</v>
      </c>
      <c r="N665" s="2">
        <f t="shared" si="541"/>
        <v>4.0000000000000002E-4</v>
      </c>
      <c r="O665" s="2">
        <f t="shared" si="542"/>
        <v>0</v>
      </c>
      <c r="P665" s="2">
        <f t="shared" si="543"/>
        <v>0</v>
      </c>
      <c r="Q665" s="2">
        <f t="shared" si="544"/>
        <v>0</v>
      </c>
      <c r="R665" s="2">
        <f t="shared" si="545"/>
        <v>0</v>
      </c>
      <c r="S665" s="2">
        <f t="shared" si="546"/>
        <v>0</v>
      </c>
      <c r="T665" s="2">
        <f t="shared" si="547"/>
        <v>0</v>
      </c>
      <c r="U665" s="2">
        <f t="shared" si="548"/>
        <v>0</v>
      </c>
      <c r="V665" s="2">
        <f t="shared" si="549"/>
        <v>0</v>
      </c>
      <c r="W665" s="2">
        <f t="shared" si="550"/>
        <v>0</v>
      </c>
      <c r="X665" s="2">
        <f t="shared" si="551"/>
        <v>0</v>
      </c>
      <c r="Y665" s="2">
        <f t="shared" si="552"/>
        <v>0</v>
      </c>
      <c r="Z665" s="2"/>
      <c r="AA665" s="2">
        <v>69726971</v>
      </c>
      <c r="AB665" s="2">
        <f t="shared" si="553"/>
        <v>1534.65</v>
      </c>
      <c r="AC665" s="2">
        <f t="shared" si="574"/>
        <v>1534.65</v>
      </c>
      <c r="AD665" s="2">
        <f t="shared" si="535"/>
        <v>0</v>
      </c>
      <c r="AE665" s="2">
        <f t="shared" si="536"/>
        <v>0</v>
      </c>
      <c r="AF665" s="2">
        <f t="shared" si="537"/>
        <v>0</v>
      </c>
      <c r="AG665" s="2">
        <f t="shared" si="555"/>
        <v>0</v>
      </c>
      <c r="AH665" s="2">
        <f t="shared" si="538"/>
        <v>0</v>
      </c>
      <c r="AI665" s="2">
        <f t="shared" si="539"/>
        <v>0</v>
      </c>
      <c r="AJ665" s="2">
        <f t="shared" si="556"/>
        <v>27.08</v>
      </c>
      <c r="AK665" s="2">
        <v>1534.65</v>
      </c>
      <c r="AL665" s="2">
        <v>1534.65</v>
      </c>
      <c r="AM665" s="2">
        <v>0</v>
      </c>
      <c r="AN665" s="2">
        <v>0</v>
      </c>
      <c r="AO665" s="2">
        <v>0</v>
      </c>
      <c r="AP665" s="2">
        <v>0</v>
      </c>
      <c r="AQ665" s="2">
        <v>0</v>
      </c>
      <c r="AR665" s="2">
        <v>0</v>
      </c>
      <c r="AS665" s="2">
        <v>27.08</v>
      </c>
      <c r="AT665" s="2">
        <v>0</v>
      </c>
      <c r="AU665" s="2">
        <v>0</v>
      </c>
      <c r="AV665" s="2">
        <v>1</v>
      </c>
      <c r="AW665" s="2">
        <v>1</v>
      </c>
      <c r="AX665" s="2"/>
      <c r="AY665" s="2"/>
      <c r="AZ665" s="2">
        <v>1</v>
      </c>
      <c r="BA665" s="2">
        <v>1</v>
      </c>
      <c r="BB665" s="2">
        <v>1</v>
      </c>
      <c r="BC665" s="2">
        <v>1</v>
      </c>
      <c r="BD665" s="2" t="s">
        <v>3</v>
      </c>
      <c r="BE665" s="2" t="s">
        <v>3</v>
      </c>
      <c r="BF665" s="2" t="s">
        <v>3</v>
      </c>
      <c r="BG665" s="2" t="s">
        <v>3</v>
      </c>
      <c r="BH665" s="2">
        <v>3</v>
      </c>
      <c r="BI665" s="2">
        <v>1</v>
      </c>
      <c r="BJ665" s="2" t="s">
        <v>421</v>
      </c>
      <c r="BK665" s="2"/>
      <c r="BL665" s="2"/>
      <c r="BM665" s="2">
        <v>500001</v>
      </c>
      <c r="BN665" s="2">
        <v>0</v>
      </c>
      <c r="BO665" s="2" t="s">
        <v>3</v>
      </c>
      <c r="BP665" s="2">
        <v>0</v>
      </c>
      <c r="BQ665" s="2">
        <v>8</v>
      </c>
      <c r="BR665" s="2">
        <v>0</v>
      </c>
      <c r="BS665" s="2">
        <v>1</v>
      </c>
      <c r="BT665" s="2">
        <v>1</v>
      </c>
      <c r="BU665" s="2">
        <v>1</v>
      </c>
      <c r="BV665" s="2">
        <v>1</v>
      </c>
      <c r="BW665" s="2">
        <v>1</v>
      </c>
      <c r="BX665" s="2">
        <v>1</v>
      </c>
      <c r="BY665" s="2" t="s">
        <v>3</v>
      </c>
      <c r="BZ665" s="2">
        <v>0</v>
      </c>
      <c r="CA665" s="2">
        <v>0</v>
      </c>
      <c r="CB665" s="2" t="s">
        <v>3</v>
      </c>
      <c r="CC665" s="2"/>
      <c r="CD665" s="2"/>
      <c r="CE665" s="2">
        <v>0</v>
      </c>
      <c r="CF665" s="2">
        <v>0</v>
      </c>
      <c r="CG665" s="2">
        <v>0</v>
      </c>
      <c r="CH665" s="2">
        <v>57</v>
      </c>
      <c r="CI665" s="2">
        <v>2</v>
      </c>
      <c r="CJ665" s="2">
        <v>0</v>
      </c>
      <c r="CK665" s="2">
        <v>0</v>
      </c>
      <c r="CL665" s="2">
        <v>0</v>
      </c>
      <c r="CM665" s="2">
        <v>0</v>
      </c>
      <c r="CN665" s="2" t="s">
        <v>3</v>
      </c>
      <c r="CO665" s="2">
        <v>0</v>
      </c>
      <c r="CP665" s="2">
        <f t="shared" si="557"/>
        <v>0</v>
      </c>
      <c r="CQ665" s="2">
        <f t="shared" si="558"/>
        <v>1534.65</v>
      </c>
      <c r="CR665" s="2">
        <f t="shared" si="559"/>
        <v>0</v>
      </c>
      <c r="CS665" s="2">
        <f t="shared" si="560"/>
        <v>0</v>
      </c>
      <c r="CT665" s="2">
        <f t="shared" si="561"/>
        <v>0</v>
      </c>
      <c r="CU665" s="2">
        <f t="shared" si="562"/>
        <v>0</v>
      </c>
      <c r="CV665" s="2">
        <f t="shared" si="563"/>
        <v>0</v>
      </c>
      <c r="CW665" s="2">
        <f t="shared" si="564"/>
        <v>0</v>
      </c>
      <c r="CX665" s="2">
        <f t="shared" si="565"/>
        <v>27.08</v>
      </c>
      <c r="CY665" s="2">
        <f>(((S665+R665)*AT665)/100)</f>
        <v>0</v>
      </c>
      <c r="CZ665" s="2">
        <f>(((S665+R665)*AU665)/100)</f>
        <v>0</v>
      </c>
      <c r="DA665" s="2"/>
      <c r="DB665" s="2"/>
      <c r="DC665" s="2" t="s">
        <v>3</v>
      </c>
      <c r="DD665" s="2" t="s">
        <v>3</v>
      </c>
      <c r="DE665" s="2" t="s">
        <v>3</v>
      </c>
      <c r="DF665" s="2" t="s">
        <v>3</v>
      </c>
      <c r="DG665" s="2" t="s">
        <v>3</v>
      </c>
      <c r="DH665" s="2" t="s">
        <v>3</v>
      </c>
      <c r="DI665" s="2" t="s">
        <v>3</v>
      </c>
      <c r="DJ665" s="2" t="s">
        <v>3</v>
      </c>
      <c r="DK665" s="2" t="s">
        <v>3</v>
      </c>
      <c r="DL665" s="2" t="s">
        <v>3</v>
      </c>
      <c r="DM665" s="2" t="s">
        <v>3</v>
      </c>
      <c r="DN665" s="2">
        <v>0</v>
      </c>
      <c r="DO665" s="2">
        <v>0</v>
      </c>
      <c r="DP665" s="2">
        <v>1</v>
      </c>
      <c r="DQ665" s="2">
        <v>1</v>
      </c>
      <c r="DR665" s="2"/>
      <c r="DS665" s="2"/>
      <c r="DT665" s="2"/>
      <c r="DU665" s="2">
        <v>1009</v>
      </c>
      <c r="DV665" s="2" t="s">
        <v>78</v>
      </c>
      <c r="DW665" s="2" t="s">
        <v>78</v>
      </c>
      <c r="DX665" s="2">
        <v>1000</v>
      </c>
      <c r="DY665" s="2"/>
      <c r="DZ665" s="2" t="s">
        <v>3</v>
      </c>
      <c r="EA665" s="2" t="s">
        <v>3</v>
      </c>
      <c r="EB665" s="2" t="s">
        <v>3</v>
      </c>
      <c r="EC665" s="2" t="s">
        <v>3</v>
      </c>
      <c r="ED665" s="2"/>
      <c r="EE665" s="2">
        <v>54328897</v>
      </c>
      <c r="EF665" s="2">
        <v>8</v>
      </c>
      <c r="EG665" s="2" t="s">
        <v>31</v>
      </c>
      <c r="EH665" s="2">
        <v>0</v>
      </c>
      <c r="EI665" s="2" t="s">
        <v>3</v>
      </c>
      <c r="EJ665" s="2">
        <v>1</v>
      </c>
      <c r="EK665" s="2">
        <v>500001</v>
      </c>
      <c r="EL665" s="2" t="s">
        <v>32</v>
      </c>
      <c r="EM665" s="2" t="s">
        <v>33</v>
      </c>
      <c r="EN665" s="2"/>
      <c r="EO665" s="2" t="s">
        <v>3</v>
      </c>
      <c r="EP665" s="2"/>
      <c r="EQ665" s="2">
        <v>0</v>
      </c>
      <c r="ER665" s="2">
        <v>1534.65</v>
      </c>
      <c r="ES665" s="2">
        <v>1534.65</v>
      </c>
      <c r="ET665" s="2">
        <v>0</v>
      </c>
      <c r="EU665" s="2">
        <v>0</v>
      </c>
      <c r="EV665" s="2">
        <v>0</v>
      </c>
      <c r="EW665" s="2">
        <v>0</v>
      </c>
      <c r="EX665" s="2">
        <v>0</v>
      </c>
      <c r="EY665" s="2"/>
      <c r="EZ665" s="2"/>
      <c r="FA665" s="2"/>
      <c r="FB665" s="2"/>
      <c r="FC665" s="2"/>
      <c r="FD665" s="2"/>
      <c r="FE665" s="2"/>
      <c r="FF665" s="2"/>
      <c r="FG665" s="2"/>
      <c r="FH665" s="2"/>
      <c r="FI665" s="2"/>
      <c r="FJ665" s="2"/>
      <c r="FK665" s="2"/>
      <c r="FL665" s="2"/>
      <c r="FM665" s="2"/>
      <c r="FN665" s="2"/>
      <c r="FO665" s="2"/>
      <c r="FP665" s="2"/>
      <c r="FQ665" s="2">
        <v>0</v>
      </c>
      <c r="FR665" s="2">
        <f t="shared" si="566"/>
        <v>0</v>
      </c>
      <c r="FS665" s="2">
        <v>0</v>
      </c>
      <c r="FT665" s="2"/>
      <c r="FU665" s="2"/>
      <c r="FV665" s="2"/>
      <c r="FW665" s="2"/>
      <c r="FX665" s="2">
        <v>0</v>
      </c>
      <c r="FY665" s="2">
        <v>0</v>
      </c>
      <c r="FZ665" s="2"/>
      <c r="GA665" s="2" t="s">
        <v>3</v>
      </c>
      <c r="GB665" s="2"/>
      <c r="GC665" s="2"/>
      <c r="GD665" s="2">
        <v>1</v>
      </c>
      <c r="GE665" s="2"/>
      <c r="GF665" s="2">
        <v>353463573</v>
      </c>
      <c r="GG665" s="2">
        <v>2</v>
      </c>
      <c r="GH665" s="2">
        <v>1</v>
      </c>
      <c r="GI665" s="2">
        <v>-2</v>
      </c>
      <c r="GJ665" s="2">
        <v>0</v>
      </c>
      <c r="GK665" s="2">
        <v>0</v>
      </c>
      <c r="GL665" s="2">
        <f t="shared" si="567"/>
        <v>0</v>
      </c>
      <c r="GM665" s="2">
        <f t="shared" si="568"/>
        <v>0</v>
      </c>
      <c r="GN665" s="2">
        <f t="shared" si="569"/>
        <v>0</v>
      </c>
      <c r="GO665" s="2">
        <f t="shared" si="570"/>
        <v>0</v>
      </c>
      <c r="GP665" s="2">
        <f t="shared" si="571"/>
        <v>0</v>
      </c>
      <c r="GQ665" s="2"/>
      <c r="GR665" s="2">
        <v>0</v>
      </c>
      <c r="GS665" s="2">
        <v>3</v>
      </c>
      <c r="GT665" s="2">
        <v>0</v>
      </c>
      <c r="GU665" s="2" t="s">
        <v>3</v>
      </c>
      <c r="GV665" s="2">
        <f t="shared" si="540"/>
        <v>0</v>
      </c>
      <c r="GW665" s="2">
        <v>1</v>
      </c>
      <c r="GX665" s="2">
        <f t="shared" si="572"/>
        <v>0</v>
      </c>
      <c r="GY665" s="2"/>
      <c r="GZ665" s="2"/>
      <c r="HA665" s="2">
        <v>0</v>
      </c>
      <c r="HB665" s="2">
        <v>0</v>
      </c>
      <c r="HC665" s="2">
        <f t="shared" si="573"/>
        <v>0</v>
      </c>
      <c r="HD665" s="2"/>
      <c r="HE665" s="2" t="s">
        <v>3</v>
      </c>
      <c r="HF665" s="2" t="s">
        <v>3</v>
      </c>
      <c r="HG665" s="2"/>
      <c r="HH665" s="2"/>
      <c r="HI665" s="2"/>
      <c r="HJ665" s="2"/>
      <c r="HK665" s="2"/>
      <c r="HL665" s="2"/>
      <c r="HM665" s="2" t="s">
        <v>3</v>
      </c>
      <c r="HN665" s="2" t="s">
        <v>3</v>
      </c>
      <c r="HO665" s="2" t="s">
        <v>3</v>
      </c>
      <c r="HP665" s="2" t="s">
        <v>3</v>
      </c>
      <c r="HQ665" s="2" t="s">
        <v>3</v>
      </c>
      <c r="HR665" s="2"/>
      <c r="HS665" s="2"/>
      <c r="HT665" s="2"/>
      <c r="HU665" s="2"/>
      <c r="HV665" s="2"/>
      <c r="HW665" s="2"/>
      <c r="HX665" s="2"/>
      <c r="HY665" s="2"/>
      <c r="HZ665" s="2"/>
      <c r="IA665" s="2"/>
      <c r="IB665" s="2"/>
      <c r="IC665" s="2"/>
      <c r="ID665" s="2"/>
      <c r="IE665" s="2"/>
      <c r="IF665" s="2"/>
      <c r="IG665" s="2"/>
      <c r="IH665" s="2"/>
      <c r="II665" s="2"/>
      <c r="IJ665" s="2"/>
      <c r="IK665" s="2">
        <v>0</v>
      </c>
      <c r="IL665" s="2"/>
      <c r="IM665" s="2"/>
      <c r="IN665" s="2"/>
      <c r="IO665" s="2"/>
      <c r="IP665" s="2"/>
      <c r="IQ665" s="2"/>
      <c r="IR665" s="2"/>
      <c r="IS665" s="2"/>
      <c r="IT665" s="2"/>
      <c r="IU665" s="2"/>
    </row>
    <row r="666" spans="1:255" x14ac:dyDescent="0.2">
      <c r="A666">
        <v>18</v>
      </c>
      <c r="B666">
        <v>1</v>
      </c>
      <c r="C666">
        <v>620</v>
      </c>
      <c r="E666" t="s">
        <v>438</v>
      </c>
      <c r="F666" t="s">
        <v>419</v>
      </c>
      <c r="G666" t="s">
        <v>420</v>
      </c>
      <c r="H666" t="s">
        <v>78</v>
      </c>
      <c r="I666">
        <f>I662*J666</f>
        <v>0</v>
      </c>
      <c r="J666">
        <v>1.9E-2</v>
      </c>
      <c r="K666">
        <v>1.9E-2</v>
      </c>
      <c r="L666">
        <v>4.1800000000000002E-4</v>
      </c>
      <c r="M666">
        <v>0</v>
      </c>
      <c r="N666">
        <f t="shared" si="541"/>
        <v>4.0000000000000002E-4</v>
      </c>
      <c r="O666">
        <f t="shared" si="542"/>
        <v>0</v>
      </c>
      <c r="P666">
        <f t="shared" si="543"/>
        <v>0</v>
      </c>
      <c r="Q666">
        <f t="shared" si="544"/>
        <v>0</v>
      </c>
      <c r="R666">
        <f t="shared" si="545"/>
        <v>0</v>
      </c>
      <c r="S666">
        <f t="shared" si="546"/>
        <v>0</v>
      </c>
      <c r="T666">
        <f t="shared" si="547"/>
        <v>0</v>
      </c>
      <c r="U666">
        <f t="shared" si="548"/>
        <v>0</v>
      </c>
      <c r="V666">
        <f t="shared" si="549"/>
        <v>0</v>
      </c>
      <c r="W666">
        <f t="shared" si="550"/>
        <v>0</v>
      </c>
      <c r="X666">
        <f t="shared" si="551"/>
        <v>0</v>
      </c>
      <c r="Y666">
        <f t="shared" si="552"/>
        <v>0</v>
      </c>
      <c r="AA666">
        <v>69726884</v>
      </c>
      <c r="AB666">
        <f t="shared" si="553"/>
        <v>5808.34</v>
      </c>
      <c r="AC666">
        <f t="shared" si="574"/>
        <v>5808.34</v>
      </c>
      <c r="AD666">
        <f t="shared" si="535"/>
        <v>0</v>
      </c>
      <c r="AE666">
        <f t="shared" si="536"/>
        <v>0</v>
      </c>
      <c r="AF666">
        <f t="shared" si="537"/>
        <v>0</v>
      </c>
      <c r="AG666">
        <f t="shared" si="555"/>
        <v>0</v>
      </c>
      <c r="AH666">
        <f t="shared" si="538"/>
        <v>0</v>
      </c>
      <c r="AI666">
        <f t="shared" si="539"/>
        <v>0</v>
      </c>
      <c r="AJ666">
        <f t="shared" si="556"/>
        <v>27.08</v>
      </c>
      <c r="AK666">
        <v>5808.3400000000011</v>
      </c>
      <c r="AL666">
        <v>5808.3400000000011</v>
      </c>
      <c r="AM666">
        <v>0</v>
      </c>
      <c r="AN666">
        <v>0</v>
      </c>
      <c r="AO666">
        <v>0</v>
      </c>
      <c r="AP666">
        <v>0</v>
      </c>
      <c r="AQ666">
        <v>0</v>
      </c>
      <c r="AR666">
        <v>0</v>
      </c>
      <c r="AS666">
        <v>27.08</v>
      </c>
      <c r="AT666">
        <v>0</v>
      </c>
      <c r="AU666">
        <v>0</v>
      </c>
      <c r="AV666">
        <v>1</v>
      </c>
      <c r="AW666">
        <v>1</v>
      </c>
      <c r="AZ666">
        <v>1</v>
      </c>
      <c r="BA666">
        <v>1</v>
      </c>
      <c r="BB666">
        <v>1</v>
      </c>
      <c r="BC666">
        <v>7.56</v>
      </c>
      <c r="BD666" t="s">
        <v>3</v>
      </c>
      <c r="BE666" t="s">
        <v>3</v>
      </c>
      <c r="BF666" t="s">
        <v>3</v>
      </c>
      <c r="BG666" t="s">
        <v>3</v>
      </c>
      <c r="BH666">
        <v>3</v>
      </c>
      <c r="BI666">
        <v>1</v>
      </c>
      <c r="BJ666" t="s">
        <v>421</v>
      </c>
      <c r="BM666">
        <v>500001</v>
      </c>
      <c r="BN666">
        <v>0</v>
      </c>
      <c r="BO666" t="s">
        <v>3</v>
      </c>
      <c r="BP666">
        <v>0</v>
      </c>
      <c r="BQ666">
        <v>8</v>
      </c>
      <c r="BR666">
        <v>0</v>
      </c>
      <c r="BS666">
        <v>1</v>
      </c>
      <c r="BT666">
        <v>1</v>
      </c>
      <c r="BU666">
        <v>1</v>
      </c>
      <c r="BV666">
        <v>1</v>
      </c>
      <c r="BW666">
        <v>1</v>
      </c>
      <c r="BX666">
        <v>1</v>
      </c>
      <c r="BY666" t="s">
        <v>3</v>
      </c>
      <c r="BZ666">
        <v>0</v>
      </c>
      <c r="CA666">
        <v>0</v>
      </c>
      <c r="CB666" t="s">
        <v>3</v>
      </c>
      <c r="CE666">
        <v>0</v>
      </c>
      <c r="CF666">
        <v>0</v>
      </c>
      <c r="CG666">
        <v>0</v>
      </c>
      <c r="CH666">
        <v>57</v>
      </c>
      <c r="CI666">
        <v>2</v>
      </c>
      <c r="CJ666">
        <v>0</v>
      </c>
      <c r="CK666">
        <v>0</v>
      </c>
      <c r="CL666">
        <v>0</v>
      </c>
      <c r="CM666">
        <v>0</v>
      </c>
      <c r="CN666" t="s">
        <v>3</v>
      </c>
      <c r="CO666">
        <v>0</v>
      </c>
      <c r="CP666">
        <f t="shared" si="557"/>
        <v>0</v>
      </c>
      <c r="CQ666">
        <f t="shared" si="558"/>
        <v>43911.0504</v>
      </c>
      <c r="CR666">
        <f t="shared" si="559"/>
        <v>0</v>
      </c>
      <c r="CS666">
        <f t="shared" si="560"/>
        <v>0</v>
      </c>
      <c r="CT666">
        <f t="shared" si="561"/>
        <v>0</v>
      </c>
      <c r="CU666">
        <f t="shared" si="562"/>
        <v>0</v>
      </c>
      <c r="CV666">
        <f t="shared" si="563"/>
        <v>0</v>
      </c>
      <c r="CW666">
        <f t="shared" si="564"/>
        <v>0</v>
      </c>
      <c r="CX666">
        <f t="shared" si="565"/>
        <v>27.08</v>
      </c>
      <c r="CY666">
        <f>(S666+R666)*(BZ666/100)</f>
        <v>0</v>
      </c>
      <c r="CZ666">
        <f>(S666+R666)*(CA666/100)</f>
        <v>0</v>
      </c>
      <c r="DC666" t="s">
        <v>3</v>
      </c>
      <c r="DD666" t="s">
        <v>3</v>
      </c>
      <c r="DE666" t="s">
        <v>3</v>
      </c>
      <c r="DF666" t="s">
        <v>3</v>
      </c>
      <c r="DG666" t="s">
        <v>3</v>
      </c>
      <c r="DH666" t="s">
        <v>3</v>
      </c>
      <c r="DI666" t="s">
        <v>3</v>
      </c>
      <c r="DJ666" t="s">
        <v>3</v>
      </c>
      <c r="DK666" t="s">
        <v>3</v>
      </c>
      <c r="DL666" t="s">
        <v>3</v>
      </c>
      <c r="DM666" t="s">
        <v>3</v>
      </c>
      <c r="DN666">
        <v>0</v>
      </c>
      <c r="DO666">
        <v>0</v>
      </c>
      <c r="DP666">
        <v>1</v>
      </c>
      <c r="DQ666">
        <v>1</v>
      </c>
      <c r="DU666">
        <v>1009</v>
      </c>
      <c r="DV666" t="s">
        <v>78</v>
      </c>
      <c r="DW666" t="s">
        <v>78</v>
      </c>
      <c r="DX666">
        <v>1000</v>
      </c>
      <c r="DZ666" t="s">
        <v>3</v>
      </c>
      <c r="EA666" t="s">
        <v>3</v>
      </c>
      <c r="EB666" t="s">
        <v>3</v>
      </c>
      <c r="EC666" t="s">
        <v>3</v>
      </c>
      <c r="EE666">
        <v>54328897</v>
      </c>
      <c r="EF666">
        <v>8</v>
      </c>
      <c r="EG666" t="s">
        <v>31</v>
      </c>
      <c r="EH666">
        <v>0</v>
      </c>
      <c r="EI666" t="s">
        <v>3</v>
      </c>
      <c r="EJ666">
        <v>1</v>
      </c>
      <c r="EK666">
        <v>500001</v>
      </c>
      <c r="EL666" t="s">
        <v>32</v>
      </c>
      <c r="EM666" t="s">
        <v>33</v>
      </c>
      <c r="EO666" t="s">
        <v>3</v>
      </c>
      <c r="EQ666">
        <v>0</v>
      </c>
      <c r="ER666">
        <v>42000</v>
      </c>
      <c r="ES666">
        <v>5808.3400000000011</v>
      </c>
      <c r="ET666">
        <v>0</v>
      </c>
      <c r="EU666">
        <v>0</v>
      </c>
      <c r="EV666">
        <v>0</v>
      </c>
      <c r="EW666">
        <v>0</v>
      </c>
      <c r="EX666">
        <v>0</v>
      </c>
      <c r="EZ666">
        <v>5</v>
      </c>
      <c r="FC666">
        <v>0</v>
      </c>
      <c r="FD666">
        <v>18</v>
      </c>
      <c r="FF666">
        <v>42000</v>
      </c>
      <c r="FQ666">
        <v>0</v>
      </c>
      <c r="FR666">
        <f t="shared" si="566"/>
        <v>0</v>
      </c>
      <c r="FS666">
        <v>0</v>
      </c>
      <c r="FX666">
        <v>0</v>
      </c>
      <c r="FY666">
        <v>0</v>
      </c>
      <c r="GA666" t="s">
        <v>417</v>
      </c>
      <c r="GD666">
        <v>1</v>
      </c>
      <c r="GF666">
        <v>353463573</v>
      </c>
      <c r="GG666">
        <v>2</v>
      </c>
      <c r="GH666">
        <v>3</v>
      </c>
      <c r="GI666">
        <v>5</v>
      </c>
      <c r="GJ666">
        <v>0</v>
      </c>
      <c r="GK666">
        <v>0</v>
      </c>
      <c r="GL666">
        <f t="shared" si="567"/>
        <v>0</v>
      </c>
      <c r="GM666">
        <f t="shared" si="568"/>
        <v>0</v>
      </c>
      <c r="GN666">
        <f t="shared" si="569"/>
        <v>0</v>
      </c>
      <c r="GO666">
        <f t="shared" si="570"/>
        <v>0</v>
      </c>
      <c r="GP666">
        <f t="shared" si="571"/>
        <v>0</v>
      </c>
      <c r="GR666">
        <v>1</v>
      </c>
      <c r="GS666">
        <v>1</v>
      </c>
      <c r="GT666">
        <v>0</v>
      </c>
      <c r="GU666" t="s">
        <v>3</v>
      </c>
      <c r="GV666">
        <f t="shared" si="540"/>
        <v>0</v>
      </c>
      <c r="GW666">
        <v>1</v>
      </c>
      <c r="GX666">
        <f t="shared" si="572"/>
        <v>0</v>
      </c>
      <c r="HA666">
        <v>0</v>
      </c>
      <c r="HB666">
        <v>0</v>
      </c>
      <c r="HC666">
        <f t="shared" si="573"/>
        <v>0</v>
      </c>
      <c r="HE666" t="s">
        <v>35</v>
      </c>
      <c r="HF666" t="s">
        <v>36</v>
      </c>
      <c r="HM666" t="s">
        <v>3</v>
      </c>
      <c r="HN666" t="s">
        <v>3</v>
      </c>
      <c r="HO666" t="s">
        <v>3</v>
      </c>
      <c r="HP666" t="s">
        <v>3</v>
      </c>
      <c r="HQ666" t="s">
        <v>3</v>
      </c>
      <c r="IK666">
        <v>0</v>
      </c>
    </row>
    <row r="667" spans="1:255" x14ac:dyDescent="0.2">
      <c r="A667" s="2">
        <v>18</v>
      </c>
      <c r="B667" s="2">
        <v>1</v>
      </c>
      <c r="C667" s="2">
        <v>611</v>
      </c>
      <c r="D667" s="2"/>
      <c r="E667" s="2" t="s">
        <v>439</v>
      </c>
      <c r="F667" s="2" t="s">
        <v>423</v>
      </c>
      <c r="G667" s="2" t="s">
        <v>440</v>
      </c>
      <c r="H667" s="2" t="s">
        <v>56</v>
      </c>
      <c r="I667" s="2">
        <f>I661*J667</f>
        <v>0</v>
      </c>
      <c r="J667" s="2">
        <v>116</v>
      </c>
      <c r="K667" s="2">
        <v>116</v>
      </c>
      <c r="L667" s="2">
        <v>2.552</v>
      </c>
      <c r="M667" s="2">
        <v>0</v>
      </c>
      <c r="N667" s="2">
        <f t="shared" si="541"/>
        <v>2.552</v>
      </c>
      <c r="O667" s="2">
        <f t="shared" si="542"/>
        <v>0</v>
      </c>
      <c r="P667" s="2">
        <f t="shared" si="543"/>
        <v>0</v>
      </c>
      <c r="Q667" s="2">
        <f t="shared" si="544"/>
        <v>0</v>
      </c>
      <c r="R667" s="2">
        <f t="shared" si="545"/>
        <v>0</v>
      </c>
      <c r="S667" s="2">
        <f t="shared" si="546"/>
        <v>0</v>
      </c>
      <c r="T667" s="2">
        <f t="shared" si="547"/>
        <v>0</v>
      </c>
      <c r="U667" s="2">
        <f t="shared" si="548"/>
        <v>0</v>
      </c>
      <c r="V667" s="2">
        <f t="shared" si="549"/>
        <v>0</v>
      </c>
      <c r="W667" s="2">
        <f t="shared" si="550"/>
        <v>0</v>
      </c>
      <c r="X667" s="2">
        <f t="shared" si="551"/>
        <v>0</v>
      </c>
      <c r="Y667" s="2">
        <f t="shared" si="552"/>
        <v>0</v>
      </c>
      <c r="Z667" s="2"/>
      <c r="AA667" s="2">
        <v>69726971</v>
      </c>
      <c r="AB667" s="2">
        <f t="shared" si="553"/>
        <v>5.29</v>
      </c>
      <c r="AC667" s="2">
        <f t="shared" si="574"/>
        <v>5.29</v>
      </c>
      <c r="AD667" s="2">
        <f t="shared" si="535"/>
        <v>0</v>
      </c>
      <c r="AE667" s="2">
        <f t="shared" si="536"/>
        <v>0</v>
      </c>
      <c r="AF667" s="2">
        <f t="shared" si="537"/>
        <v>0</v>
      </c>
      <c r="AG667" s="2">
        <f t="shared" si="555"/>
        <v>0</v>
      </c>
      <c r="AH667" s="2">
        <f t="shared" si="538"/>
        <v>0</v>
      </c>
      <c r="AI667" s="2">
        <f t="shared" si="539"/>
        <v>0</v>
      </c>
      <c r="AJ667" s="2">
        <f t="shared" si="556"/>
        <v>7.0000000000000007E-2</v>
      </c>
      <c r="AK667" s="2">
        <v>5.29</v>
      </c>
      <c r="AL667" s="2">
        <v>5.29</v>
      </c>
      <c r="AM667" s="2">
        <v>0</v>
      </c>
      <c r="AN667" s="2">
        <v>0</v>
      </c>
      <c r="AO667" s="2">
        <v>0</v>
      </c>
      <c r="AP667" s="2">
        <v>0</v>
      </c>
      <c r="AQ667" s="2">
        <v>0</v>
      </c>
      <c r="AR667" s="2">
        <v>0</v>
      </c>
      <c r="AS667" s="2">
        <v>7.0000000000000007E-2</v>
      </c>
      <c r="AT667" s="2">
        <v>0</v>
      </c>
      <c r="AU667" s="2">
        <v>0</v>
      </c>
      <c r="AV667" s="2">
        <v>1</v>
      </c>
      <c r="AW667" s="2">
        <v>1</v>
      </c>
      <c r="AX667" s="2"/>
      <c r="AY667" s="2"/>
      <c r="AZ667" s="2">
        <v>1</v>
      </c>
      <c r="BA667" s="2">
        <v>1</v>
      </c>
      <c r="BB667" s="2">
        <v>1</v>
      </c>
      <c r="BC667" s="2">
        <v>1</v>
      </c>
      <c r="BD667" s="2" t="s">
        <v>3</v>
      </c>
      <c r="BE667" s="2" t="s">
        <v>3</v>
      </c>
      <c r="BF667" s="2" t="s">
        <v>3</v>
      </c>
      <c r="BG667" s="2" t="s">
        <v>3</v>
      </c>
      <c r="BH667" s="2">
        <v>3</v>
      </c>
      <c r="BI667" s="2">
        <v>1</v>
      </c>
      <c r="BJ667" s="2" t="s">
        <v>425</v>
      </c>
      <c r="BK667" s="2"/>
      <c r="BL667" s="2"/>
      <c r="BM667" s="2">
        <v>500001</v>
      </c>
      <c r="BN667" s="2">
        <v>0</v>
      </c>
      <c r="BO667" s="2" t="s">
        <v>3</v>
      </c>
      <c r="BP667" s="2">
        <v>0</v>
      </c>
      <c r="BQ667" s="2">
        <v>8</v>
      </c>
      <c r="BR667" s="2">
        <v>0</v>
      </c>
      <c r="BS667" s="2">
        <v>1</v>
      </c>
      <c r="BT667" s="2">
        <v>1</v>
      </c>
      <c r="BU667" s="2">
        <v>1</v>
      </c>
      <c r="BV667" s="2">
        <v>1</v>
      </c>
      <c r="BW667" s="2">
        <v>1</v>
      </c>
      <c r="BX667" s="2">
        <v>1</v>
      </c>
      <c r="BY667" s="2" t="s">
        <v>3</v>
      </c>
      <c r="BZ667" s="2">
        <v>0</v>
      </c>
      <c r="CA667" s="2">
        <v>0</v>
      </c>
      <c r="CB667" s="2" t="s">
        <v>3</v>
      </c>
      <c r="CC667" s="2"/>
      <c r="CD667" s="2"/>
      <c r="CE667" s="2">
        <v>0</v>
      </c>
      <c r="CF667" s="2">
        <v>0</v>
      </c>
      <c r="CG667" s="2">
        <v>0</v>
      </c>
      <c r="CH667" s="2">
        <v>57</v>
      </c>
      <c r="CI667" s="2">
        <v>3</v>
      </c>
      <c r="CJ667" s="2">
        <v>0</v>
      </c>
      <c r="CK667" s="2">
        <v>0</v>
      </c>
      <c r="CL667" s="2">
        <v>0</v>
      </c>
      <c r="CM667" s="2">
        <v>0</v>
      </c>
      <c r="CN667" s="2" t="s">
        <v>3</v>
      </c>
      <c r="CO667" s="2">
        <v>0</v>
      </c>
      <c r="CP667" s="2">
        <f t="shared" si="557"/>
        <v>0</v>
      </c>
      <c r="CQ667" s="2">
        <f t="shared" si="558"/>
        <v>5.29</v>
      </c>
      <c r="CR667" s="2">
        <f t="shared" si="559"/>
        <v>0</v>
      </c>
      <c r="CS667" s="2">
        <f t="shared" si="560"/>
        <v>0</v>
      </c>
      <c r="CT667" s="2">
        <f t="shared" si="561"/>
        <v>0</v>
      </c>
      <c r="CU667" s="2">
        <f t="shared" si="562"/>
        <v>0</v>
      </c>
      <c r="CV667" s="2">
        <f t="shared" si="563"/>
        <v>0</v>
      </c>
      <c r="CW667" s="2">
        <f t="shared" si="564"/>
        <v>0</v>
      </c>
      <c r="CX667" s="2">
        <f t="shared" si="565"/>
        <v>7.0000000000000007E-2</v>
      </c>
      <c r="CY667" s="2">
        <f>(((S667+R667)*AT667)/100)</f>
        <v>0</v>
      </c>
      <c r="CZ667" s="2">
        <f>(((S667+R667)*AU667)/100)</f>
        <v>0</v>
      </c>
      <c r="DA667" s="2"/>
      <c r="DB667" s="2"/>
      <c r="DC667" s="2" t="s">
        <v>3</v>
      </c>
      <c r="DD667" s="2" t="s">
        <v>3</v>
      </c>
      <c r="DE667" s="2" t="s">
        <v>3</v>
      </c>
      <c r="DF667" s="2" t="s">
        <v>3</v>
      </c>
      <c r="DG667" s="2" t="s">
        <v>3</v>
      </c>
      <c r="DH667" s="2" t="s">
        <v>3</v>
      </c>
      <c r="DI667" s="2" t="s">
        <v>3</v>
      </c>
      <c r="DJ667" s="2" t="s">
        <v>3</v>
      </c>
      <c r="DK667" s="2" t="s">
        <v>3</v>
      </c>
      <c r="DL667" s="2" t="s">
        <v>3</v>
      </c>
      <c r="DM667" s="2" t="s">
        <v>3</v>
      </c>
      <c r="DN667" s="2">
        <v>0</v>
      </c>
      <c r="DO667" s="2">
        <v>0</v>
      </c>
      <c r="DP667" s="2">
        <v>1</v>
      </c>
      <c r="DQ667" s="2">
        <v>1</v>
      </c>
      <c r="DR667" s="2"/>
      <c r="DS667" s="2"/>
      <c r="DT667" s="2"/>
      <c r="DU667" s="2">
        <v>1005</v>
      </c>
      <c r="DV667" s="2" t="s">
        <v>56</v>
      </c>
      <c r="DW667" s="2" t="s">
        <v>56</v>
      </c>
      <c r="DX667" s="2">
        <v>1</v>
      </c>
      <c r="DY667" s="2"/>
      <c r="DZ667" s="2" t="s">
        <v>3</v>
      </c>
      <c r="EA667" s="2" t="s">
        <v>3</v>
      </c>
      <c r="EB667" s="2" t="s">
        <v>3</v>
      </c>
      <c r="EC667" s="2" t="s">
        <v>3</v>
      </c>
      <c r="ED667" s="2"/>
      <c r="EE667" s="2">
        <v>54328897</v>
      </c>
      <c r="EF667" s="2">
        <v>8</v>
      </c>
      <c r="EG667" s="2" t="s">
        <v>31</v>
      </c>
      <c r="EH667" s="2">
        <v>0</v>
      </c>
      <c r="EI667" s="2" t="s">
        <v>3</v>
      </c>
      <c r="EJ667" s="2">
        <v>1</v>
      </c>
      <c r="EK667" s="2">
        <v>500001</v>
      </c>
      <c r="EL667" s="2" t="s">
        <v>32</v>
      </c>
      <c r="EM667" s="2" t="s">
        <v>33</v>
      </c>
      <c r="EN667" s="2"/>
      <c r="EO667" s="2" t="s">
        <v>3</v>
      </c>
      <c r="EP667" s="2"/>
      <c r="EQ667" s="2">
        <v>0</v>
      </c>
      <c r="ER667" s="2">
        <v>5.29</v>
      </c>
      <c r="ES667" s="2">
        <v>5.29</v>
      </c>
      <c r="ET667" s="2">
        <v>0</v>
      </c>
      <c r="EU667" s="2">
        <v>0</v>
      </c>
      <c r="EV667" s="2">
        <v>0</v>
      </c>
      <c r="EW667" s="2">
        <v>0</v>
      </c>
      <c r="EX667" s="2">
        <v>0</v>
      </c>
      <c r="EY667" s="2"/>
      <c r="EZ667" s="2"/>
      <c r="FA667" s="2"/>
      <c r="FB667" s="2"/>
      <c r="FC667" s="2"/>
      <c r="FD667" s="2"/>
      <c r="FE667" s="2"/>
      <c r="FF667" s="2"/>
      <c r="FG667" s="2"/>
      <c r="FH667" s="2"/>
      <c r="FI667" s="2"/>
      <c r="FJ667" s="2"/>
      <c r="FK667" s="2"/>
      <c r="FL667" s="2"/>
      <c r="FM667" s="2"/>
      <c r="FN667" s="2"/>
      <c r="FO667" s="2"/>
      <c r="FP667" s="2"/>
      <c r="FQ667" s="2">
        <v>0</v>
      </c>
      <c r="FR667" s="2">
        <f t="shared" si="566"/>
        <v>0</v>
      </c>
      <c r="FS667" s="2">
        <v>0</v>
      </c>
      <c r="FT667" s="2"/>
      <c r="FU667" s="2"/>
      <c r="FV667" s="2"/>
      <c r="FW667" s="2"/>
      <c r="FX667" s="2">
        <v>0</v>
      </c>
      <c r="FY667" s="2">
        <v>0</v>
      </c>
      <c r="FZ667" s="2"/>
      <c r="GA667" s="2" t="s">
        <v>3</v>
      </c>
      <c r="GB667" s="2"/>
      <c r="GC667" s="2"/>
      <c r="GD667" s="2">
        <v>1</v>
      </c>
      <c r="GE667" s="2"/>
      <c r="GF667" s="2">
        <v>1537754992</v>
      </c>
      <c r="GG667" s="2">
        <v>2</v>
      </c>
      <c r="GH667" s="2">
        <v>1</v>
      </c>
      <c r="GI667" s="2">
        <v>-2</v>
      </c>
      <c r="GJ667" s="2">
        <v>0</v>
      </c>
      <c r="GK667" s="2">
        <v>0</v>
      </c>
      <c r="GL667" s="2">
        <f t="shared" si="567"/>
        <v>0</v>
      </c>
      <c r="GM667" s="2">
        <f t="shared" si="568"/>
        <v>0</v>
      </c>
      <c r="GN667" s="2">
        <f t="shared" si="569"/>
        <v>0</v>
      </c>
      <c r="GO667" s="2">
        <f t="shared" si="570"/>
        <v>0</v>
      </c>
      <c r="GP667" s="2">
        <f t="shared" si="571"/>
        <v>0</v>
      </c>
      <c r="GQ667" s="2"/>
      <c r="GR667" s="2">
        <v>0</v>
      </c>
      <c r="GS667" s="2">
        <v>3</v>
      </c>
      <c r="GT667" s="2">
        <v>0</v>
      </c>
      <c r="GU667" s="2" t="s">
        <v>3</v>
      </c>
      <c r="GV667" s="2">
        <f t="shared" si="540"/>
        <v>0</v>
      </c>
      <c r="GW667" s="2">
        <v>1</v>
      </c>
      <c r="GX667" s="2">
        <f t="shared" si="572"/>
        <v>0</v>
      </c>
      <c r="GY667" s="2"/>
      <c r="GZ667" s="2"/>
      <c r="HA667" s="2">
        <v>0</v>
      </c>
      <c r="HB667" s="2">
        <v>0</v>
      </c>
      <c r="HC667" s="2">
        <f t="shared" si="573"/>
        <v>0</v>
      </c>
      <c r="HD667" s="2"/>
      <c r="HE667" s="2" t="s">
        <v>3</v>
      </c>
      <c r="HF667" s="2" t="s">
        <v>3</v>
      </c>
      <c r="HG667" s="2"/>
      <c r="HH667" s="2"/>
      <c r="HI667" s="2"/>
      <c r="HJ667" s="2"/>
      <c r="HK667" s="2"/>
      <c r="HL667" s="2"/>
      <c r="HM667" s="2" t="s">
        <v>3</v>
      </c>
      <c r="HN667" s="2" t="s">
        <v>3</v>
      </c>
      <c r="HO667" s="2" t="s">
        <v>3</v>
      </c>
      <c r="HP667" s="2" t="s">
        <v>3</v>
      </c>
      <c r="HQ667" s="2" t="s">
        <v>3</v>
      </c>
      <c r="HR667" s="2"/>
      <c r="HS667" s="2"/>
      <c r="HT667" s="2"/>
      <c r="HU667" s="2"/>
      <c r="HV667" s="2"/>
      <c r="HW667" s="2"/>
      <c r="HX667" s="2"/>
      <c r="HY667" s="2"/>
      <c r="HZ667" s="2"/>
      <c r="IA667" s="2"/>
      <c r="IB667" s="2"/>
      <c r="IC667" s="2"/>
      <c r="ID667" s="2"/>
      <c r="IE667" s="2"/>
      <c r="IF667" s="2"/>
      <c r="IG667" s="2"/>
      <c r="IH667" s="2"/>
      <c r="II667" s="2"/>
      <c r="IJ667" s="2"/>
      <c r="IK667" s="2">
        <v>0</v>
      </c>
      <c r="IL667" s="2"/>
      <c r="IM667" s="2"/>
      <c r="IN667" s="2"/>
      <c r="IO667" s="2"/>
      <c r="IP667" s="2"/>
      <c r="IQ667" s="2"/>
      <c r="IR667" s="2"/>
      <c r="IS667" s="2"/>
      <c r="IT667" s="2"/>
      <c r="IU667" s="2"/>
    </row>
    <row r="668" spans="1:255" x14ac:dyDescent="0.2">
      <c r="A668">
        <v>18</v>
      </c>
      <c r="B668">
        <v>1</v>
      </c>
      <c r="C668">
        <v>621</v>
      </c>
      <c r="E668" t="s">
        <v>439</v>
      </c>
      <c r="F668" t="s">
        <v>423</v>
      </c>
      <c r="G668" t="s">
        <v>440</v>
      </c>
      <c r="H668" t="s">
        <v>56</v>
      </c>
      <c r="I668">
        <f>I662*J668</f>
        <v>0</v>
      </c>
      <c r="J668">
        <v>116</v>
      </c>
      <c r="K668">
        <v>116</v>
      </c>
      <c r="L668">
        <v>2.552</v>
      </c>
      <c r="M668">
        <v>0</v>
      </c>
      <c r="N668">
        <f t="shared" si="541"/>
        <v>2.552</v>
      </c>
      <c r="O668">
        <f t="shared" si="542"/>
        <v>0</v>
      </c>
      <c r="P668">
        <f t="shared" si="543"/>
        <v>0</v>
      </c>
      <c r="Q668">
        <f t="shared" si="544"/>
        <v>0</v>
      </c>
      <c r="R668">
        <f t="shared" si="545"/>
        <v>0</v>
      </c>
      <c r="S668">
        <f t="shared" si="546"/>
        <v>0</v>
      </c>
      <c r="T668">
        <f t="shared" si="547"/>
        <v>0</v>
      </c>
      <c r="U668">
        <f t="shared" si="548"/>
        <v>0</v>
      </c>
      <c r="V668">
        <f t="shared" si="549"/>
        <v>0</v>
      </c>
      <c r="W668">
        <f t="shared" si="550"/>
        <v>0</v>
      </c>
      <c r="X668">
        <f t="shared" si="551"/>
        <v>0</v>
      </c>
      <c r="Y668">
        <f t="shared" si="552"/>
        <v>0</v>
      </c>
      <c r="AA668">
        <v>69726884</v>
      </c>
      <c r="AB668">
        <f t="shared" si="553"/>
        <v>13.12</v>
      </c>
      <c r="AC668">
        <f t="shared" si="574"/>
        <v>13.12</v>
      </c>
      <c r="AD668">
        <f t="shared" si="535"/>
        <v>0</v>
      </c>
      <c r="AE668">
        <f t="shared" si="536"/>
        <v>0</v>
      </c>
      <c r="AF668">
        <f t="shared" si="537"/>
        <v>0</v>
      </c>
      <c r="AG668">
        <f t="shared" si="555"/>
        <v>0</v>
      </c>
      <c r="AH668">
        <f t="shared" si="538"/>
        <v>0</v>
      </c>
      <c r="AI668">
        <f t="shared" si="539"/>
        <v>0</v>
      </c>
      <c r="AJ668">
        <f t="shared" si="556"/>
        <v>7.0000000000000007E-2</v>
      </c>
      <c r="AK668">
        <v>13.120000000000001</v>
      </c>
      <c r="AL668">
        <v>13.120000000000001</v>
      </c>
      <c r="AM668">
        <v>0</v>
      </c>
      <c r="AN668">
        <v>0</v>
      </c>
      <c r="AO668">
        <v>0</v>
      </c>
      <c r="AP668">
        <v>0</v>
      </c>
      <c r="AQ668">
        <v>0</v>
      </c>
      <c r="AR668">
        <v>0</v>
      </c>
      <c r="AS668">
        <v>7.0000000000000007E-2</v>
      </c>
      <c r="AT668">
        <v>0</v>
      </c>
      <c r="AU668">
        <v>0</v>
      </c>
      <c r="AV668">
        <v>1</v>
      </c>
      <c r="AW668">
        <v>1</v>
      </c>
      <c r="AZ668">
        <v>1</v>
      </c>
      <c r="BA668">
        <v>1</v>
      </c>
      <c r="BB668">
        <v>1</v>
      </c>
      <c r="BC668">
        <v>7.56</v>
      </c>
      <c r="BD668" t="s">
        <v>3</v>
      </c>
      <c r="BE668" t="s">
        <v>3</v>
      </c>
      <c r="BF668" t="s">
        <v>3</v>
      </c>
      <c r="BG668" t="s">
        <v>3</v>
      </c>
      <c r="BH668">
        <v>3</v>
      </c>
      <c r="BI668">
        <v>1</v>
      </c>
      <c r="BJ668" t="s">
        <v>425</v>
      </c>
      <c r="BM668">
        <v>500001</v>
      </c>
      <c r="BN668">
        <v>0</v>
      </c>
      <c r="BO668" t="s">
        <v>3</v>
      </c>
      <c r="BP668">
        <v>0</v>
      </c>
      <c r="BQ668">
        <v>8</v>
      </c>
      <c r="BR668">
        <v>0</v>
      </c>
      <c r="BS668">
        <v>1</v>
      </c>
      <c r="BT668">
        <v>1</v>
      </c>
      <c r="BU668">
        <v>1</v>
      </c>
      <c r="BV668">
        <v>1</v>
      </c>
      <c r="BW668">
        <v>1</v>
      </c>
      <c r="BX668">
        <v>1</v>
      </c>
      <c r="BY668" t="s">
        <v>3</v>
      </c>
      <c r="BZ668">
        <v>0</v>
      </c>
      <c r="CA668">
        <v>0</v>
      </c>
      <c r="CB668" t="s">
        <v>3</v>
      </c>
      <c r="CE668">
        <v>0</v>
      </c>
      <c r="CF668">
        <v>0</v>
      </c>
      <c r="CG668">
        <v>0</v>
      </c>
      <c r="CH668">
        <v>57</v>
      </c>
      <c r="CI668">
        <v>3</v>
      </c>
      <c r="CJ668">
        <v>0</v>
      </c>
      <c r="CK668">
        <v>0</v>
      </c>
      <c r="CL668">
        <v>0</v>
      </c>
      <c r="CM668">
        <v>0</v>
      </c>
      <c r="CN668" t="s">
        <v>3</v>
      </c>
      <c r="CO668">
        <v>0</v>
      </c>
      <c r="CP668">
        <f t="shared" si="557"/>
        <v>0</v>
      </c>
      <c r="CQ668">
        <f t="shared" si="558"/>
        <v>99.18719999999999</v>
      </c>
      <c r="CR668">
        <f t="shared" si="559"/>
        <v>0</v>
      </c>
      <c r="CS668">
        <f t="shared" si="560"/>
        <v>0</v>
      </c>
      <c r="CT668">
        <f t="shared" si="561"/>
        <v>0</v>
      </c>
      <c r="CU668">
        <f t="shared" si="562"/>
        <v>0</v>
      </c>
      <c r="CV668">
        <f t="shared" si="563"/>
        <v>0</v>
      </c>
      <c r="CW668">
        <f t="shared" si="564"/>
        <v>0</v>
      </c>
      <c r="CX668">
        <f t="shared" si="565"/>
        <v>7.0000000000000007E-2</v>
      </c>
      <c r="CY668">
        <f>(S668+R668)*(BZ668/100)</f>
        <v>0</v>
      </c>
      <c r="CZ668">
        <f>(S668+R668)*(CA668/100)</f>
        <v>0</v>
      </c>
      <c r="DC668" t="s">
        <v>3</v>
      </c>
      <c r="DD668" t="s">
        <v>3</v>
      </c>
      <c r="DE668" t="s">
        <v>3</v>
      </c>
      <c r="DF668" t="s">
        <v>3</v>
      </c>
      <c r="DG668" t="s">
        <v>3</v>
      </c>
      <c r="DH668" t="s">
        <v>3</v>
      </c>
      <c r="DI668" t="s">
        <v>3</v>
      </c>
      <c r="DJ668" t="s">
        <v>3</v>
      </c>
      <c r="DK668" t="s">
        <v>3</v>
      </c>
      <c r="DL668" t="s">
        <v>3</v>
      </c>
      <c r="DM668" t="s">
        <v>3</v>
      </c>
      <c r="DN668">
        <v>0</v>
      </c>
      <c r="DO668">
        <v>0</v>
      </c>
      <c r="DP668">
        <v>1</v>
      </c>
      <c r="DQ668">
        <v>1</v>
      </c>
      <c r="DU668">
        <v>1005</v>
      </c>
      <c r="DV668" t="s">
        <v>56</v>
      </c>
      <c r="DW668" t="s">
        <v>56</v>
      </c>
      <c r="DX668">
        <v>1</v>
      </c>
      <c r="DZ668" t="s">
        <v>3</v>
      </c>
      <c r="EA668" t="s">
        <v>3</v>
      </c>
      <c r="EB668" t="s">
        <v>3</v>
      </c>
      <c r="EC668" t="s">
        <v>3</v>
      </c>
      <c r="EE668">
        <v>54328897</v>
      </c>
      <c r="EF668">
        <v>8</v>
      </c>
      <c r="EG668" t="s">
        <v>31</v>
      </c>
      <c r="EH668">
        <v>0</v>
      </c>
      <c r="EI668" t="s">
        <v>3</v>
      </c>
      <c r="EJ668">
        <v>1</v>
      </c>
      <c r="EK668">
        <v>500001</v>
      </c>
      <c r="EL668" t="s">
        <v>32</v>
      </c>
      <c r="EM668" t="s">
        <v>33</v>
      </c>
      <c r="EO668" t="s">
        <v>3</v>
      </c>
      <c r="EQ668">
        <v>0</v>
      </c>
      <c r="ER668">
        <v>94.87</v>
      </c>
      <c r="ES668">
        <v>13.120000000000001</v>
      </c>
      <c r="ET668">
        <v>0</v>
      </c>
      <c r="EU668">
        <v>0</v>
      </c>
      <c r="EV668">
        <v>0</v>
      </c>
      <c r="EW668">
        <v>0</v>
      </c>
      <c r="EX668">
        <v>0</v>
      </c>
      <c r="EZ668">
        <v>5</v>
      </c>
      <c r="FC668">
        <v>0</v>
      </c>
      <c r="FD668">
        <v>18</v>
      </c>
      <c r="FF668">
        <v>94.87</v>
      </c>
      <c r="FQ668">
        <v>0</v>
      </c>
      <c r="FR668">
        <f t="shared" si="566"/>
        <v>0</v>
      </c>
      <c r="FS668">
        <v>0</v>
      </c>
      <c r="FX668">
        <v>0</v>
      </c>
      <c r="FY668">
        <v>0</v>
      </c>
      <c r="GA668" t="s">
        <v>441</v>
      </c>
      <c r="GD668">
        <v>1</v>
      </c>
      <c r="GF668">
        <v>1537754992</v>
      </c>
      <c r="GG668">
        <v>2</v>
      </c>
      <c r="GH668">
        <v>3</v>
      </c>
      <c r="GI668">
        <v>5</v>
      </c>
      <c r="GJ668">
        <v>0</v>
      </c>
      <c r="GK668">
        <v>0</v>
      </c>
      <c r="GL668">
        <f t="shared" si="567"/>
        <v>0</v>
      </c>
      <c r="GM668">
        <f t="shared" si="568"/>
        <v>0</v>
      </c>
      <c r="GN668">
        <f t="shared" si="569"/>
        <v>0</v>
      </c>
      <c r="GO668">
        <f t="shared" si="570"/>
        <v>0</v>
      </c>
      <c r="GP668">
        <f t="shared" si="571"/>
        <v>0</v>
      </c>
      <c r="GR668">
        <v>1</v>
      </c>
      <c r="GS668">
        <v>1</v>
      </c>
      <c r="GT668">
        <v>0</v>
      </c>
      <c r="GU668" t="s">
        <v>3</v>
      </c>
      <c r="GV668">
        <f t="shared" si="540"/>
        <v>0</v>
      </c>
      <c r="GW668">
        <v>1</v>
      </c>
      <c r="GX668">
        <f t="shared" si="572"/>
        <v>0</v>
      </c>
      <c r="HA668">
        <v>0</v>
      </c>
      <c r="HB668">
        <v>0</v>
      </c>
      <c r="HC668">
        <f t="shared" si="573"/>
        <v>0</v>
      </c>
      <c r="HE668" t="s">
        <v>35</v>
      </c>
      <c r="HF668" t="s">
        <v>36</v>
      </c>
      <c r="HM668" t="s">
        <v>3</v>
      </c>
      <c r="HN668" t="s">
        <v>3</v>
      </c>
      <c r="HO668" t="s">
        <v>3</v>
      </c>
      <c r="HP668" t="s">
        <v>3</v>
      </c>
      <c r="HQ668" t="s">
        <v>3</v>
      </c>
      <c r="IK668">
        <v>0</v>
      </c>
    </row>
    <row r="669" spans="1:255" x14ac:dyDescent="0.2">
      <c r="A669" s="2">
        <v>18</v>
      </c>
      <c r="B669" s="2">
        <v>1</v>
      </c>
      <c r="C669" s="2">
        <v>612</v>
      </c>
      <c r="D669" s="2"/>
      <c r="E669" s="2" t="s">
        <v>442</v>
      </c>
      <c r="F669" s="2" t="s">
        <v>428</v>
      </c>
      <c r="G669" s="2" t="s">
        <v>429</v>
      </c>
      <c r="H669" s="2" t="s">
        <v>78</v>
      </c>
      <c r="I669" s="2">
        <f>I661*J669</f>
        <v>0</v>
      </c>
      <c r="J669" s="2">
        <v>5.7000000000000002E-2</v>
      </c>
      <c r="K669" s="2">
        <v>5.7000000000000002E-2</v>
      </c>
      <c r="L669" s="2">
        <v>1.2539999999999999E-3</v>
      </c>
      <c r="M669" s="2">
        <v>0</v>
      </c>
      <c r="N669" s="2">
        <f t="shared" si="541"/>
        <v>1.2999999999999999E-3</v>
      </c>
      <c r="O669" s="2">
        <f t="shared" si="542"/>
        <v>0</v>
      </c>
      <c r="P669" s="2">
        <f t="shared" si="543"/>
        <v>0</v>
      </c>
      <c r="Q669" s="2">
        <f t="shared" si="544"/>
        <v>0</v>
      </c>
      <c r="R669" s="2">
        <f t="shared" si="545"/>
        <v>0</v>
      </c>
      <c r="S669" s="2">
        <f t="shared" si="546"/>
        <v>0</v>
      </c>
      <c r="T669" s="2">
        <f t="shared" si="547"/>
        <v>0</v>
      </c>
      <c r="U669" s="2">
        <f t="shared" si="548"/>
        <v>0</v>
      </c>
      <c r="V669" s="2">
        <f t="shared" si="549"/>
        <v>0</v>
      </c>
      <c r="W669" s="2">
        <f t="shared" si="550"/>
        <v>0</v>
      </c>
      <c r="X669" s="2">
        <f t="shared" si="551"/>
        <v>0</v>
      </c>
      <c r="Y669" s="2">
        <f t="shared" si="552"/>
        <v>0</v>
      </c>
      <c r="Z669" s="2"/>
      <c r="AA669" s="2">
        <v>69726971</v>
      </c>
      <c r="AB669" s="2">
        <f t="shared" si="553"/>
        <v>5646.9</v>
      </c>
      <c r="AC669" s="2">
        <f t="shared" si="574"/>
        <v>5646.9</v>
      </c>
      <c r="AD669" s="2">
        <f t="shared" si="535"/>
        <v>0</v>
      </c>
      <c r="AE669" s="2">
        <f t="shared" si="536"/>
        <v>0</v>
      </c>
      <c r="AF669" s="2">
        <f t="shared" si="537"/>
        <v>0</v>
      </c>
      <c r="AG669" s="2">
        <f t="shared" si="555"/>
        <v>0</v>
      </c>
      <c r="AH669" s="2">
        <f t="shared" si="538"/>
        <v>0</v>
      </c>
      <c r="AI669" s="2">
        <f t="shared" si="539"/>
        <v>0</v>
      </c>
      <c r="AJ669" s="2">
        <f t="shared" si="556"/>
        <v>90.23</v>
      </c>
      <c r="AK669" s="2">
        <v>5646.9</v>
      </c>
      <c r="AL669" s="2">
        <v>5646.9</v>
      </c>
      <c r="AM669" s="2">
        <v>0</v>
      </c>
      <c r="AN669" s="2">
        <v>0</v>
      </c>
      <c r="AO669" s="2">
        <v>0</v>
      </c>
      <c r="AP669" s="2">
        <v>0</v>
      </c>
      <c r="AQ669" s="2">
        <v>0</v>
      </c>
      <c r="AR669" s="2">
        <v>0</v>
      </c>
      <c r="AS669" s="2">
        <v>90.23</v>
      </c>
      <c r="AT669" s="2">
        <v>0</v>
      </c>
      <c r="AU669" s="2">
        <v>0</v>
      </c>
      <c r="AV669" s="2">
        <v>1</v>
      </c>
      <c r="AW669" s="2">
        <v>1</v>
      </c>
      <c r="AX669" s="2"/>
      <c r="AY669" s="2"/>
      <c r="AZ669" s="2">
        <v>1</v>
      </c>
      <c r="BA669" s="2">
        <v>1</v>
      </c>
      <c r="BB669" s="2">
        <v>1</v>
      </c>
      <c r="BC669" s="2">
        <v>1</v>
      </c>
      <c r="BD669" s="2" t="s">
        <v>3</v>
      </c>
      <c r="BE669" s="2" t="s">
        <v>3</v>
      </c>
      <c r="BF669" s="2" t="s">
        <v>3</v>
      </c>
      <c r="BG669" s="2" t="s">
        <v>3</v>
      </c>
      <c r="BH669" s="2">
        <v>3</v>
      </c>
      <c r="BI669" s="2">
        <v>1</v>
      </c>
      <c r="BJ669" s="2" t="s">
        <v>430</v>
      </c>
      <c r="BK669" s="2"/>
      <c r="BL669" s="2"/>
      <c r="BM669" s="2">
        <v>500001</v>
      </c>
      <c r="BN669" s="2">
        <v>0</v>
      </c>
      <c r="BO669" s="2" t="s">
        <v>3</v>
      </c>
      <c r="BP669" s="2">
        <v>0</v>
      </c>
      <c r="BQ669" s="2">
        <v>8</v>
      </c>
      <c r="BR669" s="2">
        <v>0</v>
      </c>
      <c r="BS669" s="2">
        <v>1</v>
      </c>
      <c r="BT669" s="2">
        <v>1</v>
      </c>
      <c r="BU669" s="2">
        <v>1</v>
      </c>
      <c r="BV669" s="2">
        <v>1</v>
      </c>
      <c r="BW669" s="2">
        <v>1</v>
      </c>
      <c r="BX669" s="2">
        <v>1</v>
      </c>
      <c r="BY669" s="2" t="s">
        <v>3</v>
      </c>
      <c r="BZ669" s="2">
        <v>0</v>
      </c>
      <c r="CA669" s="2">
        <v>0</v>
      </c>
      <c r="CB669" s="2" t="s">
        <v>3</v>
      </c>
      <c r="CC669" s="2"/>
      <c r="CD669" s="2"/>
      <c r="CE669" s="2">
        <v>0</v>
      </c>
      <c r="CF669" s="2">
        <v>0</v>
      </c>
      <c r="CG669" s="2">
        <v>0</v>
      </c>
      <c r="CH669" s="2">
        <v>57</v>
      </c>
      <c r="CI669" s="2">
        <v>4</v>
      </c>
      <c r="CJ669" s="2">
        <v>0</v>
      </c>
      <c r="CK669" s="2">
        <v>0</v>
      </c>
      <c r="CL669" s="2">
        <v>0</v>
      </c>
      <c r="CM669" s="2">
        <v>0</v>
      </c>
      <c r="CN669" s="2" t="s">
        <v>3</v>
      </c>
      <c r="CO669" s="2">
        <v>0</v>
      </c>
      <c r="CP669" s="2">
        <f t="shared" si="557"/>
        <v>0</v>
      </c>
      <c r="CQ669" s="2">
        <f t="shared" si="558"/>
        <v>5646.9</v>
      </c>
      <c r="CR669" s="2">
        <f t="shared" si="559"/>
        <v>0</v>
      </c>
      <c r="CS669" s="2">
        <f t="shared" si="560"/>
        <v>0</v>
      </c>
      <c r="CT669" s="2">
        <f t="shared" si="561"/>
        <v>0</v>
      </c>
      <c r="CU669" s="2">
        <f t="shared" si="562"/>
        <v>0</v>
      </c>
      <c r="CV669" s="2">
        <f t="shared" si="563"/>
        <v>0</v>
      </c>
      <c r="CW669" s="2">
        <f t="shared" si="564"/>
        <v>0</v>
      </c>
      <c r="CX669" s="2">
        <f t="shared" si="565"/>
        <v>90.23</v>
      </c>
      <c r="CY669" s="2">
        <f>(((S669+R669)*AT669)/100)</f>
        <v>0</v>
      </c>
      <c r="CZ669" s="2">
        <f>(((S669+R669)*AU669)/100)</f>
        <v>0</v>
      </c>
      <c r="DA669" s="2"/>
      <c r="DB669" s="2"/>
      <c r="DC669" s="2" t="s">
        <v>3</v>
      </c>
      <c r="DD669" s="2" t="s">
        <v>3</v>
      </c>
      <c r="DE669" s="2" t="s">
        <v>3</v>
      </c>
      <c r="DF669" s="2" t="s">
        <v>3</v>
      </c>
      <c r="DG669" s="2" t="s">
        <v>3</v>
      </c>
      <c r="DH669" s="2" t="s">
        <v>3</v>
      </c>
      <c r="DI669" s="2" t="s">
        <v>3</v>
      </c>
      <c r="DJ669" s="2" t="s">
        <v>3</v>
      </c>
      <c r="DK669" s="2" t="s">
        <v>3</v>
      </c>
      <c r="DL669" s="2" t="s">
        <v>3</v>
      </c>
      <c r="DM669" s="2" t="s">
        <v>3</v>
      </c>
      <c r="DN669" s="2">
        <v>0</v>
      </c>
      <c r="DO669" s="2">
        <v>0</v>
      </c>
      <c r="DP669" s="2">
        <v>1</v>
      </c>
      <c r="DQ669" s="2">
        <v>1</v>
      </c>
      <c r="DR669" s="2"/>
      <c r="DS669" s="2"/>
      <c r="DT669" s="2"/>
      <c r="DU669" s="2">
        <v>1009</v>
      </c>
      <c r="DV669" s="2" t="s">
        <v>78</v>
      </c>
      <c r="DW669" s="2" t="s">
        <v>78</v>
      </c>
      <c r="DX669" s="2">
        <v>1000</v>
      </c>
      <c r="DY669" s="2"/>
      <c r="DZ669" s="2" t="s">
        <v>3</v>
      </c>
      <c r="EA669" s="2" t="s">
        <v>3</v>
      </c>
      <c r="EB669" s="2" t="s">
        <v>3</v>
      </c>
      <c r="EC669" s="2" t="s">
        <v>3</v>
      </c>
      <c r="ED669" s="2"/>
      <c r="EE669" s="2">
        <v>54328897</v>
      </c>
      <c r="EF669" s="2">
        <v>8</v>
      </c>
      <c r="EG669" s="2" t="s">
        <v>31</v>
      </c>
      <c r="EH669" s="2">
        <v>0</v>
      </c>
      <c r="EI669" s="2" t="s">
        <v>3</v>
      </c>
      <c r="EJ669" s="2">
        <v>1</v>
      </c>
      <c r="EK669" s="2">
        <v>500001</v>
      </c>
      <c r="EL669" s="2" t="s">
        <v>32</v>
      </c>
      <c r="EM669" s="2" t="s">
        <v>33</v>
      </c>
      <c r="EN669" s="2"/>
      <c r="EO669" s="2" t="s">
        <v>3</v>
      </c>
      <c r="EP669" s="2"/>
      <c r="EQ669" s="2">
        <v>0</v>
      </c>
      <c r="ER669" s="2">
        <v>5646.9</v>
      </c>
      <c r="ES669" s="2">
        <v>5646.9</v>
      </c>
      <c r="ET669" s="2">
        <v>0</v>
      </c>
      <c r="EU669" s="2">
        <v>0</v>
      </c>
      <c r="EV669" s="2">
        <v>0</v>
      </c>
      <c r="EW669" s="2">
        <v>0</v>
      </c>
      <c r="EX669" s="2">
        <v>0</v>
      </c>
      <c r="EY669" s="2"/>
      <c r="EZ669" s="2"/>
      <c r="FA669" s="2"/>
      <c r="FB669" s="2"/>
      <c r="FC669" s="2"/>
      <c r="FD669" s="2"/>
      <c r="FE669" s="2"/>
      <c r="FF669" s="2"/>
      <c r="FG669" s="2"/>
      <c r="FH669" s="2"/>
      <c r="FI669" s="2"/>
      <c r="FJ669" s="2"/>
      <c r="FK669" s="2"/>
      <c r="FL669" s="2"/>
      <c r="FM669" s="2"/>
      <c r="FN669" s="2"/>
      <c r="FO669" s="2"/>
      <c r="FP669" s="2"/>
      <c r="FQ669" s="2">
        <v>0</v>
      </c>
      <c r="FR669" s="2">
        <f t="shared" si="566"/>
        <v>0</v>
      </c>
      <c r="FS669" s="2">
        <v>0</v>
      </c>
      <c r="FT669" s="2"/>
      <c r="FU669" s="2"/>
      <c r="FV669" s="2"/>
      <c r="FW669" s="2"/>
      <c r="FX669" s="2">
        <v>0</v>
      </c>
      <c r="FY669" s="2">
        <v>0</v>
      </c>
      <c r="FZ669" s="2"/>
      <c r="GA669" s="2" t="s">
        <v>3</v>
      </c>
      <c r="GB669" s="2"/>
      <c r="GC669" s="2"/>
      <c r="GD669" s="2">
        <v>1</v>
      </c>
      <c r="GE669" s="2"/>
      <c r="GF669" s="2">
        <v>-1245202389</v>
      </c>
      <c r="GG669" s="2">
        <v>2</v>
      </c>
      <c r="GH669" s="2">
        <v>1</v>
      </c>
      <c r="GI669" s="2">
        <v>-2</v>
      </c>
      <c r="GJ669" s="2">
        <v>0</v>
      </c>
      <c r="GK669" s="2">
        <v>0</v>
      </c>
      <c r="GL669" s="2">
        <f t="shared" si="567"/>
        <v>0</v>
      </c>
      <c r="GM669" s="2">
        <f t="shared" si="568"/>
        <v>0</v>
      </c>
      <c r="GN669" s="2">
        <f t="shared" si="569"/>
        <v>0</v>
      </c>
      <c r="GO669" s="2">
        <f t="shared" si="570"/>
        <v>0</v>
      </c>
      <c r="GP669" s="2">
        <f t="shared" si="571"/>
        <v>0</v>
      </c>
      <c r="GQ669" s="2"/>
      <c r="GR669" s="2">
        <v>0</v>
      </c>
      <c r="GS669" s="2">
        <v>3</v>
      </c>
      <c r="GT669" s="2">
        <v>0</v>
      </c>
      <c r="GU669" s="2" t="s">
        <v>3</v>
      </c>
      <c r="GV669" s="2">
        <f t="shared" si="540"/>
        <v>0</v>
      </c>
      <c r="GW669" s="2">
        <v>1</v>
      </c>
      <c r="GX669" s="2">
        <f t="shared" si="572"/>
        <v>0</v>
      </c>
      <c r="GY669" s="2"/>
      <c r="GZ669" s="2"/>
      <c r="HA669" s="2">
        <v>0</v>
      </c>
      <c r="HB669" s="2">
        <v>0</v>
      </c>
      <c r="HC669" s="2">
        <f t="shared" si="573"/>
        <v>0</v>
      </c>
      <c r="HD669" s="2"/>
      <c r="HE669" s="2" t="s">
        <v>3</v>
      </c>
      <c r="HF669" s="2" t="s">
        <v>3</v>
      </c>
      <c r="HG669" s="2"/>
      <c r="HH669" s="2"/>
      <c r="HI669" s="2"/>
      <c r="HJ669" s="2"/>
      <c r="HK669" s="2"/>
      <c r="HL669" s="2"/>
      <c r="HM669" s="2" t="s">
        <v>3</v>
      </c>
      <c r="HN669" s="2" t="s">
        <v>3</v>
      </c>
      <c r="HO669" s="2" t="s">
        <v>3</v>
      </c>
      <c r="HP669" s="2" t="s">
        <v>3</v>
      </c>
      <c r="HQ669" s="2" t="s">
        <v>3</v>
      </c>
      <c r="HR669" s="2"/>
      <c r="HS669" s="2"/>
      <c r="HT669" s="2"/>
      <c r="HU669" s="2"/>
      <c r="HV669" s="2"/>
      <c r="HW669" s="2"/>
      <c r="HX669" s="2"/>
      <c r="HY669" s="2"/>
      <c r="HZ669" s="2"/>
      <c r="IA669" s="2"/>
      <c r="IB669" s="2"/>
      <c r="IC669" s="2"/>
      <c r="ID669" s="2"/>
      <c r="IE669" s="2"/>
      <c r="IF669" s="2"/>
      <c r="IG669" s="2"/>
      <c r="IH669" s="2"/>
      <c r="II669" s="2"/>
      <c r="IJ669" s="2"/>
      <c r="IK669" s="2">
        <v>0</v>
      </c>
      <c r="IL669" s="2"/>
      <c r="IM669" s="2"/>
      <c r="IN669" s="2"/>
      <c r="IO669" s="2"/>
      <c r="IP669" s="2"/>
      <c r="IQ669" s="2"/>
      <c r="IR669" s="2"/>
      <c r="IS669" s="2"/>
      <c r="IT669" s="2"/>
      <c r="IU669" s="2"/>
    </row>
    <row r="670" spans="1:255" x14ac:dyDescent="0.2">
      <c r="A670">
        <v>18</v>
      </c>
      <c r="B670">
        <v>1</v>
      </c>
      <c r="C670">
        <v>622</v>
      </c>
      <c r="E670" t="s">
        <v>442</v>
      </c>
      <c r="F670" t="s">
        <v>428</v>
      </c>
      <c r="G670" t="s">
        <v>429</v>
      </c>
      <c r="H670" t="s">
        <v>78</v>
      </c>
      <c r="I670">
        <f>I662*J670</f>
        <v>0</v>
      </c>
      <c r="J670">
        <v>5.7000000000000002E-2</v>
      </c>
      <c r="K670">
        <v>5.7000000000000002E-2</v>
      </c>
      <c r="L670">
        <v>1.2539999999999999E-3</v>
      </c>
      <c r="M670">
        <v>0</v>
      </c>
      <c r="N670">
        <f t="shared" si="541"/>
        <v>1.2999999999999999E-3</v>
      </c>
      <c r="O670">
        <f t="shared" si="542"/>
        <v>0</v>
      </c>
      <c r="P670">
        <f t="shared" si="543"/>
        <v>0</v>
      </c>
      <c r="Q670">
        <f t="shared" si="544"/>
        <v>0</v>
      </c>
      <c r="R670">
        <f t="shared" si="545"/>
        <v>0</v>
      </c>
      <c r="S670">
        <f t="shared" si="546"/>
        <v>0</v>
      </c>
      <c r="T670">
        <f t="shared" si="547"/>
        <v>0</v>
      </c>
      <c r="U670">
        <f t="shared" si="548"/>
        <v>0</v>
      </c>
      <c r="V670">
        <f t="shared" si="549"/>
        <v>0</v>
      </c>
      <c r="W670">
        <f t="shared" si="550"/>
        <v>0</v>
      </c>
      <c r="X670">
        <f t="shared" si="551"/>
        <v>0</v>
      </c>
      <c r="Y670">
        <f t="shared" si="552"/>
        <v>0</v>
      </c>
      <c r="AA670">
        <v>69726884</v>
      </c>
      <c r="AB670">
        <f t="shared" si="553"/>
        <v>5859.5</v>
      </c>
      <c r="AC670">
        <f t="shared" si="574"/>
        <v>5859.5</v>
      </c>
      <c r="AD670">
        <f t="shared" si="535"/>
        <v>0</v>
      </c>
      <c r="AE670">
        <f t="shared" si="536"/>
        <v>0</v>
      </c>
      <c r="AF670">
        <f t="shared" si="537"/>
        <v>0</v>
      </c>
      <c r="AG670">
        <f t="shared" si="555"/>
        <v>0</v>
      </c>
      <c r="AH670">
        <f t="shared" si="538"/>
        <v>0</v>
      </c>
      <c r="AI670">
        <f t="shared" si="539"/>
        <v>0</v>
      </c>
      <c r="AJ670">
        <f t="shared" si="556"/>
        <v>90.23</v>
      </c>
      <c r="AK670">
        <v>5859.5</v>
      </c>
      <c r="AL670">
        <v>5859.5</v>
      </c>
      <c r="AM670">
        <v>0</v>
      </c>
      <c r="AN670">
        <v>0</v>
      </c>
      <c r="AO670">
        <v>0</v>
      </c>
      <c r="AP670">
        <v>0</v>
      </c>
      <c r="AQ670">
        <v>0</v>
      </c>
      <c r="AR670">
        <v>0</v>
      </c>
      <c r="AS670">
        <v>90.23</v>
      </c>
      <c r="AT670">
        <v>0</v>
      </c>
      <c r="AU670">
        <v>0</v>
      </c>
      <c r="AV670">
        <v>1</v>
      </c>
      <c r="AW670">
        <v>1</v>
      </c>
      <c r="AZ670">
        <v>1</v>
      </c>
      <c r="BA670">
        <v>1</v>
      </c>
      <c r="BB670">
        <v>1</v>
      </c>
      <c r="BC670">
        <v>7.56</v>
      </c>
      <c r="BD670" t="s">
        <v>3</v>
      </c>
      <c r="BE670" t="s">
        <v>3</v>
      </c>
      <c r="BF670" t="s">
        <v>3</v>
      </c>
      <c r="BG670" t="s">
        <v>3</v>
      </c>
      <c r="BH670">
        <v>3</v>
      </c>
      <c r="BI670">
        <v>1</v>
      </c>
      <c r="BJ670" t="s">
        <v>430</v>
      </c>
      <c r="BM670">
        <v>500001</v>
      </c>
      <c r="BN670">
        <v>0</v>
      </c>
      <c r="BO670" t="s">
        <v>3</v>
      </c>
      <c r="BP670">
        <v>0</v>
      </c>
      <c r="BQ670">
        <v>8</v>
      </c>
      <c r="BR670">
        <v>0</v>
      </c>
      <c r="BS670">
        <v>1</v>
      </c>
      <c r="BT670">
        <v>1</v>
      </c>
      <c r="BU670">
        <v>1</v>
      </c>
      <c r="BV670">
        <v>1</v>
      </c>
      <c r="BW670">
        <v>1</v>
      </c>
      <c r="BX670">
        <v>1</v>
      </c>
      <c r="BY670" t="s">
        <v>3</v>
      </c>
      <c r="BZ670">
        <v>0</v>
      </c>
      <c r="CA670">
        <v>0</v>
      </c>
      <c r="CB670" t="s">
        <v>3</v>
      </c>
      <c r="CE670">
        <v>0</v>
      </c>
      <c r="CF670">
        <v>0</v>
      </c>
      <c r="CG670">
        <v>0</v>
      </c>
      <c r="CH670">
        <v>57</v>
      </c>
      <c r="CI670">
        <v>4</v>
      </c>
      <c r="CJ670">
        <v>0</v>
      </c>
      <c r="CK670">
        <v>0</v>
      </c>
      <c r="CL670">
        <v>0</v>
      </c>
      <c r="CM670">
        <v>0</v>
      </c>
      <c r="CN670" t="s">
        <v>3</v>
      </c>
      <c r="CO670">
        <v>0</v>
      </c>
      <c r="CP670">
        <f t="shared" si="557"/>
        <v>0</v>
      </c>
      <c r="CQ670">
        <f t="shared" si="558"/>
        <v>44297.82</v>
      </c>
      <c r="CR670">
        <f t="shared" si="559"/>
        <v>0</v>
      </c>
      <c r="CS670">
        <f t="shared" si="560"/>
        <v>0</v>
      </c>
      <c r="CT670">
        <f t="shared" si="561"/>
        <v>0</v>
      </c>
      <c r="CU670">
        <f t="shared" si="562"/>
        <v>0</v>
      </c>
      <c r="CV670">
        <f t="shared" si="563"/>
        <v>0</v>
      </c>
      <c r="CW670">
        <f t="shared" si="564"/>
        <v>0</v>
      </c>
      <c r="CX670">
        <f t="shared" si="565"/>
        <v>90.23</v>
      </c>
      <c r="CY670">
        <f>(S670+R670)*(BZ670/100)</f>
        <v>0</v>
      </c>
      <c r="CZ670">
        <f>(S670+R670)*(CA670/100)</f>
        <v>0</v>
      </c>
      <c r="DC670" t="s">
        <v>3</v>
      </c>
      <c r="DD670" t="s">
        <v>3</v>
      </c>
      <c r="DE670" t="s">
        <v>3</v>
      </c>
      <c r="DF670" t="s">
        <v>3</v>
      </c>
      <c r="DG670" t="s">
        <v>3</v>
      </c>
      <c r="DH670" t="s">
        <v>3</v>
      </c>
      <c r="DI670" t="s">
        <v>3</v>
      </c>
      <c r="DJ670" t="s">
        <v>3</v>
      </c>
      <c r="DK670" t="s">
        <v>3</v>
      </c>
      <c r="DL670" t="s">
        <v>3</v>
      </c>
      <c r="DM670" t="s">
        <v>3</v>
      </c>
      <c r="DN670">
        <v>0</v>
      </c>
      <c r="DO670">
        <v>0</v>
      </c>
      <c r="DP670">
        <v>1</v>
      </c>
      <c r="DQ670">
        <v>1</v>
      </c>
      <c r="DU670">
        <v>1009</v>
      </c>
      <c r="DV670" t="s">
        <v>78</v>
      </c>
      <c r="DW670" t="s">
        <v>78</v>
      </c>
      <c r="DX670">
        <v>1000</v>
      </c>
      <c r="DZ670" t="s">
        <v>3</v>
      </c>
      <c r="EA670" t="s">
        <v>3</v>
      </c>
      <c r="EB670" t="s">
        <v>3</v>
      </c>
      <c r="EC670" t="s">
        <v>3</v>
      </c>
      <c r="EE670">
        <v>54328897</v>
      </c>
      <c r="EF670">
        <v>8</v>
      </c>
      <c r="EG670" t="s">
        <v>31</v>
      </c>
      <c r="EH670">
        <v>0</v>
      </c>
      <c r="EI670" t="s">
        <v>3</v>
      </c>
      <c r="EJ670">
        <v>1</v>
      </c>
      <c r="EK670">
        <v>500001</v>
      </c>
      <c r="EL670" t="s">
        <v>32</v>
      </c>
      <c r="EM670" t="s">
        <v>33</v>
      </c>
      <c r="EO670" t="s">
        <v>3</v>
      </c>
      <c r="EQ670">
        <v>0</v>
      </c>
      <c r="ER670">
        <v>42370</v>
      </c>
      <c r="ES670">
        <v>5859.5</v>
      </c>
      <c r="ET670">
        <v>0</v>
      </c>
      <c r="EU670">
        <v>0</v>
      </c>
      <c r="EV670">
        <v>0</v>
      </c>
      <c r="EW670">
        <v>0</v>
      </c>
      <c r="EX670">
        <v>0</v>
      </c>
      <c r="EZ670">
        <v>5</v>
      </c>
      <c r="FC670">
        <v>0</v>
      </c>
      <c r="FD670">
        <v>18</v>
      </c>
      <c r="FF670">
        <v>42370</v>
      </c>
      <c r="FQ670">
        <v>0</v>
      </c>
      <c r="FR670">
        <f t="shared" si="566"/>
        <v>0</v>
      </c>
      <c r="FS670">
        <v>0</v>
      </c>
      <c r="FX670">
        <v>0</v>
      </c>
      <c r="FY670">
        <v>0</v>
      </c>
      <c r="GA670" t="s">
        <v>431</v>
      </c>
      <c r="GD670">
        <v>1</v>
      </c>
      <c r="GF670">
        <v>-1245202389</v>
      </c>
      <c r="GG670">
        <v>2</v>
      </c>
      <c r="GH670">
        <v>3</v>
      </c>
      <c r="GI670">
        <v>5</v>
      </c>
      <c r="GJ670">
        <v>0</v>
      </c>
      <c r="GK670">
        <v>0</v>
      </c>
      <c r="GL670">
        <f t="shared" si="567"/>
        <v>0</v>
      </c>
      <c r="GM670">
        <f t="shared" si="568"/>
        <v>0</v>
      </c>
      <c r="GN670">
        <f t="shared" si="569"/>
        <v>0</v>
      </c>
      <c r="GO670">
        <f t="shared" si="570"/>
        <v>0</v>
      </c>
      <c r="GP670">
        <f t="shared" si="571"/>
        <v>0</v>
      </c>
      <c r="GR670">
        <v>1</v>
      </c>
      <c r="GS670">
        <v>1</v>
      </c>
      <c r="GT670">
        <v>0</v>
      </c>
      <c r="GU670" t="s">
        <v>3</v>
      </c>
      <c r="GV670">
        <f t="shared" si="540"/>
        <v>0</v>
      </c>
      <c r="GW670">
        <v>1</v>
      </c>
      <c r="GX670">
        <f t="shared" si="572"/>
        <v>0</v>
      </c>
      <c r="HA670">
        <v>0</v>
      </c>
      <c r="HB670">
        <v>0</v>
      </c>
      <c r="HC670">
        <f t="shared" si="573"/>
        <v>0</v>
      </c>
      <c r="HE670" t="s">
        <v>35</v>
      </c>
      <c r="HF670" t="s">
        <v>36</v>
      </c>
      <c r="HM670" t="s">
        <v>3</v>
      </c>
      <c r="HN670" t="s">
        <v>3</v>
      </c>
      <c r="HO670" t="s">
        <v>3</v>
      </c>
      <c r="HP670" t="s">
        <v>3</v>
      </c>
      <c r="HQ670" t="s">
        <v>3</v>
      </c>
      <c r="IK670">
        <v>0</v>
      </c>
    </row>
    <row r="671" spans="1:255" x14ac:dyDescent="0.2">
      <c r="A671" s="2">
        <v>17</v>
      </c>
      <c r="B671" s="2">
        <v>1</v>
      </c>
      <c r="C671" s="2">
        <f>ROW(SmtRes!A631)</f>
        <v>631</v>
      </c>
      <c r="D671" s="2">
        <f>ROW(EtalonRes!A643)</f>
        <v>643</v>
      </c>
      <c r="E671" s="2" t="s">
        <v>443</v>
      </c>
      <c r="F671" s="2" t="s">
        <v>372</v>
      </c>
      <c r="G671" s="2" t="s">
        <v>444</v>
      </c>
      <c r="H671" s="2" t="s">
        <v>186</v>
      </c>
      <c r="I671" s="2">
        <v>0</v>
      </c>
      <c r="J671" s="2">
        <v>0</v>
      </c>
      <c r="K671" s="2">
        <v>0</v>
      </c>
      <c r="L671" s="2">
        <v>1.6E-2</v>
      </c>
      <c r="M671" s="2">
        <v>0</v>
      </c>
      <c r="N671" s="2">
        <f t="shared" si="541"/>
        <v>1.6E-2</v>
      </c>
      <c r="O671" s="2">
        <f t="shared" si="542"/>
        <v>0</v>
      </c>
      <c r="P671" s="2">
        <f t="shared" si="543"/>
        <v>0</v>
      </c>
      <c r="Q671" s="2">
        <f t="shared" si="544"/>
        <v>0</v>
      </c>
      <c r="R671" s="2">
        <f t="shared" si="545"/>
        <v>0</v>
      </c>
      <c r="S671" s="2">
        <f t="shared" si="546"/>
        <v>0</v>
      </c>
      <c r="T671" s="2">
        <f t="shared" si="547"/>
        <v>0</v>
      </c>
      <c r="U671" s="2">
        <f t="shared" si="548"/>
        <v>0</v>
      </c>
      <c r="V671" s="2">
        <f t="shared" si="549"/>
        <v>0</v>
      </c>
      <c r="W671" s="2">
        <f t="shared" si="550"/>
        <v>0</v>
      </c>
      <c r="X671" s="2">
        <f t="shared" si="551"/>
        <v>0</v>
      </c>
      <c r="Y671" s="2">
        <f t="shared" si="552"/>
        <v>0</v>
      </c>
      <c r="Z671" s="2"/>
      <c r="AA671" s="2">
        <v>69726971</v>
      </c>
      <c r="AB671" s="2">
        <f t="shared" si="553"/>
        <v>344.86</v>
      </c>
      <c r="AC671" s="2">
        <f>ROUND((ES671+(SUM(SmtRes!BC623:'SmtRes'!BC631)+SUM(EtalonRes!AL635:'EtalonRes'!AL643))),2)</f>
        <v>0</v>
      </c>
      <c r="AD671" s="2">
        <f t="shared" si="535"/>
        <v>20.9</v>
      </c>
      <c r="AE671" s="2">
        <f t="shared" si="536"/>
        <v>1.52</v>
      </c>
      <c r="AF671" s="2">
        <f t="shared" si="537"/>
        <v>323.95999999999998</v>
      </c>
      <c r="AG671" s="2">
        <f t="shared" si="555"/>
        <v>0</v>
      </c>
      <c r="AH671" s="2">
        <f t="shared" si="538"/>
        <v>37.67</v>
      </c>
      <c r="AI671" s="2">
        <f t="shared" si="539"/>
        <v>0.13</v>
      </c>
      <c r="AJ671" s="2">
        <f t="shared" si="556"/>
        <v>0</v>
      </c>
      <c r="AK671" s="2">
        <v>11050.18</v>
      </c>
      <c r="AL671" s="2">
        <v>10705.32</v>
      </c>
      <c r="AM671" s="2">
        <v>20.9</v>
      </c>
      <c r="AN671" s="2">
        <v>1.52</v>
      </c>
      <c r="AO671" s="2">
        <v>323.95999999999998</v>
      </c>
      <c r="AP671" s="2">
        <v>0</v>
      </c>
      <c r="AQ671" s="2">
        <v>37.67</v>
      </c>
      <c r="AR671" s="2">
        <v>0.13</v>
      </c>
      <c r="AS671" s="2">
        <v>0</v>
      </c>
      <c r="AT671" s="2">
        <v>123</v>
      </c>
      <c r="AU671" s="2">
        <v>75</v>
      </c>
      <c r="AV671" s="2">
        <v>1</v>
      </c>
      <c r="AW671" s="2">
        <v>1</v>
      </c>
      <c r="AX671" s="2"/>
      <c r="AY671" s="2"/>
      <c r="AZ671" s="2">
        <v>1</v>
      </c>
      <c r="BA671" s="2">
        <v>1</v>
      </c>
      <c r="BB671" s="2">
        <v>1</v>
      </c>
      <c r="BC671" s="2">
        <v>1</v>
      </c>
      <c r="BD671" s="2" t="s">
        <v>3</v>
      </c>
      <c r="BE671" s="2" t="s">
        <v>3</v>
      </c>
      <c r="BF671" s="2" t="s">
        <v>3</v>
      </c>
      <c r="BG671" s="2" t="s">
        <v>3</v>
      </c>
      <c r="BH671" s="2">
        <v>0</v>
      </c>
      <c r="BI671" s="2">
        <v>1</v>
      </c>
      <c r="BJ671" s="2" t="s">
        <v>374</v>
      </c>
      <c r="BK671" s="2"/>
      <c r="BL671" s="2"/>
      <c r="BM671" s="2">
        <v>11001</v>
      </c>
      <c r="BN671" s="2">
        <v>0</v>
      </c>
      <c r="BO671" s="2" t="s">
        <v>3</v>
      </c>
      <c r="BP671" s="2">
        <v>0</v>
      </c>
      <c r="BQ671" s="2">
        <v>2</v>
      </c>
      <c r="BR671" s="2">
        <v>0</v>
      </c>
      <c r="BS671" s="2">
        <v>1</v>
      </c>
      <c r="BT671" s="2">
        <v>1</v>
      </c>
      <c r="BU671" s="2">
        <v>1</v>
      </c>
      <c r="BV671" s="2">
        <v>1</v>
      </c>
      <c r="BW671" s="2">
        <v>1</v>
      </c>
      <c r="BX671" s="2">
        <v>1</v>
      </c>
      <c r="BY671" s="2" t="s">
        <v>3</v>
      </c>
      <c r="BZ671" s="2">
        <v>123</v>
      </c>
      <c r="CA671" s="2">
        <v>75</v>
      </c>
      <c r="CB671" s="2" t="s">
        <v>3</v>
      </c>
      <c r="CC671" s="2"/>
      <c r="CD671" s="2"/>
      <c r="CE671" s="2">
        <v>0</v>
      </c>
      <c r="CF671" s="2">
        <v>0</v>
      </c>
      <c r="CG671" s="2">
        <v>0</v>
      </c>
      <c r="CH671" s="2">
        <v>58</v>
      </c>
      <c r="CI671" s="2">
        <v>0</v>
      </c>
      <c r="CJ671" s="2">
        <v>0</v>
      </c>
      <c r="CK671" s="2">
        <v>0</v>
      </c>
      <c r="CL671" s="2">
        <v>0</v>
      </c>
      <c r="CM671" s="2">
        <v>0</v>
      </c>
      <c r="CN671" s="2" t="s">
        <v>3</v>
      </c>
      <c r="CO671" s="2">
        <v>0</v>
      </c>
      <c r="CP671" s="2">
        <f t="shared" si="557"/>
        <v>0</v>
      </c>
      <c r="CQ671" s="2">
        <f t="shared" si="558"/>
        <v>0</v>
      </c>
      <c r="CR671" s="2">
        <f t="shared" si="559"/>
        <v>20.9</v>
      </c>
      <c r="CS671" s="2">
        <f t="shared" si="560"/>
        <v>1.52</v>
      </c>
      <c r="CT671" s="2">
        <f t="shared" si="561"/>
        <v>323.95999999999998</v>
      </c>
      <c r="CU671" s="2">
        <f t="shared" si="562"/>
        <v>0</v>
      </c>
      <c r="CV671" s="2">
        <f t="shared" si="563"/>
        <v>37.67</v>
      </c>
      <c r="CW671" s="2">
        <f t="shared" si="564"/>
        <v>0.13</v>
      </c>
      <c r="CX671" s="2">
        <f t="shared" si="565"/>
        <v>0</v>
      </c>
      <c r="CY671" s="2">
        <f>(((S671+R671)*AT671)/100)</f>
        <v>0</v>
      </c>
      <c r="CZ671" s="2">
        <f>(((S671+R671)*AU671)/100)</f>
        <v>0</v>
      </c>
      <c r="DA671" s="2"/>
      <c r="DB671" s="2"/>
      <c r="DC671" s="2" t="s">
        <v>3</v>
      </c>
      <c r="DD671" s="2" t="s">
        <v>3</v>
      </c>
      <c r="DE671" s="2" t="s">
        <v>3</v>
      </c>
      <c r="DF671" s="2" t="s">
        <v>3</v>
      </c>
      <c r="DG671" s="2" t="s">
        <v>3</v>
      </c>
      <c r="DH671" s="2" t="s">
        <v>3</v>
      </c>
      <c r="DI671" s="2" t="s">
        <v>3</v>
      </c>
      <c r="DJ671" s="2" t="s">
        <v>3</v>
      </c>
      <c r="DK671" s="2" t="s">
        <v>3</v>
      </c>
      <c r="DL671" s="2" t="s">
        <v>3</v>
      </c>
      <c r="DM671" s="2" t="s">
        <v>3</v>
      </c>
      <c r="DN671" s="2">
        <v>0</v>
      </c>
      <c r="DO671" s="2">
        <v>0</v>
      </c>
      <c r="DP671" s="2">
        <v>1</v>
      </c>
      <c r="DQ671" s="2">
        <v>1</v>
      </c>
      <c r="DR671" s="2"/>
      <c r="DS671" s="2"/>
      <c r="DT671" s="2"/>
      <c r="DU671" s="2">
        <v>1013</v>
      </c>
      <c r="DV671" s="2" t="s">
        <v>186</v>
      </c>
      <c r="DW671" s="2" t="s">
        <v>186</v>
      </c>
      <c r="DX671" s="2">
        <v>1</v>
      </c>
      <c r="DY671" s="2"/>
      <c r="DZ671" s="2" t="s">
        <v>3</v>
      </c>
      <c r="EA671" s="2" t="s">
        <v>3</v>
      </c>
      <c r="EB671" s="2" t="s">
        <v>3</v>
      </c>
      <c r="EC671" s="2" t="s">
        <v>3</v>
      </c>
      <c r="ED671" s="2"/>
      <c r="EE671" s="2">
        <v>54328965</v>
      </c>
      <c r="EF671" s="2">
        <v>2</v>
      </c>
      <c r="EG671" s="2" t="s">
        <v>21</v>
      </c>
      <c r="EH671" s="2">
        <v>0</v>
      </c>
      <c r="EI671" s="2" t="s">
        <v>3</v>
      </c>
      <c r="EJ671" s="2">
        <v>1</v>
      </c>
      <c r="EK671" s="2">
        <v>11001</v>
      </c>
      <c r="EL671" s="2" t="s">
        <v>22</v>
      </c>
      <c r="EM671" s="2" t="s">
        <v>23</v>
      </c>
      <c r="EN671" s="2"/>
      <c r="EO671" s="2" t="s">
        <v>3</v>
      </c>
      <c r="EP671" s="2"/>
      <c r="EQ671" s="2">
        <v>1441792</v>
      </c>
      <c r="ER671" s="2">
        <v>11050.18</v>
      </c>
      <c r="ES671" s="2">
        <v>10705.32</v>
      </c>
      <c r="ET671" s="2">
        <v>20.9</v>
      </c>
      <c r="EU671" s="2">
        <v>1.52</v>
      </c>
      <c r="EV671" s="2">
        <v>323.95999999999998</v>
      </c>
      <c r="EW671" s="2">
        <v>37.67</v>
      </c>
      <c r="EX671" s="2">
        <v>0.13</v>
      </c>
      <c r="EY671" s="2">
        <v>1</v>
      </c>
      <c r="EZ671" s="2"/>
      <c r="FA671" s="2"/>
      <c r="FB671" s="2"/>
      <c r="FC671" s="2"/>
      <c r="FD671" s="2"/>
      <c r="FE671" s="2"/>
      <c r="FF671" s="2"/>
      <c r="FG671" s="2"/>
      <c r="FH671" s="2"/>
      <c r="FI671" s="2"/>
      <c r="FJ671" s="2"/>
      <c r="FK671" s="2"/>
      <c r="FL671" s="2"/>
      <c r="FM671" s="2"/>
      <c r="FN671" s="2"/>
      <c r="FO671" s="2"/>
      <c r="FP671" s="2"/>
      <c r="FQ671" s="2">
        <v>0</v>
      </c>
      <c r="FR671" s="2">
        <f t="shared" si="566"/>
        <v>0</v>
      </c>
      <c r="FS671" s="2">
        <v>0</v>
      </c>
      <c r="FT671" s="2"/>
      <c r="FU671" s="2"/>
      <c r="FV671" s="2"/>
      <c r="FW671" s="2"/>
      <c r="FX671" s="2">
        <v>123</v>
      </c>
      <c r="FY671" s="2">
        <v>75</v>
      </c>
      <c r="FZ671" s="2"/>
      <c r="GA671" s="2" t="s">
        <v>3</v>
      </c>
      <c r="GB671" s="2"/>
      <c r="GC671" s="2"/>
      <c r="GD671" s="2">
        <v>1</v>
      </c>
      <c r="GE671" s="2"/>
      <c r="GF671" s="2">
        <v>-2038943638</v>
      </c>
      <c r="GG671" s="2">
        <v>2</v>
      </c>
      <c r="GH671" s="2">
        <v>1</v>
      </c>
      <c r="GI671" s="2">
        <v>-2</v>
      </c>
      <c r="GJ671" s="2">
        <v>0</v>
      </c>
      <c r="GK671" s="2">
        <v>0</v>
      </c>
      <c r="GL671" s="2">
        <f t="shared" si="567"/>
        <v>0</v>
      </c>
      <c r="GM671" s="2">
        <f t="shared" si="568"/>
        <v>0</v>
      </c>
      <c r="GN671" s="2">
        <f t="shared" si="569"/>
        <v>0</v>
      </c>
      <c r="GO671" s="2">
        <f t="shared" si="570"/>
        <v>0</v>
      </c>
      <c r="GP671" s="2">
        <f t="shared" si="571"/>
        <v>0</v>
      </c>
      <c r="GQ671" s="2"/>
      <c r="GR671" s="2">
        <v>0</v>
      </c>
      <c r="GS671" s="2">
        <v>3</v>
      </c>
      <c r="GT671" s="2">
        <v>0</v>
      </c>
      <c r="GU671" s="2" t="s">
        <v>3</v>
      </c>
      <c r="GV671" s="2">
        <f t="shared" si="540"/>
        <v>0</v>
      </c>
      <c r="GW671" s="2">
        <v>1</v>
      </c>
      <c r="GX671" s="2">
        <f t="shared" si="572"/>
        <v>0</v>
      </c>
      <c r="GY671" s="2"/>
      <c r="GZ671" s="2"/>
      <c r="HA671" s="2">
        <v>0</v>
      </c>
      <c r="HB671" s="2">
        <v>0</v>
      </c>
      <c r="HC671" s="2">
        <f t="shared" si="573"/>
        <v>0</v>
      </c>
      <c r="HD671" s="2"/>
      <c r="HE671" s="2" t="s">
        <v>3</v>
      </c>
      <c r="HF671" s="2" t="s">
        <v>3</v>
      </c>
      <c r="HG671" s="2"/>
      <c r="HH671" s="2"/>
      <c r="HI671" s="2"/>
      <c r="HJ671" s="2"/>
      <c r="HK671" s="2"/>
      <c r="HL671" s="2"/>
      <c r="HM671" s="2" t="s">
        <v>3</v>
      </c>
      <c r="HN671" s="2" t="s">
        <v>24</v>
      </c>
      <c r="HO671" s="2" t="s">
        <v>25</v>
      </c>
      <c r="HP671" s="2" t="s">
        <v>22</v>
      </c>
      <c r="HQ671" s="2" t="s">
        <v>22</v>
      </c>
      <c r="HR671" s="2"/>
      <c r="HS671" s="2"/>
      <c r="HT671" s="2"/>
      <c r="HU671" s="2"/>
      <c r="HV671" s="2"/>
      <c r="HW671" s="2"/>
      <c r="HX671" s="2"/>
      <c r="HY671" s="2"/>
      <c r="HZ671" s="2"/>
      <c r="IA671" s="2"/>
      <c r="IB671" s="2"/>
      <c r="IC671" s="2"/>
      <c r="ID671" s="2"/>
      <c r="IE671" s="2"/>
      <c r="IF671" s="2"/>
      <c r="IG671" s="2"/>
      <c r="IH671" s="2"/>
      <c r="II671" s="2"/>
      <c r="IJ671" s="2"/>
      <c r="IK671" s="2">
        <v>0</v>
      </c>
      <c r="IL671" s="2"/>
      <c r="IM671" s="2"/>
      <c r="IN671" s="2"/>
      <c r="IO671" s="2"/>
      <c r="IP671" s="2"/>
      <c r="IQ671" s="2"/>
      <c r="IR671" s="2"/>
      <c r="IS671" s="2"/>
      <c r="IT671" s="2"/>
      <c r="IU671" s="2"/>
    </row>
    <row r="672" spans="1:255" x14ac:dyDescent="0.2">
      <c r="A672">
        <v>17</v>
      </c>
      <c r="B672">
        <v>1</v>
      </c>
      <c r="C672">
        <f>ROW(SmtRes!A640)</f>
        <v>640</v>
      </c>
      <c r="D672">
        <f>ROW(EtalonRes!A652)</f>
        <v>652</v>
      </c>
      <c r="E672" t="s">
        <v>443</v>
      </c>
      <c r="F672" t="s">
        <v>372</v>
      </c>
      <c r="G672" t="s">
        <v>444</v>
      </c>
      <c r="H672" t="s">
        <v>186</v>
      </c>
      <c r="I672">
        <v>0</v>
      </c>
      <c r="J672">
        <v>0</v>
      </c>
      <c r="K672">
        <v>0</v>
      </c>
      <c r="L672">
        <v>1.6E-2</v>
      </c>
      <c r="M672">
        <v>0</v>
      </c>
      <c r="N672">
        <f t="shared" si="541"/>
        <v>1.6E-2</v>
      </c>
      <c r="O672">
        <f t="shared" si="542"/>
        <v>0</v>
      </c>
      <c r="P672">
        <f t="shared" si="543"/>
        <v>0</v>
      </c>
      <c r="Q672">
        <f t="shared" si="544"/>
        <v>0</v>
      </c>
      <c r="R672">
        <f t="shared" si="545"/>
        <v>0</v>
      </c>
      <c r="S672">
        <f t="shared" si="546"/>
        <v>0</v>
      </c>
      <c r="T672">
        <f t="shared" si="547"/>
        <v>0</v>
      </c>
      <c r="U672">
        <f t="shared" si="548"/>
        <v>0</v>
      </c>
      <c r="V672">
        <f t="shared" si="549"/>
        <v>0</v>
      </c>
      <c r="W672">
        <f t="shared" si="550"/>
        <v>0</v>
      </c>
      <c r="X672">
        <f t="shared" si="551"/>
        <v>0</v>
      </c>
      <c r="Y672">
        <f t="shared" si="552"/>
        <v>0</v>
      </c>
      <c r="AA672">
        <v>69726884</v>
      </c>
      <c r="AB672">
        <f t="shared" si="553"/>
        <v>344.86</v>
      </c>
      <c r="AC672">
        <f>ROUND((ES672+(SUM(SmtRes!BC632:'SmtRes'!BC640)+SUM(EtalonRes!AL644:'EtalonRes'!AL652))),2)</f>
        <v>0</v>
      </c>
      <c r="AD672">
        <f t="shared" si="535"/>
        <v>20.9</v>
      </c>
      <c r="AE672">
        <f t="shared" si="536"/>
        <v>1.52</v>
      </c>
      <c r="AF672">
        <f t="shared" si="537"/>
        <v>323.95999999999998</v>
      </c>
      <c r="AG672">
        <f t="shared" si="555"/>
        <v>0</v>
      </c>
      <c r="AH672">
        <f t="shared" si="538"/>
        <v>37.67</v>
      </c>
      <c r="AI672">
        <f t="shared" si="539"/>
        <v>0.13</v>
      </c>
      <c r="AJ672">
        <f t="shared" si="556"/>
        <v>0</v>
      </c>
      <c r="AK672">
        <v>11050.18</v>
      </c>
      <c r="AL672">
        <v>10705.32</v>
      </c>
      <c r="AM672">
        <v>20.9</v>
      </c>
      <c r="AN672">
        <v>1.52</v>
      </c>
      <c r="AO672">
        <v>323.95999999999998</v>
      </c>
      <c r="AP672">
        <v>0</v>
      </c>
      <c r="AQ672">
        <v>37.67</v>
      </c>
      <c r="AR672">
        <v>0.13</v>
      </c>
      <c r="AS672">
        <v>0</v>
      </c>
      <c r="AT672">
        <v>117</v>
      </c>
      <c r="AU672">
        <v>64</v>
      </c>
      <c r="AV672">
        <v>1</v>
      </c>
      <c r="AW672">
        <v>1</v>
      </c>
      <c r="AZ672">
        <v>1</v>
      </c>
      <c r="BA672">
        <v>25.36</v>
      </c>
      <c r="BB672">
        <v>7.84</v>
      </c>
      <c r="BC672">
        <v>7.56</v>
      </c>
      <c r="BD672" t="s">
        <v>3</v>
      </c>
      <c r="BE672" t="s">
        <v>3</v>
      </c>
      <c r="BF672" t="s">
        <v>3</v>
      </c>
      <c r="BG672" t="s">
        <v>3</v>
      </c>
      <c r="BH672">
        <v>0</v>
      </c>
      <c r="BI672">
        <v>1</v>
      </c>
      <c r="BJ672" t="s">
        <v>374</v>
      </c>
      <c r="BM672">
        <v>11001</v>
      </c>
      <c r="BN672">
        <v>0</v>
      </c>
      <c r="BO672" t="s">
        <v>372</v>
      </c>
      <c r="BP672">
        <v>1</v>
      </c>
      <c r="BQ672">
        <v>2</v>
      </c>
      <c r="BR672">
        <v>0</v>
      </c>
      <c r="BS672">
        <v>19.8</v>
      </c>
      <c r="BT672">
        <v>1</v>
      </c>
      <c r="BU672">
        <v>1</v>
      </c>
      <c r="BV672">
        <v>1</v>
      </c>
      <c r="BW672">
        <v>1</v>
      </c>
      <c r="BX672">
        <v>1</v>
      </c>
      <c r="BY672" t="s">
        <v>3</v>
      </c>
      <c r="BZ672">
        <v>117</v>
      </c>
      <c r="CA672">
        <v>64</v>
      </c>
      <c r="CB672" t="s">
        <v>3</v>
      </c>
      <c r="CE672">
        <v>0</v>
      </c>
      <c r="CF672">
        <v>0</v>
      </c>
      <c r="CG672">
        <v>0</v>
      </c>
      <c r="CH672">
        <v>58</v>
      </c>
      <c r="CI672">
        <v>0</v>
      </c>
      <c r="CJ672">
        <v>0</v>
      </c>
      <c r="CK672">
        <v>0</v>
      </c>
      <c r="CL672">
        <v>0</v>
      </c>
      <c r="CM672">
        <v>0</v>
      </c>
      <c r="CN672" t="s">
        <v>3</v>
      </c>
      <c r="CO672">
        <v>0</v>
      </c>
      <c r="CP672">
        <f t="shared" si="557"/>
        <v>0</v>
      </c>
      <c r="CQ672">
        <f t="shared" si="558"/>
        <v>0</v>
      </c>
      <c r="CR672">
        <f t="shared" si="559"/>
        <v>163.85599999999999</v>
      </c>
      <c r="CS672">
        <f t="shared" si="560"/>
        <v>30.096</v>
      </c>
      <c r="CT672">
        <f t="shared" si="561"/>
        <v>8215.6255999999994</v>
      </c>
      <c r="CU672">
        <f t="shared" si="562"/>
        <v>0</v>
      </c>
      <c r="CV672">
        <f t="shared" si="563"/>
        <v>37.67</v>
      </c>
      <c r="CW672">
        <f t="shared" si="564"/>
        <v>0.13</v>
      </c>
      <c r="CX672">
        <f t="shared" si="565"/>
        <v>0</v>
      </c>
      <c r="CY672">
        <f>(S672+R672)*(BZ672/100)</f>
        <v>0</v>
      </c>
      <c r="CZ672">
        <f>(S672+R672)*(CA672/100)</f>
        <v>0</v>
      </c>
      <c r="DC672" t="s">
        <v>3</v>
      </c>
      <c r="DD672" t="s">
        <v>3</v>
      </c>
      <c r="DE672" t="s">
        <v>3</v>
      </c>
      <c r="DF672" t="s">
        <v>3</v>
      </c>
      <c r="DG672" t="s">
        <v>3</v>
      </c>
      <c r="DH672" t="s">
        <v>3</v>
      </c>
      <c r="DI672" t="s">
        <v>3</v>
      </c>
      <c r="DJ672" t="s">
        <v>3</v>
      </c>
      <c r="DK672" t="s">
        <v>3</v>
      </c>
      <c r="DL672" t="s">
        <v>3</v>
      </c>
      <c r="DM672" t="s">
        <v>3</v>
      </c>
      <c r="DN672">
        <v>123</v>
      </c>
      <c r="DO672">
        <v>75</v>
      </c>
      <c r="DP672">
        <v>1</v>
      </c>
      <c r="DQ672">
        <v>1</v>
      </c>
      <c r="DU672">
        <v>1013</v>
      </c>
      <c r="DV672" t="s">
        <v>186</v>
      </c>
      <c r="DW672" t="s">
        <v>186</v>
      </c>
      <c r="DX672">
        <v>1</v>
      </c>
      <c r="DZ672" t="s">
        <v>3</v>
      </c>
      <c r="EA672" t="s">
        <v>3</v>
      </c>
      <c r="EB672" t="s">
        <v>3</v>
      </c>
      <c r="EC672" t="s">
        <v>3</v>
      </c>
      <c r="EE672">
        <v>54328965</v>
      </c>
      <c r="EF672">
        <v>2</v>
      </c>
      <c r="EG672" t="s">
        <v>21</v>
      </c>
      <c r="EH672">
        <v>0</v>
      </c>
      <c r="EI672" t="s">
        <v>3</v>
      </c>
      <c r="EJ672">
        <v>1</v>
      </c>
      <c r="EK672">
        <v>11001</v>
      </c>
      <c r="EL672" t="s">
        <v>22</v>
      </c>
      <c r="EM672" t="s">
        <v>23</v>
      </c>
      <c r="EO672" t="s">
        <v>3</v>
      </c>
      <c r="EQ672">
        <v>1441792</v>
      </c>
      <c r="ER672">
        <v>11050.18</v>
      </c>
      <c r="ES672">
        <v>10705.32</v>
      </c>
      <c r="ET672">
        <v>20.9</v>
      </c>
      <c r="EU672">
        <v>1.52</v>
      </c>
      <c r="EV672">
        <v>323.95999999999998</v>
      </c>
      <c r="EW672">
        <v>37.67</v>
      </c>
      <c r="EX672">
        <v>0.13</v>
      </c>
      <c r="EY672">
        <v>1</v>
      </c>
      <c r="FQ672">
        <v>0</v>
      </c>
      <c r="FR672">
        <f t="shared" si="566"/>
        <v>0</v>
      </c>
      <c r="FS672">
        <v>0</v>
      </c>
      <c r="FX672">
        <v>123</v>
      </c>
      <c r="FY672">
        <v>75</v>
      </c>
      <c r="GA672" t="s">
        <v>3</v>
      </c>
      <c r="GD672">
        <v>1</v>
      </c>
      <c r="GF672">
        <v>-2038943638</v>
      </c>
      <c r="GG672">
        <v>2</v>
      </c>
      <c r="GH672">
        <v>1</v>
      </c>
      <c r="GI672">
        <v>2</v>
      </c>
      <c r="GJ672">
        <v>0</v>
      </c>
      <c r="GK672">
        <v>0</v>
      </c>
      <c r="GL672">
        <f t="shared" si="567"/>
        <v>0</v>
      </c>
      <c r="GM672">
        <f t="shared" si="568"/>
        <v>0</v>
      </c>
      <c r="GN672">
        <f t="shared" si="569"/>
        <v>0</v>
      </c>
      <c r="GO672">
        <f t="shared" si="570"/>
        <v>0</v>
      </c>
      <c r="GP672">
        <f t="shared" si="571"/>
        <v>0</v>
      </c>
      <c r="GR672">
        <v>0</v>
      </c>
      <c r="GS672">
        <v>3</v>
      </c>
      <c r="GT672">
        <v>0</v>
      </c>
      <c r="GU672" t="s">
        <v>3</v>
      </c>
      <c r="GV672">
        <f t="shared" si="540"/>
        <v>0</v>
      </c>
      <c r="GW672">
        <v>1015.2</v>
      </c>
      <c r="GX672">
        <f t="shared" si="572"/>
        <v>0</v>
      </c>
      <c r="HA672">
        <v>0</v>
      </c>
      <c r="HB672">
        <v>0</v>
      </c>
      <c r="HC672">
        <f t="shared" si="573"/>
        <v>0</v>
      </c>
      <c r="HE672" t="s">
        <v>3</v>
      </c>
      <c r="HF672" t="s">
        <v>3</v>
      </c>
      <c r="HM672" t="s">
        <v>3</v>
      </c>
      <c r="HN672" t="s">
        <v>24</v>
      </c>
      <c r="HO672" t="s">
        <v>25</v>
      </c>
      <c r="HP672" t="s">
        <v>22</v>
      </c>
      <c r="HQ672" t="s">
        <v>22</v>
      </c>
      <c r="IK672">
        <v>0</v>
      </c>
    </row>
    <row r="673" spans="1:255" x14ac:dyDescent="0.2">
      <c r="A673" s="2">
        <v>18</v>
      </c>
      <c r="B673" s="2">
        <v>1</v>
      </c>
      <c r="C673" s="2">
        <v>629</v>
      </c>
      <c r="D673" s="2"/>
      <c r="E673" s="2" t="s">
        <v>445</v>
      </c>
      <c r="F673" s="2" t="s">
        <v>376</v>
      </c>
      <c r="G673" s="2" t="s">
        <v>377</v>
      </c>
      <c r="H673" s="2" t="s">
        <v>68</v>
      </c>
      <c r="I673" s="2">
        <f>I671*J673</f>
        <v>0</v>
      </c>
      <c r="J673" s="2">
        <v>30</v>
      </c>
      <c r="K673" s="2">
        <v>30</v>
      </c>
      <c r="L673" s="2">
        <v>0.48</v>
      </c>
      <c r="M673" s="2">
        <v>0</v>
      </c>
      <c r="N673" s="2">
        <f t="shared" si="541"/>
        <v>0.48</v>
      </c>
      <c r="O673" s="2">
        <f t="shared" si="542"/>
        <v>0</v>
      </c>
      <c r="P673" s="2">
        <f t="shared" si="543"/>
        <v>0</v>
      </c>
      <c r="Q673" s="2">
        <f t="shared" si="544"/>
        <v>0</v>
      </c>
      <c r="R673" s="2">
        <f t="shared" si="545"/>
        <v>0</v>
      </c>
      <c r="S673" s="2">
        <f t="shared" si="546"/>
        <v>0</v>
      </c>
      <c r="T673" s="2">
        <f t="shared" si="547"/>
        <v>0</v>
      </c>
      <c r="U673" s="2">
        <f t="shared" si="548"/>
        <v>0</v>
      </c>
      <c r="V673" s="2">
        <f t="shared" si="549"/>
        <v>0</v>
      </c>
      <c r="W673" s="2">
        <f t="shared" si="550"/>
        <v>0</v>
      </c>
      <c r="X673" s="2">
        <f t="shared" si="551"/>
        <v>0</v>
      </c>
      <c r="Y673" s="2">
        <f t="shared" si="552"/>
        <v>0</v>
      </c>
      <c r="Z673" s="2"/>
      <c r="AA673" s="2">
        <v>69726971</v>
      </c>
      <c r="AB673" s="2">
        <f t="shared" si="553"/>
        <v>15.34</v>
      </c>
      <c r="AC673" s="2">
        <f t="shared" ref="AC673:AC678" si="575">ROUND((ES673),2)</f>
        <v>15.34</v>
      </c>
      <c r="AD673" s="2">
        <f t="shared" si="535"/>
        <v>0</v>
      </c>
      <c r="AE673" s="2">
        <f t="shared" si="536"/>
        <v>0</v>
      </c>
      <c r="AF673" s="2">
        <f t="shared" si="537"/>
        <v>0</v>
      </c>
      <c r="AG673" s="2">
        <f t="shared" si="555"/>
        <v>0</v>
      </c>
      <c r="AH673" s="2">
        <f t="shared" si="538"/>
        <v>0</v>
      </c>
      <c r="AI673" s="2">
        <f t="shared" si="539"/>
        <v>0</v>
      </c>
      <c r="AJ673" s="2">
        <f t="shared" si="556"/>
        <v>0</v>
      </c>
      <c r="AK673" s="2">
        <v>15.34</v>
      </c>
      <c r="AL673" s="2">
        <v>15.34</v>
      </c>
      <c r="AM673" s="2">
        <v>0</v>
      </c>
      <c r="AN673" s="2">
        <v>0</v>
      </c>
      <c r="AO673" s="2">
        <v>0</v>
      </c>
      <c r="AP673" s="2">
        <v>0</v>
      </c>
      <c r="AQ673" s="2">
        <v>0</v>
      </c>
      <c r="AR673" s="2">
        <v>0</v>
      </c>
      <c r="AS673" s="2">
        <v>0</v>
      </c>
      <c r="AT673" s="2">
        <v>0</v>
      </c>
      <c r="AU673" s="2">
        <v>0</v>
      </c>
      <c r="AV673" s="2">
        <v>1</v>
      </c>
      <c r="AW673" s="2">
        <v>1</v>
      </c>
      <c r="AX673" s="2"/>
      <c r="AY673" s="2"/>
      <c r="AZ673" s="2">
        <v>1</v>
      </c>
      <c r="BA673" s="2">
        <v>1</v>
      </c>
      <c r="BB673" s="2">
        <v>1</v>
      </c>
      <c r="BC673" s="2">
        <v>1</v>
      </c>
      <c r="BD673" s="2" t="s">
        <v>3</v>
      </c>
      <c r="BE673" s="2" t="s">
        <v>3</v>
      </c>
      <c r="BF673" s="2" t="s">
        <v>3</v>
      </c>
      <c r="BG673" s="2" t="s">
        <v>3</v>
      </c>
      <c r="BH673" s="2">
        <v>3</v>
      </c>
      <c r="BI673" s="2">
        <v>1</v>
      </c>
      <c r="BJ673" s="2" t="s">
        <v>378</v>
      </c>
      <c r="BK673" s="2"/>
      <c r="BL673" s="2"/>
      <c r="BM673" s="2">
        <v>500001</v>
      </c>
      <c r="BN673" s="2">
        <v>0</v>
      </c>
      <c r="BO673" s="2" t="s">
        <v>3</v>
      </c>
      <c r="BP673" s="2">
        <v>0</v>
      </c>
      <c r="BQ673" s="2">
        <v>8</v>
      </c>
      <c r="BR673" s="2">
        <v>0</v>
      </c>
      <c r="BS673" s="2">
        <v>1</v>
      </c>
      <c r="BT673" s="2">
        <v>1</v>
      </c>
      <c r="BU673" s="2">
        <v>1</v>
      </c>
      <c r="BV673" s="2">
        <v>1</v>
      </c>
      <c r="BW673" s="2">
        <v>1</v>
      </c>
      <c r="BX673" s="2">
        <v>1</v>
      </c>
      <c r="BY673" s="2" t="s">
        <v>3</v>
      </c>
      <c r="BZ673" s="2">
        <v>0</v>
      </c>
      <c r="CA673" s="2">
        <v>0</v>
      </c>
      <c r="CB673" s="2" t="s">
        <v>3</v>
      </c>
      <c r="CC673" s="2"/>
      <c r="CD673" s="2"/>
      <c r="CE673" s="2">
        <v>0</v>
      </c>
      <c r="CF673" s="2">
        <v>0</v>
      </c>
      <c r="CG673" s="2">
        <v>0</v>
      </c>
      <c r="CH673" s="2">
        <v>58</v>
      </c>
      <c r="CI673" s="2">
        <v>1</v>
      </c>
      <c r="CJ673" s="2">
        <v>0</v>
      </c>
      <c r="CK673" s="2">
        <v>0</v>
      </c>
      <c r="CL673" s="2">
        <v>0</v>
      </c>
      <c r="CM673" s="2">
        <v>0</v>
      </c>
      <c r="CN673" s="2" t="s">
        <v>3</v>
      </c>
      <c r="CO673" s="2">
        <v>0</v>
      </c>
      <c r="CP673" s="2">
        <f t="shared" si="557"/>
        <v>0</v>
      </c>
      <c r="CQ673" s="2">
        <f t="shared" si="558"/>
        <v>15.34</v>
      </c>
      <c r="CR673" s="2">
        <f t="shared" si="559"/>
        <v>0</v>
      </c>
      <c r="CS673" s="2">
        <f t="shared" si="560"/>
        <v>0</v>
      </c>
      <c r="CT673" s="2">
        <f t="shared" si="561"/>
        <v>0</v>
      </c>
      <c r="CU673" s="2">
        <f t="shared" si="562"/>
        <v>0</v>
      </c>
      <c r="CV673" s="2">
        <f t="shared" si="563"/>
        <v>0</v>
      </c>
      <c r="CW673" s="2">
        <f t="shared" si="564"/>
        <v>0</v>
      </c>
      <c r="CX673" s="2">
        <f t="shared" si="565"/>
        <v>0</v>
      </c>
      <c r="CY673" s="2">
        <f>(((S673+R673)*AT673)/100)</f>
        <v>0</v>
      </c>
      <c r="CZ673" s="2">
        <f>(((S673+R673)*AU673)/100)</f>
        <v>0</v>
      </c>
      <c r="DA673" s="2"/>
      <c r="DB673" s="2"/>
      <c r="DC673" s="2" t="s">
        <v>3</v>
      </c>
      <c r="DD673" s="2" t="s">
        <v>3</v>
      </c>
      <c r="DE673" s="2" t="s">
        <v>3</v>
      </c>
      <c r="DF673" s="2" t="s">
        <v>3</v>
      </c>
      <c r="DG673" s="2" t="s">
        <v>3</v>
      </c>
      <c r="DH673" s="2" t="s">
        <v>3</v>
      </c>
      <c r="DI673" s="2" t="s">
        <v>3</v>
      </c>
      <c r="DJ673" s="2" t="s">
        <v>3</v>
      </c>
      <c r="DK673" s="2" t="s">
        <v>3</v>
      </c>
      <c r="DL673" s="2" t="s">
        <v>3</v>
      </c>
      <c r="DM673" s="2" t="s">
        <v>3</v>
      </c>
      <c r="DN673" s="2">
        <v>0</v>
      </c>
      <c r="DO673" s="2">
        <v>0</v>
      </c>
      <c r="DP673" s="2">
        <v>1</v>
      </c>
      <c r="DQ673" s="2">
        <v>1</v>
      </c>
      <c r="DR673" s="2"/>
      <c r="DS673" s="2"/>
      <c r="DT673" s="2"/>
      <c r="DU673" s="2">
        <v>1009</v>
      </c>
      <c r="DV673" s="2" t="s">
        <v>68</v>
      </c>
      <c r="DW673" s="2" t="s">
        <v>68</v>
      </c>
      <c r="DX673" s="2">
        <v>1</v>
      </c>
      <c r="DY673" s="2"/>
      <c r="DZ673" s="2" t="s">
        <v>3</v>
      </c>
      <c r="EA673" s="2" t="s">
        <v>3</v>
      </c>
      <c r="EB673" s="2" t="s">
        <v>3</v>
      </c>
      <c r="EC673" s="2" t="s">
        <v>3</v>
      </c>
      <c r="ED673" s="2"/>
      <c r="EE673" s="2">
        <v>54328897</v>
      </c>
      <c r="EF673" s="2">
        <v>8</v>
      </c>
      <c r="EG673" s="2" t="s">
        <v>31</v>
      </c>
      <c r="EH673" s="2">
        <v>0</v>
      </c>
      <c r="EI673" s="2" t="s">
        <v>3</v>
      </c>
      <c r="EJ673" s="2">
        <v>1</v>
      </c>
      <c r="EK673" s="2">
        <v>500001</v>
      </c>
      <c r="EL673" s="2" t="s">
        <v>32</v>
      </c>
      <c r="EM673" s="2" t="s">
        <v>33</v>
      </c>
      <c r="EN673" s="2"/>
      <c r="EO673" s="2" t="s">
        <v>3</v>
      </c>
      <c r="EP673" s="2"/>
      <c r="EQ673" s="2">
        <v>0</v>
      </c>
      <c r="ER673" s="2">
        <v>15.34</v>
      </c>
      <c r="ES673" s="2">
        <v>15.34</v>
      </c>
      <c r="ET673" s="2">
        <v>0</v>
      </c>
      <c r="EU673" s="2">
        <v>0</v>
      </c>
      <c r="EV673" s="2">
        <v>0</v>
      </c>
      <c r="EW673" s="2">
        <v>0</v>
      </c>
      <c r="EX673" s="2">
        <v>0</v>
      </c>
      <c r="EY673" s="2"/>
      <c r="EZ673" s="2"/>
      <c r="FA673" s="2"/>
      <c r="FB673" s="2"/>
      <c r="FC673" s="2"/>
      <c r="FD673" s="2"/>
      <c r="FE673" s="2"/>
      <c r="FF673" s="2"/>
      <c r="FG673" s="2"/>
      <c r="FH673" s="2"/>
      <c r="FI673" s="2"/>
      <c r="FJ673" s="2"/>
      <c r="FK673" s="2"/>
      <c r="FL673" s="2"/>
      <c r="FM673" s="2"/>
      <c r="FN673" s="2"/>
      <c r="FO673" s="2"/>
      <c r="FP673" s="2"/>
      <c r="FQ673" s="2">
        <v>0</v>
      </c>
      <c r="FR673" s="2">
        <f t="shared" si="566"/>
        <v>0</v>
      </c>
      <c r="FS673" s="2">
        <v>0</v>
      </c>
      <c r="FT673" s="2"/>
      <c r="FU673" s="2"/>
      <c r="FV673" s="2"/>
      <c r="FW673" s="2"/>
      <c r="FX673" s="2">
        <v>0</v>
      </c>
      <c r="FY673" s="2">
        <v>0</v>
      </c>
      <c r="FZ673" s="2"/>
      <c r="GA673" s="2" t="s">
        <v>3</v>
      </c>
      <c r="GB673" s="2"/>
      <c r="GC673" s="2"/>
      <c r="GD673" s="2">
        <v>1</v>
      </c>
      <c r="GE673" s="2"/>
      <c r="GF673" s="2">
        <v>-1054863603</v>
      </c>
      <c r="GG673" s="2">
        <v>2</v>
      </c>
      <c r="GH673" s="2">
        <v>1</v>
      </c>
      <c r="GI673" s="2">
        <v>-2</v>
      </c>
      <c r="GJ673" s="2">
        <v>0</v>
      </c>
      <c r="GK673" s="2">
        <v>0</v>
      </c>
      <c r="GL673" s="2">
        <f t="shared" si="567"/>
        <v>0</v>
      </c>
      <c r="GM673" s="2">
        <f t="shared" si="568"/>
        <v>0</v>
      </c>
      <c r="GN673" s="2">
        <f t="shared" si="569"/>
        <v>0</v>
      </c>
      <c r="GO673" s="2">
        <f t="shared" si="570"/>
        <v>0</v>
      </c>
      <c r="GP673" s="2">
        <f t="shared" si="571"/>
        <v>0</v>
      </c>
      <c r="GQ673" s="2"/>
      <c r="GR673" s="2">
        <v>0</v>
      </c>
      <c r="GS673" s="2">
        <v>3</v>
      </c>
      <c r="GT673" s="2">
        <v>0</v>
      </c>
      <c r="GU673" s="2" t="s">
        <v>3</v>
      </c>
      <c r="GV673" s="2">
        <f t="shared" si="540"/>
        <v>0</v>
      </c>
      <c r="GW673" s="2">
        <v>1</v>
      </c>
      <c r="GX673" s="2">
        <f t="shared" si="572"/>
        <v>0</v>
      </c>
      <c r="GY673" s="2"/>
      <c r="GZ673" s="2"/>
      <c r="HA673" s="2">
        <v>0</v>
      </c>
      <c r="HB673" s="2">
        <v>0</v>
      </c>
      <c r="HC673" s="2">
        <f t="shared" si="573"/>
        <v>0</v>
      </c>
      <c r="HD673" s="2"/>
      <c r="HE673" s="2" t="s">
        <v>3</v>
      </c>
      <c r="HF673" s="2" t="s">
        <v>3</v>
      </c>
      <c r="HG673" s="2"/>
      <c r="HH673" s="2"/>
      <c r="HI673" s="2"/>
      <c r="HJ673" s="2"/>
      <c r="HK673" s="2"/>
      <c r="HL673" s="2"/>
      <c r="HM673" s="2" t="s">
        <v>3</v>
      </c>
      <c r="HN673" s="2" t="s">
        <v>3</v>
      </c>
      <c r="HO673" s="2" t="s">
        <v>3</v>
      </c>
      <c r="HP673" s="2" t="s">
        <v>3</v>
      </c>
      <c r="HQ673" s="2" t="s">
        <v>3</v>
      </c>
      <c r="HR673" s="2"/>
      <c r="HS673" s="2"/>
      <c r="HT673" s="2"/>
      <c r="HU673" s="2"/>
      <c r="HV673" s="2"/>
      <c r="HW673" s="2"/>
      <c r="HX673" s="2"/>
      <c r="HY673" s="2"/>
      <c r="HZ673" s="2"/>
      <c r="IA673" s="2"/>
      <c r="IB673" s="2"/>
      <c r="IC673" s="2"/>
      <c r="ID673" s="2"/>
      <c r="IE673" s="2"/>
      <c r="IF673" s="2"/>
      <c r="IG673" s="2"/>
      <c r="IH673" s="2"/>
      <c r="II673" s="2"/>
      <c r="IJ673" s="2"/>
      <c r="IK673" s="2">
        <v>0</v>
      </c>
      <c r="IL673" s="2"/>
      <c r="IM673" s="2"/>
      <c r="IN673" s="2"/>
      <c r="IO673" s="2"/>
      <c r="IP673" s="2"/>
      <c r="IQ673" s="2"/>
      <c r="IR673" s="2"/>
      <c r="IS673" s="2"/>
      <c r="IT673" s="2"/>
      <c r="IU673" s="2"/>
    </row>
    <row r="674" spans="1:255" x14ac:dyDescent="0.2">
      <c r="A674">
        <v>18</v>
      </c>
      <c r="B674">
        <v>1</v>
      </c>
      <c r="C674">
        <v>638</v>
      </c>
      <c r="E674" t="s">
        <v>445</v>
      </c>
      <c r="F674" t="s">
        <v>376</v>
      </c>
      <c r="G674" t="s">
        <v>377</v>
      </c>
      <c r="H674" t="s">
        <v>68</v>
      </c>
      <c r="I674">
        <f>I672*J674</f>
        <v>0</v>
      </c>
      <c r="J674">
        <v>30</v>
      </c>
      <c r="K674">
        <v>30</v>
      </c>
      <c r="L674">
        <v>0.48</v>
      </c>
      <c r="M674">
        <v>0</v>
      </c>
      <c r="N674">
        <f t="shared" si="541"/>
        <v>0.48</v>
      </c>
      <c r="O674">
        <f t="shared" si="542"/>
        <v>0</v>
      </c>
      <c r="P674">
        <f t="shared" si="543"/>
        <v>0</v>
      </c>
      <c r="Q674">
        <f t="shared" si="544"/>
        <v>0</v>
      </c>
      <c r="R674">
        <f t="shared" si="545"/>
        <v>0</v>
      </c>
      <c r="S674">
        <f t="shared" si="546"/>
        <v>0</v>
      </c>
      <c r="T674">
        <f t="shared" si="547"/>
        <v>0</v>
      </c>
      <c r="U674">
        <f t="shared" si="548"/>
        <v>0</v>
      </c>
      <c r="V674">
        <f t="shared" si="549"/>
        <v>0</v>
      </c>
      <c r="W674">
        <f t="shared" si="550"/>
        <v>0</v>
      </c>
      <c r="X674">
        <f t="shared" si="551"/>
        <v>0</v>
      </c>
      <c r="Y674">
        <f t="shared" si="552"/>
        <v>0</v>
      </c>
      <c r="AA674">
        <v>69726884</v>
      </c>
      <c r="AB674">
        <f t="shared" si="553"/>
        <v>2.21</v>
      </c>
      <c r="AC674">
        <f t="shared" si="575"/>
        <v>2.21</v>
      </c>
      <c r="AD674">
        <f t="shared" si="535"/>
        <v>0</v>
      </c>
      <c r="AE674">
        <f t="shared" si="536"/>
        <v>0</v>
      </c>
      <c r="AF674">
        <f t="shared" si="537"/>
        <v>0</v>
      </c>
      <c r="AG674">
        <f t="shared" si="555"/>
        <v>0</v>
      </c>
      <c r="AH674">
        <f t="shared" si="538"/>
        <v>0</v>
      </c>
      <c r="AI674">
        <f t="shared" si="539"/>
        <v>0</v>
      </c>
      <c r="AJ674">
        <f t="shared" si="556"/>
        <v>0</v>
      </c>
      <c r="AK674">
        <v>2.21</v>
      </c>
      <c r="AL674">
        <v>2.21</v>
      </c>
      <c r="AM674">
        <v>0</v>
      </c>
      <c r="AN674">
        <v>0</v>
      </c>
      <c r="AO674">
        <v>0</v>
      </c>
      <c r="AP674">
        <v>0</v>
      </c>
      <c r="AQ674">
        <v>0</v>
      </c>
      <c r="AR674">
        <v>0</v>
      </c>
      <c r="AS674">
        <v>0</v>
      </c>
      <c r="AT674">
        <v>0</v>
      </c>
      <c r="AU674">
        <v>0</v>
      </c>
      <c r="AV674">
        <v>1</v>
      </c>
      <c r="AW674">
        <v>1</v>
      </c>
      <c r="AZ674">
        <v>1</v>
      </c>
      <c r="BA674">
        <v>1</v>
      </c>
      <c r="BB674">
        <v>1</v>
      </c>
      <c r="BC674">
        <v>7.56</v>
      </c>
      <c r="BD674" t="s">
        <v>3</v>
      </c>
      <c r="BE674" t="s">
        <v>3</v>
      </c>
      <c r="BF674" t="s">
        <v>3</v>
      </c>
      <c r="BG674" t="s">
        <v>3</v>
      </c>
      <c r="BH674">
        <v>3</v>
      </c>
      <c r="BI674">
        <v>1</v>
      </c>
      <c r="BJ674" t="s">
        <v>378</v>
      </c>
      <c r="BM674">
        <v>500001</v>
      </c>
      <c r="BN674">
        <v>0</v>
      </c>
      <c r="BO674" t="s">
        <v>3</v>
      </c>
      <c r="BP674">
        <v>0</v>
      </c>
      <c r="BQ674">
        <v>8</v>
      </c>
      <c r="BR674">
        <v>0</v>
      </c>
      <c r="BS674">
        <v>1</v>
      </c>
      <c r="BT674">
        <v>1</v>
      </c>
      <c r="BU674">
        <v>1</v>
      </c>
      <c r="BV674">
        <v>1</v>
      </c>
      <c r="BW674">
        <v>1</v>
      </c>
      <c r="BX674">
        <v>1</v>
      </c>
      <c r="BY674" t="s">
        <v>3</v>
      </c>
      <c r="BZ674">
        <v>0</v>
      </c>
      <c r="CA674">
        <v>0</v>
      </c>
      <c r="CB674" t="s">
        <v>3</v>
      </c>
      <c r="CE674">
        <v>0</v>
      </c>
      <c r="CF674">
        <v>0</v>
      </c>
      <c r="CG674">
        <v>0</v>
      </c>
      <c r="CH674">
        <v>58</v>
      </c>
      <c r="CI674">
        <v>1</v>
      </c>
      <c r="CJ674">
        <v>0</v>
      </c>
      <c r="CK674">
        <v>0</v>
      </c>
      <c r="CL674">
        <v>0</v>
      </c>
      <c r="CM674">
        <v>0</v>
      </c>
      <c r="CN674" t="s">
        <v>3</v>
      </c>
      <c r="CO674">
        <v>0</v>
      </c>
      <c r="CP674">
        <f t="shared" si="557"/>
        <v>0</v>
      </c>
      <c r="CQ674">
        <f t="shared" si="558"/>
        <v>16.707599999999999</v>
      </c>
      <c r="CR674">
        <f t="shared" si="559"/>
        <v>0</v>
      </c>
      <c r="CS674">
        <f t="shared" si="560"/>
        <v>0</v>
      </c>
      <c r="CT674">
        <f t="shared" si="561"/>
        <v>0</v>
      </c>
      <c r="CU674">
        <f t="shared" si="562"/>
        <v>0</v>
      </c>
      <c r="CV674">
        <f t="shared" si="563"/>
        <v>0</v>
      </c>
      <c r="CW674">
        <f t="shared" si="564"/>
        <v>0</v>
      </c>
      <c r="CX674">
        <f t="shared" si="565"/>
        <v>0</v>
      </c>
      <c r="CY674">
        <f>(S674+R674)*(BZ674/100)</f>
        <v>0</v>
      </c>
      <c r="CZ674">
        <f>(S674+R674)*(CA674/100)</f>
        <v>0</v>
      </c>
      <c r="DC674" t="s">
        <v>3</v>
      </c>
      <c r="DD674" t="s">
        <v>3</v>
      </c>
      <c r="DE674" t="s">
        <v>3</v>
      </c>
      <c r="DF674" t="s">
        <v>3</v>
      </c>
      <c r="DG674" t="s">
        <v>3</v>
      </c>
      <c r="DH674" t="s">
        <v>3</v>
      </c>
      <c r="DI674" t="s">
        <v>3</v>
      </c>
      <c r="DJ674" t="s">
        <v>3</v>
      </c>
      <c r="DK674" t="s">
        <v>3</v>
      </c>
      <c r="DL674" t="s">
        <v>3</v>
      </c>
      <c r="DM674" t="s">
        <v>3</v>
      </c>
      <c r="DN674">
        <v>0</v>
      </c>
      <c r="DO674">
        <v>0</v>
      </c>
      <c r="DP674">
        <v>1</v>
      </c>
      <c r="DQ674">
        <v>1</v>
      </c>
      <c r="DU674">
        <v>1009</v>
      </c>
      <c r="DV674" t="s">
        <v>68</v>
      </c>
      <c r="DW674" t="s">
        <v>68</v>
      </c>
      <c r="DX674">
        <v>1</v>
      </c>
      <c r="DZ674" t="s">
        <v>3</v>
      </c>
      <c r="EA674" t="s">
        <v>3</v>
      </c>
      <c r="EB674" t="s">
        <v>3</v>
      </c>
      <c r="EC674" t="s">
        <v>3</v>
      </c>
      <c r="EE674">
        <v>54328897</v>
      </c>
      <c r="EF674">
        <v>8</v>
      </c>
      <c r="EG674" t="s">
        <v>31</v>
      </c>
      <c r="EH674">
        <v>0</v>
      </c>
      <c r="EI674" t="s">
        <v>3</v>
      </c>
      <c r="EJ674">
        <v>1</v>
      </c>
      <c r="EK674">
        <v>500001</v>
      </c>
      <c r="EL674" t="s">
        <v>32</v>
      </c>
      <c r="EM674" t="s">
        <v>33</v>
      </c>
      <c r="EO674" t="s">
        <v>3</v>
      </c>
      <c r="EQ674">
        <v>0</v>
      </c>
      <c r="ER674">
        <v>16</v>
      </c>
      <c r="ES674">
        <v>2.21</v>
      </c>
      <c r="ET674">
        <v>0</v>
      </c>
      <c r="EU674">
        <v>0</v>
      </c>
      <c r="EV674">
        <v>0</v>
      </c>
      <c r="EW674">
        <v>0</v>
      </c>
      <c r="EX674">
        <v>0</v>
      </c>
      <c r="EZ674">
        <v>5</v>
      </c>
      <c r="FC674">
        <v>0</v>
      </c>
      <c r="FD674">
        <v>18</v>
      </c>
      <c r="FF674">
        <v>16</v>
      </c>
      <c r="FQ674">
        <v>0</v>
      </c>
      <c r="FR674">
        <f t="shared" si="566"/>
        <v>0</v>
      </c>
      <c r="FS674">
        <v>0</v>
      </c>
      <c r="FX674">
        <v>0</v>
      </c>
      <c r="FY674">
        <v>0</v>
      </c>
      <c r="GA674" t="s">
        <v>379</v>
      </c>
      <c r="GD674">
        <v>1</v>
      </c>
      <c r="GF674">
        <v>-1054863603</v>
      </c>
      <c r="GG674">
        <v>2</v>
      </c>
      <c r="GH674">
        <v>3</v>
      </c>
      <c r="GI674">
        <v>5</v>
      </c>
      <c r="GJ674">
        <v>0</v>
      </c>
      <c r="GK674">
        <v>0</v>
      </c>
      <c r="GL674">
        <f t="shared" si="567"/>
        <v>0</v>
      </c>
      <c r="GM674">
        <f t="shared" si="568"/>
        <v>0</v>
      </c>
      <c r="GN674">
        <f t="shared" si="569"/>
        <v>0</v>
      </c>
      <c r="GO674">
        <f t="shared" si="570"/>
        <v>0</v>
      </c>
      <c r="GP674">
        <f t="shared" si="571"/>
        <v>0</v>
      </c>
      <c r="GR674">
        <v>1</v>
      </c>
      <c r="GS674">
        <v>1</v>
      </c>
      <c r="GT674">
        <v>0</v>
      </c>
      <c r="GU674" t="s">
        <v>3</v>
      </c>
      <c r="GV674">
        <f t="shared" si="540"/>
        <v>0</v>
      </c>
      <c r="GW674">
        <v>1</v>
      </c>
      <c r="GX674">
        <f t="shared" si="572"/>
        <v>0</v>
      </c>
      <c r="HA674">
        <v>0</v>
      </c>
      <c r="HB674">
        <v>0</v>
      </c>
      <c r="HC674">
        <f t="shared" si="573"/>
        <v>0</v>
      </c>
      <c r="HE674" t="s">
        <v>35</v>
      </c>
      <c r="HF674" t="s">
        <v>36</v>
      </c>
      <c r="HM674" t="s">
        <v>3</v>
      </c>
      <c r="HN674" t="s">
        <v>3</v>
      </c>
      <c r="HO674" t="s">
        <v>3</v>
      </c>
      <c r="HP674" t="s">
        <v>3</v>
      </c>
      <c r="HQ674" t="s">
        <v>3</v>
      </c>
      <c r="IK674">
        <v>0</v>
      </c>
    </row>
    <row r="675" spans="1:255" x14ac:dyDescent="0.2">
      <c r="A675" s="2">
        <v>18</v>
      </c>
      <c r="B675" s="2">
        <v>1</v>
      </c>
      <c r="C675" s="2">
        <v>630</v>
      </c>
      <c r="D675" s="2"/>
      <c r="E675" s="2" t="s">
        <v>446</v>
      </c>
      <c r="F675" s="2" t="s">
        <v>381</v>
      </c>
      <c r="G675" s="2" t="s">
        <v>382</v>
      </c>
      <c r="H675" s="2" t="s">
        <v>78</v>
      </c>
      <c r="I675" s="2">
        <f>I671*J675</f>
        <v>0</v>
      </c>
      <c r="J675" s="2">
        <v>0.9</v>
      </c>
      <c r="K675" s="2">
        <v>0.9</v>
      </c>
      <c r="L675" s="2">
        <v>1.44E-2</v>
      </c>
      <c r="M675" s="2">
        <v>0</v>
      </c>
      <c r="N675" s="2">
        <f t="shared" si="541"/>
        <v>1.44E-2</v>
      </c>
      <c r="O675" s="2">
        <f t="shared" si="542"/>
        <v>0</v>
      </c>
      <c r="P675" s="2">
        <f t="shared" si="543"/>
        <v>0</v>
      </c>
      <c r="Q675" s="2">
        <f t="shared" si="544"/>
        <v>0</v>
      </c>
      <c r="R675" s="2">
        <f t="shared" si="545"/>
        <v>0</v>
      </c>
      <c r="S675" s="2">
        <f t="shared" si="546"/>
        <v>0</v>
      </c>
      <c r="T675" s="2">
        <f t="shared" si="547"/>
        <v>0</v>
      </c>
      <c r="U675" s="2">
        <f t="shared" si="548"/>
        <v>0</v>
      </c>
      <c r="V675" s="2">
        <f t="shared" si="549"/>
        <v>0</v>
      </c>
      <c r="W675" s="2">
        <f t="shared" si="550"/>
        <v>0</v>
      </c>
      <c r="X675" s="2">
        <f t="shared" si="551"/>
        <v>0</v>
      </c>
      <c r="Y675" s="2">
        <f t="shared" si="552"/>
        <v>0</v>
      </c>
      <c r="Z675" s="2"/>
      <c r="AA675" s="2">
        <v>69726971</v>
      </c>
      <c r="AB675" s="2">
        <f t="shared" si="553"/>
        <v>11382.09</v>
      </c>
      <c r="AC675" s="2">
        <f t="shared" si="575"/>
        <v>11382.09</v>
      </c>
      <c r="AD675" s="2">
        <f t="shared" si="535"/>
        <v>0</v>
      </c>
      <c r="AE675" s="2">
        <f t="shared" si="536"/>
        <v>0</v>
      </c>
      <c r="AF675" s="2">
        <f t="shared" si="537"/>
        <v>0</v>
      </c>
      <c r="AG675" s="2">
        <f t="shared" si="555"/>
        <v>0</v>
      </c>
      <c r="AH675" s="2">
        <f t="shared" si="538"/>
        <v>0</v>
      </c>
      <c r="AI675" s="2">
        <f t="shared" si="539"/>
        <v>0</v>
      </c>
      <c r="AJ675" s="2">
        <f t="shared" si="556"/>
        <v>0</v>
      </c>
      <c r="AK675" s="2">
        <v>11382.09</v>
      </c>
      <c r="AL675" s="2">
        <v>11382.09</v>
      </c>
      <c r="AM675" s="2">
        <v>0</v>
      </c>
      <c r="AN675" s="2">
        <v>0</v>
      </c>
      <c r="AO675" s="2">
        <v>0</v>
      </c>
      <c r="AP675" s="2">
        <v>0</v>
      </c>
      <c r="AQ675" s="2">
        <v>0</v>
      </c>
      <c r="AR675" s="2">
        <v>0</v>
      </c>
      <c r="AS675" s="2">
        <v>0</v>
      </c>
      <c r="AT675" s="2">
        <v>0</v>
      </c>
      <c r="AU675" s="2">
        <v>0</v>
      </c>
      <c r="AV675" s="2">
        <v>1</v>
      </c>
      <c r="AW675" s="2">
        <v>1</v>
      </c>
      <c r="AX675" s="2"/>
      <c r="AY675" s="2"/>
      <c r="AZ675" s="2">
        <v>1</v>
      </c>
      <c r="BA675" s="2">
        <v>1</v>
      </c>
      <c r="BB675" s="2">
        <v>1</v>
      </c>
      <c r="BC675" s="2">
        <v>1</v>
      </c>
      <c r="BD675" s="2" t="s">
        <v>3</v>
      </c>
      <c r="BE675" s="2" t="s">
        <v>3</v>
      </c>
      <c r="BF675" s="2" t="s">
        <v>3</v>
      </c>
      <c r="BG675" s="2" t="s">
        <v>3</v>
      </c>
      <c r="BH675" s="2">
        <v>3</v>
      </c>
      <c r="BI675" s="2">
        <v>1</v>
      </c>
      <c r="BJ675" s="2" t="s">
        <v>383</v>
      </c>
      <c r="BK675" s="2"/>
      <c r="BL675" s="2"/>
      <c r="BM675" s="2">
        <v>500001</v>
      </c>
      <c r="BN675" s="2">
        <v>0</v>
      </c>
      <c r="BO675" s="2" t="s">
        <v>3</v>
      </c>
      <c r="BP675" s="2">
        <v>0</v>
      </c>
      <c r="BQ675" s="2">
        <v>8</v>
      </c>
      <c r="BR675" s="2">
        <v>0</v>
      </c>
      <c r="BS675" s="2">
        <v>1</v>
      </c>
      <c r="BT675" s="2">
        <v>1</v>
      </c>
      <c r="BU675" s="2">
        <v>1</v>
      </c>
      <c r="BV675" s="2">
        <v>1</v>
      </c>
      <c r="BW675" s="2">
        <v>1</v>
      </c>
      <c r="BX675" s="2">
        <v>1</v>
      </c>
      <c r="BY675" s="2" t="s">
        <v>3</v>
      </c>
      <c r="BZ675" s="2">
        <v>0</v>
      </c>
      <c r="CA675" s="2">
        <v>0</v>
      </c>
      <c r="CB675" s="2" t="s">
        <v>3</v>
      </c>
      <c r="CC675" s="2"/>
      <c r="CD675" s="2"/>
      <c r="CE675" s="2">
        <v>0</v>
      </c>
      <c r="CF675" s="2">
        <v>0</v>
      </c>
      <c r="CG675" s="2">
        <v>0</v>
      </c>
      <c r="CH675" s="2">
        <v>58</v>
      </c>
      <c r="CI675" s="2">
        <v>2</v>
      </c>
      <c r="CJ675" s="2">
        <v>0</v>
      </c>
      <c r="CK675" s="2">
        <v>0</v>
      </c>
      <c r="CL675" s="2">
        <v>0</v>
      </c>
      <c r="CM675" s="2">
        <v>0</v>
      </c>
      <c r="CN675" s="2" t="s">
        <v>3</v>
      </c>
      <c r="CO675" s="2">
        <v>0</v>
      </c>
      <c r="CP675" s="2">
        <f t="shared" si="557"/>
        <v>0</v>
      </c>
      <c r="CQ675" s="2">
        <f t="shared" si="558"/>
        <v>11382.09</v>
      </c>
      <c r="CR675" s="2">
        <f t="shared" si="559"/>
        <v>0</v>
      </c>
      <c r="CS675" s="2">
        <f t="shared" si="560"/>
        <v>0</v>
      </c>
      <c r="CT675" s="2">
        <f t="shared" si="561"/>
        <v>0</v>
      </c>
      <c r="CU675" s="2">
        <f t="shared" si="562"/>
        <v>0</v>
      </c>
      <c r="CV675" s="2">
        <f t="shared" si="563"/>
        <v>0</v>
      </c>
      <c r="CW675" s="2">
        <f t="shared" si="564"/>
        <v>0</v>
      </c>
      <c r="CX675" s="2">
        <f t="shared" si="565"/>
        <v>0</v>
      </c>
      <c r="CY675" s="2">
        <f>(((S675+R675)*AT675)/100)</f>
        <v>0</v>
      </c>
      <c r="CZ675" s="2">
        <f>(((S675+R675)*AU675)/100)</f>
        <v>0</v>
      </c>
      <c r="DA675" s="2"/>
      <c r="DB675" s="2"/>
      <c r="DC675" s="2" t="s">
        <v>3</v>
      </c>
      <c r="DD675" s="2" t="s">
        <v>3</v>
      </c>
      <c r="DE675" s="2" t="s">
        <v>3</v>
      </c>
      <c r="DF675" s="2" t="s">
        <v>3</v>
      </c>
      <c r="DG675" s="2" t="s">
        <v>3</v>
      </c>
      <c r="DH675" s="2" t="s">
        <v>3</v>
      </c>
      <c r="DI675" s="2" t="s">
        <v>3</v>
      </c>
      <c r="DJ675" s="2" t="s">
        <v>3</v>
      </c>
      <c r="DK675" s="2" t="s">
        <v>3</v>
      </c>
      <c r="DL675" s="2" t="s">
        <v>3</v>
      </c>
      <c r="DM675" s="2" t="s">
        <v>3</v>
      </c>
      <c r="DN675" s="2">
        <v>0</v>
      </c>
      <c r="DO675" s="2">
        <v>0</v>
      </c>
      <c r="DP675" s="2">
        <v>1</v>
      </c>
      <c r="DQ675" s="2">
        <v>1</v>
      </c>
      <c r="DR675" s="2"/>
      <c r="DS675" s="2"/>
      <c r="DT675" s="2"/>
      <c r="DU675" s="2">
        <v>1009</v>
      </c>
      <c r="DV675" s="2" t="s">
        <v>78</v>
      </c>
      <c r="DW675" s="2" t="s">
        <v>78</v>
      </c>
      <c r="DX675" s="2">
        <v>1000</v>
      </c>
      <c r="DY675" s="2"/>
      <c r="DZ675" s="2" t="s">
        <v>3</v>
      </c>
      <c r="EA675" s="2" t="s">
        <v>3</v>
      </c>
      <c r="EB675" s="2" t="s">
        <v>3</v>
      </c>
      <c r="EC675" s="2" t="s">
        <v>3</v>
      </c>
      <c r="ED675" s="2"/>
      <c r="EE675" s="2">
        <v>54328897</v>
      </c>
      <c r="EF675" s="2">
        <v>8</v>
      </c>
      <c r="EG675" s="2" t="s">
        <v>31</v>
      </c>
      <c r="EH675" s="2">
        <v>0</v>
      </c>
      <c r="EI675" s="2" t="s">
        <v>3</v>
      </c>
      <c r="EJ675" s="2">
        <v>1</v>
      </c>
      <c r="EK675" s="2">
        <v>500001</v>
      </c>
      <c r="EL675" s="2" t="s">
        <v>32</v>
      </c>
      <c r="EM675" s="2" t="s">
        <v>33</v>
      </c>
      <c r="EN675" s="2"/>
      <c r="EO675" s="2" t="s">
        <v>3</v>
      </c>
      <c r="EP675" s="2"/>
      <c r="EQ675" s="2">
        <v>0</v>
      </c>
      <c r="ER675" s="2">
        <v>11382.09</v>
      </c>
      <c r="ES675" s="2">
        <v>11382.09</v>
      </c>
      <c r="ET675" s="2">
        <v>0</v>
      </c>
      <c r="EU675" s="2">
        <v>0</v>
      </c>
      <c r="EV675" s="2">
        <v>0</v>
      </c>
      <c r="EW675" s="2">
        <v>0</v>
      </c>
      <c r="EX675" s="2">
        <v>0</v>
      </c>
      <c r="EY675" s="2"/>
      <c r="EZ675" s="2"/>
      <c r="FA675" s="2"/>
      <c r="FB675" s="2"/>
      <c r="FC675" s="2"/>
      <c r="FD675" s="2"/>
      <c r="FE675" s="2"/>
      <c r="FF675" s="2"/>
      <c r="FG675" s="2"/>
      <c r="FH675" s="2"/>
      <c r="FI675" s="2"/>
      <c r="FJ675" s="2"/>
      <c r="FK675" s="2"/>
      <c r="FL675" s="2"/>
      <c r="FM675" s="2"/>
      <c r="FN675" s="2"/>
      <c r="FO675" s="2"/>
      <c r="FP675" s="2"/>
      <c r="FQ675" s="2">
        <v>0</v>
      </c>
      <c r="FR675" s="2">
        <f t="shared" si="566"/>
        <v>0</v>
      </c>
      <c r="FS675" s="2">
        <v>0</v>
      </c>
      <c r="FT675" s="2"/>
      <c r="FU675" s="2"/>
      <c r="FV675" s="2"/>
      <c r="FW675" s="2"/>
      <c r="FX675" s="2">
        <v>0</v>
      </c>
      <c r="FY675" s="2">
        <v>0</v>
      </c>
      <c r="FZ675" s="2"/>
      <c r="GA675" s="2" t="s">
        <v>3</v>
      </c>
      <c r="GB675" s="2"/>
      <c r="GC675" s="2"/>
      <c r="GD675" s="2">
        <v>1</v>
      </c>
      <c r="GE675" s="2"/>
      <c r="GF675" s="2">
        <v>-726277419</v>
      </c>
      <c r="GG675" s="2">
        <v>2</v>
      </c>
      <c r="GH675" s="2">
        <v>1</v>
      </c>
      <c r="GI675" s="2">
        <v>-2</v>
      </c>
      <c r="GJ675" s="2">
        <v>0</v>
      </c>
      <c r="GK675" s="2">
        <v>0</v>
      </c>
      <c r="GL675" s="2">
        <f t="shared" si="567"/>
        <v>0</v>
      </c>
      <c r="GM675" s="2">
        <f t="shared" si="568"/>
        <v>0</v>
      </c>
      <c r="GN675" s="2">
        <f t="shared" si="569"/>
        <v>0</v>
      </c>
      <c r="GO675" s="2">
        <f t="shared" si="570"/>
        <v>0</v>
      </c>
      <c r="GP675" s="2">
        <f t="shared" si="571"/>
        <v>0</v>
      </c>
      <c r="GQ675" s="2"/>
      <c r="GR675" s="2">
        <v>0</v>
      </c>
      <c r="GS675" s="2">
        <v>3</v>
      </c>
      <c r="GT675" s="2">
        <v>0</v>
      </c>
      <c r="GU675" s="2" t="s">
        <v>3</v>
      </c>
      <c r="GV675" s="2">
        <f t="shared" si="540"/>
        <v>0</v>
      </c>
      <c r="GW675" s="2">
        <v>1</v>
      </c>
      <c r="GX675" s="2">
        <f t="shared" si="572"/>
        <v>0</v>
      </c>
      <c r="GY675" s="2"/>
      <c r="GZ675" s="2"/>
      <c r="HA675" s="2">
        <v>0</v>
      </c>
      <c r="HB675" s="2">
        <v>0</v>
      </c>
      <c r="HC675" s="2">
        <f t="shared" si="573"/>
        <v>0</v>
      </c>
      <c r="HD675" s="2"/>
      <c r="HE675" s="2" t="s">
        <v>3</v>
      </c>
      <c r="HF675" s="2" t="s">
        <v>3</v>
      </c>
      <c r="HG675" s="2"/>
      <c r="HH675" s="2"/>
      <c r="HI675" s="2"/>
      <c r="HJ675" s="2"/>
      <c r="HK675" s="2"/>
      <c r="HL675" s="2"/>
      <c r="HM675" s="2" t="s">
        <v>3</v>
      </c>
      <c r="HN675" s="2" t="s">
        <v>3</v>
      </c>
      <c r="HO675" s="2" t="s">
        <v>3</v>
      </c>
      <c r="HP675" s="2" t="s">
        <v>3</v>
      </c>
      <c r="HQ675" s="2" t="s">
        <v>3</v>
      </c>
      <c r="HR675" s="2"/>
      <c r="HS675" s="2"/>
      <c r="HT675" s="2"/>
      <c r="HU675" s="2"/>
      <c r="HV675" s="2"/>
      <c r="HW675" s="2"/>
      <c r="HX675" s="2"/>
      <c r="HY675" s="2"/>
      <c r="HZ675" s="2"/>
      <c r="IA675" s="2"/>
      <c r="IB675" s="2"/>
      <c r="IC675" s="2"/>
      <c r="ID675" s="2"/>
      <c r="IE675" s="2"/>
      <c r="IF675" s="2"/>
      <c r="IG675" s="2"/>
      <c r="IH675" s="2"/>
      <c r="II675" s="2"/>
      <c r="IJ675" s="2"/>
      <c r="IK675" s="2">
        <v>0</v>
      </c>
      <c r="IL675" s="2"/>
      <c r="IM675" s="2"/>
      <c r="IN675" s="2"/>
      <c r="IO675" s="2"/>
      <c r="IP675" s="2"/>
      <c r="IQ675" s="2"/>
      <c r="IR675" s="2"/>
      <c r="IS675" s="2"/>
      <c r="IT675" s="2"/>
      <c r="IU675" s="2"/>
    </row>
    <row r="676" spans="1:255" x14ac:dyDescent="0.2">
      <c r="A676">
        <v>18</v>
      </c>
      <c r="B676">
        <v>1</v>
      </c>
      <c r="C676">
        <v>639</v>
      </c>
      <c r="E676" t="s">
        <v>446</v>
      </c>
      <c r="F676" t="s">
        <v>381</v>
      </c>
      <c r="G676" t="s">
        <v>382</v>
      </c>
      <c r="H676" t="s">
        <v>78</v>
      </c>
      <c r="I676">
        <f>I672*J676</f>
        <v>0</v>
      </c>
      <c r="J676">
        <v>0.9</v>
      </c>
      <c r="K676">
        <v>0.9</v>
      </c>
      <c r="L676">
        <v>1.44E-2</v>
      </c>
      <c r="M676">
        <v>0</v>
      </c>
      <c r="N676">
        <f t="shared" si="541"/>
        <v>1.44E-2</v>
      </c>
      <c r="O676">
        <f t="shared" si="542"/>
        <v>0</v>
      </c>
      <c r="P676">
        <f t="shared" si="543"/>
        <v>0</v>
      </c>
      <c r="Q676">
        <f t="shared" si="544"/>
        <v>0</v>
      </c>
      <c r="R676">
        <f t="shared" si="545"/>
        <v>0</v>
      </c>
      <c r="S676">
        <f t="shared" si="546"/>
        <v>0</v>
      </c>
      <c r="T676">
        <f t="shared" si="547"/>
        <v>0</v>
      </c>
      <c r="U676">
        <f t="shared" si="548"/>
        <v>0</v>
      </c>
      <c r="V676">
        <f t="shared" si="549"/>
        <v>0</v>
      </c>
      <c r="W676">
        <f t="shared" si="550"/>
        <v>0</v>
      </c>
      <c r="X676">
        <f t="shared" si="551"/>
        <v>0</v>
      </c>
      <c r="Y676">
        <f t="shared" si="552"/>
        <v>0</v>
      </c>
      <c r="AA676">
        <v>69726884</v>
      </c>
      <c r="AB676">
        <f t="shared" si="553"/>
        <v>1738.77</v>
      </c>
      <c r="AC676">
        <f t="shared" si="575"/>
        <v>1738.77</v>
      </c>
      <c r="AD676">
        <f t="shared" si="535"/>
        <v>0</v>
      </c>
      <c r="AE676">
        <f t="shared" si="536"/>
        <v>0</v>
      </c>
      <c r="AF676">
        <f t="shared" si="537"/>
        <v>0</v>
      </c>
      <c r="AG676">
        <f t="shared" si="555"/>
        <v>0</v>
      </c>
      <c r="AH676">
        <f t="shared" si="538"/>
        <v>0</v>
      </c>
      <c r="AI676">
        <f t="shared" si="539"/>
        <v>0</v>
      </c>
      <c r="AJ676">
        <f t="shared" si="556"/>
        <v>0</v>
      </c>
      <c r="AK676">
        <v>1738.7699999999998</v>
      </c>
      <c r="AL676">
        <v>1738.7699999999998</v>
      </c>
      <c r="AM676">
        <v>0</v>
      </c>
      <c r="AN676">
        <v>0</v>
      </c>
      <c r="AO676">
        <v>0</v>
      </c>
      <c r="AP676">
        <v>0</v>
      </c>
      <c r="AQ676">
        <v>0</v>
      </c>
      <c r="AR676">
        <v>0</v>
      </c>
      <c r="AS676">
        <v>0</v>
      </c>
      <c r="AT676">
        <v>0</v>
      </c>
      <c r="AU676">
        <v>0</v>
      </c>
      <c r="AV676">
        <v>1</v>
      </c>
      <c r="AW676">
        <v>1</v>
      </c>
      <c r="AZ676">
        <v>1</v>
      </c>
      <c r="BA676">
        <v>1</v>
      </c>
      <c r="BB676">
        <v>1</v>
      </c>
      <c r="BC676">
        <v>7.56</v>
      </c>
      <c r="BD676" t="s">
        <v>3</v>
      </c>
      <c r="BE676" t="s">
        <v>3</v>
      </c>
      <c r="BF676" t="s">
        <v>3</v>
      </c>
      <c r="BG676" t="s">
        <v>3</v>
      </c>
      <c r="BH676">
        <v>3</v>
      </c>
      <c r="BI676">
        <v>1</v>
      </c>
      <c r="BJ676" t="s">
        <v>383</v>
      </c>
      <c r="BM676">
        <v>500001</v>
      </c>
      <c r="BN676">
        <v>0</v>
      </c>
      <c r="BO676" t="s">
        <v>3</v>
      </c>
      <c r="BP676">
        <v>0</v>
      </c>
      <c r="BQ676">
        <v>8</v>
      </c>
      <c r="BR676">
        <v>0</v>
      </c>
      <c r="BS676">
        <v>1</v>
      </c>
      <c r="BT676">
        <v>1</v>
      </c>
      <c r="BU676">
        <v>1</v>
      </c>
      <c r="BV676">
        <v>1</v>
      </c>
      <c r="BW676">
        <v>1</v>
      </c>
      <c r="BX676">
        <v>1</v>
      </c>
      <c r="BY676" t="s">
        <v>3</v>
      </c>
      <c r="BZ676">
        <v>0</v>
      </c>
      <c r="CA676">
        <v>0</v>
      </c>
      <c r="CB676" t="s">
        <v>3</v>
      </c>
      <c r="CE676">
        <v>0</v>
      </c>
      <c r="CF676">
        <v>0</v>
      </c>
      <c r="CG676">
        <v>0</v>
      </c>
      <c r="CH676">
        <v>58</v>
      </c>
      <c r="CI676">
        <v>2</v>
      </c>
      <c r="CJ676">
        <v>0</v>
      </c>
      <c r="CK676">
        <v>0</v>
      </c>
      <c r="CL676">
        <v>0</v>
      </c>
      <c r="CM676">
        <v>0</v>
      </c>
      <c r="CN676" t="s">
        <v>3</v>
      </c>
      <c r="CO676">
        <v>0</v>
      </c>
      <c r="CP676">
        <f t="shared" si="557"/>
        <v>0</v>
      </c>
      <c r="CQ676">
        <f t="shared" si="558"/>
        <v>13145.101199999999</v>
      </c>
      <c r="CR676">
        <f t="shared" si="559"/>
        <v>0</v>
      </c>
      <c r="CS676">
        <f t="shared" si="560"/>
        <v>0</v>
      </c>
      <c r="CT676">
        <f t="shared" si="561"/>
        <v>0</v>
      </c>
      <c r="CU676">
        <f t="shared" si="562"/>
        <v>0</v>
      </c>
      <c r="CV676">
        <f t="shared" si="563"/>
        <v>0</v>
      </c>
      <c r="CW676">
        <f t="shared" si="564"/>
        <v>0</v>
      </c>
      <c r="CX676">
        <f t="shared" si="565"/>
        <v>0</v>
      </c>
      <c r="CY676">
        <f>(S676+R676)*(BZ676/100)</f>
        <v>0</v>
      </c>
      <c r="CZ676">
        <f>(S676+R676)*(CA676/100)</f>
        <v>0</v>
      </c>
      <c r="DC676" t="s">
        <v>3</v>
      </c>
      <c r="DD676" t="s">
        <v>3</v>
      </c>
      <c r="DE676" t="s">
        <v>3</v>
      </c>
      <c r="DF676" t="s">
        <v>3</v>
      </c>
      <c r="DG676" t="s">
        <v>3</v>
      </c>
      <c r="DH676" t="s">
        <v>3</v>
      </c>
      <c r="DI676" t="s">
        <v>3</v>
      </c>
      <c r="DJ676" t="s">
        <v>3</v>
      </c>
      <c r="DK676" t="s">
        <v>3</v>
      </c>
      <c r="DL676" t="s">
        <v>3</v>
      </c>
      <c r="DM676" t="s">
        <v>3</v>
      </c>
      <c r="DN676">
        <v>0</v>
      </c>
      <c r="DO676">
        <v>0</v>
      </c>
      <c r="DP676">
        <v>1</v>
      </c>
      <c r="DQ676">
        <v>1</v>
      </c>
      <c r="DU676">
        <v>1009</v>
      </c>
      <c r="DV676" t="s">
        <v>78</v>
      </c>
      <c r="DW676" t="s">
        <v>78</v>
      </c>
      <c r="DX676">
        <v>1000</v>
      </c>
      <c r="DZ676" t="s">
        <v>3</v>
      </c>
      <c r="EA676" t="s">
        <v>3</v>
      </c>
      <c r="EB676" t="s">
        <v>3</v>
      </c>
      <c r="EC676" t="s">
        <v>3</v>
      </c>
      <c r="EE676">
        <v>54328897</v>
      </c>
      <c r="EF676">
        <v>8</v>
      </c>
      <c r="EG676" t="s">
        <v>31</v>
      </c>
      <c r="EH676">
        <v>0</v>
      </c>
      <c r="EI676" t="s">
        <v>3</v>
      </c>
      <c r="EJ676">
        <v>1</v>
      </c>
      <c r="EK676">
        <v>500001</v>
      </c>
      <c r="EL676" t="s">
        <v>32</v>
      </c>
      <c r="EM676" t="s">
        <v>33</v>
      </c>
      <c r="EO676" t="s">
        <v>3</v>
      </c>
      <c r="EQ676">
        <v>0</v>
      </c>
      <c r="ER676">
        <v>12573</v>
      </c>
      <c r="ES676">
        <v>1738.7699999999998</v>
      </c>
      <c r="ET676">
        <v>0</v>
      </c>
      <c r="EU676">
        <v>0</v>
      </c>
      <c r="EV676">
        <v>0</v>
      </c>
      <c r="EW676">
        <v>0</v>
      </c>
      <c r="EX676">
        <v>0</v>
      </c>
      <c r="EZ676">
        <v>5</v>
      </c>
      <c r="FC676">
        <v>0</v>
      </c>
      <c r="FD676">
        <v>18</v>
      </c>
      <c r="FF676">
        <v>12573</v>
      </c>
      <c r="FQ676">
        <v>0</v>
      </c>
      <c r="FR676">
        <f t="shared" si="566"/>
        <v>0</v>
      </c>
      <c r="FS676">
        <v>0</v>
      </c>
      <c r="FX676">
        <v>0</v>
      </c>
      <c r="FY676">
        <v>0</v>
      </c>
      <c r="GA676" t="s">
        <v>384</v>
      </c>
      <c r="GD676">
        <v>1</v>
      </c>
      <c r="GF676">
        <v>-726277419</v>
      </c>
      <c r="GG676">
        <v>2</v>
      </c>
      <c r="GH676">
        <v>3</v>
      </c>
      <c r="GI676">
        <v>5</v>
      </c>
      <c r="GJ676">
        <v>0</v>
      </c>
      <c r="GK676">
        <v>0</v>
      </c>
      <c r="GL676">
        <f t="shared" si="567"/>
        <v>0</v>
      </c>
      <c r="GM676">
        <f t="shared" si="568"/>
        <v>0</v>
      </c>
      <c r="GN676">
        <f t="shared" si="569"/>
        <v>0</v>
      </c>
      <c r="GO676">
        <f t="shared" si="570"/>
        <v>0</v>
      </c>
      <c r="GP676">
        <f t="shared" si="571"/>
        <v>0</v>
      </c>
      <c r="GR676">
        <v>1</v>
      </c>
      <c r="GS676">
        <v>1</v>
      </c>
      <c r="GT676">
        <v>0</v>
      </c>
      <c r="GU676" t="s">
        <v>3</v>
      </c>
      <c r="GV676">
        <f t="shared" si="540"/>
        <v>0</v>
      </c>
      <c r="GW676">
        <v>1</v>
      </c>
      <c r="GX676">
        <f t="shared" si="572"/>
        <v>0</v>
      </c>
      <c r="HA676">
        <v>0</v>
      </c>
      <c r="HB676">
        <v>0</v>
      </c>
      <c r="HC676">
        <f t="shared" si="573"/>
        <v>0</v>
      </c>
      <c r="HE676" t="s">
        <v>35</v>
      </c>
      <c r="HF676" t="s">
        <v>36</v>
      </c>
      <c r="HM676" t="s">
        <v>3</v>
      </c>
      <c r="HN676" t="s">
        <v>3</v>
      </c>
      <c r="HO676" t="s">
        <v>3</v>
      </c>
      <c r="HP676" t="s">
        <v>3</v>
      </c>
      <c r="HQ676" t="s">
        <v>3</v>
      </c>
      <c r="IK676">
        <v>0</v>
      </c>
    </row>
    <row r="677" spans="1:255" x14ac:dyDescent="0.2">
      <c r="A677" s="2">
        <v>18</v>
      </c>
      <c r="B677" s="2">
        <v>1</v>
      </c>
      <c r="C677" s="2">
        <v>631</v>
      </c>
      <c r="D677" s="2"/>
      <c r="E677" s="2" t="s">
        <v>447</v>
      </c>
      <c r="F677" s="2" t="s">
        <v>82</v>
      </c>
      <c r="G677" s="2" t="s">
        <v>83</v>
      </c>
      <c r="H677" s="2" t="s">
        <v>40</v>
      </c>
      <c r="I677" s="2">
        <f>I671*J677</f>
        <v>0</v>
      </c>
      <c r="J677" s="2">
        <v>0.17399999999999999</v>
      </c>
      <c r="K677" s="2">
        <v>0.17399999999999999</v>
      </c>
      <c r="L677" s="2">
        <v>2.784E-3</v>
      </c>
      <c r="M677" s="2">
        <v>0</v>
      </c>
      <c r="N677" s="2">
        <f t="shared" si="541"/>
        <v>2.8E-3</v>
      </c>
      <c r="O677" s="2">
        <f t="shared" si="542"/>
        <v>0</v>
      </c>
      <c r="P677" s="2">
        <f t="shared" si="543"/>
        <v>0</v>
      </c>
      <c r="Q677" s="2">
        <f t="shared" si="544"/>
        <v>0</v>
      </c>
      <c r="R677" s="2">
        <f t="shared" si="545"/>
        <v>0</v>
      </c>
      <c r="S677" s="2">
        <f t="shared" si="546"/>
        <v>0</v>
      </c>
      <c r="T677" s="2">
        <f t="shared" si="547"/>
        <v>0</v>
      </c>
      <c r="U677" s="2">
        <f t="shared" si="548"/>
        <v>0</v>
      </c>
      <c r="V677" s="2">
        <f t="shared" si="549"/>
        <v>0</v>
      </c>
      <c r="W677" s="2">
        <f t="shared" si="550"/>
        <v>0</v>
      </c>
      <c r="X677" s="2">
        <f t="shared" si="551"/>
        <v>0</v>
      </c>
      <c r="Y677" s="2">
        <f t="shared" si="552"/>
        <v>0</v>
      </c>
      <c r="Z677" s="2"/>
      <c r="AA677" s="2">
        <v>69726971</v>
      </c>
      <c r="AB677" s="2">
        <f t="shared" si="553"/>
        <v>7.14</v>
      </c>
      <c r="AC677" s="2">
        <f t="shared" si="575"/>
        <v>7.14</v>
      </c>
      <c r="AD677" s="2">
        <f t="shared" si="535"/>
        <v>0</v>
      </c>
      <c r="AE677" s="2">
        <f t="shared" si="536"/>
        <v>0</v>
      </c>
      <c r="AF677" s="2">
        <f t="shared" si="537"/>
        <v>0</v>
      </c>
      <c r="AG677" s="2">
        <f t="shared" si="555"/>
        <v>0</v>
      </c>
      <c r="AH677" s="2">
        <f t="shared" si="538"/>
        <v>0</v>
      </c>
      <c r="AI677" s="2">
        <f t="shared" si="539"/>
        <v>0</v>
      </c>
      <c r="AJ677" s="2">
        <f t="shared" si="556"/>
        <v>0</v>
      </c>
      <c r="AK677" s="2">
        <v>7.14</v>
      </c>
      <c r="AL677" s="2">
        <v>7.14</v>
      </c>
      <c r="AM677" s="2">
        <v>0</v>
      </c>
      <c r="AN677" s="2">
        <v>0</v>
      </c>
      <c r="AO677" s="2">
        <v>0</v>
      </c>
      <c r="AP677" s="2">
        <v>0</v>
      </c>
      <c r="AQ677" s="2">
        <v>0</v>
      </c>
      <c r="AR677" s="2">
        <v>0</v>
      </c>
      <c r="AS677" s="2">
        <v>0</v>
      </c>
      <c r="AT677" s="2">
        <v>0</v>
      </c>
      <c r="AU677" s="2">
        <v>0</v>
      </c>
      <c r="AV677" s="2">
        <v>1</v>
      </c>
      <c r="AW677" s="2">
        <v>1</v>
      </c>
      <c r="AX677" s="2"/>
      <c r="AY677" s="2"/>
      <c r="AZ677" s="2">
        <v>1</v>
      </c>
      <c r="BA677" s="2">
        <v>1</v>
      </c>
      <c r="BB677" s="2">
        <v>1</v>
      </c>
      <c r="BC677" s="2">
        <v>1</v>
      </c>
      <c r="BD677" s="2" t="s">
        <v>3</v>
      </c>
      <c r="BE677" s="2" t="s">
        <v>3</v>
      </c>
      <c r="BF677" s="2" t="s">
        <v>3</v>
      </c>
      <c r="BG677" s="2" t="s">
        <v>3</v>
      </c>
      <c r="BH677" s="2">
        <v>3</v>
      </c>
      <c r="BI677" s="2">
        <v>1</v>
      </c>
      <c r="BJ677" s="2" t="s">
        <v>84</v>
      </c>
      <c r="BK677" s="2"/>
      <c r="BL677" s="2"/>
      <c r="BM677" s="2">
        <v>500001</v>
      </c>
      <c r="BN677" s="2">
        <v>0</v>
      </c>
      <c r="BO677" s="2" t="s">
        <v>3</v>
      </c>
      <c r="BP677" s="2">
        <v>0</v>
      </c>
      <c r="BQ677" s="2">
        <v>8</v>
      </c>
      <c r="BR677" s="2">
        <v>0</v>
      </c>
      <c r="BS677" s="2">
        <v>1</v>
      </c>
      <c r="BT677" s="2">
        <v>1</v>
      </c>
      <c r="BU677" s="2">
        <v>1</v>
      </c>
      <c r="BV677" s="2">
        <v>1</v>
      </c>
      <c r="BW677" s="2">
        <v>1</v>
      </c>
      <c r="BX677" s="2">
        <v>1</v>
      </c>
      <c r="BY677" s="2" t="s">
        <v>3</v>
      </c>
      <c r="BZ677" s="2">
        <v>0</v>
      </c>
      <c r="CA677" s="2">
        <v>0</v>
      </c>
      <c r="CB677" s="2" t="s">
        <v>3</v>
      </c>
      <c r="CC677" s="2"/>
      <c r="CD677" s="2"/>
      <c r="CE677" s="2">
        <v>0</v>
      </c>
      <c r="CF677" s="2">
        <v>0</v>
      </c>
      <c r="CG677" s="2">
        <v>0</v>
      </c>
      <c r="CH677" s="2">
        <v>58</v>
      </c>
      <c r="CI677" s="2">
        <v>3</v>
      </c>
      <c r="CJ677" s="2">
        <v>0</v>
      </c>
      <c r="CK677" s="2">
        <v>0</v>
      </c>
      <c r="CL677" s="2">
        <v>0</v>
      </c>
      <c r="CM677" s="2">
        <v>0</v>
      </c>
      <c r="CN677" s="2" t="s">
        <v>3</v>
      </c>
      <c r="CO677" s="2">
        <v>0</v>
      </c>
      <c r="CP677" s="2">
        <f t="shared" si="557"/>
        <v>0</v>
      </c>
      <c r="CQ677" s="2">
        <f t="shared" si="558"/>
        <v>7.14</v>
      </c>
      <c r="CR677" s="2">
        <f t="shared" si="559"/>
        <v>0</v>
      </c>
      <c r="CS677" s="2">
        <f t="shared" si="560"/>
        <v>0</v>
      </c>
      <c r="CT677" s="2">
        <f t="shared" si="561"/>
        <v>0</v>
      </c>
      <c r="CU677" s="2">
        <f t="shared" si="562"/>
        <v>0</v>
      </c>
      <c r="CV677" s="2">
        <f t="shared" si="563"/>
        <v>0</v>
      </c>
      <c r="CW677" s="2">
        <f t="shared" si="564"/>
        <v>0</v>
      </c>
      <c r="CX677" s="2">
        <f t="shared" si="565"/>
        <v>0</v>
      </c>
      <c r="CY677" s="2">
        <f>(((S677+R677)*AT677)/100)</f>
        <v>0</v>
      </c>
      <c r="CZ677" s="2">
        <f>(((S677+R677)*AU677)/100)</f>
        <v>0</v>
      </c>
      <c r="DA677" s="2"/>
      <c r="DB677" s="2"/>
      <c r="DC677" s="2" t="s">
        <v>3</v>
      </c>
      <c r="DD677" s="2" t="s">
        <v>3</v>
      </c>
      <c r="DE677" s="2" t="s">
        <v>3</v>
      </c>
      <c r="DF677" s="2" t="s">
        <v>3</v>
      </c>
      <c r="DG677" s="2" t="s">
        <v>3</v>
      </c>
      <c r="DH677" s="2" t="s">
        <v>3</v>
      </c>
      <c r="DI677" s="2" t="s">
        <v>3</v>
      </c>
      <c r="DJ677" s="2" t="s">
        <v>3</v>
      </c>
      <c r="DK677" s="2" t="s">
        <v>3</v>
      </c>
      <c r="DL677" s="2" t="s">
        <v>3</v>
      </c>
      <c r="DM677" s="2" t="s">
        <v>3</v>
      </c>
      <c r="DN677" s="2">
        <v>0</v>
      </c>
      <c r="DO677" s="2">
        <v>0</v>
      </c>
      <c r="DP677" s="2">
        <v>1</v>
      </c>
      <c r="DQ677" s="2">
        <v>1</v>
      </c>
      <c r="DR677" s="2"/>
      <c r="DS677" s="2"/>
      <c r="DT677" s="2"/>
      <c r="DU677" s="2">
        <v>1007</v>
      </c>
      <c r="DV677" s="2" t="s">
        <v>40</v>
      </c>
      <c r="DW677" s="2" t="s">
        <v>40</v>
      </c>
      <c r="DX677" s="2">
        <v>1</v>
      </c>
      <c r="DY677" s="2"/>
      <c r="DZ677" s="2" t="s">
        <v>3</v>
      </c>
      <c r="EA677" s="2" t="s">
        <v>3</v>
      </c>
      <c r="EB677" s="2" t="s">
        <v>3</v>
      </c>
      <c r="EC677" s="2" t="s">
        <v>3</v>
      </c>
      <c r="ED677" s="2"/>
      <c r="EE677" s="2">
        <v>54328897</v>
      </c>
      <c r="EF677" s="2">
        <v>8</v>
      </c>
      <c r="EG677" s="2" t="s">
        <v>31</v>
      </c>
      <c r="EH677" s="2">
        <v>0</v>
      </c>
      <c r="EI677" s="2" t="s">
        <v>3</v>
      </c>
      <c r="EJ677" s="2">
        <v>1</v>
      </c>
      <c r="EK677" s="2">
        <v>500001</v>
      </c>
      <c r="EL677" s="2" t="s">
        <v>32</v>
      </c>
      <c r="EM677" s="2" t="s">
        <v>33</v>
      </c>
      <c r="EN677" s="2"/>
      <c r="EO677" s="2" t="s">
        <v>3</v>
      </c>
      <c r="EP677" s="2"/>
      <c r="EQ677" s="2">
        <v>0</v>
      </c>
      <c r="ER677" s="2">
        <v>7.14</v>
      </c>
      <c r="ES677" s="2">
        <v>7.14</v>
      </c>
      <c r="ET677" s="2">
        <v>0</v>
      </c>
      <c r="EU677" s="2">
        <v>0</v>
      </c>
      <c r="EV677" s="2">
        <v>0</v>
      </c>
      <c r="EW677" s="2">
        <v>0</v>
      </c>
      <c r="EX677" s="2">
        <v>0</v>
      </c>
      <c r="EY677" s="2"/>
      <c r="EZ677" s="2"/>
      <c r="FA677" s="2"/>
      <c r="FB677" s="2"/>
      <c r="FC677" s="2"/>
      <c r="FD677" s="2"/>
      <c r="FE677" s="2"/>
      <c r="FF677" s="2"/>
      <c r="FG677" s="2"/>
      <c r="FH677" s="2"/>
      <c r="FI677" s="2"/>
      <c r="FJ677" s="2"/>
      <c r="FK677" s="2"/>
      <c r="FL677" s="2"/>
      <c r="FM677" s="2"/>
      <c r="FN677" s="2"/>
      <c r="FO677" s="2"/>
      <c r="FP677" s="2"/>
      <c r="FQ677" s="2">
        <v>0</v>
      </c>
      <c r="FR677" s="2">
        <f t="shared" si="566"/>
        <v>0</v>
      </c>
      <c r="FS677" s="2">
        <v>0</v>
      </c>
      <c r="FT677" s="2"/>
      <c r="FU677" s="2"/>
      <c r="FV677" s="2"/>
      <c r="FW677" s="2"/>
      <c r="FX677" s="2">
        <v>0</v>
      </c>
      <c r="FY677" s="2">
        <v>0</v>
      </c>
      <c r="FZ677" s="2"/>
      <c r="GA677" s="2" t="s">
        <v>3</v>
      </c>
      <c r="GB677" s="2"/>
      <c r="GC677" s="2"/>
      <c r="GD677" s="2">
        <v>1</v>
      </c>
      <c r="GE677" s="2"/>
      <c r="GF677" s="2">
        <v>-50505369</v>
      </c>
      <c r="GG677" s="2">
        <v>2</v>
      </c>
      <c r="GH677" s="2">
        <v>1</v>
      </c>
      <c r="GI677" s="2">
        <v>-2</v>
      </c>
      <c r="GJ677" s="2">
        <v>0</v>
      </c>
      <c r="GK677" s="2">
        <v>0</v>
      </c>
      <c r="GL677" s="2">
        <f t="shared" si="567"/>
        <v>0</v>
      </c>
      <c r="GM677" s="2">
        <f t="shared" si="568"/>
        <v>0</v>
      </c>
      <c r="GN677" s="2">
        <f t="shared" si="569"/>
        <v>0</v>
      </c>
      <c r="GO677" s="2">
        <f t="shared" si="570"/>
        <v>0</v>
      </c>
      <c r="GP677" s="2">
        <f t="shared" si="571"/>
        <v>0</v>
      </c>
      <c r="GQ677" s="2"/>
      <c r="GR677" s="2">
        <v>0</v>
      </c>
      <c r="GS677" s="2">
        <v>3</v>
      </c>
      <c r="GT677" s="2">
        <v>0</v>
      </c>
      <c r="GU677" s="2" t="s">
        <v>3</v>
      </c>
      <c r="GV677" s="2">
        <f t="shared" si="540"/>
        <v>0</v>
      </c>
      <c r="GW677" s="2">
        <v>1</v>
      </c>
      <c r="GX677" s="2">
        <f t="shared" si="572"/>
        <v>0</v>
      </c>
      <c r="GY677" s="2"/>
      <c r="GZ677" s="2"/>
      <c r="HA677" s="2">
        <v>0</v>
      </c>
      <c r="HB677" s="2">
        <v>0</v>
      </c>
      <c r="HC677" s="2">
        <f t="shared" si="573"/>
        <v>0</v>
      </c>
      <c r="HD677" s="2"/>
      <c r="HE677" s="2" t="s">
        <v>3</v>
      </c>
      <c r="HF677" s="2" t="s">
        <v>3</v>
      </c>
      <c r="HG677" s="2"/>
      <c r="HH677" s="2"/>
      <c r="HI677" s="2"/>
      <c r="HJ677" s="2"/>
      <c r="HK677" s="2"/>
      <c r="HL677" s="2"/>
      <c r="HM677" s="2" t="s">
        <v>3</v>
      </c>
      <c r="HN677" s="2" t="s">
        <v>3</v>
      </c>
      <c r="HO677" s="2" t="s">
        <v>3</v>
      </c>
      <c r="HP677" s="2" t="s">
        <v>3</v>
      </c>
      <c r="HQ677" s="2" t="s">
        <v>3</v>
      </c>
      <c r="HR677" s="2"/>
      <c r="HS677" s="2"/>
      <c r="HT677" s="2"/>
      <c r="HU677" s="2"/>
      <c r="HV677" s="2"/>
      <c r="HW677" s="2"/>
      <c r="HX677" s="2"/>
      <c r="HY677" s="2"/>
      <c r="HZ677" s="2"/>
      <c r="IA677" s="2"/>
      <c r="IB677" s="2"/>
      <c r="IC677" s="2"/>
      <c r="ID677" s="2"/>
      <c r="IE677" s="2"/>
      <c r="IF677" s="2"/>
      <c r="IG677" s="2"/>
      <c r="IH677" s="2"/>
      <c r="II677" s="2"/>
      <c r="IJ677" s="2"/>
      <c r="IK677" s="2">
        <v>0</v>
      </c>
      <c r="IL677" s="2"/>
      <c r="IM677" s="2"/>
      <c r="IN677" s="2"/>
      <c r="IO677" s="2"/>
      <c r="IP677" s="2"/>
      <c r="IQ677" s="2"/>
      <c r="IR677" s="2"/>
      <c r="IS677" s="2"/>
      <c r="IT677" s="2"/>
      <c r="IU677" s="2"/>
    </row>
    <row r="678" spans="1:255" x14ac:dyDescent="0.2">
      <c r="A678">
        <v>18</v>
      </c>
      <c r="B678">
        <v>1</v>
      </c>
      <c r="C678">
        <v>640</v>
      </c>
      <c r="E678" t="s">
        <v>447</v>
      </c>
      <c r="F678" t="s">
        <v>82</v>
      </c>
      <c r="G678" t="s">
        <v>83</v>
      </c>
      <c r="H678" t="s">
        <v>40</v>
      </c>
      <c r="I678">
        <f>I672*J678</f>
        <v>0</v>
      </c>
      <c r="J678">
        <v>0.17399999999999999</v>
      </c>
      <c r="K678">
        <v>0.17399999999999999</v>
      </c>
      <c r="L678">
        <v>2.784E-3</v>
      </c>
      <c r="M678">
        <v>0</v>
      </c>
      <c r="N678">
        <f t="shared" si="541"/>
        <v>2.8E-3</v>
      </c>
      <c r="O678">
        <f t="shared" si="542"/>
        <v>0</v>
      </c>
      <c r="P678">
        <f t="shared" si="543"/>
        <v>0</v>
      </c>
      <c r="Q678">
        <f t="shared" si="544"/>
        <v>0</v>
      </c>
      <c r="R678">
        <f t="shared" si="545"/>
        <v>0</v>
      </c>
      <c r="S678">
        <f t="shared" si="546"/>
        <v>0</v>
      </c>
      <c r="T678">
        <f t="shared" si="547"/>
        <v>0</v>
      </c>
      <c r="U678">
        <f t="shared" si="548"/>
        <v>0</v>
      </c>
      <c r="V678">
        <f t="shared" si="549"/>
        <v>0</v>
      </c>
      <c r="W678">
        <f t="shared" si="550"/>
        <v>0</v>
      </c>
      <c r="X678">
        <f t="shared" si="551"/>
        <v>0</v>
      </c>
      <c r="Y678">
        <f t="shared" si="552"/>
        <v>0</v>
      </c>
      <c r="AA678">
        <v>69726884</v>
      </c>
      <c r="AB678">
        <f t="shared" si="553"/>
        <v>1.97</v>
      </c>
      <c r="AC678">
        <f t="shared" si="575"/>
        <v>1.97</v>
      </c>
      <c r="AD678">
        <f t="shared" si="535"/>
        <v>0</v>
      </c>
      <c r="AE678">
        <f t="shared" si="536"/>
        <v>0</v>
      </c>
      <c r="AF678">
        <f t="shared" si="537"/>
        <v>0</v>
      </c>
      <c r="AG678">
        <f t="shared" si="555"/>
        <v>0</v>
      </c>
      <c r="AH678">
        <f t="shared" si="538"/>
        <v>0</v>
      </c>
      <c r="AI678">
        <f t="shared" si="539"/>
        <v>0</v>
      </c>
      <c r="AJ678">
        <f t="shared" si="556"/>
        <v>0</v>
      </c>
      <c r="AK678">
        <v>1.97</v>
      </c>
      <c r="AL678">
        <v>1.97</v>
      </c>
      <c r="AM678">
        <v>0</v>
      </c>
      <c r="AN678">
        <v>0</v>
      </c>
      <c r="AO678">
        <v>0</v>
      </c>
      <c r="AP678">
        <v>0</v>
      </c>
      <c r="AQ678">
        <v>0</v>
      </c>
      <c r="AR678">
        <v>0</v>
      </c>
      <c r="AS678">
        <v>0</v>
      </c>
      <c r="AT678">
        <v>0</v>
      </c>
      <c r="AU678">
        <v>0</v>
      </c>
      <c r="AV678">
        <v>1</v>
      </c>
      <c r="AW678">
        <v>1</v>
      </c>
      <c r="AZ678">
        <v>1</v>
      </c>
      <c r="BA678">
        <v>1</v>
      </c>
      <c r="BB678">
        <v>1</v>
      </c>
      <c r="BC678">
        <v>7.56</v>
      </c>
      <c r="BD678" t="s">
        <v>3</v>
      </c>
      <c r="BE678" t="s">
        <v>3</v>
      </c>
      <c r="BF678" t="s">
        <v>3</v>
      </c>
      <c r="BG678" t="s">
        <v>3</v>
      </c>
      <c r="BH678">
        <v>3</v>
      </c>
      <c r="BI678">
        <v>1</v>
      </c>
      <c r="BJ678" t="s">
        <v>84</v>
      </c>
      <c r="BM678">
        <v>500001</v>
      </c>
      <c r="BN678">
        <v>0</v>
      </c>
      <c r="BO678" t="s">
        <v>3</v>
      </c>
      <c r="BP678">
        <v>0</v>
      </c>
      <c r="BQ678">
        <v>8</v>
      </c>
      <c r="BR678">
        <v>0</v>
      </c>
      <c r="BS678">
        <v>1</v>
      </c>
      <c r="BT678">
        <v>1</v>
      </c>
      <c r="BU678">
        <v>1</v>
      </c>
      <c r="BV678">
        <v>1</v>
      </c>
      <c r="BW678">
        <v>1</v>
      </c>
      <c r="BX678">
        <v>1</v>
      </c>
      <c r="BY678" t="s">
        <v>3</v>
      </c>
      <c r="BZ678">
        <v>0</v>
      </c>
      <c r="CA678">
        <v>0</v>
      </c>
      <c r="CB678" t="s">
        <v>3</v>
      </c>
      <c r="CE678">
        <v>0</v>
      </c>
      <c r="CF678">
        <v>0</v>
      </c>
      <c r="CG678">
        <v>0</v>
      </c>
      <c r="CH678">
        <v>58</v>
      </c>
      <c r="CI678">
        <v>3</v>
      </c>
      <c r="CJ678">
        <v>0</v>
      </c>
      <c r="CK678">
        <v>0</v>
      </c>
      <c r="CL678">
        <v>0</v>
      </c>
      <c r="CM678">
        <v>0</v>
      </c>
      <c r="CN678" t="s">
        <v>3</v>
      </c>
      <c r="CO678">
        <v>0</v>
      </c>
      <c r="CP678">
        <f t="shared" si="557"/>
        <v>0</v>
      </c>
      <c r="CQ678">
        <f t="shared" si="558"/>
        <v>14.893199999999998</v>
      </c>
      <c r="CR678">
        <f t="shared" si="559"/>
        <v>0</v>
      </c>
      <c r="CS678">
        <f t="shared" si="560"/>
        <v>0</v>
      </c>
      <c r="CT678">
        <f t="shared" si="561"/>
        <v>0</v>
      </c>
      <c r="CU678">
        <f t="shared" si="562"/>
        <v>0</v>
      </c>
      <c r="CV678">
        <f t="shared" si="563"/>
        <v>0</v>
      </c>
      <c r="CW678">
        <f t="shared" si="564"/>
        <v>0</v>
      </c>
      <c r="CX678">
        <f t="shared" si="565"/>
        <v>0</v>
      </c>
      <c r="CY678">
        <f>(S678+R678)*(BZ678/100)</f>
        <v>0</v>
      </c>
      <c r="CZ678">
        <f>(S678+R678)*(CA678/100)</f>
        <v>0</v>
      </c>
      <c r="DC678" t="s">
        <v>3</v>
      </c>
      <c r="DD678" t="s">
        <v>3</v>
      </c>
      <c r="DE678" t="s">
        <v>3</v>
      </c>
      <c r="DF678" t="s">
        <v>3</v>
      </c>
      <c r="DG678" t="s">
        <v>3</v>
      </c>
      <c r="DH678" t="s">
        <v>3</v>
      </c>
      <c r="DI678" t="s">
        <v>3</v>
      </c>
      <c r="DJ678" t="s">
        <v>3</v>
      </c>
      <c r="DK678" t="s">
        <v>3</v>
      </c>
      <c r="DL678" t="s">
        <v>3</v>
      </c>
      <c r="DM678" t="s">
        <v>3</v>
      </c>
      <c r="DN678">
        <v>0</v>
      </c>
      <c r="DO678">
        <v>0</v>
      </c>
      <c r="DP678">
        <v>1</v>
      </c>
      <c r="DQ678">
        <v>1</v>
      </c>
      <c r="DU678">
        <v>1007</v>
      </c>
      <c r="DV678" t="s">
        <v>40</v>
      </c>
      <c r="DW678" t="s">
        <v>40</v>
      </c>
      <c r="DX678">
        <v>1</v>
      </c>
      <c r="DZ678" t="s">
        <v>3</v>
      </c>
      <c r="EA678" t="s">
        <v>3</v>
      </c>
      <c r="EB678" t="s">
        <v>3</v>
      </c>
      <c r="EC678" t="s">
        <v>3</v>
      </c>
      <c r="EE678">
        <v>54328897</v>
      </c>
      <c r="EF678">
        <v>8</v>
      </c>
      <c r="EG678" t="s">
        <v>31</v>
      </c>
      <c r="EH678">
        <v>0</v>
      </c>
      <c r="EI678" t="s">
        <v>3</v>
      </c>
      <c r="EJ678">
        <v>1</v>
      </c>
      <c r="EK678">
        <v>500001</v>
      </c>
      <c r="EL678" t="s">
        <v>32</v>
      </c>
      <c r="EM678" t="s">
        <v>33</v>
      </c>
      <c r="EO678" t="s">
        <v>3</v>
      </c>
      <c r="EQ678">
        <v>0</v>
      </c>
      <c r="ER678">
        <v>1.97</v>
      </c>
      <c r="ES678">
        <v>1.97</v>
      </c>
      <c r="ET678">
        <v>0</v>
      </c>
      <c r="EU678">
        <v>0</v>
      </c>
      <c r="EV678">
        <v>0</v>
      </c>
      <c r="EW678">
        <v>0</v>
      </c>
      <c r="EX678">
        <v>0</v>
      </c>
      <c r="EZ678">
        <v>5</v>
      </c>
      <c r="FC678">
        <v>0</v>
      </c>
      <c r="FD678">
        <v>18</v>
      </c>
      <c r="FF678">
        <v>14.19</v>
      </c>
      <c r="FQ678">
        <v>0</v>
      </c>
      <c r="FR678">
        <f t="shared" si="566"/>
        <v>0</v>
      </c>
      <c r="FS678">
        <v>0</v>
      </c>
      <c r="FX678">
        <v>0</v>
      </c>
      <c r="FY678">
        <v>0</v>
      </c>
      <c r="GA678" t="s">
        <v>85</v>
      </c>
      <c r="GD678">
        <v>1</v>
      </c>
      <c r="GF678">
        <v>-50505369</v>
      </c>
      <c r="GG678">
        <v>2</v>
      </c>
      <c r="GH678">
        <v>3</v>
      </c>
      <c r="GI678">
        <v>5</v>
      </c>
      <c r="GJ678">
        <v>0</v>
      </c>
      <c r="GK678">
        <v>0</v>
      </c>
      <c r="GL678">
        <f t="shared" si="567"/>
        <v>0</v>
      </c>
      <c r="GM678">
        <f t="shared" si="568"/>
        <v>0</v>
      </c>
      <c r="GN678">
        <f t="shared" si="569"/>
        <v>0</v>
      </c>
      <c r="GO678">
        <f t="shared" si="570"/>
        <v>0</v>
      </c>
      <c r="GP678">
        <f t="shared" si="571"/>
        <v>0</v>
      </c>
      <c r="GR678">
        <v>1</v>
      </c>
      <c r="GS678">
        <v>1</v>
      </c>
      <c r="GT678">
        <v>0</v>
      </c>
      <c r="GU678" t="s">
        <v>3</v>
      </c>
      <c r="GV678">
        <f t="shared" si="540"/>
        <v>0</v>
      </c>
      <c r="GW678">
        <v>1</v>
      </c>
      <c r="GX678">
        <f t="shared" si="572"/>
        <v>0</v>
      </c>
      <c r="HA678">
        <v>0</v>
      </c>
      <c r="HB678">
        <v>0</v>
      </c>
      <c r="HC678">
        <f t="shared" si="573"/>
        <v>0</v>
      </c>
      <c r="HE678" t="s">
        <v>35</v>
      </c>
      <c r="HF678" t="s">
        <v>36</v>
      </c>
      <c r="HM678" t="s">
        <v>3</v>
      </c>
      <c r="HN678" t="s">
        <v>3</v>
      </c>
      <c r="HO678" t="s">
        <v>3</v>
      </c>
      <c r="HP678" t="s">
        <v>3</v>
      </c>
      <c r="HQ678" t="s">
        <v>3</v>
      </c>
      <c r="IK678">
        <v>0</v>
      </c>
    </row>
    <row r="679" spans="1:255" x14ac:dyDescent="0.2">
      <c r="A679" s="2">
        <v>17</v>
      </c>
      <c r="B679" s="2">
        <v>1</v>
      </c>
      <c r="C679" s="2">
        <f>ROW(SmtRes!A647)</f>
        <v>647</v>
      </c>
      <c r="D679" s="2">
        <f>ROW(EtalonRes!A659)</f>
        <v>659</v>
      </c>
      <c r="E679" s="2" t="s">
        <v>448</v>
      </c>
      <c r="F679" s="2" t="s">
        <v>392</v>
      </c>
      <c r="G679" s="2" t="s">
        <v>449</v>
      </c>
      <c r="H679" s="2" t="s">
        <v>186</v>
      </c>
      <c r="I679" s="2">
        <v>0</v>
      </c>
      <c r="J679" s="2">
        <v>0</v>
      </c>
      <c r="K679" s="2">
        <v>0</v>
      </c>
      <c r="L679" s="2">
        <v>1.6E-2</v>
      </c>
      <c r="M679" s="2">
        <v>0</v>
      </c>
      <c r="N679" s="2">
        <f t="shared" si="541"/>
        <v>1.6E-2</v>
      </c>
      <c r="O679" s="2">
        <f t="shared" si="542"/>
        <v>0</v>
      </c>
      <c r="P679" s="2">
        <f t="shared" si="543"/>
        <v>0</v>
      </c>
      <c r="Q679" s="2">
        <f t="shared" si="544"/>
        <v>0</v>
      </c>
      <c r="R679" s="2">
        <f t="shared" si="545"/>
        <v>0</v>
      </c>
      <c r="S679" s="2">
        <f t="shared" si="546"/>
        <v>0</v>
      </c>
      <c r="T679" s="2">
        <f t="shared" si="547"/>
        <v>0</v>
      </c>
      <c r="U679" s="2">
        <f t="shared" si="548"/>
        <v>0</v>
      </c>
      <c r="V679" s="2">
        <f t="shared" si="549"/>
        <v>0</v>
      </c>
      <c r="W679" s="2">
        <f t="shared" si="550"/>
        <v>0</v>
      </c>
      <c r="X679" s="2">
        <f t="shared" si="551"/>
        <v>0</v>
      </c>
      <c r="Y679" s="2">
        <f t="shared" si="552"/>
        <v>0</v>
      </c>
      <c r="Z679" s="2"/>
      <c r="AA679" s="2">
        <v>69726971</v>
      </c>
      <c r="AB679" s="2">
        <f t="shared" si="553"/>
        <v>465.59</v>
      </c>
      <c r="AC679" s="2">
        <f>ROUND(((ES679*20)+(SUM(SmtRes!BC641:'SmtRes'!BC647)+SUM(EtalonRes!AL653:'EtalonRes'!AL659))),2)</f>
        <v>-0.01</v>
      </c>
      <c r="AD679" s="2">
        <f>ROUND(((((ET679*20))-((EU679*20)))+AE679),2)</f>
        <v>49.4</v>
      </c>
      <c r="AE679" s="2">
        <f>ROUND(((EU679*20)),2)</f>
        <v>4.5999999999999996</v>
      </c>
      <c r="AF679" s="2">
        <f>ROUND(((EV679*20)),2)</f>
        <v>416.2</v>
      </c>
      <c r="AG679" s="2">
        <f t="shared" si="555"/>
        <v>0</v>
      </c>
      <c r="AH679" s="2">
        <f>((EW679*20))</f>
        <v>48.4</v>
      </c>
      <c r="AI679" s="2">
        <f>((EX679*20))</f>
        <v>0.4</v>
      </c>
      <c r="AJ679" s="2">
        <f t="shared" si="556"/>
        <v>0</v>
      </c>
      <c r="AK679" s="2">
        <v>2072.27</v>
      </c>
      <c r="AL679" s="2">
        <v>2048.9899999999998</v>
      </c>
      <c r="AM679" s="2">
        <v>2.4700000000000002</v>
      </c>
      <c r="AN679" s="2">
        <v>0.23</v>
      </c>
      <c r="AO679" s="2">
        <v>20.81</v>
      </c>
      <c r="AP679" s="2">
        <v>0</v>
      </c>
      <c r="AQ679" s="2">
        <v>2.42</v>
      </c>
      <c r="AR679" s="2">
        <v>0.02</v>
      </c>
      <c r="AS679" s="2">
        <v>0</v>
      </c>
      <c r="AT679" s="2">
        <v>123</v>
      </c>
      <c r="AU679" s="2">
        <v>75</v>
      </c>
      <c r="AV679" s="2">
        <v>1</v>
      </c>
      <c r="AW679" s="2">
        <v>1</v>
      </c>
      <c r="AX679" s="2"/>
      <c r="AY679" s="2"/>
      <c r="AZ679" s="2">
        <v>1</v>
      </c>
      <c r="BA679" s="2">
        <v>1</v>
      </c>
      <c r="BB679" s="2">
        <v>1</v>
      </c>
      <c r="BC679" s="2">
        <v>1</v>
      </c>
      <c r="BD679" s="2" t="s">
        <v>3</v>
      </c>
      <c r="BE679" s="2" t="s">
        <v>3</v>
      </c>
      <c r="BF679" s="2" t="s">
        <v>3</v>
      </c>
      <c r="BG679" s="2" t="s">
        <v>3</v>
      </c>
      <c r="BH679" s="2">
        <v>0</v>
      </c>
      <c r="BI679" s="2">
        <v>1</v>
      </c>
      <c r="BJ679" s="2" t="s">
        <v>394</v>
      </c>
      <c r="BK679" s="2"/>
      <c r="BL679" s="2"/>
      <c r="BM679" s="2">
        <v>11001</v>
      </c>
      <c r="BN679" s="2">
        <v>0</v>
      </c>
      <c r="BO679" s="2" t="s">
        <v>3</v>
      </c>
      <c r="BP679" s="2">
        <v>0</v>
      </c>
      <c r="BQ679" s="2">
        <v>2</v>
      </c>
      <c r="BR679" s="2">
        <v>0</v>
      </c>
      <c r="BS679" s="2">
        <v>1</v>
      </c>
      <c r="BT679" s="2">
        <v>1</v>
      </c>
      <c r="BU679" s="2">
        <v>1</v>
      </c>
      <c r="BV679" s="2">
        <v>1</v>
      </c>
      <c r="BW679" s="2">
        <v>1</v>
      </c>
      <c r="BX679" s="2">
        <v>1</v>
      </c>
      <c r="BY679" s="2" t="s">
        <v>3</v>
      </c>
      <c r="BZ679" s="2">
        <v>123</v>
      </c>
      <c r="CA679" s="2">
        <v>75</v>
      </c>
      <c r="CB679" s="2" t="s">
        <v>3</v>
      </c>
      <c r="CC679" s="2"/>
      <c r="CD679" s="2"/>
      <c r="CE679" s="2">
        <v>0</v>
      </c>
      <c r="CF679" s="2">
        <v>0</v>
      </c>
      <c r="CG679" s="2">
        <v>0</v>
      </c>
      <c r="CH679" s="2">
        <v>59</v>
      </c>
      <c r="CI679" s="2">
        <v>0</v>
      </c>
      <c r="CJ679" s="2">
        <v>0</v>
      </c>
      <c r="CK679" s="2">
        <v>0</v>
      </c>
      <c r="CL679" s="2">
        <v>0</v>
      </c>
      <c r="CM679" s="2">
        <v>0</v>
      </c>
      <c r="CN679" s="2" t="s">
        <v>3</v>
      </c>
      <c r="CO679" s="2">
        <v>0</v>
      </c>
      <c r="CP679" s="2">
        <f t="shared" si="557"/>
        <v>0</v>
      </c>
      <c r="CQ679" s="2">
        <f t="shared" si="558"/>
        <v>-0.01</v>
      </c>
      <c r="CR679" s="2">
        <f t="shared" si="559"/>
        <v>49.4</v>
      </c>
      <c r="CS679" s="2">
        <f t="shared" si="560"/>
        <v>4.5999999999999996</v>
      </c>
      <c r="CT679" s="2">
        <f t="shared" si="561"/>
        <v>416.2</v>
      </c>
      <c r="CU679" s="2">
        <f t="shared" si="562"/>
        <v>0</v>
      </c>
      <c r="CV679" s="2">
        <f t="shared" si="563"/>
        <v>48.4</v>
      </c>
      <c r="CW679" s="2">
        <f t="shared" si="564"/>
        <v>0.4</v>
      </c>
      <c r="CX679" s="2">
        <f t="shared" si="565"/>
        <v>0</v>
      </c>
      <c r="CY679" s="2">
        <f>(((S679+R679)*AT679)/100)</f>
        <v>0</v>
      </c>
      <c r="CZ679" s="2">
        <f>(((S679+R679)*AU679)/100)</f>
        <v>0</v>
      </c>
      <c r="DA679" s="2"/>
      <c r="DB679" s="2"/>
      <c r="DC679" s="2" t="s">
        <v>3</v>
      </c>
      <c r="DD679" s="2" t="s">
        <v>450</v>
      </c>
      <c r="DE679" s="2" t="s">
        <v>450</v>
      </c>
      <c r="DF679" s="2" t="s">
        <v>450</v>
      </c>
      <c r="DG679" s="2" t="s">
        <v>450</v>
      </c>
      <c r="DH679" s="2" t="s">
        <v>3</v>
      </c>
      <c r="DI679" s="2" t="s">
        <v>450</v>
      </c>
      <c r="DJ679" s="2" t="s">
        <v>450</v>
      </c>
      <c r="DK679" s="2" t="s">
        <v>3</v>
      </c>
      <c r="DL679" s="2" t="s">
        <v>3</v>
      </c>
      <c r="DM679" s="2" t="s">
        <v>3</v>
      </c>
      <c r="DN679" s="2">
        <v>0</v>
      </c>
      <c r="DO679" s="2">
        <v>0</v>
      </c>
      <c r="DP679" s="2">
        <v>1</v>
      </c>
      <c r="DQ679" s="2">
        <v>1</v>
      </c>
      <c r="DR679" s="2"/>
      <c r="DS679" s="2"/>
      <c r="DT679" s="2"/>
      <c r="DU679" s="2">
        <v>1013</v>
      </c>
      <c r="DV679" s="2" t="s">
        <v>186</v>
      </c>
      <c r="DW679" s="2" t="s">
        <v>186</v>
      </c>
      <c r="DX679" s="2">
        <v>1</v>
      </c>
      <c r="DY679" s="2"/>
      <c r="DZ679" s="2" t="s">
        <v>3</v>
      </c>
      <c r="EA679" s="2" t="s">
        <v>3</v>
      </c>
      <c r="EB679" s="2" t="s">
        <v>3</v>
      </c>
      <c r="EC679" s="2" t="s">
        <v>3</v>
      </c>
      <c r="ED679" s="2"/>
      <c r="EE679" s="2">
        <v>54328965</v>
      </c>
      <c r="EF679" s="2">
        <v>2</v>
      </c>
      <c r="EG679" s="2" t="s">
        <v>21</v>
      </c>
      <c r="EH679" s="2">
        <v>0</v>
      </c>
      <c r="EI679" s="2" t="s">
        <v>3</v>
      </c>
      <c r="EJ679" s="2">
        <v>1</v>
      </c>
      <c r="EK679" s="2">
        <v>11001</v>
      </c>
      <c r="EL679" s="2" t="s">
        <v>22</v>
      </c>
      <c r="EM679" s="2" t="s">
        <v>23</v>
      </c>
      <c r="EN679" s="2"/>
      <c r="EO679" s="2" t="s">
        <v>3</v>
      </c>
      <c r="EP679" s="2"/>
      <c r="EQ679" s="2">
        <v>1441792</v>
      </c>
      <c r="ER679" s="2">
        <v>2072.27</v>
      </c>
      <c r="ES679" s="2">
        <v>2048.9899999999998</v>
      </c>
      <c r="ET679" s="2">
        <v>2.4700000000000002</v>
      </c>
      <c r="EU679" s="2">
        <v>0.23</v>
      </c>
      <c r="EV679" s="2">
        <v>20.81</v>
      </c>
      <c r="EW679" s="2">
        <v>2.42</v>
      </c>
      <c r="EX679" s="2">
        <v>0.02</v>
      </c>
      <c r="EY679" s="2">
        <v>1</v>
      </c>
      <c r="EZ679" s="2"/>
      <c r="FA679" s="2"/>
      <c r="FB679" s="2"/>
      <c r="FC679" s="2"/>
      <c r="FD679" s="2"/>
      <c r="FE679" s="2"/>
      <c r="FF679" s="2"/>
      <c r="FG679" s="2"/>
      <c r="FH679" s="2"/>
      <c r="FI679" s="2"/>
      <c r="FJ679" s="2"/>
      <c r="FK679" s="2"/>
      <c r="FL679" s="2"/>
      <c r="FM679" s="2"/>
      <c r="FN679" s="2"/>
      <c r="FO679" s="2"/>
      <c r="FP679" s="2"/>
      <c r="FQ679" s="2">
        <v>0</v>
      </c>
      <c r="FR679" s="2">
        <f t="shared" si="566"/>
        <v>0</v>
      </c>
      <c r="FS679" s="2">
        <v>0</v>
      </c>
      <c r="FT679" s="2"/>
      <c r="FU679" s="2"/>
      <c r="FV679" s="2"/>
      <c r="FW679" s="2"/>
      <c r="FX679" s="2">
        <v>123</v>
      </c>
      <c r="FY679" s="2">
        <v>75</v>
      </c>
      <c r="FZ679" s="2"/>
      <c r="GA679" s="2" t="s">
        <v>3</v>
      </c>
      <c r="GB679" s="2"/>
      <c r="GC679" s="2"/>
      <c r="GD679" s="2">
        <v>1</v>
      </c>
      <c r="GE679" s="2"/>
      <c r="GF679" s="2">
        <v>-918725291</v>
      </c>
      <c r="GG679" s="2">
        <v>2</v>
      </c>
      <c r="GH679" s="2">
        <v>1</v>
      </c>
      <c r="GI679" s="2">
        <v>-2</v>
      </c>
      <c r="GJ679" s="2">
        <v>0</v>
      </c>
      <c r="GK679" s="2">
        <v>0</v>
      </c>
      <c r="GL679" s="2">
        <f t="shared" si="567"/>
        <v>0</v>
      </c>
      <c r="GM679" s="2">
        <f t="shared" si="568"/>
        <v>0</v>
      </c>
      <c r="GN679" s="2">
        <f t="shared" si="569"/>
        <v>0</v>
      </c>
      <c r="GO679" s="2">
        <f t="shared" si="570"/>
        <v>0</v>
      </c>
      <c r="GP679" s="2">
        <f t="shared" si="571"/>
        <v>0</v>
      </c>
      <c r="GQ679" s="2"/>
      <c r="GR679" s="2">
        <v>0</v>
      </c>
      <c r="GS679" s="2">
        <v>3</v>
      </c>
      <c r="GT679" s="2">
        <v>0</v>
      </c>
      <c r="GU679" s="2" t="s">
        <v>450</v>
      </c>
      <c r="GV679" s="2">
        <f>ROUND(((GT679*20)),2)</f>
        <v>0</v>
      </c>
      <c r="GW679" s="2">
        <v>1</v>
      </c>
      <c r="GX679" s="2">
        <f t="shared" si="572"/>
        <v>0</v>
      </c>
      <c r="GY679" s="2"/>
      <c r="GZ679" s="2"/>
      <c r="HA679" s="2">
        <v>0</v>
      </c>
      <c r="HB679" s="2">
        <v>0</v>
      </c>
      <c r="HC679" s="2">
        <f t="shared" si="573"/>
        <v>0</v>
      </c>
      <c r="HD679" s="2"/>
      <c r="HE679" s="2" t="s">
        <v>3</v>
      </c>
      <c r="HF679" s="2" t="s">
        <v>3</v>
      </c>
      <c r="HG679" s="2"/>
      <c r="HH679" s="2"/>
      <c r="HI679" s="2"/>
      <c r="HJ679" s="2"/>
      <c r="HK679" s="2"/>
      <c r="HL679" s="2"/>
      <c r="HM679" s="2" t="s">
        <v>3</v>
      </c>
      <c r="HN679" s="2" t="s">
        <v>24</v>
      </c>
      <c r="HO679" s="2" t="s">
        <v>25</v>
      </c>
      <c r="HP679" s="2" t="s">
        <v>22</v>
      </c>
      <c r="HQ679" s="2" t="s">
        <v>22</v>
      </c>
      <c r="HR679" s="2"/>
      <c r="HS679" s="2"/>
      <c r="HT679" s="2"/>
      <c r="HU679" s="2"/>
      <c r="HV679" s="2"/>
      <c r="HW679" s="2"/>
      <c r="HX679" s="2"/>
      <c r="HY679" s="2"/>
      <c r="HZ679" s="2"/>
      <c r="IA679" s="2"/>
      <c r="IB679" s="2"/>
      <c r="IC679" s="2"/>
      <c r="ID679" s="2"/>
      <c r="IE679" s="2"/>
      <c r="IF679" s="2"/>
      <c r="IG679" s="2"/>
      <c r="IH679" s="2"/>
      <c r="II679" s="2"/>
      <c r="IJ679" s="2"/>
      <c r="IK679" s="2">
        <v>0</v>
      </c>
      <c r="IL679" s="2"/>
      <c r="IM679" s="2"/>
      <c r="IN679" s="2"/>
      <c r="IO679" s="2"/>
      <c r="IP679" s="2"/>
      <c r="IQ679" s="2"/>
      <c r="IR679" s="2"/>
      <c r="IS679" s="2"/>
      <c r="IT679" s="2"/>
      <c r="IU679" s="2"/>
    </row>
    <row r="680" spans="1:255" x14ac:dyDescent="0.2">
      <c r="A680">
        <v>17</v>
      </c>
      <c r="B680">
        <v>1</v>
      </c>
      <c r="C680">
        <f>ROW(SmtRes!A654)</f>
        <v>654</v>
      </c>
      <c r="D680">
        <f>ROW(EtalonRes!A666)</f>
        <v>666</v>
      </c>
      <c r="E680" t="s">
        <v>448</v>
      </c>
      <c r="F680" t="s">
        <v>392</v>
      </c>
      <c r="G680" t="s">
        <v>449</v>
      </c>
      <c r="H680" t="s">
        <v>186</v>
      </c>
      <c r="I680">
        <v>0</v>
      </c>
      <c r="J680">
        <v>0</v>
      </c>
      <c r="K680">
        <v>0</v>
      </c>
      <c r="L680">
        <v>1.6E-2</v>
      </c>
      <c r="M680">
        <v>0</v>
      </c>
      <c r="N680">
        <f t="shared" si="541"/>
        <v>1.6E-2</v>
      </c>
      <c r="O680">
        <f t="shared" si="542"/>
        <v>0</v>
      </c>
      <c r="P680">
        <f t="shared" si="543"/>
        <v>0</v>
      </c>
      <c r="Q680">
        <f t="shared" si="544"/>
        <v>0</v>
      </c>
      <c r="R680">
        <f t="shared" si="545"/>
        <v>0</v>
      </c>
      <c r="S680">
        <f t="shared" si="546"/>
        <v>0</v>
      </c>
      <c r="T680">
        <f t="shared" si="547"/>
        <v>0</v>
      </c>
      <c r="U680">
        <f t="shared" si="548"/>
        <v>0</v>
      </c>
      <c r="V680">
        <f t="shared" si="549"/>
        <v>0</v>
      </c>
      <c r="W680">
        <f t="shared" si="550"/>
        <v>0</v>
      </c>
      <c r="X680">
        <f t="shared" si="551"/>
        <v>0</v>
      </c>
      <c r="Y680">
        <f t="shared" si="552"/>
        <v>0</v>
      </c>
      <c r="AA680">
        <v>69726884</v>
      </c>
      <c r="AB680">
        <f t="shared" si="553"/>
        <v>465.59</v>
      </c>
      <c r="AC680">
        <f>ROUND(((ES680*20)+(SUM(SmtRes!BC648:'SmtRes'!BC654)+SUM(EtalonRes!AL660:'EtalonRes'!AL666))),2)</f>
        <v>-0.01</v>
      </c>
      <c r="AD680">
        <f>ROUND(((((ET680*20))-((EU680*20)))+AE680),2)</f>
        <v>49.4</v>
      </c>
      <c r="AE680">
        <f>ROUND(((EU680*20)),2)</f>
        <v>4.5999999999999996</v>
      </c>
      <c r="AF680">
        <f>ROUND(((EV680*20)),2)</f>
        <v>416.2</v>
      </c>
      <c r="AG680">
        <f t="shared" si="555"/>
        <v>0</v>
      </c>
      <c r="AH680">
        <f>((EW680*20))</f>
        <v>48.4</v>
      </c>
      <c r="AI680">
        <f>((EX680*20))</f>
        <v>0.4</v>
      </c>
      <c r="AJ680">
        <f t="shared" si="556"/>
        <v>0</v>
      </c>
      <c r="AK680">
        <v>2072.27</v>
      </c>
      <c r="AL680">
        <v>2048.9899999999998</v>
      </c>
      <c r="AM680">
        <v>2.4700000000000002</v>
      </c>
      <c r="AN680">
        <v>0.23</v>
      </c>
      <c r="AO680">
        <v>20.81</v>
      </c>
      <c r="AP680">
        <v>0</v>
      </c>
      <c r="AQ680">
        <v>2.42</v>
      </c>
      <c r="AR680">
        <v>0.02</v>
      </c>
      <c r="AS680">
        <v>0</v>
      </c>
      <c r="AT680">
        <v>117</v>
      </c>
      <c r="AU680">
        <v>64</v>
      </c>
      <c r="AV680">
        <v>1</v>
      </c>
      <c r="AW680">
        <v>1</v>
      </c>
      <c r="AZ680">
        <v>1</v>
      </c>
      <c r="BA680">
        <v>25.36</v>
      </c>
      <c r="BB680">
        <v>7.84</v>
      </c>
      <c r="BC680">
        <v>7.56</v>
      </c>
      <c r="BD680" t="s">
        <v>3</v>
      </c>
      <c r="BE680" t="s">
        <v>3</v>
      </c>
      <c r="BF680" t="s">
        <v>3</v>
      </c>
      <c r="BG680" t="s">
        <v>3</v>
      </c>
      <c r="BH680">
        <v>0</v>
      </c>
      <c r="BI680">
        <v>1</v>
      </c>
      <c r="BJ680" t="s">
        <v>394</v>
      </c>
      <c r="BM680">
        <v>11001</v>
      </c>
      <c r="BN680">
        <v>0</v>
      </c>
      <c r="BO680" t="s">
        <v>392</v>
      </c>
      <c r="BP680">
        <v>1</v>
      </c>
      <c r="BQ680">
        <v>2</v>
      </c>
      <c r="BR680">
        <v>0</v>
      </c>
      <c r="BS680">
        <v>19.8</v>
      </c>
      <c r="BT680">
        <v>1</v>
      </c>
      <c r="BU680">
        <v>1</v>
      </c>
      <c r="BV680">
        <v>1</v>
      </c>
      <c r="BW680">
        <v>1</v>
      </c>
      <c r="BX680">
        <v>1</v>
      </c>
      <c r="BY680" t="s">
        <v>3</v>
      </c>
      <c r="BZ680">
        <v>117</v>
      </c>
      <c r="CA680">
        <v>64</v>
      </c>
      <c r="CB680" t="s">
        <v>3</v>
      </c>
      <c r="CE680">
        <v>0</v>
      </c>
      <c r="CF680">
        <v>0</v>
      </c>
      <c r="CG680">
        <v>0</v>
      </c>
      <c r="CH680">
        <v>59</v>
      </c>
      <c r="CI680">
        <v>0</v>
      </c>
      <c r="CJ680">
        <v>0</v>
      </c>
      <c r="CK680">
        <v>0</v>
      </c>
      <c r="CL680">
        <v>0</v>
      </c>
      <c r="CM680">
        <v>0</v>
      </c>
      <c r="CN680" t="s">
        <v>3</v>
      </c>
      <c r="CO680">
        <v>0</v>
      </c>
      <c r="CP680">
        <f t="shared" si="557"/>
        <v>0</v>
      </c>
      <c r="CQ680">
        <f t="shared" si="558"/>
        <v>-7.5600000000000001E-2</v>
      </c>
      <c r="CR680">
        <f t="shared" si="559"/>
        <v>387.29599999999999</v>
      </c>
      <c r="CS680">
        <f t="shared" si="560"/>
        <v>91.08</v>
      </c>
      <c r="CT680">
        <f t="shared" si="561"/>
        <v>10554.832</v>
      </c>
      <c r="CU680">
        <f t="shared" si="562"/>
        <v>0</v>
      </c>
      <c r="CV680">
        <f t="shared" si="563"/>
        <v>48.4</v>
      </c>
      <c r="CW680">
        <f t="shared" si="564"/>
        <v>0.4</v>
      </c>
      <c r="CX680">
        <f t="shared" si="565"/>
        <v>0</v>
      </c>
      <c r="CY680">
        <f>(S680+R680)*(BZ680/100)</f>
        <v>0</v>
      </c>
      <c r="CZ680">
        <f>(S680+R680)*(CA680/100)</f>
        <v>0</v>
      </c>
      <c r="DC680" t="s">
        <v>3</v>
      </c>
      <c r="DD680" t="s">
        <v>450</v>
      </c>
      <c r="DE680" t="s">
        <v>450</v>
      </c>
      <c r="DF680" t="s">
        <v>450</v>
      </c>
      <c r="DG680" t="s">
        <v>450</v>
      </c>
      <c r="DH680" t="s">
        <v>3</v>
      </c>
      <c r="DI680" t="s">
        <v>450</v>
      </c>
      <c r="DJ680" t="s">
        <v>450</v>
      </c>
      <c r="DK680" t="s">
        <v>3</v>
      </c>
      <c r="DL680" t="s">
        <v>3</v>
      </c>
      <c r="DM680" t="s">
        <v>3</v>
      </c>
      <c r="DN680">
        <v>123</v>
      </c>
      <c r="DO680">
        <v>75</v>
      </c>
      <c r="DP680">
        <v>1</v>
      </c>
      <c r="DQ680">
        <v>1</v>
      </c>
      <c r="DU680">
        <v>1013</v>
      </c>
      <c r="DV680" t="s">
        <v>186</v>
      </c>
      <c r="DW680" t="s">
        <v>186</v>
      </c>
      <c r="DX680">
        <v>1</v>
      </c>
      <c r="DZ680" t="s">
        <v>3</v>
      </c>
      <c r="EA680" t="s">
        <v>3</v>
      </c>
      <c r="EB680" t="s">
        <v>3</v>
      </c>
      <c r="EC680" t="s">
        <v>3</v>
      </c>
      <c r="EE680">
        <v>54328965</v>
      </c>
      <c r="EF680">
        <v>2</v>
      </c>
      <c r="EG680" t="s">
        <v>21</v>
      </c>
      <c r="EH680">
        <v>0</v>
      </c>
      <c r="EI680" t="s">
        <v>3</v>
      </c>
      <c r="EJ680">
        <v>1</v>
      </c>
      <c r="EK680">
        <v>11001</v>
      </c>
      <c r="EL680" t="s">
        <v>22</v>
      </c>
      <c r="EM680" t="s">
        <v>23</v>
      </c>
      <c r="EO680" t="s">
        <v>3</v>
      </c>
      <c r="EQ680">
        <v>1441792</v>
      </c>
      <c r="ER680">
        <v>2072.27</v>
      </c>
      <c r="ES680">
        <v>2048.9899999999998</v>
      </c>
      <c r="ET680">
        <v>2.4700000000000002</v>
      </c>
      <c r="EU680">
        <v>0.23</v>
      </c>
      <c r="EV680">
        <v>20.81</v>
      </c>
      <c r="EW680">
        <v>2.42</v>
      </c>
      <c r="EX680">
        <v>0.02</v>
      </c>
      <c r="EY680">
        <v>1</v>
      </c>
      <c r="FQ680">
        <v>0</v>
      </c>
      <c r="FR680">
        <f t="shared" si="566"/>
        <v>0</v>
      </c>
      <c r="FS680">
        <v>0</v>
      </c>
      <c r="FX680">
        <v>123</v>
      </c>
      <c r="FY680">
        <v>75</v>
      </c>
      <c r="GA680" t="s">
        <v>3</v>
      </c>
      <c r="GD680">
        <v>1</v>
      </c>
      <c r="GF680">
        <v>-918725291</v>
      </c>
      <c r="GG680">
        <v>2</v>
      </c>
      <c r="GH680">
        <v>1</v>
      </c>
      <c r="GI680">
        <v>2</v>
      </c>
      <c r="GJ680">
        <v>0</v>
      </c>
      <c r="GK680">
        <v>0</v>
      </c>
      <c r="GL680">
        <f t="shared" si="567"/>
        <v>0</v>
      </c>
      <c r="GM680">
        <f t="shared" si="568"/>
        <v>0</v>
      </c>
      <c r="GN680">
        <f t="shared" si="569"/>
        <v>0</v>
      </c>
      <c r="GO680">
        <f t="shared" si="570"/>
        <v>0</v>
      </c>
      <c r="GP680">
        <f t="shared" si="571"/>
        <v>0</v>
      </c>
      <c r="GR680">
        <v>0</v>
      </c>
      <c r="GS680">
        <v>3</v>
      </c>
      <c r="GT680">
        <v>0</v>
      </c>
      <c r="GU680" t="s">
        <v>450</v>
      </c>
      <c r="GV680">
        <f>ROUND(((GT680*20)),2)</f>
        <v>0</v>
      </c>
      <c r="GW680">
        <v>1015.2</v>
      </c>
      <c r="GX680">
        <f t="shared" si="572"/>
        <v>0</v>
      </c>
      <c r="HA680">
        <v>0</v>
      </c>
      <c r="HB680">
        <v>0</v>
      </c>
      <c r="HC680">
        <f t="shared" si="573"/>
        <v>0</v>
      </c>
      <c r="HE680" t="s">
        <v>3</v>
      </c>
      <c r="HF680" t="s">
        <v>3</v>
      </c>
      <c r="HM680" t="s">
        <v>3</v>
      </c>
      <c r="HN680" t="s">
        <v>24</v>
      </c>
      <c r="HO680" t="s">
        <v>25</v>
      </c>
      <c r="HP680" t="s">
        <v>22</v>
      </c>
      <c r="HQ680" t="s">
        <v>22</v>
      </c>
      <c r="IK680">
        <v>0</v>
      </c>
    </row>
    <row r="681" spans="1:255" x14ac:dyDescent="0.2">
      <c r="A681" s="2">
        <v>18</v>
      </c>
      <c r="B681" s="2">
        <v>1</v>
      </c>
      <c r="C681" s="2">
        <v>646</v>
      </c>
      <c r="D681" s="2"/>
      <c r="E681" s="2" t="s">
        <v>451</v>
      </c>
      <c r="F681" s="2" t="s">
        <v>381</v>
      </c>
      <c r="G681" s="2" t="s">
        <v>452</v>
      </c>
      <c r="H681" s="2" t="s">
        <v>78</v>
      </c>
      <c r="I681" s="2">
        <f>I679*J681</f>
        <v>0</v>
      </c>
      <c r="J681" s="2">
        <v>3.5999999999999996</v>
      </c>
      <c r="K681" s="2">
        <v>0.18</v>
      </c>
      <c r="L681" s="2">
        <v>5.7599999999999998E-2</v>
      </c>
      <c r="M681" s="2">
        <v>0</v>
      </c>
      <c r="N681" s="2">
        <f t="shared" si="541"/>
        <v>5.7599999999999998E-2</v>
      </c>
      <c r="O681" s="2">
        <f t="shared" si="542"/>
        <v>0</v>
      </c>
      <c r="P681" s="2">
        <f t="shared" si="543"/>
        <v>0</v>
      </c>
      <c r="Q681" s="2">
        <f t="shared" si="544"/>
        <v>0</v>
      </c>
      <c r="R681" s="2">
        <f t="shared" si="545"/>
        <v>0</v>
      </c>
      <c r="S681" s="2">
        <f t="shared" si="546"/>
        <v>0</v>
      </c>
      <c r="T681" s="2">
        <f t="shared" si="547"/>
        <v>0</v>
      </c>
      <c r="U681" s="2">
        <f t="shared" si="548"/>
        <v>0</v>
      </c>
      <c r="V681" s="2">
        <f t="shared" si="549"/>
        <v>0</v>
      </c>
      <c r="W681" s="2">
        <f t="shared" si="550"/>
        <v>0</v>
      </c>
      <c r="X681" s="2">
        <f t="shared" si="551"/>
        <v>0</v>
      </c>
      <c r="Y681" s="2">
        <f t="shared" si="552"/>
        <v>0</v>
      </c>
      <c r="Z681" s="2"/>
      <c r="AA681" s="2">
        <v>69726971</v>
      </c>
      <c r="AB681" s="2">
        <f t="shared" si="553"/>
        <v>11382.09</v>
      </c>
      <c r="AC681" s="2">
        <f>ROUND((ES681),2)</f>
        <v>11382.09</v>
      </c>
      <c r="AD681" s="2">
        <f t="shared" ref="AD681:AD698" si="576">ROUND((((ET681)-(EU681))+AE681),2)</f>
        <v>0</v>
      </c>
      <c r="AE681" s="2">
        <f t="shared" ref="AE681:AE698" si="577">ROUND((EU681),2)</f>
        <v>0</v>
      </c>
      <c r="AF681" s="2">
        <f t="shared" ref="AF681:AF698" si="578">ROUND((EV681),2)</f>
        <v>0</v>
      </c>
      <c r="AG681" s="2">
        <f t="shared" si="555"/>
        <v>0</v>
      </c>
      <c r="AH681" s="2">
        <f t="shared" ref="AH681:AH698" si="579">(EW681)</f>
        <v>0</v>
      </c>
      <c r="AI681" s="2">
        <f t="shared" ref="AI681:AI698" si="580">(EX681)</f>
        <v>0</v>
      </c>
      <c r="AJ681" s="2">
        <f t="shared" si="556"/>
        <v>0</v>
      </c>
      <c r="AK681" s="2">
        <v>11382.09</v>
      </c>
      <c r="AL681" s="2">
        <v>11382.09</v>
      </c>
      <c r="AM681" s="2">
        <v>0</v>
      </c>
      <c r="AN681" s="2">
        <v>0</v>
      </c>
      <c r="AO681" s="2">
        <v>0</v>
      </c>
      <c r="AP681" s="2">
        <v>0</v>
      </c>
      <c r="AQ681" s="2">
        <v>0</v>
      </c>
      <c r="AR681" s="2">
        <v>0</v>
      </c>
      <c r="AS681" s="2">
        <v>0</v>
      </c>
      <c r="AT681" s="2">
        <v>0</v>
      </c>
      <c r="AU681" s="2">
        <v>0</v>
      </c>
      <c r="AV681" s="2">
        <v>1</v>
      </c>
      <c r="AW681" s="2">
        <v>1</v>
      </c>
      <c r="AX681" s="2"/>
      <c r="AY681" s="2"/>
      <c r="AZ681" s="2">
        <v>1</v>
      </c>
      <c r="BA681" s="2">
        <v>1</v>
      </c>
      <c r="BB681" s="2">
        <v>1</v>
      </c>
      <c r="BC681" s="2">
        <v>1</v>
      </c>
      <c r="BD681" s="2" t="s">
        <v>3</v>
      </c>
      <c r="BE681" s="2" t="s">
        <v>3</v>
      </c>
      <c r="BF681" s="2" t="s">
        <v>3</v>
      </c>
      <c r="BG681" s="2" t="s">
        <v>3</v>
      </c>
      <c r="BH681" s="2">
        <v>3</v>
      </c>
      <c r="BI681" s="2">
        <v>1</v>
      </c>
      <c r="BJ681" s="2" t="s">
        <v>383</v>
      </c>
      <c r="BK681" s="2"/>
      <c r="BL681" s="2"/>
      <c r="BM681" s="2">
        <v>500001</v>
      </c>
      <c r="BN681" s="2">
        <v>0</v>
      </c>
      <c r="BO681" s="2" t="s">
        <v>3</v>
      </c>
      <c r="BP681" s="2">
        <v>0</v>
      </c>
      <c r="BQ681" s="2">
        <v>8</v>
      </c>
      <c r="BR681" s="2">
        <v>0</v>
      </c>
      <c r="BS681" s="2">
        <v>1</v>
      </c>
      <c r="BT681" s="2">
        <v>1</v>
      </c>
      <c r="BU681" s="2">
        <v>1</v>
      </c>
      <c r="BV681" s="2">
        <v>1</v>
      </c>
      <c r="BW681" s="2">
        <v>1</v>
      </c>
      <c r="BX681" s="2">
        <v>1</v>
      </c>
      <c r="BY681" s="2" t="s">
        <v>3</v>
      </c>
      <c r="BZ681" s="2">
        <v>0</v>
      </c>
      <c r="CA681" s="2">
        <v>0</v>
      </c>
      <c r="CB681" s="2" t="s">
        <v>3</v>
      </c>
      <c r="CC681" s="2"/>
      <c r="CD681" s="2"/>
      <c r="CE681" s="2">
        <v>0</v>
      </c>
      <c r="CF681" s="2">
        <v>0</v>
      </c>
      <c r="CG681" s="2">
        <v>0</v>
      </c>
      <c r="CH681" s="2">
        <v>59</v>
      </c>
      <c r="CI681" s="2">
        <v>1</v>
      </c>
      <c r="CJ681" s="2">
        <v>0</v>
      </c>
      <c r="CK681" s="2">
        <v>0</v>
      </c>
      <c r="CL681" s="2">
        <v>0</v>
      </c>
      <c r="CM681" s="2">
        <v>0</v>
      </c>
      <c r="CN681" s="2" t="s">
        <v>3</v>
      </c>
      <c r="CO681" s="2">
        <v>0</v>
      </c>
      <c r="CP681" s="2">
        <f t="shared" si="557"/>
        <v>0</v>
      </c>
      <c r="CQ681" s="2">
        <f t="shared" si="558"/>
        <v>11382.09</v>
      </c>
      <c r="CR681" s="2">
        <f t="shared" si="559"/>
        <v>0</v>
      </c>
      <c r="CS681" s="2">
        <f t="shared" si="560"/>
        <v>0</v>
      </c>
      <c r="CT681" s="2">
        <f t="shared" si="561"/>
        <v>0</v>
      </c>
      <c r="CU681" s="2">
        <f t="shared" si="562"/>
        <v>0</v>
      </c>
      <c r="CV681" s="2">
        <f t="shared" si="563"/>
        <v>0</v>
      </c>
      <c r="CW681" s="2">
        <f t="shared" si="564"/>
        <v>0</v>
      </c>
      <c r="CX681" s="2">
        <f t="shared" si="565"/>
        <v>0</v>
      </c>
      <c r="CY681" s="2">
        <f>(((S681+R681)*AT681)/100)</f>
        <v>0</v>
      </c>
      <c r="CZ681" s="2">
        <f>(((S681+R681)*AU681)/100)</f>
        <v>0</v>
      </c>
      <c r="DA681" s="2"/>
      <c r="DB681" s="2"/>
      <c r="DC681" s="2" t="s">
        <v>3</v>
      </c>
      <c r="DD681" s="2" t="s">
        <v>3</v>
      </c>
      <c r="DE681" s="2" t="s">
        <v>3</v>
      </c>
      <c r="DF681" s="2" t="s">
        <v>3</v>
      </c>
      <c r="DG681" s="2" t="s">
        <v>3</v>
      </c>
      <c r="DH681" s="2" t="s">
        <v>3</v>
      </c>
      <c r="DI681" s="2" t="s">
        <v>3</v>
      </c>
      <c r="DJ681" s="2" t="s">
        <v>3</v>
      </c>
      <c r="DK681" s="2" t="s">
        <v>3</v>
      </c>
      <c r="DL681" s="2" t="s">
        <v>3</v>
      </c>
      <c r="DM681" s="2" t="s">
        <v>3</v>
      </c>
      <c r="DN681" s="2">
        <v>0</v>
      </c>
      <c r="DO681" s="2">
        <v>0</v>
      </c>
      <c r="DP681" s="2">
        <v>1</v>
      </c>
      <c r="DQ681" s="2">
        <v>1</v>
      </c>
      <c r="DR681" s="2"/>
      <c r="DS681" s="2"/>
      <c r="DT681" s="2"/>
      <c r="DU681" s="2">
        <v>1009</v>
      </c>
      <c r="DV681" s="2" t="s">
        <v>78</v>
      </c>
      <c r="DW681" s="2" t="s">
        <v>78</v>
      </c>
      <c r="DX681" s="2">
        <v>1000</v>
      </c>
      <c r="DY681" s="2"/>
      <c r="DZ681" s="2" t="s">
        <v>3</v>
      </c>
      <c r="EA681" s="2" t="s">
        <v>3</v>
      </c>
      <c r="EB681" s="2" t="s">
        <v>3</v>
      </c>
      <c r="EC681" s="2" t="s">
        <v>3</v>
      </c>
      <c r="ED681" s="2"/>
      <c r="EE681" s="2">
        <v>54328897</v>
      </c>
      <c r="EF681" s="2">
        <v>8</v>
      </c>
      <c r="EG681" s="2" t="s">
        <v>31</v>
      </c>
      <c r="EH681" s="2">
        <v>0</v>
      </c>
      <c r="EI681" s="2" t="s">
        <v>3</v>
      </c>
      <c r="EJ681" s="2">
        <v>1</v>
      </c>
      <c r="EK681" s="2">
        <v>500001</v>
      </c>
      <c r="EL681" s="2" t="s">
        <v>32</v>
      </c>
      <c r="EM681" s="2" t="s">
        <v>33</v>
      </c>
      <c r="EN681" s="2"/>
      <c r="EO681" s="2" t="s">
        <v>3</v>
      </c>
      <c r="EP681" s="2"/>
      <c r="EQ681" s="2">
        <v>0</v>
      </c>
      <c r="ER681" s="2">
        <v>11382.09</v>
      </c>
      <c r="ES681" s="2">
        <v>11382.09</v>
      </c>
      <c r="ET681" s="2">
        <v>0</v>
      </c>
      <c r="EU681" s="2">
        <v>0</v>
      </c>
      <c r="EV681" s="2">
        <v>0</v>
      </c>
      <c r="EW681" s="2">
        <v>0</v>
      </c>
      <c r="EX681" s="2">
        <v>0</v>
      </c>
      <c r="EY681" s="2"/>
      <c r="EZ681" s="2"/>
      <c r="FA681" s="2"/>
      <c r="FB681" s="2"/>
      <c r="FC681" s="2"/>
      <c r="FD681" s="2"/>
      <c r="FE681" s="2"/>
      <c r="FF681" s="2"/>
      <c r="FG681" s="2"/>
      <c r="FH681" s="2"/>
      <c r="FI681" s="2"/>
      <c r="FJ681" s="2"/>
      <c r="FK681" s="2"/>
      <c r="FL681" s="2"/>
      <c r="FM681" s="2"/>
      <c r="FN681" s="2"/>
      <c r="FO681" s="2"/>
      <c r="FP681" s="2"/>
      <c r="FQ681" s="2">
        <v>0</v>
      </c>
      <c r="FR681" s="2">
        <f t="shared" si="566"/>
        <v>0</v>
      </c>
      <c r="FS681" s="2">
        <v>0</v>
      </c>
      <c r="FT681" s="2"/>
      <c r="FU681" s="2"/>
      <c r="FV681" s="2"/>
      <c r="FW681" s="2"/>
      <c r="FX681" s="2">
        <v>0</v>
      </c>
      <c r="FY681" s="2">
        <v>0</v>
      </c>
      <c r="FZ681" s="2"/>
      <c r="GA681" s="2" t="s">
        <v>3</v>
      </c>
      <c r="GB681" s="2"/>
      <c r="GC681" s="2"/>
      <c r="GD681" s="2">
        <v>1</v>
      </c>
      <c r="GE681" s="2"/>
      <c r="GF681" s="2">
        <v>-1190190676</v>
      </c>
      <c r="GG681" s="2">
        <v>2</v>
      </c>
      <c r="GH681" s="2">
        <v>1</v>
      </c>
      <c r="GI681" s="2">
        <v>-2</v>
      </c>
      <c r="GJ681" s="2">
        <v>0</v>
      </c>
      <c r="GK681" s="2">
        <v>0</v>
      </c>
      <c r="GL681" s="2">
        <f t="shared" si="567"/>
        <v>0</v>
      </c>
      <c r="GM681" s="2">
        <f t="shared" si="568"/>
        <v>0</v>
      </c>
      <c r="GN681" s="2">
        <f t="shared" si="569"/>
        <v>0</v>
      </c>
      <c r="GO681" s="2">
        <f t="shared" si="570"/>
        <v>0</v>
      </c>
      <c r="GP681" s="2">
        <f t="shared" si="571"/>
        <v>0</v>
      </c>
      <c r="GQ681" s="2"/>
      <c r="GR681" s="2">
        <v>0</v>
      </c>
      <c r="GS681" s="2">
        <v>3</v>
      </c>
      <c r="GT681" s="2">
        <v>0</v>
      </c>
      <c r="GU681" s="2" t="s">
        <v>3</v>
      </c>
      <c r="GV681" s="2">
        <f t="shared" ref="GV681:GV698" si="581">ROUND((GT681),2)</f>
        <v>0</v>
      </c>
      <c r="GW681" s="2">
        <v>1</v>
      </c>
      <c r="GX681" s="2">
        <f t="shared" si="572"/>
        <v>0</v>
      </c>
      <c r="GY681" s="2"/>
      <c r="GZ681" s="2"/>
      <c r="HA681" s="2">
        <v>0</v>
      </c>
      <c r="HB681" s="2">
        <v>0</v>
      </c>
      <c r="HC681" s="2">
        <f t="shared" si="573"/>
        <v>0</v>
      </c>
      <c r="HD681" s="2"/>
      <c r="HE681" s="2" t="s">
        <v>3</v>
      </c>
      <c r="HF681" s="2" t="s">
        <v>3</v>
      </c>
      <c r="HG681" s="2"/>
      <c r="HH681" s="2"/>
      <c r="HI681" s="2"/>
      <c r="HJ681" s="2"/>
      <c r="HK681" s="2"/>
      <c r="HL681" s="2"/>
      <c r="HM681" s="2" t="s">
        <v>450</v>
      </c>
      <c r="HN681" s="2" t="s">
        <v>3</v>
      </c>
      <c r="HO681" s="2" t="s">
        <v>3</v>
      </c>
      <c r="HP681" s="2" t="s">
        <v>3</v>
      </c>
      <c r="HQ681" s="2" t="s">
        <v>3</v>
      </c>
      <c r="HR681" s="2"/>
      <c r="HS681" s="2"/>
      <c r="HT681" s="2"/>
      <c r="HU681" s="2"/>
      <c r="HV681" s="2"/>
      <c r="HW681" s="2"/>
      <c r="HX681" s="2"/>
      <c r="HY681" s="2"/>
      <c r="HZ681" s="2"/>
      <c r="IA681" s="2"/>
      <c r="IB681" s="2"/>
      <c r="IC681" s="2"/>
      <c r="ID681" s="2"/>
      <c r="IE681" s="2"/>
      <c r="IF681" s="2"/>
      <c r="IG681" s="2"/>
      <c r="IH681" s="2"/>
      <c r="II681" s="2"/>
      <c r="IJ681" s="2"/>
      <c r="IK681" s="2">
        <v>0</v>
      </c>
      <c r="IL681" s="2"/>
      <c r="IM681" s="2"/>
      <c r="IN681" s="2"/>
      <c r="IO681" s="2"/>
      <c r="IP681" s="2"/>
      <c r="IQ681" s="2"/>
      <c r="IR681" s="2"/>
      <c r="IS681" s="2"/>
      <c r="IT681" s="2"/>
      <c r="IU681" s="2"/>
    </row>
    <row r="682" spans="1:255" x14ac:dyDescent="0.2">
      <c r="A682">
        <v>18</v>
      </c>
      <c r="B682">
        <v>1</v>
      </c>
      <c r="C682">
        <v>653</v>
      </c>
      <c r="E682" t="s">
        <v>451</v>
      </c>
      <c r="F682" t="s">
        <v>381</v>
      </c>
      <c r="G682" t="s">
        <v>452</v>
      </c>
      <c r="H682" t="s">
        <v>78</v>
      </c>
      <c r="I682">
        <f>I680*J682</f>
        <v>0</v>
      </c>
      <c r="J682">
        <v>3.5999999999999996</v>
      </c>
      <c r="K682">
        <v>0.18</v>
      </c>
      <c r="L682">
        <v>5.7599999999999998E-2</v>
      </c>
      <c r="M682">
        <v>0</v>
      </c>
      <c r="N682">
        <f t="shared" si="541"/>
        <v>5.7599999999999998E-2</v>
      </c>
      <c r="O682">
        <f t="shared" si="542"/>
        <v>0</v>
      </c>
      <c r="P682">
        <f t="shared" si="543"/>
        <v>0</v>
      </c>
      <c r="Q682">
        <f t="shared" si="544"/>
        <v>0</v>
      </c>
      <c r="R682">
        <f t="shared" si="545"/>
        <v>0</v>
      </c>
      <c r="S682">
        <f t="shared" si="546"/>
        <v>0</v>
      </c>
      <c r="T682">
        <f t="shared" si="547"/>
        <v>0</v>
      </c>
      <c r="U682">
        <f t="shared" si="548"/>
        <v>0</v>
      </c>
      <c r="V682">
        <f t="shared" si="549"/>
        <v>0</v>
      </c>
      <c r="W682">
        <f t="shared" si="550"/>
        <v>0</v>
      </c>
      <c r="X682">
        <f t="shared" si="551"/>
        <v>0</v>
      </c>
      <c r="Y682">
        <f t="shared" si="552"/>
        <v>0</v>
      </c>
      <c r="AA682">
        <v>69726884</v>
      </c>
      <c r="AB682">
        <f t="shared" si="553"/>
        <v>1738.77</v>
      </c>
      <c r="AC682">
        <f>ROUND((ES682),2)</f>
        <v>1738.77</v>
      </c>
      <c r="AD682">
        <f t="shared" si="576"/>
        <v>0</v>
      </c>
      <c r="AE682">
        <f t="shared" si="577"/>
        <v>0</v>
      </c>
      <c r="AF682">
        <f t="shared" si="578"/>
        <v>0</v>
      </c>
      <c r="AG682">
        <f t="shared" si="555"/>
        <v>0</v>
      </c>
      <c r="AH682">
        <f t="shared" si="579"/>
        <v>0</v>
      </c>
      <c r="AI682">
        <f t="shared" si="580"/>
        <v>0</v>
      </c>
      <c r="AJ682">
        <f t="shared" si="556"/>
        <v>0</v>
      </c>
      <c r="AK682">
        <v>1738.7699999999998</v>
      </c>
      <c r="AL682">
        <v>1738.7699999999998</v>
      </c>
      <c r="AM682">
        <v>0</v>
      </c>
      <c r="AN682">
        <v>0</v>
      </c>
      <c r="AO682">
        <v>0</v>
      </c>
      <c r="AP682">
        <v>0</v>
      </c>
      <c r="AQ682">
        <v>0</v>
      </c>
      <c r="AR682">
        <v>0</v>
      </c>
      <c r="AS682">
        <v>0</v>
      </c>
      <c r="AT682">
        <v>0</v>
      </c>
      <c r="AU682">
        <v>0</v>
      </c>
      <c r="AV682">
        <v>1</v>
      </c>
      <c r="AW682">
        <v>1</v>
      </c>
      <c r="AZ682">
        <v>1</v>
      </c>
      <c r="BA682">
        <v>1</v>
      </c>
      <c r="BB682">
        <v>1</v>
      </c>
      <c r="BC682">
        <v>7.56</v>
      </c>
      <c r="BD682" t="s">
        <v>3</v>
      </c>
      <c r="BE682" t="s">
        <v>3</v>
      </c>
      <c r="BF682" t="s">
        <v>3</v>
      </c>
      <c r="BG682" t="s">
        <v>3</v>
      </c>
      <c r="BH682">
        <v>3</v>
      </c>
      <c r="BI682">
        <v>1</v>
      </c>
      <c r="BJ682" t="s">
        <v>383</v>
      </c>
      <c r="BM682">
        <v>500001</v>
      </c>
      <c r="BN682">
        <v>0</v>
      </c>
      <c r="BO682" t="s">
        <v>3</v>
      </c>
      <c r="BP682">
        <v>0</v>
      </c>
      <c r="BQ682">
        <v>8</v>
      </c>
      <c r="BR682">
        <v>0</v>
      </c>
      <c r="BS682">
        <v>1</v>
      </c>
      <c r="BT682">
        <v>1</v>
      </c>
      <c r="BU682">
        <v>1</v>
      </c>
      <c r="BV682">
        <v>1</v>
      </c>
      <c r="BW682">
        <v>1</v>
      </c>
      <c r="BX682">
        <v>1</v>
      </c>
      <c r="BY682" t="s">
        <v>3</v>
      </c>
      <c r="BZ682">
        <v>0</v>
      </c>
      <c r="CA682">
        <v>0</v>
      </c>
      <c r="CB682" t="s">
        <v>3</v>
      </c>
      <c r="CE682">
        <v>0</v>
      </c>
      <c r="CF682">
        <v>0</v>
      </c>
      <c r="CG682">
        <v>0</v>
      </c>
      <c r="CH682">
        <v>59</v>
      </c>
      <c r="CI682">
        <v>1</v>
      </c>
      <c r="CJ682">
        <v>0</v>
      </c>
      <c r="CK682">
        <v>0</v>
      </c>
      <c r="CL682">
        <v>0</v>
      </c>
      <c r="CM682">
        <v>0</v>
      </c>
      <c r="CN682" t="s">
        <v>3</v>
      </c>
      <c r="CO682">
        <v>0</v>
      </c>
      <c r="CP682">
        <f t="shared" si="557"/>
        <v>0</v>
      </c>
      <c r="CQ682">
        <f t="shared" si="558"/>
        <v>13145.101199999999</v>
      </c>
      <c r="CR682">
        <f t="shared" si="559"/>
        <v>0</v>
      </c>
      <c r="CS682">
        <f t="shared" si="560"/>
        <v>0</v>
      </c>
      <c r="CT682">
        <f t="shared" si="561"/>
        <v>0</v>
      </c>
      <c r="CU682">
        <f t="shared" si="562"/>
        <v>0</v>
      </c>
      <c r="CV682">
        <f t="shared" si="563"/>
        <v>0</v>
      </c>
      <c r="CW682">
        <f t="shared" si="564"/>
        <v>0</v>
      </c>
      <c r="CX682">
        <f t="shared" si="565"/>
        <v>0</v>
      </c>
      <c r="CY682">
        <f>(S682+R682)*(BZ682/100)</f>
        <v>0</v>
      </c>
      <c r="CZ682">
        <f>(S682+R682)*(CA682/100)</f>
        <v>0</v>
      </c>
      <c r="DC682" t="s">
        <v>3</v>
      </c>
      <c r="DD682" t="s">
        <v>3</v>
      </c>
      <c r="DE682" t="s">
        <v>3</v>
      </c>
      <c r="DF682" t="s">
        <v>3</v>
      </c>
      <c r="DG682" t="s">
        <v>3</v>
      </c>
      <c r="DH682" t="s">
        <v>3</v>
      </c>
      <c r="DI682" t="s">
        <v>3</v>
      </c>
      <c r="DJ682" t="s">
        <v>3</v>
      </c>
      <c r="DK682" t="s">
        <v>3</v>
      </c>
      <c r="DL682" t="s">
        <v>3</v>
      </c>
      <c r="DM682" t="s">
        <v>3</v>
      </c>
      <c r="DN682">
        <v>0</v>
      </c>
      <c r="DO682">
        <v>0</v>
      </c>
      <c r="DP682">
        <v>1</v>
      </c>
      <c r="DQ682">
        <v>1</v>
      </c>
      <c r="DU682">
        <v>1009</v>
      </c>
      <c r="DV682" t="s">
        <v>78</v>
      </c>
      <c r="DW682" t="s">
        <v>78</v>
      </c>
      <c r="DX682">
        <v>1000</v>
      </c>
      <c r="DZ682" t="s">
        <v>3</v>
      </c>
      <c r="EA682" t="s">
        <v>3</v>
      </c>
      <c r="EB682" t="s">
        <v>3</v>
      </c>
      <c r="EC682" t="s">
        <v>3</v>
      </c>
      <c r="EE682">
        <v>54328897</v>
      </c>
      <c r="EF682">
        <v>8</v>
      </c>
      <c r="EG682" t="s">
        <v>31</v>
      </c>
      <c r="EH682">
        <v>0</v>
      </c>
      <c r="EI682" t="s">
        <v>3</v>
      </c>
      <c r="EJ682">
        <v>1</v>
      </c>
      <c r="EK682">
        <v>500001</v>
      </c>
      <c r="EL682" t="s">
        <v>32</v>
      </c>
      <c r="EM682" t="s">
        <v>33</v>
      </c>
      <c r="EO682" t="s">
        <v>3</v>
      </c>
      <c r="EQ682">
        <v>0</v>
      </c>
      <c r="ER682">
        <v>12573</v>
      </c>
      <c r="ES682">
        <v>1738.7699999999998</v>
      </c>
      <c r="ET682">
        <v>0</v>
      </c>
      <c r="EU682">
        <v>0</v>
      </c>
      <c r="EV682">
        <v>0</v>
      </c>
      <c r="EW682">
        <v>0</v>
      </c>
      <c r="EX682">
        <v>0</v>
      </c>
      <c r="EZ682">
        <v>5</v>
      </c>
      <c r="FC682">
        <v>0</v>
      </c>
      <c r="FD682">
        <v>18</v>
      </c>
      <c r="FF682">
        <v>12573</v>
      </c>
      <c r="FQ682">
        <v>0</v>
      </c>
      <c r="FR682">
        <f t="shared" si="566"/>
        <v>0</v>
      </c>
      <c r="FS682">
        <v>0</v>
      </c>
      <c r="FX682">
        <v>0</v>
      </c>
      <c r="FY682">
        <v>0</v>
      </c>
      <c r="GA682" t="s">
        <v>384</v>
      </c>
      <c r="GD682">
        <v>1</v>
      </c>
      <c r="GF682">
        <v>-1190190676</v>
      </c>
      <c r="GG682">
        <v>2</v>
      </c>
      <c r="GH682">
        <v>3</v>
      </c>
      <c r="GI682">
        <v>5</v>
      </c>
      <c r="GJ682">
        <v>0</v>
      </c>
      <c r="GK682">
        <v>0</v>
      </c>
      <c r="GL682">
        <f t="shared" si="567"/>
        <v>0</v>
      </c>
      <c r="GM682">
        <f t="shared" si="568"/>
        <v>0</v>
      </c>
      <c r="GN682">
        <f t="shared" si="569"/>
        <v>0</v>
      </c>
      <c r="GO682">
        <f t="shared" si="570"/>
        <v>0</v>
      </c>
      <c r="GP682">
        <f t="shared" si="571"/>
        <v>0</v>
      </c>
      <c r="GR682">
        <v>1</v>
      </c>
      <c r="GS682">
        <v>1</v>
      </c>
      <c r="GT682">
        <v>0</v>
      </c>
      <c r="GU682" t="s">
        <v>3</v>
      </c>
      <c r="GV682">
        <f t="shared" si="581"/>
        <v>0</v>
      </c>
      <c r="GW682">
        <v>1</v>
      </c>
      <c r="GX682">
        <f t="shared" si="572"/>
        <v>0</v>
      </c>
      <c r="HA682">
        <v>0</v>
      </c>
      <c r="HB682">
        <v>0</v>
      </c>
      <c r="HC682">
        <f t="shared" si="573"/>
        <v>0</v>
      </c>
      <c r="HE682" t="s">
        <v>35</v>
      </c>
      <c r="HF682" t="s">
        <v>36</v>
      </c>
      <c r="HM682" t="s">
        <v>450</v>
      </c>
      <c r="HN682" t="s">
        <v>3</v>
      </c>
      <c r="HO682" t="s">
        <v>3</v>
      </c>
      <c r="HP682" t="s">
        <v>3</v>
      </c>
      <c r="HQ682" t="s">
        <v>3</v>
      </c>
      <c r="IK682">
        <v>0</v>
      </c>
    </row>
    <row r="683" spans="1:255" x14ac:dyDescent="0.2">
      <c r="A683" s="2">
        <v>18</v>
      </c>
      <c r="B683" s="2">
        <v>1</v>
      </c>
      <c r="C683" s="2">
        <v>647</v>
      </c>
      <c r="D683" s="2"/>
      <c r="E683" s="2" t="s">
        <v>453</v>
      </c>
      <c r="F683" s="2" t="s">
        <v>82</v>
      </c>
      <c r="G683" s="2" t="s">
        <v>83</v>
      </c>
      <c r="H683" s="2" t="s">
        <v>40</v>
      </c>
      <c r="I683" s="2">
        <f>I679*J683</f>
        <v>0</v>
      </c>
      <c r="J683" s="2">
        <v>0.6</v>
      </c>
      <c r="K683" s="2">
        <v>0.03</v>
      </c>
      <c r="L683" s="2">
        <v>9.5999999999999992E-3</v>
      </c>
      <c r="M683" s="2">
        <v>0</v>
      </c>
      <c r="N683" s="2">
        <f t="shared" ref="N683:N698" si="582">ROUND(L683-M683,4)</f>
        <v>9.5999999999999992E-3</v>
      </c>
      <c r="O683" s="2">
        <f t="shared" ref="O683:O698" si="583">ROUND(CP683,0)</f>
        <v>0</v>
      </c>
      <c r="P683" s="2">
        <f t="shared" ref="P683:P698" si="584">ROUND(CQ683*I683,0)</f>
        <v>0</v>
      </c>
      <c r="Q683" s="2">
        <f t="shared" ref="Q683:Q698" si="585">ROUND(CR683*I683,0)</f>
        <v>0</v>
      </c>
      <c r="R683" s="2">
        <f t="shared" ref="R683:R698" si="586">ROUND(CS683*I683,0)</f>
        <v>0</v>
      </c>
      <c r="S683" s="2">
        <f t="shared" ref="S683:S698" si="587">ROUND(CT683*I683,0)</f>
        <v>0</v>
      </c>
      <c r="T683" s="2">
        <f t="shared" ref="T683:T698" si="588">ROUND(CU683*I683,0)</f>
        <v>0</v>
      </c>
      <c r="U683" s="2">
        <f t="shared" ref="U683:U698" si="589">CV683*I683</f>
        <v>0</v>
      </c>
      <c r="V683" s="2">
        <f t="shared" ref="V683:V698" si="590">CW683*I683</f>
        <v>0</v>
      </c>
      <c r="W683" s="2">
        <f t="shared" ref="W683:W698" si="591">ROUND(CX683*I683,0)</f>
        <v>0</v>
      </c>
      <c r="X683" s="2">
        <f t="shared" ref="X683:X698" si="592">ROUND(CY683,0)</f>
        <v>0</v>
      </c>
      <c r="Y683" s="2">
        <f t="shared" ref="Y683:Y698" si="593">ROUND(CZ683,0)</f>
        <v>0</v>
      </c>
      <c r="Z683" s="2"/>
      <c r="AA683" s="2">
        <v>69726971</v>
      </c>
      <c r="AB683" s="2">
        <f t="shared" ref="AB683:AB698" si="594">ROUND((AC683+AD683+AF683),2)</f>
        <v>7.14</v>
      </c>
      <c r="AC683" s="2">
        <f>ROUND((ES683),2)</f>
        <v>7.14</v>
      </c>
      <c r="AD683" s="2">
        <f t="shared" si="576"/>
        <v>0</v>
      </c>
      <c r="AE683" s="2">
        <f t="shared" si="577"/>
        <v>0</v>
      </c>
      <c r="AF683" s="2">
        <f t="shared" si="578"/>
        <v>0</v>
      </c>
      <c r="AG683" s="2">
        <f t="shared" ref="AG683:AG698" si="595">ROUND((AP683),2)</f>
        <v>0</v>
      </c>
      <c r="AH683" s="2">
        <f t="shared" si="579"/>
        <v>0</v>
      </c>
      <c r="AI683" s="2">
        <f t="shared" si="580"/>
        <v>0</v>
      </c>
      <c r="AJ683" s="2">
        <f t="shared" ref="AJ683:AJ698" si="596">(AS683)</f>
        <v>0</v>
      </c>
      <c r="AK683" s="2">
        <v>7.14</v>
      </c>
      <c r="AL683" s="2">
        <v>7.14</v>
      </c>
      <c r="AM683" s="2">
        <v>0</v>
      </c>
      <c r="AN683" s="2">
        <v>0</v>
      </c>
      <c r="AO683" s="2">
        <v>0</v>
      </c>
      <c r="AP683" s="2">
        <v>0</v>
      </c>
      <c r="AQ683" s="2">
        <v>0</v>
      </c>
      <c r="AR683" s="2">
        <v>0</v>
      </c>
      <c r="AS683" s="2">
        <v>0</v>
      </c>
      <c r="AT683" s="2">
        <v>0</v>
      </c>
      <c r="AU683" s="2">
        <v>0</v>
      </c>
      <c r="AV683" s="2">
        <v>1</v>
      </c>
      <c r="AW683" s="2">
        <v>1</v>
      </c>
      <c r="AX683" s="2"/>
      <c r="AY683" s="2"/>
      <c r="AZ683" s="2">
        <v>1</v>
      </c>
      <c r="BA683" s="2">
        <v>1</v>
      </c>
      <c r="BB683" s="2">
        <v>1</v>
      </c>
      <c r="BC683" s="2">
        <v>1</v>
      </c>
      <c r="BD683" s="2" t="s">
        <v>3</v>
      </c>
      <c r="BE683" s="2" t="s">
        <v>3</v>
      </c>
      <c r="BF683" s="2" t="s">
        <v>3</v>
      </c>
      <c r="BG683" s="2" t="s">
        <v>3</v>
      </c>
      <c r="BH683" s="2">
        <v>3</v>
      </c>
      <c r="BI683" s="2">
        <v>1</v>
      </c>
      <c r="BJ683" s="2" t="s">
        <v>84</v>
      </c>
      <c r="BK683" s="2"/>
      <c r="BL683" s="2"/>
      <c r="BM683" s="2">
        <v>500001</v>
      </c>
      <c r="BN683" s="2">
        <v>0</v>
      </c>
      <c r="BO683" s="2" t="s">
        <v>3</v>
      </c>
      <c r="BP683" s="2">
        <v>0</v>
      </c>
      <c r="BQ683" s="2">
        <v>8</v>
      </c>
      <c r="BR683" s="2">
        <v>0</v>
      </c>
      <c r="BS683" s="2">
        <v>1</v>
      </c>
      <c r="BT683" s="2">
        <v>1</v>
      </c>
      <c r="BU683" s="2">
        <v>1</v>
      </c>
      <c r="BV683" s="2">
        <v>1</v>
      </c>
      <c r="BW683" s="2">
        <v>1</v>
      </c>
      <c r="BX683" s="2">
        <v>1</v>
      </c>
      <c r="BY683" s="2" t="s">
        <v>3</v>
      </c>
      <c r="BZ683" s="2">
        <v>0</v>
      </c>
      <c r="CA683" s="2">
        <v>0</v>
      </c>
      <c r="CB683" s="2" t="s">
        <v>3</v>
      </c>
      <c r="CC683" s="2"/>
      <c r="CD683" s="2"/>
      <c r="CE683" s="2">
        <v>0</v>
      </c>
      <c r="CF683" s="2">
        <v>0</v>
      </c>
      <c r="CG683" s="2">
        <v>0</v>
      </c>
      <c r="CH683" s="2">
        <v>59</v>
      </c>
      <c r="CI683" s="2">
        <v>2</v>
      </c>
      <c r="CJ683" s="2">
        <v>0</v>
      </c>
      <c r="CK683" s="2">
        <v>0</v>
      </c>
      <c r="CL683" s="2">
        <v>0</v>
      </c>
      <c r="CM683" s="2">
        <v>0</v>
      </c>
      <c r="CN683" s="2" t="s">
        <v>3</v>
      </c>
      <c r="CO683" s="2">
        <v>0</v>
      </c>
      <c r="CP683" s="2">
        <f t="shared" ref="CP683:CP698" si="597">(P683+Q683+S683)</f>
        <v>0</v>
      </c>
      <c r="CQ683" s="2">
        <f t="shared" ref="CQ683:CQ698" si="598">AC683*BC683</f>
        <v>7.14</v>
      </c>
      <c r="CR683" s="2">
        <f t="shared" ref="CR683:CR698" si="599">AD683*BB683</f>
        <v>0</v>
      </c>
      <c r="CS683" s="2">
        <f t="shared" ref="CS683:CS698" si="600">AE683*BS683</f>
        <v>0</v>
      </c>
      <c r="CT683" s="2">
        <f t="shared" ref="CT683:CT698" si="601">AF683*BA683</f>
        <v>0</v>
      </c>
      <c r="CU683" s="2">
        <f t="shared" ref="CU683:CU698" si="602">AG683</f>
        <v>0</v>
      </c>
      <c r="CV683" s="2">
        <f t="shared" ref="CV683:CV698" si="603">AH683</f>
        <v>0</v>
      </c>
      <c r="CW683" s="2">
        <f t="shared" ref="CW683:CW698" si="604">AI683</f>
        <v>0</v>
      </c>
      <c r="CX683" s="2">
        <f t="shared" ref="CX683:CX698" si="605">AJ683</f>
        <v>0</v>
      </c>
      <c r="CY683" s="2">
        <f>(((S683+R683)*AT683)/100)</f>
        <v>0</v>
      </c>
      <c r="CZ683" s="2">
        <f>(((S683+R683)*AU683)/100)</f>
        <v>0</v>
      </c>
      <c r="DA683" s="2"/>
      <c r="DB683" s="2"/>
      <c r="DC683" s="2" t="s">
        <v>3</v>
      </c>
      <c r="DD683" s="2" t="s">
        <v>3</v>
      </c>
      <c r="DE683" s="2" t="s">
        <v>3</v>
      </c>
      <c r="DF683" s="2" t="s">
        <v>3</v>
      </c>
      <c r="DG683" s="2" t="s">
        <v>3</v>
      </c>
      <c r="DH683" s="2" t="s">
        <v>3</v>
      </c>
      <c r="DI683" s="2" t="s">
        <v>3</v>
      </c>
      <c r="DJ683" s="2" t="s">
        <v>3</v>
      </c>
      <c r="DK683" s="2" t="s">
        <v>3</v>
      </c>
      <c r="DL683" s="2" t="s">
        <v>3</v>
      </c>
      <c r="DM683" s="2" t="s">
        <v>3</v>
      </c>
      <c r="DN683" s="2">
        <v>0</v>
      </c>
      <c r="DO683" s="2">
        <v>0</v>
      </c>
      <c r="DP683" s="2">
        <v>1</v>
      </c>
      <c r="DQ683" s="2">
        <v>1</v>
      </c>
      <c r="DR683" s="2"/>
      <c r="DS683" s="2"/>
      <c r="DT683" s="2"/>
      <c r="DU683" s="2">
        <v>1007</v>
      </c>
      <c r="DV683" s="2" t="s">
        <v>40</v>
      </c>
      <c r="DW683" s="2" t="s">
        <v>40</v>
      </c>
      <c r="DX683" s="2">
        <v>1</v>
      </c>
      <c r="DY683" s="2"/>
      <c r="DZ683" s="2" t="s">
        <v>3</v>
      </c>
      <c r="EA683" s="2" t="s">
        <v>3</v>
      </c>
      <c r="EB683" s="2" t="s">
        <v>3</v>
      </c>
      <c r="EC683" s="2" t="s">
        <v>3</v>
      </c>
      <c r="ED683" s="2"/>
      <c r="EE683" s="2">
        <v>54328897</v>
      </c>
      <c r="EF683" s="2">
        <v>8</v>
      </c>
      <c r="EG683" s="2" t="s">
        <v>31</v>
      </c>
      <c r="EH683" s="2">
        <v>0</v>
      </c>
      <c r="EI683" s="2" t="s">
        <v>3</v>
      </c>
      <c r="EJ683" s="2">
        <v>1</v>
      </c>
      <c r="EK683" s="2">
        <v>500001</v>
      </c>
      <c r="EL683" s="2" t="s">
        <v>32</v>
      </c>
      <c r="EM683" s="2" t="s">
        <v>33</v>
      </c>
      <c r="EN683" s="2"/>
      <c r="EO683" s="2" t="s">
        <v>3</v>
      </c>
      <c r="EP683" s="2"/>
      <c r="EQ683" s="2">
        <v>0</v>
      </c>
      <c r="ER683" s="2">
        <v>7.14</v>
      </c>
      <c r="ES683" s="2">
        <v>7.14</v>
      </c>
      <c r="ET683" s="2">
        <v>0</v>
      </c>
      <c r="EU683" s="2">
        <v>0</v>
      </c>
      <c r="EV683" s="2">
        <v>0</v>
      </c>
      <c r="EW683" s="2">
        <v>0</v>
      </c>
      <c r="EX683" s="2">
        <v>0</v>
      </c>
      <c r="EY683" s="2"/>
      <c r="EZ683" s="2"/>
      <c r="FA683" s="2"/>
      <c r="FB683" s="2"/>
      <c r="FC683" s="2"/>
      <c r="FD683" s="2"/>
      <c r="FE683" s="2"/>
      <c r="FF683" s="2"/>
      <c r="FG683" s="2"/>
      <c r="FH683" s="2"/>
      <c r="FI683" s="2"/>
      <c r="FJ683" s="2"/>
      <c r="FK683" s="2"/>
      <c r="FL683" s="2"/>
      <c r="FM683" s="2"/>
      <c r="FN683" s="2"/>
      <c r="FO683" s="2"/>
      <c r="FP683" s="2"/>
      <c r="FQ683" s="2">
        <v>0</v>
      </c>
      <c r="FR683" s="2">
        <f t="shared" ref="FR683:FR698" si="606">ROUND(IF(BI683=3,GM683,0),0)</f>
        <v>0</v>
      </c>
      <c r="FS683" s="2">
        <v>0</v>
      </c>
      <c r="FT683" s="2"/>
      <c r="FU683" s="2"/>
      <c r="FV683" s="2"/>
      <c r="FW683" s="2"/>
      <c r="FX683" s="2">
        <v>0</v>
      </c>
      <c r="FY683" s="2">
        <v>0</v>
      </c>
      <c r="FZ683" s="2"/>
      <c r="GA683" s="2" t="s">
        <v>3</v>
      </c>
      <c r="GB683" s="2"/>
      <c r="GC683" s="2"/>
      <c r="GD683" s="2">
        <v>1</v>
      </c>
      <c r="GE683" s="2"/>
      <c r="GF683" s="2">
        <v>-50505369</v>
      </c>
      <c r="GG683" s="2">
        <v>2</v>
      </c>
      <c r="GH683" s="2">
        <v>1</v>
      </c>
      <c r="GI683" s="2">
        <v>-2</v>
      </c>
      <c r="GJ683" s="2">
        <v>0</v>
      </c>
      <c r="GK683" s="2">
        <v>0</v>
      </c>
      <c r="GL683" s="2">
        <f t="shared" ref="GL683:GL698" si="607">ROUND(IF(AND(BH683=3,BI683=3,FS683&lt;&gt;0),P683,0),0)</f>
        <v>0</v>
      </c>
      <c r="GM683" s="2">
        <f t="shared" ref="GM683:GM698" si="608">ROUND(O683+X683+Y683,0)+GX683</f>
        <v>0</v>
      </c>
      <c r="GN683" s="2">
        <f t="shared" ref="GN683:GN698" si="609">IF(OR(BI683=0,BI683=1),GM683-GX683,0)</f>
        <v>0</v>
      </c>
      <c r="GO683" s="2">
        <f t="shared" ref="GO683:GO698" si="610">IF(BI683=2,GM683-GX683,0)</f>
        <v>0</v>
      </c>
      <c r="GP683" s="2">
        <f t="shared" ref="GP683:GP698" si="611">IF(BI683=4,GM683-GX683,0)</f>
        <v>0</v>
      </c>
      <c r="GQ683" s="2"/>
      <c r="GR683" s="2">
        <v>0</v>
      </c>
      <c r="GS683" s="2">
        <v>3</v>
      </c>
      <c r="GT683" s="2">
        <v>0</v>
      </c>
      <c r="GU683" s="2" t="s">
        <v>3</v>
      </c>
      <c r="GV683" s="2">
        <f t="shared" si="581"/>
        <v>0</v>
      </c>
      <c r="GW683" s="2">
        <v>1</v>
      </c>
      <c r="GX683" s="2">
        <f t="shared" ref="GX683:GX698" si="612">ROUND(HC683*I683,0)</f>
        <v>0</v>
      </c>
      <c r="GY683" s="2"/>
      <c r="GZ683" s="2"/>
      <c r="HA683" s="2">
        <v>0</v>
      </c>
      <c r="HB683" s="2">
        <v>0</v>
      </c>
      <c r="HC683" s="2">
        <f t="shared" ref="HC683:HC698" si="613">GV683*GW683</f>
        <v>0</v>
      </c>
      <c r="HD683" s="2"/>
      <c r="HE683" s="2" t="s">
        <v>3</v>
      </c>
      <c r="HF683" s="2" t="s">
        <v>3</v>
      </c>
      <c r="HG683" s="2"/>
      <c r="HH683" s="2"/>
      <c r="HI683" s="2"/>
      <c r="HJ683" s="2"/>
      <c r="HK683" s="2"/>
      <c r="HL683" s="2"/>
      <c r="HM683" s="2" t="s">
        <v>450</v>
      </c>
      <c r="HN683" s="2" t="s">
        <v>3</v>
      </c>
      <c r="HO683" s="2" t="s">
        <v>3</v>
      </c>
      <c r="HP683" s="2" t="s">
        <v>3</v>
      </c>
      <c r="HQ683" s="2" t="s">
        <v>3</v>
      </c>
      <c r="HR683" s="2"/>
      <c r="HS683" s="2"/>
      <c r="HT683" s="2"/>
      <c r="HU683" s="2"/>
      <c r="HV683" s="2"/>
      <c r="HW683" s="2"/>
      <c r="HX683" s="2"/>
      <c r="HY683" s="2"/>
      <c r="HZ683" s="2"/>
      <c r="IA683" s="2"/>
      <c r="IB683" s="2"/>
      <c r="IC683" s="2"/>
      <c r="ID683" s="2"/>
      <c r="IE683" s="2"/>
      <c r="IF683" s="2"/>
      <c r="IG683" s="2"/>
      <c r="IH683" s="2"/>
      <c r="II683" s="2"/>
      <c r="IJ683" s="2"/>
      <c r="IK683" s="2">
        <v>0</v>
      </c>
      <c r="IL683" s="2"/>
      <c r="IM683" s="2"/>
      <c r="IN683" s="2"/>
      <c r="IO683" s="2"/>
      <c r="IP683" s="2"/>
      <c r="IQ683" s="2"/>
      <c r="IR683" s="2"/>
      <c r="IS683" s="2"/>
      <c r="IT683" s="2"/>
      <c r="IU683" s="2"/>
    </row>
    <row r="684" spans="1:255" x14ac:dyDescent="0.2">
      <c r="A684">
        <v>18</v>
      </c>
      <c r="B684">
        <v>1</v>
      </c>
      <c r="C684">
        <v>654</v>
      </c>
      <c r="E684" t="s">
        <v>453</v>
      </c>
      <c r="F684" t="s">
        <v>82</v>
      </c>
      <c r="G684" t="s">
        <v>83</v>
      </c>
      <c r="H684" t="s">
        <v>40</v>
      </c>
      <c r="I684">
        <f>I680*J684</f>
        <v>0</v>
      </c>
      <c r="J684">
        <v>0.6</v>
      </c>
      <c r="K684">
        <v>0.03</v>
      </c>
      <c r="L684">
        <v>9.5999999999999992E-3</v>
      </c>
      <c r="M684">
        <v>0</v>
      </c>
      <c r="N684">
        <f t="shared" si="582"/>
        <v>9.5999999999999992E-3</v>
      </c>
      <c r="O684">
        <f t="shared" si="583"/>
        <v>0</v>
      </c>
      <c r="P684">
        <f t="shared" si="584"/>
        <v>0</v>
      </c>
      <c r="Q684">
        <f t="shared" si="585"/>
        <v>0</v>
      </c>
      <c r="R684">
        <f t="shared" si="586"/>
        <v>0</v>
      </c>
      <c r="S684">
        <f t="shared" si="587"/>
        <v>0</v>
      </c>
      <c r="T684">
        <f t="shared" si="588"/>
        <v>0</v>
      </c>
      <c r="U684">
        <f t="shared" si="589"/>
        <v>0</v>
      </c>
      <c r="V684">
        <f t="shared" si="590"/>
        <v>0</v>
      </c>
      <c r="W684">
        <f t="shared" si="591"/>
        <v>0</v>
      </c>
      <c r="X684">
        <f t="shared" si="592"/>
        <v>0</v>
      </c>
      <c r="Y684">
        <f t="shared" si="593"/>
        <v>0</v>
      </c>
      <c r="AA684">
        <v>69726884</v>
      </c>
      <c r="AB684">
        <f t="shared" si="594"/>
        <v>1.97</v>
      </c>
      <c r="AC684">
        <f>ROUND((ES684),2)</f>
        <v>1.97</v>
      </c>
      <c r="AD684">
        <f t="shared" si="576"/>
        <v>0</v>
      </c>
      <c r="AE684">
        <f t="shared" si="577"/>
        <v>0</v>
      </c>
      <c r="AF684">
        <f t="shared" si="578"/>
        <v>0</v>
      </c>
      <c r="AG684">
        <f t="shared" si="595"/>
        <v>0</v>
      </c>
      <c r="AH684">
        <f t="shared" si="579"/>
        <v>0</v>
      </c>
      <c r="AI684">
        <f t="shared" si="580"/>
        <v>0</v>
      </c>
      <c r="AJ684">
        <f t="shared" si="596"/>
        <v>0</v>
      </c>
      <c r="AK684">
        <v>1.97</v>
      </c>
      <c r="AL684">
        <v>1.97</v>
      </c>
      <c r="AM684">
        <v>0</v>
      </c>
      <c r="AN684">
        <v>0</v>
      </c>
      <c r="AO684">
        <v>0</v>
      </c>
      <c r="AP684">
        <v>0</v>
      </c>
      <c r="AQ684">
        <v>0</v>
      </c>
      <c r="AR684">
        <v>0</v>
      </c>
      <c r="AS684">
        <v>0</v>
      </c>
      <c r="AT684">
        <v>0</v>
      </c>
      <c r="AU684">
        <v>0</v>
      </c>
      <c r="AV684">
        <v>1</v>
      </c>
      <c r="AW684">
        <v>1</v>
      </c>
      <c r="AZ684">
        <v>1</v>
      </c>
      <c r="BA684">
        <v>1</v>
      </c>
      <c r="BB684">
        <v>1</v>
      </c>
      <c r="BC684">
        <v>7.56</v>
      </c>
      <c r="BD684" t="s">
        <v>3</v>
      </c>
      <c r="BE684" t="s">
        <v>3</v>
      </c>
      <c r="BF684" t="s">
        <v>3</v>
      </c>
      <c r="BG684" t="s">
        <v>3</v>
      </c>
      <c r="BH684">
        <v>3</v>
      </c>
      <c r="BI684">
        <v>1</v>
      </c>
      <c r="BJ684" t="s">
        <v>84</v>
      </c>
      <c r="BM684">
        <v>500001</v>
      </c>
      <c r="BN684">
        <v>0</v>
      </c>
      <c r="BO684" t="s">
        <v>3</v>
      </c>
      <c r="BP684">
        <v>0</v>
      </c>
      <c r="BQ684">
        <v>8</v>
      </c>
      <c r="BR684">
        <v>0</v>
      </c>
      <c r="BS684">
        <v>1</v>
      </c>
      <c r="BT684">
        <v>1</v>
      </c>
      <c r="BU684">
        <v>1</v>
      </c>
      <c r="BV684">
        <v>1</v>
      </c>
      <c r="BW684">
        <v>1</v>
      </c>
      <c r="BX684">
        <v>1</v>
      </c>
      <c r="BY684" t="s">
        <v>3</v>
      </c>
      <c r="BZ684">
        <v>0</v>
      </c>
      <c r="CA684">
        <v>0</v>
      </c>
      <c r="CB684" t="s">
        <v>3</v>
      </c>
      <c r="CE684">
        <v>0</v>
      </c>
      <c r="CF684">
        <v>0</v>
      </c>
      <c r="CG684">
        <v>0</v>
      </c>
      <c r="CH684">
        <v>59</v>
      </c>
      <c r="CI684">
        <v>2</v>
      </c>
      <c r="CJ684">
        <v>0</v>
      </c>
      <c r="CK684">
        <v>0</v>
      </c>
      <c r="CL684">
        <v>0</v>
      </c>
      <c r="CM684">
        <v>0</v>
      </c>
      <c r="CN684" t="s">
        <v>3</v>
      </c>
      <c r="CO684">
        <v>0</v>
      </c>
      <c r="CP684">
        <f t="shared" si="597"/>
        <v>0</v>
      </c>
      <c r="CQ684">
        <f t="shared" si="598"/>
        <v>14.893199999999998</v>
      </c>
      <c r="CR684">
        <f t="shared" si="599"/>
        <v>0</v>
      </c>
      <c r="CS684">
        <f t="shared" si="600"/>
        <v>0</v>
      </c>
      <c r="CT684">
        <f t="shared" si="601"/>
        <v>0</v>
      </c>
      <c r="CU684">
        <f t="shared" si="602"/>
        <v>0</v>
      </c>
      <c r="CV684">
        <f t="shared" si="603"/>
        <v>0</v>
      </c>
      <c r="CW684">
        <f t="shared" si="604"/>
        <v>0</v>
      </c>
      <c r="CX684">
        <f t="shared" si="605"/>
        <v>0</v>
      </c>
      <c r="CY684">
        <f>(S684+R684)*(BZ684/100)</f>
        <v>0</v>
      </c>
      <c r="CZ684">
        <f>(S684+R684)*(CA684/100)</f>
        <v>0</v>
      </c>
      <c r="DC684" t="s">
        <v>3</v>
      </c>
      <c r="DD684" t="s">
        <v>3</v>
      </c>
      <c r="DE684" t="s">
        <v>3</v>
      </c>
      <c r="DF684" t="s">
        <v>3</v>
      </c>
      <c r="DG684" t="s">
        <v>3</v>
      </c>
      <c r="DH684" t="s">
        <v>3</v>
      </c>
      <c r="DI684" t="s">
        <v>3</v>
      </c>
      <c r="DJ684" t="s">
        <v>3</v>
      </c>
      <c r="DK684" t="s">
        <v>3</v>
      </c>
      <c r="DL684" t="s">
        <v>3</v>
      </c>
      <c r="DM684" t="s">
        <v>3</v>
      </c>
      <c r="DN684">
        <v>0</v>
      </c>
      <c r="DO684">
        <v>0</v>
      </c>
      <c r="DP684">
        <v>1</v>
      </c>
      <c r="DQ684">
        <v>1</v>
      </c>
      <c r="DU684">
        <v>1007</v>
      </c>
      <c r="DV684" t="s">
        <v>40</v>
      </c>
      <c r="DW684" t="s">
        <v>40</v>
      </c>
      <c r="DX684">
        <v>1</v>
      </c>
      <c r="DZ684" t="s">
        <v>3</v>
      </c>
      <c r="EA684" t="s">
        <v>3</v>
      </c>
      <c r="EB684" t="s">
        <v>3</v>
      </c>
      <c r="EC684" t="s">
        <v>3</v>
      </c>
      <c r="EE684">
        <v>54328897</v>
      </c>
      <c r="EF684">
        <v>8</v>
      </c>
      <c r="EG684" t="s">
        <v>31</v>
      </c>
      <c r="EH684">
        <v>0</v>
      </c>
      <c r="EI684" t="s">
        <v>3</v>
      </c>
      <c r="EJ684">
        <v>1</v>
      </c>
      <c r="EK684">
        <v>500001</v>
      </c>
      <c r="EL684" t="s">
        <v>32</v>
      </c>
      <c r="EM684" t="s">
        <v>33</v>
      </c>
      <c r="EO684" t="s">
        <v>3</v>
      </c>
      <c r="EQ684">
        <v>0</v>
      </c>
      <c r="ER684">
        <v>1.97</v>
      </c>
      <c r="ES684">
        <v>1.97</v>
      </c>
      <c r="ET684">
        <v>0</v>
      </c>
      <c r="EU684">
        <v>0</v>
      </c>
      <c r="EV684">
        <v>0</v>
      </c>
      <c r="EW684">
        <v>0</v>
      </c>
      <c r="EX684">
        <v>0</v>
      </c>
      <c r="EZ684">
        <v>5</v>
      </c>
      <c r="FC684">
        <v>0</v>
      </c>
      <c r="FD684">
        <v>18</v>
      </c>
      <c r="FF684">
        <v>14.19</v>
      </c>
      <c r="FQ684">
        <v>0</v>
      </c>
      <c r="FR684">
        <f t="shared" si="606"/>
        <v>0</v>
      </c>
      <c r="FS684">
        <v>0</v>
      </c>
      <c r="FX684">
        <v>0</v>
      </c>
      <c r="FY684">
        <v>0</v>
      </c>
      <c r="GA684" t="s">
        <v>85</v>
      </c>
      <c r="GD684">
        <v>1</v>
      </c>
      <c r="GF684">
        <v>-50505369</v>
      </c>
      <c r="GG684">
        <v>2</v>
      </c>
      <c r="GH684">
        <v>3</v>
      </c>
      <c r="GI684">
        <v>5</v>
      </c>
      <c r="GJ684">
        <v>0</v>
      </c>
      <c r="GK684">
        <v>0</v>
      </c>
      <c r="GL684">
        <f t="shared" si="607"/>
        <v>0</v>
      </c>
      <c r="GM684">
        <f t="shared" si="608"/>
        <v>0</v>
      </c>
      <c r="GN684">
        <f t="shared" si="609"/>
        <v>0</v>
      </c>
      <c r="GO684">
        <f t="shared" si="610"/>
        <v>0</v>
      </c>
      <c r="GP684">
        <f t="shared" si="611"/>
        <v>0</v>
      </c>
      <c r="GR684">
        <v>1</v>
      </c>
      <c r="GS684">
        <v>1</v>
      </c>
      <c r="GT684">
        <v>0</v>
      </c>
      <c r="GU684" t="s">
        <v>3</v>
      </c>
      <c r="GV684">
        <f t="shared" si="581"/>
        <v>0</v>
      </c>
      <c r="GW684">
        <v>1</v>
      </c>
      <c r="GX684">
        <f t="shared" si="612"/>
        <v>0</v>
      </c>
      <c r="HA684">
        <v>0</v>
      </c>
      <c r="HB684">
        <v>0</v>
      </c>
      <c r="HC684">
        <f t="shared" si="613"/>
        <v>0</v>
      </c>
      <c r="HE684" t="s">
        <v>35</v>
      </c>
      <c r="HF684" t="s">
        <v>36</v>
      </c>
      <c r="HM684" t="s">
        <v>450</v>
      </c>
      <c r="HN684" t="s">
        <v>3</v>
      </c>
      <c r="HO684" t="s">
        <v>3</v>
      </c>
      <c r="HP684" t="s">
        <v>3</v>
      </c>
      <c r="HQ684" t="s">
        <v>3</v>
      </c>
      <c r="IK684">
        <v>0</v>
      </c>
    </row>
    <row r="685" spans="1:255" x14ac:dyDescent="0.2">
      <c r="A685" s="2">
        <v>17</v>
      </c>
      <c r="B685" s="2">
        <v>1</v>
      </c>
      <c r="C685" s="2">
        <f>ROW(SmtRes!A666)</f>
        <v>666</v>
      </c>
      <c r="D685" s="2">
        <f>ROW(EtalonRes!A677)</f>
        <v>677</v>
      </c>
      <c r="E685" s="2" t="s">
        <v>454</v>
      </c>
      <c r="F685" s="2" t="s">
        <v>49</v>
      </c>
      <c r="G685" s="2" t="s">
        <v>50</v>
      </c>
      <c r="H685" s="2" t="s">
        <v>51</v>
      </c>
      <c r="I685" s="2">
        <v>0</v>
      </c>
      <c r="J685" s="2">
        <v>0</v>
      </c>
      <c r="K685" s="2">
        <v>0</v>
      </c>
      <c r="L685" s="2">
        <v>1.6E-2</v>
      </c>
      <c r="M685" s="2">
        <v>0</v>
      </c>
      <c r="N685" s="2">
        <f t="shared" si="582"/>
        <v>1.6E-2</v>
      </c>
      <c r="O685" s="2">
        <f t="shared" si="583"/>
        <v>0</v>
      </c>
      <c r="P685" s="2">
        <f t="shared" si="584"/>
        <v>0</v>
      </c>
      <c r="Q685" s="2">
        <f t="shared" si="585"/>
        <v>0</v>
      </c>
      <c r="R685" s="2">
        <f t="shared" si="586"/>
        <v>0</v>
      </c>
      <c r="S685" s="2">
        <f t="shared" si="587"/>
        <v>0</v>
      </c>
      <c r="T685" s="2">
        <f t="shared" si="588"/>
        <v>0</v>
      </c>
      <c r="U685" s="2">
        <f t="shared" si="589"/>
        <v>0</v>
      </c>
      <c r="V685" s="2">
        <f t="shared" si="590"/>
        <v>0</v>
      </c>
      <c r="W685" s="2">
        <f t="shared" si="591"/>
        <v>0</v>
      </c>
      <c r="X685" s="2">
        <f t="shared" si="592"/>
        <v>0</v>
      </c>
      <c r="Y685" s="2">
        <f t="shared" si="593"/>
        <v>0</v>
      </c>
      <c r="Z685" s="2"/>
      <c r="AA685" s="2">
        <v>69726971</v>
      </c>
      <c r="AB685" s="2">
        <f t="shared" si="594"/>
        <v>1205.75</v>
      </c>
      <c r="AC685" s="2">
        <f>ROUND((ES685+(SUM(SmtRes!BC655:'SmtRes'!BC666)+SUM(EtalonRes!AL667:'EtalonRes'!AL677))),2)</f>
        <v>0</v>
      </c>
      <c r="AD685" s="2">
        <f t="shared" si="576"/>
        <v>149.29</v>
      </c>
      <c r="AE685" s="2">
        <f t="shared" si="577"/>
        <v>50.77</v>
      </c>
      <c r="AF685" s="2">
        <f t="shared" si="578"/>
        <v>1056.46</v>
      </c>
      <c r="AG685" s="2">
        <f t="shared" si="595"/>
        <v>0</v>
      </c>
      <c r="AH685" s="2">
        <f t="shared" si="579"/>
        <v>119.78</v>
      </c>
      <c r="AI685" s="2">
        <f t="shared" si="580"/>
        <v>4.22</v>
      </c>
      <c r="AJ685" s="2">
        <f t="shared" si="596"/>
        <v>0</v>
      </c>
      <c r="AK685" s="2">
        <v>9112.3799999999992</v>
      </c>
      <c r="AL685" s="2">
        <v>7906.63</v>
      </c>
      <c r="AM685" s="2">
        <v>149.29</v>
      </c>
      <c r="AN685" s="2">
        <v>50.77</v>
      </c>
      <c r="AO685" s="2">
        <v>1056.46</v>
      </c>
      <c r="AP685" s="2">
        <v>0</v>
      </c>
      <c r="AQ685" s="2">
        <v>119.78</v>
      </c>
      <c r="AR685" s="2">
        <v>4.22</v>
      </c>
      <c r="AS685" s="2">
        <v>0</v>
      </c>
      <c r="AT685" s="2">
        <v>123</v>
      </c>
      <c r="AU685" s="2">
        <v>75</v>
      </c>
      <c r="AV685" s="2">
        <v>1</v>
      </c>
      <c r="AW685" s="2">
        <v>1</v>
      </c>
      <c r="AX685" s="2"/>
      <c r="AY685" s="2"/>
      <c r="AZ685" s="2">
        <v>1</v>
      </c>
      <c r="BA685" s="2">
        <v>1</v>
      </c>
      <c r="BB685" s="2">
        <v>1</v>
      </c>
      <c r="BC685" s="2">
        <v>1</v>
      </c>
      <c r="BD685" s="2" t="s">
        <v>3</v>
      </c>
      <c r="BE685" s="2" t="s">
        <v>3</v>
      </c>
      <c r="BF685" s="2" t="s">
        <v>3</v>
      </c>
      <c r="BG685" s="2" t="s">
        <v>3</v>
      </c>
      <c r="BH685" s="2">
        <v>0</v>
      </c>
      <c r="BI685" s="2">
        <v>1</v>
      </c>
      <c r="BJ685" s="2" t="s">
        <v>52</v>
      </c>
      <c r="BK685" s="2"/>
      <c r="BL685" s="2"/>
      <c r="BM685" s="2">
        <v>11001</v>
      </c>
      <c r="BN685" s="2">
        <v>0</v>
      </c>
      <c r="BO685" s="2" t="s">
        <v>3</v>
      </c>
      <c r="BP685" s="2">
        <v>0</v>
      </c>
      <c r="BQ685" s="2">
        <v>2</v>
      </c>
      <c r="BR685" s="2">
        <v>0</v>
      </c>
      <c r="BS685" s="2">
        <v>1</v>
      </c>
      <c r="BT685" s="2">
        <v>1</v>
      </c>
      <c r="BU685" s="2">
        <v>1</v>
      </c>
      <c r="BV685" s="2">
        <v>1</v>
      </c>
      <c r="BW685" s="2">
        <v>1</v>
      </c>
      <c r="BX685" s="2">
        <v>1</v>
      </c>
      <c r="BY685" s="2" t="s">
        <v>3</v>
      </c>
      <c r="BZ685" s="2">
        <v>123</v>
      </c>
      <c r="CA685" s="2">
        <v>75</v>
      </c>
      <c r="CB685" s="2" t="s">
        <v>3</v>
      </c>
      <c r="CC685" s="2"/>
      <c r="CD685" s="2"/>
      <c r="CE685" s="2">
        <v>0</v>
      </c>
      <c r="CF685" s="2">
        <v>0</v>
      </c>
      <c r="CG685" s="2">
        <v>0</v>
      </c>
      <c r="CH685" s="2">
        <v>60</v>
      </c>
      <c r="CI685" s="2">
        <v>0</v>
      </c>
      <c r="CJ685" s="2">
        <v>0</v>
      </c>
      <c r="CK685" s="2">
        <v>0</v>
      </c>
      <c r="CL685" s="2">
        <v>0</v>
      </c>
      <c r="CM685" s="2">
        <v>0</v>
      </c>
      <c r="CN685" s="2" t="s">
        <v>3</v>
      </c>
      <c r="CO685" s="2">
        <v>0</v>
      </c>
      <c r="CP685" s="2">
        <f t="shared" si="597"/>
        <v>0</v>
      </c>
      <c r="CQ685" s="2">
        <f t="shared" si="598"/>
        <v>0</v>
      </c>
      <c r="CR685" s="2">
        <f t="shared" si="599"/>
        <v>149.29</v>
      </c>
      <c r="CS685" s="2">
        <f t="shared" si="600"/>
        <v>50.77</v>
      </c>
      <c r="CT685" s="2">
        <f t="shared" si="601"/>
        <v>1056.46</v>
      </c>
      <c r="CU685" s="2">
        <f t="shared" si="602"/>
        <v>0</v>
      </c>
      <c r="CV685" s="2">
        <f t="shared" si="603"/>
        <v>119.78</v>
      </c>
      <c r="CW685" s="2">
        <f t="shared" si="604"/>
        <v>4.22</v>
      </c>
      <c r="CX685" s="2">
        <f t="shared" si="605"/>
        <v>0</v>
      </c>
      <c r="CY685" s="2">
        <f>(((S685+R685)*AT685)/100)</f>
        <v>0</v>
      </c>
      <c r="CZ685" s="2">
        <f>(((S685+R685)*AU685)/100)</f>
        <v>0</v>
      </c>
      <c r="DA685" s="2"/>
      <c r="DB685" s="2"/>
      <c r="DC685" s="2" t="s">
        <v>3</v>
      </c>
      <c r="DD685" s="2" t="s">
        <v>3</v>
      </c>
      <c r="DE685" s="2" t="s">
        <v>3</v>
      </c>
      <c r="DF685" s="2" t="s">
        <v>3</v>
      </c>
      <c r="DG685" s="2" t="s">
        <v>3</v>
      </c>
      <c r="DH685" s="2" t="s">
        <v>3</v>
      </c>
      <c r="DI685" s="2" t="s">
        <v>3</v>
      </c>
      <c r="DJ685" s="2" t="s">
        <v>3</v>
      </c>
      <c r="DK685" s="2" t="s">
        <v>3</v>
      </c>
      <c r="DL685" s="2" t="s">
        <v>3</v>
      </c>
      <c r="DM685" s="2" t="s">
        <v>3</v>
      </c>
      <c r="DN685" s="2">
        <v>0</v>
      </c>
      <c r="DO685" s="2">
        <v>0</v>
      </c>
      <c r="DP685" s="2">
        <v>1</v>
      </c>
      <c r="DQ685" s="2">
        <v>1</v>
      </c>
      <c r="DR685" s="2"/>
      <c r="DS685" s="2"/>
      <c r="DT685" s="2"/>
      <c r="DU685" s="2">
        <v>1013</v>
      </c>
      <c r="DV685" s="2" t="s">
        <v>51</v>
      </c>
      <c r="DW685" s="2" t="s">
        <v>51</v>
      </c>
      <c r="DX685" s="2">
        <v>1</v>
      </c>
      <c r="DY685" s="2"/>
      <c r="DZ685" s="2" t="s">
        <v>3</v>
      </c>
      <c r="EA685" s="2" t="s">
        <v>3</v>
      </c>
      <c r="EB685" s="2" t="s">
        <v>3</v>
      </c>
      <c r="EC685" s="2" t="s">
        <v>3</v>
      </c>
      <c r="ED685" s="2"/>
      <c r="EE685" s="2">
        <v>54328965</v>
      </c>
      <c r="EF685" s="2">
        <v>2</v>
      </c>
      <c r="EG685" s="2" t="s">
        <v>21</v>
      </c>
      <c r="EH685" s="2">
        <v>0</v>
      </c>
      <c r="EI685" s="2" t="s">
        <v>3</v>
      </c>
      <c r="EJ685" s="2">
        <v>1</v>
      </c>
      <c r="EK685" s="2">
        <v>11001</v>
      </c>
      <c r="EL685" s="2" t="s">
        <v>22</v>
      </c>
      <c r="EM685" s="2" t="s">
        <v>23</v>
      </c>
      <c r="EN685" s="2"/>
      <c r="EO685" s="2" t="s">
        <v>3</v>
      </c>
      <c r="EP685" s="2"/>
      <c r="EQ685" s="2">
        <v>1441792</v>
      </c>
      <c r="ER685" s="2">
        <v>9112.3799999999992</v>
      </c>
      <c r="ES685" s="2">
        <v>7906.63</v>
      </c>
      <c r="ET685" s="2">
        <v>149.29</v>
      </c>
      <c r="EU685" s="2">
        <v>50.77</v>
      </c>
      <c r="EV685" s="2">
        <v>1056.46</v>
      </c>
      <c r="EW685" s="2">
        <v>119.78</v>
      </c>
      <c r="EX685" s="2">
        <v>4.22</v>
      </c>
      <c r="EY685" s="2">
        <v>1</v>
      </c>
      <c r="EZ685" s="2"/>
      <c r="FA685" s="2"/>
      <c r="FB685" s="2"/>
      <c r="FC685" s="2"/>
      <c r="FD685" s="2"/>
      <c r="FE685" s="2"/>
      <c r="FF685" s="2"/>
      <c r="FG685" s="2"/>
      <c r="FH685" s="2"/>
      <c r="FI685" s="2"/>
      <c r="FJ685" s="2"/>
      <c r="FK685" s="2"/>
      <c r="FL685" s="2"/>
      <c r="FM685" s="2"/>
      <c r="FN685" s="2"/>
      <c r="FO685" s="2"/>
      <c r="FP685" s="2"/>
      <c r="FQ685" s="2">
        <v>0</v>
      </c>
      <c r="FR685" s="2">
        <f t="shared" si="606"/>
        <v>0</v>
      </c>
      <c r="FS685" s="2">
        <v>0</v>
      </c>
      <c r="FT685" s="2"/>
      <c r="FU685" s="2"/>
      <c r="FV685" s="2"/>
      <c r="FW685" s="2"/>
      <c r="FX685" s="2">
        <v>123</v>
      </c>
      <c r="FY685" s="2">
        <v>75</v>
      </c>
      <c r="FZ685" s="2"/>
      <c r="GA685" s="2" t="s">
        <v>3</v>
      </c>
      <c r="GB685" s="2"/>
      <c r="GC685" s="2"/>
      <c r="GD685" s="2">
        <v>1</v>
      </c>
      <c r="GE685" s="2"/>
      <c r="GF685" s="2">
        <v>1342565087</v>
      </c>
      <c r="GG685" s="2">
        <v>2</v>
      </c>
      <c r="GH685" s="2">
        <v>1</v>
      </c>
      <c r="GI685" s="2">
        <v>-2</v>
      </c>
      <c r="GJ685" s="2">
        <v>0</v>
      </c>
      <c r="GK685" s="2">
        <v>0</v>
      </c>
      <c r="GL685" s="2">
        <f t="shared" si="607"/>
        <v>0</v>
      </c>
      <c r="GM685" s="2">
        <f t="shared" si="608"/>
        <v>0</v>
      </c>
      <c r="GN685" s="2">
        <f t="shared" si="609"/>
        <v>0</v>
      </c>
      <c r="GO685" s="2">
        <f t="shared" si="610"/>
        <v>0</v>
      </c>
      <c r="GP685" s="2">
        <f t="shared" si="611"/>
        <v>0</v>
      </c>
      <c r="GQ685" s="2"/>
      <c r="GR685" s="2">
        <v>0</v>
      </c>
      <c r="GS685" s="2">
        <v>3</v>
      </c>
      <c r="GT685" s="2">
        <v>0</v>
      </c>
      <c r="GU685" s="2" t="s">
        <v>3</v>
      </c>
      <c r="GV685" s="2">
        <f t="shared" si="581"/>
        <v>0</v>
      </c>
      <c r="GW685" s="2">
        <v>1</v>
      </c>
      <c r="GX685" s="2">
        <f t="shared" si="612"/>
        <v>0</v>
      </c>
      <c r="GY685" s="2"/>
      <c r="GZ685" s="2"/>
      <c r="HA685" s="2">
        <v>0</v>
      </c>
      <c r="HB685" s="2">
        <v>0</v>
      </c>
      <c r="HC685" s="2">
        <f t="shared" si="613"/>
        <v>0</v>
      </c>
      <c r="HD685" s="2"/>
      <c r="HE685" s="2" t="s">
        <v>3</v>
      </c>
      <c r="HF685" s="2" t="s">
        <v>3</v>
      </c>
      <c r="HG685" s="2"/>
      <c r="HH685" s="2"/>
      <c r="HI685" s="2"/>
      <c r="HJ685" s="2"/>
      <c r="HK685" s="2"/>
      <c r="HL685" s="2"/>
      <c r="HM685" s="2" t="s">
        <v>3</v>
      </c>
      <c r="HN685" s="2" t="s">
        <v>24</v>
      </c>
      <c r="HO685" s="2" t="s">
        <v>25</v>
      </c>
      <c r="HP685" s="2" t="s">
        <v>22</v>
      </c>
      <c r="HQ685" s="2" t="s">
        <v>22</v>
      </c>
      <c r="HR685" s="2"/>
      <c r="HS685" s="2"/>
      <c r="HT685" s="2"/>
      <c r="HU685" s="2"/>
      <c r="HV685" s="2"/>
      <c r="HW685" s="2"/>
      <c r="HX685" s="2"/>
      <c r="HY685" s="2"/>
      <c r="HZ685" s="2"/>
      <c r="IA685" s="2"/>
      <c r="IB685" s="2"/>
      <c r="IC685" s="2"/>
      <c r="ID685" s="2"/>
      <c r="IE685" s="2"/>
      <c r="IF685" s="2"/>
      <c r="IG685" s="2"/>
      <c r="IH685" s="2"/>
      <c r="II685" s="2"/>
      <c r="IJ685" s="2"/>
      <c r="IK685" s="2">
        <v>0</v>
      </c>
      <c r="IL685" s="2"/>
      <c r="IM685" s="2"/>
      <c r="IN685" s="2"/>
      <c r="IO685" s="2"/>
      <c r="IP685" s="2"/>
      <c r="IQ685" s="2"/>
      <c r="IR685" s="2"/>
      <c r="IS685" s="2"/>
      <c r="IT685" s="2"/>
      <c r="IU685" s="2"/>
    </row>
    <row r="686" spans="1:255" x14ac:dyDescent="0.2">
      <c r="A686">
        <v>17</v>
      </c>
      <c r="B686">
        <v>1</v>
      </c>
      <c r="C686">
        <f>ROW(SmtRes!A678)</f>
        <v>678</v>
      </c>
      <c r="D686">
        <f>ROW(EtalonRes!A688)</f>
        <v>688</v>
      </c>
      <c r="E686" t="s">
        <v>454</v>
      </c>
      <c r="F686" t="s">
        <v>49</v>
      </c>
      <c r="G686" t="s">
        <v>50</v>
      </c>
      <c r="H686" t="s">
        <v>51</v>
      </c>
      <c r="I686">
        <v>0</v>
      </c>
      <c r="J686">
        <v>0</v>
      </c>
      <c r="K686">
        <v>0</v>
      </c>
      <c r="L686">
        <v>1.6E-2</v>
      </c>
      <c r="M686">
        <v>0</v>
      </c>
      <c r="N686">
        <f t="shared" si="582"/>
        <v>1.6E-2</v>
      </c>
      <c r="O686">
        <f t="shared" si="583"/>
        <v>0</v>
      </c>
      <c r="P686">
        <f t="shared" si="584"/>
        <v>0</v>
      </c>
      <c r="Q686">
        <f t="shared" si="585"/>
        <v>0</v>
      </c>
      <c r="R686">
        <f t="shared" si="586"/>
        <v>0</v>
      </c>
      <c r="S686">
        <f t="shared" si="587"/>
        <v>0</v>
      </c>
      <c r="T686">
        <f t="shared" si="588"/>
        <v>0</v>
      </c>
      <c r="U686">
        <f t="shared" si="589"/>
        <v>0</v>
      </c>
      <c r="V686">
        <f t="shared" si="590"/>
        <v>0</v>
      </c>
      <c r="W686">
        <f t="shared" si="591"/>
        <v>0</v>
      </c>
      <c r="X686">
        <f t="shared" si="592"/>
        <v>0</v>
      </c>
      <c r="Y686">
        <f t="shared" si="593"/>
        <v>0</v>
      </c>
      <c r="AA686">
        <v>69726884</v>
      </c>
      <c r="AB686">
        <f t="shared" si="594"/>
        <v>1205.75</v>
      </c>
      <c r="AC686">
        <f>ROUND((ES686+(SUM(SmtRes!BC667:'SmtRes'!BC678)+SUM(EtalonRes!AL678:'EtalonRes'!AL688))),2)</f>
        <v>0</v>
      </c>
      <c r="AD686">
        <f t="shared" si="576"/>
        <v>149.29</v>
      </c>
      <c r="AE686">
        <f t="shared" si="577"/>
        <v>50.77</v>
      </c>
      <c r="AF686">
        <f t="shared" si="578"/>
        <v>1056.46</v>
      </c>
      <c r="AG686">
        <f t="shared" si="595"/>
        <v>0</v>
      </c>
      <c r="AH686">
        <f t="shared" si="579"/>
        <v>119.78</v>
      </c>
      <c r="AI686">
        <f t="shared" si="580"/>
        <v>4.22</v>
      </c>
      <c r="AJ686">
        <f t="shared" si="596"/>
        <v>0</v>
      </c>
      <c r="AK686">
        <v>9112.3799999999992</v>
      </c>
      <c r="AL686">
        <v>7906.63</v>
      </c>
      <c r="AM686">
        <v>149.29</v>
      </c>
      <c r="AN686">
        <v>50.77</v>
      </c>
      <c r="AO686">
        <v>1056.46</v>
      </c>
      <c r="AP686">
        <v>0</v>
      </c>
      <c r="AQ686">
        <v>119.78</v>
      </c>
      <c r="AR686">
        <v>4.22</v>
      </c>
      <c r="AS686">
        <v>0</v>
      </c>
      <c r="AT686">
        <v>117</v>
      </c>
      <c r="AU686">
        <v>64</v>
      </c>
      <c r="AV686">
        <v>1</v>
      </c>
      <c r="AW686">
        <v>1</v>
      </c>
      <c r="AZ686">
        <v>1</v>
      </c>
      <c r="BA686">
        <v>34.92</v>
      </c>
      <c r="BB686">
        <v>9.3000000000000007</v>
      </c>
      <c r="BC686">
        <v>7.56</v>
      </c>
      <c r="BD686" t="s">
        <v>3</v>
      </c>
      <c r="BE686" t="s">
        <v>3</v>
      </c>
      <c r="BF686" t="s">
        <v>3</v>
      </c>
      <c r="BG686" t="s">
        <v>3</v>
      </c>
      <c r="BH686">
        <v>0</v>
      </c>
      <c r="BI686">
        <v>1</v>
      </c>
      <c r="BJ686" t="s">
        <v>52</v>
      </c>
      <c r="BM686">
        <v>11001</v>
      </c>
      <c r="BN686">
        <v>0</v>
      </c>
      <c r="BO686" t="s">
        <v>49</v>
      </c>
      <c r="BP686">
        <v>1</v>
      </c>
      <c r="BQ686">
        <v>2</v>
      </c>
      <c r="BR686">
        <v>0</v>
      </c>
      <c r="BS686">
        <v>19.8</v>
      </c>
      <c r="BT686">
        <v>1</v>
      </c>
      <c r="BU686">
        <v>1</v>
      </c>
      <c r="BV686">
        <v>1</v>
      </c>
      <c r="BW686">
        <v>1</v>
      </c>
      <c r="BX686">
        <v>1</v>
      </c>
      <c r="BY686" t="s">
        <v>3</v>
      </c>
      <c r="BZ686">
        <v>117</v>
      </c>
      <c r="CA686">
        <v>64</v>
      </c>
      <c r="CB686" t="s">
        <v>3</v>
      </c>
      <c r="CE686">
        <v>0</v>
      </c>
      <c r="CF686">
        <v>0</v>
      </c>
      <c r="CG686">
        <v>0</v>
      </c>
      <c r="CH686">
        <v>60</v>
      </c>
      <c r="CI686">
        <v>0</v>
      </c>
      <c r="CJ686">
        <v>0</v>
      </c>
      <c r="CK686">
        <v>0</v>
      </c>
      <c r="CL686">
        <v>0</v>
      </c>
      <c r="CM686">
        <v>0</v>
      </c>
      <c r="CN686" t="s">
        <v>3</v>
      </c>
      <c r="CO686">
        <v>0</v>
      </c>
      <c r="CP686">
        <f t="shared" si="597"/>
        <v>0</v>
      </c>
      <c r="CQ686">
        <f t="shared" si="598"/>
        <v>0</v>
      </c>
      <c r="CR686">
        <f t="shared" si="599"/>
        <v>1388.3969999999999</v>
      </c>
      <c r="CS686">
        <f t="shared" si="600"/>
        <v>1005.2460000000001</v>
      </c>
      <c r="CT686">
        <f t="shared" si="601"/>
        <v>36891.583200000001</v>
      </c>
      <c r="CU686">
        <f t="shared" si="602"/>
        <v>0</v>
      </c>
      <c r="CV686">
        <f t="shared" si="603"/>
        <v>119.78</v>
      </c>
      <c r="CW686">
        <f t="shared" si="604"/>
        <v>4.22</v>
      </c>
      <c r="CX686">
        <f t="shared" si="605"/>
        <v>0</v>
      </c>
      <c r="CY686">
        <f>(S686+R686)*(BZ686/100)</f>
        <v>0</v>
      </c>
      <c r="CZ686">
        <f>(S686+R686)*(CA686/100)</f>
        <v>0</v>
      </c>
      <c r="DC686" t="s">
        <v>3</v>
      </c>
      <c r="DD686" t="s">
        <v>3</v>
      </c>
      <c r="DE686" t="s">
        <v>3</v>
      </c>
      <c r="DF686" t="s">
        <v>3</v>
      </c>
      <c r="DG686" t="s">
        <v>3</v>
      </c>
      <c r="DH686" t="s">
        <v>3</v>
      </c>
      <c r="DI686" t="s">
        <v>3</v>
      </c>
      <c r="DJ686" t="s">
        <v>3</v>
      </c>
      <c r="DK686" t="s">
        <v>3</v>
      </c>
      <c r="DL686" t="s">
        <v>3</v>
      </c>
      <c r="DM686" t="s">
        <v>3</v>
      </c>
      <c r="DN686">
        <v>123</v>
      </c>
      <c r="DO686">
        <v>75</v>
      </c>
      <c r="DP686">
        <v>1</v>
      </c>
      <c r="DQ686">
        <v>1</v>
      </c>
      <c r="DU686">
        <v>1013</v>
      </c>
      <c r="DV686" t="s">
        <v>51</v>
      </c>
      <c r="DW686" t="s">
        <v>51</v>
      </c>
      <c r="DX686">
        <v>1</v>
      </c>
      <c r="DZ686" t="s">
        <v>3</v>
      </c>
      <c r="EA686" t="s">
        <v>3</v>
      </c>
      <c r="EB686" t="s">
        <v>3</v>
      </c>
      <c r="EC686" t="s">
        <v>3</v>
      </c>
      <c r="EE686">
        <v>54328965</v>
      </c>
      <c r="EF686">
        <v>2</v>
      </c>
      <c r="EG686" t="s">
        <v>21</v>
      </c>
      <c r="EH686">
        <v>0</v>
      </c>
      <c r="EI686" t="s">
        <v>3</v>
      </c>
      <c r="EJ686">
        <v>1</v>
      </c>
      <c r="EK686">
        <v>11001</v>
      </c>
      <c r="EL686" t="s">
        <v>22</v>
      </c>
      <c r="EM686" t="s">
        <v>23</v>
      </c>
      <c r="EO686" t="s">
        <v>3</v>
      </c>
      <c r="EQ686">
        <v>1441792</v>
      </c>
      <c r="ER686">
        <v>9112.3799999999992</v>
      </c>
      <c r="ES686">
        <v>7906.63</v>
      </c>
      <c r="ET686">
        <v>149.29</v>
      </c>
      <c r="EU686">
        <v>50.77</v>
      </c>
      <c r="EV686">
        <v>1056.46</v>
      </c>
      <c r="EW686">
        <v>119.78</v>
      </c>
      <c r="EX686">
        <v>4.22</v>
      </c>
      <c r="EY686">
        <v>1</v>
      </c>
      <c r="FQ686">
        <v>0</v>
      </c>
      <c r="FR686">
        <f t="shared" si="606"/>
        <v>0</v>
      </c>
      <c r="FS686">
        <v>0</v>
      </c>
      <c r="FX686">
        <v>123</v>
      </c>
      <c r="FY686">
        <v>75</v>
      </c>
      <c r="GA686" t="s">
        <v>3</v>
      </c>
      <c r="GD686">
        <v>1</v>
      </c>
      <c r="GF686">
        <v>1342565087</v>
      </c>
      <c r="GG686">
        <v>2</v>
      </c>
      <c r="GH686">
        <v>1</v>
      </c>
      <c r="GI686">
        <v>2</v>
      </c>
      <c r="GJ686">
        <v>0</v>
      </c>
      <c r="GK686">
        <v>0</v>
      </c>
      <c r="GL686">
        <f t="shared" si="607"/>
        <v>0</v>
      </c>
      <c r="GM686">
        <f t="shared" si="608"/>
        <v>0</v>
      </c>
      <c r="GN686">
        <f t="shared" si="609"/>
        <v>0</v>
      </c>
      <c r="GO686">
        <f t="shared" si="610"/>
        <v>0</v>
      </c>
      <c r="GP686">
        <f t="shared" si="611"/>
        <v>0</v>
      </c>
      <c r="GR686">
        <v>0</v>
      </c>
      <c r="GS686">
        <v>3</v>
      </c>
      <c r="GT686">
        <v>0</v>
      </c>
      <c r="GU686" t="s">
        <v>3</v>
      </c>
      <c r="GV686">
        <f t="shared" si="581"/>
        <v>0</v>
      </c>
      <c r="GW686">
        <v>1005.2</v>
      </c>
      <c r="GX686">
        <f t="shared" si="612"/>
        <v>0</v>
      </c>
      <c r="HA686">
        <v>0</v>
      </c>
      <c r="HB686">
        <v>0</v>
      </c>
      <c r="HC686">
        <f t="shared" si="613"/>
        <v>0</v>
      </c>
      <c r="HE686" t="s">
        <v>3</v>
      </c>
      <c r="HF686" t="s">
        <v>3</v>
      </c>
      <c r="HM686" t="s">
        <v>3</v>
      </c>
      <c r="HN686" t="s">
        <v>24</v>
      </c>
      <c r="HO686" t="s">
        <v>25</v>
      </c>
      <c r="HP686" t="s">
        <v>22</v>
      </c>
      <c r="HQ686" t="s">
        <v>22</v>
      </c>
      <c r="IK686">
        <v>0</v>
      </c>
    </row>
    <row r="687" spans="1:255" x14ac:dyDescent="0.2">
      <c r="A687" s="2">
        <v>18</v>
      </c>
      <c r="B687" s="2">
        <v>1</v>
      </c>
      <c r="C687" s="2">
        <v>661</v>
      </c>
      <c r="D687" s="2"/>
      <c r="E687" s="2" t="s">
        <v>455</v>
      </c>
      <c r="F687" s="2" t="s">
        <v>54</v>
      </c>
      <c r="G687" s="2" t="s">
        <v>456</v>
      </c>
      <c r="H687" s="2" t="s">
        <v>56</v>
      </c>
      <c r="I687" s="2">
        <f>I685*J687</f>
        <v>0</v>
      </c>
      <c r="J687" s="2">
        <v>102</v>
      </c>
      <c r="K687" s="2">
        <v>102</v>
      </c>
      <c r="L687" s="2">
        <v>1.6319999999999999</v>
      </c>
      <c r="M687" s="2">
        <v>0</v>
      </c>
      <c r="N687" s="2">
        <f t="shared" si="582"/>
        <v>1.6319999999999999</v>
      </c>
      <c r="O687" s="2">
        <f t="shared" si="583"/>
        <v>0</v>
      </c>
      <c r="P687" s="2">
        <f t="shared" si="584"/>
        <v>0</v>
      </c>
      <c r="Q687" s="2">
        <f t="shared" si="585"/>
        <v>0</v>
      </c>
      <c r="R687" s="2">
        <f t="shared" si="586"/>
        <v>0</v>
      </c>
      <c r="S687" s="2">
        <f t="shared" si="587"/>
        <v>0</v>
      </c>
      <c r="T687" s="2">
        <f t="shared" si="588"/>
        <v>0</v>
      </c>
      <c r="U687" s="2">
        <f t="shared" si="589"/>
        <v>0</v>
      </c>
      <c r="V687" s="2">
        <f t="shared" si="590"/>
        <v>0</v>
      </c>
      <c r="W687" s="2">
        <f t="shared" si="591"/>
        <v>0</v>
      </c>
      <c r="X687" s="2">
        <f t="shared" si="592"/>
        <v>0</v>
      </c>
      <c r="Y687" s="2">
        <f t="shared" si="593"/>
        <v>0</v>
      </c>
      <c r="Z687" s="2"/>
      <c r="AA687" s="2">
        <v>69726971</v>
      </c>
      <c r="AB687" s="2">
        <f t="shared" si="594"/>
        <v>68.2</v>
      </c>
      <c r="AC687" s="2">
        <f t="shared" ref="AC687:AC698" si="614">ROUND((ES687),2)</f>
        <v>68.2</v>
      </c>
      <c r="AD687" s="2">
        <f t="shared" si="576"/>
        <v>0</v>
      </c>
      <c r="AE687" s="2">
        <f t="shared" si="577"/>
        <v>0</v>
      </c>
      <c r="AF687" s="2">
        <f t="shared" si="578"/>
        <v>0</v>
      </c>
      <c r="AG687" s="2">
        <f t="shared" si="595"/>
        <v>0</v>
      </c>
      <c r="AH687" s="2">
        <f t="shared" si="579"/>
        <v>0</v>
      </c>
      <c r="AI687" s="2">
        <f t="shared" si="580"/>
        <v>0</v>
      </c>
      <c r="AJ687" s="2">
        <f t="shared" si="596"/>
        <v>1.2</v>
      </c>
      <c r="AK687" s="2">
        <v>68.2</v>
      </c>
      <c r="AL687" s="2">
        <v>68.2</v>
      </c>
      <c r="AM687" s="2">
        <v>0</v>
      </c>
      <c r="AN687" s="2">
        <v>0</v>
      </c>
      <c r="AO687" s="2">
        <v>0</v>
      </c>
      <c r="AP687" s="2">
        <v>0</v>
      </c>
      <c r="AQ687" s="2">
        <v>0</v>
      </c>
      <c r="AR687" s="2">
        <v>0</v>
      </c>
      <c r="AS687" s="2">
        <v>1.2</v>
      </c>
      <c r="AT687" s="2">
        <v>0</v>
      </c>
      <c r="AU687" s="2">
        <v>0</v>
      </c>
      <c r="AV687" s="2">
        <v>1</v>
      </c>
      <c r="AW687" s="2">
        <v>1</v>
      </c>
      <c r="AX687" s="2"/>
      <c r="AY687" s="2"/>
      <c r="AZ687" s="2">
        <v>1</v>
      </c>
      <c r="BA687" s="2">
        <v>1</v>
      </c>
      <c r="BB687" s="2">
        <v>1</v>
      </c>
      <c r="BC687" s="2">
        <v>1</v>
      </c>
      <c r="BD687" s="2" t="s">
        <v>3</v>
      </c>
      <c r="BE687" s="2" t="s">
        <v>3</v>
      </c>
      <c r="BF687" s="2" t="s">
        <v>3</v>
      </c>
      <c r="BG687" s="2" t="s">
        <v>3</v>
      </c>
      <c r="BH687" s="2">
        <v>3</v>
      </c>
      <c r="BI687" s="2">
        <v>1</v>
      </c>
      <c r="BJ687" s="2" t="s">
        <v>265</v>
      </c>
      <c r="BK687" s="2"/>
      <c r="BL687" s="2"/>
      <c r="BM687" s="2">
        <v>500001</v>
      </c>
      <c r="BN687" s="2">
        <v>0</v>
      </c>
      <c r="BO687" s="2" t="s">
        <v>3</v>
      </c>
      <c r="BP687" s="2">
        <v>0</v>
      </c>
      <c r="BQ687" s="2">
        <v>8</v>
      </c>
      <c r="BR687" s="2">
        <v>0</v>
      </c>
      <c r="BS687" s="2">
        <v>1</v>
      </c>
      <c r="BT687" s="2">
        <v>1</v>
      </c>
      <c r="BU687" s="2">
        <v>1</v>
      </c>
      <c r="BV687" s="2">
        <v>1</v>
      </c>
      <c r="BW687" s="2">
        <v>1</v>
      </c>
      <c r="BX687" s="2">
        <v>1</v>
      </c>
      <c r="BY687" s="2" t="s">
        <v>3</v>
      </c>
      <c r="BZ687" s="2">
        <v>0</v>
      </c>
      <c r="CA687" s="2">
        <v>0</v>
      </c>
      <c r="CB687" s="2" t="s">
        <v>3</v>
      </c>
      <c r="CC687" s="2"/>
      <c r="CD687" s="2"/>
      <c r="CE687" s="2">
        <v>0</v>
      </c>
      <c r="CF687" s="2">
        <v>0</v>
      </c>
      <c r="CG687" s="2">
        <v>0</v>
      </c>
      <c r="CH687" s="2">
        <v>60</v>
      </c>
      <c r="CI687" s="2">
        <v>1</v>
      </c>
      <c r="CJ687" s="2">
        <v>0</v>
      </c>
      <c r="CK687" s="2">
        <v>0</v>
      </c>
      <c r="CL687" s="2">
        <v>0</v>
      </c>
      <c r="CM687" s="2">
        <v>0</v>
      </c>
      <c r="CN687" s="2" t="s">
        <v>3</v>
      </c>
      <c r="CO687" s="2">
        <v>0</v>
      </c>
      <c r="CP687" s="2">
        <f t="shared" si="597"/>
        <v>0</v>
      </c>
      <c r="CQ687" s="2">
        <f t="shared" si="598"/>
        <v>68.2</v>
      </c>
      <c r="CR687" s="2">
        <f t="shared" si="599"/>
        <v>0</v>
      </c>
      <c r="CS687" s="2">
        <f t="shared" si="600"/>
        <v>0</v>
      </c>
      <c r="CT687" s="2">
        <f t="shared" si="601"/>
        <v>0</v>
      </c>
      <c r="CU687" s="2">
        <f t="shared" si="602"/>
        <v>0</v>
      </c>
      <c r="CV687" s="2">
        <f t="shared" si="603"/>
        <v>0</v>
      </c>
      <c r="CW687" s="2">
        <f t="shared" si="604"/>
        <v>0</v>
      </c>
      <c r="CX687" s="2">
        <f t="shared" si="605"/>
        <v>1.2</v>
      </c>
      <c r="CY687" s="2">
        <f>(((S687+R687)*AT687)/100)</f>
        <v>0</v>
      </c>
      <c r="CZ687" s="2">
        <f>(((S687+R687)*AU687)/100)</f>
        <v>0</v>
      </c>
      <c r="DA687" s="2"/>
      <c r="DB687" s="2"/>
      <c r="DC687" s="2" t="s">
        <v>3</v>
      </c>
      <c r="DD687" s="2" t="s">
        <v>3</v>
      </c>
      <c r="DE687" s="2" t="s">
        <v>3</v>
      </c>
      <c r="DF687" s="2" t="s">
        <v>3</v>
      </c>
      <c r="DG687" s="2" t="s">
        <v>3</v>
      </c>
      <c r="DH687" s="2" t="s">
        <v>3</v>
      </c>
      <c r="DI687" s="2" t="s">
        <v>3</v>
      </c>
      <c r="DJ687" s="2" t="s">
        <v>3</v>
      </c>
      <c r="DK687" s="2" t="s">
        <v>3</v>
      </c>
      <c r="DL687" s="2" t="s">
        <v>3</v>
      </c>
      <c r="DM687" s="2" t="s">
        <v>3</v>
      </c>
      <c r="DN687" s="2">
        <v>0</v>
      </c>
      <c r="DO687" s="2">
        <v>0</v>
      </c>
      <c r="DP687" s="2">
        <v>1</v>
      </c>
      <c r="DQ687" s="2">
        <v>1</v>
      </c>
      <c r="DR687" s="2"/>
      <c r="DS687" s="2"/>
      <c r="DT687" s="2"/>
      <c r="DU687" s="2">
        <v>1005</v>
      </c>
      <c r="DV687" s="2" t="s">
        <v>56</v>
      </c>
      <c r="DW687" s="2" t="s">
        <v>56</v>
      </c>
      <c r="DX687" s="2">
        <v>1</v>
      </c>
      <c r="DY687" s="2"/>
      <c r="DZ687" s="2" t="s">
        <v>3</v>
      </c>
      <c r="EA687" s="2" t="s">
        <v>3</v>
      </c>
      <c r="EB687" s="2" t="s">
        <v>3</v>
      </c>
      <c r="EC687" s="2" t="s">
        <v>3</v>
      </c>
      <c r="ED687" s="2"/>
      <c r="EE687" s="2">
        <v>54328897</v>
      </c>
      <c r="EF687" s="2">
        <v>8</v>
      </c>
      <c r="EG687" s="2" t="s">
        <v>31</v>
      </c>
      <c r="EH687" s="2">
        <v>0</v>
      </c>
      <c r="EI687" s="2" t="s">
        <v>3</v>
      </c>
      <c r="EJ687" s="2">
        <v>1</v>
      </c>
      <c r="EK687" s="2">
        <v>500001</v>
      </c>
      <c r="EL687" s="2" t="s">
        <v>32</v>
      </c>
      <c r="EM687" s="2" t="s">
        <v>33</v>
      </c>
      <c r="EN687" s="2"/>
      <c r="EO687" s="2" t="s">
        <v>3</v>
      </c>
      <c r="EP687" s="2"/>
      <c r="EQ687" s="2">
        <v>0</v>
      </c>
      <c r="ER687" s="2">
        <v>68.2</v>
      </c>
      <c r="ES687" s="2">
        <v>68.2</v>
      </c>
      <c r="ET687" s="2">
        <v>0</v>
      </c>
      <c r="EU687" s="2">
        <v>0</v>
      </c>
      <c r="EV687" s="2">
        <v>0</v>
      </c>
      <c r="EW687" s="2">
        <v>0</v>
      </c>
      <c r="EX687" s="2">
        <v>0</v>
      </c>
      <c r="EY687" s="2"/>
      <c r="EZ687" s="2"/>
      <c r="FA687" s="2"/>
      <c r="FB687" s="2"/>
      <c r="FC687" s="2"/>
      <c r="FD687" s="2"/>
      <c r="FE687" s="2"/>
      <c r="FF687" s="2"/>
      <c r="FG687" s="2"/>
      <c r="FH687" s="2"/>
      <c r="FI687" s="2"/>
      <c r="FJ687" s="2"/>
      <c r="FK687" s="2"/>
      <c r="FL687" s="2"/>
      <c r="FM687" s="2"/>
      <c r="FN687" s="2"/>
      <c r="FO687" s="2"/>
      <c r="FP687" s="2"/>
      <c r="FQ687" s="2">
        <v>0</v>
      </c>
      <c r="FR687" s="2">
        <f t="shared" si="606"/>
        <v>0</v>
      </c>
      <c r="FS687" s="2">
        <v>0</v>
      </c>
      <c r="FT687" s="2"/>
      <c r="FU687" s="2"/>
      <c r="FV687" s="2"/>
      <c r="FW687" s="2"/>
      <c r="FX687" s="2">
        <v>0</v>
      </c>
      <c r="FY687" s="2">
        <v>0</v>
      </c>
      <c r="FZ687" s="2"/>
      <c r="GA687" s="2" t="s">
        <v>3</v>
      </c>
      <c r="GB687" s="2"/>
      <c r="GC687" s="2"/>
      <c r="GD687" s="2">
        <v>1</v>
      </c>
      <c r="GE687" s="2"/>
      <c r="GF687" s="2">
        <v>-1561678119</v>
      </c>
      <c r="GG687" s="2">
        <v>2</v>
      </c>
      <c r="GH687" s="2">
        <v>1</v>
      </c>
      <c r="GI687" s="2">
        <v>-2</v>
      </c>
      <c r="GJ687" s="2">
        <v>0</v>
      </c>
      <c r="GK687" s="2">
        <v>0</v>
      </c>
      <c r="GL687" s="2">
        <f t="shared" si="607"/>
        <v>0</v>
      </c>
      <c r="GM687" s="2">
        <f t="shared" si="608"/>
        <v>0</v>
      </c>
      <c r="GN687" s="2">
        <f t="shared" si="609"/>
        <v>0</v>
      </c>
      <c r="GO687" s="2">
        <f t="shared" si="610"/>
        <v>0</v>
      </c>
      <c r="GP687" s="2">
        <f t="shared" si="611"/>
        <v>0</v>
      </c>
      <c r="GQ687" s="2"/>
      <c r="GR687" s="2">
        <v>0</v>
      </c>
      <c r="GS687" s="2">
        <v>3</v>
      </c>
      <c r="GT687" s="2">
        <v>0</v>
      </c>
      <c r="GU687" s="2" t="s">
        <v>3</v>
      </c>
      <c r="GV687" s="2">
        <f t="shared" si="581"/>
        <v>0</v>
      </c>
      <c r="GW687" s="2">
        <v>1</v>
      </c>
      <c r="GX687" s="2">
        <f t="shared" si="612"/>
        <v>0</v>
      </c>
      <c r="GY687" s="2"/>
      <c r="GZ687" s="2"/>
      <c r="HA687" s="2">
        <v>0</v>
      </c>
      <c r="HB687" s="2">
        <v>0</v>
      </c>
      <c r="HC687" s="2">
        <f t="shared" si="613"/>
        <v>0</v>
      </c>
      <c r="HD687" s="2"/>
      <c r="HE687" s="2" t="s">
        <v>3</v>
      </c>
      <c r="HF687" s="2" t="s">
        <v>3</v>
      </c>
      <c r="HG687" s="2"/>
      <c r="HH687" s="2"/>
      <c r="HI687" s="2"/>
      <c r="HJ687" s="2"/>
      <c r="HK687" s="2"/>
      <c r="HL687" s="2"/>
      <c r="HM687" s="2" t="s">
        <v>3</v>
      </c>
      <c r="HN687" s="2" t="s">
        <v>3</v>
      </c>
      <c r="HO687" s="2" t="s">
        <v>3</v>
      </c>
      <c r="HP687" s="2" t="s">
        <v>3</v>
      </c>
      <c r="HQ687" s="2" t="s">
        <v>3</v>
      </c>
      <c r="HR687" s="2"/>
      <c r="HS687" s="2"/>
      <c r="HT687" s="2"/>
      <c r="HU687" s="2"/>
      <c r="HV687" s="2"/>
      <c r="HW687" s="2"/>
      <c r="HX687" s="2"/>
      <c r="HY687" s="2"/>
      <c r="HZ687" s="2"/>
      <c r="IA687" s="2"/>
      <c r="IB687" s="2"/>
      <c r="IC687" s="2"/>
      <c r="ID687" s="2"/>
      <c r="IE687" s="2"/>
      <c r="IF687" s="2"/>
      <c r="IG687" s="2"/>
      <c r="IH687" s="2"/>
      <c r="II687" s="2"/>
      <c r="IJ687" s="2"/>
      <c r="IK687" s="2">
        <v>0</v>
      </c>
      <c r="IL687" s="2"/>
      <c r="IM687" s="2"/>
      <c r="IN687" s="2"/>
      <c r="IO687" s="2"/>
      <c r="IP687" s="2"/>
      <c r="IQ687" s="2"/>
      <c r="IR687" s="2"/>
      <c r="IS687" s="2"/>
      <c r="IT687" s="2"/>
      <c r="IU687" s="2"/>
    </row>
    <row r="688" spans="1:255" x14ac:dyDescent="0.2">
      <c r="A688">
        <v>18</v>
      </c>
      <c r="B688">
        <v>1</v>
      </c>
      <c r="C688">
        <v>673</v>
      </c>
      <c r="E688" t="s">
        <v>455</v>
      </c>
      <c r="F688" t="s">
        <v>54</v>
      </c>
      <c r="G688" t="s">
        <v>456</v>
      </c>
      <c r="H688" t="s">
        <v>56</v>
      </c>
      <c r="I688">
        <f>I686*J688</f>
        <v>0</v>
      </c>
      <c r="J688">
        <v>102</v>
      </c>
      <c r="K688">
        <v>102</v>
      </c>
      <c r="L688">
        <v>1.6319999999999999</v>
      </c>
      <c r="M688">
        <v>0</v>
      </c>
      <c r="N688">
        <f t="shared" si="582"/>
        <v>1.6319999999999999</v>
      </c>
      <c r="O688">
        <f t="shared" si="583"/>
        <v>0</v>
      </c>
      <c r="P688">
        <f t="shared" si="584"/>
        <v>0</v>
      </c>
      <c r="Q688">
        <f t="shared" si="585"/>
        <v>0</v>
      </c>
      <c r="R688">
        <f t="shared" si="586"/>
        <v>0</v>
      </c>
      <c r="S688">
        <f t="shared" si="587"/>
        <v>0</v>
      </c>
      <c r="T688">
        <f t="shared" si="588"/>
        <v>0</v>
      </c>
      <c r="U688">
        <f t="shared" si="589"/>
        <v>0</v>
      </c>
      <c r="V688">
        <f t="shared" si="590"/>
        <v>0</v>
      </c>
      <c r="W688">
        <f t="shared" si="591"/>
        <v>0</v>
      </c>
      <c r="X688">
        <f t="shared" si="592"/>
        <v>0</v>
      </c>
      <c r="Y688">
        <f t="shared" si="593"/>
        <v>0</v>
      </c>
      <c r="AA688">
        <v>69726884</v>
      </c>
      <c r="AB688">
        <f t="shared" si="594"/>
        <v>133.46</v>
      </c>
      <c r="AC688">
        <f t="shared" si="614"/>
        <v>133.46</v>
      </c>
      <c r="AD688">
        <f t="shared" si="576"/>
        <v>0</v>
      </c>
      <c r="AE688">
        <f t="shared" si="577"/>
        <v>0</v>
      </c>
      <c r="AF688">
        <f t="shared" si="578"/>
        <v>0</v>
      </c>
      <c r="AG688">
        <f t="shared" si="595"/>
        <v>0</v>
      </c>
      <c r="AH688">
        <f t="shared" si="579"/>
        <v>0</v>
      </c>
      <c r="AI688">
        <f t="shared" si="580"/>
        <v>0</v>
      </c>
      <c r="AJ688">
        <f t="shared" si="596"/>
        <v>1.2</v>
      </c>
      <c r="AK688">
        <v>133.46</v>
      </c>
      <c r="AL688">
        <v>133.46</v>
      </c>
      <c r="AM688">
        <v>0</v>
      </c>
      <c r="AN688">
        <v>0</v>
      </c>
      <c r="AO688">
        <v>0</v>
      </c>
      <c r="AP688">
        <v>0</v>
      </c>
      <c r="AQ688">
        <v>0</v>
      </c>
      <c r="AR688">
        <v>0</v>
      </c>
      <c r="AS688">
        <v>1.2</v>
      </c>
      <c r="AT688">
        <v>0</v>
      </c>
      <c r="AU688">
        <v>0</v>
      </c>
      <c r="AV688">
        <v>1</v>
      </c>
      <c r="AW688">
        <v>1</v>
      </c>
      <c r="AZ688">
        <v>1</v>
      </c>
      <c r="BA688">
        <v>1</v>
      </c>
      <c r="BB688">
        <v>1</v>
      </c>
      <c r="BC688">
        <v>7.56</v>
      </c>
      <c r="BD688" t="s">
        <v>3</v>
      </c>
      <c r="BE688" t="s">
        <v>3</v>
      </c>
      <c r="BF688" t="s">
        <v>3</v>
      </c>
      <c r="BG688" t="s">
        <v>3</v>
      </c>
      <c r="BH688">
        <v>3</v>
      </c>
      <c r="BI688">
        <v>1</v>
      </c>
      <c r="BJ688" t="s">
        <v>265</v>
      </c>
      <c r="BM688">
        <v>500001</v>
      </c>
      <c r="BN688">
        <v>0</v>
      </c>
      <c r="BO688" t="s">
        <v>3</v>
      </c>
      <c r="BP688">
        <v>0</v>
      </c>
      <c r="BQ688">
        <v>8</v>
      </c>
      <c r="BR688">
        <v>0</v>
      </c>
      <c r="BS688">
        <v>1</v>
      </c>
      <c r="BT688">
        <v>1</v>
      </c>
      <c r="BU688">
        <v>1</v>
      </c>
      <c r="BV688">
        <v>1</v>
      </c>
      <c r="BW688">
        <v>1</v>
      </c>
      <c r="BX688">
        <v>1</v>
      </c>
      <c r="BY688" t="s">
        <v>3</v>
      </c>
      <c r="BZ688">
        <v>0</v>
      </c>
      <c r="CA688">
        <v>0</v>
      </c>
      <c r="CB688" t="s">
        <v>3</v>
      </c>
      <c r="CE688">
        <v>0</v>
      </c>
      <c r="CF688">
        <v>0</v>
      </c>
      <c r="CG688">
        <v>0</v>
      </c>
      <c r="CH688">
        <v>60</v>
      </c>
      <c r="CI688">
        <v>1</v>
      </c>
      <c r="CJ688">
        <v>0</v>
      </c>
      <c r="CK688">
        <v>0</v>
      </c>
      <c r="CL688">
        <v>0</v>
      </c>
      <c r="CM688">
        <v>0</v>
      </c>
      <c r="CN688" t="s">
        <v>3</v>
      </c>
      <c r="CO688">
        <v>0</v>
      </c>
      <c r="CP688">
        <f t="shared" si="597"/>
        <v>0</v>
      </c>
      <c r="CQ688">
        <f t="shared" si="598"/>
        <v>1008.9576</v>
      </c>
      <c r="CR688">
        <f t="shared" si="599"/>
        <v>0</v>
      </c>
      <c r="CS688">
        <f t="shared" si="600"/>
        <v>0</v>
      </c>
      <c r="CT688">
        <f t="shared" si="601"/>
        <v>0</v>
      </c>
      <c r="CU688">
        <f t="shared" si="602"/>
        <v>0</v>
      </c>
      <c r="CV688">
        <f t="shared" si="603"/>
        <v>0</v>
      </c>
      <c r="CW688">
        <f t="shared" si="604"/>
        <v>0</v>
      </c>
      <c r="CX688">
        <f t="shared" si="605"/>
        <v>1.2</v>
      </c>
      <c r="CY688">
        <f>(S688+R688)*(BZ688/100)</f>
        <v>0</v>
      </c>
      <c r="CZ688">
        <f>(S688+R688)*(CA688/100)</f>
        <v>0</v>
      </c>
      <c r="DC688" t="s">
        <v>3</v>
      </c>
      <c r="DD688" t="s">
        <v>3</v>
      </c>
      <c r="DE688" t="s">
        <v>3</v>
      </c>
      <c r="DF688" t="s">
        <v>3</v>
      </c>
      <c r="DG688" t="s">
        <v>3</v>
      </c>
      <c r="DH688" t="s">
        <v>3</v>
      </c>
      <c r="DI688" t="s">
        <v>3</v>
      </c>
      <c r="DJ688" t="s">
        <v>3</v>
      </c>
      <c r="DK688" t="s">
        <v>3</v>
      </c>
      <c r="DL688" t="s">
        <v>3</v>
      </c>
      <c r="DM688" t="s">
        <v>3</v>
      </c>
      <c r="DN688">
        <v>0</v>
      </c>
      <c r="DO688">
        <v>0</v>
      </c>
      <c r="DP688">
        <v>1</v>
      </c>
      <c r="DQ688">
        <v>1</v>
      </c>
      <c r="DU688">
        <v>1005</v>
      </c>
      <c r="DV688" t="s">
        <v>56</v>
      </c>
      <c r="DW688" t="s">
        <v>56</v>
      </c>
      <c r="DX688">
        <v>1</v>
      </c>
      <c r="DZ688" t="s">
        <v>3</v>
      </c>
      <c r="EA688" t="s">
        <v>3</v>
      </c>
      <c r="EB688" t="s">
        <v>3</v>
      </c>
      <c r="EC688" t="s">
        <v>3</v>
      </c>
      <c r="EE688">
        <v>54328897</v>
      </c>
      <c r="EF688">
        <v>8</v>
      </c>
      <c r="EG688" t="s">
        <v>31</v>
      </c>
      <c r="EH688">
        <v>0</v>
      </c>
      <c r="EI688" t="s">
        <v>3</v>
      </c>
      <c r="EJ688">
        <v>1</v>
      </c>
      <c r="EK688">
        <v>500001</v>
      </c>
      <c r="EL688" t="s">
        <v>32</v>
      </c>
      <c r="EM688" t="s">
        <v>33</v>
      </c>
      <c r="EO688" t="s">
        <v>3</v>
      </c>
      <c r="EQ688">
        <v>0</v>
      </c>
      <c r="ER688">
        <v>965</v>
      </c>
      <c r="ES688">
        <v>133.46</v>
      </c>
      <c r="ET688">
        <v>0</v>
      </c>
      <c r="EU688">
        <v>0</v>
      </c>
      <c r="EV688">
        <v>0</v>
      </c>
      <c r="EW688">
        <v>0</v>
      </c>
      <c r="EX688">
        <v>0</v>
      </c>
      <c r="EZ688">
        <v>5</v>
      </c>
      <c r="FC688">
        <v>0</v>
      </c>
      <c r="FD688">
        <v>18</v>
      </c>
      <c r="FF688">
        <v>965</v>
      </c>
      <c r="FQ688">
        <v>0</v>
      </c>
      <c r="FR688">
        <f t="shared" si="606"/>
        <v>0</v>
      </c>
      <c r="FS688">
        <v>0</v>
      </c>
      <c r="FX688">
        <v>0</v>
      </c>
      <c r="FY688">
        <v>0</v>
      </c>
      <c r="GA688" t="s">
        <v>58</v>
      </c>
      <c r="GD688">
        <v>1</v>
      </c>
      <c r="GF688">
        <v>-1561678119</v>
      </c>
      <c r="GG688">
        <v>2</v>
      </c>
      <c r="GH688">
        <v>3</v>
      </c>
      <c r="GI688">
        <v>5</v>
      </c>
      <c r="GJ688">
        <v>0</v>
      </c>
      <c r="GK688">
        <v>0</v>
      </c>
      <c r="GL688">
        <f t="shared" si="607"/>
        <v>0</v>
      </c>
      <c r="GM688">
        <f t="shared" si="608"/>
        <v>0</v>
      </c>
      <c r="GN688">
        <f t="shared" si="609"/>
        <v>0</v>
      </c>
      <c r="GO688">
        <f t="shared" si="610"/>
        <v>0</v>
      </c>
      <c r="GP688">
        <f t="shared" si="611"/>
        <v>0</v>
      </c>
      <c r="GR688">
        <v>1</v>
      </c>
      <c r="GS688">
        <v>1</v>
      </c>
      <c r="GT688">
        <v>0</v>
      </c>
      <c r="GU688" t="s">
        <v>3</v>
      </c>
      <c r="GV688">
        <f t="shared" si="581"/>
        <v>0</v>
      </c>
      <c r="GW688">
        <v>1</v>
      </c>
      <c r="GX688">
        <f t="shared" si="612"/>
        <v>0</v>
      </c>
      <c r="HA688">
        <v>0</v>
      </c>
      <c r="HB688">
        <v>0</v>
      </c>
      <c r="HC688">
        <f t="shared" si="613"/>
        <v>0</v>
      </c>
      <c r="HE688" t="s">
        <v>35</v>
      </c>
      <c r="HF688" t="s">
        <v>36</v>
      </c>
      <c r="HM688" t="s">
        <v>3</v>
      </c>
      <c r="HN688" t="s">
        <v>3</v>
      </c>
      <c r="HO688" t="s">
        <v>3</v>
      </c>
      <c r="HP688" t="s">
        <v>3</v>
      </c>
      <c r="HQ688" t="s">
        <v>3</v>
      </c>
      <c r="IK688">
        <v>0</v>
      </c>
    </row>
    <row r="689" spans="1:255" x14ac:dyDescent="0.2">
      <c r="A689" s="2">
        <v>18</v>
      </c>
      <c r="B689" s="2">
        <v>1</v>
      </c>
      <c r="C689" s="2">
        <v>662</v>
      </c>
      <c r="D689" s="2"/>
      <c r="E689" s="2" t="s">
        <v>457</v>
      </c>
      <c r="F689" s="2" t="s">
        <v>66</v>
      </c>
      <c r="G689" s="2" t="s">
        <v>67</v>
      </c>
      <c r="H689" s="2" t="s">
        <v>68</v>
      </c>
      <c r="I689" s="2">
        <f>I685*J689</f>
        <v>0</v>
      </c>
      <c r="J689" s="2">
        <v>0.5</v>
      </c>
      <c r="K689" s="2">
        <v>0.5</v>
      </c>
      <c r="L689" s="2">
        <v>8.0000000000000002E-3</v>
      </c>
      <c r="M689" s="2">
        <v>0</v>
      </c>
      <c r="N689" s="2">
        <f t="shared" si="582"/>
        <v>8.0000000000000002E-3</v>
      </c>
      <c r="O689" s="2">
        <f t="shared" si="583"/>
        <v>0</v>
      </c>
      <c r="P689" s="2">
        <f t="shared" si="584"/>
        <v>0</v>
      </c>
      <c r="Q689" s="2">
        <f t="shared" si="585"/>
        <v>0</v>
      </c>
      <c r="R689" s="2">
        <f t="shared" si="586"/>
        <v>0</v>
      </c>
      <c r="S689" s="2">
        <f t="shared" si="587"/>
        <v>0</v>
      </c>
      <c r="T689" s="2">
        <f t="shared" si="588"/>
        <v>0</v>
      </c>
      <c r="U689" s="2">
        <f t="shared" si="589"/>
        <v>0</v>
      </c>
      <c r="V689" s="2">
        <f t="shared" si="590"/>
        <v>0</v>
      </c>
      <c r="W689" s="2">
        <f t="shared" si="591"/>
        <v>0</v>
      </c>
      <c r="X689" s="2">
        <f t="shared" si="592"/>
        <v>0</v>
      </c>
      <c r="Y689" s="2">
        <f t="shared" si="593"/>
        <v>0</v>
      </c>
      <c r="Z689" s="2"/>
      <c r="AA689" s="2">
        <v>69726971</v>
      </c>
      <c r="AB689" s="2">
        <f t="shared" si="594"/>
        <v>1.82</v>
      </c>
      <c r="AC689" s="2">
        <f t="shared" si="614"/>
        <v>1.82</v>
      </c>
      <c r="AD689" s="2">
        <f t="shared" si="576"/>
        <v>0</v>
      </c>
      <c r="AE689" s="2">
        <f t="shared" si="577"/>
        <v>0</v>
      </c>
      <c r="AF689" s="2">
        <f t="shared" si="578"/>
        <v>0</v>
      </c>
      <c r="AG689" s="2">
        <f t="shared" si="595"/>
        <v>0</v>
      </c>
      <c r="AH689" s="2">
        <f t="shared" si="579"/>
        <v>0</v>
      </c>
      <c r="AI689" s="2">
        <f t="shared" si="580"/>
        <v>0</v>
      </c>
      <c r="AJ689" s="2">
        <f t="shared" si="596"/>
        <v>0.03</v>
      </c>
      <c r="AK689" s="2">
        <v>1.82</v>
      </c>
      <c r="AL689" s="2">
        <v>1.82</v>
      </c>
      <c r="AM689" s="2">
        <v>0</v>
      </c>
      <c r="AN689" s="2">
        <v>0</v>
      </c>
      <c r="AO689" s="2">
        <v>0</v>
      </c>
      <c r="AP689" s="2">
        <v>0</v>
      </c>
      <c r="AQ689" s="2">
        <v>0</v>
      </c>
      <c r="AR689" s="2">
        <v>0</v>
      </c>
      <c r="AS689" s="2">
        <v>0.03</v>
      </c>
      <c r="AT689" s="2">
        <v>0</v>
      </c>
      <c r="AU689" s="2">
        <v>0</v>
      </c>
      <c r="AV689" s="2">
        <v>1</v>
      </c>
      <c r="AW689" s="2">
        <v>1</v>
      </c>
      <c r="AX689" s="2"/>
      <c r="AY689" s="2"/>
      <c r="AZ689" s="2">
        <v>1</v>
      </c>
      <c r="BA689" s="2">
        <v>1</v>
      </c>
      <c r="BB689" s="2">
        <v>1</v>
      </c>
      <c r="BC689" s="2">
        <v>1</v>
      </c>
      <c r="BD689" s="2" t="s">
        <v>3</v>
      </c>
      <c r="BE689" s="2" t="s">
        <v>3</v>
      </c>
      <c r="BF689" s="2" t="s">
        <v>3</v>
      </c>
      <c r="BG689" s="2" t="s">
        <v>3</v>
      </c>
      <c r="BH689" s="2">
        <v>3</v>
      </c>
      <c r="BI689" s="2">
        <v>1</v>
      </c>
      <c r="BJ689" s="2" t="s">
        <v>267</v>
      </c>
      <c r="BK689" s="2"/>
      <c r="BL689" s="2"/>
      <c r="BM689" s="2">
        <v>500001</v>
      </c>
      <c r="BN689" s="2">
        <v>0</v>
      </c>
      <c r="BO689" s="2" t="s">
        <v>3</v>
      </c>
      <c r="BP689" s="2">
        <v>0</v>
      </c>
      <c r="BQ689" s="2">
        <v>8</v>
      </c>
      <c r="BR689" s="2">
        <v>0</v>
      </c>
      <c r="BS689" s="2">
        <v>1</v>
      </c>
      <c r="BT689" s="2">
        <v>1</v>
      </c>
      <c r="BU689" s="2">
        <v>1</v>
      </c>
      <c r="BV689" s="2">
        <v>1</v>
      </c>
      <c r="BW689" s="2">
        <v>1</v>
      </c>
      <c r="BX689" s="2">
        <v>1</v>
      </c>
      <c r="BY689" s="2" t="s">
        <v>3</v>
      </c>
      <c r="BZ689" s="2">
        <v>0</v>
      </c>
      <c r="CA689" s="2">
        <v>0</v>
      </c>
      <c r="CB689" s="2" t="s">
        <v>3</v>
      </c>
      <c r="CC689" s="2"/>
      <c r="CD689" s="2"/>
      <c r="CE689" s="2">
        <v>0</v>
      </c>
      <c r="CF689" s="2">
        <v>0</v>
      </c>
      <c r="CG689" s="2">
        <v>0</v>
      </c>
      <c r="CH689" s="2">
        <v>60</v>
      </c>
      <c r="CI689" s="2">
        <v>2</v>
      </c>
      <c r="CJ689" s="2">
        <v>0</v>
      </c>
      <c r="CK689" s="2">
        <v>0</v>
      </c>
      <c r="CL689" s="2">
        <v>0</v>
      </c>
      <c r="CM689" s="2">
        <v>0</v>
      </c>
      <c r="CN689" s="2" t="s">
        <v>3</v>
      </c>
      <c r="CO689" s="2">
        <v>0</v>
      </c>
      <c r="CP689" s="2">
        <f t="shared" si="597"/>
        <v>0</v>
      </c>
      <c r="CQ689" s="2">
        <f t="shared" si="598"/>
        <v>1.82</v>
      </c>
      <c r="CR689" s="2">
        <f t="shared" si="599"/>
        <v>0</v>
      </c>
      <c r="CS689" s="2">
        <f t="shared" si="600"/>
        <v>0</v>
      </c>
      <c r="CT689" s="2">
        <f t="shared" si="601"/>
        <v>0</v>
      </c>
      <c r="CU689" s="2">
        <f t="shared" si="602"/>
        <v>0</v>
      </c>
      <c r="CV689" s="2">
        <f t="shared" si="603"/>
        <v>0</v>
      </c>
      <c r="CW689" s="2">
        <f t="shared" si="604"/>
        <v>0</v>
      </c>
      <c r="CX689" s="2">
        <f t="shared" si="605"/>
        <v>0.03</v>
      </c>
      <c r="CY689" s="2">
        <f>(((S689+R689)*AT689)/100)</f>
        <v>0</v>
      </c>
      <c r="CZ689" s="2">
        <f>(((S689+R689)*AU689)/100)</f>
        <v>0</v>
      </c>
      <c r="DA689" s="2"/>
      <c r="DB689" s="2"/>
      <c r="DC689" s="2" t="s">
        <v>3</v>
      </c>
      <c r="DD689" s="2" t="s">
        <v>3</v>
      </c>
      <c r="DE689" s="2" t="s">
        <v>3</v>
      </c>
      <c r="DF689" s="2" t="s">
        <v>3</v>
      </c>
      <c r="DG689" s="2" t="s">
        <v>3</v>
      </c>
      <c r="DH689" s="2" t="s">
        <v>3</v>
      </c>
      <c r="DI689" s="2" t="s">
        <v>3</v>
      </c>
      <c r="DJ689" s="2" t="s">
        <v>3</v>
      </c>
      <c r="DK689" s="2" t="s">
        <v>3</v>
      </c>
      <c r="DL689" s="2" t="s">
        <v>3</v>
      </c>
      <c r="DM689" s="2" t="s">
        <v>3</v>
      </c>
      <c r="DN689" s="2">
        <v>0</v>
      </c>
      <c r="DO689" s="2">
        <v>0</v>
      </c>
      <c r="DP689" s="2">
        <v>1</v>
      </c>
      <c r="DQ689" s="2">
        <v>1</v>
      </c>
      <c r="DR689" s="2"/>
      <c r="DS689" s="2"/>
      <c r="DT689" s="2"/>
      <c r="DU689" s="2">
        <v>1009</v>
      </c>
      <c r="DV689" s="2" t="s">
        <v>68</v>
      </c>
      <c r="DW689" s="2" t="s">
        <v>68</v>
      </c>
      <c r="DX689" s="2">
        <v>1</v>
      </c>
      <c r="DY689" s="2"/>
      <c r="DZ689" s="2" t="s">
        <v>3</v>
      </c>
      <c r="EA689" s="2" t="s">
        <v>3</v>
      </c>
      <c r="EB689" s="2" t="s">
        <v>3</v>
      </c>
      <c r="EC689" s="2" t="s">
        <v>3</v>
      </c>
      <c r="ED689" s="2"/>
      <c r="EE689" s="2">
        <v>54328897</v>
      </c>
      <c r="EF689" s="2">
        <v>8</v>
      </c>
      <c r="EG689" s="2" t="s">
        <v>31</v>
      </c>
      <c r="EH689" s="2">
        <v>0</v>
      </c>
      <c r="EI689" s="2" t="s">
        <v>3</v>
      </c>
      <c r="EJ689" s="2">
        <v>1</v>
      </c>
      <c r="EK689" s="2">
        <v>500001</v>
      </c>
      <c r="EL689" s="2" t="s">
        <v>32</v>
      </c>
      <c r="EM689" s="2" t="s">
        <v>33</v>
      </c>
      <c r="EN689" s="2"/>
      <c r="EO689" s="2" t="s">
        <v>3</v>
      </c>
      <c r="EP689" s="2"/>
      <c r="EQ689" s="2">
        <v>0</v>
      </c>
      <c r="ER689" s="2">
        <v>1.82</v>
      </c>
      <c r="ES689" s="2">
        <v>1.82</v>
      </c>
      <c r="ET689" s="2">
        <v>0</v>
      </c>
      <c r="EU689" s="2">
        <v>0</v>
      </c>
      <c r="EV689" s="2">
        <v>0</v>
      </c>
      <c r="EW689" s="2">
        <v>0</v>
      </c>
      <c r="EX689" s="2">
        <v>0</v>
      </c>
      <c r="EY689" s="2"/>
      <c r="EZ689" s="2"/>
      <c r="FA689" s="2"/>
      <c r="FB689" s="2"/>
      <c r="FC689" s="2"/>
      <c r="FD689" s="2"/>
      <c r="FE689" s="2"/>
      <c r="FF689" s="2"/>
      <c r="FG689" s="2"/>
      <c r="FH689" s="2"/>
      <c r="FI689" s="2"/>
      <c r="FJ689" s="2"/>
      <c r="FK689" s="2"/>
      <c r="FL689" s="2"/>
      <c r="FM689" s="2"/>
      <c r="FN689" s="2"/>
      <c r="FO689" s="2"/>
      <c r="FP689" s="2"/>
      <c r="FQ689" s="2">
        <v>0</v>
      </c>
      <c r="FR689" s="2">
        <f t="shared" si="606"/>
        <v>0</v>
      </c>
      <c r="FS689" s="2">
        <v>0</v>
      </c>
      <c r="FT689" s="2"/>
      <c r="FU689" s="2"/>
      <c r="FV689" s="2"/>
      <c r="FW689" s="2"/>
      <c r="FX689" s="2">
        <v>0</v>
      </c>
      <c r="FY689" s="2">
        <v>0</v>
      </c>
      <c r="FZ689" s="2"/>
      <c r="GA689" s="2" t="s">
        <v>3</v>
      </c>
      <c r="GB689" s="2"/>
      <c r="GC689" s="2"/>
      <c r="GD689" s="2">
        <v>1</v>
      </c>
      <c r="GE689" s="2"/>
      <c r="GF689" s="2">
        <v>-2014069362</v>
      </c>
      <c r="GG689" s="2">
        <v>2</v>
      </c>
      <c r="GH689" s="2">
        <v>1</v>
      </c>
      <c r="GI689" s="2">
        <v>-2</v>
      </c>
      <c r="GJ689" s="2">
        <v>0</v>
      </c>
      <c r="GK689" s="2">
        <v>0</v>
      </c>
      <c r="GL689" s="2">
        <f t="shared" si="607"/>
        <v>0</v>
      </c>
      <c r="GM689" s="2">
        <f t="shared" si="608"/>
        <v>0</v>
      </c>
      <c r="GN689" s="2">
        <f t="shared" si="609"/>
        <v>0</v>
      </c>
      <c r="GO689" s="2">
        <f t="shared" si="610"/>
        <v>0</v>
      </c>
      <c r="GP689" s="2">
        <f t="shared" si="611"/>
        <v>0</v>
      </c>
      <c r="GQ689" s="2"/>
      <c r="GR689" s="2">
        <v>0</v>
      </c>
      <c r="GS689" s="2">
        <v>3</v>
      </c>
      <c r="GT689" s="2">
        <v>0</v>
      </c>
      <c r="GU689" s="2" t="s">
        <v>3</v>
      </c>
      <c r="GV689" s="2">
        <f t="shared" si="581"/>
        <v>0</v>
      </c>
      <c r="GW689" s="2">
        <v>1</v>
      </c>
      <c r="GX689" s="2">
        <f t="shared" si="612"/>
        <v>0</v>
      </c>
      <c r="GY689" s="2"/>
      <c r="GZ689" s="2"/>
      <c r="HA689" s="2">
        <v>0</v>
      </c>
      <c r="HB689" s="2">
        <v>0</v>
      </c>
      <c r="HC689" s="2">
        <f t="shared" si="613"/>
        <v>0</v>
      </c>
      <c r="HD689" s="2"/>
      <c r="HE689" s="2" t="s">
        <v>3</v>
      </c>
      <c r="HF689" s="2" t="s">
        <v>3</v>
      </c>
      <c r="HG689" s="2"/>
      <c r="HH689" s="2"/>
      <c r="HI689" s="2"/>
      <c r="HJ689" s="2"/>
      <c r="HK689" s="2"/>
      <c r="HL689" s="2"/>
      <c r="HM689" s="2" t="s">
        <v>3</v>
      </c>
      <c r="HN689" s="2" t="s">
        <v>3</v>
      </c>
      <c r="HO689" s="2" t="s">
        <v>3</v>
      </c>
      <c r="HP689" s="2" t="s">
        <v>3</v>
      </c>
      <c r="HQ689" s="2" t="s">
        <v>3</v>
      </c>
      <c r="HR689" s="2"/>
      <c r="HS689" s="2"/>
      <c r="HT689" s="2"/>
      <c r="HU689" s="2"/>
      <c r="HV689" s="2"/>
      <c r="HW689" s="2"/>
      <c r="HX689" s="2"/>
      <c r="HY689" s="2"/>
      <c r="HZ689" s="2"/>
      <c r="IA689" s="2"/>
      <c r="IB689" s="2"/>
      <c r="IC689" s="2"/>
      <c r="ID689" s="2"/>
      <c r="IE689" s="2"/>
      <c r="IF689" s="2"/>
      <c r="IG689" s="2"/>
      <c r="IH689" s="2"/>
      <c r="II689" s="2"/>
      <c r="IJ689" s="2"/>
      <c r="IK689" s="2">
        <v>0</v>
      </c>
      <c r="IL689" s="2"/>
      <c r="IM689" s="2"/>
      <c r="IN689" s="2"/>
      <c r="IO689" s="2"/>
      <c r="IP689" s="2"/>
      <c r="IQ689" s="2"/>
      <c r="IR689" s="2"/>
      <c r="IS689" s="2"/>
      <c r="IT689" s="2"/>
      <c r="IU689" s="2"/>
    </row>
    <row r="690" spans="1:255" x14ac:dyDescent="0.2">
      <c r="A690">
        <v>18</v>
      </c>
      <c r="B690">
        <v>1</v>
      </c>
      <c r="C690">
        <v>674</v>
      </c>
      <c r="E690" t="s">
        <v>457</v>
      </c>
      <c r="F690" t="s">
        <v>66</v>
      </c>
      <c r="G690" t="s">
        <v>67</v>
      </c>
      <c r="H690" t="s">
        <v>68</v>
      </c>
      <c r="I690">
        <f>I686*J690</f>
        <v>0</v>
      </c>
      <c r="J690">
        <v>0.5</v>
      </c>
      <c r="K690">
        <v>0.5</v>
      </c>
      <c r="L690">
        <v>8.0000000000000002E-3</v>
      </c>
      <c r="M690">
        <v>0</v>
      </c>
      <c r="N690">
        <f t="shared" si="582"/>
        <v>8.0000000000000002E-3</v>
      </c>
      <c r="O690">
        <f t="shared" si="583"/>
        <v>0</v>
      </c>
      <c r="P690">
        <f t="shared" si="584"/>
        <v>0</v>
      </c>
      <c r="Q690">
        <f t="shared" si="585"/>
        <v>0</v>
      </c>
      <c r="R690">
        <f t="shared" si="586"/>
        <v>0</v>
      </c>
      <c r="S690">
        <f t="shared" si="587"/>
        <v>0</v>
      </c>
      <c r="T690">
        <f t="shared" si="588"/>
        <v>0</v>
      </c>
      <c r="U690">
        <f t="shared" si="589"/>
        <v>0</v>
      </c>
      <c r="V690">
        <f t="shared" si="590"/>
        <v>0</v>
      </c>
      <c r="W690">
        <f t="shared" si="591"/>
        <v>0</v>
      </c>
      <c r="X690">
        <f t="shared" si="592"/>
        <v>0</v>
      </c>
      <c r="Y690">
        <f t="shared" si="593"/>
        <v>0</v>
      </c>
      <c r="AA690">
        <v>69726884</v>
      </c>
      <c r="AB690">
        <f t="shared" si="594"/>
        <v>4.28</v>
      </c>
      <c r="AC690">
        <f t="shared" si="614"/>
        <v>4.28</v>
      </c>
      <c r="AD690">
        <f t="shared" si="576"/>
        <v>0</v>
      </c>
      <c r="AE690">
        <f t="shared" si="577"/>
        <v>0</v>
      </c>
      <c r="AF690">
        <f t="shared" si="578"/>
        <v>0</v>
      </c>
      <c r="AG690">
        <f t="shared" si="595"/>
        <v>0</v>
      </c>
      <c r="AH690">
        <f t="shared" si="579"/>
        <v>0</v>
      </c>
      <c r="AI690">
        <f t="shared" si="580"/>
        <v>0</v>
      </c>
      <c r="AJ690">
        <f t="shared" si="596"/>
        <v>0.03</v>
      </c>
      <c r="AK690">
        <v>4.2799999999999994</v>
      </c>
      <c r="AL690">
        <v>4.2799999999999994</v>
      </c>
      <c r="AM690">
        <v>0</v>
      </c>
      <c r="AN690">
        <v>0</v>
      </c>
      <c r="AO690">
        <v>0</v>
      </c>
      <c r="AP690">
        <v>0</v>
      </c>
      <c r="AQ690">
        <v>0</v>
      </c>
      <c r="AR690">
        <v>0</v>
      </c>
      <c r="AS690">
        <v>0.03</v>
      </c>
      <c r="AT690">
        <v>0</v>
      </c>
      <c r="AU690">
        <v>0</v>
      </c>
      <c r="AV690">
        <v>1</v>
      </c>
      <c r="AW690">
        <v>1</v>
      </c>
      <c r="AZ690">
        <v>1</v>
      </c>
      <c r="BA690">
        <v>1</v>
      </c>
      <c r="BB690">
        <v>1</v>
      </c>
      <c r="BC690">
        <v>7.56</v>
      </c>
      <c r="BD690" t="s">
        <v>3</v>
      </c>
      <c r="BE690" t="s">
        <v>3</v>
      </c>
      <c r="BF690" t="s">
        <v>3</v>
      </c>
      <c r="BG690" t="s">
        <v>3</v>
      </c>
      <c r="BH690">
        <v>3</v>
      </c>
      <c r="BI690">
        <v>1</v>
      </c>
      <c r="BJ690" t="s">
        <v>267</v>
      </c>
      <c r="BM690">
        <v>500001</v>
      </c>
      <c r="BN690">
        <v>0</v>
      </c>
      <c r="BO690" t="s">
        <v>3</v>
      </c>
      <c r="BP690">
        <v>0</v>
      </c>
      <c r="BQ690">
        <v>8</v>
      </c>
      <c r="BR690">
        <v>0</v>
      </c>
      <c r="BS690">
        <v>1</v>
      </c>
      <c r="BT690">
        <v>1</v>
      </c>
      <c r="BU690">
        <v>1</v>
      </c>
      <c r="BV690">
        <v>1</v>
      </c>
      <c r="BW690">
        <v>1</v>
      </c>
      <c r="BX690">
        <v>1</v>
      </c>
      <c r="BY690" t="s">
        <v>3</v>
      </c>
      <c r="BZ690">
        <v>0</v>
      </c>
      <c r="CA690">
        <v>0</v>
      </c>
      <c r="CB690" t="s">
        <v>3</v>
      </c>
      <c r="CE690">
        <v>0</v>
      </c>
      <c r="CF690">
        <v>0</v>
      </c>
      <c r="CG690">
        <v>0</v>
      </c>
      <c r="CH690">
        <v>60</v>
      </c>
      <c r="CI690">
        <v>2</v>
      </c>
      <c r="CJ690">
        <v>0</v>
      </c>
      <c r="CK690">
        <v>0</v>
      </c>
      <c r="CL690">
        <v>0</v>
      </c>
      <c r="CM690">
        <v>0</v>
      </c>
      <c r="CN690" t="s">
        <v>3</v>
      </c>
      <c r="CO690">
        <v>0</v>
      </c>
      <c r="CP690">
        <f t="shared" si="597"/>
        <v>0</v>
      </c>
      <c r="CQ690">
        <f t="shared" si="598"/>
        <v>32.3568</v>
      </c>
      <c r="CR690">
        <f t="shared" si="599"/>
        <v>0</v>
      </c>
      <c r="CS690">
        <f t="shared" si="600"/>
        <v>0</v>
      </c>
      <c r="CT690">
        <f t="shared" si="601"/>
        <v>0</v>
      </c>
      <c r="CU690">
        <f t="shared" si="602"/>
        <v>0</v>
      </c>
      <c r="CV690">
        <f t="shared" si="603"/>
        <v>0</v>
      </c>
      <c r="CW690">
        <f t="shared" si="604"/>
        <v>0</v>
      </c>
      <c r="CX690">
        <f t="shared" si="605"/>
        <v>0.03</v>
      </c>
      <c r="CY690">
        <f>(S690+R690)*(BZ690/100)</f>
        <v>0</v>
      </c>
      <c r="CZ690">
        <f>(S690+R690)*(CA690/100)</f>
        <v>0</v>
      </c>
      <c r="DC690" t="s">
        <v>3</v>
      </c>
      <c r="DD690" t="s">
        <v>3</v>
      </c>
      <c r="DE690" t="s">
        <v>3</v>
      </c>
      <c r="DF690" t="s">
        <v>3</v>
      </c>
      <c r="DG690" t="s">
        <v>3</v>
      </c>
      <c r="DH690" t="s">
        <v>3</v>
      </c>
      <c r="DI690" t="s">
        <v>3</v>
      </c>
      <c r="DJ690" t="s">
        <v>3</v>
      </c>
      <c r="DK690" t="s">
        <v>3</v>
      </c>
      <c r="DL690" t="s">
        <v>3</v>
      </c>
      <c r="DM690" t="s">
        <v>3</v>
      </c>
      <c r="DN690">
        <v>0</v>
      </c>
      <c r="DO690">
        <v>0</v>
      </c>
      <c r="DP690">
        <v>1</v>
      </c>
      <c r="DQ690">
        <v>1</v>
      </c>
      <c r="DU690">
        <v>1009</v>
      </c>
      <c r="DV690" t="s">
        <v>68</v>
      </c>
      <c r="DW690" t="s">
        <v>68</v>
      </c>
      <c r="DX690">
        <v>1</v>
      </c>
      <c r="DZ690" t="s">
        <v>3</v>
      </c>
      <c r="EA690" t="s">
        <v>3</v>
      </c>
      <c r="EB690" t="s">
        <v>3</v>
      </c>
      <c r="EC690" t="s">
        <v>3</v>
      </c>
      <c r="EE690">
        <v>54328897</v>
      </c>
      <c r="EF690">
        <v>8</v>
      </c>
      <c r="EG690" t="s">
        <v>31</v>
      </c>
      <c r="EH690">
        <v>0</v>
      </c>
      <c r="EI690" t="s">
        <v>3</v>
      </c>
      <c r="EJ690">
        <v>1</v>
      </c>
      <c r="EK690">
        <v>500001</v>
      </c>
      <c r="EL690" t="s">
        <v>32</v>
      </c>
      <c r="EM690" t="s">
        <v>33</v>
      </c>
      <c r="EO690" t="s">
        <v>3</v>
      </c>
      <c r="EQ690">
        <v>0</v>
      </c>
      <c r="ER690">
        <v>31</v>
      </c>
      <c r="ES690">
        <v>4.2799999999999994</v>
      </c>
      <c r="ET690">
        <v>0</v>
      </c>
      <c r="EU690">
        <v>0</v>
      </c>
      <c r="EV690">
        <v>0</v>
      </c>
      <c r="EW690">
        <v>0</v>
      </c>
      <c r="EX690">
        <v>0</v>
      </c>
      <c r="EZ690">
        <v>5</v>
      </c>
      <c r="FC690">
        <v>0</v>
      </c>
      <c r="FD690">
        <v>18</v>
      </c>
      <c r="FF690">
        <v>31</v>
      </c>
      <c r="FQ690">
        <v>0</v>
      </c>
      <c r="FR690">
        <f t="shared" si="606"/>
        <v>0</v>
      </c>
      <c r="FS690">
        <v>0</v>
      </c>
      <c r="FX690">
        <v>0</v>
      </c>
      <c r="FY690">
        <v>0</v>
      </c>
      <c r="GA690" t="s">
        <v>70</v>
      </c>
      <c r="GD690">
        <v>1</v>
      </c>
      <c r="GF690">
        <v>-2014069362</v>
      </c>
      <c r="GG690">
        <v>2</v>
      </c>
      <c r="GH690">
        <v>3</v>
      </c>
      <c r="GI690">
        <v>5</v>
      </c>
      <c r="GJ690">
        <v>0</v>
      </c>
      <c r="GK690">
        <v>0</v>
      </c>
      <c r="GL690">
        <f t="shared" si="607"/>
        <v>0</v>
      </c>
      <c r="GM690">
        <f t="shared" si="608"/>
        <v>0</v>
      </c>
      <c r="GN690">
        <f t="shared" si="609"/>
        <v>0</v>
      </c>
      <c r="GO690">
        <f t="shared" si="610"/>
        <v>0</v>
      </c>
      <c r="GP690">
        <f t="shared" si="611"/>
        <v>0</v>
      </c>
      <c r="GR690">
        <v>1</v>
      </c>
      <c r="GS690">
        <v>1</v>
      </c>
      <c r="GT690">
        <v>0</v>
      </c>
      <c r="GU690" t="s">
        <v>3</v>
      </c>
      <c r="GV690">
        <f t="shared" si="581"/>
        <v>0</v>
      </c>
      <c r="GW690">
        <v>1</v>
      </c>
      <c r="GX690">
        <f t="shared" si="612"/>
        <v>0</v>
      </c>
      <c r="HA690">
        <v>0</v>
      </c>
      <c r="HB690">
        <v>0</v>
      </c>
      <c r="HC690">
        <f t="shared" si="613"/>
        <v>0</v>
      </c>
      <c r="HE690" t="s">
        <v>35</v>
      </c>
      <c r="HF690" t="s">
        <v>36</v>
      </c>
      <c r="HM690" t="s">
        <v>3</v>
      </c>
      <c r="HN690" t="s">
        <v>3</v>
      </c>
      <c r="HO690" t="s">
        <v>3</v>
      </c>
      <c r="HP690" t="s">
        <v>3</v>
      </c>
      <c r="HQ690" t="s">
        <v>3</v>
      </c>
      <c r="IK690">
        <v>0</v>
      </c>
    </row>
    <row r="691" spans="1:255" x14ac:dyDescent="0.2">
      <c r="A691" s="2">
        <v>18</v>
      </c>
      <c r="B691" s="2">
        <v>1</v>
      </c>
      <c r="C691" s="2">
        <v>663</v>
      </c>
      <c r="D691" s="2"/>
      <c r="E691" s="2" t="s">
        <v>458</v>
      </c>
      <c r="F691" s="2" t="s">
        <v>72</v>
      </c>
      <c r="G691" s="2" t="s">
        <v>73</v>
      </c>
      <c r="H691" s="2" t="s">
        <v>68</v>
      </c>
      <c r="I691" s="2">
        <f>I685*J691</f>
        <v>0</v>
      </c>
      <c r="J691" s="2">
        <v>450</v>
      </c>
      <c r="K691" s="2">
        <v>450</v>
      </c>
      <c r="L691" s="2">
        <v>7.2</v>
      </c>
      <c r="M691" s="2">
        <v>0</v>
      </c>
      <c r="N691" s="2">
        <f t="shared" si="582"/>
        <v>7.2</v>
      </c>
      <c r="O691" s="2">
        <f t="shared" si="583"/>
        <v>0</v>
      </c>
      <c r="P691" s="2">
        <f t="shared" si="584"/>
        <v>0</v>
      </c>
      <c r="Q691" s="2">
        <f t="shared" si="585"/>
        <v>0</v>
      </c>
      <c r="R691" s="2">
        <f t="shared" si="586"/>
        <v>0</v>
      </c>
      <c r="S691" s="2">
        <f t="shared" si="587"/>
        <v>0</v>
      </c>
      <c r="T691" s="2">
        <f t="shared" si="588"/>
        <v>0</v>
      </c>
      <c r="U691" s="2">
        <f t="shared" si="589"/>
        <v>0</v>
      </c>
      <c r="V691" s="2">
        <f t="shared" si="590"/>
        <v>0</v>
      </c>
      <c r="W691" s="2">
        <f t="shared" si="591"/>
        <v>0</v>
      </c>
      <c r="X691" s="2">
        <f t="shared" si="592"/>
        <v>0</v>
      </c>
      <c r="Y691" s="2">
        <f t="shared" si="593"/>
        <v>0</v>
      </c>
      <c r="Z691" s="2"/>
      <c r="AA691" s="2">
        <v>69726971</v>
      </c>
      <c r="AB691" s="2">
        <f t="shared" si="594"/>
        <v>1.38</v>
      </c>
      <c r="AC691" s="2">
        <f t="shared" si="614"/>
        <v>1.38</v>
      </c>
      <c r="AD691" s="2">
        <f t="shared" si="576"/>
        <v>0</v>
      </c>
      <c r="AE691" s="2">
        <f t="shared" si="577"/>
        <v>0</v>
      </c>
      <c r="AF691" s="2">
        <f t="shared" si="578"/>
        <v>0</v>
      </c>
      <c r="AG691" s="2">
        <f t="shared" si="595"/>
        <v>0</v>
      </c>
      <c r="AH691" s="2">
        <f t="shared" si="579"/>
        <v>0</v>
      </c>
      <c r="AI691" s="2">
        <f t="shared" si="580"/>
        <v>0</v>
      </c>
      <c r="AJ691" s="2">
        <f t="shared" si="596"/>
        <v>0.01</v>
      </c>
      <c r="AK691" s="2">
        <v>1.38</v>
      </c>
      <c r="AL691" s="2">
        <v>1.38</v>
      </c>
      <c r="AM691" s="2">
        <v>0</v>
      </c>
      <c r="AN691" s="2">
        <v>0</v>
      </c>
      <c r="AO691" s="2">
        <v>0</v>
      </c>
      <c r="AP691" s="2">
        <v>0</v>
      </c>
      <c r="AQ691" s="2">
        <v>0</v>
      </c>
      <c r="AR691" s="2">
        <v>0</v>
      </c>
      <c r="AS691" s="2">
        <v>0.01</v>
      </c>
      <c r="AT691" s="2">
        <v>0</v>
      </c>
      <c r="AU691" s="2">
        <v>0</v>
      </c>
      <c r="AV691" s="2">
        <v>1</v>
      </c>
      <c r="AW691" s="2">
        <v>1</v>
      </c>
      <c r="AX691" s="2"/>
      <c r="AY691" s="2"/>
      <c r="AZ691" s="2">
        <v>1</v>
      </c>
      <c r="BA691" s="2">
        <v>1</v>
      </c>
      <c r="BB691" s="2">
        <v>1</v>
      </c>
      <c r="BC691" s="2">
        <v>1</v>
      </c>
      <c r="BD691" s="2" t="s">
        <v>3</v>
      </c>
      <c r="BE691" s="2" t="s">
        <v>3</v>
      </c>
      <c r="BF691" s="2" t="s">
        <v>3</v>
      </c>
      <c r="BG691" s="2" t="s">
        <v>3</v>
      </c>
      <c r="BH691" s="2">
        <v>3</v>
      </c>
      <c r="BI691" s="2">
        <v>1</v>
      </c>
      <c r="BJ691" s="2" t="s">
        <v>269</v>
      </c>
      <c r="BK691" s="2"/>
      <c r="BL691" s="2"/>
      <c r="BM691" s="2">
        <v>500001</v>
      </c>
      <c r="BN691" s="2">
        <v>0</v>
      </c>
      <c r="BO691" s="2" t="s">
        <v>3</v>
      </c>
      <c r="BP691" s="2">
        <v>0</v>
      </c>
      <c r="BQ691" s="2">
        <v>8</v>
      </c>
      <c r="BR691" s="2">
        <v>0</v>
      </c>
      <c r="BS691" s="2">
        <v>1</v>
      </c>
      <c r="BT691" s="2">
        <v>1</v>
      </c>
      <c r="BU691" s="2">
        <v>1</v>
      </c>
      <c r="BV691" s="2">
        <v>1</v>
      </c>
      <c r="BW691" s="2">
        <v>1</v>
      </c>
      <c r="BX691" s="2">
        <v>1</v>
      </c>
      <c r="BY691" s="2" t="s">
        <v>3</v>
      </c>
      <c r="BZ691" s="2">
        <v>0</v>
      </c>
      <c r="CA691" s="2">
        <v>0</v>
      </c>
      <c r="CB691" s="2" t="s">
        <v>3</v>
      </c>
      <c r="CC691" s="2"/>
      <c r="CD691" s="2"/>
      <c r="CE691" s="2">
        <v>0</v>
      </c>
      <c r="CF691" s="2">
        <v>0</v>
      </c>
      <c r="CG691" s="2">
        <v>0</v>
      </c>
      <c r="CH691" s="2">
        <v>60</v>
      </c>
      <c r="CI691" s="2">
        <v>3</v>
      </c>
      <c r="CJ691" s="2">
        <v>0</v>
      </c>
      <c r="CK691" s="2">
        <v>0</v>
      </c>
      <c r="CL691" s="2">
        <v>0</v>
      </c>
      <c r="CM691" s="2">
        <v>0</v>
      </c>
      <c r="CN691" s="2" t="s">
        <v>3</v>
      </c>
      <c r="CO691" s="2">
        <v>0</v>
      </c>
      <c r="CP691" s="2">
        <f t="shared" si="597"/>
        <v>0</v>
      </c>
      <c r="CQ691" s="2">
        <f t="shared" si="598"/>
        <v>1.38</v>
      </c>
      <c r="CR691" s="2">
        <f t="shared" si="599"/>
        <v>0</v>
      </c>
      <c r="CS691" s="2">
        <f t="shared" si="600"/>
        <v>0</v>
      </c>
      <c r="CT691" s="2">
        <f t="shared" si="601"/>
        <v>0</v>
      </c>
      <c r="CU691" s="2">
        <f t="shared" si="602"/>
        <v>0</v>
      </c>
      <c r="CV691" s="2">
        <f t="shared" si="603"/>
        <v>0</v>
      </c>
      <c r="CW691" s="2">
        <f t="shared" si="604"/>
        <v>0</v>
      </c>
      <c r="CX691" s="2">
        <f t="shared" si="605"/>
        <v>0.01</v>
      </c>
      <c r="CY691" s="2">
        <f>(((S691+R691)*AT691)/100)</f>
        <v>0</v>
      </c>
      <c r="CZ691" s="2">
        <f>(((S691+R691)*AU691)/100)</f>
        <v>0</v>
      </c>
      <c r="DA691" s="2"/>
      <c r="DB691" s="2"/>
      <c r="DC691" s="2" t="s">
        <v>3</v>
      </c>
      <c r="DD691" s="2" t="s">
        <v>3</v>
      </c>
      <c r="DE691" s="2" t="s">
        <v>3</v>
      </c>
      <c r="DF691" s="2" t="s">
        <v>3</v>
      </c>
      <c r="DG691" s="2" t="s">
        <v>3</v>
      </c>
      <c r="DH691" s="2" t="s">
        <v>3</v>
      </c>
      <c r="DI691" s="2" t="s">
        <v>3</v>
      </c>
      <c r="DJ691" s="2" t="s">
        <v>3</v>
      </c>
      <c r="DK691" s="2" t="s">
        <v>3</v>
      </c>
      <c r="DL691" s="2" t="s">
        <v>3</v>
      </c>
      <c r="DM691" s="2" t="s">
        <v>3</v>
      </c>
      <c r="DN691" s="2">
        <v>0</v>
      </c>
      <c r="DO691" s="2">
        <v>0</v>
      </c>
      <c r="DP691" s="2">
        <v>1</v>
      </c>
      <c r="DQ691" s="2">
        <v>1</v>
      </c>
      <c r="DR691" s="2"/>
      <c r="DS691" s="2"/>
      <c r="DT691" s="2"/>
      <c r="DU691" s="2">
        <v>1009</v>
      </c>
      <c r="DV691" s="2" t="s">
        <v>68</v>
      </c>
      <c r="DW691" s="2" t="s">
        <v>68</v>
      </c>
      <c r="DX691" s="2">
        <v>1</v>
      </c>
      <c r="DY691" s="2"/>
      <c r="DZ691" s="2" t="s">
        <v>3</v>
      </c>
      <c r="EA691" s="2" t="s">
        <v>3</v>
      </c>
      <c r="EB691" s="2" t="s">
        <v>3</v>
      </c>
      <c r="EC691" s="2" t="s">
        <v>3</v>
      </c>
      <c r="ED691" s="2"/>
      <c r="EE691" s="2">
        <v>54328897</v>
      </c>
      <c r="EF691" s="2">
        <v>8</v>
      </c>
      <c r="EG691" s="2" t="s">
        <v>31</v>
      </c>
      <c r="EH691" s="2">
        <v>0</v>
      </c>
      <c r="EI691" s="2" t="s">
        <v>3</v>
      </c>
      <c r="EJ691" s="2">
        <v>1</v>
      </c>
      <c r="EK691" s="2">
        <v>500001</v>
      </c>
      <c r="EL691" s="2" t="s">
        <v>32</v>
      </c>
      <c r="EM691" s="2" t="s">
        <v>33</v>
      </c>
      <c r="EN691" s="2"/>
      <c r="EO691" s="2" t="s">
        <v>3</v>
      </c>
      <c r="EP691" s="2"/>
      <c r="EQ691" s="2">
        <v>0</v>
      </c>
      <c r="ER691" s="2">
        <v>1.38</v>
      </c>
      <c r="ES691" s="2">
        <v>1.38</v>
      </c>
      <c r="ET691" s="2">
        <v>0</v>
      </c>
      <c r="EU691" s="2">
        <v>0</v>
      </c>
      <c r="EV691" s="2">
        <v>0</v>
      </c>
      <c r="EW691" s="2">
        <v>0</v>
      </c>
      <c r="EX691" s="2">
        <v>0</v>
      </c>
      <c r="EY691" s="2"/>
      <c r="EZ691" s="2"/>
      <c r="FA691" s="2"/>
      <c r="FB691" s="2"/>
      <c r="FC691" s="2"/>
      <c r="FD691" s="2"/>
      <c r="FE691" s="2"/>
      <c r="FF691" s="2"/>
      <c r="FG691" s="2"/>
      <c r="FH691" s="2"/>
      <c r="FI691" s="2"/>
      <c r="FJ691" s="2"/>
      <c r="FK691" s="2"/>
      <c r="FL691" s="2"/>
      <c r="FM691" s="2"/>
      <c r="FN691" s="2"/>
      <c r="FO691" s="2"/>
      <c r="FP691" s="2"/>
      <c r="FQ691" s="2">
        <v>0</v>
      </c>
      <c r="FR691" s="2">
        <f t="shared" si="606"/>
        <v>0</v>
      </c>
      <c r="FS691" s="2">
        <v>0</v>
      </c>
      <c r="FT691" s="2"/>
      <c r="FU691" s="2"/>
      <c r="FV691" s="2"/>
      <c r="FW691" s="2"/>
      <c r="FX691" s="2">
        <v>0</v>
      </c>
      <c r="FY691" s="2">
        <v>0</v>
      </c>
      <c r="FZ691" s="2"/>
      <c r="GA691" s="2" t="s">
        <v>3</v>
      </c>
      <c r="GB691" s="2"/>
      <c r="GC691" s="2"/>
      <c r="GD691" s="2">
        <v>1</v>
      </c>
      <c r="GE691" s="2"/>
      <c r="GF691" s="2">
        <v>-390679098</v>
      </c>
      <c r="GG691" s="2">
        <v>2</v>
      </c>
      <c r="GH691" s="2">
        <v>1</v>
      </c>
      <c r="GI691" s="2">
        <v>-2</v>
      </c>
      <c r="GJ691" s="2">
        <v>0</v>
      </c>
      <c r="GK691" s="2">
        <v>0</v>
      </c>
      <c r="GL691" s="2">
        <f t="shared" si="607"/>
        <v>0</v>
      </c>
      <c r="GM691" s="2">
        <f t="shared" si="608"/>
        <v>0</v>
      </c>
      <c r="GN691" s="2">
        <f t="shared" si="609"/>
        <v>0</v>
      </c>
      <c r="GO691" s="2">
        <f t="shared" si="610"/>
        <v>0</v>
      </c>
      <c r="GP691" s="2">
        <f t="shared" si="611"/>
        <v>0</v>
      </c>
      <c r="GQ691" s="2"/>
      <c r="GR691" s="2">
        <v>0</v>
      </c>
      <c r="GS691" s="2">
        <v>3</v>
      </c>
      <c r="GT691" s="2">
        <v>0</v>
      </c>
      <c r="GU691" s="2" t="s">
        <v>3</v>
      </c>
      <c r="GV691" s="2">
        <f t="shared" si="581"/>
        <v>0</v>
      </c>
      <c r="GW691" s="2">
        <v>1</v>
      </c>
      <c r="GX691" s="2">
        <f t="shared" si="612"/>
        <v>0</v>
      </c>
      <c r="GY691" s="2"/>
      <c r="GZ691" s="2"/>
      <c r="HA691" s="2">
        <v>0</v>
      </c>
      <c r="HB691" s="2">
        <v>0</v>
      </c>
      <c r="HC691" s="2">
        <f t="shared" si="613"/>
        <v>0</v>
      </c>
      <c r="HD691" s="2"/>
      <c r="HE691" s="2" t="s">
        <v>3</v>
      </c>
      <c r="HF691" s="2" t="s">
        <v>3</v>
      </c>
      <c r="HG691" s="2"/>
      <c r="HH691" s="2"/>
      <c r="HI691" s="2"/>
      <c r="HJ691" s="2"/>
      <c r="HK691" s="2"/>
      <c r="HL691" s="2"/>
      <c r="HM691" s="2" t="s">
        <v>3</v>
      </c>
      <c r="HN691" s="2" t="s">
        <v>3</v>
      </c>
      <c r="HO691" s="2" t="s">
        <v>3</v>
      </c>
      <c r="HP691" s="2" t="s">
        <v>3</v>
      </c>
      <c r="HQ691" s="2" t="s">
        <v>3</v>
      </c>
      <c r="HR691" s="2"/>
      <c r="HS691" s="2"/>
      <c r="HT691" s="2"/>
      <c r="HU691" s="2"/>
      <c r="HV691" s="2"/>
      <c r="HW691" s="2"/>
      <c r="HX691" s="2"/>
      <c r="HY691" s="2"/>
      <c r="HZ691" s="2"/>
      <c r="IA691" s="2"/>
      <c r="IB691" s="2"/>
      <c r="IC691" s="2"/>
      <c r="ID691" s="2"/>
      <c r="IE691" s="2"/>
      <c r="IF691" s="2"/>
      <c r="IG691" s="2"/>
      <c r="IH691" s="2"/>
      <c r="II691" s="2"/>
      <c r="IJ691" s="2"/>
      <c r="IK691" s="2">
        <v>0</v>
      </c>
      <c r="IL691" s="2"/>
      <c r="IM691" s="2"/>
      <c r="IN691" s="2"/>
      <c r="IO691" s="2"/>
      <c r="IP691" s="2"/>
      <c r="IQ691" s="2"/>
      <c r="IR691" s="2"/>
      <c r="IS691" s="2"/>
      <c r="IT691" s="2"/>
      <c r="IU691" s="2"/>
    </row>
    <row r="692" spans="1:255" x14ac:dyDescent="0.2">
      <c r="A692">
        <v>18</v>
      </c>
      <c r="B692">
        <v>1</v>
      </c>
      <c r="C692">
        <v>675</v>
      </c>
      <c r="E692" t="s">
        <v>458</v>
      </c>
      <c r="F692" t="s">
        <v>72</v>
      </c>
      <c r="G692" t="s">
        <v>73</v>
      </c>
      <c r="H692" t="s">
        <v>68</v>
      </c>
      <c r="I692">
        <f>I686*J692</f>
        <v>0</v>
      </c>
      <c r="J692">
        <v>450</v>
      </c>
      <c r="K692">
        <v>450</v>
      </c>
      <c r="L692">
        <v>7.2</v>
      </c>
      <c r="M692">
        <v>0</v>
      </c>
      <c r="N692">
        <f t="shared" si="582"/>
        <v>7.2</v>
      </c>
      <c r="O692">
        <f t="shared" si="583"/>
        <v>0</v>
      </c>
      <c r="P692">
        <f t="shared" si="584"/>
        <v>0</v>
      </c>
      <c r="Q692">
        <f t="shared" si="585"/>
        <v>0</v>
      </c>
      <c r="R692">
        <f t="shared" si="586"/>
        <v>0</v>
      </c>
      <c r="S692">
        <f t="shared" si="587"/>
        <v>0</v>
      </c>
      <c r="T692">
        <f t="shared" si="588"/>
        <v>0</v>
      </c>
      <c r="U692">
        <f t="shared" si="589"/>
        <v>0</v>
      </c>
      <c r="V692">
        <f t="shared" si="590"/>
        <v>0</v>
      </c>
      <c r="W692">
        <f t="shared" si="591"/>
        <v>0</v>
      </c>
      <c r="X692">
        <f t="shared" si="592"/>
        <v>0</v>
      </c>
      <c r="Y692">
        <f t="shared" si="593"/>
        <v>0</v>
      </c>
      <c r="AA692">
        <v>69726884</v>
      </c>
      <c r="AB692">
        <f t="shared" si="594"/>
        <v>1.06</v>
      </c>
      <c r="AC692">
        <f t="shared" si="614"/>
        <v>1.06</v>
      </c>
      <c r="AD692">
        <f t="shared" si="576"/>
        <v>0</v>
      </c>
      <c r="AE692">
        <f t="shared" si="577"/>
        <v>0</v>
      </c>
      <c r="AF692">
        <f t="shared" si="578"/>
        <v>0</v>
      </c>
      <c r="AG692">
        <f t="shared" si="595"/>
        <v>0</v>
      </c>
      <c r="AH692">
        <f t="shared" si="579"/>
        <v>0</v>
      </c>
      <c r="AI692">
        <f t="shared" si="580"/>
        <v>0</v>
      </c>
      <c r="AJ692">
        <f t="shared" si="596"/>
        <v>0.01</v>
      </c>
      <c r="AK692">
        <v>1.06</v>
      </c>
      <c r="AL692">
        <v>1.06</v>
      </c>
      <c r="AM692">
        <v>0</v>
      </c>
      <c r="AN692">
        <v>0</v>
      </c>
      <c r="AO692">
        <v>0</v>
      </c>
      <c r="AP692">
        <v>0</v>
      </c>
      <c r="AQ692">
        <v>0</v>
      </c>
      <c r="AR692">
        <v>0</v>
      </c>
      <c r="AS692">
        <v>0.01</v>
      </c>
      <c r="AT692">
        <v>0</v>
      </c>
      <c r="AU692">
        <v>0</v>
      </c>
      <c r="AV692">
        <v>1</v>
      </c>
      <c r="AW692">
        <v>1</v>
      </c>
      <c r="AZ692">
        <v>1</v>
      </c>
      <c r="BA692">
        <v>1</v>
      </c>
      <c r="BB692">
        <v>1</v>
      </c>
      <c r="BC692">
        <v>7.56</v>
      </c>
      <c r="BD692" t="s">
        <v>3</v>
      </c>
      <c r="BE692" t="s">
        <v>3</v>
      </c>
      <c r="BF692" t="s">
        <v>3</v>
      </c>
      <c r="BG692" t="s">
        <v>3</v>
      </c>
      <c r="BH692">
        <v>3</v>
      </c>
      <c r="BI692">
        <v>1</v>
      </c>
      <c r="BJ692" t="s">
        <v>269</v>
      </c>
      <c r="BM692">
        <v>500001</v>
      </c>
      <c r="BN692">
        <v>0</v>
      </c>
      <c r="BO692" t="s">
        <v>3</v>
      </c>
      <c r="BP692">
        <v>0</v>
      </c>
      <c r="BQ692">
        <v>8</v>
      </c>
      <c r="BR692">
        <v>0</v>
      </c>
      <c r="BS692">
        <v>1</v>
      </c>
      <c r="BT692">
        <v>1</v>
      </c>
      <c r="BU692">
        <v>1</v>
      </c>
      <c r="BV692">
        <v>1</v>
      </c>
      <c r="BW692">
        <v>1</v>
      </c>
      <c r="BX692">
        <v>1</v>
      </c>
      <c r="BY692" t="s">
        <v>3</v>
      </c>
      <c r="BZ692">
        <v>0</v>
      </c>
      <c r="CA692">
        <v>0</v>
      </c>
      <c r="CB692" t="s">
        <v>3</v>
      </c>
      <c r="CE692">
        <v>0</v>
      </c>
      <c r="CF692">
        <v>0</v>
      </c>
      <c r="CG692">
        <v>0</v>
      </c>
      <c r="CH692">
        <v>60</v>
      </c>
      <c r="CI692">
        <v>3</v>
      </c>
      <c r="CJ692">
        <v>0</v>
      </c>
      <c r="CK692">
        <v>0</v>
      </c>
      <c r="CL692">
        <v>0</v>
      </c>
      <c r="CM692">
        <v>0</v>
      </c>
      <c r="CN692" t="s">
        <v>3</v>
      </c>
      <c r="CO692">
        <v>0</v>
      </c>
      <c r="CP692">
        <f t="shared" si="597"/>
        <v>0</v>
      </c>
      <c r="CQ692">
        <f t="shared" si="598"/>
        <v>8.0136000000000003</v>
      </c>
      <c r="CR692">
        <f t="shared" si="599"/>
        <v>0</v>
      </c>
      <c r="CS692">
        <f t="shared" si="600"/>
        <v>0</v>
      </c>
      <c r="CT692">
        <f t="shared" si="601"/>
        <v>0</v>
      </c>
      <c r="CU692">
        <f t="shared" si="602"/>
        <v>0</v>
      </c>
      <c r="CV692">
        <f t="shared" si="603"/>
        <v>0</v>
      </c>
      <c r="CW692">
        <f t="shared" si="604"/>
        <v>0</v>
      </c>
      <c r="CX692">
        <f t="shared" si="605"/>
        <v>0.01</v>
      </c>
      <c r="CY692">
        <f>(S692+R692)*(BZ692/100)</f>
        <v>0</v>
      </c>
      <c r="CZ692">
        <f>(S692+R692)*(CA692/100)</f>
        <v>0</v>
      </c>
      <c r="DC692" t="s">
        <v>3</v>
      </c>
      <c r="DD692" t="s">
        <v>3</v>
      </c>
      <c r="DE692" t="s">
        <v>3</v>
      </c>
      <c r="DF692" t="s">
        <v>3</v>
      </c>
      <c r="DG692" t="s">
        <v>3</v>
      </c>
      <c r="DH692" t="s">
        <v>3</v>
      </c>
      <c r="DI692" t="s">
        <v>3</v>
      </c>
      <c r="DJ692" t="s">
        <v>3</v>
      </c>
      <c r="DK692" t="s">
        <v>3</v>
      </c>
      <c r="DL692" t="s">
        <v>3</v>
      </c>
      <c r="DM692" t="s">
        <v>3</v>
      </c>
      <c r="DN692">
        <v>0</v>
      </c>
      <c r="DO692">
        <v>0</v>
      </c>
      <c r="DP692">
        <v>1</v>
      </c>
      <c r="DQ692">
        <v>1</v>
      </c>
      <c r="DU692">
        <v>1009</v>
      </c>
      <c r="DV692" t="s">
        <v>68</v>
      </c>
      <c r="DW692" t="s">
        <v>68</v>
      </c>
      <c r="DX692">
        <v>1</v>
      </c>
      <c r="DZ692" t="s">
        <v>3</v>
      </c>
      <c r="EA692" t="s">
        <v>3</v>
      </c>
      <c r="EB692" t="s">
        <v>3</v>
      </c>
      <c r="EC692" t="s">
        <v>3</v>
      </c>
      <c r="EE692">
        <v>54328897</v>
      </c>
      <c r="EF692">
        <v>8</v>
      </c>
      <c r="EG692" t="s">
        <v>31</v>
      </c>
      <c r="EH692">
        <v>0</v>
      </c>
      <c r="EI692" t="s">
        <v>3</v>
      </c>
      <c r="EJ692">
        <v>1</v>
      </c>
      <c r="EK692">
        <v>500001</v>
      </c>
      <c r="EL692" t="s">
        <v>32</v>
      </c>
      <c r="EM692" t="s">
        <v>33</v>
      </c>
      <c r="EO692" t="s">
        <v>3</v>
      </c>
      <c r="EQ692">
        <v>0</v>
      </c>
      <c r="ER692">
        <v>7.63</v>
      </c>
      <c r="ES692">
        <v>1.06</v>
      </c>
      <c r="ET692">
        <v>0</v>
      </c>
      <c r="EU692">
        <v>0</v>
      </c>
      <c r="EV692">
        <v>0</v>
      </c>
      <c r="EW692">
        <v>0</v>
      </c>
      <c r="EX692">
        <v>0</v>
      </c>
      <c r="EZ692">
        <v>5</v>
      </c>
      <c r="FC692">
        <v>0</v>
      </c>
      <c r="FD692">
        <v>18</v>
      </c>
      <c r="FF692">
        <v>7.63</v>
      </c>
      <c r="FQ692">
        <v>0</v>
      </c>
      <c r="FR692">
        <f t="shared" si="606"/>
        <v>0</v>
      </c>
      <c r="FS692">
        <v>0</v>
      </c>
      <c r="FX692">
        <v>0</v>
      </c>
      <c r="FY692">
        <v>0</v>
      </c>
      <c r="GA692" t="s">
        <v>75</v>
      </c>
      <c r="GD692">
        <v>1</v>
      </c>
      <c r="GF692">
        <v>-390679098</v>
      </c>
      <c r="GG692">
        <v>2</v>
      </c>
      <c r="GH692">
        <v>3</v>
      </c>
      <c r="GI692">
        <v>5</v>
      </c>
      <c r="GJ692">
        <v>0</v>
      </c>
      <c r="GK692">
        <v>0</v>
      </c>
      <c r="GL692">
        <f t="shared" si="607"/>
        <v>0</v>
      </c>
      <c r="GM692">
        <f t="shared" si="608"/>
        <v>0</v>
      </c>
      <c r="GN692">
        <f t="shared" si="609"/>
        <v>0</v>
      </c>
      <c r="GO692">
        <f t="shared" si="610"/>
        <v>0</v>
      </c>
      <c r="GP692">
        <f t="shared" si="611"/>
        <v>0</v>
      </c>
      <c r="GR692">
        <v>1</v>
      </c>
      <c r="GS692">
        <v>1</v>
      </c>
      <c r="GT692">
        <v>0</v>
      </c>
      <c r="GU692" t="s">
        <v>3</v>
      </c>
      <c r="GV692">
        <f t="shared" si="581"/>
        <v>0</v>
      </c>
      <c r="GW692">
        <v>1</v>
      </c>
      <c r="GX692">
        <f t="shared" si="612"/>
        <v>0</v>
      </c>
      <c r="HA692">
        <v>0</v>
      </c>
      <c r="HB692">
        <v>0</v>
      </c>
      <c r="HC692">
        <f t="shared" si="613"/>
        <v>0</v>
      </c>
      <c r="HE692" t="s">
        <v>35</v>
      </c>
      <c r="HF692" t="s">
        <v>36</v>
      </c>
      <c r="HM692" t="s">
        <v>3</v>
      </c>
      <c r="HN692" t="s">
        <v>3</v>
      </c>
      <c r="HO692" t="s">
        <v>3</v>
      </c>
      <c r="HP692" t="s">
        <v>3</v>
      </c>
      <c r="HQ692" t="s">
        <v>3</v>
      </c>
      <c r="IK692">
        <v>0</v>
      </c>
    </row>
    <row r="693" spans="1:255" x14ac:dyDescent="0.2">
      <c r="A693" s="2">
        <v>18</v>
      </c>
      <c r="B693" s="2">
        <v>1</v>
      </c>
      <c r="C693" s="2">
        <v>664</v>
      </c>
      <c r="D693" s="2"/>
      <c r="E693" s="2" t="s">
        <v>459</v>
      </c>
      <c r="F693" s="2" t="s">
        <v>76</v>
      </c>
      <c r="G693" s="2" t="s">
        <v>460</v>
      </c>
      <c r="H693" s="2" t="s">
        <v>78</v>
      </c>
      <c r="I693" s="2">
        <f>I685*J693</f>
        <v>0</v>
      </c>
      <c r="J693" s="2">
        <v>0.05</v>
      </c>
      <c r="K693" s="2">
        <v>0.05</v>
      </c>
      <c r="L693" s="2">
        <v>8.0000000000000004E-4</v>
      </c>
      <c r="M693" s="2">
        <v>0</v>
      </c>
      <c r="N693" s="2">
        <f t="shared" si="582"/>
        <v>8.0000000000000004E-4</v>
      </c>
      <c r="O693" s="2">
        <f t="shared" si="583"/>
        <v>0</v>
      </c>
      <c r="P693" s="2">
        <f t="shared" si="584"/>
        <v>0</v>
      </c>
      <c r="Q693" s="2">
        <f t="shared" si="585"/>
        <v>0</v>
      </c>
      <c r="R693" s="2">
        <f t="shared" si="586"/>
        <v>0</v>
      </c>
      <c r="S693" s="2">
        <f t="shared" si="587"/>
        <v>0</v>
      </c>
      <c r="T693" s="2">
        <f t="shared" si="588"/>
        <v>0</v>
      </c>
      <c r="U693" s="2">
        <f t="shared" si="589"/>
        <v>0</v>
      </c>
      <c r="V693" s="2">
        <f t="shared" si="590"/>
        <v>0</v>
      </c>
      <c r="W693" s="2">
        <f t="shared" si="591"/>
        <v>0</v>
      </c>
      <c r="X693" s="2">
        <f t="shared" si="592"/>
        <v>0</v>
      </c>
      <c r="Y693" s="2">
        <f t="shared" si="593"/>
        <v>0</v>
      </c>
      <c r="Z693" s="2"/>
      <c r="AA693" s="2">
        <v>69726971</v>
      </c>
      <c r="AB693" s="2">
        <f t="shared" si="594"/>
        <v>6552.07</v>
      </c>
      <c r="AC693" s="2">
        <f t="shared" si="614"/>
        <v>6552.07</v>
      </c>
      <c r="AD693" s="2">
        <f t="shared" si="576"/>
        <v>0</v>
      </c>
      <c r="AE693" s="2">
        <f t="shared" si="577"/>
        <v>0</v>
      </c>
      <c r="AF693" s="2">
        <f t="shared" si="578"/>
        <v>0</v>
      </c>
      <c r="AG693" s="2">
        <f t="shared" si="595"/>
        <v>0</v>
      </c>
      <c r="AH693" s="2">
        <f t="shared" si="579"/>
        <v>0</v>
      </c>
      <c r="AI693" s="2">
        <f t="shared" si="580"/>
        <v>0</v>
      </c>
      <c r="AJ693" s="2">
        <f t="shared" si="596"/>
        <v>37.56</v>
      </c>
      <c r="AK693" s="2">
        <v>6552.07</v>
      </c>
      <c r="AL693" s="2">
        <v>6552.07</v>
      </c>
      <c r="AM693" s="2">
        <v>0</v>
      </c>
      <c r="AN693" s="2">
        <v>0</v>
      </c>
      <c r="AO693" s="2">
        <v>0</v>
      </c>
      <c r="AP693" s="2">
        <v>0</v>
      </c>
      <c r="AQ693" s="2">
        <v>0</v>
      </c>
      <c r="AR693" s="2">
        <v>0</v>
      </c>
      <c r="AS693" s="2">
        <v>37.56</v>
      </c>
      <c r="AT693" s="2">
        <v>0</v>
      </c>
      <c r="AU693" s="2">
        <v>0</v>
      </c>
      <c r="AV693" s="2">
        <v>1</v>
      </c>
      <c r="AW693" s="2">
        <v>1</v>
      </c>
      <c r="AX693" s="2"/>
      <c r="AY693" s="2"/>
      <c r="AZ693" s="2">
        <v>1</v>
      </c>
      <c r="BA693" s="2">
        <v>1</v>
      </c>
      <c r="BB693" s="2">
        <v>1</v>
      </c>
      <c r="BC693" s="2">
        <v>1</v>
      </c>
      <c r="BD693" s="2" t="s">
        <v>3</v>
      </c>
      <c r="BE693" s="2" t="s">
        <v>3</v>
      </c>
      <c r="BF693" s="2" t="s">
        <v>3</v>
      </c>
      <c r="BG693" s="2" t="s">
        <v>3</v>
      </c>
      <c r="BH693" s="2">
        <v>3</v>
      </c>
      <c r="BI693" s="2">
        <v>1</v>
      </c>
      <c r="BJ693" s="2" t="s">
        <v>271</v>
      </c>
      <c r="BK693" s="2"/>
      <c r="BL693" s="2"/>
      <c r="BM693" s="2">
        <v>500001</v>
      </c>
      <c r="BN693" s="2">
        <v>0</v>
      </c>
      <c r="BO693" s="2" t="s">
        <v>3</v>
      </c>
      <c r="BP693" s="2">
        <v>0</v>
      </c>
      <c r="BQ693" s="2">
        <v>8</v>
      </c>
      <c r="BR693" s="2">
        <v>0</v>
      </c>
      <c r="BS693" s="2">
        <v>1</v>
      </c>
      <c r="BT693" s="2">
        <v>1</v>
      </c>
      <c r="BU693" s="2">
        <v>1</v>
      </c>
      <c r="BV693" s="2">
        <v>1</v>
      </c>
      <c r="BW693" s="2">
        <v>1</v>
      </c>
      <c r="BX693" s="2">
        <v>1</v>
      </c>
      <c r="BY693" s="2" t="s">
        <v>3</v>
      </c>
      <c r="BZ693" s="2">
        <v>0</v>
      </c>
      <c r="CA693" s="2">
        <v>0</v>
      </c>
      <c r="CB693" s="2" t="s">
        <v>3</v>
      </c>
      <c r="CC693" s="2"/>
      <c r="CD693" s="2"/>
      <c r="CE693" s="2">
        <v>0</v>
      </c>
      <c r="CF693" s="2">
        <v>0</v>
      </c>
      <c r="CG693" s="2">
        <v>0</v>
      </c>
      <c r="CH693" s="2">
        <v>60</v>
      </c>
      <c r="CI693" s="2">
        <v>4</v>
      </c>
      <c r="CJ693" s="2">
        <v>0</v>
      </c>
      <c r="CK693" s="2">
        <v>0</v>
      </c>
      <c r="CL693" s="2">
        <v>0</v>
      </c>
      <c r="CM693" s="2">
        <v>0</v>
      </c>
      <c r="CN693" s="2" t="s">
        <v>3</v>
      </c>
      <c r="CO693" s="2">
        <v>0</v>
      </c>
      <c r="CP693" s="2">
        <f t="shared" si="597"/>
        <v>0</v>
      </c>
      <c r="CQ693" s="2">
        <f t="shared" si="598"/>
        <v>6552.07</v>
      </c>
      <c r="CR693" s="2">
        <f t="shared" si="599"/>
        <v>0</v>
      </c>
      <c r="CS693" s="2">
        <f t="shared" si="600"/>
        <v>0</v>
      </c>
      <c r="CT693" s="2">
        <f t="shared" si="601"/>
        <v>0</v>
      </c>
      <c r="CU693" s="2">
        <f t="shared" si="602"/>
        <v>0</v>
      </c>
      <c r="CV693" s="2">
        <f t="shared" si="603"/>
        <v>0</v>
      </c>
      <c r="CW693" s="2">
        <f t="shared" si="604"/>
        <v>0</v>
      </c>
      <c r="CX693" s="2">
        <f t="shared" si="605"/>
        <v>37.56</v>
      </c>
      <c r="CY693" s="2">
        <f>(((S693+R693)*AT693)/100)</f>
        <v>0</v>
      </c>
      <c r="CZ693" s="2">
        <f>(((S693+R693)*AU693)/100)</f>
        <v>0</v>
      </c>
      <c r="DA693" s="2"/>
      <c r="DB693" s="2"/>
      <c r="DC693" s="2" t="s">
        <v>3</v>
      </c>
      <c r="DD693" s="2" t="s">
        <v>3</v>
      </c>
      <c r="DE693" s="2" t="s">
        <v>3</v>
      </c>
      <c r="DF693" s="2" t="s">
        <v>3</v>
      </c>
      <c r="DG693" s="2" t="s">
        <v>3</v>
      </c>
      <c r="DH693" s="2" t="s">
        <v>3</v>
      </c>
      <c r="DI693" s="2" t="s">
        <v>3</v>
      </c>
      <c r="DJ693" s="2" t="s">
        <v>3</v>
      </c>
      <c r="DK693" s="2" t="s">
        <v>3</v>
      </c>
      <c r="DL693" s="2" t="s">
        <v>3</v>
      </c>
      <c r="DM693" s="2" t="s">
        <v>3</v>
      </c>
      <c r="DN693" s="2">
        <v>0</v>
      </c>
      <c r="DO693" s="2">
        <v>0</v>
      </c>
      <c r="DP693" s="2">
        <v>1</v>
      </c>
      <c r="DQ693" s="2">
        <v>1</v>
      </c>
      <c r="DR693" s="2"/>
      <c r="DS693" s="2"/>
      <c r="DT693" s="2"/>
      <c r="DU693" s="2">
        <v>1009</v>
      </c>
      <c r="DV693" s="2" t="s">
        <v>78</v>
      </c>
      <c r="DW693" s="2" t="s">
        <v>78</v>
      </c>
      <c r="DX693" s="2">
        <v>1000</v>
      </c>
      <c r="DY693" s="2"/>
      <c r="DZ693" s="2" t="s">
        <v>3</v>
      </c>
      <c r="EA693" s="2" t="s">
        <v>3</v>
      </c>
      <c r="EB693" s="2" t="s">
        <v>3</v>
      </c>
      <c r="EC693" s="2" t="s">
        <v>3</v>
      </c>
      <c r="ED693" s="2"/>
      <c r="EE693" s="2">
        <v>54328897</v>
      </c>
      <c r="EF693" s="2">
        <v>8</v>
      </c>
      <c r="EG693" s="2" t="s">
        <v>31</v>
      </c>
      <c r="EH693" s="2">
        <v>0</v>
      </c>
      <c r="EI693" s="2" t="s">
        <v>3</v>
      </c>
      <c r="EJ693" s="2">
        <v>1</v>
      </c>
      <c r="EK693" s="2">
        <v>500001</v>
      </c>
      <c r="EL693" s="2" t="s">
        <v>32</v>
      </c>
      <c r="EM693" s="2" t="s">
        <v>33</v>
      </c>
      <c r="EN693" s="2"/>
      <c r="EO693" s="2" t="s">
        <v>3</v>
      </c>
      <c r="EP693" s="2"/>
      <c r="EQ693" s="2">
        <v>0</v>
      </c>
      <c r="ER693" s="2">
        <v>6552.07</v>
      </c>
      <c r="ES693" s="2">
        <v>6552.07</v>
      </c>
      <c r="ET693" s="2">
        <v>0</v>
      </c>
      <c r="EU693" s="2">
        <v>0</v>
      </c>
      <c r="EV693" s="2">
        <v>0</v>
      </c>
      <c r="EW693" s="2">
        <v>0</v>
      </c>
      <c r="EX693" s="2">
        <v>0</v>
      </c>
      <c r="EY693" s="2"/>
      <c r="EZ693" s="2"/>
      <c r="FA693" s="2"/>
      <c r="FB693" s="2"/>
      <c r="FC693" s="2"/>
      <c r="FD693" s="2"/>
      <c r="FE693" s="2"/>
      <c r="FF693" s="2"/>
      <c r="FG693" s="2"/>
      <c r="FH693" s="2"/>
      <c r="FI693" s="2"/>
      <c r="FJ693" s="2"/>
      <c r="FK693" s="2"/>
      <c r="FL693" s="2"/>
      <c r="FM693" s="2"/>
      <c r="FN693" s="2"/>
      <c r="FO693" s="2"/>
      <c r="FP693" s="2"/>
      <c r="FQ693" s="2">
        <v>0</v>
      </c>
      <c r="FR693" s="2">
        <f t="shared" si="606"/>
        <v>0</v>
      </c>
      <c r="FS693" s="2">
        <v>0</v>
      </c>
      <c r="FT693" s="2"/>
      <c r="FU693" s="2"/>
      <c r="FV693" s="2"/>
      <c r="FW693" s="2"/>
      <c r="FX693" s="2">
        <v>0</v>
      </c>
      <c r="FY693" s="2">
        <v>0</v>
      </c>
      <c r="FZ693" s="2"/>
      <c r="GA693" s="2" t="s">
        <v>3</v>
      </c>
      <c r="GB693" s="2"/>
      <c r="GC693" s="2"/>
      <c r="GD693" s="2">
        <v>1</v>
      </c>
      <c r="GE693" s="2"/>
      <c r="GF693" s="2">
        <v>-699302179</v>
      </c>
      <c r="GG693" s="2">
        <v>2</v>
      </c>
      <c r="GH693" s="2">
        <v>1</v>
      </c>
      <c r="GI693" s="2">
        <v>-2</v>
      </c>
      <c r="GJ693" s="2">
        <v>0</v>
      </c>
      <c r="GK693" s="2">
        <v>0</v>
      </c>
      <c r="GL693" s="2">
        <f t="shared" si="607"/>
        <v>0</v>
      </c>
      <c r="GM693" s="2">
        <f t="shared" si="608"/>
        <v>0</v>
      </c>
      <c r="GN693" s="2">
        <f t="shared" si="609"/>
        <v>0</v>
      </c>
      <c r="GO693" s="2">
        <f t="shared" si="610"/>
        <v>0</v>
      </c>
      <c r="GP693" s="2">
        <f t="shared" si="611"/>
        <v>0</v>
      </c>
      <c r="GQ693" s="2"/>
      <c r="GR693" s="2">
        <v>0</v>
      </c>
      <c r="GS693" s="2">
        <v>3</v>
      </c>
      <c r="GT693" s="2">
        <v>0</v>
      </c>
      <c r="GU693" s="2" t="s">
        <v>3</v>
      </c>
      <c r="GV693" s="2">
        <f t="shared" si="581"/>
        <v>0</v>
      </c>
      <c r="GW693" s="2">
        <v>1</v>
      </c>
      <c r="GX693" s="2">
        <f t="shared" si="612"/>
        <v>0</v>
      </c>
      <c r="GY693" s="2"/>
      <c r="GZ693" s="2"/>
      <c r="HA693" s="2">
        <v>0</v>
      </c>
      <c r="HB693" s="2">
        <v>0</v>
      </c>
      <c r="HC693" s="2">
        <f t="shared" si="613"/>
        <v>0</v>
      </c>
      <c r="HD693" s="2"/>
      <c r="HE693" s="2" t="s">
        <v>3</v>
      </c>
      <c r="HF693" s="2" t="s">
        <v>3</v>
      </c>
      <c r="HG693" s="2"/>
      <c r="HH693" s="2"/>
      <c r="HI693" s="2"/>
      <c r="HJ693" s="2"/>
      <c r="HK693" s="2"/>
      <c r="HL693" s="2"/>
      <c r="HM693" s="2" t="s">
        <v>3</v>
      </c>
      <c r="HN693" s="2" t="s">
        <v>3</v>
      </c>
      <c r="HO693" s="2" t="s">
        <v>3</v>
      </c>
      <c r="HP693" s="2" t="s">
        <v>3</v>
      </c>
      <c r="HQ693" s="2" t="s">
        <v>3</v>
      </c>
      <c r="HR693" s="2"/>
      <c r="HS693" s="2"/>
      <c r="HT693" s="2"/>
      <c r="HU693" s="2"/>
      <c r="HV693" s="2"/>
      <c r="HW693" s="2"/>
      <c r="HX693" s="2"/>
      <c r="HY693" s="2"/>
      <c r="HZ693" s="2"/>
      <c r="IA693" s="2"/>
      <c r="IB693" s="2"/>
      <c r="IC693" s="2"/>
      <c r="ID693" s="2"/>
      <c r="IE693" s="2"/>
      <c r="IF693" s="2"/>
      <c r="IG693" s="2"/>
      <c r="IH693" s="2"/>
      <c r="II693" s="2"/>
      <c r="IJ693" s="2"/>
      <c r="IK693" s="2">
        <v>0</v>
      </c>
      <c r="IL693" s="2"/>
      <c r="IM693" s="2"/>
      <c r="IN693" s="2"/>
      <c r="IO693" s="2"/>
      <c r="IP693" s="2"/>
      <c r="IQ693" s="2"/>
      <c r="IR693" s="2"/>
      <c r="IS693" s="2"/>
      <c r="IT693" s="2"/>
      <c r="IU693" s="2"/>
    </row>
    <row r="694" spans="1:255" x14ac:dyDescent="0.2">
      <c r="A694">
        <v>18</v>
      </c>
      <c r="B694">
        <v>1</v>
      </c>
      <c r="C694">
        <v>676</v>
      </c>
      <c r="E694" t="s">
        <v>459</v>
      </c>
      <c r="F694" t="s">
        <v>76</v>
      </c>
      <c r="G694" t="s">
        <v>460</v>
      </c>
      <c r="H694" t="s">
        <v>78</v>
      </c>
      <c r="I694">
        <f>I686*J694</f>
        <v>0</v>
      </c>
      <c r="J694">
        <v>0.05</v>
      </c>
      <c r="K694">
        <v>0.05</v>
      </c>
      <c r="L694">
        <v>8.0000000000000004E-4</v>
      </c>
      <c r="M694">
        <v>0</v>
      </c>
      <c r="N694">
        <f t="shared" si="582"/>
        <v>8.0000000000000004E-4</v>
      </c>
      <c r="O694">
        <f t="shared" si="583"/>
        <v>0</v>
      </c>
      <c r="P694">
        <f t="shared" si="584"/>
        <v>0</v>
      </c>
      <c r="Q694">
        <f t="shared" si="585"/>
        <v>0</v>
      </c>
      <c r="R694">
        <f t="shared" si="586"/>
        <v>0</v>
      </c>
      <c r="S694">
        <f t="shared" si="587"/>
        <v>0</v>
      </c>
      <c r="T694">
        <f t="shared" si="588"/>
        <v>0</v>
      </c>
      <c r="U694">
        <f t="shared" si="589"/>
        <v>0</v>
      </c>
      <c r="V694">
        <f t="shared" si="590"/>
        <v>0</v>
      </c>
      <c r="W694">
        <f t="shared" si="591"/>
        <v>0</v>
      </c>
      <c r="X694">
        <f t="shared" si="592"/>
        <v>0</v>
      </c>
      <c r="Y694">
        <f t="shared" si="593"/>
        <v>0</v>
      </c>
      <c r="AA694">
        <v>69726884</v>
      </c>
      <c r="AB694">
        <f t="shared" si="594"/>
        <v>20744.05</v>
      </c>
      <c r="AC694">
        <f t="shared" si="614"/>
        <v>20744.05</v>
      </c>
      <c r="AD694">
        <f t="shared" si="576"/>
        <v>0</v>
      </c>
      <c r="AE694">
        <f t="shared" si="577"/>
        <v>0</v>
      </c>
      <c r="AF694">
        <f t="shared" si="578"/>
        <v>0</v>
      </c>
      <c r="AG694">
        <f t="shared" si="595"/>
        <v>0</v>
      </c>
      <c r="AH694">
        <f t="shared" si="579"/>
        <v>0</v>
      </c>
      <c r="AI694">
        <f t="shared" si="580"/>
        <v>0</v>
      </c>
      <c r="AJ694">
        <f t="shared" si="596"/>
        <v>37.56</v>
      </c>
      <c r="AK694">
        <v>20744.05</v>
      </c>
      <c r="AL694">
        <v>20744.05</v>
      </c>
      <c r="AM694">
        <v>0</v>
      </c>
      <c r="AN694">
        <v>0</v>
      </c>
      <c r="AO694">
        <v>0</v>
      </c>
      <c r="AP694">
        <v>0</v>
      </c>
      <c r="AQ694">
        <v>0</v>
      </c>
      <c r="AR694">
        <v>0</v>
      </c>
      <c r="AS694">
        <v>37.56</v>
      </c>
      <c r="AT694">
        <v>0</v>
      </c>
      <c r="AU694">
        <v>0</v>
      </c>
      <c r="AV694">
        <v>1</v>
      </c>
      <c r="AW694">
        <v>1</v>
      </c>
      <c r="AZ694">
        <v>1</v>
      </c>
      <c r="BA694">
        <v>1</v>
      </c>
      <c r="BB694">
        <v>1</v>
      </c>
      <c r="BC694">
        <v>7.56</v>
      </c>
      <c r="BD694" t="s">
        <v>3</v>
      </c>
      <c r="BE694" t="s">
        <v>3</v>
      </c>
      <c r="BF694" t="s">
        <v>3</v>
      </c>
      <c r="BG694" t="s">
        <v>3</v>
      </c>
      <c r="BH694">
        <v>3</v>
      </c>
      <c r="BI694">
        <v>1</v>
      </c>
      <c r="BJ694" t="s">
        <v>271</v>
      </c>
      <c r="BM694">
        <v>500001</v>
      </c>
      <c r="BN694">
        <v>0</v>
      </c>
      <c r="BO694" t="s">
        <v>3</v>
      </c>
      <c r="BP694">
        <v>0</v>
      </c>
      <c r="BQ694">
        <v>8</v>
      </c>
      <c r="BR694">
        <v>0</v>
      </c>
      <c r="BS694">
        <v>1</v>
      </c>
      <c r="BT694">
        <v>1</v>
      </c>
      <c r="BU694">
        <v>1</v>
      </c>
      <c r="BV694">
        <v>1</v>
      </c>
      <c r="BW694">
        <v>1</v>
      </c>
      <c r="BX694">
        <v>1</v>
      </c>
      <c r="BY694" t="s">
        <v>3</v>
      </c>
      <c r="BZ694">
        <v>0</v>
      </c>
      <c r="CA694">
        <v>0</v>
      </c>
      <c r="CB694" t="s">
        <v>3</v>
      </c>
      <c r="CE694">
        <v>0</v>
      </c>
      <c r="CF694">
        <v>0</v>
      </c>
      <c r="CG694">
        <v>0</v>
      </c>
      <c r="CH694">
        <v>60</v>
      </c>
      <c r="CI694">
        <v>4</v>
      </c>
      <c r="CJ694">
        <v>0</v>
      </c>
      <c r="CK694">
        <v>0</v>
      </c>
      <c r="CL694">
        <v>0</v>
      </c>
      <c r="CM694">
        <v>0</v>
      </c>
      <c r="CN694" t="s">
        <v>3</v>
      </c>
      <c r="CO694">
        <v>0</v>
      </c>
      <c r="CP694">
        <f t="shared" si="597"/>
        <v>0</v>
      </c>
      <c r="CQ694">
        <f t="shared" si="598"/>
        <v>156825.01799999998</v>
      </c>
      <c r="CR694">
        <f t="shared" si="599"/>
        <v>0</v>
      </c>
      <c r="CS694">
        <f t="shared" si="600"/>
        <v>0</v>
      </c>
      <c r="CT694">
        <f t="shared" si="601"/>
        <v>0</v>
      </c>
      <c r="CU694">
        <f t="shared" si="602"/>
        <v>0</v>
      </c>
      <c r="CV694">
        <f t="shared" si="603"/>
        <v>0</v>
      </c>
      <c r="CW694">
        <f t="shared" si="604"/>
        <v>0</v>
      </c>
      <c r="CX694">
        <f t="shared" si="605"/>
        <v>37.56</v>
      </c>
      <c r="CY694">
        <f>(S694+R694)*(BZ694/100)</f>
        <v>0</v>
      </c>
      <c r="CZ694">
        <f>(S694+R694)*(CA694/100)</f>
        <v>0</v>
      </c>
      <c r="DC694" t="s">
        <v>3</v>
      </c>
      <c r="DD694" t="s">
        <v>3</v>
      </c>
      <c r="DE694" t="s">
        <v>3</v>
      </c>
      <c r="DF694" t="s">
        <v>3</v>
      </c>
      <c r="DG694" t="s">
        <v>3</v>
      </c>
      <c r="DH694" t="s">
        <v>3</v>
      </c>
      <c r="DI694" t="s">
        <v>3</v>
      </c>
      <c r="DJ694" t="s">
        <v>3</v>
      </c>
      <c r="DK694" t="s">
        <v>3</v>
      </c>
      <c r="DL694" t="s">
        <v>3</v>
      </c>
      <c r="DM694" t="s">
        <v>3</v>
      </c>
      <c r="DN694">
        <v>0</v>
      </c>
      <c r="DO694">
        <v>0</v>
      </c>
      <c r="DP694">
        <v>1</v>
      </c>
      <c r="DQ694">
        <v>1</v>
      </c>
      <c r="DU694">
        <v>1009</v>
      </c>
      <c r="DV694" t="s">
        <v>78</v>
      </c>
      <c r="DW694" t="s">
        <v>78</v>
      </c>
      <c r="DX694">
        <v>1000</v>
      </c>
      <c r="DZ694" t="s">
        <v>3</v>
      </c>
      <c r="EA694" t="s">
        <v>3</v>
      </c>
      <c r="EB694" t="s">
        <v>3</v>
      </c>
      <c r="EC694" t="s">
        <v>3</v>
      </c>
      <c r="EE694">
        <v>54328897</v>
      </c>
      <c r="EF694">
        <v>8</v>
      </c>
      <c r="EG694" t="s">
        <v>31</v>
      </c>
      <c r="EH694">
        <v>0</v>
      </c>
      <c r="EI694" t="s">
        <v>3</v>
      </c>
      <c r="EJ694">
        <v>1</v>
      </c>
      <c r="EK694">
        <v>500001</v>
      </c>
      <c r="EL694" t="s">
        <v>32</v>
      </c>
      <c r="EM694" t="s">
        <v>33</v>
      </c>
      <c r="EO694" t="s">
        <v>3</v>
      </c>
      <c r="EQ694">
        <v>0</v>
      </c>
      <c r="ER694">
        <v>20744.05</v>
      </c>
      <c r="ES694">
        <v>20744.05</v>
      </c>
      <c r="ET694">
        <v>0</v>
      </c>
      <c r="EU694">
        <v>0</v>
      </c>
      <c r="EV694">
        <v>0</v>
      </c>
      <c r="EW694">
        <v>0</v>
      </c>
      <c r="EX694">
        <v>0</v>
      </c>
      <c r="EZ694">
        <v>5</v>
      </c>
      <c r="FC694">
        <v>0</v>
      </c>
      <c r="FD694">
        <v>18</v>
      </c>
      <c r="FF694">
        <v>150000</v>
      </c>
      <c r="FQ694">
        <v>0</v>
      </c>
      <c r="FR694">
        <f t="shared" si="606"/>
        <v>0</v>
      </c>
      <c r="FS694">
        <v>0</v>
      </c>
      <c r="FX694">
        <v>0</v>
      </c>
      <c r="FY694">
        <v>0</v>
      </c>
      <c r="GA694" t="s">
        <v>461</v>
      </c>
      <c r="GD694">
        <v>1</v>
      </c>
      <c r="GF694">
        <v>-699302179</v>
      </c>
      <c r="GG694">
        <v>2</v>
      </c>
      <c r="GH694">
        <v>3</v>
      </c>
      <c r="GI694">
        <v>5</v>
      </c>
      <c r="GJ694">
        <v>0</v>
      </c>
      <c r="GK694">
        <v>0</v>
      </c>
      <c r="GL694">
        <f t="shared" si="607"/>
        <v>0</v>
      </c>
      <c r="GM694">
        <f t="shared" si="608"/>
        <v>0</v>
      </c>
      <c r="GN694">
        <f t="shared" si="609"/>
        <v>0</v>
      </c>
      <c r="GO694">
        <f t="shared" si="610"/>
        <v>0</v>
      </c>
      <c r="GP694">
        <f t="shared" si="611"/>
        <v>0</v>
      </c>
      <c r="GR694">
        <v>1</v>
      </c>
      <c r="GS694">
        <v>1</v>
      </c>
      <c r="GT694">
        <v>0</v>
      </c>
      <c r="GU694" t="s">
        <v>3</v>
      </c>
      <c r="GV694">
        <f t="shared" si="581"/>
        <v>0</v>
      </c>
      <c r="GW694">
        <v>1</v>
      </c>
      <c r="GX694">
        <f t="shared" si="612"/>
        <v>0</v>
      </c>
      <c r="HA694">
        <v>0</v>
      </c>
      <c r="HB694">
        <v>0</v>
      </c>
      <c r="HC694">
        <f t="shared" si="613"/>
        <v>0</v>
      </c>
      <c r="HE694" t="s">
        <v>35</v>
      </c>
      <c r="HF694" t="s">
        <v>36</v>
      </c>
      <c r="HM694" t="s">
        <v>3</v>
      </c>
      <c r="HN694" t="s">
        <v>3</v>
      </c>
      <c r="HO694" t="s">
        <v>3</v>
      </c>
      <c r="HP694" t="s">
        <v>3</v>
      </c>
      <c r="HQ694" t="s">
        <v>3</v>
      </c>
      <c r="IK694">
        <v>0</v>
      </c>
    </row>
    <row r="695" spans="1:255" x14ac:dyDescent="0.2">
      <c r="A695" s="2">
        <v>18</v>
      </c>
      <c r="B695" s="2">
        <v>1</v>
      </c>
      <c r="C695" s="2">
        <v>666</v>
      </c>
      <c r="D695" s="2"/>
      <c r="E695" s="2" t="s">
        <v>462</v>
      </c>
      <c r="F695" s="2" t="s">
        <v>82</v>
      </c>
      <c r="G695" s="2" t="s">
        <v>83</v>
      </c>
      <c r="H695" s="2" t="s">
        <v>40</v>
      </c>
      <c r="I695" s="2">
        <f>I685*J695</f>
        <v>0</v>
      </c>
      <c r="J695" s="2">
        <v>0.1</v>
      </c>
      <c r="K695" s="2">
        <v>0.1</v>
      </c>
      <c r="L695" s="2">
        <v>1.6000000000000001E-3</v>
      </c>
      <c r="M695" s="2">
        <v>0</v>
      </c>
      <c r="N695" s="2">
        <f t="shared" si="582"/>
        <v>1.6000000000000001E-3</v>
      </c>
      <c r="O695" s="2">
        <f t="shared" si="583"/>
        <v>0</v>
      </c>
      <c r="P695" s="2">
        <f t="shared" si="584"/>
        <v>0</v>
      </c>
      <c r="Q695" s="2">
        <f t="shared" si="585"/>
        <v>0</v>
      </c>
      <c r="R695" s="2">
        <f t="shared" si="586"/>
        <v>0</v>
      </c>
      <c r="S695" s="2">
        <f t="shared" si="587"/>
        <v>0</v>
      </c>
      <c r="T695" s="2">
        <f t="shared" si="588"/>
        <v>0</v>
      </c>
      <c r="U695" s="2">
        <f t="shared" si="589"/>
        <v>0</v>
      </c>
      <c r="V695" s="2">
        <f t="shared" si="590"/>
        <v>0</v>
      </c>
      <c r="W695" s="2">
        <f t="shared" si="591"/>
        <v>0</v>
      </c>
      <c r="X695" s="2">
        <f t="shared" si="592"/>
        <v>0</v>
      </c>
      <c r="Y695" s="2">
        <f t="shared" si="593"/>
        <v>0</v>
      </c>
      <c r="Z695" s="2"/>
      <c r="AA695" s="2">
        <v>69726971</v>
      </c>
      <c r="AB695" s="2">
        <f t="shared" si="594"/>
        <v>7.14</v>
      </c>
      <c r="AC695" s="2">
        <f t="shared" si="614"/>
        <v>7.14</v>
      </c>
      <c r="AD695" s="2">
        <f t="shared" si="576"/>
        <v>0</v>
      </c>
      <c r="AE695" s="2">
        <f t="shared" si="577"/>
        <v>0</v>
      </c>
      <c r="AF695" s="2">
        <f t="shared" si="578"/>
        <v>0</v>
      </c>
      <c r="AG695" s="2">
        <f t="shared" si="595"/>
        <v>0</v>
      </c>
      <c r="AH695" s="2">
        <f t="shared" si="579"/>
        <v>0</v>
      </c>
      <c r="AI695" s="2">
        <f t="shared" si="580"/>
        <v>0</v>
      </c>
      <c r="AJ695" s="2">
        <f t="shared" si="596"/>
        <v>4.45</v>
      </c>
      <c r="AK695" s="2">
        <v>7.14</v>
      </c>
      <c r="AL695" s="2">
        <v>7.14</v>
      </c>
      <c r="AM695" s="2">
        <v>0</v>
      </c>
      <c r="AN695" s="2">
        <v>0</v>
      </c>
      <c r="AO695" s="2">
        <v>0</v>
      </c>
      <c r="AP695" s="2">
        <v>0</v>
      </c>
      <c r="AQ695" s="2">
        <v>0</v>
      </c>
      <c r="AR695" s="2">
        <v>0</v>
      </c>
      <c r="AS695" s="2">
        <v>4.45</v>
      </c>
      <c r="AT695" s="2">
        <v>0</v>
      </c>
      <c r="AU695" s="2">
        <v>0</v>
      </c>
      <c r="AV695" s="2">
        <v>1</v>
      </c>
      <c r="AW695" s="2">
        <v>1</v>
      </c>
      <c r="AX695" s="2"/>
      <c r="AY695" s="2"/>
      <c r="AZ695" s="2">
        <v>1</v>
      </c>
      <c r="BA695" s="2">
        <v>1</v>
      </c>
      <c r="BB695" s="2">
        <v>1</v>
      </c>
      <c r="BC695" s="2">
        <v>1</v>
      </c>
      <c r="BD695" s="2" t="s">
        <v>3</v>
      </c>
      <c r="BE695" s="2" t="s">
        <v>3</v>
      </c>
      <c r="BF695" s="2" t="s">
        <v>3</v>
      </c>
      <c r="BG695" s="2" t="s">
        <v>3</v>
      </c>
      <c r="BH695" s="2">
        <v>3</v>
      </c>
      <c r="BI695" s="2">
        <v>1</v>
      </c>
      <c r="BJ695" s="2" t="s">
        <v>194</v>
      </c>
      <c r="BK695" s="2"/>
      <c r="BL695" s="2"/>
      <c r="BM695" s="2">
        <v>500001</v>
      </c>
      <c r="BN695" s="2">
        <v>0</v>
      </c>
      <c r="BO695" s="2" t="s">
        <v>3</v>
      </c>
      <c r="BP695" s="2">
        <v>0</v>
      </c>
      <c r="BQ695" s="2">
        <v>8</v>
      </c>
      <c r="BR695" s="2">
        <v>0</v>
      </c>
      <c r="BS695" s="2">
        <v>1</v>
      </c>
      <c r="BT695" s="2">
        <v>1</v>
      </c>
      <c r="BU695" s="2">
        <v>1</v>
      </c>
      <c r="BV695" s="2">
        <v>1</v>
      </c>
      <c r="BW695" s="2">
        <v>1</v>
      </c>
      <c r="BX695" s="2">
        <v>1</v>
      </c>
      <c r="BY695" s="2" t="s">
        <v>3</v>
      </c>
      <c r="BZ695" s="2">
        <v>0</v>
      </c>
      <c r="CA695" s="2">
        <v>0</v>
      </c>
      <c r="CB695" s="2" t="s">
        <v>3</v>
      </c>
      <c r="CC695" s="2"/>
      <c r="CD695" s="2"/>
      <c r="CE695" s="2">
        <v>0</v>
      </c>
      <c r="CF695" s="2">
        <v>0</v>
      </c>
      <c r="CG695" s="2">
        <v>0</v>
      </c>
      <c r="CH695" s="2">
        <v>60</v>
      </c>
      <c r="CI695" s="2">
        <v>5</v>
      </c>
      <c r="CJ695" s="2">
        <v>0</v>
      </c>
      <c r="CK695" s="2">
        <v>0</v>
      </c>
      <c r="CL695" s="2">
        <v>0</v>
      </c>
      <c r="CM695" s="2">
        <v>0</v>
      </c>
      <c r="CN695" s="2" t="s">
        <v>3</v>
      </c>
      <c r="CO695" s="2">
        <v>0</v>
      </c>
      <c r="CP695" s="2">
        <f t="shared" si="597"/>
        <v>0</v>
      </c>
      <c r="CQ695" s="2">
        <f t="shared" si="598"/>
        <v>7.14</v>
      </c>
      <c r="CR695" s="2">
        <f t="shared" si="599"/>
        <v>0</v>
      </c>
      <c r="CS695" s="2">
        <f t="shared" si="600"/>
        <v>0</v>
      </c>
      <c r="CT695" s="2">
        <f t="shared" si="601"/>
        <v>0</v>
      </c>
      <c r="CU695" s="2">
        <f t="shared" si="602"/>
        <v>0</v>
      </c>
      <c r="CV695" s="2">
        <f t="shared" si="603"/>
        <v>0</v>
      </c>
      <c r="CW695" s="2">
        <f t="shared" si="604"/>
        <v>0</v>
      </c>
      <c r="CX695" s="2">
        <f t="shared" si="605"/>
        <v>4.45</v>
      </c>
      <c r="CY695" s="2">
        <f>(((S695+R695)*AT695)/100)</f>
        <v>0</v>
      </c>
      <c r="CZ695" s="2">
        <f>(((S695+R695)*AU695)/100)</f>
        <v>0</v>
      </c>
      <c r="DA695" s="2"/>
      <c r="DB695" s="2"/>
      <c r="DC695" s="2" t="s">
        <v>3</v>
      </c>
      <c r="DD695" s="2" t="s">
        <v>3</v>
      </c>
      <c r="DE695" s="2" t="s">
        <v>3</v>
      </c>
      <c r="DF695" s="2" t="s">
        <v>3</v>
      </c>
      <c r="DG695" s="2" t="s">
        <v>3</v>
      </c>
      <c r="DH695" s="2" t="s">
        <v>3</v>
      </c>
      <c r="DI695" s="2" t="s">
        <v>3</v>
      </c>
      <c r="DJ695" s="2" t="s">
        <v>3</v>
      </c>
      <c r="DK695" s="2" t="s">
        <v>3</v>
      </c>
      <c r="DL695" s="2" t="s">
        <v>3</v>
      </c>
      <c r="DM695" s="2" t="s">
        <v>3</v>
      </c>
      <c r="DN695" s="2">
        <v>0</v>
      </c>
      <c r="DO695" s="2">
        <v>0</v>
      </c>
      <c r="DP695" s="2">
        <v>1</v>
      </c>
      <c r="DQ695" s="2">
        <v>1</v>
      </c>
      <c r="DR695" s="2"/>
      <c r="DS695" s="2"/>
      <c r="DT695" s="2"/>
      <c r="DU695" s="2">
        <v>1007</v>
      </c>
      <c r="DV695" s="2" t="s">
        <v>40</v>
      </c>
      <c r="DW695" s="2" t="s">
        <v>40</v>
      </c>
      <c r="DX695" s="2">
        <v>1</v>
      </c>
      <c r="DY695" s="2"/>
      <c r="DZ695" s="2" t="s">
        <v>3</v>
      </c>
      <c r="EA695" s="2" t="s">
        <v>3</v>
      </c>
      <c r="EB695" s="2" t="s">
        <v>3</v>
      </c>
      <c r="EC695" s="2" t="s">
        <v>3</v>
      </c>
      <c r="ED695" s="2"/>
      <c r="EE695" s="2">
        <v>54328897</v>
      </c>
      <c r="EF695" s="2">
        <v>8</v>
      </c>
      <c r="EG695" s="2" t="s">
        <v>31</v>
      </c>
      <c r="EH695" s="2">
        <v>0</v>
      </c>
      <c r="EI695" s="2" t="s">
        <v>3</v>
      </c>
      <c r="EJ695" s="2">
        <v>1</v>
      </c>
      <c r="EK695" s="2">
        <v>500001</v>
      </c>
      <c r="EL695" s="2" t="s">
        <v>32</v>
      </c>
      <c r="EM695" s="2" t="s">
        <v>33</v>
      </c>
      <c r="EN695" s="2"/>
      <c r="EO695" s="2" t="s">
        <v>3</v>
      </c>
      <c r="EP695" s="2"/>
      <c r="EQ695" s="2">
        <v>0</v>
      </c>
      <c r="ER695" s="2">
        <v>7.14</v>
      </c>
      <c r="ES695" s="2">
        <v>7.14</v>
      </c>
      <c r="ET695" s="2">
        <v>0</v>
      </c>
      <c r="EU695" s="2">
        <v>0</v>
      </c>
      <c r="EV695" s="2">
        <v>0</v>
      </c>
      <c r="EW695" s="2">
        <v>0</v>
      </c>
      <c r="EX695" s="2">
        <v>0</v>
      </c>
      <c r="EY695" s="2"/>
      <c r="EZ695" s="2"/>
      <c r="FA695" s="2"/>
      <c r="FB695" s="2"/>
      <c r="FC695" s="2"/>
      <c r="FD695" s="2"/>
      <c r="FE695" s="2"/>
      <c r="FF695" s="2"/>
      <c r="FG695" s="2"/>
      <c r="FH695" s="2"/>
      <c r="FI695" s="2"/>
      <c r="FJ695" s="2"/>
      <c r="FK695" s="2"/>
      <c r="FL695" s="2"/>
      <c r="FM695" s="2"/>
      <c r="FN695" s="2"/>
      <c r="FO695" s="2"/>
      <c r="FP695" s="2"/>
      <c r="FQ695" s="2">
        <v>0</v>
      </c>
      <c r="FR695" s="2">
        <f t="shared" si="606"/>
        <v>0</v>
      </c>
      <c r="FS695" s="2">
        <v>0</v>
      </c>
      <c r="FT695" s="2"/>
      <c r="FU695" s="2"/>
      <c r="FV695" s="2"/>
      <c r="FW695" s="2"/>
      <c r="FX695" s="2">
        <v>0</v>
      </c>
      <c r="FY695" s="2">
        <v>0</v>
      </c>
      <c r="FZ695" s="2"/>
      <c r="GA695" s="2" t="s">
        <v>3</v>
      </c>
      <c r="GB695" s="2"/>
      <c r="GC695" s="2"/>
      <c r="GD695" s="2">
        <v>1</v>
      </c>
      <c r="GE695" s="2"/>
      <c r="GF695" s="2">
        <v>1967222743</v>
      </c>
      <c r="GG695" s="2">
        <v>2</v>
      </c>
      <c r="GH695" s="2">
        <v>1</v>
      </c>
      <c r="GI695" s="2">
        <v>-2</v>
      </c>
      <c r="GJ695" s="2">
        <v>0</v>
      </c>
      <c r="GK695" s="2">
        <v>0</v>
      </c>
      <c r="GL695" s="2">
        <f t="shared" si="607"/>
        <v>0</v>
      </c>
      <c r="GM695" s="2">
        <f t="shared" si="608"/>
        <v>0</v>
      </c>
      <c r="GN695" s="2">
        <f t="shared" si="609"/>
        <v>0</v>
      </c>
      <c r="GO695" s="2">
        <f t="shared" si="610"/>
        <v>0</v>
      </c>
      <c r="GP695" s="2">
        <f t="shared" si="611"/>
        <v>0</v>
      </c>
      <c r="GQ695" s="2"/>
      <c r="GR695" s="2">
        <v>0</v>
      </c>
      <c r="GS695" s="2">
        <v>3</v>
      </c>
      <c r="GT695" s="2">
        <v>0</v>
      </c>
      <c r="GU695" s="2" t="s">
        <v>3</v>
      </c>
      <c r="GV695" s="2">
        <f t="shared" si="581"/>
        <v>0</v>
      </c>
      <c r="GW695" s="2">
        <v>1</v>
      </c>
      <c r="GX695" s="2">
        <f t="shared" si="612"/>
        <v>0</v>
      </c>
      <c r="GY695" s="2"/>
      <c r="GZ695" s="2"/>
      <c r="HA695" s="2">
        <v>0</v>
      </c>
      <c r="HB695" s="2">
        <v>0</v>
      </c>
      <c r="HC695" s="2">
        <f t="shared" si="613"/>
        <v>0</v>
      </c>
      <c r="HD695" s="2"/>
      <c r="HE695" s="2" t="s">
        <v>3</v>
      </c>
      <c r="HF695" s="2" t="s">
        <v>3</v>
      </c>
      <c r="HG695" s="2"/>
      <c r="HH695" s="2"/>
      <c r="HI695" s="2"/>
      <c r="HJ695" s="2"/>
      <c r="HK695" s="2"/>
      <c r="HL695" s="2"/>
      <c r="HM695" s="2" t="s">
        <v>3</v>
      </c>
      <c r="HN695" s="2" t="s">
        <v>3</v>
      </c>
      <c r="HO695" s="2" t="s">
        <v>3</v>
      </c>
      <c r="HP695" s="2" t="s">
        <v>3</v>
      </c>
      <c r="HQ695" s="2" t="s">
        <v>3</v>
      </c>
      <c r="HR695" s="2"/>
      <c r="HS695" s="2"/>
      <c r="HT695" s="2"/>
      <c r="HU695" s="2"/>
      <c r="HV695" s="2"/>
      <c r="HW695" s="2"/>
      <c r="HX695" s="2"/>
      <c r="HY695" s="2"/>
      <c r="HZ695" s="2"/>
      <c r="IA695" s="2"/>
      <c r="IB695" s="2"/>
      <c r="IC695" s="2"/>
      <c r="ID695" s="2"/>
      <c r="IE695" s="2"/>
      <c r="IF695" s="2"/>
      <c r="IG695" s="2"/>
      <c r="IH695" s="2"/>
      <c r="II695" s="2"/>
      <c r="IJ695" s="2"/>
      <c r="IK695" s="2">
        <v>0</v>
      </c>
      <c r="IL695" s="2"/>
      <c r="IM695" s="2"/>
      <c r="IN695" s="2"/>
      <c r="IO695" s="2"/>
      <c r="IP695" s="2"/>
      <c r="IQ695" s="2"/>
      <c r="IR695" s="2"/>
      <c r="IS695" s="2"/>
      <c r="IT695" s="2"/>
      <c r="IU695" s="2"/>
    </row>
    <row r="696" spans="1:255" x14ac:dyDescent="0.2">
      <c r="A696">
        <v>18</v>
      </c>
      <c r="B696">
        <v>1</v>
      </c>
      <c r="C696">
        <v>678</v>
      </c>
      <c r="E696" t="s">
        <v>462</v>
      </c>
      <c r="F696" t="s">
        <v>82</v>
      </c>
      <c r="G696" t="s">
        <v>83</v>
      </c>
      <c r="H696" t="s">
        <v>40</v>
      </c>
      <c r="I696">
        <f>I686*J696</f>
        <v>0</v>
      </c>
      <c r="J696">
        <v>0.1</v>
      </c>
      <c r="K696">
        <v>0.1</v>
      </c>
      <c r="L696">
        <v>1.6000000000000001E-3</v>
      </c>
      <c r="M696">
        <v>0</v>
      </c>
      <c r="N696">
        <f t="shared" si="582"/>
        <v>1.6000000000000001E-3</v>
      </c>
      <c r="O696">
        <f t="shared" si="583"/>
        <v>0</v>
      </c>
      <c r="P696">
        <f t="shared" si="584"/>
        <v>0</v>
      </c>
      <c r="Q696">
        <f t="shared" si="585"/>
        <v>0</v>
      </c>
      <c r="R696">
        <f t="shared" si="586"/>
        <v>0</v>
      </c>
      <c r="S696">
        <f t="shared" si="587"/>
        <v>0</v>
      </c>
      <c r="T696">
        <f t="shared" si="588"/>
        <v>0</v>
      </c>
      <c r="U696">
        <f t="shared" si="589"/>
        <v>0</v>
      </c>
      <c r="V696">
        <f t="shared" si="590"/>
        <v>0</v>
      </c>
      <c r="W696">
        <f t="shared" si="591"/>
        <v>0</v>
      </c>
      <c r="X696">
        <f t="shared" si="592"/>
        <v>0</v>
      </c>
      <c r="Y696">
        <f t="shared" si="593"/>
        <v>0</v>
      </c>
      <c r="AA696">
        <v>69726884</v>
      </c>
      <c r="AB696">
        <f t="shared" si="594"/>
        <v>1.97</v>
      </c>
      <c r="AC696">
        <f t="shared" si="614"/>
        <v>1.97</v>
      </c>
      <c r="AD696">
        <f t="shared" si="576"/>
        <v>0</v>
      </c>
      <c r="AE696">
        <f t="shared" si="577"/>
        <v>0</v>
      </c>
      <c r="AF696">
        <f t="shared" si="578"/>
        <v>0</v>
      </c>
      <c r="AG696">
        <f t="shared" si="595"/>
        <v>0</v>
      </c>
      <c r="AH696">
        <f t="shared" si="579"/>
        <v>0</v>
      </c>
      <c r="AI696">
        <f t="shared" si="580"/>
        <v>0</v>
      </c>
      <c r="AJ696">
        <f t="shared" si="596"/>
        <v>4.45</v>
      </c>
      <c r="AK696">
        <v>1.97</v>
      </c>
      <c r="AL696">
        <v>1.97</v>
      </c>
      <c r="AM696">
        <v>0</v>
      </c>
      <c r="AN696">
        <v>0</v>
      </c>
      <c r="AO696">
        <v>0</v>
      </c>
      <c r="AP696">
        <v>0</v>
      </c>
      <c r="AQ696">
        <v>0</v>
      </c>
      <c r="AR696">
        <v>0</v>
      </c>
      <c r="AS696">
        <v>4.45</v>
      </c>
      <c r="AT696">
        <v>0</v>
      </c>
      <c r="AU696">
        <v>0</v>
      </c>
      <c r="AV696">
        <v>1</v>
      </c>
      <c r="AW696">
        <v>1</v>
      </c>
      <c r="AZ696">
        <v>1</v>
      </c>
      <c r="BA696">
        <v>1</v>
      </c>
      <c r="BB696">
        <v>1</v>
      </c>
      <c r="BC696">
        <v>7.56</v>
      </c>
      <c r="BD696" t="s">
        <v>3</v>
      </c>
      <c r="BE696" t="s">
        <v>3</v>
      </c>
      <c r="BF696" t="s">
        <v>3</v>
      </c>
      <c r="BG696" t="s">
        <v>3</v>
      </c>
      <c r="BH696">
        <v>3</v>
      </c>
      <c r="BI696">
        <v>1</v>
      </c>
      <c r="BJ696" t="s">
        <v>194</v>
      </c>
      <c r="BM696">
        <v>500001</v>
      </c>
      <c r="BN696">
        <v>0</v>
      </c>
      <c r="BO696" t="s">
        <v>3</v>
      </c>
      <c r="BP696">
        <v>0</v>
      </c>
      <c r="BQ696">
        <v>8</v>
      </c>
      <c r="BR696">
        <v>0</v>
      </c>
      <c r="BS696">
        <v>1</v>
      </c>
      <c r="BT696">
        <v>1</v>
      </c>
      <c r="BU696">
        <v>1</v>
      </c>
      <c r="BV696">
        <v>1</v>
      </c>
      <c r="BW696">
        <v>1</v>
      </c>
      <c r="BX696">
        <v>1</v>
      </c>
      <c r="BY696" t="s">
        <v>3</v>
      </c>
      <c r="BZ696">
        <v>0</v>
      </c>
      <c r="CA696">
        <v>0</v>
      </c>
      <c r="CB696" t="s">
        <v>3</v>
      </c>
      <c r="CE696">
        <v>0</v>
      </c>
      <c r="CF696">
        <v>0</v>
      </c>
      <c r="CG696">
        <v>0</v>
      </c>
      <c r="CH696">
        <v>60</v>
      </c>
      <c r="CI696">
        <v>5</v>
      </c>
      <c r="CJ696">
        <v>0</v>
      </c>
      <c r="CK696">
        <v>0</v>
      </c>
      <c r="CL696">
        <v>0</v>
      </c>
      <c r="CM696">
        <v>0</v>
      </c>
      <c r="CN696" t="s">
        <v>3</v>
      </c>
      <c r="CO696">
        <v>0</v>
      </c>
      <c r="CP696">
        <f t="shared" si="597"/>
        <v>0</v>
      </c>
      <c r="CQ696">
        <f t="shared" si="598"/>
        <v>14.893199999999998</v>
      </c>
      <c r="CR696">
        <f t="shared" si="599"/>
        <v>0</v>
      </c>
      <c r="CS696">
        <f t="shared" si="600"/>
        <v>0</v>
      </c>
      <c r="CT696">
        <f t="shared" si="601"/>
        <v>0</v>
      </c>
      <c r="CU696">
        <f t="shared" si="602"/>
        <v>0</v>
      </c>
      <c r="CV696">
        <f t="shared" si="603"/>
        <v>0</v>
      </c>
      <c r="CW696">
        <f t="shared" si="604"/>
        <v>0</v>
      </c>
      <c r="CX696">
        <f t="shared" si="605"/>
        <v>4.45</v>
      </c>
      <c r="CY696">
        <f>(S696+R696)*(BZ696/100)</f>
        <v>0</v>
      </c>
      <c r="CZ696">
        <f>(S696+R696)*(CA696/100)</f>
        <v>0</v>
      </c>
      <c r="DC696" t="s">
        <v>3</v>
      </c>
      <c r="DD696" t="s">
        <v>3</v>
      </c>
      <c r="DE696" t="s">
        <v>3</v>
      </c>
      <c r="DF696" t="s">
        <v>3</v>
      </c>
      <c r="DG696" t="s">
        <v>3</v>
      </c>
      <c r="DH696" t="s">
        <v>3</v>
      </c>
      <c r="DI696" t="s">
        <v>3</v>
      </c>
      <c r="DJ696" t="s">
        <v>3</v>
      </c>
      <c r="DK696" t="s">
        <v>3</v>
      </c>
      <c r="DL696" t="s">
        <v>3</v>
      </c>
      <c r="DM696" t="s">
        <v>3</v>
      </c>
      <c r="DN696">
        <v>0</v>
      </c>
      <c r="DO696">
        <v>0</v>
      </c>
      <c r="DP696">
        <v>1</v>
      </c>
      <c r="DQ696">
        <v>1</v>
      </c>
      <c r="DU696">
        <v>1007</v>
      </c>
      <c r="DV696" t="s">
        <v>40</v>
      </c>
      <c r="DW696" t="s">
        <v>40</v>
      </c>
      <c r="DX696">
        <v>1</v>
      </c>
      <c r="DZ696" t="s">
        <v>3</v>
      </c>
      <c r="EA696" t="s">
        <v>3</v>
      </c>
      <c r="EB696" t="s">
        <v>3</v>
      </c>
      <c r="EC696" t="s">
        <v>3</v>
      </c>
      <c r="EE696">
        <v>54328897</v>
      </c>
      <c r="EF696">
        <v>8</v>
      </c>
      <c r="EG696" t="s">
        <v>31</v>
      </c>
      <c r="EH696">
        <v>0</v>
      </c>
      <c r="EI696" t="s">
        <v>3</v>
      </c>
      <c r="EJ696">
        <v>1</v>
      </c>
      <c r="EK696">
        <v>500001</v>
      </c>
      <c r="EL696" t="s">
        <v>32</v>
      </c>
      <c r="EM696" t="s">
        <v>33</v>
      </c>
      <c r="EO696" t="s">
        <v>3</v>
      </c>
      <c r="EQ696">
        <v>0</v>
      </c>
      <c r="ER696">
        <v>14.19</v>
      </c>
      <c r="ES696">
        <v>1.97</v>
      </c>
      <c r="ET696">
        <v>0</v>
      </c>
      <c r="EU696">
        <v>0</v>
      </c>
      <c r="EV696">
        <v>0</v>
      </c>
      <c r="EW696">
        <v>0</v>
      </c>
      <c r="EX696">
        <v>0</v>
      </c>
      <c r="EZ696">
        <v>5</v>
      </c>
      <c r="FC696">
        <v>0</v>
      </c>
      <c r="FD696">
        <v>18</v>
      </c>
      <c r="FF696">
        <v>14.19</v>
      </c>
      <c r="FQ696">
        <v>0</v>
      </c>
      <c r="FR696">
        <f t="shared" si="606"/>
        <v>0</v>
      </c>
      <c r="FS696">
        <v>0</v>
      </c>
      <c r="FX696">
        <v>0</v>
      </c>
      <c r="FY696">
        <v>0</v>
      </c>
      <c r="GA696" t="s">
        <v>85</v>
      </c>
      <c r="GD696">
        <v>1</v>
      </c>
      <c r="GF696">
        <v>1967222743</v>
      </c>
      <c r="GG696">
        <v>2</v>
      </c>
      <c r="GH696">
        <v>3</v>
      </c>
      <c r="GI696">
        <v>5</v>
      </c>
      <c r="GJ696">
        <v>0</v>
      </c>
      <c r="GK696">
        <v>0</v>
      </c>
      <c r="GL696">
        <f t="shared" si="607"/>
        <v>0</v>
      </c>
      <c r="GM696">
        <f t="shared" si="608"/>
        <v>0</v>
      </c>
      <c r="GN696">
        <f t="shared" si="609"/>
        <v>0</v>
      </c>
      <c r="GO696">
        <f t="shared" si="610"/>
        <v>0</v>
      </c>
      <c r="GP696">
        <f t="shared" si="611"/>
        <v>0</v>
      </c>
      <c r="GR696">
        <v>1</v>
      </c>
      <c r="GS696">
        <v>1</v>
      </c>
      <c r="GT696">
        <v>0</v>
      </c>
      <c r="GU696" t="s">
        <v>3</v>
      </c>
      <c r="GV696">
        <f t="shared" si="581"/>
        <v>0</v>
      </c>
      <c r="GW696">
        <v>1</v>
      </c>
      <c r="GX696">
        <f t="shared" si="612"/>
        <v>0</v>
      </c>
      <c r="HA696">
        <v>0</v>
      </c>
      <c r="HB696">
        <v>0</v>
      </c>
      <c r="HC696">
        <f t="shared" si="613"/>
        <v>0</v>
      </c>
      <c r="HE696" t="s">
        <v>35</v>
      </c>
      <c r="HF696" t="s">
        <v>36</v>
      </c>
      <c r="HM696" t="s">
        <v>3</v>
      </c>
      <c r="HN696" t="s">
        <v>3</v>
      </c>
      <c r="HO696" t="s">
        <v>3</v>
      </c>
      <c r="HP696" t="s">
        <v>3</v>
      </c>
      <c r="HQ696" t="s">
        <v>3</v>
      </c>
      <c r="IK696">
        <v>0</v>
      </c>
    </row>
    <row r="697" spans="1:255" x14ac:dyDescent="0.2">
      <c r="A697" s="2">
        <v>18</v>
      </c>
      <c r="B697" s="2">
        <v>1</v>
      </c>
      <c r="C697" s="2">
        <v>665</v>
      </c>
      <c r="D697" s="2"/>
      <c r="E697" s="2" t="s">
        <v>463</v>
      </c>
      <c r="F697" s="2" t="s">
        <v>60</v>
      </c>
      <c r="G697" s="2" t="s">
        <v>61</v>
      </c>
      <c r="H697" s="2" t="s">
        <v>261</v>
      </c>
      <c r="I697" s="2">
        <f>I685*J697</f>
        <v>0</v>
      </c>
      <c r="J697" s="2">
        <v>800</v>
      </c>
      <c r="K697" s="2">
        <v>800</v>
      </c>
      <c r="L697" s="2">
        <v>12.8</v>
      </c>
      <c r="M697" s="2">
        <v>0</v>
      </c>
      <c r="N697" s="2">
        <f t="shared" si="582"/>
        <v>12.8</v>
      </c>
      <c r="O697" s="2">
        <f t="shared" si="583"/>
        <v>0</v>
      </c>
      <c r="P697" s="2">
        <f t="shared" si="584"/>
        <v>0</v>
      </c>
      <c r="Q697" s="2">
        <f t="shared" si="585"/>
        <v>0</v>
      </c>
      <c r="R697" s="2">
        <f t="shared" si="586"/>
        <v>0</v>
      </c>
      <c r="S697" s="2">
        <f t="shared" si="587"/>
        <v>0</v>
      </c>
      <c r="T697" s="2">
        <f t="shared" si="588"/>
        <v>0</v>
      </c>
      <c r="U697" s="2">
        <f t="shared" si="589"/>
        <v>0</v>
      </c>
      <c r="V697" s="2">
        <f t="shared" si="590"/>
        <v>0</v>
      </c>
      <c r="W697" s="2">
        <f t="shared" si="591"/>
        <v>0</v>
      </c>
      <c r="X697" s="2">
        <f t="shared" si="592"/>
        <v>0</v>
      </c>
      <c r="Y697" s="2">
        <f t="shared" si="593"/>
        <v>0</v>
      </c>
      <c r="Z697" s="2"/>
      <c r="AA697" s="2">
        <v>69726971</v>
      </c>
      <c r="AB697" s="2">
        <f t="shared" si="594"/>
        <v>0.5</v>
      </c>
      <c r="AC697" s="2">
        <f t="shared" si="614"/>
        <v>0.5</v>
      </c>
      <c r="AD697" s="2">
        <f t="shared" si="576"/>
        <v>0</v>
      </c>
      <c r="AE697" s="2">
        <f t="shared" si="577"/>
        <v>0</v>
      </c>
      <c r="AF697" s="2">
        <f t="shared" si="578"/>
        <v>0</v>
      </c>
      <c r="AG697" s="2">
        <f t="shared" si="595"/>
        <v>0</v>
      </c>
      <c r="AH697" s="2">
        <f t="shared" si="579"/>
        <v>0</v>
      </c>
      <c r="AI697" s="2">
        <f t="shared" si="580"/>
        <v>0</v>
      </c>
      <c r="AJ697" s="2">
        <f t="shared" si="596"/>
        <v>0</v>
      </c>
      <c r="AK697" s="2">
        <v>0.5</v>
      </c>
      <c r="AL697" s="2">
        <v>0.5</v>
      </c>
      <c r="AM697" s="2">
        <v>0</v>
      </c>
      <c r="AN697" s="2">
        <v>0</v>
      </c>
      <c r="AO697" s="2">
        <v>0</v>
      </c>
      <c r="AP697" s="2">
        <v>0</v>
      </c>
      <c r="AQ697" s="2">
        <v>0</v>
      </c>
      <c r="AR697" s="2">
        <v>0</v>
      </c>
      <c r="AS697" s="2">
        <v>0</v>
      </c>
      <c r="AT697" s="2">
        <v>0</v>
      </c>
      <c r="AU697" s="2">
        <v>0</v>
      </c>
      <c r="AV697" s="2">
        <v>1</v>
      </c>
      <c r="AW697" s="2">
        <v>1</v>
      </c>
      <c r="AX697" s="2"/>
      <c r="AY697" s="2"/>
      <c r="AZ697" s="2">
        <v>1</v>
      </c>
      <c r="BA697" s="2">
        <v>1</v>
      </c>
      <c r="BB697" s="2">
        <v>1</v>
      </c>
      <c r="BC697" s="2">
        <v>1</v>
      </c>
      <c r="BD697" s="2" t="s">
        <v>3</v>
      </c>
      <c r="BE697" s="2" t="s">
        <v>3</v>
      </c>
      <c r="BF697" s="2" t="s">
        <v>3</v>
      </c>
      <c r="BG697" s="2" t="s">
        <v>3</v>
      </c>
      <c r="BH697" s="2">
        <v>3</v>
      </c>
      <c r="BI697" s="2">
        <v>1</v>
      </c>
      <c r="BJ697" s="2" t="s">
        <v>262</v>
      </c>
      <c r="BK697" s="2"/>
      <c r="BL697" s="2"/>
      <c r="BM697" s="2">
        <v>500001</v>
      </c>
      <c r="BN697" s="2">
        <v>0</v>
      </c>
      <c r="BO697" s="2" t="s">
        <v>3</v>
      </c>
      <c r="BP697" s="2">
        <v>0</v>
      </c>
      <c r="BQ697" s="2">
        <v>8</v>
      </c>
      <c r="BR697" s="2">
        <v>0</v>
      </c>
      <c r="BS697" s="2">
        <v>1</v>
      </c>
      <c r="BT697" s="2">
        <v>1</v>
      </c>
      <c r="BU697" s="2">
        <v>1</v>
      </c>
      <c r="BV697" s="2">
        <v>1</v>
      </c>
      <c r="BW697" s="2">
        <v>1</v>
      </c>
      <c r="BX697" s="2">
        <v>1</v>
      </c>
      <c r="BY697" s="2" t="s">
        <v>3</v>
      </c>
      <c r="BZ697" s="2">
        <v>0</v>
      </c>
      <c r="CA697" s="2">
        <v>0</v>
      </c>
      <c r="CB697" s="2" t="s">
        <v>3</v>
      </c>
      <c r="CC697" s="2"/>
      <c r="CD697" s="2"/>
      <c r="CE697" s="2">
        <v>0</v>
      </c>
      <c r="CF697" s="2">
        <v>0</v>
      </c>
      <c r="CG697" s="2">
        <v>0</v>
      </c>
      <c r="CH697" s="2">
        <v>60</v>
      </c>
      <c r="CI697" s="2">
        <v>6</v>
      </c>
      <c r="CJ697" s="2">
        <v>0</v>
      </c>
      <c r="CK697" s="2">
        <v>0</v>
      </c>
      <c r="CL697" s="2">
        <v>0</v>
      </c>
      <c r="CM697" s="2">
        <v>0</v>
      </c>
      <c r="CN697" s="2" t="s">
        <v>3</v>
      </c>
      <c r="CO697" s="2">
        <v>0</v>
      </c>
      <c r="CP697" s="2">
        <f t="shared" si="597"/>
        <v>0</v>
      </c>
      <c r="CQ697" s="2">
        <f t="shared" si="598"/>
        <v>0.5</v>
      </c>
      <c r="CR697" s="2">
        <f t="shared" si="599"/>
        <v>0</v>
      </c>
      <c r="CS697" s="2">
        <f t="shared" si="600"/>
        <v>0</v>
      </c>
      <c r="CT697" s="2">
        <f t="shared" si="601"/>
        <v>0</v>
      </c>
      <c r="CU697" s="2">
        <f t="shared" si="602"/>
        <v>0</v>
      </c>
      <c r="CV697" s="2">
        <f t="shared" si="603"/>
        <v>0</v>
      </c>
      <c r="CW697" s="2">
        <f t="shared" si="604"/>
        <v>0</v>
      </c>
      <c r="CX697" s="2">
        <f t="shared" si="605"/>
        <v>0</v>
      </c>
      <c r="CY697" s="2">
        <f>(((S697+R697)*AT697)/100)</f>
        <v>0</v>
      </c>
      <c r="CZ697" s="2">
        <f>(((S697+R697)*AU697)/100)</f>
        <v>0</v>
      </c>
      <c r="DA697" s="2"/>
      <c r="DB697" s="2"/>
      <c r="DC697" s="2" t="s">
        <v>3</v>
      </c>
      <c r="DD697" s="2" t="s">
        <v>3</v>
      </c>
      <c r="DE697" s="2" t="s">
        <v>3</v>
      </c>
      <c r="DF697" s="2" t="s">
        <v>3</v>
      </c>
      <c r="DG697" s="2" t="s">
        <v>3</v>
      </c>
      <c r="DH697" s="2" t="s">
        <v>3</v>
      </c>
      <c r="DI697" s="2" t="s">
        <v>3</v>
      </c>
      <c r="DJ697" s="2" t="s">
        <v>3</v>
      </c>
      <c r="DK697" s="2" t="s">
        <v>3</v>
      </c>
      <c r="DL697" s="2" t="s">
        <v>3</v>
      </c>
      <c r="DM697" s="2" t="s">
        <v>3</v>
      </c>
      <c r="DN697" s="2">
        <v>0</v>
      </c>
      <c r="DO697" s="2">
        <v>0</v>
      </c>
      <c r="DP697" s="2">
        <v>1</v>
      </c>
      <c r="DQ697" s="2">
        <v>1</v>
      </c>
      <c r="DR697" s="2"/>
      <c r="DS697" s="2"/>
      <c r="DT697" s="2"/>
      <c r="DU697" s="2">
        <v>1010</v>
      </c>
      <c r="DV697" s="2" t="s">
        <v>261</v>
      </c>
      <c r="DW697" s="2" t="s">
        <v>62</v>
      </c>
      <c r="DX697" s="2">
        <v>1</v>
      </c>
      <c r="DY697" s="2"/>
      <c r="DZ697" s="2" t="s">
        <v>3</v>
      </c>
      <c r="EA697" s="2" t="s">
        <v>3</v>
      </c>
      <c r="EB697" s="2" t="s">
        <v>3</v>
      </c>
      <c r="EC697" s="2" t="s">
        <v>3</v>
      </c>
      <c r="ED697" s="2"/>
      <c r="EE697" s="2">
        <v>54328897</v>
      </c>
      <c r="EF697" s="2">
        <v>8</v>
      </c>
      <c r="EG697" s="2" t="s">
        <v>31</v>
      </c>
      <c r="EH697" s="2">
        <v>0</v>
      </c>
      <c r="EI697" s="2" t="s">
        <v>3</v>
      </c>
      <c r="EJ697" s="2">
        <v>1</v>
      </c>
      <c r="EK697" s="2">
        <v>500001</v>
      </c>
      <c r="EL697" s="2" t="s">
        <v>32</v>
      </c>
      <c r="EM697" s="2" t="s">
        <v>33</v>
      </c>
      <c r="EN697" s="2"/>
      <c r="EO697" s="2" t="s">
        <v>3</v>
      </c>
      <c r="EP697" s="2"/>
      <c r="EQ697" s="2">
        <v>0</v>
      </c>
      <c r="ER697" s="2">
        <v>0.5</v>
      </c>
      <c r="ES697" s="2">
        <v>0.5</v>
      </c>
      <c r="ET697" s="2">
        <v>0</v>
      </c>
      <c r="EU697" s="2">
        <v>0</v>
      </c>
      <c r="EV697" s="2">
        <v>0</v>
      </c>
      <c r="EW697" s="2">
        <v>0</v>
      </c>
      <c r="EX697" s="2">
        <v>0</v>
      </c>
      <c r="EY697" s="2"/>
      <c r="EZ697" s="2"/>
      <c r="FA697" s="2"/>
      <c r="FB697" s="2"/>
      <c r="FC697" s="2"/>
      <c r="FD697" s="2"/>
      <c r="FE697" s="2"/>
      <c r="FF697" s="2"/>
      <c r="FG697" s="2"/>
      <c r="FH697" s="2"/>
      <c r="FI697" s="2"/>
      <c r="FJ697" s="2"/>
      <c r="FK697" s="2"/>
      <c r="FL697" s="2"/>
      <c r="FM697" s="2"/>
      <c r="FN697" s="2"/>
      <c r="FO697" s="2"/>
      <c r="FP697" s="2"/>
      <c r="FQ697" s="2">
        <v>0</v>
      </c>
      <c r="FR697" s="2">
        <f t="shared" si="606"/>
        <v>0</v>
      </c>
      <c r="FS697" s="2">
        <v>0</v>
      </c>
      <c r="FT697" s="2"/>
      <c r="FU697" s="2"/>
      <c r="FV697" s="2"/>
      <c r="FW697" s="2"/>
      <c r="FX697" s="2">
        <v>0</v>
      </c>
      <c r="FY697" s="2">
        <v>0</v>
      </c>
      <c r="FZ697" s="2"/>
      <c r="GA697" s="2" t="s">
        <v>3</v>
      </c>
      <c r="GB697" s="2"/>
      <c r="GC697" s="2"/>
      <c r="GD697" s="2">
        <v>1</v>
      </c>
      <c r="GE697" s="2"/>
      <c r="GF697" s="2">
        <v>1780800926</v>
      </c>
      <c r="GG697" s="2">
        <v>2</v>
      </c>
      <c r="GH697" s="2">
        <v>1</v>
      </c>
      <c r="GI697" s="2">
        <v>-2</v>
      </c>
      <c r="GJ697" s="2">
        <v>0</v>
      </c>
      <c r="GK697" s="2">
        <v>0</v>
      </c>
      <c r="GL697" s="2">
        <f t="shared" si="607"/>
        <v>0</v>
      </c>
      <c r="GM697" s="2">
        <f t="shared" si="608"/>
        <v>0</v>
      </c>
      <c r="GN697" s="2">
        <f t="shared" si="609"/>
        <v>0</v>
      </c>
      <c r="GO697" s="2">
        <f t="shared" si="610"/>
        <v>0</v>
      </c>
      <c r="GP697" s="2">
        <f t="shared" si="611"/>
        <v>0</v>
      </c>
      <c r="GQ697" s="2"/>
      <c r="GR697" s="2">
        <v>0</v>
      </c>
      <c r="GS697" s="2">
        <v>3</v>
      </c>
      <c r="GT697" s="2">
        <v>0</v>
      </c>
      <c r="GU697" s="2" t="s">
        <v>3</v>
      </c>
      <c r="GV697" s="2">
        <f t="shared" si="581"/>
        <v>0</v>
      </c>
      <c r="GW697" s="2">
        <v>1</v>
      </c>
      <c r="GX697" s="2">
        <f t="shared" si="612"/>
        <v>0</v>
      </c>
      <c r="GY697" s="2"/>
      <c r="GZ697" s="2"/>
      <c r="HA697" s="2">
        <v>0</v>
      </c>
      <c r="HB697" s="2">
        <v>0</v>
      </c>
      <c r="HC697" s="2">
        <f t="shared" si="613"/>
        <v>0</v>
      </c>
      <c r="HD697" s="2"/>
      <c r="HE697" s="2" t="s">
        <v>3</v>
      </c>
      <c r="HF697" s="2" t="s">
        <v>3</v>
      </c>
      <c r="HG697" s="2"/>
      <c r="HH697" s="2"/>
      <c r="HI697" s="2"/>
      <c r="HJ697" s="2"/>
      <c r="HK697" s="2"/>
      <c r="HL697" s="2"/>
      <c r="HM697" s="2" t="s">
        <v>3</v>
      </c>
      <c r="HN697" s="2" t="s">
        <v>3</v>
      </c>
      <c r="HO697" s="2" t="s">
        <v>3</v>
      </c>
      <c r="HP697" s="2" t="s">
        <v>3</v>
      </c>
      <c r="HQ697" s="2" t="s">
        <v>3</v>
      </c>
      <c r="HR697" s="2"/>
      <c r="HS697" s="2"/>
      <c r="HT697" s="2"/>
      <c r="HU697" s="2"/>
      <c r="HV697" s="2"/>
      <c r="HW697" s="2"/>
      <c r="HX697" s="2"/>
      <c r="HY697" s="2"/>
      <c r="HZ697" s="2"/>
      <c r="IA697" s="2"/>
      <c r="IB697" s="2"/>
      <c r="IC697" s="2"/>
      <c r="ID697" s="2"/>
      <c r="IE697" s="2"/>
      <c r="IF697" s="2"/>
      <c r="IG697" s="2"/>
      <c r="IH697" s="2"/>
      <c r="II697" s="2"/>
      <c r="IJ697" s="2"/>
      <c r="IK697" s="2">
        <v>0</v>
      </c>
      <c r="IL697" s="2"/>
      <c r="IM697" s="2"/>
      <c r="IN697" s="2"/>
      <c r="IO697" s="2"/>
      <c r="IP697" s="2"/>
      <c r="IQ697" s="2"/>
      <c r="IR697" s="2"/>
      <c r="IS697" s="2"/>
      <c r="IT697" s="2"/>
      <c r="IU697" s="2"/>
    </row>
    <row r="698" spans="1:255" x14ac:dyDescent="0.2">
      <c r="A698">
        <v>18</v>
      </c>
      <c r="B698">
        <v>1</v>
      </c>
      <c r="C698">
        <v>677</v>
      </c>
      <c r="E698" t="s">
        <v>463</v>
      </c>
      <c r="F698" t="s">
        <v>60</v>
      </c>
      <c r="G698" t="s">
        <v>61</v>
      </c>
      <c r="H698" t="s">
        <v>261</v>
      </c>
      <c r="I698">
        <f>I686*J698</f>
        <v>0</v>
      </c>
      <c r="J698">
        <v>800</v>
      </c>
      <c r="K698">
        <v>800</v>
      </c>
      <c r="L698">
        <v>12.8</v>
      </c>
      <c r="M698">
        <v>0</v>
      </c>
      <c r="N698">
        <f t="shared" si="582"/>
        <v>12.8</v>
      </c>
      <c r="O698">
        <f t="shared" si="583"/>
        <v>0</v>
      </c>
      <c r="P698">
        <f t="shared" si="584"/>
        <v>0</v>
      </c>
      <c r="Q698">
        <f t="shared" si="585"/>
        <v>0</v>
      </c>
      <c r="R698">
        <f t="shared" si="586"/>
        <v>0</v>
      </c>
      <c r="S698">
        <f t="shared" si="587"/>
        <v>0</v>
      </c>
      <c r="T698">
        <f t="shared" si="588"/>
        <v>0</v>
      </c>
      <c r="U698">
        <f t="shared" si="589"/>
        <v>0</v>
      </c>
      <c r="V698">
        <f t="shared" si="590"/>
        <v>0</v>
      </c>
      <c r="W698">
        <f t="shared" si="591"/>
        <v>0</v>
      </c>
      <c r="X698">
        <f t="shared" si="592"/>
        <v>0</v>
      </c>
      <c r="Y698">
        <f t="shared" si="593"/>
        <v>0</v>
      </c>
      <c r="AA698">
        <v>69726884</v>
      </c>
      <c r="AB698">
        <f t="shared" si="594"/>
        <v>0.02</v>
      </c>
      <c r="AC698">
        <f t="shared" si="614"/>
        <v>0.02</v>
      </c>
      <c r="AD698">
        <f t="shared" si="576"/>
        <v>0</v>
      </c>
      <c r="AE698">
        <f t="shared" si="577"/>
        <v>0</v>
      </c>
      <c r="AF698">
        <f t="shared" si="578"/>
        <v>0</v>
      </c>
      <c r="AG698">
        <f t="shared" si="595"/>
        <v>0</v>
      </c>
      <c r="AH698">
        <f t="shared" si="579"/>
        <v>0</v>
      </c>
      <c r="AI698">
        <f t="shared" si="580"/>
        <v>0</v>
      </c>
      <c r="AJ698">
        <f t="shared" si="596"/>
        <v>0</v>
      </c>
      <c r="AK698">
        <v>0.02</v>
      </c>
      <c r="AL698">
        <v>0.02</v>
      </c>
      <c r="AM698">
        <v>0</v>
      </c>
      <c r="AN698">
        <v>0</v>
      </c>
      <c r="AO698">
        <v>0</v>
      </c>
      <c r="AP698">
        <v>0</v>
      </c>
      <c r="AQ698">
        <v>0</v>
      </c>
      <c r="AR698">
        <v>0</v>
      </c>
      <c r="AS698">
        <v>0</v>
      </c>
      <c r="AT698">
        <v>0</v>
      </c>
      <c r="AU698">
        <v>0</v>
      </c>
      <c r="AV698">
        <v>1</v>
      </c>
      <c r="AW698">
        <v>1</v>
      </c>
      <c r="AZ698">
        <v>1</v>
      </c>
      <c r="BA698">
        <v>1</v>
      </c>
      <c r="BB698">
        <v>1</v>
      </c>
      <c r="BC698">
        <v>7.56</v>
      </c>
      <c r="BD698" t="s">
        <v>3</v>
      </c>
      <c r="BE698" t="s">
        <v>3</v>
      </c>
      <c r="BF698" t="s">
        <v>3</v>
      </c>
      <c r="BG698" t="s">
        <v>3</v>
      </c>
      <c r="BH698">
        <v>3</v>
      </c>
      <c r="BI698">
        <v>1</v>
      </c>
      <c r="BJ698" t="s">
        <v>262</v>
      </c>
      <c r="BM698">
        <v>500001</v>
      </c>
      <c r="BN698">
        <v>0</v>
      </c>
      <c r="BO698" t="s">
        <v>3</v>
      </c>
      <c r="BP698">
        <v>0</v>
      </c>
      <c r="BQ698">
        <v>8</v>
      </c>
      <c r="BR698">
        <v>0</v>
      </c>
      <c r="BS698">
        <v>1</v>
      </c>
      <c r="BT698">
        <v>1</v>
      </c>
      <c r="BU698">
        <v>1</v>
      </c>
      <c r="BV698">
        <v>1</v>
      </c>
      <c r="BW698">
        <v>1</v>
      </c>
      <c r="BX698">
        <v>1</v>
      </c>
      <c r="BY698" t="s">
        <v>3</v>
      </c>
      <c r="BZ698">
        <v>0</v>
      </c>
      <c r="CA698">
        <v>0</v>
      </c>
      <c r="CB698" t="s">
        <v>3</v>
      </c>
      <c r="CE698">
        <v>0</v>
      </c>
      <c r="CF698">
        <v>0</v>
      </c>
      <c r="CG698">
        <v>0</v>
      </c>
      <c r="CH698">
        <v>60</v>
      </c>
      <c r="CI698">
        <v>6</v>
      </c>
      <c r="CJ698">
        <v>0</v>
      </c>
      <c r="CK698">
        <v>0</v>
      </c>
      <c r="CL698">
        <v>0</v>
      </c>
      <c r="CM698">
        <v>0</v>
      </c>
      <c r="CN698" t="s">
        <v>3</v>
      </c>
      <c r="CO698">
        <v>0</v>
      </c>
      <c r="CP698">
        <f t="shared" si="597"/>
        <v>0</v>
      </c>
      <c r="CQ698">
        <f t="shared" si="598"/>
        <v>0.1512</v>
      </c>
      <c r="CR698">
        <f t="shared" si="599"/>
        <v>0</v>
      </c>
      <c r="CS698">
        <f t="shared" si="600"/>
        <v>0</v>
      </c>
      <c r="CT698">
        <f t="shared" si="601"/>
        <v>0</v>
      </c>
      <c r="CU698">
        <f t="shared" si="602"/>
        <v>0</v>
      </c>
      <c r="CV698">
        <f t="shared" si="603"/>
        <v>0</v>
      </c>
      <c r="CW698">
        <f t="shared" si="604"/>
        <v>0</v>
      </c>
      <c r="CX698">
        <f t="shared" si="605"/>
        <v>0</v>
      </c>
      <c r="CY698">
        <f>(S698+R698)*(BZ698/100)</f>
        <v>0</v>
      </c>
      <c r="CZ698">
        <f>(S698+R698)*(CA698/100)</f>
        <v>0</v>
      </c>
      <c r="DC698" t="s">
        <v>3</v>
      </c>
      <c r="DD698" t="s">
        <v>3</v>
      </c>
      <c r="DE698" t="s">
        <v>3</v>
      </c>
      <c r="DF698" t="s">
        <v>3</v>
      </c>
      <c r="DG698" t="s">
        <v>3</v>
      </c>
      <c r="DH698" t="s">
        <v>3</v>
      </c>
      <c r="DI698" t="s">
        <v>3</v>
      </c>
      <c r="DJ698" t="s">
        <v>3</v>
      </c>
      <c r="DK698" t="s">
        <v>3</v>
      </c>
      <c r="DL698" t="s">
        <v>3</v>
      </c>
      <c r="DM698" t="s">
        <v>3</v>
      </c>
      <c r="DN698">
        <v>0</v>
      </c>
      <c r="DO698">
        <v>0</v>
      </c>
      <c r="DP698">
        <v>1</v>
      </c>
      <c r="DQ698">
        <v>1</v>
      </c>
      <c r="DU698">
        <v>1010</v>
      </c>
      <c r="DV698" t="s">
        <v>261</v>
      </c>
      <c r="DW698" t="s">
        <v>62</v>
      </c>
      <c r="DX698">
        <v>1</v>
      </c>
      <c r="DZ698" t="s">
        <v>3</v>
      </c>
      <c r="EA698" t="s">
        <v>3</v>
      </c>
      <c r="EB698" t="s">
        <v>3</v>
      </c>
      <c r="EC698" t="s">
        <v>3</v>
      </c>
      <c r="EE698">
        <v>54328897</v>
      </c>
      <c r="EF698">
        <v>8</v>
      </c>
      <c r="EG698" t="s">
        <v>31</v>
      </c>
      <c r="EH698">
        <v>0</v>
      </c>
      <c r="EI698" t="s">
        <v>3</v>
      </c>
      <c r="EJ698">
        <v>1</v>
      </c>
      <c r="EK698">
        <v>500001</v>
      </c>
      <c r="EL698" t="s">
        <v>32</v>
      </c>
      <c r="EM698" t="s">
        <v>33</v>
      </c>
      <c r="EO698" t="s">
        <v>3</v>
      </c>
      <c r="EQ698">
        <v>0</v>
      </c>
      <c r="ER698">
        <v>0.14000000000000001</v>
      </c>
      <c r="ES698">
        <v>0.02</v>
      </c>
      <c r="ET698">
        <v>0</v>
      </c>
      <c r="EU698">
        <v>0</v>
      </c>
      <c r="EV698">
        <v>0</v>
      </c>
      <c r="EW698">
        <v>0</v>
      </c>
      <c r="EX698">
        <v>0</v>
      </c>
      <c r="EZ698">
        <v>5</v>
      </c>
      <c r="FC698">
        <v>0</v>
      </c>
      <c r="FD698">
        <v>18</v>
      </c>
      <c r="FF698">
        <v>0.14000000000000001</v>
      </c>
      <c r="FQ698">
        <v>0</v>
      </c>
      <c r="FR698">
        <f t="shared" si="606"/>
        <v>0</v>
      </c>
      <c r="FS698">
        <v>0</v>
      </c>
      <c r="FX698">
        <v>0</v>
      </c>
      <c r="FY698">
        <v>0</v>
      </c>
      <c r="GA698" t="s">
        <v>64</v>
      </c>
      <c r="GD698">
        <v>1</v>
      </c>
      <c r="GF698">
        <v>1780800926</v>
      </c>
      <c r="GG698">
        <v>2</v>
      </c>
      <c r="GH698">
        <v>3</v>
      </c>
      <c r="GI698">
        <v>5</v>
      </c>
      <c r="GJ698">
        <v>0</v>
      </c>
      <c r="GK698">
        <v>0</v>
      </c>
      <c r="GL698">
        <f t="shared" si="607"/>
        <v>0</v>
      </c>
      <c r="GM698">
        <f t="shared" si="608"/>
        <v>0</v>
      </c>
      <c r="GN698">
        <f t="shared" si="609"/>
        <v>0</v>
      </c>
      <c r="GO698">
        <f t="shared" si="610"/>
        <v>0</v>
      </c>
      <c r="GP698">
        <f t="shared" si="611"/>
        <v>0</v>
      </c>
      <c r="GR698">
        <v>1</v>
      </c>
      <c r="GS698">
        <v>1</v>
      </c>
      <c r="GT698">
        <v>0</v>
      </c>
      <c r="GU698" t="s">
        <v>3</v>
      </c>
      <c r="GV698">
        <f t="shared" si="581"/>
        <v>0</v>
      </c>
      <c r="GW698">
        <v>1</v>
      </c>
      <c r="GX698">
        <f t="shared" si="612"/>
        <v>0</v>
      </c>
      <c r="HA698">
        <v>0</v>
      </c>
      <c r="HB698">
        <v>0</v>
      </c>
      <c r="HC698">
        <f t="shared" si="613"/>
        <v>0</v>
      </c>
      <c r="HE698" t="s">
        <v>35</v>
      </c>
      <c r="HF698" t="s">
        <v>36</v>
      </c>
      <c r="HM698" t="s">
        <v>3</v>
      </c>
      <c r="HN698" t="s">
        <v>3</v>
      </c>
      <c r="HO698" t="s">
        <v>3</v>
      </c>
      <c r="HP698" t="s">
        <v>3</v>
      </c>
      <c r="HQ698" t="s">
        <v>3</v>
      </c>
      <c r="IK698">
        <v>0</v>
      </c>
    </row>
    <row r="700" spans="1:255" x14ac:dyDescent="0.2">
      <c r="A700" s="3">
        <v>51</v>
      </c>
      <c r="B700" s="3">
        <f>B615</f>
        <v>1</v>
      </c>
      <c r="C700" s="3">
        <f>A615</f>
        <v>5</v>
      </c>
      <c r="D700" s="3">
        <f>ROW(A615)</f>
        <v>615</v>
      </c>
      <c r="E700" s="3"/>
      <c r="F700" s="3" t="str">
        <f>IF(F615&lt;&gt;"",F615,"")</f>
        <v>Новый подраздел</v>
      </c>
      <c r="G700" s="3" t="str">
        <f>IF(G615&lt;&gt;"",G615,"")</f>
        <v>Лапомойки</v>
      </c>
      <c r="H700" s="3">
        <v>0</v>
      </c>
      <c r="I700" s="3"/>
      <c r="J700" s="3"/>
      <c r="K700" s="3"/>
      <c r="L700" s="3"/>
      <c r="M700" s="3"/>
      <c r="N700" s="3"/>
      <c r="O700" s="3">
        <f t="shared" ref="O700:T700" si="615">ROUND(AB700,0)</f>
        <v>0</v>
      </c>
      <c r="P700" s="3">
        <f t="shared" si="615"/>
        <v>0</v>
      </c>
      <c r="Q700" s="3">
        <f t="shared" si="615"/>
        <v>0</v>
      </c>
      <c r="R700" s="3">
        <f t="shared" si="615"/>
        <v>0</v>
      </c>
      <c r="S700" s="3">
        <f t="shared" si="615"/>
        <v>0</v>
      </c>
      <c r="T700" s="3">
        <f t="shared" si="615"/>
        <v>0</v>
      </c>
      <c r="U700" s="3">
        <f>AH700</f>
        <v>0</v>
      </c>
      <c r="V700" s="3">
        <f>AI700</f>
        <v>0</v>
      </c>
      <c r="W700" s="3">
        <f>ROUND(AJ700,0)</f>
        <v>0</v>
      </c>
      <c r="X700" s="3">
        <f>ROUND(AK700,0)</f>
        <v>0</v>
      </c>
      <c r="Y700" s="3">
        <f>ROUND(AL700,0)</f>
        <v>0</v>
      </c>
      <c r="Z700" s="3"/>
      <c r="AA700" s="3"/>
      <c r="AB700" s="3">
        <f>ROUND(SUMIF(AA619:AA698,"=69726971",O619:O698),0)</f>
        <v>0</v>
      </c>
      <c r="AC700" s="3">
        <f>ROUND(SUMIF(AA619:AA698,"=69726971",P619:P698),0)</f>
        <v>0</v>
      </c>
      <c r="AD700" s="3">
        <f>ROUND(SUMIF(AA619:AA698,"=69726971",Q619:Q698),0)</f>
        <v>0</v>
      </c>
      <c r="AE700" s="3">
        <f>ROUND(SUMIF(AA619:AA698,"=69726971",R619:R698),0)</f>
        <v>0</v>
      </c>
      <c r="AF700" s="3">
        <f>ROUND(SUMIF(AA619:AA698,"=69726971",S619:S698),0)</f>
        <v>0</v>
      </c>
      <c r="AG700" s="3">
        <f>ROUND(SUMIF(AA619:AA698,"=69726971",T619:T698),0)</f>
        <v>0</v>
      </c>
      <c r="AH700" s="3">
        <f>SUMIF(AA619:AA698,"=69726971",U619:U698)</f>
        <v>0</v>
      </c>
      <c r="AI700" s="3">
        <f>SUMIF(AA619:AA698,"=69726971",V619:V698)</f>
        <v>0</v>
      </c>
      <c r="AJ700" s="3">
        <f>ROUND(SUMIF(AA619:AA698,"=69726971",W619:W698),0)</f>
        <v>0</v>
      </c>
      <c r="AK700" s="3">
        <f>ROUND(SUMIF(AA619:AA698,"=69726971",X619:X698),0)</f>
        <v>0</v>
      </c>
      <c r="AL700" s="3">
        <f>ROUND(SUMIF(AA619:AA698,"=69726971",Y619:Y698),0)</f>
        <v>0</v>
      </c>
      <c r="AM700" s="3"/>
      <c r="AN700" s="3"/>
      <c r="AO700" s="3">
        <f t="shared" ref="AO700:BD700" si="616">ROUND(BX700,0)</f>
        <v>0</v>
      </c>
      <c r="AP700" s="3">
        <f t="shared" si="616"/>
        <v>0</v>
      </c>
      <c r="AQ700" s="3">
        <f t="shared" si="616"/>
        <v>0</v>
      </c>
      <c r="AR700" s="3">
        <f t="shared" si="616"/>
        <v>0</v>
      </c>
      <c r="AS700" s="3">
        <f t="shared" si="616"/>
        <v>0</v>
      </c>
      <c r="AT700" s="3">
        <f t="shared" si="616"/>
        <v>0</v>
      </c>
      <c r="AU700" s="3">
        <f t="shared" si="616"/>
        <v>0</v>
      </c>
      <c r="AV700" s="3">
        <f t="shared" si="616"/>
        <v>0</v>
      </c>
      <c r="AW700" s="3">
        <f t="shared" si="616"/>
        <v>0</v>
      </c>
      <c r="AX700" s="3">
        <f t="shared" si="616"/>
        <v>0</v>
      </c>
      <c r="AY700" s="3">
        <f t="shared" si="616"/>
        <v>0</v>
      </c>
      <c r="AZ700" s="3">
        <f t="shared" si="616"/>
        <v>0</v>
      </c>
      <c r="BA700" s="3">
        <f t="shared" si="616"/>
        <v>0</v>
      </c>
      <c r="BB700" s="3">
        <f t="shared" si="616"/>
        <v>0</v>
      </c>
      <c r="BC700" s="3">
        <f t="shared" si="616"/>
        <v>0</v>
      </c>
      <c r="BD700" s="3">
        <f t="shared" si="616"/>
        <v>0</v>
      </c>
      <c r="BE700" s="3"/>
      <c r="BF700" s="3"/>
      <c r="BG700" s="3"/>
      <c r="BH700" s="3"/>
      <c r="BI700" s="3"/>
      <c r="BJ700" s="3"/>
      <c r="BK700" s="3"/>
      <c r="BL700" s="3"/>
      <c r="BM700" s="3"/>
      <c r="BN700" s="3"/>
      <c r="BO700" s="3"/>
      <c r="BP700" s="3"/>
      <c r="BQ700" s="3"/>
      <c r="BR700" s="3"/>
      <c r="BS700" s="3"/>
      <c r="BT700" s="3"/>
      <c r="BU700" s="3"/>
      <c r="BV700" s="3"/>
      <c r="BW700" s="3"/>
      <c r="BX700" s="3">
        <f>ROUND(SUMIF(AA619:AA698,"=69726971",FQ619:FQ698),0)</f>
        <v>0</v>
      </c>
      <c r="BY700" s="3">
        <f>ROUND(SUMIF(AA619:AA698,"=69726971",FR619:FR698),0)</f>
        <v>0</v>
      </c>
      <c r="BZ700" s="3">
        <f>ROUND(SUMIF(AA619:AA698,"=69726971",GL619:GL698),0)</f>
        <v>0</v>
      </c>
      <c r="CA700" s="3">
        <f>ROUND(SUMIF(AA619:AA698,"=69726971",GM619:GM698),0)</f>
        <v>0</v>
      </c>
      <c r="CB700" s="3">
        <f>ROUND(SUMIF(AA619:AA698,"=69726971",GN619:GN698),0)</f>
        <v>0</v>
      </c>
      <c r="CC700" s="3">
        <f>ROUND(SUMIF(AA619:AA698,"=69726971",GO619:GO698),0)</f>
        <v>0</v>
      </c>
      <c r="CD700" s="3">
        <f>ROUND(SUMIF(AA619:AA698,"=69726971",GP619:GP698),0)</f>
        <v>0</v>
      </c>
      <c r="CE700" s="3">
        <f>AC700-BX700</f>
        <v>0</v>
      </c>
      <c r="CF700" s="3">
        <f>AC700-BY700</f>
        <v>0</v>
      </c>
      <c r="CG700" s="3">
        <f>BX700-BZ700</f>
        <v>0</v>
      </c>
      <c r="CH700" s="3">
        <f>AC700-BX700-BY700+BZ700</f>
        <v>0</v>
      </c>
      <c r="CI700" s="3">
        <f>BY700-BZ700</f>
        <v>0</v>
      </c>
      <c r="CJ700" s="3">
        <f>ROUND(SUMIF(AA619:AA698,"=69726971",GX619:GX698),0)</f>
        <v>0</v>
      </c>
      <c r="CK700" s="3">
        <f>ROUND(SUMIF(AA619:AA698,"=69726971",GY619:GY698),0)</f>
        <v>0</v>
      </c>
      <c r="CL700" s="3">
        <f>ROUND(SUMIF(AA619:AA698,"=69726971",GZ619:GZ698),0)</f>
        <v>0</v>
      </c>
      <c r="CM700" s="3">
        <f>ROUND(SUMIF(AA619:AA698,"=69726971",HD619:HD698),0)</f>
        <v>0</v>
      </c>
      <c r="CN700" s="3"/>
      <c r="CO700" s="3"/>
      <c r="CP700" s="3"/>
      <c r="CQ700" s="3"/>
      <c r="CR700" s="3"/>
      <c r="CS700" s="3"/>
      <c r="CT700" s="3"/>
      <c r="CU700" s="3"/>
      <c r="CV700" s="3"/>
      <c r="CW700" s="3"/>
      <c r="CX700" s="3"/>
      <c r="CY700" s="3"/>
      <c r="CZ700" s="3"/>
      <c r="DA700" s="3"/>
      <c r="DB700" s="3"/>
      <c r="DC700" s="3"/>
      <c r="DD700" s="3"/>
      <c r="DE700" s="3"/>
      <c r="DF700" s="3"/>
      <c r="DG700" s="4">
        <f t="shared" ref="DG700:DL700" si="617">ROUND(DT700,0)</f>
        <v>0</v>
      </c>
      <c r="DH700" s="4">
        <f t="shared" si="617"/>
        <v>0</v>
      </c>
      <c r="DI700" s="4">
        <f t="shared" si="617"/>
        <v>0</v>
      </c>
      <c r="DJ700" s="4">
        <f t="shared" si="617"/>
        <v>0</v>
      </c>
      <c r="DK700" s="4">
        <f t="shared" si="617"/>
        <v>0</v>
      </c>
      <c r="DL700" s="4">
        <f t="shared" si="617"/>
        <v>0</v>
      </c>
      <c r="DM700" s="4">
        <f>DZ700</f>
        <v>0</v>
      </c>
      <c r="DN700" s="4">
        <f>EA700</f>
        <v>0</v>
      </c>
      <c r="DO700" s="4">
        <f>ROUND(EB700,0)</f>
        <v>0</v>
      </c>
      <c r="DP700" s="4">
        <f>ROUND(EC700,0)</f>
        <v>0</v>
      </c>
      <c r="DQ700" s="4">
        <f>ROUND(ED700,0)</f>
        <v>0</v>
      </c>
      <c r="DR700" s="4"/>
      <c r="DS700" s="4"/>
      <c r="DT700" s="4">
        <f>ROUND(SUMIF(AA619:AA698,"=69726884",O619:O698),0)</f>
        <v>0</v>
      </c>
      <c r="DU700" s="4">
        <f>ROUND(SUMIF(AA619:AA698,"=69726884",P619:P698),0)</f>
        <v>0</v>
      </c>
      <c r="DV700" s="4">
        <f>ROUND(SUMIF(AA619:AA698,"=69726884",Q619:Q698),0)</f>
        <v>0</v>
      </c>
      <c r="DW700" s="4">
        <f>ROUND(SUMIF(AA619:AA698,"=69726884",R619:R698),0)</f>
        <v>0</v>
      </c>
      <c r="DX700" s="4">
        <f>ROUND(SUMIF(AA619:AA698,"=69726884",S619:S698),0)</f>
        <v>0</v>
      </c>
      <c r="DY700" s="4">
        <f>ROUND(SUMIF(AA619:AA698,"=69726884",T619:T698),0)</f>
        <v>0</v>
      </c>
      <c r="DZ700" s="4">
        <f>SUMIF(AA619:AA698,"=69726884",U619:U698)</f>
        <v>0</v>
      </c>
      <c r="EA700" s="4">
        <f>SUMIF(AA619:AA698,"=69726884",V619:V698)</f>
        <v>0</v>
      </c>
      <c r="EB700" s="4">
        <f>ROUND(SUMIF(AA619:AA698,"=69726884",W619:W698),0)</f>
        <v>0</v>
      </c>
      <c r="EC700" s="4">
        <f>ROUND(SUMIF(AA619:AA698,"=69726884",X619:X698),0)</f>
        <v>0</v>
      </c>
      <c r="ED700" s="4">
        <f>ROUND(SUMIF(AA619:AA698,"=69726884",Y619:Y698),0)</f>
        <v>0</v>
      </c>
      <c r="EE700" s="4"/>
      <c r="EF700" s="4"/>
      <c r="EG700" s="4">
        <f t="shared" ref="EG700:EV700" si="618">ROUND(FP700,0)</f>
        <v>0</v>
      </c>
      <c r="EH700" s="4">
        <f t="shared" si="618"/>
        <v>0</v>
      </c>
      <c r="EI700" s="4">
        <f t="shared" si="618"/>
        <v>0</v>
      </c>
      <c r="EJ700" s="4">
        <f t="shared" si="618"/>
        <v>0</v>
      </c>
      <c r="EK700" s="4">
        <f t="shared" si="618"/>
        <v>0</v>
      </c>
      <c r="EL700" s="4">
        <f t="shared" si="618"/>
        <v>0</v>
      </c>
      <c r="EM700" s="4">
        <f t="shared" si="618"/>
        <v>0</v>
      </c>
      <c r="EN700" s="4">
        <f t="shared" si="618"/>
        <v>0</v>
      </c>
      <c r="EO700" s="4">
        <f t="shared" si="618"/>
        <v>0</v>
      </c>
      <c r="EP700" s="4">
        <f t="shared" si="618"/>
        <v>0</v>
      </c>
      <c r="EQ700" s="4">
        <f t="shared" si="618"/>
        <v>0</v>
      </c>
      <c r="ER700" s="4">
        <f t="shared" si="618"/>
        <v>0</v>
      </c>
      <c r="ES700" s="4">
        <f t="shared" si="618"/>
        <v>0</v>
      </c>
      <c r="ET700" s="4">
        <f t="shared" si="618"/>
        <v>0</v>
      </c>
      <c r="EU700" s="4">
        <f t="shared" si="618"/>
        <v>0</v>
      </c>
      <c r="EV700" s="4">
        <f t="shared" si="618"/>
        <v>0</v>
      </c>
      <c r="EW700" s="4"/>
      <c r="EX700" s="4"/>
      <c r="EY700" s="4"/>
      <c r="EZ700" s="4"/>
      <c r="FA700" s="4"/>
      <c r="FB700" s="4"/>
      <c r="FC700" s="4"/>
      <c r="FD700" s="4"/>
      <c r="FE700" s="4"/>
      <c r="FF700" s="4"/>
      <c r="FG700" s="4"/>
      <c r="FH700" s="4"/>
      <c r="FI700" s="4"/>
      <c r="FJ700" s="4"/>
      <c r="FK700" s="4"/>
      <c r="FL700" s="4"/>
      <c r="FM700" s="4"/>
      <c r="FN700" s="4"/>
      <c r="FO700" s="4"/>
      <c r="FP700" s="4">
        <f>ROUND(SUMIF(AA619:AA698,"=69726884",FQ619:FQ698),0)</f>
        <v>0</v>
      </c>
      <c r="FQ700" s="4">
        <f>ROUND(SUMIF(AA619:AA698,"=69726884",FR619:FR698),0)</f>
        <v>0</v>
      </c>
      <c r="FR700" s="4">
        <f>ROUND(SUMIF(AA619:AA698,"=69726884",GL619:GL698),0)</f>
        <v>0</v>
      </c>
      <c r="FS700" s="4">
        <f>ROUND(SUMIF(AA619:AA698,"=69726884",GM619:GM698),0)</f>
        <v>0</v>
      </c>
      <c r="FT700" s="4">
        <f>ROUND(SUMIF(AA619:AA698,"=69726884",GN619:GN698),0)</f>
        <v>0</v>
      </c>
      <c r="FU700" s="4">
        <f>ROUND(SUMIF(AA619:AA698,"=69726884",GO619:GO698),0)</f>
        <v>0</v>
      </c>
      <c r="FV700" s="4">
        <f>ROUND(SUMIF(AA619:AA698,"=69726884",GP619:GP698),0)</f>
        <v>0</v>
      </c>
      <c r="FW700" s="4">
        <f>DU700-FP700</f>
        <v>0</v>
      </c>
      <c r="FX700" s="4">
        <f>DU700-FQ700</f>
        <v>0</v>
      </c>
      <c r="FY700" s="4">
        <f>FP700-FR700</f>
        <v>0</v>
      </c>
      <c r="FZ700" s="4">
        <f>DU700-FP700-FQ700+FR700</f>
        <v>0</v>
      </c>
      <c r="GA700" s="4">
        <f>FQ700-FR700</f>
        <v>0</v>
      </c>
      <c r="GB700" s="4">
        <f>ROUND(SUMIF(AA619:AA698,"=69726884",GX619:GX698),0)</f>
        <v>0</v>
      </c>
      <c r="GC700" s="4">
        <f>ROUND(SUMIF(AA619:AA698,"=69726884",GY619:GY698),0)</f>
        <v>0</v>
      </c>
      <c r="GD700" s="4">
        <f>ROUND(SUMIF(AA619:AA698,"=69726884",GZ619:GZ698),0)</f>
        <v>0</v>
      </c>
      <c r="GE700" s="4">
        <f>ROUND(SUMIF(AA619:AA698,"=69726884",HD619:HD698),0)</f>
        <v>0</v>
      </c>
      <c r="GF700" s="4"/>
      <c r="GG700" s="4"/>
      <c r="GH700" s="4"/>
      <c r="GI700" s="4"/>
      <c r="GJ700" s="4"/>
      <c r="GK700" s="4"/>
      <c r="GL700" s="4"/>
      <c r="GM700" s="4"/>
      <c r="GN700" s="4"/>
      <c r="GO700" s="4"/>
      <c r="GP700" s="4"/>
      <c r="GQ700" s="4"/>
      <c r="GR700" s="4"/>
      <c r="GS700" s="4"/>
      <c r="GT700" s="4"/>
      <c r="GU700" s="4"/>
      <c r="GV700" s="4"/>
      <c r="GW700" s="4"/>
      <c r="GX700" s="4">
        <v>0</v>
      </c>
    </row>
    <row r="702" spans="1:255" x14ac:dyDescent="0.2">
      <c r="A702" s="5">
        <v>50</v>
      </c>
      <c r="B702" s="5">
        <v>0</v>
      </c>
      <c r="C702" s="5">
        <v>0</v>
      </c>
      <c r="D702" s="5">
        <v>1</v>
      </c>
      <c r="E702" s="5">
        <v>201</v>
      </c>
      <c r="F702" s="5">
        <f>ROUND(Source!O700,O702)</f>
        <v>0</v>
      </c>
      <c r="G702" s="5" t="s">
        <v>86</v>
      </c>
      <c r="H702" s="5" t="s">
        <v>87</v>
      </c>
      <c r="I702" s="5"/>
      <c r="J702" s="5"/>
      <c r="K702" s="5">
        <v>201</v>
      </c>
      <c r="L702" s="5">
        <v>1</v>
      </c>
      <c r="M702" s="5">
        <v>3</v>
      </c>
      <c r="N702" s="5" t="s">
        <v>3</v>
      </c>
      <c r="O702" s="5">
        <v>0</v>
      </c>
      <c r="P702" s="5">
        <f>ROUND(Source!DG700,O702)</f>
        <v>0</v>
      </c>
      <c r="Q702" s="5"/>
      <c r="R702" s="5"/>
      <c r="S702" s="5"/>
      <c r="T702" s="5"/>
      <c r="U702" s="5"/>
      <c r="V702" s="5"/>
      <c r="W702" s="5">
        <v>0</v>
      </c>
      <c r="X702" s="5">
        <v>1</v>
      </c>
      <c r="Y702" s="5">
        <v>0</v>
      </c>
      <c r="Z702" s="5">
        <v>0</v>
      </c>
      <c r="AA702" s="5">
        <v>1</v>
      </c>
      <c r="AB702" s="5">
        <v>0</v>
      </c>
    </row>
    <row r="703" spans="1:255" x14ac:dyDescent="0.2">
      <c r="A703" s="5">
        <v>50</v>
      </c>
      <c r="B703" s="5">
        <v>0</v>
      </c>
      <c r="C703" s="5">
        <v>0</v>
      </c>
      <c r="D703" s="5">
        <v>1</v>
      </c>
      <c r="E703" s="5">
        <v>202</v>
      </c>
      <c r="F703" s="5">
        <f>ROUND(Source!P700,O703)</f>
        <v>0</v>
      </c>
      <c r="G703" s="5" t="s">
        <v>88</v>
      </c>
      <c r="H703" s="5" t="s">
        <v>89</v>
      </c>
      <c r="I703" s="5"/>
      <c r="J703" s="5"/>
      <c r="K703" s="5">
        <v>202</v>
      </c>
      <c r="L703" s="5">
        <v>2</v>
      </c>
      <c r="M703" s="5">
        <v>3</v>
      </c>
      <c r="N703" s="5" t="s">
        <v>3</v>
      </c>
      <c r="O703" s="5">
        <v>0</v>
      </c>
      <c r="P703" s="5">
        <f>ROUND(Source!DH700,O703)</f>
        <v>0</v>
      </c>
      <c r="Q703" s="5"/>
      <c r="R703" s="5"/>
      <c r="S703" s="5"/>
      <c r="T703" s="5"/>
      <c r="U703" s="5"/>
      <c r="V703" s="5"/>
      <c r="W703" s="5">
        <v>0</v>
      </c>
      <c r="X703" s="5">
        <v>1</v>
      </c>
      <c r="Y703" s="5">
        <v>0</v>
      </c>
      <c r="Z703" s="5">
        <v>0</v>
      </c>
      <c r="AA703" s="5">
        <v>1</v>
      </c>
      <c r="AB703" s="5">
        <v>0</v>
      </c>
    </row>
    <row r="704" spans="1:255" x14ac:dyDescent="0.2">
      <c r="A704" s="5">
        <v>50</v>
      </c>
      <c r="B704" s="5">
        <v>0</v>
      </c>
      <c r="C704" s="5">
        <v>0</v>
      </c>
      <c r="D704" s="5">
        <v>1</v>
      </c>
      <c r="E704" s="5">
        <v>222</v>
      </c>
      <c r="F704" s="5">
        <f>ROUND(Source!AO700,O704)</f>
        <v>0</v>
      </c>
      <c r="G704" s="5" t="s">
        <v>90</v>
      </c>
      <c r="H704" s="5" t="s">
        <v>91</v>
      </c>
      <c r="I704" s="5"/>
      <c r="J704" s="5"/>
      <c r="K704" s="5">
        <v>222</v>
      </c>
      <c r="L704" s="5">
        <v>3</v>
      </c>
      <c r="M704" s="5">
        <v>3</v>
      </c>
      <c r="N704" s="5" t="s">
        <v>3</v>
      </c>
      <c r="O704" s="5">
        <v>0</v>
      </c>
      <c r="P704" s="5">
        <f>ROUND(Source!EG700,O704)</f>
        <v>0</v>
      </c>
      <c r="Q704" s="5"/>
      <c r="R704" s="5"/>
      <c r="S704" s="5"/>
      <c r="T704" s="5"/>
      <c r="U704" s="5"/>
      <c r="V704" s="5"/>
      <c r="W704" s="5">
        <v>0</v>
      </c>
      <c r="X704" s="5">
        <v>1</v>
      </c>
      <c r="Y704" s="5">
        <v>0</v>
      </c>
      <c r="Z704" s="5">
        <v>0</v>
      </c>
      <c r="AA704" s="5">
        <v>1</v>
      </c>
      <c r="AB704" s="5">
        <v>0</v>
      </c>
    </row>
    <row r="705" spans="1:28" x14ac:dyDescent="0.2">
      <c r="A705" s="5">
        <v>50</v>
      </c>
      <c r="B705" s="5">
        <v>0</v>
      </c>
      <c r="C705" s="5">
        <v>0</v>
      </c>
      <c r="D705" s="5">
        <v>1</v>
      </c>
      <c r="E705" s="5">
        <v>225</v>
      </c>
      <c r="F705" s="5">
        <f>ROUND(Source!AV700,O705)</f>
        <v>0</v>
      </c>
      <c r="G705" s="5" t="s">
        <v>92</v>
      </c>
      <c r="H705" s="5" t="s">
        <v>93</v>
      </c>
      <c r="I705" s="5"/>
      <c r="J705" s="5"/>
      <c r="K705" s="5">
        <v>225</v>
      </c>
      <c r="L705" s="5">
        <v>4</v>
      </c>
      <c r="M705" s="5">
        <v>3</v>
      </c>
      <c r="N705" s="5" t="s">
        <v>3</v>
      </c>
      <c r="O705" s="5">
        <v>0</v>
      </c>
      <c r="P705" s="5">
        <f>ROUND(Source!EN700,O705)</f>
        <v>0</v>
      </c>
      <c r="Q705" s="5"/>
      <c r="R705" s="5"/>
      <c r="S705" s="5"/>
      <c r="T705" s="5"/>
      <c r="U705" s="5"/>
      <c r="V705" s="5"/>
      <c r="W705" s="5">
        <v>0</v>
      </c>
      <c r="X705" s="5">
        <v>1</v>
      </c>
      <c r="Y705" s="5">
        <v>0</v>
      </c>
      <c r="Z705" s="5">
        <v>0</v>
      </c>
      <c r="AA705" s="5">
        <v>1</v>
      </c>
      <c r="AB705" s="5">
        <v>0</v>
      </c>
    </row>
    <row r="706" spans="1:28" x14ac:dyDescent="0.2">
      <c r="A706" s="5">
        <v>50</v>
      </c>
      <c r="B706" s="5">
        <v>0</v>
      </c>
      <c r="C706" s="5">
        <v>0</v>
      </c>
      <c r="D706" s="5">
        <v>1</v>
      </c>
      <c r="E706" s="5">
        <v>226</v>
      </c>
      <c r="F706" s="5">
        <f>ROUND(Source!AW700,O706)</f>
        <v>0</v>
      </c>
      <c r="G706" s="5" t="s">
        <v>94</v>
      </c>
      <c r="H706" s="5" t="s">
        <v>95</v>
      </c>
      <c r="I706" s="5"/>
      <c r="J706" s="5"/>
      <c r="K706" s="5">
        <v>226</v>
      </c>
      <c r="L706" s="5">
        <v>5</v>
      </c>
      <c r="M706" s="5">
        <v>3</v>
      </c>
      <c r="N706" s="5" t="s">
        <v>3</v>
      </c>
      <c r="O706" s="5">
        <v>0</v>
      </c>
      <c r="P706" s="5">
        <f>ROUND(Source!EO700,O706)</f>
        <v>0</v>
      </c>
      <c r="Q706" s="5"/>
      <c r="R706" s="5"/>
      <c r="S706" s="5"/>
      <c r="T706" s="5"/>
      <c r="U706" s="5"/>
      <c r="V706" s="5"/>
      <c r="W706" s="5">
        <v>0</v>
      </c>
      <c r="X706" s="5">
        <v>1</v>
      </c>
      <c r="Y706" s="5">
        <v>0</v>
      </c>
      <c r="Z706" s="5">
        <v>0</v>
      </c>
      <c r="AA706" s="5">
        <v>1</v>
      </c>
      <c r="AB706" s="5">
        <v>0</v>
      </c>
    </row>
    <row r="707" spans="1:28" x14ac:dyDescent="0.2">
      <c r="A707" s="5">
        <v>50</v>
      </c>
      <c r="B707" s="5">
        <v>0</v>
      </c>
      <c r="C707" s="5">
        <v>0</v>
      </c>
      <c r="D707" s="5">
        <v>1</v>
      </c>
      <c r="E707" s="5">
        <v>227</v>
      </c>
      <c r="F707" s="5">
        <f>ROUND(Source!AX700,O707)</f>
        <v>0</v>
      </c>
      <c r="G707" s="5" t="s">
        <v>96</v>
      </c>
      <c r="H707" s="5" t="s">
        <v>97</v>
      </c>
      <c r="I707" s="5"/>
      <c r="J707" s="5"/>
      <c r="K707" s="5">
        <v>227</v>
      </c>
      <c r="L707" s="5">
        <v>6</v>
      </c>
      <c r="M707" s="5">
        <v>3</v>
      </c>
      <c r="N707" s="5" t="s">
        <v>3</v>
      </c>
      <c r="O707" s="5">
        <v>0</v>
      </c>
      <c r="P707" s="5">
        <f>ROUND(Source!EP700,O707)</f>
        <v>0</v>
      </c>
      <c r="Q707" s="5"/>
      <c r="R707" s="5"/>
      <c r="S707" s="5"/>
      <c r="T707" s="5"/>
      <c r="U707" s="5"/>
      <c r="V707" s="5"/>
      <c r="W707" s="5">
        <v>0</v>
      </c>
      <c r="X707" s="5">
        <v>1</v>
      </c>
      <c r="Y707" s="5">
        <v>0</v>
      </c>
      <c r="Z707" s="5">
        <v>0</v>
      </c>
      <c r="AA707" s="5">
        <v>1</v>
      </c>
      <c r="AB707" s="5">
        <v>0</v>
      </c>
    </row>
    <row r="708" spans="1:28" x14ac:dyDescent="0.2">
      <c r="A708" s="5">
        <v>50</v>
      </c>
      <c r="B708" s="5">
        <v>0</v>
      </c>
      <c r="C708" s="5">
        <v>0</v>
      </c>
      <c r="D708" s="5">
        <v>1</v>
      </c>
      <c r="E708" s="5">
        <v>228</v>
      </c>
      <c r="F708" s="5">
        <f>ROUND(Source!AY700,O708)</f>
        <v>0</v>
      </c>
      <c r="G708" s="5" t="s">
        <v>98</v>
      </c>
      <c r="H708" s="5" t="s">
        <v>99</v>
      </c>
      <c r="I708" s="5"/>
      <c r="J708" s="5"/>
      <c r="K708" s="5">
        <v>228</v>
      </c>
      <c r="L708" s="5">
        <v>7</v>
      </c>
      <c r="M708" s="5">
        <v>3</v>
      </c>
      <c r="N708" s="5" t="s">
        <v>3</v>
      </c>
      <c r="O708" s="5">
        <v>0</v>
      </c>
      <c r="P708" s="5">
        <f>ROUND(Source!EQ700,O708)</f>
        <v>0</v>
      </c>
      <c r="Q708" s="5"/>
      <c r="R708" s="5"/>
      <c r="S708" s="5"/>
      <c r="T708" s="5"/>
      <c r="U708" s="5"/>
      <c r="V708" s="5"/>
      <c r="W708" s="5">
        <v>0</v>
      </c>
      <c r="X708" s="5">
        <v>1</v>
      </c>
      <c r="Y708" s="5">
        <v>0</v>
      </c>
      <c r="Z708" s="5">
        <v>0</v>
      </c>
      <c r="AA708" s="5">
        <v>1</v>
      </c>
      <c r="AB708" s="5">
        <v>0</v>
      </c>
    </row>
    <row r="709" spans="1:28" x14ac:dyDescent="0.2">
      <c r="A709" s="5">
        <v>50</v>
      </c>
      <c r="B709" s="5">
        <v>0</v>
      </c>
      <c r="C709" s="5">
        <v>0</v>
      </c>
      <c r="D709" s="5">
        <v>1</v>
      </c>
      <c r="E709" s="5">
        <v>216</v>
      </c>
      <c r="F709" s="5">
        <f>ROUND(Source!AP700,O709)</f>
        <v>0</v>
      </c>
      <c r="G709" s="5" t="s">
        <v>100</v>
      </c>
      <c r="H709" s="5" t="s">
        <v>101</v>
      </c>
      <c r="I709" s="5"/>
      <c r="J709" s="5"/>
      <c r="K709" s="5">
        <v>216</v>
      </c>
      <c r="L709" s="5">
        <v>8</v>
      </c>
      <c r="M709" s="5">
        <v>3</v>
      </c>
      <c r="N709" s="5" t="s">
        <v>3</v>
      </c>
      <c r="O709" s="5">
        <v>0</v>
      </c>
      <c r="P709" s="5">
        <f>ROUND(Source!EH700,O709)</f>
        <v>0</v>
      </c>
      <c r="Q709" s="5"/>
      <c r="R709" s="5"/>
      <c r="S709" s="5"/>
      <c r="T709" s="5"/>
      <c r="U709" s="5"/>
      <c r="V709" s="5"/>
      <c r="W709" s="5">
        <v>0</v>
      </c>
      <c r="X709" s="5">
        <v>1</v>
      </c>
      <c r="Y709" s="5">
        <v>0</v>
      </c>
      <c r="Z709" s="5">
        <v>0</v>
      </c>
      <c r="AA709" s="5">
        <v>1</v>
      </c>
      <c r="AB709" s="5">
        <v>0</v>
      </c>
    </row>
    <row r="710" spans="1:28" x14ac:dyDescent="0.2">
      <c r="A710" s="5">
        <v>50</v>
      </c>
      <c r="B710" s="5">
        <v>0</v>
      </c>
      <c r="C710" s="5">
        <v>0</v>
      </c>
      <c r="D710" s="5">
        <v>1</v>
      </c>
      <c r="E710" s="5">
        <v>223</v>
      </c>
      <c r="F710" s="5">
        <f>ROUND(Source!AQ700,O710)</f>
        <v>0</v>
      </c>
      <c r="G710" s="5" t="s">
        <v>102</v>
      </c>
      <c r="H710" s="5" t="s">
        <v>103</v>
      </c>
      <c r="I710" s="5"/>
      <c r="J710" s="5"/>
      <c r="K710" s="5">
        <v>223</v>
      </c>
      <c r="L710" s="5">
        <v>9</v>
      </c>
      <c r="M710" s="5">
        <v>3</v>
      </c>
      <c r="N710" s="5" t="s">
        <v>3</v>
      </c>
      <c r="O710" s="5">
        <v>0</v>
      </c>
      <c r="P710" s="5">
        <f>ROUND(Source!EI700,O710)</f>
        <v>0</v>
      </c>
      <c r="Q710" s="5"/>
      <c r="R710" s="5"/>
      <c r="S710" s="5"/>
      <c r="T710" s="5"/>
      <c r="U710" s="5"/>
      <c r="V710" s="5"/>
      <c r="W710" s="5">
        <v>0</v>
      </c>
      <c r="X710" s="5">
        <v>1</v>
      </c>
      <c r="Y710" s="5">
        <v>0</v>
      </c>
      <c r="Z710" s="5">
        <v>0</v>
      </c>
      <c r="AA710" s="5">
        <v>1</v>
      </c>
      <c r="AB710" s="5">
        <v>0</v>
      </c>
    </row>
    <row r="711" spans="1:28" x14ac:dyDescent="0.2">
      <c r="A711" s="5">
        <v>50</v>
      </c>
      <c r="B711" s="5">
        <v>0</v>
      </c>
      <c r="C711" s="5">
        <v>0</v>
      </c>
      <c r="D711" s="5">
        <v>1</v>
      </c>
      <c r="E711" s="5">
        <v>229</v>
      </c>
      <c r="F711" s="5">
        <f>ROUND(Source!AZ700,O711)</f>
        <v>0</v>
      </c>
      <c r="G711" s="5" t="s">
        <v>104</v>
      </c>
      <c r="H711" s="5" t="s">
        <v>105</v>
      </c>
      <c r="I711" s="5"/>
      <c r="J711" s="5"/>
      <c r="K711" s="5">
        <v>229</v>
      </c>
      <c r="L711" s="5">
        <v>10</v>
      </c>
      <c r="M711" s="5">
        <v>3</v>
      </c>
      <c r="N711" s="5" t="s">
        <v>3</v>
      </c>
      <c r="O711" s="5">
        <v>0</v>
      </c>
      <c r="P711" s="5">
        <f>ROUND(Source!ER700,O711)</f>
        <v>0</v>
      </c>
      <c r="Q711" s="5"/>
      <c r="R711" s="5"/>
      <c r="S711" s="5"/>
      <c r="T711" s="5"/>
      <c r="U711" s="5"/>
      <c r="V711" s="5"/>
      <c r="W711" s="5">
        <v>0</v>
      </c>
      <c r="X711" s="5">
        <v>1</v>
      </c>
      <c r="Y711" s="5">
        <v>0</v>
      </c>
      <c r="Z711" s="5">
        <v>0</v>
      </c>
      <c r="AA711" s="5">
        <v>1</v>
      </c>
      <c r="AB711" s="5">
        <v>0</v>
      </c>
    </row>
    <row r="712" spans="1:28" x14ac:dyDescent="0.2">
      <c r="A712" s="5">
        <v>50</v>
      </c>
      <c r="B712" s="5">
        <v>0</v>
      </c>
      <c r="C712" s="5">
        <v>0</v>
      </c>
      <c r="D712" s="5">
        <v>1</v>
      </c>
      <c r="E712" s="5">
        <v>203</v>
      </c>
      <c r="F712" s="5">
        <f>ROUND(Source!Q700,O712)</f>
        <v>0</v>
      </c>
      <c r="G712" s="5" t="s">
        <v>106</v>
      </c>
      <c r="H712" s="5" t="s">
        <v>107</v>
      </c>
      <c r="I712" s="5"/>
      <c r="J712" s="5"/>
      <c r="K712" s="5">
        <v>203</v>
      </c>
      <c r="L712" s="5">
        <v>11</v>
      </c>
      <c r="M712" s="5">
        <v>3</v>
      </c>
      <c r="N712" s="5" t="s">
        <v>3</v>
      </c>
      <c r="O712" s="5">
        <v>0</v>
      </c>
      <c r="P712" s="5">
        <f>ROUND(Source!DI700,O712)</f>
        <v>0</v>
      </c>
      <c r="Q712" s="5"/>
      <c r="R712" s="5"/>
      <c r="S712" s="5"/>
      <c r="T712" s="5"/>
      <c r="U712" s="5"/>
      <c r="V712" s="5"/>
      <c r="W712" s="5">
        <v>0</v>
      </c>
      <c r="X712" s="5">
        <v>1</v>
      </c>
      <c r="Y712" s="5">
        <v>0</v>
      </c>
      <c r="Z712" s="5">
        <v>0</v>
      </c>
      <c r="AA712" s="5">
        <v>1</v>
      </c>
      <c r="AB712" s="5">
        <v>0</v>
      </c>
    </row>
    <row r="713" spans="1:28" x14ac:dyDescent="0.2">
      <c r="A713" s="5">
        <v>50</v>
      </c>
      <c r="B713" s="5">
        <v>0</v>
      </c>
      <c r="C713" s="5">
        <v>0</v>
      </c>
      <c r="D713" s="5">
        <v>1</v>
      </c>
      <c r="E713" s="5">
        <v>231</v>
      </c>
      <c r="F713" s="5">
        <f>ROUND(Source!BB700,O713)</f>
        <v>0</v>
      </c>
      <c r="G713" s="5" t="s">
        <v>108</v>
      </c>
      <c r="H713" s="5" t="s">
        <v>109</v>
      </c>
      <c r="I713" s="5"/>
      <c r="J713" s="5"/>
      <c r="K713" s="5">
        <v>231</v>
      </c>
      <c r="L713" s="5">
        <v>12</v>
      </c>
      <c r="M713" s="5">
        <v>3</v>
      </c>
      <c r="N713" s="5" t="s">
        <v>3</v>
      </c>
      <c r="O713" s="5">
        <v>0</v>
      </c>
      <c r="P713" s="5">
        <f>ROUND(Source!ET700,O713)</f>
        <v>0</v>
      </c>
      <c r="Q713" s="5"/>
      <c r="R713" s="5"/>
      <c r="S713" s="5"/>
      <c r="T713" s="5"/>
      <c r="U713" s="5"/>
      <c r="V713" s="5"/>
      <c r="W713" s="5">
        <v>0</v>
      </c>
      <c r="X713" s="5">
        <v>1</v>
      </c>
      <c r="Y713" s="5">
        <v>0</v>
      </c>
      <c r="Z713" s="5">
        <v>0</v>
      </c>
      <c r="AA713" s="5">
        <v>1</v>
      </c>
      <c r="AB713" s="5">
        <v>0</v>
      </c>
    </row>
    <row r="714" spans="1:28" x14ac:dyDescent="0.2">
      <c r="A714" s="5">
        <v>50</v>
      </c>
      <c r="B714" s="5">
        <v>0</v>
      </c>
      <c r="C714" s="5">
        <v>0</v>
      </c>
      <c r="D714" s="5">
        <v>1</v>
      </c>
      <c r="E714" s="5">
        <v>204</v>
      </c>
      <c r="F714" s="5">
        <f>ROUND(Source!R700,O714)</f>
        <v>0</v>
      </c>
      <c r="G714" s="5" t="s">
        <v>110</v>
      </c>
      <c r="H714" s="5" t="s">
        <v>111</v>
      </c>
      <c r="I714" s="5"/>
      <c r="J714" s="5"/>
      <c r="K714" s="5">
        <v>204</v>
      </c>
      <c r="L714" s="5">
        <v>13</v>
      </c>
      <c r="M714" s="5">
        <v>3</v>
      </c>
      <c r="N714" s="5" t="s">
        <v>3</v>
      </c>
      <c r="O714" s="5">
        <v>0</v>
      </c>
      <c r="P714" s="5">
        <f>ROUND(Source!DJ700,O714)</f>
        <v>0</v>
      </c>
      <c r="Q714" s="5"/>
      <c r="R714" s="5"/>
      <c r="S714" s="5"/>
      <c r="T714" s="5"/>
      <c r="U714" s="5"/>
      <c r="V714" s="5"/>
      <c r="W714" s="5">
        <v>0</v>
      </c>
      <c r="X714" s="5">
        <v>1</v>
      </c>
      <c r="Y714" s="5">
        <v>0</v>
      </c>
      <c r="Z714" s="5">
        <v>0</v>
      </c>
      <c r="AA714" s="5">
        <v>1</v>
      </c>
      <c r="AB714" s="5">
        <v>0</v>
      </c>
    </row>
    <row r="715" spans="1:28" x14ac:dyDescent="0.2">
      <c r="A715" s="5">
        <v>50</v>
      </c>
      <c r="B715" s="5">
        <v>0</v>
      </c>
      <c r="C715" s="5">
        <v>0</v>
      </c>
      <c r="D715" s="5">
        <v>1</v>
      </c>
      <c r="E715" s="5">
        <v>205</v>
      </c>
      <c r="F715" s="5">
        <f>ROUND(Source!S700,O715)</f>
        <v>0</v>
      </c>
      <c r="G715" s="5" t="s">
        <v>112</v>
      </c>
      <c r="H715" s="5" t="s">
        <v>113</v>
      </c>
      <c r="I715" s="5"/>
      <c r="J715" s="5"/>
      <c r="K715" s="5">
        <v>205</v>
      </c>
      <c r="L715" s="5">
        <v>14</v>
      </c>
      <c r="M715" s="5">
        <v>3</v>
      </c>
      <c r="N715" s="5" t="s">
        <v>3</v>
      </c>
      <c r="O715" s="5">
        <v>0</v>
      </c>
      <c r="P715" s="5">
        <f>ROUND(Source!DK700,O715)</f>
        <v>0</v>
      </c>
      <c r="Q715" s="5"/>
      <c r="R715" s="5"/>
      <c r="S715" s="5"/>
      <c r="T715" s="5"/>
      <c r="U715" s="5"/>
      <c r="V715" s="5"/>
      <c r="W715" s="5">
        <v>0</v>
      </c>
      <c r="X715" s="5">
        <v>1</v>
      </c>
      <c r="Y715" s="5">
        <v>0</v>
      </c>
      <c r="Z715" s="5">
        <v>0</v>
      </c>
      <c r="AA715" s="5">
        <v>1</v>
      </c>
      <c r="AB715" s="5">
        <v>0</v>
      </c>
    </row>
    <row r="716" spans="1:28" x14ac:dyDescent="0.2">
      <c r="A716" s="5">
        <v>50</v>
      </c>
      <c r="B716" s="5">
        <v>0</v>
      </c>
      <c r="C716" s="5">
        <v>0</v>
      </c>
      <c r="D716" s="5">
        <v>1</v>
      </c>
      <c r="E716" s="5">
        <v>232</v>
      </c>
      <c r="F716" s="5">
        <f>ROUND(Source!BC700,O716)</f>
        <v>0</v>
      </c>
      <c r="G716" s="5" t="s">
        <v>114</v>
      </c>
      <c r="H716" s="5" t="s">
        <v>115</v>
      </c>
      <c r="I716" s="5"/>
      <c r="J716" s="5"/>
      <c r="K716" s="5">
        <v>232</v>
      </c>
      <c r="L716" s="5">
        <v>15</v>
      </c>
      <c r="M716" s="5">
        <v>3</v>
      </c>
      <c r="N716" s="5" t="s">
        <v>3</v>
      </c>
      <c r="O716" s="5">
        <v>0</v>
      </c>
      <c r="P716" s="5">
        <f>ROUND(Source!EU700,O716)</f>
        <v>0</v>
      </c>
      <c r="Q716" s="5"/>
      <c r="R716" s="5"/>
      <c r="S716" s="5"/>
      <c r="T716" s="5"/>
      <c r="U716" s="5"/>
      <c r="V716" s="5"/>
      <c r="W716" s="5">
        <v>0</v>
      </c>
      <c r="X716" s="5">
        <v>1</v>
      </c>
      <c r="Y716" s="5">
        <v>0</v>
      </c>
      <c r="Z716" s="5">
        <v>0</v>
      </c>
      <c r="AA716" s="5">
        <v>1</v>
      </c>
      <c r="AB716" s="5">
        <v>0</v>
      </c>
    </row>
    <row r="717" spans="1:28" x14ac:dyDescent="0.2">
      <c r="A717" s="5">
        <v>50</v>
      </c>
      <c r="B717" s="5">
        <v>0</v>
      </c>
      <c r="C717" s="5">
        <v>0</v>
      </c>
      <c r="D717" s="5">
        <v>1</v>
      </c>
      <c r="E717" s="5">
        <v>214</v>
      </c>
      <c r="F717" s="5">
        <f>ROUND(Source!AS700,O717)</f>
        <v>0</v>
      </c>
      <c r="G717" s="5" t="s">
        <v>116</v>
      </c>
      <c r="H717" s="5" t="s">
        <v>117</v>
      </c>
      <c r="I717" s="5"/>
      <c r="J717" s="5"/>
      <c r="K717" s="5">
        <v>214</v>
      </c>
      <c r="L717" s="5">
        <v>16</v>
      </c>
      <c r="M717" s="5">
        <v>3</v>
      </c>
      <c r="N717" s="5" t="s">
        <v>3</v>
      </c>
      <c r="O717" s="5">
        <v>0</v>
      </c>
      <c r="P717" s="5">
        <f>ROUND(Source!EK700,O717)</f>
        <v>0</v>
      </c>
      <c r="Q717" s="5"/>
      <c r="R717" s="5"/>
      <c r="S717" s="5"/>
      <c r="T717" s="5"/>
      <c r="U717" s="5"/>
      <c r="V717" s="5"/>
      <c r="W717" s="5">
        <v>0</v>
      </c>
      <c r="X717" s="5">
        <v>1</v>
      </c>
      <c r="Y717" s="5">
        <v>0</v>
      </c>
      <c r="Z717" s="5">
        <v>0</v>
      </c>
      <c r="AA717" s="5">
        <v>1</v>
      </c>
      <c r="AB717" s="5">
        <v>0</v>
      </c>
    </row>
    <row r="718" spans="1:28" x14ac:dyDescent="0.2">
      <c r="A718" s="5">
        <v>50</v>
      </c>
      <c r="B718" s="5">
        <v>0</v>
      </c>
      <c r="C718" s="5">
        <v>0</v>
      </c>
      <c r="D718" s="5">
        <v>1</v>
      </c>
      <c r="E718" s="5">
        <v>215</v>
      </c>
      <c r="F718" s="5">
        <f>ROUND(Source!AT700,O718)</f>
        <v>0</v>
      </c>
      <c r="G718" s="5" t="s">
        <v>118</v>
      </c>
      <c r="H718" s="5" t="s">
        <v>119</v>
      </c>
      <c r="I718" s="5"/>
      <c r="J718" s="5"/>
      <c r="K718" s="5">
        <v>215</v>
      </c>
      <c r="L718" s="5">
        <v>17</v>
      </c>
      <c r="M718" s="5">
        <v>3</v>
      </c>
      <c r="N718" s="5" t="s">
        <v>3</v>
      </c>
      <c r="O718" s="5">
        <v>0</v>
      </c>
      <c r="P718" s="5">
        <f>ROUND(Source!EL700,O718)</f>
        <v>0</v>
      </c>
      <c r="Q718" s="5"/>
      <c r="R718" s="5"/>
      <c r="S718" s="5"/>
      <c r="T718" s="5"/>
      <c r="U718" s="5"/>
      <c r="V718" s="5"/>
      <c r="W718" s="5">
        <v>0</v>
      </c>
      <c r="X718" s="5">
        <v>1</v>
      </c>
      <c r="Y718" s="5">
        <v>0</v>
      </c>
      <c r="Z718" s="5">
        <v>0</v>
      </c>
      <c r="AA718" s="5">
        <v>1</v>
      </c>
      <c r="AB718" s="5">
        <v>0</v>
      </c>
    </row>
    <row r="719" spans="1:28" x14ac:dyDescent="0.2">
      <c r="A719" s="5">
        <v>50</v>
      </c>
      <c r="B719" s="5">
        <v>0</v>
      </c>
      <c r="C719" s="5">
        <v>0</v>
      </c>
      <c r="D719" s="5">
        <v>1</v>
      </c>
      <c r="E719" s="5">
        <v>217</v>
      </c>
      <c r="F719" s="5">
        <f>ROUND(Source!AU700,O719)</f>
        <v>0</v>
      </c>
      <c r="G719" s="5" t="s">
        <v>120</v>
      </c>
      <c r="H719" s="5" t="s">
        <v>121</v>
      </c>
      <c r="I719" s="5"/>
      <c r="J719" s="5"/>
      <c r="K719" s="5">
        <v>217</v>
      </c>
      <c r="L719" s="5">
        <v>18</v>
      </c>
      <c r="M719" s="5">
        <v>3</v>
      </c>
      <c r="N719" s="5" t="s">
        <v>3</v>
      </c>
      <c r="O719" s="5">
        <v>0</v>
      </c>
      <c r="P719" s="5">
        <f>ROUND(Source!EM700,O719)</f>
        <v>0</v>
      </c>
      <c r="Q719" s="5"/>
      <c r="R719" s="5"/>
      <c r="S719" s="5"/>
      <c r="T719" s="5"/>
      <c r="U719" s="5"/>
      <c r="V719" s="5"/>
      <c r="W719" s="5">
        <v>0</v>
      </c>
      <c r="X719" s="5">
        <v>1</v>
      </c>
      <c r="Y719" s="5">
        <v>0</v>
      </c>
      <c r="Z719" s="5">
        <v>0</v>
      </c>
      <c r="AA719" s="5">
        <v>1</v>
      </c>
      <c r="AB719" s="5">
        <v>0</v>
      </c>
    </row>
    <row r="720" spans="1:28" x14ac:dyDescent="0.2">
      <c r="A720" s="5">
        <v>50</v>
      </c>
      <c r="B720" s="5">
        <v>0</v>
      </c>
      <c r="C720" s="5">
        <v>0</v>
      </c>
      <c r="D720" s="5">
        <v>1</v>
      </c>
      <c r="E720" s="5">
        <v>230</v>
      </c>
      <c r="F720" s="5">
        <f>ROUND(Source!BA700,O720)</f>
        <v>0</v>
      </c>
      <c r="G720" s="5" t="s">
        <v>122</v>
      </c>
      <c r="H720" s="5" t="s">
        <v>123</v>
      </c>
      <c r="I720" s="5"/>
      <c r="J720" s="5"/>
      <c r="K720" s="5">
        <v>230</v>
      </c>
      <c r="L720" s="5">
        <v>19</v>
      </c>
      <c r="M720" s="5">
        <v>3</v>
      </c>
      <c r="N720" s="5" t="s">
        <v>3</v>
      </c>
      <c r="O720" s="5">
        <v>0</v>
      </c>
      <c r="P720" s="5">
        <f>ROUND(Source!ES700,O720)</f>
        <v>0</v>
      </c>
      <c r="Q720" s="5"/>
      <c r="R720" s="5"/>
      <c r="S720" s="5"/>
      <c r="T720" s="5"/>
      <c r="U720" s="5"/>
      <c r="V720" s="5"/>
      <c r="W720" s="5">
        <v>0</v>
      </c>
      <c r="X720" s="5">
        <v>1</v>
      </c>
      <c r="Y720" s="5">
        <v>0</v>
      </c>
      <c r="Z720" s="5">
        <v>0</v>
      </c>
      <c r="AA720" s="5">
        <v>1</v>
      </c>
      <c r="AB720" s="5">
        <v>0</v>
      </c>
    </row>
    <row r="721" spans="1:206" x14ac:dyDescent="0.2">
      <c r="A721" s="5">
        <v>50</v>
      </c>
      <c r="B721" s="5">
        <v>0</v>
      </c>
      <c r="C721" s="5">
        <v>0</v>
      </c>
      <c r="D721" s="5">
        <v>1</v>
      </c>
      <c r="E721" s="5">
        <v>206</v>
      </c>
      <c r="F721" s="5">
        <f>ROUND(Source!T700,O721)</f>
        <v>0</v>
      </c>
      <c r="G721" s="5" t="s">
        <v>124</v>
      </c>
      <c r="H721" s="5" t="s">
        <v>125</v>
      </c>
      <c r="I721" s="5"/>
      <c r="J721" s="5"/>
      <c r="K721" s="5">
        <v>206</v>
      </c>
      <c r="L721" s="5">
        <v>20</v>
      </c>
      <c r="M721" s="5">
        <v>3</v>
      </c>
      <c r="N721" s="5" t="s">
        <v>3</v>
      </c>
      <c r="O721" s="5">
        <v>0</v>
      </c>
      <c r="P721" s="5">
        <f>ROUND(Source!DL700,O721)</f>
        <v>0</v>
      </c>
      <c r="Q721" s="5"/>
      <c r="R721" s="5"/>
      <c r="S721" s="5"/>
      <c r="T721" s="5"/>
      <c r="U721" s="5"/>
      <c r="V721" s="5"/>
      <c r="W721" s="5">
        <v>0</v>
      </c>
      <c r="X721" s="5">
        <v>1</v>
      </c>
      <c r="Y721" s="5">
        <v>0</v>
      </c>
      <c r="Z721" s="5">
        <v>0</v>
      </c>
      <c r="AA721" s="5">
        <v>1</v>
      </c>
      <c r="AB721" s="5">
        <v>0</v>
      </c>
    </row>
    <row r="722" spans="1:206" x14ac:dyDescent="0.2">
      <c r="A722" s="5">
        <v>50</v>
      </c>
      <c r="B722" s="5">
        <v>0</v>
      </c>
      <c r="C722" s="5">
        <v>0</v>
      </c>
      <c r="D722" s="5">
        <v>1</v>
      </c>
      <c r="E722" s="5">
        <v>207</v>
      </c>
      <c r="F722" s="5">
        <f>Source!U700</f>
        <v>0</v>
      </c>
      <c r="G722" s="5" t="s">
        <v>126</v>
      </c>
      <c r="H722" s="5" t="s">
        <v>127</v>
      </c>
      <c r="I722" s="5"/>
      <c r="J722" s="5"/>
      <c r="K722" s="5">
        <v>207</v>
      </c>
      <c r="L722" s="5">
        <v>21</v>
      </c>
      <c r="M722" s="5">
        <v>3</v>
      </c>
      <c r="N722" s="5" t="s">
        <v>3</v>
      </c>
      <c r="O722" s="5">
        <v>-1</v>
      </c>
      <c r="P722" s="5">
        <f>Source!DM700</f>
        <v>0</v>
      </c>
      <c r="Q722" s="5"/>
      <c r="R722" s="5"/>
      <c r="S722" s="5"/>
      <c r="T722" s="5"/>
      <c r="U722" s="5"/>
      <c r="V722" s="5"/>
      <c r="W722" s="5">
        <v>0</v>
      </c>
      <c r="X722" s="5">
        <v>1</v>
      </c>
      <c r="Y722" s="5">
        <v>0</v>
      </c>
      <c r="Z722" s="5">
        <v>0</v>
      </c>
      <c r="AA722" s="5">
        <v>1</v>
      </c>
      <c r="AB722" s="5">
        <v>0</v>
      </c>
    </row>
    <row r="723" spans="1:206" x14ac:dyDescent="0.2">
      <c r="A723" s="5">
        <v>50</v>
      </c>
      <c r="B723" s="5">
        <v>0</v>
      </c>
      <c r="C723" s="5">
        <v>0</v>
      </c>
      <c r="D723" s="5">
        <v>1</v>
      </c>
      <c r="E723" s="5">
        <v>208</v>
      </c>
      <c r="F723" s="5">
        <f>Source!V700</f>
        <v>0</v>
      </c>
      <c r="G723" s="5" t="s">
        <v>128</v>
      </c>
      <c r="H723" s="5" t="s">
        <v>129</v>
      </c>
      <c r="I723" s="5"/>
      <c r="J723" s="5"/>
      <c r="K723" s="5">
        <v>208</v>
      </c>
      <c r="L723" s="5">
        <v>22</v>
      </c>
      <c r="M723" s="5">
        <v>3</v>
      </c>
      <c r="N723" s="5" t="s">
        <v>3</v>
      </c>
      <c r="O723" s="5">
        <v>-1</v>
      </c>
      <c r="P723" s="5">
        <f>Source!DN700</f>
        <v>0</v>
      </c>
      <c r="Q723" s="5"/>
      <c r="R723" s="5"/>
      <c r="S723" s="5"/>
      <c r="T723" s="5"/>
      <c r="U723" s="5"/>
      <c r="V723" s="5"/>
      <c r="W723" s="5">
        <v>0</v>
      </c>
      <c r="X723" s="5">
        <v>1</v>
      </c>
      <c r="Y723" s="5">
        <v>0</v>
      </c>
      <c r="Z723" s="5">
        <v>0</v>
      </c>
      <c r="AA723" s="5">
        <v>1</v>
      </c>
      <c r="AB723" s="5">
        <v>0</v>
      </c>
    </row>
    <row r="724" spans="1:206" x14ac:dyDescent="0.2">
      <c r="A724" s="5">
        <v>50</v>
      </c>
      <c r="B724" s="5">
        <v>0</v>
      </c>
      <c r="C724" s="5">
        <v>0</v>
      </c>
      <c r="D724" s="5">
        <v>1</v>
      </c>
      <c r="E724" s="5">
        <v>209</v>
      </c>
      <c r="F724" s="5">
        <f>ROUND(Source!W700,O724)</f>
        <v>0</v>
      </c>
      <c r="G724" s="5" t="s">
        <v>130</v>
      </c>
      <c r="H724" s="5" t="s">
        <v>131</v>
      </c>
      <c r="I724" s="5"/>
      <c r="J724" s="5"/>
      <c r="K724" s="5">
        <v>209</v>
      </c>
      <c r="L724" s="5">
        <v>23</v>
      </c>
      <c r="M724" s="5">
        <v>3</v>
      </c>
      <c r="N724" s="5" t="s">
        <v>3</v>
      </c>
      <c r="O724" s="5">
        <v>0</v>
      </c>
      <c r="P724" s="5">
        <f>ROUND(Source!DO700,O724)</f>
        <v>0</v>
      </c>
      <c r="Q724" s="5"/>
      <c r="R724" s="5"/>
      <c r="S724" s="5"/>
      <c r="T724" s="5"/>
      <c r="U724" s="5"/>
      <c r="V724" s="5"/>
      <c r="W724" s="5">
        <v>0</v>
      </c>
      <c r="X724" s="5">
        <v>1</v>
      </c>
      <c r="Y724" s="5">
        <v>0</v>
      </c>
      <c r="Z724" s="5">
        <v>0</v>
      </c>
      <c r="AA724" s="5">
        <v>1</v>
      </c>
      <c r="AB724" s="5">
        <v>0</v>
      </c>
    </row>
    <row r="725" spans="1:206" x14ac:dyDescent="0.2">
      <c r="A725" s="5">
        <v>50</v>
      </c>
      <c r="B725" s="5">
        <v>0</v>
      </c>
      <c r="C725" s="5">
        <v>0</v>
      </c>
      <c r="D725" s="5">
        <v>1</v>
      </c>
      <c r="E725" s="5">
        <v>233</v>
      </c>
      <c r="F725" s="5">
        <f>ROUND(Source!BD700,O725)</f>
        <v>0</v>
      </c>
      <c r="G725" s="5" t="s">
        <v>132</v>
      </c>
      <c r="H725" s="5" t="s">
        <v>133</v>
      </c>
      <c r="I725" s="5"/>
      <c r="J725" s="5"/>
      <c r="K725" s="5">
        <v>233</v>
      </c>
      <c r="L725" s="5">
        <v>24</v>
      </c>
      <c r="M725" s="5">
        <v>3</v>
      </c>
      <c r="N725" s="5" t="s">
        <v>3</v>
      </c>
      <c r="O725" s="5">
        <v>0</v>
      </c>
      <c r="P725" s="5">
        <f>ROUND(Source!EV700,O725)</f>
        <v>0</v>
      </c>
      <c r="Q725" s="5"/>
      <c r="R725" s="5"/>
      <c r="S725" s="5"/>
      <c r="T725" s="5"/>
      <c r="U725" s="5"/>
      <c r="V725" s="5"/>
      <c r="W725" s="5">
        <v>0</v>
      </c>
      <c r="X725" s="5">
        <v>1</v>
      </c>
      <c r="Y725" s="5">
        <v>0</v>
      </c>
      <c r="Z725" s="5">
        <v>0</v>
      </c>
      <c r="AA725" s="5">
        <v>1</v>
      </c>
      <c r="AB725" s="5">
        <v>0</v>
      </c>
    </row>
    <row r="726" spans="1:206" x14ac:dyDescent="0.2">
      <c r="A726" s="5">
        <v>50</v>
      </c>
      <c r="B726" s="5">
        <v>0</v>
      </c>
      <c r="C726" s="5">
        <v>0</v>
      </c>
      <c r="D726" s="5">
        <v>1</v>
      </c>
      <c r="E726" s="5">
        <v>210</v>
      </c>
      <c r="F726" s="5">
        <f>ROUND(Source!X700,O726)</f>
        <v>0</v>
      </c>
      <c r="G726" s="5" t="s">
        <v>134</v>
      </c>
      <c r="H726" s="5" t="s">
        <v>135</v>
      </c>
      <c r="I726" s="5"/>
      <c r="J726" s="5"/>
      <c r="K726" s="5">
        <v>210</v>
      </c>
      <c r="L726" s="5">
        <v>25</v>
      </c>
      <c r="M726" s="5">
        <v>3</v>
      </c>
      <c r="N726" s="5" t="s">
        <v>3</v>
      </c>
      <c r="O726" s="5">
        <v>0</v>
      </c>
      <c r="P726" s="5">
        <f>ROUND(Source!DP700,O726)</f>
        <v>0</v>
      </c>
      <c r="Q726" s="5"/>
      <c r="R726" s="5"/>
      <c r="S726" s="5"/>
      <c r="T726" s="5"/>
      <c r="U726" s="5"/>
      <c r="V726" s="5"/>
      <c r="W726" s="5">
        <v>0</v>
      </c>
      <c r="X726" s="5">
        <v>1</v>
      </c>
      <c r="Y726" s="5">
        <v>0</v>
      </c>
      <c r="Z726" s="5">
        <v>0</v>
      </c>
      <c r="AA726" s="5">
        <v>1</v>
      </c>
      <c r="AB726" s="5">
        <v>0</v>
      </c>
    </row>
    <row r="727" spans="1:206" x14ac:dyDescent="0.2">
      <c r="A727" s="5">
        <v>50</v>
      </c>
      <c r="B727" s="5">
        <v>0</v>
      </c>
      <c r="C727" s="5">
        <v>0</v>
      </c>
      <c r="D727" s="5">
        <v>1</v>
      </c>
      <c r="E727" s="5">
        <v>211</v>
      </c>
      <c r="F727" s="5">
        <f>ROUND(Source!Y700,O727)</f>
        <v>0</v>
      </c>
      <c r="G727" s="5" t="s">
        <v>136</v>
      </c>
      <c r="H727" s="5" t="s">
        <v>137</v>
      </c>
      <c r="I727" s="5"/>
      <c r="J727" s="5"/>
      <c r="K727" s="5">
        <v>211</v>
      </c>
      <c r="L727" s="5">
        <v>26</v>
      </c>
      <c r="M727" s="5">
        <v>3</v>
      </c>
      <c r="N727" s="5" t="s">
        <v>3</v>
      </c>
      <c r="O727" s="5">
        <v>0</v>
      </c>
      <c r="P727" s="5">
        <f>ROUND(Source!DQ700,O727)</f>
        <v>0</v>
      </c>
      <c r="Q727" s="5"/>
      <c r="R727" s="5"/>
      <c r="S727" s="5"/>
      <c r="T727" s="5"/>
      <c r="U727" s="5"/>
      <c r="V727" s="5"/>
      <c r="W727" s="5">
        <v>0</v>
      </c>
      <c r="X727" s="5">
        <v>1</v>
      </c>
      <c r="Y727" s="5">
        <v>0</v>
      </c>
      <c r="Z727" s="5">
        <v>0</v>
      </c>
      <c r="AA727" s="5">
        <v>1</v>
      </c>
      <c r="AB727" s="5">
        <v>0</v>
      </c>
    </row>
    <row r="728" spans="1:206" x14ac:dyDescent="0.2">
      <c r="A728" s="5">
        <v>50</v>
      </c>
      <c r="B728" s="5">
        <v>0</v>
      </c>
      <c r="C728" s="5">
        <v>0</v>
      </c>
      <c r="D728" s="5">
        <v>1</v>
      </c>
      <c r="E728" s="5">
        <v>224</v>
      </c>
      <c r="F728" s="5">
        <f>ROUND(Source!AR700,O728)</f>
        <v>0</v>
      </c>
      <c r="G728" s="5" t="s">
        <v>138</v>
      </c>
      <c r="H728" s="5" t="s">
        <v>139</v>
      </c>
      <c r="I728" s="5"/>
      <c r="J728" s="5"/>
      <c r="K728" s="5">
        <v>224</v>
      </c>
      <c r="L728" s="5">
        <v>27</v>
      </c>
      <c r="M728" s="5">
        <v>3</v>
      </c>
      <c r="N728" s="5" t="s">
        <v>3</v>
      </c>
      <c r="O728" s="5">
        <v>0</v>
      </c>
      <c r="P728" s="5">
        <f>ROUND(Source!EJ700,O728)</f>
        <v>0</v>
      </c>
      <c r="Q728" s="5"/>
      <c r="R728" s="5"/>
      <c r="S728" s="5"/>
      <c r="T728" s="5"/>
      <c r="U728" s="5"/>
      <c r="V728" s="5"/>
      <c r="W728" s="5">
        <v>0</v>
      </c>
      <c r="X728" s="5">
        <v>1</v>
      </c>
      <c r="Y728" s="5">
        <v>0</v>
      </c>
      <c r="Z728" s="5">
        <v>0</v>
      </c>
      <c r="AA728" s="5">
        <v>1</v>
      </c>
      <c r="AB728" s="5">
        <v>0</v>
      </c>
    </row>
    <row r="730" spans="1:206" x14ac:dyDescent="0.2">
      <c r="A730" s="3">
        <v>51</v>
      </c>
      <c r="B730" s="3">
        <f>B298</f>
        <v>1</v>
      </c>
      <c r="C730" s="3">
        <f>A298</f>
        <v>4</v>
      </c>
      <c r="D730" s="3">
        <f>ROW(A298)</f>
        <v>298</v>
      </c>
      <c r="E730" s="3"/>
      <c r="F730" s="3" t="str">
        <f>IF(F298&lt;&gt;"",F298,"")</f>
        <v>Новый раздел</v>
      </c>
      <c r="G730" s="3" t="str">
        <f>IF(G298&lt;&gt;"",G298,"")</f>
        <v>1-й этаж (МОП)</v>
      </c>
      <c r="H730" s="3">
        <v>0</v>
      </c>
      <c r="I730" s="3"/>
      <c r="J730" s="3"/>
      <c r="K730" s="3"/>
      <c r="L730" s="3"/>
      <c r="M730" s="3"/>
      <c r="N730" s="3"/>
      <c r="O730" s="3">
        <f t="shared" ref="O730:T730" si="619">ROUND(O347+O426+O501+O585+O700+AB730,0)</f>
        <v>11392</v>
      </c>
      <c r="P730" s="3">
        <f t="shared" si="619"/>
        <v>9730</v>
      </c>
      <c r="Q730" s="3">
        <f t="shared" si="619"/>
        <v>316</v>
      </c>
      <c r="R730" s="3">
        <f t="shared" si="619"/>
        <v>36</v>
      </c>
      <c r="S730" s="3">
        <f t="shared" si="619"/>
        <v>1346</v>
      </c>
      <c r="T730" s="3">
        <f t="shared" si="619"/>
        <v>0</v>
      </c>
      <c r="U730" s="3">
        <f>U347+U426+U501+U585+U700+AH730</f>
        <v>149.79924</v>
      </c>
      <c r="V730" s="3">
        <f>V347+V426+V501+V585+V700+AI730</f>
        <v>2.8568569999999998</v>
      </c>
      <c r="W730" s="3">
        <f>ROUND(W347+W426+W501+W585+W700+AJ730,0)</f>
        <v>119</v>
      </c>
      <c r="X730" s="3">
        <f>ROUND(X347+X426+X501+X585+X700+AK730,0)</f>
        <v>1615</v>
      </c>
      <c r="Y730" s="3">
        <f>ROUND(Y347+Y426+Y501+Y585+Y700+AL730,0)</f>
        <v>1028</v>
      </c>
      <c r="Z730" s="3"/>
      <c r="AA730" s="3"/>
      <c r="AB730" s="3"/>
      <c r="AC730" s="3"/>
      <c r="AD730" s="3"/>
      <c r="AE730" s="3"/>
      <c r="AF730" s="3"/>
      <c r="AG730" s="3"/>
      <c r="AH730" s="3"/>
      <c r="AI730" s="3"/>
      <c r="AJ730" s="3"/>
      <c r="AK730" s="3"/>
      <c r="AL730" s="3"/>
      <c r="AM730" s="3"/>
      <c r="AN730" s="3"/>
      <c r="AO730" s="3">
        <f t="shared" ref="AO730:BD730" si="620">ROUND(AO347+AO426+AO501+AO585+AO700+BX730,0)</f>
        <v>0</v>
      </c>
      <c r="AP730" s="3">
        <f t="shared" si="620"/>
        <v>0</v>
      </c>
      <c r="AQ730" s="3">
        <f t="shared" si="620"/>
        <v>0</v>
      </c>
      <c r="AR730" s="3">
        <f t="shared" si="620"/>
        <v>14035</v>
      </c>
      <c r="AS730" s="3">
        <f t="shared" si="620"/>
        <v>14035</v>
      </c>
      <c r="AT730" s="3">
        <f t="shared" si="620"/>
        <v>0</v>
      </c>
      <c r="AU730" s="3">
        <f t="shared" si="620"/>
        <v>0</v>
      </c>
      <c r="AV730" s="3">
        <f t="shared" si="620"/>
        <v>9730</v>
      </c>
      <c r="AW730" s="3">
        <f t="shared" si="620"/>
        <v>9730</v>
      </c>
      <c r="AX730" s="3">
        <f t="shared" si="620"/>
        <v>0</v>
      </c>
      <c r="AY730" s="3">
        <f t="shared" si="620"/>
        <v>9730</v>
      </c>
      <c r="AZ730" s="3">
        <f t="shared" si="620"/>
        <v>0</v>
      </c>
      <c r="BA730" s="3">
        <f t="shared" si="620"/>
        <v>0</v>
      </c>
      <c r="BB730" s="3">
        <f t="shared" si="620"/>
        <v>0</v>
      </c>
      <c r="BC730" s="3">
        <f t="shared" si="620"/>
        <v>0</v>
      </c>
      <c r="BD730" s="3">
        <f t="shared" si="620"/>
        <v>0</v>
      </c>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4">
        <f t="shared" ref="DG730:DL730" si="621">ROUND(DG347+DG426+DG501+DG585+DG700+DT730,0)</f>
        <v>105583</v>
      </c>
      <c r="DH730" s="4">
        <f t="shared" si="621"/>
        <v>68712</v>
      </c>
      <c r="DI730" s="4">
        <f t="shared" si="621"/>
        <v>2697</v>
      </c>
      <c r="DJ730" s="4">
        <f t="shared" si="621"/>
        <v>711</v>
      </c>
      <c r="DK730" s="4">
        <f t="shared" si="621"/>
        <v>34174</v>
      </c>
      <c r="DL730" s="4">
        <f t="shared" si="621"/>
        <v>0</v>
      </c>
      <c r="DM730" s="4" t="e">
        <f>DM347+DM426+DM501+DM585+DM700+DZ730</f>
        <v>#REF!</v>
      </c>
      <c r="DN730" s="4">
        <f>DN347+DN426+DN501+DN585+DN700+EA730</f>
        <v>2.8568569999999998</v>
      </c>
      <c r="DO730" s="4">
        <f>ROUND(DO347+DO426+DO501+DO585+DO700+EB730,0)</f>
        <v>119</v>
      </c>
      <c r="DP730" s="4" t="e">
        <f>ROUND(DP347+DP426+DP501+DP585+DP700+EC730,0)</f>
        <v>#REF!</v>
      </c>
      <c r="DQ730" s="4" t="e">
        <f>ROUND(DQ347+DQ426+DQ501+DQ585+DQ700+ED730,0)</f>
        <v>#REF!</v>
      </c>
      <c r="DR730" s="4"/>
      <c r="DS730" s="4"/>
      <c r="DT730" s="4"/>
      <c r="DU730" s="4"/>
      <c r="DV730" s="4"/>
      <c r="DW730" s="4"/>
      <c r="DX730" s="4"/>
      <c r="DY730" s="4"/>
      <c r="DZ730" s="4"/>
      <c r="EA730" s="4"/>
      <c r="EB730" s="4"/>
      <c r="EC730" s="4"/>
      <c r="ED730" s="4"/>
      <c r="EE730" s="4"/>
      <c r="EF730" s="4"/>
      <c r="EG730" s="4">
        <f t="shared" ref="EG730:EV730" si="622">ROUND(EG347+EG426+EG501+EG585+EG700+FP730,0)</f>
        <v>0</v>
      </c>
      <c r="EH730" s="4">
        <f t="shared" si="622"/>
        <v>0</v>
      </c>
      <c r="EI730" s="4">
        <f t="shared" si="622"/>
        <v>0</v>
      </c>
      <c r="EJ730" s="4" t="e">
        <f t="shared" si="622"/>
        <v>#REF!</v>
      </c>
      <c r="EK730" s="4" t="e">
        <f t="shared" si="622"/>
        <v>#REF!</v>
      </c>
      <c r="EL730" s="4">
        <f t="shared" si="622"/>
        <v>0</v>
      </c>
      <c r="EM730" s="4">
        <f t="shared" si="622"/>
        <v>0</v>
      </c>
      <c r="EN730" s="4">
        <f t="shared" si="622"/>
        <v>68712</v>
      </c>
      <c r="EO730" s="4">
        <f t="shared" si="622"/>
        <v>68712</v>
      </c>
      <c r="EP730" s="4">
        <f t="shared" si="622"/>
        <v>0</v>
      </c>
      <c r="EQ730" s="4">
        <f t="shared" si="622"/>
        <v>68712</v>
      </c>
      <c r="ER730" s="4">
        <f t="shared" si="622"/>
        <v>0</v>
      </c>
      <c r="ES730" s="4">
        <f t="shared" si="622"/>
        <v>0</v>
      </c>
      <c r="ET730" s="4">
        <f t="shared" si="622"/>
        <v>0</v>
      </c>
      <c r="EU730" s="4">
        <f t="shared" si="622"/>
        <v>0</v>
      </c>
      <c r="EV730" s="4">
        <f t="shared" si="622"/>
        <v>0</v>
      </c>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v>0</v>
      </c>
    </row>
    <row r="732" spans="1:206" x14ac:dyDescent="0.2">
      <c r="A732" s="5">
        <v>50</v>
      </c>
      <c r="B732" s="5">
        <v>0</v>
      </c>
      <c r="C732" s="5">
        <v>0</v>
      </c>
      <c r="D732" s="5">
        <v>1</v>
      </c>
      <c r="E732" s="5">
        <v>201</v>
      </c>
      <c r="F732" s="5">
        <f>ROUND(Source!O730,O732)</f>
        <v>11392</v>
      </c>
      <c r="G732" s="5" t="s">
        <v>86</v>
      </c>
      <c r="H732" s="5" t="s">
        <v>87</v>
      </c>
      <c r="I732" s="5"/>
      <c r="J732" s="5"/>
      <c r="K732" s="5">
        <v>201</v>
      </c>
      <c r="L732" s="5">
        <v>1</v>
      </c>
      <c r="M732" s="5">
        <v>3</v>
      </c>
      <c r="N732" s="5" t="s">
        <v>3</v>
      </c>
      <c r="O732" s="5">
        <v>0</v>
      </c>
      <c r="P732" s="5">
        <f>ROUND(Source!DG730,O732)</f>
        <v>105583</v>
      </c>
      <c r="Q732" s="5"/>
      <c r="R732" s="5"/>
      <c r="S732" s="5"/>
      <c r="T732" s="5"/>
      <c r="U732" s="5"/>
      <c r="V732" s="5"/>
      <c r="W732" s="5">
        <v>11392</v>
      </c>
      <c r="X732" s="5">
        <v>1</v>
      </c>
      <c r="Y732" s="5">
        <v>11392</v>
      </c>
      <c r="Z732" s="5">
        <v>105583</v>
      </c>
      <c r="AA732" s="5">
        <v>1</v>
      </c>
      <c r="AB732" s="5">
        <v>105583</v>
      </c>
    </row>
    <row r="733" spans="1:206" x14ac:dyDescent="0.2">
      <c r="A733" s="5">
        <v>50</v>
      </c>
      <c r="B733" s="5">
        <v>0</v>
      </c>
      <c r="C733" s="5">
        <v>0</v>
      </c>
      <c r="D733" s="5">
        <v>1</v>
      </c>
      <c r="E733" s="5">
        <v>202</v>
      </c>
      <c r="F733" s="5">
        <f>ROUND(Source!P730,O733)</f>
        <v>9730</v>
      </c>
      <c r="G733" s="5" t="s">
        <v>88</v>
      </c>
      <c r="H733" s="5" t="s">
        <v>89</v>
      </c>
      <c r="I733" s="5"/>
      <c r="J733" s="5"/>
      <c r="K733" s="5">
        <v>202</v>
      </c>
      <c r="L733" s="5">
        <v>2</v>
      </c>
      <c r="M733" s="5">
        <v>3</v>
      </c>
      <c r="N733" s="5" t="s">
        <v>3</v>
      </c>
      <c r="O733" s="5">
        <v>0</v>
      </c>
      <c r="P733" s="5">
        <f>ROUND(Source!DH730,O733)</f>
        <v>68712</v>
      </c>
      <c r="Q733" s="5"/>
      <c r="R733" s="5"/>
      <c r="S733" s="5"/>
      <c r="T733" s="5"/>
      <c r="U733" s="5"/>
      <c r="V733" s="5"/>
      <c r="W733" s="5">
        <v>9730</v>
      </c>
      <c r="X733" s="5">
        <v>1</v>
      </c>
      <c r="Y733" s="5">
        <v>9730</v>
      </c>
      <c r="Z733" s="5">
        <v>68712</v>
      </c>
      <c r="AA733" s="5">
        <v>1</v>
      </c>
      <c r="AB733" s="5">
        <v>68712</v>
      </c>
    </row>
    <row r="734" spans="1:206" x14ac:dyDescent="0.2">
      <c r="A734" s="5">
        <v>50</v>
      </c>
      <c r="B734" s="5">
        <v>0</v>
      </c>
      <c r="C734" s="5">
        <v>0</v>
      </c>
      <c r="D734" s="5">
        <v>1</v>
      </c>
      <c r="E734" s="5">
        <v>222</v>
      </c>
      <c r="F734" s="5">
        <f>ROUND(Source!AO730,O734)</f>
        <v>0</v>
      </c>
      <c r="G734" s="5" t="s">
        <v>90</v>
      </c>
      <c r="H734" s="5" t="s">
        <v>91</v>
      </c>
      <c r="I734" s="5"/>
      <c r="J734" s="5"/>
      <c r="K734" s="5">
        <v>222</v>
      </c>
      <c r="L734" s="5">
        <v>3</v>
      </c>
      <c r="M734" s="5">
        <v>3</v>
      </c>
      <c r="N734" s="5" t="s">
        <v>3</v>
      </c>
      <c r="O734" s="5">
        <v>0</v>
      </c>
      <c r="P734" s="5">
        <f>ROUND(Source!EG730,O734)</f>
        <v>0</v>
      </c>
      <c r="Q734" s="5"/>
      <c r="R734" s="5"/>
      <c r="S734" s="5"/>
      <c r="T734" s="5"/>
      <c r="U734" s="5"/>
      <c r="V734" s="5"/>
      <c r="W734" s="5">
        <v>0</v>
      </c>
      <c r="X734" s="5">
        <v>1</v>
      </c>
      <c r="Y734" s="5">
        <v>0</v>
      </c>
      <c r="Z734" s="5">
        <v>0</v>
      </c>
      <c r="AA734" s="5">
        <v>1</v>
      </c>
      <c r="AB734" s="5">
        <v>0</v>
      </c>
    </row>
    <row r="735" spans="1:206" x14ac:dyDescent="0.2">
      <c r="A735" s="5">
        <v>50</v>
      </c>
      <c r="B735" s="5">
        <v>0</v>
      </c>
      <c r="C735" s="5">
        <v>0</v>
      </c>
      <c r="D735" s="5">
        <v>1</v>
      </c>
      <c r="E735" s="5">
        <v>225</v>
      </c>
      <c r="F735" s="5">
        <f>ROUND(Source!AV730,O735)</f>
        <v>9730</v>
      </c>
      <c r="G735" s="5" t="s">
        <v>92</v>
      </c>
      <c r="H735" s="5" t="s">
        <v>93</v>
      </c>
      <c r="I735" s="5"/>
      <c r="J735" s="5"/>
      <c r="K735" s="5">
        <v>225</v>
      </c>
      <c r="L735" s="5">
        <v>4</v>
      </c>
      <c r="M735" s="5">
        <v>3</v>
      </c>
      <c r="N735" s="5" t="s">
        <v>3</v>
      </c>
      <c r="O735" s="5">
        <v>0</v>
      </c>
      <c r="P735" s="5">
        <f>ROUND(Source!EN730,O735)</f>
        <v>68712</v>
      </c>
      <c r="Q735" s="5"/>
      <c r="R735" s="5"/>
      <c r="S735" s="5"/>
      <c r="T735" s="5"/>
      <c r="U735" s="5"/>
      <c r="V735" s="5"/>
      <c r="W735" s="5">
        <v>9730</v>
      </c>
      <c r="X735" s="5">
        <v>1</v>
      </c>
      <c r="Y735" s="5">
        <v>9730</v>
      </c>
      <c r="Z735" s="5">
        <v>68712</v>
      </c>
      <c r="AA735" s="5">
        <v>1</v>
      </c>
      <c r="AB735" s="5">
        <v>68712</v>
      </c>
    </row>
    <row r="736" spans="1:206" x14ac:dyDescent="0.2">
      <c r="A736" s="5">
        <v>50</v>
      </c>
      <c r="B736" s="5">
        <v>0</v>
      </c>
      <c r="C736" s="5">
        <v>0</v>
      </c>
      <c r="D736" s="5">
        <v>1</v>
      </c>
      <c r="E736" s="5">
        <v>226</v>
      </c>
      <c r="F736" s="5">
        <f>ROUND(Source!AW730,O736)</f>
        <v>9730</v>
      </c>
      <c r="G736" s="5" t="s">
        <v>94</v>
      </c>
      <c r="H736" s="5" t="s">
        <v>95</v>
      </c>
      <c r="I736" s="5"/>
      <c r="J736" s="5"/>
      <c r="K736" s="5">
        <v>226</v>
      </c>
      <c r="L736" s="5">
        <v>5</v>
      </c>
      <c r="M736" s="5">
        <v>3</v>
      </c>
      <c r="N736" s="5" t="s">
        <v>3</v>
      </c>
      <c r="O736" s="5">
        <v>0</v>
      </c>
      <c r="P736" s="5">
        <f>ROUND(Source!EO730,O736)</f>
        <v>68712</v>
      </c>
      <c r="Q736" s="5"/>
      <c r="R736" s="5"/>
      <c r="S736" s="5"/>
      <c r="T736" s="5"/>
      <c r="U736" s="5"/>
      <c r="V736" s="5"/>
      <c r="W736" s="5">
        <v>9730</v>
      </c>
      <c r="X736" s="5">
        <v>1</v>
      </c>
      <c r="Y736" s="5">
        <v>9730</v>
      </c>
      <c r="Z736" s="5">
        <v>68712</v>
      </c>
      <c r="AA736" s="5">
        <v>1</v>
      </c>
      <c r="AB736" s="5">
        <v>68712</v>
      </c>
    </row>
    <row r="737" spans="1:28" x14ac:dyDescent="0.2">
      <c r="A737" s="5">
        <v>50</v>
      </c>
      <c r="B737" s="5">
        <v>0</v>
      </c>
      <c r="C737" s="5">
        <v>0</v>
      </c>
      <c r="D737" s="5">
        <v>1</v>
      </c>
      <c r="E737" s="5">
        <v>227</v>
      </c>
      <c r="F737" s="5">
        <f>ROUND(Source!AX730,O737)</f>
        <v>0</v>
      </c>
      <c r="G737" s="5" t="s">
        <v>96</v>
      </c>
      <c r="H737" s="5" t="s">
        <v>97</v>
      </c>
      <c r="I737" s="5"/>
      <c r="J737" s="5"/>
      <c r="K737" s="5">
        <v>227</v>
      </c>
      <c r="L737" s="5">
        <v>6</v>
      </c>
      <c r="M737" s="5">
        <v>3</v>
      </c>
      <c r="N737" s="5" t="s">
        <v>3</v>
      </c>
      <c r="O737" s="5">
        <v>0</v>
      </c>
      <c r="P737" s="5">
        <f>ROUND(Source!EP730,O737)</f>
        <v>0</v>
      </c>
      <c r="Q737" s="5"/>
      <c r="R737" s="5"/>
      <c r="S737" s="5"/>
      <c r="T737" s="5"/>
      <c r="U737" s="5"/>
      <c r="V737" s="5"/>
      <c r="W737" s="5">
        <v>0</v>
      </c>
      <c r="X737" s="5">
        <v>1</v>
      </c>
      <c r="Y737" s="5">
        <v>0</v>
      </c>
      <c r="Z737" s="5">
        <v>0</v>
      </c>
      <c r="AA737" s="5">
        <v>1</v>
      </c>
      <c r="AB737" s="5">
        <v>0</v>
      </c>
    </row>
    <row r="738" spans="1:28" x14ac:dyDescent="0.2">
      <c r="A738" s="5">
        <v>50</v>
      </c>
      <c r="B738" s="5">
        <v>0</v>
      </c>
      <c r="C738" s="5">
        <v>0</v>
      </c>
      <c r="D738" s="5">
        <v>1</v>
      </c>
      <c r="E738" s="5">
        <v>228</v>
      </c>
      <c r="F738" s="5">
        <f>ROUND(Source!AY730,O738)</f>
        <v>9730</v>
      </c>
      <c r="G738" s="5" t="s">
        <v>98</v>
      </c>
      <c r="H738" s="5" t="s">
        <v>99</v>
      </c>
      <c r="I738" s="5"/>
      <c r="J738" s="5"/>
      <c r="K738" s="5">
        <v>228</v>
      </c>
      <c r="L738" s="5">
        <v>7</v>
      </c>
      <c r="M738" s="5">
        <v>3</v>
      </c>
      <c r="N738" s="5" t="s">
        <v>3</v>
      </c>
      <c r="O738" s="5">
        <v>0</v>
      </c>
      <c r="P738" s="5">
        <f>ROUND(Source!EQ730,O738)</f>
        <v>68712</v>
      </c>
      <c r="Q738" s="5"/>
      <c r="R738" s="5"/>
      <c r="S738" s="5"/>
      <c r="T738" s="5"/>
      <c r="U738" s="5"/>
      <c r="V738" s="5"/>
      <c r="W738" s="5">
        <v>9730</v>
      </c>
      <c r="X738" s="5">
        <v>1</v>
      </c>
      <c r="Y738" s="5">
        <v>9730</v>
      </c>
      <c r="Z738" s="5">
        <v>68712</v>
      </c>
      <c r="AA738" s="5">
        <v>1</v>
      </c>
      <c r="AB738" s="5">
        <v>68712</v>
      </c>
    </row>
    <row r="739" spans="1:28" x14ac:dyDescent="0.2">
      <c r="A739" s="5">
        <v>50</v>
      </c>
      <c r="B739" s="5">
        <v>0</v>
      </c>
      <c r="C739" s="5">
        <v>0</v>
      </c>
      <c r="D739" s="5">
        <v>1</v>
      </c>
      <c r="E739" s="5">
        <v>216</v>
      </c>
      <c r="F739" s="5">
        <f>ROUND(Source!AP730,O739)</f>
        <v>0</v>
      </c>
      <c r="G739" s="5" t="s">
        <v>100</v>
      </c>
      <c r="H739" s="5" t="s">
        <v>101</v>
      </c>
      <c r="I739" s="5"/>
      <c r="J739" s="5"/>
      <c r="K739" s="5">
        <v>216</v>
      </c>
      <c r="L739" s="5">
        <v>8</v>
      </c>
      <c r="M739" s="5">
        <v>3</v>
      </c>
      <c r="N739" s="5" t="s">
        <v>3</v>
      </c>
      <c r="O739" s="5">
        <v>0</v>
      </c>
      <c r="P739" s="5">
        <f>ROUND(Source!EH730,O739)</f>
        <v>0</v>
      </c>
      <c r="Q739" s="5"/>
      <c r="R739" s="5"/>
      <c r="S739" s="5"/>
      <c r="T739" s="5"/>
      <c r="U739" s="5"/>
      <c r="V739" s="5"/>
      <c r="W739" s="5">
        <v>0</v>
      </c>
      <c r="X739" s="5">
        <v>1</v>
      </c>
      <c r="Y739" s="5">
        <v>0</v>
      </c>
      <c r="Z739" s="5">
        <v>0</v>
      </c>
      <c r="AA739" s="5">
        <v>1</v>
      </c>
      <c r="AB739" s="5">
        <v>0</v>
      </c>
    </row>
    <row r="740" spans="1:28" x14ac:dyDescent="0.2">
      <c r="A740" s="5">
        <v>50</v>
      </c>
      <c r="B740" s="5">
        <v>0</v>
      </c>
      <c r="C740" s="5">
        <v>0</v>
      </c>
      <c r="D740" s="5">
        <v>1</v>
      </c>
      <c r="E740" s="5">
        <v>223</v>
      </c>
      <c r="F740" s="5">
        <f>ROUND(Source!AQ730,O740)</f>
        <v>0</v>
      </c>
      <c r="G740" s="5" t="s">
        <v>102</v>
      </c>
      <c r="H740" s="5" t="s">
        <v>103</v>
      </c>
      <c r="I740" s="5"/>
      <c r="J740" s="5"/>
      <c r="K740" s="5">
        <v>223</v>
      </c>
      <c r="L740" s="5">
        <v>9</v>
      </c>
      <c r="M740" s="5">
        <v>3</v>
      </c>
      <c r="N740" s="5" t="s">
        <v>3</v>
      </c>
      <c r="O740" s="5">
        <v>0</v>
      </c>
      <c r="P740" s="5">
        <f>ROUND(Source!EI730,O740)</f>
        <v>0</v>
      </c>
      <c r="Q740" s="5"/>
      <c r="R740" s="5"/>
      <c r="S740" s="5"/>
      <c r="T740" s="5"/>
      <c r="U740" s="5"/>
      <c r="V740" s="5"/>
      <c r="W740" s="5">
        <v>0</v>
      </c>
      <c r="X740" s="5">
        <v>1</v>
      </c>
      <c r="Y740" s="5">
        <v>0</v>
      </c>
      <c r="Z740" s="5">
        <v>0</v>
      </c>
      <c r="AA740" s="5">
        <v>1</v>
      </c>
      <c r="AB740" s="5">
        <v>0</v>
      </c>
    </row>
    <row r="741" spans="1:28" x14ac:dyDescent="0.2">
      <c r="A741" s="5">
        <v>50</v>
      </c>
      <c r="B741" s="5">
        <v>0</v>
      </c>
      <c r="C741" s="5">
        <v>0</v>
      </c>
      <c r="D741" s="5">
        <v>1</v>
      </c>
      <c r="E741" s="5">
        <v>229</v>
      </c>
      <c r="F741" s="5">
        <f>ROUND(Source!AZ730,O741)</f>
        <v>0</v>
      </c>
      <c r="G741" s="5" t="s">
        <v>104</v>
      </c>
      <c r="H741" s="5" t="s">
        <v>105</v>
      </c>
      <c r="I741" s="5"/>
      <c r="J741" s="5"/>
      <c r="K741" s="5">
        <v>229</v>
      </c>
      <c r="L741" s="5">
        <v>10</v>
      </c>
      <c r="M741" s="5">
        <v>3</v>
      </c>
      <c r="N741" s="5" t="s">
        <v>3</v>
      </c>
      <c r="O741" s="5">
        <v>0</v>
      </c>
      <c r="P741" s="5">
        <f>ROUND(Source!ER730,O741)</f>
        <v>0</v>
      </c>
      <c r="Q741" s="5"/>
      <c r="R741" s="5"/>
      <c r="S741" s="5"/>
      <c r="T741" s="5"/>
      <c r="U741" s="5"/>
      <c r="V741" s="5"/>
      <c r="W741" s="5">
        <v>0</v>
      </c>
      <c r="X741" s="5">
        <v>1</v>
      </c>
      <c r="Y741" s="5">
        <v>0</v>
      </c>
      <c r="Z741" s="5">
        <v>0</v>
      </c>
      <c r="AA741" s="5">
        <v>1</v>
      </c>
      <c r="AB741" s="5">
        <v>0</v>
      </c>
    </row>
    <row r="742" spans="1:28" x14ac:dyDescent="0.2">
      <c r="A742" s="5">
        <v>50</v>
      </c>
      <c r="B742" s="5">
        <v>0</v>
      </c>
      <c r="C742" s="5">
        <v>0</v>
      </c>
      <c r="D742" s="5">
        <v>1</v>
      </c>
      <c r="E742" s="5">
        <v>203</v>
      </c>
      <c r="F742" s="5">
        <f>ROUND(Source!Q730,O742)</f>
        <v>316</v>
      </c>
      <c r="G742" s="5" t="s">
        <v>106</v>
      </c>
      <c r="H742" s="5" t="s">
        <v>107</v>
      </c>
      <c r="I742" s="5"/>
      <c r="J742" s="5"/>
      <c r="K742" s="5">
        <v>203</v>
      </c>
      <c r="L742" s="5">
        <v>11</v>
      </c>
      <c r="M742" s="5">
        <v>3</v>
      </c>
      <c r="N742" s="5" t="s">
        <v>3</v>
      </c>
      <c r="O742" s="5">
        <v>0</v>
      </c>
      <c r="P742" s="5">
        <f>ROUND(Source!DI730,O742)</f>
        <v>2697</v>
      </c>
      <c r="Q742" s="5"/>
      <c r="R742" s="5"/>
      <c r="S742" s="5"/>
      <c r="T742" s="5"/>
      <c r="U742" s="5"/>
      <c r="V742" s="5"/>
      <c r="W742" s="5">
        <v>316</v>
      </c>
      <c r="X742" s="5">
        <v>1</v>
      </c>
      <c r="Y742" s="5">
        <v>316</v>
      </c>
      <c r="Z742" s="5">
        <v>2697</v>
      </c>
      <c r="AA742" s="5">
        <v>1</v>
      </c>
      <c r="AB742" s="5">
        <v>2697</v>
      </c>
    </row>
    <row r="743" spans="1:28" x14ac:dyDescent="0.2">
      <c r="A743" s="5">
        <v>50</v>
      </c>
      <c r="B743" s="5">
        <v>0</v>
      </c>
      <c r="C743" s="5">
        <v>0</v>
      </c>
      <c r="D743" s="5">
        <v>1</v>
      </c>
      <c r="E743" s="5">
        <v>231</v>
      </c>
      <c r="F743" s="5">
        <f>ROUND(Source!BB730,O743)</f>
        <v>0</v>
      </c>
      <c r="G743" s="5" t="s">
        <v>108</v>
      </c>
      <c r="H743" s="5" t="s">
        <v>109</v>
      </c>
      <c r="I743" s="5"/>
      <c r="J743" s="5"/>
      <c r="K743" s="5">
        <v>231</v>
      </c>
      <c r="L743" s="5">
        <v>12</v>
      </c>
      <c r="M743" s="5">
        <v>3</v>
      </c>
      <c r="N743" s="5" t="s">
        <v>3</v>
      </c>
      <c r="O743" s="5">
        <v>0</v>
      </c>
      <c r="P743" s="5">
        <f>ROUND(Source!ET730,O743)</f>
        <v>0</v>
      </c>
      <c r="Q743" s="5"/>
      <c r="R743" s="5"/>
      <c r="S743" s="5"/>
      <c r="T743" s="5"/>
      <c r="U743" s="5"/>
      <c r="V743" s="5"/>
      <c r="W743" s="5">
        <v>0</v>
      </c>
      <c r="X743" s="5">
        <v>1</v>
      </c>
      <c r="Y743" s="5">
        <v>0</v>
      </c>
      <c r="Z743" s="5">
        <v>0</v>
      </c>
      <c r="AA743" s="5">
        <v>1</v>
      </c>
      <c r="AB743" s="5">
        <v>0</v>
      </c>
    </row>
    <row r="744" spans="1:28" x14ac:dyDescent="0.2">
      <c r="A744" s="5">
        <v>50</v>
      </c>
      <c r="B744" s="5">
        <v>0</v>
      </c>
      <c r="C744" s="5">
        <v>0</v>
      </c>
      <c r="D744" s="5">
        <v>1</v>
      </c>
      <c r="E744" s="5">
        <v>204</v>
      </c>
      <c r="F744" s="5">
        <f>ROUND(Source!R730,O744)</f>
        <v>36</v>
      </c>
      <c r="G744" s="5" t="s">
        <v>110</v>
      </c>
      <c r="H744" s="5" t="s">
        <v>111</v>
      </c>
      <c r="I744" s="5"/>
      <c r="J744" s="5"/>
      <c r="K744" s="5">
        <v>204</v>
      </c>
      <c r="L744" s="5">
        <v>13</v>
      </c>
      <c r="M744" s="5">
        <v>3</v>
      </c>
      <c r="N744" s="5" t="s">
        <v>3</v>
      </c>
      <c r="O744" s="5">
        <v>0</v>
      </c>
      <c r="P744" s="5">
        <f>ROUND(Source!DJ730,O744)</f>
        <v>711</v>
      </c>
      <c r="Q744" s="5"/>
      <c r="R744" s="5"/>
      <c r="S744" s="5"/>
      <c r="T744" s="5"/>
      <c r="U744" s="5"/>
      <c r="V744" s="5"/>
      <c r="W744" s="5">
        <v>36</v>
      </c>
      <c r="X744" s="5">
        <v>1</v>
      </c>
      <c r="Y744" s="5">
        <v>36</v>
      </c>
      <c r="Z744" s="5">
        <v>711</v>
      </c>
      <c r="AA744" s="5">
        <v>1</v>
      </c>
      <c r="AB744" s="5">
        <v>711</v>
      </c>
    </row>
    <row r="745" spans="1:28" x14ac:dyDescent="0.2">
      <c r="A745" s="5">
        <v>50</v>
      </c>
      <c r="B745" s="5">
        <v>0</v>
      </c>
      <c r="C745" s="5">
        <v>0</v>
      </c>
      <c r="D745" s="5">
        <v>1</v>
      </c>
      <c r="E745" s="5">
        <v>205</v>
      </c>
      <c r="F745" s="5">
        <f>ROUND(Source!S730,O745)</f>
        <v>1346</v>
      </c>
      <c r="G745" s="5" t="s">
        <v>112</v>
      </c>
      <c r="H745" s="5" t="s">
        <v>113</v>
      </c>
      <c r="I745" s="5"/>
      <c r="J745" s="5"/>
      <c r="K745" s="5">
        <v>205</v>
      </c>
      <c r="L745" s="5">
        <v>14</v>
      </c>
      <c r="M745" s="5">
        <v>3</v>
      </c>
      <c r="N745" s="5" t="s">
        <v>3</v>
      </c>
      <c r="O745" s="5">
        <v>0</v>
      </c>
      <c r="P745" s="5">
        <f>ROUND(Source!DK730,O745)</f>
        <v>34174</v>
      </c>
      <c r="Q745" s="5"/>
      <c r="R745" s="5"/>
      <c r="S745" s="5"/>
      <c r="T745" s="5"/>
      <c r="U745" s="5"/>
      <c r="V745" s="5"/>
      <c r="W745" s="5">
        <v>1346</v>
      </c>
      <c r="X745" s="5">
        <v>1</v>
      </c>
      <c r="Y745" s="5">
        <v>1346</v>
      </c>
      <c r="Z745" s="5">
        <v>34174</v>
      </c>
      <c r="AA745" s="5">
        <v>1</v>
      </c>
      <c r="AB745" s="5">
        <v>34174</v>
      </c>
    </row>
    <row r="746" spans="1:28" x14ac:dyDescent="0.2">
      <c r="A746" s="5">
        <v>50</v>
      </c>
      <c r="B746" s="5">
        <v>0</v>
      </c>
      <c r="C746" s="5">
        <v>0</v>
      </c>
      <c r="D746" s="5">
        <v>1</v>
      </c>
      <c r="E746" s="5">
        <v>232</v>
      </c>
      <c r="F746" s="5">
        <f>ROUND(Source!BC730,O746)</f>
        <v>0</v>
      </c>
      <c r="G746" s="5" t="s">
        <v>114</v>
      </c>
      <c r="H746" s="5" t="s">
        <v>115</v>
      </c>
      <c r="I746" s="5"/>
      <c r="J746" s="5"/>
      <c r="K746" s="5">
        <v>232</v>
      </c>
      <c r="L746" s="5">
        <v>15</v>
      </c>
      <c r="M746" s="5">
        <v>3</v>
      </c>
      <c r="N746" s="5" t="s">
        <v>3</v>
      </c>
      <c r="O746" s="5">
        <v>0</v>
      </c>
      <c r="P746" s="5">
        <f>ROUND(Source!EU730,O746)</f>
        <v>0</v>
      </c>
      <c r="Q746" s="5"/>
      <c r="R746" s="5"/>
      <c r="S746" s="5"/>
      <c r="T746" s="5"/>
      <c r="U746" s="5"/>
      <c r="V746" s="5"/>
      <c r="W746" s="5">
        <v>0</v>
      </c>
      <c r="X746" s="5">
        <v>1</v>
      </c>
      <c r="Y746" s="5">
        <v>0</v>
      </c>
      <c r="Z746" s="5">
        <v>0</v>
      </c>
      <c r="AA746" s="5">
        <v>1</v>
      </c>
      <c r="AB746" s="5">
        <v>0</v>
      </c>
    </row>
    <row r="747" spans="1:28" x14ac:dyDescent="0.2">
      <c r="A747" s="5">
        <v>50</v>
      </c>
      <c r="B747" s="5">
        <v>0</v>
      </c>
      <c r="C747" s="5">
        <v>0</v>
      </c>
      <c r="D747" s="5">
        <v>1</v>
      </c>
      <c r="E747" s="5">
        <v>214</v>
      </c>
      <c r="F747" s="5">
        <f>ROUND(Source!AS730,O747)</f>
        <v>14035</v>
      </c>
      <c r="G747" s="5" t="s">
        <v>116</v>
      </c>
      <c r="H747" s="5" t="s">
        <v>117</v>
      </c>
      <c r="I747" s="5"/>
      <c r="J747" s="5"/>
      <c r="K747" s="5">
        <v>214</v>
      </c>
      <c r="L747" s="5">
        <v>16</v>
      </c>
      <c r="M747" s="5">
        <v>3</v>
      </c>
      <c r="N747" s="5" t="s">
        <v>3</v>
      </c>
      <c r="O747" s="5">
        <v>0</v>
      </c>
      <c r="P747" s="5" t="e">
        <f>ROUND(Source!EK730,O747)</f>
        <v>#REF!</v>
      </c>
      <c r="Q747" s="5"/>
      <c r="R747" s="5"/>
      <c r="S747" s="5"/>
      <c r="T747" s="5"/>
      <c r="U747" s="5"/>
      <c r="V747" s="5"/>
      <c r="W747" s="5">
        <v>14035</v>
      </c>
      <c r="X747" s="5">
        <v>1</v>
      </c>
      <c r="Y747" s="5">
        <v>14035</v>
      </c>
      <c r="Z747" s="5">
        <v>166437</v>
      </c>
      <c r="AA747" s="5">
        <v>1</v>
      </c>
      <c r="AB747" s="5">
        <v>166437</v>
      </c>
    </row>
    <row r="748" spans="1:28" x14ac:dyDescent="0.2">
      <c r="A748" s="5">
        <v>50</v>
      </c>
      <c r="B748" s="5">
        <v>0</v>
      </c>
      <c r="C748" s="5">
        <v>0</v>
      </c>
      <c r="D748" s="5">
        <v>1</v>
      </c>
      <c r="E748" s="5">
        <v>215</v>
      </c>
      <c r="F748" s="5">
        <f>ROUND(Source!AT730,O748)</f>
        <v>0</v>
      </c>
      <c r="G748" s="5" t="s">
        <v>118</v>
      </c>
      <c r="H748" s="5" t="s">
        <v>119</v>
      </c>
      <c r="I748" s="5"/>
      <c r="J748" s="5"/>
      <c r="K748" s="5">
        <v>215</v>
      </c>
      <c r="L748" s="5">
        <v>17</v>
      </c>
      <c r="M748" s="5">
        <v>3</v>
      </c>
      <c r="N748" s="5" t="s">
        <v>3</v>
      </c>
      <c r="O748" s="5">
        <v>0</v>
      </c>
      <c r="P748" s="5">
        <f>ROUND(Source!EL730,O748)</f>
        <v>0</v>
      </c>
      <c r="Q748" s="5"/>
      <c r="R748" s="5"/>
      <c r="S748" s="5"/>
      <c r="T748" s="5"/>
      <c r="U748" s="5"/>
      <c r="V748" s="5"/>
      <c r="W748" s="5">
        <v>0</v>
      </c>
      <c r="X748" s="5">
        <v>1</v>
      </c>
      <c r="Y748" s="5">
        <v>0</v>
      </c>
      <c r="Z748" s="5">
        <v>0</v>
      </c>
      <c r="AA748" s="5">
        <v>1</v>
      </c>
      <c r="AB748" s="5">
        <v>0</v>
      </c>
    </row>
    <row r="749" spans="1:28" x14ac:dyDescent="0.2">
      <c r="A749" s="5">
        <v>50</v>
      </c>
      <c r="B749" s="5">
        <v>0</v>
      </c>
      <c r="C749" s="5">
        <v>0</v>
      </c>
      <c r="D749" s="5">
        <v>1</v>
      </c>
      <c r="E749" s="5">
        <v>217</v>
      </c>
      <c r="F749" s="5">
        <f>ROUND(Source!AU730,O749)</f>
        <v>0</v>
      </c>
      <c r="G749" s="5" t="s">
        <v>120</v>
      </c>
      <c r="H749" s="5" t="s">
        <v>121</v>
      </c>
      <c r="I749" s="5"/>
      <c r="J749" s="5"/>
      <c r="K749" s="5">
        <v>217</v>
      </c>
      <c r="L749" s="5">
        <v>18</v>
      </c>
      <c r="M749" s="5">
        <v>3</v>
      </c>
      <c r="N749" s="5" t="s">
        <v>3</v>
      </c>
      <c r="O749" s="5">
        <v>0</v>
      </c>
      <c r="P749" s="5">
        <f>ROUND(Source!EM730,O749)</f>
        <v>0</v>
      </c>
      <c r="Q749" s="5"/>
      <c r="R749" s="5"/>
      <c r="S749" s="5"/>
      <c r="T749" s="5"/>
      <c r="U749" s="5"/>
      <c r="V749" s="5"/>
      <c r="W749" s="5">
        <v>0</v>
      </c>
      <c r="X749" s="5">
        <v>1</v>
      </c>
      <c r="Y749" s="5">
        <v>0</v>
      </c>
      <c r="Z749" s="5">
        <v>0</v>
      </c>
      <c r="AA749" s="5">
        <v>1</v>
      </c>
      <c r="AB749" s="5">
        <v>0</v>
      </c>
    </row>
    <row r="750" spans="1:28" x14ac:dyDescent="0.2">
      <c r="A750" s="5">
        <v>50</v>
      </c>
      <c r="B750" s="5">
        <v>0</v>
      </c>
      <c r="C750" s="5">
        <v>0</v>
      </c>
      <c r="D750" s="5">
        <v>1</v>
      </c>
      <c r="E750" s="5">
        <v>230</v>
      </c>
      <c r="F750" s="5">
        <f>ROUND(Source!BA730,O750)</f>
        <v>0</v>
      </c>
      <c r="G750" s="5" t="s">
        <v>122</v>
      </c>
      <c r="H750" s="5" t="s">
        <v>123</v>
      </c>
      <c r="I750" s="5"/>
      <c r="J750" s="5"/>
      <c r="K750" s="5">
        <v>230</v>
      </c>
      <c r="L750" s="5">
        <v>19</v>
      </c>
      <c r="M750" s="5">
        <v>3</v>
      </c>
      <c r="N750" s="5" t="s">
        <v>3</v>
      </c>
      <c r="O750" s="5">
        <v>0</v>
      </c>
      <c r="P750" s="5">
        <f>ROUND(Source!ES730,O750)</f>
        <v>0</v>
      </c>
      <c r="Q750" s="5"/>
      <c r="R750" s="5"/>
      <c r="S750" s="5"/>
      <c r="T750" s="5"/>
      <c r="U750" s="5"/>
      <c r="V750" s="5"/>
      <c r="W750" s="5">
        <v>0</v>
      </c>
      <c r="X750" s="5">
        <v>1</v>
      </c>
      <c r="Y750" s="5">
        <v>0</v>
      </c>
      <c r="Z750" s="5">
        <v>0</v>
      </c>
      <c r="AA750" s="5">
        <v>1</v>
      </c>
      <c r="AB750" s="5">
        <v>0</v>
      </c>
    </row>
    <row r="751" spans="1:28" x14ac:dyDescent="0.2">
      <c r="A751" s="5">
        <v>50</v>
      </c>
      <c r="B751" s="5">
        <v>0</v>
      </c>
      <c r="C751" s="5">
        <v>0</v>
      </c>
      <c r="D751" s="5">
        <v>1</v>
      </c>
      <c r="E751" s="5">
        <v>206</v>
      </c>
      <c r="F751" s="5">
        <f>ROUND(Source!T730,O751)</f>
        <v>0</v>
      </c>
      <c r="G751" s="5" t="s">
        <v>124</v>
      </c>
      <c r="H751" s="5" t="s">
        <v>125</v>
      </c>
      <c r="I751" s="5"/>
      <c r="J751" s="5"/>
      <c r="K751" s="5">
        <v>206</v>
      </c>
      <c r="L751" s="5">
        <v>20</v>
      </c>
      <c r="M751" s="5">
        <v>3</v>
      </c>
      <c r="N751" s="5" t="s">
        <v>3</v>
      </c>
      <c r="O751" s="5">
        <v>0</v>
      </c>
      <c r="P751" s="5">
        <f>ROUND(Source!DL730,O751)</f>
        <v>0</v>
      </c>
      <c r="Q751" s="5"/>
      <c r="R751" s="5"/>
      <c r="S751" s="5"/>
      <c r="T751" s="5"/>
      <c r="U751" s="5"/>
      <c r="V751" s="5"/>
      <c r="W751" s="5">
        <v>0</v>
      </c>
      <c r="X751" s="5">
        <v>1</v>
      </c>
      <c r="Y751" s="5">
        <v>0</v>
      </c>
      <c r="Z751" s="5">
        <v>0</v>
      </c>
      <c r="AA751" s="5">
        <v>1</v>
      </c>
      <c r="AB751" s="5">
        <v>0</v>
      </c>
    </row>
    <row r="752" spans="1:28" x14ac:dyDescent="0.2">
      <c r="A752" s="5">
        <v>50</v>
      </c>
      <c r="B752" s="5">
        <v>0</v>
      </c>
      <c r="C752" s="5">
        <v>0</v>
      </c>
      <c r="D752" s="5">
        <v>1</v>
      </c>
      <c r="E752" s="5">
        <v>207</v>
      </c>
      <c r="F752" s="5">
        <f>Source!U730</f>
        <v>149.79924</v>
      </c>
      <c r="G752" s="5" t="s">
        <v>126</v>
      </c>
      <c r="H752" s="5" t="s">
        <v>127</v>
      </c>
      <c r="I752" s="5"/>
      <c r="J752" s="5"/>
      <c r="K752" s="5">
        <v>207</v>
      </c>
      <c r="L752" s="5">
        <v>21</v>
      </c>
      <c r="M752" s="5">
        <v>3</v>
      </c>
      <c r="N752" s="5" t="s">
        <v>3</v>
      </c>
      <c r="O752" s="5">
        <v>-1</v>
      </c>
      <c r="P752" s="5" t="e">
        <f>Source!DM730</f>
        <v>#REF!</v>
      </c>
      <c r="Q752" s="5"/>
      <c r="R752" s="5"/>
      <c r="S752" s="5"/>
      <c r="T752" s="5"/>
      <c r="U752" s="5"/>
      <c r="V752" s="5"/>
      <c r="W752" s="5">
        <v>149.79924</v>
      </c>
      <c r="X752" s="5">
        <v>1</v>
      </c>
      <c r="Y752" s="5">
        <v>149.79924</v>
      </c>
      <c r="Z752" s="5">
        <v>149.79924</v>
      </c>
      <c r="AA752" s="5">
        <v>1</v>
      </c>
      <c r="AB752" s="5">
        <v>149.79924</v>
      </c>
    </row>
    <row r="753" spans="1:255" x14ac:dyDescent="0.2">
      <c r="A753" s="5">
        <v>50</v>
      </c>
      <c r="B753" s="5">
        <v>0</v>
      </c>
      <c r="C753" s="5">
        <v>0</v>
      </c>
      <c r="D753" s="5">
        <v>1</v>
      </c>
      <c r="E753" s="5">
        <v>208</v>
      </c>
      <c r="F753" s="5">
        <f>Source!V730</f>
        <v>2.8568569999999998</v>
      </c>
      <c r="G753" s="5" t="s">
        <v>128</v>
      </c>
      <c r="H753" s="5" t="s">
        <v>129</v>
      </c>
      <c r="I753" s="5"/>
      <c r="J753" s="5"/>
      <c r="K753" s="5">
        <v>208</v>
      </c>
      <c r="L753" s="5">
        <v>22</v>
      </c>
      <c r="M753" s="5">
        <v>3</v>
      </c>
      <c r="N753" s="5" t="s">
        <v>3</v>
      </c>
      <c r="O753" s="5">
        <v>-1</v>
      </c>
      <c r="P753" s="5">
        <f>Source!DN730</f>
        <v>2.8568569999999998</v>
      </c>
      <c r="Q753" s="5"/>
      <c r="R753" s="5"/>
      <c r="S753" s="5"/>
      <c r="T753" s="5"/>
      <c r="U753" s="5"/>
      <c r="V753" s="5"/>
      <c r="W753" s="5">
        <v>2.8568569999999998</v>
      </c>
      <c r="X753" s="5">
        <v>1</v>
      </c>
      <c r="Y753" s="5">
        <v>2.8568569999999998</v>
      </c>
      <c r="Z753" s="5">
        <v>2.8568569999999998</v>
      </c>
      <c r="AA753" s="5">
        <v>1</v>
      </c>
      <c r="AB753" s="5">
        <v>2.8568569999999998</v>
      </c>
    </row>
    <row r="754" spans="1:255" x14ac:dyDescent="0.2">
      <c r="A754" s="5">
        <v>50</v>
      </c>
      <c r="B754" s="5">
        <v>0</v>
      </c>
      <c r="C754" s="5">
        <v>0</v>
      </c>
      <c r="D754" s="5">
        <v>1</v>
      </c>
      <c r="E754" s="5">
        <v>209</v>
      </c>
      <c r="F754" s="5">
        <f>ROUND(Source!W730,O754)</f>
        <v>119</v>
      </c>
      <c r="G754" s="5" t="s">
        <v>130</v>
      </c>
      <c r="H754" s="5" t="s">
        <v>131</v>
      </c>
      <c r="I754" s="5"/>
      <c r="J754" s="5"/>
      <c r="K754" s="5">
        <v>209</v>
      </c>
      <c r="L754" s="5">
        <v>23</v>
      </c>
      <c r="M754" s="5">
        <v>3</v>
      </c>
      <c r="N754" s="5" t="s">
        <v>3</v>
      </c>
      <c r="O754" s="5">
        <v>0</v>
      </c>
      <c r="P754" s="5">
        <f>ROUND(Source!DO730,O754)</f>
        <v>119</v>
      </c>
      <c r="Q754" s="5"/>
      <c r="R754" s="5"/>
      <c r="S754" s="5"/>
      <c r="T754" s="5"/>
      <c r="U754" s="5"/>
      <c r="V754" s="5"/>
      <c r="W754" s="5">
        <v>119</v>
      </c>
      <c r="X754" s="5">
        <v>1</v>
      </c>
      <c r="Y754" s="5">
        <v>119</v>
      </c>
      <c r="Z754" s="5">
        <v>119</v>
      </c>
      <c r="AA754" s="5">
        <v>1</v>
      </c>
      <c r="AB754" s="5">
        <v>119</v>
      </c>
    </row>
    <row r="755" spans="1:255" x14ac:dyDescent="0.2">
      <c r="A755" s="5">
        <v>50</v>
      </c>
      <c r="B755" s="5">
        <v>0</v>
      </c>
      <c r="C755" s="5">
        <v>0</v>
      </c>
      <c r="D755" s="5">
        <v>1</v>
      </c>
      <c r="E755" s="5">
        <v>233</v>
      </c>
      <c r="F755" s="5">
        <f>ROUND(Source!BD730,O755)</f>
        <v>0</v>
      </c>
      <c r="G755" s="5" t="s">
        <v>132</v>
      </c>
      <c r="H755" s="5" t="s">
        <v>133</v>
      </c>
      <c r="I755" s="5"/>
      <c r="J755" s="5"/>
      <c r="K755" s="5">
        <v>233</v>
      </c>
      <c r="L755" s="5">
        <v>24</v>
      </c>
      <c r="M755" s="5">
        <v>3</v>
      </c>
      <c r="N755" s="5" t="s">
        <v>3</v>
      </c>
      <c r="O755" s="5">
        <v>0</v>
      </c>
      <c r="P755" s="5">
        <f>ROUND(Source!EV730,O755)</f>
        <v>0</v>
      </c>
      <c r="Q755" s="5"/>
      <c r="R755" s="5"/>
      <c r="S755" s="5"/>
      <c r="T755" s="5"/>
      <c r="U755" s="5"/>
      <c r="V755" s="5"/>
      <c r="W755" s="5">
        <v>0</v>
      </c>
      <c r="X755" s="5">
        <v>1</v>
      </c>
      <c r="Y755" s="5">
        <v>0</v>
      </c>
      <c r="Z755" s="5">
        <v>0</v>
      </c>
      <c r="AA755" s="5">
        <v>1</v>
      </c>
      <c r="AB755" s="5">
        <v>0</v>
      </c>
    </row>
    <row r="756" spans="1:255" x14ac:dyDescent="0.2">
      <c r="A756" s="5">
        <v>50</v>
      </c>
      <c r="B756" s="5">
        <v>0</v>
      </c>
      <c r="C756" s="5">
        <v>0</v>
      </c>
      <c r="D756" s="5">
        <v>1</v>
      </c>
      <c r="E756" s="5">
        <v>210</v>
      </c>
      <c r="F756" s="5">
        <f>ROUND(Source!X730,O756)</f>
        <v>1615</v>
      </c>
      <c r="G756" s="5" t="s">
        <v>134</v>
      </c>
      <c r="H756" s="5" t="s">
        <v>135</v>
      </c>
      <c r="I756" s="5"/>
      <c r="J756" s="5"/>
      <c r="K756" s="5">
        <v>210</v>
      </c>
      <c r="L756" s="5">
        <v>25</v>
      </c>
      <c r="M756" s="5">
        <v>3</v>
      </c>
      <c r="N756" s="5" t="s">
        <v>3</v>
      </c>
      <c r="O756" s="5">
        <v>0</v>
      </c>
      <c r="P756" s="5" t="e">
        <f>ROUND(Source!DP730,O756)</f>
        <v>#REF!</v>
      </c>
      <c r="Q756" s="5"/>
      <c r="R756" s="5"/>
      <c r="S756" s="5"/>
      <c r="T756" s="5"/>
      <c r="U756" s="5"/>
      <c r="V756" s="5"/>
      <c r="W756" s="5">
        <v>1615</v>
      </c>
      <c r="X756" s="5">
        <v>1</v>
      </c>
      <c r="Y756" s="5">
        <v>1615</v>
      </c>
      <c r="Z756" s="5">
        <v>38774</v>
      </c>
      <c r="AA756" s="5">
        <v>1</v>
      </c>
      <c r="AB756" s="5">
        <v>38774</v>
      </c>
    </row>
    <row r="757" spans="1:255" x14ac:dyDescent="0.2">
      <c r="A757" s="5">
        <v>50</v>
      </c>
      <c r="B757" s="5">
        <v>0</v>
      </c>
      <c r="C757" s="5">
        <v>0</v>
      </c>
      <c r="D757" s="5">
        <v>1</v>
      </c>
      <c r="E757" s="5">
        <v>211</v>
      </c>
      <c r="F757" s="5">
        <f>ROUND(Source!Y730,O757)</f>
        <v>1028</v>
      </c>
      <c r="G757" s="5" t="s">
        <v>136</v>
      </c>
      <c r="H757" s="5" t="s">
        <v>137</v>
      </c>
      <c r="I757" s="5"/>
      <c r="J757" s="5"/>
      <c r="K757" s="5">
        <v>211</v>
      </c>
      <c r="L757" s="5">
        <v>26</v>
      </c>
      <c r="M757" s="5">
        <v>3</v>
      </c>
      <c r="N757" s="5" t="s">
        <v>3</v>
      </c>
      <c r="O757" s="5">
        <v>0</v>
      </c>
      <c r="P757" s="5" t="e">
        <f>ROUND(Source!DQ730,O757)</f>
        <v>#REF!</v>
      </c>
      <c r="Q757" s="5"/>
      <c r="R757" s="5"/>
      <c r="S757" s="5"/>
      <c r="T757" s="5"/>
      <c r="U757" s="5"/>
      <c r="V757" s="5"/>
      <c r="W757" s="5">
        <v>1028</v>
      </c>
      <c r="X757" s="5">
        <v>1</v>
      </c>
      <c r="Y757" s="5">
        <v>1028</v>
      </c>
      <c r="Z757" s="5">
        <v>22080</v>
      </c>
      <c r="AA757" s="5">
        <v>1</v>
      </c>
      <c r="AB757" s="5">
        <v>22080</v>
      </c>
    </row>
    <row r="758" spans="1:255" x14ac:dyDescent="0.2">
      <c r="A758" s="5">
        <v>50</v>
      </c>
      <c r="B758" s="5">
        <v>0</v>
      </c>
      <c r="C758" s="5">
        <v>0</v>
      </c>
      <c r="D758" s="5">
        <v>1</v>
      </c>
      <c r="E758" s="5">
        <v>224</v>
      </c>
      <c r="F758" s="5">
        <f>ROUND(Source!AR730,O758)</f>
        <v>14035</v>
      </c>
      <c r="G758" s="5" t="s">
        <v>138</v>
      </c>
      <c r="H758" s="5" t="s">
        <v>139</v>
      </c>
      <c r="I758" s="5"/>
      <c r="J758" s="5"/>
      <c r="K758" s="5">
        <v>224</v>
      </c>
      <c r="L758" s="5">
        <v>27</v>
      </c>
      <c r="M758" s="5">
        <v>3</v>
      </c>
      <c r="N758" s="5" t="s">
        <v>3</v>
      </c>
      <c r="O758" s="5">
        <v>0</v>
      </c>
      <c r="P758" s="5" t="e">
        <f>ROUND(Source!EJ730,O758)</f>
        <v>#REF!</v>
      </c>
      <c r="Q758" s="5"/>
      <c r="R758" s="5"/>
      <c r="S758" s="5"/>
      <c r="T758" s="5"/>
      <c r="U758" s="5"/>
      <c r="V758" s="5"/>
      <c r="W758" s="5">
        <v>14035</v>
      </c>
      <c r="X758" s="5">
        <v>1</v>
      </c>
      <c r="Y758" s="5">
        <v>14035</v>
      </c>
      <c r="Z758" s="5">
        <v>166437</v>
      </c>
      <c r="AA758" s="5">
        <v>1</v>
      </c>
      <c r="AB758" s="5">
        <v>166437</v>
      </c>
    </row>
    <row r="760" spans="1:255" x14ac:dyDescent="0.2">
      <c r="A760" s="1">
        <v>4</v>
      </c>
      <c r="B760" s="1">
        <v>1</v>
      </c>
      <c r="C760" s="1"/>
      <c r="D760" s="1">
        <f>ROW(A894)</f>
        <v>894</v>
      </c>
      <c r="E760" s="1"/>
      <c r="F760" s="1" t="s">
        <v>46</v>
      </c>
      <c r="G760" s="1" t="s">
        <v>464</v>
      </c>
      <c r="H760" s="1" t="s">
        <v>3</v>
      </c>
      <c r="I760" s="1">
        <v>0</v>
      </c>
      <c r="J760" s="1"/>
      <c r="K760" s="1">
        <v>0</v>
      </c>
      <c r="L760" s="1"/>
      <c r="M760" s="1" t="s">
        <v>3</v>
      </c>
      <c r="N760" s="1"/>
      <c r="O760" s="1"/>
      <c r="P760" s="1"/>
      <c r="Q760" s="1"/>
      <c r="R760" s="1"/>
      <c r="S760" s="1">
        <v>0</v>
      </c>
      <c r="T760" s="1">
        <v>0</v>
      </c>
      <c r="U760" s="1" t="s">
        <v>3</v>
      </c>
      <c r="V760" s="1">
        <v>0</v>
      </c>
      <c r="W760" s="1"/>
      <c r="X760" s="1"/>
      <c r="Y760" s="1"/>
      <c r="Z760" s="1"/>
      <c r="AA760" s="1"/>
      <c r="AB760" s="1" t="s">
        <v>3</v>
      </c>
      <c r="AC760" s="1" t="s">
        <v>3</v>
      </c>
      <c r="AD760" s="1" t="s">
        <v>3</v>
      </c>
      <c r="AE760" s="1" t="s">
        <v>3</v>
      </c>
      <c r="AF760" s="1" t="s">
        <v>3</v>
      </c>
      <c r="AG760" s="1" t="s">
        <v>3</v>
      </c>
      <c r="AH760" s="1"/>
      <c r="AI760" s="1"/>
      <c r="AJ760" s="1"/>
      <c r="AK760" s="1"/>
      <c r="AL760" s="1"/>
      <c r="AM760" s="1"/>
      <c r="AN760" s="1"/>
      <c r="AO760" s="1"/>
      <c r="AP760" s="1" t="s">
        <v>3</v>
      </c>
      <c r="AQ760" s="1" t="s">
        <v>3</v>
      </c>
      <c r="AR760" s="1" t="s">
        <v>3</v>
      </c>
      <c r="AS760" s="1"/>
      <c r="AT760" s="1"/>
      <c r="AU760" s="1"/>
      <c r="AV760" s="1"/>
      <c r="AW760" s="1"/>
      <c r="AX760" s="1"/>
      <c r="AY760" s="1"/>
      <c r="AZ760" s="1" t="s">
        <v>3</v>
      </c>
      <c r="BA760" s="1"/>
      <c r="BB760" s="1" t="s">
        <v>3</v>
      </c>
      <c r="BC760" s="1" t="s">
        <v>3</v>
      </c>
      <c r="BD760" s="1" t="s">
        <v>3</v>
      </c>
      <c r="BE760" s="1" t="s">
        <v>3</v>
      </c>
      <c r="BF760" s="1" t="s">
        <v>3</v>
      </c>
      <c r="BG760" s="1" t="s">
        <v>3</v>
      </c>
      <c r="BH760" s="1" t="s">
        <v>3</v>
      </c>
      <c r="BI760" s="1" t="s">
        <v>3</v>
      </c>
      <c r="BJ760" s="1" t="s">
        <v>3</v>
      </c>
      <c r="BK760" s="1" t="s">
        <v>3</v>
      </c>
      <c r="BL760" s="1" t="s">
        <v>3</v>
      </c>
      <c r="BM760" s="1" t="s">
        <v>3</v>
      </c>
      <c r="BN760" s="1" t="s">
        <v>3</v>
      </c>
      <c r="BO760" s="1" t="s">
        <v>3</v>
      </c>
      <c r="BP760" s="1" t="s">
        <v>3</v>
      </c>
      <c r="BQ760" s="1"/>
      <c r="BR760" s="1"/>
      <c r="BS760" s="1"/>
      <c r="BT760" s="1"/>
      <c r="BU760" s="1"/>
      <c r="BV760" s="1"/>
      <c r="BW760" s="1"/>
      <c r="BX760" s="1">
        <v>0</v>
      </c>
      <c r="BY760" s="1"/>
      <c r="BZ760" s="1"/>
      <c r="CA760" s="1"/>
      <c r="CB760" s="1"/>
      <c r="CC760" s="1"/>
      <c r="CD760" s="1"/>
      <c r="CE760" s="1"/>
      <c r="CF760" s="1"/>
      <c r="CG760" s="1"/>
      <c r="CH760" s="1"/>
      <c r="CI760" s="1"/>
      <c r="CJ760" s="1">
        <v>0</v>
      </c>
    </row>
    <row r="762" spans="1:255" x14ac:dyDescent="0.2">
      <c r="A762" s="3">
        <v>52</v>
      </c>
      <c r="B762" s="3">
        <f t="shared" ref="B762:G762" si="623">B894</f>
        <v>1</v>
      </c>
      <c r="C762" s="3">
        <f t="shared" si="623"/>
        <v>4</v>
      </c>
      <c r="D762" s="3">
        <f t="shared" si="623"/>
        <v>760</v>
      </c>
      <c r="E762" s="3">
        <f t="shared" si="623"/>
        <v>0</v>
      </c>
      <c r="F762" s="3" t="str">
        <f t="shared" si="623"/>
        <v>Новый раздел</v>
      </c>
      <c r="G762" s="3" t="str">
        <f t="shared" si="623"/>
        <v>1-й этаж (жилые помещения)</v>
      </c>
      <c r="H762" s="3"/>
      <c r="I762" s="3"/>
      <c r="J762" s="3"/>
      <c r="K762" s="3"/>
      <c r="L762" s="3"/>
      <c r="M762" s="3"/>
      <c r="N762" s="3"/>
      <c r="O762" s="3">
        <f t="shared" ref="O762:AT762" si="624">O894</f>
        <v>25532</v>
      </c>
      <c r="P762" s="3">
        <f t="shared" si="624"/>
        <v>22002</v>
      </c>
      <c r="Q762" s="3">
        <f t="shared" si="624"/>
        <v>650</v>
      </c>
      <c r="R762" s="3">
        <f t="shared" si="624"/>
        <v>66</v>
      </c>
      <c r="S762" s="3">
        <f t="shared" si="624"/>
        <v>2880</v>
      </c>
      <c r="T762" s="3">
        <f t="shared" si="624"/>
        <v>0</v>
      </c>
      <c r="U762" s="3">
        <f t="shared" si="624"/>
        <v>318.80905000000001</v>
      </c>
      <c r="V762" s="3">
        <f t="shared" si="624"/>
        <v>5.3052149999999996</v>
      </c>
      <c r="W762" s="3">
        <f t="shared" si="624"/>
        <v>262</v>
      </c>
      <c r="X762" s="3">
        <f t="shared" si="624"/>
        <v>3404</v>
      </c>
      <c r="Y762" s="3">
        <f t="shared" si="624"/>
        <v>2179</v>
      </c>
      <c r="Z762" s="3">
        <f t="shared" si="624"/>
        <v>0</v>
      </c>
      <c r="AA762" s="3">
        <f t="shared" si="624"/>
        <v>0</v>
      </c>
      <c r="AB762" s="3">
        <f t="shared" si="624"/>
        <v>0</v>
      </c>
      <c r="AC762" s="3">
        <f t="shared" si="624"/>
        <v>0</v>
      </c>
      <c r="AD762" s="3">
        <f t="shared" si="624"/>
        <v>0</v>
      </c>
      <c r="AE762" s="3">
        <f t="shared" si="624"/>
        <v>0</v>
      </c>
      <c r="AF762" s="3">
        <f t="shared" si="624"/>
        <v>0</v>
      </c>
      <c r="AG762" s="3">
        <f t="shared" si="624"/>
        <v>0</v>
      </c>
      <c r="AH762" s="3">
        <f t="shared" si="624"/>
        <v>0</v>
      </c>
      <c r="AI762" s="3">
        <f t="shared" si="624"/>
        <v>0</v>
      </c>
      <c r="AJ762" s="3">
        <f t="shared" si="624"/>
        <v>0</v>
      </c>
      <c r="AK762" s="3">
        <f t="shared" si="624"/>
        <v>0</v>
      </c>
      <c r="AL762" s="3">
        <f t="shared" si="624"/>
        <v>0</v>
      </c>
      <c r="AM762" s="3">
        <f t="shared" si="624"/>
        <v>0</v>
      </c>
      <c r="AN762" s="3">
        <f t="shared" si="624"/>
        <v>0</v>
      </c>
      <c r="AO762" s="3">
        <f t="shared" si="624"/>
        <v>0</v>
      </c>
      <c r="AP762" s="3">
        <f t="shared" si="624"/>
        <v>0</v>
      </c>
      <c r="AQ762" s="3">
        <f t="shared" si="624"/>
        <v>0</v>
      </c>
      <c r="AR762" s="3">
        <f t="shared" si="624"/>
        <v>31115</v>
      </c>
      <c r="AS762" s="3">
        <f t="shared" si="624"/>
        <v>31115</v>
      </c>
      <c r="AT762" s="3">
        <f t="shared" si="624"/>
        <v>0</v>
      </c>
      <c r="AU762" s="3">
        <f t="shared" ref="AU762:BZ762" si="625">AU894</f>
        <v>0</v>
      </c>
      <c r="AV762" s="3">
        <f t="shared" si="625"/>
        <v>22002</v>
      </c>
      <c r="AW762" s="3">
        <f t="shared" si="625"/>
        <v>22002</v>
      </c>
      <c r="AX762" s="3">
        <f t="shared" si="625"/>
        <v>0</v>
      </c>
      <c r="AY762" s="3">
        <f t="shared" si="625"/>
        <v>22002</v>
      </c>
      <c r="AZ762" s="3">
        <f t="shared" si="625"/>
        <v>0</v>
      </c>
      <c r="BA762" s="3">
        <f t="shared" si="625"/>
        <v>0</v>
      </c>
      <c r="BB762" s="3">
        <f t="shared" si="625"/>
        <v>0</v>
      </c>
      <c r="BC762" s="3">
        <f t="shared" si="625"/>
        <v>0</v>
      </c>
      <c r="BD762" s="3">
        <f t="shared" si="625"/>
        <v>0</v>
      </c>
      <c r="BE762" s="3">
        <f t="shared" si="625"/>
        <v>0</v>
      </c>
      <c r="BF762" s="3">
        <f t="shared" si="625"/>
        <v>0</v>
      </c>
      <c r="BG762" s="3">
        <f t="shared" si="625"/>
        <v>0</v>
      </c>
      <c r="BH762" s="3">
        <f t="shared" si="625"/>
        <v>0</v>
      </c>
      <c r="BI762" s="3">
        <f t="shared" si="625"/>
        <v>0</v>
      </c>
      <c r="BJ762" s="3">
        <f t="shared" si="625"/>
        <v>0</v>
      </c>
      <c r="BK762" s="3">
        <f t="shared" si="625"/>
        <v>0</v>
      </c>
      <c r="BL762" s="3">
        <f t="shared" si="625"/>
        <v>0</v>
      </c>
      <c r="BM762" s="3">
        <f t="shared" si="625"/>
        <v>0</v>
      </c>
      <c r="BN762" s="3">
        <f t="shared" si="625"/>
        <v>0</v>
      </c>
      <c r="BO762" s="3">
        <f t="shared" si="625"/>
        <v>0</v>
      </c>
      <c r="BP762" s="3">
        <f t="shared" si="625"/>
        <v>0</v>
      </c>
      <c r="BQ762" s="3">
        <f t="shared" si="625"/>
        <v>0</v>
      </c>
      <c r="BR762" s="3">
        <f t="shared" si="625"/>
        <v>0</v>
      </c>
      <c r="BS762" s="3">
        <f t="shared" si="625"/>
        <v>0</v>
      </c>
      <c r="BT762" s="3">
        <f t="shared" si="625"/>
        <v>0</v>
      </c>
      <c r="BU762" s="3">
        <f t="shared" si="625"/>
        <v>0</v>
      </c>
      <c r="BV762" s="3">
        <f t="shared" si="625"/>
        <v>0</v>
      </c>
      <c r="BW762" s="3">
        <f t="shared" si="625"/>
        <v>0</v>
      </c>
      <c r="BX762" s="3">
        <f t="shared" si="625"/>
        <v>0</v>
      </c>
      <c r="BY762" s="3">
        <f t="shared" si="625"/>
        <v>0</v>
      </c>
      <c r="BZ762" s="3">
        <f t="shared" si="625"/>
        <v>0</v>
      </c>
      <c r="CA762" s="3">
        <f t="shared" ref="CA762:DF762" si="626">CA894</f>
        <v>0</v>
      </c>
      <c r="CB762" s="3">
        <f t="shared" si="626"/>
        <v>0</v>
      </c>
      <c r="CC762" s="3">
        <f t="shared" si="626"/>
        <v>0</v>
      </c>
      <c r="CD762" s="3">
        <f t="shared" si="626"/>
        <v>0</v>
      </c>
      <c r="CE762" s="3">
        <f t="shared" si="626"/>
        <v>0</v>
      </c>
      <c r="CF762" s="3">
        <f t="shared" si="626"/>
        <v>0</v>
      </c>
      <c r="CG762" s="3">
        <f t="shared" si="626"/>
        <v>0</v>
      </c>
      <c r="CH762" s="3">
        <f t="shared" si="626"/>
        <v>0</v>
      </c>
      <c r="CI762" s="3">
        <f t="shared" si="626"/>
        <v>0</v>
      </c>
      <c r="CJ762" s="3">
        <f t="shared" si="626"/>
        <v>0</v>
      </c>
      <c r="CK762" s="3">
        <f t="shared" si="626"/>
        <v>0</v>
      </c>
      <c r="CL762" s="3">
        <f t="shared" si="626"/>
        <v>0</v>
      </c>
      <c r="CM762" s="3">
        <f t="shared" si="626"/>
        <v>0</v>
      </c>
      <c r="CN762" s="3">
        <f t="shared" si="626"/>
        <v>0</v>
      </c>
      <c r="CO762" s="3">
        <f t="shared" si="626"/>
        <v>0</v>
      </c>
      <c r="CP762" s="3">
        <f t="shared" si="626"/>
        <v>0</v>
      </c>
      <c r="CQ762" s="3">
        <f t="shared" si="626"/>
        <v>0</v>
      </c>
      <c r="CR762" s="3">
        <f t="shared" si="626"/>
        <v>0</v>
      </c>
      <c r="CS762" s="3">
        <f t="shared" si="626"/>
        <v>0</v>
      </c>
      <c r="CT762" s="3">
        <f t="shared" si="626"/>
        <v>0</v>
      </c>
      <c r="CU762" s="3">
        <f t="shared" si="626"/>
        <v>0</v>
      </c>
      <c r="CV762" s="3">
        <f t="shared" si="626"/>
        <v>0</v>
      </c>
      <c r="CW762" s="3">
        <f t="shared" si="626"/>
        <v>0</v>
      </c>
      <c r="CX762" s="3">
        <f t="shared" si="626"/>
        <v>0</v>
      </c>
      <c r="CY762" s="3">
        <f t="shared" si="626"/>
        <v>0</v>
      </c>
      <c r="CZ762" s="3">
        <f t="shared" si="626"/>
        <v>0</v>
      </c>
      <c r="DA762" s="3">
        <f t="shared" si="626"/>
        <v>0</v>
      </c>
      <c r="DB762" s="3">
        <f t="shared" si="626"/>
        <v>0</v>
      </c>
      <c r="DC762" s="3">
        <f t="shared" si="626"/>
        <v>0</v>
      </c>
      <c r="DD762" s="3">
        <f t="shared" si="626"/>
        <v>0</v>
      </c>
      <c r="DE762" s="3">
        <f t="shared" si="626"/>
        <v>0</v>
      </c>
      <c r="DF762" s="3">
        <f t="shared" si="626"/>
        <v>0</v>
      </c>
      <c r="DG762" s="4">
        <f t="shared" ref="DG762:EL762" si="627">DG894</f>
        <v>220658</v>
      </c>
      <c r="DH762" s="4">
        <f t="shared" si="627"/>
        <v>141835</v>
      </c>
      <c r="DI762" s="4">
        <f t="shared" si="627"/>
        <v>5588</v>
      </c>
      <c r="DJ762" s="4">
        <f t="shared" si="627"/>
        <v>1295</v>
      </c>
      <c r="DK762" s="4">
        <f t="shared" si="627"/>
        <v>73235</v>
      </c>
      <c r="DL762" s="4">
        <f t="shared" si="627"/>
        <v>0</v>
      </c>
      <c r="DM762" s="4" t="e">
        <f t="shared" si="627"/>
        <v>#REF!</v>
      </c>
      <c r="DN762" s="4">
        <f t="shared" si="627"/>
        <v>5.3052149999999996</v>
      </c>
      <c r="DO762" s="4">
        <f t="shared" si="627"/>
        <v>262</v>
      </c>
      <c r="DP762" s="4" t="e">
        <f t="shared" si="627"/>
        <v>#REF!</v>
      </c>
      <c r="DQ762" s="4" t="e">
        <f t="shared" si="627"/>
        <v>#REF!</v>
      </c>
      <c r="DR762" s="4">
        <f t="shared" si="627"/>
        <v>0</v>
      </c>
      <c r="DS762" s="4">
        <f t="shared" si="627"/>
        <v>0</v>
      </c>
      <c r="DT762" s="4">
        <f t="shared" si="627"/>
        <v>0</v>
      </c>
      <c r="DU762" s="4">
        <f t="shared" si="627"/>
        <v>0</v>
      </c>
      <c r="DV762" s="4">
        <f t="shared" si="627"/>
        <v>0</v>
      </c>
      <c r="DW762" s="4">
        <f t="shared" si="627"/>
        <v>0</v>
      </c>
      <c r="DX762" s="4">
        <f t="shared" si="627"/>
        <v>0</v>
      </c>
      <c r="DY762" s="4">
        <f t="shared" si="627"/>
        <v>0</v>
      </c>
      <c r="DZ762" s="4">
        <f t="shared" si="627"/>
        <v>0</v>
      </c>
      <c r="EA762" s="4">
        <f t="shared" si="627"/>
        <v>0</v>
      </c>
      <c r="EB762" s="4">
        <f t="shared" si="627"/>
        <v>0</v>
      </c>
      <c r="EC762" s="4">
        <f t="shared" si="627"/>
        <v>0</v>
      </c>
      <c r="ED762" s="4">
        <f t="shared" si="627"/>
        <v>0</v>
      </c>
      <c r="EE762" s="4">
        <f t="shared" si="627"/>
        <v>0</v>
      </c>
      <c r="EF762" s="4">
        <f t="shared" si="627"/>
        <v>0</v>
      </c>
      <c r="EG762" s="4">
        <f t="shared" si="627"/>
        <v>0</v>
      </c>
      <c r="EH762" s="4">
        <f t="shared" si="627"/>
        <v>0</v>
      </c>
      <c r="EI762" s="4">
        <f t="shared" si="627"/>
        <v>0</v>
      </c>
      <c r="EJ762" s="4" t="e">
        <f t="shared" si="627"/>
        <v>#REF!</v>
      </c>
      <c r="EK762" s="4" t="e">
        <f t="shared" si="627"/>
        <v>#REF!</v>
      </c>
      <c r="EL762" s="4">
        <f t="shared" si="627"/>
        <v>0</v>
      </c>
      <c r="EM762" s="4">
        <f t="shared" ref="EM762:FR762" si="628">EM894</f>
        <v>0</v>
      </c>
      <c r="EN762" s="4">
        <f t="shared" si="628"/>
        <v>141835</v>
      </c>
      <c r="EO762" s="4">
        <f t="shared" si="628"/>
        <v>141835</v>
      </c>
      <c r="EP762" s="4">
        <f t="shared" si="628"/>
        <v>0</v>
      </c>
      <c r="EQ762" s="4">
        <f t="shared" si="628"/>
        <v>141835</v>
      </c>
      <c r="ER762" s="4">
        <f t="shared" si="628"/>
        <v>0</v>
      </c>
      <c r="ES762" s="4">
        <f t="shared" si="628"/>
        <v>0</v>
      </c>
      <c r="ET762" s="4">
        <f t="shared" si="628"/>
        <v>0</v>
      </c>
      <c r="EU762" s="4">
        <f t="shared" si="628"/>
        <v>0</v>
      </c>
      <c r="EV762" s="4">
        <f t="shared" si="628"/>
        <v>0</v>
      </c>
      <c r="EW762" s="4">
        <f t="shared" si="628"/>
        <v>0</v>
      </c>
      <c r="EX762" s="4">
        <f t="shared" si="628"/>
        <v>0</v>
      </c>
      <c r="EY762" s="4">
        <f t="shared" si="628"/>
        <v>0</v>
      </c>
      <c r="EZ762" s="4">
        <f t="shared" si="628"/>
        <v>0</v>
      </c>
      <c r="FA762" s="4">
        <f t="shared" si="628"/>
        <v>0</v>
      </c>
      <c r="FB762" s="4">
        <f t="shared" si="628"/>
        <v>0</v>
      </c>
      <c r="FC762" s="4">
        <f t="shared" si="628"/>
        <v>0</v>
      </c>
      <c r="FD762" s="4">
        <f t="shared" si="628"/>
        <v>0</v>
      </c>
      <c r="FE762" s="4">
        <f t="shared" si="628"/>
        <v>0</v>
      </c>
      <c r="FF762" s="4">
        <f t="shared" si="628"/>
        <v>0</v>
      </c>
      <c r="FG762" s="4">
        <f t="shared" si="628"/>
        <v>0</v>
      </c>
      <c r="FH762" s="4">
        <f t="shared" si="628"/>
        <v>0</v>
      </c>
      <c r="FI762" s="4">
        <f t="shared" si="628"/>
        <v>0</v>
      </c>
      <c r="FJ762" s="4">
        <f t="shared" si="628"/>
        <v>0</v>
      </c>
      <c r="FK762" s="4">
        <f t="shared" si="628"/>
        <v>0</v>
      </c>
      <c r="FL762" s="4">
        <f t="shared" si="628"/>
        <v>0</v>
      </c>
      <c r="FM762" s="4">
        <f t="shared" si="628"/>
        <v>0</v>
      </c>
      <c r="FN762" s="4">
        <f t="shared" si="628"/>
        <v>0</v>
      </c>
      <c r="FO762" s="4">
        <f t="shared" si="628"/>
        <v>0</v>
      </c>
      <c r="FP762" s="4">
        <f t="shared" si="628"/>
        <v>0</v>
      </c>
      <c r="FQ762" s="4">
        <f t="shared" si="628"/>
        <v>0</v>
      </c>
      <c r="FR762" s="4">
        <f t="shared" si="628"/>
        <v>0</v>
      </c>
      <c r="FS762" s="4">
        <f t="shared" ref="FS762:GX762" si="629">FS894</f>
        <v>0</v>
      </c>
      <c r="FT762" s="4">
        <f t="shared" si="629"/>
        <v>0</v>
      </c>
      <c r="FU762" s="4">
        <f t="shared" si="629"/>
        <v>0</v>
      </c>
      <c r="FV762" s="4">
        <f t="shared" si="629"/>
        <v>0</v>
      </c>
      <c r="FW762" s="4">
        <f t="shared" si="629"/>
        <v>0</v>
      </c>
      <c r="FX762" s="4">
        <f t="shared" si="629"/>
        <v>0</v>
      </c>
      <c r="FY762" s="4">
        <f t="shared" si="629"/>
        <v>0</v>
      </c>
      <c r="FZ762" s="4">
        <f t="shared" si="629"/>
        <v>0</v>
      </c>
      <c r="GA762" s="4">
        <f t="shared" si="629"/>
        <v>0</v>
      </c>
      <c r="GB762" s="4">
        <f t="shared" si="629"/>
        <v>0</v>
      </c>
      <c r="GC762" s="4">
        <f t="shared" si="629"/>
        <v>0</v>
      </c>
      <c r="GD762" s="4">
        <f t="shared" si="629"/>
        <v>0</v>
      </c>
      <c r="GE762" s="4">
        <f t="shared" si="629"/>
        <v>0</v>
      </c>
      <c r="GF762" s="4">
        <f t="shared" si="629"/>
        <v>0</v>
      </c>
      <c r="GG762" s="4">
        <f t="shared" si="629"/>
        <v>0</v>
      </c>
      <c r="GH762" s="4">
        <f t="shared" si="629"/>
        <v>0</v>
      </c>
      <c r="GI762" s="4">
        <f t="shared" si="629"/>
        <v>0</v>
      </c>
      <c r="GJ762" s="4">
        <f t="shared" si="629"/>
        <v>0</v>
      </c>
      <c r="GK762" s="4">
        <f t="shared" si="629"/>
        <v>0</v>
      </c>
      <c r="GL762" s="4">
        <f t="shared" si="629"/>
        <v>0</v>
      </c>
      <c r="GM762" s="4">
        <f t="shared" si="629"/>
        <v>0</v>
      </c>
      <c r="GN762" s="4">
        <f t="shared" si="629"/>
        <v>0</v>
      </c>
      <c r="GO762" s="4">
        <f t="shared" si="629"/>
        <v>0</v>
      </c>
      <c r="GP762" s="4">
        <f t="shared" si="629"/>
        <v>0</v>
      </c>
      <c r="GQ762" s="4">
        <f t="shared" si="629"/>
        <v>0</v>
      </c>
      <c r="GR762" s="4">
        <f t="shared" si="629"/>
        <v>0</v>
      </c>
      <c r="GS762" s="4">
        <f t="shared" si="629"/>
        <v>0</v>
      </c>
      <c r="GT762" s="4">
        <f t="shared" si="629"/>
        <v>0</v>
      </c>
      <c r="GU762" s="4">
        <f t="shared" si="629"/>
        <v>0</v>
      </c>
      <c r="GV762" s="4">
        <f t="shared" si="629"/>
        <v>0</v>
      </c>
      <c r="GW762" s="4">
        <f t="shared" si="629"/>
        <v>0</v>
      </c>
      <c r="GX762" s="4">
        <f t="shared" si="629"/>
        <v>0</v>
      </c>
    </row>
    <row r="764" spans="1:255" x14ac:dyDescent="0.2">
      <c r="A764" s="1">
        <v>5</v>
      </c>
      <c r="B764" s="1">
        <v>1</v>
      </c>
      <c r="C764" s="1"/>
      <c r="D764" s="1">
        <f>ROW(A795)</f>
        <v>795</v>
      </c>
      <c r="E764" s="1"/>
      <c r="F764" s="1" t="s">
        <v>141</v>
      </c>
      <c r="G764" s="1" t="s">
        <v>465</v>
      </c>
      <c r="H764" s="1" t="s">
        <v>3</v>
      </c>
      <c r="I764" s="1">
        <v>0</v>
      </c>
      <c r="J764" s="1"/>
      <c r="K764" s="1">
        <v>0</v>
      </c>
      <c r="L764" s="1"/>
      <c r="M764" s="1" t="s">
        <v>3</v>
      </c>
      <c r="N764" s="1"/>
      <c r="O764" s="1"/>
      <c r="P764" s="1"/>
      <c r="Q764" s="1"/>
      <c r="R764" s="1"/>
      <c r="S764" s="1">
        <v>0</v>
      </c>
      <c r="T764" s="1">
        <v>0</v>
      </c>
      <c r="U764" s="1" t="s">
        <v>3</v>
      </c>
      <c r="V764" s="1">
        <v>0</v>
      </c>
      <c r="W764" s="1"/>
      <c r="X764" s="1"/>
      <c r="Y764" s="1"/>
      <c r="Z764" s="1"/>
      <c r="AA764" s="1"/>
      <c r="AB764" s="1" t="s">
        <v>3</v>
      </c>
      <c r="AC764" s="1" t="s">
        <v>3</v>
      </c>
      <c r="AD764" s="1" t="s">
        <v>3</v>
      </c>
      <c r="AE764" s="1" t="s">
        <v>3</v>
      </c>
      <c r="AF764" s="1" t="s">
        <v>3</v>
      </c>
      <c r="AG764" s="1" t="s">
        <v>3</v>
      </c>
      <c r="AH764" s="1"/>
      <c r="AI764" s="1"/>
      <c r="AJ764" s="1"/>
      <c r="AK764" s="1"/>
      <c r="AL764" s="1"/>
      <c r="AM764" s="1"/>
      <c r="AN764" s="1"/>
      <c r="AO764" s="1"/>
      <c r="AP764" s="1" t="s">
        <v>3</v>
      </c>
      <c r="AQ764" s="1" t="s">
        <v>3</v>
      </c>
      <c r="AR764" s="1" t="s">
        <v>3</v>
      </c>
      <c r="AS764" s="1"/>
      <c r="AT764" s="1"/>
      <c r="AU764" s="1"/>
      <c r="AV764" s="1"/>
      <c r="AW764" s="1"/>
      <c r="AX764" s="1"/>
      <c r="AY764" s="1"/>
      <c r="AZ764" s="1" t="s">
        <v>3</v>
      </c>
      <c r="BA764" s="1"/>
      <c r="BB764" s="1" t="s">
        <v>3</v>
      </c>
      <c r="BC764" s="1" t="s">
        <v>3</v>
      </c>
      <c r="BD764" s="1" t="s">
        <v>3</v>
      </c>
      <c r="BE764" s="1" t="s">
        <v>3</v>
      </c>
      <c r="BF764" s="1" t="s">
        <v>3</v>
      </c>
      <c r="BG764" s="1" t="s">
        <v>3</v>
      </c>
      <c r="BH764" s="1" t="s">
        <v>3</v>
      </c>
      <c r="BI764" s="1" t="s">
        <v>3</v>
      </c>
      <c r="BJ764" s="1" t="s">
        <v>3</v>
      </c>
      <c r="BK764" s="1" t="s">
        <v>3</v>
      </c>
      <c r="BL764" s="1" t="s">
        <v>3</v>
      </c>
      <c r="BM764" s="1" t="s">
        <v>3</v>
      </c>
      <c r="BN764" s="1" t="s">
        <v>3</v>
      </c>
      <c r="BO764" s="1" t="s">
        <v>3</v>
      </c>
      <c r="BP764" s="1" t="s">
        <v>3</v>
      </c>
      <c r="BQ764" s="1"/>
      <c r="BR764" s="1"/>
      <c r="BS764" s="1"/>
      <c r="BT764" s="1"/>
      <c r="BU764" s="1"/>
      <c r="BV764" s="1"/>
      <c r="BW764" s="1"/>
      <c r="BX764" s="1">
        <v>0</v>
      </c>
      <c r="BY764" s="1"/>
      <c r="BZ764" s="1"/>
      <c r="CA764" s="1"/>
      <c r="CB764" s="1"/>
      <c r="CC764" s="1"/>
      <c r="CD764" s="1"/>
      <c r="CE764" s="1"/>
      <c r="CF764" s="1"/>
      <c r="CG764" s="1"/>
      <c r="CH764" s="1"/>
      <c r="CI764" s="1"/>
      <c r="CJ764" s="1">
        <v>0</v>
      </c>
    </row>
    <row r="766" spans="1:255" x14ac:dyDescent="0.2">
      <c r="A766" s="3">
        <v>52</v>
      </c>
      <c r="B766" s="3">
        <f t="shared" ref="B766:G766" si="630">B795</f>
        <v>1</v>
      </c>
      <c r="C766" s="3">
        <f t="shared" si="630"/>
        <v>5</v>
      </c>
      <c r="D766" s="3">
        <f t="shared" si="630"/>
        <v>764</v>
      </c>
      <c r="E766" s="3">
        <f t="shared" si="630"/>
        <v>0</v>
      </c>
      <c r="F766" s="3" t="str">
        <f t="shared" si="630"/>
        <v>Новый подраздел</v>
      </c>
      <c r="G766" s="3" t="str">
        <f t="shared" si="630"/>
        <v>Комнаты, прихожие, кухни, кухня-столовая, кухня-ниша, гардеробная</v>
      </c>
      <c r="H766" s="3"/>
      <c r="I766" s="3"/>
      <c r="J766" s="3"/>
      <c r="K766" s="3"/>
      <c r="L766" s="3"/>
      <c r="M766" s="3"/>
      <c r="N766" s="3"/>
      <c r="O766" s="3">
        <f t="shared" ref="O766:AT766" si="631">O795</f>
        <v>20369</v>
      </c>
      <c r="P766" s="3">
        <f t="shared" si="631"/>
        <v>17313</v>
      </c>
      <c r="Q766" s="3">
        <f t="shared" si="631"/>
        <v>575</v>
      </c>
      <c r="R766" s="3">
        <f t="shared" si="631"/>
        <v>59</v>
      </c>
      <c r="S766" s="3">
        <f t="shared" si="631"/>
        <v>2481</v>
      </c>
      <c r="T766" s="3">
        <f t="shared" si="631"/>
        <v>0</v>
      </c>
      <c r="U766" s="3">
        <f t="shared" si="631"/>
        <v>276.03120000000001</v>
      </c>
      <c r="V766" s="3">
        <f t="shared" si="631"/>
        <v>4.6693999999999996</v>
      </c>
      <c r="W766" s="3">
        <f t="shared" si="631"/>
        <v>235</v>
      </c>
      <c r="X766" s="3">
        <f t="shared" si="631"/>
        <v>2960</v>
      </c>
      <c r="Y766" s="3">
        <f t="shared" si="631"/>
        <v>1881</v>
      </c>
      <c r="Z766" s="3">
        <f t="shared" si="631"/>
        <v>0</v>
      </c>
      <c r="AA766" s="3">
        <f t="shared" si="631"/>
        <v>0</v>
      </c>
      <c r="AB766" s="3">
        <f t="shared" si="631"/>
        <v>20369</v>
      </c>
      <c r="AC766" s="3">
        <f t="shared" si="631"/>
        <v>17313</v>
      </c>
      <c r="AD766" s="3">
        <f t="shared" si="631"/>
        <v>575</v>
      </c>
      <c r="AE766" s="3">
        <f t="shared" si="631"/>
        <v>59</v>
      </c>
      <c r="AF766" s="3">
        <f t="shared" si="631"/>
        <v>2481</v>
      </c>
      <c r="AG766" s="3">
        <f t="shared" si="631"/>
        <v>0</v>
      </c>
      <c r="AH766" s="3">
        <f t="shared" si="631"/>
        <v>276.03120000000001</v>
      </c>
      <c r="AI766" s="3">
        <f t="shared" si="631"/>
        <v>4.6693999999999996</v>
      </c>
      <c r="AJ766" s="3">
        <f t="shared" si="631"/>
        <v>235</v>
      </c>
      <c r="AK766" s="3">
        <f t="shared" si="631"/>
        <v>2960</v>
      </c>
      <c r="AL766" s="3">
        <f t="shared" si="631"/>
        <v>1881</v>
      </c>
      <c r="AM766" s="3">
        <f t="shared" si="631"/>
        <v>0</v>
      </c>
      <c r="AN766" s="3">
        <f t="shared" si="631"/>
        <v>0</v>
      </c>
      <c r="AO766" s="3">
        <f t="shared" si="631"/>
        <v>0</v>
      </c>
      <c r="AP766" s="3">
        <f t="shared" si="631"/>
        <v>0</v>
      </c>
      <c r="AQ766" s="3">
        <f t="shared" si="631"/>
        <v>0</v>
      </c>
      <c r="AR766" s="3">
        <f t="shared" si="631"/>
        <v>25210</v>
      </c>
      <c r="AS766" s="3">
        <f t="shared" si="631"/>
        <v>25210</v>
      </c>
      <c r="AT766" s="3">
        <f t="shared" si="631"/>
        <v>0</v>
      </c>
      <c r="AU766" s="3">
        <f t="shared" ref="AU766:BZ766" si="632">AU795</f>
        <v>0</v>
      </c>
      <c r="AV766" s="3">
        <f t="shared" si="632"/>
        <v>17313</v>
      </c>
      <c r="AW766" s="3">
        <f t="shared" si="632"/>
        <v>17313</v>
      </c>
      <c r="AX766" s="3">
        <f t="shared" si="632"/>
        <v>0</v>
      </c>
      <c r="AY766" s="3">
        <f t="shared" si="632"/>
        <v>17313</v>
      </c>
      <c r="AZ766" s="3">
        <f t="shared" si="632"/>
        <v>0</v>
      </c>
      <c r="BA766" s="3">
        <f t="shared" si="632"/>
        <v>0</v>
      </c>
      <c r="BB766" s="3">
        <f t="shared" si="632"/>
        <v>0</v>
      </c>
      <c r="BC766" s="3">
        <f t="shared" si="632"/>
        <v>0</v>
      </c>
      <c r="BD766" s="3">
        <f t="shared" si="632"/>
        <v>0</v>
      </c>
      <c r="BE766" s="3">
        <f t="shared" si="632"/>
        <v>0</v>
      </c>
      <c r="BF766" s="3">
        <f t="shared" si="632"/>
        <v>0</v>
      </c>
      <c r="BG766" s="3">
        <f t="shared" si="632"/>
        <v>0</v>
      </c>
      <c r="BH766" s="3">
        <f t="shared" si="632"/>
        <v>0</v>
      </c>
      <c r="BI766" s="3">
        <f t="shared" si="632"/>
        <v>0</v>
      </c>
      <c r="BJ766" s="3">
        <f t="shared" si="632"/>
        <v>0</v>
      </c>
      <c r="BK766" s="3">
        <f t="shared" si="632"/>
        <v>0</v>
      </c>
      <c r="BL766" s="3">
        <f t="shared" si="632"/>
        <v>0</v>
      </c>
      <c r="BM766" s="3">
        <f t="shared" si="632"/>
        <v>0</v>
      </c>
      <c r="BN766" s="3">
        <f t="shared" si="632"/>
        <v>0</v>
      </c>
      <c r="BO766" s="3">
        <f t="shared" si="632"/>
        <v>0</v>
      </c>
      <c r="BP766" s="3">
        <f t="shared" si="632"/>
        <v>0</v>
      </c>
      <c r="BQ766" s="3">
        <f t="shared" si="632"/>
        <v>0</v>
      </c>
      <c r="BR766" s="3">
        <f t="shared" si="632"/>
        <v>0</v>
      </c>
      <c r="BS766" s="3">
        <f t="shared" si="632"/>
        <v>0</v>
      </c>
      <c r="BT766" s="3">
        <f t="shared" si="632"/>
        <v>0</v>
      </c>
      <c r="BU766" s="3">
        <f t="shared" si="632"/>
        <v>0</v>
      </c>
      <c r="BV766" s="3">
        <f t="shared" si="632"/>
        <v>0</v>
      </c>
      <c r="BW766" s="3">
        <f t="shared" si="632"/>
        <v>0</v>
      </c>
      <c r="BX766" s="3">
        <f t="shared" si="632"/>
        <v>0</v>
      </c>
      <c r="BY766" s="3">
        <f t="shared" si="632"/>
        <v>0</v>
      </c>
      <c r="BZ766" s="3">
        <f t="shared" si="632"/>
        <v>0</v>
      </c>
      <c r="CA766" s="3">
        <f t="shared" ref="CA766:DF766" si="633">CA795</f>
        <v>25210</v>
      </c>
      <c r="CB766" s="3">
        <f t="shared" si="633"/>
        <v>25210</v>
      </c>
      <c r="CC766" s="3">
        <f t="shared" si="633"/>
        <v>0</v>
      </c>
      <c r="CD766" s="3">
        <f t="shared" si="633"/>
        <v>0</v>
      </c>
      <c r="CE766" s="3">
        <f t="shared" si="633"/>
        <v>17313</v>
      </c>
      <c r="CF766" s="3">
        <f t="shared" si="633"/>
        <v>17313</v>
      </c>
      <c r="CG766" s="3">
        <f t="shared" si="633"/>
        <v>0</v>
      </c>
      <c r="CH766" s="3">
        <f t="shared" si="633"/>
        <v>17313</v>
      </c>
      <c r="CI766" s="3">
        <f t="shared" si="633"/>
        <v>0</v>
      </c>
      <c r="CJ766" s="3">
        <f t="shared" si="633"/>
        <v>0</v>
      </c>
      <c r="CK766" s="3">
        <f t="shared" si="633"/>
        <v>0</v>
      </c>
      <c r="CL766" s="3">
        <f t="shared" si="633"/>
        <v>0</v>
      </c>
      <c r="CM766" s="3">
        <f t="shared" si="633"/>
        <v>0</v>
      </c>
      <c r="CN766" s="3">
        <f t="shared" si="633"/>
        <v>0</v>
      </c>
      <c r="CO766" s="3">
        <f t="shared" si="633"/>
        <v>0</v>
      </c>
      <c r="CP766" s="3">
        <f t="shared" si="633"/>
        <v>0</v>
      </c>
      <c r="CQ766" s="3">
        <f t="shared" si="633"/>
        <v>0</v>
      </c>
      <c r="CR766" s="3">
        <f t="shared" si="633"/>
        <v>0</v>
      </c>
      <c r="CS766" s="3">
        <f t="shared" si="633"/>
        <v>0</v>
      </c>
      <c r="CT766" s="3">
        <f t="shared" si="633"/>
        <v>0</v>
      </c>
      <c r="CU766" s="3">
        <f t="shared" si="633"/>
        <v>0</v>
      </c>
      <c r="CV766" s="3">
        <f t="shared" si="633"/>
        <v>0</v>
      </c>
      <c r="CW766" s="3">
        <f t="shared" si="633"/>
        <v>0</v>
      </c>
      <c r="CX766" s="3">
        <f t="shared" si="633"/>
        <v>0</v>
      </c>
      <c r="CY766" s="3">
        <f t="shared" si="633"/>
        <v>0</v>
      </c>
      <c r="CZ766" s="3">
        <f t="shared" si="633"/>
        <v>0</v>
      </c>
      <c r="DA766" s="3">
        <f t="shared" si="633"/>
        <v>0</v>
      </c>
      <c r="DB766" s="3">
        <f t="shared" si="633"/>
        <v>0</v>
      </c>
      <c r="DC766" s="3">
        <f t="shared" si="633"/>
        <v>0</v>
      </c>
      <c r="DD766" s="3">
        <f t="shared" si="633"/>
        <v>0</v>
      </c>
      <c r="DE766" s="3">
        <f t="shared" si="633"/>
        <v>0</v>
      </c>
      <c r="DF766" s="3">
        <f t="shared" si="633"/>
        <v>0</v>
      </c>
      <c r="DG766" s="4">
        <f t="shared" ref="DG766:EL766" si="634">DG795</f>
        <v>191241</v>
      </c>
      <c r="DH766" s="4">
        <f t="shared" si="634"/>
        <v>123173</v>
      </c>
      <c r="DI766" s="4">
        <f t="shared" si="634"/>
        <v>4954</v>
      </c>
      <c r="DJ766" s="4">
        <f t="shared" si="634"/>
        <v>1152</v>
      </c>
      <c r="DK766" s="4">
        <f t="shared" si="634"/>
        <v>63114</v>
      </c>
      <c r="DL766" s="4">
        <f t="shared" si="634"/>
        <v>0</v>
      </c>
      <c r="DM766" s="4" t="e">
        <f t="shared" si="634"/>
        <v>#REF!</v>
      </c>
      <c r="DN766" s="4">
        <f t="shared" si="634"/>
        <v>4.6693999999999996</v>
      </c>
      <c r="DO766" s="4">
        <f t="shared" si="634"/>
        <v>235</v>
      </c>
      <c r="DP766" s="4" t="e">
        <f t="shared" si="634"/>
        <v>#REF!</v>
      </c>
      <c r="DQ766" s="4" t="e">
        <f t="shared" si="634"/>
        <v>#REF!</v>
      </c>
      <c r="DR766" s="4">
        <f t="shared" si="634"/>
        <v>0</v>
      </c>
      <c r="DS766" s="4">
        <f t="shared" si="634"/>
        <v>0</v>
      </c>
      <c r="DT766" s="4">
        <f t="shared" si="634"/>
        <v>191241</v>
      </c>
      <c r="DU766" s="4">
        <f t="shared" si="634"/>
        <v>123173</v>
      </c>
      <c r="DV766" s="4">
        <f t="shared" si="634"/>
        <v>4954</v>
      </c>
      <c r="DW766" s="4">
        <f t="shared" si="634"/>
        <v>1152</v>
      </c>
      <c r="DX766" s="4">
        <f t="shared" si="634"/>
        <v>63114</v>
      </c>
      <c r="DY766" s="4">
        <f t="shared" si="634"/>
        <v>0</v>
      </c>
      <c r="DZ766" s="4" t="e">
        <f t="shared" si="634"/>
        <v>#REF!</v>
      </c>
      <c r="EA766" s="4">
        <f t="shared" si="634"/>
        <v>4.6693999999999996</v>
      </c>
      <c r="EB766" s="4">
        <f t="shared" si="634"/>
        <v>235</v>
      </c>
      <c r="EC766" s="4" t="e">
        <f t="shared" si="634"/>
        <v>#REF!</v>
      </c>
      <c r="ED766" s="4" t="e">
        <f t="shared" si="634"/>
        <v>#REF!</v>
      </c>
      <c r="EE766" s="4">
        <f t="shared" si="634"/>
        <v>0</v>
      </c>
      <c r="EF766" s="4">
        <f t="shared" si="634"/>
        <v>0</v>
      </c>
      <c r="EG766" s="4">
        <f t="shared" si="634"/>
        <v>0</v>
      </c>
      <c r="EH766" s="4">
        <f t="shared" si="634"/>
        <v>0</v>
      </c>
      <c r="EI766" s="4">
        <f t="shared" si="634"/>
        <v>0</v>
      </c>
      <c r="EJ766" s="4" t="e">
        <f t="shared" si="634"/>
        <v>#REF!</v>
      </c>
      <c r="EK766" s="4" t="e">
        <f t="shared" si="634"/>
        <v>#REF!</v>
      </c>
      <c r="EL766" s="4">
        <f t="shared" si="634"/>
        <v>0</v>
      </c>
      <c r="EM766" s="4">
        <f t="shared" ref="EM766:FR766" si="635">EM795</f>
        <v>0</v>
      </c>
      <c r="EN766" s="4">
        <f t="shared" si="635"/>
        <v>123173</v>
      </c>
      <c r="EO766" s="4">
        <f t="shared" si="635"/>
        <v>123173</v>
      </c>
      <c r="EP766" s="4">
        <f t="shared" si="635"/>
        <v>0</v>
      </c>
      <c r="EQ766" s="4">
        <f t="shared" si="635"/>
        <v>123173</v>
      </c>
      <c r="ER766" s="4">
        <f t="shared" si="635"/>
        <v>0</v>
      </c>
      <c r="ES766" s="4">
        <f t="shared" si="635"/>
        <v>0</v>
      </c>
      <c r="ET766" s="4">
        <f t="shared" si="635"/>
        <v>0</v>
      </c>
      <c r="EU766" s="4">
        <f t="shared" si="635"/>
        <v>0</v>
      </c>
      <c r="EV766" s="4">
        <f t="shared" si="635"/>
        <v>0</v>
      </c>
      <c r="EW766" s="4">
        <f t="shared" si="635"/>
        <v>0</v>
      </c>
      <c r="EX766" s="4">
        <f t="shared" si="635"/>
        <v>0</v>
      </c>
      <c r="EY766" s="4">
        <f t="shared" si="635"/>
        <v>0</v>
      </c>
      <c r="EZ766" s="4">
        <f t="shared" si="635"/>
        <v>0</v>
      </c>
      <c r="FA766" s="4">
        <f t="shared" si="635"/>
        <v>0</v>
      </c>
      <c r="FB766" s="4">
        <f t="shared" si="635"/>
        <v>0</v>
      </c>
      <c r="FC766" s="4">
        <f t="shared" si="635"/>
        <v>0</v>
      </c>
      <c r="FD766" s="4">
        <f t="shared" si="635"/>
        <v>0</v>
      </c>
      <c r="FE766" s="4">
        <f t="shared" si="635"/>
        <v>0</v>
      </c>
      <c r="FF766" s="4">
        <f t="shared" si="635"/>
        <v>0</v>
      </c>
      <c r="FG766" s="4">
        <f t="shared" si="635"/>
        <v>0</v>
      </c>
      <c r="FH766" s="4">
        <f t="shared" si="635"/>
        <v>0</v>
      </c>
      <c r="FI766" s="4">
        <f t="shared" si="635"/>
        <v>0</v>
      </c>
      <c r="FJ766" s="4">
        <f t="shared" si="635"/>
        <v>0</v>
      </c>
      <c r="FK766" s="4">
        <f t="shared" si="635"/>
        <v>0</v>
      </c>
      <c r="FL766" s="4">
        <f t="shared" si="635"/>
        <v>0</v>
      </c>
      <c r="FM766" s="4">
        <f t="shared" si="635"/>
        <v>0</v>
      </c>
      <c r="FN766" s="4">
        <f t="shared" si="635"/>
        <v>0</v>
      </c>
      <c r="FO766" s="4">
        <f t="shared" si="635"/>
        <v>0</v>
      </c>
      <c r="FP766" s="4">
        <f t="shared" si="635"/>
        <v>0</v>
      </c>
      <c r="FQ766" s="4">
        <f t="shared" si="635"/>
        <v>0</v>
      </c>
      <c r="FR766" s="4">
        <f t="shared" si="635"/>
        <v>0</v>
      </c>
      <c r="FS766" s="4" t="e">
        <f t="shared" ref="FS766:GX766" si="636">FS795</f>
        <v>#REF!</v>
      </c>
      <c r="FT766" s="4" t="e">
        <f t="shared" si="636"/>
        <v>#REF!</v>
      </c>
      <c r="FU766" s="4">
        <f t="shared" si="636"/>
        <v>0</v>
      </c>
      <c r="FV766" s="4">
        <f t="shared" si="636"/>
        <v>0</v>
      </c>
      <c r="FW766" s="4">
        <f t="shared" si="636"/>
        <v>123173</v>
      </c>
      <c r="FX766" s="4">
        <f t="shared" si="636"/>
        <v>123173</v>
      </c>
      <c r="FY766" s="4">
        <f t="shared" si="636"/>
        <v>0</v>
      </c>
      <c r="FZ766" s="4">
        <f t="shared" si="636"/>
        <v>123173</v>
      </c>
      <c r="GA766" s="4">
        <f t="shared" si="636"/>
        <v>0</v>
      </c>
      <c r="GB766" s="4">
        <f t="shared" si="636"/>
        <v>0</v>
      </c>
      <c r="GC766" s="4">
        <f t="shared" si="636"/>
        <v>0</v>
      </c>
      <c r="GD766" s="4">
        <f t="shared" si="636"/>
        <v>0</v>
      </c>
      <c r="GE766" s="4">
        <f t="shared" si="636"/>
        <v>0</v>
      </c>
      <c r="GF766" s="4">
        <f t="shared" si="636"/>
        <v>0</v>
      </c>
      <c r="GG766" s="4">
        <f t="shared" si="636"/>
        <v>0</v>
      </c>
      <c r="GH766" s="4">
        <f t="shared" si="636"/>
        <v>0</v>
      </c>
      <c r="GI766" s="4">
        <f t="shared" si="636"/>
        <v>0</v>
      </c>
      <c r="GJ766" s="4">
        <f t="shared" si="636"/>
        <v>0</v>
      </c>
      <c r="GK766" s="4">
        <f t="shared" si="636"/>
        <v>0</v>
      </c>
      <c r="GL766" s="4">
        <f t="shared" si="636"/>
        <v>0</v>
      </c>
      <c r="GM766" s="4">
        <f t="shared" si="636"/>
        <v>0</v>
      </c>
      <c r="GN766" s="4">
        <f t="shared" si="636"/>
        <v>0</v>
      </c>
      <c r="GO766" s="4">
        <f t="shared" si="636"/>
        <v>0</v>
      </c>
      <c r="GP766" s="4">
        <f t="shared" si="636"/>
        <v>0</v>
      </c>
      <c r="GQ766" s="4">
        <f t="shared" si="636"/>
        <v>0</v>
      </c>
      <c r="GR766" s="4">
        <f t="shared" si="636"/>
        <v>0</v>
      </c>
      <c r="GS766" s="4">
        <f t="shared" si="636"/>
        <v>0</v>
      </c>
      <c r="GT766" s="4">
        <f t="shared" si="636"/>
        <v>0</v>
      </c>
      <c r="GU766" s="4">
        <f t="shared" si="636"/>
        <v>0</v>
      </c>
      <c r="GV766" s="4">
        <f t="shared" si="636"/>
        <v>0</v>
      </c>
      <c r="GW766" s="4">
        <f t="shared" si="636"/>
        <v>0</v>
      </c>
      <c r="GX766" s="4">
        <f t="shared" si="636"/>
        <v>0</v>
      </c>
    </row>
    <row r="768" spans="1:255" x14ac:dyDescent="0.2">
      <c r="A768" s="2">
        <v>17</v>
      </c>
      <c r="B768" s="2">
        <v>1</v>
      </c>
      <c r="C768" s="2">
        <f>ROW(SmtRes!A682)</f>
        <v>682</v>
      </c>
      <c r="D768" s="2">
        <f>ROW(EtalonRes!A692)</f>
        <v>692</v>
      </c>
      <c r="E768" s="2" t="s">
        <v>466</v>
      </c>
      <c r="F768" s="2" t="s">
        <v>144</v>
      </c>
      <c r="G768" s="2" t="s">
        <v>145</v>
      </c>
      <c r="H768" s="2" t="s">
        <v>146</v>
      </c>
      <c r="I768" s="2">
        <f>'1.Лок.смета.и.Акт'!E83</f>
        <v>8.9</v>
      </c>
      <c r="J768" s="2">
        <v>0</v>
      </c>
      <c r="K768" s="2">
        <v>8.9</v>
      </c>
      <c r="L768" s="2">
        <v>17.8</v>
      </c>
      <c r="M768" s="2">
        <v>0</v>
      </c>
      <c r="N768" s="2">
        <f t="shared" ref="N768:N793" si="637">ROUND(L768-M768,4)</f>
        <v>17.8</v>
      </c>
      <c r="O768" s="2">
        <f t="shared" ref="O768:O793" si="638">ROUND(CP768,0)</f>
        <v>1083</v>
      </c>
      <c r="P768" s="2">
        <f t="shared" ref="P768:P793" si="639">ROUND(CQ768*I768,0)</f>
        <v>0</v>
      </c>
      <c r="Q768" s="2">
        <f t="shared" ref="Q768:Q793" si="640">ROUND(CR768*I768,0)</f>
        <v>284</v>
      </c>
      <c r="R768" s="2">
        <f t="shared" ref="R768:R793" si="641">ROUND(CS768*I768,0)</f>
        <v>0</v>
      </c>
      <c r="S768" s="2">
        <f t="shared" ref="S768:S793" si="642">ROUND(CT768*I768,0)</f>
        <v>799</v>
      </c>
      <c r="T768" s="2">
        <f t="shared" ref="T768:T793" si="643">ROUND(CU768*I768,0)</f>
        <v>0</v>
      </c>
      <c r="U768" s="2">
        <f t="shared" ref="U768:U793" si="644">CV768*I768</f>
        <v>84.283000000000015</v>
      </c>
      <c r="V768" s="2">
        <f t="shared" ref="V768:V793" si="645">CW768*I768</f>
        <v>0</v>
      </c>
      <c r="W768" s="2">
        <f t="shared" ref="W768:W793" si="646">ROUND(CX768*I768,0)</f>
        <v>0</v>
      </c>
      <c r="X768" s="2">
        <f t="shared" ref="X768:X793" si="647">ROUND(CY768,0)</f>
        <v>799</v>
      </c>
      <c r="Y768" s="2">
        <f t="shared" ref="Y768:Y793" si="648">ROUND(CZ768,0)</f>
        <v>559</v>
      </c>
      <c r="Z768" s="2"/>
      <c r="AA768" s="2">
        <v>69726971</v>
      </c>
      <c r="AB768" s="2">
        <f t="shared" ref="AB768:AB793" si="649">ROUND((AC768+AD768+AF768),2)</f>
        <v>121.7</v>
      </c>
      <c r="AC768" s="2">
        <f>ROUND((ES768+(SUM(SmtRes!BC679:'SmtRes'!BC682)+SUM(EtalonRes!AL689:'EtalonRes'!AL692))),2)</f>
        <v>0</v>
      </c>
      <c r="AD768" s="2">
        <f t="shared" ref="AD768:AD785" si="650">ROUND((((ET768)-(EU768))+AE768),2)</f>
        <v>31.92</v>
      </c>
      <c r="AE768" s="2">
        <f t="shared" ref="AE768:AE785" si="651">ROUND((EU768),2)</f>
        <v>0</v>
      </c>
      <c r="AF768" s="2">
        <f t="shared" ref="AF768:AF785" si="652">ROUND((EV768),2)</f>
        <v>89.78</v>
      </c>
      <c r="AG768" s="2">
        <f t="shared" ref="AG768:AG793" si="653">ROUND((AP768),2)</f>
        <v>0</v>
      </c>
      <c r="AH768" s="2">
        <f t="shared" ref="AH768:AH785" si="654">(EW768)</f>
        <v>9.4700000000000006</v>
      </c>
      <c r="AI768" s="2">
        <f t="shared" ref="AI768:AI785" si="655">(EX768)</f>
        <v>0</v>
      </c>
      <c r="AJ768" s="2">
        <f t="shared" ref="AJ768:AJ793" si="656">(AS768)</f>
        <v>0</v>
      </c>
      <c r="AK768" s="2">
        <v>1135.98</v>
      </c>
      <c r="AL768" s="2">
        <v>1014.28</v>
      </c>
      <c r="AM768" s="2">
        <v>31.92</v>
      </c>
      <c r="AN768" s="2">
        <v>0</v>
      </c>
      <c r="AO768" s="2">
        <v>89.78</v>
      </c>
      <c r="AP768" s="2">
        <v>0</v>
      </c>
      <c r="AQ768" s="2">
        <v>9.4700000000000006</v>
      </c>
      <c r="AR768" s="2">
        <v>0</v>
      </c>
      <c r="AS768" s="2">
        <v>0</v>
      </c>
      <c r="AT768" s="2">
        <v>100</v>
      </c>
      <c r="AU768" s="2">
        <v>70</v>
      </c>
      <c r="AV768" s="2">
        <v>1</v>
      </c>
      <c r="AW768" s="2">
        <v>1</v>
      </c>
      <c r="AX768" s="2"/>
      <c r="AY768" s="2"/>
      <c r="AZ768" s="2">
        <v>1</v>
      </c>
      <c r="BA768" s="2">
        <v>1</v>
      </c>
      <c r="BB768" s="2">
        <v>1</v>
      </c>
      <c r="BC768" s="2">
        <v>1</v>
      </c>
      <c r="BD768" s="2" t="s">
        <v>3</v>
      </c>
      <c r="BE768" s="2" t="s">
        <v>3</v>
      </c>
      <c r="BF768" s="2" t="s">
        <v>3</v>
      </c>
      <c r="BG768" s="2" t="s">
        <v>3</v>
      </c>
      <c r="BH768" s="2">
        <v>0</v>
      </c>
      <c r="BI768" s="2">
        <v>1</v>
      </c>
      <c r="BJ768" s="2" t="s">
        <v>147</v>
      </c>
      <c r="BK768" s="2"/>
      <c r="BL768" s="2"/>
      <c r="BM768" s="2">
        <v>26001</v>
      </c>
      <c r="BN768" s="2">
        <v>0</v>
      </c>
      <c r="BO768" s="2" t="s">
        <v>3</v>
      </c>
      <c r="BP768" s="2">
        <v>0</v>
      </c>
      <c r="BQ768" s="2">
        <v>2</v>
      </c>
      <c r="BR768" s="2">
        <v>0</v>
      </c>
      <c r="BS768" s="2">
        <v>1</v>
      </c>
      <c r="BT768" s="2">
        <v>1</v>
      </c>
      <c r="BU768" s="2">
        <v>1</v>
      </c>
      <c r="BV768" s="2">
        <v>1</v>
      </c>
      <c r="BW768" s="2">
        <v>1</v>
      </c>
      <c r="BX768" s="2">
        <v>1</v>
      </c>
      <c r="BY768" s="2" t="s">
        <v>3</v>
      </c>
      <c r="BZ768" s="2">
        <v>100</v>
      </c>
      <c r="CA768" s="2">
        <v>70</v>
      </c>
      <c r="CB768" s="2" t="s">
        <v>3</v>
      </c>
      <c r="CC768" s="2"/>
      <c r="CD768" s="2"/>
      <c r="CE768" s="2">
        <v>0</v>
      </c>
      <c r="CF768" s="2">
        <v>0</v>
      </c>
      <c r="CG768" s="2">
        <v>0</v>
      </c>
      <c r="CH768" s="2">
        <v>61</v>
      </c>
      <c r="CI768" s="2">
        <v>0</v>
      </c>
      <c r="CJ768" s="2">
        <v>0</v>
      </c>
      <c r="CK768" s="2">
        <v>0</v>
      </c>
      <c r="CL768" s="2">
        <v>0</v>
      </c>
      <c r="CM768" s="2">
        <v>0</v>
      </c>
      <c r="CN768" s="2" t="s">
        <v>3</v>
      </c>
      <c r="CO768" s="2">
        <v>0</v>
      </c>
      <c r="CP768" s="2">
        <f t="shared" ref="CP768:CP793" si="657">(P768+Q768+S768)</f>
        <v>1083</v>
      </c>
      <c r="CQ768" s="2">
        <f t="shared" ref="CQ768:CQ793" si="658">AC768*BC768</f>
        <v>0</v>
      </c>
      <c r="CR768" s="2">
        <f t="shared" ref="CR768:CR793" si="659">AD768*BB768</f>
        <v>31.92</v>
      </c>
      <c r="CS768" s="2">
        <f t="shared" ref="CS768:CS793" si="660">AE768*BS768</f>
        <v>0</v>
      </c>
      <c r="CT768" s="2">
        <f t="shared" ref="CT768:CT793" si="661">AF768*BA768</f>
        <v>89.78</v>
      </c>
      <c r="CU768" s="2">
        <f t="shared" ref="CU768:CU793" si="662">AG768</f>
        <v>0</v>
      </c>
      <c r="CV768" s="2">
        <f t="shared" ref="CV768:CV793" si="663">AH768</f>
        <v>9.4700000000000006</v>
      </c>
      <c r="CW768" s="2">
        <f t="shared" ref="CW768:CW793" si="664">AI768</f>
        <v>0</v>
      </c>
      <c r="CX768" s="2">
        <f t="shared" ref="CX768:CX793" si="665">AJ768</f>
        <v>0</v>
      </c>
      <c r="CY768" s="2">
        <f>(((S768+R768)*AT768)/100)</f>
        <v>799</v>
      </c>
      <c r="CZ768" s="2">
        <f>(((S768+R768)*AU768)/100)</f>
        <v>559.29999999999995</v>
      </c>
      <c r="DA768" s="2"/>
      <c r="DB768" s="2"/>
      <c r="DC768" s="2" t="s">
        <v>3</v>
      </c>
      <c r="DD768" s="2" t="s">
        <v>3</v>
      </c>
      <c r="DE768" s="2" t="s">
        <v>3</v>
      </c>
      <c r="DF768" s="2" t="s">
        <v>3</v>
      </c>
      <c r="DG768" s="2" t="s">
        <v>3</v>
      </c>
      <c r="DH768" s="2" t="s">
        <v>3</v>
      </c>
      <c r="DI768" s="2" t="s">
        <v>3</v>
      </c>
      <c r="DJ768" s="2" t="s">
        <v>3</v>
      </c>
      <c r="DK768" s="2" t="s">
        <v>3</v>
      </c>
      <c r="DL768" s="2" t="s">
        <v>3</v>
      </c>
      <c r="DM768" s="2" t="s">
        <v>3</v>
      </c>
      <c r="DN768" s="2">
        <v>0</v>
      </c>
      <c r="DO768" s="2">
        <v>0</v>
      </c>
      <c r="DP768" s="2">
        <v>1</v>
      </c>
      <c r="DQ768" s="2">
        <v>1</v>
      </c>
      <c r="DR768" s="2"/>
      <c r="DS768" s="2"/>
      <c r="DT768" s="2"/>
      <c r="DU768" s="2">
        <v>1013</v>
      </c>
      <c r="DV768" s="2" t="s">
        <v>146</v>
      </c>
      <c r="DW768" s="2" t="s">
        <v>146</v>
      </c>
      <c r="DX768" s="2">
        <v>1</v>
      </c>
      <c r="DY768" s="2"/>
      <c r="DZ768" s="2" t="s">
        <v>3</v>
      </c>
      <c r="EA768" s="2" t="s">
        <v>3</v>
      </c>
      <c r="EB768" s="2" t="s">
        <v>3</v>
      </c>
      <c r="EC768" s="2" t="s">
        <v>3</v>
      </c>
      <c r="ED768" s="2"/>
      <c r="EE768" s="2">
        <v>54329004</v>
      </c>
      <c r="EF768" s="2">
        <v>2</v>
      </c>
      <c r="EG768" s="2" t="s">
        <v>21</v>
      </c>
      <c r="EH768" s="2">
        <v>0</v>
      </c>
      <c r="EI768" s="2" t="s">
        <v>3</v>
      </c>
      <c r="EJ768" s="2">
        <v>1</v>
      </c>
      <c r="EK768" s="2">
        <v>26001</v>
      </c>
      <c r="EL768" s="2" t="s">
        <v>148</v>
      </c>
      <c r="EM768" s="2" t="s">
        <v>149</v>
      </c>
      <c r="EN768" s="2"/>
      <c r="EO768" s="2" t="s">
        <v>3</v>
      </c>
      <c r="EP768" s="2"/>
      <c r="EQ768" s="2">
        <v>1441792</v>
      </c>
      <c r="ER768" s="2">
        <v>1135.98</v>
      </c>
      <c r="ES768" s="2">
        <v>1014.28</v>
      </c>
      <c r="ET768" s="2">
        <v>31.92</v>
      </c>
      <c r="EU768" s="2">
        <v>0</v>
      </c>
      <c r="EV768" s="2">
        <v>89.78</v>
      </c>
      <c r="EW768" s="2">
        <v>9.4700000000000006</v>
      </c>
      <c r="EX768" s="2">
        <v>0</v>
      </c>
      <c r="EY768" s="2">
        <v>1</v>
      </c>
      <c r="EZ768" s="2"/>
      <c r="FA768" s="2"/>
      <c r="FB768" s="2"/>
      <c r="FC768" s="2"/>
      <c r="FD768" s="2"/>
      <c r="FE768" s="2"/>
      <c r="FF768" s="2"/>
      <c r="FG768" s="2"/>
      <c r="FH768" s="2"/>
      <c r="FI768" s="2"/>
      <c r="FJ768" s="2"/>
      <c r="FK768" s="2"/>
      <c r="FL768" s="2"/>
      <c r="FM768" s="2"/>
      <c r="FN768" s="2"/>
      <c r="FO768" s="2"/>
      <c r="FP768" s="2"/>
      <c r="FQ768" s="2">
        <v>0</v>
      </c>
      <c r="FR768" s="2">
        <f t="shared" ref="FR768:FR793" si="666">ROUND(IF(BI768=3,GM768,0),0)</f>
        <v>0</v>
      </c>
      <c r="FS768" s="2">
        <v>0</v>
      </c>
      <c r="FT768" s="2"/>
      <c r="FU768" s="2"/>
      <c r="FV768" s="2"/>
      <c r="FW768" s="2"/>
      <c r="FX768" s="2">
        <v>100</v>
      </c>
      <c r="FY768" s="2">
        <v>70</v>
      </c>
      <c r="FZ768" s="2"/>
      <c r="GA768" s="2" t="s">
        <v>3</v>
      </c>
      <c r="GB768" s="2"/>
      <c r="GC768" s="2"/>
      <c r="GD768" s="2">
        <v>1</v>
      </c>
      <c r="GE768" s="2"/>
      <c r="GF768" s="2">
        <v>709320199</v>
      </c>
      <c r="GG768" s="2">
        <v>2</v>
      </c>
      <c r="GH768" s="2">
        <v>1</v>
      </c>
      <c r="GI768" s="2">
        <v>-2</v>
      </c>
      <c r="GJ768" s="2">
        <v>0</v>
      </c>
      <c r="GK768" s="2">
        <v>0</v>
      </c>
      <c r="GL768" s="2">
        <f t="shared" ref="GL768:GL793" si="667">ROUND(IF(AND(BH768=3,BI768=3,FS768&lt;&gt;0),P768,0),0)</f>
        <v>0</v>
      </c>
      <c r="GM768" s="2">
        <f t="shared" ref="GM768:GM793" si="668">ROUND(O768+X768+Y768,0)+GX768</f>
        <v>2441</v>
      </c>
      <c r="GN768" s="2">
        <f t="shared" ref="GN768:GN793" si="669">IF(OR(BI768=0,BI768=1),GM768-GX768,0)</f>
        <v>2441</v>
      </c>
      <c r="GO768" s="2">
        <f t="shared" ref="GO768:GO793" si="670">IF(BI768=2,GM768-GX768,0)</f>
        <v>0</v>
      </c>
      <c r="GP768" s="2">
        <f t="shared" ref="GP768:GP793" si="671">IF(BI768=4,GM768-GX768,0)</f>
        <v>0</v>
      </c>
      <c r="GQ768" s="2"/>
      <c r="GR768" s="2">
        <v>0</v>
      </c>
      <c r="GS768" s="2">
        <v>3</v>
      </c>
      <c r="GT768" s="2">
        <v>0</v>
      </c>
      <c r="GU768" s="2" t="s">
        <v>3</v>
      </c>
      <c r="GV768" s="2">
        <f t="shared" ref="GV768:GV785" si="672">ROUND((GT768),2)</f>
        <v>0</v>
      </c>
      <c r="GW768" s="2">
        <v>1</v>
      </c>
      <c r="GX768" s="2">
        <f t="shared" ref="GX768:GX793" si="673">ROUND(HC768*I768,0)</f>
        <v>0</v>
      </c>
      <c r="GY768" s="2"/>
      <c r="GZ768" s="2"/>
      <c r="HA768" s="2">
        <v>0</v>
      </c>
      <c r="HB768" s="2">
        <v>0</v>
      </c>
      <c r="HC768" s="2">
        <f t="shared" ref="HC768:HC793" si="674">GV768*GW768</f>
        <v>0</v>
      </c>
      <c r="HD768" s="2"/>
      <c r="HE768" s="2" t="s">
        <v>3</v>
      </c>
      <c r="HF768" s="2" t="s">
        <v>3</v>
      </c>
      <c r="HG768" s="2"/>
      <c r="HH768" s="2"/>
      <c r="HI768" s="2"/>
      <c r="HJ768" s="2"/>
      <c r="HK768" s="2"/>
      <c r="HL768" s="2"/>
      <c r="HM768" s="2" t="s">
        <v>3</v>
      </c>
      <c r="HN768" s="2" t="s">
        <v>150</v>
      </c>
      <c r="HO768" s="2" t="s">
        <v>151</v>
      </c>
      <c r="HP768" s="2" t="s">
        <v>148</v>
      </c>
      <c r="HQ768" s="2" t="s">
        <v>148</v>
      </c>
      <c r="HR768" s="2"/>
      <c r="HS768" s="2"/>
      <c r="HT768" s="2"/>
      <c r="HU768" s="2"/>
      <c r="HV768" s="2"/>
      <c r="HW768" s="2"/>
      <c r="HX768" s="2"/>
      <c r="HY768" s="2"/>
      <c r="HZ768" s="2"/>
      <c r="IA768" s="2"/>
      <c r="IB768" s="2"/>
      <c r="IC768" s="2"/>
      <c r="ID768" s="2"/>
      <c r="IE768" s="2"/>
      <c r="IF768" s="2"/>
      <c r="IG768" s="2"/>
      <c r="IH768" s="2"/>
      <c r="II768" s="2"/>
      <c r="IJ768" s="2"/>
      <c r="IK768" s="2">
        <v>0</v>
      </c>
      <c r="IL768" s="2"/>
      <c r="IM768" s="2"/>
      <c r="IN768" s="2"/>
      <c r="IO768" s="2"/>
      <c r="IP768" s="2"/>
      <c r="IQ768" s="2"/>
      <c r="IR768" s="2"/>
      <c r="IS768" s="2"/>
      <c r="IT768" s="2"/>
      <c r="IU768" s="2"/>
    </row>
    <row r="769" spans="1:255" x14ac:dyDescent="0.2">
      <c r="A769">
        <v>17</v>
      </c>
      <c r="B769">
        <v>1</v>
      </c>
      <c r="C769">
        <f>ROW(SmtRes!A686)</f>
        <v>686</v>
      </c>
      <c r="D769">
        <f>ROW(EtalonRes!A696)</f>
        <v>696</v>
      </c>
      <c r="E769" t="s">
        <v>466</v>
      </c>
      <c r="F769" t="s">
        <v>144</v>
      </c>
      <c r="G769" t="s">
        <v>145</v>
      </c>
      <c r="H769" t="s">
        <v>146</v>
      </c>
      <c r="I769">
        <f>'1.Лок.смета.и.Акт'!E83</f>
        <v>8.9</v>
      </c>
      <c r="J769">
        <v>0</v>
      </c>
      <c r="K769">
        <v>8.9</v>
      </c>
      <c r="L769">
        <v>17.8</v>
      </c>
      <c r="M769">
        <v>0</v>
      </c>
      <c r="N769">
        <f t="shared" si="637"/>
        <v>17.8</v>
      </c>
      <c r="O769">
        <f t="shared" si="638"/>
        <v>23097</v>
      </c>
      <c r="P769">
        <f t="shared" si="639"/>
        <v>0</v>
      </c>
      <c r="Q769">
        <f t="shared" si="640"/>
        <v>2642</v>
      </c>
      <c r="R769">
        <f t="shared" si="641"/>
        <v>0</v>
      </c>
      <c r="S769">
        <f t="shared" si="642"/>
        <v>20455</v>
      </c>
      <c r="T769">
        <f t="shared" si="643"/>
        <v>0</v>
      </c>
      <c r="U769" t="e">
        <f t="shared" si="644"/>
        <v>#REF!</v>
      </c>
      <c r="V769">
        <f t="shared" si="645"/>
        <v>0</v>
      </c>
      <c r="W769">
        <f t="shared" si="646"/>
        <v>0</v>
      </c>
      <c r="X769" t="e">
        <f t="shared" si="647"/>
        <v>#REF!</v>
      </c>
      <c r="Y769" t="e">
        <f t="shared" si="648"/>
        <v>#REF!</v>
      </c>
      <c r="AA769">
        <v>69726884</v>
      </c>
      <c r="AB769">
        <f t="shared" si="649"/>
        <v>121.7</v>
      </c>
      <c r="AC769">
        <f>ROUND((ES769+(SUM(SmtRes!BC683:'SmtRes'!BC686)+SUM(EtalonRes!AL693:'EtalonRes'!AL696))),2)</f>
        <v>0</v>
      </c>
      <c r="AD769">
        <f t="shared" si="650"/>
        <v>31.92</v>
      </c>
      <c r="AE769">
        <f t="shared" si="651"/>
        <v>0</v>
      </c>
      <c r="AF769">
        <f t="shared" si="652"/>
        <v>89.78</v>
      </c>
      <c r="AG769">
        <f t="shared" si="653"/>
        <v>0</v>
      </c>
      <c r="AH769" t="e">
        <f t="shared" si="654"/>
        <v>#REF!</v>
      </c>
      <c r="AI769">
        <f t="shared" si="655"/>
        <v>0</v>
      </c>
      <c r="AJ769">
        <f t="shared" si="656"/>
        <v>0</v>
      </c>
      <c r="AK769">
        <v>1135.98</v>
      </c>
      <c r="AL769">
        <v>1014.28</v>
      </c>
      <c r="AM769">
        <v>31.92</v>
      </c>
      <c r="AN769">
        <v>0</v>
      </c>
      <c r="AO769">
        <v>89.78</v>
      </c>
      <c r="AP769">
        <v>0</v>
      </c>
      <c r="AQ769" t="e">
        <f>'1.Лок.смета.и.Акт'!#REF!</f>
        <v>#REF!</v>
      </c>
      <c r="AR769">
        <v>0</v>
      </c>
      <c r="AS769">
        <v>0</v>
      </c>
      <c r="AT769">
        <v>95</v>
      </c>
      <c r="AU769">
        <v>60</v>
      </c>
      <c r="AV769">
        <v>1</v>
      </c>
      <c r="AW769">
        <v>1</v>
      </c>
      <c r="AZ769">
        <v>1</v>
      </c>
      <c r="BA769">
        <v>25.6</v>
      </c>
      <c r="BB769">
        <v>9.3000000000000007</v>
      </c>
      <c r="BC769">
        <v>7.56</v>
      </c>
      <c r="BD769" t="s">
        <v>3</v>
      </c>
      <c r="BE769" t="s">
        <v>3</v>
      </c>
      <c r="BF769" t="s">
        <v>3</v>
      </c>
      <c r="BG769" t="s">
        <v>3</v>
      </c>
      <c r="BH769">
        <v>0</v>
      </c>
      <c r="BI769">
        <v>1</v>
      </c>
      <c r="BJ769" t="s">
        <v>147</v>
      </c>
      <c r="BM769">
        <v>26001</v>
      </c>
      <c r="BN769">
        <v>0</v>
      </c>
      <c r="BO769" t="s">
        <v>144</v>
      </c>
      <c r="BP769">
        <v>1</v>
      </c>
      <c r="BQ769">
        <v>2</v>
      </c>
      <c r="BR769">
        <v>0</v>
      </c>
      <c r="BS769">
        <v>19.8</v>
      </c>
      <c r="BT769">
        <v>1</v>
      </c>
      <c r="BU769">
        <v>1</v>
      </c>
      <c r="BV769">
        <v>1</v>
      </c>
      <c r="BW769">
        <v>1</v>
      </c>
      <c r="BX769">
        <v>1</v>
      </c>
      <c r="BY769" t="s">
        <v>3</v>
      </c>
      <c r="BZ769" t="e">
        <f>'1.Лок.смета.и.Акт'!#REF!</f>
        <v>#REF!</v>
      </c>
      <c r="CA769" t="e">
        <f>'1.Лок.смета.и.Акт'!#REF!</f>
        <v>#REF!</v>
      </c>
      <c r="CB769" t="s">
        <v>3</v>
      </c>
      <c r="CE769">
        <v>0</v>
      </c>
      <c r="CF769">
        <v>0</v>
      </c>
      <c r="CG769">
        <v>0</v>
      </c>
      <c r="CH769">
        <v>61</v>
      </c>
      <c r="CI769">
        <v>0</v>
      </c>
      <c r="CJ769">
        <v>0</v>
      </c>
      <c r="CK769">
        <v>0</v>
      </c>
      <c r="CL769">
        <v>0</v>
      </c>
      <c r="CM769">
        <v>0</v>
      </c>
      <c r="CN769" t="s">
        <v>3</v>
      </c>
      <c r="CO769">
        <v>0</v>
      </c>
      <c r="CP769">
        <f t="shared" si="657"/>
        <v>23097</v>
      </c>
      <c r="CQ769">
        <f t="shared" si="658"/>
        <v>0</v>
      </c>
      <c r="CR769">
        <f t="shared" si="659"/>
        <v>296.85600000000005</v>
      </c>
      <c r="CS769">
        <f t="shared" si="660"/>
        <v>0</v>
      </c>
      <c r="CT769">
        <f t="shared" si="661"/>
        <v>2298.3679999999999</v>
      </c>
      <c r="CU769">
        <f t="shared" si="662"/>
        <v>0</v>
      </c>
      <c r="CV769" t="e">
        <f t="shared" si="663"/>
        <v>#REF!</v>
      </c>
      <c r="CW769">
        <f t="shared" si="664"/>
        <v>0</v>
      </c>
      <c r="CX769">
        <f t="shared" si="665"/>
        <v>0</v>
      </c>
      <c r="CY769" t="e">
        <f>(S769+R769)*(BZ769/100)</f>
        <v>#REF!</v>
      </c>
      <c r="CZ769" t="e">
        <f>(S769+R769)*(CA769/100)</f>
        <v>#REF!</v>
      </c>
      <c r="DC769" t="s">
        <v>3</v>
      </c>
      <c r="DD769" t="s">
        <v>3</v>
      </c>
      <c r="DE769" t="s">
        <v>3</v>
      </c>
      <c r="DF769" t="s">
        <v>3</v>
      </c>
      <c r="DG769" t="s">
        <v>3</v>
      </c>
      <c r="DH769" t="s">
        <v>3</v>
      </c>
      <c r="DI769" t="s">
        <v>3</v>
      </c>
      <c r="DJ769" t="s">
        <v>3</v>
      </c>
      <c r="DK769" t="s">
        <v>3</v>
      </c>
      <c r="DL769" t="s">
        <v>3</v>
      </c>
      <c r="DM769" t="s">
        <v>3</v>
      </c>
      <c r="DN769">
        <v>100</v>
      </c>
      <c r="DO769">
        <v>70</v>
      </c>
      <c r="DP769">
        <v>1</v>
      </c>
      <c r="DQ769">
        <v>1</v>
      </c>
      <c r="DU769">
        <v>1013</v>
      </c>
      <c r="DV769" t="s">
        <v>146</v>
      </c>
      <c r="DW769" t="str">
        <f>'1.Лок.смета.и.Акт'!D83</f>
        <v>1 м3 изоляции</v>
      </c>
      <c r="DX769">
        <v>1</v>
      </c>
      <c r="DZ769" t="s">
        <v>3</v>
      </c>
      <c r="EA769" t="s">
        <v>3</v>
      </c>
      <c r="EB769" t="s">
        <v>3</v>
      </c>
      <c r="EC769" t="s">
        <v>3</v>
      </c>
      <c r="EE769">
        <v>54329004</v>
      </c>
      <c r="EF769">
        <v>2</v>
      </c>
      <c r="EG769" t="s">
        <v>21</v>
      </c>
      <c r="EH769">
        <v>0</v>
      </c>
      <c r="EI769" t="s">
        <v>3</v>
      </c>
      <c r="EJ769">
        <v>1</v>
      </c>
      <c r="EK769">
        <v>26001</v>
      </c>
      <c r="EL769" t="s">
        <v>148</v>
      </c>
      <c r="EM769" t="s">
        <v>149</v>
      </c>
      <c r="EO769" t="s">
        <v>3</v>
      </c>
      <c r="EQ769">
        <v>1441792</v>
      </c>
      <c r="ER769">
        <v>1135.98</v>
      </c>
      <c r="ES769">
        <v>1014.28</v>
      </c>
      <c r="ET769">
        <v>31.92</v>
      </c>
      <c r="EU769">
        <v>0</v>
      </c>
      <c r="EV769">
        <v>89.78</v>
      </c>
      <c r="EW769" t="e">
        <f>'1.Лок.смета.и.Акт'!#REF!</f>
        <v>#REF!</v>
      </c>
      <c r="EX769">
        <v>0</v>
      </c>
      <c r="EY769">
        <v>1</v>
      </c>
      <c r="FQ769">
        <v>0</v>
      </c>
      <c r="FR769">
        <f t="shared" si="666"/>
        <v>0</v>
      </c>
      <c r="FS769">
        <v>0</v>
      </c>
      <c r="FX769">
        <v>100</v>
      </c>
      <c r="FY769">
        <v>70</v>
      </c>
      <c r="GA769" t="s">
        <v>3</v>
      </c>
      <c r="GD769">
        <v>1</v>
      </c>
      <c r="GF769">
        <v>709320199</v>
      </c>
      <c r="GG769">
        <v>2</v>
      </c>
      <c r="GH769">
        <v>1</v>
      </c>
      <c r="GI769">
        <v>2</v>
      </c>
      <c r="GJ769">
        <v>0</v>
      </c>
      <c r="GK769">
        <v>0</v>
      </c>
      <c r="GL769">
        <f t="shared" si="667"/>
        <v>0</v>
      </c>
      <c r="GM769" t="e">
        <f t="shared" si="668"/>
        <v>#REF!</v>
      </c>
      <c r="GN769" t="e">
        <f t="shared" si="669"/>
        <v>#REF!</v>
      </c>
      <c r="GO769">
        <f t="shared" si="670"/>
        <v>0</v>
      </c>
      <c r="GP769">
        <f t="shared" si="671"/>
        <v>0</v>
      </c>
      <c r="GR769">
        <v>0</v>
      </c>
      <c r="GS769">
        <v>3</v>
      </c>
      <c r="GT769">
        <v>0</v>
      </c>
      <c r="GU769" t="s">
        <v>3</v>
      </c>
      <c r="GV769">
        <f t="shared" si="672"/>
        <v>0</v>
      </c>
      <c r="GW769">
        <v>1008.11</v>
      </c>
      <c r="GX769">
        <f t="shared" si="673"/>
        <v>0</v>
      </c>
      <c r="HA769">
        <v>0</v>
      </c>
      <c r="HB769">
        <v>0</v>
      </c>
      <c r="HC769">
        <f t="shared" si="674"/>
        <v>0</v>
      </c>
      <c r="HE769" t="s">
        <v>3</v>
      </c>
      <c r="HF769" t="s">
        <v>3</v>
      </c>
      <c r="HM769" t="s">
        <v>3</v>
      </c>
      <c r="HN769" t="s">
        <v>150</v>
      </c>
      <c r="HO769" t="s">
        <v>151</v>
      </c>
      <c r="HP769" t="s">
        <v>148</v>
      </c>
      <c r="HQ769" t="s">
        <v>148</v>
      </c>
      <c r="IK769">
        <v>0</v>
      </c>
    </row>
    <row r="770" spans="1:255" x14ac:dyDescent="0.2">
      <c r="A770" s="2">
        <v>18</v>
      </c>
      <c r="B770" s="2">
        <v>1</v>
      </c>
      <c r="C770" s="2">
        <v>682</v>
      </c>
      <c r="D770" s="2"/>
      <c r="E770" s="2" t="s">
        <v>467</v>
      </c>
      <c r="F770" s="2" t="s">
        <v>153</v>
      </c>
      <c r="G770" s="2" t="s">
        <v>154</v>
      </c>
      <c r="H770" s="2" t="s">
        <v>40</v>
      </c>
      <c r="I770" s="2">
        <f>I768*J770</f>
        <v>9.0779999999999994</v>
      </c>
      <c r="J770" s="2">
        <v>1.0199999999999998</v>
      </c>
      <c r="K770" s="2">
        <v>1.02</v>
      </c>
      <c r="L770" s="2">
        <v>18.155999999999999</v>
      </c>
      <c r="M770" s="2">
        <v>0</v>
      </c>
      <c r="N770" s="2">
        <f t="shared" si="637"/>
        <v>18.155999999999999</v>
      </c>
      <c r="O770" s="2">
        <f t="shared" si="638"/>
        <v>6101</v>
      </c>
      <c r="P770" s="2">
        <f t="shared" si="639"/>
        <v>6101</v>
      </c>
      <c r="Q770" s="2">
        <f t="shared" si="640"/>
        <v>0</v>
      </c>
      <c r="R770" s="2">
        <f t="shared" si="641"/>
        <v>0</v>
      </c>
      <c r="S770" s="2">
        <f t="shared" si="642"/>
        <v>0</v>
      </c>
      <c r="T770" s="2">
        <f t="shared" si="643"/>
        <v>0</v>
      </c>
      <c r="U770" s="2">
        <f t="shared" si="644"/>
        <v>0</v>
      </c>
      <c r="V770" s="2">
        <f t="shared" si="645"/>
        <v>0</v>
      </c>
      <c r="W770" s="2">
        <f t="shared" si="646"/>
        <v>233</v>
      </c>
      <c r="X770" s="2">
        <f t="shared" si="647"/>
        <v>0</v>
      </c>
      <c r="Y770" s="2">
        <f t="shared" si="648"/>
        <v>0</v>
      </c>
      <c r="Z770" s="2"/>
      <c r="AA770" s="2">
        <v>69726971</v>
      </c>
      <c r="AB770" s="2">
        <f t="shared" si="649"/>
        <v>672.09</v>
      </c>
      <c r="AC770" s="2">
        <f>ROUND((ES770),2)</f>
        <v>672.09</v>
      </c>
      <c r="AD770" s="2">
        <f t="shared" si="650"/>
        <v>0</v>
      </c>
      <c r="AE770" s="2">
        <f t="shared" si="651"/>
        <v>0</v>
      </c>
      <c r="AF770" s="2">
        <f t="shared" si="652"/>
        <v>0</v>
      </c>
      <c r="AG770" s="2">
        <f t="shared" si="653"/>
        <v>0</v>
      </c>
      <c r="AH770" s="2">
        <f t="shared" si="654"/>
        <v>0</v>
      </c>
      <c r="AI770" s="2">
        <f t="shared" si="655"/>
        <v>0</v>
      </c>
      <c r="AJ770" s="2">
        <f t="shared" si="656"/>
        <v>25.65</v>
      </c>
      <c r="AK770" s="2">
        <v>672.09</v>
      </c>
      <c r="AL770" s="2">
        <v>672.09</v>
      </c>
      <c r="AM770" s="2">
        <v>0</v>
      </c>
      <c r="AN770" s="2">
        <v>0</v>
      </c>
      <c r="AO770" s="2">
        <v>0</v>
      </c>
      <c r="AP770" s="2">
        <v>0</v>
      </c>
      <c r="AQ770" s="2">
        <v>0</v>
      </c>
      <c r="AR770" s="2">
        <v>0</v>
      </c>
      <c r="AS770" s="2">
        <v>25.65</v>
      </c>
      <c r="AT770" s="2">
        <v>0</v>
      </c>
      <c r="AU770" s="2">
        <v>0</v>
      </c>
      <c r="AV770" s="2">
        <v>1</v>
      </c>
      <c r="AW770" s="2">
        <v>1</v>
      </c>
      <c r="AX770" s="2"/>
      <c r="AY770" s="2"/>
      <c r="AZ770" s="2">
        <v>1</v>
      </c>
      <c r="BA770" s="2">
        <v>1</v>
      </c>
      <c r="BB770" s="2">
        <v>1</v>
      </c>
      <c r="BC770" s="2">
        <v>1</v>
      </c>
      <c r="BD770" s="2" t="s">
        <v>3</v>
      </c>
      <c r="BE770" s="2" t="s">
        <v>3</v>
      </c>
      <c r="BF770" s="2" t="s">
        <v>3</v>
      </c>
      <c r="BG770" s="2" t="s">
        <v>3</v>
      </c>
      <c r="BH770" s="2">
        <v>3</v>
      </c>
      <c r="BI770" s="2">
        <v>1</v>
      </c>
      <c r="BJ770" s="2" t="s">
        <v>155</v>
      </c>
      <c r="BK770" s="2"/>
      <c r="BL770" s="2"/>
      <c r="BM770" s="2">
        <v>500001</v>
      </c>
      <c r="BN770" s="2">
        <v>0</v>
      </c>
      <c r="BO770" s="2" t="s">
        <v>3</v>
      </c>
      <c r="BP770" s="2">
        <v>0</v>
      </c>
      <c r="BQ770" s="2">
        <v>8</v>
      </c>
      <c r="BR770" s="2">
        <v>0</v>
      </c>
      <c r="BS770" s="2">
        <v>1</v>
      </c>
      <c r="BT770" s="2">
        <v>1</v>
      </c>
      <c r="BU770" s="2">
        <v>1</v>
      </c>
      <c r="BV770" s="2">
        <v>1</v>
      </c>
      <c r="BW770" s="2">
        <v>1</v>
      </c>
      <c r="BX770" s="2">
        <v>1</v>
      </c>
      <c r="BY770" s="2" t="s">
        <v>3</v>
      </c>
      <c r="BZ770" s="2">
        <v>0</v>
      </c>
      <c r="CA770" s="2">
        <v>0</v>
      </c>
      <c r="CB770" s="2" t="s">
        <v>3</v>
      </c>
      <c r="CC770" s="2"/>
      <c r="CD770" s="2"/>
      <c r="CE770" s="2">
        <v>0</v>
      </c>
      <c r="CF770" s="2">
        <v>0</v>
      </c>
      <c r="CG770" s="2">
        <v>0</v>
      </c>
      <c r="CH770" s="2">
        <v>61</v>
      </c>
      <c r="CI770" s="2">
        <v>1</v>
      </c>
      <c r="CJ770" s="2">
        <v>0</v>
      </c>
      <c r="CK770" s="2">
        <v>0</v>
      </c>
      <c r="CL770" s="2">
        <v>0</v>
      </c>
      <c r="CM770" s="2">
        <v>0</v>
      </c>
      <c r="CN770" s="2" t="s">
        <v>3</v>
      </c>
      <c r="CO770" s="2">
        <v>0</v>
      </c>
      <c r="CP770" s="2">
        <f t="shared" si="657"/>
        <v>6101</v>
      </c>
      <c r="CQ770" s="2">
        <f t="shared" si="658"/>
        <v>672.09</v>
      </c>
      <c r="CR770" s="2">
        <f t="shared" si="659"/>
        <v>0</v>
      </c>
      <c r="CS770" s="2">
        <f t="shared" si="660"/>
        <v>0</v>
      </c>
      <c r="CT770" s="2">
        <f t="shared" si="661"/>
        <v>0</v>
      </c>
      <c r="CU770" s="2">
        <f t="shared" si="662"/>
        <v>0</v>
      </c>
      <c r="CV770" s="2">
        <f t="shared" si="663"/>
        <v>0</v>
      </c>
      <c r="CW770" s="2">
        <f t="shared" si="664"/>
        <v>0</v>
      </c>
      <c r="CX770" s="2">
        <f t="shared" si="665"/>
        <v>25.65</v>
      </c>
      <c r="CY770" s="2">
        <f>(((S770+R770)*AT770)/100)</f>
        <v>0</v>
      </c>
      <c r="CZ770" s="2">
        <f>(((S770+R770)*AU770)/100)</f>
        <v>0</v>
      </c>
      <c r="DA770" s="2"/>
      <c r="DB770" s="2"/>
      <c r="DC770" s="2" t="s">
        <v>3</v>
      </c>
      <c r="DD770" s="2" t="s">
        <v>3</v>
      </c>
      <c r="DE770" s="2" t="s">
        <v>3</v>
      </c>
      <c r="DF770" s="2" t="s">
        <v>3</v>
      </c>
      <c r="DG770" s="2" t="s">
        <v>3</v>
      </c>
      <c r="DH770" s="2" t="s">
        <v>3</v>
      </c>
      <c r="DI770" s="2" t="s">
        <v>3</v>
      </c>
      <c r="DJ770" s="2" t="s">
        <v>3</v>
      </c>
      <c r="DK770" s="2" t="s">
        <v>3</v>
      </c>
      <c r="DL770" s="2" t="s">
        <v>3</v>
      </c>
      <c r="DM770" s="2" t="s">
        <v>3</v>
      </c>
      <c r="DN770" s="2">
        <v>0</v>
      </c>
      <c r="DO770" s="2">
        <v>0</v>
      </c>
      <c r="DP770" s="2">
        <v>1</v>
      </c>
      <c r="DQ770" s="2">
        <v>1</v>
      </c>
      <c r="DR770" s="2"/>
      <c r="DS770" s="2"/>
      <c r="DT770" s="2"/>
      <c r="DU770" s="2">
        <v>1007</v>
      </c>
      <c r="DV770" s="2" t="s">
        <v>40</v>
      </c>
      <c r="DW770" s="2" t="s">
        <v>40</v>
      </c>
      <c r="DX770" s="2">
        <v>1</v>
      </c>
      <c r="DY770" s="2"/>
      <c r="DZ770" s="2" t="s">
        <v>3</v>
      </c>
      <c r="EA770" s="2" t="s">
        <v>3</v>
      </c>
      <c r="EB770" s="2" t="s">
        <v>3</v>
      </c>
      <c r="EC770" s="2" t="s">
        <v>3</v>
      </c>
      <c r="ED770" s="2"/>
      <c r="EE770" s="2">
        <v>54328897</v>
      </c>
      <c r="EF770" s="2">
        <v>8</v>
      </c>
      <c r="EG770" s="2" t="s">
        <v>31</v>
      </c>
      <c r="EH770" s="2">
        <v>0</v>
      </c>
      <c r="EI770" s="2" t="s">
        <v>3</v>
      </c>
      <c r="EJ770" s="2">
        <v>1</v>
      </c>
      <c r="EK770" s="2">
        <v>500001</v>
      </c>
      <c r="EL770" s="2" t="s">
        <v>32</v>
      </c>
      <c r="EM770" s="2" t="s">
        <v>33</v>
      </c>
      <c r="EN770" s="2"/>
      <c r="EO770" s="2" t="s">
        <v>3</v>
      </c>
      <c r="EP770" s="2"/>
      <c r="EQ770" s="2">
        <v>0</v>
      </c>
      <c r="ER770" s="2">
        <v>672.09</v>
      </c>
      <c r="ES770" s="2">
        <v>672.09</v>
      </c>
      <c r="ET770" s="2">
        <v>0</v>
      </c>
      <c r="EU770" s="2">
        <v>0</v>
      </c>
      <c r="EV770" s="2">
        <v>0</v>
      </c>
      <c r="EW770" s="2">
        <v>0</v>
      </c>
      <c r="EX770" s="2">
        <v>0</v>
      </c>
      <c r="EY770" s="2"/>
      <c r="EZ770" s="2"/>
      <c r="FA770" s="2"/>
      <c r="FB770" s="2"/>
      <c r="FC770" s="2"/>
      <c r="FD770" s="2"/>
      <c r="FE770" s="2"/>
      <c r="FF770" s="2"/>
      <c r="FG770" s="2"/>
      <c r="FH770" s="2"/>
      <c r="FI770" s="2"/>
      <c r="FJ770" s="2"/>
      <c r="FK770" s="2"/>
      <c r="FL770" s="2"/>
      <c r="FM770" s="2"/>
      <c r="FN770" s="2"/>
      <c r="FO770" s="2"/>
      <c r="FP770" s="2"/>
      <c r="FQ770" s="2">
        <v>0</v>
      </c>
      <c r="FR770" s="2">
        <f t="shared" si="666"/>
        <v>0</v>
      </c>
      <c r="FS770" s="2">
        <v>0</v>
      </c>
      <c r="FT770" s="2"/>
      <c r="FU770" s="2"/>
      <c r="FV770" s="2"/>
      <c r="FW770" s="2"/>
      <c r="FX770" s="2">
        <v>0</v>
      </c>
      <c r="FY770" s="2">
        <v>0</v>
      </c>
      <c r="FZ770" s="2"/>
      <c r="GA770" s="2" t="s">
        <v>3</v>
      </c>
      <c r="GB770" s="2"/>
      <c r="GC770" s="2"/>
      <c r="GD770" s="2">
        <v>1</v>
      </c>
      <c r="GE770" s="2"/>
      <c r="GF770" s="2">
        <v>958144803</v>
      </c>
      <c r="GG770" s="2">
        <v>2</v>
      </c>
      <c r="GH770" s="2">
        <v>1</v>
      </c>
      <c r="GI770" s="2">
        <v>-2</v>
      </c>
      <c r="GJ770" s="2">
        <v>0</v>
      </c>
      <c r="GK770" s="2">
        <v>0</v>
      </c>
      <c r="GL770" s="2">
        <f t="shared" si="667"/>
        <v>0</v>
      </c>
      <c r="GM770" s="2">
        <f t="shared" si="668"/>
        <v>6101</v>
      </c>
      <c r="GN770" s="2">
        <f t="shared" si="669"/>
        <v>6101</v>
      </c>
      <c r="GO770" s="2">
        <f t="shared" si="670"/>
        <v>0</v>
      </c>
      <c r="GP770" s="2">
        <f t="shared" si="671"/>
        <v>0</v>
      </c>
      <c r="GQ770" s="2"/>
      <c r="GR770" s="2">
        <v>0</v>
      </c>
      <c r="GS770" s="2">
        <v>3</v>
      </c>
      <c r="GT770" s="2">
        <v>0</v>
      </c>
      <c r="GU770" s="2" t="s">
        <v>3</v>
      </c>
      <c r="GV770" s="2">
        <f t="shared" si="672"/>
        <v>0</v>
      </c>
      <c r="GW770" s="2">
        <v>1</v>
      </c>
      <c r="GX770" s="2">
        <f t="shared" si="673"/>
        <v>0</v>
      </c>
      <c r="GY770" s="2"/>
      <c r="GZ770" s="2"/>
      <c r="HA770" s="2">
        <v>0</v>
      </c>
      <c r="HB770" s="2">
        <v>0</v>
      </c>
      <c r="HC770" s="2">
        <f t="shared" si="674"/>
        <v>0</v>
      </c>
      <c r="HD770" s="2"/>
      <c r="HE770" s="2" t="s">
        <v>3</v>
      </c>
      <c r="HF770" s="2" t="s">
        <v>3</v>
      </c>
      <c r="HG770" s="2"/>
      <c r="HH770" s="2"/>
      <c r="HI770" s="2"/>
      <c r="HJ770" s="2"/>
      <c r="HK770" s="2"/>
      <c r="HL770" s="2"/>
      <c r="HM770" s="2" t="s">
        <v>3</v>
      </c>
      <c r="HN770" s="2" t="s">
        <v>3</v>
      </c>
      <c r="HO770" s="2" t="s">
        <v>3</v>
      </c>
      <c r="HP770" s="2" t="s">
        <v>3</v>
      </c>
      <c r="HQ770" s="2" t="s">
        <v>3</v>
      </c>
      <c r="HR770" s="2"/>
      <c r="HS770" s="2"/>
      <c r="HT770" s="2"/>
      <c r="HU770" s="2"/>
      <c r="HV770" s="2"/>
      <c r="HW770" s="2"/>
      <c r="HX770" s="2"/>
      <c r="HY770" s="2"/>
      <c r="HZ770" s="2"/>
      <c r="IA770" s="2"/>
      <c r="IB770" s="2"/>
      <c r="IC770" s="2"/>
      <c r="ID770" s="2"/>
      <c r="IE770" s="2"/>
      <c r="IF770" s="2"/>
      <c r="IG770" s="2"/>
      <c r="IH770" s="2"/>
      <c r="II770" s="2"/>
      <c r="IJ770" s="2"/>
      <c r="IK770" s="2">
        <v>0</v>
      </c>
      <c r="IL770" s="2"/>
      <c r="IM770" s="2"/>
      <c r="IN770" s="2"/>
      <c r="IO770" s="2"/>
      <c r="IP770" s="2"/>
      <c r="IQ770" s="2"/>
      <c r="IR770" s="2"/>
      <c r="IS770" s="2"/>
      <c r="IT770" s="2"/>
      <c r="IU770" s="2"/>
    </row>
    <row r="771" spans="1:255" x14ac:dyDescent="0.2">
      <c r="A771">
        <v>18</v>
      </c>
      <c r="B771">
        <v>1</v>
      </c>
      <c r="C771">
        <v>686</v>
      </c>
      <c r="E771" t="s">
        <v>467</v>
      </c>
      <c r="F771" t="e">
        <f>'1.Лок.смета.и.Акт'!#REF!</f>
        <v>#REF!</v>
      </c>
      <c r="G771" t="s">
        <v>154</v>
      </c>
      <c r="H771" t="s">
        <v>40</v>
      </c>
      <c r="I771">
        <f>I769*J771</f>
        <v>9.0779999999999994</v>
      </c>
      <c r="J771">
        <v>1.0199999999999998</v>
      </c>
      <c r="K771">
        <v>1.02</v>
      </c>
      <c r="L771">
        <v>18.155999999999999</v>
      </c>
      <c r="M771">
        <v>0</v>
      </c>
      <c r="N771">
        <f t="shared" si="637"/>
        <v>18.155999999999999</v>
      </c>
      <c r="O771">
        <f t="shared" si="638"/>
        <v>77352</v>
      </c>
      <c r="P771">
        <f t="shared" si="639"/>
        <v>77352</v>
      </c>
      <c r="Q771">
        <f t="shared" si="640"/>
        <v>0</v>
      </c>
      <c r="R771">
        <f t="shared" si="641"/>
        <v>0</v>
      </c>
      <c r="S771">
        <f t="shared" si="642"/>
        <v>0</v>
      </c>
      <c r="T771">
        <f t="shared" si="643"/>
        <v>0</v>
      </c>
      <c r="U771">
        <f t="shared" si="644"/>
        <v>0</v>
      </c>
      <c r="V771">
        <f t="shared" si="645"/>
        <v>0</v>
      </c>
      <c r="W771">
        <f t="shared" si="646"/>
        <v>233</v>
      </c>
      <c r="X771">
        <f t="shared" si="647"/>
        <v>0</v>
      </c>
      <c r="Y771">
        <f t="shared" si="648"/>
        <v>0</v>
      </c>
      <c r="AA771">
        <v>69726884</v>
      </c>
      <c r="AB771">
        <f t="shared" si="649"/>
        <v>1127.0899999999999</v>
      </c>
      <c r="AC771">
        <f>ROUND((ES771),2)</f>
        <v>1127.0899999999999</v>
      </c>
      <c r="AD771">
        <f t="shared" si="650"/>
        <v>0</v>
      </c>
      <c r="AE771">
        <f t="shared" si="651"/>
        <v>0</v>
      </c>
      <c r="AF771">
        <f t="shared" si="652"/>
        <v>0</v>
      </c>
      <c r="AG771">
        <f t="shared" si="653"/>
        <v>0</v>
      </c>
      <c r="AH771">
        <f t="shared" si="654"/>
        <v>0</v>
      </c>
      <c r="AI771">
        <f t="shared" si="655"/>
        <v>0</v>
      </c>
      <c r="AJ771">
        <f t="shared" si="656"/>
        <v>25.65</v>
      </c>
      <c r="AK771">
        <v>1127.0899999999999</v>
      </c>
      <c r="AL771">
        <v>1127.0899999999999</v>
      </c>
      <c r="AM771">
        <v>0</v>
      </c>
      <c r="AN771">
        <v>0</v>
      </c>
      <c r="AO771">
        <v>0</v>
      </c>
      <c r="AP771">
        <v>0</v>
      </c>
      <c r="AQ771">
        <v>0</v>
      </c>
      <c r="AR771">
        <v>0</v>
      </c>
      <c r="AS771">
        <v>25.65</v>
      </c>
      <c r="AT771">
        <v>0</v>
      </c>
      <c r="AU771">
        <v>0</v>
      </c>
      <c r="AV771">
        <v>1</v>
      </c>
      <c r="AW771">
        <v>1</v>
      </c>
      <c r="AZ771">
        <v>1</v>
      </c>
      <c r="BA771">
        <v>1</v>
      </c>
      <c r="BB771">
        <v>1</v>
      </c>
      <c r="BC771">
        <v>7.56</v>
      </c>
      <c r="BD771" t="s">
        <v>3</v>
      </c>
      <c r="BE771" t="s">
        <v>3</v>
      </c>
      <c r="BF771" t="s">
        <v>3</v>
      </c>
      <c r="BG771" t="s">
        <v>3</v>
      </c>
      <c r="BH771">
        <v>3</v>
      </c>
      <c r="BI771">
        <v>1</v>
      </c>
      <c r="BJ771" t="s">
        <v>155</v>
      </c>
      <c r="BM771">
        <v>500001</v>
      </c>
      <c r="BN771">
        <v>0</v>
      </c>
      <c r="BO771" t="s">
        <v>3</v>
      </c>
      <c r="BP771">
        <v>0</v>
      </c>
      <c r="BQ771">
        <v>8</v>
      </c>
      <c r="BR771">
        <v>0</v>
      </c>
      <c r="BS771">
        <v>1</v>
      </c>
      <c r="BT771">
        <v>1</v>
      </c>
      <c r="BU771">
        <v>1</v>
      </c>
      <c r="BV771">
        <v>1</v>
      </c>
      <c r="BW771">
        <v>1</v>
      </c>
      <c r="BX771">
        <v>1</v>
      </c>
      <c r="BY771" t="s">
        <v>3</v>
      </c>
      <c r="BZ771">
        <v>0</v>
      </c>
      <c r="CA771">
        <v>0</v>
      </c>
      <c r="CB771" t="s">
        <v>3</v>
      </c>
      <c r="CE771">
        <v>0</v>
      </c>
      <c r="CF771">
        <v>0</v>
      </c>
      <c r="CG771">
        <v>0</v>
      </c>
      <c r="CH771">
        <v>61</v>
      </c>
      <c r="CI771">
        <v>1</v>
      </c>
      <c r="CJ771">
        <v>0</v>
      </c>
      <c r="CK771">
        <v>0</v>
      </c>
      <c r="CL771">
        <v>0</v>
      </c>
      <c r="CM771">
        <v>0</v>
      </c>
      <c r="CN771" t="s">
        <v>3</v>
      </c>
      <c r="CO771">
        <v>0</v>
      </c>
      <c r="CP771">
        <f t="shared" si="657"/>
        <v>77352</v>
      </c>
      <c r="CQ771">
        <f t="shared" si="658"/>
        <v>8520.8003999999983</v>
      </c>
      <c r="CR771">
        <f t="shared" si="659"/>
        <v>0</v>
      </c>
      <c r="CS771">
        <f t="shared" si="660"/>
        <v>0</v>
      </c>
      <c r="CT771">
        <f t="shared" si="661"/>
        <v>0</v>
      </c>
      <c r="CU771">
        <f t="shared" si="662"/>
        <v>0</v>
      </c>
      <c r="CV771">
        <f t="shared" si="663"/>
        <v>0</v>
      </c>
      <c r="CW771">
        <f t="shared" si="664"/>
        <v>0</v>
      </c>
      <c r="CX771">
        <f t="shared" si="665"/>
        <v>25.65</v>
      </c>
      <c r="CY771">
        <f>(S771+R771)*(BZ771/100)</f>
        <v>0</v>
      </c>
      <c r="CZ771">
        <f>(S771+R771)*(CA771/100)</f>
        <v>0</v>
      </c>
      <c r="DC771" t="s">
        <v>3</v>
      </c>
      <c r="DD771" t="s">
        <v>3</v>
      </c>
      <c r="DE771" t="s">
        <v>3</v>
      </c>
      <c r="DF771" t="s">
        <v>3</v>
      </c>
      <c r="DG771" t="s">
        <v>3</v>
      </c>
      <c r="DH771" t="s">
        <v>3</v>
      </c>
      <c r="DI771" t="s">
        <v>3</v>
      </c>
      <c r="DJ771" t="s">
        <v>3</v>
      </c>
      <c r="DK771" t="s">
        <v>3</v>
      </c>
      <c r="DL771" t="s">
        <v>3</v>
      </c>
      <c r="DM771" t="s">
        <v>3</v>
      </c>
      <c r="DN771">
        <v>0</v>
      </c>
      <c r="DO771">
        <v>0</v>
      </c>
      <c r="DP771">
        <v>1</v>
      </c>
      <c r="DQ771">
        <v>1</v>
      </c>
      <c r="DU771">
        <v>1007</v>
      </c>
      <c r="DV771" t="s">
        <v>40</v>
      </c>
      <c r="DW771" t="e">
        <f>'1.Лок.смета.и.Акт'!#REF!</f>
        <v>#REF!</v>
      </c>
      <c r="DX771">
        <v>1</v>
      </c>
      <c r="DZ771" t="s">
        <v>3</v>
      </c>
      <c r="EA771" t="s">
        <v>3</v>
      </c>
      <c r="EB771" t="s">
        <v>3</v>
      </c>
      <c r="EC771" t="s">
        <v>3</v>
      </c>
      <c r="EE771">
        <v>54328897</v>
      </c>
      <c r="EF771">
        <v>8</v>
      </c>
      <c r="EG771" t="s">
        <v>31</v>
      </c>
      <c r="EH771">
        <v>0</v>
      </c>
      <c r="EI771" t="s">
        <v>3</v>
      </c>
      <c r="EJ771">
        <v>1</v>
      </c>
      <c r="EK771">
        <v>500001</v>
      </c>
      <c r="EL771" t="s">
        <v>32</v>
      </c>
      <c r="EM771" t="s">
        <v>33</v>
      </c>
      <c r="EO771" t="s">
        <v>3</v>
      </c>
      <c r="EQ771">
        <v>0</v>
      </c>
      <c r="ER771">
        <v>8150</v>
      </c>
      <c r="ES771">
        <v>1127.0899999999999</v>
      </c>
      <c r="ET771">
        <v>0</v>
      </c>
      <c r="EU771">
        <v>0</v>
      </c>
      <c r="EV771">
        <v>0</v>
      </c>
      <c r="EW771">
        <v>0</v>
      </c>
      <c r="EX771">
        <v>0</v>
      </c>
      <c r="EZ771">
        <v>5</v>
      </c>
      <c r="FC771">
        <v>0</v>
      </c>
      <c r="FD771">
        <v>18</v>
      </c>
      <c r="FF771">
        <v>8150</v>
      </c>
      <c r="FQ771">
        <v>0</v>
      </c>
      <c r="FR771">
        <f t="shared" si="666"/>
        <v>0</v>
      </c>
      <c r="FS771">
        <v>0</v>
      </c>
      <c r="FX771">
        <v>0</v>
      </c>
      <c r="FY771">
        <v>0</v>
      </c>
      <c r="GA771" t="s">
        <v>156</v>
      </c>
      <c r="GD771">
        <v>1</v>
      </c>
      <c r="GF771">
        <v>958144803</v>
      </c>
      <c r="GG771">
        <v>2</v>
      </c>
      <c r="GH771">
        <v>3</v>
      </c>
      <c r="GI771">
        <v>5</v>
      </c>
      <c r="GJ771">
        <v>0</v>
      </c>
      <c r="GK771">
        <v>0</v>
      </c>
      <c r="GL771">
        <f t="shared" si="667"/>
        <v>0</v>
      </c>
      <c r="GM771">
        <f t="shared" si="668"/>
        <v>77352</v>
      </c>
      <c r="GN771">
        <f t="shared" si="669"/>
        <v>77352</v>
      </c>
      <c r="GO771">
        <f t="shared" si="670"/>
        <v>0</v>
      </c>
      <c r="GP771">
        <f t="shared" si="671"/>
        <v>0</v>
      </c>
      <c r="GR771">
        <v>1</v>
      </c>
      <c r="GS771">
        <v>1</v>
      </c>
      <c r="GT771">
        <v>0</v>
      </c>
      <c r="GU771" t="s">
        <v>3</v>
      </c>
      <c r="GV771">
        <f t="shared" si="672"/>
        <v>0</v>
      </c>
      <c r="GW771">
        <v>1</v>
      </c>
      <c r="GX771">
        <f t="shared" si="673"/>
        <v>0</v>
      </c>
      <c r="HA771">
        <v>0</v>
      </c>
      <c r="HB771">
        <v>0</v>
      </c>
      <c r="HC771">
        <f t="shared" si="674"/>
        <v>0</v>
      </c>
      <c r="HE771" t="s">
        <v>35</v>
      </c>
      <c r="HF771" t="s">
        <v>36</v>
      </c>
      <c r="HM771" t="s">
        <v>3</v>
      </c>
      <c r="HN771" t="s">
        <v>3</v>
      </c>
      <c r="HO771" t="s">
        <v>3</v>
      </c>
      <c r="HP771" t="s">
        <v>3</v>
      </c>
      <c r="HQ771" t="s">
        <v>3</v>
      </c>
      <c r="IK771">
        <v>0</v>
      </c>
    </row>
    <row r="772" spans="1:255" x14ac:dyDescent="0.2">
      <c r="A772" s="2">
        <v>17</v>
      </c>
      <c r="B772" s="2">
        <v>1</v>
      </c>
      <c r="C772" s="2">
        <f>ROW(SmtRes!A689)</f>
        <v>689</v>
      </c>
      <c r="D772" s="2">
        <f>ROW(EtalonRes!A699)</f>
        <v>699</v>
      </c>
      <c r="E772" s="2" t="s">
        <v>468</v>
      </c>
      <c r="F772" s="2" t="s">
        <v>158</v>
      </c>
      <c r="G772" s="2" t="s">
        <v>159</v>
      </c>
      <c r="H772" s="2" t="s">
        <v>160</v>
      </c>
      <c r="I772" s="2">
        <f>'1.Лок.смета.и.Акт'!E84</f>
        <v>1.54</v>
      </c>
      <c r="J772" s="2">
        <v>0</v>
      </c>
      <c r="K772" s="2">
        <v>1.54</v>
      </c>
      <c r="L772" s="2">
        <v>3.08</v>
      </c>
      <c r="M772" s="2">
        <v>0</v>
      </c>
      <c r="N772" s="2">
        <f t="shared" si="637"/>
        <v>3.08</v>
      </c>
      <c r="O772" s="2">
        <f t="shared" si="638"/>
        <v>49</v>
      </c>
      <c r="P772" s="2">
        <f t="shared" si="639"/>
        <v>0</v>
      </c>
      <c r="Q772" s="2">
        <f t="shared" si="640"/>
        <v>3</v>
      </c>
      <c r="R772" s="2">
        <f t="shared" si="641"/>
        <v>0</v>
      </c>
      <c r="S772" s="2">
        <f t="shared" si="642"/>
        <v>46</v>
      </c>
      <c r="T772" s="2">
        <f t="shared" si="643"/>
        <v>0</v>
      </c>
      <c r="U772" s="2">
        <f t="shared" si="644"/>
        <v>5.3130000000000006</v>
      </c>
      <c r="V772" s="2">
        <f t="shared" si="645"/>
        <v>0</v>
      </c>
      <c r="W772" s="2">
        <f t="shared" si="646"/>
        <v>0</v>
      </c>
      <c r="X772" s="2">
        <f t="shared" si="647"/>
        <v>57</v>
      </c>
      <c r="Y772" s="2">
        <f t="shared" si="648"/>
        <v>35</v>
      </c>
      <c r="Z772" s="2"/>
      <c r="AA772" s="2">
        <v>69726971</v>
      </c>
      <c r="AB772" s="2">
        <f t="shared" si="649"/>
        <v>31.54</v>
      </c>
      <c r="AC772" s="2">
        <f>ROUND((ES772+(SUM(SmtRes!BC687:'SmtRes'!BC689)+SUM(EtalonRes!AL697:'EtalonRes'!AL699))),2)</f>
        <v>0</v>
      </c>
      <c r="AD772" s="2">
        <f t="shared" si="650"/>
        <v>1.87</v>
      </c>
      <c r="AE772" s="2">
        <f t="shared" si="651"/>
        <v>0</v>
      </c>
      <c r="AF772" s="2">
        <f t="shared" si="652"/>
        <v>29.67</v>
      </c>
      <c r="AG772" s="2">
        <f t="shared" si="653"/>
        <v>0</v>
      </c>
      <c r="AH772" s="2">
        <f t="shared" si="654"/>
        <v>3.45</v>
      </c>
      <c r="AI772" s="2">
        <f t="shared" si="655"/>
        <v>0</v>
      </c>
      <c r="AJ772" s="2">
        <f t="shared" si="656"/>
        <v>0</v>
      </c>
      <c r="AK772" s="2">
        <v>1532.16</v>
      </c>
      <c r="AL772" s="2">
        <v>1500.62</v>
      </c>
      <c r="AM772" s="2">
        <v>1.87</v>
      </c>
      <c r="AN772" s="2">
        <v>0</v>
      </c>
      <c r="AO772" s="2">
        <v>29.67</v>
      </c>
      <c r="AP772" s="2">
        <v>0</v>
      </c>
      <c r="AQ772" s="2">
        <v>3.45</v>
      </c>
      <c r="AR772" s="2">
        <v>0</v>
      </c>
      <c r="AS772" s="2">
        <v>0</v>
      </c>
      <c r="AT772" s="2">
        <v>123</v>
      </c>
      <c r="AU772" s="2">
        <v>75</v>
      </c>
      <c r="AV772" s="2">
        <v>1</v>
      </c>
      <c r="AW772" s="2">
        <v>1</v>
      </c>
      <c r="AX772" s="2"/>
      <c r="AY772" s="2"/>
      <c r="AZ772" s="2">
        <v>1</v>
      </c>
      <c r="BA772" s="2">
        <v>1</v>
      </c>
      <c r="BB772" s="2">
        <v>1</v>
      </c>
      <c r="BC772" s="2">
        <v>1</v>
      </c>
      <c r="BD772" s="2" t="s">
        <v>3</v>
      </c>
      <c r="BE772" s="2" t="s">
        <v>3</v>
      </c>
      <c r="BF772" s="2" t="s">
        <v>3</v>
      </c>
      <c r="BG772" s="2" t="s">
        <v>3</v>
      </c>
      <c r="BH772" s="2">
        <v>0</v>
      </c>
      <c r="BI772" s="2">
        <v>1</v>
      </c>
      <c r="BJ772" s="2" t="s">
        <v>161</v>
      </c>
      <c r="BK772" s="2"/>
      <c r="BL772" s="2"/>
      <c r="BM772" s="2">
        <v>11001</v>
      </c>
      <c r="BN772" s="2">
        <v>0</v>
      </c>
      <c r="BO772" s="2" t="s">
        <v>3</v>
      </c>
      <c r="BP772" s="2">
        <v>0</v>
      </c>
      <c r="BQ772" s="2">
        <v>2</v>
      </c>
      <c r="BR772" s="2">
        <v>0</v>
      </c>
      <c r="BS772" s="2">
        <v>1</v>
      </c>
      <c r="BT772" s="2">
        <v>1</v>
      </c>
      <c r="BU772" s="2">
        <v>1</v>
      </c>
      <c r="BV772" s="2">
        <v>1</v>
      </c>
      <c r="BW772" s="2">
        <v>1</v>
      </c>
      <c r="BX772" s="2">
        <v>1</v>
      </c>
      <c r="BY772" s="2" t="s">
        <v>3</v>
      </c>
      <c r="BZ772" s="2">
        <v>123</v>
      </c>
      <c r="CA772" s="2">
        <v>75</v>
      </c>
      <c r="CB772" s="2" t="s">
        <v>3</v>
      </c>
      <c r="CC772" s="2"/>
      <c r="CD772" s="2"/>
      <c r="CE772" s="2">
        <v>0</v>
      </c>
      <c r="CF772" s="2">
        <v>0</v>
      </c>
      <c r="CG772" s="2">
        <v>0</v>
      </c>
      <c r="CH772" s="2">
        <v>62</v>
      </c>
      <c r="CI772" s="2">
        <v>0</v>
      </c>
      <c r="CJ772" s="2">
        <v>0</v>
      </c>
      <c r="CK772" s="2">
        <v>0</v>
      </c>
      <c r="CL772" s="2">
        <v>0</v>
      </c>
      <c r="CM772" s="2">
        <v>0</v>
      </c>
      <c r="CN772" s="2" t="s">
        <v>3</v>
      </c>
      <c r="CO772" s="2">
        <v>0</v>
      </c>
      <c r="CP772" s="2">
        <f t="shared" si="657"/>
        <v>49</v>
      </c>
      <c r="CQ772" s="2">
        <f t="shared" si="658"/>
        <v>0</v>
      </c>
      <c r="CR772" s="2">
        <f t="shared" si="659"/>
        <v>1.87</v>
      </c>
      <c r="CS772" s="2">
        <f t="shared" si="660"/>
        <v>0</v>
      </c>
      <c r="CT772" s="2">
        <f t="shared" si="661"/>
        <v>29.67</v>
      </c>
      <c r="CU772" s="2">
        <f t="shared" si="662"/>
        <v>0</v>
      </c>
      <c r="CV772" s="2">
        <f t="shared" si="663"/>
        <v>3.45</v>
      </c>
      <c r="CW772" s="2">
        <f t="shared" si="664"/>
        <v>0</v>
      </c>
      <c r="CX772" s="2">
        <f t="shared" si="665"/>
        <v>0</v>
      </c>
      <c r="CY772" s="2">
        <f>(((S772+R772)*AT772)/100)</f>
        <v>56.58</v>
      </c>
      <c r="CZ772" s="2">
        <f>(((S772+R772)*AU772)/100)</f>
        <v>34.5</v>
      </c>
      <c r="DA772" s="2"/>
      <c r="DB772" s="2"/>
      <c r="DC772" s="2" t="s">
        <v>3</v>
      </c>
      <c r="DD772" s="2" t="s">
        <v>3</v>
      </c>
      <c r="DE772" s="2" t="s">
        <v>3</v>
      </c>
      <c r="DF772" s="2" t="s">
        <v>3</v>
      </c>
      <c r="DG772" s="2" t="s">
        <v>3</v>
      </c>
      <c r="DH772" s="2" t="s">
        <v>3</v>
      </c>
      <c r="DI772" s="2" t="s">
        <v>3</v>
      </c>
      <c r="DJ772" s="2" t="s">
        <v>3</v>
      </c>
      <c r="DK772" s="2" t="s">
        <v>3</v>
      </c>
      <c r="DL772" s="2" t="s">
        <v>3</v>
      </c>
      <c r="DM772" s="2" t="s">
        <v>3</v>
      </c>
      <c r="DN772" s="2">
        <v>0</v>
      </c>
      <c r="DO772" s="2">
        <v>0</v>
      </c>
      <c r="DP772" s="2">
        <v>1</v>
      </c>
      <c r="DQ772" s="2">
        <v>1</v>
      </c>
      <c r="DR772" s="2"/>
      <c r="DS772" s="2"/>
      <c r="DT772" s="2"/>
      <c r="DU772" s="2">
        <v>1013</v>
      </c>
      <c r="DV772" s="2" t="s">
        <v>160</v>
      </c>
      <c r="DW772" s="2" t="s">
        <v>160</v>
      </c>
      <c r="DX772" s="2">
        <v>1</v>
      </c>
      <c r="DY772" s="2"/>
      <c r="DZ772" s="2" t="s">
        <v>3</v>
      </c>
      <c r="EA772" s="2" t="s">
        <v>3</v>
      </c>
      <c r="EB772" s="2" t="s">
        <v>3</v>
      </c>
      <c r="EC772" s="2" t="s">
        <v>3</v>
      </c>
      <c r="ED772" s="2"/>
      <c r="EE772" s="2">
        <v>54328965</v>
      </c>
      <c r="EF772" s="2">
        <v>2</v>
      </c>
      <c r="EG772" s="2" t="s">
        <v>21</v>
      </c>
      <c r="EH772" s="2">
        <v>0</v>
      </c>
      <c r="EI772" s="2" t="s">
        <v>3</v>
      </c>
      <c r="EJ772" s="2">
        <v>1</v>
      </c>
      <c r="EK772" s="2">
        <v>11001</v>
      </c>
      <c r="EL772" s="2" t="s">
        <v>22</v>
      </c>
      <c r="EM772" s="2" t="s">
        <v>23</v>
      </c>
      <c r="EN772" s="2"/>
      <c r="EO772" s="2" t="s">
        <v>3</v>
      </c>
      <c r="EP772" s="2"/>
      <c r="EQ772" s="2">
        <v>1441792</v>
      </c>
      <c r="ER772" s="2">
        <v>1532.16</v>
      </c>
      <c r="ES772" s="2">
        <v>1500.62</v>
      </c>
      <c r="ET772" s="2">
        <v>1.87</v>
      </c>
      <c r="EU772" s="2">
        <v>0</v>
      </c>
      <c r="EV772" s="2">
        <v>29.67</v>
      </c>
      <c r="EW772" s="2">
        <v>3.45</v>
      </c>
      <c r="EX772" s="2">
        <v>0</v>
      </c>
      <c r="EY772" s="2">
        <v>1</v>
      </c>
      <c r="EZ772" s="2"/>
      <c r="FA772" s="2"/>
      <c r="FB772" s="2"/>
      <c r="FC772" s="2"/>
      <c r="FD772" s="2"/>
      <c r="FE772" s="2"/>
      <c r="FF772" s="2"/>
      <c r="FG772" s="2"/>
      <c r="FH772" s="2"/>
      <c r="FI772" s="2"/>
      <c r="FJ772" s="2"/>
      <c r="FK772" s="2"/>
      <c r="FL772" s="2"/>
      <c r="FM772" s="2"/>
      <c r="FN772" s="2"/>
      <c r="FO772" s="2"/>
      <c r="FP772" s="2"/>
      <c r="FQ772" s="2">
        <v>0</v>
      </c>
      <c r="FR772" s="2">
        <f t="shared" si="666"/>
        <v>0</v>
      </c>
      <c r="FS772" s="2">
        <v>0</v>
      </c>
      <c r="FT772" s="2"/>
      <c r="FU772" s="2"/>
      <c r="FV772" s="2"/>
      <c r="FW772" s="2"/>
      <c r="FX772" s="2">
        <v>123</v>
      </c>
      <c r="FY772" s="2">
        <v>75</v>
      </c>
      <c r="FZ772" s="2"/>
      <c r="GA772" s="2" t="s">
        <v>3</v>
      </c>
      <c r="GB772" s="2"/>
      <c r="GC772" s="2"/>
      <c r="GD772" s="2">
        <v>1</v>
      </c>
      <c r="GE772" s="2"/>
      <c r="GF772" s="2">
        <v>-736195811</v>
      </c>
      <c r="GG772" s="2">
        <v>2</v>
      </c>
      <c r="GH772" s="2">
        <v>1</v>
      </c>
      <c r="GI772" s="2">
        <v>-2</v>
      </c>
      <c r="GJ772" s="2">
        <v>0</v>
      </c>
      <c r="GK772" s="2">
        <v>0</v>
      </c>
      <c r="GL772" s="2">
        <f t="shared" si="667"/>
        <v>0</v>
      </c>
      <c r="GM772" s="2">
        <f t="shared" si="668"/>
        <v>141</v>
      </c>
      <c r="GN772" s="2">
        <f t="shared" si="669"/>
        <v>141</v>
      </c>
      <c r="GO772" s="2">
        <f t="shared" si="670"/>
        <v>0</v>
      </c>
      <c r="GP772" s="2">
        <f t="shared" si="671"/>
        <v>0</v>
      </c>
      <c r="GQ772" s="2"/>
      <c r="GR772" s="2">
        <v>0</v>
      </c>
      <c r="GS772" s="2">
        <v>3</v>
      </c>
      <c r="GT772" s="2">
        <v>0</v>
      </c>
      <c r="GU772" s="2" t="s">
        <v>3</v>
      </c>
      <c r="GV772" s="2">
        <f t="shared" si="672"/>
        <v>0</v>
      </c>
      <c r="GW772" s="2">
        <v>1</v>
      </c>
      <c r="GX772" s="2">
        <f t="shared" si="673"/>
        <v>0</v>
      </c>
      <c r="GY772" s="2"/>
      <c r="GZ772" s="2"/>
      <c r="HA772" s="2">
        <v>0</v>
      </c>
      <c r="HB772" s="2">
        <v>0</v>
      </c>
      <c r="HC772" s="2">
        <f t="shared" si="674"/>
        <v>0</v>
      </c>
      <c r="HD772" s="2"/>
      <c r="HE772" s="2" t="s">
        <v>3</v>
      </c>
      <c r="HF772" s="2" t="s">
        <v>3</v>
      </c>
      <c r="HG772" s="2"/>
      <c r="HH772" s="2"/>
      <c r="HI772" s="2"/>
      <c r="HJ772" s="2"/>
      <c r="HK772" s="2"/>
      <c r="HL772" s="2"/>
      <c r="HM772" s="2" t="s">
        <v>3</v>
      </c>
      <c r="HN772" s="2" t="s">
        <v>24</v>
      </c>
      <c r="HO772" s="2" t="s">
        <v>25</v>
      </c>
      <c r="HP772" s="2" t="s">
        <v>22</v>
      </c>
      <c r="HQ772" s="2" t="s">
        <v>22</v>
      </c>
      <c r="HR772" s="2"/>
      <c r="HS772" s="2"/>
      <c r="HT772" s="2"/>
      <c r="HU772" s="2"/>
      <c r="HV772" s="2"/>
      <c r="HW772" s="2"/>
      <c r="HX772" s="2"/>
      <c r="HY772" s="2"/>
      <c r="HZ772" s="2"/>
      <c r="IA772" s="2"/>
      <c r="IB772" s="2"/>
      <c r="IC772" s="2"/>
      <c r="ID772" s="2"/>
      <c r="IE772" s="2"/>
      <c r="IF772" s="2"/>
      <c r="IG772" s="2"/>
      <c r="IH772" s="2"/>
      <c r="II772" s="2"/>
      <c r="IJ772" s="2"/>
      <c r="IK772" s="2">
        <v>0</v>
      </c>
      <c r="IL772" s="2"/>
      <c r="IM772" s="2"/>
      <c r="IN772" s="2"/>
      <c r="IO772" s="2"/>
      <c r="IP772" s="2"/>
      <c r="IQ772" s="2"/>
      <c r="IR772" s="2"/>
      <c r="IS772" s="2"/>
      <c r="IT772" s="2"/>
      <c r="IU772" s="2"/>
    </row>
    <row r="773" spans="1:255" x14ac:dyDescent="0.2">
      <c r="A773">
        <v>17</v>
      </c>
      <c r="B773">
        <v>1</v>
      </c>
      <c r="C773">
        <f>ROW(SmtRes!A692)</f>
        <v>692</v>
      </c>
      <c r="D773">
        <f>ROW(EtalonRes!A702)</f>
        <v>702</v>
      </c>
      <c r="E773" t="s">
        <v>468</v>
      </c>
      <c r="F773" t="s">
        <v>158</v>
      </c>
      <c r="G773" t="s">
        <v>159</v>
      </c>
      <c r="H773" t="s">
        <v>160</v>
      </c>
      <c r="I773">
        <f>'1.Лок.смета.и.Акт'!E84</f>
        <v>1.54</v>
      </c>
      <c r="J773">
        <v>0</v>
      </c>
      <c r="K773">
        <v>1.54</v>
      </c>
      <c r="L773">
        <v>3.08</v>
      </c>
      <c r="M773">
        <v>0</v>
      </c>
      <c r="N773">
        <f t="shared" si="637"/>
        <v>3.08</v>
      </c>
      <c r="O773">
        <f t="shared" si="638"/>
        <v>1182</v>
      </c>
      <c r="P773">
        <f t="shared" si="639"/>
        <v>0</v>
      </c>
      <c r="Q773">
        <f t="shared" si="640"/>
        <v>23</v>
      </c>
      <c r="R773">
        <f t="shared" si="641"/>
        <v>0</v>
      </c>
      <c r="S773">
        <f t="shared" si="642"/>
        <v>1159</v>
      </c>
      <c r="T773">
        <f t="shared" si="643"/>
        <v>0</v>
      </c>
      <c r="U773" t="e">
        <f t="shared" si="644"/>
        <v>#REF!</v>
      </c>
      <c r="V773">
        <f t="shared" si="645"/>
        <v>0</v>
      </c>
      <c r="W773">
        <f t="shared" si="646"/>
        <v>0</v>
      </c>
      <c r="X773" t="e">
        <f t="shared" si="647"/>
        <v>#REF!</v>
      </c>
      <c r="Y773" t="e">
        <f t="shared" si="648"/>
        <v>#REF!</v>
      </c>
      <c r="AA773">
        <v>69726884</v>
      </c>
      <c r="AB773">
        <f t="shared" si="649"/>
        <v>31.54</v>
      </c>
      <c r="AC773">
        <f>ROUND((ES773+(SUM(SmtRes!BC690:'SmtRes'!BC692)+SUM(EtalonRes!AL700:'EtalonRes'!AL702))),2)</f>
        <v>0</v>
      </c>
      <c r="AD773">
        <f t="shared" si="650"/>
        <v>1.87</v>
      </c>
      <c r="AE773">
        <f t="shared" si="651"/>
        <v>0</v>
      </c>
      <c r="AF773">
        <f t="shared" si="652"/>
        <v>29.67</v>
      </c>
      <c r="AG773">
        <f t="shared" si="653"/>
        <v>0</v>
      </c>
      <c r="AH773" t="e">
        <f t="shared" si="654"/>
        <v>#REF!</v>
      </c>
      <c r="AI773">
        <f t="shared" si="655"/>
        <v>0</v>
      </c>
      <c r="AJ773">
        <f t="shared" si="656"/>
        <v>0</v>
      </c>
      <c r="AK773">
        <v>1532.16</v>
      </c>
      <c r="AL773">
        <v>1500.62</v>
      </c>
      <c r="AM773">
        <v>1.87</v>
      </c>
      <c r="AN773">
        <v>0</v>
      </c>
      <c r="AO773">
        <v>29.67</v>
      </c>
      <c r="AP773">
        <v>0</v>
      </c>
      <c r="AQ773" t="e">
        <f>'1.Лок.смета.и.Акт'!#REF!</f>
        <v>#REF!</v>
      </c>
      <c r="AR773">
        <v>0</v>
      </c>
      <c r="AS773">
        <v>0</v>
      </c>
      <c r="AT773">
        <v>117</v>
      </c>
      <c r="AU773">
        <v>64</v>
      </c>
      <c r="AV773">
        <v>1</v>
      </c>
      <c r="AW773">
        <v>1</v>
      </c>
      <c r="AZ773">
        <v>1</v>
      </c>
      <c r="BA773">
        <v>25.36</v>
      </c>
      <c r="BB773">
        <v>7.84</v>
      </c>
      <c r="BC773">
        <v>7.56</v>
      </c>
      <c r="BD773" t="s">
        <v>3</v>
      </c>
      <c r="BE773" t="s">
        <v>3</v>
      </c>
      <c r="BF773" t="s">
        <v>3</v>
      </c>
      <c r="BG773" t="s">
        <v>3</v>
      </c>
      <c r="BH773">
        <v>0</v>
      </c>
      <c r="BI773">
        <v>1</v>
      </c>
      <c r="BJ773" t="s">
        <v>161</v>
      </c>
      <c r="BM773">
        <v>11001</v>
      </c>
      <c r="BN773">
        <v>0</v>
      </c>
      <c r="BO773" t="s">
        <v>158</v>
      </c>
      <c r="BP773">
        <v>1</v>
      </c>
      <c r="BQ773">
        <v>2</v>
      </c>
      <c r="BR773">
        <v>0</v>
      </c>
      <c r="BS773">
        <v>19.8</v>
      </c>
      <c r="BT773">
        <v>1</v>
      </c>
      <c r="BU773">
        <v>1</v>
      </c>
      <c r="BV773">
        <v>1</v>
      </c>
      <c r="BW773">
        <v>1</v>
      </c>
      <c r="BX773">
        <v>1</v>
      </c>
      <c r="BY773" t="s">
        <v>3</v>
      </c>
      <c r="BZ773" t="e">
        <f>'1.Лок.смета.и.Акт'!#REF!</f>
        <v>#REF!</v>
      </c>
      <c r="CA773" t="e">
        <f>'1.Лок.смета.и.Акт'!#REF!</f>
        <v>#REF!</v>
      </c>
      <c r="CB773" t="s">
        <v>3</v>
      </c>
      <c r="CE773">
        <v>0</v>
      </c>
      <c r="CF773">
        <v>0</v>
      </c>
      <c r="CG773">
        <v>0</v>
      </c>
      <c r="CH773">
        <v>62</v>
      </c>
      <c r="CI773">
        <v>0</v>
      </c>
      <c r="CJ773">
        <v>0</v>
      </c>
      <c r="CK773">
        <v>0</v>
      </c>
      <c r="CL773">
        <v>0</v>
      </c>
      <c r="CM773">
        <v>0</v>
      </c>
      <c r="CN773" t="s">
        <v>3</v>
      </c>
      <c r="CO773">
        <v>0</v>
      </c>
      <c r="CP773">
        <f t="shared" si="657"/>
        <v>1182</v>
      </c>
      <c r="CQ773">
        <f t="shared" si="658"/>
        <v>0</v>
      </c>
      <c r="CR773">
        <f t="shared" si="659"/>
        <v>14.6608</v>
      </c>
      <c r="CS773">
        <f t="shared" si="660"/>
        <v>0</v>
      </c>
      <c r="CT773">
        <f t="shared" si="661"/>
        <v>752.43119999999999</v>
      </c>
      <c r="CU773">
        <f t="shared" si="662"/>
        <v>0</v>
      </c>
      <c r="CV773" t="e">
        <f t="shared" si="663"/>
        <v>#REF!</v>
      </c>
      <c r="CW773">
        <f t="shared" si="664"/>
        <v>0</v>
      </c>
      <c r="CX773">
        <f t="shared" si="665"/>
        <v>0</v>
      </c>
      <c r="CY773" t="e">
        <f>(S773+R773)*(BZ773/100)</f>
        <v>#REF!</v>
      </c>
      <c r="CZ773" t="e">
        <f>(S773+R773)*(CA773/100)</f>
        <v>#REF!</v>
      </c>
      <c r="DC773" t="s">
        <v>3</v>
      </c>
      <c r="DD773" t="s">
        <v>3</v>
      </c>
      <c r="DE773" t="s">
        <v>3</v>
      </c>
      <c r="DF773" t="s">
        <v>3</v>
      </c>
      <c r="DG773" t="s">
        <v>3</v>
      </c>
      <c r="DH773" t="s">
        <v>3</v>
      </c>
      <c r="DI773" t="s">
        <v>3</v>
      </c>
      <c r="DJ773" t="s">
        <v>3</v>
      </c>
      <c r="DK773" t="s">
        <v>3</v>
      </c>
      <c r="DL773" t="s">
        <v>3</v>
      </c>
      <c r="DM773" t="s">
        <v>3</v>
      </c>
      <c r="DN773">
        <v>123</v>
      </c>
      <c r="DO773">
        <v>75</v>
      </c>
      <c r="DP773">
        <v>1</v>
      </c>
      <c r="DQ773">
        <v>1</v>
      </c>
      <c r="DU773">
        <v>1013</v>
      </c>
      <c r="DV773" t="s">
        <v>160</v>
      </c>
      <c r="DW773" t="str">
        <f>'1.Лок.смета.и.Акт'!D84</f>
        <v>100 м2 поверхности</v>
      </c>
      <c r="DX773">
        <v>1</v>
      </c>
      <c r="DZ773" t="s">
        <v>3</v>
      </c>
      <c r="EA773" t="s">
        <v>3</v>
      </c>
      <c r="EB773" t="s">
        <v>3</v>
      </c>
      <c r="EC773" t="s">
        <v>3</v>
      </c>
      <c r="EE773">
        <v>54328965</v>
      </c>
      <c r="EF773">
        <v>2</v>
      </c>
      <c r="EG773" t="s">
        <v>21</v>
      </c>
      <c r="EH773">
        <v>0</v>
      </c>
      <c r="EI773" t="s">
        <v>3</v>
      </c>
      <c r="EJ773">
        <v>1</v>
      </c>
      <c r="EK773">
        <v>11001</v>
      </c>
      <c r="EL773" t="s">
        <v>22</v>
      </c>
      <c r="EM773" t="s">
        <v>23</v>
      </c>
      <c r="EO773" t="s">
        <v>3</v>
      </c>
      <c r="EQ773">
        <v>1441792</v>
      </c>
      <c r="ER773">
        <v>1532.16</v>
      </c>
      <c r="ES773">
        <v>1500.62</v>
      </c>
      <c r="ET773">
        <v>1.87</v>
      </c>
      <c r="EU773">
        <v>0</v>
      </c>
      <c r="EV773">
        <v>29.67</v>
      </c>
      <c r="EW773" t="e">
        <f>'1.Лок.смета.и.Акт'!#REF!</f>
        <v>#REF!</v>
      </c>
      <c r="EX773">
        <v>0</v>
      </c>
      <c r="EY773">
        <v>1</v>
      </c>
      <c r="FQ773">
        <v>0</v>
      </c>
      <c r="FR773">
        <f t="shared" si="666"/>
        <v>0</v>
      </c>
      <c r="FS773">
        <v>0</v>
      </c>
      <c r="FX773">
        <v>123</v>
      </c>
      <c r="FY773">
        <v>75</v>
      </c>
      <c r="GA773" t="s">
        <v>3</v>
      </c>
      <c r="GD773">
        <v>1</v>
      </c>
      <c r="GF773">
        <v>-736195811</v>
      </c>
      <c r="GG773">
        <v>2</v>
      </c>
      <c r="GH773">
        <v>1</v>
      </c>
      <c r="GI773">
        <v>2</v>
      </c>
      <c r="GJ773">
        <v>0</v>
      </c>
      <c r="GK773">
        <v>0</v>
      </c>
      <c r="GL773">
        <f t="shared" si="667"/>
        <v>0</v>
      </c>
      <c r="GM773" t="e">
        <f t="shared" si="668"/>
        <v>#REF!</v>
      </c>
      <c r="GN773" t="e">
        <f t="shared" si="669"/>
        <v>#REF!</v>
      </c>
      <c r="GO773">
        <f t="shared" si="670"/>
        <v>0</v>
      </c>
      <c r="GP773">
        <f t="shared" si="671"/>
        <v>0</v>
      </c>
      <c r="GR773">
        <v>0</v>
      </c>
      <c r="GS773">
        <v>3</v>
      </c>
      <c r="GT773">
        <v>0</v>
      </c>
      <c r="GU773" t="s">
        <v>3</v>
      </c>
      <c r="GV773">
        <f t="shared" si="672"/>
        <v>0</v>
      </c>
      <c r="GW773">
        <v>1015.2</v>
      </c>
      <c r="GX773">
        <f t="shared" si="673"/>
        <v>0</v>
      </c>
      <c r="HA773">
        <v>0</v>
      </c>
      <c r="HB773">
        <v>0</v>
      </c>
      <c r="HC773">
        <f t="shared" si="674"/>
        <v>0</v>
      </c>
      <c r="HE773" t="s">
        <v>3</v>
      </c>
      <c r="HF773" t="s">
        <v>3</v>
      </c>
      <c r="HM773" t="s">
        <v>3</v>
      </c>
      <c r="HN773" t="s">
        <v>24</v>
      </c>
      <c r="HO773" t="s">
        <v>25</v>
      </c>
      <c r="HP773" t="s">
        <v>22</v>
      </c>
      <c r="HQ773" t="s">
        <v>22</v>
      </c>
      <c r="IK773">
        <v>0</v>
      </c>
    </row>
    <row r="774" spans="1:255" x14ac:dyDescent="0.2">
      <c r="A774" s="2">
        <v>18</v>
      </c>
      <c r="B774" s="2">
        <v>1</v>
      </c>
      <c r="C774" s="2">
        <v>689</v>
      </c>
      <c r="D774" s="2"/>
      <c r="E774" s="2" t="s">
        <v>469</v>
      </c>
      <c r="F774" s="2" t="s">
        <v>163</v>
      </c>
      <c r="G774" s="2" t="s">
        <v>164</v>
      </c>
      <c r="H774" s="2" t="s">
        <v>56</v>
      </c>
      <c r="I774" s="2">
        <f>I772*J774</f>
        <v>177.1</v>
      </c>
      <c r="J774" s="2">
        <v>115</v>
      </c>
      <c r="K774" s="2">
        <v>115</v>
      </c>
      <c r="L774" s="2">
        <v>354.2</v>
      </c>
      <c r="M774" s="2">
        <v>0</v>
      </c>
      <c r="N774" s="2">
        <f t="shared" si="637"/>
        <v>354.2</v>
      </c>
      <c r="O774" s="2">
        <f t="shared" si="638"/>
        <v>2171</v>
      </c>
      <c r="P774" s="2">
        <f t="shared" si="639"/>
        <v>2171</v>
      </c>
      <c r="Q774" s="2">
        <f t="shared" si="640"/>
        <v>0</v>
      </c>
      <c r="R774" s="2">
        <f t="shared" si="641"/>
        <v>0</v>
      </c>
      <c r="S774" s="2">
        <f t="shared" si="642"/>
        <v>0</v>
      </c>
      <c r="T774" s="2">
        <f t="shared" si="643"/>
        <v>0</v>
      </c>
      <c r="U774" s="2">
        <f t="shared" si="644"/>
        <v>0</v>
      </c>
      <c r="V774" s="2">
        <f t="shared" si="645"/>
        <v>0</v>
      </c>
      <c r="W774" s="2">
        <f t="shared" si="646"/>
        <v>2</v>
      </c>
      <c r="X774" s="2">
        <f t="shared" si="647"/>
        <v>0</v>
      </c>
      <c r="Y774" s="2">
        <f t="shared" si="648"/>
        <v>0</v>
      </c>
      <c r="Z774" s="2"/>
      <c r="AA774" s="2">
        <v>69726971</v>
      </c>
      <c r="AB774" s="2">
        <f t="shared" si="649"/>
        <v>12.26</v>
      </c>
      <c r="AC774" s="2">
        <f>ROUND((ES774),2)</f>
        <v>12.26</v>
      </c>
      <c r="AD774" s="2">
        <f t="shared" si="650"/>
        <v>0</v>
      </c>
      <c r="AE774" s="2">
        <f t="shared" si="651"/>
        <v>0</v>
      </c>
      <c r="AF774" s="2">
        <f t="shared" si="652"/>
        <v>0</v>
      </c>
      <c r="AG774" s="2">
        <f t="shared" si="653"/>
        <v>0</v>
      </c>
      <c r="AH774" s="2">
        <f t="shared" si="654"/>
        <v>0</v>
      </c>
      <c r="AI774" s="2">
        <f t="shared" si="655"/>
        <v>0</v>
      </c>
      <c r="AJ774" s="2">
        <f t="shared" si="656"/>
        <v>0.01</v>
      </c>
      <c r="AK774" s="2">
        <v>12.26</v>
      </c>
      <c r="AL774" s="2">
        <v>12.26</v>
      </c>
      <c r="AM774" s="2">
        <v>0</v>
      </c>
      <c r="AN774" s="2">
        <v>0</v>
      </c>
      <c r="AO774" s="2">
        <v>0</v>
      </c>
      <c r="AP774" s="2">
        <v>0</v>
      </c>
      <c r="AQ774" s="2">
        <v>0</v>
      </c>
      <c r="AR774" s="2">
        <v>0</v>
      </c>
      <c r="AS774" s="2">
        <v>0.01</v>
      </c>
      <c r="AT774" s="2">
        <v>0</v>
      </c>
      <c r="AU774" s="2">
        <v>0</v>
      </c>
      <c r="AV774" s="2">
        <v>1</v>
      </c>
      <c r="AW774" s="2">
        <v>1</v>
      </c>
      <c r="AX774" s="2"/>
      <c r="AY774" s="2"/>
      <c r="AZ774" s="2">
        <v>1</v>
      </c>
      <c r="BA774" s="2">
        <v>1</v>
      </c>
      <c r="BB774" s="2">
        <v>1</v>
      </c>
      <c r="BC774" s="2">
        <v>1</v>
      </c>
      <c r="BD774" s="2" t="s">
        <v>3</v>
      </c>
      <c r="BE774" s="2" t="s">
        <v>3</v>
      </c>
      <c r="BF774" s="2" t="s">
        <v>3</v>
      </c>
      <c r="BG774" s="2" t="s">
        <v>3</v>
      </c>
      <c r="BH774" s="2">
        <v>3</v>
      </c>
      <c r="BI774" s="2">
        <v>1</v>
      </c>
      <c r="BJ774" s="2" t="s">
        <v>165</v>
      </c>
      <c r="BK774" s="2"/>
      <c r="BL774" s="2"/>
      <c r="BM774" s="2">
        <v>500001</v>
      </c>
      <c r="BN774" s="2">
        <v>0</v>
      </c>
      <c r="BO774" s="2" t="s">
        <v>3</v>
      </c>
      <c r="BP774" s="2">
        <v>0</v>
      </c>
      <c r="BQ774" s="2">
        <v>8</v>
      </c>
      <c r="BR774" s="2">
        <v>0</v>
      </c>
      <c r="BS774" s="2">
        <v>1</v>
      </c>
      <c r="BT774" s="2">
        <v>1</v>
      </c>
      <c r="BU774" s="2">
        <v>1</v>
      </c>
      <c r="BV774" s="2">
        <v>1</v>
      </c>
      <c r="BW774" s="2">
        <v>1</v>
      </c>
      <c r="BX774" s="2">
        <v>1</v>
      </c>
      <c r="BY774" s="2" t="s">
        <v>3</v>
      </c>
      <c r="BZ774" s="2">
        <v>0</v>
      </c>
      <c r="CA774" s="2">
        <v>0</v>
      </c>
      <c r="CB774" s="2" t="s">
        <v>3</v>
      </c>
      <c r="CC774" s="2"/>
      <c r="CD774" s="2"/>
      <c r="CE774" s="2">
        <v>0</v>
      </c>
      <c r="CF774" s="2">
        <v>0</v>
      </c>
      <c r="CG774" s="2">
        <v>0</v>
      </c>
      <c r="CH774" s="2">
        <v>62</v>
      </c>
      <c r="CI774" s="2">
        <v>1</v>
      </c>
      <c r="CJ774" s="2">
        <v>0</v>
      </c>
      <c r="CK774" s="2">
        <v>0</v>
      </c>
      <c r="CL774" s="2">
        <v>0</v>
      </c>
      <c r="CM774" s="2">
        <v>0</v>
      </c>
      <c r="CN774" s="2" t="s">
        <v>3</v>
      </c>
      <c r="CO774" s="2">
        <v>0</v>
      </c>
      <c r="CP774" s="2">
        <f t="shared" si="657"/>
        <v>2171</v>
      </c>
      <c r="CQ774" s="2">
        <f t="shared" si="658"/>
        <v>12.26</v>
      </c>
      <c r="CR774" s="2">
        <f t="shared" si="659"/>
        <v>0</v>
      </c>
      <c r="CS774" s="2">
        <f t="shared" si="660"/>
        <v>0</v>
      </c>
      <c r="CT774" s="2">
        <f t="shared" si="661"/>
        <v>0</v>
      </c>
      <c r="CU774" s="2">
        <f t="shared" si="662"/>
        <v>0</v>
      </c>
      <c r="CV774" s="2">
        <f t="shared" si="663"/>
        <v>0</v>
      </c>
      <c r="CW774" s="2">
        <f t="shared" si="664"/>
        <v>0</v>
      </c>
      <c r="CX774" s="2">
        <f t="shared" si="665"/>
        <v>0.01</v>
      </c>
      <c r="CY774" s="2">
        <f>(((S774+R774)*AT774)/100)</f>
        <v>0</v>
      </c>
      <c r="CZ774" s="2">
        <f>(((S774+R774)*AU774)/100)</f>
        <v>0</v>
      </c>
      <c r="DA774" s="2"/>
      <c r="DB774" s="2"/>
      <c r="DC774" s="2" t="s">
        <v>3</v>
      </c>
      <c r="DD774" s="2" t="s">
        <v>3</v>
      </c>
      <c r="DE774" s="2" t="s">
        <v>3</v>
      </c>
      <c r="DF774" s="2" t="s">
        <v>3</v>
      </c>
      <c r="DG774" s="2" t="s">
        <v>3</v>
      </c>
      <c r="DH774" s="2" t="s">
        <v>3</v>
      </c>
      <c r="DI774" s="2" t="s">
        <v>3</v>
      </c>
      <c r="DJ774" s="2" t="s">
        <v>3</v>
      </c>
      <c r="DK774" s="2" t="s">
        <v>3</v>
      </c>
      <c r="DL774" s="2" t="s">
        <v>3</v>
      </c>
      <c r="DM774" s="2" t="s">
        <v>3</v>
      </c>
      <c r="DN774" s="2">
        <v>0</v>
      </c>
      <c r="DO774" s="2">
        <v>0</v>
      </c>
      <c r="DP774" s="2">
        <v>1</v>
      </c>
      <c r="DQ774" s="2">
        <v>1</v>
      </c>
      <c r="DR774" s="2"/>
      <c r="DS774" s="2"/>
      <c r="DT774" s="2"/>
      <c r="DU774" s="2">
        <v>1005</v>
      </c>
      <c r="DV774" s="2" t="s">
        <v>56</v>
      </c>
      <c r="DW774" s="2" t="s">
        <v>56</v>
      </c>
      <c r="DX774" s="2">
        <v>1</v>
      </c>
      <c r="DY774" s="2"/>
      <c r="DZ774" s="2" t="s">
        <v>3</v>
      </c>
      <c r="EA774" s="2" t="s">
        <v>3</v>
      </c>
      <c r="EB774" s="2" t="s">
        <v>3</v>
      </c>
      <c r="EC774" s="2" t="s">
        <v>3</v>
      </c>
      <c r="ED774" s="2"/>
      <c r="EE774" s="2">
        <v>54328897</v>
      </c>
      <c r="EF774" s="2">
        <v>8</v>
      </c>
      <c r="EG774" s="2" t="s">
        <v>31</v>
      </c>
      <c r="EH774" s="2">
        <v>0</v>
      </c>
      <c r="EI774" s="2" t="s">
        <v>3</v>
      </c>
      <c r="EJ774" s="2">
        <v>1</v>
      </c>
      <c r="EK774" s="2">
        <v>500001</v>
      </c>
      <c r="EL774" s="2" t="s">
        <v>32</v>
      </c>
      <c r="EM774" s="2" t="s">
        <v>33</v>
      </c>
      <c r="EN774" s="2"/>
      <c r="EO774" s="2" t="s">
        <v>3</v>
      </c>
      <c r="EP774" s="2"/>
      <c r="EQ774" s="2">
        <v>0</v>
      </c>
      <c r="ER774" s="2">
        <v>12.26</v>
      </c>
      <c r="ES774" s="2">
        <v>12.26</v>
      </c>
      <c r="ET774" s="2">
        <v>0</v>
      </c>
      <c r="EU774" s="2">
        <v>0</v>
      </c>
      <c r="EV774" s="2">
        <v>0</v>
      </c>
      <c r="EW774" s="2">
        <v>0</v>
      </c>
      <c r="EX774" s="2">
        <v>0</v>
      </c>
      <c r="EY774" s="2"/>
      <c r="EZ774" s="2"/>
      <c r="FA774" s="2"/>
      <c r="FB774" s="2"/>
      <c r="FC774" s="2"/>
      <c r="FD774" s="2"/>
      <c r="FE774" s="2"/>
      <c r="FF774" s="2"/>
      <c r="FG774" s="2"/>
      <c r="FH774" s="2"/>
      <c r="FI774" s="2"/>
      <c r="FJ774" s="2"/>
      <c r="FK774" s="2"/>
      <c r="FL774" s="2"/>
      <c r="FM774" s="2"/>
      <c r="FN774" s="2"/>
      <c r="FO774" s="2"/>
      <c r="FP774" s="2"/>
      <c r="FQ774" s="2">
        <v>0</v>
      </c>
      <c r="FR774" s="2">
        <f t="shared" si="666"/>
        <v>0</v>
      </c>
      <c r="FS774" s="2">
        <v>0</v>
      </c>
      <c r="FT774" s="2"/>
      <c r="FU774" s="2"/>
      <c r="FV774" s="2"/>
      <c r="FW774" s="2"/>
      <c r="FX774" s="2">
        <v>0</v>
      </c>
      <c r="FY774" s="2">
        <v>0</v>
      </c>
      <c r="FZ774" s="2"/>
      <c r="GA774" s="2" t="s">
        <v>3</v>
      </c>
      <c r="GB774" s="2"/>
      <c r="GC774" s="2"/>
      <c r="GD774" s="2">
        <v>1</v>
      </c>
      <c r="GE774" s="2"/>
      <c r="GF774" s="2">
        <v>-810689284</v>
      </c>
      <c r="GG774" s="2">
        <v>2</v>
      </c>
      <c r="GH774" s="2">
        <v>1</v>
      </c>
      <c r="GI774" s="2">
        <v>-2</v>
      </c>
      <c r="GJ774" s="2">
        <v>0</v>
      </c>
      <c r="GK774" s="2">
        <v>0</v>
      </c>
      <c r="GL774" s="2">
        <f t="shared" si="667"/>
        <v>0</v>
      </c>
      <c r="GM774" s="2">
        <f t="shared" si="668"/>
        <v>2171</v>
      </c>
      <c r="GN774" s="2">
        <f t="shared" si="669"/>
        <v>2171</v>
      </c>
      <c r="GO774" s="2">
        <f t="shared" si="670"/>
        <v>0</v>
      </c>
      <c r="GP774" s="2">
        <f t="shared" si="671"/>
        <v>0</v>
      </c>
      <c r="GQ774" s="2"/>
      <c r="GR774" s="2">
        <v>0</v>
      </c>
      <c r="GS774" s="2">
        <v>3</v>
      </c>
      <c r="GT774" s="2">
        <v>0</v>
      </c>
      <c r="GU774" s="2" t="s">
        <v>3</v>
      </c>
      <c r="GV774" s="2">
        <f t="shared" si="672"/>
        <v>0</v>
      </c>
      <c r="GW774" s="2">
        <v>1</v>
      </c>
      <c r="GX774" s="2">
        <f t="shared" si="673"/>
        <v>0</v>
      </c>
      <c r="GY774" s="2"/>
      <c r="GZ774" s="2"/>
      <c r="HA774" s="2">
        <v>0</v>
      </c>
      <c r="HB774" s="2">
        <v>0</v>
      </c>
      <c r="HC774" s="2">
        <f t="shared" si="674"/>
        <v>0</v>
      </c>
      <c r="HD774" s="2"/>
      <c r="HE774" s="2" t="s">
        <v>3</v>
      </c>
      <c r="HF774" s="2" t="s">
        <v>3</v>
      </c>
      <c r="HG774" s="2"/>
      <c r="HH774" s="2"/>
      <c r="HI774" s="2"/>
      <c r="HJ774" s="2"/>
      <c r="HK774" s="2"/>
      <c r="HL774" s="2"/>
      <c r="HM774" s="2" t="s">
        <v>3</v>
      </c>
      <c r="HN774" s="2" t="s">
        <v>3</v>
      </c>
      <c r="HO774" s="2" t="s">
        <v>3</v>
      </c>
      <c r="HP774" s="2" t="s">
        <v>3</v>
      </c>
      <c r="HQ774" s="2" t="s">
        <v>3</v>
      </c>
      <c r="HR774" s="2"/>
      <c r="HS774" s="2"/>
      <c r="HT774" s="2"/>
      <c r="HU774" s="2"/>
      <c r="HV774" s="2"/>
      <c r="HW774" s="2"/>
      <c r="HX774" s="2"/>
      <c r="HY774" s="2"/>
      <c r="HZ774" s="2"/>
      <c r="IA774" s="2"/>
      <c r="IB774" s="2"/>
      <c r="IC774" s="2"/>
      <c r="ID774" s="2"/>
      <c r="IE774" s="2"/>
      <c r="IF774" s="2"/>
      <c r="IG774" s="2"/>
      <c r="IH774" s="2"/>
      <c r="II774" s="2"/>
      <c r="IJ774" s="2"/>
      <c r="IK774" s="2">
        <v>0</v>
      </c>
      <c r="IL774" s="2"/>
      <c r="IM774" s="2"/>
      <c r="IN774" s="2"/>
      <c r="IO774" s="2"/>
      <c r="IP774" s="2"/>
      <c r="IQ774" s="2"/>
      <c r="IR774" s="2"/>
      <c r="IS774" s="2"/>
      <c r="IT774" s="2"/>
      <c r="IU774" s="2"/>
    </row>
    <row r="775" spans="1:255" x14ac:dyDescent="0.2">
      <c r="A775">
        <v>18</v>
      </c>
      <c r="B775">
        <v>1</v>
      </c>
      <c r="C775">
        <v>692</v>
      </c>
      <c r="E775" t="s">
        <v>469</v>
      </c>
      <c r="F775" t="e">
        <f>'1.Лок.смета.и.Акт'!#REF!</f>
        <v>#REF!</v>
      </c>
      <c r="G775" t="s">
        <v>164</v>
      </c>
      <c r="H775" t="s">
        <v>56</v>
      </c>
      <c r="I775">
        <f>I773*J775</f>
        <v>177.1</v>
      </c>
      <c r="J775">
        <v>115</v>
      </c>
      <c r="K775">
        <v>115</v>
      </c>
      <c r="L775">
        <v>354.2</v>
      </c>
      <c r="M775">
        <v>0</v>
      </c>
      <c r="N775">
        <f t="shared" si="637"/>
        <v>354.2</v>
      </c>
      <c r="O775">
        <f t="shared" si="638"/>
        <v>4365</v>
      </c>
      <c r="P775">
        <f t="shared" si="639"/>
        <v>4365</v>
      </c>
      <c r="Q775">
        <f t="shared" si="640"/>
        <v>0</v>
      </c>
      <c r="R775">
        <f t="shared" si="641"/>
        <v>0</v>
      </c>
      <c r="S775">
        <f t="shared" si="642"/>
        <v>0</v>
      </c>
      <c r="T775">
        <f t="shared" si="643"/>
        <v>0</v>
      </c>
      <c r="U775">
        <f t="shared" si="644"/>
        <v>0</v>
      </c>
      <c r="V775">
        <f t="shared" si="645"/>
        <v>0</v>
      </c>
      <c r="W775">
        <f t="shared" si="646"/>
        <v>2</v>
      </c>
      <c r="X775">
        <f t="shared" si="647"/>
        <v>0</v>
      </c>
      <c r="Y775">
        <f t="shared" si="648"/>
        <v>0</v>
      </c>
      <c r="AA775">
        <v>69726884</v>
      </c>
      <c r="AB775">
        <f t="shared" si="649"/>
        <v>3.26</v>
      </c>
      <c r="AC775">
        <f>ROUND((ES775),2)</f>
        <v>3.26</v>
      </c>
      <c r="AD775">
        <f t="shared" si="650"/>
        <v>0</v>
      </c>
      <c r="AE775">
        <f t="shared" si="651"/>
        <v>0</v>
      </c>
      <c r="AF775">
        <f t="shared" si="652"/>
        <v>0</v>
      </c>
      <c r="AG775">
        <f t="shared" si="653"/>
        <v>0</v>
      </c>
      <c r="AH775">
        <f t="shared" si="654"/>
        <v>0</v>
      </c>
      <c r="AI775">
        <f t="shared" si="655"/>
        <v>0</v>
      </c>
      <c r="AJ775">
        <f t="shared" si="656"/>
        <v>0.01</v>
      </c>
      <c r="AK775">
        <v>3.2600000000000002</v>
      </c>
      <c r="AL775">
        <v>3.2600000000000002</v>
      </c>
      <c r="AM775">
        <v>0</v>
      </c>
      <c r="AN775">
        <v>0</v>
      </c>
      <c r="AO775">
        <v>0</v>
      </c>
      <c r="AP775">
        <v>0</v>
      </c>
      <c r="AQ775">
        <v>0</v>
      </c>
      <c r="AR775">
        <v>0</v>
      </c>
      <c r="AS775">
        <v>0.01</v>
      </c>
      <c r="AT775">
        <v>0</v>
      </c>
      <c r="AU775">
        <v>0</v>
      </c>
      <c r="AV775">
        <v>1</v>
      </c>
      <c r="AW775">
        <v>1</v>
      </c>
      <c r="AZ775">
        <v>1</v>
      </c>
      <c r="BA775">
        <v>1</v>
      </c>
      <c r="BB775">
        <v>1</v>
      </c>
      <c r="BC775">
        <v>7.56</v>
      </c>
      <c r="BD775" t="s">
        <v>3</v>
      </c>
      <c r="BE775" t="s">
        <v>3</v>
      </c>
      <c r="BF775" t="s">
        <v>3</v>
      </c>
      <c r="BG775" t="s">
        <v>3</v>
      </c>
      <c r="BH775">
        <v>3</v>
      </c>
      <c r="BI775">
        <v>1</v>
      </c>
      <c r="BJ775" t="s">
        <v>165</v>
      </c>
      <c r="BM775">
        <v>500001</v>
      </c>
      <c r="BN775">
        <v>0</v>
      </c>
      <c r="BO775" t="s">
        <v>3</v>
      </c>
      <c r="BP775">
        <v>0</v>
      </c>
      <c r="BQ775">
        <v>8</v>
      </c>
      <c r="BR775">
        <v>0</v>
      </c>
      <c r="BS775">
        <v>1</v>
      </c>
      <c r="BT775">
        <v>1</v>
      </c>
      <c r="BU775">
        <v>1</v>
      </c>
      <c r="BV775">
        <v>1</v>
      </c>
      <c r="BW775">
        <v>1</v>
      </c>
      <c r="BX775">
        <v>1</v>
      </c>
      <c r="BY775" t="s">
        <v>3</v>
      </c>
      <c r="BZ775">
        <v>0</v>
      </c>
      <c r="CA775">
        <v>0</v>
      </c>
      <c r="CB775" t="s">
        <v>3</v>
      </c>
      <c r="CE775">
        <v>0</v>
      </c>
      <c r="CF775">
        <v>0</v>
      </c>
      <c r="CG775">
        <v>0</v>
      </c>
      <c r="CH775">
        <v>62</v>
      </c>
      <c r="CI775">
        <v>1</v>
      </c>
      <c r="CJ775">
        <v>0</v>
      </c>
      <c r="CK775">
        <v>0</v>
      </c>
      <c r="CL775">
        <v>0</v>
      </c>
      <c r="CM775">
        <v>0</v>
      </c>
      <c r="CN775" t="s">
        <v>3</v>
      </c>
      <c r="CO775">
        <v>0</v>
      </c>
      <c r="CP775">
        <f t="shared" si="657"/>
        <v>4365</v>
      </c>
      <c r="CQ775">
        <f t="shared" si="658"/>
        <v>24.645599999999998</v>
      </c>
      <c r="CR775">
        <f t="shared" si="659"/>
        <v>0</v>
      </c>
      <c r="CS775">
        <f t="shared" si="660"/>
        <v>0</v>
      </c>
      <c r="CT775">
        <f t="shared" si="661"/>
        <v>0</v>
      </c>
      <c r="CU775">
        <f t="shared" si="662"/>
        <v>0</v>
      </c>
      <c r="CV775">
        <f t="shared" si="663"/>
        <v>0</v>
      </c>
      <c r="CW775">
        <f t="shared" si="664"/>
        <v>0</v>
      </c>
      <c r="CX775">
        <f t="shared" si="665"/>
        <v>0.01</v>
      </c>
      <c r="CY775">
        <f>(S775+R775)*(BZ775/100)</f>
        <v>0</v>
      </c>
      <c r="CZ775">
        <f>(S775+R775)*(CA775/100)</f>
        <v>0</v>
      </c>
      <c r="DC775" t="s">
        <v>3</v>
      </c>
      <c r="DD775" t="s">
        <v>3</v>
      </c>
      <c r="DE775" t="s">
        <v>3</v>
      </c>
      <c r="DF775" t="s">
        <v>3</v>
      </c>
      <c r="DG775" t="s">
        <v>3</v>
      </c>
      <c r="DH775" t="s">
        <v>3</v>
      </c>
      <c r="DI775" t="s">
        <v>3</v>
      </c>
      <c r="DJ775" t="s">
        <v>3</v>
      </c>
      <c r="DK775" t="s">
        <v>3</v>
      </c>
      <c r="DL775" t="s">
        <v>3</v>
      </c>
      <c r="DM775" t="s">
        <v>3</v>
      </c>
      <c r="DN775">
        <v>0</v>
      </c>
      <c r="DO775">
        <v>0</v>
      </c>
      <c r="DP775">
        <v>1</v>
      </c>
      <c r="DQ775">
        <v>1</v>
      </c>
      <c r="DU775">
        <v>1005</v>
      </c>
      <c r="DV775" t="s">
        <v>56</v>
      </c>
      <c r="DW775" t="e">
        <f>'1.Лок.смета.и.Акт'!#REF!</f>
        <v>#REF!</v>
      </c>
      <c r="DX775">
        <v>1</v>
      </c>
      <c r="DZ775" t="s">
        <v>3</v>
      </c>
      <c r="EA775" t="s">
        <v>3</v>
      </c>
      <c r="EB775" t="s">
        <v>3</v>
      </c>
      <c r="EC775" t="s">
        <v>3</v>
      </c>
      <c r="EE775">
        <v>54328897</v>
      </c>
      <c r="EF775">
        <v>8</v>
      </c>
      <c r="EG775" t="s">
        <v>31</v>
      </c>
      <c r="EH775">
        <v>0</v>
      </c>
      <c r="EI775" t="s">
        <v>3</v>
      </c>
      <c r="EJ775">
        <v>1</v>
      </c>
      <c r="EK775">
        <v>500001</v>
      </c>
      <c r="EL775" t="s">
        <v>32</v>
      </c>
      <c r="EM775" t="s">
        <v>33</v>
      </c>
      <c r="EO775" t="s">
        <v>3</v>
      </c>
      <c r="EQ775">
        <v>0</v>
      </c>
      <c r="ER775">
        <v>23.6</v>
      </c>
      <c r="ES775">
        <v>3.2600000000000002</v>
      </c>
      <c r="ET775">
        <v>0</v>
      </c>
      <c r="EU775">
        <v>0</v>
      </c>
      <c r="EV775">
        <v>0</v>
      </c>
      <c r="EW775">
        <v>0</v>
      </c>
      <c r="EX775">
        <v>0</v>
      </c>
      <c r="EZ775">
        <v>5</v>
      </c>
      <c r="FC775">
        <v>0</v>
      </c>
      <c r="FD775">
        <v>18</v>
      </c>
      <c r="FF775">
        <v>23.6</v>
      </c>
      <c r="FQ775">
        <v>0</v>
      </c>
      <c r="FR775">
        <f t="shared" si="666"/>
        <v>0</v>
      </c>
      <c r="FS775">
        <v>0</v>
      </c>
      <c r="FX775">
        <v>0</v>
      </c>
      <c r="FY775">
        <v>0</v>
      </c>
      <c r="GA775" t="s">
        <v>166</v>
      </c>
      <c r="GD775">
        <v>1</v>
      </c>
      <c r="GF775">
        <v>-810689284</v>
      </c>
      <c r="GG775">
        <v>2</v>
      </c>
      <c r="GH775">
        <v>3</v>
      </c>
      <c r="GI775">
        <v>5</v>
      </c>
      <c r="GJ775">
        <v>0</v>
      </c>
      <c r="GK775">
        <v>0</v>
      </c>
      <c r="GL775">
        <f t="shared" si="667"/>
        <v>0</v>
      </c>
      <c r="GM775">
        <f t="shared" si="668"/>
        <v>4365</v>
      </c>
      <c r="GN775">
        <f t="shared" si="669"/>
        <v>4365</v>
      </c>
      <c r="GO775">
        <f t="shared" si="670"/>
        <v>0</v>
      </c>
      <c r="GP775">
        <f t="shared" si="671"/>
        <v>0</v>
      </c>
      <c r="GR775">
        <v>1</v>
      </c>
      <c r="GS775">
        <v>1</v>
      </c>
      <c r="GT775">
        <v>0</v>
      </c>
      <c r="GU775" t="s">
        <v>3</v>
      </c>
      <c r="GV775">
        <f t="shared" si="672"/>
        <v>0</v>
      </c>
      <c r="GW775">
        <v>1</v>
      </c>
      <c r="GX775">
        <f t="shared" si="673"/>
        <v>0</v>
      </c>
      <c r="HA775">
        <v>0</v>
      </c>
      <c r="HB775">
        <v>0</v>
      </c>
      <c r="HC775">
        <f t="shared" si="674"/>
        <v>0</v>
      </c>
      <c r="HE775" t="s">
        <v>35</v>
      </c>
      <c r="HF775" t="s">
        <v>36</v>
      </c>
      <c r="HM775" t="s">
        <v>3</v>
      </c>
      <c r="HN775" t="s">
        <v>3</v>
      </c>
      <c r="HO775" t="s">
        <v>3</v>
      </c>
      <c r="HP775" t="s">
        <v>3</v>
      </c>
      <c r="HQ775" t="s">
        <v>3</v>
      </c>
      <c r="IK775">
        <v>0</v>
      </c>
    </row>
    <row r="776" spans="1:255" x14ac:dyDescent="0.2">
      <c r="A776" s="2">
        <v>17</v>
      </c>
      <c r="B776" s="2">
        <v>1</v>
      </c>
      <c r="C776" s="2">
        <f>ROW(SmtRes!A695)</f>
        <v>695</v>
      </c>
      <c r="D776" s="2">
        <f>ROW(EtalonRes!A705)</f>
        <v>705</v>
      </c>
      <c r="E776" s="2" t="s">
        <v>470</v>
      </c>
      <c r="F776" s="2" t="s">
        <v>168</v>
      </c>
      <c r="G776" s="2" t="s">
        <v>169</v>
      </c>
      <c r="H776" s="2" t="s">
        <v>170</v>
      </c>
      <c r="I776" s="2">
        <f>'1.Лок.смета.и.Акт'!E85</f>
        <v>1.58</v>
      </c>
      <c r="J776" s="2">
        <v>0</v>
      </c>
      <c r="K776" s="2">
        <v>1.58</v>
      </c>
      <c r="L776" s="2">
        <v>3.17</v>
      </c>
      <c r="M776" s="2">
        <v>0</v>
      </c>
      <c r="N776" s="2">
        <f t="shared" si="637"/>
        <v>3.17</v>
      </c>
      <c r="O776" s="2">
        <f t="shared" si="638"/>
        <v>76</v>
      </c>
      <c r="P776" s="2">
        <f t="shared" si="639"/>
        <v>0</v>
      </c>
      <c r="Q776" s="2">
        <f t="shared" si="640"/>
        <v>16</v>
      </c>
      <c r="R776" s="2">
        <f t="shared" si="641"/>
        <v>0</v>
      </c>
      <c r="S776" s="2">
        <f t="shared" si="642"/>
        <v>60</v>
      </c>
      <c r="T776" s="2">
        <f t="shared" si="643"/>
        <v>0</v>
      </c>
      <c r="U776" s="2">
        <f t="shared" si="644"/>
        <v>6.5411999999999999</v>
      </c>
      <c r="V776" s="2">
        <f t="shared" si="645"/>
        <v>0</v>
      </c>
      <c r="W776" s="2">
        <f t="shared" si="646"/>
        <v>0</v>
      </c>
      <c r="X776" s="2">
        <f t="shared" si="647"/>
        <v>93</v>
      </c>
      <c r="Y776" s="2">
        <f t="shared" si="648"/>
        <v>60</v>
      </c>
      <c r="Z776" s="2"/>
      <c r="AA776" s="2">
        <v>69726971</v>
      </c>
      <c r="AB776" s="2">
        <f t="shared" si="649"/>
        <v>48.16</v>
      </c>
      <c r="AC776" s="2">
        <f>ROUND((ES776+(SUM(SmtRes!BC693:'SmtRes'!BC695)+SUM(EtalonRes!AL703:'EtalonRes'!AL705))),2)</f>
        <v>0.01</v>
      </c>
      <c r="AD776" s="2">
        <f t="shared" si="650"/>
        <v>10.27</v>
      </c>
      <c r="AE776" s="2">
        <f t="shared" si="651"/>
        <v>0</v>
      </c>
      <c r="AF776" s="2">
        <f t="shared" si="652"/>
        <v>37.880000000000003</v>
      </c>
      <c r="AG776" s="2">
        <f t="shared" si="653"/>
        <v>0</v>
      </c>
      <c r="AH776" s="2">
        <f t="shared" si="654"/>
        <v>4.1399999999999997</v>
      </c>
      <c r="AI776" s="2">
        <f t="shared" si="655"/>
        <v>0</v>
      </c>
      <c r="AJ776" s="2">
        <f t="shared" si="656"/>
        <v>0</v>
      </c>
      <c r="AK776" s="2">
        <v>2419.79</v>
      </c>
      <c r="AL776" s="2">
        <v>2371.64</v>
      </c>
      <c r="AM776" s="2">
        <v>10.27</v>
      </c>
      <c r="AN776" s="2">
        <v>0</v>
      </c>
      <c r="AO776" s="2">
        <v>37.880000000000003</v>
      </c>
      <c r="AP776" s="2">
        <v>0</v>
      </c>
      <c r="AQ776" s="2">
        <v>4.1399999999999997</v>
      </c>
      <c r="AR776" s="2">
        <v>0</v>
      </c>
      <c r="AS776" s="2">
        <v>0</v>
      </c>
      <c r="AT776" s="2">
        <v>155</v>
      </c>
      <c r="AU776" s="2">
        <v>100</v>
      </c>
      <c r="AV776" s="2">
        <v>1</v>
      </c>
      <c r="AW776" s="2">
        <v>1</v>
      </c>
      <c r="AX776" s="2"/>
      <c r="AY776" s="2"/>
      <c r="AZ776" s="2">
        <v>1</v>
      </c>
      <c r="BA776" s="2">
        <v>1</v>
      </c>
      <c r="BB776" s="2">
        <v>1</v>
      </c>
      <c r="BC776" s="2">
        <v>1</v>
      </c>
      <c r="BD776" s="2" t="s">
        <v>3</v>
      </c>
      <c r="BE776" s="2" t="s">
        <v>3</v>
      </c>
      <c r="BF776" s="2" t="s">
        <v>3</v>
      </c>
      <c r="BG776" s="2" t="s">
        <v>3</v>
      </c>
      <c r="BH776" s="2">
        <v>0</v>
      </c>
      <c r="BI776" s="2">
        <v>1</v>
      </c>
      <c r="BJ776" s="2" t="s">
        <v>171</v>
      </c>
      <c r="BK776" s="2"/>
      <c r="BL776" s="2"/>
      <c r="BM776" s="2">
        <v>7005</v>
      </c>
      <c r="BN776" s="2">
        <v>0</v>
      </c>
      <c r="BO776" s="2" t="s">
        <v>3</v>
      </c>
      <c r="BP776" s="2">
        <v>0</v>
      </c>
      <c r="BQ776" s="2">
        <v>2</v>
      </c>
      <c r="BR776" s="2">
        <v>0</v>
      </c>
      <c r="BS776" s="2">
        <v>1</v>
      </c>
      <c r="BT776" s="2">
        <v>1</v>
      </c>
      <c r="BU776" s="2">
        <v>1</v>
      </c>
      <c r="BV776" s="2">
        <v>1</v>
      </c>
      <c r="BW776" s="2">
        <v>1</v>
      </c>
      <c r="BX776" s="2">
        <v>1</v>
      </c>
      <c r="BY776" s="2" t="s">
        <v>3</v>
      </c>
      <c r="BZ776" s="2">
        <v>155</v>
      </c>
      <c r="CA776" s="2">
        <v>100</v>
      </c>
      <c r="CB776" s="2" t="s">
        <v>3</v>
      </c>
      <c r="CC776" s="2"/>
      <c r="CD776" s="2"/>
      <c r="CE776" s="2">
        <v>0</v>
      </c>
      <c r="CF776" s="2">
        <v>0</v>
      </c>
      <c r="CG776" s="2">
        <v>0</v>
      </c>
      <c r="CH776" s="2">
        <v>63</v>
      </c>
      <c r="CI776" s="2">
        <v>0</v>
      </c>
      <c r="CJ776" s="2">
        <v>0</v>
      </c>
      <c r="CK776" s="2">
        <v>0</v>
      </c>
      <c r="CL776" s="2">
        <v>0</v>
      </c>
      <c r="CM776" s="2">
        <v>0</v>
      </c>
      <c r="CN776" s="2" t="s">
        <v>3</v>
      </c>
      <c r="CO776" s="2">
        <v>0</v>
      </c>
      <c r="CP776" s="2">
        <f t="shared" si="657"/>
        <v>76</v>
      </c>
      <c r="CQ776" s="2">
        <f t="shared" si="658"/>
        <v>0.01</v>
      </c>
      <c r="CR776" s="2">
        <f t="shared" si="659"/>
        <v>10.27</v>
      </c>
      <c r="CS776" s="2">
        <f t="shared" si="660"/>
        <v>0</v>
      </c>
      <c r="CT776" s="2">
        <f t="shared" si="661"/>
        <v>37.880000000000003</v>
      </c>
      <c r="CU776" s="2">
        <f t="shared" si="662"/>
        <v>0</v>
      </c>
      <c r="CV776" s="2">
        <f t="shared" si="663"/>
        <v>4.1399999999999997</v>
      </c>
      <c r="CW776" s="2">
        <f t="shared" si="664"/>
        <v>0</v>
      </c>
      <c r="CX776" s="2">
        <f t="shared" si="665"/>
        <v>0</v>
      </c>
      <c r="CY776" s="2">
        <f>(((S776+R776)*AT776)/100)</f>
        <v>93</v>
      </c>
      <c r="CZ776" s="2">
        <f>(((S776+R776)*AU776)/100)</f>
        <v>60</v>
      </c>
      <c r="DA776" s="2"/>
      <c r="DB776" s="2"/>
      <c r="DC776" s="2" t="s">
        <v>3</v>
      </c>
      <c r="DD776" s="2" t="s">
        <v>3</v>
      </c>
      <c r="DE776" s="2" t="s">
        <v>3</v>
      </c>
      <c r="DF776" s="2" t="s">
        <v>3</v>
      </c>
      <c r="DG776" s="2" t="s">
        <v>3</v>
      </c>
      <c r="DH776" s="2" t="s">
        <v>3</v>
      </c>
      <c r="DI776" s="2" t="s">
        <v>3</v>
      </c>
      <c r="DJ776" s="2" t="s">
        <v>3</v>
      </c>
      <c r="DK776" s="2" t="s">
        <v>3</v>
      </c>
      <c r="DL776" s="2" t="s">
        <v>3</v>
      </c>
      <c r="DM776" s="2" t="s">
        <v>3</v>
      </c>
      <c r="DN776" s="2">
        <v>0</v>
      </c>
      <c r="DO776" s="2">
        <v>0</v>
      </c>
      <c r="DP776" s="2">
        <v>1</v>
      </c>
      <c r="DQ776" s="2">
        <v>1</v>
      </c>
      <c r="DR776" s="2"/>
      <c r="DS776" s="2"/>
      <c r="DT776" s="2"/>
      <c r="DU776" s="2">
        <v>1013</v>
      </c>
      <c r="DV776" s="2" t="s">
        <v>170</v>
      </c>
      <c r="DW776" s="2" t="s">
        <v>170</v>
      </c>
      <c r="DX776" s="2">
        <v>1</v>
      </c>
      <c r="DY776" s="2"/>
      <c r="DZ776" s="2" t="s">
        <v>3</v>
      </c>
      <c r="EA776" s="2" t="s">
        <v>3</v>
      </c>
      <c r="EB776" s="2" t="s">
        <v>3</v>
      </c>
      <c r="EC776" s="2" t="s">
        <v>3</v>
      </c>
      <c r="ED776" s="2"/>
      <c r="EE776" s="2">
        <v>54328916</v>
      </c>
      <c r="EF776" s="2">
        <v>2</v>
      </c>
      <c r="EG776" s="2" t="s">
        <v>21</v>
      </c>
      <c r="EH776" s="2">
        <v>0</v>
      </c>
      <c r="EI776" s="2" t="s">
        <v>3</v>
      </c>
      <c r="EJ776" s="2">
        <v>1</v>
      </c>
      <c r="EK776" s="2">
        <v>7005</v>
      </c>
      <c r="EL776" s="2" t="s">
        <v>172</v>
      </c>
      <c r="EM776" s="2" t="s">
        <v>173</v>
      </c>
      <c r="EN776" s="2"/>
      <c r="EO776" s="2" t="s">
        <v>3</v>
      </c>
      <c r="EP776" s="2"/>
      <c r="EQ776" s="2">
        <v>1441792</v>
      </c>
      <c r="ER776" s="2">
        <v>2419.79</v>
      </c>
      <c r="ES776" s="2">
        <v>2371.64</v>
      </c>
      <c r="ET776" s="2">
        <v>10.27</v>
      </c>
      <c r="EU776" s="2">
        <v>0</v>
      </c>
      <c r="EV776" s="2">
        <v>37.880000000000003</v>
      </c>
      <c r="EW776" s="2">
        <v>4.1399999999999997</v>
      </c>
      <c r="EX776" s="2">
        <v>0</v>
      </c>
      <c r="EY776" s="2">
        <v>1</v>
      </c>
      <c r="EZ776" s="2"/>
      <c r="FA776" s="2"/>
      <c r="FB776" s="2"/>
      <c r="FC776" s="2"/>
      <c r="FD776" s="2"/>
      <c r="FE776" s="2"/>
      <c r="FF776" s="2"/>
      <c r="FG776" s="2"/>
      <c r="FH776" s="2"/>
      <c r="FI776" s="2"/>
      <c r="FJ776" s="2"/>
      <c r="FK776" s="2"/>
      <c r="FL776" s="2"/>
      <c r="FM776" s="2"/>
      <c r="FN776" s="2"/>
      <c r="FO776" s="2"/>
      <c r="FP776" s="2"/>
      <c r="FQ776" s="2">
        <v>0</v>
      </c>
      <c r="FR776" s="2">
        <f t="shared" si="666"/>
        <v>0</v>
      </c>
      <c r="FS776" s="2">
        <v>0</v>
      </c>
      <c r="FT776" s="2"/>
      <c r="FU776" s="2"/>
      <c r="FV776" s="2"/>
      <c r="FW776" s="2"/>
      <c r="FX776" s="2">
        <v>155</v>
      </c>
      <c r="FY776" s="2">
        <v>100</v>
      </c>
      <c r="FZ776" s="2"/>
      <c r="GA776" s="2" t="s">
        <v>3</v>
      </c>
      <c r="GB776" s="2"/>
      <c r="GC776" s="2"/>
      <c r="GD776" s="2">
        <v>1</v>
      </c>
      <c r="GE776" s="2"/>
      <c r="GF776" s="2">
        <v>-564704960</v>
      </c>
      <c r="GG776" s="2">
        <v>2</v>
      </c>
      <c r="GH776" s="2">
        <v>1</v>
      </c>
      <c r="GI776" s="2">
        <v>-2</v>
      </c>
      <c r="GJ776" s="2">
        <v>0</v>
      </c>
      <c r="GK776" s="2">
        <v>0</v>
      </c>
      <c r="GL776" s="2">
        <f t="shared" si="667"/>
        <v>0</v>
      </c>
      <c r="GM776" s="2">
        <f t="shared" si="668"/>
        <v>229</v>
      </c>
      <c r="GN776" s="2">
        <f t="shared" si="669"/>
        <v>229</v>
      </c>
      <c r="GO776" s="2">
        <f t="shared" si="670"/>
        <v>0</v>
      </c>
      <c r="GP776" s="2">
        <f t="shared" si="671"/>
        <v>0</v>
      </c>
      <c r="GQ776" s="2"/>
      <c r="GR776" s="2">
        <v>0</v>
      </c>
      <c r="GS776" s="2">
        <v>3</v>
      </c>
      <c r="GT776" s="2">
        <v>0</v>
      </c>
      <c r="GU776" s="2" t="s">
        <v>3</v>
      </c>
      <c r="GV776" s="2">
        <f t="shared" si="672"/>
        <v>0</v>
      </c>
      <c r="GW776" s="2">
        <v>1</v>
      </c>
      <c r="GX776" s="2">
        <f t="shared" si="673"/>
        <v>0</v>
      </c>
      <c r="GY776" s="2"/>
      <c r="GZ776" s="2"/>
      <c r="HA776" s="2">
        <v>0</v>
      </c>
      <c r="HB776" s="2">
        <v>0</v>
      </c>
      <c r="HC776" s="2">
        <f t="shared" si="674"/>
        <v>0</v>
      </c>
      <c r="HD776" s="2"/>
      <c r="HE776" s="2" t="s">
        <v>3</v>
      </c>
      <c r="HF776" s="2" t="s">
        <v>3</v>
      </c>
      <c r="HG776" s="2"/>
      <c r="HH776" s="2"/>
      <c r="HI776" s="2"/>
      <c r="HJ776" s="2"/>
      <c r="HK776" s="2"/>
      <c r="HL776" s="2"/>
      <c r="HM776" s="2" t="s">
        <v>3</v>
      </c>
      <c r="HN776" s="2" t="s">
        <v>174</v>
      </c>
      <c r="HO776" s="2" t="s">
        <v>175</v>
      </c>
      <c r="HP776" s="2" t="s">
        <v>176</v>
      </c>
      <c r="HQ776" s="2" t="s">
        <v>176</v>
      </c>
      <c r="HR776" s="2"/>
      <c r="HS776" s="2"/>
      <c r="HT776" s="2"/>
      <c r="HU776" s="2"/>
      <c r="HV776" s="2"/>
      <c r="HW776" s="2"/>
      <c r="HX776" s="2"/>
      <c r="HY776" s="2"/>
      <c r="HZ776" s="2"/>
      <c r="IA776" s="2"/>
      <c r="IB776" s="2"/>
      <c r="IC776" s="2"/>
      <c r="ID776" s="2"/>
      <c r="IE776" s="2"/>
      <c r="IF776" s="2"/>
      <c r="IG776" s="2"/>
      <c r="IH776" s="2"/>
      <c r="II776" s="2"/>
      <c r="IJ776" s="2"/>
      <c r="IK776" s="2">
        <v>0</v>
      </c>
      <c r="IL776" s="2"/>
      <c r="IM776" s="2"/>
      <c r="IN776" s="2"/>
      <c r="IO776" s="2"/>
      <c r="IP776" s="2"/>
      <c r="IQ776" s="2"/>
      <c r="IR776" s="2"/>
      <c r="IS776" s="2"/>
      <c r="IT776" s="2"/>
      <c r="IU776" s="2"/>
    </row>
    <row r="777" spans="1:255" x14ac:dyDescent="0.2">
      <c r="A777">
        <v>17</v>
      </c>
      <c r="B777">
        <v>1</v>
      </c>
      <c r="C777">
        <f>ROW(SmtRes!A698)</f>
        <v>698</v>
      </c>
      <c r="D777">
        <f>ROW(EtalonRes!A708)</f>
        <v>708</v>
      </c>
      <c r="E777" t="s">
        <v>470</v>
      </c>
      <c r="F777" t="s">
        <v>168</v>
      </c>
      <c r="G777" t="s">
        <v>169</v>
      </c>
      <c r="H777" t="s">
        <v>170</v>
      </c>
      <c r="I777">
        <f>'1.Лок.смета.и.Акт'!E85</f>
        <v>1.58</v>
      </c>
      <c r="J777">
        <v>0</v>
      </c>
      <c r="K777">
        <v>1.58</v>
      </c>
      <c r="L777">
        <v>3.17</v>
      </c>
      <c r="M777">
        <v>0</v>
      </c>
      <c r="N777">
        <f t="shared" si="637"/>
        <v>3.17</v>
      </c>
      <c r="O777">
        <f t="shared" si="638"/>
        <v>1683</v>
      </c>
      <c r="P777">
        <f t="shared" si="639"/>
        <v>0</v>
      </c>
      <c r="Q777">
        <f t="shared" si="640"/>
        <v>151</v>
      </c>
      <c r="R777">
        <f t="shared" si="641"/>
        <v>0</v>
      </c>
      <c r="S777">
        <f t="shared" si="642"/>
        <v>1532</v>
      </c>
      <c r="T777">
        <f t="shared" si="643"/>
        <v>0</v>
      </c>
      <c r="U777" t="e">
        <f t="shared" si="644"/>
        <v>#REF!</v>
      </c>
      <c r="V777">
        <f t="shared" si="645"/>
        <v>0</v>
      </c>
      <c r="W777">
        <f t="shared" si="646"/>
        <v>0</v>
      </c>
      <c r="X777" t="e">
        <f t="shared" si="647"/>
        <v>#REF!</v>
      </c>
      <c r="Y777" t="e">
        <f t="shared" si="648"/>
        <v>#REF!</v>
      </c>
      <c r="AA777">
        <v>69726884</v>
      </c>
      <c r="AB777">
        <f t="shared" si="649"/>
        <v>48.16</v>
      </c>
      <c r="AC777">
        <f>ROUND((ES777+(SUM(SmtRes!BC696:'SmtRes'!BC698)+SUM(EtalonRes!AL706:'EtalonRes'!AL708))),2)</f>
        <v>0.01</v>
      </c>
      <c r="AD777">
        <f t="shared" si="650"/>
        <v>10.27</v>
      </c>
      <c r="AE777">
        <f t="shared" si="651"/>
        <v>0</v>
      </c>
      <c r="AF777">
        <f t="shared" si="652"/>
        <v>37.880000000000003</v>
      </c>
      <c r="AG777">
        <f t="shared" si="653"/>
        <v>0</v>
      </c>
      <c r="AH777" t="e">
        <f t="shared" si="654"/>
        <v>#REF!</v>
      </c>
      <c r="AI777">
        <f t="shared" si="655"/>
        <v>0</v>
      </c>
      <c r="AJ777">
        <f t="shared" si="656"/>
        <v>0</v>
      </c>
      <c r="AK777">
        <v>2419.79</v>
      </c>
      <c r="AL777">
        <v>2371.64</v>
      </c>
      <c r="AM777">
        <v>10.27</v>
      </c>
      <c r="AN777">
        <v>0</v>
      </c>
      <c r="AO777">
        <v>37.880000000000003</v>
      </c>
      <c r="AP777">
        <v>0</v>
      </c>
      <c r="AQ777" t="e">
        <f>'1.Лок.смета.и.Акт'!#REF!</f>
        <v>#REF!</v>
      </c>
      <c r="AR777">
        <v>0</v>
      </c>
      <c r="AS777">
        <v>0</v>
      </c>
      <c r="AT777">
        <v>147</v>
      </c>
      <c r="AU777">
        <v>85</v>
      </c>
      <c r="AV777">
        <v>1</v>
      </c>
      <c r="AW777">
        <v>1</v>
      </c>
      <c r="AZ777">
        <v>1</v>
      </c>
      <c r="BA777">
        <v>25.6</v>
      </c>
      <c r="BB777">
        <v>9.3000000000000007</v>
      </c>
      <c r="BC777">
        <v>7.56</v>
      </c>
      <c r="BD777" t="s">
        <v>3</v>
      </c>
      <c r="BE777" t="s">
        <v>3</v>
      </c>
      <c r="BF777" t="s">
        <v>3</v>
      </c>
      <c r="BG777" t="s">
        <v>3</v>
      </c>
      <c r="BH777">
        <v>0</v>
      </c>
      <c r="BI777">
        <v>1</v>
      </c>
      <c r="BJ777" t="s">
        <v>171</v>
      </c>
      <c r="BM777">
        <v>7005</v>
      </c>
      <c r="BN777">
        <v>0</v>
      </c>
      <c r="BO777" t="s">
        <v>168</v>
      </c>
      <c r="BP777">
        <v>1</v>
      </c>
      <c r="BQ777">
        <v>2</v>
      </c>
      <c r="BR777">
        <v>0</v>
      </c>
      <c r="BS777">
        <v>19.8</v>
      </c>
      <c r="BT777">
        <v>1</v>
      </c>
      <c r="BU777">
        <v>1</v>
      </c>
      <c r="BV777">
        <v>1</v>
      </c>
      <c r="BW777">
        <v>1</v>
      </c>
      <c r="BX777">
        <v>1</v>
      </c>
      <c r="BY777" t="s">
        <v>3</v>
      </c>
      <c r="BZ777" t="e">
        <f>'1.Лок.смета.и.Акт'!#REF!</f>
        <v>#REF!</v>
      </c>
      <c r="CA777" t="e">
        <f>'1.Лок.смета.и.Акт'!#REF!</f>
        <v>#REF!</v>
      </c>
      <c r="CB777" t="s">
        <v>3</v>
      </c>
      <c r="CE777">
        <v>0</v>
      </c>
      <c r="CF777">
        <v>0</v>
      </c>
      <c r="CG777">
        <v>0</v>
      </c>
      <c r="CH777">
        <v>63</v>
      </c>
      <c r="CI777">
        <v>0</v>
      </c>
      <c r="CJ777">
        <v>0</v>
      </c>
      <c r="CK777">
        <v>0</v>
      </c>
      <c r="CL777">
        <v>0</v>
      </c>
      <c r="CM777">
        <v>0</v>
      </c>
      <c r="CN777" t="s">
        <v>3</v>
      </c>
      <c r="CO777">
        <v>0</v>
      </c>
      <c r="CP777">
        <f t="shared" si="657"/>
        <v>1683</v>
      </c>
      <c r="CQ777">
        <f t="shared" si="658"/>
        <v>7.5600000000000001E-2</v>
      </c>
      <c r="CR777">
        <f t="shared" si="659"/>
        <v>95.51100000000001</v>
      </c>
      <c r="CS777">
        <f t="shared" si="660"/>
        <v>0</v>
      </c>
      <c r="CT777">
        <f t="shared" si="661"/>
        <v>969.72800000000007</v>
      </c>
      <c r="CU777">
        <f t="shared" si="662"/>
        <v>0</v>
      </c>
      <c r="CV777" t="e">
        <f t="shared" si="663"/>
        <v>#REF!</v>
      </c>
      <c r="CW777">
        <f t="shared" si="664"/>
        <v>0</v>
      </c>
      <c r="CX777">
        <f t="shared" si="665"/>
        <v>0</v>
      </c>
      <c r="CY777" t="e">
        <f>(S777+R777)*(BZ777/100)</f>
        <v>#REF!</v>
      </c>
      <c r="CZ777" t="e">
        <f>(S777+R777)*(CA777/100)</f>
        <v>#REF!</v>
      </c>
      <c r="DC777" t="s">
        <v>3</v>
      </c>
      <c r="DD777" t="s">
        <v>3</v>
      </c>
      <c r="DE777" t="s">
        <v>3</v>
      </c>
      <c r="DF777" t="s">
        <v>3</v>
      </c>
      <c r="DG777" t="s">
        <v>3</v>
      </c>
      <c r="DH777" t="s">
        <v>3</v>
      </c>
      <c r="DI777" t="s">
        <v>3</v>
      </c>
      <c r="DJ777" t="s">
        <v>3</v>
      </c>
      <c r="DK777" t="s">
        <v>3</v>
      </c>
      <c r="DL777" t="s">
        <v>3</v>
      </c>
      <c r="DM777" t="s">
        <v>3</v>
      </c>
      <c r="DN777">
        <v>155</v>
      </c>
      <c r="DO777">
        <v>100</v>
      </c>
      <c r="DP777">
        <v>1</v>
      </c>
      <c r="DQ777">
        <v>1</v>
      </c>
      <c r="DU777">
        <v>1013</v>
      </c>
      <c r="DV777" t="s">
        <v>170</v>
      </c>
      <c r="DW777" t="str">
        <f>'1.Лок.смета.и.Акт'!D85</f>
        <v>100 м шва</v>
      </c>
      <c r="DX777">
        <v>1</v>
      </c>
      <c r="DZ777" t="s">
        <v>3</v>
      </c>
      <c r="EA777" t="s">
        <v>3</v>
      </c>
      <c r="EB777" t="s">
        <v>3</v>
      </c>
      <c r="EC777" t="s">
        <v>3</v>
      </c>
      <c r="EE777">
        <v>54328916</v>
      </c>
      <c r="EF777">
        <v>2</v>
      </c>
      <c r="EG777" t="s">
        <v>21</v>
      </c>
      <c r="EH777">
        <v>0</v>
      </c>
      <c r="EI777" t="s">
        <v>3</v>
      </c>
      <c r="EJ777">
        <v>1</v>
      </c>
      <c r="EK777">
        <v>7005</v>
      </c>
      <c r="EL777" t="s">
        <v>172</v>
      </c>
      <c r="EM777" t="s">
        <v>173</v>
      </c>
      <c r="EO777" t="s">
        <v>3</v>
      </c>
      <c r="EQ777">
        <v>1441792</v>
      </c>
      <c r="ER777">
        <v>2419.79</v>
      </c>
      <c r="ES777">
        <v>2371.64</v>
      </c>
      <c r="ET777">
        <v>10.27</v>
      </c>
      <c r="EU777">
        <v>0</v>
      </c>
      <c r="EV777">
        <v>37.880000000000003</v>
      </c>
      <c r="EW777" t="e">
        <f>'1.Лок.смета.и.Акт'!#REF!</f>
        <v>#REF!</v>
      </c>
      <c r="EX777">
        <v>0</v>
      </c>
      <c r="EY777">
        <v>1</v>
      </c>
      <c r="FQ777">
        <v>0</v>
      </c>
      <c r="FR777">
        <f t="shared" si="666"/>
        <v>0</v>
      </c>
      <c r="FS777">
        <v>0</v>
      </c>
      <c r="FX777">
        <v>155</v>
      </c>
      <c r="FY777">
        <v>100</v>
      </c>
      <c r="GA777" t="s">
        <v>3</v>
      </c>
      <c r="GD777">
        <v>1</v>
      </c>
      <c r="GF777">
        <v>-564704960</v>
      </c>
      <c r="GG777">
        <v>2</v>
      </c>
      <c r="GH777">
        <v>1</v>
      </c>
      <c r="GI777">
        <v>2</v>
      </c>
      <c r="GJ777">
        <v>0</v>
      </c>
      <c r="GK777">
        <v>0</v>
      </c>
      <c r="GL777">
        <f t="shared" si="667"/>
        <v>0</v>
      </c>
      <c r="GM777" t="e">
        <f t="shared" si="668"/>
        <v>#REF!</v>
      </c>
      <c r="GN777" t="e">
        <f t="shared" si="669"/>
        <v>#REF!</v>
      </c>
      <c r="GO777">
        <f t="shared" si="670"/>
        <v>0</v>
      </c>
      <c r="GP777">
        <f t="shared" si="671"/>
        <v>0</v>
      </c>
      <c r="GR777">
        <v>0</v>
      </c>
      <c r="GS777">
        <v>3</v>
      </c>
      <c r="GT777">
        <v>0</v>
      </c>
      <c r="GU777" t="s">
        <v>3</v>
      </c>
      <c r="GV777">
        <f t="shared" si="672"/>
        <v>0</v>
      </c>
      <c r="GW777">
        <v>1008.6</v>
      </c>
      <c r="GX777">
        <f t="shared" si="673"/>
        <v>0</v>
      </c>
      <c r="HA777">
        <v>0</v>
      </c>
      <c r="HB777">
        <v>0</v>
      </c>
      <c r="HC777">
        <f t="shared" si="674"/>
        <v>0</v>
      </c>
      <c r="HE777" t="s">
        <v>3</v>
      </c>
      <c r="HF777" t="s">
        <v>3</v>
      </c>
      <c r="HM777" t="s">
        <v>3</v>
      </c>
      <c r="HN777" t="s">
        <v>174</v>
      </c>
      <c r="HO777" t="s">
        <v>175</v>
      </c>
      <c r="HP777" t="s">
        <v>176</v>
      </c>
      <c r="HQ777" t="s">
        <v>176</v>
      </c>
      <c r="IK777">
        <v>0</v>
      </c>
    </row>
    <row r="778" spans="1:255" x14ac:dyDescent="0.2">
      <c r="A778" s="2">
        <v>18</v>
      </c>
      <c r="B778" s="2">
        <v>1</v>
      </c>
      <c r="C778" s="2">
        <v>695</v>
      </c>
      <c r="D778" s="2"/>
      <c r="E778" s="2" t="s">
        <v>471</v>
      </c>
      <c r="F778" s="2" t="s">
        <v>178</v>
      </c>
      <c r="G778" s="2" t="s">
        <v>179</v>
      </c>
      <c r="H778" s="2" t="s">
        <v>180</v>
      </c>
      <c r="I778" s="2">
        <f>I776*J778</f>
        <v>1.6590000000000003</v>
      </c>
      <c r="J778" s="2">
        <v>1.05</v>
      </c>
      <c r="K778" s="2">
        <v>1.05</v>
      </c>
      <c r="L778" s="2">
        <v>3.3285</v>
      </c>
      <c r="M778" s="2">
        <v>0</v>
      </c>
      <c r="N778" s="2">
        <f t="shared" si="637"/>
        <v>3.3285</v>
      </c>
      <c r="O778" s="2">
        <f t="shared" si="638"/>
        <v>3747</v>
      </c>
      <c r="P778" s="2">
        <f t="shared" si="639"/>
        <v>3747</v>
      </c>
      <c r="Q778" s="2">
        <f t="shared" si="640"/>
        <v>0</v>
      </c>
      <c r="R778" s="2">
        <f t="shared" si="641"/>
        <v>0</v>
      </c>
      <c r="S778" s="2">
        <f t="shared" si="642"/>
        <v>0</v>
      </c>
      <c r="T778" s="2">
        <f t="shared" si="643"/>
        <v>0</v>
      </c>
      <c r="U778" s="2">
        <f t="shared" si="644"/>
        <v>0</v>
      </c>
      <c r="V778" s="2">
        <f t="shared" si="645"/>
        <v>0</v>
      </c>
      <c r="W778" s="2">
        <f t="shared" si="646"/>
        <v>0</v>
      </c>
      <c r="X778" s="2">
        <f t="shared" si="647"/>
        <v>0</v>
      </c>
      <c r="Y778" s="2">
        <f t="shared" si="648"/>
        <v>0</v>
      </c>
      <c r="Z778" s="2"/>
      <c r="AA778" s="2">
        <v>69726971</v>
      </c>
      <c r="AB778" s="2">
        <f t="shared" si="649"/>
        <v>2258.6999999999998</v>
      </c>
      <c r="AC778" s="2">
        <f>ROUND((ES778),2)</f>
        <v>2258.6999999999998</v>
      </c>
      <c r="AD778" s="2">
        <f t="shared" si="650"/>
        <v>0</v>
      </c>
      <c r="AE778" s="2">
        <f t="shared" si="651"/>
        <v>0</v>
      </c>
      <c r="AF778" s="2">
        <f t="shared" si="652"/>
        <v>0</v>
      </c>
      <c r="AG778" s="2">
        <f t="shared" si="653"/>
        <v>0</v>
      </c>
      <c r="AH778" s="2">
        <f t="shared" si="654"/>
        <v>0</v>
      </c>
      <c r="AI778" s="2">
        <f t="shared" si="655"/>
        <v>0</v>
      </c>
      <c r="AJ778" s="2">
        <f t="shared" si="656"/>
        <v>0</v>
      </c>
      <c r="AK778" s="2">
        <v>2258.6999999999998</v>
      </c>
      <c r="AL778" s="2">
        <v>2258.6999999999998</v>
      </c>
      <c r="AM778" s="2">
        <v>0</v>
      </c>
      <c r="AN778" s="2">
        <v>0</v>
      </c>
      <c r="AO778" s="2">
        <v>0</v>
      </c>
      <c r="AP778" s="2">
        <v>0</v>
      </c>
      <c r="AQ778" s="2">
        <v>0</v>
      </c>
      <c r="AR778" s="2">
        <v>0</v>
      </c>
      <c r="AS778" s="2">
        <v>0</v>
      </c>
      <c r="AT778" s="2">
        <v>0</v>
      </c>
      <c r="AU778" s="2">
        <v>0</v>
      </c>
      <c r="AV778" s="2">
        <v>1</v>
      </c>
      <c r="AW778" s="2">
        <v>1</v>
      </c>
      <c r="AX778" s="2"/>
      <c r="AY778" s="2"/>
      <c r="AZ778" s="2">
        <v>1</v>
      </c>
      <c r="BA778" s="2">
        <v>1</v>
      </c>
      <c r="BB778" s="2">
        <v>1</v>
      </c>
      <c r="BC778" s="2">
        <v>1</v>
      </c>
      <c r="BD778" s="2" t="s">
        <v>3</v>
      </c>
      <c r="BE778" s="2" t="s">
        <v>3</v>
      </c>
      <c r="BF778" s="2" t="s">
        <v>3</v>
      </c>
      <c r="BG778" s="2" t="s">
        <v>3</v>
      </c>
      <c r="BH778" s="2">
        <v>3</v>
      </c>
      <c r="BI778" s="2">
        <v>1</v>
      </c>
      <c r="BJ778" s="2" t="s">
        <v>181</v>
      </c>
      <c r="BK778" s="2"/>
      <c r="BL778" s="2"/>
      <c r="BM778" s="2">
        <v>500001</v>
      </c>
      <c r="BN778" s="2">
        <v>0</v>
      </c>
      <c r="BO778" s="2" t="s">
        <v>3</v>
      </c>
      <c r="BP778" s="2">
        <v>0</v>
      </c>
      <c r="BQ778" s="2">
        <v>8</v>
      </c>
      <c r="BR778" s="2">
        <v>0</v>
      </c>
      <c r="BS778" s="2">
        <v>1</v>
      </c>
      <c r="BT778" s="2">
        <v>1</v>
      </c>
      <c r="BU778" s="2">
        <v>1</v>
      </c>
      <c r="BV778" s="2">
        <v>1</v>
      </c>
      <c r="BW778" s="2">
        <v>1</v>
      </c>
      <c r="BX778" s="2">
        <v>1</v>
      </c>
      <c r="BY778" s="2" t="s">
        <v>3</v>
      </c>
      <c r="BZ778" s="2">
        <v>0</v>
      </c>
      <c r="CA778" s="2">
        <v>0</v>
      </c>
      <c r="CB778" s="2" t="s">
        <v>3</v>
      </c>
      <c r="CC778" s="2"/>
      <c r="CD778" s="2"/>
      <c r="CE778" s="2">
        <v>0</v>
      </c>
      <c r="CF778" s="2">
        <v>0</v>
      </c>
      <c r="CG778" s="2">
        <v>0</v>
      </c>
      <c r="CH778" s="2">
        <v>63</v>
      </c>
      <c r="CI778" s="2">
        <v>1</v>
      </c>
      <c r="CJ778" s="2">
        <v>0</v>
      </c>
      <c r="CK778" s="2">
        <v>0</v>
      </c>
      <c r="CL778" s="2">
        <v>0</v>
      </c>
      <c r="CM778" s="2">
        <v>0</v>
      </c>
      <c r="CN778" s="2" t="s">
        <v>3</v>
      </c>
      <c r="CO778" s="2">
        <v>0</v>
      </c>
      <c r="CP778" s="2">
        <f t="shared" si="657"/>
        <v>3747</v>
      </c>
      <c r="CQ778" s="2">
        <f t="shared" si="658"/>
        <v>2258.6999999999998</v>
      </c>
      <c r="CR778" s="2">
        <f t="shared" si="659"/>
        <v>0</v>
      </c>
      <c r="CS778" s="2">
        <f t="shared" si="660"/>
        <v>0</v>
      </c>
      <c r="CT778" s="2">
        <f t="shared" si="661"/>
        <v>0</v>
      </c>
      <c r="CU778" s="2">
        <f t="shared" si="662"/>
        <v>0</v>
      </c>
      <c r="CV778" s="2">
        <f t="shared" si="663"/>
        <v>0</v>
      </c>
      <c r="CW778" s="2">
        <f t="shared" si="664"/>
        <v>0</v>
      </c>
      <c r="CX778" s="2">
        <f t="shared" si="665"/>
        <v>0</v>
      </c>
      <c r="CY778" s="2">
        <f>(((S778+R778)*AT778)/100)</f>
        <v>0</v>
      </c>
      <c r="CZ778" s="2">
        <f>(((S778+R778)*AU778)/100)</f>
        <v>0</v>
      </c>
      <c r="DA778" s="2"/>
      <c r="DB778" s="2"/>
      <c r="DC778" s="2" t="s">
        <v>3</v>
      </c>
      <c r="DD778" s="2" t="s">
        <v>3</v>
      </c>
      <c r="DE778" s="2" t="s">
        <v>3</v>
      </c>
      <c r="DF778" s="2" t="s">
        <v>3</v>
      </c>
      <c r="DG778" s="2" t="s">
        <v>3</v>
      </c>
      <c r="DH778" s="2" t="s">
        <v>3</v>
      </c>
      <c r="DI778" s="2" t="s">
        <v>3</v>
      </c>
      <c r="DJ778" s="2" t="s">
        <v>3</v>
      </c>
      <c r="DK778" s="2" t="s">
        <v>3</v>
      </c>
      <c r="DL778" s="2" t="s">
        <v>3</v>
      </c>
      <c r="DM778" s="2" t="s">
        <v>3</v>
      </c>
      <c r="DN778" s="2">
        <v>0</v>
      </c>
      <c r="DO778" s="2">
        <v>0</v>
      </c>
      <c r="DP778" s="2">
        <v>1</v>
      </c>
      <c r="DQ778" s="2">
        <v>1</v>
      </c>
      <c r="DR778" s="2"/>
      <c r="DS778" s="2"/>
      <c r="DT778" s="2"/>
      <c r="DU778" s="2">
        <v>1003</v>
      </c>
      <c r="DV778" s="2" t="s">
        <v>180</v>
      </c>
      <c r="DW778" s="2" t="s">
        <v>180</v>
      </c>
      <c r="DX778" s="2">
        <v>100</v>
      </c>
      <c r="DY778" s="2"/>
      <c r="DZ778" s="2" t="s">
        <v>3</v>
      </c>
      <c r="EA778" s="2" t="s">
        <v>3</v>
      </c>
      <c r="EB778" s="2" t="s">
        <v>3</v>
      </c>
      <c r="EC778" s="2" t="s">
        <v>3</v>
      </c>
      <c r="ED778" s="2"/>
      <c r="EE778" s="2">
        <v>54328897</v>
      </c>
      <c r="EF778" s="2">
        <v>8</v>
      </c>
      <c r="EG778" s="2" t="s">
        <v>31</v>
      </c>
      <c r="EH778" s="2">
        <v>0</v>
      </c>
      <c r="EI778" s="2" t="s">
        <v>3</v>
      </c>
      <c r="EJ778" s="2">
        <v>1</v>
      </c>
      <c r="EK778" s="2">
        <v>500001</v>
      </c>
      <c r="EL778" s="2" t="s">
        <v>32</v>
      </c>
      <c r="EM778" s="2" t="s">
        <v>33</v>
      </c>
      <c r="EN778" s="2"/>
      <c r="EO778" s="2" t="s">
        <v>3</v>
      </c>
      <c r="EP778" s="2"/>
      <c r="EQ778" s="2">
        <v>0</v>
      </c>
      <c r="ER778" s="2">
        <v>2258.6999999999998</v>
      </c>
      <c r="ES778" s="2">
        <v>2258.6999999999998</v>
      </c>
      <c r="ET778" s="2">
        <v>0</v>
      </c>
      <c r="EU778" s="2">
        <v>0</v>
      </c>
      <c r="EV778" s="2">
        <v>0</v>
      </c>
      <c r="EW778" s="2">
        <v>0</v>
      </c>
      <c r="EX778" s="2">
        <v>0</v>
      </c>
      <c r="EY778" s="2"/>
      <c r="EZ778" s="2"/>
      <c r="FA778" s="2"/>
      <c r="FB778" s="2"/>
      <c r="FC778" s="2"/>
      <c r="FD778" s="2"/>
      <c r="FE778" s="2"/>
      <c r="FF778" s="2"/>
      <c r="FG778" s="2"/>
      <c r="FH778" s="2"/>
      <c r="FI778" s="2"/>
      <c r="FJ778" s="2"/>
      <c r="FK778" s="2"/>
      <c r="FL778" s="2"/>
      <c r="FM778" s="2"/>
      <c r="FN778" s="2"/>
      <c r="FO778" s="2"/>
      <c r="FP778" s="2"/>
      <c r="FQ778" s="2">
        <v>0</v>
      </c>
      <c r="FR778" s="2">
        <f t="shared" si="666"/>
        <v>0</v>
      </c>
      <c r="FS778" s="2">
        <v>0</v>
      </c>
      <c r="FT778" s="2"/>
      <c r="FU778" s="2"/>
      <c r="FV778" s="2"/>
      <c r="FW778" s="2"/>
      <c r="FX778" s="2">
        <v>0</v>
      </c>
      <c r="FY778" s="2">
        <v>0</v>
      </c>
      <c r="FZ778" s="2"/>
      <c r="GA778" s="2" t="s">
        <v>3</v>
      </c>
      <c r="GB778" s="2"/>
      <c r="GC778" s="2"/>
      <c r="GD778" s="2">
        <v>1</v>
      </c>
      <c r="GE778" s="2"/>
      <c r="GF778" s="2">
        <v>-239826058</v>
      </c>
      <c r="GG778" s="2">
        <v>2</v>
      </c>
      <c r="GH778" s="2">
        <v>1</v>
      </c>
      <c r="GI778" s="2">
        <v>-2</v>
      </c>
      <c r="GJ778" s="2">
        <v>0</v>
      </c>
      <c r="GK778" s="2">
        <v>0</v>
      </c>
      <c r="GL778" s="2">
        <f t="shared" si="667"/>
        <v>0</v>
      </c>
      <c r="GM778" s="2">
        <f t="shared" si="668"/>
        <v>3747</v>
      </c>
      <c r="GN778" s="2">
        <f t="shared" si="669"/>
        <v>3747</v>
      </c>
      <c r="GO778" s="2">
        <f t="shared" si="670"/>
        <v>0</v>
      </c>
      <c r="GP778" s="2">
        <f t="shared" si="671"/>
        <v>0</v>
      </c>
      <c r="GQ778" s="2"/>
      <c r="GR778" s="2">
        <v>0</v>
      </c>
      <c r="GS778" s="2">
        <v>3</v>
      </c>
      <c r="GT778" s="2">
        <v>0</v>
      </c>
      <c r="GU778" s="2" t="s">
        <v>3</v>
      </c>
      <c r="GV778" s="2">
        <f t="shared" si="672"/>
        <v>0</v>
      </c>
      <c r="GW778" s="2">
        <v>1</v>
      </c>
      <c r="GX778" s="2">
        <f t="shared" si="673"/>
        <v>0</v>
      </c>
      <c r="GY778" s="2"/>
      <c r="GZ778" s="2"/>
      <c r="HA778" s="2">
        <v>0</v>
      </c>
      <c r="HB778" s="2">
        <v>0</v>
      </c>
      <c r="HC778" s="2">
        <f t="shared" si="674"/>
        <v>0</v>
      </c>
      <c r="HD778" s="2"/>
      <c r="HE778" s="2" t="s">
        <v>3</v>
      </c>
      <c r="HF778" s="2" t="s">
        <v>3</v>
      </c>
      <c r="HG778" s="2"/>
      <c r="HH778" s="2"/>
      <c r="HI778" s="2"/>
      <c r="HJ778" s="2"/>
      <c r="HK778" s="2"/>
      <c r="HL778" s="2"/>
      <c r="HM778" s="2" t="s">
        <v>3</v>
      </c>
      <c r="HN778" s="2" t="s">
        <v>3</v>
      </c>
      <c r="HO778" s="2" t="s">
        <v>3</v>
      </c>
      <c r="HP778" s="2" t="s">
        <v>3</v>
      </c>
      <c r="HQ778" s="2" t="s">
        <v>3</v>
      </c>
      <c r="HR778" s="2"/>
      <c r="HS778" s="2"/>
      <c r="HT778" s="2"/>
      <c r="HU778" s="2"/>
      <c r="HV778" s="2"/>
      <c r="HW778" s="2"/>
      <c r="HX778" s="2"/>
      <c r="HY778" s="2"/>
      <c r="HZ778" s="2"/>
      <c r="IA778" s="2"/>
      <c r="IB778" s="2"/>
      <c r="IC778" s="2"/>
      <c r="ID778" s="2"/>
      <c r="IE778" s="2"/>
      <c r="IF778" s="2"/>
      <c r="IG778" s="2"/>
      <c r="IH778" s="2"/>
      <c r="II778" s="2"/>
      <c r="IJ778" s="2"/>
      <c r="IK778" s="2">
        <v>0</v>
      </c>
      <c r="IL778" s="2"/>
      <c r="IM778" s="2"/>
      <c r="IN778" s="2"/>
      <c r="IO778" s="2"/>
      <c r="IP778" s="2"/>
      <c r="IQ778" s="2"/>
      <c r="IR778" s="2"/>
      <c r="IS778" s="2"/>
      <c r="IT778" s="2"/>
      <c r="IU778" s="2"/>
    </row>
    <row r="779" spans="1:255" x14ac:dyDescent="0.2">
      <c r="A779">
        <v>18</v>
      </c>
      <c r="B779">
        <v>1</v>
      </c>
      <c r="C779">
        <v>698</v>
      </c>
      <c r="E779" t="s">
        <v>471</v>
      </c>
      <c r="F779" t="e">
        <f>'1.Лок.смета.и.Акт'!#REF!</f>
        <v>#REF!</v>
      </c>
      <c r="G779" t="s">
        <v>179</v>
      </c>
      <c r="H779" t="s">
        <v>180</v>
      </c>
      <c r="I779">
        <f>I777*J779</f>
        <v>1.6590000000000003</v>
      </c>
      <c r="J779">
        <v>1.05</v>
      </c>
      <c r="K779">
        <v>1.05</v>
      </c>
      <c r="L779">
        <v>3.3285</v>
      </c>
      <c r="M779">
        <v>0</v>
      </c>
      <c r="N779">
        <f t="shared" si="637"/>
        <v>3.3285</v>
      </c>
      <c r="O779">
        <f t="shared" si="638"/>
        <v>1951</v>
      </c>
      <c r="P779">
        <f t="shared" si="639"/>
        <v>1951</v>
      </c>
      <c r="Q779">
        <f t="shared" si="640"/>
        <v>0</v>
      </c>
      <c r="R779">
        <f t="shared" si="641"/>
        <v>0</v>
      </c>
      <c r="S779">
        <f t="shared" si="642"/>
        <v>0</v>
      </c>
      <c r="T779">
        <f t="shared" si="643"/>
        <v>0</v>
      </c>
      <c r="U779">
        <f t="shared" si="644"/>
        <v>0</v>
      </c>
      <c r="V779">
        <f t="shared" si="645"/>
        <v>0</v>
      </c>
      <c r="W779">
        <f t="shared" si="646"/>
        <v>0</v>
      </c>
      <c r="X779">
        <f t="shared" si="647"/>
        <v>0</v>
      </c>
      <c r="Y779">
        <f t="shared" si="648"/>
        <v>0</v>
      </c>
      <c r="AA779">
        <v>69726884</v>
      </c>
      <c r="AB779">
        <f t="shared" si="649"/>
        <v>155.58000000000001</v>
      </c>
      <c r="AC779">
        <f>ROUND((ES779),2)</f>
        <v>155.58000000000001</v>
      </c>
      <c r="AD779">
        <f t="shared" si="650"/>
        <v>0</v>
      </c>
      <c r="AE779">
        <f t="shared" si="651"/>
        <v>0</v>
      </c>
      <c r="AF779">
        <f t="shared" si="652"/>
        <v>0</v>
      </c>
      <c r="AG779">
        <f t="shared" si="653"/>
        <v>0</v>
      </c>
      <c r="AH779">
        <f t="shared" si="654"/>
        <v>0</v>
      </c>
      <c r="AI779">
        <f t="shared" si="655"/>
        <v>0</v>
      </c>
      <c r="AJ779">
        <f t="shared" si="656"/>
        <v>0</v>
      </c>
      <c r="AK779">
        <v>155.58000000000001</v>
      </c>
      <c r="AL779">
        <v>155.58000000000001</v>
      </c>
      <c r="AM779">
        <v>0</v>
      </c>
      <c r="AN779">
        <v>0</v>
      </c>
      <c r="AO779">
        <v>0</v>
      </c>
      <c r="AP779">
        <v>0</v>
      </c>
      <c r="AQ779">
        <v>0</v>
      </c>
      <c r="AR779">
        <v>0</v>
      </c>
      <c r="AS779">
        <v>0</v>
      </c>
      <c r="AT779">
        <v>0</v>
      </c>
      <c r="AU779">
        <v>0</v>
      </c>
      <c r="AV779">
        <v>1</v>
      </c>
      <c r="AW779">
        <v>1</v>
      </c>
      <c r="AZ779">
        <v>1</v>
      </c>
      <c r="BA779">
        <v>1</v>
      </c>
      <c r="BB779">
        <v>1</v>
      </c>
      <c r="BC779">
        <v>7.56</v>
      </c>
      <c r="BD779" t="s">
        <v>3</v>
      </c>
      <c r="BE779" t="s">
        <v>3</v>
      </c>
      <c r="BF779" t="s">
        <v>3</v>
      </c>
      <c r="BG779" t="s">
        <v>3</v>
      </c>
      <c r="BH779">
        <v>3</v>
      </c>
      <c r="BI779">
        <v>1</v>
      </c>
      <c r="BJ779" t="s">
        <v>181</v>
      </c>
      <c r="BM779">
        <v>500001</v>
      </c>
      <c r="BN779">
        <v>0</v>
      </c>
      <c r="BO779" t="s">
        <v>3</v>
      </c>
      <c r="BP779">
        <v>0</v>
      </c>
      <c r="BQ779">
        <v>8</v>
      </c>
      <c r="BR779">
        <v>0</v>
      </c>
      <c r="BS779">
        <v>1</v>
      </c>
      <c r="BT779">
        <v>1</v>
      </c>
      <c r="BU779">
        <v>1</v>
      </c>
      <c r="BV779">
        <v>1</v>
      </c>
      <c r="BW779">
        <v>1</v>
      </c>
      <c r="BX779">
        <v>1</v>
      </c>
      <c r="BY779" t="s">
        <v>3</v>
      </c>
      <c r="BZ779">
        <v>0</v>
      </c>
      <c r="CA779">
        <v>0</v>
      </c>
      <c r="CB779" t="s">
        <v>3</v>
      </c>
      <c r="CE779">
        <v>0</v>
      </c>
      <c r="CF779">
        <v>0</v>
      </c>
      <c r="CG779">
        <v>0</v>
      </c>
      <c r="CH779">
        <v>63</v>
      </c>
      <c r="CI779">
        <v>1</v>
      </c>
      <c r="CJ779">
        <v>0</v>
      </c>
      <c r="CK779">
        <v>0</v>
      </c>
      <c r="CL779">
        <v>0</v>
      </c>
      <c r="CM779">
        <v>0</v>
      </c>
      <c r="CN779" t="s">
        <v>3</v>
      </c>
      <c r="CO779">
        <v>0</v>
      </c>
      <c r="CP779">
        <f t="shared" si="657"/>
        <v>1951</v>
      </c>
      <c r="CQ779">
        <f t="shared" si="658"/>
        <v>1176.1848</v>
      </c>
      <c r="CR779">
        <f t="shared" si="659"/>
        <v>0</v>
      </c>
      <c r="CS779">
        <f t="shared" si="660"/>
        <v>0</v>
      </c>
      <c r="CT779">
        <f t="shared" si="661"/>
        <v>0</v>
      </c>
      <c r="CU779">
        <f t="shared" si="662"/>
        <v>0</v>
      </c>
      <c r="CV779">
        <f t="shared" si="663"/>
        <v>0</v>
      </c>
      <c r="CW779">
        <f t="shared" si="664"/>
        <v>0</v>
      </c>
      <c r="CX779">
        <f t="shared" si="665"/>
        <v>0</v>
      </c>
      <c r="CY779">
        <f>(S779+R779)*(BZ779/100)</f>
        <v>0</v>
      </c>
      <c r="CZ779">
        <f>(S779+R779)*(CA779/100)</f>
        <v>0</v>
      </c>
      <c r="DC779" t="s">
        <v>3</v>
      </c>
      <c r="DD779" t="s">
        <v>3</v>
      </c>
      <c r="DE779" t="s">
        <v>3</v>
      </c>
      <c r="DF779" t="s">
        <v>3</v>
      </c>
      <c r="DG779" t="s">
        <v>3</v>
      </c>
      <c r="DH779" t="s">
        <v>3</v>
      </c>
      <c r="DI779" t="s">
        <v>3</v>
      </c>
      <c r="DJ779" t="s">
        <v>3</v>
      </c>
      <c r="DK779" t="s">
        <v>3</v>
      </c>
      <c r="DL779" t="s">
        <v>3</v>
      </c>
      <c r="DM779" t="s">
        <v>3</v>
      </c>
      <c r="DN779">
        <v>0</v>
      </c>
      <c r="DO779">
        <v>0</v>
      </c>
      <c r="DP779">
        <v>1</v>
      </c>
      <c r="DQ779">
        <v>1</v>
      </c>
      <c r="DU779">
        <v>1003</v>
      </c>
      <c r="DV779" t="s">
        <v>180</v>
      </c>
      <c r="DW779" t="e">
        <f>'1.Лок.смета.и.Акт'!#REF!</f>
        <v>#REF!</v>
      </c>
      <c r="DX779">
        <v>100</v>
      </c>
      <c r="DZ779" t="s">
        <v>3</v>
      </c>
      <c r="EA779" t="s">
        <v>3</v>
      </c>
      <c r="EB779" t="s">
        <v>3</v>
      </c>
      <c r="EC779" t="s">
        <v>3</v>
      </c>
      <c r="EE779">
        <v>54328897</v>
      </c>
      <c r="EF779">
        <v>8</v>
      </c>
      <c r="EG779" t="s">
        <v>31</v>
      </c>
      <c r="EH779">
        <v>0</v>
      </c>
      <c r="EI779" t="s">
        <v>3</v>
      </c>
      <c r="EJ779">
        <v>1</v>
      </c>
      <c r="EK779">
        <v>500001</v>
      </c>
      <c r="EL779" t="s">
        <v>32</v>
      </c>
      <c r="EM779" t="s">
        <v>33</v>
      </c>
      <c r="EO779" t="s">
        <v>3</v>
      </c>
      <c r="EQ779">
        <v>0</v>
      </c>
      <c r="ER779">
        <v>1125</v>
      </c>
      <c r="ES779">
        <v>155.58000000000001</v>
      </c>
      <c r="ET779">
        <v>0</v>
      </c>
      <c r="EU779">
        <v>0</v>
      </c>
      <c r="EV779">
        <v>0</v>
      </c>
      <c r="EW779">
        <v>0</v>
      </c>
      <c r="EX779">
        <v>0</v>
      </c>
      <c r="EZ779">
        <v>5</v>
      </c>
      <c r="FC779">
        <v>0</v>
      </c>
      <c r="FD779">
        <v>18</v>
      </c>
      <c r="FF779">
        <v>1125</v>
      </c>
      <c r="FQ779">
        <v>0</v>
      </c>
      <c r="FR779">
        <f t="shared" si="666"/>
        <v>0</v>
      </c>
      <c r="FS779">
        <v>0</v>
      </c>
      <c r="FX779">
        <v>0</v>
      </c>
      <c r="FY779">
        <v>0</v>
      </c>
      <c r="GA779" t="s">
        <v>182</v>
      </c>
      <c r="GD779">
        <v>1</v>
      </c>
      <c r="GF779">
        <v>-239826058</v>
      </c>
      <c r="GG779">
        <v>2</v>
      </c>
      <c r="GH779">
        <v>3</v>
      </c>
      <c r="GI779">
        <v>5</v>
      </c>
      <c r="GJ779">
        <v>0</v>
      </c>
      <c r="GK779">
        <v>0</v>
      </c>
      <c r="GL779">
        <f t="shared" si="667"/>
        <v>0</v>
      </c>
      <c r="GM779">
        <f t="shared" si="668"/>
        <v>1951</v>
      </c>
      <c r="GN779">
        <f t="shared" si="669"/>
        <v>1951</v>
      </c>
      <c r="GO779">
        <f t="shared" si="670"/>
        <v>0</v>
      </c>
      <c r="GP779">
        <f t="shared" si="671"/>
        <v>0</v>
      </c>
      <c r="GR779">
        <v>1</v>
      </c>
      <c r="GS779">
        <v>1</v>
      </c>
      <c r="GT779">
        <v>0</v>
      </c>
      <c r="GU779" t="s">
        <v>3</v>
      </c>
      <c r="GV779">
        <f t="shared" si="672"/>
        <v>0</v>
      </c>
      <c r="GW779">
        <v>1</v>
      </c>
      <c r="GX779">
        <f t="shared" si="673"/>
        <v>0</v>
      </c>
      <c r="HA779">
        <v>0</v>
      </c>
      <c r="HB779">
        <v>0</v>
      </c>
      <c r="HC779">
        <f t="shared" si="674"/>
        <v>0</v>
      </c>
      <c r="HE779" t="s">
        <v>35</v>
      </c>
      <c r="HF779" t="s">
        <v>36</v>
      </c>
      <c r="HM779" t="s">
        <v>3</v>
      </c>
      <c r="HN779" t="s">
        <v>3</v>
      </c>
      <c r="HO779" t="s">
        <v>3</v>
      </c>
      <c r="HP779" t="s">
        <v>3</v>
      </c>
      <c r="HQ779" t="s">
        <v>3</v>
      </c>
      <c r="IK779">
        <v>0</v>
      </c>
    </row>
    <row r="780" spans="1:255" x14ac:dyDescent="0.2">
      <c r="A780" s="2">
        <v>17</v>
      </c>
      <c r="B780" s="2">
        <v>1</v>
      </c>
      <c r="C780" s="2">
        <f>ROW(SmtRes!A704)</f>
        <v>704</v>
      </c>
      <c r="D780" s="2">
        <f>ROW(EtalonRes!A714)</f>
        <v>714</v>
      </c>
      <c r="E780" s="2" t="s">
        <v>472</v>
      </c>
      <c r="F780" s="2" t="s">
        <v>184</v>
      </c>
      <c r="G780" s="2" t="s">
        <v>185</v>
      </c>
      <c r="H780" s="2" t="s">
        <v>186</v>
      </c>
      <c r="I780" s="2">
        <f>'1.Лок.смета.и.Акт'!E86</f>
        <v>1.48</v>
      </c>
      <c r="J780" s="2">
        <v>0</v>
      </c>
      <c r="K780" s="2">
        <v>1.48</v>
      </c>
      <c r="L780" s="2">
        <v>2.9649999999999999</v>
      </c>
      <c r="M780" s="2">
        <v>0</v>
      </c>
      <c r="N780" s="2">
        <f t="shared" si="637"/>
        <v>2.9649999999999999</v>
      </c>
      <c r="O780" s="2">
        <f t="shared" si="638"/>
        <v>533</v>
      </c>
      <c r="P780" s="2">
        <f t="shared" si="639"/>
        <v>0</v>
      </c>
      <c r="Q780" s="2">
        <f t="shared" si="640"/>
        <v>65</v>
      </c>
      <c r="R780" s="2">
        <f t="shared" si="641"/>
        <v>26</v>
      </c>
      <c r="S780" s="2">
        <f t="shared" si="642"/>
        <v>468</v>
      </c>
      <c r="T780" s="2">
        <f t="shared" si="643"/>
        <v>0</v>
      </c>
      <c r="U780" s="2">
        <f t="shared" si="644"/>
        <v>58.474799999999995</v>
      </c>
      <c r="V780" s="2">
        <f t="shared" si="645"/>
        <v>1.8795999999999999</v>
      </c>
      <c r="W780" s="2">
        <f t="shared" si="646"/>
        <v>0</v>
      </c>
      <c r="X780" s="2">
        <f t="shared" si="647"/>
        <v>608</v>
      </c>
      <c r="Y780" s="2">
        <f t="shared" si="648"/>
        <v>371</v>
      </c>
      <c r="Z780" s="2"/>
      <c r="AA780" s="2">
        <v>69726971</v>
      </c>
      <c r="AB780" s="2">
        <f t="shared" si="649"/>
        <v>360.73</v>
      </c>
      <c r="AC780" s="2">
        <f>ROUND((ES780+(SUM(SmtRes!BC699:'SmtRes'!BC704)+SUM(EtalonRes!AL709:'EtalonRes'!AL714))),2)</f>
        <v>0</v>
      </c>
      <c r="AD780" s="2">
        <f t="shared" si="650"/>
        <v>44.25</v>
      </c>
      <c r="AE780" s="2">
        <f t="shared" si="651"/>
        <v>17.28</v>
      </c>
      <c r="AF780" s="2">
        <f t="shared" si="652"/>
        <v>316.48</v>
      </c>
      <c r="AG780" s="2">
        <f t="shared" si="653"/>
        <v>0</v>
      </c>
      <c r="AH780" s="2">
        <f t="shared" si="654"/>
        <v>39.51</v>
      </c>
      <c r="AI780" s="2">
        <f t="shared" si="655"/>
        <v>1.27</v>
      </c>
      <c r="AJ780" s="2">
        <f t="shared" si="656"/>
        <v>0</v>
      </c>
      <c r="AK780" s="2">
        <v>1394.91</v>
      </c>
      <c r="AL780" s="2">
        <v>1034.18</v>
      </c>
      <c r="AM780" s="2">
        <v>44.25</v>
      </c>
      <c r="AN780" s="2">
        <v>17.28</v>
      </c>
      <c r="AO780" s="2">
        <v>316.48</v>
      </c>
      <c r="AP780" s="2">
        <v>0</v>
      </c>
      <c r="AQ780" s="2">
        <v>39.51</v>
      </c>
      <c r="AR780" s="2">
        <v>1.27</v>
      </c>
      <c r="AS780" s="2">
        <v>0</v>
      </c>
      <c r="AT780" s="2">
        <v>123</v>
      </c>
      <c r="AU780" s="2">
        <v>75</v>
      </c>
      <c r="AV780" s="2">
        <v>1</v>
      </c>
      <c r="AW780" s="2">
        <v>1</v>
      </c>
      <c r="AX780" s="2"/>
      <c r="AY780" s="2"/>
      <c r="AZ780" s="2">
        <v>1</v>
      </c>
      <c r="BA780" s="2">
        <v>1</v>
      </c>
      <c r="BB780" s="2">
        <v>1</v>
      </c>
      <c r="BC780" s="2">
        <v>1</v>
      </c>
      <c r="BD780" s="2" t="s">
        <v>3</v>
      </c>
      <c r="BE780" s="2" t="s">
        <v>3</v>
      </c>
      <c r="BF780" s="2" t="s">
        <v>3</v>
      </c>
      <c r="BG780" s="2" t="s">
        <v>3</v>
      </c>
      <c r="BH780" s="2">
        <v>0</v>
      </c>
      <c r="BI780" s="2">
        <v>1</v>
      </c>
      <c r="BJ780" s="2" t="s">
        <v>187</v>
      </c>
      <c r="BK780" s="2"/>
      <c r="BL780" s="2"/>
      <c r="BM780" s="2">
        <v>11001</v>
      </c>
      <c r="BN780" s="2">
        <v>0</v>
      </c>
      <c r="BO780" s="2" t="s">
        <v>3</v>
      </c>
      <c r="BP780" s="2">
        <v>0</v>
      </c>
      <c r="BQ780" s="2">
        <v>2</v>
      </c>
      <c r="BR780" s="2">
        <v>0</v>
      </c>
      <c r="BS780" s="2">
        <v>1</v>
      </c>
      <c r="BT780" s="2">
        <v>1</v>
      </c>
      <c r="BU780" s="2">
        <v>1</v>
      </c>
      <c r="BV780" s="2">
        <v>1</v>
      </c>
      <c r="BW780" s="2">
        <v>1</v>
      </c>
      <c r="BX780" s="2">
        <v>1</v>
      </c>
      <c r="BY780" s="2" t="s">
        <v>3</v>
      </c>
      <c r="BZ780" s="2">
        <v>123</v>
      </c>
      <c r="CA780" s="2">
        <v>75</v>
      </c>
      <c r="CB780" s="2" t="s">
        <v>3</v>
      </c>
      <c r="CC780" s="2"/>
      <c r="CD780" s="2"/>
      <c r="CE780" s="2">
        <v>0</v>
      </c>
      <c r="CF780" s="2">
        <v>0</v>
      </c>
      <c r="CG780" s="2">
        <v>0</v>
      </c>
      <c r="CH780" s="2">
        <v>64</v>
      </c>
      <c r="CI780" s="2">
        <v>0</v>
      </c>
      <c r="CJ780" s="2">
        <v>0</v>
      </c>
      <c r="CK780" s="2">
        <v>0</v>
      </c>
      <c r="CL780" s="2">
        <v>0</v>
      </c>
      <c r="CM780" s="2">
        <v>0</v>
      </c>
      <c r="CN780" s="2" t="s">
        <v>3</v>
      </c>
      <c r="CO780" s="2">
        <v>0</v>
      </c>
      <c r="CP780" s="2">
        <f t="shared" si="657"/>
        <v>533</v>
      </c>
      <c r="CQ780" s="2">
        <f t="shared" si="658"/>
        <v>0</v>
      </c>
      <c r="CR780" s="2">
        <f t="shared" si="659"/>
        <v>44.25</v>
      </c>
      <c r="CS780" s="2">
        <f t="shared" si="660"/>
        <v>17.28</v>
      </c>
      <c r="CT780" s="2">
        <f t="shared" si="661"/>
        <v>316.48</v>
      </c>
      <c r="CU780" s="2">
        <f t="shared" si="662"/>
        <v>0</v>
      </c>
      <c r="CV780" s="2">
        <f t="shared" si="663"/>
        <v>39.51</v>
      </c>
      <c r="CW780" s="2">
        <f t="shared" si="664"/>
        <v>1.27</v>
      </c>
      <c r="CX780" s="2">
        <f t="shared" si="665"/>
        <v>0</v>
      </c>
      <c r="CY780" s="2">
        <f>(((S780+R780)*AT780)/100)</f>
        <v>607.62</v>
      </c>
      <c r="CZ780" s="2">
        <f>(((S780+R780)*AU780)/100)</f>
        <v>370.5</v>
      </c>
      <c r="DA780" s="2"/>
      <c r="DB780" s="2"/>
      <c r="DC780" s="2" t="s">
        <v>3</v>
      </c>
      <c r="DD780" s="2" t="s">
        <v>3</v>
      </c>
      <c r="DE780" s="2" t="s">
        <v>3</v>
      </c>
      <c r="DF780" s="2" t="s">
        <v>3</v>
      </c>
      <c r="DG780" s="2" t="s">
        <v>3</v>
      </c>
      <c r="DH780" s="2" t="s">
        <v>3</v>
      </c>
      <c r="DI780" s="2" t="s">
        <v>3</v>
      </c>
      <c r="DJ780" s="2" t="s">
        <v>3</v>
      </c>
      <c r="DK780" s="2" t="s">
        <v>3</v>
      </c>
      <c r="DL780" s="2" t="s">
        <v>3</v>
      </c>
      <c r="DM780" s="2" t="s">
        <v>3</v>
      </c>
      <c r="DN780" s="2">
        <v>0</v>
      </c>
      <c r="DO780" s="2">
        <v>0</v>
      </c>
      <c r="DP780" s="2">
        <v>1</v>
      </c>
      <c r="DQ780" s="2">
        <v>1</v>
      </c>
      <c r="DR780" s="2"/>
      <c r="DS780" s="2"/>
      <c r="DT780" s="2"/>
      <c r="DU780" s="2">
        <v>1013</v>
      </c>
      <c r="DV780" s="2" t="s">
        <v>186</v>
      </c>
      <c r="DW780" s="2" t="s">
        <v>186</v>
      </c>
      <c r="DX780" s="2">
        <v>1</v>
      </c>
      <c r="DY780" s="2"/>
      <c r="DZ780" s="2" t="s">
        <v>3</v>
      </c>
      <c r="EA780" s="2" t="s">
        <v>3</v>
      </c>
      <c r="EB780" s="2" t="s">
        <v>3</v>
      </c>
      <c r="EC780" s="2" t="s">
        <v>3</v>
      </c>
      <c r="ED780" s="2"/>
      <c r="EE780" s="2">
        <v>54328965</v>
      </c>
      <c r="EF780" s="2">
        <v>2</v>
      </c>
      <c r="EG780" s="2" t="s">
        <v>21</v>
      </c>
      <c r="EH780" s="2">
        <v>0</v>
      </c>
      <c r="EI780" s="2" t="s">
        <v>3</v>
      </c>
      <c r="EJ780" s="2">
        <v>1</v>
      </c>
      <c r="EK780" s="2">
        <v>11001</v>
      </c>
      <c r="EL780" s="2" t="s">
        <v>22</v>
      </c>
      <c r="EM780" s="2" t="s">
        <v>23</v>
      </c>
      <c r="EN780" s="2"/>
      <c r="EO780" s="2" t="s">
        <v>3</v>
      </c>
      <c r="EP780" s="2"/>
      <c r="EQ780" s="2">
        <v>1441792</v>
      </c>
      <c r="ER780" s="2">
        <v>1394.91</v>
      </c>
      <c r="ES780" s="2">
        <v>1034.18</v>
      </c>
      <c r="ET780" s="2">
        <v>44.25</v>
      </c>
      <c r="EU780" s="2">
        <v>17.28</v>
      </c>
      <c r="EV780" s="2">
        <v>316.48</v>
      </c>
      <c r="EW780" s="2">
        <v>39.51</v>
      </c>
      <c r="EX780" s="2">
        <v>1.27</v>
      </c>
      <c r="EY780" s="2">
        <v>1</v>
      </c>
      <c r="EZ780" s="2"/>
      <c r="FA780" s="2"/>
      <c r="FB780" s="2"/>
      <c r="FC780" s="2"/>
      <c r="FD780" s="2"/>
      <c r="FE780" s="2"/>
      <c r="FF780" s="2"/>
      <c r="FG780" s="2"/>
      <c r="FH780" s="2"/>
      <c r="FI780" s="2"/>
      <c r="FJ780" s="2"/>
      <c r="FK780" s="2"/>
      <c r="FL780" s="2"/>
      <c r="FM780" s="2"/>
      <c r="FN780" s="2"/>
      <c r="FO780" s="2"/>
      <c r="FP780" s="2"/>
      <c r="FQ780" s="2">
        <v>0</v>
      </c>
      <c r="FR780" s="2">
        <f t="shared" si="666"/>
        <v>0</v>
      </c>
      <c r="FS780" s="2">
        <v>0</v>
      </c>
      <c r="FT780" s="2"/>
      <c r="FU780" s="2"/>
      <c r="FV780" s="2"/>
      <c r="FW780" s="2"/>
      <c r="FX780" s="2">
        <v>123</v>
      </c>
      <c r="FY780" s="2">
        <v>75</v>
      </c>
      <c r="FZ780" s="2"/>
      <c r="GA780" s="2" t="s">
        <v>3</v>
      </c>
      <c r="GB780" s="2"/>
      <c r="GC780" s="2"/>
      <c r="GD780" s="2">
        <v>1</v>
      </c>
      <c r="GE780" s="2"/>
      <c r="GF780" s="2">
        <v>-212485047</v>
      </c>
      <c r="GG780" s="2">
        <v>2</v>
      </c>
      <c r="GH780" s="2">
        <v>1</v>
      </c>
      <c r="GI780" s="2">
        <v>-2</v>
      </c>
      <c r="GJ780" s="2">
        <v>0</v>
      </c>
      <c r="GK780" s="2">
        <v>0</v>
      </c>
      <c r="GL780" s="2">
        <f t="shared" si="667"/>
        <v>0</v>
      </c>
      <c r="GM780" s="2">
        <f t="shared" si="668"/>
        <v>1512</v>
      </c>
      <c r="GN780" s="2">
        <f t="shared" si="669"/>
        <v>1512</v>
      </c>
      <c r="GO780" s="2">
        <f t="shared" si="670"/>
        <v>0</v>
      </c>
      <c r="GP780" s="2">
        <f t="shared" si="671"/>
        <v>0</v>
      </c>
      <c r="GQ780" s="2"/>
      <c r="GR780" s="2">
        <v>0</v>
      </c>
      <c r="GS780" s="2">
        <v>3</v>
      </c>
      <c r="GT780" s="2">
        <v>0</v>
      </c>
      <c r="GU780" s="2" t="s">
        <v>3</v>
      </c>
      <c r="GV780" s="2">
        <f t="shared" si="672"/>
        <v>0</v>
      </c>
      <c r="GW780" s="2">
        <v>1</v>
      </c>
      <c r="GX780" s="2">
        <f t="shared" si="673"/>
        <v>0</v>
      </c>
      <c r="GY780" s="2"/>
      <c r="GZ780" s="2"/>
      <c r="HA780" s="2">
        <v>0</v>
      </c>
      <c r="HB780" s="2">
        <v>0</v>
      </c>
      <c r="HC780" s="2">
        <f t="shared" si="674"/>
        <v>0</v>
      </c>
      <c r="HD780" s="2"/>
      <c r="HE780" s="2" t="s">
        <v>3</v>
      </c>
      <c r="HF780" s="2" t="s">
        <v>3</v>
      </c>
      <c r="HG780" s="2"/>
      <c r="HH780" s="2"/>
      <c r="HI780" s="2"/>
      <c r="HJ780" s="2"/>
      <c r="HK780" s="2"/>
      <c r="HL780" s="2"/>
      <c r="HM780" s="2" t="s">
        <v>3</v>
      </c>
      <c r="HN780" s="2" t="s">
        <v>24</v>
      </c>
      <c r="HO780" s="2" t="s">
        <v>25</v>
      </c>
      <c r="HP780" s="2" t="s">
        <v>22</v>
      </c>
      <c r="HQ780" s="2" t="s">
        <v>22</v>
      </c>
      <c r="HR780" s="2"/>
      <c r="HS780" s="2"/>
      <c r="HT780" s="2"/>
      <c r="HU780" s="2"/>
      <c r="HV780" s="2"/>
      <c r="HW780" s="2"/>
      <c r="HX780" s="2"/>
      <c r="HY780" s="2"/>
      <c r="HZ780" s="2"/>
      <c r="IA780" s="2"/>
      <c r="IB780" s="2"/>
      <c r="IC780" s="2"/>
      <c r="ID780" s="2"/>
      <c r="IE780" s="2"/>
      <c r="IF780" s="2"/>
      <c r="IG780" s="2"/>
      <c r="IH780" s="2"/>
      <c r="II780" s="2"/>
      <c r="IJ780" s="2"/>
      <c r="IK780" s="2">
        <v>0</v>
      </c>
      <c r="IL780" s="2"/>
      <c r="IM780" s="2"/>
      <c r="IN780" s="2"/>
      <c r="IO780" s="2"/>
      <c r="IP780" s="2"/>
      <c r="IQ780" s="2"/>
      <c r="IR780" s="2"/>
      <c r="IS780" s="2"/>
      <c r="IT780" s="2"/>
      <c r="IU780" s="2"/>
    </row>
    <row r="781" spans="1:255" x14ac:dyDescent="0.2">
      <c r="A781">
        <v>17</v>
      </c>
      <c r="B781">
        <v>1</v>
      </c>
      <c r="C781">
        <f>ROW(SmtRes!A710)</f>
        <v>710</v>
      </c>
      <c r="D781">
        <f>ROW(EtalonRes!A720)</f>
        <v>720</v>
      </c>
      <c r="E781" t="s">
        <v>472</v>
      </c>
      <c r="F781" t="s">
        <v>184</v>
      </c>
      <c r="G781" t="s">
        <v>185</v>
      </c>
      <c r="H781" t="s">
        <v>186</v>
      </c>
      <c r="I781">
        <f>'1.Лок.смета.и.Акт'!E86</f>
        <v>1.48</v>
      </c>
      <c r="J781">
        <v>0</v>
      </c>
      <c r="K781">
        <v>1.48</v>
      </c>
      <c r="L781">
        <v>2.9649999999999999</v>
      </c>
      <c r="M781">
        <v>0</v>
      </c>
      <c r="N781">
        <f t="shared" si="637"/>
        <v>2.9649999999999999</v>
      </c>
      <c r="O781">
        <f t="shared" si="638"/>
        <v>12391</v>
      </c>
      <c r="P781">
        <f t="shared" si="639"/>
        <v>0</v>
      </c>
      <c r="Q781">
        <f t="shared" si="640"/>
        <v>513</v>
      </c>
      <c r="R781">
        <f t="shared" si="641"/>
        <v>506</v>
      </c>
      <c r="S781">
        <f t="shared" si="642"/>
        <v>11878</v>
      </c>
      <c r="T781">
        <f t="shared" si="643"/>
        <v>0</v>
      </c>
      <c r="U781" t="e">
        <f t="shared" si="644"/>
        <v>#REF!</v>
      </c>
      <c r="V781">
        <f t="shared" si="645"/>
        <v>1.8795999999999999</v>
      </c>
      <c r="W781">
        <f t="shared" si="646"/>
        <v>0</v>
      </c>
      <c r="X781" t="e">
        <f t="shared" si="647"/>
        <v>#REF!</v>
      </c>
      <c r="Y781" t="e">
        <f t="shared" si="648"/>
        <v>#REF!</v>
      </c>
      <c r="AA781">
        <v>69726884</v>
      </c>
      <c r="AB781">
        <f t="shared" si="649"/>
        <v>360.73</v>
      </c>
      <c r="AC781">
        <f>ROUND((ES781+(SUM(SmtRes!BC705:'SmtRes'!BC710)+SUM(EtalonRes!AL715:'EtalonRes'!AL720))),2)</f>
        <v>0</v>
      </c>
      <c r="AD781">
        <f t="shared" si="650"/>
        <v>44.25</v>
      </c>
      <c r="AE781">
        <f t="shared" si="651"/>
        <v>17.28</v>
      </c>
      <c r="AF781">
        <f t="shared" si="652"/>
        <v>316.48</v>
      </c>
      <c r="AG781">
        <f t="shared" si="653"/>
        <v>0</v>
      </c>
      <c r="AH781" t="e">
        <f t="shared" si="654"/>
        <v>#REF!</v>
      </c>
      <c r="AI781">
        <f t="shared" si="655"/>
        <v>1.27</v>
      </c>
      <c r="AJ781">
        <f t="shared" si="656"/>
        <v>0</v>
      </c>
      <c r="AK781">
        <v>1394.91</v>
      </c>
      <c r="AL781">
        <v>1034.18</v>
      </c>
      <c r="AM781">
        <v>44.25</v>
      </c>
      <c r="AN781">
        <v>17.28</v>
      </c>
      <c r="AO781">
        <v>316.48</v>
      </c>
      <c r="AP781">
        <v>0</v>
      </c>
      <c r="AQ781" t="e">
        <f>'1.Лок.смета.и.Акт'!#REF!</f>
        <v>#REF!</v>
      </c>
      <c r="AR781">
        <v>1.27</v>
      </c>
      <c r="AS781">
        <v>0</v>
      </c>
      <c r="AT781">
        <v>117</v>
      </c>
      <c r="AU781">
        <v>64</v>
      </c>
      <c r="AV781">
        <v>1</v>
      </c>
      <c r="AW781">
        <v>1</v>
      </c>
      <c r="AZ781">
        <v>1</v>
      </c>
      <c r="BA781">
        <v>25.36</v>
      </c>
      <c r="BB781">
        <v>7.84</v>
      </c>
      <c r="BC781">
        <v>7.56</v>
      </c>
      <c r="BD781" t="s">
        <v>3</v>
      </c>
      <c r="BE781" t="s">
        <v>3</v>
      </c>
      <c r="BF781" t="s">
        <v>3</v>
      </c>
      <c r="BG781" t="s">
        <v>3</v>
      </c>
      <c r="BH781">
        <v>0</v>
      </c>
      <c r="BI781">
        <v>1</v>
      </c>
      <c r="BJ781" t="s">
        <v>187</v>
      </c>
      <c r="BM781">
        <v>11001</v>
      </c>
      <c r="BN781">
        <v>0</v>
      </c>
      <c r="BO781" t="s">
        <v>184</v>
      </c>
      <c r="BP781">
        <v>1</v>
      </c>
      <c r="BQ781">
        <v>2</v>
      </c>
      <c r="BR781">
        <v>0</v>
      </c>
      <c r="BS781">
        <v>19.8</v>
      </c>
      <c r="BT781">
        <v>1</v>
      </c>
      <c r="BU781">
        <v>1</v>
      </c>
      <c r="BV781">
        <v>1</v>
      </c>
      <c r="BW781">
        <v>1</v>
      </c>
      <c r="BX781">
        <v>1</v>
      </c>
      <c r="BY781" t="s">
        <v>3</v>
      </c>
      <c r="BZ781" t="e">
        <f>'1.Лок.смета.и.Акт'!#REF!</f>
        <v>#REF!</v>
      </c>
      <c r="CA781" t="e">
        <f>'1.Лок.смета.и.Акт'!#REF!</f>
        <v>#REF!</v>
      </c>
      <c r="CB781" t="s">
        <v>3</v>
      </c>
      <c r="CE781">
        <v>0</v>
      </c>
      <c r="CF781">
        <v>0</v>
      </c>
      <c r="CG781">
        <v>0</v>
      </c>
      <c r="CH781">
        <v>64</v>
      </c>
      <c r="CI781">
        <v>0</v>
      </c>
      <c r="CJ781">
        <v>0</v>
      </c>
      <c r="CK781">
        <v>0</v>
      </c>
      <c r="CL781">
        <v>0</v>
      </c>
      <c r="CM781">
        <v>0</v>
      </c>
      <c r="CN781" t="s">
        <v>3</v>
      </c>
      <c r="CO781">
        <v>0</v>
      </c>
      <c r="CP781">
        <f t="shared" si="657"/>
        <v>12391</v>
      </c>
      <c r="CQ781">
        <f t="shared" si="658"/>
        <v>0</v>
      </c>
      <c r="CR781">
        <f t="shared" si="659"/>
        <v>346.92</v>
      </c>
      <c r="CS781">
        <f t="shared" si="660"/>
        <v>342.14400000000006</v>
      </c>
      <c r="CT781">
        <f t="shared" si="661"/>
        <v>8025.9328000000005</v>
      </c>
      <c r="CU781">
        <f t="shared" si="662"/>
        <v>0</v>
      </c>
      <c r="CV781" t="e">
        <f t="shared" si="663"/>
        <v>#REF!</v>
      </c>
      <c r="CW781">
        <f t="shared" si="664"/>
        <v>1.27</v>
      </c>
      <c r="CX781">
        <f t="shared" si="665"/>
        <v>0</v>
      </c>
      <c r="CY781" t="e">
        <f>(S781+R781)*(BZ781/100)</f>
        <v>#REF!</v>
      </c>
      <c r="CZ781" t="e">
        <f>(S781+R781)*(CA781/100)</f>
        <v>#REF!</v>
      </c>
      <c r="DC781" t="s">
        <v>3</v>
      </c>
      <c r="DD781" t="s">
        <v>3</v>
      </c>
      <c r="DE781" t="s">
        <v>3</v>
      </c>
      <c r="DF781" t="s">
        <v>3</v>
      </c>
      <c r="DG781" t="s">
        <v>3</v>
      </c>
      <c r="DH781" t="s">
        <v>3</v>
      </c>
      <c r="DI781" t="s">
        <v>3</v>
      </c>
      <c r="DJ781" t="s">
        <v>3</v>
      </c>
      <c r="DK781" t="s">
        <v>3</v>
      </c>
      <c r="DL781" t="s">
        <v>3</v>
      </c>
      <c r="DM781" t="s">
        <v>3</v>
      </c>
      <c r="DN781">
        <v>123</v>
      </c>
      <c r="DO781">
        <v>75</v>
      </c>
      <c r="DP781">
        <v>1</v>
      </c>
      <c r="DQ781">
        <v>1</v>
      </c>
      <c r="DU781">
        <v>1013</v>
      </c>
      <c r="DV781" t="s">
        <v>186</v>
      </c>
      <c r="DW781" t="str">
        <f>'1.Лок.смета.и.Акт'!D86</f>
        <v>100 м2 стяжки</v>
      </c>
      <c r="DX781">
        <v>1</v>
      </c>
      <c r="DZ781" t="s">
        <v>3</v>
      </c>
      <c r="EA781" t="s">
        <v>3</v>
      </c>
      <c r="EB781" t="s">
        <v>3</v>
      </c>
      <c r="EC781" t="s">
        <v>3</v>
      </c>
      <c r="EE781">
        <v>54328965</v>
      </c>
      <c r="EF781">
        <v>2</v>
      </c>
      <c r="EG781" t="s">
        <v>21</v>
      </c>
      <c r="EH781">
        <v>0</v>
      </c>
      <c r="EI781" t="s">
        <v>3</v>
      </c>
      <c r="EJ781">
        <v>1</v>
      </c>
      <c r="EK781">
        <v>11001</v>
      </c>
      <c r="EL781" t="s">
        <v>22</v>
      </c>
      <c r="EM781" t="s">
        <v>23</v>
      </c>
      <c r="EO781" t="s">
        <v>3</v>
      </c>
      <c r="EQ781">
        <v>1441792</v>
      </c>
      <c r="ER781">
        <v>1394.91</v>
      </c>
      <c r="ES781">
        <v>1034.18</v>
      </c>
      <c r="ET781">
        <v>44.25</v>
      </c>
      <c r="EU781">
        <v>17.28</v>
      </c>
      <c r="EV781">
        <v>316.48</v>
      </c>
      <c r="EW781" t="e">
        <f>'1.Лок.смета.и.Акт'!#REF!</f>
        <v>#REF!</v>
      </c>
      <c r="EX781">
        <v>1.27</v>
      </c>
      <c r="EY781">
        <v>1</v>
      </c>
      <c r="FQ781">
        <v>0</v>
      </c>
      <c r="FR781">
        <f t="shared" si="666"/>
        <v>0</v>
      </c>
      <c r="FS781">
        <v>0</v>
      </c>
      <c r="FX781">
        <v>123</v>
      </c>
      <c r="FY781">
        <v>75</v>
      </c>
      <c r="GA781" t="s">
        <v>3</v>
      </c>
      <c r="GD781">
        <v>1</v>
      </c>
      <c r="GF781">
        <v>-212485047</v>
      </c>
      <c r="GG781">
        <v>2</v>
      </c>
      <c r="GH781">
        <v>1</v>
      </c>
      <c r="GI781">
        <v>2</v>
      </c>
      <c r="GJ781">
        <v>0</v>
      </c>
      <c r="GK781">
        <v>0</v>
      </c>
      <c r="GL781">
        <f t="shared" si="667"/>
        <v>0</v>
      </c>
      <c r="GM781" t="e">
        <f t="shared" si="668"/>
        <v>#REF!</v>
      </c>
      <c r="GN781" t="e">
        <f t="shared" si="669"/>
        <v>#REF!</v>
      </c>
      <c r="GO781">
        <f t="shared" si="670"/>
        <v>0</v>
      </c>
      <c r="GP781">
        <f t="shared" si="671"/>
        <v>0</v>
      </c>
      <c r="GR781">
        <v>0</v>
      </c>
      <c r="GS781">
        <v>3</v>
      </c>
      <c r="GT781">
        <v>0</v>
      </c>
      <c r="GU781" t="s">
        <v>3</v>
      </c>
      <c r="GV781">
        <f t="shared" si="672"/>
        <v>0</v>
      </c>
      <c r="GW781">
        <v>1015.2</v>
      </c>
      <c r="GX781">
        <f t="shared" si="673"/>
        <v>0</v>
      </c>
      <c r="HA781">
        <v>0</v>
      </c>
      <c r="HB781">
        <v>0</v>
      </c>
      <c r="HC781">
        <f t="shared" si="674"/>
        <v>0</v>
      </c>
      <c r="HE781" t="s">
        <v>3</v>
      </c>
      <c r="HF781" t="s">
        <v>3</v>
      </c>
      <c r="HM781" t="s">
        <v>3</v>
      </c>
      <c r="HN781" t="s">
        <v>24</v>
      </c>
      <c r="HO781" t="s">
        <v>25</v>
      </c>
      <c r="HP781" t="s">
        <v>22</v>
      </c>
      <c r="HQ781" t="s">
        <v>22</v>
      </c>
      <c r="IK781">
        <v>0</v>
      </c>
    </row>
    <row r="782" spans="1:255" x14ac:dyDescent="0.2">
      <c r="A782" s="2">
        <v>18</v>
      </c>
      <c r="B782" s="2">
        <v>1</v>
      </c>
      <c r="C782" s="2">
        <v>704</v>
      </c>
      <c r="D782" s="2"/>
      <c r="E782" s="2" t="s">
        <v>473</v>
      </c>
      <c r="F782" s="2" t="s">
        <v>189</v>
      </c>
      <c r="G782" s="2" t="s">
        <v>190</v>
      </c>
      <c r="H782" s="2" t="s">
        <v>40</v>
      </c>
      <c r="I782" s="2">
        <f>I780*J782</f>
        <v>3.0192000000000001</v>
      </c>
      <c r="J782" s="2">
        <v>2.04</v>
      </c>
      <c r="K782" s="2">
        <v>2.04</v>
      </c>
      <c r="L782" s="2">
        <v>6.0486000000000004</v>
      </c>
      <c r="M782" s="2">
        <v>0</v>
      </c>
      <c r="N782" s="2">
        <f t="shared" si="637"/>
        <v>6.0486000000000004</v>
      </c>
      <c r="O782" s="2">
        <f t="shared" si="638"/>
        <v>2618</v>
      </c>
      <c r="P782" s="2">
        <f t="shared" si="639"/>
        <v>2618</v>
      </c>
      <c r="Q782" s="2">
        <f t="shared" si="640"/>
        <v>0</v>
      </c>
      <c r="R782" s="2">
        <f t="shared" si="641"/>
        <v>0</v>
      </c>
      <c r="S782" s="2">
        <f t="shared" si="642"/>
        <v>0</v>
      </c>
      <c r="T782" s="2">
        <f t="shared" si="643"/>
        <v>0</v>
      </c>
      <c r="U782" s="2">
        <f t="shared" si="644"/>
        <v>0</v>
      </c>
      <c r="V782" s="2">
        <f t="shared" si="645"/>
        <v>0</v>
      </c>
      <c r="W782" s="2">
        <f t="shared" si="646"/>
        <v>0</v>
      </c>
      <c r="X782" s="2">
        <f t="shared" si="647"/>
        <v>0</v>
      </c>
      <c r="Y782" s="2">
        <f t="shared" si="648"/>
        <v>0</v>
      </c>
      <c r="Z782" s="2"/>
      <c r="AA782" s="2">
        <v>69726971</v>
      </c>
      <c r="AB782" s="2">
        <f t="shared" si="649"/>
        <v>867.14</v>
      </c>
      <c r="AC782" s="2">
        <f>ROUND((ES782),2)</f>
        <v>867.14</v>
      </c>
      <c r="AD782" s="2">
        <f t="shared" si="650"/>
        <v>0</v>
      </c>
      <c r="AE782" s="2">
        <f t="shared" si="651"/>
        <v>0</v>
      </c>
      <c r="AF782" s="2">
        <f t="shared" si="652"/>
        <v>0</v>
      </c>
      <c r="AG782" s="2">
        <f t="shared" si="653"/>
        <v>0</v>
      </c>
      <c r="AH782" s="2">
        <f t="shared" si="654"/>
        <v>0</v>
      </c>
      <c r="AI782" s="2">
        <f t="shared" si="655"/>
        <v>0</v>
      </c>
      <c r="AJ782" s="2">
        <f t="shared" si="656"/>
        <v>0</v>
      </c>
      <c r="AK782" s="2">
        <v>867.14</v>
      </c>
      <c r="AL782" s="2">
        <v>867.14</v>
      </c>
      <c r="AM782" s="2">
        <v>0</v>
      </c>
      <c r="AN782" s="2">
        <v>0</v>
      </c>
      <c r="AO782" s="2">
        <v>0</v>
      </c>
      <c r="AP782" s="2">
        <v>0</v>
      </c>
      <c r="AQ782" s="2">
        <v>0</v>
      </c>
      <c r="AR782" s="2">
        <v>0</v>
      </c>
      <c r="AS782" s="2">
        <v>0</v>
      </c>
      <c r="AT782" s="2">
        <v>0</v>
      </c>
      <c r="AU782" s="2">
        <v>0</v>
      </c>
      <c r="AV782" s="2">
        <v>1</v>
      </c>
      <c r="AW782" s="2">
        <v>1</v>
      </c>
      <c r="AX782" s="2"/>
      <c r="AY782" s="2"/>
      <c r="AZ782" s="2">
        <v>1</v>
      </c>
      <c r="BA782" s="2">
        <v>1</v>
      </c>
      <c r="BB782" s="2">
        <v>1</v>
      </c>
      <c r="BC782" s="2">
        <v>1</v>
      </c>
      <c r="BD782" s="2" t="s">
        <v>3</v>
      </c>
      <c r="BE782" s="2" t="s">
        <v>3</v>
      </c>
      <c r="BF782" s="2" t="s">
        <v>3</v>
      </c>
      <c r="BG782" s="2" t="s">
        <v>3</v>
      </c>
      <c r="BH782" s="2">
        <v>3</v>
      </c>
      <c r="BI782" s="2">
        <v>1</v>
      </c>
      <c r="BJ782" s="2" t="s">
        <v>191</v>
      </c>
      <c r="BK782" s="2"/>
      <c r="BL782" s="2"/>
      <c r="BM782" s="2">
        <v>500003</v>
      </c>
      <c r="BN782" s="2">
        <v>0</v>
      </c>
      <c r="BO782" s="2" t="s">
        <v>3</v>
      </c>
      <c r="BP782" s="2">
        <v>0</v>
      </c>
      <c r="BQ782" s="2">
        <v>13</v>
      </c>
      <c r="BR782" s="2">
        <v>0</v>
      </c>
      <c r="BS782" s="2">
        <v>1</v>
      </c>
      <c r="BT782" s="2">
        <v>1</v>
      </c>
      <c r="BU782" s="2">
        <v>1</v>
      </c>
      <c r="BV782" s="2">
        <v>1</v>
      </c>
      <c r="BW782" s="2">
        <v>1</v>
      </c>
      <c r="BX782" s="2">
        <v>1</v>
      </c>
      <c r="BY782" s="2" t="s">
        <v>3</v>
      </c>
      <c r="BZ782" s="2">
        <v>0</v>
      </c>
      <c r="CA782" s="2">
        <v>0</v>
      </c>
      <c r="CB782" s="2" t="s">
        <v>3</v>
      </c>
      <c r="CC782" s="2"/>
      <c r="CD782" s="2"/>
      <c r="CE782" s="2">
        <v>0</v>
      </c>
      <c r="CF782" s="2">
        <v>0</v>
      </c>
      <c r="CG782" s="2">
        <v>0</v>
      </c>
      <c r="CH782" s="2">
        <v>64</v>
      </c>
      <c r="CI782" s="2">
        <v>1</v>
      </c>
      <c r="CJ782" s="2">
        <v>0</v>
      </c>
      <c r="CK782" s="2">
        <v>0</v>
      </c>
      <c r="CL782" s="2">
        <v>0</v>
      </c>
      <c r="CM782" s="2">
        <v>0</v>
      </c>
      <c r="CN782" s="2" t="s">
        <v>3</v>
      </c>
      <c r="CO782" s="2">
        <v>0</v>
      </c>
      <c r="CP782" s="2">
        <f t="shared" si="657"/>
        <v>2618</v>
      </c>
      <c r="CQ782" s="2">
        <f t="shared" si="658"/>
        <v>867.14</v>
      </c>
      <c r="CR782" s="2">
        <f t="shared" si="659"/>
        <v>0</v>
      </c>
      <c r="CS782" s="2">
        <f t="shared" si="660"/>
        <v>0</v>
      </c>
      <c r="CT782" s="2">
        <f t="shared" si="661"/>
        <v>0</v>
      </c>
      <c r="CU782" s="2">
        <f t="shared" si="662"/>
        <v>0</v>
      </c>
      <c r="CV782" s="2">
        <f t="shared" si="663"/>
        <v>0</v>
      </c>
      <c r="CW782" s="2">
        <f t="shared" si="664"/>
        <v>0</v>
      </c>
      <c r="CX782" s="2">
        <f t="shared" si="665"/>
        <v>0</v>
      </c>
      <c r="CY782" s="2">
        <f>(((S782+R782)*AT782)/100)</f>
        <v>0</v>
      </c>
      <c r="CZ782" s="2">
        <f>(((S782+R782)*AU782)/100)</f>
        <v>0</v>
      </c>
      <c r="DA782" s="2"/>
      <c r="DB782" s="2"/>
      <c r="DC782" s="2" t="s">
        <v>3</v>
      </c>
      <c r="DD782" s="2" t="s">
        <v>3</v>
      </c>
      <c r="DE782" s="2" t="s">
        <v>3</v>
      </c>
      <c r="DF782" s="2" t="s">
        <v>3</v>
      </c>
      <c r="DG782" s="2" t="s">
        <v>3</v>
      </c>
      <c r="DH782" s="2" t="s">
        <v>3</v>
      </c>
      <c r="DI782" s="2" t="s">
        <v>3</v>
      </c>
      <c r="DJ782" s="2" t="s">
        <v>3</v>
      </c>
      <c r="DK782" s="2" t="s">
        <v>3</v>
      </c>
      <c r="DL782" s="2" t="s">
        <v>3</v>
      </c>
      <c r="DM782" s="2" t="s">
        <v>3</v>
      </c>
      <c r="DN782" s="2">
        <v>0</v>
      </c>
      <c r="DO782" s="2">
        <v>0</v>
      </c>
      <c r="DP782" s="2">
        <v>1</v>
      </c>
      <c r="DQ782" s="2">
        <v>1</v>
      </c>
      <c r="DR782" s="2"/>
      <c r="DS782" s="2"/>
      <c r="DT782" s="2"/>
      <c r="DU782" s="2">
        <v>1007</v>
      </c>
      <c r="DV782" s="2" t="s">
        <v>40</v>
      </c>
      <c r="DW782" s="2" t="s">
        <v>40</v>
      </c>
      <c r="DX782" s="2">
        <v>1</v>
      </c>
      <c r="DY782" s="2"/>
      <c r="DZ782" s="2" t="s">
        <v>3</v>
      </c>
      <c r="EA782" s="2" t="s">
        <v>3</v>
      </c>
      <c r="EB782" s="2" t="s">
        <v>3</v>
      </c>
      <c r="EC782" s="2" t="s">
        <v>3</v>
      </c>
      <c r="ED782" s="2"/>
      <c r="EE782" s="2">
        <v>54329104</v>
      </c>
      <c r="EF782" s="2">
        <v>13</v>
      </c>
      <c r="EG782" s="2" t="s">
        <v>42</v>
      </c>
      <c r="EH782" s="2">
        <v>0</v>
      </c>
      <c r="EI782" s="2" t="s">
        <v>3</v>
      </c>
      <c r="EJ782" s="2">
        <v>1</v>
      </c>
      <c r="EK782" s="2">
        <v>500003</v>
      </c>
      <c r="EL782" s="2" t="s">
        <v>43</v>
      </c>
      <c r="EM782" s="2" t="s">
        <v>44</v>
      </c>
      <c r="EN782" s="2"/>
      <c r="EO782" s="2" t="s">
        <v>3</v>
      </c>
      <c r="EP782" s="2"/>
      <c r="EQ782" s="2">
        <v>0</v>
      </c>
      <c r="ER782" s="2">
        <v>867.14</v>
      </c>
      <c r="ES782" s="2">
        <v>867.14</v>
      </c>
      <c r="ET782" s="2">
        <v>0</v>
      </c>
      <c r="EU782" s="2">
        <v>0</v>
      </c>
      <c r="EV782" s="2">
        <v>0</v>
      </c>
      <c r="EW782" s="2">
        <v>0</v>
      </c>
      <c r="EX782" s="2">
        <v>0</v>
      </c>
      <c r="EY782" s="2"/>
      <c r="EZ782" s="2"/>
      <c r="FA782" s="2"/>
      <c r="FB782" s="2"/>
      <c r="FC782" s="2"/>
      <c r="FD782" s="2"/>
      <c r="FE782" s="2"/>
      <c r="FF782" s="2"/>
      <c r="FG782" s="2"/>
      <c r="FH782" s="2"/>
      <c r="FI782" s="2"/>
      <c r="FJ782" s="2"/>
      <c r="FK782" s="2"/>
      <c r="FL782" s="2"/>
      <c r="FM782" s="2"/>
      <c r="FN782" s="2"/>
      <c r="FO782" s="2"/>
      <c r="FP782" s="2"/>
      <c r="FQ782" s="2">
        <v>0</v>
      </c>
      <c r="FR782" s="2">
        <f t="shared" si="666"/>
        <v>0</v>
      </c>
      <c r="FS782" s="2">
        <v>0</v>
      </c>
      <c r="FT782" s="2"/>
      <c r="FU782" s="2"/>
      <c r="FV782" s="2"/>
      <c r="FW782" s="2"/>
      <c r="FX782" s="2">
        <v>0</v>
      </c>
      <c r="FY782" s="2">
        <v>0</v>
      </c>
      <c r="FZ782" s="2"/>
      <c r="GA782" s="2" t="s">
        <v>3</v>
      </c>
      <c r="GB782" s="2"/>
      <c r="GC782" s="2"/>
      <c r="GD782" s="2">
        <v>1</v>
      </c>
      <c r="GE782" s="2"/>
      <c r="GF782" s="2">
        <v>1799260510</v>
      </c>
      <c r="GG782" s="2">
        <v>2</v>
      </c>
      <c r="GH782" s="2">
        <v>1</v>
      </c>
      <c r="GI782" s="2">
        <v>-2</v>
      </c>
      <c r="GJ782" s="2">
        <v>0</v>
      </c>
      <c r="GK782" s="2">
        <v>0</v>
      </c>
      <c r="GL782" s="2">
        <f t="shared" si="667"/>
        <v>0</v>
      </c>
      <c r="GM782" s="2">
        <f t="shared" si="668"/>
        <v>2618</v>
      </c>
      <c r="GN782" s="2">
        <f t="shared" si="669"/>
        <v>2618</v>
      </c>
      <c r="GO782" s="2">
        <f t="shared" si="670"/>
        <v>0</v>
      </c>
      <c r="GP782" s="2">
        <f t="shared" si="671"/>
        <v>0</v>
      </c>
      <c r="GQ782" s="2"/>
      <c r="GR782" s="2">
        <v>0</v>
      </c>
      <c r="GS782" s="2">
        <v>3</v>
      </c>
      <c r="GT782" s="2">
        <v>0</v>
      </c>
      <c r="GU782" s="2" t="s">
        <v>3</v>
      </c>
      <c r="GV782" s="2">
        <f t="shared" si="672"/>
        <v>0</v>
      </c>
      <c r="GW782" s="2">
        <v>1</v>
      </c>
      <c r="GX782" s="2">
        <f t="shared" si="673"/>
        <v>0</v>
      </c>
      <c r="GY782" s="2"/>
      <c r="GZ782" s="2"/>
      <c r="HA782" s="2">
        <v>0</v>
      </c>
      <c r="HB782" s="2">
        <v>0</v>
      </c>
      <c r="HC782" s="2">
        <f t="shared" si="674"/>
        <v>0</v>
      </c>
      <c r="HD782" s="2"/>
      <c r="HE782" s="2" t="s">
        <v>3</v>
      </c>
      <c r="HF782" s="2" t="s">
        <v>3</v>
      </c>
      <c r="HG782" s="2"/>
      <c r="HH782" s="2"/>
      <c r="HI782" s="2"/>
      <c r="HJ782" s="2"/>
      <c r="HK782" s="2"/>
      <c r="HL782" s="2"/>
      <c r="HM782" s="2" t="s">
        <v>3</v>
      </c>
      <c r="HN782" s="2" t="s">
        <v>3</v>
      </c>
      <c r="HO782" s="2" t="s">
        <v>3</v>
      </c>
      <c r="HP782" s="2" t="s">
        <v>3</v>
      </c>
      <c r="HQ782" s="2" t="s">
        <v>3</v>
      </c>
      <c r="HR782" s="2"/>
      <c r="HS782" s="2"/>
      <c r="HT782" s="2"/>
      <c r="HU782" s="2"/>
      <c r="HV782" s="2"/>
      <c r="HW782" s="2"/>
      <c r="HX782" s="2"/>
      <c r="HY782" s="2"/>
      <c r="HZ782" s="2"/>
      <c r="IA782" s="2"/>
      <c r="IB782" s="2"/>
      <c r="IC782" s="2"/>
      <c r="ID782" s="2"/>
      <c r="IE782" s="2"/>
      <c r="IF782" s="2"/>
      <c r="IG782" s="2"/>
      <c r="IH782" s="2"/>
      <c r="II782" s="2"/>
      <c r="IJ782" s="2"/>
      <c r="IK782" s="2">
        <v>0</v>
      </c>
      <c r="IL782" s="2"/>
      <c r="IM782" s="2"/>
      <c r="IN782" s="2"/>
      <c r="IO782" s="2"/>
      <c r="IP782" s="2"/>
      <c r="IQ782" s="2"/>
      <c r="IR782" s="2"/>
      <c r="IS782" s="2"/>
      <c r="IT782" s="2"/>
      <c r="IU782" s="2"/>
    </row>
    <row r="783" spans="1:255" x14ac:dyDescent="0.2">
      <c r="A783">
        <v>18</v>
      </c>
      <c r="B783">
        <v>1</v>
      </c>
      <c r="C783">
        <v>710</v>
      </c>
      <c r="E783" t="s">
        <v>473</v>
      </c>
      <c r="F783" t="e">
        <f>'1.Лок.смета.и.Акт'!#REF!</f>
        <v>#REF!</v>
      </c>
      <c r="G783" t="s">
        <v>190</v>
      </c>
      <c r="H783" t="s">
        <v>40</v>
      </c>
      <c r="I783">
        <f>I781*J783</f>
        <v>3.0192000000000001</v>
      </c>
      <c r="J783">
        <v>2.04</v>
      </c>
      <c r="K783">
        <v>2.04</v>
      </c>
      <c r="L783">
        <v>6.0486000000000004</v>
      </c>
      <c r="M783">
        <v>0</v>
      </c>
      <c r="N783">
        <f t="shared" si="637"/>
        <v>6.0486000000000004</v>
      </c>
      <c r="O783">
        <f t="shared" si="638"/>
        <v>19692</v>
      </c>
      <c r="P783">
        <f t="shared" si="639"/>
        <v>19692</v>
      </c>
      <c r="Q783">
        <f t="shared" si="640"/>
        <v>0</v>
      </c>
      <c r="R783">
        <f t="shared" si="641"/>
        <v>0</v>
      </c>
      <c r="S783">
        <f t="shared" si="642"/>
        <v>0</v>
      </c>
      <c r="T783">
        <f t="shared" si="643"/>
        <v>0</v>
      </c>
      <c r="U783">
        <f t="shared" si="644"/>
        <v>0</v>
      </c>
      <c r="V783">
        <f t="shared" si="645"/>
        <v>0</v>
      </c>
      <c r="W783">
        <f t="shared" si="646"/>
        <v>0</v>
      </c>
      <c r="X783">
        <f t="shared" si="647"/>
        <v>0</v>
      </c>
      <c r="Y783">
        <f t="shared" si="648"/>
        <v>0</v>
      </c>
      <c r="AA783">
        <v>69726884</v>
      </c>
      <c r="AB783">
        <f t="shared" si="649"/>
        <v>862.75</v>
      </c>
      <c r="AC783">
        <f>ROUND((ES783),2)</f>
        <v>862.75</v>
      </c>
      <c r="AD783">
        <f t="shared" si="650"/>
        <v>0</v>
      </c>
      <c r="AE783">
        <f t="shared" si="651"/>
        <v>0</v>
      </c>
      <c r="AF783">
        <f t="shared" si="652"/>
        <v>0</v>
      </c>
      <c r="AG783">
        <f t="shared" si="653"/>
        <v>0</v>
      </c>
      <c r="AH783">
        <f t="shared" si="654"/>
        <v>0</v>
      </c>
      <c r="AI783">
        <f t="shared" si="655"/>
        <v>0</v>
      </c>
      <c r="AJ783">
        <f t="shared" si="656"/>
        <v>0</v>
      </c>
      <c r="AK783">
        <v>862.75</v>
      </c>
      <c r="AL783">
        <v>862.75</v>
      </c>
      <c r="AM783">
        <v>0</v>
      </c>
      <c r="AN783">
        <v>0</v>
      </c>
      <c r="AO783">
        <v>0</v>
      </c>
      <c r="AP783">
        <v>0</v>
      </c>
      <c r="AQ783">
        <v>0</v>
      </c>
      <c r="AR783">
        <v>0</v>
      </c>
      <c r="AS783">
        <v>0</v>
      </c>
      <c r="AT783">
        <v>0</v>
      </c>
      <c r="AU783">
        <v>0</v>
      </c>
      <c r="AV783">
        <v>1</v>
      </c>
      <c r="AW783">
        <v>1</v>
      </c>
      <c r="AZ783">
        <v>1</v>
      </c>
      <c r="BA783">
        <v>1</v>
      </c>
      <c r="BB783">
        <v>1</v>
      </c>
      <c r="BC783">
        <v>7.56</v>
      </c>
      <c r="BD783" t="s">
        <v>3</v>
      </c>
      <c r="BE783" t="s">
        <v>3</v>
      </c>
      <c r="BF783" t="s">
        <v>3</v>
      </c>
      <c r="BG783" t="s">
        <v>3</v>
      </c>
      <c r="BH783">
        <v>3</v>
      </c>
      <c r="BI783">
        <v>1</v>
      </c>
      <c r="BJ783" t="s">
        <v>191</v>
      </c>
      <c r="BM783">
        <v>500003</v>
      </c>
      <c r="BN783">
        <v>0</v>
      </c>
      <c r="BO783" t="s">
        <v>3</v>
      </c>
      <c r="BP783">
        <v>0</v>
      </c>
      <c r="BQ783">
        <v>13</v>
      </c>
      <c r="BR783">
        <v>0</v>
      </c>
      <c r="BS783">
        <v>1</v>
      </c>
      <c r="BT783">
        <v>1</v>
      </c>
      <c r="BU783">
        <v>1</v>
      </c>
      <c r="BV783">
        <v>1</v>
      </c>
      <c r="BW783">
        <v>1</v>
      </c>
      <c r="BX783">
        <v>1</v>
      </c>
      <c r="BY783" t="s">
        <v>3</v>
      </c>
      <c r="BZ783">
        <v>0</v>
      </c>
      <c r="CA783">
        <v>0</v>
      </c>
      <c r="CB783" t="s">
        <v>3</v>
      </c>
      <c r="CE783">
        <v>0</v>
      </c>
      <c r="CF783">
        <v>0</v>
      </c>
      <c r="CG783">
        <v>0</v>
      </c>
      <c r="CH783">
        <v>64</v>
      </c>
      <c r="CI783">
        <v>1</v>
      </c>
      <c r="CJ783">
        <v>0</v>
      </c>
      <c r="CK783">
        <v>0</v>
      </c>
      <c r="CL783">
        <v>0</v>
      </c>
      <c r="CM783">
        <v>0</v>
      </c>
      <c r="CN783" t="s">
        <v>3</v>
      </c>
      <c r="CO783">
        <v>0</v>
      </c>
      <c r="CP783">
        <f t="shared" si="657"/>
        <v>19692</v>
      </c>
      <c r="CQ783">
        <f t="shared" si="658"/>
        <v>6522.3899999999994</v>
      </c>
      <c r="CR783">
        <f t="shared" si="659"/>
        <v>0</v>
      </c>
      <c r="CS783">
        <f t="shared" si="660"/>
        <v>0</v>
      </c>
      <c r="CT783">
        <f t="shared" si="661"/>
        <v>0</v>
      </c>
      <c r="CU783">
        <f t="shared" si="662"/>
        <v>0</v>
      </c>
      <c r="CV783">
        <f t="shared" si="663"/>
        <v>0</v>
      </c>
      <c r="CW783">
        <f t="shared" si="664"/>
        <v>0</v>
      </c>
      <c r="CX783">
        <f t="shared" si="665"/>
        <v>0</v>
      </c>
      <c r="CY783">
        <f>(S783+R783)*(BZ783/100)</f>
        <v>0</v>
      </c>
      <c r="CZ783">
        <f>(S783+R783)*(CA783/100)</f>
        <v>0</v>
      </c>
      <c r="DC783" t="s">
        <v>3</v>
      </c>
      <c r="DD783" t="s">
        <v>3</v>
      </c>
      <c r="DE783" t="s">
        <v>3</v>
      </c>
      <c r="DF783" t="s">
        <v>3</v>
      </c>
      <c r="DG783" t="s">
        <v>3</v>
      </c>
      <c r="DH783" t="s">
        <v>3</v>
      </c>
      <c r="DI783" t="s">
        <v>3</v>
      </c>
      <c r="DJ783" t="s">
        <v>3</v>
      </c>
      <c r="DK783" t="s">
        <v>3</v>
      </c>
      <c r="DL783" t="s">
        <v>3</v>
      </c>
      <c r="DM783" t="s">
        <v>3</v>
      </c>
      <c r="DN783">
        <v>0</v>
      </c>
      <c r="DO783">
        <v>0</v>
      </c>
      <c r="DP783">
        <v>1</v>
      </c>
      <c r="DQ783">
        <v>1</v>
      </c>
      <c r="DU783">
        <v>1007</v>
      </c>
      <c r="DV783" t="s">
        <v>40</v>
      </c>
      <c r="DW783" t="e">
        <f>'1.Лок.смета.и.Акт'!#REF!</f>
        <v>#REF!</v>
      </c>
      <c r="DX783">
        <v>1</v>
      </c>
      <c r="DZ783" t="s">
        <v>3</v>
      </c>
      <c r="EA783" t="s">
        <v>3</v>
      </c>
      <c r="EB783" t="s">
        <v>3</v>
      </c>
      <c r="EC783" t="s">
        <v>3</v>
      </c>
      <c r="EE783">
        <v>54329104</v>
      </c>
      <c r="EF783">
        <v>13</v>
      </c>
      <c r="EG783" t="s">
        <v>42</v>
      </c>
      <c r="EH783">
        <v>0</v>
      </c>
      <c r="EI783" t="s">
        <v>3</v>
      </c>
      <c r="EJ783">
        <v>1</v>
      </c>
      <c r="EK783">
        <v>500003</v>
      </c>
      <c r="EL783" t="s">
        <v>43</v>
      </c>
      <c r="EM783" t="s">
        <v>44</v>
      </c>
      <c r="EO783" t="s">
        <v>3</v>
      </c>
      <c r="EQ783">
        <v>0</v>
      </c>
      <c r="ER783">
        <v>6238.51</v>
      </c>
      <c r="ES783">
        <v>862.75</v>
      </c>
      <c r="ET783">
        <v>0</v>
      </c>
      <c r="EU783">
        <v>0</v>
      </c>
      <c r="EV783">
        <v>0</v>
      </c>
      <c r="EW783">
        <v>0</v>
      </c>
      <c r="EX783">
        <v>0</v>
      </c>
      <c r="EZ783">
        <v>5</v>
      </c>
      <c r="FC783">
        <v>0</v>
      </c>
      <c r="FD783">
        <v>18</v>
      </c>
      <c r="FF783">
        <v>6238.51</v>
      </c>
      <c r="FQ783">
        <v>0</v>
      </c>
      <c r="FR783">
        <f t="shared" si="666"/>
        <v>0</v>
      </c>
      <c r="FS783">
        <v>0</v>
      </c>
      <c r="FX783">
        <v>0</v>
      </c>
      <c r="FY783">
        <v>0</v>
      </c>
      <c r="GA783" t="s">
        <v>192</v>
      </c>
      <c r="GD783">
        <v>1</v>
      </c>
      <c r="GF783">
        <v>1799260510</v>
      </c>
      <c r="GG783">
        <v>2</v>
      </c>
      <c r="GH783">
        <v>3</v>
      </c>
      <c r="GI783">
        <v>5</v>
      </c>
      <c r="GJ783">
        <v>0</v>
      </c>
      <c r="GK783">
        <v>0</v>
      </c>
      <c r="GL783">
        <f t="shared" si="667"/>
        <v>0</v>
      </c>
      <c r="GM783">
        <f t="shared" si="668"/>
        <v>19692</v>
      </c>
      <c r="GN783">
        <f t="shared" si="669"/>
        <v>19692</v>
      </c>
      <c r="GO783">
        <f t="shared" si="670"/>
        <v>0</v>
      </c>
      <c r="GP783">
        <f t="shared" si="671"/>
        <v>0</v>
      </c>
      <c r="GR783">
        <v>1</v>
      </c>
      <c r="GS783">
        <v>1</v>
      </c>
      <c r="GT783">
        <v>0</v>
      </c>
      <c r="GU783" t="s">
        <v>3</v>
      </c>
      <c r="GV783">
        <f t="shared" si="672"/>
        <v>0</v>
      </c>
      <c r="GW783">
        <v>1</v>
      </c>
      <c r="GX783">
        <f t="shared" si="673"/>
        <v>0</v>
      </c>
      <c r="HA783">
        <v>0</v>
      </c>
      <c r="HB783">
        <v>0</v>
      </c>
      <c r="HC783">
        <f t="shared" si="674"/>
        <v>0</v>
      </c>
      <c r="HE783" t="s">
        <v>35</v>
      </c>
      <c r="HF783" t="s">
        <v>36</v>
      </c>
      <c r="HM783" t="s">
        <v>3</v>
      </c>
      <c r="HN783" t="s">
        <v>3</v>
      </c>
      <c r="HO783" t="s">
        <v>3</v>
      </c>
      <c r="HP783" t="s">
        <v>3</v>
      </c>
      <c r="HQ783" t="s">
        <v>3</v>
      </c>
      <c r="IK783">
        <v>0</v>
      </c>
    </row>
    <row r="784" spans="1:255" x14ac:dyDescent="0.2">
      <c r="A784" s="2">
        <v>18</v>
      </c>
      <c r="B784" s="2">
        <v>1</v>
      </c>
      <c r="C784" s="2">
        <v>703</v>
      </c>
      <c r="D784" s="2"/>
      <c r="E784" s="2" t="s">
        <v>474</v>
      </c>
      <c r="F784" s="2" t="s">
        <v>82</v>
      </c>
      <c r="G784" s="2" t="s">
        <v>83</v>
      </c>
      <c r="H784" s="2" t="s">
        <v>40</v>
      </c>
      <c r="I784" s="2">
        <f>I780*J784</f>
        <v>5.18</v>
      </c>
      <c r="J784" s="2">
        <v>3.5</v>
      </c>
      <c r="K784" s="2">
        <v>3.5</v>
      </c>
      <c r="L784" s="2">
        <v>10.3775</v>
      </c>
      <c r="M784" s="2">
        <v>0</v>
      </c>
      <c r="N784" s="2">
        <f t="shared" si="637"/>
        <v>10.3775</v>
      </c>
      <c r="O784" s="2">
        <f t="shared" si="638"/>
        <v>37</v>
      </c>
      <c r="P784" s="2">
        <f t="shared" si="639"/>
        <v>37</v>
      </c>
      <c r="Q784" s="2">
        <f t="shared" si="640"/>
        <v>0</v>
      </c>
      <c r="R784" s="2">
        <f t="shared" si="641"/>
        <v>0</v>
      </c>
      <c r="S784" s="2">
        <f t="shared" si="642"/>
        <v>0</v>
      </c>
      <c r="T784" s="2">
        <f t="shared" si="643"/>
        <v>0</v>
      </c>
      <c r="U784" s="2">
        <f t="shared" si="644"/>
        <v>0</v>
      </c>
      <c r="V784" s="2">
        <f t="shared" si="645"/>
        <v>0</v>
      </c>
      <c r="W784" s="2">
        <f t="shared" si="646"/>
        <v>0</v>
      </c>
      <c r="X784" s="2">
        <f t="shared" si="647"/>
        <v>0</v>
      </c>
      <c r="Y784" s="2">
        <f t="shared" si="648"/>
        <v>0</v>
      </c>
      <c r="Z784" s="2"/>
      <c r="AA784" s="2">
        <v>69726971</v>
      </c>
      <c r="AB784" s="2">
        <f t="shared" si="649"/>
        <v>7.14</v>
      </c>
      <c r="AC784" s="2">
        <f>ROUND((ES784),2)</f>
        <v>7.14</v>
      </c>
      <c r="AD784" s="2">
        <f t="shared" si="650"/>
        <v>0</v>
      </c>
      <c r="AE784" s="2">
        <f t="shared" si="651"/>
        <v>0</v>
      </c>
      <c r="AF784" s="2">
        <f t="shared" si="652"/>
        <v>0</v>
      </c>
      <c r="AG784" s="2">
        <f t="shared" si="653"/>
        <v>0</v>
      </c>
      <c r="AH784" s="2">
        <f t="shared" si="654"/>
        <v>0</v>
      </c>
      <c r="AI784" s="2">
        <f t="shared" si="655"/>
        <v>0</v>
      </c>
      <c r="AJ784" s="2">
        <f t="shared" si="656"/>
        <v>0</v>
      </c>
      <c r="AK784" s="2">
        <v>7.14</v>
      </c>
      <c r="AL784" s="2">
        <v>7.14</v>
      </c>
      <c r="AM784" s="2">
        <v>0</v>
      </c>
      <c r="AN784" s="2">
        <v>0</v>
      </c>
      <c r="AO784" s="2">
        <v>0</v>
      </c>
      <c r="AP784" s="2">
        <v>0</v>
      </c>
      <c r="AQ784" s="2">
        <v>0</v>
      </c>
      <c r="AR784" s="2">
        <v>0</v>
      </c>
      <c r="AS784" s="2">
        <v>0</v>
      </c>
      <c r="AT784" s="2">
        <v>0</v>
      </c>
      <c r="AU784" s="2">
        <v>0</v>
      </c>
      <c r="AV784" s="2">
        <v>1</v>
      </c>
      <c r="AW784" s="2">
        <v>1</v>
      </c>
      <c r="AX784" s="2"/>
      <c r="AY784" s="2"/>
      <c r="AZ784" s="2">
        <v>1</v>
      </c>
      <c r="BA784" s="2">
        <v>1</v>
      </c>
      <c r="BB784" s="2">
        <v>1</v>
      </c>
      <c r="BC784" s="2">
        <v>1</v>
      </c>
      <c r="BD784" s="2" t="s">
        <v>3</v>
      </c>
      <c r="BE784" s="2" t="s">
        <v>3</v>
      </c>
      <c r="BF784" s="2" t="s">
        <v>3</v>
      </c>
      <c r="BG784" s="2" t="s">
        <v>3</v>
      </c>
      <c r="BH784" s="2">
        <v>3</v>
      </c>
      <c r="BI784" s="2">
        <v>1</v>
      </c>
      <c r="BJ784" s="2" t="s">
        <v>194</v>
      </c>
      <c r="BK784" s="2"/>
      <c r="BL784" s="2"/>
      <c r="BM784" s="2">
        <v>500001</v>
      </c>
      <c r="BN784" s="2">
        <v>0</v>
      </c>
      <c r="BO784" s="2" t="s">
        <v>3</v>
      </c>
      <c r="BP784" s="2">
        <v>0</v>
      </c>
      <c r="BQ784" s="2">
        <v>8</v>
      </c>
      <c r="BR784" s="2">
        <v>0</v>
      </c>
      <c r="BS784" s="2">
        <v>1</v>
      </c>
      <c r="BT784" s="2">
        <v>1</v>
      </c>
      <c r="BU784" s="2">
        <v>1</v>
      </c>
      <c r="BV784" s="2">
        <v>1</v>
      </c>
      <c r="BW784" s="2">
        <v>1</v>
      </c>
      <c r="BX784" s="2">
        <v>1</v>
      </c>
      <c r="BY784" s="2" t="s">
        <v>3</v>
      </c>
      <c r="BZ784" s="2">
        <v>0</v>
      </c>
      <c r="CA784" s="2">
        <v>0</v>
      </c>
      <c r="CB784" s="2" t="s">
        <v>3</v>
      </c>
      <c r="CC784" s="2"/>
      <c r="CD784" s="2"/>
      <c r="CE784" s="2">
        <v>0</v>
      </c>
      <c r="CF784" s="2">
        <v>0</v>
      </c>
      <c r="CG784" s="2">
        <v>0</v>
      </c>
      <c r="CH784" s="2">
        <v>64</v>
      </c>
      <c r="CI784" s="2">
        <v>2</v>
      </c>
      <c r="CJ784" s="2">
        <v>0</v>
      </c>
      <c r="CK784" s="2">
        <v>0</v>
      </c>
      <c r="CL784" s="2">
        <v>0</v>
      </c>
      <c r="CM784" s="2">
        <v>0</v>
      </c>
      <c r="CN784" s="2" t="s">
        <v>3</v>
      </c>
      <c r="CO784" s="2">
        <v>0</v>
      </c>
      <c r="CP784" s="2">
        <f t="shared" si="657"/>
        <v>37</v>
      </c>
      <c r="CQ784" s="2">
        <f t="shared" si="658"/>
        <v>7.14</v>
      </c>
      <c r="CR784" s="2">
        <f t="shared" si="659"/>
        <v>0</v>
      </c>
      <c r="CS784" s="2">
        <f t="shared" si="660"/>
        <v>0</v>
      </c>
      <c r="CT784" s="2">
        <f t="shared" si="661"/>
        <v>0</v>
      </c>
      <c r="CU784" s="2">
        <f t="shared" si="662"/>
        <v>0</v>
      </c>
      <c r="CV784" s="2">
        <f t="shared" si="663"/>
        <v>0</v>
      </c>
      <c r="CW784" s="2">
        <f t="shared" si="664"/>
        <v>0</v>
      </c>
      <c r="CX784" s="2">
        <f t="shared" si="665"/>
        <v>0</v>
      </c>
      <c r="CY784" s="2">
        <f>(((S784+R784)*AT784)/100)</f>
        <v>0</v>
      </c>
      <c r="CZ784" s="2">
        <f>(((S784+R784)*AU784)/100)</f>
        <v>0</v>
      </c>
      <c r="DA784" s="2"/>
      <c r="DB784" s="2"/>
      <c r="DC784" s="2" t="s">
        <v>3</v>
      </c>
      <c r="DD784" s="2" t="s">
        <v>3</v>
      </c>
      <c r="DE784" s="2" t="s">
        <v>3</v>
      </c>
      <c r="DF784" s="2" t="s">
        <v>3</v>
      </c>
      <c r="DG784" s="2" t="s">
        <v>3</v>
      </c>
      <c r="DH784" s="2" t="s">
        <v>3</v>
      </c>
      <c r="DI784" s="2" t="s">
        <v>3</v>
      </c>
      <c r="DJ784" s="2" t="s">
        <v>3</v>
      </c>
      <c r="DK784" s="2" t="s">
        <v>3</v>
      </c>
      <c r="DL784" s="2" t="s">
        <v>3</v>
      </c>
      <c r="DM784" s="2" t="s">
        <v>3</v>
      </c>
      <c r="DN784" s="2">
        <v>0</v>
      </c>
      <c r="DO784" s="2">
        <v>0</v>
      </c>
      <c r="DP784" s="2">
        <v>1</v>
      </c>
      <c r="DQ784" s="2">
        <v>1</v>
      </c>
      <c r="DR784" s="2"/>
      <c r="DS784" s="2"/>
      <c r="DT784" s="2"/>
      <c r="DU784" s="2">
        <v>1007</v>
      </c>
      <c r="DV784" s="2" t="s">
        <v>40</v>
      </c>
      <c r="DW784" s="2" t="s">
        <v>40</v>
      </c>
      <c r="DX784" s="2">
        <v>1</v>
      </c>
      <c r="DY784" s="2"/>
      <c r="DZ784" s="2" t="s">
        <v>3</v>
      </c>
      <c r="EA784" s="2" t="s">
        <v>3</v>
      </c>
      <c r="EB784" s="2" t="s">
        <v>3</v>
      </c>
      <c r="EC784" s="2" t="s">
        <v>3</v>
      </c>
      <c r="ED784" s="2"/>
      <c r="EE784" s="2">
        <v>54328897</v>
      </c>
      <c r="EF784" s="2">
        <v>8</v>
      </c>
      <c r="EG784" s="2" t="s">
        <v>31</v>
      </c>
      <c r="EH784" s="2">
        <v>0</v>
      </c>
      <c r="EI784" s="2" t="s">
        <v>3</v>
      </c>
      <c r="EJ784" s="2">
        <v>1</v>
      </c>
      <c r="EK784" s="2">
        <v>500001</v>
      </c>
      <c r="EL784" s="2" t="s">
        <v>32</v>
      </c>
      <c r="EM784" s="2" t="s">
        <v>33</v>
      </c>
      <c r="EN784" s="2"/>
      <c r="EO784" s="2" t="s">
        <v>3</v>
      </c>
      <c r="EP784" s="2"/>
      <c r="EQ784" s="2">
        <v>0</v>
      </c>
      <c r="ER784" s="2">
        <v>7.14</v>
      </c>
      <c r="ES784" s="2">
        <v>7.14</v>
      </c>
      <c r="ET784" s="2">
        <v>0</v>
      </c>
      <c r="EU784" s="2">
        <v>0</v>
      </c>
      <c r="EV784" s="2">
        <v>0</v>
      </c>
      <c r="EW784" s="2">
        <v>0</v>
      </c>
      <c r="EX784" s="2">
        <v>0</v>
      </c>
      <c r="EY784" s="2"/>
      <c r="EZ784" s="2"/>
      <c r="FA784" s="2"/>
      <c r="FB784" s="2"/>
      <c r="FC784" s="2"/>
      <c r="FD784" s="2"/>
      <c r="FE784" s="2"/>
      <c r="FF784" s="2"/>
      <c r="FG784" s="2"/>
      <c r="FH784" s="2"/>
      <c r="FI784" s="2"/>
      <c r="FJ784" s="2"/>
      <c r="FK784" s="2"/>
      <c r="FL784" s="2"/>
      <c r="FM784" s="2"/>
      <c r="FN784" s="2"/>
      <c r="FO784" s="2"/>
      <c r="FP784" s="2"/>
      <c r="FQ784" s="2">
        <v>0</v>
      </c>
      <c r="FR784" s="2">
        <f t="shared" si="666"/>
        <v>0</v>
      </c>
      <c r="FS784" s="2">
        <v>0</v>
      </c>
      <c r="FT784" s="2"/>
      <c r="FU784" s="2"/>
      <c r="FV784" s="2"/>
      <c r="FW784" s="2"/>
      <c r="FX784" s="2">
        <v>0</v>
      </c>
      <c r="FY784" s="2">
        <v>0</v>
      </c>
      <c r="FZ784" s="2"/>
      <c r="GA784" s="2" t="s">
        <v>3</v>
      </c>
      <c r="GB784" s="2"/>
      <c r="GC784" s="2"/>
      <c r="GD784" s="2">
        <v>1</v>
      </c>
      <c r="GE784" s="2"/>
      <c r="GF784" s="2">
        <v>1967222743</v>
      </c>
      <c r="GG784" s="2">
        <v>2</v>
      </c>
      <c r="GH784" s="2">
        <v>1</v>
      </c>
      <c r="GI784" s="2">
        <v>-2</v>
      </c>
      <c r="GJ784" s="2">
        <v>0</v>
      </c>
      <c r="GK784" s="2">
        <v>0</v>
      </c>
      <c r="GL784" s="2">
        <f t="shared" si="667"/>
        <v>0</v>
      </c>
      <c r="GM784" s="2">
        <f t="shared" si="668"/>
        <v>37</v>
      </c>
      <c r="GN784" s="2">
        <f t="shared" si="669"/>
        <v>37</v>
      </c>
      <c r="GO784" s="2">
        <f t="shared" si="670"/>
        <v>0</v>
      </c>
      <c r="GP784" s="2">
        <f t="shared" si="671"/>
        <v>0</v>
      </c>
      <c r="GQ784" s="2"/>
      <c r="GR784" s="2">
        <v>0</v>
      </c>
      <c r="GS784" s="2">
        <v>3</v>
      </c>
      <c r="GT784" s="2">
        <v>0</v>
      </c>
      <c r="GU784" s="2" t="s">
        <v>3</v>
      </c>
      <c r="GV784" s="2">
        <f t="shared" si="672"/>
        <v>0</v>
      </c>
      <c r="GW784" s="2">
        <v>1</v>
      </c>
      <c r="GX784" s="2">
        <f t="shared" si="673"/>
        <v>0</v>
      </c>
      <c r="GY784" s="2"/>
      <c r="GZ784" s="2"/>
      <c r="HA784" s="2">
        <v>0</v>
      </c>
      <c r="HB784" s="2">
        <v>0</v>
      </c>
      <c r="HC784" s="2">
        <f t="shared" si="674"/>
        <v>0</v>
      </c>
      <c r="HD784" s="2"/>
      <c r="HE784" s="2" t="s">
        <v>3</v>
      </c>
      <c r="HF784" s="2" t="s">
        <v>3</v>
      </c>
      <c r="HG784" s="2"/>
      <c r="HH784" s="2"/>
      <c r="HI784" s="2"/>
      <c r="HJ784" s="2"/>
      <c r="HK784" s="2"/>
      <c r="HL784" s="2"/>
      <c r="HM784" s="2" t="s">
        <v>3</v>
      </c>
      <c r="HN784" s="2" t="s">
        <v>3</v>
      </c>
      <c r="HO784" s="2" t="s">
        <v>3</v>
      </c>
      <c r="HP784" s="2" t="s">
        <v>3</v>
      </c>
      <c r="HQ784" s="2" t="s">
        <v>3</v>
      </c>
      <c r="HR784" s="2"/>
      <c r="HS784" s="2"/>
      <c r="HT784" s="2"/>
      <c r="HU784" s="2"/>
      <c r="HV784" s="2"/>
      <c r="HW784" s="2"/>
      <c r="HX784" s="2"/>
      <c r="HY784" s="2"/>
      <c r="HZ784" s="2"/>
      <c r="IA784" s="2"/>
      <c r="IB784" s="2"/>
      <c r="IC784" s="2"/>
      <c r="ID784" s="2"/>
      <c r="IE784" s="2"/>
      <c r="IF784" s="2"/>
      <c r="IG784" s="2"/>
      <c r="IH784" s="2"/>
      <c r="II784" s="2"/>
      <c r="IJ784" s="2"/>
      <c r="IK784" s="2">
        <v>0</v>
      </c>
      <c r="IL784" s="2"/>
      <c r="IM784" s="2"/>
      <c r="IN784" s="2"/>
      <c r="IO784" s="2"/>
      <c r="IP784" s="2"/>
      <c r="IQ784" s="2"/>
      <c r="IR784" s="2"/>
      <c r="IS784" s="2"/>
      <c r="IT784" s="2"/>
      <c r="IU784" s="2"/>
    </row>
    <row r="785" spans="1:255" x14ac:dyDescent="0.2">
      <c r="A785">
        <v>18</v>
      </c>
      <c r="B785">
        <v>1</v>
      </c>
      <c r="C785">
        <v>709</v>
      </c>
      <c r="E785" t="s">
        <v>474</v>
      </c>
      <c r="F785" t="e">
        <f>'1.Лок.смета.и.Акт'!#REF!</f>
        <v>#REF!</v>
      </c>
      <c r="G785" t="s">
        <v>83</v>
      </c>
      <c r="H785" t="s">
        <v>40</v>
      </c>
      <c r="I785">
        <f>I781*J785</f>
        <v>5.18</v>
      </c>
      <c r="J785">
        <v>3.5</v>
      </c>
      <c r="K785">
        <v>3.5</v>
      </c>
      <c r="L785">
        <v>10.3775</v>
      </c>
      <c r="M785">
        <v>0</v>
      </c>
      <c r="N785">
        <f t="shared" si="637"/>
        <v>10.3775</v>
      </c>
      <c r="O785">
        <f t="shared" si="638"/>
        <v>77</v>
      </c>
      <c r="P785">
        <f t="shared" si="639"/>
        <v>77</v>
      </c>
      <c r="Q785">
        <f t="shared" si="640"/>
        <v>0</v>
      </c>
      <c r="R785">
        <f t="shared" si="641"/>
        <v>0</v>
      </c>
      <c r="S785">
        <f t="shared" si="642"/>
        <v>0</v>
      </c>
      <c r="T785">
        <f t="shared" si="643"/>
        <v>0</v>
      </c>
      <c r="U785">
        <f t="shared" si="644"/>
        <v>0</v>
      </c>
      <c r="V785">
        <f t="shared" si="645"/>
        <v>0</v>
      </c>
      <c r="W785">
        <f t="shared" si="646"/>
        <v>0</v>
      </c>
      <c r="X785">
        <f t="shared" si="647"/>
        <v>0</v>
      </c>
      <c r="Y785">
        <f t="shared" si="648"/>
        <v>0</v>
      </c>
      <c r="AA785">
        <v>69726884</v>
      </c>
      <c r="AB785">
        <f t="shared" si="649"/>
        <v>1.97</v>
      </c>
      <c r="AC785">
        <f>ROUND((ES785),2)</f>
        <v>1.97</v>
      </c>
      <c r="AD785">
        <f t="shared" si="650"/>
        <v>0</v>
      </c>
      <c r="AE785">
        <f t="shared" si="651"/>
        <v>0</v>
      </c>
      <c r="AF785">
        <f t="shared" si="652"/>
        <v>0</v>
      </c>
      <c r="AG785">
        <f t="shared" si="653"/>
        <v>0</v>
      </c>
      <c r="AH785">
        <f t="shared" si="654"/>
        <v>0</v>
      </c>
      <c r="AI785">
        <f t="shared" si="655"/>
        <v>0</v>
      </c>
      <c r="AJ785">
        <f t="shared" si="656"/>
        <v>0</v>
      </c>
      <c r="AK785">
        <v>1.97</v>
      </c>
      <c r="AL785">
        <v>1.97</v>
      </c>
      <c r="AM785">
        <v>0</v>
      </c>
      <c r="AN785">
        <v>0</v>
      </c>
      <c r="AO785">
        <v>0</v>
      </c>
      <c r="AP785">
        <v>0</v>
      </c>
      <c r="AQ785">
        <v>0</v>
      </c>
      <c r="AR785">
        <v>0</v>
      </c>
      <c r="AS785">
        <v>0</v>
      </c>
      <c r="AT785">
        <v>0</v>
      </c>
      <c r="AU785">
        <v>0</v>
      </c>
      <c r="AV785">
        <v>1</v>
      </c>
      <c r="AW785">
        <v>1</v>
      </c>
      <c r="AZ785">
        <v>1</v>
      </c>
      <c r="BA785">
        <v>1</v>
      </c>
      <c r="BB785">
        <v>1</v>
      </c>
      <c r="BC785">
        <v>7.56</v>
      </c>
      <c r="BD785" t="s">
        <v>3</v>
      </c>
      <c r="BE785" t="s">
        <v>3</v>
      </c>
      <c r="BF785" t="s">
        <v>3</v>
      </c>
      <c r="BG785" t="s">
        <v>3</v>
      </c>
      <c r="BH785">
        <v>3</v>
      </c>
      <c r="BI785">
        <v>1</v>
      </c>
      <c r="BJ785" t="s">
        <v>194</v>
      </c>
      <c r="BM785">
        <v>500001</v>
      </c>
      <c r="BN785">
        <v>0</v>
      </c>
      <c r="BO785" t="s">
        <v>3</v>
      </c>
      <c r="BP785">
        <v>0</v>
      </c>
      <c r="BQ785">
        <v>8</v>
      </c>
      <c r="BR785">
        <v>0</v>
      </c>
      <c r="BS785">
        <v>1</v>
      </c>
      <c r="BT785">
        <v>1</v>
      </c>
      <c r="BU785">
        <v>1</v>
      </c>
      <c r="BV785">
        <v>1</v>
      </c>
      <c r="BW785">
        <v>1</v>
      </c>
      <c r="BX785">
        <v>1</v>
      </c>
      <c r="BY785" t="s">
        <v>3</v>
      </c>
      <c r="BZ785">
        <v>0</v>
      </c>
      <c r="CA785">
        <v>0</v>
      </c>
      <c r="CB785" t="s">
        <v>3</v>
      </c>
      <c r="CE785">
        <v>0</v>
      </c>
      <c r="CF785">
        <v>0</v>
      </c>
      <c r="CG785">
        <v>0</v>
      </c>
      <c r="CH785">
        <v>64</v>
      </c>
      <c r="CI785">
        <v>2</v>
      </c>
      <c r="CJ785">
        <v>0</v>
      </c>
      <c r="CK785">
        <v>0</v>
      </c>
      <c r="CL785">
        <v>0</v>
      </c>
      <c r="CM785">
        <v>0</v>
      </c>
      <c r="CN785" t="s">
        <v>3</v>
      </c>
      <c r="CO785">
        <v>0</v>
      </c>
      <c r="CP785">
        <f t="shared" si="657"/>
        <v>77</v>
      </c>
      <c r="CQ785">
        <f t="shared" si="658"/>
        <v>14.893199999999998</v>
      </c>
      <c r="CR785">
        <f t="shared" si="659"/>
        <v>0</v>
      </c>
      <c r="CS785">
        <f t="shared" si="660"/>
        <v>0</v>
      </c>
      <c r="CT785">
        <f t="shared" si="661"/>
        <v>0</v>
      </c>
      <c r="CU785">
        <f t="shared" si="662"/>
        <v>0</v>
      </c>
      <c r="CV785">
        <f t="shared" si="663"/>
        <v>0</v>
      </c>
      <c r="CW785">
        <f t="shared" si="664"/>
        <v>0</v>
      </c>
      <c r="CX785">
        <f t="shared" si="665"/>
        <v>0</v>
      </c>
      <c r="CY785">
        <f>(S785+R785)*(BZ785/100)</f>
        <v>0</v>
      </c>
      <c r="CZ785">
        <f>(S785+R785)*(CA785/100)</f>
        <v>0</v>
      </c>
      <c r="DC785" t="s">
        <v>3</v>
      </c>
      <c r="DD785" t="s">
        <v>3</v>
      </c>
      <c r="DE785" t="s">
        <v>3</v>
      </c>
      <c r="DF785" t="s">
        <v>3</v>
      </c>
      <c r="DG785" t="s">
        <v>3</v>
      </c>
      <c r="DH785" t="s">
        <v>3</v>
      </c>
      <c r="DI785" t="s">
        <v>3</v>
      </c>
      <c r="DJ785" t="s">
        <v>3</v>
      </c>
      <c r="DK785" t="s">
        <v>3</v>
      </c>
      <c r="DL785" t="s">
        <v>3</v>
      </c>
      <c r="DM785" t="s">
        <v>3</v>
      </c>
      <c r="DN785">
        <v>0</v>
      </c>
      <c r="DO785">
        <v>0</v>
      </c>
      <c r="DP785">
        <v>1</v>
      </c>
      <c r="DQ785">
        <v>1</v>
      </c>
      <c r="DU785">
        <v>1007</v>
      </c>
      <c r="DV785" t="s">
        <v>40</v>
      </c>
      <c r="DW785" t="e">
        <f>'1.Лок.смета.и.Акт'!#REF!</f>
        <v>#REF!</v>
      </c>
      <c r="DX785">
        <v>1</v>
      </c>
      <c r="DZ785" t="s">
        <v>3</v>
      </c>
      <c r="EA785" t="s">
        <v>3</v>
      </c>
      <c r="EB785" t="s">
        <v>3</v>
      </c>
      <c r="EC785" t="s">
        <v>3</v>
      </c>
      <c r="EE785">
        <v>54328897</v>
      </c>
      <c r="EF785">
        <v>8</v>
      </c>
      <c r="EG785" t="s">
        <v>31</v>
      </c>
      <c r="EH785">
        <v>0</v>
      </c>
      <c r="EI785" t="s">
        <v>3</v>
      </c>
      <c r="EJ785">
        <v>1</v>
      </c>
      <c r="EK785">
        <v>500001</v>
      </c>
      <c r="EL785" t="s">
        <v>32</v>
      </c>
      <c r="EM785" t="s">
        <v>33</v>
      </c>
      <c r="EO785" t="s">
        <v>3</v>
      </c>
      <c r="EQ785">
        <v>0</v>
      </c>
      <c r="ER785">
        <v>14.19</v>
      </c>
      <c r="ES785">
        <v>1.97</v>
      </c>
      <c r="ET785">
        <v>0</v>
      </c>
      <c r="EU785">
        <v>0</v>
      </c>
      <c r="EV785">
        <v>0</v>
      </c>
      <c r="EW785">
        <v>0</v>
      </c>
      <c r="EX785">
        <v>0</v>
      </c>
      <c r="EZ785">
        <v>5</v>
      </c>
      <c r="FC785">
        <v>0</v>
      </c>
      <c r="FD785">
        <v>18</v>
      </c>
      <c r="FF785">
        <v>14.19</v>
      </c>
      <c r="FQ785">
        <v>0</v>
      </c>
      <c r="FR785">
        <f t="shared" si="666"/>
        <v>0</v>
      </c>
      <c r="FS785">
        <v>0</v>
      </c>
      <c r="FX785">
        <v>0</v>
      </c>
      <c r="FY785">
        <v>0</v>
      </c>
      <c r="GA785" t="s">
        <v>85</v>
      </c>
      <c r="GD785">
        <v>1</v>
      </c>
      <c r="GF785">
        <v>1967222743</v>
      </c>
      <c r="GG785">
        <v>2</v>
      </c>
      <c r="GH785">
        <v>3</v>
      </c>
      <c r="GI785">
        <v>5</v>
      </c>
      <c r="GJ785">
        <v>0</v>
      </c>
      <c r="GK785">
        <v>0</v>
      </c>
      <c r="GL785">
        <f t="shared" si="667"/>
        <v>0</v>
      </c>
      <c r="GM785">
        <f t="shared" si="668"/>
        <v>77</v>
      </c>
      <c r="GN785">
        <f t="shared" si="669"/>
        <v>77</v>
      </c>
      <c r="GO785">
        <f t="shared" si="670"/>
        <v>0</v>
      </c>
      <c r="GP785">
        <f t="shared" si="671"/>
        <v>0</v>
      </c>
      <c r="GR785">
        <v>1</v>
      </c>
      <c r="GS785">
        <v>1</v>
      </c>
      <c r="GT785">
        <v>0</v>
      </c>
      <c r="GU785" t="s">
        <v>3</v>
      </c>
      <c r="GV785">
        <f t="shared" si="672"/>
        <v>0</v>
      </c>
      <c r="GW785">
        <v>1</v>
      </c>
      <c r="GX785">
        <f t="shared" si="673"/>
        <v>0</v>
      </c>
      <c r="HA785">
        <v>0</v>
      </c>
      <c r="HB785">
        <v>0</v>
      </c>
      <c r="HC785">
        <f t="shared" si="674"/>
        <v>0</v>
      </c>
      <c r="HE785" t="s">
        <v>35</v>
      </c>
      <c r="HF785" t="s">
        <v>36</v>
      </c>
      <c r="HM785" t="s">
        <v>3</v>
      </c>
      <c r="HN785" t="s">
        <v>3</v>
      </c>
      <c r="HO785" t="s">
        <v>3</v>
      </c>
      <c r="HP785" t="s">
        <v>3</v>
      </c>
      <c r="HQ785" t="s">
        <v>3</v>
      </c>
      <c r="IK785">
        <v>0</v>
      </c>
    </row>
    <row r="786" spans="1:255" x14ac:dyDescent="0.2">
      <c r="A786" s="2">
        <v>17</v>
      </c>
      <c r="B786" s="2">
        <v>1</v>
      </c>
      <c r="C786" s="2">
        <f>ROW(SmtRes!A715)</f>
        <v>715</v>
      </c>
      <c r="D786" s="2">
        <f>ROW(EtalonRes!A725)</f>
        <v>725</v>
      </c>
      <c r="E786" s="2" t="s">
        <v>475</v>
      </c>
      <c r="F786" s="2" t="s">
        <v>196</v>
      </c>
      <c r="G786" s="2" t="s">
        <v>197</v>
      </c>
      <c r="H786" s="2" t="s">
        <v>186</v>
      </c>
      <c r="I786" s="2">
        <f>'1.Лок.смета.и.Акт'!E87</f>
        <v>1.48</v>
      </c>
      <c r="J786" s="2">
        <v>0</v>
      </c>
      <c r="K786" s="2">
        <v>1.48</v>
      </c>
      <c r="L786" s="2">
        <v>2.9649999999999999</v>
      </c>
      <c r="M786" s="2">
        <v>0</v>
      </c>
      <c r="N786" s="2">
        <f t="shared" si="637"/>
        <v>2.9649999999999999</v>
      </c>
      <c r="O786" s="2">
        <f t="shared" si="638"/>
        <v>70</v>
      </c>
      <c r="P786" s="2">
        <f t="shared" si="639"/>
        <v>0</v>
      </c>
      <c r="Q786" s="2">
        <f t="shared" si="640"/>
        <v>46</v>
      </c>
      <c r="R786" s="2">
        <f t="shared" si="641"/>
        <v>17</v>
      </c>
      <c r="S786" s="2">
        <f t="shared" si="642"/>
        <v>24</v>
      </c>
      <c r="T786" s="2">
        <f t="shared" si="643"/>
        <v>0</v>
      </c>
      <c r="U786" s="2">
        <f t="shared" si="644"/>
        <v>2.96</v>
      </c>
      <c r="V786" s="2">
        <f t="shared" si="645"/>
        <v>1.2431999999999999</v>
      </c>
      <c r="W786" s="2">
        <f t="shared" si="646"/>
        <v>0</v>
      </c>
      <c r="X786" s="2">
        <f t="shared" si="647"/>
        <v>50</v>
      </c>
      <c r="Y786" s="2">
        <f t="shared" si="648"/>
        <v>31</v>
      </c>
      <c r="Z786" s="2"/>
      <c r="AA786" s="2">
        <v>69726971</v>
      </c>
      <c r="AB786" s="2">
        <f t="shared" si="649"/>
        <v>46.97</v>
      </c>
      <c r="AC786" s="2">
        <f>ROUND(((ES786*4)+(SUM(SmtRes!BC711:'SmtRes'!BC715)+SUM(EtalonRes!AL721:'EtalonRes'!AL725))),2)</f>
        <v>0.01</v>
      </c>
      <c r="AD786" s="2">
        <f>ROUND(((((ET786*4))-((EU786*4)))+AE786),2)</f>
        <v>30.92</v>
      </c>
      <c r="AE786" s="2">
        <f>ROUND(((EU786*4)),2)</f>
        <v>11.44</v>
      </c>
      <c r="AF786" s="2">
        <f>ROUND(((EV786*4)),2)</f>
        <v>16.04</v>
      </c>
      <c r="AG786" s="2">
        <f t="shared" si="653"/>
        <v>0</v>
      </c>
      <c r="AH786" s="2">
        <f>((EW786*4))</f>
        <v>2</v>
      </c>
      <c r="AI786" s="2">
        <f>((EX786*4))</f>
        <v>0.84</v>
      </c>
      <c r="AJ786" s="2">
        <f t="shared" si="656"/>
        <v>0</v>
      </c>
      <c r="AK786" s="2">
        <v>264.04000000000002</v>
      </c>
      <c r="AL786" s="2">
        <v>252.3</v>
      </c>
      <c r="AM786" s="2">
        <v>7.73</v>
      </c>
      <c r="AN786" s="2">
        <v>2.86</v>
      </c>
      <c r="AO786" s="2">
        <v>4.01</v>
      </c>
      <c r="AP786" s="2">
        <v>0</v>
      </c>
      <c r="AQ786" s="2">
        <v>0.5</v>
      </c>
      <c r="AR786" s="2">
        <v>0.21</v>
      </c>
      <c r="AS786" s="2">
        <v>0</v>
      </c>
      <c r="AT786" s="2">
        <v>123</v>
      </c>
      <c r="AU786" s="2">
        <v>75</v>
      </c>
      <c r="AV786" s="2">
        <v>1</v>
      </c>
      <c r="AW786" s="2">
        <v>1</v>
      </c>
      <c r="AX786" s="2"/>
      <c r="AY786" s="2"/>
      <c r="AZ786" s="2">
        <v>1</v>
      </c>
      <c r="BA786" s="2">
        <v>1</v>
      </c>
      <c r="BB786" s="2">
        <v>1</v>
      </c>
      <c r="BC786" s="2">
        <v>1</v>
      </c>
      <c r="BD786" s="2" t="s">
        <v>3</v>
      </c>
      <c r="BE786" s="2" t="s">
        <v>3</v>
      </c>
      <c r="BF786" s="2" t="s">
        <v>3</v>
      </c>
      <c r="BG786" s="2" t="s">
        <v>3</v>
      </c>
      <c r="BH786" s="2">
        <v>0</v>
      </c>
      <c r="BI786" s="2">
        <v>1</v>
      </c>
      <c r="BJ786" s="2" t="s">
        <v>198</v>
      </c>
      <c r="BK786" s="2"/>
      <c r="BL786" s="2"/>
      <c r="BM786" s="2">
        <v>11001</v>
      </c>
      <c r="BN786" s="2">
        <v>0</v>
      </c>
      <c r="BO786" s="2" t="s">
        <v>3</v>
      </c>
      <c r="BP786" s="2">
        <v>0</v>
      </c>
      <c r="BQ786" s="2">
        <v>2</v>
      </c>
      <c r="BR786" s="2">
        <v>0</v>
      </c>
      <c r="BS786" s="2">
        <v>1</v>
      </c>
      <c r="BT786" s="2">
        <v>1</v>
      </c>
      <c r="BU786" s="2">
        <v>1</v>
      </c>
      <c r="BV786" s="2">
        <v>1</v>
      </c>
      <c r="BW786" s="2">
        <v>1</v>
      </c>
      <c r="BX786" s="2">
        <v>1</v>
      </c>
      <c r="BY786" s="2" t="s">
        <v>3</v>
      </c>
      <c r="BZ786" s="2">
        <v>123</v>
      </c>
      <c r="CA786" s="2">
        <v>75</v>
      </c>
      <c r="CB786" s="2" t="s">
        <v>3</v>
      </c>
      <c r="CC786" s="2"/>
      <c r="CD786" s="2"/>
      <c r="CE786" s="2">
        <v>0</v>
      </c>
      <c r="CF786" s="2">
        <v>0</v>
      </c>
      <c r="CG786" s="2">
        <v>0</v>
      </c>
      <c r="CH786" s="2">
        <v>65</v>
      </c>
      <c r="CI786" s="2">
        <v>0</v>
      </c>
      <c r="CJ786" s="2">
        <v>0</v>
      </c>
      <c r="CK786" s="2">
        <v>0</v>
      </c>
      <c r="CL786" s="2">
        <v>0</v>
      </c>
      <c r="CM786" s="2">
        <v>0</v>
      </c>
      <c r="CN786" s="2" t="s">
        <v>3</v>
      </c>
      <c r="CO786" s="2">
        <v>0</v>
      </c>
      <c r="CP786" s="2">
        <f t="shared" si="657"/>
        <v>70</v>
      </c>
      <c r="CQ786" s="2">
        <f t="shared" si="658"/>
        <v>0.01</v>
      </c>
      <c r="CR786" s="2">
        <f t="shared" si="659"/>
        <v>30.92</v>
      </c>
      <c r="CS786" s="2">
        <f t="shared" si="660"/>
        <v>11.44</v>
      </c>
      <c r="CT786" s="2">
        <f t="shared" si="661"/>
        <v>16.04</v>
      </c>
      <c r="CU786" s="2">
        <f t="shared" si="662"/>
        <v>0</v>
      </c>
      <c r="CV786" s="2">
        <f t="shared" si="663"/>
        <v>2</v>
      </c>
      <c r="CW786" s="2">
        <f t="shared" si="664"/>
        <v>0.84</v>
      </c>
      <c r="CX786" s="2">
        <f t="shared" si="665"/>
        <v>0</v>
      </c>
      <c r="CY786" s="2">
        <f>(((S786+R786)*AT786)/100)</f>
        <v>50.43</v>
      </c>
      <c r="CZ786" s="2">
        <f>(((S786+R786)*AU786)/100)</f>
        <v>30.75</v>
      </c>
      <c r="DA786" s="2"/>
      <c r="DB786" s="2"/>
      <c r="DC786" s="2" t="s">
        <v>3</v>
      </c>
      <c r="DD786" s="2" t="s">
        <v>199</v>
      </c>
      <c r="DE786" s="2" t="s">
        <v>199</v>
      </c>
      <c r="DF786" s="2" t="s">
        <v>199</v>
      </c>
      <c r="DG786" s="2" t="s">
        <v>199</v>
      </c>
      <c r="DH786" s="2" t="s">
        <v>3</v>
      </c>
      <c r="DI786" s="2" t="s">
        <v>199</v>
      </c>
      <c r="DJ786" s="2" t="s">
        <v>199</v>
      </c>
      <c r="DK786" s="2" t="s">
        <v>3</v>
      </c>
      <c r="DL786" s="2" t="s">
        <v>3</v>
      </c>
      <c r="DM786" s="2" t="s">
        <v>3</v>
      </c>
      <c r="DN786" s="2">
        <v>0</v>
      </c>
      <c r="DO786" s="2">
        <v>0</v>
      </c>
      <c r="DP786" s="2">
        <v>1</v>
      </c>
      <c r="DQ786" s="2">
        <v>1</v>
      </c>
      <c r="DR786" s="2"/>
      <c r="DS786" s="2"/>
      <c r="DT786" s="2"/>
      <c r="DU786" s="2">
        <v>1013</v>
      </c>
      <c r="DV786" s="2" t="s">
        <v>186</v>
      </c>
      <c r="DW786" s="2" t="s">
        <v>186</v>
      </c>
      <c r="DX786" s="2">
        <v>1</v>
      </c>
      <c r="DY786" s="2"/>
      <c r="DZ786" s="2" t="s">
        <v>3</v>
      </c>
      <c r="EA786" s="2" t="s">
        <v>3</v>
      </c>
      <c r="EB786" s="2" t="s">
        <v>3</v>
      </c>
      <c r="EC786" s="2" t="s">
        <v>3</v>
      </c>
      <c r="ED786" s="2"/>
      <c r="EE786" s="2">
        <v>54328965</v>
      </c>
      <c r="EF786" s="2">
        <v>2</v>
      </c>
      <c r="EG786" s="2" t="s">
        <v>21</v>
      </c>
      <c r="EH786" s="2">
        <v>0</v>
      </c>
      <c r="EI786" s="2" t="s">
        <v>3</v>
      </c>
      <c r="EJ786" s="2">
        <v>1</v>
      </c>
      <c r="EK786" s="2">
        <v>11001</v>
      </c>
      <c r="EL786" s="2" t="s">
        <v>22</v>
      </c>
      <c r="EM786" s="2" t="s">
        <v>23</v>
      </c>
      <c r="EN786" s="2"/>
      <c r="EO786" s="2" t="s">
        <v>3</v>
      </c>
      <c r="EP786" s="2"/>
      <c r="EQ786" s="2">
        <v>1441792</v>
      </c>
      <c r="ER786" s="2">
        <v>264.04000000000002</v>
      </c>
      <c r="ES786" s="2">
        <v>252.3</v>
      </c>
      <c r="ET786" s="2">
        <v>7.73</v>
      </c>
      <c r="EU786" s="2">
        <v>2.86</v>
      </c>
      <c r="EV786" s="2">
        <v>4.01</v>
      </c>
      <c r="EW786" s="2">
        <v>0.5</v>
      </c>
      <c r="EX786" s="2">
        <v>0.21</v>
      </c>
      <c r="EY786" s="2">
        <v>1</v>
      </c>
      <c r="EZ786" s="2"/>
      <c r="FA786" s="2"/>
      <c r="FB786" s="2"/>
      <c r="FC786" s="2"/>
      <c r="FD786" s="2"/>
      <c r="FE786" s="2"/>
      <c r="FF786" s="2"/>
      <c r="FG786" s="2"/>
      <c r="FH786" s="2"/>
      <c r="FI786" s="2"/>
      <c r="FJ786" s="2"/>
      <c r="FK786" s="2"/>
      <c r="FL786" s="2"/>
      <c r="FM786" s="2"/>
      <c r="FN786" s="2"/>
      <c r="FO786" s="2"/>
      <c r="FP786" s="2"/>
      <c r="FQ786" s="2">
        <v>0</v>
      </c>
      <c r="FR786" s="2">
        <f t="shared" si="666"/>
        <v>0</v>
      </c>
      <c r="FS786" s="2">
        <v>0</v>
      </c>
      <c r="FT786" s="2"/>
      <c r="FU786" s="2"/>
      <c r="FV786" s="2"/>
      <c r="FW786" s="2"/>
      <c r="FX786" s="2">
        <v>123</v>
      </c>
      <c r="FY786" s="2">
        <v>75</v>
      </c>
      <c r="FZ786" s="2"/>
      <c r="GA786" s="2" t="s">
        <v>3</v>
      </c>
      <c r="GB786" s="2"/>
      <c r="GC786" s="2"/>
      <c r="GD786" s="2">
        <v>1</v>
      </c>
      <c r="GE786" s="2"/>
      <c r="GF786" s="2">
        <v>-1905653660</v>
      </c>
      <c r="GG786" s="2">
        <v>2</v>
      </c>
      <c r="GH786" s="2">
        <v>1</v>
      </c>
      <c r="GI786" s="2">
        <v>-2</v>
      </c>
      <c r="GJ786" s="2">
        <v>0</v>
      </c>
      <c r="GK786" s="2">
        <v>0</v>
      </c>
      <c r="GL786" s="2">
        <f t="shared" si="667"/>
        <v>0</v>
      </c>
      <c r="GM786" s="2">
        <f t="shared" si="668"/>
        <v>151</v>
      </c>
      <c r="GN786" s="2">
        <f t="shared" si="669"/>
        <v>151</v>
      </c>
      <c r="GO786" s="2">
        <f t="shared" si="670"/>
        <v>0</v>
      </c>
      <c r="GP786" s="2">
        <f t="shared" si="671"/>
        <v>0</v>
      </c>
      <c r="GQ786" s="2"/>
      <c r="GR786" s="2">
        <v>0</v>
      </c>
      <c r="GS786" s="2">
        <v>3</v>
      </c>
      <c r="GT786" s="2">
        <v>0</v>
      </c>
      <c r="GU786" s="2" t="s">
        <v>199</v>
      </c>
      <c r="GV786" s="2">
        <f>ROUND(((GT786*4)),2)</f>
        <v>0</v>
      </c>
      <c r="GW786" s="2">
        <v>1</v>
      </c>
      <c r="GX786" s="2">
        <f t="shared" si="673"/>
        <v>0</v>
      </c>
      <c r="GY786" s="2"/>
      <c r="GZ786" s="2"/>
      <c r="HA786" s="2">
        <v>0</v>
      </c>
      <c r="HB786" s="2">
        <v>0</v>
      </c>
      <c r="HC786" s="2">
        <f t="shared" si="674"/>
        <v>0</v>
      </c>
      <c r="HD786" s="2"/>
      <c r="HE786" s="2" t="s">
        <v>3</v>
      </c>
      <c r="HF786" s="2" t="s">
        <v>3</v>
      </c>
      <c r="HG786" s="2"/>
      <c r="HH786" s="2"/>
      <c r="HI786" s="2"/>
      <c r="HJ786" s="2"/>
      <c r="HK786" s="2"/>
      <c r="HL786" s="2"/>
      <c r="HM786" s="2" t="s">
        <v>3</v>
      </c>
      <c r="HN786" s="2" t="s">
        <v>24</v>
      </c>
      <c r="HO786" s="2" t="s">
        <v>25</v>
      </c>
      <c r="HP786" s="2" t="s">
        <v>22</v>
      </c>
      <c r="HQ786" s="2" t="s">
        <v>22</v>
      </c>
      <c r="HR786" s="2"/>
      <c r="HS786" s="2"/>
      <c r="HT786" s="2"/>
      <c r="HU786" s="2"/>
      <c r="HV786" s="2"/>
      <c r="HW786" s="2"/>
      <c r="HX786" s="2"/>
      <c r="HY786" s="2"/>
      <c r="HZ786" s="2"/>
      <c r="IA786" s="2"/>
      <c r="IB786" s="2"/>
      <c r="IC786" s="2"/>
      <c r="ID786" s="2"/>
      <c r="IE786" s="2"/>
      <c r="IF786" s="2"/>
      <c r="IG786" s="2"/>
      <c r="IH786" s="2"/>
      <c r="II786" s="2"/>
      <c r="IJ786" s="2"/>
      <c r="IK786" s="2">
        <v>0</v>
      </c>
      <c r="IL786" s="2"/>
      <c r="IM786" s="2"/>
      <c r="IN786" s="2"/>
      <c r="IO786" s="2"/>
      <c r="IP786" s="2"/>
      <c r="IQ786" s="2"/>
      <c r="IR786" s="2"/>
      <c r="IS786" s="2"/>
      <c r="IT786" s="2"/>
      <c r="IU786" s="2"/>
    </row>
    <row r="787" spans="1:255" x14ac:dyDescent="0.2">
      <c r="A787">
        <v>17</v>
      </c>
      <c r="B787">
        <v>1</v>
      </c>
      <c r="C787">
        <f>ROW(SmtRes!A720)</f>
        <v>720</v>
      </c>
      <c r="D787">
        <f>ROW(EtalonRes!A730)</f>
        <v>730</v>
      </c>
      <c r="E787" t="s">
        <v>475</v>
      </c>
      <c r="F787" t="s">
        <v>196</v>
      </c>
      <c r="G787" t="s">
        <v>197</v>
      </c>
      <c r="H787" t="s">
        <v>186</v>
      </c>
      <c r="I787">
        <f>'1.Лок.смета.и.Акт'!E87</f>
        <v>1.48</v>
      </c>
      <c r="J787">
        <v>0</v>
      </c>
      <c r="K787">
        <v>1.48</v>
      </c>
      <c r="L787">
        <v>2.9649999999999999</v>
      </c>
      <c r="M787">
        <v>0</v>
      </c>
      <c r="N787">
        <f t="shared" si="637"/>
        <v>2.9649999999999999</v>
      </c>
      <c r="O787">
        <f t="shared" si="638"/>
        <v>961</v>
      </c>
      <c r="P787">
        <f t="shared" si="639"/>
        <v>0</v>
      </c>
      <c r="Q787">
        <f t="shared" si="640"/>
        <v>359</v>
      </c>
      <c r="R787">
        <f t="shared" si="641"/>
        <v>335</v>
      </c>
      <c r="S787">
        <f t="shared" si="642"/>
        <v>602</v>
      </c>
      <c r="T787">
        <f t="shared" si="643"/>
        <v>0</v>
      </c>
      <c r="U787" t="e">
        <f t="shared" si="644"/>
        <v>#REF!</v>
      </c>
      <c r="V787">
        <f t="shared" si="645"/>
        <v>1.2431999999999999</v>
      </c>
      <c r="W787">
        <f t="shared" si="646"/>
        <v>0</v>
      </c>
      <c r="X787" t="e">
        <f t="shared" si="647"/>
        <v>#REF!</v>
      </c>
      <c r="Y787" t="e">
        <f t="shared" si="648"/>
        <v>#REF!</v>
      </c>
      <c r="AA787">
        <v>69726884</v>
      </c>
      <c r="AB787">
        <f t="shared" si="649"/>
        <v>46.97</v>
      </c>
      <c r="AC787">
        <f>ROUND(((ES787*4)+(SUM(SmtRes!BC716:'SmtRes'!BC720)+SUM(EtalonRes!AL726:'EtalonRes'!AL730))),2)</f>
        <v>0.01</v>
      </c>
      <c r="AD787">
        <f>ROUND(((((ET787*4))-((EU787*4)))+AE787),2)</f>
        <v>30.92</v>
      </c>
      <c r="AE787">
        <f>ROUND(((EU787*4)),2)</f>
        <v>11.44</v>
      </c>
      <c r="AF787">
        <f>ROUND(((EV787*4)),2)</f>
        <v>16.04</v>
      </c>
      <c r="AG787">
        <f t="shared" si="653"/>
        <v>0</v>
      </c>
      <c r="AH787" t="e">
        <f>((EW787*4))</f>
        <v>#REF!</v>
      </c>
      <c r="AI787">
        <f>((EX787*4))</f>
        <v>0.84</v>
      </c>
      <c r="AJ787">
        <f t="shared" si="656"/>
        <v>0</v>
      </c>
      <c r="AK787">
        <v>264.04000000000002</v>
      </c>
      <c r="AL787">
        <v>252.3</v>
      </c>
      <c r="AM787">
        <v>7.73</v>
      </c>
      <c r="AN787">
        <v>2.86</v>
      </c>
      <c r="AO787">
        <v>4.01</v>
      </c>
      <c r="AP787">
        <v>0</v>
      </c>
      <c r="AQ787" t="e">
        <f>'1.Лок.смета.и.Акт'!#REF!</f>
        <v>#REF!</v>
      </c>
      <c r="AR787">
        <v>0.21</v>
      </c>
      <c r="AS787">
        <v>0</v>
      </c>
      <c r="AT787">
        <v>117</v>
      </c>
      <c r="AU787">
        <v>64</v>
      </c>
      <c r="AV787">
        <v>1</v>
      </c>
      <c r="AW787">
        <v>1</v>
      </c>
      <c r="AZ787">
        <v>1</v>
      </c>
      <c r="BA787">
        <v>25.36</v>
      </c>
      <c r="BB787">
        <v>7.84</v>
      </c>
      <c r="BC787">
        <v>7.56</v>
      </c>
      <c r="BD787" t="s">
        <v>3</v>
      </c>
      <c r="BE787" t="s">
        <v>3</v>
      </c>
      <c r="BF787" t="s">
        <v>3</v>
      </c>
      <c r="BG787" t="s">
        <v>3</v>
      </c>
      <c r="BH787">
        <v>0</v>
      </c>
      <c r="BI787">
        <v>1</v>
      </c>
      <c r="BJ787" t="s">
        <v>198</v>
      </c>
      <c r="BM787">
        <v>11001</v>
      </c>
      <c r="BN787">
        <v>0</v>
      </c>
      <c r="BO787" t="s">
        <v>196</v>
      </c>
      <c r="BP787">
        <v>1</v>
      </c>
      <c r="BQ787">
        <v>2</v>
      </c>
      <c r="BR787">
        <v>0</v>
      </c>
      <c r="BS787">
        <v>19.8</v>
      </c>
      <c r="BT787">
        <v>1</v>
      </c>
      <c r="BU787">
        <v>1</v>
      </c>
      <c r="BV787">
        <v>1</v>
      </c>
      <c r="BW787">
        <v>1</v>
      </c>
      <c r="BX787">
        <v>1</v>
      </c>
      <c r="BY787" t="s">
        <v>3</v>
      </c>
      <c r="BZ787" t="e">
        <f>'1.Лок.смета.и.Акт'!#REF!</f>
        <v>#REF!</v>
      </c>
      <c r="CA787" t="e">
        <f>'1.Лок.смета.и.Акт'!#REF!</f>
        <v>#REF!</v>
      </c>
      <c r="CB787" t="s">
        <v>3</v>
      </c>
      <c r="CE787">
        <v>0</v>
      </c>
      <c r="CF787">
        <v>0</v>
      </c>
      <c r="CG787">
        <v>0</v>
      </c>
      <c r="CH787">
        <v>65</v>
      </c>
      <c r="CI787">
        <v>0</v>
      </c>
      <c r="CJ787">
        <v>0</v>
      </c>
      <c r="CK787">
        <v>0</v>
      </c>
      <c r="CL787">
        <v>0</v>
      </c>
      <c r="CM787">
        <v>0</v>
      </c>
      <c r="CN787" t="s">
        <v>3</v>
      </c>
      <c r="CO787">
        <v>0</v>
      </c>
      <c r="CP787">
        <f t="shared" si="657"/>
        <v>961</v>
      </c>
      <c r="CQ787">
        <f t="shared" si="658"/>
        <v>7.5600000000000001E-2</v>
      </c>
      <c r="CR787">
        <f t="shared" si="659"/>
        <v>242.4128</v>
      </c>
      <c r="CS787">
        <f t="shared" si="660"/>
        <v>226.512</v>
      </c>
      <c r="CT787">
        <f t="shared" si="661"/>
        <v>406.77439999999996</v>
      </c>
      <c r="CU787">
        <f t="shared" si="662"/>
        <v>0</v>
      </c>
      <c r="CV787" t="e">
        <f t="shared" si="663"/>
        <v>#REF!</v>
      </c>
      <c r="CW787">
        <f t="shared" si="664"/>
        <v>0.84</v>
      </c>
      <c r="CX787">
        <f t="shared" si="665"/>
        <v>0</v>
      </c>
      <c r="CY787" t="e">
        <f>(S787+R787)*(BZ787/100)</f>
        <v>#REF!</v>
      </c>
      <c r="CZ787" t="e">
        <f>(S787+R787)*(CA787/100)</f>
        <v>#REF!</v>
      </c>
      <c r="DC787" t="s">
        <v>3</v>
      </c>
      <c r="DD787" t="s">
        <v>199</v>
      </c>
      <c r="DE787" t="s">
        <v>199</v>
      </c>
      <c r="DF787" t="s">
        <v>199</v>
      </c>
      <c r="DG787" t="s">
        <v>199</v>
      </c>
      <c r="DH787" t="s">
        <v>3</v>
      </c>
      <c r="DI787" t="s">
        <v>199</v>
      </c>
      <c r="DJ787" t="s">
        <v>199</v>
      </c>
      <c r="DK787" t="s">
        <v>3</v>
      </c>
      <c r="DL787" t="s">
        <v>3</v>
      </c>
      <c r="DM787" t="s">
        <v>3</v>
      </c>
      <c r="DN787">
        <v>123</v>
      </c>
      <c r="DO787">
        <v>75</v>
      </c>
      <c r="DP787">
        <v>1</v>
      </c>
      <c r="DQ787">
        <v>1</v>
      </c>
      <c r="DU787">
        <v>1013</v>
      </c>
      <c r="DV787" t="s">
        <v>186</v>
      </c>
      <c r="DW787" t="str">
        <f>'1.Лок.смета.и.Акт'!D87</f>
        <v>100 м2 стяжки</v>
      </c>
      <c r="DX787">
        <v>1</v>
      </c>
      <c r="DZ787" t="s">
        <v>3</v>
      </c>
      <c r="EA787" t="s">
        <v>3</v>
      </c>
      <c r="EB787" t="s">
        <v>3</v>
      </c>
      <c r="EC787" t="s">
        <v>3</v>
      </c>
      <c r="EE787">
        <v>54328965</v>
      </c>
      <c r="EF787">
        <v>2</v>
      </c>
      <c r="EG787" t="s">
        <v>21</v>
      </c>
      <c r="EH787">
        <v>0</v>
      </c>
      <c r="EI787" t="s">
        <v>3</v>
      </c>
      <c r="EJ787">
        <v>1</v>
      </c>
      <c r="EK787">
        <v>11001</v>
      </c>
      <c r="EL787" t="s">
        <v>22</v>
      </c>
      <c r="EM787" t="s">
        <v>23</v>
      </c>
      <c r="EO787" t="s">
        <v>3</v>
      </c>
      <c r="EQ787">
        <v>1441792</v>
      </c>
      <c r="ER787">
        <v>264.04000000000002</v>
      </c>
      <c r="ES787">
        <v>252.3</v>
      </c>
      <c r="ET787">
        <v>7.73</v>
      </c>
      <c r="EU787">
        <v>2.86</v>
      </c>
      <c r="EV787">
        <v>4.01</v>
      </c>
      <c r="EW787" t="e">
        <f>'1.Лок.смета.и.Акт'!#REF!</f>
        <v>#REF!</v>
      </c>
      <c r="EX787">
        <v>0.21</v>
      </c>
      <c r="EY787">
        <v>1</v>
      </c>
      <c r="FQ787">
        <v>0</v>
      </c>
      <c r="FR787">
        <f t="shared" si="666"/>
        <v>0</v>
      </c>
      <c r="FS787">
        <v>0</v>
      </c>
      <c r="FX787">
        <v>123</v>
      </c>
      <c r="FY787">
        <v>75</v>
      </c>
      <c r="GA787" t="s">
        <v>3</v>
      </c>
      <c r="GD787">
        <v>1</v>
      </c>
      <c r="GF787">
        <v>-1905653660</v>
      </c>
      <c r="GG787">
        <v>2</v>
      </c>
      <c r="GH787">
        <v>1</v>
      </c>
      <c r="GI787">
        <v>2</v>
      </c>
      <c r="GJ787">
        <v>0</v>
      </c>
      <c r="GK787">
        <v>0</v>
      </c>
      <c r="GL787">
        <f t="shared" si="667"/>
        <v>0</v>
      </c>
      <c r="GM787" t="e">
        <f t="shared" si="668"/>
        <v>#REF!</v>
      </c>
      <c r="GN787" t="e">
        <f t="shared" si="669"/>
        <v>#REF!</v>
      </c>
      <c r="GO787">
        <f t="shared" si="670"/>
        <v>0</v>
      </c>
      <c r="GP787">
        <f t="shared" si="671"/>
        <v>0</v>
      </c>
      <c r="GR787">
        <v>0</v>
      </c>
      <c r="GS787">
        <v>3</v>
      </c>
      <c r="GT787">
        <v>0</v>
      </c>
      <c r="GU787" t="s">
        <v>199</v>
      </c>
      <c r="GV787">
        <f>ROUND(((GT787*4)),2)</f>
        <v>0</v>
      </c>
      <c r="GW787">
        <v>1015.2</v>
      </c>
      <c r="GX787">
        <f t="shared" si="673"/>
        <v>0</v>
      </c>
      <c r="HA787">
        <v>0</v>
      </c>
      <c r="HB787">
        <v>0</v>
      </c>
      <c r="HC787">
        <f t="shared" si="674"/>
        <v>0</v>
      </c>
      <c r="HE787" t="s">
        <v>3</v>
      </c>
      <c r="HF787" t="s">
        <v>3</v>
      </c>
      <c r="HM787" t="s">
        <v>3</v>
      </c>
      <c r="HN787" t="s">
        <v>24</v>
      </c>
      <c r="HO787" t="s">
        <v>25</v>
      </c>
      <c r="HP787" t="s">
        <v>22</v>
      </c>
      <c r="HQ787" t="s">
        <v>22</v>
      </c>
      <c r="IK787">
        <v>0</v>
      </c>
    </row>
    <row r="788" spans="1:255" x14ac:dyDescent="0.2">
      <c r="A788" s="2">
        <v>18</v>
      </c>
      <c r="B788" s="2">
        <v>1</v>
      </c>
      <c r="C788" s="2">
        <v>715</v>
      </c>
      <c r="D788" s="2"/>
      <c r="E788" s="2" t="s">
        <v>476</v>
      </c>
      <c r="F788" s="2" t="s">
        <v>189</v>
      </c>
      <c r="G788" s="2" t="s">
        <v>190</v>
      </c>
      <c r="H788" s="2" t="s">
        <v>40</v>
      </c>
      <c r="I788" s="2">
        <f>I786*J788</f>
        <v>3.0192000000000001</v>
      </c>
      <c r="J788" s="2">
        <v>2.04</v>
      </c>
      <c r="K788" s="2">
        <v>0.51</v>
      </c>
      <c r="L788" s="2">
        <v>6.0486000000000004</v>
      </c>
      <c r="M788" s="2">
        <v>0</v>
      </c>
      <c r="N788" s="2">
        <f t="shared" si="637"/>
        <v>6.0486000000000004</v>
      </c>
      <c r="O788" s="2">
        <f t="shared" si="638"/>
        <v>2618</v>
      </c>
      <c r="P788" s="2">
        <f t="shared" si="639"/>
        <v>2618</v>
      </c>
      <c r="Q788" s="2">
        <f t="shared" si="640"/>
        <v>0</v>
      </c>
      <c r="R788" s="2">
        <f t="shared" si="641"/>
        <v>0</v>
      </c>
      <c r="S788" s="2">
        <f t="shared" si="642"/>
        <v>0</v>
      </c>
      <c r="T788" s="2">
        <f t="shared" si="643"/>
        <v>0</v>
      </c>
      <c r="U788" s="2">
        <f t="shared" si="644"/>
        <v>0</v>
      </c>
      <c r="V788" s="2">
        <f t="shared" si="645"/>
        <v>0</v>
      </c>
      <c r="W788" s="2">
        <f t="shared" si="646"/>
        <v>0</v>
      </c>
      <c r="X788" s="2">
        <f t="shared" si="647"/>
        <v>0</v>
      </c>
      <c r="Y788" s="2">
        <f t="shared" si="648"/>
        <v>0</v>
      </c>
      <c r="Z788" s="2"/>
      <c r="AA788" s="2">
        <v>69726971</v>
      </c>
      <c r="AB788" s="2">
        <f t="shared" si="649"/>
        <v>867.14</v>
      </c>
      <c r="AC788" s="2">
        <f>ROUND((ES788),2)</f>
        <v>867.14</v>
      </c>
      <c r="AD788" s="2">
        <f>ROUND((((ET788)-(EU788))+AE788),2)</f>
        <v>0</v>
      </c>
      <c r="AE788" s="2">
        <f>ROUND((EU788),2)</f>
        <v>0</v>
      </c>
      <c r="AF788" s="2">
        <f>ROUND((EV788),2)</f>
        <v>0</v>
      </c>
      <c r="AG788" s="2">
        <f t="shared" si="653"/>
        <v>0</v>
      </c>
      <c r="AH788" s="2">
        <f>(EW788)</f>
        <v>0</v>
      </c>
      <c r="AI788" s="2">
        <f>(EX788)</f>
        <v>0</v>
      </c>
      <c r="AJ788" s="2">
        <f t="shared" si="656"/>
        <v>0</v>
      </c>
      <c r="AK788" s="2">
        <v>867.14</v>
      </c>
      <c r="AL788" s="2">
        <v>867.14</v>
      </c>
      <c r="AM788" s="2">
        <v>0</v>
      </c>
      <c r="AN788" s="2">
        <v>0</v>
      </c>
      <c r="AO788" s="2">
        <v>0</v>
      </c>
      <c r="AP788" s="2">
        <v>0</v>
      </c>
      <c r="AQ788" s="2">
        <v>0</v>
      </c>
      <c r="AR788" s="2">
        <v>0</v>
      </c>
      <c r="AS788" s="2">
        <v>0</v>
      </c>
      <c r="AT788" s="2">
        <v>0</v>
      </c>
      <c r="AU788" s="2">
        <v>0</v>
      </c>
      <c r="AV788" s="2">
        <v>1</v>
      </c>
      <c r="AW788" s="2">
        <v>1</v>
      </c>
      <c r="AX788" s="2"/>
      <c r="AY788" s="2"/>
      <c r="AZ788" s="2">
        <v>1</v>
      </c>
      <c r="BA788" s="2">
        <v>1</v>
      </c>
      <c r="BB788" s="2">
        <v>1</v>
      </c>
      <c r="BC788" s="2">
        <v>1</v>
      </c>
      <c r="BD788" s="2" t="s">
        <v>3</v>
      </c>
      <c r="BE788" s="2" t="s">
        <v>3</v>
      </c>
      <c r="BF788" s="2" t="s">
        <v>3</v>
      </c>
      <c r="BG788" s="2" t="s">
        <v>3</v>
      </c>
      <c r="BH788" s="2">
        <v>3</v>
      </c>
      <c r="BI788" s="2">
        <v>1</v>
      </c>
      <c r="BJ788" s="2" t="s">
        <v>191</v>
      </c>
      <c r="BK788" s="2"/>
      <c r="BL788" s="2"/>
      <c r="BM788" s="2">
        <v>500003</v>
      </c>
      <c r="BN788" s="2">
        <v>0</v>
      </c>
      <c r="BO788" s="2" t="s">
        <v>3</v>
      </c>
      <c r="BP788" s="2">
        <v>0</v>
      </c>
      <c r="BQ788" s="2">
        <v>13</v>
      </c>
      <c r="BR788" s="2">
        <v>0</v>
      </c>
      <c r="BS788" s="2">
        <v>1</v>
      </c>
      <c r="BT788" s="2">
        <v>1</v>
      </c>
      <c r="BU788" s="2">
        <v>1</v>
      </c>
      <c r="BV788" s="2">
        <v>1</v>
      </c>
      <c r="BW788" s="2">
        <v>1</v>
      </c>
      <c r="BX788" s="2">
        <v>1</v>
      </c>
      <c r="BY788" s="2" t="s">
        <v>3</v>
      </c>
      <c r="BZ788" s="2">
        <v>0</v>
      </c>
      <c r="CA788" s="2">
        <v>0</v>
      </c>
      <c r="CB788" s="2" t="s">
        <v>3</v>
      </c>
      <c r="CC788" s="2"/>
      <c r="CD788" s="2"/>
      <c r="CE788" s="2">
        <v>0</v>
      </c>
      <c r="CF788" s="2">
        <v>0</v>
      </c>
      <c r="CG788" s="2">
        <v>0</v>
      </c>
      <c r="CH788" s="2">
        <v>65</v>
      </c>
      <c r="CI788" s="2">
        <v>1</v>
      </c>
      <c r="CJ788" s="2">
        <v>0</v>
      </c>
      <c r="CK788" s="2">
        <v>0</v>
      </c>
      <c r="CL788" s="2">
        <v>0</v>
      </c>
      <c r="CM788" s="2">
        <v>0</v>
      </c>
      <c r="CN788" s="2" t="s">
        <v>3</v>
      </c>
      <c r="CO788" s="2">
        <v>0</v>
      </c>
      <c r="CP788" s="2">
        <f t="shared" si="657"/>
        <v>2618</v>
      </c>
      <c r="CQ788" s="2">
        <f t="shared" si="658"/>
        <v>867.14</v>
      </c>
      <c r="CR788" s="2">
        <f t="shared" si="659"/>
        <v>0</v>
      </c>
      <c r="CS788" s="2">
        <f t="shared" si="660"/>
        <v>0</v>
      </c>
      <c r="CT788" s="2">
        <f t="shared" si="661"/>
        <v>0</v>
      </c>
      <c r="CU788" s="2">
        <f t="shared" si="662"/>
        <v>0</v>
      </c>
      <c r="CV788" s="2">
        <f t="shared" si="663"/>
        <v>0</v>
      </c>
      <c r="CW788" s="2">
        <f t="shared" si="664"/>
        <v>0</v>
      </c>
      <c r="CX788" s="2">
        <f t="shared" si="665"/>
        <v>0</v>
      </c>
      <c r="CY788" s="2">
        <f>(((S788+R788)*AT788)/100)</f>
        <v>0</v>
      </c>
      <c r="CZ788" s="2">
        <f>(((S788+R788)*AU788)/100)</f>
        <v>0</v>
      </c>
      <c r="DA788" s="2"/>
      <c r="DB788" s="2"/>
      <c r="DC788" s="2" t="s">
        <v>3</v>
      </c>
      <c r="DD788" s="2" t="s">
        <v>3</v>
      </c>
      <c r="DE788" s="2" t="s">
        <v>3</v>
      </c>
      <c r="DF788" s="2" t="s">
        <v>3</v>
      </c>
      <c r="DG788" s="2" t="s">
        <v>3</v>
      </c>
      <c r="DH788" s="2" t="s">
        <v>3</v>
      </c>
      <c r="DI788" s="2" t="s">
        <v>3</v>
      </c>
      <c r="DJ788" s="2" t="s">
        <v>3</v>
      </c>
      <c r="DK788" s="2" t="s">
        <v>3</v>
      </c>
      <c r="DL788" s="2" t="s">
        <v>3</v>
      </c>
      <c r="DM788" s="2" t="s">
        <v>3</v>
      </c>
      <c r="DN788" s="2">
        <v>0</v>
      </c>
      <c r="DO788" s="2">
        <v>0</v>
      </c>
      <c r="DP788" s="2">
        <v>1</v>
      </c>
      <c r="DQ788" s="2">
        <v>1</v>
      </c>
      <c r="DR788" s="2"/>
      <c r="DS788" s="2"/>
      <c r="DT788" s="2"/>
      <c r="DU788" s="2">
        <v>1007</v>
      </c>
      <c r="DV788" s="2" t="s">
        <v>40</v>
      </c>
      <c r="DW788" s="2" t="s">
        <v>40</v>
      </c>
      <c r="DX788" s="2">
        <v>1</v>
      </c>
      <c r="DY788" s="2"/>
      <c r="DZ788" s="2" t="s">
        <v>3</v>
      </c>
      <c r="EA788" s="2" t="s">
        <v>3</v>
      </c>
      <c r="EB788" s="2" t="s">
        <v>3</v>
      </c>
      <c r="EC788" s="2" t="s">
        <v>3</v>
      </c>
      <c r="ED788" s="2"/>
      <c r="EE788" s="2">
        <v>54329104</v>
      </c>
      <c r="EF788" s="2">
        <v>13</v>
      </c>
      <c r="EG788" s="2" t="s">
        <v>42</v>
      </c>
      <c r="EH788" s="2">
        <v>0</v>
      </c>
      <c r="EI788" s="2" t="s">
        <v>3</v>
      </c>
      <c r="EJ788" s="2">
        <v>1</v>
      </c>
      <c r="EK788" s="2">
        <v>500003</v>
      </c>
      <c r="EL788" s="2" t="s">
        <v>43</v>
      </c>
      <c r="EM788" s="2" t="s">
        <v>44</v>
      </c>
      <c r="EN788" s="2"/>
      <c r="EO788" s="2" t="s">
        <v>3</v>
      </c>
      <c r="EP788" s="2"/>
      <c r="EQ788" s="2">
        <v>0</v>
      </c>
      <c r="ER788" s="2">
        <v>867.14</v>
      </c>
      <c r="ES788" s="2">
        <v>867.14</v>
      </c>
      <c r="ET788" s="2">
        <v>0</v>
      </c>
      <c r="EU788" s="2">
        <v>0</v>
      </c>
      <c r="EV788" s="2">
        <v>0</v>
      </c>
      <c r="EW788" s="2">
        <v>0</v>
      </c>
      <c r="EX788" s="2">
        <v>0</v>
      </c>
      <c r="EY788" s="2"/>
      <c r="EZ788" s="2"/>
      <c r="FA788" s="2"/>
      <c r="FB788" s="2"/>
      <c r="FC788" s="2"/>
      <c r="FD788" s="2"/>
      <c r="FE788" s="2"/>
      <c r="FF788" s="2"/>
      <c r="FG788" s="2"/>
      <c r="FH788" s="2"/>
      <c r="FI788" s="2"/>
      <c r="FJ788" s="2"/>
      <c r="FK788" s="2"/>
      <c r="FL788" s="2"/>
      <c r="FM788" s="2"/>
      <c r="FN788" s="2"/>
      <c r="FO788" s="2"/>
      <c r="FP788" s="2"/>
      <c r="FQ788" s="2">
        <v>0</v>
      </c>
      <c r="FR788" s="2">
        <f t="shared" si="666"/>
        <v>0</v>
      </c>
      <c r="FS788" s="2">
        <v>0</v>
      </c>
      <c r="FT788" s="2"/>
      <c r="FU788" s="2"/>
      <c r="FV788" s="2"/>
      <c r="FW788" s="2"/>
      <c r="FX788" s="2">
        <v>0</v>
      </c>
      <c r="FY788" s="2">
        <v>0</v>
      </c>
      <c r="FZ788" s="2"/>
      <c r="GA788" s="2" t="s">
        <v>3</v>
      </c>
      <c r="GB788" s="2"/>
      <c r="GC788" s="2"/>
      <c r="GD788" s="2">
        <v>1</v>
      </c>
      <c r="GE788" s="2"/>
      <c r="GF788" s="2">
        <v>1799260510</v>
      </c>
      <c r="GG788" s="2">
        <v>2</v>
      </c>
      <c r="GH788" s="2">
        <v>1</v>
      </c>
      <c r="GI788" s="2">
        <v>-2</v>
      </c>
      <c r="GJ788" s="2">
        <v>0</v>
      </c>
      <c r="GK788" s="2">
        <v>0</v>
      </c>
      <c r="GL788" s="2">
        <f t="shared" si="667"/>
        <v>0</v>
      </c>
      <c r="GM788" s="2">
        <f t="shared" si="668"/>
        <v>2618</v>
      </c>
      <c r="GN788" s="2">
        <f t="shared" si="669"/>
        <v>2618</v>
      </c>
      <c r="GO788" s="2">
        <f t="shared" si="670"/>
        <v>0</v>
      </c>
      <c r="GP788" s="2">
        <f t="shared" si="671"/>
        <v>0</v>
      </c>
      <c r="GQ788" s="2"/>
      <c r="GR788" s="2">
        <v>0</v>
      </c>
      <c r="GS788" s="2">
        <v>3</v>
      </c>
      <c r="GT788" s="2">
        <v>0</v>
      </c>
      <c r="GU788" s="2" t="s">
        <v>3</v>
      </c>
      <c r="GV788" s="2">
        <f t="shared" ref="GV788:GV793" si="675">ROUND((GT788),2)</f>
        <v>0</v>
      </c>
      <c r="GW788" s="2">
        <v>1</v>
      </c>
      <c r="GX788" s="2">
        <f t="shared" si="673"/>
        <v>0</v>
      </c>
      <c r="GY788" s="2"/>
      <c r="GZ788" s="2"/>
      <c r="HA788" s="2">
        <v>0</v>
      </c>
      <c r="HB788" s="2">
        <v>0</v>
      </c>
      <c r="HC788" s="2">
        <f t="shared" si="674"/>
        <v>0</v>
      </c>
      <c r="HD788" s="2"/>
      <c r="HE788" s="2" t="s">
        <v>3</v>
      </c>
      <c r="HF788" s="2" t="s">
        <v>3</v>
      </c>
      <c r="HG788" s="2"/>
      <c r="HH788" s="2"/>
      <c r="HI788" s="2"/>
      <c r="HJ788" s="2"/>
      <c r="HK788" s="2"/>
      <c r="HL788" s="2"/>
      <c r="HM788" s="2" t="s">
        <v>199</v>
      </c>
      <c r="HN788" s="2" t="s">
        <v>3</v>
      </c>
      <c r="HO788" s="2" t="s">
        <v>3</v>
      </c>
      <c r="HP788" s="2" t="s">
        <v>3</v>
      </c>
      <c r="HQ788" s="2" t="s">
        <v>3</v>
      </c>
      <c r="HR788" s="2"/>
      <c r="HS788" s="2"/>
      <c r="HT788" s="2"/>
      <c r="HU788" s="2"/>
      <c r="HV788" s="2"/>
      <c r="HW788" s="2"/>
      <c r="HX788" s="2"/>
      <c r="HY788" s="2"/>
      <c r="HZ788" s="2"/>
      <c r="IA788" s="2"/>
      <c r="IB788" s="2"/>
      <c r="IC788" s="2"/>
      <c r="ID788" s="2"/>
      <c r="IE788" s="2"/>
      <c r="IF788" s="2"/>
      <c r="IG788" s="2"/>
      <c r="IH788" s="2"/>
      <c r="II788" s="2"/>
      <c r="IJ788" s="2"/>
      <c r="IK788" s="2">
        <v>0</v>
      </c>
      <c r="IL788" s="2"/>
      <c r="IM788" s="2"/>
      <c r="IN788" s="2"/>
      <c r="IO788" s="2"/>
      <c r="IP788" s="2"/>
      <c r="IQ788" s="2"/>
      <c r="IR788" s="2"/>
      <c r="IS788" s="2"/>
      <c r="IT788" s="2"/>
      <c r="IU788" s="2"/>
    </row>
    <row r="789" spans="1:255" x14ac:dyDescent="0.2">
      <c r="A789">
        <v>18</v>
      </c>
      <c r="B789">
        <v>1</v>
      </c>
      <c r="C789">
        <v>720</v>
      </c>
      <c r="E789" t="s">
        <v>476</v>
      </c>
      <c r="F789" t="e">
        <f>'1.Лок.смета.и.Акт'!#REF!</f>
        <v>#REF!</v>
      </c>
      <c r="G789" t="s">
        <v>190</v>
      </c>
      <c r="H789" t="s">
        <v>40</v>
      </c>
      <c r="I789">
        <f>I787*J789</f>
        <v>3.0192000000000001</v>
      </c>
      <c r="J789">
        <v>2.04</v>
      </c>
      <c r="K789">
        <v>0.51</v>
      </c>
      <c r="L789">
        <v>6.0486000000000004</v>
      </c>
      <c r="M789">
        <v>0</v>
      </c>
      <c r="N789">
        <f t="shared" si="637"/>
        <v>6.0486000000000004</v>
      </c>
      <c r="O789">
        <f t="shared" si="638"/>
        <v>19692</v>
      </c>
      <c r="P789">
        <f t="shared" si="639"/>
        <v>19692</v>
      </c>
      <c r="Q789">
        <f t="shared" si="640"/>
        <v>0</v>
      </c>
      <c r="R789">
        <f t="shared" si="641"/>
        <v>0</v>
      </c>
      <c r="S789">
        <f t="shared" si="642"/>
        <v>0</v>
      </c>
      <c r="T789">
        <f t="shared" si="643"/>
        <v>0</v>
      </c>
      <c r="U789">
        <f t="shared" si="644"/>
        <v>0</v>
      </c>
      <c r="V789">
        <f t="shared" si="645"/>
        <v>0</v>
      </c>
      <c r="W789">
        <f t="shared" si="646"/>
        <v>0</v>
      </c>
      <c r="X789">
        <f t="shared" si="647"/>
        <v>0</v>
      </c>
      <c r="Y789">
        <f t="shared" si="648"/>
        <v>0</v>
      </c>
      <c r="AA789">
        <v>69726884</v>
      </c>
      <c r="AB789">
        <f t="shared" si="649"/>
        <v>862.75</v>
      </c>
      <c r="AC789">
        <f>ROUND((ES789),2)</f>
        <v>862.75</v>
      </c>
      <c r="AD789">
        <f>ROUND((((ET789)-(EU789))+AE789),2)</f>
        <v>0</v>
      </c>
      <c r="AE789">
        <f>ROUND((EU789),2)</f>
        <v>0</v>
      </c>
      <c r="AF789">
        <f>ROUND((EV789),2)</f>
        <v>0</v>
      </c>
      <c r="AG789">
        <f t="shared" si="653"/>
        <v>0</v>
      </c>
      <c r="AH789">
        <f>(EW789)</f>
        <v>0</v>
      </c>
      <c r="AI789">
        <f>(EX789)</f>
        <v>0</v>
      </c>
      <c r="AJ789">
        <f t="shared" si="656"/>
        <v>0</v>
      </c>
      <c r="AK789">
        <v>862.75</v>
      </c>
      <c r="AL789">
        <v>862.75</v>
      </c>
      <c r="AM789">
        <v>0</v>
      </c>
      <c r="AN789">
        <v>0</v>
      </c>
      <c r="AO789">
        <v>0</v>
      </c>
      <c r="AP789">
        <v>0</v>
      </c>
      <c r="AQ789">
        <v>0</v>
      </c>
      <c r="AR789">
        <v>0</v>
      </c>
      <c r="AS789">
        <v>0</v>
      </c>
      <c r="AT789">
        <v>0</v>
      </c>
      <c r="AU789">
        <v>0</v>
      </c>
      <c r="AV789">
        <v>1</v>
      </c>
      <c r="AW789">
        <v>1</v>
      </c>
      <c r="AZ789">
        <v>1</v>
      </c>
      <c r="BA789">
        <v>1</v>
      </c>
      <c r="BB789">
        <v>1</v>
      </c>
      <c r="BC789">
        <v>7.56</v>
      </c>
      <c r="BD789" t="s">
        <v>3</v>
      </c>
      <c r="BE789" t="s">
        <v>3</v>
      </c>
      <c r="BF789" t="s">
        <v>3</v>
      </c>
      <c r="BG789" t="s">
        <v>3</v>
      </c>
      <c r="BH789">
        <v>3</v>
      </c>
      <c r="BI789">
        <v>1</v>
      </c>
      <c r="BJ789" t="s">
        <v>191</v>
      </c>
      <c r="BM789">
        <v>500003</v>
      </c>
      <c r="BN789">
        <v>0</v>
      </c>
      <c r="BO789" t="s">
        <v>3</v>
      </c>
      <c r="BP789">
        <v>0</v>
      </c>
      <c r="BQ789">
        <v>13</v>
      </c>
      <c r="BR789">
        <v>0</v>
      </c>
      <c r="BS789">
        <v>1</v>
      </c>
      <c r="BT789">
        <v>1</v>
      </c>
      <c r="BU789">
        <v>1</v>
      </c>
      <c r="BV789">
        <v>1</v>
      </c>
      <c r="BW789">
        <v>1</v>
      </c>
      <c r="BX789">
        <v>1</v>
      </c>
      <c r="BY789" t="s">
        <v>3</v>
      </c>
      <c r="BZ789">
        <v>0</v>
      </c>
      <c r="CA789">
        <v>0</v>
      </c>
      <c r="CB789" t="s">
        <v>3</v>
      </c>
      <c r="CE789">
        <v>0</v>
      </c>
      <c r="CF789">
        <v>0</v>
      </c>
      <c r="CG789">
        <v>0</v>
      </c>
      <c r="CH789">
        <v>65</v>
      </c>
      <c r="CI789">
        <v>1</v>
      </c>
      <c r="CJ789">
        <v>0</v>
      </c>
      <c r="CK789">
        <v>0</v>
      </c>
      <c r="CL789">
        <v>0</v>
      </c>
      <c r="CM789">
        <v>0</v>
      </c>
      <c r="CN789" t="s">
        <v>3</v>
      </c>
      <c r="CO789">
        <v>0</v>
      </c>
      <c r="CP789">
        <f t="shared" si="657"/>
        <v>19692</v>
      </c>
      <c r="CQ789">
        <f t="shared" si="658"/>
        <v>6522.3899999999994</v>
      </c>
      <c r="CR789">
        <f t="shared" si="659"/>
        <v>0</v>
      </c>
      <c r="CS789">
        <f t="shared" si="660"/>
        <v>0</v>
      </c>
      <c r="CT789">
        <f t="shared" si="661"/>
        <v>0</v>
      </c>
      <c r="CU789">
        <f t="shared" si="662"/>
        <v>0</v>
      </c>
      <c r="CV789">
        <f t="shared" si="663"/>
        <v>0</v>
      </c>
      <c r="CW789">
        <f t="shared" si="664"/>
        <v>0</v>
      </c>
      <c r="CX789">
        <f t="shared" si="665"/>
        <v>0</v>
      </c>
      <c r="CY789">
        <f>(S789+R789)*(BZ789/100)</f>
        <v>0</v>
      </c>
      <c r="CZ789">
        <f>(S789+R789)*(CA789/100)</f>
        <v>0</v>
      </c>
      <c r="DC789" t="s">
        <v>3</v>
      </c>
      <c r="DD789" t="s">
        <v>3</v>
      </c>
      <c r="DE789" t="s">
        <v>3</v>
      </c>
      <c r="DF789" t="s">
        <v>3</v>
      </c>
      <c r="DG789" t="s">
        <v>3</v>
      </c>
      <c r="DH789" t="s">
        <v>3</v>
      </c>
      <c r="DI789" t="s">
        <v>3</v>
      </c>
      <c r="DJ789" t="s">
        <v>3</v>
      </c>
      <c r="DK789" t="s">
        <v>3</v>
      </c>
      <c r="DL789" t="s">
        <v>3</v>
      </c>
      <c r="DM789" t="s">
        <v>3</v>
      </c>
      <c r="DN789">
        <v>0</v>
      </c>
      <c r="DO789">
        <v>0</v>
      </c>
      <c r="DP789">
        <v>1</v>
      </c>
      <c r="DQ789">
        <v>1</v>
      </c>
      <c r="DU789">
        <v>1007</v>
      </c>
      <c r="DV789" t="s">
        <v>40</v>
      </c>
      <c r="DW789" t="e">
        <f>'1.Лок.смета.и.Акт'!#REF!</f>
        <v>#REF!</v>
      </c>
      <c r="DX789">
        <v>1</v>
      </c>
      <c r="DZ789" t="s">
        <v>3</v>
      </c>
      <c r="EA789" t="s">
        <v>3</v>
      </c>
      <c r="EB789" t="s">
        <v>3</v>
      </c>
      <c r="EC789" t="s">
        <v>3</v>
      </c>
      <c r="EE789">
        <v>54329104</v>
      </c>
      <c r="EF789">
        <v>13</v>
      </c>
      <c r="EG789" t="s">
        <v>42</v>
      </c>
      <c r="EH789">
        <v>0</v>
      </c>
      <c r="EI789" t="s">
        <v>3</v>
      </c>
      <c r="EJ789">
        <v>1</v>
      </c>
      <c r="EK789">
        <v>500003</v>
      </c>
      <c r="EL789" t="s">
        <v>43</v>
      </c>
      <c r="EM789" t="s">
        <v>44</v>
      </c>
      <c r="EO789" t="s">
        <v>3</v>
      </c>
      <c r="EQ789">
        <v>0</v>
      </c>
      <c r="ER789">
        <v>6238.51</v>
      </c>
      <c r="ES789">
        <v>862.75</v>
      </c>
      <c r="ET789">
        <v>0</v>
      </c>
      <c r="EU789">
        <v>0</v>
      </c>
      <c r="EV789">
        <v>0</v>
      </c>
      <c r="EW789">
        <v>0</v>
      </c>
      <c r="EX789">
        <v>0</v>
      </c>
      <c r="EZ789">
        <v>5</v>
      </c>
      <c r="FC789">
        <v>0</v>
      </c>
      <c r="FD789">
        <v>18</v>
      </c>
      <c r="FF789">
        <v>6238.51</v>
      </c>
      <c r="FQ789">
        <v>0</v>
      </c>
      <c r="FR789">
        <f t="shared" si="666"/>
        <v>0</v>
      </c>
      <c r="FS789">
        <v>0</v>
      </c>
      <c r="FX789">
        <v>0</v>
      </c>
      <c r="FY789">
        <v>0</v>
      </c>
      <c r="GA789" t="s">
        <v>192</v>
      </c>
      <c r="GD789">
        <v>1</v>
      </c>
      <c r="GF789">
        <v>1799260510</v>
      </c>
      <c r="GG789">
        <v>2</v>
      </c>
      <c r="GH789">
        <v>3</v>
      </c>
      <c r="GI789">
        <v>5</v>
      </c>
      <c r="GJ789">
        <v>0</v>
      </c>
      <c r="GK789">
        <v>0</v>
      </c>
      <c r="GL789">
        <f t="shared" si="667"/>
        <v>0</v>
      </c>
      <c r="GM789">
        <f t="shared" si="668"/>
        <v>19692</v>
      </c>
      <c r="GN789">
        <f t="shared" si="669"/>
        <v>19692</v>
      </c>
      <c r="GO789">
        <f t="shared" si="670"/>
        <v>0</v>
      </c>
      <c r="GP789">
        <f t="shared" si="671"/>
        <v>0</v>
      </c>
      <c r="GR789">
        <v>1</v>
      </c>
      <c r="GS789">
        <v>1</v>
      </c>
      <c r="GT789">
        <v>0</v>
      </c>
      <c r="GU789" t="s">
        <v>3</v>
      </c>
      <c r="GV789">
        <f t="shared" si="675"/>
        <v>0</v>
      </c>
      <c r="GW789">
        <v>1</v>
      </c>
      <c r="GX789">
        <f t="shared" si="673"/>
        <v>0</v>
      </c>
      <c r="HA789">
        <v>0</v>
      </c>
      <c r="HB789">
        <v>0</v>
      </c>
      <c r="HC789">
        <f t="shared" si="674"/>
        <v>0</v>
      </c>
      <c r="HE789" t="s">
        <v>35</v>
      </c>
      <c r="HF789" t="s">
        <v>36</v>
      </c>
      <c r="HM789" t="s">
        <v>199</v>
      </c>
      <c r="HN789" t="s">
        <v>3</v>
      </c>
      <c r="HO789" t="s">
        <v>3</v>
      </c>
      <c r="HP789" t="s">
        <v>3</v>
      </c>
      <c r="HQ789" t="s">
        <v>3</v>
      </c>
      <c r="IK789">
        <v>0</v>
      </c>
    </row>
    <row r="790" spans="1:255" x14ac:dyDescent="0.2">
      <c r="A790" s="2">
        <v>17</v>
      </c>
      <c r="B790" s="2">
        <v>1</v>
      </c>
      <c r="C790" s="2">
        <f>ROW(SmtRes!A725)</f>
        <v>725</v>
      </c>
      <c r="D790" s="2">
        <f>ROW(EtalonRes!A736)</f>
        <v>736</v>
      </c>
      <c r="E790" s="2" t="s">
        <v>477</v>
      </c>
      <c r="F790" s="2" t="s">
        <v>202</v>
      </c>
      <c r="G790" s="2" t="s">
        <v>203</v>
      </c>
      <c r="H790" s="2" t="s">
        <v>51</v>
      </c>
      <c r="I790" s="2">
        <f>'1.Лок.смета.и.Акт'!E88</f>
        <v>1.48</v>
      </c>
      <c r="J790" s="2">
        <v>0</v>
      </c>
      <c r="K790" s="2">
        <v>1.48</v>
      </c>
      <c r="L790" s="2">
        <v>2.9649999999999999</v>
      </c>
      <c r="M790" s="2">
        <v>0</v>
      </c>
      <c r="N790" s="2">
        <f t="shared" si="637"/>
        <v>2.9649999999999999</v>
      </c>
      <c r="O790" s="2">
        <f t="shared" si="638"/>
        <v>1245</v>
      </c>
      <c r="P790" s="2">
        <f t="shared" si="639"/>
        <v>0</v>
      </c>
      <c r="Q790" s="2">
        <f t="shared" si="640"/>
        <v>161</v>
      </c>
      <c r="R790" s="2">
        <f t="shared" si="641"/>
        <v>16</v>
      </c>
      <c r="S790" s="2">
        <f t="shared" si="642"/>
        <v>1084</v>
      </c>
      <c r="T790" s="2">
        <f t="shared" si="643"/>
        <v>0</v>
      </c>
      <c r="U790" s="2">
        <f t="shared" si="644"/>
        <v>118.45920000000001</v>
      </c>
      <c r="V790" s="2">
        <f t="shared" si="645"/>
        <v>1.5466</v>
      </c>
      <c r="W790" s="2">
        <f t="shared" si="646"/>
        <v>0</v>
      </c>
      <c r="X790" s="2">
        <f t="shared" si="647"/>
        <v>1353</v>
      </c>
      <c r="Y790" s="2">
        <f t="shared" si="648"/>
        <v>825</v>
      </c>
      <c r="Z790" s="2"/>
      <c r="AA790" s="2">
        <v>69726971</v>
      </c>
      <c r="AB790" s="2">
        <f t="shared" si="649"/>
        <v>841.47</v>
      </c>
      <c r="AC790" s="2">
        <f>ROUND((ES790+(SUM(SmtRes!BC721:'SmtRes'!BC725)+SUM(EtalonRes!AL731:'EtalonRes'!AL736))),2)</f>
        <v>0</v>
      </c>
      <c r="AD790" s="2">
        <f>ROUND(((((ET790*0.5))-((EU790*0.5)))+AE790),2)</f>
        <v>109.1</v>
      </c>
      <c r="AE790" s="2">
        <f>ROUND(((EU790*0.5)),2)</f>
        <v>10.6</v>
      </c>
      <c r="AF790" s="2">
        <f>ROUND((EV790),2)</f>
        <v>732.37</v>
      </c>
      <c r="AG790" s="2">
        <f t="shared" si="653"/>
        <v>0</v>
      </c>
      <c r="AH790" s="2">
        <f>(EW790)</f>
        <v>80.040000000000006</v>
      </c>
      <c r="AI790" s="2">
        <f>((EX790*0.5))</f>
        <v>1.0449999999999999</v>
      </c>
      <c r="AJ790" s="2">
        <f t="shared" si="656"/>
        <v>0</v>
      </c>
      <c r="AK790" s="2">
        <v>975.28</v>
      </c>
      <c r="AL790" s="2">
        <v>24.72</v>
      </c>
      <c r="AM790" s="2">
        <v>218.19</v>
      </c>
      <c r="AN790" s="2">
        <v>21.19</v>
      </c>
      <c r="AO790" s="2">
        <v>732.37</v>
      </c>
      <c r="AP790" s="2">
        <v>0</v>
      </c>
      <c r="AQ790" s="2">
        <v>80.040000000000006</v>
      </c>
      <c r="AR790" s="2">
        <v>2.09</v>
      </c>
      <c r="AS790" s="2">
        <v>0</v>
      </c>
      <c r="AT790" s="2">
        <v>123</v>
      </c>
      <c r="AU790" s="2">
        <v>75</v>
      </c>
      <c r="AV790" s="2">
        <v>1</v>
      </c>
      <c r="AW790" s="2">
        <v>1</v>
      </c>
      <c r="AX790" s="2"/>
      <c r="AY790" s="2"/>
      <c r="AZ790" s="2">
        <v>1</v>
      </c>
      <c r="BA790" s="2">
        <v>1</v>
      </c>
      <c r="BB790" s="2">
        <v>1</v>
      </c>
      <c r="BC790" s="2">
        <v>1</v>
      </c>
      <c r="BD790" s="2" t="s">
        <v>3</v>
      </c>
      <c r="BE790" s="2" t="s">
        <v>3</v>
      </c>
      <c r="BF790" s="2" t="s">
        <v>3</v>
      </c>
      <c r="BG790" s="2" t="s">
        <v>3</v>
      </c>
      <c r="BH790" s="2">
        <v>0</v>
      </c>
      <c r="BI790" s="2">
        <v>1</v>
      </c>
      <c r="BJ790" s="2" t="s">
        <v>204</v>
      </c>
      <c r="BK790" s="2"/>
      <c r="BL790" s="2"/>
      <c r="BM790" s="2">
        <v>11001</v>
      </c>
      <c r="BN790" s="2">
        <v>0</v>
      </c>
      <c r="BO790" s="2" t="s">
        <v>3</v>
      </c>
      <c r="BP790" s="2">
        <v>0</v>
      </c>
      <c r="BQ790" s="2">
        <v>2</v>
      </c>
      <c r="BR790" s="2">
        <v>0</v>
      </c>
      <c r="BS790" s="2">
        <v>1</v>
      </c>
      <c r="BT790" s="2">
        <v>1</v>
      </c>
      <c r="BU790" s="2">
        <v>1</v>
      </c>
      <c r="BV790" s="2">
        <v>1</v>
      </c>
      <c r="BW790" s="2">
        <v>1</v>
      </c>
      <c r="BX790" s="2">
        <v>1</v>
      </c>
      <c r="BY790" s="2" t="s">
        <v>3</v>
      </c>
      <c r="BZ790" s="2">
        <v>123</v>
      </c>
      <c r="CA790" s="2">
        <v>75</v>
      </c>
      <c r="CB790" s="2" t="s">
        <v>3</v>
      </c>
      <c r="CC790" s="2"/>
      <c r="CD790" s="2"/>
      <c r="CE790" s="2">
        <v>0</v>
      </c>
      <c r="CF790" s="2">
        <v>0</v>
      </c>
      <c r="CG790" s="2">
        <v>0</v>
      </c>
      <c r="CH790" s="2">
        <v>66</v>
      </c>
      <c r="CI790" s="2">
        <v>0</v>
      </c>
      <c r="CJ790" s="2">
        <v>0</v>
      </c>
      <c r="CK790" s="2">
        <v>0</v>
      </c>
      <c r="CL790" s="2">
        <v>0</v>
      </c>
      <c r="CM790" s="2">
        <v>0</v>
      </c>
      <c r="CN790" s="2" t="s">
        <v>3</v>
      </c>
      <c r="CO790" s="2">
        <v>0</v>
      </c>
      <c r="CP790" s="2">
        <f t="shared" si="657"/>
        <v>1245</v>
      </c>
      <c r="CQ790" s="2">
        <f t="shared" si="658"/>
        <v>0</v>
      </c>
      <c r="CR790" s="2">
        <f t="shared" si="659"/>
        <v>109.1</v>
      </c>
      <c r="CS790" s="2">
        <f t="shared" si="660"/>
        <v>10.6</v>
      </c>
      <c r="CT790" s="2">
        <f t="shared" si="661"/>
        <v>732.37</v>
      </c>
      <c r="CU790" s="2">
        <f t="shared" si="662"/>
        <v>0</v>
      </c>
      <c r="CV790" s="2">
        <f t="shared" si="663"/>
        <v>80.040000000000006</v>
      </c>
      <c r="CW790" s="2">
        <f t="shared" si="664"/>
        <v>1.0449999999999999</v>
      </c>
      <c r="CX790" s="2">
        <f t="shared" si="665"/>
        <v>0</v>
      </c>
      <c r="CY790" s="2">
        <f>(((S790+R790)*AT790)/100)</f>
        <v>1353</v>
      </c>
      <c r="CZ790" s="2">
        <f>(((S790+R790)*AU790)/100)</f>
        <v>825</v>
      </c>
      <c r="DA790" s="2"/>
      <c r="DB790" s="2"/>
      <c r="DC790" s="2" t="s">
        <v>3</v>
      </c>
      <c r="DD790" s="2" t="s">
        <v>3</v>
      </c>
      <c r="DE790" s="2" t="s">
        <v>205</v>
      </c>
      <c r="DF790" s="2" t="s">
        <v>205</v>
      </c>
      <c r="DG790" s="2" t="s">
        <v>3</v>
      </c>
      <c r="DH790" s="2" t="s">
        <v>3</v>
      </c>
      <c r="DI790" s="2" t="s">
        <v>3</v>
      </c>
      <c r="DJ790" s="2" t="s">
        <v>205</v>
      </c>
      <c r="DK790" s="2" t="s">
        <v>3</v>
      </c>
      <c r="DL790" s="2" t="s">
        <v>3</v>
      </c>
      <c r="DM790" s="2" t="s">
        <v>3</v>
      </c>
      <c r="DN790" s="2">
        <v>0</v>
      </c>
      <c r="DO790" s="2">
        <v>0</v>
      </c>
      <c r="DP790" s="2">
        <v>1</v>
      </c>
      <c r="DQ790" s="2">
        <v>1</v>
      </c>
      <c r="DR790" s="2"/>
      <c r="DS790" s="2"/>
      <c r="DT790" s="2"/>
      <c r="DU790" s="2">
        <v>1013</v>
      </c>
      <c r="DV790" s="2" t="s">
        <v>51</v>
      </c>
      <c r="DW790" s="2" t="s">
        <v>51</v>
      </c>
      <c r="DX790" s="2">
        <v>1</v>
      </c>
      <c r="DY790" s="2"/>
      <c r="DZ790" s="2" t="s">
        <v>3</v>
      </c>
      <c r="EA790" s="2" t="s">
        <v>3</v>
      </c>
      <c r="EB790" s="2" t="s">
        <v>3</v>
      </c>
      <c r="EC790" s="2" t="s">
        <v>3</v>
      </c>
      <c r="ED790" s="2"/>
      <c r="EE790" s="2">
        <v>54328965</v>
      </c>
      <c r="EF790" s="2">
        <v>2</v>
      </c>
      <c r="EG790" s="2" t="s">
        <v>21</v>
      </c>
      <c r="EH790" s="2">
        <v>0</v>
      </c>
      <c r="EI790" s="2" t="s">
        <v>3</v>
      </c>
      <c r="EJ790" s="2">
        <v>1</v>
      </c>
      <c r="EK790" s="2">
        <v>11001</v>
      </c>
      <c r="EL790" s="2" t="s">
        <v>22</v>
      </c>
      <c r="EM790" s="2" t="s">
        <v>23</v>
      </c>
      <c r="EN790" s="2"/>
      <c r="EO790" s="2" t="s">
        <v>3</v>
      </c>
      <c r="EP790" s="2"/>
      <c r="EQ790" s="2">
        <v>1441792</v>
      </c>
      <c r="ER790" s="2">
        <v>975.28</v>
      </c>
      <c r="ES790" s="2">
        <v>24.72</v>
      </c>
      <c r="ET790" s="2">
        <v>218.19</v>
      </c>
      <c r="EU790" s="2">
        <v>21.19</v>
      </c>
      <c r="EV790" s="2">
        <v>732.37</v>
      </c>
      <c r="EW790" s="2">
        <v>80.040000000000006</v>
      </c>
      <c r="EX790" s="2">
        <v>2.09</v>
      </c>
      <c r="EY790" s="2">
        <v>1</v>
      </c>
      <c r="EZ790" s="2"/>
      <c r="FA790" s="2"/>
      <c r="FB790" s="2"/>
      <c r="FC790" s="2"/>
      <c r="FD790" s="2"/>
      <c r="FE790" s="2"/>
      <c r="FF790" s="2"/>
      <c r="FG790" s="2"/>
      <c r="FH790" s="2"/>
      <c r="FI790" s="2"/>
      <c r="FJ790" s="2"/>
      <c r="FK790" s="2"/>
      <c r="FL790" s="2"/>
      <c r="FM790" s="2"/>
      <c r="FN790" s="2"/>
      <c r="FO790" s="2"/>
      <c r="FP790" s="2"/>
      <c r="FQ790" s="2">
        <v>0</v>
      </c>
      <c r="FR790" s="2">
        <f t="shared" si="666"/>
        <v>0</v>
      </c>
      <c r="FS790" s="2">
        <v>0</v>
      </c>
      <c r="FT790" s="2"/>
      <c r="FU790" s="2"/>
      <c r="FV790" s="2"/>
      <c r="FW790" s="2"/>
      <c r="FX790" s="2">
        <v>123</v>
      </c>
      <c r="FY790" s="2">
        <v>75</v>
      </c>
      <c r="FZ790" s="2"/>
      <c r="GA790" s="2" t="s">
        <v>3</v>
      </c>
      <c r="GB790" s="2"/>
      <c r="GC790" s="2"/>
      <c r="GD790" s="2">
        <v>1</v>
      </c>
      <c r="GE790" s="2"/>
      <c r="GF790" s="2">
        <v>313629197</v>
      </c>
      <c r="GG790" s="2">
        <v>2</v>
      </c>
      <c r="GH790" s="2">
        <v>1</v>
      </c>
      <c r="GI790" s="2">
        <v>-2</v>
      </c>
      <c r="GJ790" s="2">
        <v>0</v>
      </c>
      <c r="GK790" s="2">
        <v>0</v>
      </c>
      <c r="GL790" s="2">
        <f t="shared" si="667"/>
        <v>0</v>
      </c>
      <c r="GM790" s="2">
        <f t="shared" si="668"/>
        <v>3423</v>
      </c>
      <c r="GN790" s="2">
        <f t="shared" si="669"/>
        <v>3423</v>
      </c>
      <c r="GO790" s="2">
        <f t="shared" si="670"/>
        <v>0</v>
      </c>
      <c r="GP790" s="2">
        <f t="shared" si="671"/>
        <v>0</v>
      </c>
      <c r="GQ790" s="2"/>
      <c r="GR790" s="2">
        <v>0</v>
      </c>
      <c r="GS790" s="2">
        <v>3</v>
      </c>
      <c r="GT790" s="2">
        <v>0</v>
      </c>
      <c r="GU790" s="2" t="s">
        <v>3</v>
      </c>
      <c r="GV790" s="2">
        <f t="shared" si="675"/>
        <v>0</v>
      </c>
      <c r="GW790" s="2">
        <v>1</v>
      </c>
      <c r="GX790" s="2">
        <f t="shared" si="673"/>
        <v>0</v>
      </c>
      <c r="GY790" s="2"/>
      <c r="GZ790" s="2"/>
      <c r="HA790" s="2">
        <v>0</v>
      </c>
      <c r="HB790" s="2">
        <v>0</v>
      </c>
      <c r="HC790" s="2">
        <f t="shared" si="674"/>
        <v>0</v>
      </c>
      <c r="HD790" s="2"/>
      <c r="HE790" s="2" t="s">
        <v>3</v>
      </c>
      <c r="HF790" s="2" t="s">
        <v>3</v>
      </c>
      <c r="HG790" s="2"/>
      <c r="HH790" s="2"/>
      <c r="HI790" s="2"/>
      <c r="HJ790" s="2"/>
      <c r="HK790" s="2"/>
      <c r="HL790" s="2"/>
      <c r="HM790" s="2" t="s">
        <v>3</v>
      </c>
      <c r="HN790" s="2" t="s">
        <v>24</v>
      </c>
      <c r="HO790" s="2" t="s">
        <v>25</v>
      </c>
      <c r="HP790" s="2" t="s">
        <v>22</v>
      </c>
      <c r="HQ790" s="2" t="s">
        <v>22</v>
      </c>
      <c r="HR790" s="2"/>
      <c r="HS790" s="2"/>
      <c r="HT790" s="2"/>
      <c r="HU790" s="2"/>
      <c r="HV790" s="2"/>
      <c r="HW790" s="2"/>
      <c r="HX790" s="2"/>
      <c r="HY790" s="2"/>
      <c r="HZ790" s="2"/>
      <c r="IA790" s="2"/>
      <c r="IB790" s="2"/>
      <c r="IC790" s="2"/>
      <c r="ID790" s="2"/>
      <c r="IE790" s="2"/>
      <c r="IF790" s="2"/>
      <c r="IG790" s="2"/>
      <c r="IH790" s="2"/>
      <c r="II790" s="2"/>
      <c r="IJ790" s="2"/>
      <c r="IK790" s="2">
        <v>0</v>
      </c>
      <c r="IL790" s="2"/>
      <c r="IM790" s="2"/>
      <c r="IN790" s="2"/>
      <c r="IO790" s="2"/>
      <c r="IP790" s="2"/>
      <c r="IQ790" s="2"/>
      <c r="IR790" s="2"/>
      <c r="IS790" s="2"/>
      <c r="IT790" s="2"/>
      <c r="IU790" s="2"/>
    </row>
    <row r="791" spans="1:255" x14ac:dyDescent="0.2">
      <c r="A791">
        <v>17</v>
      </c>
      <c r="B791">
        <v>1</v>
      </c>
      <c r="C791">
        <f>ROW(SmtRes!A730)</f>
        <v>730</v>
      </c>
      <c r="D791">
        <f>ROW(EtalonRes!A742)</f>
        <v>742</v>
      </c>
      <c r="E791" t="s">
        <v>477</v>
      </c>
      <c r="F791" t="s">
        <v>202</v>
      </c>
      <c r="G791" t="s">
        <v>203</v>
      </c>
      <c r="H791" t="s">
        <v>51</v>
      </c>
      <c r="I791">
        <f>'1.Лок.смета.и.Акт'!E88</f>
        <v>1.48</v>
      </c>
      <c r="J791">
        <v>0</v>
      </c>
      <c r="K791">
        <v>1.48</v>
      </c>
      <c r="L791">
        <v>2.9649999999999999</v>
      </c>
      <c r="M791">
        <v>0</v>
      </c>
      <c r="N791">
        <f t="shared" si="637"/>
        <v>2.9649999999999999</v>
      </c>
      <c r="O791">
        <f t="shared" si="638"/>
        <v>28754</v>
      </c>
      <c r="P791">
        <f t="shared" si="639"/>
        <v>0</v>
      </c>
      <c r="Q791">
        <f t="shared" si="640"/>
        <v>1266</v>
      </c>
      <c r="R791">
        <f t="shared" si="641"/>
        <v>311</v>
      </c>
      <c r="S791">
        <f t="shared" si="642"/>
        <v>27488</v>
      </c>
      <c r="T791">
        <f t="shared" si="643"/>
        <v>0</v>
      </c>
      <c r="U791" t="e">
        <f t="shared" si="644"/>
        <v>#REF!</v>
      </c>
      <c r="V791">
        <f t="shared" si="645"/>
        <v>1.5466</v>
      </c>
      <c r="W791">
        <f t="shared" si="646"/>
        <v>0</v>
      </c>
      <c r="X791" t="e">
        <f t="shared" si="647"/>
        <v>#REF!</v>
      </c>
      <c r="Y791" t="e">
        <f t="shared" si="648"/>
        <v>#REF!</v>
      </c>
      <c r="AA791">
        <v>69726884</v>
      </c>
      <c r="AB791">
        <f t="shared" si="649"/>
        <v>841.47</v>
      </c>
      <c r="AC791">
        <f>ROUND((ES791+(SUM(SmtRes!BC726:'SmtRes'!BC730)+SUM(EtalonRes!AL737:'EtalonRes'!AL742))),2)</f>
        <v>0</v>
      </c>
      <c r="AD791">
        <f>ROUND(((((ET791*0.5))-((EU791*0.5)))+AE791),2)</f>
        <v>109.1</v>
      </c>
      <c r="AE791">
        <f>ROUND(((EU791*0.5)),2)</f>
        <v>10.6</v>
      </c>
      <c r="AF791">
        <f>ROUND((EV791),2)</f>
        <v>732.37</v>
      </c>
      <c r="AG791">
        <f t="shared" si="653"/>
        <v>0</v>
      </c>
      <c r="AH791" t="e">
        <f>(EW791)</f>
        <v>#REF!</v>
      </c>
      <c r="AI791">
        <f>((EX791*0.5))</f>
        <v>1.0449999999999999</v>
      </c>
      <c r="AJ791">
        <f t="shared" si="656"/>
        <v>0</v>
      </c>
      <c r="AK791">
        <v>975.28</v>
      </c>
      <c r="AL791">
        <v>24.72</v>
      </c>
      <c r="AM791">
        <v>218.19</v>
      </c>
      <c r="AN791">
        <v>21.19</v>
      </c>
      <c r="AO791">
        <v>732.37</v>
      </c>
      <c r="AP791">
        <v>0</v>
      </c>
      <c r="AQ791" t="e">
        <f>'1.Лок.смета.и.Акт'!#REF!</f>
        <v>#REF!</v>
      </c>
      <c r="AR791">
        <v>2.09</v>
      </c>
      <c r="AS791">
        <v>0</v>
      </c>
      <c r="AT791">
        <v>117</v>
      </c>
      <c r="AU791">
        <v>64</v>
      </c>
      <c r="AV791">
        <v>1</v>
      </c>
      <c r="AW791">
        <v>1</v>
      </c>
      <c r="AZ791">
        <v>1</v>
      </c>
      <c r="BA791">
        <v>25.36</v>
      </c>
      <c r="BB791">
        <v>7.84</v>
      </c>
      <c r="BC791">
        <v>7.56</v>
      </c>
      <c r="BD791" t="s">
        <v>3</v>
      </c>
      <c r="BE791" t="s">
        <v>3</v>
      </c>
      <c r="BF791" t="s">
        <v>3</v>
      </c>
      <c r="BG791" t="s">
        <v>3</v>
      </c>
      <c r="BH791">
        <v>0</v>
      </c>
      <c r="BI791">
        <v>1</v>
      </c>
      <c r="BJ791" t="s">
        <v>204</v>
      </c>
      <c r="BM791">
        <v>11001</v>
      </c>
      <c r="BN791">
        <v>0</v>
      </c>
      <c r="BO791" t="s">
        <v>202</v>
      </c>
      <c r="BP791">
        <v>1</v>
      </c>
      <c r="BQ791">
        <v>2</v>
      </c>
      <c r="BR791">
        <v>0</v>
      </c>
      <c r="BS791">
        <v>19.8</v>
      </c>
      <c r="BT791">
        <v>1</v>
      </c>
      <c r="BU791">
        <v>1</v>
      </c>
      <c r="BV791">
        <v>1</v>
      </c>
      <c r="BW791">
        <v>1</v>
      </c>
      <c r="BX791">
        <v>1</v>
      </c>
      <c r="BY791" t="s">
        <v>3</v>
      </c>
      <c r="BZ791" t="e">
        <f>'1.Лок.смета.и.Акт'!#REF!</f>
        <v>#REF!</v>
      </c>
      <c r="CA791" t="e">
        <f>'1.Лок.смета.и.Акт'!#REF!</f>
        <v>#REF!</v>
      </c>
      <c r="CB791" t="s">
        <v>3</v>
      </c>
      <c r="CE791">
        <v>0</v>
      </c>
      <c r="CF791">
        <v>0</v>
      </c>
      <c r="CG791">
        <v>0</v>
      </c>
      <c r="CH791">
        <v>66</v>
      </c>
      <c r="CI791">
        <v>0</v>
      </c>
      <c r="CJ791">
        <v>0</v>
      </c>
      <c r="CK791">
        <v>0</v>
      </c>
      <c r="CL791">
        <v>0</v>
      </c>
      <c r="CM791">
        <v>0</v>
      </c>
      <c r="CN791" t="s">
        <v>3</v>
      </c>
      <c r="CO791">
        <v>0</v>
      </c>
      <c r="CP791">
        <f t="shared" si="657"/>
        <v>28754</v>
      </c>
      <c r="CQ791">
        <f t="shared" si="658"/>
        <v>0</v>
      </c>
      <c r="CR791">
        <f t="shared" si="659"/>
        <v>855.34399999999994</v>
      </c>
      <c r="CS791">
        <f t="shared" si="660"/>
        <v>209.88</v>
      </c>
      <c r="CT791">
        <f t="shared" si="661"/>
        <v>18572.903200000001</v>
      </c>
      <c r="CU791">
        <f t="shared" si="662"/>
        <v>0</v>
      </c>
      <c r="CV791" t="e">
        <f t="shared" si="663"/>
        <v>#REF!</v>
      </c>
      <c r="CW791">
        <f t="shared" si="664"/>
        <v>1.0449999999999999</v>
      </c>
      <c r="CX791">
        <f t="shared" si="665"/>
        <v>0</v>
      </c>
      <c r="CY791" t="e">
        <f>(S791+R791)*(BZ791/100)</f>
        <v>#REF!</v>
      </c>
      <c r="CZ791" t="e">
        <f>(S791+R791)*(CA791/100)</f>
        <v>#REF!</v>
      </c>
      <c r="DC791" t="s">
        <v>3</v>
      </c>
      <c r="DD791" t="s">
        <v>3</v>
      </c>
      <c r="DE791" t="s">
        <v>205</v>
      </c>
      <c r="DF791" t="s">
        <v>205</v>
      </c>
      <c r="DG791" t="s">
        <v>3</v>
      </c>
      <c r="DH791" t="s">
        <v>3</v>
      </c>
      <c r="DI791" t="s">
        <v>3</v>
      </c>
      <c r="DJ791" t="s">
        <v>205</v>
      </c>
      <c r="DK791" t="s">
        <v>3</v>
      </c>
      <c r="DL791" t="s">
        <v>3</v>
      </c>
      <c r="DM791" t="s">
        <v>3</v>
      </c>
      <c r="DN791">
        <v>123</v>
      </c>
      <c r="DO791">
        <v>75</v>
      </c>
      <c r="DP791">
        <v>1</v>
      </c>
      <c r="DQ791">
        <v>1</v>
      </c>
      <c r="DU791">
        <v>1013</v>
      </c>
      <c r="DV791" t="s">
        <v>51</v>
      </c>
      <c r="DW791" t="str">
        <f>'1.Лок.смета.и.Акт'!D88</f>
        <v>100 м2 покрытия</v>
      </c>
      <c r="DX791">
        <v>1</v>
      </c>
      <c r="DZ791" t="s">
        <v>3</v>
      </c>
      <c r="EA791" t="s">
        <v>3</v>
      </c>
      <c r="EB791" t="s">
        <v>3</v>
      </c>
      <c r="EC791" t="s">
        <v>3</v>
      </c>
      <c r="EE791">
        <v>54328965</v>
      </c>
      <c r="EF791">
        <v>2</v>
      </c>
      <c r="EG791" t="s">
        <v>21</v>
      </c>
      <c r="EH791">
        <v>0</v>
      </c>
      <c r="EI791" t="s">
        <v>3</v>
      </c>
      <c r="EJ791">
        <v>1</v>
      </c>
      <c r="EK791">
        <v>11001</v>
      </c>
      <c r="EL791" t="s">
        <v>22</v>
      </c>
      <c r="EM791" t="s">
        <v>23</v>
      </c>
      <c r="EO791" t="s">
        <v>3</v>
      </c>
      <c r="EQ791">
        <v>1441792</v>
      </c>
      <c r="ER791">
        <v>975.28</v>
      </c>
      <c r="ES791">
        <v>24.72</v>
      </c>
      <c r="ET791">
        <v>218.19</v>
      </c>
      <c r="EU791">
        <v>21.19</v>
      </c>
      <c r="EV791">
        <v>732.37</v>
      </c>
      <c r="EW791" t="e">
        <f>'1.Лок.смета.и.Акт'!#REF!</f>
        <v>#REF!</v>
      </c>
      <c r="EX791">
        <v>2.09</v>
      </c>
      <c r="EY791">
        <v>1</v>
      </c>
      <c r="FQ791">
        <v>0</v>
      </c>
      <c r="FR791">
        <f t="shared" si="666"/>
        <v>0</v>
      </c>
      <c r="FS791">
        <v>0</v>
      </c>
      <c r="FX791">
        <v>123</v>
      </c>
      <c r="FY791">
        <v>75</v>
      </c>
      <c r="GA791" t="s">
        <v>3</v>
      </c>
      <c r="GD791">
        <v>1</v>
      </c>
      <c r="GF791">
        <v>313629197</v>
      </c>
      <c r="GG791">
        <v>2</v>
      </c>
      <c r="GH791">
        <v>1</v>
      </c>
      <c r="GI791">
        <v>2</v>
      </c>
      <c r="GJ791">
        <v>0</v>
      </c>
      <c r="GK791">
        <v>0</v>
      </c>
      <c r="GL791">
        <f t="shared" si="667"/>
        <v>0</v>
      </c>
      <c r="GM791" t="e">
        <f t="shared" si="668"/>
        <v>#REF!</v>
      </c>
      <c r="GN791" t="e">
        <f t="shared" si="669"/>
        <v>#REF!</v>
      </c>
      <c r="GO791">
        <f t="shared" si="670"/>
        <v>0</v>
      </c>
      <c r="GP791">
        <f t="shared" si="671"/>
        <v>0</v>
      </c>
      <c r="GR791">
        <v>0</v>
      </c>
      <c r="GS791">
        <v>3</v>
      </c>
      <c r="GT791">
        <v>0</v>
      </c>
      <c r="GU791" t="s">
        <v>3</v>
      </c>
      <c r="GV791">
        <f t="shared" si="675"/>
        <v>0</v>
      </c>
      <c r="GW791">
        <v>1015.2</v>
      </c>
      <c r="GX791">
        <f t="shared" si="673"/>
        <v>0</v>
      </c>
      <c r="HA791">
        <v>0</v>
      </c>
      <c r="HB791">
        <v>0</v>
      </c>
      <c r="HC791">
        <f t="shared" si="674"/>
        <v>0</v>
      </c>
      <c r="HE791" t="s">
        <v>3</v>
      </c>
      <c r="HF791" t="s">
        <v>3</v>
      </c>
      <c r="HM791" t="s">
        <v>3</v>
      </c>
      <c r="HN791" t="s">
        <v>24</v>
      </c>
      <c r="HO791" t="s">
        <v>25</v>
      </c>
      <c r="HP791" t="s">
        <v>22</v>
      </c>
      <c r="HQ791" t="s">
        <v>22</v>
      </c>
      <c r="IK791">
        <v>0</v>
      </c>
    </row>
    <row r="792" spans="1:255" x14ac:dyDescent="0.2">
      <c r="A792" s="2">
        <v>18</v>
      </c>
      <c r="B792" s="2">
        <v>1</v>
      </c>
      <c r="C792" s="2">
        <v>725</v>
      </c>
      <c r="D792" s="2"/>
      <c r="E792" s="2" t="s">
        <v>478</v>
      </c>
      <c r="F792" s="2" t="s">
        <v>82</v>
      </c>
      <c r="G792" s="2" t="s">
        <v>83</v>
      </c>
      <c r="H792" s="2" t="s">
        <v>40</v>
      </c>
      <c r="I792" s="2">
        <f>I790*J792</f>
        <v>2.96</v>
      </c>
      <c r="J792" s="2">
        <v>2</v>
      </c>
      <c r="K792" s="2">
        <v>2</v>
      </c>
      <c r="L792" s="2">
        <v>5.93</v>
      </c>
      <c r="M792" s="2">
        <v>0</v>
      </c>
      <c r="N792" s="2">
        <f t="shared" si="637"/>
        <v>5.93</v>
      </c>
      <c r="O792" s="2">
        <f t="shared" si="638"/>
        <v>21</v>
      </c>
      <c r="P792" s="2">
        <f t="shared" si="639"/>
        <v>21</v>
      </c>
      <c r="Q792" s="2">
        <f t="shared" si="640"/>
        <v>0</v>
      </c>
      <c r="R792" s="2">
        <f t="shared" si="641"/>
        <v>0</v>
      </c>
      <c r="S792" s="2">
        <f t="shared" si="642"/>
        <v>0</v>
      </c>
      <c r="T792" s="2">
        <f t="shared" si="643"/>
        <v>0</v>
      </c>
      <c r="U792" s="2">
        <f t="shared" si="644"/>
        <v>0</v>
      </c>
      <c r="V792" s="2">
        <f t="shared" si="645"/>
        <v>0</v>
      </c>
      <c r="W792" s="2">
        <f t="shared" si="646"/>
        <v>0</v>
      </c>
      <c r="X792" s="2">
        <f t="shared" si="647"/>
        <v>0</v>
      </c>
      <c r="Y792" s="2">
        <f t="shared" si="648"/>
        <v>0</v>
      </c>
      <c r="Z792" s="2"/>
      <c r="AA792" s="2">
        <v>69726971</v>
      </c>
      <c r="AB792" s="2">
        <f t="shared" si="649"/>
        <v>7.14</v>
      </c>
      <c r="AC792" s="2">
        <f>ROUND((ES792),2)</f>
        <v>7.14</v>
      </c>
      <c r="AD792" s="2">
        <f>ROUND((((ET792)-(EU792))+AE792),2)</f>
        <v>0</v>
      </c>
      <c r="AE792" s="2">
        <f>ROUND((EU792),2)</f>
        <v>0</v>
      </c>
      <c r="AF792" s="2">
        <f>ROUND((EV792),2)</f>
        <v>0</v>
      </c>
      <c r="AG792" s="2">
        <f t="shared" si="653"/>
        <v>0</v>
      </c>
      <c r="AH792" s="2">
        <f>(EW792)</f>
        <v>0</v>
      </c>
      <c r="AI792" s="2">
        <f>(EX792)</f>
        <v>0</v>
      </c>
      <c r="AJ792" s="2">
        <f t="shared" si="656"/>
        <v>0</v>
      </c>
      <c r="AK792" s="2">
        <v>7.14</v>
      </c>
      <c r="AL792" s="2">
        <v>7.14</v>
      </c>
      <c r="AM792" s="2">
        <v>0</v>
      </c>
      <c r="AN792" s="2">
        <v>0</v>
      </c>
      <c r="AO792" s="2">
        <v>0</v>
      </c>
      <c r="AP792" s="2">
        <v>0</v>
      </c>
      <c r="AQ792" s="2">
        <v>0</v>
      </c>
      <c r="AR792" s="2">
        <v>0</v>
      </c>
      <c r="AS792" s="2">
        <v>0</v>
      </c>
      <c r="AT792" s="2">
        <v>0</v>
      </c>
      <c r="AU792" s="2">
        <v>0</v>
      </c>
      <c r="AV792" s="2">
        <v>1</v>
      </c>
      <c r="AW792" s="2">
        <v>1</v>
      </c>
      <c r="AX792" s="2"/>
      <c r="AY792" s="2"/>
      <c r="AZ792" s="2">
        <v>1</v>
      </c>
      <c r="BA792" s="2">
        <v>1</v>
      </c>
      <c r="BB792" s="2">
        <v>1</v>
      </c>
      <c r="BC792" s="2">
        <v>1</v>
      </c>
      <c r="BD792" s="2" t="s">
        <v>3</v>
      </c>
      <c r="BE792" s="2" t="s">
        <v>3</v>
      </c>
      <c r="BF792" s="2" t="s">
        <v>3</v>
      </c>
      <c r="BG792" s="2" t="s">
        <v>3</v>
      </c>
      <c r="BH792" s="2">
        <v>3</v>
      </c>
      <c r="BI792" s="2">
        <v>1</v>
      </c>
      <c r="BJ792" s="2" t="s">
        <v>194</v>
      </c>
      <c r="BK792" s="2"/>
      <c r="BL792" s="2"/>
      <c r="BM792" s="2">
        <v>500001</v>
      </c>
      <c r="BN792" s="2">
        <v>0</v>
      </c>
      <c r="BO792" s="2" t="s">
        <v>3</v>
      </c>
      <c r="BP792" s="2">
        <v>0</v>
      </c>
      <c r="BQ792" s="2">
        <v>8</v>
      </c>
      <c r="BR792" s="2">
        <v>0</v>
      </c>
      <c r="BS792" s="2">
        <v>1</v>
      </c>
      <c r="BT792" s="2">
        <v>1</v>
      </c>
      <c r="BU792" s="2">
        <v>1</v>
      </c>
      <c r="BV792" s="2">
        <v>1</v>
      </c>
      <c r="BW792" s="2">
        <v>1</v>
      </c>
      <c r="BX792" s="2">
        <v>1</v>
      </c>
      <c r="BY792" s="2" t="s">
        <v>3</v>
      </c>
      <c r="BZ792" s="2">
        <v>0</v>
      </c>
      <c r="CA792" s="2">
        <v>0</v>
      </c>
      <c r="CB792" s="2" t="s">
        <v>3</v>
      </c>
      <c r="CC792" s="2"/>
      <c r="CD792" s="2"/>
      <c r="CE792" s="2">
        <v>0</v>
      </c>
      <c r="CF792" s="2">
        <v>0</v>
      </c>
      <c r="CG792" s="2">
        <v>0</v>
      </c>
      <c r="CH792" s="2">
        <v>66</v>
      </c>
      <c r="CI792" s="2">
        <v>1</v>
      </c>
      <c r="CJ792" s="2">
        <v>0</v>
      </c>
      <c r="CK792" s="2">
        <v>0</v>
      </c>
      <c r="CL792" s="2">
        <v>0</v>
      </c>
      <c r="CM792" s="2">
        <v>0</v>
      </c>
      <c r="CN792" s="2" t="s">
        <v>3</v>
      </c>
      <c r="CO792" s="2">
        <v>0</v>
      </c>
      <c r="CP792" s="2">
        <f t="shared" si="657"/>
        <v>21</v>
      </c>
      <c r="CQ792" s="2">
        <f t="shared" si="658"/>
        <v>7.14</v>
      </c>
      <c r="CR792" s="2">
        <f t="shared" si="659"/>
        <v>0</v>
      </c>
      <c r="CS792" s="2">
        <f t="shared" si="660"/>
        <v>0</v>
      </c>
      <c r="CT792" s="2">
        <f t="shared" si="661"/>
        <v>0</v>
      </c>
      <c r="CU792" s="2">
        <f t="shared" si="662"/>
        <v>0</v>
      </c>
      <c r="CV792" s="2">
        <f t="shared" si="663"/>
        <v>0</v>
      </c>
      <c r="CW792" s="2">
        <f t="shared" si="664"/>
        <v>0</v>
      </c>
      <c r="CX792" s="2">
        <f t="shared" si="665"/>
        <v>0</v>
      </c>
      <c r="CY792" s="2">
        <f>(((S792+R792)*AT792)/100)</f>
        <v>0</v>
      </c>
      <c r="CZ792" s="2">
        <f>(((S792+R792)*AU792)/100)</f>
        <v>0</v>
      </c>
      <c r="DA792" s="2"/>
      <c r="DB792" s="2"/>
      <c r="DC792" s="2" t="s">
        <v>3</v>
      </c>
      <c r="DD792" s="2" t="s">
        <v>3</v>
      </c>
      <c r="DE792" s="2" t="s">
        <v>3</v>
      </c>
      <c r="DF792" s="2" t="s">
        <v>3</v>
      </c>
      <c r="DG792" s="2" t="s">
        <v>3</v>
      </c>
      <c r="DH792" s="2" t="s">
        <v>3</v>
      </c>
      <c r="DI792" s="2" t="s">
        <v>3</v>
      </c>
      <c r="DJ792" s="2" t="s">
        <v>3</v>
      </c>
      <c r="DK792" s="2" t="s">
        <v>3</v>
      </c>
      <c r="DL792" s="2" t="s">
        <v>3</v>
      </c>
      <c r="DM792" s="2" t="s">
        <v>3</v>
      </c>
      <c r="DN792" s="2">
        <v>0</v>
      </c>
      <c r="DO792" s="2">
        <v>0</v>
      </c>
      <c r="DP792" s="2">
        <v>1</v>
      </c>
      <c r="DQ792" s="2">
        <v>1</v>
      </c>
      <c r="DR792" s="2"/>
      <c r="DS792" s="2"/>
      <c r="DT792" s="2"/>
      <c r="DU792" s="2">
        <v>1007</v>
      </c>
      <c r="DV792" s="2" t="s">
        <v>40</v>
      </c>
      <c r="DW792" s="2" t="s">
        <v>40</v>
      </c>
      <c r="DX792" s="2">
        <v>1</v>
      </c>
      <c r="DY792" s="2"/>
      <c r="DZ792" s="2" t="s">
        <v>3</v>
      </c>
      <c r="EA792" s="2" t="s">
        <v>3</v>
      </c>
      <c r="EB792" s="2" t="s">
        <v>3</v>
      </c>
      <c r="EC792" s="2" t="s">
        <v>3</v>
      </c>
      <c r="ED792" s="2"/>
      <c r="EE792" s="2">
        <v>54328897</v>
      </c>
      <c r="EF792" s="2">
        <v>8</v>
      </c>
      <c r="EG792" s="2" t="s">
        <v>31</v>
      </c>
      <c r="EH792" s="2">
        <v>0</v>
      </c>
      <c r="EI792" s="2" t="s">
        <v>3</v>
      </c>
      <c r="EJ792" s="2">
        <v>1</v>
      </c>
      <c r="EK792" s="2">
        <v>500001</v>
      </c>
      <c r="EL792" s="2" t="s">
        <v>32</v>
      </c>
      <c r="EM792" s="2" t="s">
        <v>33</v>
      </c>
      <c r="EN792" s="2"/>
      <c r="EO792" s="2" t="s">
        <v>3</v>
      </c>
      <c r="EP792" s="2"/>
      <c r="EQ792" s="2">
        <v>0</v>
      </c>
      <c r="ER792" s="2">
        <v>7.14</v>
      </c>
      <c r="ES792" s="2">
        <v>7.14</v>
      </c>
      <c r="ET792" s="2">
        <v>0</v>
      </c>
      <c r="EU792" s="2">
        <v>0</v>
      </c>
      <c r="EV792" s="2">
        <v>0</v>
      </c>
      <c r="EW792" s="2">
        <v>0</v>
      </c>
      <c r="EX792" s="2">
        <v>0</v>
      </c>
      <c r="EY792" s="2"/>
      <c r="EZ792" s="2"/>
      <c r="FA792" s="2"/>
      <c r="FB792" s="2"/>
      <c r="FC792" s="2"/>
      <c r="FD792" s="2"/>
      <c r="FE792" s="2"/>
      <c r="FF792" s="2"/>
      <c r="FG792" s="2"/>
      <c r="FH792" s="2"/>
      <c r="FI792" s="2"/>
      <c r="FJ792" s="2"/>
      <c r="FK792" s="2"/>
      <c r="FL792" s="2"/>
      <c r="FM792" s="2"/>
      <c r="FN792" s="2"/>
      <c r="FO792" s="2"/>
      <c r="FP792" s="2"/>
      <c r="FQ792" s="2">
        <v>0</v>
      </c>
      <c r="FR792" s="2">
        <f t="shared" si="666"/>
        <v>0</v>
      </c>
      <c r="FS792" s="2">
        <v>0</v>
      </c>
      <c r="FT792" s="2"/>
      <c r="FU792" s="2"/>
      <c r="FV792" s="2"/>
      <c r="FW792" s="2"/>
      <c r="FX792" s="2">
        <v>0</v>
      </c>
      <c r="FY792" s="2">
        <v>0</v>
      </c>
      <c r="FZ792" s="2"/>
      <c r="GA792" s="2" t="s">
        <v>3</v>
      </c>
      <c r="GB792" s="2"/>
      <c r="GC792" s="2"/>
      <c r="GD792" s="2">
        <v>1</v>
      </c>
      <c r="GE792" s="2"/>
      <c r="GF792" s="2">
        <v>1967222743</v>
      </c>
      <c r="GG792" s="2">
        <v>2</v>
      </c>
      <c r="GH792" s="2">
        <v>1</v>
      </c>
      <c r="GI792" s="2">
        <v>-2</v>
      </c>
      <c r="GJ792" s="2">
        <v>0</v>
      </c>
      <c r="GK792" s="2">
        <v>0</v>
      </c>
      <c r="GL792" s="2">
        <f t="shared" si="667"/>
        <v>0</v>
      </c>
      <c r="GM792" s="2">
        <f t="shared" si="668"/>
        <v>21</v>
      </c>
      <c r="GN792" s="2">
        <f t="shared" si="669"/>
        <v>21</v>
      </c>
      <c r="GO792" s="2">
        <f t="shared" si="670"/>
        <v>0</v>
      </c>
      <c r="GP792" s="2">
        <f t="shared" si="671"/>
        <v>0</v>
      </c>
      <c r="GQ792" s="2"/>
      <c r="GR792" s="2">
        <v>0</v>
      </c>
      <c r="GS792" s="2">
        <v>3</v>
      </c>
      <c r="GT792" s="2">
        <v>0</v>
      </c>
      <c r="GU792" s="2" t="s">
        <v>3</v>
      </c>
      <c r="GV792" s="2">
        <f t="shared" si="675"/>
        <v>0</v>
      </c>
      <c r="GW792" s="2">
        <v>1</v>
      </c>
      <c r="GX792" s="2">
        <f t="shared" si="673"/>
        <v>0</v>
      </c>
      <c r="GY792" s="2"/>
      <c r="GZ792" s="2"/>
      <c r="HA792" s="2">
        <v>0</v>
      </c>
      <c r="HB792" s="2">
        <v>0</v>
      </c>
      <c r="HC792" s="2">
        <f t="shared" si="674"/>
        <v>0</v>
      </c>
      <c r="HD792" s="2"/>
      <c r="HE792" s="2" t="s">
        <v>3</v>
      </c>
      <c r="HF792" s="2" t="s">
        <v>3</v>
      </c>
      <c r="HG792" s="2"/>
      <c r="HH792" s="2"/>
      <c r="HI792" s="2"/>
      <c r="HJ792" s="2"/>
      <c r="HK792" s="2"/>
      <c r="HL792" s="2"/>
      <c r="HM792" s="2" t="s">
        <v>3</v>
      </c>
      <c r="HN792" s="2" t="s">
        <v>3</v>
      </c>
      <c r="HO792" s="2" t="s">
        <v>3</v>
      </c>
      <c r="HP792" s="2" t="s">
        <v>3</v>
      </c>
      <c r="HQ792" s="2" t="s">
        <v>3</v>
      </c>
      <c r="HR792" s="2"/>
      <c r="HS792" s="2"/>
      <c r="HT792" s="2"/>
      <c r="HU792" s="2"/>
      <c r="HV792" s="2"/>
      <c r="HW792" s="2"/>
      <c r="HX792" s="2"/>
      <c r="HY792" s="2"/>
      <c r="HZ792" s="2"/>
      <c r="IA792" s="2"/>
      <c r="IB792" s="2"/>
      <c r="IC792" s="2"/>
      <c r="ID792" s="2"/>
      <c r="IE792" s="2"/>
      <c r="IF792" s="2"/>
      <c r="IG792" s="2"/>
      <c r="IH792" s="2"/>
      <c r="II792" s="2"/>
      <c r="IJ792" s="2"/>
      <c r="IK792" s="2">
        <v>0</v>
      </c>
      <c r="IL792" s="2"/>
      <c r="IM792" s="2"/>
      <c r="IN792" s="2"/>
      <c r="IO792" s="2"/>
      <c r="IP792" s="2"/>
      <c r="IQ792" s="2"/>
      <c r="IR792" s="2"/>
      <c r="IS792" s="2"/>
      <c r="IT792" s="2"/>
      <c r="IU792" s="2"/>
    </row>
    <row r="793" spans="1:255" x14ac:dyDescent="0.2">
      <c r="A793">
        <v>18</v>
      </c>
      <c r="B793">
        <v>1</v>
      </c>
      <c r="C793">
        <v>730</v>
      </c>
      <c r="E793" t="s">
        <v>478</v>
      </c>
      <c r="F793" t="e">
        <f>'1.Лок.смета.и.Акт'!#REF!</f>
        <v>#REF!</v>
      </c>
      <c r="G793" t="s">
        <v>83</v>
      </c>
      <c r="H793" t="s">
        <v>40</v>
      </c>
      <c r="I793">
        <f>I791*J793</f>
        <v>2.96</v>
      </c>
      <c r="J793">
        <v>2</v>
      </c>
      <c r="K793">
        <v>2</v>
      </c>
      <c r="L793">
        <v>5.93</v>
      </c>
      <c r="M793">
        <v>0</v>
      </c>
      <c r="N793">
        <f t="shared" si="637"/>
        <v>5.93</v>
      </c>
      <c r="O793">
        <f t="shared" si="638"/>
        <v>44</v>
      </c>
      <c r="P793">
        <f t="shared" si="639"/>
        <v>44</v>
      </c>
      <c r="Q793">
        <f t="shared" si="640"/>
        <v>0</v>
      </c>
      <c r="R793">
        <f t="shared" si="641"/>
        <v>0</v>
      </c>
      <c r="S793">
        <f t="shared" si="642"/>
        <v>0</v>
      </c>
      <c r="T793">
        <f t="shared" si="643"/>
        <v>0</v>
      </c>
      <c r="U793">
        <f t="shared" si="644"/>
        <v>0</v>
      </c>
      <c r="V793">
        <f t="shared" si="645"/>
        <v>0</v>
      </c>
      <c r="W793">
        <f t="shared" si="646"/>
        <v>0</v>
      </c>
      <c r="X793">
        <f t="shared" si="647"/>
        <v>0</v>
      </c>
      <c r="Y793">
        <f t="shared" si="648"/>
        <v>0</v>
      </c>
      <c r="AA793">
        <v>69726884</v>
      </c>
      <c r="AB793">
        <f t="shared" si="649"/>
        <v>1.97</v>
      </c>
      <c r="AC793">
        <f>ROUND((ES793),2)</f>
        <v>1.97</v>
      </c>
      <c r="AD793">
        <f>ROUND((((ET793)-(EU793))+AE793),2)</f>
        <v>0</v>
      </c>
      <c r="AE793">
        <f>ROUND((EU793),2)</f>
        <v>0</v>
      </c>
      <c r="AF793">
        <f>ROUND((EV793),2)</f>
        <v>0</v>
      </c>
      <c r="AG793">
        <f t="shared" si="653"/>
        <v>0</v>
      </c>
      <c r="AH793">
        <f>(EW793)</f>
        <v>0</v>
      </c>
      <c r="AI793">
        <f>(EX793)</f>
        <v>0</v>
      </c>
      <c r="AJ793">
        <f t="shared" si="656"/>
        <v>0</v>
      </c>
      <c r="AK793">
        <v>1.97</v>
      </c>
      <c r="AL793">
        <v>1.97</v>
      </c>
      <c r="AM793">
        <v>0</v>
      </c>
      <c r="AN793">
        <v>0</v>
      </c>
      <c r="AO793">
        <v>0</v>
      </c>
      <c r="AP793">
        <v>0</v>
      </c>
      <c r="AQ793">
        <v>0</v>
      </c>
      <c r="AR793">
        <v>0</v>
      </c>
      <c r="AS793">
        <v>0</v>
      </c>
      <c r="AT793">
        <v>0</v>
      </c>
      <c r="AU793">
        <v>0</v>
      </c>
      <c r="AV793">
        <v>1</v>
      </c>
      <c r="AW793">
        <v>1</v>
      </c>
      <c r="AZ793">
        <v>1</v>
      </c>
      <c r="BA793">
        <v>1</v>
      </c>
      <c r="BB793">
        <v>1</v>
      </c>
      <c r="BC793">
        <v>7.56</v>
      </c>
      <c r="BD793" t="s">
        <v>3</v>
      </c>
      <c r="BE793" t="s">
        <v>3</v>
      </c>
      <c r="BF793" t="s">
        <v>3</v>
      </c>
      <c r="BG793" t="s">
        <v>3</v>
      </c>
      <c r="BH793">
        <v>3</v>
      </c>
      <c r="BI793">
        <v>1</v>
      </c>
      <c r="BJ793" t="s">
        <v>194</v>
      </c>
      <c r="BM793">
        <v>500001</v>
      </c>
      <c r="BN793">
        <v>0</v>
      </c>
      <c r="BO793" t="s">
        <v>3</v>
      </c>
      <c r="BP793">
        <v>0</v>
      </c>
      <c r="BQ793">
        <v>8</v>
      </c>
      <c r="BR793">
        <v>0</v>
      </c>
      <c r="BS793">
        <v>1</v>
      </c>
      <c r="BT793">
        <v>1</v>
      </c>
      <c r="BU793">
        <v>1</v>
      </c>
      <c r="BV793">
        <v>1</v>
      </c>
      <c r="BW793">
        <v>1</v>
      </c>
      <c r="BX793">
        <v>1</v>
      </c>
      <c r="BY793" t="s">
        <v>3</v>
      </c>
      <c r="BZ793">
        <v>0</v>
      </c>
      <c r="CA793">
        <v>0</v>
      </c>
      <c r="CB793" t="s">
        <v>3</v>
      </c>
      <c r="CE793">
        <v>0</v>
      </c>
      <c r="CF793">
        <v>0</v>
      </c>
      <c r="CG793">
        <v>0</v>
      </c>
      <c r="CH793">
        <v>66</v>
      </c>
      <c r="CI793">
        <v>1</v>
      </c>
      <c r="CJ793">
        <v>0</v>
      </c>
      <c r="CK793">
        <v>0</v>
      </c>
      <c r="CL793">
        <v>0</v>
      </c>
      <c r="CM793">
        <v>0</v>
      </c>
      <c r="CN793" t="s">
        <v>3</v>
      </c>
      <c r="CO793">
        <v>0</v>
      </c>
      <c r="CP793">
        <f t="shared" si="657"/>
        <v>44</v>
      </c>
      <c r="CQ793">
        <f t="shared" si="658"/>
        <v>14.893199999999998</v>
      </c>
      <c r="CR793">
        <f t="shared" si="659"/>
        <v>0</v>
      </c>
      <c r="CS793">
        <f t="shared" si="660"/>
        <v>0</v>
      </c>
      <c r="CT793">
        <f t="shared" si="661"/>
        <v>0</v>
      </c>
      <c r="CU793">
        <f t="shared" si="662"/>
        <v>0</v>
      </c>
      <c r="CV793">
        <f t="shared" si="663"/>
        <v>0</v>
      </c>
      <c r="CW793">
        <f t="shared" si="664"/>
        <v>0</v>
      </c>
      <c r="CX793">
        <f t="shared" si="665"/>
        <v>0</v>
      </c>
      <c r="CY793">
        <f>(S793+R793)*(BZ793/100)</f>
        <v>0</v>
      </c>
      <c r="CZ793">
        <f>(S793+R793)*(CA793/100)</f>
        <v>0</v>
      </c>
      <c r="DC793" t="s">
        <v>3</v>
      </c>
      <c r="DD793" t="s">
        <v>3</v>
      </c>
      <c r="DE793" t="s">
        <v>3</v>
      </c>
      <c r="DF793" t="s">
        <v>3</v>
      </c>
      <c r="DG793" t="s">
        <v>3</v>
      </c>
      <c r="DH793" t="s">
        <v>3</v>
      </c>
      <c r="DI793" t="s">
        <v>3</v>
      </c>
      <c r="DJ793" t="s">
        <v>3</v>
      </c>
      <c r="DK793" t="s">
        <v>3</v>
      </c>
      <c r="DL793" t="s">
        <v>3</v>
      </c>
      <c r="DM793" t="s">
        <v>3</v>
      </c>
      <c r="DN793">
        <v>0</v>
      </c>
      <c r="DO793">
        <v>0</v>
      </c>
      <c r="DP793">
        <v>1</v>
      </c>
      <c r="DQ793">
        <v>1</v>
      </c>
      <c r="DU793">
        <v>1007</v>
      </c>
      <c r="DV793" t="s">
        <v>40</v>
      </c>
      <c r="DW793" t="e">
        <f>'1.Лок.смета.и.Акт'!#REF!</f>
        <v>#REF!</v>
      </c>
      <c r="DX793">
        <v>1</v>
      </c>
      <c r="DZ793" t="s">
        <v>3</v>
      </c>
      <c r="EA793" t="s">
        <v>3</v>
      </c>
      <c r="EB793" t="s">
        <v>3</v>
      </c>
      <c r="EC793" t="s">
        <v>3</v>
      </c>
      <c r="EE793">
        <v>54328897</v>
      </c>
      <c r="EF793">
        <v>8</v>
      </c>
      <c r="EG793" t="s">
        <v>31</v>
      </c>
      <c r="EH793">
        <v>0</v>
      </c>
      <c r="EI793" t="s">
        <v>3</v>
      </c>
      <c r="EJ793">
        <v>1</v>
      </c>
      <c r="EK793">
        <v>500001</v>
      </c>
      <c r="EL793" t="s">
        <v>32</v>
      </c>
      <c r="EM793" t="s">
        <v>33</v>
      </c>
      <c r="EO793" t="s">
        <v>3</v>
      </c>
      <c r="EQ793">
        <v>0</v>
      </c>
      <c r="ER793">
        <v>14.19</v>
      </c>
      <c r="ES793">
        <v>1.97</v>
      </c>
      <c r="ET793">
        <v>0</v>
      </c>
      <c r="EU793">
        <v>0</v>
      </c>
      <c r="EV793">
        <v>0</v>
      </c>
      <c r="EW793">
        <v>0</v>
      </c>
      <c r="EX793">
        <v>0</v>
      </c>
      <c r="EZ793">
        <v>5</v>
      </c>
      <c r="FC793">
        <v>0</v>
      </c>
      <c r="FD793">
        <v>18</v>
      </c>
      <c r="FF793">
        <v>14.19</v>
      </c>
      <c r="FQ793">
        <v>0</v>
      </c>
      <c r="FR793">
        <f t="shared" si="666"/>
        <v>0</v>
      </c>
      <c r="FS793">
        <v>0</v>
      </c>
      <c r="FX793">
        <v>0</v>
      </c>
      <c r="FY793">
        <v>0</v>
      </c>
      <c r="GA793" t="s">
        <v>85</v>
      </c>
      <c r="GD793">
        <v>1</v>
      </c>
      <c r="GF793">
        <v>1967222743</v>
      </c>
      <c r="GG793">
        <v>2</v>
      </c>
      <c r="GH793">
        <v>3</v>
      </c>
      <c r="GI793">
        <v>5</v>
      </c>
      <c r="GJ793">
        <v>0</v>
      </c>
      <c r="GK793">
        <v>0</v>
      </c>
      <c r="GL793">
        <f t="shared" si="667"/>
        <v>0</v>
      </c>
      <c r="GM793">
        <f t="shared" si="668"/>
        <v>44</v>
      </c>
      <c r="GN793">
        <f t="shared" si="669"/>
        <v>44</v>
      </c>
      <c r="GO793">
        <f t="shared" si="670"/>
        <v>0</v>
      </c>
      <c r="GP793">
        <f t="shared" si="671"/>
        <v>0</v>
      </c>
      <c r="GR793">
        <v>1</v>
      </c>
      <c r="GS793">
        <v>1</v>
      </c>
      <c r="GT793">
        <v>0</v>
      </c>
      <c r="GU793" t="s">
        <v>3</v>
      </c>
      <c r="GV793">
        <f t="shared" si="675"/>
        <v>0</v>
      </c>
      <c r="GW793">
        <v>1</v>
      </c>
      <c r="GX793">
        <f t="shared" si="673"/>
        <v>0</v>
      </c>
      <c r="HA793">
        <v>0</v>
      </c>
      <c r="HB793">
        <v>0</v>
      </c>
      <c r="HC793">
        <f t="shared" si="674"/>
        <v>0</v>
      </c>
      <c r="HE793" t="s">
        <v>35</v>
      </c>
      <c r="HF793" t="s">
        <v>36</v>
      </c>
      <c r="HM793" t="s">
        <v>3</v>
      </c>
      <c r="HN793" t="s">
        <v>3</v>
      </c>
      <c r="HO793" t="s">
        <v>3</v>
      </c>
      <c r="HP793" t="s">
        <v>3</v>
      </c>
      <c r="HQ793" t="s">
        <v>3</v>
      </c>
      <c r="IK793">
        <v>0</v>
      </c>
    </row>
    <row r="795" spans="1:255" x14ac:dyDescent="0.2">
      <c r="A795" s="3">
        <v>51</v>
      </c>
      <c r="B795" s="3">
        <f>B764</f>
        <v>1</v>
      </c>
      <c r="C795" s="3">
        <f>A764</f>
        <v>5</v>
      </c>
      <c r="D795" s="3">
        <f>ROW(A764)</f>
        <v>764</v>
      </c>
      <c r="E795" s="3"/>
      <c r="F795" s="3" t="str">
        <f>IF(F764&lt;&gt;"",F764,"")</f>
        <v>Новый подраздел</v>
      </c>
      <c r="G795" s="3" t="str">
        <f>IF(G764&lt;&gt;"",G764,"")</f>
        <v>Комнаты, прихожие, кухни, кухня-столовая, кухня-ниша, гардеробная</v>
      </c>
      <c r="H795" s="3">
        <v>0</v>
      </c>
      <c r="I795" s="3"/>
      <c r="J795" s="3"/>
      <c r="K795" s="3"/>
      <c r="L795" s="3"/>
      <c r="M795" s="3"/>
      <c r="N795" s="3"/>
      <c r="O795" s="3">
        <f t="shared" ref="O795:T795" si="676">ROUND(AB795,0)</f>
        <v>20369</v>
      </c>
      <c r="P795" s="3">
        <f t="shared" si="676"/>
        <v>17313</v>
      </c>
      <c r="Q795" s="3">
        <f t="shared" si="676"/>
        <v>575</v>
      </c>
      <c r="R795" s="3">
        <f t="shared" si="676"/>
        <v>59</v>
      </c>
      <c r="S795" s="3">
        <f t="shared" si="676"/>
        <v>2481</v>
      </c>
      <c r="T795" s="3">
        <f t="shared" si="676"/>
        <v>0</v>
      </c>
      <c r="U795" s="3">
        <f>AH795</f>
        <v>276.03120000000001</v>
      </c>
      <c r="V795" s="3">
        <f>AI795</f>
        <v>4.6693999999999996</v>
      </c>
      <c r="W795" s="3">
        <f>ROUND(AJ795,0)</f>
        <v>235</v>
      </c>
      <c r="X795" s="3">
        <f>ROUND(AK795,0)</f>
        <v>2960</v>
      </c>
      <c r="Y795" s="3">
        <f>ROUND(AL795,0)</f>
        <v>1881</v>
      </c>
      <c r="Z795" s="3"/>
      <c r="AA795" s="3"/>
      <c r="AB795" s="3">
        <f>ROUND(SUMIF(AA768:AA793,"=69726971",O768:O793),0)</f>
        <v>20369</v>
      </c>
      <c r="AC795" s="3">
        <f>ROUND(SUMIF(AA768:AA793,"=69726971",P768:P793),0)</f>
        <v>17313</v>
      </c>
      <c r="AD795" s="3">
        <f>ROUND(SUMIF(AA768:AA793,"=69726971",Q768:Q793),0)</f>
        <v>575</v>
      </c>
      <c r="AE795" s="3">
        <f>ROUND(SUMIF(AA768:AA793,"=69726971",R768:R793),0)</f>
        <v>59</v>
      </c>
      <c r="AF795" s="3">
        <f>ROUND(SUMIF(AA768:AA793,"=69726971",S768:S793),0)</f>
        <v>2481</v>
      </c>
      <c r="AG795" s="3">
        <f>ROUND(SUMIF(AA768:AA793,"=69726971",T768:T793),0)</f>
        <v>0</v>
      </c>
      <c r="AH795" s="3">
        <f>SUMIF(AA768:AA793,"=69726971",U768:U793)</f>
        <v>276.03120000000001</v>
      </c>
      <c r="AI795" s="3">
        <f>SUMIF(AA768:AA793,"=69726971",V768:V793)</f>
        <v>4.6693999999999996</v>
      </c>
      <c r="AJ795" s="3">
        <f>ROUND(SUMIF(AA768:AA793,"=69726971",W768:W793),0)</f>
        <v>235</v>
      </c>
      <c r="AK795" s="3">
        <f>ROUND(SUMIF(AA768:AA793,"=69726971",X768:X793),0)</f>
        <v>2960</v>
      </c>
      <c r="AL795" s="3">
        <f>ROUND(SUMIF(AA768:AA793,"=69726971",Y768:Y793),0)</f>
        <v>1881</v>
      </c>
      <c r="AM795" s="3"/>
      <c r="AN795" s="3"/>
      <c r="AO795" s="3">
        <f t="shared" ref="AO795:BD795" si="677">ROUND(BX795,0)</f>
        <v>0</v>
      </c>
      <c r="AP795" s="3">
        <f t="shared" si="677"/>
        <v>0</v>
      </c>
      <c r="AQ795" s="3">
        <f t="shared" si="677"/>
        <v>0</v>
      </c>
      <c r="AR795" s="3">
        <f t="shared" si="677"/>
        <v>25210</v>
      </c>
      <c r="AS795" s="3">
        <f t="shared" si="677"/>
        <v>25210</v>
      </c>
      <c r="AT795" s="3">
        <f t="shared" si="677"/>
        <v>0</v>
      </c>
      <c r="AU795" s="3">
        <f t="shared" si="677"/>
        <v>0</v>
      </c>
      <c r="AV795" s="3">
        <f t="shared" si="677"/>
        <v>17313</v>
      </c>
      <c r="AW795" s="3">
        <f t="shared" si="677"/>
        <v>17313</v>
      </c>
      <c r="AX795" s="3">
        <f t="shared" si="677"/>
        <v>0</v>
      </c>
      <c r="AY795" s="3">
        <f t="shared" si="677"/>
        <v>17313</v>
      </c>
      <c r="AZ795" s="3">
        <f t="shared" si="677"/>
        <v>0</v>
      </c>
      <c r="BA795" s="3">
        <f t="shared" si="677"/>
        <v>0</v>
      </c>
      <c r="BB795" s="3">
        <f t="shared" si="677"/>
        <v>0</v>
      </c>
      <c r="BC795" s="3">
        <f t="shared" si="677"/>
        <v>0</v>
      </c>
      <c r="BD795" s="3">
        <f t="shared" si="677"/>
        <v>0</v>
      </c>
      <c r="BE795" s="3"/>
      <c r="BF795" s="3"/>
      <c r="BG795" s="3"/>
      <c r="BH795" s="3"/>
      <c r="BI795" s="3"/>
      <c r="BJ795" s="3"/>
      <c r="BK795" s="3"/>
      <c r="BL795" s="3"/>
      <c r="BM795" s="3"/>
      <c r="BN795" s="3"/>
      <c r="BO795" s="3"/>
      <c r="BP795" s="3"/>
      <c r="BQ795" s="3"/>
      <c r="BR795" s="3"/>
      <c r="BS795" s="3"/>
      <c r="BT795" s="3"/>
      <c r="BU795" s="3"/>
      <c r="BV795" s="3"/>
      <c r="BW795" s="3"/>
      <c r="BX795" s="3">
        <f>ROUND(SUMIF(AA768:AA793,"=69726971",FQ768:FQ793),0)</f>
        <v>0</v>
      </c>
      <c r="BY795" s="3">
        <f>ROUND(SUMIF(AA768:AA793,"=69726971",FR768:FR793),0)</f>
        <v>0</v>
      </c>
      <c r="BZ795" s="3">
        <f>ROUND(SUMIF(AA768:AA793,"=69726971",GL768:GL793),0)</f>
        <v>0</v>
      </c>
      <c r="CA795" s="3">
        <f>ROUND(SUMIF(AA768:AA793,"=69726971",GM768:GM793),0)</f>
        <v>25210</v>
      </c>
      <c r="CB795" s="3">
        <f>ROUND(SUMIF(AA768:AA793,"=69726971",GN768:GN793),0)</f>
        <v>25210</v>
      </c>
      <c r="CC795" s="3">
        <f>ROUND(SUMIF(AA768:AA793,"=69726971",GO768:GO793),0)</f>
        <v>0</v>
      </c>
      <c r="CD795" s="3">
        <f>ROUND(SUMIF(AA768:AA793,"=69726971",GP768:GP793),0)</f>
        <v>0</v>
      </c>
      <c r="CE795" s="3">
        <f>AC795-BX795</f>
        <v>17313</v>
      </c>
      <c r="CF795" s="3">
        <f>AC795-BY795</f>
        <v>17313</v>
      </c>
      <c r="CG795" s="3">
        <f>BX795-BZ795</f>
        <v>0</v>
      </c>
      <c r="CH795" s="3">
        <f>AC795-BX795-BY795+BZ795</f>
        <v>17313</v>
      </c>
      <c r="CI795" s="3">
        <f>BY795-BZ795</f>
        <v>0</v>
      </c>
      <c r="CJ795" s="3">
        <f>ROUND(SUMIF(AA768:AA793,"=69726971",GX768:GX793),0)</f>
        <v>0</v>
      </c>
      <c r="CK795" s="3">
        <f>ROUND(SUMIF(AA768:AA793,"=69726971",GY768:GY793),0)</f>
        <v>0</v>
      </c>
      <c r="CL795" s="3">
        <f>ROUND(SUMIF(AA768:AA793,"=69726971",GZ768:GZ793),0)</f>
        <v>0</v>
      </c>
      <c r="CM795" s="3">
        <f>ROUND(SUMIF(AA768:AA793,"=69726971",HD768:HD793),0)</f>
        <v>0</v>
      </c>
      <c r="CN795" s="3"/>
      <c r="CO795" s="3"/>
      <c r="CP795" s="3"/>
      <c r="CQ795" s="3"/>
      <c r="CR795" s="3"/>
      <c r="CS795" s="3"/>
      <c r="CT795" s="3"/>
      <c r="CU795" s="3"/>
      <c r="CV795" s="3"/>
      <c r="CW795" s="3"/>
      <c r="CX795" s="3"/>
      <c r="CY795" s="3"/>
      <c r="CZ795" s="3"/>
      <c r="DA795" s="3"/>
      <c r="DB795" s="3"/>
      <c r="DC795" s="3"/>
      <c r="DD795" s="3"/>
      <c r="DE795" s="3"/>
      <c r="DF795" s="3"/>
      <c r="DG795" s="4">
        <f t="shared" ref="DG795:DL795" si="678">ROUND(DT795,0)</f>
        <v>191241</v>
      </c>
      <c r="DH795" s="4">
        <f t="shared" si="678"/>
        <v>123173</v>
      </c>
      <c r="DI795" s="4">
        <f t="shared" si="678"/>
        <v>4954</v>
      </c>
      <c r="DJ795" s="4">
        <f t="shared" si="678"/>
        <v>1152</v>
      </c>
      <c r="DK795" s="4">
        <f t="shared" si="678"/>
        <v>63114</v>
      </c>
      <c r="DL795" s="4">
        <f t="shared" si="678"/>
        <v>0</v>
      </c>
      <c r="DM795" s="4" t="e">
        <f>DZ795</f>
        <v>#REF!</v>
      </c>
      <c r="DN795" s="4">
        <f>EA795</f>
        <v>4.6693999999999996</v>
      </c>
      <c r="DO795" s="4">
        <f>ROUND(EB795,0)</f>
        <v>235</v>
      </c>
      <c r="DP795" s="4" t="e">
        <f>ROUND(EC795,0)</f>
        <v>#REF!</v>
      </c>
      <c r="DQ795" s="4" t="e">
        <f>ROUND(ED795,0)</f>
        <v>#REF!</v>
      </c>
      <c r="DR795" s="4"/>
      <c r="DS795" s="4"/>
      <c r="DT795" s="4">
        <f>ROUND(SUMIF(AA768:AA793,"=69726884",O768:O793),0)</f>
        <v>191241</v>
      </c>
      <c r="DU795" s="4">
        <f>ROUND(SUMIF(AA768:AA793,"=69726884",P768:P793),0)</f>
        <v>123173</v>
      </c>
      <c r="DV795" s="4">
        <f>ROUND(SUMIF(AA768:AA793,"=69726884",Q768:Q793),0)</f>
        <v>4954</v>
      </c>
      <c r="DW795" s="4">
        <f>ROUND(SUMIF(AA768:AA793,"=69726884",R768:R793),0)</f>
        <v>1152</v>
      </c>
      <c r="DX795" s="4">
        <f>ROUND(SUMIF(AA768:AA793,"=69726884",S768:S793),0)</f>
        <v>63114</v>
      </c>
      <c r="DY795" s="4">
        <f>ROUND(SUMIF(AA768:AA793,"=69726884",T768:T793),0)</f>
        <v>0</v>
      </c>
      <c r="DZ795" s="4" t="e">
        <f>SUMIF(AA768:AA793,"=69726884",U768:U793)</f>
        <v>#REF!</v>
      </c>
      <c r="EA795" s="4">
        <f>SUMIF(AA768:AA793,"=69726884",V768:V793)</f>
        <v>4.6693999999999996</v>
      </c>
      <c r="EB795" s="4">
        <f>ROUND(SUMIF(AA768:AA793,"=69726884",W768:W793),0)</f>
        <v>235</v>
      </c>
      <c r="EC795" s="4" t="e">
        <f>ROUND(SUMIF(AA768:AA793,"=69726884",X768:X793),0)</f>
        <v>#REF!</v>
      </c>
      <c r="ED795" s="4" t="e">
        <f>ROUND(SUMIF(AA768:AA793,"=69726884",Y768:Y793),0)</f>
        <v>#REF!</v>
      </c>
      <c r="EE795" s="4"/>
      <c r="EF795" s="4"/>
      <c r="EG795" s="4">
        <f t="shared" ref="EG795:EV795" si="679">ROUND(FP795,0)</f>
        <v>0</v>
      </c>
      <c r="EH795" s="4">
        <f t="shared" si="679"/>
        <v>0</v>
      </c>
      <c r="EI795" s="4">
        <f t="shared" si="679"/>
        <v>0</v>
      </c>
      <c r="EJ795" s="4" t="e">
        <f t="shared" si="679"/>
        <v>#REF!</v>
      </c>
      <c r="EK795" s="4" t="e">
        <f t="shared" si="679"/>
        <v>#REF!</v>
      </c>
      <c r="EL795" s="4">
        <f t="shared" si="679"/>
        <v>0</v>
      </c>
      <c r="EM795" s="4">
        <f t="shared" si="679"/>
        <v>0</v>
      </c>
      <c r="EN795" s="4">
        <f t="shared" si="679"/>
        <v>123173</v>
      </c>
      <c r="EO795" s="4">
        <f t="shared" si="679"/>
        <v>123173</v>
      </c>
      <c r="EP795" s="4">
        <f t="shared" si="679"/>
        <v>0</v>
      </c>
      <c r="EQ795" s="4">
        <f t="shared" si="679"/>
        <v>123173</v>
      </c>
      <c r="ER795" s="4">
        <f t="shared" si="679"/>
        <v>0</v>
      </c>
      <c r="ES795" s="4">
        <f t="shared" si="679"/>
        <v>0</v>
      </c>
      <c r="ET795" s="4">
        <f t="shared" si="679"/>
        <v>0</v>
      </c>
      <c r="EU795" s="4">
        <f t="shared" si="679"/>
        <v>0</v>
      </c>
      <c r="EV795" s="4">
        <f t="shared" si="679"/>
        <v>0</v>
      </c>
      <c r="EW795" s="4"/>
      <c r="EX795" s="4"/>
      <c r="EY795" s="4"/>
      <c r="EZ795" s="4"/>
      <c r="FA795" s="4"/>
      <c r="FB795" s="4"/>
      <c r="FC795" s="4"/>
      <c r="FD795" s="4"/>
      <c r="FE795" s="4"/>
      <c r="FF795" s="4"/>
      <c r="FG795" s="4"/>
      <c r="FH795" s="4"/>
      <c r="FI795" s="4"/>
      <c r="FJ795" s="4"/>
      <c r="FK795" s="4"/>
      <c r="FL795" s="4"/>
      <c r="FM795" s="4"/>
      <c r="FN795" s="4"/>
      <c r="FO795" s="4"/>
      <c r="FP795" s="4">
        <f>ROUND(SUMIF(AA768:AA793,"=69726884",FQ768:FQ793),0)</f>
        <v>0</v>
      </c>
      <c r="FQ795" s="4">
        <f>ROUND(SUMIF(AA768:AA793,"=69726884",FR768:FR793),0)</f>
        <v>0</v>
      </c>
      <c r="FR795" s="4">
        <f>ROUND(SUMIF(AA768:AA793,"=69726884",GL768:GL793),0)</f>
        <v>0</v>
      </c>
      <c r="FS795" s="4" t="e">
        <f>ROUND(SUMIF(AA768:AA793,"=69726884",GM768:GM793),0)</f>
        <v>#REF!</v>
      </c>
      <c r="FT795" s="4" t="e">
        <f>ROUND(SUMIF(AA768:AA793,"=69726884",GN768:GN793),0)</f>
        <v>#REF!</v>
      </c>
      <c r="FU795" s="4">
        <f>ROUND(SUMIF(AA768:AA793,"=69726884",GO768:GO793),0)</f>
        <v>0</v>
      </c>
      <c r="FV795" s="4">
        <f>ROUND(SUMIF(AA768:AA793,"=69726884",GP768:GP793),0)</f>
        <v>0</v>
      </c>
      <c r="FW795" s="4">
        <f>DU795-FP795</f>
        <v>123173</v>
      </c>
      <c r="FX795" s="4">
        <f>DU795-FQ795</f>
        <v>123173</v>
      </c>
      <c r="FY795" s="4">
        <f>FP795-FR795</f>
        <v>0</v>
      </c>
      <c r="FZ795" s="4">
        <f>DU795-FP795-FQ795+FR795</f>
        <v>123173</v>
      </c>
      <c r="GA795" s="4">
        <f>FQ795-FR795</f>
        <v>0</v>
      </c>
      <c r="GB795" s="4">
        <f>ROUND(SUMIF(AA768:AA793,"=69726884",GX768:GX793),0)</f>
        <v>0</v>
      </c>
      <c r="GC795" s="4">
        <f>ROUND(SUMIF(AA768:AA793,"=69726884",GY768:GY793),0)</f>
        <v>0</v>
      </c>
      <c r="GD795" s="4">
        <f>ROUND(SUMIF(AA768:AA793,"=69726884",GZ768:GZ793),0)</f>
        <v>0</v>
      </c>
      <c r="GE795" s="4">
        <f>ROUND(SUMIF(AA768:AA793,"=69726884",HD768:HD793),0)</f>
        <v>0</v>
      </c>
      <c r="GF795" s="4"/>
      <c r="GG795" s="4"/>
      <c r="GH795" s="4"/>
      <c r="GI795" s="4"/>
      <c r="GJ795" s="4"/>
      <c r="GK795" s="4"/>
      <c r="GL795" s="4"/>
      <c r="GM795" s="4"/>
      <c r="GN795" s="4"/>
      <c r="GO795" s="4"/>
      <c r="GP795" s="4"/>
      <c r="GQ795" s="4"/>
      <c r="GR795" s="4"/>
      <c r="GS795" s="4"/>
      <c r="GT795" s="4"/>
      <c r="GU795" s="4"/>
      <c r="GV795" s="4"/>
      <c r="GW795" s="4"/>
      <c r="GX795" s="4">
        <v>0</v>
      </c>
    </row>
    <row r="797" spans="1:255" x14ac:dyDescent="0.2">
      <c r="A797" s="5">
        <v>50</v>
      </c>
      <c r="B797" s="5">
        <v>0</v>
      </c>
      <c r="C797" s="5">
        <v>0</v>
      </c>
      <c r="D797" s="5">
        <v>1</v>
      </c>
      <c r="E797" s="5">
        <v>201</v>
      </c>
      <c r="F797" s="5">
        <f>ROUND(Source!O795,O797)</f>
        <v>20369</v>
      </c>
      <c r="G797" s="5" t="s">
        <v>86</v>
      </c>
      <c r="H797" s="5" t="s">
        <v>87</v>
      </c>
      <c r="I797" s="5"/>
      <c r="J797" s="5"/>
      <c r="K797" s="5">
        <v>201</v>
      </c>
      <c r="L797" s="5">
        <v>1</v>
      </c>
      <c r="M797" s="5">
        <v>3</v>
      </c>
      <c r="N797" s="5" t="s">
        <v>3</v>
      </c>
      <c r="O797" s="5">
        <v>0</v>
      </c>
      <c r="P797" s="5">
        <f>ROUND(Source!DG795,O797)</f>
        <v>191241</v>
      </c>
      <c r="Q797" s="5"/>
      <c r="R797" s="5"/>
      <c r="S797" s="5"/>
      <c r="T797" s="5"/>
      <c r="U797" s="5"/>
      <c r="V797" s="5"/>
      <c r="W797" s="5">
        <v>20369</v>
      </c>
      <c r="X797" s="5">
        <v>1</v>
      </c>
      <c r="Y797" s="5">
        <v>20369</v>
      </c>
      <c r="Z797" s="5">
        <v>191241</v>
      </c>
      <c r="AA797" s="5">
        <v>1</v>
      </c>
      <c r="AB797" s="5">
        <v>191241</v>
      </c>
    </row>
    <row r="798" spans="1:255" x14ac:dyDescent="0.2">
      <c r="A798" s="5">
        <v>50</v>
      </c>
      <c r="B798" s="5">
        <v>0</v>
      </c>
      <c r="C798" s="5">
        <v>0</v>
      </c>
      <c r="D798" s="5">
        <v>1</v>
      </c>
      <c r="E798" s="5">
        <v>202</v>
      </c>
      <c r="F798" s="5">
        <f>ROUND(Source!P795,O798)</f>
        <v>17313</v>
      </c>
      <c r="G798" s="5" t="s">
        <v>88</v>
      </c>
      <c r="H798" s="5" t="s">
        <v>89</v>
      </c>
      <c r="I798" s="5"/>
      <c r="J798" s="5"/>
      <c r="K798" s="5">
        <v>202</v>
      </c>
      <c r="L798" s="5">
        <v>2</v>
      </c>
      <c r="M798" s="5">
        <v>3</v>
      </c>
      <c r="N798" s="5" t="s">
        <v>3</v>
      </c>
      <c r="O798" s="5">
        <v>0</v>
      </c>
      <c r="P798" s="5">
        <f>ROUND(Source!DH795,O798)</f>
        <v>123173</v>
      </c>
      <c r="Q798" s="5"/>
      <c r="R798" s="5"/>
      <c r="S798" s="5"/>
      <c r="T798" s="5"/>
      <c r="U798" s="5"/>
      <c r="V798" s="5"/>
      <c r="W798" s="5">
        <v>17313</v>
      </c>
      <c r="X798" s="5">
        <v>1</v>
      </c>
      <c r="Y798" s="5">
        <v>17313</v>
      </c>
      <c r="Z798" s="5">
        <v>123173</v>
      </c>
      <c r="AA798" s="5">
        <v>1</v>
      </c>
      <c r="AB798" s="5">
        <v>123173</v>
      </c>
    </row>
    <row r="799" spans="1:255" x14ac:dyDescent="0.2">
      <c r="A799" s="5">
        <v>50</v>
      </c>
      <c r="B799" s="5">
        <v>0</v>
      </c>
      <c r="C799" s="5">
        <v>0</v>
      </c>
      <c r="D799" s="5">
        <v>1</v>
      </c>
      <c r="E799" s="5">
        <v>222</v>
      </c>
      <c r="F799" s="5">
        <f>ROUND(Source!AO795,O799)</f>
        <v>0</v>
      </c>
      <c r="G799" s="5" t="s">
        <v>90</v>
      </c>
      <c r="H799" s="5" t="s">
        <v>91</v>
      </c>
      <c r="I799" s="5"/>
      <c r="J799" s="5"/>
      <c r="K799" s="5">
        <v>222</v>
      </c>
      <c r="L799" s="5">
        <v>3</v>
      </c>
      <c r="M799" s="5">
        <v>3</v>
      </c>
      <c r="N799" s="5" t="s">
        <v>3</v>
      </c>
      <c r="O799" s="5">
        <v>0</v>
      </c>
      <c r="P799" s="5">
        <f>ROUND(Source!EG795,O799)</f>
        <v>0</v>
      </c>
      <c r="Q799" s="5"/>
      <c r="R799" s="5"/>
      <c r="S799" s="5"/>
      <c r="T799" s="5"/>
      <c r="U799" s="5"/>
      <c r="V799" s="5"/>
      <c r="W799" s="5">
        <v>0</v>
      </c>
      <c r="X799" s="5">
        <v>1</v>
      </c>
      <c r="Y799" s="5">
        <v>0</v>
      </c>
      <c r="Z799" s="5">
        <v>0</v>
      </c>
      <c r="AA799" s="5">
        <v>1</v>
      </c>
      <c r="AB799" s="5">
        <v>0</v>
      </c>
    </row>
    <row r="800" spans="1:255" x14ac:dyDescent="0.2">
      <c r="A800" s="5">
        <v>50</v>
      </c>
      <c r="B800" s="5">
        <v>0</v>
      </c>
      <c r="C800" s="5">
        <v>0</v>
      </c>
      <c r="D800" s="5">
        <v>1</v>
      </c>
      <c r="E800" s="5">
        <v>225</v>
      </c>
      <c r="F800" s="5">
        <f>ROUND(Source!AV795,O800)</f>
        <v>17313</v>
      </c>
      <c r="G800" s="5" t="s">
        <v>92</v>
      </c>
      <c r="H800" s="5" t="s">
        <v>93</v>
      </c>
      <c r="I800" s="5"/>
      <c r="J800" s="5"/>
      <c r="K800" s="5">
        <v>225</v>
      </c>
      <c r="L800" s="5">
        <v>4</v>
      </c>
      <c r="M800" s="5">
        <v>3</v>
      </c>
      <c r="N800" s="5" t="s">
        <v>3</v>
      </c>
      <c r="O800" s="5">
        <v>0</v>
      </c>
      <c r="P800" s="5">
        <f>ROUND(Source!EN795,O800)</f>
        <v>123173</v>
      </c>
      <c r="Q800" s="5"/>
      <c r="R800" s="5"/>
      <c r="S800" s="5"/>
      <c r="T800" s="5"/>
      <c r="U800" s="5"/>
      <c r="V800" s="5"/>
      <c r="W800" s="5">
        <v>17313</v>
      </c>
      <c r="X800" s="5">
        <v>1</v>
      </c>
      <c r="Y800" s="5">
        <v>17313</v>
      </c>
      <c r="Z800" s="5">
        <v>123173</v>
      </c>
      <c r="AA800" s="5">
        <v>1</v>
      </c>
      <c r="AB800" s="5">
        <v>123173</v>
      </c>
    </row>
    <row r="801" spans="1:28" x14ac:dyDescent="0.2">
      <c r="A801" s="5">
        <v>50</v>
      </c>
      <c r="B801" s="5">
        <v>0</v>
      </c>
      <c r="C801" s="5">
        <v>0</v>
      </c>
      <c r="D801" s="5">
        <v>1</v>
      </c>
      <c r="E801" s="5">
        <v>226</v>
      </c>
      <c r="F801" s="5">
        <f>ROUND(Source!AW795,O801)</f>
        <v>17313</v>
      </c>
      <c r="G801" s="5" t="s">
        <v>94</v>
      </c>
      <c r="H801" s="5" t="s">
        <v>95</v>
      </c>
      <c r="I801" s="5"/>
      <c r="J801" s="5"/>
      <c r="K801" s="5">
        <v>226</v>
      </c>
      <c r="L801" s="5">
        <v>5</v>
      </c>
      <c r="M801" s="5">
        <v>3</v>
      </c>
      <c r="N801" s="5" t="s">
        <v>3</v>
      </c>
      <c r="O801" s="5">
        <v>0</v>
      </c>
      <c r="P801" s="5">
        <f>ROUND(Source!EO795,O801)</f>
        <v>123173</v>
      </c>
      <c r="Q801" s="5"/>
      <c r="R801" s="5"/>
      <c r="S801" s="5"/>
      <c r="T801" s="5"/>
      <c r="U801" s="5"/>
      <c r="V801" s="5"/>
      <c r="W801" s="5">
        <v>17313</v>
      </c>
      <c r="X801" s="5">
        <v>1</v>
      </c>
      <c r="Y801" s="5">
        <v>17313</v>
      </c>
      <c r="Z801" s="5">
        <v>123173</v>
      </c>
      <c r="AA801" s="5">
        <v>1</v>
      </c>
      <c r="AB801" s="5">
        <v>123173</v>
      </c>
    </row>
    <row r="802" spans="1:28" x14ac:dyDescent="0.2">
      <c r="A802" s="5">
        <v>50</v>
      </c>
      <c r="B802" s="5">
        <v>0</v>
      </c>
      <c r="C802" s="5">
        <v>0</v>
      </c>
      <c r="D802" s="5">
        <v>1</v>
      </c>
      <c r="E802" s="5">
        <v>227</v>
      </c>
      <c r="F802" s="5">
        <f>ROUND(Source!AX795,O802)</f>
        <v>0</v>
      </c>
      <c r="G802" s="5" t="s">
        <v>96</v>
      </c>
      <c r="H802" s="5" t="s">
        <v>97</v>
      </c>
      <c r="I802" s="5"/>
      <c r="J802" s="5"/>
      <c r="K802" s="5">
        <v>227</v>
      </c>
      <c r="L802" s="5">
        <v>6</v>
      </c>
      <c r="M802" s="5">
        <v>3</v>
      </c>
      <c r="N802" s="5" t="s">
        <v>3</v>
      </c>
      <c r="O802" s="5">
        <v>0</v>
      </c>
      <c r="P802" s="5">
        <f>ROUND(Source!EP795,O802)</f>
        <v>0</v>
      </c>
      <c r="Q802" s="5"/>
      <c r="R802" s="5"/>
      <c r="S802" s="5"/>
      <c r="T802" s="5"/>
      <c r="U802" s="5"/>
      <c r="V802" s="5"/>
      <c r="W802" s="5">
        <v>0</v>
      </c>
      <c r="X802" s="5">
        <v>1</v>
      </c>
      <c r="Y802" s="5">
        <v>0</v>
      </c>
      <c r="Z802" s="5">
        <v>0</v>
      </c>
      <c r="AA802" s="5">
        <v>1</v>
      </c>
      <c r="AB802" s="5">
        <v>0</v>
      </c>
    </row>
    <row r="803" spans="1:28" x14ac:dyDescent="0.2">
      <c r="A803" s="5">
        <v>50</v>
      </c>
      <c r="B803" s="5">
        <v>0</v>
      </c>
      <c r="C803" s="5">
        <v>0</v>
      </c>
      <c r="D803" s="5">
        <v>1</v>
      </c>
      <c r="E803" s="5">
        <v>228</v>
      </c>
      <c r="F803" s="5">
        <f>ROUND(Source!AY795,O803)</f>
        <v>17313</v>
      </c>
      <c r="G803" s="5" t="s">
        <v>98</v>
      </c>
      <c r="H803" s="5" t="s">
        <v>99</v>
      </c>
      <c r="I803" s="5"/>
      <c r="J803" s="5"/>
      <c r="K803" s="5">
        <v>228</v>
      </c>
      <c r="L803" s="5">
        <v>7</v>
      </c>
      <c r="M803" s="5">
        <v>3</v>
      </c>
      <c r="N803" s="5" t="s">
        <v>3</v>
      </c>
      <c r="O803" s="5">
        <v>0</v>
      </c>
      <c r="P803" s="5">
        <f>ROUND(Source!EQ795,O803)</f>
        <v>123173</v>
      </c>
      <c r="Q803" s="5"/>
      <c r="R803" s="5"/>
      <c r="S803" s="5"/>
      <c r="T803" s="5"/>
      <c r="U803" s="5"/>
      <c r="V803" s="5"/>
      <c r="W803" s="5">
        <v>17313</v>
      </c>
      <c r="X803" s="5">
        <v>1</v>
      </c>
      <c r="Y803" s="5">
        <v>17313</v>
      </c>
      <c r="Z803" s="5">
        <v>123173</v>
      </c>
      <c r="AA803" s="5">
        <v>1</v>
      </c>
      <c r="AB803" s="5">
        <v>123173</v>
      </c>
    </row>
    <row r="804" spans="1:28" x14ac:dyDescent="0.2">
      <c r="A804" s="5">
        <v>50</v>
      </c>
      <c r="B804" s="5">
        <v>0</v>
      </c>
      <c r="C804" s="5">
        <v>0</v>
      </c>
      <c r="D804" s="5">
        <v>1</v>
      </c>
      <c r="E804" s="5">
        <v>216</v>
      </c>
      <c r="F804" s="5">
        <f>ROUND(Source!AP795,O804)</f>
        <v>0</v>
      </c>
      <c r="G804" s="5" t="s">
        <v>100</v>
      </c>
      <c r="H804" s="5" t="s">
        <v>101</v>
      </c>
      <c r="I804" s="5"/>
      <c r="J804" s="5"/>
      <c r="K804" s="5">
        <v>216</v>
      </c>
      <c r="L804" s="5">
        <v>8</v>
      </c>
      <c r="M804" s="5">
        <v>3</v>
      </c>
      <c r="N804" s="5" t="s">
        <v>3</v>
      </c>
      <c r="O804" s="5">
        <v>0</v>
      </c>
      <c r="P804" s="5">
        <f>ROUND(Source!EH795,O804)</f>
        <v>0</v>
      </c>
      <c r="Q804" s="5"/>
      <c r="R804" s="5"/>
      <c r="S804" s="5"/>
      <c r="T804" s="5"/>
      <c r="U804" s="5"/>
      <c r="V804" s="5"/>
      <c r="W804" s="5">
        <v>0</v>
      </c>
      <c r="X804" s="5">
        <v>1</v>
      </c>
      <c r="Y804" s="5">
        <v>0</v>
      </c>
      <c r="Z804" s="5">
        <v>0</v>
      </c>
      <c r="AA804" s="5">
        <v>1</v>
      </c>
      <c r="AB804" s="5">
        <v>0</v>
      </c>
    </row>
    <row r="805" spans="1:28" x14ac:dyDescent="0.2">
      <c r="A805" s="5">
        <v>50</v>
      </c>
      <c r="B805" s="5">
        <v>0</v>
      </c>
      <c r="C805" s="5">
        <v>0</v>
      </c>
      <c r="D805" s="5">
        <v>1</v>
      </c>
      <c r="E805" s="5">
        <v>223</v>
      </c>
      <c r="F805" s="5">
        <f>ROUND(Source!AQ795,O805)</f>
        <v>0</v>
      </c>
      <c r="G805" s="5" t="s">
        <v>102</v>
      </c>
      <c r="H805" s="5" t="s">
        <v>103</v>
      </c>
      <c r="I805" s="5"/>
      <c r="J805" s="5"/>
      <c r="K805" s="5">
        <v>223</v>
      </c>
      <c r="L805" s="5">
        <v>9</v>
      </c>
      <c r="M805" s="5">
        <v>3</v>
      </c>
      <c r="N805" s="5" t="s">
        <v>3</v>
      </c>
      <c r="O805" s="5">
        <v>0</v>
      </c>
      <c r="P805" s="5">
        <f>ROUND(Source!EI795,O805)</f>
        <v>0</v>
      </c>
      <c r="Q805" s="5"/>
      <c r="R805" s="5"/>
      <c r="S805" s="5"/>
      <c r="T805" s="5"/>
      <c r="U805" s="5"/>
      <c r="V805" s="5"/>
      <c r="W805" s="5">
        <v>0</v>
      </c>
      <c r="X805" s="5">
        <v>1</v>
      </c>
      <c r="Y805" s="5">
        <v>0</v>
      </c>
      <c r="Z805" s="5">
        <v>0</v>
      </c>
      <c r="AA805" s="5">
        <v>1</v>
      </c>
      <c r="AB805" s="5">
        <v>0</v>
      </c>
    </row>
    <row r="806" spans="1:28" x14ac:dyDescent="0.2">
      <c r="A806" s="5">
        <v>50</v>
      </c>
      <c r="B806" s="5">
        <v>0</v>
      </c>
      <c r="C806" s="5">
        <v>0</v>
      </c>
      <c r="D806" s="5">
        <v>1</v>
      </c>
      <c r="E806" s="5">
        <v>229</v>
      </c>
      <c r="F806" s="5">
        <f>ROUND(Source!AZ795,O806)</f>
        <v>0</v>
      </c>
      <c r="G806" s="5" t="s">
        <v>104</v>
      </c>
      <c r="H806" s="5" t="s">
        <v>105</v>
      </c>
      <c r="I806" s="5"/>
      <c r="J806" s="5"/>
      <c r="K806" s="5">
        <v>229</v>
      </c>
      <c r="L806" s="5">
        <v>10</v>
      </c>
      <c r="M806" s="5">
        <v>3</v>
      </c>
      <c r="N806" s="5" t="s">
        <v>3</v>
      </c>
      <c r="O806" s="5">
        <v>0</v>
      </c>
      <c r="P806" s="5">
        <f>ROUND(Source!ER795,O806)</f>
        <v>0</v>
      </c>
      <c r="Q806" s="5"/>
      <c r="R806" s="5"/>
      <c r="S806" s="5"/>
      <c r="T806" s="5"/>
      <c r="U806" s="5"/>
      <c r="V806" s="5"/>
      <c r="W806" s="5">
        <v>0</v>
      </c>
      <c r="X806" s="5">
        <v>1</v>
      </c>
      <c r="Y806" s="5">
        <v>0</v>
      </c>
      <c r="Z806" s="5">
        <v>0</v>
      </c>
      <c r="AA806" s="5">
        <v>1</v>
      </c>
      <c r="AB806" s="5">
        <v>0</v>
      </c>
    </row>
    <row r="807" spans="1:28" x14ac:dyDescent="0.2">
      <c r="A807" s="5">
        <v>50</v>
      </c>
      <c r="B807" s="5">
        <v>0</v>
      </c>
      <c r="C807" s="5">
        <v>0</v>
      </c>
      <c r="D807" s="5">
        <v>1</v>
      </c>
      <c r="E807" s="5">
        <v>203</v>
      </c>
      <c r="F807" s="5">
        <f>ROUND(Source!Q795,O807)</f>
        <v>575</v>
      </c>
      <c r="G807" s="5" t="s">
        <v>106</v>
      </c>
      <c r="H807" s="5" t="s">
        <v>107</v>
      </c>
      <c r="I807" s="5"/>
      <c r="J807" s="5"/>
      <c r="K807" s="5">
        <v>203</v>
      </c>
      <c r="L807" s="5">
        <v>11</v>
      </c>
      <c r="M807" s="5">
        <v>3</v>
      </c>
      <c r="N807" s="5" t="s">
        <v>3</v>
      </c>
      <c r="O807" s="5">
        <v>0</v>
      </c>
      <c r="P807" s="5">
        <f>ROUND(Source!DI795,O807)</f>
        <v>4954</v>
      </c>
      <c r="Q807" s="5"/>
      <c r="R807" s="5"/>
      <c r="S807" s="5"/>
      <c r="T807" s="5"/>
      <c r="U807" s="5"/>
      <c r="V807" s="5"/>
      <c r="W807" s="5">
        <v>575</v>
      </c>
      <c r="X807" s="5">
        <v>1</v>
      </c>
      <c r="Y807" s="5">
        <v>575</v>
      </c>
      <c r="Z807" s="5">
        <v>4954</v>
      </c>
      <c r="AA807" s="5">
        <v>1</v>
      </c>
      <c r="AB807" s="5">
        <v>4954</v>
      </c>
    </row>
    <row r="808" spans="1:28" x14ac:dyDescent="0.2">
      <c r="A808" s="5">
        <v>50</v>
      </c>
      <c r="B808" s="5">
        <v>0</v>
      </c>
      <c r="C808" s="5">
        <v>0</v>
      </c>
      <c r="D808" s="5">
        <v>1</v>
      </c>
      <c r="E808" s="5">
        <v>231</v>
      </c>
      <c r="F808" s="5">
        <f>ROUND(Source!BB795,O808)</f>
        <v>0</v>
      </c>
      <c r="G808" s="5" t="s">
        <v>108</v>
      </c>
      <c r="H808" s="5" t="s">
        <v>109</v>
      </c>
      <c r="I808" s="5"/>
      <c r="J808" s="5"/>
      <c r="K808" s="5">
        <v>231</v>
      </c>
      <c r="L808" s="5">
        <v>12</v>
      </c>
      <c r="M808" s="5">
        <v>3</v>
      </c>
      <c r="N808" s="5" t="s">
        <v>3</v>
      </c>
      <c r="O808" s="5">
        <v>0</v>
      </c>
      <c r="P808" s="5">
        <f>ROUND(Source!ET795,O808)</f>
        <v>0</v>
      </c>
      <c r="Q808" s="5"/>
      <c r="R808" s="5"/>
      <c r="S808" s="5"/>
      <c r="T808" s="5"/>
      <c r="U808" s="5"/>
      <c r="V808" s="5"/>
      <c r="W808" s="5">
        <v>0</v>
      </c>
      <c r="X808" s="5">
        <v>1</v>
      </c>
      <c r="Y808" s="5">
        <v>0</v>
      </c>
      <c r="Z808" s="5">
        <v>0</v>
      </c>
      <c r="AA808" s="5">
        <v>1</v>
      </c>
      <c r="AB808" s="5">
        <v>0</v>
      </c>
    </row>
    <row r="809" spans="1:28" x14ac:dyDescent="0.2">
      <c r="A809" s="5">
        <v>50</v>
      </c>
      <c r="B809" s="5">
        <v>0</v>
      </c>
      <c r="C809" s="5">
        <v>0</v>
      </c>
      <c r="D809" s="5">
        <v>1</v>
      </c>
      <c r="E809" s="5">
        <v>204</v>
      </c>
      <c r="F809" s="5">
        <f>ROUND(Source!R795,O809)</f>
        <v>59</v>
      </c>
      <c r="G809" s="5" t="s">
        <v>110</v>
      </c>
      <c r="H809" s="5" t="s">
        <v>111</v>
      </c>
      <c r="I809" s="5"/>
      <c r="J809" s="5"/>
      <c r="K809" s="5">
        <v>204</v>
      </c>
      <c r="L809" s="5">
        <v>13</v>
      </c>
      <c r="M809" s="5">
        <v>3</v>
      </c>
      <c r="N809" s="5" t="s">
        <v>3</v>
      </c>
      <c r="O809" s="5">
        <v>0</v>
      </c>
      <c r="P809" s="5">
        <f>ROUND(Source!DJ795,O809)</f>
        <v>1152</v>
      </c>
      <c r="Q809" s="5"/>
      <c r="R809" s="5"/>
      <c r="S809" s="5"/>
      <c r="T809" s="5"/>
      <c r="U809" s="5"/>
      <c r="V809" s="5"/>
      <c r="W809" s="5">
        <v>59</v>
      </c>
      <c r="X809" s="5">
        <v>1</v>
      </c>
      <c r="Y809" s="5">
        <v>59</v>
      </c>
      <c r="Z809" s="5">
        <v>1152</v>
      </c>
      <c r="AA809" s="5">
        <v>1</v>
      </c>
      <c r="AB809" s="5">
        <v>1152</v>
      </c>
    </row>
    <row r="810" spans="1:28" x14ac:dyDescent="0.2">
      <c r="A810" s="5">
        <v>50</v>
      </c>
      <c r="B810" s="5">
        <v>0</v>
      </c>
      <c r="C810" s="5">
        <v>0</v>
      </c>
      <c r="D810" s="5">
        <v>1</v>
      </c>
      <c r="E810" s="5">
        <v>205</v>
      </c>
      <c r="F810" s="5">
        <f>ROUND(Source!S795,O810)</f>
        <v>2481</v>
      </c>
      <c r="G810" s="5" t="s">
        <v>112</v>
      </c>
      <c r="H810" s="5" t="s">
        <v>113</v>
      </c>
      <c r="I810" s="5"/>
      <c r="J810" s="5"/>
      <c r="K810" s="5">
        <v>205</v>
      </c>
      <c r="L810" s="5">
        <v>14</v>
      </c>
      <c r="M810" s="5">
        <v>3</v>
      </c>
      <c r="N810" s="5" t="s">
        <v>3</v>
      </c>
      <c r="O810" s="5">
        <v>0</v>
      </c>
      <c r="P810" s="5">
        <f>ROUND(Source!DK795,O810)</f>
        <v>63114</v>
      </c>
      <c r="Q810" s="5"/>
      <c r="R810" s="5"/>
      <c r="S810" s="5"/>
      <c r="T810" s="5"/>
      <c r="U810" s="5"/>
      <c r="V810" s="5"/>
      <c r="W810" s="5">
        <v>2481</v>
      </c>
      <c r="X810" s="5">
        <v>1</v>
      </c>
      <c r="Y810" s="5">
        <v>2481</v>
      </c>
      <c r="Z810" s="5">
        <v>63114</v>
      </c>
      <c r="AA810" s="5">
        <v>1</v>
      </c>
      <c r="AB810" s="5">
        <v>63114</v>
      </c>
    </row>
    <row r="811" spans="1:28" x14ac:dyDescent="0.2">
      <c r="A811" s="5">
        <v>50</v>
      </c>
      <c r="B811" s="5">
        <v>0</v>
      </c>
      <c r="C811" s="5">
        <v>0</v>
      </c>
      <c r="D811" s="5">
        <v>1</v>
      </c>
      <c r="E811" s="5">
        <v>232</v>
      </c>
      <c r="F811" s="5">
        <f>ROUND(Source!BC795,O811)</f>
        <v>0</v>
      </c>
      <c r="G811" s="5" t="s">
        <v>114</v>
      </c>
      <c r="H811" s="5" t="s">
        <v>115</v>
      </c>
      <c r="I811" s="5"/>
      <c r="J811" s="5"/>
      <c r="K811" s="5">
        <v>232</v>
      </c>
      <c r="L811" s="5">
        <v>15</v>
      </c>
      <c r="M811" s="5">
        <v>3</v>
      </c>
      <c r="N811" s="5" t="s">
        <v>3</v>
      </c>
      <c r="O811" s="5">
        <v>0</v>
      </c>
      <c r="P811" s="5">
        <f>ROUND(Source!EU795,O811)</f>
        <v>0</v>
      </c>
      <c r="Q811" s="5"/>
      <c r="R811" s="5"/>
      <c r="S811" s="5"/>
      <c r="T811" s="5"/>
      <c r="U811" s="5"/>
      <c r="V811" s="5"/>
      <c r="W811" s="5">
        <v>0</v>
      </c>
      <c r="X811" s="5">
        <v>1</v>
      </c>
      <c r="Y811" s="5">
        <v>0</v>
      </c>
      <c r="Z811" s="5">
        <v>0</v>
      </c>
      <c r="AA811" s="5">
        <v>1</v>
      </c>
      <c r="AB811" s="5">
        <v>0</v>
      </c>
    </row>
    <row r="812" spans="1:28" x14ac:dyDescent="0.2">
      <c r="A812" s="5">
        <v>50</v>
      </c>
      <c r="B812" s="5">
        <v>0</v>
      </c>
      <c r="C812" s="5">
        <v>0</v>
      </c>
      <c r="D812" s="5">
        <v>1</v>
      </c>
      <c r="E812" s="5">
        <v>214</v>
      </c>
      <c r="F812" s="5">
        <f>ROUND(Source!AS795,O812)</f>
        <v>25210</v>
      </c>
      <c r="G812" s="5" t="s">
        <v>116</v>
      </c>
      <c r="H812" s="5" t="s">
        <v>117</v>
      </c>
      <c r="I812" s="5"/>
      <c r="J812" s="5"/>
      <c r="K812" s="5">
        <v>214</v>
      </c>
      <c r="L812" s="5">
        <v>16</v>
      </c>
      <c r="M812" s="5">
        <v>3</v>
      </c>
      <c r="N812" s="5" t="s">
        <v>3</v>
      </c>
      <c r="O812" s="5">
        <v>0</v>
      </c>
      <c r="P812" s="5" t="e">
        <f>ROUND(Source!EK795,O812)</f>
        <v>#REF!</v>
      </c>
      <c r="Q812" s="5"/>
      <c r="R812" s="5"/>
      <c r="S812" s="5"/>
      <c r="T812" s="5"/>
      <c r="U812" s="5"/>
      <c r="V812" s="5"/>
      <c r="W812" s="5">
        <v>25210</v>
      </c>
      <c r="X812" s="5">
        <v>1</v>
      </c>
      <c r="Y812" s="5">
        <v>25210</v>
      </c>
      <c r="Z812" s="5">
        <v>303025</v>
      </c>
      <c r="AA812" s="5">
        <v>1</v>
      </c>
      <c r="AB812" s="5">
        <v>303025</v>
      </c>
    </row>
    <row r="813" spans="1:28" x14ac:dyDescent="0.2">
      <c r="A813" s="5">
        <v>50</v>
      </c>
      <c r="B813" s="5">
        <v>0</v>
      </c>
      <c r="C813" s="5">
        <v>0</v>
      </c>
      <c r="D813" s="5">
        <v>1</v>
      </c>
      <c r="E813" s="5">
        <v>215</v>
      </c>
      <c r="F813" s="5">
        <f>ROUND(Source!AT795,O813)</f>
        <v>0</v>
      </c>
      <c r="G813" s="5" t="s">
        <v>118</v>
      </c>
      <c r="H813" s="5" t="s">
        <v>119</v>
      </c>
      <c r="I813" s="5"/>
      <c r="J813" s="5"/>
      <c r="K813" s="5">
        <v>215</v>
      </c>
      <c r="L813" s="5">
        <v>17</v>
      </c>
      <c r="M813" s="5">
        <v>3</v>
      </c>
      <c r="N813" s="5" t="s">
        <v>3</v>
      </c>
      <c r="O813" s="5">
        <v>0</v>
      </c>
      <c r="P813" s="5">
        <f>ROUND(Source!EL795,O813)</f>
        <v>0</v>
      </c>
      <c r="Q813" s="5"/>
      <c r="R813" s="5"/>
      <c r="S813" s="5"/>
      <c r="T813" s="5"/>
      <c r="U813" s="5"/>
      <c r="V813" s="5"/>
      <c r="W813" s="5">
        <v>0</v>
      </c>
      <c r="X813" s="5">
        <v>1</v>
      </c>
      <c r="Y813" s="5">
        <v>0</v>
      </c>
      <c r="Z813" s="5">
        <v>0</v>
      </c>
      <c r="AA813" s="5">
        <v>1</v>
      </c>
      <c r="AB813" s="5">
        <v>0</v>
      </c>
    </row>
    <row r="814" spans="1:28" x14ac:dyDescent="0.2">
      <c r="A814" s="5">
        <v>50</v>
      </c>
      <c r="B814" s="5">
        <v>0</v>
      </c>
      <c r="C814" s="5">
        <v>0</v>
      </c>
      <c r="D814" s="5">
        <v>1</v>
      </c>
      <c r="E814" s="5">
        <v>217</v>
      </c>
      <c r="F814" s="5">
        <f>ROUND(Source!AU795,O814)</f>
        <v>0</v>
      </c>
      <c r="G814" s="5" t="s">
        <v>120</v>
      </c>
      <c r="H814" s="5" t="s">
        <v>121</v>
      </c>
      <c r="I814" s="5"/>
      <c r="J814" s="5"/>
      <c r="K814" s="5">
        <v>217</v>
      </c>
      <c r="L814" s="5">
        <v>18</v>
      </c>
      <c r="M814" s="5">
        <v>3</v>
      </c>
      <c r="N814" s="5" t="s">
        <v>3</v>
      </c>
      <c r="O814" s="5">
        <v>0</v>
      </c>
      <c r="P814" s="5">
        <f>ROUND(Source!EM795,O814)</f>
        <v>0</v>
      </c>
      <c r="Q814" s="5"/>
      <c r="R814" s="5"/>
      <c r="S814" s="5"/>
      <c r="T814" s="5"/>
      <c r="U814" s="5"/>
      <c r="V814" s="5"/>
      <c r="W814" s="5">
        <v>0</v>
      </c>
      <c r="X814" s="5">
        <v>1</v>
      </c>
      <c r="Y814" s="5">
        <v>0</v>
      </c>
      <c r="Z814" s="5">
        <v>0</v>
      </c>
      <c r="AA814" s="5">
        <v>1</v>
      </c>
      <c r="AB814" s="5">
        <v>0</v>
      </c>
    </row>
    <row r="815" spans="1:28" x14ac:dyDescent="0.2">
      <c r="A815" s="5">
        <v>50</v>
      </c>
      <c r="B815" s="5">
        <v>0</v>
      </c>
      <c r="C815" s="5">
        <v>0</v>
      </c>
      <c r="D815" s="5">
        <v>1</v>
      </c>
      <c r="E815" s="5">
        <v>230</v>
      </c>
      <c r="F815" s="5">
        <f>ROUND(Source!BA795,O815)</f>
        <v>0</v>
      </c>
      <c r="G815" s="5" t="s">
        <v>122</v>
      </c>
      <c r="H815" s="5" t="s">
        <v>123</v>
      </c>
      <c r="I815" s="5"/>
      <c r="J815" s="5"/>
      <c r="K815" s="5">
        <v>230</v>
      </c>
      <c r="L815" s="5">
        <v>19</v>
      </c>
      <c r="M815" s="5">
        <v>3</v>
      </c>
      <c r="N815" s="5" t="s">
        <v>3</v>
      </c>
      <c r="O815" s="5">
        <v>0</v>
      </c>
      <c r="P815" s="5">
        <f>ROUND(Source!ES795,O815)</f>
        <v>0</v>
      </c>
      <c r="Q815" s="5"/>
      <c r="R815" s="5"/>
      <c r="S815" s="5"/>
      <c r="T815" s="5"/>
      <c r="U815" s="5"/>
      <c r="V815" s="5"/>
      <c r="W815" s="5">
        <v>0</v>
      </c>
      <c r="X815" s="5">
        <v>1</v>
      </c>
      <c r="Y815" s="5">
        <v>0</v>
      </c>
      <c r="Z815" s="5">
        <v>0</v>
      </c>
      <c r="AA815" s="5">
        <v>1</v>
      </c>
      <c r="AB815" s="5">
        <v>0</v>
      </c>
    </row>
    <row r="816" spans="1:28" x14ac:dyDescent="0.2">
      <c r="A816" s="5">
        <v>50</v>
      </c>
      <c r="B816" s="5">
        <v>0</v>
      </c>
      <c r="C816" s="5">
        <v>0</v>
      </c>
      <c r="D816" s="5">
        <v>1</v>
      </c>
      <c r="E816" s="5">
        <v>206</v>
      </c>
      <c r="F816" s="5">
        <f>ROUND(Source!T795,O816)</f>
        <v>0</v>
      </c>
      <c r="G816" s="5" t="s">
        <v>124</v>
      </c>
      <c r="H816" s="5" t="s">
        <v>125</v>
      </c>
      <c r="I816" s="5"/>
      <c r="J816" s="5"/>
      <c r="K816" s="5">
        <v>206</v>
      </c>
      <c r="L816" s="5">
        <v>20</v>
      </c>
      <c r="M816" s="5">
        <v>3</v>
      </c>
      <c r="N816" s="5" t="s">
        <v>3</v>
      </c>
      <c r="O816" s="5">
        <v>0</v>
      </c>
      <c r="P816" s="5">
        <f>ROUND(Source!DL795,O816)</f>
        <v>0</v>
      </c>
      <c r="Q816" s="5"/>
      <c r="R816" s="5"/>
      <c r="S816" s="5"/>
      <c r="T816" s="5"/>
      <c r="U816" s="5"/>
      <c r="V816" s="5"/>
      <c r="W816" s="5">
        <v>0</v>
      </c>
      <c r="X816" s="5">
        <v>1</v>
      </c>
      <c r="Y816" s="5">
        <v>0</v>
      </c>
      <c r="Z816" s="5">
        <v>0</v>
      </c>
      <c r="AA816" s="5">
        <v>1</v>
      </c>
      <c r="AB816" s="5">
        <v>0</v>
      </c>
    </row>
    <row r="817" spans="1:255" x14ac:dyDescent="0.2">
      <c r="A817" s="5">
        <v>50</v>
      </c>
      <c r="B817" s="5">
        <v>0</v>
      </c>
      <c r="C817" s="5">
        <v>0</v>
      </c>
      <c r="D817" s="5">
        <v>1</v>
      </c>
      <c r="E817" s="5">
        <v>207</v>
      </c>
      <c r="F817" s="5">
        <f>Source!U795</f>
        <v>276.03120000000001</v>
      </c>
      <c r="G817" s="5" t="s">
        <v>126</v>
      </c>
      <c r="H817" s="5" t="s">
        <v>127</v>
      </c>
      <c r="I817" s="5"/>
      <c r="J817" s="5"/>
      <c r="K817" s="5">
        <v>207</v>
      </c>
      <c r="L817" s="5">
        <v>21</v>
      </c>
      <c r="M817" s="5">
        <v>3</v>
      </c>
      <c r="N817" s="5" t="s">
        <v>3</v>
      </c>
      <c r="O817" s="5">
        <v>-1</v>
      </c>
      <c r="P817" s="5" t="e">
        <f>Source!DM795</f>
        <v>#REF!</v>
      </c>
      <c r="Q817" s="5"/>
      <c r="R817" s="5"/>
      <c r="S817" s="5"/>
      <c r="T817" s="5"/>
      <c r="U817" s="5"/>
      <c r="V817" s="5"/>
      <c r="W817" s="5">
        <v>276.03120000000001</v>
      </c>
      <c r="X817" s="5">
        <v>1</v>
      </c>
      <c r="Y817" s="5">
        <v>276.03120000000001</v>
      </c>
      <c r="Z817" s="5">
        <v>276.03120000000001</v>
      </c>
      <c r="AA817" s="5">
        <v>1</v>
      </c>
      <c r="AB817" s="5">
        <v>276.03120000000001</v>
      </c>
    </row>
    <row r="818" spans="1:255" x14ac:dyDescent="0.2">
      <c r="A818" s="5">
        <v>50</v>
      </c>
      <c r="B818" s="5">
        <v>0</v>
      </c>
      <c r="C818" s="5">
        <v>0</v>
      </c>
      <c r="D818" s="5">
        <v>1</v>
      </c>
      <c r="E818" s="5">
        <v>208</v>
      </c>
      <c r="F818" s="5">
        <f>Source!V795</f>
        <v>4.6693999999999996</v>
      </c>
      <c r="G818" s="5" t="s">
        <v>128</v>
      </c>
      <c r="H818" s="5" t="s">
        <v>129</v>
      </c>
      <c r="I818" s="5"/>
      <c r="J818" s="5"/>
      <c r="K818" s="5">
        <v>208</v>
      </c>
      <c r="L818" s="5">
        <v>22</v>
      </c>
      <c r="M818" s="5">
        <v>3</v>
      </c>
      <c r="N818" s="5" t="s">
        <v>3</v>
      </c>
      <c r="O818" s="5">
        <v>-1</v>
      </c>
      <c r="P818" s="5">
        <f>Source!DN795</f>
        <v>4.6693999999999996</v>
      </c>
      <c r="Q818" s="5"/>
      <c r="R818" s="5"/>
      <c r="S818" s="5"/>
      <c r="T818" s="5"/>
      <c r="U818" s="5"/>
      <c r="V818" s="5"/>
      <c r="W818" s="5">
        <v>4.6693999999999996</v>
      </c>
      <c r="X818" s="5">
        <v>1</v>
      </c>
      <c r="Y818" s="5">
        <v>4.6693999999999996</v>
      </c>
      <c r="Z818" s="5">
        <v>4.6693999999999996</v>
      </c>
      <c r="AA818" s="5">
        <v>1</v>
      </c>
      <c r="AB818" s="5">
        <v>4.6693999999999996</v>
      </c>
    </row>
    <row r="819" spans="1:255" x14ac:dyDescent="0.2">
      <c r="A819" s="5">
        <v>50</v>
      </c>
      <c r="B819" s="5">
        <v>0</v>
      </c>
      <c r="C819" s="5">
        <v>0</v>
      </c>
      <c r="D819" s="5">
        <v>1</v>
      </c>
      <c r="E819" s="5">
        <v>209</v>
      </c>
      <c r="F819" s="5">
        <f>ROUND(Source!W795,O819)</f>
        <v>235</v>
      </c>
      <c r="G819" s="5" t="s">
        <v>130</v>
      </c>
      <c r="H819" s="5" t="s">
        <v>131</v>
      </c>
      <c r="I819" s="5"/>
      <c r="J819" s="5"/>
      <c r="K819" s="5">
        <v>209</v>
      </c>
      <c r="L819" s="5">
        <v>23</v>
      </c>
      <c r="M819" s="5">
        <v>3</v>
      </c>
      <c r="N819" s="5" t="s">
        <v>3</v>
      </c>
      <c r="O819" s="5">
        <v>0</v>
      </c>
      <c r="P819" s="5">
        <f>ROUND(Source!DO795,O819)</f>
        <v>235</v>
      </c>
      <c r="Q819" s="5"/>
      <c r="R819" s="5"/>
      <c r="S819" s="5"/>
      <c r="T819" s="5"/>
      <c r="U819" s="5"/>
      <c r="V819" s="5"/>
      <c r="W819" s="5">
        <v>235</v>
      </c>
      <c r="X819" s="5">
        <v>1</v>
      </c>
      <c r="Y819" s="5">
        <v>235</v>
      </c>
      <c r="Z819" s="5">
        <v>235</v>
      </c>
      <c r="AA819" s="5">
        <v>1</v>
      </c>
      <c r="AB819" s="5">
        <v>235</v>
      </c>
    </row>
    <row r="820" spans="1:255" x14ac:dyDescent="0.2">
      <c r="A820" s="5">
        <v>50</v>
      </c>
      <c r="B820" s="5">
        <v>0</v>
      </c>
      <c r="C820" s="5">
        <v>0</v>
      </c>
      <c r="D820" s="5">
        <v>1</v>
      </c>
      <c r="E820" s="5">
        <v>233</v>
      </c>
      <c r="F820" s="5">
        <f>ROUND(Source!BD795,O820)</f>
        <v>0</v>
      </c>
      <c r="G820" s="5" t="s">
        <v>132</v>
      </c>
      <c r="H820" s="5" t="s">
        <v>133</v>
      </c>
      <c r="I820" s="5"/>
      <c r="J820" s="5"/>
      <c r="K820" s="5">
        <v>233</v>
      </c>
      <c r="L820" s="5">
        <v>24</v>
      </c>
      <c r="M820" s="5">
        <v>3</v>
      </c>
      <c r="N820" s="5" t="s">
        <v>3</v>
      </c>
      <c r="O820" s="5">
        <v>0</v>
      </c>
      <c r="P820" s="5">
        <f>ROUND(Source!EV795,O820)</f>
        <v>0</v>
      </c>
      <c r="Q820" s="5"/>
      <c r="R820" s="5"/>
      <c r="S820" s="5"/>
      <c r="T820" s="5"/>
      <c r="U820" s="5"/>
      <c r="V820" s="5"/>
      <c r="W820" s="5">
        <v>0</v>
      </c>
      <c r="X820" s="5">
        <v>1</v>
      </c>
      <c r="Y820" s="5">
        <v>0</v>
      </c>
      <c r="Z820" s="5">
        <v>0</v>
      </c>
      <c r="AA820" s="5">
        <v>1</v>
      </c>
      <c r="AB820" s="5">
        <v>0</v>
      </c>
    </row>
    <row r="821" spans="1:255" x14ac:dyDescent="0.2">
      <c r="A821" s="5">
        <v>50</v>
      </c>
      <c r="B821" s="5">
        <v>0</v>
      </c>
      <c r="C821" s="5">
        <v>0</v>
      </c>
      <c r="D821" s="5">
        <v>1</v>
      </c>
      <c r="E821" s="5">
        <v>210</v>
      </c>
      <c r="F821" s="5">
        <f>ROUND(Source!X795,O821)</f>
        <v>2960</v>
      </c>
      <c r="G821" s="5" t="s">
        <v>134</v>
      </c>
      <c r="H821" s="5" t="s">
        <v>135</v>
      </c>
      <c r="I821" s="5"/>
      <c r="J821" s="5"/>
      <c r="K821" s="5">
        <v>210</v>
      </c>
      <c r="L821" s="5">
        <v>25</v>
      </c>
      <c r="M821" s="5">
        <v>3</v>
      </c>
      <c r="N821" s="5" t="s">
        <v>3</v>
      </c>
      <c r="O821" s="5">
        <v>0</v>
      </c>
      <c r="P821" s="5" t="e">
        <f>ROUND(Source!DP795,O821)</f>
        <v>#REF!</v>
      </c>
      <c r="Q821" s="5"/>
      <c r="R821" s="5"/>
      <c r="S821" s="5"/>
      <c r="T821" s="5"/>
      <c r="U821" s="5"/>
      <c r="V821" s="5"/>
      <c r="W821" s="5">
        <v>2960</v>
      </c>
      <c r="X821" s="5">
        <v>1</v>
      </c>
      <c r="Y821" s="5">
        <v>2960</v>
      </c>
      <c r="Z821" s="5">
        <v>71150</v>
      </c>
      <c r="AA821" s="5">
        <v>1</v>
      </c>
      <c r="AB821" s="5">
        <v>71150</v>
      </c>
    </row>
    <row r="822" spans="1:255" x14ac:dyDescent="0.2">
      <c r="A822" s="5">
        <v>50</v>
      </c>
      <c r="B822" s="5">
        <v>0</v>
      </c>
      <c r="C822" s="5">
        <v>0</v>
      </c>
      <c r="D822" s="5">
        <v>1</v>
      </c>
      <c r="E822" s="5">
        <v>211</v>
      </c>
      <c r="F822" s="5">
        <f>ROUND(Source!Y795,O822)</f>
        <v>1881</v>
      </c>
      <c r="G822" s="5" t="s">
        <v>136</v>
      </c>
      <c r="H822" s="5" t="s">
        <v>137</v>
      </c>
      <c r="I822" s="5"/>
      <c r="J822" s="5"/>
      <c r="K822" s="5">
        <v>211</v>
      </c>
      <c r="L822" s="5">
        <v>26</v>
      </c>
      <c r="M822" s="5">
        <v>3</v>
      </c>
      <c r="N822" s="5" t="s">
        <v>3</v>
      </c>
      <c r="O822" s="5">
        <v>0</v>
      </c>
      <c r="P822" s="5" t="e">
        <f>ROUND(Source!DQ795,O822)</f>
        <v>#REF!</v>
      </c>
      <c r="Q822" s="5"/>
      <c r="R822" s="5"/>
      <c r="S822" s="5"/>
      <c r="T822" s="5"/>
      <c r="U822" s="5"/>
      <c r="V822" s="5"/>
      <c r="W822" s="5">
        <v>1881</v>
      </c>
      <c r="X822" s="5">
        <v>1</v>
      </c>
      <c r="Y822" s="5">
        <v>1881</v>
      </c>
      <c r="Z822" s="5">
        <v>40634</v>
      </c>
      <c r="AA822" s="5">
        <v>1</v>
      </c>
      <c r="AB822" s="5">
        <v>40634</v>
      </c>
    </row>
    <row r="823" spans="1:255" x14ac:dyDescent="0.2">
      <c r="A823" s="5">
        <v>50</v>
      </c>
      <c r="B823" s="5">
        <v>0</v>
      </c>
      <c r="C823" s="5">
        <v>0</v>
      </c>
      <c r="D823" s="5">
        <v>1</v>
      </c>
      <c r="E823" s="5">
        <v>224</v>
      </c>
      <c r="F823" s="5">
        <f>ROUND(Source!AR795,O823)</f>
        <v>25210</v>
      </c>
      <c r="G823" s="5" t="s">
        <v>138</v>
      </c>
      <c r="H823" s="5" t="s">
        <v>139</v>
      </c>
      <c r="I823" s="5"/>
      <c r="J823" s="5"/>
      <c r="K823" s="5">
        <v>224</v>
      </c>
      <c r="L823" s="5">
        <v>27</v>
      </c>
      <c r="M823" s="5">
        <v>3</v>
      </c>
      <c r="N823" s="5" t="s">
        <v>3</v>
      </c>
      <c r="O823" s="5">
        <v>0</v>
      </c>
      <c r="P823" s="5" t="e">
        <f>ROUND(Source!EJ795,O823)</f>
        <v>#REF!</v>
      </c>
      <c r="Q823" s="5"/>
      <c r="R823" s="5"/>
      <c r="S823" s="5"/>
      <c r="T823" s="5"/>
      <c r="U823" s="5"/>
      <c r="V823" s="5"/>
      <c r="W823" s="5">
        <v>25210</v>
      </c>
      <c r="X823" s="5">
        <v>1</v>
      </c>
      <c r="Y823" s="5">
        <v>25210</v>
      </c>
      <c r="Z823" s="5">
        <v>303025</v>
      </c>
      <c r="AA823" s="5">
        <v>1</v>
      </c>
      <c r="AB823" s="5">
        <v>303025</v>
      </c>
    </row>
    <row r="825" spans="1:255" x14ac:dyDescent="0.2">
      <c r="A825" s="1">
        <v>5</v>
      </c>
      <c r="B825" s="1">
        <v>1</v>
      </c>
      <c r="C825" s="1"/>
      <c r="D825" s="1">
        <f>ROW(A864)</f>
        <v>864</v>
      </c>
      <c r="E825" s="1"/>
      <c r="F825" s="1" t="s">
        <v>141</v>
      </c>
      <c r="G825" s="1" t="s">
        <v>479</v>
      </c>
      <c r="H825" s="1" t="s">
        <v>3</v>
      </c>
      <c r="I825" s="1">
        <v>0</v>
      </c>
      <c r="J825" s="1"/>
      <c r="K825" s="1">
        <v>0</v>
      </c>
      <c r="L825" s="1"/>
      <c r="M825" s="1" t="s">
        <v>3</v>
      </c>
      <c r="N825" s="1"/>
      <c r="O825" s="1"/>
      <c r="P825" s="1"/>
      <c r="Q825" s="1"/>
      <c r="R825" s="1"/>
      <c r="S825" s="1">
        <v>0</v>
      </c>
      <c r="T825" s="1">
        <v>0</v>
      </c>
      <c r="U825" s="1" t="s">
        <v>3</v>
      </c>
      <c r="V825" s="1">
        <v>0</v>
      </c>
      <c r="W825" s="1"/>
      <c r="X825" s="1"/>
      <c r="Y825" s="1"/>
      <c r="Z825" s="1"/>
      <c r="AA825" s="1"/>
      <c r="AB825" s="1" t="s">
        <v>3</v>
      </c>
      <c r="AC825" s="1" t="s">
        <v>3</v>
      </c>
      <c r="AD825" s="1" t="s">
        <v>3</v>
      </c>
      <c r="AE825" s="1" t="s">
        <v>3</v>
      </c>
      <c r="AF825" s="1" t="s">
        <v>3</v>
      </c>
      <c r="AG825" s="1" t="s">
        <v>3</v>
      </c>
      <c r="AH825" s="1"/>
      <c r="AI825" s="1"/>
      <c r="AJ825" s="1"/>
      <c r="AK825" s="1"/>
      <c r="AL825" s="1"/>
      <c r="AM825" s="1"/>
      <c r="AN825" s="1"/>
      <c r="AO825" s="1"/>
      <c r="AP825" s="1" t="s">
        <v>3</v>
      </c>
      <c r="AQ825" s="1" t="s">
        <v>3</v>
      </c>
      <c r="AR825" s="1" t="s">
        <v>3</v>
      </c>
      <c r="AS825" s="1"/>
      <c r="AT825" s="1"/>
      <c r="AU825" s="1"/>
      <c r="AV825" s="1"/>
      <c r="AW825" s="1"/>
      <c r="AX825" s="1"/>
      <c r="AY825" s="1"/>
      <c r="AZ825" s="1" t="s">
        <v>3</v>
      </c>
      <c r="BA825" s="1"/>
      <c r="BB825" s="1" t="s">
        <v>3</v>
      </c>
      <c r="BC825" s="1" t="s">
        <v>3</v>
      </c>
      <c r="BD825" s="1" t="s">
        <v>3</v>
      </c>
      <c r="BE825" s="1" t="s">
        <v>3</v>
      </c>
      <c r="BF825" s="1" t="s">
        <v>3</v>
      </c>
      <c r="BG825" s="1" t="s">
        <v>3</v>
      </c>
      <c r="BH825" s="1" t="s">
        <v>3</v>
      </c>
      <c r="BI825" s="1" t="s">
        <v>3</v>
      </c>
      <c r="BJ825" s="1" t="s">
        <v>3</v>
      </c>
      <c r="BK825" s="1" t="s">
        <v>3</v>
      </c>
      <c r="BL825" s="1" t="s">
        <v>3</v>
      </c>
      <c r="BM825" s="1" t="s">
        <v>3</v>
      </c>
      <c r="BN825" s="1" t="s">
        <v>3</v>
      </c>
      <c r="BO825" s="1" t="s">
        <v>3</v>
      </c>
      <c r="BP825" s="1" t="s">
        <v>3</v>
      </c>
      <c r="BQ825" s="1"/>
      <c r="BR825" s="1"/>
      <c r="BS825" s="1"/>
      <c r="BT825" s="1"/>
      <c r="BU825" s="1"/>
      <c r="BV825" s="1"/>
      <c r="BW825" s="1"/>
      <c r="BX825" s="1">
        <v>0</v>
      </c>
      <c r="BY825" s="1"/>
      <c r="BZ825" s="1"/>
      <c r="CA825" s="1"/>
      <c r="CB825" s="1"/>
      <c r="CC825" s="1"/>
      <c r="CD825" s="1"/>
      <c r="CE825" s="1"/>
      <c r="CF825" s="1"/>
      <c r="CG825" s="1"/>
      <c r="CH825" s="1"/>
      <c r="CI825" s="1"/>
      <c r="CJ825" s="1">
        <v>0</v>
      </c>
    </row>
    <row r="827" spans="1:255" x14ac:dyDescent="0.2">
      <c r="A827" s="3">
        <v>52</v>
      </c>
      <c r="B827" s="3">
        <f t="shared" ref="B827:G827" si="680">B864</f>
        <v>1</v>
      </c>
      <c r="C827" s="3">
        <f t="shared" si="680"/>
        <v>5</v>
      </c>
      <c r="D827" s="3">
        <f t="shared" si="680"/>
        <v>825</v>
      </c>
      <c r="E827" s="3">
        <f t="shared" si="680"/>
        <v>0</v>
      </c>
      <c r="F827" s="3" t="str">
        <f t="shared" si="680"/>
        <v>Новый подраздел</v>
      </c>
      <c r="G827" s="3" t="str">
        <f t="shared" si="680"/>
        <v>Ванные, туалеты, совмещенные санузлы</v>
      </c>
      <c r="H827" s="3"/>
      <c r="I827" s="3"/>
      <c r="J827" s="3"/>
      <c r="K827" s="3"/>
      <c r="L827" s="3"/>
      <c r="M827" s="3"/>
      <c r="N827" s="3"/>
      <c r="O827" s="3">
        <f t="shared" ref="O827:AT827" si="681">O864</f>
        <v>5163</v>
      </c>
      <c r="P827" s="3">
        <f t="shared" si="681"/>
        <v>4689</v>
      </c>
      <c r="Q827" s="3">
        <f t="shared" si="681"/>
        <v>75</v>
      </c>
      <c r="R827" s="3">
        <f t="shared" si="681"/>
        <v>7</v>
      </c>
      <c r="S827" s="3">
        <f t="shared" si="681"/>
        <v>399</v>
      </c>
      <c r="T827" s="3">
        <f t="shared" si="681"/>
        <v>0</v>
      </c>
      <c r="U827" s="3">
        <f t="shared" si="681"/>
        <v>42.777850000000001</v>
      </c>
      <c r="V827" s="3">
        <f t="shared" si="681"/>
        <v>0.63581499999999991</v>
      </c>
      <c r="W827" s="3">
        <f t="shared" si="681"/>
        <v>27</v>
      </c>
      <c r="X827" s="3">
        <f t="shared" si="681"/>
        <v>444</v>
      </c>
      <c r="Y827" s="3">
        <f t="shared" si="681"/>
        <v>298</v>
      </c>
      <c r="Z827" s="3">
        <f t="shared" si="681"/>
        <v>0</v>
      </c>
      <c r="AA827" s="3">
        <f t="shared" si="681"/>
        <v>0</v>
      </c>
      <c r="AB827" s="3">
        <f t="shared" si="681"/>
        <v>5163</v>
      </c>
      <c r="AC827" s="3">
        <f t="shared" si="681"/>
        <v>4689</v>
      </c>
      <c r="AD827" s="3">
        <f t="shared" si="681"/>
        <v>75</v>
      </c>
      <c r="AE827" s="3">
        <f t="shared" si="681"/>
        <v>7</v>
      </c>
      <c r="AF827" s="3">
        <f t="shared" si="681"/>
        <v>399</v>
      </c>
      <c r="AG827" s="3">
        <f t="shared" si="681"/>
        <v>0</v>
      </c>
      <c r="AH827" s="3">
        <f t="shared" si="681"/>
        <v>42.777850000000001</v>
      </c>
      <c r="AI827" s="3">
        <f t="shared" si="681"/>
        <v>0.63581499999999991</v>
      </c>
      <c r="AJ827" s="3">
        <f t="shared" si="681"/>
        <v>27</v>
      </c>
      <c r="AK827" s="3">
        <f t="shared" si="681"/>
        <v>444</v>
      </c>
      <c r="AL827" s="3">
        <f t="shared" si="681"/>
        <v>298</v>
      </c>
      <c r="AM827" s="3">
        <f t="shared" si="681"/>
        <v>0</v>
      </c>
      <c r="AN827" s="3">
        <f t="shared" si="681"/>
        <v>0</v>
      </c>
      <c r="AO827" s="3">
        <f t="shared" si="681"/>
        <v>0</v>
      </c>
      <c r="AP827" s="3">
        <f t="shared" si="681"/>
        <v>0</v>
      </c>
      <c r="AQ827" s="3">
        <f t="shared" si="681"/>
        <v>0</v>
      </c>
      <c r="AR827" s="3">
        <f t="shared" si="681"/>
        <v>5905</v>
      </c>
      <c r="AS827" s="3">
        <f t="shared" si="681"/>
        <v>5905</v>
      </c>
      <c r="AT827" s="3">
        <f t="shared" si="681"/>
        <v>0</v>
      </c>
      <c r="AU827" s="3">
        <f t="shared" ref="AU827:BZ827" si="682">AU864</f>
        <v>0</v>
      </c>
      <c r="AV827" s="3">
        <f t="shared" si="682"/>
        <v>4689</v>
      </c>
      <c r="AW827" s="3">
        <f t="shared" si="682"/>
        <v>4689</v>
      </c>
      <c r="AX827" s="3">
        <f t="shared" si="682"/>
        <v>0</v>
      </c>
      <c r="AY827" s="3">
        <f t="shared" si="682"/>
        <v>4689</v>
      </c>
      <c r="AZ827" s="3">
        <f t="shared" si="682"/>
        <v>0</v>
      </c>
      <c r="BA827" s="3">
        <f t="shared" si="682"/>
        <v>0</v>
      </c>
      <c r="BB827" s="3">
        <f t="shared" si="682"/>
        <v>0</v>
      </c>
      <c r="BC827" s="3">
        <f t="shared" si="682"/>
        <v>0</v>
      </c>
      <c r="BD827" s="3">
        <f t="shared" si="682"/>
        <v>0</v>
      </c>
      <c r="BE827" s="3">
        <f t="shared" si="682"/>
        <v>0</v>
      </c>
      <c r="BF827" s="3">
        <f t="shared" si="682"/>
        <v>0</v>
      </c>
      <c r="BG827" s="3">
        <f t="shared" si="682"/>
        <v>0</v>
      </c>
      <c r="BH827" s="3">
        <f t="shared" si="682"/>
        <v>0</v>
      </c>
      <c r="BI827" s="3">
        <f t="shared" si="682"/>
        <v>0</v>
      </c>
      <c r="BJ827" s="3">
        <f t="shared" si="682"/>
        <v>0</v>
      </c>
      <c r="BK827" s="3">
        <f t="shared" si="682"/>
        <v>0</v>
      </c>
      <c r="BL827" s="3">
        <f t="shared" si="682"/>
        <v>0</v>
      </c>
      <c r="BM827" s="3">
        <f t="shared" si="682"/>
        <v>0</v>
      </c>
      <c r="BN827" s="3">
        <f t="shared" si="682"/>
        <v>0</v>
      </c>
      <c r="BO827" s="3">
        <f t="shared" si="682"/>
        <v>0</v>
      </c>
      <c r="BP827" s="3">
        <f t="shared" si="682"/>
        <v>0</v>
      </c>
      <c r="BQ827" s="3">
        <f t="shared" si="682"/>
        <v>0</v>
      </c>
      <c r="BR827" s="3">
        <f t="shared" si="682"/>
        <v>0</v>
      </c>
      <c r="BS827" s="3">
        <f t="shared" si="682"/>
        <v>0</v>
      </c>
      <c r="BT827" s="3">
        <f t="shared" si="682"/>
        <v>0</v>
      </c>
      <c r="BU827" s="3">
        <f t="shared" si="682"/>
        <v>0</v>
      </c>
      <c r="BV827" s="3">
        <f t="shared" si="682"/>
        <v>0</v>
      </c>
      <c r="BW827" s="3">
        <f t="shared" si="682"/>
        <v>0</v>
      </c>
      <c r="BX827" s="3">
        <f t="shared" si="682"/>
        <v>0</v>
      </c>
      <c r="BY827" s="3">
        <f t="shared" si="682"/>
        <v>0</v>
      </c>
      <c r="BZ827" s="3">
        <f t="shared" si="682"/>
        <v>0</v>
      </c>
      <c r="CA827" s="3">
        <f t="shared" ref="CA827:DF827" si="683">CA864</f>
        <v>5905</v>
      </c>
      <c r="CB827" s="3">
        <f t="shared" si="683"/>
        <v>5905</v>
      </c>
      <c r="CC827" s="3">
        <f t="shared" si="683"/>
        <v>0</v>
      </c>
      <c r="CD827" s="3">
        <f t="shared" si="683"/>
        <v>0</v>
      </c>
      <c r="CE827" s="3">
        <f t="shared" si="683"/>
        <v>4689</v>
      </c>
      <c r="CF827" s="3">
        <f t="shared" si="683"/>
        <v>4689</v>
      </c>
      <c r="CG827" s="3">
        <f t="shared" si="683"/>
        <v>0</v>
      </c>
      <c r="CH827" s="3">
        <f t="shared" si="683"/>
        <v>4689</v>
      </c>
      <c r="CI827" s="3">
        <f t="shared" si="683"/>
        <v>0</v>
      </c>
      <c r="CJ827" s="3">
        <f t="shared" si="683"/>
        <v>0</v>
      </c>
      <c r="CK827" s="3">
        <f t="shared" si="683"/>
        <v>0</v>
      </c>
      <c r="CL827" s="3">
        <f t="shared" si="683"/>
        <v>0</v>
      </c>
      <c r="CM827" s="3">
        <f t="shared" si="683"/>
        <v>0</v>
      </c>
      <c r="CN827" s="3">
        <f t="shared" si="683"/>
        <v>0</v>
      </c>
      <c r="CO827" s="3">
        <f t="shared" si="683"/>
        <v>0</v>
      </c>
      <c r="CP827" s="3">
        <f t="shared" si="683"/>
        <v>0</v>
      </c>
      <c r="CQ827" s="3">
        <f t="shared" si="683"/>
        <v>0</v>
      </c>
      <c r="CR827" s="3">
        <f t="shared" si="683"/>
        <v>0</v>
      </c>
      <c r="CS827" s="3">
        <f t="shared" si="683"/>
        <v>0</v>
      </c>
      <c r="CT827" s="3">
        <f t="shared" si="683"/>
        <v>0</v>
      </c>
      <c r="CU827" s="3">
        <f t="shared" si="683"/>
        <v>0</v>
      </c>
      <c r="CV827" s="3">
        <f t="shared" si="683"/>
        <v>0</v>
      </c>
      <c r="CW827" s="3">
        <f t="shared" si="683"/>
        <v>0</v>
      </c>
      <c r="CX827" s="3">
        <f t="shared" si="683"/>
        <v>0</v>
      </c>
      <c r="CY827" s="3">
        <f t="shared" si="683"/>
        <v>0</v>
      </c>
      <c r="CZ827" s="3">
        <f t="shared" si="683"/>
        <v>0</v>
      </c>
      <c r="DA827" s="3">
        <f t="shared" si="683"/>
        <v>0</v>
      </c>
      <c r="DB827" s="3">
        <f t="shared" si="683"/>
        <v>0</v>
      </c>
      <c r="DC827" s="3">
        <f t="shared" si="683"/>
        <v>0</v>
      </c>
      <c r="DD827" s="3">
        <f t="shared" si="683"/>
        <v>0</v>
      </c>
      <c r="DE827" s="3">
        <f t="shared" si="683"/>
        <v>0</v>
      </c>
      <c r="DF827" s="3">
        <f t="shared" si="683"/>
        <v>0</v>
      </c>
      <c r="DG827" s="4">
        <f t="shared" ref="DG827:EL827" si="684">DG864</f>
        <v>29417</v>
      </c>
      <c r="DH827" s="4">
        <f t="shared" si="684"/>
        <v>18662</v>
      </c>
      <c r="DI827" s="4">
        <f t="shared" si="684"/>
        <v>634</v>
      </c>
      <c r="DJ827" s="4">
        <f t="shared" si="684"/>
        <v>143</v>
      </c>
      <c r="DK827" s="4">
        <f t="shared" si="684"/>
        <v>10121</v>
      </c>
      <c r="DL827" s="4">
        <f t="shared" si="684"/>
        <v>0</v>
      </c>
      <c r="DM827" s="4" t="e">
        <f t="shared" si="684"/>
        <v>#REF!</v>
      </c>
      <c r="DN827" s="4">
        <f t="shared" si="684"/>
        <v>0.63581499999999991</v>
      </c>
      <c r="DO827" s="4">
        <f t="shared" si="684"/>
        <v>27</v>
      </c>
      <c r="DP827" s="4" t="e">
        <f t="shared" si="684"/>
        <v>#REF!</v>
      </c>
      <c r="DQ827" s="4" t="e">
        <f t="shared" si="684"/>
        <v>#REF!</v>
      </c>
      <c r="DR827" s="4">
        <f t="shared" si="684"/>
        <v>0</v>
      </c>
      <c r="DS827" s="4">
        <f t="shared" si="684"/>
        <v>0</v>
      </c>
      <c r="DT827" s="4">
        <f t="shared" si="684"/>
        <v>29417</v>
      </c>
      <c r="DU827" s="4">
        <f t="shared" si="684"/>
        <v>18662</v>
      </c>
      <c r="DV827" s="4">
        <f t="shared" si="684"/>
        <v>634</v>
      </c>
      <c r="DW827" s="4">
        <f t="shared" si="684"/>
        <v>143</v>
      </c>
      <c r="DX827" s="4">
        <f t="shared" si="684"/>
        <v>10121</v>
      </c>
      <c r="DY827" s="4">
        <f t="shared" si="684"/>
        <v>0</v>
      </c>
      <c r="DZ827" s="4" t="e">
        <f t="shared" si="684"/>
        <v>#REF!</v>
      </c>
      <c r="EA827" s="4">
        <f t="shared" si="684"/>
        <v>0.63581499999999991</v>
      </c>
      <c r="EB827" s="4">
        <f t="shared" si="684"/>
        <v>27</v>
      </c>
      <c r="EC827" s="4" t="e">
        <f t="shared" si="684"/>
        <v>#REF!</v>
      </c>
      <c r="ED827" s="4" t="e">
        <f t="shared" si="684"/>
        <v>#REF!</v>
      </c>
      <c r="EE827" s="4">
        <f t="shared" si="684"/>
        <v>0</v>
      </c>
      <c r="EF827" s="4">
        <f t="shared" si="684"/>
        <v>0</v>
      </c>
      <c r="EG827" s="4">
        <f t="shared" si="684"/>
        <v>0</v>
      </c>
      <c r="EH827" s="4">
        <f t="shared" si="684"/>
        <v>0</v>
      </c>
      <c r="EI827" s="4">
        <f t="shared" si="684"/>
        <v>0</v>
      </c>
      <c r="EJ827" s="4" t="e">
        <f t="shared" si="684"/>
        <v>#REF!</v>
      </c>
      <c r="EK827" s="4" t="e">
        <f t="shared" si="684"/>
        <v>#REF!</v>
      </c>
      <c r="EL827" s="4">
        <f t="shared" si="684"/>
        <v>0</v>
      </c>
      <c r="EM827" s="4">
        <f t="shared" ref="EM827:FR827" si="685">EM864</f>
        <v>0</v>
      </c>
      <c r="EN827" s="4">
        <f t="shared" si="685"/>
        <v>18662</v>
      </c>
      <c r="EO827" s="4">
        <f t="shared" si="685"/>
        <v>18662</v>
      </c>
      <c r="EP827" s="4">
        <f t="shared" si="685"/>
        <v>0</v>
      </c>
      <c r="EQ827" s="4">
        <f t="shared" si="685"/>
        <v>18662</v>
      </c>
      <c r="ER827" s="4">
        <f t="shared" si="685"/>
        <v>0</v>
      </c>
      <c r="ES827" s="4">
        <f t="shared" si="685"/>
        <v>0</v>
      </c>
      <c r="ET827" s="4">
        <f t="shared" si="685"/>
        <v>0</v>
      </c>
      <c r="EU827" s="4">
        <f t="shared" si="685"/>
        <v>0</v>
      </c>
      <c r="EV827" s="4">
        <f t="shared" si="685"/>
        <v>0</v>
      </c>
      <c r="EW827" s="4">
        <f t="shared" si="685"/>
        <v>0</v>
      </c>
      <c r="EX827" s="4">
        <f t="shared" si="685"/>
        <v>0</v>
      </c>
      <c r="EY827" s="4">
        <f t="shared" si="685"/>
        <v>0</v>
      </c>
      <c r="EZ827" s="4">
        <f t="shared" si="685"/>
        <v>0</v>
      </c>
      <c r="FA827" s="4">
        <f t="shared" si="685"/>
        <v>0</v>
      </c>
      <c r="FB827" s="4">
        <f t="shared" si="685"/>
        <v>0</v>
      </c>
      <c r="FC827" s="4">
        <f t="shared" si="685"/>
        <v>0</v>
      </c>
      <c r="FD827" s="4">
        <f t="shared" si="685"/>
        <v>0</v>
      </c>
      <c r="FE827" s="4">
        <f t="shared" si="685"/>
        <v>0</v>
      </c>
      <c r="FF827" s="4">
        <f t="shared" si="685"/>
        <v>0</v>
      </c>
      <c r="FG827" s="4">
        <f t="shared" si="685"/>
        <v>0</v>
      </c>
      <c r="FH827" s="4">
        <f t="shared" si="685"/>
        <v>0</v>
      </c>
      <c r="FI827" s="4">
        <f t="shared" si="685"/>
        <v>0</v>
      </c>
      <c r="FJ827" s="4">
        <f t="shared" si="685"/>
        <v>0</v>
      </c>
      <c r="FK827" s="4">
        <f t="shared" si="685"/>
        <v>0</v>
      </c>
      <c r="FL827" s="4">
        <f t="shared" si="685"/>
        <v>0</v>
      </c>
      <c r="FM827" s="4">
        <f t="shared" si="685"/>
        <v>0</v>
      </c>
      <c r="FN827" s="4">
        <f t="shared" si="685"/>
        <v>0</v>
      </c>
      <c r="FO827" s="4">
        <f t="shared" si="685"/>
        <v>0</v>
      </c>
      <c r="FP827" s="4">
        <f t="shared" si="685"/>
        <v>0</v>
      </c>
      <c r="FQ827" s="4">
        <f t="shared" si="685"/>
        <v>0</v>
      </c>
      <c r="FR827" s="4">
        <f t="shared" si="685"/>
        <v>0</v>
      </c>
      <c r="FS827" s="4" t="e">
        <f t="shared" ref="FS827:GX827" si="686">FS864</f>
        <v>#REF!</v>
      </c>
      <c r="FT827" s="4" t="e">
        <f t="shared" si="686"/>
        <v>#REF!</v>
      </c>
      <c r="FU827" s="4">
        <f t="shared" si="686"/>
        <v>0</v>
      </c>
      <c r="FV827" s="4">
        <f t="shared" si="686"/>
        <v>0</v>
      </c>
      <c r="FW827" s="4">
        <f t="shared" si="686"/>
        <v>18662</v>
      </c>
      <c r="FX827" s="4">
        <f t="shared" si="686"/>
        <v>18662</v>
      </c>
      <c r="FY827" s="4">
        <f t="shared" si="686"/>
        <v>0</v>
      </c>
      <c r="FZ827" s="4">
        <f t="shared" si="686"/>
        <v>18662</v>
      </c>
      <c r="GA827" s="4">
        <f t="shared" si="686"/>
        <v>0</v>
      </c>
      <c r="GB827" s="4">
        <f t="shared" si="686"/>
        <v>0</v>
      </c>
      <c r="GC827" s="4">
        <f t="shared" si="686"/>
        <v>0</v>
      </c>
      <c r="GD827" s="4">
        <f t="shared" si="686"/>
        <v>0</v>
      </c>
      <c r="GE827" s="4">
        <f t="shared" si="686"/>
        <v>0</v>
      </c>
      <c r="GF827" s="4">
        <f t="shared" si="686"/>
        <v>0</v>
      </c>
      <c r="GG827" s="4">
        <f t="shared" si="686"/>
        <v>0</v>
      </c>
      <c r="GH827" s="4">
        <f t="shared" si="686"/>
        <v>0</v>
      </c>
      <c r="GI827" s="4">
        <f t="shared" si="686"/>
        <v>0</v>
      </c>
      <c r="GJ827" s="4">
        <f t="shared" si="686"/>
        <v>0</v>
      </c>
      <c r="GK827" s="4">
        <f t="shared" si="686"/>
        <v>0</v>
      </c>
      <c r="GL827" s="4">
        <f t="shared" si="686"/>
        <v>0</v>
      </c>
      <c r="GM827" s="4">
        <f t="shared" si="686"/>
        <v>0</v>
      </c>
      <c r="GN827" s="4">
        <f t="shared" si="686"/>
        <v>0</v>
      </c>
      <c r="GO827" s="4">
        <f t="shared" si="686"/>
        <v>0</v>
      </c>
      <c r="GP827" s="4">
        <f t="shared" si="686"/>
        <v>0</v>
      </c>
      <c r="GQ827" s="4">
        <f t="shared" si="686"/>
        <v>0</v>
      </c>
      <c r="GR827" s="4">
        <f t="shared" si="686"/>
        <v>0</v>
      </c>
      <c r="GS827" s="4">
        <f t="shared" si="686"/>
        <v>0</v>
      </c>
      <c r="GT827" s="4">
        <f t="shared" si="686"/>
        <v>0</v>
      </c>
      <c r="GU827" s="4">
        <f t="shared" si="686"/>
        <v>0</v>
      </c>
      <c r="GV827" s="4">
        <f t="shared" si="686"/>
        <v>0</v>
      </c>
      <c r="GW827" s="4">
        <f t="shared" si="686"/>
        <v>0</v>
      </c>
      <c r="GX827" s="4">
        <f t="shared" si="686"/>
        <v>0</v>
      </c>
    </row>
    <row r="829" spans="1:255" x14ac:dyDescent="0.2">
      <c r="A829" s="2">
        <v>17</v>
      </c>
      <c r="B829" s="2">
        <v>1</v>
      </c>
      <c r="C829" s="2">
        <f>ROW(SmtRes!A734)</f>
        <v>734</v>
      </c>
      <c r="D829" s="2">
        <f>ROW(EtalonRes!A746)</f>
        <v>746</v>
      </c>
      <c r="E829" s="2" t="s">
        <v>480</v>
      </c>
      <c r="F829" s="2" t="s">
        <v>144</v>
      </c>
      <c r="G829" s="2" t="s">
        <v>145</v>
      </c>
      <c r="H829" s="2" t="s">
        <v>146</v>
      </c>
      <c r="I829" s="2">
        <f>'1.Лок.смета.и.Акт'!E92</f>
        <v>1.05</v>
      </c>
      <c r="J829" s="2">
        <v>0</v>
      </c>
      <c r="K829" s="2">
        <v>1.05</v>
      </c>
      <c r="L829" s="2">
        <v>2.1</v>
      </c>
      <c r="M829" s="2">
        <v>0</v>
      </c>
      <c r="N829" s="2">
        <f t="shared" ref="N829:N862" si="687">ROUND(L829-M829,4)</f>
        <v>2.1</v>
      </c>
      <c r="O829" s="2">
        <f t="shared" ref="O829:O862" si="688">ROUND(CP829,0)</f>
        <v>128</v>
      </c>
      <c r="P829" s="2">
        <f t="shared" ref="P829:P862" si="689">ROUND(CQ829*I829,0)</f>
        <v>0</v>
      </c>
      <c r="Q829" s="2">
        <f t="shared" ref="Q829:Q862" si="690">ROUND(CR829*I829,0)</f>
        <v>34</v>
      </c>
      <c r="R829" s="2">
        <f t="shared" ref="R829:R862" si="691">ROUND(CS829*I829,0)</f>
        <v>0</v>
      </c>
      <c r="S829" s="2">
        <f t="shared" ref="S829:S862" si="692">ROUND(CT829*I829,0)</f>
        <v>94</v>
      </c>
      <c r="T829" s="2">
        <f t="shared" ref="T829:T862" si="693">ROUND(CU829*I829,0)</f>
        <v>0</v>
      </c>
      <c r="U829" s="2">
        <f t="shared" ref="U829:U862" si="694">CV829*I829</f>
        <v>9.9435000000000002</v>
      </c>
      <c r="V829" s="2">
        <f t="shared" ref="V829:V862" si="695">CW829*I829</f>
        <v>0</v>
      </c>
      <c r="W829" s="2">
        <f t="shared" ref="W829:W862" si="696">ROUND(CX829*I829,0)</f>
        <v>0</v>
      </c>
      <c r="X829" s="2">
        <f t="shared" ref="X829:X862" si="697">ROUND(CY829,0)</f>
        <v>94</v>
      </c>
      <c r="Y829" s="2">
        <f t="shared" ref="Y829:Y862" si="698">ROUND(CZ829,0)</f>
        <v>66</v>
      </c>
      <c r="Z829" s="2"/>
      <c r="AA829" s="2">
        <v>69726971</v>
      </c>
      <c r="AB829" s="2">
        <f t="shared" ref="AB829:AB862" si="699">ROUND((AC829+AD829+AF829),2)</f>
        <v>121.7</v>
      </c>
      <c r="AC829" s="2">
        <f>ROUND((ES829+(SUM(SmtRes!BC731:'SmtRes'!BC734)+SUM(EtalonRes!AL743:'EtalonRes'!AL746))),2)</f>
        <v>0</v>
      </c>
      <c r="AD829" s="2">
        <f t="shared" ref="AD829:AD846" si="700">ROUND((((ET829)-(EU829))+AE829),2)</f>
        <v>31.92</v>
      </c>
      <c r="AE829" s="2">
        <f t="shared" ref="AE829:AE846" si="701">ROUND((EU829),2)</f>
        <v>0</v>
      </c>
      <c r="AF829" s="2">
        <f t="shared" ref="AF829:AF846" si="702">ROUND((EV829),2)</f>
        <v>89.78</v>
      </c>
      <c r="AG829" s="2">
        <f t="shared" ref="AG829:AG862" si="703">ROUND((AP829),2)</f>
        <v>0</v>
      </c>
      <c r="AH829" s="2">
        <f t="shared" ref="AH829:AH846" si="704">(EW829)</f>
        <v>9.4700000000000006</v>
      </c>
      <c r="AI829" s="2">
        <f t="shared" ref="AI829:AI846" si="705">(EX829)</f>
        <v>0</v>
      </c>
      <c r="AJ829" s="2">
        <f t="shared" ref="AJ829:AJ862" si="706">(AS829)</f>
        <v>0</v>
      </c>
      <c r="AK829" s="2">
        <v>1135.98</v>
      </c>
      <c r="AL829" s="2">
        <v>1014.28</v>
      </c>
      <c r="AM829" s="2">
        <v>31.92</v>
      </c>
      <c r="AN829" s="2">
        <v>0</v>
      </c>
      <c r="AO829" s="2">
        <v>89.78</v>
      </c>
      <c r="AP829" s="2">
        <v>0</v>
      </c>
      <c r="AQ829" s="2">
        <v>9.4700000000000006</v>
      </c>
      <c r="AR829" s="2">
        <v>0</v>
      </c>
      <c r="AS829" s="2">
        <v>0</v>
      </c>
      <c r="AT829" s="2">
        <v>100</v>
      </c>
      <c r="AU829" s="2">
        <v>70</v>
      </c>
      <c r="AV829" s="2">
        <v>1</v>
      </c>
      <c r="AW829" s="2">
        <v>1</v>
      </c>
      <c r="AX829" s="2"/>
      <c r="AY829" s="2"/>
      <c r="AZ829" s="2">
        <v>1</v>
      </c>
      <c r="BA829" s="2">
        <v>1</v>
      </c>
      <c r="BB829" s="2">
        <v>1</v>
      </c>
      <c r="BC829" s="2">
        <v>1</v>
      </c>
      <c r="BD829" s="2" t="s">
        <v>3</v>
      </c>
      <c r="BE829" s="2" t="s">
        <v>3</v>
      </c>
      <c r="BF829" s="2" t="s">
        <v>3</v>
      </c>
      <c r="BG829" s="2" t="s">
        <v>3</v>
      </c>
      <c r="BH829" s="2">
        <v>0</v>
      </c>
      <c r="BI829" s="2">
        <v>1</v>
      </c>
      <c r="BJ829" s="2" t="s">
        <v>147</v>
      </c>
      <c r="BK829" s="2"/>
      <c r="BL829" s="2"/>
      <c r="BM829" s="2">
        <v>26001</v>
      </c>
      <c r="BN829" s="2">
        <v>0</v>
      </c>
      <c r="BO829" s="2" t="s">
        <v>3</v>
      </c>
      <c r="BP829" s="2">
        <v>0</v>
      </c>
      <c r="BQ829" s="2">
        <v>2</v>
      </c>
      <c r="BR829" s="2">
        <v>0</v>
      </c>
      <c r="BS829" s="2">
        <v>1</v>
      </c>
      <c r="BT829" s="2">
        <v>1</v>
      </c>
      <c r="BU829" s="2">
        <v>1</v>
      </c>
      <c r="BV829" s="2">
        <v>1</v>
      </c>
      <c r="BW829" s="2">
        <v>1</v>
      </c>
      <c r="BX829" s="2">
        <v>1</v>
      </c>
      <c r="BY829" s="2" t="s">
        <v>3</v>
      </c>
      <c r="BZ829" s="2">
        <v>100</v>
      </c>
      <c r="CA829" s="2">
        <v>70</v>
      </c>
      <c r="CB829" s="2" t="s">
        <v>3</v>
      </c>
      <c r="CC829" s="2"/>
      <c r="CD829" s="2"/>
      <c r="CE829" s="2">
        <v>0</v>
      </c>
      <c r="CF829" s="2">
        <v>0</v>
      </c>
      <c r="CG829" s="2">
        <v>0</v>
      </c>
      <c r="CH829" s="2">
        <v>67</v>
      </c>
      <c r="CI829" s="2">
        <v>0</v>
      </c>
      <c r="CJ829" s="2">
        <v>0</v>
      </c>
      <c r="CK829" s="2">
        <v>0</v>
      </c>
      <c r="CL829" s="2">
        <v>0</v>
      </c>
      <c r="CM829" s="2">
        <v>0</v>
      </c>
      <c r="CN829" s="2" t="s">
        <v>3</v>
      </c>
      <c r="CO829" s="2">
        <v>0</v>
      </c>
      <c r="CP829" s="2">
        <f t="shared" ref="CP829:CP862" si="707">(P829+Q829+S829)</f>
        <v>128</v>
      </c>
      <c r="CQ829" s="2">
        <f t="shared" ref="CQ829:CQ862" si="708">AC829*BC829</f>
        <v>0</v>
      </c>
      <c r="CR829" s="2">
        <f t="shared" ref="CR829:CR862" si="709">AD829*BB829</f>
        <v>31.92</v>
      </c>
      <c r="CS829" s="2">
        <f t="shared" ref="CS829:CS862" si="710">AE829*BS829</f>
        <v>0</v>
      </c>
      <c r="CT829" s="2">
        <f t="shared" ref="CT829:CT862" si="711">AF829*BA829</f>
        <v>89.78</v>
      </c>
      <c r="CU829" s="2">
        <f t="shared" ref="CU829:CU862" si="712">AG829</f>
        <v>0</v>
      </c>
      <c r="CV829" s="2">
        <f t="shared" ref="CV829:CV862" si="713">AH829</f>
        <v>9.4700000000000006</v>
      </c>
      <c r="CW829" s="2">
        <f t="shared" ref="CW829:CW862" si="714">AI829</f>
        <v>0</v>
      </c>
      <c r="CX829" s="2">
        <f t="shared" ref="CX829:CX862" si="715">AJ829</f>
        <v>0</v>
      </c>
      <c r="CY829" s="2">
        <f>(((S829+R829)*AT829)/100)</f>
        <v>94</v>
      </c>
      <c r="CZ829" s="2">
        <f>(((S829+R829)*AU829)/100)</f>
        <v>65.8</v>
      </c>
      <c r="DA829" s="2"/>
      <c r="DB829" s="2"/>
      <c r="DC829" s="2" t="s">
        <v>3</v>
      </c>
      <c r="DD829" s="2" t="s">
        <v>3</v>
      </c>
      <c r="DE829" s="2" t="s">
        <v>3</v>
      </c>
      <c r="DF829" s="2" t="s">
        <v>3</v>
      </c>
      <c r="DG829" s="2" t="s">
        <v>3</v>
      </c>
      <c r="DH829" s="2" t="s">
        <v>3</v>
      </c>
      <c r="DI829" s="2" t="s">
        <v>3</v>
      </c>
      <c r="DJ829" s="2" t="s">
        <v>3</v>
      </c>
      <c r="DK829" s="2" t="s">
        <v>3</v>
      </c>
      <c r="DL829" s="2" t="s">
        <v>3</v>
      </c>
      <c r="DM829" s="2" t="s">
        <v>3</v>
      </c>
      <c r="DN829" s="2">
        <v>0</v>
      </c>
      <c r="DO829" s="2">
        <v>0</v>
      </c>
      <c r="DP829" s="2">
        <v>1</v>
      </c>
      <c r="DQ829" s="2">
        <v>1</v>
      </c>
      <c r="DR829" s="2"/>
      <c r="DS829" s="2"/>
      <c r="DT829" s="2"/>
      <c r="DU829" s="2">
        <v>1013</v>
      </c>
      <c r="DV829" s="2" t="s">
        <v>146</v>
      </c>
      <c r="DW829" s="2" t="s">
        <v>146</v>
      </c>
      <c r="DX829" s="2">
        <v>1</v>
      </c>
      <c r="DY829" s="2"/>
      <c r="DZ829" s="2" t="s">
        <v>3</v>
      </c>
      <c r="EA829" s="2" t="s">
        <v>3</v>
      </c>
      <c r="EB829" s="2" t="s">
        <v>3</v>
      </c>
      <c r="EC829" s="2" t="s">
        <v>3</v>
      </c>
      <c r="ED829" s="2"/>
      <c r="EE829" s="2">
        <v>54329004</v>
      </c>
      <c r="EF829" s="2">
        <v>2</v>
      </c>
      <c r="EG829" s="2" t="s">
        <v>21</v>
      </c>
      <c r="EH829" s="2">
        <v>0</v>
      </c>
      <c r="EI829" s="2" t="s">
        <v>3</v>
      </c>
      <c r="EJ829" s="2">
        <v>1</v>
      </c>
      <c r="EK829" s="2">
        <v>26001</v>
      </c>
      <c r="EL829" s="2" t="s">
        <v>148</v>
      </c>
      <c r="EM829" s="2" t="s">
        <v>149</v>
      </c>
      <c r="EN829" s="2"/>
      <c r="EO829" s="2" t="s">
        <v>3</v>
      </c>
      <c r="EP829" s="2"/>
      <c r="EQ829" s="2">
        <v>1441792</v>
      </c>
      <c r="ER829" s="2">
        <v>1135.98</v>
      </c>
      <c r="ES829" s="2">
        <v>1014.28</v>
      </c>
      <c r="ET829" s="2">
        <v>31.92</v>
      </c>
      <c r="EU829" s="2">
        <v>0</v>
      </c>
      <c r="EV829" s="2">
        <v>89.78</v>
      </c>
      <c r="EW829" s="2">
        <v>9.4700000000000006</v>
      </c>
      <c r="EX829" s="2">
        <v>0</v>
      </c>
      <c r="EY829" s="2">
        <v>1</v>
      </c>
      <c r="EZ829" s="2"/>
      <c r="FA829" s="2"/>
      <c r="FB829" s="2"/>
      <c r="FC829" s="2"/>
      <c r="FD829" s="2"/>
      <c r="FE829" s="2"/>
      <c r="FF829" s="2"/>
      <c r="FG829" s="2"/>
      <c r="FH829" s="2"/>
      <c r="FI829" s="2"/>
      <c r="FJ829" s="2"/>
      <c r="FK829" s="2"/>
      <c r="FL829" s="2"/>
      <c r="FM829" s="2"/>
      <c r="FN829" s="2"/>
      <c r="FO829" s="2"/>
      <c r="FP829" s="2"/>
      <c r="FQ829" s="2">
        <v>0</v>
      </c>
      <c r="FR829" s="2">
        <f t="shared" ref="FR829:FR862" si="716">ROUND(IF(BI829=3,GM829,0),0)</f>
        <v>0</v>
      </c>
      <c r="FS829" s="2">
        <v>0</v>
      </c>
      <c r="FT829" s="2"/>
      <c r="FU829" s="2"/>
      <c r="FV829" s="2"/>
      <c r="FW829" s="2"/>
      <c r="FX829" s="2">
        <v>100</v>
      </c>
      <c r="FY829" s="2">
        <v>70</v>
      </c>
      <c r="FZ829" s="2"/>
      <c r="GA829" s="2" t="s">
        <v>3</v>
      </c>
      <c r="GB829" s="2"/>
      <c r="GC829" s="2"/>
      <c r="GD829" s="2">
        <v>1</v>
      </c>
      <c r="GE829" s="2"/>
      <c r="GF829" s="2">
        <v>709320199</v>
      </c>
      <c r="GG829" s="2">
        <v>2</v>
      </c>
      <c r="GH829" s="2">
        <v>1</v>
      </c>
      <c r="GI829" s="2">
        <v>-2</v>
      </c>
      <c r="GJ829" s="2">
        <v>0</v>
      </c>
      <c r="GK829" s="2">
        <v>0</v>
      </c>
      <c r="GL829" s="2">
        <f t="shared" ref="GL829:GL862" si="717">ROUND(IF(AND(BH829=3,BI829=3,FS829&lt;&gt;0),P829,0),0)</f>
        <v>0</v>
      </c>
      <c r="GM829" s="2">
        <f t="shared" ref="GM829:GM862" si="718">ROUND(O829+X829+Y829,0)+GX829</f>
        <v>288</v>
      </c>
      <c r="GN829" s="2">
        <f t="shared" ref="GN829:GN862" si="719">IF(OR(BI829=0,BI829=1),GM829-GX829,0)</f>
        <v>288</v>
      </c>
      <c r="GO829" s="2">
        <f t="shared" ref="GO829:GO862" si="720">IF(BI829=2,GM829-GX829,0)</f>
        <v>0</v>
      </c>
      <c r="GP829" s="2">
        <f t="shared" ref="GP829:GP862" si="721">IF(BI829=4,GM829-GX829,0)</f>
        <v>0</v>
      </c>
      <c r="GQ829" s="2"/>
      <c r="GR829" s="2">
        <v>0</v>
      </c>
      <c r="GS829" s="2">
        <v>3</v>
      </c>
      <c r="GT829" s="2">
        <v>0</v>
      </c>
      <c r="GU829" s="2" t="s">
        <v>3</v>
      </c>
      <c r="GV829" s="2">
        <f t="shared" ref="GV829:GV846" si="722">ROUND((GT829),2)</f>
        <v>0</v>
      </c>
      <c r="GW829" s="2">
        <v>1</v>
      </c>
      <c r="GX829" s="2">
        <f t="shared" ref="GX829:GX862" si="723">ROUND(HC829*I829,0)</f>
        <v>0</v>
      </c>
      <c r="GY829" s="2"/>
      <c r="GZ829" s="2"/>
      <c r="HA829" s="2">
        <v>0</v>
      </c>
      <c r="HB829" s="2">
        <v>0</v>
      </c>
      <c r="HC829" s="2">
        <f t="shared" ref="HC829:HC862" si="724">GV829*GW829</f>
        <v>0</v>
      </c>
      <c r="HD829" s="2"/>
      <c r="HE829" s="2" t="s">
        <v>3</v>
      </c>
      <c r="HF829" s="2" t="s">
        <v>3</v>
      </c>
      <c r="HG829" s="2"/>
      <c r="HH829" s="2"/>
      <c r="HI829" s="2"/>
      <c r="HJ829" s="2"/>
      <c r="HK829" s="2"/>
      <c r="HL829" s="2"/>
      <c r="HM829" s="2" t="s">
        <v>3</v>
      </c>
      <c r="HN829" s="2" t="s">
        <v>150</v>
      </c>
      <c r="HO829" s="2" t="s">
        <v>151</v>
      </c>
      <c r="HP829" s="2" t="s">
        <v>148</v>
      </c>
      <c r="HQ829" s="2" t="s">
        <v>148</v>
      </c>
      <c r="HR829" s="2"/>
      <c r="HS829" s="2"/>
      <c r="HT829" s="2"/>
      <c r="HU829" s="2"/>
      <c r="HV829" s="2"/>
      <c r="HW829" s="2"/>
      <c r="HX829" s="2"/>
      <c r="HY829" s="2"/>
      <c r="HZ829" s="2"/>
      <c r="IA829" s="2"/>
      <c r="IB829" s="2"/>
      <c r="IC829" s="2"/>
      <c r="ID829" s="2"/>
      <c r="IE829" s="2"/>
      <c r="IF829" s="2"/>
      <c r="IG829" s="2"/>
      <c r="IH829" s="2"/>
      <c r="II829" s="2"/>
      <c r="IJ829" s="2"/>
      <c r="IK829" s="2">
        <v>0</v>
      </c>
      <c r="IL829" s="2"/>
      <c r="IM829" s="2"/>
      <c r="IN829" s="2"/>
      <c r="IO829" s="2"/>
      <c r="IP829" s="2"/>
      <c r="IQ829" s="2"/>
      <c r="IR829" s="2"/>
      <c r="IS829" s="2"/>
      <c r="IT829" s="2"/>
      <c r="IU829" s="2"/>
    </row>
    <row r="830" spans="1:255" x14ac:dyDescent="0.2">
      <c r="A830">
        <v>17</v>
      </c>
      <c r="B830">
        <v>1</v>
      </c>
      <c r="C830">
        <f>ROW(SmtRes!A738)</f>
        <v>738</v>
      </c>
      <c r="D830">
        <f>ROW(EtalonRes!A750)</f>
        <v>750</v>
      </c>
      <c r="E830" t="s">
        <v>480</v>
      </c>
      <c r="F830" t="s">
        <v>144</v>
      </c>
      <c r="G830" t="s">
        <v>145</v>
      </c>
      <c r="H830" t="s">
        <v>146</v>
      </c>
      <c r="I830">
        <f>'1.Лок.смета.и.Акт'!E92</f>
        <v>1.05</v>
      </c>
      <c r="J830">
        <v>0</v>
      </c>
      <c r="K830">
        <v>1.05</v>
      </c>
      <c r="L830">
        <v>2.1</v>
      </c>
      <c r="M830">
        <v>0</v>
      </c>
      <c r="N830">
        <f t="shared" si="687"/>
        <v>2.1</v>
      </c>
      <c r="O830">
        <f t="shared" si="688"/>
        <v>2725</v>
      </c>
      <c r="P830">
        <f t="shared" si="689"/>
        <v>0</v>
      </c>
      <c r="Q830">
        <f t="shared" si="690"/>
        <v>312</v>
      </c>
      <c r="R830">
        <f t="shared" si="691"/>
        <v>0</v>
      </c>
      <c r="S830">
        <f t="shared" si="692"/>
        <v>2413</v>
      </c>
      <c r="T830">
        <f t="shared" si="693"/>
        <v>0</v>
      </c>
      <c r="U830" t="e">
        <f t="shared" si="694"/>
        <v>#REF!</v>
      </c>
      <c r="V830">
        <f t="shared" si="695"/>
        <v>0</v>
      </c>
      <c r="W830">
        <f t="shared" si="696"/>
        <v>0</v>
      </c>
      <c r="X830" t="e">
        <f t="shared" si="697"/>
        <v>#REF!</v>
      </c>
      <c r="Y830" t="e">
        <f t="shared" si="698"/>
        <v>#REF!</v>
      </c>
      <c r="AA830">
        <v>69726884</v>
      </c>
      <c r="AB830">
        <f t="shared" si="699"/>
        <v>121.7</v>
      </c>
      <c r="AC830">
        <f>ROUND((ES830+(SUM(SmtRes!BC735:'SmtRes'!BC738)+SUM(EtalonRes!AL747:'EtalonRes'!AL750))),2)</f>
        <v>0</v>
      </c>
      <c r="AD830">
        <f t="shared" si="700"/>
        <v>31.92</v>
      </c>
      <c r="AE830">
        <f t="shared" si="701"/>
        <v>0</v>
      </c>
      <c r="AF830">
        <f t="shared" si="702"/>
        <v>89.78</v>
      </c>
      <c r="AG830">
        <f t="shared" si="703"/>
        <v>0</v>
      </c>
      <c r="AH830" t="e">
        <f t="shared" si="704"/>
        <v>#REF!</v>
      </c>
      <c r="AI830">
        <f t="shared" si="705"/>
        <v>0</v>
      </c>
      <c r="AJ830">
        <f t="shared" si="706"/>
        <v>0</v>
      </c>
      <c r="AK830">
        <v>1135.98</v>
      </c>
      <c r="AL830">
        <v>1014.28</v>
      </c>
      <c r="AM830">
        <v>31.92</v>
      </c>
      <c r="AN830">
        <v>0</v>
      </c>
      <c r="AO830">
        <v>89.78</v>
      </c>
      <c r="AP830">
        <v>0</v>
      </c>
      <c r="AQ830" t="e">
        <f>'1.Лок.смета.и.Акт'!#REF!</f>
        <v>#REF!</v>
      </c>
      <c r="AR830">
        <v>0</v>
      </c>
      <c r="AS830">
        <v>0</v>
      </c>
      <c r="AT830">
        <v>95</v>
      </c>
      <c r="AU830">
        <v>60</v>
      </c>
      <c r="AV830">
        <v>1</v>
      </c>
      <c r="AW830">
        <v>1</v>
      </c>
      <c r="AZ830">
        <v>1</v>
      </c>
      <c r="BA830">
        <v>25.6</v>
      </c>
      <c r="BB830">
        <v>9.3000000000000007</v>
      </c>
      <c r="BC830">
        <v>7.56</v>
      </c>
      <c r="BD830" t="s">
        <v>3</v>
      </c>
      <c r="BE830" t="s">
        <v>3</v>
      </c>
      <c r="BF830" t="s">
        <v>3</v>
      </c>
      <c r="BG830" t="s">
        <v>3</v>
      </c>
      <c r="BH830">
        <v>0</v>
      </c>
      <c r="BI830">
        <v>1</v>
      </c>
      <c r="BJ830" t="s">
        <v>147</v>
      </c>
      <c r="BM830">
        <v>26001</v>
      </c>
      <c r="BN830">
        <v>0</v>
      </c>
      <c r="BO830" t="s">
        <v>144</v>
      </c>
      <c r="BP830">
        <v>1</v>
      </c>
      <c r="BQ830">
        <v>2</v>
      </c>
      <c r="BR830">
        <v>0</v>
      </c>
      <c r="BS830">
        <v>19.8</v>
      </c>
      <c r="BT830">
        <v>1</v>
      </c>
      <c r="BU830">
        <v>1</v>
      </c>
      <c r="BV830">
        <v>1</v>
      </c>
      <c r="BW830">
        <v>1</v>
      </c>
      <c r="BX830">
        <v>1</v>
      </c>
      <c r="BY830" t="s">
        <v>3</v>
      </c>
      <c r="BZ830" t="e">
        <f>'1.Лок.смета.и.Акт'!#REF!</f>
        <v>#REF!</v>
      </c>
      <c r="CA830" t="e">
        <f>'1.Лок.смета.и.Акт'!#REF!</f>
        <v>#REF!</v>
      </c>
      <c r="CB830" t="s">
        <v>3</v>
      </c>
      <c r="CE830">
        <v>0</v>
      </c>
      <c r="CF830">
        <v>0</v>
      </c>
      <c r="CG830">
        <v>0</v>
      </c>
      <c r="CH830">
        <v>67</v>
      </c>
      <c r="CI830">
        <v>0</v>
      </c>
      <c r="CJ830">
        <v>0</v>
      </c>
      <c r="CK830">
        <v>0</v>
      </c>
      <c r="CL830">
        <v>0</v>
      </c>
      <c r="CM830">
        <v>0</v>
      </c>
      <c r="CN830" t="s">
        <v>3</v>
      </c>
      <c r="CO830">
        <v>0</v>
      </c>
      <c r="CP830">
        <f t="shared" si="707"/>
        <v>2725</v>
      </c>
      <c r="CQ830">
        <f t="shared" si="708"/>
        <v>0</v>
      </c>
      <c r="CR830">
        <f t="shared" si="709"/>
        <v>296.85600000000005</v>
      </c>
      <c r="CS830">
        <f t="shared" si="710"/>
        <v>0</v>
      </c>
      <c r="CT830">
        <f t="shared" si="711"/>
        <v>2298.3679999999999</v>
      </c>
      <c r="CU830">
        <f t="shared" si="712"/>
        <v>0</v>
      </c>
      <c r="CV830" t="e">
        <f t="shared" si="713"/>
        <v>#REF!</v>
      </c>
      <c r="CW830">
        <f t="shared" si="714"/>
        <v>0</v>
      </c>
      <c r="CX830">
        <f t="shared" si="715"/>
        <v>0</v>
      </c>
      <c r="CY830" t="e">
        <f>(S830+R830)*(BZ830/100)</f>
        <v>#REF!</v>
      </c>
      <c r="CZ830" t="e">
        <f>(S830+R830)*(CA830/100)</f>
        <v>#REF!</v>
      </c>
      <c r="DC830" t="s">
        <v>3</v>
      </c>
      <c r="DD830" t="s">
        <v>3</v>
      </c>
      <c r="DE830" t="s">
        <v>3</v>
      </c>
      <c r="DF830" t="s">
        <v>3</v>
      </c>
      <c r="DG830" t="s">
        <v>3</v>
      </c>
      <c r="DH830" t="s">
        <v>3</v>
      </c>
      <c r="DI830" t="s">
        <v>3</v>
      </c>
      <c r="DJ830" t="s">
        <v>3</v>
      </c>
      <c r="DK830" t="s">
        <v>3</v>
      </c>
      <c r="DL830" t="s">
        <v>3</v>
      </c>
      <c r="DM830" t="s">
        <v>3</v>
      </c>
      <c r="DN830">
        <v>100</v>
      </c>
      <c r="DO830">
        <v>70</v>
      </c>
      <c r="DP830">
        <v>1</v>
      </c>
      <c r="DQ830">
        <v>1</v>
      </c>
      <c r="DU830">
        <v>1013</v>
      </c>
      <c r="DV830" t="s">
        <v>146</v>
      </c>
      <c r="DW830" t="str">
        <f>'1.Лок.смета.и.Акт'!D92</f>
        <v>1 м3 изоляции</v>
      </c>
      <c r="DX830">
        <v>1</v>
      </c>
      <c r="DZ830" t="s">
        <v>3</v>
      </c>
      <c r="EA830" t="s">
        <v>3</v>
      </c>
      <c r="EB830" t="s">
        <v>3</v>
      </c>
      <c r="EC830" t="s">
        <v>3</v>
      </c>
      <c r="EE830">
        <v>54329004</v>
      </c>
      <c r="EF830">
        <v>2</v>
      </c>
      <c r="EG830" t="s">
        <v>21</v>
      </c>
      <c r="EH830">
        <v>0</v>
      </c>
      <c r="EI830" t="s">
        <v>3</v>
      </c>
      <c r="EJ830">
        <v>1</v>
      </c>
      <c r="EK830">
        <v>26001</v>
      </c>
      <c r="EL830" t="s">
        <v>148</v>
      </c>
      <c r="EM830" t="s">
        <v>149</v>
      </c>
      <c r="EO830" t="s">
        <v>3</v>
      </c>
      <c r="EQ830">
        <v>1441792</v>
      </c>
      <c r="ER830">
        <v>1135.98</v>
      </c>
      <c r="ES830">
        <v>1014.28</v>
      </c>
      <c r="ET830">
        <v>31.92</v>
      </c>
      <c r="EU830">
        <v>0</v>
      </c>
      <c r="EV830">
        <v>89.78</v>
      </c>
      <c r="EW830" t="e">
        <f>'1.Лок.смета.и.Акт'!#REF!</f>
        <v>#REF!</v>
      </c>
      <c r="EX830">
        <v>0</v>
      </c>
      <c r="EY830">
        <v>1</v>
      </c>
      <c r="FQ830">
        <v>0</v>
      </c>
      <c r="FR830">
        <f t="shared" si="716"/>
        <v>0</v>
      </c>
      <c r="FS830">
        <v>0</v>
      </c>
      <c r="FX830">
        <v>100</v>
      </c>
      <c r="FY830">
        <v>70</v>
      </c>
      <c r="GA830" t="s">
        <v>3</v>
      </c>
      <c r="GD830">
        <v>1</v>
      </c>
      <c r="GF830">
        <v>709320199</v>
      </c>
      <c r="GG830">
        <v>2</v>
      </c>
      <c r="GH830">
        <v>1</v>
      </c>
      <c r="GI830">
        <v>2</v>
      </c>
      <c r="GJ830">
        <v>0</v>
      </c>
      <c r="GK830">
        <v>0</v>
      </c>
      <c r="GL830">
        <f t="shared" si="717"/>
        <v>0</v>
      </c>
      <c r="GM830" t="e">
        <f t="shared" si="718"/>
        <v>#REF!</v>
      </c>
      <c r="GN830" t="e">
        <f t="shared" si="719"/>
        <v>#REF!</v>
      </c>
      <c r="GO830">
        <f t="shared" si="720"/>
        <v>0</v>
      </c>
      <c r="GP830">
        <f t="shared" si="721"/>
        <v>0</v>
      </c>
      <c r="GR830">
        <v>0</v>
      </c>
      <c r="GS830">
        <v>3</v>
      </c>
      <c r="GT830">
        <v>0</v>
      </c>
      <c r="GU830" t="s">
        <v>3</v>
      </c>
      <c r="GV830">
        <f t="shared" si="722"/>
        <v>0</v>
      </c>
      <c r="GW830">
        <v>1008.11</v>
      </c>
      <c r="GX830">
        <f t="shared" si="723"/>
        <v>0</v>
      </c>
      <c r="HA830">
        <v>0</v>
      </c>
      <c r="HB830">
        <v>0</v>
      </c>
      <c r="HC830">
        <f t="shared" si="724"/>
        <v>0</v>
      </c>
      <c r="HE830" t="s">
        <v>3</v>
      </c>
      <c r="HF830" t="s">
        <v>3</v>
      </c>
      <c r="HM830" t="s">
        <v>3</v>
      </c>
      <c r="HN830" t="s">
        <v>150</v>
      </c>
      <c r="HO830" t="s">
        <v>151</v>
      </c>
      <c r="HP830" t="s">
        <v>148</v>
      </c>
      <c r="HQ830" t="s">
        <v>148</v>
      </c>
      <c r="IK830">
        <v>0</v>
      </c>
    </row>
    <row r="831" spans="1:255" x14ac:dyDescent="0.2">
      <c r="A831" s="2">
        <v>18</v>
      </c>
      <c r="B831" s="2">
        <v>1</v>
      </c>
      <c r="C831" s="2">
        <v>734</v>
      </c>
      <c r="D831" s="2"/>
      <c r="E831" s="2" t="s">
        <v>481</v>
      </c>
      <c r="F831" s="2" t="s">
        <v>153</v>
      </c>
      <c r="G831" s="2" t="s">
        <v>154</v>
      </c>
      <c r="H831" s="2" t="s">
        <v>40</v>
      </c>
      <c r="I831" s="2">
        <f>I829*J831</f>
        <v>1.0710000000000002</v>
      </c>
      <c r="J831" s="2">
        <v>1.02</v>
      </c>
      <c r="K831" s="2">
        <v>1.02</v>
      </c>
      <c r="L831" s="2">
        <v>2.1419999999999999</v>
      </c>
      <c r="M831" s="2">
        <v>0</v>
      </c>
      <c r="N831" s="2">
        <f t="shared" si="687"/>
        <v>2.1419999999999999</v>
      </c>
      <c r="O831" s="2">
        <f t="shared" si="688"/>
        <v>720</v>
      </c>
      <c r="P831" s="2">
        <f t="shared" si="689"/>
        <v>720</v>
      </c>
      <c r="Q831" s="2">
        <f t="shared" si="690"/>
        <v>0</v>
      </c>
      <c r="R831" s="2">
        <f t="shared" si="691"/>
        <v>0</v>
      </c>
      <c r="S831" s="2">
        <f t="shared" si="692"/>
        <v>0</v>
      </c>
      <c r="T831" s="2">
        <f t="shared" si="693"/>
        <v>0</v>
      </c>
      <c r="U831" s="2">
        <f t="shared" si="694"/>
        <v>0</v>
      </c>
      <c r="V831" s="2">
        <f t="shared" si="695"/>
        <v>0</v>
      </c>
      <c r="W831" s="2">
        <f t="shared" si="696"/>
        <v>27</v>
      </c>
      <c r="X831" s="2">
        <f t="shared" si="697"/>
        <v>0</v>
      </c>
      <c r="Y831" s="2">
        <f t="shared" si="698"/>
        <v>0</v>
      </c>
      <c r="Z831" s="2"/>
      <c r="AA831" s="2">
        <v>69726971</v>
      </c>
      <c r="AB831" s="2">
        <f t="shared" si="699"/>
        <v>672.09</v>
      </c>
      <c r="AC831" s="2">
        <f>ROUND((ES831),2)</f>
        <v>672.09</v>
      </c>
      <c r="AD831" s="2">
        <f t="shared" si="700"/>
        <v>0</v>
      </c>
      <c r="AE831" s="2">
        <f t="shared" si="701"/>
        <v>0</v>
      </c>
      <c r="AF831" s="2">
        <f t="shared" si="702"/>
        <v>0</v>
      </c>
      <c r="AG831" s="2">
        <f t="shared" si="703"/>
        <v>0</v>
      </c>
      <c r="AH831" s="2">
        <f t="shared" si="704"/>
        <v>0</v>
      </c>
      <c r="AI831" s="2">
        <f t="shared" si="705"/>
        <v>0</v>
      </c>
      <c r="AJ831" s="2">
        <f t="shared" si="706"/>
        <v>25.65</v>
      </c>
      <c r="AK831" s="2">
        <v>672.09</v>
      </c>
      <c r="AL831" s="2">
        <v>672.09</v>
      </c>
      <c r="AM831" s="2">
        <v>0</v>
      </c>
      <c r="AN831" s="2">
        <v>0</v>
      </c>
      <c r="AO831" s="2">
        <v>0</v>
      </c>
      <c r="AP831" s="2">
        <v>0</v>
      </c>
      <c r="AQ831" s="2">
        <v>0</v>
      </c>
      <c r="AR831" s="2">
        <v>0</v>
      </c>
      <c r="AS831" s="2">
        <v>25.65</v>
      </c>
      <c r="AT831" s="2">
        <v>0</v>
      </c>
      <c r="AU831" s="2">
        <v>0</v>
      </c>
      <c r="AV831" s="2">
        <v>1</v>
      </c>
      <c r="AW831" s="2">
        <v>1</v>
      </c>
      <c r="AX831" s="2"/>
      <c r="AY831" s="2"/>
      <c r="AZ831" s="2">
        <v>1</v>
      </c>
      <c r="BA831" s="2">
        <v>1</v>
      </c>
      <c r="BB831" s="2">
        <v>1</v>
      </c>
      <c r="BC831" s="2">
        <v>1</v>
      </c>
      <c r="BD831" s="2" t="s">
        <v>3</v>
      </c>
      <c r="BE831" s="2" t="s">
        <v>3</v>
      </c>
      <c r="BF831" s="2" t="s">
        <v>3</v>
      </c>
      <c r="BG831" s="2" t="s">
        <v>3</v>
      </c>
      <c r="BH831" s="2">
        <v>3</v>
      </c>
      <c r="BI831" s="2">
        <v>1</v>
      </c>
      <c r="BJ831" s="2" t="s">
        <v>155</v>
      </c>
      <c r="BK831" s="2"/>
      <c r="BL831" s="2"/>
      <c r="BM831" s="2">
        <v>500001</v>
      </c>
      <c r="BN831" s="2">
        <v>0</v>
      </c>
      <c r="BO831" s="2" t="s">
        <v>3</v>
      </c>
      <c r="BP831" s="2">
        <v>0</v>
      </c>
      <c r="BQ831" s="2">
        <v>8</v>
      </c>
      <c r="BR831" s="2">
        <v>0</v>
      </c>
      <c r="BS831" s="2">
        <v>1</v>
      </c>
      <c r="BT831" s="2">
        <v>1</v>
      </c>
      <c r="BU831" s="2">
        <v>1</v>
      </c>
      <c r="BV831" s="2">
        <v>1</v>
      </c>
      <c r="BW831" s="2">
        <v>1</v>
      </c>
      <c r="BX831" s="2">
        <v>1</v>
      </c>
      <c r="BY831" s="2" t="s">
        <v>3</v>
      </c>
      <c r="BZ831" s="2">
        <v>0</v>
      </c>
      <c r="CA831" s="2">
        <v>0</v>
      </c>
      <c r="CB831" s="2" t="s">
        <v>3</v>
      </c>
      <c r="CC831" s="2"/>
      <c r="CD831" s="2"/>
      <c r="CE831" s="2">
        <v>0</v>
      </c>
      <c r="CF831" s="2">
        <v>0</v>
      </c>
      <c r="CG831" s="2">
        <v>0</v>
      </c>
      <c r="CH831" s="2">
        <v>67</v>
      </c>
      <c r="CI831" s="2">
        <v>1</v>
      </c>
      <c r="CJ831" s="2">
        <v>0</v>
      </c>
      <c r="CK831" s="2">
        <v>0</v>
      </c>
      <c r="CL831" s="2">
        <v>0</v>
      </c>
      <c r="CM831" s="2">
        <v>0</v>
      </c>
      <c r="CN831" s="2" t="s">
        <v>3</v>
      </c>
      <c r="CO831" s="2">
        <v>0</v>
      </c>
      <c r="CP831" s="2">
        <f t="shared" si="707"/>
        <v>720</v>
      </c>
      <c r="CQ831" s="2">
        <f t="shared" si="708"/>
        <v>672.09</v>
      </c>
      <c r="CR831" s="2">
        <f t="shared" si="709"/>
        <v>0</v>
      </c>
      <c r="CS831" s="2">
        <f t="shared" si="710"/>
        <v>0</v>
      </c>
      <c r="CT831" s="2">
        <f t="shared" si="711"/>
        <v>0</v>
      </c>
      <c r="CU831" s="2">
        <f t="shared" si="712"/>
        <v>0</v>
      </c>
      <c r="CV831" s="2">
        <f t="shared" si="713"/>
        <v>0</v>
      </c>
      <c r="CW831" s="2">
        <f t="shared" si="714"/>
        <v>0</v>
      </c>
      <c r="CX831" s="2">
        <f t="shared" si="715"/>
        <v>25.65</v>
      </c>
      <c r="CY831" s="2">
        <f>(((S831+R831)*AT831)/100)</f>
        <v>0</v>
      </c>
      <c r="CZ831" s="2">
        <f>(((S831+R831)*AU831)/100)</f>
        <v>0</v>
      </c>
      <c r="DA831" s="2"/>
      <c r="DB831" s="2"/>
      <c r="DC831" s="2" t="s">
        <v>3</v>
      </c>
      <c r="DD831" s="2" t="s">
        <v>3</v>
      </c>
      <c r="DE831" s="2" t="s">
        <v>3</v>
      </c>
      <c r="DF831" s="2" t="s">
        <v>3</v>
      </c>
      <c r="DG831" s="2" t="s">
        <v>3</v>
      </c>
      <c r="DH831" s="2" t="s">
        <v>3</v>
      </c>
      <c r="DI831" s="2" t="s">
        <v>3</v>
      </c>
      <c r="DJ831" s="2" t="s">
        <v>3</v>
      </c>
      <c r="DK831" s="2" t="s">
        <v>3</v>
      </c>
      <c r="DL831" s="2" t="s">
        <v>3</v>
      </c>
      <c r="DM831" s="2" t="s">
        <v>3</v>
      </c>
      <c r="DN831" s="2">
        <v>0</v>
      </c>
      <c r="DO831" s="2">
        <v>0</v>
      </c>
      <c r="DP831" s="2">
        <v>1</v>
      </c>
      <c r="DQ831" s="2">
        <v>1</v>
      </c>
      <c r="DR831" s="2"/>
      <c r="DS831" s="2"/>
      <c r="DT831" s="2"/>
      <c r="DU831" s="2">
        <v>1007</v>
      </c>
      <c r="DV831" s="2" t="s">
        <v>40</v>
      </c>
      <c r="DW831" s="2" t="s">
        <v>40</v>
      </c>
      <c r="DX831" s="2">
        <v>1</v>
      </c>
      <c r="DY831" s="2"/>
      <c r="DZ831" s="2" t="s">
        <v>3</v>
      </c>
      <c r="EA831" s="2" t="s">
        <v>3</v>
      </c>
      <c r="EB831" s="2" t="s">
        <v>3</v>
      </c>
      <c r="EC831" s="2" t="s">
        <v>3</v>
      </c>
      <c r="ED831" s="2"/>
      <c r="EE831" s="2">
        <v>54328897</v>
      </c>
      <c r="EF831" s="2">
        <v>8</v>
      </c>
      <c r="EG831" s="2" t="s">
        <v>31</v>
      </c>
      <c r="EH831" s="2">
        <v>0</v>
      </c>
      <c r="EI831" s="2" t="s">
        <v>3</v>
      </c>
      <c r="EJ831" s="2">
        <v>1</v>
      </c>
      <c r="EK831" s="2">
        <v>500001</v>
      </c>
      <c r="EL831" s="2" t="s">
        <v>32</v>
      </c>
      <c r="EM831" s="2" t="s">
        <v>33</v>
      </c>
      <c r="EN831" s="2"/>
      <c r="EO831" s="2" t="s">
        <v>3</v>
      </c>
      <c r="EP831" s="2"/>
      <c r="EQ831" s="2">
        <v>0</v>
      </c>
      <c r="ER831" s="2">
        <v>672.09</v>
      </c>
      <c r="ES831" s="2">
        <v>672.09</v>
      </c>
      <c r="ET831" s="2">
        <v>0</v>
      </c>
      <c r="EU831" s="2">
        <v>0</v>
      </c>
      <c r="EV831" s="2">
        <v>0</v>
      </c>
      <c r="EW831" s="2">
        <v>0</v>
      </c>
      <c r="EX831" s="2">
        <v>0</v>
      </c>
      <c r="EY831" s="2"/>
      <c r="EZ831" s="2"/>
      <c r="FA831" s="2"/>
      <c r="FB831" s="2"/>
      <c r="FC831" s="2"/>
      <c r="FD831" s="2"/>
      <c r="FE831" s="2"/>
      <c r="FF831" s="2"/>
      <c r="FG831" s="2"/>
      <c r="FH831" s="2"/>
      <c r="FI831" s="2"/>
      <c r="FJ831" s="2"/>
      <c r="FK831" s="2"/>
      <c r="FL831" s="2"/>
      <c r="FM831" s="2"/>
      <c r="FN831" s="2"/>
      <c r="FO831" s="2"/>
      <c r="FP831" s="2"/>
      <c r="FQ831" s="2">
        <v>0</v>
      </c>
      <c r="FR831" s="2">
        <f t="shared" si="716"/>
        <v>0</v>
      </c>
      <c r="FS831" s="2">
        <v>0</v>
      </c>
      <c r="FT831" s="2"/>
      <c r="FU831" s="2"/>
      <c r="FV831" s="2"/>
      <c r="FW831" s="2"/>
      <c r="FX831" s="2">
        <v>0</v>
      </c>
      <c r="FY831" s="2">
        <v>0</v>
      </c>
      <c r="FZ831" s="2"/>
      <c r="GA831" s="2" t="s">
        <v>3</v>
      </c>
      <c r="GB831" s="2"/>
      <c r="GC831" s="2"/>
      <c r="GD831" s="2">
        <v>1</v>
      </c>
      <c r="GE831" s="2"/>
      <c r="GF831" s="2">
        <v>958144803</v>
      </c>
      <c r="GG831" s="2">
        <v>2</v>
      </c>
      <c r="GH831" s="2">
        <v>1</v>
      </c>
      <c r="GI831" s="2">
        <v>-2</v>
      </c>
      <c r="GJ831" s="2">
        <v>0</v>
      </c>
      <c r="GK831" s="2">
        <v>0</v>
      </c>
      <c r="GL831" s="2">
        <f t="shared" si="717"/>
        <v>0</v>
      </c>
      <c r="GM831" s="2">
        <f t="shared" si="718"/>
        <v>720</v>
      </c>
      <c r="GN831" s="2">
        <f t="shared" si="719"/>
        <v>720</v>
      </c>
      <c r="GO831" s="2">
        <f t="shared" si="720"/>
        <v>0</v>
      </c>
      <c r="GP831" s="2">
        <f t="shared" si="721"/>
        <v>0</v>
      </c>
      <c r="GQ831" s="2"/>
      <c r="GR831" s="2">
        <v>0</v>
      </c>
      <c r="GS831" s="2">
        <v>3</v>
      </c>
      <c r="GT831" s="2">
        <v>0</v>
      </c>
      <c r="GU831" s="2" t="s">
        <v>3</v>
      </c>
      <c r="GV831" s="2">
        <f t="shared" si="722"/>
        <v>0</v>
      </c>
      <c r="GW831" s="2">
        <v>1</v>
      </c>
      <c r="GX831" s="2">
        <f t="shared" si="723"/>
        <v>0</v>
      </c>
      <c r="GY831" s="2"/>
      <c r="GZ831" s="2"/>
      <c r="HA831" s="2">
        <v>0</v>
      </c>
      <c r="HB831" s="2">
        <v>0</v>
      </c>
      <c r="HC831" s="2">
        <f t="shared" si="724"/>
        <v>0</v>
      </c>
      <c r="HD831" s="2"/>
      <c r="HE831" s="2" t="s">
        <v>3</v>
      </c>
      <c r="HF831" s="2" t="s">
        <v>3</v>
      </c>
      <c r="HG831" s="2"/>
      <c r="HH831" s="2"/>
      <c r="HI831" s="2"/>
      <c r="HJ831" s="2"/>
      <c r="HK831" s="2"/>
      <c r="HL831" s="2"/>
      <c r="HM831" s="2" t="s">
        <v>3</v>
      </c>
      <c r="HN831" s="2" t="s">
        <v>3</v>
      </c>
      <c r="HO831" s="2" t="s">
        <v>3</v>
      </c>
      <c r="HP831" s="2" t="s">
        <v>3</v>
      </c>
      <c r="HQ831" s="2" t="s">
        <v>3</v>
      </c>
      <c r="HR831" s="2"/>
      <c r="HS831" s="2"/>
      <c r="HT831" s="2"/>
      <c r="HU831" s="2"/>
      <c r="HV831" s="2"/>
      <c r="HW831" s="2"/>
      <c r="HX831" s="2"/>
      <c r="HY831" s="2"/>
      <c r="HZ831" s="2"/>
      <c r="IA831" s="2"/>
      <c r="IB831" s="2"/>
      <c r="IC831" s="2"/>
      <c r="ID831" s="2"/>
      <c r="IE831" s="2"/>
      <c r="IF831" s="2"/>
      <c r="IG831" s="2"/>
      <c r="IH831" s="2"/>
      <c r="II831" s="2"/>
      <c r="IJ831" s="2"/>
      <c r="IK831" s="2">
        <v>0</v>
      </c>
      <c r="IL831" s="2"/>
      <c r="IM831" s="2"/>
      <c r="IN831" s="2"/>
      <c r="IO831" s="2"/>
      <c r="IP831" s="2"/>
      <c r="IQ831" s="2"/>
      <c r="IR831" s="2"/>
      <c r="IS831" s="2"/>
      <c r="IT831" s="2"/>
      <c r="IU831" s="2"/>
    </row>
    <row r="832" spans="1:255" x14ac:dyDescent="0.2">
      <c r="A832">
        <v>18</v>
      </c>
      <c r="B832">
        <v>1</v>
      </c>
      <c r="C832">
        <v>738</v>
      </c>
      <c r="E832" t="s">
        <v>481</v>
      </c>
      <c r="F832" t="e">
        <f>'1.Лок.смета.и.Акт'!#REF!</f>
        <v>#REF!</v>
      </c>
      <c r="G832" t="s">
        <v>154</v>
      </c>
      <c r="H832" t="s">
        <v>40</v>
      </c>
      <c r="I832">
        <f>I830*J832</f>
        <v>1.0710000000000002</v>
      </c>
      <c r="J832">
        <v>1.02</v>
      </c>
      <c r="K832">
        <v>1.02</v>
      </c>
      <c r="L832">
        <v>2.1419999999999999</v>
      </c>
      <c r="M832">
        <v>0</v>
      </c>
      <c r="N832">
        <f t="shared" si="687"/>
        <v>2.1419999999999999</v>
      </c>
      <c r="O832">
        <f t="shared" si="688"/>
        <v>9126</v>
      </c>
      <c r="P832">
        <f t="shared" si="689"/>
        <v>9126</v>
      </c>
      <c r="Q832">
        <f t="shared" si="690"/>
        <v>0</v>
      </c>
      <c r="R832">
        <f t="shared" si="691"/>
        <v>0</v>
      </c>
      <c r="S832">
        <f t="shared" si="692"/>
        <v>0</v>
      </c>
      <c r="T832">
        <f t="shared" si="693"/>
        <v>0</v>
      </c>
      <c r="U832">
        <f t="shared" si="694"/>
        <v>0</v>
      </c>
      <c r="V832">
        <f t="shared" si="695"/>
        <v>0</v>
      </c>
      <c r="W832">
        <f t="shared" si="696"/>
        <v>27</v>
      </c>
      <c r="X832">
        <f t="shared" si="697"/>
        <v>0</v>
      </c>
      <c r="Y832">
        <f t="shared" si="698"/>
        <v>0</v>
      </c>
      <c r="AA832">
        <v>69726884</v>
      </c>
      <c r="AB832">
        <f t="shared" si="699"/>
        <v>1127.0899999999999</v>
      </c>
      <c r="AC832">
        <f>ROUND((ES832),2)</f>
        <v>1127.0899999999999</v>
      </c>
      <c r="AD832">
        <f t="shared" si="700"/>
        <v>0</v>
      </c>
      <c r="AE832">
        <f t="shared" si="701"/>
        <v>0</v>
      </c>
      <c r="AF832">
        <f t="shared" si="702"/>
        <v>0</v>
      </c>
      <c r="AG832">
        <f t="shared" si="703"/>
        <v>0</v>
      </c>
      <c r="AH832">
        <f t="shared" si="704"/>
        <v>0</v>
      </c>
      <c r="AI832">
        <f t="shared" si="705"/>
        <v>0</v>
      </c>
      <c r="AJ832">
        <f t="shared" si="706"/>
        <v>25.65</v>
      </c>
      <c r="AK832">
        <v>1127.0899999999999</v>
      </c>
      <c r="AL832">
        <v>1127.0899999999999</v>
      </c>
      <c r="AM832">
        <v>0</v>
      </c>
      <c r="AN832">
        <v>0</v>
      </c>
      <c r="AO832">
        <v>0</v>
      </c>
      <c r="AP832">
        <v>0</v>
      </c>
      <c r="AQ832">
        <v>0</v>
      </c>
      <c r="AR832">
        <v>0</v>
      </c>
      <c r="AS832">
        <v>25.65</v>
      </c>
      <c r="AT832">
        <v>0</v>
      </c>
      <c r="AU832">
        <v>0</v>
      </c>
      <c r="AV832">
        <v>1</v>
      </c>
      <c r="AW832">
        <v>1</v>
      </c>
      <c r="AZ832">
        <v>1</v>
      </c>
      <c r="BA832">
        <v>1</v>
      </c>
      <c r="BB832">
        <v>1</v>
      </c>
      <c r="BC832">
        <v>7.56</v>
      </c>
      <c r="BD832" t="s">
        <v>3</v>
      </c>
      <c r="BE832" t="s">
        <v>3</v>
      </c>
      <c r="BF832" t="s">
        <v>3</v>
      </c>
      <c r="BG832" t="s">
        <v>3</v>
      </c>
      <c r="BH832">
        <v>3</v>
      </c>
      <c r="BI832">
        <v>1</v>
      </c>
      <c r="BJ832" t="s">
        <v>155</v>
      </c>
      <c r="BM832">
        <v>500001</v>
      </c>
      <c r="BN832">
        <v>0</v>
      </c>
      <c r="BO832" t="s">
        <v>3</v>
      </c>
      <c r="BP832">
        <v>0</v>
      </c>
      <c r="BQ832">
        <v>8</v>
      </c>
      <c r="BR832">
        <v>0</v>
      </c>
      <c r="BS832">
        <v>1</v>
      </c>
      <c r="BT832">
        <v>1</v>
      </c>
      <c r="BU832">
        <v>1</v>
      </c>
      <c r="BV832">
        <v>1</v>
      </c>
      <c r="BW832">
        <v>1</v>
      </c>
      <c r="BX832">
        <v>1</v>
      </c>
      <c r="BY832" t="s">
        <v>3</v>
      </c>
      <c r="BZ832">
        <v>0</v>
      </c>
      <c r="CA832">
        <v>0</v>
      </c>
      <c r="CB832" t="s">
        <v>3</v>
      </c>
      <c r="CE832">
        <v>0</v>
      </c>
      <c r="CF832">
        <v>0</v>
      </c>
      <c r="CG832">
        <v>0</v>
      </c>
      <c r="CH832">
        <v>67</v>
      </c>
      <c r="CI832">
        <v>1</v>
      </c>
      <c r="CJ832">
        <v>0</v>
      </c>
      <c r="CK832">
        <v>0</v>
      </c>
      <c r="CL832">
        <v>0</v>
      </c>
      <c r="CM832">
        <v>0</v>
      </c>
      <c r="CN832" t="s">
        <v>3</v>
      </c>
      <c r="CO832">
        <v>0</v>
      </c>
      <c r="CP832">
        <f t="shared" si="707"/>
        <v>9126</v>
      </c>
      <c r="CQ832">
        <f t="shared" si="708"/>
        <v>8520.8003999999983</v>
      </c>
      <c r="CR832">
        <f t="shared" si="709"/>
        <v>0</v>
      </c>
      <c r="CS832">
        <f t="shared" si="710"/>
        <v>0</v>
      </c>
      <c r="CT832">
        <f t="shared" si="711"/>
        <v>0</v>
      </c>
      <c r="CU832">
        <f t="shared" si="712"/>
        <v>0</v>
      </c>
      <c r="CV832">
        <f t="shared" si="713"/>
        <v>0</v>
      </c>
      <c r="CW832">
        <f t="shared" si="714"/>
        <v>0</v>
      </c>
      <c r="CX832">
        <f t="shared" si="715"/>
        <v>25.65</v>
      </c>
      <c r="CY832">
        <f>(S832+R832)*(BZ832/100)</f>
        <v>0</v>
      </c>
      <c r="CZ832">
        <f>(S832+R832)*(CA832/100)</f>
        <v>0</v>
      </c>
      <c r="DC832" t="s">
        <v>3</v>
      </c>
      <c r="DD832" t="s">
        <v>3</v>
      </c>
      <c r="DE832" t="s">
        <v>3</v>
      </c>
      <c r="DF832" t="s">
        <v>3</v>
      </c>
      <c r="DG832" t="s">
        <v>3</v>
      </c>
      <c r="DH832" t="s">
        <v>3</v>
      </c>
      <c r="DI832" t="s">
        <v>3</v>
      </c>
      <c r="DJ832" t="s">
        <v>3</v>
      </c>
      <c r="DK832" t="s">
        <v>3</v>
      </c>
      <c r="DL832" t="s">
        <v>3</v>
      </c>
      <c r="DM832" t="s">
        <v>3</v>
      </c>
      <c r="DN832">
        <v>0</v>
      </c>
      <c r="DO832">
        <v>0</v>
      </c>
      <c r="DP832">
        <v>1</v>
      </c>
      <c r="DQ832">
        <v>1</v>
      </c>
      <c r="DU832">
        <v>1007</v>
      </c>
      <c r="DV832" t="s">
        <v>40</v>
      </c>
      <c r="DW832" t="e">
        <f>'1.Лок.смета.и.Акт'!#REF!</f>
        <v>#REF!</v>
      </c>
      <c r="DX832">
        <v>1</v>
      </c>
      <c r="DZ832" t="s">
        <v>3</v>
      </c>
      <c r="EA832" t="s">
        <v>3</v>
      </c>
      <c r="EB832" t="s">
        <v>3</v>
      </c>
      <c r="EC832" t="s">
        <v>3</v>
      </c>
      <c r="EE832">
        <v>54328897</v>
      </c>
      <c r="EF832">
        <v>8</v>
      </c>
      <c r="EG832" t="s">
        <v>31</v>
      </c>
      <c r="EH832">
        <v>0</v>
      </c>
      <c r="EI832" t="s">
        <v>3</v>
      </c>
      <c r="EJ832">
        <v>1</v>
      </c>
      <c r="EK832">
        <v>500001</v>
      </c>
      <c r="EL832" t="s">
        <v>32</v>
      </c>
      <c r="EM832" t="s">
        <v>33</v>
      </c>
      <c r="EO832" t="s">
        <v>3</v>
      </c>
      <c r="EQ832">
        <v>0</v>
      </c>
      <c r="ER832">
        <v>8150</v>
      </c>
      <c r="ES832">
        <v>1127.0899999999999</v>
      </c>
      <c r="ET832">
        <v>0</v>
      </c>
      <c r="EU832">
        <v>0</v>
      </c>
      <c r="EV832">
        <v>0</v>
      </c>
      <c r="EW832">
        <v>0</v>
      </c>
      <c r="EX832">
        <v>0</v>
      </c>
      <c r="EZ832">
        <v>5</v>
      </c>
      <c r="FC832">
        <v>0</v>
      </c>
      <c r="FD832">
        <v>18</v>
      </c>
      <c r="FF832">
        <v>8150</v>
      </c>
      <c r="FQ832">
        <v>0</v>
      </c>
      <c r="FR832">
        <f t="shared" si="716"/>
        <v>0</v>
      </c>
      <c r="FS832">
        <v>0</v>
      </c>
      <c r="FX832">
        <v>0</v>
      </c>
      <c r="FY832">
        <v>0</v>
      </c>
      <c r="GA832" t="s">
        <v>156</v>
      </c>
      <c r="GD832">
        <v>1</v>
      </c>
      <c r="GF832">
        <v>958144803</v>
      </c>
      <c r="GG832">
        <v>2</v>
      </c>
      <c r="GH832">
        <v>3</v>
      </c>
      <c r="GI832">
        <v>5</v>
      </c>
      <c r="GJ832">
        <v>0</v>
      </c>
      <c r="GK832">
        <v>0</v>
      </c>
      <c r="GL832">
        <f t="shared" si="717"/>
        <v>0</v>
      </c>
      <c r="GM832">
        <f t="shared" si="718"/>
        <v>9126</v>
      </c>
      <c r="GN832">
        <f t="shared" si="719"/>
        <v>9126</v>
      </c>
      <c r="GO832">
        <f t="shared" si="720"/>
        <v>0</v>
      </c>
      <c r="GP832">
        <f t="shared" si="721"/>
        <v>0</v>
      </c>
      <c r="GR832">
        <v>1</v>
      </c>
      <c r="GS832">
        <v>1</v>
      </c>
      <c r="GT832">
        <v>0</v>
      </c>
      <c r="GU832" t="s">
        <v>3</v>
      </c>
      <c r="GV832">
        <f t="shared" si="722"/>
        <v>0</v>
      </c>
      <c r="GW832">
        <v>1</v>
      </c>
      <c r="GX832">
        <f t="shared" si="723"/>
        <v>0</v>
      </c>
      <c r="HA832">
        <v>0</v>
      </c>
      <c r="HB832">
        <v>0</v>
      </c>
      <c r="HC832">
        <f t="shared" si="724"/>
        <v>0</v>
      </c>
      <c r="HE832" t="s">
        <v>35</v>
      </c>
      <c r="HF832" t="s">
        <v>36</v>
      </c>
      <c r="HM832" t="s">
        <v>3</v>
      </c>
      <c r="HN832" t="s">
        <v>3</v>
      </c>
      <c r="HO832" t="s">
        <v>3</v>
      </c>
      <c r="HP832" t="s">
        <v>3</v>
      </c>
      <c r="HQ832" t="s">
        <v>3</v>
      </c>
      <c r="IK832">
        <v>0</v>
      </c>
    </row>
    <row r="833" spans="1:255" x14ac:dyDescent="0.2">
      <c r="A833" s="2">
        <v>17</v>
      </c>
      <c r="B833" s="2">
        <v>1</v>
      </c>
      <c r="C833" s="2">
        <f>ROW(SmtRes!A741)</f>
        <v>741</v>
      </c>
      <c r="D833" s="2">
        <f>ROW(EtalonRes!A753)</f>
        <v>753</v>
      </c>
      <c r="E833" s="2" t="s">
        <v>482</v>
      </c>
      <c r="F833" s="2" t="s">
        <v>158</v>
      </c>
      <c r="G833" s="2" t="s">
        <v>159</v>
      </c>
      <c r="H833" s="2" t="s">
        <v>160</v>
      </c>
      <c r="I833" s="2">
        <f>'1.Лок.смета.и.Акт'!E93</f>
        <v>0.18</v>
      </c>
      <c r="J833" s="2">
        <v>0</v>
      </c>
      <c r="K833" s="2">
        <v>0.18</v>
      </c>
      <c r="L833" s="2">
        <v>0.36</v>
      </c>
      <c r="M833" s="2">
        <v>0</v>
      </c>
      <c r="N833" s="2">
        <f t="shared" si="687"/>
        <v>0.36</v>
      </c>
      <c r="O833" s="2">
        <f t="shared" si="688"/>
        <v>5</v>
      </c>
      <c r="P833" s="2">
        <f t="shared" si="689"/>
        <v>0</v>
      </c>
      <c r="Q833" s="2">
        <f t="shared" si="690"/>
        <v>0</v>
      </c>
      <c r="R833" s="2">
        <f t="shared" si="691"/>
        <v>0</v>
      </c>
      <c r="S833" s="2">
        <f t="shared" si="692"/>
        <v>5</v>
      </c>
      <c r="T833" s="2">
        <f t="shared" si="693"/>
        <v>0</v>
      </c>
      <c r="U833" s="2">
        <f t="shared" si="694"/>
        <v>0.621</v>
      </c>
      <c r="V833" s="2">
        <f t="shared" si="695"/>
        <v>0</v>
      </c>
      <c r="W833" s="2">
        <f t="shared" si="696"/>
        <v>0</v>
      </c>
      <c r="X833" s="2">
        <f t="shared" si="697"/>
        <v>6</v>
      </c>
      <c r="Y833" s="2">
        <f t="shared" si="698"/>
        <v>4</v>
      </c>
      <c r="Z833" s="2"/>
      <c r="AA833" s="2">
        <v>69726971</v>
      </c>
      <c r="AB833" s="2">
        <f t="shared" si="699"/>
        <v>31.54</v>
      </c>
      <c r="AC833" s="2">
        <f>ROUND((ES833+(SUM(SmtRes!BC739:'SmtRes'!BC741)+SUM(EtalonRes!AL751:'EtalonRes'!AL753))),2)</f>
        <v>0</v>
      </c>
      <c r="AD833" s="2">
        <f t="shared" si="700"/>
        <v>1.87</v>
      </c>
      <c r="AE833" s="2">
        <f t="shared" si="701"/>
        <v>0</v>
      </c>
      <c r="AF833" s="2">
        <f t="shared" si="702"/>
        <v>29.67</v>
      </c>
      <c r="AG833" s="2">
        <f t="shared" si="703"/>
        <v>0</v>
      </c>
      <c r="AH833" s="2">
        <f t="shared" si="704"/>
        <v>3.45</v>
      </c>
      <c r="AI833" s="2">
        <f t="shared" si="705"/>
        <v>0</v>
      </c>
      <c r="AJ833" s="2">
        <f t="shared" si="706"/>
        <v>0</v>
      </c>
      <c r="AK833" s="2">
        <v>1532.16</v>
      </c>
      <c r="AL833" s="2">
        <v>1500.62</v>
      </c>
      <c r="AM833" s="2">
        <v>1.87</v>
      </c>
      <c r="AN833" s="2">
        <v>0</v>
      </c>
      <c r="AO833" s="2">
        <v>29.67</v>
      </c>
      <c r="AP833" s="2">
        <v>0</v>
      </c>
      <c r="AQ833" s="2">
        <v>3.45</v>
      </c>
      <c r="AR833" s="2">
        <v>0</v>
      </c>
      <c r="AS833" s="2">
        <v>0</v>
      </c>
      <c r="AT833" s="2">
        <v>123</v>
      </c>
      <c r="AU833" s="2">
        <v>75</v>
      </c>
      <c r="AV833" s="2">
        <v>1</v>
      </c>
      <c r="AW833" s="2">
        <v>1</v>
      </c>
      <c r="AX833" s="2"/>
      <c r="AY833" s="2"/>
      <c r="AZ833" s="2">
        <v>1</v>
      </c>
      <c r="BA833" s="2">
        <v>1</v>
      </c>
      <c r="BB833" s="2">
        <v>1</v>
      </c>
      <c r="BC833" s="2">
        <v>1</v>
      </c>
      <c r="BD833" s="2" t="s">
        <v>3</v>
      </c>
      <c r="BE833" s="2" t="s">
        <v>3</v>
      </c>
      <c r="BF833" s="2" t="s">
        <v>3</v>
      </c>
      <c r="BG833" s="2" t="s">
        <v>3</v>
      </c>
      <c r="BH833" s="2">
        <v>0</v>
      </c>
      <c r="BI833" s="2">
        <v>1</v>
      </c>
      <c r="BJ833" s="2" t="s">
        <v>161</v>
      </c>
      <c r="BK833" s="2"/>
      <c r="BL833" s="2"/>
      <c r="BM833" s="2">
        <v>11001</v>
      </c>
      <c r="BN833" s="2">
        <v>0</v>
      </c>
      <c r="BO833" s="2" t="s">
        <v>3</v>
      </c>
      <c r="BP833" s="2">
        <v>0</v>
      </c>
      <c r="BQ833" s="2">
        <v>2</v>
      </c>
      <c r="BR833" s="2">
        <v>0</v>
      </c>
      <c r="BS833" s="2">
        <v>1</v>
      </c>
      <c r="BT833" s="2">
        <v>1</v>
      </c>
      <c r="BU833" s="2">
        <v>1</v>
      </c>
      <c r="BV833" s="2">
        <v>1</v>
      </c>
      <c r="BW833" s="2">
        <v>1</v>
      </c>
      <c r="BX833" s="2">
        <v>1</v>
      </c>
      <c r="BY833" s="2" t="s">
        <v>3</v>
      </c>
      <c r="BZ833" s="2">
        <v>123</v>
      </c>
      <c r="CA833" s="2">
        <v>75</v>
      </c>
      <c r="CB833" s="2" t="s">
        <v>3</v>
      </c>
      <c r="CC833" s="2"/>
      <c r="CD833" s="2"/>
      <c r="CE833" s="2">
        <v>0</v>
      </c>
      <c r="CF833" s="2">
        <v>0</v>
      </c>
      <c r="CG833" s="2">
        <v>0</v>
      </c>
      <c r="CH833" s="2">
        <v>68</v>
      </c>
      <c r="CI833" s="2">
        <v>0</v>
      </c>
      <c r="CJ833" s="2">
        <v>0</v>
      </c>
      <c r="CK833" s="2">
        <v>0</v>
      </c>
      <c r="CL833" s="2">
        <v>0</v>
      </c>
      <c r="CM833" s="2">
        <v>0</v>
      </c>
      <c r="CN833" s="2" t="s">
        <v>3</v>
      </c>
      <c r="CO833" s="2">
        <v>0</v>
      </c>
      <c r="CP833" s="2">
        <f t="shared" si="707"/>
        <v>5</v>
      </c>
      <c r="CQ833" s="2">
        <f t="shared" si="708"/>
        <v>0</v>
      </c>
      <c r="CR833" s="2">
        <f t="shared" si="709"/>
        <v>1.87</v>
      </c>
      <c r="CS833" s="2">
        <f t="shared" si="710"/>
        <v>0</v>
      </c>
      <c r="CT833" s="2">
        <f t="shared" si="711"/>
        <v>29.67</v>
      </c>
      <c r="CU833" s="2">
        <f t="shared" si="712"/>
        <v>0</v>
      </c>
      <c r="CV833" s="2">
        <f t="shared" si="713"/>
        <v>3.45</v>
      </c>
      <c r="CW833" s="2">
        <f t="shared" si="714"/>
        <v>0</v>
      </c>
      <c r="CX833" s="2">
        <f t="shared" si="715"/>
        <v>0</v>
      </c>
      <c r="CY833" s="2">
        <f>(((S833+R833)*AT833)/100)</f>
        <v>6.15</v>
      </c>
      <c r="CZ833" s="2">
        <f>(((S833+R833)*AU833)/100)</f>
        <v>3.75</v>
      </c>
      <c r="DA833" s="2"/>
      <c r="DB833" s="2"/>
      <c r="DC833" s="2" t="s">
        <v>3</v>
      </c>
      <c r="DD833" s="2" t="s">
        <v>3</v>
      </c>
      <c r="DE833" s="2" t="s">
        <v>3</v>
      </c>
      <c r="DF833" s="2" t="s">
        <v>3</v>
      </c>
      <c r="DG833" s="2" t="s">
        <v>3</v>
      </c>
      <c r="DH833" s="2" t="s">
        <v>3</v>
      </c>
      <c r="DI833" s="2" t="s">
        <v>3</v>
      </c>
      <c r="DJ833" s="2" t="s">
        <v>3</v>
      </c>
      <c r="DK833" s="2" t="s">
        <v>3</v>
      </c>
      <c r="DL833" s="2" t="s">
        <v>3</v>
      </c>
      <c r="DM833" s="2" t="s">
        <v>3</v>
      </c>
      <c r="DN833" s="2">
        <v>0</v>
      </c>
      <c r="DO833" s="2">
        <v>0</v>
      </c>
      <c r="DP833" s="2">
        <v>1</v>
      </c>
      <c r="DQ833" s="2">
        <v>1</v>
      </c>
      <c r="DR833" s="2"/>
      <c r="DS833" s="2"/>
      <c r="DT833" s="2"/>
      <c r="DU833" s="2">
        <v>1013</v>
      </c>
      <c r="DV833" s="2" t="s">
        <v>160</v>
      </c>
      <c r="DW833" s="2" t="s">
        <v>160</v>
      </c>
      <c r="DX833" s="2">
        <v>1</v>
      </c>
      <c r="DY833" s="2"/>
      <c r="DZ833" s="2" t="s">
        <v>3</v>
      </c>
      <c r="EA833" s="2" t="s">
        <v>3</v>
      </c>
      <c r="EB833" s="2" t="s">
        <v>3</v>
      </c>
      <c r="EC833" s="2" t="s">
        <v>3</v>
      </c>
      <c r="ED833" s="2"/>
      <c r="EE833" s="2">
        <v>54328965</v>
      </c>
      <c r="EF833" s="2">
        <v>2</v>
      </c>
      <c r="EG833" s="2" t="s">
        <v>21</v>
      </c>
      <c r="EH833" s="2">
        <v>0</v>
      </c>
      <c r="EI833" s="2" t="s">
        <v>3</v>
      </c>
      <c r="EJ833" s="2">
        <v>1</v>
      </c>
      <c r="EK833" s="2">
        <v>11001</v>
      </c>
      <c r="EL833" s="2" t="s">
        <v>22</v>
      </c>
      <c r="EM833" s="2" t="s">
        <v>23</v>
      </c>
      <c r="EN833" s="2"/>
      <c r="EO833" s="2" t="s">
        <v>3</v>
      </c>
      <c r="EP833" s="2"/>
      <c r="EQ833" s="2">
        <v>1441792</v>
      </c>
      <c r="ER833" s="2">
        <v>1532.16</v>
      </c>
      <c r="ES833" s="2">
        <v>1500.62</v>
      </c>
      <c r="ET833" s="2">
        <v>1.87</v>
      </c>
      <c r="EU833" s="2">
        <v>0</v>
      </c>
      <c r="EV833" s="2">
        <v>29.67</v>
      </c>
      <c r="EW833" s="2">
        <v>3.45</v>
      </c>
      <c r="EX833" s="2">
        <v>0</v>
      </c>
      <c r="EY833" s="2">
        <v>1</v>
      </c>
      <c r="EZ833" s="2"/>
      <c r="FA833" s="2"/>
      <c r="FB833" s="2"/>
      <c r="FC833" s="2"/>
      <c r="FD833" s="2"/>
      <c r="FE833" s="2"/>
      <c r="FF833" s="2"/>
      <c r="FG833" s="2"/>
      <c r="FH833" s="2"/>
      <c r="FI833" s="2"/>
      <c r="FJ833" s="2"/>
      <c r="FK833" s="2"/>
      <c r="FL833" s="2"/>
      <c r="FM833" s="2"/>
      <c r="FN833" s="2"/>
      <c r="FO833" s="2"/>
      <c r="FP833" s="2"/>
      <c r="FQ833" s="2">
        <v>0</v>
      </c>
      <c r="FR833" s="2">
        <f t="shared" si="716"/>
        <v>0</v>
      </c>
      <c r="FS833" s="2">
        <v>0</v>
      </c>
      <c r="FT833" s="2"/>
      <c r="FU833" s="2"/>
      <c r="FV833" s="2"/>
      <c r="FW833" s="2"/>
      <c r="FX833" s="2">
        <v>123</v>
      </c>
      <c r="FY833" s="2">
        <v>75</v>
      </c>
      <c r="FZ833" s="2"/>
      <c r="GA833" s="2" t="s">
        <v>3</v>
      </c>
      <c r="GB833" s="2"/>
      <c r="GC833" s="2"/>
      <c r="GD833" s="2">
        <v>1</v>
      </c>
      <c r="GE833" s="2"/>
      <c r="GF833" s="2">
        <v>-736195811</v>
      </c>
      <c r="GG833" s="2">
        <v>2</v>
      </c>
      <c r="GH833" s="2">
        <v>1</v>
      </c>
      <c r="GI833" s="2">
        <v>-2</v>
      </c>
      <c r="GJ833" s="2">
        <v>0</v>
      </c>
      <c r="GK833" s="2">
        <v>0</v>
      </c>
      <c r="GL833" s="2">
        <f t="shared" si="717"/>
        <v>0</v>
      </c>
      <c r="GM833" s="2">
        <f t="shared" si="718"/>
        <v>15</v>
      </c>
      <c r="GN833" s="2">
        <f t="shared" si="719"/>
        <v>15</v>
      </c>
      <c r="GO833" s="2">
        <f t="shared" si="720"/>
        <v>0</v>
      </c>
      <c r="GP833" s="2">
        <f t="shared" si="721"/>
        <v>0</v>
      </c>
      <c r="GQ833" s="2"/>
      <c r="GR833" s="2">
        <v>0</v>
      </c>
      <c r="GS833" s="2">
        <v>3</v>
      </c>
      <c r="GT833" s="2">
        <v>0</v>
      </c>
      <c r="GU833" s="2" t="s">
        <v>3</v>
      </c>
      <c r="GV833" s="2">
        <f t="shared" si="722"/>
        <v>0</v>
      </c>
      <c r="GW833" s="2">
        <v>1</v>
      </c>
      <c r="GX833" s="2">
        <f t="shared" si="723"/>
        <v>0</v>
      </c>
      <c r="GY833" s="2"/>
      <c r="GZ833" s="2"/>
      <c r="HA833" s="2">
        <v>0</v>
      </c>
      <c r="HB833" s="2">
        <v>0</v>
      </c>
      <c r="HC833" s="2">
        <f t="shared" si="724"/>
        <v>0</v>
      </c>
      <c r="HD833" s="2"/>
      <c r="HE833" s="2" t="s">
        <v>3</v>
      </c>
      <c r="HF833" s="2" t="s">
        <v>3</v>
      </c>
      <c r="HG833" s="2"/>
      <c r="HH833" s="2"/>
      <c r="HI833" s="2"/>
      <c r="HJ833" s="2"/>
      <c r="HK833" s="2"/>
      <c r="HL833" s="2"/>
      <c r="HM833" s="2" t="s">
        <v>3</v>
      </c>
      <c r="HN833" s="2" t="s">
        <v>24</v>
      </c>
      <c r="HO833" s="2" t="s">
        <v>25</v>
      </c>
      <c r="HP833" s="2" t="s">
        <v>22</v>
      </c>
      <c r="HQ833" s="2" t="s">
        <v>22</v>
      </c>
      <c r="HR833" s="2"/>
      <c r="HS833" s="2"/>
      <c r="HT833" s="2"/>
      <c r="HU833" s="2"/>
      <c r="HV833" s="2"/>
      <c r="HW833" s="2"/>
      <c r="HX833" s="2"/>
      <c r="HY833" s="2"/>
      <c r="HZ833" s="2"/>
      <c r="IA833" s="2"/>
      <c r="IB833" s="2"/>
      <c r="IC833" s="2"/>
      <c r="ID833" s="2"/>
      <c r="IE833" s="2"/>
      <c r="IF833" s="2"/>
      <c r="IG833" s="2"/>
      <c r="IH833" s="2"/>
      <c r="II833" s="2"/>
      <c r="IJ833" s="2"/>
      <c r="IK833" s="2">
        <v>0</v>
      </c>
      <c r="IL833" s="2"/>
      <c r="IM833" s="2"/>
      <c r="IN833" s="2"/>
      <c r="IO833" s="2"/>
      <c r="IP833" s="2"/>
      <c r="IQ833" s="2"/>
      <c r="IR833" s="2"/>
      <c r="IS833" s="2"/>
      <c r="IT833" s="2"/>
      <c r="IU833" s="2"/>
    </row>
    <row r="834" spans="1:255" x14ac:dyDescent="0.2">
      <c r="A834">
        <v>17</v>
      </c>
      <c r="B834">
        <v>1</v>
      </c>
      <c r="C834">
        <f>ROW(SmtRes!A744)</f>
        <v>744</v>
      </c>
      <c r="D834">
        <f>ROW(EtalonRes!A756)</f>
        <v>756</v>
      </c>
      <c r="E834" t="s">
        <v>482</v>
      </c>
      <c r="F834" t="s">
        <v>158</v>
      </c>
      <c r="G834" t="s">
        <v>159</v>
      </c>
      <c r="H834" t="s">
        <v>160</v>
      </c>
      <c r="I834">
        <f>'1.Лок.смета.и.Акт'!E93</f>
        <v>0.18</v>
      </c>
      <c r="J834">
        <v>0</v>
      </c>
      <c r="K834">
        <v>0.18</v>
      </c>
      <c r="L834">
        <v>0.36</v>
      </c>
      <c r="M834">
        <v>0</v>
      </c>
      <c r="N834">
        <f t="shared" si="687"/>
        <v>0.36</v>
      </c>
      <c r="O834">
        <f t="shared" si="688"/>
        <v>138</v>
      </c>
      <c r="P834">
        <f t="shared" si="689"/>
        <v>0</v>
      </c>
      <c r="Q834">
        <f t="shared" si="690"/>
        <v>3</v>
      </c>
      <c r="R834">
        <f t="shared" si="691"/>
        <v>0</v>
      </c>
      <c r="S834">
        <f t="shared" si="692"/>
        <v>135</v>
      </c>
      <c r="T834">
        <f t="shared" si="693"/>
        <v>0</v>
      </c>
      <c r="U834" t="e">
        <f t="shared" si="694"/>
        <v>#REF!</v>
      </c>
      <c r="V834">
        <f t="shared" si="695"/>
        <v>0</v>
      </c>
      <c r="W834">
        <f t="shared" si="696"/>
        <v>0</v>
      </c>
      <c r="X834" t="e">
        <f t="shared" si="697"/>
        <v>#REF!</v>
      </c>
      <c r="Y834" t="e">
        <f t="shared" si="698"/>
        <v>#REF!</v>
      </c>
      <c r="AA834">
        <v>69726884</v>
      </c>
      <c r="AB834">
        <f t="shared" si="699"/>
        <v>31.54</v>
      </c>
      <c r="AC834">
        <f>ROUND((ES834+(SUM(SmtRes!BC742:'SmtRes'!BC744)+SUM(EtalonRes!AL754:'EtalonRes'!AL756))),2)</f>
        <v>0</v>
      </c>
      <c r="AD834">
        <f t="shared" si="700"/>
        <v>1.87</v>
      </c>
      <c r="AE834">
        <f t="shared" si="701"/>
        <v>0</v>
      </c>
      <c r="AF834">
        <f t="shared" si="702"/>
        <v>29.67</v>
      </c>
      <c r="AG834">
        <f t="shared" si="703"/>
        <v>0</v>
      </c>
      <c r="AH834" t="e">
        <f t="shared" si="704"/>
        <v>#REF!</v>
      </c>
      <c r="AI834">
        <f t="shared" si="705"/>
        <v>0</v>
      </c>
      <c r="AJ834">
        <f t="shared" si="706"/>
        <v>0</v>
      </c>
      <c r="AK834">
        <v>1532.16</v>
      </c>
      <c r="AL834">
        <v>1500.62</v>
      </c>
      <c r="AM834">
        <v>1.87</v>
      </c>
      <c r="AN834">
        <v>0</v>
      </c>
      <c r="AO834">
        <v>29.67</v>
      </c>
      <c r="AP834">
        <v>0</v>
      </c>
      <c r="AQ834" t="e">
        <f>'1.Лок.смета.и.Акт'!#REF!</f>
        <v>#REF!</v>
      </c>
      <c r="AR834">
        <v>0</v>
      </c>
      <c r="AS834">
        <v>0</v>
      </c>
      <c r="AT834">
        <v>117</v>
      </c>
      <c r="AU834">
        <v>64</v>
      </c>
      <c r="AV834">
        <v>1</v>
      </c>
      <c r="AW834">
        <v>1</v>
      </c>
      <c r="AZ834">
        <v>1</v>
      </c>
      <c r="BA834">
        <v>25.36</v>
      </c>
      <c r="BB834">
        <v>7.84</v>
      </c>
      <c r="BC834">
        <v>7.56</v>
      </c>
      <c r="BD834" t="s">
        <v>3</v>
      </c>
      <c r="BE834" t="s">
        <v>3</v>
      </c>
      <c r="BF834" t="s">
        <v>3</v>
      </c>
      <c r="BG834" t="s">
        <v>3</v>
      </c>
      <c r="BH834">
        <v>0</v>
      </c>
      <c r="BI834">
        <v>1</v>
      </c>
      <c r="BJ834" t="s">
        <v>161</v>
      </c>
      <c r="BM834">
        <v>11001</v>
      </c>
      <c r="BN834">
        <v>0</v>
      </c>
      <c r="BO834" t="s">
        <v>158</v>
      </c>
      <c r="BP834">
        <v>1</v>
      </c>
      <c r="BQ834">
        <v>2</v>
      </c>
      <c r="BR834">
        <v>0</v>
      </c>
      <c r="BS834">
        <v>19.8</v>
      </c>
      <c r="BT834">
        <v>1</v>
      </c>
      <c r="BU834">
        <v>1</v>
      </c>
      <c r="BV834">
        <v>1</v>
      </c>
      <c r="BW834">
        <v>1</v>
      </c>
      <c r="BX834">
        <v>1</v>
      </c>
      <c r="BY834" t="s">
        <v>3</v>
      </c>
      <c r="BZ834" t="e">
        <f>'1.Лок.смета.и.Акт'!#REF!</f>
        <v>#REF!</v>
      </c>
      <c r="CA834" t="e">
        <f>'1.Лок.смета.и.Акт'!#REF!</f>
        <v>#REF!</v>
      </c>
      <c r="CB834" t="s">
        <v>3</v>
      </c>
      <c r="CE834">
        <v>0</v>
      </c>
      <c r="CF834">
        <v>0</v>
      </c>
      <c r="CG834">
        <v>0</v>
      </c>
      <c r="CH834">
        <v>68</v>
      </c>
      <c r="CI834">
        <v>0</v>
      </c>
      <c r="CJ834">
        <v>0</v>
      </c>
      <c r="CK834">
        <v>0</v>
      </c>
      <c r="CL834">
        <v>0</v>
      </c>
      <c r="CM834">
        <v>0</v>
      </c>
      <c r="CN834" t="s">
        <v>3</v>
      </c>
      <c r="CO834">
        <v>0</v>
      </c>
      <c r="CP834">
        <f t="shared" si="707"/>
        <v>138</v>
      </c>
      <c r="CQ834">
        <f t="shared" si="708"/>
        <v>0</v>
      </c>
      <c r="CR834">
        <f t="shared" si="709"/>
        <v>14.6608</v>
      </c>
      <c r="CS834">
        <f t="shared" si="710"/>
        <v>0</v>
      </c>
      <c r="CT834">
        <f t="shared" si="711"/>
        <v>752.43119999999999</v>
      </c>
      <c r="CU834">
        <f t="shared" si="712"/>
        <v>0</v>
      </c>
      <c r="CV834" t="e">
        <f t="shared" si="713"/>
        <v>#REF!</v>
      </c>
      <c r="CW834">
        <f t="shared" si="714"/>
        <v>0</v>
      </c>
      <c r="CX834">
        <f t="shared" si="715"/>
        <v>0</v>
      </c>
      <c r="CY834" t="e">
        <f>(S834+R834)*(BZ834/100)</f>
        <v>#REF!</v>
      </c>
      <c r="CZ834" t="e">
        <f>(S834+R834)*(CA834/100)</f>
        <v>#REF!</v>
      </c>
      <c r="DC834" t="s">
        <v>3</v>
      </c>
      <c r="DD834" t="s">
        <v>3</v>
      </c>
      <c r="DE834" t="s">
        <v>3</v>
      </c>
      <c r="DF834" t="s">
        <v>3</v>
      </c>
      <c r="DG834" t="s">
        <v>3</v>
      </c>
      <c r="DH834" t="s">
        <v>3</v>
      </c>
      <c r="DI834" t="s">
        <v>3</v>
      </c>
      <c r="DJ834" t="s">
        <v>3</v>
      </c>
      <c r="DK834" t="s">
        <v>3</v>
      </c>
      <c r="DL834" t="s">
        <v>3</v>
      </c>
      <c r="DM834" t="s">
        <v>3</v>
      </c>
      <c r="DN834">
        <v>123</v>
      </c>
      <c r="DO834">
        <v>75</v>
      </c>
      <c r="DP834">
        <v>1</v>
      </c>
      <c r="DQ834">
        <v>1</v>
      </c>
      <c r="DU834">
        <v>1013</v>
      </c>
      <c r="DV834" t="s">
        <v>160</v>
      </c>
      <c r="DW834" t="str">
        <f>'1.Лок.смета.и.Акт'!D93</f>
        <v>100 м2 поверхности</v>
      </c>
      <c r="DX834">
        <v>1</v>
      </c>
      <c r="DZ834" t="s">
        <v>3</v>
      </c>
      <c r="EA834" t="s">
        <v>3</v>
      </c>
      <c r="EB834" t="s">
        <v>3</v>
      </c>
      <c r="EC834" t="s">
        <v>3</v>
      </c>
      <c r="EE834">
        <v>54328965</v>
      </c>
      <c r="EF834">
        <v>2</v>
      </c>
      <c r="EG834" t="s">
        <v>21</v>
      </c>
      <c r="EH834">
        <v>0</v>
      </c>
      <c r="EI834" t="s">
        <v>3</v>
      </c>
      <c r="EJ834">
        <v>1</v>
      </c>
      <c r="EK834">
        <v>11001</v>
      </c>
      <c r="EL834" t="s">
        <v>22</v>
      </c>
      <c r="EM834" t="s">
        <v>23</v>
      </c>
      <c r="EO834" t="s">
        <v>3</v>
      </c>
      <c r="EQ834">
        <v>1441792</v>
      </c>
      <c r="ER834">
        <v>1532.16</v>
      </c>
      <c r="ES834">
        <v>1500.62</v>
      </c>
      <c r="ET834">
        <v>1.87</v>
      </c>
      <c r="EU834">
        <v>0</v>
      </c>
      <c r="EV834">
        <v>29.67</v>
      </c>
      <c r="EW834" t="e">
        <f>'1.Лок.смета.и.Акт'!#REF!</f>
        <v>#REF!</v>
      </c>
      <c r="EX834">
        <v>0</v>
      </c>
      <c r="EY834">
        <v>1</v>
      </c>
      <c r="FQ834">
        <v>0</v>
      </c>
      <c r="FR834">
        <f t="shared" si="716"/>
        <v>0</v>
      </c>
      <c r="FS834">
        <v>0</v>
      </c>
      <c r="FX834">
        <v>123</v>
      </c>
      <c r="FY834">
        <v>75</v>
      </c>
      <c r="GA834" t="s">
        <v>3</v>
      </c>
      <c r="GD834">
        <v>1</v>
      </c>
      <c r="GF834">
        <v>-736195811</v>
      </c>
      <c r="GG834">
        <v>2</v>
      </c>
      <c r="GH834">
        <v>1</v>
      </c>
      <c r="GI834">
        <v>2</v>
      </c>
      <c r="GJ834">
        <v>0</v>
      </c>
      <c r="GK834">
        <v>0</v>
      </c>
      <c r="GL834">
        <f t="shared" si="717"/>
        <v>0</v>
      </c>
      <c r="GM834" t="e">
        <f t="shared" si="718"/>
        <v>#REF!</v>
      </c>
      <c r="GN834" t="e">
        <f t="shared" si="719"/>
        <v>#REF!</v>
      </c>
      <c r="GO834">
        <f t="shared" si="720"/>
        <v>0</v>
      </c>
      <c r="GP834">
        <f t="shared" si="721"/>
        <v>0</v>
      </c>
      <c r="GR834">
        <v>0</v>
      </c>
      <c r="GS834">
        <v>3</v>
      </c>
      <c r="GT834">
        <v>0</v>
      </c>
      <c r="GU834" t="s">
        <v>3</v>
      </c>
      <c r="GV834">
        <f t="shared" si="722"/>
        <v>0</v>
      </c>
      <c r="GW834">
        <v>1015.2</v>
      </c>
      <c r="GX834">
        <f t="shared" si="723"/>
        <v>0</v>
      </c>
      <c r="HA834">
        <v>0</v>
      </c>
      <c r="HB834">
        <v>0</v>
      </c>
      <c r="HC834">
        <f t="shared" si="724"/>
        <v>0</v>
      </c>
      <c r="HE834" t="s">
        <v>3</v>
      </c>
      <c r="HF834" t="s">
        <v>3</v>
      </c>
      <c r="HM834" t="s">
        <v>3</v>
      </c>
      <c r="HN834" t="s">
        <v>24</v>
      </c>
      <c r="HO834" t="s">
        <v>25</v>
      </c>
      <c r="HP834" t="s">
        <v>22</v>
      </c>
      <c r="HQ834" t="s">
        <v>22</v>
      </c>
      <c r="IK834">
        <v>0</v>
      </c>
    </row>
    <row r="835" spans="1:255" x14ac:dyDescent="0.2">
      <c r="A835" s="2">
        <v>18</v>
      </c>
      <c r="B835" s="2">
        <v>1</v>
      </c>
      <c r="C835" s="2">
        <v>741</v>
      </c>
      <c r="D835" s="2"/>
      <c r="E835" s="2" t="s">
        <v>483</v>
      </c>
      <c r="F835" s="2" t="s">
        <v>163</v>
      </c>
      <c r="G835" s="2" t="s">
        <v>164</v>
      </c>
      <c r="H835" s="2" t="s">
        <v>56</v>
      </c>
      <c r="I835" s="2">
        <f>I833*J835</f>
        <v>20.7</v>
      </c>
      <c r="J835" s="2">
        <v>115</v>
      </c>
      <c r="K835" s="2">
        <v>115</v>
      </c>
      <c r="L835" s="2">
        <v>41.4</v>
      </c>
      <c r="M835" s="2">
        <v>0</v>
      </c>
      <c r="N835" s="2">
        <f t="shared" si="687"/>
        <v>41.4</v>
      </c>
      <c r="O835" s="2">
        <f t="shared" si="688"/>
        <v>254</v>
      </c>
      <c r="P835" s="2">
        <f t="shared" si="689"/>
        <v>254</v>
      </c>
      <c r="Q835" s="2">
        <f t="shared" si="690"/>
        <v>0</v>
      </c>
      <c r="R835" s="2">
        <f t="shared" si="691"/>
        <v>0</v>
      </c>
      <c r="S835" s="2">
        <f t="shared" si="692"/>
        <v>0</v>
      </c>
      <c r="T835" s="2">
        <f t="shared" si="693"/>
        <v>0</v>
      </c>
      <c r="U835" s="2">
        <f t="shared" si="694"/>
        <v>0</v>
      </c>
      <c r="V835" s="2">
        <f t="shared" si="695"/>
        <v>0</v>
      </c>
      <c r="W835" s="2">
        <f t="shared" si="696"/>
        <v>0</v>
      </c>
      <c r="X835" s="2">
        <f t="shared" si="697"/>
        <v>0</v>
      </c>
      <c r="Y835" s="2">
        <f t="shared" si="698"/>
        <v>0</v>
      </c>
      <c r="Z835" s="2"/>
      <c r="AA835" s="2">
        <v>69726971</v>
      </c>
      <c r="AB835" s="2">
        <f t="shared" si="699"/>
        <v>12.26</v>
      </c>
      <c r="AC835" s="2">
        <f>ROUND((ES835),2)</f>
        <v>12.26</v>
      </c>
      <c r="AD835" s="2">
        <f t="shared" si="700"/>
        <v>0</v>
      </c>
      <c r="AE835" s="2">
        <f t="shared" si="701"/>
        <v>0</v>
      </c>
      <c r="AF835" s="2">
        <f t="shared" si="702"/>
        <v>0</v>
      </c>
      <c r="AG835" s="2">
        <f t="shared" si="703"/>
        <v>0</v>
      </c>
      <c r="AH835" s="2">
        <f t="shared" si="704"/>
        <v>0</v>
      </c>
      <c r="AI835" s="2">
        <f t="shared" si="705"/>
        <v>0</v>
      </c>
      <c r="AJ835" s="2">
        <f t="shared" si="706"/>
        <v>0.01</v>
      </c>
      <c r="AK835" s="2">
        <v>12.26</v>
      </c>
      <c r="AL835" s="2">
        <v>12.26</v>
      </c>
      <c r="AM835" s="2">
        <v>0</v>
      </c>
      <c r="AN835" s="2">
        <v>0</v>
      </c>
      <c r="AO835" s="2">
        <v>0</v>
      </c>
      <c r="AP835" s="2">
        <v>0</v>
      </c>
      <c r="AQ835" s="2">
        <v>0</v>
      </c>
      <c r="AR835" s="2">
        <v>0</v>
      </c>
      <c r="AS835" s="2">
        <v>0.01</v>
      </c>
      <c r="AT835" s="2">
        <v>0</v>
      </c>
      <c r="AU835" s="2">
        <v>0</v>
      </c>
      <c r="AV835" s="2">
        <v>1</v>
      </c>
      <c r="AW835" s="2">
        <v>1</v>
      </c>
      <c r="AX835" s="2"/>
      <c r="AY835" s="2"/>
      <c r="AZ835" s="2">
        <v>1</v>
      </c>
      <c r="BA835" s="2">
        <v>1</v>
      </c>
      <c r="BB835" s="2">
        <v>1</v>
      </c>
      <c r="BC835" s="2">
        <v>1</v>
      </c>
      <c r="BD835" s="2" t="s">
        <v>3</v>
      </c>
      <c r="BE835" s="2" t="s">
        <v>3</v>
      </c>
      <c r="BF835" s="2" t="s">
        <v>3</v>
      </c>
      <c r="BG835" s="2" t="s">
        <v>3</v>
      </c>
      <c r="BH835" s="2">
        <v>3</v>
      </c>
      <c r="BI835" s="2">
        <v>1</v>
      </c>
      <c r="BJ835" s="2" t="s">
        <v>165</v>
      </c>
      <c r="BK835" s="2"/>
      <c r="BL835" s="2"/>
      <c r="BM835" s="2">
        <v>500001</v>
      </c>
      <c r="BN835" s="2">
        <v>0</v>
      </c>
      <c r="BO835" s="2" t="s">
        <v>3</v>
      </c>
      <c r="BP835" s="2">
        <v>0</v>
      </c>
      <c r="BQ835" s="2">
        <v>8</v>
      </c>
      <c r="BR835" s="2">
        <v>0</v>
      </c>
      <c r="BS835" s="2">
        <v>1</v>
      </c>
      <c r="BT835" s="2">
        <v>1</v>
      </c>
      <c r="BU835" s="2">
        <v>1</v>
      </c>
      <c r="BV835" s="2">
        <v>1</v>
      </c>
      <c r="BW835" s="2">
        <v>1</v>
      </c>
      <c r="BX835" s="2">
        <v>1</v>
      </c>
      <c r="BY835" s="2" t="s">
        <v>3</v>
      </c>
      <c r="BZ835" s="2">
        <v>0</v>
      </c>
      <c r="CA835" s="2">
        <v>0</v>
      </c>
      <c r="CB835" s="2" t="s">
        <v>3</v>
      </c>
      <c r="CC835" s="2"/>
      <c r="CD835" s="2"/>
      <c r="CE835" s="2">
        <v>0</v>
      </c>
      <c r="CF835" s="2">
        <v>0</v>
      </c>
      <c r="CG835" s="2">
        <v>0</v>
      </c>
      <c r="CH835" s="2">
        <v>68</v>
      </c>
      <c r="CI835" s="2">
        <v>1</v>
      </c>
      <c r="CJ835" s="2">
        <v>0</v>
      </c>
      <c r="CK835" s="2">
        <v>0</v>
      </c>
      <c r="CL835" s="2">
        <v>0</v>
      </c>
      <c r="CM835" s="2">
        <v>0</v>
      </c>
      <c r="CN835" s="2" t="s">
        <v>3</v>
      </c>
      <c r="CO835" s="2">
        <v>0</v>
      </c>
      <c r="CP835" s="2">
        <f t="shared" si="707"/>
        <v>254</v>
      </c>
      <c r="CQ835" s="2">
        <f t="shared" si="708"/>
        <v>12.26</v>
      </c>
      <c r="CR835" s="2">
        <f t="shared" si="709"/>
        <v>0</v>
      </c>
      <c r="CS835" s="2">
        <f t="shared" si="710"/>
        <v>0</v>
      </c>
      <c r="CT835" s="2">
        <f t="shared" si="711"/>
        <v>0</v>
      </c>
      <c r="CU835" s="2">
        <f t="shared" si="712"/>
        <v>0</v>
      </c>
      <c r="CV835" s="2">
        <f t="shared" si="713"/>
        <v>0</v>
      </c>
      <c r="CW835" s="2">
        <f t="shared" si="714"/>
        <v>0</v>
      </c>
      <c r="CX835" s="2">
        <f t="shared" si="715"/>
        <v>0.01</v>
      </c>
      <c r="CY835" s="2">
        <f>(((S835+R835)*AT835)/100)</f>
        <v>0</v>
      </c>
      <c r="CZ835" s="2">
        <f>(((S835+R835)*AU835)/100)</f>
        <v>0</v>
      </c>
      <c r="DA835" s="2"/>
      <c r="DB835" s="2"/>
      <c r="DC835" s="2" t="s">
        <v>3</v>
      </c>
      <c r="DD835" s="2" t="s">
        <v>3</v>
      </c>
      <c r="DE835" s="2" t="s">
        <v>3</v>
      </c>
      <c r="DF835" s="2" t="s">
        <v>3</v>
      </c>
      <c r="DG835" s="2" t="s">
        <v>3</v>
      </c>
      <c r="DH835" s="2" t="s">
        <v>3</v>
      </c>
      <c r="DI835" s="2" t="s">
        <v>3</v>
      </c>
      <c r="DJ835" s="2" t="s">
        <v>3</v>
      </c>
      <c r="DK835" s="2" t="s">
        <v>3</v>
      </c>
      <c r="DL835" s="2" t="s">
        <v>3</v>
      </c>
      <c r="DM835" s="2" t="s">
        <v>3</v>
      </c>
      <c r="DN835" s="2">
        <v>0</v>
      </c>
      <c r="DO835" s="2">
        <v>0</v>
      </c>
      <c r="DP835" s="2">
        <v>1</v>
      </c>
      <c r="DQ835" s="2">
        <v>1</v>
      </c>
      <c r="DR835" s="2"/>
      <c r="DS835" s="2"/>
      <c r="DT835" s="2"/>
      <c r="DU835" s="2">
        <v>1005</v>
      </c>
      <c r="DV835" s="2" t="s">
        <v>56</v>
      </c>
      <c r="DW835" s="2" t="s">
        <v>56</v>
      </c>
      <c r="DX835" s="2">
        <v>1</v>
      </c>
      <c r="DY835" s="2"/>
      <c r="DZ835" s="2" t="s">
        <v>3</v>
      </c>
      <c r="EA835" s="2" t="s">
        <v>3</v>
      </c>
      <c r="EB835" s="2" t="s">
        <v>3</v>
      </c>
      <c r="EC835" s="2" t="s">
        <v>3</v>
      </c>
      <c r="ED835" s="2"/>
      <c r="EE835" s="2">
        <v>54328897</v>
      </c>
      <c r="EF835" s="2">
        <v>8</v>
      </c>
      <c r="EG835" s="2" t="s">
        <v>31</v>
      </c>
      <c r="EH835" s="2">
        <v>0</v>
      </c>
      <c r="EI835" s="2" t="s">
        <v>3</v>
      </c>
      <c r="EJ835" s="2">
        <v>1</v>
      </c>
      <c r="EK835" s="2">
        <v>500001</v>
      </c>
      <c r="EL835" s="2" t="s">
        <v>32</v>
      </c>
      <c r="EM835" s="2" t="s">
        <v>33</v>
      </c>
      <c r="EN835" s="2"/>
      <c r="EO835" s="2" t="s">
        <v>3</v>
      </c>
      <c r="EP835" s="2"/>
      <c r="EQ835" s="2">
        <v>0</v>
      </c>
      <c r="ER835" s="2">
        <v>12.26</v>
      </c>
      <c r="ES835" s="2">
        <v>12.26</v>
      </c>
      <c r="ET835" s="2">
        <v>0</v>
      </c>
      <c r="EU835" s="2">
        <v>0</v>
      </c>
      <c r="EV835" s="2">
        <v>0</v>
      </c>
      <c r="EW835" s="2">
        <v>0</v>
      </c>
      <c r="EX835" s="2">
        <v>0</v>
      </c>
      <c r="EY835" s="2"/>
      <c r="EZ835" s="2"/>
      <c r="FA835" s="2"/>
      <c r="FB835" s="2"/>
      <c r="FC835" s="2"/>
      <c r="FD835" s="2"/>
      <c r="FE835" s="2"/>
      <c r="FF835" s="2"/>
      <c r="FG835" s="2"/>
      <c r="FH835" s="2"/>
      <c r="FI835" s="2"/>
      <c r="FJ835" s="2"/>
      <c r="FK835" s="2"/>
      <c r="FL835" s="2"/>
      <c r="FM835" s="2"/>
      <c r="FN835" s="2"/>
      <c r="FO835" s="2"/>
      <c r="FP835" s="2"/>
      <c r="FQ835" s="2">
        <v>0</v>
      </c>
      <c r="FR835" s="2">
        <f t="shared" si="716"/>
        <v>0</v>
      </c>
      <c r="FS835" s="2">
        <v>0</v>
      </c>
      <c r="FT835" s="2"/>
      <c r="FU835" s="2"/>
      <c r="FV835" s="2"/>
      <c r="FW835" s="2"/>
      <c r="FX835" s="2">
        <v>0</v>
      </c>
      <c r="FY835" s="2">
        <v>0</v>
      </c>
      <c r="FZ835" s="2"/>
      <c r="GA835" s="2" t="s">
        <v>3</v>
      </c>
      <c r="GB835" s="2"/>
      <c r="GC835" s="2"/>
      <c r="GD835" s="2">
        <v>1</v>
      </c>
      <c r="GE835" s="2"/>
      <c r="GF835" s="2">
        <v>-810689284</v>
      </c>
      <c r="GG835" s="2">
        <v>2</v>
      </c>
      <c r="GH835" s="2">
        <v>1</v>
      </c>
      <c r="GI835" s="2">
        <v>-2</v>
      </c>
      <c r="GJ835" s="2">
        <v>0</v>
      </c>
      <c r="GK835" s="2">
        <v>0</v>
      </c>
      <c r="GL835" s="2">
        <f t="shared" si="717"/>
        <v>0</v>
      </c>
      <c r="GM835" s="2">
        <f t="shared" si="718"/>
        <v>254</v>
      </c>
      <c r="GN835" s="2">
        <f t="shared" si="719"/>
        <v>254</v>
      </c>
      <c r="GO835" s="2">
        <f t="shared" si="720"/>
        <v>0</v>
      </c>
      <c r="GP835" s="2">
        <f t="shared" si="721"/>
        <v>0</v>
      </c>
      <c r="GQ835" s="2"/>
      <c r="GR835" s="2">
        <v>0</v>
      </c>
      <c r="GS835" s="2">
        <v>3</v>
      </c>
      <c r="GT835" s="2">
        <v>0</v>
      </c>
      <c r="GU835" s="2" t="s">
        <v>3</v>
      </c>
      <c r="GV835" s="2">
        <f t="shared" si="722"/>
        <v>0</v>
      </c>
      <c r="GW835" s="2">
        <v>1</v>
      </c>
      <c r="GX835" s="2">
        <f t="shared" si="723"/>
        <v>0</v>
      </c>
      <c r="GY835" s="2"/>
      <c r="GZ835" s="2"/>
      <c r="HA835" s="2">
        <v>0</v>
      </c>
      <c r="HB835" s="2">
        <v>0</v>
      </c>
      <c r="HC835" s="2">
        <f t="shared" si="724"/>
        <v>0</v>
      </c>
      <c r="HD835" s="2"/>
      <c r="HE835" s="2" t="s">
        <v>3</v>
      </c>
      <c r="HF835" s="2" t="s">
        <v>3</v>
      </c>
      <c r="HG835" s="2"/>
      <c r="HH835" s="2"/>
      <c r="HI835" s="2"/>
      <c r="HJ835" s="2"/>
      <c r="HK835" s="2"/>
      <c r="HL835" s="2"/>
      <c r="HM835" s="2" t="s">
        <v>3</v>
      </c>
      <c r="HN835" s="2" t="s">
        <v>3</v>
      </c>
      <c r="HO835" s="2" t="s">
        <v>3</v>
      </c>
      <c r="HP835" s="2" t="s">
        <v>3</v>
      </c>
      <c r="HQ835" s="2" t="s">
        <v>3</v>
      </c>
      <c r="HR835" s="2"/>
      <c r="HS835" s="2"/>
      <c r="HT835" s="2"/>
      <c r="HU835" s="2"/>
      <c r="HV835" s="2"/>
      <c r="HW835" s="2"/>
      <c r="HX835" s="2"/>
      <c r="HY835" s="2"/>
      <c r="HZ835" s="2"/>
      <c r="IA835" s="2"/>
      <c r="IB835" s="2"/>
      <c r="IC835" s="2"/>
      <c r="ID835" s="2"/>
      <c r="IE835" s="2"/>
      <c r="IF835" s="2"/>
      <c r="IG835" s="2"/>
      <c r="IH835" s="2"/>
      <c r="II835" s="2"/>
      <c r="IJ835" s="2"/>
      <c r="IK835" s="2">
        <v>0</v>
      </c>
      <c r="IL835" s="2"/>
      <c r="IM835" s="2"/>
      <c r="IN835" s="2"/>
      <c r="IO835" s="2"/>
      <c r="IP835" s="2"/>
      <c r="IQ835" s="2"/>
      <c r="IR835" s="2"/>
      <c r="IS835" s="2"/>
      <c r="IT835" s="2"/>
      <c r="IU835" s="2"/>
    </row>
    <row r="836" spans="1:255" x14ac:dyDescent="0.2">
      <c r="A836">
        <v>18</v>
      </c>
      <c r="B836">
        <v>1</v>
      </c>
      <c r="C836">
        <v>744</v>
      </c>
      <c r="E836" t="s">
        <v>483</v>
      </c>
      <c r="F836" t="e">
        <f>'1.Лок.смета.и.Акт'!#REF!</f>
        <v>#REF!</v>
      </c>
      <c r="G836" t="s">
        <v>164</v>
      </c>
      <c r="H836" t="s">
        <v>56</v>
      </c>
      <c r="I836">
        <f>I834*J836</f>
        <v>20.7</v>
      </c>
      <c r="J836">
        <v>115</v>
      </c>
      <c r="K836">
        <v>115</v>
      </c>
      <c r="L836">
        <v>41.4</v>
      </c>
      <c r="M836">
        <v>0</v>
      </c>
      <c r="N836">
        <f t="shared" si="687"/>
        <v>41.4</v>
      </c>
      <c r="O836">
        <f t="shared" si="688"/>
        <v>510</v>
      </c>
      <c r="P836">
        <f t="shared" si="689"/>
        <v>510</v>
      </c>
      <c r="Q836">
        <f t="shared" si="690"/>
        <v>0</v>
      </c>
      <c r="R836">
        <f t="shared" si="691"/>
        <v>0</v>
      </c>
      <c r="S836">
        <f t="shared" si="692"/>
        <v>0</v>
      </c>
      <c r="T836">
        <f t="shared" si="693"/>
        <v>0</v>
      </c>
      <c r="U836">
        <f t="shared" si="694"/>
        <v>0</v>
      </c>
      <c r="V836">
        <f t="shared" si="695"/>
        <v>0</v>
      </c>
      <c r="W836">
        <f t="shared" si="696"/>
        <v>0</v>
      </c>
      <c r="X836">
        <f t="shared" si="697"/>
        <v>0</v>
      </c>
      <c r="Y836">
        <f t="shared" si="698"/>
        <v>0</v>
      </c>
      <c r="AA836">
        <v>69726884</v>
      </c>
      <c r="AB836">
        <f t="shared" si="699"/>
        <v>3.26</v>
      </c>
      <c r="AC836">
        <f>ROUND((ES836),2)</f>
        <v>3.26</v>
      </c>
      <c r="AD836">
        <f t="shared" si="700"/>
        <v>0</v>
      </c>
      <c r="AE836">
        <f t="shared" si="701"/>
        <v>0</v>
      </c>
      <c r="AF836">
        <f t="shared" si="702"/>
        <v>0</v>
      </c>
      <c r="AG836">
        <f t="shared" si="703"/>
        <v>0</v>
      </c>
      <c r="AH836">
        <f t="shared" si="704"/>
        <v>0</v>
      </c>
      <c r="AI836">
        <f t="shared" si="705"/>
        <v>0</v>
      </c>
      <c r="AJ836">
        <f t="shared" si="706"/>
        <v>0.01</v>
      </c>
      <c r="AK836">
        <v>3.2600000000000002</v>
      </c>
      <c r="AL836">
        <v>3.2600000000000002</v>
      </c>
      <c r="AM836">
        <v>0</v>
      </c>
      <c r="AN836">
        <v>0</v>
      </c>
      <c r="AO836">
        <v>0</v>
      </c>
      <c r="AP836">
        <v>0</v>
      </c>
      <c r="AQ836">
        <v>0</v>
      </c>
      <c r="AR836">
        <v>0</v>
      </c>
      <c r="AS836">
        <v>0.01</v>
      </c>
      <c r="AT836">
        <v>0</v>
      </c>
      <c r="AU836">
        <v>0</v>
      </c>
      <c r="AV836">
        <v>1</v>
      </c>
      <c r="AW836">
        <v>1</v>
      </c>
      <c r="AZ836">
        <v>1</v>
      </c>
      <c r="BA836">
        <v>1</v>
      </c>
      <c r="BB836">
        <v>1</v>
      </c>
      <c r="BC836">
        <v>7.56</v>
      </c>
      <c r="BD836" t="s">
        <v>3</v>
      </c>
      <c r="BE836" t="s">
        <v>3</v>
      </c>
      <c r="BF836" t="s">
        <v>3</v>
      </c>
      <c r="BG836" t="s">
        <v>3</v>
      </c>
      <c r="BH836">
        <v>3</v>
      </c>
      <c r="BI836">
        <v>1</v>
      </c>
      <c r="BJ836" t="s">
        <v>165</v>
      </c>
      <c r="BM836">
        <v>500001</v>
      </c>
      <c r="BN836">
        <v>0</v>
      </c>
      <c r="BO836" t="s">
        <v>3</v>
      </c>
      <c r="BP836">
        <v>0</v>
      </c>
      <c r="BQ836">
        <v>8</v>
      </c>
      <c r="BR836">
        <v>0</v>
      </c>
      <c r="BS836">
        <v>1</v>
      </c>
      <c r="BT836">
        <v>1</v>
      </c>
      <c r="BU836">
        <v>1</v>
      </c>
      <c r="BV836">
        <v>1</v>
      </c>
      <c r="BW836">
        <v>1</v>
      </c>
      <c r="BX836">
        <v>1</v>
      </c>
      <c r="BY836" t="s">
        <v>3</v>
      </c>
      <c r="BZ836">
        <v>0</v>
      </c>
      <c r="CA836">
        <v>0</v>
      </c>
      <c r="CB836" t="s">
        <v>3</v>
      </c>
      <c r="CE836">
        <v>0</v>
      </c>
      <c r="CF836">
        <v>0</v>
      </c>
      <c r="CG836">
        <v>0</v>
      </c>
      <c r="CH836">
        <v>68</v>
      </c>
      <c r="CI836">
        <v>1</v>
      </c>
      <c r="CJ836">
        <v>0</v>
      </c>
      <c r="CK836">
        <v>0</v>
      </c>
      <c r="CL836">
        <v>0</v>
      </c>
      <c r="CM836">
        <v>0</v>
      </c>
      <c r="CN836" t="s">
        <v>3</v>
      </c>
      <c r="CO836">
        <v>0</v>
      </c>
      <c r="CP836">
        <f t="shared" si="707"/>
        <v>510</v>
      </c>
      <c r="CQ836">
        <f t="shared" si="708"/>
        <v>24.645599999999998</v>
      </c>
      <c r="CR836">
        <f t="shared" si="709"/>
        <v>0</v>
      </c>
      <c r="CS836">
        <f t="shared" si="710"/>
        <v>0</v>
      </c>
      <c r="CT836">
        <f t="shared" si="711"/>
        <v>0</v>
      </c>
      <c r="CU836">
        <f t="shared" si="712"/>
        <v>0</v>
      </c>
      <c r="CV836">
        <f t="shared" si="713"/>
        <v>0</v>
      </c>
      <c r="CW836">
        <f t="shared" si="714"/>
        <v>0</v>
      </c>
      <c r="CX836">
        <f t="shared" si="715"/>
        <v>0.01</v>
      </c>
      <c r="CY836">
        <f>(S836+R836)*(BZ836/100)</f>
        <v>0</v>
      </c>
      <c r="CZ836">
        <f>(S836+R836)*(CA836/100)</f>
        <v>0</v>
      </c>
      <c r="DC836" t="s">
        <v>3</v>
      </c>
      <c r="DD836" t="s">
        <v>3</v>
      </c>
      <c r="DE836" t="s">
        <v>3</v>
      </c>
      <c r="DF836" t="s">
        <v>3</v>
      </c>
      <c r="DG836" t="s">
        <v>3</v>
      </c>
      <c r="DH836" t="s">
        <v>3</v>
      </c>
      <c r="DI836" t="s">
        <v>3</v>
      </c>
      <c r="DJ836" t="s">
        <v>3</v>
      </c>
      <c r="DK836" t="s">
        <v>3</v>
      </c>
      <c r="DL836" t="s">
        <v>3</v>
      </c>
      <c r="DM836" t="s">
        <v>3</v>
      </c>
      <c r="DN836">
        <v>0</v>
      </c>
      <c r="DO836">
        <v>0</v>
      </c>
      <c r="DP836">
        <v>1</v>
      </c>
      <c r="DQ836">
        <v>1</v>
      </c>
      <c r="DU836">
        <v>1005</v>
      </c>
      <c r="DV836" t="s">
        <v>56</v>
      </c>
      <c r="DW836" t="e">
        <f>'1.Лок.смета.и.Акт'!#REF!</f>
        <v>#REF!</v>
      </c>
      <c r="DX836">
        <v>1</v>
      </c>
      <c r="DZ836" t="s">
        <v>3</v>
      </c>
      <c r="EA836" t="s">
        <v>3</v>
      </c>
      <c r="EB836" t="s">
        <v>3</v>
      </c>
      <c r="EC836" t="s">
        <v>3</v>
      </c>
      <c r="EE836">
        <v>54328897</v>
      </c>
      <c r="EF836">
        <v>8</v>
      </c>
      <c r="EG836" t="s">
        <v>31</v>
      </c>
      <c r="EH836">
        <v>0</v>
      </c>
      <c r="EI836" t="s">
        <v>3</v>
      </c>
      <c r="EJ836">
        <v>1</v>
      </c>
      <c r="EK836">
        <v>500001</v>
      </c>
      <c r="EL836" t="s">
        <v>32</v>
      </c>
      <c r="EM836" t="s">
        <v>33</v>
      </c>
      <c r="EO836" t="s">
        <v>3</v>
      </c>
      <c r="EQ836">
        <v>0</v>
      </c>
      <c r="ER836">
        <v>23.6</v>
      </c>
      <c r="ES836">
        <v>3.2600000000000002</v>
      </c>
      <c r="ET836">
        <v>0</v>
      </c>
      <c r="EU836">
        <v>0</v>
      </c>
      <c r="EV836">
        <v>0</v>
      </c>
      <c r="EW836">
        <v>0</v>
      </c>
      <c r="EX836">
        <v>0</v>
      </c>
      <c r="EZ836">
        <v>5</v>
      </c>
      <c r="FC836">
        <v>0</v>
      </c>
      <c r="FD836">
        <v>18</v>
      </c>
      <c r="FF836">
        <v>23.6</v>
      </c>
      <c r="FQ836">
        <v>0</v>
      </c>
      <c r="FR836">
        <f t="shared" si="716"/>
        <v>0</v>
      </c>
      <c r="FS836">
        <v>0</v>
      </c>
      <c r="FX836">
        <v>0</v>
      </c>
      <c r="FY836">
        <v>0</v>
      </c>
      <c r="GA836" t="s">
        <v>166</v>
      </c>
      <c r="GD836">
        <v>1</v>
      </c>
      <c r="GF836">
        <v>-810689284</v>
      </c>
      <c r="GG836">
        <v>2</v>
      </c>
      <c r="GH836">
        <v>3</v>
      </c>
      <c r="GI836">
        <v>5</v>
      </c>
      <c r="GJ836">
        <v>0</v>
      </c>
      <c r="GK836">
        <v>0</v>
      </c>
      <c r="GL836">
        <f t="shared" si="717"/>
        <v>0</v>
      </c>
      <c r="GM836">
        <f t="shared" si="718"/>
        <v>510</v>
      </c>
      <c r="GN836">
        <f t="shared" si="719"/>
        <v>510</v>
      </c>
      <c r="GO836">
        <f t="shared" si="720"/>
        <v>0</v>
      </c>
      <c r="GP836">
        <f t="shared" si="721"/>
        <v>0</v>
      </c>
      <c r="GR836">
        <v>1</v>
      </c>
      <c r="GS836">
        <v>1</v>
      </c>
      <c r="GT836">
        <v>0</v>
      </c>
      <c r="GU836" t="s">
        <v>3</v>
      </c>
      <c r="GV836">
        <f t="shared" si="722"/>
        <v>0</v>
      </c>
      <c r="GW836">
        <v>1</v>
      </c>
      <c r="GX836">
        <f t="shared" si="723"/>
        <v>0</v>
      </c>
      <c r="HA836">
        <v>0</v>
      </c>
      <c r="HB836">
        <v>0</v>
      </c>
      <c r="HC836">
        <f t="shared" si="724"/>
        <v>0</v>
      </c>
      <c r="HE836" t="s">
        <v>35</v>
      </c>
      <c r="HF836" t="s">
        <v>36</v>
      </c>
      <c r="HM836" t="s">
        <v>3</v>
      </c>
      <c r="HN836" t="s">
        <v>3</v>
      </c>
      <c r="HO836" t="s">
        <v>3</v>
      </c>
      <c r="HP836" t="s">
        <v>3</v>
      </c>
      <c r="HQ836" t="s">
        <v>3</v>
      </c>
      <c r="IK836">
        <v>0</v>
      </c>
    </row>
    <row r="837" spans="1:255" x14ac:dyDescent="0.2">
      <c r="A837" s="2">
        <v>17</v>
      </c>
      <c r="B837" s="2">
        <v>1</v>
      </c>
      <c r="C837" s="2">
        <f>ROW(SmtRes!A747)</f>
        <v>747</v>
      </c>
      <c r="D837" s="2">
        <f>ROW(EtalonRes!A759)</f>
        <v>759</v>
      </c>
      <c r="E837" s="2" t="s">
        <v>484</v>
      </c>
      <c r="F837" s="2" t="s">
        <v>168</v>
      </c>
      <c r="G837" s="2" t="s">
        <v>169</v>
      </c>
      <c r="H837" s="2" t="s">
        <v>170</v>
      </c>
      <c r="I837" s="2">
        <f>'1.Лок.смета.и.Акт'!E94</f>
        <v>0.18</v>
      </c>
      <c r="J837" s="2">
        <v>0</v>
      </c>
      <c r="K837" s="2">
        <v>0.18</v>
      </c>
      <c r="L837" s="2">
        <v>0.37</v>
      </c>
      <c r="M837" s="2">
        <v>0</v>
      </c>
      <c r="N837" s="2">
        <f t="shared" si="687"/>
        <v>0.37</v>
      </c>
      <c r="O837" s="2">
        <f t="shared" si="688"/>
        <v>9</v>
      </c>
      <c r="P837" s="2">
        <f t="shared" si="689"/>
        <v>0</v>
      </c>
      <c r="Q837" s="2">
        <f t="shared" si="690"/>
        <v>2</v>
      </c>
      <c r="R837" s="2">
        <f t="shared" si="691"/>
        <v>0</v>
      </c>
      <c r="S837" s="2">
        <f t="shared" si="692"/>
        <v>7</v>
      </c>
      <c r="T837" s="2">
        <f t="shared" si="693"/>
        <v>0</v>
      </c>
      <c r="U837" s="2">
        <f t="shared" si="694"/>
        <v>0.74519999999999986</v>
      </c>
      <c r="V837" s="2">
        <f t="shared" si="695"/>
        <v>0</v>
      </c>
      <c r="W837" s="2">
        <f t="shared" si="696"/>
        <v>0</v>
      </c>
      <c r="X837" s="2">
        <f t="shared" si="697"/>
        <v>11</v>
      </c>
      <c r="Y837" s="2">
        <f t="shared" si="698"/>
        <v>7</v>
      </c>
      <c r="Z837" s="2"/>
      <c r="AA837" s="2">
        <v>69726971</v>
      </c>
      <c r="AB837" s="2">
        <f t="shared" si="699"/>
        <v>48.16</v>
      </c>
      <c r="AC837" s="2">
        <f>ROUND((ES837+(SUM(SmtRes!BC745:'SmtRes'!BC747)+SUM(EtalonRes!AL757:'EtalonRes'!AL759))),2)</f>
        <v>0.01</v>
      </c>
      <c r="AD837" s="2">
        <f t="shared" si="700"/>
        <v>10.27</v>
      </c>
      <c r="AE837" s="2">
        <f t="shared" si="701"/>
        <v>0</v>
      </c>
      <c r="AF837" s="2">
        <f t="shared" si="702"/>
        <v>37.880000000000003</v>
      </c>
      <c r="AG837" s="2">
        <f t="shared" si="703"/>
        <v>0</v>
      </c>
      <c r="AH837" s="2">
        <f t="shared" si="704"/>
        <v>4.1399999999999997</v>
      </c>
      <c r="AI837" s="2">
        <f t="shared" si="705"/>
        <v>0</v>
      </c>
      <c r="AJ837" s="2">
        <f t="shared" si="706"/>
        <v>0</v>
      </c>
      <c r="AK837" s="2">
        <v>2419.79</v>
      </c>
      <c r="AL837" s="2">
        <v>2371.64</v>
      </c>
      <c r="AM837" s="2">
        <v>10.27</v>
      </c>
      <c r="AN837" s="2">
        <v>0</v>
      </c>
      <c r="AO837" s="2">
        <v>37.880000000000003</v>
      </c>
      <c r="AP837" s="2">
        <v>0</v>
      </c>
      <c r="AQ837" s="2">
        <v>4.1399999999999997</v>
      </c>
      <c r="AR837" s="2">
        <v>0</v>
      </c>
      <c r="AS837" s="2">
        <v>0</v>
      </c>
      <c r="AT837" s="2">
        <v>155</v>
      </c>
      <c r="AU837" s="2">
        <v>100</v>
      </c>
      <c r="AV837" s="2">
        <v>1</v>
      </c>
      <c r="AW837" s="2">
        <v>1</v>
      </c>
      <c r="AX837" s="2"/>
      <c r="AY837" s="2"/>
      <c r="AZ837" s="2">
        <v>1</v>
      </c>
      <c r="BA837" s="2">
        <v>1</v>
      </c>
      <c r="BB837" s="2">
        <v>1</v>
      </c>
      <c r="BC837" s="2">
        <v>1</v>
      </c>
      <c r="BD837" s="2" t="s">
        <v>3</v>
      </c>
      <c r="BE837" s="2" t="s">
        <v>3</v>
      </c>
      <c r="BF837" s="2" t="s">
        <v>3</v>
      </c>
      <c r="BG837" s="2" t="s">
        <v>3</v>
      </c>
      <c r="BH837" s="2">
        <v>0</v>
      </c>
      <c r="BI837" s="2">
        <v>1</v>
      </c>
      <c r="BJ837" s="2" t="s">
        <v>171</v>
      </c>
      <c r="BK837" s="2"/>
      <c r="BL837" s="2"/>
      <c r="BM837" s="2">
        <v>7005</v>
      </c>
      <c r="BN837" s="2">
        <v>0</v>
      </c>
      <c r="BO837" s="2" t="s">
        <v>3</v>
      </c>
      <c r="BP837" s="2">
        <v>0</v>
      </c>
      <c r="BQ837" s="2">
        <v>2</v>
      </c>
      <c r="BR837" s="2">
        <v>0</v>
      </c>
      <c r="BS837" s="2">
        <v>1</v>
      </c>
      <c r="BT837" s="2">
        <v>1</v>
      </c>
      <c r="BU837" s="2">
        <v>1</v>
      </c>
      <c r="BV837" s="2">
        <v>1</v>
      </c>
      <c r="BW837" s="2">
        <v>1</v>
      </c>
      <c r="BX837" s="2">
        <v>1</v>
      </c>
      <c r="BY837" s="2" t="s">
        <v>3</v>
      </c>
      <c r="BZ837" s="2">
        <v>155</v>
      </c>
      <c r="CA837" s="2">
        <v>100</v>
      </c>
      <c r="CB837" s="2" t="s">
        <v>3</v>
      </c>
      <c r="CC837" s="2"/>
      <c r="CD837" s="2"/>
      <c r="CE837" s="2">
        <v>0</v>
      </c>
      <c r="CF837" s="2">
        <v>0</v>
      </c>
      <c r="CG837" s="2">
        <v>0</v>
      </c>
      <c r="CH837" s="2">
        <v>69</v>
      </c>
      <c r="CI837" s="2">
        <v>0</v>
      </c>
      <c r="CJ837" s="2">
        <v>0</v>
      </c>
      <c r="CK837" s="2">
        <v>0</v>
      </c>
      <c r="CL837" s="2">
        <v>0</v>
      </c>
      <c r="CM837" s="2">
        <v>0</v>
      </c>
      <c r="CN837" s="2" t="s">
        <v>3</v>
      </c>
      <c r="CO837" s="2">
        <v>0</v>
      </c>
      <c r="CP837" s="2">
        <f t="shared" si="707"/>
        <v>9</v>
      </c>
      <c r="CQ837" s="2">
        <f t="shared" si="708"/>
        <v>0.01</v>
      </c>
      <c r="CR837" s="2">
        <f t="shared" si="709"/>
        <v>10.27</v>
      </c>
      <c r="CS837" s="2">
        <f t="shared" si="710"/>
        <v>0</v>
      </c>
      <c r="CT837" s="2">
        <f t="shared" si="711"/>
        <v>37.880000000000003</v>
      </c>
      <c r="CU837" s="2">
        <f t="shared" si="712"/>
        <v>0</v>
      </c>
      <c r="CV837" s="2">
        <f t="shared" si="713"/>
        <v>4.1399999999999997</v>
      </c>
      <c r="CW837" s="2">
        <f t="shared" si="714"/>
        <v>0</v>
      </c>
      <c r="CX837" s="2">
        <f t="shared" si="715"/>
        <v>0</v>
      </c>
      <c r="CY837" s="2">
        <f>(((S837+R837)*AT837)/100)</f>
        <v>10.85</v>
      </c>
      <c r="CZ837" s="2">
        <f>(((S837+R837)*AU837)/100)</f>
        <v>7</v>
      </c>
      <c r="DA837" s="2"/>
      <c r="DB837" s="2"/>
      <c r="DC837" s="2" t="s">
        <v>3</v>
      </c>
      <c r="DD837" s="2" t="s">
        <v>3</v>
      </c>
      <c r="DE837" s="2" t="s">
        <v>3</v>
      </c>
      <c r="DF837" s="2" t="s">
        <v>3</v>
      </c>
      <c r="DG837" s="2" t="s">
        <v>3</v>
      </c>
      <c r="DH837" s="2" t="s">
        <v>3</v>
      </c>
      <c r="DI837" s="2" t="s">
        <v>3</v>
      </c>
      <c r="DJ837" s="2" t="s">
        <v>3</v>
      </c>
      <c r="DK837" s="2" t="s">
        <v>3</v>
      </c>
      <c r="DL837" s="2" t="s">
        <v>3</v>
      </c>
      <c r="DM837" s="2" t="s">
        <v>3</v>
      </c>
      <c r="DN837" s="2">
        <v>0</v>
      </c>
      <c r="DO837" s="2">
        <v>0</v>
      </c>
      <c r="DP837" s="2">
        <v>1</v>
      </c>
      <c r="DQ837" s="2">
        <v>1</v>
      </c>
      <c r="DR837" s="2"/>
      <c r="DS837" s="2"/>
      <c r="DT837" s="2"/>
      <c r="DU837" s="2">
        <v>1013</v>
      </c>
      <c r="DV837" s="2" t="s">
        <v>170</v>
      </c>
      <c r="DW837" s="2" t="s">
        <v>170</v>
      </c>
      <c r="DX837" s="2">
        <v>1</v>
      </c>
      <c r="DY837" s="2"/>
      <c r="DZ837" s="2" t="s">
        <v>3</v>
      </c>
      <c r="EA837" s="2" t="s">
        <v>3</v>
      </c>
      <c r="EB837" s="2" t="s">
        <v>3</v>
      </c>
      <c r="EC837" s="2" t="s">
        <v>3</v>
      </c>
      <c r="ED837" s="2"/>
      <c r="EE837" s="2">
        <v>54328916</v>
      </c>
      <c r="EF837" s="2">
        <v>2</v>
      </c>
      <c r="EG837" s="2" t="s">
        <v>21</v>
      </c>
      <c r="EH837" s="2">
        <v>0</v>
      </c>
      <c r="EI837" s="2" t="s">
        <v>3</v>
      </c>
      <c r="EJ837" s="2">
        <v>1</v>
      </c>
      <c r="EK837" s="2">
        <v>7005</v>
      </c>
      <c r="EL837" s="2" t="s">
        <v>172</v>
      </c>
      <c r="EM837" s="2" t="s">
        <v>173</v>
      </c>
      <c r="EN837" s="2"/>
      <c r="EO837" s="2" t="s">
        <v>3</v>
      </c>
      <c r="EP837" s="2"/>
      <c r="EQ837" s="2">
        <v>1441792</v>
      </c>
      <c r="ER837" s="2">
        <v>2419.79</v>
      </c>
      <c r="ES837" s="2">
        <v>2371.64</v>
      </c>
      <c r="ET837" s="2">
        <v>10.27</v>
      </c>
      <c r="EU837" s="2">
        <v>0</v>
      </c>
      <c r="EV837" s="2">
        <v>37.880000000000003</v>
      </c>
      <c r="EW837" s="2">
        <v>4.1399999999999997</v>
      </c>
      <c r="EX837" s="2">
        <v>0</v>
      </c>
      <c r="EY837" s="2">
        <v>1</v>
      </c>
      <c r="EZ837" s="2"/>
      <c r="FA837" s="2"/>
      <c r="FB837" s="2"/>
      <c r="FC837" s="2"/>
      <c r="FD837" s="2"/>
      <c r="FE837" s="2"/>
      <c r="FF837" s="2"/>
      <c r="FG837" s="2"/>
      <c r="FH837" s="2"/>
      <c r="FI837" s="2"/>
      <c r="FJ837" s="2"/>
      <c r="FK837" s="2"/>
      <c r="FL837" s="2"/>
      <c r="FM837" s="2"/>
      <c r="FN837" s="2"/>
      <c r="FO837" s="2"/>
      <c r="FP837" s="2"/>
      <c r="FQ837" s="2">
        <v>0</v>
      </c>
      <c r="FR837" s="2">
        <f t="shared" si="716"/>
        <v>0</v>
      </c>
      <c r="FS837" s="2">
        <v>0</v>
      </c>
      <c r="FT837" s="2"/>
      <c r="FU837" s="2"/>
      <c r="FV837" s="2"/>
      <c r="FW837" s="2"/>
      <c r="FX837" s="2">
        <v>155</v>
      </c>
      <c r="FY837" s="2">
        <v>100</v>
      </c>
      <c r="FZ837" s="2"/>
      <c r="GA837" s="2" t="s">
        <v>3</v>
      </c>
      <c r="GB837" s="2"/>
      <c r="GC837" s="2"/>
      <c r="GD837" s="2">
        <v>1</v>
      </c>
      <c r="GE837" s="2"/>
      <c r="GF837" s="2">
        <v>-564704960</v>
      </c>
      <c r="GG837" s="2">
        <v>2</v>
      </c>
      <c r="GH837" s="2">
        <v>1</v>
      </c>
      <c r="GI837" s="2">
        <v>-2</v>
      </c>
      <c r="GJ837" s="2">
        <v>0</v>
      </c>
      <c r="GK837" s="2">
        <v>0</v>
      </c>
      <c r="GL837" s="2">
        <f t="shared" si="717"/>
        <v>0</v>
      </c>
      <c r="GM837" s="2">
        <f t="shared" si="718"/>
        <v>27</v>
      </c>
      <c r="GN837" s="2">
        <f t="shared" si="719"/>
        <v>27</v>
      </c>
      <c r="GO837" s="2">
        <f t="shared" si="720"/>
        <v>0</v>
      </c>
      <c r="GP837" s="2">
        <f t="shared" si="721"/>
        <v>0</v>
      </c>
      <c r="GQ837" s="2"/>
      <c r="GR837" s="2">
        <v>0</v>
      </c>
      <c r="GS837" s="2">
        <v>3</v>
      </c>
      <c r="GT837" s="2">
        <v>0</v>
      </c>
      <c r="GU837" s="2" t="s">
        <v>3</v>
      </c>
      <c r="GV837" s="2">
        <f t="shared" si="722"/>
        <v>0</v>
      </c>
      <c r="GW837" s="2">
        <v>1</v>
      </c>
      <c r="GX837" s="2">
        <f t="shared" si="723"/>
        <v>0</v>
      </c>
      <c r="GY837" s="2"/>
      <c r="GZ837" s="2"/>
      <c r="HA837" s="2">
        <v>0</v>
      </c>
      <c r="HB837" s="2">
        <v>0</v>
      </c>
      <c r="HC837" s="2">
        <f t="shared" si="724"/>
        <v>0</v>
      </c>
      <c r="HD837" s="2"/>
      <c r="HE837" s="2" t="s">
        <v>3</v>
      </c>
      <c r="HF837" s="2" t="s">
        <v>3</v>
      </c>
      <c r="HG837" s="2"/>
      <c r="HH837" s="2"/>
      <c r="HI837" s="2"/>
      <c r="HJ837" s="2"/>
      <c r="HK837" s="2"/>
      <c r="HL837" s="2"/>
      <c r="HM837" s="2" t="s">
        <v>3</v>
      </c>
      <c r="HN837" s="2" t="s">
        <v>174</v>
      </c>
      <c r="HO837" s="2" t="s">
        <v>175</v>
      </c>
      <c r="HP837" s="2" t="s">
        <v>176</v>
      </c>
      <c r="HQ837" s="2" t="s">
        <v>176</v>
      </c>
      <c r="HR837" s="2"/>
      <c r="HS837" s="2"/>
      <c r="HT837" s="2"/>
      <c r="HU837" s="2"/>
      <c r="HV837" s="2"/>
      <c r="HW837" s="2"/>
      <c r="HX837" s="2"/>
      <c r="HY837" s="2"/>
      <c r="HZ837" s="2"/>
      <c r="IA837" s="2"/>
      <c r="IB837" s="2"/>
      <c r="IC837" s="2"/>
      <c r="ID837" s="2"/>
      <c r="IE837" s="2"/>
      <c r="IF837" s="2"/>
      <c r="IG837" s="2"/>
      <c r="IH837" s="2"/>
      <c r="II837" s="2"/>
      <c r="IJ837" s="2"/>
      <c r="IK837" s="2">
        <v>0</v>
      </c>
      <c r="IL837" s="2"/>
      <c r="IM837" s="2"/>
      <c r="IN837" s="2"/>
      <c r="IO837" s="2"/>
      <c r="IP837" s="2"/>
      <c r="IQ837" s="2"/>
      <c r="IR837" s="2"/>
      <c r="IS837" s="2"/>
      <c r="IT837" s="2"/>
      <c r="IU837" s="2"/>
    </row>
    <row r="838" spans="1:255" x14ac:dyDescent="0.2">
      <c r="A838">
        <v>17</v>
      </c>
      <c r="B838">
        <v>1</v>
      </c>
      <c r="C838">
        <f>ROW(SmtRes!A750)</f>
        <v>750</v>
      </c>
      <c r="D838">
        <f>ROW(EtalonRes!A762)</f>
        <v>762</v>
      </c>
      <c r="E838" t="s">
        <v>484</v>
      </c>
      <c r="F838" t="s">
        <v>168</v>
      </c>
      <c r="G838" t="s">
        <v>169</v>
      </c>
      <c r="H838" t="s">
        <v>170</v>
      </c>
      <c r="I838">
        <f>'1.Лок.смета.и.Акт'!E94</f>
        <v>0.18</v>
      </c>
      <c r="J838">
        <v>0</v>
      </c>
      <c r="K838">
        <v>0.18</v>
      </c>
      <c r="L838">
        <v>0.37</v>
      </c>
      <c r="M838">
        <v>0</v>
      </c>
      <c r="N838">
        <f t="shared" si="687"/>
        <v>0.37</v>
      </c>
      <c r="O838">
        <f t="shared" si="688"/>
        <v>192</v>
      </c>
      <c r="P838">
        <f t="shared" si="689"/>
        <v>0</v>
      </c>
      <c r="Q838">
        <f t="shared" si="690"/>
        <v>17</v>
      </c>
      <c r="R838">
        <f t="shared" si="691"/>
        <v>0</v>
      </c>
      <c r="S838">
        <f t="shared" si="692"/>
        <v>175</v>
      </c>
      <c r="T838">
        <f t="shared" si="693"/>
        <v>0</v>
      </c>
      <c r="U838" t="e">
        <f t="shared" si="694"/>
        <v>#REF!</v>
      </c>
      <c r="V838">
        <f t="shared" si="695"/>
        <v>0</v>
      </c>
      <c r="W838">
        <f t="shared" si="696"/>
        <v>0</v>
      </c>
      <c r="X838" t="e">
        <f t="shared" si="697"/>
        <v>#REF!</v>
      </c>
      <c r="Y838" t="e">
        <f t="shared" si="698"/>
        <v>#REF!</v>
      </c>
      <c r="AA838">
        <v>69726884</v>
      </c>
      <c r="AB838">
        <f t="shared" si="699"/>
        <v>48.16</v>
      </c>
      <c r="AC838">
        <f>ROUND((ES838+(SUM(SmtRes!BC748:'SmtRes'!BC750)+SUM(EtalonRes!AL760:'EtalonRes'!AL762))),2)</f>
        <v>0.01</v>
      </c>
      <c r="AD838">
        <f t="shared" si="700"/>
        <v>10.27</v>
      </c>
      <c r="AE838">
        <f t="shared" si="701"/>
        <v>0</v>
      </c>
      <c r="AF838">
        <f t="shared" si="702"/>
        <v>37.880000000000003</v>
      </c>
      <c r="AG838">
        <f t="shared" si="703"/>
        <v>0</v>
      </c>
      <c r="AH838" t="e">
        <f t="shared" si="704"/>
        <v>#REF!</v>
      </c>
      <c r="AI838">
        <f t="shared" si="705"/>
        <v>0</v>
      </c>
      <c r="AJ838">
        <f t="shared" si="706"/>
        <v>0</v>
      </c>
      <c r="AK838">
        <v>2419.79</v>
      </c>
      <c r="AL838">
        <v>2371.64</v>
      </c>
      <c r="AM838">
        <v>10.27</v>
      </c>
      <c r="AN838">
        <v>0</v>
      </c>
      <c r="AO838">
        <v>37.880000000000003</v>
      </c>
      <c r="AP838">
        <v>0</v>
      </c>
      <c r="AQ838" t="e">
        <f>'1.Лок.смета.и.Акт'!#REF!</f>
        <v>#REF!</v>
      </c>
      <c r="AR838">
        <v>0</v>
      </c>
      <c r="AS838">
        <v>0</v>
      </c>
      <c r="AT838">
        <v>147</v>
      </c>
      <c r="AU838">
        <v>85</v>
      </c>
      <c r="AV838">
        <v>1</v>
      </c>
      <c r="AW838">
        <v>1</v>
      </c>
      <c r="AZ838">
        <v>1</v>
      </c>
      <c r="BA838">
        <v>25.6</v>
      </c>
      <c r="BB838">
        <v>9.3000000000000007</v>
      </c>
      <c r="BC838">
        <v>7.56</v>
      </c>
      <c r="BD838" t="s">
        <v>3</v>
      </c>
      <c r="BE838" t="s">
        <v>3</v>
      </c>
      <c r="BF838" t="s">
        <v>3</v>
      </c>
      <c r="BG838" t="s">
        <v>3</v>
      </c>
      <c r="BH838">
        <v>0</v>
      </c>
      <c r="BI838">
        <v>1</v>
      </c>
      <c r="BJ838" t="s">
        <v>171</v>
      </c>
      <c r="BM838">
        <v>7005</v>
      </c>
      <c r="BN838">
        <v>0</v>
      </c>
      <c r="BO838" t="s">
        <v>168</v>
      </c>
      <c r="BP838">
        <v>1</v>
      </c>
      <c r="BQ838">
        <v>2</v>
      </c>
      <c r="BR838">
        <v>0</v>
      </c>
      <c r="BS838">
        <v>19.8</v>
      </c>
      <c r="BT838">
        <v>1</v>
      </c>
      <c r="BU838">
        <v>1</v>
      </c>
      <c r="BV838">
        <v>1</v>
      </c>
      <c r="BW838">
        <v>1</v>
      </c>
      <c r="BX838">
        <v>1</v>
      </c>
      <c r="BY838" t="s">
        <v>3</v>
      </c>
      <c r="BZ838" t="e">
        <f>'1.Лок.смета.и.Акт'!#REF!</f>
        <v>#REF!</v>
      </c>
      <c r="CA838" t="e">
        <f>'1.Лок.смета.и.Акт'!#REF!</f>
        <v>#REF!</v>
      </c>
      <c r="CB838" t="s">
        <v>3</v>
      </c>
      <c r="CE838">
        <v>0</v>
      </c>
      <c r="CF838">
        <v>0</v>
      </c>
      <c r="CG838">
        <v>0</v>
      </c>
      <c r="CH838">
        <v>69</v>
      </c>
      <c r="CI838">
        <v>0</v>
      </c>
      <c r="CJ838">
        <v>0</v>
      </c>
      <c r="CK838">
        <v>0</v>
      </c>
      <c r="CL838">
        <v>0</v>
      </c>
      <c r="CM838">
        <v>0</v>
      </c>
      <c r="CN838" t="s">
        <v>3</v>
      </c>
      <c r="CO838">
        <v>0</v>
      </c>
      <c r="CP838">
        <f t="shared" si="707"/>
        <v>192</v>
      </c>
      <c r="CQ838">
        <f t="shared" si="708"/>
        <v>7.5600000000000001E-2</v>
      </c>
      <c r="CR838">
        <f t="shared" si="709"/>
        <v>95.51100000000001</v>
      </c>
      <c r="CS838">
        <f t="shared" si="710"/>
        <v>0</v>
      </c>
      <c r="CT838">
        <f t="shared" si="711"/>
        <v>969.72800000000007</v>
      </c>
      <c r="CU838">
        <f t="shared" si="712"/>
        <v>0</v>
      </c>
      <c r="CV838" t="e">
        <f t="shared" si="713"/>
        <v>#REF!</v>
      </c>
      <c r="CW838">
        <f t="shared" si="714"/>
        <v>0</v>
      </c>
      <c r="CX838">
        <f t="shared" si="715"/>
        <v>0</v>
      </c>
      <c r="CY838" t="e">
        <f>(S838+R838)*(BZ838/100)</f>
        <v>#REF!</v>
      </c>
      <c r="CZ838" t="e">
        <f>(S838+R838)*(CA838/100)</f>
        <v>#REF!</v>
      </c>
      <c r="DC838" t="s">
        <v>3</v>
      </c>
      <c r="DD838" t="s">
        <v>3</v>
      </c>
      <c r="DE838" t="s">
        <v>3</v>
      </c>
      <c r="DF838" t="s">
        <v>3</v>
      </c>
      <c r="DG838" t="s">
        <v>3</v>
      </c>
      <c r="DH838" t="s">
        <v>3</v>
      </c>
      <c r="DI838" t="s">
        <v>3</v>
      </c>
      <c r="DJ838" t="s">
        <v>3</v>
      </c>
      <c r="DK838" t="s">
        <v>3</v>
      </c>
      <c r="DL838" t="s">
        <v>3</v>
      </c>
      <c r="DM838" t="s">
        <v>3</v>
      </c>
      <c r="DN838">
        <v>155</v>
      </c>
      <c r="DO838">
        <v>100</v>
      </c>
      <c r="DP838">
        <v>1</v>
      </c>
      <c r="DQ838">
        <v>1</v>
      </c>
      <c r="DU838">
        <v>1013</v>
      </c>
      <c r="DV838" t="s">
        <v>170</v>
      </c>
      <c r="DW838" t="str">
        <f>'1.Лок.смета.и.Акт'!D94</f>
        <v>100 м шва</v>
      </c>
      <c r="DX838">
        <v>1</v>
      </c>
      <c r="DZ838" t="s">
        <v>3</v>
      </c>
      <c r="EA838" t="s">
        <v>3</v>
      </c>
      <c r="EB838" t="s">
        <v>3</v>
      </c>
      <c r="EC838" t="s">
        <v>3</v>
      </c>
      <c r="EE838">
        <v>54328916</v>
      </c>
      <c r="EF838">
        <v>2</v>
      </c>
      <c r="EG838" t="s">
        <v>21</v>
      </c>
      <c r="EH838">
        <v>0</v>
      </c>
      <c r="EI838" t="s">
        <v>3</v>
      </c>
      <c r="EJ838">
        <v>1</v>
      </c>
      <c r="EK838">
        <v>7005</v>
      </c>
      <c r="EL838" t="s">
        <v>172</v>
      </c>
      <c r="EM838" t="s">
        <v>173</v>
      </c>
      <c r="EO838" t="s">
        <v>3</v>
      </c>
      <c r="EQ838">
        <v>1441792</v>
      </c>
      <c r="ER838">
        <v>2419.79</v>
      </c>
      <c r="ES838">
        <v>2371.64</v>
      </c>
      <c r="ET838">
        <v>10.27</v>
      </c>
      <c r="EU838">
        <v>0</v>
      </c>
      <c r="EV838">
        <v>37.880000000000003</v>
      </c>
      <c r="EW838" t="e">
        <f>'1.Лок.смета.и.Акт'!#REF!</f>
        <v>#REF!</v>
      </c>
      <c r="EX838">
        <v>0</v>
      </c>
      <c r="EY838">
        <v>1</v>
      </c>
      <c r="FQ838">
        <v>0</v>
      </c>
      <c r="FR838">
        <f t="shared" si="716"/>
        <v>0</v>
      </c>
      <c r="FS838">
        <v>0</v>
      </c>
      <c r="FX838">
        <v>155</v>
      </c>
      <c r="FY838">
        <v>100</v>
      </c>
      <c r="GA838" t="s">
        <v>3</v>
      </c>
      <c r="GD838">
        <v>1</v>
      </c>
      <c r="GF838">
        <v>-564704960</v>
      </c>
      <c r="GG838">
        <v>2</v>
      </c>
      <c r="GH838">
        <v>1</v>
      </c>
      <c r="GI838">
        <v>2</v>
      </c>
      <c r="GJ838">
        <v>0</v>
      </c>
      <c r="GK838">
        <v>0</v>
      </c>
      <c r="GL838">
        <f t="shared" si="717"/>
        <v>0</v>
      </c>
      <c r="GM838" t="e">
        <f t="shared" si="718"/>
        <v>#REF!</v>
      </c>
      <c r="GN838" t="e">
        <f t="shared" si="719"/>
        <v>#REF!</v>
      </c>
      <c r="GO838">
        <f t="shared" si="720"/>
        <v>0</v>
      </c>
      <c r="GP838">
        <f t="shared" si="721"/>
        <v>0</v>
      </c>
      <c r="GR838">
        <v>0</v>
      </c>
      <c r="GS838">
        <v>3</v>
      </c>
      <c r="GT838">
        <v>0</v>
      </c>
      <c r="GU838" t="s">
        <v>3</v>
      </c>
      <c r="GV838">
        <f t="shared" si="722"/>
        <v>0</v>
      </c>
      <c r="GW838">
        <v>1008.6</v>
      </c>
      <c r="GX838">
        <f t="shared" si="723"/>
        <v>0</v>
      </c>
      <c r="HA838">
        <v>0</v>
      </c>
      <c r="HB838">
        <v>0</v>
      </c>
      <c r="HC838">
        <f t="shared" si="724"/>
        <v>0</v>
      </c>
      <c r="HE838" t="s">
        <v>3</v>
      </c>
      <c r="HF838" t="s">
        <v>3</v>
      </c>
      <c r="HM838" t="s">
        <v>3</v>
      </c>
      <c r="HN838" t="s">
        <v>174</v>
      </c>
      <c r="HO838" t="s">
        <v>175</v>
      </c>
      <c r="HP838" t="s">
        <v>176</v>
      </c>
      <c r="HQ838" t="s">
        <v>176</v>
      </c>
      <c r="IK838">
        <v>0</v>
      </c>
    </row>
    <row r="839" spans="1:255" x14ac:dyDescent="0.2">
      <c r="A839" s="2">
        <v>18</v>
      </c>
      <c r="B839" s="2">
        <v>1</v>
      </c>
      <c r="C839" s="2">
        <v>747</v>
      </c>
      <c r="D839" s="2"/>
      <c r="E839" s="2" t="s">
        <v>485</v>
      </c>
      <c r="F839" s="2" t="s">
        <v>178</v>
      </c>
      <c r="G839" s="2" t="s">
        <v>179</v>
      </c>
      <c r="H839" s="2" t="s">
        <v>180</v>
      </c>
      <c r="I839" s="2">
        <f>I837*J839</f>
        <v>0.189</v>
      </c>
      <c r="J839" s="2">
        <v>1.05</v>
      </c>
      <c r="K839" s="2">
        <v>1.05</v>
      </c>
      <c r="L839" s="2">
        <v>0.38850000000000001</v>
      </c>
      <c r="M839" s="2">
        <v>0</v>
      </c>
      <c r="N839" s="2">
        <f t="shared" si="687"/>
        <v>0.38850000000000001</v>
      </c>
      <c r="O839" s="2">
        <f t="shared" si="688"/>
        <v>427</v>
      </c>
      <c r="P839" s="2">
        <f t="shared" si="689"/>
        <v>427</v>
      </c>
      <c r="Q839" s="2">
        <f t="shared" si="690"/>
        <v>0</v>
      </c>
      <c r="R839" s="2">
        <f t="shared" si="691"/>
        <v>0</v>
      </c>
      <c r="S839" s="2">
        <f t="shared" si="692"/>
        <v>0</v>
      </c>
      <c r="T839" s="2">
        <f t="shared" si="693"/>
        <v>0</v>
      </c>
      <c r="U839" s="2">
        <f t="shared" si="694"/>
        <v>0</v>
      </c>
      <c r="V839" s="2">
        <f t="shared" si="695"/>
        <v>0</v>
      </c>
      <c r="W839" s="2">
        <f t="shared" si="696"/>
        <v>0</v>
      </c>
      <c r="X839" s="2">
        <f t="shared" si="697"/>
        <v>0</v>
      </c>
      <c r="Y839" s="2">
        <f t="shared" si="698"/>
        <v>0</v>
      </c>
      <c r="Z839" s="2"/>
      <c r="AA839" s="2">
        <v>69726971</v>
      </c>
      <c r="AB839" s="2">
        <f t="shared" si="699"/>
        <v>2258.6999999999998</v>
      </c>
      <c r="AC839" s="2">
        <f>ROUND((ES839),2)</f>
        <v>2258.6999999999998</v>
      </c>
      <c r="AD839" s="2">
        <f t="shared" si="700"/>
        <v>0</v>
      </c>
      <c r="AE839" s="2">
        <f t="shared" si="701"/>
        <v>0</v>
      </c>
      <c r="AF839" s="2">
        <f t="shared" si="702"/>
        <v>0</v>
      </c>
      <c r="AG839" s="2">
        <f t="shared" si="703"/>
        <v>0</v>
      </c>
      <c r="AH839" s="2">
        <f t="shared" si="704"/>
        <v>0</v>
      </c>
      <c r="AI839" s="2">
        <f t="shared" si="705"/>
        <v>0</v>
      </c>
      <c r="AJ839" s="2">
        <f t="shared" si="706"/>
        <v>0</v>
      </c>
      <c r="AK839" s="2">
        <v>2258.6999999999998</v>
      </c>
      <c r="AL839" s="2">
        <v>2258.6999999999998</v>
      </c>
      <c r="AM839" s="2">
        <v>0</v>
      </c>
      <c r="AN839" s="2">
        <v>0</v>
      </c>
      <c r="AO839" s="2">
        <v>0</v>
      </c>
      <c r="AP839" s="2">
        <v>0</v>
      </c>
      <c r="AQ839" s="2">
        <v>0</v>
      </c>
      <c r="AR839" s="2">
        <v>0</v>
      </c>
      <c r="AS839" s="2">
        <v>0</v>
      </c>
      <c r="AT839" s="2">
        <v>0</v>
      </c>
      <c r="AU839" s="2">
        <v>0</v>
      </c>
      <c r="AV839" s="2">
        <v>1</v>
      </c>
      <c r="AW839" s="2">
        <v>1</v>
      </c>
      <c r="AX839" s="2"/>
      <c r="AY839" s="2"/>
      <c r="AZ839" s="2">
        <v>1</v>
      </c>
      <c r="BA839" s="2">
        <v>1</v>
      </c>
      <c r="BB839" s="2">
        <v>1</v>
      </c>
      <c r="BC839" s="2">
        <v>1</v>
      </c>
      <c r="BD839" s="2" t="s">
        <v>3</v>
      </c>
      <c r="BE839" s="2" t="s">
        <v>3</v>
      </c>
      <c r="BF839" s="2" t="s">
        <v>3</v>
      </c>
      <c r="BG839" s="2" t="s">
        <v>3</v>
      </c>
      <c r="BH839" s="2">
        <v>3</v>
      </c>
      <c r="BI839" s="2">
        <v>1</v>
      </c>
      <c r="BJ839" s="2" t="s">
        <v>181</v>
      </c>
      <c r="BK839" s="2"/>
      <c r="BL839" s="2"/>
      <c r="BM839" s="2">
        <v>500001</v>
      </c>
      <c r="BN839" s="2">
        <v>0</v>
      </c>
      <c r="BO839" s="2" t="s">
        <v>3</v>
      </c>
      <c r="BP839" s="2">
        <v>0</v>
      </c>
      <c r="BQ839" s="2">
        <v>8</v>
      </c>
      <c r="BR839" s="2">
        <v>0</v>
      </c>
      <c r="BS839" s="2">
        <v>1</v>
      </c>
      <c r="BT839" s="2">
        <v>1</v>
      </c>
      <c r="BU839" s="2">
        <v>1</v>
      </c>
      <c r="BV839" s="2">
        <v>1</v>
      </c>
      <c r="BW839" s="2">
        <v>1</v>
      </c>
      <c r="BX839" s="2">
        <v>1</v>
      </c>
      <c r="BY839" s="2" t="s">
        <v>3</v>
      </c>
      <c r="BZ839" s="2">
        <v>0</v>
      </c>
      <c r="CA839" s="2">
        <v>0</v>
      </c>
      <c r="CB839" s="2" t="s">
        <v>3</v>
      </c>
      <c r="CC839" s="2"/>
      <c r="CD839" s="2"/>
      <c r="CE839" s="2">
        <v>0</v>
      </c>
      <c r="CF839" s="2">
        <v>0</v>
      </c>
      <c r="CG839" s="2">
        <v>0</v>
      </c>
      <c r="CH839" s="2">
        <v>69</v>
      </c>
      <c r="CI839" s="2">
        <v>1</v>
      </c>
      <c r="CJ839" s="2">
        <v>0</v>
      </c>
      <c r="CK839" s="2">
        <v>0</v>
      </c>
      <c r="CL839" s="2">
        <v>0</v>
      </c>
      <c r="CM839" s="2">
        <v>0</v>
      </c>
      <c r="CN839" s="2" t="s">
        <v>3</v>
      </c>
      <c r="CO839" s="2">
        <v>0</v>
      </c>
      <c r="CP839" s="2">
        <f t="shared" si="707"/>
        <v>427</v>
      </c>
      <c r="CQ839" s="2">
        <f t="shared" si="708"/>
        <v>2258.6999999999998</v>
      </c>
      <c r="CR839" s="2">
        <f t="shared" si="709"/>
        <v>0</v>
      </c>
      <c r="CS839" s="2">
        <f t="shared" si="710"/>
        <v>0</v>
      </c>
      <c r="CT839" s="2">
        <f t="shared" si="711"/>
        <v>0</v>
      </c>
      <c r="CU839" s="2">
        <f t="shared" si="712"/>
        <v>0</v>
      </c>
      <c r="CV839" s="2">
        <f t="shared" si="713"/>
        <v>0</v>
      </c>
      <c r="CW839" s="2">
        <f t="shared" si="714"/>
        <v>0</v>
      </c>
      <c r="CX839" s="2">
        <f t="shared" si="715"/>
        <v>0</v>
      </c>
      <c r="CY839" s="2">
        <f>(((S839+R839)*AT839)/100)</f>
        <v>0</v>
      </c>
      <c r="CZ839" s="2">
        <f>(((S839+R839)*AU839)/100)</f>
        <v>0</v>
      </c>
      <c r="DA839" s="2"/>
      <c r="DB839" s="2"/>
      <c r="DC839" s="2" t="s">
        <v>3</v>
      </c>
      <c r="DD839" s="2" t="s">
        <v>3</v>
      </c>
      <c r="DE839" s="2" t="s">
        <v>3</v>
      </c>
      <c r="DF839" s="2" t="s">
        <v>3</v>
      </c>
      <c r="DG839" s="2" t="s">
        <v>3</v>
      </c>
      <c r="DH839" s="2" t="s">
        <v>3</v>
      </c>
      <c r="DI839" s="2" t="s">
        <v>3</v>
      </c>
      <c r="DJ839" s="2" t="s">
        <v>3</v>
      </c>
      <c r="DK839" s="2" t="s">
        <v>3</v>
      </c>
      <c r="DL839" s="2" t="s">
        <v>3</v>
      </c>
      <c r="DM839" s="2" t="s">
        <v>3</v>
      </c>
      <c r="DN839" s="2">
        <v>0</v>
      </c>
      <c r="DO839" s="2">
        <v>0</v>
      </c>
      <c r="DP839" s="2">
        <v>1</v>
      </c>
      <c r="DQ839" s="2">
        <v>1</v>
      </c>
      <c r="DR839" s="2"/>
      <c r="DS839" s="2"/>
      <c r="DT839" s="2"/>
      <c r="DU839" s="2">
        <v>1003</v>
      </c>
      <c r="DV839" s="2" t="s">
        <v>180</v>
      </c>
      <c r="DW839" s="2" t="s">
        <v>180</v>
      </c>
      <c r="DX839" s="2">
        <v>100</v>
      </c>
      <c r="DY839" s="2"/>
      <c r="DZ839" s="2" t="s">
        <v>3</v>
      </c>
      <c r="EA839" s="2" t="s">
        <v>3</v>
      </c>
      <c r="EB839" s="2" t="s">
        <v>3</v>
      </c>
      <c r="EC839" s="2" t="s">
        <v>3</v>
      </c>
      <c r="ED839" s="2"/>
      <c r="EE839" s="2">
        <v>54328897</v>
      </c>
      <c r="EF839" s="2">
        <v>8</v>
      </c>
      <c r="EG839" s="2" t="s">
        <v>31</v>
      </c>
      <c r="EH839" s="2">
        <v>0</v>
      </c>
      <c r="EI839" s="2" t="s">
        <v>3</v>
      </c>
      <c r="EJ839" s="2">
        <v>1</v>
      </c>
      <c r="EK839" s="2">
        <v>500001</v>
      </c>
      <c r="EL839" s="2" t="s">
        <v>32</v>
      </c>
      <c r="EM839" s="2" t="s">
        <v>33</v>
      </c>
      <c r="EN839" s="2"/>
      <c r="EO839" s="2" t="s">
        <v>3</v>
      </c>
      <c r="EP839" s="2"/>
      <c r="EQ839" s="2">
        <v>0</v>
      </c>
      <c r="ER839" s="2">
        <v>2258.6999999999998</v>
      </c>
      <c r="ES839" s="2">
        <v>2258.6999999999998</v>
      </c>
      <c r="ET839" s="2">
        <v>0</v>
      </c>
      <c r="EU839" s="2">
        <v>0</v>
      </c>
      <c r="EV839" s="2">
        <v>0</v>
      </c>
      <c r="EW839" s="2">
        <v>0</v>
      </c>
      <c r="EX839" s="2">
        <v>0</v>
      </c>
      <c r="EY839" s="2"/>
      <c r="EZ839" s="2"/>
      <c r="FA839" s="2"/>
      <c r="FB839" s="2"/>
      <c r="FC839" s="2"/>
      <c r="FD839" s="2"/>
      <c r="FE839" s="2"/>
      <c r="FF839" s="2"/>
      <c r="FG839" s="2"/>
      <c r="FH839" s="2"/>
      <c r="FI839" s="2"/>
      <c r="FJ839" s="2"/>
      <c r="FK839" s="2"/>
      <c r="FL839" s="2"/>
      <c r="FM839" s="2"/>
      <c r="FN839" s="2"/>
      <c r="FO839" s="2"/>
      <c r="FP839" s="2"/>
      <c r="FQ839" s="2">
        <v>0</v>
      </c>
      <c r="FR839" s="2">
        <f t="shared" si="716"/>
        <v>0</v>
      </c>
      <c r="FS839" s="2">
        <v>0</v>
      </c>
      <c r="FT839" s="2"/>
      <c r="FU839" s="2"/>
      <c r="FV839" s="2"/>
      <c r="FW839" s="2"/>
      <c r="FX839" s="2">
        <v>0</v>
      </c>
      <c r="FY839" s="2">
        <v>0</v>
      </c>
      <c r="FZ839" s="2"/>
      <c r="GA839" s="2" t="s">
        <v>3</v>
      </c>
      <c r="GB839" s="2"/>
      <c r="GC839" s="2"/>
      <c r="GD839" s="2">
        <v>1</v>
      </c>
      <c r="GE839" s="2"/>
      <c r="GF839" s="2">
        <v>-239826058</v>
      </c>
      <c r="GG839" s="2">
        <v>2</v>
      </c>
      <c r="GH839" s="2">
        <v>1</v>
      </c>
      <c r="GI839" s="2">
        <v>-2</v>
      </c>
      <c r="GJ839" s="2">
        <v>0</v>
      </c>
      <c r="GK839" s="2">
        <v>0</v>
      </c>
      <c r="GL839" s="2">
        <f t="shared" si="717"/>
        <v>0</v>
      </c>
      <c r="GM839" s="2">
        <f t="shared" si="718"/>
        <v>427</v>
      </c>
      <c r="GN839" s="2">
        <f t="shared" si="719"/>
        <v>427</v>
      </c>
      <c r="GO839" s="2">
        <f t="shared" si="720"/>
        <v>0</v>
      </c>
      <c r="GP839" s="2">
        <f t="shared" si="721"/>
        <v>0</v>
      </c>
      <c r="GQ839" s="2"/>
      <c r="GR839" s="2">
        <v>0</v>
      </c>
      <c r="GS839" s="2">
        <v>3</v>
      </c>
      <c r="GT839" s="2">
        <v>0</v>
      </c>
      <c r="GU839" s="2" t="s">
        <v>3</v>
      </c>
      <c r="GV839" s="2">
        <f t="shared" si="722"/>
        <v>0</v>
      </c>
      <c r="GW839" s="2">
        <v>1</v>
      </c>
      <c r="GX839" s="2">
        <f t="shared" si="723"/>
        <v>0</v>
      </c>
      <c r="GY839" s="2"/>
      <c r="GZ839" s="2"/>
      <c r="HA839" s="2">
        <v>0</v>
      </c>
      <c r="HB839" s="2">
        <v>0</v>
      </c>
      <c r="HC839" s="2">
        <f t="shared" si="724"/>
        <v>0</v>
      </c>
      <c r="HD839" s="2"/>
      <c r="HE839" s="2" t="s">
        <v>3</v>
      </c>
      <c r="HF839" s="2" t="s">
        <v>3</v>
      </c>
      <c r="HG839" s="2"/>
      <c r="HH839" s="2"/>
      <c r="HI839" s="2"/>
      <c r="HJ839" s="2"/>
      <c r="HK839" s="2"/>
      <c r="HL839" s="2"/>
      <c r="HM839" s="2" t="s">
        <v>3</v>
      </c>
      <c r="HN839" s="2" t="s">
        <v>3</v>
      </c>
      <c r="HO839" s="2" t="s">
        <v>3</v>
      </c>
      <c r="HP839" s="2" t="s">
        <v>3</v>
      </c>
      <c r="HQ839" s="2" t="s">
        <v>3</v>
      </c>
      <c r="HR839" s="2"/>
      <c r="HS839" s="2"/>
      <c r="HT839" s="2"/>
      <c r="HU839" s="2"/>
      <c r="HV839" s="2"/>
      <c r="HW839" s="2"/>
      <c r="HX839" s="2"/>
      <c r="HY839" s="2"/>
      <c r="HZ839" s="2"/>
      <c r="IA839" s="2"/>
      <c r="IB839" s="2"/>
      <c r="IC839" s="2"/>
      <c r="ID839" s="2"/>
      <c r="IE839" s="2"/>
      <c r="IF839" s="2"/>
      <c r="IG839" s="2"/>
      <c r="IH839" s="2"/>
      <c r="II839" s="2"/>
      <c r="IJ839" s="2"/>
      <c r="IK839" s="2">
        <v>0</v>
      </c>
      <c r="IL839" s="2"/>
      <c r="IM839" s="2"/>
      <c r="IN839" s="2"/>
      <c r="IO839" s="2"/>
      <c r="IP839" s="2"/>
      <c r="IQ839" s="2"/>
      <c r="IR839" s="2"/>
      <c r="IS839" s="2"/>
      <c r="IT839" s="2"/>
      <c r="IU839" s="2"/>
    </row>
    <row r="840" spans="1:255" x14ac:dyDescent="0.2">
      <c r="A840">
        <v>18</v>
      </c>
      <c r="B840">
        <v>1</v>
      </c>
      <c r="C840">
        <v>750</v>
      </c>
      <c r="E840" t="s">
        <v>485</v>
      </c>
      <c r="F840" t="e">
        <f>'1.Лок.смета.и.Акт'!#REF!</f>
        <v>#REF!</v>
      </c>
      <c r="G840" t="s">
        <v>179</v>
      </c>
      <c r="H840" t="s">
        <v>180</v>
      </c>
      <c r="I840">
        <f>I838*J840</f>
        <v>0.189</v>
      </c>
      <c r="J840">
        <v>1.05</v>
      </c>
      <c r="K840">
        <v>1.05</v>
      </c>
      <c r="L840">
        <v>0.38850000000000001</v>
      </c>
      <c r="M840">
        <v>0</v>
      </c>
      <c r="N840">
        <f t="shared" si="687"/>
        <v>0.38850000000000001</v>
      </c>
      <c r="O840">
        <f t="shared" si="688"/>
        <v>222</v>
      </c>
      <c r="P840">
        <f t="shared" si="689"/>
        <v>222</v>
      </c>
      <c r="Q840">
        <f t="shared" si="690"/>
        <v>0</v>
      </c>
      <c r="R840">
        <f t="shared" si="691"/>
        <v>0</v>
      </c>
      <c r="S840">
        <f t="shared" si="692"/>
        <v>0</v>
      </c>
      <c r="T840">
        <f t="shared" si="693"/>
        <v>0</v>
      </c>
      <c r="U840">
        <f t="shared" si="694"/>
        <v>0</v>
      </c>
      <c r="V840">
        <f t="shared" si="695"/>
        <v>0</v>
      </c>
      <c r="W840">
        <f t="shared" si="696"/>
        <v>0</v>
      </c>
      <c r="X840">
        <f t="shared" si="697"/>
        <v>0</v>
      </c>
      <c r="Y840">
        <f t="shared" si="698"/>
        <v>0</v>
      </c>
      <c r="AA840">
        <v>69726884</v>
      </c>
      <c r="AB840">
        <f t="shared" si="699"/>
        <v>155.58000000000001</v>
      </c>
      <c r="AC840">
        <f>ROUND((ES840),2)</f>
        <v>155.58000000000001</v>
      </c>
      <c r="AD840">
        <f t="shared" si="700"/>
        <v>0</v>
      </c>
      <c r="AE840">
        <f t="shared" si="701"/>
        <v>0</v>
      </c>
      <c r="AF840">
        <f t="shared" si="702"/>
        <v>0</v>
      </c>
      <c r="AG840">
        <f t="shared" si="703"/>
        <v>0</v>
      </c>
      <c r="AH840">
        <f t="shared" si="704"/>
        <v>0</v>
      </c>
      <c r="AI840">
        <f t="shared" si="705"/>
        <v>0</v>
      </c>
      <c r="AJ840">
        <f t="shared" si="706"/>
        <v>0</v>
      </c>
      <c r="AK840">
        <v>155.58000000000001</v>
      </c>
      <c r="AL840">
        <v>155.58000000000001</v>
      </c>
      <c r="AM840">
        <v>0</v>
      </c>
      <c r="AN840">
        <v>0</v>
      </c>
      <c r="AO840">
        <v>0</v>
      </c>
      <c r="AP840">
        <v>0</v>
      </c>
      <c r="AQ840">
        <v>0</v>
      </c>
      <c r="AR840">
        <v>0</v>
      </c>
      <c r="AS840">
        <v>0</v>
      </c>
      <c r="AT840">
        <v>0</v>
      </c>
      <c r="AU840">
        <v>0</v>
      </c>
      <c r="AV840">
        <v>1</v>
      </c>
      <c r="AW840">
        <v>1</v>
      </c>
      <c r="AZ840">
        <v>1</v>
      </c>
      <c r="BA840">
        <v>1</v>
      </c>
      <c r="BB840">
        <v>1</v>
      </c>
      <c r="BC840">
        <v>7.56</v>
      </c>
      <c r="BD840" t="s">
        <v>3</v>
      </c>
      <c r="BE840" t="s">
        <v>3</v>
      </c>
      <c r="BF840" t="s">
        <v>3</v>
      </c>
      <c r="BG840" t="s">
        <v>3</v>
      </c>
      <c r="BH840">
        <v>3</v>
      </c>
      <c r="BI840">
        <v>1</v>
      </c>
      <c r="BJ840" t="s">
        <v>181</v>
      </c>
      <c r="BM840">
        <v>500001</v>
      </c>
      <c r="BN840">
        <v>0</v>
      </c>
      <c r="BO840" t="s">
        <v>3</v>
      </c>
      <c r="BP840">
        <v>0</v>
      </c>
      <c r="BQ840">
        <v>8</v>
      </c>
      <c r="BR840">
        <v>0</v>
      </c>
      <c r="BS840">
        <v>1</v>
      </c>
      <c r="BT840">
        <v>1</v>
      </c>
      <c r="BU840">
        <v>1</v>
      </c>
      <c r="BV840">
        <v>1</v>
      </c>
      <c r="BW840">
        <v>1</v>
      </c>
      <c r="BX840">
        <v>1</v>
      </c>
      <c r="BY840" t="s">
        <v>3</v>
      </c>
      <c r="BZ840">
        <v>0</v>
      </c>
      <c r="CA840">
        <v>0</v>
      </c>
      <c r="CB840" t="s">
        <v>3</v>
      </c>
      <c r="CE840">
        <v>0</v>
      </c>
      <c r="CF840">
        <v>0</v>
      </c>
      <c r="CG840">
        <v>0</v>
      </c>
      <c r="CH840">
        <v>69</v>
      </c>
      <c r="CI840">
        <v>1</v>
      </c>
      <c r="CJ840">
        <v>0</v>
      </c>
      <c r="CK840">
        <v>0</v>
      </c>
      <c r="CL840">
        <v>0</v>
      </c>
      <c r="CM840">
        <v>0</v>
      </c>
      <c r="CN840" t="s">
        <v>3</v>
      </c>
      <c r="CO840">
        <v>0</v>
      </c>
      <c r="CP840">
        <f t="shared" si="707"/>
        <v>222</v>
      </c>
      <c r="CQ840">
        <f t="shared" si="708"/>
        <v>1176.1848</v>
      </c>
      <c r="CR840">
        <f t="shared" si="709"/>
        <v>0</v>
      </c>
      <c r="CS840">
        <f t="shared" si="710"/>
        <v>0</v>
      </c>
      <c r="CT840">
        <f t="shared" si="711"/>
        <v>0</v>
      </c>
      <c r="CU840">
        <f t="shared" si="712"/>
        <v>0</v>
      </c>
      <c r="CV840">
        <f t="shared" si="713"/>
        <v>0</v>
      </c>
      <c r="CW840">
        <f t="shared" si="714"/>
        <v>0</v>
      </c>
      <c r="CX840">
        <f t="shared" si="715"/>
        <v>0</v>
      </c>
      <c r="CY840">
        <f>(S840+R840)*(BZ840/100)</f>
        <v>0</v>
      </c>
      <c r="CZ840">
        <f>(S840+R840)*(CA840/100)</f>
        <v>0</v>
      </c>
      <c r="DC840" t="s">
        <v>3</v>
      </c>
      <c r="DD840" t="s">
        <v>3</v>
      </c>
      <c r="DE840" t="s">
        <v>3</v>
      </c>
      <c r="DF840" t="s">
        <v>3</v>
      </c>
      <c r="DG840" t="s">
        <v>3</v>
      </c>
      <c r="DH840" t="s">
        <v>3</v>
      </c>
      <c r="DI840" t="s">
        <v>3</v>
      </c>
      <c r="DJ840" t="s">
        <v>3</v>
      </c>
      <c r="DK840" t="s">
        <v>3</v>
      </c>
      <c r="DL840" t="s">
        <v>3</v>
      </c>
      <c r="DM840" t="s">
        <v>3</v>
      </c>
      <c r="DN840">
        <v>0</v>
      </c>
      <c r="DO840">
        <v>0</v>
      </c>
      <c r="DP840">
        <v>1</v>
      </c>
      <c r="DQ840">
        <v>1</v>
      </c>
      <c r="DU840">
        <v>1003</v>
      </c>
      <c r="DV840" t="s">
        <v>180</v>
      </c>
      <c r="DW840" t="e">
        <f>'1.Лок.смета.и.Акт'!#REF!</f>
        <v>#REF!</v>
      </c>
      <c r="DX840">
        <v>100</v>
      </c>
      <c r="DZ840" t="s">
        <v>3</v>
      </c>
      <c r="EA840" t="s">
        <v>3</v>
      </c>
      <c r="EB840" t="s">
        <v>3</v>
      </c>
      <c r="EC840" t="s">
        <v>3</v>
      </c>
      <c r="EE840">
        <v>54328897</v>
      </c>
      <c r="EF840">
        <v>8</v>
      </c>
      <c r="EG840" t="s">
        <v>31</v>
      </c>
      <c r="EH840">
        <v>0</v>
      </c>
      <c r="EI840" t="s">
        <v>3</v>
      </c>
      <c r="EJ840">
        <v>1</v>
      </c>
      <c r="EK840">
        <v>500001</v>
      </c>
      <c r="EL840" t="s">
        <v>32</v>
      </c>
      <c r="EM840" t="s">
        <v>33</v>
      </c>
      <c r="EO840" t="s">
        <v>3</v>
      </c>
      <c r="EQ840">
        <v>0</v>
      </c>
      <c r="ER840">
        <v>1125</v>
      </c>
      <c r="ES840">
        <v>155.58000000000001</v>
      </c>
      <c r="ET840">
        <v>0</v>
      </c>
      <c r="EU840">
        <v>0</v>
      </c>
      <c r="EV840">
        <v>0</v>
      </c>
      <c r="EW840">
        <v>0</v>
      </c>
      <c r="EX840">
        <v>0</v>
      </c>
      <c r="EZ840">
        <v>5</v>
      </c>
      <c r="FC840">
        <v>0</v>
      </c>
      <c r="FD840">
        <v>18</v>
      </c>
      <c r="FF840">
        <v>1125</v>
      </c>
      <c r="FQ840">
        <v>0</v>
      </c>
      <c r="FR840">
        <f t="shared" si="716"/>
        <v>0</v>
      </c>
      <c r="FS840">
        <v>0</v>
      </c>
      <c r="FX840">
        <v>0</v>
      </c>
      <c r="FY840">
        <v>0</v>
      </c>
      <c r="GA840" t="s">
        <v>182</v>
      </c>
      <c r="GD840">
        <v>1</v>
      </c>
      <c r="GF840">
        <v>-239826058</v>
      </c>
      <c r="GG840">
        <v>2</v>
      </c>
      <c r="GH840">
        <v>3</v>
      </c>
      <c r="GI840">
        <v>5</v>
      </c>
      <c r="GJ840">
        <v>0</v>
      </c>
      <c r="GK840">
        <v>0</v>
      </c>
      <c r="GL840">
        <f t="shared" si="717"/>
        <v>0</v>
      </c>
      <c r="GM840">
        <f t="shared" si="718"/>
        <v>222</v>
      </c>
      <c r="GN840">
        <f t="shared" si="719"/>
        <v>222</v>
      </c>
      <c r="GO840">
        <f t="shared" si="720"/>
        <v>0</v>
      </c>
      <c r="GP840">
        <f t="shared" si="721"/>
        <v>0</v>
      </c>
      <c r="GR840">
        <v>1</v>
      </c>
      <c r="GS840">
        <v>1</v>
      </c>
      <c r="GT840">
        <v>0</v>
      </c>
      <c r="GU840" t="s">
        <v>3</v>
      </c>
      <c r="GV840">
        <f t="shared" si="722"/>
        <v>0</v>
      </c>
      <c r="GW840">
        <v>1</v>
      </c>
      <c r="GX840">
        <f t="shared" si="723"/>
        <v>0</v>
      </c>
      <c r="HA840">
        <v>0</v>
      </c>
      <c r="HB840">
        <v>0</v>
      </c>
      <c r="HC840">
        <f t="shared" si="724"/>
        <v>0</v>
      </c>
      <c r="HE840" t="s">
        <v>35</v>
      </c>
      <c r="HF840" t="s">
        <v>36</v>
      </c>
      <c r="HM840" t="s">
        <v>3</v>
      </c>
      <c r="HN840" t="s">
        <v>3</v>
      </c>
      <c r="HO840" t="s">
        <v>3</v>
      </c>
      <c r="HP840" t="s">
        <v>3</v>
      </c>
      <c r="HQ840" t="s">
        <v>3</v>
      </c>
      <c r="IK840">
        <v>0</v>
      </c>
    </row>
    <row r="841" spans="1:255" x14ac:dyDescent="0.2">
      <c r="A841" s="2">
        <v>17</v>
      </c>
      <c r="B841" s="2">
        <v>1</v>
      </c>
      <c r="C841" s="2">
        <f>ROW(SmtRes!A756)</f>
        <v>756</v>
      </c>
      <c r="D841" s="2">
        <f>ROW(EtalonRes!A768)</f>
        <v>768</v>
      </c>
      <c r="E841" s="2" t="s">
        <v>486</v>
      </c>
      <c r="F841" s="2" t="s">
        <v>184</v>
      </c>
      <c r="G841" s="2" t="s">
        <v>185</v>
      </c>
      <c r="H841" s="2" t="s">
        <v>186</v>
      </c>
      <c r="I841" s="2">
        <f>'1.Лок.смета.и.Акт'!E95</f>
        <v>0.17299999999999999</v>
      </c>
      <c r="J841" s="2">
        <v>0</v>
      </c>
      <c r="K841" s="2">
        <v>0.17299999999999999</v>
      </c>
      <c r="L841" s="2">
        <v>0.34499999999999997</v>
      </c>
      <c r="M841" s="2">
        <v>0</v>
      </c>
      <c r="N841" s="2">
        <f t="shared" si="687"/>
        <v>0.34499999999999997</v>
      </c>
      <c r="O841" s="2">
        <f t="shared" si="688"/>
        <v>63</v>
      </c>
      <c r="P841" s="2">
        <f t="shared" si="689"/>
        <v>0</v>
      </c>
      <c r="Q841" s="2">
        <f t="shared" si="690"/>
        <v>8</v>
      </c>
      <c r="R841" s="2">
        <f t="shared" si="691"/>
        <v>3</v>
      </c>
      <c r="S841" s="2">
        <f t="shared" si="692"/>
        <v>55</v>
      </c>
      <c r="T841" s="2">
        <f t="shared" si="693"/>
        <v>0</v>
      </c>
      <c r="U841" s="2">
        <f t="shared" si="694"/>
        <v>6.8352299999999993</v>
      </c>
      <c r="V841" s="2">
        <f t="shared" si="695"/>
        <v>0.21970999999999999</v>
      </c>
      <c r="W841" s="2">
        <f t="shared" si="696"/>
        <v>0</v>
      </c>
      <c r="X841" s="2">
        <f t="shared" si="697"/>
        <v>71</v>
      </c>
      <c r="Y841" s="2">
        <f t="shared" si="698"/>
        <v>44</v>
      </c>
      <c r="Z841" s="2"/>
      <c r="AA841" s="2">
        <v>69726971</v>
      </c>
      <c r="AB841" s="2">
        <f t="shared" si="699"/>
        <v>360.73</v>
      </c>
      <c r="AC841" s="2">
        <f>ROUND((ES841+(SUM(SmtRes!BC751:'SmtRes'!BC756)+SUM(EtalonRes!AL763:'EtalonRes'!AL768))),2)</f>
        <v>0</v>
      </c>
      <c r="AD841" s="2">
        <f t="shared" si="700"/>
        <v>44.25</v>
      </c>
      <c r="AE841" s="2">
        <f t="shared" si="701"/>
        <v>17.28</v>
      </c>
      <c r="AF841" s="2">
        <f t="shared" si="702"/>
        <v>316.48</v>
      </c>
      <c r="AG841" s="2">
        <f t="shared" si="703"/>
        <v>0</v>
      </c>
      <c r="AH841" s="2">
        <f t="shared" si="704"/>
        <v>39.51</v>
      </c>
      <c r="AI841" s="2">
        <f t="shared" si="705"/>
        <v>1.27</v>
      </c>
      <c r="AJ841" s="2">
        <f t="shared" si="706"/>
        <v>0</v>
      </c>
      <c r="AK841" s="2">
        <v>1394.91</v>
      </c>
      <c r="AL841" s="2">
        <v>1034.18</v>
      </c>
      <c r="AM841" s="2">
        <v>44.25</v>
      </c>
      <c r="AN841" s="2">
        <v>17.28</v>
      </c>
      <c r="AO841" s="2">
        <v>316.48</v>
      </c>
      <c r="AP841" s="2">
        <v>0</v>
      </c>
      <c r="AQ841" s="2">
        <v>39.51</v>
      </c>
      <c r="AR841" s="2">
        <v>1.27</v>
      </c>
      <c r="AS841" s="2">
        <v>0</v>
      </c>
      <c r="AT841" s="2">
        <v>123</v>
      </c>
      <c r="AU841" s="2">
        <v>75</v>
      </c>
      <c r="AV841" s="2">
        <v>1</v>
      </c>
      <c r="AW841" s="2">
        <v>1</v>
      </c>
      <c r="AX841" s="2"/>
      <c r="AY841" s="2"/>
      <c r="AZ841" s="2">
        <v>1</v>
      </c>
      <c r="BA841" s="2">
        <v>1</v>
      </c>
      <c r="BB841" s="2">
        <v>1</v>
      </c>
      <c r="BC841" s="2">
        <v>1</v>
      </c>
      <c r="BD841" s="2" t="s">
        <v>3</v>
      </c>
      <c r="BE841" s="2" t="s">
        <v>3</v>
      </c>
      <c r="BF841" s="2" t="s">
        <v>3</v>
      </c>
      <c r="BG841" s="2" t="s">
        <v>3</v>
      </c>
      <c r="BH841" s="2">
        <v>0</v>
      </c>
      <c r="BI841" s="2">
        <v>1</v>
      </c>
      <c r="BJ841" s="2" t="s">
        <v>187</v>
      </c>
      <c r="BK841" s="2"/>
      <c r="BL841" s="2"/>
      <c r="BM841" s="2">
        <v>11001</v>
      </c>
      <c r="BN841" s="2">
        <v>0</v>
      </c>
      <c r="BO841" s="2" t="s">
        <v>3</v>
      </c>
      <c r="BP841" s="2">
        <v>0</v>
      </c>
      <c r="BQ841" s="2">
        <v>2</v>
      </c>
      <c r="BR841" s="2">
        <v>0</v>
      </c>
      <c r="BS841" s="2">
        <v>1</v>
      </c>
      <c r="BT841" s="2">
        <v>1</v>
      </c>
      <c r="BU841" s="2">
        <v>1</v>
      </c>
      <c r="BV841" s="2">
        <v>1</v>
      </c>
      <c r="BW841" s="2">
        <v>1</v>
      </c>
      <c r="BX841" s="2">
        <v>1</v>
      </c>
      <c r="BY841" s="2" t="s">
        <v>3</v>
      </c>
      <c r="BZ841" s="2">
        <v>123</v>
      </c>
      <c r="CA841" s="2">
        <v>75</v>
      </c>
      <c r="CB841" s="2" t="s">
        <v>3</v>
      </c>
      <c r="CC841" s="2"/>
      <c r="CD841" s="2"/>
      <c r="CE841" s="2">
        <v>0</v>
      </c>
      <c r="CF841" s="2">
        <v>0</v>
      </c>
      <c r="CG841" s="2">
        <v>0</v>
      </c>
      <c r="CH841" s="2">
        <v>70</v>
      </c>
      <c r="CI841" s="2">
        <v>0</v>
      </c>
      <c r="CJ841" s="2">
        <v>0</v>
      </c>
      <c r="CK841" s="2">
        <v>0</v>
      </c>
      <c r="CL841" s="2">
        <v>0</v>
      </c>
      <c r="CM841" s="2">
        <v>0</v>
      </c>
      <c r="CN841" s="2" t="s">
        <v>3</v>
      </c>
      <c r="CO841" s="2">
        <v>0</v>
      </c>
      <c r="CP841" s="2">
        <f t="shared" si="707"/>
        <v>63</v>
      </c>
      <c r="CQ841" s="2">
        <f t="shared" si="708"/>
        <v>0</v>
      </c>
      <c r="CR841" s="2">
        <f t="shared" si="709"/>
        <v>44.25</v>
      </c>
      <c r="CS841" s="2">
        <f t="shared" si="710"/>
        <v>17.28</v>
      </c>
      <c r="CT841" s="2">
        <f t="shared" si="711"/>
        <v>316.48</v>
      </c>
      <c r="CU841" s="2">
        <f t="shared" si="712"/>
        <v>0</v>
      </c>
      <c r="CV841" s="2">
        <f t="shared" si="713"/>
        <v>39.51</v>
      </c>
      <c r="CW841" s="2">
        <f t="shared" si="714"/>
        <v>1.27</v>
      </c>
      <c r="CX841" s="2">
        <f t="shared" si="715"/>
        <v>0</v>
      </c>
      <c r="CY841" s="2">
        <f>(((S841+R841)*AT841)/100)</f>
        <v>71.34</v>
      </c>
      <c r="CZ841" s="2">
        <f>(((S841+R841)*AU841)/100)</f>
        <v>43.5</v>
      </c>
      <c r="DA841" s="2"/>
      <c r="DB841" s="2"/>
      <c r="DC841" s="2" t="s">
        <v>3</v>
      </c>
      <c r="DD841" s="2" t="s">
        <v>3</v>
      </c>
      <c r="DE841" s="2" t="s">
        <v>3</v>
      </c>
      <c r="DF841" s="2" t="s">
        <v>3</v>
      </c>
      <c r="DG841" s="2" t="s">
        <v>3</v>
      </c>
      <c r="DH841" s="2" t="s">
        <v>3</v>
      </c>
      <c r="DI841" s="2" t="s">
        <v>3</v>
      </c>
      <c r="DJ841" s="2" t="s">
        <v>3</v>
      </c>
      <c r="DK841" s="2" t="s">
        <v>3</v>
      </c>
      <c r="DL841" s="2" t="s">
        <v>3</v>
      </c>
      <c r="DM841" s="2" t="s">
        <v>3</v>
      </c>
      <c r="DN841" s="2">
        <v>0</v>
      </c>
      <c r="DO841" s="2">
        <v>0</v>
      </c>
      <c r="DP841" s="2">
        <v>1</v>
      </c>
      <c r="DQ841" s="2">
        <v>1</v>
      </c>
      <c r="DR841" s="2"/>
      <c r="DS841" s="2"/>
      <c r="DT841" s="2"/>
      <c r="DU841" s="2">
        <v>1013</v>
      </c>
      <c r="DV841" s="2" t="s">
        <v>186</v>
      </c>
      <c r="DW841" s="2" t="s">
        <v>186</v>
      </c>
      <c r="DX841" s="2">
        <v>1</v>
      </c>
      <c r="DY841" s="2"/>
      <c r="DZ841" s="2" t="s">
        <v>3</v>
      </c>
      <c r="EA841" s="2" t="s">
        <v>3</v>
      </c>
      <c r="EB841" s="2" t="s">
        <v>3</v>
      </c>
      <c r="EC841" s="2" t="s">
        <v>3</v>
      </c>
      <c r="ED841" s="2"/>
      <c r="EE841" s="2">
        <v>54328965</v>
      </c>
      <c r="EF841" s="2">
        <v>2</v>
      </c>
      <c r="EG841" s="2" t="s">
        <v>21</v>
      </c>
      <c r="EH841" s="2">
        <v>0</v>
      </c>
      <c r="EI841" s="2" t="s">
        <v>3</v>
      </c>
      <c r="EJ841" s="2">
        <v>1</v>
      </c>
      <c r="EK841" s="2">
        <v>11001</v>
      </c>
      <c r="EL841" s="2" t="s">
        <v>22</v>
      </c>
      <c r="EM841" s="2" t="s">
        <v>23</v>
      </c>
      <c r="EN841" s="2"/>
      <c r="EO841" s="2" t="s">
        <v>3</v>
      </c>
      <c r="EP841" s="2"/>
      <c r="EQ841" s="2">
        <v>1441792</v>
      </c>
      <c r="ER841" s="2">
        <v>1394.91</v>
      </c>
      <c r="ES841" s="2">
        <v>1034.18</v>
      </c>
      <c r="ET841" s="2">
        <v>44.25</v>
      </c>
      <c r="EU841" s="2">
        <v>17.28</v>
      </c>
      <c r="EV841" s="2">
        <v>316.48</v>
      </c>
      <c r="EW841" s="2">
        <v>39.51</v>
      </c>
      <c r="EX841" s="2">
        <v>1.27</v>
      </c>
      <c r="EY841" s="2">
        <v>1</v>
      </c>
      <c r="EZ841" s="2"/>
      <c r="FA841" s="2"/>
      <c r="FB841" s="2"/>
      <c r="FC841" s="2"/>
      <c r="FD841" s="2"/>
      <c r="FE841" s="2"/>
      <c r="FF841" s="2"/>
      <c r="FG841" s="2"/>
      <c r="FH841" s="2"/>
      <c r="FI841" s="2"/>
      <c r="FJ841" s="2"/>
      <c r="FK841" s="2"/>
      <c r="FL841" s="2"/>
      <c r="FM841" s="2"/>
      <c r="FN841" s="2"/>
      <c r="FO841" s="2"/>
      <c r="FP841" s="2"/>
      <c r="FQ841" s="2">
        <v>0</v>
      </c>
      <c r="FR841" s="2">
        <f t="shared" si="716"/>
        <v>0</v>
      </c>
      <c r="FS841" s="2">
        <v>0</v>
      </c>
      <c r="FT841" s="2"/>
      <c r="FU841" s="2"/>
      <c r="FV841" s="2"/>
      <c r="FW841" s="2"/>
      <c r="FX841" s="2">
        <v>123</v>
      </c>
      <c r="FY841" s="2">
        <v>75</v>
      </c>
      <c r="FZ841" s="2"/>
      <c r="GA841" s="2" t="s">
        <v>3</v>
      </c>
      <c r="GB841" s="2"/>
      <c r="GC841" s="2"/>
      <c r="GD841" s="2">
        <v>1</v>
      </c>
      <c r="GE841" s="2"/>
      <c r="GF841" s="2">
        <v>-212485047</v>
      </c>
      <c r="GG841" s="2">
        <v>2</v>
      </c>
      <c r="GH841" s="2">
        <v>1</v>
      </c>
      <c r="GI841" s="2">
        <v>-2</v>
      </c>
      <c r="GJ841" s="2">
        <v>0</v>
      </c>
      <c r="GK841" s="2">
        <v>0</v>
      </c>
      <c r="GL841" s="2">
        <f t="shared" si="717"/>
        <v>0</v>
      </c>
      <c r="GM841" s="2">
        <f t="shared" si="718"/>
        <v>178</v>
      </c>
      <c r="GN841" s="2">
        <f t="shared" si="719"/>
        <v>178</v>
      </c>
      <c r="GO841" s="2">
        <f t="shared" si="720"/>
        <v>0</v>
      </c>
      <c r="GP841" s="2">
        <f t="shared" si="721"/>
        <v>0</v>
      </c>
      <c r="GQ841" s="2"/>
      <c r="GR841" s="2">
        <v>0</v>
      </c>
      <c r="GS841" s="2">
        <v>3</v>
      </c>
      <c r="GT841" s="2">
        <v>0</v>
      </c>
      <c r="GU841" s="2" t="s">
        <v>3</v>
      </c>
      <c r="GV841" s="2">
        <f t="shared" si="722"/>
        <v>0</v>
      </c>
      <c r="GW841" s="2">
        <v>1</v>
      </c>
      <c r="GX841" s="2">
        <f t="shared" si="723"/>
        <v>0</v>
      </c>
      <c r="GY841" s="2"/>
      <c r="GZ841" s="2"/>
      <c r="HA841" s="2">
        <v>0</v>
      </c>
      <c r="HB841" s="2">
        <v>0</v>
      </c>
      <c r="HC841" s="2">
        <f t="shared" si="724"/>
        <v>0</v>
      </c>
      <c r="HD841" s="2"/>
      <c r="HE841" s="2" t="s">
        <v>3</v>
      </c>
      <c r="HF841" s="2" t="s">
        <v>3</v>
      </c>
      <c r="HG841" s="2"/>
      <c r="HH841" s="2"/>
      <c r="HI841" s="2"/>
      <c r="HJ841" s="2"/>
      <c r="HK841" s="2"/>
      <c r="HL841" s="2"/>
      <c r="HM841" s="2" t="s">
        <v>3</v>
      </c>
      <c r="HN841" s="2" t="s">
        <v>24</v>
      </c>
      <c r="HO841" s="2" t="s">
        <v>25</v>
      </c>
      <c r="HP841" s="2" t="s">
        <v>22</v>
      </c>
      <c r="HQ841" s="2" t="s">
        <v>22</v>
      </c>
      <c r="HR841" s="2"/>
      <c r="HS841" s="2"/>
      <c r="HT841" s="2"/>
      <c r="HU841" s="2"/>
      <c r="HV841" s="2"/>
      <c r="HW841" s="2"/>
      <c r="HX841" s="2"/>
      <c r="HY841" s="2"/>
      <c r="HZ841" s="2"/>
      <c r="IA841" s="2"/>
      <c r="IB841" s="2"/>
      <c r="IC841" s="2"/>
      <c r="ID841" s="2"/>
      <c r="IE841" s="2"/>
      <c r="IF841" s="2"/>
      <c r="IG841" s="2"/>
      <c r="IH841" s="2"/>
      <c r="II841" s="2"/>
      <c r="IJ841" s="2"/>
      <c r="IK841" s="2">
        <v>0</v>
      </c>
      <c r="IL841" s="2"/>
      <c r="IM841" s="2"/>
      <c r="IN841" s="2"/>
      <c r="IO841" s="2"/>
      <c r="IP841" s="2"/>
      <c r="IQ841" s="2"/>
      <c r="IR841" s="2"/>
      <c r="IS841" s="2"/>
      <c r="IT841" s="2"/>
      <c r="IU841" s="2"/>
    </row>
    <row r="842" spans="1:255" x14ac:dyDescent="0.2">
      <c r="A842">
        <v>17</v>
      </c>
      <c r="B842">
        <v>1</v>
      </c>
      <c r="C842">
        <f>ROW(SmtRes!A762)</f>
        <v>762</v>
      </c>
      <c r="D842">
        <f>ROW(EtalonRes!A774)</f>
        <v>774</v>
      </c>
      <c r="E842" t="s">
        <v>486</v>
      </c>
      <c r="F842" t="s">
        <v>184</v>
      </c>
      <c r="G842" t="s">
        <v>185</v>
      </c>
      <c r="H842" t="s">
        <v>186</v>
      </c>
      <c r="I842">
        <f>'1.Лок.смета.и.Акт'!E95</f>
        <v>0.17299999999999999</v>
      </c>
      <c r="J842">
        <v>0</v>
      </c>
      <c r="K842">
        <v>0.17299999999999999</v>
      </c>
      <c r="L842">
        <v>0.34499999999999997</v>
      </c>
      <c r="M842">
        <v>0</v>
      </c>
      <c r="N842">
        <f t="shared" si="687"/>
        <v>0.34499999999999997</v>
      </c>
      <c r="O842">
        <f t="shared" si="688"/>
        <v>1448</v>
      </c>
      <c r="P842">
        <f t="shared" si="689"/>
        <v>0</v>
      </c>
      <c r="Q842">
        <f t="shared" si="690"/>
        <v>60</v>
      </c>
      <c r="R842">
        <f t="shared" si="691"/>
        <v>59</v>
      </c>
      <c r="S842">
        <f t="shared" si="692"/>
        <v>1388</v>
      </c>
      <c r="T842">
        <f t="shared" si="693"/>
        <v>0</v>
      </c>
      <c r="U842" t="e">
        <f t="shared" si="694"/>
        <v>#REF!</v>
      </c>
      <c r="V842">
        <f t="shared" si="695"/>
        <v>0.21970999999999999</v>
      </c>
      <c r="W842">
        <f t="shared" si="696"/>
        <v>0</v>
      </c>
      <c r="X842" t="e">
        <f t="shared" si="697"/>
        <v>#REF!</v>
      </c>
      <c r="Y842" t="e">
        <f t="shared" si="698"/>
        <v>#REF!</v>
      </c>
      <c r="AA842">
        <v>69726884</v>
      </c>
      <c r="AB842">
        <f t="shared" si="699"/>
        <v>360.73</v>
      </c>
      <c r="AC842">
        <f>ROUND((ES842+(SUM(SmtRes!BC757:'SmtRes'!BC762)+SUM(EtalonRes!AL769:'EtalonRes'!AL774))),2)</f>
        <v>0</v>
      </c>
      <c r="AD842">
        <f t="shared" si="700"/>
        <v>44.25</v>
      </c>
      <c r="AE842">
        <f t="shared" si="701"/>
        <v>17.28</v>
      </c>
      <c r="AF842">
        <f t="shared" si="702"/>
        <v>316.48</v>
      </c>
      <c r="AG842">
        <f t="shared" si="703"/>
        <v>0</v>
      </c>
      <c r="AH842" t="e">
        <f t="shared" si="704"/>
        <v>#REF!</v>
      </c>
      <c r="AI842">
        <f t="shared" si="705"/>
        <v>1.27</v>
      </c>
      <c r="AJ842">
        <f t="shared" si="706"/>
        <v>0</v>
      </c>
      <c r="AK842">
        <v>1394.91</v>
      </c>
      <c r="AL842">
        <v>1034.18</v>
      </c>
      <c r="AM842">
        <v>44.25</v>
      </c>
      <c r="AN842">
        <v>17.28</v>
      </c>
      <c r="AO842">
        <v>316.48</v>
      </c>
      <c r="AP842">
        <v>0</v>
      </c>
      <c r="AQ842" t="e">
        <f>'1.Лок.смета.и.Акт'!#REF!</f>
        <v>#REF!</v>
      </c>
      <c r="AR842">
        <v>1.27</v>
      </c>
      <c r="AS842">
        <v>0</v>
      </c>
      <c r="AT842">
        <v>117</v>
      </c>
      <c r="AU842">
        <v>64</v>
      </c>
      <c r="AV842">
        <v>1</v>
      </c>
      <c r="AW842">
        <v>1</v>
      </c>
      <c r="AZ842">
        <v>1</v>
      </c>
      <c r="BA842">
        <v>25.36</v>
      </c>
      <c r="BB842">
        <v>7.84</v>
      </c>
      <c r="BC842">
        <v>7.56</v>
      </c>
      <c r="BD842" t="s">
        <v>3</v>
      </c>
      <c r="BE842" t="s">
        <v>3</v>
      </c>
      <c r="BF842" t="s">
        <v>3</v>
      </c>
      <c r="BG842" t="s">
        <v>3</v>
      </c>
      <c r="BH842">
        <v>0</v>
      </c>
      <c r="BI842">
        <v>1</v>
      </c>
      <c r="BJ842" t="s">
        <v>187</v>
      </c>
      <c r="BM842">
        <v>11001</v>
      </c>
      <c r="BN842">
        <v>0</v>
      </c>
      <c r="BO842" t="s">
        <v>184</v>
      </c>
      <c r="BP842">
        <v>1</v>
      </c>
      <c r="BQ842">
        <v>2</v>
      </c>
      <c r="BR842">
        <v>0</v>
      </c>
      <c r="BS842">
        <v>19.8</v>
      </c>
      <c r="BT842">
        <v>1</v>
      </c>
      <c r="BU842">
        <v>1</v>
      </c>
      <c r="BV842">
        <v>1</v>
      </c>
      <c r="BW842">
        <v>1</v>
      </c>
      <c r="BX842">
        <v>1</v>
      </c>
      <c r="BY842" t="s">
        <v>3</v>
      </c>
      <c r="BZ842" t="e">
        <f>'1.Лок.смета.и.Акт'!#REF!</f>
        <v>#REF!</v>
      </c>
      <c r="CA842" t="e">
        <f>'1.Лок.смета.и.Акт'!#REF!</f>
        <v>#REF!</v>
      </c>
      <c r="CB842" t="s">
        <v>3</v>
      </c>
      <c r="CE842">
        <v>0</v>
      </c>
      <c r="CF842">
        <v>0</v>
      </c>
      <c r="CG842">
        <v>0</v>
      </c>
      <c r="CH842">
        <v>70</v>
      </c>
      <c r="CI842">
        <v>0</v>
      </c>
      <c r="CJ842">
        <v>0</v>
      </c>
      <c r="CK842">
        <v>0</v>
      </c>
      <c r="CL842">
        <v>0</v>
      </c>
      <c r="CM842">
        <v>0</v>
      </c>
      <c r="CN842" t="s">
        <v>3</v>
      </c>
      <c r="CO842">
        <v>0</v>
      </c>
      <c r="CP842">
        <f t="shared" si="707"/>
        <v>1448</v>
      </c>
      <c r="CQ842">
        <f t="shared" si="708"/>
        <v>0</v>
      </c>
      <c r="CR842">
        <f t="shared" si="709"/>
        <v>346.92</v>
      </c>
      <c r="CS842">
        <f t="shared" si="710"/>
        <v>342.14400000000006</v>
      </c>
      <c r="CT842">
        <f t="shared" si="711"/>
        <v>8025.9328000000005</v>
      </c>
      <c r="CU842">
        <f t="shared" si="712"/>
        <v>0</v>
      </c>
      <c r="CV842" t="e">
        <f t="shared" si="713"/>
        <v>#REF!</v>
      </c>
      <c r="CW842">
        <f t="shared" si="714"/>
        <v>1.27</v>
      </c>
      <c r="CX842">
        <f t="shared" si="715"/>
        <v>0</v>
      </c>
      <c r="CY842" t="e">
        <f>(S842+R842)*(BZ842/100)</f>
        <v>#REF!</v>
      </c>
      <c r="CZ842" t="e">
        <f>(S842+R842)*(CA842/100)</f>
        <v>#REF!</v>
      </c>
      <c r="DC842" t="s">
        <v>3</v>
      </c>
      <c r="DD842" t="s">
        <v>3</v>
      </c>
      <c r="DE842" t="s">
        <v>3</v>
      </c>
      <c r="DF842" t="s">
        <v>3</v>
      </c>
      <c r="DG842" t="s">
        <v>3</v>
      </c>
      <c r="DH842" t="s">
        <v>3</v>
      </c>
      <c r="DI842" t="s">
        <v>3</v>
      </c>
      <c r="DJ842" t="s">
        <v>3</v>
      </c>
      <c r="DK842" t="s">
        <v>3</v>
      </c>
      <c r="DL842" t="s">
        <v>3</v>
      </c>
      <c r="DM842" t="s">
        <v>3</v>
      </c>
      <c r="DN842">
        <v>123</v>
      </c>
      <c r="DO842">
        <v>75</v>
      </c>
      <c r="DP842">
        <v>1</v>
      </c>
      <c r="DQ842">
        <v>1</v>
      </c>
      <c r="DU842">
        <v>1013</v>
      </c>
      <c r="DV842" t="s">
        <v>186</v>
      </c>
      <c r="DW842" t="str">
        <f>'1.Лок.смета.и.Акт'!D95</f>
        <v>100 м2 стяжки</v>
      </c>
      <c r="DX842">
        <v>1</v>
      </c>
      <c r="DZ842" t="s">
        <v>3</v>
      </c>
      <c r="EA842" t="s">
        <v>3</v>
      </c>
      <c r="EB842" t="s">
        <v>3</v>
      </c>
      <c r="EC842" t="s">
        <v>3</v>
      </c>
      <c r="EE842">
        <v>54328965</v>
      </c>
      <c r="EF842">
        <v>2</v>
      </c>
      <c r="EG842" t="s">
        <v>21</v>
      </c>
      <c r="EH842">
        <v>0</v>
      </c>
      <c r="EI842" t="s">
        <v>3</v>
      </c>
      <c r="EJ842">
        <v>1</v>
      </c>
      <c r="EK842">
        <v>11001</v>
      </c>
      <c r="EL842" t="s">
        <v>22</v>
      </c>
      <c r="EM842" t="s">
        <v>23</v>
      </c>
      <c r="EO842" t="s">
        <v>3</v>
      </c>
      <c r="EQ842">
        <v>1441792</v>
      </c>
      <c r="ER842">
        <v>1394.91</v>
      </c>
      <c r="ES842">
        <v>1034.18</v>
      </c>
      <c r="ET842">
        <v>44.25</v>
      </c>
      <c r="EU842">
        <v>17.28</v>
      </c>
      <c r="EV842">
        <v>316.48</v>
      </c>
      <c r="EW842" t="e">
        <f>'1.Лок.смета.и.Акт'!#REF!</f>
        <v>#REF!</v>
      </c>
      <c r="EX842">
        <v>1.27</v>
      </c>
      <c r="EY842">
        <v>1</v>
      </c>
      <c r="FQ842">
        <v>0</v>
      </c>
      <c r="FR842">
        <f t="shared" si="716"/>
        <v>0</v>
      </c>
      <c r="FS842">
        <v>0</v>
      </c>
      <c r="FX842">
        <v>123</v>
      </c>
      <c r="FY842">
        <v>75</v>
      </c>
      <c r="GA842" t="s">
        <v>3</v>
      </c>
      <c r="GD842">
        <v>1</v>
      </c>
      <c r="GF842">
        <v>-212485047</v>
      </c>
      <c r="GG842">
        <v>2</v>
      </c>
      <c r="GH842">
        <v>1</v>
      </c>
      <c r="GI842">
        <v>2</v>
      </c>
      <c r="GJ842">
        <v>0</v>
      </c>
      <c r="GK842">
        <v>0</v>
      </c>
      <c r="GL842">
        <f t="shared" si="717"/>
        <v>0</v>
      </c>
      <c r="GM842" t="e">
        <f t="shared" si="718"/>
        <v>#REF!</v>
      </c>
      <c r="GN842" t="e">
        <f t="shared" si="719"/>
        <v>#REF!</v>
      </c>
      <c r="GO842">
        <f t="shared" si="720"/>
        <v>0</v>
      </c>
      <c r="GP842">
        <f t="shared" si="721"/>
        <v>0</v>
      </c>
      <c r="GR842">
        <v>0</v>
      </c>
      <c r="GS842">
        <v>3</v>
      </c>
      <c r="GT842">
        <v>0</v>
      </c>
      <c r="GU842" t="s">
        <v>3</v>
      </c>
      <c r="GV842">
        <f t="shared" si="722"/>
        <v>0</v>
      </c>
      <c r="GW842">
        <v>1015.2</v>
      </c>
      <c r="GX842">
        <f t="shared" si="723"/>
        <v>0</v>
      </c>
      <c r="HA842">
        <v>0</v>
      </c>
      <c r="HB842">
        <v>0</v>
      </c>
      <c r="HC842">
        <f t="shared" si="724"/>
        <v>0</v>
      </c>
      <c r="HE842" t="s">
        <v>3</v>
      </c>
      <c r="HF842" t="s">
        <v>3</v>
      </c>
      <c r="HM842" t="s">
        <v>3</v>
      </c>
      <c r="HN842" t="s">
        <v>24</v>
      </c>
      <c r="HO842" t="s">
        <v>25</v>
      </c>
      <c r="HP842" t="s">
        <v>22</v>
      </c>
      <c r="HQ842" t="s">
        <v>22</v>
      </c>
      <c r="IK842">
        <v>0</v>
      </c>
    </row>
    <row r="843" spans="1:255" x14ac:dyDescent="0.2">
      <c r="A843" s="2">
        <v>18</v>
      </c>
      <c r="B843" s="2">
        <v>1</v>
      </c>
      <c r="C843" s="2">
        <v>756</v>
      </c>
      <c r="D843" s="2"/>
      <c r="E843" s="2" t="s">
        <v>487</v>
      </c>
      <c r="F843" s="2" t="s">
        <v>189</v>
      </c>
      <c r="G843" s="2" t="s">
        <v>190</v>
      </c>
      <c r="H843" s="2" t="s">
        <v>40</v>
      </c>
      <c r="I843" s="2">
        <f>I841*J843</f>
        <v>0.35291999999999996</v>
      </c>
      <c r="J843" s="2">
        <v>2.04</v>
      </c>
      <c r="K843" s="2">
        <v>2.04</v>
      </c>
      <c r="L843" s="2">
        <v>0.70379999999999998</v>
      </c>
      <c r="M843" s="2">
        <v>0</v>
      </c>
      <c r="N843" s="2">
        <f t="shared" si="687"/>
        <v>0.70379999999999998</v>
      </c>
      <c r="O843" s="2">
        <f t="shared" si="688"/>
        <v>306</v>
      </c>
      <c r="P843" s="2">
        <f t="shared" si="689"/>
        <v>306</v>
      </c>
      <c r="Q843" s="2">
        <f t="shared" si="690"/>
        <v>0</v>
      </c>
      <c r="R843" s="2">
        <f t="shared" si="691"/>
        <v>0</v>
      </c>
      <c r="S843" s="2">
        <f t="shared" si="692"/>
        <v>0</v>
      </c>
      <c r="T843" s="2">
        <f t="shared" si="693"/>
        <v>0</v>
      </c>
      <c r="U843" s="2">
        <f t="shared" si="694"/>
        <v>0</v>
      </c>
      <c r="V843" s="2">
        <f t="shared" si="695"/>
        <v>0</v>
      </c>
      <c r="W843" s="2">
        <f t="shared" si="696"/>
        <v>0</v>
      </c>
      <c r="X843" s="2">
        <f t="shared" si="697"/>
        <v>0</v>
      </c>
      <c r="Y843" s="2">
        <f t="shared" si="698"/>
        <v>0</v>
      </c>
      <c r="Z843" s="2"/>
      <c r="AA843" s="2">
        <v>69726971</v>
      </c>
      <c r="AB843" s="2">
        <f t="shared" si="699"/>
        <v>867.14</v>
      </c>
      <c r="AC843" s="2">
        <f>ROUND((ES843),2)</f>
        <v>867.14</v>
      </c>
      <c r="AD843" s="2">
        <f t="shared" si="700"/>
        <v>0</v>
      </c>
      <c r="AE843" s="2">
        <f t="shared" si="701"/>
        <v>0</v>
      </c>
      <c r="AF843" s="2">
        <f t="shared" si="702"/>
        <v>0</v>
      </c>
      <c r="AG843" s="2">
        <f t="shared" si="703"/>
        <v>0</v>
      </c>
      <c r="AH843" s="2">
        <f t="shared" si="704"/>
        <v>0</v>
      </c>
      <c r="AI843" s="2">
        <f t="shared" si="705"/>
        <v>0</v>
      </c>
      <c r="AJ843" s="2">
        <f t="shared" si="706"/>
        <v>0</v>
      </c>
      <c r="AK843" s="2">
        <v>867.14</v>
      </c>
      <c r="AL843" s="2">
        <v>867.14</v>
      </c>
      <c r="AM843" s="2">
        <v>0</v>
      </c>
      <c r="AN843" s="2">
        <v>0</v>
      </c>
      <c r="AO843" s="2">
        <v>0</v>
      </c>
      <c r="AP843" s="2">
        <v>0</v>
      </c>
      <c r="AQ843" s="2">
        <v>0</v>
      </c>
      <c r="AR843" s="2">
        <v>0</v>
      </c>
      <c r="AS843" s="2">
        <v>0</v>
      </c>
      <c r="AT843" s="2">
        <v>0</v>
      </c>
      <c r="AU843" s="2">
        <v>0</v>
      </c>
      <c r="AV843" s="2">
        <v>1</v>
      </c>
      <c r="AW843" s="2">
        <v>1</v>
      </c>
      <c r="AX843" s="2"/>
      <c r="AY843" s="2"/>
      <c r="AZ843" s="2">
        <v>1</v>
      </c>
      <c r="BA843" s="2">
        <v>1</v>
      </c>
      <c r="BB843" s="2">
        <v>1</v>
      </c>
      <c r="BC843" s="2">
        <v>1</v>
      </c>
      <c r="BD843" s="2" t="s">
        <v>3</v>
      </c>
      <c r="BE843" s="2" t="s">
        <v>3</v>
      </c>
      <c r="BF843" s="2" t="s">
        <v>3</v>
      </c>
      <c r="BG843" s="2" t="s">
        <v>3</v>
      </c>
      <c r="BH843" s="2">
        <v>3</v>
      </c>
      <c r="BI843" s="2">
        <v>1</v>
      </c>
      <c r="BJ843" s="2" t="s">
        <v>191</v>
      </c>
      <c r="BK843" s="2"/>
      <c r="BL843" s="2"/>
      <c r="BM843" s="2">
        <v>500003</v>
      </c>
      <c r="BN843" s="2">
        <v>0</v>
      </c>
      <c r="BO843" s="2" t="s">
        <v>3</v>
      </c>
      <c r="BP843" s="2">
        <v>0</v>
      </c>
      <c r="BQ843" s="2">
        <v>13</v>
      </c>
      <c r="BR843" s="2">
        <v>0</v>
      </c>
      <c r="BS843" s="2">
        <v>1</v>
      </c>
      <c r="BT843" s="2">
        <v>1</v>
      </c>
      <c r="BU843" s="2">
        <v>1</v>
      </c>
      <c r="BV843" s="2">
        <v>1</v>
      </c>
      <c r="BW843" s="2">
        <v>1</v>
      </c>
      <c r="BX843" s="2">
        <v>1</v>
      </c>
      <c r="BY843" s="2" t="s">
        <v>3</v>
      </c>
      <c r="BZ843" s="2">
        <v>0</v>
      </c>
      <c r="CA843" s="2">
        <v>0</v>
      </c>
      <c r="CB843" s="2" t="s">
        <v>3</v>
      </c>
      <c r="CC843" s="2"/>
      <c r="CD843" s="2"/>
      <c r="CE843" s="2">
        <v>0</v>
      </c>
      <c r="CF843" s="2">
        <v>0</v>
      </c>
      <c r="CG843" s="2">
        <v>0</v>
      </c>
      <c r="CH843" s="2">
        <v>70</v>
      </c>
      <c r="CI843" s="2">
        <v>1</v>
      </c>
      <c r="CJ843" s="2">
        <v>0</v>
      </c>
      <c r="CK843" s="2">
        <v>0</v>
      </c>
      <c r="CL843" s="2">
        <v>0</v>
      </c>
      <c r="CM843" s="2">
        <v>0</v>
      </c>
      <c r="CN843" s="2" t="s">
        <v>3</v>
      </c>
      <c r="CO843" s="2">
        <v>0</v>
      </c>
      <c r="CP843" s="2">
        <f t="shared" si="707"/>
        <v>306</v>
      </c>
      <c r="CQ843" s="2">
        <f t="shared" si="708"/>
        <v>867.14</v>
      </c>
      <c r="CR843" s="2">
        <f t="shared" si="709"/>
        <v>0</v>
      </c>
      <c r="CS843" s="2">
        <f t="shared" si="710"/>
        <v>0</v>
      </c>
      <c r="CT843" s="2">
        <f t="shared" si="711"/>
        <v>0</v>
      </c>
      <c r="CU843" s="2">
        <f t="shared" si="712"/>
        <v>0</v>
      </c>
      <c r="CV843" s="2">
        <f t="shared" si="713"/>
        <v>0</v>
      </c>
      <c r="CW843" s="2">
        <f t="shared" si="714"/>
        <v>0</v>
      </c>
      <c r="CX843" s="2">
        <f t="shared" si="715"/>
        <v>0</v>
      </c>
      <c r="CY843" s="2">
        <f>(((S843+R843)*AT843)/100)</f>
        <v>0</v>
      </c>
      <c r="CZ843" s="2">
        <f>(((S843+R843)*AU843)/100)</f>
        <v>0</v>
      </c>
      <c r="DA843" s="2"/>
      <c r="DB843" s="2"/>
      <c r="DC843" s="2" t="s">
        <v>3</v>
      </c>
      <c r="DD843" s="2" t="s">
        <v>3</v>
      </c>
      <c r="DE843" s="2" t="s">
        <v>3</v>
      </c>
      <c r="DF843" s="2" t="s">
        <v>3</v>
      </c>
      <c r="DG843" s="2" t="s">
        <v>3</v>
      </c>
      <c r="DH843" s="2" t="s">
        <v>3</v>
      </c>
      <c r="DI843" s="2" t="s">
        <v>3</v>
      </c>
      <c r="DJ843" s="2" t="s">
        <v>3</v>
      </c>
      <c r="DK843" s="2" t="s">
        <v>3</v>
      </c>
      <c r="DL843" s="2" t="s">
        <v>3</v>
      </c>
      <c r="DM843" s="2" t="s">
        <v>3</v>
      </c>
      <c r="DN843" s="2">
        <v>0</v>
      </c>
      <c r="DO843" s="2">
        <v>0</v>
      </c>
      <c r="DP843" s="2">
        <v>1</v>
      </c>
      <c r="DQ843" s="2">
        <v>1</v>
      </c>
      <c r="DR843" s="2"/>
      <c r="DS843" s="2"/>
      <c r="DT843" s="2"/>
      <c r="DU843" s="2">
        <v>1007</v>
      </c>
      <c r="DV843" s="2" t="s">
        <v>40</v>
      </c>
      <c r="DW843" s="2" t="s">
        <v>40</v>
      </c>
      <c r="DX843" s="2">
        <v>1</v>
      </c>
      <c r="DY843" s="2"/>
      <c r="DZ843" s="2" t="s">
        <v>3</v>
      </c>
      <c r="EA843" s="2" t="s">
        <v>3</v>
      </c>
      <c r="EB843" s="2" t="s">
        <v>3</v>
      </c>
      <c r="EC843" s="2" t="s">
        <v>3</v>
      </c>
      <c r="ED843" s="2"/>
      <c r="EE843" s="2">
        <v>54329104</v>
      </c>
      <c r="EF843" s="2">
        <v>13</v>
      </c>
      <c r="EG843" s="2" t="s">
        <v>42</v>
      </c>
      <c r="EH843" s="2">
        <v>0</v>
      </c>
      <c r="EI843" s="2" t="s">
        <v>3</v>
      </c>
      <c r="EJ843" s="2">
        <v>1</v>
      </c>
      <c r="EK843" s="2">
        <v>500003</v>
      </c>
      <c r="EL843" s="2" t="s">
        <v>43</v>
      </c>
      <c r="EM843" s="2" t="s">
        <v>44</v>
      </c>
      <c r="EN843" s="2"/>
      <c r="EO843" s="2" t="s">
        <v>3</v>
      </c>
      <c r="EP843" s="2"/>
      <c r="EQ843" s="2">
        <v>0</v>
      </c>
      <c r="ER843" s="2">
        <v>867.14</v>
      </c>
      <c r="ES843" s="2">
        <v>867.14</v>
      </c>
      <c r="ET843" s="2">
        <v>0</v>
      </c>
      <c r="EU843" s="2">
        <v>0</v>
      </c>
      <c r="EV843" s="2">
        <v>0</v>
      </c>
      <c r="EW843" s="2">
        <v>0</v>
      </c>
      <c r="EX843" s="2">
        <v>0</v>
      </c>
      <c r="EY843" s="2"/>
      <c r="EZ843" s="2"/>
      <c r="FA843" s="2"/>
      <c r="FB843" s="2"/>
      <c r="FC843" s="2"/>
      <c r="FD843" s="2"/>
      <c r="FE843" s="2"/>
      <c r="FF843" s="2"/>
      <c r="FG843" s="2"/>
      <c r="FH843" s="2"/>
      <c r="FI843" s="2"/>
      <c r="FJ843" s="2"/>
      <c r="FK843" s="2"/>
      <c r="FL843" s="2"/>
      <c r="FM843" s="2"/>
      <c r="FN843" s="2"/>
      <c r="FO843" s="2"/>
      <c r="FP843" s="2"/>
      <c r="FQ843" s="2">
        <v>0</v>
      </c>
      <c r="FR843" s="2">
        <f t="shared" si="716"/>
        <v>0</v>
      </c>
      <c r="FS843" s="2">
        <v>0</v>
      </c>
      <c r="FT843" s="2"/>
      <c r="FU843" s="2"/>
      <c r="FV843" s="2"/>
      <c r="FW843" s="2"/>
      <c r="FX843" s="2">
        <v>0</v>
      </c>
      <c r="FY843" s="2">
        <v>0</v>
      </c>
      <c r="FZ843" s="2"/>
      <c r="GA843" s="2" t="s">
        <v>3</v>
      </c>
      <c r="GB843" s="2"/>
      <c r="GC843" s="2"/>
      <c r="GD843" s="2">
        <v>1</v>
      </c>
      <c r="GE843" s="2"/>
      <c r="GF843" s="2">
        <v>1799260510</v>
      </c>
      <c r="GG843" s="2">
        <v>2</v>
      </c>
      <c r="GH843" s="2">
        <v>1</v>
      </c>
      <c r="GI843" s="2">
        <v>-2</v>
      </c>
      <c r="GJ843" s="2">
        <v>0</v>
      </c>
      <c r="GK843" s="2">
        <v>0</v>
      </c>
      <c r="GL843" s="2">
        <f t="shared" si="717"/>
        <v>0</v>
      </c>
      <c r="GM843" s="2">
        <f t="shared" si="718"/>
        <v>306</v>
      </c>
      <c r="GN843" s="2">
        <f t="shared" si="719"/>
        <v>306</v>
      </c>
      <c r="GO843" s="2">
        <f t="shared" si="720"/>
        <v>0</v>
      </c>
      <c r="GP843" s="2">
        <f t="shared" si="721"/>
        <v>0</v>
      </c>
      <c r="GQ843" s="2"/>
      <c r="GR843" s="2">
        <v>0</v>
      </c>
      <c r="GS843" s="2">
        <v>3</v>
      </c>
      <c r="GT843" s="2">
        <v>0</v>
      </c>
      <c r="GU843" s="2" t="s">
        <v>3</v>
      </c>
      <c r="GV843" s="2">
        <f t="shared" si="722"/>
        <v>0</v>
      </c>
      <c r="GW843" s="2">
        <v>1</v>
      </c>
      <c r="GX843" s="2">
        <f t="shared" si="723"/>
        <v>0</v>
      </c>
      <c r="GY843" s="2"/>
      <c r="GZ843" s="2"/>
      <c r="HA843" s="2">
        <v>0</v>
      </c>
      <c r="HB843" s="2">
        <v>0</v>
      </c>
      <c r="HC843" s="2">
        <f t="shared" si="724"/>
        <v>0</v>
      </c>
      <c r="HD843" s="2"/>
      <c r="HE843" s="2" t="s">
        <v>3</v>
      </c>
      <c r="HF843" s="2" t="s">
        <v>3</v>
      </c>
      <c r="HG843" s="2"/>
      <c r="HH843" s="2"/>
      <c r="HI843" s="2"/>
      <c r="HJ843" s="2"/>
      <c r="HK843" s="2"/>
      <c r="HL843" s="2"/>
      <c r="HM843" s="2" t="s">
        <v>3</v>
      </c>
      <c r="HN843" s="2" t="s">
        <v>3</v>
      </c>
      <c r="HO843" s="2" t="s">
        <v>3</v>
      </c>
      <c r="HP843" s="2" t="s">
        <v>3</v>
      </c>
      <c r="HQ843" s="2" t="s">
        <v>3</v>
      </c>
      <c r="HR843" s="2"/>
      <c r="HS843" s="2"/>
      <c r="HT843" s="2"/>
      <c r="HU843" s="2"/>
      <c r="HV843" s="2"/>
      <c r="HW843" s="2"/>
      <c r="HX843" s="2"/>
      <c r="HY843" s="2"/>
      <c r="HZ843" s="2"/>
      <c r="IA843" s="2"/>
      <c r="IB843" s="2"/>
      <c r="IC843" s="2"/>
      <c r="ID843" s="2"/>
      <c r="IE843" s="2"/>
      <c r="IF843" s="2"/>
      <c r="IG843" s="2"/>
      <c r="IH843" s="2"/>
      <c r="II843" s="2"/>
      <c r="IJ843" s="2"/>
      <c r="IK843" s="2">
        <v>0</v>
      </c>
      <c r="IL843" s="2"/>
      <c r="IM843" s="2"/>
      <c r="IN843" s="2"/>
      <c r="IO843" s="2"/>
      <c r="IP843" s="2"/>
      <c r="IQ843" s="2"/>
      <c r="IR843" s="2"/>
      <c r="IS843" s="2"/>
      <c r="IT843" s="2"/>
      <c r="IU843" s="2"/>
    </row>
    <row r="844" spans="1:255" x14ac:dyDescent="0.2">
      <c r="A844">
        <v>18</v>
      </c>
      <c r="B844">
        <v>1</v>
      </c>
      <c r="C844">
        <v>762</v>
      </c>
      <c r="E844" t="s">
        <v>487</v>
      </c>
      <c r="F844" t="e">
        <f>'1.Лок.смета.и.Акт'!#REF!</f>
        <v>#REF!</v>
      </c>
      <c r="G844" t="s">
        <v>190</v>
      </c>
      <c r="H844" t="s">
        <v>40</v>
      </c>
      <c r="I844">
        <f>I842*J844</f>
        <v>0.35291999999999996</v>
      </c>
      <c r="J844">
        <v>2.04</v>
      </c>
      <c r="K844">
        <v>2.04</v>
      </c>
      <c r="L844">
        <v>0.70379999999999998</v>
      </c>
      <c r="M844">
        <v>0</v>
      </c>
      <c r="N844">
        <f t="shared" si="687"/>
        <v>0.70379999999999998</v>
      </c>
      <c r="O844">
        <f t="shared" si="688"/>
        <v>2302</v>
      </c>
      <c r="P844">
        <f t="shared" si="689"/>
        <v>2302</v>
      </c>
      <c r="Q844">
        <f t="shared" si="690"/>
        <v>0</v>
      </c>
      <c r="R844">
        <f t="shared" si="691"/>
        <v>0</v>
      </c>
      <c r="S844">
        <f t="shared" si="692"/>
        <v>0</v>
      </c>
      <c r="T844">
        <f t="shared" si="693"/>
        <v>0</v>
      </c>
      <c r="U844">
        <f t="shared" si="694"/>
        <v>0</v>
      </c>
      <c r="V844">
        <f t="shared" si="695"/>
        <v>0</v>
      </c>
      <c r="W844">
        <f t="shared" si="696"/>
        <v>0</v>
      </c>
      <c r="X844">
        <f t="shared" si="697"/>
        <v>0</v>
      </c>
      <c r="Y844">
        <f t="shared" si="698"/>
        <v>0</v>
      </c>
      <c r="AA844">
        <v>69726884</v>
      </c>
      <c r="AB844">
        <f t="shared" si="699"/>
        <v>862.75</v>
      </c>
      <c r="AC844">
        <f>ROUND((ES844),2)</f>
        <v>862.75</v>
      </c>
      <c r="AD844">
        <f t="shared" si="700"/>
        <v>0</v>
      </c>
      <c r="AE844">
        <f t="shared" si="701"/>
        <v>0</v>
      </c>
      <c r="AF844">
        <f t="shared" si="702"/>
        <v>0</v>
      </c>
      <c r="AG844">
        <f t="shared" si="703"/>
        <v>0</v>
      </c>
      <c r="AH844">
        <f t="shared" si="704"/>
        <v>0</v>
      </c>
      <c r="AI844">
        <f t="shared" si="705"/>
        <v>0</v>
      </c>
      <c r="AJ844">
        <f t="shared" si="706"/>
        <v>0</v>
      </c>
      <c r="AK844">
        <v>862.75</v>
      </c>
      <c r="AL844">
        <v>862.75</v>
      </c>
      <c r="AM844">
        <v>0</v>
      </c>
      <c r="AN844">
        <v>0</v>
      </c>
      <c r="AO844">
        <v>0</v>
      </c>
      <c r="AP844">
        <v>0</v>
      </c>
      <c r="AQ844">
        <v>0</v>
      </c>
      <c r="AR844">
        <v>0</v>
      </c>
      <c r="AS844">
        <v>0</v>
      </c>
      <c r="AT844">
        <v>0</v>
      </c>
      <c r="AU844">
        <v>0</v>
      </c>
      <c r="AV844">
        <v>1</v>
      </c>
      <c r="AW844">
        <v>1</v>
      </c>
      <c r="AZ844">
        <v>1</v>
      </c>
      <c r="BA844">
        <v>1</v>
      </c>
      <c r="BB844">
        <v>1</v>
      </c>
      <c r="BC844">
        <v>7.56</v>
      </c>
      <c r="BD844" t="s">
        <v>3</v>
      </c>
      <c r="BE844" t="s">
        <v>3</v>
      </c>
      <c r="BF844" t="s">
        <v>3</v>
      </c>
      <c r="BG844" t="s">
        <v>3</v>
      </c>
      <c r="BH844">
        <v>3</v>
      </c>
      <c r="BI844">
        <v>1</v>
      </c>
      <c r="BJ844" t="s">
        <v>191</v>
      </c>
      <c r="BM844">
        <v>500003</v>
      </c>
      <c r="BN844">
        <v>0</v>
      </c>
      <c r="BO844" t="s">
        <v>3</v>
      </c>
      <c r="BP844">
        <v>0</v>
      </c>
      <c r="BQ844">
        <v>13</v>
      </c>
      <c r="BR844">
        <v>0</v>
      </c>
      <c r="BS844">
        <v>1</v>
      </c>
      <c r="BT844">
        <v>1</v>
      </c>
      <c r="BU844">
        <v>1</v>
      </c>
      <c r="BV844">
        <v>1</v>
      </c>
      <c r="BW844">
        <v>1</v>
      </c>
      <c r="BX844">
        <v>1</v>
      </c>
      <c r="BY844" t="s">
        <v>3</v>
      </c>
      <c r="BZ844">
        <v>0</v>
      </c>
      <c r="CA844">
        <v>0</v>
      </c>
      <c r="CB844" t="s">
        <v>3</v>
      </c>
      <c r="CE844">
        <v>0</v>
      </c>
      <c r="CF844">
        <v>0</v>
      </c>
      <c r="CG844">
        <v>0</v>
      </c>
      <c r="CH844">
        <v>70</v>
      </c>
      <c r="CI844">
        <v>1</v>
      </c>
      <c r="CJ844">
        <v>0</v>
      </c>
      <c r="CK844">
        <v>0</v>
      </c>
      <c r="CL844">
        <v>0</v>
      </c>
      <c r="CM844">
        <v>0</v>
      </c>
      <c r="CN844" t="s">
        <v>3</v>
      </c>
      <c r="CO844">
        <v>0</v>
      </c>
      <c r="CP844">
        <f t="shared" si="707"/>
        <v>2302</v>
      </c>
      <c r="CQ844">
        <f t="shared" si="708"/>
        <v>6522.3899999999994</v>
      </c>
      <c r="CR844">
        <f t="shared" si="709"/>
        <v>0</v>
      </c>
      <c r="CS844">
        <f t="shared" si="710"/>
        <v>0</v>
      </c>
      <c r="CT844">
        <f t="shared" si="711"/>
        <v>0</v>
      </c>
      <c r="CU844">
        <f t="shared" si="712"/>
        <v>0</v>
      </c>
      <c r="CV844">
        <f t="shared" si="713"/>
        <v>0</v>
      </c>
      <c r="CW844">
        <f t="shared" si="714"/>
        <v>0</v>
      </c>
      <c r="CX844">
        <f t="shared" si="715"/>
        <v>0</v>
      </c>
      <c r="CY844">
        <f>(S844+R844)*(BZ844/100)</f>
        <v>0</v>
      </c>
      <c r="CZ844">
        <f>(S844+R844)*(CA844/100)</f>
        <v>0</v>
      </c>
      <c r="DC844" t="s">
        <v>3</v>
      </c>
      <c r="DD844" t="s">
        <v>3</v>
      </c>
      <c r="DE844" t="s">
        <v>3</v>
      </c>
      <c r="DF844" t="s">
        <v>3</v>
      </c>
      <c r="DG844" t="s">
        <v>3</v>
      </c>
      <c r="DH844" t="s">
        <v>3</v>
      </c>
      <c r="DI844" t="s">
        <v>3</v>
      </c>
      <c r="DJ844" t="s">
        <v>3</v>
      </c>
      <c r="DK844" t="s">
        <v>3</v>
      </c>
      <c r="DL844" t="s">
        <v>3</v>
      </c>
      <c r="DM844" t="s">
        <v>3</v>
      </c>
      <c r="DN844">
        <v>0</v>
      </c>
      <c r="DO844">
        <v>0</v>
      </c>
      <c r="DP844">
        <v>1</v>
      </c>
      <c r="DQ844">
        <v>1</v>
      </c>
      <c r="DU844">
        <v>1007</v>
      </c>
      <c r="DV844" t="s">
        <v>40</v>
      </c>
      <c r="DW844" t="e">
        <f>'1.Лок.смета.и.Акт'!#REF!</f>
        <v>#REF!</v>
      </c>
      <c r="DX844">
        <v>1</v>
      </c>
      <c r="DZ844" t="s">
        <v>3</v>
      </c>
      <c r="EA844" t="s">
        <v>3</v>
      </c>
      <c r="EB844" t="s">
        <v>3</v>
      </c>
      <c r="EC844" t="s">
        <v>3</v>
      </c>
      <c r="EE844">
        <v>54329104</v>
      </c>
      <c r="EF844">
        <v>13</v>
      </c>
      <c r="EG844" t="s">
        <v>42</v>
      </c>
      <c r="EH844">
        <v>0</v>
      </c>
      <c r="EI844" t="s">
        <v>3</v>
      </c>
      <c r="EJ844">
        <v>1</v>
      </c>
      <c r="EK844">
        <v>500003</v>
      </c>
      <c r="EL844" t="s">
        <v>43</v>
      </c>
      <c r="EM844" t="s">
        <v>44</v>
      </c>
      <c r="EO844" t="s">
        <v>3</v>
      </c>
      <c r="EQ844">
        <v>0</v>
      </c>
      <c r="ER844">
        <v>6238.51</v>
      </c>
      <c r="ES844">
        <v>862.75</v>
      </c>
      <c r="ET844">
        <v>0</v>
      </c>
      <c r="EU844">
        <v>0</v>
      </c>
      <c r="EV844">
        <v>0</v>
      </c>
      <c r="EW844">
        <v>0</v>
      </c>
      <c r="EX844">
        <v>0</v>
      </c>
      <c r="EZ844">
        <v>5</v>
      </c>
      <c r="FC844">
        <v>0</v>
      </c>
      <c r="FD844">
        <v>18</v>
      </c>
      <c r="FF844">
        <v>6238.51</v>
      </c>
      <c r="FQ844">
        <v>0</v>
      </c>
      <c r="FR844">
        <f t="shared" si="716"/>
        <v>0</v>
      </c>
      <c r="FS844">
        <v>0</v>
      </c>
      <c r="FX844">
        <v>0</v>
      </c>
      <c r="FY844">
        <v>0</v>
      </c>
      <c r="GA844" t="s">
        <v>192</v>
      </c>
      <c r="GD844">
        <v>1</v>
      </c>
      <c r="GF844">
        <v>1799260510</v>
      </c>
      <c r="GG844">
        <v>2</v>
      </c>
      <c r="GH844">
        <v>3</v>
      </c>
      <c r="GI844">
        <v>5</v>
      </c>
      <c r="GJ844">
        <v>0</v>
      </c>
      <c r="GK844">
        <v>0</v>
      </c>
      <c r="GL844">
        <f t="shared" si="717"/>
        <v>0</v>
      </c>
      <c r="GM844">
        <f t="shared" si="718"/>
        <v>2302</v>
      </c>
      <c r="GN844">
        <f t="shared" si="719"/>
        <v>2302</v>
      </c>
      <c r="GO844">
        <f t="shared" si="720"/>
        <v>0</v>
      </c>
      <c r="GP844">
        <f t="shared" si="721"/>
        <v>0</v>
      </c>
      <c r="GR844">
        <v>1</v>
      </c>
      <c r="GS844">
        <v>1</v>
      </c>
      <c r="GT844">
        <v>0</v>
      </c>
      <c r="GU844" t="s">
        <v>3</v>
      </c>
      <c r="GV844">
        <f t="shared" si="722"/>
        <v>0</v>
      </c>
      <c r="GW844">
        <v>1</v>
      </c>
      <c r="GX844">
        <f t="shared" si="723"/>
        <v>0</v>
      </c>
      <c r="HA844">
        <v>0</v>
      </c>
      <c r="HB844">
        <v>0</v>
      </c>
      <c r="HC844">
        <f t="shared" si="724"/>
        <v>0</v>
      </c>
      <c r="HE844" t="s">
        <v>35</v>
      </c>
      <c r="HF844" t="s">
        <v>36</v>
      </c>
      <c r="HM844" t="s">
        <v>3</v>
      </c>
      <c r="HN844" t="s">
        <v>3</v>
      </c>
      <c r="HO844" t="s">
        <v>3</v>
      </c>
      <c r="HP844" t="s">
        <v>3</v>
      </c>
      <c r="HQ844" t="s">
        <v>3</v>
      </c>
      <c r="IK844">
        <v>0</v>
      </c>
    </row>
    <row r="845" spans="1:255" x14ac:dyDescent="0.2">
      <c r="A845" s="2">
        <v>18</v>
      </c>
      <c r="B845" s="2">
        <v>1</v>
      </c>
      <c r="C845" s="2">
        <v>755</v>
      </c>
      <c r="D845" s="2"/>
      <c r="E845" s="2" t="s">
        <v>488</v>
      </c>
      <c r="F845" s="2" t="s">
        <v>82</v>
      </c>
      <c r="G845" s="2" t="s">
        <v>83</v>
      </c>
      <c r="H845" s="2" t="s">
        <v>40</v>
      </c>
      <c r="I845" s="2">
        <f>I841*J845</f>
        <v>0.60550000000000004</v>
      </c>
      <c r="J845" s="2">
        <v>3.5000000000000004</v>
      </c>
      <c r="K845" s="2">
        <v>3.5</v>
      </c>
      <c r="L845" s="2">
        <v>1.2075</v>
      </c>
      <c r="M845" s="2">
        <v>0</v>
      </c>
      <c r="N845" s="2">
        <f t="shared" si="687"/>
        <v>1.2075</v>
      </c>
      <c r="O845" s="2">
        <f t="shared" si="688"/>
        <v>4</v>
      </c>
      <c r="P845" s="2">
        <f t="shared" si="689"/>
        <v>4</v>
      </c>
      <c r="Q845" s="2">
        <f t="shared" si="690"/>
        <v>0</v>
      </c>
      <c r="R845" s="2">
        <f t="shared" si="691"/>
        <v>0</v>
      </c>
      <c r="S845" s="2">
        <f t="shared" si="692"/>
        <v>0</v>
      </c>
      <c r="T845" s="2">
        <f t="shared" si="693"/>
        <v>0</v>
      </c>
      <c r="U845" s="2">
        <f t="shared" si="694"/>
        <v>0</v>
      </c>
      <c r="V845" s="2">
        <f t="shared" si="695"/>
        <v>0</v>
      </c>
      <c r="W845" s="2">
        <f t="shared" si="696"/>
        <v>0</v>
      </c>
      <c r="X845" s="2">
        <f t="shared" si="697"/>
        <v>0</v>
      </c>
      <c r="Y845" s="2">
        <f t="shared" si="698"/>
        <v>0</v>
      </c>
      <c r="Z845" s="2"/>
      <c r="AA845" s="2">
        <v>69726971</v>
      </c>
      <c r="AB845" s="2">
        <f t="shared" si="699"/>
        <v>7.14</v>
      </c>
      <c r="AC845" s="2">
        <f>ROUND((ES845),2)</f>
        <v>7.14</v>
      </c>
      <c r="AD845" s="2">
        <f t="shared" si="700"/>
        <v>0</v>
      </c>
      <c r="AE845" s="2">
        <f t="shared" si="701"/>
        <v>0</v>
      </c>
      <c r="AF845" s="2">
        <f t="shared" si="702"/>
        <v>0</v>
      </c>
      <c r="AG845" s="2">
        <f t="shared" si="703"/>
        <v>0</v>
      </c>
      <c r="AH845" s="2">
        <f t="shared" si="704"/>
        <v>0</v>
      </c>
      <c r="AI845" s="2">
        <f t="shared" si="705"/>
        <v>0</v>
      </c>
      <c r="AJ845" s="2">
        <f t="shared" si="706"/>
        <v>0</v>
      </c>
      <c r="AK845" s="2">
        <v>7.14</v>
      </c>
      <c r="AL845" s="2">
        <v>7.14</v>
      </c>
      <c r="AM845" s="2">
        <v>0</v>
      </c>
      <c r="AN845" s="2">
        <v>0</v>
      </c>
      <c r="AO845" s="2">
        <v>0</v>
      </c>
      <c r="AP845" s="2">
        <v>0</v>
      </c>
      <c r="AQ845" s="2">
        <v>0</v>
      </c>
      <c r="AR845" s="2">
        <v>0</v>
      </c>
      <c r="AS845" s="2">
        <v>0</v>
      </c>
      <c r="AT845" s="2">
        <v>0</v>
      </c>
      <c r="AU845" s="2">
        <v>0</v>
      </c>
      <c r="AV845" s="2">
        <v>1</v>
      </c>
      <c r="AW845" s="2">
        <v>1</v>
      </c>
      <c r="AX845" s="2"/>
      <c r="AY845" s="2"/>
      <c r="AZ845" s="2">
        <v>1</v>
      </c>
      <c r="BA845" s="2">
        <v>1</v>
      </c>
      <c r="BB845" s="2">
        <v>1</v>
      </c>
      <c r="BC845" s="2">
        <v>1</v>
      </c>
      <c r="BD845" s="2" t="s">
        <v>3</v>
      </c>
      <c r="BE845" s="2" t="s">
        <v>3</v>
      </c>
      <c r="BF845" s="2" t="s">
        <v>3</v>
      </c>
      <c r="BG845" s="2" t="s">
        <v>3</v>
      </c>
      <c r="BH845" s="2">
        <v>3</v>
      </c>
      <c r="BI845" s="2">
        <v>1</v>
      </c>
      <c r="BJ845" s="2" t="s">
        <v>194</v>
      </c>
      <c r="BK845" s="2"/>
      <c r="BL845" s="2"/>
      <c r="BM845" s="2">
        <v>500001</v>
      </c>
      <c r="BN845" s="2">
        <v>0</v>
      </c>
      <c r="BO845" s="2" t="s">
        <v>3</v>
      </c>
      <c r="BP845" s="2">
        <v>0</v>
      </c>
      <c r="BQ845" s="2">
        <v>8</v>
      </c>
      <c r="BR845" s="2">
        <v>0</v>
      </c>
      <c r="BS845" s="2">
        <v>1</v>
      </c>
      <c r="BT845" s="2">
        <v>1</v>
      </c>
      <c r="BU845" s="2">
        <v>1</v>
      </c>
      <c r="BV845" s="2">
        <v>1</v>
      </c>
      <c r="BW845" s="2">
        <v>1</v>
      </c>
      <c r="BX845" s="2">
        <v>1</v>
      </c>
      <c r="BY845" s="2" t="s">
        <v>3</v>
      </c>
      <c r="BZ845" s="2">
        <v>0</v>
      </c>
      <c r="CA845" s="2">
        <v>0</v>
      </c>
      <c r="CB845" s="2" t="s">
        <v>3</v>
      </c>
      <c r="CC845" s="2"/>
      <c r="CD845" s="2"/>
      <c r="CE845" s="2">
        <v>0</v>
      </c>
      <c r="CF845" s="2">
        <v>0</v>
      </c>
      <c r="CG845" s="2">
        <v>0</v>
      </c>
      <c r="CH845" s="2">
        <v>70</v>
      </c>
      <c r="CI845" s="2">
        <v>2</v>
      </c>
      <c r="CJ845" s="2">
        <v>0</v>
      </c>
      <c r="CK845" s="2">
        <v>0</v>
      </c>
      <c r="CL845" s="2">
        <v>0</v>
      </c>
      <c r="CM845" s="2">
        <v>0</v>
      </c>
      <c r="CN845" s="2" t="s">
        <v>3</v>
      </c>
      <c r="CO845" s="2">
        <v>0</v>
      </c>
      <c r="CP845" s="2">
        <f t="shared" si="707"/>
        <v>4</v>
      </c>
      <c r="CQ845" s="2">
        <f t="shared" si="708"/>
        <v>7.14</v>
      </c>
      <c r="CR845" s="2">
        <f t="shared" si="709"/>
        <v>0</v>
      </c>
      <c r="CS845" s="2">
        <f t="shared" si="710"/>
        <v>0</v>
      </c>
      <c r="CT845" s="2">
        <f t="shared" si="711"/>
        <v>0</v>
      </c>
      <c r="CU845" s="2">
        <f t="shared" si="712"/>
        <v>0</v>
      </c>
      <c r="CV845" s="2">
        <f t="shared" si="713"/>
        <v>0</v>
      </c>
      <c r="CW845" s="2">
        <f t="shared" si="714"/>
        <v>0</v>
      </c>
      <c r="CX845" s="2">
        <f t="shared" si="715"/>
        <v>0</v>
      </c>
      <c r="CY845" s="2">
        <f>(((S845+R845)*AT845)/100)</f>
        <v>0</v>
      </c>
      <c r="CZ845" s="2">
        <f>(((S845+R845)*AU845)/100)</f>
        <v>0</v>
      </c>
      <c r="DA845" s="2"/>
      <c r="DB845" s="2"/>
      <c r="DC845" s="2" t="s">
        <v>3</v>
      </c>
      <c r="DD845" s="2" t="s">
        <v>3</v>
      </c>
      <c r="DE845" s="2" t="s">
        <v>3</v>
      </c>
      <c r="DF845" s="2" t="s">
        <v>3</v>
      </c>
      <c r="DG845" s="2" t="s">
        <v>3</v>
      </c>
      <c r="DH845" s="2" t="s">
        <v>3</v>
      </c>
      <c r="DI845" s="2" t="s">
        <v>3</v>
      </c>
      <c r="DJ845" s="2" t="s">
        <v>3</v>
      </c>
      <c r="DK845" s="2" t="s">
        <v>3</v>
      </c>
      <c r="DL845" s="2" t="s">
        <v>3</v>
      </c>
      <c r="DM845" s="2" t="s">
        <v>3</v>
      </c>
      <c r="DN845" s="2">
        <v>0</v>
      </c>
      <c r="DO845" s="2">
        <v>0</v>
      </c>
      <c r="DP845" s="2">
        <v>1</v>
      </c>
      <c r="DQ845" s="2">
        <v>1</v>
      </c>
      <c r="DR845" s="2"/>
      <c r="DS845" s="2"/>
      <c r="DT845" s="2"/>
      <c r="DU845" s="2">
        <v>1007</v>
      </c>
      <c r="DV845" s="2" t="s">
        <v>40</v>
      </c>
      <c r="DW845" s="2" t="s">
        <v>40</v>
      </c>
      <c r="DX845" s="2">
        <v>1</v>
      </c>
      <c r="DY845" s="2"/>
      <c r="DZ845" s="2" t="s">
        <v>3</v>
      </c>
      <c r="EA845" s="2" t="s">
        <v>3</v>
      </c>
      <c r="EB845" s="2" t="s">
        <v>3</v>
      </c>
      <c r="EC845" s="2" t="s">
        <v>3</v>
      </c>
      <c r="ED845" s="2"/>
      <c r="EE845" s="2">
        <v>54328897</v>
      </c>
      <c r="EF845" s="2">
        <v>8</v>
      </c>
      <c r="EG845" s="2" t="s">
        <v>31</v>
      </c>
      <c r="EH845" s="2">
        <v>0</v>
      </c>
      <c r="EI845" s="2" t="s">
        <v>3</v>
      </c>
      <c r="EJ845" s="2">
        <v>1</v>
      </c>
      <c r="EK845" s="2">
        <v>500001</v>
      </c>
      <c r="EL845" s="2" t="s">
        <v>32</v>
      </c>
      <c r="EM845" s="2" t="s">
        <v>33</v>
      </c>
      <c r="EN845" s="2"/>
      <c r="EO845" s="2" t="s">
        <v>3</v>
      </c>
      <c r="EP845" s="2"/>
      <c r="EQ845" s="2">
        <v>0</v>
      </c>
      <c r="ER845" s="2">
        <v>7.14</v>
      </c>
      <c r="ES845" s="2">
        <v>7.14</v>
      </c>
      <c r="ET845" s="2">
        <v>0</v>
      </c>
      <c r="EU845" s="2">
        <v>0</v>
      </c>
      <c r="EV845" s="2">
        <v>0</v>
      </c>
      <c r="EW845" s="2">
        <v>0</v>
      </c>
      <c r="EX845" s="2">
        <v>0</v>
      </c>
      <c r="EY845" s="2"/>
      <c r="EZ845" s="2"/>
      <c r="FA845" s="2"/>
      <c r="FB845" s="2"/>
      <c r="FC845" s="2"/>
      <c r="FD845" s="2"/>
      <c r="FE845" s="2"/>
      <c r="FF845" s="2"/>
      <c r="FG845" s="2"/>
      <c r="FH845" s="2"/>
      <c r="FI845" s="2"/>
      <c r="FJ845" s="2"/>
      <c r="FK845" s="2"/>
      <c r="FL845" s="2"/>
      <c r="FM845" s="2"/>
      <c r="FN845" s="2"/>
      <c r="FO845" s="2"/>
      <c r="FP845" s="2"/>
      <c r="FQ845" s="2">
        <v>0</v>
      </c>
      <c r="FR845" s="2">
        <f t="shared" si="716"/>
        <v>0</v>
      </c>
      <c r="FS845" s="2">
        <v>0</v>
      </c>
      <c r="FT845" s="2"/>
      <c r="FU845" s="2"/>
      <c r="FV845" s="2"/>
      <c r="FW845" s="2"/>
      <c r="FX845" s="2">
        <v>0</v>
      </c>
      <c r="FY845" s="2">
        <v>0</v>
      </c>
      <c r="FZ845" s="2"/>
      <c r="GA845" s="2" t="s">
        <v>3</v>
      </c>
      <c r="GB845" s="2"/>
      <c r="GC845" s="2"/>
      <c r="GD845" s="2">
        <v>1</v>
      </c>
      <c r="GE845" s="2"/>
      <c r="GF845" s="2">
        <v>1967222743</v>
      </c>
      <c r="GG845" s="2">
        <v>2</v>
      </c>
      <c r="GH845" s="2">
        <v>1</v>
      </c>
      <c r="GI845" s="2">
        <v>-2</v>
      </c>
      <c r="GJ845" s="2">
        <v>0</v>
      </c>
      <c r="GK845" s="2">
        <v>0</v>
      </c>
      <c r="GL845" s="2">
        <f t="shared" si="717"/>
        <v>0</v>
      </c>
      <c r="GM845" s="2">
        <f t="shared" si="718"/>
        <v>4</v>
      </c>
      <c r="GN845" s="2">
        <f t="shared" si="719"/>
        <v>4</v>
      </c>
      <c r="GO845" s="2">
        <f t="shared" si="720"/>
        <v>0</v>
      </c>
      <c r="GP845" s="2">
        <f t="shared" si="721"/>
        <v>0</v>
      </c>
      <c r="GQ845" s="2"/>
      <c r="GR845" s="2">
        <v>0</v>
      </c>
      <c r="GS845" s="2">
        <v>3</v>
      </c>
      <c r="GT845" s="2">
        <v>0</v>
      </c>
      <c r="GU845" s="2" t="s">
        <v>3</v>
      </c>
      <c r="GV845" s="2">
        <f t="shared" si="722"/>
        <v>0</v>
      </c>
      <c r="GW845" s="2">
        <v>1</v>
      </c>
      <c r="GX845" s="2">
        <f t="shared" si="723"/>
        <v>0</v>
      </c>
      <c r="GY845" s="2"/>
      <c r="GZ845" s="2"/>
      <c r="HA845" s="2">
        <v>0</v>
      </c>
      <c r="HB845" s="2">
        <v>0</v>
      </c>
      <c r="HC845" s="2">
        <f t="shared" si="724"/>
        <v>0</v>
      </c>
      <c r="HD845" s="2"/>
      <c r="HE845" s="2" t="s">
        <v>3</v>
      </c>
      <c r="HF845" s="2" t="s">
        <v>3</v>
      </c>
      <c r="HG845" s="2"/>
      <c r="HH845" s="2"/>
      <c r="HI845" s="2"/>
      <c r="HJ845" s="2"/>
      <c r="HK845" s="2"/>
      <c r="HL845" s="2"/>
      <c r="HM845" s="2" t="s">
        <v>3</v>
      </c>
      <c r="HN845" s="2" t="s">
        <v>3</v>
      </c>
      <c r="HO845" s="2" t="s">
        <v>3</v>
      </c>
      <c r="HP845" s="2" t="s">
        <v>3</v>
      </c>
      <c r="HQ845" s="2" t="s">
        <v>3</v>
      </c>
      <c r="HR845" s="2"/>
      <c r="HS845" s="2"/>
      <c r="HT845" s="2"/>
      <c r="HU845" s="2"/>
      <c r="HV845" s="2"/>
      <c r="HW845" s="2"/>
      <c r="HX845" s="2"/>
      <c r="HY845" s="2"/>
      <c r="HZ845" s="2"/>
      <c r="IA845" s="2"/>
      <c r="IB845" s="2"/>
      <c r="IC845" s="2"/>
      <c r="ID845" s="2"/>
      <c r="IE845" s="2"/>
      <c r="IF845" s="2"/>
      <c r="IG845" s="2"/>
      <c r="IH845" s="2"/>
      <c r="II845" s="2"/>
      <c r="IJ845" s="2"/>
      <c r="IK845" s="2">
        <v>0</v>
      </c>
      <c r="IL845" s="2"/>
      <c r="IM845" s="2"/>
      <c r="IN845" s="2"/>
      <c r="IO845" s="2"/>
      <c r="IP845" s="2"/>
      <c r="IQ845" s="2"/>
      <c r="IR845" s="2"/>
      <c r="IS845" s="2"/>
      <c r="IT845" s="2"/>
      <c r="IU845" s="2"/>
    </row>
    <row r="846" spans="1:255" x14ac:dyDescent="0.2">
      <c r="A846">
        <v>18</v>
      </c>
      <c r="B846">
        <v>1</v>
      </c>
      <c r="C846">
        <v>761</v>
      </c>
      <c r="E846" t="s">
        <v>488</v>
      </c>
      <c r="F846" t="e">
        <f>'1.Лок.смета.и.Акт'!#REF!</f>
        <v>#REF!</v>
      </c>
      <c r="G846" t="s">
        <v>83</v>
      </c>
      <c r="H846" t="s">
        <v>40</v>
      </c>
      <c r="I846">
        <f>I842*J846</f>
        <v>0.60550000000000004</v>
      </c>
      <c r="J846">
        <v>3.5000000000000004</v>
      </c>
      <c r="K846">
        <v>3.5</v>
      </c>
      <c r="L846">
        <v>1.2075</v>
      </c>
      <c r="M846">
        <v>0</v>
      </c>
      <c r="N846">
        <f t="shared" si="687"/>
        <v>1.2075</v>
      </c>
      <c r="O846">
        <f t="shared" si="688"/>
        <v>9</v>
      </c>
      <c r="P846">
        <f t="shared" si="689"/>
        <v>9</v>
      </c>
      <c r="Q846">
        <f t="shared" si="690"/>
        <v>0</v>
      </c>
      <c r="R846">
        <f t="shared" si="691"/>
        <v>0</v>
      </c>
      <c r="S846">
        <f t="shared" si="692"/>
        <v>0</v>
      </c>
      <c r="T846">
        <f t="shared" si="693"/>
        <v>0</v>
      </c>
      <c r="U846">
        <f t="shared" si="694"/>
        <v>0</v>
      </c>
      <c r="V846">
        <f t="shared" si="695"/>
        <v>0</v>
      </c>
      <c r="W846">
        <f t="shared" si="696"/>
        <v>0</v>
      </c>
      <c r="X846">
        <f t="shared" si="697"/>
        <v>0</v>
      </c>
      <c r="Y846">
        <f t="shared" si="698"/>
        <v>0</v>
      </c>
      <c r="AA846">
        <v>69726884</v>
      </c>
      <c r="AB846">
        <f t="shared" si="699"/>
        <v>1.97</v>
      </c>
      <c r="AC846">
        <f>ROUND((ES846),2)</f>
        <v>1.97</v>
      </c>
      <c r="AD846">
        <f t="shared" si="700"/>
        <v>0</v>
      </c>
      <c r="AE846">
        <f t="shared" si="701"/>
        <v>0</v>
      </c>
      <c r="AF846">
        <f t="shared" si="702"/>
        <v>0</v>
      </c>
      <c r="AG846">
        <f t="shared" si="703"/>
        <v>0</v>
      </c>
      <c r="AH846">
        <f t="shared" si="704"/>
        <v>0</v>
      </c>
      <c r="AI846">
        <f t="shared" si="705"/>
        <v>0</v>
      </c>
      <c r="AJ846">
        <f t="shared" si="706"/>
        <v>0</v>
      </c>
      <c r="AK846">
        <v>1.97</v>
      </c>
      <c r="AL846">
        <v>1.97</v>
      </c>
      <c r="AM846">
        <v>0</v>
      </c>
      <c r="AN846">
        <v>0</v>
      </c>
      <c r="AO846">
        <v>0</v>
      </c>
      <c r="AP846">
        <v>0</v>
      </c>
      <c r="AQ846">
        <v>0</v>
      </c>
      <c r="AR846">
        <v>0</v>
      </c>
      <c r="AS846">
        <v>0</v>
      </c>
      <c r="AT846">
        <v>0</v>
      </c>
      <c r="AU846">
        <v>0</v>
      </c>
      <c r="AV846">
        <v>1</v>
      </c>
      <c r="AW846">
        <v>1</v>
      </c>
      <c r="AZ846">
        <v>1</v>
      </c>
      <c r="BA846">
        <v>1</v>
      </c>
      <c r="BB846">
        <v>1</v>
      </c>
      <c r="BC846">
        <v>7.56</v>
      </c>
      <c r="BD846" t="s">
        <v>3</v>
      </c>
      <c r="BE846" t="s">
        <v>3</v>
      </c>
      <c r="BF846" t="s">
        <v>3</v>
      </c>
      <c r="BG846" t="s">
        <v>3</v>
      </c>
      <c r="BH846">
        <v>3</v>
      </c>
      <c r="BI846">
        <v>1</v>
      </c>
      <c r="BJ846" t="s">
        <v>194</v>
      </c>
      <c r="BM846">
        <v>500001</v>
      </c>
      <c r="BN846">
        <v>0</v>
      </c>
      <c r="BO846" t="s">
        <v>3</v>
      </c>
      <c r="BP846">
        <v>0</v>
      </c>
      <c r="BQ846">
        <v>8</v>
      </c>
      <c r="BR846">
        <v>0</v>
      </c>
      <c r="BS846">
        <v>1</v>
      </c>
      <c r="BT846">
        <v>1</v>
      </c>
      <c r="BU846">
        <v>1</v>
      </c>
      <c r="BV846">
        <v>1</v>
      </c>
      <c r="BW846">
        <v>1</v>
      </c>
      <c r="BX846">
        <v>1</v>
      </c>
      <c r="BY846" t="s">
        <v>3</v>
      </c>
      <c r="BZ846">
        <v>0</v>
      </c>
      <c r="CA846">
        <v>0</v>
      </c>
      <c r="CB846" t="s">
        <v>3</v>
      </c>
      <c r="CE846">
        <v>0</v>
      </c>
      <c r="CF846">
        <v>0</v>
      </c>
      <c r="CG846">
        <v>0</v>
      </c>
      <c r="CH846">
        <v>70</v>
      </c>
      <c r="CI846">
        <v>2</v>
      </c>
      <c r="CJ846">
        <v>0</v>
      </c>
      <c r="CK846">
        <v>0</v>
      </c>
      <c r="CL846">
        <v>0</v>
      </c>
      <c r="CM846">
        <v>0</v>
      </c>
      <c r="CN846" t="s">
        <v>3</v>
      </c>
      <c r="CO846">
        <v>0</v>
      </c>
      <c r="CP846">
        <f t="shared" si="707"/>
        <v>9</v>
      </c>
      <c r="CQ846">
        <f t="shared" si="708"/>
        <v>14.893199999999998</v>
      </c>
      <c r="CR846">
        <f t="shared" si="709"/>
        <v>0</v>
      </c>
      <c r="CS846">
        <f t="shared" si="710"/>
        <v>0</v>
      </c>
      <c r="CT846">
        <f t="shared" si="711"/>
        <v>0</v>
      </c>
      <c r="CU846">
        <f t="shared" si="712"/>
        <v>0</v>
      </c>
      <c r="CV846">
        <f t="shared" si="713"/>
        <v>0</v>
      </c>
      <c r="CW846">
        <f t="shared" si="714"/>
        <v>0</v>
      </c>
      <c r="CX846">
        <f t="shared" si="715"/>
        <v>0</v>
      </c>
      <c r="CY846">
        <f>(S846+R846)*(BZ846/100)</f>
        <v>0</v>
      </c>
      <c r="CZ846">
        <f>(S846+R846)*(CA846/100)</f>
        <v>0</v>
      </c>
      <c r="DC846" t="s">
        <v>3</v>
      </c>
      <c r="DD846" t="s">
        <v>3</v>
      </c>
      <c r="DE846" t="s">
        <v>3</v>
      </c>
      <c r="DF846" t="s">
        <v>3</v>
      </c>
      <c r="DG846" t="s">
        <v>3</v>
      </c>
      <c r="DH846" t="s">
        <v>3</v>
      </c>
      <c r="DI846" t="s">
        <v>3</v>
      </c>
      <c r="DJ846" t="s">
        <v>3</v>
      </c>
      <c r="DK846" t="s">
        <v>3</v>
      </c>
      <c r="DL846" t="s">
        <v>3</v>
      </c>
      <c r="DM846" t="s">
        <v>3</v>
      </c>
      <c r="DN846">
        <v>0</v>
      </c>
      <c r="DO846">
        <v>0</v>
      </c>
      <c r="DP846">
        <v>1</v>
      </c>
      <c r="DQ846">
        <v>1</v>
      </c>
      <c r="DU846">
        <v>1007</v>
      </c>
      <c r="DV846" t="s">
        <v>40</v>
      </c>
      <c r="DW846" t="e">
        <f>'1.Лок.смета.и.Акт'!#REF!</f>
        <v>#REF!</v>
      </c>
      <c r="DX846">
        <v>1</v>
      </c>
      <c r="DZ846" t="s">
        <v>3</v>
      </c>
      <c r="EA846" t="s">
        <v>3</v>
      </c>
      <c r="EB846" t="s">
        <v>3</v>
      </c>
      <c r="EC846" t="s">
        <v>3</v>
      </c>
      <c r="EE846">
        <v>54328897</v>
      </c>
      <c r="EF846">
        <v>8</v>
      </c>
      <c r="EG846" t="s">
        <v>31</v>
      </c>
      <c r="EH846">
        <v>0</v>
      </c>
      <c r="EI846" t="s">
        <v>3</v>
      </c>
      <c r="EJ846">
        <v>1</v>
      </c>
      <c r="EK846">
        <v>500001</v>
      </c>
      <c r="EL846" t="s">
        <v>32</v>
      </c>
      <c r="EM846" t="s">
        <v>33</v>
      </c>
      <c r="EO846" t="s">
        <v>3</v>
      </c>
      <c r="EQ846">
        <v>0</v>
      </c>
      <c r="ER846">
        <v>14.19</v>
      </c>
      <c r="ES846">
        <v>1.97</v>
      </c>
      <c r="ET846">
        <v>0</v>
      </c>
      <c r="EU846">
        <v>0</v>
      </c>
      <c r="EV846">
        <v>0</v>
      </c>
      <c r="EW846">
        <v>0</v>
      </c>
      <c r="EX846">
        <v>0</v>
      </c>
      <c r="EZ846">
        <v>5</v>
      </c>
      <c r="FC846">
        <v>0</v>
      </c>
      <c r="FD846">
        <v>18</v>
      </c>
      <c r="FF846">
        <v>14.19</v>
      </c>
      <c r="FQ846">
        <v>0</v>
      </c>
      <c r="FR846">
        <f t="shared" si="716"/>
        <v>0</v>
      </c>
      <c r="FS846">
        <v>0</v>
      </c>
      <c r="FX846">
        <v>0</v>
      </c>
      <c r="FY846">
        <v>0</v>
      </c>
      <c r="GA846" t="s">
        <v>85</v>
      </c>
      <c r="GD846">
        <v>1</v>
      </c>
      <c r="GF846">
        <v>1967222743</v>
      </c>
      <c r="GG846">
        <v>2</v>
      </c>
      <c r="GH846">
        <v>3</v>
      </c>
      <c r="GI846">
        <v>5</v>
      </c>
      <c r="GJ846">
        <v>0</v>
      </c>
      <c r="GK846">
        <v>0</v>
      </c>
      <c r="GL846">
        <f t="shared" si="717"/>
        <v>0</v>
      </c>
      <c r="GM846">
        <f t="shared" si="718"/>
        <v>9</v>
      </c>
      <c r="GN846">
        <f t="shared" si="719"/>
        <v>9</v>
      </c>
      <c r="GO846">
        <f t="shared" si="720"/>
        <v>0</v>
      </c>
      <c r="GP846">
        <f t="shared" si="721"/>
        <v>0</v>
      </c>
      <c r="GR846">
        <v>1</v>
      </c>
      <c r="GS846">
        <v>1</v>
      </c>
      <c r="GT846">
        <v>0</v>
      </c>
      <c r="GU846" t="s">
        <v>3</v>
      </c>
      <c r="GV846">
        <f t="shared" si="722"/>
        <v>0</v>
      </c>
      <c r="GW846">
        <v>1</v>
      </c>
      <c r="GX846">
        <f t="shared" si="723"/>
        <v>0</v>
      </c>
      <c r="HA846">
        <v>0</v>
      </c>
      <c r="HB846">
        <v>0</v>
      </c>
      <c r="HC846">
        <f t="shared" si="724"/>
        <v>0</v>
      </c>
      <c r="HE846" t="s">
        <v>35</v>
      </c>
      <c r="HF846" t="s">
        <v>36</v>
      </c>
      <c r="HM846" t="s">
        <v>3</v>
      </c>
      <c r="HN846" t="s">
        <v>3</v>
      </c>
      <c r="HO846" t="s">
        <v>3</v>
      </c>
      <c r="HP846" t="s">
        <v>3</v>
      </c>
      <c r="HQ846" t="s">
        <v>3</v>
      </c>
      <c r="IK846">
        <v>0</v>
      </c>
    </row>
    <row r="847" spans="1:255" x14ac:dyDescent="0.2">
      <c r="A847" s="2">
        <v>17</v>
      </c>
      <c r="B847" s="2">
        <v>1</v>
      </c>
      <c r="C847" s="2">
        <f>ROW(SmtRes!A767)</f>
        <v>767</v>
      </c>
      <c r="D847" s="2">
        <f>ROW(EtalonRes!A779)</f>
        <v>779</v>
      </c>
      <c r="E847" s="2" t="s">
        <v>489</v>
      </c>
      <c r="F847" s="2" t="s">
        <v>196</v>
      </c>
      <c r="G847" s="2" t="s">
        <v>197</v>
      </c>
      <c r="H847" s="2" t="s">
        <v>186</v>
      </c>
      <c r="I847" s="2">
        <f>'1.Лок.смета.и.Акт'!E96</f>
        <v>0.17299999999999999</v>
      </c>
      <c r="J847" s="2">
        <v>0</v>
      </c>
      <c r="K847" s="2">
        <v>0.17299999999999999</v>
      </c>
      <c r="L847" s="2">
        <v>0.34499999999999997</v>
      </c>
      <c r="M847" s="2">
        <v>0</v>
      </c>
      <c r="N847" s="2">
        <f t="shared" si="687"/>
        <v>0.34499999999999997</v>
      </c>
      <c r="O847" s="2">
        <f t="shared" si="688"/>
        <v>8</v>
      </c>
      <c r="P847" s="2">
        <f t="shared" si="689"/>
        <v>0</v>
      </c>
      <c r="Q847" s="2">
        <f t="shared" si="690"/>
        <v>5</v>
      </c>
      <c r="R847" s="2">
        <f t="shared" si="691"/>
        <v>2</v>
      </c>
      <c r="S847" s="2">
        <f t="shared" si="692"/>
        <v>3</v>
      </c>
      <c r="T847" s="2">
        <f t="shared" si="693"/>
        <v>0</v>
      </c>
      <c r="U847" s="2">
        <f t="shared" si="694"/>
        <v>0.34599999999999997</v>
      </c>
      <c r="V847" s="2">
        <f t="shared" si="695"/>
        <v>0.14531999999999998</v>
      </c>
      <c r="W847" s="2">
        <f t="shared" si="696"/>
        <v>0</v>
      </c>
      <c r="X847" s="2">
        <f t="shared" si="697"/>
        <v>6</v>
      </c>
      <c r="Y847" s="2">
        <f t="shared" si="698"/>
        <v>4</v>
      </c>
      <c r="Z847" s="2"/>
      <c r="AA847" s="2">
        <v>69726971</v>
      </c>
      <c r="AB847" s="2">
        <f t="shared" si="699"/>
        <v>46.97</v>
      </c>
      <c r="AC847" s="2">
        <f>ROUND(((ES847*4)+(SUM(SmtRes!BC763:'SmtRes'!BC767)+SUM(EtalonRes!AL775:'EtalonRes'!AL779))),2)</f>
        <v>0.01</v>
      </c>
      <c r="AD847" s="2">
        <f>ROUND(((((ET847*4))-((EU847*4)))+AE847),2)</f>
        <v>30.92</v>
      </c>
      <c r="AE847" s="2">
        <f>ROUND(((EU847*4)),2)</f>
        <v>11.44</v>
      </c>
      <c r="AF847" s="2">
        <f>ROUND(((EV847*4)),2)</f>
        <v>16.04</v>
      </c>
      <c r="AG847" s="2">
        <f t="shared" si="703"/>
        <v>0</v>
      </c>
      <c r="AH847" s="2">
        <f>((EW847*4))</f>
        <v>2</v>
      </c>
      <c r="AI847" s="2">
        <f>((EX847*4))</f>
        <v>0.84</v>
      </c>
      <c r="AJ847" s="2">
        <f t="shared" si="706"/>
        <v>0</v>
      </c>
      <c r="AK847" s="2">
        <v>264.04000000000002</v>
      </c>
      <c r="AL847" s="2">
        <v>252.3</v>
      </c>
      <c r="AM847" s="2">
        <v>7.73</v>
      </c>
      <c r="AN847" s="2">
        <v>2.86</v>
      </c>
      <c r="AO847" s="2">
        <v>4.01</v>
      </c>
      <c r="AP847" s="2">
        <v>0</v>
      </c>
      <c r="AQ847" s="2">
        <v>0.5</v>
      </c>
      <c r="AR847" s="2">
        <v>0.21</v>
      </c>
      <c r="AS847" s="2">
        <v>0</v>
      </c>
      <c r="AT847" s="2">
        <v>123</v>
      </c>
      <c r="AU847" s="2">
        <v>75</v>
      </c>
      <c r="AV847" s="2">
        <v>1</v>
      </c>
      <c r="AW847" s="2">
        <v>1</v>
      </c>
      <c r="AX847" s="2"/>
      <c r="AY847" s="2"/>
      <c r="AZ847" s="2">
        <v>1</v>
      </c>
      <c r="BA847" s="2">
        <v>1</v>
      </c>
      <c r="BB847" s="2">
        <v>1</v>
      </c>
      <c r="BC847" s="2">
        <v>1</v>
      </c>
      <c r="BD847" s="2" t="s">
        <v>3</v>
      </c>
      <c r="BE847" s="2" t="s">
        <v>3</v>
      </c>
      <c r="BF847" s="2" t="s">
        <v>3</v>
      </c>
      <c r="BG847" s="2" t="s">
        <v>3</v>
      </c>
      <c r="BH847" s="2">
        <v>0</v>
      </c>
      <c r="BI847" s="2">
        <v>1</v>
      </c>
      <c r="BJ847" s="2" t="s">
        <v>198</v>
      </c>
      <c r="BK847" s="2"/>
      <c r="BL847" s="2"/>
      <c r="BM847" s="2">
        <v>11001</v>
      </c>
      <c r="BN847" s="2">
        <v>0</v>
      </c>
      <c r="BO847" s="2" t="s">
        <v>3</v>
      </c>
      <c r="BP847" s="2">
        <v>0</v>
      </c>
      <c r="BQ847" s="2">
        <v>2</v>
      </c>
      <c r="BR847" s="2">
        <v>0</v>
      </c>
      <c r="BS847" s="2">
        <v>1</v>
      </c>
      <c r="BT847" s="2">
        <v>1</v>
      </c>
      <c r="BU847" s="2">
        <v>1</v>
      </c>
      <c r="BV847" s="2">
        <v>1</v>
      </c>
      <c r="BW847" s="2">
        <v>1</v>
      </c>
      <c r="BX847" s="2">
        <v>1</v>
      </c>
      <c r="BY847" s="2" t="s">
        <v>3</v>
      </c>
      <c r="BZ847" s="2">
        <v>123</v>
      </c>
      <c r="CA847" s="2">
        <v>75</v>
      </c>
      <c r="CB847" s="2" t="s">
        <v>3</v>
      </c>
      <c r="CC847" s="2"/>
      <c r="CD847" s="2"/>
      <c r="CE847" s="2">
        <v>0</v>
      </c>
      <c r="CF847" s="2">
        <v>0</v>
      </c>
      <c r="CG847" s="2">
        <v>0</v>
      </c>
      <c r="CH847" s="2">
        <v>71</v>
      </c>
      <c r="CI847" s="2">
        <v>0</v>
      </c>
      <c r="CJ847" s="2">
        <v>0</v>
      </c>
      <c r="CK847" s="2">
        <v>0</v>
      </c>
      <c r="CL847" s="2">
        <v>0</v>
      </c>
      <c r="CM847" s="2">
        <v>0</v>
      </c>
      <c r="CN847" s="2" t="s">
        <v>3</v>
      </c>
      <c r="CO847" s="2">
        <v>0</v>
      </c>
      <c r="CP847" s="2">
        <f t="shared" si="707"/>
        <v>8</v>
      </c>
      <c r="CQ847" s="2">
        <f t="shared" si="708"/>
        <v>0.01</v>
      </c>
      <c r="CR847" s="2">
        <f t="shared" si="709"/>
        <v>30.92</v>
      </c>
      <c r="CS847" s="2">
        <f t="shared" si="710"/>
        <v>11.44</v>
      </c>
      <c r="CT847" s="2">
        <f t="shared" si="711"/>
        <v>16.04</v>
      </c>
      <c r="CU847" s="2">
        <f t="shared" si="712"/>
        <v>0</v>
      </c>
      <c r="CV847" s="2">
        <f t="shared" si="713"/>
        <v>2</v>
      </c>
      <c r="CW847" s="2">
        <f t="shared" si="714"/>
        <v>0.84</v>
      </c>
      <c r="CX847" s="2">
        <f t="shared" si="715"/>
        <v>0</v>
      </c>
      <c r="CY847" s="2">
        <f>(((S847+R847)*AT847)/100)</f>
        <v>6.15</v>
      </c>
      <c r="CZ847" s="2">
        <f>(((S847+R847)*AU847)/100)</f>
        <v>3.75</v>
      </c>
      <c r="DA847" s="2"/>
      <c r="DB847" s="2"/>
      <c r="DC847" s="2" t="s">
        <v>3</v>
      </c>
      <c r="DD847" s="2" t="s">
        <v>199</v>
      </c>
      <c r="DE847" s="2" t="s">
        <v>199</v>
      </c>
      <c r="DF847" s="2" t="s">
        <v>199</v>
      </c>
      <c r="DG847" s="2" t="s">
        <v>199</v>
      </c>
      <c r="DH847" s="2" t="s">
        <v>3</v>
      </c>
      <c r="DI847" s="2" t="s">
        <v>199</v>
      </c>
      <c r="DJ847" s="2" t="s">
        <v>199</v>
      </c>
      <c r="DK847" s="2" t="s">
        <v>3</v>
      </c>
      <c r="DL847" s="2" t="s">
        <v>3</v>
      </c>
      <c r="DM847" s="2" t="s">
        <v>3</v>
      </c>
      <c r="DN847" s="2">
        <v>0</v>
      </c>
      <c r="DO847" s="2">
        <v>0</v>
      </c>
      <c r="DP847" s="2">
        <v>1</v>
      </c>
      <c r="DQ847" s="2">
        <v>1</v>
      </c>
      <c r="DR847" s="2"/>
      <c r="DS847" s="2"/>
      <c r="DT847" s="2"/>
      <c r="DU847" s="2">
        <v>1013</v>
      </c>
      <c r="DV847" s="2" t="s">
        <v>186</v>
      </c>
      <c r="DW847" s="2" t="s">
        <v>186</v>
      </c>
      <c r="DX847" s="2">
        <v>1</v>
      </c>
      <c r="DY847" s="2"/>
      <c r="DZ847" s="2" t="s">
        <v>3</v>
      </c>
      <c r="EA847" s="2" t="s">
        <v>3</v>
      </c>
      <c r="EB847" s="2" t="s">
        <v>3</v>
      </c>
      <c r="EC847" s="2" t="s">
        <v>3</v>
      </c>
      <c r="ED847" s="2"/>
      <c r="EE847" s="2">
        <v>54328965</v>
      </c>
      <c r="EF847" s="2">
        <v>2</v>
      </c>
      <c r="EG847" s="2" t="s">
        <v>21</v>
      </c>
      <c r="EH847" s="2">
        <v>0</v>
      </c>
      <c r="EI847" s="2" t="s">
        <v>3</v>
      </c>
      <c r="EJ847" s="2">
        <v>1</v>
      </c>
      <c r="EK847" s="2">
        <v>11001</v>
      </c>
      <c r="EL847" s="2" t="s">
        <v>22</v>
      </c>
      <c r="EM847" s="2" t="s">
        <v>23</v>
      </c>
      <c r="EN847" s="2"/>
      <c r="EO847" s="2" t="s">
        <v>3</v>
      </c>
      <c r="EP847" s="2"/>
      <c r="EQ847" s="2">
        <v>1441792</v>
      </c>
      <c r="ER847" s="2">
        <v>264.04000000000002</v>
      </c>
      <c r="ES847" s="2">
        <v>252.3</v>
      </c>
      <c r="ET847" s="2">
        <v>7.73</v>
      </c>
      <c r="EU847" s="2">
        <v>2.86</v>
      </c>
      <c r="EV847" s="2">
        <v>4.01</v>
      </c>
      <c r="EW847" s="2">
        <v>0.5</v>
      </c>
      <c r="EX847" s="2">
        <v>0.21</v>
      </c>
      <c r="EY847" s="2">
        <v>1</v>
      </c>
      <c r="EZ847" s="2"/>
      <c r="FA847" s="2"/>
      <c r="FB847" s="2"/>
      <c r="FC847" s="2"/>
      <c r="FD847" s="2"/>
      <c r="FE847" s="2"/>
      <c r="FF847" s="2"/>
      <c r="FG847" s="2"/>
      <c r="FH847" s="2"/>
      <c r="FI847" s="2"/>
      <c r="FJ847" s="2"/>
      <c r="FK847" s="2"/>
      <c r="FL847" s="2"/>
      <c r="FM847" s="2"/>
      <c r="FN847" s="2"/>
      <c r="FO847" s="2"/>
      <c r="FP847" s="2"/>
      <c r="FQ847" s="2">
        <v>0</v>
      </c>
      <c r="FR847" s="2">
        <f t="shared" si="716"/>
        <v>0</v>
      </c>
      <c r="FS847" s="2">
        <v>0</v>
      </c>
      <c r="FT847" s="2"/>
      <c r="FU847" s="2"/>
      <c r="FV847" s="2"/>
      <c r="FW847" s="2"/>
      <c r="FX847" s="2">
        <v>123</v>
      </c>
      <c r="FY847" s="2">
        <v>75</v>
      </c>
      <c r="FZ847" s="2"/>
      <c r="GA847" s="2" t="s">
        <v>3</v>
      </c>
      <c r="GB847" s="2"/>
      <c r="GC847" s="2"/>
      <c r="GD847" s="2">
        <v>1</v>
      </c>
      <c r="GE847" s="2"/>
      <c r="GF847" s="2">
        <v>-1905653660</v>
      </c>
      <c r="GG847" s="2">
        <v>2</v>
      </c>
      <c r="GH847" s="2">
        <v>1</v>
      </c>
      <c r="GI847" s="2">
        <v>-2</v>
      </c>
      <c r="GJ847" s="2">
        <v>0</v>
      </c>
      <c r="GK847" s="2">
        <v>0</v>
      </c>
      <c r="GL847" s="2">
        <f t="shared" si="717"/>
        <v>0</v>
      </c>
      <c r="GM847" s="2">
        <f t="shared" si="718"/>
        <v>18</v>
      </c>
      <c r="GN847" s="2">
        <f t="shared" si="719"/>
        <v>18</v>
      </c>
      <c r="GO847" s="2">
        <f t="shared" si="720"/>
        <v>0</v>
      </c>
      <c r="GP847" s="2">
        <f t="shared" si="721"/>
        <v>0</v>
      </c>
      <c r="GQ847" s="2"/>
      <c r="GR847" s="2">
        <v>0</v>
      </c>
      <c r="GS847" s="2">
        <v>3</v>
      </c>
      <c r="GT847" s="2">
        <v>0</v>
      </c>
      <c r="GU847" s="2" t="s">
        <v>199</v>
      </c>
      <c r="GV847" s="2">
        <f>ROUND(((GT847*4)),2)</f>
        <v>0</v>
      </c>
      <c r="GW847" s="2">
        <v>1</v>
      </c>
      <c r="GX847" s="2">
        <f t="shared" si="723"/>
        <v>0</v>
      </c>
      <c r="GY847" s="2"/>
      <c r="GZ847" s="2"/>
      <c r="HA847" s="2">
        <v>0</v>
      </c>
      <c r="HB847" s="2">
        <v>0</v>
      </c>
      <c r="HC847" s="2">
        <f t="shared" si="724"/>
        <v>0</v>
      </c>
      <c r="HD847" s="2"/>
      <c r="HE847" s="2" t="s">
        <v>3</v>
      </c>
      <c r="HF847" s="2" t="s">
        <v>3</v>
      </c>
      <c r="HG847" s="2"/>
      <c r="HH847" s="2"/>
      <c r="HI847" s="2"/>
      <c r="HJ847" s="2"/>
      <c r="HK847" s="2"/>
      <c r="HL847" s="2"/>
      <c r="HM847" s="2" t="s">
        <v>3</v>
      </c>
      <c r="HN847" s="2" t="s">
        <v>24</v>
      </c>
      <c r="HO847" s="2" t="s">
        <v>25</v>
      </c>
      <c r="HP847" s="2" t="s">
        <v>22</v>
      </c>
      <c r="HQ847" s="2" t="s">
        <v>22</v>
      </c>
      <c r="HR847" s="2"/>
      <c r="HS847" s="2"/>
      <c r="HT847" s="2"/>
      <c r="HU847" s="2"/>
      <c r="HV847" s="2"/>
      <c r="HW847" s="2"/>
      <c r="HX847" s="2"/>
      <c r="HY847" s="2"/>
      <c r="HZ847" s="2"/>
      <c r="IA847" s="2"/>
      <c r="IB847" s="2"/>
      <c r="IC847" s="2"/>
      <c r="ID847" s="2"/>
      <c r="IE847" s="2"/>
      <c r="IF847" s="2"/>
      <c r="IG847" s="2"/>
      <c r="IH847" s="2"/>
      <c r="II847" s="2"/>
      <c r="IJ847" s="2"/>
      <c r="IK847" s="2">
        <v>0</v>
      </c>
      <c r="IL847" s="2"/>
      <c r="IM847" s="2"/>
      <c r="IN847" s="2"/>
      <c r="IO847" s="2"/>
      <c r="IP847" s="2"/>
      <c r="IQ847" s="2"/>
      <c r="IR847" s="2"/>
      <c r="IS847" s="2"/>
      <c r="IT847" s="2"/>
      <c r="IU847" s="2"/>
    </row>
    <row r="848" spans="1:255" x14ac:dyDescent="0.2">
      <c r="A848">
        <v>17</v>
      </c>
      <c r="B848">
        <v>1</v>
      </c>
      <c r="C848">
        <f>ROW(SmtRes!A772)</f>
        <v>772</v>
      </c>
      <c r="D848">
        <f>ROW(EtalonRes!A784)</f>
        <v>784</v>
      </c>
      <c r="E848" t="s">
        <v>489</v>
      </c>
      <c r="F848" t="s">
        <v>196</v>
      </c>
      <c r="G848" t="s">
        <v>197</v>
      </c>
      <c r="H848" t="s">
        <v>186</v>
      </c>
      <c r="I848">
        <f>'1.Лок.смета.и.Акт'!E96</f>
        <v>0.17299999999999999</v>
      </c>
      <c r="J848">
        <v>0</v>
      </c>
      <c r="K848">
        <v>0.17299999999999999</v>
      </c>
      <c r="L848">
        <v>0.34499999999999997</v>
      </c>
      <c r="M848">
        <v>0</v>
      </c>
      <c r="N848">
        <f t="shared" si="687"/>
        <v>0.34499999999999997</v>
      </c>
      <c r="O848">
        <f t="shared" si="688"/>
        <v>112</v>
      </c>
      <c r="P848">
        <f t="shared" si="689"/>
        <v>0</v>
      </c>
      <c r="Q848">
        <f t="shared" si="690"/>
        <v>42</v>
      </c>
      <c r="R848">
        <f t="shared" si="691"/>
        <v>39</v>
      </c>
      <c r="S848">
        <f t="shared" si="692"/>
        <v>70</v>
      </c>
      <c r="T848">
        <f t="shared" si="693"/>
        <v>0</v>
      </c>
      <c r="U848" t="e">
        <f t="shared" si="694"/>
        <v>#REF!</v>
      </c>
      <c r="V848">
        <f t="shared" si="695"/>
        <v>0.14531999999999998</v>
      </c>
      <c r="W848">
        <f t="shared" si="696"/>
        <v>0</v>
      </c>
      <c r="X848" t="e">
        <f t="shared" si="697"/>
        <v>#REF!</v>
      </c>
      <c r="Y848" t="e">
        <f t="shared" si="698"/>
        <v>#REF!</v>
      </c>
      <c r="AA848">
        <v>69726884</v>
      </c>
      <c r="AB848">
        <f t="shared" si="699"/>
        <v>46.97</v>
      </c>
      <c r="AC848">
        <f>ROUND(((ES848*4)+(SUM(SmtRes!BC768:'SmtRes'!BC772)+SUM(EtalonRes!AL780:'EtalonRes'!AL784))),2)</f>
        <v>0.01</v>
      </c>
      <c r="AD848">
        <f>ROUND(((((ET848*4))-((EU848*4)))+AE848),2)</f>
        <v>30.92</v>
      </c>
      <c r="AE848">
        <f>ROUND(((EU848*4)),2)</f>
        <v>11.44</v>
      </c>
      <c r="AF848">
        <f>ROUND(((EV848*4)),2)</f>
        <v>16.04</v>
      </c>
      <c r="AG848">
        <f t="shared" si="703"/>
        <v>0</v>
      </c>
      <c r="AH848" t="e">
        <f>((EW848*4))</f>
        <v>#REF!</v>
      </c>
      <c r="AI848">
        <f>((EX848*4))</f>
        <v>0.84</v>
      </c>
      <c r="AJ848">
        <f t="shared" si="706"/>
        <v>0</v>
      </c>
      <c r="AK848">
        <v>264.04000000000002</v>
      </c>
      <c r="AL848">
        <v>252.3</v>
      </c>
      <c r="AM848">
        <v>7.73</v>
      </c>
      <c r="AN848">
        <v>2.86</v>
      </c>
      <c r="AO848">
        <v>4.01</v>
      </c>
      <c r="AP848">
        <v>0</v>
      </c>
      <c r="AQ848" t="e">
        <f>'1.Лок.смета.и.Акт'!#REF!</f>
        <v>#REF!</v>
      </c>
      <c r="AR848">
        <v>0.21</v>
      </c>
      <c r="AS848">
        <v>0</v>
      </c>
      <c r="AT848">
        <v>117</v>
      </c>
      <c r="AU848">
        <v>64</v>
      </c>
      <c r="AV848">
        <v>1</v>
      </c>
      <c r="AW848">
        <v>1</v>
      </c>
      <c r="AZ848">
        <v>1</v>
      </c>
      <c r="BA848">
        <v>25.36</v>
      </c>
      <c r="BB848">
        <v>7.84</v>
      </c>
      <c r="BC848">
        <v>7.56</v>
      </c>
      <c r="BD848" t="s">
        <v>3</v>
      </c>
      <c r="BE848" t="s">
        <v>3</v>
      </c>
      <c r="BF848" t="s">
        <v>3</v>
      </c>
      <c r="BG848" t="s">
        <v>3</v>
      </c>
      <c r="BH848">
        <v>0</v>
      </c>
      <c r="BI848">
        <v>1</v>
      </c>
      <c r="BJ848" t="s">
        <v>198</v>
      </c>
      <c r="BM848">
        <v>11001</v>
      </c>
      <c r="BN848">
        <v>0</v>
      </c>
      <c r="BO848" t="s">
        <v>196</v>
      </c>
      <c r="BP848">
        <v>1</v>
      </c>
      <c r="BQ848">
        <v>2</v>
      </c>
      <c r="BR848">
        <v>0</v>
      </c>
      <c r="BS848">
        <v>19.8</v>
      </c>
      <c r="BT848">
        <v>1</v>
      </c>
      <c r="BU848">
        <v>1</v>
      </c>
      <c r="BV848">
        <v>1</v>
      </c>
      <c r="BW848">
        <v>1</v>
      </c>
      <c r="BX848">
        <v>1</v>
      </c>
      <c r="BY848" t="s">
        <v>3</v>
      </c>
      <c r="BZ848" t="e">
        <f>'1.Лок.смета.и.Акт'!#REF!</f>
        <v>#REF!</v>
      </c>
      <c r="CA848" t="e">
        <f>'1.Лок.смета.и.Акт'!#REF!</f>
        <v>#REF!</v>
      </c>
      <c r="CB848" t="s">
        <v>3</v>
      </c>
      <c r="CE848">
        <v>0</v>
      </c>
      <c r="CF848">
        <v>0</v>
      </c>
      <c r="CG848">
        <v>0</v>
      </c>
      <c r="CH848">
        <v>71</v>
      </c>
      <c r="CI848">
        <v>0</v>
      </c>
      <c r="CJ848">
        <v>0</v>
      </c>
      <c r="CK848">
        <v>0</v>
      </c>
      <c r="CL848">
        <v>0</v>
      </c>
      <c r="CM848">
        <v>0</v>
      </c>
      <c r="CN848" t="s">
        <v>3</v>
      </c>
      <c r="CO848">
        <v>0</v>
      </c>
      <c r="CP848">
        <f t="shared" si="707"/>
        <v>112</v>
      </c>
      <c r="CQ848">
        <f t="shared" si="708"/>
        <v>7.5600000000000001E-2</v>
      </c>
      <c r="CR848">
        <f t="shared" si="709"/>
        <v>242.4128</v>
      </c>
      <c r="CS848">
        <f t="shared" si="710"/>
        <v>226.512</v>
      </c>
      <c r="CT848">
        <f t="shared" si="711"/>
        <v>406.77439999999996</v>
      </c>
      <c r="CU848">
        <f t="shared" si="712"/>
        <v>0</v>
      </c>
      <c r="CV848" t="e">
        <f t="shared" si="713"/>
        <v>#REF!</v>
      </c>
      <c r="CW848">
        <f t="shared" si="714"/>
        <v>0.84</v>
      </c>
      <c r="CX848">
        <f t="shared" si="715"/>
        <v>0</v>
      </c>
      <c r="CY848" t="e">
        <f>(S848+R848)*(BZ848/100)</f>
        <v>#REF!</v>
      </c>
      <c r="CZ848" t="e">
        <f>(S848+R848)*(CA848/100)</f>
        <v>#REF!</v>
      </c>
      <c r="DC848" t="s">
        <v>3</v>
      </c>
      <c r="DD848" t="s">
        <v>199</v>
      </c>
      <c r="DE848" t="s">
        <v>199</v>
      </c>
      <c r="DF848" t="s">
        <v>199</v>
      </c>
      <c r="DG848" t="s">
        <v>199</v>
      </c>
      <c r="DH848" t="s">
        <v>3</v>
      </c>
      <c r="DI848" t="s">
        <v>199</v>
      </c>
      <c r="DJ848" t="s">
        <v>199</v>
      </c>
      <c r="DK848" t="s">
        <v>3</v>
      </c>
      <c r="DL848" t="s">
        <v>3</v>
      </c>
      <c r="DM848" t="s">
        <v>3</v>
      </c>
      <c r="DN848">
        <v>123</v>
      </c>
      <c r="DO848">
        <v>75</v>
      </c>
      <c r="DP848">
        <v>1</v>
      </c>
      <c r="DQ848">
        <v>1</v>
      </c>
      <c r="DU848">
        <v>1013</v>
      </c>
      <c r="DV848" t="s">
        <v>186</v>
      </c>
      <c r="DW848" t="str">
        <f>'1.Лок.смета.и.Акт'!D96</f>
        <v>100 м2 стяжки</v>
      </c>
      <c r="DX848">
        <v>1</v>
      </c>
      <c r="DZ848" t="s">
        <v>3</v>
      </c>
      <c r="EA848" t="s">
        <v>3</v>
      </c>
      <c r="EB848" t="s">
        <v>3</v>
      </c>
      <c r="EC848" t="s">
        <v>3</v>
      </c>
      <c r="EE848">
        <v>54328965</v>
      </c>
      <c r="EF848">
        <v>2</v>
      </c>
      <c r="EG848" t="s">
        <v>21</v>
      </c>
      <c r="EH848">
        <v>0</v>
      </c>
      <c r="EI848" t="s">
        <v>3</v>
      </c>
      <c r="EJ848">
        <v>1</v>
      </c>
      <c r="EK848">
        <v>11001</v>
      </c>
      <c r="EL848" t="s">
        <v>22</v>
      </c>
      <c r="EM848" t="s">
        <v>23</v>
      </c>
      <c r="EO848" t="s">
        <v>3</v>
      </c>
      <c r="EQ848">
        <v>1441792</v>
      </c>
      <c r="ER848">
        <v>264.04000000000002</v>
      </c>
      <c r="ES848">
        <v>252.3</v>
      </c>
      <c r="ET848">
        <v>7.73</v>
      </c>
      <c r="EU848">
        <v>2.86</v>
      </c>
      <c r="EV848">
        <v>4.01</v>
      </c>
      <c r="EW848" t="e">
        <f>'1.Лок.смета.и.Акт'!#REF!</f>
        <v>#REF!</v>
      </c>
      <c r="EX848">
        <v>0.21</v>
      </c>
      <c r="EY848">
        <v>1</v>
      </c>
      <c r="FQ848">
        <v>0</v>
      </c>
      <c r="FR848">
        <f t="shared" si="716"/>
        <v>0</v>
      </c>
      <c r="FS848">
        <v>0</v>
      </c>
      <c r="FX848">
        <v>123</v>
      </c>
      <c r="FY848">
        <v>75</v>
      </c>
      <c r="GA848" t="s">
        <v>3</v>
      </c>
      <c r="GD848">
        <v>1</v>
      </c>
      <c r="GF848">
        <v>-1905653660</v>
      </c>
      <c r="GG848">
        <v>2</v>
      </c>
      <c r="GH848">
        <v>1</v>
      </c>
      <c r="GI848">
        <v>2</v>
      </c>
      <c r="GJ848">
        <v>0</v>
      </c>
      <c r="GK848">
        <v>0</v>
      </c>
      <c r="GL848">
        <f t="shared" si="717"/>
        <v>0</v>
      </c>
      <c r="GM848" t="e">
        <f t="shared" si="718"/>
        <v>#REF!</v>
      </c>
      <c r="GN848" t="e">
        <f t="shared" si="719"/>
        <v>#REF!</v>
      </c>
      <c r="GO848">
        <f t="shared" si="720"/>
        <v>0</v>
      </c>
      <c r="GP848">
        <f t="shared" si="721"/>
        <v>0</v>
      </c>
      <c r="GR848">
        <v>0</v>
      </c>
      <c r="GS848">
        <v>3</v>
      </c>
      <c r="GT848">
        <v>0</v>
      </c>
      <c r="GU848" t="s">
        <v>199</v>
      </c>
      <c r="GV848">
        <f>ROUND(((GT848*4)),2)</f>
        <v>0</v>
      </c>
      <c r="GW848">
        <v>1015.2</v>
      </c>
      <c r="GX848">
        <f t="shared" si="723"/>
        <v>0</v>
      </c>
      <c r="HA848">
        <v>0</v>
      </c>
      <c r="HB848">
        <v>0</v>
      </c>
      <c r="HC848">
        <f t="shared" si="724"/>
        <v>0</v>
      </c>
      <c r="HE848" t="s">
        <v>3</v>
      </c>
      <c r="HF848" t="s">
        <v>3</v>
      </c>
      <c r="HM848" t="s">
        <v>3</v>
      </c>
      <c r="HN848" t="s">
        <v>24</v>
      </c>
      <c r="HO848" t="s">
        <v>25</v>
      </c>
      <c r="HP848" t="s">
        <v>22</v>
      </c>
      <c r="HQ848" t="s">
        <v>22</v>
      </c>
      <c r="IK848">
        <v>0</v>
      </c>
    </row>
    <row r="849" spans="1:255" x14ac:dyDescent="0.2">
      <c r="A849" s="2">
        <v>18</v>
      </c>
      <c r="B849" s="2">
        <v>1</v>
      </c>
      <c r="C849" s="2">
        <v>767</v>
      </c>
      <c r="D849" s="2"/>
      <c r="E849" s="2" t="s">
        <v>490</v>
      </c>
      <c r="F849" s="2" t="s">
        <v>189</v>
      </c>
      <c r="G849" s="2" t="s">
        <v>190</v>
      </c>
      <c r="H849" s="2" t="s">
        <v>40</v>
      </c>
      <c r="I849" s="2">
        <f>I847*J849</f>
        <v>0.35291999999999996</v>
      </c>
      <c r="J849" s="2">
        <v>2.04</v>
      </c>
      <c r="K849" s="2">
        <v>0.51</v>
      </c>
      <c r="L849" s="2">
        <v>0.70379999999999998</v>
      </c>
      <c r="M849" s="2">
        <v>0</v>
      </c>
      <c r="N849" s="2">
        <f t="shared" si="687"/>
        <v>0.70379999999999998</v>
      </c>
      <c r="O849" s="2">
        <f t="shared" si="688"/>
        <v>306</v>
      </c>
      <c r="P849" s="2">
        <f t="shared" si="689"/>
        <v>306</v>
      </c>
      <c r="Q849" s="2">
        <f t="shared" si="690"/>
        <v>0</v>
      </c>
      <c r="R849" s="2">
        <f t="shared" si="691"/>
        <v>0</v>
      </c>
      <c r="S849" s="2">
        <f t="shared" si="692"/>
        <v>0</v>
      </c>
      <c r="T849" s="2">
        <f t="shared" si="693"/>
        <v>0</v>
      </c>
      <c r="U849" s="2">
        <f t="shared" si="694"/>
        <v>0</v>
      </c>
      <c r="V849" s="2">
        <f t="shared" si="695"/>
        <v>0</v>
      </c>
      <c r="W849" s="2">
        <f t="shared" si="696"/>
        <v>0</v>
      </c>
      <c r="X849" s="2">
        <f t="shared" si="697"/>
        <v>0</v>
      </c>
      <c r="Y849" s="2">
        <f t="shared" si="698"/>
        <v>0</v>
      </c>
      <c r="Z849" s="2"/>
      <c r="AA849" s="2">
        <v>69726971</v>
      </c>
      <c r="AB849" s="2">
        <f t="shared" si="699"/>
        <v>867.14</v>
      </c>
      <c r="AC849" s="2">
        <f>ROUND((ES849),2)</f>
        <v>867.14</v>
      </c>
      <c r="AD849" s="2">
        <f>ROUND((((ET849)-(EU849))+AE849),2)</f>
        <v>0</v>
      </c>
      <c r="AE849" s="2">
        <f>ROUND((EU849),2)</f>
        <v>0</v>
      </c>
      <c r="AF849" s="2">
        <f>ROUND((EV849),2)</f>
        <v>0</v>
      </c>
      <c r="AG849" s="2">
        <f t="shared" si="703"/>
        <v>0</v>
      </c>
      <c r="AH849" s="2">
        <f>(EW849)</f>
        <v>0</v>
      </c>
      <c r="AI849" s="2">
        <f>(EX849)</f>
        <v>0</v>
      </c>
      <c r="AJ849" s="2">
        <f t="shared" si="706"/>
        <v>0</v>
      </c>
      <c r="AK849" s="2">
        <v>867.14</v>
      </c>
      <c r="AL849" s="2">
        <v>867.14</v>
      </c>
      <c r="AM849" s="2">
        <v>0</v>
      </c>
      <c r="AN849" s="2">
        <v>0</v>
      </c>
      <c r="AO849" s="2">
        <v>0</v>
      </c>
      <c r="AP849" s="2">
        <v>0</v>
      </c>
      <c r="AQ849" s="2">
        <v>0</v>
      </c>
      <c r="AR849" s="2">
        <v>0</v>
      </c>
      <c r="AS849" s="2">
        <v>0</v>
      </c>
      <c r="AT849" s="2">
        <v>0</v>
      </c>
      <c r="AU849" s="2">
        <v>0</v>
      </c>
      <c r="AV849" s="2">
        <v>1</v>
      </c>
      <c r="AW849" s="2">
        <v>1</v>
      </c>
      <c r="AX849" s="2"/>
      <c r="AY849" s="2"/>
      <c r="AZ849" s="2">
        <v>1</v>
      </c>
      <c r="BA849" s="2">
        <v>1</v>
      </c>
      <c r="BB849" s="2">
        <v>1</v>
      </c>
      <c r="BC849" s="2">
        <v>1</v>
      </c>
      <c r="BD849" s="2" t="s">
        <v>3</v>
      </c>
      <c r="BE849" s="2" t="s">
        <v>3</v>
      </c>
      <c r="BF849" s="2" t="s">
        <v>3</v>
      </c>
      <c r="BG849" s="2" t="s">
        <v>3</v>
      </c>
      <c r="BH849" s="2">
        <v>3</v>
      </c>
      <c r="BI849" s="2">
        <v>1</v>
      </c>
      <c r="BJ849" s="2" t="s">
        <v>191</v>
      </c>
      <c r="BK849" s="2"/>
      <c r="BL849" s="2"/>
      <c r="BM849" s="2">
        <v>500003</v>
      </c>
      <c r="BN849" s="2">
        <v>0</v>
      </c>
      <c r="BO849" s="2" t="s">
        <v>3</v>
      </c>
      <c r="BP849" s="2">
        <v>0</v>
      </c>
      <c r="BQ849" s="2">
        <v>13</v>
      </c>
      <c r="BR849" s="2">
        <v>0</v>
      </c>
      <c r="BS849" s="2">
        <v>1</v>
      </c>
      <c r="BT849" s="2">
        <v>1</v>
      </c>
      <c r="BU849" s="2">
        <v>1</v>
      </c>
      <c r="BV849" s="2">
        <v>1</v>
      </c>
      <c r="BW849" s="2">
        <v>1</v>
      </c>
      <c r="BX849" s="2">
        <v>1</v>
      </c>
      <c r="BY849" s="2" t="s">
        <v>3</v>
      </c>
      <c r="BZ849" s="2">
        <v>0</v>
      </c>
      <c r="CA849" s="2">
        <v>0</v>
      </c>
      <c r="CB849" s="2" t="s">
        <v>3</v>
      </c>
      <c r="CC849" s="2"/>
      <c r="CD849" s="2"/>
      <c r="CE849" s="2">
        <v>0</v>
      </c>
      <c r="CF849" s="2">
        <v>0</v>
      </c>
      <c r="CG849" s="2">
        <v>0</v>
      </c>
      <c r="CH849" s="2">
        <v>71</v>
      </c>
      <c r="CI849" s="2">
        <v>1</v>
      </c>
      <c r="CJ849" s="2">
        <v>0</v>
      </c>
      <c r="CK849" s="2">
        <v>0</v>
      </c>
      <c r="CL849" s="2">
        <v>0</v>
      </c>
      <c r="CM849" s="2">
        <v>0</v>
      </c>
      <c r="CN849" s="2" t="s">
        <v>3</v>
      </c>
      <c r="CO849" s="2">
        <v>0</v>
      </c>
      <c r="CP849" s="2">
        <f t="shared" si="707"/>
        <v>306</v>
      </c>
      <c r="CQ849" s="2">
        <f t="shared" si="708"/>
        <v>867.14</v>
      </c>
      <c r="CR849" s="2">
        <f t="shared" si="709"/>
        <v>0</v>
      </c>
      <c r="CS849" s="2">
        <f t="shared" si="710"/>
        <v>0</v>
      </c>
      <c r="CT849" s="2">
        <f t="shared" si="711"/>
        <v>0</v>
      </c>
      <c r="CU849" s="2">
        <f t="shared" si="712"/>
        <v>0</v>
      </c>
      <c r="CV849" s="2">
        <f t="shared" si="713"/>
        <v>0</v>
      </c>
      <c r="CW849" s="2">
        <f t="shared" si="714"/>
        <v>0</v>
      </c>
      <c r="CX849" s="2">
        <f t="shared" si="715"/>
        <v>0</v>
      </c>
      <c r="CY849" s="2">
        <f>(((S849+R849)*AT849)/100)</f>
        <v>0</v>
      </c>
      <c r="CZ849" s="2">
        <f>(((S849+R849)*AU849)/100)</f>
        <v>0</v>
      </c>
      <c r="DA849" s="2"/>
      <c r="DB849" s="2"/>
      <c r="DC849" s="2" t="s">
        <v>3</v>
      </c>
      <c r="DD849" s="2" t="s">
        <v>3</v>
      </c>
      <c r="DE849" s="2" t="s">
        <v>3</v>
      </c>
      <c r="DF849" s="2" t="s">
        <v>3</v>
      </c>
      <c r="DG849" s="2" t="s">
        <v>3</v>
      </c>
      <c r="DH849" s="2" t="s">
        <v>3</v>
      </c>
      <c r="DI849" s="2" t="s">
        <v>3</v>
      </c>
      <c r="DJ849" s="2" t="s">
        <v>3</v>
      </c>
      <c r="DK849" s="2" t="s">
        <v>3</v>
      </c>
      <c r="DL849" s="2" t="s">
        <v>3</v>
      </c>
      <c r="DM849" s="2" t="s">
        <v>3</v>
      </c>
      <c r="DN849" s="2">
        <v>0</v>
      </c>
      <c r="DO849" s="2">
        <v>0</v>
      </c>
      <c r="DP849" s="2">
        <v>1</v>
      </c>
      <c r="DQ849" s="2">
        <v>1</v>
      </c>
      <c r="DR849" s="2"/>
      <c r="DS849" s="2"/>
      <c r="DT849" s="2"/>
      <c r="DU849" s="2">
        <v>1007</v>
      </c>
      <c r="DV849" s="2" t="s">
        <v>40</v>
      </c>
      <c r="DW849" s="2" t="s">
        <v>40</v>
      </c>
      <c r="DX849" s="2">
        <v>1</v>
      </c>
      <c r="DY849" s="2"/>
      <c r="DZ849" s="2" t="s">
        <v>3</v>
      </c>
      <c r="EA849" s="2" t="s">
        <v>3</v>
      </c>
      <c r="EB849" s="2" t="s">
        <v>3</v>
      </c>
      <c r="EC849" s="2" t="s">
        <v>3</v>
      </c>
      <c r="ED849" s="2"/>
      <c r="EE849" s="2">
        <v>54329104</v>
      </c>
      <c r="EF849" s="2">
        <v>13</v>
      </c>
      <c r="EG849" s="2" t="s">
        <v>42</v>
      </c>
      <c r="EH849" s="2">
        <v>0</v>
      </c>
      <c r="EI849" s="2" t="s">
        <v>3</v>
      </c>
      <c r="EJ849" s="2">
        <v>1</v>
      </c>
      <c r="EK849" s="2">
        <v>500003</v>
      </c>
      <c r="EL849" s="2" t="s">
        <v>43</v>
      </c>
      <c r="EM849" s="2" t="s">
        <v>44</v>
      </c>
      <c r="EN849" s="2"/>
      <c r="EO849" s="2" t="s">
        <v>3</v>
      </c>
      <c r="EP849" s="2"/>
      <c r="EQ849" s="2">
        <v>0</v>
      </c>
      <c r="ER849" s="2">
        <v>867.14</v>
      </c>
      <c r="ES849" s="2">
        <v>867.14</v>
      </c>
      <c r="ET849" s="2">
        <v>0</v>
      </c>
      <c r="EU849" s="2">
        <v>0</v>
      </c>
      <c r="EV849" s="2">
        <v>0</v>
      </c>
      <c r="EW849" s="2">
        <v>0</v>
      </c>
      <c r="EX849" s="2">
        <v>0</v>
      </c>
      <c r="EY849" s="2"/>
      <c r="EZ849" s="2"/>
      <c r="FA849" s="2"/>
      <c r="FB849" s="2"/>
      <c r="FC849" s="2"/>
      <c r="FD849" s="2"/>
      <c r="FE849" s="2"/>
      <c r="FF849" s="2"/>
      <c r="FG849" s="2"/>
      <c r="FH849" s="2"/>
      <c r="FI849" s="2"/>
      <c r="FJ849" s="2"/>
      <c r="FK849" s="2"/>
      <c r="FL849" s="2"/>
      <c r="FM849" s="2"/>
      <c r="FN849" s="2"/>
      <c r="FO849" s="2"/>
      <c r="FP849" s="2"/>
      <c r="FQ849" s="2">
        <v>0</v>
      </c>
      <c r="FR849" s="2">
        <f t="shared" si="716"/>
        <v>0</v>
      </c>
      <c r="FS849" s="2">
        <v>0</v>
      </c>
      <c r="FT849" s="2"/>
      <c r="FU849" s="2"/>
      <c r="FV849" s="2"/>
      <c r="FW849" s="2"/>
      <c r="FX849" s="2">
        <v>0</v>
      </c>
      <c r="FY849" s="2">
        <v>0</v>
      </c>
      <c r="FZ849" s="2"/>
      <c r="GA849" s="2" t="s">
        <v>3</v>
      </c>
      <c r="GB849" s="2"/>
      <c r="GC849" s="2"/>
      <c r="GD849" s="2">
        <v>1</v>
      </c>
      <c r="GE849" s="2"/>
      <c r="GF849" s="2">
        <v>1799260510</v>
      </c>
      <c r="GG849" s="2">
        <v>2</v>
      </c>
      <c r="GH849" s="2">
        <v>1</v>
      </c>
      <c r="GI849" s="2">
        <v>-2</v>
      </c>
      <c r="GJ849" s="2">
        <v>0</v>
      </c>
      <c r="GK849" s="2">
        <v>0</v>
      </c>
      <c r="GL849" s="2">
        <f t="shared" si="717"/>
        <v>0</v>
      </c>
      <c r="GM849" s="2">
        <f t="shared" si="718"/>
        <v>306</v>
      </c>
      <c r="GN849" s="2">
        <f t="shared" si="719"/>
        <v>306</v>
      </c>
      <c r="GO849" s="2">
        <f t="shared" si="720"/>
        <v>0</v>
      </c>
      <c r="GP849" s="2">
        <f t="shared" si="721"/>
        <v>0</v>
      </c>
      <c r="GQ849" s="2"/>
      <c r="GR849" s="2">
        <v>0</v>
      </c>
      <c r="GS849" s="2">
        <v>3</v>
      </c>
      <c r="GT849" s="2">
        <v>0</v>
      </c>
      <c r="GU849" s="2" t="s">
        <v>3</v>
      </c>
      <c r="GV849" s="2">
        <f t="shared" ref="GV849:GV862" si="725">ROUND((GT849),2)</f>
        <v>0</v>
      </c>
      <c r="GW849" s="2">
        <v>1</v>
      </c>
      <c r="GX849" s="2">
        <f t="shared" si="723"/>
        <v>0</v>
      </c>
      <c r="GY849" s="2"/>
      <c r="GZ849" s="2"/>
      <c r="HA849" s="2">
        <v>0</v>
      </c>
      <c r="HB849" s="2">
        <v>0</v>
      </c>
      <c r="HC849" s="2">
        <f t="shared" si="724"/>
        <v>0</v>
      </c>
      <c r="HD849" s="2"/>
      <c r="HE849" s="2" t="s">
        <v>3</v>
      </c>
      <c r="HF849" s="2" t="s">
        <v>3</v>
      </c>
      <c r="HG849" s="2"/>
      <c r="HH849" s="2"/>
      <c r="HI849" s="2"/>
      <c r="HJ849" s="2"/>
      <c r="HK849" s="2"/>
      <c r="HL849" s="2"/>
      <c r="HM849" s="2" t="s">
        <v>199</v>
      </c>
      <c r="HN849" s="2" t="s">
        <v>3</v>
      </c>
      <c r="HO849" s="2" t="s">
        <v>3</v>
      </c>
      <c r="HP849" s="2" t="s">
        <v>3</v>
      </c>
      <c r="HQ849" s="2" t="s">
        <v>3</v>
      </c>
      <c r="HR849" s="2"/>
      <c r="HS849" s="2"/>
      <c r="HT849" s="2"/>
      <c r="HU849" s="2"/>
      <c r="HV849" s="2"/>
      <c r="HW849" s="2"/>
      <c r="HX849" s="2"/>
      <c r="HY849" s="2"/>
      <c r="HZ849" s="2"/>
      <c r="IA849" s="2"/>
      <c r="IB849" s="2"/>
      <c r="IC849" s="2"/>
      <c r="ID849" s="2"/>
      <c r="IE849" s="2"/>
      <c r="IF849" s="2"/>
      <c r="IG849" s="2"/>
      <c r="IH849" s="2"/>
      <c r="II849" s="2"/>
      <c r="IJ849" s="2"/>
      <c r="IK849" s="2">
        <v>0</v>
      </c>
      <c r="IL849" s="2"/>
      <c r="IM849" s="2"/>
      <c r="IN849" s="2"/>
      <c r="IO849" s="2"/>
      <c r="IP849" s="2"/>
      <c r="IQ849" s="2"/>
      <c r="IR849" s="2"/>
      <c r="IS849" s="2"/>
      <c r="IT849" s="2"/>
      <c r="IU849" s="2"/>
    </row>
    <row r="850" spans="1:255" x14ac:dyDescent="0.2">
      <c r="A850">
        <v>18</v>
      </c>
      <c r="B850">
        <v>1</v>
      </c>
      <c r="C850">
        <v>772</v>
      </c>
      <c r="E850" t="s">
        <v>490</v>
      </c>
      <c r="F850" t="e">
        <f>'1.Лок.смета.и.Акт'!#REF!</f>
        <v>#REF!</v>
      </c>
      <c r="G850" t="s">
        <v>190</v>
      </c>
      <c r="H850" t="s">
        <v>40</v>
      </c>
      <c r="I850">
        <f>I848*J850</f>
        <v>0.35291999999999996</v>
      </c>
      <c r="J850">
        <v>2.04</v>
      </c>
      <c r="K850">
        <v>0.51</v>
      </c>
      <c r="L850">
        <v>0.70379999999999998</v>
      </c>
      <c r="M850">
        <v>0</v>
      </c>
      <c r="N850">
        <f t="shared" si="687"/>
        <v>0.70379999999999998</v>
      </c>
      <c r="O850">
        <f t="shared" si="688"/>
        <v>2302</v>
      </c>
      <c r="P850">
        <f t="shared" si="689"/>
        <v>2302</v>
      </c>
      <c r="Q850">
        <f t="shared" si="690"/>
        <v>0</v>
      </c>
      <c r="R850">
        <f t="shared" si="691"/>
        <v>0</v>
      </c>
      <c r="S850">
        <f t="shared" si="692"/>
        <v>0</v>
      </c>
      <c r="T850">
        <f t="shared" si="693"/>
        <v>0</v>
      </c>
      <c r="U850">
        <f t="shared" si="694"/>
        <v>0</v>
      </c>
      <c r="V850">
        <f t="shared" si="695"/>
        <v>0</v>
      </c>
      <c r="W850">
        <f t="shared" si="696"/>
        <v>0</v>
      </c>
      <c r="X850">
        <f t="shared" si="697"/>
        <v>0</v>
      </c>
      <c r="Y850">
        <f t="shared" si="698"/>
        <v>0</v>
      </c>
      <c r="AA850">
        <v>69726884</v>
      </c>
      <c r="AB850">
        <f t="shared" si="699"/>
        <v>862.75</v>
      </c>
      <c r="AC850">
        <f>ROUND((ES850),2)</f>
        <v>862.75</v>
      </c>
      <c r="AD850">
        <f>ROUND((((ET850)-(EU850))+AE850),2)</f>
        <v>0</v>
      </c>
      <c r="AE850">
        <f>ROUND((EU850),2)</f>
        <v>0</v>
      </c>
      <c r="AF850">
        <f>ROUND((EV850),2)</f>
        <v>0</v>
      </c>
      <c r="AG850">
        <f t="shared" si="703"/>
        <v>0</v>
      </c>
      <c r="AH850">
        <f>(EW850)</f>
        <v>0</v>
      </c>
      <c r="AI850">
        <f>(EX850)</f>
        <v>0</v>
      </c>
      <c r="AJ850">
        <f t="shared" si="706"/>
        <v>0</v>
      </c>
      <c r="AK850">
        <v>862.75</v>
      </c>
      <c r="AL850">
        <v>862.75</v>
      </c>
      <c r="AM850">
        <v>0</v>
      </c>
      <c r="AN850">
        <v>0</v>
      </c>
      <c r="AO850">
        <v>0</v>
      </c>
      <c r="AP850">
        <v>0</v>
      </c>
      <c r="AQ850">
        <v>0</v>
      </c>
      <c r="AR850">
        <v>0</v>
      </c>
      <c r="AS850">
        <v>0</v>
      </c>
      <c r="AT850">
        <v>0</v>
      </c>
      <c r="AU850">
        <v>0</v>
      </c>
      <c r="AV850">
        <v>1</v>
      </c>
      <c r="AW850">
        <v>1</v>
      </c>
      <c r="AZ850">
        <v>1</v>
      </c>
      <c r="BA850">
        <v>1</v>
      </c>
      <c r="BB850">
        <v>1</v>
      </c>
      <c r="BC850">
        <v>7.56</v>
      </c>
      <c r="BD850" t="s">
        <v>3</v>
      </c>
      <c r="BE850" t="s">
        <v>3</v>
      </c>
      <c r="BF850" t="s">
        <v>3</v>
      </c>
      <c r="BG850" t="s">
        <v>3</v>
      </c>
      <c r="BH850">
        <v>3</v>
      </c>
      <c r="BI850">
        <v>1</v>
      </c>
      <c r="BJ850" t="s">
        <v>191</v>
      </c>
      <c r="BM850">
        <v>500003</v>
      </c>
      <c r="BN850">
        <v>0</v>
      </c>
      <c r="BO850" t="s">
        <v>3</v>
      </c>
      <c r="BP850">
        <v>0</v>
      </c>
      <c r="BQ850">
        <v>13</v>
      </c>
      <c r="BR850">
        <v>0</v>
      </c>
      <c r="BS850">
        <v>1</v>
      </c>
      <c r="BT850">
        <v>1</v>
      </c>
      <c r="BU850">
        <v>1</v>
      </c>
      <c r="BV850">
        <v>1</v>
      </c>
      <c r="BW850">
        <v>1</v>
      </c>
      <c r="BX850">
        <v>1</v>
      </c>
      <c r="BY850" t="s">
        <v>3</v>
      </c>
      <c r="BZ850">
        <v>0</v>
      </c>
      <c r="CA850">
        <v>0</v>
      </c>
      <c r="CB850" t="s">
        <v>3</v>
      </c>
      <c r="CE850">
        <v>0</v>
      </c>
      <c r="CF850">
        <v>0</v>
      </c>
      <c r="CG850">
        <v>0</v>
      </c>
      <c r="CH850">
        <v>71</v>
      </c>
      <c r="CI850">
        <v>1</v>
      </c>
      <c r="CJ850">
        <v>0</v>
      </c>
      <c r="CK850">
        <v>0</v>
      </c>
      <c r="CL850">
        <v>0</v>
      </c>
      <c r="CM850">
        <v>0</v>
      </c>
      <c r="CN850" t="s">
        <v>3</v>
      </c>
      <c r="CO850">
        <v>0</v>
      </c>
      <c r="CP850">
        <f t="shared" si="707"/>
        <v>2302</v>
      </c>
      <c r="CQ850">
        <f t="shared" si="708"/>
        <v>6522.3899999999994</v>
      </c>
      <c r="CR850">
        <f t="shared" si="709"/>
        <v>0</v>
      </c>
      <c r="CS850">
        <f t="shared" si="710"/>
        <v>0</v>
      </c>
      <c r="CT850">
        <f t="shared" si="711"/>
        <v>0</v>
      </c>
      <c r="CU850">
        <f t="shared" si="712"/>
        <v>0</v>
      </c>
      <c r="CV850">
        <f t="shared" si="713"/>
        <v>0</v>
      </c>
      <c r="CW850">
        <f t="shared" si="714"/>
        <v>0</v>
      </c>
      <c r="CX850">
        <f t="shared" si="715"/>
        <v>0</v>
      </c>
      <c r="CY850">
        <f>(S850+R850)*(BZ850/100)</f>
        <v>0</v>
      </c>
      <c r="CZ850">
        <f>(S850+R850)*(CA850/100)</f>
        <v>0</v>
      </c>
      <c r="DC850" t="s">
        <v>3</v>
      </c>
      <c r="DD850" t="s">
        <v>3</v>
      </c>
      <c r="DE850" t="s">
        <v>3</v>
      </c>
      <c r="DF850" t="s">
        <v>3</v>
      </c>
      <c r="DG850" t="s">
        <v>3</v>
      </c>
      <c r="DH850" t="s">
        <v>3</v>
      </c>
      <c r="DI850" t="s">
        <v>3</v>
      </c>
      <c r="DJ850" t="s">
        <v>3</v>
      </c>
      <c r="DK850" t="s">
        <v>3</v>
      </c>
      <c r="DL850" t="s">
        <v>3</v>
      </c>
      <c r="DM850" t="s">
        <v>3</v>
      </c>
      <c r="DN850">
        <v>0</v>
      </c>
      <c r="DO850">
        <v>0</v>
      </c>
      <c r="DP850">
        <v>1</v>
      </c>
      <c r="DQ850">
        <v>1</v>
      </c>
      <c r="DU850">
        <v>1007</v>
      </c>
      <c r="DV850" t="s">
        <v>40</v>
      </c>
      <c r="DW850" t="e">
        <f>'1.Лок.смета.и.Акт'!#REF!</f>
        <v>#REF!</v>
      </c>
      <c r="DX850">
        <v>1</v>
      </c>
      <c r="DZ850" t="s">
        <v>3</v>
      </c>
      <c r="EA850" t="s">
        <v>3</v>
      </c>
      <c r="EB850" t="s">
        <v>3</v>
      </c>
      <c r="EC850" t="s">
        <v>3</v>
      </c>
      <c r="EE850">
        <v>54329104</v>
      </c>
      <c r="EF850">
        <v>13</v>
      </c>
      <c r="EG850" t="s">
        <v>42</v>
      </c>
      <c r="EH850">
        <v>0</v>
      </c>
      <c r="EI850" t="s">
        <v>3</v>
      </c>
      <c r="EJ850">
        <v>1</v>
      </c>
      <c r="EK850">
        <v>500003</v>
      </c>
      <c r="EL850" t="s">
        <v>43</v>
      </c>
      <c r="EM850" t="s">
        <v>44</v>
      </c>
      <c r="EO850" t="s">
        <v>3</v>
      </c>
      <c r="EQ850">
        <v>0</v>
      </c>
      <c r="ER850">
        <v>6238.51</v>
      </c>
      <c r="ES850">
        <v>862.75</v>
      </c>
      <c r="ET850">
        <v>0</v>
      </c>
      <c r="EU850">
        <v>0</v>
      </c>
      <c r="EV850">
        <v>0</v>
      </c>
      <c r="EW850">
        <v>0</v>
      </c>
      <c r="EX850">
        <v>0</v>
      </c>
      <c r="EZ850">
        <v>5</v>
      </c>
      <c r="FC850">
        <v>0</v>
      </c>
      <c r="FD850">
        <v>18</v>
      </c>
      <c r="FF850">
        <v>6238.51</v>
      </c>
      <c r="FQ850">
        <v>0</v>
      </c>
      <c r="FR850">
        <f t="shared" si="716"/>
        <v>0</v>
      </c>
      <c r="FS850">
        <v>0</v>
      </c>
      <c r="FX850">
        <v>0</v>
      </c>
      <c r="FY850">
        <v>0</v>
      </c>
      <c r="GA850" t="s">
        <v>192</v>
      </c>
      <c r="GD850">
        <v>1</v>
      </c>
      <c r="GF850">
        <v>1799260510</v>
      </c>
      <c r="GG850">
        <v>2</v>
      </c>
      <c r="GH850">
        <v>3</v>
      </c>
      <c r="GI850">
        <v>5</v>
      </c>
      <c r="GJ850">
        <v>0</v>
      </c>
      <c r="GK850">
        <v>0</v>
      </c>
      <c r="GL850">
        <f t="shared" si="717"/>
        <v>0</v>
      </c>
      <c r="GM850">
        <f t="shared" si="718"/>
        <v>2302</v>
      </c>
      <c r="GN850">
        <f t="shared" si="719"/>
        <v>2302</v>
      </c>
      <c r="GO850">
        <f t="shared" si="720"/>
        <v>0</v>
      </c>
      <c r="GP850">
        <f t="shared" si="721"/>
        <v>0</v>
      </c>
      <c r="GR850">
        <v>1</v>
      </c>
      <c r="GS850">
        <v>1</v>
      </c>
      <c r="GT850">
        <v>0</v>
      </c>
      <c r="GU850" t="s">
        <v>3</v>
      </c>
      <c r="GV850">
        <f t="shared" si="725"/>
        <v>0</v>
      </c>
      <c r="GW850">
        <v>1</v>
      </c>
      <c r="GX850">
        <f t="shared" si="723"/>
        <v>0</v>
      </c>
      <c r="HA850">
        <v>0</v>
      </c>
      <c r="HB850">
        <v>0</v>
      </c>
      <c r="HC850">
        <f t="shared" si="724"/>
        <v>0</v>
      </c>
      <c r="HE850" t="s">
        <v>35</v>
      </c>
      <c r="HF850" t="s">
        <v>36</v>
      </c>
      <c r="HM850" t="s">
        <v>199</v>
      </c>
      <c r="HN850" t="s">
        <v>3</v>
      </c>
      <c r="HO850" t="s">
        <v>3</v>
      </c>
      <c r="HP850" t="s">
        <v>3</v>
      </c>
      <c r="HQ850" t="s">
        <v>3</v>
      </c>
      <c r="IK850">
        <v>0</v>
      </c>
    </row>
    <row r="851" spans="1:255" x14ac:dyDescent="0.2">
      <c r="A851" s="2">
        <v>17</v>
      </c>
      <c r="B851" s="2">
        <v>1</v>
      </c>
      <c r="C851" s="2">
        <f>ROW(SmtRes!A777)</f>
        <v>777</v>
      </c>
      <c r="D851" s="2">
        <f>ROW(EtalonRes!A790)</f>
        <v>790</v>
      </c>
      <c r="E851" s="2" t="s">
        <v>491</v>
      </c>
      <c r="F851" s="2" t="s">
        <v>202</v>
      </c>
      <c r="G851" s="2" t="s">
        <v>203</v>
      </c>
      <c r="H851" s="2" t="s">
        <v>51</v>
      </c>
      <c r="I851" s="2">
        <f>'1.Лок.смета.и.Акт'!E97</f>
        <v>0.17299999999999999</v>
      </c>
      <c r="J851" s="2">
        <v>0</v>
      </c>
      <c r="K851" s="2">
        <v>0.17299999999999999</v>
      </c>
      <c r="L851" s="2">
        <v>0.34499999999999997</v>
      </c>
      <c r="M851" s="2">
        <v>0</v>
      </c>
      <c r="N851" s="2">
        <f t="shared" si="687"/>
        <v>0.34499999999999997</v>
      </c>
      <c r="O851" s="2">
        <f t="shared" si="688"/>
        <v>146</v>
      </c>
      <c r="P851" s="2">
        <f t="shared" si="689"/>
        <v>0</v>
      </c>
      <c r="Q851" s="2">
        <f t="shared" si="690"/>
        <v>19</v>
      </c>
      <c r="R851" s="2">
        <f t="shared" si="691"/>
        <v>2</v>
      </c>
      <c r="S851" s="2">
        <f t="shared" si="692"/>
        <v>127</v>
      </c>
      <c r="T851" s="2">
        <f t="shared" si="693"/>
        <v>0</v>
      </c>
      <c r="U851" s="2">
        <f t="shared" si="694"/>
        <v>13.846920000000001</v>
      </c>
      <c r="V851" s="2">
        <f t="shared" si="695"/>
        <v>0.18078499999999997</v>
      </c>
      <c r="W851" s="2">
        <f t="shared" si="696"/>
        <v>0</v>
      </c>
      <c r="X851" s="2">
        <f t="shared" si="697"/>
        <v>159</v>
      </c>
      <c r="Y851" s="2">
        <f t="shared" si="698"/>
        <v>97</v>
      </c>
      <c r="Z851" s="2"/>
      <c r="AA851" s="2">
        <v>69726971</v>
      </c>
      <c r="AB851" s="2">
        <f t="shared" si="699"/>
        <v>841.47</v>
      </c>
      <c r="AC851" s="2">
        <f>ROUND((ES851+(SUM(SmtRes!BC773:'SmtRes'!BC777)+SUM(EtalonRes!AL785:'EtalonRes'!AL790))),2)</f>
        <v>0</v>
      </c>
      <c r="AD851" s="2">
        <f>ROUND(((((ET851*0.5))-((EU851*0.5)))+AE851),2)</f>
        <v>109.1</v>
      </c>
      <c r="AE851" s="2">
        <f>ROUND(((EU851*0.5)),2)</f>
        <v>10.6</v>
      </c>
      <c r="AF851" s="2">
        <f t="shared" ref="AF851:AF862" si="726">ROUND((EV851),2)</f>
        <v>732.37</v>
      </c>
      <c r="AG851" s="2">
        <f t="shared" si="703"/>
        <v>0</v>
      </c>
      <c r="AH851" s="2">
        <f t="shared" ref="AH851:AH862" si="727">(EW851)</f>
        <v>80.040000000000006</v>
      </c>
      <c r="AI851" s="2">
        <f>((EX851*0.5))</f>
        <v>1.0449999999999999</v>
      </c>
      <c r="AJ851" s="2">
        <f t="shared" si="706"/>
        <v>0</v>
      </c>
      <c r="AK851" s="2">
        <v>975.28</v>
      </c>
      <c r="AL851" s="2">
        <v>24.72</v>
      </c>
      <c r="AM851" s="2">
        <v>218.19</v>
      </c>
      <c r="AN851" s="2">
        <v>21.19</v>
      </c>
      <c r="AO851" s="2">
        <v>732.37</v>
      </c>
      <c r="AP851" s="2">
        <v>0</v>
      </c>
      <c r="AQ851" s="2">
        <v>80.040000000000006</v>
      </c>
      <c r="AR851" s="2">
        <v>2.09</v>
      </c>
      <c r="AS851" s="2">
        <v>0</v>
      </c>
      <c r="AT851" s="2">
        <v>123</v>
      </c>
      <c r="AU851" s="2">
        <v>75</v>
      </c>
      <c r="AV851" s="2">
        <v>1</v>
      </c>
      <c r="AW851" s="2">
        <v>1</v>
      </c>
      <c r="AX851" s="2"/>
      <c r="AY851" s="2"/>
      <c r="AZ851" s="2">
        <v>1</v>
      </c>
      <c r="BA851" s="2">
        <v>1</v>
      </c>
      <c r="BB851" s="2">
        <v>1</v>
      </c>
      <c r="BC851" s="2">
        <v>1</v>
      </c>
      <c r="BD851" s="2" t="s">
        <v>3</v>
      </c>
      <c r="BE851" s="2" t="s">
        <v>3</v>
      </c>
      <c r="BF851" s="2" t="s">
        <v>3</v>
      </c>
      <c r="BG851" s="2" t="s">
        <v>3</v>
      </c>
      <c r="BH851" s="2">
        <v>0</v>
      </c>
      <c r="BI851" s="2">
        <v>1</v>
      </c>
      <c r="BJ851" s="2" t="s">
        <v>204</v>
      </c>
      <c r="BK851" s="2"/>
      <c r="BL851" s="2"/>
      <c r="BM851" s="2">
        <v>11001</v>
      </c>
      <c r="BN851" s="2">
        <v>0</v>
      </c>
      <c r="BO851" s="2" t="s">
        <v>3</v>
      </c>
      <c r="BP851" s="2">
        <v>0</v>
      </c>
      <c r="BQ851" s="2">
        <v>2</v>
      </c>
      <c r="BR851" s="2">
        <v>0</v>
      </c>
      <c r="BS851" s="2">
        <v>1</v>
      </c>
      <c r="BT851" s="2">
        <v>1</v>
      </c>
      <c r="BU851" s="2">
        <v>1</v>
      </c>
      <c r="BV851" s="2">
        <v>1</v>
      </c>
      <c r="BW851" s="2">
        <v>1</v>
      </c>
      <c r="BX851" s="2">
        <v>1</v>
      </c>
      <c r="BY851" s="2" t="s">
        <v>3</v>
      </c>
      <c r="BZ851" s="2">
        <v>123</v>
      </c>
      <c r="CA851" s="2">
        <v>75</v>
      </c>
      <c r="CB851" s="2" t="s">
        <v>3</v>
      </c>
      <c r="CC851" s="2"/>
      <c r="CD851" s="2"/>
      <c r="CE851" s="2">
        <v>0</v>
      </c>
      <c r="CF851" s="2">
        <v>0</v>
      </c>
      <c r="CG851" s="2">
        <v>0</v>
      </c>
      <c r="CH851" s="2">
        <v>72</v>
      </c>
      <c r="CI851" s="2">
        <v>0</v>
      </c>
      <c r="CJ851" s="2">
        <v>0</v>
      </c>
      <c r="CK851" s="2">
        <v>0</v>
      </c>
      <c r="CL851" s="2">
        <v>0</v>
      </c>
      <c r="CM851" s="2">
        <v>0</v>
      </c>
      <c r="CN851" s="2" t="s">
        <v>3</v>
      </c>
      <c r="CO851" s="2">
        <v>0</v>
      </c>
      <c r="CP851" s="2">
        <f t="shared" si="707"/>
        <v>146</v>
      </c>
      <c r="CQ851" s="2">
        <f t="shared" si="708"/>
        <v>0</v>
      </c>
      <c r="CR851" s="2">
        <f t="shared" si="709"/>
        <v>109.1</v>
      </c>
      <c r="CS851" s="2">
        <f t="shared" si="710"/>
        <v>10.6</v>
      </c>
      <c r="CT851" s="2">
        <f t="shared" si="711"/>
        <v>732.37</v>
      </c>
      <c r="CU851" s="2">
        <f t="shared" si="712"/>
        <v>0</v>
      </c>
      <c r="CV851" s="2">
        <f t="shared" si="713"/>
        <v>80.040000000000006</v>
      </c>
      <c r="CW851" s="2">
        <f t="shared" si="714"/>
        <v>1.0449999999999999</v>
      </c>
      <c r="CX851" s="2">
        <f t="shared" si="715"/>
        <v>0</v>
      </c>
      <c r="CY851" s="2">
        <f>(((S851+R851)*AT851)/100)</f>
        <v>158.66999999999999</v>
      </c>
      <c r="CZ851" s="2">
        <f>(((S851+R851)*AU851)/100)</f>
        <v>96.75</v>
      </c>
      <c r="DA851" s="2"/>
      <c r="DB851" s="2"/>
      <c r="DC851" s="2" t="s">
        <v>3</v>
      </c>
      <c r="DD851" s="2" t="s">
        <v>3</v>
      </c>
      <c r="DE851" s="2" t="s">
        <v>205</v>
      </c>
      <c r="DF851" s="2" t="s">
        <v>205</v>
      </c>
      <c r="DG851" s="2" t="s">
        <v>3</v>
      </c>
      <c r="DH851" s="2" t="s">
        <v>3</v>
      </c>
      <c r="DI851" s="2" t="s">
        <v>3</v>
      </c>
      <c r="DJ851" s="2" t="s">
        <v>205</v>
      </c>
      <c r="DK851" s="2" t="s">
        <v>3</v>
      </c>
      <c r="DL851" s="2" t="s">
        <v>3</v>
      </c>
      <c r="DM851" s="2" t="s">
        <v>3</v>
      </c>
      <c r="DN851" s="2">
        <v>0</v>
      </c>
      <c r="DO851" s="2">
        <v>0</v>
      </c>
      <c r="DP851" s="2">
        <v>1</v>
      </c>
      <c r="DQ851" s="2">
        <v>1</v>
      </c>
      <c r="DR851" s="2"/>
      <c r="DS851" s="2"/>
      <c r="DT851" s="2"/>
      <c r="DU851" s="2">
        <v>1013</v>
      </c>
      <c r="DV851" s="2" t="s">
        <v>51</v>
      </c>
      <c r="DW851" s="2" t="s">
        <v>51</v>
      </c>
      <c r="DX851" s="2">
        <v>1</v>
      </c>
      <c r="DY851" s="2"/>
      <c r="DZ851" s="2" t="s">
        <v>3</v>
      </c>
      <c r="EA851" s="2" t="s">
        <v>3</v>
      </c>
      <c r="EB851" s="2" t="s">
        <v>3</v>
      </c>
      <c r="EC851" s="2" t="s">
        <v>3</v>
      </c>
      <c r="ED851" s="2"/>
      <c r="EE851" s="2">
        <v>54328965</v>
      </c>
      <c r="EF851" s="2">
        <v>2</v>
      </c>
      <c r="EG851" s="2" t="s">
        <v>21</v>
      </c>
      <c r="EH851" s="2">
        <v>0</v>
      </c>
      <c r="EI851" s="2" t="s">
        <v>3</v>
      </c>
      <c r="EJ851" s="2">
        <v>1</v>
      </c>
      <c r="EK851" s="2">
        <v>11001</v>
      </c>
      <c r="EL851" s="2" t="s">
        <v>22</v>
      </c>
      <c r="EM851" s="2" t="s">
        <v>23</v>
      </c>
      <c r="EN851" s="2"/>
      <c r="EO851" s="2" t="s">
        <v>3</v>
      </c>
      <c r="EP851" s="2"/>
      <c r="EQ851" s="2">
        <v>1441792</v>
      </c>
      <c r="ER851" s="2">
        <v>975.28</v>
      </c>
      <c r="ES851" s="2">
        <v>24.72</v>
      </c>
      <c r="ET851" s="2">
        <v>218.19</v>
      </c>
      <c r="EU851" s="2">
        <v>21.19</v>
      </c>
      <c r="EV851" s="2">
        <v>732.37</v>
      </c>
      <c r="EW851" s="2">
        <v>80.040000000000006</v>
      </c>
      <c r="EX851" s="2">
        <v>2.09</v>
      </c>
      <c r="EY851" s="2">
        <v>1</v>
      </c>
      <c r="EZ851" s="2"/>
      <c r="FA851" s="2"/>
      <c r="FB851" s="2"/>
      <c r="FC851" s="2"/>
      <c r="FD851" s="2"/>
      <c r="FE851" s="2"/>
      <c r="FF851" s="2"/>
      <c r="FG851" s="2"/>
      <c r="FH851" s="2"/>
      <c r="FI851" s="2"/>
      <c r="FJ851" s="2"/>
      <c r="FK851" s="2"/>
      <c r="FL851" s="2"/>
      <c r="FM851" s="2"/>
      <c r="FN851" s="2"/>
      <c r="FO851" s="2"/>
      <c r="FP851" s="2"/>
      <c r="FQ851" s="2">
        <v>0</v>
      </c>
      <c r="FR851" s="2">
        <f t="shared" si="716"/>
        <v>0</v>
      </c>
      <c r="FS851" s="2">
        <v>0</v>
      </c>
      <c r="FT851" s="2"/>
      <c r="FU851" s="2"/>
      <c r="FV851" s="2"/>
      <c r="FW851" s="2"/>
      <c r="FX851" s="2">
        <v>123</v>
      </c>
      <c r="FY851" s="2">
        <v>75</v>
      </c>
      <c r="FZ851" s="2"/>
      <c r="GA851" s="2" t="s">
        <v>3</v>
      </c>
      <c r="GB851" s="2"/>
      <c r="GC851" s="2"/>
      <c r="GD851" s="2">
        <v>1</v>
      </c>
      <c r="GE851" s="2"/>
      <c r="GF851" s="2">
        <v>313629197</v>
      </c>
      <c r="GG851" s="2">
        <v>2</v>
      </c>
      <c r="GH851" s="2">
        <v>1</v>
      </c>
      <c r="GI851" s="2">
        <v>-2</v>
      </c>
      <c r="GJ851" s="2">
        <v>0</v>
      </c>
      <c r="GK851" s="2">
        <v>0</v>
      </c>
      <c r="GL851" s="2">
        <f t="shared" si="717"/>
        <v>0</v>
      </c>
      <c r="GM851" s="2">
        <f t="shared" si="718"/>
        <v>402</v>
      </c>
      <c r="GN851" s="2">
        <f t="shared" si="719"/>
        <v>402</v>
      </c>
      <c r="GO851" s="2">
        <f t="shared" si="720"/>
        <v>0</v>
      </c>
      <c r="GP851" s="2">
        <f t="shared" si="721"/>
        <v>0</v>
      </c>
      <c r="GQ851" s="2"/>
      <c r="GR851" s="2">
        <v>0</v>
      </c>
      <c r="GS851" s="2">
        <v>3</v>
      </c>
      <c r="GT851" s="2">
        <v>0</v>
      </c>
      <c r="GU851" s="2" t="s">
        <v>3</v>
      </c>
      <c r="GV851" s="2">
        <f t="shared" si="725"/>
        <v>0</v>
      </c>
      <c r="GW851" s="2">
        <v>1</v>
      </c>
      <c r="GX851" s="2">
        <f t="shared" si="723"/>
        <v>0</v>
      </c>
      <c r="GY851" s="2"/>
      <c r="GZ851" s="2"/>
      <c r="HA851" s="2">
        <v>0</v>
      </c>
      <c r="HB851" s="2">
        <v>0</v>
      </c>
      <c r="HC851" s="2">
        <f t="shared" si="724"/>
        <v>0</v>
      </c>
      <c r="HD851" s="2"/>
      <c r="HE851" s="2" t="s">
        <v>3</v>
      </c>
      <c r="HF851" s="2" t="s">
        <v>3</v>
      </c>
      <c r="HG851" s="2"/>
      <c r="HH851" s="2"/>
      <c r="HI851" s="2"/>
      <c r="HJ851" s="2"/>
      <c r="HK851" s="2"/>
      <c r="HL851" s="2"/>
      <c r="HM851" s="2" t="s">
        <v>3</v>
      </c>
      <c r="HN851" s="2" t="s">
        <v>24</v>
      </c>
      <c r="HO851" s="2" t="s">
        <v>25</v>
      </c>
      <c r="HP851" s="2" t="s">
        <v>22</v>
      </c>
      <c r="HQ851" s="2" t="s">
        <v>22</v>
      </c>
      <c r="HR851" s="2"/>
      <c r="HS851" s="2"/>
      <c r="HT851" s="2"/>
      <c r="HU851" s="2"/>
      <c r="HV851" s="2"/>
      <c r="HW851" s="2"/>
      <c r="HX851" s="2"/>
      <c r="HY851" s="2"/>
      <c r="HZ851" s="2"/>
      <c r="IA851" s="2"/>
      <c r="IB851" s="2"/>
      <c r="IC851" s="2"/>
      <c r="ID851" s="2"/>
      <c r="IE851" s="2"/>
      <c r="IF851" s="2"/>
      <c r="IG851" s="2"/>
      <c r="IH851" s="2"/>
      <c r="II851" s="2"/>
      <c r="IJ851" s="2"/>
      <c r="IK851" s="2">
        <v>0</v>
      </c>
      <c r="IL851" s="2"/>
      <c r="IM851" s="2"/>
      <c r="IN851" s="2"/>
      <c r="IO851" s="2"/>
      <c r="IP851" s="2"/>
      <c r="IQ851" s="2"/>
      <c r="IR851" s="2"/>
      <c r="IS851" s="2"/>
      <c r="IT851" s="2"/>
      <c r="IU851" s="2"/>
    </row>
    <row r="852" spans="1:255" x14ac:dyDescent="0.2">
      <c r="A852">
        <v>17</v>
      </c>
      <c r="B852">
        <v>1</v>
      </c>
      <c r="C852">
        <f>ROW(SmtRes!A782)</f>
        <v>782</v>
      </c>
      <c r="D852">
        <f>ROW(EtalonRes!A796)</f>
        <v>796</v>
      </c>
      <c r="E852" t="s">
        <v>491</v>
      </c>
      <c r="F852" t="s">
        <v>202</v>
      </c>
      <c r="G852" t="s">
        <v>203</v>
      </c>
      <c r="H852" t="s">
        <v>51</v>
      </c>
      <c r="I852">
        <f>'1.Лок.смета.и.Акт'!E97</f>
        <v>0.17299999999999999</v>
      </c>
      <c r="J852">
        <v>0</v>
      </c>
      <c r="K852">
        <v>0.17299999999999999</v>
      </c>
      <c r="L852">
        <v>0.34499999999999997</v>
      </c>
      <c r="M852">
        <v>0</v>
      </c>
      <c r="N852">
        <f t="shared" si="687"/>
        <v>0.34499999999999997</v>
      </c>
      <c r="O852">
        <f t="shared" si="688"/>
        <v>3361</v>
      </c>
      <c r="P852">
        <f t="shared" si="689"/>
        <v>0</v>
      </c>
      <c r="Q852">
        <f t="shared" si="690"/>
        <v>148</v>
      </c>
      <c r="R852">
        <f t="shared" si="691"/>
        <v>36</v>
      </c>
      <c r="S852">
        <f t="shared" si="692"/>
        <v>3213</v>
      </c>
      <c r="T852">
        <f t="shared" si="693"/>
        <v>0</v>
      </c>
      <c r="U852" t="e">
        <f t="shared" si="694"/>
        <v>#REF!</v>
      </c>
      <c r="V852">
        <f t="shared" si="695"/>
        <v>0.18078499999999997</v>
      </c>
      <c r="W852">
        <f t="shared" si="696"/>
        <v>0</v>
      </c>
      <c r="X852" t="e">
        <f t="shared" si="697"/>
        <v>#REF!</v>
      </c>
      <c r="Y852" t="e">
        <f t="shared" si="698"/>
        <v>#REF!</v>
      </c>
      <c r="AA852">
        <v>69726884</v>
      </c>
      <c r="AB852">
        <f t="shared" si="699"/>
        <v>841.47</v>
      </c>
      <c r="AC852">
        <f>ROUND((ES852+(SUM(SmtRes!BC778:'SmtRes'!BC782)+SUM(EtalonRes!AL791:'EtalonRes'!AL796))),2)</f>
        <v>0</v>
      </c>
      <c r="AD852">
        <f>ROUND(((((ET852*0.5))-((EU852*0.5)))+AE852),2)</f>
        <v>109.1</v>
      </c>
      <c r="AE852">
        <f>ROUND(((EU852*0.5)),2)</f>
        <v>10.6</v>
      </c>
      <c r="AF852">
        <f t="shared" si="726"/>
        <v>732.37</v>
      </c>
      <c r="AG852">
        <f t="shared" si="703"/>
        <v>0</v>
      </c>
      <c r="AH852" t="e">
        <f t="shared" si="727"/>
        <v>#REF!</v>
      </c>
      <c r="AI852">
        <f>((EX852*0.5))</f>
        <v>1.0449999999999999</v>
      </c>
      <c r="AJ852">
        <f t="shared" si="706"/>
        <v>0</v>
      </c>
      <c r="AK852">
        <v>975.28</v>
      </c>
      <c r="AL852">
        <v>24.72</v>
      </c>
      <c r="AM852">
        <v>218.19</v>
      </c>
      <c r="AN852">
        <v>21.19</v>
      </c>
      <c r="AO852">
        <v>732.37</v>
      </c>
      <c r="AP852">
        <v>0</v>
      </c>
      <c r="AQ852" t="e">
        <f>'1.Лок.смета.и.Акт'!#REF!</f>
        <v>#REF!</v>
      </c>
      <c r="AR852">
        <v>2.09</v>
      </c>
      <c r="AS852">
        <v>0</v>
      </c>
      <c r="AT852">
        <v>117</v>
      </c>
      <c r="AU852">
        <v>64</v>
      </c>
      <c r="AV852">
        <v>1</v>
      </c>
      <c r="AW852">
        <v>1</v>
      </c>
      <c r="AZ852">
        <v>1</v>
      </c>
      <c r="BA852">
        <v>25.36</v>
      </c>
      <c r="BB852">
        <v>7.84</v>
      </c>
      <c r="BC852">
        <v>7.56</v>
      </c>
      <c r="BD852" t="s">
        <v>3</v>
      </c>
      <c r="BE852" t="s">
        <v>3</v>
      </c>
      <c r="BF852" t="s">
        <v>3</v>
      </c>
      <c r="BG852" t="s">
        <v>3</v>
      </c>
      <c r="BH852">
        <v>0</v>
      </c>
      <c r="BI852">
        <v>1</v>
      </c>
      <c r="BJ852" t="s">
        <v>204</v>
      </c>
      <c r="BM852">
        <v>11001</v>
      </c>
      <c r="BN852">
        <v>0</v>
      </c>
      <c r="BO852" t="s">
        <v>202</v>
      </c>
      <c r="BP852">
        <v>1</v>
      </c>
      <c r="BQ852">
        <v>2</v>
      </c>
      <c r="BR852">
        <v>0</v>
      </c>
      <c r="BS852">
        <v>19.8</v>
      </c>
      <c r="BT852">
        <v>1</v>
      </c>
      <c r="BU852">
        <v>1</v>
      </c>
      <c r="BV852">
        <v>1</v>
      </c>
      <c r="BW852">
        <v>1</v>
      </c>
      <c r="BX852">
        <v>1</v>
      </c>
      <c r="BY852" t="s">
        <v>3</v>
      </c>
      <c r="BZ852" t="e">
        <f>'1.Лок.смета.и.Акт'!#REF!</f>
        <v>#REF!</v>
      </c>
      <c r="CA852" t="e">
        <f>'1.Лок.смета.и.Акт'!#REF!</f>
        <v>#REF!</v>
      </c>
      <c r="CB852" t="s">
        <v>3</v>
      </c>
      <c r="CE852">
        <v>0</v>
      </c>
      <c r="CF852">
        <v>0</v>
      </c>
      <c r="CG852">
        <v>0</v>
      </c>
      <c r="CH852">
        <v>72</v>
      </c>
      <c r="CI852">
        <v>0</v>
      </c>
      <c r="CJ852">
        <v>0</v>
      </c>
      <c r="CK852">
        <v>0</v>
      </c>
      <c r="CL852">
        <v>0</v>
      </c>
      <c r="CM852">
        <v>0</v>
      </c>
      <c r="CN852" t="s">
        <v>3</v>
      </c>
      <c r="CO852">
        <v>0</v>
      </c>
      <c r="CP852">
        <f t="shared" si="707"/>
        <v>3361</v>
      </c>
      <c r="CQ852">
        <f t="shared" si="708"/>
        <v>0</v>
      </c>
      <c r="CR852">
        <f t="shared" si="709"/>
        <v>855.34399999999994</v>
      </c>
      <c r="CS852">
        <f t="shared" si="710"/>
        <v>209.88</v>
      </c>
      <c r="CT852">
        <f t="shared" si="711"/>
        <v>18572.903200000001</v>
      </c>
      <c r="CU852">
        <f t="shared" si="712"/>
        <v>0</v>
      </c>
      <c r="CV852" t="e">
        <f t="shared" si="713"/>
        <v>#REF!</v>
      </c>
      <c r="CW852">
        <f t="shared" si="714"/>
        <v>1.0449999999999999</v>
      </c>
      <c r="CX852">
        <f t="shared" si="715"/>
        <v>0</v>
      </c>
      <c r="CY852" t="e">
        <f>(S852+R852)*(BZ852/100)</f>
        <v>#REF!</v>
      </c>
      <c r="CZ852" t="e">
        <f>(S852+R852)*(CA852/100)</f>
        <v>#REF!</v>
      </c>
      <c r="DC852" t="s">
        <v>3</v>
      </c>
      <c r="DD852" t="s">
        <v>3</v>
      </c>
      <c r="DE852" t="s">
        <v>205</v>
      </c>
      <c r="DF852" t="s">
        <v>205</v>
      </c>
      <c r="DG852" t="s">
        <v>3</v>
      </c>
      <c r="DH852" t="s">
        <v>3</v>
      </c>
      <c r="DI852" t="s">
        <v>3</v>
      </c>
      <c r="DJ852" t="s">
        <v>205</v>
      </c>
      <c r="DK852" t="s">
        <v>3</v>
      </c>
      <c r="DL852" t="s">
        <v>3</v>
      </c>
      <c r="DM852" t="s">
        <v>3</v>
      </c>
      <c r="DN852">
        <v>123</v>
      </c>
      <c r="DO852">
        <v>75</v>
      </c>
      <c r="DP852">
        <v>1</v>
      </c>
      <c r="DQ852">
        <v>1</v>
      </c>
      <c r="DU852">
        <v>1013</v>
      </c>
      <c r="DV852" t="s">
        <v>51</v>
      </c>
      <c r="DW852" t="str">
        <f>'1.Лок.смета.и.Акт'!D97</f>
        <v>100 м2 покрытия</v>
      </c>
      <c r="DX852">
        <v>1</v>
      </c>
      <c r="DZ852" t="s">
        <v>3</v>
      </c>
      <c r="EA852" t="s">
        <v>3</v>
      </c>
      <c r="EB852" t="s">
        <v>3</v>
      </c>
      <c r="EC852" t="s">
        <v>3</v>
      </c>
      <c r="EE852">
        <v>54328965</v>
      </c>
      <c r="EF852">
        <v>2</v>
      </c>
      <c r="EG852" t="s">
        <v>21</v>
      </c>
      <c r="EH852">
        <v>0</v>
      </c>
      <c r="EI852" t="s">
        <v>3</v>
      </c>
      <c r="EJ852">
        <v>1</v>
      </c>
      <c r="EK852">
        <v>11001</v>
      </c>
      <c r="EL852" t="s">
        <v>22</v>
      </c>
      <c r="EM852" t="s">
        <v>23</v>
      </c>
      <c r="EO852" t="s">
        <v>3</v>
      </c>
      <c r="EQ852">
        <v>1441792</v>
      </c>
      <c r="ER852">
        <v>975.28</v>
      </c>
      <c r="ES852">
        <v>24.72</v>
      </c>
      <c r="ET852">
        <v>218.19</v>
      </c>
      <c r="EU852">
        <v>21.19</v>
      </c>
      <c r="EV852">
        <v>732.37</v>
      </c>
      <c r="EW852" t="e">
        <f>'1.Лок.смета.и.Акт'!#REF!</f>
        <v>#REF!</v>
      </c>
      <c r="EX852">
        <v>2.09</v>
      </c>
      <c r="EY852">
        <v>1</v>
      </c>
      <c r="FQ852">
        <v>0</v>
      </c>
      <c r="FR852">
        <f t="shared" si="716"/>
        <v>0</v>
      </c>
      <c r="FS852">
        <v>0</v>
      </c>
      <c r="FX852">
        <v>123</v>
      </c>
      <c r="FY852">
        <v>75</v>
      </c>
      <c r="GA852" t="s">
        <v>3</v>
      </c>
      <c r="GD852">
        <v>1</v>
      </c>
      <c r="GF852">
        <v>313629197</v>
      </c>
      <c r="GG852">
        <v>2</v>
      </c>
      <c r="GH852">
        <v>1</v>
      </c>
      <c r="GI852">
        <v>2</v>
      </c>
      <c r="GJ852">
        <v>0</v>
      </c>
      <c r="GK852">
        <v>0</v>
      </c>
      <c r="GL852">
        <f t="shared" si="717"/>
        <v>0</v>
      </c>
      <c r="GM852" t="e">
        <f t="shared" si="718"/>
        <v>#REF!</v>
      </c>
      <c r="GN852" t="e">
        <f t="shared" si="719"/>
        <v>#REF!</v>
      </c>
      <c r="GO852">
        <f t="shared" si="720"/>
        <v>0</v>
      </c>
      <c r="GP852">
        <f t="shared" si="721"/>
        <v>0</v>
      </c>
      <c r="GR852">
        <v>0</v>
      </c>
      <c r="GS852">
        <v>3</v>
      </c>
      <c r="GT852">
        <v>0</v>
      </c>
      <c r="GU852" t="s">
        <v>3</v>
      </c>
      <c r="GV852">
        <f t="shared" si="725"/>
        <v>0</v>
      </c>
      <c r="GW852">
        <v>1015.2</v>
      </c>
      <c r="GX852">
        <f t="shared" si="723"/>
        <v>0</v>
      </c>
      <c r="HA852">
        <v>0</v>
      </c>
      <c r="HB852">
        <v>0</v>
      </c>
      <c r="HC852">
        <f t="shared" si="724"/>
        <v>0</v>
      </c>
      <c r="HE852" t="s">
        <v>3</v>
      </c>
      <c r="HF852" t="s">
        <v>3</v>
      </c>
      <c r="HM852" t="s">
        <v>3</v>
      </c>
      <c r="HN852" t="s">
        <v>24</v>
      </c>
      <c r="HO852" t="s">
        <v>25</v>
      </c>
      <c r="HP852" t="s">
        <v>22</v>
      </c>
      <c r="HQ852" t="s">
        <v>22</v>
      </c>
      <c r="IK852">
        <v>0</v>
      </c>
    </row>
    <row r="853" spans="1:255" x14ac:dyDescent="0.2">
      <c r="A853" s="2">
        <v>18</v>
      </c>
      <c r="B853" s="2">
        <v>1</v>
      </c>
      <c r="C853" s="2">
        <v>777</v>
      </c>
      <c r="D853" s="2"/>
      <c r="E853" s="2" t="s">
        <v>492</v>
      </c>
      <c r="F853" s="2" t="s">
        <v>82</v>
      </c>
      <c r="G853" s="2" t="s">
        <v>83</v>
      </c>
      <c r="H853" s="2" t="s">
        <v>40</v>
      </c>
      <c r="I853" s="2">
        <f>I851*J853</f>
        <v>0.34599999999999997</v>
      </c>
      <c r="J853" s="2">
        <v>2</v>
      </c>
      <c r="K853" s="2">
        <v>2</v>
      </c>
      <c r="L853" s="2">
        <v>0.69</v>
      </c>
      <c r="M853" s="2">
        <v>0</v>
      </c>
      <c r="N853" s="2">
        <f t="shared" si="687"/>
        <v>0.69</v>
      </c>
      <c r="O853" s="2">
        <f t="shared" si="688"/>
        <v>2</v>
      </c>
      <c r="P853" s="2">
        <f t="shared" si="689"/>
        <v>2</v>
      </c>
      <c r="Q853" s="2">
        <f t="shared" si="690"/>
        <v>0</v>
      </c>
      <c r="R853" s="2">
        <f t="shared" si="691"/>
        <v>0</v>
      </c>
      <c r="S853" s="2">
        <f t="shared" si="692"/>
        <v>0</v>
      </c>
      <c r="T853" s="2">
        <f t="shared" si="693"/>
        <v>0</v>
      </c>
      <c r="U853" s="2">
        <f t="shared" si="694"/>
        <v>0</v>
      </c>
      <c r="V853" s="2">
        <f t="shared" si="695"/>
        <v>0</v>
      </c>
      <c r="W853" s="2">
        <f t="shared" si="696"/>
        <v>0</v>
      </c>
      <c r="X853" s="2">
        <f t="shared" si="697"/>
        <v>0</v>
      </c>
      <c r="Y853" s="2">
        <f t="shared" si="698"/>
        <v>0</v>
      </c>
      <c r="Z853" s="2"/>
      <c r="AA853" s="2">
        <v>69726971</v>
      </c>
      <c r="AB853" s="2">
        <f t="shared" si="699"/>
        <v>7.14</v>
      </c>
      <c r="AC853" s="2">
        <f>ROUND((ES853),2)</f>
        <v>7.14</v>
      </c>
      <c r="AD853" s="2">
        <f>ROUND((((ET853)-(EU853))+AE853),2)</f>
        <v>0</v>
      </c>
      <c r="AE853" s="2">
        <f t="shared" ref="AE853:AE862" si="728">ROUND((EU853),2)</f>
        <v>0</v>
      </c>
      <c r="AF853" s="2">
        <f t="shared" si="726"/>
        <v>0</v>
      </c>
      <c r="AG853" s="2">
        <f t="shared" si="703"/>
        <v>0</v>
      </c>
      <c r="AH853" s="2">
        <f t="shared" si="727"/>
        <v>0</v>
      </c>
      <c r="AI853" s="2">
        <f t="shared" ref="AI853:AI862" si="729">(EX853)</f>
        <v>0</v>
      </c>
      <c r="AJ853" s="2">
        <f t="shared" si="706"/>
        <v>0</v>
      </c>
      <c r="AK853" s="2">
        <v>7.14</v>
      </c>
      <c r="AL853" s="2">
        <v>7.14</v>
      </c>
      <c r="AM853" s="2">
        <v>0</v>
      </c>
      <c r="AN853" s="2">
        <v>0</v>
      </c>
      <c r="AO853" s="2">
        <v>0</v>
      </c>
      <c r="AP853" s="2">
        <v>0</v>
      </c>
      <c r="AQ853" s="2">
        <v>0</v>
      </c>
      <c r="AR853" s="2">
        <v>0</v>
      </c>
      <c r="AS853" s="2">
        <v>0</v>
      </c>
      <c r="AT853" s="2">
        <v>0</v>
      </c>
      <c r="AU853" s="2">
        <v>0</v>
      </c>
      <c r="AV853" s="2">
        <v>1</v>
      </c>
      <c r="AW853" s="2">
        <v>1</v>
      </c>
      <c r="AX853" s="2"/>
      <c r="AY853" s="2"/>
      <c r="AZ853" s="2">
        <v>1</v>
      </c>
      <c r="BA853" s="2">
        <v>1</v>
      </c>
      <c r="BB853" s="2">
        <v>1</v>
      </c>
      <c r="BC853" s="2">
        <v>1</v>
      </c>
      <c r="BD853" s="2" t="s">
        <v>3</v>
      </c>
      <c r="BE853" s="2" t="s">
        <v>3</v>
      </c>
      <c r="BF853" s="2" t="s">
        <v>3</v>
      </c>
      <c r="BG853" s="2" t="s">
        <v>3</v>
      </c>
      <c r="BH853" s="2">
        <v>3</v>
      </c>
      <c r="BI853" s="2">
        <v>1</v>
      </c>
      <c r="BJ853" s="2" t="s">
        <v>194</v>
      </c>
      <c r="BK853" s="2"/>
      <c r="BL853" s="2"/>
      <c r="BM853" s="2">
        <v>500001</v>
      </c>
      <c r="BN853" s="2">
        <v>0</v>
      </c>
      <c r="BO853" s="2" t="s">
        <v>3</v>
      </c>
      <c r="BP853" s="2">
        <v>0</v>
      </c>
      <c r="BQ853" s="2">
        <v>8</v>
      </c>
      <c r="BR853" s="2">
        <v>0</v>
      </c>
      <c r="BS853" s="2">
        <v>1</v>
      </c>
      <c r="BT853" s="2">
        <v>1</v>
      </c>
      <c r="BU853" s="2">
        <v>1</v>
      </c>
      <c r="BV853" s="2">
        <v>1</v>
      </c>
      <c r="BW853" s="2">
        <v>1</v>
      </c>
      <c r="BX853" s="2">
        <v>1</v>
      </c>
      <c r="BY853" s="2" t="s">
        <v>3</v>
      </c>
      <c r="BZ853" s="2">
        <v>0</v>
      </c>
      <c r="CA853" s="2">
        <v>0</v>
      </c>
      <c r="CB853" s="2" t="s">
        <v>3</v>
      </c>
      <c r="CC853" s="2"/>
      <c r="CD853" s="2"/>
      <c r="CE853" s="2">
        <v>0</v>
      </c>
      <c r="CF853" s="2">
        <v>0</v>
      </c>
      <c r="CG853" s="2">
        <v>0</v>
      </c>
      <c r="CH853" s="2">
        <v>72</v>
      </c>
      <c r="CI853" s="2">
        <v>1</v>
      </c>
      <c r="CJ853" s="2">
        <v>0</v>
      </c>
      <c r="CK853" s="2">
        <v>0</v>
      </c>
      <c r="CL853" s="2">
        <v>0</v>
      </c>
      <c r="CM853" s="2">
        <v>0</v>
      </c>
      <c r="CN853" s="2" t="s">
        <v>3</v>
      </c>
      <c r="CO853" s="2">
        <v>0</v>
      </c>
      <c r="CP853" s="2">
        <f t="shared" si="707"/>
        <v>2</v>
      </c>
      <c r="CQ853" s="2">
        <f t="shared" si="708"/>
        <v>7.14</v>
      </c>
      <c r="CR853" s="2">
        <f t="shared" si="709"/>
        <v>0</v>
      </c>
      <c r="CS853" s="2">
        <f t="shared" si="710"/>
        <v>0</v>
      </c>
      <c r="CT853" s="2">
        <f t="shared" si="711"/>
        <v>0</v>
      </c>
      <c r="CU853" s="2">
        <f t="shared" si="712"/>
        <v>0</v>
      </c>
      <c r="CV853" s="2">
        <f t="shared" si="713"/>
        <v>0</v>
      </c>
      <c r="CW853" s="2">
        <f t="shared" si="714"/>
        <v>0</v>
      </c>
      <c r="CX853" s="2">
        <f t="shared" si="715"/>
        <v>0</v>
      </c>
      <c r="CY853" s="2">
        <f>(((S853+R853)*AT853)/100)</f>
        <v>0</v>
      </c>
      <c r="CZ853" s="2">
        <f>(((S853+R853)*AU853)/100)</f>
        <v>0</v>
      </c>
      <c r="DA853" s="2"/>
      <c r="DB853" s="2"/>
      <c r="DC853" s="2" t="s">
        <v>3</v>
      </c>
      <c r="DD853" s="2" t="s">
        <v>3</v>
      </c>
      <c r="DE853" s="2" t="s">
        <v>3</v>
      </c>
      <c r="DF853" s="2" t="s">
        <v>3</v>
      </c>
      <c r="DG853" s="2" t="s">
        <v>3</v>
      </c>
      <c r="DH853" s="2" t="s">
        <v>3</v>
      </c>
      <c r="DI853" s="2" t="s">
        <v>3</v>
      </c>
      <c r="DJ853" s="2" t="s">
        <v>3</v>
      </c>
      <c r="DK853" s="2" t="s">
        <v>3</v>
      </c>
      <c r="DL853" s="2" t="s">
        <v>3</v>
      </c>
      <c r="DM853" s="2" t="s">
        <v>3</v>
      </c>
      <c r="DN853" s="2">
        <v>0</v>
      </c>
      <c r="DO853" s="2">
        <v>0</v>
      </c>
      <c r="DP853" s="2">
        <v>1</v>
      </c>
      <c r="DQ853" s="2">
        <v>1</v>
      </c>
      <c r="DR853" s="2"/>
      <c r="DS853" s="2"/>
      <c r="DT853" s="2"/>
      <c r="DU853" s="2">
        <v>1007</v>
      </c>
      <c r="DV853" s="2" t="s">
        <v>40</v>
      </c>
      <c r="DW853" s="2" t="s">
        <v>40</v>
      </c>
      <c r="DX853" s="2">
        <v>1</v>
      </c>
      <c r="DY853" s="2"/>
      <c r="DZ853" s="2" t="s">
        <v>3</v>
      </c>
      <c r="EA853" s="2" t="s">
        <v>3</v>
      </c>
      <c r="EB853" s="2" t="s">
        <v>3</v>
      </c>
      <c r="EC853" s="2" t="s">
        <v>3</v>
      </c>
      <c r="ED853" s="2"/>
      <c r="EE853" s="2">
        <v>54328897</v>
      </c>
      <c r="EF853" s="2">
        <v>8</v>
      </c>
      <c r="EG853" s="2" t="s">
        <v>31</v>
      </c>
      <c r="EH853" s="2">
        <v>0</v>
      </c>
      <c r="EI853" s="2" t="s">
        <v>3</v>
      </c>
      <c r="EJ853" s="2">
        <v>1</v>
      </c>
      <c r="EK853" s="2">
        <v>500001</v>
      </c>
      <c r="EL853" s="2" t="s">
        <v>32</v>
      </c>
      <c r="EM853" s="2" t="s">
        <v>33</v>
      </c>
      <c r="EN853" s="2"/>
      <c r="EO853" s="2" t="s">
        <v>3</v>
      </c>
      <c r="EP853" s="2"/>
      <c r="EQ853" s="2">
        <v>0</v>
      </c>
      <c r="ER853" s="2">
        <v>7.14</v>
      </c>
      <c r="ES853" s="2">
        <v>7.14</v>
      </c>
      <c r="ET853" s="2">
        <v>0</v>
      </c>
      <c r="EU853" s="2">
        <v>0</v>
      </c>
      <c r="EV853" s="2">
        <v>0</v>
      </c>
      <c r="EW853" s="2">
        <v>0</v>
      </c>
      <c r="EX853" s="2">
        <v>0</v>
      </c>
      <c r="EY853" s="2"/>
      <c r="EZ853" s="2"/>
      <c r="FA853" s="2"/>
      <c r="FB853" s="2"/>
      <c r="FC853" s="2"/>
      <c r="FD853" s="2"/>
      <c r="FE853" s="2"/>
      <c r="FF853" s="2"/>
      <c r="FG853" s="2"/>
      <c r="FH853" s="2"/>
      <c r="FI853" s="2"/>
      <c r="FJ853" s="2"/>
      <c r="FK853" s="2"/>
      <c r="FL853" s="2"/>
      <c r="FM853" s="2"/>
      <c r="FN853" s="2"/>
      <c r="FO853" s="2"/>
      <c r="FP853" s="2"/>
      <c r="FQ853" s="2">
        <v>0</v>
      </c>
      <c r="FR853" s="2">
        <f t="shared" si="716"/>
        <v>0</v>
      </c>
      <c r="FS853" s="2">
        <v>0</v>
      </c>
      <c r="FT853" s="2"/>
      <c r="FU853" s="2"/>
      <c r="FV853" s="2"/>
      <c r="FW853" s="2"/>
      <c r="FX853" s="2">
        <v>0</v>
      </c>
      <c r="FY853" s="2">
        <v>0</v>
      </c>
      <c r="FZ853" s="2"/>
      <c r="GA853" s="2" t="s">
        <v>3</v>
      </c>
      <c r="GB853" s="2"/>
      <c r="GC853" s="2"/>
      <c r="GD853" s="2">
        <v>1</v>
      </c>
      <c r="GE853" s="2"/>
      <c r="GF853" s="2">
        <v>1967222743</v>
      </c>
      <c r="GG853" s="2">
        <v>2</v>
      </c>
      <c r="GH853" s="2">
        <v>1</v>
      </c>
      <c r="GI853" s="2">
        <v>-2</v>
      </c>
      <c r="GJ853" s="2">
        <v>0</v>
      </c>
      <c r="GK853" s="2">
        <v>0</v>
      </c>
      <c r="GL853" s="2">
        <f t="shared" si="717"/>
        <v>0</v>
      </c>
      <c r="GM853" s="2">
        <f t="shared" si="718"/>
        <v>2</v>
      </c>
      <c r="GN853" s="2">
        <f t="shared" si="719"/>
        <v>2</v>
      </c>
      <c r="GO853" s="2">
        <f t="shared" si="720"/>
        <v>0</v>
      </c>
      <c r="GP853" s="2">
        <f t="shared" si="721"/>
        <v>0</v>
      </c>
      <c r="GQ853" s="2"/>
      <c r="GR853" s="2">
        <v>0</v>
      </c>
      <c r="GS853" s="2">
        <v>3</v>
      </c>
      <c r="GT853" s="2">
        <v>0</v>
      </c>
      <c r="GU853" s="2" t="s">
        <v>3</v>
      </c>
      <c r="GV853" s="2">
        <f t="shared" si="725"/>
        <v>0</v>
      </c>
      <c r="GW853" s="2">
        <v>1</v>
      </c>
      <c r="GX853" s="2">
        <f t="shared" si="723"/>
        <v>0</v>
      </c>
      <c r="GY853" s="2"/>
      <c r="GZ853" s="2"/>
      <c r="HA853" s="2">
        <v>0</v>
      </c>
      <c r="HB853" s="2">
        <v>0</v>
      </c>
      <c r="HC853" s="2">
        <f t="shared" si="724"/>
        <v>0</v>
      </c>
      <c r="HD853" s="2"/>
      <c r="HE853" s="2" t="s">
        <v>3</v>
      </c>
      <c r="HF853" s="2" t="s">
        <v>3</v>
      </c>
      <c r="HG853" s="2"/>
      <c r="HH853" s="2"/>
      <c r="HI853" s="2"/>
      <c r="HJ853" s="2"/>
      <c r="HK853" s="2"/>
      <c r="HL853" s="2"/>
      <c r="HM853" s="2" t="s">
        <v>3</v>
      </c>
      <c r="HN853" s="2" t="s">
        <v>3</v>
      </c>
      <c r="HO853" s="2" t="s">
        <v>3</v>
      </c>
      <c r="HP853" s="2" t="s">
        <v>3</v>
      </c>
      <c r="HQ853" s="2" t="s">
        <v>3</v>
      </c>
      <c r="HR853" s="2"/>
      <c r="HS853" s="2"/>
      <c r="HT853" s="2"/>
      <c r="HU853" s="2"/>
      <c r="HV853" s="2"/>
      <c r="HW853" s="2"/>
      <c r="HX853" s="2"/>
      <c r="HY853" s="2"/>
      <c r="HZ853" s="2"/>
      <c r="IA853" s="2"/>
      <c r="IB853" s="2"/>
      <c r="IC853" s="2"/>
      <c r="ID853" s="2"/>
      <c r="IE853" s="2"/>
      <c r="IF853" s="2"/>
      <c r="IG853" s="2"/>
      <c r="IH853" s="2"/>
      <c r="II853" s="2"/>
      <c r="IJ853" s="2"/>
      <c r="IK853" s="2">
        <v>0</v>
      </c>
      <c r="IL853" s="2"/>
      <c r="IM853" s="2"/>
      <c r="IN853" s="2"/>
      <c r="IO853" s="2"/>
      <c r="IP853" s="2"/>
      <c r="IQ853" s="2"/>
      <c r="IR853" s="2"/>
      <c r="IS853" s="2"/>
      <c r="IT853" s="2"/>
      <c r="IU853" s="2"/>
    </row>
    <row r="854" spans="1:255" x14ac:dyDescent="0.2">
      <c r="A854">
        <v>18</v>
      </c>
      <c r="B854">
        <v>1</v>
      </c>
      <c r="C854">
        <v>782</v>
      </c>
      <c r="E854" t="s">
        <v>492</v>
      </c>
      <c r="F854" t="e">
        <f>'1.Лок.смета.и.Акт'!#REF!</f>
        <v>#REF!</v>
      </c>
      <c r="G854" t="s">
        <v>83</v>
      </c>
      <c r="H854" t="s">
        <v>40</v>
      </c>
      <c r="I854">
        <f>I852*J854</f>
        <v>0.34599999999999997</v>
      </c>
      <c r="J854">
        <v>2</v>
      </c>
      <c r="K854">
        <v>2</v>
      </c>
      <c r="L854">
        <v>0.69</v>
      </c>
      <c r="M854">
        <v>0</v>
      </c>
      <c r="N854">
        <f t="shared" si="687"/>
        <v>0.69</v>
      </c>
      <c r="O854">
        <f t="shared" si="688"/>
        <v>5</v>
      </c>
      <c r="P854">
        <f t="shared" si="689"/>
        <v>5</v>
      </c>
      <c r="Q854">
        <f t="shared" si="690"/>
        <v>0</v>
      </c>
      <c r="R854">
        <f t="shared" si="691"/>
        <v>0</v>
      </c>
      <c r="S854">
        <f t="shared" si="692"/>
        <v>0</v>
      </c>
      <c r="T854">
        <f t="shared" si="693"/>
        <v>0</v>
      </c>
      <c r="U854">
        <f t="shared" si="694"/>
        <v>0</v>
      </c>
      <c r="V854">
        <f t="shared" si="695"/>
        <v>0</v>
      </c>
      <c r="W854">
        <f t="shared" si="696"/>
        <v>0</v>
      </c>
      <c r="X854">
        <f t="shared" si="697"/>
        <v>0</v>
      </c>
      <c r="Y854">
        <f t="shared" si="698"/>
        <v>0</v>
      </c>
      <c r="AA854">
        <v>69726884</v>
      </c>
      <c r="AB854">
        <f t="shared" si="699"/>
        <v>1.97</v>
      </c>
      <c r="AC854">
        <f>ROUND((ES854),2)</f>
        <v>1.97</v>
      </c>
      <c r="AD854">
        <f>ROUND((((ET854)-(EU854))+AE854),2)</f>
        <v>0</v>
      </c>
      <c r="AE854">
        <f t="shared" si="728"/>
        <v>0</v>
      </c>
      <c r="AF854">
        <f t="shared" si="726"/>
        <v>0</v>
      </c>
      <c r="AG854">
        <f t="shared" si="703"/>
        <v>0</v>
      </c>
      <c r="AH854">
        <f t="shared" si="727"/>
        <v>0</v>
      </c>
      <c r="AI854">
        <f t="shared" si="729"/>
        <v>0</v>
      </c>
      <c r="AJ854">
        <f t="shared" si="706"/>
        <v>0</v>
      </c>
      <c r="AK854">
        <v>1.97</v>
      </c>
      <c r="AL854">
        <v>1.97</v>
      </c>
      <c r="AM854">
        <v>0</v>
      </c>
      <c r="AN854">
        <v>0</v>
      </c>
      <c r="AO854">
        <v>0</v>
      </c>
      <c r="AP854">
        <v>0</v>
      </c>
      <c r="AQ854">
        <v>0</v>
      </c>
      <c r="AR854">
        <v>0</v>
      </c>
      <c r="AS854">
        <v>0</v>
      </c>
      <c r="AT854">
        <v>0</v>
      </c>
      <c r="AU854">
        <v>0</v>
      </c>
      <c r="AV854">
        <v>1</v>
      </c>
      <c r="AW854">
        <v>1</v>
      </c>
      <c r="AZ854">
        <v>1</v>
      </c>
      <c r="BA854">
        <v>1</v>
      </c>
      <c r="BB854">
        <v>1</v>
      </c>
      <c r="BC854">
        <v>7.56</v>
      </c>
      <c r="BD854" t="s">
        <v>3</v>
      </c>
      <c r="BE854" t="s">
        <v>3</v>
      </c>
      <c r="BF854" t="s">
        <v>3</v>
      </c>
      <c r="BG854" t="s">
        <v>3</v>
      </c>
      <c r="BH854">
        <v>3</v>
      </c>
      <c r="BI854">
        <v>1</v>
      </c>
      <c r="BJ854" t="s">
        <v>194</v>
      </c>
      <c r="BM854">
        <v>500001</v>
      </c>
      <c r="BN854">
        <v>0</v>
      </c>
      <c r="BO854" t="s">
        <v>3</v>
      </c>
      <c r="BP854">
        <v>0</v>
      </c>
      <c r="BQ854">
        <v>8</v>
      </c>
      <c r="BR854">
        <v>0</v>
      </c>
      <c r="BS854">
        <v>1</v>
      </c>
      <c r="BT854">
        <v>1</v>
      </c>
      <c r="BU854">
        <v>1</v>
      </c>
      <c r="BV854">
        <v>1</v>
      </c>
      <c r="BW854">
        <v>1</v>
      </c>
      <c r="BX854">
        <v>1</v>
      </c>
      <c r="BY854" t="s">
        <v>3</v>
      </c>
      <c r="BZ854">
        <v>0</v>
      </c>
      <c r="CA854">
        <v>0</v>
      </c>
      <c r="CB854" t="s">
        <v>3</v>
      </c>
      <c r="CE854">
        <v>0</v>
      </c>
      <c r="CF854">
        <v>0</v>
      </c>
      <c r="CG854">
        <v>0</v>
      </c>
      <c r="CH854">
        <v>72</v>
      </c>
      <c r="CI854">
        <v>1</v>
      </c>
      <c r="CJ854">
        <v>0</v>
      </c>
      <c r="CK854">
        <v>0</v>
      </c>
      <c r="CL854">
        <v>0</v>
      </c>
      <c r="CM854">
        <v>0</v>
      </c>
      <c r="CN854" t="s">
        <v>3</v>
      </c>
      <c r="CO854">
        <v>0</v>
      </c>
      <c r="CP854">
        <f t="shared" si="707"/>
        <v>5</v>
      </c>
      <c r="CQ854">
        <f t="shared" si="708"/>
        <v>14.893199999999998</v>
      </c>
      <c r="CR854">
        <f t="shared" si="709"/>
        <v>0</v>
      </c>
      <c r="CS854">
        <f t="shared" si="710"/>
        <v>0</v>
      </c>
      <c r="CT854">
        <f t="shared" si="711"/>
        <v>0</v>
      </c>
      <c r="CU854">
        <f t="shared" si="712"/>
        <v>0</v>
      </c>
      <c r="CV854">
        <f t="shared" si="713"/>
        <v>0</v>
      </c>
      <c r="CW854">
        <f t="shared" si="714"/>
        <v>0</v>
      </c>
      <c r="CX854">
        <f t="shared" si="715"/>
        <v>0</v>
      </c>
      <c r="CY854">
        <f>(S854+R854)*(BZ854/100)</f>
        <v>0</v>
      </c>
      <c r="CZ854">
        <f>(S854+R854)*(CA854/100)</f>
        <v>0</v>
      </c>
      <c r="DC854" t="s">
        <v>3</v>
      </c>
      <c r="DD854" t="s">
        <v>3</v>
      </c>
      <c r="DE854" t="s">
        <v>3</v>
      </c>
      <c r="DF854" t="s">
        <v>3</v>
      </c>
      <c r="DG854" t="s">
        <v>3</v>
      </c>
      <c r="DH854" t="s">
        <v>3</v>
      </c>
      <c r="DI854" t="s">
        <v>3</v>
      </c>
      <c r="DJ854" t="s">
        <v>3</v>
      </c>
      <c r="DK854" t="s">
        <v>3</v>
      </c>
      <c r="DL854" t="s">
        <v>3</v>
      </c>
      <c r="DM854" t="s">
        <v>3</v>
      </c>
      <c r="DN854">
        <v>0</v>
      </c>
      <c r="DO854">
        <v>0</v>
      </c>
      <c r="DP854">
        <v>1</v>
      </c>
      <c r="DQ854">
        <v>1</v>
      </c>
      <c r="DU854">
        <v>1007</v>
      </c>
      <c r="DV854" t="s">
        <v>40</v>
      </c>
      <c r="DW854" t="e">
        <f>'1.Лок.смета.и.Акт'!#REF!</f>
        <v>#REF!</v>
      </c>
      <c r="DX854">
        <v>1</v>
      </c>
      <c r="DZ854" t="s">
        <v>3</v>
      </c>
      <c r="EA854" t="s">
        <v>3</v>
      </c>
      <c r="EB854" t="s">
        <v>3</v>
      </c>
      <c r="EC854" t="s">
        <v>3</v>
      </c>
      <c r="EE854">
        <v>54328897</v>
      </c>
      <c r="EF854">
        <v>8</v>
      </c>
      <c r="EG854" t="s">
        <v>31</v>
      </c>
      <c r="EH854">
        <v>0</v>
      </c>
      <c r="EI854" t="s">
        <v>3</v>
      </c>
      <c r="EJ854">
        <v>1</v>
      </c>
      <c r="EK854">
        <v>500001</v>
      </c>
      <c r="EL854" t="s">
        <v>32</v>
      </c>
      <c r="EM854" t="s">
        <v>33</v>
      </c>
      <c r="EO854" t="s">
        <v>3</v>
      </c>
      <c r="EQ854">
        <v>0</v>
      </c>
      <c r="ER854">
        <v>14.19</v>
      </c>
      <c r="ES854">
        <v>1.97</v>
      </c>
      <c r="ET854">
        <v>0</v>
      </c>
      <c r="EU854">
        <v>0</v>
      </c>
      <c r="EV854">
        <v>0</v>
      </c>
      <c r="EW854">
        <v>0</v>
      </c>
      <c r="EX854">
        <v>0</v>
      </c>
      <c r="EZ854">
        <v>5</v>
      </c>
      <c r="FC854">
        <v>0</v>
      </c>
      <c r="FD854">
        <v>18</v>
      </c>
      <c r="FF854">
        <v>14.19</v>
      </c>
      <c r="FQ854">
        <v>0</v>
      </c>
      <c r="FR854">
        <f t="shared" si="716"/>
        <v>0</v>
      </c>
      <c r="FS854">
        <v>0</v>
      </c>
      <c r="FX854">
        <v>0</v>
      </c>
      <c r="FY854">
        <v>0</v>
      </c>
      <c r="GA854" t="s">
        <v>85</v>
      </c>
      <c r="GD854">
        <v>1</v>
      </c>
      <c r="GF854">
        <v>1967222743</v>
      </c>
      <c r="GG854">
        <v>2</v>
      </c>
      <c r="GH854">
        <v>3</v>
      </c>
      <c r="GI854">
        <v>5</v>
      </c>
      <c r="GJ854">
        <v>0</v>
      </c>
      <c r="GK854">
        <v>0</v>
      </c>
      <c r="GL854">
        <f t="shared" si="717"/>
        <v>0</v>
      </c>
      <c r="GM854">
        <f t="shared" si="718"/>
        <v>5</v>
      </c>
      <c r="GN854">
        <f t="shared" si="719"/>
        <v>5</v>
      </c>
      <c r="GO854">
        <f t="shared" si="720"/>
        <v>0</v>
      </c>
      <c r="GP854">
        <f t="shared" si="721"/>
        <v>0</v>
      </c>
      <c r="GR854">
        <v>1</v>
      </c>
      <c r="GS854">
        <v>1</v>
      </c>
      <c r="GT854">
        <v>0</v>
      </c>
      <c r="GU854" t="s">
        <v>3</v>
      </c>
      <c r="GV854">
        <f t="shared" si="725"/>
        <v>0</v>
      </c>
      <c r="GW854">
        <v>1</v>
      </c>
      <c r="GX854">
        <f t="shared" si="723"/>
        <v>0</v>
      </c>
      <c r="HA854">
        <v>0</v>
      </c>
      <c r="HB854">
        <v>0</v>
      </c>
      <c r="HC854">
        <f t="shared" si="724"/>
        <v>0</v>
      </c>
      <c r="HE854" t="s">
        <v>35</v>
      </c>
      <c r="HF854" t="s">
        <v>36</v>
      </c>
      <c r="HM854" t="s">
        <v>3</v>
      </c>
      <c r="HN854" t="s">
        <v>3</v>
      </c>
      <c r="HO854" t="s">
        <v>3</v>
      </c>
      <c r="HP854" t="s">
        <v>3</v>
      </c>
      <c r="HQ854" t="s">
        <v>3</v>
      </c>
      <c r="IK854">
        <v>0</v>
      </c>
    </row>
    <row r="855" spans="1:255" x14ac:dyDescent="0.2">
      <c r="A855" s="2">
        <v>17</v>
      </c>
      <c r="B855" s="2">
        <v>1</v>
      </c>
      <c r="C855" s="2">
        <f>ROW(SmtRes!A789)</f>
        <v>789</v>
      </c>
      <c r="D855" s="2">
        <f>ROW(EtalonRes!A803)</f>
        <v>803</v>
      </c>
      <c r="E855" s="2" t="s">
        <v>493</v>
      </c>
      <c r="F855" s="2" t="s">
        <v>339</v>
      </c>
      <c r="G855" s="2" t="s">
        <v>340</v>
      </c>
      <c r="H855" s="2" t="s">
        <v>341</v>
      </c>
      <c r="I855" s="2">
        <f>'1.Лок.смета.и.Акт'!E98</f>
        <v>0.22500000000000001</v>
      </c>
      <c r="J855" s="2">
        <v>0</v>
      </c>
      <c r="K855" s="2">
        <v>0.22500000000000001</v>
      </c>
      <c r="L855" s="2">
        <v>0.45</v>
      </c>
      <c r="M855" s="2">
        <v>0</v>
      </c>
      <c r="N855" s="2">
        <f t="shared" si="687"/>
        <v>0.45</v>
      </c>
      <c r="O855" s="2">
        <f t="shared" si="688"/>
        <v>115</v>
      </c>
      <c r="P855" s="2">
        <f t="shared" si="689"/>
        <v>0</v>
      </c>
      <c r="Q855" s="2">
        <f t="shared" si="690"/>
        <v>7</v>
      </c>
      <c r="R855" s="2">
        <f t="shared" si="691"/>
        <v>0</v>
      </c>
      <c r="S855" s="2">
        <f t="shared" si="692"/>
        <v>108</v>
      </c>
      <c r="T855" s="2">
        <f t="shared" si="693"/>
        <v>0</v>
      </c>
      <c r="U855" s="2">
        <f t="shared" si="694"/>
        <v>10.44</v>
      </c>
      <c r="V855" s="2">
        <f t="shared" si="695"/>
        <v>9.0000000000000011E-2</v>
      </c>
      <c r="W855" s="2">
        <f t="shared" si="696"/>
        <v>0</v>
      </c>
      <c r="X855" s="2">
        <f t="shared" si="697"/>
        <v>97</v>
      </c>
      <c r="Y855" s="2">
        <f t="shared" si="698"/>
        <v>76</v>
      </c>
      <c r="Z855" s="2"/>
      <c r="AA855" s="2">
        <v>69726971</v>
      </c>
      <c r="AB855" s="2">
        <f t="shared" si="699"/>
        <v>507.68</v>
      </c>
      <c r="AC855" s="2">
        <f>ROUND((ES855+(SUM(SmtRes!BC783:'SmtRes'!BC789)+SUM(EtalonRes!AL797:'EtalonRes'!AL803))),2)</f>
        <v>0</v>
      </c>
      <c r="AD855" s="2">
        <f>ROUND((((ET855)-(EU855))+AE855),2)</f>
        <v>29.76</v>
      </c>
      <c r="AE855" s="2">
        <f t="shared" si="728"/>
        <v>1.95</v>
      </c>
      <c r="AF855" s="2">
        <f t="shared" si="726"/>
        <v>477.92</v>
      </c>
      <c r="AG855" s="2">
        <f t="shared" si="703"/>
        <v>0</v>
      </c>
      <c r="AH855" s="2">
        <f t="shared" si="727"/>
        <v>46.4</v>
      </c>
      <c r="AI855" s="2">
        <f t="shared" si="729"/>
        <v>0.4</v>
      </c>
      <c r="AJ855" s="2">
        <f t="shared" si="706"/>
        <v>0</v>
      </c>
      <c r="AK855" s="2">
        <v>12374.57</v>
      </c>
      <c r="AL855" s="2">
        <v>11866.89</v>
      </c>
      <c r="AM855" s="2">
        <v>29.76</v>
      </c>
      <c r="AN855" s="2">
        <v>1.95</v>
      </c>
      <c r="AO855" s="2">
        <v>477.92</v>
      </c>
      <c r="AP855" s="2">
        <v>0</v>
      </c>
      <c r="AQ855" s="2">
        <v>46.4</v>
      </c>
      <c r="AR855" s="2">
        <v>0.4</v>
      </c>
      <c r="AS855" s="2">
        <v>0</v>
      </c>
      <c r="AT855" s="2">
        <v>90</v>
      </c>
      <c r="AU855" s="2">
        <v>70</v>
      </c>
      <c r="AV855" s="2">
        <v>1</v>
      </c>
      <c r="AW855" s="2">
        <v>1</v>
      </c>
      <c r="AX855" s="2"/>
      <c r="AY855" s="2"/>
      <c r="AZ855" s="2">
        <v>1</v>
      </c>
      <c r="BA855" s="2">
        <v>1</v>
      </c>
      <c r="BB855" s="2">
        <v>1</v>
      </c>
      <c r="BC855" s="2">
        <v>1</v>
      </c>
      <c r="BD855" s="2" t="s">
        <v>3</v>
      </c>
      <c r="BE855" s="2" t="s">
        <v>3</v>
      </c>
      <c r="BF855" s="2" t="s">
        <v>3</v>
      </c>
      <c r="BG855" s="2" t="s">
        <v>3</v>
      </c>
      <c r="BH855" s="2">
        <v>0</v>
      </c>
      <c r="BI855" s="2">
        <v>1</v>
      </c>
      <c r="BJ855" s="2" t="s">
        <v>342</v>
      </c>
      <c r="BK855" s="2"/>
      <c r="BL855" s="2"/>
      <c r="BM855" s="2">
        <v>19</v>
      </c>
      <c r="BN855" s="2">
        <v>0</v>
      </c>
      <c r="BO855" s="2" t="s">
        <v>3</v>
      </c>
      <c r="BP855" s="2">
        <v>0</v>
      </c>
      <c r="BQ855" s="2">
        <v>2</v>
      </c>
      <c r="BR855" s="2">
        <v>0</v>
      </c>
      <c r="BS855" s="2">
        <v>1</v>
      </c>
      <c r="BT855" s="2">
        <v>1</v>
      </c>
      <c r="BU855" s="2">
        <v>1</v>
      </c>
      <c r="BV855" s="2">
        <v>1</v>
      </c>
      <c r="BW855" s="2">
        <v>1</v>
      </c>
      <c r="BX855" s="2">
        <v>1</v>
      </c>
      <c r="BY855" s="2" t="s">
        <v>3</v>
      </c>
      <c r="BZ855" s="2">
        <v>90</v>
      </c>
      <c r="CA855" s="2">
        <v>70</v>
      </c>
      <c r="CB855" s="2" t="s">
        <v>3</v>
      </c>
      <c r="CC855" s="2"/>
      <c r="CD855" s="2"/>
      <c r="CE855" s="2">
        <v>0</v>
      </c>
      <c r="CF855" s="2">
        <v>0</v>
      </c>
      <c r="CG855" s="2">
        <v>0</v>
      </c>
      <c r="CH855" s="2">
        <v>73</v>
      </c>
      <c r="CI855" s="2">
        <v>0</v>
      </c>
      <c r="CJ855" s="2">
        <v>0</v>
      </c>
      <c r="CK855" s="2">
        <v>0</v>
      </c>
      <c r="CL855" s="2">
        <v>0</v>
      </c>
      <c r="CM855" s="2">
        <v>0</v>
      </c>
      <c r="CN855" s="2" t="s">
        <v>3</v>
      </c>
      <c r="CO855" s="2">
        <v>0</v>
      </c>
      <c r="CP855" s="2">
        <f t="shared" si="707"/>
        <v>115</v>
      </c>
      <c r="CQ855" s="2">
        <f t="shared" si="708"/>
        <v>0</v>
      </c>
      <c r="CR855" s="2">
        <f t="shared" si="709"/>
        <v>29.76</v>
      </c>
      <c r="CS855" s="2">
        <f t="shared" si="710"/>
        <v>1.95</v>
      </c>
      <c r="CT855" s="2">
        <f t="shared" si="711"/>
        <v>477.92</v>
      </c>
      <c r="CU855" s="2">
        <f t="shared" si="712"/>
        <v>0</v>
      </c>
      <c r="CV855" s="2">
        <f t="shared" si="713"/>
        <v>46.4</v>
      </c>
      <c r="CW855" s="2">
        <f t="shared" si="714"/>
        <v>0.4</v>
      </c>
      <c r="CX855" s="2">
        <f t="shared" si="715"/>
        <v>0</v>
      </c>
      <c r="CY855" s="2">
        <f>(((S855+R855)*AT855)/100)</f>
        <v>97.2</v>
      </c>
      <c r="CZ855" s="2">
        <f>(((S855+R855)*AU855)/100)</f>
        <v>75.599999999999994</v>
      </c>
      <c r="DA855" s="2"/>
      <c r="DB855" s="2"/>
      <c r="DC855" s="2" t="s">
        <v>3</v>
      </c>
      <c r="DD855" s="2" t="s">
        <v>3</v>
      </c>
      <c r="DE855" s="2" t="s">
        <v>3</v>
      </c>
      <c r="DF855" s="2" t="s">
        <v>3</v>
      </c>
      <c r="DG855" s="2" t="s">
        <v>3</v>
      </c>
      <c r="DH855" s="2" t="s">
        <v>3</v>
      </c>
      <c r="DI855" s="2" t="s">
        <v>3</v>
      </c>
      <c r="DJ855" s="2" t="s">
        <v>3</v>
      </c>
      <c r="DK855" s="2" t="s">
        <v>3</v>
      </c>
      <c r="DL855" s="2" t="s">
        <v>3</v>
      </c>
      <c r="DM855" s="2" t="s">
        <v>3</v>
      </c>
      <c r="DN855" s="2">
        <v>0</v>
      </c>
      <c r="DO855" s="2">
        <v>0</v>
      </c>
      <c r="DP855" s="2">
        <v>1</v>
      </c>
      <c r="DQ855" s="2">
        <v>1</v>
      </c>
      <c r="DR855" s="2"/>
      <c r="DS855" s="2"/>
      <c r="DT855" s="2"/>
      <c r="DU855" s="2">
        <v>1005</v>
      </c>
      <c r="DV855" s="2" t="s">
        <v>341</v>
      </c>
      <c r="DW855" s="2" t="s">
        <v>341</v>
      </c>
      <c r="DX855" s="2">
        <v>100</v>
      </c>
      <c r="DY855" s="2"/>
      <c r="DZ855" s="2" t="s">
        <v>3</v>
      </c>
      <c r="EA855" s="2" t="s">
        <v>3</v>
      </c>
      <c r="EB855" s="2" t="s">
        <v>3</v>
      </c>
      <c r="EC855" s="2" t="s">
        <v>3</v>
      </c>
      <c r="ED855" s="2"/>
      <c r="EE855" s="2">
        <v>54328922</v>
      </c>
      <c r="EF855" s="2">
        <v>2</v>
      </c>
      <c r="EG855" s="2" t="s">
        <v>21</v>
      </c>
      <c r="EH855" s="2">
        <v>0</v>
      </c>
      <c r="EI855" s="2" t="s">
        <v>3</v>
      </c>
      <c r="EJ855" s="2">
        <v>1</v>
      </c>
      <c r="EK855" s="2">
        <v>19</v>
      </c>
      <c r="EL855" s="2" t="s">
        <v>343</v>
      </c>
      <c r="EM855" s="2" t="s">
        <v>344</v>
      </c>
      <c r="EN855" s="2"/>
      <c r="EO855" s="2" t="s">
        <v>3</v>
      </c>
      <c r="EP855" s="2"/>
      <c r="EQ855" s="2">
        <v>1441792</v>
      </c>
      <c r="ER855" s="2">
        <v>12374.57</v>
      </c>
      <c r="ES855" s="2">
        <v>11866.89</v>
      </c>
      <c r="ET855" s="2">
        <v>29.76</v>
      </c>
      <c r="EU855" s="2">
        <v>1.95</v>
      </c>
      <c r="EV855" s="2">
        <v>477.92</v>
      </c>
      <c r="EW855" s="2">
        <v>46.4</v>
      </c>
      <c r="EX855" s="2">
        <v>0.4</v>
      </c>
      <c r="EY855" s="2">
        <v>1</v>
      </c>
      <c r="EZ855" s="2"/>
      <c r="FA855" s="2"/>
      <c r="FB855" s="2"/>
      <c r="FC855" s="2"/>
      <c r="FD855" s="2"/>
      <c r="FE855" s="2"/>
      <c r="FF855" s="2"/>
      <c r="FG855" s="2"/>
      <c r="FH855" s="2"/>
      <c r="FI855" s="2"/>
      <c r="FJ855" s="2"/>
      <c r="FK855" s="2"/>
      <c r="FL855" s="2"/>
      <c r="FM855" s="2"/>
      <c r="FN855" s="2"/>
      <c r="FO855" s="2"/>
      <c r="FP855" s="2"/>
      <c r="FQ855" s="2">
        <v>0</v>
      </c>
      <c r="FR855" s="2">
        <f t="shared" si="716"/>
        <v>0</v>
      </c>
      <c r="FS855" s="2">
        <v>0</v>
      </c>
      <c r="FT855" s="2"/>
      <c r="FU855" s="2"/>
      <c r="FV855" s="2"/>
      <c r="FW855" s="2"/>
      <c r="FX855" s="2">
        <v>90</v>
      </c>
      <c r="FY855" s="2">
        <v>70</v>
      </c>
      <c r="FZ855" s="2"/>
      <c r="GA855" s="2" t="s">
        <v>3</v>
      </c>
      <c r="GB855" s="2"/>
      <c r="GC855" s="2"/>
      <c r="GD855" s="2">
        <v>1</v>
      </c>
      <c r="GE855" s="2"/>
      <c r="GF855" s="2">
        <v>1782949007</v>
      </c>
      <c r="GG855" s="2">
        <v>2</v>
      </c>
      <c r="GH855" s="2">
        <v>1</v>
      </c>
      <c r="GI855" s="2">
        <v>-2</v>
      </c>
      <c r="GJ855" s="2">
        <v>0</v>
      </c>
      <c r="GK855" s="2">
        <v>0</v>
      </c>
      <c r="GL855" s="2">
        <f t="shared" si="717"/>
        <v>0</v>
      </c>
      <c r="GM855" s="2">
        <f t="shared" si="718"/>
        <v>288</v>
      </c>
      <c r="GN855" s="2">
        <f t="shared" si="719"/>
        <v>288</v>
      </c>
      <c r="GO855" s="2">
        <f t="shared" si="720"/>
        <v>0</v>
      </c>
      <c r="GP855" s="2">
        <f t="shared" si="721"/>
        <v>0</v>
      </c>
      <c r="GQ855" s="2"/>
      <c r="GR855" s="2">
        <v>0</v>
      </c>
      <c r="GS855" s="2">
        <v>3</v>
      </c>
      <c r="GT855" s="2">
        <v>0</v>
      </c>
      <c r="GU855" s="2" t="s">
        <v>3</v>
      </c>
      <c r="GV855" s="2">
        <f t="shared" si="725"/>
        <v>0</v>
      </c>
      <c r="GW855" s="2">
        <v>1</v>
      </c>
      <c r="GX855" s="2">
        <f t="shared" si="723"/>
        <v>0</v>
      </c>
      <c r="GY855" s="2"/>
      <c r="GZ855" s="2"/>
      <c r="HA855" s="2">
        <v>0</v>
      </c>
      <c r="HB855" s="2">
        <v>0</v>
      </c>
      <c r="HC855" s="2">
        <f t="shared" si="724"/>
        <v>0</v>
      </c>
      <c r="HD855" s="2"/>
      <c r="HE855" s="2" t="s">
        <v>3</v>
      </c>
      <c r="HF855" s="2" t="s">
        <v>3</v>
      </c>
      <c r="HG855" s="2"/>
      <c r="HH855" s="2"/>
      <c r="HI855" s="2"/>
      <c r="HJ855" s="2"/>
      <c r="HK855" s="2"/>
      <c r="HL855" s="2"/>
      <c r="HM855" s="2" t="s">
        <v>3</v>
      </c>
      <c r="HN855" s="2" t="s">
        <v>3</v>
      </c>
      <c r="HO855" s="2" t="s">
        <v>3</v>
      </c>
      <c r="HP855" s="2" t="s">
        <v>3</v>
      </c>
      <c r="HQ855" s="2" t="s">
        <v>3</v>
      </c>
      <c r="HR855" s="2"/>
      <c r="HS855" s="2"/>
      <c r="HT855" s="2"/>
      <c r="HU855" s="2"/>
      <c r="HV855" s="2"/>
      <c r="HW855" s="2"/>
      <c r="HX855" s="2"/>
      <c r="HY855" s="2"/>
      <c r="HZ855" s="2"/>
      <c r="IA855" s="2"/>
      <c r="IB855" s="2"/>
      <c r="IC855" s="2"/>
      <c r="ID855" s="2"/>
      <c r="IE855" s="2"/>
      <c r="IF855" s="2"/>
      <c r="IG855" s="2"/>
      <c r="IH855" s="2"/>
      <c r="II855" s="2"/>
      <c r="IJ855" s="2"/>
      <c r="IK855" s="2">
        <v>0</v>
      </c>
      <c r="IL855" s="2"/>
      <c r="IM855" s="2"/>
      <c r="IN855" s="2"/>
      <c r="IO855" s="2"/>
      <c r="IP855" s="2"/>
      <c r="IQ855" s="2"/>
      <c r="IR855" s="2"/>
      <c r="IS855" s="2"/>
      <c r="IT855" s="2"/>
      <c r="IU855" s="2"/>
    </row>
    <row r="856" spans="1:255" x14ac:dyDescent="0.2">
      <c r="A856">
        <v>17</v>
      </c>
      <c r="B856">
        <v>1</v>
      </c>
      <c r="C856">
        <f>ROW(SmtRes!A796)</f>
        <v>796</v>
      </c>
      <c r="D856">
        <f>ROW(EtalonRes!A810)</f>
        <v>810</v>
      </c>
      <c r="E856" t="s">
        <v>493</v>
      </c>
      <c r="F856" t="s">
        <v>339</v>
      </c>
      <c r="G856" t="s">
        <v>340</v>
      </c>
      <c r="H856" t="s">
        <v>341</v>
      </c>
      <c r="I856">
        <f>'1.Лок.смета.и.Акт'!E98</f>
        <v>0.22500000000000001</v>
      </c>
      <c r="J856">
        <v>0</v>
      </c>
      <c r="K856">
        <v>0.22500000000000001</v>
      </c>
      <c r="L856">
        <v>0.45</v>
      </c>
      <c r="M856">
        <v>0</v>
      </c>
      <c r="N856">
        <f t="shared" si="687"/>
        <v>0.45</v>
      </c>
      <c r="O856">
        <f t="shared" si="688"/>
        <v>2779</v>
      </c>
      <c r="P856">
        <f t="shared" si="689"/>
        <v>0</v>
      </c>
      <c r="Q856">
        <f t="shared" si="690"/>
        <v>52</v>
      </c>
      <c r="R856">
        <f t="shared" si="691"/>
        <v>9</v>
      </c>
      <c r="S856">
        <f t="shared" si="692"/>
        <v>2727</v>
      </c>
      <c r="T856">
        <f t="shared" si="693"/>
        <v>0</v>
      </c>
      <c r="U856" t="e">
        <f t="shared" si="694"/>
        <v>#REF!</v>
      </c>
      <c r="V856">
        <f t="shared" si="695"/>
        <v>9.0000000000000011E-2</v>
      </c>
      <c r="W856">
        <f t="shared" si="696"/>
        <v>0</v>
      </c>
      <c r="X856" t="e">
        <f t="shared" si="697"/>
        <v>#REF!</v>
      </c>
      <c r="Y856" t="e">
        <f t="shared" si="698"/>
        <v>#REF!</v>
      </c>
      <c r="AA856">
        <v>69726884</v>
      </c>
      <c r="AB856">
        <f t="shared" si="699"/>
        <v>507.68</v>
      </c>
      <c r="AC856">
        <f>ROUND((ES856+(SUM(SmtRes!BC790:'SmtRes'!BC796)+SUM(EtalonRes!AL804:'EtalonRes'!AL810))),2)</f>
        <v>0</v>
      </c>
      <c r="AD856">
        <f>ROUND((((ET856)-(EU856))+AE856),2)</f>
        <v>29.76</v>
      </c>
      <c r="AE856">
        <f t="shared" si="728"/>
        <v>1.95</v>
      </c>
      <c r="AF856">
        <f t="shared" si="726"/>
        <v>477.92</v>
      </c>
      <c r="AG856">
        <f t="shared" si="703"/>
        <v>0</v>
      </c>
      <c r="AH856" t="e">
        <f t="shared" si="727"/>
        <v>#REF!</v>
      </c>
      <c r="AI856">
        <f t="shared" si="729"/>
        <v>0.4</v>
      </c>
      <c r="AJ856">
        <f t="shared" si="706"/>
        <v>0</v>
      </c>
      <c r="AK856">
        <v>12374.57</v>
      </c>
      <c r="AL856">
        <v>11866.89</v>
      </c>
      <c r="AM856">
        <v>29.76</v>
      </c>
      <c r="AN856">
        <v>1.95</v>
      </c>
      <c r="AO856">
        <v>477.92</v>
      </c>
      <c r="AP856">
        <v>0</v>
      </c>
      <c r="AQ856" t="e">
        <f>'1.Лок.смета.и.Акт'!#REF!</f>
        <v>#REF!</v>
      </c>
      <c r="AR856">
        <v>0.4</v>
      </c>
      <c r="AS856">
        <v>0</v>
      </c>
      <c r="AT856">
        <v>86</v>
      </c>
      <c r="AU856">
        <v>60</v>
      </c>
      <c r="AV856">
        <v>1</v>
      </c>
      <c r="AW856">
        <v>1</v>
      </c>
      <c r="AZ856">
        <v>1</v>
      </c>
      <c r="BA856">
        <v>25.36</v>
      </c>
      <c r="BB856">
        <v>7.84</v>
      </c>
      <c r="BC856">
        <v>7.56</v>
      </c>
      <c r="BD856" t="s">
        <v>3</v>
      </c>
      <c r="BE856" t="s">
        <v>3</v>
      </c>
      <c r="BF856" t="s">
        <v>3</v>
      </c>
      <c r="BG856" t="s">
        <v>3</v>
      </c>
      <c r="BH856">
        <v>0</v>
      </c>
      <c r="BI856">
        <v>1</v>
      </c>
      <c r="BJ856" t="s">
        <v>342</v>
      </c>
      <c r="BM856">
        <v>19</v>
      </c>
      <c r="BN856">
        <v>0</v>
      </c>
      <c r="BO856" t="s">
        <v>339</v>
      </c>
      <c r="BP856">
        <v>1</v>
      </c>
      <c r="BQ856">
        <v>2</v>
      </c>
      <c r="BR856">
        <v>0</v>
      </c>
      <c r="BS856">
        <v>19.8</v>
      </c>
      <c r="BT856">
        <v>1</v>
      </c>
      <c r="BU856">
        <v>1</v>
      </c>
      <c r="BV856">
        <v>1</v>
      </c>
      <c r="BW856">
        <v>1</v>
      </c>
      <c r="BX856">
        <v>1</v>
      </c>
      <c r="BY856" t="s">
        <v>3</v>
      </c>
      <c r="BZ856" t="e">
        <f>'1.Лок.смета.и.Акт'!#REF!</f>
        <v>#REF!</v>
      </c>
      <c r="CA856" t="e">
        <f>'1.Лок.смета.и.Акт'!#REF!</f>
        <v>#REF!</v>
      </c>
      <c r="CB856" t="s">
        <v>3</v>
      </c>
      <c r="CE856">
        <v>0</v>
      </c>
      <c r="CF856">
        <v>0</v>
      </c>
      <c r="CG856">
        <v>0</v>
      </c>
      <c r="CH856">
        <v>73</v>
      </c>
      <c r="CI856">
        <v>0</v>
      </c>
      <c r="CJ856">
        <v>0</v>
      </c>
      <c r="CK856">
        <v>0</v>
      </c>
      <c r="CL856">
        <v>0</v>
      </c>
      <c r="CM856">
        <v>0</v>
      </c>
      <c r="CN856" t="s">
        <v>3</v>
      </c>
      <c r="CO856">
        <v>0</v>
      </c>
      <c r="CP856">
        <f t="shared" si="707"/>
        <v>2779</v>
      </c>
      <c r="CQ856">
        <f t="shared" si="708"/>
        <v>0</v>
      </c>
      <c r="CR856">
        <f t="shared" si="709"/>
        <v>233.3184</v>
      </c>
      <c r="CS856">
        <f t="shared" si="710"/>
        <v>38.61</v>
      </c>
      <c r="CT856">
        <f t="shared" si="711"/>
        <v>12120.0512</v>
      </c>
      <c r="CU856">
        <f t="shared" si="712"/>
        <v>0</v>
      </c>
      <c r="CV856" t="e">
        <f t="shared" si="713"/>
        <v>#REF!</v>
      </c>
      <c r="CW856">
        <f t="shared" si="714"/>
        <v>0.4</v>
      </c>
      <c r="CX856">
        <f t="shared" si="715"/>
        <v>0</v>
      </c>
      <c r="CY856" t="e">
        <f>(S856+R856)*(BZ856/100)</f>
        <v>#REF!</v>
      </c>
      <c r="CZ856" t="e">
        <f>(S856+R856)*(CA856/100)</f>
        <v>#REF!</v>
      </c>
      <c r="DC856" t="s">
        <v>3</v>
      </c>
      <c r="DD856" t="s">
        <v>3</v>
      </c>
      <c r="DE856" t="s">
        <v>3</v>
      </c>
      <c r="DF856" t="s">
        <v>3</v>
      </c>
      <c r="DG856" t="s">
        <v>3</v>
      </c>
      <c r="DH856" t="s">
        <v>3</v>
      </c>
      <c r="DI856" t="s">
        <v>3</v>
      </c>
      <c r="DJ856" t="s">
        <v>3</v>
      </c>
      <c r="DK856" t="s">
        <v>3</v>
      </c>
      <c r="DL856" t="s">
        <v>3</v>
      </c>
      <c r="DM856" t="s">
        <v>3</v>
      </c>
      <c r="DN856">
        <v>90</v>
      </c>
      <c r="DO856">
        <v>70</v>
      </c>
      <c r="DP856">
        <v>1</v>
      </c>
      <c r="DQ856">
        <v>1</v>
      </c>
      <c r="DU856">
        <v>1005</v>
      </c>
      <c r="DV856" t="s">
        <v>341</v>
      </c>
      <c r="DW856" t="str">
        <f>'1.Лок.смета.и.Акт'!D98</f>
        <v>100 м2</v>
      </c>
      <c r="DX856">
        <v>100</v>
      </c>
      <c r="DZ856" t="s">
        <v>3</v>
      </c>
      <c r="EA856" t="s">
        <v>3</v>
      </c>
      <c r="EB856" t="s">
        <v>3</v>
      </c>
      <c r="EC856" t="s">
        <v>3</v>
      </c>
      <c r="EE856">
        <v>54328922</v>
      </c>
      <c r="EF856">
        <v>2</v>
      </c>
      <c r="EG856" t="s">
        <v>21</v>
      </c>
      <c r="EH856">
        <v>0</v>
      </c>
      <c r="EI856" t="s">
        <v>3</v>
      </c>
      <c r="EJ856">
        <v>1</v>
      </c>
      <c r="EK856">
        <v>19</v>
      </c>
      <c r="EL856" t="s">
        <v>343</v>
      </c>
      <c r="EM856" t="s">
        <v>344</v>
      </c>
      <c r="EO856" t="s">
        <v>3</v>
      </c>
      <c r="EQ856">
        <v>1441792</v>
      </c>
      <c r="ER856">
        <v>12374.57</v>
      </c>
      <c r="ES856">
        <v>11866.89</v>
      </c>
      <c r="ET856">
        <v>29.76</v>
      </c>
      <c r="EU856">
        <v>1.95</v>
      </c>
      <c r="EV856">
        <v>477.92</v>
      </c>
      <c r="EW856" t="e">
        <f>'1.Лок.смета.и.Акт'!#REF!</f>
        <v>#REF!</v>
      </c>
      <c r="EX856">
        <v>0.4</v>
      </c>
      <c r="EY856">
        <v>1</v>
      </c>
      <c r="FQ856">
        <v>0</v>
      </c>
      <c r="FR856">
        <f t="shared" si="716"/>
        <v>0</v>
      </c>
      <c r="FS856">
        <v>0</v>
      </c>
      <c r="FX856">
        <v>90</v>
      </c>
      <c r="FY856">
        <v>70</v>
      </c>
      <c r="GA856" t="s">
        <v>3</v>
      </c>
      <c r="GD856">
        <v>1</v>
      </c>
      <c r="GF856">
        <v>1782949007</v>
      </c>
      <c r="GG856">
        <v>2</v>
      </c>
      <c r="GH856">
        <v>1</v>
      </c>
      <c r="GI856">
        <v>2</v>
      </c>
      <c r="GJ856">
        <v>0</v>
      </c>
      <c r="GK856">
        <v>0</v>
      </c>
      <c r="GL856">
        <f t="shared" si="717"/>
        <v>0</v>
      </c>
      <c r="GM856" t="e">
        <f t="shared" si="718"/>
        <v>#REF!</v>
      </c>
      <c r="GN856" t="e">
        <f t="shared" si="719"/>
        <v>#REF!</v>
      </c>
      <c r="GO856">
        <f t="shared" si="720"/>
        <v>0</v>
      </c>
      <c r="GP856">
        <f t="shared" si="721"/>
        <v>0</v>
      </c>
      <c r="GR856">
        <v>0</v>
      </c>
      <c r="GS856">
        <v>3</v>
      </c>
      <c r="GT856">
        <v>0</v>
      </c>
      <c r="GU856" t="s">
        <v>3</v>
      </c>
      <c r="GV856">
        <f t="shared" si="725"/>
        <v>0</v>
      </c>
      <c r="GW856">
        <v>1015.2</v>
      </c>
      <c r="GX856">
        <f t="shared" si="723"/>
        <v>0</v>
      </c>
      <c r="HA856">
        <v>0</v>
      </c>
      <c r="HB856">
        <v>0</v>
      </c>
      <c r="HC856">
        <f t="shared" si="724"/>
        <v>0</v>
      </c>
      <c r="HE856" t="s">
        <v>3</v>
      </c>
      <c r="HF856" t="s">
        <v>3</v>
      </c>
      <c r="HM856" t="s">
        <v>3</v>
      </c>
      <c r="HN856" t="s">
        <v>3</v>
      </c>
      <c r="HO856" t="s">
        <v>3</v>
      </c>
      <c r="HP856" t="s">
        <v>3</v>
      </c>
      <c r="HQ856" t="s">
        <v>3</v>
      </c>
      <c r="IK856">
        <v>0</v>
      </c>
    </row>
    <row r="857" spans="1:255" x14ac:dyDescent="0.2">
      <c r="A857" s="2">
        <v>18</v>
      </c>
      <c r="B857" s="2">
        <v>1</v>
      </c>
      <c r="C857" s="2">
        <v>787</v>
      </c>
      <c r="D857" s="2"/>
      <c r="E857" s="2" t="s">
        <v>494</v>
      </c>
      <c r="F857" s="2" t="s">
        <v>346</v>
      </c>
      <c r="G857" s="2" t="s">
        <v>347</v>
      </c>
      <c r="H857" s="2" t="s">
        <v>78</v>
      </c>
      <c r="I857" s="2">
        <f>I855*J857</f>
        <v>3.15E-3</v>
      </c>
      <c r="J857" s="2">
        <v>1.4E-2</v>
      </c>
      <c r="K857" s="2">
        <v>1.4E-2</v>
      </c>
      <c r="L857" s="2">
        <v>6.3E-3</v>
      </c>
      <c r="M857" s="2">
        <v>0</v>
      </c>
      <c r="N857" s="2">
        <f t="shared" si="687"/>
        <v>6.3E-3</v>
      </c>
      <c r="O857" s="2">
        <f t="shared" si="688"/>
        <v>78</v>
      </c>
      <c r="P857" s="2">
        <f t="shared" si="689"/>
        <v>78</v>
      </c>
      <c r="Q857" s="2">
        <f t="shared" si="690"/>
        <v>0</v>
      </c>
      <c r="R857" s="2">
        <f t="shared" si="691"/>
        <v>0</v>
      </c>
      <c r="S857" s="2">
        <f t="shared" si="692"/>
        <v>0</v>
      </c>
      <c r="T857" s="2">
        <f t="shared" si="693"/>
        <v>0</v>
      </c>
      <c r="U857" s="2">
        <f t="shared" si="694"/>
        <v>0</v>
      </c>
      <c r="V857" s="2">
        <f t="shared" si="695"/>
        <v>0</v>
      </c>
      <c r="W857" s="2">
        <f t="shared" si="696"/>
        <v>0</v>
      </c>
      <c r="X857" s="2">
        <f t="shared" si="697"/>
        <v>0</v>
      </c>
      <c r="Y857" s="2">
        <f t="shared" si="698"/>
        <v>0</v>
      </c>
      <c r="Z857" s="2"/>
      <c r="AA857" s="2">
        <v>69726971</v>
      </c>
      <c r="AB857" s="2">
        <f t="shared" si="699"/>
        <v>24700</v>
      </c>
      <c r="AC857" s="2">
        <f t="shared" ref="AC857:AD862" si="730">ROUND((ES857),2)</f>
        <v>24700</v>
      </c>
      <c r="AD857" s="2">
        <f t="shared" si="730"/>
        <v>0</v>
      </c>
      <c r="AE857" s="2">
        <f t="shared" si="728"/>
        <v>0</v>
      </c>
      <c r="AF857" s="2">
        <f t="shared" si="726"/>
        <v>0</v>
      </c>
      <c r="AG857" s="2">
        <f t="shared" si="703"/>
        <v>0</v>
      </c>
      <c r="AH857" s="2">
        <f t="shared" si="727"/>
        <v>0</v>
      </c>
      <c r="AI857" s="2">
        <f t="shared" si="729"/>
        <v>0</v>
      </c>
      <c r="AJ857" s="2">
        <f t="shared" si="706"/>
        <v>0</v>
      </c>
      <c r="AK857" s="2">
        <v>24700</v>
      </c>
      <c r="AL857" s="2">
        <v>24700</v>
      </c>
      <c r="AM857" s="2">
        <v>0</v>
      </c>
      <c r="AN857" s="2">
        <v>0</v>
      </c>
      <c r="AO857" s="2">
        <v>0</v>
      </c>
      <c r="AP857" s="2">
        <v>0</v>
      </c>
      <c r="AQ857" s="2">
        <v>0</v>
      </c>
      <c r="AR857" s="2">
        <v>0</v>
      </c>
      <c r="AS857" s="2">
        <v>0</v>
      </c>
      <c r="AT857" s="2">
        <v>0</v>
      </c>
      <c r="AU857" s="2">
        <v>0</v>
      </c>
      <c r="AV857" s="2">
        <v>1</v>
      </c>
      <c r="AW857" s="2">
        <v>1</v>
      </c>
      <c r="AX857" s="2"/>
      <c r="AY857" s="2"/>
      <c r="AZ857" s="2">
        <v>1</v>
      </c>
      <c r="BA857" s="2">
        <v>1</v>
      </c>
      <c r="BB857" s="2">
        <v>1</v>
      </c>
      <c r="BC857" s="2">
        <v>1</v>
      </c>
      <c r="BD857" s="2" t="s">
        <v>3</v>
      </c>
      <c r="BE857" s="2" t="s">
        <v>3</v>
      </c>
      <c r="BF857" s="2" t="s">
        <v>3</v>
      </c>
      <c r="BG857" s="2" t="s">
        <v>3</v>
      </c>
      <c r="BH857" s="2">
        <v>3</v>
      </c>
      <c r="BI857" s="2">
        <v>1</v>
      </c>
      <c r="BJ857" s="2" t="s">
        <v>348</v>
      </c>
      <c r="BK857" s="2"/>
      <c r="BL857" s="2"/>
      <c r="BM857" s="2">
        <v>3113</v>
      </c>
      <c r="BN857" s="2">
        <v>0</v>
      </c>
      <c r="BO857" s="2" t="s">
        <v>3</v>
      </c>
      <c r="BP857" s="2">
        <v>0</v>
      </c>
      <c r="BQ857" s="2">
        <v>0</v>
      </c>
      <c r="BR857" s="2">
        <v>0</v>
      </c>
      <c r="BS857" s="2">
        <v>1</v>
      </c>
      <c r="BT857" s="2">
        <v>1</v>
      </c>
      <c r="BU857" s="2">
        <v>1</v>
      </c>
      <c r="BV857" s="2">
        <v>1</v>
      </c>
      <c r="BW857" s="2">
        <v>1</v>
      </c>
      <c r="BX857" s="2">
        <v>1</v>
      </c>
      <c r="BY857" s="2" t="s">
        <v>3</v>
      </c>
      <c r="BZ857" s="2">
        <v>0</v>
      </c>
      <c r="CA857" s="2">
        <v>0</v>
      </c>
      <c r="CB857" s="2" t="s">
        <v>3</v>
      </c>
      <c r="CC857" s="2"/>
      <c r="CD857" s="2"/>
      <c r="CE857" s="2">
        <v>0</v>
      </c>
      <c r="CF857" s="2">
        <v>0</v>
      </c>
      <c r="CG857" s="2">
        <v>0</v>
      </c>
      <c r="CH857" s="2">
        <v>73</v>
      </c>
      <c r="CI857" s="2">
        <v>1</v>
      </c>
      <c r="CJ857" s="2">
        <v>0</v>
      </c>
      <c r="CK857" s="2">
        <v>0</v>
      </c>
      <c r="CL857" s="2">
        <v>0</v>
      </c>
      <c r="CM857" s="2">
        <v>0</v>
      </c>
      <c r="CN857" s="2" t="s">
        <v>3</v>
      </c>
      <c r="CO857" s="2">
        <v>0</v>
      </c>
      <c r="CP857" s="2">
        <f t="shared" si="707"/>
        <v>78</v>
      </c>
      <c r="CQ857" s="2">
        <f t="shared" si="708"/>
        <v>24700</v>
      </c>
      <c r="CR857" s="2">
        <f t="shared" si="709"/>
        <v>0</v>
      </c>
      <c r="CS857" s="2">
        <f t="shared" si="710"/>
        <v>0</v>
      </c>
      <c r="CT857" s="2">
        <f t="shared" si="711"/>
        <v>0</v>
      </c>
      <c r="CU857" s="2">
        <f t="shared" si="712"/>
        <v>0</v>
      </c>
      <c r="CV857" s="2">
        <f t="shared" si="713"/>
        <v>0</v>
      </c>
      <c r="CW857" s="2">
        <f t="shared" si="714"/>
        <v>0</v>
      </c>
      <c r="CX857" s="2">
        <f t="shared" si="715"/>
        <v>0</v>
      </c>
      <c r="CY857" s="2">
        <f>0</f>
        <v>0</v>
      </c>
      <c r="CZ857" s="2">
        <f>0</f>
        <v>0</v>
      </c>
      <c r="DA857" s="2"/>
      <c r="DB857" s="2"/>
      <c r="DC857" s="2" t="s">
        <v>3</v>
      </c>
      <c r="DD857" s="2" t="s">
        <v>3</v>
      </c>
      <c r="DE857" s="2" t="s">
        <v>3</v>
      </c>
      <c r="DF857" s="2" t="s">
        <v>3</v>
      </c>
      <c r="DG857" s="2" t="s">
        <v>3</v>
      </c>
      <c r="DH857" s="2" t="s">
        <v>3</v>
      </c>
      <c r="DI857" s="2" t="s">
        <v>3</v>
      </c>
      <c r="DJ857" s="2" t="s">
        <v>3</v>
      </c>
      <c r="DK857" s="2" t="s">
        <v>3</v>
      </c>
      <c r="DL857" s="2" t="s">
        <v>3</v>
      </c>
      <c r="DM857" s="2" t="s">
        <v>3</v>
      </c>
      <c r="DN857" s="2">
        <v>0</v>
      </c>
      <c r="DO857" s="2">
        <v>0</v>
      </c>
      <c r="DP857" s="2">
        <v>1</v>
      </c>
      <c r="DQ857" s="2">
        <v>1</v>
      </c>
      <c r="DR857" s="2"/>
      <c r="DS857" s="2"/>
      <c r="DT857" s="2"/>
      <c r="DU857" s="2">
        <v>1009</v>
      </c>
      <c r="DV857" s="2" t="s">
        <v>78</v>
      </c>
      <c r="DW857" s="2" t="s">
        <v>78</v>
      </c>
      <c r="DX857" s="2">
        <v>1000</v>
      </c>
      <c r="DY857" s="2"/>
      <c r="DZ857" s="2" t="s">
        <v>3</v>
      </c>
      <c r="EA857" s="2" t="s">
        <v>3</v>
      </c>
      <c r="EB857" s="2" t="s">
        <v>3</v>
      </c>
      <c r="EC857" s="2" t="s">
        <v>3</v>
      </c>
      <c r="ED857" s="2"/>
      <c r="EE857" s="2">
        <v>0</v>
      </c>
      <c r="EF857" s="2">
        <v>0</v>
      </c>
      <c r="EG857" s="2" t="s">
        <v>3</v>
      </c>
      <c r="EH857" s="2">
        <v>0</v>
      </c>
      <c r="EI857" s="2" t="s">
        <v>3</v>
      </c>
      <c r="EJ857" s="2">
        <v>0</v>
      </c>
      <c r="EK857" s="2">
        <v>3113</v>
      </c>
      <c r="EL857" s="2" t="s">
        <v>3</v>
      </c>
      <c r="EM857" s="2" t="s">
        <v>3</v>
      </c>
      <c r="EN857" s="2"/>
      <c r="EO857" s="2" t="s">
        <v>3</v>
      </c>
      <c r="EP857" s="2"/>
      <c r="EQ857" s="2">
        <v>0</v>
      </c>
      <c r="ER857" s="2">
        <v>24700</v>
      </c>
      <c r="ES857" s="2">
        <v>24700</v>
      </c>
      <c r="ET857" s="2">
        <v>0</v>
      </c>
      <c r="EU857" s="2">
        <v>0</v>
      </c>
      <c r="EV857" s="2">
        <v>0</v>
      </c>
      <c r="EW857" s="2">
        <v>0</v>
      </c>
      <c r="EX857" s="2">
        <v>0</v>
      </c>
      <c r="EY857" s="2"/>
      <c r="EZ857" s="2"/>
      <c r="FA857" s="2"/>
      <c r="FB857" s="2"/>
      <c r="FC857" s="2"/>
      <c r="FD857" s="2"/>
      <c r="FE857" s="2"/>
      <c r="FF857" s="2"/>
      <c r="FG857" s="2"/>
      <c r="FH857" s="2"/>
      <c r="FI857" s="2"/>
      <c r="FJ857" s="2"/>
      <c r="FK857" s="2"/>
      <c r="FL857" s="2"/>
      <c r="FM857" s="2"/>
      <c r="FN857" s="2"/>
      <c r="FO857" s="2"/>
      <c r="FP857" s="2"/>
      <c r="FQ857" s="2">
        <v>0</v>
      </c>
      <c r="FR857" s="2">
        <f t="shared" si="716"/>
        <v>0</v>
      </c>
      <c r="FS857" s="2">
        <v>0</v>
      </c>
      <c r="FT857" s="2"/>
      <c r="FU857" s="2"/>
      <c r="FV857" s="2"/>
      <c r="FW857" s="2"/>
      <c r="FX857" s="2">
        <v>0</v>
      </c>
      <c r="FY857" s="2">
        <v>0</v>
      </c>
      <c r="FZ857" s="2"/>
      <c r="GA857" s="2" t="s">
        <v>3</v>
      </c>
      <c r="GB857" s="2"/>
      <c r="GC857" s="2"/>
      <c r="GD857" s="2">
        <v>1</v>
      </c>
      <c r="GE857" s="2"/>
      <c r="GF857" s="2">
        <v>1012753382</v>
      </c>
      <c r="GG857" s="2">
        <v>2</v>
      </c>
      <c r="GH857" s="2">
        <v>1</v>
      </c>
      <c r="GI857" s="2">
        <v>-2</v>
      </c>
      <c r="GJ857" s="2">
        <v>0</v>
      </c>
      <c r="GK857" s="2">
        <v>0</v>
      </c>
      <c r="GL857" s="2">
        <f t="shared" si="717"/>
        <v>0</v>
      </c>
      <c r="GM857" s="2">
        <f t="shared" si="718"/>
        <v>78</v>
      </c>
      <c r="GN857" s="2">
        <f t="shared" si="719"/>
        <v>78</v>
      </c>
      <c r="GO857" s="2">
        <f t="shared" si="720"/>
        <v>0</v>
      </c>
      <c r="GP857" s="2">
        <f t="shared" si="721"/>
        <v>0</v>
      </c>
      <c r="GQ857" s="2"/>
      <c r="GR857" s="2">
        <v>0</v>
      </c>
      <c r="GS857" s="2">
        <v>3</v>
      </c>
      <c r="GT857" s="2">
        <v>0</v>
      </c>
      <c r="GU857" s="2" t="s">
        <v>3</v>
      </c>
      <c r="GV857" s="2">
        <f t="shared" si="725"/>
        <v>0</v>
      </c>
      <c r="GW857" s="2">
        <v>1</v>
      </c>
      <c r="GX857" s="2">
        <f t="shared" si="723"/>
        <v>0</v>
      </c>
      <c r="GY857" s="2"/>
      <c r="GZ857" s="2"/>
      <c r="HA857" s="2">
        <v>0</v>
      </c>
      <c r="HB857" s="2">
        <v>0</v>
      </c>
      <c r="HC857" s="2">
        <f t="shared" si="724"/>
        <v>0</v>
      </c>
      <c r="HD857" s="2"/>
      <c r="HE857" s="2" t="s">
        <v>3</v>
      </c>
      <c r="HF857" s="2" t="s">
        <v>3</v>
      </c>
      <c r="HG857" s="2"/>
      <c r="HH857" s="2"/>
      <c r="HI857" s="2"/>
      <c r="HJ857" s="2"/>
      <c r="HK857" s="2"/>
      <c r="HL857" s="2"/>
      <c r="HM857" s="2" t="s">
        <v>3</v>
      </c>
      <c r="HN857" s="2" t="s">
        <v>3</v>
      </c>
      <c r="HO857" s="2" t="s">
        <v>3</v>
      </c>
      <c r="HP857" s="2" t="s">
        <v>3</v>
      </c>
      <c r="HQ857" s="2" t="s">
        <v>3</v>
      </c>
      <c r="HR857" s="2"/>
      <c r="HS857" s="2"/>
      <c r="HT857" s="2"/>
      <c r="HU857" s="2"/>
      <c r="HV857" s="2"/>
      <c r="HW857" s="2"/>
      <c r="HX857" s="2"/>
      <c r="HY857" s="2"/>
      <c r="HZ857" s="2"/>
      <c r="IA857" s="2"/>
      <c r="IB857" s="2"/>
      <c r="IC857" s="2"/>
      <c r="ID857" s="2"/>
      <c r="IE857" s="2"/>
      <c r="IF857" s="2"/>
      <c r="IG857" s="2"/>
      <c r="IH857" s="2"/>
      <c r="II857" s="2"/>
      <c r="IJ857" s="2"/>
      <c r="IK857" s="2">
        <v>0</v>
      </c>
      <c r="IL857" s="2"/>
      <c r="IM857" s="2"/>
      <c r="IN857" s="2"/>
      <c r="IO857" s="2"/>
      <c r="IP857" s="2"/>
      <c r="IQ857" s="2"/>
      <c r="IR857" s="2"/>
      <c r="IS857" s="2"/>
      <c r="IT857" s="2"/>
      <c r="IU857" s="2"/>
    </row>
    <row r="858" spans="1:255" x14ac:dyDescent="0.2">
      <c r="A858">
        <v>18</v>
      </c>
      <c r="B858">
        <v>1</v>
      </c>
      <c r="C858">
        <v>794</v>
      </c>
      <c r="E858" t="s">
        <v>494</v>
      </c>
      <c r="F858" t="e">
        <f>'1.Лок.смета.и.Акт'!#REF!</f>
        <v>#REF!</v>
      </c>
      <c r="G858" t="s">
        <v>347</v>
      </c>
      <c r="H858" t="s">
        <v>78</v>
      </c>
      <c r="I858">
        <f>I856*J858</f>
        <v>3.15E-3</v>
      </c>
      <c r="J858">
        <v>1.4E-2</v>
      </c>
      <c r="K858">
        <v>1.4E-2</v>
      </c>
      <c r="L858">
        <v>6.3E-3</v>
      </c>
      <c r="M858">
        <v>0</v>
      </c>
      <c r="N858">
        <f t="shared" si="687"/>
        <v>6.3E-3</v>
      </c>
      <c r="O858">
        <f t="shared" si="688"/>
        <v>128</v>
      </c>
      <c r="P858">
        <f t="shared" si="689"/>
        <v>128</v>
      </c>
      <c r="Q858">
        <f t="shared" si="690"/>
        <v>0</v>
      </c>
      <c r="R858">
        <f t="shared" si="691"/>
        <v>0</v>
      </c>
      <c r="S858">
        <f t="shared" si="692"/>
        <v>0</v>
      </c>
      <c r="T858">
        <f t="shared" si="693"/>
        <v>0</v>
      </c>
      <c r="U858">
        <f t="shared" si="694"/>
        <v>0</v>
      </c>
      <c r="V858">
        <f t="shared" si="695"/>
        <v>0</v>
      </c>
      <c r="W858">
        <f t="shared" si="696"/>
        <v>0</v>
      </c>
      <c r="X858">
        <f t="shared" si="697"/>
        <v>0</v>
      </c>
      <c r="Y858">
        <f t="shared" si="698"/>
        <v>0</v>
      </c>
      <c r="AA858">
        <v>69726884</v>
      </c>
      <c r="AB858">
        <f t="shared" si="699"/>
        <v>5391.1</v>
      </c>
      <c r="AC858">
        <f t="shared" si="730"/>
        <v>5391.1</v>
      </c>
      <c r="AD858">
        <f t="shared" si="730"/>
        <v>0</v>
      </c>
      <c r="AE858">
        <f t="shared" si="728"/>
        <v>0</v>
      </c>
      <c r="AF858">
        <f t="shared" si="726"/>
        <v>0</v>
      </c>
      <c r="AG858">
        <f t="shared" si="703"/>
        <v>0</v>
      </c>
      <c r="AH858">
        <f t="shared" si="727"/>
        <v>0</v>
      </c>
      <c r="AI858">
        <f t="shared" si="729"/>
        <v>0</v>
      </c>
      <c r="AJ858">
        <f t="shared" si="706"/>
        <v>0</v>
      </c>
      <c r="AK858">
        <v>5391.0999999999995</v>
      </c>
      <c r="AL858">
        <v>5391.0999999999995</v>
      </c>
      <c r="AM858">
        <v>0</v>
      </c>
      <c r="AN858">
        <v>0</v>
      </c>
      <c r="AO858">
        <v>0</v>
      </c>
      <c r="AP858">
        <v>0</v>
      </c>
      <c r="AQ858">
        <v>0</v>
      </c>
      <c r="AR858">
        <v>0</v>
      </c>
      <c r="AS858">
        <v>0</v>
      </c>
      <c r="AT858">
        <v>0</v>
      </c>
      <c r="AU858">
        <v>0</v>
      </c>
      <c r="AV858">
        <v>1</v>
      </c>
      <c r="AW858">
        <v>1</v>
      </c>
      <c r="AZ858">
        <v>1</v>
      </c>
      <c r="BA858">
        <v>1</v>
      </c>
      <c r="BB858">
        <v>1</v>
      </c>
      <c r="BC858">
        <v>7.56</v>
      </c>
      <c r="BD858" t="s">
        <v>3</v>
      </c>
      <c r="BE858" t="s">
        <v>3</v>
      </c>
      <c r="BF858" t="s">
        <v>3</v>
      </c>
      <c r="BG858" t="s">
        <v>3</v>
      </c>
      <c r="BH858">
        <v>3</v>
      </c>
      <c r="BI858">
        <v>1</v>
      </c>
      <c r="BJ858" t="s">
        <v>348</v>
      </c>
      <c r="BM858">
        <v>3113</v>
      </c>
      <c r="BN858">
        <v>0</v>
      </c>
      <c r="BO858" t="s">
        <v>3</v>
      </c>
      <c r="BP858">
        <v>0</v>
      </c>
      <c r="BQ858">
        <v>0</v>
      </c>
      <c r="BR858">
        <v>0</v>
      </c>
      <c r="BS858">
        <v>1</v>
      </c>
      <c r="BT858">
        <v>1</v>
      </c>
      <c r="BU858">
        <v>1</v>
      </c>
      <c r="BV858">
        <v>1</v>
      </c>
      <c r="BW858">
        <v>1</v>
      </c>
      <c r="BX858">
        <v>1</v>
      </c>
      <c r="BY858" t="s">
        <v>3</v>
      </c>
      <c r="BZ858">
        <v>0</v>
      </c>
      <c r="CA858">
        <v>0</v>
      </c>
      <c r="CB858" t="s">
        <v>3</v>
      </c>
      <c r="CE858">
        <v>0</v>
      </c>
      <c r="CF858">
        <v>0</v>
      </c>
      <c r="CG858">
        <v>0</v>
      </c>
      <c r="CH858">
        <v>73</v>
      </c>
      <c r="CI858">
        <v>1</v>
      </c>
      <c r="CJ858">
        <v>0</v>
      </c>
      <c r="CK858">
        <v>0</v>
      </c>
      <c r="CL858">
        <v>0</v>
      </c>
      <c r="CM858">
        <v>0</v>
      </c>
      <c r="CN858" t="s">
        <v>3</v>
      </c>
      <c r="CO858">
        <v>0</v>
      </c>
      <c r="CP858">
        <f t="shared" si="707"/>
        <v>128</v>
      </c>
      <c r="CQ858">
        <f t="shared" si="708"/>
        <v>40756.716</v>
      </c>
      <c r="CR858">
        <f t="shared" si="709"/>
        <v>0</v>
      </c>
      <c r="CS858">
        <f t="shared" si="710"/>
        <v>0</v>
      </c>
      <c r="CT858">
        <f t="shared" si="711"/>
        <v>0</v>
      </c>
      <c r="CU858">
        <f t="shared" si="712"/>
        <v>0</v>
      </c>
      <c r="CV858">
        <f t="shared" si="713"/>
        <v>0</v>
      </c>
      <c r="CW858">
        <f t="shared" si="714"/>
        <v>0</v>
      </c>
      <c r="CX858">
        <f t="shared" si="715"/>
        <v>0</v>
      </c>
      <c r="CY858">
        <f>(S858+R858)*(BZ858/100)</f>
        <v>0</v>
      </c>
      <c r="CZ858">
        <f>(S858+R858)*(CA858/100)</f>
        <v>0</v>
      </c>
      <c r="DC858" t="s">
        <v>3</v>
      </c>
      <c r="DD858" t="s">
        <v>3</v>
      </c>
      <c r="DE858" t="s">
        <v>3</v>
      </c>
      <c r="DF858" t="s">
        <v>3</v>
      </c>
      <c r="DG858" t="s">
        <v>3</v>
      </c>
      <c r="DH858" t="s">
        <v>3</v>
      </c>
      <c r="DI858" t="s">
        <v>3</v>
      </c>
      <c r="DJ858" t="s">
        <v>3</v>
      </c>
      <c r="DK858" t="s">
        <v>3</v>
      </c>
      <c r="DL858" t="s">
        <v>3</v>
      </c>
      <c r="DM858" t="s">
        <v>3</v>
      </c>
      <c r="DN858">
        <v>0</v>
      </c>
      <c r="DO858">
        <v>0</v>
      </c>
      <c r="DP858">
        <v>1</v>
      </c>
      <c r="DQ858">
        <v>1</v>
      </c>
      <c r="DU858">
        <v>1009</v>
      </c>
      <c r="DV858" t="s">
        <v>78</v>
      </c>
      <c r="DW858" t="e">
        <f>'1.Лок.смета.и.Акт'!#REF!</f>
        <v>#REF!</v>
      </c>
      <c r="DX858">
        <v>1000</v>
      </c>
      <c r="DZ858" t="s">
        <v>3</v>
      </c>
      <c r="EA858" t="s">
        <v>3</v>
      </c>
      <c r="EB858" t="s">
        <v>3</v>
      </c>
      <c r="EC858" t="s">
        <v>3</v>
      </c>
      <c r="EE858">
        <v>0</v>
      </c>
      <c r="EF858">
        <v>0</v>
      </c>
      <c r="EG858" t="s">
        <v>3</v>
      </c>
      <c r="EH858">
        <v>0</v>
      </c>
      <c r="EI858" t="s">
        <v>3</v>
      </c>
      <c r="EJ858">
        <v>0</v>
      </c>
      <c r="EK858">
        <v>3113</v>
      </c>
      <c r="EL858" t="s">
        <v>3</v>
      </c>
      <c r="EM858" t="s">
        <v>3</v>
      </c>
      <c r="EO858" t="s">
        <v>3</v>
      </c>
      <c r="EQ858">
        <v>0</v>
      </c>
      <c r="ER858">
        <v>38983</v>
      </c>
      <c r="ES858">
        <v>5391.0999999999995</v>
      </c>
      <c r="ET858">
        <v>0</v>
      </c>
      <c r="EU858">
        <v>0</v>
      </c>
      <c r="EV858">
        <v>0</v>
      </c>
      <c r="EW858">
        <v>0</v>
      </c>
      <c r="EX858">
        <v>0</v>
      </c>
      <c r="EZ858">
        <v>5</v>
      </c>
      <c r="FC858">
        <v>0</v>
      </c>
      <c r="FD858">
        <v>18</v>
      </c>
      <c r="FF858">
        <v>38983</v>
      </c>
      <c r="FQ858">
        <v>0</v>
      </c>
      <c r="FR858">
        <f t="shared" si="716"/>
        <v>0</v>
      </c>
      <c r="FS858">
        <v>0</v>
      </c>
      <c r="FX858">
        <v>0</v>
      </c>
      <c r="FY858">
        <v>0</v>
      </c>
      <c r="GA858" t="s">
        <v>349</v>
      </c>
      <c r="GD858">
        <v>1</v>
      </c>
      <c r="GF858">
        <v>1012753382</v>
      </c>
      <c r="GG858">
        <v>2</v>
      </c>
      <c r="GH858">
        <v>3</v>
      </c>
      <c r="GI858">
        <v>5</v>
      </c>
      <c r="GJ858">
        <v>0</v>
      </c>
      <c r="GK858">
        <v>0</v>
      </c>
      <c r="GL858">
        <f t="shared" si="717"/>
        <v>0</v>
      </c>
      <c r="GM858">
        <f t="shared" si="718"/>
        <v>128</v>
      </c>
      <c r="GN858">
        <f t="shared" si="719"/>
        <v>128</v>
      </c>
      <c r="GO858">
        <f t="shared" si="720"/>
        <v>0</v>
      </c>
      <c r="GP858">
        <f t="shared" si="721"/>
        <v>0</v>
      </c>
      <c r="GR858">
        <v>1</v>
      </c>
      <c r="GS858">
        <v>1</v>
      </c>
      <c r="GT858">
        <v>0</v>
      </c>
      <c r="GU858" t="s">
        <v>3</v>
      </c>
      <c r="GV858">
        <f t="shared" si="725"/>
        <v>0</v>
      </c>
      <c r="GW858">
        <v>1</v>
      </c>
      <c r="GX858">
        <f t="shared" si="723"/>
        <v>0</v>
      </c>
      <c r="HA858">
        <v>0</v>
      </c>
      <c r="HB858">
        <v>0</v>
      </c>
      <c r="HC858">
        <f t="shared" si="724"/>
        <v>0</v>
      </c>
      <c r="HE858" t="s">
        <v>35</v>
      </c>
      <c r="HF858" t="s">
        <v>36</v>
      </c>
      <c r="HM858" t="s">
        <v>3</v>
      </c>
      <c r="HN858" t="s">
        <v>3</v>
      </c>
      <c r="HO858" t="s">
        <v>3</v>
      </c>
      <c r="HP858" t="s">
        <v>3</v>
      </c>
      <c r="HQ858" t="s">
        <v>3</v>
      </c>
      <c r="IK858">
        <v>0</v>
      </c>
    </row>
    <row r="859" spans="1:255" x14ac:dyDescent="0.2">
      <c r="A859" s="2">
        <v>18</v>
      </c>
      <c r="B859" s="2">
        <v>1</v>
      </c>
      <c r="C859" s="2">
        <v>788</v>
      </c>
      <c r="D859" s="2"/>
      <c r="E859" s="2" t="s">
        <v>495</v>
      </c>
      <c r="F859" s="2" t="s">
        <v>351</v>
      </c>
      <c r="G859" s="2" t="s">
        <v>352</v>
      </c>
      <c r="H859" s="2" t="s">
        <v>78</v>
      </c>
      <c r="I859" s="2">
        <f>I855*J859</f>
        <v>0.10125000000000001</v>
      </c>
      <c r="J859" s="2">
        <v>0.45</v>
      </c>
      <c r="K859" s="2">
        <v>0.45</v>
      </c>
      <c r="L859" s="2">
        <v>0.20250000000000001</v>
      </c>
      <c r="M859" s="2">
        <v>0</v>
      </c>
      <c r="N859" s="2">
        <f t="shared" si="687"/>
        <v>0.20250000000000001</v>
      </c>
      <c r="O859" s="2">
        <f t="shared" si="688"/>
        <v>2592</v>
      </c>
      <c r="P859" s="2">
        <f t="shared" si="689"/>
        <v>2592</v>
      </c>
      <c r="Q859" s="2">
        <f t="shared" si="690"/>
        <v>0</v>
      </c>
      <c r="R859" s="2">
        <f t="shared" si="691"/>
        <v>0</v>
      </c>
      <c r="S859" s="2">
        <f t="shared" si="692"/>
        <v>0</v>
      </c>
      <c r="T859" s="2">
        <f t="shared" si="693"/>
        <v>0</v>
      </c>
      <c r="U859" s="2">
        <f t="shared" si="694"/>
        <v>0</v>
      </c>
      <c r="V859" s="2">
        <f t="shared" si="695"/>
        <v>0</v>
      </c>
      <c r="W859" s="2">
        <f t="shared" si="696"/>
        <v>0</v>
      </c>
      <c r="X859" s="2">
        <f t="shared" si="697"/>
        <v>0</v>
      </c>
      <c r="Y859" s="2">
        <f t="shared" si="698"/>
        <v>0</v>
      </c>
      <c r="Z859" s="2"/>
      <c r="AA859" s="2">
        <v>69726971</v>
      </c>
      <c r="AB859" s="2">
        <f t="shared" si="699"/>
        <v>25600</v>
      </c>
      <c r="AC859" s="2">
        <f t="shared" si="730"/>
        <v>25600</v>
      </c>
      <c r="AD859" s="2">
        <f t="shared" si="730"/>
        <v>0</v>
      </c>
      <c r="AE859" s="2">
        <f t="shared" si="728"/>
        <v>0</v>
      </c>
      <c r="AF859" s="2">
        <f t="shared" si="726"/>
        <v>0</v>
      </c>
      <c r="AG859" s="2">
        <f t="shared" si="703"/>
        <v>0</v>
      </c>
      <c r="AH859" s="2">
        <f t="shared" si="727"/>
        <v>0</v>
      </c>
      <c r="AI859" s="2">
        <f t="shared" si="729"/>
        <v>0</v>
      </c>
      <c r="AJ859" s="2">
        <f t="shared" si="706"/>
        <v>0</v>
      </c>
      <c r="AK859" s="2">
        <v>25600</v>
      </c>
      <c r="AL859" s="2">
        <v>25600</v>
      </c>
      <c r="AM859" s="2">
        <v>0</v>
      </c>
      <c r="AN859" s="2">
        <v>0</v>
      </c>
      <c r="AO859" s="2">
        <v>0</v>
      </c>
      <c r="AP859" s="2">
        <v>0</v>
      </c>
      <c r="AQ859" s="2">
        <v>0</v>
      </c>
      <c r="AR859" s="2">
        <v>0</v>
      </c>
      <c r="AS859" s="2">
        <v>0</v>
      </c>
      <c r="AT859" s="2">
        <v>0</v>
      </c>
      <c r="AU859" s="2">
        <v>0</v>
      </c>
      <c r="AV859" s="2">
        <v>1</v>
      </c>
      <c r="AW859" s="2">
        <v>1</v>
      </c>
      <c r="AX859" s="2"/>
      <c r="AY859" s="2"/>
      <c r="AZ859" s="2">
        <v>1</v>
      </c>
      <c r="BA859" s="2">
        <v>1</v>
      </c>
      <c r="BB859" s="2">
        <v>1</v>
      </c>
      <c r="BC859" s="2">
        <v>1</v>
      </c>
      <c r="BD859" s="2" t="s">
        <v>3</v>
      </c>
      <c r="BE859" s="2" t="s">
        <v>3</v>
      </c>
      <c r="BF859" s="2" t="s">
        <v>3</v>
      </c>
      <c r="BG859" s="2" t="s">
        <v>3</v>
      </c>
      <c r="BH859" s="2">
        <v>3</v>
      </c>
      <c r="BI859" s="2">
        <v>1</v>
      </c>
      <c r="BJ859" s="2" t="s">
        <v>353</v>
      </c>
      <c r="BK859" s="2"/>
      <c r="BL859" s="2"/>
      <c r="BM859" s="2">
        <v>3402</v>
      </c>
      <c r="BN859" s="2">
        <v>0</v>
      </c>
      <c r="BO859" s="2" t="s">
        <v>3</v>
      </c>
      <c r="BP859" s="2">
        <v>0</v>
      </c>
      <c r="BQ859" s="2">
        <v>0</v>
      </c>
      <c r="BR859" s="2">
        <v>0</v>
      </c>
      <c r="BS859" s="2">
        <v>1</v>
      </c>
      <c r="BT859" s="2">
        <v>1</v>
      </c>
      <c r="BU859" s="2">
        <v>1</v>
      </c>
      <c r="BV859" s="2">
        <v>1</v>
      </c>
      <c r="BW859" s="2">
        <v>1</v>
      </c>
      <c r="BX859" s="2">
        <v>1</v>
      </c>
      <c r="BY859" s="2" t="s">
        <v>3</v>
      </c>
      <c r="BZ859" s="2">
        <v>0</v>
      </c>
      <c r="CA859" s="2">
        <v>0</v>
      </c>
      <c r="CB859" s="2" t="s">
        <v>3</v>
      </c>
      <c r="CC859" s="2"/>
      <c r="CD859" s="2"/>
      <c r="CE859" s="2">
        <v>0</v>
      </c>
      <c r="CF859" s="2">
        <v>0</v>
      </c>
      <c r="CG859" s="2">
        <v>0</v>
      </c>
      <c r="CH859" s="2">
        <v>73</v>
      </c>
      <c r="CI859" s="2">
        <v>2</v>
      </c>
      <c r="CJ859" s="2">
        <v>0</v>
      </c>
      <c r="CK859" s="2">
        <v>0</v>
      </c>
      <c r="CL859" s="2">
        <v>0</v>
      </c>
      <c r="CM859" s="2">
        <v>0</v>
      </c>
      <c r="CN859" s="2" t="s">
        <v>3</v>
      </c>
      <c r="CO859" s="2">
        <v>0</v>
      </c>
      <c r="CP859" s="2">
        <f t="shared" si="707"/>
        <v>2592</v>
      </c>
      <c r="CQ859" s="2">
        <f t="shared" si="708"/>
        <v>25600</v>
      </c>
      <c r="CR859" s="2">
        <f t="shared" si="709"/>
        <v>0</v>
      </c>
      <c r="CS859" s="2">
        <f t="shared" si="710"/>
        <v>0</v>
      </c>
      <c r="CT859" s="2">
        <f t="shared" si="711"/>
        <v>0</v>
      </c>
      <c r="CU859" s="2">
        <f t="shared" si="712"/>
        <v>0</v>
      </c>
      <c r="CV859" s="2">
        <f t="shared" si="713"/>
        <v>0</v>
      </c>
      <c r="CW859" s="2">
        <f t="shared" si="714"/>
        <v>0</v>
      </c>
      <c r="CX859" s="2">
        <f t="shared" si="715"/>
        <v>0</v>
      </c>
      <c r="CY859" s="2">
        <f>0</f>
        <v>0</v>
      </c>
      <c r="CZ859" s="2">
        <f>0</f>
        <v>0</v>
      </c>
      <c r="DA859" s="2"/>
      <c r="DB859" s="2"/>
      <c r="DC859" s="2" t="s">
        <v>3</v>
      </c>
      <c r="DD859" s="2" t="s">
        <v>3</v>
      </c>
      <c r="DE859" s="2" t="s">
        <v>3</v>
      </c>
      <c r="DF859" s="2" t="s">
        <v>3</v>
      </c>
      <c r="DG859" s="2" t="s">
        <v>3</v>
      </c>
      <c r="DH859" s="2" t="s">
        <v>3</v>
      </c>
      <c r="DI859" s="2" t="s">
        <v>3</v>
      </c>
      <c r="DJ859" s="2" t="s">
        <v>3</v>
      </c>
      <c r="DK859" s="2" t="s">
        <v>3</v>
      </c>
      <c r="DL859" s="2" t="s">
        <v>3</v>
      </c>
      <c r="DM859" s="2" t="s">
        <v>3</v>
      </c>
      <c r="DN859" s="2">
        <v>0</v>
      </c>
      <c r="DO859" s="2">
        <v>0</v>
      </c>
      <c r="DP859" s="2">
        <v>1</v>
      </c>
      <c r="DQ859" s="2">
        <v>1</v>
      </c>
      <c r="DR859" s="2"/>
      <c r="DS859" s="2"/>
      <c r="DT859" s="2"/>
      <c r="DU859" s="2">
        <v>1009</v>
      </c>
      <c r="DV859" s="2" t="s">
        <v>78</v>
      </c>
      <c r="DW859" s="2" t="s">
        <v>78</v>
      </c>
      <c r="DX859" s="2">
        <v>1000</v>
      </c>
      <c r="DY859" s="2"/>
      <c r="DZ859" s="2" t="s">
        <v>3</v>
      </c>
      <c r="EA859" s="2" t="s">
        <v>3</v>
      </c>
      <c r="EB859" s="2" t="s">
        <v>3</v>
      </c>
      <c r="EC859" s="2" t="s">
        <v>3</v>
      </c>
      <c r="ED859" s="2"/>
      <c r="EE859" s="2">
        <v>0</v>
      </c>
      <c r="EF859" s="2">
        <v>0</v>
      </c>
      <c r="EG859" s="2" t="s">
        <v>3</v>
      </c>
      <c r="EH859" s="2">
        <v>0</v>
      </c>
      <c r="EI859" s="2" t="s">
        <v>3</v>
      </c>
      <c r="EJ859" s="2">
        <v>0</v>
      </c>
      <c r="EK859" s="2">
        <v>3402</v>
      </c>
      <c r="EL859" s="2" t="s">
        <v>3</v>
      </c>
      <c r="EM859" s="2" t="s">
        <v>3</v>
      </c>
      <c r="EN859" s="2"/>
      <c r="EO859" s="2" t="s">
        <v>3</v>
      </c>
      <c r="EP859" s="2"/>
      <c r="EQ859" s="2">
        <v>0</v>
      </c>
      <c r="ER859" s="2">
        <v>25600</v>
      </c>
      <c r="ES859" s="2">
        <v>25600</v>
      </c>
      <c r="ET859" s="2">
        <v>0</v>
      </c>
      <c r="EU859" s="2">
        <v>0</v>
      </c>
      <c r="EV859" s="2">
        <v>0</v>
      </c>
      <c r="EW859" s="2">
        <v>0</v>
      </c>
      <c r="EX859" s="2">
        <v>0</v>
      </c>
      <c r="EY859" s="2"/>
      <c r="EZ859" s="2"/>
      <c r="FA859" s="2"/>
      <c r="FB859" s="2"/>
      <c r="FC859" s="2"/>
      <c r="FD859" s="2"/>
      <c r="FE859" s="2"/>
      <c r="FF859" s="2"/>
      <c r="FG859" s="2"/>
      <c r="FH859" s="2"/>
      <c r="FI859" s="2"/>
      <c r="FJ859" s="2"/>
      <c r="FK859" s="2"/>
      <c r="FL859" s="2"/>
      <c r="FM859" s="2"/>
      <c r="FN859" s="2"/>
      <c r="FO859" s="2"/>
      <c r="FP859" s="2"/>
      <c r="FQ859" s="2">
        <v>0</v>
      </c>
      <c r="FR859" s="2">
        <f t="shared" si="716"/>
        <v>0</v>
      </c>
      <c r="FS859" s="2">
        <v>0</v>
      </c>
      <c r="FT859" s="2"/>
      <c r="FU859" s="2"/>
      <c r="FV859" s="2"/>
      <c r="FW859" s="2"/>
      <c r="FX859" s="2">
        <v>0</v>
      </c>
      <c r="FY859" s="2">
        <v>0</v>
      </c>
      <c r="FZ859" s="2"/>
      <c r="GA859" s="2" t="s">
        <v>3</v>
      </c>
      <c r="GB859" s="2"/>
      <c r="GC859" s="2"/>
      <c r="GD859" s="2">
        <v>1</v>
      </c>
      <c r="GE859" s="2"/>
      <c r="GF859" s="2">
        <v>-1548626675</v>
      </c>
      <c r="GG859" s="2">
        <v>2</v>
      </c>
      <c r="GH859" s="2">
        <v>1</v>
      </c>
      <c r="GI859" s="2">
        <v>-2</v>
      </c>
      <c r="GJ859" s="2">
        <v>0</v>
      </c>
      <c r="GK859" s="2">
        <v>0</v>
      </c>
      <c r="GL859" s="2">
        <f t="shared" si="717"/>
        <v>0</v>
      </c>
      <c r="GM859" s="2">
        <f t="shared" si="718"/>
        <v>2592</v>
      </c>
      <c r="GN859" s="2">
        <f t="shared" si="719"/>
        <v>2592</v>
      </c>
      <c r="GO859" s="2">
        <f t="shared" si="720"/>
        <v>0</v>
      </c>
      <c r="GP859" s="2">
        <f t="shared" si="721"/>
        <v>0</v>
      </c>
      <c r="GQ859" s="2"/>
      <c r="GR859" s="2">
        <v>0</v>
      </c>
      <c r="GS859" s="2">
        <v>3</v>
      </c>
      <c r="GT859" s="2">
        <v>0</v>
      </c>
      <c r="GU859" s="2" t="s">
        <v>3</v>
      </c>
      <c r="GV859" s="2">
        <f t="shared" si="725"/>
        <v>0</v>
      </c>
      <c r="GW859" s="2">
        <v>1</v>
      </c>
      <c r="GX859" s="2">
        <f t="shared" si="723"/>
        <v>0</v>
      </c>
      <c r="GY859" s="2"/>
      <c r="GZ859" s="2"/>
      <c r="HA859" s="2">
        <v>0</v>
      </c>
      <c r="HB859" s="2">
        <v>0</v>
      </c>
      <c r="HC859" s="2">
        <f t="shared" si="724"/>
        <v>0</v>
      </c>
      <c r="HD859" s="2"/>
      <c r="HE859" s="2" t="s">
        <v>3</v>
      </c>
      <c r="HF859" s="2" t="s">
        <v>3</v>
      </c>
      <c r="HG859" s="2"/>
      <c r="HH859" s="2"/>
      <c r="HI859" s="2"/>
      <c r="HJ859" s="2"/>
      <c r="HK859" s="2"/>
      <c r="HL859" s="2"/>
      <c r="HM859" s="2" t="s">
        <v>3</v>
      </c>
      <c r="HN859" s="2" t="s">
        <v>3</v>
      </c>
      <c r="HO859" s="2" t="s">
        <v>3</v>
      </c>
      <c r="HP859" s="2" t="s">
        <v>3</v>
      </c>
      <c r="HQ859" s="2" t="s">
        <v>3</v>
      </c>
      <c r="HR859" s="2"/>
      <c r="HS859" s="2"/>
      <c r="HT859" s="2"/>
      <c r="HU859" s="2"/>
      <c r="HV859" s="2"/>
      <c r="HW859" s="2"/>
      <c r="HX859" s="2"/>
      <c r="HY859" s="2"/>
      <c r="HZ859" s="2"/>
      <c r="IA859" s="2"/>
      <c r="IB859" s="2"/>
      <c r="IC859" s="2"/>
      <c r="ID859" s="2"/>
      <c r="IE859" s="2"/>
      <c r="IF859" s="2"/>
      <c r="IG859" s="2"/>
      <c r="IH859" s="2"/>
      <c r="II859" s="2"/>
      <c r="IJ859" s="2"/>
      <c r="IK859" s="2">
        <v>0</v>
      </c>
      <c r="IL859" s="2"/>
      <c r="IM859" s="2"/>
      <c r="IN859" s="2"/>
      <c r="IO859" s="2"/>
      <c r="IP859" s="2"/>
      <c r="IQ859" s="2"/>
      <c r="IR859" s="2"/>
      <c r="IS859" s="2"/>
      <c r="IT859" s="2"/>
      <c r="IU859" s="2"/>
    </row>
    <row r="860" spans="1:255" x14ac:dyDescent="0.2">
      <c r="A860">
        <v>18</v>
      </c>
      <c r="B860">
        <v>1</v>
      </c>
      <c r="C860">
        <v>795</v>
      </c>
      <c r="E860" t="s">
        <v>495</v>
      </c>
      <c r="F860" t="e">
        <f>'1.Лок.смета.и.Акт'!#REF!</f>
        <v>#REF!</v>
      </c>
      <c r="G860" t="s">
        <v>352</v>
      </c>
      <c r="H860" t="s">
        <v>78</v>
      </c>
      <c r="I860">
        <f>I856*J860</f>
        <v>0.10125000000000001</v>
      </c>
      <c r="J860">
        <v>0.45</v>
      </c>
      <c r="K860">
        <v>0.45</v>
      </c>
      <c r="L860">
        <v>0.20250000000000001</v>
      </c>
      <c r="M860">
        <v>0</v>
      </c>
      <c r="N860">
        <f t="shared" si="687"/>
        <v>0.20250000000000001</v>
      </c>
      <c r="O860">
        <f t="shared" si="688"/>
        <v>4057</v>
      </c>
      <c r="P860">
        <f t="shared" si="689"/>
        <v>4057</v>
      </c>
      <c r="Q860">
        <f t="shared" si="690"/>
        <v>0</v>
      </c>
      <c r="R860">
        <f t="shared" si="691"/>
        <v>0</v>
      </c>
      <c r="S860">
        <f t="shared" si="692"/>
        <v>0</v>
      </c>
      <c r="T860">
        <f t="shared" si="693"/>
        <v>0</v>
      </c>
      <c r="U860">
        <f t="shared" si="694"/>
        <v>0</v>
      </c>
      <c r="V860">
        <f t="shared" si="695"/>
        <v>0</v>
      </c>
      <c r="W860">
        <f t="shared" si="696"/>
        <v>0</v>
      </c>
      <c r="X860">
        <f t="shared" si="697"/>
        <v>0</v>
      </c>
      <c r="Y860">
        <f t="shared" si="698"/>
        <v>0</v>
      </c>
      <c r="AA860">
        <v>69726884</v>
      </c>
      <c r="AB860">
        <f t="shared" si="699"/>
        <v>5300.8</v>
      </c>
      <c r="AC860">
        <f t="shared" si="730"/>
        <v>5300.8</v>
      </c>
      <c r="AD860">
        <f t="shared" si="730"/>
        <v>0</v>
      </c>
      <c r="AE860">
        <f t="shared" si="728"/>
        <v>0</v>
      </c>
      <c r="AF860">
        <f t="shared" si="726"/>
        <v>0</v>
      </c>
      <c r="AG860">
        <f t="shared" si="703"/>
        <v>0</v>
      </c>
      <c r="AH860">
        <f t="shared" si="727"/>
        <v>0</v>
      </c>
      <c r="AI860">
        <f t="shared" si="729"/>
        <v>0</v>
      </c>
      <c r="AJ860">
        <f t="shared" si="706"/>
        <v>0</v>
      </c>
      <c r="AK860">
        <v>5300.7999999999993</v>
      </c>
      <c r="AL860">
        <v>5300.7999999999993</v>
      </c>
      <c r="AM860">
        <v>0</v>
      </c>
      <c r="AN860">
        <v>0</v>
      </c>
      <c r="AO860">
        <v>0</v>
      </c>
      <c r="AP860">
        <v>0</v>
      </c>
      <c r="AQ860">
        <v>0</v>
      </c>
      <c r="AR860">
        <v>0</v>
      </c>
      <c r="AS860">
        <v>0</v>
      </c>
      <c r="AT860">
        <v>0</v>
      </c>
      <c r="AU860">
        <v>0</v>
      </c>
      <c r="AV860">
        <v>1</v>
      </c>
      <c r="AW860">
        <v>1</v>
      </c>
      <c r="AZ860">
        <v>1</v>
      </c>
      <c r="BA860">
        <v>1</v>
      </c>
      <c r="BB860">
        <v>1</v>
      </c>
      <c r="BC860">
        <v>7.56</v>
      </c>
      <c r="BD860" t="s">
        <v>3</v>
      </c>
      <c r="BE860" t="s">
        <v>3</v>
      </c>
      <c r="BF860" t="s">
        <v>3</v>
      </c>
      <c r="BG860" t="s">
        <v>3</v>
      </c>
      <c r="BH860">
        <v>3</v>
      </c>
      <c r="BI860">
        <v>1</v>
      </c>
      <c r="BJ860" t="s">
        <v>353</v>
      </c>
      <c r="BM860">
        <v>3402</v>
      </c>
      <c r="BN860">
        <v>0</v>
      </c>
      <c r="BO860" t="s">
        <v>3</v>
      </c>
      <c r="BP860">
        <v>0</v>
      </c>
      <c r="BQ860">
        <v>0</v>
      </c>
      <c r="BR860">
        <v>0</v>
      </c>
      <c r="BS860">
        <v>1</v>
      </c>
      <c r="BT860">
        <v>1</v>
      </c>
      <c r="BU860">
        <v>1</v>
      </c>
      <c r="BV860">
        <v>1</v>
      </c>
      <c r="BW860">
        <v>1</v>
      </c>
      <c r="BX860">
        <v>1</v>
      </c>
      <c r="BY860" t="s">
        <v>3</v>
      </c>
      <c r="BZ860">
        <v>0</v>
      </c>
      <c r="CA860">
        <v>0</v>
      </c>
      <c r="CB860" t="s">
        <v>3</v>
      </c>
      <c r="CE860">
        <v>0</v>
      </c>
      <c r="CF860">
        <v>0</v>
      </c>
      <c r="CG860">
        <v>0</v>
      </c>
      <c r="CH860">
        <v>73</v>
      </c>
      <c r="CI860">
        <v>2</v>
      </c>
      <c r="CJ860">
        <v>0</v>
      </c>
      <c r="CK860">
        <v>0</v>
      </c>
      <c r="CL860">
        <v>0</v>
      </c>
      <c r="CM860">
        <v>0</v>
      </c>
      <c r="CN860" t="s">
        <v>3</v>
      </c>
      <c r="CO860">
        <v>0</v>
      </c>
      <c r="CP860">
        <f t="shared" si="707"/>
        <v>4057</v>
      </c>
      <c r="CQ860">
        <f t="shared" si="708"/>
        <v>40074.048000000003</v>
      </c>
      <c r="CR860">
        <f t="shared" si="709"/>
        <v>0</v>
      </c>
      <c r="CS860">
        <f t="shared" si="710"/>
        <v>0</v>
      </c>
      <c r="CT860">
        <f t="shared" si="711"/>
        <v>0</v>
      </c>
      <c r="CU860">
        <f t="shared" si="712"/>
        <v>0</v>
      </c>
      <c r="CV860">
        <f t="shared" si="713"/>
        <v>0</v>
      </c>
      <c r="CW860">
        <f t="shared" si="714"/>
        <v>0</v>
      </c>
      <c r="CX860">
        <f t="shared" si="715"/>
        <v>0</v>
      </c>
      <c r="CY860">
        <f>(S860+R860)*(BZ860/100)</f>
        <v>0</v>
      </c>
      <c r="CZ860">
        <f>(S860+R860)*(CA860/100)</f>
        <v>0</v>
      </c>
      <c r="DC860" t="s">
        <v>3</v>
      </c>
      <c r="DD860" t="s">
        <v>3</v>
      </c>
      <c r="DE860" t="s">
        <v>3</v>
      </c>
      <c r="DF860" t="s">
        <v>3</v>
      </c>
      <c r="DG860" t="s">
        <v>3</v>
      </c>
      <c r="DH860" t="s">
        <v>3</v>
      </c>
      <c r="DI860" t="s">
        <v>3</v>
      </c>
      <c r="DJ860" t="s">
        <v>3</v>
      </c>
      <c r="DK860" t="s">
        <v>3</v>
      </c>
      <c r="DL860" t="s">
        <v>3</v>
      </c>
      <c r="DM860" t="s">
        <v>3</v>
      </c>
      <c r="DN860">
        <v>0</v>
      </c>
      <c r="DO860">
        <v>0</v>
      </c>
      <c r="DP860">
        <v>1</v>
      </c>
      <c r="DQ860">
        <v>1</v>
      </c>
      <c r="DU860">
        <v>1009</v>
      </c>
      <c r="DV860" t="s">
        <v>78</v>
      </c>
      <c r="DW860" t="e">
        <f>'1.Лок.смета.и.Акт'!#REF!</f>
        <v>#REF!</v>
      </c>
      <c r="DX860">
        <v>1000</v>
      </c>
      <c r="DZ860" t="s">
        <v>3</v>
      </c>
      <c r="EA860" t="s">
        <v>3</v>
      </c>
      <c r="EB860" t="s">
        <v>3</v>
      </c>
      <c r="EC860" t="s">
        <v>3</v>
      </c>
      <c r="EE860">
        <v>0</v>
      </c>
      <c r="EF860">
        <v>0</v>
      </c>
      <c r="EG860" t="s">
        <v>3</v>
      </c>
      <c r="EH860">
        <v>0</v>
      </c>
      <c r="EI860" t="s">
        <v>3</v>
      </c>
      <c r="EJ860">
        <v>0</v>
      </c>
      <c r="EK860">
        <v>3402</v>
      </c>
      <c r="EL860" t="s">
        <v>3</v>
      </c>
      <c r="EM860" t="s">
        <v>3</v>
      </c>
      <c r="EO860" t="s">
        <v>3</v>
      </c>
      <c r="EQ860">
        <v>0</v>
      </c>
      <c r="ER860">
        <v>38330</v>
      </c>
      <c r="ES860">
        <v>5300.7999999999993</v>
      </c>
      <c r="ET860">
        <v>0</v>
      </c>
      <c r="EU860">
        <v>0</v>
      </c>
      <c r="EV860">
        <v>0</v>
      </c>
      <c r="EW860">
        <v>0</v>
      </c>
      <c r="EX860">
        <v>0</v>
      </c>
      <c r="EZ860">
        <v>5</v>
      </c>
      <c r="FC860">
        <v>0</v>
      </c>
      <c r="FD860">
        <v>18</v>
      </c>
      <c r="FF860">
        <v>38330</v>
      </c>
      <c r="FQ860">
        <v>0</v>
      </c>
      <c r="FR860">
        <f t="shared" si="716"/>
        <v>0</v>
      </c>
      <c r="FS860">
        <v>0</v>
      </c>
      <c r="FX860">
        <v>0</v>
      </c>
      <c r="FY860">
        <v>0</v>
      </c>
      <c r="GA860" t="s">
        <v>354</v>
      </c>
      <c r="GD860">
        <v>1</v>
      </c>
      <c r="GF860">
        <v>-1548626675</v>
      </c>
      <c r="GG860">
        <v>2</v>
      </c>
      <c r="GH860">
        <v>3</v>
      </c>
      <c r="GI860">
        <v>5</v>
      </c>
      <c r="GJ860">
        <v>0</v>
      </c>
      <c r="GK860">
        <v>0</v>
      </c>
      <c r="GL860">
        <f t="shared" si="717"/>
        <v>0</v>
      </c>
      <c r="GM860">
        <f t="shared" si="718"/>
        <v>4057</v>
      </c>
      <c r="GN860">
        <f t="shared" si="719"/>
        <v>4057</v>
      </c>
      <c r="GO860">
        <f t="shared" si="720"/>
        <v>0</v>
      </c>
      <c r="GP860">
        <f t="shared" si="721"/>
        <v>0</v>
      </c>
      <c r="GR860">
        <v>1</v>
      </c>
      <c r="GS860">
        <v>1</v>
      </c>
      <c r="GT860">
        <v>0</v>
      </c>
      <c r="GU860" t="s">
        <v>3</v>
      </c>
      <c r="GV860">
        <f t="shared" si="725"/>
        <v>0</v>
      </c>
      <c r="GW860">
        <v>1</v>
      </c>
      <c r="GX860">
        <f t="shared" si="723"/>
        <v>0</v>
      </c>
      <c r="HA860">
        <v>0</v>
      </c>
      <c r="HB860">
        <v>0</v>
      </c>
      <c r="HC860">
        <f t="shared" si="724"/>
        <v>0</v>
      </c>
      <c r="HE860" t="s">
        <v>35</v>
      </c>
      <c r="HF860" t="s">
        <v>36</v>
      </c>
      <c r="HM860" t="s">
        <v>3</v>
      </c>
      <c r="HN860" t="s">
        <v>3</v>
      </c>
      <c r="HO860" t="s">
        <v>3</v>
      </c>
      <c r="HP860" t="s">
        <v>3</v>
      </c>
      <c r="HQ860" t="s">
        <v>3</v>
      </c>
      <c r="IK860">
        <v>0</v>
      </c>
    </row>
    <row r="861" spans="1:255" x14ac:dyDescent="0.2">
      <c r="A861" s="2">
        <v>18</v>
      </c>
      <c r="B861" s="2">
        <v>1</v>
      </c>
      <c r="C861" s="2">
        <v>789</v>
      </c>
      <c r="D861" s="2"/>
      <c r="E861" s="2" t="s">
        <v>496</v>
      </c>
      <c r="F861" s="2" t="s">
        <v>82</v>
      </c>
      <c r="G861" s="2" t="s">
        <v>83</v>
      </c>
      <c r="H861" s="2" t="s">
        <v>40</v>
      </c>
      <c r="I861" s="2">
        <f>I855*J861</f>
        <v>3.4424999999999997E-2</v>
      </c>
      <c r="J861" s="2">
        <v>0.153</v>
      </c>
      <c r="K861" s="2">
        <v>0.153</v>
      </c>
      <c r="L861" s="2">
        <v>6.8849999999999995E-2</v>
      </c>
      <c r="M861" s="2">
        <v>0</v>
      </c>
      <c r="N861" s="2">
        <f t="shared" si="687"/>
        <v>6.8900000000000003E-2</v>
      </c>
      <c r="O861" s="2">
        <f t="shared" si="688"/>
        <v>0</v>
      </c>
      <c r="P861" s="2">
        <f t="shared" si="689"/>
        <v>0</v>
      </c>
      <c r="Q861" s="2">
        <f t="shared" si="690"/>
        <v>0</v>
      </c>
      <c r="R861" s="2">
        <f t="shared" si="691"/>
        <v>0</v>
      </c>
      <c r="S861" s="2">
        <f t="shared" si="692"/>
        <v>0</v>
      </c>
      <c r="T861" s="2">
        <f t="shared" si="693"/>
        <v>0</v>
      </c>
      <c r="U861" s="2">
        <f t="shared" si="694"/>
        <v>0</v>
      </c>
      <c r="V861" s="2">
        <f t="shared" si="695"/>
        <v>0</v>
      </c>
      <c r="W861" s="2">
        <f t="shared" si="696"/>
        <v>0</v>
      </c>
      <c r="X861" s="2">
        <f t="shared" si="697"/>
        <v>0</v>
      </c>
      <c r="Y861" s="2">
        <f t="shared" si="698"/>
        <v>0</v>
      </c>
      <c r="Z861" s="2"/>
      <c r="AA861" s="2">
        <v>69726971</v>
      </c>
      <c r="AB861" s="2">
        <f t="shared" si="699"/>
        <v>7.14</v>
      </c>
      <c r="AC861" s="2">
        <f t="shared" si="730"/>
        <v>7.14</v>
      </c>
      <c r="AD861" s="2">
        <f t="shared" si="730"/>
        <v>0</v>
      </c>
      <c r="AE861" s="2">
        <f t="shared" si="728"/>
        <v>0</v>
      </c>
      <c r="AF861" s="2">
        <f t="shared" si="726"/>
        <v>0</v>
      </c>
      <c r="AG861" s="2">
        <f t="shared" si="703"/>
        <v>0</v>
      </c>
      <c r="AH861" s="2">
        <f t="shared" si="727"/>
        <v>0</v>
      </c>
      <c r="AI861" s="2">
        <f t="shared" si="729"/>
        <v>0</v>
      </c>
      <c r="AJ861" s="2">
        <f t="shared" si="706"/>
        <v>0</v>
      </c>
      <c r="AK861" s="2">
        <v>7.14</v>
      </c>
      <c r="AL861" s="2">
        <v>7.14</v>
      </c>
      <c r="AM861" s="2">
        <v>0</v>
      </c>
      <c r="AN861" s="2">
        <v>0</v>
      </c>
      <c r="AO861" s="2">
        <v>0</v>
      </c>
      <c r="AP861" s="2">
        <v>0</v>
      </c>
      <c r="AQ861" s="2">
        <v>0</v>
      </c>
      <c r="AR861" s="2">
        <v>0</v>
      </c>
      <c r="AS861" s="2">
        <v>0</v>
      </c>
      <c r="AT861" s="2">
        <v>0</v>
      </c>
      <c r="AU861" s="2">
        <v>0</v>
      </c>
      <c r="AV861" s="2">
        <v>1</v>
      </c>
      <c r="AW861" s="2">
        <v>1</v>
      </c>
      <c r="AX861" s="2"/>
      <c r="AY861" s="2"/>
      <c r="AZ861" s="2">
        <v>1</v>
      </c>
      <c r="BA861" s="2">
        <v>1</v>
      </c>
      <c r="BB861" s="2">
        <v>1</v>
      </c>
      <c r="BC861" s="2">
        <v>1</v>
      </c>
      <c r="BD861" s="2" t="s">
        <v>3</v>
      </c>
      <c r="BE861" s="2" t="s">
        <v>3</v>
      </c>
      <c r="BF861" s="2" t="s">
        <v>3</v>
      </c>
      <c r="BG861" s="2" t="s">
        <v>3</v>
      </c>
      <c r="BH861" s="2">
        <v>3</v>
      </c>
      <c r="BI861" s="2">
        <v>1</v>
      </c>
      <c r="BJ861" s="2" t="s">
        <v>356</v>
      </c>
      <c r="BK861" s="2"/>
      <c r="BL861" s="2"/>
      <c r="BM861" s="2">
        <v>3411</v>
      </c>
      <c r="BN861" s="2">
        <v>0</v>
      </c>
      <c r="BO861" s="2" t="s">
        <v>3</v>
      </c>
      <c r="BP861" s="2">
        <v>0</v>
      </c>
      <c r="BQ861" s="2">
        <v>0</v>
      </c>
      <c r="BR861" s="2">
        <v>0</v>
      </c>
      <c r="BS861" s="2">
        <v>1</v>
      </c>
      <c r="BT861" s="2">
        <v>1</v>
      </c>
      <c r="BU861" s="2">
        <v>1</v>
      </c>
      <c r="BV861" s="2">
        <v>1</v>
      </c>
      <c r="BW861" s="2">
        <v>1</v>
      </c>
      <c r="BX861" s="2">
        <v>1</v>
      </c>
      <c r="BY861" s="2" t="s">
        <v>3</v>
      </c>
      <c r="BZ861" s="2">
        <v>0</v>
      </c>
      <c r="CA861" s="2">
        <v>0</v>
      </c>
      <c r="CB861" s="2" t="s">
        <v>3</v>
      </c>
      <c r="CC861" s="2"/>
      <c r="CD861" s="2"/>
      <c r="CE861" s="2">
        <v>0</v>
      </c>
      <c r="CF861" s="2">
        <v>0</v>
      </c>
      <c r="CG861" s="2">
        <v>0</v>
      </c>
      <c r="CH861" s="2">
        <v>73</v>
      </c>
      <c r="CI861" s="2">
        <v>3</v>
      </c>
      <c r="CJ861" s="2">
        <v>0</v>
      </c>
      <c r="CK861" s="2">
        <v>0</v>
      </c>
      <c r="CL861" s="2">
        <v>0</v>
      </c>
      <c r="CM861" s="2">
        <v>0</v>
      </c>
      <c r="CN861" s="2" t="s">
        <v>3</v>
      </c>
      <c r="CO861" s="2">
        <v>0</v>
      </c>
      <c r="CP861" s="2">
        <f t="shared" si="707"/>
        <v>0</v>
      </c>
      <c r="CQ861" s="2">
        <f t="shared" si="708"/>
        <v>7.14</v>
      </c>
      <c r="CR861" s="2">
        <f t="shared" si="709"/>
        <v>0</v>
      </c>
      <c r="CS861" s="2">
        <f t="shared" si="710"/>
        <v>0</v>
      </c>
      <c r="CT861" s="2">
        <f t="shared" si="711"/>
        <v>0</v>
      </c>
      <c r="CU861" s="2">
        <f t="shared" si="712"/>
        <v>0</v>
      </c>
      <c r="CV861" s="2">
        <f t="shared" si="713"/>
        <v>0</v>
      </c>
      <c r="CW861" s="2">
        <f t="shared" si="714"/>
        <v>0</v>
      </c>
      <c r="CX861" s="2">
        <f t="shared" si="715"/>
        <v>0</v>
      </c>
      <c r="CY861" s="2">
        <f>0</f>
        <v>0</v>
      </c>
      <c r="CZ861" s="2">
        <f>0</f>
        <v>0</v>
      </c>
      <c r="DA861" s="2"/>
      <c r="DB861" s="2"/>
      <c r="DC861" s="2" t="s">
        <v>3</v>
      </c>
      <c r="DD861" s="2" t="s">
        <v>3</v>
      </c>
      <c r="DE861" s="2" t="s">
        <v>3</v>
      </c>
      <c r="DF861" s="2" t="s">
        <v>3</v>
      </c>
      <c r="DG861" s="2" t="s">
        <v>3</v>
      </c>
      <c r="DH861" s="2" t="s">
        <v>3</v>
      </c>
      <c r="DI861" s="2" t="s">
        <v>3</v>
      </c>
      <c r="DJ861" s="2" t="s">
        <v>3</v>
      </c>
      <c r="DK861" s="2" t="s">
        <v>3</v>
      </c>
      <c r="DL861" s="2" t="s">
        <v>3</v>
      </c>
      <c r="DM861" s="2" t="s">
        <v>3</v>
      </c>
      <c r="DN861" s="2">
        <v>0</v>
      </c>
      <c r="DO861" s="2">
        <v>0</v>
      </c>
      <c r="DP861" s="2">
        <v>1</v>
      </c>
      <c r="DQ861" s="2">
        <v>1</v>
      </c>
      <c r="DR861" s="2"/>
      <c r="DS861" s="2"/>
      <c r="DT861" s="2"/>
      <c r="DU861" s="2">
        <v>1007</v>
      </c>
      <c r="DV861" s="2" t="s">
        <v>40</v>
      </c>
      <c r="DW861" s="2" t="s">
        <v>40</v>
      </c>
      <c r="DX861" s="2">
        <v>1</v>
      </c>
      <c r="DY861" s="2"/>
      <c r="DZ861" s="2" t="s">
        <v>3</v>
      </c>
      <c r="EA861" s="2" t="s">
        <v>3</v>
      </c>
      <c r="EB861" s="2" t="s">
        <v>3</v>
      </c>
      <c r="EC861" s="2" t="s">
        <v>3</v>
      </c>
      <c r="ED861" s="2"/>
      <c r="EE861" s="2">
        <v>0</v>
      </c>
      <c r="EF861" s="2">
        <v>0</v>
      </c>
      <c r="EG861" s="2" t="s">
        <v>3</v>
      </c>
      <c r="EH861" s="2">
        <v>0</v>
      </c>
      <c r="EI861" s="2" t="s">
        <v>3</v>
      </c>
      <c r="EJ861" s="2">
        <v>0</v>
      </c>
      <c r="EK861" s="2">
        <v>3411</v>
      </c>
      <c r="EL861" s="2" t="s">
        <v>3</v>
      </c>
      <c r="EM861" s="2" t="s">
        <v>3</v>
      </c>
      <c r="EN861" s="2"/>
      <c r="EO861" s="2" t="s">
        <v>3</v>
      </c>
      <c r="EP861" s="2"/>
      <c r="EQ861" s="2">
        <v>0</v>
      </c>
      <c r="ER861" s="2">
        <v>7.14</v>
      </c>
      <c r="ES861" s="2">
        <v>7.14</v>
      </c>
      <c r="ET861" s="2">
        <v>0</v>
      </c>
      <c r="EU861" s="2">
        <v>0</v>
      </c>
      <c r="EV861" s="2">
        <v>0</v>
      </c>
      <c r="EW861" s="2">
        <v>0</v>
      </c>
      <c r="EX861" s="2">
        <v>0</v>
      </c>
      <c r="EY861" s="2"/>
      <c r="EZ861" s="2"/>
      <c r="FA861" s="2"/>
      <c r="FB861" s="2"/>
      <c r="FC861" s="2"/>
      <c r="FD861" s="2"/>
      <c r="FE861" s="2"/>
      <c r="FF861" s="2"/>
      <c r="FG861" s="2"/>
      <c r="FH861" s="2"/>
      <c r="FI861" s="2"/>
      <c r="FJ861" s="2"/>
      <c r="FK861" s="2"/>
      <c r="FL861" s="2"/>
      <c r="FM861" s="2"/>
      <c r="FN861" s="2"/>
      <c r="FO861" s="2"/>
      <c r="FP861" s="2"/>
      <c r="FQ861" s="2">
        <v>0</v>
      </c>
      <c r="FR861" s="2">
        <f t="shared" si="716"/>
        <v>0</v>
      </c>
      <c r="FS861" s="2">
        <v>0</v>
      </c>
      <c r="FT861" s="2"/>
      <c r="FU861" s="2"/>
      <c r="FV861" s="2"/>
      <c r="FW861" s="2"/>
      <c r="FX861" s="2">
        <v>0</v>
      </c>
      <c r="FY861" s="2">
        <v>0</v>
      </c>
      <c r="FZ861" s="2"/>
      <c r="GA861" s="2" t="s">
        <v>3</v>
      </c>
      <c r="GB861" s="2"/>
      <c r="GC861" s="2"/>
      <c r="GD861" s="2">
        <v>1</v>
      </c>
      <c r="GE861" s="2"/>
      <c r="GF861" s="2">
        <v>1444665788</v>
      </c>
      <c r="GG861" s="2">
        <v>2</v>
      </c>
      <c r="GH861" s="2">
        <v>1</v>
      </c>
      <c r="GI861" s="2">
        <v>-2</v>
      </c>
      <c r="GJ861" s="2">
        <v>0</v>
      </c>
      <c r="GK861" s="2">
        <v>0</v>
      </c>
      <c r="GL861" s="2">
        <f t="shared" si="717"/>
        <v>0</v>
      </c>
      <c r="GM861" s="2">
        <f t="shared" si="718"/>
        <v>0</v>
      </c>
      <c r="GN861" s="2">
        <f t="shared" si="719"/>
        <v>0</v>
      </c>
      <c r="GO861" s="2">
        <f t="shared" si="720"/>
        <v>0</v>
      </c>
      <c r="GP861" s="2">
        <f t="shared" si="721"/>
        <v>0</v>
      </c>
      <c r="GQ861" s="2"/>
      <c r="GR861" s="2">
        <v>0</v>
      </c>
      <c r="GS861" s="2">
        <v>3</v>
      </c>
      <c r="GT861" s="2">
        <v>0</v>
      </c>
      <c r="GU861" s="2" t="s">
        <v>3</v>
      </c>
      <c r="GV861" s="2">
        <f t="shared" si="725"/>
        <v>0</v>
      </c>
      <c r="GW861" s="2">
        <v>1</v>
      </c>
      <c r="GX861" s="2">
        <f t="shared" si="723"/>
        <v>0</v>
      </c>
      <c r="GY861" s="2"/>
      <c r="GZ861" s="2"/>
      <c r="HA861" s="2">
        <v>0</v>
      </c>
      <c r="HB861" s="2">
        <v>0</v>
      </c>
      <c r="HC861" s="2">
        <f t="shared" si="724"/>
        <v>0</v>
      </c>
      <c r="HD861" s="2"/>
      <c r="HE861" s="2" t="s">
        <v>3</v>
      </c>
      <c r="HF861" s="2" t="s">
        <v>3</v>
      </c>
      <c r="HG861" s="2"/>
      <c r="HH861" s="2"/>
      <c r="HI861" s="2"/>
      <c r="HJ861" s="2"/>
      <c r="HK861" s="2"/>
      <c r="HL861" s="2"/>
      <c r="HM861" s="2" t="s">
        <v>3</v>
      </c>
      <c r="HN861" s="2" t="s">
        <v>3</v>
      </c>
      <c r="HO861" s="2" t="s">
        <v>3</v>
      </c>
      <c r="HP861" s="2" t="s">
        <v>3</v>
      </c>
      <c r="HQ861" s="2" t="s">
        <v>3</v>
      </c>
      <c r="HR861" s="2"/>
      <c r="HS861" s="2"/>
      <c r="HT861" s="2"/>
      <c r="HU861" s="2"/>
      <c r="HV861" s="2"/>
      <c r="HW861" s="2"/>
      <c r="HX861" s="2"/>
      <c r="HY861" s="2"/>
      <c r="HZ861" s="2"/>
      <c r="IA861" s="2"/>
      <c r="IB861" s="2"/>
      <c r="IC861" s="2"/>
      <c r="ID861" s="2"/>
      <c r="IE861" s="2"/>
      <c r="IF861" s="2"/>
      <c r="IG861" s="2"/>
      <c r="IH861" s="2"/>
      <c r="II861" s="2"/>
      <c r="IJ861" s="2"/>
      <c r="IK861" s="2">
        <v>0</v>
      </c>
      <c r="IL861" s="2"/>
      <c r="IM861" s="2"/>
      <c r="IN861" s="2"/>
      <c r="IO861" s="2"/>
      <c r="IP861" s="2"/>
      <c r="IQ861" s="2"/>
      <c r="IR861" s="2"/>
      <c r="IS861" s="2"/>
      <c r="IT861" s="2"/>
      <c r="IU861" s="2"/>
    </row>
    <row r="862" spans="1:255" x14ac:dyDescent="0.2">
      <c r="A862">
        <v>18</v>
      </c>
      <c r="B862">
        <v>1</v>
      </c>
      <c r="C862">
        <v>796</v>
      </c>
      <c r="E862" t="s">
        <v>496</v>
      </c>
      <c r="F862" t="e">
        <f>'1.Лок.смета.и.Акт'!#REF!</f>
        <v>#REF!</v>
      </c>
      <c r="G862" t="s">
        <v>83</v>
      </c>
      <c r="H862" t="s">
        <v>40</v>
      </c>
      <c r="I862">
        <f>I856*J862</f>
        <v>3.4424999999999997E-2</v>
      </c>
      <c r="J862">
        <v>0.153</v>
      </c>
      <c r="K862">
        <v>0.153</v>
      </c>
      <c r="L862">
        <v>6.8849999999999995E-2</v>
      </c>
      <c r="M862">
        <v>0</v>
      </c>
      <c r="N862">
        <f t="shared" si="687"/>
        <v>6.8900000000000003E-2</v>
      </c>
      <c r="O862">
        <f t="shared" si="688"/>
        <v>1</v>
      </c>
      <c r="P862">
        <f t="shared" si="689"/>
        <v>1</v>
      </c>
      <c r="Q862">
        <f t="shared" si="690"/>
        <v>0</v>
      </c>
      <c r="R862">
        <f t="shared" si="691"/>
        <v>0</v>
      </c>
      <c r="S862">
        <f t="shared" si="692"/>
        <v>0</v>
      </c>
      <c r="T862">
        <f t="shared" si="693"/>
        <v>0</v>
      </c>
      <c r="U862">
        <f t="shared" si="694"/>
        <v>0</v>
      </c>
      <c r="V862">
        <f t="shared" si="695"/>
        <v>0</v>
      </c>
      <c r="W862">
        <f t="shared" si="696"/>
        <v>0</v>
      </c>
      <c r="X862">
        <f t="shared" si="697"/>
        <v>0</v>
      </c>
      <c r="Y862">
        <f t="shared" si="698"/>
        <v>0</v>
      </c>
      <c r="AA862">
        <v>69726884</v>
      </c>
      <c r="AB862">
        <f t="shared" si="699"/>
        <v>1.97</v>
      </c>
      <c r="AC862">
        <f t="shared" si="730"/>
        <v>1.97</v>
      </c>
      <c r="AD862">
        <f t="shared" si="730"/>
        <v>0</v>
      </c>
      <c r="AE862">
        <f t="shared" si="728"/>
        <v>0</v>
      </c>
      <c r="AF862">
        <f t="shared" si="726"/>
        <v>0</v>
      </c>
      <c r="AG862">
        <f t="shared" si="703"/>
        <v>0</v>
      </c>
      <c r="AH862">
        <f t="shared" si="727"/>
        <v>0</v>
      </c>
      <c r="AI862">
        <f t="shared" si="729"/>
        <v>0</v>
      </c>
      <c r="AJ862">
        <f t="shared" si="706"/>
        <v>0</v>
      </c>
      <c r="AK862">
        <v>1.97</v>
      </c>
      <c r="AL862">
        <v>1.97</v>
      </c>
      <c r="AM862">
        <v>0</v>
      </c>
      <c r="AN862">
        <v>0</v>
      </c>
      <c r="AO862">
        <v>0</v>
      </c>
      <c r="AP862">
        <v>0</v>
      </c>
      <c r="AQ862">
        <v>0</v>
      </c>
      <c r="AR862">
        <v>0</v>
      </c>
      <c r="AS862">
        <v>0</v>
      </c>
      <c r="AT862">
        <v>0</v>
      </c>
      <c r="AU862">
        <v>0</v>
      </c>
      <c r="AV862">
        <v>1</v>
      </c>
      <c r="AW862">
        <v>1</v>
      </c>
      <c r="AZ862">
        <v>1</v>
      </c>
      <c r="BA862">
        <v>1</v>
      </c>
      <c r="BB862">
        <v>1</v>
      </c>
      <c r="BC862">
        <v>7.56</v>
      </c>
      <c r="BD862" t="s">
        <v>3</v>
      </c>
      <c r="BE862" t="s">
        <v>3</v>
      </c>
      <c r="BF862" t="s">
        <v>3</v>
      </c>
      <c r="BG862" t="s">
        <v>3</v>
      </c>
      <c r="BH862">
        <v>3</v>
      </c>
      <c r="BI862">
        <v>1</v>
      </c>
      <c r="BJ862" t="s">
        <v>356</v>
      </c>
      <c r="BM862">
        <v>3411</v>
      </c>
      <c r="BN862">
        <v>0</v>
      </c>
      <c r="BO862" t="s">
        <v>3</v>
      </c>
      <c r="BP862">
        <v>0</v>
      </c>
      <c r="BQ862">
        <v>0</v>
      </c>
      <c r="BR862">
        <v>0</v>
      </c>
      <c r="BS862">
        <v>1</v>
      </c>
      <c r="BT862">
        <v>1</v>
      </c>
      <c r="BU862">
        <v>1</v>
      </c>
      <c r="BV862">
        <v>1</v>
      </c>
      <c r="BW862">
        <v>1</v>
      </c>
      <c r="BX862">
        <v>1</v>
      </c>
      <c r="BY862" t="s">
        <v>3</v>
      </c>
      <c r="BZ862">
        <v>0</v>
      </c>
      <c r="CA862">
        <v>0</v>
      </c>
      <c r="CB862" t="s">
        <v>3</v>
      </c>
      <c r="CE862">
        <v>0</v>
      </c>
      <c r="CF862">
        <v>0</v>
      </c>
      <c r="CG862">
        <v>0</v>
      </c>
      <c r="CH862">
        <v>73</v>
      </c>
      <c r="CI862">
        <v>3</v>
      </c>
      <c r="CJ862">
        <v>0</v>
      </c>
      <c r="CK862">
        <v>0</v>
      </c>
      <c r="CL862">
        <v>0</v>
      </c>
      <c r="CM862">
        <v>0</v>
      </c>
      <c r="CN862" t="s">
        <v>3</v>
      </c>
      <c r="CO862">
        <v>0</v>
      </c>
      <c r="CP862">
        <f t="shared" si="707"/>
        <v>1</v>
      </c>
      <c r="CQ862">
        <f t="shared" si="708"/>
        <v>14.893199999999998</v>
      </c>
      <c r="CR862">
        <f t="shared" si="709"/>
        <v>0</v>
      </c>
      <c r="CS862">
        <f t="shared" si="710"/>
        <v>0</v>
      </c>
      <c r="CT862">
        <f t="shared" si="711"/>
        <v>0</v>
      </c>
      <c r="CU862">
        <f t="shared" si="712"/>
        <v>0</v>
      </c>
      <c r="CV862">
        <f t="shared" si="713"/>
        <v>0</v>
      </c>
      <c r="CW862">
        <f t="shared" si="714"/>
        <v>0</v>
      </c>
      <c r="CX862">
        <f t="shared" si="715"/>
        <v>0</v>
      </c>
      <c r="CY862">
        <f>(S862+R862)*(BZ862/100)</f>
        <v>0</v>
      </c>
      <c r="CZ862">
        <f>(S862+R862)*(CA862/100)</f>
        <v>0</v>
      </c>
      <c r="DC862" t="s">
        <v>3</v>
      </c>
      <c r="DD862" t="s">
        <v>3</v>
      </c>
      <c r="DE862" t="s">
        <v>3</v>
      </c>
      <c r="DF862" t="s">
        <v>3</v>
      </c>
      <c r="DG862" t="s">
        <v>3</v>
      </c>
      <c r="DH862" t="s">
        <v>3</v>
      </c>
      <c r="DI862" t="s">
        <v>3</v>
      </c>
      <c r="DJ862" t="s">
        <v>3</v>
      </c>
      <c r="DK862" t="s">
        <v>3</v>
      </c>
      <c r="DL862" t="s">
        <v>3</v>
      </c>
      <c r="DM862" t="s">
        <v>3</v>
      </c>
      <c r="DN862">
        <v>0</v>
      </c>
      <c r="DO862">
        <v>0</v>
      </c>
      <c r="DP862">
        <v>1</v>
      </c>
      <c r="DQ862">
        <v>1</v>
      </c>
      <c r="DU862">
        <v>1007</v>
      </c>
      <c r="DV862" t="s">
        <v>40</v>
      </c>
      <c r="DW862" t="e">
        <f>'1.Лок.смета.и.Акт'!#REF!</f>
        <v>#REF!</v>
      </c>
      <c r="DX862">
        <v>1</v>
      </c>
      <c r="DZ862" t="s">
        <v>3</v>
      </c>
      <c r="EA862" t="s">
        <v>3</v>
      </c>
      <c r="EB862" t="s">
        <v>3</v>
      </c>
      <c r="EC862" t="s">
        <v>3</v>
      </c>
      <c r="EE862">
        <v>0</v>
      </c>
      <c r="EF862">
        <v>0</v>
      </c>
      <c r="EG862" t="s">
        <v>3</v>
      </c>
      <c r="EH862">
        <v>0</v>
      </c>
      <c r="EI862" t="s">
        <v>3</v>
      </c>
      <c r="EJ862">
        <v>0</v>
      </c>
      <c r="EK862">
        <v>3411</v>
      </c>
      <c r="EL862" t="s">
        <v>3</v>
      </c>
      <c r="EM862" t="s">
        <v>3</v>
      </c>
      <c r="EO862" t="s">
        <v>3</v>
      </c>
      <c r="EQ862">
        <v>0</v>
      </c>
      <c r="ER862">
        <v>14.19</v>
      </c>
      <c r="ES862">
        <v>1.97</v>
      </c>
      <c r="ET862">
        <v>0</v>
      </c>
      <c r="EU862">
        <v>0</v>
      </c>
      <c r="EV862">
        <v>0</v>
      </c>
      <c r="EW862">
        <v>0</v>
      </c>
      <c r="EX862">
        <v>0</v>
      </c>
      <c r="EZ862">
        <v>5</v>
      </c>
      <c r="FC862">
        <v>0</v>
      </c>
      <c r="FD862">
        <v>18</v>
      </c>
      <c r="FF862">
        <v>14.19</v>
      </c>
      <c r="FQ862">
        <v>0</v>
      </c>
      <c r="FR862">
        <f t="shared" si="716"/>
        <v>0</v>
      </c>
      <c r="FS862">
        <v>0</v>
      </c>
      <c r="FX862">
        <v>0</v>
      </c>
      <c r="FY862">
        <v>0</v>
      </c>
      <c r="GA862" t="s">
        <v>85</v>
      </c>
      <c r="GD862">
        <v>1</v>
      </c>
      <c r="GF862">
        <v>1444665788</v>
      </c>
      <c r="GG862">
        <v>2</v>
      </c>
      <c r="GH862">
        <v>3</v>
      </c>
      <c r="GI862">
        <v>5</v>
      </c>
      <c r="GJ862">
        <v>0</v>
      </c>
      <c r="GK862">
        <v>0</v>
      </c>
      <c r="GL862">
        <f t="shared" si="717"/>
        <v>0</v>
      </c>
      <c r="GM862">
        <f t="shared" si="718"/>
        <v>1</v>
      </c>
      <c r="GN862">
        <f t="shared" si="719"/>
        <v>1</v>
      </c>
      <c r="GO862">
        <f t="shared" si="720"/>
        <v>0</v>
      </c>
      <c r="GP862">
        <f t="shared" si="721"/>
        <v>0</v>
      </c>
      <c r="GR862">
        <v>1</v>
      </c>
      <c r="GS862">
        <v>1</v>
      </c>
      <c r="GT862">
        <v>0</v>
      </c>
      <c r="GU862" t="s">
        <v>3</v>
      </c>
      <c r="GV862">
        <f t="shared" si="725"/>
        <v>0</v>
      </c>
      <c r="GW862">
        <v>1</v>
      </c>
      <c r="GX862">
        <f t="shared" si="723"/>
        <v>0</v>
      </c>
      <c r="HA862">
        <v>0</v>
      </c>
      <c r="HB862">
        <v>0</v>
      </c>
      <c r="HC862">
        <f t="shared" si="724"/>
        <v>0</v>
      </c>
      <c r="HE862" t="s">
        <v>35</v>
      </c>
      <c r="HF862" t="s">
        <v>36</v>
      </c>
      <c r="HM862" t="s">
        <v>3</v>
      </c>
      <c r="HN862" t="s">
        <v>3</v>
      </c>
      <c r="HO862" t="s">
        <v>3</v>
      </c>
      <c r="HP862" t="s">
        <v>3</v>
      </c>
      <c r="HQ862" t="s">
        <v>3</v>
      </c>
      <c r="IK862">
        <v>0</v>
      </c>
    </row>
    <row r="864" spans="1:255" x14ac:dyDescent="0.2">
      <c r="A864" s="3">
        <v>51</v>
      </c>
      <c r="B864" s="3">
        <f>B825</f>
        <v>1</v>
      </c>
      <c r="C864" s="3">
        <f>A825</f>
        <v>5</v>
      </c>
      <c r="D864" s="3">
        <f>ROW(A825)</f>
        <v>825</v>
      </c>
      <c r="E864" s="3"/>
      <c r="F864" s="3" t="str">
        <f>IF(F825&lt;&gt;"",F825,"")</f>
        <v>Новый подраздел</v>
      </c>
      <c r="G864" s="3" t="str">
        <f>IF(G825&lt;&gt;"",G825,"")</f>
        <v>Ванные, туалеты, совмещенные санузлы</v>
      </c>
      <c r="H864" s="3">
        <v>0</v>
      </c>
      <c r="I864" s="3"/>
      <c r="J864" s="3"/>
      <c r="K864" s="3"/>
      <c r="L864" s="3"/>
      <c r="M864" s="3"/>
      <c r="N864" s="3"/>
      <c r="O864" s="3">
        <f t="shared" ref="O864:T864" si="731">ROUND(AB864,0)</f>
        <v>5163</v>
      </c>
      <c r="P864" s="3">
        <f t="shared" si="731"/>
        <v>4689</v>
      </c>
      <c r="Q864" s="3">
        <f t="shared" si="731"/>
        <v>75</v>
      </c>
      <c r="R864" s="3">
        <f t="shared" si="731"/>
        <v>7</v>
      </c>
      <c r="S864" s="3">
        <f t="shared" si="731"/>
        <v>399</v>
      </c>
      <c r="T864" s="3">
        <f t="shared" si="731"/>
        <v>0</v>
      </c>
      <c r="U864" s="3">
        <f>AH864</f>
        <v>42.777850000000001</v>
      </c>
      <c r="V864" s="3">
        <f>AI864</f>
        <v>0.63581499999999991</v>
      </c>
      <c r="W864" s="3">
        <f>ROUND(AJ864,0)</f>
        <v>27</v>
      </c>
      <c r="X864" s="3">
        <f>ROUND(AK864,0)</f>
        <v>444</v>
      </c>
      <c r="Y864" s="3">
        <f>ROUND(AL864,0)</f>
        <v>298</v>
      </c>
      <c r="Z864" s="3"/>
      <c r="AA864" s="3"/>
      <c r="AB864" s="3">
        <f>ROUND(SUMIF(AA829:AA862,"=69726971",O829:O862),0)</f>
        <v>5163</v>
      </c>
      <c r="AC864" s="3">
        <f>ROUND(SUMIF(AA829:AA862,"=69726971",P829:P862),0)</f>
        <v>4689</v>
      </c>
      <c r="AD864" s="3">
        <f>ROUND(SUMIF(AA829:AA862,"=69726971",Q829:Q862),0)</f>
        <v>75</v>
      </c>
      <c r="AE864" s="3">
        <f>ROUND(SUMIF(AA829:AA862,"=69726971",R829:R862),0)</f>
        <v>7</v>
      </c>
      <c r="AF864" s="3">
        <f>ROUND(SUMIF(AA829:AA862,"=69726971",S829:S862),0)</f>
        <v>399</v>
      </c>
      <c r="AG864" s="3">
        <f>ROUND(SUMIF(AA829:AA862,"=69726971",T829:T862),0)</f>
        <v>0</v>
      </c>
      <c r="AH864" s="3">
        <f>SUMIF(AA829:AA862,"=69726971",U829:U862)</f>
        <v>42.777850000000001</v>
      </c>
      <c r="AI864" s="3">
        <f>SUMIF(AA829:AA862,"=69726971",V829:V862)</f>
        <v>0.63581499999999991</v>
      </c>
      <c r="AJ864" s="3">
        <f>ROUND(SUMIF(AA829:AA862,"=69726971",W829:W862),0)</f>
        <v>27</v>
      </c>
      <c r="AK864" s="3">
        <f>ROUND(SUMIF(AA829:AA862,"=69726971",X829:X862),0)</f>
        <v>444</v>
      </c>
      <c r="AL864" s="3">
        <f>ROUND(SUMIF(AA829:AA862,"=69726971",Y829:Y862),0)</f>
        <v>298</v>
      </c>
      <c r="AM864" s="3"/>
      <c r="AN864" s="3"/>
      <c r="AO864" s="3">
        <f t="shared" ref="AO864:BD864" si="732">ROUND(BX864,0)</f>
        <v>0</v>
      </c>
      <c r="AP864" s="3">
        <f t="shared" si="732"/>
        <v>0</v>
      </c>
      <c r="AQ864" s="3">
        <f t="shared" si="732"/>
        <v>0</v>
      </c>
      <c r="AR864" s="3">
        <f t="shared" si="732"/>
        <v>5905</v>
      </c>
      <c r="AS864" s="3">
        <f t="shared" si="732"/>
        <v>5905</v>
      </c>
      <c r="AT864" s="3">
        <f t="shared" si="732"/>
        <v>0</v>
      </c>
      <c r="AU864" s="3">
        <f t="shared" si="732"/>
        <v>0</v>
      </c>
      <c r="AV864" s="3">
        <f t="shared" si="732"/>
        <v>4689</v>
      </c>
      <c r="AW864" s="3">
        <f t="shared" si="732"/>
        <v>4689</v>
      </c>
      <c r="AX864" s="3">
        <f t="shared" si="732"/>
        <v>0</v>
      </c>
      <c r="AY864" s="3">
        <f t="shared" si="732"/>
        <v>4689</v>
      </c>
      <c r="AZ864" s="3">
        <f t="shared" si="732"/>
        <v>0</v>
      </c>
      <c r="BA864" s="3">
        <f t="shared" si="732"/>
        <v>0</v>
      </c>
      <c r="BB864" s="3">
        <f t="shared" si="732"/>
        <v>0</v>
      </c>
      <c r="BC864" s="3">
        <f t="shared" si="732"/>
        <v>0</v>
      </c>
      <c r="BD864" s="3">
        <f t="shared" si="732"/>
        <v>0</v>
      </c>
      <c r="BE864" s="3"/>
      <c r="BF864" s="3"/>
      <c r="BG864" s="3"/>
      <c r="BH864" s="3"/>
      <c r="BI864" s="3"/>
      <c r="BJ864" s="3"/>
      <c r="BK864" s="3"/>
      <c r="BL864" s="3"/>
      <c r="BM864" s="3"/>
      <c r="BN864" s="3"/>
      <c r="BO864" s="3"/>
      <c r="BP864" s="3"/>
      <c r="BQ864" s="3"/>
      <c r="BR864" s="3"/>
      <c r="BS864" s="3"/>
      <c r="BT864" s="3"/>
      <c r="BU864" s="3"/>
      <c r="BV864" s="3"/>
      <c r="BW864" s="3"/>
      <c r="BX864" s="3">
        <f>ROUND(SUMIF(AA829:AA862,"=69726971",FQ829:FQ862),0)</f>
        <v>0</v>
      </c>
      <c r="BY864" s="3">
        <f>ROUND(SUMIF(AA829:AA862,"=69726971",FR829:FR862),0)</f>
        <v>0</v>
      </c>
      <c r="BZ864" s="3">
        <f>ROUND(SUMIF(AA829:AA862,"=69726971",GL829:GL862),0)</f>
        <v>0</v>
      </c>
      <c r="CA864" s="3">
        <f>ROUND(SUMIF(AA829:AA862,"=69726971",GM829:GM862),0)</f>
        <v>5905</v>
      </c>
      <c r="CB864" s="3">
        <f>ROUND(SUMIF(AA829:AA862,"=69726971",GN829:GN862),0)</f>
        <v>5905</v>
      </c>
      <c r="CC864" s="3">
        <f>ROUND(SUMIF(AA829:AA862,"=69726971",GO829:GO862),0)</f>
        <v>0</v>
      </c>
      <c r="CD864" s="3">
        <f>ROUND(SUMIF(AA829:AA862,"=69726971",GP829:GP862),0)</f>
        <v>0</v>
      </c>
      <c r="CE864" s="3">
        <f>AC864-BX864</f>
        <v>4689</v>
      </c>
      <c r="CF864" s="3">
        <f>AC864-BY864</f>
        <v>4689</v>
      </c>
      <c r="CG864" s="3">
        <f>BX864-BZ864</f>
        <v>0</v>
      </c>
      <c r="CH864" s="3">
        <f>AC864-BX864-BY864+BZ864</f>
        <v>4689</v>
      </c>
      <c r="CI864" s="3">
        <f>BY864-BZ864</f>
        <v>0</v>
      </c>
      <c r="CJ864" s="3">
        <f>ROUND(SUMIF(AA829:AA862,"=69726971",GX829:GX862),0)</f>
        <v>0</v>
      </c>
      <c r="CK864" s="3">
        <f>ROUND(SUMIF(AA829:AA862,"=69726971",GY829:GY862),0)</f>
        <v>0</v>
      </c>
      <c r="CL864" s="3">
        <f>ROUND(SUMIF(AA829:AA862,"=69726971",GZ829:GZ862),0)</f>
        <v>0</v>
      </c>
      <c r="CM864" s="3">
        <f>ROUND(SUMIF(AA829:AA862,"=69726971",HD829:HD862),0)</f>
        <v>0</v>
      </c>
      <c r="CN864" s="3"/>
      <c r="CO864" s="3"/>
      <c r="CP864" s="3"/>
      <c r="CQ864" s="3"/>
      <c r="CR864" s="3"/>
      <c r="CS864" s="3"/>
      <c r="CT864" s="3"/>
      <c r="CU864" s="3"/>
      <c r="CV864" s="3"/>
      <c r="CW864" s="3"/>
      <c r="CX864" s="3"/>
      <c r="CY864" s="3"/>
      <c r="CZ864" s="3"/>
      <c r="DA864" s="3"/>
      <c r="DB864" s="3"/>
      <c r="DC864" s="3"/>
      <c r="DD864" s="3"/>
      <c r="DE864" s="3"/>
      <c r="DF864" s="3"/>
      <c r="DG864" s="4">
        <f t="shared" ref="DG864:DL864" si="733">ROUND(DT864,0)</f>
        <v>29417</v>
      </c>
      <c r="DH864" s="4">
        <f t="shared" si="733"/>
        <v>18662</v>
      </c>
      <c r="DI864" s="4">
        <f t="shared" si="733"/>
        <v>634</v>
      </c>
      <c r="DJ864" s="4">
        <f t="shared" si="733"/>
        <v>143</v>
      </c>
      <c r="DK864" s="4">
        <f t="shared" si="733"/>
        <v>10121</v>
      </c>
      <c r="DL864" s="4">
        <f t="shared" si="733"/>
        <v>0</v>
      </c>
      <c r="DM864" s="4" t="e">
        <f>DZ864</f>
        <v>#REF!</v>
      </c>
      <c r="DN864" s="4">
        <f>EA864</f>
        <v>0.63581499999999991</v>
      </c>
      <c r="DO864" s="4">
        <f>ROUND(EB864,0)</f>
        <v>27</v>
      </c>
      <c r="DP864" s="4" t="e">
        <f>ROUND(EC864,0)</f>
        <v>#REF!</v>
      </c>
      <c r="DQ864" s="4" t="e">
        <f>ROUND(ED864,0)</f>
        <v>#REF!</v>
      </c>
      <c r="DR864" s="4"/>
      <c r="DS864" s="4"/>
      <c r="DT864" s="4">
        <f>ROUND(SUMIF(AA829:AA862,"=69726884",O829:O862),0)</f>
        <v>29417</v>
      </c>
      <c r="DU864" s="4">
        <f>ROUND(SUMIF(AA829:AA862,"=69726884",P829:P862),0)</f>
        <v>18662</v>
      </c>
      <c r="DV864" s="4">
        <f>ROUND(SUMIF(AA829:AA862,"=69726884",Q829:Q862),0)</f>
        <v>634</v>
      </c>
      <c r="DW864" s="4">
        <f>ROUND(SUMIF(AA829:AA862,"=69726884",R829:R862),0)</f>
        <v>143</v>
      </c>
      <c r="DX864" s="4">
        <f>ROUND(SUMIF(AA829:AA862,"=69726884",S829:S862),0)</f>
        <v>10121</v>
      </c>
      <c r="DY864" s="4">
        <f>ROUND(SUMIF(AA829:AA862,"=69726884",T829:T862),0)</f>
        <v>0</v>
      </c>
      <c r="DZ864" s="4" t="e">
        <f>SUMIF(AA829:AA862,"=69726884",U829:U862)</f>
        <v>#REF!</v>
      </c>
      <c r="EA864" s="4">
        <f>SUMIF(AA829:AA862,"=69726884",V829:V862)</f>
        <v>0.63581499999999991</v>
      </c>
      <c r="EB864" s="4">
        <f>ROUND(SUMIF(AA829:AA862,"=69726884",W829:W862),0)</f>
        <v>27</v>
      </c>
      <c r="EC864" s="4" t="e">
        <f>ROUND(SUMIF(AA829:AA862,"=69726884",X829:X862),0)</f>
        <v>#REF!</v>
      </c>
      <c r="ED864" s="4" t="e">
        <f>ROUND(SUMIF(AA829:AA862,"=69726884",Y829:Y862),0)</f>
        <v>#REF!</v>
      </c>
      <c r="EE864" s="4"/>
      <c r="EF864" s="4"/>
      <c r="EG864" s="4">
        <f t="shared" ref="EG864:EV864" si="734">ROUND(FP864,0)</f>
        <v>0</v>
      </c>
      <c r="EH864" s="4">
        <f t="shared" si="734"/>
        <v>0</v>
      </c>
      <c r="EI864" s="4">
        <f t="shared" si="734"/>
        <v>0</v>
      </c>
      <c r="EJ864" s="4" t="e">
        <f t="shared" si="734"/>
        <v>#REF!</v>
      </c>
      <c r="EK864" s="4" t="e">
        <f t="shared" si="734"/>
        <v>#REF!</v>
      </c>
      <c r="EL864" s="4">
        <f t="shared" si="734"/>
        <v>0</v>
      </c>
      <c r="EM864" s="4">
        <f t="shared" si="734"/>
        <v>0</v>
      </c>
      <c r="EN864" s="4">
        <f t="shared" si="734"/>
        <v>18662</v>
      </c>
      <c r="EO864" s="4">
        <f t="shared" si="734"/>
        <v>18662</v>
      </c>
      <c r="EP864" s="4">
        <f t="shared" si="734"/>
        <v>0</v>
      </c>
      <c r="EQ864" s="4">
        <f t="shared" si="734"/>
        <v>18662</v>
      </c>
      <c r="ER864" s="4">
        <f t="shared" si="734"/>
        <v>0</v>
      </c>
      <c r="ES864" s="4">
        <f t="shared" si="734"/>
        <v>0</v>
      </c>
      <c r="ET864" s="4">
        <f t="shared" si="734"/>
        <v>0</v>
      </c>
      <c r="EU864" s="4">
        <f t="shared" si="734"/>
        <v>0</v>
      </c>
      <c r="EV864" s="4">
        <f t="shared" si="734"/>
        <v>0</v>
      </c>
      <c r="EW864" s="4"/>
      <c r="EX864" s="4"/>
      <c r="EY864" s="4"/>
      <c r="EZ864" s="4"/>
      <c r="FA864" s="4"/>
      <c r="FB864" s="4"/>
      <c r="FC864" s="4"/>
      <c r="FD864" s="4"/>
      <c r="FE864" s="4"/>
      <c r="FF864" s="4"/>
      <c r="FG864" s="4"/>
      <c r="FH864" s="4"/>
      <c r="FI864" s="4"/>
      <c r="FJ864" s="4"/>
      <c r="FK864" s="4"/>
      <c r="FL864" s="4"/>
      <c r="FM864" s="4"/>
      <c r="FN864" s="4"/>
      <c r="FO864" s="4"/>
      <c r="FP864" s="4">
        <f>ROUND(SUMIF(AA829:AA862,"=69726884",FQ829:FQ862),0)</f>
        <v>0</v>
      </c>
      <c r="FQ864" s="4">
        <f>ROUND(SUMIF(AA829:AA862,"=69726884",FR829:FR862),0)</f>
        <v>0</v>
      </c>
      <c r="FR864" s="4">
        <f>ROUND(SUMIF(AA829:AA862,"=69726884",GL829:GL862),0)</f>
        <v>0</v>
      </c>
      <c r="FS864" s="4" t="e">
        <f>ROUND(SUMIF(AA829:AA862,"=69726884",GM829:GM862),0)</f>
        <v>#REF!</v>
      </c>
      <c r="FT864" s="4" t="e">
        <f>ROUND(SUMIF(AA829:AA862,"=69726884",GN829:GN862),0)</f>
        <v>#REF!</v>
      </c>
      <c r="FU864" s="4">
        <f>ROUND(SUMIF(AA829:AA862,"=69726884",GO829:GO862),0)</f>
        <v>0</v>
      </c>
      <c r="FV864" s="4">
        <f>ROUND(SUMIF(AA829:AA862,"=69726884",GP829:GP862),0)</f>
        <v>0</v>
      </c>
      <c r="FW864" s="4">
        <f>DU864-FP864</f>
        <v>18662</v>
      </c>
      <c r="FX864" s="4">
        <f>DU864-FQ864</f>
        <v>18662</v>
      </c>
      <c r="FY864" s="4">
        <f>FP864-FR864</f>
        <v>0</v>
      </c>
      <c r="FZ864" s="4">
        <f>DU864-FP864-FQ864+FR864</f>
        <v>18662</v>
      </c>
      <c r="GA864" s="4">
        <f>FQ864-FR864</f>
        <v>0</v>
      </c>
      <c r="GB864" s="4">
        <f>ROUND(SUMIF(AA829:AA862,"=69726884",GX829:GX862),0)</f>
        <v>0</v>
      </c>
      <c r="GC864" s="4">
        <f>ROUND(SUMIF(AA829:AA862,"=69726884",GY829:GY862),0)</f>
        <v>0</v>
      </c>
      <c r="GD864" s="4">
        <f>ROUND(SUMIF(AA829:AA862,"=69726884",GZ829:GZ862),0)</f>
        <v>0</v>
      </c>
      <c r="GE864" s="4">
        <f>ROUND(SUMIF(AA829:AA862,"=69726884",HD829:HD862),0)</f>
        <v>0</v>
      </c>
      <c r="GF864" s="4"/>
      <c r="GG864" s="4"/>
      <c r="GH864" s="4"/>
      <c r="GI864" s="4"/>
      <c r="GJ864" s="4"/>
      <c r="GK864" s="4"/>
      <c r="GL864" s="4"/>
      <c r="GM864" s="4"/>
      <c r="GN864" s="4"/>
      <c r="GO864" s="4"/>
      <c r="GP864" s="4"/>
      <c r="GQ864" s="4"/>
      <c r="GR864" s="4"/>
      <c r="GS864" s="4"/>
      <c r="GT864" s="4"/>
      <c r="GU864" s="4"/>
      <c r="GV864" s="4"/>
      <c r="GW864" s="4"/>
      <c r="GX864" s="4">
        <v>0</v>
      </c>
    </row>
    <row r="866" spans="1:28" x14ac:dyDescent="0.2">
      <c r="A866" s="5">
        <v>50</v>
      </c>
      <c r="B866" s="5">
        <v>0</v>
      </c>
      <c r="C866" s="5">
        <v>0</v>
      </c>
      <c r="D866" s="5">
        <v>1</v>
      </c>
      <c r="E866" s="5">
        <v>201</v>
      </c>
      <c r="F866" s="5">
        <f>ROUND(Source!O864,O866)</f>
        <v>5163</v>
      </c>
      <c r="G866" s="5" t="s">
        <v>86</v>
      </c>
      <c r="H866" s="5" t="s">
        <v>87</v>
      </c>
      <c r="I866" s="5"/>
      <c r="J866" s="5"/>
      <c r="K866" s="5">
        <v>201</v>
      </c>
      <c r="L866" s="5">
        <v>1</v>
      </c>
      <c r="M866" s="5">
        <v>3</v>
      </c>
      <c r="N866" s="5" t="s">
        <v>3</v>
      </c>
      <c r="O866" s="5">
        <v>0</v>
      </c>
      <c r="P866" s="5">
        <f>ROUND(Source!DG864,O866)</f>
        <v>29417</v>
      </c>
      <c r="Q866" s="5"/>
      <c r="R866" s="5"/>
      <c r="S866" s="5"/>
      <c r="T866" s="5"/>
      <c r="U866" s="5"/>
      <c r="V866" s="5"/>
      <c r="W866" s="5">
        <v>5163</v>
      </c>
      <c r="X866" s="5">
        <v>1</v>
      </c>
      <c r="Y866" s="5">
        <v>5163</v>
      </c>
      <c r="Z866" s="5">
        <v>29417</v>
      </c>
      <c r="AA866" s="5">
        <v>1</v>
      </c>
      <c r="AB866" s="5">
        <v>29417</v>
      </c>
    </row>
    <row r="867" spans="1:28" x14ac:dyDescent="0.2">
      <c r="A867" s="5">
        <v>50</v>
      </c>
      <c r="B867" s="5">
        <v>0</v>
      </c>
      <c r="C867" s="5">
        <v>0</v>
      </c>
      <c r="D867" s="5">
        <v>1</v>
      </c>
      <c r="E867" s="5">
        <v>202</v>
      </c>
      <c r="F867" s="5">
        <f>ROUND(Source!P864,O867)</f>
        <v>4689</v>
      </c>
      <c r="G867" s="5" t="s">
        <v>88</v>
      </c>
      <c r="H867" s="5" t="s">
        <v>89</v>
      </c>
      <c r="I867" s="5"/>
      <c r="J867" s="5"/>
      <c r="K867" s="5">
        <v>202</v>
      </c>
      <c r="L867" s="5">
        <v>2</v>
      </c>
      <c r="M867" s="5">
        <v>3</v>
      </c>
      <c r="N867" s="5" t="s">
        <v>3</v>
      </c>
      <c r="O867" s="5">
        <v>0</v>
      </c>
      <c r="P867" s="5">
        <f>ROUND(Source!DH864,O867)</f>
        <v>18662</v>
      </c>
      <c r="Q867" s="5"/>
      <c r="R867" s="5"/>
      <c r="S867" s="5"/>
      <c r="T867" s="5"/>
      <c r="U867" s="5"/>
      <c r="V867" s="5"/>
      <c r="W867" s="5">
        <v>4689</v>
      </c>
      <c r="X867" s="5">
        <v>1</v>
      </c>
      <c r="Y867" s="5">
        <v>4689</v>
      </c>
      <c r="Z867" s="5">
        <v>18662</v>
      </c>
      <c r="AA867" s="5">
        <v>1</v>
      </c>
      <c r="AB867" s="5">
        <v>18662</v>
      </c>
    </row>
    <row r="868" spans="1:28" x14ac:dyDescent="0.2">
      <c r="A868" s="5">
        <v>50</v>
      </c>
      <c r="B868" s="5">
        <v>0</v>
      </c>
      <c r="C868" s="5">
        <v>0</v>
      </c>
      <c r="D868" s="5">
        <v>1</v>
      </c>
      <c r="E868" s="5">
        <v>222</v>
      </c>
      <c r="F868" s="5">
        <f>ROUND(Source!AO864,O868)</f>
        <v>0</v>
      </c>
      <c r="G868" s="5" t="s">
        <v>90</v>
      </c>
      <c r="H868" s="5" t="s">
        <v>91</v>
      </c>
      <c r="I868" s="5"/>
      <c r="J868" s="5"/>
      <c r="K868" s="5">
        <v>222</v>
      </c>
      <c r="L868" s="5">
        <v>3</v>
      </c>
      <c r="M868" s="5">
        <v>3</v>
      </c>
      <c r="N868" s="5" t="s">
        <v>3</v>
      </c>
      <c r="O868" s="5">
        <v>0</v>
      </c>
      <c r="P868" s="5">
        <f>ROUND(Source!EG864,O868)</f>
        <v>0</v>
      </c>
      <c r="Q868" s="5"/>
      <c r="R868" s="5"/>
      <c r="S868" s="5"/>
      <c r="T868" s="5"/>
      <c r="U868" s="5"/>
      <c r="V868" s="5"/>
      <c r="W868" s="5">
        <v>0</v>
      </c>
      <c r="X868" s="5">
        <v>1</v>
      </c>
      <c r="Y868" s="5">
        <v>0</v>
      </c>
      <c r="Z868" s="5">
        <v>0</v>
      </c>
      <c r="AA868" s="5">
        <v>1</v>
      </c>
      <c r="AB868" s="5">
        <v>0</v>
      </c>
    </row>
    <row r="869" spans="1:28" x14ac:dyDescent="0.2">
      <c r="A869" s="5">
        <v>50</v>
      </c>
      <c r="B869" s="5">
        <v>0</v>
      </c>
      <c r="C869" s="5">
        <v>0</v>
      </c>
      <c r="D869" s="5">
        <v>1</v>
      </c>
      <c r="E869" s="5">
        <v>225</v>
      </c>
      <c r="F869" s="5">
        <f>ROUND(Source!AV864,O869)</f>
        <v>4689</v>
      </c>
      <c r="G869" s="5" t="s">
        <v>92</v>
      </c>
      <c r="H869" s="5" t="s">
        <v>93</v>
      </c>
      <c r="I869" s="5"/>
      <c r="J869" s="5"/>
      <c r="K869" s="5">
        <v>225</v>
      </c>
      <c r="L869" s="5">
        <v>4</v>
      </c>
      <c r="M869" s="5">
        <v>3</v>
      </c>
      <c r="N869" s="5" t="s">
        <v>3</v>
      </c>
      <c r="O869" s="5">
        <v>0</v>
      </c>
      <c r="P869" s="5">
        <f>ROUND(Source!EN864,O869)</f>
        <v>18662</v>
      </c>
      <c r="Q869" s="5"/>
      <c r="R869" s="5"/>
      <c r="S869" s="5"/>
      <c r="T869" s="5"/>
      <c r="U869" s="5"/>
      <c r="V869" s="5"/>
      <c r="W869" s="5">
        <v>4689</v>
      </c>
      <c r="X869" s="5">
        <v>1</v>
      </c>
      <c r="Y869" s="5">
        <v>4689</v>
      </c>
      <c r="Z869" s="5">
        <v>18662</v>
      </c>
      <c r="AA869" s="5">
        <v>1</v>
      </c>
      <c r="AB869" s="5">
        <v>18662</v>
      </c>
    </row>
    <row r="870" spans="1:28" x14ac:dyDescent="0.2">
      <c r="A870" s="5">
        <v>50</v>
      </c>
      <c r="B870" s="5">
        <v>0</v>
      </c>
      <c r="C870" s="5">
        <v>0</v>
      </c>
      <c r="D870" s="5">
        <v>1</v>
      </c>
      <c r="E870" s="5">
        <v>226</v>
      </c>
      <c r="F870" s="5">
        <f>ROUND(Source!AW864,O870)</f>
        <v>4689</v>
      </c>
      <c r="G870" s="5" t="s">
        <v>94</v>
      </c>
      <c r="H870" s="5" t="s">
        <v>95</v>
      </c>
      <c r="I870" s="5"/>
      <c r="J870" s="5"/>
      <c r="K870" s="5">
        <v>226</v>
      </c>
      <c r="L870" s="5">
        <v>5</v>
      </c>
      <c r="M870" s="5">
        <v>3</v>
      </c>
      <c r="N870" s="5" t="s">
        <v>3</v>
      </c>
      <c r="O870" s="5">
        <v>0</v>
      </c>
      <c r="P870" s="5">
        <f>ROUND(Source!EO864,O870)</f>
        <v>18662</v>
      </c>
      <c r="Q870" s="5"/>
      <c r="R870" s="5"/>
      <c r="S870" s="5"/>
      <c r="T870" s="5"/>
      <c r="U870" s="5"/>
      <c r="V870" s="5"/>
      <c r="W870" s="5">
        <v>4689</v>
      </c>
      <c r="X870" s="5">
        <v>1</v>
      </c>
      <c r="Y870" s="5">
        <v>4689</v>
      </c>
      <c r="Z870" s="5">
        <v>18662</v>
      </c>
      <c r="AA870" s="5">
        <v>1</v>
      </c>
      <c r="AB870" s="5">
        <v>18662</v>
      </c>
    </row>
    <row r="871" spans="1:28" x14ac:dyDescent="0.2">
      <c r="A871" s="5">
        <v>50</v>
      </c>
      <c r="B871" s="5">
        <v>0</v>
      </c>
      <c r="C871" s="5">
        <v>0</v>
      </c>
      <c r="D871" s="5">
        <v>1</v>
      </c>
      <c r="E871" s="5">
        <v>227</v>
      </c>
      <c r="F871" s="5">
        <f>ROUND(Source!AX864,O871)</f>
        <v>0</v>
      </c>
      <c r="G871" s="5" t="s">
        <v>96</v>
      </c>
      <c r="H871" s="5" t="s">
        <v>97</v>
      </c>
      <c r="I871" s="5"/>
      <c r="J871" s="5"/>
      <c r="K871" s="5">
        <v>227</v>
      </c>
      <c r="L871" s="5">
        <v>6</v>
      </c>
      <c r="M871" s="5">
        <v>3</v>
      </c>
      <c r="N871" s="5" t="s">
        <v>3</v>
      </c>
      <c r="O871" s="5">
        <v>0</v>
      </c>
      <c r="P871" s="5">
        <f>ROUND(Source!EP864,O871)</f>
        <v>0</v>
      </c>
      <c r="Q871" s="5"/>
      <c r="R871" s="5"/>
      <c r="S871" s="5"/>
      <c r="T871" s="5"/>
      <c r="U871" s="5"/>
      <c r="V871" s="5"/>
      <c r="W871" s="5">
        <v>0</v>
      </c>
      <c r="X871" s="5">
        <v>1</v>
      </c>
      <c r="Y871" s="5">
        <v>0</v>
      </c>
      <c r="Z871" s="5">
        <v>0</v>
      </c>
      <c r="AA871" s="5">
        <v>1</v>
      </c>
      <c r="AB871" s="5">
        <v>0</v>
      </c>
    </row>
    <row r="872" spans="1:28" x14ac:dyDescent="0.2">
      <c r="A872" s="5">
        <v>50</v>
      </c>
      <c r="B872" s="5">
        <v>0</v>
      </c>
      <c r="C872" s="5">
        <v>0</v>
      </c>
      <c r="D872" s="5">
        <v>1</v>
      </c>
      <c r="E872" s="5">
        <v>228</v>
      </c>
      <c r="F872" s="5">
        <f>ROUND(Source!AY864,O872)</f>
        <v>4689</v>
      </c>
      <c r="G872" s="5" t="s">
        <v>98</v>
      </c>
      <c r="H872" s="5" t="s">
        <v>99</v>
      </c>
      <c r="I872" s="5"/>
      <c r="J872" s="5"/>
      <c r="K872" s="5">
        <v>228</v>
      </c>
      <c r="L872" s="5">
        <v>7</v>
      </c>
      <c r="M872" s="5">
        <v>3</v>
      </c>
      <c r="N872" s="5" t="s">
        <v>3</v>
      </c>
      <c r="O872" s="5">
        <v>0</v>
      </c>
      <c r="P872" s="5">
        <f>ROUND(Source!EQ864,O872)</f>
        <v>18662</v>
      </c>
      <c r="Q872" s="5"/>
      <c r="R872" s="5"/>
      <c r="S872" s="5"/>
      <c r="T872" s="5"/>
      <c r="U872" s="5"/>
      <c r="V872" s="5"/>
      <c r="W872" s="5">
        <v>4689</v>
      </c>
      <c r="X872" s="5">
        <v>1</v>
      </c>
      <c r="Y872" s="5">
        <v>4689</v>
      </c>
      <c r="Z872" s="5">
        <v>18662</v>
      </c>
      <c r="AA872" s="5">
        <v>1</v>
      </c>
      <c r="AB872" s="5">
        <v>18662</v>
      </c>
    </row>
    <row r="873" spans="1:28" x14ac:dyDescent="0.2">
      <c r="A873" s="5">
        <v>50</v>
      </c>
      <c r="B873" s="5">
        <v>0</v>
      </c>
      <c r="C873" s="5">
        <v>0</v>
      </c>
      <c r="D873" s="5">
        <v>1</v>
      </c>
      <c r="E873" s="5">
        <v>216</v>
      </c>
      <c r="F873" s="5">
        <f>ROUND(Source!AP864,O873)</f>
        <v>0</v>
      </c>
      <c r="G873" s="5" t="s">
        <v>100</v>
      </c>
      <c r="H873" s="5" t="s">
        <v>101</v>
      </c>
      <c r="I873" s="5"/>
      <c r="J873" s="5"/>
      <c r="K873" s="5">
        <v>216</v>
      </c>
      <c r="L873" s="5">
        <v>8</v>
      </c>
      <c r="M873" s="5">
        <v>3</v>
      </c>
      <c r="N873" s="5" t="s">
        <v>3</v>
      </c>
      <c r="O873" s="5">
        <v>0</v>
      </c>
      <c r="P873" s="5">
        <f>ROUND(Source!EH864,O873)</f>
        <v>0</v>
      </c>
      <c r="Q873" s="5"/>
      <c r="R873" s="5"/>
      <c r="S873" s="5"/>
      <c r="T873" s="5"/>
      <c r="U873" s="5"/>
      <c r="V873" s="5"/>
      <c r="W873" s="5">
        <v>0</v>
      </c>
      <c r="X873" s="5">
        <v>1</v>
      </c>
      <c r="Y873" s="5">
        <v>0</v>
      </c>
      <c r="Z873" s="5">
        <v>0</v>
      </c>
      <c r="AA873" s="5">
        <v>1</v>
      </c>
      <c r="AB873" s="5">
        <v>0</v>
      </c>
    </row>
    <row r="874" spans="1:28" x14ac:dyDescent="0.2">
      <c r="A874" s="5">
        <v>50</v>
      </c>
      <c r="B874" s="5">
        <v>0</v>
      </c>
      <c r="C874" s="5">
        <v>0</v>
      </c>
      <c r="D874" s="5">
        <v>1</v>
      </c>
      <c r="E874" s="5">
        <v>223</v>
      </c>
      <c r="F874" s="5">
        <f>ROUND(Source!AQ864,O874)</f>
        <v>0</v>
      </c>
      <c r="G874" s="5" t="s">
        <v>102</v>
      </c>
      <c r="H874" s="5" t="s">
        <v>103</v>
      </c>
      <c r="I874" s="5"/>
      <c r="J874" s="5"/>
      <c r="K874" s="5">
        <v>223</v>
      </c>
      <c r="L874" s="5">
        <v>9</v>
      </c>
      <c r="M874" s="5">
        <v>3</v>
      </c>
      <c r="N874" s="5" t="s">
        <v>3</v>
      </c>
      <c r="O874" s="5">
        <v>0</v>
      </c>
      <c r="P874" s="5">
        <f>ROUND(Source!EI864,O874)</f>
        <v>0</v>
      </c>
      <c r="Q874" s="5"/>
      <c r="R874" s="5"/>
      <c r="S874" s="5"/>
      <c r="T874" s="5"/>
      <c r="U874" s="5"/>
      <c r="V874" s="5"/>
      <c r="W874" s="5">
        <v>0</v>
      </c>
      <c r="X874" s="5">
        <v>1</v>
      </c>
      <c r="Y874" s="5">
        <v>0</v>
      </c>
      <c r="Z874" s="5">
        <v>0</v>
      </c>
      <c r="AA874" s="5">
        <v>1</v>
      </c>
      <c r="AB874" s="5">
        <v>0</v>
      </c>
    </row>
    <row r="875" spans="1:28" x14ac:dyDescent="0.2">
      <c r="A875" s="5">
        <v>50</v>
      </c>
      <c r="B875" s="5">
        <v>0</v>
      </c>
      <c r="C875" s="5">
        <v>0</v>
      </c>
      <c r="D875" s="5">
        <v>1</v>
      </c>
      <c r="E875" s="5">
        <v>229</v>
      </c>
      <c r="F875" s="5">
        <f>ROUND(Source!AZ864,O875)</f>
        <v>0</v>
      </c>
      <c r="G875" s="5" t="s">
        <v>104</v>
      </c>
      <c r="H875" s="5" t="s">
        <v>105</v>
      </c>
      <c r="I875" s="5"/>
      <c r="J875" s="5"/>
      <c r="K875" s="5">
        <v>229</v>
      </c>
      <c r="L875" s="5">
        <v>10</v>
      </c>
      <c r="M875" s="5">
        <v>3</v>
      </c>
      <c r="N875" s="5" t="s">
        <v>3</v>
      </c>
      <c r="O875" s="5">
        <v>0</v>
      </c>
      <c r="P875" s="5">
        <f>ROUND(Source!ER864,O875)</f>
        <v>0</v>
      </c>
      <c r="Q875" s="5"/>
      <c r="R875" s="5"/>
      <c r="S875" s="5"/>
      <c r="T875" s="5"/>
      <c r="U875" s="5"/>
      <c r="V875" s="5"/>
      <c r="W875" s="5">
        <v>0</v>
      </c>
      <c r="X875" s="5">
        <v>1</v>
      </c>
      <c r="Y875" s="5">
        <v>0</v>
      </c>
      <c r="Z875" s="5">
        <v>0</v>
      </c>
      <c r="AA875" s="5">
        <v>1</v>
      </c>
      <c r="AB875" s="5">
        <v>0</v>
      </c>
    </row>
    <row r="876" spans="1:28" x14ac:dyDescent="0.2">
      <c r="A876" s="5">
        <v>50</v>
      </c>
      <c r="B876" s="5">
        <v>0</v>
      </c>
      <c r="C876" s="5">
        <v>0</v>
      </c>
      <c r="D876" s="5">
        <v>1</v>
      </c>
      <c r="E876" s="5">
        <v>203</v>
      </c>
      <c r="F876" s="5">
        <f>ROUND(Source!Q864,O876)</f>
        <v>75</v>
      </c>
      <c r="G876" s="5" t="s">
        <v>106</v>
      </c>
      <c r="H876" s="5" t="s">
        <v>107</v>
      </c>
      <c r="I876" s="5"/>
      <c r="J876" s="5"/>
      <c r="K876" s="5">
        <v>203</v>
      </c>
      <c r="L876" s="5">
        <v>11</v>
      </c>
      <c r="M876" s="5">
        <v>3</v>
      </c>
      <c r="N876" s="5" t="s">
        <v>3</v>
      </c>
      <c r="O876" s="5">
        <v>0</v>
      </c>
      <c r="P876" s="5">
        <f>ROUND(Source!DI864,O876)</f>
        <v>634</v>
      </c>
      <c r="Q876" s="5"/>
      <c r="R876" s="5"/>
      <c r="S876" s="5"/>
      <c r="T876" s="5"/>
      <c r="U876" s="5"/>
      <c r="V876" s="5"/>
      <c r="W876" s="5">
        <v>75</v>
      </c>
      <c r="X876" s="5">
        <v>1</v>
      </c>
      <c r="Y876" s="5">
        <v>75</v>
      </c>
      <c r="Z876" s="5">
        <v>634</v>
      </c>
      <c r="AA876" s="5">
        <v>1</v>
      </c>
      <c r="AB876" s="5">
        <v>634</v>
      </c>
    </row>
    <row r="877" spans="1:28" x14ac:dyDescent="0.2">
      <c r="A877" s="5">
        <v>50</v>
      </c>
      <c r="B877" s="5">
        <v>0</v>
      </c>
      <c r="C877" s="5">
        <v>0</v>
      </c>
      <c r="D877" s="5">
        <v>1</v>
      </c>
      <c r="E877" s="5">
        <v>231</v>
      </c>
      <c r="F877" s="5">
        <f>ROUND(Source!BB864,O877)</f>
        <v>0</v>
      </c>
      <c r="G877" s="5" t="s">
        <v>108</v>
      </c>
      <c r="H877" s="5" t="s">
        <v>109</v>
      </c>
      <c r="I877" s="5"/>
      <c r="J877" s="5"/>
      <c r="K877" s="5">
        <v>231</v>
      </c>
      <c r="L877" s="5">
        <v>12</v>
      </c>
      <c r="M877" s="5">
        <v>3</v>
      </c>
      <c r="N877" s="5" t="s">
        <v>3</v>
      </c>
      <c r="O877" s="5">
        <v>0</v>
      </c>
      <c r="P877" s="5">
        <f>ROUND(Source!ET864,O877)</f>
        <v>0</v>
      </c>
      <c r="Q877" s="5"/>
      <c r="R877" s="5"/>
      <c r="S877" s="5"/>
      <c r="T877" s="5"/>
      <c r="U877" s="5"/>
      <c r="V877" s="5"/>
      <c r="W877" s="5">
        <v>0</v>
      </c>
      <c r="X877" s="5">
        <v>1</v>
      </c>
      <c r="Y877" s="5">
        <v>0</v>
      </c>
      <c r="Z877" s="5">
        <v>0</v>
      </c>
      <c r="AA877" s="5">
        <v>1</v>
      </c>
      <c r="AB877" s="5">
        <v>0</v>
      </c>
    </row>
    <row r="878" spans="1:28" x14ac:dyDescent="0.2">
      <c r="A878" s="5">
        <v>50</v>
      </c>
      <c r="B878" s="5">
        <v>0</v>
      </c>
      <c r="C878" s="5">
        <v>0</v>
      </c>
      <c r="D878" s="5">
        <v>1</v>
      </c>
      <c r="E878" s="5">
        <v>204</v>
      </c>
      <c r="F878" s="5">
        <f>ROUND(Source!R864,O878)</f>
        <v>7</v>
      </c>
      <c r="G878" s="5" t="s">
        <v>110</v>
      </c>
      <c r="H878" s="5" t="s">
        <v>111</v>
      </c>
      <c r="I878" s="5"/>
      <c r="J878" s="5"/>
      <c r="K878" s="5">
        <v>204</v>
      </c>
      <c r="L878" s="5">
        <v>13</v>
      </c>
      <c r="M878" s="5">
        <v>3</v>
      </c>
      <c r="N878" s="5" t="s">
        <v>3</v>
      </c>
      <c r="O878" s="5">
        <v>0</v>
      </c>
      <c r="P878" s="5">
        <f>ROUND(Source!DJ864,O878)</f>
        <v>143</v>
      </c>
      <c r="Q878" s="5"/>
      <c r="R878" s="5"/>
      <c r="S878" s="5"/>
      <c r="T878" s="5"/>
      <c r="U878" s="5"/>
      <c r="V878" s="5"/>
      <c r="W878" s="5">
        <v>7</v>
      </c>
      <c r="X878" s="5">
        <v>1</v>
      </c>
      <c r="Y878" s="5">
        <v>7</v>
      </c>
      <c r="Z878" s="5">
        <v>143</v>
      </c>
      <c r="AA878" s="5">
        <v>1</v>
      </c>
      <c r="AB878" s="5">
        <v>143</v>
      </c>
    </row>
    <row r="879" spans="1:28" x14ac:dyDescent="0.2">
      <c r="A879" s="5">
        <v>50</v>
      </c>
      <c r="B879" s="5">
        <v>0</v>
      </c>
      <c r="C879" s="5">
        <v>0</v>
      </c>
      <c r="D879" s="5">
        <v>1</v>
      </c>
      <c r="E879" s="5">
        <v>205</v>
      </c>
      <c r="F879" s="5">
        <f>ROUND(Source!S864,O879)</f>
        <v>399</v>
      </c>
      <c r="G879" s="5" t="s">
        <v>112</v>
      </c>
      <c r="H879" s="5" t="s">
        <v>113</v>
      </c>
      <c r="I879" s="5"/>
      <c r="J879" s="5"/>
      <c r="K879" s="5">
        <v>205</v>
      </c>
      <c r="L879" s="5">
        <v>14</v>
      </c>
      <c r="M879" s="5">
        <v>3</v>
      </c>
      <c r="N879" s="5" t="s">
        <v>3</v>
      </c>
      <c r="O879" s="5">
        <v>0</v>
      </c>
      <c r="P879" s="5">
        <f>ROUND(Source!DK864,O879)</f>
        <v>10121</v>
      </c>
      <c r="Q879" s="5"/>
      <c r="R879" s="5"/>
      <c r="S879" s="5"/>
      <c r="T879" s="5"/>
      <c r="U879" s="5"/>
      <c r="V879" s="5"/>
      <c r="W879" s="5">
        <v>399</v>
      </c>
      <c r="X879" s="5">
        <v>1</v>
      </c>
      <c r="Y879" s="5">
        <v>399</v>
      </c>
      <c r="Z879" s="5">
        <v>10121</v>
      </c>
      <c r="AA879" s="5">
        <v>1</v>
      </c>
      <c r="AB879" s="5">
        <v>10121</v>
      </c>
    </row>
    <row r="880" spans="1:28" x14ac:dyDescent="0.2">
      <c r="A880" s="5">
        <v>50</v>
      </c>
      <c r="B880" s="5">
        <v>0</v>
      </c>
      <c r="C880" s="5">
        <v>0</v>
      </c>
      <c r="D880" s="5">
        <v>1</v>
      </c>
      <c r="E880" s="5">
        <v>232</v>
      </c>
      <c r="F880" s="5">
        <f>ROUND(Source!BC864,O880)</f>
        <v>0</v>
      </c>
      <c r="G880" s="5" t="s">
        <v>114</v>
      </c>
      <c r="H880" s="5" t="s">
        <v>115</v>
      </c>
      <c r="I880" s="5"/>
      <c r="J880" s="5"/>
      <c r="K880" s="5">
        <v>232</v>
      </c>
      <c r="L880" s="5">
        <v>15</v>
      </c>
      <c r="M880" s="5">
        <v>3</v>
      </c>
      <c r="N880" s="5" t="s">
        <v>3</v>
      </c>
      <c r="O880" s="5">
        <v>0</v>
      </c>
      <c r="P880" s="5">
        <f>ROUND(Source!EU864,O880)</f>
        <v>0</v>
      </c>
      <c r="Q880" s="5"/>
      <c r="R880" s="5"/>
      <c r="S880" s="5"/>
      <c r="T880" s="5"/>
      <c r="U880" s="5"/>
      <c r="V880" s="5"/>
      <c r="W880" s="5">
        <v>0</v>
      </c>
      <c r="X880" s="5">
        <v>1</v>
      </c>
      <c r="Y880" s="5">
        <v>0</v>
      </c>
      <c r="Z880" s="5">
        <v>0</v>
      </c>
      <c r="AA880" s="5">
        <v>1</v>
      </c>
      <c r="AB880" s="5">
        <v>0</v>
      </c>
    </row>
    <row r="881" spans="1:206" x14ac:dyDescent="0.2">
      <c r="A881" s="5">
        <v>50</v>
      </c>
      <c r="B881" s="5">
        <v>0</v>
      </c>
      <c r="C881" s="5">
        <v>0</v>
      </c>
      <c r="D881" s="5">
        <v>1</v>
      </c>
      <c r="E881" s="5">
        <v>214</v>
      </c>
      <c r="F881" s="5">
        <f>ROUND(Source!AS864,O881)</f>
        <v>5905</v>
      </c>
      <c r="G881" s="5" t="s">
        <v>116</v>
      </c>
      <c r="H881" s="5" t="s">
        <v>117</v>
      </c>
      <c r="I881" s="5"/>
      <c r="J881" s="5"/>
      <c r="K881" s="5">
        <v>214</v>
      </c>
      <c r="L881" s="5">
        <v>16</v>
      </c>
      <c r="M881" s="5">
        <v>3</v>
      </c>
      <c r="N881" s="5" t="s">
        <v>3</v>
      </c>
      <c r="O881" s="5">
        <v>0</v>
      </c>
      <c r="P881" s="5" t="e">
        <f>ROUND(Source!EK864,O881)</f>
        <v>#REF!</v>
      </c>
      <c r="Q881" s="5"/>
      <c r="R881" s="5"/>
      <c r="S881" s="5"/>
      <c r="T881" s="5"/>
      <c r="U881" s="5"/>
      <c r="V881" s="5"/>
      <c r="W881" s="5">
        <v>5905</v>
      </c>
      <c r="X881" s="5">
        <v>1</v>
      </c>
      <c r="Y881" s="5">
        <v>5905</v>
      </c>
      <c r="Z881" s="5">
        <v>46499</v>
      </c>
      <c r="AA881" s="5">
        <v>1</v>
      </c>
      <c r="AB881" s="5">
        <v>46499</v>
      </c>
    </row>
    <row r="882" spans="1:206" x14ac:dyDescent="0.2">
      <c r="A882" s="5">
        <v>50</v>
      </c>
      <c r="B882" s="5">
        <v>0</v>
      </c>
      <c r="C882" s="5">
        <v>0</v>
      </c>
      <c r="D882" s="5">
        <v>1</v>
      </c>
      <c r="E882" s="5">
        <v>215</v>
      </c>
      <c r="F882" s="5">
        <f>ROUND(Source!AT864,O882)</f>
        <v>0</v>
      </c>
      <c r="G882" s="5" t="s">
        <v>118</v>
      </c>
      <c r="H882" s="5" t="s">
        <v>119</v>
      </c>
      <c r="I882" s="5"/>
      <c r="J882" s="5"/>
      <c r="K882" s="5">
        <v>215</v>
      </c>
      <c r="L882" s="5">
        <v>17</v>
      </c>
      <c r="M882" s="5">
        <v>3</v>
      </c>
      <c r="N882" s="5" t="s">
        <v>3</v>
      </c>
      <c r="O882" s="5">
        <v>0</v>
      </c>
      <c r="P882" s="5">
        <f>ROUND(Source!EL864,O882)</f>
        <v>0</v>
      </c>
      <c r="Q882" s="5"/>
      <c r="R882" s="5"/>
      <c r="S882" s="5"/>
      <c r="T882" s="5"/>
      <c r="U882" s="5"/>
      <c r="V882" s="5"/>
      <c r="W882" s="5">
        <v>0</v>
      </c>
      <c r="X882" s="5">
        <v>1</v>
      </c>
      <c r="Y882" s="5">
        <v>0</v>
      </c>
      <c r="Z882" s="5">
        <v>0</v>
      </c>
      <c r="AA882" s="5">
        <v>1</v>
      </c>
      <c r="AB882" s="5">
        <v>0</v>
      </c>
    </row>
    <row r="883" spans="1:206" x14ac:dyDescent="0.2">
      <c r="A883" s="5">
        <v>50</v>
      </c>
      <c r="B883" s="5">
        <v>0</v>
      </c>
      <c r="C883" s="5">
        <v>0</v>
      </c>
      <c r="D883" s="5">
        <v>1</v>
      </c>
      <c r="E883" s="5">
        <v>217</v>
      </c>
      <c r="F883" s="5">
        <f>ROUND(Source!AU864,O883)</f>
        <v>0</v>
      </c>
      <c r="G883" s="5" t="s">
        <v>120</v>
      </c>
      <c r="H883" s="5" t="s">
        <v>121</v>
      </c>
      <c r="I883" s="5"/>
      <c r="J883" s="5"/>
      <c r="K883" s="5">
        <v>217</v>
      </c>
      <c r="L883" s="5">
        <v>18</v>
      </c>
      <c r="M883" s="5">
        <v>3</v>
      </c>
      <c r="N883" s="5" t="s">
        <v>3</v>
      </c>
      <c r="O883" s="5">
        <v>0</v>
      </c>
      <c r="P883" s="5">
        <f>ROUND(Source!EM864,O883)</f>
        <v>0</v>
      </c>
      <c r="Q883" s="5"/>
      <c r="R883" s="5"/>
      <c r="S883" s="5"/>
      <c r="T883" s="5"/>
      <c r="U883" s="5"/>
      <c r="V883" s="5"/>
      <c r="W883" s="5">
        <v>0</v>
      </c>
      <c r="X883" s="5">
        <v>1</v>
      </c>
      <c r="Y883" s="5">
        <v>0</v>
      </c>
      <c r="Z883" s="5">
        <v>0</v>
      </c>
      <c r="AA883" s="5">
        <v>1</v>
      </c>
      <c r="AB883" s="5">
        <v>0</v>
      </c>
    </row>
    <row r="884" spans="1:206" x14ac:dyDescent="0.2">
      <c r="A884" s="5">
        <v>50</v>
      </c>
      <c r="B884" s="5">
        <v>0</v>
      </c>
      <c r="C884" s="5">
        <v>0</v>
      </c>
      <c r="D884" s="5">
        <v>1</v>
      </c>
      <c r="E884" s="5">
        <v>230</v>
      </c>
      <c r="F884" s="5">
        <f>ROUND(Source!BA864,O884)</f>
        <v>0</v>
      </c>
      <c r="G884" s="5" t="s">
        <v>122</v>
      </c>
      <c r="H884" s="5" t="s">
        <v>123</v>
      </c>
      <c r="I884" s="5"/>
      <c r="J884" s="5"/>
      <c r="K884" s="5">
        <v>230</v>
      </c>
      <c r="L884" s="5">
        <v>19</v>
      </c>
      <c r="M884" s="5">
        <v>3</v>
      </c>
      <c r="N884" s="5" t="s">
        <v>3</v>
      </c>
      <c r="O884" s="5">
        <v>0</v>
      </c>
      <c r="P884" s="5">
        <f>ROUND(Source!ES864,O884)</f>
        <v>0</v>
      </c>
      <c r="Q884" s="5"/>
      <c r="R884" s="5"/>
      <c r="S884" s="5"/>
      <c r="T884" s="5"/>
      <c r="U884" s="5"/>
      <c r="V884" s="5"/>
      <c r="W884" s="5">
        <v>0</v>
      </c>
      <c r="X884" s="5">
        <v>1</v>
      </c>
      <c r="Y884" s="5">
        <v>0</v>
      </c>
      <c r="Z884" s="5">
        <v>0</v>
      </c>
      <c r="AA884" s="5">
        <v>1</v>
      </c>
      <c r="AB884" s="5">
        <v>0</v>
      </c>
    </row>
    <row r="885" spans="1:206" x14ac:dyDescent="0.2">
      <c r="A885" s="5">
        <v>50</v>
      </c>
      <c r="B885" s="5">
        <v>0</v>
      </c>
      <c r="C885" s="5">
        <v>0</v>
      </c>
      <c r="D885" s="5">
        <v>1</v>
      </c>
      <c r="E885" s="5">
        <v>206</v>
      </c>
      <c r="F885" s="5">
        <f>ROUND(Source!T864,O885)</f>
        <v>0</v>
      </c>
      <c r="G885" s="5" t="s">
        <v>124</v>
      </c>
      <c r="H885" s="5" t="s">
        <v>125</v>
      </c>
      <c r="I885" s="5"/>
      <c r="J885" s="5"/>
      <c r="K885" s="5">
        <v>206</v>
      </c>
      <c r="L885" s="5">
        <v>20</v>
      </c>
      <c r="M885" s="5">
        <v>3</v>
      </c>
      <c r="N885" s="5" t="s">
        <v>3</v>
      </c>
      <c r="O885" s="5">
        <v>0</v>
      </c>
      <c r="P885" s="5">
        <f>ROUND(Source!DL864,O885)</f>
        <v>0</v>
      </c>
      <c r="Q885" s="5"/>
      <c r="R885" s="5"/>
      <c r="S885" s="5"/>
      <c r="T885" s="5"/>
      <c r="U885" s="5"/>
      <c r="V885" s="5"/>
      <c r="W885" s="5">
        <v>0</v>
      </c>
      <c r="X885" s="5">
        <v>1</v>
      </c>
      <c r="Y885" s="5">
        <v>0</v>
      </c>
      <c r="Z885" s="5">
        <v>0</v>
      </c>
      <c r="AA885" s="5">
        <v>1</v>
      </c>
      <c r="AB885" s="5">
        <v>0</v>
      </c>
    </row>
    <row r="886" spans="1:206" x14ac:dyDescent="0.2">
      <c r="A886" s="5">
        <v>50</v>
      </c>
      <c r="B886" s="5">
        <v>0</v>
      </c>
      <c r="C886" s="5">
        <v>0</v>
      </c>
      <c r="D886" s="5">
        <v>1</v>
      </c>
      <c r="E886" s="5">
        <v>207</v>
      </c>
      <c r="F886" s="5">
        <f>Source!U864</f>
        <v>42.777850000000001</v>
      </c>
      <c r="G886" s="5" t="s">
        <v>126</v>
      </c>
      <c r="H886" s="5" t="s">
        <v>127</v>
      </c>
      <c r="I886" s="5"/>
      <c r="J886" s="5"/>
      <c r="K886" s="5">
        <v>207</v>
      </c>
      <c r="L886" s="5">
        <v>21</v>
      </c>
      <c r="M886" s="5">
        <v>3</v>
      </c>
      <c r="N886" s="5" t="s">
        <v>3</v>
      </c>
      <c r="O886" s="5">
        <v>-1</v>
      </c>
      <c r="P886" s="5" t="e">
        <f>Source!DM864</f>
        <v>#REF!</v>
      </c>
      <c r="Q886" s="5"/>
      <c r="R886" s="5"/>
      <c r="S886" s="5"/>
      <c r="T886" s="5"/>
      <c r="U886" s="5"/>
      <c r="V886" s="5"/>
      <c r="W886" s="5">
        <v>42.777850000000001</v>
      </c>
      <c r="X886" s="5">
        <v>1</v>
      </c>
      <c r="Y886" s="5">
        <v>42.777850000000001</v>
      </c>
      <c r="Z886" s="5">
        <v>42.777850000000001</v>
      </c>
      <c r="AA886" s="5">
        <v>1</v>
      </c>
      <c r="AB886" s="5">
        <v>42.777850000000001</v>
      </c>
    </row>
    <row r="887" spans="1:206" x14ac:dyDescent="0.2">
      <c r="A887" s="5">
        <v>50</v>
      </c>
      <c r="B887" s="5">
        <v>0</v>
      </c>
      <c r="C887" s="5">
        <v>0</v>
      </c>
      <c r="D887" s="5">
        <v>1</v>
      </c>
      <c r="E887" s="5">
        <v>208</v>
      </c>
      <c r="F887" s="5">
        <f>Source!V864</f>
        <v>0.63581499999999991</v>
      </c>
      <c r="G887" s="5" t="s">
        <v>128</v>
      </c>
      <c r="H887" s="5" t="s">
        <v>129</v>
      </c>
      <c r="I887" s="5"/>
      <c r="J887" s="5"/>
      <c r="K887" s="5">
        <v>208</v>
      </c>
      <c r="L887" s="5">
        <v>22</v>
      </c>
      <c r="M887" s="5">
        <v>3</v>
      </c>
      <c r="N887" s="5" t="s">
        <v>3</v>
      </c>
      <c r="O887" s="5">
        <v>-1</v>
      </c>
      <c r="P887" s="5">
        <f>Source!DN864</f>
        <v>0.63581499999999991</v>
      </c>
      <c r="Q887" s="5"/>
      <c r="R887" s="5"/>
      <c r="S887" s="5"/>
      <c r="T887" s="5"/>
      <c r="U887" s="5"/>
      <c r="V887" s="5"/>
      <c r="W887" s="5">
        <v>0.63581499999999991</v>
      </c>
      <c r="X887" s="5">
        <v>1</v>
      </c>
      <c r="Y887" s="5">
        <v>0.63581499999999991</v>
      </c>
      <c r="Z887" s="5">
        <v>0.63581499999999991</v>
      </c>
      <c r="AA887" s="5">
        <v>1</v>
      </c>
      <c r="AB887" s="5">
        <v>0.63581499999999991</v>
      </c>
    </row>
    <row r="888" spans="1:206" x14ac:dyDescent="0.2">
      <c r="A888" s="5">
        <v>50</v>
      </c>
      <c r="B888" s="5">
        <v>0</v>
      </c>
      <c r="C888" s="5">
        <v>0</v>
      </c>
      <c r="D888" s="5">
        <v>1</v>
      </c>
      <c r="E888" s="5">
        <v>209</v>
      </c>
      <c r="F888" s="5">
        <f>ROUND(Source!W864,O888)</f>
        <v>27</v>
      </c>
      <c r="G888" s="5" t="s">
        <v>130</v>
      </c>
      <c r="H888" s="5" t="s">
        <v>131</v>
      </c>
      <c r="I888" s="5"/>
      <c r="J888" s="5"/>
      <c r="K888" s="5">
        <v>209</v>
      </c>
      <c r="L888" s="5">
        <v>23</v>
      </c>
      <c r="M888" s="5">
        <v>3</v>
      </c>
      <c r="N888" s="5" t="s">
        <v>3</v>
      </c>
      <c r="O888" s="5">
        <v>0</v>
      </c>
      <c r="P888" s="5">
        <f>ROUND(Source!DO864,O888)</f>
        <v>27</v>
      </c>
      <c r="Q888" s="5"/>
      <c r="R888" s="5"/>
      <c r="S888" s="5"/>
      <c r="T888" s="5"/>
      <c r="U888" s="5"/>
      <c r="V888" s="5"/>
      <c r="W888" s="5">
        <v>27</v>
      </c>
      <c r="X888" s="5">
        <v>1</v>
      </c>
      <c r="Y888" s="5">
        <v>27</v>
      </c>
      <c r="Z888" s="5">
        <v>27</v>
      </c>
      <c r="AA888" s="5">
        <v>1</v>
      </c>
      <c r="AB888" s="5">
        <v>27</v>
      </c>
    </row>
    <row r="889" spans="1:206" x14ac:dyDescent="0.2">
      <c r="A889" s="5">
        <v>50</v>
      </c>
      <c r="B889" s="5">
        <v>0</v>
      </c>
      <c r="C889" s="5">
        <v>0</v>
      </c>
      <c r="D889" s="5">
        <v>1</v>
      </c>
      <c r="E889" s="5">
        <v>233</v>
      </c>
      <c r="F889" s="5">
        <f>ROUND(Source!BD864,O889)</f>
        <v>0</v>
      </c>
      <c r="G889" s="5" t="s">
        <v>132</v>
      </c>
      <c r="H889" s="5" t="s">
        <v>133</v>
      </c>
      <c r="I889" s="5"/>
      <c r="J889" s="5"/>
      <c r="K889" s="5">
        <v>233</v>
      </c>
      <c r="L889" s="5">
        <v>24</v>
      </c>
      <c r="M889" s="5">
        <v>3</v>
      </c>
      <c r="N889" s="5" t="s">
        <v>3</v>
      </c>
      <c r="O889" s="5">
        <v>0</v>
      </c>
      <c r="P889" s="5">
        <f>ROUND(Source!EV864,O889)</f>
        <v>0</v>
      </c>
      <c r="Q889" s="5"/>
      <c r="R889" s="5"/>
      <c r="S889" s="5"/>
      <c r="T889" s="5"/>
      <c r="U889" s="5"/>
      <c r="V889" s="5"/>
      <c r="W889" s="5">
        <v>0</v>
      </c>
      <c r="X889" s="5">
        <v>1</v>
      </c>
      <c r="Y889" s="5">
        <v>0</v>
      </c>
      <c r="Z889" s="5">
        <v>0</v>
      </c>
      <c r="AA889" s="5">
        <v>1</v>
      </c>
      <c r="AB889" s="5">
        <v>0</v>
      </c>
    </row>
    <row r="890" spans="1:206" x14ac:dyDescent="0.2">
      <c r="A890" s="5">
        <v>50</v>
      </c>
      <c r="B890" s="5">
        <v>0</v>
      </c>
      <c r="C890" s="5">
        <v>0</v>
      </c>
      <c r="D890" s="5">
        <v>1</v>
      </c>
      <c r="E890" s="5">
        <v>210</v>
      </c>
      <c r="F890" s="5">
        <f>ROUND(Source!X864,O890)</f>
        <v>444</v>
      </c>
      <c r="G890" s="5" t="s">
        <v>134</v>
      </c>
      <c r="H890" s="5" t="s">
        <v>135</v>
      </c>
      <c r="I890" s="5"/>
      <c r="J890" s="5"/>
      <c r="K890" s="5">
        <v>210</v>
      </c>
      <c r="L890" s="5">
        <v>25</v>
      </c>
      <c r="M890" s="5">
        <v>3</v>
      </c>
      <c r="N890" s="5" t="s">
        <v>3</v>
      </c>
      <c r="O890" s="5">
        <v>0</v>
      </c>
      <c r="P890" s="5" t="e">
        <f>ROUND(Source!DP864,O890)</f>
        <v>#REF!</v>
      </c>
      <c r="Q890" s="5"/>
      <c r="R890" s="5"/>
      <c r="S890" s="5"/>
      <c r="T890" s="5"/>
      <c r="U890" s="5"/>
      <c r="V890" s="5"/>
      <c r="W890" s="5">
        <v>444</v>
      </c>
      <c r="X890" s="5">
        <v>1</v>
      </c>
      <c r="Y890" s="5">
        <v>444</v>
      </c>
      <c r="Z890" s="5">
        <v>10682</v>
      </c>
      <c r="AA890" s="5">
        <v>1</v>
      </c>
      <c r="AB890" s="5">
        <v>10682</v>
      </c>
    </row>
    <row r="891" spans="1:206" x14ac:dyDescent="0.2">
      <c r="A891" s="5">
        <v>50</v>
      </c>
      <c r="B891" s="5">
        <v>0</v>
      </c>
      <c r="C891" s="5">
        <v>0</v>
      </c>
      <c r="D891" s="5">
        <v>1</v>
      </c>
      <c r="E891" s="5">
        <v>211</v>
      </c>
      <c r="F891" s="5">
        <f>ROUND(Source!Y864,O891)</f>
        <v>298</v>
      </c>
      <c r="G891" s="5" t="s">
        <v>136</v>
      </c>
      <c r="H891" s="5" t="s">
        <v>137</v>
      </c>
      <c r="I891" s="5"/>
      <c r="J891" s="5"/>
      <c r="K891" s="5">
        <v>211</v>
      </c>
      <c r="L891" s="5">
        <v>26</v>
      </c>
      <c r="M891" s="5">
        <v>3</v>
      </c>
      <c r="N891" s="5" t="s">
        <v>3</v>
      </c>
      <c r="O891" s="5">
        <v>0</v>
      </c>
      <c r="P891" s="5" t="e">
        <f>ROUND(Source!DQ864,O891)</f>
        <v>#REF!</v>
      </c>
      <c r="Q891" s="5"/>
      <c r="R891" s="5"/>
      <c r="S891" s="5"/>
      <c r="T891" s="5"/>
      <c r="U891" s="5"/>
      <c r="V891" s="5"/>
      <c r="W891" s="5">
        <v>298</v>
      </c>
      <c r="X891" s="5">
        <v>1</v>
      </c>
      <c r="Y891" s="5">
        <v>298</v>
      </c>
      <c r="Z891" s="5">
        <v>6400</v>
      </c>
      <c r="AA891" s="5">
        <v>1</v>
      </c>
      <c r="AB891" s="5">
        <v>6400</v>
      </c>
    </row>
    <row r="892" spans="1:206" x14ac:dyDescent="0.2">
      <c r="A892" s="5">
        <v>50</v>
      </c>
      <c r="B892" s="5">
        <v>0</v>
      </c>
      <c r="C892" s="5">
        <v>0</v>
      </c>
      <c r="D892" s="5">
        <v>1</v>
      </c>
      <c r="E892" s="5">
        <v>224</v>
      </c>
      <c r="F892" s="5">
        <f>ROUND(Source!AR864,O892)</f>
        <v>5905</v>
      </c>
      <c r="G892" s="5" t="s">
        <v>138</v>
      </c>
      <c r="H892" s="5" t="s">
        <v>139</v>
      </c>
      <c r="I892" s="5"/>
      <c r="J892" s="5"/>
      <c r="K892" s="5">
        <v>224</v>
      </c>
      <c r="L892" s="5">
        <v>27</v>
      </c>
      <c r="M892" s="5">
        <v>3</v>
      </c>
      <c r="N892" s="5" t="s">
        <v>3</v>
      </c>
      <c r="O892" s="5">
        <v>0</v>
      </c>
      <c r="P892" s="5" t="e">
        <f>ROUND(Source!EJ864,O892)</f>
        <v>#REF!</v>
      </c>
      <c r="Q892" s="5"/>
      <c r="R892" s="5"/>
      <c r="S892" s="5"/>
      <c r="T892" s="5"/>
      <c r="U892" s="5"/>
      <c r="V892" s="5"/>
      <c r="W892" s="5">
        <v>5905</v>
      </c>
      <c r="X892" s="5">
        <v>1</v>
      </c>
      <c r="Y892" s="5">
        <v>5905</v>
      </c>
      <c r="Z892" s="5">
        <v>46499</v>
      </c>
      <c r="AA892" s="5">
        <v>1</v>
      </c>
      <c r="AB892" s="5">
        <v>46499</v>
      </c>
    </row>
    <row r="894" spans="1:206" x14ac:dyDescent="0.2">
      <c r="A894" s="3">
        <v>51</v>
      </c>
      <c r="B894" s="3">
        <f>B760</f>
        <v>1</v>
      </c>
      <c r="C894" s="3">
        <f>A760</f>
        <v>4</v>
      </c>
      <c r="D894" s="3">
        <f>ROW(A760)</f>
        <v>760</v>
      </c>
      <c r="E894" s="3"/>
      <c r="F894" s="3" t="str">
        <f>IF(F760&lt;&gt;"",F760,"")</f>
        <v>Новый раздел</v>
      </c>
      <c r="G894" s="3" t="str">
        <f>IF(G760&lt;&gt;"",G760,"")</f>
        <v>1-й этаж (жилые помещения)</v>
      </c>
      <c r="H894" s="3">
        <v>0</v>
      </c>
      <c r="I894" s="3"/>
      <c r="J894" s="3"/>
      <c r="K894" s="3"/>
      <c r="L894" s="3"/>
      <c r="M894" s="3"/>
      <c r="N894" s="3"/>
      <c r="O894" s="3">
        <f t="shared" ref="O894:T894" si="735">ROUND(O795+O864+AB894,0)</f>
        <v>25532</v>
      </c>
      <c r="P894" s="3">
        <f t="shared" si="735"/>
        <v>22002</v>
      </c>
      <c r="Q894" s="3">
        <f t="shared" si="735"/>
        <v>650</v>
      </c>
      <c r="R894" s="3">
        <f t="shared" si="735"/>
        <v>66</v>
      </c>
      <c r="S894" s="3">
        <f t="shared" si="735"/>
        <v>2880</v>
      </c>
      <c r="T894" s="3">
        <f t="shared" si="735"/>
        <v>0</v>
      </c>
      <c r="U894" s="3">
        <f>U795+U864+AH894</f>
        <v>318.80905000000001</v>
      </c>
      <c r="V894" s="3">
        <f>V795+V864+AI894</f>
        <v>5.3052149999999996</v>
      </c>
      <c r="W894" s="3">
        <f>ROUND(W795+W864+AJ894,0)</f>
        <v>262</v>
      </c>
      <c r="X894" s="3">
        <f>ROUND(X795+X864+AK894,0)</f>
        <v>3404</v>
      </c>
      <c r="Y894" s="3">
        <f>ROUND(Y795+Y864+AL894,0)</f>
        <v>2179</v>
      </c>
      <c r="Z894" s="3"/>
      <c r="AA894" s="3"/>
      <c r="AB894" s="3"/>
      <c r="AC894" s="3"/>
      <c r="AD894" s="3"/>
      <c r="AE894" s="3"/>
      <c r="AF894" s="3"/>
      <c r="AG894" s="3"/>
      <c r="AH894" s="3"/>
      <c r="AI894" s="3"/>
      <c r="AJ894" s="3"/>
      <c r="AK894" s="3"/>
      <c r="AL894" s="3"/>
      <c r="AM894" s="3"/>
      <c r="AN894" s="3"/>
      <c r="AO894" s="3">
        <f t="shared" ref="AO894:BD894" si="736">ROUND(AO795+AO864+BX894,0)</f>
        <v>0</v>
      </c>
      <c r="AP894" s="3">
        <f t="shared" si="736"/>
        <v>0</v>
      </c>
      <c r="AQ894" s="3">
        <f t="shared" si="736"/>
        <v>0</v>
      </c>
      <c r="AR894" s="3">
        <f t="shared" si="736"/>
        <v>31115</v>
      </c>
      <c r="AS894" s="3">
        <f t="shared" si="736"/>
        <v>31115</v>
      </c>
      <c r="AT894" s="3">
        <f t="shared" si="736"/>
        <v>0</v>
      </c>
      <c r="AU894" s="3">
        <f t="shared" si="736"/>
        <v>0</v>
      </c>
      <c r="AV894" s="3">
        <f t="shared" si="736"/>
        <v>22002</v>
      </c>
      <c r="AW894" s="3">
        <f t="shared" si="736"/>
        <v>22002</v>
      </c>
      <c r="AX894" s="3">
        <f t="shared" si="736"/>
        <v>0</v>
      </c>
      <c r="AY894" s="3">
        <f t="shared" si="736"/>
        <v>22002</v>
      </c>
      <c r="AZ894" s="3">
        <f t="shared" si="736"/>
        <v>0</v>
      </c>
      <c r="BA894" s="3">
        <f t="shared" si="736"/>
        <v>0</v>
      </c>
      <c r="BB894" s="3">
        <f t="shared" si="736"/>
        <v>0</v>
      </c>
      <c r="BC894" s="3">
        <f t="shared" si="736"/>
        <v>0</v>
      </c>
      <c r="BD894" s="3">
        <f t="shared" si="736"/>
        <v>0</v>
      </c>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4">
        <f t="shared" ref="DG894:DL894" si="737">ROUND(DG795+DG864+DT894,0)</f>
        <v>220658</v>
      </c>
      <c r="DH894" s="4">
        <f t="shared" si="737"/>
        <v>141835</v>
      </c>
      <c r="DI894" s="4">
        <f t="shared" si="737"/>
        <v>5588</v>
      </c>
      <c r="DJ894" s="4">
        <f t="shared" si="737"/>
        <v>1295</v>
      </c>
      <c r="DK894" s="4">
        <f t="shared" si="737"/>
        <v>73235</v>
      </c>
      <c r="DL894" s="4">
        <f t="shared" si="737"/>
        <v>0</v>
      </c>
      <c r="DM894" s="4" t="e">
        <f>DM795+DM864+DZ894</f>
        <v>#REF!</v>
      </c>
      <c r="DN894" s="4">
        <f>DN795+DN864+EA894</f>
        <v>5.3052149999999996</v>
      </c>
      <c r="DO894" s="4">
        <f>ROUND(DO795+DO864+EB894,0)</f>
        <v>262</v>
      </c>
      <c r="DP894" s="4" t="e">
        <f>ROUND(DP795+DP864+EC894,0)</f>
        <v>#REF!</v>
      </c>
      <c r="DQ894" s="4" t="e">
        <f>ROUND(DQ795+DQ864+ED894,0)</f>
        <v>#REF!</v>
      </c>
      <c r="DR894" s="4"/>
      <c r="DS894" s="4"/>
      <c r="DT894" s="4"/>
      <c r="DU894" s="4"/>
      <c r="DV894" s="4"/>
      <c r="DW894" s="4"/>
      <c r="DX894" s="4"/>
      <c r="DY894" s="4"/>
      <c r="DZ894" s="4"/>
      <c r="EA894" s="4"/>
      <c r="EB894" s="4"/>
      <c r="EC894" s="4"/>
      <c r="ED894" s="4"/>
      <c r="EE894" s="4"/>
      <c r="EF894" s="4"/>
      <c r="EG894" s="4">
        <f t="shared" ref="EG894:EV894" si="738">ROUND(EG795+EG864+FP894,0)</f>
        <v>0</v>
      </c>
      <c r="EH894" s="4">
        <f t="shared" si="738"/>
        <v>0</v>
      </c>
      <c r="EI894" s="4">
        <f t="shared" si="738"/>
        <v>0</v>
      </c>
      <c r="EJ894" s="4" t="e">
        <f t="shared" si="738"/>
        <v>#REF!</v>
      </c>
      <c r="EK894" s="4" t="e">
        <f t="shared" si="738"/>
        <v>#REF!</v>
      </c>
      <c r="EL894" s="4">
        <f t="shared" si="738"/>
        <v>0</v>
      </c>
      <c r="EM894" s="4">
        <f t="shared" si="738"/>
        <v>0</v>
      </c>
      <c r="EN894" s="4">
        <f t="shared" si="738"/>
        <v>141835</v>
      </c>
      <c r="EO894" s="4">
        <f t="shared" si="738"/>
        <v>141835</v>
      </c>
      <c r="EP894" s="4">
        <f t="shared" si="738"/>
        <v>0</v>
      </c>
      <c r="EQ894" s="4">
        <f t="shared" si="738"/>
        <v>141835</v>
      </c>
      <c r="ER894" s="4">
        <f t="shared" si="738"/>
        <v>0</v>
      </c>
      <c r="ES894" s="4">
        <f t="shared" si="738"/>
        <v>0</v>
      </c>
      <c r="ET894" s="4">
        <f t="shared" si="738"/>
        <v>0</v>
      </c>
      <c r="EU894" s="4">
        <f t="shared" si="738"/>
        <v>0</v>
      </c>
      <c r="EV894" s="4">
        <f t="shared" si="738"/>
        <v>0</v>
      </c>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v>0</v>
      </c>
    </row>
    <row r="896" spans="1:206" x14ac:dyDescent="0.2">
      <c r="A896" s="5">
        <v>50</v>
      </c>
      <c r="B896" s="5">
        <v>0</v>
      </c>
      <c r="C896" s="5">
        <v>0</v>
      </c>
      <c r="D896" s="5">
        <v>1</v>
      </c>
      <c r="E896" s="5">
        <v>201</v>
      </c>
      <c r="F896" s="5">
        <f>ROUND(Source!O894,O896)</f>
        <v>25532</v>
      </c>
      <c r="G896" s="5" t="s">
        <v>86</v>
      </c>
      <c r="H896" s="5" t="s">
        <v>87</v>
      </c>
      <c r="I896" s="5"/>
      <c r="J896" s="5"/>
      <c r="K896" s="5">
        <v>201</v>
      </c>
      <c r="L896" s="5">
        <v>1</v>
      </c>
      <c r="M896" s="5">
        <v>3</v>
      </c>
      <c r="N896" s="5" t="s">
        <v>3</v>
      </c>
      <c r="O896" s="5">
        <v>0</v>
      </c>
      <c r="P896" s="5">
        <f>ROUND(Source!DG894,O896)</f>
        <v>220658</v>
      </c>
      <c r="Q896" s="5"/>
      <c r="R896" s="5"/>
      <c r="S896" s="5"/>
      <c r="T896" s="5"/>
      <c r="U896" s="5"/>
      <c r="V896" s="5"/>
      <c r="W896" s="5">
        <v>25532</v>
      </c>
      <c r="X896" s="5">
        <v>1</v>
      </c>
      <c r="Y896" s="5">
        <v>25532</v>
      </c>
      <c r="Z896" s="5">
        <v>220658</v>
      </c>
      <c r="AA896" s="5">
        <v>1</v>
      </c>
      <c r="AB896" s="5">
        <v>220658</v>
      </c>
    </row>
    <row r="897" spans="1:28" x14ac:dyDescent="0.2">
      <c r="A897" s="5">
        <v>50</v>
      </c>
      <c r="B897" s="5">
        <v>0</v>
      </c>
      <c r="C897" s="5">
        <v>0</v>
      </c>
      <c r="D897" s="5">
        <v>1</v>
      </c>
      <c r="E897" s="5">
        <v>202</v>
      </c>
      <c r="F897" s="5">
        <f>ROUND(Source!P894,O897)</f>
        <v>22002</v>
      </c>
      <c r="G897" s="5" t="s">
        <v>88</v>
      </c>
      <c r="H897" s="5" t="s">
        <v>89</v>
      </c>
      <c r="I897" s="5"/>
      <c r="J897" s="5"/>
      <c r="K897" s="5">
        <v>202</v>
      </c>
      <c r="L897" s="5">
        <v>2</v>
      </c>
      <c r="M897" s="5">
        <v>3</v>
      </c>
      <c r="N897" s="5" t="s">
        <v>3</v>
      </c>
      <c r="O897" s="5">
        <v>0</v>
      </c>
      <c r="P897" s="5">
        <f>ROUND(Source!DH894,O897)</f>
        <v>141835</v>
      </c>
      <c r="Q897" s="5"/>
      <c r="R897" s="5"/>
      <c r="S897" s="5"/>
      <c r="T897" s="5"/>
      <c r="U897" s="5"/>
      <c r="V897" s="5"/>
      <c r="W897" s="5">
        <v>22002</v>
      </c>
      <c r="X897" s="5">
        <v>1</v>
      </c>
      <c r="Y897" s="5">
        <v>22002</v>
      </c>
      <c r="Z897" s="5">
        <v>141835</v>
      </c>
      <c r="AA897" s="5">
        <v>1</v>
      </c>
      <c r="AB897" s="5">
        <v>141835</v>
      </c>
    </row>
    <row r="898" spans="1:28" x14ac:dyDescent="0.2">
      <c r="A898" s="5">
        <v>50</v>
      </c>
      <c r="B898" s="5">
        <v>0</v>
      </c>
      <c r="C898" s="5">
        <v>0</v>
      </c>
      <c r="D898" s="5">
        <v>1</v>
      </c>
      <c r="E898" s="5">
        <v>222</v>
      </c>
      <c r="F898" s="5">
        <f>ROUND(Source!AO894,O898)</f>
        <v>0</v>
      </c>
      <c r="G898" s="5" t="s">
        <v>90</v>
      </c>
      <c r="H898" s="5" t="s">
        <v>91</v>
      </c>
      <c r="I898" s="5"/>
      <c r="J898" s="5"/>
      <c r="K898" s="5">
        <v>222</v>
      </c>
      <c r="L898" s="5">
        <v>3</v>
      </c>
      <c r="M898" s="5">
        <v>3</v>
      </c>
      <c r="N898" s="5" t="s">
        <v>3</v>
      </c>
      <c r="O898" s="5">
        <v>0</v>
      </c>
      <c r="P898" s="5">
        <f>ROUND(Source!EG894,O898)</f>
        <v>0</v>
      </c>
      <c r="Q898" s="5"/>
      <c r="R898" s="5"/>
      <c r="S898" s="5"/>
      <c r="T898" s="5"/>
      <c r="U898" s="5"/>
      <c r="V898" s="5"/>
      <c r="W898" s="5">
        <v>0</v>
      </c>
      <c r="X898" s="5">
        <v>1</v>
      </c>
      <c r="Y898" s="5">
        <v>0</v>
      </c>
      <c r="Z898" s="5">
        <v>0</v>
      </c>
      <c r="AA898" s="5">
        <v>1</v>
      </c>
      <c r="AB898" s="5">
        <v>0</v>
      </c>
    </row>
    <row r="899" spans="1:28" x14ac:dyDescent="0.2">
      <c r="A899" s="5">
        <v>50</v>
      </c>
      <c r="B899" s="5">
        <v>0</v>
      </c>
      <c r="C899" s="5">
        <v>0</v>
      </c>
      <c r="D899" s="5">
        <v>1</v>
      </c>
      <c r="E899" s="5">
        <v>225</v>
      </c>
      <c r="F899" s="5">
        <f>ROUND(Source!AV894,O899)</f>
        <v>22002</v>
      </c>
      <c r="G899" s="5" t="s">
        <v>92</v>
      </c>
      <c r="H899" s="5" t="s">
        <v>93</v>
      </c>
      <c r="I899" s="5"/>
      <c r="J899" s="5"/>
      <c r="K899" s="5">
        <v>225</v>
      </c>
      <c r="L899" s="5">
        <v>4</v>
      </c>
      <c r="M899" s="5">
        <v>3</v>
      </c>
      <c r="N899" s="5" t="s">
        <v>3</v>
      </c>
      <c r="O899" s="5">
        <v>0</v>
      </c>
      <c r="P899" s="5">
        <f>ROUND(Source!EN894,O899)</f>
        <v>141835</v>
      </c>
      <c r="Q899" s="5"/>
      <c r="R899" s="5"/>
      <c r="S899" s="5"/>
      <c r="T899" s="5"/>
      <c r="U899" s="5"/>
      <c r="V899" s="5"/>
      <c r="W899" s="5">
        <v>22002</v>
      </c>
      <c r="X899" s="5">
        <v>1</v>
      </c>
      <c r="Y899" s="5">
        <v>22002</v>
      </c>
      <c r="Z899" s="5">
        <v>141835</v>
      </c>
      <c r="AA899" s="5">
        <v>1</v>
      </c>
      <c r="AB899" s="5">
        <v>141835</v>
      </c>
    </row>
    <row r="900" spans="1:28" x14ac:dyDescent="0.2">
      <c r="A900" s="5">
        <v>50</v>
      </c>
      <c r="B900" s="5">
        <v>0</v>
      </c>
      <c r="C900" s="5">
        <v>0</v>
      </c>
      <c r="D900" s="5">
        <v>1</v>
      </c>
      <c r="E900" s="5">
        <v>226</v>
      </c>
      <c r="F900" s="5">
        <f>ROUND(Source!AW894,O900)</f>
        <v>22002</v>
      </c>
      <c r="G900" s="5" t="s">
        <v>94</v>
      </c>
      <c r="H900" s="5" t="s">
        <v>95</v>
      </c>
      <c r="I900" s="5"/>
      <c r="J900" s="5"/>
      <c r="K900" s="5">
        <v>226</v>
      </c>
      <c r="L900" s="5">
        <v>5</v>
      </c>
      <c r="M900" s="5">
        <v>3</v>
      </c>
      <c r="N900" s="5" t="s">
        <v>3</v>
      </c>
      <c r="O900" s="5">
        <v>0</v>
      </c>
      <c r="P900" s="5">
        <f>ROUND(Source!EO894,O900)</f>
        <v>141835</v>
      </c>
      <c r="Q900" s="5"/>
      <c r="R900" s="5"/>
      <c r="S900" s="5"/>
      <c r="T900" s="5"/>
      <c r="U900" s="5"/>
      <c r="V900" s="5"/>
      <c r="W900" s="5">
        <v>22002</v>
      </c>
      <c r="X900" s="5">
        <v>1</v>
      </c>
      <c r="Y900" s="5">
        <v>22002</v>
      </c>
      <c r="Z900" s="5">
        <v>141835</v>
      </c>
      <c r="AA900" s="5">
        <v>1</v>
      </c>
      <c r="AB900" s="5">
        <v>141835</v>
      </c>
    </row>
    <row r="901" spans="1:28" x14ac:dyDescent="0.2">
      <c r="A901" s="5">
        <v>50</v>
      </c>
      <c r="B901" s="5">
        <v>0</v>
      </c>
      <c r="C901" s="5">
        <v>0</v>
      </c>
      <c r="D901" s="5">
        <v>1</v>
      </c>
      <c r="E901" s="5">
        <v>227</v>
      </c>
      <c r="F901" s="5">
        <f>ROUND(Source!AX894,O901)</f>
        <v>0</v>
      </c>
      <c r="G901" s="5" t="s">
        <v>96</v>
      </c>
      <c r="H901" s="5" t="s">
        <v>97</v>
      </c>
      <c r="I901" s="5"/>
      <c r="J901" s="5"/>
      <c r="K901" s="5">
        <v>227</v>
      </c>
      <c r="L901" s="5">
        <v>6</v>
      </c>
      <c r="M901" s="5">
        <v>3</v>
      </c>
      <c r="N901" s="5" t="s">
        <v>3</v>
      </c>
      <c r="O901" s="5">
        <v>0</v>
      </c>
      <c r="P901" s="5">
        <f>ROUND(Source!EP894,O901)</f>
        <v>0</v>
      </c>
      <c r="Q901" s="5"/>
      <c r="R901" s="5"/>
      <c r="S901" s="5"/>
      <c r="T901" s="5"/>
      <c r="U901" s="5"/>
      <c r="V901" s="5"/>
      <c r="W901" s="5">
        <v>0</v>
      </c>
      <c r="X901" s="5">
        <v>1</v>
      </c>
      <c r="Y901" s="5">
        <v>0</v>
      </c>
      <c r="Z901" s="5">
        <v>0</v>
      </c>
      <c r="AA901" s="5">
        <v>1</v>
      </c>
      <c r="AB901" s="5">
        <v>0</v>
      </c>
    </row>
    <row r="902" spans="1:28" x14ac:dyDescent="0.2">
      <c r="A902" s="5">
        <v>50</v>
      </c>
      <c r="B902" s="5">
        <v>0</v>
      </c>
      <c r="C902" s="5">
        <v>0</v>
      </c>
      <c r="D902" s="5">
        <v>1</v>
      </c>
      <c r="E902" s="5">
        <v>228</v>
      </c>
      <c r="F902" s="5">
        <f>ROUND(Source!AY894,O902)</f>
        <v>22002</v>
      </c>
      <c r="G902" s="5" t="s">
        <v>98</v>
      </c>
      <c r="H902" s="5" t="s">
        <v>99</v>
      </c>
      <c r="I902" s="5"/>
      <c r="J902" s="5"/>
      <c r="K902" s="5">
        <v>228</v>
      </c>
      <c r="L902" s="5">
        <v>7</v>
      </c>
      <c r="M902" s="5">
        <v>3</v>
      </c>
      <c r="N902" s="5" t="s">
        <v>3</v>
      </c>
      <c r="O902" s="5">
        <v>0</v>
      </c>
      <c r="P902" s="5">
        <f>ROUND(Source!EQ894,O902)</f>
        <v>141835</v>
      </c>
      <c r="Q902" s="5"/>
      <c r="R902" s="5"/>
      <c r="S902" s="5"/>
      <c r="T902" s="5"/>
      <c r="U902" s="5"/>
      <c r="V902" s="5"/>
      <c r="W902" s="5">
        <v>22002</v>
      </c>
      <c r="X902" s="5">
        <v>1</v>
      </c>
      <c r="Y902" s="5">
        <v>22002</v>
      </c>
      <c r="Z902" s="5">
        <v>141835</v>
      </c>
      <c r="AA902" s="5">
        <v>1</v>
      </c>
      <c r="AB902" s="5">
        <v>141835</v>
      </c>
    </row>
    <row r="903" spans="1:28" x14ac:dyDescent="0.2">
      <c r="A903" s="5">
        <v>50</v>
      </c>
      <c r="B903" s="5">
        <v>0</v>
      </c>
      <c r="C903" s="5">
        <v>0</v>
      </c>
      <c r="D903" s="5">
        <v>1</v>
      </c>
      <c r="E903" s="5">
        <v>216</v>
      </c>
      <c r="F903" s="5">
        <f>ROUND(Source!AP894,O903)</f>
        <v>0</v>
      </c>
      <c r="G903" s="5" t="s">
        <v>100</v>
      </c>
      <c r="H903" s="5" t="s">
        <v>101</v>
      </c>
      <c r="I903" s="5"/>
      <c r="J903" s="5"/>
      <c r="K903" s="5">
        <v>216</v>
      </c>
      <c r="L903" s="5">
        <v>8</v>
      </c>
      <c r="M903" s="5">
        <v>3</v>
      </c>
      <c r="N903" s="5" t="s">
        <v>3</v>
      </c>
      <c r="O903" s="5">
        <v>0</v>
      </c>
      <c r="P903" s="5">
        <f>ROUND(Source!EH894,O903)</f>
        <v>0</v>
      </c>
      <c r="Q903" s="5"/>
      <c r="R903" s="5"/>
      <c r="S903" s="5"/>
      <c r="T903" s="5"/>
      <c r="U903" s="5"/>
      <c r="V903" s="5"/>
      <c r="W903" s="5">
        <v>0</v>
      </c>
      <c r="X903" s="5">
        <v>1</v>
      </c>
      <c r="Y903" s="5">
        <v>0</v>
      </c>
      <c r="Z903" s="5">
        <v>0</v>
      </c>
      <c r="AA903" s="5">
        <v>1</v>
      </c>
      <c r="AB903" s="5">
        <v>0</v>
      </c>
    </row>
    <row r="904" spans="1:28" x14ac:dyDescent="0.2">
      <c r="A904" s="5">
        <v>50</v>
      </c>
      <c r="B904" s="5">
        <v>0</v>
      </c>
      <c r="C904" s="5">
        <v>0</v>
      </c>
      <c r="D904" s="5">
        <v>1</v>
      </c>
      <c r="E904" s="5">
        <v>223</v>
      </c>
      <c r="F904" s="5">
        <f>ROUND(Source!AQ894,O904)</f>
        <v>0</v>
      </c>
      <c r="G904" s="5" t="s">
        <v>102</v>
      </c>
      <c r="H904" s="5" t="s">
        <v>103</v>
      </c>
      <c r="I904" s="5"/>
      <c r="J904" s="5"/>
      <c r="K904" s="5">
        <v>223</v>
      </c>
      <c r="L904" s="5">
        <v>9</v>
      </c>
      <c r="M904" s="5">
        <v>3</v>
      </c>
      <c r="N904" s="5" t="s">
        <v>3</v>
      </c>
      <c r="O904" s="5">
        <v>0</v>
      </c>
      <c r="P904" s="5">
        <f>ROUND(Source!EI894,O904)</f>
        <v>0</v>
      </c>
      <c r="Q904" s="5"/>
      <c r="R904" s="5"/>
      <c r="S904" s="5"/>
      <c r="T904" s="5"/>
      <c r="U904" s="5"/>
      <c r="V904" s="5"/>
      <c r="W904" s="5">
        <v>0</v>
      </c>
      <c r="X904" s="5">
        <v>1</v>
      </c>
      <c r="Y904" s="5">
        <v>0</v>
      </c>
      <c r="Z904" s="5">
        <v>0</v>
      </c>
      <c r="AA904" s="5">
        <v>1</v>
      </c>
      <c r="AB904" s="5">
        <v>0</v>
      </c>
    </row>
    <row r="905" spans="1:28" x14ac:dyDescent="0.2">
      <c r="A905" s="5">
        <v>50</v>
      </c>
      <c r="B905" s="5">
        <v>0</v>
      </c>
      <c r="C905" s="5">
        <v>0</v>
      </c>
      <c r="D905" s="5">
        <v>1</v>
      </c>
      <c r="E905" s="5">
        <v>229</v>
      </c>
      <c r="F905" s="5">
        <f>ROUND(Source!AZ894,O905)</f>
        <v>0</v>
      </c>
      <c r="G905" s="5" t="s">
        <v>104</v>
      </c>
      <c r="H905" s="5" t="s">
        <v>105</v>
      </c>
      <c r="I905" s="5"/>
      <c r="J905" s="5"/>
      <c r="K905" s="5">
        <v>229</v>
      </c>
      <c r="L905" s="5">
        <v>10</v>
      </c>
      <c r="M905" s="5">
        <v>3</v>
      </c>
      <c r="N905" s="5" t="s">
        <v>3</v>
      </c>
      <c r="O905" s="5">
        <v>0</v>
      </c>
      <c r="P905" s="5">
        <f>ROUND(Source!ER894,O905)</f>
        <v>0</v>
      </c>
      <c r="Q905" s="5"/>
      <c r="R905" s="5"/>
      <c r="S905" s="5"/>
      <c r="T905" s="5"/>
      <c r="U905" s="5"/>
      <c r="V905" s="5"/>
      <c r="W905" s="5">
        <v>0</v>
      </c>
      <c r="X905" s="5">
        <v>1</v>
      </c>
      <c r="Y905" s="5">
        <v>0</v>
      </c>
      <c r="Z905" s="5">
        <v>0</v>
      </c>
      <c r="AA905" s="5">
        <v>1</v>
      </c>
      <c r="AB905" s="5">
        <v>0</v>
      </c>
    </row>
    <row r="906" spans="1:28" x14ac:dyDescent="0.2">
      <c r="A906" s="5">
        <v>50</v>
      </c>
      <c r="B906" s="5">
        <v>0</v>
      </c>
      <c r="C906" s="5">
        <v>0</v>
      </c>
      <c r="D906" s="5">
        <v>1</v>
      </c>
      <c r="E906" s="5">
        <v>203</v>
      </c>
      <c r="F906" s="5">
        <f>ROUND(Source!Q894,O906)</f>
        <v>650</v>
      </c>
      <c r="G906" s="5" t="s">
        <v>106</v>
      </c>
      <c r="H906" s="5" t="s">
        <v>107</v>
      </c>
      <c r="I906" s="5"/>
      <c r="J906" s="5"/>
      <c r="K906" s="5">
        <v>203</v>
      </c>
      <c r="L906" s="5">
        <v>11</v>
      </c>
      <c r="M906" s="5">
        <v>3</v>
      </c>
      <c r="N906" s="5" t="s">
        <v>3</v>
      </c>
      <c r="O906" s="5">
        <v>0</v>
      </c>
      <c r="P906" s="5">
        <f>ROUND(Source!DI894,O906)</f>
        <v>5588</v>
      </c>
      <c r="Q906" s="5"/>
      <c r="R906" s="5"/>
      <c r="S906" s="5"/>
      <c r="T906" s="5"/>
      <c r="U906" s="5"/>
      <c r="V906" s="5"/>
      <c r="W906" s="5">
        <v>650</v>
      </c>
      <c r="X906" s="5">
        <v>1</v>
      </c>
      <c r="Y906" s="5">
        <v>650</v>
      </c>
      <c r="Z906" s="5">
        <v>5588</v>
      </c>
      <c r="AA906" s="5">
        <v>1</v>
      </c>
      <c r="AB906" s="5">
        <v>5588</v>
      </c>
    </row>
    <row r="907" spans="1:28" x14ac:dyDescent="0.2">
      <c r="A907" s="5">
        <v>50</v>
      </c>
      <c r="B907" s="5">
        <v>0</v>
      </c>
      <c r="C907" s="5">
        <v>0</v>
      </c>
      <c r="D907" s="5">
        <v>1</v>
      </c>
      <c r="E907" s="5">
        <v>231</v>
      </c>
      <c r="F907" s="5">
        <f>ROUND(Source!BB894,O907)</f>
        <v>0</v>
      </c>
      <c r="G907" s="5" t="s">
        <v>108</v>
      </c>
      <c r="H907" s="5" t="s">
        <v>109</v>
      </c>
      <c r="I907" s="5"/>
      <c r="J907" s="5"/>
      <c r="K907" s="5">
        <v>231</v>
      </c>
      <c r="L907" s="5">
        <v>12</v>
      </c>
      <c r="M907" s="5">
        <v>3</v>
      </c>
      <c r="N907" s="5" t="s">
        <v>3</v>
      </c>
      <c r="O907" s="5">
        <v>0</v>
      </c>
      <c r="P907" s="5">
        <f>ROUND(Source!ET894,O907)</f>
        <v>0</v>
      </c>
      <c r="Q907" s="5"/>
      <c r="R907" s="5"/>
      <c r="S907" s="5"/>
      <c r="T907" s="5"/>
      <c r="U907" s="5"/>
      <c r="V907" s="5"/>
      <c r="W907" s="5">
        <v>0</v>
      </c>
      <c r="X907" s="5">
        <v>1</v>
      </c>
      <c r="Y907" s="5">
        <v>0</v>
      </c>
      <c r="Z907" s="5">
        <v>0</v>
      </c>
      <c r="AA907" s="5">
        <v>1</v>
      </c>
      <c r="AB907" s="5">
        <v>0</v>
      </c>
    </row>
    <row r="908" spans="1:28" x14ac:dyDescent="0.2">
      <c r="A908" s="5">
        <v>50</v>
      </c>
      <c r="B908" s="5">
        <v>0</v>
      </c>
      <c r="C908" s="5">
        <v>0</v>
      </c>
      <c r="D908" s="5">
        <v>1</v>
      </c>
      <c r="E908" s="5">
        <v>204</v>
      </c>
      <c r="F908" s="5">
        <f>ROUND(Source!R894,O908)</f>
        <v>66</v>
      </c>
      <c r="G908" s="5" t="s">
        <v>110</v>
      </c>
      <c r="H908" s="5" t="s">
        <v>111</v>
      </c>
      <c r="I908" s="5"/>
      <c r="J908" s="5"/>
      <c r="K908" s="5">
        <v>204</v>
      </c>
      <c r="L908" s="5">
        <v>13</v>
      </c>
      <c r="M908" s="5">
        <v>3</v>
      </c>
      <c r="N908" s="5" t="s">
        <v>3</v>
      </c>
      <c r="O908" s="5">
        <v>0</v>
      </c>
      <c r="P908" s="5">
        <f>ROUND(Source!DJ894,O908)</f>
        <v>1295</v>
      </c>
      <c r="Q908" s="5"/>
      <c r="R908" s="5"/>
      <c r="S908" s="5"/>
      <c r="T908" s="5"/>
      <c r="U908" s="5"/>
      <c r="V908" s="5"/>
      <c r="W908" s="5">
        <v>66</v>
      </c>
      <c r="X908" s="5">
        <v>1</v>
      </c>
      <c r="Y908" s="5">
        <v>66</v>
      </c>
      <c r="Z908" s="5">
        <v>1295</v>
      </c>
      <c r="AA908" s="5">
        <v>1</v>
      </c>
      <c r="AB908" s="5">
        <v>1295</v>
      </c>
    </row>
    <row r="909" spans="1:28" x14ac:dyDescent="0.2">
      <c r="A909" s="5">
        <v>50</v>
      </c>
      <c r="B909" s="5">
        <v>0</v>
      </c>
      <c r="C909" s="5">
        <v>0</v>
      </c>
      <c r="D909" s="5">
        <v>1</v>
      </c>
      <c r="E909" s="5">
        <v>205</v>
      </c>
      <c r="F909" s="5">
        <f>ROUND(Source!S894,O909)</f>
        <v>2880</v>
      </c>
      <c r="G909" s="5" t="s">
        <v>112</v>
      </c>
      <c r="H909" s="5" t="s">
        <v>113</v>
      </c>
      <c r="I909" s="5"/>
      <c r="J909" s="5"/>
      <c r="K909" s="5">
        <v>205</v>
      </c>
      <c r="L909" s="5">
        <v>14</v>
      </c>
      <c r="M909" s="5">
        <v>3</v>
      </c>
      <c r="N909" s="5" t="s">
        <v>3</v>
      </c>
      <c r="O909" s="5">
        <v>0</v>
      </c>
      <c r="P909" s="5">
        <f>ROUND(Source!DK894,O909)</f>
        <v>73235</v>
      </c>
      <c r="Q909" s="5"/>
      <c r="R909" s="5"/>
      <c r="S909" s="5"/>
      <c r="T909" s="5"/>
      <c r="U909" s="5"/>
      <c r="V909" s="5"/>
      <c r="W909" s="5">
        <v>2880</v>
      </c>
      <c r="X909" s="5">
        <v>1</v>
      </c>
      <c r="Y909" s="5">
        <v>2880</v>
      </c>
      <c r="Z909" s="5">
        <v>73235</v>
      </c>
      <c r="AA909" s="5">
        <v>1</v>
      </c>
      <c r="AB909" s="5">
        <v>73235</v>
      </c>
    </row>
    <row r="910" spans="1:28" x14ac:dyDescent="0.2">
      <c r="A910" s="5">
        <v>50</v>
      </c>
      <c r="B910" s="5">
        <v>0</v>
      </c>
      <c r="C910" s="5">
        <v>0</v>
      </c>
      <c r="D910" s="5">
        <v>1</v>
      </c>
      <c r="E910" s="5">
        <v>232</v>
      </c>
      <c r="F910" s="5">
        <f>ROUND(Source!BC894,O910)</f>
        <v>0</v>
      </c>
      <c r="G910" s="5" t="s">
        <v>114</v>
      </c>
      <c r="H910" s="5" t="s">
        <v>115</v>
      </c>
      <c r="I910" s="5"/>
      <c r="J910" s="5"/>
      <c r="K910" s="5">
        <v>232</v>
      </c>
      <c r="L910" s="5">
        <v>15</v>
      </c>
      <c r="M910" s="5">
        <v>3</v>
      </c>
      <c r="N910" s="5" t="s">
        <v>3</v>
      </c>
      <c r="O910" s="5">
        <v>0</v>
      </c>
      <c r="P910" s="5">
        <f>ROUND(Source!EU894,O910)</f>
        <v>0</v>
      </c>
      <c r="Q910" s="5"/>
      <c r="R910" s="5"/>
      <c r="S910" s="5"/>
      <c r="T910" s="5"/>
      <c r="U910" s="5"/>
      <c r="V910" s="5"/>
      <c r="W910" s="5">
        <v>0</v>
      </c>
      <c r="X910" s="5">
        <v>1</v>
      </c>
      <c r="Y910" s="5">
        <v>0</v>
      </c>
      <c r="Z910" s="5">
        <v>0</v>
      </c>
      <c r="AA910" s="5">
        <v>1</v>
      </c>
      <c r="AB910" s="5">
        <v>0</v>
      </c>
    </row>
    <row r="911" spans="1:28" x14ac:dyDescent="0.2">
      <c r="A911" s="5">
        <v>50</v>
      </c>
      <c r="B911" s="5">
        <v>0</v>
      </c>
      <c r="C911" s="5">
        <v>0</v>
      </c>
      <c r="D911" s="5">
        <v>1</v>
      </c>
      <c r="E911" s="5">
        <v>214</v>
      </c>
      <c r="F911" s="5">
        <f>ROUND(Source!AS894,O911)</f>
        <v>31115</v>
      </c>
      <c r="G911" s="5" t="s">
        <v>116</v>
      </c>
      <c r="H911" s="5" t="s">
        <v>117</v>
      </c>
      <c r="I911" s="5"/>
      <c r="J911" s="5"/>
      <c r="K911" s="5">
        <v>214</v>
      </c>
      <c r="L911" s="5">
        <v>16</v>
      </c>
      <c r="M911" s="5">
        <v>3</v>
      </c>
      <c r="N911" s="5" t="s">
        <v>3</v>
      </c>
      <c r="O911" s="5">
        <v>0</v>
      </c>
      <c r="P911" s="5" t="e">
        <f>ROUND(Source!EK894,O911)</f>
        <v>#REF!</v>
      </c>
      <c r="Q911" s="5"/>
      <c r="R911" s="5"/>
      <c r="S911" s="5"/>
      <c r="T911" s="5"/>
      <c r="U911" s="5"/>
      <c r="V911" s="5"/>
      <c r="W911" s="5">
        <v>31115</v>
      </c>
      <c r="X911" s="5">
        <v>1</v>
      </c>
      <c r="Y911" s="5">
        <v>31115</v>
      </c>
      <c r="Z911" s="5">
        <v>349524</v>
      </c>
      <c r="AA911" s="5">
        <v>1</v>
      </c>
      <c r="AB911" s="5">
        <v>349524</v>
      </c>
    </row>
    <row r="912" spans="1:28" x14ac:dyDescent="0.2">
      <c r="A912" s="5">
        <v>50</v>
      </c>
      <c r="B912" s="5">
        <v>0</v>
      </c>
      <c r="C912" s="5">
        <v>0</v>
      </c>
      <c r="D912" s="5">
        <v>1</v>
      </c>
      <c r="E912" s="5">
        <v>215</v>
      </c>
      <c r="F912" s="5">
        <f>ROUND(Source!AT894,O912)</f>
        <v>0</v>
      </c>
      <c r="G912" s="5" t="s">
        <v>118</v>
      </c>
      <c r="H912" s="5" t="s">
        <v>119</v>
      </c>
      <c r="I912" s="5"/>
      <c r="J912" s="5"/>
      <c r="K912" s="5">
        <v>215</v>
      </c>
      <c r="L912" s="5">
        <v>17</v>
      </c>
      <c r="M912" s="5">
        <v>3</v>
      </c>
      <c r="N912" s="5" t="s">
        <v>3</v>
      </c>
      <c r="O912" s="5">
        <v>0</v>
      </c>
      <c r="P912" s="5">
        <f>ROUND(Source!EL894,O912)</f>
        <v>0</v>
      </c>
      <c r="Q912" s="5"/>
      <c r="R912" s="5"/>
      <c r="S912" s="5"/>
      <c r="T912" s="5"/>
      <c r="U912" s="5"/>
      <c r="V912" s="5"/>
      <c r="W912" s="5">
        <v>0</v>
      </c>
      <c r="X912" s="5">
        <v>1</v>
      </c>
      <c r="Y912" s="5">
        <v>0</v>
      </c>
      <c r="Z912" s="5">
        <v>0</v>
      </c>
      <c r="AA912" s="5">
        <v>1</v>
      </c>
      <c r="AB912" s="5">
        <v>0</v>
      </c>
    </row>
    <row r="913" spans="1:206" x14ac:dyDescent="0.2">
      <c r="A913" s="5">
        <v>50</v>
      </c>
      <c r="B913" s="5">
        <v>0</v>
      </c>
      <c r="C913" s="5">
        <v>0</v>
      </c>
      <c r="D913" s="5">
        <v>1</v>
      </c>
      <c r="E913" s="5">
        <v>217</v>
      </c>
      <c r="F913" s="5">
        <f>ROUND(Source!AU894,O913)</f>
        <v>0</v>
      </c>
      <c r="G913" s="5" t="s">
        <v>120</v>
      </c>
      <c r="H913" s="5" t="s">
        <v>121</v>
      </c>
      <c r="I913" s="5"/>
      <c r="J913" s="5"/>
      <c r="K913" s="5">
        <v>217</v>
      </c>
      <c r="L913" s="5">
        <v>18</v>
      </c>
      <c r="M913" s="5">
        <v>3</v>
      </c>
      <c r="N913" s="5" t="s">
        <v>3</v>
      </c>
      <c r="O913" s="5">
        <v>0</v>
      </c>
      <c r="P913" s="5">
        <f>ROUND(Source!EM894,O913)</f>
        <v>0</v>
      </c>
      <c r="Q913" s="5"/>
      <c r="R913" s="5"/>
      <c r="S913" s="5"/>
      <c r="T913" s="5"/>
      <c r="U913" s="5"/>
      <c r="V913" s="5"/>
      <c r="W913" s="5">
        <v>0</v>
      </c>
      <c r="X913" s="5">
        <v>1</v>
      </c>
      <c r="Y913" s="5">
        <v>0</v>
      </c>
      <c r="Z913" s="5">
        <v>0</v>
      </c>
      <c r="AA913" s="5">
        <v>1</v>
      </c>
      <c r="AB913" s="5">
        <v>0</v>
      </c>
    </row>
    <row r="914" spans="1:206" x14ac:dyDescent="0.2">
      <c r="A914" s="5">
        <v>50</v>
      </c>
      <c r="B914" s="5">
        <v>0</v>
      </c>
      <c r="C914" s="5">
        <v>0</v>
      </c>
      <c r="D914" s="5">
        <v>1</v>
      </c>
      <c r="E914" s="5">
        <v>230</v>
      </c>
      <c r="F914" s="5">
        <f>ROUND(Source!BA894,O914)</f>
        <v>0</v>
      </c>
      <c r="G914" s="5" t="s">
        <v>122</v>
      </c>
      <c r="H914" s="5" t="s">
        <v>123</v>
      </c>
      <c r="I914" s="5"/>
      <c r="J914" s="5"/>
      <c r="K914" s="5">
        <v>230</v>
      </c>
      <c r="L914" s="5">
        <v>19</v>
      </c>
      <c r="M914" s="5">
        <v>3</v>
      </c>
      <c r="N914" s="5" t="s">
        <v>3</v>
      </c>
      <c r="O914" s="5">
        <v>0</v>
      </c>
      <c r="P914" s="5">
        <f>ROUND(Source!ES894,O914)</f>
        <v>0</v>
      </c>
      <c r="Q914" s="5"/>
      <c r="R914" s="5"/>
      <c r="S914" s="5"/>
      <c r="T914" s="5"/>
      <c r="U914" s="5"/>
      <c r="V914" s="5"/>
      <c r="W914" s="5">
        <v>0</v>
      </c>
      <c r="X914" s="5">
        <v>1</v>
      </c>
      <c r="Y914" s="5">
        <v>0</v>
      </c>
      <c r="Z914" s="5">
        <v>0</v>
      </c>
      <c r="AA914" s="5">
        <v>1</v>
      </c>
      <c r="AB914" s="5">
        <v>0</v>
      </c>
    </row>
    <row r="915" spans="1:206" x14ac:dyDescent="0.2">
      <c r="A915" s="5">
        <v>50</v>
      </c>
      <c r="B915" s="5">
        <v>0</v>
      </c>
      <c r="C915" s="5">
        <v>0</v>
      </c>
      <c r="D915" s="5">
        <v>1</v>
      </c>
      <c r="E915" s="5">
        <v>206</v>
      </c>
      <c r="F915" s="5">
        <f>ROUND(Source!T894,O915)</f>
        <v>0</v>
      </c>
      <c r="G915" s="5" t="s">
        <v>124</v>
      </c>
      <c r="H915" s="5" t="s">
        <v>125</v>
      </c>
      <c r="I915" s="5"/>
      <c r="J915" s="5"/>
      <c r="K915" s="5">
        <v>206</v>
      </c>
      <c r="L915" s="5">
        <v>20</v>
      </c>
      <c r="M915" s="5">
        <v>3</v>
      </c>
      <c r="N915" s="5" t="s">
        <v>3</v>
      </c>
      <c r="O915" s="5">
        <v>0</v>
      </c>
      <c r="P915" s="5">
        <f>ROUND(Source!DL894,O915)</f>
        <v>0</v>
      </c>
      <c r="Q915" s="5"/>
      <c r="R915" s="5"/>
      <c r="S915" s="5"/>
      <c r="T915" s="5"/>
      <c r="U915" s="5"/>
      <c r="V915" s="5"/>
      <c r="W915" s="5">
        <v>0</v>
      </c>
      <c r="X915" s="5">
        <v>1</v>
      </c>
      <c r="Y915" s="5">
        <v>0</v>
      </c>
      <c r="Z915" s="5">
        <v>0</v>
      </c>
      <c r="AA915" s="5">
        <v>1</v>
      </c>
      <c r="AB915" s="5">
        <v>0</v>
      </c>
    </row>
    <row r="916" spans="1:206" x14ac:dyDescent="0.2">
      <c r="A916" s="5">
        <v>50</v>
      </c>
      <c r="B916" s="5">
        <v>0</v>
      </c>
      <c r="C916" s="5">
        <v>0</v>
      </c>
      <c r="D916" s="5">
        <v>1</v>
      </c>
      <c r="E916" s="5">
        <v>207</v>
      </c>
      <c r="F916" s="5">
        <f>Source!U894</f>
        <v>318.80905000000001</v>
      </c>
      <c r="G916" s="5" t="s">
        <v>126</v>
      </c>
      <c r="H916" s="5" t="s">
        <v>127</v>
      </c>
      <c r="I916" s="5"/>
      <c r="J916" s="5"/>
      <c r="K916" s="5">
        <v>207</v>
      </c>
      <c r="L916" s="5">
        <v>21</v>
      </c>
      <c r="M916" s="5">
        <v>3</v>
      </c>
      <c r="N916" s="5" t="s">
        <v>3</v>
      </c>
      <c r="O916" s="5">
        <v>-1</v>
      </c>
      <c r="P916" s="5" t="e">
        <f>Source!DM894</f>
        <v>#REF!</v>
      </c>
      <c r="Q916" s="5"/>
      <c r="R916" s="5"/>
      <c r="S916" s="5"/>
      <c r="T916" s="5"/>
      <c r="U916" s="5"/>
      <c r="V916" s="5"/>
      <c r="W916" s="5">
        <v>318.80905000000001</v>
      </c>
      <c r="X916" s="5">
        <v>1</v>
      </c>
      <c r="Y916" s="5">
        <v>318.80905000000001</v>
      </c>
      <c r="Z916" s="5">
        <v>318.80905000000001</v>
      </c>
      <c r="AA916" s="5">
        <v>1</v>
      </c>
      <c r="AB916" s="5">
        <v>318.80905000000001</v>
      </c>
    </row>
    <row r="917" spans="1:206" x14ac:dyDescent="0.2">
      <c r="A917" s="5">
        <v>50</v>
      </c>
      <c r="B917" s="5">
        <v>0</v>
      </c>
      <c r="C917" s="5">
        <v>0</v>
      </c>
      <c r="D917" s="5">
        <v>1</v>
      </c>
      <c r="E917" s="5">
        <v>208</v>
      </c>
      <c r="F917" s="5">
        <f>Source!V894</f>
        <v>5.3052149999999996</v>
      </c>
      <c r="G917" s="5" t="s">
        <v>128</v>
      </c>
      <c r="H917" s="5" t="s">
        <v>129</v>
      </c>
      <c r="I917" s="5"/>
      <c r="J917" s="5"/>
      <c r="K917" s="5">
        <v>208</v>
      </c>
      <c r="L917" s="5">
        <v>22</v>
      </c>
      <c r="M917" s="5">
        <v>3</v>
      </c>
      <c r="N917" s="5" t="s">
        <v>3</v>
      </c>
      <c r="O917" s="5">
        <v>-1</v>
      </c>
      <c r="P917" s="5">
        <f>Source!DN894</f>
        <v>5.3052149999999996</v>
      </c>
      <c r="Q917" s="5"/>
      <c r="R917" s="5"/>
      <c r="S917" s="5"/>
      <c r="T917" s="5"/>
      <c r="U917" s="5"/>
      <c r="V917" s="5"/>
      <c r="W917" s="5">
        <v>5.3052149999999996</v>
      </c>
      <c r="X917" s="5">
        <v>1</v>
      </c>
      <c r="Y917" s="5">
        <v>5.3052149999999996</v>
      </c>
      <c r="Z917" s="5">
        <v>5.3052149999999996</v>
      </c>
      <c r="AA917" s="5">
        <v>1</v>
      </c>
      <c r="AB917" s="5">
        <v>5.3052149999999996</v>
      </c>
    </row>
    <row r="918" spans="1:206" x14ac:dyDescent="0.2">
      <c r="A918" s="5">
        <v>50</v>
      </c>
      <c r="B918" s="5">
        <v>0</v>
      </c>
      <c r="C918" s="5">
        <v>0</v>
      </c>
      <c r="D918" s="5">
        <v>1</v>
      </c>
      <c r="E918" s="5">
        <v>209</v>
      </c>
      <c r="F918" s="5">
        <f>ROUND(Source!W894,O918)</f>
        <v>262</v>
      </c>
      <c r="G918" s="5" t="s">
        <v>130</v>
      </c>
      <c r="H918" s="5" t="s">
        <v>131</v>
      </c>
      <c r="I918" s="5"/>
      <c r="J918" s="5"/>
      <c r="K918" s="5">
        <v>209</v>
      </c>
      <c r="L918" s="5">
        <v>23</v>
      </c>
      <c r="M918" s="5">
        <v>3</v>
      </c>
      <c r="N918" s="5" t="s">
        <v>3</v>
      </c>
      <c r="O918" s="5">
        <v>0</v>
      </c>
      <c r="P918" s="5">
        <f>ROUND(Source!DO894,O918)</f>
        <v>262</v>
      </c>
      <c r="Q918" s="5"/>
      <c r="R918" s="5"/>
      <c r="S918" s="5"/>
      <c r="T918" s="5"/>
      <c r="U918" s="5"/>
      <c r="V918" s="5"/>
      <c r="W918" s="5">
        <v>262</v>
      </c>
      <c r="X918" s="5">
        <v>1</v>
      </c>
      <c r="Y918" s="5">
        <v>262</v>
      </c>
      <c r="Z918" s="5">
        <v>262</v>
      </c>
      <c r="AA918" s="5">
        <v>1</v>
      </c>
      <c r="AB918" s="5">
        <v>262</v>
      </c>
    </row>
    <row r="919" spans="1:206" x14ac:dyDescent="0.2">
      <c r="A919" s="5">
        <v>50</v>
      </c>
      <c r="B919" s="5">
        <v>0</v>
      </c>
      <c r="C919" s="5">
        <v>0</v>
      </c>
      <c r="D919" s="5">
        <v>1</v>
      </c>
      <c r="E919" s="5">
        <v>233</v>
      </c>
      <c r="F919" s="5">
        <f>ROUND(Source!BD894,O919)</f>
        <v>0</v>
      </c>
      <c r="G919" s="5" t="s">
        <v>132</v>
      </c>
      <c r="H919" s="5" t="s">
        <v>133</v>
      </c>
      <c r="I919" s="5"/>
      <c r="J919" s="5"/>
      <c r="K919" s="5">
        <v>233</v>
      </c>
      <c r="L919" s="5">
        <v>24</v>
      </c>
      <c r="M919" s="5">
        <v>3</v>
      </c>
      <c r="N919" s="5" t="s">
        <v>3</v>
      </c>
      <c r="O919" s="5">
        <v>0</v>
      </c>
      <c r="P919" s="5">
        <f>ROUND(Source!EV894,O919)</f>
        <v>0</v>
      </c>
      <c r="Q919" s="5"/>
      <c r="R919" s="5"/>
      <c r="S919" s="5"/>
      <c r="T919" s="5"/>
      <c r="U919" s="5"/>
      <c r="V919" s="5"/>
      <c r="W919" s="5">
        <v>0</v>
      </c>
      <c r="X919" s="5">
        <v>1</v>
      </c>
      <c r="Y919" s="5">
        <v>0</v>
      </c>
      <c r="Z919" s="5">
        <v>0</v>
      </c>
      <c r="AA919" s="5">
        <v>1</v>
      </c>
      <c r="AB919" s="5">
        <v>0</v>
      </c>
    </row>
    <row r="920" spans="1:206" x14ac:dyDescent="0.2">
      <c r="A920" s="5">
        <v>50</v>
      </c>
      <c r="B920" s="5">
        <v>0</v>
      </c>
      <c r="C920" s="5">
        <v>0</v>
      </c>
      <c r="D920" s="5">
        <v>1</v>
      </c>
      <c r="E920" s="5">
        <v>210</v>
      </c>
      <c r="F920" s="5">
        <f>ROUND(Source!X894,O920)</f>
        <v>3404</v>
      </c>
      <c r="G920" s="5" t="s">
        <v>134</v>
      </c>
      <c r="H920" s="5" t="s">
        <v>135</v>
      </c>
      <c r="I920" s="5"/>
      <c r="J920" s="5"/>
      <c r="K920" s="5">
        <v>210</v>
      </c>
      <c r="L920" s="5">
        <v>25</v>
      </c>
      <c r="M920" s="5">
        <v>3</v>
      </c>
      <c r="N920" s="5" t="s">
        <v>3</v>
      </c>
      <c r="O920" s="5">
        <v>0</v>
      </c>
      <c r="P920" s="5" t="e">
        <f>ROUND(Source!DP894,O920)</f>
        <v>#REF!</v>
      </c>
      <c r="Q920" s="5"/>
      <c r="R920" s="5"/>
      <c r="S920" s="5"/>
      <c r="T920" s="5"/>
      <c r="U920" s="5"/>
      <c r="V920" s="5"/>
      <c r="W920" s="5">
        <v>3404</v>
      </c>
      <c r="X920" s="5">
        <v>1</v>
      </c>
      <c r="Y920" s="5">
        <v>3404</v>
      </c>
      <c r="Z920" s="5">
        <v>81832</v>
      </c>
      <c r="AA920" s="5">
        <v>1</v>
      </c>
      <c r="AB920" s="5">
        <v>81832</v>
      </c>
    </row>
    <row r="921" spans="1:206" x14ac:dyDescent="0.2">
      <c r="A921" s="5">
        <v>50</v>
      </c>
      <c r="B921" s="5">
        <v>0</v>
      </c>
      <c r="C921" s="5">
        <v>0</v>
      </c>
      <c r="D921" s="5">
        <v>1</v>
      </c>
      <c r="E921" s="5">
        <v>211</v>
      </c>
      <c r="F921" s="5">
        <f>ROUND(Source!Y894,O921)</f>
        <v>2179</v>
      </c>
      <c r="G921" s="5" t="s">
        <v>136</v>
      </c>
      <c r="H921" s="5" t="s">
        <v>137</v>
      </c>
      <c r="I921" s="5"/>
      <c r="J921" s="5"/>
      <c r="K921" s="5">
        <v>211</v>
      </c>
      <c r="L921" s="5">
        <v>26</v>
      </c>
      <c r="M921" s="5">
        <v>3</v>
      </c>
      <c r="N921" s="5" t="s">
        <v>3</v>
      </c>
      <c r="O921" s="5">
        <v>0</v>
      </c>
      <c r="P921" s="5" t="e">
        <f>ROUND(Source!DQ894,O921)</f>
        <v>#REF!</v>
      </c>
      <c r="Q921" s="5"/>
      <c r="R921" s="5"/>
      <c r="S921" s="5"/>
      <c r="T921" s="5"/>
      <c r="U921" s="5"/>
      <c r="V921" s="5"/>
      <c r="W921" s="5">
        <v>2179</v>
      </c>
      <c r="X921" s="5">
        <v>1</v>
      </c>
      <c r="Y921" s="5">
        <v>2179</v>
      </c>
      <c r="Z921" s="5">
        <v>47034</v>
      </c>
      <c r="AA921" s="5">
        <v>1</v>
      </c>
      <c r="AB921" s="5">
        <v>47034</v>
      </c>
    </row>
    <row r="922" spans="1:206" x14ac:dyDescent="0.2">
      <c r="A922" s="5">
        <v>50</v>
      </c>
      <c r="B922" s="5">
        <v>0</v>
      </c>
      <c r="C922" s="5">
        <v>0</v>
      </c>
      <c r="D922" s="5">
        <v>1</v>
      </c>
      <c r="E922" s="5">
        <v>224</v>
      </c>
      <c r="F922" s="5">
        <f>ROUND(Source!AR894,O922)</f>
        <v>31115</v>
      </c>
      <c r="G922" s="5" t="s">
        <v>138</v>
      </c>
      <c r="H922" s="5" t="s">
        <v>139</v>
      </c>
      <c r="I922" s="5"/>
      <c r="J922" s="5"/>
      <c r="K922" s="5">
        <v>224</v>
      </c>
      <c r="L922" s="5">
        <v>27</v>
      </c>
      <c r="M922" s="5">
        <v>3</v>
      </c>
      <c r="N922" s="5" t="s">
        <v>3</v>
      </c>
      <c r="O922" s="5">
        <v>0</v>
      </c>
      <c r="P922" s="5" t="e">
        <f>ROUND(Source!EJ894,O922)</f>
        <v>#REF!</v>
      </c>
      <c r="Q922" s="5"/>
      <c r="R922" s="5"/>
      <c r="S922" s="5"/>
      <c r="T922" s="5"/>
      <c r="U922" s="5"/>
      <c r="V922" s="5"/>
      <c r="W922" s="5">
        <v>31115</v>
      </c>
      <c r="X922" s="5">
        <v>1</v>
      </c>
      <c r="Y922" s="5">
        <v>31115</v>
      </c>
      <c r="Z922" s="5">
        <v>349524</v>
      </c>
      <c r="AA922" s="5">
        <v>1</v>
      </c>
      <c r="AB922" s="5">
        <v>349524</v>
      </c>
    </row>
    <row r="924" spans="1:206" x14ac:dyDescent="0.2">
      <c r="A924" s="1">
        <v>4</v>
      </c>
      <c r="B924" s="1">
        <v>1</v>
      </c>
      <c r="C924" s="1"/>
      <c r="D924" s="1">
        <f>ROW(A1184)</f>
        <v>1184</v>
      </c>
      <c r="E924" s="1"/>
      <c r="F924" s="1" t="s">
        <v>46</v>
      </c>
      <c r="G924" s="1" t="s">
        <v>497</v>
      </c>
      <c r="H924" s="1" t="s">
        <v>3</v>
      </c>
      <c r="I924" s="1">
        <v>0</v>
      </c>
      <c r="J924" s="1"/>
      <c r="K924" s="1">
        <v>0</v>
      </c>
      <c r="L924" s="1"/>
      <c r="M924" s="1" t="s">
        <v>3</v>
      </c>
      <c r="N924" s="1"/>
      <c r="O924" s="1"/>
      <c r="P924" s="1"/>
      <c r="Q924" s="1"/>
      <c r="R924" s="1"/>
      <c r="S924" s="1">
        <v>0</v>
      </c>
      <c r="T924" s="1">
        <v>0</v>
      </c>
      <c r="U924" s="1" t="s">
        <v>3</v>
      </c>
      <c r="V924" s="1">
        <v>0</v>
      </c>
      <c r="W924" s="1"/>
      <c r="X924" s="1"/>
      <c r="Y924" s="1"/>
      <c r="Z924" s="1"/>
      <c r="AA924" s="1"/>
      <c r="AB924" s="1" t="s">
        <v>3</v>
      </c>
      <c r="AC924" s="1" t="s">
        <v>3</v>
      </c>
      <c r="AD924" s="1" t="s">
        <v>3</v>
      </c>
      <c r="AE924" s="1" t="s">
        <v>3</v>
      </c>
      <c r="AF924" s="1" t="s">
        <v>3</v>
      </c>
      <c r="AG924" s="1" t="s">
        <v>3</v>
      </c>
      <c r="AH924" s="1"/>
      <c r="AI924" s="1"/>
      <c r="AJ924" s="1"/>
      <c r="AK924" s="1"/>
      <c r="AL924" s="1"/>
      <c r="AM924" s="1"/>
      <c r="AN924" s="1"/>
      <c r="AO924" s="1"/>
      <c r="AP924" s="1" t="s">
        <v>3</v>
      </c>
      <c r="AQ924" s="1" t="s">
        <v>3</v>
      </c>
      <c r="AR924" s="1" t="s">
        <v>3</v>
      </c>
      <c r="AS924" s="1"/>
      <c r="AT924" s="1"/>
      <c r="AU924" s="1"/>
      <c r="AV924" s="1"/>
      <c r="AW924" s="1"/>
      <c r="AX924" s="1"/>
      <c r="AY924" s="1"/>
      <c r="AZ924" s="1" t="s">
        <v>3</v>
      </c>
      <c r="BA924" s="1"/>
      <c r="BB924" s="1" t="s">
        <v>3</v>
      </c>
      <c r="BC924" s="1" t="s">
        <v>3</v>
      </c>
      <c r="BD924" s="1" t="s">
        <v>3</v>
      </c>
      <c r="BE924" s="1" t="s">
        <v>3</v>
      </c>
      <c r="BF924" s="1" t="s">
        <v>3</v>
      </c>
      <c r="BG924" s="1" t="s">
        <v>3</v>
      </c>
      <c r="BH924" s="1" t="s">
        <v>3</v>
      </c>
      <c r="BI924" s="1" t="s">
        <v>3</v>
      </c>
      <c r="BJ924" s="1" t="s">
        <v>3</v>
      </c>
      <c r="BK924" s="1" t="s">
        <v>3</v>
      </c>
      <c r="BL924" s="1" t="s">
        <v>3</v>
      </c>
      <c r="BM924" s="1" t="s">
        <v>3</v>
      </c>
      <c r="BN924" s="1" t="s">
        <v>3</v>
      </c>
      <c r="BO924" s="1" t="s">
        <v>3</v>
      </c>
      <c r="BP924" s="1" t="s">
        <v>3</v>
      </c>
      <c r="BQ924" s="1"/>
      <c r="BR924" s="1"/>
      <c r="BS924" s="1"/>
      <c r="BT924" s="1"/>
      <c r="BU924" s="1"/>
      <c r="BV924" s="1"/>
      <c r="BW924" s="1"/>
      <c r="BX924" s="1">
        <v>0</v>
      </c>
      <c r="BY924" s="1"/>
      <c r="BZ924" s="1"/>
      <c r="CA924" s="1"/>
      <c r="CB924" s="1"/>
      <c r="CC924" s="1"/>
      <c r="CD924" s="1"/>
      <c r="CE924" s="1"/>
      <c r="CF924" s="1"/>
      <c r="CG924" s="1"/>
      <c r="CH924" s="1"/>
      <c r="CI924" s="1"/>
      <c r="CJ924" s="1">
        <v>0</v>
      </c>
    </row>
    <row r="926" spans="1:206" x14ac:dyDescent="0.2">
      <c r="A926" s="3">
        <v>52</v>
      </c>
      <c r="B926" s="3">
        <f t="shared" ref="B926:G926" si="739">B1184</f>
        <v>1</v>
      </c>
      <c r="C926" s="3">
        <f t="shared" si="739"/>
        <v>4</v>
      </c>
      <c r="D926" s="3">
        <f t="shared" si="739"/>
        <v>924</v>
      </c>
      <c r="E926" s="3">
        <f t="shared" si="739"/>
        <v>0</v>
      </c>
      <c r="F926" s="3" t="str">
        <f t="shared" si="739"/>
        <v>Новый раздел</v>
      </c>
      <c r="G926" s="3" t="str">
        <f t="shared" si="739"/>
        <v>Типовые (2-20) этажи (МОП)</v>
      </c>
      <c r="H926" s="3"/>
      <c r="I926" s="3"/>
      <c r="J926" s="3"/>
      <c r="K926" s="3"/>
      <c r="L926" s="3"/>
      <c r="M926" s="3"/>
      <c r="N926" s="3"/>
      <c r="O926" s="3">
        <f t="shared" ref="O926:AT926" si="740">O1184</f>
        <v>85074</v>
      </c>
      <c r="P926" s="3">
        <f t="shared" si="740"/>
        <v>72885</v>
      </c>
      <c r="Q926" s="3">
        <f t="shared" si="740"/>
        <v>1867</v>
      </c>
      <c r="R926" s="3">
        <f t="shared" si="740"/>
        <v>402</v>
      </c>
      <c r="S926" s="3">
        <f t="shared" si="740"/>
        <v>10322</v>
      </c>
      <c r="T926" s="3">
        <f t="shared" si="740"/>
        <v>0</v>
      </c>
      <c r="U926" s="3">
        <f t="shared" si="740"/>
        <v>1183.0621000000001</v>
      </c>
      <c r="V926" s="3">
        <f t="shared" si="740"/>
        <v>31.889116000000001</v>
      </c>
      <c r="W926" s="3">
        <f t="shared" si="740"/>
        <v>10</v>
      </c>
      <c r="X926" s="3">
        <f t="shared" si="740"/>
        <v>13303</v>
      </c>
      <c r="Y926" s="3">
        <f t="shared" si="740"/>
        <v>8131</v>
      </c>
      <c r="Z926" s="3">
        <f t="shared" si="740"/>
        <v>0</v>
      </c>
      <c r="AA926" s="3">
        <f t="shared" si="740"/>
        <v>0</v>
      </c>
      <c r="AB926" s="3">
        <f t="shared" si="740"/>
        <v>0</v>
      </c>
      <c r="AC926" s="3">
        <f t="shared" si="740"/>
        <v>0</v>
      </c>
      <c r="AD926" s="3">
        <f t="shared" si="740"/>
        <v>0</v>
      </c>
      <c r="AE926" s="3">
        <f t="shared" si="740"/>
        <v>0</v>
      </c>
      <c r="AF926" s="3">
        <f t="shared" si="740"/>
        <v>0</v>
      </c>
      <c r="AG926" s="3">
        <f t="shared" si="740"/>
        <v>0</v>
      </c>
      <c r="AH926" s="3">
        <f t="shared" si="740"/>
        <v>0</v>
      </c>
      <c r="AI926" s="3">
        <f t="shared" si="740"/>
        <v>0</v>
      </c>
      <c r="AJ926" s="3">
        <f t="shared" si="740"/>
        <v>0</v>
      </c>
      <c r="AK926" s="3">
        <f t="shared" si="740"/>
        <v>0</v>
      </c>
      <c r="AL926" s="3">
        <f t="shared" si="740"/>
        <v>0</v>
      </c>
      <c r="AM926" s="3">
        <f t="shared" si="740"/>
        <v>0</v>
      </c>
      <c r="AN926" s="3">
        <f t="shared" si="740"/>
        <v>0</v>
      </c>
      <c r="AO926" s="3">
        <f t="shared" si="740"/>
        <v>0</v>
      </c>
      <c r="AP926" s="3">
        <f t="shared" si="740"/>
        <v>0</v>
      </c>
      <c r="AQ926" s="3">
        <f t="shared" si="740"/>
        <v>0</v>
      </c>
      <c r="AR926" s="3">
        <f t="shared" si="740"/>
        <v>106508</v>
      </c>
      <c r="AS926" s="3">
        <f t="shared" si="740"/>
        <v>106508</v>
      </c>
      <c r="AT926" s="3">
        <f t="shared" si="740"/>
        <v>0</v>
      </c>
      <c r="AU926" s="3">
        <f t="shared" ref="AU926:BZ926" si="741">AU1184</f>
        <v>0</v>
      </c>
      <c r="AV926" s="3">
        <f t="shared" si="741"/>
        <v>72885</v>
      </c>
      <c r="AW926" s="3">
        <f t="shared" si="741"/>
        <v>72885</v>
      </c>
      <c r="AX926" s="3">
        <f t="shared" si="741"/>
        <v>0</v>
      </c>
      <c r="AY926" s="3">
        <f t="shared" si="741"/>
        <v>72885</v>
      </c>
      <c r="AZ926" s="3">
        <f t="shared" si="741"/>
        <v>0</v>
      </c>
      <c r="BA926" s="3">
        <f t="shared" si="741"/>
        <v>0</v>
      </c>
      <c r="BB926" s="3">
        <f t="shared" si="741"/>
        <v>0</v>
      </c>
      <c r="BC926" s="3">
        <f t="shared" si="741"/>
        <v>0</v>
      </c>
      <c r="BD926" s="3">
        <f t="shared" si="741"/>
        <v>0</v>
      </c>
      <c r="BE926" s="3">
        <f t="shared" si="741"/>
        <v>0</v>
      </c>
      <c r="BF926" s="3">
        <f t="shared" si="741"/>
        <v>0</v>
      </c>
      <c r="BG926" s="3">
        <f t="shared" si="741"/>
        <v>0</v>
      </c>
      <c r="BH926" s="3">
        <f t="shared" si="741"/>
        <v>0</v>
      </c>
      <c r="BI926" s="3">
        <f t="shared" si="741"/>
        <v>0</v>
      </c>
      <c r="BJ926" s="3">
        <f t="shared" si="741"/>
        <v>0</v>
      </c>
      <c r="BK926" s="3">
        <f t="shared" si="741"/>
        <v>0</v>
      </c>
      <c r="BL926" s="3">
        <f t="shared" si="741"/>
        <v>0</v>
      </c>
      <c r="BM926" s="3">
        <f t="shared" si="741"/>
        <v>0</v>
      </c>
      <c r="BN926" s="3">
        <f t="shared" si="741"/>
        <v>0</v>
      </c>
      <c r="BO926" s="3">
        <f t="shared" si="741"/>
        <v>0</v>
      </c>
      <c r="BP926" s="3">
        <f t="shared" si="741"/>
        <v>0</v>
      </c>
      <c r="BQ926" s="3">
        <f t="shared" si="741"/>
        <v>0</v>
      </c>
      <c r="BR926" s="3">
        <f t="shared" si="741"/>
        <v>0</v>
      </c>
      <c r="BS926" s="3">
        <f t="shared" si="741"/>
        <v>0</v>
      </c>
      <c r="BT926" s="3">
        <f t="shared" si="741"/>
        <v>0</v>
      </c>
      <c r="BU926" s="3">
        <f t="shared" si="741"/>
        <v>0</v>
      </c>
      <c r="BV926" s="3">
        <f t="shared" si="741"/>
        <v>0</v>
      </c>
      <c r="BW926" s="3">
        <f t="shared" si="741"/>
        <v>0</v>
      </c>
      <c r="BX926" s="3">
        <f t="shared" si="741"/>
        <v>0</v>
      </c>
      <c r="BY926" s="3">
        <f t="shared" si="741"/>
        <v>0</v>
      </c>
      <c r="BZ926" s="3">
        <f t="shared" si="741"/>
        <v>0</v>
      </c>
      <c r="CA926" s="3">
        <f t="shared" ref="CA926:DF926" si="742">CA1184</f>
        <v>0</v>
      </c>
      <c r="CB926" s="3">
        <f t="shared" si="742"/>
        <v>0</v>
      </c>
      <c r="CC926" s="3">
        <f t="shared" si="742"/>
        <v>0</v>
      </c>
      <c r="CD926" s="3">
        <f t="shared" si="742"/>
        <v>0</v>
      </c>
      <c r="CE926" s="3">
        <f t="shared" si="742"/>
        <v>0</v>
      </c>
      <c r="CF926" s="3">
        <f t="shared" si="742"/>
        <v>0</v>
      </c>
      <c r="CG926" s="3">
        <f t="shared" si="742"/>
        <v>0</v>
      </c>
      <c r="CH926" s="3">
        <f t="shared" si="742"/>
        <v>0</v>
      </c>
      <c r="CI926" s="3">
        <f t="shared" si="742"/>
        <v>0</v>
      </c>
      <c r="CJ926" s="3">
        <f t="shared" si="742"/>
        <v>0</v>
      </c>
      <c r="CK926" s="3">
        <f t="shared" si="742"/>
        <v>0</v>
      </c>
      <c r="CL926" s="3">
        <f t="shared" si="742"/>
        <v>0</v>
      </c>
      <c r="CM926" s="3">
        <f t="shared" si="742"/>
        <v>0</v>
      </c>
      <c r="CN926" s="3">
        <f t="shared" si="742"/>
        <v>0</v>
      </c>
      <c r="CO926" s="3">
        <f t="shared" si="742"/>
        <v>0</v>
      </c>
      <c r="CP926" s="3">
        <f t="shared" si="742"/>
        <v>0</v>
      </c>
      <c r="CQ926" s="3">
        <f t="shared" si="742"/>
        <v>0</v>
      </c>
      <c r="CR926" s="3">
        <f t="shared" si="742"/>
        <v>0</v>
      </c>
      <c r="CS926" s="3">
        <f t="shared" si="742"/>
        <v>0</v>
      </c>
      <c r="CT926" s="3">
        <f t="shared" si="742"/>
        <v>0</v>
      </c>
      <c r="CU926" s="3">
        <f t="shared" si="742"/>
        <v>0</v>
      </c>
      <c r="CV926" s="3">
        <f t="shared" si="742"/>
        <v>0</v>
      </c>
      <c r="CW926" s="3">
        <f t="shared" si="742"/>
        <v>0</v>
      </c>
      <c r="CX926" s="3">
        <f t="shared" si="742"/>
        <v>0</v>
      </c>
      <c r="CY926" s="3">
        <f t="shared" si="742"/>
        <v>0</v>
      </c>
      <c r="CZ926" s="3">
        <f t="shared" si="742"/>
        <v>0</v>
      </c>
      <c r="DA926" s="3">
        <f t="shared" si="742"/>
        <v>0</v>
      </c>
      <c r="DB926" s="3">
        <f t="shared" si="742"/>
        <v>0</v>
      </c>
      <c r="DC926" s="3">
        <f t="shared" si="742"/>
        <v>0</v>
      </c>
      <c r="DD926" s="3">
        <f t="shared" si="742"/>
        <v>0</v>
      </c>
      <c r="DE926" s="3">
        <f t="shared" si="742"/>
        <v>0</v>
      </c>
      <c r="DF926" s="3">
        <f t="shared" si="742"/>
        <v>0</v>
      </c>
      <c r="DG926" s="4">
        <f t="shared" ref="DG926:EL926" si="743">DG1184</f>
        <v>601384</v>
      </c>
      <c r="DH926" s="4">
        <f t="shared" si="743"/>
        <v>324771</v>
      </c>
      <c r="DI926" s="4">
        <f t="shared" si="743"/>
        <v>14768</v>
      </c>
      <c r="DJ926" s="4">
        <f t="shared" si="743"/>
        <v>7980</v>
      </c>
      <c r="DK926" s="4">
        <f t="shared" si="743"/>
        <v>261845</v>
      </c>
      <c r="DL926" s="4">
        <f t="shared" si="743"/>
        <v>0</v>
      </c>
      <c r="DM926" s="4" t="e">
        <f t="shared" si="743"/>
        <v>#REF!</v>
      </c>
      <c r="DN926" s="4">
        <f t="shared" si="743"/>
        <v>31.889116000000001</v>
      </c>
      <c r="DO926" s="4">
        <f t="shared" si="743"/>
        <v>10</v>
      </c>
      <c r="DP926" s="4" t="e">
        <f t="shared" si="743"/>
        <v>#REF!</v>
      </c>
      <c r="DQ926" s="4" t="e">
        <f t="shared" si="743"/>
        <v>#REF!</v>
      </c>
      <c r="DR926" s="4">
        <f t="shared" si="743"/>
        <v>0</v>
      </c>
      <c r="DS926" s="4">
        <f t="shared" si="743"/>
        <v>0</v>
      </c>
      <c r="DT926" s="4">
        <f t="shared" si="743"/>
        <v>0</v>
      </c>
      <c r="DU926" s="4">
        <f t="shared" si="743"/>
        <v>0</v>
      </c>
      <c r="DV926" s="4">
        <f t="shared" si="743"/>
        <v>0</v>
      </c>
      <c r="DW926" s="4">
        <f t="shared" si="743"/>
        <v>0</v>
      </c>
      <c r="DX926" s="4">
        <f t="shared" si="743"/>
        <v>0</v>
      </c>
      <c r="DY926" s="4">
        <f t="shared" si="743"/>
        <v>0</v>
      </c>
      <c r="DZ926" s="4">
        <f t="shared" si="743"/>
        <v>0</v>
      </c>
      <c r="EA926" s="4">
        <f t="shared" si="743"/>
        <v>0</v>
      </c>
      <c r="EB926" s="4">
        <f t="shared" si="743"/>
        <v>0</v>
      </c>
      <c r="EC926" s="4">
        <f t="shared" si="743"/>
        <v>0</v>
      </c>
      <c r="ED926" s="4">
        <f t="shared" si="743"/>
        <v>0</v>
      </c>
      <c r="EE926" s="4">
        <f t="shared" si="743"/>
        <v>0</v>
      </c>
      <c r="EF926" s="4">
        <f t="shared" si="743"/>
        <v>0</v>
      </c>
      <c r="EG926" s="4">
        <f t="shared" si="743"/>
        <v>0</v>
      </c>
      <c r="EH926" s="4">
        <f t="shared" si="743"/>
        <v>0</v>
      </c>
      <c r="EI926" s="4">
        <f t="shared" si="743"/>
        <v>0</v>
      </c>
      <c r="EJ926" s="4" t="e">
        <f t="shared" si="743"/>
        <v>#REF!</v>
      </c>
      <c r="EK926" s="4" t="e">
        <f t="shared" si="743"/>
        <v>#REF!</v>
      </c>
      <c r="EL926" s="4">
        <f t="shared" si="743"/>
        <v>0</v>
      </c>
      <c r="EM926" s="4">
        <f t="shared" ref="EM926:FR926" si="744">EM1184</f>
        <v>0</v>
      </c>
      <c r="EN926" s="4">
        <f t="shared" si="744"/>
        <v>324771</v>
      </c>
      <c r="EO926" s="4">
        <f t="shared" si="744"/>
        <v>324771</v>
      </c>
      <c r="EP926" s="4">
        <f t="shared" si="744"/>
        <v>0</v>
      </c>
      <c r="EQ926" s="4">
        <f t="shared" si="744"/>
        <v>324771</v>
      </c>
      <c r="ER926" s="4">
        <f t="shared" si="744"/>
        <v>0</v>
      </c>
      <c r="ES926" s="4">
        <f t="shared" si="744"/>
        <v>0</v>
      </c>
      <c r="ET926" s="4">
        <f t="shared" si="744"/>
        <v>0</v>
      </c>
      <c r="EU926" s="4">
        <f t="shared" si="744"/>
        <v>0</v>
      </c>
      <c r="EV926" s="4">
        <f t="shared" si="744"/>
        <v>0</v>
      </c>
      <c r="EW926" s="4">
        <f t="shared" si="744"/>
        <v>0</v>
      </c>
      <c r="EX926" s="4">
        <f t="shared" si="744"/>
        <v>0</v>
      </c>
      <c r="EY926" s="4">
        <f t="shared" si="744"/>
        <v>0</v>
      </c>
      <c r="EZ926" s="4">
        <f t="shared" si="744"/>
        <v>0</v>
      </c>
      <c r="FA926" s="4">
        <f t="shared" si="744"/>
        <v>0</v>
      </c>
      <c r="FB926" s="4">
        <f t="shared" si="744"/>
        <v>0</v>
      </c>
      <c r="FC926" s="4">
        <f t="shared" si="744"/>
        <v>0</v>
      </c>
      <c r="FD926" s="4">
        <f t="shared" si="744"/>
        <v>0</v>
      </c>
      <c r="FE926" s="4">
        <f t="shared" si="744"/>
        <v>0</v>
      </c>
      <c r="FF926" s="4">
        <f t="shared" si="744"/>
        <v>0</v>
      </c>
      <c r="FG926" s="4">
        <f t="shared" si="744"/>
        <v>0</v>
      </c>
      <c r="FH926" s="4">
        <f t="shared" si="744"/>
        <v>0</v>
      </c>
      <c r="FI926" s="4">
        <f t="shared" si="744"/>
        <v>0</v>
      </c>
      <c r="FJ926" s="4">
        <f t="shared" si="744"/>
        <v>0</v>
      </c>
      <c r="FK926" s="4">
        <f t="shared" si="744"/>
        <v>0</v>
      </c>
      <c r="FL926" s="4">
        <f t="shared" si="744"/>
        <v>0</v>
      </c>
      <c r="FM926" s="4">
        <f t="shared" si="744"/>
        <v>0</v>
      </c>
      <c r="FN926" s="4">
        <f t="shared" si="744"/>
        <v>0</v>
      </c>
      <c r="FO926" s="4">
        <f t="shared" si="744"/>
        <v>0</v>
      </c>
      <c r="FP926" s="4">
        <f t="shared" si="744"/>
        <v>0</v>
      </c>
      <c r="FQ926" s="4">
        <f t="shared" si="744"/>
        <v>0</v>
      </c>
      <c r="FR926" s="4">
        <f t="shared" si="744"/>
        <v>0</v>
      </c>
      <c r="FS926" s="4">
        <f t="shared" ref="FS926:GX926" si="745">FS1184</f>
        <v>0</v>
      </c>
      <c r="FT926" s="4">
        <f t="shared" si="745"/>
        <v>0</v>
      </c>
      <c r="FU926" s="4">
        <f t="shared" si="745"/>
        <v>0</v>
      </c>
      <c r="FV926" s="4">
        <f t="shared" si="745"/>
        <v>0</v>
      </c>
      <c r="FW926" s="4">
        <f t="shared" si="745"/>
        <v>0</v>
      </c>
      <c r="FX926" s="4">
        <f t="shared" si="745"/>
        <v>0</v>
      </c>
      <c r="FY926" s="4">
        <f t="shared" si="745"/>
        <v>0</v>
      </c>
      <c r="FZ926" s="4">
        <f t="shared" si="745"/>
        <v>0</v>
      </c>
      <c r="GA926" s="4">
        <f t="shared" si="745"/>
        <v>0</v>
      </c>
      <c r="GB926" s="4">
        <f t="shared" si="745"/>
        <v>0</v>
      </c>
      <c r="GC926" s="4">
        <f t="shared" si="745"/>
        <v>0</v>
      </c>
      <c r="GD926" s="4">
        <f t="shared" si="745"/>
        <v>0</v>
      </c>
      <c r="GE926" s="4">
        <f t="shared" si="745"/>
        <v>0</v>
      </c>
      <c r="GF926" s="4">
        <f t="shared" si="745"/>
        <v>0</v>
      </c>
      <c r="GG926" s="4">
        <f t="shared" si="745"/>
        <v>0</v>
      </c>
      <c r="GH926" s="4">
        <f t="shared" si="745"/>
        <v>0</v>
      </c>
      <c r="GI926" s="4">
        <f t="shared" si="745"/>
        <v>0</v>
      </c>
      <c r="GJ926" s="4">
        <f t="shared" si="745"/>
        <v>0</v>
      </c>
      <c r="GK926" s="4">
        <f t="shared" si="745"/>
        <v>0</v>
      </c>
      <c r="GL926" s="4">
        <f t="shared" si="745"/>
        <v>0</v>
      </c>
      <c r="GM926" s="4">
        <f t="shared" si="745"/>
        <v>0</v>
      </c>
      <c r="GN926" s="4">
        <f t="shared" si="745"/>
        <v>0</v>
      </c>
      <c r="GO926" s="4">
        <f t="shared" si="745"/>
        <v>0</v>
      </c>
      <c r="GP926" s="4">
        <f t="shared" si="745"/>
        <v>0</v>
      </c>
      <c r="GQ926" s="4">
        <f t="shared" si="745"/>
        <v>0</v>
      </c>
      <c r="GR926" s="4">
        <f t="shared" si="745"/>
        <v>0</v>
      </c>
      <c r="GS926" s="4">
        <f t="shared" si="745"/>
        <v>0</v>
      </c>
      <c r="GT926" s="4">
        <f t="shared" si="745"/>
        <v>0</v>
      </c>
      <c r="GU926" s="4">
        <f t="shared" si="745"/>
        <v>0</v>
      </c>
      <c r="GV926" s="4">
        <f t="shared" si="745"/>
        <v>0</v>
      </c>
      <c r="GW926" s="4">
        <f t="shared" si="745"/>
        <v>0</v>
      </c>
      <c r="GX926" s="4">
        <f t="shared" si="745"/>
        <v>0</v>
      </c>
    </row>
    <row r="928" spans="1:206" x14ac:dyDescent="0.2">
      <c r="A928" s="1">
        <v>5</v>
      </c>
      <c r="B928" s="1">
        <v>1</v>
      </c>
      <c r="C928" s="1"/>
      <c r="D928" s="1">
        <f>ROW(A957)</f>
        <v>957</v>
      </c>
      <c r="E928" s="1"/>
      <c r="F928" s="1" t="s">
        <v>141</v>
      </c>
      <c r="G928" s="1" t="s">
        <v>498</v>
      </c>
      <c r="H928" s="1" t="s">
        <v>3</v>
      </c>
      <c r="I928" s="1">
        <v>0</v>
      </c>
      <c r="J928" s="1"/>
      <c r="K928" s="1">
        <v>0</v>
      </c>
      <c r="L928" s="1"/>
      <c r="M928" s="1" t="s">
        <v>3</v>
      </c>
      <c r="N928" s="1"/>
      <c r="O928" s="1"/>
      <c r="P928" s="1"/>
      <c r="Q928" s="1"/>
      <c r="R928" s="1"/>
      <c r="S928" s="1">
        <v>0</v>
      </c>
      <c r="T928" s="1">
        <v>0</v>
      </c>
      <c r="U928" s="1" t="s">
        <v>3</v>
      </c>
      <c r="V928" s="1">
        <v>0</v>
      </c>
      <c r="W928" s="1"/>
      <c r="X928" s="1"/>
      <c r="Y928" s="1"/>
      <c r="Z928" s="1"/>
      <c r="AA928" s="1"/>
      <c r="AB928" s="1" t="s">
        <v>3</v>
      </c>
      <c r="AC928" s="1" t="s">
        <v>3</v>
      </c>
      <c r="AD928" s="1" t="s">
        <v>3</v>
      </c>
      <c r="AE928" s="1" t="s">
        <v>3</v>
      </c>
      <c r="AF928" s="1" t="s">
        <v>3</v>
      </c>
      <c r="AG928" s="1" t="s">
        <v>3</v>
      </c>
      <c r="AH928" s="1"/>
      <c r="AI928" s="1"/>
      <c r="AJ928" s="1"/>
      <c r="AK928" s="1"/>
      <c r="AL928" s="1"/>
      <c r="AM928" s="1"/>
      <c r="AN928" s="1"/>
      <c r="AO928" s="1"/>
      <c r="AP928" s="1" t="s">
        <v>3</v>
      </c>
      <c r="AQ928" s="1" t="s">
        <v>3</v>
      </c>
      <c r="AR928" s="1" t="s">
        <v>3</v>
      </c>
      <c r="AS928" s="1"/>
      <c r="AT928" s="1"/>
      <c r="AU928" s="1"/>
      <c r="AV928" s="1"/>
      <c r="AW928" s="1"/>
      <c r="AX928" s="1"/>
      <c r="AY928" s="1"/>
      <c r="AZ928" s="1" t="s">
        <v>3</v>
      </c>
      <c r="BA928" s="1"/>
      <c r="BB928" s="1" t="s">
        <v>3</v>
      </c>
      <c r="BC928" s="1" t="s">
        <v>3</v>
      </c>
      <c r="BD928" s="1" t="s">
        <v>3</v>
      </c>
      <c r="BE928" s="1" t="s">
        <v>3</v>
      </c>
      <c r="BF928" s="1" t="s">
        <v>3</v>
      </c>
      <c r="BG928" s="1" t="s">
        <v>3</v>
      </c>
      <c r="BH928" s="1" t="s">
        <v>3</v>
      </c>
      <c r="BI928" s="1" t="s">
        <v>3</v>
      </c>
      <c r="BJ928" s="1" t="s">
        <v>3</v>
      </c>
      <c r="BK928" s="1" t="s">
        <v>3</v>
      </c>
      <c r="BL928" s="1" t="s">
        <v>3</v>
      </c>
      <c r="BM928" s="1" t="s">
        <v>3</v>
      </c>
      <c r="BN928" s="1" t="s">
        <v>3</v>
      </c>
      <c r="BO928" s="1" t="s">
        <v>3</v>
      </c>
      <c r="BP928" s="1" t="s">
        <v>3</v>
      </c>
      <c r="BQ928" s="1"/>
      <c r="BR928" s="1"/>
      <c r="BS928" s="1"/>
      <c r="BT928" s="1"/>
      <c r="BU928" s="1"/>
      <c r="BV928" s="1"/>
      <c r="BW928" s="1"/>
      <c r="BX928" s="1">
        <v>0</v>
      </c>
      <c r="BY928" s="1"/>
      <c r="BZ928" s="1"/>
      <c r="CA928" s="1"/>
      <c r="CB928" s="1"/>
      <c r="CC928" s="1"/>
      <c r="CD928" s="1"/>
      <c r="CE928" s="1"/>
      <c r="CF928" s="1"/>
      <c r="CG928" s="1"/>
      <c r="CH928" s="1"/>
      <c r="CI928" s="1"/>
      <c r="CJ928" s="1">
        <v>0</v>
      </c>
    </row>
    <row r="930" spans="1:255" x14ac:dyDescent="0.2">
      <c r="A930" s="3">
        <v>52</v>
      </c>
      <c r="B930" s="3">
        <f t="shared" ref="B930:G930" si="746">B957</f>
        <v>1</v>
      </c>
      <c r="C930" s="3">
        <f t="shared" si="746"/>
        <v>5</v>
      </c>
      <c r="D930" s="3">
        <f t="shared" si="746"/>
        <v>928</v>
      </c>
      <c r="E930" s="3">
        <f t="shared" si="746"/>
        <v>0</v>
      </c>
      <c r="F930" s="3" t="str">
        <f t="shared" si="746"/>
        <v>Новый подраздел</v>
      </c>
      <c r="G930" s="3" t="str">
        <f t="shared" si="746"/>
        <v>Лестничная клетка (на площадке) (в т. ч. на чердаке и кр. надстройке)</v>
      </c>
      <c r="H930" s="3"/>
      <c r="I930" s="3"/>
      <c r="J930" s="3"/>
      <c r="K930" s="3"/>
      <c r="L930" s="3"/>
      <c r="M930" s="3"/>
      <c r="N930" s="3"/>
      <c r="O930" s="3">
        <f t="shared" ref="O930:AT930" si="747">O957</f>
        <v>2191</v>
      </c>
      <c r="P930" s="3">
        <f t="shared" si="747"/>
        <v>1617</v>
      </c>
      <c r="Q930" s="3">
        <f t="shared" si="747"/>
        <v>66</v>
      </c>
      <c r="R930" s="3">
        <f t="shared" si="747"/>
        <v>26</v>
      </c>
      <c r="S930" s="3">
        <f t="shared" si="747"/>
        <v>508</v>
      </c>
      <c r="T930" s="3">
        <f t="shared" si="747"/>
        <v>0</v>
      </c>
      <c r="U930" s="3">
        <f t="shared" si="747"/>
        <v>63.485649999999993</v>
      </c>
      <c r="V930" s="3">
        <f t="shared" si="747"/>
        <v>1.9153899999999999</v>
      </c>
      <c r="W930" s="3">
        <f t="shared" si="747"/>
        <v>0</v>
      </c>
      <c r="X930" s="3">
        <f t="shared" si="747"/>
        <v>657</v>
      </c>
      <c r="Y930" s="3">
        <f t="shared" si="747"/>
        <v>400</v>
      </c>
      <c r="Z930" s="3">
        <f t="shared" si="747"/>
        <v>0</v>
      </c>
      <c r="AA930" s="3">
        <f t="shared" si="747"/>
        <v>0</v>
      </c>
      <c r="AB930" s="3">
        <f t="shared" si="747"/>
        <v>2191</v>
      </c>
      <c r="AC930" s="3">
        <f t="shared" si="747"/>
        <v>1617</v>
      </c>
      <c r="AD930" s="3">
        <f t="shared" si="747"/>
        <v>66</v>
      </c>
      <c r="AE930" s="3">
        <f t="shared" si="747"/>
        <v>26</v>
      </c>
      <c r="AF930" s="3">
        <f t="shared" si="747"/>
        <v>508</v>
      </c>
      <c r="AG930" s="3">
        <f t="shared" si="747"/>
        <v>0</v>
      </c>
      <c r="AH930" s="3">
        <f t="shared" si="747"/>
        <v>63.485649999999993</v>
      </c>
      <c r="AI930" s="3">
        <f t="shared" si="747"/>
        <v>1.9153899999999999</v>
      </c>
      <c r="AJ930" s="3">
        <f t="shared" si="747"/>
        <v>0</v>
      </c>
      <c r="AK930" s="3">
        <f t="shared" si="747"/>
        <v>657</v>
      </c>
      <c r="AL930" s="3">
        <f t="shared" si="747"/>
        <v>400</v>
      </c>
      <c r="AM930" s="3">
        <f t="shared" si="747"/>
        <v>0</v>
      </c>
      <c r="AN930" s="3">
        <f t="shared" si="747"/>
        <v>0</v>
      </c>
      <c r="AO930" s="3">
        <f t="shared" si="747"/>
        <v>0</v>
      </c>
      <c r="AP930" s="3">
        <f t="shared" si="747"/>
        <v>0</v>
      </c>
      <c r="AQ930" s="3">
        <f t="shared" si="747"/>
        <v>0</v>
      </c>
      <c r="AR930" s="3">
        <f t="shared" si="747"/>
        <v>3248</v>
      </c>
      <c r="AS930" s="3">
        <f t="shared" si="747"/>
        <v>3248</v>
      </c>
      <c r="AT930" s="3">
        <f t="shared" si="747"/>
        <v>0</v>
      </c>
      <c r="AU930" s="3">
        <f t="shared" ref="AU930:BZ930" si="748">AU957</f>
        <v>0</v>
      </c>
      <c r="AV930" s="3">
        <f t="shared" si="748"/>
        <v>1617</v>
      </c>
      <c r="AW930" s="3">
        <f t="shared" si="748"/>
        <v>1617</v>
      </c>
      <c r="AX930" s="3">
        <f t="shared" si="748"/>
        <v>0</v>
      </c>
      <c r="AY930" s="3">
        <f t="shared" si="748"/>
        <v>1617</v>
      </c>
      <c r="AZ930" s="3">
        <f t="shared" si="748"/>
        <v>0</v>
      </c>
      <c r="BA930" s="3">
        <f t="shared" si="748"/>
        <v>0</v>
      </c>
      <c r="BB930" s="3">
        <f t="shared" si="748"/>
        <v>0</v>
      </c>
      <c r="BC930" s="3">
        <f t="shared" si="748"/>
        <v>0</v>
      </c>
      <c r="BD930" s="3">
        <f t="shared" si="748"/>
        <v>0</v>
      </c>
      <c r="BE930" s="3">
        <f t="shared" si="748"/>
        <v>0</v>
      </c>
      <c r="BF930" s="3">
        <f t="shared" si="748"/>
        <v>0</v>
      </c>
      <c r="BG930" s="3">
        <f t="shared" si="748"/>
        <v>0</v>
      </c>
      <c r="BH930" s="3">
        <f t="shared" si="748"/>
        <v>0</v>
      </c>
      <c r="BI930" s="3">
        <f t="shared" si="748"/>
        <v>0</v>
      </c>
      <c r="BJ930" s="3">
        <f t="shared" si="748"/>
        <v>0</v>
      </c>
      <c r="BK930" s="3">
        <f t="shared" si="748"/>
        <v>0</v>
      </c>
      <c r="BL930" s="3">
        <f t="shared" si="748"/>
        <v>0</v>
      </c>
      <c r="BM930" s="3">
        <f t="shared" si="748"/>
        <v>0</v>
      </c>
      <c r="BN930" s="3">
        <f t="shared" si="748"/>
        <v>0</v>
      </c>
      <c r="BO930" s="3">
        <f t="shared" si="748"/>
        <v>0</v>
      </c>
      <c r="BP930" s="3">
        <f t="shared" si="748"/>
        <v>0</v>
      </c>
      <c r="BQ930" s="3">
        <f t="shared" si="748"/>
        <v>0</v>
      </c>
      <c r="BR930" s="3">
        <f t="shared" si="748"/>
        <v>0</v>
      </c>
      <c r="BS930" s="3">
        <f t="shared" si="748"/>
        <v>0</v>
      </c>
      <c r="BT930" s="3">
        <f t="shared" si="748"/>
        <v>0</v>
      </c>
      <c r="BU930" s="3">
        <f t="shared" si="748"/>
        <v>0</v>
      </c>
      <c r="BV930" s="3">
        <f t="shared" si="748"/>
        <v>0</v>
      </c>
      <c r="BW930" s="3">
        <f t="shared" si="748"/>
        <v>0</v>
      </c>
      <c r="BX930" s="3">
        <f t="shared" si="748"/>
        <v>0</v>
      </c>
      <c r="BY930" s="3">
        <f t="shared" si="748"/>
        <v>0</v>
      </c>
      <c r="BZ930" s="3">
        <f t="shared" si="748"/>
        <v>0</v>
      </c>
      <c r="CA930" s="3">
        <f t="shared" ref="CA930:DF930" si="749">CA957</f>
        <v>3248</v>
      </c>
      <c r="CB930" s="3">
        <f t="shared" si="749"/>
        <v>3248</v>
      </c>
      <c r="CC930" s="3">
        <f t="shared" si="749"/>
        <v>0</v>
      </c>
      <c r="CD930" s="3">
        <f t="shared" si="749"/>
        <v>0</v>
      </c>
      <c r="CE930" s="3">
        <f t="shared" si="749"/>
        <v>1617</v>
      </c>
      <c r="CF930" s="3">
        <f t="shared" si="749"/>
        <v>1617</v>
      </c>
      <c r="CG930" s="3">
        <f t="shared" si="749"/>
        <v>0</v>
      </c>
      <c r="CH930" s="3">
        <f t="shared" si="749"/>
        <v>1617</v>
      </c>
      <c r="CI930" s="3">
        <f t="shared" si="749"/>
        <v>0</v>
      </c>
      <c r="CJ930" s="3">
        <f t="shared" si="749"/>
        <v>0</v>
      </c>
      <c r="CK930" s="3">
        <f t="shared" si="749"/>
        <v>0</v>
      </c>
      <c r="CL930" s="3">
        <f t="shared" si="749"/>
        <v>0</v>
      </c>
      <c r="CM930" s="3">
        <f t="shared" si="749"/>
        <v>0</v>
      </c>
      <c r="CN930" s="3">
        <f t="shared" si="749"/>
        <v>0</v>
      </c>
      <c r="CO930" s="3">
        <f t="shared" si="749"/>
        <v>0</v>
      </c>
      <c r="CP930" s="3">
        <f t="shared" si="749"/>
        <v>0</v>
      </c>
      <c r="CQ930" s="3">
        <f t="shared" si="749"/>
        <v>0</v>
      </c>
      <c r="CR930" s="3">
        <f t="shared" si="749"/>
        <v>0</v>
      </c>
      <c r="CS930" s="3">
        <f t="shared" si="749"/>
        <v>0</v>
      </c>
      <c r="CT930" s="3">
        <f t="shared" si="749"/>
        <v>0</v>
      </c>
      <c r="CU930" s="3">
        <f t="shared" si="749"/>
        <v>0</v>
      </c>
      <c r="CV930" s="3">
        <f t="shared" si="749"/>
        <v>0</v>
      </c>
      <c r="CW930" s="3">
        <f t="shared" si="749"/>
        <v>0</v>
      </c>
      <c r="CX930" s="3">
        <f t="shared" si="749"/>
        <v>0</v>
      </c>
      <c r="CY930" s="3">
        <f t="shared" si="749"/>
        <v>0</v>
      </c>
      <c r="CZ930" s="3">
        <f t="shared" si="749"/>
        <v>0</v>
      </c>
      <c r="DA930" s="3">
        <f t="shared" si="749"/>
        <v>0</v>
      </c>
      <c r="DB930" s="3">
        <f t="shared" si="749"/>
        <v>0</v>
      </c>
      <c r="DC930" s="3">
        <f t="shared" si="749"/>
        <v>0</v>
      </c>
      <c r="DD930" s="3">
        <f t="shared" si="749"/>
        <v>0</v>
      </c>
      <c r="DE930" s="3">
        <f t="shared" si="749"/>
        <v>0</v>
      </c>
      <c r="DF930" s="3">
        <f t="shared" si="749"/>
        <v>0</v>
      </c>
      <c r="DG930" s="4">
        <f t="shared" ref="DG930:EL930" si="750">DG957</f>
        <v>26455</v>
      </c>
      <c r="DH930" s="4">
        <f t="shared" si="750"/>
        <v>13038</v>
      </c>
      <c r="DI930" s="4">
        <f t="shared" si="750"/>
        <v>521</v>
      </c>
      <c r="DJ930" s="4">
        <f t="shared" si="750"/>
        <v>517</v>
      </c>
      <c r="DK930" s="4">
        <f t="shared" si="750"/>
        <v>12896</v>
      </c>
      <c r="DL930" s="4">
        <f t="shared" si="750"/>
        <v>0</v>
      </c>
      <c r="DM930" s="4" t="e">
        <f t="shared" si="750"/>
        <v>#REF!</v>
      </c>
      <c r="DN930" s="4">
        <f t="shared" si="750"/>
        <v>1.9153899999999999</v>
      </c>
      <c r="DO930" s="4">
        <f t="shared" si="750"/>
        <v>0</v>
      </c>
      <c r="DP930" s="4" t="e">
        <f t="shared" si="750"/>
        <v>#REF!</v>
      </c>
      <c r="DQ930" s="4" t="e">
        <f t="shared" si="750"/>
        <v>#REF!</v>
      </c>
      <c r="DR930" s="4">
        <f t="shared" si="750"/>
        <v>0</v>
      </c>
      <c r="DS930" s="4">
        <f t="shared" si="750"/>
        <v>0</v>
      </c>
      <c r="DT930" s="4">
        <f t="shared" si="750"/>
        <v>26455</v>
      </c>
      <c r="DU930" s="4">
        <f t="shared" si="750"/>
        <v>13038</v>
      </c>
      <c r="DV930" s="4">
        <f t="shared" si="750"/>
        <v>521</v>
      </c>
      <c r="DW930" s="4">
        <f t="shared" si="750"/>
        <v>517</v>
      </c>
      <c r="DX930" s="4">
        <f t="shared" si="750"/>
        <v>12896</v>
      </c>
      <c r="DY930" s="4">
        <f t="shared" si="750"/>
        <v>0</v>
      </c>
      <c r="DZ930" s="4" t="e">
        <f t="shared" si="750"/>
        <v>#REF!</v>
      </c>
      <c r="EA930" s="4">
        <f t="shared" si="750"/>
        <v>1.9153899999999999</v>
      </c>
      <c r="EB930" s="4">
        <f t="shared" si="750"/>
        <v>0</v>
      </c>
      <c r="EC930" s="4" t="e">
        <f t="shared" si="750"/>
        <v>#REF!</v>
      </c>
      <c r="ED930" s="4" t="e">
        <f t="shared" si="750"/>
        <v>#REF!</v>
      </c>
      <c r="EE930" s="4">
        <f t="shared" si="750"/>
        <v>0</v>
      </c>
      <c r="EF930" s="4">
        <f t="shared" si="750"/>
        <v>0</v>
      </c>
      <c r="EG930" s="4">
        <f t="shared" si="750"/>
        <v>0</v>
      </c>
      <c r="EH930" s="4">
        <f t="shared" si="750"/>
        <v>0</v>
      </c>
      <c r="EI930" s="4">
        <f t="shared" si="750"/>
        <v>0</v>
      </c>
      <c r="EJ930" s="4" t="e">
        <f t="shared" si="750"/>
        <v>#REF!</v>
      </c>
      <c r="EK930" s="4" t="e">
        <f t="shared" si="750"/>
        <v>#REF!</v>
      </c>
      <c r="EL930" s="4">
        <f t="shared" si="750"/>
        <v>0</v>
      </c>
      <c r="EM930" s="4">
        <f t="shared" ref="EM930:FR930" si="751">EM957</f>
        <v>0</v>
      </c>
      <c r="EN930" s="4">
        <f t="shared" si="751"/>
        <v>13038</v>
      </c>
      <c r="EO930" s="4">
        <f t="shared" si="751"/>
        <v>13038</v>
      </c>
      <c r="EP930" s="4">
        <f t="shared" si="751"/>
        <v>0</v>
      </c>
      <c r="EQ930" s="4">
        <f t="shared" si="751"/>
        <v>13038</v>
      </c>
      <c r="ER930" s="4">
        <f t="shared" si="751"/>
        <v>0</v>
      </c>
      <c r="ES930" s="4">
        <f t="shared" si="751"/>
        <v>0</v>
      </c>
      <c r="ET930" s="4">
        <f t="shared" si="751"/>
        <v>0</v>
      </c>
      <c r="EU930" s="4">
        <f t="shared" si="751"/>
        <v>0</v>
      </c>
      <c r="EV930" s="4">
        <f t="shared" si="751"/>
        <v>0</v>
      </c>
      <c r="EW930" s="4">
        <f t="shared" si="751"/>
        <v>0</v>
      </c>
      <c r="EX930" s="4">
        <f t="shared" si="751"/>
        <v>0</v>
      </c>
      <c r="EY930" s="4">
        <f t="shared" si="751"/>
        <v>0</v>
      </c>
      <c r="EZ930" s="4">
        <f t="shared" si="751"/>
        <v>0</v>
      </c>
      <c r="FA930" s="4">
        <f t="shared" si="751"/>
        <v>0</v>
      </c>
      <c r="FB930" s="4">
        <f t="shared" si="751"/>
        <v>0</v>
      </c>
      <c r="FC930" s="4">
        <f t="shared" si="751"/>
        <v>0</v>
      </c>
      <c r="FD930" s="4">
        <f t="shared" si="751"/>
        <v>0</v>
      </c>
      <c r="FE930" s="4">
        <f t="shared" si="751"/>
        <v>0</v>
      </c>
      <c r="FF930" s="4">
        <f t="shared" si="751"/>
        <v>0</v>
      </c>
      <c r="FG930" s="4">
        <f t="shared" si="751"/>
        <v>0</v>
      </c>
      <c r="FH930" s="4">
        <f t="shared" si="751"/>
        <v>0</v>
      </c>
      <c r="FI930" s="4">
        <f t="shared" si="751"/>
        <v>0</v>
      </c>
      <c r="FJ930" s="4">
        <f t="shared" si="751"/>
        <v>0</v>
      </c>
      <c r="FK930" s="4">
        <f t="shared" si="751"/>
        <v>0</v>
      </c>
      <c r="FL930" s="4">
        <f t="shared" si="751"/>
        <v>0</v>
      </c>
      <c r="FM930" s="4">
        <f t="shared" si="751"/>
        <v>0</v>
      </c>
      <c r="FN930" s="4">
        <f t="shared" si="751"/>
        <v>0</v>
      </c>
      <c r="FO930" s="4">
        <f t="shared" si="751"/>
        <v>0</v>
      </c>
      <c r="FP930" s="4">
        <f t="shared" si="751"/>
        <v>0</v>
      </c>
      <c r="FQ930" s="4">
        <f t="shared" si="751"/>
        <v>0</v>
      </c>
      <c r="FR930" s="4">
        <f t="shared" si="751"/>
        <v>0</v>
      </c>
      <c r="FS930" s="4" t="e">
        <f t="shared" ref="FS930:GX930" si="752">FS957</f>
        <v>#REF!</v>
      </c>
      <c r="FT930" s="4" t="e">
        <f t="shared" si="752"/>
        <v>#REF!</v>
      </c>
      <c r="FU930" s="4">
        <f t="shared" si="752"/>
        <v>0</v>
      </c>
      <c r="FV930" s="4">
        <f t="shared" si="752"/>
        <v>0</v>
      </c>
      <c r="FW930" s="4">
        <f t="shared" si="752"/>
        <v>13038</v>
      </c>
      <c r="FX930" s="4">
        <f t="shared" si="752"/>
        <v>13038</v>
      </c>
      <c r="FY930" s="4">
        <f t="shared" si="752"/>
        <v>0</v>
      </c>
      <c r="FZ930" s="4">
        <f t="shared" si="752"/>
        <v>13038</v>
      </c>
      <c r="GA930" s="4">
        <f t="shared" si="752"/>
        <v>0</v>
      </c>
      <c r="GB930" s="4">
        <f t="shared" si="752"/>
        <v>0</v>
      </c>
      <c r="GC930" s="4">
        <f t="shared" si="752"/>
        <v>0</v>
      </c>
      <c r="GD930" s="4">
        <f t="shared" si="752"/>
        <v>0</v>
      </c>
      <c r="GE930" s="4">
        <f t="shared" si="752"/>
        <v>0</v>
      </c>
      <c r="GF930" s="4">
        <f t="shared" si="752"/>
        <v>0</v>
      </c>
      <c r="GG930" s="4">
        <f t="shared" si="752"/>
        <v>0</v>
      </c>
      <c r="GH930" s="4">
        <f t="shared" si="752"/>
        <v>0</v>
      </c>
      <c r="GI930" s="4">
        <f t="shared" si="752"/>
        <v>0</v>
      </c>
      <c r="GJ930" s="4">
        <f t="shared" si="752"/>
        <v>0</v>
      </c>
      <c r="GK930" s="4">
        <f t="shared" si="752"/>
        <v>0</v>
      </c>
      <c r="GL930" s="4">
        <f t="shared" si="752"/>
        <v>0</v>
      </c>
      <c r="GM930" s="4">
        <f t="shared" si="752"/>
        <v>0</v>
      </c>
      <c r="GN930" s="4">
        <f t="shared" si="752"/>
        <v>0</v>
      </c>
      <c r="GO930" s="4">
        <f t="shared" si="752"/>
        <v>0</v>
      </c>
      <c r="GP930" s="4">
        <f t="shared" si="752"/>
        <v>0</v>
      </c>
      <c r="GQ930" s="4">
        <f t="shared" si="752"/>
        <v>0</v>
      </c>
      <c r="GR930" s="4">
        <f t="shared" si="752"/>
        <v>0</v>
      </c>
      <c r="GS930" s="4">
        <f t="shared" si="752"/>
        <v>0</v>
      </c>
      <c r="GT930" s="4">
        <f t="shared" si="752"/>
        <v>0</v>
      </c>
      <c r="GU930" s="4">
        <f t="shared" si="752"/>
        <v>0</v>
      </c>
      <c r="GV930" s="4">
        <f t="shared" si="752"/>
        <v>0</v>
      </c>
      <c r="GW930" s="4">
        <f t="shared" si="752"/>
        <v>0</v>
      </c>
      <c r="GX930" s="4">
        <f t="shared" si="752"/>
        <v>0</v>
      </c>
    </row>
    <row r="932" spans="1:255" x14ac:dyDescent="0.2">
      <c r="A932" s="2">
        <v>17</v>
      </c>
      <c r="B932" s="2">
        <v>1</v>
      </c>
      <c r="C932" s="2">
        <f>ROW(SmtRes!A802)</f>
        <v>802</v>
      </c>
      <c r="D932" s="2">
        <f>ROW(EtalonRes!A816)</f>
        <v>816</v>
      </c>
      <c r="E932" s="2" t="s">
        <v>499</v>
      </c>
      <c r="F932" s="2" t="s">
        <v>184</v>
      </c>
      <c r="G932" s="2" t="s">
        <v>500</v>
      </c>
      <c r="H932" s="2" t="s">
        <v>186</v>
      </c>
      <c r="I932" s="2">
        <f>'1.Лок.смета.и.Акт'!E104</f>
        <v>1.615</v>
      </c>
      <c r="J932" s="2">
        <v>0</v>
      </c>
      <c r="K932" s="2">
        <v>1.615</v>
      </c>
      <c r="L932" s="2">
        <v>3.23</v>
      </c>
      <c r="M932" s="2">
        <v>0</v>
      </c>
      <c r="N932" s="2">
        <f t="shared" ref="N932:N955" si="753">ROUND(L932-M932,4)</f>
        <v>3.23</v>
      </c>
      <c r="O932" s="2">
        <f t="shared" ref="O932:O955" si="754">ROUND(CP932,0)</f>
        <v>582</v>
      </c>
      <c r="P932" s="2">
        <f t="shared" ref="P932:P955" si="755">ROUND(CQ932*I932,0)</f>
        <v>0</v>
      </c>
      <c r="Q932" s="2">
        <f t="shared" ref="Q932:Q955" si="756">ROUND(CR932*I932,0)</f>
        <v>71</v>
      </c>
      <c r="R932" s="2">
        <f t="shared" ref="R932:R955" si="757">ROUND(CS932*I932,0)</f>
        <v>28</v>
      </c>
      <c r="S932" s="2">
        <f t="shared" ref="S932:S955" si="758">ROUND(CT932*I932,0)</f>
        <v>511</v>
      </c>
      <c r="T932" s="2">
        <f t="shared" ref="T932:T955" si="759">ROUND(CU932*I932,0)</f>
        <v>0</v>
      </c>
      <c r="U932" s="2">
        <f t="shared" ref="U932:U955" si="760">CV932*I932</f>
        <v>63.808649999999993</v>
      </c>
      <c r="V932" s="2">
        <f t="shared" ref="V932:V955" si="761">CW932*I932</f>
        <v>2.05105</v>
      </c>
      <c r="W932" s="2">
        <f t="shared" ref="W932:W955" si="762">ROUND(CX932*I932,0)</f>
        <v>0</v>
      </c>
      <c r="X932" s="2">
        <f t="shared" ref="X932:X955" si="763">ROUND(CY932,0)</f>
        <v>663</v>
      </c>
      <c r="Y932" s="2">
        <f t="shared" ref="Y932:Y955" si="764">ROUND(CZ932,0)</f>
        <v>404</v>
      </c>
      <c r="Z932" s="2"/>
      <c r="AA932" s="2">
        <v>69726971</v>
      </c>
      <c r="AB932" s="2">
        <f t="shared" ref="AB932:AB955" si="765">ROUND((AC932+AD932+AF932),2)</f>
        <v>360.73</v>
      </c>
      <c r="AC932" s="2">
        <f>ROUND((ES932+(SUM(SmtRes!BC797:'SmtRes'!BC802)+SUM(EtalonRes!AL811:'EtalonRes'!AL816))),2)</f>
        <v>0</v>
      </c>
      <c r="AD932" s="2">
        <f t="shared" ref="AD932:AD937" si="766">ROUND((((ET932)-(EU932))+AE932),2)</f>
        <v>44.25</v>
      </c>
      <c r="AE932" s="2">
        <f t="shared" ref="AE932:AF937" si="767">ROUND((EU932),2)</f>
        <v>17.28</v>
      </c>
      <c r="AF932" s="2">
        <f t="shared" si="767"/>
        <v>316.48</v>
      </c>
      <c r="AG932" s="2">
        <f t="shared" ref="AG932:AG955" si="768">ROUND((AP932),2)</f>
        <v>0</v>
      </c>
      <c r="AH932" s="2">
        <f t="shared" ref="AH932:AI937" si="769">(EW932)</f>
        <v>39.51</v>
      </c>
      <c r="AI932" s="2">
        <f t="shared" si="769"/>
        <v>1.27</v>
      </c>
      <c r="AJ932" s="2">
        <f t="shared" ref="AJ932:AJ955" si="770">(AS932)</f>
        <v>0</v>
      </c>
      <c r="AK932" s="2">
        <v>1394.91</v>
      </c>
      <c r="AL932" s="2">
        <v>1034.18</v>
      </c>
      <c r="AM932" s="2">
        <v>44.25</v>
      </c>
      <c r="AN932" s="2">
        <v>17.28</v>
      </c>
      <c r="AO932" s="2">
        <v>316.48</v>
      </c>
      <c r="AP932" s="2">
        <v>0</v>
      </c>
      <c r="AQ932" s="2">
        <v>39.51</v>
      </c>
      <c r="AR932" s="2">
        <v>1.27</v>
      </c>
      <c r="AS932" s="2">
        <v>0</v>
      </c>
      <c r="AT932" s="2">
        <v>123</v>
      </c>
      <c r="AU932" s="2">
        <v>75</v>
      </c>
      <c r="AV932" s="2">
        <v>1</v>
      </c>
      <c r="AW932" s="2">
        <v>1</v>
      </c>
      <c r="AX932" s="2"/>
      <c r="AY932" s="2"/>
      <c r="AZ932" s="2">
        <v>1</v>
      </c>
      <c r="BA932" s="2">
        <v>1</v>
      </c>
      <c r="BB932" s="2">
        <v>1</v>
      </c>
      <c r="BC932" s="2">
        <v>1</v>
      </c>
      <c r="BD932" s="2" t="s">
        <v>3</v>
      </c>
      <c r="BE932" s="2" t="s">
        <v>3</v>
      </c>
      <c r="BF932" s="2" t="s">
        <v>3</v>
      </c>
      <c r="BG932" s="2" t="s">
        <v>3</v>
      </c>
      <c r="BH932" s="2">
        <v>0</v>
      </c>
      <c r="BI932" s="2">
        <v>1</v>
      </c>
      <c r="BJ932" s="2" t="s">
        <v>187</v>
      </c>
      <c r="BK932" s="2"/>
      <c r="BL932" s="2"/>
      <c r="BM932" s="2">
        <v>11001</v>
      </c>
      <c r="BN932" s="2">
        <v>0</v>
      </c>
      <c r="BO932" s="2" t="s">
        <v>3</v>
      </c>
      <c r="BP932" s="2">
        <v>0</v>
      </c>
      <c r="BQ932" s="2">
        <v>2</v>
      </c>
      <c r="BR932" s="2">
        <v>0</v>
      </c>
      <c r="BS932" s="2">
        <v>1</v>
      </c>
      <c r="BT932" s="2">
        <v>1</v>
      </c>
      <c r="BU932" s="2">
        <v>1</v>
      </c>
      <c r="BV932" s="2">
        <v>1</v>
      </c>
      <c r="BW932" s="2">
        <v>1</v>
      </c>
      <c r="BX932" s="2">
        <v>1</v>
      </c>
      <c r="BY932" s="2" t="s">
        <v>3</v>
      </c>
      <c r="BZ932" s="2">
        <v>123</v>
      </c>
      <c r="CA932" s="2">
        <v>75</v>
      </c>
      <c r="CB932" s="2" t="s">
        <v>3</v>
      </c>
      <c r="CC932" s="2"/>
      <c r="CD932" s="2"/>
      <c r="CE932" s="2">
        <v>0</v>
      </c>
      <c r="CF932" s="2">
        <v>0</v>
      </c>
      <c r="CG932" s="2">
        <v>0</v>
      </c>
      <c r="CH932" s="2">
        <v>74</v>
      </c>
      <c r="CI932" s="2">
        <v>0</v>
      </c>
      <c r="CJ932" s="2">
        <v>0</v>
      </c>
      <c r="CK932" s="2">
        <v>0</v>
      </c>
      <c r="CL932" s="2">
        <v>0</v>
      </c>
      <c r="CM932" s="2">
        <v>0</v>
      </c>
      <c r="CN932" s="2" t="s">
        <v>3</v>
      </c>
      <c r="CO932" s="2">
        <v>0</v>
      </c>
      <c r="CP932" s="2">
        <f t="shared" ref="CP932:CP955" si="771">(P932+Q932+S932)</f>
        <v>582</v>
      </c>
      <c r="CQ932" s="2">
        <f t="shared" ref="CQ932:CQ955" si="772">AC932*BC932</f>
        <v>0</v>
      </c>
      <c r="CR932" s="2">
        <f t="shared" ref="CR932:CR955" si="773">AD932*BB932</f>
        <v>44.25</v>
      </c>
      <c r="CS932" s="2">
        <f t="shared" ref="CS932:CS955" si="774">AE932*BS932</f>
        <v>17.28</v>
      </c>
      <c r="CT932" s="2">
        <f t="shared" ref="CT932:CT955" si="775">AF932*BA932</f>
        <v>316.48</v>
      </c>
      <c r="CU932" s="2">
        <f t="shared" ref="CU932:CU955" si="776">AG932</f>
        <v>0</v>
      </c>
      <c r="CV932" s="2">
        <f t="shared" ref="CV932:CV955" si="777">AH932</f>
        <v>39.51</v>
      </c>
      <c r="CW932" s="2">
        <f t="shared" ref="CW932:CW955" si="778">AI932</f>
        <v>1.27</v>
      </c>
      <c r="CX932" s="2">
        <f t="shared" ref="CX932:CX955" si="779">AJ932</f>
        <v>0</v>
      </c>
      <c r="CY932" s="2">
        <f>(((S932+R932)*AT932)/100)</f>
        <v>662.97</v>
      </c>
      <c r="CZ932" s="2">
        <f>(((S932+R932)*AU932)/100)</f>
        <v>404.25</v>
      </c>
      <c r="DA932" s="2"/>
      <c r="DB932" s="2"/>
      <c r="DC932" s="2" t="s">
        <v>3</v>
      </c>
      <c r="DD932" s="2" t="s">
        <v>3</v>
      </c>
      <c r="DE932" s="2" t="s">
        <v>3</v>
      </c>
      <c r="DF932" s="2" t="s">
        <v>3</v>
      </c>
      <c r="DG932" s="2" t="s">
        <v>3</v>
      </c>
      <c r="DH932" s="2" t="s">
        <v>3</v>
      </c>
      <c r="DI932" s="2" t="s">
        <v>3</v>
      </c>
      <c r="DJ932" s="2" t="s">
        <v>3</v>
      </c>
      <c r="DK932" s="2" t="s">
        <v>3</v>
      </c>
      <c r="DL932" s="2" t="s">
        <v>3</v>
      </c>
      <c r="DM932" s="2" t="s">
        <v>3</v>
      </c>
      <c r="DN932" s="2">
        <v>0</v>
      </c>
      <c r="DO932" s="2">
        <v>0</v>
      </c>
      <c r="DP932" s="2">
        <v>1</v>
      </c>
      <c r="DQ932" s="2">
        <v>1</v>
      </c>
      <c r="DR932" s="2"/>
      <c r="DS932" s="2"/>
      <c r="DT932" s="2"/>
      <c r="DU932" s="2">
        <v>1013</v>
      </c>
      <c r="DV932" s="2" t="s">
        <v>186</v>
      </c>
      <c r="DW932" s="2" t="s">
        <v>186</v>
      </c>
      <c r="DX932" s="2">
        <v>1</v>
      </c>
      <c r="DY932" s="2"/>
      <c r="DZ932" s="2" t="s">
        <v>3</v>
      </c>
      <c r="EA932" s="2" t="s">
        <v>3</v>
      </c>
      <c r="EB932" s="2" t="s">
        <v>3</v>
      </c>
      <c r="EC932" s="2" t="s">
        <v>3</v>
      </c>
      <c r="ED932" s="2"/>
      <c r="EE932" s="2">
        <v>54328965</v>
      </c>
      <c r="EF932" s="2">
        <v>2</v>
      </c>
      <c r="EG932" s="2" t="s">
        <v>21</v>
      </c>
      <c r="EH932" s="2">
        <v>0</v>
      </c>
      <c r="EI932" s="2" t="s">
        <v>3</v>
      </c>
      <c r="EJ932" s="2">
        <v>1</v>
      </c>
      <c r="EK932" s="2">
        <v>11001</v>
      </c>
      <c r="EL932" s="2" t="s">
        <v>22</v>
      </c>
      <c r="EM932" s="2" t="s">
        <v>23</v>
      </c>
      <c r="EN932" s="2"/>
      <c r="EO932" s="2" t="s">
        <v>3</v>
      </c>
      <c r="EP932" s="2"/>
      <c r="EQ932" s="2">
        <v>1441792</v>
      </c>
      <c r="ER932" s="2">
        <v>1394.91</v>
      </c>
      <c r="ES932" s="2">
        <v>1034.18</v>
      </c>
      <c r="ET932" s="2">
        <v>44.25</v>
      </c>
      <c r="EU932" s="2">
        <v>17.28</v>
      </c>
      <c r="EV932" s="2">
        <v>316.48</v>
      </c>
      <c r="EW932" s="2">
        <v>39.51</v>
      </c>
      <c r="EX932" s="2">
        <v>1.27</v>
      </c>
      <c r="EY932" s="2">
        <v>1</v>
      </c>
      <c r="EZ932" s="2"/>
      <c r="FA932" s="2"/>
      <c r="FB932" s="2"/>
      <c r="FC932" s="2"/>
      <c r="FD932" s="2"/>
      <c r="FE932" s="2"/>
      <c r="FF932" s="2"/>
      <c r="FG932" s="2"/>
      <c r="FH932" s="2"/>
      <c r="FI932" s="2"/>
      <c r="FJ932" s="2"/>
      <c r="FK932" s="2"/>
      <c r="FL932" s="2"/>
      <c r="FM932" s="2"/>
      <c r="FN932" s="2"/>
      <c r="FO932" s="2"/>
      <c r="FP932" s="2"/>
      <c r="FQ932" s="2">
        <v>0</v>
      </c>
      <c r="FR932" s="2">
        <f t="shared" ref="FR932:FR955" si="780">ROUND(IF(BI932=3,GM932,0),0)</f>
        <v>0</v>
      </c>
      <c r="FS932" s="2">
        <v>0</v>
      </c>
      <c r="FT932" s="2"/>
      <c r="FU932" s="2"/>
      <c r="FV932" s="2"/>
      <c r="FW932" s="2"/>
      <c r="FX932" s="2">
        <v>123</v>
      </c>
      <c r="FY932" s="2">
        <v>75</v>
      </c>
      <c r="FZ932" s="2"/>
      <c r="GA932" s="2" t="s">
        <v>3</v>
      </c>
      <c r="GB932" s="2"/>
      <c r="GC932" s="2"/>
      <c r="GD932" s="2">
        <v>1</v>
      </c>
      <c r="GE932" s="2"/>
      <c r="GF932" s="2">
        <v>1853598899</v>
      </c>
      <c r="GG932" s="2">
        <v>2</v>
      </c>
      <c r="GH932" s="2">
        <v>1</v>
      </c>
      <c r="GI932" s="2">
        <v>-2</v>
      </c>
      <c r="GJ932" s="2">
        <v>0</v>
      </c>
      <c r="GK932" s="2">
        <v>0</v>
      </c>
      <c r="GL932" s="2">
        <f t="shared" ref="GL932:GL955" si="781">ROUND(IF(AND(BH932=3,BI932=3,FS932&lt;&gt;0),P932,0),0)</f>
        <v>0</v>
      </c>
      <c r="GM932" s="2">
        <f t="shared" ref="GM932:GM955" si="782">ROUND(O932+X932+Y932,0)+GX932</f>
        <v>1649</v>
      </c>
      <c r="GN932" s="2">
        <f t="shared" ref="GN932:GN955" si="783">IF(OR(BI932=0,BI932=1),GM932-GX932,0)</f>
        <v>1649</v>
      </c>
      <c r="GO932" s="2">
        <f t="shared" ref="GO932:GO955" si="784">IF(BI932=2,GM932-GX932,0)</f>
        <v>0</v>
      </c>
      <c r="GP932" s="2">
        <f t="shared" ref="GP932:GP955" si="785">IF(BI932=4,GM932-GX932,0)</f>
        <v>0</v>
      </c>
      <c r="GQ932" s="2"/>
      <c r="GR932" s="2">
        <v>0</v>
      </c>
      <c r="GS932" s="2">
        <v>3</v>
      </c>
      <c r="GT932" s="2">
        <v>0</v>
      </c>
      <c r="GU932" s="2" t="s">
        <v>3</v>
      </c>
      <c r="GV932" s="2">
        <f t="shared" ref="GV932:GV937" si="786">ROUND((GT932),2)</f>
        <v>0</v>
      </c>
      <c r="GW932" s="2">
        <v>1</v>
      </c>
      <c r="GX932" s="2">
        <f t="shared" ref="GX932:GX955" si="787">ROUND(HC932*I932,0)</f>
        <v>0</v>
      </c>
      <c r="GY932" s="2"/>
      <c r="GZ932" s="2"/>
      <c r="HA932" s="2">
        <v>0</v>
      </c>
      <c r="HB932" s="2">
        <v>0</v>
      </c>
      <c r="HC932" s="2">
        <f t="shared" ref="HC932:HC955" si="788">GV932*GW932</f>
        <v>0</v>
      </c>
      <c r="HD932" s="2"/>
      <c r="HE932" s="2" t="s">
        <v>3</v>
      </c>
      <c r="HF932" s="2" t="s">
        <v>3</v>
      </c>
      <c r="HG932" s="2"/>
      <c r="HH932" s="2"/>
      <c r="HI932" s="2"/>
      <c r="HJ932" s="2"/>
      <c r="HK932" s="2"/>
      <c r="HL932" s="2"/>
      <c r="HM932" s="2" t="s">
        <v>3</v>
      </c>
      <c r="HN932" s="2" t="s">
        <v>24</v>
      </c>
      <c r="HO932" s="2" t="s">
        <v>25</v>
      </c>
      <c r="HP932" s="2" t="s">
        <v>22</v>
      </c>
      <c r="HQ932" s="2" t="s">
        <v>22</v>
      </c>
      <c r="HR932" s="2"/>
      <c r="HS932" s="2"/>
      <c r="HT932" s="2"/>
      <c r="HU932" s="2"/>
      <c r="HV932" s="2"/>
      <c r="HW932" s="2"/>
      <c r="HX932" s="2"/>
      <c r="HY932" s="2"/>
      <c r="HZ932" s="2"/>
      <c r="IA932" s="2"/>
      <c r="IB932" s="2"/>
      <c r="IC932" s="2"/>
      <c r="ID932" s="2"/>
      <c r="IE932" s="2"/>
      <c r="IF932" s="2"/>
      <c r="IG932" s="2"/>
      <c r="IH932" s="2"/>
      <c r="II932" s="2"/>
      <c r="IJ932" s="2"/>
      <c r="IK932" s="2">
        <v>0</v>
      </c>
      <c r="IL932" s="2"/>
      <c r="IM932" s="2"/>
      <c r="IN932" s="2"/>
      <c r="IO932" s="2"/>
      <c r="IP932" s="2"/>
      <c r="IQ932" s="2"/>
      <c r="IR932" s="2"/>
      <c r="IS932" s="2"/>
      <c r="IT932" s="2"/>
      <c r="IU932" s="2"/>
    </row>
    <row r="933" spans="1:255" x14ac:dyDescent="0.2">
      <c r="A933">
        <v>17</v>
      </c>
      <c r="B933">
        <v>1</v>
      </c>
      <c r="C933">
        <f>ROW(SmtRes!A808)</f>
        <v>808</v>
      </c>
      <c r="D933">
        <f>ROW(EtalonRes!A822)</f>
        <v>822</v>
      </c>
      <c r="E933" t="s">
        <v>499</v>
      </c>
      <c r="F933" t="s">
        <v>184</v>
      </c>
      <c r="G933" t="s">
        <v>500</v>
      </c>
      <c r="H933" t="s">
        <v>186</v>
      </c>
      <c r="I933">
        <f>'1.Лок.смета.и.Акт'!E104</f>
        <v>1.615</v>
      </c>
      <c r="J933">
        <v>0</v>
      </c>
      <c r="K933">
        <v>1.615</v>
      </c>
      <c r="L933">
        <v>3.23</v>
      </c>
      <c r="M933">
        <v>0</v>
      </c>
      <c r="N933">
        <f t="shared" si="753"/>
        <v>3.23</v>
      </c>
      <c r="O933">
        <f t="shared" si="754"/>
        <v>13522</v>
      </c>
      <c r="P933">
        <f t="shared" si="755"/>
        <v>0</v>
      </c>
      <c r="Q933">
        <f t="shared" si="756"/>
        <v>560</v>
      </c>
      <c r="R933">
        <f t="shared" si="757"/>
        <v>553</v>
      </c>
      <c r="S933">
        <f t="shared" si="758"/>
        <v>12962</v>
      </c>
      <c r="T933">
        <f t="shared" si="759"/>
        <v>0</v>
      </c>
      <c r="U933" t="e">
        <f t="shared" si="760"/>
        <v>#REF!</v>
      </c>
      <c r="V933">
        <f t="shared" si="761"/>
        <v>2.05105</v>
      </c>
      <c r="W933">
        <f t="shared" si="762"/>
        <v>0</v>
      </c>
      <c r="X933" t="e">
        <f t="shared" si="763"/>
        <v>#REF!</v>
      </c>
      <c r="Y933" t="e">
        <f t="shared" si="764"/>
        <v>#REF!</v>
      </c>
      <c r="AA933">
        <v>69726884</v>
      </c>
      <c r="AB933">
        <f t="shared" si="765"/>
        <v>360.73</v>
      </c>
      <c r="AC933">
        <f>ROUND((ES933+(SUM(SmtRes!BC803:'SmtRes'!BC808)+SUM(EtalonRes!AL817:'EtalonRes'!AL822))),2)</f>
        <v>0</v>
      </c>
      <c r="AD933">
        <f t="shared" si="766"/>
        <v>44.25</v>
      </c>
      <c r="AE933">
        <f t="shared" si="767"/>
        <v>17.28</v>
      </c>
      <c r="AF933">
        <f t="shared" si="767"/>
        <v>316.48</v>
      </c>
      <c r="AG933">
        <f t="shared" si="768"/>
        <v>0</v>
      </c>
      <c r="AH933" t="e">
        <f t="shared" si="769"/>
        <v>#REF!</v>
      </c>
      <c r="AI933">
        <f t="shared" si="769"/>
        <v>1.27</v>
      </c>
      <c r="AJ933">
        <f t="shared" si="770"/>
        <v>0</v>
      </c>
      <c r="AK933">
        <v>1394.91</v>
      </c>
      <c r="AL933">
        <v>1034.18</v>
      </c>
      <c r="AM933">
        <v>44.25</v>
      </c>
      <c r="AN933">
        <v>17.28</v>
      </c>
      <c r="AO933">
        <v>316.48</v>
      </c>
      <c r="AP933">
        <v>0</v>
      </c>
      <c r="AQ933" t="e">
        <f>'1.Лок.смета.и.Акт'!#REF!</f>
        <v>#REF!</v>
      </c>
      <c r="AR933">
        <v>1.27</v>
      </c>
      <c r="AS933">
        <v>0</v>
      </c>
      <c r="AT933">
        <v>117</v>
      </c>
      <c r="AU933">
        <v>64</v>
      </c>
      <c r="AV933">
        <v>1</v>
      </c>
      <c r="AW933">
        <v>1</v>
      </c>
      <c r="AZ933">
        <v>1</v>
      </c>
      <c r="BA933">
        <v>25.36</v>
      </c>
      <c r="BB933">
        <v>7.84</v>
      </c>
      <c r="BC933">
        <v>7.56</v>
      </c>
      <c r="BD933" t="s">
        <v>3</v>
      </c>
      <c r="BE933" t="s">
        <v>3</v>
      </c>
      <c r="BF933" t="s">
        <v>3</v>
      </c>
      <c r="BG933" t="s">
        <v>3</v>
      </c>
      <c r="BH933">
        <v>0</v>
      </c>
      <c r="BI933">
        <v>1</v>
      </c>
      <c r="BJ933" t="s">
        <v>187</v>
      </c>
      <c r="BM933">
        <v>11001</v>
      </c>
      <c r="BN933">
        <v>0</v>
      </c>
      <c r="BO933" t="s">
        <v>184</v>
      </c>
      <c r="BP933">
        <v>1</v>
      </c>
      <c r="BQ933">
        <v>2</v>
      </c>
      <c r="BR933">
        <v>0</v>
      </c>
      <c r="BS933">
        <v>19.8</v>
      </c>
      <c r="BT933">
        <v>1</v>
      </c>
      <c r="BU933">
        <v>1</v>
      </c>
      <c r="BV933">
        <v>1</v>
      </c>
      <c r="BW933">
        <v>1</v>
      </c>
      <c r="BX933">
        <v>1</v>
      </c>
      <c r="BY933" t="s">
        <v>3</v>
      </c>
      <c r="BZ933" t="e">
        <f>'1.Лок.смета.и.Акт'!#REF!</f>
        <v>#REF!</v>
      </c>
      <c r="CA933" t="e">
        <f>'1.Лок.смета.и.Акт'!#REF!</f>
        <v>#REF!</v>
      </c>
      <c r="CB933" t="s">
        <v>3</v>
      </c>
      <c r="CE933">
        <v>0</v>
      </c>
      <c r="CF933">
        <v>0</v>
      </c>
      <c r="CG933">
        <v>0</v>
      </c>
      <c r="CH933">
        <v>74</v>
      </c>
      <c r="CI933">
        <v>0</v>
      </c>
      <c r="CJ933">
        <v>0</v>
      </c>
      <c r="CK933">
        <v>0</v>
      </c>
      <c r="CL933">
        <v>0</v>
      </c>
      <c r="CM933">
        <v>0</v>
      </c>
      <c r="CN933" t="s">
        <v>3</v>
      </c>
      <c r="CO933">
        <v>0</v>
      </c>
      <c r="CP933">
        <f t="shared" si="771"/>
        <v>13522</v>
      </c>
      <c r="CQ933">
        <f t="shared" si="772"/>
        <v>0</v>
      </c>
      <c r="CR933">
        <f t="shared" si="773"/>
        <v>346.92</v>
      </c>
      <c r="CS933">
        <f t="shared" si="774"/>
        <v>342.14400000000006</v>
      </c>
      <c r="CT933">
        <f t="shared" si="775"/>
        <v>8025.9328000000005</v>
      </c>
      <c r="CU933">
        <f t="shared" si="776"/>
        <v>0</v>
      </c>
      <c r="CV933" t="e">
        <f t="shared" si="777"/>
        <v>#REF!</v>
      </c>
      <c r="CW933">
        <f t="shared" si="778"/>
        <v>1.27</v>
      </c>
      <c r="CX933">
        <f t="shared" si="779"/>
        <v>0</v>
      </c>
      <c r="CY933" t="e">
        <f>(S933+R933)*(BZ933/100)</f>
        <v>#REF!</v>
      </c>
      <c r="CZ933" t="e">
        <f>(S933+R933)*(CA933/100)</f>
        <v>#REF!</v>
      </c>
      <c r="DC933" t="s">
        <v>3</v>
      </c>
      <c r="DD933" t="s">
        <v>3</v>
      </c>
      <c r="DE933" t="s">
        <v>3</v>
      </c>
      <c r="DF933" t="s">
        <v>3</v>
      </c>
      <c r="DG933" t="s">
        <v>3</v>
      </c>
      <c r="DH933" t="s">
        <v>3</v>
      </c>
      <c r="DI933" t="s">
        <v>3</v>
      </c>
      <c r="DJ933" t="s">
        <v>3</v>
      </c>
      <c r="DK933" t="s">
        <v>3</v>
      </c>
      <c r="DL933" t="s">
        <v>3</v>
      </c>
      <c r="DM933" t="s">
        <v>3</v>
      </c>
      <c r="DN933">
        <v>123</v>
      </c>
      <c r="DO933">
        <v>75</v>
      </c>
      <c r="DP933">
        <v>1</v>
      </c>
      <c r="DQ933">
        <v>1</v>
      </c>
      <c r="DU933">
        <v>1013</v>
      </c>
      <c r="DV933" t="s">
        <v>186</v>
      </c>
      <c r="DW933" t="str">
        <f>'1.Лок.смета.и.Акт'!D104</f>
        <v>100 м2 стяжки</v>
      </c>
      <c r="DX933">
        <v>1</v>
      </c>
      <c r="DZ933" t="s">
        <v>3</v>
      </c>
      <c r="EA933" t="s">
        <v>3</v>
      </c>
      <c r="EB933" t="s">
        <v>3</v>
      </c>
      <c r="EC933" t="s">
        <v>3</v>
      </c>
      <c r="EE933">
        <v>54328965</v>
      </c>
      <c r="EF933">
        <v>2</v>
      </c>
      <c r="EG933" t="s">
        <v>21</v>
      </c>
      <c r="EH933">
        <v>0</v>
      </c>
      <c r="EI933" t="s">
        <v>3</v>
      </c>
      <c r="EJ933">
        <v>1</v>
      </c>
      <c r="EK933">
        <v>11001</v>
      </c>
      <c r="EL933" t="s">
        <v>22</v>
      </c>
      <c r="EM933" t="s">
        <v>23</v>
      </c>
      <c r="EO933" t="s">
        <v>3</v>
      </c>
      <c r="EQ933">
        <v>1441792</v>
      </c>
      <c r="ER933">
        <v>1394.91</v>
      </c>
      <c r="ES933">
        <v>1034.18</v>
      </c>
      <c r="ET933">
        <v>44.25</v>
      </c>
      <c r="EU933">
        <v>17.28</v>
      </c>
      <c r="EV933">
        <v>316.48</v>
      </c>
      <c r="EW933" t="e">
        <f>'1.Лок.смета.и.Акт'!#REF!</f>
        <v>#REF!</v>
      </c>
      <c r="EX933">
        <v>1.27</v>
      </c>
      <c r="EY933">
        <v>1</v>
      </c>
      <c r="FQ933">
        <v>0</v>
      </c>
      <c r="FR933">
        <f t="shared" si="780"/>
        <v>0</v>
      </c>
      <c r="FS933">
        <v>0</v>
      </c>
      <c r="FX933">
        <v>123</v>
      </c>
      <c r="FY933">
        <v>75</v>
      </c>
      <c r="GA933" t="s">
        <v>3</v>
      </c>
      <c r="GD933">
        <v>1</v>
      </c>
      <c r="GF933">
        <v>1853598899</v>
      </c>
      <c r="GG933">
        <v>2</v>
      </c>
      <c r="GH933">
        <v>1</v>
      </c>
      <c r="GI933">
        <v>2</v>
      </c>
      <c r="GJ933">
        <v>0</v>
      </c>
      <c r="GK933">
        <v>0</v>
      </c>
      <c r="GL933">
        <f t="shared" si="781"/>
        <v>0</v>
      </c>
      <c r="GM933" t="e">
        <f t="shared" si="782"/>
        <v>#REF!</v>
      </c>
      <c r="GN933" t="e">
        <f t="shared" si="783"/>
        <v>#REF!</v>
      </c>
      <c r="GO933">
        <f t="shared" si="784"/>
        <v>0</v>
      </c>
      <c r="GP933">
        <f t="shared" si="785"/>
        <v>0</v>
      </c>
      <c r="GR933">
        <v>0</v>
      </c>
      <c r="GS933">
        <v>3</v>
      </c>
      <c r="GT933">
        <v>0</v>
      </c>
      <c r="GU933" t="s">
        <v>3</v>
      </c>
      <c r="GV933">
        <f t="shared" si="786"/>
        <v>0</v>
      </c>
      <c r="GW933">
        <v>1015.2</v>
      </c>
      <c r="GX933">
        <f t="shared" si="787"/>
        <v>0</v>
      </c>
      <c r="HA933">
        <v>0</v>
      </c>
      <c r="HB933">
        <v>0</v>
      </c>
      <c r="HC933">
        <f t="shared" si="788"/>
        <v>0</v>
      </c>
      <c r="HE933" t="s">
        <v>3</v>
      </c>
      <c r="HF933" t="s">
        <v>3</v>
      </c>
      <c r="HM933" t="s">
        <v>3</v>
      </c>
      <c r="HN933" t="s">
        <v>24</v>
      </c>
      <c r="HO933" t="s">
        <v>25</v>
      </c>
      <c r="HP933" t="s">
        <v>22</v>
      </c>
      <c r="HQ933" t="s">
        <v>22</v>
      </c>
      <c r="IK933">
        <v>0</v>
      </c>
    </row>
    <row r="934" spans="1:255" x14ac:dyDescent="0.2">
      <c r="A934" s="2">
        <v>18</v>
      </c>
      <c r="B934" s="2">
        <v>1</v>
      </c>
      <c r="C934" s="2">
        <v>802</v>
      </c>
      <c r="D934" s="2"/>
      <c r="E934" s="2" t="s">
        <v>501</v>
      </c>
      <c r="F934" s="2" t="s">
        <v>502</v>
      </c>
      <c r="G934" s="2" t="s">
        <v>503</v>
      </c>
      <c r="H934" s="2" t="s">
        <v>40</v>
      </c>
      <c r="I934" s="2">
        <f>I932*J934</f>
        <v>3.2946</v>
      </c>
      <c r="J934" s="2">
        <v>2.04</v>
      </c>
      <c r="K934" s="2">
        <v>2.04</v>
      </c>
      <c r="L934" s="2">
        <v>6.5891999999999999</v>
      </c>
      <c r="M934" s="2">
        <v>0</v>
      </c>
      <c r="N934" s="2">
        <f t="shared" si="753"/>
        <v>6.5891999999999999</v>
      </c>
      <c r="O934" s="2">
        <f t="shared" si="754"/>
        <v>1752</v>
      </c>
      <c r="P934" s="2">
        <f t="shared" si="755"/>
        <v>1752</v>
      </c>
      <c r="Q934" s="2">
        <f t="shared" si="756"/>
        <v>0</v>
      </c>
      <c r="R934" s="2">
        <f t="shared" si="757"/>
        <v>0</v>
      </c>
      <c r="S934" s="2">
        <f t="shared" si="758"/>
        <v>0</v>
      </c>
      <c r="T934" s="2">
        <f t="shared" si="759"/>
        <v>0</v>
      </c>
      <c r="U934" s="2">
        <f t="shared" si="760"/>
        <v>0</v>
      </c>
      <c r="V934" s="2">
        <f t="shared" si="761"/>
        <v>0</v>
      </c>
      <c r="W934" s="2">
        <f t="shared" si="762"/>
        <v>0</v>
      </c>
      <c r="X934" s="2">
        <f t="shared" si="763"/>
        <v>0</v>
      </c>
      <c r="Y934" s="2">
        <f t="shared" si="764"/>
        <v>0</v>
      </c>
      <c r="Z934" s="2"/>
      <c r="AA934" s="2">
        <v>69726971</v>
      </c>
      <c r="AB934" s="2">
        <f t="shared" si="765"/>
        <v>531.91</v>
      </c>
      <c r="AC934" s="2">
        <f>ROUND((ES934),2)</f>
        <v>531.91</v>
      </c>
      <c r="AD934" s="2">
        <f t="shared" si="766"/>
        <v>0</v>
      </c>
      <c r="AE934" s="2">
        <f t="shared" si="767"/>
        <v>0</v>
      </c>
      <c r="AF934" s="2">
        <f t="shared" si="767"/>
        <v>0</v>
      </c>
      <c r="AG934" s="2">
        <f t="shared" si="768"/>
        <v>0</v>
      </c>
      <c r="AH934" s="2">
        <f t="shared" si="769"/>
        <v>0</v>
      </c>
      <c r="AI934" s="2">
        <f t="shared" si="769"/>
        <v>0</v>
      </c>
      <c r="AJ934" s="2">
        <f t="shared" si="770"/>
        <v>0</v>
      </c>
      <c r="AK934" s="2">
        <v>531.91</v>
      </c>
      <c r="AL934" s="2">
        <v>531.91</v>
      </c>
      <c r="AM934" s="2">
        <v>0</v>
      </c>
      <c r="AN934" s="2">
        <v>0</v>
      </c>
      <c r="AO934" s="2">
        <v>0</v>
      </c>
      <c r="AP934" s="2">
        <v>0</v>
      </c>
      <c r="AQ934" s="2">
        <v>0</v>
      </c>
      <c r="AR934" s="2">
        <v>0</v>
      </c>
      <c r="AS934" s="2">
        <v>0</v>
      </c>
      <c r="AT934" s="2">
        <v>0</v>
      </c>
      <c r="AU934" s="2">
        <v>0</v>
      </c>
      <c r="AV934" s="2">
        <v>1</v>
      </c>
      <c r="AW934" s="2">
        <v>1</v>
      </c>
      <c r="AX934" s="2"/>
      <c r="AY934" s="2"/>
      <c r="AZ934" s="2">
        <v>1</v>
      </c>
      <c r="BA934" s="2">
        <v>1</v>
      </c>
      <c r="BB934" s="2">
        <v>1</v>
      </c>
      <c r="BC934" s="2">
        <v>1</v>
      </c>
      <c r="BD934" s="2" t="s">
        <v>3</v>
      </c>
      <c r="BE934" s="2" t="s">
        <v>3</v>
      </c>
      <c r="BF934" s="2" t="s">
        <v>3</v>
      </c>
      <c r="BG934" s="2" t="s">
        <v>3</v>
      </c>
      <c r="BH934" s="2">
        <v>3</v>
      </c>
      <c r="BI934" s="2">
        <v>1</v>
      </c>
      <c r="BJ934" s="2" t="s">
        <v>504</v>
      </c>
      <c r="BK934" s="2"/>
      <c r="BL934" s="2"/>
      <c r="BM934" s="2">
        <v>500003</v>
      </c>
      <c r="BN934" s="2">
        <v>0</v>
      </c>
      <c r="BO934" s="2" t="s">
        <v>3</v>
      </c>
      <c r="BP934" s="2">
        <v>0</v>
      </c>
      <c r="BQ934" s="2">
        <v>13</v>
      </c>
      <c r="BR934" s="2">
        <v>0</v>
      </c>
      <c r="BS934" s="2">
        <v>1</v>
      </c>
      <c r="BT934" s="2">
        <v>1</v>
      </c>
      <c r="BU934" s="2">
        <v>1</v>
      </c>
      <c r="BV934" s="2">
        <v>1</v>
      </c>
      <c r="BW934" s="2">
        <v>1</v>
      </c>
      <c r="BX934" s="2">
        <v>1</v>
      </c>
      <c r="BY934" s="2" t="s">
        <v>3</v>
      </c>
      <c r="BZ934" s="2">
        <v>0</v>
      </c>
      <c r="CA934" s="2">
        <v>0</v>
      </c>
      <c r="CB934" s="2" t="s">
        <v>3</v>
      </c>
      <c r="CC934" s="2"/>
      <c r="CD934" s="2"/>
      <c r="CE934" s="2">
        <v>0</v>
      </c>
      <c r="CF934" s="2">
        <v>0</v>
      </c>
      <c r="CG934" s="2">
        <v>0</v>
      </c>
      <c r="CH934" s="2">
        <v>74</v>
      </c>
      <c r="CI934" s="2">
        <v>1</v>
      </c>
      <c r="CJ934" s="2">
        <v>0</v>
      </c>
      <c r="CK934" s="2">
        <v>0</v>
      </c>
      <c r="CL934" s="2">
        <v>0</v>
      </c>
      <c r="CM934" s="2">
        <v>0</v>
      </c>
      <c r="CN934" s="2" t="s">
        <v>3</v>
      </c>
      <c r="CO934" s="2">
        <v>0</v>
      </c>
      <c r="CP934" s="2">
        <f t="shared" si="771"/>
        <v>1752</v>
      </c>
      <c r="CQ934" s="2">
        <f t="shared" si="772"/>
        <v>531.91</v>
      </c>
      <c r="CR934" s="2">
        <f t="shared" si="773"/>
        <v>0</v>
      </c>
      <c r="CS934" s="2">
        <f t="shared" si="774"/>
        <v>0</v>
      </c>
      <c r="CT934" s="2">
        <f t="shared" si="775"/>
        <v>0</v>
      </c>
      <c r="CU934" s="2">
        <f t="shared" si="776"/>
        <v>0</v>
      </c>
      <c r="CV934" s="2">
        <f t="shared" si="777"/>
        <v>0</v>
      </c>
      <c r="CW934" s="2">
        <f t="shared" si="778"/>
        <v>0</v>
      </c>
      <c r="CX934" s="2">
        <f t="shared" si="779"/>
        <v>0</v>
      </c>
      <c r="CY934" s="2">
        <f>(((S934+R934)*AT934)/100)</f>
        <v>0</v>
      </c>
      <c r="CZ934" s="2">
        <f>(((S934+R934)*AU934)/100)</f>
        <v>0</v>
      </c>
      <c r="DA934" s="2"/>
      <c r="DB934" s="2"/>
      <c r="DC934" s="2" t="s">
        <v>3</v>
      </c>
      <c r="DD934" s="2" t="s">
        <v>3</v>
      </c>
      <c r="DE934" s="2" t="s">
        <v>3</v>
      </c>
      <c r="DF934" s="2" t="s">
        <v>3</v>
      </c>
      <c r="DG934" s="2" t="s">
        <v>3</v>
      </c>
      <c r="DH934" s="2" t="s">
        <v>3</v>
      </c>
      <c r="DI934" s="2" t="s">
        <v>3</v>
      </c>
      <c r="DJ934" s="2" t="s">
        <v>3</v>
      </c>
      <c r="DK934" s="2" t="s">
        <v>3</v>
      </c>
      <c r="DL934" s="2" t="s">
        <v>3</v>
      </c>
      <c r="DM934" s="2" t="s">
        <v>3</v>
      </c>
      <c r="DN934" s="2">
        <v>0</v>
      </c>
      <c r="DO934" s="2">
        <v>0</v>
      </c>
      <c r="DP934" s="2">
        <v>1</v>
      </c>
      <c r="DQ934" s="2">
        <v>1</v>
      </c>
      <c r="DR934" s="2"/>
      <c r="DS934" s="2"/>
      <c r="DT934" s="2"/>
      <c r="DU934" s="2">
        <v>1007</v>
      </c>
      <c r="DV934" s="2" t="s">
        <v>40</v>
      </c>
      <c r="DW934" s="2" t="s">
        <v>40</v>
      </c>
      <c r="DX934" s="2">
        <v>1</v>
      </c>
      <c r="DY934" s="2"/>
      <c r="DZ934" s="2" t="s">
        <v>3</v>
      </c>
      <c r="EA934" s="2" t="s">
        <v>3</v>
      </c>
      <c r="EB934" s="2" t="s">
        <v>3</v>
      </c>
      <c r="EC934" s="2" t="s">
        <v>3</v>
      </c>
      <c r="ED934" s="2"/>
      <c r="EE934" s="2">
        <v>54329104</v>
      </c>
      <c r="EF934" s="2">
        <v>13</v>
      </c>
      <c r="EG934" s="2" t="s">
        <v>42</v>
      </c>
      <c r="EH934" s="2">
        <v>0</v>
      </c>
      <c r="EI934" s="2" t="s">
        <v>3</v>
      </c>
      <c r="EJ934" s="2">
        <v>1</v>
      </c>
      <c r="EK934" s="2">
        <v>500003</v>
      </c>
      <c r="EL934" s="2" t="s">
        <v>43</v>
      </c>
      <c r="EM934" s="2" t="s">
        <v>44</v>
      </c>
      <c r="EN934" s="2"/>
      <c r="EO934" s="2" t="s">
        <v>3</v>
      </c>
      <c r="EP934" s="2"/>
      <c r="EQ934" s="2">
        <v>0</v>
      </c>
      <c r="ER934" s="2">
        <v>531.91</v>
      </c>
      <c r="ES934" s="2">
        <v>531.91</v>
      </c>
      <c r="ET934" s="2">
        <v>0</v>
      </c>
      <c r="EU934" s="2">
        <v>0</v>
      </c>
      <c r="EV934" s="2">
        <v>0</v>
      </c>
      <c r="EW934" s="2">
        <v>0</v>
      </c>
      <c r="EX934" s="2">
        <v>0</v>
      </c>
      <c r="EY934" s="2"/>
      <c r="EZ934" s="2"/>
      <c r="FA934" s="2"/>
      <c r="FB934" s="2"/>
      <c r="FC934" s="2"/>
      <c r="FD934" s="2"/>
      <c r="FE934" s="2"/>
      <c r="FF934" s="2"/>
      <c r="FG934" s="2"/>
      <c r="FH934" s="2"/>
      <c r="FI934" s="2"/>
      <c r="FJ934" s="2"/>
      <c r="FK934" s="2"/>
      <c r="FL934" s="2"/>
      <c r="FM934" s="2"/>
      <c r="FN934" s="2"/>
      <c r="FO934" s="2"/>
      <c r="FP934" s="2"/>
      <c r="FQ934" s="2">
        <v>0</v>
      </c>
      <c r="FR934" s="2">
        <f t="shared" si="780"/>
        <v>0</v>
      </c>
      <c r="FS934" s="2">
        <v>0</v>
      </c>
      <c r="FT934" s="2"/>
      <c r="FU934" s="2"/>
      <c r="FV934" s="2"/>
      <c r="FW934" s="2"/>
      <c r="FX934" s="2">
        <v>0</v>
      </c>
      <c r="FY934" s="2">
        <v>0</v>
      </c>
      <c r="FZ934" s="2"/>
      <c r="GA934" s="2" t="s">
        <v>3</v>
      </c>
      <c r="GB934" s="2"/>
      <c r="GC934" s="2"/>
      <c r="GD934" s="2">
        <v>1</v>
      </c>
      <c r="GE934" s="2"/>
      <c r="GF934" s="2">
        <v>-1690895291</v>
      </c>
      <c r="GG934" s="2">
        <v>2</v>
      </c>
      <c r="GH934" s="2">
        <v>1</v>
      </c>
      <c r="GI934" s="2">
        <v>-2</v>
      </c>
      <c r="GJ934" s="2">
        <v>0</v>
      </c>
      <c r="GK934" s="2">
        <v>0</v>
      </c>
      <c r="GL934" s="2">
        <f t="shared" si="781"/>
        <v>0</v>
      </c>
      <c r="GM934" s="2">
        <f t="shared" si="782"/>
        <v>1752</v>
      </c>
      <c r="GN934" s="2">
        <f t="shared" si="783"/>
        <v>1752</v>
      </c>
      <c r="GO934" s="2">
        <f t="shared" si="784"/>
        <v>0</v>
      </c>
      <c r="GP934" s="2">
        <f t="shared" si="785"/>
        <v>0</v>
      </c>
      <c r="GQ934" s="2"/>
      <c r="GR934" s="2">
        <v>0</v>
      </c>
      <c r="GS934" s="2">
        <v>3</v>
      </c>
      <c r="GT934" s="2">
        <v>0</v>
      </c>
      <c r="GU934" s="2" t="s">
        <v>3</v>
      </c>
      <c r="GV934" s="2">
        <f t="shared" si="786"/>
        <v>0</v>
      </c>
      <c r="GW934" s="2">
        <v>1</v>
      </c>
      <c r="GX934" s="2">
        <f t="shared" si="787"/>
        <v>0</v>
      </c>
      <c r="GY934" s="2"/>
      <c r="GZ934" s="2"/>
      <c r="HA934" s="2">
        <v>0</v>
      </c>
      <c r="HB934" s="2">
        <v>0</v>
      </c>
      <c r="HC934" s="2">
        <f t="shared" si="788"/>
        <v>0</v>
      </c>
      <c r="HD934" s="2"/>
      <c r="HE934" s="2" t="s">
        <v>3</v>
      </c>
      <c r="HF934" s="2" t="s">
        <v>3</v>
      </c>
      <c r="HG934" s="2"/>
      <c r="HH934" s="2"/>
      <c r="HI934" s="2"/>
      <c r="HJ934" s="2"/>
      <c r="HK934" s="2"/>
      <c r="HL934" s="2"/>
      <c r="HM934" s="2" t="s">
        <v>3</v>
      </c>
      <c r="HN934" s="2" t="s">
        <v>3</v>
      </c>
      <c r="HO934" s="2" t="s">
        <v>3</v>
      </c>
      <c r="HP934" s="2" t="s">
        <v>3</v>
      </c>
      <c r="HQ934" s="2" t="s">
        <v>3</v>
      </c>
      <c r="HR934" s="2"/>
      <c r="HS934" s="2"/>
      <c r="HT934" s="2"/>
      <c r="HU934" s="2"/>
      <c r="HV934" s="2"/>
      <c r="HW934" s="2"/>
      <c r="HX934" s="2"/>
      <c r="HY934" s="2"/>
      <c r="HZ934" s="2"/>
      <c r="IA934" s="2"/>
      <c r="IB934" s="2"/>
      <c r="IC934" s="2"/>
      <c r="ID934" s="2"/>
      <c r="IE934" s="2"/>
      <c r="IF934" s="2"/>
      <c r="IG934" s="2"/>
      <c r="IH934" s="2"/>
      <c r="II934" s="2"/>
      <c r="IJ934" s="2"/>
      <c r="IK934" s="2">
        <v>0</v>
      </c>
      <c r="IL934" s="2"/>
      <c r="IM934" s="2"/>
      <c r="IN934" s="2"/>
      <c r="IO934" s="2"/>
      <c r="IP934" s="2"/>
      <c r="IQ934" s="2"/>
      <c r="IR934" s="2"/>
      <c r="IS934" s="2"/>
      <c r="IT934" s="2"/>
      <c r="IU934" s="2"/>
    </row>
    <row r="935" spans="1:255" x14ac:dyDescent="0.2">
      <c r="A935">
        <v>18</v>
      </c>
      <c r="B935">
        <v>1</v>
      </c>
      <c r="C935">
        <v>808</v>
      </c>
      <c r="E935" t="s">
        <v>501</v>
      </c>
      <c r="F935" t="e">
        <f>'1.Лок.смета.и.Акт'!#REF!</f>
        <v>#REF!</v>
      </c>
      <c r="G935" t="s">
        <v>503</v>
      </c>
      <c r="H935" t="s">
        <v>40</v>
      </c>
      <c r="I935">
        <f>I933*J935</f>
        <v>3.2946</v>
      </c>
      <c r="J935">
        <v>2.04</v>
      </c>
      <c r="K935">
        <v>2.04</v>
      </c>
      <c r="L935">
        <v>6.5891999999999999</v>
      </c>
      <c r="M935">
        <v>0</v>
      </c>
      <c r="N935">
        <f t="shared" si="753"/>
        <v>6.5891999999999999</v>
      </c>
      <c r="O935">
        <f t="shared" si="754"/>
        <v>14393</v>
      </c>
      <c r="P935">
        <f t="shared" si="755"/>
        <v>14393</v>
      </c>
      <c r="Q935">
        <f t="shared" si="756"/>
        <v>0</v>
      </c>
      <c r="R935">
        <f t="shared" si="757"/>
        <v>0</v>
      </c>
      <c r="S935">
        <f t="shared" si="758"/>
        <v>0</v>
      </c>
      <c r="T935">
        <f t="shared" si="759"/>
        <v>0</v>
      </c>
      <c r="U935">
        <f t="shared" si="760"/>
        <v>0</v>
      </c>
      <c r="V935">
        <f t="shared" si="761"/>
        <v>0</v>
      </c>
      <c r="W935">
        <f t="shared" si="762"/>
        <v>0</v>
      </c>
      <c r="X935">
        <f t="shared" si="763"/>
        <v>0</v>
      </c>
      <c r="Y935">
        <f t="shared" si="764"/>
        <v>0</v>
      </c>
      <c r="AA935">
        <v>69726884</v>
      </c>
      <c r="AB935">
        <f t="shared" si="765"/>
        <v>577.88</v>
      </c>
      <c r="AC935">
        <f>ROUND((ES935),2)</f>
        <v>577.88</v>
      </c>
      <c r="AD935">
        <f t="shared" si="766"/>
        <v>0</v>
      </c>
      <c r="AE935">
        <f t="shared" si="767"/>
        <v>0</v>
      </c>
      <c r="AF935">
        <f t="shared" si="767"/>
        <v>0</v>
      </c>
      <c r="AG935">
        <f t="shared" si="768"/>
        <v>0</v>
      </c>
      <c r="AH935">
        <f t="shared" si="769"/>
        <v>0</v>
      </c>
      <c r="AI935">
        <f t="shared" si="769"/>
        <v>0</v>
      </c>
      <c r="AJ935">
        <f t="shared" si="770"/>
        <v>0</v>
      </c>
      <c r="AK935">
        <v>577.88000000000011</v>
      </c>
      <c r="AL935">
        <v>577.88000000000011</v>
      </c>
      <c r="AM935">
        <v>0</v>
      </c>
      <c r="AN935">
        <v>0</v>
      </c>
      <c r="AO935">
        <v>0</v>
      </c>
      <c r="AP935">
        <v>0</v>
      </c>
      <c r="AQ935">
        <v>0</v>
      </c>
      <c r="AR935">
        <v>0</v>
      </c>
      <c r="AS935">
        <v>0</v>
      </c>
      <c r="AT935">
        <v>0</v>
      </c>
      <c r="AU935">
        <v>0</v>
      </c>
      <c r="AV935">
        <v>1</v>
      </c>
      <c r="AW935">
        <v>1</v>
      </c>
      <c r="AZ935">
        <v>1</v>
      </c>
      <c r="BA935">
        <v>1</v>
      </c>
      <c r="BB935">
        <v>1</v>
      </c>
      <c r="BC935">
        <v>7.56</v>
      </c>
      <c r="BD935" t="s">
        <v>3</v>
      </c>
      <c r="BE935" t="s">
        <v>3</v>
      </c>
      <c r="BF935" t="s">
        <v>3</v>
      </c>
      <c r="BG935" t="s">
        <v>3</v>
      </c>
      <c r="BH935">
        <v>3</v>
      </c>
      <c r="BI935">
        <v>1</v>
      </c>
      <c r="BJ935" t="s">
        <v>504</v>
      </c>
      <c r="BM935">
        <v>500003</v>
      </c>
      <c r="BN935">
        <v>0</v>
      </c>
      <c r="BO935" t="s">
        <v>3</v>
      </c>
      <c r="BP935">
        <v>0</v>
      </c>
      <c r="BQ935">
        <v>13</v>
      </c>
      <c r="BR935">
        <v>0</v>
      </c>
      <c r="BS935">
        <v>1</v>
      </c>
      <c r="BT935">
        <v>1</v>
      </c>
      <c r="BU935">
        <v>1</v>
      </c>
      <c r="BV935">
        <v>1</v>
      </c>
      <c r="BW935">
        <v>1</v>
      </c>
      <c r="BX935">
        <v>1</v>
      </c>
      <c r="BY935" t="s">
        <v>3</v>
      </c>
      <c r="BZ935">
        <v>0</v>
      </c>
      <c r="CA935">
        <v>0</v>
      </c>
      <c r="CB935" t="s">
        <v>3</v>
      </c>
      <c r="CE935">
        <v>0</v>
      </c>
      <c r="CF935">
        <v>0</v>
      </c>
      <c r="CG935">
        <v>0</v>
      </c>
      <c r="CH935">
        <v>74</v>
      </c>
      <c r="CI935">
        <v>1</v>
      </c>
      <c r="CJ935">
        <v>0</v>
      </c>
      <c r="CK935">
        <v>0</v>
      </c>
      <c r="CL935">
        <v>0</v>
      </c>
      <c r="CM935">
        <v>0</v>
      </c>
      <c r="CN935" t="s">
        <v>3</v>
      </c>
      <c r="CO935">
        <v>0</v>
      </c>
      <c r="CP935">
        <f t="shared" si="771"/>
        <v>14393</v>
      </c>
      <c r="CQ935">
        <f t="shared" si="772"/>
        <v>4368.7727999999997</v>
      </c>
      <c r="CR935">
        <f t="shared" si="773"/>
        <v>0</v>
      </c>
      <c r="CS935">
        <f t="shared" si="774"/>
        <v>0</v>
      </c>
      <c r="CT935">
        <f t="shared" si="775"/>
        <v>0</v>
      </c>
      <c r="CU935">
        <f t="shared" si="776"/>
        <v>0</v>
      </c>
      <c r="CV935">
        <f t="shared" si="777"/>
        <v>0</v>
      </c>
      <c r="CW935">
        <f t="shared" si="778"/>
        <v>0</v>
      </c>
      <c r="CX935">
        <f t="shared" si="779"/>
        <v>0</v>
      </c>
      <c r="CY935">
        <f>(S935+R935)*(BZ935/100)</f>
        <v>0</v>
      </c>
      <c r="CZ935">
        <f>(S935+R935)*(CA935/100)</f>
        <v>0</v>
      </c>
      <c r="DC935" t="s">
        <v>3</v>
      </c>
      <c r="DD935" t="s">
        <v>3</v>
      </c>
      <c r="DE935" t="s">
        <v>3</v>
      </c>
      <c r="DF935" t="s">
        <v>3</v>
      </c>
      <c r="DG935" t="s">
        <v>3</v>
      </c>
      <c r="DH935" t="s">
        <v>3</v>
      </c>
      <c r="DI935" t="s">
        <v>3</v>
      </c>
      <c r="DJ935" t="s">
        <v>3</v>
      </c>
      <c r="DK935" t="s">
        <v>3</v>
      </c>
      <c r="DL935" t="s">
        <v>3</v>
      </c>
      <c r="DM935" t="s">
        <v>3</v>
      </c>
      <c r="DN935">
        <v>0</v>
      </c>
      <c r="DO935">
        <v>0</v>
      </c>
      <c r="DP935">
        <v>1</v>
      </c>
      <c r="DQ935">
        <v>1</v>
      </c>
      <c r="DU935">
        <v>1007</v>
      </c>
      <c r="DV935" t="s">
        <v>40</v>
      </c>
      <c r="DW935" t="e">
        <f>'1.Лок.смета.и.Акт'!#REF!</f>
        <v>#REF!</v>
      </c>
      <c r="DX935">
        <v>1</v>
      </c>
      <c r="DZ935" t="s">
        <v>3</v>
      </c>
      <c r="EA935" t="s">
        <v>3</v>
      </c>
      <c r="EB935" t="s">
        <v>3</v>
      </c>
      <c r="EC935" t="s">
        <v>3</v>
      </c>
      <c r="EE935">
        <v>54329104</v>
      </c>
      <c r="EF935">
        <v>13</v>
      </c>
      <c r="EG935" t="s">
        <v>42</v>
      </c>
      <c r="EH935">
        <v>0</v>
      </c>
      <c r="EI935" t="s">
        <v>3</v>
      </c>
      <c r="EJ935">
        <v>1</v>
      </c>
      <c r="EK935">
        <v>500003</v>
      </c>
      <c r="EL935" t="s">
        <v>43</v>
      </c>
      <c r="EM935" t="s">
        <v>44</v>
      </c>
      <c r="EO935" t="s">
        <v>3</v>
      </c>
      <c r="EQ935">
        <v>0</v>
      </c>
      <c r="ER935">
        <v>4178.62</v>
      </c>
      <c r="ES935">
        <v>577.88000000000011</v>
      </c>
      <c r="ET935">
        <v>0</v>
      </c>
      <c r="EU935">
        <v>0</v>
      </c>
      <c r="EV935">
        <v>0</v>
      </c>
      <c r="EW935">
        <v>0</v>
      </c>
      <c r="EX935">
        <v>0</v>
      </c>
      <c r="EZ935">
        <v>5</v>
      </c>
      <c r="FC935">
        <v>0</v>
      </c>
      <c r="FD935">
        <v>18</v>
      </c>
      <c r="FF935">
        <v>4178.62</v>
      </c>
      <c r="FQ935">
        <v>0</v>
      </c>
      <c r="FR935">
        <f t="shared" si="780"/>
        <v>0</v>
      </c>
      <c r="FS935">
        <v>0</v>
      </c>
      <c r="FX935">
        <v>0</v>
      </c>
      <c r="FY935">
        <v>0</v>
      </c>
      <c r="GA935" t="s">
        <v>505</v>
      </c>
      <c r="GD935">
        <v>1</v>
      </c>
      <c r="GF935">
        <v>-1690895291</v>
      </c>
      <c r="GG935">
        <v>2</v>
      </c>
      <c r="GH935">
        <v>3</v>
      </c>
      <c r="GI935">
        <v>5</v>
      </c>
      <c r="GJ935">
        <v>0</v>
      </c>
      <c r="GK935">
        <v>0</v>
      </c>
      <c r="GL935">
        <f t="shared" si="781"/>
        <v>0</v>
      </c>
      <c r="GM935">
        <f t="shared" si="782"/>
        <v>14393</v>
      </c>
      <c r="GN935">
        <f t="shared" si="783"/>
        <v>14393</v>
      </c>
      <c r="GO935">
        <f t="shared" si="784"/>
        <v>0</v>
      </c>
      <c r="GP935">
        <f t="shared" si="785"/>
        <v>0</v>
      </c>
      <c r="GR935">
        <v>1</v>
      </c>
      <c r="GS935">
        <v>1</v>
      </c>
      <c r="GT935">
        <v>0</v>
      </c>
      <c r="GU935" t="s">
        <v>3</v>
      </c>
      <c r="GV935">
        <f t="shared" si="786"/>
        <v>0</v>
      </c>
      <c r="GW935">
        <v>1</v>
      </c>
      <c r="GX935">
        <f t="shared" si="787"/>
        <v>0</v>
      </c>
      <c r="HA935">
        <v>0</v>
      </c>
      <c r="HB935">
        <v>0</v>
      </c>
      <c r="HC935">
        <f t="shared" si="788"/>
        <v>0</v>
      </c>
      <c r="HE935" t="s">
        <v>35</v>
      </c>
      <c r="HF935" t="s">
        <v>36</v>
      </c>
      <c r="HM935" t="s">
        <v>3</v>
      </c>
      <c r="HN935" t="s">
        <v>3</v>
      </c>
      <c r="HO935" t="s">
        <v>3</v>
      </c>
      <c r="HP935" t="s">
        <v>3</v>
      </c>
      <c r="HQ935" t="s">
        <v>3</v>
      </c>
      <c r="IK935">
        <v>0</v>
      </c>
    </row>
    <row r="936" spans="1:255" x14ac:dyDescent="0.2">
      <c r="A936" s="2">
        <v>18</v>
      </c>
      <c r="B936" s="2">
        <v>1</v>
      </c>
      <c r="C936" s="2">
        <v>801</v>
      </c>
      <c r="D936" s="2"/>
      <c r="E936" s="2" t="s">
        <v>506</v>
      </c>
      <c r="F936" s="2" t="s">
        <v>82</v>
      </c>
      <c r="G936" s="2" t="s">
        <v>83</v>
      </c>
      <c r="H936" s="2" t="s">
        <v>40</v>
      </c>
      <c r="I936" s="2">
        <f>I932*J936</f>
        <v>5.6524999999999999</v>
      </c>
      <c r="J936" s="2">
        <v>3.5</v>
      </c>
      <c r="K936" s="2">
        <v>3.5</v>
      </c>
      <c r="L936" s="2">
        <v>11.305</v>
      </c>
      <c r="M936" s="2">
        <v>0</v>
      </c>
      <c r="N936" s="2">
        <f t="shared" si="753"/>
        <v>11.305</v>
      </c>
      <c r="O936" s="2">
        <f t="shared" si="754"/>
        <v>40</v>
      </c>
      <c r="P936" s="2">
        <f t="shared" si="755"/>
        <v>40</v>
      </c>
      <c r="Q936" s="2">
        <f t="shared" si="756"/>
        <v>0</v>
      </c>
      <c r="R936" s="2">
        <f t="shared" si="757"/>
        <v>0</v>
      </c>
      <c r="S936" s="2">
        <f t="shared" si="758"/>
        <v>0</v>
      </c>
      <c r="T936" s="2">
        <f t="shared" si="759"/>
        <v>0</v>
      </c>
      <c r="U936" s="2">
        <f t="shared" si="760"/>
        <v>0</v>
      </c>
      <c r="V936" s="2">
        <f t="shared" si="761"/>
        <v>0</v>
      </c>
      <c r="W936" s="2">
        <f t="shared" si="762"/>
        <v>0</v>
      </c>
      <c r="X936" s="2">
        <f t="shared" si="763"/>
        <v>0</v>
      </c>
      <c r="Y936" s="2">
        <f t="shared" si="764"/>
        <v>0</v>
      </c>
      <c r="Z936" s="2"/>
      <c r="AA936" s="2">
        <v>69726971</v>
      </c>
      <c r="AB936" s="2">
        <f t="shared" si="765"/>
        <v>7.14</v>
      </c>
      <c r="AC936" s="2">
        <f>ROUND((ES936),2)</f>
        <v>7.14</v>
      </c>
      <c r="AD936" s="2">
        <f t="shared" si="766"/>
        <v>0</v>
      </c>
      <c r="AE936" s="2">
        <f t="shared" si="767"/>
        <v>0</v>
      </c>
      <c r="AF936" s="2">
        <f t="shared" si="767"/>
        <v>0</v>
      </c>
      <c r="AG936" s="2">
        <f t="shared" si="768"/>
        <v>0</v>
      </c>
      <c r="AH936" s="2">
        <f t="shared" si="769"/>
        <v>0</v>
      </c>
      <c r="AI936" s="2">
        <f t="shared" si="769"/>
        <v>0</v>
      </c>
      <c r="AJ936" s="2">
        <f t="shared" si="770"/>
        <v>0</v>
      </c>
      <c r="AK936" s="2">
        <v>7.14</v>
      </c>
      <c r="AL936" s="2">
        <v>7.14</v>
      </c>
      <c r="AM936" s="2">
        <v>0</v>
      </c>
      <c r="AN936" s="2">
        <v>0</v>
      </c>
      <c r="AO936" s="2">
        <v>0</v>
      </c>
      <c r="AP936" s="2">
        <v>0</v>
      </c>
      <c r="AQ936" s="2">
        <v>0</v>
      </c>
      <c r="AR936" s="2">
        <v>0</v>
      </c>
      <c r="AS936" s="2">
        <v>0</v>
      </c>
      <c r="AT936" s="2">
        <v>0</v>
      </c>
      <c r="AU936" s="2">
        <v>0</v>
      </c>
      <c r="AV936" s="2">
        <v>1</v>
      </c>
      <c r="AW936" s="2">
        <v>1</v>
      </c>
      <c r="AX936" s="2"/>
      <c r="AY936" s="2"/>
      <c r="AZ936" s="2">
        <v>1</v>
      </c>
      <c r="BA936" s="2">
        <v>1</v>
      </c>
      <c r="BB936" s="2">
        <v>1</v>
      </c>
      <c r="BC936" s="2">
        <v>1</v>
      </c>
      <c r="BD936" s="2" t="s">
        <v>3</v>
      </c>
      <c r="BE936" s="2" t="s">
        <v>3</v>
      </c>
      <c r="BF936" s="2" t="s">
        <v>3</v>
      </c>
      <c r="BG936" s="2" t="s">
        <v>3</v>
      </c>
      <c r="BH936" s="2">
        <v>3</v>
      </c>
      <c r="BI936" s="2">
        <v>1</v>
      </c>
      <c r="BJ936" s="2" t="s">
        <v>84</v>
      </c>
      <c r="BK936" s="2"/>
      <c r="BL936" s="2"/>
      <c r="BM936" s="2">
        <v>500001</v>
      </c>
      <c r="BN936" s="2">
        <v>0</v>
      </c>
      <c r="BO936" s="2" t="s">
        <v>3</v>
      </c>
      <c r="BP936" s="2">
        <v>0</v>
      </c>
      <c r="BQ936" s="2">
        <v>8</v>
      </c>
      <c r="BR936" s="2">
        <v>0</v>
      </c>
      <c r="BS936" s="2">
        <v>1</v>
      </c>
      <c r="BT936" s="2">
        <v>1</v>
      </c>
      <c r="BU936" s="2">
        <v>1</v>
      </c>
      <c r="BV936" s="2">
        <v>1</v>
      </c>
      <c r="BW936" s="2">
        <v>1</v>
      </c>
      <c r="BX936" s="2">
        <v>1</v>
      </c>
      <c r="BY936" s="2" t="s">
        <v>3</v>
      </c>
      <c r="BZ936" s="2">
        <v>0</v>
      </c>
      <c r="CA936" s="2">
        <v>0</v>
      </c>
      <c r="CB936" s="2" t="s">
        <v>3</v>
      </c>
      <c r="CC936" s="2"/>
      <c r="CD936" s="2"/>
      <c r="CE936" s="2">
        <v>0</v>
      </c>
      <c r="CF936" s="2">
        <v>0</v>
      </c>
      <c r="CG936" s="2">
        <v>0</v>
      </c>
      <c r="CH936" s="2">
        <v>74</v>
      </c>
      <c r="CI936" s="2">
        <v>2</v>
      </c>
      <c r="CJ936" s="2">
        <v>0</v>
      </c>
      <c r="CK936" s="2">
        <v>0</v>
      </c>
      <c r="CL936" s="2">
        <v>0</v>
      </c>
      <c r="CM936" s="2">
        <v>0</v>
      </c>
      <c r="CN936" s="2" t="s">
        <v>3</v>
      </c>
      <c r="CO936" s="2">
        <v>0</v>
      </c>
      <c r="CP936" s="2">
        <f t="shared" si="771"/>
        <v>40</v>
      </c>
      <c r="CQ936" s="2">
        <f t="shared" si="772"/>
        <v>7.14</v>
      </c>
      <c r="CR936" s="2">
        <f t="shared" si="773"/>
        <v>0</v>
      </c>
      <c r="CS936" s="2">
        <f t="shared" si="774"/>
        <v>0</v>
      </c>
      <c r="CT936" s="2">
        <f t="shared" si="775"/>
        <v>0</v>
      </c>
      <c r="CU936" s="2">
        <f t="shared" si="776"/>
        <v>0</v>
      </c>
      <c r="CV936" s="2">
        <f t="shared" si="777"/>
        <v>0</v>
      </c>
      <c r="CW936" s="2">
        <f t="shared" si="778"/>
        <v>0</v>
      </c>
      <c r="CX936" s="2">
        <f t="shared" si="779"/>
        <v>0</v>
      </c>
      <c r="CY936" s="2">
        <f>(((S936+R936)*AT936)/100)</f>
        <v>0</v>
      </c>
      <c r="CZ936" s="2">
        <f>(((S936+R936)*AU936)/100)</f>
        <v>0</v>
      </c>
      <c r="DA936" s="2"/>
      <c r="DB936" s="2"/>
      <c r="DC936" s="2" t="s">
        <v>3</v>
      </c>
      <c r="DD936" s="2" t="s">
        <v>3</v>
      </c>
      <c r="DE936" s="2" t="s">
        <v>3</v>
      </c>
      <c r="DF936" s="2" t="s">
        <v>3</v>
      </c>
      <c r="DG936" s="2" t="s">
        <v>3</v>
      </c>
      <c r="DH936" s="2" t="s">
        <v>3</v>
      </c>
      <c r="DI936" s="2" t="s">
        <v>3</v>
      </c>
      <c r="DJ936" s="2" t="s">
        <v>3</v>
      </c>
      <c r="DK936" s="2" t="s">
        <v>3</v>
      </c>
      <c r="DL936" s="2" t="s">
        <v>3</v>
      </c>
      <c r="DM936" s="2" t="s">
        <v>3</v>
      </c>
      <c r="DN936" s="2">
        <v>0</v>
      </c>
      <c r="DO936" s="2">
        <v>0</v>
      </c>
      <c r="DP936" s="2">
        <v>1</v>
      </c>
      <c r="DQ936" s="2">
        <v>1</v>
      </c>
      <c r="DR936" s="2"/>
      <c r="DS936" s="2"/>
      <c r="DT936" s="2"/>
      <c r="DU936" s="2">
        <v>1007</v>
      </c>
      <c r="DV936" s="2" t="s">
        <v>40</v>
      </c>
      <c r="DW936" s="2" t="s">
        <v>40</v>
      </c>
      <c r="DX936" s="2">
        <v>1</v>
      </c>
      <c r="DY936" s="2"/>
      <c r="DZ936" s="2" t="s">
        <v>3</v>
      </c>
      <c r="EA936" s="2" t="s">
        <v>3</v>
      </c>
      <c r="EB936" s="2" t="s">
        <v>3</v>
      </c>
      <c r="EC936" s="2" t="s">
        <v>3</v>
      </c>
      <c r="ED936" s="2"/>
      <c r="EE936" s="2">
        <v>54328897</v>
      </c>
      <c r="EF936" s="2">
        <v>8</v>
      </c>
      <c r="EG936" s="2" t="s">
        <v>31</v>
      </c>
      <c r="EH936" s="2">
        <v>0</v>
      </c>
      <c r="EI936" s="2" t="s">
        <v>3</v>
      </c>
      <c r="EJ936" s="2">
        <v>1</v>
      </c>
      <c r="EK936" s="2">
        <v>500001</v>
      </c>
      <c r="EL936" s="2" t="s">
        <v>32</v>
      </c>
      <c r="EM936" s="2" t="s">
        <v>33</v>
      </c>
      <c r="EN936" s="2"/>
      <c r="EO936" s="2" t="s">
        <v>3</v>
      </c>
      <c r="EP936" s="2"/>
      <c r="EQ936" s="2">
        <v>0</v>
      </c>
      <c r="ER936" s="2">
        <v>7.14</v>
      </c>
      <c r="ES936" s="2">
        <v>7.14</v>
      </c>
      <c r="ET936" s="2">
        <v>0</v>
      </c>
      <c r="EU936" s="2">
        <v>0</v>
      </c>
      <c r="EV936" s="2">
        <v>0</v>
      </c>
      <c r="EW936" s="2">
        <v>0</v>
      </c>
      <c r="EX936" s="2">
        <v>0</v>
      </c>
      <c r="EY936" s="2"/>
      <c r="EZ936" s="2"/>
      <c r="FA936" s="2"/>
      <c r="FB936" s="2"/>
      <c r="FC936" s="2"/>
      <c r="FD936" s="2"/>
      <c r="FE936" s="2"/>
      <c r="FF936" s="2"/>
      <c r="FG936" s="2"/>
      <c r="FH936" s="2"/>
      <c r="FI936" s="2"/>
      <c r="FJ936" s="2"/>
      <c r="FK936" s="2"/>
      <c r="FL936" s="2"/>
      <c r="FM936" s="2"/>
      <c r="FN936" s="2"/>
      <c r="FO936" s="2"/>
      <c r="FP936" s="2"/>
      <c r="FQ936" s="2">
        <v>0</v>
      </c>
      <c r="FR936" s="2">
        <f t="shared" si="780"/>
        <v>0</v>
      </c>
      <c r="FS936" s="2">
        <v>0</v>
      </c>
      <c r="FT936" s="2"/>
      <c r="FU936" s="2"/>
      <c r="FV936" s="2"/>
      <c r="FW936" s="2"/>
      <c r="FX936" s="2">
        <v>0</v>
      </c>
      <c r="FY936" s="2">
        <v>0</v>
      </c>
      <c r="FZ936" s="2"/>
      <c r="GA936" s="2" t="s">
        <v>3</v>
      </c>
      <c r="GB936" s="2"/>
      <c r="GC936" s="2"/>
      <c r="GD936" s="2">
        <v>1</v>
      </c>
      <c r="GE936" s="2"/>
      <c r="GF936" s="2">
        <v>-50505369</v>
      </c>
      <c r="GG936" s="2">
        <v>2</v>
      </c>
      <c r="GH936" s="2">
        <v>1</v>
      </c>
      <c r="GI936" s="2">
        <v>-2</v>
      </c>
      <c r="GJ936" s="2">
        <v>0</v>
      </c>
      <c r="GK936" s="2">
        <v>0</v>
      </c>
      <c r="GL936" s="2">
        <f t="shared" si="781"/>
        <v>0</v>
      </c>
      <c r="GM936" s="2">
        <f t="shared" si="782"/>
        <v>40</v>
      </c>
      <c r="GN936" s="2">
        <f t="shared" si="783"/>
        <v>40</v>
      </c>
      <c r="GO936" s="2">
        <f t="shared" si="784"/>
        <v>0</v>
      </c>
      <c r="GP936" s="2">
        <f t="shared" si="785"/>
        <v>0</v>
      </c>
      <c r="GQ936" s="2"/>
      <c r="GR936" s="2">
        <v>0</v>
      </c>
      <c r="GS936" s="2">
        <v>3</v>
      </c>
      <c r="GT936" s="2">
        <v>0</v>
      </c>
      <c r="GU936" s="2" t="s">
        <v>3</v>
      </c>
      <c r="GV936" s="2">
        <f t="shared" si="786"/>
        <v>0</v>
      </c>
      <c r="GW936" s="2">
        <v>1</v>
      </c>
      <c r="GX936" s="2">
        <f t="shared" si="787"/>
        <v>0</v>
      </c>
      <c r="GY936" s="2"/>
      <c r="GZ936" s="2"/>
      <c r="HA936" s="2">
        <v>0</v>
      </c>
      <c r="HB936" s="2">
        <v>0</v>
      </c>
      <c r="HC936" s="2">
        <f t="shared" si="788"/>
        <v>0</v>
      </c>
      <c r="HD936" s="2"/>
      <c r="HE936" s="2" t="s">
        <v>3</v>
      </c>
      <c r="HF936" s="2" t="s">
        <v>3</v>
      </c>
      <c r="HG936" s="2"/>
      <c r="HH936" s="2"/>
      <c r="HI936" s="2"/>
      <c r="HJ936" s="2"/>
      <c r="HK936" s="2"/>
      <c r="HL936" s="2"/>
      <c r="HM936" s="2" t="s">
        <v>3</v>
      </c>
      <c r="HN936" s="2" t="s">
        <v>3</v>
      </c>
      <c r="HO936" s="2" t="s">
        <v>3</v>
      </c>
      <c r="HP936" s="2" t="s">
        <v>3</v>
      </c>
      <c r="HQ936" s="2" t="s">
        <v>3</v>
      </c>
      <c r="HR936" s="2"/>
      <c r="HS936" s="2"/>
      <c r="HT936" s="2"/>
      <c r="HU936" s="2"/>
      <c r="HV936" s="2"/>
      <c r="HW936" s="2"/>
      <c r="HX936" s="2"/>
      <c r="HY936" s="2"/>
      <c r="HZ936" s="2"/>
      <c r="IA936" s="2"/>
      <c r="IB936" s="2"/>
      <c r="IC936" s="2"/>
      <c r="ID936" s="2"/>
      <c r="IE936" s="2"/>
      <c r="IF936" s="2"/>
      <c r="IG936" s="2"/>
      <c r="IH936" s="2"/>
      <c r="II936" s="2"/>
      <c r="IJ936" s="2"/>
      <c r="IK936" s="2">
        <v>0</v>
      </c>
      <c r="IL936" s="2"/>
      <c r="IM936" s="2"/>
      <c r="IN936" s="2"/>
      <c r="IO936" s="2"/>
      <c r="IP936" s="2"/>
      <c r="IQ936" s="2"/>
      <c r="IR936" s="2"/>
      <c r="IS936" s="2"/>
      <c r="IT936" s="2"/>
      <c r="IU936" s="2"/>
    </row>
    <row r="937" spans="1:255" x14ac:dyDescent="0.2">
      <c r="A937">
        <v>18</v>
      </c>
      <c r="B937">
        <v>1</v>
      </c>
      <c r="C937">
        <v>807</v>
      </c>
      <c r="E937" t="s">
        <v>506</v>
      </c>
      <c r="F937" t="e">
        <f>'1.Лок.смета.и.Акт'!#REF!</f>
        <v>#REF!</v>
      </c>
      <c r="G937" t="s">
        <v>83</v>
      </c>
      <c r="H937" t="s">
        <v>40</v>
      </c>
      <c r="I937">
        <f>I933*J937</f>
        <v>5.6524999999999999</v>
      </c>
      <c r="J937">
        <v>3.5</v>
      </c>
      <c r="K937">
        <v>3.5</v>
      </c>
      <c r="L937">
        <v>11.305</v>
      </c>
      <c r="M937">
        <v>0</v>
      </c>
      <c r="N937">
        <f t="shared" si="753"/>
        <v>11.305</v>
      </c>
      <c r="O937">
        <f t="shared" si="754"/>
        <v>84</v>
      </c>
      <c r="P937">
        <f t="shared" si="755"/>
        <v>84</v>
      </c>
      <c r="Q937">
        <f t="shared" si="756"/>
        <v>0</v>
      </c>
      <c r="R937">
        <f t="shared" si="757"/>
        <v>0</v>
      </c>
      <c r="S937">
        <f t="shared" si="758"/>
        <v>0</v>
      </c>
      <c r="T937">
        <f t="shared" si="759"/>
        <v>0</v>
      </c>
      <c r="U937">
        <f t="shared" si="760"/>
        <v>0</v>
      </c>
      <c r="V937">
        <f t="shared" si="761"/>
        <v>0</v>
      </c>
      <c r="W937">
        <f t="shared" si="762"/>
        <v>0</v>
      </c>
      <c r="X937">
        <f t="shared" si="763"/>
        <v>0</v>
      </c>
      <c r="Y937">
        <f t="shared" si="764"/>
        <v>0</v>
      </c>
      <c r="AA937">
        <v>69726884</v>
      </c>
      <c r="AB937">
        <f t="shared" si="765"/>
        <v>1.97</v>
      </c>
      <c r="AC937">
        <f>ROUND((ES937),2)</f>
        <v>1.97</v>
      </c>
      <c r="AD937">
        <f t="shared" si="766"/>
        <v>0</v>
      </c>
      <c r="AE937">
        <f t="shared" si="767"/>
        <v>0</v>
      </c>
      <c r="AF937">
        <f t="shared" si="767"/>
        <v>0</v>
      </c>
      <c r="AG937">
        <f t="shared" si="768"/>
        <v>0</v>
      </c>
      <c r="AH937">
        <f t="shared" si="769"/>
        <v>0</v>
      </c>
      <c r="AI937">
        <f t="shared" si="769"/>
        <v>0</v>
      </c>
      <c r="AJ937">
        <f t="shared" si="770"/>
        <v>0</v>
      </c>
      <c r="AK937">
        <v>1.97</v>
      </c>
      <c r="AL937">
        <v>1.97</v>
      </c>
      <c r="AM937">
        <v>0</v>
      </c>
      <c r="AN937">
        <v>0</v>
      </c>
      <c r="AO937">
        <v>0</v>
      </c>
      <c r="AP937">
        <v>0</v>
      </c>
      <c r="AQ937">
        <v>0</v>
      </c>
      <c r="AR937">
        <v>0</v>
      </c>
      <c r="AS937">
        <v>0</v>
      </c>
      <c r="AT937">
        <v>0</v>
      </c>
      <c r="AU937">
        <v>0</v>
      </c>
      <c r="AV937">
        <v>1</v>
      </c>
      <c r="AW937">
        <v>1</v>
      </c>
      <c r="AZ937">
        <v>1</v>
      </c>
      <c r="BA937">
        <v>1</v>
      </c>
      <c r="BB937">
        <v>1</v>
      </c>
      <c r="BC937">
        <v>7.56</v>
      </c>
      <c r="BD937" t="s">
        <v>3</v>
      </c>
      <c r="BE937" t="s">
        <v>3</v>
      </c>
      <c r="BF937" t="s">
        <v>3</v>
      </c>
      <c r="BG937" t="s">
        <v>3</v>
      </c>
      <c r="BH937">
        <v>3</v>
      </c>
      <c r="BI937">
        <v>1</v>
      </c>
      <c r="BJ937" t="s">
        <v>84</v>
      </c>
      <c r="BM937">
        <v>500001</v>
      </c>
      <c r="BN937">
        <v>0</v>
      </c>
      <c r="BO937" t="s">
        <v>3</v>
      </c>
      <c r="BP937">
        <v>0</v>
      </c>
      <c r="BQ937">
        <v>8</v>
      </c>
      <c r="BR937">
        <v>0</v>
      </c>
      <c r="BS937">
        <v>1</v>
      </c>
      <c r="BT937">
        <v>1</v>
      </c>
      <c r="BU937">
        <v>1</v>
      </c>
      <c r="BV937">
        <v>1</v>
      </c>
      <c r="BW937">
        <v>1</v>
      </c>
      <c r="BX937">
        <v>1</v>
      </c>
      <c r="BY937" t="s">
        <v>3</v>
      </c>
      <c r="BZ937">
        <v>0</v>
      </c>
      <c r="CA937">
        <v>0</v>
      </c>
      <c r="CB937" t="s">
        <v>3</v>
      </c>
      <c r="CE937">
        <v>0</v>
      </c>
      <c r="CF937">
        <v>0</v>
      </c>
      <c r="CG937">
        <v>0</v>
      </c>
      <c r="CH937">
        <v>74</v>
      </c>
      <c r="CI937">
        <v>2</v>
      </c>
      <c r="CJ937">
        <v>0</v>
      </c>
      <c r="CK937">
        <v>0</v>
      </c>
      <c r="CL937">
        <v>0</v>
      </c>
      <c r="CM937">
        <v>0</v>
      </c>
      <c r="CN937" t="s">
        <v>3</v>
      </c>
      <c r="CO937">
        <v>0</v>
      </c>
      <c r="CP937">
        <f t="shared" si="771"/>
        <v>84</v>
      </c>
      <c r="CQ937">
        <f t="shared" si="772"/>
        <v>14.893199999999998</v>
      </c>
      <c r="CR937">
        <f t="shared" si="773"/>
        <v>0</v>
      </c>
      <c r="CS937">
        <f t="shared" si="774"/>
        <v>0</v>
      </c>
      <c r="CT937">
        <f t="shared" si="775"/>
        <v>0</v>
      </c>
      <c r="CU937">
        <f t="shared" si="776"/>
        <v>0</v>
      </c>
      <c r="CV937">
        <f t="shared" si="777"/>
        <v>0</v>
      </c>
      <c r="CW937">
        <f t="shared" si="778"/>
        <v>0</v>
      </c>
      <c r="CX937">
        <f t="shared" si="779"/>
        <v>0</v>
      </c>
      <c r="CY937">
        <f>(S937+R937)*(BZ937/100)</f>
        <v>0</v>
      </c>
      <c r="CZ937">
        <f>(S937+R937)*(CA937/100)</f>
        <v>0</v>
      </c>
      <c r="DC937" t="s">
        <v>3</v>
      </c>
      <c r="DD937" t="s">
        <v>3</v>
      </c>
      <c r="DE937" t="s">
        <v>3</v>
      </c>
      <c r="DF937" t="s">
        <v>3</v>
      </c>
      <c r="DG937" t="s">
        <v>3</v>
      </c>
      <c r="DH937" t="s">
        <v>3</v>
      </c>
      <c r="DI937" t="s">
        <v>3</v>
      </c>
      <c r="DJ937" t="s">
        <v>3</v>
      </c>
      <c r="DK937" t="s">
        <v>3</v>
      </c>
      <c r="DL937" t="s">
        <v>3</v>
      </c>
      <c r="DM937" t="s">
        <v>3</v>
      </c>
      <c r="DN937">
        <v>0</v>
      </c>
      <c r="DO937">
        <v>0</v>
      </c>
      <c r="DP937">
        <v>1</v>
      </c>
      <c r="DQ937">
        <v>1</v>
      </c>
      <c r="DU937">
        <v>1007</v>
      </c>
      <c r="DV937" t="s">
        <v>40</v>
      </c>
      <c r="DW937" t="e">
        <f>'1.Лок.смета.и.Акт'!#REF!</f>
        <v>#REF!</v>
      </c>
      <c r="DX937">
        <v>1</v>
      </c>
      <c r="DZ937" t="s">
        <v>3</v>
      </c>
      <c r="EA937" t="s">
        <v>3</v>
      </c>
      <c r="EB937" t="s">
        <v>3</v>
      </c>
      <c r="EC937" t="s">
        <v>3</v>
      </c>
      <c r="EE937">
        <v>54328897</v>
      </c>
      <c r="EF937">
        <v>8</v>
      </c>
      <c r="EG937" t="s">
        <v>31</v>
      </c>
      <c r="EH937">
        <v>0</v>
      </c>
      <c r="EI937" t="s">
        <v>3</v>
      </c>
      <c r="EJ937">
        <v>1</v>
      </c>
      <c r="EK937">
        <v>500001</v>
      </c>
      <c r="EL937" t="s">
        <v>32</v>
      </c>
      <c r="EM937" t="s">
        <v>33</v>
      </c>
      <c r="EO937" t="s">
        <v>3</v>
      </c>
      <c r="EQ937">
        <v>0</v>
      </c>
      <c r="ER937">
        <v>1.98</v>
      </c>
      <c r="ES937">
        <v>1.97</v>
      </c>
      <c r="ET937">
        <v>0</v>
      </c>
      <c r="EU937">
        <v>0</v>
      </c>
      <c r="EV937">
        <v>0</v>
      </c>
      <c r="EW937">
        <v>0</v>
      </c>
      <c r="EX937">
        <v>0</v>
      </c>
      <c r="EZ937">
        <v>5</v>
      </c>
      <c r="FC937">
        <v>0</v>
      </c>
      <c r="FD937">
        <v>18</v>
      </c>
      <c r="FF937">
        <v>14.19</v>
      </c>
      <c r="FQ937">
        <v>0</v>
      </c>
      <c r="FR937">
        <f t="shared" si="780"/>
        <v>0</v>
      </c>
      <c r="FS937">
        <v>0</v>
      </c>
      <c r="FX937">
        <v>0</v>
      </c>
      <c r="FY937">
        <v>0</v>
      </c>
      <c r="GA937" t="s">
        <v>85</v>
      </c>
      <c r="GD937">
        <v>1</v>
      </c>
      <c r="GF937">
        <v>-50505369</v>
      </c>
      <c r="GG937">
        <v>2</v>
      </c>
      <c r="GH937">
        <v>3</v>
      </c>
      <c r="GI937">
        <v>5</v>
      </c>
      <c r="GJ937">
        <v>0</v>
      </c>
      <c r="GK937">
        <v>0</v>
      </c>
      <c r="GL937">
        <f t="shared" si="781"/>
        <v>0</v>
      </c>
      <c r="GM937">
        <f t="shared" si="782"/>
        <v>84</v>
      </c>
      <c r="GN937">
        <f t="shared" si="783"/>
        <v>84</v>
      </c>
      <c r="GO937">
        <f t="shared" si="784"/>
        <v>0</v>
      </c>
      <c r="GP937">
        <f t="shared" si="785"/>
        <v>0</v>
      </c>
      <c r="GR937">
        <v>1</v>
      </c>
      <c r="GS937">
        <v>1</v>
      </c>
      <c r="GT937">
        <v>0</v>
      </c>
      <c r="GU937" t="s">
        <v>3</v>
      </c>
      <c r="GV937">
        <f t="shared" si="786"/>
        <v>0</v>
      </c>
      <c r="GW937">
        <v>1</v>
      </c>
      <c r="GX937">
        <f t="shared" si="787"/>
        <v>0</v>
      </c>
      <c r="HA937">
        <v>0</v>
      </c>
      <c r="HB937">
        <v>0</v>
      </c>
      <c r="HC937">
        <f t="shared" si="788"/>
        <v>0</v>
      </c>
      <c r="HE937" t="s">
        <v>35</v>
      </c>
      <c r="HF937" t="s">
        <v>36</v>
      </c>
      <c r="HM937" t="s">
        <v>3</v>
      </c>
      <c r="HN937" t="s">
        <v>3</v>
      </c>
      <c r="HO937" t="s">
        <v>3</v>
      </c>
      <c r="HP937" t="s">
        <v>3</v>
      </c>
      <c r="HQ937" t="s">
        <v>3</v>
      </c>
      <c r="IK937">
        <v>0</v>
      </c>
    </row>
    <row r="938" spans="1:255" x14ac:dyDescent="0.2">
      <c r="A938" s="2">
        <v>17</v>
      </c>
      <c r="B938" s="2">
        <v>1</v>
      </c>
      <c r="C938" s="2">
        <f>ROW(SmtRes!A813)</f>
        <v>813</v>
      </c>
      <c r="D938" s="2">
        <f>ROW(EtalonRes!A827)</f>
        <v>827</v>
      </c>
      <c r="E938" s="2" t="s">
        <v>507</v>
      </c>
      <c r="F938" s="2" t="s">
        <v>196</v>
      </c>
      <c r="G938" s="2" t="s">
        <v>508</v>
      </c>
      <c r="H938" s="2" t="s">
        <v>186</v>
      </c>
      <c r="I938" s="2">
        <f>'1.Лок.смета.и.Акт'!E105</f>
        <v>-1.615</v>
      </c>
      <c r="J938" s="2">
        <v>0</v>
      </c>
      <c r="K938" s="2">
        <v>-1.615</v>
      </c>
      <c r="L938" s="2">
        <v>-3.23</v>
      </c>
      <c r="M938" s="2">
        <v>0</v>
      </c>
      <c r="N938" s="2">
        <f t="shared" si="753"/>
        <v>-3.23</v>
      </c>
      <c r="O938" s="2">
        <f t="shared" si="754"/>
        <v>-8</v>
      </c>
      <c r="P938" s="2">
        <f t="shared" si="755"/>
        <v>0</v>
      </c>
      <c r="Q938" s="2">
        <f t="shared" si="756"/>
        <v>-5</v>
      </c>
      <c r="R938" s="2">
        <f t="shared" si="757"/>
        <v>-2</v>
      </c>
      <c r="S938" s="2">
        <f t="shared" si="758"/>
        <v>-3</v>
      </c>
      <c r="T938" s="2">
        <f t="shared" si="759"/>
        <v>0</v>
      </c>
      <c r="U938" s="2">
        <f t="shared" si="760"/>
        <v>-0.32300000000000001</v>
      </c>
      <c r="V938" s="2">
        <f t="shared" si="761"/>
        <v>-0.13566</v>
      </c>
      <c r="W938" s="2">
        <f t="shared" si="762"/>
        <v>0</v>
      </c>
      <c r="X938" s="2">
        <f t="shared" si="763"/>
        <v>-6</v>
      </c>
      <c r="Y938" s="2">
        <f t="shared" si="764"/>
        <v>-4</v>
      </c>
      <c r="Z938" s="2"/>
      <c r="AA938" s="2">
        <v>69726971</v>
      </c>
      <c r="AB938" s="2">
        <f t="shared" si="765"/>
        <v>4.6900000000000004</v>
      </c>
      <c r="AC938" s="2">
        <f>ROUND(((ES938*0.4)+(SUM(SmtRes!BC809:'SmtRes'!BC813)+SUM(EtalonRes!AL823:'EtalonRes'!AL827))),2)</f>
        <v>0</v>
      </c>
      <c r="AD938" s="2">
        <f>ROUND(((((ET938*0.4))-((EU938*0.4)))+AE938),2)</f>
        <v>3.09</v>
      </c>
      <c r="AE938" s="2">
        <f>ROUND(((EU938*0.4)),2)</f>
        <v>1.1399999999999999</v>
      </c>
      <c r="AF938" s="2">
        <f>ROUND(((EV938*0.4)),2)</f>
        <v>1.6</v>
      </c>
      <c r="AG938" s="2">
        <f t="shared" si="768"/>
        <v>0</v>
      </c>
      <c r="AH938" s="2">
        <f>((EW938*0.4))</f>
        <v>0.2</v>
      </c>
      <c r="AI938" s="2">
        <f>((EX938*0.4))</f>
        <v>8.4000000000000005E-2</v>
      </c>
      <c r="AJ938" s="2">
        <f t="shared" si="770"/>
        <v>0</v>
      </c>
      <c r="AK938" s="2">
        <v>264.04000000000002</v>
      </c>
      <c r="AL938" s="2">
        <v>252.3</v>
      </c>
      <c r="AM938" s="2">
        <v>7.73</v>
      </c>
      <c r="AN938" s="2">
        <v>2.86</v>
      </c>
      <c r="AO938" s="2">
        <v>4.01</v>
      </c>
      <c r="AP938" s="2">
        <v>0</v>
      </c>
      <c r="AQ938" s="2">
        <v>0.5</v>
      </c>
      <c r="AR938" s="2">
        <v>0.21</v>
      </c>
      <c r="AS938" s="2">
        <v>0</v>
      </c>
      <c r="AT938" s="2">
        <v>123</v>
      </c>
      <c r="AU938" s="2">
        <v>75</v>
      </c>
      <c r="AV938" s="2">
        <v>1</v>
      </c>
      <c r="AW938" s="2">
        <v>1</v>
      </c>
      <c r="AX938" s="2"/>
      <c r="AY938" s="2"/>
      <c r="AZ938" s="2">
        <v>1</v>
      </c>
      <c r="BA938" s="2">
        <v>1</v>
      </c>
      <c r="BB938" s="2">
        <v>1</v>
      </c>
      <c r="BC938" s="2">
        <v>1</v>
      </c>
      <c r="BD938" s="2" t="s">
        <v>3</v>
      </c>
      <c r="BE938" s="2" t="s">
        <v>3</v>
      </c>
      <c r="BF938" s="2" t="s">
        <v>3</v>
      </c>
      <c r="BG938" s="2" t="s">
        <v>3</v>
      </c>
      <c r="BH938" s="2">
        <v>0</v>
      </c>
      <c r="BI938" s="2">
        <v>1</v>
      </c>
      <c r="BJ938" s="2" t="s">
        <v>198</v>
      </c>
      <c r="BK938" s="2"/>
      <c r="BL938" s="2"/>
      <c r="BM938" s="2">
        <v>11001</v>
      </c>
      <c r="BN938" s="2">
        <v>0</v>
      </c>
      <c r="BO938" s="2" t="s">
        <v>3</v>
      </c>
      <c r="BP938" s="2">
        <v>0</v>
      </c>
      <c r="BQ938" s="2">
        <v>2</v>
      </c>
      <c r="BR938" s="2">
        <v>0</v>
      </c>
      <c r="BS938" s="2">
        <v>1</v>
      </c>
      <c r="BT938" s="2">
        <v>1</v>
      </c>
      <c r="BU938" s="2">
        <v>1</v>
      </c>
      <c r="BV938" s="2">
        <v>1</v>
      </c>
      <c r="BW938" s="2">
        <v>1</v>
      </c>
      <c r="BX938" s="2">
        <v>1</v>
      </c>
      <c r="BY938" s="2" t="s">
        <v>3</v>
      </c>
      <c r="BZ938" s="2">
        <v>123</v>
      </c>
      <c r="CA938" s="2">
        <v>75</v>
      </c>
      <c r="CB938" s="2" t="s">
        <v>3</v>
      </c>
      <c r="CC938" s="2"/>
      <c r="CD938" s="2"/>
      <c r="CE938" s="2">
        <v>0</v>
      </c>
      <c r="CF938" s="2">
        <v>0</v>
      </c>
      <c r="CG938" s="2">
        <v>0</v>
      </c>
      <c r="CH938" s="2">
        <v>75</v>
      </c>
      <c r="CI938" s="2">
        <v>0</v>
      </c>
      <c r="CJ938" s="2">
        <v>0</v>
      </c>
      <c r="CK938" s="2">
        <v>0</v>
      </c>
      <c r="CL938" s="2">
        <v>0</v>
      </c>
      <c r="CM938" s="2">
        <v>0</v>
      </c>
      <c r="CN938" s="2" t="s">
        <v>3</v>
      </c>
      <c r="CO938" s="2">
        <v>0</v>
      </c>
      <c r="CP938" s="2">
        <f t="shared" si="771"/>
        <v>-8</v>
      </c>
      <c r="CQ938" s="2">
        <f t="shared" si="772"/>
        <v>0</v>
      </c>
      <c r="CR938" s="2">
        <f t="shared" si="773"/>
        <v>3.09</v>
      </c>
      <c r="CS938" s="2">
        <f t="shared" si="774"/>
        <v>1.1399999999999999</v>
      </c>
      <c r="CT938" s="2">
        <f t="shared" si="775"/>
        <v>1.6</v>
      </c>
      <c r="CU938" s="2">
        <f t="shared" si="776"/>
        <v>0</v>
      </c>
      <c r="CV938" s="2">
        <f t="shared" si="777"/>
        <v>0.2</v>
      </c>
      <c r="CW938" s="2">
        <f t="shared" si="778"/>
        <v>8.4000000000000005E-2</v>
      </c>
      <c r="CX938" s="2">
        <f t="shared" si="779"/>
        <v>0</v>
      </c>
      <c r="CY938" s="2">
        <f>(((S938+R938)*AT938)/100)</f>
        <v>-6.15</v>
      </c>
      <c r="CZ938" s="2">
        <f>(((S938+R938)*AU938)/100)</f>
        <v>-3.75</v>
      </c>
      <c r="DA938" s="2"/>
      <c r="DB938" s="2"/>
      <c r="DC938" s="2" t="s">
        <v>3</v>
      </c>
      <c r="DD938" s="2" t="s">
        <v>509</v>
      </c>
      <c r="DE938" s="2" t="s">
        <v>509</v>
      </c>
      <c r="DF938" s="2" t="s">
        <v>509</v>
      </c>
      <c r="DG938" s="2" t="s">
        <v>509</v>
      </c>
      <c r="DH938" s="2" t="s">
        <v>3</v>
      </c>
      <c r="DI938" s="2" t="s">
        <v>509</v>
      </c>
      <c r="DJ938" s="2" t="s">
        <v>509</v>
      </c>
      <c r="DK938" s="2" t="s">
        <v>3</v>
      </c>
      <c r="DL938" s="2" t="s">
        <v>3</v>
      </c>
      <c r="DM938" s="2" t="s">
        <v>3</v>
      </c>
      <c r="DN938" s="2">
        <v>0</v>
      </c>
      <c r="DO938" s="2">
        <v>0</v>
      </c>
      <c r="DP938" s="2">
        <v>1</v>
      </c>
      <c r="DQ938" s="2">
        <v>1</v>
      </c>
      <c r="DR938" s="2"/>
      <c r="DS938" s="2"/>
      <c r="DT938" s="2"/>
      <c r="DU938" s="2">
        <v>1013</v>
      </c>
      <c r="DV938" s="2" t="s">
        <v>186</v>
      </c>
      <c r="DW938" s="2" t="s">
        <v>186</v>
      </c>
      <c r="DX938" s="2">
        <v>1</v>
      </c>
      <c r="DY938" s="2"/>
      <c r="DZ938" s="2" t="s">
        <v>3</v>
      </c>
      <c r="EA938" s="2" t="s">
        <v>3</v>
      </c>
      <c r="EB938" s="2" t="s">
        <v>3</v>
      </c>
      <c r="EC938" s="2" t="s">
        <v>3</v>
      </c>
      <c r="ED938" s="2"/>
      <c r="EE938" s="2">
        <v>54328965</v>
      </c>
      <c r="EF938" s="2">
        <v>2</v>
      </c>
      <c r="EG938" s="2" t="s">
        <v>21</v>
      </c>
      <c r="EH938" s="2">
        <v>0</v>
      </c>
      <c r="EI938" s="2" t="s">
        <v>3</v>
      </c>
      <c r="EJ938" s="2">
        <v>1</v>
      </c>
      <c r="EK938" s="2">
        <v>11001</v>
      </c>
      <c r="EL938" s="2" t="s">
        <v>22</v>
      </c>
      <c r="EM938" s="2" t="s">
        <v>23</v>
      </c>
      <c r="EN938" s="2"/>
      <c r="EO938" s="2" t="s">
        <v>3</v>
      </c>
      <c r="EP938" s="2"/>
      <c r="EQ938" s="2">
        <v>1441792</v>
      </c>
      <c r="ER938" s="2">
        <v>264.04000000000002</v>
      </c>
      <c r="ES938" s="2">
        <v>252.3</v>
      </c>
      <c r="ET938" s="2">
        <v>7.73</v>
      </c>
      <c r="EU938" s="2">
        <v>2.86</v>
      </c>
      <c r="EV938" s="2">
        <v>4.01</v>
      </c>
      <c r="EW938" s="2">
        <v>0.5</v>
      </c>
      <c r="EX938" s="2">
        <v>0.21</v>
      </c>
      <c r="EY938" s="2">
        <v>1</v>
      </c>
      <c r="EZ938" s="2"/>
      <c r="FA938" s="2"/>
      <c r="FB938" s="2"/>
      <c r="FC938" s="2"/>
      <c r="FD938" s="2"/>
      <c r="FE938" s="2"/>
      <c r="FF938" s="2"/>
      <c r="FG938" s="2"/>
      <c r="FH938" s="2"/>
      <c r="FI938" s="2"/>
      <c r="FJ938" s="2"/>
      <c r="FK938" s="2"/>
      <c r="FL938" s="2"/>
      <c r="FM938" s="2"/>
      <c r="FN938" s="2"/>
      <c r="FO938" s="2"/>
      <c r="FP938" s="2"/>
      <c r="FQ938" s="2">
        <v>0</v>
      </c>
      <c r="FR938" s="2">
        <f t="shared" si="780"/>
        <v>0</v>
      </c>
      <c r="FS938" s="2">
        <v>0</v>
      </c>
      <c r="FT938" s="2"/>
      <c r="FU938" s="2"/>
      <c r="FV938" s="2"/>
      <c r="FW938" s="2"/>
      <c r="FX938" s="2">
        <v>123</v>
      </c>
      <c r="FY938" s="2">
        <v>75</v>
      </c>
      <c r="FZ938" s="2"/>
      <c r="GA938" s="2" t="s">
        <v>3</v>
      </c>
      <c r="GB938" s="2"/>
      <c r="GC938" s="2"/>
      <c r="GD938" s="2">
        <v>1</v>
      </c>
      <c r="GE938" s="2"/>
      <c r="GF938" s="2">
        <v>-340975629</v>
      </c>
      <c r="GG938" s="2">
        <v>2</v>
      </c>
      <c r="GH938" s="2">
        <v>1</v>
      </c>
      <c r="GI938" s="2">
        <v>-2</v>
      </c>
      <c r="GJ938" s="2">
        <v>0</v>
      </c>
      <c r="GK938" s="2">
        <v>0</v>
      </c>
      <c r="GL938" s="2">
        <f t="shared" si="781"/>
        <v>0</v>
      </c>
      <c r="GM938" s="2">
        <f t="shared" si="782"/>
        <v>-18</v>
      </c>
      <c r="GN938" s="2">
        <f t="shared" si="783"/>
        <v>-18</v>
      </c>
      <c r="GO938" s="2">
        <f t="shared" si="784"/>
        <v>0</v>
      </c>
      <c r="GP938" s="2">
        <f t="shared" si="785"/>
        <v>0</v>
      </c>
      <c r="GQ938" s="2"/>
      <c r="GR938" s="2">
        <v>0</v>
      </c>
      <c r="GS938" s="2">
        <v>3</v>
      </c>
      <c r="GT938" s="2">
        <v>0</v>
      </c>
      <c r="GU938" s="2" t="s">
        <v>509</v>
      </c>
      <c r="GV938" s="2">
        <f>ROUND(((GT938*0.4)),2)</f>
        <v>0</v>
      </c>
      <c r="GW938" s="2">
        <v>1</v>
      </c>
      <c r="GX938" s="2">
        <f t="shared" si="787"/>
        <v>0</v>
      </c>
      <c r="GY938" s="2"/>
      <c r="GZ938" s="2"/>
      <c r="HA938" s="2">
        <v>0</v>
      </c>
      <c r="HB938" s="2">
        <v>0</v>
      </c>
      <c r="HC938" s="2">
        <f t="shared" si="788"/>
        <v>0</v>
      </c>
      <c r="HD938" s="2"/>
      <c r="HE938" s="2" t="s">
        <v>3</v>
      </c>
      <c r="HF938" s="2" t="s">
        <v>3</v>
      </c>
      <c r="HG938" s="2"/>
      <c r="HH938" s="2"/>
      <c r="HI938" s="2"/>
      <c r="HJ938" s="2"/>
      <c r="HK938" s="2"/>
      <c r="HL938" s="2"/>
      <c r="HM938" s="2" t="s">
        <v>3</v>
      </c>
      <c r="HN938" s="2" t="s">
        <v>24</v>
      </c>
      <c r="HO938" s="2" t="s">
        <v>25</v>
      </c>
      <c r="HP938" s="2" t="s">
        <v>22</v>
      </c>
      <c r="HQ938" s="2" t="s">
        <v>22</v>
      </c>
      <c r="HR938" s="2"/>
      <c r="HS938" s="2"/>
      <c r="HT938" s="2"/>
      <c r="HU938" s="2"/>
      <c r="HV938" s="2"/>
      <c r="HW938" s="2"/>
      <c r="HX938" s="2"/>
      <c r="HY938" s="2"/>
      <c r="HZ938" s="2"/>
      <c r="IA938" s="2"/>
      <c r="IB938" s="2"/>
      <c r="IC938" s="2"/>
      <c r="ID938" s="2"/>
      <c r="IE938" s="2"/>
      <c r="IF938" s="2"/>
      <c r="IG938" s="2"/>
      <c r="IH938" s="2"/>
      <c r="II938" s="2"/>
      <c r="IJ938" s="2"/>
      <c r="IK938" s="2">
        <v>0</v>
      </c>
      <c r="IL938" s="2"/>
      <c r="IM938" s="2"/>
      <c r="IN938" s="2"/>
      <c r="IO938" s="2"/>
      <c r="IP938" s="2"/>
      <c r="IQ938" s="2"/>
      <c r="IR938" s="2"/>
      <c r="IS938" s="2"/>
      <c r="IT938" s="2"/>
      <c r="IU938" s="2"/>
    </row>
    <row r="939" spans="1:255" x14ac:dyDescent="0.2">
      <c r="A939">
        <v>17</v>
      </c>
      <c r="B939">
        <v>1</v>
      </c>
      <c r="C939">
        <f>ROW(SmtRes!A818)</f>
        <v>818</v>
      </c>
      <c r="D939">
        <f>ROW(EtalonRes!A832)</f>
        <v>832</v>
      </c>
      <c r="E939" t="s">
        <v>507</v>
      </c>
      <c r="F939" t="s">
        <v>196</v>
      </c>
      <c r="G939" t="s">
        <v>508</v>
      </c>
      <c r="H939" t="s">
        <v>186</v>
      </c>
      <c r="I939">
        <f>'1.Лок.смета.и.Акт'!E105</f>
        <v>-1.615</v>
      </c>
      <c r="J939">
        <v>0</v>
      </c>
      <c r="K939">
        <v>-1.615</v>
      </c>
      <c r="L939">
        <v>-3.23</v>
      </c>
      <c r="M939">
        <v>0</v>
      </c>
      <c r="N939">
        <f t="shared" si="753"/>
        <v>-3.23</v>
      </c>
      <c r="O939">
        <f t="shared" si="754"/>
        <v>-105</v>
      </c>
      <c r="P939">
        <f t="shared" si="755"/>
        <v>0</v>
      </c>
      <c r="Q939">
        <f t="shared" si="756"/>
        <v>-39</v>
      </c>
      <c r="R939">
        <f t="shared" si="757"/>
        <v>-36</v>
      </c>
      <c r="S939">
        <f t="shared" si="758"/>
        <v>-66</v>
      </c>
      <c r="T939">
        <f t="shared" si="759"/>
        <v>0</v>
      </c>
      <c r="U939" t="e">
        <f t="shared" si="760"/>
        <v>#REF!</v>
      </c>
      <c r="V939">
        <f t="shared" si="761"/>
        <v>-0.13566</v>
      </c>
      <c r="W939">
        <f t="shared" si="762"/>
        <v>0</v>
      </c>
      <c r="X939" t="e">
        <f t="shared" si="763"/>
        <v>#REF!</v>
      </c>
      <c r="Y939" t="e">
        <f t="shared" si="764"/>
        <v>#REF!</v>
      </c>
      <c r="AA939">
        <v>69726884</v>
      </c>
      <c r="AB939">
        <f t="shared" si="765"/>
        <v>4.6900000000000004</v>
      </c>
      <c r="AC939">
        <f>ROUND(((ES939*0.4)+(SUM(SmtRes!BC814:'SmtRes'!BC818)+SUM(EtalonRes!AL828:'EtalonRes'!AL832))),2)</f>
        <v>0</v>
      </c>
      <c r="AD939">
        <f>ROUND(((((ET939*0.4))-((EU939*0.4)))+AE939),2)</f>
        <v>3.09</v>
      </c>
      <c r="AE939">
        <f>ROUND(((EU939*0.4)),2)</f>
        <v>1.1399999999999999</v>
      </c>
      <c r="AF939">
        <f>ROUND(((EV939*0.4)),2)</f>
        <v>1.6</v>
      </c>
      <c r="AG939">
        <f t="shared" si="768"/>
        <v>0</v>
      </c>
      <c r="AH939" t="e">
        <f>((EW939*0.4))</f>
        <v>#REF!</v>
      </c>
      <c r="AI939">
        <f>((EX939*0.4))</f>
        <v>8.4000000000000005E-2</v>
      </c>
      <c r="AJ939">
        <f t="shared" si="770"/>
        <v>0</v>
      </c>
      <c r="AK939">
        <v>264.04000000000002</v>
      </c>
      <c r="AL939">
        <v>252.3</v>
      </c>
      <c r="AM939">
        <v>7.73</v>
      </c>
      <c r="AN939">
        <v>2.86</v>
      </c>
      <c r="AO939">
        <v>4.01</v>
      </c>
      <c r="AP939">
        <v>0</v>
      </c>
      <c r="AQ939" t="e">
        <f>'1.Лок.смета.и.Акт'!#REF!</f>
        <v>#REF!</v>
      </c>
      <c r="AR939">
        <v>0.21</v>
      </c>
      <c r="AS939">
        <v>0</v>
      </c>
      <c r="AT939">
        <v>117</v>
      </c>
      <c r="AU939">
        <v>64</v>
      </c>
      <c r="AV939">
        <v>1</v>
      </c>
      <c r="AW939">
        <v>1</v>
      </c>
      <c r="AZ939">
        <v>1</v>
      </c>
      <c r="BA939">
        <v>25.36</v>
      </c>
      <c r="BB939">
        <v>7.84</v>
      </c>
      <c r="BC939">
        <v>7.56</v>
      </c>
      <c r="BD939" t="s">
        <v>3</v>
      </c>
      <c r="BE939" t="s">
        <v>3</v>
      </c>
      <c r="BF939" t="s">
        <v>3</v>
      </c>
      <c r="BG939" t="s">
        <v>3</v>
      </c>
      <c r="BH939">
        <v>0</v>
      </c>
      <c r="BI939">
        <v>1</v>
      </c>
      <c r="BJ939" t="s">
        <v>198</v>
      </c>
      <c r="BM939">
        <v>11001</v>
      </c>
      <c r="BN939">
        <v>0</v>
      </c>
      <c r="BO939" t="s">
        <v>196</v>
      </c>
      <c r="BP939">
        <v>1</v>
      </c>
      <c r="BQ939">
        <v>2</v>
      </c>
      <c r="BR939">
        <v>0</v>
      </c>
      <c r="BS939">
        <v>19.8</v>
      </c>
      <c r="BT939">
        <v>1</v>
      </c>
      <c r="BU939">
        <v>1</v>
      </c>
      <c r="BV939">
        <v>1</v>
      </c>
      <c r="BW939">
        <v>1</v>
      </c>
      <c r="BX939">
        <v>1</v>
      </c>
      <c r="BY939" t="s">
        <v>3</v>
      </c>
      <c r="BZ939" t="e">
        <f>'1.Лок.смета.и.Акт'!#REF!</f>
        <v>#REF!</v>
      </c>
      <c r="CA939" t="e">
        <f>'1.Лок.смета.и.Акт'!#REF!</f>
        <v>#REF!</v>
      </c>
      <c r="CB939" t="s">
        <v>3</v>
      </c>
      <c r="CE939">
        <v>0</v>
      </c>
      <c r="CF939">
        <v>0</v>
      </c>
      <c r="CG939">
        <v>0</v>
      </c>
      <c r="CH939">
        <v>75</v>
      </c>
      <c r="CI939">
        <v>0</v>
      </c>
      <c r="CJ939">
        <v>0</v>
      </c>
      <c r="CK939">
        <v>0</v>
      </c>
      <c r="CL939">
        <v>0</v>
      </c>
      <c r="CM939">
        <v>0</v>
      </c>
      <c r="CN939" t="s">
        <v>3</v>
      </c>
      <c r="CO939">
        <v>0</v>
      </c>
      <c r="CP939">
        <f t="shared" si="771"/>
        <v>-105</v>
      </c>
      <c r="CQ939">
        <f t="shared" si="772"/>
        <v>0</v>
      </c>
      <c r="CR939">
        <f t="shared" si="773"/>
        <v>24.2256</v>
      </c>
      <c r="CS939">
        <f t="shared" si="774"/>
        <v>22.571999999999999</v>
      </c>
      <c r="CT939">
        <f t="shared" si="775"/>
        <v>40.576000000000001</v>
      </c>
      <c r="CU939">
        <f t="shared" si="776"/>
        <v>0</v>
      </c>
      <c r="CV939" t="e">
        <f t="shared" si="777"/>
        <v>#REF!</v>
      </c>
      <c r="CW939">
        <f t="shared" si="778"/>
        <v>8.4000000000000005E-2</v>
      </c>
      <c r="CX939">
        <f t="shared" si="779"/>
        <v>0</v>
      </c>
      <c r="CY939" t="e">
        <f>(S939+R939)*(BZ939/100)</f>
        <v>#REF!</v>
      </c>
      <c r="CZ939" t="e">
        <f>(S939+R939)*(CA939/100)</f>
        <v>#REF!</v>
      </c>
      <c r="DC939" t="s">
        <v>3</v>
      </c>
      <c r="DD939" t="s">
        <v>509</v>
      </c>
      <c r="DE939" t="s">
        <v>509</v>
      </c>
      <c r="DF939" t="s">
        <v>509</v>
      </c>
      <c r="DG939" t="s">
        <v>509</v>
      </c>
      <c r="DH939" t="s">
        <v>3</v>
      </c>
      <c r="DI939" t="s">
        <v>509</v>
      </c>
      <c r="DJ939" t="s">
        <v>509</v>
      </c>
      <c r="DK939" t="s">
        <v>3</v>
      </c>
      <c r="DL939" t="s">
        <v>3</v>
      </c>
      <c r="DM939" t="s">
        <v>3</v>
      </c>
      <c r="DN939">
        <v>123</v>
      </c>
      <c r="DO939">
        <v>75</v>
      </c>
      <c r="DP939">
        <v>1</v>
      </c>
      <c r="DQ939">
        <v>1</v>
      </c>
      <c r="DU939">
        <v>1013</v>
      </c>
      <c r="DV939" t="s">
        <v>186</v>
      </c>
      <c r="DW939" t="str">
        <f>'1.Лок.смета.и.Акт'!D105</f>
        <v>100 м2 стяжки</v>
      </c>
      <c r="DX939">
        <v>1</v>
      </c>
      <c r="DZ939" t="s">
        <v>3</v>
      </c>
      <c r="EA939" t="s">
        <v>3</v>
      </c>
      <c r="EB939" t="s">
        <v>3</v>
      </c>
      <c r="EC939" t="s">
        <v>3</v>
      </c>
      <c r="EE939">
        <v>54328965</v>
      </c>
      <c r="EF939">
        <v>2</v>
      </c>
      <c r="EG939" t="s">
        <v>21</v>
      </c>
      <c r="EH939">
        <v>0</v>
      </c>
      <c r="EI939" t="s">
        <v>3</v>
      </c>
      <c r="EJ939">
        <v>1</v>
      </c>
      <c r="EK939">
        <v>11001</v>
      </c>
      <c r="EL939" t="s">
        <v>22</v>
      </c>
      <c r="EM939" t="s">
        <v>23</v>
      </c>
      <c r="EO939" t="s">
        <v>3</v>
      </c>
      <c r="EQ939">
        <v>1441792</v>
      </c>
      <c r="ER939">
        <v>264.04000000000002</v>
      </c>
      <c r="ES939">
        <v>252.3</v>
      </c>
      <c r="ET939">
        <v>7.73</v>
      </c>
      <c r="EU939">
        <v>2.86</v>
      </c>
      <c r="EV939">
        <v>4.01</v>
      </c>
      <c r="EW939" t="e">
        <f>'1.Лок.смета.и.Акт'!#REF!</f>
        <v>#REF!</v>
      </c>
      <c r="EX939">
        <v>0.21</v>
      </c>
      <c r="EY939">
        <v>1</v>
      </c>
      <c r="FQ939">
        <v>0</v>
      </c>
      <c r="FR939">
        <f t="shared" si="780"/>
        <v>0</v>
      </c>
      <c r="FS939">
        <v>0</v>
      </c>
      <c r="FX939">
        <v>123</v>
      </c>
      <c r="FY939">
        <v>75</v>
      </c>
      <c r="GA939" t="s">
        <v>3</v>
      </c>
      <c r="GD939">
        <v>1</v>
      </c>
      <c r="GF939">
        <v>-340975629</v>
      </c>
      <c r="GG939">
        <v>2</v>
      </c>
      <c r="GH939">
        <v>1</v>
      </c>
      <c r="GI939">
        <v>2</v>
      </c>
      <c r="GJ939">
        <v>0</v>
      </c>
      <c r="GK939">
        <v>0</v>
      </c>
      <c r="GL939">
        <f t="shared" si="781"/>
        <v>0</v>
      </c>
      <c r="GM939" t="e">
        <f t="shared" si="782"/>
        <v>#REF!</v>
      </c>
      <c r="GN939" t="e">
        <f t="shared" si="783"/>
        <v>#REF!</v>
      </c>
      <c r="GO939">
        <f t="shared" si="784"/>
        <v>0</v>
      </c>
      <c r="GP939">
        <f t="shared" si="785"/>
        <v>0</v>
      </c>
      <c r="GR939">
        <v>0</v>
      </c>
      <c r="GS939">
        <v>3</v>
      </c>
      <c r="GT939">
        <v>0</v>
      </c>
      <c r="GU939" t="s">
        <v>509</v>
      </c>
      <c r="GV939">
        <f>ROUND(((GT939*0.4)),2)</f>
        <v>0</v>
      </c>
      <c r="GW939">
        <v>1015.2</v>
      </c>
      <c r="GX939">
        <f t="shared" si="787"/>
        <v>0</v>
      </c>
      <c r="HA939">
        <v>0</v>
      </c>
      <c r="HB939">
        <v>0</v>
      </c>
      <c r="HC939">
        <f t="shared" si="788"/>
        <v>0</v>
      </c>
      <c r="HE939" t="s">
        <v>3</v>
      </c>
      <c r="HF939" t="s">
        <v>3</v>
      </c>
      <c r="HM939" t="s">
        <v>3</v>
      </c>
      <c r="HN939" t="s">
        <v>24</v>
      </c>
      <c r="HO939" t="s">
        <v>25</v>
      </c>
      <c r="HP939" t="s">
        <v>22</v>
      </c>
      <c r="HQ939" t="s">
        <v>22</v>
      </c>
      <c r="IK939">
        <v>0</v>
      </c>
    </row>
    <row r="940" spans="1:255" x14ac:dyDescent="0.2">
      <c r="A940" s="2">
        <v>18</v>
      </c>
      <c r="B940" s="2">
        <v>1</v>
      </c>
      <c r="C940" s="2">
        <v>813</v>
      </c>
      <c r="D940" s="2"/>
      <c r="E940" s="2" t="s">
        <v>510</v>
      </c>
      <c r="F940" s="2" t="s">
        <v>502</v>
      </c>
      <c r="G940" s="2" t="s">
        <v>503</v>
      </c>
      <c r="H940" s="2" t="s">
        <v>40</v>
      </c>
      <c r="I940" s="2">
        <f>I938*J940</f>
        <v>-0.32945999999999998</v>
      </c>
      <c r="J940" s="2">
        <v>0.20399999999999999</v>
      </c>
      <c r="K940" s="2">
        <v>0.51</v>
      </c>
      <c r="L940" s="2">
        <v>-0.65891999999999995</v>
      </c>
      <c r="M940" s="2">
        <v>0</v>
      </c>
      <c r="N940" s="2">
        <f t="shared" si="753"/>
        <v>-0.65890000000000004</v>
      </c>
      <c r="O940" s="2">
        <f t="shared" si="754"/>
        <v>-175</v>
      </c>
      <c r="P940" s="2">
        <f t="shared" si="755"/>
        <v>-175</v>
      </c>
      <c r="Q940" s="2">
        <f t="shared" si="756"/>
        <v>0</v>
      </c>
      <c r="R940" s="2">
        <f t="shared" si="757"/>
        <v>0</v>
      </c>
      <c r="S940" s="2">
        <f t="shared" si="758"/>
        <v>0</v>
      </c>
      <c r="T940" s="2">
        <f t="shared" si="759"/>
        <v>0</v>
      </c>
      <c r="U940" s="2">
        <f t="shared" si="760"/>
        <v>0</v>
      </c>
      <c r="V940" s="2">
        <f t="shared" si="761"/>
        <v>0</v>
      </c>
      <c r="W940" s="2">
        <f t="shared" si="762"/>
        <v>0</v>
      </c>
      <c r="X940" s="2">
        <f t="shared" si="763"/>
        <v>0</v>
      </c>
      <c r="Y940" s="2">
        <f t="shared" si="764"/>
        <v>0</v>
      </c>
      <c r="Z940" s="2"/>
      <c r="AA940" s="2">
        <v>69726971</v>
      </c>
      <c r="AB940" s="2">
        <f t="shared" si="765"/>
        <v>531.91</v>
      </c>
      <c r="AC940" s="2">
        <f>ROUND((ES940),2)</f>
        <v>531.91</v>
      </c>
      <c r="AD940" s="2">
        <f t="shared" ref="AD940:AD955" si="789">ROUND((((ET940)-(EU940))+AE940),2)</f>
        <v>0</v>
      </c>
      <c r="AE940" s="2">
        <f t="shared" ref="AE940:AE955" si="790">ROUND((EU940),2)</f>
        <v>0</v>
      </c>
      <c r="AF940" s="2">
        <f t="shared" ref="AF940:AF955" si="791">ROUND((EV940),2)</f>
        <v>0</v>
      </c>
      <c r="AG940" s="2">
        <f t="shared" si="768"/>
        <v>0</v>
      </c>
      <c r="AH940" s="2">
        <f t="shared" ref="AH940:AH955" si="792">(EW940)</f>
        <v>0</v>
      </c>
      <c r="AI940" s="2">
        <f t="shared" ref="AI940:AI955" si="793">(EX940)</f>
        <v>0</v>
      </c>
      <c r="AJ940" s="2">
        <f t="shared" si="770"/>
        <v>0</v>
      </c>
      <c r="AK940" s="2">
        <v>531.91</v>
      </c>
      <c r="AL940" s="2">
        <v>531.91</v>
      </c>
      <c r="AM940" s="2">
        <v>0</v>
      </c>
      <c r="AN940" s="2">
        <v>0</v>
      </c>
      <c r="AO940" s="2">
        <v>0</v>
      </c>
      <c r="AP940" s="2">
        <v>0</v>
      </c>
      <c r="AQ940" s="2">
        <v>0</v>
      </c>
      <c r="AR940" s="2">
        <v>0</v>
      </c>
      <c r="AS940" s="2">
        <v>0</v>
      </c>
      <c r="AT940" s="2">
        <v>0</v>
      </c>
      <c r="AU940" s="2">
        <v>0</v>
      </c>
      <c r="AV940" s="2">
        <v>1</v>
      </c>
      <c r="AW940" s="2">
        <v>1</v>
      </c>
      <c r="AX940" s="2"/>
      <c r="AY940" s="2"/>
      <c r="AZ940" s="2">
        <v>1</v>
      </c>
      <c r="BA940" s="2">
        <v>1</v>
      </c>
      <c r="BB940" s="2">
        <v>1</v>
      </c>
      <c r="BC940" s="2">
        <v>1</v>
      </c>
      <c r="BD940" s="2" t="s">
        <v>3</v>
      </c>
      <c r="BE940" s="2" t="s">
        <v>3</v>
      </c>
      <c r="BF940" s="2" t="s">
        <v>3</v>
      </c>
      <c r="BG940" s="2" t="s">
        <v>3</v>
      </c>
      <c r="BH940" s="2">
        <v>3</v>
      </c>
      <c r="BI940" s="2">
        <v>1</v>
      </c>
      <c r="BJ940" s="2" t="s">
        <v>504</v>
      </c>
      <c r="BK940" s="2"/>
      <c r="BL940" s="2"/>
      <c r="BM940" s="2">
        <v>500001</v>
      </c>
      <c r="BN940" s="2">
        <v>0</v>
      </c>
      <c r="BO940" s="2" t="s">
        <v>3</v>
      </c>
      <c r="BP940" s="2">
        <v>0</v>
      </c>
      <c r="BQ940" s="2">
        <v>8</v>
      </c>
      <c r="BR940" s="2">
        <v>0</v>
      </c>
      <c r="BS940" s="2">
        <v>1</v>
      </c>
      <c r="BT940" s="2">
        <v>1</v>
      </c>
      <c r="BU940" s="2">
        <v>1</v>
      </c>
      <c r="BV940" s="2">
        <v>1</v>
      </c>
      <c r="BW940" s="2">
        <v>1</v>
      </c>
      <c r="BX940" s="2">
        <v>1</v>
      </c>
      <c r="BY940" s="2" t="s">
        <v>3</v>
      </c>
      <c r="BZ940" s="2">
        <v>0</v>
      </c>
      <c r="CA940" s="2">
        <v>0</v>
      </c>
      <c r="CB940" s="2" t="s">
        <v>3</v>
      </c>
      <c r="CC940" s="2"/>
      <c r="CD940" s="2"/>
      <c r="CE940" s="2">
        <v>0</v>
      </c>
      <c r="CF940" s="2">
        <v>0</v>
      </c>
      <c r="CG940" s="2">
        <v>0</v>
      </c>
      <c r="CH940" s="2">
        <v>75</v>
      </c>
      <c r="CI940" s="2">
        <v>1</v>
      </c>
      <c r="CJ940" s="2">
        <v>0</v>
      </c>
      <c r="CK940" s="2">
        <v>0</v>
      </c>
      <c r="CL940" s="2">
        <v>0</v>
      </c>
      <c r="CM940" s="2">
        <v>0</v>
      </c>
      <c r="CN940" s="2" t="s">
        <v>3</v>
      </c>
      <c r="CO940" s="2">
        <v>0</v>
      </c>
      <c r="CP940" s="2">
        <f t="shared" si="771"/>
        <v>-175</v>
      </c>
      <c r="CQ940" s="2">
        <f t="shared" si="772"/>
        <v>531.91</v>
      </c>
      <c r="CR940" s="2">
        <f t="shared" si="773"/>
        <v>0</v>
      </c>
      <c r="CS940" s="2">
        <f t="shared" si="774"/>
        <v>0</v>
      </c>
      <c r="CT940" s="2">
        <f t="shared" si="775"/>
        <v>0</v>
      </c>
      <c r="CU940" s="2">
        <f t="shared" si="776"/>
        <v>0</v>
      </c>
      <c r="CV940" s="2">
        <f t="shared" si="777"/>
        <v>0</v>
      </c>
      <c r="CW940" s="2">
        <f t="shared" si="778"/>
        <v>0</v>
      </c>
      <c r="CX940" s="2">
        <f t="shared" si="779"/>
        <v>0</v>
      </c>
      <c r="CY940" s="2">
        <f>(((S940+R940)*AT940)/100)</f>
        <v>0</v>
      </c>
      <c r="CZ940" s="2">
        <f>(((S940+R940)*AU940)/100)</f>
        <v>0</v>
      </c>
      <c r="DA940" s="2"/>
      <c r="DB940" s="2"/>
      <c r="DC940" s="2" t="s">
        <v>3</v>
      </c>
      <c r="DD940" s="2" t="s">
        <v>3</v>
      </c>
      <c r="DE940" s="2" t="s">
        <v>3</v>
      </c>
      <c r="DF940" s="2" t="s">
        <v>3</v>
      </c>
      <c r="DG940" s="2" t="s">
        <v>3</v>
      </c>
      <c r="DH940" s="2" t="s">
        <v>3</v>
      </c>
      <c r="DI940" s="2" t="s">
        <v>3</v>
      </c>
      <c r="DJ940" s="2" t="s">
        <v>3</v>
      </c>
      <c r="DK940" s="2" t="s">
        <v>3</v>
      </c>
      <c r="DL940" s="2" t="s">
        <v>3</v>
      </c>
      <c r="DM940" s="2" t="s">
        <v>3</v>
      </c>
      <c r="DN940" s="2">
        <v>0</v>
      </c>
      <c r="DO940" s="2">
        <v>0</v>
      </c>
      <c r="DP940" s="2">
        <v>1</v>
      </c>
      <c r="DQ940" s="2">
        <v>1</v>
      </c>
      <c r="DR940" s="2"/>
      <c r="DS940" s="2"/>
      <c r="DT940" s="2"/>
      <c r="DU940" s="2">
        <v>1007</v>
      </c>
      <c r="DV940" s="2" t="s">
        <v>40</v>
      </c>
      <c r="DW940" s="2" t="s">
        <v>40</v>
      </c>
      <c r="DX940" s="2">
        <v>1</v>
      </c>
      <c r="DY940" s="2"/>
      <c r="DZ940" s="2" t="s">
        <v>3</v>
      </c>
      <c r="EA940" s="2" t="s">
        <v>3</v>
      </c>
      <c r="EB940" s="2" t="s">
        <v>3</v>
      </c>
      <c r="EC940" s="2" t="s">
        <v>3</v>
      </c>
      <c r="ED940" s="2"/>
      <c r="EE940" s="2">
        <v>54328897</v>
      </c>
      <c r="EF940" s="2">
        <v>8</v>
      </c>
      <c r="EG940" s="2" t="s">
        <v>31</v>
      </c>
      <c r="EH940" s="2">
        <v>0</v>
      </c>
      <c r="EI940" s="2" t="s">
        <v>3</v>
      </c>
      <c r="EJ940" s="2">
        <v>1</v>
      </c>
      <c r="EK940" s="2">
        <v>500001</v>
      </c>
      <c r="EL940" s="2" t="s">
        <v>32</v>
      </c>
      <c r="EM940" s="2" t="s">
        <v>33</v>
      </c>
      <c r="EN940" s="2"/>
      <c r="EO940" s="2" t="s">
        <v>3</v>
      </c>
      <c r="EP940" s="2"/>
      <c r="EQ940" s="2">
        <v>0</v>
      </c>
      <c r="ER940" s="2">
        <v>531.91</v>
      </c>
      <c r="ES940" s="2">
        <v>531.91</v>
      </c>
      <c r="ET940" s="2">
        <v>0</v>
      </c>
      <c r="EU940" s="2">
        <v>0</v>
      </c>
      <c r="EV940" s="2">
        <v>0</v>
      </c>
      <c r="EW940" s="2">
        <v>0</v>
      </c>
      <c r="EX940" s="2">
        <v>0</v>
      </c>
      <c r="EY940" s="2"/>
      <c r="EZ940" s="2"/>
      <c r="FA940" s="2"/>
      <c r="FB940" s="2"/>
      <c r="FC940" s="2"/>
      <c r="FD940" s="2"/>
      <c r="FE940" s="2"/>
      <c r="FF940" s="2"/>
      <c r="FG940" s="2"/>
      <c r="FH940" s="2"/>
      <c r="FI940" s="2"/>
      <c r="FJ940" s="2"/>
      <c r="FK940" s="2"/>
      <c r="FL940" s="2"/>
      <c r="FM940" s="2"/>
      <c r="FN940" s="2"/>
      <c r="FO940" s="2"/>
      <c r="FP940" s="2"/>
      <c r="FQ940" s="2">
        <v>0</v>
      </c>
      <c r="FR940" s="2">
        <f t="shared" si="780"/>
        <v>0</v>
      </c>
      <c r="FS940" s="2">
        <v>0</v>
      </c>
      <c r="FT940" s="2"/>
      <c r="FU940" s="2"/>
      <c r="FV940" s="2"/>
      <c r="FW940" s="2"/>
      <c r="FX940" s="2">
        <v>0</v>
      </c>
      <c r="FY940" s="2">
        <v>0</v>
      </c>
      <c r="FZ940" s="2"/>
      <c r="GA940" s="2" t="s">
        <v>3</v>
      </c>
      <c r="GB940" s="2"/>
      <c r="GC940" s="2"/>
      <c r="GD940" s="2">
        <v>1</v>
      </c>
      <c r="GE940" s="2"/>
      <c r="GF940" s="2">
        <v>-1690895291</v>
      </c>
      <c r="GG940" s="2">
        <v>2</v>
      </c>
      <c r="GH940" s="2">
        <v>0</v>
      </c>
      <c r="GI940" s="2">
        <v>-2</v>
      </c>
      <c r="GJ940" s="2">
        <v>0</v>
      </c>
      <c r="GK940" s="2">
        <v>0</v>
      </c>
      <c r="GL940" s="2">
        <f t="shared" si="781"/>
        <v>0</v>
      </c>
      <c r="GM940" s="2">
        <f t="shared" si="782"/>
        <v>-175</v>
      </c>
      <c r="GN940" s="2">
        <f t="shared" si="783"/>
        <v>-175</v>
      </c>
      <c r="GO940" s="2">
        <f t="shared" si="784"/>
        <v>0</v>
      </c>
      <c r="GP940" s="2">
        <f t="shared" si="785"/>
        <v>0</v>
      </c>
      <c r="GQ940" s="2"/>
      <c r="GR940" s="2">
        <v>0</v>
      </c>
      <c r="GS940" s="2">
        <v>3</v>
      </c>
      <c r="GT940" s="2">
        <v>0</v>
      </c>
      <c r="GU940" s="2" t="s">
        <v>3</v>
      </c>
      <c r="GV940" s="2">
        <f t="shared" ref="GV940:GV955" si="794">ROUND((GT940),2)</f>
        <v>0</v>
      </c>
      <c r="GW940" s="2">
        <v>1</v>
      </c>
      <c r="GX940" s="2">
        <f t="shared" si="787"/>
        <v>0</v>
      </c>
      <c r="GY940" s="2"/>
      <c r="GZ940" s="2"/>
      <c r="HA940" s="2">
        <v>0</v>
      </c>
      <c r="HB940" s="2">
        <v>0</v>
      </c>
      <c r="HC940" s="2">
        <f t="shared" si="788"/>
        <v>0</v>
      </c>
      <c r="HD940" s="2"/>
      <c r="HE940" s="2" t="s">
        <v>3</v>
      </c>
      <c r="HF940" s="2" t="s">
        <v>3</v>
      </c>
      <c r="HG940" s="2"/>
      <c r="HH940" s="2"/>
      <c r="HI940" s="2"/>
      <c r="HJ940" s="2"/>
      <c r="HK940" s="2"/>
      <c r="HL940" s="2"/>
      <c r="HM940" s="2" t="s">
        <v>509</v>
      </c>
      <c r="HN940" s="2" t="s">
        <v>3</v>
      </c>
      <c r="HO940" s="2" t="s">
        <v>3</v>
      </c>
      <c r="HP940" s="2" t="s">
        <v>3</v>
      </c>
      <c r="HQ940" s="2" t="s">
        <v>3</v>
      </c>
      <c r="HR940" s="2"/>
      <c r="HS940" s="2"/>
      <c r="HT940" s="2"/>
      <c r="HU940" s="2"/>
      <c r="HV940" s="2"/>
      <c r="HW940" s="2"/>
      <c r="HX940" s="2"/>
      <c r="HY940" s="2"/>
      <c r="HZ940" s="2"/>
      <c r="IA940" s="2"/>
      <c r="IB940" s="2"/>
      <c r="IC940" s="2"/>
      <c r="ID940" s="2"/>
      <c r="IE940" s="2"/>
      <c r="IF940" s="2"/>
      <c r="IG940" s="2"/>
      <c r="IH940" s="2"/>
      <c r="II940" s="2"/>
      <c r="IJ940" s="2"/>
      <c r="IK940" s="2">
        <v>0</v>
      </c>
      <c r="IL940" s="2"/>
      <c r="IM940" s="2"/>
      <c r="IN940" s="2"/>
      <c r="IO940" s="2"/>
      <c r="IP940" s="2"/>
      <c r="IQ940" s="2"/>
      <c r="IR940" s="2"/>
      <c r="IS940" s="2"/>
      <c r="IT940" s="2"/>
      <c r="IU940" s="2"/>
    </row>
    <row r="941" spans="1:255" x14ac:dyDescent="0.2">
      <c r="A941">
        <v>18</v>
      </c>
      <c r="B941">
        <v>1</v>
      </c>
      <c r="C941">
        <v>818</v>
      </c>
      <c r="E941" t="s">
        <v>510</v>
      </c>
      <c r="F941" t="e">
        <f>'1.Лок.смета.и.Акт'!#REF!</f>
        <v>#REF!</v>
      </c>
      <c r="G941" t="s">
        <v>503</v>
      </c>
      <c r="H941" t="s">
        <v>40</v>
      </c>
      <c r="I941">
        <f>I939*J941</f>
        <v>-0.32945999999999998</v>
      </c>
      <c r="J941">
        <v>0.20399999999999999</v>
      </c>
      <c r="K941">
        <v>0.51</v>
      </c>
      <c r="L941">
        <v>-0.65891999999999995</v>
      </c>
      <c r="M941">
        <v>0</v>
      </c>
      <c r="N941">
        <f t="shared" si="753"/>
        <v>-0.65890000000000004</v>
      </c>
      <c r="O941">
        <f t="shared" si="754"/>
        <v>-1439</v>
      </c>
      <c r="P941">
        <f t="shared" si="755"/>
        <v>-1439</v>
      </c>
      <c r="Q941">
        <f t="shared" si="756"/>
        <v>0</v>
      </c>
      <c r="R941">
        <f t="shared" si="757"/>
        <v>0</v>
      </c>
      <c r="S941">
        <f t="shared" si="758"/>
        <v>0</v>
      </c>
      <c r="T941">
        <f t="shared" si="759"/>
        <v>0</v>
      </c>
      <c r="U941">
        <f t="shared" si="760"/>
        <v>0</v>
      </c>
      <c r="V941">
        <f t="shared" si="761"/>
        <v>0</v>
      </c>
      <c r="W941">
        <f t="shared" si="762"/>
        <v>0</v>
      </c>
      <c r="X941">
        <f t="shared" si="763"/>
        <v>0</v>
      </c>
      <c r="Y941">
        <f t="shared" si="764"/>
        <v>0</v>
      </c>
      <c r="AA941">
        <v>69726884</v>
      </c>
      <c r="AB941">
        <f t="shared" si="765"/>
        <v>577.88</v>
      </c>
      <c r="AC941">
        <f>ROUND((ES941),2)</f>
        <v>577.88</v>
      </c>
      <c r="AD941">
        <f t="shared" si="789"/>
        <v>0</v>
      </c>
      <c r="AE941">
        <f t="shared" si="790"/>
        <v>0</v>
      </c>
      <c r="AF941">
        <f t="shared" si="791"/>
        <v>0</v>
      </c>
      <c r="AG941">
        <f t="shared" si="768"/>
        <v>0</v>
      </c>
      <c r="AH941">
        <f t="shared" si="792"/>
        <v>0</v>
      </c>
      <c r="AI941">
        <f t="shared" si="793"/>
        <v>0</v>
      </c>
      <c r="AJ941">
        <f t="shared" si="770"/>
        <v>0</v>
      </c>
      <c r="AK941">
        <v>577.88000000000011</v>
      </c>
      <c r="AL941">
        <v>577.88000000000011</v>
      </c>
      <c r="AM941">
        <v>0</v>
      </c>
      <c r="AN941">
        <v>0</v>
      </c>
      <c r="AO941">
        <v>0</v>
      </c>
      <c r="AP941">
        <v>0</v>
      </c>
      <c r="AQ941">
        <v>0</v>
      </c>
      <c r="AR941">
        <v>0</v>
      </c>
      <c r="AS941">
        <v>0</v>
      </c>
      <c r="AT941">
        <v>0</v>
      </c>
      <c r="AU941">
        <v>0</v>
      </c>
      <c r="AV941">
        <v>1</v>
      </c>
      <c r="AW941">
        <v>1</v>
      </c>
      <c r="AZ941">
        <v>1</v>
      </c>
      <c r="BA941">
        <v>1</v>
      </c>
      <c r="BB941">
        <v>1</v>
      </c>
      <c r="BC941">
        <v>7.56</v>
      </c>
      <c r="BD941" t="s">
        <v>3</v>
      </c>
      <c r="BE941" t="s">
        <v>3</v>
      </c>
      <c r="BF941" t="s">
        <v>3</v>
      </c>
      <c r="BG941" t="s">
        <v>3</v>
      </c>
      <c r="BH941">
        <v>3</v>
      </c>
      <c r="BI941">
        <v>1</v>
      </c>
      <c r="BJ941" t="s">
        <v>504</v>
      </c>
      <c r="BM941">
        <v>500001</v>
      </c>
      <c r="BN941">
        <v>0</v>
      </c>
      <c r="BO941" t="s">
        <v>3</v>
      </c>
      <c r="BP941">
        <v>0</v>
      </c>
      <c r="BQ941">
        <v>8</v>
      </c>
      <c r="BR941">
        <v>0</v>
      </c>
      <c r="BS941">
        <v>1</v>
      </c>
      <c r="BT941">
        <v>1</v>
      </c>
      <c r="BU941">
        <v>1</v>
      </c>
      <c r="BV941">
        <v>1</v>
      </c>
      <c r="BW941">
        <v>1</v>
      </c>
      <c r="BX941">
        <v>1</v>
      </c>
      <c r="BY941" t="s">
        <v>3</v>
      </c>
      <c r="BZ941">
        <v>0</v>
      </c>
      <c r="CA941">
        <v>0</v>
      </c>
      <c r="CB941" t="s">
        <v>3</v>
      </c>
      <c r="CE941">
        <v>0</v>
      </c>
      <c r="CF941">
        <v>0</v>
      </c>
      <c r="CG941">
        <v>0</v>
      </c>
      <c r="CH941">
        <v>75</v>
      </c>
      <c r="CI941">
        <v>1</v>
      </c>
      <c r="CJ941">
        <v>0</v>
      </c>
      <c r="CK941">
        <v>0</v>
      </c>
      <c r="CL941">
        <v>0</v>
      </c>
      <c r="CM941">
        <v>0</v>
      </c>
      <c r="CN941" t="s">
        <v>3</v>
      </c>
      <c r="CO941">
        <v>0</v>
      </c>
      <c r="CP941">
        <f t="shared" si="771"/>
        <v>-1439</v>
      </c>
      <c r="CQ941">
        <f t="shared" si="772"/>
        <v>4368.7727999999997</v>
      </c>
      <c r="CR941">
        <f t="shared" si="773"/>
        <v>0</v>
      </c>
      <c r="CS941">
        <f t="shared" si="774"/>
        <v>0</v>
      </c>
      <c r="CT941">
        <f t="shared" si="775"/>
        <v>0</v>
      </c>
      <c r="CU941">
        <f t="shared" si="776"/>
        <v>0</v>
      </c>
      <c r="CV941">
        <f t="shared" si="777"/>
        <v>0</v>
      </c>
      <c r="CW941">
        <f t="shared" si="778"/>
        <v>0</v>
      </c>
      <c r="CX941">
        <f t="shared" si="779"/>
        <v>0</v>
      </c>
      <c r="CY941">
        <f>(S941+R941)*(BZ941/100)</f>
        <v>0</v>
      </c>
      <c r="CZ941">
        <f>(S941+R941)*(CA941/100)</f>
        <v>0</v>
      </c>
      <c r="DC941" t="s">
        <v>3</v>
      </c>
      <c r="DD941" t="s">
        <v>3</v>
      </c>
      <c r="DE941" t="s">
        <v>3</v>
      </c>
      <c r="DF941" t="s">
        <v>3</v>
      </c>
      <c r="DG941" t="s">
        <v>3</v>
      </c>
      <c r="DH941" t="s">
        <v>3</v>
      </c>
      <c r="DI941" t="s">
        <v>3</v>
      </c>
      <c r="DJ941" t="s">
        <v>3</v>
      </c>
      <c r="DK941" t="s">
        <v>3</v>
      </c>
      <c r="DL941" t="s">
        <v>3</v>
      </c>
      <c r="DM941" t="s">
        <v>3</v>
      </c>
      <c r="DN941">
        <v>0</v>
      </c>
      <c r="DO941">
        <v>0</v>
      </c>
      <c r="DP941">
        <v>1</v>
      </c>
      <c r="DQ941">
        <v>1</v>
      </c>
      <c r="DU941">
        <v>1007</v>
      </c>
      <c r="DV941" t="s">
        <v>40</v>
      </c>
      <c r="DW941" t="e">
        <f>'1.Лок.смета.и.Акт'!#REF!</f>
        <v>#REF!</v>
      </c>
      <c r="DX941">
        <v>1</v>
      </c>
      <c r="DZ941" t="s">
        <v>3</v>
      </c>
      <c r="EA941" t="s">
        <v>3</v>
      </c>
      <c r="EB941" t="s">
        <v>3</v>
      </c>
      <c r="EC941" t="s">
        <v>3</v>
      </c>
      <c r="EE941">
        <v>54328897</v>
      </c>
      <c r="EF941">
        <v>8</v>
      </c>
      <c r="EG941" t="s">
        <v>31</v>
      </c>
      <c r="EH941">
        <v>0</v>
      </c>
      <c r="EI941" t="s">
        <v>3</v>
      </c>
      <c r="EJ941">
        <v>1</v>
      </c>
      <c r="EK941">
        <v>500001</v>
      </c>
      <c r="EL941" t="s">
        <v>32</v>
      </c>
      <c r="EM941" t="s">
        <v>33</v>
      </c>
      <c r="EO941" t="s">
        <v>3</v>
      </c>
      <c r="EQ941">
        <v>0</v>
      </c>
      <c r="ER941">
        <v>4178.62</v>
      </c>
      <c r="ES941">
        <v>577.88000000000011</v>
      </c>
      <c r="ET941">
        <v>0</v>
      </c>
      <c r="EU941">
        <v>0</v>
      </c>
      <c r="EV941">
        <v>0</v>
      </c>
      <c r="EW941">
        <v>0</v>
      </c>
      <c r="EX941">
        <v>0</v>
      </c>
      <c r="EZ941">
        <v>5</v>
      </c>
      <c r="FC941">
        <v>0</v>
      </c>
      <c r="FD941">
        <v>18</v>
      </c>
      <c r="FF941">
        <v>4178.62</v>
      </c>
      <c r="FQ941">
        <v>0</v>
      </c>
      <c r="FR941">
        <f t="shared" si="780"/>
        <v>0</v>
      </c>
      <c r="FS941">
        <v>0</v>
      </c>
      <c r="FX941">
        <v>0</v>
      </c>
      <c r="FY941">
        <v>0</v>
      </c>
      <c r="GA941" t="s">
        <v>505</v>
      </c>
      <c r="GD941">
        <v>1</v>
      </c>
      <c r="GF941">
        <v>-1690895291</v>
      </c>
      <c r="GG941">
        <v>2</v>
      </c>
      <c r="GH941">
        <v>3</v>
      </c>
      <c r="GI941">
        <v>5</v>
      </c>
      <c r="GJ941">
        <v>0</v>
      </c>
      <c r="GK941">
        <v>0</v>
      </c>
      <c r="GL941">
        <f t="shared" si="781"/>
        <v>0</v>
      </c>
      <c r="GM941">
        <f t="shared" si="782"/>
        <v>-1439</v>
      </c>
      <c r="GN941">
        <f t="shared" si="783"/>
        <v>-1439</v>
      </c>
      <c r="GO941">
        <f t="shared" si="784"/>
        <v>0</v>
      </c>
      <c r="GP941">
        <f t="shared" si="785"/>
        <v>0</v>
      </c>
      <c r="GR941">
        <v>1</v>
      </c>
      <c r="GS941">
        <v>1</v>
      </c>
      <c r="GT941">
        <v>0</v>
      </c>
      <c r="GU941" t="s">
        <v>3</v>
      </c>
      <c r="GV941">
        <f t="shared" si="794"/>
        <v>0</v>
      </c>
      <c r="GW941">
        <v>1</v>
      </c>
      <c r="GX941">
        <f t="shared" si="787"/>
        <v>0</v>
      </c>
      <c r="HA941">
        <v>0</v>
      </c>
      <c r="HB941">
        <v>0</v>
      </c>
      <c r="HC941">
        <f t="shared" si="788"/>
        <v>0</v>
      </c>
      <c r="HE941" t="s">
        <v>35</v>
      </c>
      <c r="HF941" t="s">
        <v>36</v>
      </c>
      <c r="HM941" t="s">
        <v>509</v>
      </c>
      <c r="HN941" t="s">
        <v>3</v>
      </c>
      <c r="HO941" t="s">
        <v>3</v>
      </c>
      <c r="HP941" t="s">
        <v>3</v>
      </c>
      <c r="HQ941" t="s">
        <v>3</v>
      </c>
      <c r="IK941">
        <v>0</v>
      </c>
    </row>
    <row r="942" spans="1:255" x14ac:dyDescent="0.2">
      <c r="A942" s="2">
        <v>17</v>
      </c>
      <c r="B942" s="2">
        <v>1</v>
      </c>
      <c r="C942" s="2">
        <f>ROW(SmtRes!A830)</f>
        <v>830</v>
      </c>
      <c r="D942" s="2">
        <f>ROW(EtalonRes!A843)</f>
        <v>843</v>
      </c>
      <c r="E942" s="2" t="s">
        <v>511</v>
      </c>
      <c r="F942" s="2" t="s">
        <v>49</v>
      </c>
      <c r="G942" s="2" t="s">
        <v>50</v>
      </c>
      <c r="H942" s="2" t="s">
        <v>51</v>
      </c>
      <c r="I942" s="2">
        <v>0</v>
      </c>
      <c r="J942" s="2">
        <v>0</v>
      </c>
      <c r="K942" s="2">
        <v>0</v>
      </c>
      <c r="L942" s="2">
        <v>3.23</v>
      </c>
      <c r="M942" s="2">
        <v>0</v>
      </c>
      <c r="N942" s="2">
        <f t="shared" si="753"/>
        <v>3.23</v>
      </c>
      <c r="O942" s="2">
        <f t="shared" si="754"/>
        <v>0</v>
      </c>
      <c r="P942" s="2">
        <f t="shared" si="755"/>
        <v>0</v>
      </c>
      <c r="Q942" s="2">
        <f t="shared" si="756"/>
        <v>0</v>
      </c>
      <c r="R942" s="2">
        <f t="shared" si="757"/>
        <v>0</v>
      </c>
      <c r="S942" s="2">
        <f t="shared" si="758"/>
        <v>0</v>
      </c>
      <c r="T942" s="2">
        <f t="shared" si="759"/>
        <v>0</v>
      </c>
      <c r="U942" s="2">
        <f t="shared" si="760"/>
        <v>0</v>
      </c>
      <c r="V942" s="2">
        <f t="shared" si="761"/>
        <v>0</v>
      </c>
      <c r="W942" s="2">
        <f t="shared" si="762"/>
        <v>0</v>
      </c>
      <c r="X942" s="2">
        <f t="shared" si="763"/>
        <v>0</v>
      </c>
      <c r="Y942" s="2">
        <f t="shared" si="764"/>
        <v>0</v>
      </c>
      <c r="Z942" s="2"/>
      <c r="AA942" s="2">
        <v>69726971</v>
      </c>
      <c r="AB942" s="2">
        <f t="shared" si="765"/>
        <v>1205.75</v>
      </c>
      <c r="AC942" s="2">
        <f>ROUND((ES942+(SUM(SmtRes!BC819:'SmtRes'!BC830)+SUM(EtalonRes!AL833:'EtalonRes'!AL843))),2)</f>
        <v>0</v>
      </c>
      <c r="AD942" s="2">
        <f t="shared" si="789"/>
        <v>149.29</v>
      </c>
      <c r="AE942" s="2">
        <f t="shared" si="790"/>
        <v>50.77</v>
      </c>
      <c r="AF942" s="2">
        <f t="shared" si="791"/>
        <v>1056.46</v>
      </c>
      <c r="AG942" s="2">
        <f t="shared" si="768"/>
        <v>0</v>
      </c>
      <c r="AH942" s="2">
        <f t="shared" si="792"/>
        <v>119.78</v>
      </c>
      <c r="AI942" s="2">
        <f t="shared" si="793"/>
        <v>4.22</v>
      </c>
      <c r="AJ942" s="2">
        <f t="shared" si="770"/>
        <v>0</v>
      </c>
      <c r="AK942" s="2">
        <v>9112.3799999999992</v>
      </c>
      <c r="AL942" s="2">
        <v>7906.63</v>
      </c>
      <c r="AM942" s="2">
        <v>149.29</v>
      </c>
      <c r="AN942" s="2">
        <v>50.77</v>
      </c>
      <c r="AO942" s="2">
        <v>1056.46</v>
      </c>
      <c r="AP942" s="2">
        <v>0</v>
      </c>
      <c r="AQ942" s="2">
        <v>119.78</v>
      </c>
      <c r="AR942" s="2">
        <v>4.22</v>
      </c>
      <c r="AS942" s="2">
        <v>0</v>
      </c>
      <c r="AT942" s="2">
        <v>123</v>
      </c>
      <c r="AU942" s="2">
        <v>75</v>
      </c>
      <c r="AV942" s="2">
        <v>1</v>
      </c>
      <c r="AW942" s="2">
        <v>1</v>
      </c>
      <c r="AX942" s="2"/>
      <c r="AY942" s="2"/>
      <c r="AZ942" s="2">
        <v>1</v>
      </c>
      <c r="BA942" s="2">
        <v>1</v>
      </c>
      <c r="BB942" s="2">
        <v>1</v>
      </c>
      <c r="BC942" s="2">
        <v>1</v>
      </c>
      <c r="BD942" s="2" t="s">
        <v>3</v>
      </c>
      <c r="BE942" s="2" t="s">
        <v>3</v>
      </c>
      <c r="BF942" s="2" t="s">
        <v>3</v>
      </c>
      <c r="BG942" s="2" t="s">
        <v>3</v>
      </c>
      <c r="BH942" s="2">
        <v>0</v>
      </c>
      <c r="BI942" s="2">
        <v>1</v>
      </c>
      <c r="BJ942" s="2" t="s">
        <v>52</v>
      </c>
      <c r="BK942" s="2"/>
      <c r="BL942" s="2"/>
      <c r="BM942" s="2">
        <v>11001</v>
      </c>
      <c r="BN942" s="2">
        <v>0</v>
      </c>
      <c r="BO942" s="2" t="s">
        <v>3</v>
      </c>
      <c r="BP942" s="2">
        <v>0</v>
      </c>
      <c r="BQ942" s="2">
        <v>2</v>
      </c>
      <c r="BR942" s="2">
        <v>0</v>
      </c>
      <c r="BS942" s="2">
        <v>1</v>
      </c>
      <c r="BT942" s="2">
        <v>1</v>
      </c>
      <c r="BU942" s="2">
        <v>1</v>
      </c>
      <c r="BV942" s="2">
        <v>1</v>
      </c>
      <c r="BW942" s="2">
        <v>1</v>
      </c>
      <c r="BX942" s="2">
        <v>1</v>
      </c>
      <c r="BY942" s="2" t="s">
        <v>3</v>
      </c>
      <c r="BZ942" s="2">
        <v>123</v>
      </c>
      <c r="CA942" s="2">
        <v>75</v>
      </c>
      <c r="CB942" s="2" t="s">
        <v>3</v>
      </c>
      <c r="CC942" s="2"/>
      <c r="CD942" s="2"/>
      <c r="CE942" s="2">
        <v>0</v>
      </c>
      <c r="CF942" s="2">
        <v>0</v>
      </c>
      <c r="CG942" s="2">
        <v>0</v>
      </c>
      <c r="CH942" s="2">
        <v>76</v>
      </c>
      <c r="CI942" s="2">
        <v>0</v>
      </c>
      <c r="CJ942" s="2">
        <v>0</v>
      </c>
      <c r="CK942" s="2">
        <v>0</v>
      </c>
      <c r="CL942" s="2">
        <v>0</v>
      </c>
      <c r="CM942" s="2">
        <v>0</v>
      </c>
      <c r="CN942" s="2" t="s">
        <v>3</v>
      </c>
      <c r="CO942" s="2">
        <v>0</v>
      </c>
      <c r="CP942" s="2">
        <f t="shared" si="771"/>
        <v>0</v>
      </c>
      <c r="CQ942" s="2">
        <f t="shared" si="772"/>
        <v>0</v>
      </c>
      <c r="CR942" s="2">
        <f t="shared" si="773"/>
        <v>149.29</v>
      </c>
      <c r="CS942" s="2">
        <f t="shared" si="774"/>
        <v>50.77</v>
      </c>
      <c r="CT942" s="2">
        <f t="shared" si="775"/>
        <v>1056.46</v>
      </c>
      <c r="CU942" s="2">
        <f t="shared" si="776"/>
        <v>0</v>
      </c>
      <c r="CV942" s="2">
        <f t="shared" si="777"/>
        <v>119.78</v>
      </c>
      <c r="CW942" s="2">
        <f t="shared" si="778"/>
        <v>4.22</v>
      </c>
      <c r="CX942" s="2">
        <f t="shared" si="779"/>
        <v>0</v>
      </c>
      <c r="CY942" s="2">
        <f>(((S942+R942)*AT942)/100)</f>
        <v>0</v>
      </c>
      <c r="CZ942" s="2">
        <f>(((S942+R942)*AU942)/100)</f>
        <v>0</v>
      </c>
      <c r="DA942" s="2"/>
      <c r="DB942" s="2"/>
      <c r="DC942" s="2" t="s">
        <v>3</v>
      </c>
      <c r="DD942" s="2" t="s">
        <v>3</v>
      </c>
      <c r="DE942" s="2" t="s">
        <v>3</v>
      </c>
      <c r="DF942" s="2" t="s">
        <v>3</v>
      </c>
      <c r="DG942" s="2" t="s">
        <v>3</v>
      </c>
      <c r="DH942" s="2" t="s">
        <v>3</v>
      </c>
      <c r="DI942" s="2" t="s">
        <v>3</v>
      </c>
      <c r="DJ942" s="2" t="s">
        <v>3</v>
      </c>
      <c r="DK942" s="2" t="s">
        <v>3</v>
      </c>
      <c r="DL942" s="2" t="s">
        <v>3</v>
      </c>
      <c r="DM942" s="2" t="s">
        <v>3</v>
      </c>
      <c r="DN942" s="2">
        <v>0</v>
      </c>
      <c r="DO942" s="2">
        <v>0</v>
      </c>
      <c r="DP942" s="2">
        <v>1</v>
      </c>
      <c r="DQ942" s="2">
        <v>1</v>
      </c>
      <c r="DR942" s="2"/>
      <c r="DS942" s="2"/>
      <c r="DT942" s="2"/>
      <c r="DU942" s="2">
        <v>1013</v>
      </c>
      <c r="DV942" s="2" t="s">
        <v>51</v>
      </c>
      <c r="DW942" s="2" t="s">
        <v>51</v>
      </c>
      <c r="DX942" s="2">
        <v>1</v>
      </c>
      <c r="DY942" s="2"/>
      <c r="DZ942" s="2" t="s">
        <v>3</v>
      </c>
      <c r="EA942" s="2" t="s">
        <v>3</v>
      </c>
      <c r="EB942" s="2" t="s">
        <v>3</v>
      </c>
      <c r="EC942" s="2" t="s">
        <v>3</v>
      </c>
      <c r="ED942" s="2"/>
      <c r="EE942" s="2">
        <v>54328965</v>
      </c>
      <c r="EF942" s="2">
        <v>2</v>
      </c>
      <c r="EG942" s="2" t="s">
        <v>21</v>
      </c>
      <c r="EH942" s="2">
        <v>0</v>
      </c>
      <c r="EI942" s="2" t="s">
        <v>3</v>
      </c>
      <c r="EJ942" s="2">
        <v>1</v>
      </c>
      <c r="EK942" s="2">
        <v>11001</v>
      </c>
      <c r="EL942" s="2" t="s">
        <v>22</v>
      </c>
      <c r="EM942" s="2" t="s">
        <v>23</v>
      </c>
      <c r="EN942" s="2"/>
      <c r="EO942" s="2" t="s">
        <v>3</v>
      </c>
      <c r="EP942" s="2"/>
      <c r="EQ942" s="2">
        <v>1441792</v>
      </c>
      <c r="ER942" s="2">
        <v>9112.3799999999992</v>
      </c>
      <c r="ES942" s="2">
        <v>7906.63</v>
      </c>
      <c r="ET942" s="2">
        <v>149.29</v>
      </c>
      <c r="EU942" s="2">
        <v>50.77</v>
      </c>
      <c r="EV942" s="2">
        <v>1056.46</v>
      </c>
      <c r="EW942" s="2">
        <v>119.78</v>
      </c>
      <c r="EX942" s="2">
        <v>4.22</v>
      </c>
      <c r="EY942" s="2">
        <v>1</v>
      </c>
      <c r="EZ942" s="2"/>
      <c r="FA942" s="2"/>
      <c r="FB942" s="2"/>
      <c r="FC942" s="2"/>
      <c r="FD942" s="2"/>
      <c r="FE942" s="2"/>
      <c r="FF942" s="2"/>
      <c r="FG942" s="2"/>
      <c r="FH942" s="2"/>
      <c r="FI942" s="2"/>
      <c r="FJ942" s="2"/>
      <c r="FK942" s="2"/>
      <c r="FL942" s="2"/>
      <c r="FM942" s="2"/>
      <c r="FN942" s="2"/>
      <c r="FO942" s="2"/>
      <c r="FP942" s="2"/>
      <c r="FQ942" s="2">
        <v>0</v>
      </c>
      <c r="FR942" s="2">
        <f t="shared" si="780"/>
        <v>0</v>
      </c>
      <c r="FS942" s="2">
        <v>0</v>
      </c>
      <c r="FT942" s="2"/>
      <c r="FU942" s="2"/>
      <c r="FV942" s="2"/>
      <c r="FW942" s="2"/>
      <c r="FX942" s="2">
        <v>123</v>
      </c>
      <c r="FY942" s="2">
        <v>75</v>
      </c>
      <c r="FZ942" s="2"/>
      <c r="GA942" s="2" t="s">
        <v>3</v>
      </c>
      <c r="GB942" s="2"/>
      <c r="GC942" s="2"/>
      <c r="GD942" s="2">
        <v>1</v>
      </c>
      <c r="GE942" s="2"/>
      <c r="GF942" s="2">
        <v>1342565087</v>
      </c>
      <c r="GG942" s="2">
        <v>2</v>
      </c>
      <c r="GH942" s="2">
        <v>1</v>
      </c>
      <c r="GI942" s="2">
        <v>-2</v>
      </c>
      <c r="GJ942" s="2">
        <v>0</v>
      </c>
      <c r="GK942" s="2">
        <v>0</v>
      </c>
      <c r="GL942" s="2">
        <f t="shared" si="781"/>
        <v>0</v>
      </c>
      <c r="GM942" s="2">
        <f t="shared" si="782"/>
        <v>0</v>
      </c>
      <c r="GN942" s="2">
        <f t="shared" si="783"/>
        <v>0</v>
      </c>
      <c r="GO942" s="2">
        <f t="shared" si="784"/>
        <v>0</v>
      </c>
      <c r="GP942" s="2">
        <f t="shared" si="785"/>
        <v>0</v>
      </c>
      <c r="GQ942" s="2"/>
      <c r="GR942" s="2">
        <v>0</v>
      </c>
      <c r="GS942" s="2">
        <v>3</v>
      </c>
      <c r="GT942" s="2">
        <v>0</v>
      </c>
      <c r="GU942" s="2" t="s">
        <v>3</v>
      </c>
      <c r="GV942" s="2">
        <f t="shared" si="794"/>
        <v>0</v>
      </c>
      <c r="GW942" s="2">
        <v>1</v>
      </c>
      <c r="GX942" s="2">
        <f t="shared" si="787"/>
        <v>0</v>
      </c>
      <c r="GY942" s="2"/>
      <c r="GZ942" s="2"/>
      <c r="HA942" s="2">
        <v>0</v>
      </c>
      <c r="HB942" s="2">
        <v>0</v>
      </c>
      <c r="HC942" s="2">
        <f t="shared" si="788"/>
        <v>0</v>
      </c>
      <c r="HD942" s="2"/>
      <c r="HE942" s="2" t="s">
        <v>3</v>
      </c>
      <c r="HF942" s="2" t="s">
        <v>3</v>
      </c>
      <c r="HG942" s="2"/>
      <c r="HH942" s="2"/>
      <c r="HI942" s="2"/>
      <c r="HJ942" s="2"/>
      <c r="HK942" s="2"/>
      <c r="HL942" s="2"/>
      <c r="HM942" s="2" t="s">
        <v>3</v>
      </c>
      <c r="HN942" s="2" t="s">
        <v>24</v>
      </c>
      <c r="HO942" s="2" t="s">
        <v>25</v>
      </c>
      <c r="HP942" s="2" t="s">
        <v>22</v>
      </c>
      <c r="HQ942" s="2" t="s">
        <v>22</v>
      </c>
      <c r="HR942" s="2"/>
      <c r="HS942" s="2"/>
      <c r="HT942" s="2"/>
      <c r="HU942" s="2"/>
      <c r="HV942" s="2"/>
      <c r="HW942" s="2"/>
      <c r="HX942" s="2"/>
      <c r="HY942" s="2"/>
      <c r="HZ942" s="2"/>
      <c r="IA942" s="2"/>
      <c r="IB942" s="2"/>
      <c r="IC942" s="2"/>
      <c r="ID942" s="2"/>
      <c r="IE942" s="2"/>
      <c r="IF942" s="2"/>
      <c r="IG942" s="2"/>
      <c r="IH942" s="2"/>
      <c r="II942" s="2"/>
      <c r="IJ942" s="2"/>
      <c r="IK942" s="2">
        <v>0</v>
      </c>
      <c r="IL942" s="2"/>
      <c r="IM942" s="2"/>
      <c r="IN942" s="2"/>
      <c r="IO942" s="2"/>
      <c r="IP942" s="2"/>
      <c r="IQ942" s="2"/>
      <c r="IR942" s="2"/>
      <c r="IS942" s="2"/>
      <c r="IT942" s="2"/>
      <c r="IU942" s="2"/>
    </row>
    <row r="943" spans="1:255" x14ac:dyDescent="0.2">
      <c r="A943">
        <v>17</v>
      </c>
      <c r="B943">
        <v>1</v>
      </c>
      <c r="C943">
        <f>ROW(SmtRes!A842)</f>
        <v>842</v>
      </c>
      <c r="D943">
        <f>ROW(EtalonRes!A854)</f>
        <v>854</v>
      </c>
      <c r="E943" t="s">
        <v>511</v>
      </c>
      <c r="F943" t="s">
        <v>49</v>
      </c>
      <c r="G943" t="s">
        <v>50</v>
      </c>
      <c r="H943" t="s">
        <v>51</v>
      </c>
      <c r="I943">
        <v>0</v>
      </c>
      <c r="J943">
        <v>0</v>
      </c>
      <c r="K943">
        <v>0</v>
      </c>
      <c r="L943">
        <v>3.23</v>
      </c>
      <c r="M943">
        <v>0</v>
      </c>
      <c r="N943">
        <f t="shared" si="753"/>
        <v>3.23</v>
      </c>
      <c r="O943">
        <f t="shared" si="754"/>
        <v>0</v>
      </c>
      <c r="P943">
        <f t="shared" si="755"/>
        <v>0</v>
      </c>
      <c r="Q943">
        <f t="shared" si="756"/>
        <v>0</v>
      </c>
      <c r="R943">
        <f t="shared" si="757"/>
        <v>0</v>
      </c>
      <c r="S943">
        <f t="shared" si="758"/>
        <v>0</v>
      </c>
      <c r="T943">
        <f t="shared" si="759"/>
        <v>0</v>
      </c>
      <c r="U943">
        <f t="shared" si="760"/>
        <v>0</v>
      </c>
      <c r="V943">
        <f t="shared" si="761"/>
        <v>0</v>
      </c>
      <c r="W943">
        <f t="shared" si="762"/>
        <v>0</v>
      </c>
      <c r="X943">
        <f t="shared" si="763"/>
        <v>0</v>
      </c>
      <c r="Y943">
        <f t="shared" si="764"/>
        <v>0</v>
      </c>
      <c r="AA943">
        <v>69726884</v>
      </c>
      <c r="AB943">
        <f t="shared" si="765"/>
        <v>1205.75</v>
      </c>
      <c r="AC943">
        <f>ROUND((ES943+(SUM(SmtRes!BC831:'SmtRes'!BC842)+SUM(EtalonRes!AL844:'EtalonRes'!AL854))),2)</f>
        <v>0</v>
      </c>
      <c r="AD943">
        <f t="shared" si="789"/>
        <v>149.29</v>
      </c>
      <c r="AE943">
        <f t="shared" si="790"/>
        <v>50.77</v>
      </c>
      <c r="AF943">
        <f t="shared" si="791"/>
        <v>1056.46</v>
      </c>
      <c r="AG943">
        <f t="shared" si="768"/>
        <v>0</v>
      </c>
      <c r="AH943">
        <f t="shared" si="792"/>
        <v>119.78</v>
      </c>
      <c r="AI943">
        <f t="shared" si="793"/>
        <v>4.22</v>
      </c>
      <c r="AJ943">
        <f t="shared" si="770"/>
        <v>0</v>
      </c>
      <c r="AK943">
        <v>9112.3799999999992</v>
      </c>
      <c r="AL943">
        <v>7906.63</v>
      </c>
      <c r="AM943">
        <v>149.29</v>
      </c>
      <c r="AN943">
        <v>50.77</v>
      </c>
      <c r="AO943">
        <v>1056.46</v>
      </c>
      <c r="AP943">
        <v>0</v>
      </c>
      <c r="AQ943">
        <v>119.78</v>
      </c>
      <c r="AR943">
        <v>4.22</v>
      </c>
      <c r="AS943">
        <v>0</v>
      </c>
      <c r="AT943">
        <v>117</v>
      </c>
      <c r="AU943">
        <v>64</v>
      </c>
      <c r="AV943">
        <v>1</v>
      </c>
      <c r="AW943">
        <v>1</v>
      </c>
      <c r="AZ943">
        <v>1</v>
      </c>
      <c r="BA943">
        <v>34.92</v>
      </c>
      <c r="BB943">
        <v>9.3000000000000007</v>
      </c>
      <c r="BC943">
        <v>7.56</v>
      </c>
      <c r="BD943" t="s">
        <v>3</v>
      </c>
      <c r="BE943" t="s">
        <v>3</v>
      </c>
      <c r="BF943" t="s">
        <v>3</v>
      </c>
      <c r="BG943" t="s">
        <v>3</v>
      </c>
      <c r="BH943">
        <v>0</v>
      </c>
      <c r="BI943">
        <v>1</v>
      </c>
      <c r="BJ943" t="s">
        <v>52</v>
      </c>
      <c r="BM943">
        <v>11001</v>
      </c>
      <c r="BN943">
        <v>0</v>
      </c>
      <c r="BO943" t="s">
        <v>49</v>
      </c>
      <c r="BP943">
        <v>1</v>
      </c>
      <c r="BQ943">
        <v>2</v>
      </c>
      <c r="BR943">
        <v>0</v>
      </c>
      <c r="BS943">
        <v>19.8</v>
      </c>
      <c r="BT943">
        <v>1</v>
      </c>
      <c r="BU943">
        <v>1</v>
      </c>
      <c r="BV943">
        <v>1</v>
      </c>
      <c r="BW943">
        <v>1</v>
      </c>
      <c r="BX943">
        <v>1</v>
      </c>
      <c r="BY943" t="s">
        <v>3</v>
      </c>
      <c r="BZ943">
        <v>117</v>
      </c>
      <c r="CA943">
        <v>64</v>
      </c>
      <c r="CB943" t="s">
        <v>3</v>
      </c>
      <c r="CE943">
        <v>0</v>
      </c>
      <c r="CF943">
        <v>0</v>
      </c>
      <c r="CG943">
        <v>0</v>
      </c>
      <c r="CH943">
        <v>76</v>
      </c>
      <c r="CI943">
        <v>0</v>
      </c>
      <c r="CJ943">
        <v>0</v>
      </c>
      <c r="CK943">
        <v>0</v>
      </c>
      <c r="CL943">
        <v>0</v>
      </c>
      <c r="CM943">
        <v>0</v>
      </c>
      <c r="CN943" t="s">
        <v>3</v>
      </c>
      <c r="CO943">
        <v>0</v>
      </c>
      <c r="CP943">
        <f t="shared" si="771"/>
        <v>0</v>
      </c>
      <c r="CQ943">
        <f t="shared" si="772"/>
        <v>0</v>
      </c>
      <c r="CR943">
        <f t="shared" si="773"/>
        <v>1388.3969999999999</v>
      </c>
      <c r="CS943">
        <f t="shared" si="774"/>
        <v>1005.2460000000001</v>
      </c>
      <c r="CT943">
        <f t="shared" si="775"/>
        <v>36891.583200000001</v>
      </c>
      <c r="CU943">
        <f t="shared" si="776"/>
        <v>0</v>
      </c>
      <c r="CV943">
        <f t="shared" si="777"/>
        <v>119.78</v>
      </c>
      <c r="CW943">
        <f t="shared" si="778"/>
        <v>4.22</v>
      </c>
      <c r="CX943">
        <f t="shared" si="779"/>
        <v>0</v>
      </c>
      <c r="CY943">
        <f>(S943+R943)*(BZ943/100)</f>
        <v>0</v>
      </c>
      <c r="CZ943">
        <f>(S943+R943)*(CA943/100)</f>
        <v>0</v>
      </c>
      <c r="DC943" t="s">
        <v>3</v>
      </c>
      <c r="DD943" t="s">
        <v>3</v>
      </c>
      <c r="DE943" t="s">
        <v>3</v>
      </c>
      <c r="DF943" t="s">
        <v>3</v>
      </c>
      <c r="DG943" t="s">
        <v>3</v>
      </c>
      <c r="DH943" t="s">
        <v>3</v>
      </c>
      <c r="DI943" t="s">
        <v>3</v>
      </c>
      <c r="DJ943" t="s">
        <v>3</v>
      </c>
      <c r="DK943" t="s">
        <v>3</v>
      </c>
      <c r="DL943" t="s">
        <v>3</v>
      </c>
      <c r="DM943" t="s">
        <v>3</v>
      </c>
      <c r="DN943">
        <v>123</v>
      </c>
      <c r="DO943">
        <v>75</v>
      </c>
      <c r="DP943">
        <v>1</v>
      </c>
      <c r="DQ943">
        <v>1</v>
      </c>
      <c r="DU943">
        <v>1013</v>
      </c>
      <c r="DV943" t="s">
        <v>51</v>
      </c>
      <c r="DW943" t="s">
        <v>51</v>
      </c>
      <c r="DX943">
        <v>1</v>
      </c>
      <c r="DZ943" t="s">
        <v>3</v>
      </c>
      <c r="EA943" t="s">
        <v>3</v>
      </c>
      <c r="EB943" t="s">
        <v>3</v>
      </c>
      <c r="EC943" t="s">
        <v>3</v>
      </c>
      <c r="EE943">
        <v>54328965</v>
      </c>
      <c r="EF943">
        <v>2</v>
      </c>
      <c r="EG943" t="s">
        <v>21</v>
      </c>
      <c r="EH943">
        <v>0</v>
      </c>
      <c r="EI943" t="s">
        <v>3</v>
      </c>
      <c r="EJ943">
        <v>1</v>
      </c>
      <c r="EK943">
        <v>11001</v>
      </c>
      <c r="EL943" t="s">
        <v>22</v>
      </c>
      <c r="EM943" t="s">
        <v>23</v>
      </c>
      <c r="EO943" t="s">
        <v>3</v>
      </c>
      <c r="EQ943">
        <v>1441792</v>
      </c>
      <c r="ER943">
        <v>9112.3799999999992</v>
      </c>
      <c r="ES943">
        <v>7906.63</v>
      </c>
      <c r="ET943">
        <v>149.29</v>
      </c>
      <c r="EU943">
        <v>50.77</v>
      </c>
      <c r="EV943">
        <v>1056.46</v>
      </c>
      <c r="EW943">
        <v>119.78</v>
      </c>
      <c r="EX943">
        <v>4.22</v>
      </c>
      <c r="EY943">
        <v>1</v>
      </c>
      <c r="FQ943">
        <v>0</v>
      </c>
      <c r="FR943">
        <f t="shared" si="780"/>
        <v>0</v>
      </c>
      <c r="FS943">
        <v>0</v>
      </c>
      <c r="FX943">
        <v>123</v>
      </c>
      <c r="FY943">
        <v>75</v>
      </c>
      <c r="GA943" t="s">
        <v>3</v>
      </c>
      <c r="GD943">
        <v>1</v>
      </c>
      <c r="GF943">
        <v>1342565087</v>
      </c>
      <c r="GG943">
        <v>2</v>
      </c>
      <c r="GH943">
        <v>1</v>
      </c>
      <c r="GI943">
        <v>2</v>
      </c>
      <c r="GJ943">
        <v>0</v>
      </c>
      <c r="GK943">
        <v>0</v>
      </c>
      <c r="GL943">
        <f t="shared" si="781"/>
        <v>0</v>
      </c>
      <c r="GM943">
        <f t="shared" si="782"/>
        <v>0</v>
      </c>
      <c r="GN943">
        <f t="shared" si="783"/>
        <v>0</v>
      </c>
      <c r="GO943">
        <f t="shared" si="784"/>
        <v>0</v>
      </c>
      <c r="GP943">
        <f t="shared" si="785"/>
        <v>0</v>
      </c>
      <c r="GR943">
        <v>0</v>
      </c>
      <c r="GS943">
        <v>3</v>
      </c>
      <c r="GT943">
        <v>0</v>
      </c>
      <c r="GU943" t="s">
        <v>3</v>
      </c>
      <c r="GV943">
        <f t="shared" si="794"/>
        <v>0</v>
      </c>
      <c r="GW943">
        <v>1005.2</v>
      </c>
      <c r="GX943">
        <f t="shared" si="787"/>
        <v>0</v>
      </c>
      <c r="HA943">
        <v>0</v>
      </c>
      <c r="HB943">
        <v>0</v>
      </c>
      <c r="HC943">
        <f t="shared" si="788"/>
        <v>0</v>
      </c>
      <c r="HE943" t="s">
        <v>3</v>
      </c>
      <c r="HF943" t="s">
        <v>3</v>
      </c>
      <c r="HM943" t="s">
        <v>3</v>
      </c>
      <c r="HN943" t="s">
        <v>24</v>
      </c>
      <c r="HO943" t="s">
        <v>25</v>
      </c>
      <c r="HP943" t="s">
        <v>22</v>
      </c>
      <c r="HQ943" t="s">
        <v>22</v>
      </c>
      <c r="IK943">
        <v>0</v>
      </c>
    </row>
    <row r="944" spans="1:255" x14ac:dyDescent="0.2">
      <c r="A944" s="2">
        <v>18</v>
      </c>
      <c r="B944" s="2">
        <v>1</v>
      </c>
      <c r="C944" s="2">
        <v>825</v>
      </c>
      <c r="D944" s="2"/>
      <c r="E944" s="2" t="s">
        <v>512</v>
      </c>
      <c r="F944" s="2" t="s">
        <v>54</v>
      </c>
      <c r="G944" s="2" t="s">
        <v>55</v>
      </c>
      <c r="H944" s="2" t="s">
        <v>56</v>
      </c>
      <c r="I944" s="2">
        <f>I942*J944</f>
        <v>0</v>
      </c>
      <c r="J944" s="2">
        <v>102</v>
      </c>
      <c r="K944" s="2">
        <v>102</v>
      </c>
      <c r="L944" s="2">
        <v>329.46</v>
      </c>
      <c r="M944" s="2">
        <v>0</v>
      </c>
      <c r="N944" s="2">
        <f t="shared" si="753"/>
        <v>329.46</v>
      </c>
      <c r="O944" s="2">
        <f t="shared" si="754"/>
        <v>0</v>
      </c>
      <c r="P944" s="2">
        <f t="shared" si="755"/>
        <v>0</v>
      </c>
      <c r="Q944" s="2">
        <f t="shared" si="756"/>
        <v>0</v>
      </c>
      <c r="R944" s="2">
        <f t="shared" si="757"/>
        <v>0</v>
      </c>
      <c r="S944" s="2">
        <f t="shared" si="758"/>
        <v>0</v>
      </c>
      <c r="T944" s="2">
        <f t="shared" si="759"/>
        <v>0</v>
      </c>
      <c r="U944" s="2">
        <f t="shared" si="760"/>
        <v>0</v>
      </c>
      <c r="V944" s="2">
        <f t="shared" si="761"/>
        <v>0</v>
      </c>
      <c r="W944" s="2">
        <f t="shared" si="762"/>
        <v>0</v>
      </c>
      <c r="X944" s="2">
        <f t="shared" si="763"/>
        <v>0</v>
      </c>
      <c r="Y944" s="2">
        <f t="shared" si="764"/>
        <v>0</v>
      </c>
      <c r="Z944" s="2"/>
      <c r="AA944" s="2">
        <v>69726971</v>
      </c>
      <c r="AB944" s="2">
        <f t="shared" si="765"/>
        <v>68.2</v>
      </c>
      <c r="AC944" s="2">
        <f t="shared" ref="AC944:AC955" si="795">ROUND((ES944),2)</f>
        <v>68.2</v>
      </c>
      <c r="AD944" s="2">
        <f t="shared" si="789"/>
        <v>0</v>
      </c>
      <c r="AE944" s="2">
        <f t="shared" si="790"/>
        <v>0</v>
      </c>
      <c r="AF944" s="2">
        <f t="shared" si="791"/>
        <v>0</v>
      </c>
      <c r="AG944" s="2">
        <f t="shared" si="768"/>
        <v>0</v>
      </c>
      <c r="AH944" s="2">
        <f t="shared" si="792"/>
        <v>0</v>
      </c>
      <c r="AI944" s="2">
        <f t="shared" si="793"/>
        <v>0</v>
      </c>
      <c r="AJ944" s="2">
        <f t="shared" si="770"/>
        <v>1.2</v>
      </c>
      <c r="AK944" s="2">
        <v>68.2</v>
      </c>
      <c r="AL944" s="2">
        <v>68.2</v>
      </c>
      <c r="AM944" s="2">
        <v>0</v>
      </c>
      <c r="AN944" s="2">
        <v>0</v>
      </c>
      <c r="AO944" s="2">
        <v>0</v>
      </c>
      <c r="AP944" s="2">
        <v>0</v>
      </c>
      <c r="AQ944" s="2">
        <v>0</v>
      </c>
      <c r="AR944" s="2">
        <v>0</v>
      </c>
      <c r="AS944" s="2">
        <v>1.2</v>
      </c>
      <c r="AT944" s="2">
        <v>0</v>
      </c>
      <c r="AU944" s="2">
        <v>0</v>
      </c>
      <c r="AV944" s="2">
        <v>1</v>
      </c>
      <c r="AW944" s="2">
        <v>1</v>
      </c>
      <c r="AX944" s="2"/>
      <c r="AY944" s="2"/>
      <c r="AZ944" s="2">
        <v>1</v>
      </c>
      <c r="BA944" s="2">
        <v>1</v>
      </c>
      <c r="BB944" s="2">
        <v>1</v>
      </c>
      <c r="BC944" s="2">
        <v>1</v>
      </c>
      <c r="BD944" s="2" t="s">
        <v>3</v>
      </c>
      <c r="BE944" s="2" t="s">
        <v>3</v>
      </c>
      <c r="BF944" s="2" t="s">
        <v>3</v>
      </c>
      <c r="BG944" s="2" t="s">
        <v>3</v>
      </c>
      <c r="BH944" s="2">
        <v>3</v>
      </c>
      <c r="BI944" s="2">
        <v>1</v>
      </c>
      <c r="BJ944" s="2" t="s">
        <v>265</v>
      </c>
      <c r="BK944" s="2"/>
      <c r="BL944" s="2"/>
      <c r="BM944" s="2">
        <v>500001</v>
      </c>
      <c r="BN944" s="2">
        <v>0</v>
      </c>
      <c r="BO944" s="2" t="s">
        <v>3</v>
      </c>
      <c r="BP944" s="2">
        <v>0</v>
      </c>
      <c r="BQ944" s="2">
        <v>8</v>
      </c>
      <c r="BR944" s="2">
        <v>0</v>
      </c>
      <c r="BS944" s="2">
        <v>1</v>
      </c>
      <c r="BT944" s="2">
        <v>1</v>
      </c>
      <c r="BU944" s="2">
        <v>1</v>
      </c>
      <c r="BV944" s="2">
        <v>1</v>
      </c>
      <c r="BW944" s="2">
        <v>1</v>
      </c>
      <c r="BX944" s="2">
        <v>1</v>
      </c>
      <c r="BY944" s="2" t="s">
        <v>3</v>
      </c>
      <c r="BZ944" s="2">
        <v>0</v>
      </c>
      <c r="CA944" s="2">
        <v>0</v>
      </c>
      <c r="CB944" s="2" t="s">
        <v>3</v>
      </c>
      <c r="CC944" s="2"/>
      <c r="CD944" s="2"/>
      <c r="CE944" s="2">
        <v>0</v>
      </c>
      <c r="CF944" s="2">
        <v>0</v>
      </c>
      <c r="CG944" s="2">
        <v>0</v>
      </c>
      <c r="CH944" s="2">
        <v>76</v>
      </c>
      <c r="CI944" s="2">
        <v>1</v>
      </c>
      <c r="CJ944" s="2">
        <v>0</v>
      </c>
      <c r="CK944" s="2">
        <v>0</v>
      </c>
      <c r="CL944" s="2">
        <v>0</v>
      </c>
      <c r="CM944" s="2">
        <v>0</v>
      </c>
      <c r="CN944" s="2" t="s">
        <v>3</v>
      </c>
      <c r="CO944" s="2">
        <v>0</v>
      </c>
      <c r="CP944" s="2">
        <f t="shared" si="771"/>
        <v>0</v>
      </c>
      <c r="CQ944" s="2">
        <f t="shared" si="772"/>
        <v>68.2</v>
      </c>
      <c r="CR944" s="2">
        <f t="shared" si="773"/>
        <v>0</v>
      </c>
      <c r="CS944" s="2">
        <f t="shared" si="774"/>
        <v>0</v>
      </c>
      <c r="CT944" s="2">
        <f t="shared" si="775"/>
        <v>0</v>
      </c>
      <c r="CU944" s="2">
        <f t="shared" si="776"/>
        <v>0</v>
      </c>
      <c r="CV944" s="2">
        <f t="shared" si="777"/>
        <v>0</v>
      </c>
      <c r="CW944" s="2">
        <f t="shared" si="778"/>
        <v>0</v>
      </c>
      <c r="CX944" s="2">
        <f t="shared" si="779"/>
        <v>1.2</v>
      </c>
      <c r="CY944" s="2">
        <f>(((S944+R944)*AT944)/100)</f>
        <v>0</v>
      </c>
      <c r="CZ944" s="2">
        <f>(((S944+R944)*AU944)/100)</f>
        <v>0</v>
      </c>
      <c r="DA944" s="2"/>
      <c r="DB944" s="2"/>
      <c r="DC944" s="2" t="s">
        <v>3</v>
      </c>
      <c r="DD944" s="2" t="s">
        <v>3</v>
      </c>
      <c r="DE944" s="2" t="s">
        <v>3</v>
      </c>
      <c r="DF944" s="2" t="s">
        <v>3</v>
      </c>
      <c r="DG944" s="2" t="s">
        <v>3</v>
      </c>
      <c r="DH944" s="2" t="s">
        <v>3</v>
      </c>
      <c r="DI944" s="2" t="s">
        <v>3</v>
      </c>
      <c r="DJ944" s="2" t="s">
        <v>3</v>
      </c>
      <c r="DK944" s="2" t="s">
        <v>3</v>
      </c>
      <c r="DL944" s="2" t="s">
        <v>3</v>
      </c>
      <c r="DM944" s="2" t="s">
        <v>3</v>
      </c>
      <c r="DN944" s="2">
        <v>0</v>
      </c>
      <c r="DO944" s="2">
        <v>0</v>
      </c>
      <c r="DP944" s="2">
        <v>1</v>
      </c>
      <c r="DQ944" s="2">
        <v>1</v>
      </c>
      <c r="DR944" s="2"/>
      <c r="DS944" s="2"/>
      <c r="DT944" s="2"/>
      <c r="DU944" s="2">
        <v>1005</v>
      </c>
      <c r="DV944" s="2" t="s">
        <v>56</v>
      </c>
      <c r="DW944" s="2" t="s">
        <v>56</v>
      </c>
      <c r="DX944" s="2">
        <v>1</v>
      </c>
      <c r="DY944" s="2"/>
      <c r="DZ944" s="2" t="s">
        <v>3</v>
      </c>
      <c r="EA944" s="2" t="s">
        <v>3</v>
      </c>
      <c r="EB944" s="2" t="s">
        <v>3</v>
      </c>
      <c r="EC944" s="2" t="s">
        <v>3</v>
      </c>
      <c r="ED944" s="2"/>
      <c r="EE944" s="2">
        <v>54328897</v>
      </c>
      <c r="EF944" s="2">
        <v>8</v>
      </c>
      <c r="EG944" s="2" t="s">
        <v>31</v>
      </c>
      <c r="EH944" s="2">
        <v>0</v>
      </c>
      <c r="EI944" s="2" t="s">
        <v>3</v>
      </c>
      <c r="EJ944" s="2">
        <v>1</v>
      </c>
      <c r="EK944" s="2">
        <v>500001</v>
      </c>
      <c r="EL944" s="2" t="s">
        <v>32</v>
      </c>
      <c r="EM944" s="2" t="s">
        <v>33</v>
      </c>
      <c r="EN944" s="2"/>
      <c r="EO944" s="2" t="s">
        <v>3</v>
      </c>
      <c r="EP944" s="2"/>
      <c r="EQ944" s="2">
        <v>0</v>
      </c>
      <c r="ER944" s="2">
        <v>68.2</v>
      </c>
      <c r="ES944" s="2">
        <v>68.2</v>
      </c>
      <c r="ET944" s="2">
        <v>0</v>
      </c>
      <c r="EU944" s="2">
        <v>0</v>
      </c>
      <c r="EV944" s="2">
        <v>0</v>
      </c>
      <c r="EW944" s="2">
        <v>0</v>
      </c>
      <c r="EX944" s="2">
        <v>0</v>
      </c>
      <c r="EY944" s="2"/>
      <c r="EZ944" s="2"/>
      <c r="FA944" s="2"/>
      <c r="FB944" s="2"/>
      <c r="FC944" s="2"/>
      <c r="FD944" s="2"/>
      <c r="FE944" s="2"/>
      <c r="FF944" s="2"/>
      <c r="FG944" s="2"/>
      <c r="FH944" s="2"/>
      <c r="FI944" s="2"/>
      <c r="FJ944" s="2"/>
      <c r="FK944" s="2"/>
      <c r="FL944" s="2"/>
      <c r="FM944" s="2"/>
      <c r="FN944" s="2"/>
      <c r="FO944" s="2"/>
      <c r="FP944" s="2"/>
      <c r="FQ944" s="2">
        <v>0</v>
      </c>
      <c r="FR944" s="2">
        <f t="shared" si="780"/>
        <v>0</v>
      </c>
      <c r="FS944" s="2">
        <v>0</v>
      </c>
      <c r="FT944" s="2"/>
      <c r="FU944" s="2"/>
      <c r="FV944" s="2"/>
      <c r="FW944" s="2"/>
      <c r="FX944" s="2">
        <v>0</v>
      </c>
      <c r="FY944" s="2">
        <v>0</v>
      </c>
      <c r="FZ944" s="2"/>
      <c r="GA944" s="2" t="s">
        <v>3</v>
      </c>
      <c r="GB944" s="2"/>
      <c r="GC944" s="2"/>
      <c r="GD944" s="2">
        <v>1</v>
      </c>
      <c r="GE944" s="2"/>
      <c r="GF944" s="2">
        <v>-847016206</v>
      </c>
      <c r="GG944" s="2">
        <v>2</v>
      </c>
      <c r="GH944" s="2">
        <v>1</v>
      </c>
      <c r="GI944" s="2">
        <v>-2</v>
      </c>
      <c r="GJ944" s="2">
        <v>0</v>
      </c>
      <c r="GK944" s="2">
        <v>0</v>
      </c>
      <c r="GL944" s="2">
        <f t="shared" si="781"/>
        <v>0</v>
      </c>
      <c r="GM944" s="2">
        <f t="shared" si="782"/>
        <v>0</v>
      </c>
      <c r="GN944" s="2">
        <f t="shared" si="783"/>
        <v>0</v>
      </c>
      <c r="GO944" s="2">
        <f t="shared" si="784"/>
        <v>0</v>
      </c>
      <c r="GP944" s="2">
        <f t="shared" si="785"/>
        <v>0</v>
      </c>
      <c r="GQ944" s="2"/>
      <c r="GR944" s="2">
        <v>0</v>
      </c>
      <c r="GS944" s="2">
        <v>3</v>
      </c>
      <c r="GT944" s="2">
        <v>0</v>
      </c>
      <c r="GU944" s="2" t="s">
        <v>3</v>
      </c>
      <c r="GV944" s="2">
        <f t="shared" si="794"/>
        <v>0</v>
      </c>
      <c r="GW944" s="2">
        <v>1</v>
      </c>
      <c r="GX944" s="2">
        <f t="shared" si="787"/>
        <v>0</v>
      </c>
      <c r="GY944" s="2"/>
      <c r="GZ944" s="2"/>
      <c r="HA944" s="2">
        <v>0</v>
      </c>
      <c r="HB944" s="2">
        <v>0</v>
      </c>
      <c r="HC944" s="2">
        <f t="shared" si="788"/>
        <v>0</v>
      </c>
      <c r="HD944" s="2"/>
      <c r="HE944" s="2" t="s">
        <v>3</v>
      </c>
      <c r="HF944" s="2" t="s">
        <v>3</v>
      </c>
      <c r="HG944" s="2"/>
      <c r="HH944" s="2"/>
      <c r="HI944" s="2"/>
      <c r="HJ944" s="2"/>
      <c r="HK944" s="2"/>
      <c r="HL944" s="2"/>
      <c r="HM944" s="2" t="s">
        <v>3</v>
      </c>
      <c r="HN944" s="2" t="s">
        <v>3</v>
      </c>
      <c r="HO944" s="2" t="s">
        <v>3</v>
      </c>
      <c r="HP944" s="2" t="s">
        <v>3</v>
      </c>
      <c r="HQ944" s="2" t="s">
        <v>3</v>
      </c>
      <c r="HR944" s="2"/>
      <c r="HS944" s="2"/>
      <c r="HT944" s="2"/>
      <c r="HU944" s="2"/>
      <c r="HV944" s="2"/>
      <c r="HW944" s="2"/>
      <c r="HX944" s="2"/>
      <c r="HY944" s="2"/>
      <c r="HZ944" s="2"/>
      <c r="IA944" s="2"/>
      <c r="IB944" s="2"/>
      <c r="IC944" s="2"/>
      <c r="ID944" s="2"/>
      <c r="IE944" s="2"/>
      <c r="IF944" s="2"/>
      <c r="IG944" s="2"/>
      <c r="IH944" s="2"/>
      <c r="II944" s="2"/>
      <c r="IJ944" s="2"/>
      <c r="IK944" s="2">
        <v>0</v>
      </c>
      <c r="IL944" s="2"/>
      <c r="IM944" s="2"/>
      <c r="IN944" s="2"/>
      <c r="IO944" s="2"/>
      <c r="IP944" s="2"/>
      <c r="IQ944" s="2"/>
      <c r="IR944" s="2"/>
      <c r="IS944" s="2"/>
      <c r="IT944" s="2"/>
      <c r="IU944" s="2"/>
    </row>
    <row r="945" spans="1:255" x14ac:dyDescent="0.2">
      <c r="A945">
        <v>18</v>
      </c>
      <c r="B945">
        <v>1</v>
      </c>
      <c r="C945">
        <v>837</v>
      </c>
      <c r="E945" t="s">
        <v>512</v>
      </c>
      <c r="F945" t="s">
        <v>54</v>
      </c>
      <c r="G945" t="s">
        <v>55</v>
      </c>
      <c r="H945" t="s">
        <v>56</v>
      </c>
      <c r="I945">
        <f>I943*J945</f>
        <v>0</v>
      </c>
      <c r="J945">
        <v>102</v>
      </c>
      <c r="K945">
        <v>102</v>
      </c>
      <c r="L945">
        <v>329.46</v>
      </c>
      <c r="M945">
        <v>0</v>
      </c>
      <c r="N945">
        <f t="shared" si="753"/>
        <v>329.46</v>
      </c>
      <c r="O945">
        <f t="shared" si="754"/>
        <v>0</v>
      </c>
      <c r="P945">
        <f t="shared" si="755"/>
        <v>0</v>
      </c>
      <c r="Q945">
        <f t="shared" si="756"/>
        <v>0</v>
      </c>
      <c r="R945">
        <f t="shared" si="757"/>
        <v>0</v>
      </c>
      <c r="S945">
        <f t="shared" si="758"/>
        <v>0</v>
      </c>
      <c r="T945">
        <f t="shared" si="759"/>
        <v>0</v>
      </c>
      <c r="U945">
        <f t="shared" si="760"/>
        <v>0</v>
      </c>
      <c r="V945">
        <f t="shared" si="761"/>
        <v>0</v>
      </c>
      <c r="W945">
        <f t="shared" si="762"/>
        <v>0</v>
      </c>
      <c r="X945">
        <f t="shared" si="763"/>
        <v>0</v>
      </c>
      <c r="Y945">
        <f t="shared" si="764"/>
        <v>0</v>
      </c>
      <c r="AA945">
        <v>69726884</v>
      </c>
      <c r="AB945">
        <f t="shared" si="765"/>
        <v>133.46</v>
      </c>
      <c r="AC945">
        <f t="shared" si="795"/>
        <v>133.46</v>
      </c>
      <c r="AD945">
        <f t="shared" si="789"/>
        <v>0</v>
      </c>
      <c r="AE945">
        <f t="shared" si="790"/>
        <v>0</v>
      </c>
      <c r="AF945">
        <f t="shared" si="791"/>
        <v>0</v>
      </c>
      <c r="AG945">
        <f t="shared" si="768"/>
        <v>0</v>
      </c>
      <c r="AH945">
        <f t="shared" si="792"/>
        <v>0</v>
      </c>
      <c r="AI945">
        <f t="shared" si="793"/>
        <v>0</v>
      </c>
      <c r="AJ945">
        <f t="shared" si="770"/>
        <v>1.2</v>
      </c>
      <c r="AK945">
        <v>133.46</v>
      </c>
      <c r="AL945">
        <v>133.46</v>
      </c>
      <c r="AM945">
        <v>0</v>
      </c>
      <c r="AN945">
        <v>0</v>
      </c>
      <c r="AO945">
        <v>0</v>
      </c>
      <c r="AP945">
        <v>0</v>
      </c>
      <c r="AQ945">
        <v>0</v>
      </c>
      <c r="AR945">
        <v>0</v>
      </c>
      <c r="AS945">
        <v>1.2</v>
      </c>
      <c r="AT945">
        <v>0</v>
      </c>
      <c r="AU945">
        <v>0</v>
      </c>
      <c r="AV945">
        <v>1</v>
      </c>
      <c r="AW945">
        <v>1</v>
      </c>
      <c r="AZ945">
        <v>1</v>
      </c>
      <c r="BA945">
        <v>1</v>
      </c>
      <c r="BB945">
        <v>1</v>
      </c>
      <c r="BC945">
        <v>7.56</v>
      </c>
      <c r="BD945" t="s">
        <v>3</v>
      </c>
      <c r="BE945" t="s">
        <v>3</v>
      </c>
      <c r="BF945" t="s">
        <v>3</v>
      </c>
      <c r="BG945" t="s">
        <v>3</v>
      </c>
      <c r="BH945">
        <v>3</v>
      </c>
      <c r="BI945">
        <v>1</v>
      </c>
      <c r="BJ945" t="s">
        <v>265</v>
      </c>
      <c r="BM945">
        <v>500001</v>
      </c>
      <c r="BN945">
        <v>0</v>
      </c>
      <c r="BO945" t="s">
        <v>3</v>
      </c>
      <c r="BP945">
        <v>0</v>
      </c>
      <c r="BQ945">
        <v>8</v>
      </c>
      <c r="BR945">
        <v>0</v>
      </c>
      <c r="BS945">
        <v>1</v>
      </c>
      <c r="BT945">
        <v>1</v>
      </c>
      <c r="BU945">
        <v>1</v>
      </c>
      <c r="BV945">
        <v>1</v>
      </c>
      <c r="BW945">
        <v>1</v>
      </c>
      <c r="BX945">
        <v>1</v>
      </c>
      <c r="BY945" t="s">
        <v>3</v>
      </c>
      <c r="BZ945">
        <v>0</v>
      </c>
      <c r="CA945">
        <v>0</v>
      </c>
      <c r="CB945" t="s">
        <v>3</v>
      </c>
      <c r="CE945">
        <v>0</v>
      </c>
      <c r="CF945">
        <v>0</v>
      </c>
      <c r="CG945">
        <v>0</v>
      </c>
      <c r="CH945">
        <v>76</v>
      </c>
      <c r="CI945">
        <v>1</v>
      </c>
      <c r="CJ945">
        <v>0</v>
      </c>
      <c r="CK945">
        <v>0</v>
      </c>
      <c r="CL945">
        <v>0</v>
      </c>
      <c r="CM945">
        <v>0</v>
      </c>
      <c r="CN945" t="s">
        <v>3</v>
      </c>
      <c r="CO945">
        <v>0</v>
      </c>
      <c r="CP945">
        <f t="shared" si="771"/>
        <v>0</v>
      </c>
      <c r="CQ945">
        <f t="shared" si="772"/>
        <v>1008.9576</v>
      </c>
      <c r="CR945">
        <f t="shared" si="773"/>
        <v>0</v>
      </c>
      <c r="CS945">
        <f t="shared" si="774"/>
        <v>0</v>
      </c>
      <c r="CT945">
        <f t="shared" si="775"/>
        <v>0</v>
      </c>
      <c r="CU945">
        <f t="shared" si="776"/>
        <v>0</v>
      </c>
      <c r="CV945">
        <f t="shared" si="777"/>
        <v>0</v>
      </c>
      <c r="CW945">
        <f t="shared" si="778"/>
        <v>0</v>
      </c>
      <c r="CX945">
        <f t="shared" si="779"/>
        <v>1.2</v>
      </c>
      <c r="CY945">
        <f>(S945+R945)*(BZ945/100)</f>
        <v>0</v>
      </c>
      <c r="CZ945">
        <f>(S945+R945)*(CA945/100)</f>
        <v>0</v>
      </c>
      <c r="DC945" t="s">
        <v>3</v>
      </c>
      <c r="DD945" t="s">
        <v>3</v>
      </c>
      <c r="DE945" t="s">
        <v>3</v>
      </c>
      <c r="DF945" t="s">
        <v>3</v>
      </c>
      <c r="DG945" t="s">
        <v>3</v>
      </c>
      <c r="DH945" t="s">
        <v>3</v>
      </c>
      <c r="DI945" t="s">
        <v>3</v>
      </c>
      <c r="DJ945" t="s">
        <v>3</v>
      </c>
      <c r="DK945" t="s">
        <v>3</v>
      </c>
      <c r="DL945" t="s">
        <v>3</v>
      </c>
      <c r="DM945" t="s">
        <v>3</v>
      </c>
      <c r="DN945">
        <v>0</v>
      </c>
      <c r="DO945">
        <v>0</v>
      </c>
      <c r="DP945">
        <v>1</v>
      </c>
      <c r="DQ945">
        <v>1</v>
      </c>
      <c r="DU945">
        <v>1005</v>
      </c>
      <c r="DV945" t="s">
        <v>56</v>
      </c>
      <c r="DW945" t="s">
        <v>56</v>
      </c>
      <c r="DX945">
        <v>1</v>
      </c>
      <c r="DZ945" t="s">
        <v>3</v>
      </c>
      <c r="EA945" t="s">
        <v>3</v>
      </c>
      <c r="EB945" t="s">
        <v>3</v>
      </c>
      <c r="EC945" t="s">
        <v>3</v>
      </c>
      <c r="EE945">
        <v>54328897</v>
      </c>
      <c r="EF945">
        <v>8</v>
      </c>
      <c r="EG945" t="s">
        <v>31</v>
      </c>
      <c r="EH945">
        <v>0</v>
      </c>
      <c r="EI945" t="s">
        <v>3</v>
      </c>
      <c r="EJ945">
        <v>1</v>
      </c>
      <c r="EK945">
        <v>500001</v>
      </c>
      <c r="EL945" t="s">
        <v>32</v>
      </c>
      <c r="EM945" t="s">
        <v>33</v>
      </c>
      <c r="EO945" t="s">
        <v>3</v>
      </c>
      <c r="EQ945">
        <v>0</v>
      </c>
      <c r="ER945">
        <v>965</v>
      </c>
      <c r="ES945">
        <v>133.46</v>
      </c>
      <c r="ET945">
        <v>0</v>
      </c>
      <c r="EU945">
        <v>0</v>
      </c>
      <c r="EV945">
        <v>0</v>
      </c>
      <c r="EW945">
        <v>0</v>
      </c>
      <c r="EX945">
        <v>0</v>
      </c>
      <c r="EZ945">
        <v>5</v>
      </c>
      <c r="FC945">
        <v>0</v>
      </c>
      <c r="FD945">
        <v>18</v>
      </c>
      <c r="FF945">
        <v>965</v>
      </c>
      <c r="FQ945">
        <v>0</v>
      </c>
      <c r="FR945">
        <f t="shared" si="780"/>
        <v>0</v>
      </c>
      <c r="FS945">
        <v>0</v>
      </c>
      <c r="FX945">
        <v>0</v>
      </c>
      <c r="FY945">
        <v>0</v>
      </c>
      <c r="GA945" t="s">
        <v>58</v>
      </c>
      <c r="GD945">
        <v>1</v>
      </c>
      <c r="GF945">
        <v>-847016206</v>
      </c>
      <c r="GG945">
        <v>2</v>
      </c>
      <c r="GH945">
        <v>3</v>
      </c>
      <c r="GI945">
        <v>5</v>
      </c>
      <c r="GJ945">
        <v>0</v>
      </c>
      <c r="GK945">
        <v>0</v>
      </c>
      <c r="GL945">
        <f t="shared" si="781"/>
        <v>0</v>
      </c>
      <c r="GM945">
        <f t="shared" si="782"/>
        <v>0</v>
      </c>
      <c r="GN945">
        <f t="shared" si="783"/>
        <v>0</v>
      </c>
      <c r="GO945">
        <f t="shared" si="784"/>
        <v>0</v>
      </c>
      <c r="GP945">
        <f t="shared" si="785"/>
        <v>0</v>
      </c>
      <c r="GR945">
        <v>1</v>
      </c>
      <c r="GS945">
        <v>1</v>
      </c>
      <c r="GT945">
        <v>0</v>
      </c>
      <c r="GU945" t="s">
        <v>3</v>
      </c>
      <c r="GV945">
        <f t="shared" si="794"/>
        <v>0</v>
      </c>
      <c r="GW945">
        <v>1</v>
      </c>
      <c r="GX945">
        <f t="shared" si="787"/>
        <v>0</v>
      </c>
      <c r="HA945">
        <v>0</v>
      </c>
      <c r="HB945">
        <v>0</v>
      </c>
      <c r="HC945">
        <f t="shared" si="788"/>
        <v>0</v>
      </c>
      <c r="HE945" t="s">
        <v>35</v>
      </c>
      <c r="HF945" t="s">
        <v>36</v>
      </c>
      <c r="HM945" t="s">
        <v>3</v>
      </c>
      <c r="HN945" t="s">
        <v>3</v>
      </c>
      <c r="HO945" t="s">
        <v>3</v>
      </c>
      <c r="HP945" t="s">
        <v>3</v>
      </c>
      <c r="HQ945" t="s">
        <v>3</v>
      </c>
      <c r="IK945">
        <v>0</v>
      </c>
    </row>
    <row r="946" spans="1:255" x14ac:dyDescent="0.2">
      <c r="A946" s="2">
        <v>18</v>
      </c>
      <c r="B946" s="2">
        <v>1</v>
      </c>
      <c r="C946" s="2">
        <v>826</v>
      </c>
      <c r="D946" s="2"/>
      <c r="E946" s="2" t="s">
        <v>513</v>
      </c>
      <c r="F946" s="2" t="s">
        <v>66</v>
      </c>
      <c r="G946" s="2" t="s">
        <v>67</v>
      </c>
      <c r="H946" s="2" t="s">
        <v>68</v>
      </c>
      <c r="I946" s="2">
        <f>I942*J946</f>
        <v>0</v>
      </c>
      <c r="J946" s="2">
        <v>0.5</v>
      </c>
      <c r="K946" s="2">
        <v>0.5</v>
      </c>
      <c r="L946" s="2">
        <v>1.615</v>
      </c>
      <c r="M946" s="2">
        <v>0</v>
      </c>
      <c r="N946" s="2">
        <f t="shared" si="753"/>
        <v>1.615</v>
      </c>
      <c r="O946" s="2">
        <f t="shared" si="754"/>
        <v>0</v>
      </c>
      <c r="P946" s="2">
        <f t="shared" si="755"/>
        <v>0</v>
      </c>
      <c r="Q946" s="2">
        <f t="shared" si="756"/>
        <v>0</v>
      </c>
      <c r="R946" s="2">
        <f t="shared" si="757"/>
        <v>0</v>
      </c>
      <c r="S946" s="2">
        <f t="shared" si="758"/>
        <v>0</v>
      </c>
      <c r="T946" s="2">
        <f t="shared" si="759"/>
        <v>0</v>
      </c>
      <c r="U946" s="2">
        <f t="shared" si="760"/>
        <v>0</v>
      </c>
      <c r="V946" s="2">
        <f t="shared" si="761"/>
        <v>0</v>
      </c>
      <c r="W946" s="2">
        <f t="shared" si="762"/>
        <v>0</v>
      </c>
      <c r="X946" s="2">
        <f t="shared" si="763"/>
        <v>0</v>
      </c>
      <c r="Y946" s="2">
        <f t="shared" si="764"/>
        <v>0</v>
      </c>
      <c r="Z946" s="2"/>
      <c r="AA946" s="2">
        <v>69726971</v>
      </c>
      <c r="AB946" s="2">
        <f t="shared" si="765"/>
        <v>1.82</v>
      </c>
      <c r="AC946" s="2">
        <f t="shared" si="795"/>
        <v>1.82</v>
      </c>
      <c r="AD946" s="2">
        <f t="shared" si="789"/>
        <v>0</v>
      </c>
      <c r="AE946" s="2">
        <f t="shared" si="790"/>
        <v>0</v>
      </c>
      <c r="AF946" s="2">
        <f t="shared" si="791"/>
        <v>0</v>
      </c>
      <c r="AG946" s="2">
        <f t="shared" si="768"/>
        <v>0</v>
      </c>
      <c r="AH946" s="2">
        <f t="shared" si="792"/>
        <v>0</v>
      </c>
      <c r="AI946" s="2">
        <f t="shared" si="793"/>
        <v>0</v>
      </c>
      <c r="AJ946" s="2">
        <f t="shared" si="770"/>
        <v>0.03</v>
      </c>
      <c r="AK946" s="2">
        <v>1.82</v>
      </c>
      <c r="AL946" s="2">
        <v>1.82</v>
      </c>
      <c r="AM946" s="2">
        <v>0</v>
      </c>
      <c r="AN946" s="2">
        <v>0</v>
      </c>
      <c r="AO946" s="2">
        <v>0</v>
      </c>
      <c r="AP946" s="2">
        <v>0</v>
      </c>
      <c r="AQ946" s="2">
        <v>0</v>
      </c>
      <c r="AR946" s="2">
        <v>0</v>
      </c>
      <c r="AS946" s="2">
        <v>0.03</v>
      </c>
      <c r="AT946" s="2">
        <v>0</v>
      </c>
      <c r="AU946" s="2">
        <v>0</v>
      </c>
      <c r="AV946" s="2">
        <v>1</v>
      </c>
      <c r="AW946" s="2">
        <v>1</v>
      </c>
      <c r="AX946" s="2"/>
      <c r="AY946" s="2"/>
      <c r="AZ946" s="2">
        <v>1</v>
      </c>
      <c r="BA946" s="2">
        <v>1</v>
      </c>
      <c r="BB946" s="2">
        <v>1</v>
      </c>
      <c r="BC946" s="2">
        <v>1</v>
      </c>
      <c r="BD946" s="2" t="s">
        <v>3</v>
      </c>
      <c r="BE946" s="2" t="s">
        <v>3</v>
      </c>
      <c r="BF946" s="2" t="s">
        <v>3</v>
      </c>
      <c r="BG946" s="2" t="s">
        <v>3</v>
      </c>
      <c r="BH946" s="2">
        <v>3</v>
      </c>
      <c r="BI946" s="2">
        <v>1</v>
      </c>
      <c r="BJ946" s="2" t="s">
        <v>267</v>
      </c>
      <c r="BK946" s="2"/>
      <c r="BL946" s="2"/>
      <c r="BM946" s="2">
        <v>500001</v>
      </c>
      <c r="BN946" s="2">
        <v>0</v>
      </c>
      <c r="BO946" s="2" t="s">
        <v>3</v>
      </c>
      <c r="BP946" s="2">
        <v>0</v>
      </c>
      <c r="BQ946" s="2">
        <v>8</v>
      </c>
      <c r="BR946" s="2">
        <v>0</v>
      </c>
      <c r="BS946" s="2">
        <v>1</v>
      </c>
      <c r="BT946" s="2">
        <v>1</v>
      </c>
      <c r="BU946" s="2">
        <v>1</v>
      </c>
      <c r="BV946" s="2">
        <v>1</v>
      </c>
      <c r="BW946" s="2">
        <v>1</v>
      </c>
      <c r="BX946" s="2">
        <v>1</v>
      </c>
      <c r="BY946" s="2" t="s">
        <v>3</v>
      </c>
      <c r="BZ946" s="2">
        <v>0</v>
      </c>
      <c r="CA946" s="2">
        <v>0</v>
      </c>
      <c r="CB946" s="2" t="s">
        <v>3</v>
      </c>
      <c r="CC946" s="2"/>
      <c r="CD946" s="2"/>
      <c r="CE946" s="2">
        <v>0</v>
      </c>
      <c r="CF946" s="2">
        <v>0</v>
      </c>
      <c r="CG946" s="2">
        <v>0</v>
      </c>
      <c r="CH946" s="2">
        <v>76</v>
      </c>
      <c r="CI946" s="2">
        <v>2</v>
      </c>
      <c r="CJ946" s="2">
        <v>0</v>
      </c>
      <c r="CK946" s="2">
        <v>0</v>
      </c>
      <c r="CL946" s="2">
        <v>0</v>
      </c>
      <c r="CM946" s="2">
        <v>0</v>
      </c>
      <c r="CN946" s="2" t="s">
        <v>3</v>
      </c>
      <c r="CO946" s="2">
        <v>0</v>
      </c>
      <c r="CP946" s="2">
        <f t="shared" si="771"/>
        <v>0</v>
      </c>
      <c r="CQ946" s="2">
        <f t="shared" si="772"/>
        <v>1.82</v>
      </c>
      <c r="CR946" s="2">
        <f t="shared" si="773"/>
        <v>0</v>
      </c>
      <c r="CS946" s="2">
        <f t="shared" si="774"/>
        <v>0</v>
      </c>
      <c r="CT946" s="2">
        <f t="shared" si="775"/>
        <v>0</v>
      </c>
      <c r="CU946" s="2">
        <f t="shared" si="776"/>
        <v>0</v>
      </c>
      <c r="CV946" s="2">
        <f t="shared" si="777"/>
        <v>0</v>
      </c>
      <c r="CW946" s="2">
        <f t="shared" si="778"/>
        <v>0</v>
      </c>
      <c r="CX946" s="2">
        <f t="shared" si="779"/>
        <v>0.03</v>
      </c>
      <c r="CY946" s="2">
        <f>(((S946+R946)*AT946)/100)</f>
        <v>0</v>
      </c>
      <c r="CZ946" s="2">
        <f>(((S946+R946)*AU946)/100)</f>
        <v>0</v>
      </c>
      <c r="DA946" s="2"/>
      <c r="DB946" s="2"/>
      <c r="DC946" s="2" t="s">
        <v>3</v>
      </c>
      <c r="DD946" s="2" t="s">
        <v>3</v>
      </c>
      <c r="DE946" s="2" t="s">
        <v>3</v>
      </c>
      <c r="DF946" s="2" t="s">
        <v>3</v>
      </c>
      <c r="DG946" s="2" t="s">
        <v>3</v>
      </c>
      <c r="DH946" s="2" t="s">
        <v>3</v>
      </c>
      <c r="DI946" s="2" t="s">
        <v>3</v>
      </c>
      <c r="DJ946" s="2" t="s">
        <v>3</v>
      </c>
      <c r="DK946" s="2" t="s">
        <v>3</v>
      </c>
      <c r="DL946" s="2" t="s">
        <v>3</v>
      </c>
      <c r="DM946" s="2" t="s">
        <v>3</v>
      </c>
      <c r="DN946" s="2">
        <v>0</v>
      </c>
      <c r="DO946" s="2">
        <v>0</v>
      </c>
      <c r="DP946" s="2">
        <v>1</v>
      </c>
      <c r="DQ946" s="2">
        <v>1</v>
      </c>
      <c r="DR946" s="2"/>
      <c r="DS946" s="2"/>
      <c r="DT946" s="2"/>
      <c r="DU946" s="2">
        <v>1009</v>
      </c>
      <c r="DV946" s="2" t="s">
        <v>68</v>
      </c>
      <c r="DW946" s="2" t="s">
        <v>68</v>
      </c>
      <c r="DX946" s="2">
        <v>1</v>
      </c>
      <c r="DY946" s="2"/>
      <c r="DZ946" s="2" t="s">
        <v>3</v>
      </c>
      <c r="EA946" s="2" t="s">
        <v>3</v>
      </c>
      <c r="EB946" s="2" t="s">
        <v>3</v>
      </c>
      <c r="EC946" s="2" t="s">
        <v>3</v>
      </c>
      <c r="ED946" s="2"/>
      <c r="EE946" s="2">
        <v>54328897</v>
      </c>
      <c r="EF946" s="2">
        <v>8</v>
      </c>
      <c r="EG946" s="2" t="s">
        <v>31</v>
      </c>
      <c r="EH946" s="2">
        <v>0</v>
      </c>
      <c r="EI946" s="2" t="s">
        <v>3</v>
      </c>
      <c r="EJ946" s="2">
        <v>1</v>
      </c>
      <c r="EK946" s="2">
        <v>500001</v>
      </c>
      <c r="EL946" s="2" t="s">
        <v>32</v>
      </c>
      <c r="EM946" s="2" t="s">
        <v>33</v>
      </c>
      <c r="EN946" s="2"/>
      <c r="EO946" s="2" t="s">
        <v>3</v>
      </c>
      <c r="EP946" s="2"/>
      <c r="EQ946" s="2">
        <v>0</v>
      </c>
      <c r="ER946" s="2">
        <v>1.82</v>
      </c>
      <c r="ES946" s="2">
        <v>1.82</v>
      </c>
      <c r="ET946" s="2">
        <v>0</v>
      </c>
      <c r="EU946" s="2">
        <v>0</v>
      </c>
      <c r="EV946" s="2">
        <v>0</v>
      </c>
      <c r="EW946" s="2">
        <v>0</v>
      </c>
      <c r="EX946" s="2">
        <v>0</v>
      </c>
      <c r="EY946" s="2"/>
      <c r="EZ946" s="2"/>
      <c r="FA946" s="2"/>
      <c r="FB946" s="2"/>
      <c r="FC946" s="2"/>
      <c r="FD946" s="2"/>
      <c r="FE946" s="2"/>
      <c r="FF946" s="2"/>
      <c r="FG946" s="2"/>
      <c r="FH946" s="2"/>
      <c r="FI946" s="2"/>
      <c r="FJ946" s="2"/>
      <c r="FK946" s="2"/>
      <c r="FL946" s="2"/>
      <c r="FM946" s="2"/>
      <c r="FN946" s="2"/>
      <c r="FO946" s="2"/>
      <c r="FP946" s="2"/>
      <c r="FQ946" s="2">
        <v>0</v>
      </c>
      <c r="FR946" s="2">
        <f t="shared" si="780"/>
        <v>0</v>
      </c>
      <c r="FS946" s="2">
        <v>0</v>
      </c>
      <c r="FT946" s="2"/>
      <c r="FU946" s="2"/>
      <c r="FV946" s="2"/>
      <c r="FW946" s="2"/>
      <c r="FX946" s="2">
        <v>0</v>
      </c>
      <c r="FY946" s="2">
        <v>0</v>
      </c>
      <c r="FZ946" s="2"/>
      <c r="GA946" s="2" t="s">
        <v>3</v>
      </c>
      <c r="GB946" s="2"/>
      <c r="GC946" s="2"/>
      <c r="GD946" s="2">
        <v>1</v>
      </c>
      <c r="GE946" s="2"/>
      <c r="GF946" s="2">
        <v>-2014069362</v>
      </c>
      <c r="GG946" s="2">
        <v>2</v>
      </c>
      <c r="GH946" s="2">
        <v>1</v>
      </c>
      <c r="GI946" s="2">
        <v>-2</v>
      </c>
      <c r="GJ946" s="2">
        <v>0</v>
      </c>
      <c r="GK946" s="2">
        <v>0</v>
      </c>
      <c r="GL946" s="2">
        <f t="shared" si="781"/>
        <v>0</v>
      </c>
      <c r="GM946" s="2">
        <f t="shared" si="782"/>
        <v>0</v>
      </c>
      <c r="GN946" s="2">
        <f t="shared" si="783"/>
        <v>0</v>
      </c>
      <c r="GO946" s="2">
        <f t="shared" si="784"/>
        <v>0</v>
      </c>
      <c r="GP946" s="2">
        <f t="shared" si="785"/>
        <v>0</v>
      </c>
      <c r="GQ946" s="2"/>
      <c r="GR946" s="2">
        <v>0</v>
      </c>
      <c r="GS946" s="2">
        <v>3</v>
      </c>
      <c r="GT946" s="2">
        <v>0</v>
      </c>
      <c r="GU946" s="2" t="s">
        <v>3</v>
      </c>
      <c r="GV946" s="2">
        <f t="shared" si="794"/>
        <v>0</v>
      </c>
      <c r="GW946" s="2">
        <v>1</v>
      </c>
      <c r="GX946" s="2">
        <f t="shared" si="787"/>
        <v>0</v>
      </c>
      <c r="GY946" s="2"/>
      <c r="GZ946" s="2"/>
      <c r="HA946" s="2">
        <v>0</v>
      </c>
      <c r="HB946" s="2">
        <v>0</v>
      </c>
      <c r="HC946" s="2">
        <f t="shared" si="788"/>
        <v>0</v>
      </c>
      <c r="HD946" s="2"/>
      <c r="HE946" s="2" t="s">
        <v>3</v>
      </c>
      <c r="HF946" s="2" t="s">
        <v>3</v>
      </c>
      <c r="HG946" s="2"/>
      <c r="HH946" s="2"/>
      <c r="HI946" s="2"/>
      <c r="HJ946" s="2"/>
      <c r="HK946" s="2"/>
      <c r="HL946" s="2"/>
      <c r="HM946" s="2" t="s">
        <v>3</v>
      </c>
      <c r="HN946" s="2" t="s">
        <v>3</v>
      </c>
      <c r="HO946" s="2" t="s">
        <v>3</v>
      </c>
      <c r="HP946" s="2" t="s">
        <v>3</v>
      </c>
      <c r="HQ946" s="2" t="s">
        <v>3</v>
      </c>
      <c r="HR946" s="2"/>
      <c r="HS946" s="2"/>
      <c r="HT946" s="2"/>
      <c r="HU946" s="2"/>
      <c r="HV946" s="2"/>
      <c r="HW946" s="2"/>
      <c r="HX946" s="2"/>
      <c r="HY946" s="2"/>
      <c r="HZ946" s="2"/>
      <c r="IA946" s="2"/>
      <c r="IB946" s="2"/>
      <c r="IC946" s="2"/>
      <c r="ID946" s="2"/>
      <c r="IE946" s="2"/>
      <c r="IF946" s="2"/>
      <c r="IG946" s="2"/>
      <c r="IH946" s="2"/>
      <c r="II946" s="2"/>
      <c r="IJ946" s="2"/>
      <c r="IK946" s="2">
        <v>0</v>
      </c>
      <c r="IL946" s="2"/>
      <c r="IM946" s="2"/>
      <c r="IN946" s="2"/>
      <c r="IO946" s="2"/>
      <c r="IP946" s="2"/>
      <c r="IQ946" s="2"/>
      <c r="IR946" s="2"/>
      <c r="IS946" s="2"/>
      <c r="IT946" s="2"/>
      <c r="IU946" s="2"/>
    </row>
    <row r="947" spans="1:255" x14ac:dyDescent="0.2">
      <c r="A947">
        <v>18</v>
      </c>
      <c r="B947">
        <v>1</v>
      </c>
      <c r="C947">
        <v>838</v>
      </c>
      <c r="E947" t="s">
        <v>513</v>
      </c>
      <c r="F947" t="s">
        <v>66</v>
      </c>
      <c r="G947" t="s">
        <v>67</v>
      </c>
      <c r="H947" t="s">
        <v>68</v>
      </c>
      <c r="I947">
        <f>I943*J947</f>
        <v>0</v>
      </c>
      <c r="J947">
        <v>0.5</v>
      </c>
      <c r="K947">
        <v>0.5</v>
      </c>
      <c r="L947">
        <v>1.615</v>
      </c>
      <c r="M947">
        <v>0</v>
      </c>
      <c r="N947">
        <f t="shared" si="753"/>
        <v>1.615</v>
      </c>
      <c r="O947">
        <f t="shared" si="754"/>
        <v>0</v>
      </c>
      <c r="P947">
        <f t="shared" si="755"/>
        <v>0</v>
      </c>
      <c r="Q947">
        <f t="shared" si="756"/>
        <v>0</v>
      </c>
      <c r="R947">
        <f t="shared" si="757"/>
        <v>0</v>
      </c>
      <c r="S947">
        <f t="shared" si="758"/>
        <v>0</v>
      </c>
      <c r="T947">
        <f t="shared" si="759"/>
        <v>0</v>
      </c>
      <c r="U947">
        <f t="shared" si="760"/>
        <v>0</v>
      </c>
      <c r="V947">
        <f t="shared" si="761"/>
        <v>0</v>
      </c>
      <c r="W947">
        <f t="shared" si="762"/>
        <v>0</v>
      </c>
      <c r="X947">
        <f t="shared" si="763"/>
        <v>0</v>
      </c>
      <c r="Y947">
        <f t="shared" si="764"/>
        <v>0</v>
      </c>
      <c r="AA947">
        <v>69726884</v>
      </c>
      <c r="AB947">
        <f t="shared" si="765"/>
        <v>4.28</v>
      </c>
      <c r="AC947">
        <f t="shared" si="795"/>
        <v>4.28</v>
      </c>
      <c r="AD947">
        <f t="shared" si="789"/>
        <v>0</v>
      </c>
      <c r="AE947">
        <f t="shared" si="790"/>
        <v>0</v>
      </c>
      <c r="AF947">
        <f t="shared" si="791"/>
        <v>0</v>
      </c>
      <c r="AG947">
        <f t="shared" si="768"/>
        <v>0</v>
      </c>
      <c r="AH947">
        <f t="shared" si="792"/>
        <v>0</v>
      </c>
      <c r="AI947">
        <f t="shared" si="793"/>
        <v>0</v>
      </c>
      <c r="AJ947">
        <f t="shared" si="770"/>
        <v>0.03</v>
      </c>
      <c r="AK947">
        <v>4.2799999999999994</v>
      </c>
      <c r="AL947">
        <v>4.2799999999999994</v>
      </c>
      <c r="AM947">
        <v>0</v>
      </c>
      <c r="AN947">
        <v>0</v>
      </c>
      <c r="AO947">
        <v>0</v>
      </c>
      <c r="AP947">
        <v>0</v>
      </c>
      <c r="AQ947">
        <v>0</v>
      </c>
      <c r="AR947">
        <v>0</v>
      </c>
      <c r="AS947">
        <v>0.03</v>
      </c>
      <c r="AT947">
        <v>0</v>
      </c>
      <c r="AU947">
        <v>0</v>
      </c>
      <c r="AV947">
        <v>1</v>
      </c>
      <c r="AW947">
        <v>1</v>
      </c>
      <c r="AZ947">
        <v>1</v>
      </c>
      <c r="BA947">
        <v>1</v>
      </c>
      <c r="BB947">
        <v>1</v>
      </c>
      <c r="BC947">
        <v>7.56</v>
      </c>
      <c r="BD947" t="s">
        <v>3</v>
      </c>
      <c r="BE947" t="s">
        <v>3</v>
      </c>
      <c r="BF947" t="s">
        <v>3</v>
      </c>
      <c r="BG947" t="s">
        <v>3</v>
      </c>
      <c r="BH947">
        <v>3</v>
      </c>
      <c r="BI947">
        <v>1</v>
      </c>
      <c r="BJ947" t="s">
        <v>267</v>
      </c>
      <c r="BM947">
        <v>500001</v>
      </c>
      <c r="BN947">
        <v>0</v>
      </c>
      <c r="BO947" t="s">
        <v>3</v>
      </c>
      <c r="BP947">
        <v>0</v>
      </c>
      <c r="BQ947">
        <v>8</v>
      </c>
      <c r="BR947">
        <v>0</v>
      </c>
      <c r="BS947">
        <v>1</v>
      </c>
      <c r="BT947">
        <v>1</v>
      </c>
      <c r="BU947">
        <v>1</v>
      </c>
      <c r="BV947">
        <v>1</v>
      </c>
      <c r="BW947">
        <v>1</v>
      </c>
      <c r="BX947">
        <v>1</v>
      </c>
      <c r="BY947" t="s">
        <v>3</v>
      </c>
      <c r="BZ947">
        <v>0</v>
      </c>
      <c r="CA947">
        <v>0</v>
      </c>
      <c r="CB947" t="s">
        <v>3</v>
      </c>
      <c r="CE947">
        <v>0</v>
      </c>
      <c r="CF947">
        <v>0</v>
      </c>
      <c r="CG947">
        <v>0</v>
      </c>
      <c r="CH947">
        <v>76</v>
      </c>
      <c r="CI947">
        <v>2</v>
      </c>
      <c r="CJ947">
        <v>0</v>
      </c>
      <c r="CK947">
        <v>0</v>
      </c>
      <c r="CL947">
        <v>0</v>
      </c>
      <c r="CM947">
        <v>0</v>
      </c>
      <c r="CN947" t="s">
        <v>3</v>
      </c>
      <c r="CO947">
        <v>0</v>
      </c>
      <c r="CP947">
        <f t="shared" si="771"/>
        <v>0</v>
      </c>
      <c r="CQ947">
        <f t="shared" si="772"/>
        <v>32.3568</v>
      </c>
      <c r="CR947">
        <f t="shared" si="773"/>
        <v>0</v>
      </c>
      <c r="CS947">
        <f t="shared" si="774"/>
        <v>0</v>
      </c>
      <c r="CT947">
        <f t="shared" si="775"/>
        <v>0</v>
      </c>
      <c r="CU947">
        <f t="shared" si="776"/>
        <v>0</v>
      </c>
      <c r="CV947">
        <f t="shared" si="777"/>
        <v>0</v>
      </c>
      <c r="CW947">
        <f t="shared" si="778"/>
        <v>0</v>
      </c>
      <c r="CX947">
        <f t="shared" si="779"/>
        <v>0.03</v>
      </c>
      <c r="CY947">
        <f>(S947+R947)*(BZ947/100)</f>
        <v>0</v>
      </c>
      <c r="CZ947">
        <f>(S947+R947)*(CA947/100)</f>
        <v>0</v>
      </c>
      <c r="DC947" t="s">
        <v>3</v>
      </c>
      <c r="DD947" t="s">
        <v>3</v>
      </c>
      <c r="DE947" t="s">
        <v>3</v>
      </c>
      <c r="DF947" t="s">
        <v>3</v>
      </c>
      <c r="DG947" t="s">
        <v>3</v>
      </c>
      <c r="DH947" t="s">
        <v>3</v>
      </c>
      <c r="DI947" t="s">
        <v>3</v>
      </c>
      <c r="DJ947" t="s">
        <v>3</v>
      </c>
      <c r="DK947" t="s">
        <v>3</v>
      </c>
      <c r="DL947" t="s">
        <v>3</v>
      </c>
      <c r="DM947" t="s">
        <v>3</v>
      </c>
      <c r="DN947">
        <v>0</v>
      </c>
      <c r="DO947">
        <v>0</v>
      </c>
      <c r="DP947">
        <v>1</v>
      </c>
      <c r="DQ947">
        <v>1</v>
      </c>
      <c r="DU947">
        <v>1009</v>
      </c>
      <c r="DV947" t="s">
        <v>68</v>
      </c>
      <c r="DW947" t="s">
        <v>68</v>
      </c>
      <c r="DX947">
        <v>1</v>
      </c>
      <c r="DZ947" t="s">
        <v>3</v>
      </c>
      <c r="EA947" t="s">
        <v>3</v>
      </c>
      <c r="EB947" t="s">
        <v>3</v>
      </c>
      <c r="EC947" t="s">
        <v>3</v>
      </c>
      <c r="EE947">
        <v>54328897</v>
      </c>
      <c r="EF947">
        <v>8</v>
      </c>
      <c r="EG947" t="s">
        <v>31</v>
      </c>
      <c r="EH947">
        <v>0</v>
      </c>
      <c r="EI947" t="s">
        <v>3</v>
      </c>
      <c r="EJ947">
        <v>1</v>
      </c>
      <c r="EK947">
        <v>500001</v>
      </c>
      <c r="EL947" t="s">
        <v>32</v>
      </c>
      <c r="EM947" t="s">
        <v>33</v>
      </c>
      <c r="EO947" t="s">
        <v>3</v>
      </c>
      <c r="EQ947">
        <v>0</v>
      </c>
      <c r="ER947">
        <v>31</v>
      </c>
      <c r="ES947">
        <v>4.2799999999999994</v>
      </c>
      <c r="ET947">
        <v>0</v>
      </c>
      <c r="EU947">
        <v>0</v>
      </c>
      <c r="EV947">
        <v>0</v>
      </c>
      <c r="EW947">
        <v>0</v>
      </c>
      <c r="EX947">
        <v>0</v>
      </c>
      <c r="EZ947">
        <v>5</v>
      </c>
      <c r="FC947">
        <v>0</v>
      </c>
      <c r="FD947">
        <v>18</v>
      </c>
      <c r="FF947">
        <v>31</v>
      </c>
      <c r="FQ947">
        <v>0</v>
      </c>
      <c r="FR947">
        <f t="shared" si="780"/>
        <v>0</v>
      </c>
      <c r="FS947">
        <v>0</v>
      </c>
      <c r="FX947">
        <v>0</v>
      </c>
      <c r="FY947">
        <v>0</v>
      </c>
      <c r="GA947" t="s">
        <v>70</v>
      </c>
      <c r="GD947">
        <v>1</v>
      </c>
      <c r="GF947">
        <v>-2014069362</v>
      </c>
      <c r="GG947">
        <v>2</v>
      </c>
      <c r="GH947">
        <v>3</v>
      </c>
      <c r="GI947">
        <v>5</v>
      </c>
      <c r="GJ947">
        <v>0</v>
      </c>
      <c r="GK947">
        <v>0</v>
      </c>
      <c r="GL947">
        <f t="shared" si="781"/>
        <v>0</v>
      </c>
      <c r="GM947">
        <f t="shared" si="782"/>
        <v>0</v>
      </c>
      <c r="GN947">
        <f t="shared" si="783"/>
        <v>0</v>
      </c>
      <c r="GO947">
        <f t="shared" si="784"/>
        <v>0</v>
      </c>
      <c r="GP947">
        <f t="shared" si="785"/>
        <v>0</v>
      </c>
      <c r="GR947">
        <v>1</v>
      </c>
      <c r="GS947">
        <v>1</v>
      </c>
      <c r="GT947">
        <v>0</v>
      </c>
      <c r="GU947" t="s">
        <v>3</v>
      </c>
      <c r="GV947">
        <f t="shared" si="794"/>
        <v>0</v>
      </c>
      <c r="GW947">
        <v>1</v>
      </c>
      <c r="GX947">
        <f t="shared" si="787"/>
        <v>0</v>
      </c>
      <c r="HA947">
        <v>0</v>
      </c>
      <c r="HB947">
        <v>0</v>
      </c>
      <c r="HC947">
        <f t="shared" si="788"/>
        <v>0</v>
      </c>
      <c r="HE947" t="s">
        <v>35</v>
      </c>
      <c r="HF947" t="s">
        <v>36</v>
      </c>
      <c r="HM947" t="s">
        <v>3</v>
      </c>
      <c r="HN947" t="s">
        <v>3</v>
      </c>
      <c r="HO947" t="s">
        <v>3</v>
      </c>
      <c r="HP947" t="s">
        <v>3</v>
      </c>
      <c r="HQ947" t="s">
        <v>3</v>
      </c>
      <c r="IK947">
        <v>0</v>
      </c>
    </row>
    <row r="948" spans="1:255" x14ac:dyDescent="0.2">
      <c r="A948" s="2">
        <v>18</v>
      </c>
      <c r="B948" s="2">
        <v>1</v>
      </c>
      <c r="C948" s="2">
        <v>827</v>
      </c>
      <c r="D948" s="2"/>
      <c r="E948" s="2" t="s">
        <v>514</v>
      </c>
      <c r="F948" s="2" t="s">
        <v>72</v>
      </c>
      <c r="G948" s="2" t="s">
        <v>73</v>
      </c>
      <c r="H948" s="2" t="s">
        <v>68</v>
      </c>
      <c r="I948" s="2">
        <f>I942*J948</f>
        <v>0</v>
      </c>
      <c r="J948" s="2">
        <v>450</v>
      </c>
      <c r="K948" s="2">
        <v>450</v>
      </c>
      <c r="L948" s="2">
        <v>1453.5</v>
      </c>
      <c r="M948" s="2">
        <v>0</v>
      </c>
      <c r="N948" s="2">
        <f t="shared" si="753"/>
        <v>1453.5</v>
      </c>
      <c r="O948" s="2">
        <f t="shared" si="754"/>
        <v>0</v>
      </c>
      <c r="P948" s="2">
        <f t="shared" si="755"/>
        <v>0</v>
      </c>
      <c r="Q948" s="2">
        <f t="shared" si="756"/>
        <v>0</v>
      </c>
      <c r="R948" s="2">
        <f t="shared" si="757"/>
        <v>0</v>
      </c>
      <c r="S948" s="2">
        <f t="shared" si="758"/>
        <v>0</v>
      </c>
      <c r="T948" s="2">
        <f t="shared" si="759"/>
        <v>0</v>
      </c>
      <c r="U948" s="2">
        <f t="shared" si="760"/>
        <v>0</v>
      </c>
      <c r="V948" s="2">
        <f t="shared" si="761"/>
        <v>0</v>
      </c>
      <c r="W948" s="2">
        <f t="shared" si="762"/>
        <v>0</v>
      </c>
      <c r="X948" s="2">
        <f t="shared" si="763"/>
        <v>0</v>
      </c>
      <c r="Y948" s="2">
        <f t="shared" si="764"/>
        <v>0</v>
      </c>
      <c r="Z948" s="2"/>
      <c r="AA948" s="2">
        <v>69726971</v>
      </c>
      <c r="AB948" s="2">
        <f t="shared" si="765"/>
        <v>1.38</v>
      </c>
      <c r="AC948" s="2">
        <f t="shared" si="795"/>
        <v>1.38</v>
      </c>
      <c r="AD948" s="2">
        <f t="shared" si="789"/>
        <v>0</v>
      </c>
      <c r="AE948" s="2">
        <f t="shared" si="790"/>
        <v>0</v>
      </c>
      <c r="AF948" s="2">
        <f t="shared" si="791"/>
        <v>0</v>
      </c>
      <c r="AG948" s="2">
        <f t="shared" si="768"/>
        <v>0</v>
      </c>
      <c r="AH948" s="2">
        <f t="shared" si="792"/>
        <v>0</v>
      </c>
      <c r="AI948" s="2">
        <f t="shared" si="793"/>
        <v>0</v>
      </c>
      <c r="AJ948" s="2">
        <f t="shared" si="770"/>
        <v>0.01</v>
      </c>
      <c r="AK948" s="2">
        <v>1.38</v>
      </c>
      <c r="AL948" s="2">
        <v>1.38</v>
      </c>
      <c r="AM948" s="2">
        <v>0</v>
      </c>
      <c r="AN948" s="2">
        <v>0</v>
      </c>
      <c r="AO948" s="2">
        <v>0</v>
      </c>
      <c r="AP948" s="2">
        <v>0</v>
      </c>
      <c r="AQ948" s="2">
        <v>0</v>
      </c>
      <c r="AR948" s="2">
        <v>0</v>
      </c>
      <c r="AS948" s="2">
        <v>0.01</v>
      </c>
      <c r="AT948" s="2">
        <v>0</v>
      </c>
      <c r="AU948" s="2">
        <v>0</v>
      </c>
      <c r="AV948" s="2">
        <v>1</v>
      </c>
      <c r="AW948" s="2">
        <v>1</v>
      </c>
      <c r="AX948" s="2"/>
      <c r="AY948" s="2"/>
      <c r="AZ948" s="2">
        <v>1</v>
      </c>
      <c r="BA948" s="2">
        <v>1</v>
      </c>
      <c r="BB948" s="2">
        <v>1</v>
      </c>
      <c r="BC948" s="2">
        <v>1</v>
      </c>
      <c r="BD948" s="2" t="s">
        <v>3</v>
      </c>
      <c r="BE948" s="2" t="s">
        <v>3</v>
      </c>
      <c r="BF948" s="2" t="s">
        <v>3</v>
      </c>
      <c r="BG948" s="2" t="s">
        <v>3</v>
      </c>
      <c r="BH948" s="2">
        <v>3</v>
      </c>
      <c r="BI948" s="2">
        <v>1</v>
      </c>
      <c r="BJ948" s="2" t="s">
        <v>269</v>
      </c>
      <c r="BK948" s="2"/>
      <c r="BL948" s="2"/>
      <c r="BM948" s="2">
        <v>500001</v>
      </c>
      <c r="BN948" s="2">
        <v>0</v>
      </c>
      <c r="BO948" s="2" t="s">
        <v>3</v>
      </c>
      <c r="BP948" s="2">
        <v>0</v>
      </c>
      <c r="BQ948" s="2">
        <v>8</v>
      </c>
      <c r="BR948" s="2">
        <v>0</v>
      </c>
      <c r="BS948" s="2">
        <v>1</v>
      </c>
      <c r="BT948" s="2">
        <v>1</v>
      </c>
      <c r="BU948" s="2">
        <v>1</v>
      </c>
      <c r="BV948" s="2">
        <v>1</v>
      </c>
      <c r="BW948" s="2">
        <v>1</v>
      </c>
      <c r="BX948" s="2">
        <v>1</v>
      </c>
      <c r="BY948" s="2" t="s">
        <v>3</v>
      </c>
      <c r="BZ948" s="2">
        <v>0</v>
      </c>
      <c r="CA948" s="2">
        <v>0</v>
      </c>
      <c r="CB948" s="2" t="s">
        <v>3</v>
      </c>
      <c r="CC948" s="2"/>
      <c r="CD948" s="2"/>
      <c r="CE948" s="2">
        <v>0</v>
      </c>
      <c r="CF948" s="2">
        <v>0</v>
      </c>
      <c r="CG948" s="2">
        <v>0</v>
      </c>
      <c r="CH948" s="2">
        <v>76</v>
      </c>
      <c r="CI948" s="2">
        <v>3</v>
      </c>
      <c r="CJ948" s="2">
        <v>0</v>
      </c>
      <c r="CK948" s="2">
        <v>0</v>
      </c>
      <c r="CL948" s="2">
        <v>0</v>
      </c>
      <c r="CM948" s="2">
        <v>0</v>
      </c>
      <c r="CN948" s="2" t="s">
        <v>3</v>
      </c>
      <c r="CO948" s="2">
        <v>0</v>
      </c>
      <c r="CP948" s="2">
        <f t="shared" si="771"/>
        <v>0</v>
      </c>
      <c r="CQ948" s="2">
        <f t="shared" si="772"/>
        <v>1.38</v>
      </c>
      <c r="CR948" s="2">
        <f t="shared" si="773"/>
        <v>0</v>
      </c>
      <c r="CS948" s="2">
        <f t="shared" si="774"/>
        <v>0</v>
      </c>
      <c r="CT948" s="2">
        <f t="shared" si="775"/>
        <v>0</v>
      </c>
      <c r="CU948" s="2">
        <f t="shared" si="776"/>
        <v>0</v>
      </c>
      <c r="CV948" s="2">
        <f t="shared" si="777"/>
        <v>0</v>
      </c>
      <c r="CW948" s="2">
        <f t="shared" si="778"/>
        <v>0</v>
      </c>
      <c r="CX948" s="2">
        <f t="shared" si="779"/>
        <v>0.01</v>
      </c>
      <c r="CY948" s="2">
        <f>(((S948+R948)*AT948)/100)</f>
        <v>0</v>
      </c>
      <c r="CZ948" s="2">
        <f>(((S948+R948)*AU948)/100)</f>
        <v>0</v>
      </c>
      <c r="DA948" s="2"/>
      <c r="DB948" s="2"/>
      <c r="DC948" s="2" t="s">
        <v>3</v>
      </c>
      <c r="DD948" s="2" t="s">
        <v>3</v>
      </c>
      <c r="DE948" s="2" t="s">
        <v>3</v>
      </c>
      <c r="DF948" s="2" t="s">
        <v>3</v>
      </c>
      <c r="DG948" s="2" t="s">
        <v>3</v>
      </c>
      <c r="DH948" s="2" t="s">
        <v>3</v>
      </c>
      <c r="DI948" s="2" t="s">
        <v>3</v>
      </c>
      <c r="DJ948" s="2" t="s">
        <v>3</v>
      </c>
      <c r="DK948" s="2" t="s">
        <v>3</v>
      </c>
      <c r="DL948" s="2" t="s">
        <v>3</v>
      </c>
      <c r="DM948" s="2" t="s">
        <v>3</v>
      </c>
      <c r="DN948" s="2">
        <v>0</v>
      </c>
      <c r="DO948" s="2">
        <v>0</v>
      </c>
      <c r="DP948" s="2">
        <v>1</v>
      </c>
      <c r="DQ948" s="2">
        <v>1</v>
      </c>
      <c r="DR948" s="2"/>
      <c r="DS948" s="2"/>
      <c r="DT948" s="2"/>
      <c r="DU948" s="2">
        <v>1009</v>
      </c>
      <c r="DV948" s="2" t="s">
        <v>68</v>
      </c>
      <c r="DW948" s="2" t="s">
        <v>68</v>
      </c>
      <c r="DX948" s="2">
        <v>1</v>
      </c>
      <c r="DY948" s="2"/>
      <c r="DZ948" s="2" t="s">
        <v>3</v>
      </c>
      <c r="EA948" s="2" t="s">
        <v>3</v>
      </c>
      <c r="EB948" s="2" t="s">
        <v>3</v>
      </c>
      <c r="EC948" s="2" t="s">
        <v>3</v>
      </c>
      <c r="ED948" s="2"/>
      <c r="EE948" s="2">
        <v>54328897</v>
      </c>
      <c r="EF948" s="2">
        <v>8</v>
      </c>
      <c r="EG948" s="2" t="s">
        <v>31</v>
      </c>
      <c r="EH948" s="2">
        <v>0</v>
      </c>
      <c r="EI948" s="2" t="s">
        <v>3</v>
      </c>
      <c r="EJ948" s="2">
        <v>1</v>
      </c>
      <c r="EK948" s="2">
        <v>500001</v>
      </c>
      <c r="EL948" s="2" t="s">
        <v>32</v>
      </c>
      <c r="EM948" s="2" t="s">
        <v>33</v>
      </c>
      <c r="EN948" s="2"/>
      <c r="EO948" s="2" t="s">
        <v>3</v>
      </c>
      <c r="EP948" s="2"/>
      <c r="EQ948" s="2">
        <v>0</v>
      </c>
      <c r="ER948" s="2">
        <v>1.38</v>
      </c>
      <c r="ES948" s="2">
        <v>1.38</v>
      </c>
      <c r="ET948" s="2">
        <v>0</v>
      </c>
      <c r="EU948" s="2">
        <v>0</v>
      </c>
      <c r="EV948" s="2">
        <v>0</v>
      </c>
      <c r="EW948" s="2">
        <v>0</v>
      </c>
      <c r="EX948" s="2">
        <v>0</v>
      </c>
      <c r="EY948" s="2"/>
      <c r="EZ948" s="2"/>
      <c r="FA948" s="2"/>
      <c r="FB948" s="2"/>
      <c r="FC948" s="2"/>
      <c r="FD948" s="2"/>
      <c r="FE948" s="2"/>
      <c r="FF948" s="2"/>
      <c r="FG948" s="2"/>
      <c r="FH948" s="2"/>
      <c r="FI948" s="2"/>
      <c r="FJ948" s="2"/>
      <c r="FK948" s="2"/>
      <c r="FL948" s="2"/>
      <c r="FM948" s="2"/>
      <c r="FN948" s="2"/>
      <c r="FO948" s="2"/>
      <c r="FP948" s="2"/>
      <c r="FQ948" s="2">
        <v>0</v>
      </c>
      <c r="FR948" s="2">
        <f t="shared" si="780"/>
        <v>0</v>
      </c>
      <c r="FS948" s="2">
        <v>0</v>
      </c>
      <c r="FT948" s="2"/>
      <c r="FU948" s="2"/>
      <c r="FV948" s="2"/>
      <c r="FW948" s="2"/>
      <c r="FX948" s="2">
        <v>0</v>
      </c>
      <c r="FY948" s="2">
        <v>0</v>
      </c>
      <c r="FZ948" s="2"/>
      <c r="GA948" s="2" t="s">
        <v>3</v>
      </c>
      <c r="GB948" s="2"/>
      <c r="GC948" s="2"/>
      <c r="GD948" s="2">
        <v>1</v>
      </c>
      <c r="GE948" s="2"/>
      <c r="GF948" s="2">
        <v>-390679098</v>
      </c>
      <c r="GG948" s="2">
        <v>2</v>
      </c>
      <c r="GH948" s="2">
        <v>1</v>
      </c>
      <c r="GI948" s="2">
        <v>-2</v>
      </c>
      <c r="GJ948" s="2">
        <v>0</v>
      </c>
      <c r="GK948" s="2">
        <v>0</v>
      </c>
      <c r="GL948" s="2">
        <f t="shared" si="781"/>
        <v>0</v>
      </c>
      <c r="GM948" s="2">
        <f t="shared" si="782"/>
        <v>0</v>
      </c>
      <c r="GN948" s="2">
        <f t="shared" si="783"/>
        <v>0</v>
      </c>
      <c r="GO948" s="2">
        <f t="shared" si="784"/>
        <v>0</v>
      </c>
      <c r="GP948" s="2">
        <f t="shared" si="785"/>
        <v>0</v>
      </c>
      <c r="GQ948" s="2"/>
      <c r="GR948" s="2">
        <v>0</v>
      </c>
      <c r="GS948" s="2">
        <v>3</v>
      </c>
      <c r="GT948" s="2">
        <v>0</v>
      </c>
      <c r="GU948" s="2" t="s">
        <v>3</v>
      </c>
      <c r="GV948" s="2">
        <f t="shared" si="794"/>
        <v>0</v>
      </c>
      <c r="GW948" s="2">
        <v>1</v>
      </c>
      <c r="GX948" s="2">
        <f t="shared" si="787"/>
        <v>0</v>
      </c>
      <c r="GY948" s="2"/>
      <c r="GZ948" s="2"/>
      <c r="HA948" s="2">
        <v>0</v>
      </c>
      <c r="HB948" s="2">
        <v>0</v>
      </c>
      <c r="HC948" s="2">
        <f t="shared" si="788"/>
        <v>0</v>
      </c>
      <c r="HD948" s="2"/>
      <c r="HE948" s="2" t="s">
        <v>3</v>
      </c>
      <c r="HF948" s="2" t="s">
        <v>3</v>
      </c>
      <c r="HG948" s="2"/>
      <c r="HH948" s="2"/>
      <c r="HI948" s="2"/>
      <c r="HJ948" s="2"/>
      <c r="HK948" s="2"/>
      <c r="HL948" s="2"/>
      <c r="HM948" s="2" t="s">
        <v>3</v>
      </c>
      <c r="HN948" s="2" t="s">
        <v>3</v>
      </c>
      <c r="HO948" s="2" t="s">
        <v>3</v>
      </c>
      <c r="HP948" s="2" t="s">
        <v>3</v>
      </c>
      <c r="HQ948" s="2" t="s">
        <v>3</v>
      </c>
      <c r="HR948" s="2"/>
      <c r="HS948" s="2"/>
      <c r="HT948" s="2"/>
      <c r="HU948" s="2"/>
      <c r="HV948" s="2"/>
      <c r="HW948" s="2"/>
      <c r="HX948" s="2"/>
      <c r="HY948" s="2"/>
      <c r="HZ948" s="2"/>
      <c r="IA948" s="2"/>
      <c r="IB948" s="2"/>
      <c r="IC948" s="2"/>
      <c r="ID948" s="2"/>
      <c r="IE948" s="2"/>
      <c r="IF948" s="2"/>
      <c r="IG948" s="2"/>
      <c r="IH948" s="2"/>
      <c r="II948" s="2"/>
      <c r="IJ948" s="2"/>
      <c r="IK948" s="2">
        <v>0</v>
      </c>
      <c r="IL948" s="2"/>
      <c r="IM948" s="2"/>
      <c r="IN948" s="2"/>
      <c r="IO948" s="2"/>
      <c r="IP948" s="2"/>
      <c r="IQ948" s="2"/>
      <c r="IR948" s="2"/>
      <c r="IS948" s="2"/>
      <c r="IT948" s="2"/>
      <c r="IU948" s="2"/>
    </row>
    <row r="949" spans="1:255" x14ac:dyDescent="0.2">
      <c r="A949">
        <v>18</v>
      </c>
      <c r="B949">
        <v>1</v>
      </c>
      <c r="C949">
        <v>839</v>
      </c>
      <c r="E949" t="s">
        <v>514</v>
      </c>
      <c r="F949" t="s">
        <v>72</v>
      </c>
      <c r="G949" t="s">
        <v>73</v>
      </c>
      <c r="H949" t="s">
        <v>68</v>
      </c>
      <c r="I949">
        <f>I943*J949</f>
        <v>0</v>
      </c>
      <c r="J949">
        <v>450</v>
      </c>
      <c r="K949">
        <v>450</v>
      </c>
      <c r="L949">
        <v>1453.5</v>
      </c>
      <c r="M949">
        <v>0</v>
      </c>
      <c r="N949">
        <f t="shared" si="753"/>
        <v>1453.5</v>
      </c>
      <c r="O949">
        <f t="shared" si="754"/>
        <v>0</v>
      </c>
      <c r="P949">
        <f t="shared" si="755"/>
        <v>0</v>
      </c>
      <c r="Q949">
        <f t="shared" si="756"/>
        <v>0</v>
      </c>
      <c r="R949">
        <f t="shared" si="757"/>
        <v>0</v>
      </c>
      <c r="S949">
        <f t="shared" si="758"/>
        <v>0</v>
      </c>
      <c r="T949">
        <f t="shared" si="759"/>
        <v>0</v>
      </c>
      <c r="U949">
        <f t="shared" si="760"/>
        <v>0</v>
      </c>
      <c r="V949">
        <f t="shared" si="761"/>
        <v>0</v>
      </c>
      <c r="W949">
        <f t="shared" si="762"/>
        <v>0</v>
      </c>
      <c r="X949">
        <f t="shared" si="763"/>
        <v>0</v>
      </c>
      <c r="Y949">
        <f t="shared" si="764"/>
        <v>0</v>
      </c>
      <c r="AA949">
        <v>69726884</v>
      </c>
      <c r="AB949">
        <f t="shared" si="765"/>
        <v>1.06</v>
      </c>
      <c r="AC949">
        <f t="shared" si="795"/>
        <v>1.06</v>
      </c>
      <c r="AD949">
        <f t="shared" si="789"/>
        <v>0</v>
      </c>
      <c r="AE949">
        <f t="shared" si="790"/>
        <v>0</v>
      </c>
      <c r="AF949">
        <f t="shared" si="791"/>
        <v>0</v>
      </c>
      <c r="AG949">
        <f t="shared" si="768"/>
        <v>0</v>
      </c>
      <c r="AH949">
        <f t="shared" si="792"/>
        <v>0</v>
      </c>
      <c r="AI949">
        <f t="shared" si="793"/>
        <v>0</v>
      </c>
      <c r="AJ949">
        <f t="shared" si="770"/>
        <v>0.01</v>
      </c>
      <c r="AK949">
        <v>1.06</v>
      </c>
      <c r="AL949">
        <v>1.06</v>
      </c>
      <c r="AM949">
        <v>0</v>
      </c>
      <c r="AN949">
        <v>0</v>
      </c>
      <c r="AO949">
        <v>0</v>
      </c>
      <c r="AP949">
        <v>0</v>
      </c>
      <c r="AQ949">
        <v>0</v>
      </c>
      <c r="AR949">
        <v>0</v>
      </c>
      <c r="AS949">
        <v>0.01</v>
      </c>
      <c r="AT949">
        <v>0</v>
      </c>
      <c r="AU949">
        <v>0</v>
      </c>
      <c r="AV949">
        <v>1</v>
      </c>
      <c r="AW949">
        <v>1</v>
      </c>
      <c r="AZ949">
        <v>1</v>
      </c>
      <c r="BA949">
        <v>1</v>
      </c>
      <c r="BB949">
        <v>1</v>
      </c>
      <c r="BC949">
        <v>7.56</v>
      </c>
      <c r="BD949" t="s">
        <v>3</v>
      </c>
      <c r="BE949" t="s">
        <v>3</v>
      </c>
      <c r="BF949" t="s">
        <v>3</v>
      </c>
      <c r="BG949" t="s">
        <v>3</v>
      </c>
      <c r="BH949">
        <v>3</v>
      </c>
      <c r="BI949">
        <v>1</v>
      </c>
      <c r="BJ949" t="s">
        <v>269</v>
      </c>
      <c r="BM949">
        <v>500001</v>
      </c>
      <c r="BN949">
        <v>0</v>
      </c>
      <c r="BO949" t="s">
        <v>3</v>
      </c>
      <c r="BP949">
        <v>0</v>
      </c>
      <c r="BQ949">
        <v>8</v>
      </c>
      <c r="BR949">
        <v>0</v>
      </c>
      <c r="BS949">
        <v>1</v>
      </c>
      <c r="BT949">
        <v>1</v>
      </c>
      <c r="BU949">
        <v>1</v>
      </c>
      <c r="BV949">
        <v>1</v>
      </c>
      <c r="BW949">
        <v>1</v>
      </c>
      <c r="BX949">
        <v>1</v>
      </c>
      <c r="BY949" t="s">
        <v>3</v>
      </c>
      <c r="BZ949">
        <v>0</v>
      </c>
      <c r="CA949">
        <v>0</v>
      </c>
      <c r="CB949" t="s">
        <v>3</v>
      </c>
      <c r="CE949">
        <v>0</v>
      </c>
      <c r="CF949">
        <v>0</v>
      </c>
      <c r="CG949">
        <v>0</v>
      </c>
      <c r="CH949">
        <v>76</v>
      </c>
      <c r="CI949">
        <v>3</v>
      </c>
      <c r="CJ949">
        <v>0</v>
      </c>
      <c r="CK949">
        <v>0</v>
      </c>
      <c r="CL949">
        <v>0</v>
      </c>
      <c r="CM949">
        <v>0</v>
      </c>
      <c r="CN949" t="s">
        <v>3</v>
      </c>
      <c r="CO949">
        <v>0</v>
      </c>
      <c r="CP949">
        <f t="shared" si="771"/>
        <v>0</v>
      </c>
      <c r="CQ949">
        <f t="shared" si="772"/>
        <v>8.0136000000000003</v>
      </c>
      <c r="CR949">
        <f t="shared" si="773"/>
        <v>0</v>
      </c>
      <c r="CS949">
        <f t="shared" si="774"/>
        <v>0</v>
      </c>
      <c r="CT949">
        <f t="shared" si="775"/>
        <v>0</v>
      </c>
      <c r="CU949">
        <f t="shared" si="776"/>
        <v>0</v>
      </c>
      <c r="CV949">
        <f t="shared" si="777"/>
        <v>0</v>
      </c>
      <c r="CW949">
        <f t="shared" si="778"/>
        <v>0</v>
      </c>
      <c r="CX949">
        <f t="shared" si="779"/>
        <v>0.01</v>
      </c>
      <c r="CY949">
        <f>(S949+R949)*(BZ949/100)</f>
        <v>0</v>
      </c>
      <c r="CZ949">
        <f>(S949+R949)*(CA949/100)</f>
        <v>0</v>
      </c>
      <c r="DC949" t="s">
        <v>3</v>
      </c>
      <c r="DD949" t="s">
        <v>3</v>
      </c>
      <c r="DE949" t="s">
        <v>3</v>
      </c>
      <c r="DF949" t="s">
        <v>3</v>
      </c>
      <c r="DG949" t="s">
        <v>3</v>
      </c>
      <c r="DH949" t="s">
        <v>3</v>
      </c>
      <c r="DI949" t="s">
        <v>3</v>
      </c>
      <c r="DJ949" t="s">
        <v>3</v>
      </c>
      <c r="DK949" t="s">
        <v>3</v>
      </c>
      <c r="DL949" t="s">
        <v>3</v>
      </c>
      <c r="DM949" t="s">
        <v>3</v>
      </c>
      <c r="DN949">
        <v>0</v>
      </c>
      <c r="DO949">
        <v>0</v>
      </c>
      <c r="DP949">
        <v>1</v>
      </c>
      <c r="DQ949">
        <v>1</v>
      </c>
      <c r="DU949">
        <v>1009</v>
      </c>
      <c r="DV949" t="s">
        <v>68</v>
      </c>
      <c r="DW949" t="s">
        <v>68</v>
      </c>
      <c r="DX949">
        <v>1</v>
      </c>
      <c r="DZ949" t="s">
        <v>3</v>
      </c>
      <c r="EA949" t="s">
        <v>3</v>
      </c>
      <c r="EB949" t="s">
        <v>3</v>
      </c>
      <c r="EC949" t="s">
        <v>3</v>
      </c>
      <c r="EE949">
        <v>54328897</v>
      </c>
      <c r="EF949">
        <v>8</v>
      </c>
      <c r="EG949" t="s">
        <v>31</v>
      </c>
      <c r="EH949">
        <v>0</v>
      </c>
      <c r="EI949" t="s">
        <v>3</v>
      </c>
      <c r="EJ949">
        <v>1</v>
      </c>
      <c r="EK949">
        <v>500001</v>
      </c>
      <c r="EL949" t="s">
        <v>32</v>
      </c>
      <c r="EM949" t="s">
        <v>33</v>
      </c>
      <c r="EO949" t="s">
        <v>3</v>
      </c>
      <c r="EQ949">
        <v>0</v>
      </c>
      <c r="ER949">
        <v>7.63</v>
      </c>
      <c r="ES949">
        <v>1.06</v>
      </c>
      <c r="ET949">
        <v>0</v>
      </c>
      <c r="EU949">
        <v>0</v>
      </c>
      <c r="EV949">
        <v>0</v>
      </c>
      <c r="EW949">
        <v>0</v>
      </c>
      <c r="EX949">
        <v>0</v>
      </c>
      <c r="EZ949">
        <v>5</v>
      </c>
      <c r="FC949">
        <v>0</v>
      </c>
      <c r="FD949">
        <v>18</v>
      </c>
      <c r="FF949">
        <v>7.63</v>
      </c>
      <c r="FQ949">
        <v>0</v>
      </c>
      <c r="FR949">
        <f t="shared" si="780"/>
        <v>0</v>
      </c>
      <c r="FS949">
        <v>0</v>
      </c>
      <c r="FX949">
        <v>0</v>
      </c>
      <c r="FY949">
        <v>0</v>
      </c>
      <c r="GA949" t="s">
        <v>75</v>
      </c>
      <c r="GD949">
        <v>1</v>
      </c>
      <c r="GF949">
        <v>-390679098</v>
      </c>
      <c r="GG949">
        <v>2</v>
      </c>
      <c r="GH949">
        <v>3</v>
      </c>
      <c r="GI949">
        <v>5</v>
      </c>
      <c r="GJ949">
        <v>0</v>
      </c>
      <c r="GK949">
        <v>0</v>
      </c>
      <c r="GL949">
        <f t="shared" si="781"/>
        <v>0</v>
      </c>
      <c r="GM949">
        <f t="shared" si="782"/>
        <v>0</v>
      </c>
      <c r="GN949">
        <f t="shared" si="783"/>
        <v>0</v>
      </c>
      <c r="GO949">
        <f t="shared" si="784"/>
        <v>0</v>
      </c>
      <c r="GP949">
        <f t="shared" si="785"/>
        <v>0</v>
      </c>
      <c r="GR949">
        <v>1</v>
      </c>
      <c r="GS949">
        <v>1</v>
      </c>
      <c r="GT949">
        <v>0</v>
      </c>
      <c r="GU949" t="s">
        <v>3</v>
      </c>
      <c r="GV949">
        <f t="shared" si="794"/>
        <v>0</v>
      </c>
      <c r="GW949">
        <v>1</v>
      </c>
      <c r="GX949">
        <f t="shared" si="787"/>
        <v>0</v>
      </c>
      <c r="HA949">
        <v>0</v>
      </c>
      <c r="HB949">
        <v>0</v>
      </c>
      <c r="HC949">
        <f t="shared" si="788"/>
        <v>0</v>
      </c>
      <c r="HE949" t="s">
        <v>35</v>
      </c>
      <c r="HF949" t="s">
        <v>36</v>
      </c>
      <c r="HM949" t="s">
        <v>3</v>
      </c>
      <c r="HN949" t="s">
        <v>3</v>
      </c>
      <c r="HO949" t="s">
        <v>3</v>
      </c>
      <c r="HP949" t="s">
        <v>3</v>
      </c>
      <c r="HQ949" t="s">
        <v>3</v>
      </c>
      <c r="IK949">
        <v>0</v>
      </c>
    </row>
    <row r="950" spans="1:255" x14ac:dyDescent="0.2">
      <c r="A950" s="2">
        <v>18</v>
      </c>
      <c r="B950" s="2">
        <v>1</v>
      </c>
      <c r="C950" s="2">
        <v>828</v>
      </c>
      <c r="D950" s="2"/>
      <c r="E950" s="2" t="s">
        <v>515</v>
      </c>
      <c r="F950" s="2" t="s">
        <v>76</v>
      </c>
      <c r="G950" s="2" t="s">
        <v>77</v>
      </c>
      <c r="H950" s="2" t="s">
        <v>78</v>
      </c>
      <c r="I950" s="2">
        <f>I942*J950</f>
        <v>0</v>
      </c>
      <c r="J950" s="2">
        <v>0.05</v>
      </c>
      <c r="K950" s="2">
        <v>0.05</v>
      </c>
      <c r="L950" s="2">
        <v>0.1615</v>
      </c>
      <c r="M950" s="2">
        <v>0</v>
      </c>
      <c r="N950" s="2">
        <f t="shared" si="753"/>
        <v>0.1615</v>
      </c>
      <c r="O950" s="2">
        <f t="shared" si="754"/>
        <v>0</v>
      </c>
      <c r="P950" s="2">
        <f t="shared" si="755"/>
        <v>0</v>
      </c>
      <c r="Q950" s="2">
        <f t="shared" si="756"/>
        <v>0</v>
      </c>
      <c r="R950" s="2">
        <f t="shared" si="757"/>
        <v>0</v>
      </c>
      <c r="S950" s="2">
        <f t="shared" si="758"/>
        <v>0</v>
      </c>
      <c r="T950" s="2">
        <f t="shared" si="759"/>
        <v>0</v>
      </c>
      <c r="U950" s="2">
        <f t="shared" si="760"/>
        <v>0</v>
      </c>
      <c r="V950" s="2">
        <f t="shared" si="761"/>
        <v>0</v>
      </c>
      <c r="W950" s="2">
        <f t="shared" si="762"/>
        <v>0</v>
      </c>
      <c r="X950" s="2">
        <f t="shared" si="763"/>
        <v>0</v>
      </c>
      <c r="Y950" s="2">
        <f t="shared" si="764"/>
        <v>0</v>
      </c>
      <c r="Z950" s="2"/>
      <c r="AA950" s="2">
        <v>69726971</v>
      </c>
      <c r="AB950" s="2">
        <f t="shared" si="765"/>
        <v>6552.07</v>
      </c>
      <c r="AC950" s="2">
        <f t="shared" si="795"/>
        <v>6552.07</v>
      </c>
      <c r="AD950" s="2">
        <f t="shared" si="789"/>
        <v>0</v>
      </c>
      <c r="AE950" s="2">
        <f t="shared" si="790"/>
        <v>0</v>
      </c>
      <c r="AF950" s="2">
        <f t="shared" si="791"/>
        <v>0</v>
      </c>
      <c r="AG950" s="2">
        <f t="shared" si="768"/>
        <v>0</v>
      </c>
      <c r="AH950" s="2">
        <f t="shared" si="792"/>
        <v>0</v>
      </c>
      <c r="AI950" s="2">
        <f t="shared" si="793"/>
        <v>0</v>
      </c>
      <c r="AJ950" s="2">
        <f t="shared" si="770"/>
        <v>37.56</v>
      </c>
      <c r="AK950" s="2">
        <v>6552.07</v>
      </c>
      <c r="AL950" s="2">
        <v>6552.07</v>
      </c>
      <c r="AM950" s="2">
        <v>0</v>
      </c>
      <c r="AN950" s="2">
        <v>0</v>
      </c>
      <c r="AO950" s="2">
        <v>0</v>
      </c>
      <c r="AP950" s="2">
        <v>0</v>
      </c>
      <c r="AQ950" s="2">
        <v>0</v>
      </c>
      <c r="AR950" s="2">
        <v>0</v>
      </c>
      <c r="AS950" s="2">
        <v>37.56</v>
      </c>
      <c r="AT950" s="2">
        <v>0</v>
      </c>
      <c r="AU950" s="2">
        <v>0</v>
      </c>
      <c r="AV950" s="2">
        <v>1</v>
      </c>
      <c r="AW950" s="2">
        <v>1</v>
      </c>
      <c r="AX950" s="2"/>
      <c r="AY950" s="2"/>
      <c r="AZ950" s="2">
        <v>1</v>
      </c>
      <c r="BA950" s="2">
        <v>1</v>
      </c>
      <c r="BB950" s="2">
        <v>1</v>
      </c>
      <c r="BC950" s="2">
        <v>1</v>
      </c>
      <c r="BD950" s="2" t="s">
        <v>3</v>
      </c>
      <c r="BE950" s="2" t="s">
        <v>3</v>
      </c>
      <c r="BF950" s="2" t="s">
        <v>3</v>
      </c>
      <c r="BG950" s="2" t="s">
        <v>3</v>
      </c>
      <c r="BH950" s="2">
        <v>3</v>
      </c>
      <c r="BI950" s="2">
        <v>1</v>
      </c>
      <c r="BJ950" s="2" t="s">
        <v>271</v>
      </c>
      <c r="BK950" s="2"/>
      <c r="BL950" s="2"/>
      <c r="BM950" s="2">
        <v>500001</v>
      </c>
      <c r="BN950" s="2">
        <v>0</v>
      </c>
      <c r="BO950" s="2" t="s">
        <v>3</v>
      </c>
      <c r="BP950" s="2">
        <v>0</v>
      </c>
      <c r="BQ950" s="2">
        <v>8</v>
      </c>
      <c r="BR950" s="2">
        <v>0</v>
      </c>
      <c r="BS950" s="2">
        <v>1</v>
      </c>
      <c r="BT950" s="2">
        <v>1</v>
      </c>
      <c r="BU950" s="2">
        <v>1</v>
      </c>
      <c r="BV950" s="2">
        <v>1</v>
      </c>
      <c r="BW950" s="2">
        <v>1</v>
      </c>
      <c r="BX950" s="2">
        <v>1</v>
      </c>
      <c r="BY950" s="2" t="s">
        <v>3</v>
      </c>
      <c r="BZ950" s="2">
        <v>0</v>
      </c>
      <c r="CA950" s="2">
        <v>0</v>
      </c>
      <c r="CB950" s="2" t="s">
        <v>3</v>
      </c>
      <c r="CC950" s="2"/>
      <c r="CD950" s="2"/>
      <c r="CE950" s="2">
        <v>0</v>
      </c>
      <c r="CF950" s="2">
        <v>0</v>
      </c>
      <c r="CG950" s="2">
        <v>0</v>
      </c>
      <c r="CH950" s="2">
        <v>76</v>
      </c>
      <c r="CI950" s="2">
        <v>4</v>
      </c>
      <c r="CJ950" s="2">
        <v>0</v>
      </c>
      <c r="CK950" s="2">
        <v>0</v>
      </c>
      <c r="CL950" s="2">
        <v>0</v>
      </c>
      <c r="CM950" s="2">
        <v>0</v>
      </c>
      <c r="CN950" s="2" t="s">
        <v>3</v>
      </c>
      <c r="CO950" s="2">
        <v>0</v>
      </c>
      <c r="CP950" s="2">
        <f t="shared" si="771"/>
        <v>0</v>
      </c>
      <c r="CQ950" s="2">
        <f t="shared" si="772"/>
        <v>6552.07</v>
      </c>
      <c r="CR950" s="2">
        <f t="shared" si="773"/>
        <v>0</v>
      </c>
      <c r="CS950" s="2">
        <f t="shared" si="774"/>
        <v>0</v>
      </c>
      <c r="CT950" s="2">
        <f t="shared" si="775"/>
        <v>0</v>
      </c>
      <c r="CU950" s="2">
        <f t="shared" si="776"/>
        <v>0</v>
      </c>
      <c r="CV950" s="2">
        <f t="shared" si="777"/>
        <v>0</v>
      </c>
      <c r="CW950" s="2">
        <f t="shared" si="778"/>
        <v>0</v>
      </c>
      <c r="CX950" s="2">
        <f t="shared" si="779"/>
        <v>37.56</v>
      </c>
      <c r="CY950" s="2">
        <f>(((S950+R950)*AT950)/100)</f>
        <v>0</v>
      </c>
      <c r="CZ950" s="2">
        <f>(((S950+R950)*AU950)/100)</f>
        <v>0</v>
      </c>
      <c r="DA950" s="2"/>
      <c r="DB950" s="2"/>
      <c r="DC950" s="2" t="s">
        <v>3</v>
      </c>
      <c r="DD950" s="2" t="s">
        <v>3</v>
      </c>
      <c r="DE950" s="2" t="s">
        <v>3</v>
      </c>
      <c r="DF950" s="2" t="s">
        <v>3</v>
      </c>
      <c r="DG950" s="2" t="s">
        <v>3</v>
      </c>
      <c r="DH950" s="2" t="s">
        <v>3</v>
      </c>
      <c r="DI950" s="2" t="s">
        <v>3</v>
      </c>
      <c r="DJ950" s="2" t="s">
        <v>3</v>
      </c>
      <c r="DK950" s="2" t="s">
        <v>3</v>
      </c>
      <c r="DL950" s="2" t="s">
        <v>3</v>
      </c>
      <c r="DM950" s="2" t="s">
        <v>3</v>
      </c>
      <c r="DN950" s="2">
        <v>0</v>
      </c>
      <c r="DO950" s="2">
        <v>0</v>
      </c>
      <c r="DP950" s="2">
        <v>1</v>
      </c>
      <c r="DQ950" s="2">
        <v>1</v>
      </c>
      <c r="DR950" s="2"/>
      <c r="DS950" s="2"/>
      <c r="DT950" s="2"/>
      <c r="DU950" s="2">
        <v>1009</v>
      </c>
      <c r="DV950" s="2" t="s">
        <v>78</v>
      </c>
      <c r="DW950" s="2" t="s">
        <v>78</v>
      </c>
      <c r="DX950" s="2">
        <v>1000</v>
      </c>
      <c r="DY950" s="2"/>
      <c r="DZ950" s="2" t="s">
        <v>3</v>
      </c>
      <c r="EA950" s="2" t="s">
        <v>3</v>
      </c>
      <c r="EB950" s="2" t="s">
        <v>3</v>
      </c>
      <c r="EC950" s="2" t="s">
        <v>3</v>
      </c>
      <c r="ED950" s="2"/>
      <c r="EE950" s="2">
        <v>54328897</v>
      </c>
      <c r="EF950" s="2">
        <v>8</v>
      </c>
      <c r="EG950" s="2" t="s">
        <v>31</v>
      </c>
      <c r="EH950" s="2">
        <v>0</v>
      </c>
      <c r="EI950" s="2" t="s">
        <v>3</v>
      </c>
      <c r="EJ950" s="2">
        <v>1</v>
      </c>
      <c r="EK950" s="2">
        <v>500001</v>
      </c>
      <c r="EL950" s="2" t="s">
        <v>32</v>
      </c>
      <c r="EM950" s="2" t="s">
        <v>33</v>
      </c>
      <c r="EN950" s="2"/>
      <c r="EO950" s="2" t="s">
        <v>3</v>
      </c>
      <c r="EP950" s="2"/>
      <c r="EQ950" s="2">
        <v>0</v>
      </c>
      <c r="ER950" s="2">
        <v>6552.07</v>
      </c>
      <c r="ES950" s="2">
        <v>6552.07</v>
      </c>
      <c r="ET950" s="2">
        <v>0</v>
      </c>
      <c r="EU950" s="2">
        <v>0</v>
      </c>
      <c r="EV950" s="2">
        <v>0</v>
      </c>
      <c r="EW950" s="2">
        <v>0</v>
      </c>
      <c r="EX950" s="2">
        <v>0</v>
      </c>
      <c r="EY950" s="2"/>
      <c r="EZ950" s="2"/>
      <c r="FA950" s="2"/>
      <c r="FB950" s="2"/>
      <c r="FC950" s="2"/>
      <c r="FD950" s="2"/>
      <c r="FE950" s="2"/>
      <c r="FF950" s="2"/>
      <c r="FG950" s="2"/>
      <c r="FH950" s="2"/>
      <c r="FI950" s="2"/>
      <c r="FJ950" s="2"/>
      <c r="FK950" s="2"/>
      <c r="FL950" s="2"/>
      <c r="FM950" s="2"/>
      <c r="FN950" s="2"/>
      <c r="FO950" s="2"/>
      <c r="FP950" s="2"/>
      <c r="FQ950" s="2">
        <v>0</v>
      </c>
      <c r="FR950" s="2">
        <f t="shared" si="780"/>
        <v>0</v>
      </c>
      <c r="FS950" s="2">
        <v>0</v>
      </c>
      <c r="FT950" s="2"/>
      <c r="FU950" s="2"/>
      <c r="FV950" s="2"/>
      <c r="FW950" s="2"/>
      <c r="FX950" s="2">
        <v>0</v>
      </c>
      <c r="FY950" s="2">
        <v>0</v>
      </c>
      <c r="FZ950" s="2"/>
      <c r="GA950" s="2" t="s">
        <v>3</v>
      </c>
      <c r="GB950" s="2"/>
      <c r="GC950" s="2"/>
      <c r="GD950" s="2">
        <v>1</v>
      </c>
      <c r="GE950" s="2"/>
      <c r="GF950" s="2">
        <v>2078238476</v>
      </c>
      <c r="GG950" s="2">
        <v>2</v>
      </c>
      <c r="GH950" s="2">
        <v>1</v>
      </c>
      <c r="GI950" s="2">
        <v>-2</v>
      </c>
      <c r="GJ950" s="2">
        <v>0</v>
      </c>
      <c r="GK950" s="2">
        <v>0</v>
      </c>
      <c r="GL950" s="2">
        <f t="shared" si="781"/>
        <v>0</v>
      </c>
      <c r="GM950" s="2">
        <f t="shared" si="782"/>
        <v>0</v>
      </c>
      <c r="GN950" s="2">
        <f t="shared" si="783"/>
        <v>0</v>
      </c>
      <c r="GO950" s="2">
        <f t="shared" si="784"/>
        <v>0</v>
      </c>
      <c r="GP950" s="2">
        <f t="shared" si="785"/>
        <v>0</v>
      </c>
      <c r="GQ950" s="2"/>
      <c r="GR950" s="2">
        <v>0</v>
      </c>
      <c r="GS950" s="2">
        <v>3</v>
      </c>
      <c r="GT950" s="2">
        <v>0</v>
      </c>
      <c r="GU950" s="2" t="s">
        <v>3</v>
      </c>
      <c r="GV950" s="2">
        <f t="shared" si="794"/>
        <v>0</v>
      </c>
      <c r="GW950" s="2">
        <v>1</v>
      </c>
      <c r="GX950" s="2">
        <f t="shared" si="787"/>
        <v>0</v>
      </c>
      <c r="GY950" s="2"/>
      <c r="GZ950" s="2"/>
      <c r="HA950" s="2">
        <v>0</v>
      </c>
      <c r="HB950" s="2">
        <v>0</v>
      </c>
      <c r="HC950" s="2">
        <f t="shared" si="788"/>
        <v>0</v>
      </c>
      <c r="HD950" s="2"/>
      <c r="HE950" s="2" t="s">
        <v>3</v>
      </c>
      <c r="HF950" s="2" t="s">
        <v>3</v>
      </c>
      <c r="HG950" s="2"/>
      <c r="HH950" s="2"/>
      <c r="HI950" s="2"/>
      <c r="HJ950" s="2"/>
      <c r="HK950" s="2"/>
      <c r="HL950" s="2"/>
      <c r="HM950" s="2" t="s">
        <v>3</v>
      </c>
      <c r="HN950" s="2" t="s">
        <v>3</v>
      </c>
      <c r="HO950" s="2" t="s">
        <v>3</v>
      </c>
      <c r="HP950" s="2" t="s">
        <v>3</v>
      </c>
      <c r="HQ950" s="2" t="s">
        <v>3</v>
      </c>
      <c r="HR950" s="2"/>
      <c r="HS950" s="2"/>
      <c r="HT950" s="2"/>
      <c r="HU950" s="2"/>
      <c r="HV950" s="2"/>
      <c r="HW950" s="2"/>
      <c r="HX950" s="2"/>
      <c r="HY950" s="2"/>
      <c r="HZ950" s="2"/>
      <c r="IA950" s="2"/>
      <c r="IB950" s="2"/>
      <c r="IC950" s="2"/>
      <c r="ID950" s="2"/>
      <c r="IE950" s="2"/>
      <c r="IF950" s="2"/>
      <c r="IG950" s="2"/>
      <c r="IH950" s="2"/>
      <c r="II950" s="2"/>
      <c r="IJ950" s="2"/>
      <c r="IK950" s="2">
        <v>0</v>
      </c>
      <c r="IL950" s="2"/>
      <c r="IM950" s="2"/>
      <c r="IN950" s="2"/>
      <c r="IO950" s="2"/>
      <c r="IP950" s="2"/>
      <c r="IQ950" s="2"/>
      <c r="IR950" s="2"/>
      <c r="IS950" s="2"/>
      <c r="IT950" s="2"/>
      <c r="IU950" s="2"/>
    </row>
    <row r="951" spans="1:255" x14ac:dyDescent="0.2">
      <c r="A951">
        <v>18</v>
      </c>
      <c r="B951">
        <v>1</v>
      </c>
      <c r="C951">
        <v>840</v>
      </c>
      <c r="E951" t="s">
        <v>515</v>
      </c>
      <c r="F951" t="s">
        <v>76</v>
      </c>
      <c r="G951" t="s">
        <v>77</v>
      </c>
      <c r="H951" t="s">
        <v>78</v>
      </c>
      <c r="I951">
        <f>I943*J951</f>
        <v>0</v>
      </c>
      <c r="J951">
        <v>0.05</v>
      </c>
      <c r="K951">
        <v>0.05</v>
      </c>
      <c r="L951">
        <v>0.1615</v>
      </c>
      <c r="M951">
        <v>0</v>
      </c>
      <c r="N951">
        <f t="shared" si="753"/>
        <v>0.1615</v>
      </c>
      <c r="O951">
        <f t="shared" si="754"/>
        <v>0</v>
      </c>
      <c r="P951">
        <f t="shared" si="755"/>
        <v>0</v>
      </c>
      <c r="Q951">
        <f t="shared" si="756"/>
        <v>0</v>
      </c>
      <c r="R951">
        <f t="shared" si="757"/>
        <v>0</v>
      </c>
      <c r="S951">
        <f t="shared" si="758"/>
        <v>0</v>
      </c>
      <c r="T951">
        <f t="shared" si="759"/>
        <v>0</v>
      </c>
      <c r="U951">
        <f t="shared" si="760"/>
        <v>0</v>
      </c>
      <c r="V951">
        <f t="shared" si="761"/>
        <v>0</v>
      </c>
      <c r="W951">
        <f t="shared" si="762"/>
        <v>0</v>
      </c>
      <c r="X951">
        <f t="shared" si="763"/>
        <v>0</v>
      </c>
      <c r="Y951">
        <f t="shared" si="764"/>
        <v>0</v>
      </c>
      <c r="AA951">
        <v>69726884</v>
      </c>
      <c r="AB951">
        <f t="shared" si="765"/>
        <v>11524.01</v>
      </c>
      <c r="AC951">
        <f t="shared" si="795"/>
        <v>11524.01</v>
      </c>
      <c r="AD951">
        <f t="shared" si="789"/>
        <v>0</v>
      </c>
      <c r="AE951">
        <f t="shared" si="790"/>
        <v>0</v>
      </c>
      <c r="AF951">
        <f t="shared" si="791"/>
        <v>0</v>
      </c>
      <c r="AG951">
        <f t="shared" si="768"/>
        <v>0</v>
      </c>
      <c r="AH951">
        <f t="shared" si="792"/>
        <v>0</v>
      </c>
      <c r="AI951">
        <f t="shared" si="793"/>
        <v>0</v>
      </c>
      <c r="AJ951">
        <f t="shared" si="770"/>
        <v>37.56</v>
      </c>
      <c r="AK951">
        <v>11524.009999999998</v>
      </c>
      <c r="AL951">
        <v>11524.009999999998</v>
      </c>
      <c r="AM951">
        <v>0</v>
      </c>
      <c r="AN951">
        <v>0</v>
      </c>
      <c r="AO951">
        <v>0</v>
      </c>
      <c r="AP951">
        <v>0</v>
      </c>
      <c r="AQ951">
        <v>0</v>
      </c>
      <c r="AR951">
        <v>0</v>
      </c>
      <c r="AS951">
        <v>37.56</v>
      </c>
      <c r="AT951">
        <v>0</v>
      </c>
      <c r="AU951">
        <v>0</v>
      </c>
      <c r="AV951">
        <v>1</v>
      </c>
      <c r="AW951">
        <v>1</v>
      </c>
      <c r="AZ951">
        <v>1</v>
      </c>
      <c r="BA951">
        <v>1</v>
      </c>
      <c r="BB951">
        <v>1</v>
      </c>
      <c r="BC951">
        <v>7.56</v>
      </c>
      <c r="BD951" t="s">
        <v>3</v>
      </c>
      <c r="BE951" t="s">
        <v>3</v>
      </c>
      <c r="BF951" t="s">
        <v>3</v>
      </c>
      <c r="BG951" t="s">
        <v>3</v>
      </c>
      <c r="BH951">
        <v>3</v>
      </c>
      <c r="BI951">
        <v>1</v>
      </c>
      <c r="BJ951" t="s">
        <v>271</v>
      </c>
      <c r="BM951">
        <v>500001</v>
      </c>
      <c r="BN951">
        <v>0</v>
      </c>
      <c r="BO951" t="s">
        <v>3</v>
      </c>
      <c r="BP951">
        <v>0</v>
      </c>
      <c r="BQ951">
        <v>8</v>
      </c>
      <c r="BR951">
        <v>0</v>
      </c>
      <c r="BS951">
        <v>1</v>
      </c>
      <c r="BT951">
        <v>1</v>
      </c>
      <c r="BU951">
        <v>1</v>
      </c>
      <c r="BV951">
        <v>1</v>
      </c>
      <c r="BW951">
        <v>1</v>
      </c>
      <c r="BX951">
        <v>1</v>
      </c>
      <c r="BY951" t="s">
        <v>3</v>
      </c>
      <c r="BZ951">
        <v>0</v>
      </c>
      <c r="CA951">
        <v>0</v>
      </c>
      <c r="CB951" t="s">
        <v>3</v>
      </c>
      <c r="CE951">
        <v>0</v>
      </c>
      <c r="CF951">
        <v>0</v>
      </c>
      <c r="CG951">
        <v>0</v>
      </c>
      <c r="CH951">
        <v>76</v>
      </c>
      <c r="CI951">
        <v>4</v>
      </c>
      <c r="CJ951">
        <v>0</v>
      </c>
      <c r="CK951">
        <v>0</v>
      </c>
      <c r="CL951">
        <v>0</v>
      </c>
      <c r="CM951">
        <v>0</v>
      </c>
      <c r="CN951" t="s">
        <v>3</v>
      </c>
      <c r="CO951">
        <v>0</v>
      </c>
      <c r="CP951">
        <f t="shared" si="771"/>
        <v>0</v>
      </c>
      <c r="CQ951">
        <f t="shared" si="772"/>
        <v>87121.515599999999</v>
      </c>
      <c r="CR951">
        <f t="shared" si="773"/>
        <v>0</v>
      </c>
      <c r="CS951">
        <f t="shared" si="774"/>
        <v>0</v>
      </c>
      <c r="CT951">
        <f t="shared" si="775"/>
        <v>0</v>
      </c>
      <c r="CU951">
        <f t="shared" si="776"/>
        <v>0</v>
      </c>
      <c r="CV951">
        <f t="shared" si="777"/>
        <v>0</v>
      </c>
      <c r="CW951">
        <f t="shared" si="778"/>
        <v>0</v>
      </c>
      <c r="CX951">
        <f t="shared" si="779"/>
        <v>37.56</v>
      </c>
      <c r="CY951">
        <f>(S951+R951)*(BZ951/100)</f>
        <v>0</v>
      </c>
      <c r="CZ951">
        <f>(S951+R951)*(CA951/100)</f>
        <v>0</v>
      </c>
      <c r="DC951" t="s">
        <v>3</v>
      </c>
      <c r="DD951" t="s">
        <v>3</v>
      </c>
      <c r="DE951" t="s">
        <v>3</v>
      </c>
      <c r="DF951" t="s">
        <v>3</v>
      </c>
      <c r="DG951" t="s">
        <v>3</v>
      </c>
      <c r="DH951" t="s">
        <v>3</v>
      </c>
      <c r="DI951" t="s">
        <v>3</v>
      </c>
      <c r="DJ951" t="s">
        <v>3</v>
      </c>
      <c r="DK951" t="s">
        <v>3</v>
      </c>
      <c r="DL951" t="s">
        <v>3</v>
      </c>
      <c r="DM951" t="s">
        <v>3</v>
      </c>
      <c r="DN951">
        <v>0</v>
      </c>
      <c r="DO951">
        <v>0</v>
      </c>
      <c r="DP951">
        <v>1</v>
      </c>
      <c r="DQ951">
        <v>1</v>
      </c>
      <c r="DU951">
        <v>1009</v>
      </c>
      <c r="DV951" t="s">
        <v>78</v>
      </c>
      <c r="DW951" t="s">
        <v>78</v>
      </c>
      <c r="DX951">
        <v>1000</v>
      </c>
      <c r="DZ951" t="s">
        <v>3</v>
      </c>
      <c r="EA951" t="s">
        <v>3</v>
      </c>
      <c r="EB951" t="s">
        <v>3</v>
      </c>
      <c r="EC951" t="s">
        <v>3</v>
      </c>
      <c r="EE951">
        <v>54328897</v>
      </c>
      <c r="EF951">
        <v>8</v>
      </c>
      <c r="EG951" t="s">
        <v>31</v>
      </c>
      <c r="EH951">
        <v>0</v>
      </c>
      <c r="EI951" t="s">
        <v>3</v>
      </c>
      <c r="EJ951">
        <v>1</v>
      </c>
      <c r="EK951">
        <v>500001</v>
      </c>
      <c r="EL951" t="s">
        <v>32</v>
      </c>
      <c r="EM951" t="s">
        <v>33</v>
      </c>
      <c r="EO951" t="s">
        <v>3</v>
      </c>
      <c r="EQ951">
        <v>0</v>
      </c>
      <c r="ER951">
        <v>83330</v>
      </c>
      <c r="ES951">
        <v>11524.009999999998</v>
      </c>
      <c r="ET951">
        <v>0</v>
      </c>
      <c r="EU951">
        <v>0</v>
      </c>
      <c r="EV951">
        <v>0</v>
      </c>
      <c r="EW951">
        <v>0</v>
      </c>
      <c r="EX951">
        <v>0</v>
      </c>
      <c r="EZ951">
        <v>5</v>
      </c>
      <c r="FC951">
        <v>0</v>
      </c>
      <c r="FD951">
        <v>18</v>
      </c>
      <c r="FF951">
        <v>83330</v>
      </c>
      <c r="FQ951">
        <v>0</v>
      </c>
      <c r="FR951">
        <f t="shared" si="780"/>
        <v>0</v>
      </c>
      <c r="FS951">
        <v>0</v>
      </c>
      <c r="FX951">
        <v>0</v>
      </c>
      <c r="FY951">
        <v>0</v>
      </c>
      <c r="GA951" t="s">
        <v>80</v>
      </c>
      <c r="GD951">
        <v>1</v>
      </c>
      <c r="GF951">
        <v>2078238476</v>
      </c>
      <c r="GG951">
        <v>2</v>
      </c>
      <c r="GH951">
        <v>3</v>
      </c>
      <c r="GI951">
        <v>5</v>
      </c>
      <c r="GJ951">
        <v>0</v>
      </c>
      <c r="GK951">
        <v>0</v>
      </c>
      <c r="GL951">
        <f t="shared" si="781"/>
        <v>0</v>
      </c>
      <c r="GM951">
        <f t="shared" si="782"/>
        <v>0</v>
      </c>
      <c r="GN951">
        <f t="shared" si="783"/>
        <v>0</v>
      </c>
      <c r="GO951">
        <f t="shared" si="784"/>
        <v>0</v>
      </c>
      <c r="GP951">
        <f t="shared" si="785"/>
        <v>0</v>
      </c>
      <c r="GR951">
        <v>1</v>
      </c>
      <c r="GS951">
        <v>1</v>
      </c>
      <c r="GT951">
        <v>0</v>
      </c>
      <c r="GU951" t="s">
        <v>3</v>
      </c>
      <c r="GV951">
        <f t="shared" si="794"/>
        <v>0</v>
      </c>
      <c r="GW951">
        <v>1</v>
      </c>
      <c r="GX951">
        <f t="shared" si="787"/>
        <v>0</v>
      </c>
      <c r="HA951">
        <v>0</v>
      </c>
      <c r="HB951">
        <v>0</v>
      </c>
      <c r="HC951">
        <f t="shared" si="788"/>
        <v>0</v>
      </c>
      <c r="HE951" t="s">
        <v>35</v>
      </c>
      <c r="HF951" t="s">
        <v>36</v>
      </c>
      <c r="HM951" t="s">
        <v>3</v>
      </c>
      <c r="HN951" t="s">
        <v>3</v>
      </c>
      <c r="HO951" t="s">
        <v>3</v>
      </c>
      <c r="HP951" t="s">
        <v>3</v>
      </c>
      <c r="HQ951" t="s">
        <v>3</v>
      </c>
      <c r="IK951">
        <v>0</v>
      </c>
    </row>
    <row r="952" spans="1:255" x14ac:dyDescent="0.2">
      <c r="A952" s="2">
        <v>18</v>
      </c>
      <c r="B952" s="2">
        <v>1</v>
      </c>
      <c r="C952" s="2">
        <v>830</v>
      </c>
      <c r="D952" s="2"/>
      <c r="E952" s="2" t="s">
        <v>516</v>
      </c>
      <c r="F952" s="2" t="s">
        <v>82</v>
      </c>
      <c r="G952" s="2" t="s">
        <v>83</v>
      </c>
      <c r="H952" s="2" t="s">
        <v>40</v>
      </c>
      <c r="I952" s="2">
        <f>I942*J952</f>
        <v>0</v>
      </c>
      <c r="J952" s="2">
        <v>0.1</v>
      </c>
      <c r="K952" s="2">
        <v>0.1</v>
      </c>
      <c r="L952" s="2">
        <v>0.32300000000000001</v>
      </c>
      <c r="M952" s="2">
        <v>0</v>
      </c>
      <c r="N952" s="2">
        <f t="shared" si="753"/>
        <v>0.32300000000000001</v>
      </c>
      <c r="O952" s="2">
        <f t="shared" si="754"/>
        <v>0</v>
      </c>
      <c r="P952" s="2">
        <f t="shared" si="755"/>
        <v>0</v>
      </c>
      <c r="Q952" s="2">
        <f t="shared" si="756"/>
        <v>0</v>
      </c>
      <c r="R952" s="2">
        <f t="shared" si="757"/>
        <v>0</v>
      </c>
      <c r="S952" s="2">
        <f t="shared" si="758"/>
        <v>0</v>
      </c>
      <c r="T952" s="2">
        <f t="shared" si="759"/>
        <v>0</v>
      </c>
      <c r="U952" s="2">
        <f t="shared" si="760"/>
        <v>0</v>
      </c>
      <c r="V952" s="2">
        <f t="shared" si="761"/>
        <v>0</v>
      </c>
      <c r="W952" s="2">
        <f t="shared" si="762"/>
        <v>0</v>
      </c>
      <c r="X952" s="2">
        <f t="shared" si="763"/>
        <v>0</v>
      </c>
      <c r="Y952" s="2">
        <f t="shared" si="764"/>
        <v>0</v>
      </c>
      <c r="Z952" s="2"/>
      <c r="AA952" s="2">
        <v>69726971</v>
      </c>
      <c r="AB952" s="2">
        <f t="shared" si="765"/>
        <v>7.14</v>
      </c>
      <c r="AC952" s="2">
        <f t="shared" si="795"/>
        <v>7.14</v>
      </c>
      <c r="AD952" s="2">
        <f t="shared" si="789"/>
        <v>0</v>
      </c>
      <c r="AE952" s="2">
        <f t="shared" si="790"/>
        <v>0</v>
      </c>
      <c r="AF952" s="2">
        <f t="shared" si="791"/>
        <v>0</v>
      </c>
      <c r="AG952" s="2">
        <f t="shared" si="768"/>
        <v>0</v>
      </c>
      <c r="AH952" s="2">
        <f t="shared" si="792"/>
        <v>0</v>
      </c>
      <c r="AI952" s="2">
        <f t="shared" si="793"/>
        <v>0</v>
      </c>
      <c r="AJ952" s="2">
        <f t="shared" si="770"/>
        <v>4.45</v>
      </c>
      <c r="AK952" s="2">
        <v>7.14</v>
      </c>
      <c r="AL952" s="2">
        <v>7.14</v>
      </c>
      <c r="AM952" s="2">
        <v>0</v>
      </c>
      <c r="AN952" s="2">
        <v>0</v>
      </c>
      <c r="AO952" s="2">
        <v>0</v>
      </c>
      <c r="AP952" s="2">
        <v>0</v>
      </c>
      <c r="AQ952" s="2">
        <v>0</v>
      </c>
      <c r="AR952" s="2">
        <v>0</v>
      </c>
      <c r="AS952" s="2">
        <v>4.45</v>
      </c>
      <c r="AT952" s="2">
        <v>0</v>
      </c>
      <c r="AU952" s="2">
        <v>0</v>
      </c>
      <c r="AV952" s="2">
        <v>1</v>
      </c>
      <c r="AW952" s="2">
        <v>1</v>
      </c>
      <c r="AX952" s="2"/>
      <c r="AY952" s="2"/>
      <c r="AZ952" s="2">
        <v>1</v>
      </c>
      <c r="BA952" s="2">
        <v>1</v>
      </c>
      <c r="BB952" s="2">
        <v>1</v>
      </c>
      <c r="BC952" s="2">
        <v>1</v>
      </c>
      <c r="BD952" s="2" t="s">
        <v>3</v>
      </c>
      <c r="BE952" s="2" t="s">
        <v>3</v>
      </c>
      <c r="BF952" s="2" t="s">
        <v>3</v>
      </c>
      <c r="BG952" s="2" t="s">
        <v>3</v>
      </c>
      <c r="BH952" s="2">
        <v>3</v>
      </c>
      <c r="BI952" s="2">
        <v>1</v>
      </c>
      <c r="BJ952" s="2" t="s">
        <v>194</v>
      </c>
      <c r="BK952" s="2"/>
      <c r="BL952" s="2"/>
      <c r="BM952" s="2">
        <v>500001</v>
      </c>
      <c r="BN952" s="2">
        <v>0</v>
      </c>
      <c r="BO952" s="2" t="s">
        <v>3</v>
      </c>
      <c r="BP952" s="2">
        <v>0</v>
      </c>
      <c r="BQ952" s="2">
        <v>8</v>
      </c>
      <c r="BR952" s="2">
        <v>0</v>
      </c>
      <c r="BS952" s="2">
        <v>1</v>
      </c>
      <c r="BT952" s="2">
        <v>1</v>
      </c>
      <c r="BU952" s="2">
        <v>1</v>
      </c>
      <c r="BV952" s="2">
        <v>1</v>
      </c>
      <c r="BW952" s="2">
        <v>1</v>
      </c>
      <c r="BX952" s="2">
        <v>1</v>
      </c>
      <c r="BY952" s="2" t="s">
        <v>3</v>
      </c>
      <c r="BZ952" s="2">
        <v>0</v>
      </c>
      <c r="CA952" s="2">
        <v>0</v>
      </c>
      <c r="CB952" s="2" t="s">
        <v>3</v>
      </c>
      <c r="CC952" s="2"/>
      <c r="CD952" s="2"/>
      <c r="CE952" s="2">
        <v>0</v>
      </c>
      <c r="CF952" s="2">
        <v>0</v>
      </c>
      <c r="CG952" s="2">
        <v>0</v>
      </c>
      <c r="CH952" s="2">
        <v>76</v>
      </c>
      <c r="CI952" s="2">
        <v>5</v>
      </c>
      <c r="CJ952" s="2">
        <v>0</v>
      </c>
      <c r="CK952" s="2">
        <v>0</v>
      </c>
      <c r="CL952" s="2">
        <v>0</v>
      </c>
      <c r="CM952" s="2">
        <v>0</v>
      </c>
      <c r="CN952" s="2" t="s">
        <v>3</v>
      </c>
      <c r="CO952" s="2">
        <v>0</v>
      </c>
      <c r="CP952" s="2">
        <f t="shared" si="771"/>
        <v>0</v>
      </c>
      <c r="CQ952" s="2">
        <f t="shared" si="772"/>
        <v>7.14</v>
      </c>
      <c r="CR952" s="2">
        <f t="shared" si="773"/>
        <v>0</v>
      </c>
      <c r="CS952" s="2">
        <f t="shared" si="774"/>
        <v>0</v>
      </c>
      <c r="CT952" s="2">
        <f t="shared" si="775"/>
        <v>0</v>
      </c>
      <c r="CU952" s="2">
        <f t="shared" si="776"/>
        <v>0</v>
      </c>
      <c r="CV952" s="2">
        <f t="shared" si="777"/>
        <v>0</v>
      </c>
      <c r="CW952" s="2">
        <f t="shared" si="778"/>
        <v>0</v>
      </c>
      <c r="CX952" s="2">
        <f t="shared" si="779"/>
        <v>4.45</v>
      </c>
      <c r="CY952" s="2">
        <f>(((S952+R952)*AT952)/100)</f>
        <v>0</v>
      </c>
      <c r="CZ952" s="2">
        <f>(((S952+R952)*AU952)/100)</f>
        <v>0</v>
      </c>
      <c r="DA952" s="2"/>
      <c r="DB952" s="2"/>
      <c r="DC952" s="2" t="s">
        <v>3</v>
      </c>
      <c r="DD952" s="2" t="s">
        <v>3</v>
      </c>
      <c r="DE952" s="2" t="s">
        <v>3</v>
      </c>
      <c r="DF952" s="2" t="s">
        <v>3</v>
      </c>
      <c r="DG952" s="2" t="s">
        <v>3</v>
      </c>
      <c r="DH952" s="2" t="s">
        <v>3</v>
      </c>
      <c r="DI952" s="2" t="s">
        <v>3</v>
      </c>
      <c r="DJ952" s="2" t="s">
        <v>3</v>
      </c>
      <c r="DK952" s="2" t="s">
        <v>3</v>
      </c>
      <c r="DL952" s="2" t="s">
        <v>3</v>
      </c>
      <c r="DM952" s="2" t="s">
        <v>3</v>
      </c>
      <c r="DN952" s="2">
        <v>0</v>
      </c>
      <c r="DO952" s="2">
        <v>0</v>
      </c>
      <c r="DP952" s="2">
        <v>1</v>
      </c>
      <c r="DQ952" s="2">
        <v>1</v>
      </c>
      <c r="DR952" s="2"/>
      <c r="DS952" s="2"/>
      <c r="DT952" s="2"/>
      <c r="DU952" s="2">
        <v>1007</v>
      </c>
      <c r="DV952" s="2" t="s">
        <v>40</v>
      </c>
      <c r="DW952" s="2" t="s">
        <v>40</v>
      </c>
      <c r="DX952" s="2">
        <v>1</v>
      </c>
      <c r="DY952" s="2"/>
      <c r="DZ952" s="2" t="s">
        <v>3</v>
      </c>
      <c r="EA952" s="2" t="s">
        <v>3</v>
      </c>
      <c r="EB952" s="2" t="s">
        <v>3</v>
      </c>
      <c r="EC952" s="2" t="s">
        <v>3</v>
      </c>
      <c r="ED952" s="2"/>
      <c r="EE952" s="2">
        <v>54328897</v>
      </c>
      <c r="EF952" s="2">
        <v>8</v>
      </c>
      <c r="EG952" s="2" t="s">
        <v>31</v>
      </c>
      <c r="EH952" s="2">
        <v>0</v>
      </c>
      <c r="EI952" s="2" t="s">
        <v>3</v>
      </c>
      <c r="EJ952" s="2">
        <v>1</v>
      </c>
      <c r="EK952" s="2">
        <v>500001</v>
      </c>
      <c r="EL952" s="2" t="s">
        <v>32</v>
      </c>
      <c r="EM952" s="2" t="s">
        <v>33</v>
      </c>
      <c r="EN952" s="2"/>
      <c r="EO952" s="2" t="s">
        <v>3</v>
      </c>
      <c r="EP952" s="2"/>
      <c r="EQ952" s="2">
        <v>0</v>
      </c>
      <c r="ER952" s="2">
        <v>7.14</v>
      </c>
      <c r="ES952" s="2">
        <v>7.14</v>
      </c>
      <c r="ET952" s="2">
        <v>0</v>
      </c>
      <c r="EU952" s="2">
        <v>0</v>
      </c>
      <c r="EV952" s="2">
        <v>0</v>
      </c>
      <c r="EW952" s="2">
        <v>0</v>
      </c>
      <c r="EX952" s="2">
        <v>0</v>
      </c>
      <c r="EY952" s="2"/>
      <c r="EZ952" s="2"/>
      <c r="FA952" s="2"/>
      <c r="FB952" s="2"/>
      <c r="FC952" s="2"/>
      <c r="FD952" s="2"/>
      <c r="FE952" s="2"/>
      <c r="FF952" s="2"/>
      <c r="FG952" s="2"/>
      <c r="FH952" s="2"/>
      <c r="FI952" s="2"/>
      <c r="FJ952" s="2"/>
      <c r="FK952" s="2"/>
      <c r="FL952" s="2"/>
      <c r="FM952" s="2"/>
      <c r="FN952" s="2"/>
      <c r="FO952" s="2"/>
      <c r="FP952" s="2"/>
      <c r="FQ952" s="2">
        <v>0</v>
      </c>
      <c r="FR952" s="2">
        <f t="shared" si="780"/>
        <v>0</v>
      </c>
      <c r="FS952" s="2">
        <v>0</v>
      </c>
      <c r="FT952" s="2"/>
      <c r="FU952" s="2"/>
      <c r="FV952" s="2"/>
      <c r="FW952" s="2"/>
      <c r="FX952" s="2">
        <v>0</v>
      </c>
      <c r="FY952" s="2">
        <v>0</v>
      </c>
      <c r="FZ952" s="2"/>
      <c r="GA952" s="2" t="s">
        <v>3</v>
      </c>
      <c r="GB952" s="2"/>
      <c r="GC952" s="2"/>
      <c r="GD952" s="2">
        <v>1</v>
      </c>
      <c r="GE952" s="2"/>
      <c r="GF952" s="2">
        <v>1967222743</v>
      </c>
      <c r="GG952" s="2">
        <v>2</v>
      </c>
      <c r="GH952" s="2">
        <v>1</v>
      </c>
      <c r="GI952" s="2">
        <v>-2</v>
      </c>
      <c r="GJ952" s="2">
        <v>0</v>
      </c>
      <c r="GK952" s="2">
        <v>0</v>
      </c>
      <c r="GL952" s="2">
        <f t="shared" si="781"/>
        <v>0</v>
      </c>
      <c r="GM952" s="2">
        <f t="shared" si="782"/>
        <v>0</v>
      </c>
      <c r="GN952" s="2">
        <f t="shared" si="783"/>
        <v>0</v>
      </c>
      <c r="GO952" s="2">
        <f t="shared" si="784"/>
        <v>0</v>
      </c>
      <c r="GP952" s="2">
        <f t="shared" si="785"/>
        <v>0</v>
      </c>
      <c r="GQ952" s="2"/>
      <c r="GR952" s="2">
        <v>0</v>
      </c>
      <c r="GS952" s="2">
        <v>3</v>
      </c>
      <c r="GT952" s="2">
        <v>0</v>
      </c>
      <c r="GU952" s="2" t="s">
        <v>3</v>
      </c>
      <c r="GV952" s="2">
        <f t="shared" si="794"/>
        <v>0</v>
      </c>
      <c r="GW952" s="2">
        <v>1</v>
      </c>
      <c r="GX952" s="2">
        <f t="shared" si="787"/>
        <v>0</v>
      </c>
      <c r="GY952" s="2"/>
      <c r="GZ952" s="2"/>
      <c r="HA952" s="2">
        <v>0</v>
      </c>
      <c r="HB952" s="2">
        <v>0</v>
      </c>
      <c r="HC952" s="2">
        <f t="shared" si="788"/>
        <v>0</v>
      </c>
      <c r="HD952" s="2"/>
      <c r="HE952" s="2" t="s">
        <v>3</v>
      </c>
      <c r="HF952" s="2" t="s">
        <v>3</v>
      </c>
      <c r="HG952" s="2"/>
      <c r="HH952" s="2"/>
      <c r="HI952" s="2"/>
      <c r="HJ952" s="2"/>
      <c r="HK952" s="2"/>
      <c r="HL952" s="2"/>
      <c r="HM952" s="2" t="s">
        <v>3</v>
      </c>
      <c r="HN952" s="2" t="s">
        <v>3</v>
      </c>
      <c r="HO952" s="2" t="s">
        <v>3</v>
      </c>
      <c r="HP952" s="2" t="s">
        <v>3</v>
      </c>
      <c r="HQ952" s="2" t="s">
        <v>3</v>
      </c>
      <c r="HR952" s="2"/>
      <c r="HS952" s="2"/>
      <c r="HT952" s="2"/>
      <c r="HU952" s="2"/>
      <c r="HV952" s="2"/>
      <c r="HW952" s="2"/>
      <c r="HX952" s="2"/>
      <c r="HY952" s="2"/>
      <c r="HZ952" s="2"/>
      <c r="IA952" s="2"/>
      <c r="IB952" s="2"/>
      <c r="IC952" s="2"/>
      <c r="ID952" s="2"/>
      <c r="IE952" s="2"/>
      <c r="IF952" s="2"/>
      <c r="IG952" s="2"/>
      <c r="IH952" s="2"/>
      <c r="II952" s="2"/>
      <c r="IJ952" s="2"/>
      <c r="IK952" s="2">
        <v>0</v>
      </c>
      <c r="IL952" s="2"/>
      <c r="IM952" s="2"/>
      <c r="IN952" s="2"/>
      <c r="IO952" s="2"/>
      <c r="IP952" s="2"/>
      <c r="IQ952" s="2"/>
      <c r="IR952" s="2"/>
      <c r="IS952" s="2"/>
      <c r="IT952" s="2"/>
      <c r="IU952" s="2"/>
    </row>
    <row r="953" spans="1:255" x14ac:dyDescent="0.2">
      <c r="A953">
        <v>18</v>
      </c>
      <c r="B953">
        <v>1</v>
      </c>
      <c r="C953">
        <v>842</v>
      </c>
      <c r="E953" t="s">
        <v>516</v>
      </c>
      <c r="F953" t="s">
        <v>82</v>
      </c>
      <c r="G953" t="s">
        <v>83</v>
      </c>
      <c r="H953" t="s">
        <v>40</v>
      </c>
      <c r="I953">
        <f>I943*J953</f>
        <v>0</v>
      </c>
      <c r="J953">
        <v>0.1</v>
      </c>
      <c r="K953">
        <v>0.1</v>
      </c>
      <c r="L953">
        <v>0.32300000000000001</v>
      </c>
      <c r="M953">
        <v>0</v>
      </c>
      <c r="N953">
        <f t="shared" si="753"/>
        <v>0.32300000000000001</v>
      </c>
      <c r="O953">
        <f t="shared" si="754"/>
        <v>0</v>
      </c>
      <c r="P953">
        <f t="shared" si="755"/>
        <v>0</v>
      </c>
      <c r="Q953">
        <f t="shared" si="756"/>
        <v>0</v>
      </c>
      <c r="R953">
        <f t="shared" si="757"/>
        <v>0</v>
      </c>
      <c r="S953">
        <f t="shared" si="758"/>
        <v>0</v>
      </c>
      <c r="T953">
        <f t="shared" si="759"/>
        <v>0</v>
      </c>
      <c r="U953">
        <f t="shared" si="760"/>
        <v>0</v>
      </c>
      <c r="V953">
        <f t="shared" si="761"/>
        <v>0</v>
      </c>
      <c r="W953">
        <f t="shared" si="762"/>
        <v>0</v>
      </c>
      <c r="X953">
        <f t="shared" si="763"/>
        <v>0</v>
      </c>
      <c r="Y953">
        <f t="shared" si="764"/>
        <v>0</v>
      </c>
      <c r="AA953">
        <v>69726884</v>
      </c>
      <c r="AB953">
        <f t="shared" si="765"/>
        <v>1.97</v>
      </c>
      <c r="AC953">
        <f t="shared" si="795"/>
        <v>1.97</v>
      </c>
      <c r="AD953">
        <f t="shared" si="789"/>
        <v>0</v>
      </c>
      <c r="AE953">
        <f t="shared" si="790"/>
        <v>0</v>
      </c>
      <c r="AF953">
        <f t="shared" si="791"/>
        <v>0</v>
      </c>
      <c r="AG953">
        <f t="shared" si="768"/>
        <v>0</v>
      </c>
      <c r="AH953">
        <f t="shared" si="792"/>
        <v>0</v>
      </c>
      <c r="AI953">
        <f t="shared" si="793"/>
        <v>0</v>
      </c>
      <c r="AJ953">
        <f t="shared" si="770"/>
        <v>4.45</v>
      </c>
      <c r="AK953">
        <v>1.97</v>
      </c>
      <c r="AL953">
        <v>1.97</v>
      </c>
      <c r="AM953">
        <v>0</v>
      </c>
      <c r="AN953">
        <v>0</v>
      </c>
      <c r="AO953">
        <v>0</v>
      </c>
      <c r="AP953">
        <v>0</v>
      </c>
      <c r="AQ953">
        <v>0</v>
      </c>
      <c r="AR953">
        <v>0</v>
      </c>
      <c r="AS953">
        <v>4.45</v>
      </c>
      <c r="AT953">
        <v>0</v>
      </c>
      <c r="AU953">
        <v>0</v>
      </c>
      <c r="AV953">
        <v>1</v>
      </c>
      <c r="AW953">
        <v>1</v>
      </c>
      <c r="AZ953">
        <v>1</v>
      </c>
      <c r="BA953">
        <v>1</v>
      </c>
      <c r="BB953">
        <v>1</v>
      </c>
      <c r="BC953">
        <v>7.56</v>
      </c>
      <c r="BD953" t="s">
        <v>3</v>
      </c>
      <c r="BE953" t="s">
        <v>3</v>
      </c>
      <c r="BF953" t="s">
        <v>3</v>
      </c>
      <c r="BG953" t="s">
        <v>3</v>
      </c>
      <c r="BH953">
        <v>3</v>
      </c>
      <c r="BI953">
        <v>1</v>
      </c>
      <c r="BJ953" t="s">
        <v>194</v>
      </c>
      <c r="BM953">
        <v>500001</v>
      </c>
      <c r="BN953">
        <v>0</v>
      </c>
      <c r="BO953" t="s">
        <v>3</v>
      </c>
      <c r="BP953">
        <v>0</v>
      </c>
      <c r="BQ953">
        <v>8</v>
      </c>
      <c r="BR953">
        <v>0</v>
      </c>
      <c r="BS953">
        <v>1</v>
      </c>
      <c r="BT953">
        <v>1</v>
      </c>
      <c r="BU953">
        <v>1</v>
      </c>
      <c r="BV953">
        <v>1</v>
      </c>
      <c r="BW953">
        <v>1</v>
      </c>
      <c r="BX953">
        <v>1</v>
      </c>
      <c r="BY953" t="s">
        <v>3</v>
      </c>
      <c r="BZ953">
        <v>0</v>
      </c>
      <c r="CA953">
        <v>0</v>
      </c>
      <c r="CB953" t="s">
        <v>3</v>
      </c>
      <c r="CE953">
        <v>0</v>
      </c>
      <c r="CF953">
        <v>0</v>
      </c>
      <c r="CG953">
        <v>0</v>
      </c>
      <c r="CH953">
        <v>76</v>
      </c>
      <c r="CI953">
        <v>5</v>
      </c>
      <c r="CJ953">
        <v>0</v>
      </c>
      <c r="CK953">
        <v>0</v>
      </c>
      <c r="CL953">
        <v>0</v>
      </c>
      <c r="CM953">
        <v>0</v>
      </c>
      <c r="CN953" t="s">
        <v>3</v>
      </c>
      <c r="CO953">
        <v>0</v>
      </c>
      <c r="CP953">
        <f t="shared" si="771"/>
        <v>0</v>
      </c>
      <c r="CQ953">
        <f t="shared" si="772"/>
        <v>14.893199999999998</v>
      </c>
      <c r="CR953">
        <f t="shared" si="773"/>
        <v>0</v>
      </c>
      <c r="CS953">
        <f t="shared" si="774"/>
        <v>0</v>
      </c>
      <c r="CT953">
        <f t="shared" si="775"/>
        <v>0</v>
      </c>
      <c r="CU953">
        <f t="shared" si="776"/>
        <v>0</v>
      </c>
      <c r="CV953">
        <f t="shared" si="777"/>
        <v>0</v>
      </c>
      <c r="CW953">
        <f t="shared" si="778"/>
        <v>0</v>
      </c>
      <c r="CX953">
        <f t="shared" si="779"/>
        <v>4.45</v>
      </c>
      <c r="CY953">
        <f>(S953+R953)*(BZ953/100)</f>
        <v>0</v>
      </c>
      <c r="CZ953">
        <f>(S953+R953)*(CA953/100)</f>
        <v>0</v>
      </c>
      <c r="DC953" t="s">
        <v>3</v>
      </c>
      <c r="DD953" t="s">
        <v>3</v>
      </c>
      <c r="DE953" t="s">
        <v>3</v>
      </c>
      <c r="DF953" t="s">
        <v>3</v>
      </c>
      <c r="DG953" t="s">
        <v>3</v>
      </c>
      <c r="DH953" t="s">
        <v>3</v>
      </c>
      <c r="DI953" t="s">
        <v>3</v>
      </c>
      <c r="DJ953" t="s">
        <v>3</v>
      </c>
      <c r="DK953" t="s">
        <v>3</v>
      </c>
      <c r="DL953" t="s">
        <v>3</v>
      </c>
      <c r="DM953" t="s">
        <v>3</v>
      </c>
      <c r="DN953">
        <v>0</v>
      </c>
      <c r="DO953">
        <v>0</v>
      </c>
      <c r="DP953">
        <v>1</v>
      </c>
      <c r="DQ953">
        <v>1</v>
      </c>
      <c r="DU953">
        <v>1007</v>
      </c>
      <c r="DV953" t="s">
        <v>40</v>
      </c>
      <c r="DW953" t="s">
        <v>40</v>
      </c>
      <c r="DX953">
        <v>1</v>
      </c>
      <c r="DZ953" t="s">
        <v>3</v>
      </c>
      <c r="EA953" t="s">
        <v>3</v>
      </c>
      <c r="EB953" t="s">
        <v>3</v>
      </c>
      <c r="EC953" t="s">
        <v>3</v>
      </c>
      <c r="EE953">
        <v>54328897</v>
      </c>
      <c r="EF953">
        <v>8</v>
      </c>
      <c r="EG953" t="s">
        <v>31</v>
      </c>
      <c r="EH953">
        <v>0</v>
      </c>
      <c r="EI953" t="s">
        <v>3</v>
      </c>
      <c r="EJ953">
        <v>1</v>
      </c>
      <c r="EK953">
        <v>500001</v>
      </c>
      <c r="EL953" t="s">
        <v>32</v>
      </c>
      <c r="EM953" t="s">
        <v>33</v>
      </c>
      <c r="EO953" t="s">
        <v>3</v>
      </c>
      <c r="EQ953">
        <v>0</v>
      </c>
      <c r="ER953">
        <v>14.19</v>
      </c>
      <c r="ES953">
        <v>1.97</v>
      </c>
      <c r="ET953">
        <v>0</v>
      </c>
      <c r="EU953">
        <v>0</v>
      </c>
      <c r="EV953">
        <v>0</v>
      </c>
      <c r="EW953">
        <v>0</v>
      </c>
      <c r="EX953">
        <v>0</v>
      </c>
      <c r="EZ953">
        <v>5</v>
      </c>
      <c r="FC953">
        <v>0</v>
      </c>
      <c r="FD953">
        <v>18</v>
      </c>
      <c r="FF953">
        <v>14.19</v>
      </c>
      <c r="FQ953">
        <v>0</v>
      </c>
      <c r="FR953">
        <f t="shared" si="780"/>
        <v>0</v>
      </c>
      <c r="FS953">
        <v>0</v>
      </c>
      <c r="FX953">
        <v>0</v>
      </c>
      <c r="FY953">
        <v>0</v>
      </c>
      <c r="GA953" t="s">
        <v>85</v>
      </c>
      <c r="GD953">
        <v>1</v>
      </c>
      <c r="GF953">
        <v>1967222743</v>
      </c>
      <c r="GG953">
        <v>2</v>
      </c>
      <c r="GH953">
        <v>3</v>
      </c>
      <c r="GI953">
        <v>5</v>
      </c>
      <c r="GJ953">
        <v>0</v>
      </c>
      <c r="GK953">
        <v>0</v>
      </c>
      <c r="GL953">
        <f t="shared" si="781"/>
        <v>0</v>
      </c>
      <c r="GM953">
        <f t="shared" si="782"/>
        <v>0</v>
      </c>
      <c r="GN953">
        <f t="shared" si="783"/>
        <v>0</v>
      </c>
      <c r="GO953">
        <f t="shared" si="784"/>
        <v>0</v>
      </c>
      <c r="GP953">
        <f t="shared" si="785"/>
        <v>0</v>
      </c>
      <c r="GR953">
        <v>1</v>
      </c>
      <c r="GS953">
        <v>1</v>
      </c>
      <c r="GT953">
        <v>0</v>
      </c>
      <c r="GU953" t="s">
        <v>3</v>
      </c>
      <c r="GV953">
        <f t="shared" si="794"/>
        <v>0</v>
      </c>
      <c r="GW953">
        <v>1</v>
      </c>
      <c r="GX953">
        <f t="shared" si="787"/>
        <v>0</v>
      </c>
      <c r="HA953">
        <v>0</v>
      </c>
      <c r="HB953">
        <v>0</v>
      </c>
      <c r="HC953">
        <f t="shared" si="788"/>
        <v>0</v>
      </c>
      <c r="HE953" t="s">
        <v>35</v>
      </c>
      <c r="HF953" t="s">
        <v>36</v>
      </c>
      <c r="HM953" t="s">
        <v>3</v>
      </c>
      <c r="HN953" t="s">
        <v>3</v>
      </c>
      <c r="HO953" t="s">
        <v>3</v>
      </c>
      <c r="HP953" t="s">
        <v>3</v>
      </c>
      <c r="HQ953" t="s">
        <v>3</v>
      </c>
      <c r="IK953">
        <v>0</v>
      </c>
    </row>
    <row r="954" spans="1:255" x14ac:dyDescent="0.2">
      <c r="A954" s="2">
        <v>18</v>
      </c>
      <c r="B954" s="2">
        <v>1</v>
      </c>
      <c r="C954" s="2">
        <v>829</v>
      </c>
      <c r="D954" s="2"/>
      <c r="E954" s="2" t="s">
        <v>517</v>
      </c>
      <c r="F954" s="2" t="s">
        <v>60</v>
      </c>
      <c r="G954" s="2" t="s">
        <v>61</v>
      </c>
      <c r="H954" s="2" t="s">
        <v>261</v>
      </c>
      <c r="I954" s="2">
        <f>I942*J954</f>
        <v>0</v>
      </c>
      <c r="J954" s="2">
        <v>800</v>
      </c>
      <c r="K954" s="2">
        <v>800</v>
      </c>
      <c r="L954" s="2">
        <v>2584</v>
      </c>
      <c r="M954" s="2">
        <v>0</v>
      </c>
      <c r="N954" s="2">
        <f t="shared" si="753"/>
        <v>2584</v>
      </c>
      <c r="O954" s="2">
        <f t="shared" si="754"/>
        <v>0</v>
      </c>
      <c r="P954" s="2">
        <f t="shared" si="755"/>
        <v>0</v>
      </c>
      <c r="Q954" s="2">
        <f t="shared" si="756"/>
        <v>0</v>
      </c>
      <c r="R954" s="2">
        <f t="shared" si="757"/>
        <v>0</v>
      </c>
      <c r="S954" s="2">
        <f t="shared" si="758"/>
        <v>0</v>
      </c>
      <c r="T954" s="2">
        <f t="shared" si="759"/>
        <v>0</v>
      </c>
      <c r="U954" s="2">
        <f t="shared" si="760"/>
        <v>0</v>
      </c>
      <c r="V954" s="2">
        <f t="shared" si="761"/>
        <v>0</v>
      </c>
      <c r="W954" s="2">
        <f t="shared" si="762"/>
        <v>0</v>
      </c>
      <c r="X954" s="2">
        <f t="shared" si="763"/>
        <v>0</v>
      </c>
      <c r="Y954" s="2">
        <f t="shared" si="764"/>
        <v>0</v>
      </c>
      <c r="Z954" s="2"/>
      <c r="AA954" s="2">
        <v>69726971</v>
      </c>
      <c r="AB954" s="2">
        <f t="shared" si="765"/>
        <v>0.5</v>
      </c>
      <c r="AC954" s="2">
        <f t="shared" si="795"/>
        <v>0.5</v>
      </c>
      <c r="AD954" s="2">
        <f t="shared" si="789"/>
        <v>0</v>
      </c>
      <c r="AE954" s="2">
        <f t="shared" si="790"/>
        <v>0</v>
      </c>
      <c r="AF954" s="2">
        <f t="shared" si="791"/>
        <v>0</v>
      </c>
      <c r="AG954" s="2">
        <f t="shared" si="768"/>
        <v>0</v>
      </c>
      <c r="AH954" s="2">
        <f t="shared" si="792"/>
        <v>0</v>
      </c>
      <c r="AI954" s="2">
        <f t="shared" si="793"/>
        <v>0</v>
      </c>
      <c r="AJ954" s="2">
        <f t="shared" si="770"/>
        <v>0</v>
      </c>
      <c r="AK954" s="2">
        <v>0.5</v>
      </c>
      <c r="AL954" s="2">
        <v>0.5</v>
      </c>
      <c r="AM954" s="2">
        <v>0</v>
      </c>
      <c r="AN954" s="2">
        <v>0</v>
      </c>
      <c r="AO954" s="2">
        <v>0</v>
      </c>
      <c r="AP954" s="2">
        <v>0</v>
      </c>
      <c r="AQ954" s="2">
        <v>0</v>
      </c>
      <c r="AR954" s="2">
        <v>0</v>
      </c>
      <c r="AS954" s="2">
        <v>0</v>
      </c>
      <c r="AT954" s="2">
        <v>0</v>
      </c>
      <c r="AU954" s="2">
        <v>0</v>
      </c>
      <c r="AV954" s="2">
        <v>1</v>
      </c>
      <c r="AW954" s="2">
        <v>1</v>
      </c>
      <c r="AX954" s="2"/>
      <c r="AY954" s="2"/>
      <c r="AZ954" s="2">
        <v>1</v>
      </c>
      <c r="BA954" s="2">
        <v>1</v>
      </c>
      <c r="BB954" s="2">
        <v>1</v>
      </c>
      <c r="BC954" s="2">
        <v>1</v>
      </c>
      <c r="BD954" s="2" t="s">
        <v>3</v>
      </c>
      <c r="BE954" s="2" t="s">
        <v>3</v>
      </c>
      <c r="BF954" s="2" t="s">
        <v>3</v>
      </c>
      <c r="BG954" s="2" t="s">
        <v>3</v>
      </c>
      <c r="BH954" s="2">
        <v>3</v>
      </c>
      <c r="BI954" s="2">
        <v>1</v>
      </c>
      <c r="BJ954" s="2" t="s">
        <v>262</v>
      </c>
      <c r="BK954" s="2"/>
      <c r="BL954" s="2"/>
      <c r="BM954" s="2">
        <v>500001</v>
      </c>
      <c r="BN954" s="2">
        <v>0</v>
      </c>
      <c r="BO954" s="2" t="s">
        <v>3</v>
      </c>
      <c r="BP954" s="2">
        <v>0</v>
      </c>
      <c r="BQ954" s="2">
        <v>8</v>
      </c>
      <c r="BR954" s="2">
        <v>0</v>
      </c>
      <c r="BS954" s="2">
        <v>1</v>
      </c>
      <c r="BT954" s="2">
        <v>1</v>
      </c>
      <c r="BU954" s="2">
        <v>1</v>
      </c>
      <c r="BV954" s="2">
        <v>1</v>
      </c>
      <c r="BW954" s="2">
        <v>1</v>
      </c>
      <c r="BX954" s="2">
        <v>1</v>
      </c>
      <c r="BY954" s="2" t="s">
        <v>3</v>
      </c>
      <c r="BZ954" s="2">
        <v>0</v>
      </c>
      <c r="CA954" s="2">
        <v>0</v>
      </c>
      <c r="CB954" s="2" t="s">
        <v>3</v>
      </c>
      <c r="CC954" s="2"/>
      <c r="CD954" s="2"/>
      <c r="CE954" s="2">
        <v>0</v>
      </c>
      <c r="CF954" s="2">
        <v>0</v>
      </c>
      <c r="CG954" s="2">
        <v>0</v>
      </c>
      <c r="CH954" s="2">
        <v>76</v>
      </c>
      <c r="CI954" s="2">
        <v>6</v>
      </c>
      <c r="CJ954" s="2">
        <v>0</v>
      </c>
      <c r="CK954" s="2">
        <v>0</v>
      </c>
      <c r="CL954" s="2">
        <v>0</v>
      </c>
      <c r="CM954" s="2">
        <v>0</v>
      </c>
      <c r="CN954" s="2" t="s">
        <v>3</v>
      </c>
      <c r="CO954" s="2">
        <v>0</v>
      </c>
      <c r="CP954" s="2">
        <f t="shared" si="771"/>
        <v>0</v>
      </c>
      <c r="CQ954" s="2">
        <f t="shared" si="772"/>
        <v>0.5</v>
      </c>
      <c r="CR954" s="2">
        <f t="shared" si="773"/>
        <v>0</v>
      </c>
      <c r="CS954" s="2">
        <f t="shared" si="774"/>
        <v>0</v>
      </c>
      <c r="CT954" s="2">
        <f t="shared" si="775"/>
        <v>0</v>
      </c>
      <c r="CU954" s="2">
        <f t="shared" si="776"/>
        <v>0</v>
      </c>
      <c r="CV954" s="2">
        <f t="shared" si="777"/>
        <v>0</v>
      </c>
      <c r="CW954" s="2">
        <f t="shared" si="778"/>
        <v>0</v>
      </c>
      <c r="CX954" s="2">
        <f t="shared" si="779"/>
        <v>0</v>
      </c>
      <c r="CY954" s="2">
        <f>(((S954+R954)*AT954)/100)</f>
        <v>0</v>
      </c>
      <c r="CZ954" s="2">
        <f>(((S954+R954)*AU954)/100)</f>
        <v>0</v>
      </c>
      <c r="DA954" s="2"/>
      <c r="DB954" s="2"/>
      <c r="DC954" s="2" t="s">
        <v>3</v>
      </c>
      <c r="DD954" s="2" t="s">
        <v>3</v>
      </c>
      <c r="DE954" s="2" t="s">
        <v>3</v>
      </c>
      <c r="DF954" s="2" t="s">
        <v>3</v>
      </c>
      <c r="DG954" s="2" t="s">
        <v>3</v>
      </c>
      <c r="DH954" s="2" t="s">
        <v>3</v>
      </c>
      <c r="DI954" s="2" t="s">
        <v>3</v>
      </c>
      <c r="DJ954" s="2" t="s">
        <v>3</v>
      </c>
      <c r="DK954" s="2" t="s">
        <v>3</v>
      </c>
      <c r="DL954" s="2" t="s">
        <v>3</v>
      </c>
      <c r="DM954" s="2" t="s">
        <v>3</v>
      </c>
      <c r="DN954" s="2">
        <v>0</v>
      </c>
      <c r="DO954" s="2">
        <v>0</v>
      </c>
      <c r="DP954" s="2">
        <v>1</v>
      </c>
      <c r="DQ954" s="2">
        <v>1</v>
      </c>
      <c r="DR954" s="2"/>
      <c r="DS954" s="2"/>
      <c r="DT954" s="2"/>
      <c r="DU954" s="2">
        <v>1010</v>
      </c>
      <c r="DV954" s="2" t="s">
        <v>261</v>
      </c>
      <c r="DW954" s="2" t="s">
        <v>62</v>
      </c>
      <c r="DX954" s="2">
        <v>1</v>
      </c>
      <c r="DY954" s="2"/>
      <c r="DZ954" s="2" t="s">
        <v>3</v>
      </c>
      <c r="EA954" s="2" t="s">
        <v>3</v>
      </c>
      <c r="EB954" s="2" t="s">
        <v>3</v>
      </c>
      <c r="EC954" s="2" t="s">
        <v>3</v>
      </c>
      <c r="ED954" s="2"/>
      <c r="EE954" s="2">
        <v>54328897</v>
      </c>
      <c r="EF954" s="2">
        <v>8</v>
      </c>
      <c r="EG954" s="2" t="s">
        <v>31</v>
      </c>
      <c r="EH954" s="2">
        <v>0</v>
      </c>
      <c r="EI954" s="2" t="s">
        <v>3</v>
      </c>
      <c r="EJ954" s="2">
        <v>1</v>
      </c>
      <c r="EK954" s="2">
        <v>500001</v>
      </c>
      <c r="EL954" s="2" t="s">
        <v>32</v>
      </c>
      <c r="EM954" s="2" t="s">
        <v>33</v>
      </c>
      <c r="EN954" s="2"/>
      <c r="EO954" s="2" t="s">
        <v>3</v>
      </c>
      <c r="EP954" s="2"/>
      <c r="EQ954" s="2">
        <v>0</v>
      </c>
      <c r="ER954" s="2">
        <v>0.5</v>
      </c>
      <c r="ES954" s="2">
        <v>0.5</v>
      </c>
      <c r="ET954" s="2">
        <v>0</v>
      </c>
      <c r="EU954" s="2">
        <v>0</v>
      </c>
      <c r="EV954" s="2">
        <v>0</v>
      </c>
      <c r="EW954" s="2">
        <v>0</v>
      </c>
      <c r="EX954" s="2">
        <v>0</v>
      </c>
      <c r="EY954" s="2"/>
      <c r="EZ954" s="2"/>
      <c r="FA954" s="2"/>
      <c r="FB954" s="2"/>
      <c r="FC954" s="2"/>
      <c r="FD954" s="2"/>
      <c r="FE954" s="2"/>
      <c r="FF954" s="2"/>
      <c r="FG954" s="2"/>
      <c r="FH954" s="2"/>
      <c r="FI954" s="2"/>
      <c r="FJ954" s="2"/>
      <c r="FK954" s="2"/>
      <c r="FL954" s="2"/>
      <c r="FM954" s="2"/>
      <c r="FN954" s="2"/>
      <c r="FO954" s="2"/>
      <c r="FP954" s="2"/>
      <c r="FQ954" s="2">
        <v>0</v>
      </c>
      <c r="FR954" s="2">
        <f t="shared" si="780"/>
        <v>0</v>
      </c>
      <c r="FS954" s="2">
        <v>0</v>
      </c>
      <c r="FT954" s="2"/>
      <c r="FU954" s="2"/>
      <c r="FV954" s="2"/>
      <c r="FW954" s="2"/>
      <c r="FX954" s="2">
        <v>0</v>
      </c>
      <c r="FY954" s="2">
        <v>0</v>
      </c>
      <c r="FZ954" s="2"/>
      <c r="GA954" s="2" t="s">
        <v>3</v>
      </c>
      <c r="GB954" s="2"/>
      <c r="GC954" s="2"/>
      <c r="GD954" s="2">
        <v>1</v>
      </c>
      <c r="GE954" s="2"/>
      <c r="GF954" s="2">
        <v>1780800926</v>
      </c>
      <c r="GG954" s="2">
        <v>2</v>
      </c>
      <c r="GH954" s="2">
        <v>1</v>
      </c>
      <c r="GI954" s="2">
        <v>-2</v>
      </c>
      <c r="GJ954" s="2">
        <v>0</v>
      </c>
      <c r="GK954" s="2">
        <v>0</v>
      </c>
      <c r="GL954" s="2">
        <f t="shared" si="781"/>
        <v>0</v>
      </c>
      <c r="GM954" s="2">
        <f t="shared" si="782"/>
        <v>0</v>
      </c>
      <c r="GN954" s="2">
        <f t="shared" si="783"/>
        <v>0</v>
      </c>
      <c r="GO954" s="2">
        <f t="shared" si="784"/>
        <v>0</v>
      </c>
      <c r="GP954" s="2">
        <f t="shared" si="785"/>
        <v>0</v>
      </c>
      <c r="GQ954" s="2"/>
      <c r="GR954" s="2">
        <v>0</v>
      </c>
      <c r="GS954" s="2">
        <v>3</v>
      </c>
      <c r="GT954" s="2">
        <v>0</v>
      </c>
      <c r="GU954" s="2" t="s">
        <v>3</v>
      </c>
      <c r="GV954" s="2">
        <f t="shared" si="794"/>
        <v>0</v>
      </c>
      <c r="GW954" s="2">
        <v>1</v>
      </c>
      <c r="GX954" s="2">
        <f t="shared" si="787"/>
        <v>0</v>
      </c>
      <c r="GY954" s="2"/>
      <c r="GZ954" s="2"/>
      <c r="HA954" s="2">
        <v>0</v>
      </c>
      <c r="HB954" s="2">
        <v>0</v>
      </c>
      <c r="HC954" s="2">
        <f t="shared" si="788"/>
        <v>0</v>
      </c>
      <c r="HD954" s="2"/>
      <c r="HE954" s="2" t="s">
        <v>3</v>
      </c>
      <c r="HF954" s="2" t="s">
        <v>3</v>
      </c>
      <c r="HG954" s="2"/>
      <c r="HH954" s="2"/>
      <c r="HI954" s="2"/>
      <c r="HJ954" s="2"/>
      <c r="HK954" s="2"/>
      <c r="HL954" s="2"/>
      <c r="HM954" s="2" t="s">
        <v>3</v>
      </c>
      <c r="HN954" s="2" t="s">
        <v>3</v>
      </c>
      <c r="HO954" s="2" t="s">
        <v>3</v>
      </c>
      <c r="HP954" s="2" t="s">
        <v>3</v>
      </c>
      <c r="HQ954" s="2" t="s">
        <v>3</v>
      </c>
      <c r="HR954" s="2"/>
      <c r="HS954" s="2"/>
      <c r="HT954" s="2"/>
      <c r="HU954" s="2"/>
      <c r="HV954" s="2"/>
      <c r="HW954" s="2"/>
      <c r="HX954" s="2"/>
      <c r="HY954" s="2"/>
      <c r="HZ954" s="2"/>
      <c r="IA954" s="2"/>
      <c r="IB954" s="2"/>
      <c r="IC954" s="2"/>
      <c r="ID954" s="2"/>
      <c r="IE954" s="2"/>
      <c r="IF954" s="2"/>
      <c r="IG954" s="2"/>
      <c r="IH954" s="2"/>
      <c r="II954" s="2"/>
      <c r="IJ954" s="2"/>
      <c r="IK954" s="2">
        <v>0</v>
      </c>
      <c r="IL954" s="2"/>
      <c r="IM954" s="2"/>
      <c r="IN954" s="2"/>
      <c r="IO954" s="2"/>
      <c r="IP954" s="2"/>
      <c r="IQ954" s="2"/>
      <c r="IR954" s="2"/>
      <c r="IS954" s="2"/>
      <c r="IT954" s="2"/>
      <c r="IU954" s="2"/>
    </row>
    <row r="955" spans="1:255" x14ac:dyDescent="0.2">
      <c r="A955">
        <v>18</v>
      </c>
      <c r="B955">
        <v>1</v>
      </c>
      <c r="C955">
        <v>841</v>
      </c>
      <c r="E955" t="s">
        <v>517</v>
      </c>
      <c r="F955" t="s">
        <v>60</v>
      </c>
      <c r="G955" t="s">
        <v>61</v>
      </c>
      <c r="H955" t="s">
        <v>261</v>
      </c>
      <c r="I955">
        <f>I943*J955</f>
        <v>0</v>
      </c>
      <c r="J955">
        <v>800</v>
      </c>
      <c r="K955">
        <v>800</v>
      </c>
      <c r="L955">
        <v>2584</v>
      </c>
      <c r="M955">
        <v>0</v>
      </c>
      <c r="N955">
        <f t="shared" si="753"/>
        <v>2584</v>
      </c>
      <c r="O955">
        <f t="shared" si="754"/>
        <v>0</v>
      </c>
      <c r="P955">
        <f t="shared" si="755"/>
        <v>0</v>
      </c>
      <c r="Q955">
        <f t="shared" si="756"/>
        <v>0</v>
      </c>
      <c r="R955">
        <f t="shared" si="757"/>
        <v>0</v>
      </c>
      <c r="S955">
        <f t="shared" si="758"/>
        <v>0</v>
      </c>
      <c r="T955">
        <f t="shared" si="759"/>
        <v>0</v>
      </c>
      <c r="U955">
        <f t="shared" si="760"/>
        <v>0</v>
      </c>
      <c r="V955">
        <f t="shared" si="761"/>
        <v>0</v>
      </c>
      <c r="W955">
        <f t="shared" si="762"/>
        <v>0</v>
      </c>
      <c r="X955">
        <f t="shared" si="763"/>
        <v>0</v>
      </c>
      <c r="Y955">
        <f t="shared" si="764"/>
        <v>0</v>
      </c>
      <c r="AA955">
        <v>69726884</v>
      </c>
      <c r="AB955">
        <f t="shared" si="765"/>
        <v>0.02</v>
      </c>
      <c r="AC955">
        <f t="shared" si="795"/>
        <v>0.02</v>
      </c>
      <c r="AD955">
        <f t="shared" si="789"/>
        <v>0</v>
      </c>
      <c r="AE955">
        <f t="shared" si="790"/>
        <v>0</v>
      </c>
      <c r="AF955">
        <f t="shared" si="791"/>
        <v>0</v>
      </c>
      <c r="AG955">
        <f t="shared" si="768"/>
        <v>0</v>
      </c>
      <c r="AH955">
        <f t="shared" si="792"/>
        <v>0</v>
      </c>
      <c r="AI955">
        <f t="shared" si="793"/>
        <v>0</v>
      </c>
      <c r="AJ955">
        <f t="shared" si="770"/>
        <v>0</v>
      </c>
      <c r="AK955">
        <v>0.02</v>
      </c>
      <c r="AL955">
        <v>0.02</v>
      </c>
      <c r="AM955">
        <v>0</v>
      </c>
      <c r="AN955">
        <v>0</v>
      </c>
      <c r="AO955">
        <v>0</v>
      </c>
      <c r="AP955">
        <v>0</v>
      </c>
      <c r="AQ955">
        <v>0</v>
      </c>
      <c r="AR955">
        <v>0</v>
      </c>
      <c r="AS955">
        <v>0</v>
      </c>
      <c r="AT955">
        <v>0</v>
      </c>
      <c r="AU955">
        <v>0</v>
      </c>
      <c r="AV955">
        <v>1</v>
      </c>
      <c r="AW955">
        <v>1</v>
      </c>
      <c r="AZ955">
        <v>1</v>
      </c>
      <c r="BA955">
        <v>1</v>
      </c>
      <c r="BB955">
        <v>1</v>
      </c>
      <c r="BC955">
        <v>7.56</v>
      </c>
      <c r="BD955" t="s">
        <v>3</v>
      </c>
      <c r="BE955" t="s">
        <v>3</v>
      </c>
      <c r="BF955" t="s">
        <v>3</v>
      </c>
      <c r="BG955" t="s">
        <v>3</v>
      </c>
      <c r="BH955">
        <v>3</v>
      </c>
      <c r="BI955">
        <v>1</v>
      </c>
      <c r="BJ955" t="s">
        <v>262</v>
      </c>
      <c r="BM955">
        <v>500001</v>
      </c>
      <c r="BN955">
        <v>0</v>
      </c>
      <c r="BO955" t="s">
        <v>3</v>
      </c>
      <c r="BP955">
        <v>0</v>
      </c>
      <c r="BQ955">
        <v>8</v>
      </c>
      <c r="BR955">
        <v>0</v>
      </c>
      <c r="BS955">
        <v>1</v>
      </c>
      <c r="BT955">
        <v>1</v>
      </c>
      <c r="BU955">
        <v>1</v>
      </c>
      <c r="BV955">
        <v>1</v>
      </c>
      <c r="BW955">
        <v>1</v>
      </c>
      <c r="BX955">
        <v>1</v>
      </c>
      <c r="BY955" t="s">
        <v>3</v>
      </c>
      <c r="BZ955">
        <v>0</v>
      </c>
      <c r="CA955">
        <v>0</v>
      </c>
      <c r="CB955" t="s">
        <v>3</v>
      </c>
      <c r="CE955">
        <v>0</v>
      </c>
      <c r="CF955">
        <v>0</v>
      </c>
      <c r="CG955">
        <v>0</v>
      </c>
      <c r="CH955">
        <v>76</v>
      </c>
      <c r="CI955">
        <v>6</v>
      </c>
      <c r="CJ955">
        <v>0</v>
      </c>
      <c r="CK955">
        <v>0</v>
      </c>
      <c r="CL955">
        <v>0</v>
      </c>
      <c r="CM955">
        <v>0</v>
      </c>
      <c r="CN955" t="s">
        <v>3</v>
      </c>
      <c r="CO955">
        <v>0</v>
      </c>
      <c r="CP955">
        <f t="shared" si="771"/>
        <v>0</v>
      </c>
      <c r="CQ955">
        <f t="shared" si="772"/>
        <v>0.1512</v>
      </c>
      <c r="CR955">
        <f t="shared" si="773"/>
        <v>0</v>
      </c>
      <c r="CS955">
        <f t="shared" si="774"/>
        <v>0</v>
      </c>
      <c r="CT955">
        <f t="shared" si="775"/>
        <v>0</v>
      </c>
      <c r="CU955">
        <f t="shared" si="776"/>
        <v>0</v>
      </c>
      <c r="CV955">
        <f t="shared" si="777"/>
        <v>0</v>
      </c>
      <c r="CW955">
        <f t="shared" si="778"/>
        <v>0</v>
      </c>
      <c r="CX955">
        <f t="shared" si="779"/>
        <v>0</v>
      </c>
      <c r="CY955">
        <f>(S955+R955)*(BZ955/100)</f>
        <v>0</v>
      </c>
      <c r="CZ955">
        <f>(S955+R955)*(CA955/100)</f>
        <v>0</v>
      </c>
      <c r="DC955" t="s">
        <v>3</v>
      </c>
      <c r="DD955" t="s">
        <v>3</v>
      </c>
      <c r="DE955" t="s">
        <v>3</v>
      </c>
      <c r="DF955" t="s">
        <v>3</v>
      </c>
      <c r="DG955" t="s">
        <v>3</v>
      </c>
      <c r="DH955" t="s">
        <v>3</v>
      </c>
      <c r="DI955" t="s">
        <v>3</v>
      </c>
      <c r="DJ955" t="s">
        <v>3</v>
      </c>
      <c r="DK955" t="s">
        <v>3</v>
      </c>
      <c r="DL955" t="s">
        <v>3</v>
      </c>
      <c r="DM955" t="s">
        <v>3</v>
      </c>
      <c r="DN955">
        <v>0</v>
      </c>
      <c r="DO955">
        <v>0</v>
      </c>
      <c r="DP955">
        <v>1</v>
      </c>
      <c r="DQ955">
        <v>1</v>
      </c>
      <c r="DU955">
        <v>1010</v>
      </c>
      <c r="DV955" t="s">
        <v>261</v>
      </c>
      <c r="DW955" t="s">
        <v>62</v>
      </c>
      <c r="DX955">
        <v>1</v>
      </c>
      <c r="DZ955" t="s">
        <v>3</v>
      </c>
      <c r="EA955" t="s">
        <v>3</v>
      </c>
      <c r="EB955" t="s">
        <v>3</v>
      </c>
      <c r="EC955" t="s">
        <v>3</v>
      </c>
      <c r="EE955">
        <v>54328897</v>
      </c>
      <c r="EF955">
        <v>8</v>
      </c>
      <c r="EG955" t="s">
        <v>31</v>
      </c>
      <c r="EH955">
        <v>0</v>
      </c>
      <c r="EI955" t="s">
        <v>3</v>
      </c>
      <c r="EJ955">
        <v>1</v>
      </c>
      <c r="EK955">
        <v>500001</v>
      </c>
      <c r="EL955" t="s">
        <v>32</v>
      </c>
      <c r="EM955" t="s">
        <v>33</v>
      </c>
      <c r="EO955" t="s">
        <v>3</v>
      </c>
      <c r="EQ955">
        <v>0</v>
      </c>
      <c r="ER955">
        <v>0.14000000000000001</v>
      </c>
      <c r="ES955">
        <v>0.02</v>
      </c>
      <c r="ET955">
        <v>0</v>
      </c>
      <c r="EU955">
        <v>0</v>
      </c>
      <c r="EV955">
        <v>0</v>
      </c>
      <c r="EW955">
        <v>0</v>
      </c>
      <c r="EX955">
        <v>0</v>
      </c>
      <c r="EZ955">
        <v>5</v>
      </c>
      <c r="FC955">
        <v>0</v>
      </c>
      <c r="FD955">
        <v>18</v>
      </c>
      <c r="FF955">
        <v>0.14000000000000001</v>
      </c>
      <c r="FQ955">
        <v>0</v>
      </c>
      <c r="FR955">
        <f t="shared" si="780"/>
        <v>0</v>
      </c>
      <c r="FS955">
        <v>0</v>
      </c>
      <c r="FX955">
        <v>0</v>
      </c>
      <c r="FY955">
        <v>0</v>
      </c>
      <c r="GA955" t="s">
        <v>64</v>
      </c>
      <c r="GD955">
        <v>1</v>
      </c>
      <c r="GF955">
        <v>1780800926</v>
      </c>
      <c r="GG955">
        <v>2</v>
      </c>
      <c r="GH955">
        <v>3</v>
      </c>
      <c r="GI955">
        <v>5</v>
      </c>
      <c r="GJ955">
        <v>0</v>
      </c>
      <c r="GK955">
        <v>0</v>
      </c>
      <c r="GL955">
        <f t="shared" si="781"/>
        <v>0</v>
      </c>
      <c r="GM955">
        <f t="shared" si="782"/>
        <v>0</v>
      </c>
      <c r="GN955">
        <f t="shared" si="783"/>
        <v>0</v>
      </c>
      <c r="GO955">
        <f t="shared" si="784"/>
        <v>0</v>
      </c>
      <c r="GP955">
        <f t="shared" si="785"/>
        <v>0</v>
      </c>
      <c r="GR955">
        <v>1</v>
      </c>
      <c r="GS955">
        <v>1</v>
      </c>
      <c r="GT955">
        <v>0</v>
      </c>
      <c r="GU955" t="s">
        <v>3</v>
      </c>
      <c r="GV955">
        <f t="shared" si="794"/>
        <v>0</v>
      </c>
      <c r="GW955">
        <v>1</v>
      </c>
      <c r="GX955">
        <f t="shared" si="787"/>
        <v>0</v>
      </c>
      <c r="HA955">
        <v>0</v>
      </c>
      <c r="HB955">
        <v>0</v>
      </c>
      <c r="HC955">
        <f t="shared" si="788"/>
        <v>0</v>
      </c>
      <c r="HE955" t="s">
        <v>35</v>
      </c>
      <c r="HF955" t="s">
        <v>36</v>
      </c>
      <c r="HM955" t="s">
        <v>3</v>
      </c>
      <c r="HN955" t="s">
        <v>3</v>
      </c>
      <c r="HO955" t="s">
        <v>3</v>
      </c>
      <c r="HP955" t="s">
        <v>3</v>
      </c>
      <c r="HQ955" t="s">
        <v>3</v>
      </c>
      <c r="IK955">
        <v>0</v>
      </c>
    </row>
    <row r="957" spans="1:255" x14ac:dyDescent="0.2">
      <c r="A957" s="3">
        <v>51</v>
      </c>
      <c r="B957" s="3">
        <f>B928</f>
        <v>1</v>
      </c>
      <c r="C957" s="3">
        <f>A928</f>
        <v>5</v>
      </c>
      <c r="D957" s="3">
        <f>ROW(A928)</f>
        <v>928</v>
      </c>
      <c r="E957" s="3"/>
      <c r="F957" s="3" t="str">
        <f>IF(F928&lt;&gt;"",F928,"")</f>
        <v>Новый подраздел</v>
      </c>
      <c r="G957" s="3" t="str">
        <f>IF(G928&lt;&gt;"",G928,"")</f>
        <v>Лестничная клетка (на площадке) (в т. ч. на чердаке и кр. надстройке)</v>
      </c>
      <c r="H957" s="3">
        <v>0</v>
      </c>
      <c r="I957" s="3"/>
      <c r="J957" s="3"/>
      <c r="K957" s="3"/>
      <c r="L957" s="3"/>
      <c r="M957" s="3"/>
      <c r="N957" s="3"/>
      <c r="O957" s="3">
        <f t="shared" ref="O957:T957" si="796">ROUND(AB957,0)</f>
        <v>2191</v>
      </c>
      <c r="P957" s="3">
        <f t="shared" si="796"/>
        <v>1617</v>
      </c>
      <c r="Q957" s="3">
        <f t="shared" si="796"/>
        <v>66</v>
      </c>
      <c r="R957" s="3">
        <f t="shared" si="796"/>
        <v>26</v>
      </c>
      <c r="S957" s="3">
        <f t="shared" si="796"/>
        <v>508</v>
      </c>
      <c r="T957" s="3">
        <f t="shared" si="796"/>
        <v>0</v>
      </c>
      <c r="U957" s="3">
        <f>AH957</f>
        <v>63.485649999999993</v>
      </c>
      <c r="V957" s="3">
        <f>AI957</f>
        <v>1.9153899999999999</v>
      </c>
      <c r="W957" s="3">
        <f>ROUND(AJ957,0)</f>
        <v>0</v>
      </c>
      <c r="X957" s="3">
        <f>ROUND(AK957,0)</f>
        <v>657</v>
      </c>
      <c r="Y957" s="3">
        <f>ROUND(AL957,0)</f>
        <v>400</v>
      </c>
      <c r="Z957" s="3"/>
      <c r="AA957" s="3"/>
      <c r="AB957" s="3">
        <f>ROUND(SUMIF(AA932:AA955,"=69726971",O932:O955),0)</f>
        <v>2191</v>
      </c>
      <c r="AC957" s="3">
        <f>ROUND(SUMIF(AA932:AA955,"=69726971",P932:P955),0)</f>
        <v>1617</v>
      </c>
      <c r="AD957" s="3">
        <f>ROUND(SUMIF(AA932:AA955,"=69726971",Q932:Q955),0)</f>
        <v>66</v>
      </c>
      <c r="AE957" s="3">
        <f>ROUND(SUMIF(AA932:AA955,"=69726971",R932:R955),0)</f>
        <v>26</v>
      </c>
      <c r="AF957" s="3">
        <f>ROUND(SUMIF(AA932:AA955,"=69726971",S932:S955),0)</f>
        <v>508</v>
      </c>
      <c r="AG957" s="3">
        <f>ROUND(SUMIF(AA932:AA955,"=69726971",T932:T955),0)</f>
        <v>0</v>
      </c>
      <c r="AH957" s="3">
        <f>SUMIF(AA932:AA955,"=69726971",U932:U955)</f>
        <v>63.485649999999993</v>
      </c>
      <c r="AI957" s="3">
        <f>SUMIF(AA932:AA955,"=69726971",V932:V955)</f>
        <v>1.9153899999999999</v>
      </c>
      <c r="AJ957" s="3">
        <f>ROUND(SUMIF(AA932:AA955,"=69726971",W932:W955),0)</f>
        <v>0</v>
      </c>
      <c r="AK957" s="3">
        <f>ROUND(SUMIF(AA932:AA955,"=69726971",X932:X955),0)</f>
        <v>657</v>
      </c>
      <c r="AL957" s="3">
        <f>ROUND(SUMIF(AA932:AA955,"=69726971",Y932:Y955),0)</f>
        <v>400</v>
      </c>
      <c r="AM957" s="3"/>
      <c r="AN957" s="3"/>
      <c r="AO957" s="3">
        <f t="shared" ref="AO957:BD957" si="797">ROUND(BX957,0)</f>
        <v>0</v>
      </c>
      <c r="AP957" s="3">
        <f t="shared" si="797"/>
        <v>0</v>
      </c>
      <c r="AQ957" s="3">
        <f t="shared" si="797"/>
        <v>0</v>
      </c>
      <c r="AR957" s="3">
        <f t="shared" si="797"/>
        <v>3248</v>
      </c>
      <c r="AS957" s="3">
        <f t="shared" si="797"/>
        <v>3248</v>
      </c>
      <c r="AT957" s="3">
        <f t="shared" si="797"/>
        <v>0</v>
      </c>
      <c r="AU957" s="3">
        <f t="shared" si="797"/>
        <v>0</v>
      </c>
      <c r="AV957" s="3">
        <f t="shared" si="797"/>
        <v>1617</v>
      </c>
      <c r="AW957" s="3">
        <f t="shared" si="797"/>
        <v>1617</v>
      </c>
      <c r="AX957" s="3">
        <f t="shared" si="797"/>
        <v>0</v>
      </c>
      <c r="AY957" s="3">
        <f t="shared" si="797"/>
        <v>1617</v>
      </c>
      <c r="AZ957" s="3">
        <f t="shared" si="797"/>
        <v>0</v>
      </c>
      <c r="BA957" s="3">
        <f t="shared" si="797"/>
        <v>0</v>
      </c>
      <c r="BB957" s="3">
        <f t="shared" si="797"/>
        <v>0</v>
      </c>
      <c r="BC957" s="3">
        <f t="shared" si="797"/>
        <v>0</v>
      </c>
      <c r="BD957" s="3">
        <f t="shared" si="797"/>
        <v>0</v>
      </c>
      <c r="BE957" s="3"/>
      <c r="BF957" s="3"/>
      <c r="BG957" s="3"/>
      <c r="BH957" s="3"/>
      <c r="BI957" s="3"/>
      <c r="BJ957" s="3"/>
      <c r="BK957" s="3"/>
      <c r="BL957" s="3"/>
      <c r="BM957" s="3"/>
      <c r="BN957" s="3"/>
      <c r="BO957" s="3"/>
      <c r="BP957" s="3"/>
      <c r="BQ957" s="3"/>
      <c r="BR957" s="3"/>
      <c r="BS957" s="3"/>
      <c r="BT957" s="3"/>
      <c r="BU957" s="3"/>
      <c r="BV957" s="3"/>
      <c r="BW957" s="3"/>
      <c r="BX957" s="3">
        <f>ROUND(SUMIF(AA932:AA955,"=69726971",FQ932:FQ955),0)</f>
        <v>0</v>
      </c>
      <c r="BY957" s="3">
        <f>ROUND(SUMIF(AA932:AA955,"=69726971",FR932:FR955),0)</f>
        <v>0</v>
      </c>
      <c r="BZ957" s="3">
        <f>ROUND(SUMIF(AA932:AA955,"=69726971",GL932:GL955),0)</f>
        <v>0</v>
      </c>
      <c r="CA957" s="3">
        <f>ROUND(SUMIF(AA932:AA955,"=69726971",GM932:GM955),0)</f>
        <v>3248</v>
      </c>
      <c r="CB957" s="3">
        <f>ROUND(SUMIF(AA932:AA955,"=69726971",GN932:GN955),0)</f>
        <v>3248</v>
      </c>
      <c r="CC957" s="3">
        <f>ROUND(SUMIF(AA932:AA955,"=69726971",GO932:GO955),0)</f>
        <v>0</v>
      </c>
      <c r="CD957" s="3">
        <f>ROUND(SUMIF(AA932:AA955,"=69726971",GP932:GP955),0)</f>
        <v>0</v>
      </c>
      <c r="CE957" s="3">
        <f>AC957-BX957</f>
        <v>1617</v>
      </c>
      <c r="CF957" s="3">
        <f>AC957-BY957</f>
        <v>1617</v>
      </c>
      <c r="CG957" s="3">
        <f>BX957-BZ957</f>
        <v>0</v>
      </c>
      <c r="CH957" s="3">
        <f>AC957-BX957-BY957+BZ957</f>
        <v>1617</v>
      </c>
      <c r="CI957" s="3">
        <f>BY957-BZ957</f>
        <v>0</v>
      </c>
      <c r="CJ957" s="3">
        <f>ROUND(SUMIF(AA932:AA955,"=69726971",GX932:GX955),0)</f>
        <v>0</v>
      </c>
      <c r="CK957" s="3">
        <f>ROUND(SUMIF(AA932:AA955,"=69726971",GY932:GY955),0)</f>
        <v>0</v>
      </c>
      <c r="CL957" s="3">
        <f>ROUND(SUMIF(AA932:AA955,"=69726971",GZ932:GZ955),0)</f>
        <v>0</v>
      </c>
      <c r="CM957" s="3">
        <f>ROUND(SUMIF(AA932:AA955,"=69726971",HD932:HD955),0)</f>
        <v>0</v>
      </c>
      <c r="CN957" s="3"/>
      <c r="CO957" s="3"/>
      <c r="CP957" s="3"/>
      <c r="CQ957" s="3"/>
      <c r="CR957" s="3"/>
      <c r="CS957" s="3"/>
      <c r="CT957" s="3"/>
      <c r="CU957" s="3"/>
      <c r="CV957" s="3"/>
      <c r="CW957" s="3"/>
      <c r="CX957" s="3"/>
      <c r="CY957" s="3"/>
      <c r="CZ957" s="3"/>
      <c r="DA957" s="3"/>
      <c r="DB957" s="3"/>
      <c r="DC957" s="3"/>
      <c r="DD957" s="3"/>
      <c r="DE957" s="3"/>
      <c r="DF957" s="3"/>
      <c r="DG957" s="4">
        <f t="shared" ref="DG957:DL957" si="798">ROUND(DT957,0)</f>
        <v>26455</v>
      </c>
      <c r="DH957" s="4">
        <f t="shared" si="798"/>
        <v>13038</v>
      </c>
      <c r="DI957" s="4">
        <f t="shared" si="798"/>
        <v>521</v>
      </c>
      <c r="DJ957" s="4">
        <f t="shared" si="798"/>
        <v>517</v>
      </c>
      <c r="DK957" s="4">
        <f t="shared" si="798"/>
        <v>12896</v>
      </c>
      <c r="DL957" s="4">
        <f t="shared" si="798"/>
        <v>0</v>
      </c>
      <c r="DM957" s="4" t="e">
        <f>DZ957</f>
        <v>#REF!</v>
      </c>
      <c r="DN957" s="4">
        <f>EA957</f>
        <v>1.9153899999999999</v>
      </c>
      <c r="DO957" s="4">
        <f>ROUND(EB957,0)</f>
        <v>0</v>
      </c>
      <c r="DP957" s="4" t="e">
        <f>ROUND(EC957,0)</f>
        <v>#REF!</v>
      </c>
      <c r="DQ957" s="4" t="e">
        <f>ROUND(ED957,0)</f>
        <v>#REF!</v>
      </c>
      <c r="DR957" s="4"/>
      <c r="DS957" s="4"/>
      <c r="DT957" s="4">
        <f>ROUND(SUMIF(AA932:AA955,"=69726884",O932:O955),0)</f>
        <v>26455</v>
      </c>
      <c r="DU957" s="4">
        <f>ROUND(SUMIF(AA932:AA955,"=69726884",P932:P955),0)</f>
        <v>13038</v>
      </c>
      <c r="DV957" s="4">
        <f>ROUND(SUMIF(AA932:AA955,"=69726884",Q932:Q955),0)</f>
        <v>521</v>
      </c>
      <c r="DW957" s="4">
        <f>ROUND(SUMIF(AA932:AA955,"=69726884",R932:R955),0)</f>
        <v>517</v>
      </c>
      <c r="DX957" s="4">
        <f>ROUND(SUMIF(AA932:AA955,"=69726884",S932:S955),0)</f>
        <v>12896</v>
      </c>
      <c r="DY957" s="4">
        <f>ROUND(SUMIF(AA932:AA955,"=69726884",T932:T955),0)</f>
        <v>0</v>
      </c>
      <c r="DZ957" s="4" t="e">
        <f>SUMIF(AA932:AA955,"=69726884",U932:U955)</f>
        <v>#REF!</v>
      </c>
      <c r="EA957" s="4">
        <f>SUMIF(AA932:AA955,"=69726884",V932:V955)</f>
        <v>1.9153899999999999</v>
      </c>
      <c r="EB957" s="4">
        <f>ROUND(SUMIF(AA932:AA955,"=69726884",W932:W955),0)</f>
        <v>0</v>
      </c>
      <c r="EC957" s="4" t="e">
        <f>ROUND(SUMIF(AA932:AA955,"=69726884",X932:X955),0)</f>
        <v>#REF!</v>
      </c>
      <c r="ED957" s="4" t="e">
        <f>ROUND(SUMIF(AA932:AA955,"=69726884",Y932:Y955),0)</f>
        <v>#REF!</v>
      </c>
      <c r="EE957" s="4"/>
      <c r="EF957" s="4"/>
      <c r="EG957" s="4">
        <f t="shared" ref="EG957:EV957" si="799">ROUND(FP957,0)</f>
        <v>0</v>
      </c>
      <c r="EH957" s="4">
        <f t="shared" si="799"/>
        <v>0</v>
      </c>
      <c r="EI957" s="4">
        <f t="shared" si="799"/>
        <v>0</v>
      </c>
      <c r="EJ957" s="4" t="e">
        <f t="shared" si="799"/>
        <v>#REF!</v>
      </c>
      <c r="EK957" s="4" t="e">
        <f t="shared" si="799"/>
        <v>#REF!</v>
      </c>
      <c r="EL957" s="4">
        <f t="shared" si="799"/>
        <v>0</v>
      </c>
      <c r="EM957" s="4">
        <f t="shared" si="799"/>
        <v>0</v>
      </c>
      <c r="EN957" s="4">
        <f t="shared" si="799"/>
        <v>13038</v>
      </c>
      <c r="EO957" s="4">
        <f t="shared" si="799"/>
        <v>13038</v>
      </c>
      <c r="EP957" s="4">
        <f t="shared" si="799"/>
        <v>0</v>
      </c>
      <c r="EQ957" s="4">
        <f t="shared" si="799"/>
        <v>13038</v>
      </c>
      <c r="ER957" s="4">
        <f t="shared" si="799"/>
        <v>0</v>
      </c>
      <c r="ES957" s="4">
        <f t="shared" si="799"/>
        <v>0</v>
      </c>
      <c r="ET957" s="4">
        <f t="shared" si="799"/>
        <v>0</v>
      </c>
      <c r="EU957" s="4">
        <f t="shared" si="799"/>
        <v>0</v>
      </c>
      <c r="EV957" s="4">
        <f t="shared" si="799"/>
        <v>0</v>
      </c>
      <c r="EW957" s="4"/>
      <c r="EX957" s="4"/>
      <c r="EY957" s="4"/>
      <c r="EZ957" s="4"/>
      <c r="FA957" s="4"/>
      <c r="FB957" s="4"/>
      <c r="FC957" s="4"/>
      <c r="FD957" s="4"/>
      <c r="FE957" s="4"/>
      <c r="FF957" s="4"/>
      <c r="FG957" s="4"/>
      <c r="FH957" s="4"/>
      <c r="FI957" s="4"/>
      <c r="FJ957" s="4"/>
      <c r="FK957" s="4"/>
      <c r="FL957" s="4"/>
      <c r="FM957" s="4"/>
      <c r="FN957" s="4"/>
      <c r="FO957" s="4"/>
      <c r="FP957" s="4">
        <f>ROUND(SUMIF(AA932:AA955,"=69726884",FQ932:FQ955),0)</f>
        <v>0</v>
      </c>
      <c r="FQ957" s="4">
        <f>ROUND(SUMIF(AA932:AA955,"=69726884",FR932:FR955),0)</f>
        <v>0</v>
      </c>
      <c r="FR957" s="4">
        <f>ROUND(SUMIF(AA932:AA955,"=69726884",GL932:GL955),0)</f>
        <v>0</v>
      </c>
      <c r="FS957" s="4" t="e">
        <f>ROUND(SUMIF(AA932:AA955,"=69726884",GM932:GM955),0)</f>
        <v>#REF!</v>
      </c>
      <c r="FT957" s="4" t="e">
        <f>ROUND(SUMIF(AA932:AA955,"=69726884",GN932:GN955),0)</f>
        <v>#REF!</v>
      </c>
      <c r="FU957" s="4">
        <f>ROUND(SUMIF(AA932:AA955,"=69726884",GO932:GO955),0)</f>
        <v>0</v>
      </c>
      <c r="FV957" s="4">
        <f>ROUND(SUMIF(AA932:AA955,"=69726884",GP932:GP955),0)</f>
        <v>0</v>
      </c>
      <c r="FW957" s="4">
        <f>DU957-FP957</f>
        <v>13038</v>
      </c>
      <c r="FX957" s="4">
        <f>DU957-FQ957</f>
        <v>13038</v>
      </c>
      <c r="FY957" s="4">
        <f>FP957-FR957</f>
        <v>0</v>
      </c>
      <c r="FZ957" s="4">
        <f>DU957-FP957-FQ957+FR957</f>
        <v>13038</v>
      </c>
      <c r="GA957" s="4">
        <f>FQ957-FR957</f>
        <v>0</v>
      </c>
      <c r="GB957" s="4">
        <f>ROUND(SUMIF(AA932:AA955,"=69726884",GX932:GX955),0)</f>
        <v>0</v>
      </c>
      <c r="GC957" s="4">
        <f>ROUND(SUMIF(AA932:AA955,"=69726884",GY932:GY955),0)</f>
        <v>0</v>
      </c>
      <c r="GD957" s="4">
        <f>ROUND(SUMIF(AA932:AA955,"=69726884",GZ932:GZ955),0)</f>
        <v>0</v>
      </c>
      <c r="GE957" s="4">
        <f>ROUND(SUMIF(AA932:AA955,"=69726884",HD932:HD955),0)</f>
        <v>0</v>
      </c>
      <c r="GF957" s="4"/>
      <c r="GG957" s="4"/>
      <c r="GH957" s="4"/>
      <c r="GI957" s="4"/>
      <c r="GJ957" s="4"/>
      <c r="GK957" s="4"/>
      <c r="GL957" s="4"/>
      <c r="GM957" s="4"/>
      <c r="GN957" s="4"/>
      <c r="GO957" s="4"/>
      <c r="GP957" s="4"/>
      <c r="GQ957" s="4"/>
      <c r="GR957" s="4"/>
      <c r="GS957" s="4"/>
      <c r="GT957" s="4"/>
      <c r="GU957" s="4"/>
      <c r="GV957" s="4"/>
      <c r="GW957" s="4"/>
      <c r="GX957" s="4">
        <v>0</v>
      </c>
    </row>
    <row r="959" spans="1:255" x14ac:dyDescent="0.2">
      <c r="A959" s="5">
        <v>50</v>
      </c>
      <c r="B959" s="5">
        <v>0</v>
      </c>
      <c r="C959" s="5">
        <v>0</v>
      </c>
      <c r="D959" s="5">
        <v>1</v>
      </c>
      <c r="E959" s="5">
        <v>201</v>
      </c>
      <c r="F959" s="5">
        <f>ROUND(Source!O957,O959)</f>
        <v>2191</v>
      </c>
      <c r="G959" s="5" t="s">
        <v>86</v>
      </c>
      <c r="H959" s="5" t="s">
        <v>87</v>
      </c>
      <c r="I959" s="5"/>
      <c r="J959" s="5"/>
      <c r="K959" s="5">
        <v>201</v>
      </c>
      <c r="L959" s="5">
        <v>1</v>
      </c>
      <c r="M959" s="5">
        <v>3</v>
      </c>
      <c r="N959" s="5" t="s">
        <v>3</v>
      </c>
      <c r="O959" s="5">
        <v>0</v>
      </c>
      <c r="P959" s="5">
        <f>ROUND(Source!DG957,O959)</f>
        <v>26455</v>
      </c>
      <c r="Q959" s="5"/>
      <c r="R959" s="5"/>
      <c r="S959" s="5"/>
      <c r="T959" s="5"/>
      <c r="U959" s="5"/>
      <c r="V959" s="5"/>
      <c r="W959" s="5">
        <v>2191</v>
      </c>
      <c r="X959" s="5">
        <v>1</v>
      </c>
      <c r="Y959" s="5">
        <v>2191</v>
      </c>
      <c r="Z959" s="5">
        <v>26455</v>
      </c>
      <c r="AA959" s="5">
        <v>1</v>
      </c>
      <c r="AB959" s="5">
        <v>26455</v>
      </c>
    </row>
    <row r="960" spans="1:255" x14ac:dyDescent="0.2">
      <c r="A960" s="5">
        <v>50</v>
      </c>
      <c r="B960" s="5">
        <v>0</v>
      </c>
      <c r="C960" s="5">
        <v>0</v>
      </c>
      <c r="D960" s="5">
        <v>1</v>
      </c>
      <c r="E960" s="5">
        <v>202</v>
      </c>
      <c r="F960" s="5">
        <f>ROUND(Source!P957,O960)</f>
        <v>1617</v>
      </c>
      <c r="G960" s="5" t="s">
        <v>88</v>
      </c>
      <c r="H960" s="5" t="s">
        <v>89</v>
      </c>
      <c r="I960" s="5"/>
      <c r="J960" s="5"/>
      <c r="K960" s="5">
        <v>202</v>
      </c>
      <c r="L960" s="5">
        <v>2</v>
      </c>
      <c r="M960" s="5">
        <v>3</v>
      </c>
      <c r="N960" s="5" t="s">
        <v>3</v>
      </c>
      <c r="O960" s="5">
        <v>0</v>
      </c>
      <c r="P960" s="5">
        <f>ROUND(Source!DH957,O960)</f>
        <v>13038</v>
      </c>
      <c r="Q960" s="5"/>
      <c r="R960" s="5"/>
      <c r="S960" s="5"/>
      <c r="T960" s="5"/>
      <c r="U960" s="5"/>
      <c r="V960" s="5"/>
      <c r="W960" s="5">
        <v>1617</v>
      </c>
      <c r="X960" s="5">
        <v>1</v>
      </c>
      <c r="Y960" s="5">
        <v>1617</v>
      </c>
      <c r="Z960" s="5">
        <v>13038</v>
      </c>
      <c r="AA960" s="5">
        <v>1</v>
      </c>
      <c r="AB960" s="5">
        <v>13038</v>
      </c>
    </row>
    <row r="961" spans="1:28" x14ac:dyDescent="0.2">
      <c r="A961" s="5">
        <v>50</v>
      </c>
      <c r="B961" s="5">
        <v>0</v>
      </c>
      <c r="C961" s="5">
        <v>0</v>
      </c>
      <c r="D961" s="5">
        <v>1</v>
      </c>
      <c r="E961" s="5">
        <v>222</v>
      </c>
      <c r="F961" s="5">
        <f>ROUND(Source!AO957,O961)</f>
        <v>0</v>
      </c>
      <c r="G961" s="5" t="s">
        <v>90</v>
      </c>
      <c r="H961" s="5" t="s">
        <v>91</v>
      </c>
      <c r="I961" s="5"/>
      <c r="J961" s="5"/>
      <c r="K961" s="5">
        <v>222</v>
      </c>
      <c r="L961" s="5">
        <v>3</v>
      </c>
      <c r="M961" s="5">
        <v>3</v>
      </c>
      <c r="N961" s="5" t="s">
        <v>3</v>
      </c>
      <c r="O961" s="5">
        <v>0</v>
      </c>
      <c r="P961" s="5">
        <f>ROUND(Source!EG957,O961)</f>
        <v>0</v>
      </c>
      <c r="Q961" s="5"/>
      <c r="R961" s="5"/>
      <c r="S961" s="5"/>
      <c r="T961" s="5"/>
      <c r="U961" s="5"/>
      <c r="V961" s="5"/>
      <c r="W961" s="5">
        <v>0</v>
      </c>
      <c r="X961" s="5">
        <v>1</v>
      </c>
      <c r="Y961" s="5">
        <v>0</v>
      </c>
      <c r="Z961" s="5">
        <v>0</v>
      </c>
      <c r="AA961" s="5">
        <v>1</v>
      </c>
      <c r="AB961" s="5">
        <v>0</v>
      </c>
    </row>
    <row r="962" spans="1:28" x14ac:dyDescent="0.2">
      <c r="A962" s="5">
        <v>50</v>
      </c>
      <c r="B962" s="5">
        <v>0</v>
      </c>
      <c r="C962" s="5">
        <v>0</v>
      </c>
      <c r="D962" s="5">
        <v>1</v>
      </c>
      <c r="E962" s="5">
        <v>225</v>
      </c>
      <c r="F962" s="5">
        <f>ROUND(Source!AV957,O962)</f>
        <v>1617</v>
      </c>
      <c r="G962" s="5" t="s">
        <v>92</v>
      </c>
      <c r="H962" s="5" t="s">
        <v>93</v>
      </c>
      <c r="I962" s="5"/>
      <c r="J962" s="5"/>
      <c r="K962" s="5">
        <v>225</v>
      </c>
      <c r="L962" s="5">
        <v>4</v>
      </c>
      <c r="M962" s="5">
        <v>3</v>
      </c>
      <c r="N962" s="5" t="s">
        <v>3</v>
      </c>
      <c r="O962" s="5">
        <v>0</v>
      </c>
      <c r="P962" s="5">
        <f>ROUND(Source!EN957,O962)</f>
        <v>13038</v>
      </c>
      <c r="Q962" s="5"/>
      <c r="R962" s="5"/>
      <c r="S962" s="5"/>
      <c r="T962" s="5"/>
      <c r="U962" s="5"/>
      <c r="V962" s="5"/>
      <c r="W962" s="5">
        <v>1617</v>
      </c>
      <c r="X962" s="5">
        <v>1</v>
      </c>
      <c r="Y962" s="5">
        <v>1617</v>
      </c>
      <c r="Z962" s="5">
        <v>13038</v>
      </c>
      <c r="AA962" s="5">
        <v>1</v>
      </c>
      <c r="AB962" s="5">
        <v>13038</v>
      </c>
    </row>
    <row r="963" spans="1:28" x14ac:dyDescent="0.2">
      <c r="A963" s="5">
        <v>50</v>
      </c>
      <c r="B963" s="5">
        <v>0</v>
      </c>
      <c r="C963" s="5">
        <v>0</v>
      </c>
      <c r="D963" s="5">
        <v>1</v>
      </c>
      <c r="E963" s="5">
        <v>226</v>
      </c>
      <c r="F963" s="5">
        <f>ROUND(Source!AW957,O963)</f>
        <v>1617</v>
      </c>
      <c r="G963" s="5" t="s">
        <v>94</v>
      </c>
      <c r="H963" s="5" t="s">
        <v>95</v>
      </c>
      <c r="I963" s="5"/>
      <c r="J963" s="5"/>
      <c r="K963" s="5">
        <v>226</v>
      </c>
      <c r="L963" s="5">
        <v>5</v>
      </c>
      <c r="M963" s="5">
        <v>3</v>
      </c>
      <c r="N963" s="5" t="s">
        <v>3</v>
      </c>
      <c r="O963" s="5">
        <v>0</v>
      </c>
      <c r="P963" s="5">
        <f>ROUND(Source!EO957,O963)</f>
        <v>13038</v>
      </c>
      <c r="Q963" s="5"/>
      <c r="R963" s="5"/>
      <c r="S963" s="5"/>
      <c r="T963" s="5"/>
      <c r="U963" s="5"/>
      <c r="V963" s="5"/>
      <c r="W963" s="5">
        <v>1617</v>
      </c>
      <c r="X963" s="5">
        <v>1</v>
      </c>
      <c r="Y963" s="5">
        <v>1617</v>
      </c>
      <c r="Z963" s="5">
        <v>13038</v>
      </c>
      <c r="AA963" s="5">
        <v>1</v>
      </c>
      <c r="AB963" s="5">
        <v>13038</v>
      </c>
    </row>
    <row r="964" spans="1:28" x14ac:dyDescent="0.2">
      <c r="A964" s="5">
        <v>50</v>
      </c>
      <c r="B964" s="5">
        <v>0</v>
      </c>
      <c r="C964" s="5">
        <v>0</v>
      </c>
      <c r="D964" s="5">
        <v>1</v>
      </c>
      <c r="E964" s="5">
        <v>227</v>
      </c>
      <c r="F964" s="5">
        <f>ROUND(Source!AX957,O964)</f>
        <v>0</v>
      </c>
      <c r="G964" s="5" t="s">
        <v>96</v>
      </c>
      <c r="H964" s="5" t="s">
        <v>97</v>
      </c>
      <c r="I964" s="5"/>
      <c r="J964" s="5"/>
      <c r="K964" s="5">
        <v>227</v>
      </c>
      <c r="L964" s="5">
        <v>6</v>
      </c>
      <c r="M964" s="5">
        <v>3</v>
      </c>
      <c r="N964" s="5" t="s">
        <v>3</v>
      </c>
      <c r="O964" s="5">
        <v>0</v>
      </c>
      <c r="P964" s="5">
        <f>ROUND(Source!EP957,O964)</f>
        <v>0</v>
      </c>
      <c r="Q964" s="5"/>
      <c r="R964" s="5"/>
      <c r="S964" s="5"/>
      <c r="T964" s="5"/>
      <c r="U964" s="5"/>
      <c r="V964" s="5"/>
      <c r="W964" s="5">
        <v>0</v>
      </c>
      <c r="X964" s="5">
        <v>1</v>
      </c>
      <c r="Y964" s="5">
        <v>0</v>
      </c>
      <c r="Z964" s="5">
        <v>0</v>
      </c>
      <c r="AA964" s="5">
        <v>1</v>
      </c>
      <c r="AB964" s="5">
        <v>0</v>
      </c>
    </row>
    <row r="965" spans="1:28" x14ac:dyDescent="0.2">
      <c r="A965" s="5">
        <v>50</v>
      </c>
      <c r="B965" s="5">
        <v>0</v>
      </c>
      <c r="C965" s="5">
        <v>0</v>
      </c>
      <c r="D965" s="5">
        <v>1</v>
      </c>
      <c r="E965" s="5">
        <v>228</v>
      </c>
      <c r="F965" s="5">
        <f>ROUND(Source!AY957,O965)</f>
        <v>1617</v>
      </c>
      <c r="G965" s="5" t="s">
        <v>98</v>
      </c>
      <c r="H965" s="5" t="s">
        <v>99</v>
      </c>
      <c r="I965" s="5"/>
      <c r="J965" s="5"/>
      <c r="K965" s="5">
        <v>228</v>
      </c>
      <c r="L965" s="5">
        <v>7</v>
      </c>
      <c r="M965" s="5">
        <v>3</v>
      </c>
      <c r="N965" s="5" t="s">
        <v>3</v>
      </c>
      <c r="O965" s="5">
        <v>0</v>
      </c>
      <c r="P965" s="5">
        <f>ROUND(Source!EQ957,O965)</f>
        <v>13038</v>
      </c>
      <c r="Q965" s="5"/>
      <c r="R965" s="5"/>
      <c r="S965" s="5"/>
      <c r="T965" s="5"/>
      <c r="U965" s="5"/>
      <c r="V965" s="5"/>
      <c r="W965" s="5">
        <v>1617</v>
      </c>
      <c r="X965" s="5">
        <v>1</v>
      </c>
      <c r="Y965" s="5">
        <v>1617</v>
      </c>
      <c r="Z965" s="5">
        <v>13038</v>
      </c>
      <c r="AA965" s="5">
        <v>1</v>
      </c>
      <c r="AB965" s="5">
        <v>13038</v>
      </c>
    </row>
    <row r="966" spans="1:28" x14ac:dyDescent="0.2">
      <c r="A966" s="5">
        <v>50</v>
      </c>
      <c r="B966" s="5">
        <v>0</v>
      </c>
      <c r="C966" s="5">
        <v>0</v>
      </c>
      <c r="D966" s="5">
        <v>1</v>
      </c>
      <c r="E966" s="5">
        <v>216</v>
      </c>
      <c r="F966" s="5">
        <f>ROUND(Source!AP957,O966)</f>
        <v>0</v>
      </c>
      <c r="G966" s="5" t="s">
        <v>100</v>
      </c>
      <c r="H966" s="5" t="s">
        <v>101</v>
      </c>
      <c r="I966" s="5"/>
      <c r="J966" s="5"/>
      <c r="K966" s="5">
        <v>216</v>
      </c>
      <c r="L966" s="5">
        <v>8</v>
      </c>
      <c r="M966" s="5">
        <v>3</v>
      </c>
      <c r="N966" s="5" t="s">
        <v>3</v>
      </c>
      <c r="O966" s="5">
        <v>0</v>
      </c>
      <c r="P966" s="5">
        <f>ROUND(Source!EH957,O966)</f>
        <v>0</v>
      </c>
      <c r="Q966" s="5"/>
      <c r="R966" s="5"/>
      <c r="S966" s="5"/>
      <c r="T966" s="5"/>
      <c r="U966" s="5"/>
      <c r="V966" s="5"/>
      <c r="W966" s="5">
        <v>0</v>
      </c>
      <c r="X966" s="5">
        <v>1</v>
      </c>
      <c r="Y966" s="5">
        <v>0</v>
      </c>
      <c r="Z966" s="5">
        <v>0</v>
      </c>
      <c r="AA966" s="5">
        <v>1</v>
      </c>
      <c r="AB966" s="5">
        <v>0</v>
      </c>
    </row>
    <row r="967" spans="1:28" x14ac:dyDescent="0.2">
      <c r="A967" s="5">
        <v>50</v>
      </c>
      <c r="B967" s="5">
        <v>0</v>
      </c>
      <c r="C967" s="5">
        <v>0</v>
      </c>
      <c r="D967" s="5">
        <v>1</v>
      </c>
      <c r="E967" s="5">
        <v>223</v>
      </c>
      <c r="F967" s="5">
        <f>ROUND(Source!AQ957,O967)</f>
        <v>0</v>
      </c>
      <c r="G967" s="5" t="s">
        <v>102</v>
      </c>
      <c r="H967" s="5" t="s">
        <v>103</v>
      </c>
      <c r="I967" s="5"/>
      <c r="J967" s="5"/>
      <c r="K967" s="5">
        <v>223</v>
      </c>
      <c r="L967" s="5">
        <v>9</v>
      </c>
      <c r="M967" s="5">
        <v>3</v>
      </c>
      <c r="N967" s="5" t="s">
        <v>3</v>
      </c>
      <c r="O967" s="5">
        <v>0</v>
      </c>
      <c r="P967" s="5">
        <f>ROUND(Source!EI957,O967)</f>
        <v>0</v>
      </c>
      <c r="Q967" s="5"/>
      <c r="R967" s="5"/>
      <c r="S967" s="5"/>
      <c r="T967" s="5"/>
      <c r="U967" s="5"/>
      <c r="V967" s="5"/>
      <c r="W967" s="5">
        <v>0</v>
      </c>
      <c r="X967" s="5">
        <v>1</v>
      </c>
      <c r="Y967" s="5">
        <v>0</v>
      </c>
      <c r="Z967" s="5">
        <v>0</v>
      </c>
      <c r="AA967" s="5">
        <v>1</v>
      </c>
      <c r="AB967" s="5">
        <v>0</v>
      </c>
    </row>
    <row r="968" spans="1:28" x14ac:dyDescent="0.2">
      <c r="A968" s="5">
        <v>50</v>
      </c>
      <c r="B968" s="5">
        <v>0</v>
      </c>
      <c r="C968" s="5">
        <v>0</v>
      </c>
      <c r="D968" s="5">
        <v>1</v>
      </c>
      <c r="E968" s="5">
        <v>229</v>
      </c>
      <c r="F968" s="5">
        <f>ROUND(Source!AZ957,O968)</f>
        <v>0</v>
      </c>
      <c r="G968" s="5" t="s">
        <v>104</v>
      </c>
      <c r="H968" s="5" t="s">
        <v>105</v>
      </c>
      <c r="I968" s="5"/>
      <c r="J968" s="5"/>
      <c r="K968" s="5">
        <v>229</v>
      </c>
      <c r="L968" s="5">
        <v>10</v>
      </c>
      <c r="M968" s="5">
        <v>3</v>
      </c>
      <c r="N968" s="5" t="s">
        <v>3</v>
      </c>
      <c r="O968" s="5">
        <v>0</v>
      </c>
      <c r="P968" s="5">
        <f>ROUND(Source!ER957,O968)</f>
        <v>0</v>
      </c>
      <c r="Q968" s="5"/>
      <c r="R968" s="5"/>
      <c r="S968" s="5"/>
      <c r="T968" s="5"/>
      <c r="U968" s="5"/>
      <c r="V968" s="5"/>
      <c r="W968" s="5">
        <v>0</v>
      </c>
      <c r="X968" s="5">
        <v>1</v>
      </c>
      <c r="Y968" s="5">
        <v>0</v>
      </c>
      <c r="Z968" s="5">
        <v>0</v>
      </c>
      <c r="AA968" s="5">
        <v>1</v>
      </c>
      <c r="AB968" s="5">
        <v>0</v>
      </c>
    </row>
    <row r="969" spans="1:28" x14ac:dyDescent="0.2">
      <c r="A969" s="5">
        <v>50</v>
      </c>
      <c r="B969" s="5">
        <v>0</v>
      </c>
      <c r="C969" s="5">
        <v>0</v>
      </c>
      <c r="D969" s="5">
        <v>1</v>
      </c>
      <c r="E969" s="5">
        <v>203</v>
      </c>
      <c r="F969" s="5">
        <f>ROUND(Source!Q957,O969)</f>
        <v>66</v>
      </c>
      <c r="G969" s="5" t="s">
        <v>106</v>
      </c>
      <c r="H969" s="5" t="s">
        <v>107</v>
      </c>
      <c r="I969" s="5"/>
      <c r="J969" s="5"/>
      <c r="K969" s="5">
        <v>203</v>
      </c>
      <c r="L969" s="5">
        <v>11</v>
      </c>
      <c r="M969" s="5">
        <v>3</v>
      </c>
      <c r="N969" s="5" t="s">
        <v>3</v>
      </c>
      <c r="O969" s="5">
        <v>0</v>
      </c>
      <c r="P969" s="5">
        <f>ROUND(Source!DI957,O969)</f>
        <v>521</v>
      </c>
      <c r="Q969" s="5"/>
      <c r="R969" s="5"/>
      <c r="S969" s="5"/>
      <c r="T969" s="5"/>
      <c r="U969" s="5"/>
      <c r="V969" s="5"/>
      <c r="W969" s="5">
        <v>66</v>
      </c>
      <c r="X969" s="5">
        <v>1</v>
      </c>
      <c r="Y969" s="5">
        <v>66</v>
      </c>
      <c r="Z969" s="5">
        <v>521</v>
      </c>
      <c r="AA969" s="5">
        <v>1</v>
      </c>
      <c r="AB969" s="5">
        <v>521</v>
      </c>
    </row>
    <row r="970" spans="1:28" x14ac:dyDescent="0.2">
      <c r="A970" s="5">
        <v>50</v>
      </c>
      <c r="B970" s="5">
        <v>0</v>
      </c>
      <c r="C970" s="5">
        <v>0</v>
      </c>
      <c r="D970" s="5">
        <v>1</v>
      </c>
      <c r="E970" s="5">
        <v>231</v>
      </c>
      <c r="F970" s="5">
        <f>ROUND(Source!BB957,O970)</f>
        <v>0</v>
      </c>
      <c r="G970" s="5" t="s">
        <v>108</v>
      </c>
      <c r="H970" s="5" t="s">
        <v>109</v>
      </c>
      <c r="I970" s="5"/>
      <c r="J970" s="5"/>
      <c r="K970" s="5">
        <v>231</v>
      </c>
      <c r="L970" s="5">
        <v>12</v>
      </c>
      <c r="M970" s="5">
        <v>3</v>
      </c>
      <c r="N970" s="5" t="s">
        <v>3</v>
      </c>
      <c r="O970" s="5">
        <v>0</v>
      </c>
      <c r="P970" s="5">
        <f>ROUND(Source!ET957,O970)</f>
        <v>0</v>
      </c>
      <c r="Q970" s="5"/>
      <c r="R970" s="5"/>
      <c r="S970" s="5"/>
      <c r="T970" s="5"/>
      <c r="U970" s="5"/>
      <c r="V970" s="5"/>
      <c r="W970" s="5">
        <v>0</v>
      </c>
      <c r="X970" s="5">
        <v>1</v>
      </c>
      <c r="Y970" s="5">
        <v>0</v>
      </c>
      <c r="Z970" s="5">
        <v>0</v>
      </c>
      <c r="AA970" s="5">
        <v>1</v>
      </c>
      <c r="AB970" s="5">
        <v>0</v>
      </c>
    </row>
    <row r="971" spans="1:28" x14ac:dyDescent="0.2">
      <c r="A971" s="5">
        <v>50</v>
      </c>
      <c r="B971" s="5">
        <v>0</v>
      </c>
      <c r="C971" s="5">
        <v>0</v>
      </c>
      <c r="D971" s="5">
        <v>1</v>
      </c>
      <c r="E971" s="5">
        <v>204</v>
      </c>
      <c r="F971" s="5">
        <f>ROUND(Source!R957,O971)</f>
        <v>26</v>
      </c>
      <c r="G971" s="5" t="s">
        <v>110</v>
      </c>
      <c r="H971" s="5" t="s">
        <v>111</v>
      </c>
      <c r="I971" s="5"/>
      <c r="J971" s="5"/>
      <c r="K971" s="5">
        <v>204</v>
      </c>
      <c r="L971" s="5">
        <v>13</v>
      </c>
      <c r="M971" s="5">
        <v>3</v>
      </c>
      <c r="N971" s="5" t="s">
        <v>3</v>
      </c>
      <c r="O971" s="5">
        <v>0</v>
      </c>
      <c r="P971" s="5">
        <f>ROUND(Source!DJ957,O971)</f>
        <v>517</v>
      </c>
      <c r="Q971" s="5"/>
      <c r="R971" s="5"/>
      <c r="S971" s="5"/>
      <c r="T971" s="5"/>
      <c r="U971" s="5"/>
      <c r="V971" s="5"/>
      <c r="W971" s="5">
        <v>26</v>
      </c>
      <c r="X971" s="5">
        <v>1</v>
      </c>
      <c r="Y971" s="5">
        <v>26</v>
      </c>
      <c r="Z971" s="5">
        <v>517</v>
      </c>
      <c r="AA971" s="5">
        <v>1</v>
      </c>
      <c r="AB971" s="5">
        <v>517</v>
      </c>
    </row>
    <row r="972" spans="1:28" x14ac:dyDescent="0.2">
      <c r="A972" s="5">
        <v>50</v>
      </c>
      <c r="B972" s="5">
        <v>0</v>
      </c>
      <c r="C972" s="5">
        <v>0</v>
      </c>
      <c r="D972" s="5">
        <v>1</v>
      </c>
      <c r="E972" s="5">
        <v>205</v>
      </c>
      <c r="F972" s="5">
        <f>ROUND(Source!S957,O972)</f>
        <v>508</v>
      </c>
      <c r="G972" s="5" t="s">
        <v>112</v>
      </c>
      <c r="H972" s="5" t="s">
        <v>113</v>
      </c>
      <c r="I972" s="5"/>
      <c r="J972" s="5"/>
      <c r="K972" s="5">
        <v>205</v>
      </c>
      <c r="L972" s="5">
        <v>14</v>
      </c>
      <c r="M972" s="5">
        <v>3</v>
      </c>
      <c r="N972" s="5" t="s">
        <v>3</v>
      </c>
      <c r="O972" s="5">
        <v>0</v>
      </c>
      <c r="P972" s="5">
        <f>ROUND(Source!DK957,O972)</f>
        <v>12896</v>
      </c>
      <c r="Q972" s="5"/>
      <c r="R972" s="5"/>
      <c r="S972" s="5"/>
      <c r="T972" s="5"/>
      <c r="U972" s="5"/>
      <c r="V972" s="5"/>
      <c r="W972" s="5">
        <v>508</v>
      </c>
      <c r="X972" s="5">
        <v>1</v>
      </c>
      <c r="Y972" s="5">
        <v>508</v>
      </c>
      <c r="Z972" s="5">
        <v>12896</v>
      </c>
      <c r="AA972" s="5">
        <v>1</v>
      </c>
      <c r="AB972" s="5">
        <v>12896</v>
      </c>
    </row>
    <row r="973" spans="1:28" x14ac:dyDescent="0.2">
      <c r="A973" s="5">
        <v>50</v>
      </c>
      <c r="B973" s="5">
        <v>0</v>
      </c>
      <c r="C973" s="5">
        <v>0</v>
      </c>
      <c r="D973" s="5">
        <v>1</v>
      </c>
      <c r="E973" s="5">
        <v>232</v>
      </c>
      <c r="F973" s="5">
        <f>ROUND(Source!BC957,O973)</f>
        <v>0</v>
      </c>
      <c r="G973" s="5" t="s">
        <v>114</v>
      </c>
      <c r="H973" s="5" t="s">
        <v>115</v>
      </c>
      <c r="I973" s="5"/>
      <c r="J973" s="5"/>
      <c r="K973" s="5">
        <v>232</v>
      </c>
      <c r="L973" s="5">
        <v>15</v>
      </c>
      <c r="M973" s="5">
        <v>3</v>
      </c>
      <c r="N973" s="5" t="s">
        <v>3</v>
      </c>
      <c r="O973" s="5">
        <v>0</v>
      </c>
      <c r="P973" s="5">
        <f>ROUND(Source!EU957,O973)</f>
        <v>0</v>
      </c>
      <c r="Q973" s="5"/>
      <c r="R973" s="5"/>
      <c r="S973" s="5"/>
      <c r="T973" s="5"/>
      <c r="U973" s="5"/>
      <c r="V973" s="5"/>
      <c r="W973" s="5">
        <v>0</v>
      </c>
      <c r="X973" s="5">
        <v>1</v>
      </c>
      <c r="Y973" s="5">
        <v>0</v>
      </c>
      <c r="Z973" s="5">
        <v>0</v>
      </c>
      <c r="AA973" s="5">
        <v>1</v>
      </c>
      <c r="AB973" s="5">
        <v>0</v>
      </c>
    </row>
    <row r="974" spans="1:28" x14ac:dyDescent="0.2">
      <c r="A974" s="5">
        <v>50</v>
      </c>
      <c r="B974" s="5">
        <v>0</v>
      </c>
      <c r="C974" s="5">
        <v>0</v>
      </c>
      <c r="D974" s="5">
        <v>1</v>
      </c>
      <c r="E974" s="5">
        <v>214</v>
      </c>
      <c r="F974" s="5">
        <f>ROUND(Source!AS957,O974)</f>
        <v>3248</v>
      </c>
      <c r="G974" s="5" t="s">
        <v>116</v>
      </c>
      <c r="H974" s="5" t="s">
        <v>117</v>
      </c>
      <c r="I974" s="5"/>
      <c r="J974" s="5"/>
      <c r="K974" s="5">
        <v>214</v>
      </c>
      <c r="L974" s="5">
        <v>16</v>
      </c>
      <c r="M974" s="5">
        <v>3</v>
      </c>
      <c r="N974" s="5" t="s">
        <v>3</v>
      </c>
      <c r="O974" s="5">
        <v>0</v>
      </c>
      <c r="P974" s="5" t="e">
        <f>ROUND(Source!EK957,O974)</f>
        <v>#REF!</v>
      </c>
      <c r="Q974" s="5"/>
      <c r="R974" s="5"/>
      <c r="S974" s="5"/>
      <c r="T974" s="5"/>
      <c r="U974" s="5"/>
      <c r="V974" s="5"/>
      <c r="W974" s="5">
        <v>3248</v>
      </c>
      <c r="X974" s="5">
        <v>1</v>
      </c>
      <c r="Y974" s="5">
        <v>3248</v>
      </c>
      <c r="Z974" s="5">
        <v>50734</v>
      </c>
      <c r="AA974" s="5">
        <v>1</v>
      </c>
      <c r="AB974" s="5">
        <v>50734</v>
      </c>
    </row>
    <row r="975" spans="1:28" x14ac:dyDescent="0.2">
      <c r="A975" s="5">
        <v>50</v>
      </c>
      <c r="B975" s="5">
        <v>0</v>
      </c>
      <c r="C975" s="5">
        <v>0</v>
      </c>
      <c r="D975" s="5">
        <v>1</v>
      </c>
      <c r="E975" s="5">
        <v>215</v>
      </c>
      <c r="F975" s="5">
        <f>ROUND(Source!AT957,O975)</f>
        <v>0</v>
      </c>
      <c r="G975" s="5" t="s">
        <v>118</v>
      </c>
      <c r="H975" s="5" t="s">
        <v>119</v>
      </c>
      <c r="I975" s="5"/>
      <c r="J975" s="5"/>
      <c r="K975" s="5">
        <v>215</v>
      </c>
      <c r="L975" s="5">
        <v>17</v>
      </c>
      <c r="M975" s="5">
        <v>3</v>
      </c>
      <c r="N975" s="5" t="s">
        <v>3</v>
      </c>
      <c r="O975" s="5">
        <v>0</v>
      </c>
      <c r="P975" s="5">
        <f>ROUND(Source!EL957,O975)</f>
        <v>0</v>
      </c>
      <c r="Q975" s="5"/>
      <c r="R975" s="5"/>
      <c r="S975" s="5"/>
      <c r="T975" s="5"/>
      <c r="U975" s="5"/>
      <c r="V975" s="5"/>
      <c r="W975" s="5">
        <v>0</v>
      </c>
      <c r="X975" s="5">
        <v>1</v>
      </c>
      <c r="Y975" s="5">
        <v>0</v>
      </c>
      <c r="Z975" s="5">
        <v>0</v>
      </c>
      <c r="AA975" s="5">
        <v>1</v>
      </c>
      <c r="AB975" s="5">
        <v>0</v>
      </c>
    </row>
    <row r="976" spans="1:28" x14ac:dyDescent="0.2">
      <c r="A976" s="5">
        <v>50</v>
      </c>
      <c r="B976" s="5">
        <v>0</v>
      </c>
      <c r="C976" s="5">
        <v>0</v>
      </c>
      <c r="D976" s="5">
        <v>1</v>
      </c>
      <c r="E976" s="5">
        <v>217</v>
      </c>
      <c r="F976" s="5">
        <f>ROUND(Source!AU957,O976)</f>
        <v>0</v>
      </c>
      <c r="G976" s="5" t="s">
        <v>120</v>
      </c>
      <c r="H976" s="5" t="s">
        <v>121</v>
      </c>
      <c r="I976" s="5"/>
      <c r="J976" s="5"/>
      <c r="K976" s="5">
        <v>217</v>
      </c>
      <c r="L976" s="5">
        <v>18</v>
      </c>
      <c r="M976" s="5">
        <v>3</v>
      </c>
      <c r="N976" s="5" t="s">
        <v>3</v>
      </c>
      <c r="O976" s="5">
        <v>0</v>
      </c>
      <c r="P976" s="5">
        <f>ROUND(Source!EM957,O976)</f>
        <v>0</v>
      </c>
      <c r="Q976" s="5"/>
      <c r="R976" s="5"/>
      <c r="S976" s="5"/>
      <c r="T976" s="5"/>
      <c r="U976" s="5"/>
      <c r="V976" s="5"/>
      <c r="W976" s="5">
        <v>0</v>
      </c>
      <c r="X976" s="5">
        <v>1</v>
      </c>
      <c r="Y976" s="5">
        <v>0</v>
      </c>
      <c r="Z976" s="5">
        <v>0</v>
      </c>
      <c r="AA976" s="5">
        <v>1</v>
      </c>
      <c r="AB976" s="5">
        <v>0</v>
      </c>
    </row>
    <row r="977" spans="1:255" x14ac:dyDescent="0.2">
      <c r="A977" s="5">
        <v>50</v>
      </c>
      <c r="B977" s="5">
        <v>0</v>
      </c>
      <c r="C977" s="5">
        <v>0</v>
      </c>
      <c r="D977" s="5">
        <v>1</v>
      </c>
      <c r="E977" s="5">
        <v>230</v>
      </c>
      <c r="F977" s="5">
        <f>ROUND(Source!BA957,O977)</f>
        <v>0</v>
      </c>
      <c r="G977" s="5" t="s">
        <v>122</v>
      </c>
      <c r="H977" s="5" t="s">
        <v>123</v>
      </c>
      <c r="I977" s="5"/>
      <c r="J977" s="5"/>
      <c r="K977" s="5">
        <v>230</v>
      </c>
      <c r="L977" s="5">
        <v>19</v>
      </c>
      <c r="M977" s="5">
        <v>3</v>
      </c>
      <c r="N977" s="5" t="s">
        <v>3</v>
      </c>
      <c r="O977" s="5">
        <v>0</v>
      </c>
      <c r="P977" s="5">
        <f>ROUND(Source!ES957,O977)</f>
        <v>0</v>
      </c>
      <c r="Q977" s="5"/>
      <c r="R977" s="5"/>
      <c r="S977" s="5"/>
      <c r="T977" s="5"/>
      <c r="U977" s="5"/>
      <c r="V977" s="5"/>
      <c r="W977" s="5">
        <v>0</v>
      </c>
      <c r="X977" s="5">
        <v>1</v>
      </c>
      <c r="Y977" s="5">
        <v>0</v>
      </c>
      <c r="Z977" s="5">
        <v>0</v>
      </c>
      <c r="AA977" s="5">
        <v>1</v>
      </c>
      <c r="AB977" s="5">
        <v>0</v>
      </c>
    </row>
    <row r="978" spans="1:255" x14ac:dyDescent="0.2">
      <c r="A978" s="5">
        <v>50</v>
      </c>
      <c r="B978" s="5">
        <v>0</v>
      </c>
      <c r="C978" s="5">
        <v>0</v>
      </c>
      <c r="D978" s="5">
        <v>1</v>
      </c>
      <c r="E978" s="5">
        <v>206</v>
      </c>
      <c r="F978" s="5">
        <f>ROUND(Source!T957,O978)</f>
        <v>0</v>
      </c>
      <c r="G978" s="5" t="s">
        <v>124</v>
      </c>
      <c r="H978" s="5" t="s">
        <v>125</v>
      </c>
      <c r="I978" s="5"/>
      <c r="J978" s="5"/>
      <c r="K978" s="5">
        <v>206</v>
      </c>
      <c r="L978" s="5">
        <v>20</v>
      </c>
      <c r="M978" s="5">
        <v>3</v>
      </c>
      <c r="N978" s="5" t="s">
        <v>3</v>
      </c>
      <c r="O978" s="5">
        <v>0</v>
      </c>
      <c r="P978" s="5">
        <f>ROUND(Source!DL957,O978)</f>
        <v>0</v>
      </c>
      <c r="Q978" s="5"/>
      <c r="R978" s="5"/>
      <c r="S978" s="5"/>
      <c r="T978" s="5"/>
      <c r="U978" s="5"/>
      <c r="V978" s="5"/>
      <c r="W978" s="5">
        <v>0</v>
      </c>
      <c r="X978" s="5">
        <v>1</v>
      </c>
      <c r="Y978" s="5">
        <v>0</v>
      </c>
      <c r="Z978" s="5">
        <v>0</v>
      </c>
      <c r="AA978" s="5">
        <v>1</v>
      </c>
      <c r="AB978" s="5">
        <v>0</v>
      </c>
    </row>
    <row r="979" spans="1:255" x14ac:dyDescent="0.2">
      <c r="A979" s="5">
        <v>50</v>
      </c>
      <c r="B979" s="5">
        <v>0</v>
      </c>
      <c r="C979" s="5">
        <v>0</v>
      </c>
      <c r="D979" s="5">
        <v>1</v>
      </c>
      <c r="E979" s="5">
        <v>207</v>
      </c>
      <c r="F979" s="5">
        <f>Source!U957</f>
        <v>63.485649999999993</v>
      </c>
      <c r="G979" s="5" t="s">
        <v>126</v>
      </c>
      <c r="H979" s="5" t="s">
        <v>127</v>
      </c>
      <c r="I979" s="5"/>
      <c r="J979" s="5"/>
      <c r="K979" s="5">
        <v>207</v>
      </c>
      <c r="L979" s="5">
        <v>21</v>
      </c>
      <c r="M979" s="5">
        <v>3</v>
      </c>
      <c r="N979" s="5" t="s">
        <v>3</v>
      </c>
      <c r="O979" s="5">
        <v>-1</v>
      </c>
      <c r="P979" s="5" t="e">
        <f>Source!DM957</f>
        <v>#REF!</v>
      </c>
      <c r="Q979" s="5"/>
      <c r="R979" s="5"/>
      <c r="S979" s="5"/>
      <c r="T979" s="5"/>
      <c r="U979" s="5"/>
      <c r="V979" s="5"/>
      <c r="W979" s="5">
        <v>63.48565</v>
      </c>
      <c r="X979" s="5">
        <v>1</v>
      </c>
      <c r="Y979" s="5">
        <v>63.48565</v>
      </c>
      <c r="Z979" s="5">
        <v>63.48565</v>
      </c>
      <c r="AA979" s="5">
        <v>1</v>
      </c>
      <c r="AB979" s="5">
        <v>63.48565</v>
      </c>
    </row>
    <row r="980" spans="1:255" x14ac:dyDescent="0.2">
      <c r="A980" s="5">
        <v>50</v>
      </c>
      <c r="B980" s="5">
        <v>0</v>
      </c>
      <c r="C980" s="5">
        <v>0</v>
      </c>
      <c r="D980" s="5">
        <v>1</v>
      </c>
      <c r="E980" s="5">
        <v>208</v>
      </c>
      <c r="F980" s="5">
        <f>Source!V957</f>
        <v>1.9153899999999999</v>
      </c>
      <c r="G980" s="5" t="s">
        <v>128</v>
      </c>
      <c r="H980" s="5" t="s">
        <v>129</v>
      </c>
      <c r="I980" s="5"/>
      <c r="J980" s="5"/>
      <c r="K980" s="5">
        <v>208</v>
      </c>
      <c r="L980" s="5">
        <v>22</v>
      </c>
      <c r="M980" s="5">
        <v>3</v>
      </c>
      <c r="N980" s="5" t="s">
        <v>3</v>
      </c>
      <c r="O980" s="5">
        <v>-1</v>
      </c>
      <c r="P980" s="5">
        <f>Source!DN957</f>
        <v>1.9153899999999999</v>
      </c>
      <c r="Q980" s="5"/>
      <c r="R980" s="5"/>
      <c r="S980" s="5"/>
      <c r="T980" s="5"/>
      <c r="U980" s="5"/>
      <c r="V980" s="5"/>
      <c r="W980" s="5">
        <v>1.9153899999999999</v>
      </c>
      <c r="X980" s="5">
        <v>1</v>
      </c>
      <c r="Y980" s="5">
        <v>1.9153899999999999</v>
      </c>
      <c r="Z980" s="5">
        <v>1.9153899999999999</v>
      </c>
      <c r="AA980" s="5">
        <v>1</v>
      </c>
      <c r="AB980" s="5">
        <v>1.9153899999999999</v>
      </c>
    </row>
    <row r="981" spans="1:255" x14ac:dyDescent="0.2">
      <c r="A981" s="5">
        <v>50</v>
      </c>
      <c r="B981" s="5">
        <v>0</v>
      </c>
      <c r="C981" s="5">
        <v>0</v>
      </c>
      <c r="D981" s="5">
        <v>1</v>
      </c>
      <c r="E981" s="5">
        <v>209</v>
      </c>
      <c r="F981" s="5">
        <f>ROUND(Source!W957,O981)</f>
        <v>0</v>
      </c>
      <c r="G981" s="5" t="s">
        <v>130</v>
      </c>
      <c r="H981" s="5" t="s">
        <v>131</v>
      </c>
      <c r="I981" s="5"/>
      <c r="J981" s="5"/>
      <c r="K981" s="5">
        <v>209</v>
      </c>
      <c r="L981" s="5">
        <v>23</v>
      </c>
      <c r="M981" s="5">
        <v>3</v>
      </c>
      <c r="N981" s="5" t="s">
        <v>3</v>
      </c>
      <c r="O981" s="5">
        <v>0</v>
      </c>
      <c r="P981" s="5">
        <f>ROUND(Source!DO957,O981)</f>
        <v>0</v>
      </c>
      <c r="Q981" s="5"/>
      <c r="R981" s="5"/>
      <c r="S981" s="5"/>
      <c r="T981" s="5"/>
      <c r="U981" s="5"/>
      <c r="V981" s="5"/>
      <c r="W981" s="5">
        <v>0</v>
      </c>
      <c r="X981" s="5">
        <v>1</v>
      </c>
      <c r="Y981" s="5">
        <v>0</v>
      </c>
      <c r="Z981" s="5">
        <v>0</v>
      </c>
      <c r="AA981" s="5">
        <v>1</v>
      </c>
      <c r="AB981" s="5">
        <v>0</v>
      </c>
    </row>
    <row r="982" spans="1:255" x14ac:dyDescent="0.2">
      <c r="A982" s="5">
        <v>50</v>
      </c>
      <c r="B982" s="5">
        <v>0</v>
      </c>
      <c r="C982" s="5">
        <v>0</v>
      </c>
      <c r="D982" s="5">
        <v>1</v>
      </c>
      <c r="E982" s="5">
        <v>233</v>
      </c>
      <c r="F982" s="5">
        <f>ROUND(Source!BD957,O982)</f>
        <v>0</v>
      </c>
      <c r="G982" s="5" t="s">
        <v>132</v>
      </c>
      <c r="H982" s="5" t="s">
        <v>133</v>
      </c>
      <c r="I982" s="5"/>
      <c r="J982" s="5"/>
      <c r="K982" s="5">
        <v>233</v>
      </c>
      <c r="L982" s="5">
        <v>24</v>
      </c>
      <c r="M982" s="5">
        <v>3</v>
      </c>
      <c r="N982" s="5" t="s">
        <v>3</v>
      </c>
      <c r="O982" s="5">
        <v>0</v>
      </c>
      <c r="P982" s="5">
        <f>ROUND(Source!EV957,O982)</f>
        <v>0</v>
      </c>
      <c r="Q982" s="5"/>
      <c r="R982" s="5"/>
      <c r="S982" s="5"/>
      <c r="T982" s="5"/>
      <c r="U982" s="5"/>
      <c r="V982" s="5"/>
      <c r="W982" s="5">
        <v>0</v>
      </c>
      <c r="X982" s="5">
        <v>1</v>
      </c>
      <c r="Y982" s="5">
        <v>0</v>
      </c>
      <c r="Z982" s="5">
        <v>0</v>
      </c>
      <c r="AA982" s="5">
        <v>1</v>
      </c>
      <c r="AB982" s="5">
        <v>0</v>
      </c>
    </row>
    <row r="983" spans="1:255" x14ac:dyDescent="0.2">
      <c r="A983" s="5">
        <v>50</v>
      </c>
      <c r="B983" s="5">
        <v>0</v>
      </c>
      <c r="C983" s="5">
        <v>0</v>
      </c>
      <c r="D983" s="5">
        <v>1</v>
      </c>
      <c r="E983" s="5">
        <v>210</v>
      </c>
      <c r="F983" s="5">
        <f>ROUND(Source!X957,O983)</f>
        <v>657</v>
      </c>
      <c r="G983" s="5" t="s">
        <v>134</v>
      </c>
      <c r="H983" s="5" t="s">
        <v>135</v>
      </c>
      <c r="I983" s="5"/>
      <c r="J983" s="5"/>
      <c r="K983" s="5">
        <v>210</v>
      </c>
      <c r="L983" s="5">
        <v>25</v>
      </c>
      <c r="M983" s="5">
        <v>3</v>
      </c>
      <c r="N983" s="5" t="s">
        <v>3</v>
      </c>
      <c r="O983" s="5">
        <v>0</v>
      </c>
      <c r="P983" s="5" t="e">
        <f>ROUND(Source!DP957,O983)</f>
        <v>#REF!</v>
      </c>
      <c r="Q983" s="5"/>
      <c r="R983" s="5"/>
      <c r="S983" s="5"/>
      <c r="T983" s="5"/>
      <c r="U983" s="5"/>
      <c r="V983" s="5"/>
      <c r="W983" s="5">
        <v>657</v>
      </c>
      <c r="X983" s="5">
        <v>1</v>
      </c>
      <c r="Y983" s="5">
        <v>657</v>
      </c>
      <c r="Z983" s="5">
        <v>15694</v>
      </c>
      <c r="AA983" s="5">
        <v>1</v>
      </c>
      <c r="AB983" s="5">
        <v>15694</v>
      </c>
    </row>
    <row r="984" spans="1:255" x14ac:dyDescent="0.2">
      <c r="A984" s="5">
        <v>50</v>
      </c>
      <c r="B984" s="5">
        <v>0</v>
      </c>
      <c r="C984" s="5">
        <v>0</v>
      </c>
      <c r="D984" s="5">
        <v>1</v>
      </c>
      <c r="E984" s="5">
        <v>211</v>
      </c>
      <c r="F984" s="5">
        <f>ROUND(Source!Y957,O984)</f>
        <v>400</v>
      </c>
      <c r="G984" s="5" t="s">
        <v>136</v>
      </c>
      <c r="H984" s="5" t="s">
        <v>137</v>
      </c>
      <c r="I984" s="5"/>
      <c r="J984" s="5"/>
      <c r="K984" s="5">
        <v>211</v>
      </c>
      <c r="L984" s="5">
        <v>26</v>
      </c>
      <c r="M984" s="5">
        <v>3</v>
      </c>
      <c r="N984" s="5" t="s">
        <v>3</v>
      </c>
      <c r="O984" s="5">
        <v>0</v>
      </c>
      <c r="P984" s="5" t="e">
        <f>ROUND(Source!DQ957,O984)</f>
        <v>#REF!</v>
      </c>
      <c r="Q984" s="5"/>
      <c r="R984" s="5"/>
      <c r="S984" s="5"/>
      <c r="T984" s="5"/>
      <c r="U984" s="5"/>
      <c r="V984" s="5"/>
      <c r="W984" s="5">
        <v>400</v>
      </c>
      <c r="X984" s="5">
        <v>1</v>
      </c>
      <c r="Y984" s="5">
        <v>400</v>
      </c>
      <c r="Z984" s="5">
        <v>8585</v>
      </c>
      <c r="AA984" s="5">
        <v>1</v>
      </c>
      <c r="AB984" s="5">
        <v>8585</v>
      </c>
    </row>
    <row r="985" spans="1:255" x14ac:dyDescent="0.2">
      <c r="A985" s="5">
        <v>50</v>
      </c>
      <c r="B985" s="5">
        <v>0</v>
      </c>
      <c r="C985" s="5">
        <v>0</v>
      </c>
      <c r="D985" s="5">
        <v>1</v>
      </c>
      <c r="E985" s="5">
        <v>224</v>
      </c>
      <c r="F985" s="5">
        <f>ROUND(Source!AR957,O985)</f>
        <v>3248</v>
      </c>
      <c r="G985" s="5" t="s">
        <v>138</v>
      </c>
      <c r="H985" s="5" t="s">
        <v>139</v>
      </c>
      <c r="I985" s="5"/>
      <c r="J985" s="5"/>
      <c r="K985" s="5">
        <v>224</v>
      </c>
      <c r="L985" s="5">
        <v>27</v>
      </c>
      <c r="M985" s="5">
        <v>3</v>
      </c>
      <c r="N985" s="5" t="s">
        <v>3</v>
      </c>
      <c r="O985" s="5">
        <v>0</v>
      </c>
      <c r="P985" s="5" t="e">
        <f>ROUND(Source!EJ957,O985)</f>
        <v>#REF!</v>
      </c>
      <c r="Q985" s="5"/>
      <c r="R985" s="5"/>
      <c r="S985" s="5"/>
      <c r="T985" s="5"/>
      <c r="U985" s="5"/>
      <c r="V985" s="5"/>
      <c r="W985" s="5">
        <v>3248</v>
      </c>
      <c r="X985" s="5">
        <v>1</v>
      </c>
      <c r="Y985" s="5">
        <v>3248</v>
      </c>
      <c r="Z985" s="5">
        <v>50734</v>
      </c>
      <c r="AA985" s="5">
        <v>1</v>
      </c>
      <c r="AB985" s="5">
        <v>50734</v>
      </c>
    </row>
    <row r="987" spans="1:255" x14ac:dyDescent="0.2">
      <c r="A987" s="1">
        <v>5</v>
      </c>
      <c r="B987" s="1">
        <v>1</v>
      </c>
      <c r="C987" s="1"/>
      <c r="D987" s="1">
        <f>ROW(A1028)</f>
        <v>1028</v>
      </c>
      <c r="E987" s="1"/>
      <c r="F987" s="1" t="s">
        <v>141</v>
      </c>
      <c r="G987" s="1" t="s">
        <v>518</v>
      </c>
      <c r="H987" s="1" t="s">
        <v>3</v>
      </c>
      <c r="I987" s="1">
        <v>0</v>
      </c>
      <c r="J987" s="1"/>
      <c r="K987" s="1">
        <v>0</v>
      </c>
      <c r="L987" s="1"/>
      <c r="M987" s="1" t="s">
        <v>3</v>
      </c>
      <c r="N987" s="1"/>
      <c r="O987" s="1"/>
      <c r="P987" s="1"/>
      <c r="Q987" s="1"/>
      <c r="R987" s="1"/>
      <c r="S987" s="1">
        <v>0</v>
      </c>
      <c r="T987" s="1">
        <v>0</v>
      </c>
      <c r="U987" s="1" t="s">
        <v>3</v>
      </c>
      <c r="V987" s="1">
        <v>0</v>
      </c>
      <c r="W987" s="1"/>
      <c r="X987" s="1"/>
      <c r="Y987" s="1"/>
      <c r="Z987" s="1"/>
      <c r="AA987" s="1"/>
      <c r="AB987" s="1" t="s">
        <v>3</v>
      </c>
      <c r="AC987" s="1" t="s">
        <v>3</v>
      </c>
      <c r="AD987" s="1" t="s">
        <v>3</v>
      </c>
      <c r="AE987" s="1" t="s">
        <v>3</v>
      </c>
      <c r="AF987" s="1" t="s">
        <v>3</v>
      </c>
      <c r="AG987" s="1" t="s">
        <v>3</v>
      </c>
      <c r="AH987" s="1"/>
      <c r="AI987" s="1"/>
      <c r="AJ987" s="1"/>
      <c r="AK987" s="1"/>
      <c r="AL987" s="1"/>
      <c r="AM987" s="1"/>
      <c r="AN987" s="1"/>
      <c r="AO987" s="1"/>
      <c r="AP987" s="1" t="s">
        <v>3</v>
      </c>
      <c r="AQ987" s="1" t="s">
        <v>3</v>
      </c>
      <c r="AR987" s="1" t="s">
        <v>3</v>
      </c>
      <c r="AS987" s="1"/>
      <c r="AT987" s="1"/>
      <c r="AU987" s="1"/>
      <c r="AV987" s="1"/>
      <c r="AW987" s="1"/>
      <c r="AX987" s="1"/>
      <c r="AY987" s="1"/>
      <c r="AZ987" s="1" t="s">
        <v>3</v>
      </c>
      <c r="BA987" s="1"/>
      <c r="BB987" s="1" t="s">
        <v>3</v>
      </c>
      <c r="BC987" s="1" t="s">
        <v>3</v>
      </c>
      <c r="BD987" s="1" t="s">
        <v>3</v>
      </c>
      <c r="BE987" s="1" t="s">
        <v>3</v>
      </c>
      <c r="BF987" s="1" t="s">
        <v>3</v>
      </c>
      <c r="BG987" s="1" t="s">
        <v>3</v>
      </c>
      <c r="BH987" s="1" t="s">
        <v>3</v>
      </c>
      <c r="BI987" s="1" t="s">
        <v>3</v>
      </c>
      <c r="BJ987" s="1" t="s">
        <v>3</v>
      </c>
      <c r="BK987" s="1" t="s">
        <v>3</v>
      </c>
      <c r="BL987" s="1" t="s">
        <v>3</v>
      </c>
      <c r="BM987" s="1" t="s">
        <v>3</v>
      </c>
      <c r="BN987" s="1" t="s">
        <v>3</v>
      </c>
      <c r="BO987" s="1" t="s">
        <v>3</v>
      </c>
      <c r="BP987" s="1" t="s">
        <v>3</v>
      </c>
      <c r="BQ987" s="1"/>
      <c r="BR987" s="1"/>
      <c r="BS987" s="1"/>
      <c r="BT987" s="1"/>
      <c r="BU987" s="1"/>
      <c r="BV987" s="1"/>
      <c r="BW987" s="1"/>
      <c r="BX987" s="1">
        <v>0</v>
      </c>
      <c r="BY987" s="1"/>
      <c r="BZ987" s="1"/>
      <c r="CA987" s="1"/>
      <c r="CB987" s="1"/>
      <c r="CC987" s="1"/>
      <c r="CD987" s="1"/>
      <c r="CE987" s="1"/>
      <c r="CF987" s="1"/>
      <c r="CG987" s="1"/>
      <c r="CH987" s="1"/>
      <c r="CI987" s="1"/>
      <c r="CJ987" s="1">
        <v>0</v>
      </c>
    </row>
    <row r="989" spans="1:255" x14ac:dyDescent="0.2">
      <c r="A989" s="3">
        <v>52</v>
      </c>
      <c r="B989" s="3">
        <f t="shared" ref="B989:G989" si="800">B1028</f>
        <v>1</v>
      </c>
      <c r="C989" s="3">
        <f t="shared" si="800"/>
        <v>5</v>
      </c>
      <c r="D989" s="3">
        <f t="shared" si="800"/>
        <v>987</v>
      </c>
      <c r="E989" s="3">
        <f t="shared" si="800"/>
        <v>0</v>
      </c>
      <c r="F989" s="3" t="str">
        <f t="shared" si="800"/>
        <v>Новый подраздел</v>
      </c>
      <c r="G989" s="3" t="str">
        <f t="shared" si="800"/>
        <v>Лестничная клетка (по плите) (в т. ч. на чердаке)</v>
      </c>
      <c r="H989" s="3"/>
      <c r="I989" s="3"/>
      <c r="J989" s="3"/>
      <c r="K989" s="3"/>
      <c r="L989" s="3"/>
      <c r="M989" s="3"/>
      <c r="N989" s="3"/>
      <c r="O989" s="3">
        <f t="shared" ref="O989:AT989" si="801">O1028</f>
        <v>3285</v>
      </c>
      <c r="P989" s="3">
        <f t="shared" si="801"/>
        <v>2823</v>
      </c>
      <c r="Q989" s="3">
        <f t="shared" si="801"/>
        <v>72</v>
      </c>
      <c r="R989" s="3">
        <f t="shared" si="801"/>
        <v>15</v>
      </c>
      <c r="S989" s="3">
        <f t="shared" si="801"/>
        <v>390</v>
      </c>
      <c r="T989" s="3">
        <f t="shared" si="801"/>
        <v>0</v>
      </c>
      <c r="U989" s="3">
        <f t="shared" si="801"/>
        <v>44.334850000000003</v>
      </c>
      <c r="V989" s="3">
        <f t="shared" si="801"/>
        <v>1.1869400000000001</v>
      </c>
      <c r="W989" s="3">
        <f t="shared" si="801"/>
        <v>0</v>
      </c>
      <c r="X989" s="3">
        <f t="shared" si="801"/>
        <v>503</v>
      </c>
      <c r="Y989" s="3">
        <f t="shared" si="801"/>
        <v>308</v>
      </c>
      <c r="Z989" s="3">
        <f t="shared" si="801"/>
        <v>0</v>
      </c>
      <c r="AA989" s="3">
        <f t="shared" si="801"/>
        <v>0</v>
      </c>
      <c r="AB989" s="3">
        <f t="shared" si="801"/>
        <v>3285</v>
      </c>
      <c r="AC989" s="3">
        <f t="shared" si="801"/>
        <v>2823</v>
      </c>
      <c r="AD989" s="3">
        <f t="shared" si="801"/>
        <v>72</v>
      </c>
      <c r="AE989" s="3">
        <f t="shared" si="801"/>
        <v>15</v>
      </c>
      <c r="AF989" s="3">
        <f t="shared" si="801"/>
        <v>390</v>
      </c>
      <c r="AG989" s="3">
        <f t="shared" si="801"/>
        <v>0</v>
      </c>
      <c r="AH989" s="3">
        <f t="shared" si="801"/>
        <v>44.334850000000003</v>
      </c>
      <c r="AI989" s="3">
        <f t="shared" si="801"/>
        <v>1.1869400000000001</v>
      </c>
      <c r="AJ989" s="3">
        <f t="shared" si="801"/>
        <v>0</v>
      </c>
      <c r="AK989" s="3">
        <f t="shared" si="801"/>
        <v>503</v>
      </c>
      <c r="AL989" s="3">
        <f t="shared" si="801"/>
        <v>308</v>
      </c>
      <c r="AM989" s="3">
        <f t="shared" si="801"/>
        <v>0</v>
      </c>
      <c r="AN989" s="3">
        <f t="shared" si="801"/>
        <v>0</v>
      </c>
      <c r="AO989" s="3">
        <f t="shared" si="801"/>
        <v>0</v>
      </c>
      <c r="AP989" s="3">
        <f t="shared" si="801"/>
        <v>0</v>
      </c>
      <c r="AQ989" s="3">
        <f t="shared" si="801"/>
        <v>0</v>
      </c>
      <c r="AR989" s="3">
        <f t="shared" si="801"/>
        <v>4096</v>
      </c>
      <c r="AS989" s="3">
        <f t="shared" si="801"/>
        <v>4096</v>
      </c>
      <c r="AT989" s="3">
        <f t="shared" si="801"/>
        <v>0</v>
      </c>
      <c r="AU989" s="3">
        <f t="shared" ref="AU989:BZ989" si="802">AU1028</f>
        <v>0</v>
      </c>
      <c r="AV989" s="3">
        <f t="shared" si="802"/>
        <v>2823</v>
      </c>
      <c r="AW989" s="3">
        <f t="shared" si="802"/>
        <v>2823</v>
      </c>
      <c r="AX989" s="3">
        <f t="shared" si="802"/>
        <v>0</v>
      </c>
      <c r="AY989" s="3">
        <f t="shared" si="802"/>
        <v>2823</v>
      </c>
      <c r="AZ989" s="3">
        <f t="shared" si="802"/>
        <v>0</v>
      </c>
      <c r="BA989" s="3">
        <f t="shared" si="802"/>
        <v>0</v>
      </c>
      <c r="BB989" s="3">
        <f t="shared" si="802"/>
        <v>0</v>
      </c>
      <c r="BC989" s="3">
        <f t="shared" si="802"/>
        <v>0</v>
      </c>
      <c r="BD989" s="3">
        <f t="shared" si="802"/>
        <v>0</v>
      </c>
      <c r="BE989" s="3">
        <f t="shared" si="802"/>
        <v>0</v>
      </c>
      <c r="BF989" s="3">
        <f t="shared" si="802"/>
        <v>0</v>
      </c>
      <c r="BG989" s="3">
        <f t="shared" si="802"/>
        <v>0</v>
      </c>
      <c r="BH989" s="3">
        <f t="shared" si="802"/>
        <v>0</v>
      </c>
      <c r="BI989" s="3">
        <f t="shared" si="802"/>
        <v>0</v>
      </c>
      <c r="BJ989" s="3">
        <f t="shared" si="802"/>
        <v>0</v>
      </c>
      <c r="BK989" s="3">
        <f t="shared" si="802"/>
        <v>0</v>
      </c>
      <c r="BL989" s="3">
        <f t="shared" si="802"/>
        <v>0</v>
      </c>
      <c r="BM989" s="3">
        <f t="shared" si="802"/>
        <v>0</v>
      </c>
      <c r="BN989" s="3">
        <f t="shared" si="802"/>
        <v>0</v>
      </c>
      <c r="BO989" s="3">
        <f t="shared" si="802"/>
        <v>0</v>
      </c>
      <c r="BP989" s="3">
        <f t="shared" si="802"/>
        <v>0</v>
      </c>
      <c r="BQ989" s="3">
        <f t="shared" si="802"/>
        <v>0</v>
      </c>
      <c r="BR989" s="3">
        <f t="shared" si="802"/>
        <v>0</v>
      </c>
      <c r="BS989" s="3">
        <f t="shared" si="802"/>
        <v>0</v>
      </c>
      <c r="BT989" s="3">
        <f t="shared" si="802"/>
        <v>0</v>
      </c>
      <c r="BU989" s="3">
        <f t="shared" si="802"/>
        <v>0</v>
      </c>
      <c r="BV989" s="3">
        <f t="shared" si="802"/>
        <v>0</v>
      </c>
      <c r="BW989" s="3">
        <f t="shared" si="802"/>
        <v>0</v>
      </c>
      <c r="BX989" s="3">
        <f t="shared" si="802"/>
        <v>0</v>
      </c>
      <c r="BY989" s="3">
        <f t="shared" si="802"/>
        <v>0</v>
      </c>
      <c r="BZ989" s="3">
        <f t="shared" si="802"/>
        <v>0</v>
      </c>
      <c r="CA989" s="3">
        <f t="shared" ref="CA989:DF989" si="803">CA1028</f>
        <v>4096</v>
      </c>
      <c r="CB989" s="3">
        <f t="shared" si="803"/>
        <v>4096</v>
      </c>
      <c r="CC989" s="3">
        <f t="shared" si="803"/>
        <v>0</v>
      </c>
      <c r="CD989" s="3">
        <f t="shared" si="803"/>
        <v>0</v>
      </c>
      <c r="CE989" s="3">
        <f t="shared" si="803"/>
        <v>2823</v>
      </c>
      <c r="CF989" s="3">
        <f t="shared" si="803"/>
        <v>2823</v>
      </c>
      <c r="CG989" s="3">
        <f t="shared" si="803"/>
        <v>0</v>
      </c>
      <c r="CH989" s="3">
        <f t="shared" si="803"/>
        <v>2823</v>
      </c>
      <c r="CI989" s="3">
        <f t="shared" si="803"/>
        <v>0</v>
      </c>
      <c r="CJ989" s="3">
        <f t="shared" si="803"/>
        <v>0</v>
      </c>
      <c r="CK989" s="3">
        <f t="shared" si="803"/>
        <v>0</v>
      </c>
      <c r="CL989" s="3">
        <f t="shared" si="803"/>
        <v>0</v>
      </c>
      <c r="CM989" s="3">
        <f t="shared" si="803"/>
        <v>0</v>
      </c>
      <c r="CN989" s="3">
        <f t="shared" si="803"/>
        <v>0</v>
      </c>
      <c r="CO989" s="3">
        <f t="shared" si="803"/>
        <v>0</v>
      </c>
      <c r="CP989" s="3">
        <f t="shared" si="803"/>
        <v>0</v>
      </c>
      <c r="CQ989" s="3">
        <f t="shared" si="803"/>
        <v>0</v>
      </c>
      <c r="CR989" s="3">
        <f t="shared" si="803"/>
        <v>0</v>
      </c>
      <c r="CS989" s="3">
        <f t="shared" si="803"/>
        <v>0</v>
      </c>
      <c r="CT989" s="3">
        <f t="shared" si="803"/>
        <v>0</v>
      </c>
      <c r="CU989" s="3">
        <f t="shared" si="803"/>
        <v>0</v>
      </c>
      <c r="CV989" s="3">
        <f t="shared" si="803"/>
        <v>0</v>
      </c>
      <c r="CW989" s="3">
        <f t="shared" si="803"/>
        <v>0</v>
      </c>
      <c r="CX989" s="3">
        <f t="shared" si="803"/>
        <v>0</v>
      </c>
      <c r="CY989" s="3">
        <f t="shared" si="803"/>
        <v>0</v>
      </c>
      <c r="CZ989" s="3">
        <f t="shared" si="803"/>
        <v>0</v>
      </c>
      <c r="DA989" s="3">
        <f t="shared" si="803"/>
        <v>0</v>
      </c>
      <c r="DB989" s="3">
        <f t="shared" si="803"/>
        <v>0</v>
      </c>
      <c r="DC989" s="3">
        <f t="shared" si="803"/>
        <v>0</v>
      </c>
      <c r="DD989" s="3">
        <f t="shared" si="803"/>
        <v>0</v>
      </c>
      <c r="DE989" s="3">
        <f t="shared" si="803"/>
        <v>0</v>
      </c>
      <c r="DF989" s="3">
        <f t="shared" si="803"/>
        <v>0</v>
      </c>
      <c r="DG989" s="4">
        <f t="shared" ref="DG989:EL989" si="804">DG1028</f>
        <v>22766</v>
      </c>
      <c r="DH989" s="4">
        <f t="shared" si="804"/>
        <v>12343</v>
      </c>
      <c r="DI989" s="4">
        <f t="shared" si="804"/>
        <v>564</v>
      </c>
      <c r="DJ989" s="4">
        <f t="shared" si="804"/>
        <v>295</v>
      </c>
      <c r="DK989" s="4">
        <f t="shared" si="804"/>
        <v>9859</v>
      </c>
      <c r="DL989" s="4">
        <f t="shared" si="804"/>
        <v>0</v>
      </c>
      <c r="DM989" s="4" t="e">
        <f t="shared" si="804"/>
        <v>#REF!</v>
      </c>
      <c r="DN989" s="4">
        <f t="shared" si="804"/>
        <v>1.1869400000000001</v>
      </c>
      <c r="DO989" s="4">
        <f t="shared" si="804"/>
        <v>0</v>
      </c>
      <c r="DP989" s="4" t="e">
        <f t="shared" si="804"/>
        <v>#REF!</v>
      </c>
      <c r="DQ989" s="4" t="e">
        <f t="shared" si="804"/>
        <v>#REF!</v>
      </c>
      <c r="DR989" s="4">
        <f t="shared" si="804"/>
        <v>0</v>
      </c>
      <c r="DS989" s="4">
        <f t="shared" si="804"/>
        <v>0</v>
      </c>
      <c r="DT989" s="4">
        <f t="shared" si="804"/>
        <v>22766</v>
      </c>
      <c r="DU989" s="4">
        <f t="shared" si="804"/>
        <v>12343</v>
      </c>
      <c r="DV989" s="4">
        <f t="shared" si="804"/>
        <v>564</v>
      </c>
      <c r="DW989" s="4">
        <f t="shared" si="804"/>
        <v>295</v>
      </c>
      <c r="DX989" s="4">
        <f t="shared" si="804"/>
        <v>9859</v>
      </c>
      <c r="DY989" s="4">
        <f t="shared" si="804"/>
        <v>0</v>
      </c>
      <c r="DZ989" s="4" t="e">
        <f t="shared" si="804"/>
        <v>#REF!</v>
      </c>
      <c r="EA989" s="4">
        <f t="shared" si="804"/>
        <v>1.1869400000000001</v>
      </c>
      <c r="EB989" s="4">
        <f t="shared" si="804"/>
        <v>0</v>
      </c>
      <c r="EC989" s="4" t="e">
        <f t="shared" si="804"/>
        <v>#REF!</v>
      </c>
      <c r="ED989" s="4" t="e">
        <f t="shared" si="804"/>
        <v>#REF!</v>
      </c>
      <c r="EE989" s="4">
        <f t="shared" si="804"/>
        <v>0</v>
      </c>
      <c r="EF989" s="4">
        <f t="shared" si="804"/>
        <v>0</v>
      </c>
      <c r="EG989" s="4">
        <f t="shared" si="804"/>
        <v>0</v>
      </c>
      <c r="EH989" s="4">
        <f t="shared" si="804"/>
        <v>0</v>
      </c>
      <c r="EI989" s="4">
        <f t="shared" si="804"/>
        <v>0</v>
      </c>
      <c r="EJ989" s="4" t="e">
        <f t="shared" si="804"/>
        <v>#REF!</v>
      </c>
      <c r="EK989" s="4" t="e">
        <f t="shared" si="804"/>
        <v>#REF!</v>
      </c>
      <c r="EL989" s="4">
        <f t="shared" si="804"/>
        <v>0</v>
      </c>
      <c r="EM989" s="4">
        <f t="shared" ref="EM989:FR989" si="805">EM1028</f>
        <v>0</v>
      </c>
      <c r="EN989" s="4">
        <f t="shared" si="805"/>
        <v>12343</v>
      </c>
      <c r="EO989" s="4">
        <f t="shared" si="805"/>
        <v>12343</v>
      </c>
      <c r="EP989" s="4">
        <f t="shared" si="805"/>
        <v>0</v>
      </c>
      <c r="EQ989" s="4">
        <f t="shared" si="805"/>
        <v>12343</v>
      </c>
      <c r="ER989" s="4">
        <f t="shared" si="805"/>
        <v>0</v>
      </c>
      <c r="ES989" s="4">
        <f t="shared" si="805"/>
        <v>0</v>
      </c>
      <c r="ET989" s="4">
        <f t="shared" si="805"/>
        <v>0</v>
      </c>
      <c r="EU989" s="4">
        <f t="shared" si="805"/>
        <v>0</v>
      </c>
      <c r="EV989" s="4">
        <f t="shared" si="805"/>
        <v>0</v>
      </c>
      <c r="EW989" s="4">
        <f t="shared" si="805"/>
        <v>0</v>
      </c>
      <c r="EX989" s="4">
        <f t="shared" si="805"/>
        <v>0</v>
      </c>
      <c r="EY989" s="4">
        <f t="shared" si="805"/>
        <v>0</v>
      </c>
      <c r="EZ989" s="4">
        <f t="shared" si="805"/>
        <v>0</v>
      </c>
      <c r="FA989" s="4">
        <f t="shared" si="805"/>
        <v>0</v>
      </c>
      <c r="FB989" s="4">
        <f t="shared" si="805"/>
        <v>0</v>
      </c>
      <c r="FC989" s="4">
        <f t="shared" si="805"/>
        <v>0</v>
      </c>
      <c r="FD989" s="4">
        <f t="shared" si="805"/>
        <v>0</v>
      </c>
      <c r="FE989" s="4">
        <f t="shared" si="805"/>
        <v>0</v>
      </c>
      <c r="FF989" s="4">
        <f t="shared" si="805"/>
        <v>0</v>
      </c>
      <c r="FG989" s="4">
        <f t="shared" si="805"/>
        <v>0</v>
      </c>
      <c r="FH989" s="4">
        <f t="shared" si="805"/>
        <v>0</v>
      </c>
      <c r="FI989" s="4">
        <f t="shared" si="805"/>
        <v>0</v>
      </c>
      <c r="FJ989" s="4">
        <f t="shared" si="805"/>
        <v>0</v>
      </c>
      <c r="FK989" s="4">
        <f t="shared" si="805"/>
        <v>0</v>
      </c>
      <c r="FL989" s="4">
        <f t="shared" si="805"/>
        <v>0</v>
      </c>
      <c r="FM989" s="4">
        <f t="shared" si="805"/>
        <v>0</v>
      </c>
      <c r="FN989" s="4">
        <f t="shared" si="805"/>
        <v>0</v>
      </c>
      <c r="FO989" s="4">
        <f t="shared" si="805"/>
        <v>0</v>
      </c>
      <c r="FP989" s="4">
        <f t="shared" si="805"/>
        <v>0</v>
      </c>
      <c r="FQ989" s="4">
        <f t="shared" si="805"/>
        <v>0</v>
      </c>
      <c r="FR989" s="4">
        <f t="shared" si="805"/>
        <v>0</v>
      </c>
      <c r="FS989" s="4" t="e">
        <f t="shared" ref="FS989:GX989" si="806">FS1028</f>
        <v>#REF!</v>
      </c>
      <c r="FT989" s="4" t="e">
        <f t="shared" si="806"/>
        <v>#REF!</v>
      </c>
      <c r="FU989" s="4">
        <f t="shared" si="806"/>
        <v>0</v>
      </c>
      <c r="FV989" s="4">
        <f t="shared" si="806"/>
        <v>0</v>
      </c>
      <c r="FW989" s="4">
        <f t="shared" si="806"/>
        <v>12343</v>
      </c>
      <c r="FX989" s="4">
        <f t="shared" si="806"/>
        <v>12343</v>
      </c>
      <c r="FY989" s="4">
        <f t="shared" si="806"/>
        <v>0</v>
      </c>
      <c r="FZ989" s="4">
        <f t="shared" si="806"/>
        <v>12343</v>
      </c>
      <c r="GA989" s="4">
        <f t="shared" si="806"/>
        <v>0</v>
      </c>
      <c r="GB989" s="4">
        <f t="shared" si="806"/>
        <v>0</v>
      </c>
      <c r="GC989" s="4">
        <f t="shared" si="806"/>
        <v>0</v>
      </c>
      <c r="GD989" s="4">
        <f t="shared" si="806"/>
        <v>0</v>
      </c>
      <c r="GE989" s="4">
        <f t="shared" si="806"/>
        <v>0</v>
      </c>
      <c r="GF989" s="4">
        <f t="shared" si="806"/>
        <v>0</v>
      </c>
      <c r="GG989" s="4">
        <f t="shared" si="806"/>
        <v>0</v>
      </c>
      <c r="GH989" s="4">
        <f t="shared" si="806"/>
        <v>0</v>
      </c>
      <c r="GI989" s="4">
        <f t="shared" si="806"/>
        <v>0</v>
      </c>
      <c r="GJ989" s="4">
        <f t="shared" si="806"/>
        <v>0</v>
      </c>
      <c r="GK989" s="4">
        <f t="shared" si="806"/>
        <v>0</v>
      </c>
      <c r="GL989" s="4">
        <f t="shared" si="806"/>
        <v>0</v>
      </c>
      <c r="GM989" s="4">
        <f t="shared" si="806"/>
        <v>0</v>
      </c>
      <c r="GN989" s="4">
        <f t="shared" si="806"/>
        <v>0</v>
      </c>
      <c r="GO989" s="4">
        <f t="shared" si="806"/>
        <v>0</v>
      </c>
      <c r="GP989" s="4">
        <f t="shared" si="806"/>
        <v>0</v>
      </c>
      <c r="GQ989" s="4">
        <f t="shared" si="806"/>
        <v>0</v>
      </c>
      <c r="GR989" s="4">
        <f t="shared" si="806"/>
        <v>0</v>
      </c>
      <c r="GS989" s="4">
        <f t="shared" si="806"/>
        <v>0</v>
      </c>
      <c r="GT989" s="4">
        <f t="shared" si="806"/>
        <v>0</v>
      </c>
      <c r="GU989" s="4">
        <f t="shared" si="806"/>
        <v>0</v>
      </c>
      <c r="GV989" s="4">
        <f t="shared" si="806"/>
        <v>0</v>
      </c>
      <c r="GW989" s="4">
        <f t="shared" si="806"/>
        <v>0</v>
      </c>
      <c r="GX989" s="4">
        <f t="shared" si="806"/>
        <v>0</v>
      </c>
    </row>
    <row r="991" spans="1:255" x14ac:dyDescent="0.2">
      <c r="A991" s="2">
        <v>17</v>
      </c>
      <c r="B991" s="2">
        <v>1</v>
      </c>
      <c r="C991" s="2">
        <f>ROW(SmtRes!A845)</f>
        <v>845</v>
      </c>
      <c r="D991" s="2">
        <f>ROW(EtalonRes!A857)</f>
        <v>857</v>
      </c>
      <c r="E991" s="2" t="s">
        <v>519</v>
      </c>
      <c r="F991" s="2" t="s">
        <v>158</v>
      </c>
      <c r="G991" s="2" t="s">
        <v>159</v>
      </c>
      <c r="H991" s="2" t="s">
        <v>160</v>
      </c>
      <c r="I991" s="2">
        <f>'1.Лок.смета.и.Акт'!E109</f>
        <v>0.35499999999999998</v>
      </c>
      <c r="J991" s="2">
        <v>0</v>
      </c>
      <c r="K991" s="2">
        <v>0.35499999999999998</v>
      </c>
      <c r="L991" s="2">
        <v>0.71</v>
      </c>
      <c r="M991" s="2">
        <v>0</v>
      </c>
      <c r="N991" s="2">
        <f t="shared" ref="N991:N1026" si="807">ROUND(L991-M991,4)</f>
        <v>0.71</v>
      </c>
      <c r="O991" s="2">
        <f t="shared" ref="O991:O1026" si="808">ROUND(CP991,0)</f>
        <v>12</v>
      </c>
      <c r="P991" s="2">
        <f t="shared" ref="P991:P1026" si="809">ROUND(CQ991*I991,0)</f>
        <v>0</v>
      </c>
      <c r="Q991" s="2">
        <f t="shared" ref="Q991:Q1026" si="810">ROUND(CR991*I991,0)</f>
        <v>1</v>
      </c>
      <c r="R991" s="2">
        <f t="shared" ref="R991:R1026" si="811">ROUND(CS991*I991,0)</f>
        <v>0</v>
      </c>
      <c r="S991" s="2">
        <f t="shared" ref="S991:S1026" si="812">ROUND(CT991*I991,0)</f>
        <v>11</v>
      </c>
      <c r="T991" s="2">
        <f t="shared" ref="T991:T1026" si="813">ROUND(CU991*I991,0)</f>
        <v>0</v>
      </c>
      <c r="U991" s="2">
        <f t="shared" ref="U991:U1026" si="814">CV991*I991</f>
        <v>1.22475</v>
      </c>
      <c r="V991" s="2">
        <f t="shared" ref="V991:V1026" si="815">CW991*I991</f>
        <v>0</v>
      </c>
      <c r="W991" s="2">
        <f t="shared" ref="W991:W1026" si="816">ROUND(CX991*I991,0)</f>
        <v>0</v>
      </c>
      <c r="X991" s="2">
        <f t="shared" ref="X991:X1026" si="817">ROUND(CY991,0)</f>
        <v>14</v>
      </c>
      <c r="Y991" s="2">
        <f t="shared" ref="Y991:Y1026" si="818">ROUND(CZ991,0)</f>
        <v>8</v>
      </c>
      <c r="Z991" s="2"/>
      <c r="AA991" s="2">
        <v>69726971</v>
      </c>
      <c r="AB991" s="2">
        <f t="shared" ref="AB991:AB1026" si="819">ROUND((AC991+AD991+AF991),2)</f>
        <v>31.54</v>
      </c>
      <c r="AC991" s="2">
        <f>ROUND((ES991+(SUM(SmtRes!BC843:'SmtRes'!BC845)+SUM(EtalonRes!AL855:'EtalonRes'!AL857))),2)</f>
        <v>0</v>
      </c>
      <c r="AD991" s="2">
        <f t="shared" ref="AD991:AD1004" si="820">ROUND((((ET991)-(EU991))+AE991),2)</f>
        <v>1.87</v>
      </c>
      <c r="AE991" s="2">
        <f t="shared" ref="AE991:AE1004" si="821">ROUND((EU991),2)</f>
        <v>0</v>
      </c>
      <c r="AF991" s="2">
        <f t="shared" ref="AF991:AF1004" si="822">ROUND((EV991),2)</f>
        <v>29.67</v>
      </c>
      <c r="AG991" s="2">
        <f t="shared" ref="AG991:AG1026" si="823">ROUND((AP991),2)</f>
        <v>0</v>
      </c>
      <c r="AH991" s="2">
        <f t="shared" ref="AH991:AH1004" si="824">(EW991)</f>
        <v>3.45</v>
      </c>
      <c r="AI991" s="2">
        <f t="shared" ref="AI991:AI1004" si="825">(EX991)</f>
        <v>0</v>
      </c>
      <c r="AJ991" s="2">
        <f t="shared" ref="AJ991:AJ1026" si="826">(AS991)</f>
        <v>0</v>
      </c>
      <c r="AK991" s="2">
        <v>1532.16</v>
      </c>
      <c r="AL991" s="2">
        <v>1500.62</v>
      </c>
      <c r="AM991" s="2">
        <v>1.87</v>
      </c>
      <c r="AN991" s="2">
        <v>0</v>
      </c>
      <c r="AO991" s="2">
        <v>29.67</v>
      </c>
      <c r="AP991" s="2">
        <v>0</v>
      </c>
      <c r="AQ991" s="2">
        <v>3.45</v>
      </c>
      <c r="AR991" s="2">
        <v>0</v>
      </c>
      <c r="AS991" s="2">
        <v>0</v>
      </c>
      <c r="AT991" s="2">
        <v>123</v>
      </c>
      <c r="AU991" s="2">
        <v>75</v>
      </c>
      <c r="AV991" s="2">
        <v>1</v>
      </c>
      <c r="AW991" s="2">
        <v>1</v>
      </c>
      <c r="AX991" s="2"/>
      <c r="AY991" s="2"/>
      <c r="AZ991" s="2">
        <v>1</v>
      </c>
      <c r="BA991" s="2">
        <v>1</v>
      </c>
      <c r="BB991" s="2">
        <v>1</v>
      </c>
      <c r="BC991" s="2">
        <v>1</v>
      </c>
      <c r="BD991" s="2" t="s">
        <v>3</v>
      </c>
      <c r="BE991" s="2" t="s">
        <v>3</v>
      </c>
      <c r="BF991" s="2" t="s">
        <v>3</v>
      </c>
      <c r="BG991" s="2" t="s">
        <v>3</v>
      </c>
      <c r="BH991" s="2">
        <v>0</v>
      </c>
      <c r="BI991" s="2">
        <v>1</v>
      </c>
      <c r="BJ991" s="2" t="s">
        <v>161</v>
      </c>
      <c r="BK991" s="2"/>
      <c r="BL991" s="2"/>
      <c r="BM991" s="2">
        <v>11001</v>
      </c>
      <c r="BN991" s="2">
        <v>0</v>
      </c>
      <c r="BO991" s="2" t="s">
        <v>3</v>
      </c>
      <c r="BP991" s="2">
        <v>0</v>
      </c>
      <c r="BQ991" s="2">
        <v>2</v>
      </c>
      <c r="BR991" s="2">
        <v>0</v>
      </c>
      <c r="BS991" s="2">
        <v>1</v>
      </c>
      <c r="BT991" s="2">
        <v>1</v>
      </c>
      <c r="BU991" s="2">
        <v>1</v>
      </c>
      <c r="BV991" s="2">
        <v>1</v>
      </c>
      <c r="BW991" s="2">
        <v>1</v>
      </c>
      <c r="BX991" s="2">
        <v>1</v>
      </c>
      <c r="BY991" s="2" t="s">
        <v>3</v>
      </c>
      <c r="BZ991" s="2">
        <v>123</v>
      </c>
      <c r="CA991" s="2">
        <v>75</v>
      </c>
      <c r="CB991" s="2" t="s">
        <v>3</v>
      </c>
      <c r="CC991" s="2"/>
      <c r="CD991" s="2"/>
      <c r="CE991" s="2">
        <v>0</v>
      </c>
      <c r="CF991" s="2">
        <v>0</v>
      </c>
      <c r="CG991" s="2">
        <v>0</v>
      </c>
      <c r="CH991" s="2">
        <v>77</v>
      </c>
      <c r="CI991" s="2">
        <v>0</v>
      </c>
      <c r="CJ991" s="2">
        <v>0</v>
      </c>
      <c r="CK991" s="2">
        <v>0</v>
      </c>
      <c r="CL991" s="2">
        <v>0</v>
      </c>
      <c r="CM991" s="2">
        <v>0</v>
      </c>
      <c r="CN991" s="2" t="s">
        <v>3</v>
      </c>
      <c r="CO991" s="2">
        <v>0</v>
      </c>
      <c r="CP991" s="2">
        <f t="shared" ref="CP991:CP1026" si="827">(P991+Q991+S991)</f>
        <v>12</v>
      </c>
      <c r="CQ991" s="2">
        <f t="shared" ref="CQ991:CQ1026" si="828">AC991*BC991</f>
        <v>0</v>
      </c>
      <c r="CR991" s="2">
        <f t="shared" ref="CR991:CR1026" si="829">AD991*BB991</f>
        <v>1.87</v>
      </c>
      <c r="CS991" s="2">
        <f t="shared" ref="CS991:CS1026" si="830">AE991*BS991</f>
        <v>0</v>
      </c>
      <c r="CT991" s="2">
        <f t="shared" ref="CT991:CT1026" si="831">AF991*BA991</f>
        <v>29.67</v>
      </c>
      <c r="CU991" s="2">
        <f t="shared" ref="CU991:CU1026" si="832">AG991</f>
        <v>0</v>
      </c>
      <c r="CV991" s="2">
        <f t="shared" ref="CV991:CV1026" si="833">AH991</f>
        <v>3.45</v>
      </c>
      <c r="CW991" s="2">
        <f t="shared" ref="CW991:CW1026" si="834">AI991</f>
        <v>0</v>
      </c>
      <c r="CX991" s="2">
        <f t="shared" ref="CX991:CX1026" si="835">AJ991</f>
        <v>0</v>
      </c>
      <c r="CY991" s="2">
        <f>(((S991+R991)*AT991)/100)</f>
        <v>13.53</v>
      </c>
      <c r="CZ991" s="2">
        <f>(((S991+R991)*AU991)/100)</f>
        <v>8.25</v>
      </c>
      <c r="DA991" s="2"/>
      <c r="DB991" s="2"/>
      <c r="DC991" s="2" t="s">
        <v>3</v>
      </c>
      <c r="DD991" s="2" t="s">
        <v>3</v>
      </c>
      <c r="DE991" s="2" t="s">
        <v>3</v>
      </c>
      <c r="DF991" s="2" t="s">
        <v>3</v>
      </c>
      <c r="DG991" s="2" t="s">
        <v>3</v>
      </c>
      <c r="DH991" s="2" t="s">
        <v>3</v>
      </c>
      <c r="DI991" s="2" t="s">
        <v>3</v>
      </c>
      <c r="DJ991" s="2" t="s">
        <v>3</v>
      </c>
      <c r="DK991" s="2" t="s">
        <v>3</v>
      </c>
      <c r="DL991" s="2" t="s">
        <v>3</v>
      </c>
      <c r="DM991" s="2" t="s">
        <v>3</v>
      </c>
      <c r="DN991" s="2">
        <v>0</v>
      </c>
      <c r="DO991" s="2">
        <v>0</v>
      </c>
      <c r="DP991" s="2">
        <v>1</v>
      </c>
      <c r="DQ991" s="2">
        <v>1</v>
      </c>
      <c r="DR991" s="2"/>
      <c r="DS991" s="2"/>
      <c r="DT991" s="2"/>
      <c r="DU991" s="2">
        <v>1013</v>
      </c>
      <c r="DV991" s="2" t="s">
        <v>160</v>
      </c>
      <c r="DW991" s="2" t="s">
        <v>160</v>
      </c>
      <c r="DX991" s="2">
        <v>1</v>
      </c>
      <c r="DY991" s="2"/>
      <c r="DZ991" s="2" t="s">
        <v>3</v>
      </c>
      <c r="EA991" s="2" t="s">
        <v>3</v>
      </c>
      <c r="EB991" s="2" t="s">
        <v>3</v>
      </c>
      <c r="EC991" s="2" t="s">
        <v>3</v>
      </c>
      <c r="ED991" s="2"/>
      <c r="EE991" s="2">
        <v>54328965</v>
      </c>
      <c r="EF991" s="2">
        <v>2</v>
      </c>
      <c r="EG991" s="2" t="s">
        <v>21</v>
      </c>
      <c r="EH991" s="2">
        <v>0</v>
      </c>
      <c r="EI991" s="2" t="s">
        <v>3</v>
      </c>
      <c r="EJ991" s="2">
        <v>1</v>
      </c>
      <c r="EK991" s="2">
        <v>11001</v>
      </c>
      <c r="EL991" s="2" t="s">
        <v>22</v>
      </c>
      <c r="EM991" s="2" t="s">
        <v>23</v>
      </c>
      <c r="EN991" s="2"/>
      <c r="EO991" s="2" t="s">
        <v>3</v>
      </c>
      <c r="EP991" s="2"/>
      <c r="EQ991" s="2">
        <v>1441792</v>
      </c>
      <c r="ER991" s="2">
        <v>1532.16</v>
      </c>
      <c r="ES991" s="2">
        <v>1500.62</v>
      </c>
      <c r="ET991" s="2">
        <v>1.87</v>
      </c>
      <c r="EU991" s="2">
        <v>0</v>
      </c>
      <c r="EV991" s="2">
        <v>29.67</v>
      </c>
      <c r="EW991" s="2">
        <v>3.45</v>
      </c>
      <c r="EX991" s="2">
        <v>0</v>
      </c>
      <c r="EY991" s="2">
        <v>1</v>
      </c>
      <c r="EZ991" s="2"/>
      <c r="FA991" s="2"/>
      <c r="FB991" s="2"/>
      <c r="FC991" s="2"/>
      <c r="FD991" s="2"/>
      <c r="FE991" s="2"/>
      <c r="FF991" s="2"/>
      <c r="FG991" s="2"/>
      <c r="FH991" s="2"/>
      <c r="FI991" s="2"/>
      <c r="FJ991" s="2"/>
      <c r="FK991" s="2"/>
      <c r="FL991" s="2"/>
      <c r="FM991" s="2"/>
      <c r="FN991" s="2"/>
      <c r="FO991" s="2"/>
      <c r="FP991" s="2"/>
      <c r="FQ991" s="2">
        <v>0</v>
      </c>
      <c r="FR991" s="2">
        <f t="shared" ref="FR991:FR1026" si="836">ROUND(IF(BI991=3,GM991,0),0)</f>
        <v>0</v>
      </c>
      <c r="FS991" s="2">
        <v>0</v>
      </c>
      <c r="FT991" s="2"/>
      <c r="FU991" s="2"/>
      <c r="FV991" s="2"/>
      <c r="FW991" s="2"/>
      <c r="FX991" s="2">
        <v>123</v>
      </c>
      <c r="FY991" s="2">
        <v>75</v>
      </c>
      <c r="FZ991" s="2"/>
      <c r="GA991" s="2" t="s">
        <v>3</v>
      </c>
      <c r="GB991" s="2"/>
      <c r="GC991" s="2"/>
      <c r="GD991" s="2">
        <v>1</v>
      </c>
      <c r="GE991" s="2"/>
      <c r="GF991" s="2">
        <v>-736195811</v>
      </c>
      <c r="GG991" s="2">
        <v>2</v>
      </c>
      <c r="GH991" s="2">
        <v>1</v>
      </c>
      <c r="GI991" s="2">
        <v>-2</v>
      </c>
      <c r="GJ991" s="2">
        <v>0</v>
      </c>
      <c r="GK991" s="2">
        <v>0</v>
      </c>
      <c r="GL991" s="2">
        <f t="shared" ref="GL991:GL1026" si="837">ROUND(IF(AND(BH991=3,BI991=3,FS991&lt;&gt;0),P991,0),0)</f>
        <v>0</v>
      </c>
      <c r="GM991" s="2">
        <f t="shared" ref="GM991:GM1026" si="838">ROUND(O991+X991+Y991,0)+GX991</f>
        <v>34</v>
      </c>
      <c r="GN991" s="2">
        <f t="shared" ref="GN991:GN1026" si="839">IF(OR(BI991=0,BI991=1),GM991-GX991,0)</f>
        <v>34</v>
      </c>
      <c r="GO991" s="2">
        <f t="shared" ref="GO991:GO1026" si="840">IF(BI991=2,GM991-GX991,0)</f>
        <v>0</v>
      </c>
      <c r="GP991" s="2">
        <f t="shared" ref="GP991:GP1026" si="841">IF(BI991=4,GM991-GX991,0)</f>
        <v>0</v>
      </c>
      <c r="GQ991" s="2"/>
      <c r="GR991" s="2">
        <v>0</v>
      </c>
      <c r="GS991" s="2">
        <v>3</v>
      </c>
      <c r="GT991" s="2">
        <v>0</v>
      </c>
      <c r="GU991" s="2" t="s">
        <v>3</v>
      </c>
      <c r="GV991" s="2">
        <f t="shared" ref="GV991:GV1004" si="842">ROUND((GT991),2)</f>
        <v>0</v>
      </c>
      <c r="GW991" s="2">
        <v>1</v>
      </c>
      <c r="GX991" s="2">
        <f t="shared" ref="GX991:GX1026" si="843">ROUND(HC991*I991,0)</f>
        <v>0</v>
      </c>
      <c r="GY991" s="2"/>
      <c r="GZ991" s="2"/>
      <c r="HA991" s="2">
        <v>0</v>
      </c>
      <c r="HB991" s="2">
        <v>0</v>
      </c>
      <c r="HC991" s="2">
        <f t="shared" ref="HC991:HC1026" si="844">GV991*GW991</f>
        <v>0</v>
      </c>
      <c r="HD991" s="2"/>
      <c r="HE991" s="2" t="s">
        <v>3</v>
      </c>
      <c r="HF991" s="2" t="s">
        <v>3</v>
      </c>
      <c r="HG991" s="2"/>
      <c r="HH991" s="2"/>
      <c r="HI991" s="2"/>
      <c r="HJ991" s="2"/>
      <c r="HK991" s="2"/>
      <c r="HL991" s="2"/>
      <c r="HM991" s="2" t="s">
        <v>3</v>
      </c>
      <c r="HN991" s="2" t="s">
        <v>24</v>
      </c>
      <c r="HO991" s="2" t="s">
        <v>25</v>
      </c>
      <c r="HP991" s="2" t="s">
        <v>22</v>
      </c>
      <c r="HQ991" s="2" t="s">
        <v>22</v>
      </c>
      <c r="HR991" s="2"/>
      <c r="HS991" s="2"/>
      <c r="HT991" s="2"/>
      <c r="HU991" s="2"/>
      <c r="HV991" s="2"/>
      <c r="HW991" s="2"/>
      <c r="HX991" s="2"/>
      <c r="HY991" s="2"/>
      <c r="HZ991" s="2"/>
      <c r="IA991" s="2"/>
      <c r="IB991" s="2"/>
      <c r="IC991" s="2"/>
      <c r="ID991" s="2"/>
      <c r="IE991" s="2"/>
      <c r="IF991" s="2"/>
      <c r="IG991" s="2"/>
      <c r="IH991" s="2"/>
      <c r="II991" s="2"/>
      <c r="IJ991" s="2"/>
      <c r="IK991" s="2">
        <v>0</v>
      </c>
      <c r="IL991" s="2"/>
      <c r="IM991" s="2"/>
      <c r="IN991" s="2"/>
      <c r="IO991" s="2"/>
      <c r="IP991" s="2"/>
      <c r="IQ991" s="2"/>
      <c r="IR991" s="2"/>
      <c r="IS991" s="2"/>
      <c r="IT991" s="2"/>
      <c r="IU991" s="2"/>
    </row>
    <row r="992" spans="1:255" x14ac:dyDescent="0.2">
      <c r="A992">
        <v>17</v>
      </c>
      <c r="B992">
        <v>1</v>
      </c>
      <c r="C992">
        <f>ROW(SmtRes!A848)</f>
        <v>848</v>
      </c>
      <c r="D992">
        <f>ROW(EtalonRes!A860)</f>
        <v>860</v>
      </c>
      <c r="E992" t="s">
        <v>519</v>
      </c>
      <c r="F992" t="s">
        <v>158</v>
      </c>
      <c r="G992" t="s">
        <v>159</v>
      </c>
      <c r="H992" t="s">
        <v>160</v>
      </c>
      <c r="I992">
        <f>'1.Лок.смета.и.Акт'!E109</f>
        <v>0.35499999999999998</v>
      </c>
      <c r="J992">
        <v>0</v>
      </c>
      <c r="K992">
        <v>0.35499999999999998</v>
      </c>
      <c r="L992">
        <v>0.71</v>
      </c>
      <c r="M992">
        <v>0</v>
      </c>
      <c r="N992">
        <f t="shared" si="807"/>
        <v>0.71</v>
      </c>
      <c r="O992">
        <f t="shared" si="808"/>
        <v>272</v>
      </c>
      <c r="P992">
        <f t="shared" si="809"/>
        <v>0</v>
      </c>
      <c r="Q992">
        <f t="shared" si="810"/>
        <v>5</v>
      </c>
      <c r="R992">
        <f t="shared" si="811"/>
        <v>0</v>
      </c>
      <c r="S992">
        <f t="shared" si="812"/>
        <v>267</v>
      </c>
      <c r="T992">
        <f t="shared" si="813"/>
        <v>0</v>
      </c>
      <c r="U992" t="e">
        <f t="shared" si="814"/>
        <v>#REF!</v>
      </c>
      <c r="V992">
        <f t="shared" si="815"/>
        <v>0</v>
      </c>
      <c r="W992">
        <f t="shared" si="816"/>
        <v>0</v>
      </c>
      <c r="X992" t="e">
        <f t="shared" si="817"/>
        <v>#REF!</v>
      </c>
      <c r="Y992" t="e">
        <f t="shared" si="818"/>
        <v>#REF!</v>
      </c>
      <c r="AA992">
        <v>69726884</v>
      </c>
      <c r="AB992">
        <f t="shared" si="819"/>
        <v>31.54</v>
      </c>
      <c r="AC992">
        <f>ROUND((ES992+(SUM(SmtRes!BC846:'SmtRes'!BC848)+SUM(EtalonRes!AL858:'EtalonRes'!AL860))),2)</f>
        <v>0</v>
      </c>
      <c r="AD992">
        <f t="shared" si="820"/>
        <v>1.87</v>
      </c>
      <c r="AE992">
        <f t="shared" si="821"/>
        <v>0</v>
      </c>
      <c r="AF992">
        <f t="shared" si="822"/>
        <v>29.67</v>
      </c>
      <c r="AG992">
        <f t="shared" si="823"/>
        <v>0</v>
      </c>
      <c r="AH992" t="e">
        <f t="shared" si="824"/>
        <v>#REF!</v>
      </c>
      <c r="AI992">
        <f t="shared" si="825"/>
        <v>0</v>
      </c>
      <c r="AJ992">
        <f t="shared" si="826"/>
        <v>0</v>
      </c>
      <c r="AK992">
        <v>1532.16</v>
      </c>
      <c r="AL992">
        <v>1500.62</v>
      </c>
      <c r="AM992">
        <v>1.87</v>
      </c>
      <c r="AN992">
        <v>0</v>
      </c>
      <c r="AO992">
        <v>29.67</v>
      </c>
      <c r="AP992">
        <v>0</v>
      </c>
      <c r="AQ992" t="e">
        <f>'1.Лок.смета.и.Акт'!#REF!</f>
        <v>#REF!</v>
      </c>
      <c r="AR992">
        <v>0</v>
      </c>
      <c r="AS992">
        <v>0</v>
      </c>
      <c r="AT992">
        <v>117</v>
      </c>
      <c r="AU992">
        <v>64</v>
      </c>
      <c r="AV992">
        <v>1</v>
      </c>
      <c r="AW992">
        <v>1</v>
      </c>
      <c r="AZ992">
        <v>1</v>
      </c>
      <c r="BA992">
        <v>25.36</v>
      </c>
      <c r="BB992">
        <v>7.84</v>
      </c>
      <c r="BC992">
        <v>7.56</v>
      </c>
      <c r="BD992" t="s">
        <v>3</v>
      </c>
      <c r="BE992" t="s">
        <v>3</v>
      </c>
      <c r="BF992" t="s">
        <v>3</v>
      </c>
      <c r="BG992" t="s">
        <v>3</v>
      </c>
      <c r="BH992">
        <v>0</v>
      </c>
      <c r="BI992">
        <v>1</v>
      </c>
      <c r="BJ992" t="s">
        <v>161</v>
      </c>
      <c r="BM992">
        <v>11001</v>
      </c>
      <c r="BN992">
        <v>0</v>
      </c>
      <c r="BO992" t="s">
        <v>158</v>
      </c>
      <c r="BP992">
        <v>1</v>
      </c>
      <c r="BQ992">
        <v>2</v>
      </c>
      <c r="BR992">
        <v>0</v>
      </c>
      <c r="BS992">
        <v>19.8</v>
      </c>
      <c r="BT992">
        <v>1</v>
      </c>
      <c r="BU992">
        <v>1</v>
      </c>
      <c r="BV992">
        <v>1</v>
      </c>
      <c r="BW992">
        <v>1</v>
      </c>
      <c r="BX992">
        <v>1</v>
      </c>
      <c r="BY992" t="s">
        <v>3</v>
      </c>
      <c r="BZ992" t="e">
        <f>'1.Лок.смета.и.Акт'!#REF!</f>
        <v>#REF!</v>
      </c>
      <c r="CA992" t="e">
        <f>'1.Лок.смета.и.Акт'!#REF!</f>
        <v>#REF!</v>
      </c>
      <c r="CB992" t="s">
        <v>3</v>
      </c>
      <c r="CE992">
        <v>0</v>
      </c>
      <c r="CF992">
        <v>0</v>
      </c>
      <c r="CG992">
        <v>0</v>
      </c>
      <c r="CH992">
        <v>77</v>
      </c>
      <c r="CI992">
        <v>0</v>
      </c>
      <c r="CJ992">
        <v>0</v>
      </c>
      <c r="CK992">
        <v>0</v>
      </c>
      <c r="CL992">
        <v>0</v>
      </c>
      <c r="CM992">
        <v>0</v>
      </c>
      <c r="CN992" t="s">
        <v>3</v>
      </c>
      <c r="CO992">
        <v>0</v>
      </c>
      <c r="CP992">
        <f t="shared" si="827"/>
        <v>272</v>
      </c>
      <c r="CQ992">
        <f t="shared" si="828"/>
        <v>0</v>
      </c>
      <c r="CR992">
        <f t="shared" si="829"/>
        <v>14.6608</v>
      </c>
      <c r="CS992">
        <f t="shared" si="830"/>
        <v>0</v>
      </c>
      <c r="CT992">
        <f t="shared" si="831"/>
        <v>752.43119999999999</v>
      </c>
      <c r="CU992">
        <f t="shared" si="832"/>
        <v>0</v>
      </c>
      <c r="CV992" t="e">
        <f t="shared" si="833"/>
        <v>#REF!</v>
      </c>
      <c r="CW992">
        <f t="shared" si="834"/>
        <v>0</v>
      </c>
      <c r="CX992">
        <f t="shared" si="835"/>
        <v>0</v>
      </c>
      <c r="CY992" t="e">
        <f>(S992+R992)*(BZ992/100)</f>
        <v>#REF!</v>
      </c>
      <c r="CZ992" t="e">
        <f>(S992+R992)*(CA992/100)</f>
        <v>#REF!</v>
      </c>
      <c r="DC992" t="s">
        <v>3</v>
      </c>
      <c r="DD992" t="s">
        <v>3</v>
      </c>
      <c r="DE992" t="s">
        <v>3</v>
      </c>
      <c r="DF992" t="s">
        <v>3</v>
      </c>
      <c r="DG992" t="s">
        <v>3</v>
      </c>
      <c r="DH992" t="s">
        <v>3</v>
      </c>
      <c r="DI992" t="s">
        <v>3</v>
      </c>
      <c r="DJ992" t="s">
        <v>3</v>
      </c>
      <c r="DK992" t="s">
        <v>3</v>
      </c>
      <c r="DL992" t="s">
        <v>3</v>
      </c>
      <c r="DM992" t="s">
        <v>3</v>
      </c>
      <c r="DN992">
        <v>123</v>
      </c>
      <c r="DO992">
        <v>75</v>
      </c>
      <c r="DP992">
        <v>1</v>
      </c>
      <c r="DQ992">
        <v>1</v>
      </c>
      <c r="DU992">
        <v>1013</v>
      </c>
      <c r="DV992" t="s">
        <v>160</v>
      </c>
      <c r="DW992" t="str">
        <f>'1.Лок.смета.и.Акт'!D109</f>
        <v>100 м2 поверхности</v>
      </c>
      <c r="DX992">
        <v>1</v>
      </c>
      <c r="DZ992" t="s">
        <v>3</v>
      </c>
      <c r="EA992" t="s">
        <v>3</v>
      </c>
      <c r="EB992" t="s">
        <v>3</v>
      </c>
      <c r="EC992" t="s">
        <v>3</v>
      </c>
      <c r="EE992">
        <v>54328965</v>
      </c>
      <c r="EF992">
        <v>2</v>
      </c>
      <c r="EG992" t="s">
        <v>21</v>
      </c>
      <c r="EH992">
        <v>0</v>
      </c>
      <c r="EI992" t="s">
        <v>3</v>
      </c>
      <c r="EJ992">
        <v>1</v>
      </c>
      <c r="EK992">
        <v>11001</v>
      </c>
      <c r="EL992" t="s">
        <v>22</v>
      </c>
      <c r="EM992" t="s">
        <v>23</v>
      </c>
      <c r="EO992" t="s">
        <v>3</v>
      </c>
      <c r="EQ992">
        <v>1441792</v>
      </c>
      <c r="ER992">
        <v>1532.16</v>
      </c>
      <c r="ES992">
        <v>1500.62</v>
      </c>
      <c r="ET992">
        <v>1.87</v>
      </c>
      <c r="EU992">
        <v>0</v>
      </c>
      <c r="EV992">
        <v>29.67</v>
      </c>
      <c r="EW992" t="e">
        <f>'1.Лок.смета.и.Акт'!#REF!</f>
        <v>#REF!</v>
      </c>
      <c r="EX992">
        <v>0</v>
      </c>
      <c r="EY992">
        <v>1</v>
      </c>
      <c r="FQ992">
        <v>0</v>
      </c>
      <c r="FR992">
        <f t="shared" si="836"/>
        <v>0</v>
      </c>
      <c r="FS992">
        <v>0</v>
      </c>
      <c r="FX992">
        <v>123</v>
      </c>
      <c r="FY992">
        <v>75</v>
      </c>
      <c r="GA992" t="s">
        <v>3</v>
      </c>
      <c r="GD992">
        <v>1</v>
      </c>
      <c r="GF992">
        <v>-736195811</v>
      </c>
      <c r="GG992">
        <v>2</v>
      </c>
      <c r="GH992">
        <v>1</v>
      </c>
      <c r="GI992">
        <v>2</v>
      </c>
      <c r="GJ992">
        <v>0</v>
      </c>
      <c r="GK992">
        <v>0</v>
      </c>
      <c r="GL992">
        <f t="shared" si="837"/>
        <v>0</v>
      </c>
      <c r="GM992" t="e">
        <f t="shared" si="838"/>
        <v>#REF!</v>
      </c>
      <c r="GN992" t="e">
        <f t="shared" si="839"/>
        <v>#REF!</v>
      </c>
      <c r="GO992">
        <f t="shared" si="840"/>
        <v>0</v>
      </c>
      <c r="GP992">
        <f t="shared" si="841"/>
        <v>0</v>
      </c>
      <c r="GR992">
        <v>0</v>
      </c>
      <c r="GS992">
        <v>3</v>
      </c>
      <c r="GT992">
        <v>0</v>
      </c>
      <c r="GU992" t="s">
        <v>3</v>
      </c>
      <c r="GV992">
        <f t="shared" si="842"/>
        <v>0</v>
      </c>
      <c r="GW992">
        <v>1015.2</v>
      </c>
      <c r="GX992">
        <f t="shared" si="843"/>
        <v>0</v>
      </c>
      <c r="HA992">
        <v>0</v>
      </c>
      <c r="HB992">
        <v>0</v>
      </c>
      <c r="HC992">
        <f t="shared" si="844"/>
        <v>0</v>
      </c>
      <c r="HE992" t="s">
        <v>3</v>
      </c>
      <c r="HF992" t="s">
        <v>3</v>
      </c>
      <c r="HM992" t="s">
        <v>3</v>
      </c>
      <c r="HN992" t="s">
        <v>24</v>
      </c>
      <c r="HO992" t="s">
        <v>25</v>
      </c>
      <c r="HP992" t="s">
        <v>22</v>
      </c>
      <c r="HQ992" t="s">
        <v>22</v>
      </c>
      <c r="IK992">
        <v>0</v>
      </c>
    </row>
    <row r="993" spans="1:255" x14ac:dyDescent="0.2">
      <c r="A993" s="2">
        <v>18</v>
      </c>
      <c r="B993" s="2">
        <v>1</v>
      </c>
      <c r="C993" s="2">
        <v>845</v>
      </c>
      <c r="D993" s="2"/>
      <c r="E993" s="2" t="s">
        <v>520</v>
      </c>
      <c r="F993" s="2" t="s">
        <v>163</v>
      </c>
      <c r="G993" s="2" t="s">
        <v>164</v>
      </c>
      <c r="H993" s="2" t="s">
        <v>56</v>
      </c>
      <c r="I993" s="2">
        <f>I991*J993</f>
        <v>40.825000000000003</v>
      </c>
      <c r="J993" s="2">
        <v>115.00000000000001</v>
      </c>
      <c r="K993" s="2">
        <v>115</v>
      </c>
      <c r="L993" s="2">
        <v>81.650000000000006</v>
      </c>
      <c r="M993" s="2">
        <v>0</v>
      </c>
      <c r="N993" s="2">
        <f t="shared" si="807"/>
        <v>81.650000000000006</v>
      </c>
      <c r="O993" s="2">
        <f t="shared" si="808"/>
        <v>501</v>
      </c>
      <c r="P993" s="2">
        <f t="shared" si="809"/>
        <v>501</v>
      </c>
      <c r="Q993" s="2">
        <f t="shared" si="810"/>
        <v>0</v>
      </c>
      <c r="R993" s="2">
        <f t="shared" si="811"/>
        <v>0</v>
      </c>
      <c r="S993" s="2">
        <f t="shared" si="812"/>
        <v>0</v>
      </c>
      <c r="T993" s="2">
        <f t="shared" si="813"/>
        <v>0</v>
      </c>
      <c r="U993" s="2">
        <f t="shared" si="814"/>
        <v>0</v>
      </c>
      <c r="V993" s="2">
        <f t="shared" si="815"/>
        <v>0</v>
      </c>
      <c r="W993" s="2">
        <f t="shared" si="816"/>
        <v>0</v>
      </c>
      <c r="X993" s="2">
        <f t="shared" si="817"/>
        <v>0</v>
      </c>
      <c r="Y993" s="2">
        <f t="shared" si="818"/>
        <v>0</v>
      </c>
      <c r="Z993" s="2"/>
      <c r="AA993" s="2">
        <v>69726971</v>
      </c>
      <c r="AB993" s="2">
        <f t="shared" si="819"/>
        <v>12.26</v>
      </c>
      <c r="AC993" s="2">
        <f>ROUND((ES993),2)</f>
        <v>12.26</v>
      </c>
      <c r="AD993" s="2">
        <f t="shared" si="820"/>
        <v>0</v>
      </c>
      <c r="AE993" s="2">
        <f t="shared" si="821"/>
        <v>0</v>
      </c>
      <c r="AF993" s="2">
        <f t="shared" si="822"/>
        <v>0</v>
      </c>
      <c r="AG993" s="2">
        <f t="shared" si="823"/>
        <v>0</v>
      </c>
      <c r="AH993" s="2">
        <f t="shared" si="824"/>
        <v>0</v>
      </c>
      <c r="AI993" s="2">
        <f t="shared" si="825"/>
        <v>0</v>
      </c>
      <c r="AJ993" s="2">
        <f t="shared" si="826"/>
        <v>0.01</v>
      </c>
      <c r="AK993" s="2">
        <v>12.26</v>
      </c>
      <c r="AL993" s="2">
        <v>12.26</v>
      </c>
      <c r="AM993" s="2">
        <v>0</v>
      </c>
      <c r="AN993" s="2">
        <v>0</v>
      </c>
      <c r="AO993" s="2">
        <v>0</v>
      </c>
      <c r="AP993" s="2">
        <v>0</v>
      </c>
      <c r="AQ993" s="2">
        <v>0</v>
      </c>
      <c r="AR993" s="2">
        <v>0</v>
      </c>
      <c r="AS993" s="2">
        <v>0.01</v>
      </c>
      <c r="AT993" s="2">
        <v>0</v>
      </c>
      <c r="AU993" s="2">
        <v>0</v>
      </c>
      <c r="AV993" s="2">
        <v>1</v>
      </c>
      <c r="AW993" s="2">
        <v>1</v>
      </c>
      <c r="AX993" s="2"/>
      <c r="AY993" s="2"/>
      <c r="AZ993" s="2">
        <v>1</v>
      </c>
      <c r="BA993" s="2">
        <v>1</v>
      </c>
      <c r="BB993" s="2">
        <v>1</v>
      </c>
      <c r="BC993" s="2">
        <v>1</v>
      </c>
      <c r="BD993" s="2" t="s">
        <v>3</v>
      </c>
      <c r="BE993" s="2" t="s">
        <v>3</v>
      </c>
      <c r="BF993" s="2" t="s">
        <v>3</v>
      </c>
      <c r="BG993" s="2" t="s">
        <v>3</v>
      </c>
      <c r="BH993" s="2">
        <v>3</v>
      </c>
      <c r="BI993" s="2">
        <v>1</v>
      </c>
      <c r="BJ993" s="2" t="s">
        <v>165</v>
      </c>
      <c r="BK993" s="2"/>
      <c r="BL993" s="2"/>
      <c r="BM993" s="2">
        <v>500001</v>
      </c>
      <c r="BN993" s="2">
        <v>0</v>
      </c>
      <c r="BO993" s="2" t="s">
        <v>3</v>
      </c>
      <c r="BP993" s="2">
        <v>0</v>
      </c>
      <c r="BQ993" s="2">
        <v>8</v>
      </c>
      <c r="BR993" s="2">
        <v>0</v>
      </c>
      <c r="BS993" s="2">
        <v>1</v>
      </c>
      <c r="BT993" s="2">
        <v>1</v>
      </c>
      <c r="BU993" s="2">
        <v>1</v>
      </c>
      <c r="BV993" s="2">
        <v>1</v>
      </c>
      <c r="BW993" s="2">
        <v>1</v>
      </c>
      <c r="BX993" s="2">
        <v>1</v>
      </c>
      <c r="BY993" s="2" t="s">
        <v>3</v>
      </c>
      <c r="BZ993" s="2">
        <v>0</v>
      </c>
      <c r="CA993" s="2">
        <v>0</v>
      </c>
      <c r="CB993" s="2" t="s">
        <v>3</v>
      </c>
      <c r="CC993" s="2"/>
      <c r="CD993" s="2"/>
      <c r="CE993" s="2">
        <v>0</v>
      </c>
      <c r="CF993" s="2">
        <v>0</v>
      </c>
      <c r="CG993" s="2">
        <v>0</v>
      </c>
      <c r="CH993" s="2">
        <v>77</v>
      </c>
      <c r="CI993" s="2">
        <v>1</v>
      </c>
      <c r="CJ993" s="2">
        <v>0</v>
      </c>
      <c r="CK993" s="2">
        <v>0</v>
      </c>
      <c r="CL993" s="2">
        <v>0</v>
      </c>
      <c r="CM993" s="2">
        <v>0</v>
      </c>
      <c r="CN993" s="2" t="s">
        <v>3</v>
      </c>
      <c r="CO993" s="2">
        <v>0</v>
      </c>
      <c r="CP993" s="2">
        <f t="shared" si="827"/>
        <v>501</v>
      </c>
      <c r="CQ993" s="2">
        <f t="shared" si="828"/>
        <v>12.26</v>
      </c>
      <c r="CR993" s="2">
        <f t="shared" si="829"/>
        <v>0</v>
      </c>
      <c r="CS993" s="2">
        <f t="shared" si="830"/>
        <v>0</v>
      </c>
      <c r="CT993" s="2">
        <f t="shared" si="831"/>
        <v>0</v>
      </c>
      <c r="CU993" s="2">
        <f t="shared" si="832"/>
        <v>0</v>
      </c>
      <c r="CV993" s="2">
        <f t="shared" si="833"/>
        <v>0</v>
      </c>
      <c r="CW993" s="2">
        <f t="shared" si="834"/>
        <v>0</v>
      </c>
      <c r="CX993" s="2">
        <f t="shared" si="835"/>
        <v>0.01</v>
      </c>
      <c r="CY993" s="2">
        <f>(((S993+R993)*AT993)/100)</f>
        <v>0</v>
      </c>
      <c r="CZ993" s="2">
        <f>(((S993+R993)*AU993)/100)</f>
        <v>0</v>
      </c>
      <c r="DA993" s="2"/>
      <c r="DB993" s="2"/>
      <c r="DC993" s="2" t="s">
        <v>3</v>
      </c>
      <c r="DD993" s="2" t="s">
        <v>3</v>
      </c>
      <c r="DE993" s="2" t="s">
        <v>3</v>
      </c>
      <c r="DF993" s="2" t="s">
        <v>3</v>
      </c>
      <c r="DG993" s="2" t="s">
        <v>3</v>
      </c>
      <c r="DH993" s="2" t="s">
        <v>3</v>
      </c>
      <c r="DI993" s="2" t="s">
        <v>3</v>
      </c>
      <c r="DJ993" s="2" t="s">
        <v>3</v>
      </c>
      <c r="DK993" s="2" t="s">
        <v>3</v>
      </c>
      <c r="DL993" s="2" t="s">
        <v>3</v>
      </c>
      <c r="DM993" s="2" t="s">
        <v>3</v>
      </c>
      <c r="DN993" s="2">
        <v>0</v>
      </c>
      <c r="DO993" s="2">
        <v>0</v>
      </c>
      <c r="DP993" s="2">
        <v>1</v>
      </c>
      <c r="DQ993" s="2">
        <v>1</v>
      </c>
      <c r="DR993" s="2"/>
      <c r="DS993" s="2"/>
      <c r="DT993" s="2"/>
      <c r="DU993" s="2">
        <v>1005</v>
      </c>
      <c r="DV993" s="2" t="s">
        <v>56</v>
      </c>
      <c r="DW993" s="2" t="s">
        <v>56</v>
      </c>
      <c r="DX993" s="2">
        <v>1</v>
      </c>
      <c r="DY993" s="2"/>
      <c r="DZ993" s="2" t="s">
        <v>3</v>
      </c>
      <c r="EA993" s="2" t="s">
        <v>3</v>
      </c>
      <c r="EB993" s="2" t="s">
        <v>3</v>
      </c>
      <c r="EC993" s="2" t="s">
        <v>3</v>
      </c>
      <c r="ED993" s="2"/>
      <c r="EE993" s="2">
        <v>54328897</v>
      </c>
      <c r="EF993" s="2">
        <v>8</v>
      </c>
      <c r="EG993" s="2" t="s">
        <v>31</v>
      </c>
      <c r="EH993" s="2">
        <v>0</v>
      </c>
      <c r="EI993" s="2" t="s">
        <v>3</v>
      </c>
      <c r="EJ993" s="2">
        <v>1</v>
      </c>
      <c r="EK993" s="2">
        <v>500001</v>
      </c>
      <c r="EL993" s="2" t="s">
        <v>32</v>
      </c>
      <c r="EM993" s="2" t="s">
        <v>33</v>
      </c>
      <c r="EN993" s="2"/>
      <c r="EO993" s="2" t="s">
        <v>3</v>
      </c>
      <c r="EP993" s="2"/>
      <c r="EQ993" s="2">
        <v>0</v>
      </c>
      <c r="ER993" s="2">
        <v>12.26</v>
      </c>
      <c r="ES993" s="2">
        <v>12.26</v>
      </c>
      <c r="ET993" s="2">
        <v>0</v>
      </c>
      <c r="EU993" s="2">
        <v>0</v>
      </c>
      <c r="EV993" s="2">
        <v>0</v>
      </c>
      <c r="EW993" s="2">
        <v>0</v>
      </c>
      <c r="EX993" s="2">
        <v>0</v>
      </c>
      <c r="EY993" s="2"/>
      <c r="EZ993" s="2"/>
      <c r="FA993" s="2"/>
      <c r="FB993" s="2"/>
      <c r="FC993" s="2"/>
      <c r="FD993" s="2"/>
      <c r="FE993" s="2"/>
      <c r="FF993" s="2"/>
      <c r="FG993" s="2"/>
      <c r="FH993" s="2"/>
      <c r="FI993" s="2"/>
      <c r="FJ993" s="2"/>
      <c r="FK993" s="2"/>
      <c r="FL993" s="2"/>
      <c r="FM993" s="2"/>
      <c r="FN993" s="2"/>
      <c r="FO993" s="2"/>
      <c r="FP993" s="2"/>
      <c r="FQ993" s="2">
        <v>0</v>
      </c>
      <c r="FR993" s="2">
        <f t="shared" si="836"/>
        <v>0</v>
      </c>
      <c r="FS993" s="2">
        <v>0</v>
      </c>
      <c r="FT993" s="2"/>
      <c r="FU993" s="2"/>
      <c r="FV993" s="2"/>
      <c r="FW993" s="2"/>
      <c r="FX993" s="2">
        <v>0</v>
      </c>
      <c r="FY993" s="2">
        <v>0</v>
      </c>
      <c r="FZ993" s="2"/>
      <c r="GA993" s="2" t="s">
        <v>3</v>
      </c>
      <c r="GB993" s="2"/>
      <c r="GC993" s="2"/>
      <c r="GD993" s="2">
        <v>1</v>
      </c>
      <c r="GE993" s="2"/>
      <c r="GF993" s="2">
        <v>-810689284</v>
      </c>
      <c r="GG993" s="2">
        <v>2</v>
      </c>
      <c r="GH993" s="2">
        <v>1</v>
      </c>
      <c r="GI993" s="2">
        <v>-2</v>
      </c>
      <c r="GJ993" s="2">
        <v>0</v>
      </c>
      <c r="GK993" s="2">
        <v>0</v>
      </c>
      <c r="GL993" s="2">
        <f t="shared" si="837"/>
        <v>0</v>
      </c>
      <c r="GM993" s="2">
        <f t="shared" si="838"/>
        <v>501</v>
      </c>
      <c r="GN993" s="2">
        <f t="shared" si="839"/>
        <v>501</v>
      </c>
      <c r="GO993" s="2">
        <f t="shared" si="840"/>
        <v>0</v>
      </c>
      <c r="GP993" s="2">
        <f t="shared" si="841"/>
        <v>0</v>
      </c>
      <c r="GQ993" s="2"/>
      <c r="GR993" s="2">
        <v>0</v>
      </c>
      <c r="GS993" s="2">
        <v>3</v>
      </c>
      <c r="GT993" s="2">
        <v>0</v>
      </c>
      <c r="GU993" s="2" t="s">
        <v>3</v>
      </c>
      <c r="GV993" s="2">
        <f t="shared" si="842"/>
        <v>0</v>
      </c>
      <c r="GW993" s="2">
        <v>1</v>
      </c>
      <c r="GX993" s="2">
        <f t="shared" si="843"/>
        <v>0</v>
      </c>
      <c r="GY993" s="2"/>
      <c r="GZ993" s="2"/>
      <c r="HA993" s="2">
        <v>0</v>
      </c>
      <c r="HB993" s="2">
        <v>0</v>
      </c>
      <c r="HC993" s="2">
        <f t="shared" si="844"/>
        <v>0</v>
      </c>
      <c r="HD993" s="2"/>
      <c r="HE993" s="2" t="s">
        <v>3</v>
      </c>
      <c r="HF993" s="2" t="s">
        <v>3</v>
      </c>
      <c r="HG993" s="2"/>
      <c r="HH993" s="2"/>
      <c r="HI993" s="2"/>
      <c r="HJ993" s="2"/>
      <c r="HK993" s="2"/>
      <c r="HL993" s="2"/>
      <c r="HM993" s="2" t="s">
        <v>3</v>
      </c>
      <c r="HN993" s="2" t="s">
        <v>3</v>
      </c>
      <c r="HO993" s="2" t="s">
        <v>3</v>
      </c>
      <c r="HP993" s="2" t="s">
        <v>3</v>
      </c>
      <c r="HQ993" s="2" t="s">
        <v>3</v>
      </c>
      <c r="HR993" s="2"/>
      <c r="HS993" s="2"/>
      <c r="HT993" s="2"/>
      <c r="HU993" s="2"/>
      <c r="HV993" s="2"/>
      <c r="HW993" s="2"/>
      <c r="HX993" s="2"/>
      <c r="HY993" s="2"/>
      <c r="HZ993" s="2"/>
      <c r="IA993" s="2"/>
      <c r="IB993" s="2"/>
      <c r="IC993" s="2"/>
      <c r="ID993" s="2"/>
      <c r="IE993" s="2"/>
      <c r="IF993" s="2"/>
      <c r="IG993" s="2"/>
      <c r="IH993" s="2"/>
      <c r="II993" s="2"/>
      <c r="IJ993" s="2"/>
      <c r="IK993" s="2">
        <v>0</v>
      </c>
      <c r="IL993" s="2"/>
      <c r="IM993" s="2"/>
      <c r="IN993" s="2"/>
      <c r="IO993" s="2"/>
      <c r="IP993" s="2"/>
      <c r="IQ993" s="2"/>
      <c r="IR993" s="2"/>
      <c r="IS993" s="2"/>
      <c r="IT993" s="2"/>
      <c r="IU993" s="2"/>
    </row>
    <row r="994" spans="1:255" x14ac:dyDescent="0.2">
      <c r="A994">
        <v>18</v>
      </c>
      <c r="B994">
        <v>1</v>
      </c>
      <c r="C994">
        <v>848</v>
      </c>
      <c r="E994" t="s">
        <v>520</v>
      </c>
      <c r="F994" t="e">
        <f>'1.Лок.смета.и.Акт'!#REF!</f>
        <v>#REF!</v>
      </c>
      <c r="G994" t="s">
        <v>164</v>
      </c>
      <c r="H994" t="s">
        <v>56</v>
      </c>
      <c r="I994">
        <f>I992*J994</f>
        <v>40.825000000000003</v>
      </c>
      <c r="J994">
        <v>115.00000000000001</v>
      </c>
      <c r="K994">
        <v>115</v>
      </c>
      <c r="L994">
        <v>81.650000000000006</v>
      </c>
      <c r="M994">
        <v>0</v>
      </c>
      <c r="N994">
        <f t="shared" si="807"/>
        <v>81.650000000000006</v>
      </c>
      <c r="O994">
        <f t="shared" si="808"/>
        <v>1006</v>
      </c>
      <c r="P994">
        <f t="shared" si="809"/>
        <v>1006</v>
      </c>
      <c r="Q994">
        <f t="shared" si="810"/>
        <v>0</v>
      </c>
      <c r="R994">
        <f t="shared" si="811"/>
        <v>0</v>
      </c>
      <c r="S994">
        <f t="shared" si="812"/>
        <v>0</v>
      </c>
      <c r="T994">
        <f t="shared" si="813"/>
        <v>0</v>
      </c>
      <c r="U994">
        <f t="shared" si="814"/>
        <v>0</v>
      </c>
      <c r="V994">
        <f t="shared" si="815"/>
        <v>0</v>
      </c>
      <c r="W994">
        <f t="shared" si="816"/>
        <v>0</v>
      </c>
      <c r="X994">
        <f t="shared" si="817"/>
        <v>0</v>
      </c>
      <c r="Y994">
        <f t="shared" si="818"/>
        <v>0</v>
      </c>
      <c r="AA994">
        <v>69726884</v>
      </c>
      <c r="AB994">
        <f t="shared" si="819"/>
        <v>3.26</v>
      </c>
      <c r="AC994">
        <f>ROUND((ES994),2)</f>
        <v>3.26</v>
      </c>
      <c r="AD994">
        <f t="shared" si="820"/>
        <v>0</v>
      </c>
      <c r="AE994">
        <f t="shared" si="821"/>
        <v>0</v>
      </c>
      <c r="AF994">
        <f t="shared" si="822"/>
        <v>0</v>
      </c>
      <c r="AG994">
        <f t="shared" si="823"/>
        <v>0</v>
      </c>
      <c r="AH994">
        <f t="shared" si="824"/>
        <v>0</v>
      </c>
      <c r="AI994">
        <f t="shared" si="825"/>
        <v>0</v>
      </c>
      <c r="AJ994">
        <f t="shared" si="826"/>
        <v>0.01</v>
      </c>
      <c r="AK994">
        <v>3.2600000000000002</v>
      </c>
      <c r="AL994">
        <v>3.2600000000000002</v>
      </c>
      <c r="AM994">
        <v>0</v>
      </c>
      <c r="AN994">
        <v>0</v>
      </c>
      <c r="AO994">
        <v>0</v>
      </c>
      <c r="AP994">
        <v>0</v>
      </c>
      <c r="AQ994">
        <v>0</v>
      </c>
      <c r="AR994">
        <v>0</v>
      </c>
      <c r="AS994">
        <v>0.01</v>
      </c>
      <c r="AT994">
        <v>0</v>
      </c>
      <c r="AU994">
        <v>0</v>
      </c>
      <c r="AV994">
        <v>1</v>
      </c>
      <c r="AW994">
        <v>1</v>
      </c>
      <c r="AZ994">
        <v>1</v>
      </c>
      <c r="BA994">
        <v>1</v>
      </c>
      <c r="BB994">
        <v>1</v>
      </c>
      <c r="BC994">
        <v>7.56</v>
      </c>
      <c r="BD994" t="s">
        <v>3</v>
      </c>
      <c r="BE994" t="s">
        <v>3</v>
      </c>
      <c r="BF994" t="s">
        <v>3</v>
      </c>
      <c r="BG994" t="s">
        <v>3</v>
      </c>
      <c r="BH994">
        <v>3</v>
      </c>
      <c r="BI994">
        <v>1</v>
      </c>
      <c r="BJ994" t="s">
        <v>165</v>
      </c>
      <c r="BM994">
        <v>500001</v>
      </c>
      <c r="BN994">
        <v>0</v>
      </c>
      <c r="BO994" t="s">
        <v>3</v>
      </c>
      <c r="BP994">
        <v>0</v>
      </c>
      <c r="BQ994">
        <v>8</v>
      </c>
      <c r="BR994">
        <v>0</v>
      </c>
      <c r="BS994">
        <v>1</v>
      </c>
      <c r="BT994">
        <v>1</v>
      </c>
      <c r="BU994">
        <v>1</v>
      </c>
      <c r="BV994">
        <v>1</v>
      </c>
      <c r="BW994">
        <v>1</v>
      </c>
      <c r="BX994">
        <v>1</v>
      </c>
      <c r="BY994" t="s">
        <v>3</v>
      </c>
      <c r="BZ994">
        <v>0</v>
      </c>
      <c r="CA994">
        <v>0</v>
      </c>
      <c r="CB994" t="s">
        <v>3</v>
      </c>
      <c r="CE994">
        <v>0</v>
      </c>
      <c r="CF994">
        <v>0</v>
      </c>
      <c r="CG994">
        <v>0</v>
      </c>
      <c r="CH994">
        <v>77</v>
      </c>
      <c r="CI994">
        <v>1</v>
      </c>
      <c r="CJ994">
        <v>0</v>
      </c>
      <c r="CK994">
        <v>0</v>
      </c>
      <c r="CL994">
        <v>0</v>
      </c>
      <c r="CM994">
        <v>0</v>
      </c>
      <c r="CN994" t="s">
        <v>3</v>
      </c>
      <c r="CO994">
        <v>0</v>
      </c>
      <c r="CP994">
        <f t="shared" si="827"/>
        <v>1006</v>
      </c>
      <c r="CQ994">
        <f t="shared" si="828"/>
        <v>24.645599999999998</v>
      </c>
      <c r="CR994">
        <f t="shared" si="829"/>
        <v>0</v>
      </c>
      <c r="CS994">
        <f t="shared" si="830"/>
        <v>0</v>
      </c>
      <c r="CT994">
        <f t="shared" si="831"/>
        <v>0</v>
      </c>
      <c r="CU994">
        <f t="shared" si="832"/>
        <v>0</v>
      </c>
      <c r="CV994">
        <f t="shared" si="833"/>
        <v>0</v>
      </c>
      <c r="CW994">
        <f t="shared" si="834"/>
        <v>0</v>
      </c>
      <c r="CX994">
        <f t="shared" si="835"/>
        <v>0.01</v>
      </c>
      <c r="CY994">
        <f>(S994+R994)*(BZ994/100)</f>
        <v>0</v>
      </c>
      <c r="CZ994">
        <f>(S994+R994)*(CA994/100)</f>
        <v>0</v>
      </c>
      <c r="DC994" t="s">
        <v>3</v>
      </c>
      <c r="DD994" t="s">
        <v>3</v>
      </c>
      <c r="DE994" t="s">
        <v>3</v>
      </c>
      <c r="DF994" t="s">
        <v>3</v>
      </c>
      <c r="DG994" t="s">
        <v>3</v>
      </c>
      <c r="DH994" t="s">
        <v>3</v>
      </c>
      <c r="DI994" t="s">
        <v>3</v>
      </c>
      <c r="DJ994" t="s">
        <v>3</v>
      </c>
      <c r="DK994" t="s">
        <v>3</v>
      </c>
      <c r="DL994" t="s">
        <v>3</v>
      </c>
      <c r="DM994" t="s">
        <v>3</v>
      </c>
      <c r="DN994">
        <v>0</v>
      </c>
      <c r="DO994">
        <v>0</v>
      </c>
      <c r="DP994">
        <v>1</v>
      </c>
      <c r="DQ994">
        <v>1</v>
      </c>
      <c r="DU994">
        <v>1005</v>
      </c>
      <c r="DV994" t="s">
        <v>56</v>
      </c>
      <c r="DW994" t="e">
        <f>'1.Лок.смета.и.Акт'!#REF!</f>
        <v>#REF!</v>
      </c>
      <c r="DX994">
        <v>1</v>
      </c>
      <c r="DZ994" t="s">
        <v>3</v>
      </c>
      <c r="EA994" t="s">
        <v>3</v>
      </c>
      <c r="EB994" t="s">
        <v>3</v>
      </c>
      <c r="EC994" t="s">
        <v>3</v>
      </c>
      <c r="EE994">
        <v>54328897</v>
      </c>
      <c r="EF994">
        <v>8</v>
      </c>
      <c r="EG994" t="s">
        <v>31</v>
      </c>
      <c r="EH994">
        <v>0</v>
      </c>
      <c r="EI994" t="s">
        <v>3</v>
      </c>
      <c r="EJ994">
        <v>1</v>
      </c>
      <c r="EK994">
        <v>500001</v>
      </c>
      <c r="EL994" t="s">
        <v>32</v>
      </c>
      <c r="EM994" t="s">
        <v>33</v>
      </c>
      <c r="EO994" t="s">
        <v>3</v>
      </c>
      <c r="EQ994">
        <v>0</v>
      </c>
      <c r="ER994">
        <v>23.6</v>
      </c>
      <c r="ES994">
        <v>3.2600000000000002</v>
      </c>
      <c r="ET994">
        <v>0</v>
      </c>
      <c r="EU994">
        <v>0</v>
      </c>
      <c r="EV994">
        <v>0</v>
      </c>
      <c r="EW994">
        <v>0</v>
      </c>
      <c r="EX994">
        <v>0</v>
      </c>
      <c r="EZ994">
        <v>5</v>
      </c>
      <c r="FC994">
        <v>0</v>
      </c>
      <c r="FD994">
        <v>18</v>
      </c>
      <c r="FF994">
        <v>23.6</v>
      </c>
      <c r="FQ994">
        <v>0</v>
      </c>
      <c r="FR994">
        <f t="shared" si="836"/>
        <v>0</v>
      </c>
      <c r="FS994">
        <v>0</v>
      </c>
      <c r="FX994">
        <v>0</v>
      </c>
      <c r="FY994">
        <v>0</v>
      </c>
      <c r="GA994" t="s">
        <v>166</v>
      </c>
      <c r="GD994">
        <v>1</v>
      </c>
      <c r="GF994">
        <v>-810689284</v>
      </c>
      <c r="GG994">
        <v>2</v>
      </c>
      <c r="GH994">
        <v>3</v>
      </c>
      <c r="GI994">
        <v>5</v>
      </c>
      <c r="GJ994">
        <v>0</v>
      </c>
      <c r="GK994">
        <v>0</v>
      </c>
      <c r="GL994">
        <f t="shared" si="837"/>
        <v>0</v>
      </c>
      <c r="GM994">
        <f t="shared" si="838"/>
        <v>1006</v>
      </c>
      <c r="GN994">
        <f t="shared" si="839"/>
        <v>1006</v>
      </c>
      <c r="GO994">
        <f t="shared" si="840"/>
        <v>0</v>
      </c>
      <c r="GP994">
        <f t="shared" si="841"/>
        <v>0</v>
      </c>
      <c r="GR994">
        <v>1</v>
      </c>
      <c r="GS994">
        <v>1</v>
      </c>
      <c r="GT994">
        <v>0</v>
      </c>
      <c r="GU994" t="s">
        <v>3</v>
      </c>
      <c r="GV994">
        <f t="shared" si="842"/>
        <v>0</v>
      </c>
      <c r="GW994">
        <v>1</v>
      </c>
      <c r="GX994">
        <f t="shared" si="843"/>
        <v>0</v>
      </c>
      <c r="HA994">
        <v>0</v>
      </c>
      <c r="HB994">
        <v>0</v>
      </c>
      <c r="HC994">
        <f t="shared" si="844"/>
        <v>0</v>
      </c>
      <c r="HE994" t="s">
        <v>35</v>
      </c>
      <c r="HF994" t="s">
        <v>36</v>
      </c>
      <c r="HM994" t="s">
        <v>3</v>
      </c>
      <c r="HN994" t="s">
        <v>3</v>
      </c>
      <c r="HO994" t="s">
        <v>3</v>
      </c>
      <c r="HP994" t="s">
        <v>3</v>
      </c>
      <c r="HQ994" t="s">
        <v>3</v>
      </c>
      <c r="IK994">
        <v>0</v>
      </c>
    </row>
    <row r="995" spans="1:255" x14ac:dyDescent="0.2">
      <c r="A995" s="2">
        <v>17</v>
      </c>
      <c r="B995" s="2">
        <v>1</v>
      </c>
      <c r="C995" s="2">
        <f>ROW(SmtRes!A851)</f>
        <v>851</v>
      </c>
      <c r="D995" s="2">
        <f>ROW(EtalonRes!A863)</f>
        <v>863</v>
      </c>
      <c r="E995" s="2" t="s">
        <v>521</v>
      </c>
      <c r="F995" s="2" t="s">
        <v>168</v>
      </c>
      <c r="G995" s="2" t="s">
        <v>169</v>
      </c>
      <c r="H995" s="2" t="s">
        <v>170</v>
      </c>
      <c r="I995" s="2">
        <f>'1.Лок.смета.и.Акт'!E110</f>
        <v>0.36499999999999999</v>
      </c>
      <c r="J995" s="2">
        <v>0</v>
      </c>
      <c r="K995" s="2">
        <v>0.36499999999999999</v>
      </c>
      <c r="L995" s="2">
        <v>0.73</v>
      </c>
      <c r="M995" s="2">
        <v>0</v>
      </c>
      <c r="N995" s="2">
        <f t="shared" si="807"/>
        <v>0.73</v>
      </c>
      <c r="O995" s="2">
        <f t="shared" si="808"/>
        <v>18</v>
      </c>
      <c r="P995" s="2">
        <f t="shared" si="809"/>
        <v>0</v>
      </c>
      <c r="Q995" s="2">
        <f t="shared" si="810"/>
        <v>4</v>
      </c>
      <c r="R995" s="2">
        <f t="shared" si="811"/>
        <v>0</v>
      </c>
      <c r="S995" s="2">
        <f t="shared" si="812"/>
        <v>14</v>
      </c>
      <c r="T995" s="2">
        <f t="shared" si="813"/>
        <v>0</v>
      </c>
      <c r="U995" s="2">
        <f t="shared" si="814"/>
        <v>1.5110999999999999</v>
      </c>
      <c r="V995" s="2">
        <f t="shared" si="815"/>
        <v>0</v>
      </c>
      <c r="W995" s="2">
        <f t="shared" si="816"/>
        <v>0</v>
      </c>
      <c r="X995" s="2">
        <f t="shared" si="817"/>
        <v>22</v>
      </c>
      <c r="Y995" s="2">
        <f t="shared" si="818"/>
        <v>14</v>
      </c>
      <c r="Z995" s="2"/>
      <c r="AA995" s="2">
        <v>69726971</v>
      </c>
      <c r="AB995" s="2">
        <f t="shared" si="819"/>
        <v>48.16</v>
      </c>
      <c r="AC995" s="2">
        <f>ROUND((ES995+(SUM(SmtRes!BC849:'SmtRes'!BC851)+SUM(EtalonRes!AL861:'EtalonRes'!AL863))),2)</f>
        <v>0.01</v>
      </c>
      <c r="AD995" s="2">
        <f t="shared" si="820"/>
        <v>10.27</v>
      </c>
      <c r="AE995" s="2">
        <f t="shared" si="821"/>
        <v>0</v>
      </c>
      <c r="AF995" s="2">
        <f t="shared" si="822"/>
        <v>37.880000000000003</v>
      </c>
      <c r="AG995" s="2">
        <f t="shared" si="823"/>
        <v>0</v>
      </c>
      <c r="AH995" s="2">
        <f t="shared" si="824"/>
        <v>4.1399999999999997</v>
      </c>
      <c r="AI995" s="2">
        <f t="shared" si="825"/>
        <v>0</v>
      </c>
      <c r="AJ995" s="2">
        <f t="shared" si="826"/>
        <v>0</v>
      </c>
      <c r="AK995" s="2">
        <v>2419.79</v>
      </c>
      <c r="AL995" s="2">
        <v>2371.64</v>
      </c>
      <c r="AM995" s="2">
        <v>10.27</v>
      </c>
      <c r="AN995" s="2">
        <v>0</v>
      </c>
      <c r="AO995" s="2">
        <v>37.880000000000003</v>
      </c>
      <c r="AP995" s="2">
        <v>0</v>
      </c>
      <c r="AQ995" s="2">
        <v>4.1399999999999997</v>
      </c>
      <c r="AR995" s="2">
        <v>0</v>
      </c>
      <c r="AS995" s="2">
        <v>0</v>
      </c>
      <c r="AT995" s="2">
        <v>155</v>
      </c>
      <c r="AU995" s="2">
        <v>100</v>
      </c>
      <c r="AV995" s="2">
        <v>1</v>
      </c>
      <c r="AW995" s="2">
        <v>1</v>
      </c>
      <c r="AX995" s="2"/>
      <c r="AY995" s="2"/>
      <c r="AZ995" s="2">
        <v>1</v>
      </c>
      <c r="BA995" s="2">
        <v>1</v>
      </c>
      <c r="BB995" s="2">
        <v>1</v>
      </c>
      <c r="BC995" s="2">
        <v>1</v>
      </c>
      <c r="BD995" s="2" t="s">
        <v>3</v>
      </c>
      <c r="BE995" s="2" t="s">
        <v>3</v>
      </c>
      <c r="BF995" s="2" t="s">
        <v>3</v>
      </c>
      <c r="BG995" s="2" t="s">
        <v>3</v>
      </c>
      <c r="BH995" s="2">
        <v>0</v>
      </c>
      <c r="BI995" s="2">
        <v>1</v>
      </c>
      <c r="BJ995" s="2" t="s">
        <v>171</v>
      </c>
      <c r="BK995" s="2"/>
      <c r="BL995" s="2"/>
      <c r="BM995" s="2">
        <v>7005</v>
      </c>
      <c r="BN995" s="2">
        <v>0</v>
      </c>
      <c r="BO995" s="2" t="s">
        <v>3</v>
      </c>
      <c r="BP995" s="2">
        <v>0</v>
      </c>
      <c r="BQ995" s="2">
        <v>2</v>
      </c>
      <c r="BR995" s="2">
        <v>0</v>
      </c>
      <c r="BS995" s="2">
        <v>1</v>
      </c>
      <c r="BT995" s="2">
        <v>1</v>
      </c>
      <c r="BU995" s="2">
        <v>1</v>
      </c>
      <c r="BV995" s="2">
        <v>1</v>
      </c>
      <c r="BW995" s="2">
        <v>1</v>
      </c>
      <c r="BX995" s="2">
        <v>1</v>
      </c>
      <c r="BY995" s="2" t="s">
        <v>3</v>
      </c>
      <c r="BZ995" s="2">
        <v>155</v>
      </c>
      <c r="CA995" s="2">
        <v>100</v>
      </c>
      <c r="CB995" s="2" t="s">
        <v>3</v>
      </c>
      <c r="CC995" s="2"/>
      <c r="CD995" s="2"/>
      <c r="CE995" s="2">
        <v>0</v>
      </c>
      <c r="CF995" s="2">
        <v>0</v>
      </c>
      <c r="CG995" s="2">
        <v>0</v>
      </c>
      <c r="CH995" s="2">
        <v>78</v>
      </c>
      <c r="CI995" s="2">
        <v>0</v>
      </c>
      <c r="CJ995" s="2">
        <v>0</v>
      </c>
      <c r="CK995" s="2">
        <v>0</v>
      </c>
      <c r="CL995" s="2">
        <v>0</v>
      </c>
      <c r="CM995" s="2">
        <v>0</v>
      </c>
      <c r="CN995" s="2" t="s">
        <v>3</v>
      </c>
      <c r="CO995" s="2">
        <v>0</v>
      </c>
      <c r="CP995" s="2">
        <f t="shared" si="827"/>
        <v>18</v>
      </c>
      <c r="CQ995" s="2">
        <f t="shared" si="828"/>
        <v>0.01</v>
      </c>
      <c r="CR995" s="2">
        <f t="shared" si="829"/>
        <v>10.27</v>
      </c>
      <c r="CS995" s="2">
        <f t="shared" si="830"/>
        <v>0</v>
      </c>
      <c r="CT995" s="2">
        <f t="shared" si="831"/>
        <v>37.880000000000003</v>
      </c>
      <c r="CU995" s="2">
        <f t="shared" si="832"/>
        <v>0</v>
      </c>
      <c r="CV995" s="2">
        <f t="shared" si="833"/>
        <v>4.1399999999999997</v>
      </c>
      <c r="CW995" s="2">
        <f t="shared" si="834"/>
        <v>0</v>
      </c>
      <c r="CX995" s="2">
        <f t="shared" si="835"/>
        <v>0</v>
      </c>
      <c r="CY995" s="2">
        <f>(((S995+R995)*AT995)/100)</f>
        <v>21.7</v>
      </c>
      <c r="CZ995" s="2">
        <f>(((S995+R995)*AU995)/100)</f>
        <v>14</v>
      </c>
      <c r="DA995" s="2"/>
      <c r="DB995" s="2"/>
      <c r="DC995" s="2" t="s">
        <v>3</v>
      </c>
      <c r="DD995" s="2" t="s">
        <v>3</v>
      </c>
      <c r="DE995" s="2" t="s">
        <v>3</v>
      </c>
      <c r="DF995" s="2" t="s">
        <v>3</v>
      </c>
      <c r="DG995" s="2" t="s">
        <v>3</v>
      </c>
      <c r="DH995" s="2" t="s">
        <v>3</v>
      </c>
      <c r="DI995" s="2" t="s">
        <v>3</v>
      </c>
      <c r="DJ995" s="2" t="s">
        <v>3</v>
      </c>
      <c r="DK995" s="2" t="s">
        <v>3</v>
      </c>
      <c r="DL995" s="2" t="s">
        <v>3</v>
      </c>
      <c r="DM995" s="2" t="s">
        <v>3</v>
      </c>
      <c r="DN995" s="2">
        <v>0</v>
      </c>
      <c r="DO995" s="2">
        <v>0</v>
      </c>
      <c r="DP995" s="2">
        <v>1</v>
      </c>
      <c r="DQ995" s="2">
        <v>1</v>
      </c>
      <c r="DR995" s="2"/>
      <c r="DS995" s="2"/>
      <c r="DT995" s="2"/>
      <c r="DU995" s="2">
        <v>1013</v>
      </c>
      <c r="DV995" s="2" t="s">
        <v>170</v>
      </c>
      <c r="DW995" s="2" t="s">
        <v>170</v>
      </c>
      <c r="DX995" s="2">
        <v>1</v>
      </c>
      <c r="DY995" s="2"/>
      <c r="DZ995" s="2" t="s">
        <v>3</v>
      </c>
      <c r="EA995" s="2" t="s">
        <v>3</v>
      </c>
      <c r="EB995" s="2" t="s">
        <v>3</v>
      </c>
      <c r="EC995" s="2" t="s">
        <v>3</v>
      </c>
      <c r="ED995" s="2"/>
      <c r="EE995" s="2">
        <v>54328916</v>
      </c>
      <c r="EF995" s="2">
        <v>2</v>
      </c>
      <c r="EG995" s="2" t="s">
        <v>21</v>
      </c>
      <c r="EH995" s="2">
        <v>0</v>
      </c>
      <c r="EI995" s="2" t="s">
        <v>3</v>
      </c>
      <c r="EJ995" s="2">
        <v>1</v>
      </c>
      <c r="EK995" s="2">
        <v>7005</v>
      </c>
      <c r="EL995" s="2" t="s">
        <v>172</v>
      </c>
      <c r="EM995" s="2" t="s">
        <v>173</v>
      </c>
      <c r="EN995" s="2"/>
      <c r="EO995" s="2" t="s">
        <v>3</v>
      </c>
      <c r="EP995" s="2"/>
      <c r="EQ995" s="2">
        <v>1441792</v>
      </c>
      <c r="ER995" s="2">
        <v>2419.79</v>
      </c>
      <c r="ES995" s="2">
        <v>2371.64</v>
      </c>
      <c r="ET995" s="2">
        <v>10.27</v>
      </c>
      <c r="EU995" s="2">
        <v>0</v>
      </c>
      <c r="EV995" s="2">
        <v>37.880000000000003</v>
      </c>
      <c r="EW995" s="2">
        <v>4.1399999999999997</v>
      </c>
      <c r="EX995" s="2">
        <v>0</v>
      </c>
      <c r="EY995" s="2">
        <v>1</v>
      </c>
      <c r="EZ995" s="2"/>
      <c r="FA995" s="2"/>
      <c r="FB995" s="2"/>
      <c r="FC995" s="2"/>
      <c r="FD995" s="2"/>
      <c r="FE995" s="2"/>
      <c r="FF995" s="2"/>
      <c r="FG995" s="2"/>
      <c r="FH995" s="2"/>
      <c r="FI995" s="2"/>
      <c r="FJ995" s="2"/>
      <c r="FK995" s="2"/>
      <c r="FL995" s="2"/>
      <c r="FM995" s="2"/>
      <c r="FN995" s="2"/>
      <c r="FO995" s="2"/>
      <c r="FP995" s="2"/>
      <c r="FQ995" s="2">
        <v>0</v>
      </c>
      <c r="FR995" s="2">
        <f t="shared" si="836"/>
        <v>0</v>
      </c>
      <c r="FS995" s="2">
        <v>0</v>
      </c>
      <c r="FT995" s="2"/>
      <c r="FU995" s="2"/>
      <c r="FV995" s="2"/>
      <c r="FW995" s="2"/>
      <c r="FX995" s="2">
        <v>155</v>
      </c>
      <c r="FY995" s="2">
        <v>100</v>
      </c>
      <c r="FZ995" s="2"/>
      <c r="GA995" s="2" t="s">
        <v>3</v>
      </c>
      <c r="GB995" s="2"/>
      <c r="GC995" s="2"/>
      <c r="GD995" s="2">
        <v>1</v>
      </c>
      <c r="GE995" s="2"/>
      <c r="GF995" s="2">
        <v>-564704960</v>
      </c>
      <c r="GG995" s="2">
        <v>2</v>
      </c>
      <c r="GH995" s="2">
        <v>1</v>
      </c>
      <c r="GI995" s="2">
        <v>-2</v>
      </c>
      <c r="GJ995" s="2">
        <v>0</v>
      </c>
      <c r="GK995" s="2">
        <v>0</v>
      </c>
      <c r="GL995" s="2">
        <f t="shared" si="837"/>
        <v>0</v>
      </c>
      <c r="GM995" s="2">
        <f t="shared" si="838"/>
        <v>54</v>
      </c>
      <c r="GN995" s="2">
        <f t="shared" si="839"/>
        <v>54</v>
      </c>
      <c r="GO995" s="2">
        <f t="shared" si="840"/>
        <v>0</v>
      </c>
      <c r="GP995" s="2">
        <f t="shared" si="841"/>
        <v>0</v>
      </c>
      <c r="GQ995" s="2"/>
      <c r="GR995" s="2">
        <v>0</v>
      </c>
      <c r="GS995" s="2">
        <v>3</v>
      </c>
      <c r="GT995" s="2">
        <v>0</v>
      </c>
      <c r="GU995" s="2" t="s">
        <v>3</v>
      </c>
      <c r="GV995" s="2">
        <f t="shared" si="842"/>
        <v>0</v>
      </c>
      <c r="GW995" s="2">
        <v>1</v>
      </c>
      <c r="GX995" s="2">
        <f t="shared" si="843"/>
        <v>0</v>
      </c>
      <c r="GY995" s="2"/>
      <c r="GZ995" s="2"/>
      <c r="HA995" s="2">
        <v>0</v>
      </c>
      <c r="HB995" s="2">
        <v>0</v>
      </c>
      <c r="HC995" s="2">
        <f t="shared" si="844"/>
        <v>0</v>
      </c>
      <c r="HD995" s="2"/>
      <c r="HE995" s="2" t="s">
        <v>3</v>
      </c>
      <c r="HF995" s="2" t="s">
        <v>3</v>
      </c>
      <c r="HG995" s="2"/>
      <c r="HH995" s="2"/>
      <c r="HI995" s="2"/>
      <c r="HJ995" s="2"/>
      <c r="HK995" s="2"/>
      <c r="HL995" s="2"/>
      <c r="HM995" s="2" t="s">
        <v>3</v>
      </c>
      <c r="HN995" s="2" t="s">
        <v>174</v>
      </c>
      <c r="HO995" s="2" t="s">
        <v>175</v>
      </c>
      <c r="HP995" s="2" t="s">
        <v>176</v>
      </c>
      <c r="HQ995" s="2" t="s">
        <v>176</v>
      </c>
      <c r="HR995" s="2"/>
      <c r="HS995" s="2"/>
      <c r="HT995" s="2"/>
      <c r="HU995" s="2"/>
      <c r="HV995" s="2"/>
      <c r="HW995" s="2"/>
      <c r="HX995" s="2"/>
      <c r="HY995" s="2"/>
      <c r="HZ995" s="2"/>
      <c r="IA995" s="2"/>
      <c r="IB995" s="2"/>
      <c r="IC995" s="2"/>
      <c r="ID995" s="2"/>
      <c r="IE995" s="2"/>
      <c r="IF995" s="2"/>
      <c r="IG995" s="2"/>
      <c r="IH995" s="2"/>
      <c r="II995" s="2"/>
      <c r="IJ995" s="2"/>
      <c r="IK995" s="2">
        <v>0</v>
      </c>
      <c r="IL995" s="2"/>
      <c r="IM995" s="2"/>
      <c r="IN995" s="2"/>
      <c r="IO995" s="2"/>
      <c r="IP995" s="2"/>
      <c r="IQ995" s="2"/>
      <c r="IR995" s="2"/>
      <c r="IS995" s="2"/>
      <c r="IT995" s="2"/>
      <c r="IU995" s="2"/>
    </row>
    <row r="996" spans="1:255" x14ac:dyDescent="0.2">
      <c r="A996">
        <v>17</v>
      </c>
      <c r="B996">
        <v>1</v>
      </c>
      <c r="C996">
        <f>ROW(SmtRes!A854)</f>
        <v>854</v>
      </c>
      <c r="D996">
        <f>ROW(EtalonRes!A866)</f>
        <v>866</v>
      </c>
      <c r="E996" t="s">
        <v>521</v>
      </c>
      <c r="F996" t="s">
        <v>168</v>
      </c>
      <c r="G996" t="s">
        <v>169</v>
      </c>
      <c r="H996" t="s">
        <v>170</v>
      </c>
      <c r="I996">
        <f>'1.Лок.смета.и.Акт'!E110</f>
        <v>0.36499999999999999</v>
      </c>
      <c r="J996">
        <v>0</v>
      </c>
      <c r="K996">
        <v>0.36499999999999999</v>
      </c>
      <c r="L996">
        <v>0.73</v>
      </c>
      <c r="M996">
        <v>0</v>
      </c>
      <c r="N996">
        <f t="shared" si="807"/>
        <v>0.73</v>
      </c>
      <c r="O996">
        <f t="shared" si="808"/>
        <v>389</v>
      </c>
      <c r="P996">
        <f t="shared" si="809"/>
        <v>0</v>
      </c>
      <c r="Q996">
        <f t="shared" si="810"/>
        <v>35</v>
      </c>
      <c r="R996">
        <f t="shared" si="811"/>
        <v>0</v>
      </c>
      <c r="S996">
        <f t="shared" si="812"/>
        <v>354</v>
      </c>
      <c r="T996">
        <f t="shared" si="813"/>
        <v>0</v>
      </c>
      <c r="U996" t="e">
        <f t="shared" si="814"/>
        <v>#REF!</v>
      </c>
      <c r="V996">
        <f t="shared" si="815"/>
        <v>0</v>
      </c>
      <c r="W996">
        <f t="shared" si="816"/>
        <v>0</v>
      </c>
      <c r="X996" t="e">
        <f t="shared" si="817"/>
        <v>#REF!</v>
      </c>
      <c r="Y996" t="e">
        <f t="shared" si="818"/>
        <v>#REF!</v>
      </c>
      <c r="AA996">
        <v>69726884</v>
      </c>
      <c r="AB996">
        <f t="shared" si="819"/>
        <v>48.16</v>
      </c>
      <c r="AC996">
        <f>ROUND((ES996+(SUM(SmtRes!BC852:'SmtRes'!BC854)+SUM(EtalonRes!AL864:'EtalonRes'!AL866))),2)</f>
        <v>0.01</v>
      </c>
      <c r="AD996">
        <f t="shared" si="820"/>
        <v>10.27</v>
      </c>
      <c r="AE996">
        <f t="shared" si="821"/>
        <v>0</v>
      </c>
      <c r="AF996">
        <f t="shared" si="822"/>
        <v>37.880000000000003</v>
      </c>
      <c r="AG996">
        <f t="shared" si="823"/>
        <v>0</v>
      </c>
      <c r="AH996" t="e">
        <f t="shared" si="824"/>
        <v>#REF!</v>
      </c>
      <c r="AI996">
        <f t="shared" si="825"/>
        <v>0</v>
      </c>
      <c r="AJ996">
        <f t="shared" si="826"/>
        <v>0</v>
      </c>
      <c r="AK996">
        <v>2419.79</v>
      </c>
      <c r="AL996">
        <v>2371.64</v>
      </c>
      <c r="AM996">
        <v>10.27</v>
      </c>
      <c r="AN996">
        <v>0</v>
      </c>
      <c r="AO996">
        <v>37.880000000000003</v>
      </c>
      <c r="AP996">
        <v>0</v>
      </c>
      <c r="AQ996" t="e">
        <f>'1.Лок.смета.и.Акт'!#REF!</f>
        <v>#REF!</v>
      </c>
      <c r="AR996">
        <v>0</v>
      </c>
      <c r="AS996">
        <v>0</v>
      </c>
      <c r="AT996">
        <v>147</v>
      </c>
      <c r="AU996">
        <v>85</v>
      </c>
      <c r="AV996">
        <v>1</v>
      </c>
      <c r="AW996">
        <v>1</v>
      </c>
      <c r="AZ996">
        <v>1</v>
      </c>
      <c r="BA996">
        <v>25.6</v>
      </c>
      <c r="BB996">
        <v>9.3000000000000007</v>
      </c>
      <c r="BC996">
        <v>7.56</v>
      </c>
      <c r="BD996" t="s">
        <v>3</v>
      </c>
      <c r="BE996" t="s">
        <v>3</v>
      </c>
      <c r="BF996" t="s">
        <v>3</v>
      </c>
      <c r="BG996" t="s">
        <v>3</v>
      </c>
      <c r="BH996">
        <v>0</v>
      </c>
      <c r="BI996">
        <v>1</v>
      </c>
      <c r="BJ996" t="s">
        <v>171</v>
      </c>
      <c r="BM996">
        <v>7005</v>
      </c>
      <c r="BN996">
        <v>0</v>
      </c>
      <c r="BO996" t="s">
        <v>168</v>
      </c>
      <c r="BP996">
        <v>1</v>
      </c>
      <c r="BQ996">
        <v>2</v>
      </c>
      <c r="BR996">
        <v>0</v>
      </c>
      <c r="BS996">
        <v>19.8</v>
      </c>
      <c r="BT996">
        <v>1</v>
      </c>
      <c r="BU996">
        <v>1</v>
      </c>
      <c r="BV996">
        <v>1</v>
      </c>
      <c r="BW996">
        <v>1</v>
      </c>
      <c r="BX996">
        <v>1</v>
      </c>
      <c r="BY996" t="s">
        <v>3</v>
      </c>
      <c r="BZ996" t="e">
        <f>'1.Лок.смета.и.Акт'!#REF!</f>
        <v>#REF!</v>
      </c>
      <c r="CA996" t="e">
        <f>'1.Лок.смета.и.Акт'!#REF!</f>
        <v>#REF!</v>
      </c>
      <c r="CB996" t="s">
        <v>3</v>
      </c>
      <c r="CE996">
        <v>0</v>
      </c>
      <c r="CF996">
        <v>0</v>
      </c>
      <c r="CG996">
        <v>0</v>
      </c>
      <c r="CH996">
        <v>78</v>
      </c>
      <c r="CI996">
        <v>0</v>
      </c>
      <c r="CJ996">
        <v>0</v>
      </c>
      <c r="CK996">
        <v>0</v>
      </c>
      <c r="CL996">
        <v>0</v>
      </c>
      <c r="CM996">
        <v>0</v>
      </c>
      <c r="CN996" t="s">
        <v>3</v>
      </c>
      <c r="CO996">
        <v>0</v>
      </c>
      <c r="CP996">
        <f t="shared" si="827"/>
        <v>389</v>
      </c>
      <c r="CQ996">
        <f t="shared" si="828"/>
        <v>7.5600000000000001E-2</v>
      </c>
      <c r="CR996">
        <f t="shared" si="829"/>
        <v>95.51100000000001</v>
      </c>
      <c r="CS996">
        <f t="shared" si="830"/>
        <v>0</v>
      </c>
      <c r="CT996">
        <f t="shared" si="831"/>
        <v>969.72800000000007</v>
      </c>
      <c r="CU996">
        <f t="shared" si="832"/>
        <v>0</v>
      </c>
      <c r="CV996" t="e">
        <f t="shared" si="833"/>
        <v>#REF!</v>
      </c>
      <c r="CW996">
        <f t="shared" si="834"/>
        <v>0</v>
      </c>
      <c r="CX996">
        <f t="shared" si="835"/>
        <v>0</v>
      </c>
      <c r="CY996" t="e">
        <f>(S996+R996)*(BZ996/100)</f>
        <v>#REF!</v>
      </c>
      <c r="CZ996" t="e">
        <f>(S996+R996)*(CA996/100)</f>
        <v>#REF!</v>
      </c>
      <c r="DC996" t="s">
        <v>3</v>
      </c>
      <c r="DD996" t="s">
        <v>3</v>
      </c>
      <c r="DE996" t="s">
        <v>3</v>
      </c>
      <c r="DF996" t="s">
        <v>3</v>
      </c>
      <c r="DG996" t="s">
        <v>3</v>
      </c>
      <c r="DH996" t="s">
        <v>3</v>
      </c>
      <c r="DI996" t="s">
        <v>3</v>
      </c>
      <c r="DJ996" t="s">
        <v>3</v>
      </c>
      <c r="DK996" t="s">
        <v>3</v>
      </c>
      <c r="DL996" t="s">
        <v>3</v>
      </c>
      <c r="DM996" t="s">
        <v>3</v>
      </c>
      <c r="DN996">
        <v>155</v>
      </c>
      <c r="DO996">
        <v>100</v>
      </c>
      <c r="DP996">
        <v>1</v>
      </c>
      <c r="DQ996">
        <v>1</v>
      </c>
      <c r="DU996">
        <v>1013</v>
      </c>
      <c r="DV996" t="s">
        <v>170</v>
      </c>
      <c r="DW996" t="str">
        <f>'1.Лок.смета.и.Акт'!D110</f>
        <v>100 м шва</v>
      </c>
      <c r="DX996">
        <v>1</v>
      </c>
      <c r="DZ996" t="s">
        <v>3</v>
      </c>
      <c r="EA996" t="s">
        <v>3</v>
      </c>
      <c r="EB996" t="s">
        <v>3</v>
      </c>
      <c r="EC996" t="s">
        <v>3</v>
      </c>
      <c r="EE996">
        <v>54328916</v>
      </c>
      <c r="EF996">
        <v>2</v>
      </c>
      <c r="EG996" t="s">
        <v>21</v>
      </c>
      <c r="EH996">
        <v>0</v>
      </c>
      <c r="EI996" t="s">
        <v>3</v>
      </c>
      <c r="EJ996">
        <v>1</v>
      </c>
      <c r="EK996">
        <v>7005</v>
      </c>
      <c r="EL996" t="s">
        <v>172</v>
      </c>
      <c r="EM996" t="s">
        <v>173</v>
      </c>
      <c r="EO996" t="s">
        <v>3</v>
      </c>
      <c r="EQ996">
        <v>1441792</v>
      </c>
      <c r="ER996">
        <v>2419.79</v>
      </c>
      <c r="ES996">
        <v>2371.64</v>
      </c>
      <c r="ET996">
        <v>10.27</v>
      </c>
      <c r="EU996">
        <v>0</v>
      </c>
      <c r="EV996">
        <v>37.880000000000003</v>
      </c>
      <c r="EW996" t="e">
        <f>'1.Лок.смета.и.Акт'!#REF!</f>
        <v>#REF!</v>
      </c>
      <c r="EX996">
        <v>0</v>
      </c>
      <c r="EY996">
        <v>1</v>
      </c>
      <c r="FQ996">
        <v>0</v>
      </c>
      <c r="FR996">
        <f t="shared" si="836"/>
        <v>0</v>
      </c>
      <c r="FS996">
        <v>0</v>
      </c>
      <c r="FX996">
        <v>155</v>
      </c>
      <c r="FY996">
        <v>100</v>
      </c>
      <c r="GA996" t="s">
        <v>3</v>
      </c>
      <c r="GD996">
        <v>1</v>
      </c>
      <c r="GF996">
        <v>-564704960</v>
      </c>
      <c r="GG996">
        <v>2</v>
      </c>
      <c r="GH996">
        <v>1</v>
      </c>
      <c r="GI996">
        <v>2</v>
      </c>
      <c r="GJ996">
        <v>0</v>
      </c>
      <c r="GK996">
        <v>0</v>
      </c>
      <c r="GL996">
        <f t="shared" si="837"/>
        <v>0</v>
      </c>
      <c r="GM996" t="e">
        <f t="shared" si="838"/>
        <v>#REF!</v>
      </c>
      <c r="GN996" t="e">
        <f t="shared" si="839"/>
        <v>#REF!</v>
      </c>
      <c r="GO996">
        <f t="shared" si="840"/>
        <v>0</v>
      </c>
      <c r="GP996">
        <f t="shared" si="841"/>
        <v>0</v>
      </c>
      <c r="GR996">
        <v>0</v>
      </c>
      <c r="GS996">
        <v>3</v>
      </c>
      <c r="GT996">
        <v>0</v>
      </c>
      <c r="GU996" t="s">
        <v>3</v>
      </c>
      <c r="GV996">
        <f t="shared" si="842"/>
        <v>0</v>
      </c>
      <c r="GW996">
        <v>1008.6</v>
      </c>
      <c r="GX996">
        <f t="shared" si="843"/>
        <v>0</v>
      </c>
      <c r="HA996">
        <v>0</v>
      </c>
      <c r="HB996">
        <v>0</v>
      </c>
      <c r="HC996">
        <f t="shared" si="844"/>
        <v>0</v>
      </c>
      <c r="HE996" t="s">
        <v>3</v>
      </c>
      <c r="HF996" t="s">
        <v>3</v>
      </c>
      <c r="HM996" t="s">
        <v>3</v>
      </c>
      <c r="HN996" t="s">
        <v>174</v>
      </c>
      <c r="HO996" t="s">
        <v>175</v>
      </c>
      <c r="HP996" t="s">
        <v>176</v>
      </c>
      <c r="HQ996" t="s">
        <v>176</v>
      </c>
      <c r="IK996">
        <v>0</v>
      </c>
    </row>
    <row r="997" spans="1:255" x14ac:dyDescent="0.2">
      <c r="A997" s="2">
        <v>18</v>
      </c>
      <c r="B997" s="2">
        <v>1</v>
      </c>
      <c r="C997" s="2">
        <v>851</v>
      </c>
      <c r="D997" s="2"/>
      <c r="E997" s="2" t="s">
        <v>522</v>
      </c>
      <c r="F997" s="2" t="s">
        <v>178</v>
      </c>
      <c r="G997" s="2" t="s">
        <v>179</v>
      </c>
      <c r="H997" s="2" t="s">
        <v>180</v>
      </c>
      <c r="I997" s="2">
        <f>I995*J997</f>
        <v>0.38324999999999998</v>
      </c>
      <c r="J997" s="2">
        <v>1.05</v>
      </c>
      <c r="K997" s="2">
        <v>1.05</v>
      </c>
      <c r="L997" s="2">
        <v>0.76649999999999996</v>
      </c>
      <c r="M997" s="2">
        <v>0</v>
      </c>
      <c r="N997" s="2">
        <f t="shared" si="807"/>
        <v>0.76649999999999996</v>
      </c>
      <c r="O997" s="2">
        <f t="shared" si="808"/>
        <v>866</v>
      </c>
      <c r="P997" s="2">
        <f t="shared" si="809"/>
        <v>866</v>
      </c>
      <c r="Q997" s="2">
        <f t="shared" si="810"/>
        <v>0</v>
      </c>
      <c r="R997" s="2">
        <f t="shared" si="811"/>
        <v>0</v>
      </c>
      <c r="S997" s="2">
        <f t="shared" si="812"/>
        <v>0</v>
      </c>
      <c r="T997" s="2">
        <f t="shared" si="813"/>
        <v>0</v>
      </c>
      <c r="U997" s="2">
        <f t="shared" si="814"/>
        <v>0</v>
      </c>
      <c r="V997" s="2">
        <f t="shared" si="815"/>
        <v>0</v>
      </c>
      <c r="W997" s="2">
        <f t="shared" si="816"/>
        <v>0</v>
      </c>
      <c r="X997" s="2">
        <f t="shared" si="817"/>
        <v>0</v>
      </c>
      <c r="Y997" s="2">
        <f t="shared" si="818"/>
        <v>0</v>
      </c>
      <c r="Z997" s="2"/>
      <c r="AA997" s="2">
        <v>69726971</v>
      </c>
      <c r="AB997" s="2">
        <f t="shared" si="819"/>
        <v>2258.6999999999998</v>
      </c>
      <c r="AC997" s="2">
        <f>ROUND((ES997),2)</f>
        <v>2258.6999999999998</v>
      </c>
      <c r="AD997" s="2">
        <f t="shared" si="820"/>
        <v>0</v>
      </c>
      <c r="AE997" s="2">
        <f t="shared" si="821"/>
        <v>0</v>
      </c>
      <c r="AF997" s="2">
        <f t="shared" si="822"/>
        <v>0</v>
      </c>
      <c r="AG997" s="2">
        <f t="shared" si="823"/>
        <v>0</v>
      </c>
      <c r="AH997" s="2">
        <f t="shared" si="824"/>
        <v>0</v>
      </c>
      <c r="AI997" s="2">
        <f t="shared" si="825"/>
        <v>0</v>
      </c>
      <c r="AJ997" s="2">
        <f t="shared" si="826"/>
        <v>0</v>
      </c>
      <c r="AK997" s="2">
        <v>2258.6999999999998</v>
      </c>
      <c r="AL997" s="2">
        <v>2258.6999999999998</v>
      </c>
      <c r="AM997" s="2">
        <v>0</v>
      </c>
      <c r="AN997" s="2">
        <v>0</v>
      </c>
      <c r="AO997" s="2">
        <v>0</v>
      </c>
      <c r="AP997" s="2">
        <v>0</v>
      </c>
      <c r="AQ997" s="2">
        <v>0</v>
      </c>
      <c r="AR997" s="2">
        <v>0</v>
      </c>
      <c r="AS997" s="2">
        <v>0</v>
      </c>
      <c r="AT997" s="2">
        <v>0</v>
      </c>
      <c r="AU997" s="2">
        <v>0</v>
      </c>
      <c r="AV997" s="2">
        <v>1</v>
      </c>
      <c r="AW997" s="2">
        <v>1</v>
      </c>
      <c r="AX997" s="2"/>
      <c r="AY997" s="2"/>
      <c r="AZ997" s="2">
        <v>1</v>
      </c>
      <c r="BA997" s="2">
        <v>1</v>
      </c>
      <c r="BB997" s="2">
        <v>1</v>
      </c>
      <c r="BC997" s="2">
        <v>1</v>
      </c>
      <c r="BD997" s="2" t="s">
        <v>3</v>
      </c>
      <c r="BE997" s="2" t="s">
        <v>3</v>
      </c>
      <c r="BF997" s="2" t="s">
        <v>3</v>
      </c>
      <c r="BG997" s="2" t="s">
        <v>3</v>
      </c>
      <c r="BH997" s="2">
        <v>3</v>
      </c>
      <c r="BI997" s="2">
        <v>1</v>
      </c>
      <c r="BJ997" s="2" t="s">
        <v>181</v>
      </c>
      <c r="BK997" s="2"/>
      <c r="BL997" s="2"/>
      <c r="BM997" s="2">
        <v>500001</v>
      </c>
      <c r="BN997" s="2">
        <v>0</v>
      </c>
      <c r="BO997" s="2" t="s">
        <v>3</v>
      </c>
      <c r="BP997" s="2">
        <v>0</v>
      </c>
      <c r="BQ997" s="2">
        <v>8</v>
      </c>
      <c r="BR997" s="2">
        <v>0</v>
      </c>
      <c r="BS997" s="2">
        <v>1</v>
      </c>
      <c r="BT997" s="2">
        <v>1</v>
      </c>
      <c r="BU997" s="2">
        <v>1</v>
      </c>
      <c r="BV997" s="2">
        <v>1</v>
      </c>
      <c r="BW997" s="2">
        <v>1</v>
      </c>
      <c r="BX997" s="2">
        <v>1</v>
      </c>
      <c r="BY997" s="2" t="s">
        <v>3</v>
      </c>
      <c r="BZ997" s="2">
        <v>0</v>
      </c>
      <c r="CA997" s="2">
        <v>0</v>
      </c>
      <c r="CB997" s="2" t="s">
        <v>3</v>
      </c>
      <c r="CC997" s="2"/>
      <c r="CD997" s="2"/>
      <c r="CE997" s="2">
        <v>0</v>
      </c>
      <c r="CF997" s="2">
        <v>0</v>
      </c>
      <c r="CG997" s="2">
        <v>0</v>
      </c>
      <c r="CH997" s="2">
        <v>78</v>
      </c>
      <c r="CI997" s="2">
        <v>1</v>
      </c>
      <c r="CJ997" s="2">
        <v>0</v>
      </c>
      <c r="CK997" s="2">
        <v>0</v>
      </c>
      <c r="CL997" s="2">
        <v>0</v>
      </c>
      <c r="CM997" s="2">
        <v>0</v>
      </c>
      <c r="CN997" s="2" t="s">
        <v>3</v>
      </c>
      <c r="CO997" s="2">
        <v>0</v>
      </c>
      <c r="CP997" s="2">
        <f t="shared" si="827"/>
        <v>866</v>
      </c>
      <c r="CQ997" s="2">
        <f t="shared" si="828"/>
        <v>2258.6999999999998</v>
      </c>
      <c r="CR997" s="2">
        <f t="shared" si="829"/>
        <v>0</v>
      </c>
      <c r="CS997" s="2">
        <f t="shared" si="830"/>
        <v>0</v>
      </c>
      <c r="CT997" s="2">
        <f t="shared" si="831"/>
        <v>0</v>
      </c>
      <c r="CU997" s="2">
        <f t="shared" si="832"/>
        <v>0</v>
      </c>
      <c r="CV997" s="2">
        <f t="shared" si="833"/>
        <v>0</v>
      </c>
      <c r="CW997" s="2">
        <f t="shared" si="834"/>
        <v>0</v>
      </c>
      <c r="CX997" s="2">
        <f t="shared" si="835"/>
        <v>0</v>
      </c>
      <c r="CY997" s="2">
        <f>(((S997+R997)*AT997)/100)</f>
        <v>0</v>
      </c>
      <c r="CZ997" s="2">
        <f>(((S997+R997)*AU997)/100)</f>
        <v>0</v>
      </c>
      <c r="DA997" s="2"/>
      <c r="DB997" s="2"/>
      <c r="DC997" s="2" t="s">
        <v>3</v>
      </c>
      <c r="DD997" s="2" t="s">
        <v>3</v>
      </c>
      <c r="DE997" s="2" t="s">
        <v>3</v>
      </c>
      <c r="DF997" s="2" t="s">
        <v>3</v>
      </c>
      <c r="DG997" s="2" t="s">
        <v>3</v>
      </c>
      <c r="DH997" s="2" t="s">
        <v>3</v>
      </c>
      <c r="DI997" s="2" t="s">
        <v>3</v>
      </c>
      <c r="DJ997" s="2" t="s">
        <v>3</v>
      </c>
      <c r="DK997" s="2" t="s">
        <v>3</v>
      </c>
      <c r="DL997" s="2" t="s">
        <v>3</v>
      </c>
      <c r="DM997" s="2" t="s">
        <v>3</v>
      </c>
      <c r="DN997" s="2">
        <v>0</v>
      </c>
      <c r="DO997" s="2">
        <v>0</v>
      </c>
      <c r="DP997" s="2">
        <v>1</v>
      </c>
      <c r="DQ997" s="2">
        <v>1</v>
      </c>
      <c r="DR997" s="2"/>
      <c r="DS997" s="2"/>
      <c r="DT997" s="2"/>
      <c r="DU997" s="2">
        <v>1003</v>
      </c>
      <c r="DV997" s="2" t="s">
        <v>180</v>
      </c>
      <c r="DW997" s="2" t="s">
        <v>180</v>
      </c>
      <c r="DX997" s="2">
        <v>100</v>
      </c>
      <c r="DY997" s="2"/>
      <c r="DZ997" s="2" t="s">
        <v>3</v>
      </c>
      <c r="EA997" s="2" t="s">
        <v>3</v>
      </c>
      <c r="EB997" s="2" t="s">
        <v>3</v>
      </c>
      <c r="EC997" s="2" t="s">
        <v>3</v>
      </c>
      <c r="ED997" s="2"/>
      <c r="EE997" s="2">
        <v>54328897</v>
      </c>
      <c r="EF997" s="2">
        <v>8</v>
      </c>
      <c r="EG997" s="2" t="s">
        <v>31</v>
      </c>
      <c r="EH997" s="2">
        <v>0</v>
      </c>
      <c r="EI997" s="2" t="s">
        <v>3</v>
      </c>
      <c r="EJ997" s="2">
        <v>1</v>
      </c>
      <c r="EK997" s="2">
        <v>500001</v>
      </c>
      <c r="EL997" s="2" t="s">
        <v>32</v>
      </c>
      <c r="EM997" s="2" t="s">
        <v>33</v>
      </c>
      <c r="EN997" s="2"/>
      <c r="EO997" s="2" t="s">
        <v>3</v>
      </c>
      <c r="EP997" s="2"/>
      <c r="EQ997" s="2">
        <v>0</v>
      </c>
      <c r="ER997" s="2">
        <v>2258.6999999999998</v>
      </c>
      <c r="ES997" s="2">
        <v>2258.6999999999998</v>
      </c>
      <c r="ET997" s="2">
        <v>0</v>
      </c>
      <c r="EU997" s="2">
        <v>0</v>
      </c>
      <c r="EV997" s="2">
        <v>0</v>
      </c>
      <c r="EW997" s="2">
        <v>0</v>
      </c>
      <c r="EX997" s="2">
        <v>0</v>
      </c>
      <c r="EY997" s="2"/>
      <c r="EZ997" s="2"/>
      <c r="FA997" s="2"/>
      <c r="FB997" s="2"/>
      <c r="FC997" s="2"/>
      <c r="FD997" s="2"/>
      <c r="FE997" s="2"/>
      <c r="FF997" s="2"/>
      <c r="FG997" s="2"/>
      <c r="FH997" s="2"/>
      <c r="FI997" s="2"/>
      <c r="FJ997" s="2"/>
      <c r="FK997" s="2"/>
      <c r="FL997" s="2"/>
      <c r="FM997" s="2"/>
      <c r="FN997" s="2"/>
      <c r="FO997" s="2"/>
      <c r="FP997" s="2"/>
      <c r="FQ997" s="2">
        <v>0</v>
      </c>
      <c r="FR997" s="2">
        <f t="shared" si="836"/>
        <v>0</v>
      </c>
      <c r="FS997" s="2">
        <v>0</v>
      </c>
      <c r="FT997" s="2"/>
      <c r="FU997" s="2"/>
      <c r="FV997" s="2"/>
      <c r="FW997" s="2"/>
      <c r="FX997" s="2">
        <v>0</v>
      </c>
      <c r="FY997" s="2">
        <v>0</v>
      </c>
      <c r="FZ997" s="2"/>
      <c r="GA997" s="2" t="s">
        <v>3</v>
      </c>
      <c r="GB997" s="2"/>
      <c r="GC997" s="2"/>
      <c r="GD997" s="2">
        <v>1</v>
      </c>
      <c r="GE997" s="2"/>
      <c r="GF997" s="2">
        <v>-239826058</v>
      </c>
      <c r="GG997" s="2">
        <v>2</v>
      </c>
      <c r="GH997" s="2">
        <v>1</v>
      </c>
      <c r="GI997" s="2">
        <v>-2</v>
      </c>
      <c r="GJ997" s="2">
        <v>0</v>
      </c>
      <c r="GK997" s="2">
        <v>0</v>
      </c>
      <c r="GL997" s="2">
        <f t="shared" si="837"/>
        <v>0</v>
      </c>
      <c r="GM997" s="2">
        <f t="shared" si="838"/>
        <v>866</v>
      </c>
      <c r="GN997" s="2">
        <f t="shared" si="839"/>
        <v>866</v>
      </c>
      <c r="GO997" s="2">
        <f t="shared" si="840"/>
        <v>0</v>
      </c>
      <c r="GP997" s="2">
        <f t="shared" si="841"/>
        <v>0</v>
      </c>
      <c r="GQ997" s="2"/>
      <c r="GR997" s="2">
        <v>0</v>
      </c>
      <c r="GS997" s="2">
        <v>3</v>
      </c>
      <c r="GT997" s="2">
        <v>0</v>
      </c>
      <c r="GU997" s="2" t="s">
        <v>3</v>
      </c>
      <c r="GV997" s="2">
        <f t="shared" si="842"/>
        <v>0</v>
      </c>
      <c r="GW997" s="2">
        <v>1</v>
      </c>
      <c r="GX997" s="2">
        <f t="shared" si="843"/>
        <v>0</v>
      </c>
      <c r="GY997" s="2"/>
      <c r="GZ997" s="2"/>
      <c r="HA997" s="2">
        <v>0</v>
      </c>
      <c r="HB997" s="2">
        <v>0</v>
      </c>
      <c r="HC997" s="2">
        <f t="shared" si="844"/>
        <v>0</v>
      </c>
      <c r="HD997" s="2"/>
      <c r="HE997" s="2" t="s">
        <v>3</v>
      </c>
      <c r="HF997" s="2" t="s">
        <v>3</v>
      </c>
      <c r="HG997" s="2"/>
      <c r="HH997" s="2"/>
      <c r="HI997" s="2"/>
      <c r="HJ997" s="2"/>
      <c r="HK997" s="2"/>
      <c r="HL997" s="2"/>
      <c r="HM997" s="2" t="s">
        <v>3</v>
      </c>
      <c r="HN997" s="2" t="s">
        <v>3</v>
      </c>
      <c r="HO997" s="2" t="s">
        <v>3</v>
      </c>
      <c r="HP997" s="2" t="s">
        <v>3</v>
      </c>
      <c r="HQ997" s="2" t="s">
        <v>3</v>
      </c>
      <c r="HR997" s="2"/>
      <c r="HS997" s="2"/>
      <c r="HT997" s="2"/>
      <c r="HU997" s="2"/>
      <c r="HV997" s="2"/>
      <c r="HW997" s="2"/>
      <c r="HX997" s="2"/>
      <c r="HY997" s="2"/>
      <c r="HZ997" s="2"/>
      <c r="IA997" s="2"/>
      <c r="IB997" s="2"/>
      <c r="IC997" s="2"/>
      <c r="ID997" s="2"/>
      <c r="IE997" s="2"/>
      <c r="IF997" s="2"/>
      <c r="IG997" s="2"/>
      <c r="IH997" s="2"/>
      <c r="II997" s="2"/>
      <c r="IJ997" s="2"/>
      <c r="IK997" s="2">
        <v>0</v>
      </c>
      <c r="IL997" s="2"/>
      <c r="IM997" s="2"/>
      <c r="IN997" s="2"/>
      <c r="IO997" s="2"/>
      <c r="IP997" s="2"/>
      <c r="IQ997" s="2"/>
      <c r="IR997" s="2"/>
      <c r="IS997" s="2"/>
      <c r="IT997" s="2"/>
      <c r="IU997" s="2"/>
    </row>
    <row r="998" spans="1:255" x14ac:dyDescent="0.2">
      <c r="A998">
        <v>18</v>
      </c>
      <c r="B998">
        <v>1</v>
      </c>
      <c r="C998">
        <v>854</v>
      </c>
      <c r="E998" t="s">
        <v>522</v>
      </c>
      <c r="F998" t="e">
        <f>'1.Лок.смета.и.Акт'!#REF!</f>
        <v>#REF!</v>
      </c>
      <c r="G998" t="s">
        <v>179</v>
      </c>
      <c r="H998" t="s">
        <v>180</v>
      </c>
      <c r="I998">
        <f>I996*J998</f>
        <v>0.38324999999999998</v>
      </c>
      <c r="J998">
        <v>1.05</v>
      </c>
      <c r="K998">
        <v>1.05</v>
      </c>
      <c r="L998">
        <v>0.76649999999999996</v>
      </c>
      <c r="M998">
        <v>0</v>
      </c>
      <c r="N998">
        <f t="shared" si="807"/>
        <v>0.76649999999999996</v>
      </c>
      <c r="O998">
        <f t="shared" si="808"/>
        <v>451</v>
      </c>
      <c r="P998">
        <f t="shared" si="809"/>
        <v>451</v>
      </c>
      <c r="Q998">
        <f t="shared" si="810"/>
        <v>0</v>
      </c>
      <c r="R998">
        <f t="shared" si="811"/>
        <v>0</v>
      </c>
      <c r="S998">
        <f t="shared" si="812"/>
        <v>0</v>
      </c>
      <c r="T998">
        <f t="shared" si="813"/>
        <v>0</v>
      </c>
      <c r="U998">
        <f t="shared" si="814"/>
        <v>0</v>
      </c>
      <c r="V998">
        <f t="shared" si="815"/>
        <v>0</v>
      </c>
      <c r="W998">
        <f t="shared" si="816"/>
        <v>0</v>
      </c>
      <c r="X998">
        <f t="shared" si="817"/>
        <v>0</v>
      </c>
      <c r="Y998">
        <f t="shared" si="818"/>
        <v>0</v>
      </c>
      <c r="AA998">
        <v>69726884</v>
      </c>
      <c r="AB998">
        <f t="shared" si="819"/>
        <v>155.58000000000001</v>
      </c>
      <c r="AC998">
        <f>ROUND((ES998),2)</f>
        <v>155.58000000000001</v>
      </c>
      <c r="AD998">
        <f t="shared" si="820"/>
        <v>0</v>
      </c>
      <c r="AE998">
        <f t="shared" si="821"/>
        <v>0</v>
      </c>
      <c r="AF998">
        <f t="shared" si="822"/>
        <v>0</v>
      </c>
      <c r="AG998">
        <f t="shared" si="823"/>
        <v>0</v>
      </c>
      <c r="AH998">
        <f t="shared" si="824"/>
        <v>0</v>
      </c>
      <c r="AI998">
        <f t="shared" si="825"/>
        <v>0</v>
      </c>
      <c r="AJ998">
        <f t="shared" si="826"/>
        <v>0</v>
      </c>
      <c r="AK998">
        <v>155.58000000000001</v>
      </c>
      <c r="AL998">
        <v>155.58000000000001</v>
      </c>
      <c r="AM998">
        <v>0</v>
      </c>
      <c r="AN998">
        <v>0</v>
      </c>
      <c r="AO998">
        <v>0</v>
      </c>
      <c r="AP998">
        <v>0</v>
      </c>
      <c r="AQ998">
        <v>0</v>
      </c>
      <c r="AR998">
        <v>0</v>
      </c>
      <c r="AS998">
        <v>0</v>
      </c>
      <c r="AT998">
        <v>0</v>
      </c>
      <c r="AU998">
        <v>0</v>
      </c>
      <c r="AV998">
        <v>1</v>
      </c>
      <c r="AW998">
        <v>1</v>
      </c>
      <c r="AZ998">
        <v>1</v>
      </c>
      <c r="BA998">
        <v>1</v>
      </c>
      <c r="BB998">
        <v>1</v>
      </c>
      <c r="BC998">
        <v>7.56</v>
      </c>
      <c r="BD998" t="s">
        <v>3</v>
      </c>
      <c r="BE998" t="s">
        <v>3</v>
      </c>
      <c r="BF998" t="s">
        <v>3</v>
      </c>
      <c r="BG998" t="s">
        <v>3</v>
      </c>
      <c r="BH998">
        <v>3</v>
      </c>
      <c r="BI998">
        <v>1</v>
      </c>
      <c r="BJ998" t="s">
        <v>181</v>
      </c>
      <c r="BM998">
        <v>500001</v>
      </c>
      <c r="BN998">
        <v>0</v>
      </c>
      <c r="BO998" t="s">
        <v>3</v>
      </c>
      <c r="BP998">
        <v>0</v>
      </c>
      <c r="BQ998">
        <v>8</v>
      </c>
      <c r="BR998">
        <v>0</v>
      </c>
      <c r="BS998">
        <v>1</v>
      </c>
      <c r="BT998">
        <v>1</v>
      </c>
      <c r="BU998">
        <v>1</v>
      </c>
      <c r="BV998">
        <v>1</v>
      </c>
      <c r="BW998">
        <v>1</v>
      </c>
      <c r="BX998">
        <v>1</v>
      </c>
      <c r="BY998" t="s">
        <v>3</v>
      </c>
      <c r="BZ998">
        <v>0</v>
      </c>
      <c r="CA998">
        <v>0</v>
      </c>
      <c r="CB998" t="s">
        <v>3</v>
      </c>
      <c r="CE998">
        <v>0</v>
      </c>
      <c r="CF998">
        <v>0</v>
      </c>
      <c r="CG998">
        <v>0</v>
      </c>
      <c r="CH998">
        <v>78</v>
      </c>
      <c r="CI998">
        <v>1</v>
      </c>
      <c r="CJ998">
        <v>0</v>
      </c>
      <c r="CK998">
        <v>0</v>
      </c>
      <c r="CL998">
        <v>0</v>
      </c>
      <c r="CM998">
        <v>0</v>
      </c>
      <c r="CN998" t="s">
        <v>3</v>
      </c>
      <c r="CO998">
        <v>0</v>
      </c>
      <c r="CP998">
        <f t="shared" si="827"/>
        <v>451</v>
      </c>
      <c r="CQ998">
        <f t="shared" si="828"/>
        <v>1176.1848</v>
      </c>
      <c r="CR998">
        <f t="shared" si="829"/>
        <v>0</v>
      </c>
      <c r="CS998">
        <f t="shared" si="830"/>
        <v>0</v>
      </c>
      <c r="CT998">
        <f t="shared" si="831"/>
        <v>0</v>
      </c>
      <c r="CU998">
        <f t="shared" si="832"/>
        <v>0</v>
      </c>
      <c r="CV998">
        <f t="shared" si="833"/>
        <v>0</v>
      </c>
      <c r="CW998">
        <f t="shared" si="834"/>
        <v>0</v>
      </c>
      <c r="CX998">
        <f t="shared" si="835"/>
        <v>0</v>
      </c>
      <c r="CY998">
        <f>(S998+R998)*(BZ998/100)</f>
        <v>0</v>
      </c>
      <c r="CZ998">
        <f>(S998+R998)*(CA998/100)</f>
        <v>0</v>
      </c>
      <c r="DC998" t="s">
        <v>3</v>
      </c>
      <c r="DD998" t="s">
        <v>3</v>
      </c>
      <c r="DE998" t="s">
        <v>3</v>
      </c>
      <c r="DF998" t="s">
        <v>3</v>
      </c>
      <c r="DG998" t="s">
        <v>3</v>
      </c>
      <c r="DH998" t="s">
        <v>3</v>
      </c>
      <c r="DI998" t="s">
        <v>3</v>
      </c>
      <c r="DJ998" t="s">
        <v>3</v>
      </c>
      <c r="DK998" t="s">
        <v>3</v>
      </c>
      <c r="DL998" t="s">
        <v>3</v>
      </c>
      <c r="DM998" t="s">
        <v>3</v>
      </c>
      <c r="DN998">
        <v>0</v>
      </c>
      <c r="DO998">
        <v>0</v>
      </c>
      <c r="DP998">
        <v>1</v>
      </c>
      <c r="DQ998">
        <v>1</v>
      </c>
      <c r="DU998">
        <v>1003</v>
      </c>
      <c r="DV998" t="s">
        <v>180</v>
      </c>
      <c r="DW998" t="e">
        <f>'1.Лок.смета.и.Акт'!#REF!</f>
        <v>#REF!</v>
      </c>
      <c r="DX998">
        <v>100</v>
      </c>
      <c r="DZ998" t="s">
        <v>3</v>
      </c>
      <c r="EA998" t="s">
        <v>3</v>
      </c>
      <c r="EB998" t="s">
        <v>3</v>
      </c>
      <c r="EC998" t="s">
        <v>3</v>
      </c>
      <c r="EE998">
        <v>54328897</v>
      </c>
      <c r="EF998">
        <v>8</v>
      </c>
      <c r="EG998" t="s">
        <v>31</v>
      </c>
      <c r="EH998">
        <v>0</v>
      </c>
      <c r="EI998" t="s">
        <v>3</v>
      </c>
      <c r="EJ998">
        <v>1</v>
      </c>
      <c r="EK998">
        <v>500001</v>
      </c>
      <c r="EL998" t="s">
        <v>32</v>
      </c>
      <c r="EM998" t="s">
        <v>33</v>
      </c>
      <c r="EO998" t="s">
        <v>3</v>
      </c>
      <c r="EQ998">
        <v>0</v>
      </c>
      <c r="ER998">
        <v>1125</v>
      </c>
      <c r="ES998">
        <v>155.58000000000001</v>
      </c>
      <c r="ET998">
        <v>0</v>
      </c>
      <c r="EU998">
        <v>0</v>
      </c>
      <c r="EV998">
        <v>0</v>
      </c>
      <c r="EW998">
        <v>0</v>
      </c>
      <c r="EX998">
        <v>0</v>
      </c>
      <c r="EZ998">
        <v>5</v>
      </c>
      <c r="FC998">
        <v>0</v>
      </c>
      <c r="FD998">
        <v>18</v>
      </c>
      <c r="FF998">
        <v>1125</v>
      </c>
      <c r="FQ998">
        <v>0</v>
      </c>
      <c r="FR998">
        <f t="shared" si="836"/>
        <v>0</v>
      </c>
      <c r="FS998">
        <v>0</v>
      </c>
      <c r="FX998">
        <v>0</v>
      </c>
      <c r="FY998">
        <v>0</v>
      </c>
      <c r="GA998" t="s">
        <v>182</v>
      </c>
      <c r="GD998">
        <v>1</v>
      </c>
      <c r="GF998">
        <v>-239826058</v>
      </c>
      <c r="GG998">
        <v>2</v>
      </c>
      <c r="GH998">
        <v>3</v>
      </c>
      <c r="GI998">
        <v>5</v>
      </c>
      <c r="GJ998">
        <v>0</v>
      </c>
      <c r="GK998">
        <v>0</v>
      </c>
      <c r="GL998">
        <f t="shared" si="837"/>
        <v>0</v>
      </c>
      <c r="GM998">
        <f t="shared" si="838"/>
        <v>451</v>
      </c>
      <c r="GN998">
        <f t="shared" si="839"/>
        <v>451</v>
      </c>
      <c r="GO998">
        <f t="shared" si="840"/>
        <v>0</v>
      </c>
      <c r="GP998">
        <f t="shared" si="841"/>
        <v>0</v>
      </c>
      <c r="GR998">
        <v>1</v>
      </c>
      <c r="GS998">
        <v>1</v>
      </c>
      <c r="GT998">
        <v>0</v>
      </c>
      <c r="GU998" t="s">
        <v>3</v>
      </c>
      <c r="GV998">
        <f t="shared" si="842"/>
        <v>0</v>
      </c>
      <c r="GW998">
        <v>1</v>
      </c>
      <c r="GX998">
        <f t="shared" si="843"/>
        <v>0</v>
      </c>
      <c r="HA998">
        <v>0</v>
      </c>
      <c r="HB998">
        <v>0</v>
      </c>
      <c r="HC998">
        <f t="shared" si="844"/>
        <v>0</v>
      </c>
      <c r="HE998" t="s">
        <v>35</v>
      </c>
      <c r="HF998" t="s">
        <v>36</v>
      </c>
      <c r="HM998" t="s">
        <v>3</v>
      </c>
      <c r="HN998" t="s">
        <v>3</v>
      </c>
      <c r="HO998" t="s">
        <v>3</v>
      </c>
      <c r="HP998" t="s">
        <v>3</v>
      </c>
      <c r="HQ998" t="s">
        <v>3</v>
      </c>
      <c r="IK998">
        <v>0</v>
      </c>
    </row>
    <row r="999" spans="1:255" x14ac:dyDescent="0.2">
      <c r="A999" s="2">
        <v>17</v>
      </c>
      <c r="B999" s="2">
        <v>1</v>
      </c>
      <c r="C999" s="2">
        <f>ROW(SmtRes!A860)</f>
        <v>860</v>
      </c>
      <c r="D999" s="2">
        <f>ROW(EtalonRes!A872)</f>
        <v>872</v>
      </c>
      <c r="E999" s="2" t="s">
        <v>523</v>
      </c>
      <c r="F999" s="2" t="s">
        <v>184</v>
      </c>
      <c r="G999" s="2" t="s">
        <v>247</v>
      </c>
      <c r="H999" s="2" t="s">
        <v>186</v>
      </c>
      <c r="I999" s="2">
        <f>'1.Лок.смета.и.Акт'!E111</f>
        <v>0.34</v>
      </c>
      <c r="J999" s="2">
        <v>0</v>
      </c>
      <c r="K999" s="2">
        <v>0.34</v>
      </c>
      <c r="L999" s="2">
        <v>0.68</v>
      </c>
      <c r="M999" s="2">
        <v>0</v>
      </c>
      <c r="N999" s="2">
        <f t="shared" si="807"/>
        <v>0.68</v>
      </c>
      <c r="O999" s="2">
        <f t="shared" si="808"/>
        <v>123</v>
      </c>
      <c r="P999" s="2">
        <f t="shared" si="809"/>
        <v>0</v>
      </c>
      <c r="Q999" s="2">
        <f t="shared" si="810"/>
        <v>15</v>
      </c>
      <c r="R999" s="2">
        <f t="shared" si="811"/>
        <v>6</v>
      </c>
      <c r="S999" s="2">
        <f t="shared" si="812"/>
        <v>108</v>
      </c>
      <c r="T999" s="2">
        <f t="shared" si="813"/>
        <v>0</v>
      </c>
      <c r="U999" s="2">
        <f t="shared" si="814"/>
        <v>13.433400000000001</v>
      </c>
      <c r="V999" s="2">
        <f t="shared" si="815"/>
        <v>0.43180000000000002</v>
      </c>
      <c r="W999" s="2">
        <f t="shared" si="816"/>
        <v>0</v>
      </c>
      <c r="X999" s="2">
        <f t="shared" si="817"/>
        <v>140</v>
      </c>
      <c r="Y999" s="2">
        <f t="shared" si="818"/>
        <v>86</v>
      </c>
      <c r="Z999" s="2"/>
      <c r="AA999" s="2">
        <v>69726971</v>
      </c>
      <c r="AB999" s="2">
        <f t="shared" si="819"/>
        <v>360.73</v>
      </c>
      <c r="AC999" s="2">
        <f>ROUND((ES999+(SUM(SmtRes!BC855:'SmtRes'!BC860)+SUM(EtalonRes!AL867:'EtalonRes'!AL872))),2)</f>
        <v>0</v>
      </c>
      <c r="AD999" s="2">
        <f t="shared" si="820"/>
        <v>44.25</v>
      </c>
      <c r="AE999" s="2">
        <f t="shared" si="821"/>
        <v>17.28</v>
      </c>
      <c r="AF999" s="2">
        <f t="shared" si="822"/>
        <v>316.48</v>
      </c>
      <c r="AG999" s="2">
        <f t="shared" si="823"/>
        <v>0</v>
      </c>
      <c r="AH999" s="2">
        <f t="shared" si="824"/>
        <v>39.51</v>
      </c>
      <c r="AI999" s="2">
        <f t="shared" si="825"/>
        <v>1.27</v>
      </c>
      <c r="AJ999" s="2">
        <f t="shared" si="826"/>
        <v>0</v>
      </c>
      <c r="AK999" s="2">
        <v>1394.91</v>
      </c>
      <c r="AL999" s="2">
        <v>1034.18</v>
      </c>
      <c r="AM999" s="2">
        <v>44.25</v>
      </c>
      <c r="AN999" s="2">
        <v>17.28</v>
      </c>
      <c r="AO999" s="2">
        <v>316.48</v>
      </c>
      <c r="AP999" s="2">
        <v>0</v>
      </c>
      <c r="AQ999" s="2">
        <v>39.51</v>
      </c>
      <c r="AR999" s="2">
        <v>1.27</v>
      </c>
      <c r="AS999" s="2">
        <v>0</v>
      </c>
      <c r="AT999" s="2">
        <v>123</v>
      </c>
      <c r="AU999" s="2">
        <v>75</v>
      </c>
      <c r="AV999" s="2">
        <v>1</v>
      </c>
      <c r="AW999" s="2">
        <v>1</v>
      </c>
      <c r="AX999" s="2"/>
      <c r="AY999" s="2"/>
      <c r="AZ999" s="2">
        <v>1</v>
      </c>
      <c r="BA999" s="2">
        <v>1</v>
      </c>
      <c r="BB999" s="2">
        <v>1</v>
      </c>
      <c r="BC999" s="2">
        <v>1</v>
      </c>
      <c r="BD999" s="2" t="s">
        <v>3</v>
      </c>
      <c r="BE999" s="2" t="s">
        <v>3</v>
      </c>
      <c r="BF999" s="2" t="s">
        <v>3</v>
      </c>
      <c r="BG999" s="2" t="s">
        <v>3</v>
      </c>
      <c r="BH999" s="2">
        <v>0</v>
      </c>
      <c r="BI999" s="2">
        <v>1</v>
      </c>
      <c r="BJ999" s="2" t="s">
        <v>187</v>
      </c>
      <c r="BK999" s="2"/>
      <c r="BL999" s="2"/>
      <c r="BM999" s="2">
        <v>11001</v>
      </c>
      <c r="BN999" s="2">
        <v>0</v>
      </c>
      <c r="BO999" s="2" t="s">
        <v>3</v>
      </c>
      <c r="BP999" s="2">
        <v>0</v>
      </c>
      <c r="BQ999" s="2">
        <v>2</v>
      </c>
      <c r="BR999" s="2">
        <v>0</v>
      </c>
      <c r="BS999" s="2">
        <v>1</v>
      </c>
      <c r="BT999" s="2">
        <v>1</v>
      </c>
      <c r="BU999" s="2">
        <v>1</v>
      </c>
      <c r="BV999" s="2">
        <v>1</v>
      </c>
      <c r="BW999" s="2">
        <v>1</v>
      </c>
      <c r="BX999" s="2">
        <v>1</v>
      </c>
      <c r="BY999" s="2" t="s">
        <v>3</v>
      </c>
      <c r="BZ999" s="2">
        <v>123</v>
      </c>
      <c r="CA999" s="2">
        <v>75</v>
      </c>
      <c r="CB999" s="2" t="s">
        <v>3</v>
      </c>
      <c r="CC999" s="2"/>
      <c r="CD999" s="2"/>
      <c r="CE999" s="2">
        <v>0</v>
      </c>
      <c r="CF999" s="2">
        <v>0</v>
      </c>
      <c r="CG999" s="2">
        <v>0</v>
      </c>
      <c r="CH999" s="2">
        <v>79</v>
      </c>
      <c r="CI999" s="2">
        <v>0</v>
      </c>
      <c r="CJ999" s="2">
        <v>0</v>
      </c>
      <c r="CK999" s="2">
        <v>0</v>
      </c>
      <c r="CL999" s="2">
        <v>0</v>
      </c>
      <c r="CM999" s="2">
        <v>0</v>
      </c>
      <c r="CN999" s="2" t="s">
        <v>3</v>
      </c>
      <c r="CO999" s="2">
        <v>0</v>
      </c>
      <c r="CP999" s="2">
        <f t="shared" si="827"/>
        <v>123</v>
      </c>
      <c r="CQ999" s="2">
        <f t="shared" si="828"/>
        <v>0</v>
      </c>
      <c r="CR999" s="2">
        <f t="shared" si="829"/>
        <v>44.25</v>
      </c>
      <c r="CS999" s="2">
        <f t="shared" si="830"/>
        <v>17.28</v>
      </c>
      <c r="CT999" s="2">
        <f t="shared" si="831"/>
        <v>316.48</v>
      </c>
      <c r="CU999" s="2">
        <f t="shared" si="832"/>
        <v>0</v>
      </c>
      <c r="CV999" s="2">
        <f t="shared" si="833"/>
        <v>39.51</v>
      </c>
      <c r="CW999" s="2">
        <f t="shared" si="834"/>
        <v>1.27</v>
      </c>
      <c r="CX999" s="2">
        <f t="shared" si="835"/>
        <v>0</v>
      </c>
      <c r="CY999" s="2">
        <f>(((S999+R999)*AT999)/100)</f>
        <v>140.22</v>
      </c>
      <c r="CZ999" s="2">
        <f>(((S999+R999)*AU999)/100)</f>
        <v>85.5</v>
      </c>
      <c r="DA999" s="2"/>
      <c r="DB999" s="2"/>
      <c r="DC999" s="2" t="s">
        <v>3</v>
      </c>
      <c r="DD999" s="2" t="s">
        <v>3</v>
      </c>
      <c r="DE999" s="2" t="s">
        <v>3</v>
      </c>
      <c r="DF999" s="2" t="s">
        <v>3</v>
      </c>
      <c r="DG999" s="2" t="s">
        <v>3</v>
      </c>
      <c r="DH999" s="2" t="s">
        <v>3</v>
      </c>
      <c r="DI999" s="2" t="s">
        <v>3</v>
      </c>
      <c r="DJ999" s="2" t="s">
        <v>3</v>
      </c>
      <c r="DK999" s="2" t="s">
        <v>3</v>
      </c>
      <c r="DL999" s="2" t="s">
        <v>3</v>
      </c>
      <c r="DM999" s="2" t="s">
        <v>3</v>
      </c>
      <c r="DN999" s="2">
        <v>0</v>
      </c>
      <c r="DO999" s="2">
        <v>0</v>
      </c>
      <c r="DP999" s="2">
        <v>1</v>
      </c>
      <c r="DQ999" s="2">
        <v>1</v>
      </c>
      <c r="DR999" s="2"/>
      <c r="DS999" s="2"/>
      <c r="DT999" s="2"/>
      <c r="DU999" s="2">
        <v>1013</v>
      </c>
      <c r="DV999" s="2" t="s">
        <v>186</v>
      </c>
      <c r="DW999" s="2" t="s">
        <v>186</v>
      </c>
      <c r="DX999" s="2">
        <v>1</v>
      </c>
      <c r="DY999" s="2"/>
      <c r="DZ999" s="2" t="s">
        <v>3</v>
      </c>
      <c r="EA999" s="2" t="s">
        <v>3</v>
      </c>
      <c r="EB999" s="2" t="s">
        <v>3</v>
      </c>
      <c r="EC999" s="2" t="s">
        <v>3</v>
      </c>
      <c r="ED999" s="2"/>
      <c r="EE999" s="2">
        <v>54328965</v>
      </c>
      <c r="EF999" s="2">
        <v>2</v>
      </c>
      <c r="EG999" s="2" t="s">
        <v>21</v>
      </c>
      <c r="EH999" s="2">
        <v>0</v>
      </c>
      <c r="EI999" s="2" t="s">
        <v>3</v>
      </c>
      <c r="EJ999" s="2">
        <v>1</v>
      </c>
      <c r="EK999" s="2">
        <v>11001</v>
      </c>
      <c r="EL999" s="2" t="s">
        <v>22</v>
      </c>
      <c r="EM999" s="2" t="s">
        <v>23</v>
      </c>
      <c r="EN999" s="2"/>
      <c r="EO999" s="2" t="s">
        <v>3</v>
      </c>
      <c r="EP999" s="2"/>
      <c r="EQ999" s="2">
        <v>1441792</v>
      </c>
      <c r="ER999" s="2">
        <v>1394.91</v>
      </c>
      <c r="ES999" s="2">
        <v>1034.18</v>
      </c>
      <c r="ET999" s="2">
        <v>44.25</v>
      </c>
      <c r="EU999" s="2">
        <v>17.28</v>
      </c>
      <c r="EV999" s="2">
        <v>316.48</v>
      </c>
      <c r="EW999" s="2">
        <v>39.51</v>
      </c>
      <c r="EX999" s="2">
        <v>1.27</v>
      </c>
      <c r="EY999" s="2">
        <v>1</v>
      </c>
      <c r="EZ999" s="2"/>
      <c r="FA999" s="2"/>
      <c r="FB999" s="2"/>
      <c r="FC999" s="2"/>
      <c r="FD999" s="2"/>
      <c r="FE999" s="2"/>
      <c r="FF999" s="2"/>
      <c r="FG999" s="2"/>
      <c r="FH999" s="2"/>
      <c r="FI999" s="2"/>
      <c r="FJ999" s="2"/>
      <c r="FK999" s="2"/>
      <c r="FL999" s="2"/>
      <c r="FM999" s="2"/>
      <c r="FN999" s="2"/>
      <c r="FO999" s="2"/>
      <c r="FP999" s="2"/>
      <c r="FQ999" s="2">
        <v>0</v>
      </c>
      <c r="FR999" s="2">
        <f t="shared" si="836"/>
        <v>0</v>
      </c>
      <c r="FS999" s="2">
        <v>0</v>
      </c>
      <c r="FT999" s="2"/>
      <c r="FU999" s="2"/>
      <c r="FV999" s="2"/>
      <c r="FW999" s="2"/>
      <c r="FX999" s="2">
        <v>123</v>
      </c>
      <c r="FY999" s="2">
        <v>75</v>
      </c>
      <c r="FZ999" s="2"/>
      <c r="GA999" s="2" t="s">
        <v>3</v>
      </c>
      <c r="GB999" s="2"/>
      <c r="GC999" s="2"/>
      <c r="GD999" s="2">
        <v>1</v>
      </c>
      <c r="GE999" s="2"/>
      <c r="GF999" s="2">
        <v>-1600289289</v>
      </c>
      <c r="GG999" s="2">
        <v>2</v>
      </c>
      <c r="GH999" s="2">
        <v>1</v>
      </c>
      <c r="GI999" s="2">
        <v>-2</v>
      </c>
      <c r="GJ999" s="2">
        <v>0</v>
      </c>
      <c r="GK999" s="2">
        <v>0</v>
      </c>
      <c r="GL999" s="2">
        <f t="shared" si="837"/>
        <v>0</v>
      </c>
      <c r="GM999" s="2">
        <f t="shared" si="838"/>
        <v>349</v>
      </c>
      <c r="GN999" s="2">
        <f t="shared" si="839"/>
        <v>349</v>
      </c>
      <c r="GO999" s="2">
        <f t="shared" si="840"/>
        <v>0</v>
      </c>
      <c r="GP999" s="2">
        <f t="shared" si="841"/>
        <v>0</v>
      </c>
      <c r="GQ999" s="2"/>
      <c r="GR999" s="2">
        <v>0</v>
      </c>
      <c r="GS999" s="2">
        <v>3</v>
      </c>
      <c r="GT999" s="2">
        <v>0</v>
      </c>
      <c r="GU999" s="2" t="s">
        <v>3</v>
      </c>
      <c r="GV999" s="2">
        <f t="shared" si="842"/>
        <v>0</v>
      </c>
      <c r="GW999" s="2">
        <v>1</v>
      </c>
      <c r="GX999" s="2">
        <f t="shared" si="843"/>
        <v>0</v>
      </c>
      <c r="GY999" s="2"/>
      <c r="GZ999" s="2"/>
      <c r="HA999" s="2">
        <v>0</v>
      </c>
      <c r="HB999" s="2">
        <v>0</v>
      </c>
      <c r="HC999" s="2">
        <f t="shared" si="844"/>
        <v>0</v>
      </c>
      <c r="HD999" s="2"/>
      <c r="HE999" s="2" t="s">
        <v>3</v>
      </c>
      <c r="HF999" s="2" t="s">
        <v>3</v>
      </c>
      <c r="HG999" s="2"/>
      <c r="HH999" s="2"/>
      <c r="HI999" s="2"/>
      <c r="HJ999" s="2"/>
      <c r="HK999" s="2"/>
      <c r="HL999" s="2"/>
      <c r="HM999" s="2" t="s">
        <v>3</v>
      </c>
      <c r="HN999" s="2" t="s">
        <v>24</v>
      </c>
      <c r="HO999" s="2" t="s">
        <v>25</v>
      </c>
      <c r="HP999" s="2" t="s">
        <v>22</v>
      </c>
      <c r="HQ999" s="2" t="s">
        <v>22</v>
      </c>
      <c r="HR999" s="2"/>
      <c r="HS999" s="2"/>
      <c r="HT999" s="2"/>
      <c r="HU999" s="2"/>
      <c r="HV999" s="2"/>
      <c r="HW999" s="2"/>
      <c r="HX999" s="2"/>
      <c r="HY999" s="2"/>
      <c r="HZ999" s="2"/>
      <c r="IA999" s="2"/>
      <c r="IB999" s="2"/>
      <c r="IC999" s="2"/>
      <c r="ID999" s="2"/>
      <c r="IE999" s="2"/>
      <c r="IF999" s="2"/>
      <c r="IG999" s="2"/>
      <c r="IH999" s="2"/>
      <c r="II999" s="2"/>
      <c r="IJ999" s="2"/>
      <c r="IK999" s="2">
        <v>0</v>
      </c>
      <c r="IL999" s="2"/>
      <c r="IM999" s="2"/>
      <c r="IN999" s="2"/>
      <c r="IO999" s="2"/>
      <c r="IP999" s="2"/>
      <c r="IQ999" s="2"/>
      <c r="IR999" s="2"/>
      <c r="IS999" s="2"/>
      <c r="IT999" s="2"/>
      <c r="IU999" s="2"/>
    </row>
    <row r="1000" spans="1:255" x14ac:dyDescent="0.2">
      <c r="A1000">
        <v>17</v>
      </c>
      <c r="B1000">
        <v>1</v>
      </c>
      <c r="C1000">
        <f>ROW(SmtRes!A866)</f>
        <v>866</v>
      </c>
      <c r="D1000">
        <f>ROW(EtalonRes!A878)</f>
        <v>878</v>
      </c>
      <c r="E1000" t="s">
        <v>523</v>
      </c>
      <c r="F1000" t="s">
        <v>184</v>
      </c>
      <c r="G1000" t="s">
        <v>247</v>
      </c>
      <c r="H1000" t="s">
        <v>186</v>
      </c>
      <c r="I1000">
        <f>'1.Лок.смета.и.Акт'!E111</f>
        <v>0.34</v>
      </c>
      <c r="J1000">
        <v>0</v>
      </c>
      <c r="K1000">
        <v>0.34</v>
      </c>
      <c r="L1000">
        <v>0.68</v>
      </c>
      <c r="M1000">
        <v>0</v>
      </c>
      <c r="N1000">
        <f t="shared" si="807"/>
        <v>0.68</v>
      </c>
      <c r="O1000">
        <f t="shared" si="808"/>
        <v>2847</v>
      </c>
      <c r="P1000">
        <f t="shared" si="809"/>
        <v>0</v>
      </c>
      <c r="Q1000">
        <f t="shared" si="810"/>
        <v>118</v>
      </c>
      <c r="R1000">
        <f t="shared" si="811"/>
        <v>116</v>
      </c>
      <c r="S1000">
        <f t="shared" si="812"/>
        <v>2729</v>
      </c>
      <c r="T1000">
        <f t="shared" si="813"/>
        <v>0</v>
      </c>
      <c r="U1000" t="e">
        <f t="shared" si="814"/>
        <v>#REF!</v>
      </c>
      <c r="V1000">
        <f t="shared" si="815"/>
        <v>0.43180000000000002</v>
      </c>
      <c r="W1000">
        <f t="shared" si="816"/>
        <v>0</v>
      </c>
      <c r="X1000" t="e">
        <f t="shared" si="817"/>
        <v>#REF!</v>
      </c>
      <c r="Y1000" t="e">
        <f t="shared" si="818"/>
        <v>#REF!</v>
      </c>
      <c r="AA1000">
        <v>69726884</v>
      </c>
      <c r="AB1000">
        <f t="shared" si="819"/>
        <v>360.73</v>
      </c>
      <c r="AC1000">
        <f>ROUND((ES1000+(SUM(SmtRes!BC861:'SmtRes'!BC866)+SUM(EtalonRes!AL873:'EtalonRes'!AL878))),2)</f>
        <v>0</v>
      </c>
      <c r="AD1000">
        <f t="shared" si="820"/>
        <v>44.25</v>
      </c>
      <c r="AE1000">
        <f t="shared" si="821"/>
        <v>17.28</v>
      </c>
      <c r="AF1000">
        <f t="shared" si="822"/>
        <v>316.48</v>
      </c>
      <c r="AG1000">
        <f t="shared" si="823"/>
        <v>0</v>
      </c>
      <c r="AH1000" t="e">
        <f t="shared" si="824"/>
        <v>#REF!</v>
      </c>
      <c r="AI1000">
        <f t="shared" si="825"/>
        <v>1.27</v>
      </c>
      <c r="AJ1000">
        <f t="shared" si="826"/>
        <v>0</v>
      </c>
      <c r="AK1000">
        <v>1394.91</v>
      </c>
      <c r="AL1000">
        <v>1034.18</v>
      </c>
      <c r="AM1000">
        <v>44.25</v>
      </c>
      <c r="AN1000">
        <v>17.28</v>
      </c>
      <c r="AO1000">
        <v>316.48</v>
      </c>
      <c r="AP1000">
        <v>0</v>
      </c>
      <c r="AQ1000" t="e">
        <f>'1.Лок.смета.и.Акт'!#REF!</f>
        <v>#REF!</v>
      </c>
      <c r="AR1000">
        <v>1.27</v>
      </c>
      <c r="AS1000">
        <v>0</v>
      </c>
      <c r="AT1000">
        <v>117</v>
      </c>
      <c r="AU1000">
        <v>64</v>
      </c>
      <c r="AV1000">
        <v>1</v>
      </c>
      <c r="AW1000">
        <v>1</v>
      </c>
      <c r="AZ1000">
        <v>1</v>
      </c>
      <c r="BA1000">
        <v>25.36</v>
      </c>
      <c r="BB1000">
        <v>7.84</v>
      </c>
      <c r="BC1000">
        <v>7.56</v>
      </c>
      <c r="BD1000" t="s">
        <v>3</v>
      </c>
      <c r="BE1000" t="s">
        <v>3</v>
      </c>
      <c r="BF1000" t="s">
        <v>3</v>
      </c>
      <c r="BG1000" t="s">
        <v>3</v>
      </c>
      <c r="BH1000">
        <v>0</v>
      </c>
      <c r="BI1000">
        <v>1</v>
      </c>
      <c r="BJ1000" t="s">
        <v>187</v>
      </c>
      <c r="BM1000">
        <v>11001</v>
      </c>
      <c r="BN1000">
        <v>0</v>
      </c>
      <c r="BO1000" t="s">
        <v>184</v>
      </c>
      <c r="BP1000">
        <v>1</v>
      </c>
      <c r="BQ1000">
        <v>2</v>
      </c>
      <c r="BR1000">
        <v>0</v>
      </c>
      <c r="BS1000">
        <v>19.8</v>
      </c>
      <c r="BT1000">
        <v>1</v>
      </c>
      <c r="BU1000">
        <v>1</v>
      </c>
      <c r="BV1000">
        <v>1</v>
      </c>
      <c r="BW1000">
        <v>1</v>
      </c>
      <c r="BX1000">
        <v>1</v>
      </c>
      <c r="BY1000" t="s">
        <v>3</v>
      </c>
      <c r="BZ1000" t="e">
        <f>'1.Лок.смета.и.Акт'!#REF!</f>
        <v>#REF!</v>
      </c>
      <c r="CA1000" t="e">
        <f>'1.Лок.смета.и.Акт'!#REF!</f>
        <v>#REF!</v>
      </c>
      <c r="CB1000" t="s">
        <v>3</v>
      </c>
      <c r="CE1000">
        <v>0</v>
      </c>
      <c r="CF1000">
        <v>0</v>
      </c>
      <c r="CG1000">
        <v>0</v>
      </c>
      <c r="CH1000">
        <v>79</v>
      </c>
      <c r="CI1000">
        <v>0</v>
      </c>
      <c r="CJ1000">
        <v>0</v>
      </c>
      <c r="CK1000">
        <v>0</v>
      </c>
      <c r="CL1000">
        <v>0</v>
      </c>
      <c r="CM1000">
        <v>0</v>
      </c>
      <c r="CN1000" t="s">
        <v>3</v>
      </c>
      <c r="CO1000">
        <v>0</v>
      </c>
      <c r="CP1000">
        <f t="shared" si="827"/>
        <v>2847</v>
      </c>
      <c r="CQ1000">
        <f t="shared" si="828"/>
        <v>0</v>
      </c>
      <c r="CR1000">
        <f t="shared" si="829"/>
        <v>346.92</v>
      </c>
      <c r="CS1000">
        <f t="shared" si="830"/>
        <v>342.14400000000006</v>
      </c>
      <c r="CT1000">
        <f t="shared" si="831"/>
        <v>8025.9328000000005</v>
      </c>
      <c r="CU1000">
        <f t="shared" si="832"/>
        <v>0</v>
      </c>
      <c r="CV1000" t="e">
        <f t="shared" si="833"/>
        <v>#REF!</v>
      </c>
      <c r="CW1000">
        <f t="shared" si="834"/>
        <v>1.27</v>
      </c>
      <c r="CX1000">
        <f t="shared" si="835"/>
        <v>0</v>
      </c>
      <c r="CY1000" t="e">
        <f>(S1000+R1000)*(BZ1000/100)</f>
        <v>#REF!</v>
      </c>
      <c r="CZ1000" t="e">
        <f>(S1000+R1000)*(CA1000/100)</f>
        <v>#REF!</v>
      </c>
      <c r="DC1000" t="s">
        <v>3</v>
      </c>
      <c r="DD1000" t="s">
        <v>3</v>
      </c>
      <c r="DE1000" t="s">
        <v>3</v>
      </c>
      <c r="DF1000" t="s">
        <v>3</v>
      </c>
      <c r="DG1000" t="s">
        <v>3</v>
      </c>
      <c r="DH1000" t="s">
        <v>3</v>
      </c>
      <c r="DI1000" t="s">
        <v>3</v>
      </c>
      <c r="DJ1000" t="s">
        <v>3</v>
      </c>
      <c r="DK1000" t="s">
        <v>3</v>
      </c>
      <c r="DL1000" t="s">
        <v>3</v>
      </c>
      <c r="DM1000" t="s">
        <v>3</v>
      </c>
      <c r="DN1000">
        <v>123</v>
      </c>
      <c r="DO1000">
        <v>75</v>
      </c>
      <c r="DP1000">
        <v>1</v>
      </c>
      <c r="DQ1000">
        <v>1</v>
      </c>
      <c r="DU1000">
        <v>1013</v>
      </c>
      <c r="DV1000" t="s">
        <v>186</v>
      </c>
      <c r="DW1000" t="str">
        <f>'1.Лок.смета.и.Акт'!D111</f>
        <v>100 м2 стяжки</v>
      </c>
      <c r="DX1000">
        <v>1</v>
      </c>
      <c r="DZ1000" t="s">
        <v>3</v>
      </c>
      <c r="EA1000" t="s">
        <v>3</v>
      </c>
      <c r="EB1000" t="s">
        <v>3</v>
      </c>
      <c r="EC1000" t="s">
        <v>3</v>
      </c>
      <c r="EE1000">
        <v>54328965</v>
      </c>
      <c r="EF1000">
        <v>2</v>
      </c>
      <c r="EG1000" t="s">
        <v>21</v>
      </c>
      <c r="EH1000">
        <v>0</v>
      </c>
      <c r="EI1000" t="s">
        <v>3</v>
      </c>
      <c r="EJ1000">
        <v>1</v>
      </c>
      <c r="EK1000">
        <v>11001</v>
      </c>
      <c r="EL1000" t="s">
        <v>22</v>
      </c>
      <c r="EM1000" t="s">
        <v>23</v>
      </c>
      <c r="EO1000" t="s">
        <v>3</v>
      </c>
      <c r="EQ1000">
        <v>1441792</v>
      </c>
      <c r="ER1000">
        <v>1394.91</v>
      </c>
      <c r="ES1000">
        <v>1034.18</v>
      </c>
      <c r="ET1000">
        <v>44.25</v>
      </c>
      <c r="EU1000">
        <v>17.28</v>
      </c>
      <c r="EV1000">
        <v>316.48</v>
      </c>
      <c r="EW1000" t="e">
        <f>'1.Лок.смета.и.Акт'!#REF!</f>
        <v>#REF!</v>
      </c>
      <c r="EX1000">
        <v>1.27</v>
      </c>
      <c r="EY1000">
        <v>1</v>
      </c>
      <c r="FQ1000">
        <v>0</v>
      </c>
      <c r="FR1000">
        <f t="shared" si="836"/>
        <v>0</v>
      </c>
      <c r="FS1000">
        <v>0</v>
      </c>
      <c r="FX1000">
        <v>123</v>
      </c>
      <c r="FY1000">
        <v>75</v>
      </c>
      <c r="GA1000" t="s">
        <v>3</v>
      </c>
      <c r="GD1000">
        <v>1</v>
      </c>
      <c r="GF1000">
        <v>-1600289289</v>
      </c>
      <c r="GG1000">
        <v>2</v>
      </c>
      <c r="GH1000">
        <v>1</v>
      </c>
      <c r="GI1000">
        <v>2</v>
      </c>
      <c r="GJ1000">
        <v>0</v>
      </c>
      <c r="GK1000">
        <v>0</v>
      </c>
      <c r="GL1000">
        <f t="shared" si="837"/>
        <v>0</v>
      </c>
      <c r="GM1000" t="e">
        <f t="shared" si="838"/>
        <v>#REF!</v>
      </c>
      <c r="GN1000" t="e">
        <f t="shared" si="839"/>
        <v>#REF!</v>
      </c>
      <c r="GO1000">
        <f t="shared" si="840"/>
        <v>0</v>
      </c>
      <c r="GP1000">
        <f t="shared" si="841"/>
        <v>0</v>
      </c>
      <c r="GR1000">
        <v>0</v>
      </c>
      <c r="GS1000">
        <v>3</v>
      </c>
      <c r="GT1000">
        <v>0</v>
      </c>
      <c r="GU1000" t="s">
        <v>3</v>
      </c>
      <c r="GV1000">
        <f t="shared" si="842"/>
        <v>0</v>
      </c>
      <c r="GW1000">
        <v>1015.2</v>
      </c>
      <c r="GX1000">
        <f t="shared" si="843"/>
        <v>0</v>
      </c>
      <c r="HA1000">
        <v>0</v>
      </c>
      <c r="HB1000">
        <v>0</v>
      </c>
      <c r="HC1000">
        <f t="shared" si="844"/>
        <v>0</v>
      </c>
      <c r="HE1000" t="s">
        <v>3</v>
      </c>
      <c r="HF1000" t="s">
        <v>3</v>
      </c>
      <c r="HM1000" t="s">
        <v>3</v>
      </c>
      <c r="HN1000" t="s">
        <v>24</v>
      </c>
      <c r="HO1000" t="s">
        <v>25</v>
      </c>
      <c r="HP1000" t="s">
        <v>22</v>
      </c>
      <c r="HQ1000" t="s">
        <v>22</v>
      </c>
      <c r="IK1000">
        <v>0</v>
      </c>
    </row>
    <row r="1001" spans="1:255" x14ac:dyDescent="0.2">
      <c r="A1001" s="2">
        <v>18</v>
      </c>
      <c r="B1001" s="2">
        <v>1</v>
      </c>
      <c r="C1001" s="2">
        <v>860</v>
      </c>
      <c r="D1001" s="2"/>
      <c r="E1001" s="2" t="s">
        <v>524</v>
      </c>
      <c r="F1001" s="2" t="s">
        <v>189</v>
      </c>
      <c r="G1001" s="2" t="s">
        <v>190</v>
      </c>
      <c r="H1001" s="2" t="s">
        <v>40</v>
      </c>
      <c r="I1001" s="2">
        <f>I999*J1001</f>
        <v>0.69360000000000011</v>
      </c>
      <c r="J1001" s="2">
        <v>2.04</v>
      </c>
      <c r="K1001" s="2">
        <v>2.04</v>
      </c>
      <c r="L1001" s="2">
        <v>1.3872</v>
      </c>
      <c r="M1001" s="2">
        <v>0</v>
      </c>
      <c r="N1001" s="2">
        <f t="shared" si="807"/>
        <v>1.3872</v>
      </c>
      <c r="O1001" s="2">
        <f t="shared" si="808"/>
        <v>601</v>
      </c>
      <c r="P1001" s="2">
        <f t="shared" si="809"/>
        <v>601</v>
      </c>
      <c r="Q1001" s="2">
        <f t="shared" si="810"/>
        <v>0</v>
      </c>
      <c r="R1001" s="2">
        <f t="shared" si="811"/>
        <v>0</v>
      </c>
      <c r="S1001" s="2">
        <f t="shared" si="812"/>
        <v>0</v>
      </c>
      <c r="T1001" s="2">
        <f t="shared" si="813"/>
        <v>0</v>
      </c>
      <c r="U1001" s="2">
        <f t="shared" si="814"/>
        <v>0</v>
      </c>
      <c r="V1001" s="2">
        <f t="shared" si="815"/>
        <v>0</v>
      </c>
      <c r="W1001" s="2">
        <f t="shared" si="816"/>
        <v>0</v>
      </c>
      <c r="X1001" s="2">
        <f t="shared" si="817"/>
        <v>0</v>
      </c>
      <c r="Y1001" s="2">
        <f t="shared" si="818"/>
        <v>0</v>
      </c>
      <c r="Z1001" s="2"/>
      <c r="AA1001" s="2">
        <v>69726971</v>
      </c>
      <c r="AB1001" s="2">
        <f t="shared" si="819"/>
        <v>867.14</v>
      </c>
      <c r="AC1001" s="2">
        <f>ROUND((ES1001),2)</f>
        <v>867.14</v>
      </c>
      <c r="AD1001" s="2">
        <f t="shared" si="820"/>
        <v>0</v>
      </c>
      <c r="AE1001" s="2">
        <f t="shared" si="821"/>
        <v>0</v>
      </c>
      <c r="AF1001" s="2">
        <f t="shared" si="822"/>
        <v>0</v>
      </c>
      <c r="AG1001" s="2">
        <f t="shared" si="823"/>
        <v>0</v>
      </c>
      <c r="AH1001" s="2">
        <f t="shared" si="824"/>
        <v>0</v>
      </c>
      <c r="AI1001" s="2">
        <f t="shared" si="825"/>
        <v>0</v>
      </c>
      <c r="AJ1001" s="2">
        <f t="shared" si="826"/>
        <v>0</v>
      </c>
      <c r="AK1001" s="2">
        <v>867.14</v>
      </c>
      <c r="AL1001" s="2">
        <v>867.14</v>
      </c>
      <c r="AM1001" s="2">
        <v>0</v>
      </c>
      <c r="AN1001" s="2">
        <v>0</v>
      </c>
      <c r="AO1001" s="2">
        <v>0</v>
      </c>
      <c r="AP1001" s="2">
        <v>0</v>
      </c>
      <c r="AQ1001" s="2">
        <v>0</v>
      </c>
      <c r="AR1001" s="2">
        <v>0</v>
      </c>
      <c r="AS1001" s="2">
        <v>0</v>
      </c>
      <c r="AT1001" s="2">
        <v>0</v>
      </c>
      <c r="AU1001" s="2">
        <v>0</v>
      </c>
      <c r="AV1001" s="2">
        <v>1</v>
      </c>
      <c r="AW1001" s="2">
        <v>1</v>
      </c>
      <c r="AX1001" s="2"/>
      <c r="AY1001" s="2"/>
      <c r="AZ1001" s="2">
        <v>1</v>
      </c>
      <c r="BA1001" s="2">
        <v>1</v>
      </c>
      <c r="BB1001" s="2">
        <v>1</v>
      </c>
      <c r="BC1001" s="2">
        <v>1</v>
      </c>
      <c r="BD1001" s="2" t="s">
        <v>3</v>
      </c>
      <c r="BE1001" s="2" t="s">
        <v>3</v>
      </c>
      <c r="BF1001" s="2" t="s">
        <v>3</v>
      </c>
      <c r="BG1001" s="2" t="s">
        <v>3</v>
      </c>
      <c r="BH1001" s="2">
        <v>3</v>
      </c>
      <c r="BI1001" s="2">
        <v>1</v>
      </c>
      <c r="BJ1001" s="2" t="s">
        <v>191</v>
      </c>
      <c r="BK1001" s="2"/>
      <c r="BL1001" s="2"/>
      <c r="BM1001" s="2">
        <v>500003</v>
      </c>
      <c r="BN1001" s="2">
        <v>0</v>
      </c>
      <c r="BO1001" s="2" t="s">
        <v>3</v>
      </c>
      <c r="BP1001" s="2">
        <v>0</v>
      </c>
      <c r="BQ1001" s="2">
        <v>13</v>
      </c>
      <c r="BR1001" s="2">
        <v>0</v>
      </c>
      <c r="BS1001" s="2">
        <v>1</v>
      </c>
      <c r="BT1001" s="2">
        <v>1</v>
      </c>
      <c r="BU1001" s="2">
        <v>1</v>
      </c>
      <c r="BV1001" s="2">
        <v>1</v>
      </c>
      <c r="BW1001" s="2">
        <v>1</v>
      </c>
      <c r="BX1001" s="2">
        <v>1</v>
      </c>
      <c r="BY1001" s="2" t="s">
        <v>3</v>
      </c>
      <c r="BZ1001" s="2">
        <v>0</v>
      </c>
      <c r="CA1001" s="2">
        <v>0</v>
      </c>
      <c r="CB1001" s="2" t="s">
        <v>3</v>
      </c>
      <c r="CC1001" s="2"/>
      <c r="CD1001" s="2"/>
      <c r="CE1001" s="2">
        <v>0</v>
      </c>
      <c r="CF1001" s="2">
        <v>0</v>
      </c>
      <c r="CG1001" s="2">
        <v>0</v>
      </c>
      <c r="CH1001" s="2">
        <v>79</v>
      </c>
      <c r="CI1001" s="2">
        <v>1</v>
      </c>
      <c r="CJ1001" s="2">
        <v>0</v>
      </c>
      <c r="CK1001" s="2">
        <v>0</v>
      </c>
      <c r="CL1001" s="2">
        <v>0</v>
      </c>
      <c r="CM1001" s="2">
        <v>0</v>
      </c>
      <c r="CN1001" s="2" t="s">
        <v>3</v>
      </c>
      <c r="CO1001" s="2">
        <v>0</v>
      </c>
      <c r="CP1001" s="2">
        <f t="shared" si="827"/>
        <v>601</v>
      </c>
      <c r="CQ1001" s="2">
        <f t="shared" si="828"/>
        <v>867.14</v>
      </c>
      <c r="CR1001" s="2">
        <f t="shared" si="829"/>
        <v>0</v>
      </c>
      <c r="CS1001" s="2">
        <f t="shared" si="830"/>
        <v>0</v>
      </c>
      <c r="CT1001" s="2">
        <f t="shared" si="831"/>
        <v>0</v>
      </c>
      <c r="CU1001" s="2">
        <f t="shared" si="832"/>
        <v>0</v>
      </c>
      <c r="CV1001" s="2">
        <f t="shared" si="833"/>
        <v>0</v>
      </c>
      <c r="CW1001" s="2">
        <f t="shared" si="834"/>
        <v>0</v>
      </c>
      <c r="CX1001" s="2">
        <f t="shared" si="835"/>
        <v>0</v>
      </c>
      <c r="CY1001" s="2">
        <f>(((S1001+R1001)*AT1001)/100)</f>
        <v>0</v>
      </c>
      <c r="CZ1001" s="2">
        <f>(((S1001+R1001)*AU1001)/100)</f>
        <v>0</v>
      </c>
      <c r="DA1001" s="2"/>
      <c r="DB1001" s="2"/>
      <c r="DC1001" s="2" t="s">
        <v>3</v>
      </c>
      <c r="DD1001" s="2" t="s">
        <v>3</v>
      </c>
      <c r="DE1001" s="2" t="s">
        <v>3</v>
      </c>
      <c r="DF1001" s="2" t="s">
        <v>3</v>
      </c>
      <c r="DG1001" s="2" t="s">
        <v>3</v>
      </c>
      <c r="DH1001" s="2" t="s">
        <v>3</v>
      </c>
      <c r="DI1001" s="2" t="s">
        <v>3</v>
      </c>
      <c r="DJ1001" s="2" t="s">
        <v>3</v>
      </c>
      <c r="DK1001" s="2" t="s">
        <v>3</v>
      </c>
      <c r="DL1001" s="2" t="s">
        <v>3</v>
      </c>
      <c r="DM1001" s="2" t="s">
        <v>3</v>
      </c>
      <c r="DN1001" s="2">
        <v>0</v>
      </c>
      <c r="DO1001" s="2">
        <v>0</v>
      </c>
      <c r="DP1001" s="2">
        <v>1</v>
      </c>
      <c r="DQ1001" s="2">
        <v>1</v>
      </c>
      <c r="DR1001" s="2"/>
      <c r="DS1001" s="2"/>
      <c r="DT1001" s="2"/>
      <c r="DU1001" s="2">
        <v>1007</v>
      </c>
      <c r="DV1001" s="2" t="s">
        <v>40</v>
      </c>
      <c r="DW1001" s="2" t="s">
        <v>40</v>
      </c>
      <c r="DX1001" s="2">
        <v>1</v>
      </c>
      <c r="DY1001" s="2"/>
      <c r="DZ1001" s="2" t="s">
        <v>3</v>
      </c>
      <c r="EA1001" s="2" t="s">
        <v>3</v>
      </c>
      <c r="EB1001" s="2" t="s">
        <v>3</v>
      </c>
      <c r="EC1001" s="2" t="s">
        <v>3</v>
      </c>
      <c r="ED1001" s="2"/>
      <c r="EE1001" s="2">
        <v>54329104</v>
      </c>
      <c r="EF1001" s="2">
        <v>13</v>
      </c>
      <c r="EG1001" s="2" t="s">
        <v>42</v>
      </c>
      <c r="EH1001" s="2">
        <v>0</v>
      </c>
      <c r="EI1001" s="2" t="s">
        <v>3</v>
      </c>
      <c r="EJ1001" s="2">
        <v>1</v>
      </c>
      <c r="EK1001" s="2">
        <v>500003</v>
      </c>
      <c r="EL1001" s="2" t="s">
        <v>43</v>
      </c>
      <c r="EM1001" s="2" t="s">
        <v>44</v>
      </c>
      <c r="EN1001" s="2"/>
      <c r="EO1001" s="2" t="s">
        <v>3</v>
      </c>
      <c r="EP1001" s="2"/>
      <c r="EQ1001" s="2">
        <v>0</v>
      </c>
      <c r="ER1001" s="2">
        <v>867.14</v>
      </c>
      <c r="ES1001" s="2">
        <v>867.14</v>
      </c>
      <c r="ET1001" s="2">
        <v>0</v>
      </c>
      <c r="EU1001" s="2">
        <v>0</v>
      </c>
      <c r="EV1001" s="2">
        <v>0</v>
      </c>
      <c r="EW1001" s="2">
        <v>0</v>
      </c>
      <c r="EX1001" s="2">
        <v>0</v>
      </c>
      <c r="EY1001" s="2"/>
      <c r="EZ1001" s="2"/>
      <c r="FA1001" s="2"/>
      <c r="FB1001" s="2"/>
      <c r="FC1001" s="2"/>
      <c r="FD1001" s="2"/>
      <c r="FE1001" s="2"/>
      <c r="FF1001" s="2"/>
      <c r="FG1001" s="2"/>
      <c r="FH1001" s="2"/>
      <c r="FI1001" s="2"/>
      <c r="FJ1001" s="2"/>
      <c r="FK1001" s="2"/>
      <c r="FL1001" s="2"/>
      <c r="FM1001" s="2"/>
      <c r="FN1001" s="2"/>
      <c r="FO1001" s="2"/>
      <c r="FP1001" s="2"/>
      <c r="FQ1001" s="2">
        <v>0</v>
      </c>
      <c r="FR1001" s="2">
        <f t="shared" si="836"/>
        <v>0</v>
      </c>
      <c r="FS1001" s="2">
        <v>0</v>
      </c>
      <c r="FT1001" s="2"/>
      <c r="FU1001" s="2"/>
      <c r="FV1001" s="2"/>
      <c r="FW1001" s="2"/>
      <c r="FX1001" s="2">
        <v>0</v>
      </c>
      <c r="FY1001" s="2">
        <v>0</v>
      </c>
      <c r="FZ1001" s="2"/>
      <c r="GA1001" s="2" t="s">
        <v>3</v>
      </c>
      <c r="GB1001" s="2"/>
      <c r="GC1001" s="2"/>
      <c r="GD1001" s="2">
        <v>1</v>
      </c>
      <c r="GE1001" s="2"/>
      <c r="GF1001" s="2">
        <v>1799260510</v>
      </c>
      <c r="GG1001" s="2">
        <v>2</v>
      </c>
      <c r="GH1001" s="2">
        <v>1</v>
      </c>
      <c r="GI1001" s="2">
        <v>-2</v>
      </c>
      <c r="GJ1001" s="2">
        <v>0</v>
      </c>
      <c r="GK1001" s="2">
        <v>0</v>
      </c>
      <c r="GL1001" s="2">
        <f t="shared" si="837"/>
        <v>0</v>
      </c>
      <c r="GM1001" s="2">
        <f t="shared" si="838"/>
        <v>601</v>
      </c>
      <c r="GN1001" s="2">
        <f t="shared" si="839"/>
        <v>601</v>
      </c>
      <c r="GO1001" s="2">
        <f t="shared" si="840"/>
        <v>0</v>
      </c>
      <c r="GP1001" s="2">
        <f t="shared" si="841"/>
        <v>0</v>
      </c>
      <c r="GQ1001" s="2"/>
      <c r="GR1001" s="2">
        <v>0</v>
      </c>
      <c r="GS1001" s="2">
        <v>3</v>
      </c>
      <c r="GT1001" s="2">
        <v>0</v>
      </c>
      <c r="GU1001" s="2" t="s">
        <v>3</v>
      </c>
      <c r="GV1001" s="2">
        <f t="shared" si="842"/>
        <v>0</v>
      </c>
      <c r="GW1001" s="2">
        <v>1</v>
      </c>
      <c r="GX1001" s="2">
        <f t="shared" si="843"/>
        <v>0</v>
      </c>
      <c r="GY1001" s="2"/>
      <c r="GZ1001" s="2"/>
      <c r="HA1001" s="2">
        <v>0</v>
      </c>
      <c r="HB1001" s="2">
        <v>0</v>
      </c>
      <c r="HC1001" s="2">
        <f t="shared" si="844"/>
        <v>0</v>
      </c>
      <c r="HD1001" s="2"/>
      <c r="HE1001" s="2" t="s">
        <v>3</v>
      </c>
      <c r="HF1001" s="2" t="s">
        <v>3</v>
      </c>
      <c r="HG1001" s="2"/>
      <c r="HH1001" s="2"/>
      <c r="HI1001" s="2"/>
      <c r="HJ1001" s="2"/>
      <c r="HK1001" s="2"/>
      <c r="HL1001" s="2"/>
      <c r="HM1001" s="2" t="s">
        <v>3</v>
      </c>
      <c r="HN1001" s="2" t="s">
        <v>3</v>
      </c>
      <c r="HO1001" s="2" t="s">
        <v>3</v>
      </c>
      <c r="HP1001" s="2" t="s">
        <v>3</v>
      </c>
      <c r="HQ1001" s="2" t="s">
        <v>3</v>
      </c>
      <c r="HR1001" s="2"/>
      <c r="HS1001" s="2"/>
      <c r="HT1001" s="2"/>
      <c r="HU1001" s="2"/>
      <c r="HV1001" s="2"/>
      <c r="HW1001" s="2"/>
      <c r="HX1001" s="2"/>
      <c r="HY1001" s="2"/>
      <c r="HZ1001" s="2"/>
      <c r="IA1001" s="2"/>
      <c r="IB1001" s="2"/>
      <c r="IC1001" s="2"/>
      <c r="ID1001" s="2"/>
      <c r="IE1001" s="2"/>
      <c r="IF1001" s="2"/>
      <c r="IG1001" s="2"/>
      <c r="IH1001" s="2"/>
      <c r="II1001" s="2"/>
      <c r="IJ1001" s="2"/>
      <c r="IK1001" s="2">
        <v>0</v>
      </c>
      <c r="IL1001" s="2"/>
      <c r="IM1001" s="2"/>
      <c r="IN1001" s="2"/>
      <c r="IO1001" s="2"/>
      <c r="IP1001" s="2"/>
      <c r="IQ1001" s="2"/>
      <c r="IR1001" s="2"/>
      <c r="IS1001" s="2"/>
      <c r="IT1001" s="2"/>
      <c r="IU1001" s="2"/>
    </row>
    <row r="1002" spans="1:255" x14ac:dyDescent="0.2">
      <c r="A1002">
        <v>18</v>
      </c>
      <c r="B1002">
        <v>1</v>
      </c>
      <c r="C1002">
        <v>866</v>
      </c>
      <c r="E1002" t="s">
        <v>524</v>
      </c>
      <c r="F1002" t="e">
        <f>'1.Лок.смета.и.Акт'!#REF!</f>
        <v>#REF!</v>
      </c>
      <c r="G1002" t="s">
        <v>190</v>
      </c>
      <c r="H1002" t="s">
        <v>40</v>
      </c>
      <c r="I1002">
        <f>I1000*J1002</f>
        <v>0.69360000000000011</v>
      </c>
      <c r="J1002">
        <v>2.04</v>
      </c>
      <c r="K1002">
        <v>2.04</v>
      </c>
      <c r="L1002">
        <v>1.3872</v>
      </c>
      <c r="M1002">
        <v>0</v>
      </c>
      <c r="N1002">
        <f t="shared" si="807"/>
        <v>1.3872</v>
      </c>
      <c r="O1002">
        <f t="shared" si="808"/>
        <v>4524</v>
      </c>
      <c r="P1002">
        <f t="shared" si="809"/>
        <v>4524</v>
      </c>
      <c r="Q1002">
        <f t="shared" si="810"/>
        <v>0</v>
      </c>
      <c r="R1002">
        <f t="shared" si="811"/>
        <v>0</v>
      </c>
      <c r="S1002">
        <f t="shared" si="812"/>
        <v>0</v>
      </c>
      <c r="T1002">
        <f t="shared" si="813"/>
        <v>0</v>
      </c>
      <c r="U1002">
        <f t="shared" si="814"/>
        <v>0</v>
      </c>
      <c r="V1002">
        <f t="shared" si="815"/>
        <v>0</v>
      </c>
      <c r="W1002">
        <f t="shared" si="816"/>
        <v>0</v>
      </c>
      <c r="X1002">
        <f t="shared" si="817"/>
        <v>0</v>
      </c>
      <c r="Y1002">
        <f t="shared" si="818"/>
        <v>0</v>
      </c>
      <c r="AA1002">
        <v>69726884</v>
      </c>
      <c r="AB1002">
        <f t="shared" si="819"/>
        <v>862.75</v>
      </c>
      <c r="AC1002">
        <f>ROUND((ES1002),2)</f>
        <v>862.75</v>
      </c>
      <c r="AD1002">
        <f t="shared" si="820"/>
        <v>0</v>
      </c>
      <c r="AE1002">
        <f t="shared" si="821"/>
        <v>0</v>
      </c>
      <c r="AF1002">
        <f t="shared" si="822"/>
        <v>0</v>
      </c>
      <c r="AG1002">
        <f t="shared" si="823"/>
        <v>0</v>
      </c>
      <c r="AH1002">
        <f t="shared" si="824"/>
        <v>0</v>
      </c>
      <c r="AI1002">
        <f t="shared" si="825"/>
        <v>0</v>
      </c>
      <c r="AJ1002">
        <f t="shared" si="826"/>
        <v>0</v>
      </c>
      <c r="AK1002">
        <v>862.75</v>
      </c>
      <c r="AL1002">
        <v>862.75</v>
      </c>
      <c r="AM1002">
        <v>0</v>
      </c>
      <c r="AN1002">
        <v>0</v>
      </c>
      <c r="AO1002">
        <v>0</v>
      </c>
      <c r="AP1002">
        <v>0</v>
      </c>
      <c r="AQ1002">
        <v>0</v>
      </c>
      <c r="AR1002">
        <v>0</v>
      </c>
      <c r="AS1002">
        <v>0</v>
      </c>
      <c r="AT1002">
        <v>0</v>
      </c>
      <c r="AU1002">
        <v>0</v>
      </c>
      <c r="AV1002">
        <v>1</v>
      </c>
      <c r="AW1002">
        <v>1</v>
      </c>
      <c r="AZ1002">
        <v>1</v>
      </c>
      <c r="BA1002">
        <v>1</v>
      </c>
      <c r="BB1002">
        <v>1</v>
      </c>
      <c r="BC1002">
        <v>7.56</v>
      </c>
      <c r="BD1002" t="s">
        <v>3</v>
      </c>
      <c r="BE1002" t="s">
        <v>3</v>
      </c>
      <c r="BF1002" t="s">
        <v>3</v>
      </c>
      <c r="BG1002" t="s">
        <v>3</v>
      </c>
      <c r="BH1002">
        <v>3</v>
      </c>
      <c r="BI1002">
        <v>1</v>
      </c>
      <c r="BJ1002" t="s">
        <v>191</v>
      </c>
      <c r="BM1002">
        <v>500003</v>
      </c>
      <c r="BN1002">
        <v>0</v>
      </c>
      <c r="BO1002" t="s">
        <v>3</v>
      </c>
      <c r="BP1002">
        <v>0</v>
      </c>
      <c r="BQ1002">
        <v>13</v>
      </c>
      <c r="BR1002">
        <v>0</v>
      </c>
      <c r="BS1002">
        <v>1</v>
      </c>
      <c r="BT1002">
        <v>1</v>
      </c>
      <c r="BU1002">
        <v>1</v>
      </c>
      <c r="BV1002">
        <v>1</v>
      </c>
      <c r="BW1002">
        <v>1</v>
      </c>
      <c r="BX1002">
        <v>1</v>
      </c>
      <c r="BY1002" t="s">
        <v>3</v>
      </c>
      <c r="BZ1002">
        <v>0</v>
      </c>
      <c r="CA1002">
        <v>0</v>
      </c>
      <c r="CB1002" t="s">
        <v>3</v>
      </c>
      <c r="CE1002">
        <v>0</v>
      </c>
      <c r="CF1002">
        <v>0</v>
      </c>
      <c r="CG1002">
        <v>0</v>
      </c>
      <c r="CH1002">
        <v>79</v>
      </c>
      <c r="CI1002">
        <v>1</v>
      </c>
      <c r="CJ1002">
        <v>0</v>
      </c>
      <c r="CK1002">
        <v>0</v>
      </c>
      <c r="CL1002">
        <v>0</v>
      </c>
      <c r="CM1002">
        <v>0</v>
      </c>
      <c r="CN1002" t="s">
        <v>3</v>
      </c>
      <c r="CO1002">
        <v>0</v>
      </c>
      <c r="CP1002">
        <f t="shared" si="827"/>
        <v>4524</v>
      </c>
      <c r="CQ1002">
        <f t="shared" si="828"/>
        <v>6522.3899999999994</v>
      </c>
      <c r="CR1002">
        <f t="shared" si="829"/>
        <v>0</v>
      </c>
      <c r="CS1002">
        <f t="shared" si="830"/>
        <v>0</v>
      </c>
      <c r="CT1002">
        <f t="shared" si="831"/>
        <v>0</v>
      </c>
      <c r="CU1002">
        <f t="shared" si="832"/>
        <v>0</v>
      </c>
      <c r="CV1002">
        <f t="shared" si="833"/>
        <v>0</v>
      </c>
      <c r="CW1002">
        <f t="shared" si="834"/>
        <v>0</v>
      </c>
      <c r="CX1002">
        <f t="shared" si="835"/>
        <v>0</v>
      </c>
      <c r="CY1002">
        <f>(S1002+R1002)*(BZ1002/100)</f>
        <v>0</v>
      </c>
      <c r="CZ1002">
        <f>(S1002+R1002)*(CA1002/100)</f>
        <v>0</v>
      </c>
      <c r="DC1002" t="s">
        <v>3</v>
      </c>
      <c r="DD1002" t="s">
        <v>3</v>
      </c>
      <c r="DE1002" t="s">
        <v>3</v>
      </c>
      <c r="DF1002" t="s">
        <v>3</v>
      </c>
      <c r="DG1002" t="s">
        <v>3</v>
      </c>
      <c r="DH1002" t="s">
        <v>3</v>
      </c>
      <c r="DI1002" t="s">
        <v>3</v>
      </c>
      <c r="DJ1002" t="s">
        <v>3</v>
      </c>
      <c r="DK1002" t="s">
        <v>3</v>
      </c>
      <c r="DL1002" t="s">
        <v>3</v>
      </c>
      <c r="DM1002" t="s">
        <v>3</v>
      </c>
      <c r="DN1002">
        <v>0</v>
      </c>
      <c r="DO1002">
        <v>0</v>
      </c>
      <c r="DP1002">
        <v>1</v>
      </c>
      <c r="DQ1002">
        <v>1</v>
      </c>
      <c r="DU1002">
        <v>1007</v>
      </c>
      <c r="DV1002" t="s">
        <v>40</v>
      </c>
      <c r="DW1002" t="e">
        <f>'1.Лок.смета.и.Акт'!#REF!</f>
        <v>#REF!</v>
      </c>
      <c r="DX1002">
        <v>1</v>
      </c>
      <c r="DZ1002" t="s">
        <v>3</v>
      </c>
      <c r="EA1002" t="s">
        <v>3</v>
      </c>
      <c r="EB1002" t="s">
        <v>3</v>
      </c>
      <c r="EC1002" t="s">
        <v>3</v>
      </c>
      <c r="EE1002">
        <v>54329104</v>
      </c>
      <c r="EF1002">
        <v>13</v>
      </c>
      <c r="EG1002" t="s">
        <v>42</v>
      </c>
      <c r="EH1002">
        <v>0</v>
      </c>
      <c r="EI1002" t="s">
        <v>3</v>
      </c>
      <c r="EJ1002">
        <v>1</v>
      </c>
      <c r="EK1002">
        <v>500003</v>
      </c>
      <c r="EL1002" t="s">
        <v>43</v>
      </c>
      <c r="EM1002" t="s">
        <v>44</v>
      </c>
      <c r="EO1002" t="s">
        <v>3</v>
      </c>
      <c r="EQ1002">
        <v>0</v>
      </c>
      <c r="ER1002">
        <v>6238.51</v>
      </c>
      <c r="ES1002">
        <v>862.75</v>
      </c>
      <c r="ET1002">
        <v>0</v>
      </c>
      <c r="EU1002">
        <v>0</v>
      </c>
      <c r="EV1002">
        <v>0</v>
      </c>
      <c r="EW1002">
        <v>0</v>
      </c>
      <c r="EX1002">
        <v>0</v>
      </c>
      <c r="EZ1002">
        <v>5</v>
      </c>
      <c r="FC1002">
        <v>0</v>
      </c>
      <c r="FD1002">
        <v>18</v>
      </c>
      <c r="FF1002">
        <v>6238.51</v>
      </c>
      <c r="FQ1002">
        <v>0</v>
      </c>
      <c r="FR1002">
        <f t="shared" si="836"/>
        <v>0</v>
      </c>
      <c r="FS1002">
        <v>0</v>
      </c>
      <c r="FX1002">
        <v>0</v>
      </c>
      <c r="FY1002">
        <v>0</v>
      </c>
      <c r="GA1002" t="s">
        <v>192</v>
      </c>
      <c r="GD1002">
        <v>1</v>
      </c>
      <c r="GF1002">
        <v>1799260510</v>
      </c>
      <c r="GG1002">
        <v>2</v>
      </c>
      <c r="GH1002">
        <v>3</v>
      </c>
      <c r="GI1002">
        <v>5</v>
      </c>
      <c r="GJ1002">
        <v>0</v>
      </c>
      <c r="GK1002">
        <v>0</v>
      </c>
      <c r="GL1002">
        <f t="shared" si="837"/>
        <v>0</v>
      </c>
      <c r="GM1002">
        <f t="shared" si="838"/>
        <v>4524</v>
      </c>
      <c r="GN1002">
        <f t="shared" si="839"/>
        <v>4524</v>
      </c>
      <c r="GO1002">
        <f t="shared" si="840"/>
        <v>0</v>
      </c>
      <c r="GP1002">
        <f t="shared" si="841"/>
        <v>0</v>
      </c>
      <c r="GR1002">
        <v>1</v>
      </c>
      <c r="GS1002">
        <v>1</v>
      </c>
      <c r="GT1002">
        <v>0</v>
      </c>
      <c r="GU1002" t="s">
        <v>3</v>
      </c>
      <c r="GV1002">
        <f t="shared" si="842"/>
        <v>0</v>
      </c>
      <c r="GW1002">
        <v>1</v>
      </c>
      <c r="GX1002">
        <f t="shared" si="843"/>
        <v>0</v>
      </c>
      <c r="HA1002">
        <v>0</v>
      </c>
      <c r="HB1002">
        <v>0</v>
      </c>
      <c r="HC1002">
        <f t="shared" si="844"/>
        <v>0</v>
      </c>
      <c r="HE1002" t="s">
        <v>35</v>
      </c>
      <c r="HF1002" t="s">
        <v>36</v>
      </c>
      <c r="HM1002" t="s">
        <v>3</v>
      </c>
      <c r="HN1002" t="s">
        <v>3</v>
      </c>
      <c r="HO1002" t="s">
        <v>3</v>
      </c>
      <c r="HP1002" t="s">
        <v>3</v>
      </c>
      <c r="HQ1002" t="s">
        <v>3</v>
      </c>
      <c r="IK1002">
        <v>0</v>
      </c>
    </row>
    <row r="1003" spans="1:255" x14ac:dyDescent="0.2">
      <c r="A1003" s="2">
        <v>18</v>
      </c>
      <c r="B1003" s="2">
        <v>1</v>
      </c>
      <c r="C1003" s="2">
        <v>859</v>
      </c>
      <c r="D1003" s="2"/>
      <c r="E1003" s="2" t="s">
        <v>525</v>
      </c>
      <c r="F1003" s="2" t="s">
        <v>82</v>
      </c>
      <c r="G1003" s="2" t="s">
        <v>83</v>
      </c>
      <c r="H1003" s="2" t="s">
        <v>40</v>
      </c>
      <c r="I1003" s="2">
        <f>I999*J1003</f>
        <v>1.19</v>
      </c>
      <c r="J1003" s="2">
        <v>3.4999999999999996</v>
      </c>
      <c r="K1003" s="2">
        <v>3.5</v>
      </c>
      <c r="L1003" s="2">
        <v>2.38</v>
      </c>
      <c r="M1003" s="2">
        <v>0</v>
      </c>
      <c r="N1003" s="2">
        <f t="shared" si="807"/>
        <v>2.38</v>
      </c>
      <c r="O1003" s="2">
        <f t="shared" si="808"/>
        <v>8</v>
      </c>
      <c r="P1003" s="2">
        <f t="shared" si="809"/>
        <v>8</v>
      </c>
      <c r="Q1003" s="2">
        <f t="shared" si="810"/>
        <v>0</v>
      </c>
      <c r="R1003" s="2">
        <f t="shared" si="811"/>
        <v>0</v>
      </c>
      <c r="S1003" s="2">
        <f t="shared" si="812"/>
        <v>0</v>
      </c>
      <c r="T1003" s="2">
        <f t="shared" si="813"/>
        <v>0</v>
      </c>
      <c r="U1003" s="2">
        <f t="shared" si="814"/>
        <v>0</v>
      </c>
      <c r="V1003" s="2">
        <f t="shared" si="815"/>
        <v>0</v>
      </c>
      <c r="W1003" s="2">
        <f t="shared" si="816"/>
        <v>0</v>
      </c>
      <c r="X1003" s="2">
        <f t="shared" si="817"/>
        <v>0</v>
      </c>
      <c r="Y1003" s="2">
        <f t="shared" si="818"/>
        <v>0</v>
      </c>
      <c r="Z1003" s="2"/>
      <c r="AA1003" s="2">
        <v>69726971</v>
      </c>
      <c r="AB1003" s="2">
        <f t="shared" si="819"/>
        <v>7.14</v>
      </c>
      <c r="AC1003" s="2">
        <f>ROUND((ES1003),2)</f>
        <v>7.14</v>
      </c>
      <c r="AD1003" s="2">
        <f t="shared" si="820"/>
        <v>0</v>
      </c>
      <c r="AE1003" s="2">
        <f t="shared" si="821"/>
        <v>0</v>
      </c>
      <c r="AF1003" s="2">
        <f t="shared" si="822"/>
        <v>0</v>
      </c>
      <c r="AG1003" s="2">
        <f t="shared" si="823"/>
        <v>0</v>
      </c>
      <c r="AH1003" s="2">
        <f t="shared" si="824"/>
        <v>0</v>
      </c>
      <c r="AI1003" s="2">
        <f t="shared" si="825"/>
        <v>0</v>
      </c>
      <c r="AJ1003" s="2">
        <f t="shared" si="826"/>
        <v>0</v>
      </c>
      <c r="AK1003" s="2">
        <v>7.14</v>
      </c>
      <c r="AL1003" s="2">
        <v>7.14</v>
      </c>
      <c r="AM1003" s="2">
        <v>0</v>
      </c>
      <c r="AN1003" s="2">
        <v>0</v>
      </c>
      <c r="AO1003" s="2">
        <v>0</v>
      </c>
      <c r="AP1003" s="2">
        <v>0</v>
      </c>
      <c r="AQ1003" s="2">
        <v>0</v>
      </c>
      <c r="AR1003" s="2">
        <v>0</v>
      </c>
      <c r="AS1003" s="2">
        <v>0</v>
      </c>
      <c r="AT1003" s="2">
        <v>0</v>
      </c>
      <c r="AU1003" s="2">
        <v>0</v>
      </c>
      <c r="AV1003" s="2">
        <v>1</v>
      </c>
      <c r="AW1003" s="2">
        <v>1</v>
      </c>
      <c r="AX1003" s="2"/>
      <c r="AY1003" s="2"/>
      <c r="AZ1003" s="2">
        <v>1</v>
      </c>
      <c r="BA1003" s="2">
        <v>1</v>
      </c>
      <c r="BB1003" s="2">
        <v>1</v>
      </c>
      <c r="BC1003" s="2">
        <v>1</v>
      </c>
      <c r="BD1003" s="2" t="s">
        <v>3</v>
      </c>
      <c r="BE1003" s="2" t="s">
        <v>3</v>
      </c>
      <c r="BF1003" s="2" t="s">
        <v>3</v>
      </c>
      <c r="BG1003" s="2" t="s">
        <v>3</v>
      </c>
      <c r="BH1003" s="2">
        <v>3</v>
      </c>
      <c r="BI1003" s="2">
        <v>1</v>
      </c>
      <c r="BJ1003" s="2" t="s">
        <v>194</v>
      </c>
      <c r="BK1003" s="2"/>
      <c r="BL1003" s="2"/>
      <c r="BM1003" s="2">
        <v>500001</v>
      </c>
      <c r="BN1003" s="2">
        <v>0</v>
      </c>
      <c r="BO1003" s="2" t="s">
        <v>3</v>
      </c>
      <c r="BP1003" s="2">
        <v>0</v>
      </c>
      <c r="BQ1003" s="2">
        <v>8</v>
      </c>
      <c r="BR1003" s="2">
        <v>0</v>
      </c>
      <c r="BS1003" s="2">
        <v>1</v>
      </c>
      <c r="BT1003" s="2">
        <v>1</v>
      </c>
      <c r="BU1003" s="2">
        <v>1</v>
      </c>
      <c r="BV1003" s="2">
        <v>1</v>
      </c>
      <c r="BW1003" s="2">
        <v>1</v>
      </c>
      <c r="BX1003" s="2">
        <v>1</v>
      </c>
      <c r="BY1003" s="2" t="s">
        <v>3</v>
      </c>
      <c r="BZ1003" s="2">
        <v>0</v>
      </c>
      <c r="CA1003" s="2">
        <v>0</v>
      </c>
      <c r="CB1003" s="2" t="s">
        <v>3</v>
      </c>
      <c r="CC1003" s="2"/>
      <c r="CD1003" s="2"/>
      <c r="CE1003" s="2">
        <v>0</v>
      </c>
      <c r="CF1003" s="2">
        <v>0</v>
      </c>
      <c r="CG1003" s="2">
        <v>0</v>
      </c>
      <c r="CH1003" s="2">
        <v>79</v>
      </c>
      <c r="CI1003" s="2">
        <v>2</v>
      </c>
      <c r="CJ1003" s="2">
        <v>0</v>
      </c>
      <c r="CK1003" s="2">
        <v>0</v>
      </c>
      <c r="CL1003" s="2">
        <v>0</v>
      </c>
      <c r="CM1003" s="2">
        <v>0</v>
      </c>
      <c r="CN1003" s="2" t="s">
        <v>3</v>
      </c>
      <c r="CO1003" s="2">
        <v>0</v>
      </c>
      <c r="CP1003" s="2">
        <f t="shared" si="827"/>
        <v>8</v>
      </c>
      <c r="CQ1003" s="2">
        <f t="shared" si="828"/>
        <v>7.14</v>
      </c>
      <c r="CR1003" s="2">
        <f t="shared" si="829"/>
        <v>0</v>
      </c>
      <c r="CS1003" s="2">
        <f t="shared" si="830"/>
        <v>0</v>
      </c>
      <c r="CT1003" s="2">
        <f t="shared" si="831"/>
        <v>0</v>
      </c>
      <c r="CU1003" s="2">
        <f t="shared" si="832"/>
        <v>0</v>
      </c>
      <c r="CV1003" s="2">
        <f t="shared" si="833"/>
        <v>0</v>
      </c>
      <c r="CW1003" s="2">
        <f t="shared" si="834"/>
        <v>0</v>
      </c>
      <c r="CX1003" s="2">
        <f t="shared" si="835"/>
        <v>0</v>
      </c>
      <c r="CY1003" s="2">
        <f>(((S1003+R1003)*AT1003)/100)</f>
        <v>0</v>
      </c>
      <c r="CZ1003" s="2">
        <f>(((S1003+R1003)*AU1003)/100)</f>
        <v>0</v>
      </c>
      <c r="DA1003" s="2"/>
      <c r="DB1003" s="2"/>
      <c r="DC1003" s="2" t="s">
        <v>3</v>
      </c>
      <c r="DD1003" s="2" t="s">
        <v>3</v>
      </c>
      <c r="DE1003" s="2" t="s">
        <v>3</v>
      </c>
      <c r="DF1003" s="2" t="s">
        <v>3</v>
      </c>
      <c r="DG1003" s="2" t="s">
        <v>3</v>
      </c>
      <c r="DH1003" s="2" t="s">
        <v>3</v>
      </c>
      <c r="DI1003" s="2" t="s">
        <v>3</v>
      </c>
      <c r="DJ1003" s="2" t="s">
        <v>3</v>
      </c>
      <c r="DK1003" s="2" t="s">
        <v>3</v>
      </c>
      <c r="DL1003" s="2" t="s">
        <v>3</v>
      </c>
      <c r="DM1003" s="2" t="s">
        <v>3</v>
      </c>
      <c r="DN1003" s="2">
        <v>0</v>
      </c>
      <c r="DO1003" s="2">
        <v>0</v>
      </c>
      <c r="DP1003" s="2">
        <v>1</v>
      </c>
      <c r="DQ1003" s="2">
        <v>1</v>
      </c>
      <c r="DR1003" s="2"/>
      <c r="DS1003" s="2"/>
      <c r="DT1003" s="2"/>
      <c r="DU1003" s="2">
        <v>1007</v>
      </c>
      <c r="DV1003" s="2" t="s">
        <v>40</v>
      </c>
      <c r="DW1003" s="2" t="s">
        <v>40</v>
      </c>
      <c r="DX1003" s="2">
        <v>1</v>
      </c>
      <c r="DY1003" s="2"/>
      <c r="DZ1003" s="2" t="s">
        <v>3</v>
      </c>
      <c r="EA1003" s="2" t="s">
        <v>3</v>
      </c>
      <c r="EB1003" s="2" t="s">
        <v>3</v>
      </c>
      <c r="EC1003" s="2" t="s">
        <v>3</v>
      </c>
      <c r="ED1003" s="2"/>
      <c r="EE1003" s="2">
        <v>54328897</v>
      </c>
      <c r="EF1003" s="2">
        <v>8</v>
      </c>
      <c r="EG1003" s="2" t="s">
        <v>31</v>
      </c>
      <c r="EH1003" s="2">
        <v>0</v>
      </c>
      <c r="EI1003" s="2" t="s">
        <v>3</v>
      </c>
      <c r="EJ1003" s="2">
        <v>1</v>
      </c>
      <c r="EK1003" s="2">
        <v>500001</v>
      </c>
      <c r="EL1003" s="2" t="s">
        <v>32</v>
      </c>
      <c r="EM1003" s="2" t="s">
        <v>33</v>
      </c>
      <c r="EN1003" s="2"/>
      <c r="EO1003" s="2" t="s">
        <v>3</v>
      </c>
      <c r="EP1003" s="2"/>
      <c r="EQ1003" s="2">
        <v>0</v>
      </c>
      <c r="ER1003" s="2">
        <v>7.14</v>
      </c>
      <c r="ES1003" s="2">
        <v>7.14</v>
      </c>
      <c r="ET1003" s="2">
        <v>0</v>
      </c>
      <c r="EU1003" s="2">
        <v>0</v>
      </c>
      <c r="EV1003" s="2">
        <v>0</v>
      </c>
      <c r="EW1003" s="2">
        <v>0</v>
      </c>
      <c r="EX1003" s="2">
        <v>0</v>
      </c>
      <c r="EY1003" s="2"/>
      <c r="EZ1003" s="2"/>
      <c r="FA1003" s="2"/>
      <c r="FB1003" s="2"/>
      <c r="FC1003" s="2"/>
      <c r="FD1003" s="2"/>
      <c r="FE1003" s="2"/>
      <c r="FF1003" s="2"/>
      <c r="FG1003" s="2"/>
      <c r="FH1003" s="2"/>
      <c r="FI1003" s="2"/>
      <c r="FJ1003" s="2"/>
      <c r="FK1003" s="2"/>
      <c r="FL1003" s="2"/>
      <c r="FM1003" s="2"/>
      <c r="FN1003" s="2"/>
      <c r="FO1003" s="2"/>
      <c r="FP1003" s="2"/>
      <c r="FQ1003" s="2">
        <v>0</v>
      </c>
      <c r="FR1003" s="2">
        <f t="shared" si="836"/>
        <v>0</v>
      </c>
      <c r="FS1003" s="2">
        <v>0</v>
      </c>
      <c r="FT1003" s="2"/>
      <c r="FU1003" s="2"/>
      <c r="FV1003" s="2"/>
      <c r="FW1003" s="2"/>
      <c r="FX1003" s="2">
        <v>0</v>
      </c>
      <c r="FY1003" s="2">
        <v>0</v>
      </c>
      <c r="FZ1003" s="2"/>
      <c r="GA1003" s="2" t="s">
        <v>3</v>
      </c>
      <c r="GB1003" s="2"/>
      <c r="GC1003" s="2"/>
      <c r="GD1003" s="2">
        <v>1</v>
      </c>
      <c r="GE1003" s="2"/>
      <c r="GF1003" s="2">
        <v>1967222743</v>
      </c>
      <c r="GG1003" s="2">
        <v>2</v>
      </c>
      <c r="GH1003" s="2">
        <v>1</v>
      </c>
      <c r="GI1003" s="2">
        <v>-2</v>
      </c>
      <c r="GJ1003" s="2">
        <v>0</v>
      </c>
      <c r="GK1003" s="2">
        <v>0</v>
      </c>
      <c r="GL1003" s="2">
        <f t="shared" si="837"/>
        <v>0</v>
      </c>
      <c r="GM1003" s="2">
        <f t="shared" si="838"/>
        <v>8</v>
      </c>
      <c r="GN1003" s="2">
        <f t="shared" si="839"/>
        <v>8</v>
      </c>
      <c r="GO1003" s="2">
        <f t="shared" si="840"/>
        <v>0</v>
      </c>
      <c r="GP1003" s="2">
        <f t="shared" si="841"/>
        <v>0</v>
      </c>
      <c r="GQ1003" s="2"/>
      <c r="GR1003" s="2">
        <v>0</v>
      </c>
      <c r="GS1003" s="2">
        <v>3</v>
      </c>
      <c r="GT1003" s="2">
        <v>0</v>
      </c>
      <c r="GU1003" s="2" t="s">
        <v>3</v>
      </c>
      <c r="GV1003" s="2">
        <f t="shared" si="842"/>
        <v>0</v>
      </c>
      <c r="GW1003" s="2">
        <v>1</v>
      </c>
      <c r="GX1003" s="2">
        <f t="shared" si="843"/>
        <v>0</v>
      </c>
      <c r="GY1003" s="2"/>
      <c r="GZ1003" s="2"/>
      <c r="HA1003" s="2">
        <v>0</v>
      </c>
      <c r="HB1003" s="2">
        <v>0</v>
      </c>
      <c r="HC1003" s="2">
        <f t="shared" si="844"/>
        <v>0</v>
      </c>
      <c r="HD1003" s="2"/>
      <c r="HE1003" s="2" t="s">
        <v>3</v>
      </c>
      <c r="HF1003" s="2" t="s">
        <v>3</v>
      </c>
      <c r="HG1003" s="2"/>
      <c r="HH1003" s="2"/>
      <c r="HI1003" s="2"/>
      <c r="HJ1003" s="2"/>
      <c r="HK1003" s="2"/>
      <c r="HL1003" s="2"/>
      <c r="HM1003" s="2" t="s">
        <v>3</v>
      </c>
      <c r="HN1003" s="2" t="s">
        <v>3</v>
      </c>
      <c r="HO1003" s="2" t="s">
        <v>3</v>
      </c>
      <c r="HP1003" s="2" t="s">
        <v>3</v>
      </c>
      <c r="HQ1003" s="2" t="s">
        <v>3</v>
      </c>
      <c r="HR1003" s="2"/>
      <c r="HS1003" s="2"/>
      <c r="HT1003" s="2"/>
      <c r="HU1003" s="2"/>
      <c r="HV1003" s="2"/>
      <c r="HW1003" s="2"/>
      <c r="HX1003" s="2"/>
      <c r="HY1003" s="2"/>
      <c r="HZ1003" s="2"/>
      <c r="IA1003" s="2"/>
      <c r="IB1003" s="2"/>
      <c r="IC1003" s="2"/>
      <c r="ID1003" s="2"/>
      <c r="IE1003" s="2"/>
      <c r="IF1003" s="2"/>
      <c r="IG1003" s="2"/>
      <c r="IH1003" s="2"/>
      <c r="II1003" s="2"/>
      <c r="IJ1003" s="2"/>
      <c r="IK1003" s="2">
        <v>0</v>
      </c>
      <c r="IL1003" s="2"/>
      <c r="IM1003" s="2"/>
      <c r="IN1003" s="2"/>
      <c r="IO1003" s="2"/>
      <c r="IP1003" s="2"/>
      <c r="IQ1003" s="2"/>
      <c r="IR1003" s="2"/>
      <c r="IS1003" s="2"/>
      <c r="IT1003" s="2"/>
      <c r="IU1003" s="2"/>
    </row>
    <row r="1004" spans="1:255" x14ac:dyDescent="0.2">
      <c r="A1004">
        <v>18</v>
      </c>
      <c r="B1004">
        <v>1</v>
      </c>
      <c r="C1004">
        <v>865</v>
      </c>
      <c r="E1004" t="s">
        <v>525</v>
      </c>
      <c r="F1004" t="e">
        <f>'1.Лок.смета.и.Акт'!#REF!</f>
        <v>#REF!</v>
      </c>
      <c r="G1004" t="s">
        <v>83</v>
      </c>
      <c r="H1004" t="s">
        <v>40</v>
      </c>
      <c r="I1004">
        <f>I1000*J1004</f>
        <v>1.19</v>
      </c>
      <c r="J1004">
        <v>3.4999999999999996</v>
      </c>
      <c r="K1004">
        <v>3.5</v>
      </c>
      <c r="L1004">
        <v>2.38</v>
      </c>
      <c r="M1004">
        <v>0</v>
      </c>
      <c r="N1004">
        <f t="shared" si="807"/>
        <v>2.38</v>
      </c>
      <c r="O1004">
        <f t="shared" si="808"/>
        <v>18</v>
      </c>
      <c r="P1004">
        <f t="shared" si="809"/>
        <v>18</v>
      </c>
      <c r="Q1004">
        <f t="shared" si="810"/>
        <v>0</v>
      </c>
      <c r="R1004">
        <f t="shared" si="811"/>
        <v>0</v>
      </c>
      <c r="S1004">
        <f t="shared" si="812"/>
        <v>0</v>
      </c>
      <c r="T1004">
        <f t="shared" si="813"/>
        <v>0</v>
      </c>
      <c r="U1004">
        <f t="shared" si="814"/>
        <v>0</v>
      </c>
      <c r="V1004">
        <f t="shared" si="815"/>
        <v>0</v>
      </c>
      <c r="W1004">
        <f t="shared" si="816"/>
        <v>0</v>
      </c>
      <c r="X1004">
        <f t="shared" si="817"/>
        <v>0</v>
      </c>
      <c r="Y1004">
        <f t="shared" si="818"/>
        <v>0</v>
      </c>
      <c r="AA1004">
        <v>69726884</v>
      </c>
      <c r="AB1004">
        <f t="shared" si="819"/>
        <v>1.97</v>
      </c>
      <c r="AC1004">
        <f>ROUND((ES1004),2)</f>
        <v>1.97</v>
      </c>
      <c r="AD1004">
        <f t="shared" si="820"/>
        <v>0</v>
      </c>
      <c r="AE1004">
        <f t="shared" si="821"/>
        <v>0</v>
      </c>
      <c r="AF1004">
        <f t="shared" si="822"/>
        <v>0</v>
      </c>
      <c r="AG1004">
        <f t="shared" si="823"/>
        <v>0</v>
      </c>
      <c r="AH1004">
        <f t="shared" si="824"/>
        <v>0</v>
      </c>
      <c r="AI1004">
        <f t="shared" si="825"/>
        <v>0</v>
      </c>
      <c r="AJ1004">
        <f t="shared" si="826"/>
        <v>0</v>
      </c>
      <c r="AK1004">
        <v>1.97</v>
      </c>
      <c r="AL1004">
        <v>1.97</v>
      </c>
      <c r="AM1004">
        <v>0</v>
      </c>
      <c r="AN1004">
        <v>0</v>
      </c>
      <c r="AO1004">
        <v>0</v>
      </c>
      <c r="AP1004">
        <v>0</v>
      </c>
      <c r="AQ1004">
        <v>0</v>
      </c>
      <c r="AR1004">
        <v>0</v>
      </c>
      <c r="AS1004">
        <v>0</v>
      </c>
      <c r="AT1004">
        <v>0</v>
      </c>
      <c r="AU1004">
        <v>0</v>
      </c>
      <c r="AV1004">
        <v>1</v>
      </c>
      <c r="AW1004">
        <v>1</v>
      </c>
      <c r="AZ1004">
        <v>1</v>
      </c>
      <c r="BA1004">
        <v>1</v>
      </c>
      <c r="BB1004">
        <v>1</v>
      </c>
      <c r="BC1004">
        <v>7.56</v>
      </c>
      <c r="BD1004" t="s">
        <v>3</v>
      </c>
      <c r="BE1004" t="s">
        <v>3</v>
      </c>
      <c r="BF1004" t="s">
        <v>3</v>
      </c>
      <c r="BG1004" t="s">
        <v>3</v>
      </c>
      <c r="BH1004">
        <v>3</v>
      </c>
      <c r="BI1004">
        <v>1</v>
      </c>
      <c r="BJ1004" t="s">
        <v>194</v>
      </c>
      <c r="BM1004">
        <v>500001</v>
      </c>
      <c r="BN1004">
        <v>0</v>
      </c>
      <c r="BO1004" t="s">
        <v>3</v>
      </c>
      <c r="BP1004">
        <v>0</v>
      </c>
      <c r="BQ1004">
        <v>8</v>
      </c>
      <c r="BR1004">
        <v>0</v>
      </c>
      <c r="BS1004">
        <v>1</v>
      </c>
      <c r="BT1004">
        <v>1</v>
      </c>
      <c r="BU1004">
        <v>1</v>
      </c>
      <c r="BV1004">
        <v>1</v>
      </c>
      <c r="BW1004">
        <v>1</v>
      </c>
      <c r="BX1004">
        <v>1</v>
      </c>
      <c r="BY1004" t="s">
        <v>3</v>
      </c>
      <c r="BZ1004">
        <v>0</v>
      </c>
      <c r="CA1004">
        <v>0</v>
      </c>
      <c r="CB1004" t="s">
        <v>3</v>
      </c>
      <c r="CE1004">
        <v>0</v>
      </c>
      <c r="CF1004">
        <v>0</v>
      </c>
      <c r="CG1004">
        <v>0</v>
      </c>
      <c r="CH1004">
        <v>79</v>
      </c>
      <c r="CI1004">
        <v>2</v>
      </c>
      <c r="CJ1004">
        <v>0</v>
      </c>
      <c r="CK1004">
        <v>0</v>
      </c>
      <c r="CL1004">
        <v>0</v>
      </c>
      <c r="CM1004">
        <v>0</v>
      </c>
      <c r="CN1004" t="s">
        <v>3</v>
      </c>
      <c r="CO1004">
        <v>0</v>
      </c>
      <c r="CP1004">
        <f t="shared" si="827"/>
        <v>18</v>
      </c>
      <c r="CQ1004">
        <f t="shared" si="828"/>
        <v>14.893199999999998</v>
      </c>
      <c r="CR1004">
        <f t="shared" si="829"/>
        <v>0</v>
      </c>
      <c r="CS1004">
        <f t="shared" si="830"/>
        <v>0</v>
      </c>
      <c r="CT1004">
        <f t="shared" si="831"/>
        <v>0</v>
      </c>
      <c r="CU1004">
        <f t="shared" si="832"/>
        <v>0</v>
      </c>
      <c r="CV1004">
        <f t="shared" si="833"/>
        <v>0</v>
      </c>
      <c r="CW1004">
        <f t="shared" si="834"/>
        <v>0</v>
      </c>
      <c r="CX1004">
        <f t="shared" si="835"/>
        <v>0</v>
      </c>
      <c r="CY1004">
        <f>(S1004+R1004)*(BZ1004/100)</f>
        <v>0</v>
      </c>
      <c r="CZ1004">
        <f>(S1004+R1004)*(CA1004/100)</f>
        <v>0</v>
      </c>
      <c r="DC1004" t="s">
        <v>3</v>
      </c>
      <c r="DD1004" t="s">
        <v>3</v>
      </c>
      <c r="DE1004" t="s">
        <v>3</v>
      </c>
      <c r="DF1004" t="s">
        <v>3</v>
      </c>
      <c r="DG1004" t="s">
        <v>3</v>
      </c>
      <c r="DH1004" t="s">
        <v>3</v>
      </c>
      <c r="DI1004" t="s">
        <v>3</v>
      </c>
      <c r="DJ1004" t="s">
        <v>3</v>
      </c>
      <c r="DK1004" t="s">
        <v>3</v>
      </c>
      <c r="DL1004" t="s">
        <v>3</v>
      </c>
      <c r="DM1004" t="s">
        <v>3</v>
      </c>
      <c r="DN1004">
        <v>0</v>
      </c>
      <c r="DO1004">
        <v>0</v>
      </c>
      <c r="DP1004">
        <v>1</v>
      </c>
      <c r="DQ1004">
        <v>1</v>
      </c>
      <c r="DU1004">
        <v>1007</v>
      </c>
      <c r="DV1004" t="s">
        <v>40</v>
      </c>
      <c r="DW1004" t="e">
        <f>'1.Лок.смета.и.Акт'!#REF!</f>
        <v>#REF!</v>
      </c>
      <c r="DX1004">
        <v>1</v>
      </c>
      <c r="DZ1004" t="s">
        <v>3</v>
      </c>
      <c r="EA1004" t="s">
        <v>3</v>
      </c>
      <c r="EB1004" t="s">
        <v>3</v>
      </c>
      <c r="EC1004" t="s">
        <v>3</v>
      </c>
      <c r="EE1004">
        <v>54328897</v>
      </c>
      <c r="EF1004">
        <v>8</v>
      </c>
      <c r="EG1004" t="s">
        <v>31</v>
      </c>
      <c r="EH1004">
        <v>0</v>
      </c>
      <c r="EI1004" t="s">
        <v>3</v>
      </c>
      <c r="EJ1004">
        <v>1</v>
      </c>
      <c r="EK1004">
        <v>500001</v>
      </c>
      <c r="EL1004" t="s">
        <v>32</v>
      </c>
      <c r="EM1004" t="s">
        <v>33</v>
      </c>
      <c r="EO1004" t="s">
        <v>3</v>
      </c>
      <c r="EQ1004">
        <v>0</v>
      </c>
      <c r="ER1004">
        <v>14.19</v>
      </c>
      <c r="ES1004">
        <v>1.97</v>
      </c>
      <c r="ET1004">
        <v>0</v>
      </c>
      <c r="EU1004">
        <v>0</v>
      </c>
      <c r="EV1004">
        <v>0</v>
      </c>
      <c r="EW1004">
        <v>0</v>
      </c>
      <c r="EX1004">
        <v>0</v>
      </c>
      <c r="EZ1004">
        <v>5</v>
      </c>
      <c r="FC1004">
        <v>0</v>
      </c>
      <c r="FD1004">
        <v>18</v>
      </c>
      <c r="FF1004">
        <v>14.19</v>
      </c>
      <c r="FQ1004">
        <v>0</v>
      </c>
      <c r="FR1004">
        <f t="shared" si="836"/>
        <v>0</v>
      </c>
      <c r="FS1004">
        <v>0</v>
      </c>
      <c r="FX1004">
        <v>0</v>
      </c>
      <c r="FY1004">
        <v>0</v>
      </c>
      <c r="GA1004" t="s">
        <v>85</v>
      </c>
      <c r="GD1004">
        <v>1</v>
      </c>
      <c r="GF1004">
        <v>1967222743</v>
      </c>
      <c r="GG1004">
        <v>2</v>
      </c>
      <c r="GH1004">
        <v>3</v>
      </c>
      <c r="GI1004">
        <v>5</v>
      </c>
      <c r="GJ1004">
        <v>0</v>
      </c>
      <c r="GK1004">
        <v>0</v>
      </c>
      <c r="GL1004">
        <f t="shared" si="837"/>
        <v>0</v>
      </c>
      <c r="GM1004">
        <f t="shared" si="838"/>
        <v>18</v>
      </c>
      <c r="GN1004">
        <f t="shared" si="839"/>
        <v>18</v>
      </c>
      <c r="GO1004">
        <f t="shared" si="840"/>
        <v>0</v>
      </c>
      <c r="GP1004">
        <f t="shared" si="841"/>
        <v>0</v>
      </c>
      <c r="GR1004">
        <v>1</v>
      </c>
      <c r="GS1004">
        <v>1</v>
      </c>
      <c r="GT1004">
        <v>0</v>
      </c>
      <c r="GU1004" t="s">
        <v>3</v>
      </c>
      <c r="GV1004">
        <f t="shared" si="842"/>
        <v>0</v>
      </c>
      <c r="GW1004">
        <v>1</v>
      </c>
      <c r="GX1004">
        <f t="shared" si="843"/>
        <v>0</v>
      </c>
      <c r="HA1004">
        <v>0</v>
      </c>
      <c r="HB1004">
        <v>0</v>
      </c>
      <c r="HC1004">
        <f t="shared" si="844"/>
        <v>0</v>
      </c>
      <c r="HE1004" t="s">
        <v>35</v>
      </c>
      <c r="HF1004" t="s">
        <v>36</v>
      </c>
      <c r="HM1004" t="s">
        <v>3</v>
      </c>
      <c r="HN1004" t="s">
        <v>3</v>
      </c>
      <c r="HO1004" t="s">
        <v>3</v>
      </c>
      <c r="HP1004" t="s">
        <v>3</v>
      </c>
      <c r="HQ1004" t="s">
        <v>3</v>
      </c>
      <c r="IK1004">
        <v>0</v>
      </c>
    </row>
    <row r="1005" spans="1:255" x14ac:dyDescent="0.2">
      <c r="A1005" s="2">
        <v>17</v>
      </c>
      <c r="B1005" s="2">
        <v>1</v>
      </c>
      <c r="C1005" s="2">
        <f>ROW(SmtRes!A871)</f>
        <v>871</v>
      </c>
      <c r="D1005" s="2">
        <f>ROW(EtalonRes!A883)</f>
        <v>883</v>
      </c>
      <c r="E1005" s="2" t="s">
        <v>526</v>
      </c>
      <c r="F1005" s="2" t="s">
        <v>196</v>
      </c>
      <c r="G1005" s="2" t="s">
        <v>251</v>
      </c>
      <c r="H1005" s="2" t="s">
        <v>186</v>
      </c>
      <c r="I1005" s="2">
        <f>'1.Лок.смета.и.Акт'!E112</f>
        <v>0.34</v>
      </c>
      <c r="J1005" s="2">
        <v>0</v>
      </c>
      <c r="K1005" s="2">
        <v>0.34</v>
      </c>
      <c r="L1005" s="2">
        <v>0.68</v>
      </c>
      <c r="M1005" s="2">
        <v>0</v>
      </c>
      <c r="N1005" s="2">
        <f t="shared" si="807"/>
        <v>0.68</v>
      </c>
      <c r="O1005" s="2">
        <f t="shared" si="808"/>
        <v>23</v>
      </c>
      <c r="P1005" s="2">
        <f t="shared" si="809"/>
        <v>0</v>
      </c>
      <c r="Q1005" s="2">
        <f t="shared" si="810"/>
        <v>15</v>
      </c>
      <c r="R1005" s="2">
        <f t="shared" si="811"/>
        <v>5</v>
      </c>
      <c r="S1005" s="2">
        <f t="shared" si="812"/>
        <v>8</v>
      </c>
      <c r="T1005" s="2">
        <f t="shared" si="813"/>
        <v>0</v>
      </c>
      <c r="U1005" s="2">
        <f t="shared" si="814"/>
        <v>0.95199999999999996</v>
      </c>
      <c r="V1005" s="2">
        <f t="shared" si="815"/>
        <v>0.39984000000000003</v>
      </c>
      <c r="W1005" s="2">
        <f t="shared" si="816"/>
        <v>0</v>
      </c>
      <c r="X1005" s="2">
        <f t="shared" si="817"/>
        <v>16</v>
      </c>
      <c r="Y1005" s="2">
        <f t="shared" si="818"/>
        <v>10</v>
      </c>
      <c r="Z1005" s="2"/>
      <c r="AA1005" s="2">
        <v>69726971</v>
      </c>
      <c r="AB1005" s="2">
        <f t="shared" si="819"/>
        <v>65.77</v>
      </c>
      <c r="AC1005" s="2">
        <f>ROUND(((ES1005*5.6)+(SUM(SmtRes!BC867:'SmtRes'!BC871)+SUM(EtalonRes!AL879:'EtalonRes'!AL883))),2)</f>
        <v>0.02</v>
      </c>
      <c r="AD1005" s="2">
        <f>ROUND(((((ET1005*5.6))-((EU1005*5.6)))+AE1005),2)</f>
        <v>43.29</v>
      </c>
      <c r="AE1005" s="2">
        <f>ROUND(((EU1005*5.6)),2)</f>
        <v>16.02</v>
      </c>
      <c r="AF1005" s="2">
        <f>ROUND(((EV1005*5.6)),2)</f>
        <v>22.46</v>
      </c>
      <c r="AG1005" s="2">
        <f t="shared" si="823"/>
        <v>0</v>
      </c>
      <c r="AH1005" s="2">
        <f>((EW1005*5.6))</f>
        <v>2.8</v>
      </c>
      <c r="AI1005" s="2">
        <f>((EX1005*5.6))</f>
        <v>1.1759999999999999</v>
      </c>
      <c r="AJ1005" s="2">
        <f t="shared" si="826"/>
        <v>0</v>
      </c>
      <c r="AK1005" s="2">
        <v>264.04000000000002</v>
      </c>
      <c r="AL1005" s="2">
        <v>252.3</v>
      </c>
      <c r="AM1005" s="2">
        <v>7.73</v>
      </c>
      <c r="AN1005" s="2">
        <v>2.86</v>
      </c>
      <c r="AO1005" s="2">
        <v>4.01</v>
      </c>
      <c r="AP1005" s="2">
        <v>0</v>
      </c>
      <c r="AQ1005" s="2">
        <v>0.5</v>
      </c>
      <c r="AR1005" s="2">
        <v>0.21</v>
      </c>
      <c r="AS1005" s="2">
        <v>0</v>
      </c>
      <c r="AT1005" s="2">
        <v>123</v>
      </c>
      <c r="AU1005" s="2">
        <v>75</v>
      </c>
      <c r="AV1005" s="2">
        <v>1</v>
      </c>
      <c r="AW1005" s="2">
        <v>1</v>
      </c>
      <c r="AX1005" s="2"/>
      <c r="AY1005" s="2"/>
      <c r="AZ1005" s="2">
        <v>1</v>
      </c>
      <c r="BA1005" s="2">
        <v>1</v>
      </c>
      <c r="BB1005" s="2">
        <v>1</v>
      </c>
      <c r="BC1005" s="2">
        <v>1</v>
      </c>
      <c r="BD1005" s="2" t="s">
        <v>3</v>
      </c>
      <c r="BE1005" s="2" t="s">
        <v>3</v>
      </c>
      <c r="BF1005" s="2" t="s">
        <v>3</v>
      </c>
      <c r="BG1005" s="2" t="s">
        <v>3</v>
      </c>
      <c r="BH1005" s="2">
        <v>0</v>
      </c>
      <c r="BI1005" s="2">
        <v>1</v>
      </c>
      <c r="BJ1005" s="2" t="s">
        <v>198</v>
      </c>
      <c r="BK1005" s="2"/>
      <c r="BL1005" s="2"/>
      <c r="BM1005" s="2">
        <v>11001</v>
      </c>
      <c r="BN1005" s="2">
        <v>0</v>
      </c>
      <c r="BO1005" s="2" t="s">
        <v>3</v>
      </c>
      <c r="BP1005" s="2">
        <v>0</v>
      </c>
      <c r="BQ1005" s="2">
        <v>2</v>
      </c>
      <c r="BR1005" s="2">
        <v>0</v>
      </c>
      <c r="BS1005" s="2">
        <v>1</v>
      </c>
      <c r="BT1005" s="2">
        <v>1</v>
      </c>
      <c r="BU1005" s="2">
        <v>1</v>
      </c>
      <c r="BV1005" s="2">
        <v>1</v>
      </c>
      <c r="BW1005" s="2">
        <v>1</v>
      </c>
      <c r="BX1005" s="2">
        <v>1</v>
      </c>
      <c r="BY1005" s="2" t="s">
        <v>3</v>
      </c>
      <c r="BZ1005" s="2">
        <v>123</v>
      </c>
      <c r="CA1005" s="2">
        <v>75</v>
      </c>
      <c r="CB1005" s="2" t="s">
        <v>3</v>
      </c>
      <c r="CC1005" s="2"/>
      <c r="CD1005" s="2"/>
      <c r="CE1005" s="2">
        <v>0</v>
      </c>
      <c r="CF1005" s="2">
        <v>0</v>
      </c>
      <c r="CG1005" s="2">
        <v>0</v>
      </c>
      <c r="CH1005" s="2">
        <v>80</v>
      </c>
      <c r="CI1005" s="2">
        <v>0</v>
      </c>
      <c r="CJ1005" s="2">
        <v>0</v>
      </c>
      <c r="CK1005" s="2">
        <v>0</v>
      </c>
      <c r="CL1005" s="2">
        <v>0</v>
      </c>
      <c r="CM1005" s="2">
        <v>0</v>
      </c>
      <c r="CN1005" s="2" t="s">
        <v>3</v>
      </c>
      <c r="CO1005" s="2">
        <v>0</v>
      </c>
      <c r="CP1005" s="2">
        <f t="shared" si="827"/>
        <v>23</v>
      </c>
      <c r="CQ1005" s="2">
        <f t="shared" si="828"/>
        <v>0.02</v>
      </c>
      <c r="CR1005" s="2">
        <f t="shared" si="829"/>
        <v>43.29</v>
      </c>
      <c r="CS1005" s="2">
        <f t="shared" si="830"/>
        <v>16.02</v>
      </c>
      <c r="CT1005" s="2">
        <f t="shared" si="831"/>
        <v>22.46</v>
      </c>
      <c r="CU1005" s="2">
        <f t="shared" si="832"/>
        <v>0</v>
      </c>
      <c r="CV1005" s="2">
        <f t="shared" si="833"/>
        <v>2.8</v>
      </c>
      <c r="CW1005" s="2">
        <f t="shared" si="834"/>
        <v>1.1759999999999999</v>
      </c>
      <c r="CX1005" s="2">
        <f t="shared" si="835"/>
        <v>0</v>
      </c>
      <c r="CY1005" s="2">
        <f>(((S1005+R1005)*AT1005)/100)</f>
        <v>15.99</v>
      </c>
      <c r="CZ1005" s="2">
        <f>(((S1005+R1005)*AU1005)/100)</f>
        <v>9.75</v>
      </c>
      <c r="DA1005" s="2"/>
      <c r="DB1005" s="2"/>
      <c r="DC1005" s="2" t="s">
        <v>3</v>
      </c>
      <c r="DD1005" s="2" t="s">
        <v>252</v>
      </c>
      <c r="DE1005" s="2" t="s">
        <v>252</v>
      </c>
      <c r="DF1005" s="2" t="s">
        <v>252</v>
      </c>
      <c r="DG1005" s="2" t="s">
        <v>252</v>
      </c>
      <c r="DH1005" s="2" t="s">
        <v>3</v>
      </c>
      <c r="DI1005" s="2" t="s">
        <v>252</v>
      </c>
      <c r="DJ1005" s="2" t="s">
        <v>252</v>
      </c>
      <c r="DK1005" s="2" t="s">
        <v>3</v>
      </c>
      <c r="DL1005" s="2" t="s">
        <v>3</v>
      </c>
      <c r="DM1005" s="2" t="s">
        <v>3</v>
      </c>
      <c r="DN1005" s="2">
        <v>0</v>
      </c>
      <c r="DO1005" s="2">
        <v>0</v>
      </c>
      <c r="DP1005" s="2">
        <v>1</v>
      </c>
      <c r="DQ1005" s="2">
        <v>1</v>
      </c>
      <c r="DR1005" s="2"/>
      <c r="DS1005" s="2"/>
      <c r="DT1005" s="2"/>
      <c r="DU1005" s="2">
        <v>1013</v>
      </c>
      <c r="DV1005" s="2" t="s">
        <v>186</v>
      </c>
      <c r="DW1005" s="2" t="s">
        <v>186</v>
      </c>
      <c r="DX1005" s="2">
        <v>1</v>
      </c>
      <c r="DY1005" s="2"/>
      <c r="DZ1005" s="2" t="s">
        <v>3</v>
      </c>
      <c r="EA1005" s="2" t="s">
        <v>3</v>
      </c>
      <c r="EB1005" s="2" t="s">
        <v>3</v>
      </c>
      <c r="EC1005" s="2" t="s">
        <v>3</v>
      </c>
      <c r="ED1005" s="2"/>
      <c r="EE1005" s="2">
        <v>54328965</v>
      </c>
      <c r="EF1005" s="2">
        <v>2</v>
      </c>
      <c r="EG1005" s="2" t="s">
        <v>21</v>
      </c>
      <c r="EH1005" s="2">
        <v>0</v>
      </c>
      <c r="EI1005" s="2" t="s">
        <v>3</v>
      </c>
      <c r="EJ1005" s="2">
        <v>1</v>
      </c>
      <c r="EK1005" s="2">
        <v>11001</v>
      </c>
      <c r="EL1005" s="2" t="s">
        <v>22</v>
      </c>
      <c r="EM1005" s="2" t="s">
        <v>23</v>
      </c>
      <c r="EN1005" s="2"/>
      <c r="EO1005" s="2" t="s">
        <v>3</v>
      </c>
      <c r="EP1005" s="2"/>
      <c r="EQ1005" s="2">
        <v>1441792</v>
      </c>
      <c r="ER1005" s="2">
        <v>264.04000000000002</v>
      </c>
      <c r="ES1005" s="2">
        <v>252.3</v>
      </c>
      <c r="ET1005" s="2">
        <v>7.73</v>
      </c>
      <c r="EU1005" s="2">
        <v>2.86</v>
      </c>
      <c r="EV1005" s="2">
        <v>4.01</v>
      </c>
      <c r="EW1005" s="2">
        <v>0.5</v>
      </c>
      <c r="EX1005" s="2">
        <v>0.21</v>
      </c>
      <c r="EY1005" s="2">
        <v>1</v>
      </c>
      <c r="EZ1005" s="2"/>
      <c r="FA1005" s="2"/>
      <c r="FB1005" s="2"/>
      <c r="FC1005" s="2"/>
      <c r="FD1005" s="2"/>
      <c r="FE1005" s="2"/>
      <c r="FF1005" s="2"/>
      <c r="FG1005" s="2"/>
      <c r="FH1005" s="2"/>
      <c r="FI1005" s="2"/>
      <c r="FJ1005" s="2"/>
      <c r="FK1005" s="2"/>
      <c r="FL1005" s="2"/>
      <c r="FM1005" s="2"/>
      <c r="FN1005" s="2"/>
      <c r="FO1005" s="2"/>
      <c r="FP1005" s="2"/>
      <c r="FQ1005" s="2">
        <v>0</v>
      </c>
      <c r="FR1005" s="2">
        <f t="shared" si="836"/>
        <v>0</v>
      </c>
      <c r="FS1005" s="2">
        <v>0</v>
      </c>
      <c r="FT1005" s="2"/>
      <c r="FU1005" s="2"/>
      <c r="FV1005" s="2"/>
      <c r="FW1005" s="2"/>
      <c r="FX1005" s="2">
        <v>123</v>
      </c>
      <c r="FY1005" s="2">
        <v>75</v>
      </c>
      <c r="FZ1005" s="2"/>
      <c r="GA1005" s="2" t="s">
        <v>3</v>
      </c>
      <c r="GB1005" s="2"/>
      <c r="GC1005" s="2"/>
      <c r="GD1005" s="2">
        <v>1</v>
      </c>
      <c r="GE1005" s="2"/>
      <c r="GF1005" s="2">
        <v>517361806</v>
      </c>
      <c r="GG1005" s="2">
        <v>2</v>
      </c>
      <c r="GH1005" s="2">
        <v>1</v>
      </c>
      <c r="GI1005" s="2">
        <v>-2</v>
      </c>
      <c r="GJ1005" s="2">
        <v>0</v>
      </c>
      <c r="GK1005" s="2">
        <v>0</v>
      </c>
      <c r="GL1005" s="2">
        <f t="shared" si="837"/>
        <v>0</v>
      </c>
      <c r="GM1005" s="2">
        <f t="shared" si="838"/>
        <v>49</v>
      </c>
      <c r="GN1005" s="2">
        <f t="shared" si="839"/>
        <v>49</v>
      </c>
      <c r="GO1005" s="2">
        <f t="shared" si="840"/>
        <v>0</v>
      </c>
      <c r="GP1005" s="2">
        <f t="shared" si="841"/>
        <v>0</v>
      </c>
      <c r="GQ1005" s="2"/>
      <c r="GR1005" s="2">
        <v>0</v>
      </c>
      <c r="GS1005" s="2">
        <v>3</v>
      </c>
      <c r="GT1005" s="2">
        <v>0</v>
      </c>
      <c r="GU1005" s="2" t="s">
        <v>252</v>
      </c>
      <c r="GV1005" s="2">
        <f>ROUND(((GT1005*5.6)),2)</f>
        <v>0</v>
      </c>
      <c r="GW1005" s="2">
        <v>1</v>
      </c>
      <c r="GX1005" s="2">
        <f t="shared" si="843"/>
        <v>0</v>
      </c>
      <c r="GY1005" s="2"/>
      <c r="GZ1005" s="2"/>
      <c r="HA1005" s="2">
        <v>0</v>
      </c>
      <c r="HB1005" s="2">
        <v>0</v>
      </c>
      <c r="HC1005" s="2">
        <f t="shared" si="844"/>
        <v>0</v>
      </c>
      <c r="HD1005" s="2"/>
      <c r="HE1005" s="2" t="s">
        <v>3</v>
      </c>
      <c r="HF1005" s="2" t="s">
        <v>3</v>
      </c>
      <c r="HG1005" s="2"/>
      <c r="HH1005" s="2"/>
      <c r="HI1005" s="2"/>
      <c r="HJ1005" s="2"/>
      <c r="HK1005" s="2"/>
      <c r="HL1005" s="2"/>
      <c r="HM1005" s="2" t="s">
        <v>3</v>
      </c>
      <c r="HN1005" s="2" t="s">
        <v>24</v>
      </c>
      <c r="HO1005" s="2" t="s">
        <v>25</v>
      </c>
      <c r="HP1005" s="2" t="s">
        <v>22</v>
      </c>
      <c r="HQ1005" s="2" t="s">
        <v>22</v>
      </c>
      <c r="HR1005" s="2"/>
      <c r="HS1005" s="2"/>
      <c r="HT1005" s="2"/>
      <c r="HU1005" s="2"/>
      <c r="HV1005" s="2"/>
      <c r="HW1005" s="2"/>
      <c r="HX1005" s="2"/>
      <c r="HY1005" s="2"/>
      <c r="HZ1005" s="2"/>
      <c r="IA1005" s="2"/>
      <c r="IB1005" s="2"/>
      <c r="IC1005" s="2"/>
      <c r="ID1005" s="2"/>
      <c r="IE1005" s="2"/>
      <c r="IF1005" s="2"/>
      <c r="IG1005" s="2"/>
      <c r="IH1005" s="2"/>
      <c r="II1005" s="2"/>
      <c r="IJ1005" s="2"/>
      <c r="IK1005" s="2">
        <v>0</v>
      </c>
      <c r="IL1005" s="2"/>
      <c r="IM1005" s="2"/>
      <c r="IN1005" s="2"/>
      <c r="IO1005" s="2"/>
      <c r="IP1005" s="2"/>
      <c r="IQ1005" s="2"/>
      <c r="IR1005" s="2"/>
      <c r="IS1005" s="2"/>
      <c r="IT1005" s="2"/>
      <c r="IU1005" s="2"/>
    </row>
    <row r="1006" spans="1:255" x14ac:dyDescent="0.2">
      <c r="A1006">
        <v>17</v>
      </c>
      <c r="B1006">
        <v>1</v>
      </c>
      <c r="C1006">
        <f>ROW(SmtRes!A876)</f>
        <v>876</v>
      </c>
      <c r="D1006">
        <f>ROW(EtalonRes!A888)</f>
        <v>888</v>
      </c>
      <c r="E1006" t="s">
        <v>526</v>
      </c>
      <c r="F1006" t="s">
        <v>196</v>
      </c>
      <c r="G1006" t="s">
        <v>251</v>
      </c>
      <c r="H1006" t="s">
        <v>186</v>
      </c>
      <c r="I1006">
        <f>'1.Лок.смета.и.Акт'!E112</f>
        <v>0.34</v>
      </c>
      <c r="J1006">
        <v>0</v>
      </c>
      <c r="K1006">
        <v>0.34</v>
      </c>
      <c r="L1006">
        <v>0.68</v>
      </c>
      <c r="M1006">
        <v>0</v>
      </c>
      <c r="N1006">
        <f t="shared" si="807"/>
        <v>0.68</v>
      </c>
      <c r="O1006">
        <f t="shared" si="808"/>
        <v>309</v>
      </c>
      <c r="P1006">
        <f t="shared" si="809"/>
        <v>0</v>
      </c>
      <c r="Q1006">
        <f t="shared" si="810"/>
        <v>115</v>
      </c>
      <c r="R1006">
        <f t="shared" si="811"/>
        <v>108</v>
      </c>
      <c r="S1006">
        <f t="shared" si="812"/>
        <v>194</v>
      </c>
      <c r="T1006">
        <f t="shared" si="813"/>
        <v>0</v>
      </c>
      <c r="U1006" t="e">
        <f t="shared" si="814"/>
        <v>#REF!</v>
      </c>
      <c r="V1006">
        <f t="shared" si="815"/>
        <v>0.39984000000000003</v>
      </c>
      <c r="W1006">
        <f t="shared" si="816"/>
        <v>0</v>
      </c>
      <c r="X1006" t="e">
        <f t="shared" si="817"/>
        <v>#REF!</v>
      </c>
      <c r="Y1006" t="e">
        <f t="shared" si="818"/>
        <v>#REF!</v>
      </c>
      <c r="AA1006">
        <v>69726884</v>
      </c>
      <c r="AB1006">
        <f t="shared" si="819"/>
        <v>65.77</v>
      </c>
      <c r="AC1006">
        <f>ROUND(((ES1006*5.6)+(SUM(SmtRes!BC872:'SmtRes'!BC876)+SUM(EtalonRes!AL884:'EtalonRes'!AL888))),2)</f>
        <v>0.02</v>
      </c>
      <c r="AD1006">
        <f>ROUND(((((ET1006*5.6))-((EU1006*5.6)))+AE1006),2)</f>
        <v>43.29</v>
      </c>
      <c r="AE1006">
        <f>ROUND(((EU1006*5.6)),2)</f>
        <v>16.02</v>
      </c>
      <c r="AF1006">
        <f>ROUND(((EV1006*5.6)),2)</f>
        <v>22.46</v>
      </c>
      <c r="AG1006">
        <f t="shared" si="823"/>
        <v>0</v>
      </c>
      <c r="AH1006" t="e">
        <f>((EW1006*5.6))</f>
        <v>#REF!</v>
      </c>
      <c r="AI1006">
        <f>((EX1006*5.6))</f>
        <v>1.1759999999999999</v>
      </c>
      <c r="AJ1006">
        <f t="shared" si="826"/>
        <v>0</v>
      </c>
      <c r="AK1006">
        <v>264.04000000000002</v>
      </c>
      <c r="AL1006">
        <v>252.3</v>
      </c>
      <c r="AM1006">
        <v>7.73</v>
      </c>
      <c r="AN1006">
        <v>2.86</v>
      </c>
      <c r="AO1006">
        <v>4.01</v>
      </c>
      <c r="AP1006">
        <v>0</v>
      </c>
      <c r="AQ1006" t="e">
        <f>'1.Лок.смета.и.Акт'!#REF!</f>
        <v>#REF!</v>
      </c>
      <c r="AR1006">
        <v>0.21</v>
      </c>
      <c r="AS1006">
        <v>0</v>
      </c>
      <c r="AT1006">
        <v>117</v>
      </c>
      <c r="AU1006">
        <v>64</v>
      </c>
      <c r="AV1006">
        <v>1</v>
      </c>
      <c r="AW1006">
        <v>1</v>
      </c>
      <c r="AZ1006">
        <v>1</v>
      </c>
      <c r="BA1006">
        <v>25.36</v>
      </c>
      <c r="BB1006">
        <v>7.84</v>
      </c>
      <c r="BC1006">
        <v>7.56</v>
      </c>
      <c r="BD1006" t="s">
        <v>3</v>
      </c>
      <c r="BE1006" t="s">
        <v>3</v>
      </c>
      <c r="BF1006" t="s">
        <v>3</v>
      </c>
      <c r="BG1006" t="s">
        <v>3</v>
      </c>
      <c r="BH1006">
        <v>0</v>
      </c>
      <c r="BI1006">
        <v>1</v>
      </c>
      <c r="BJ1006" t="s">
        <v>198</v>
      </c>
      <c r="BM1006">
        <v>11001</v>
      </c>
      <c r="BN1006">
        <v>0</v>
      </c>
      <c r="BO1006" t="s">
        <v>196</v>
      </c>
      <c r="BP1006">
        <v>1</v>
      </c>
      <c r="BQ1006">
        <v>2</v>
      </c>
      <c r="BR1006">
        <v>0</v>
      </c>
      <c r="BS1006">
        <v>19.8</v>
      </c>
      <c r="BT1006">
        <v>1</v>
      </c>
      <c r="BU1006">
        <v>1</v>
      </c>
      <c r="BV1006">
        <v>1</v>
      </c>
      <c r="BW1006">
        <v>1</v>
      </c>
      <c r="BX1006">
        <v>1</v>
      </c>
      <c r="BY1006" t="s">
        <v>3</v>
      </c>
      <c r="BZ1006" t="e">
        <f>'1.Лок.смета.и.Акт'!#REF!</f>
        <v>#REF!</v>
      </c>
      <c r="CA1006" t="e">
        <f>'1.Лок.смета.и.Акт'!#REF!</f>
        <v>#REF!</v>
      </c>
      <c r="CB1006" t="s">
        <v>3</v>
      </c>
      <c r="CE1006">
        <v>0</v>
      </c>
      <c r="CF1006">
        <v>0</v>
      </c>
      <c r="CG1006">
        <v>0</v>
      </c>
      <c r="CH1006">
        <v>80</v>
      </c>
      <c r="CI1006">
        <v>0</v>
      </c>
      <c r="CJ1006">
        <v>0</v>
      </c>
      <c r="CK1006">
        <v>0</v>
      </c>
      <c r="CL1006">
        <v>0</v>
      </c>
      <c r="CM1006">
        <v>0</v>
      </c>
      <c r="CN1006" t="s">
        <v>3</v>
      </c>
      <c r="CO1006">
        <v>0</v>
      </c>
      <c r="CP1006">
        <f t="shared" si="827"/>
        <v>309</v>
      </c>
      <c r="CQ1006">
        <f t="shared" si="828"/>
        <v>0.1512</v>
      </c>
      <c r="CR1006">
        <f t="shared" si="829"/>
        <v>339.39359999999999</v>
      </c>
      <c r="CS1006">
        <f t="shared" si="830"/>
        <v>317.19600000000003</v>
      </c>
      <c r="CT1006">
        <f t="shared" si="831"/>
        <v>569.5856</v>
      </c>
      <c r="CU1006">
        <f t="shared" si="832"/>
        <v>0</v>
      </c>
      <c r="CV1006" t="e">
        <f t="shared" si="833"/>
        <v>#REF!</v>
      </c>
      <c r="CW1006">
        <f t="shared" si="834"/>
        <v>1.1759999999999999</v>
      </c>
      <c r="CX1006">
        <f t="shared" si="835"/>
        <v>0</v>
      </c>
      <c r="CY1006" t="e">
        <f>(S1006+R1006)*(BZ1006/100)</f>
        <v>#REF!</v>
      </c>
      <c r="CZ1006" t="e">
        <f>(S1006+R1006)*(CA1006/100)</f>
        <v>#REF!</v>
      </c>
      <c r="DC1006" t="s">
        <v>3</v>
      </c>
      <c r="DD1006" t="s">
        <v>252</v>
      </c>
      <c r="DE1006" t="s">
        <v>252</v>
      </c>
      <c r="DF1006" t="s">
        <v>252</v>
      </c>
      <c r="DG1006" t="s">
        <v>252</v>
      </c>
      <c r="DH1006" t="s">
        <v>3</v>
      </c>
      <c r="DI1006" t="s">
        <v>252</v>
      </c>
      <c r="DJ1006" t="s">
        <v>252</v>
      </c>
      <c r="DK1006" t="s">
        <v>3</v>
      </c>
      <c r="DL1006" t="s">
        <v>3</v>
      </c>
      <c r="DM1006" t="s">
        <v>3</v>
      </c>
      <c r="DN1006">
        <v>123</v>
      </c>
      <c r="DO1006">
        <v>75</v>
      </c>
      <c r="DP1006">
        <v>1</v>
      </c>
      <c r="DQ1006">
        <v>1</v>
      </c>
      <c r="DU1006">
        <v>1013</v>
      </c>
      <c r="DV1006" t="s">
        <v>186</v>
      </c>
      <c r="DW1006" t="str">
        <f>'1.Лок.смета.и.Акт'!D112</f>
        <v>100 м2 стяжки</v>
      </c>
      <c r="DX1006">
        <v>1</v>
      </c>
      <c r="DZ1006" t="s">
        <v>3</v>
      </c>
      <c r="EA1006" t="s">
        <v>3</v>
      </c>
      <c r="EB1006" t="s">
        <v>3</v>
      </c>
      <c r="EC1006" t="s">
        <v>3</v>
      </c>
      <c r="EE1006">
        <v>54328965</v>
      </c>
      <c r="EF1006">
        <v>2</v>
      </c>
      <c r="EG1006" t="s">
        <v>21</v>
      </c>
      <c r="EH1006">
        <v>0</v>
      </c>
      <c r="EI1006" t="s">
        <v>3</v>
      </c>
      <c r="EJ1006">
        <v>1</v>
      </c>
      <c r="EK1006">
        <v>11001</v>
      </c>
      <c r="EL1006" t="s">
        <v>22</v>
      </c>
      <c r="EM1006" t="s">
        <v>23</v>
      </c>
      <c r="EO1006" t="s">
        <v>3</v>
      </c>
      <c r="EQ1006">
        <v>1441792</v>
      </c>
      <c r="ER1006">
        <v>264.04000000000002</v>
      </c>
      <c r="ES1006">
        <v>252.3</v>
      </c>
      <c r="ET1006">
        <v>7.73</v>
      </c>
      <c r="EU1006">
        <v>2.86</v>
      </c>
      <c r="EV1006">
        <v>4.01</v>
      </c>
      <c r="EW1006" t="e">
        <f>'1.Лок.смета.и.Акт'!#REF!</f>
        <v>#REF!</v>
      </c>
      <c r="EX1006">
        <v>0.21</v>
      </c>
      <c r="EY1006">
        <v>1</v>
      </c>
      <c r="FQ1006">
        <v>0</v>
      </c>
      <c r="FR1006">
        <f t="shared" si="836"/>
        <v>0</v>
      </c>
      <c r="FS1006">
        <v>0</v>
      </c>
      <c r="FX1006">
        <v>123</v>
      </c>
      <c r="FY1006">
        <v>75</v>
      </c>
      <c r="GA1006" t="s">
        <v>3</v>
      </c>
      <c r="GD1006">
        <v>1</v>
      </c>
      <c r="GF1006">
        <v>517361806</v>
      </c>
      <c r="GG1006">
        <v>2</v>
      </c>
      <c r="GH1006">
        <v>1</v>
      </c>
      <c r="GI1006">
        <v>2</v>
      </c>
      <c r="GJ1006">
        <v>0</v>
      </c>
      <c r="GK1006">
        <v>0</v>
      </c>
      <c r="GL1006">
        <f t="shared" si="837"/>
        <v>0</v>
      </c>
      <c r="GM1006" t="e">
        <f t="shared" si="838"/>
        <v>#REF!</v>
      </c>
      <c r="GN1006" t="e">
        <f t="shared" si="839"/>
        <v>#REF!</v>
      </c>
      <c r="GO1006">
        <f t="shared" si="840"/>
        <v>0</v>
      </c>
      <c r="GP1006">
        <f t="shared" si="841"/>
        <v>0</v>
      </c>
      <c r="GR1006">
        <v>0</v>
      </c>
      <c r="GS1006">
        <v>3</v>
      </c>
      <c r="GT1006">
        <v>0</v>
      </c>
      <c r="GU1006" t="s">
        <v>252</v>
      </c>
      <c r="GV1006">
        <f>ROUND(((GT1006*5.6)),2)</f>
        <v>0</v>
      </c>
      <c r="GW1006">
        <v>1015.2</v>
      </c>
      <c r="GX1006">
        <f t="shared" si="843"/>
        <v>0</v>
      </c>
      <c r="HA1006">
        <v>0</v>
      </c>
      <c r="HB1006">
        <v>0</v>
      </c>
      <c r="HC1006">
        <f t="shared" si="844"/>
        <v>0</v>
      </c>
      <c r="HE1006" t="s">
        <v>3</v>
      </c>
      <c r="HF1006" t="s">
        <v>3</v>
      </c>
      <c r="HM1006" t="s">
        <v>3</v>
      </c>
      <c r="HN1006" t="s">
        <v>24</v>
      </c>
      <c r="HO1006" t="s">
        <v>25</v>
      </c>
      <c r="HP1006" t="s">
        <v>22</v>
      </c>
      <c r="HQ1006" t="s">
        <v>22</v>
      </c>
      <c r="IK1006">
        <v>0</v>
      </c>
    </row>
    <row r="1007" spans="1:255" x14ac:dyDescent="0.2">
      <c r="A1007" s="2">
        <v>18</v>
      </c>
      <c r="B1007" s="2">
        <v>1</v>
      </c>
      <c r="C1007" s="2">
        <v>871</v>
      </c>
      <c r="D1007" s="2"/>
      <c r="E1007" s="2" t="s">
        <v>527</v>
      </c>
      <c r="F1007" s="2" t="s">
        <v>189</v>
      </c>
      <c r="G1007" s="2" t="s">
        <v>190</v>
      </c>
      <c r="H1007" s="2" t="s">
        <v>40</v>
      </c>
      <c r="I1007" s="2">
        <f>I1005*J1007</f>
        <v>0.97104000000000001</v>
      </c>
      <c r="J1007" s="2">
        <v>2.8559999999999999</v>
      </c>
      <c r="K1007" s="2">
        <v>0.51</v>
      </c>
      <c r="L1007" s="2">
        <v>1.94208</v>
      </c>
      <c r="M1007" s="2">
        <v>0</v>
      </c>
      <c r="N1007" s="2">
        <f t="shared" si="807"/>
        <v>1.9420999999999999</v>
      </c>
      <c r="O1007" s="2">
        <f t="shared" si="808"/>
        <v>842</v>
      </c>
      <c r="P1007" s="2">
        <f t="shared" si="809"/>
        <v>842</v>
      </c>
      <c r="Q1007" s="2">
        <f t="shared" si="810"/>
        <v>0</v>
      </c>
      <c r="R1007" s="2">
        <f t="shared" si="811"/>
        <v>0</v>
      </c>
      <c r="S1007" s="2">
        <f t="shared" si="812"/>
        <v>0</v>
      </c>
      <c r="T1007" s="2">
        <f t="shared" si="813"/>
        <v>0</v>
      </c>
      <c r="U1007" s="2">
        <f t="shared" si="814"/>
        <v>0</v>
      </c>
      <c r="V1007" s="2">
        <f t="shared" si="815"/>
        <v>0</v>
      </c>
      <c r="W1007" s="2">
        <f t="shared" si="816"/>
        <v>0</v>
      </c>
      <c r="X1007" s="2">
        <f t="shared" si="817"/>
        <v>0</v>
      </c>
      <c r="Y1007" s="2">
        <f t="shared" si="818"/>
        <v>0</v>
      </c>
      <c r="Z1007" s="2"/>
      <c r="AA1007" s="2">
        <v>69726971</v>
      </c>
      <c r="AB1007" s="2">
        <f t="shared" si="819"/>
        <v>867.14</v>
      </c>
      <c r="AC1007" s="2">
        <f>ROUND((ES1007),2)</f>
        <v>867.14</v>
      </c>
      <c r="AD1007" s="2">
        <f>ROUND((((ET1007)-(EU1007))+AE1007),2)</f>
        <v>0</v>
      </c>
      <c r="AE1007" s="2">
        <f>ROUND((EU1007),2)</f>
        <v>0</v>
      </c>
      <c r="AF1007" s="2">
        <f>ROUND((EV1007),2)</f>
        <v>0</v>
      </c>
      <c r="AG1007" s="2">
        <f t="shared" si="823"/>
        <v>0</v>
      </c>
      <c r="AH1007" s="2">
        <f>(EW1007)</f>
        <v>0</v>
      </c>
      <c r="AI1007" s="2">
        <f>(EX1007)</f>
        <v>0</v>
      </c>
      <c r="AJ1007" s="2">
        <f t="shared" si="826"/>
        <v>0</v>
      </c>
      <c r="AK1007" s="2">
        <v>867.14</v>
      </c>
      <c r="AL1007" s="2">
        <v>867.14</v>
      </c>
      <c r="AM1007" s="2">
        <v>0</v>
      </c>
      <c r="AN1007" s="2">
        <v>0</v>
      </c>
      <c r="AO1007" s="2">
        <v>0</v>
      </c>
      <c r="AP1007" s="2">
        <v>0</v>
      </c>
      <c r="AQ1007" s="2">
        <v>0</v>
      </c>
      <c r="AR1007" s="2">
        <v>0</v>
      </c>
      <c r="AS1007" s="2">
        <v>0</v>
      </c>
      <c r="AT1007" s="2">
        <v>0</v>
      </c>
      <c r="AU1007" s="2">
        <v>0</v>
      </c>
      <c r="AV1007" s="2">
        <v>1</v>
      </c>
      <c r="AW1007" s="2">
        <v>1</v>
      </c>
      <c r="AX1007" s="2"/>
      <c r="AY1007" s="2"/>
      <c r="AZ1007" s="2">
        <v>1</v>
      </c>
      <c r="BA1007" s="2">
        <v>1</v>
      </c>
      <c r="BB1007" s="2">
        <v>1</v>
      </c>
      <c r="BC1007" s="2">
        <v>1</v>
      </c>
      <c r="BD1007" s="2" t="s">
        <v>3</v>
      </c>
      <c r="BE1007" s="2" t="s">
        <v>3</v>
      </c>
      <c r="BF1007" s="2" t="s">
        <v>3</v>
      </c>
      <c r="BG1007" s="2" t="s">
        <v>3</v>
      </c>
      <c r="BH1007" s="2">
        <v>3</v>
      </c>
      <c r="BI1007" s="2">
        <v>1</v>
      </c>
      <c r="BJ1007" s="2" t="s">
        <v>191</v>
      </c>
      <c r="BK1007" s="2"/>
      <c r="BL1007" s="2"/>
      <c r="BM1007" s="2">
        <v>500003</v>
      </c>
      <c r="BN1007" s="2">
        <v>0</v>
      </c>
      <c r="BO1007" s="2" t="s">
        <v>3</v>
      </c>
      <c r="BP1007" s="2">
        <v>0</v>
      </c>
      <c r="BQ1007" s="2">
        <v>13</v>
      </c>
      <c r="BR1007" s="2">
        <v>0</v>
      </c>
      <c r="BS1007" s="2">
        <v>1</v>
      </c>
      <c r="BT1007" s="2">
        <v>1</v>
      </c>
      <c r="BU1007" s="2">
        <v>1</v>
      </c>
      <c r="BV1007" s="2">
        <v>1</v>
      </c>
      <c r="BW1007" s="2">
        <v>1</v>
      </c>
      <c r="BX1007" s="2">
        <v>1</v>
      </c>
      <c r="BY1007" s="2" t="s">
        <v>3</v>
      </c>
      <c r="BZ1007" s="2">
        <v>0</v>
      </c>
      <c r="CA1007" s="2">
        <v>0</v>
      </c>
      <c r="CB1007" s="2" t="s">
        <v>3</v>
      </c>
      <c r="CC1007" s="2"/>
      <c r="CD1007" s="2"/>
      <c r="CE1007" s="2">
        <v>0</v>
      </c>
      <c r="CF1007" s="2">
        <v>0</v>
      </c>
      <c r="CG1007" s="2">
        <v>0</v>
      </c>
      <c r="CH1007" s="2">
        <v>80</v>
      </c>
      <c r="CI1007" s="2">
        <v>1</v>
      </c>
      <c r="CJ1007" s="2">
        <v>0</v>
      </c>
      <c r="CK1007" s="2">
        <v>0</v>
      </c>
      <c r="CL1007" s="2">
        <v>0</v>
      </c>
      <c r="CM1007" s="2">
        <v>0</v>
      </c>
      <c r="CN1007" s="2" t="s">
        <v>3</v>
      </c>
      <c r="CO1007" s="2">
        <v>0</v>
      </c>
      <c r="CP1007" s="2">
        <f t="shared" si="827"/>
        <v>842</v>
      </c>
      <c r="CQ1007" s="2">
        <f t="shared" si="828"/>
        <v>867.14</v>
      </c>
      <c r="CR1007" s="2">
        <f t="shared" si="829"/>
        <v>0</v>
      </c>
      <c r="CS1007" s="2">
        <f t="shared" si="830"/>
        <v>0</v>
      </c>
      <c r="CT1007" s="2">
        <f t="shared" si="831"/>
        <v>0</v>
      </c>
      <c r="CU1007" s="2">
        <f t="shared" si="832"/>
        <v>0</v>
      </c>
      <c r="CV1007" s="2">
        <f t="shared" si="833"/>
        <v>0</v>
      </c>
      <c r="CW1007" s="2">
        <f t="shared" si="834"/>
        <v>0</v>
      </c>
      <c r="CX1007" s="2">
        <f t="shared" si="835"/>
        <v>0</v>
      </c>
      <c r="CY1007" s="2">
        <f>(((S1007+R1007)*AT1007)/100)</f>
        <v>0</v>
      </c>
      <c r="CZ1007" s="2">
        <f>(((S1007+R1007)*AU1007)/100)</f>
        <v>0</v>
      </c>
      <c r="DA1007" s="2"/>
      <c r="DB1007" s="2"/>
      <c r="DC1007" s="2" t="s">
        <v>3</v>
      </c>
      <c r="DD1007" s="2" t="s">
        <v>3</v>
      </c>
      <c r="DE1007" s="2" t="s">
        <v>3</v>
      </c>
      <c r="DF1007" s="2" t="s">
        <v>3</v>
      </c>
      <c r="DG1007" s="2" t="s">
        <v>3</v>
      </c>
      <c r="DH1007" s="2" t="s">
        <v>3</v>
      </c>
      <c r="DI1007" s="2" t="s">
        <v>3</v>
      </c>
      <c r="DJ1007" s="2" t="s">
        <v>3</v>
      </c>
      <c r="DK1007" s="2" t="s">
        <v>3</v>
      </c>
      <c r="DL1007" s="2" t="s">
        <v>3</v>
      </c>
      <c r="DM1007" s="2" t="s">
        <v>3</v>
      </c>
      <c r="DN1007" s="2">
        <v>0</v>
      </c>
      <c r="DO1007" s="2">
        <v>0</v>
      </c>
      <c r="DP1007" s="2">
        <v>1</v>
      </c>
      <c r="DQ1007" s="2">
        <v>1</v>
      </c>
      <c r="DR1007" s="2"/>
      <c r="DS1007" s="2"/>
      <c r="DT1007" s="2"/>
      <c r="DU1007" s="2">
        <v>1007</v>
      </c>
      <c r="DV1007" s="2" t="s">
        <v>40</v>
      </c>
      <c r="DW1007" s="2" t="s">
        <v>40</v>
      </c>
      <c r="DX1007" s="2">
        <v>1</v>
      </c>
      <c r="DY1007" s="2"/>
      <c r="DZ1007" s="2" t="s">
        <v>3</v>
      </c>
      <c r="EA1007" s="2" t="s">
        <v>3</v>
      </c>
      <c r="EB1007" s="2" t="s">
        <v>3</v>
      </c>
      <c r="EC1007" s="2" t="s">
        <v>3</v>
      </c>
      <c r="ED1007" s="2"/>
      <c r="EE1007" s="2">
        <v>54329104</v>
      </c>
      <c r="EF1007" s="2">
        <v>13</v>
      </c>
      <c r="EG1007" s="2" t="s">
        <v>42</v>
      </c>
      <c r="EH1007" s="2">
        <v>0</v>
      </c>
      <c r="EI1007" s="2" t="s">
        <v>3</v>
      </c>
      <c r="EJ1007" s="2">
        <v>1</v>
      </c>
      <c r="EK1007" s="2">
        <v>500003</v>
      </c>
      <c r="EL1007" s="2" t="s">
        <v>43</v>
      </c>
      <c r="EM1007" s="2" t="s">
        <v>44</v>
      </c>
      <c r="EN1007" s="2"/>
      <c r="EO1007" s="2" t="s">
        <v>3</v>
      </c>
      <c r="EP1007" s="2"/>
      <c r="EQ1007" s="2">
        <v>0</v>
      </c>
      <c r="ER1007" s="2">
        <v>867.14</v>
      </c>
      <c r="ES1007" s="2">
        <v>867.14</v>
      </c>
      <c r="ET1007" s="2">
        <v>0</v>
      </c>
      <c r="EU1007" s="2">
        <v>0</v>
      </c>
      <c r="EV1007" s="2">
        <v>0</v>
      </c>
      <c r="EW1007" s="2">
        <v>0</v>
      </c>
      <c r="EX1007" s="2">
        <v>0</v>
      </c>
      <c r="EY1007" s="2"/>
      <c r="EZ1007" s="2"/>
      <c r="FA1007" s="2"/>
      <c r="FB1007" s="2"/>
      <c r="FC1007" s="2"/>
      <c r="FD1007" s="2"/>
      <c r="FE1007" s="2"/>
      <c r="FF1007" s="2"/>
      <c r="FG1007" s="2"/>
      <c r="FH1007" s="2"/>
      <c r="FI1007" s="2"/>
      <c r="FJ1007" s="2"/>
      <c r="FK1007" s="2"/>
      <c r="FL1007" s="2"/>
      <c r="FM1007" s="2"/>
      <c r="FN1007" s="2"/>
      <c r="FO1007" s="2"/>
      <c r="FP1007" s="2"/>
      <c r="FQ1007" s="2">
        <v>0</v>
      </c>
      <c r="FR1007" s="2">
        <f t="shared" si="836"/>
        <v>0</v>
      </c>
      <c r="FS1007" s="2">
        <v>0</v>
      </c>
      <c r="FT1007" s="2"/>
      <c r="FU1007" s="2"/>
      <c r="FV1007" s="2"/>
      <c r="FW1007" s="2"/>
      <c r="FX1007" s="2">
        <v>0</v>
      </c>
      <c r="FY1007" s="2">
        <v>0</v>
      </c>
      <c r="FZ1007" s="2"/>
      <c r="GA1007" s="2" t="s">
        <v>3</v>
      </c>
      <c r="GB1007" s="2"/>
      <c r="GC1007" s="2"/>
      <c r="GD1007" s="2">
        <v>1</v>
      </c>
      <c r="GE1007" s="2"/>
      <c r="GF1007" s="2">
        <v>1799260510</v>
      </c>
      <c r="GG1007" s="2">
        <v>2</v>
      </c>
      <c r="GH1007" s="2">
        <v>1</v>
      </c>
      <c r="GI1007" s="2">
        <v>-2</v>
      </c>
      <c r="GJ1007" s="2">
        <v>0</v>
      </c>
      <c r="GK1007" s="2">
        <v>0</v>
      </c>
      <c r="GL1007" s="2">
        <f t="shared" si="837"/>
        <v>0</v>
      </c>
      <c r="GM1007" s="2">
        <f t="shared" si="838"/>
        <v>842</v>
      </c>
      <c r="GN1007" s="2">
        <f t="shared" si="839"/>
        <v>842</v>
      </c>
      <c r="GO1007" s="2">
        <f t="shared" si="840"/>
        <v>0</v>
      </c>
      <c r="GP1007" s="2">
        <f t="shared" si="841"/>
        <v>0</v>
      </c>
      <c r="GQ1007" s="2"/>
      <c r="GR1007" s="2">
        <v>0</v>
      </c>
      <c r="GS1007" s="2">
        <v>3</v>
      </c>
      <c r="GT1007" s="2">
        <v>0</v>
      </c>
      <c r="GU1007" s="2" t="s">
        <v>3</v>
      </c>
      <c r="GV1007" s="2">
        <f t="shared" ref="GV1007:GV1026" si="845">ROUND((GT1007),2)</f>
        <v>0</v>
      </c>
      <c r="GW1007" s="2">
        <v>1</v>
      </c>
      <c r="GX1007" s="2">
        <f t="shared" si="843"/>
        <v>0</v>
      </c>
      <c r="GY1007" s="2"/>
      <c r="GZ1007" s="2"/>
      <c r="HA1007" s="2">
        <v>0</v>
      </c>
      <c r="HB1007" s="2">
        <v>0</v>
      </c>
      <c r="HC1007" s="2">
        <f t="shared" si="844"/>
        <v>0</v>
      </c>
      <c r="HD1007" s="2"/>
      <c r="HE1007" s="2" t="s">
        <v>3</v>
      </c>
      <c r="HF1007" s="2" t="s">
        <v>3</v>
      </c>
      <c r="HG1007" s="2"/>
      <c r="HH1007" s="2"/>
      <c r="HI1007" s="2"/>
      <c r="HJ1007" s="2"/>
      <c r="HK1007" s="2"/>
      <c r="HL1007" s="2"/>
      <c r="HM1007" s="2" t="s">
        <v>252</v>
      </c>
      <c r="HN1007" s="2" t="s">
        <v>3</v>
      </c>
      <c r="HO1007" s="2" t="s">
        <v>3</v>
      </c>
      <c r="HP1007" s="2" t="s">
        <v>3</v>
      </c>
      <c r="HQ1007" s="2" t="s">
        <v>3</v>
      </c>
      <c r="HR1007" s="2"/>
      <c r="HS1007" s="2"/>
      <c r="HT1007" s="2"/>
      <c r="HU1007" s="2"/>
      <c r="HV1007" s="2"/>
      <c r="HW1007" s="2"/>
      <c r="HX1007" s="2"/>
      <c r="HY1007" s="2"/>
      <c r="HZ1007" s="2"/>
      <c r="IA1007" s="2"/>
      <c r="IB1007" s="2"/>
      <c r="IC1007" s="2"/>
      <c r="ID1007" s="2"/>
      <c r="IE1007" s="2"/>
      <c r="IF1007" s="2"/>
      <c r="IG1007" s="2"/>
      <c r="IH1007" s="2"/>
      <c r="II1007" s="2"/>
      <c r="IJ1007" s="2"/>
      <c r="IK1007" s="2">
        <v>0</v>
      </c>
      <c r="IL1007" s="2"/>
      <c r="IM1007" s="2"/>
      <c r="IN1007" s="2"/>
      <c r="IO1007" s="2"/>
      <c r="IP1007" s="2"/>
      <c r="IQ1007" s="2"/>
      <c r="IR1007" s="2"/>
      <c r="IS1007" s="2"/>
      <c r="IT1007" s="2"/>
      <c r="IU1007" s="2"/>
    </row>
    <row r="1008" spans="1:255" x14ac:dyDescent="0.2">
      <c r="A1008">
        <v>18</v>
      </c>
      <c r="B1008">
        <v>1</v>
      </c>
      <c r="C1008">
        <v>876</v>
      </c>
      <c r="E1008" t="s">
        <v>527</v>
      </c>
      <c r="F1008" t="e">
        <f>'1.Лок.смета.и.Акт'!#REF!</f>
        <v>#REF!</v>
      </c>
      <c r="G1008" t="s">
        <v>190</v>
      </c>
      <c r="H1008" t="s">
        <v>40</v>
      </c>
      <c r="I1008">
        <f>I1006*J1008</f>
        <v>0.97104000000000001</v>
      </c>
      <c r="J1008">
        <v>2.8559999999999999</v>
      </c>
      <c r="K1008">
        <v>0.51</v>
      </c>
      <c r="L1008">
        <v>1.94208</v>
      </c>
      <c r="M1008">
        <v>0</v>
      </c>
      <c r="N1008">
        <f t="shared" si="807"/>
        <v>1.9420999999999999</v>
      </c>
      <c r="O1008">
        <f t="shared" si="808"/>
        <v>6334</v>
      </c>
      <c r="P1008">
        <f t="shared" si="809"/>
        <v>6334</v>
      </c>
      <c r="Q1008">
        <f t="shared" si="810"/>
        <v>0</v>
      </c>
      <c r="R1008">
        <f t="shared" si="811"/>
        <v>0</v>
      </c>
      <c r="S1008">
        <f t="shared" si="812"/>
        <v>0</v>
      </c>
      <c r="T1008">
        <f t="shared" si="813"/>
        <v>0</v>
      </c>
      <c r="U1008">
        <f t="shared" si="814"/>
        <v>0</v>
      </c>
      <c r="V1008">
        <f t="shared" si="815"/>
        <v>0</v>
      </c>
      <c r="W1008">
        <f t="shared" si="816"/>
        <v>0</v>
      </c>
      <c r="X1008">
        <f t="shared" si="817"/>
        <v>0</v>
      </c>
      <c r="Y1008">
        <f t="shared" si="818"/>
        <v>0</v>
      </c>
      <c r="AA1008">
        <v>69726884</v>
      </c>
      <c r="AB1008">
        <f t="shared" si="819"/>
        <v>862.75</v>
      </c>
      <c r="AC1008">
        <f>ROUND((ES1008),2)</f>
        <v>862.75</v>
      </c>
      <c r="AD1008">
        <f>ROUND((((ET1008)-(EU1008))+AE1008),2)</f>
        <v>0</v>
      </c>
      <c r="AE1008">
        <f>ROUND((EU1008),2)</f>
        <v>0</v>
      </c>
      <c r="AF1008">
        <f>ROUND((EV1008),2)</f>
        <v>0</v>
      </c>
      <c r="AG1008">
        <f t="shared" si="823"/>
        <v>0</v>
      </c>
      <c r="AH1008">
        <f>(EW1008)</f>
        <v>0</v>
      </c>
      <c r="AI1008">
        <f>(EX1008)</f>
        <v>0</v>
      </c>
      <c r="AJ1008">
        <f t="shared" si="826"/>
        <v>0</v>
      </c>
      <c r="AK1008">
        <v>862.75</v>
      </c>
      <c r="AL1008">
        <v>862.75</v>
      </c>
      <c r="AM1008">
        <v>0</v>
      </c>
      <c r="AN1008">
        <v>0</v>
      </c>
      <c r="AO1008">
        <v>0</v>
      </c>
      <c r="AP1008">
        <v>0</v>
      </c>
      <c r="AQ1008">
        <v>0</v>
      </c>
      <c r="AR1008">
        <v>0</v>
      </c>
      <c r="AS1008">
        <v>0</v>
      </c>
      <c r="AT1008">
        <v>0</v>
      </c>
      <c r="AU1008">
        <v>0</v>
      </c>
      <c r="AV1008">
        <v>1</v>
      </c>
      <c r="AW1008">
        <v>1</v>
      </c>
      <c r="AZ1008">
        <v>1</v>
      </c>
      <c r="BA1008">
        <v>1</v>
      </c>
      <c r="BB1008">
        <v>1</v>
      </c>
      <c r="BC1008">
        <v>7.56</v>
      </c>
      <c r="BD1008" t="s">
        <v>3</v>
      </c>
      <c r="BE1008" t="s">
        <v>3</v>
      </c>
      <c r="BF1008" t="s">
        <v>3</v>
      </c>
      <c r="BG1008" t="s">
        <v>3</v>
      </c>
      <c r="BH1008">
        <v>3</v>
      </c>
      <c r="BI1008">
        <v>1</v>
      </c>
      <c r="BJ1008" t="s">
        <v>191</v>
      </c>
      <c r="BM1008">
        <v>500003</v>
      </c>
      <c r="BN1008">
        <v>0</v>
      </c>
      <c r="BO1008" t="s">
        <v>3</v>
      </c>
      <c r="BP1008">
        <v>0</v>
      </c>
      <c r="BQ1008">
        <v>13</v>
      </c>
      <c r="BR1008">
        <v>0</v>
      </c>
      <c r="BS1008">
        <v>1</v>
      </c>
      <c r="BT1008">
        <v>1</v>
      </c>
      <c r="BU1008">
        <v>1</v>
      </c>
      <c r="BV1008">
        <v>1</v>
      </c>
      <c r="BW1008">
        <v>1</v>
      </c>
      <c r="BX1008">
        <v>1</v>
      </c>
      <c r="BY1008" t="s">
        <v>3</v>
      </c>
      <c r="BZ1008">
        <v>0</v>
      </c>
      <c r="CA1008">
        <v>0</v>
      </c>
      <c r="CB1008" t="s">
        <v>3</v>
      </c>
      <c r="CE1008">
        <v>0</v>
      </c>
      <c r="CF1008">
        <v>0</v>
      </c>
      <c r="CG1008">
        <v>0</v>
      </c>
      <c r="CH1008">
        <v>80</v>
      </c>
      <c r="CI1008">
        <v>1</v>
      </c>
      <c r="CJ1008">
        <v>0</v>
      </c>
      <c r="CK1008">
        <v>0</v>
      </c>
      <c r="CL1008">
        <v>0</v>
      </c>
      <c r="CM1008">
        <v>0</v>
      </c>
      <c r="CN1008" t="s">
        <v>3</v>
      </c>
      <c r="CO1008">
        <v>0</v>
      </c>
      <c r="CP1008">
        <f t="shared" si="827"/>
        <v>6334</v>
      </c>
      <c r="CQ1008">
        <f t="shared" si="828"/>
        <v>6522.3899999999994</v>
      </c>
      <c r="CR1008">
        <f t="shared" si="829"/>
        <v>0</v>
      </c>
      <c r="CS1008">
        <f t="shared" si="830"/>
        <v>0</v>
      </c>
      <c r="CT1008">
        <f t="shared" si="831"/>
        <v>0</v>
      </c>
      <c r="CU1008">
        <f t="shared" si="832"/>
        <v>0</v>
      </c>
      <c r="CV1008">
        <f t="shared" si="833"/>
        <v>0</v>
      </c>
      <c r="CW1008">
        <f t="shared" si="834"/>
        <v>0</v>
      </c>
      <c r="CX1008">
        <f t="shared" si="835"/>
        <v>0</v>
      </c>
      <c r="CY1008">
        <f>(S1008+R1008)*(BZ1008/100)</f>
        <v>0</v>
      </c>
      <c r="CZ1008">
        <f>(S1008+R1008)*(CA1008/100)</f>
        <v>0</v>
      </c>
      <c r="DC1008" t="s">
        <v>3</v>
      </c>
      <c r="DD1008" t="s">
        <v>3</v>
      </c>
      <c r="DE1008" t="s">
        <v>3</v>
      </c>
      <c r="DF1008" t="s">
        <v>3</v>
      </c>
      <c r="DG1008" t="s">
        <v>3</v>
      </c>
      <c r="DH1008" t="s">
        <v>3</v>
      </c>
      <c r="DI1008" t="s">
        <v>3</v>
      </c>
      <c r="DJ1008" t="s">
        <v>3</v>
      </c>
      <c r="DK1008" t="s">
        <v>3</v>
      </c>
      <c r="DL1008" t="s">
        <v>3</v>
      </c>
      <c r="DM1008" t="s">
        <v>3</v>
      </c>
      <c r="DN1008">
        <v>0</v>
      </c>
      <c r="DO1008">
        <v>0</v>
      </c>
      <c r="DP1008">
        <v>1</v>
      </c>
      <c r="DQ1008">
        <v>1</v>
      </c>
      <c r="DU1008">
        <v>1007</v>
      </c>
      <c r="DV1008" t="s">
        <v>40</v>
      </c>
      <c r="DW1008" t="e">
        <f>'1.Лок.смета.и.Акт'!#REF!</f>
        <v>#REF!</v>
      </c>
      <c r="DX1008">
        <v>1</v>
      </c>
      <c r="DZ1008" t="s">
        <v>3</v>
      </c>
      <c r="EA1008" t="s">
        <v>3</v>
      </c>
      <c r="EB1008" t="s">
        <v>3</v>
      </c>
      <c r="EC1008" t="s">
        <v>3</v>
      </c>
      <c r="EE1008">
        <v>54329104</v>
      </c>
      <c r="EF1008">
        <v>13</v>
      </c>
      <c r="EG1008" t="s">
        <v>42</v>
      </c>
      <c r="EH1008">
        <v>0</v>
      </c>
      <c r="EI1008" t="s">
        <v>3</v>
      </c>
      <c r="EJ1008">
        <v>1</v>
      </c>
      <c r="EK1008">
        <v>500003</v>
      </c>
      <c r="EL1008" t="s">
        <v>43</v>
      </c>
      <c r="EM1008" t="s">
        <v>44</v>
      </c>
      <c r="EO1008" t="s">
        <v>3</v>
      </c>
      <c r="EQ1008">
        <v>0</v>
      </c>
      <c r="ER1008">
        <v>6238.51</v>
      </c>
      <c r="ES1008">
        <v>862.75</v>
      </c>
      <c r="ET1008">
        <v>0</v>
      </c>
      <c r="EU1008">
        <v>0</v>
      </c>
      <c r="EV1008">
        <v>0</v>
      </c>
      <c r="EW1008">
        <v>0</v>
      </c>
      <c r="EX1008">
        <v>0</v>
      </c>
      <c r="EZ1008">
        <v>5</v>
      </c>
      <c r="FC1008">
        <v>0</v>
      </c>
      <c r="FD1008">
        <v>18</v>
      </c>
      <c r="FF1008">
        <v>6238.51</v>
      </c>
      <c r="FQ1008">
        <v>0</v>
      </c>
      <c r="FR1008">
        <f t="shared" si="836"/>
        <v>0</v>
      </c>
      <c r="FS1008">
        <v>0</v>
      </c>
      <c r="FX1008">
        <v>0</v>
      </c>
      <c r="FY1008">
        <v>0</v>
      </c>
      <c r="GA1008" t="s">
        <v>192</v>
      </c>
      <c r="GD1008">
        <v>1</v>
      </c>
      <c r="GF1008">
        <v>1799260510</v>
      </c>
      <c r="GG1008">
        <v>2</v>
      </c>
      <c r="GH1008">
        <v>3</v>
      </c>
      <c r="GI1008">
        <v>5</v>
      </c>
      <c r="GJ1008">
        <v>0</v>
      </c>
      <c r="GK1008">
        <v>0</v>
      </c>
      <c r="GL1008">
        <f t="shared" si="837"/>
        <v>0</v>
      </c>
      <c r="GM1008">
        <f t="shared" si="838"/>
        <v>6334</v>
      </c>
      <c r="GN1008">
        <f t="shared" si="839"/>
        <v>6334</v>
      </c>
      <c r="GO1008">
        <f t="shared" si="840"/>
        <v>0</v>
      </c>
      <c r="GP1008">
        <f t="shared" si="841"/>
        <v>0</v>
      </c>
      <c r="GR1008">
        <v>1</v>
      </c>
      <c r="GS1008">
        <v>1</v>
      </c>
      <c r="GT1008">
        <v>0</v>
      </c>
      <c r="GU1008" t="s">
        <v>3</v>
      </c>
      <c r="GV1008">
        <f t="shared" si="845"/>
        <v>0</v>
      </c>
      <c r="GW1008">
        <v>1</v>
      </c>
      <c r="GX1008">
        <f t="shared" si="843"/>
        <v>0</v>
      </c>
      <c r="HA1008">
        <v>0</v>
      </c>
      <c r="HB1008">
        <v>0</v>
      </c>
      <c r="HC1008">
        <f t="shared" si="844"/>
        <v>0</v>
      </c>
      <c r="HE1008" t="s">
        <v>35</v>
      </c>
      <c r="HF1008" t="s">
        <v>36</v>
      </c>
      <c r="HM1008" t="s">
        <v>252</v>
      </c>
      <c r="HN1008" t="s">
        <v>3</v>
      </c>
      <c r="HO1008" t="s">
        <v>3</v>
      </c>
      <c r="HP1008" t="s">
        <v>3</v>
      </c>
      <c r="HQ1008" t="s">
        <v>3</v>
      </c>
      <c r="IK1008">
        <v>0</v>
      </c>
    </row>
    <row r="1009" spans="1:255" x14ac:dyDescent="0.2">
      <c r="A1009" s="2">
        <v>17</v>
      </c>
      <c r="B1009" s="2">
        <v>1</v>
      </c>
      <c r="C1009" s="2">
        <f>ROW(SmtRes!A881)</f>
        <v>881</v>
      </c>
      <c r="D1009" s="2">
        <f>ROW(EtalonRes!A894)</f>
        <v>894</v>
      </c>
      <c r="E1009" s="2" t="s">
        <v>528</v>
      </c>
      <c r="F1009" s="2" t="s">
        <v>202</v>
      </c>
      <c r="G1009" s="2" t="s">
        <v>203</v>
      </c>
      <c r="H1009" s="2" t="s">
        <v>51</v>
      </c>
      <c r="I1009" s="2">
        <f>'1.Лок.смета.и.Акт'!E113</f>
        <v>0.34</v>
      </c>
      <c r="J1009" s="2">
        <v>0</v>
      </c>
      <c r="K1009" s="2">
        <v>0.34</v>
      </c>
      <c r="L1009" s="2">
        <v>0.68</v>
      </c>
      <c r="M1009" s="2">
        <v>0</v>
      </c>
      <c r="N1009" s="2">
        <f t="shared" si="807"/>
        <v>0.68</v>
      </c>
      <c r="O1009" s="2">
        <f t="shared" si="808"/>
        <v>286</v>
      </c>
      <c r="P1009" s="2">
        <f t="shared" si="809"/>
        <v>0</v>
      </c>
      <c r="Q1009" s="2">
        <f t="shared" si="810"/>
        <v>37</v>
      </c>
      <c r="R1009" s="2">
        <f t="shared" si="811"/>
        <v>4</v>
      </c>
      <c r="S1009" s="2">
        <f t="shared" si="812"/>
        <v>249</v>
      </c>
      <c r="T1009" s="2">
        <f t="shared" si="813"/>
        <v>0</v>
      </c>
      <c r="U1009" s="2">
        <f t="shared" si="814"/>
        <v>27.213600000000003</v>
      </c>
      <c r="V1009" s="2">
        <f t="shared" si="815"/>
        <v>0.3553</v>
      </c>
      <c r="W1009" s="2">
        <f t="shared" si="816"/>
        <v>0</v>
      </c>
      <c r="X1009" s="2">
        <f t="shared" si="817"/>
        <v>311</v>
      </c>
      <c r="Y1009" s="2">
        <f t="shared" si="818"/>
        <v>190</v>
      </c>
      <c r="Z1009" s="2"/>
      <c r="AA1009" s="2">
        <v>69726971</v>
      </c>
      <c r="AB1009" s="2">
        <f t="shared" si="819"/>
        <v>841.47</v>
      </c>
      <c r="AC1009" s="2">
        <f>ROUND((ES1009+(SUM(SmtRes!BC877:'SmtRes'!BC881)+SUM(EtalonRes!AL889:'EtalonRes'!AL894))),2)</f>
        <v>0</v>
      </c>
      <c r="AD1009" s="2">
        <f>ROUND(((((ET1009*0.5))-((EU1009*0.5)))+AE1009),2)</f>
        <v>109.1</v>
      </c>
      <c r="AE1009" s="2">
        <f>ROUND(((EU1009*0.5)),2)</f>
        <v>10.6</v>
      </c>
      <c r="AF1009" s="2">
        <f t="shared" ref="AF1009:AF1026" si="846">ROUND((EV1009),2)</f>
        <v>732.37</v>
      </c>
      <c r="AG1009" s="2">
        <f t="shared" si="823"/>
        <v>0</v>
      </c>
      <c r="AH1009" s="2">
        <f t="shared" ref="AH1009:AH1026" si="847">(EW1009)</f>
        <v>80.040000000000006</v>
      </c>
      <c r="AI1009" s="2">
        <f>((EX1009*0.5))</f>
        <v>1.0449999999999999</v>
      </c>
      <c r="AJ1009" s="2">
        <f t="shared" si="826"/>
        <v>0</v>
      </c>
      <c r="AK1009" s="2">
        <v>975.28</v>
      </c>
      <c r="AL1009" s="2">
        <v>24.72</v>
      </c>
      <c r="AM1009" s="2">
        <v>218.19</v>
      </c>
      <c r="AN1009" s="2">
        <v>21.19</v>
      </c>
      <c r="AO1009" s="2">
        <v>732.37</v>
      </c>
      <c r="AP1009" s="2">
        <v>0</v>
      </c>
      <c r="AQ1009" s="2">
        <v>80.040000000000006</v>
      </c>
      <c r="AR1009" s="2">
        <v>2.09</v>
      </c>
      <c r="AS1009" s="2">
        <v>0</v>
      </c>
      <c r="AT1009" s="2">
        <v>123</v>
      </c>
      <c r="AU1009" s="2">
        <v>75</v>
      </c>
      <c r="AV1009" s="2">
        <v>1</v>
      </c>
      <c r="AW1009" s="2">
        <v>1</v>
      </c>
      <c r="AX1009" s="2"/>
      <c r="AY1009" s="2"/>
      <c r="AZ1009" s="2">
        <v>1</v>
      </c>
      <c r="BA1009" s="2">
        <v>1</v>
      </c>
      <c r="BB1009" s="2">
        <v>1</v>
      </c>
      <c r="BC1009" s="2">
        <v>1</v>
      </c>
      <c r="BD1009" s="2" t="s">
        <v>3</v>
      </c>
      <c r="BE1009" s="2" t="s">
        <v>3</v>
      </c>
      <c r="BF1009" s="2" t="s">
        <v>3</v>
      </c>
      <c r="BG1009" s="2" t="s">
        <v>3</v>
      </c>
      <c r="BH1009" s="2">
        <v>0</v>
      </c>
      <c r="BI1009" s="2">
        <v>1</v>
      </c>
      <c r="BJ1009" s="2" t="s">
        <v>204</v>
      </c>
      <c r="BK1009" s="2"/>
      <c r="BL1009" s="2"/>
      <c r="BM1009" s="2">
        <v>11001</v>
      </c>
      <c r="BN1009" s="2">
        <v>0</v>
      </c>
      <c r="BO1009" s="2" t="s">
        <v>3</v>
      </c>
      <c r="BP1009" s="2">
        <v>0</v>
      </c>
      <c r="BQ1009" s="2">
        <v>2</v>
      </c>
      <c r="BR1009" s="2">
        <v>0</v>
      </c>
      <c r="BS1009" s="2">
        <v>1</v>
      </c>
      <c r="BT1009" s="2">
        <v>1</v>
      </c>
      <c r="BU1009" s="2">
        <v>1</v>
      </c>
      <c r="BV1009" s="2">
        <v>1</v>
      </c>
      <c r="BW1009" s="2">
        <v>1</v>
      </c>
      <c r="BX1009" s="2">
        <v>1</v>
      </c>
      <c r="BY1009" s="2" t="s">
        <v>3</v>
      </c>
      <c r="BZ1009" s="2">
        <v>123</v>
      </c>
      <c r="CA1009" s="2">
        <v>75</v>
      </c>
      <c r="CB1009" s="2" t="s">
        <v>3</v>
      </c>
      <c r="CC1009" s="2"/>
      <c r="CD1009" s="2"/>
      <c r="CE1009" s="2">
        <v>0</v>
      </c>
      <c r="CF1009" s="2">
        <v>0</v>
      </c>
      <c r="CG1009" s="2">
        <v>0</v>
      </c>
      <c r="CH1009" s="2">
        <v>81</v>
      </c>
      <c r="CI1009" s="2">
        <v>0</v>
      </c>
      <c r="CJ1009" s="2">
        <v>0</v>
      </c>
      <c r="CK1009" s="2">
        <v>0</v>
      </c>
      <c r="CL1009" s="2">
        <v>0</v>
      </c>
      <c r="CM1009" s="2">
        <v>0</v>
      </c>
      <c r="CN1009" s="2" t="s">
        <v>3</v>
      </c>
      <c r="CO1009" s="2">
        <v>0</v>
      </c>
      <c r="CP1009" s="2">
        <f t="shared" si="827"/>
        <v>286</v>
      </c>
      <c r="CQ1009" s="2">
        <f t="shared" si="828"/>
        <v>0</v>
      </c>
      <c r="CR1009" s="2">
        <f t="shared" si="829"/>
        <v>109.1</v>
      </c>
      <c r="CS1009" s="2">
        <f t="shared" si="830"/>
        <v>10.6</v>
      </c>
      <c r="CT1009" s="2">
        <f t="shared" si="831"/>
        <v>732.37</v>
      </c>
      <c r="CU1009" s="2">
        <f t="shared" si="832"/>
        <v>0</v>
      </c>
      <c r="CV1009" s="2">
        <f t="shared" si="833"/>
        <v>80.040000000000006</v>
      </c>
      <c r="CW1009" s="2">
        <f t="shared" si="834"/>
        <v>1.0449999999999999</v>
      </c>
      <c r="CX1009" s="2">
        <f t="shared" si="835"/>
        <v>0</v>
      </c>
      <c r="CY1009" s="2">
        <f>(((S1009+R1009)*AT1009)/100)</f>
        <v>311.19</v>
      </c>
      <c r="CZ1009" s="2">
        <f>(((S1009+R1009)*AU1009)/100)</f>
        <v>189.75</v>
      </c>
      <c r="DA1009" s="2"/>
      <c r="DB1009" s="2"/>
      <c r="DC1009" s="2" t="s">
        <v>3</v>
      </c>
      <c r="DD1009" s="2" t="s">
        <v>3</v>
      </c>
      <c r="DE1009" s="2" t="s">
        <v>205</v>
      </c>
      <c r="DF1009" s="2" t="s">
        <v>205</v>
      </c>
      <c r="DG1009" s="2" t="s">
        <v>3</v>
      </c>
      <c r="DH1009" s="2" t="s">
        <v>3</v>
      </c>
      <c r="DI1009" s="2" t="s">
        <v>3</v>
      </c>
      <c r="DJ1009" s="2" t="s">
        <v>205</v>
      </c>
      <c r="DK1009" s="2" t="s">
        <v>3</v>
      </c>
      <c r="DL1009" s="2" t="s">
        <v>3</v>
      </c>
      <c r="DM1009" s="2" t="s">
        <v>3</v>
      </c>
      <c r="DN1009" s="2">
        <v>0</v>
      </c>
      <c r="DO1009" s="2">
        <v>0</v>
      </c>
      <c r="DP1009" s="2">
        <v>1</v>
      </c>
      <c r="DQ1009" s="2">
        <v>1</v>
      </c>
      <c r="DR1009" s="2"/>
      <c r="DS1009" s="2"/>
      <c r="DT1009" s="2"/>
      <c r="DU1009" s="2">
        <v>1013</v>
      </c>
      <c r="DV1009" s="2" t="s">
        <v>51</v>
      </c>
      <c r="DW1009" s="2" t="s">
        <v>51</v>
      </c>
      <c r="DX1009" s="2">
        <v>1</v>
      </c>
      <c r="DY1009" s="2"/>
      <c r="DZ1009" s="2" t="s">
        <v>3</v>
      </c>
      <c r="EA1009" s="2" t="s">
        <v>3</v>
      </c>
      <c r="EB1009" s="2" t="s">
        <v>3</v>
      </c>
      <c r="EC1009" s="2" t="s">
        <v>3</v>
      </c>
      <c r="ED1009" s="2"/>
      <c r="EE1009" s="2">
        <v>54328965</v>
      </c>
      <c r="EF1009" s="2">
        <v>2</v>
      </c>
      <c r="EG1009" s="2" t="s">
        <v>21</v>
      </c>
      <c r="EH1009" s="2">
        <v>0</v>
      </c>
      <c r="EI1009" s="2" t="s">
        <v>3</v>
      </c>
      <c r="EJ1009" s="2">
        <v>1</v>
      </c>
      <c r="EK1009" s="2">
        <v>11001</v>
      </c>
      <c r="EL1009" s="2" t="s">
        <v>22</v>
      </c>
      <c r="EM1009" s="2" t="s">
        <v>23</v>
      </c>
      <c r="EN1009" s="2"/>
      <c r="EO1009" s="2" t="s">
        <v>3</v>
      </c>
      <c r="EP1009" s="2"/>
      <c r="EQ1009" s="2">
        <v>1441792</v>
      </c>
      <c r="ER1009" s="2">
        <v>975.28</v>
      </c>
      <c r="ES1009" s="2">
        <v>24.72</v>
      </c>
      <c r="ET1009" s="2">
        <v>218.19</v>
      </c>
      <c r="EU1009" s="2">
        <v>21.19</v>
      </c>
      <c r="EV1009" s="2">
        <v>732.37</v>
      </c>
      <c r="EW1009" s="2">
        <v>80.040000000000006</v>
      </c>
      <c r="EX1009" s="2">
        <v>2.09</v>
      </c>
      <c r="EY1009" s="2">
        <v>1</v>
      </c>
      <c r="EZ1009" s="2"/>
      <c r="FA1009" s="2"/>
      <c r="FB1009" s="2"/>
      <c r="FC1009" s="2"/>
      <c r="FD1009" s="2"/>
      <c r="FE1009" s="2"/>
      <c r="FF1009" s="2"/>
      <c r="FG1009" s="2"/>
      <c r="FH1009" s="2"/>
      <c r="FI1009" s="2"/>
      <c r="FJ1009" s="2"/>
      <c r="FK1009" s="2"/>
      <c r="FL1009" s="2"/>
      <c r="FM1009" s="2"/>
      <c r="FN1009" s="2"/>
      <c r="FO1009" s="2"/>
      <c r="FP1009" s="2"/>
      <c r="FQ1009" s="2">
        <v>0</v>
      </c>
      <c r="FR1009" s="2">
        <f t="shared" si="836"/>
        <v>0</v>
      </c>
      <c r="FS1009" s="2">
        <v>0</v>
      </c>
      <c r="FT1009" s="2"/>
      <c r="FU1009" s="2"/>
      <c r="FV1009" s="2"/>
      <c r="FW1009" s="2"/>
      <c r="FX1009" s="2">
        <v>123</v>
      </c>
      <c r="FY1009" s="2">
        <v>75</v>
      </c>
      <c r="FZ1009" s="2"/>
      <c r="GA1009" s="2" t="s">
        <v>3</v>
      </c>
      <c r="GB1009" s="2"/>
      <c r="GC1009" s="2"/>
      <c r="GD1009" s="2">
        <v>1</v>
      </c>
      <c r="GE1009" s="2"/>
      <c r="GF1009" s="2">
        <v>313629197</v>
      </c>
      <c r="GG1009" s="2">
        <v>2</v>
      </c>
      <c r="GH1009" s="2">
        <v>1</v>
      </c>
      <c r="GI1009" s="2">
        <v>-2</v>
      </c>
      <c r="GJ1009" s="2">
        <v>0</v>
      </c>
      <c r="GK1009" s="2">
        <v>0</v>
      </c>
      <c r="GL1009" s="2">
        <f t="shared" si="837"/>
        <v>0</v>
      </c>
      <c r="GM1009" s="2">
        <f t="shared" si="838"/>
        <v>787</v>
      </c>
      <c r="GN1009" s="2">
        <f t="shared" si="839"/>
        <v>787</v>
      </c>
      <c r="GO1009" s="2">
        <f t="shared" si="840"/>
        <v>0</v>
      </c>
      <c r="GP1009" s="2">
        <f t="shared" si="841"/>
        <v>0</v>
      </c>
      <c r="GQ1009" s="2"/>
      <c r="GR1009" s="2">
        <v>0</v>
      </c>
      <c r="GS1009" s="2">
        <v>3</v>
      </c>
      <c r="GT1009" s="2">
        <v>0</v>
      </c>
      <c r="GU1009" s="2" t="s">
        <v>3</v>
      </c>
      <c r="GV1009" s="2">
        <f t="shared" si="845"/>
        <v>0</v>
      </c>
      <c r="GW1009" s="2">
        <v>1</v>
      </c>
      <c r="GX1009" s="2">
        <f t="shared" si="843"/>
        <v>0</v>
      </c>
      <c r="GY1009" s="2"/>
      <c r="GZ1009" s="2"/>
      <c r="HA1009" s="2">
        <v>0</v>
      </c>
      <c r="HB1009" s="2">
        <v>0</v>
      </c>
      <c r="HC1009" s="2">
        <f t="shared" si="844"/>
        <v>0</v>
      </c>
      <c r="HD1009" s="2"/>
      <c r="HE1009" s="2" t="s">
        <v>3</v>
      </c>
      <c r="HF1009" s="2" t="s">
        <v>3</v>
      </c>
      <c r="HG1009" s="2"/>
      <c r="HH1009" s="2"/>
      <c r="HI1009" s="2"/>
      <c r="HJ1009" s="2"/>
      <c r="HK1009" s="2"/>
      <c r="HL1009" s="2"/>
      <c r="HM1009" s="2" t="s">
        <v>3</v>
      </c>
      <c r="HN1009" s="2" t="s">
        <v>24</v>
      </c>
      <c r="HO1009" s="2" t="s">
        <v>25</v>
      </c>
      <c r="HP1009" s="2" t="s">
        <v>22</v>
      </c>
      <c r="HQ1009" s="2" t="s">
        <v>22</v>
      </c>
      <c r="HR1009" s="2"/>
      <c r="HS1009" s="2"/>
      <c r="HT1009" s="2"/>
      <c r="HU1009" s="2"/>
      <c r="HV1009" s="2"/>
      <c r="HW1009" s="2"/>
      <c r="HX1009" s="2"/>
      <c r="HY1009" s="2"/>
      <c r="HZ1009" s="2"/>
      <c r="IA1009" s="2"/>
      <c r="IB1009" s="2"/>
      <c r="IC1009" s="2"/>
      <c r="ID1009" s="2"/>
      <c r="IE1009" s="2"/>
      <c r="IF1009" s="2"/>
      <c r="IG1009" s="2"/>
      <c r="IH1009" s="2"/>
      <c r="II1009" s="2"/>
      <c r="IJ1009" s="2"/>
      <c r="IK1009" s="2">
        <v>0</v>
      </c>
      <c r="IL1009" s="2"/>
      <c r="IM1009" s="2"/>
      <c r="IN1009" s="2"/>
      <c r="IO1009" s="2"/>
      <c r="IP1009" s="2"/>
      <c r="IQ1009" s="2"/>
      <c r="IR1009" s="2"/>
      <c r="IS1009" s="2"/>
      <c r="IT1009" s="2"/>
      <c r="IU1009" s="2"/>
    </row>
    <row r="1010" spans="1:255" x14ac:dyDescent="0.2">
      <c r="A1010">
        <v>17</v>
      </c>
      <c r="B1010">
        <v>1</v>
      </c>
      <c r="C1010">
        <f>ROW(SmtRes!A886)</f>
        <v>886</v>
      </c>
      <c r="D1010">
        <f>ROW(EtalonRes!A900)</f>
        <v>900</v>
      </c>
      <c r="E1010" t="s">
        <v>528</v>
      </c>
      <c r="F1010" t="s">
        <v>202</v>
      </c>
      <c r="G1010" t="s">
        <v>203</v>
      </c>
      <c r="H1010" t="s">
        <v>51</v>
      </c>
      <c r="I1010">
        <f>'1.Лок.смета.и.Акт'!E113</f>
        <v>0.34</v>
      </c>
      <c r="J1010">
        <v>0</v>
      </c>
      <c r="K1010">
        <v>0.34</v>
      </c>
      <c r="L1010">
        <v>0.68</v>
      </c>
      <c r="M1010">
        <v>0</v>
      </c>
      <c r="N1010">
        <f t="shared" si="807"/>
        <v>0.68</v>
      </c>
      <c r="O1010">
        <f t="shared" si="808"/>
        <v>6606</v>
      </c>
      <c r="P1010">
        <f t="shared" si="809"/>
        <v>0</v>
      </c>
      <c r="Q1010">
        <f t="shared" si="810"/>
        <v>291</v>
      </c>
      <c r="R1010">
        <f t="shared" si="811"/>
        <v>71</v>
      </c>
      <c r="S1010">
        <f t="shared" si="812"/>
        <v>6315</v>
      </c>
      <c r="T1010">
        <f t="shared" si="813"/>
        <v>0</v>
      </c>
      <c r="U1010" t="e">
        <f t="shared" si="814"/>
        <v>#REF!</v>
      </c>
      <c r="V1010">
        <f t="shared" si="815"/>
        <v>0.3553</v>
      </c>
      <c r="W1010">
        <f t="shared" si="816"/>
        <v>0</v>
      </c>
      <c r="X1010" t="e">
        <f t="shared" si="817"/>
        <v>#REF!</v>
      </c>
      <c r="Y1010" t="e">
        <f t="shared" si="818"/>
        <v>#REF!</v>
      </c>
      <c r="AA1010">
        <v>69726884</v>
      </c>
      <c r="AB1010">
        <f t="shared" si="819"/>
        <v>841.47</v>
      </c>
      <c r="AC1010">
        <f>ROUND((ES1010+(SUM(SmtRes!BC882:'SmtRes'!BC886)+SUM(EtalonRes!AL895:'EtalonRes'!AL900))),2)</f>
        <v>0</v>
      </c>
      <c r="AD1010">
        <f>ROUND(((((ET1010*0.5))-((EU1010*0.5)))+AE1010),2)</f>
        <v>109.1</v>
      </c>
      <c r="AE1010">
        <f>ROUND(((EU1010*0.5)),2)</f>
        <v>10.6</v>
      </c>
      <c r="AF1010">
        <f t="shared" si="846"/>
        <v>732.37</v>
      </c>
      <c r="AG1010">
        <f t="shared" si="823"/>
        <v>0</v>
      </c>
      <c r="AH1010" t="e">
        <f t="shared" si="847"/>
        <v>#REF!</v>
      </c>
      <c r="AI1010">
        <f>((EX1010*0.5))</f>
        <v>1.0449999999999999</v>
      </c>
      <c r="AJ1010">
        <f t="shared" si="826"/>
        <v>0</v>
      </c>
      <c r="AK1010">
        <v>975.28</v>
      </c>
      <c r="AL1010">
        <v>24.72</v>
      </c>
      <c r="AM1010">
        <v>218.19</v>
      </c>
      <c r="AN1010">
        <v>21.19</v>
      </c>
      <c r="AO1010">
        <v>732.37</v>
      </c>
      <c r="AP1010">
        <v>0</v>
      </c>
      <c r="AQ1010" t="e">
        <f>'1.Лок.смета.и.Акт'!#REF!</f>
        <v>#REF!</v>
      </c>
      <c r="AR1010">
        <v>2.09</v>
      </c>
      <c r="AS1010">
        <v>0</v>
      </c>
      <c r="AT1010">
        <v>117</v>
      </c>
      <c r="AU1010">
        <v>64</v>
      </c>
      <c r="AV1010">
        <v>1</v>
      </c>
      <c r="AW1010">
        <v>1</v>
      </c>
      <c r="AZ1010">
        <v>1</v>
      </c>
      <c r="BA1010">
        <v>25.36</v>
      </c>
      <c r="BB1010">
        <v>7.84</v>
      </c>
      <c r="BC1010">
        <v>7.56</v>
      </c>
      <c r="BD1010" t="s">
        <v>3</v>
      </c>
      <c r="BE1010" t="s">
        <v>3</v>
      </c>
      <c r="BF1010" t="s">
        <v>3</v>
      </c>
      <c r="BG1010" t="s">
        <v>3</v>
      </c>
      <c r="BH1010">
        <v>0</v>
      </c>
      <c r="BI1010">
        <v>1</v>
      </c>
      <c r="BJ1010" t="s">
        <v>204</v>
      </c>
      <c r="BM1010">
        <v>11001</v>
      </c>
      <c r="BN1010">
        <v>0</v>
      </c>
      <c r="BO1010" t="s">
        <v>202</v>
      </c>
      <c r="BP1010">
        <v>1</v>
      </c>
      <c r="BQ1010">
        <v>2</v>
      </c>
      <c r="BR1010">
        <v>0</v>
      </c>
      <c r="BS1010">
        <v>19.8</v>
      </c>
      <c r="BT1010">
        <v>1</v>
      </c>
      <c r="BU1010">
        <v>1</v>
      </c>
      <c r="BV1010">
        <v>1</v>
      </c>
      <c r="BW1010">
        <v>1</v>
      </c>
      <c r="BX1010">
        <v>1</v>
      </c>
      <c r="BY1010" t="s">
        <v>3</v>
      </c>
      <c r="BZ1010" t="e">
        <f>'1.Лок.смета.и.Акт'!#REF!</f>
        <v>#REF!</v>
      </c>
      <c r="CA1010" t="e">
        <f>'1.Лок.смета.и.Акт'!#REF!</f>
        <v>#REF!</v>
      </c>
      <c r="CB1010" t="s">
        <v>3</v>
      </c>
      <c r="CE1010">
        <v>0</v>
      </c>
      <c r="CF1010">
        <v>0</v>
      </c>
      <c r="CG1010">
        <v>0</v>
      </c>
      <c r="CH1010">
        <v>81</v>
      </c>
      <c r="CI1010">
        <v>0</v>
      </c>
      <c r="CJ1010">
        <v>0</v>
      </c>
      <c r="CK1010">
        <v>0</v>
      </c>
      <c r="CL1010">
        <v>0</v>
      </c>
      <c r="CM1010">
        <v>0</v>
      </c>
      <c r="CN1010" t="s">
        <v>3</v>
      </c>
      <c r="CO1010">
        <v>0</v>
      </c>
      <c r="CP1010">
        <f t="shared" si="827"/>
        <v>6606</v>
      </c>
      <c r="CQ1010">
        <f t="shared" si="828"/>
        <v>0</v>
      </c>
      <c r="CR1010">
        <f t="shared" si="829"/>
        <v>855.34399999999994</v>
      </c>
      <c r="CS1010">
        <f t="shared" si="830"/>
        <v>209.88</v>
      </c>
      <c r="CT1010">
        <f t="shared" si="831"/>
        <v>18572.903200000001</v>
      </c>
      <c r="CU1010">
        <f t="shared" si="832"/>
        <v>0</v>
      </c>
      <c r="CV1010" t="e">
        <f t="shared" si="833"/>
        <v>#REF!</v>
      </c>
      <c r="CW1010">
        <f t="shared" si="834"/>
        <v>1.0449999999999999</v>
      </c>
      <c r="CX1010">
        <f t="shared" si="835"/>
        <v>0</v>
      </c>
      <c r="CY1010" t="e">
        <f>(S1010+R1010)*(BZ1010/100)</f>
        <v>#REF!</v>
      </c>
      <c r="CZ1010" t="e">
        <f>(S1010+R1010)*(CA1010/100)</f>
        <v>#REF!</v>
      </c>
      <c r="DC1010" t="s">
        <v>3</v>
      </c>
      <c r="DD1010" t="s">
        <v>3</v>
      </c>
      <c r="DE1010" t="s">
        <v>205</v>
      </c>
      <c r="DF1010" t="s">
        <v>205</v>
      </c>
      <c r="DG1010" t="s">
        <v>3</v>
      </c>
      <c r="DH1010" t="s">
        <v>3</v>
      </c>
      <c r="DI1010" t="s">
        <v>3</v>
      </c>
      <c r="DJ1010" t="s">
        <v>205</v>
      </c>
      <c r="DK1010" t="s">
        <v>3</v>
      </c>
      <c r="DL1010" t="s">
        <v>3</v>
      </c>
      <c r="DM1010" t="s">
        <v>3</v>
      </c>
      <c r="DN1010">
        <v>123</v>
      </c>
      <c r="DO1010">
        <v>75</v>
      </c>
      <c r="DP1010">
        <v>1</v>
      </c>
      <c r="DQ1010">
        <v>1</v>
      </c>
      <c r="DU1010">
        <v>1013</v>
      </c>
      <c r="DV1010" t="s">
        <v>51</v>
      </c>
      <c r="DW1010" t="str">
        <f>'1.Лок.смета.и.Акт'!D113</f>
        <v>100 м2 покрытия</v>
      </c>
      <c r="DX1010">
        <v>1</v>
      </c>
      <c r="DZ1010" t="s">
        <v>3</v>
      </c>
      <c r="EA1010" t="s">
        <v>3</v>
      </c>
      <c r="EB1010" t="s">
        <v>3</v>
      </c>
      <c r="EC1010" t="s">
        <v>3</v>
      </c>
      <c r="EE1010">
        <v>54328965</v>
      </c>
      <c r="EF1010">
        <v>2</v>
      </c>
      <c r="EG1010" t="s">
        <v>21</v>
      </c>
      <c r="EH1010">
        <v>0</v>
      </c>
      <c r="EI1010" t="s">
        <v>3</v>
      </c>
      <c r="EJ1010">
        <v>1</v>
      </c>
      <c r="EK1010">
        <v>11001</v>
      </c>
      <c r="EL1010" t="s">
        <v>22</v>
      </c>
      <c r="EM1010" t="s">
        <v>23</v>
      </c>
      <c r="EO1010" t="s">
        <v>3</v>
      </c>
      <c r="EQ1010">
        <v>1441792</v>
      </c>
      <c r="ER1010">
        <v>975.28</v>
      </c>
      <c r="ES1010">
        <v>24.72</v>
      </c>
      <c r="ET1010">
        <v>218.19</v>
      </c>
      <c r="EU1010">
        <v>21.19</v>
      </c>
      <c r="EV1010">
        <v>732.37</v>
      </c>
      <c r="EW1010" t="e">
        <f>'1.Лок.смета.и.Акт'!#REF!</f>
        <v>#REF!</v>
      </c>
      <c r="EX1010">
        <v>2.09</v>
      </c>
      <c r="EY1010">
        <v>1</v>
      </c>
      <c r="FQ1010">
        <v>0</v>
      </c>
      <c r="FR1010">
        <f t="shared" si="836"/>
        <v>0</v>
      </c>
      <c r="FS1010">
        <v>0</v>
      </c>
      <c r="FX1010">
        <v>123</v>
      </c>
      <c r="FY1010">
        <v>75</v>
      </c>
      <c r="GA1010" t="s">
        <v>3</v>
      </c>
      <c r="GD1010">
        <v>1</v>
      </c>
      <c r="GF1010">
        <v>313629197</v>
      </c>
      <c r="GG1010">
        <v>2</v>
      </c>
      <c r="GH1010">
        <v>1</v>
      </c>
      <c r="GI1010">
        <v>2</v>
      </c>
      <c r="GJ1010">
        <v>0</v>
      </c>
      <c r="GK1010">
        <v>0</v>
      </c>
      <c r="GL1010">
        <f t="shared" si="837"/>
        <v>0</v>
      </c>
      <c r="GM1010" t="e">
        <f t="shared" si="838"/>
        <v>#REF!</v>
      </c>
      <c r="GN1010" t="e">
        <f t="shared" si="839"/>
        <v>#REF!</v>
      </c>
      <c r="GO1010">
        <f t="shared" si="840"/>
        <v>0</v>
      </c>
      <c r="GP1010">
        <f t="shared" si="841"/>
        <v>0</v>
      </c>
      <c r="GR1010">
        <v>0</v>
      </c>
      <c r="GS1010">
        <v>3</v>
      </c>
      <c r="GT1010">
        <v>0</v>
      </c>
      <c r="GU1010" t="s">
        <v>3</v>
      </c>
      <c r="GV1010">
        <f t="shared" si="845"/>
        <v>0</v>
      </c>
      <c r="GW1010">
        <v>1015.2</v>
      </c>
      <c r="GX1010">
        <f t="shared" si="843"/>
        <v>0</v>
      </c>
      <c r="HA1010">
        <v>0</v>
      </c>
      <c r="HB1010">
        <v>0</v>
      </c>
      <c r="HC1010">
        <f t="shared" si="844"/>
        <v>0</v>
      </c>
      <c r="HE1010" t="s">
        <v>3</v>
      </c>
      <c r="HF1010" t="s">
        <v>3</v>
      </c>
      <c r="HM1010" t="s">
        <v>3</v>
      </c>
      <c r="HN1010" t="s">
        <v>24</v>
      </c>
      <c r="HO1010" t="s">
        <v>25</v>
      </c>
      <c r="HP1010" t="s">
        <v>22</v>
      </c>
      <c r="HQ1010" t="s">
        <v>22</v>
      </c>
      <c r="IK1010">
        <v>0</v>
      </c>
    </row>
    <row r="1011" spans="1:255" x14ac:dyDescent="0.2">
      <c r="A1011" s="2">
        <v>18</v>
      </c>
      <c r="B1011" s="2">
        <v>1</v>
      </c>
      <c r="C1011" s="2">
        <v>881</v>
      </c>
      <c r="D1011" s="2"/>
      <c r="E1011" s="2" t="s">
        <v>529</v>
      </c>
      <c r="F1011" s="2" t="s">
        <v>82</v>
      </c>
      <c r="G1011" s="2" t="s">
        <v>83</v>
      </c>
      <c r="H1011" s="2" t="s">
        <v>40</v>
      </c>
      <c r="I1011" s="2">
        <f>I1009*J1011</f>
        <v>0.68</v>
      </c>
      <c r="J1011" s="2">
        <v>2</v>
      </c>
      <c r="K1011" s="2">
        <v>2</v>
      </c>
      <c r="L1011" s="2">
        <v>1.36</v>
      </c>
      <c r="M1011" s="2">
        <v>0</v>
      </c>
      <c r="N1011" s="2">
        <f t="shared" si="807"/>
        <v>1.36</v>
      </c>
      <c r="O1011" s="2">
        <f t="shared" si="808"/>
        <v>5</v>
      </c>
      <c r="P1011" s="2">
        <f t="shared" si="809"/>
        <v>5</v>
      </c>
      <c r="Q1011" s="2">
        <f t="shared" si="810"/>
        <v>0</v>
      </c>
      <c r="R1011" s="2">
        <f t="shared" si="811"/>
        <v>0</v>
      </c>
      <c r="S1011" s="2">
        <f t="shared" si="812"/>
        <v>0</v>
      </c>
      <c r="T1011" s="2">
        <f t="shared" si="813"/>
        <v>0</v>
      </c>
      <c r="U1011" s="2">
        <f t="shared" si="814"/>
        <v>0</v>
      </c>
      <c r="V1011" s="2">
        <f t="shared" si="815"/>
        <v>0</v>
      </c>
      <c r="W1011" s="2">
        <f t="shared" si="816"/>
        <v>0</v>
      </c>
      <c r="X1011" s="2">
        <f t="shared" si="817"/>
        <v>0</v>
      </c>
      <c r="Y1011" s="2">
        <f t="shared" si="818"/>
        <v>0</v>
      </c>
      <c r="Z1011" s="2"/>
      <c r="AA1011" s="2">
        <v>69726971</v>
      </c>
      <c r="AB1011" s="2">
        <f t="shared" si="819"/>
        <v>7.14</v>
      </c>
      <c r="AC1011" s="2">
        <f>ROUND((ES1011),2)</f>
        <v>7.14</v>
      </c>
      <c r="AD1011" s="2">
        <f t="shared" ref="AD1011:AD1026" si="848">ROUND((((ET1011)-(EU1011))+AE1011),2)</f>
        <v>0</v>
      </c>
      <c r="AE1011" s="2">
        <f t="shared" ref="AE1011:AE1026" si="849">ROUND((EU1011),2)</f>
        <v>0</v>
      </c>
      <c r="AF1011" s="2">
        <f t="shared" si="846"/>
        <v>0</v>
      </c>
      <c r="AG1011" s="2">
        <f t="shared" si="823"/>
        <v>0</v>
      </c>
      <c r="AH1011" s="2">
        <f t="shared" si="847"/>
        <v>0</v>
      </c>
      <c r="AI1011" s="2">
        <f t="shared" ref="AI1011:AI1026" si="850">(EX1011)</f>
        <v>0</v>
      </c>
      <c r="AJ1011" s="2">
        <f t="shared" si="826"/>
        <v>0</v>
      </c>
      <c r="AK1011" s="2">
        <v>7.14</v>
      </c>
      <c r="AL1011" s="2">
        <v>7.14</v>
      </c>
      <c r="AM1011" s="2">
        <v>0</v>
      </c>
      <c r="AN1011" s="2">
        <v>0</v>
      </c>
      <c r="AO1011" s="2">
        <v>0</v>
      </c>
      <c r="AP1011" s="2">
        <v>0</v>
      </c>
      <c r="AQ1011" s="2">
        <v>0</v>
      </c>
      <c r="AR1011" s="2">
        <v>0</v>
      </c>
      <c r="AS1011" s="2">
        <v>0</v>
      </c>
      <c r="AT1011" s="2">
        <v>0</v>
      </c>
      <c r="AU1011" s="2">
        <v>0</v>
      </c>
      <c r="AV1011" s="2">
        <v>1</v>
      </c>
      <c r="AW1011" s="2">
        <v>1</v>
      </c>
      <c r="AX1011" s="2"/>
      <c r="AY1011" s="2"/>
      <c r="AZ1011" s="2">
        <v>1</v>
      </c>
      <c r="BA1011" s="2">
        <v>1</v>
      </c>
      <c r="BB1011" s="2">
        <v>1</v>
      </c>
      <c r="BC1011" s="2">
        <v>1</v>
      </c>
      <c r="BD1011" s="2" t="s">
        <v>3</v>
      </c>
      <c r="BE1011" s="2" t="s">
        <v>3</v>
      </c>
      <c r="BF1011" s="2" t="s">
        <v>3</v>
      </c>
      <c r="BG1011" s="2" t="s">
        <v>3</v>
      </c>
      <c r="BH1011" s="2">
        <v>3</v>
      </c>
      <c r="BI1011" s="2">
        <v>1</v>
      </c>
      <c r="BJ1011" s="2" t="s">
        <v>194</v>
      </c>
      <c r="BK1011" s="2"/>
      <c r="BL1011" s="2"/>
      <c r="BM1011" s="2">
        <v>500001</v>
      </c>
      <c r="BN1011" s="2">
        <v>0</v>
      </c>
      <c r="BO1011" s="2" t="s">
        <v>3</v>
      </c>
      <c r="BP1011" s="2">
        <v>0</v>
      </c>
      <c r="BQ1011" s="2">
        <v>8</v>
      </c>
      <c r="BR1011" s="2">
        <v>0</v>
      </c>
      <c r="BS1011" s="2">
        <v>1</v>
      </c>
      <c r="BT1011" s="2">
        <v>1</v>
      </c>
      <c r="BU1011" s="2">
        <v>1</v>
      </c>
      <c r="BV1011" s="2">
        <v>1</v>
      </c>
      <c r="BW1011" s="2">
        <v>1</v>
      </c>
      <c r="BX1011" s="2">
        <v>1</v>
      </c>
      <c r="BY1011" s="2" t="s">
        <v>3</v>
      </c>
      <c r="BZ1011" s="2">
        <v>0</v>
      </c>
      <c r="CA1011" s="2">
        <v>0</v>
      </c>
      <c r="CB1011" s="2" t="s">
        <v>3</v>
      </c>
      <c r="CC1011" s="2"/>
      <c r="CD1011" s="2"/>
      <c r="CE1011" s="2">
        <v>0</v>
      </c>
      <c r="CF1011" s="2">
        <v>0</v>
      </c>
      <c r="CG1011" s="2">
        <v>0</v>
      </c>
      <c r="CH1011" s="2">
        <v>81</v>
      </c>
      <c r="CI1011" s="2">
        <v>1</v>
      </c>
      <c r="CJ1011" s="2">
        <v>0</v>
      </c>
      <c r="CK1011" s="2">
        <v>0</v>
      </c>
      <c r="CL1011" s="2">
        <v>0</v>
      </c>
      <c r="CM1011" s="2">
        <v>0</v>
      </c>
      <c r="CN1011" s="2" t="s">
        <v>3</v>
      </c>
      <c r="CO1011" s="2">
        <v>0</v>
      </c>
      <c r="CP1011" s="2">
        <f t="shared" si="827"/>
        <v>5</v>
      </c>
      <c r="CQ1011" s="2">
        <f t="shared" si="828"/>
        <v>7.14</v>
      </c>
      <c r="CR1011" s="2">
        <f t="shared" si="829"/>
        <v>0</v>
      </c>
      <c r="CS1011" s="2">
        <f t="shared" si="830"/>
        <v>0</v>
      </c>
      <c r="CT1011" s="2">
        <f t="shared" si="831"/>
        <v>0</v>
      </c>
      <c r="CU1011" s="2">
        <f t="shared" si="832"/>
        <v>0</v>
      </c>
      <c r="CV1011" s="2">
        <f t="shared" si="833"/>
        <v>0</v>
      </c>
      <c r="CW1011" s="2">
        <f t="shared" si="834"/>
        <v>0</v>
      </c>
      <c r="CX1011" s="2">
        <f t="shared" si="835"/>
        <v>0</v>
      </c>
      <c r="CY1011" s="2">
        <f>(((S1011+R1011)*AT1011)/100)</f>
        <v>0</v>
      </c>
      <c r="CZ1011" s="2">
        <f>(((S1011+R1011)*AU1011)/100)</f>
        <v>0</v>
      </c>
      <c r="DA1011" s="2"/>
      <c r="DB1011" s="2"/>
      <c r="DC1011" s="2" t="s">
        <v>3</v>
      </c>
      <c r="DD1011" s="2" t="s">
        <v>3</v>
      </c>
      <c r="DE1011" s="2" t="s">
        <v>3</v>
      </c>
      <c r="DF1011" s="2" t="s">
        <v>3</v>
      </c>
      <c r="DG1011" s="2" t="s">
        <v>3</v>
      </c>
      <c r="DH1011" s="2" t="s">
        <v>3</v>
      </c>
      <c r="DI1011" s="2" t="s">
        <v>3</v>
      </c>
      <c r="DJ1011" s="2" t="s">
        <v>3</v>
      </c>
      <c r="DK1011" s="2" t="s">
        <v>3</v>
      </c>
      <c r="DL1011" s="2" t="s">
        <v>3</v>
      </c>
      <c r="DM1011" s="2" t="s">
        <v>3</v>
      </c>
      <c r="DN1011" s="2">
        <v>0</v>
      </c>
      <c r="DO1011" s="2">
        <v>0</v>
      </c>
      <c r="DP1011" s="2">
        <v>1</v>
      </c>
      <c r="DQ1011" s="2">
        <v>1</v>
      </c>
      <c r="DR1011" s="2"/>
      <c r="DS1011" s="2"/>
      <c r="DT1011" s="2"/>
      <c r="DU1011" s="2">
        <v>1007</v>
      </c>
      <c r="DV1011" s="2" t="s">
        <v>40</v>
      </c>
      <c r="DW1011" s="2" t="s">
        <v>40</v>
      </c>
      <c r="DX1011" s="2">
        <v>1</v>
      </c>
      <c r="DY1011" s="2"/>
      <c r="DZ1011" s="2" t="s">
        <v>3</v>
      </c>
      <c r="EA1011" s="2" t="s">
        <v>3</v>
      </c>
      <c r="EB1011" s="2" t="s">
        <v>3</v>
      </c>
      <c r="EC1011" s="2" t="s">
        <v>3</v>
      </c>
      <c r="ED1011" s="2"/>
      <c r="EE1011" s="2">
        <v>54328897</v>
      </c>
      <c r="EF1011" s="2">
        <v>8</v>
      </c>
      <c r="EG1011" s="2" t="s">
        <v>31</v>
      </c>
      <c r="EH1011" s="2">
        <v>0</v>
      </c>
      <c r="EI1011" s="2" t="s">
        <v>3</v>
      </c>
      <c r="EJ1011" s="2">
        <v>1</v>
      </c>
      <c r="EK1011" s="2">
        <v>500001</v>
      </c>
      <c r="EL1011" s="2" t="s">
        <v>32</v>
      </c>
      <c r="EM1011" s="2" t="s">
        <v>33</v>
      </c>
      <c r="EN1011" s="2"/>
      <c r="EO1011" s="2" t="s">
        <v>3</v>
      </c>
      <c r="EP1011" s="2"/>
      <c r="EQ1011" s="2">
        <v>0</v>
      </c>
      <c r="ER1011" s="2">
        <v>7.14</v>
      </c>
      <c r="ES1011" s="2">
        <v>7.14</v>
      </c>
      <c r="ET1011" s="2">
        <v>0</v>
      </c>
      <c r="EU1011" s="2">
        <v>0</v>
      </c>
      <c r="EV1011" s="2">
        <v>0</v>
      </c>
      <c r="EW1011" s="2">
        <v>0</v>
      </c>
      <c r="EX1011" s="2">
        <v>0</v>
      </c>
      <c r="EY1011" s="2"/>
      <c r="EZ1011" s="2"/>
      <c r="FA1011" s="2"/>
      <c r="FB1011" s="2"/>
      <c r="FC1011" s="2"/>
      <c r="FD1011" s="2"/>
      <c r="FE1011" s="2"/>
      <c r="FF1011" s="2"/>
      <c r="FG1011" s="2"/>
      <c r="FH1011" s="2"/>
      <c r="FI1011" s="2"/>
      <c r="FJ1011" s="2"/>
      <c r="FK1011" s="2"/>
      <c r="FL1011" s="2"/>
      <c r="FM1011" s="2"/>
      <c r="FN1011" s="2"/>
      <c r="FO1011" s="2"/>
      <c r="FP1011" s="2"/>
      <c r="FQ1011" s="2">
        <v>0</v>
      </c>
      <c r="FR1011" s="2">
        <f t="shared" si="836"/>
        <v>0</v>
      </c>
      <c r="FS1011" s="2">
        <v>0</v>
      </c>
      <c r="FT1011" s="2"/>
      <c r="FU1011" s="2"/>
      <c r="FV1011" s="2"/>
      <c r="FW1011" s="2"/>
      <c r="FX1011" s="2">
        <v>0</v>
      </c>
      <c r="FY1011" s="2">
        <v>0</v>
      </c>
      <c r="FZ1011" s="2"/>
      <c r="GA1011" s="2" t="s">
        <v>3</v>
      </c>
      <c r="GB1011" s="2"/>
      <c r="GC1011" s="2"/>
      <c r="GD1011" s="2">
        <v>1</v>
      </c>
      <c r="GE1011" s="2"/>
      <c r="GF1011" s="2">
        <v>1967222743</v>
      </c>
      <c r="GG1011" s="2">
        <v>2</v>
      </c>
      <c r="GH1011" s="2">
        <v>1</v>
      </c>
      <c r="GI1011" s="2">
        <v>-2</v>
      </c>
      <c r="GJ1011" s="2">
        <v>0</v>
      </c>
      <c r="GK1011" s="2">
        <v>0</v>
      </c>
      <c r="GL1011" s="2">
        <f t="shared" si="837"/>
        <v>0</v>
      </c>
      <c r="GM1011" s="2">
        <f t="shared" si="838"/>
        <v>5</v>
      </c>
      <c r="GN1011" s="2">
        <f t="shared" si="839"/>
        <v>5</v>
      </c>
      <c r="GO1011" s="2">
        <f t="shared" si="840"/>
        <v>0</v>
      </c>
      <c r="GP1011" s="2">
        <f t="shared" si="841"/>
        <v>0</v>
      </c>
      <c r="GQ1011" s="2"/>
      <c r="GR1011" s="2">
        <v>0</v>
      </c>
      <c r="GS1011" s="2">
        <v>3</v>
      </c>
      <c r="GT1011" s="2">
        <v>0</v>
      </c>
      <c r="GU1011" s="2" t="s">
        <v>3</v>
      </c>
      <c r="GV1011" s="2">
        <f t="shared" si="845"/>
        <v>0</v>
      </c>
      <c r="GW1011" s="2">
        <v>1</v>
      </c>
      <c r="GX1011" s="2">
        <f t="shared" si="843"/>
        <v>0</v>
      </c>
      <c r="GY1011" s="2"/>
      <c r="GZ1011" s="2"/>
      <c r="HA1011" s="2">
        <v>0</v>
      </c>
      <c r="HB1011" s="2">
        <v>0</v>
      </c>
      <c r="HC1011" s="2">
        <f t="shared" si="844"/>
        <v>0</v>
      </c>
      <c r="HD1011" s="2"/>
      <c r="HE1011" s="2" t="s">
        <v>3</v>
      </c>
      <c r="HF1011" s="2" t="s">
        <v>3</v>
      </c>
      <c r="HG1011" s="2"/>
      <c r="HH1011" s="2"/>
      <c r="HI1011" s="2"/>
      <c r="HJ1011" s="2"/>
      <c r="HK1011" s="2"/>
      <c r="HL1011" s="2"/>
      <c r="HM1011" s="2" t="s">
        <v>3</v>
      </c>
      <c r="HN1011" s="2" t="s">
        <v>3</v>
      </c>
      <c r="HO1011" s="2" t="s">
        <v>3</v>
      </c>
      <c r="HP1011" s="2" t="s">
        <v>3</v>
      </c>
      <c r="HQ1011" s="2" t="s">
        <v>3</v>
      </c>
      <c r="HR1011" s="2"/>
      <c r="HS1011" s="2"/>
      <c r="HT1011" s="2"/>
      <c r="HU1011" s="2"/>
      <c r="HV1011" s="2"/>
      <c r="HW1011" s="2"/>
      <c r="HX1011" s="2"/>
      <c r="HY1011" s="2"/>
      <c r="HZ1011" s="2"/>
      <c r="IA1011" s="2"/>
      <c r="IB1011" s="2"/>
      <c r="IC1011" s="2"/>
      <c r="ID1011" s="2"/>
      <c r="IE1011" s="2"/>
      <c r="IF1011" s="2"/>
      <c r="IG1011" s="2"/>
      <c r="IH1011" s="2"/>
      <c r="II1011" s="2"/>
      <c r="IJ1011" s="2"/>
      <c r="IK1011" s="2">
        <v>0</v>
      </c>
      <c r="IL1011" s="2"/>
      <c r="IM1011" s="2"/>
      <c r="IN1011" s="2"/>
      <c r="IO1011" s="2"/>
      <c r="IP1011" s="2"/>
      <c r="IQ1011" s="2"/>
      <c r="IR1011" s="2"/>
      <c r="IS1011" s="2"/>
      <c r="IT1011" s="2"/>
      <c r="IU1011" s="2"/>
    </row>
    <row r="1012" spans="1:255" x14ac:dyDescent="0.2">
      <c r="A1012">
        <v>18</v>
      </c>
      <c r="B1012">
        <v>1</v>
      </c>
      <c r="C1012">
        <v>886</v>
      </c>
      <c r="E1012" t="s">
        <v>529</v>
      </c>
      <c r="F1012" t="e">
        <f>'1.Лок.смета.и.Акт'!#REF!</f>
        <v>#REF!</v>
      </c>
      <c r="G1012" t="s">
        <v>83</v>
      </c>
      <c r="H1012" t="s">
        <v>40</v>
      </c>
      <c r="I1012">
        <f>I1010*J1012</f>
        <v>0.68</v>
      </c>
      <c r="J1012">
        <v>2</v>
      </c>
      <c r="K1012">
        <v>2</v>
      </c>
      <c r="L1012">
        <v>1.36</v>
      </c>
      <c r="M1012">
        <v>0</v>
      </c>
      <c r="N1012">
        <f t="shared" si="807"/>
        <v>1.36</v>
      </c>
      <c r="O1012">
        <f t="shared" si="808"/>
        <v>10</v>
      </c>
      <c r="P1012">
        <f t="shared" si="809"/>
        <v>10</v>
      </c>
      <c r="Q1012">
        <f t="shared" si="810"/>
        <v>0</v>
      </c>
      <c r="R1012">
        <f t="shared" si="811"/>
        <v>0</v>
      </c>
      <c r="S1012">
        <f t="shared" si="812"/>
        <v>0</v>
      </c>
      <c r="T1012">
        <f t="shared" si="813"/>
        <v>0</v>
      </c>
      <c r="U1012">
        <f t="shared" si="814"/>
        <v>0</v>
      </c>
      <c r="V1012">
        <f t="shared" si="815"/>
        <v>0</v>
      </c>
      <c r="W1012">
        <f t="shared" si="816"/>
        <v>0</v>
      </c>
      <c r="X1012">
        <f t="shared" si="817"/>
        <v>0</v>
      </c>
      <c r="Y1012">
        <f t="shared" si="818"/>
        <v>0</v>
      </c>
      <c r="AA1012">
        <v>69726884</v>
      </c>
      <c r="AB1012">
        <f t="shared" si="819"/>
        <v>1.97</v>
      </c>
      <c r="AC1012">
        <f>ROUND((ES1012),2)</f>
        <v>1.97</v>
      </c>
      <c r="AD1012">
        <f t="shared" si="848"/>
        <v>0</v>
      </c>
      <c r="AE1012">
        <f t="shared" si="849"/>
        <v>0</v>
      </c>
      <c r="AF1012">
        <f t="shared" si="846"/>
        <v>0</v>
      </c>
      <c r="AG1012">
        <f t="shared" si="823"/>
        <v>0</v>
      </c>
      <c r="AH1012">
        <f t="shared" si="847"/>
        <v>0</v>
      </c>
      <c r="AI1012">
        <f t="shared" si="850"/>
        <v>0</v>
      </c>
      <c r="AJ1012">
        <f t="shared" si="826"/>
        <v>0</v>
      </c>
      <c r="AK1012">
        <v>1.97</v>
      </c>
      <c r="AL1012">
        <v>1.97</v>
      </c>
      <c r="AM1012">
        <v>0</v>
      </c>
      <c r="AN1012">
        <v>0</v>
      </c>
      <c r="AO1012">
        <v>0</v>
      </c>
      <c r="AP1012">
        <v>0</v>
      </c>
      <c r="AQ1012">
        <v>0</v>
      </c>
      <c r="AR1012">
        <v>0</v>
      </c>
      <c r="AS1012">
        <v>0</v>
      </c>
      <c r="AT1012">
        <v>0</v>
      </c>
      <c r="AU1012">
        <v>0</v>
      </c>
      <c r="AV1012">
        <v>1</v>
      </c>
      <c r="AW1012">
        <v>1</v>
      </c>
      <c r="AZ1012">
        <v>1</v>
      </c>
      <c r="BA1012">
        <v>1</v>
      </c>
      <c r="BB1012">
        <v>1</v>
      </c>
      <c r="BC1012">
        <v>7.56</v>
      </c>
      <c r="BD1012" t="s">
        <v>3</v>
      </c>
      <c r="BE1012" t="s">
        <v>3</v>
      </c>
      <c r="BF1012" t="s">
        <v>3</v>
      </c>
      <c r="BG1012" t="s">
        <v>3</v>
      </c>
      <c r="BH1012">
        <v>3</v>
      </c>
      <c r="BI1012">
        <v>1</v>
      </c>
      <c r="BJ1012" t="s">
        <v>194</v>
      </c>
      <c r="BM1012">
        <v>500001</v>
      </c>
      <c r="BN1012">
        <v>0</v>
      </c>
      <c r="BO1012" t="s">
        <v>3</v>
      </c>
      <c r="BP1012">
        <v>0</v>
      </c>
      <c r="BQ1012">
        <v>8</v>
      </c>
      <c r="BR1012">
        <v>0</v>
      </c>
      <c r="BS1012">
        <v>1</v>
      </c>
      <c r="BT1012">
        <v>1</v>
      </c>
      <c r="BU1012">
        <v>1</v>
      </c>
      <c r="BV1012">
        <v>1</v>
      </c>
      <c r="BW1012">
        <v>1</v>
      </c>
      <c r="BX1012">
        <v>1</v>
      </c>
      <c r="BY1012" t="s">
        <v>3</v>
      </c>
      <c r="BZ1012">
        <v>0</v>
      </c>
      <c r="CA1012">
        <v>0</v>
      </c>
      <c r="CB1012" t="s">
        <v>3</v>
      </c>
      <c r="CE1012">
        <v>0</v>
      </c>
      <c r="CF1012">
        <v>0</v>
      </c>
      <c r="CG1012">
        <v>0</v>
      </c>
      <c r="CH1012">
        <v>81</v>
      </c>
      <c r="CI1012">
        <v>1</v>
      </c>
      <c r="CJ1012">
        <v>0</v>
      </c>
      <c r="CK1012">
        <v>0</v>
      </c>
      <c r="CL1012">
        <v>0</v>
      </c>
      <c r="CM1012">
        <v>0</v>
      </c>
      <c r="CN1012" t="s">
        <v>3</v>
      </c>
      <c r="CO1012">
        <v>0</v>
      </c>
      <c r="CP1012">
        <f t="shared" si="827"/>
        <v>10</v>
      </c>
      <c r="CQ1012">
        <f t="shared" si="828"/>
        <v>14.893199999999998</v>
      </c>
      <c r="CR1012">
        <f t="shared" si="829"/>
        <v>0</v>
      </c>
      <c r="CS1012">
        <f t="shared" si="830"/>
        <v>0</v>
      </c>
      <c r="CT1012">
        <f t="shared" si="831"/>
        <v>0</v>
      </c>
      <c r="CU1012">
        <f t="shared" si="832"/>
        <v>0</v>
      </c>
      <c r="CV1012">
        <f t="shared" si="833"/>
        <v>0</v>
      </c>
      <c r="CW1012">
        <f t="shared" si="834"/>
        <v>0</v>
      </c>
      <c r="CX1012">
        <f t="shared" si="835"/>
        <v>0</v>
      </c>
      <c r="CY1012">
        <f>(S1012+R1012)*(BZ1012/100)</f>
        <v>0</v>
      </c>
      <c r="CZ1012">
        <f>(S1012+R1012)*(CA1012/100)</f>
        <v>0</v>
      </c>
      <c r="DC1012" t="s">
        <v>3</v>
      </c>
      <c r="DD1012" t="s">
        <v>3</v>
      </c>
      <c r="DE1012" t="s">
        <v>3</v>
      </c>
      <c r="DF1012" t="s">
        <v>3</v>
      </c>
      <c r="DG1012" t="s">
        <v>3</v>
      </c>
      <c r="DH1012" t="s">
        <v>3</v>
      </c>
      <c r="DI1012" t="s">
        <v>3</v>
      </c>
      <c r="DJ1012" t="s">
        <v>3</v>
      </c>
      <c r="DK1012" t="s">
        <v>3</v>
      </c>
      <c r="DL1012" t="s">
        <v>3</v>
      </c>
      <c r="DM1012" t="s">
        <v>3</v>
      </c>
      <c r="DN1012">
        <v>0</v>
      </c>
      <c r="DO1012">
        <v>0</v>
      </c>
      <c r="DP1012">
        <v>1</v>
      </c>
      <c r="DQ1012">
        <v>1</v>
      </c>
      <c r="DU1012">
        <v>1007</v>
      </c>
      <c r="DV1012" t="s">
        <v>40</v>
      </c>
      <c r="DW1012" t="e">
        <f>'1.Лок.смета.и.Акт'!#REF!</f>
        <v>#REF!</v>
      </c>
      <c r="DX1012">
        <v>1</v>
      </c>
      <c r="DZ1012" t="s">
        <v>3</v>
      </c>
      <c r="EA1012" t="s">
        <v>3</v>
      </c>
      <c r="EB1012" t="s">
        <v>3</v>
      </c>
      <c r="EC1012" t="s">
        <v>3</v>
      </c>
      <c r="EE1012">
        <v>54328897</v>
      </c>
      <c r="EF1012">
        <v>8</v>
      </c>
      <c r="EG1012" t="s">
        <v>31</v>
      </c>
      <c r="EH1012">
        <v>0</v>
      </c>
      <c r="EI1012" t="s">
        <v>3</v>
      </c>
      <c r="EJ1012">
        <v>1</v>
      </c>
      <c r="EK1012">
        <v>500001</v>
      </c>
      <c r="EL1012" t="s">
        <v>32</v>
      </c>
      <c r="EM1012" t="s">
        <v>33</v>
      </c>
      <c r="EO1012" t="s">
        <v>3</v>
      </c>
      <c r="EQ1012">
        <v>0</v>
      </c>
      <c r="ER1012">
        <v>14.19</v>
      </c>
      <c r="ES1012">
        <v>1.97</v>
      </c>
      <c r="ET1012">
        <v>0</v>
      </c>
      <c r="EU1012">
        <v>0</v>
      </c>
      <c r="EV1012">
        <v>0</v>
      </c>
      <c r="EW1012">
        <v>0</v>
      </c>
      <c r="EX1012">
        <v>0</v>
      </c>
      <c r="EZ1012">
        <v>5</v>
      </c>
      <c r="FC1012">
        <v>0</v>
      </c>
      <c r="FD1012">
        <v>18</v>
      </c>
      <c r="FF1012">
        <v>14.19</v>
      </c>
      <c r="FQ1012">
        <v>0</v>
      </c>
      <c r="FR1012">
        <f t="shared" si="836"/>
        <v>0</v>
      </c>
      <c r="FS1012">
        <v>0</v>
      </c>
      <c r="FX1012">
        <v>0</v>
      </c>
      <c r="FY1012">
        <v>0</v>
      </c>
      <c r="GA1012" t="s">
        <v>85</v>
      </c>
      <c r="GD1012">
        <v>1</v>
      </c>
      <c r="GF1012">
        <v>1967222743</v>
      </c>
      <c r="GG1012">
        <v>2</v>
      </c>
      <c r="GH1012">
        <v>3</v>
      </c>
      <c r="GI1012">
        <v>5</v>
      </c>
      <c r="GJ1012">
        <v>0</v>
      </c>
      <c r="GK1012">
        <v>0</v>
      </c>
      <c r="GL1012">
        <f t="shared" si="837"/>
        <v>0</v>
      </c>
      <c r="GM1012">
        <f t="shared" si="838"/>
        <v>10</v>
      </c>
      <c r="GN1012">
        <f t="shared" si="839"/>
        <v>10</v>
      </c>
      <c r="GO1012">
        <f t="shared" si="840"/>
        <v>0</v>
      </c>
      <c r="GP1012">
        <f t="shared" si="841"/>
        <v>0</v>
      </c>
      <c r="GR1012">
        <v>1</v>
      </c>
      <c r="GS1012">
        <v>1</v>
      </c>
      <c r="GT1012">
        <v>0</v>
      </c>
      <c r="GU1012" t="s">
        <v>3</v>
      </c>
      <c r="GV1012">
        <f t="shared" si="845"/>
        <v>0</v>
      </c>
      <c r="GW1012">
        <v>1</v>
      </c>
      <c r="GX1012">
        <f t="shared" si="843"/>
        <v>0</v>
      </c>
      <c r="HA1012">
        <v>0</v>
      </c>
      <c r="HB1012">
        <v>0</v>
      </c>
      <c r="HC1012">
        <f t="shared" si="844"/>
        <v>0</v>
      </c>
      <c r="HE1012" t="s">
        <v>35</v>
      </c>
      <c r="HF1012" t="s">
        <v>36</v>
      </c>
      <c r="HM1012" t="s">
        <v>3</v>
      </c>
      <c r="HN1012" t="s">
        <v>3</v>
      </c>
      <c r="HO1012" t="s">
        <v>3</v>
      </c>
      <c r="HP1012" t="s">
        <v>3</v>
      </c>
      <c r="HQ1012" t="s">
        <v>3</v>
      </c>
      <c r="IK1012">
        <v>0</v>
      </c>
    </row>
    <row r="1013" spans="1:255" x14ac:dyDescent="0.2">
      <c r="A1013" s="2">
        <v>17</v>
      </c>
      <c r="B1013" s="2">
        <v>1</v>
      </c>
      <c r="C1013" s="2">
        <f>ROW(SmtRes!A898)</f>
        <v>898</v>
      </c>
      <c r="D1013" s="2">
        <f>ROW(EtalonRes!A911)</f>
        <v>911</v>
      </c>
      <c r="E1013" s="2" t="s">
        <v>530</v>
      </c>
      <c r="F1013" s="2" t="s">
        <v>49</v>
      </c>
      <c r="G1013" s="2" t="s">
        <v>50</v>
      </c>
      <c r="H1013" s="2" t="s">
        <v>51</v>
      </c>
      <c r="I1013" s="2">
        <v>0</v>
      </c>
      <c r="J1013" s="2">
        <v>0</v>
      </c>
      <c r="K1013" s="2">
        <v>0</v>
      </c>
      <c r="L1013" s="2">
        <v>0.68</v>
      </c>
      <c r="M1013" s="2">
        <v>0</v>
      </c>
      <c r="N1013" s="2">
        <f t="shared" si="807"/>
        <v>0.68</v>
      </c>
      <c r="O1013" s="2">
        <f t="shared" si="808"/>
        <v>0</v>
      </c>
      <c r="P1013" s="2">
        <f t="shared" si="809"/>
        <v>0</v>
      </c>
      <c r="Q1013" s="2">
        <f t="shared" si="810"/>
        <v>0</v>
      </c>
      <c r="R1013" s="2">
        <f t="shared" si="811"/>
        <v>0</v>
      </c>
      <c r="S1013" s="2">
        <f t="shared" si="812"/>
        <v>0</v>
      </c>
      <c r="T1013" s="2">
        <f t="shared" si="813"/>
        <v>0</v>
      </c>
      <c r="U1013" s="2">
        <f t="shared" si="814"/>
        <v>0</v>
      </c>
      <c r="V1013" s="2">
        <f t="shared" si="815"/>
        <v>0</v>
      </c>
      <c r="W1013" s="2">
        <f t="shared" si="816"/>
        <v>0</v>
      </c>
      <c r="X1013" s="2">
        <f t="shared" si="817"/>
        <v>0</v>
      </c>
      <c r="Y1013" s="2">
        <f t="shared" si="818"/>
        <v>0</v>
      </c>
      <c r="Z1013" s="2"/>
      <c r="AA1013" s="2">
        <v>69726971</v>
      </c>
      <c r="AB1013" s="2">
        <f t="shared" si="819"/>
        <v>1205.75</v>
      </c>
      <c r="AC1013" s="2">
        <f>ROUND((ES1013+(SUM(SmtRes!BC887:'SmtRes'!BC898)+SUM(EtalonRes!AL901:'EtalonRes'!AL911))),2)</f>
        <v>0</v>
      </c>
      <c r="AD1013" s="2">
        <f t="shared" si="848"/>
        <v>149.29</v>
      </c>
      <c r="AE1013" s="2">
        <f t="shared" si="849"/>
        <v>50.77</v>
      </c>
      <c r="AF1013" s="2">
        <f t="shared" si="846"/>
        <v>1056.46</v>
      </c>
      <c r="AG1013" s="2">
        <f t="shared" si="823"/>
        <v>0</v>
      </c>
      <c r="AH1013" s="2">
        <f t="shared" si="847"/>
        <v>119.78</v>
      </c>
      <c r="AI1013" s="2">
        <f t="shared" si="850"/>
        <v>4.22</v>
      </c>
      <c r="AJ1013" s="2">
        <f t="shared" si="826"/>
        <v>0</v>
      </c>
      <c r="AK1013" s="2">
        <v>9112.3799999999992</v>
      </c>
      <c r="AL1013" s="2">
        <v>7906.63</v>
      </c>
      <c r="AM1013" s="2">
        <v>149.29</v>
      </c>
      <c r="AN1013" s="2">
        <v>50.77</v>
      </c>
      <c r="AO1013" s="2">
        <v>1056.46</v>
      </c>
      <c r="AP1013" s="2">
        <v>0</v>
      </c>
      <c r="AQ1013" s="2">
        <v>119.78</v>
      </c>
      <c r="AR1013" s="2">
        <v>4.22</v>
      </c>
      <c r="AS1013" s="2">
        <v>0</v>
      </c>
      <c r="AT1013" s="2">
        <v>123</v>
      </c>
      <c r="AU1013" s="2">
        <v>75</v>
      </c>
      <c r="AV1013" s="2">
        <v>1</v>
      </c>
      <c r="AW1013" s="2">
        <v>1</v>
      </c>
      <c r="AX1013" s="2"/>
      <c r="AY1013" s="2"/>
      <c r="AZ1013" s="2">
        <v>1</v>
      </c>
      <c r="BA1013" s="2">
        <v>1</v>
      </c>
      <c r="BB1013" s="2">
        <v>1</v>
      </c>
      <c r="BC1013" s="2">
        <v>1</v>
      </c>
      <c r="BD1013" s="2" t="s">
        <v>3</v>
      </c>
      <c r="BE1013" s="2" t="s">
        <v>3</v>
      </c>
      <c r="BF1013" s="2" t="s">
        <v>3</v>
      </c>
      <c r="BG1013" s="2" t="s">
        <v>3</v>
      </c>
      <c r="BH1013" s="2">
        <v>0</v>
      </c>
      <c r="BI1013" s="2">
        <v>1</v>
      </c>
      <c r="BJ1013" s="2" t="s">
        <v>52</v>
      </c>
      <c r="BK1013" s="2"/>
      <c r="BL1013" s="2"/>
      <c r="BM1013" s="2">
        <v>11001</v>
      </c>
      <c r="BN1013" s="2">
        <v>0</v>
      </c>
      <c r="BO1013" s="2" t="s">
        <v>3</v>
      </c>
      <c r="BP1013" s="2">
        <v>0</v>
      </c>
      <c r="BQ1013" s="2">
        <v>2</v>
      </c>
      <c r="BR1013" s="2">
        <v>0</v>
      </c>
      <c r="BS1013" s="2">
        <v>1</v>
      </c>
      <c r="BT1013" s="2">
        <v>1</v>
      </c>
      <c r="BU1013" s="2">
        <v>1</v>
      </c>
      <c r="BV1013" s="2">
        <v>1</v>
      </c>
      <c r="BW1013" s="2">
        <v>1</v>
      </c>
      <c r="BX1013" s="2">
        <v>1</v>
      </c>
      <c r="BY1013" s="2" t="s">
        <v>3</v>
      </c>
      <c r="BZ1013" s="2">
        <v>123</v>
      </c>
      <c r="CA1013" s="2">
        <v>75</v>
      </c>
      <c r="CB1013" s="2" t="s">
        <v>3</v>
      </c>
      <c r="CC1013" s="2"/>
      <c r="CD1013" s="2"/>
      <c r="CE1013" s="2">
        <v>0</v>
      </c>
      <c r="CF1013" s="2">
        <v>0</v>
      </c>
      <c r="CG1013" s="2">
        <v>0</v>
      </c>
      <c r="CH1013" s="2">
        <v>82</v>
      </c>
      <c r="CI1013" s="2">
        <v>0</v>
      </c>
      <c r="CJ1013" s="2">
        <v>0</v>
      </c>
      <c r="CK1013" s="2">
        <v>0</v>
      </c>
      <c r="CL1013" s="2">
        <v>0</v>
      </c>
      <c r="CM1013" s="2">
        <v>0</v>
      </c>
      <c r="CN1013" s="2" t="s">
        <v>3</v>
      </c>
      <c r="CO1013" s="2">
        <v>0</v>
      </c>
      <c r="CP1013" s="2">
        <f t="shared" si="827"/>
        <v>0</v>
      </c>
      <c r="CQ1013" s="2">
        <f t="shared" si="828"/>
        <v>0</v>
      </c>
      <c r="CR1013" s="2">
        <f t="shared" si="829"/>
        <v>149.29</v>
      </c>
      <c r="CS1013" s="2">
        <f t="shared" si="830"/>
        <v>50.77</v>
      </c>
      <c r="CT1013" s="2">
        <f t="shared" si="831"/>
        <v>1056.46</v>
      </c>
      <c r="CU1013" s="2">
        <f t="shared" si="832"/>
        <v>0</v>
      </c>
      <c r="CV1013" s="2">
        <f t="shared" si="833"/>
        <v>119.78</v>
      </c>
      <c r="CW1013" s="2">
        <f t="shared" si="834"/>
        <v>4.22</v>
      </c>
      <c r="CX1013" s="2">
        <f t="shared" si="835"/>
        <v>0</v>
      </c>
      <c r="CY1013" s="2">
        <f>(((S1013+R1013)*AT1013)/100)</f>
        <v>0</v>
      </c>
      <c r="CZ1013" s="2">
        <f>(((S1013+R1013)*AU1013)/100)</f>
        <v>0</v>
      </c>
      <c r="DA1013" s="2"/>
      <c r="DB1013" s="2"/>
      <c r="DC1013" s="2" t="s">
        <v>3</v>
      </c>
      <c r="DD1013" s="2" t="s">
        <v>3</v>
      </c>
      <c r="DE1013" s="2" t="s">
        <v>3</v>
      </c>
      <c r="DF1013" s="2" t="s">
        <v>3</v>
      </c>
      <c r="DG1013" s="2" t="s">
        <v>3</v>
      </c>
      <c r="DH1013" s="2" t="s">
        <v>3</v>
      </c>
      <c r="DI1013" s="2" t="s">
        <v>3</v>
      </c>
      <c r="DJ1013" s="2" t="s">
        <v>3</v>
      </c>
      <c r="DK1013" s="2" t="s">
        <v>3</v>
      </c>
      <c r="DL1013" s="2" t="s">
        <v>3</v>
      </c>
      <c r="DM1013" s="2" t="s">
        <v>3</v>
      </c>
      <c r="DN1013" s="2">
        <v>0</v>
      </c>
      <c r="DO1013" s="2">
        <v>0</v>
      </c>
      <c r="DP1013" s="2">
        <v>1</v>
      </c>
      <c r="DQ1013" s="2">
        <v>1</v>
      </c>
      <c r="DR1013" s="2"/>
      <c r="DS1013" s="2"/>
      <c r="DT1013" s="2"/>
      <c r="DU1013" s="2">
        <v>1013</v>
      </c>
      <c r="DV1013" s="2" t="s">
        <v>51</v>
      </c>
      <c r="DW1013" s="2" t="s">
        <v>51</v>
      </c>
      <c r="DX1013" s="2">
        <v>1</v>
      </c>
      <c r="DY1013" s="2"/>
      <c r="DZ1013" s="2" t="s">
        <v>3</v>
      </c>
      <c r="EA1013" s="2" t="s">
        <v>3</v>
      </c>
      <c r="EB1013" s="2" t="s">
        <v>3</v>
      </c>
      <c r="EC1013" s="2" t="s">
        <v>3</v>
      </c>
      <c r="ED1013" s="2"/>
      <c r="EE1013" s="2">
        <v>54328965</v>
      </c>
      <c r="EF1013" s="2">
        <v>2</v>
      </c>
      <c r="EG1013" s="2" t="s">
        <v>21</v>
      </c>
      <c r="EH1013" s="2">
        <v>0</v>
      </c>
      <c r="EI1013" s="2" t="s">
        <v>3</v>
      </c>
      <c r="EJ1013" s="2">
        <v>1</v>
      </c>
      <c r="EK1013" s="2">
        <v>11001</v>
      </c>
      <c r="EL1013" s="2" t="s">
        <v>22</v>
      </c>
      <c r="EM1013" s="2" t="s">
        <v>23</v>
      </c>
      <c r="EN1013" s="2"/>
      <c r="EO1013" s="2" t="s">
        <v>3</v>
      </c>
      <c r="EP1013" s="2"/>
      <c r="EQ1013" s="2">
        <v>1441792</v>
      </c>
      <c r="ER1013" s="2">
        <v>9112.3799999999992</v>
      </c>
      <c r="ES1013" s="2">
        <v>7906.63</v>
      </c>
      <c r="ET1013" s="2">
        <v>149.29</v>
      </c>
      <c r="EU1013" s="2">
        <v>50.77</v>
      </c>
      <c r="EV1013" s="2">
        <v>1056.46</v>
      </c>
      <c r="EW1013" s="2">
        <v>119.78</v>
      </c>
      <c r="EX1013" s="2">
        <v>4.22</v>
      </c>
      <c r="EY1013" s="2">
        <v>1</v>
      </c>
      <c r="EZ1013" s="2"/>
      <c r="FA1013" s="2"/>
      <c r="FB1013" s="2"/>
      <c r="FC1013" s="2"/>
      <c r="FD1013" s="2"/>
      <c r="FE1013" s="2"/>
      <c r="FF1013" s="2"/>
      <c r="FG1013" s="2"/>
      <c r="FH1013" s="2"/>
      <c r="FI1013" s="2"/>
      <c r="FJ1013" s="2"/>
      <c r="FK1013" s="2"/>
      <c r="FL1013" s="2"/>
      <c r="FM1013" s="2"/>
      <c r="FN1013" s="2"/>
      <c r="FO1013" s="2"/>
      <c r="FP1013" s="2"/>
      <c r="FQ1013" s="2">
        <v>0</v>
      </c>
      <c r="FR1013" s="2">
        <f t="shared" si="836"/>
        <v>0</v>
      </c>
      <c r="FS1013" s="2">
        <v>0</v>
      </c>
      <c r="FT1013" s="2"/>
      <c r="FU1013" s="2"/>
      <c r="FV1013" s="2"/>
      <c r="FW1013" s="2"/>
      <c r="FX1013" s="2">
        <v>123</v>
      </c>
      <c r="FY1013" s="2">
        <v>75</v>
      </c>
      <c r="FZ1013" s="2"/>
      <c r="GA1013" s="2" t="s">
        <v>3</v>
      </c>
      <c r="GB1013" s="2"/>
      <c r="GC1013" s="2"/>
      <c r="GD1013" s="2">
        <v>1</v>
      </c>
      <c r="GE1013" s="2"/>
      <c r="GF1013" s="2">
        <v>1342565087</v>
      </c>
      <c r="GG1013" s="2">
        <v>2</v>
      </c>
      <c r="GH1013" s="2">
        <v>1</v>
      </c>
      <c r="GI1013" s="2">
        <v>-2</v>
      </c>
      <c r="GJ1013" s="2">
        <v>0</v>
      </c>
      <c r="GK1013" s="2">
        <v>0</v>
      </c>
      <c r="GL1013" s="2">
        <f t="shared" si="837"/>
        <v>0</v>
      </c>
      <c r="GM1013" s="2">
        <f t="shared" si="838"/>
        <v>0</v>
      </c>
      <c r="GN1013" s="2">
        <f t="shared" si="839"/>
        <v>0</v>
      </c>
      <c r="GO1013" s="2">
        <f t="shared" si="840"/>
        <v>0</v>
      </c>
      <c r="GP1013" s="2">
        <f t="shared" si="841"/>
        <v>0</v>
      </c>
      <c r="GQ1013" s="2"/>
      <c r="GR1013" s="2">
        <v>0</v>
      </c>
      <c r="GS1013" s="2">
        <v>3</v>
      </c>
      <c r="GT1013" s="2">
        <v>0</v>
      </c>
      <c r="GU1013" s="2" t="s">
        <v>3</v>
      </c>
      <c r="GV1013" s="2">
        <f t="shared" si="845"/>
        <v>0</v>
      </c>
      <c r="GW1013" s="2">
        <v>1</v>
      </c>
      <c r="GX1013" s="2">
        <f t="shared" si="843"/>
        <v>0</v>
      </c>
      <c r="GY1013" s="2"/>
      <c r="GZ1013" s="2"/>
      <c r="HA1013" s="2">
        <v>0</v>
      </c>
      <c r="HB1013" s="2">
        <v>0</v>
      </c>
      <c r="HC1013" s="2">
        <f t="shared" si="844"/>
        <v>0</v>
      </c>
      <c r="HD1013" s="2"/>
      <c r="HE1013" s="2" t="s">
        <v>3</v>
      </c>
      <c r="HF1013" s="2" t="s">
        <v>3</v>
      </c>
      <c r="HG1013" s="2"/>
      <c r="HH1013" s="2"/>
      <c r="HI1013" s="2"/>
      <c r="HJ1013" s="2"/>
      <c r="HK1013" s="2"/>
      <c r="HL1013" s="2"/>
      <c r="HM1013" s="2" t="s">
        <v>3</v>
      </c>
      <c r="HN1013" s="2" t="s">
        <v>24</v>
      </c>
      <c r="HO1013" s="2" t="s">
        <v>25</v>
      </c>
      <c r="HP1013" s="2" t="s">
        <v>22</v>
      </c>
      <c r="HQ1013" s="2" t="s">
        <v>22</v>
      </c>
      <c r="HR1013" s="2"/>
      <c r="HS1013" s="2"/>
      <c r="HT1013" s="2"/>
      <c r="HU1013" s="2"/>
      <c r="HV1013" s="2"/>
      <c r="HW1013" s="2"/>
      <c r="HX1013" s="2"/>
      <c r="HY1013" s="2"/>
      <c r="HZ1013" s="2"/>
      <c r="IA1013" s="2"/>
      <c r="IB1013" s="2"/>
      <c r="IC1013" s="2"/>
      <c r="ID1013" s="2"/>
      <c r="IE1013" s="2"/>
      <c r="IF1013" s="2"/>
      <c r="IG1013" s="2"/>
      <c r="IH1013" s="2"/>
      <c r="II1013" s="2"/>
      <c r="IJ1013" s="2"/>
      <c r="IK1013" s="2">
        <v>0</v>
      </c>
      <c r="IL1013" s="2"/>
      <c r="IM1013" s="2"/>
      <c r="IN1013" s="2"/>
      <c r="IO1013" s="2"/>
      <c r="IP1013" s="2"/>
      <c r="IQ1013" s="2"/>
      <c r="IR1013" s="2"/>
      <c r="IS1013" s="2"/>
      <c r="IT1013" s="2"/>
      <c r="IU1013" s="2"/>
    </row>
    <row r="1014" spans="1:255" x14ac:dyDescent="0.2">
      <c r="A1014">
        <v>17</v>
      </c>
      <c r="B1014">
        <v>1</v>
      </c>
      <c r="C1014">
        <f>ROW(SmtRes!A910)</f>
        <v>910</v>
      </c>
      <c r="D1014">
        <f>ROW(EtalonRes!A922)</f>
        <v>922</v>
      </c>
      <c r="E1014" t="s">
        <v>530</v>
      </c>
      <c r="F1014" t="s">
        <v>49</v>
      </c>
      <c r="G1014" t="s">
        <v>50</v>
      </c>
      <c r="H1014" t="s">
        <v>51</v>
      </c>
      <c r="I1014">
        <v>0</v>
      </c>
      <c r="J1014">
        <v>0</v>
      </c>
      <c r="K1014">
        <v>0</v>
      </c>
      <c r="L1014">
        <v>0.68</v>
      </c>
      <c r="M1014">
        <v>0</v>
      </c>
      <c r="N1014">
        <f t="shared" si="807"/>
        <v>0.68</v>
      </c>
      <c r="O1014">
        <f t="shared" si="808"/>
        <v>0</v>
      </c>
      <c r="P1014">
        <f t="shared" si="809"/>
        <v>0</v>
      </c>
      <c r="Q1014">
        <f t="shared" si="810"/>
        <v>0</v>
      </c>
      <c r="R1014">
        <f t="shared" si="811"/>
        <v>0</v>
      </c>
      <c r="S1014">
        <f t="shared" si="812"/>
        <v>0</v>
      </c>
      <c r="T1014">
        <f t="shared" si="813"/>
        <v>0</v>
      </c>
      <c r="U1014">
        <f t="shared" si="814"/>
        <v>0</v>
      </c>
      <c r="V1014">
        <f t="shared" si="815"/>
        <v>0</v>
      </c>
      <c r="W1014">
        <f t="shared" si="816"/>
        <v>0</v>
      </c>
      <c r="X1014">
        <f t="shared" si="817"/>
        <v>0</v>
      </c>
      <c r="Y1014">
        <f t="shared" si="818"/>
        <v>0</v>
      </c>
      <c r="AA1014">
        <v>69726884</v>
      </c>
      <c r="AB1014">
        <f t="shared" si="819"/>
        <v>1205.75</v>
      </c>
      <c r="AC1014">
        <f>ROUND((ES1014+(SUM(SmtRes!BC899:'SmtRes'!BC910)+SUM(EtalonRes!AL912:'EtalonRes'!AL922))),2)</f>
        <v>0</v>
      </c>
      <c r="AD1014">
        <f t="shared" si="848"/>
        <v>149.29</v>
      </c>
      <c r="AE1014">
        <f t="shared" si="849"/>
        <v>50.77</v>
      </c>
      <c r="AF1014">
        <f t="shared" si="846"/>
        <v>1056.46</v>
      </c>
      <c r="AG1014">
        <f t="shared" si="823"/>
        <v>0</v>
      </c>
      <c r="AH1014">
        <f t="shared" si="847"/>
        <v>119.78</v>
      </c>
      <c r="AI1014">
        <f t="shared" si="850"/>
        <v>4.22</v>
      </c>
      <c r="AJ1014">
        <f t="shared" si="826"/>
        <v>0</v>
      </c>
      <c r="AK1014">
        <v>9112.3799999999992</v>
      </c>
      <c r="AL1014">
        <v>7906.63</v>
      </c>
      <c r="AM1014">
        <v>149.29</v>
      </c>
      <c r="AN1014">
        <v>50.77</v>
      </c>
      <c r="AO1014">
        <v>1056.46</v>
      </c>
      <c r="AP1014">
        <v>0</v>
      </c>
      <c r="AQ1014">
        <v>119.78</v>
      </c>
      <c r="AR1014">
        <v>4.22</v>
      </c>
      <c r="AS1014">
        <v>0</v>
      </c>
      <c r="AT1014">
        <v>117</v>
      </c>
      <c r="AU1014">
        <v>64</v>
      </c>
      <c r="AV1014">
        <v>1</v>
      </c>
      <c r="AW1014">
        <v>1</v>
      </c>
      <c r="AZ1014">
        <v>1</v>
      </c>
      <c r="BA1014">
        <v>34.92</v>
      </c>
      <c r="BB1014">
        <v>9.3000000000000007</v>
      </c>
      <c r="BC1014">
        <v>7.56</v>
      </c>
      <c r="BD1014" t="s">
        <v>3</v>
      </c>
      <c r="BE1014" t="s">
        <v>3</v>
      </c>
      <c r="BF1014" t="s">
        <v>3</v>
      </c>
      <c r="BG1014" t="s">
        <v>3</v>
      </c>
      <c r="BH1014">
        <v>0</v>
      </c>
      <c r="BI1014">
        <v>1</v>
      </c>
      <c r="BJ1014" t="s">
        <v>52</v>
      </c>
      <c r="BM1014">
        <v>11001</v>
      </c>
      <c r="BN1014">
        <v>0</v>
      </c>
      <c r="BO1014" t="s">
        <v>49</v>
      </c>
      <c r="BP1014">
        <v>1</v>
      </c>
      <c r="BQ1014">
        <v>2</v>
      </c>
      <c r="BR1014">
        <v>0</v>
      </c>
      <c r="BS1014">
        <v>19.8</v>
      </c>
      <c r="BT1014">
        <v>1</v>
      </c>
      <c r="BU1014">
        <v>1</v>
      </c>
      <c r="BV1014">
        <v>1</v>
      </c>
      <c r="BW1014">
        <v>1</v>
      </c>
      <c r="BX1014">
        <v>1</v>
      </c>
      <c r="BY1014" t="s">
        <v>3</v>
      </c>
      <c r="BZ1014">
        <v>117</v>
      </c>
      <c r="CA1014">
        <v>64</v>
      </c>
      <c r="CB1014" t="s">
        <v>3</v>
      </c>
      <c r="CE1014">
        <v>0</v>
      </c>
      <c r="CF1014">
        <v>0</v>
      </c>
      <c r="CG1014">
        <v>0</v>
      </c>
      <c r="CH1014">
        <v>82</v>
      </c>
      <c r="CI1014">
        <v>0</v>
      </c>
      <c r="CJ1014">
        <v>0</v>
      </c>
      <c r="CK1014">
        <v>0</v>
      </c>
      <c r="CL1014">
        <v>0</v>
      </c>
      <c r="CM1014">
        <v>0</v>
      </c>
      <c r="CN1014" t="s">
        <v>3</v>
      </c>
      <c r="CO1014">
        <v>0</v>
      </c>
      <c r="CP1014">
        <f t="shared" si="827"/>
        <v>0</v>
      </c>
      <c r="CQ1014">
        <f t="shared" si="828"/>
        <v>0</v>
      </c>
      <c r="CR1014">
        <f t="shared" si="829"/>
        <v>1388.3969999999999</v>
      </c>
      <c r="CS1014">
        <f t="shared" si="830"/>
        <v>1005.2460000000001</v>
      </c>
      <c r="CT1014">
        <f t="shared" si="831"/>
        <v>36891.583200000001</v>
      </c>
      <c r="CU1014">
        <f t="shared" si="832"/>
        <v>0</v>
      </c>
      <c r="CV1014">
        <f t="shared" si="833"/>
        <v>119.78</v>
      </c>
      <c r="CW1014">
        <f t="shared" si="834"/>
        <v>4.22</v>
      </c>
      <c r="CX1014">
        <f t="shared" si="835"/>
        <v>0</v>
      </c>
      <c r="CY1014">
        <f>(S1014+R1014)*(BZ1014/100)</f>
        <v>0</v>
      </c>
      <c r="CZ1014">
        <f>(S1014+R1014)*(CA1014/100)</f>
        <v>0</v>
      </c>
      <c r="DC1014" t="s">
        <v>3</v>
      </c>
      <c r="DD1014" t="s">
        <v>3</v>
      </c>
      <c r="DE1014" t="s">
        <v>3</v>
      </c>
      <c r="DF1014" t="s">
        <v>3</v>
      </c>
      <c r="DG1014" t="s">
        <v>3</v>
      </c>
      <c r="DH1014" t="s">
        <v>3</v>
      </c>
      <c r="DI1014" t="s">
        <v>3</v>
      </c>
      <c r="DJ1014" t="s">
        <v>3</v>
      </c>
      <c r="DK1014" t="s">
        <v>3</v>
      </c>
      <c r="DL1014" t="s">
        <v>3</v>
      </c>
      <c r="DM1014" t="s">
        <v>3</v>
      </c>
      <c r="DN1014">
        <v>123</v>
      </c>
      <c r="DO1014">
        <v>75</v>
      </c>
      <c r="DP1014">
        <v>1</v>
      </c>
      <c r="DQ1014">
        <v>1</v>
      </c>
      <c r="DU1014">
        <v>1013</v>
      </c>
      <c r="DV1014" t="s">
        <v>51</v>
      </c>
      <c r="DW1014" t="s">
        <v>51</v>
      </c>
      <c r="DX1014">
        <v>1</v>
      </c>
      <c r="DZ1014" t="s">
        <v>3</v>
      </c>
      <c r="EA1014" t="s">
        <v>3</v>
      </c>
      <c r="EB1014" t="s">
        <v>3</v>
      </c>
      <c r="EC1014" t="s">
        <v>3</v>
      </c>
      <c r="EE1014">
        <v>54328965</v>
      </c>
      <c r="EF1014">
        <v>2</v>
      </c>
      <c r="EG1014" t="s">
        <v>21</v>
      </c>
      <c r="EH1014">
        <v>0</v>
      </c>
      <c r="EI1014" t="s">
        <v>3</v>
      </c>
      <c r="EJ1014">
        <v>1</v>
      </c>
      <c r="EK1014">
        <v>11001</v>
      </c>
      <c r="EL1014" t="s">
        <v>22</v>
      </c>
      <c r="EM1014" t="s">
        <v>23</v>
      </c>
      <c r="EO1014" t="s">
        <v>3</v>
      </c>
      <c r="EQ1014">
        <v>1441792</v>
      </c>
      <c r="ER1014">
        <v>9112.3799999999992</v>
      </c>
      <c r="ES1014">
        <v>7906.63</v>
      </c>
      <c r="ET1014">
        <v>149.29</v>
      </c>
      <c r="EU1014">
        <v>50.77</v>
      </c>
      <c r="EV1014">
        <v>1056.46</v>
      </c>
      <c r="EW1014">
        <v>119.78</v>
      </c>
      <c r="EX1014">
        <v>4.22</v>
      </c>
      <c r="EY1014">
        <v>1</v>
      </c>
      <c r="FQ1014">
        <v>0</v>
      </c>
      <c r="FR1014">
        <f t="shared" si="836"/>
        <v>0</v>
      </c>
      <c r="FS1014">
        <v>0</v>
      </c>
      <c r="FX1014">
        <v>123</v>
      </c>
      <c r="FY1014">
        <v>75</v>
      </c>
      <c r="GA1014" t="s">
        <v>3</v>
      </c>
      <c r="GD1014">
        <v>1</v>
      </c>
      <c r="GF1014">
        <v>1342565087</v>
      </c>
      <c r="GG1014">
        <v>2</v>
      </c>
      <c r="GH1014">
        <v>1</v>
      </c>
      <c r="GI1014">
        <v>2</v>
      </c>
      <c r="GJ1014">
        <v>0</v>
      </c>
      <c r="GK1014">
        <v>0</v>
      </c>
      <c r="GL1014">
        <f t="shared" si="837"/>
        <v>0</v>
      </c>
      <c r="GM1014">
        <f t="shared" si="838"/>
        <v>0</v>
      </c>
      <c r="GN1014">
        <f t="shared" si="839"/>
        <v>0</v>
      </c>
      <c r="GO1014">
        <f t="shared" si="840"/>
        <v>0</v>
      </c>
      <c r="GP1014">
        <f t="shared" si="841"/>
        <v>0</v>
      </c>
      <c r="GR1014">
        <v>0</v>
      </c>
      <c r="GS1014">
        <v>3</v>
      </c>
      <c r="GT1014">
        <v>0</v>
      </c>
      <c r="GU1014" t="s">
        <v>3</v>
      </c>
      <c r="GV1014">
        <f t="shared" si="845"/>
        <v>0</v>
      </c>
      <c r="GW1014">
        <v>1005.2</v>
      </c>
      <c r="GX1014">
        <f t="shared" si="843"/>
        <v>0</v>
      </c>
      <c r="HA1014">
        <v>0</v>
      </c>
      <c r="HB1014">
        <v>0</v>
      </c>
      <c r="HC1014">
        <f t="shared" si="844"/>
        <v>0</v>
      </c>
      <c r="HE1014" t="s">
        <v>3</v>
      </c>
      <c r="HF1014" t="s">
        <v>3</v>
      </c>
      <c r="HM1014" t="s">
        <v>3</v>
      </c>
      <c r="HN1014" t="s">
        <v>24</v>
      </c>
      <c r="HO1014" t="s">
        <v>25</v>
      </c>
      <c r="HP1014" t="s">
        <v>22</v>
      </c>
      <c r="HQ1014" t="s">
        <v>22</v>
      </c>
      <c r="IK1014">
        <v>0</v>
      </c>
    </row>
    <row r="1015" spans="1:255" x14ac:dyDescent="0.2">
      <c r="A1015" s="2">
        <v>18</v>
      </c>
      <c r="B1015" s="2">
        <v>1</v>
      </c>
      <c r="C1015" s="2">
        <v>893</v>
      </c>
      <c r="D1015" s="2"/>
      <c r="E1015" s="2" t="s">
        <v>531</v>
      </c>
      <c r="F1015" s="2" t="s">
        <v>54</v>
      </c>
      <c r="G1015" s="2" t="s">
        <v>55</v>
      </c>
      <c r="H1015" s="2" t="s">
        <v>56</v>
      </c>
      <c r="I1015" s="2">
        <f>I1013*J1015</f>
        <v>0</v>
      </c>
      <c r="J1015" s="2">
        <v>102</v>
      </c>
      <c r="K1015" s="2">
        <v>102</v>
      </c>
      <c r="L1015" s="2">
        <v>69.36</v>
      </c>
      <c r="M1015" s="2">
        <v>0</v>
      </c>
      <c r="N1015" s="2">
        <f t="shared" si="807"/>
        <v>69.36</v>
      </c>
      <c r="O1015" s="2">
        <f t="shared" si="808"/>
        <v>0</v>
      </c>
      <c r="P1015" s="2">
        <f t="shared" si="809"/>
        <v>0</v>
      </c>
      <c r="Q1015" s="2">
        <f t="shared" si="810"/>
        <v>0</v>
      </c>
      <c r="R1015" s="2">
        <f t="shared" si="811"/>
        <v>0</v>
      </c>
      <c r="S1015" s="2">
        <f t="shared" si="812"/>
        <v>0</v>
      </c>
      <c r="T1015" s="2">
        <f t="shared" si="813"/>
        <v>0</v>
      </c>
      <c r="U1015" s="2">
        <f t="shared" si="814"/>
        <v>0</v>
      </c>
      <c r="V1015" s="2">
        <f t="shared" si="815"/>
        <v>0</v>
      </c>
      <c r="W1015" s="2">
        <f t="shared" si="816"/>
        <v>0</v>
      </c>
      <c r="X1015" s="2">
        <f t="shared" si="817"/>
        <v>0</v>
      </c>
      <c r="Y1015" s="2">
        <f t="shared" si="818"/>
        <v>0</v>
      </c>
      <c r="Z1015" s="2"/>
      <c r="AA1015" s="2">
        <v>69726971</v>
      </c>
      <c r="AB1015" s="2">
        <f t="shared" si="819"/>
        <v>68.2</v>
      </c>
      <c r="AC1015" s="2">
        <f t="shared" ref="AC1015:AC1026" si="851">ROUND((ES1015),2)</f>
        <v>68.2</v>
      </c>
      <c r="AD1015" s="2">
        <f t="shared" si="848"/>
        <v>0</v>
      </c>
      <c r="AE1015" s="2">
        <f t="shared" si="849"/>
        <v>0</v>
      </c>
      <c r="AF1015" s="2">
        <f t="shared" si="846"/>
        <v>0</v>
      </c>
      <c r="AG1015" s="2">
        <f t="shared" si="823"/>
        <v>0</v>
      </c>
      <c r="AH1015" s="2">
        <f t="shared" si="847"/>
        <v>0</v>
      </c>
      <c r="AI1015" s="2">
        <f t="shared" si="850"/>
        <v>0</v>
      </c>
      <c r="AJ1015" s="2">
        <f t="shared" si="826"/>
        <v>1.2</v>
      </c>
      <c r="AK1015" s="2">
        <v>68.2</v>
      </c>
      <c r="AL1015" s="2">
        <v>68.2</v>
      </c>
      <c r="AM1015" s="2">
        <v>0</v>
      </c>
      <c r="AN1015" s="2">
        <v>0</v>
      </c>
      <c r="AO1015" s="2">
        <v>0</v>
      </c>
      <c r="AP1015" s="2">
        <v>0</v>
      </c>
      <c r="AQ1015" s="2">
        <v>0</v>
      </c>
      <c r="AR1015" s="2">
        <v>0</v>
      </c>
      <c r="AS1015" s="2">
        <v>1.2</v>
      </c>
      <c r="AT1015" s="2">
        <v>0</v>
      </c>
      <c r="AU1015" s="2">
        <v>0</v>
      </c>
      <c r="AV1015" s="2">
        <v>1</v>
      </c>
      <c r="AW1015" s="2">
        <v>1</v>
      </c>
      <c r="AX1015" s="2"/>
      <c r="AY1015" s="2"/>
      <c r="AZ1015" s="2">
        <v>1</v>
      </c>
      <c r="BA1015" s="2">
        <v>1</v>
      </c>
      <c r="BB1015" s="2">
        <v>1</v>
      </c>
      <c r="BC1015" s="2">
        <v>1</v>
      </c>
      <c r="BD1015" s="2" t="s">
        <v>3</v>
      </c>
      <c r="BE1015" s="2" t="s">
        <v>3</v>
      </c>
      <c r="BF1015" s="2" t="s">
        <v>3</v>
      </c>
      <c r="BG1015" s="2" t="s">
        <v>3</v>
      </c>
      <c r="BH1015" s="2">
        <v>3</v>
      </c>
      <c r="BI1015" s="2">
        <v>1</v>
      </c>
      <c r="BJ1015" s="2" t="s">
        <v>265</v>
      </c>
      <c r="BK1015" s="2"/>
      <c r="BL1015" s="2"/>
      <c r="BM1015" s="2">
        <v>500001</v>
      </c>
      <c r="BN1015" s="2">
        <v>0</v>
      </c>
      <c r="BO1015" s="2" t="s">
        <v>3</v>
      </c>
      <c r="BP1015" s="2">
        <v>0</v>
      </c>
      <c r="BQ1015" s="2">
        <v>8</v>
      </c>
      <c r="BR1015" s="2">
        <v>0</v>
      </c>
      <c r="BS1015" s="2">
        <v>1</v>
      </c>
      <c r="BT1015" s="2">
        <v>1</v>
      </c>
      <c r="BU1015" s="2">
        <v>1</v>
      </c>
      <c r="BV1015" s="2">
        <v>1</v>
      </c>
      <c r="BW1015" s="2">
        <v>1</v>
      </c>
      <c r="BX1015" s="2">
        <v>1</v>
      </c>
      <c r="BY1015" s="2" t="s">
        <v>3</v>
      </c>
      <c r="BZ1015" s="2">
        <v>0</v>
      </c>
      <c r="CA1015" s="2">
        <v>0</v>
      </c>
      <c r="CB1015" s="2" t="s">
        <v>3</v>
      </c>
      <c r="CC1015" s="2"/>
      <c r="CD1015" s="2"/>
      <c r="CE1015" s="2">
        <v>0</v>
      </c>
      <c r="CF1015" s="2">
        <v>0</v>
      </c>
      <c r="CG1015" s="2">
        <v>0</v>
      </c>
      <c r="CH1015" s="2">
        <v>82</v>
      </c>
      <c r="CI1015" s="2">
        <v>1</v>
      </c>
      <c r="CJ1015" s="2">
        <v>0</v>
      </c>
      <c r="CK1015" s="2">
        <v>0</v>
      </c>
      <c r="CL1015" s="2">
        <v>0</v>
      </c>
      <c r="CM1015" s="2">
        <v>0</v>
      </c>
      <c r="CN1015" s="2" t="s">
        <v>3</v>
      </c>
      <c r="CO1015" s="2">
        <v>0</v>
      </c>
      <c r="CP1015" s="2">
        <f t="shared" si="827"/>
        <v>0</v>
      </c>
      <c r="CQ1015" s="2">
        <f t="shared" si="828"/>
        <v>68.2</v>
      </c>
      <c r="CR1015" s="2">
        <f t="shared" si="829"/>
        <v>0</v>
      </c>
      <c r="CS1015" s="2">
        <f t="shared" si="830"/>
        <v>0</v>
      </c>
      <c r="CT1015" s="2">
        <f t="shared" si="831"/>
        <v>0</v>
      </c>
      <c r="CU1015" s="2">
        <f t="shared" si="832"/>
        <v>0</v>
      </c>
      <c r="CV1015" s="2">
        <f t="shared" si="833"/>
        <v>0</v>
      </c>
      <c r="CW1015" s="2">
        <f t="shared" si="834"/>
        <v>0</v>
      </c>
      <c r="CX1015" s="2">
        <f t="shared" si="835"/>
        <v>1.2</v>
      </c>
      <c r="CY1015" s="2">
        <f>(((S1015+R1015)*AT1015)/100)</f>
        <v>0</v>
      </c>
      <c r="CZ1015" s="2">
        <f>(((S1015+R1015)*AU1015)/100)</f>
        <v>0</v>
      </c>
      <c r="DA1015" s="2"/>
      <c r="DB1015" s="2"/>
      <c r="DC1015" s="2" t="s">
        <v>3</v>
      </c>
      <c r="DD1015" s="2" t="s">
        <v>3</v>
      </c>
      <c r="DE1015" s="2" t="s">
        <v>3</v>
      </c>
      <c r="DF1015" s="2" t="s">
        <v>3</v>
      </c>
      <c r="DG1015" s="2" t="s">
        <v>3</v>
      </c>
      <c r="DH1015" s="2" t="s">
        <v>3</v>
      </c>
      <c r="DI1015" s="2" t="s">
        <v>3</v>
      </c>
      <c r="DJ1015" s="2" t="s">
        <v>3</v>
      </c>
      <c r="DK1015" s="2" t="s">
        <v>3</v>
      </c>
      <c r="DL1015" s="2" t="s">
        <v>3</v>
      </c>
      <c r="DM1015" s="2" t="s">
        <v>3</v>
      </c>
      <c r="DN1015" s="2">
        <v>0</v>
      </c>
      <c r="DO1015" s="2">
        <v>0</v>
      </c>
      <c r="DP1015" s="2">
        <v>1</v>
      </c>
      <c r="DQ1015" s="2">
        <v>1</v>
      </c>
      <c r="DR1015" s="2"/>
      <c r="DS1015" s="2"/>
      <c r="DT1015" s="2"/>
      <c r="DU1015" s="2">
        <v>1005</v>
      </c>
      <c r="DV1015" s="2" t="s">
        <v>56</v>
      </c>
      <c r="DW1015" s="2" t="s">
        <v>56</v>
      </c>
      <c r="DX1015" s="2">
        <v>1</v>
      </c>
      <c r="DY1015" s="2"/>
      <c r="DZ1015" s="2" t="s">
        <v>3</v>
      </c>
      <c r="EA1015" s="2" t="s">
        <v>3</v>
      </c>
      <c r="EB1015" s="2" t="s">
        <v>3</v>
      </c>
      <c r="EC1015" s="2" t="s">
        <v>3</v>
      </c>
      <c r="ED1015" s="2"/>
      <c r="EE1015" s="2">
        <v>54328897</v>
      </c>
      <c r="EF1015" s="2">
        <v>8</v>
      </c>
      <c r="EG1015" s="2" t="s">
        <v>31</v>
      </c>
      <c r="EH1015" s="2">
        <v>0</v>
      </c>
      <c r="EI1015" s="2" t="s">
        <v>3</v>
      </c>
      <c r="EJ1015" s="2">
        <v>1</v>
      </c>
      <c r="EK1015" s="2">
        <v>500001</v>
      </c>
      <c r="EL1015" s="2" t="s">
        <v>32</v>
      </c>
      <c r="EM1015" s="2" t="s">
        <v>33</v>
      </c>
      <c r="EN1015" s="2"/>
      <c r="EO1015" s="2" t="s">
        <v>3</v>
      </c>
      <c r="EP1015" s="2"/>
      <c r="EQ1015" s="2">
        <v>0</v>
      </c>
      <c r="ER1015" s="2">
        <v>68.2</v>
      </c>
      <c r="ES1015" s="2">
        <v>68.2</v>
      </c>
      <c r="ET1015" s="2">
        <v>0</v>
      </c>
      <c r="EU1015" s="2">
        <v>0</v>
      </c>
      <c r="EV1015" s="2">
        <v>0</v>
      </c>
      <c r="EW1015" s="2">
        <v>0</v>
      </c>
      <c r="EX1015" s="2">
        <v>0</v>
      </c>
      <c r="EY1015" s="2"/>
      <c r="EZ1015" s="2"/>
      <c r="FA1015" s="2"/>
      <c r="FB1015" s="2"/>
      <c r="FC1015" s="2"/>
      <c r="FD1015" s="2"/>
      <c r="FE1015" s="2"/>
      <c r="FF1015" s="2"/>
      <c r="FG1015" s="2"/>
      <c r="FH1015" s="2"/>
      <c r="FI1015" s="2"/>
      <c r="FJ1015" s="2"/>
      <c r="FK1015" s="2"/>
      <c r="FL1015" s="2"/>
      <c r="FM1015" s="2"/>
      <c r="FN1015" s="2"/>
      <c r="FO1015" s="2"/>
      <c r="FP1015" s="2"/>
      <c r="FQ1015" s="2">
        <v>0</v>
      </c>
      <c r="FR1015" s="2">
        <f t="shared" si="836"/>
        <v>0</v>
      </c>
      <c r="FS1015" s="2">
        <v>0</v>
      </c>
      <c r="FT1015" s="2"/>
      <c r="FU1015" s="2"/>
      <c r="FV1015" s="2"/>
      <c r="FW1015" s="2"/>
      <c r="FX1015" s="2">
        <v>0</v>
      </c>
      <c r="FY1015" s="2">
        <v>0</v>
      </c>
      <c r="FZ1015" s="2"/>
      <c r="GA1015" s="2" t="s">
        <v>3</v>
      </c>
      <c r="GB1015" s="2"/>
      <c r="GC1015" s="2"/>
      <c r="GD1015" s="2">
        <v>1</v>
      </c>
      <c r="GE1015" s="2"/>
      <c r="GF1015" s="2">
        <v>-847016206</v>
      </c>
      <c r="GG1015" s="2">
        <v>2</v>
      </c>
      <c r="GH1015" s="2">
        <v>1</v>
      </c>
      <c r="GI1015" s="2">
        <v>-2</v>
      </c>
      <c r="GJ1015" s="2">
        <v>0</v>
      </c>
      <c r="GK1015" s="2">
        <v>0</v>
      </c>
      <c r="GL1015" s="2">
        <f t="shared" si="837"/>
        <v>0</v>
      </c>
      <c r="GM1015" s="2">
        <f t="shared" si="838"/>
        <v>0</v>
      </c>
      <c r="GN1015" s="2">
        <f t="shared" si="839"/>
        <v>0</v>
      </c>
      <c r="GO1015" s="2">
        <f t="shared" si="840"/>
        <v>0</v>
      </c>
      <c r="GP1015" s="2">
        <f t="shared" si="841"/>
        <v>0</v>
      </c>
      <c r="GQ1015" s="2"/>
      <c r="GR1015" s="2">
        <v>0</v>
      </c>
      <c r="GS1015" s="2">
        <v>3</v>
      </c>
      <c r="GT1015" s="2">
        <v>0</v>
      </c>
      <c r="GU1015" s="2" t="s">
        <v>3</v>
      </c>
      <c r="GV1015" s="2">
        <f t="shared" si="845"/>
        <v>0</v>
      </c>
      <c r="GW1015" s="2">
        <v>1</v>
      </c>
      <c r="GX1015" s="2">
        <f t="shared" si="843"/>
        <v>0</v>
      </c>
      <c r="GY1015" s="2"/>
      <c r="GZ1015" s="2"/>
      <c r="HA1015" s="2">
        <v>0</v>
      </c>
      <c r="HB1015" s="2">
        <v>0</v>
      </c>
      <c r="HC1015" s="2">
        <f t="shared" si="844"/>
        <v>0</v>
      </c>
      <c r="HD1015" s="2"/>
      <c r="HE1015" s="2" t="s">
        <v>3</v>
      </c>
      <c r="HF1015" s="2" t="s">
        <v>3</v>
      </c>
      <c r="HG1015" s="2"/>
      <c r="HH1015" s="2"/>
      <c r="HI1015" s="2"/>
      <c r="HJ1015" s="2"/>
      <c r="HK1015" s="2"/>
      <c r="HL1015" s="2"/>
      <c r="HM1015" s="2" t="s">
        <v>3</v>
      </c>
      <c r="HN1015" s="2" t="s">
        <v>3</v>
      </c>
      <c r="HO1015" s="2" t="s">
        <v>3</v>
      </c>
      <c r="HP1015" s="2" t="s">
        <v>3</v>
      </c>
      <c r="HQ1015" s="2" t="s">
        <v>3</v>
      </c>
      <c r="HR1015" s="2"/>
      <c r="HS1015" s="2"/>
      <c r="HT1015" s="2"/>
      <c r="HU1015" s="2"/>
      <c r="HV1015" s="2"/>
      <c r="HW1015" s="2"/>
      <c r="HX1015" s="2"/>
      <c r="HY1015" s="2"/>
      <c r="HZ1015" s="2"/>
      <c r="IA1015" s="2"/>
      <c r="IB1015" s="2"/>
      <c r="IC1015" s="2"/>
      <c r="ID1015" s="2"/>
      <c r="IE1015" s="2"/>
      <c r="IF1015" s="2"/>
      <c r="IG1015" s="2"/>
      <c r="IH1015" s="2"/>
      <c r="II1015" s="2"/>
      <c r="IJ1015" s="2"/>
      <c r="IK1015" s="2">
        <v>0</v>
      </c>
      <c r="IL1015" s="2"/>
      <c r="IM1015" s="2"/>
      <c r="IN1015" s="2"/>
      <c r="IO1015" s="2"/>
      <c r="IP1015" s="2"/>
      <c r="IQ1015" s="2"/>
      <c r="IR1015" s="2"/>
      <c r="IS1015" s="2"/>
      <c r="IT1015" s="2"/>
      <c r="IU1015" s="2"/>
    </row>
    <row r="1016" spans="1:255" x14ac:dyDescent="0.2">
      <c r="A1016">
        <v>18</v>
      </c>
      <c r="B1016">
        <v>1</v>
      </c>
      <c r="C1016">
        <v>905</v>
      </c>
      <c r="E1016" t="s">
        <v>531</v>
      </c>
      <c r="F1016" t="s">
        <v>54</v>
      </c>
      <c r="G1016" t="s">
        <v>55</v>
      </c>
      <c r="H1016" t="s">
        <v>56</v>
      </c>
      <c r="I1016">
        <f>I1014*J1016</f>
        <v>0</v>
      </c>
      <c r="J1016">
        <v>102</v>
      </c>
      <c r="K1016">
        <v>102</v>
      </c>
      <c r="L1016">
        <v>69.36</v>
      </c>
      <c r="M1016">
        <v>0</v>
      </c>
      <c r="N1016">
        <f t="shared" si="807"/>
        <v>69.36</v>
      </c>
      <c r="O1016">
        <f t="shared" si="808"/>
        <v>0</v>
      </c>
      <c r="P1016">
        <f t="shared" si="809"/>
        <v>0</v>
      </c>
      <c r="Q1016">
        <f t="shared" si="810"/>
        <v>0</v>
      </c>
      <c r="R1016">
        <f t="shared" si="811"/>
        <v>0</v>
      </c>
      <c r="S1016">
        <f t="shared" si="812"/>
        <v>0</v>
      </c>
      <c r="T1016">
        <f t="shared" si="813"/>
        <v>0</v>
      </c>
      <c r="U1016">
        <f t="shared" si="814"/>
        <v>0</v>
      </c>
      <c r="V1016">
        <f t="shared" si="815"/>
        <v>0</v>
      </c>
      <c r="W1016">
        <f t="shared" si="816"/>
        <v>0</v>
      </c>
      <c r="X1016">
        <f t="shared" si="817"/>
        <v>0</v>
      </c>
      <c r="Y1016">
        <f t="shared" si="818"/>
        <v>0</v>
      </c>
      <c r="AA1016">
        <v>69726884</v>
      </c>
      <c r="AB1016">
        <f t="shared" si="819"/>
        <v>133.46</v>
      </c>
      <c r="AC1016">
        <f t="shared" si="851"/>
        <v>133.46</v>
      </c>
      <c r="AD1016">
        <f t="shared" si="848"/>
        <v>0</v>
      </c>
      <c r="AE1016">
        <f t="shared" si="849"/>
        <v>0</v>
      </c>
      <c r="AF1016">
        <f t="shared" si="846"/>
        <v>0</v>
      </c>
      <c r="AG1016">
        <f t="shared" si="823"/>
        <v>0</v>
      </c>
      <c r="AH1016">
        <f t="shared" si="847"/>
        <v>0</v>
      </c>
      <c r="AI1016">
        <f t="shared" si="850"/>
        <v>0</v>
      </c>
      <c r="AJ1016">
        <f t="shared" si="826"/>
        <v>1.2</v>
      </c>
      <c r="AK1016">
        <v>133.46</v>
      </c>
      <c r="AL1016">
        <v>133.46</v>
      </c>
      <c r="AM1016">
        <v>0</v>
      </c>
      <c r="AN1016">
        <v>0</v>
      </c>
      <c r="AO1016">
        <v>0</v>
      </c>
      <c r="AP1016">
        <v>0</v>
      </c>
      <c r="AQ1016">
        <v>0</v>
      </c>
      <c r="AR1016">
        <v>0</v>
      </c>
      <c r="AS1016">
        <v>1.2</v>
      </c>
      <c r="AT1016">
        <v>0</v>
      </c>
      <c r="AU1016">
        <v>0</v>
      </c>
      <c r="AV1016">
        <v>1</v>
      </c>
      <c r="AW1016">
        <v>1</v>
      </c>
      <c r="AZ1016">
        <v>1</v>
      </c>
      <c r="BA1016">
        <v>1</v>
      </c>
      <c r="BB1016">
        <v>1</v>
      </c>
      <c r="BC1016">
        <v>7.56</v>
      </c>
      <c r="BD1016" t="s">
        <v>3</v>
      </c>
      <c r="BE1016" t="s">
        <v>3</v>
      </c>
      <c r="BF1016" t="s">
        <v>3</v>
      </c>
      <c r="BG1016" t="s">
        <v>3</v>
      </c>
      <c r="BH1016">
        <v>3</v>
      </c>
      <c r="BI1016">
        <v>1</v>
      </c>
      <c r="BJ1016" t="s">
        <v>265</v>
      </c>
      <c r="BM1016">
        <v>500001</v>
      </c>
      <c r="BN1016">
        <v>0</v>
      </c>
      <c r="BO1016" t="s">
        <v>3</v>
      </c>
      <c r="BP1016">
        <v>0</v>
      </c>
      <c r="BQ1016">
        <v>8</v>
      </c>
      <c r="BR1016">
        <v>0</v>
      </c>
      <c r="BS1016">
        <v>1</v>
      </c>
      <c r="BT1016">
        <v>1</v>
      </c>
      <c r="BU1016">
        <v>1</v>
      </c>
      <c r="BV1016">
        <v>1</v>
      </c>
      <c r="BW1016">
        <v>1</v>
      </c>
      <c r="BX1016">
        <v>1</v>
      </c>
      <c r="BY1016" t="s">
        <v>3</v>
      </c>
      <c r="BZ1016">
        <v>0</v>
      </c>
      <c r="CA1016">
        <v>0</v>
      </c>
      <c r="CB1016" t="s">
        <v>3</v>
      </c>
      <c r="CE1016">
        <v>0</v>
      </c>
      <c r="CF1016">
        <v>0</v>
      </c>
      <c r="CG1016">
        <v>0</v>
      </c>
      <c r="CH1016">
        <v>82</v>
      </c>
      <c r="CI1016">
        <v>1</v>
      </c>
      <c r="CJ1016">
        <v>0</v>
      </c>
      <c r="CK1016">
        <v>0</v>
      </c>
      <c r="CL1016">
        <v>0</v>
      </c>
      <c r="CM1016">
        <v>0</v>
      </c>
      <c r="CN1016" t="s">
        <v>3</v>
      </c>
      <c r="CO1016">
        <v>0</v>
      </c>
      <c r="CP1016">
        <f t="shared" si="827"/>
        <v>0</v>
      </c>
      <c r="CQ1016">
        <f t="shared" si="828"/>
        <v>1008.9576</v>
      </c>
      <c r="CR1016">
        <f t="shared" si="829"/>
        <v>0</v>
      </c>
      <c r="CS1016">
        <f t="shared" si="830"/>
        <v>0</v>
      </c>
      <c r="CT1016">
        <f t="shared" si="831"/>
        <v>0</v>
      </c>
      <c r="CU1016">
        <f t="shared" si="832"/>
        <v>0</v>
      </c>
      <c r="CV1016">
        <f t="shared" si="833"/>
        <v>0</v>
      </c>
      <c r="CW1016">
        <f t="shared" si="834"/>
        <v>0</v>
      </c>
      <c r="CX1016">
        <f t="shared" si="835"/>
        <v>1.2</v>
      </c>
      <c r="CY1016">
        <f>(S1016+R1016)*(BZ1016/100)</f>
        <v>0</v>
      </c>
      <c r="CZ1016">
        <f>(S1016+R1016)*(CA1016/100)</f>
        <v>0</v>
      </c>
      <c r="DC1016" t="s">
        <v>3</v>
      </c>
      <c r="DD1016" t="s">
        <v>3</v>
      </c>
      <c r="DE1016" t="s">
        <v>3</v>
      </c>
      <c r="DF1016" t="s">
        <v>3</v>
      </c>
      <c r="DG1016" t="s">
        <v>3</v>
      </c>
      <c r="DH1016" t="s">
        <v>3</v>
      </c>
      <c r="DI1016" t="s">
        <v>3</v>
      </c>
      <c r="DJ1016" t="s">
        <v>3</v>
      </c>
      <c r="DK1016" t="s">
        <v>3</v>
      </c>
      <c r="DL1016" t="s">
        <v>3</v>
      </c>
      <c r="DM1016" t="s">
        <v>3</v>
      </c>
      <c r="DN1016">
        <v>0</v>
      </c>
      <c r="DO1016">
        <v>0</v>
      </c>
      <c r="DP1016">
        <v>1</v>
      </c>
      <c r="DQ1016">
        <v>1</v>
      </c>
      <c r="DU1016">
        <v>1005</v>
      </c>
      <c r="DV1016" t="s">
        <v>56</v>
      </c>
      <c r="DW1016" t="s">
        <v>56</v>
      </c>
      <c r="DX1016">
        <v>1</v>
      </c>
      <c r="DZ1016" t="s">
        <v>3</v>
      </c>
      <c r="EA1016" t="s">
        <v>3</v>
      </c>
      <c r="EB1016" t="s">
        <v>3</v>
      </c>
      <c r="EC1016" t="s">
        <v>3</v>
      </c>
      <c r="EE1016">
        <v>54328897</v>
      </c>
      <c r="EF1016">
        <v>8</v>
      </c>
      <c r="EG1016" t="s">
        <v>31</v>
      </c>
      <c r="EH1016">
        <v>0</v>
      </c>
      <c r="EI1016" t="s">
        <v>3</v>
      </c>
      <c r="EJ1016">
        <v>1</v>
      </c>
      <c r="EK1016">
        <v>500001</v>
      </c>
      <c r="EL1016" t="s">
        <v>32</v>
      </c>
      <c r="EM1016" t="s">
        <v>33</v>
      </c>
      <c r="EO1016" t="s">
        <v>3</v>
      </c>
      <c r="EQ1016">
        <v>0</v>
      </c>
      <c r="ER1016">
        <v>965</v>
      </c>
      <c r="ES1016">
        <v>133.46</v>
      </c>
      <c r="ET1016">
        <v>0</v>
      </c>
      <c r="EU1016">
        <v>0</v>
      </c>
      <c r="EV1016">
        <v>0</v>
      </c>
      <c r="EW1016">
        <v>0</v>
      </c>
      <c r="EX1016">
        <v>0</v>
      </c>
      <c r="EZ1016">
        <v>5</v>
      </c>
      <c r="FC1016">
        <v>0</v>
      </c>
      <c r="FD1016">
        <v>18</v>
      </c>
      <c r="FF1016">
        <v>965</v>
      </c>
      <c r="FQ1016">
        <v>0</v>
      </c>
      <c r="FR1016">
        <f t="shared" si="836"/>
        <v>0</v>
      </c>
      <c r="FS1016">
        <v>0</v>
      </c>
      <c r="FX1016">
        <v>0</v>
      </c>
      <c r="FY1016">
        <v>0</v>
      </c>
      <c r="GA1016" t="s">
        <v>58</v>
      </c>
      <c r="GD1016">
        <v>1</v>
      </c>
      <c r="GF1016">
        <v>-847016206</v>
      </c>
      <c r="GG1016">
        <v>2</v>
      </c>
      <c r="GH1016">
        <v>3</v>
      </c>
      <c r="GI1016">
        <v>5</v>
      </c>
      <c r="GJ1016">
        <v>0</v>
      </c>
      <c r="GK1016">
        <v>0</v>
      </c>
      <c r="GL1016">
        <f t="shared" si="837"/>
        <v>0</v>
      </c>
      <c r="GM1016">
        <f t="shared" si="838"/>
        <v>0</v>
      </c>
      <c r="GN1016">
        <f t="shared" si="839"/>
        <v>0</v>
      </c>
      <c r="GO1016">
        <f t="shared" si="840"/>
        <v>0</v>
      </c>
      <c r="GP1016">
        <f t="shared" si="841"/>
        <v>0</v>
      </c>
      <c r="GR1016">
        <v>1</v>
      </c>
      <c r="GS1016">
        <v>1</v>
      </c>
      <c r="GT1016">
        <v>0</v>
      </c>
      <c r="GU1016" t="s">
        <v>3</v>
      </c>
      <c r="GV1016">
        <f t="shared" si="845"/>
        <v>0</v>
      </c>
      <c r="GW1016">
        <v>1</v>
      </c>
      <c r="GX1016">
        <f t="shared" si="843"/>
        <v>0</v>
      </c>
      <c r="HA1016">
        <v>0</v>
      </c>
      <c r="HB1016">
        <v>0</v>
      </c>
      <c r="HC1016">
        <f t="shared" si="844"/>
        <v>0</v>
      </c>
      <c r="HE1016" t="s">
        <v>35</v>
      </c>
      <c r="HF1016" t="s">
        <v>36</v>
      </c>
      <c r="HM1016" t="s">
        <v>3</v>
      </c>
      <c r="HN1016" t="s">
        <v>3</v>
      </c>
      <c r="HO1016" t="s">
        <v>3</v>
      </c>
      <c r="HP1016" t="s">
        <v>3</v>
      </c>
      <c r="HQ1016" t="s">
        <v>3</v>
      </c>
      <c r="IK1016">
        <v>0</v>
      </c>
    </row>
    <row r="1017" spans="1:255" x14ac:dyDescent="0.2">
      <c r="A1017" s="2">
        <v>18</v>
      </c>
      <c r="B1017" s="2">
        <v>1</v>
      </c>
      <c r="C1017" s="2">
        <v>894</v>
      </c>
      <c r="D1017" s="2"/>
      <c r="E1017" s="2" t="s">
        <v>532</v>
      </c>
      <c r="F1017" s="2" t="s">
        <v>66</v>
      </c>
      <c r="G1017" s="2" t="s">
        <v>67</v>
      </c>
      <c r="H1017" s="2" t="s">
        <v>68</v>
      </c>
      <c r="I1017" s="2">
        <f>I1013*J1017</f>
        <v>0</v>
      </c>
      <c r="J1017" s="2">
        <v>0.5</v>
      </c>
      <c r="K1017" s="2">
        <v>0.5</v>
      </c>
      <c r="L1017" s="2">
        <v>0.34</v>
      </c>
      <c r="M1017" s="2">
        <v>0</v>
      </c>
      <c r="N1017" s="2">
        <f t="shared" si="807"/>
        <v>0.34</v>
      </c>
      <c r="O1017" s="2">
        <f t="shared" si="808"/>
        <v>0</v>
      </c>
      <c r="P1017" s="2">
        <f t="shared" si="809"/>
        <v>0</v>
      </c>
      <c r="Q1017" s="2">
        <f t="shared" si="810"/>
        <v>0</v>
      </c>
      <c r="R1017" s="2">
        <f t="shared" si="811"/>
        <v>0</v>
      </c>
      <c r="S1017" s="2">
        <f t="shared" si="812"/>
        <v>0</v>
      </c>
      <c r="T1017" s="2">
        <f t="shared" si="813"/>
        <v>0</v>
      </c>
      <c r="U1017" s="2">
        <f t="shared" si="814"/>
        <v>0</v>
      </c>
      <c r="V1017" s="2">
        <f t="shared" si="815"/>
        <v>0</v>
      </c>
      <c r="W1017" s="2">
        <f t="shared" si="816"/>
        <v>0</v>
      </c>
      <c r="X1017" s="2">
        <f t="shared" si="817"/>
        <v>0</v>
      </c>
      <c r="Y1017" s="2">
        <f t="shared" si="818"/>
        <v>0</v>
      </c>
      <c r="Z1017" s="2"/>
      <c r="AA1017" s="2">
        <v>69726971</v>
      </c>
      <c r="AB1017" s="2">
        <f t="shared" si="819"/>
        <v>1.82</v>
      </c>
      <c r="AC1017" s="2">
        <f t="shared" si="851"/>
        <v>1.82</v>
      </c>
      <c r="AD1017" s="2">
        <f t="shared" si="848"/>
        <v>0</v>
      </c>
      <c r="AE1017" s="2">
        <f t="shared" si="849"/>
        <v>0</v>
      </c>
      <c r="AF1017" s="2">
        <f t="shared" si="846"/>
        <v>0</v>
      </c>
      <c r="AG1017" s="2">
        <f t="shared" si="823"/>
        <v>0</v>
      </c>
      <c r="AH1017" s="2">
        <f t="shared" si="847"/>
        <v>0</v>
      </c>
      <c r="AI1017" s="2">
        <f t="shared" si="850"/>
        <v>0</v>
      </c>
      <c r="AJ1017" s="2">
        <f t="shared" si="826"/>
        <v>0.03</v>
      </c>
      <c r="AK1017" s="2">
        <v>1.82</v>
      </c>
      <c r="AL1017" s="2">
        <v>1.82</v>
      </c>
      <c r="AM1017" s="2">
        <v>0</v>
      </c>
      <c r="AN1017" s="2">
        <v>0</v>
      </c>
      <c r="AO1017" s="2">
        <v>0</v>
      </c>
      <c r="AP1017" s="2">
        <v>0</v>
      </c>
      <c r="AQ1017" s="2">
        <v>0</v>
      </c>
      <c r="AR1017" s="2">
        <v>0</v>
      </c>
      <c r="AS1017" s="2">
        <v>0.03</v>
      </c>
      <c r="AT1017" s="2">
        <v>0</v>
      </c>
      <c r="AU1017" s="2">
        <v>0</v>
      </c>
      <c r="AV1017" s="2">
        <v>1</v>
      </c>
      <c r="AW1017" s="2">
        <v>1</v>
      </c>
      <c r="AX1017" s="2"/>
      <c r="AY1017" s="2"/>
      <c r="AZ1017" s="2">
        <v>1</v>
      </c>
      <c r="BA1017" s="2">
        <v>1</v>
      </c>
      <c r="BB1017" s="2">
        <v>1</v>
      </c>
      <c r="BC1017" s="2">
        <v>1</v>
      </c>
      <c r="BD1017" s="2" t="s">
        <v>3</v>
      </c>
      <c r="BE1017" s="2" t="s">
        <v>3</v>
      </c>
      <c r="BF1017" s="2" t="s">
        <v>3</v>
      </c>
      <c r="BG1017" s="2" t="s">
        <v>3</v>
      </c>
      <c r="BH1017" s="2">
        <v>3</v>
      </c>
      <c r="BI1017" s="2">
        <v>1</v>
      </c>
      <c r="BJ1017" s="2" t="s">
        <v>267</v>
      </c>
      <c r="BK1017" s="2"/>
      <c r="BL1017" s="2"/>
      <c r="BM1017" s="2">
        <v>500001</v>
      </c>
      <c r="BN1017" s="2">
        <v>0</v>
      </c>
      <c r="BO1017" s="2" t="s">
        <v>3</v>
      </c>
      <c r="BP1017" s="2">
        <v>0</v>
      </c>
      <c r="BQ1017" s="2">
        <v>8</v>
      </c>
      <c r="BR1017" s="2">
        <v>0</v>
      </c>
      <c r="BS1017" s="2">
        <v>1</v>
      </c>
      <c r="BT1017" s="2">
        <v>1</v>
      </c>
      <c r="BU1017" s="2">
        <v>1</v>
      </c>
      <c r="BV1017" s="2">
        <v>1</v>
      </c>
      <c r="BW1017" s="2">
        <v>1</v>
      </c>
      <c r="BX1017" s="2">
        <v>1</v>
      </c>
      <c r="BY1017" s="2" t="s">
        <v>3</v>
      </c>
      <c r="BZ1017" s="2">
        <v>0</v>
      </c>
      <c r="CA1017" s="2">
        <v>0</v>
      </c>
      <c r="CB1017" s="2" t="s">
        <v>3</v>
      </c>
      <c r="CC1017" s="2"/>
      <c r="CD1017" s="2"/>
      <c r="CE1017" s="2">
        <v>0</v>
      </c>
      <c r="CF1017" s="2">
        <v>0</v>
      </c>
      <c r="CG1017" s="2">
        <v>0</v>
      </c>
      <c r="CH1017" s="2">
        <v>82</v>
      </c>
      <c r="CI1017" s="2">
        <v>2</v>
      </c>
      <c r="CJ1017" s="2">
        <v>0</v>
      </c>
      <c r="CK1017" s="2">
        <v>0</v>
      </c>
      <c r="CL1017" s="2">
        <v>0</v>
      </c>
      <c r="CM1017" s="2">
        <v>0</v>
      </c>
      <c r="CN1017" s="2" t="s">
        <v>3</v>
      </c>
      <c r="CO1017" s="2">
        <v>0</v>
      </c>
      <c r="CP1017" s="2">
        <f t="shared" si="827"/>
        <v>0</v>
      </c>
      <c r="CQ1017" s="2">
        <f t="shared" si="828"/>
        <v>1.82</v>
      </c>
      <c r="CR1017" s="2">
        <f t="shared" si="829"/>
        <v>0</v>
      </c>
      <c r="CS1017" s="2">
        <f t="shared" si="830"/>
        <v>0</v>
      </c>
      <c r="CT1017" s="2">
        <f t="shared" si="831"/>
        <v>0</v>
      </c>
      <c r="CU1017" s="2">
        <f t="shared" si="832"/>
        <v>0</v>
      </c>
      <c r="CV1017" s="2">
        <f t="shared" si="833"/>
        <v>0</v>
      </c>
      <c r="CW1017" s="2">
        <f t="shared" si="834"/>
        <v>0</v>
      </c>
      <c r="CX1017" s="2">
        <f t="shared" si="835"/>
        <v>0.03</v>
      </c>
      <c r="CY1017" s="2">
        <f>(((S1017+R1017)*AT1017)/100)</f>
        <v>0</v>
      </c>
      <c r="CZ1017" s="2">
        <f>(((S1017+R1017)*AU1017)/100)</f>
        <v>0</v>
      </c>
      <c r="DA1017" s="2"/>
      <c r="DB1017" s="2"/>
      <c r="DC1017" s="2" t="s">
        <v>3</v>
      </c>
      <c r="DD1017" s="2" t="s">
        <v>3</v>
      </c>
      <c r="DE1017" s="2" t="s">
        <v>3</v>
      </c>
      <c r="DF1017" s="2" t="s">
        <v>3</v>
      </c>
      <c r="DG1017" s="2" t="s">
        <v>3</v>
      </c>
      <c r="DH1017" s="2" t="s">
        <v>3</v>
      </c>
      <c r="DI1017" s="2" t="s">
        <v>3</v>
      </c>
      <c r="DJ1017" s="2" t="s">
        <v>3</v>
      </c>
      <c r="DK1017" s="2" t="s">
        <v>3</v>
      </c>
      <c r="DL1017" s="2" t="s">
        <v>3</v>
      </c>
      <c r="DM1017" s="2" t="s">
        <v>3</v>
      </c>
      <c r="DN1017" s="2">
        <v>0</v>
      </c>
      <c r="DO1017" s="2">
        <v>0</v>
      </c>
      <c r="DP1017" s="2">
        <v>1</v>
      </c>
      <c r="DQ1017" s="2">
        <v>1</v>
      </c>
      <c r="DR1017" s="2"/>
      <c r="DS1017" s="2"/>
      <c r="DT1017" s="2"/>
      <c r="DU1017" s="2">
        <v>1009</v>
      </c>
      <c r="DV1017" s="2" t="s">
        <v>68</v>
      </c>
      <c r="DW1017" s="2" t="s">
        <v>68</v>
      </c>
      <c r="DX1017" s="2">
        <v>1</v>
      </c>
      <c r="DY1017" s="2"/>
      <c r="DZ1017" s="2" t="s">
        <v>3</v>
      </c>
      <c r="EA1017" s="2" t="s">
        <v>3</v>
      </c>
      <c r="EB1017" s="2" t="s">
        <v>3</v>
      </c>
      <c r="EC1017" s="2" t="s">
        <v>3</v>
      </c>
      <c r="ED1017" s="2"/>
      <c r="EE1017" s="2">
        <v>54328897</v>
      </c>
      <c r="EF1017" s="2">
        <v>8</v>
      </c>
      <c r="EG1017" s="2" t="s">
        <v>31</v>
      </c>
      <c r="EH1017" s="2">
        <v>0</v>
      </c>
      <c r="EI1017" s="2" t="s">
        <v>3</v>
      </c>
      <c r="EJ1017" s="2">
        <v>1</v>
      </c>
      <c r="EK1017" s="2">
        <v>500001</v>
      </c>
      <c r="EL1017" s="2" t="s">
        <v>32</v>
      </c>
      <c r="EM1017" s="2" t="s">
        <v>33</v>
      </c>
      <c r="EN1017" s="2"/>
      <c r="EO1017" s="2" t="s">
        <v>3</v>
      </c>
      <c r="EP1017" s="2"/>
      <c r="EQ1017" s="2">
        <v>0</v>
      </c>
      <c r="ER1017" s="2">
        <v>1.82</v>
      </c>
      <c r="ES1017" s="2">
        <v>1.82</v>
      </c>
      <c r="ET1017" s="2">
        <v>0</v>
      </c>
      <c r="EU1017" s="2">
        <v>0</v>
      </c>
      <c r="EV1017" s="2">
        <v>0</v>
      </c>
      <c r="EW1017" s="2">
        <v>0</v>
      </c>
      <c r="EX1017" s="2">
        <v>0</v>
      </c>
      <c r="EY1017" s="2"/>
      <c r="EZ1017" s="2"/>
      <c r="FA1017" s="2"/>
      <c r="FB1017" s="2"/>
      <c r="FC1017" s="2"/>
      <c r="FD1017" s="2"/>
      <c r="FE1017" s="2"/>
      <c r="FF1017" s="2"/>
      <c r="FG1017" s="2"/>
      <c r="FH1017" s="2"/>
      <c r="FI1017" s="2"/>
      <c r="FJ1017" s="2"/>
      <c r="FK1017" s="2"/>
      <c r="FL1017" s="2"/>
      <c r="FM1017" s="2"/>
      <c r="FN1017" s="2"/>
      <c r="FO1017" s="2"/>
      <c r="FP1017" s="2"/>
      <c r="FQ1017" s="2">
        <v>0</v>
      </c>
      <c r="FR1017" s="2">
        <f t="shared" si="836"/>
        <v>0</v>
      </c>
      <c r="FS1017" s="2">
        <v>0</v>
      </c>
      <c r="FT1017" s="2"/>
      <c r="FU1017" s="2"/>
      <c r="FV1017" s="2"/>
      <c r="FW1017" s="2"/>
      <c r="FX1017" s="2">
        <v>0</v>
      </c>
      <c r="FY1017" s="2">
        <v>0</v>
      </c>
      <c r="FZ1017" s="2"/>
      <c r="GA1017" s="2" t="s">
        <v>3</v>
      </c>
      <c r="GB1017" s="2"/>
      <c r="GC1017" s="2"/>
      <c r="GD1017" s="2">
        <v>1</v>
      </c>
      <c r="GE1017" s="2"/>
      <c r="GF1017" s="2">
        <v>-2014069362</v>
      </c>
      <c r="GG1017" s="2">
        <v>2</v>
      </c>
      <c r="GH1017" s="2">
        <v>1</v>
      </c>
      <c r="GI1017" s="2">
        <v>-2</v>
      </c>
      <c r="GJ1017" s="2">
        <v>0</v>
      </c>
      <c r="GK1017" s="2">
        <v>0</v>
      </c>
      <c r="GL1017" s="2">
        <f t="shared" si="837"/>
        <v>0</v>
      </c>
      <c r="GM1017" s="2">
        <f t="shared" si="838"/>
        <v>0</v>
      </c>
      <c r="GN1017" s="2">
        <f t="shared" si="839"/>
        <v>0</v>
      </c>
      <c r="GO1017" s="2">
        <f t="shared" si="840"/>
        <v>0</v>
      </c>
      <c r="GP1017" s="2">
        <f t="shared" si="841"/>
        <v>0</v>
      </c>
      <c r="GQ1017" s="2"/>
      <c r="GR1017" s="2">
        <v>0</v>
      </c>
      <c r="GS1017" s="2">
        <v>3</v>
      </c>
      <c r="GT1017" s="2">
        <v>0</v>
      </c>
      <c r="GU1017" s="2" t="s">
        <v>3</v>
      </c>
      <c r="GV1017" s="2">
        <f t="shared" si="845"/>
        <v>0</v>
      </c>
      <c r="GW1017" s="2">
        <v>1</v>
      </c>
      <c r="GX1017" s="2">
        <f t="shared" si="843"/>
        <v>0</v>
      </c>
      <c r="GY1017" s="2"/>
      <c r="GZ1017" s="2"/>
      <c r="HA1017" s="2">
        <v>0</v>
      </c>
      <c r="HB1017" s="2">
        <v>0</v>
      </c>
      <c r="HC1017" s="2">
        <f t="shared" si="844"/>
        <v>0</v>
      </c>
      <c r="HD1017" s="2"/>
      <c r="HE1017" s="2" t="s">
        <v>3</v>
      </c>
      <c r="HF1017" s="2" t="s">
        <v>3</v>
      </c>
      <c r="HG1017" s="2"/>
      <c r="HH1017" s="2"/>
      <c r="HI1017" s="2"/>
      <c r="HJ1017" s="2"/>
      <c r="HK1017" s="2"/>
      <c r="HL1017" s="2"/>
      <c r="HM1017" s="2" t="s">
        <v>3</v>
      </c>
      <c r="HN1017" s="2" t="s">
        <v>3</v>
      </c>
      <c r="HO1017" s="2" t="s">
        <v>3</v>
      </c>
      <c r="HP1017" s="2" t="s">
        <v>3</v>
      </c>
      <c r="HQ1017" s="2" t="s">
        <v>3</v>
      </c>
      <c r="HR1017" s="2"/>
      <c r="HS1017" s="2"/>
      <c r="HT1017" s="2"/>
      <c r="HU1017" s="2"/>
      <c r="HV1017" s="2"/>
      <c r="HW1017" s="2"/>
      <c r="HX1017" s="2"/>
      <c r="HY1017" s="2"/>
      <c r="HZ1017" s="2"/>
      <c r="IA1017" s="2"/>
      <c r="IB1017" s="2"/>
      <c r="IC1017" s="2"/>
      <c r="ID1017" s="2"/>
      <c r="IE1017" s="2"/>
      <c r="IF1017" s="2"/>
      <c r="IG1017" s="2"/>
      <c r="IH1017" s="2"/>
      <c r="II1017" s="2"/>
      <c r="IJ1017" s="2"/>
      <c r="IK1017" s="2">
        <v>0</v>
      </c>
      <c r="IL1017" s="2"/>
      <c r="IM1017" s="2"/>
      <c r="IN1017" s="2"/>
      <c r="IO1017" s="2"/>
      <c r="IP1017" s="2"/>
      <c r="IQ1017" s="2"/>
      <c r="IR1017" s="2"/>
      <c r="IS1017" s="2"/>
      <c r="IT1017" s="2"/>
      <c r="IU1017" s="2"/>
    </row>
    <row r="1018" spans="1:255" x14ac:dyDescent="0.2">
      <c r="A1018">
        <v>18</v>
      </c>
      <c r="B1018">
        <v>1</v>
      </c>
      <c r="C1018">
        <v>906</v>
      </c>
      <c r="E1018" t="s">
        <v>532</v>
      </c>
      <c r="F1018" t="s">
        <v>66</v>
      </c>
      <c r="G1018" t="s">
        <v>67</v>
      </c>
      <c r="H1018" t="s">
        <v>68</v>
      </c>
      <c r="I1018">
        <f>I1014*J1018</f>
        <v>0</v>
      </c>
      <c r="J1018">
        <v>0.5</v>
      </c>
      <c r="K1018">
        <v>0.5</v>
      </c>
      <c r="L1018">
        <v>0.34</v>
      </c>
      <c r="M1018">
        <v>0</v>
      </c>
      <c r="N1018">
        <f t="shared" si="807"/>
        <v>0.34</v>
      </c>
      <c r="O1018">
        <f t="shared" si="808"/>
        <v>0</v>
      </c>
      <c r="P1018">
        <f t="shared" si="809"/>
        <v>0</v>
      </c>
      <c r="Q1018">
        <f t="shared" si="810"/>
        <v>0</v>
      </c>
      <c r="R1018">
        <f t="shared" si="811"/>
        <v>0</v>
      </c>
      <c r="S1018">
        <f t="shared" si="812"/>
        <v>0</v>
      </c>
      <c r="T1018">
        <f t="shared" si="813"/>
        <v>0</v>
      </c>
      <c r="U1018">
        <f t="shared" si="814"/>
        <v>0</v>
      </c>
      <c r="V1018">
        <f t="shared" si="815"/>
        <v>0</v>
      </c>
      <c r="W1018">
        <f t="shared" si="816"/>
        <v>0</v>
      </c>
      <c r="X1018">
        <f t="shared" si="817"/>
        <v>0</v>
      </c>
      <c r="Y1018">
        <f t="shared" si="818"/>
        <v>0</v>
      </c>
      <c r="AA1018">
        <v>69726884</v>
      </c>
      <c r="AB1018">
        <f t="shared" si="819"/>
        <v>4.28</v>
      </c>
      <c r="AC1018">
        <f t="shared" si="851"/>
        <v>4.28</v>
      </c>
      <c r="AD1018">
        <f t="shared" si="848"/>
        <v>0</v>
      </c>
      <c r="AE1018">
        <f t="shared" si="849"/>
        <v>0</v>
      </c>
      <c r="AF1018">
        <f t="shared" si="846"/>
        <v>0</v>
      </c>
      <c r="AG1018">
        <f t="shared" si="823"/>
        <v>0</v>
      </c>
      <c r="AH1018">
        <f t="shared" si="847"/>
        <v>0</v>
      </c>
      <c r="AI1018">
        <f t="shared" si="850"/>
        <v>0</v>
      </c>
      <c r="AJ1018">
        <f t="shared" si="826"/>
        <v>0.03</v>
      </c>
      <c r="AK1018">
        <v>4.2799999999999994</v>
      </c>
      <c r="AL1018">
        <v>4.2799999999999994</v>
      </c>
      <c r="AM1018">
        <v>0</v>
      </c>
      <c r="AN1018">
        <v>0</v>
      </c>
      <c r="AO1018">
        <v>0</v>
      </c>
      <c r="AP1018">
        <v>0</v>
      </c>
      <c r="AQ1018">
        <v>0</v>
      </c>
      <c r="AR1018">
        <v>0</v>
      </c>
      <c r="AS1018">
        <v>0.03</v>
      </c>
      <c r="AT1018">
        <v>0</v>
      </c>
      <c r="AU1018">
        <v>0</v>
      </c>
      <c r="AV1018">
        <v>1</v>
      </c>
      <c r="AW1018">
        <v>1</v>
      </c>
      <c r="AZ1018">
        <v>1</v>
      </c>
      <c r="BA1018">
        <v>1</v>
      </c>
      <c r="BB1018">
        <v>1</v>
      </c>
      <c r="BC1018">
        <v>7.56</v>
      </c>
      <c r="BD1018" t="s">
        <v>3</v>
      </c>
      <c r="BE1018" t="s">
        <v>3</v>
      </c>
      <c r="BF1018" t="s">
        <v>3</v>
      </c>
      <c r="BG1018" t="s">
        <v>3</v>
      </c>
      <c r="BH1018">
        <v>3</v>
      </c>
      <c r="BI1018">
        <v>1</v>
      </c>
      <c r="BJ1018" t="s">
        <v>267</v>
      </c>
      <c r="BM1018">
        <v>500001</v>
      </c>
      <c r="BN1018">
        <v>0</v>
      </c>
      <c r="BO1018" t="s">
        <v>3</v>
      </c>
      <c r="BP1018">
        <v>0</v>
      </c>
      <c r="BQ1018">
        <v>8</v>
      </c>
      <c r="BR1018">
        <v>0</v>
      </c>
      <c r="BS1018">
        <v>1</v>
      </c>
      <c r="BT1018">
        <v>1</v>
      </c>
      <c r="BU1018">
        <v>1</v>
      </c>
      <c r="BV1018">
        <v>1</v>
      </c>
      <c r="BW1018">
        <v>1</v>
      </c>
      <c r="BX1018">
        <v>1</v>
      </c>
      <c r="BY1018" t="s">
        <v>3</v>
      </c>
      <c r="BZ1018">
        <v>0</v>
      </c>
      <c r="CA1018">
        <v>0</v>
      </c>
      <c r="CB1018" t="s">
        <v>3</v>
      </c>
      <c r="CE1018">
        <v>0</v>
      </c>
      <c r="CF1018">
        <v>0</v>
      </c>
      <c r="CG1018">
        <v>0</v>
      </c>
      <c r="CH1018">
        <v>82</v>
      </c>
      <c r="CI1018">
        <v>2</v>
      </c>
      <c r="CJ1018">
        <v>0</v>
      </c>
      <c r="CK1018">
        <v>0</v>
      </c>
      <c r="CL1018">
        <v>0</v>
      </c>
      <c r="CM1018">
        <v>0</v>
      </c>
      <c r="CN1018" t="s">
        <v>3</v>
      </c>
      <c r="CO1018">
        <v>0</v>
      </c>
      <c r="CP1018">
        <f t="shared" si="827"/>
        <v>0</v>
      </c>
      <c r="CQ1018">
        <f t="shared" si="828"/>
        <v>32.3568</v>
      </c>
      <c r="CR1018">
        <f t="shared" si="829"/>
        <v>0</v>
      </c>
      <c r="CS1018">
        <f t="shared" si="830"/>
        <v>0</v>
      </c>
      <c r="CT1018">
        <f t="shared" si="831"/>
        <v>0</v>
      </c>
      <c r="CU1018">
        <f t="shared" si="832"/>
        <v>0</v>
      </c>
      <c r="CV1018">
        <f t="shared" si="833"/>
        <v>0</v>
      </c>
      <c r="CW1018">
        <f t="shared" si="834"/>
        <v>0</v>
      </c>
      <c r="CX1018">
        <f t="shared" si="835"/>
        <v>0.03</v>
      </c>
      <c r="CY1018">
        <f>(S1018+R1018)*(BZ1018/100)</f>
        <v>0</v>
      </c>
      <c r="CZ1018">
        <f>(S1018+R1018)*(CA1018/100)</f>
        <v>0</v>
      </c>
      <c r="DC1018" t="s">
        <v>3</v>
      </c>
      <c r="DD1018" t="s">
        <v>3</v>
      </c>
      <c r="DE1018" t="s">
        <v>3</v>
      </c>
      <c r="DF1018" t="s">
        <v>3</v>
      </c>
      <c r="DG1018" t="s">
        <v>3</v>
      </c>
      <c r="DH1018" t="s">
        <v>3</v>
      </c>
      <c r="DI1018" t="s">
        <v>3</v>
      </c>
      <c r="DJ1018" t="s">
        <v>3</v>
      </c>
      <c r="DK1018" t="s">
        <v>3</v>
      </c>
      <c r="DL1018" t="s">
        <v>3</v>
      </c>
      <c r="DM1018" t="s">
        <v>3</v>
      </c>
      <c r="DN1018">
        <v>0</v>
      </c>
      <c r="DO1018">
        <v>0</v>
      </c>
      <c r="DP1018">
        <v>1</v>
      </c>
      <c r="DQ1018">
        <v>1</v>
      </c>
      <c r="DU1018">
        <v>1009</v>
      </c>
      <c r="DV1018" t="s">
        <v>68</v>
      </c>
      <c r="DW1018" t="s">
        <v>68</v>
      </c>
      <c r="DX1018">
        <v>1</v>
      </c>
      <c r="DZ1018" t="s">
        <v>3</v>
      </c>
      <c r="EA1018" t="s">
        <v>3</v>
      </c>
      <c r="EB1018" t="s">
        <v>3</v>
      </c>
      <c r="EC1018" t="s">
        <v>3</v>
      </c>
      <c r="EE1018">
        <v>54328897</v>
      </c>
      <c r="EF1018">
        <v>8</v>
      </c>
      <c r="EG1018" t="s">
        <v>31</v>
      </c>
      <c r="EH1018">
        <v>0</v>
      </c>
      <c r="EI1018" t="s">
        <v>3</v>
      </c>
      <c r="EJ1018">
        <v>1</v>
      </c>
      <c r="EK1018">
        <v>500001</v>
      </c>
      <c r="EL1018" t="s">
        <v>32</v>
      </c>
      <c r="EM1018" t="s">
        <v>33</v>
      </c>
      <c r="EO1018" t="s">
        <v>3</v>
      </c>
      <c r="EQ1018">
        <v>0</v>
      </c>
      <c r="ER1018">
        <v>31</v>
      </c>
      <c r="ES1018">
        <v>4.2799999999999994</v>
      </c>
      <c r="ET1018">
        <v>0</v>
      </c>
      <c r="EU1018">
        <v>0</v>
      </c>
      <c r="EV1018">
        <v>0</v>
      </c>
      <c r="EW1018">
        <v>0</v>
      </c>
      <c r="EX1018">
        <v>0</v>
      </c>
      <c r="EZ1018">
        <v>5</v>
      </c>
      <c r="FC1018">
        <v>0</v>
      </c>
      <c r="FD1018">
        <v>18</v>
      </c>
      <c r="FF1018">
        <v>31</v>
      </c>
      <c r="FQ1018">
        <v>0</v>
      </c>
      <c r="FR1018">
        <f t="shared" si="836"/>
        <v>0</v>
      </c>
      <c r="FS1018">
        <v>0</v>
      </c>
      <c r="FX1018">
        <v>0</v>
      </c>
      <c r="FY1018">
        <v>0</v>
      </c>
      <c r="GA1018" t="s">
        <v>70</v>
      </c>
      <c r="GD1018">
        <v>1</v>
      </c>
      <c r="GF1018">
        <v>-2014069362</v>
      </c>
      <c r="GG1018">
        <v>2</v>
      </c>
      <c r="GH1018">
        <v>3</v>
      </c>
      <c r="GI1018">
        <v>5</v>
      </c>
      <c r="GJ1018">
        <v>0</v>
      </c>
      <c r="GK1018">
        <v>0</v>
      </c>
      <c r="GL1018">
        <f t="shared" si="837"/>
        <v>0</v>
      </c>
      <c r="GM1018">
        <f t="shared" si="838"/>
        <v>0</v>
      </c>
      <c r="GN1018">
        <f t="shared" si="839"/>
        <v>0</v>
      </c>
      <c r="GO1018">
        <f t="shared" si="840"/>
        <v>0</v>
      </c>
      <c r="GP1018">
        <f t="shared" si="841"/>
        <v>0</v>
      </c>
      <c r="GR1018">
        <v>1</v>
      </c>
      <c r="GS1018">
        <v>1</v>
      </c>
      <c r="GT1018">
        <v>0</v>
      </c>
      <c r="GU1018" t="s">
        <v>3</v>
      </c>
      <c r="GV1018">
        <f t="shared" si="845"/>
        <v>0</v>
      </c>
      <c r="GW1018">
        <v>1</v>
      </c>
      <c r="GX1018">
        <f t="shared" si="843"/>
        <v>0</v>
      </c>
      <c r="HA1018">
        <v>0</v>
      </c>
      <c r="HB1018">
        <v>0</v>
      </c>
      <c r="HC1018">
        <f t="shared" si="844"/>
        <v>0</v>
      </c>
      <c r="HE1018" t="s">
        <v>35</v>
      </c>
      <c r="HF1018" t="s">
        <v>36</v>
      </c>
      <c r="HM1018" t="s">
        <v>3</v>
      </c>
      <c r="HN1018" t="s">
        <v>3</v>
      </c>
      <c r="HO1018" t="s">
        <v>3</v>
      </c>
      <c r="HP1018" t="s">
        <v>3</v>
      </c>
      <c r="HQ1018" t="s">
        <v>3</v>
      </c>
      <c r="IK1018">
        <v>0</v>
      </c>
    </row>
    <row r="1019" spans="1:255" x14ac:dyDescent="0.2">
      <c r="A1019" s="2">
        <v>18</v>
      </c>
      <c r="B1019" s="2">
        <v>1</v>
      </c>
      <c r="C1019" s="2">
        <v>895</v>
      </c>
      <c r="D1019" s="2"/>
      <c r="E1019" s="2" t="s">
        <v>533</v>
      </c>
      <c r="F1019" s="2" t="s">
        <v>72</v>
      </c>
      <c r="G1019" s="2" t="s">
        <v>73</v>
      </c>
      <c r="H1019" s="2" t="s">
        <v>68</v>
      </c>
      <c r="I1019" s="2">
        <f>I1013*J1019</f>
        <v>0</v>
      </c>
      <c r="J1019" s="2">
        <v>450</v>
      </c>
      <c r="K1019" s="2">
        <v>450</v>
      </c>
      <c r="L1019" s="2">
        <v>306</v>
      </c>
      <c r="M1019" s="2">
        <v>0</v>
      </c>
      <c r="N1019" s="2">
        <f t="shared" si="807"/>
        <v>306</v>
      </c>
      <c r="O1019" s="2">
        <f t="shared" si="808"/>
        <v>0</v>
      </c>
      <c r="P1019" s="2">
        <f t="shared" si="809"/>
        <v>0</v>
      </c>
      <c r="Q1019" s="2">
        <f t="shared" si="810"/>
        <v>0</v>
      </c>
      <c r="R1019" s="2">
        <f t="shared" si="811"/>
        <v>0</v>
      </c>
      <c r="S1019" s="2">
        <f t="shared" si="812"/>
        <v>0</v>
      </c>
      <c r="T1019" s="2">
        <f t="shared" si="813"/>
        <v>0</v>
      </c>
      <c r="U1019" s="2">
        <f t="shared" si="814"/>
        <v>0</v>
      </c>
      <c r="V1019" s="2">
        <f t="shared" si="815"/>
        <v>0</v>
      </c>
      <c r="W1019" s="2">
        <f t="shared" si="816"/>
        <v>0</v>
      </c>
      <c r="X1019" s="2">
        <f t="shared" si="817"/>
        <v>0</v>
      </c>
      <c r="Y1019" s="2">
        <f t="shared" si="818"/>
        <v>0</v>
      </c>
      <c r="Z1019" s="2"/>
      <c r="AA1019" s="2">
        <v>69726971</v>
      </c>
      <c r="AB1019" s="2">
        <f t="shared" si="819"/>
        <v>1.38</v>
      </c>
      <c r="AC1019" s="2">
        <f t="shared" si="851"/>
        <v>1.38</v>
      </c>
      <c r="AD1019" s="2">
        <f t="shared" si="848"/>
        <v>0</v>
      </c>
      <c r="AE1019" s="2">
        <f t="shared" si="849"/>
        <v>0</v>
      </c>
      <c r="AF1019" s="2">
        <f t="shared" si="846"/>
        <v>0</v>
      </c>
      <c r="AG1019" s="2">
        <f t="shared" si="823"/>
        <v>0</v>
      </c>
      <c r="AH1019" s="2">
        <f t="shared" si="847"/>
        <v>0</v>
      </c>
      <c r="AI1019" s="2">
        <f t="shared" si="850"/>
        <v>0</v>
      </c>
      <c r="AJ1019" s="2">
        <f t="shared" si="826"/>
        <v>0.01</v>
      </c>
      <c r="AK1019" s="2">
        <v>1.38</v>
      </c>
      <c r="AL1019" s="2">
        <v>1.38</v>
      </c>
      <c r="AM1019" s="2">
        <v>0</v>
      </c>
      <c r="AN1019" s="2">
        <v>0</v>
      </c>
      <c r="AO1019" s="2">
        <v>0</v>
      </c>
      <c r="AP1019" s="2">
        <v>0</v>
      </c>
      <c r="AQ1019" s="2">
        <v>0</v>
      </c>
      <c r="AR1019" s="2">
        <v>0</v>
      </c>
      <c r="AS1019" s="2">
        <v>0.01</v>
      </c>
      <c r="AT1019" s="2">
        <v>0</v>
      </c>
      <c r="AU1019" s="2">
        <v>0</v>
      </c>
      <c r="AV1019" s="2">
        <v>1</v>
      </c>
      <c r="AW1019" s="2">
        <v>1</v>
      </c>
      <c r="AX1019" s="2"/>
      <c r="AY1019" s="2"/>
      <c r="AZ1019" s="2">
        <v>1</v>
      </c>
      <c r="BA1019" s="2">
        <v>1</v>
      </c>
      <c r="BB1019" s="2">
        <v>1</v>
      </c>
      <c r="BC1019" s="2">
        <v>1</v>
      </c>
      <c r="BD1019" s="2" t="s">
        <v>3</v>
      </c>
      <c r="BE1019" s="2" t="s">
        <v>3</v>
      </c>
      <c r="BF1019" s="2" t="s">
        <v>3</v>
      </c>
      <c r="BG1019" s="2" t="s">
        <v>3</v>
      </c>
      <c r="BH1019" s="2">
        <v>3</v>
      </c>
      <c r="BI1019" s="2">
        <v>1</v>
      </c>
      <c r="BJ1019" s="2" t="s">
        <v>269</v>
      </c>
      <c r="BK1019" s="2"/>
      <c r="BL1019" s="2"/>
      <c r="BM1019" s="2">
        <v>500001</v>
      </c>
      <c r="BN1019" s="2">
        <v>0</v>
      </c>
      <c r="BO1019" s="2" t="s">
        <v>3</v>
      </c>
      <c r="BP1019" s="2">
        <v>0</v>
      </c>
      <c r="BQ1019" s="2">
        <v>8</v>
      </c>
      <c r="BR1019" s="2">
        <v>0</v>
      </c>
      <c r="BS1019" s="2">
        <v>1</v>
      </c>
      <c r="BT1019" s="2">
        <v>1</v>
      </c>
      <c r="BU1019" s="2">
        <v>1</v>
      </c>
      <c r="BV1019" s="2">
        <v>1</v>
      </c>
      <c r="BW1019" s="2">
        <v>1</v>
      </c>
      <c r="BX1019" s="2">
        <v>1</v>
      </c>
      <c r="BY1019" s="2" t="s">
        <v>3</v>
      </c>
      <c r="BZ1019" s="2">
        <v>0</v>
      </c>
      <c r="CA1019" s="2">
        <v>0</v>
      </c>
      <c r="CB1019" s="2" t="s">
        <v>3</v>
      </c>
      <c r="CC1019" s="2"/>
      <c r="CD1019" s="2"/>
      <c r="CE1019" s="2">
        <v>0</v>
      </c>
      <c r="CF1019" s="2">
        <v>0</v>
      </c>
      <c r="CG1019" s="2">
        <v>0</v>
      </c>
      <c r="CH1019" s="2">
        <v>82</v>
      </c>
      <c r="CI1019" s="2">
        <v>3</v>
      </c>
      <c r="CJ1019" s="2">
        <v>0</v>
      </c>
      <c r="CK1019" s="2">
        <v>0</v>
      </c>
      <c r="CL1019" s="2">
        <v>0</v>
      </c>
      <c r="CM1019" s="2">
        <v>0</v>
      </c>
      <c r="CN1019" s="2" t="s">
        <v>3</v>
      </c>
      <c r="CO1019" s="2">
        <v>0</v>
      </c>
      <c r="CP1019" s="2">
        <f t="shared" si="827"/>
        <v>0</v>
      </c>
      <c r="CQ1019" s="2">
        <f t="shared" si="828"/>
        <v>1.38</v>
      </c>
      <c r="CR1019" s="2">
        <f t="shared" si="829"/>
        <v>0</v>
      </c>
      <c r="CS1019" s="2">
        <f t="shared" si="830"/>
        <v>0</v>
      </c>
      <c r="CT1019" s="2">
        <f t="shared" si="831"/>
        <v>0</v>
      </c>
      <c r="CU1019" s="2">
        <f t="shared" si="832"/>
        <v>0</v>
      </c>
      <c r="CV1019" s="2">
        <f t="shared" si="833"/>
        <v>0</v>
      </c>
      <c r="CW1019" s="2">
        <f t="shared" si="834"/>
        <v>0</v>
      </c>
      <c r="CX1019" s="2">
        <f t="shared" si="835"/>
        <v>0.01</v>
      </c>
      <c r="CY1019" s="2">
        <f>(((S1019+R1019)*AT1019)/100)</f>
        <v>0</v>
      </c>
      <c r="CZ1019" s="2">
        <f>(((S1019+R1019)*AU1019)/100)</f>
        <v>0</v>
      </c>
      <c r="DA1019" s="2"/>
      <c r="DB1019" s="2"/>
      <c r="DC1019" s="2" t="s">
        <v>3</v>
      </c>
      <c r="DD1019" s="2" t="s">
        <v>3</v>
      </c>
      <c r="DE1019" s="2" t="s">
        <v>3</v>
      </c>
      <c r="DF1019" s="2" t="s">
        <v>3</v>
      </c>
      <c r="DG1019" s="2" t="s">
        <v>3</v>
      </c>
      <c r="DH1019" s="2" t="s">
        <v>3</v>
      </c>
      <c r="DI1019" s="2" t="s">
        <v>3</v>
      </c>
      <c r="DJ1019" s="2" t="s">
        <v>3</v>
      </c>
      <c r="DK1019" s="2" t="s">
        <v>3</v>
      </c>
      <c r="DL1019" s="2" t="s">
        <v>3</v>
      </c>
      <c r="DM1019" s="2" t="s">
        <v>3</v>
      </c>
      <c r="DN1019" s="2">
        <v>0</v>
      </c>
      <c r="DO1019" s="2">
        <v>0</v>
      </c>
      <c r="DP1019" s="2">
        <v>1</v>
      </c>
      <c r="DQ1019" s="2">
        <v>1</v>
      </c>
      <c r="DR1019" s="2"/>
      <c r="DS1019" s="2"/>
      <c r="DT1019" s="2"/>
      <c r="DU1019" s="2">
        <v>1009</v>
      </c>
      <c r="DV1019" s="2" t="s">
        <v>68</v>
      </c>
      <c r="DW1019" s="2" t="s">
        <v>68</v>
      </c>
      <c r="DX1019" s="2">
        <v>1</v>
      </c>
      <c r="DY1019" s="2"/>
      <c r="DZ1019" s="2" t="s">
        <v>3</v>
      </c>
      <c r="EA1019" s="2" t="s">
        <v>3</v>
      </c>
      <c r="EB1019" s="2" t="s">
        <v>3</v>
      </c>
      <c r="EC1019" s="2" t="s">
        <v>3</v>
      </c>
      <c r="ED1019" s="2"/>
      <c r="EE1019" s="2">
        <v>54328897</v>
      </c>
      <c r="EF1019" s="2">
        <v>8</v>
      </c>
      <c r="EG1019" s="2" t="s">
        <v>31</v>
      </c>
      <c r="EH1019" s="2">
        <v>0</v>
      </c>
      <c r="EI1019" s="2" t="s">
        <v>3</v>
      </c>
      <c r="EJ1019" s="2">
        <v>1</v>
      </c>
      <c r="EK1019" s="2">
        <v>500001</v>
      </c>
      <c r="EL1019" s="2" t="s">
        <v>32</v>
      </c>
      <c r="EM1019" s="2" t="s">
        <v>33</v>
      </c>
      <c r="EN1019" s="2"/>
      <c r="EO1019" s="2" t="s">
        <v>3</v>
      </c>
      <c r="EP1019" s="2"/>
      <c r="EQ1019" s="2">
        <v>0</v>
      </c>
      <c r="ER1019" s="2">
        <v>1.38</v>
      </c>
      <c r="ES1019" s="2">
        <v>1.38</v>
      </c>
      <c r="ET1019" s="2">
        <v>0</v>
      </c>
      <c r="EU1019" s="2">
        <v>0</v>
      </c>
      <c r="EV1019" s="2">
        <v>0</v>
      </c>
      <c r="EW1019" s="2">
        <v>0</v>
      </c>
      <c r="EX1019" s="2">
        <v>0</v>
      </c>
      <c r="EY1019" s="2"/>
      <c r="EZ1019" s="2"/>
      <c r="FA1019" s="2"/>
      <c r="FB1019" s="2"/>
      <c r="FC1019" s="2"/>
      <c r="FD1019" s="2"/>
      <c r="FE1019" s="2"/>
      <c r="FF1019" s="2"/>
      <c r="FG1019" s="2"/>
      <c r="FH1019" s="2"/>
      <c r="FI1019" s="2"/>
      <c r="FJ1019" s="2"/>
      <c r="FK1019" s="2"/>
      <c r="FL1019" s="2"/>
      <c r="FM1019" s="2"/>
      <c r="FN1019" s="2"/>
      <c r="FO1019" s="2"/>
      <c r="FP1019" s="2"/>
      <c r="FQ1019" s="2">
        <v>0</v>
      </c>
      <c r="FR1019" s="2">
        <f t="shared" si="836"/>
        <v>0</v>
      </c>
      <c r="FS1019" s="2">
        <v>0</v>
      </c>
      <c r="FT1019" s="2"/>
      <c r="FU1019" s="2"/>
      <c r="FV1019" s="2"/>
      <c r="FW1019" s="2"/>
      <c r="FX1019" s="2">
        <v>0</v>
      </c>
      <c r="FY1019" s="2">
        <v>0</v>
      </c>
      <c r="FZ1019" s="2"/>
      <c r="GA1019" s="2" t="s">
        <v>3</v>
      </c>
      <c r="GB1019" s="2"/>
      <c r="GC1019" s="2"/>
      <c r="GD1019" s="2">
        <v>1</v>
      </c>
      <c r="GE1019" s="2"/>
      <c r="GF1019" s="2">
        <v>-390679098</v>
      </c>
      <c r="GG1019" s="2">
        <v>2</v>
      </c>
      <c r="GH1019" s="2">
        <v>1</v>
      </c>
      <c r="GI1019" s="2">
        <v>-2</v>
      </c>
      <c r="GJ1019" s="2">
        <v>0</v>
      </c>
      <c r="GK1019" s="2">
        <v>0</v>
      </c>
      <c r="GL1019" s="2">
        <f t="shared" si="837"/>
        <v>0</v>
      </c>
      <c r="GM1019" s="2">
        <f t="shared" si="838"/>
        <v>0</v>
      </c>
      <c r="GN1019" s="2">
        <f t="shared" si="839"/>
        <v>0</v>
      </c>
      <c r="GO1019" s="2">
        <f t="shared" si="840"/>
        <v>0</v>
      </c>
      <c r="GP1019" s="2">
        <f t="shared" si="841"/>
        <v>0</v>
      </c>
      <c r="GQ1019" s="2"/>
      <c r="GR1019" s="2">
        <v>0</v>
      </c>
      <c r="GS1019" s="2">
        <v>3</v>
      </c>
      <c r="GT1019" s="2">
        <v>0</v>
      </c>
      <c r="GU1019" s="2" t="s">
        <v>3</v>
      </c>
      <c r="GV1019" s="2">
        <f t="shared" si="845"/>
        <v>0</v>
      </c>
      <c r="GW1019" s="2">
        <v>1</v>
      </c>
      <c r="GX1019" s="2">
        <f t="shared" si="843"/>
        <v>0</v>
      </c>
      <c r="GY1019" s="2"/>
      <c r="GZ1019" s="2"/>
      <c r="HA1019" s="2">
        <v>0</v>
      </c>
      <c r="HB1019" s="2">
        <v>0</v>
      </c>
      <c r="HC1019" s="2">
        <f t="shared" si="844"/>
        <v>0</v>
      </c>
      <c r="HD1019" s="2"/>
      <c r="HE1019" s="2" t="s">
        <v>3</v>
      </c>
      <c r="HF1019" s="2" t="s">
        <v>3</v>
      </c>
      <c r="HG1019" s="2"/>
      <c r="HH1019" s="2"/>
      <c r="HI1019" s="2"/>
      <c r="HJ1019" s="2"/>
      <c r="HK1019" s="2"/>
      <c r="HL1019" s="2"/>
      <c r="HM1019" s="2" t="s">
        <v>3</v>
      </c>
      <c r="HN1019" s="2" t="s">
        <v>3</v>
      </c>
      <c r="HO1019" s="2" t="s">
        <v>3</v>
      </c>
      <c r="HP1019" s="2" t="s">
        <v>3</v>
      </c>
      <c r="HQ1019" s="2" t="s">
        <v>3</v>
      </c>
      <c r="HR1019" s="2"/>
      <c r="HS1019" s="2"/>
      <c r="HT1019" s="2"/>
      <c r="HU1019" s="2"/>
      <c r="HV1019" s="2"/>
      <c r="HW1019" s="2"/>
      <c r="HX1019" s="2"/>
      <c r="HY1019" s="2"/>
      <c r="HZ1019" s="2"/>
      <c r="IA1019" s="2"/>
      <c r="IB1019" s="2"/>
      <c r="IC1019" s="2"/>
      <c r="ID1019" s="2"/>
      <c r="IE1019" s="2"/>
      <c r="IF1019" s="2"/>
      <c r="IG1019" s="2"/>
      <c r="IH1019" s="2"/>
      <c r="II1019" s="2"/>
      <c r="IJ1019" s="2"/>
      <c r="IK1019" s="2">
        <v>0</v>
      </c>
      <c r="IL1019" s="2"/>
      <c r="IM1019" s="2"/>
      <c r="IN1019" s="2"/>
      <c r="IO1019" s="2"/>
      <c r="IP1019" s="2"/>
      <c r="IQ1019" s="2"/>
      <c r="IR1019" s="2"/>
      <c r="IS1019" s="2"/>
      <c r="IT1019" s="2"/>
      <c r="IU1019" s="2"/>
    </row>
    <row r="1020" spans="1:255" x14ac:dyDescent="0.2">
      <c r="A1020">
        <v>18</v>
      </c>
      <c r="B1020">
        <v>1</v>
      </c>
      <c r="C1020">
        <v>907</v>
      </c>
      <c r="E1020" t="s">
        <v>533</v>
      </c>
      <c r="F1020" t="s">
        <v>72</v>
      </c>
      <c r="G1020" t="s">
        <v>73</v>
      </c>
      <c r="H1020" t="s">
        <v>68</v>
      </c>
      <c r="I1020">
        <f>I1014*J1020</f>
        <v>0</v>
      </c>
      <c r="J1020">
        <v>450</v>
      </c>
      <c r="K1020">
        <v>450</v>
      </c>
      <c r="L1020">
        <v>306</v>
      </c>
      <c r="M1020">
        <v>0</v>
      </c>
      <c r="N1020">
        <f t="shared" si="807"/>
        <v>306</v>
      </c>
      <c r="O1020">
        <f t="shared" si="808"/>
        <v>0</v>
      </c>
      <c r="P1020">
        <f t="shared" si="809"/>
        <v>0</v>
      </c>
      <c r="Q1020">
        <f t="shared" si="810"/>
        <v>0</v>
      </c>
      <c r="R1020">
        <f t="shared" si="811"/>
        <v>0</v>
      </c>
      <c r="S1020">
        <f t="shared" si="812"/>
        <v>0</v>
      </c>
      <c r="T1020">
        <f t="shared" si="813"/>
        <v>0</v>
      </c>
      <c r="U1020">
        <f t="shared" si="814"/>
        <v>0</v>
      </c>
      <c r="V1020">
        <f t="shared" si="815"/>
        <v>0</v>
      </c>
      <c r="W1020">
        <f t="shared" si="816"/>
        <v>0</v>
      </c>
      <c r="X1020">
        <f t="shared" si="817"/>
        <v>0</v>
      </c>
      <c r="Y1020">
        <f t="shared" si="818"/>
        <v>0</v>
      </c>
      <c r="AA1020">
        <v>69726884</v>
      </c>
      <c r="AB1020">
        <f t="shared" si="819"/>
        <v>1.06</v>
      </c>
      <c r="AC1020">
        <f t="shared" si="851"/>
        <v>1.06</v>
      </c>
      <c r="AD1020">
        <f t="shared" si="848"/>
        <v>0</v>
      </c>
      <c r="AE1020">
        <f t="shared" si="849"/>
        <v>0</v>
      </c>
      <c r="AF1020">
        <f t="shared" si="846"/>
        <v>0</v>
      </c>
      <c r="AG1020">
        <f t="shared" si="823"/>
        <v>0</v>
      </c>
      <c r="AH1020">
        <f t="shared" si="847"/>
        <v>0</v>
      </c>
      <c r="AI1020">
        <f t="shared" si="850"/>
        <v>0</v>
      </c>
      <c r="AJ1020">
        <f t="shared" si="826"/>
        <v>0.01</v>
      </c>
      <c r="AK1020">
        <v>1.06</v>
      </c>
      <c r="AL1020">
        <v>1.06</v>
      </c>
      <c r="AM1020">
        <v>0</v>
      </c>
      <c r="AN1020">
        <v>0</v>
      </c>
      <c r="AO1020">
        <v>0</v>
      </c>
      <c r="AP1020">
        <v>0</v>
      </c>
      <c r="AQ1020">
        <v>0</v>
      </c>
      <c r="AR1020">
        <v>0</v>
      </c>
      <c r="AS1020">
        <v>0.01</v>
      </c>
      <c r="AT1020">
        <v>0</v>
      </c>
      <c r="AU1020">
        <v>0</v>
      </c>
      <c r="AV1020">
        <v>1</v>
      </c>
      <c r="AW1020">
        <v>1</v>
      </c>
      <c r="AZ1020">
        <v>1</v>
      </c>
      <c r="BA1020">
        <v>1</v>
      </c>
      <c r="BB1020">
        <v>1</v>
      </c>
      <c r="BC1020">
        <v>7.56</v>
      </c>
      <c r="BD1020" t="s">
        <v>3</v>
      </c>
      <c r="BE1020" t="s">
        <v>3</v>
      </c>
      <c r="BF1020" t="s">
        <v>3</v>
      </c>
      <c r="BG1020" t="s">
        <v>3</v>
      </c>
      <c r="BH1020">
        <v>3</v>
      </c>
      <c r="BI1020">
        <v>1</v>
      </c>
      <c r="BJ1020" t="s">
        <v>269</v>
      </c>
      <c r="BM1020">
        <v>500001</v>
      </c>
      <c r="BN1020">
        <v>0</v>
      </c>
      <c r="BO1020" t="s">
        <v>3</v>
      </c>
      <c r="BP1020">
        <v>0</v>
      </c>
      <c r="BQ1020">
        <v>8</v>
      </c>
      <c r="BR1020">
        <v>0</v>
      </c>
      <c r="BS1020">
        <v>1</v>
      </c>
      <c r="BT1020">
        <v>1</v>
      </c>
      <c r="BU1020">
        <v>1</v>
      </c>
      <c r="BV1020">
        <v>1</v>
      </c>
      <c r="BW1020">
        <v>1</v>
      </c>
      <c r="BX1020">
        <v>1</v>
      </c>
      <c r="BY1020" t="s">
        <v>3</v>
      </c>
      <c r="BZ1020">
        <v>0</v>
      </c>
      <c r="CA1020">
        <v>0</v>
      </c>
      <c r="CB1020" t="s">
        <v>3</v>
      </c>
      <c r="CE1020">
        <v>0</v>
      </c>
      <c r="CF1020">
        <v>0</v>
      </c>
      <c r="CG1020">
        <v>0</v>
      </c>
      <c r="CH1020">
        <v>82</v>
      </c>
      <c r="CI1020">
        <v>3</v>
      </c>
      <c r="CJ1020">
        <v>0</v>
      </c>
      <c r="CK1020">
        <v>0</v>
      </c>
      <c r="CL1020">
        <v>0</v>
      </c>
      <c r="CM1020">
        <v>0</v>
      </c>
      <c r="CN1020" t="s">
        <v>3</v>
      </c>
      <c r="CO1020">
        <v>0</v>
      </c>
      <c r="CP1020">
        <f t="shared" si="827"/>
        <v>0</v>
      </c>
      <c r="CQ1020">
        <f t="shared" si="828"/>
        <v>8.0136000000000003</v>
      </c>
      <c r="CR1020">
        <f t="shared" si="829"/>
        <v>0</v>
      </c>
      <c r="CS1020">
        <f t="shared" si="830"/>
        <v>0</v>
      </c>
      <c r="CT1020">
        <f t="shared" si="831"/>
        <v>0</v>
      </c>
      <c r="CU1020">
        <f t="shared" si="832"/>
        <v>0</v>
      </c>
      <c r="CV1020">
        <f t="shared" si="833"/>
        <v>0</v>
      </c>
      <c r="CW1020">
        <f t="shared" si="834"/>
        <v>0</v>
      </c>
      <c r="CX1020">
        <f t="shared" si="835"/>
        <v>0.01</v>
      </c>
      <c r="CY1020">
        <f>(S1020+R1020)*(BZ1020/100)</f>
        <v>0</v>
      </c>
      <c r="CZ1020">
        <f>(S1020+R1020)*(CA1020/100)</f>
        <v>0</v>
      </c>
      <c r="DC1020" t="s">
        <v>3</v>
      </c>
      <c r="DD1020" t="s">
        <v>3</v>
      </c>
      <c r="DE1020" t="s">
        <v>3</v>
      </c>
      <c r="DF1020" t="s">
        <v>3</v>
      </c>
      <c r="DG1020" t="s">
        <v>3</v>
      </c>
      <c r="DH1020" t="s">
        <v>3</v>
      </c>
      <c r="DI1020" t="s">
        <v>3</v>
      </c>
      <c r="DJ1020" t="s">
        <v>3</v>
      </c>
      <c r="DK1020" t="s">
        <v>3</v>
      </c>
      <c r="DL1020" t="s">
        <v>3</v>
      </c>
      <c r="DM1020" t="s">
        <v>3</v>
      </c>
      <c r="DN1020">
        <v>0</v>
      </c>
      <c r="DO1020">
        <v>0</v>
      </c>
      <c r="DP1020">
        <v>1</v>
      </c>
      <c r="DQ1020">
        <v>1</v>
      </c>
      <c r="DU1020">
        <v>1009</v>
      </c>
      <c r="DV1020" t="s">
        <v>68</v>
      </c>
      <c r="DW1020" t="s">
        <v>68</v>
      </c>
      <c r="DX1020">
        <v>1</v>
      </c>
      <c r="DZ1020" t="s">
        <v>3</v>
      </c>
      <c r="EA1020" t="s">
        <v>3</v>
      </c>
      <c r="EB1020" t="s">
        <v>3</v>
      </c>
      <c r="EC1020" t="s">
        <v>3</v>
      </c>
      <c r="EE1020">
        <v>54328897</v>
      </c>
      <c r="EF1020">
        <v>8</v>
      </c>
      <c r="EG1020" t="s">
        <v>31</v>
      </c>
      <c r="EH1020">
        <v>0</v>
      </c>
      <c r="EI1020" t="s">
        <v>3</v>
      </c>
      <c r="EJ1020">
        <v>1</v>
      </c>
      <c r="EK1020">
        <v>500001</v>
      </c>
      <c r="EL1020" t="s">
        <v>32</v>
      </c>
      <c r="EM1020" t="s">
        <v>33</v>
      </c>
      <c r="EO1020" t="s">
        <v>3</v>
      </c>
      <c r="EQ1020">
        <v>0</v>
      </c>
      <c r="ER1020">
        <v>7.63</v>
      </c>
      <c r="ES1020">
        <v>1.06</v>
      </c>
      <c r="ET1020">
        <v>0</v>
      </c>
      <c r="EU1020">
        <v>0</v>
      </c>
      <c r="EV1020">
        <v>0</v>
      </c>
      <c r="EW1020">
        <v>0</v>
      </c>
      <c r="EX1020">
        <v>0</v>
      </c>
      <c r="EZ1020">
        <v>5</v>
      </c>
      <c r="FC1020">
        <v>0</v>
      </c>
      <c r="FD1020">
        <v>18</v>
      </c>
      <c r="FF1020">
        <v>7.63</v>
      </c>
      <c r="FQ1020">
        <v>0</v>
      </c>
      <c r="FR1020">
        <f t="shared" si="836"/>
        <v>0</v>
      </c>
      <c r="FS1020">
        <v>0</v>
      </c>
      <c r="FX1020">
        <v>0</v>
      </c>
      <c r="FY1020">
        <v>0</v>
      </c>
      <c r="GA1020" t="s">
        <v>75</v>
      </c>
      <c r="GD1020">
        <v>1</v>
      </c>
      <c r="GF1020">
        <v>-390679098</v>
      </c>
      <c r="GG1020">
        <v>2</v>
      </c>
      <c r="GH1020">
        <v>3</v>
      </c>
      <c r="GI1020">
        <v>5</v>
      </c>
      <c r="GJ1020">
        <v>0</v>
      </c>
      <c r="GK1020">
        <v>0</v>
      </c>
      <c r="GL1020">
        <f t="shared" si="837"/>
        <v>0</v>
      </c>
      <c r="GM1020">
        <f t="shared" si="838"/>
        <v>0</v>
      </c>
      <c r="GN1020">
        <f t="shared" si="839"/>
        <v>0</v>
      </c>
      <c r="GO1020">
        <f t="shared" si="840"/>
        <v>0</v>
      </c>
      <c r="GP1020">
        <f t="shared" si="841"/>
        <v>0</v>
      </c>
      <c r="GR1020">
        <v>1</v>
      </c>
      <c r="GS1020">
        <v>1</v>
      </c>
      <c r="GT1020">
        <v>0</v>
      </c>
      <c r="GU1020" t="s">
        <v>3</v>
      </c>
      <c r="GV1020">
        <f t="shared" si="845"/>
        <v>0</v>
      </c>
      <c r="GW1020">
        <v>1</v>
      </c>
      <c r="GX1020">
        <f t="shared" si="843"/>
        <v>0</v>
      </c>
      <c r="HA1020">
        <v>0</v>
      </c>
      <c r="HB1020">
        <v>0</v>
      </c>
      <c r="HC1020">
        <f t="shared" si="844"/>
        <v>0</v>
      </c>
      <c r="HE1020" t="s">
        <v>35</v>
      </c>
      <c r="HF1020" t="s">
        <v>36</v>
      </c>
      <c r="HM1020" t="s">
        <v>3</v>
      </c>
      <c r="HN1020" t="s">
        <v>3</v>
      </c>
      <c r="HO1020" t="s">
        <v>3</v>
      </c>
      <c r="HP1020" t="s">
        <v>3</v>
      </c>
      <c r="HQ1020" t="s">
        <v>3</v>
      </c>
      <c r="IK1020">
        <v>0</v>
      </c>
    </row>
    <row r="1021" spans="1:255" x14ac:dyDescent="0.2">
      <c r="A1021" s="2">
        <v>18</v>
      </c>
      <c r="B1021" s="2">
        <v>1</v>
      </c>
      <c r="C1021" s="2">
        <v>896</v>
      </c>
      <c r="D1021" s="2"/>
      <c r="E1021" s="2" t="s">
        <v>534</v>
      </c>
      <c r="F1021" s="2" t="s">
        <v>76</v>
      </c>
      <c r="G1021" s="2" t="s">
        <v>77</v>
      </c>
      <c r="H1021" s="2" t="s">
        <v>78</v>
      </c>
      <c r="I1021" s="2">
        <f>I1013*J1021</f>
        <v>0</v>
      </c>
      <c r="J1021" s="2">
        <v>0.05</v>
      </c>
      <c r="K1021" s="2">
        <v>0.05</v>
      </c>
      <c r="L1021" s="2">
        <v>3.4000000000000002E-2</v>
      </c>
      <c r="M1021" s="2">
        <v>0</v>
      </c>
      <c r="N1021" s="2">
        <f t="shared" si="807"/>
        <v>3.4000000000000002E-2</v>
      </c>
      <c r="O1021" s="2">
        <f t="shared" si="808"/>
        <v>0</v>
      </c>
      <c r="P1021" s="2">
        <f t="shared" si="809"/>
        <v>0</v>
      </c>
      <c r="Q1021" s="2">
        <f t="shared" si="810"/>
        <v>0</v>
      </c>
      <c r="R1021" s="2">
        <f t="shared" si="811"/>
        <v>0</v>
      </c>
      <c r="S1021" s="2">
        <f t="shared" si="812"/>
        <v>0</v>
      </c>
      <c r="T1021" s="2">
        <f t="shared" si="813"/>
        <v>0</v>
      </c>
      <c r="U1021" s="2">
        <f t="shared" si="814"/>
        <v>0</v>
      </c>
      <c r="V1021" s="2">
        <f t="shared" si="815"/>
        <v>0</v>
      </c>
      <c r="W1021" s="2">
        <f t="shared" si="816"/>
        <v>0</v>
      </c>
      <c r="X1021" s="2">
        <f t="shared" si="817"/>
        <v>0</v>
      </c>
      <c r="Y1021" s="2">
        <f t="shared" si="818"/>
        <v>0</v>
      </c>
      <c r="Z1021" s="2"/>
      <c r="AA1021" s="2">
        <v>69726971</v>
      </c>
      <c r="AB1021" s="2">
        <f t="shared" si="819"/>
        <v>6552.07</v>
      </c>
      <c r="AC1021" s="2">
        <f t="shared" si="851"/>
        <v>6552.07</v>
      </c>
      <c r="AD1021" s="2">
        <f t="shared" si="848"/>
        <v>0</v>
      </c>
      <c r="AE1021" s="2">
        <f t="shared" si="849"/>
        <v>0</v>
      </c>
      <c r="AF1021" s="2">
        <f t="shared" si="846"/>
        <v>0</v>
      </c>
      <c r="AG1021" s="2">
        <f t="shared" si="823"/>
        <v>0</v>
      </c>
      <c r="AH1021" s="2">
        <f t="shared" si="847"/>
        <v>0</v>
      </c>
      <c r="AI1021" s="2">
        <f t="shared" si="850"/>
        <v>0</v>
      </c>
      <c r="AJ1021" s="2">
        <f t="shared" si="826"/>
        <v>37.56</v>
      </c>
      <c r="AK1021" s="2">
        <v>6552.07</v>
      </c>
      <c r="AL1021" s="2">
        <v>6552.07</v>
      </c>
      <c r="AM1021" s="2">
        <v>0</v>
      </c>
      <c r="AN1021" s="2">
        <v>0</v>
      </c>
      <c r="AO1021" s="2">
        <v>0</v>
      </c>
      <c r="AP1021" s="2">
        <v>0</v>
      </c>
      <c r="AQ1021" s="2">
        <v>0</v>
      </c>
      <c r="AR1021" s="2">
        <v>0</v>
      </c>
      <c r="AS1021" s="2">
        <v>37.56</v>
      </c>
      <c r="AT1021" s="2">
        <v>0</v>
      </c>
      <c r="AU1021" s="2">
        <v>0</v>
      </c>
      <c r="AV1021" s="2">
        <v>1</v>
      </c>
      <c r="AW1021" s="2">
        <v>1</v>
      </c>
      <c r="AX1021" s="2"/>
      <c r="AY1021" s="2"/>
      <c r="AZ1021" s="2">
        <v>1</v>
      </c>
      <c r="BA1021" s="2">
        <v>1</v>
      </c>
      <c r="BB1021" s="2">
        <v>1</v>
      </c>
      <c r="BC1021" s="2">
        <v>1</v>
      </c>
      <c r="BD1021" s="2" t="s">
        <v>3</v>
      </c>
      <c r="BE1021" s="2" t="s">
        <v>3</v>
      </c>
      <c r="BF1021" s="2" t="s">
        <v>3</v>
      </c>
      <c r="BG1021" s="2" t="s">
        <v>3</v>
      </c>
      <c r="BH1021" s="2">
        <v>3</v>
      </c>
      <c r="BI1021" s="2">
        <v>1</v>
      </c>
      <c r="BJ1021" s="2" t="s">
        <v>271</v>
      </c>
      <c r="BK1021" s="2"/>
      <c r="BL1021" s="2"/>
      <c r="BM1021" s="2">
        <v>500001</v>
      </c>
      <c r="BN1021" s="2">
        <v>0</v>
      </c>
      <c r="BO1021" s="2" t="s">
        <v>3</v>
      </c>
      <c r="BP1021" s="2">
        <v>0</v>
      </c>
      <c r="BQ1021" s="2">
        <v>8</v>
      </c>
      <c r="BR1021" s="2">
        <v>0</v>
      </c>
      <c r="BS1021" s="2">
        <v>1</v>
      </c>
      <c r="BT1021" s="2">
        <v>1</v>
      </c>
      <c r="BU1021" s="2">
        <v>1</v>
      </c>
      <c r="BV1021" s="2">
        <v>1</v>
      </c>
      <c r="BW1021" s="2">
        <v>1</v>
      </c>
      <c r="BX1021" s="2">
        <v>1</v>
      </c>
      <c r="BY1021" s="2" t="s">
        <v>3</v>
      </c>
      <c r="BZ1021" s="2">
        <v>0</v>
      </c>
      <c r="CA1021" s="2">
        <v>0</v>
      </c>
      <c r="CB1021" s="2" t="s">
        <v>3</v>
      </c>
      <c r="CC1021" s="2"/>
      <c r="CD1021" s="2"/>
      <c r="CE1021" s="2">
        <v>0</v>
      </c>
      <c r="CF1021" s="2">
        <v>0</v>
      </c>
      <c r="CG1021" s="2">
        <v>0</v>
      </c>
      <c r="CH1021" s="2">
        <v>82</v>
      </c>
      <c r="CI1021" s="2">
        <v>4</v>
      </c>
      <c r="CJ1021" s="2">
        <v>0</v>
      </c>
      <c r="CK1021" s="2">
        <v>0</v>
      </c>
      <c r="CL1021" s="2">
        <v>0</v>
      </c>
      <c r="CM1021" s="2">
        <v>0</v>
      </c>
      <c r="CN1021" s="2" t="s">
        <v>3</v>
      </c>
      <c r="CO1021" s="2">
        <v>0</v>
      </c>
      <c r="CP1021" s="2">
        <f t="shared" si="827"/>
        <v>0</v>
      </c>
      <c r="CQ1021" s="2">
        <f t="shared" si="828"/>
        <v>6552.07</v>
      </c>
      <c r="CR1021" s="2">
        <f t="shared" si="829"/>
        <v>0</v>
      </c>
      <c r="CS1021" s="2">
        <f t="shared" si="830"/>
        <v>0</v>
      </c>
      <c r="CT1021" s="2">
        <f t="shared" si="831"/>
        <v>0</v>
      </c>
      <c r="CU1021" s="2">
        <f t="shared" si="832"/>
        <v>0</v>
      </c>
      <c r="CV1021" s="2">
        <f t="shared" si="833"/>
        <v>0</v>
      </c>
      <c r="CW1021" s="2">
        <f t="shared" si="834"/>
        <v>0</v>
      </c>
      <c r="CX1021" s="2">
        <f t="shared" si="835"/>
        <v>37.56</v>
      </c>
      <c r="CY1021" s="2">
        <f>(((S1021+R1021)*AT1021)/100)</f>
        <v>0</v>
      </c>
      <c r="CZ1021" s="2">
        <f>(((S1021+R1021)*AU1021)/100)</f>
        <v>0</v>
      </c>
      <c r="DA1021" s="2"/>
      <c r="DB1021" s="2"/>
      <c r="DC1021" s="2" t="s">
        <v>3</v>
      </c>
      <c r="DD1021" s="2" t="s">
        <v>3</v>
      </c>
      <c r="DE1021" s="2" t="s">
        <v>3</v>
      </c>
      <c r="DF1021" s="2" t="s">
        <v>3</v>
      </c>
      <c r="DG1021" s="2" t="s">
        <v>3</v>
      </c>
      <c r="DH1021" s="2" t="s">
        <v>3</v>
      </c>
      <c r="DI1021" s="2" t="s">
        <v>3</v>
      </c>
      <c r="DJ1021" s="2" t="s">
        <v>3</v>
      </c>
      <c r="DK1021" s="2" t="s">
        <v>3</v>
      </c>
      <c r="DL1021" s="2" t="s">
        <v>3</v>
      </c>
      <c r="DM1021" s="2" t="s">
        <v>3</v>
      </c>
      <c r="DN1021" s="2">
        <v>0</v>
      </c>
      <c r="DO1021" s="2">
        <v>0</v>
      </c>
      <c r="DP1021" s="2">
        <v>1</v>
      </c>
      <c r="DQ1021" s="2">
        <v>1</v>
      </c>
      <c r="DR1021" s="2"/>
      <c r="DS1021" s="2"/>
      <c r="DT1021" s="2"/>
      <c r="DU1021" s="2">
        <v>1009</v>
      </c>
      <c r="DV1021" s="2" t="s">
        <v>78</v>
      </c>
      <c r="DW1021" s="2" t="s">
        <v>78</v>
      </c>
      <c r="DX1021" s="2">
        <v>1000</v>
      </c>
      <c r="DY1021" s="2"/>
      <c r="DZ1021" s="2" t="s">
        <v>3</v>
      </c>
      <c r="EA1021" s="2" t="s">
        <v>3</v>
      </c>
      <c r="EB1021" s="2" t="s">
        <v>3</v>
      </c>
      <c r="EC1021" s="2" t="s">
        <v>3</v>
      </c>
      <c r="ED1021" s="2"/>
      <c r="EE1021" s="2">
        <v>54328897</v>
      </c>
      <c r="EF1021" s="2">
        <v>8</v>
      </c>
      <c r="EG1021" s="2" t="s">
        <v>31</v>
      </c>
      <c r="EH1021" s="2">
        <v>0</v>
      </c>
      <c r="EI1021" s="2" t="s">
        <v>3</v>
      </c>
      <c r="EJ1021" s="2">
        <v>1</v>
      </c>
      <c r="EK1021" s="2">
        <v>500001</v>
      </c>
      <c r="EL1021" s="2" t="s">
        <v>32</v>
      </c>
      <c r="EM1021" s="2" t="s">
        <v>33</v>
      </c>
      <c r="EN1021" s="2"/>
      <c r="EO1021" s="2" t="s">
        <v>3</v>
      </c>
      <c r="EP1021" s="2"/>
      <c r="EQ1021" s="2">
        <v>0</v>
      </c>
      <c r="ER1021" s="2">
        <v>6552.07</v>
      </c>
      <c r="ES1021" s="2">
        <v>6552.07</v>
      </c>
      <c r="ET1021" s="2">
        <v>0</v>
      </c>
      <c r="EU1021" s="2">
        <v>0</v>
      </c>
      <c r="EV1021" s="2">
        <v>0</v>
      </c>
      <c r="EW1021" s="2">
        <v>0</v>
      </c>
      <c r="EX1021" s="2">
        <v>0</v>
      </c>
      <c r="EY1021" s="2"/>
      <c r="EZ1021" s="2"/>
      <c r="FA1021" s="2"/>
      <c r="FB1021" s="2"/>
      <c r="FC1021" s="2"/>
      <c r="FD1021" s="2"/>
      <c r="FE1021" s="2"/>
      <c r="FF1021" s="2"/>
      <c r="FG1021" s="2"/>
      <c r="FH1021" s="2"/>
      <c r="FI1021" s="2"/>
      <c r="FJ1021" s="2"/>
      <c r="FK1021" s="2"/>
      <c r="FL1021" s="2"/>
      <c r="FM1021" s="2"/>
      <c r="FN1021" s="2"/>
      <c r="FO1021" s="2"/>
      <c r="FP1021" s="2"/>
      <c r="FQ1021" s="2">
        <v>0</v>
      </c>
      <c r="FR1021" s="2">
        <f t="shared" si="836"/>
        <v>0</v>
      </c>
      <c r="FS1021" s="2">
        <v>0</v>
      </c>
      <c r="FT1021" s="2"/>
      <c r="FU1021" s="2"/>
      <c r="FV1021" s="2"/>
      <c r="FW1021" s="2"/>
      <c r="FX1021" s="2">
        <v>0</v>
      </c>
      <c r="FY1021" s="2">
        <v>0</v>
      </c>
      <c r="FZ1021" s="2"/>
      <c r="GA1021" s="2" t="s">
        <v>3</v>
      </c>
      <c r="GB1021" s="2"/>
      <c r="GC1021" s="2"/>
      <c r="GD1021" s="2">
        <v>1</v>
      </c>
      <c r="GE1021" s="2"/>
      <c r="GF1021" s="2">
        <v>2078238476</v>
      </c>
      <c r="GG1021" s="2">
        <v>2</v>
      </c>
      <c r="GH1021" s="2">
        <v>1</v>
      </c>
      <c r="GI1021" s="2">
        <v>-2</v>
      </c>
      <c r="GJ1021" s="2">
        <v>0</v>
      </c>
      <c r="GK1021" s="2">
        <v>0</v>
      </c>
      <c r="GL1021" s="2">
        <f t="shared" si="837"/>
        <v>0</v>
      </c>
      <c r="GM1021" s="2">
        <f t="shared" si="838"/>
        <v>0</v>
      </c>
      <c r="GN1021" s="2">
        <f t="shared" si="839"/>
        <v>0</v>
      </c>
      <c r="GO1021" s="2">
        <f t="shared" si="840"/>
        <v>0</v>
      </c>
      <c r="GP1021" s="2">
        <f t="shared" si="841"/>
        <v>0</v>
      </c>
      <c r="GQ1021" s="2"/>
      <c r="GR1021" s="2">
        <v>0</v>
      </c>
      <c r="GS1021" s="2">
        <v>3</v>
      </c>
      <c r="GT1021" s="2">
        <v>0</v>
      </c>
      <c r="GU1021" s="2" t="s">
        <v>3</v>
      </c>
      <c r="GV1021" s="2">
        <f t="shared" si="845"/>
        <v>0</v>
      </c>
      <c r="GW1021" s="2">
        <v>1</v>
      </c>
      <c r="GX1021" s="2">
        <f t="shared" si="843"/>
        <v>0</v>
      </c>
      <c r="GY1021" s="2"/>
      <c r="GZ1021" s="2"/>
      <c r="HA1021" s="2">
        <v>0</v>
      </c>
      <c r="HB1021" s="2">
        <v>0</v>
      </c>
      <c r="HC1021" s="2">
        <f t="shared" si="844"/>
        <v>0</v>
      </c>
      <c r="HD1021" s="2"/>
      <c r="HE1021" s="2" t="s">
        <v>3</v>
      </c>
      <c r="HF1021" s="2" t="s">
        <v>3</v>
      </c>
      <c r="HG1021" s="2"/>
      <c r="HH1021" s="2"/>
      <c r="HI1021" s="2"/>
      <c r="HJ1021" s="2"/>
      <c r="HK1021" s="2"/>
      <c r="HL1021" s="2"/>
      <c r="HM1021" s="2" t="s">
        <v>3</v>
      </c>
      <c r="HN1021" s="2" t="s">
        <v>3</v>
      </c>
      <c r="HO1021" s="2" t="s">
        <v>3</v>
      </c>
      <c r="HP1021" s="2" t="s">
        <v>3</v>
      </c>
      <c r="HQ1021" s="2" t="s">
        <v>3</v>
      </c>
      <c r="HR1021" s="2"/>
      <c r="HS1021" s="2"/>
      <c r="HT1021" s="2"/>
      <c r="HU1021" s="2"/>
      <c r="HV1021" s="2"/>
      <c r="HW1021" s="2"/>
      <c r="HX1021" s="2"/>
      <c r="HY1021" s="2"/>
      <c r="HZ1021" s="2"/>
      <c r="IA1021" s="2"/>
      <c r="IB1021" s="2"/>
      <c r="IC1021" s="2"/>
      <c r="ID1021" s="2"/>
      <c r="IE1021" s="2"/>
      <c r="IF1021" s="2"/>
      <c r="IG1021" s="2"/>
      <c r="IH1021" s="2"/>
      <c r="II1021" s="2"/>
      <c r="IJ1021" s="2"/>
      <c r="IK1021" s="2">
        <v>0</v>
      </c>
      <c r="IL1021" s="2"/>
      <c r="IM1021" s="2"/>
      <c r="IN1021" s="2"/>
      <c r="IO1021" s="2"/>
      <c r="IP1021" s="2"/>
      <c r="IQ1021" s="2"/>
      <c r="IR1021" s="2"/>
      <c r="IS1021" s="2"/>
      <c r="IT1021" s="2"/>
      <c r="IU1021" s="2"/>
    </row>
    <row r="1022" spans="1:255" x14ac:dyDescent="0.2">
      <c r="A1022">
        <v>18</v>
      </c>
      <c r="B1022">
        <v>1</v>
      </c>
      <c r="C1022">
        <v>908</v>
      </c>
      <c r="E1022" t="s">
        <v>534</v>
      </c>
      <c r="F1022" t="s">
        <v>76</v>
      </c>
      <c r="G1022" t="s">
        <v>77</v>
      </c>
      <c r="H1022" t="s">
        <v>78</v>
      </c>
      <c r="I1022">
        <f>I1014*J1022</f>
        <v>0</v>
      </c>
      <c r="J1022">
        <v>0.05</v>
      </c>
      <c r="K1022">
        <v>0.05</v>
      </c>
      <c r="L1022">
        <v>3.4000000000000002E-2</v>
      </c>
      <c r="M1022">
        <v>0</v>
      </c>
      <c r="N1022">
        <f t="shared" si="807"/>
        <v>3.4000000000000002E-2</v>
      </c>
      <c r="O1022">
        <f t="shared" si="808"/>
        <v>0</v>
      </c>
      <c r="P1022">
        <f t="shared" si="809"/>
        <v>0</v>
      </c>
      <c r="Q1022">
        <f t="shared" si="810"/>
        <v>0</v>
      </c>
      <c r="R1022">
        <f t="shared" si="811"/>
        <v>0</v>
      </c>
      <c r="S1022">
        <f t="shared" si="812"/>
        <v>0</v>
      </c>
      <c r="T1022">
        <f t="shared" si="813"/>
        <v>0</v>
      </c>
      <c r="U1022">
        <f t="shared" si="814"/>
        <v>0</v>
      </c>
      <c r="V1022">
        <f t="shared" si="815"/>
        <v>0</v>
      </c>
      <c r="W1022">
        <f t="shared" si="816"/>
        <v>0</v>
      </c>
      <c r="X1022">
        <f t="shared" si="817"/>
        <v>0</v>
      </c>
      <c r="Y1022">
        <f t="shared" si="818"/>
        <v>0</v>
      </c>
      <c r="AA1022">
        <v>69726884</v>
      </c>
      <c r="AB1022">
        <f t="shared" si="819"/>
        <v>11524.01</v>
      </c>
      <c r="AC1022">
        <f t="shared" si="851"/>
        <v>11524.01</v>
      </c>
      <c r="AD1022">
        <f t="shared" si="848"/>
        <v>0</v>
      </c>
      <c r="AE1022">
        <f t="shared" si="849"/>
        <v>0</v>
      </c>
      <c r="AF1022">
        <f t="shared" si="846"/>
        <v>0</v>
      </c>
      <c r="AG1022">
        <f t="shared" si="823"/>
        <v>0</v>
      </c>
      <c r="AH1022">
        <f t="shared" si="847"/>
        <v>0</v>
      </c>
      <c r="AI1022">
        <f t="shared" si="850"/>
        <v>0</v>
      </c>
      <c r="AJ1022">
        <f t="shared" si="826"/>
        <v>37.56</v>
      </c>
      <c r="AK1022">
        <v>11524.009999999998</v>
      </c>
      <c r="AL1022">
        <v>11524.009999999998</v>
      </c>
      <c r="AM1022">
        <v>0</v>
      </c>
      <c r="AN1022">
        <v>0</v>
      </c>
      <c r="AO1022">
        <v>0</v>
      </c>
      <c r="AP1022">
        <v>0</v>
      </c>
      <c r="AQ1022">
        <v>0</v>
      </c>
      <c r="AR1022">
        <v>0</v>
      </c>
      <c r="AS1022">
        <v>37.56</v>
      </c>
      <c r="AT1022">
        <v>0</v>
      </c>
      <c r="AU1022">
        <v>0</v>
      </c>
      <c r="AV1022">
        <v>1</v>
      </c>
      <c r="AW1022">
        <v>1</v>
      </c>
      <c r="AZ1022">
        <v>1</v>
      </c>
      <c r="BA1022">
        <v>1</v>
      </c>
      <c r="BB1022">
        <v>1</v>
      </c>
      <c r="BC1022">
        <v>7.56</v>
      </c>
      <c r="BD1022" t="s">
        <v>3</v>
      </c>
      <c r="BE1022" t="s">
        <v>3</v>
      </c>
      <c r="BF1022" t="s">
        <v>3</v>
      </c>
      <c r="BG1022" t="s">
        <v>3</v>
      </c>
      <c r="BH1022">
        <v>3</v>
      </c>
      <c r="BI1022">
        <v>1</v>
      </c>
      <c r="BJ1022" t="s">
        <v>271</v>
      </c>
      <c r="BM1022">
        <v>500001</v>
      </c>
      <c r="BN1022">
        <v>0</v>
      </c>
      <c r="BO1022" t="s">
        <v>3</v>
      </c>
      <c r="BP1022">
        <v>0</v>
      </c>
      <c r="BQ1022">
        <v>8</v>
      </c>
      <c r="BR1022">
        <v>0</v>
      </c>
      <c r="BS1022">
        <v>1</v>
      </c>
      <c r="BT1022">
        <v>1</v>
      </c>
      <c r="BU1022">
        <v>1</v>
      </c>
      <c r="BV1022">
        <v>1</v>
      </c>
      <c r="BW1022">
        <v>1</v>
      </c>
      <c r="BX1022">
        <v>1</v>
      </c>
      <c r="BY1022" t="s">
        <v>3</v>
      </c>
      <c r="BZ1022">
        <v>0</v>
      </c>
      <c r="CA1022">
        <v>0</v>
      </c>
      <c r="CB1022" t="s">
        <v>3</v>
      </c>
      <c r="CE1022">
        <v>0</v>
      </c>
      <c r="CF1022">
        <v>0</v>
      </c>
      <c r="CG1022">
        <v>0</v>
      </c>
      <c r="CH1022">
        <v>82</v>
      </c>
      <c r="CI1022">
        <v>4</v>
      </c>
      <c r="CJ1022">
        <v>0</v>
      </c>
      <c r="CK1022">
        <v>0</v>
      </c>
      <c r="CL1022">
        <v>0</v>
      </c>
      <c r="CM1022">
        <v>0</v>
      </c>
      <c r="CN1022" t="s">
        <v>3</v>
      </c>
      <c r="CO1022">
        <v>0</v>
      </c>
      <c r="CP1022">
        <f t="shared" si="827"/>
        <v>0</v>
      </c>
      <c r="CQ1022">
        <f t="shared" si="828"/>
        <v>87121.515599999999</v>
      </c>
      <c r="CR1022">
        <f t="shared" si="829"/>
        <v>0</v>
      </c>
      <c r="CS1022">
        <f t="shared" si="830"/>
        <v>0</v>
      </c>
      <c r="CT1022">
        <f t="shared" si="831"/>
        <v>0</v>
      </c>
      <c r="CU1022">
        <f t="shared" si="832"/>
        <v>0</v>
      </c>
      <c r="CV1022">
        <f t="shared" si="833"/>
        <v>0</v>
      </c>
      <c r="CW1022">
        <f t="shared" si="834"/>
        <v>0</v>
      </c>
      <c r="CX1022">
        <f t="shared" si="835"/>
        <v>37.56</v>
      </c>
      <c r="CY1022">
        <f>(S1022+R1022)*(BZ1022/100)</f>
        <v>0</v>
      </c>
      <c r="CZ1022">
        <f>(S1022+R1022)*(CA1022/100)</f>
        <v>0</v>
      </c>
      <c r="DC1022" t="s">
        <v>3</v>
      </c>
      <c r="DD1022" t="s">
        <v>3</v>
      </c>
      <c r="DE1022" t="s">
        <v>3</v>
      </c>
      <c r="DF1022" t="s">
        <v>3</v>
      </c>
      <c r="DG1022" t="s">
        <v>3</v>
      </c>
      <c r="DH1022" t="s">
        <v>3</v>
      </c>
      <c r="DI1022" t="s">
        <v>3</v>
      </c>
      <c r="DJ1022" t="s">
        <v>3</v>
      </c>
      <c r="DK1022" t="s">
        <v>3</v>
      </c>
      <c r="DL1022" t="s">
        <v>3</v>
      </c>
      <c r="DM1022" t="s">
        <v>3</v>
      </c>
      <c r="DN1022">
        <v>0</v>
      </c>
      <c r="DO1022">
        <v>0</v>
      </c>
      <c r="DP1022">
        <v>1</v>
      </c>
      <c r="DQ1022">
        <v>1</v>
      </c>
      <c r="DU1022">
        <v>1009</v>
      </c>
      <c r="DV1022" t="s">
        <v>78</v>
      </c>
      <c r="DW1022" t="s">
        <v>78</v>
      </c>
      <c r="DX1022">
        <v>1000</v>
      </c>
      <c r="DZ1022" t="s">
        <v>3</v>
      </c>
      <c r="EA1022" t="s">
        <v>3</v>
      </c>
      <c r="EB1022" t="s">
        <v>3</v>
      </c>
      <c r="EC1022" t="s">
        <v>3</v>
      </c>
      <c r="EE1022">
        <v>54328897</v>
      </c>
      <c r="EF1022">
        <v>8</v>
      </c>
      <c r="EG1022" t="s">
        <v>31</v>
      </c>
      <c r="EH1022">
        <v>0</v>
      </c>
      <c r="EI1022" t="s">
        <v>3</v>
      </c>
      <c r="EJ1022">
        <v>1</v>
      </c>
      <c r="EK1022">
        <v>500001</v>
      </c>
      <c r="EL1022" t="s">
        <v>32</v>
      </c>
      <c r="EM1022" t="s">
        <v>33</v>
      </c>
      <c r="EO1022" t="s">
        <v>3</v>
      </c>
      <c r="EQ1022">
        <v>0</v>
      </c>
      <c r="ER1022">
        <v>83330</v>
      </c>
      <c r="ES1022">
        <v>11524.009999999998</v>
      </c>
      <c r="ET1022">
        <v>0</v>
      </c>
      <c r="EU1022">
        <v>0</v>
      </c>
      <c r="EV1022">
        <v>0</v>
      </c>
      <c r="EW1022">
        <v>0</v>
      </c>
      <c r="EX1022">
        <v>0</v>
      </c>
      <c r="EZ1022">
        <v>5</v>
      </c>
      <c r="FC1022">
        <v>0</v>
      </c>
      <c r="FD1022">
        <v>18</v>
      </c>
      <c r="FF1022">
        <v>83330</v>
      </c>
      <c r="FQ1022">
        <v>0</v>
      </c>
      <c r="FR1022">
        <f t="shared" si="836"/>
        <v>0</v>
      </c>
      <c r="FS1022">
        <v>0</v>
      </c>
      <c r="FX1022">
        <v>0</v>
      </c>
      <c r="FY1022">
        <v>0</v>
      </c>
      <c r="GA1022" t="s">
        <v>80</v>
      </c>
      <c r="GD1022">
        <v>1</v>
      </c>
      <c r="GF1022">
        <v>2078238476</v>
      </c>
      <c r="GG1022">
        <v>2</v>
      </c>
      <c r="GH1022">
        <v>3</v>
      </c>
      <c r="GI1022">
        <v>5</v>
      </c>
      <c r="GJ1022">
        <v>0</v>
      </c>
      <c r="GK1022">
        <v>0</v>
      </c>
      <c r="GL1022">
        <f t="shared" si="837"/>
        <v>0</v>
      </c>
      <c r="GM1022">
        <f t="shared" si="838"/>
        <v>0</v>
      </c>
      <c r="GN1022">
        <f t="shared" si="839"/>
        <v>0</v>
      </c>
      <c r="GO1022">
        <f t="shared" si="840"/>
        <v>0</v>
      </c>
      <c r="GP1022">
        <f t="shared" si="841"/>
        <v>0</v>
      </c>
      <c r="GR1022">
        <v>1</v>
      </c>
      <c r="GS1022">
        <v>1</v>
      </c>
      <c r="GT1022">
        <v>0</v>
      </c>
      <c r="GU1022" t="s">
        <v>3</v>
      </c>
      <c r="GV1022">
        <f t="shared" si="845"/>
        <v>0</v>
      </c>
      <c r="GW1022">
        <v>1</v>
      </c>
      <c r="GX1022">
        <f t="shared" si="843"/>
        <v>0</v>
      </c>
      <c r="HA1022">
        <v>0</v>
      </c>
      <c r="HB1022">
        <v>0</v>
      </c>
      <c r="HC1022">
        <f t="shared" si="844"/>
        <v>0</v>
      </c>
      <c r="HE1022" t="s">
        <v>35</v>
      </c>
      <c r="HF1022" t="s">
        <v>36</v>
      </c>
      <c r="HM1022" t="s">
        <v>3</v>
      </c>
      <c r="HN1022" t="s">
        <v>3</v>
      </c>
      <c r="HO1022" t="s">
        <v>3</v>
      </c>
      <c r="HP1022" t="s">
        <v>3</v>
      </c>
      <c r="HQ1022" t="s">
        <v>3</v>
      </c>
      <c r="IK1022">
        <v>0</v>
      </c>
    </row>
    <row r="1023" spans="1:255" x14ac:dyDescent="0.2">
      <c r="A1023" s="2">
        <v>18</v>
      </c>
      <c r="B1023" s="2">
        <v>1</v>
      </c>
      <c r="C1023" s="2">
        <v>898</v>
      </c>
      <c r="D1023" s="2"/>
      <c r="E1023" s="2" t="s">
        <v>535</v>
      </c>
      <c r="F1023" s="2" t="s">
        <v>82</v>
      </c>
      <c r="G1023" s="2" t="s">
        <v>83</v>
      </c>
      <c r="H1023" s="2" t="s">
        <v>40</v>
      </c>
      <c r="I1023" s="2">
        <f>I1013*J1023</f>
        <v>0</v>
      </c>
      <c r="J1023" s="2">
        <v>0.1</v>
      </c>
      <c r="K1023" s="2">
        <v>0.1</v>
      </c>
      <c r="L1023" s="2">
        <v>6.8000000000000005E-2</v>
      </c>
      <c r="M1023" s="2">
        <v>0</v>
      </c>
      <c r="N1023" s="2">
        <f t="shared" si="807"/>
        <v>6.8000000000000005E-2</v>
      </c>
      <c r="O1023" s="2">
        <f t="shared" si="808"/>
        <v>0</v>
      </c>
      <c r="P1023" s="2">
        <f t="shared" si="809"/>
        <v>0</v>
      </c>
      <c r="Q1023" s="2">
        <f t="shared" si="810"/>
        <v>0</v>
      </c>
      <c r="R1023" s="2">
        <f t="shared" si="811"/>
        <v>0</v>
      </c>
      <c r="S1023" s="2">
        <f t="shared" si="812"/>
        <v>0</v>
      </c>
      <c r="T1023" s="2">
        <f t="shared" si="813"/>
        <v>0</v>
      </c>
      <c r="U1023" s="2">
        <f t="shared" si="814"/>
        <v>0</v>
      </c>
      <c r="V1023" s="2">
        <f t="shared" si="815"/>
        <v>0</v>
      </c>
      <c r="W1023" s="2">
        <f t="shared" si="816"/>
        <v>0</v>
      </c>
      <c r="X1023" s="2">
        <f t="shared" si="817"/>
        <v>0</v>
      </c>
      <c r="Y1023" s="2">
        <f t="shared" si="818"/>
        <v>0</v>
      </c>
      <c r="Z1023" s="2"/>
      <c r="AA1023" s="2">
        <v>69726971</v>
      </c>
      <c r="AB1023" s="2">
        <f t="shared" si="819"/>
        <v>7.14</v>
      </c>
      <c r="AC1023" s="2">
        <f t="shared" si="851"/>
        <v>7.14</v>
      </c>
      <c r="AD1023" s="2">
        <f t="shared" si="848"/>
        <v>0</v>
      </c>
      <c r="AE1023" s="2">
        <f t="shared" si="849"/>
        <v>0</v>
      </c>
      <c r="AF1023" s="2">
        <f t="shared" si="846"/>
        <v>0</v>
      </c>
      <c r="AG1023" s="2">
        <f t="shared" si="823"/>
        <v>0</v>
      </c>
      <c r="AH1023" s="2">
        <f t="shared" si="847"/>
        <v>0</v>
      </c>
      <c r="AI1023" s="2">
        <f t="shared" si="850"/>
        <v>0</v>
      </c>
      <c r="AJ1023" s="2">
        <f t="shared" si="826"/>
        <v>4.45</v>
      </c>
      <c r="AK1023" s="2">
        <v>7.14</v>
      </c>
      <c r="AL1023" s="2">
        <v>7.14</v>
      </c>
      <c r="AM1023" s="2">
        <v>0</v>
      </c>
      <c r="AN1023" s="2">
        <v>0</v>
      </c>
      <c r="AO1023" s="2">
        <v>0</v>
      </c>
      <c r="AP1023" s="2">
        <v>0</v>
      </c>
      <c r="AQ1023" s="2">
        <v>0</v>
      </c>
      <c r="AR1023" s="2">
        <v>0</v>
      </c>
      <c r="AS1023" s="2">
        <v>4.45</v>
      </c>
      <c r="AT1023" s="2">
        <v>0</v>
      </c>
      <c r="AU1023" s="2">
        <v>0</v>
      </c>
      <c r="AV1023" s="2">
        <v>1</v>
      </c>
      <c r="AW1023" s="2">
        <v>1</v>
      </c>
      <c r="AX1023" s="2"/>
      <c r="AY1023" s="2"/>
      <c r="AZ1023" s="2">
        <v>1</v>
      </c>
      <c r="BA1023" s="2">
        <v>1</v>
      </c>
      <c r="BB1023" s="2">
        <v>1</v>
      </c>
      <c r="BC1023" s="2">
        <v>1</v>
      </c>
      <c r="BD1023" s="2" t="s">
        <v>3</v>
      </c>
      <c r="BE1023" s="2" t="s">
        <v>3</v>
      </c>
      <c r="BF1023" s="2" t="s">
        <v>3</v>
      </c>
      <c r="BG1023" s="2" t="s">
        <v>3</v>
      </c>
      <c r="BH1023" s="2">
        <v>3</v>
      </c>
      <c r="BI1023" s="2">
        <v>1</v>
      </c>
      <c r="BJ1023" s="2" t="s">
        <v>194</v>
      </c>
      <c r="BK1023" s="2"/>
      <c r="BL1023" s="2"/>
      <c r="BM1023" s="2">
        <v>500001</v>
      </c>
      <c r="BN1023" s="2">
        <v>0</v>
      </c>
      <c r="BO1023" s="2" t="s">
        <v>3</v>
      </c>
      <c r="BP1023" s="2">
        <v>0</v>
      </c>
      <c r="BQ1023" s="2">
        <v>8</v>
      </c>
      <c r="BR1023" s="2">
        <v>0</v>
      </c>
      <c r="BS1023" s="2">
        <v>1</v>
      </c>
      <c r="BT1023" s="2">
        <v>1</v>
      </c>
      <c r="BU1023" s="2">
        <v>1</v>
      </c>
      <c r="BV1023" s="2">
        <v>1</v>
      </c>
      <c r="BW1023" s="2">
        <v>1</v>
      </c>
      <c r="BX1023" s="2">
        <v>1</v>
      </c>
      <c r="BY1023" s="2" t="s">
        <v>3</v>
      </c>
      <c r="BZ1023" s="2">
        <v>0</v>
      </c>
      <c r="CA1023" s="2">
        <v>0</v>
      </c>
      <c r="CB1023" s="2" t="s">
        <v>3</v>
      </c>
      <c r="CC1023" s="2"/>
      <c r="CD1023" s="2"/>
      <c r="CE1023" s="2">
        <v>0</v>
      </c>
      <c r="CF1023" s="2">
        <v>0</v>
      </c>
      <c r="CG1023" s="2">
        <v>0</v>
      </c>
      <c r="CH1023" s="2">
        <v>82</v>
      </c>
      <c r="CI1023" s="2">
        <v>5</v>
      </c>
      <c r="CJ1023" s="2">
        <v>0</v>
      </c>
      <c r="CK1023" s="2">
        <v>0</v>
      </c>
      <c r="CL1023" s="2">
        <v>0</v>
      </c>
      <c r="CM1023" s="2">
        <v>0</v>
      </c>
      <c r="CN1023" s="2" t="s">
        <v>3</v>
      </c>
      <c r="CO1023" s="2">
        <v>0</v>
      </c>
      <c r="CP1023" s="2">
        <f t="shared" si="827"/>
        <v>0</v>
      </c>
      <c r="CQ1023" s="2">
        <f t="shared" si="828"/>
        <v>7.14</v>
      </c>
      <c r="CR1023" s="2">
        <f t="shared" si="829"/>
        <v>0</v>
      </c>
      <c r="CS1023" s="2">
        <f t="shared" si="830"/>
        <v>0</v>
      </c>
      <c r="CT1023" s="2">
        <f t="shared" si="831"/>
        <v>0</v>
      </c>
      <c r="CU1023" s="2">
        <f t="shared" si="832"/>
        <v>0</v>
      </c>
      <c r="CV1023" s="2">
        <f t="shared" si="833"/>
        <v>0</v>
      </c>
      <c r="CW1023" s="2">
        <f t="shared" si="834"/>
        <v>0</v>
      </c>
      <c r="CX1023" s="2">
        <f t="shared" si="835"/>
        <v>4.45</v>
      </c>
      <c r="CY1023" s="2">
        <f>(((S1023+R1023)*AT1023)/100)</f>
        <v>0</v>
      </c>
      <c r="CZ1023" s="2">
        <f>(((S1023+R1023)*AU1023)/100)</f>
        <v>0</v>
      </c>
      <c r="DA1023" s="2"/>
      <c r="DB1023" s="2"/>
      <c r="DC1023" s="2" t="s">
        <v>3</v>
      </c>
      <c r="DD1023" s="2" t="s">
        <v>3</v>
      </c>
      <c r="DE1023" s="2" t="s">
        <v>3</v>
      </c>
      <c r="DF1023" s="2" t="s">
        <v>3</v>
      </c>
      <c r="DG1023" s="2" t="s">
        <v>3</v>
      </c>
      <c r="DH1023" s="2" t="s">
        <v>3</v>
      </c>
      <c r="DI1023" s="2" t="s">
        <v>3</v>
      </c>
      <c r="DJ1023" s="2" t="s">
        <v>3</v>
      </c>
      <c r="DK1023" s="2" t="s">
        <v>3</v>
      </c>
      <c r="DL1023" s="2" t="s">
        <v>3</v>
      </c>
      <c r="DM1023" s="2" t="s">
        <v>3</v>
      </c>
      <c r="DN1023" s="2">
        <v>0</v>
      </c>
      <c r="DO1023" s="2">
        <v>0</v>
      </c>
      <c r="DP1023" s="2">
        <v>1</v>
      </c>
      <c r="DQ1023" s="2">
        <v>1</v>
      </c>
      <c r="DR1023" s="2"/>
      <c r="DS1023" s="2"/>
      <c r="DT1023" s="2"/>
      <c r="DU1023" s="2">
        <v>1007</v>
      </c>
      <c r="DV1023" s="2" t="s">
        <v>40</v>
      </c>
      <c r="DW1023" s="2" t="s">
        <v>40</v>
      </c>
      <c r="DX1023" s="2">
        <v>1</v>
      </c>
      <c r="DY1023" s="2"/>
      <c r="DZ1023" s="2" t="s">
        <v>3</v>
      </c>
      <c r="EA1023" s="2" t="s">
        <v>3</v>
      </c>
      <c r="EB1023" s="2" t="s">
        <v>3</v>
      </c>
      <c r="EC1023" s="2" t="s">
        <v>3</v>
      </c>
      <c r="ED1023" s="2"/>
      <c r="EE1023" s="2">
        <v>54328897</v>
      </c>
      <c r="EF1023" s="2">
        <v>8</v>
      </c>
      <c r="EG1023" s="2" t="s">
        <v>31</v>
      </c>
      <c r="EH1023" s="2">
        <v>0</v>
      </c>
      <c r="EI1023" s="2" t="s">
        <v>3</v>
      </c>
      <c r="EJ1023" s="2">
        <v>1</v>
      </c>
      <c r="EK1023" s="2">
        <v>500001</v>
      </c>
      <c r="EL1023" s="2" t="s">
        <v>32</v>
      </c>
      <c r="EM1023" s="2" t="s">
        <v>33</v>
      </c>
      <c r="EN1023" s="2"/>
      <c r="EO1023" s="2" t="s">
        <v>3</v>
      </c>
      <c r="EP1023" s="2"/>
      <c r="EQ1023" s="2">
        <v>0</v>
      </c>
      <c r="ER1023" s="2">
        <v>7.14</v>
      </c>
      <c r="ES1023" s="2">
        <v>7.14</v>
      </c>
      <c r="ET1023" s="2">
        <v>0</v>
      </c>
      <c r="EU1023" s="2">
        <v>0</v>
      </c>
      <c r="EV1023" s="2">
        <v>0</v>
      </c>
      <c r="EW1023" s="2">
        <v>0</v>
      </c>
      <c r="EX1023" s="2">
        <v>0</v>
      </c>
      <c r="EY1023" s="2"/>
      <c r="EZ1023" s="2"/>
      <c r="FA1023" s="2"/>
      <c r="FB1023" s="2"/>
      <c r="FC1023" s="2"/>
      <c r="FD1023" s="2"/>
      <c r="FE1023" s="2"/>
      <c r="FF1023" s="2"/>
      <c r="FG1023" s="2"/>
      <c r="FH1023" s="2"/>
      <c r="FI1023" s="2"/>
      <c r="FJ1023" s="2"/>
      <c r="FK1023" s="2"/>
      <c r="FL1023" s="2"/>
      <c r="FM1023" s="2"/>
      <c r="FN1023" s="2"/>
      <c r="FO1023" s="2"/>
      <c r="FP1023" s="2"/>
      <c r="FQ1023" s="2">
        <v>0</v>
      </c>
      <c r="FR1023" s="2">
        <f t="shared" si="836"/>
        <v>0</v>
      </c>
      <c r="FS1023" s="2">
        <v>0</v>
      </c>
      <c r="FT1023" s="2"/>
      <c r="FU1023" s="2"/>
      <c r="FV1023" s="2"/>
      <c r="FW1023" s="2"/>
      <c r="FX1023" s="2">
        <v>0</v>
      </c>
      <c r="FY1023" s="2">
        <v>0</v>
      </c>
      <c r="FZ1023" s="2"/>
      <c r="GA1023" s="2" t="s">
        <v>3</v>
      </c>
      <c r="GB1023" s="2"/>
      <c r="GC1023" s="2"/>
      <c r="GD1023" s="2">
        <v>1</v>
      </c>
      <c r="GE1023" s="2"/>
      <c r="GF1023" s="2">
        <v>1967222743</v>
      </c>
      <c r="GG1023" s="2">
        <v>2</v>
      </c>
      <c r="GH1023" s="2">
        <v>1</v>
      </c>
      <c r="GI1023" s="2">
        <v>-2</v>
      </c>
      <c r="GJ1023" s="2">
        <v>0</v>
      </c>
      <c r="GK1023" s="2">
        <v>0</v>
      </c>
      <c r="GL1023" s="2">
        <f t="shared" si="837"/>
        <v>0</v>
      </c>
      <c r="GM1023" s="2">
        <f t="shared" si="838"/>
        <v>0</v>
      </c>
      <c r="GN1023" s="2">
        <f t="shared" si="839"/>
        <v>0</v>
      </c>
      <c r="GO1023" s="2">
        <f t="shared" si="840"/>
        <v>0</v>
      </c>
      <c r="GP1023" s="2">
        <f t="shared" si="841"/>
        <v>0</v>
      </c>
      <c r="GQ1023" s="2"/>
      <c r="GR1023" s="2">
        <v>0</v>
      </c>
      <c r="GS1023" s="2">
        <v>3</v>
      </c>
      <c r="GT1023" s="2">
        <v>0</v>
      </c>
      <c r="GU1023" s="2" t="s">
        <v>3</v>
      </c>
      <c r="GV1023" s="2">
        <f t="shared" si="845"/>
        <v>0</v>
      </c>
      <c r="GW1023" s="2">
        <v>1</v>
      </c>
      <c r="GX1023" s="2">
        <f t="shared" si="843"/>
        <v>0</v>
      </c>
      <c r="GY1023" s="2"/>
      <c r="GZ1023" s="2"/>
      <c r="HA1023" s="2">
        <v>0</v>
      </c>
      <c r="HB1023" s="2">
        <v>0</v>
      </c>
      <c r="HC1023" s="2">
        <f t="shared" si="844"/>
        <v>0</v>
      </c>
      <c r="HD1023" s="2"/>
      <c r="HE1023" s="2" t="s">
        <v>3</v>
      </c>
      <c r="HF1023" s="2" t="s">
        <v>3</v>
      </c>
      <c r="HG1023" s="2"/>
      <c r="HH1023" s="2"/>
      <c r="HI1023" s="2"/>
      <c r="HJ1023" s="2"/>
      <c r="HK1023" s="2"/>
      <c r="HL1023" s="2"/>
      <c r="HM1023" s="2" t="s">
        <v>3</v>
      </c>
      <c r="HN1023" s="2" t="s">
        <v>3</v>
      </c>
      <c r="HO1023" s="2" t="s">
        <v>3</v>
      </c>
      <c r="HP1023" s="2" t="s">
        <v>3</v>
      </c>
      <c r="HQ1023" s="2" t="s">
        <v>3</v>
      </c>
      <c r="HR1023" s="2"/>
      <c r="HS1023" s="2"/>
      <c r="HT1023" s="2"/>
      <c r="HU1023" s="2"/>
      <c r="HV1023" s="2"/>
      <c r="HW1023" s="2"/>
      <c r="HX1023" s="2"/>
      <c r="HY1023" s="2"/>
      <c r="HZ1023" s="2"/>
      <c r="IA1023" s="2"/>
      <c r="IB1023" s="2"/>
      <c r="IC1023" s="2"/>
      <c r="ID1023" s="2"/>
      <c r="IE1023" s="2"/>
      <c r="IF1023" s="2"/>
      <c r="IG1023" s="2"/>
      <c r="IH1023" s="2"/>
      <c r="II1023" s="2"/>
      <c r="IJ1023" s="2"/>
      <c r="IK1023" s="2">
        <v>0</v>
      </c>
      <c r="IL1023" s="2"/>
      <c r="IM1023" s="2"/>
      <c r="IN1023" s="2"/>
      <c r="IO1023" s="2"/>
      <c r="IP1023" s="2"/>
      <c r="IQ1023" s="2"/>
      <c r="IR1023" s="2"/>
      <c r="IS1023" s="2"/>
      <c r="IT1023" s="2"/>
      <c r="IU1023" s="2"/>
    </row>
    <row r="1024" spans="1:255" x14ac:dyDescent="0.2">
      <c r="A1024">
        <v>18</v>
      </c>
      <c r="B1024">
        <v>1</v>
      </c>
      <c r="C1024">
        <v>910</v>
      </c>
      <c r="E1024" t="s">
        <v>535</v>
      </c>
      <c r="F1024" t="s">
        <v>82</v>
      </c>
      <c r="G1024" t="s">
        <v>83</v>
      </c>
      <c r="H1024" t="s">
        <v>40</v>
      </c>
      <c r="I1024">
        <f>I1014*J1024</f>
        <v>0</v>
      </c>
      <c r="J1024">
        <v>0.1</v>
      </c>
      <c r="K1024">
        <v>0.1</v>
      </c>
      <c r="L1024">
        <v>6.8000000000000005E-2</v>
      </c>
      <c r="M1024">
        <v>0</v>
      </c>
      <c r="N1024">
        <f t="shared" si="807"/>
        <v>6.8000000000000005E-2</v>
      </c>
      <c r="O1024">
        <f t="shared" si="808"/>
        <v>0</v>
      </c>
      <c r="P1024">
        <f t="shared" si="809"/>
        <v>0</v>
      </c>
      <c r="Q1024">
        <f t="shared" si="810"/>
        <v>0</v>
      </c>
      <c r="R1024">
        <f t="shared" si="811"/>
        <v>0</v>
      </c>
      <c r="S1024">
        <f t="shared" si="812"/>
        <v>0</v>
      </c>
      <c r="T1024">
        <f t="shared" si="813"/>
        <v>0</v>
      </c>
      <c r="U1024">
        <f t="shared" si="814"/>
        <v>0</v>
      </c>
      <c r="V1024">
        <f t="shared" si="815"/>
        <v>0</v>
      </c>
      <c r="W1024">
        <f t="shared" si="816"/>
        <v>0</v>
      </c>
      <c r="X1024">
        <f t="shared" si="817"/>
        <v>0</v>
      </c>
      <c r="Y1024">
        <f t="shared" si="818"/>
        <v>0</v>
      </c>
      <c r="AA1024">
        <v>69726884</v>
      </c>
      <c r="AB1024">
        <f t="shared" si="819"/>
        <v>1.97</v>
      </c>
      <c r="AC1024">
        <f t="shared" si="851"/>
        <v>1.97</v>
      </c>
      <c r="AD1024">
        <f t="shared" si="848"/>
        <v>0</v>
      </c>
      <c r="AE1024">
        <f t="shared" si="849"/>
        <v>0</v>
      </c>
      <c r="AF1024">
        <f t="shared" si="846"/>
        <v>0</v>
      </c>
      <c r="AG1024">
        <f t="shared" si="823"/>
        <v>0</v>
      </c>
      <c r="AH1024">
        <f t="shared" si="847"/>
        <v>0</v>
      </c>
      <c r="AI1024">
        <f t="shared" si="850"/>
        <v>0</v>
      </c>
      <c r="AJ1024">
        <f t="shared" si="826"/>
        <v>4.45</v>
      </c>
      <c r="AK1024">
        <v>1.97</v>
      </c>
      <c r="AL1024">
        <v>1.97</v>
      </c>
      <c r="AM1024">
        <v>0</v>
      </c>
      <c r="AN1024">
        <v>0</v>
      </c>
      <c r="AO1024">
        <v>0</v>
      </c>
      <c r="AP1024">
        <v>0</v>
      </c>
      <c r="AQ1024">
        <v>0</v>
      </c>
      <c r="AR1024">
        <v>0</v>
      </c>
      <c r="AS1024">
        <v>4.45</v>
      </c>
      <c r="AT1024">
        <v>0</v>
      </c>
      <c r="AU1024">
        <v>0</v>
      </c>
      <c r="AV1024">
        <v>1</v>
      </c>
      <c r="AW1024">
        <v>1</v>
      </c>
      <c r="AZ1024">
        <v>1</v>
      </c>
      <c r="BA1024">
        <v>1</v>
      </c>
      <c r="BB1024">
        <v>1</v>
      </c>
      <c r="BC1024">
        <v>7.56</v>
      </c>
      <c r="BD1024" t="s">
        <v>3</v>
      </c>
      <c r="BE1024" t="s">
        <v>3</v>
      </c>
      <c r="BF1024" t="s">
        <v>3</v>
      </c>
      <c r="BG1024" t="s">
        <v>3</v>
      </c>
      <c r="BH1024">
        <v>3</v>
      </c>
      <c r="BI1024">
        <v>1</v>
      </c>
      <c r="BJ1024" t="s">
        <v>194</v>
      </c>
      <c r="BM1024">
        <v>500001</v>
      </c>
      <c r="BN1024">
        <v>0</v>
      </c>
      <c r="BO1024" t="s">
        <v>3</v>
      </c>
      <c r="BP1024">
        <v>0</v>
      </c>
      <c r="BQ1024">
        <v>8</v>
      </c>
      <c r="BR1024">
        <v>0</v>
      </c>
      <c r="BS1024">
        <v>1</v>
      </c>
      <c r="BT1024">
        <v>1</v>
      </c>
      <c r="BU1024">
        <v>1</v>
      </c>
      <c r="BV1024">
        <v>1</v>
      </c>
      <c r="BW1024">
        <v>1</v>
      </c>
      <c r="BX1024">
        <v>1</v>
      </c>
      <c r="BY1024" t="s">
        <v>3</v>
      </c>
      <c r="BZ1024">
        <v>0</v>
      </c>
      <c r="CA1024">
        <v>0</v>
      </c>
      <c r="CB1024" t="s">
        <v>3</v>
      </c>
      <c r="CE1024">
        <v>0</v>
      </c>
      <c r="CF1024">
        <v>0</v>
      </c>
      <c r="CG1024">
        <v>0</v>
      </c>
      <c r="CH1024">
        <v>82</v>
      </c>
      <c r="CI1024">
        <v>5</v>
      </c>
      <c r="CJ1024">
        <v>0</v>
      </c>
      <c r="CK1024">
        <v>0</v>
      </c>
      <c r="CL1024">
        <v>0</v>
      </c>
      <c r="CM1024">
        <v>0</v>
      </c>
      <c r="CN1024" t="s">
        <v>3</v>
      </c>
      <c r="CO1024">
        <v>0</v>
      </c>
      <c r="CP1024">
        <f t="shared" si="827"/>
        <v>0</v>
      </c>
      <c r="CQ1024">
        <f t="shared" si="828"/>
        <v>14.893199999999998</v>
      </c>
      <c r="CR1024">
        <f t="shared" si="829"/>
        <v>0</v>
      </c>
      <c r="CS1024">
        <f t="shared" si="830"/>
        <v>0</v>
      </c>
      <c r="CT1024">
        <f t="shared" si="831"/>
        <v>0</v>
      </c>
      <c r="CU1024">
        <f t="shared" si="832"/>
        <v>0</v>
      </c>
      <c r="CV1024">
        <f t="shared" si="833"/>
        <v>0</v>
      </c>
      <c r="CW1024">
        <f t="shared" si="834"/>
        <v>0</v>
      </c>
      <c r="CX1024">
        <f t="shared" si="835"/>
        <v>4.45</v>
      </c>
      <c r="CY1024">
        <f>(S1024+R1024)*(BZ1024/100)</f>
        <v>0</v>
      </c>
      <c r="CZ1024">
        <f>(S1024+R1024)*(CA1024/100)</f>
        <v>0</v>
      </c>
      <c r="DC1024" t="s">
        <v>3</v>
      </c>
      <c r="DD1024" t="s">
        <v>3</v>
      </c>
      <c r="DE1024" t="s">
        <v>3</v>
      </c>
      <c r="DF1024" t="s">
        <v>3</v>
      </c>
      <c r="DG1024" t="s">
        <v>3</v>
      </c>
      <c r="DH1024" t="s">
        <v>3</v>
      </c>
      <c r="DI1024" t="s">
        <v>3</v>
      </c>
      <c r="DJ1024" t="s">
        <v>3</v>
      </c>
      <c r="DK1024" t="s">
        <v>3</v>
      </c>
      <c r="DL1024" t="s">
        <v>3</v>
      </c>
      <c r="DM1024" t="s">
        <v>3</v>
      </c>
      <c r="DN1024">
        <v>0</v>
      </c>
      <c r="DO1024">
        <v>0</v>
      </c>
      <c r="DP1024">
        <v>1</v>
      </c>
      <c r="DQ1024">
        <v>1</v>
      </c>
      <c r="DU1024">
        <v>1007</v>
      </c>
      <c r="DV1024" t="s">
        <v>40</v>
      </c>
      <c r="DW1024" t="s">
        <v>40</v>
      </c>
      <c r="DX1024">
        <v>1</v>
      </c>
      <c r="DZ1024" t="s">
        <v>3</v>
      </c>
      <c r="EA1024" t="s">
        <v>3</v>
      </c>
      <c r="EB1024" t="s">
        <v>3</v>
      </c>
      <c r="EC1024" t="s">
        <v>3</v>
      </c>
      <c r="EE1024">
        <v>54328897</v>
      </c>
      <c r="EF1024">
        <v>8</v>
      </c>
      <c r="EG1024" t="s">
        <v>31</v>
      </c>
      <c r="EH1024">
        <v>0</v>
      </c>
      <c r="EI1024" t="s">
        <v>3</v>
      </c>
      <c r="EJ1024">
        <v>1</v>
      </c>
      <c r="EK1024">
        <v>500001</v>
      </c>
      <c r="EL1024" t="s">
        <v>32</v>
      </c>
      <c r="EM1024" t="s">
        <v>33</v>
      </c>
      <c r="EO1024" t="s">
        <v>3</v>
      </c>
      <c r="EQ1024">
        <v>0</v>
      </c>
      <c r="ER1024">
        <v>14.19</v>
      </c>
      <c r="ES1024">
        <v>1.97</v>
      </c>
      <c r="ET1024">
        <v>0</v>
      </c>
      <c r="EU1024">
        <v>0</v>
      </c>
      <c r="EV1024">
        <v>0</v>
      </c>
      <c r="EW1024">
        <v>0</v>
      </c>
      <c r="EX1024">
        <v>0</v>
      </c>
      <c r="EZ1024">
        <v>5</v>
      </c>
      <c r="FC1024">
        <v>0</v>
      </c>
      <c r="FD1024">
        <v>18</v>
      </c>
      <c r="FF1024">
        <v>14.19</v>
      </c>
      <c r="FQ1024">
        <v>0</v>
      </c>
      <c r="FR1024">
        <f t="shared" si="836"/>
        <v>0</v>
      </c>
      <c r="FS1024">
        <v>0</v>
      </c>
      <c r="FX1024">
        <v>0</v>
      </c>
      <c r="FY1024">
        <v>0</v>
      </c>
      <c r="GA1024" t="s">
        <v>85</v>
      </c>
      <c r="GD1024">
        <v>1</v>
      </c>
      <c r="GF1024">
        <v>1967222743</v>
      </c>
      <c r="GG1024">
        <v>2</v>
      </c>
      <c r="GH1024">
        <v>3</v>
      </c>
      <c r="GI1024">
        <v>5</v>
      </c>
      <c r="GJ1024">
        <v>0</v>
      </c>
      <c r="GK1024">
        <v>0</v>
      </c>
      <c r="GL1024">
        <f t="shared" si="837"/>
        <v>0</v>
      </c>
      <c r="GM1024">
        <f t="shared" si="838"/>
        <v>0</v>
      </c>
      <c r="GN1024">
        <f t="shared" si="839"/>
        <v>0</v>
      </c>
      <c r="GO1024">
        <f t="shared" si="840"/>
        <v>0</v>
      </c>
      <c r="GP1024">
        <f t="shared" si="841"/>
        <v>0</v>
      </c>
      <c r="GR1024">
        <v>1</v>
      </c>
      <c r="GS1024">
        <v>1</v>
      </c>
      <c r="GT1024">
        <v>0</v>
      </c>
      <c r="GU1024" t="s">
        <v>3</v>
      </c>
      <c r="GV1024">
        <f t="shared" si="845"/>
        <v>0</v>
      </c>
      <c r="GW1024">
        <v>1</v>
      </c>
      <c r="GX1024">
        <f t="shared" si="843"/>
        <v>0</v>
      </c>
      <c r="HA1024">
        <v>0</v>
      </c>
      <c r="HB1024">
        <v>0</v>
      </c>
      <c r="HC1024">
        <f t="shared" si="844"/>
        <v>0</v>
      </c>
      <c r="HE1024" t="s">
        <v>35</v>
      </c>
      <c r="HF1024" t="s">
        <v>36</v>
      </c>
      <c r="HM1024" t="s">
        <v>3</v>
      </c>
      <c r="HN1024" t="s">
        <v>3</v>
      </c>
      <c r="HO1024" t="s">
        <v>3</v>
      </c>
      <c r="HP1024" t="s">
        <v>3</v>
      </c>
      <c r="HQ1024" t="s">
        <v>3</v>
      </c>
      <c r="IK1024">
        <v>0</v>
      </c>
    </row>
    <row r="1025" spans="1:255" x14ac:dyDescent="0.2">
      <c r="A1025" s="2">
        <v>18</v>
      </c>
      <c r="B1025" s="2">
        <v>1</v>
      </c>
      <c r="C1025" s="2">
        <v>897</v>
      </c>
      <c r="D1025" s="2"/>
      <c r="E1025" s="2" t="s">
        <v>536</v>
      </c>
      <c r="F1025" s="2" t="s">
        <v>60</v>
      </c>
      <c r="G1025" s="2" t="s">
        <v>61</v>
      </c>
      <c r="H1025" s="2" t="s">
        <v>261</v>
      </c>
      <c r="I1025" s="2">
        <f>I1013*J1025</f>
        <v>0</v>
      </c>
      <c r="J1025" s="2">
        <v>800</v>
      </c>
      <c r="K1025" s="2">
        <v>800</v>
      </c>
      <c r="L1025" s="2">
        <v>544</v>
      </c>
      <c r="M1025" s="2">
        <v>0</v>
      </c>
      <c r="N1025" s="2">
        <f t="shared" si="807"/>
        <v>544</v>
      </c>
      <c r="O1025" s="2">
        <f t="shared" si="808"/>
        <v>0</v>
      </c>
      <c r="P1025" s="2">
        <f t="shared" si="809"/>
        <v>0</v>
      </c>
      <c r="Q1025" s="2">
        <f t="shared" si="810"/>
        <v>0</v>
      </c>
      <c r="R1025" s="2">
        <f t="shared" si="811"/>
        <v>0</v>
      </c>
      <c r="S1025" s="2">
        <f t="shared" si="812"/>
        <v>0</v>
      </c>
      <c r="T1025" s="2">
        <f t="shared" si="813"/>
        <v>0</v>
      </c>
      <c r="U1025" s="2">
        <f t="shared" si="814"/>
        <v>0</v>
      </c>
      <c r="V1025" s="2">
        <f t="shared" si="815"/>
        <v>0</v>
      </c>
      <c r="W1025" s="2">
        <f t="shared" si="816"/>
        <v>0</v>
      </c>
      <c r="X1025" s="2">
        <f t="shared" si="817"/>
        <v>0</v>
      </c>
      <c r="Y1025" s="2">
        <f t="shared" si="818"/>
        <v>0</v>
      </c>
      <c r="Z1025" s="2"/>
      <c r="AA1025" s="2">
        <v>69726971</v>
      </c>
      <c r="AB1025" s="2">
        <f t="shared" si="819"/>
        <v>0.5</v>
      </c>
      <c r="AC1025" s="2">
        <f t="shared" si="851"/>
        <v>0.5</v>
      </c>
      <c r="AD1025" s="2">
        <f t="shared" si="848"/>
        <v>0</v>
      </c>
      <c r="AE1025" s="2">
        <f t="shared" si="849"/>
        <v>0</v>
      </c>
      <c r="AF1025" s="2">
        <f t="shared" si="846"/>
        <v>0</v>
      </c>
      <c r="AG1025" s="2">
        <f t="shared" si="823"/>
        <v>0</v>
      </c>
      <c r="AH1025" s="2">
        <f t="shared" si="847"/>
        <v>0</v>
      </c>
      <c r="AI1025" s="2">
        <f t="shared" si="850"/>
        <v>0</v>
      </c>
      <c r="AJ1025" s="2">
        <f t="shared" si="826"/>
        <v>0</v>
      </c>
      <c r="AK1025" s="2">
        <v>0.5</v>
      </c>
      <c r="AL1025" s="2">
        <v>0.5</v>
      </c>
      <c r="AM1025" s="2">
        <v>0</v>
      </c>
      <c r="AN1025" s="2">
        <v>0</v>
      </c>
      <c r="AO1025" s="2">
        <v>0</v>
      </c>
      <c r="AP1025" s="2">
        <v>0</v>
      </c>
      <c r="AQ1025" s="2">
        <v>0</v>
      </c>
      <c r="AR1025" s="2">
        <v>0</v>
      </c>
      <c r="AS1025" s="2">
        <v>0</v>
      </c>
      <c r="AT1025" s="2">
        <v>0</v>
      </c>
      <c r="AU1025" s="2">
        <v>0</v>
      </c>
      <c r="AV1025" s="2">
        <v>1</v>
      </c>
      <c r="AW1025" s="2">
        <v>1</v>
      </c>
      <c r="AX1025" s="2"/>
      <c r="AY1025" s="2"/>
      <c r="AZ1025" s="2">
        <v>1</v>
      </c>
      <c r="BA1025" s="2">
        <v>1</v>
      </c>
      <c r="BB1025" s="2">
        <v>1</v>
      </c>
      <c r="BC1025" s="2">
        <v>1</v>
      </c>
      <c r="BD1025" s="2" t="s">
        <v>3</v>
      </c>
      <c r="BE1025" s="2" t="s">
        <v>3</v>
      </c>
      <c r="BF1025" s="2" t="s">
        <v>3</v>
      </c>
      <c r="BG1025" s="2" t="s">
        <v>3</v>
      </c>
      <c r="BH1025" s="2">
        <v>3</v>
      </c>
      <c r="BI1025" s="2">
        <v>1</v>
      </c>
      <c r="BJ1025" s="2" t="s">
        <v>262</v>
      </c>
      <c r="BK1025" s="2"/>
      <c r="BL1025" s="2"/>
      <c r="BM1025" s="2">
        <v>500001</v>
      </c>
      <c r="BN1025" s="2">
        <v>0</v>
      </c>
      <c r="BO1025" s="2" t="s">
        <v>3</v>
      </c>
      <c r="BP1025" s="2">
        <v>0</v>
      </c>
      <c r="BQ1025" s="2">
        <v>8</v>
      </c>
      <c r="BR1025" s="2">
        <v>0</v>
      </c>
      <c r="BS1025" s="2">
        <v>1</v>
      </c>
      <c r="BT1025" s="2">
        <v>1</v>
      </c>
      <c r="BU1025" s="2">
        <v>1</v>
      </c>
      <c r="BV1025" s="2">
        <v>1</v>
      </c>
      <c r="BW1025" s="2">
        <v>1</v>
      </c>
      <c r="BX1025" s="2">
        <v>1</v>
      </c>
      <c r="BY1025" s="2" t="s">
        <v>3</v>
      </c>
      <c r="BZ1025" s="2">
        <v>0</v>
      </c>
      <c r="CA1025" s="2">
        <v>0</v>
      </c>
      <c r="CB1025" s="2" t="s">
        <v>3</v>
      </c>
      <c r="CC1025" s="2"/>
      <c r="CD1025" s="2"/>
      <c r="CE1025" s="2">
        <v>0</v>
      </c>
      <c r="CF1025" s="2">
        <v>0</v>
      </c>
      <c r="CG1025" s="2">
        <v>0</v>
      </c>
      <c r="CH1025" s="2">
        <v>82</v>
      </c>
      <c r="CI1025" s="2">
        <v>6</v>
      </c>
      <c r="CJ1025" s="2">
        <v>0</v>
      </c>
      <c r="CK1025" s="2">
        <v>0</v>
      </c>
      <c r="CL1025" s="2">
        <v>0</v>
      </c>
      <c r="CM1025" s="2">
        <v>0</v>
      </c>
      <c r="CN1025" s="2" t="s">
        <v>3</v>
      </c>
      <c r="CO1025" s="2">
        <v>0</v>
      </c>
      <c r="CP1025" s="2">
        <f t="shared" si="827"/>
        <v>0</v>
      </c>
      <c r="CQ1025" s="2">
        <f t="shared" si="828"/>
        <v>0.5</v>
      </c>
      <c r="CR1025" s="2">
        <f t="shared" si="829"/>
        <v>0</v>
      </c>
      <c r="CS1025" s="2">
        <f t="shared" si="830"/>
        <v>0</v>
      </c>
      <c r="CT1025" s="2">
        <f t="shared" si="831"/>
        <v>0</v>
      </c>
      <c r="CU1025" s="2">
        <f t="shared" si="832"/>
        <v>0</v>
      </c>
      <c r="CV1025" s="2">
        <f t="shared" si="833"/>
        <v>0</v>
      </c>
      <c r="CW1025" s="2">
        <f t="shared" si="834"/>
        <v>0</v>
      </c>
      <c r="CX1025" s="2">
        <f t="shared" si="835"/>
        <v>0</v>
      </c>
      <c r="CY1025" s="2">
        <f>(((S1025+R1025)*AT1025)/100)</f>
        <v>0</v>
      </c>
      <c r="CZ1025" s="2">
        <f>(((S1025+R1025)*AU1025)/100)</f>
        <v>0</v>
      </c>
      <c r="DA1025" s="2"/>
      <c r="DB1025" s="2"/>
      <c r="DC1025" s="2" t="s">
        <v>3</v>
      </c>
      <c r="DD1025" s="2" t="s">
        <v>3</v>
      </c>
      <c r="DE1025" s="2" t="s">
        <v>3</v>
      </c>
      <c r="DF1025" s="2" t="s">
        <v>3</v>
      </c>
      <c r="DG1025" s="2" t="s">
        <v>3</v>
      </c>
      <c r="DH1025" s="2" t="s">
        <v>3</v>
      </c>
      <c r="DI1025" s="2" t="s">
        <v>3</v>
      </c>
      <c r="DJ1025" s="2" t="s">
        <v>3</v>
      </c>
      <c r="DK1025" s="2" t="s">
        <v>3</v>
      </c>
      <c r="DL1025" s="2" t="s">
        <v>3</v>
      </c>
      <c r="DM1025" s="2" t="s">
        <v>3</v>
      </c>
      <c r="DN1025" s="2">
        <v>0</v>
      </c>
      <c r="DO1025" s="2">
        <v>0</v>
      </c>
      <c r="DP1025" s="2">
        <v>1</v>
      </c>
      <c r="DQ1025" s="2">
        <v>1</v>
      </c>
      <c r="DR1025" s="2"/>
      <c r="DS1025" s="2"/>
      <c r="DT1025" s="2"/>
      <c r="DU1025" s="2">
        <v>1010</v>
      </c>
      <c r="DV1025" s="2" t="s">
        <v>261</v>
      </c>
      <c r="DW1025" s="2" t="s">
        <v>62</v>
      </c>
      <c r="DX1025" s="2">
        <v>1</v>
      </c>
      <c r="DY1025" s="2"/>
      <c r="DZ1025" s="2" t="s">
        <v>3</v>
      </c>
      <c r="EA1025" s="2" t="s">
        <v>3</v>
      </c>
      <c r="EB1025" s="2" t="s">
        <v>3</v>
      </c>
      <c r="EC1025" s="2" t="s">
        <v>3</v>
      </c>
      <c r="ED1025" s="2"/>
      <c r="EE1025" s="2">
        <v>54328897</v>
      </c>
      <c r="EF1025" s="2">
        <v>8</v>
      </c>
      <c r="EG1025" s="2" t="s">
        <v>31</v>
      </c>
      <c r="EH1025" s="2">
        <v>0</v>
      </c>
      <c r="EI1025" s="2" t="s">
        <v>3</v>
      </c>
      <c r="EJ1025" s="2">
        <v>1</v>
      </c>
      <c r="EK1025" s="2">
        <v>500001</v>
      </c>
      <c r="EL1025" s="2" t="s">
        <v>32</v>
      </c>
      <c r="EM1025" s="2" t="s">
        <v>33</v>
      </c>
      <c r="EN1025" s="2"/>
      <c r="EO1025" s="2" t="s">
        <v>3</v>
      </c>
      <c r="EP1025" s="2"/>
      <c r="EQ1025" s="2">
        <v>0</v>
      </c>
      <c r="ER1025" s="2">
        <v>0.5</v>
      </c>
      <c r="ES1025" s="2">
        <v>0.5</v>
      </c>
      <c r="ET1025" s="2">
        <v>0</v>
      </c>
      <c r="EU1025" s="2">
        <v>0</v>
      </c>
      <c r="EV1025" s="2">
        <v>0</v>
      </c>
      <c r="EW1025" s="2">
        <v>0</v>
      </c>
      <c r="EX1025" s="2">
        <v>0</v>
      </c>
      <c r="EY1025" s="2"/>
      <c r="EZ1025" s="2"/>
      <c r="FA1025" s="2"/>
      <c r="FB1025" s="2"/>
      <c r="FC1025" s="2"/>
      <c r="FD1025" s="2"/>
      <c r="FE1025" s="2"/>
      <c r="FF1025" s="2"/>
      <c r="FG1025" s="2"/>
      <c r="FH1025" s="2"/>
      <c r="FI1025" s="2"/>
      <c r="FJ1025" s="2"/>
      <c r="FK1025" s="2"/>
      <c r="FL1025" s="2"/>
      <c r="FM1025" s="2"/>
      <c r="FN1025" s="2"/>
      <c r="FO1025" s="2"/>
      <c r="FP1025" s="2"/>
      <c r="FQ1025" s="2">
        <v>0</v>
      </c>
      <c r="FR1025" s="2">
        <f t="shared" si="836"/>
        <v>0</v>
      </c>
      <c r="FS1025" s="2">
        <v>0</v>
      </c>
      <c r="FT1025" s="2"/>
      <c r="FU1025" s="2"/>
      <c r="FV1025" s="2"/>
      <c r="FW1025" s="2"/>
      <c r="FX1025" s="2">
        <v>0</v>
      </c>
      <c r="FY1025" s="2">
        <v>0</v>
      </c>
      <c r="FZ1025" s="2"/>
      <c r="GA1025" s="2" t="s">
        <v>3</v>
      </c>
      <c r="GB1025" s="2"/>
      <c r="GC1025" s="2"/>
      <c r="GD1025" s="2">
        <v>1</v>
      </c>
      <c r="GE1025" s="2"/>
      <c r="GF1025" s="2">
        <v>1780800926</v>
      </c>
      <c r="GG1025" s="2">
        <v>2</v>
      </c>
      <c r="GH1025" s="2">
        <v>1</v>
      </c>
      <c r="GI1025" s="2">
        <v>-2</v>
      </c>
      <c r="GJ1025" s="2">
        <v>0</v>
      </c>
      <c r="GK1025" s="2">
        <v>0</v>
      </c>
      <c r="GL1025" s="2">
        <f t="shared" si="837"/>
        <v>0</v>
      </c>
      <c r="GM1025" s="2">
        <f t="shared" si="838"/>
        <v>0</v>
      </c>
      <c r="GN1025" s="2">
        <f t="shared" si="839"/>
        <v>0</v>
      </c>
      <c r="GO1025" s="2">
        <f t="shared" si="840"/>
        <v>0</v>
      </c>
      <c r="GP1025" s="2">
        <f t="shared" si="841"/>
        <v>0</v>
      </c>
      <c r="GQ1025" s="2"/>
      <c r="GR1025" s="2">
        <v>0</v>
      </c>
      <c r="GS1025" s="2">
        <v>3</v>
      </c>
      <c r="GT1025" s="2">
        <v>0</v>
      </c>
      <c r="GU1025" s="2" t="s">
        <v>3</v>
      </c>
      <c r="GV1025" s="2">
        <f t="shared" si="845"/>
        <v>0</v>
      </c>
      <c r="GW1025" s="2">
        <v>1</v>
      </c>
      <c r="GX1025" s="2">
        <f t="shared" si="843"/>
        <v>0</v>
      </c>
      <c r="GY1025" s="2"/>
      <c r="GZ1025" s="2"/>
      <c r="HA1025" s="2">
        <v>0</v>
      </c>
      <c r="HB1025" s="2">
        <v>0</v>
      </c>
      <c r="HC1025" s="2">
        <f t="shared" si="844"/>
        <v>0</v>
      </c>
      <c r="HD1025" s="2"/>
      <c r="HE1025" s="2" t="s">
        <v>3</v>
      </c>
      <c r="HF1025" s="2" t="s">
        <v>3</v>
      </c>
      <c r="HG1025" s="2"/>
      <c r="HH1025" s="2"/>
      <c r="HI1025" s="2"/>
      <c r="HJ1025" s="2"/>
      <c r="HK1025" s="2"/>
      <c r="HL1025" s="2"/>
      <c r="HM1025" s="2" t="s">
        <v>3</v>
      </c>
      <c r="HN1025" s="2" t="s">
        <v>3</v>
      </c>
      <c r="HO1025" s="2" t="s">
        <v>3</v>
      </c>
      <c r="HP1025" s="2" t="s">
        <v>3</v>
      </c>
      <c r="HQ1025" s="2" t="s">
        <v>3</v>
      </c>
      <c r="HR1025" s="2"/>
      <c r="HS1025" s="2"/>
      <c r="HT1025" s="2"/>
      <c r="HU1025" s="2"/>
      <c r="HV1025" s="2"/>
      <c r="HW1025" s="2"/>
      <c r="HX1025" s="2"/>
      <c r="HY1025" s="2"/>
      <c r="HZ1025" s="2"/>
      <c r="IA1025" s="2"/>
      <c r="IB1025" s="2"/>
      <c r="IC1025" s="2"/>
      <c r="ID1025" s="2"/>
      <c r="IE1025" s="2"/>
      <c r="IF1025" s="2"/>
      <c r="IG1025" s="2"/>
      <c r="IH1025" s="2"/>
      <c r="II1025" s="2"/>
      <c r="IJ1025" s="2"/>
      <c r="IK1025" s="2">
        <v>0</v>
      </c>
      <c r="IL1025" s="2"/>
      <c r="IM1025" s="2"/>
      <c r="IN1025" s="2"/>
      <c r="IO1025" s="2"/>
      <c r="IP1025" s="2"/>
      <c r="IQ1025" s="2"/>
      <c r="IR1025" s="2"/>
      <c r="IS1025" s="2"/>
      <c r="IT1025" s="2"/>
      <c r="IU1025" s="2"/>
    </row>
    <row r="1026" spans="1:255" x14ac:dyDescent="0.2">
      <c r="A1026">
        <v>18</v>
      </c>
      <c r="B1026">
        <v>1</v>
      </c>
      <c r="C1026">
        <v>909</v>
      </c>
      <c r="E1026" t="s">
        <v>536</v>
      </c>
      <c r="F1026" t="s">
        <v>60</v>
      </c>
      <c r="G1026" t="s">
        <v>61</v>
      </c>
      <c r="H1026" t="s">
        <v>261</v>
      </c>
      <c r="I1026">
        <f>I1014*J1026</f>
        <v>0</v>
      </c>
      <c r="J1026">
        <v>800</v>
      </c>
      <c r="K1026">
        <v>800</v>
      </c>
      <c r="L1026">
        <v>544</v>
      </c>
      <c r="M1026">
        <v>0</v>
      </c>
      <c r="N1026">
        <f t="shared" si="807"/>
        <v>544</v>
      </c>
      <c r="O1026">
        <f t="shared" si="808"/>
        <v>0</v>
      </c>
      <c r="P1026">
        <f t="shared" si="809"/>
        <v>0</v>
      </c>
      <c r="Q1026">
        <f t="shared" si="810"/>
        <v>0</v>
      </c>
      <c r="R1026">
        <f t="shared" si="811"/>
        <v>0</v>
      </c>
      <c r="S1026">
        <f t="shared" si="812"/>
        <v>0</v>
      </c>
      <c r="T1026">
        <f t="shared" si="813"/>
        <v>0</v>
      </c>
      <c r="U1026">
        <f t="shared" si="814"/>
        <v>0</v>
      </c>
      <c r="V1026">
        <f t="shared" si="815"/>
        <v>0</v>
      </c>
      <c r="W1026">
        <f t="shared" si="816"/>
        <v>0</v>
      </c>
      <c r="X1026">
        <f t="shared" si="817"/>
        <v>0</v>
      </c>
      <c r="Y1026">
        <f t="shared" si="818"/>
        <v>0</v>
      </c>
      <c r="AA1026">
        <v>69726884</v>
      </c>
      <c r="AB1026">
        <f t="shared" si="819"/>
        <v>0.02</v>
      </c>
      <c r="AC1026">
        <f t="shared" si="851"/>
        <v>0.02</v>
      </c>
      <c r="AD1026">
        <f t="shared" si="848"/>
        <v>0</v>
      </c>
      <c r="AE1026">
        <f t="shared" si="849"/>
        <v>0</v>
      </c>
      <c r="AF1026">
        <f t="shared" si="846"/>
        <v>0</v>
      </c>
      <c r="AG1026">
        <f t="shared" si="823"/>
        <v>0</v>
      </c>
      <c r="AH1026">
        <f t="shared" si="847"/>
        <v>0</v>
      </c>
      <c r="AI1026">
        <f t="shared" si="850"/>
        <v>0</v>
      </c>
      <c r="AJ1026">
        <f t="shared" si="826"/>
        <v>0</v>
      </c>
      <c r="AK1026">
        <v>0.02</v>
      </c>
      <c r="AL1026">
        <v>0.02</v>
      </c>
      <c r="AM1026">
        <v>0</v>
      </c>
      <c r="AN1026">
        <v>0</v>
      </c>
      <c r="AO1026">
        <v>0</v>
      </c>
      <c r="AP1026">
        <v>0</v>
      </c>
      <c r="AQ1026">
        <v>0</v>
      </c>
      <c r="AR1026">
        <v>0</v>
      </c>
      <c r="AS1026">
        <v>0</v>
      </c>
      <c r="AT1026">
        <v>0</v>
      </c>
      <c r="AU1026">
        <v>0</v>
      </c>
      <c r="AV1026">
        <v>1</v>
      </c>
      <c r="AW1026">
        <v>1</v>
      </c>
      <c r="AZ1026">
        <v>1</v>
      </c>
      <c r="BA1026">
        <v>1</v>
      </c>
      <c r="BB1026">
        <v>1</v>
      </c>
      <c r="BC1026">
        <v>7.56</v>
      </c>
      <c r="BD1026" t="s">
        <v>3</v>
      </c>
      <c r="BE1026" t="s">
        <v>3</v>
      </c>
      <c r="BF1026" t="s">
        <v>3</v>
      </c>
      <c r="BG1026" t="s">
        <v>3</v>
      </c>
      <c r="BH1026">
        <v>3</v>
      </c>
      <c r="BI1026">
        <v>1</v>
      </c>
      <c r="BJ1026" t="s">
        <v>262</v>
      </c>
      <c r="BM1026">
        <v>500001</v>
      </c>
      <c r="BN1026">
        <v>0</v>
      </c>
      <c r="BO1026" t="s">
        <v>3</v>
      </c>
      <c r="BP1026">
        <v>0</v>
      </c>
      <c r="BQ1026">
        <v>8</v>
      </c>
      <c r="BR1026">
        <v>0</v>
      </c>
      <c r="BS1026">
        <v>1</v>
      </c>
      <c r="BT1026">
        <v>1</v>
      </c>
      <c r="BU1026">
        <v>1</v>
      </c>
      <c r="BV1026">
        <v>1</v>
      </c>
      <c r="BW1026">
        <v>1</v>
      </c>
      <c r="BX1026">
        <v>1</v>
      </c>
      <c r="BY1026" t="s">
        <v>3</v>
      </c>
      <c r="BZ1026">
        <v>0</v>
      </c>
      <c r="CA1026">
        <v>0</v>
      </c>
      <c r="CB1026" t="s">
        <v>3</v>
      </c>
      <c r="CE1026">
        <v>0</v>
      </c>
      <c r="CF1026">
        <v>0</v>
      </c>
      <c r="CG1026">
        <v>0</v>
      </c>
      <c r="CH1026">
        <v>82</v>
      </c>
      <c r="CI1026">
        <v>6</v>
      </c>
      <c r="CJ1026">
        <v>0</v>
      </c>
      <c r="CK1026">
        <v>0</v>
      </c>
      <c r="CL1026">
        <v>0</v>
      </c>
      <c r="CM1026">
        <v>0</v>
      </c>
      <c r="CN1026" t="s">
        <v>3</v>
      </c>
      <c r="CO1026">
        <v>0</v>
      </c>
      <c r="CP1026">
        <f t="shared" si="827"/>
        <v>0</v>
      </c>
      <c r="CQ1026">
        <f t="shared" si="828"/>
        <v>0.1512</v>
      </c>
      <c r="CR1026">
        <f t="shared" si="829"/>
        <v>0</v>
      </c>
      <c r="CS1026">
        <f t="shared" si="830"/>
        <v>0</v>
      </c>
      <c r="CT1026">
        <f t="shared" si="831"/>
        <v>0</v>
      </c>
      <c r="CU1026">
        <f t="shared" si="832"/>
        <v>0</v>
      </c>
      <c r="CV1026">
        <f t="shared" si="833"/>
        <v>0</v>
      </c>
      <c r="CW1026">
        <f t="shared" si="834"/>
        <v>0</v>
      </c>
      <c r="CX1026">
        <f t="shared" si="835"/>
        <v>0</v>
      </c>
      <c r="CY1026">
        <f>(S1026+R1026)*(BZ1026/100)</f>
        <v>0</v>
      </c>
      <c r="CZ1026">
        <f>(S1026+R1026)*(CA1026/100)</f>
        <v>0</v>
      </c>
      <c r="DC1026" t="s">
        <v>3</v>
      </c>
      <c r="DD1026" t="s">
        <v>3</v>
      </c>
      <c r="DE1026" t="s">
        <v>3</v>
      </c>
      <c r="DF1026" t="s">
        <v>3</v>
      </c>
      <c r="DG1026" t="s">
        <v>3</v>
      </c>
      <c r="DH1026" t="s">
        <v>3</v>
      </c>
      <c r="DI1026" t="s">
        <v>3</v>
      </c>
      <c r="DJ1026" t="s">
        <v>3</v>
      </c>
      <c r="DK1026" t="s">
        <v>3</v>
      </c>
      <c r="DL1026" t="s">
        <v>3</v>
      </c>
      <c r="DM1026" t="s">
        <v>3</v>
      </c>
      <c r="DN1026">
        <v>0</v>
      </c>
      <c r="DO1026">
        <v>0</v>
      </c>
      <c r="DP1026">
        <v>1</v>
      </c>
      <c r="DQ1026">
        <v>1</v>
      </c>
      <c r="DU1026">
        <v>1010</v>
      </c>
      <c r="DV1026" t="s">
        <v>261</v>
      </c>
      <c r="DW1026" t="s">
        <v>62</v>
      </c>
      <c r="DX1026">
        <v>1</v>
      </c>
      <c r="DZ1026" t="s">
        <v>3</v>
      </c>
      <c r="EA1026" t="s">
        <v>3</v>
      </c>
      <c r="EB1026" t="s">
        <v>3</v>
      </c>
      <c r="EC1026" t="s">
        <v>3</v>
      </c>
      <c r="EE1026">
        <v>54328897</v>
      </c>
      <c r="EF1026">
        <v>8</v>
      </c>
      <c r="EG1026" t="s">
        <v>31</v>
      </c>
      <c r="EH1026">
        <v>0</v>
      </c>
      <c r="EI1026" t="s">
        <v>3</v>
      </c>
      <c r="EJ1026">
        <v>1</v>
      </c>
      <c r="EK1026">
        <v>500001</v>
      </c>
      <c r="EL1026" t="s">
        <v>32</v>
      </c>
      <c r="EM1026" t="s">
        <v>33</v>
      </c>
      <c r="EO1026" t="s">
        <v>3</v>
      </c>
      <c r="EQ1026">
        <v>0</v>
      </c>
      <c r="ER1026">
        <v>0.14000000000000001</v>
      </c>
      <c r="ES1026">
        <v>0.02</v>
      </c>
      <c r="ET1026">
        <v>0</v>
      </c>
      <c r="EU1026">
        <v>0</v>
      </c>
      <c r="EV1026">
        <v>0</v>
      </c>
      <c r="EW1026">
        <v>0</v>
      </c>
      <c r="EX1026">
        <v>0</v>
      </c>
      <c r="EZ1026">
        <v>5</v>
      </c>
      <c r="FC1026">
        <v>0</v>
      </c>
      <c r="FD1026">
        <v>18</v>
      </c>
      <c r="FF1026">
        <v>0.14000000000000001</v>
      </c>
      <c r="FQ1026">
        <v>0</v>
      </c>
      <c r="FR1026">
        <f t="shared" si="836"/>
        <v>0</v>
      </c>
      <c r="FS1026">
        <v>0</v>
      </c>
      <c r="FX1026">
        <v>0</v>
      </c>
      <c r="FY1026">
        <v>0</v>
      </c>
      <c r="GA1026" t="s">
        <v>64</v>
      </c>
      <c r="GD1026">
        <v>1</v>
      </c>
      <c r="GF1026">
        <v>1780800926</v>
      </c>
      <c r="GG1026">
        <v>2</v>
      </c>
      <c r="GH1026">
        <v>3</v>
      </c>
      <c r="GI1026">
        <v>5</v>
      </c>
      <c r="GJ1026">
        <v>0</v>
      </c>
      <c r="GK1026">
        <v>0</v>
      </c>
      <c r="GL1026">
        <f t="shared" si="837"/>
        <v>0</v>
      </c>
      <c r="GM1026">
        <f t="shared" si="838"/>
        <v>0</v>
      </c>
      <c r="GN1026">
        <f t="shared" si="839"/>
        <v>0</v>
      </c>
      <c r="GO1026">
        <f t="shared" si="840"/>
        <v>0</v>
      </c>
      <c r="GP1026">
        <f t="shared" si="841"/>
        <v>0</v>
      </c>
      <c r="GR1026">
        <v>1</v>
      </c>
      <c r="GS1026">
        <v>1</v>
      </c>
      <c r="GT1026">
        <v>0</v>
      </c>
      <c r="GU1026" t="s">
        <v>3</v>
      </c>
      <c r="GV1026">
        <f t="shared" si="845"/>
        <v>0</v>
      </c>
      <c r="GW1026">
        <v>1</v>
      </c>
      <c r="GX1026">
        <f t="shared" si="843"/>
        <v>0</v>
      </c>
      <c r="HA1026">
        <v>0</v>
      </c>
      <c r="HB1026">
        <v>0</v>
      </c>
      <c r="HC1026">
        <f t="shared" si="844"/>
        <v>0</v>
      </c>
      <c r="HE1026" t="s">
        <v>35</v>
      </c>
      <c r="HF1026" t="s">
        <v>36</v>
      </c>
      <c r="HM1026" t="s">
        <v>3</v>
      </c>
      <c r="HN1026" t="s">
        <v>3</v>
      </c>
      <c r="HO1026" t="s">
        <v>3</v>
      </c>
      <c r="HP1026" t="s">
        <v>3</v>
      </c>
      <c r="HQ1026" t="s">
        <v>3</v>
      </c>
      <c r="IK1026">
        <v>0</v>
      </c>
    </row>
    <row r="1028" spans="1:255" x14ac:dyDescent="0.2">
      <c r="A1028" s="3">
        <v>51</v>
      </c>
      <c r="B1028" s="3">
        <f>B987</f>
        <v>1</v>
      </c>
      <c r="C1028" s="3">
        <f>A987</f>
        <v>5</v>
      </c>
      <c r="D1028" s="3">
        <f>ROW(A987)</f>
        <v>987</v>
      </c>
      <c r="E1028" s="3"/>
      <c r="F1028" s="3" t="str">
        <f>IF(F987&lt;&gt;"",F987,"")</f>
        <v>Новый подраздел</v>
      </c>
      <c r="G1028" s="3" t="str">
        <f>IF(G987&lt;&gt;"",G987,"")</f>
        <v>Лестничная клетка (по плите) (в т. ч. на чердаке)</v>
      </c>
      <c r="H1028" s="3">
        <v>0</v>
      </c>
      <c r="I1028" s="3"/>
      <c r="J1028" s="3"/>
      <c r="K1028" s="3"/>
      <c r="L1028" s="3"/>
      <c r="M1028" s="3"/>
      <c r="N1028" s="3"/>
      <c r="O1028" s="3">
        <f t="shared" ref="O1028:T1028" si="852">ROUND(AB1028,0)</f>
        <v>3285</v>
      </c>
      <c r="P1028" s="3">
        <f t="shared" si="852"/>
        <v>2823</v>
      </c>
      <c r="Q1028" s="3">
        <f t="shared" si="852"/>
        <v>72</v>
      </c>
      <c r="R1028" s="3">
        <f t="shared" si="852"/>
        <v>15</v>
      </c>
      <c r="S1028" s="3">
        <f t="shared" si="852"/>
        <v>390</v>
      </c>
      <c r="T1028" s="3">
        <f t="shared" si="852"/>
        <v>0</v>
      </c>
      <c r="U1028" s="3">
        <f>AH1028</f>
        <v>44.334850000000003</v>
      </c>
      <c r="V1028" s="3">
        <f>AI1028</f>
        <v>1.1869400000000001</v>
      </c>
      <c r="W1028" s="3">
        <f>ROUND(AJ1028,0)</f>
        <v>0</v>
      </c>
      <c r="X1028" s="3">
        <f>ROUND(AK1028,0)</f>
        <v>503</v>
      </c>
      <c r="Y1028" s="3">
        <f>ROUND(AL1028,0)</f>
        <v>308</v>
      </c>
      <c r="Z1028" s="3"/>
      <c r="AA1028" s="3"/>
      <c r="AB1028" s="3">
        <f>ROUND(SUMIF(AA991:AA1026,"=69726971",O991:O1026),0)</f>
        <v>3285</v>
      </c>
      <c r="AC1028" s="3">
        <f>ROUND(SUMIF(AA991:AA1026,"=69726971",P991:P1026),0)</f>
        <v>2823</v>
      </c>
      <c r="AD1028" s="3">
        <f>ROUND(SUMIF(AA991:AA1026,"=69726971",Q991:Q1026),0)</f>
        <v>72</v>
      </c>
      <c r="AE1028" s="3">
        <f>ROUND(SUMIF(AA991:AA1026,"=69726971",R991:R1026),0)</f>
        <v>15</v>
      </c>
      <c r="AF1028" s="3">
        <f>ROUND(SUMIF(AA991:AA1026,"=69726971",S991:S1026),0)</f>
        <v>390</v>
      </c>
      <c r="AG1028" s="3">
        <f>ROUND(SUMIF(AA991:AA1026,"=69726971",T991:T1026),0)</f>
        <v>0</v>
      </c>
      <c r="AH1028" s="3">
        <f>SUMIF(AA991:AA1026,"=69726971",U991:U1026)</f>
        <v>44.334850000000003</v>
      </c>
      <c r="AI1028" s="3">
        <f>SUMIF(AA991:AA1026,"=69726971",V991:V1026)</f>
        <v>1.1869400000000001</v>
      </c>
      <c r="AJ1028" s="3">
        <f>ROUND(SUMIF(AA991:AA1026,"=69726971",W991:W1026),0)</f>
        <v>0</v>
      </c>
      <c r="AK1028" s="3">
        <f>ROUND(SUMIF(AA991:AA1026,"=69726971",X991:X1026),0)</f>
        <v>503</v>
      </c>
      <c r="AL1028" s="3">
        <f>ROUND(SUMIF(AA991:AA1026,"=69726971",Y991:Y1026),0)</f>
        <v>308</v>
      </c>
      <c r="AM1028" s="3"/>
      <c r="AN1028" s="3"/>
      <c r="AO1028" s="3">
        <f t="shared" ref="AO1028:BD1028" si="853">ROUND(BX1028,0)</f>
        <v>0</v>
      </c>
      <c r="AP1028" s="3">
        <f t="shared" si="853"/>
        <v>0</v>
      </c>
      <c r="AQ1028" s="3">
        <f t="shared" si="853"/>
        <v>0</v>
      </c>
      <c r="AR1028" s="3">
        <f t="shared" si="853"/>
        <v>4096</v>
      </c>
      <c r="AS1028" s="3">
        <f t="shared" si="853"/>
        <v>4096</v>
      </c>
      <c r="AT1028" s="3">
        <f t="shared" si="853"/>
        <v>0</v>
      </c>
      <c r="AU1028" s="3">
        <f t="shared" si="853"/>
        <v>0</v>
      </c>
      <c r="AV1028" s="3">
        <f t="shared" si="853"/>
        <v>2823</v>
      </c>
      <c r="AW1028" s="3">
        <f t="shared" si="853"/>
        <v>2823</v>
      </c>
      <c r="AX1028" s="3">
        <f t="shared" si="853"/>
        <v>0</v>
      </c>
      <c r="AY1028" s="3">
        <f t="shared" si="853"/>
        <v>2823</v>
      </c>
      <c r="AZ1028" s="3">
        <f t="shared" si="853"/>
        <v>0</v>
      </c>
      <c r="BA1028" s="3">
        <f t="shared" si="853"/>
        <v>0</v>
      </c>
      <c r="BB1028" s="3">
        <f t="shared" si="853"/>
        <v>0</v>
      </c>
      <c r="BC1028" s="3">
        <f t="shared" si="853"/>
        <v>0</v>
      </c>
      <c r="BD1028" s="3">
        <f t="shared" si="853"/>
        <v>0</v>
      </c>
      <c r="BE1028" s="3"/>
      <c r="BF1028" s="3"/>
      <c r="BG1028" s="3"/>
      <c r="BH1028" s="3"/>
      <c r="BI1028" s="3"/>
      <c r="BJ1028" s="3"/>
      <c r="BK1028" s="3"/>
      <c r="BL1028" s="3"/>
      <c r="BM1028" s="3"/>
      <c r="BN1028" s="3"/>
      <c r="BO1028" s="3"/>
      <c r="BP1028" s="3"/>
      <c r="BQ1028" s="3"/>
      <c r="BR1028" s="3"/>
      <c r="BS1028" s="3"/>
      <c r="BT1028" s="3"/>
      <c r="BU1028" s="3"/>
      <c r="BV1028" s="3"/>
      <c r="BW1028" s="3"/>
      <c r="BX1028" s="3">
        <f>ROUND(SUMIF(AA991:AA1026,"=69726971",FQ991:FQ1026),0)</f>
        <v>0</v>
      </c>
      <c r="BY1028" s="3">
        <f>ROUND(SUMIF(AA991:AA1026,"=69726971",FR991:FR1026),0)</f>
        <v>0</v>
      </c>
      <c r="BZ1028" s="3">
        <f>ROUND(SUMIF(AA991:AA1026,"=69726971",GL991:GL1026),0)</f>
        <v>0</v>
      </c>
      <c r="CA1028" s="3">
        <f>ROUND(SUMIF(AA991:AA1026,"=69726971",GM991:GM1026),0)</f>
        <v>4096</v>
      </c>
      <c r="CB1028" s="3">
        <f>ROUND(SUMIF(AA991:AA1026,"=69726971",GN991:GN1026),0)</f>
        <v>4096</v>
      </c>
      <c r="CC1028" s="3">
        <f>ROUND(SUMIF(AA991:AA1026,"=69726971",GO991:GO1026),0)</f>
        <v>0</v>
      </c>
      <c r="CD1028" s="3">
        <f>ROUND(SUMIF(AA991:AA1026,"=69726971",GP991:GP1026),0)</f>
        <v>0</v>
      </c>
      <c r="CE1028" s="3">
        <f>AC1028-BX1028</f>
        <v>2823</v>
      </c>
      <c r="CF1028" s="3">
        <f>AC1028-BY1028</f>
        <v>2823</v>
      </c>
      <c r="CG1028" s="3">
        <f>BX1028-BZ1028</f>
        <v>0</v>
      </c>
      <c r="CH1028" s="3">
        <f>AC1028-BX1028-BY1028+BZ1028</f>
        <v>2823</v>
      </c>
      <c r="CI1028" s="3">
        <f>BY1028-BZ1028</f>
        <v>0</v>
      </c>
      <c r="CJ1028" s="3">
        <f>ROUND(SUMIF(AA991:AA1026,"=69726971",GX991:GX1026),0)</f>
        <v>0</v>
      </c>
      <c r="CK1028" s="3">
        <f>ROUND(SUMIF(AA991:AA1026,"=69726971",GY991:GY1026),0)</f>
        <v>0</v>
      </c>
      <c r="CL1028" s="3">
        <f>ROUND(SUMIF(AA991:AA1026,"=69726971",GZ991:GZ1026),0)</f>
        <v>0</v>
      </c>
      <c r="CM1028" s="3">
        <f>ROUND(SUMIF(AA991:AA1026,"=69726971",HD991:HD1026),0)</f>
        <v>0</v>
      </c>
      <c r="CN1028" s="3"/>
      <c r="CO1028" s="3"/>
      <c r="CP1028" s="3"/>
      <c r="CQ1028" s="3"/>
      <c r="CR1028" s="3"/>
      <c r="CS1028" s="3"/>
      <c r="CT1028" s="3"/>
      <c r="CU1028" s="3"/>
      <c r="CV1028" s="3"/>
      <c r="CW1028" s="3"/>
      <c r="CX1028" s="3"/>
      <c r="CY1028" s="3"/>
      <c r="CZ1028" s="3"/>
      <c r="DA1028" s="3"/>
      <c r="DB1028" s="3"/>
      <c r="DC1028" s="3"/>
      <c r="DD1028" s="3"/>
      <c r="DE1028" s="3"/>
      <c r="DF1028" s="3"/>
      <c r="DG1028" s="4">
        <f t="shared" ref="DG1028:DL1028" si="854">ROUND(DT1028,0)</f>
        <v>22766</v>
      </c>
      <c r="DH1028" s="4">
        <f t="shared" si="854"/>
        <v>12343</v>
      </c>
      <c r="DI1028" s="4">
        <f t="shared" si="854"/>
        <v>564</v>
      </c>
      <c r="DJ1028" s="4">
        <f t="shared" si="854"/>
        <v>295</v>
      </c>
      <c r="DK1028" s="4">
        <f t="shared" si="854"/>
        <v>9859</v>
      </c>
      <c r="DL1028" s="4">
        <f t="shared" si="854"/>
        <v>0</v>
      </c>
      <c r="DM1028" s="4" t="e">
        <f>DZ1028</f>
        <v>#REF!</v>
      </c>
      <c r="DN1028" s="4">
        <f>EA1028</f>
        <v>1.1869400000000001</v>
      </c>
      <c r="DO1028" s="4">
        <f>ROUND(EB1028,0)</f>
        <v>0</v>
      </c>
      <c r="DP1028" s="4" t="e">
        <f>ROUND(EC1028,0)</f>
        <v>#REF!</v>
      </c>
      <c r="DQ1028" s="4" t="e">
        <f>ROUND(ED1028,0)</f>
        <v>#REF!</v>
      </c>
      <c r="DR1028" s="4"/>
      <c r="DS1028" s="4"/>
      <c r="DT1028" s="4">
        <f>ROUND(SUMIF(AA991:AA1026,"=69726884",O991:O1026),0)</f>
        <v>22766</v>
      </c>
      <c r="DU1028" s="4">
        <f>ROUND(SUMIF(AA991:AA1026,"=69726884",P991:P1026),0)</f>
        <v>12343</v>
      </c>
      <c r="DV1028" s="4">
        <f>ROUND(SUMIF(AA991:AA1026,"=69726884",Q991:Q1026),0)</f>
        <v>564</v>
      </c>
      <c r="DW1028" s="4">
        <f>ROUND(SUMIF(AA991:AA1026,"=69726884",R991:R1026),0)</f>
        <v>295</v>
      </c>
      <c r="DX1028" s="4">
        <f>ROUND(SUMIF(AA991:AA1026,"=69726884",S991:S1026),0)</f>
        <v>9859</v>
      </c>
      <c r="DY1028" s="4">
        <f>ROUND(SUMIF(AA991:AA1026,"=69726884",T991:T1026),0)</f>
        <v>0</v>
      </c>
      <c r="DZ1028" s="4" t="e">
        <f>SUMIF(AA991:AA1026,"=69726884",U991:U1026)</f>
        <v>#REF!</v>
      </c>
      <c r="EA1028" s="4">
        <f>SUMIF(AA991:AA1026,"=69726884",V991:V1026)</f>
        <v>1.1869400000000001</v>
      </c>
      <c r="EB1028" s="4">
        <f>ROUND(SUMIF(AA991:AA1026,"=69726884",W991:W1026),0)</f>
        <v>0</v>
      </c>
      <c r="EC1028" s="4" t="e">
        <f>ROUND(SUMIF(AA991:AA1026,"=69726884",X991:X1026),0)</f>
        <v>#REF!</v>
      </c>
      <c r="ED1028" s="4" t="e">
        <f>ROUND(SUMIF(AA991:AA1026,"=69726884",Y991:Y1026),0)</f>
        <v>#REF!</v>
      </c>
      <c r="EE1028" s="4"/>
      <c r="EF1028" s="4"/>
      <c r="EG1028" s="4">
        <f t="shared" ref="EG1028:EV1028" si="855">ROUND(FP1028,0)</f>
        <v>0</v>
      </c>
      <c r="EH1028" s="4">
        <f t="shared" si="855"/>
        <v>0</v>
      </c>
      <c r="EI1028" s="4">
        <f t="shared" si="855"/>
        <v>0</v>
      </c>
      <c r="EJ1028" s="4" t="e">
        <f t="shared" si="855"/>
        <v>#REF!</v>
      </c>
      <c r="EK1028" s="4" t="e">
        <f t="shared" si="855"/>
        <v>#REF!</v>
      </c>
      <c r="EL1028" s="4">
        <f t="shared" si="855"/>
        <v>0</v>
      </c>
      <c r="EM1028" s="4">
        <f t="shared" si="855"/>
        <v>0</v>
      </c>
      <c r="EN1028" s="4">
        <f t="shared" si="855"/>
        <v>12343</v>
      </c>
      <c r="EO1028" s="4">
        <f t="shared" si="855"/>
        <v>12343</v>
      </c>
      <c r="EP1028" s="4">
        <f t="shared" si="855"/>
        <v>0</v>
      </c>
      <c r="EQ1028" s="4">
        <f t="shared" si="855"/>
        <v>12343</v>
      </c>
      <c r="ER1028" s="4">
        <f t="shared" si="855"/>
        <v>0</v>
      </c>
      <c r="ES1028" s="4">
        <f t="shared" si="855"/>
        <v>0</v>
      </c>
      <c r="ET1028" s="4">
        <f t="shared" si="855"/>
        <v>0</v>
      </c>
      <c r="EU1028" s="4">
        <f t="shared" si="855"/>
        <v>0</v>
      </c>
      <c r="EV1028" s="4">
        <f t="shared" si="855"/>
        <v>0</v>
      </c>
      <c r="EW1028" s="4"/>
      <c r="EX1028" s="4"/>
      <c r="EY1028" s="4"/>
      <c r="EZ1028" s="4"/>
      <c r="FA1028" s="4"/>
      <c r="FB1028" s="4"/>
      <c r="FC1028" s="4"/>
      <c r="FD1028" s="4"/>
      <c r="FE1028" s="4"/>
      <c r="FF1028" s="4"/>
      <c r="FG1028" s="4"/>
      <c r="FH1028" s="4"/>
      <c r="FI1028" s="4"/>
      <c r="FJ1028" s="4"/>
      <c r="FK1028" s="4"/>
      <c r="FL1028" s="4"/>
      <c r="FM1028" s="4"/>
      <c r="FN1028" s="4"/>
      <c r="FO1028" s="4"/>
      <c r="FP1028" s="4">
        <f>ROUND(SUMIF(AA991:AA1026,"=69726884",FQ991:FQ1026),0)</f>
        <v>0</v>
      </c>
      <c r="FQ1028" s="4">
        <f>ROUND(SUMIF(AA991:AA1026,"=69726884",FR991:FR1026),0)</f>
        <v>0</v>
      </c>
      <c r="FR1028" s="4">
        <f>ROUND(SUMIF(AA991:AA1026,"=69726884",GL991:GL1026),0)</f>
        <v>0</v>
      </c>
      <c r="FS1028" s="4" t="e">
        <f>ROUND(SUMIF(AA991:AA1026,"=69726884",GM991:GM1026),0)</f>
        <v>#REF!</v>
      </c>
      <c r="FT1028" s="4" t="e">
        <f>ROUND(SUMIF(AA991:AA1026,"=69726884",GN991:GN1026),0)</f>
        <v>#REF!</v>
      </c>
      <c r="FU1028" s="4">
        <f>ROUND(SUMIF(AA991:AA1026,"=69726884",GO991:GO1026),0)</f>
        <v>0</v>
      </c>
      <c r="FV1028" s="4">
        <f>ROUND(SUMIF(AA991:AA1026,"=69726884",GP991:GP1026),0)</f>
        <v>0</v>
      </c>
      <c r="FW1028" s="4">
        <f>DU1028-FP1028</f>
        <v>12343</v>
      </c>
      <c r="FX1028" s="4">
        <f>DU1028-FQ1028</f>
        <v>12343</v>
      </c>
      <c r="FY1028" s="4">
        <f>FP1028-FR1028</f>
        <v>0</v>
      </c>
      <c r="FZ1028" s="4">
        <f>DU1028-FP1028-FQ1028+FR1028</f>
        <v>12343</v>
      </c>
      <c r="GA1028" s="4">
        <f>FQ1028-FR1028</f>
        <v>0</v>
      </c>
      <c r="GB1028" s="4">
        <f>ROUND(SUMIF(AA991:AA1026,"=69726884",GX991:GX1026),0)</f>
        <v>0</v>
      </c>
      <c r="GC1028" s="4">
        <f>ROUND(SUMIF(AA991:AA1026,"=69726884",GY991:GY1026),0)</f>
        <v>0</v>
      </c>
      <c r="GD1028" s="4">
        <f>ROUND(SUMIF(AA991:AA1026,"=69726884",GZ991:GZ1026),0)</f>
        <v>0</v>
      </c>
      <c r="GE1028" s="4">
        <f>ROUND(SUMIF(AA991:AA1026,"=69726884",HD991:HD1026),0)</f>
        <v>0</v>
      </c>
      <c r="GF1028" s="4"/>
      <c r="GG1028" s="4"/>
      <c r="GH1028" s="4"/>
      <c r="GI1028" s="4"/>
      <c r="GJ1028" s="4"/>
      <c r="GK1028" s="4"/>
      <c r="GL1028" s="4"/>
      <c r="GM1028" s="4"/>
      <c r="GN1028" s="4"/>
      <c r="GO1028" s="4"/>
      <c r="GP1028" s="4"/>
      <c r="GQ1028" s="4"/>
      <c r="GR1028" s="4"/>
      <c r="GS1028" s="4"/>
      <c r="GT1028" s="4"/>
      <c r="GU1028" s="4"/>
      <c r="GV1028" s="4"/>
      <c r="GW1028" s="4"/>
      <c r="GX1028" s="4">
        <v>0</v>
      </c>
    </row>
    <row r="1030" spans="1:255" x14ac:dyDescent="0.2">
      <c r="A1030" s="5">
        <v>50</v>
      </c>
      <c r="B1030" s="5">
        <v>0</v>
      </c>
      <c r="C1030" s="5">
        <v>0</v>
      </c>
      <c r="D1030" s="5">
        <v>1</v>
      </c>
      <c r="E1030" s="5">
        <v>201</v>
      </c>
      <c r="F1030" s="5">
        <f>ROUND(Source!O1028,O1030)</f>
        <v>3285</v>
      </c>
      <c r="G1030" s="5" t="s">
        <v>86</v>
      </c>
      <c r="H1030" s="5" t="s">
        <v>87</v>
      </c>
      <c r="I1030" s="5"/>
      <c r="J1030" s="5"/>
      <c r="K1030" s="5">
        <v>201</v>
      </c>
      <c r="L1030" s="5">
        <v>1</v>
      </c>
      <c r="M1030" s="5">
        <v>3</v>
      </c>
      <c r="N1030" s="5" t="s">
        <v>3</v>
      </c>
      <c r="O1030" s="5">
        <v>0</v>
      </c>
      <c r="P1030" s="5">
        <f>ROUND(Source!DG1028,O1030)</f>
        <v>22766</v>
      </c>
      <c r="Q1030" s="5"/>
      <c r="R1030" s="5"/>
      <c r="S1030" s="5"/>
      <c r="T1030" s="5"/>
      <c r="U1030" s="5"/>
      <c r="V1030" s="5"/>
      <c r="W1030" s="5">
        <v>3285</v>
      </c>
      <c r="X1030" s="5">
        <v>1</v>
      </c>
      <c r="Y1030" s="5">
        <v>3285</v>
      </c>
      <c r="Z1030" s="5">
        <v>22766</v>
      </c>
      <c r="AA1030" s="5">
        <v>1</v>
      </c>
      <c r="AB1030" s="5">
        <v>22766</v>
      </c>
    </row>
    <row r="1031" spans="1:255" x14ac:dyDescent="0.2">
      <c r="A1031" s="5">
        <v>50</v>
      </c>
      <c r="B1031" s="5">
        <v>0</v>
      </c>
      <c r="C1031" s="5">
        <v>0</v>
      </c>
      <c r="D1031" s="5">
        <v>1</v>
      </c>
      <c r="E1031" s="5">
        <v>202</v>
      </c>
      <c r="F1031" s="5">
        <f>ROUND(Source!P1028,O1031)</f>
        <v>2823</v>
      </c>
      <c r="G1031" s="5" t="s">
        <v>88</v>
      </c>
      <c r="H1031" s="5" t="s">
        <v>89</v>
      </c>
      <c r="I1031" s="5"/>
      <c r="J1031" s="5"/>
      <c r="K1031" s="5">
        <v>202</v>
      </c>
      <c r="L1031" s="5">
        <v>2</v>
      </c>
      <c r="M1031" s="5">
        <v>3</v>
      </c>
      <c r="N1031" s="5" t="s">
        <v>3</v>
      </c>
      <c r="O1031" s="5">
        <v>0</v>
      </c>
      <c r="P1031" s="5">
        <f>ROUND(Source!DH1028,O1031)</f>
        <v>12343</v>
      </c>
      <c r="Q1031" s="5"/>
      <c r="R1031" s="5"/>
      <c r="S1031" s="5"/>
      <c r="T1031" s="5"/>
      <c r="U1031" s="5"/>
      <c r="V1031" s="5"/>
      <c r="W1031" s="5">
        <v>2823</v>
      </c>
      <c r="X1031" s="5">
        <v>1</v>
      </c>
      <c r="Y1031" s="5">
        <v>2823</v>
      </c>
      <c r="Z1031" s="5">
        <v>12343</v>
      </c>
      <c r="AA1031" s="5">
        <v>1</v>
      </c>
      <c r="AB1031" s="5">
        <v>12343</v>
      </c>
    </row>
    <row r="1032" spans="1:255" x14ac:dyDescent="0.2">
      <c r="A1032" s="5">
        <v>50</v>
      </c>
      <c r="B1032" s="5">
        <v>0</v>
      </c>
      <c r="C1032" s="5">
        <v>0</v>
      </c>
      <c r="D1032" s="5">
        <v>1</v>
      </c>
      <c r="E1032" s="5">
        <v>222</v>
      </c>
      <c r="F1032" s="5">
        <f>ROUND(Source!AO1028,O1032)</f>
        <v>0</v>
      </c>
      <c r="G1032" s="5" t="s">
        <v>90</v>
      </c>
      <c r="H1032" s="5" t="s">
        <v>91</v>
      </c>
      <c r="I1032" s="5"/>
      <c r="J1032" s="5"/>
      <c r="K1032" s="5">
        <v>222</v>
      </c>
      <c r="L1032" s="5">
        <v>3</v>
      </c>
      <c r="M1032" s="5">
        <v>3</v>
      </c>
      <c r="N1032" s="5" t="s">
        <v>3</v>
      </c>
      <c r="O1032" s="5">
        <v>0</v>
      </c>
      <c r="P1032" s="5">
        <f>ROUND(Source!EG1028,O1032)</f>
        <v>0</v>
      </c>
      <c r="Q1032" s="5"/>
      <c r="R1032" s="5"/>
      <c r="S1032" s="5"/>
      <c r="T1032" s="5"/>
      <c r="U1032" s="5"/>
      <c r="V1032" s="5"/>
      <c r="W1032" s="5">
        <v>0</v>
      </c>
      <c r="X1032" s="5">
        <v>1</v>
      </c>
      <c r="Y1032" s="5">
        <v>0</v>
      </c>
      <c r="Z1032" s="5">
        <v>0</v>
      </c>
      <c r="AA1032" s="5">
        <v>1</v>
      </c>
      <c r="AB1032" s="5">
        <v>0</v>
      </c>
    </row>
    <row r="1033" spans="1:255" x14ac:dyDescent="0.2">
      <c r="A1033" s="5">
        <v>50</v>
      </c>
      <c r="B1033" s="5">
        <v>0</v>
      </c>
      <c r="C1033" s="5">
        <v>0</v>
      </c>
      <c r="D1033" s="5">
        <v>1</v>
      </c>
      <c r="E1033" s="5">
        <v>225</v>
      </c>
      <c r="F1033" s="5">
        <f>ROUND(Source!AV1028,O1033)</f>
        <v>2823</v>
      </c>
      <c r="G1033" s="5" t="s">
        <v>92</v>
      </c>
      <c r="H1033" s="5" t="s">
        <v>93</v>
      </c>
      <c r="I1033" s="5"/>
      <c r="J1033" s="5"/>
      <c r="K1033" s="5">
        <v>225</v>
      </c>
      <c r="L1033" s="5">
        <v>4</v>
      </c>
      <c r="M1033" s="5">
        <v>3</v>
      </c>
      <c r="N1033" s="5" t="s">
        <v>3</v>
      </c>
      <c r="O1033" s="5">
        <v>0</v>
      </c>
      <c r="P1033" s="5">
        <f>ROUND(Source!EN1028,O1033)</f>
        <v>12343</v>
      </c>
      <c r="Q1033" s="5"/>
      <c r="R1033" s="5"/>
      <c r="S1033" s="5"/>
      <c r="T1033" s="5"/>
      <c r="U1033" s="5"/>
      <c r="V1033" s="5"/>
      <c r="W1033" s="5">
        <v>2823</v>
      </c>
      <c r="X1033" s="5">
        <v>1</v>
      </c>
      <c r="Y1033" s="5">
        <v>2823</v>
      </c>
      <c r="Z1033" s="5">
        <v>12343</v>
      </c>
      <c r="AA1033" s="5">
        <v>1</v>
      </c>
      <c r="AB1033" s="5">
        <v>12343</v>
      </c>
    </row>
    <row r="1034" spans="1:255" x14ac:dyDescent="0.2">
      <c r="A1034" s="5">
        <v>50</v>
      </c>
      <c r="B1034" s="5">
        <v>0</v>
      </c>
      <c r="C1034" s="5">
        <v>0</v>
      </c>
      <c r="D1034" s="5">
        <v>1</v>
      </c>
      <c r="E1034" s="5">
        <v>226</v>
      </c>
      <c r="F1034" s="5">
        <f>ROUND(Source!AW1028,O1034)</f>
        <v>2823</v>
      </c>
      <c r="G1034" s="5" t="s">
        <v>94</v>
      </c>
      <c r="H1034" s="5" t="s">
        <v>95</v>
      </c>
      <c r="I1034" s="5"/>
      <c r="J1034" s="5"/>
      <c r="K1034" s="5">
        <v>226</v>
      </c>
      <c r="L1034" s="5">
        <v>5</v>
      </c>
      <c r="M1034" s="5">
        <v>3</v>
      </c>
      <c r="N1034" s="5" t="s">
        <v>3</v>
      </c>
      <c r="O1034" s="5">
        <v>0</v>
      </c>
      <c r="P1034" s="5">
        <f>ROUND(Source!EO1028,O1034)</f>
        <v>12343</v>
      </c>
      <c r="Q1034" s="5"/>
      <c r="R1034" s="5"/>
      <c r="S1034" s="5"/>
      <c r="T1034" s="5"/>
      <c r="U1034" s="5"/>
      <c r="V1034" s="5"/>
      <c r="W1034" s="5">
        <v>2823</v>
      </c>
      <c r="X1034" s="5">
        <v>1</v>
      </c>
      <c r="Y1034" s="5">
        <v>2823</v>
      </c>
      <c r="Z1034" s="5">
        <v>12343</v>
      </c>
      <c r="AA1034" s="5">
        <v>1</v>
      </c>
      <c r="AB1034" s="5">
        <v>12343</v>
      </c>
    </row>
    <row r="1035" spans="1:255" x14ac:dyDescent="0.2">
      <c r="A1035" s="5">
        <v>50</v>
      </c>
      <c r="B1035" s="5">
        <v>0</v>
      </c>
      <c r="C1035" s="5">
        <v>0</v>
      </c>
      <c r="D1035" s="5">
        <v>1</v>
      </c>
      <c r="E1035" s="5">
        <v>227</v>
      </c>
      <c r="F1035" s="5">
        <f>ROUND(Source!AX1028,O1035)</f>
        <v>0</v>
      </c>
      <c r="G1035" s="5" t="s">
        <v>96</v>
      </c>
      <c r="H1035" s="5" t="s">
        <v>97</v>
      </c>
      <c r="I1035" s="5"/>
      <c r="J1035" s="5"/>
      <c r="K1035" s="5">
        <v>227</v>
      </c>
      <c r="L1035" s="5">
        <v>6</v>
      </c>
      <c r="M1035" s="5">
        <v>3</v>
      </c>
      <c r="N1035" s="5" t="s">
        <v>3</v>
      </c>
      <c r="O1035" s="5">
        <v>0</v>
      </c>
      <c r="P1035" s="5">
        <f>ROUND(Source!EP1028,O1035)</f>
        <v>0</v>
      </c>
      <c r="Q1035" s="5"/>
      <c r="R1035" s="5"/>
      <c r="S1035" s="5"/>
      <c r="T1035" s="5"/>
      <c r="U1035" s="5"/>
      <c r="V1035" s="5"/>
      <c r="W1035" s="5">
        <v>0</v>
      </c>
      <c r="X1035" s="5">
        <v>1</v>
      </c>
      <c r="Y1035" s="5">
        <v>0</v>
      </c>
      <c r="Z1035" s="5">
        <v>0</v>
      </c>
      <c r="AA1035" s="5">
        <v>1</v>
      </c>
      <c r="AB1035" s="5">
        <v>0</v>
      </c>
    </row>
    <row r="1036" spans="1:255" x14ac:dyDescent="0.2">
      <c r="A1036" s="5">
        <v>50</v>
      </c>
      <c r="B1036" s="5">
        <v>0</v>
      </c>
      <c r="C1036" s="5">
        <v>0</v>
      </c>
      <c r="D1036" s="5">
        <v>1</v>
      </c>
      <c r="E1036" s="5">
        <v>228</v>
      </c>
      <c r="F1036" s="5">
        <f>ROUND(Source!AY1028,O1036)</f>
        <v>2823</v>
      </c>
      <c r="G1036" s="5" t="s">
        <v>98</v>
      </c>
      <c r="H1036" s="5" t="s">
        <v>99</v>
      </c>
      <c r="I1036" s="5"/>
      <c r="J1036" s="5"/>
      <c r="K1036" s="5">
        <v>228</v>
      </c>
      <c r="L1036" s="5">
        <v>7</v>
      </c>
      <c r="M1036" s="5">
        <v>3</v>
      </c>
      <c r="N1036" s="5" t="s">
        <v>3</v>
      </c>
      <c r="O1036" s="5">
        <v>0</v>
      </c>
      <c r="P1036" s="5">
        <f>ROUND(Source!EQ1028,O1036)</f>
        <v>12343</v>
      </c>
      <c r="Q1036" s="5"/>
      <c r="R1036" s="5"/>
      <c r="S1036" s="5"/>
      <c r="T1036" s="5"/>
      <c r="U1036" s="5"/>
      <c r="V1036" s="5"/>
      <c r="W1036" s="5">
        <v>2823</v>
      </c>
      <c r="X1036" s="5">
        <v>1</v>
      </c>
      <c r="Y1036" s="5">
        <v>2823</v>
      </c>
      <c r="Z1036" s="5">
        <v>12343</v>
      </c>
      <c r="AA1036" s="5">
        <v>1</v>
      </c>
      <c r="AB1036" s="5">
        <v>12343</v>
      </c>
    </row>
    <row r="1037" spans="1:255" x14ac:dyDescent="0.2">
      <c r="A1037" s="5">
        <v>50</v>
      </c>
      <c r="B1037" s="5">
        <v>0</v>
      </c>
      <c r="C1037" s="5">
        <v>0</v>
      </c>
      <c r="D1037" s="5">
        <v>1</v>
      </c>
      <c r="E1037" s="5">
        <v>216</v>
      </c>
      <c r="F1037" s="5">
        <f>ROUND(Source!AP1028,O1037)</f>
        <v>0</v>
      </c>
      <c r="G1037" s="5" t="s">
        <v>100</v>
      </c>
      <c r="H1037" s="5" t="s">
        <v>101</v>
      </c>
      <c r="I1037" s="5"/>
      <c r="J1037" s="5"/>
      <c r="K1037" s="5">
        <v>216</v>
      </c>
      <c r="L1037" s="5">
        <v>8</v>
      </c>
      <c r="M1037" s="5">
        <v>3</v>
      </c>
      <c r="N1037" s="5" t="s">
        <v>3</v>
      </c>
      <c r="O1037" s="5">
        <v>0</v>
      </c>
      <c r="P1037" s="5">
        <f>ROUND(Source!EH1028,O1037)</f>
        <v>0</v>
      </c>
      <c r="Q1037" s="5"/>
      <c r="R1037" s="5"/>
      <c r="S1037" s="5"/>
      <c r="T1037" s="5"/>
      <c r="U1037" s="5"/>
      <c r="V1037" s="5"/>
      <c r="W1037" s="5">
        <v>0</v>
      </c>
      <c r="X1037" s="5">
        <v>1</v>
      </c>
      <c r="Y1037" s="5">
        <v>0</v>
      </c>
      <c r="Z1037" s="5">
        <v>0</v>
      </c>
      <c r="AA1037" s="5">
        <v>1</v>
      </c>
      <c r="AB1037" s="5">
        <v>0</v>
      </c>
    </row>
    <row r="1038" spans="1:255" x14ac:dyDescent="0.2">
      <c r="A1038" s="5">
        <v>50</v>
      </c>
      <c r="B1038" s="5">
        <v>0</v>
      </c>
      <c r="C1038" s="5">
        <v>0</v>
      </c>
      <c r="D1038" s="5">
        <v>1</v>
      </c>
      <c r="E1038" s="5">
        <v>223</v>
      </c>
      <c r="F1038" s="5">
        <f>ROUND(Source!AQ1028,O1038)</f>
        <v>0</v>
      </c>
      <c r="G1038" s="5" t="s">
        <v>102</v>
      </c>
      <c r="H1038" s="5" t="s">
        <v>103</v>
      </c>
      <c r="I1038" s="5"/>
      <c r="J1038" s="5"/>
      <c r="K1038" s="5">
        <v>223</v>
      </c>
      <c r="L1038" s="5">
        <v>9</v>
      </c>
      <c r="M1038" s="5">
        <v>3</v>
      </c>
      <c r="N1038" s="5" t="s">
        <v>3</v>
      </c>
      <c r="O1038" s="5">
        <v>0</v>
      </c>
      <c r="P1038" s="5">
        <f>ROUND(Source!EI1028,O1038)</f>
        <v>0</v>
      </c>
      <c r="Q1038" s="5"/>
      <c r="R1038" s="5"/>
      <c r="S1038" s="5"/>
      <c r="T1038" s="5"/>
      <c r="U1038" s="5"/>
      <c r="V1038" s="5"/>
      <c r="W1038" s="5">
        <v>0</v>
      </c>
      <c r="X1038" s="5">
        <v>1</v>
      </c>
      <c r="Y1038" s="5">
        <v>0</v>
      </c>
      <c r="Z1038" s="5">
        <v>0</v>
      </c>
      <c r="AA1038" s="5">
        <v>1</v>
      </c>
      <c r="AB1038" s="5">
        <v>0</v>
      </c>
    </row>
    <row r="1039" spans="1:255" x14ac:dyDescent="0.2">
      <c r="A1039" s="5">
        <v>50</v>
      </c>
      <c r="B1039" s="5">
        <v>0</v>
      </c>
      <c r="C1039" s="5">
        <v>0</v>
      </c>
      <c r="D1039" s="5">
        <v>1</v>
      </c>
      <c r="E1039" s="5">
        <v>229</v>
      </c>
      <c r="F1039" s="5">
        <f>ROUND(Source!AZ1028,O1039)</f>
        <v>0</v>
      </c>
      <c r="G1039" s="5" t="s">
        <v>104</v>
      </c>
      <c r="H1039" s="5" t="s">
        <v>105</v>
      </c>
      <c r="I1039" s="5"/>
      <c r="J1039" s="5"/>
      <c r="K1039" s="5">
        <v>229</v>
      </c>
      <c r="L1039" s="5">
        <v>10</v>
      </c>
      <c r="M1039" s="5">
        <v>3</v>
      </c>
      <c r="N1039" s="5" t="s">
        <v>3</v>
      </c>
      <c r="O1039" s="5">
        <v>0</v>
      </c>
      <c r="P1039" s="5">
        <f>ROUND(Source!ER1028,O1039)</f>
        <v>0</v>
      </c>
      <c r="Q1039" s="5"/>
      <c r="R1039" s="5"/>
      <c r="S1039" s="5"/>
      <c r="T1039" s="5"/>
      <c r="U1039" s="5"/>
      <c r="V1039" s="5"/>
      <c r="W1039" s="5">
        <v>0</v>
      </c>
      <c r="X1039" s="5">
        <v>1</v>
      </c>
      <c r="Y1039" s="5">
        <v>0</v>
      </c>
      <c r="Z1039" s="5">
        <v>0</v>
      </c>
      <c r="AA1039" s="5">
        <v>1</v>
      </c>
      <c r="AB1039" s="5">
        <v>0</v>
      </c>
    </row>
    <row r="1040" spans="1:255" x14ac:dyDescent="0.2">
      <c r="A1040" s="5">
        <v>50</v>
      </c>
      <c r="B1040" s="5">
        <v>0</v>
      </c>
      <c r="C1040" s="5">
        <v>0</v>
      </c>
      <c r="D1040" s="5">
        <v>1</v>
      </c>
      <c r="E1040" s="5">
        <v>203</v>
      </c>
      <c r="F1040" s="5">
        <f>ROUND(Source!Q1028,O1040)</f>
        <v>72</v>
      </c>
      <c r="G1040" s="5" t="s">
        <v>106</v>
      </c>
      <c r="H1040" s="5" t="s">
        <v>107</v>
      </c>
      <c r="I1040" s="5"/>
      <c r="J1040" s="5"/>
      <c r="K1040" s="5">
        <v>203</v>
      </c>
      <c r="L1040" s="5">
        <v>11</v>
      </c>
      <c r="M1040" s="5">
        <v>3</v>
      </c>
      <c r="N1040" s="5" t="s">
        <v>3</v>
      </c>
      <c r="O1040" s="5">
        <v>0</v>
      </c>
      <c r="P1040" s="5">
        <f>ROUND(Source!DI1028,O1040)</f>
        <v>564</v>
      </c>
      <c r="Q1040" s="5"/>
      <c r="R1040" s="5"/>
      <c r="S1040" s="5"/>
      <c r="T1040" s="5"/>
      <c r="U1040" s="5"/>
      <c r="V1040" s="5"/>
      <c r="W1040" s="5">
        <v>72</v>
      </c>
      <c r="X1040" s="5">
        <v>1</v>
      </c>
      <c r="Y1040" s="5">
        <v>72</v>
      </c>
      <c r="Z1040" s="5">
        <v>564</v>
      </c>
      <c r="AA1040" s="5">
        <v>1</v>
      </c>
      <c r="AB1040" s="5">
        <v>564</v>
      </c>
    </row>
    <row r="1041" spans="1:28" x14ac:dyDescent="0.2">
      <c r="A1041" s="5">
        <v>50</v>
      </c>
      <c r="B1041" s="5">
        <v>0</v>
      </c>
      <c r="C1041" s="5">
        <v>0</v>
      </c>
      <c r="D1041" s="5">
        <v>1</v>
      </c>
      <c r="E1041" s="5">
        <v>231</v>
      </c>
      <c r="F1041" s="5">
        <f>ROUND(Source!BB1028,O1041)</f>
        <v>0</v>
      </c>
      <c r="G1041" s="5" t="s">
        <v>108</v>
      </c>
      <c r="H1041" s="5" t="s">
        <v>109</v>
      </c>
      <c r="I1041" s="5"/>
      <c r="J1041" s="5"/>
      <c r="K1041" s="5">
        <v>231</v>
      </c>
      <c r="L1041" s="5">
        <v>12</v>
      </c>
      <c r="M1041" s="5">
        <v>3</v>
      </c>
      <c r="N1041" s="5" t="s">
        <v>3</v>
      </c>
      <c r="O1041" s="5">
        <v>0</v>
      </c>
      <c r="P1041" s="5">
        <f>ROUND(Source!ET1028,O1041)</f>
        <v>0</v>
      </c>
      <c r="Q1041" s="5"/>
      <c r="R1041" s="5"/>
      <c r="S1041" s="5"/>
      <c r="T1041" s="5"/>
      <c r="U1041" s="5"/>
      <c r="V1041" s="5"/>
      <c r="W1041" s="5">
        <v>0</v>
      </c>
      <c r="X1041" s="5">
        <v>1</v>
      </c>
      <c r="Y1041" s="5">
        <v>0</v>
      </c>
      <c r="Z1041" s="5">
        <v>0</v>
      </c>
      <c r="AA1041" s="5">
        <v>1</v>
      </c>
      <c r="AB1041" s="5">
        <v>0</v>
      </c>
    </row>
    <row r="1042" spans="1:28" x14ac:dyDescent="0.2">
      <c r="A1042" s="5">
        <v>50</v>
      </c>
      <c r="B1042" s="5">
        <v>0</v>
      </c>
      <c r="C1042" s="5">
        <v>0</v>
      </c>
      <c r="D1042" s="5">
        <v>1</v>
      </c>
      <c r="E1042" s="5">
        <v>204</v>
      </c>
      <c r="F1042" s="5">
        <f>ROUND(Source!R1028,O1042)</f>
        <v>15</v>
      </c>
      <c r="G1042" s="5" t="s">
        <v>110</v>
      </c>
      <c r="H1042" s="5" t="s">
        <v>111</v>
      </c>
      <c r="I1042" s="5"/>
      <c r="J1042" s="5"/>
      <c r="K1042" s="5">
        <v>204</v>
      </c>
      <c r="L1042" s="5">
        <v>13</v>
      </c>
      <c r="M1042" s="5">
        <v>3</v>
      </c>
      <c r="N1042" s="5" t="s">
        <v>3</v>
      </c>
      <c r="O1042" s="5">
        <v>0</v>
      </c>
      <c r="P1042" s="5">
        <f>ROUND(Source!DJ1028,O1042)</f>
        <v>295</v>
      </c>
      <c r="Q1042" s="5"/>
      <c r="R1042" s="5"/>
      <c r="S1042" s="5"/>
      <c r="T1042" s="5"/>
      <c r="U1042" s="5"/>
      <c r="V1042" s="5"/>
      <c r="W1042" s="5">
        <v>15</v>
      </c>
      <c r="X1042" s="5">
        <v>1</v>
      </c>
      <c r="Y1042" s="5">
        <v>15</v>
      </c>
      <c r="Z1042" s="5">
        <v>295</v>
      </c>
      <c r="AA1042" s="5">
        <v>1</v>
      </c>
      <c r="AB1042" s="5">
        <v>295</v>
      </c>
    </row>
    <row r="1043" spans="1:28" x14ac:dyDescent="0.2">
      <c r="A1043" s="5">
        <v>50</v>
      </c>
      <c r="B1043" s="5">
        <v>0</v>
      </c>
      <c r="C1043" s="5">
        <v>0</v>
      </c>
      <c r="D1043" s="5">
        <v>1</v>
      </c>
      <c r="E1043" s="5">
        <v>205</v>
      </c>
      <c r="F1043" s="5">
        <f>ROUND(Source!S1028,O1043)</f>
        <v>390</v>
      </c>
      <c r="G1043" s="5" t="s">
        <v>112</v>
      </c>
      <c r="H1043" s="5" t="s">
        <v>113</v>
      </c>
      <c r="I1043" s="5"/>
      <c r="J1043" s="5"/>
      <c r="K1043" s="5">
        <v>205</v>
      </c>
      <c r="L1043" s="5">
        <v>14</v>
      </c>
      <c r="M1043" s="5">
        <v>3</v>
      </c>
      <c r="N1043" s="5" t="s">
        <v>3</v>
      </c>
      <c r="O1043" s="5">
        <v>0</v>
      </c>
      <c r="P1043" s="5">
        <f>ROUND(Source!DK1028,O1043)</f>
        <v>9859</v>
      </c>
      <c r="Q1043" s="5"/>
      <c r="R1043" s="5"/>
      <c r="S1043" s="5"/>
      <c r="T1043" s="5"/>
      <c r="U1043" s="5"/>
      <c r="V1043" s="5"/>
      <c r="W1043" s="5">
        <v>390</v>
      </c>
      <c r="X1043" s="5">
        <v>1</v>
      </c>
      <c r="Y1043" s="5">
        <v>390</v>
      </c>
      <c r="Z1043" s="5">
        <v>9859</v>
      </c>
      <c r="AA1043" s="5">
        <v>1</v>
      </c>
      <c r="AB1043" s="5">
        <v>9859</v>
      </c>
    </row>
    <row r="1044" spans="1:28" x14ac:dyDescent="0.2">
      <c r="A1044" s="5">
        <v>50</v>
      </c>
      <c r="B1044" s="5">
        <v>0</v>
      </c>
      <c r="C1044" s="5">
        <v>0</v>
      </c>
      <c r="D1044" s="5">
        <v>1</v>
      </c>
      <c r="E1044" s="5">
        <v>232</v>
      </c>
      <c r="F1044" s="5">
        <f>ROUND(Source!BC1028,O1044)</f>
        <v>0</v>
      </c>
      <c r="G1044" s="5" t="s">
        <v>114</v>
      </c>
      <c r="H1044" s="5" t="s">
        <v>115</v>
      </c>
      <c r="I1044" s="5"/>
      <c r="J1044" s="5"/>
      <c r="K1044" s="5">
        <v>232</v>
      </c>
      <c r="L1044" s="5">
        <v>15</v>
      </c>
      <c r="M1044" s="5">
        <v>3</v>
      </c>
      <c r="N1044" s="5" t="s">
        <v>3</v>
      </c>
      <c r="O1044" s="5">
        <v>0</v>
      </c>
      <c r="P1044" s="5">
        <f>ROUND(Source!EU1028,O1044)</f>
        <v>0</v>
      </c>
      <c r="Q1044" s="5"/>
      <c r="R1044" s="5"/>
      <c r="S1044" s="5"/>
      <c r="T1044" s="5"/>
      <c r="U1044" s="5"/>
      <c r="V1044" s="5"/>
      <c r="W1044" s="5">
        <v>0</v>
      </c>
      <c r="X1044" s="5">
        <v>1</v>
      </c>
      <c r="Y1044" s="5">
        <v>0</v>
      </c>
      <c r="Z1044" s="5">
        <v>0</v>
      </c>
      <c r="AA1044" s="5">
        <v>1</v>
      </c>
      <c r="AB1044" s="5">
        <v>0</v>
      </c>
    </row>
    <row r="1045" spans="1:28" x14ac:dyDescent="0.2">
      <c r="A1045" s="5">
        <v>50</v>
      </c>
      <c r="B1045" s="5">
        <v>0</v>
      </c>
      <c r="C1045" s="5">
        <v>0</v>
      </c>
      <c r="D1045" s="5">
        <v>1</v>
      </c>
      <c r="E1045" s="5">
        <v>214</v>
      </c>
      <c r="F1045" s="5">
        <f>ROUND(Source!AS1028,O1045)</f>
        <v>4096</v>
      </c>
      <c r="G1045" s="5" t="s">
        <v>116</v>
      </c>
      <c r="H1045" s="5" t="s">
        <v>117</v>
      </c>
      <c r="I1045" s="5"/>
      <c r="J1045" s="5"/>
      <c r="K1045" s="5">
        <v>214</v>
      </c>
      <c r="L1045" s="5">
        <v>16</v>
      </c>
      <c r="M1045" s="5">
        <v>3</v>
      </c>
      <c r="N1045" s="5" t="s">
        <v>3</v>
      </c>
      <c r="O1045" s="5">
        <v>0</v>
      </c>
      <c r="P1045" s="5" t="e">
        <f>ROUND(Source!EK1028,O1045)</f>
        <v>#REF!</v>
      </c>
      <c r="Q1045" s="5"/>
      <c r="R1045" s="5"/>
      <c r="S1045" s="5"/>
      <c r="T1045" s="5"/>
      <c r="U1045" s="5"/>
      <c r="V1045" s="5"/>
      <c r="W1045" s="5">
        <v>4096</v>
      </c>
      <c r="X1045" s="5">
        <v>1</v>
      </c>
      <c r="Y1045" s="5">
        <v>4096</v>
      </c>
      <c r="Z1045" s="5">
        <v>41325</v>
      </c>
      <c r="AA1045" s="5">
        <v>1</v>
      </c>
      <c r="AB1045" s="5">
        <v>41325</v>
      </c>
    </row>
    <row r="1046" spans="1:28" x14ac:dyDescent="0.2">
      <c r="A1046" s="5">
        <v>50</v>
      </c>
      <c r="B1046" s="5">
        <v>0</v>
      </c>
      <c r="C1046" s="5">
        <v>0</v>
      </c>
      <c r="D1046" s="5">
        <v>1</v>
      </c>
      <c r="E1046" s="5">
        <v>215</v>
      </c>
      <c r="F1046" s="5">
        <f>ROUND(Source!AT1028,O1046)</f>
        <v>0</v>
      </c>
      <c r="G1046" s="5" t="s">
        <v>118</v>
      </c>
      <c r="H1046" s="5" t="s">
        <v>119</v>
      </c>
      <c r="I1046" s="5"/>
      <c r="J1046" s="5"/>
      <c r="K1046" s="5">
        <v>215</v>
      </c>
      <c r="L1046" s="5">
        <v>17</v>
      </c>
      <c r="M1046" s="5">
        <v>3</v>
      </c>
      <c r="N1046" s="5" t="s">
        <v>3</v>
      </c>
      <c r="O1046" s="5">
        <v>0</v>
      </c>
      <c r="P1046" s="5">
        <f>ROUND(Source!EL1028,O1046)</f>
        <v>0</v>
      </c>
      <c r="Q1046" s="5"/>
      <c r="R1046" s="5"/>
      <c r="S1046" s="5"/>
      <c r="T1046" s="5"/>
      <c r="U1046" s="5"/>
      <c r="V1046" s="5"/>
      <c r="W1046" s="5">
        <v>0</v>
      </c>
      <c r="X1046" s="5">
        <v>1</v>
      </c>
      <c r="Y1046" s="5">
        <v>0</v>
      </c>
      <c r="Z1046" s="5">
        <v>0</v>
      </c>
      <c r="AA1046" s="5">
        <v>1</v>
      </c>
      <c r="AB1046" s="5">
        <v>0</v>
      </c>
    </row>
    <row r="1047" spans="1:28" x14ac:dyDescent="0.2">
      <c r="A1047" s="5">
        <v>50</v>
      </c>
      <c r="B1047" s="5">
        <v>0</v>
      </c>
      <c r="C1047" s="5">
        <v>0</v>
      </c>
      <c r="D1047" s="5">
        <v>1</v>
      </c>
      <c r="E1047" s="5">
        <v>217</v>
      </c>
      <c r="F1047" s="5">
        <f>ROUND(Source!AU1028,O1047)</f>
        <v>0</v>
      </c>
      <c r="G1047" s="5" t="s">
        <v>120</v>
      </c>
      <c r="H1047" s="5" t="s">
        <v>121</v>
      </c>
      <c r="I1047" s="5"/>
      <c r="J1047" s="5"/>
      <c r="K1047" s="5">
        <v>217</v>
      </c>
      <c r="L1047" s="5">
        <v>18</v>
      </c>
      <c r="M1047" s="5">
        <v>3</v>
      </c>
      <c r="N1047" s="5" t="s">
        <v>3</v>
      </c>
      <c r="O1047" s="5">
        <v>0</v>
      </c>
      <c r="P1047" s="5">
        <f>ROUND(Source!EM1028,O1047)</f>
        <v>0</v>
      </c>
      <c r="Q1047" s="5"/>
      <c r="R1047" s="5"/>
      <c r="S1047" s="5"/>
      <c r="T1047" s="5"/>
      <c r="U1047" s="5"/>
      <c r="V1047" s="5"/>
      <c r="W1047" s="5">
        <v>0</v>
      </c>
      <c r="X1047" s="5">
        <v>1</v>
      </c>
      <c r="Y1047" s="5">
        <v>0</v>
      </c>
      <c r="Z1047" s="5">
        <v>0</v>
      </c>
      <c r="AA1047" s="5">
        <v>1</v>
      </c>
      <c r="AB1047" s="5">
        <v>0</v>
      </c>
    </row>
    <row r="1048" spans="1:28" x14ac:dyDescent="0.2">
      <c r="A1048" s="5">
        <v>50</v>
      </c>
      <c r="B1048" s="5">
        <v>0</v>
      </c>
      <c r="C1048" s="5">
        <v>0</v>
      </c>
      <c r="D1048" s="5">
        <v>1</v>
      </c>
      <c r="E1048" s="5">
        <v>230</v>
      </c>
      <c r="F1048" s="5">
        <f>ROUND(Source!BA1028,O1048)</f>
        <v>0</v>
      </c>
      <c r="G1048" s="5" t="s">
        <v>122</v>
      </c>
      <c r="H1048" s="5" t="s">
        <v>123</v>
      </c>
      <c r="I1048" s="5"/>
      <c r="J1048" s="5"/>
      <c r="K1048" s="5">
        <v>230</v>
      </c>
      <c r="L1048" s="5">
        <v>19</v>
      </c>
      <c r="M1048" s="5">
        <v>3</v>
      </c>
      <c r="N1048" s="5" t="s">
        <v>3</v>
      </c>
      <c r="O1048" s="5">
        <v>0</v>
      </c>
      <c r="P1048" s="5">
        <f>ROUND(Source!ES1028,O1048)</f>
        <v>0</v>
      </c>
      <c r="Q1048" s="5"/>
      <c r="R1048" s="5"/>
      <c r="S1048" s="5"/>
      <c r="T1048" s="5"/>
      <c r="U1048" s="5"/>
      <c r="V1048" s="5"/>
      <c r="W1048" s="5">
        <v>0</v>
      </c>
      <c r="X1048" s="5">
        <v>1</v>
      </c>
      <c r="Y1048" s="5">
        <v>0</v>
      </c>
      <c r="Z1048" s="5">
        <v>0</v>
      </c>
      <c r="AA1048" s="5">
        <v>1</v>
      </c>
      <c r="AB1048" s="5">
        <v>0</v>
      </c>
    </row>
    <row r="1049" spans="1:28" x14ac:dyDescent="0.2">
      <c r="A1049" s="5">
        <v>50</v>
      </c>
      <c r="B1049" s="5">
        <v>0</v>
      </c>
      <c r="C1049" s="5">
        <v>0</v>
      </c>
      <c r="D1049" s="5">
        <v>1</v>
      </c>
      <c r="E1049" s="5">
        <v>206</v>
      </c>
      <c r="F1049" s="5">
        <f>ROUND(Source!T1028,O1049)</f>
        <v>0</v>
      </c>
      <c r="G1049" s="5" t="s">
        <v>124</v>
      </c>
      <c r="H1049" s="5" t="s">
        <v>125</v>
      </c>
      <c r="I1049" s="5"/>
      <c r="J1049" s="5"/>
      <c r="K1049" s="5">
        <v>206</v>
      </c>
      <c r="L1049" s="5">
        <v>20</v>
      </c>
      <c r="M1049" s="5">
        <v>3</v>
      </c>
      <c r="N1049" s="5" t="s">
        <v>3</v>
      </c>
      <c r="O1049" s="5">
        <v>0</v>
      </c>
      <c r="P1049" s="5">
        <f>ROUND(Source!DL1028,O1049)</f>
        <v>0</v>
      </c>
      <c r="Q1049" s="5"/>
      <c r="R1049" s="5"/>
      <c r="S1049" s="5"/>
      <c r="T1049" s="5"/>
      <c r="U1049" s="5"/>
      <c r="V1049" s="5"/>
      <c r="W1049" s="5">
        <v>0</v>
      </c>
      <c r="X1049" s="5">
        <v>1</v>
      </c>
      <c r="Y1049" s="5">
        <v>0</v>
      </c>
      <c r="Z1049" s="5">
        <v>0</v>
      </c>
      <c r="AA1049" s="5">
        <v>1</v>
      </c>
      <c r="AB1049" s="5">
        <v>0</v>
      </c>
    </row>
    <row r="1050" spans="1:28" x14ac:dyDescent="0.2">
      <c r="A1050" s="5">
        <v>50</v>
      </c>
      <c r="B1050" s="5">
        <v>0</v>
      </c>
      <c r="C1050" s="5">
        <v>0</v>
      </c>
      <c r="D1050" s="5">
        <v>1</v>
      </c>
      <c r="E1050" s="5">
        <v>207</v>
      </c>
      <c r="F1050" s="5">
        <f>Source!U1028</f>
        <v>44.334850000000003</v>
      </c>
      <c r="G1050" s="5" t="s">
        <v>126</v>
      </c>
      <c r="H1050" s="5" t="s">
        <v>127</v>
      </c>
      <c r="I1050" s="5"/>
      <c r="J1050" s="5"/>
      <c r="K1050" s="5">
        <v>207</v>
      </c>
      <c r="L1050" s="5">
        <v>21</v>
      </c>
      <c r="M1050" s="5">
        <v>3</v>
      </c>
      <c r="N1050" s="5" t="s">
        <v>3</v>
      </c>
      <c r="O1050" s="5">
        <v>-1</v>
      </c>
      <c r="P1050" s="5" t="e">
        <f>Source!DM1028</f>
        <v>#REF!</v>
      </c>
      <c r="Q1050" s="5"/>
      <c r="R1050" s="5"/>
      <c r="S1050" s="5"/>
      <c r="T1050" s="5"/>
      <c r="U1050" s="5"/>
      <c r="V1050" s="5"/>
      <c r="W1050" s="5">
        <v>44.334850000000003</v>
      </c>
      <c r="X1050" s="5">
        <v>1</v>
      </c>
      <c r="Y1050" s="5">
        <v>44.334850000000003</v>
      </c>
      <c r="Z1050" s="5">
        <v>44.334850000000003</v>
      </c>
      <c r="AA1050" s="5">
        <v>1</v>
      </c>
      <c r="AB1050" s="5">
        <v>44.334850000000003</v>
      </c>
    </row>
    <row r="1051" spans="1:28" x14ac:dyDescent="0.2">
      <c r="A1051" s="5">
        <v>50</v>
      </c>
      <c r="B1051" s="5">
        <v>0</v>
      </c>
      <c r="C1051" s="5">
        <v>0</v>
      </c>
      <c r="D1051" s="5">
        <v>1</v>
      </c>
      <c r="E1051" s="5">
        <v>208</v>
      </c>
      <c r="F1051" s="5">
        <f>Source!V1028</f>
        <v>1.1869400000000001</v>
      </c>
      <c r="G1051" s="5" t="s">
        <v>128</v>
      </c>
      <c r="H1051" s="5" t="s">
        <v>129</v>
      </c>
      <c r="I1051" s="5"/>
      <c r="J1051" s="5"/>
      <c r="K1051" s="5">
        <v>208</v>
      </c>
      <c r="L1051" s="5">
        <v>22</v>
      </c>
      <c r="M1051" s="5">
        <v>3</v>
      </c>
      <c r="N1051" s="5" t="s">
        <v>3</v>
      </c>
      <c r="O1051" s="5">
        <v>-1</v>
      </c>
      <c r="P1051" s="5">
        <f>Source!DN1028</f>
        <v>1.1869400000000001</v>
      </c>
      <c r="Q1051" s="5"/>
      <c r="R1051" s="5"/>
      <c r="S1051" s="5"/>
      <c r="T1051" s="5"/>
      <c r="U1051" s="5"/>
      <c r="V1051" s="5"/>
      <c r="W1051" s="5">
        <v>1.1869399999999999</v>
      </c>
      <c r="X1051" s="5">
        <v>1</v>
      </c>
      <c r="Y1051" s="5">
        <v>1.1869399999999999</v>
      </c>
      <c r="Z1051" s="5">
        <v>1.1869399999999999</v>
      </c>
      <c r="AA1051" s="5">
        <v>1</v>
      </c>
      <c r="AB1051" s="5">
        <v>1.1869399999999999</v>
      </c>
    </row>
    <row r="1052" spans="1:28" x14ac:dyDescent="0.2">
      <c r="A1052" s="5">
        <v>50</v>
      </c>
      <c r="B1052" s="5">
        <v>0</v>
      </c>
      <c r="C1052" s="5">
        <v>0</v>
      </c>
      <c r="D1052" s="5">
        <v>1</v>
      </c>
      <c r="E1052" s="5">
        <v>209</v>
      </c>
      <c r="F1052" s="5">
        <f>ROUND(Source!W1028,O1052)</f>
        <v>0</v>
      </c>
      <c r="G1052" s="5" t="s">
        <v>130</v>
      </c>
      <c r="H1052" s="5" t="s">
        <v>131</v>
      </c>
      <c r="I1052" s="5"/>
      <c r="J1052" s="5"/>
      <c r="K1052" s="5">
        <v>209</v>
      </c>
      <c r="L1052" s="5">
        <v>23</v>
      </c>
      <c r="M1052" s="5">
        <v>3</v>
      </c>
      <c r="N1052" s="5" t="s">
        <v>3</v>
      </c>
      <c r="O1052" s="5">
        <v>0</v>
      </c>
      <c r="P1052" s="5">
        <f>ROUND(Source!DO1028,O1052)</f>
        <v>0</v>
      </c>
      <c r="Q1052" s="5"/>
      <c r="R1052" s="5"/>
      <c r="S1052" s="5"/>
      <c r="T1052" s="5"/>
      <c r="U1052" s="5"/>
      <c r="V1052" s="5"/>
      <c r="W1052" s="5">
        <v>0</v>
      </c>
      <c r="X1052" s="5">
        <v>1</v>
      </c>
      <c r="Y1052" s="5">
        <v>0</v>
      </c>
      <c r="Z1052" s="5">
        <v>0</v>
      </c>
      <c r="AA1052" s="5">
        <v>1</v>
      </c>
      <c r="AB1052" s="5">
        <v>0</v>
      </c>
    </row>
    <row r="1053" spans="1:28" x14ac:dyDescent="0.2">
      <c r="A1053" s="5">
        <v>50</v>
      </c>
      <c r="B1053" s="5">
        <v>0</v>
      </c>
      <c r="C1053" s="5">
        <v>0</v>
      </c>
      <c r="D1053" s="5">
        <v>1</v>
      </c>
      <c r="E1053" s="5">
        <v>233</v>
      </c>
      <c r="F1053" s="5">
        <f>ROUND(Source!BD1028,O1053)</f>
        <v>0</v>
      </c>
      <c r="G1053" s="5" t="s">
        <v>132</v>
      </c>
      <c r="H1053" s="5" t="s">
        <v>133</v>
      </c>
      <c r="I1053" s="5"/>
      <c r="J1053" s="5"/>
      <c r="K1053" s="5">
        <v>233</v>
      </c>
      <c r="L1053" s="5">
        <v>24</v>
      </c>
      <c r="M1053" s="5">
        <v>3</v>
      </c>
      <c r="N1053" s="5" t="s">
        <v>3</v>
      </c>
      <c r="O1053" s="5">
        <v>0</v>
      </c>
      <c r="P1053" s="5">
        <f>ROUND(Source!EV1028,O1053)</f>
        <v>0</v>
      </c>
      <c r="Q1053" s="5"/>
      <c r="R1053" s="5"/>
      <c r="S1053" s="5"/>
      <c r="T1053" s="5"/>
      <c r="U1053" s="5"/>
      <c r="V1053" s="5"/>
      <c r="W1053" s="5">
        <v>0</v>
      </c>
      <c r="X1053" s="5">
        <v>1</v>
      </c>
      <c r="Y1053" s="5">
        <v>0</v>
      </c>
      <c r="Z1053" s="5">
        <v>0</v>
      </c>
      <c r="AA1053" s="5">
        <v>1</v>
      </c>
      <c r="AB1053" s="5">
        <v>0</v>
      </c>
    </row>
    <row r="1054" spans="1:28" x14ac:dyDescent="0.2">
      <c r="A1054" s="5">
        <v>50</v>
      </c>
      <c r="B1054" s="5">
        <v>0</v>
      </c>
      <c r="C1054" s="5">
        <v>0</v>
      </c>
      <c r="D1054" s="5">
        <v>1</v>
      </c>
      <c r="E1054" s="5">
        <v>210</v>
      </c>
      <c r="F1054" s="5">
        <f>ROUND(Source!X1028,O1054)</f>
        <v>503</v>
      </c>
      <c r="G1054" s="5" t="s">
        <v>134</v>
      </c>
      <c r="H1054" s="5" t="s">
        <v>135</v>
      </c>
      <c r="I1054" s="5"/>
      <c r="J1054" s="5"/>
      <c r="K1054" s="5">
        <v>210</v>
      </c>
      <c r="L1054" s="5">
        <v>25</v>
      </c>
      <c r="M1054" s="5">
        <v>3</v>
      </c>
      <c r="N1054" s="5" t="s">
        <v>3</v>
      </c>
      <c r="O1054" s="5">
        <v>0</v>
      </c>
      <c r="P1054" s="5" t="e">
        <f>ROUND(Source!DP1028,O1054)</f>
        <v>#REF!</v>
      </c>
      <c r="Q1054" s="5"/>
      <c r="R1054" s="5"/>
      <c r="S1054" s="5"/>
      <c r="T1054" s="5"/>
      <c r="U1054" s="5"/>
      <c r="V1054" s="5"/>
      <c r="W1054" s="5">
        <v>503</v>
      </c>
      <c r="X1054" s="5">
        <v>1</v>
      </c>
      <c r="Y1054" s="5">
        <v>503</v>
      </c>
      <c r="Z1054" s="5">
        <v>11986</v>
      </c>
      <c r="AA1054" s="5">
        <v>1</v>
      </c>
      <c r="AB1054" s="5">
        <v>11986</v>
      </c>
    </row>
    <row r="1055" spans="1:28" x14ac:dyDescent="0.2">
      <c r="A1055" s="5">
        <v>50</v>
      </c>
      <c r="B1055" s="5">
        <v>0</v>
      </c>
      <c r="C1055" s="5">
        <v>0</v>
      </c>
      <c r="D1055" s="5">
        <v>1</v>
      </c>
      <c r="E1055" s="5">
        <v>211</v>
      </c>
      <c r="F1055" s="5">
        <f>ROUND(Source!Y1028,O1055)</f>
        <v>308</v>
      </c>
      <c r="G1055" s="5" t="s">
        <v>136</v>
      </c>
      <c r="H1055" s="5" t="s">
        <v>137</v>
      </c>
      <c r="I1055" s="5"/>
      <c r="J1055" s="5"/>
      <c r="K1055" s="5">
        <v>211</v>
      </c>
      <c r="L1055" s="5">
        <v>26</v>
      </c>
      <c r="M1055" s="5">
        <v>3</v>
      </c>
      <c r="N1055" s="5" t="s">
        <v>3</v>
      </c>
      <c r="O1055" s="5">
        <v>0</v>
      </c>
      <c r="P1055" s="5" t="e">
        <f>ROUND(Source!DQ1028,O1055)</f>
        <v>#REF!</v>
      </c>
      <c r="Q1055" s="5"/>
      <c r="R1055" s="5"/>
      <c r="S1055" s="5"/>
      <c r="T1055" s="5"/>
      <c r="U1055" s="5"/>
      <c r="V1055" s="5"/>
      <c r="W1055" s="5">
        <v>308</v>
      </c>
      <c r="X1055" s="5">
        <v>1</v>
      </c>
      <c r="Y1055" s="5">
        <v>308</v>
      </c>
      <c r="Z1055" s="5">
        <v>6573</v>
      </c>
      <c r="AA1055" s="5">
        <v>1</v>
      </c>
      <c r="AB1055" s="5">
        <v>6573</v>
      </c>
    </row>
    <row r="1056" spans="1:28" x14ac:dyDescent="0.2">
      <c r="A1056" s="5">
        <v>50</v>
      </c>
      <c r="B1056" s="5">
        <v>0</v>
      </c>
      <c r="C1056" s="5">
        <v>0</v>
      </c>
      <c r="D1056" s="5">
        <v>1</v>
      </c>
      <c r="E1056" s="5">
        <v>224</v>
      </c>
      <c r="F1056" s="5">
        <f>ROUND(Source!AR1028,O1056)</f>
        <v>4096</v>
      </c>
      <c r="G1056" s="5" t="s">
        <v>138</v>
      </c>
      <c r="H1056" s="5" t="s">
        <v>139</v>
      </c>
      <c r="I1056" s="5"/>
      <c r="J1056" s="5"/>
      <c r="K1056" s="5">
        <v>224</v>
      </c>
      <c r="L1056" s="5">
        <v>27</v>
      </c>
      <c r="M1056" s="5">
        <v>3</v>
      </c>
      <c r="N1056" s="5" t="s">
        <v>3</v>
      </c>
      <c r="O1056" s="5">
        <v>0</v>
      </c>
      <c r="P1056" s="5" t="e">
        <f>ROUND(Source!EJ1028,O1056)</f>
        <v>#REF!</v>
      </c>
      <c r="Q1056" s="5"/>
      <c r="R1056" s="5"/>
      <c r="S1056" s="5"/>
      <c r="T1056" s="5"/>
      <c r="U1056" s="5"/>
      <c r="V1056" s="5"/>
      <c r="W1056" s="5">
        <v>4096</v>
      </c>
      <c r="X1056" s="5">
        <v>1</v>
      </c>
      <c r="Y1056" s="5">
        <v>4096</v>
      </c>
      <c r="Z1056" s="5">
        <v>41325</v>
      </c>
      <c r="AA1056" s="5">
        <v>1</v>
      </c>
      <c r="AB1056" s="5">
        <v>41325</v>
      </c>
    </row>
    <row r="1058" spans="1:255" x14ac:dyDescent="0.2">
      <c r="A1058" s="1">
        <v>5</v>
      </c>
      <c r="B1058" s="1">
        <v>1</v>
      </c>
      <c r="C1058" s="1"/>
      <c r="D1058" s="1">
        <f>ROW(A1099)</f>
        <v>1099</v>
      </c>
      <c r="E1058" s="1"/>
      <c r="F1058" s="1" t="s">
        <v>141</v>
      </c>
      <c r="G1058" s="1" t="s">
        <v>537</v>
      </c>
      <c r="H1058" s="1" t="s">
        <v>3</v>
      </c>
      <c r="I1058" s="1">
        <v>0</v>
      </c>
      <c r="J1058" s="1"/>
      <c r="K1058" s="1">
        <v>0</v>
      </c>
      <c r="L1058" s="1"/>
      <c r="M1058" s="1" t="s">
        <v>3</v>
      </c>
      <c r="N1058" s="1"/>
      <c r="O1058" s="1"/>
      <c r="P1058" s="1"/>
      <c r="Q1058" s="1"/>
      <c r="R1058" s="1"/>
      <c r="S1058" s="1">
        <v>0</v>
      </c>
      <c r="T1058" s="1">
        <v>0</v>
      </c>
      <c r="U1058" s="1" t="s">
        <v>3</v>
      </c>
      <c r="V1058" s="1">
        <v>0</v>
      </c>
      <c r="W1058" s="1"/>
      <c r="X1058" s="1"/>
      <c r="Y1058" s="1"/>
      <c r="Z1058" s="1"/>
      <c r="AA1058" s="1"/>
      <c r="AB1058" s="1" t="s">
        <v>3</v>
      </c>
      <c r="AC1058" s="1" t="s">
        <v>3</v>
      </c>
      <c r="AD1058" s="1" t="s">
        <v>3</v>
      </c>
      <c r="AE1058" s="1" t="s">
        <v>3</v>
      </c>
      <c r="AF1058" s="1" t="s">
        <v>3</v>
      </c>
      <c r="AG1058" s="1" t="s">
        <v>3</v>
      </c>
      <c r="AH1058" s="1"/>
      <c r="AI1058" s="1"/>
      <c r="AJ1058" s="1"/>
      <c r="AK1058" s="1"/>
      <c r="AL1058" s="1"/>
      <c r="AM1058" s="1"/>
      <c r="AN1058" s="1"/>
      <c r="AO1058" s="1"/>
      <c r="AP1058" s="1" t="s">
        <v>3</v>
      </c>
      <c r="AQ1058" s="1" t="s">
        <v>3</v>
      </c>
      <c r="AR1058" s="1" t="s">
        <v>3</v>
      </c>
      <c r="AS1058" s="1"/>
      <c r="AT1058" s="1"/>
      <c r="AU1058" s="1"/>
      <c r="AV1058" s="1"/>
      <c r="AW1058" s="1"/>
      <c r="AX1058" s="1"/>
      <c r="AY1058" s="1"/>
      <c r="AZ1058" s="1" t="s">
        <v>3</v>
      </c>
      <c r="BA1058" s="1"/>
      <c r="BB1058" s="1" t="s">
        <v>3</v>
      </c>
      <c r="BC1058" s="1" t="s">
        <v>3</v>
      </c>
      <c r="BD1058" s="1" t="s">
        <v>3</v>
      </c>
      <c r="BE1058" s="1" t="s">
        <v>3</v>
      </c>
      <c r="BF1058" s="1" t="s">
        <v>3</v>
      </c>
      <c r="BG1058" s="1" t="s">
        <v>3</v>
      </c>
      <c r="BH1058" s="1" t="s">
        <v>3</v>
      </c>
      <c r="BI1058" s="1" t="s">
        <v>3</v>
      </c>
      <c r="BJ1058" s="1" t="s">
        <v>3</v>
      </c>
      <c r="BK1058" s="1" t="s">
        <v>3</v>
      </c>
      <c r="BL1058" s="1" t="s">
        <v>3</v>
      </c>
      <c r="BM1058" s="1" t="s">
        <v>3</v>
      </c>
      <c r="BN1058" s="1" t="s">
        <v>3</v>
      </c>
      <c r="BO1058" s="1" t="s">
        <v>3</v>
      </c>
      <c r="BP1058" s="1" t="s">
        <v>3</v>
      </c>
      <c r="BQ1058" s="1"/>
      <c r="BR1058" s="1"/>
      <c r="BS1058" s="1"/>
      <c r="BT1058" s="1"/>
      <c r="BU1058" s="1"/>
      <c r="BV1058" s="1"/>
      <c r="BW1058" s="1"/>
      <c r="BX1058" s="1">
        <v>0</v>
      </c>
      <c r="BY1058" s="1"/>
      <c r="BZ1058" s="1"/>
      <c r="CA1058" s="1"/>
      <c r="CB1058" s="1"/>
      <c r="CC1058" s="1"/>
      <c r="CD1058" s="1"/>
      <c r="CE1058" s="1"/>
      <c r="CF1058" s="1"/>
      <c r="CG1058" s="1"/>
      <c r="CH1058" s="1"/>
      <c r="CI1058" s="1"/>
      <c r="CJ1058" s="1">
        <v>0</v>
      </c>
    </row>
    <row r="1060" spans="1:255" x14ac:dyDescent="0.2">
      <c r="A1060" s="3">
        <v>52</v>
      </c>
      <c r="B1060" s="3">
        <f t="shared" ref="B1060:G1060" si="856">B1099</f>
        <v>1</v>
      </c>
      <c r="C1060" s="3">
        <f t="shared" si="856"/>
        <v>5</v>
      </c>
      <c r="D1060" s="3">
        <f t="shared" si="856"/>
        <v>1058</v>
      </c>
      <c r="E1060" s="3">
        <f t="shared" si="856"/>
        <v>0</v>
      </c>
      <c r="F1060" s="3" t="str">
        <f t="shared" si="856"/>
        <v>Новый подраздел</v>
      </c>
      <c r="G1060" s="3" t="str">
        <f t="shared" si="856"/>
        <v>Тамбуры, поэтажные коридоры, лифтовые холлы</v>
      </c>
      <c r="H1060" s="3"/>
      <c r="I1060" s="3"/>
      <c r="J1060" s="3"/>
      <c r="K1060" s="3"/>
      <c r="L1060" s="3"/>
      <c r="M1060" s="3"/>
      <c r="N1060" s="3"/>
      <c r="O1060" s="3">
        <f t="shared" ref="O1060:AT1060" si="857">O1099</f>
        <v>79598</v>
      </c>
      <c r="P1060" s="3">
        <f t="shared" si="857"/>
        <v>68445</v>
      </c>
      <c r="Q1060" s="3">
        <f t="shared" si="857"/>
        <v>1729</v>
      </c>
      <c r="R1060" s="3">
        <f t="shared" si="857"/>
        <v>361</v>
      </c>
      <c r="S1060" s="3">
        <f t="shared" si="857"/>
        <v>9424</v>
      </c>
      <c r="T1060" s="3">
        <f t="shared" si="857"/>
        <v>0</v>
      </c>
      <c r="U1060" s="3">
        <f t="shared" si="857"/>
        <v>1075.2416000000001</v>
      </c>
      <c r="V1060" s="3">
        <f t="shared" si="857"/>
        <v>28.786785999999999</v>
      </c>
      <c r="W1060" s="3">
        <f t="shared" si="857"/>
        <v>10</v>
      </c>
      <c r="X1060" s="3">
        <f t="shared" si="857"/>
        <v>12143</v>
      </c>
      <c r="Y1060" s="3">
        <f t="shared" si="857"/>
        <v>7423</v>
      </c>
      <c r="Z1060" s="3">
        <f t="shared" si="857"/>
        <v>0</v>
      </c>
      <c r="AA1060" s="3">
        <f t="shared" si="857"/>
        <v>0</v>
      </c>
      <c r="AB1060" s="3">
        <f t="shared" si="857"/>
        <v>79598</v>
      </c>
      <c r="AC1060" s="3">
        <f t="shared" si="857"/>
        <v>68445</v>
      </c>
      <c r="AD1060" s="3">
        <f t="shared" si="857"/>
        <v>1729</v>
      </c>
      <c r="AE1060" s="3">
        <f t="shared" si="857"/>
        <v>361</v>
      </c>
      <c r="AF1060" s="3">
        <f t="shared" si="857"/>
        <v>9424</v>
      </c>
      <c r="AG1060" s="3">
        <f t="shared" si="857"/>
        <v>0</v>
      </c>
      <c r="AH1060" s="3">
        <f t="shared" si="857"/>
        <v>1075.2416000000001</v>
      </c>
      <c r="AI1060" s="3">
        <f t="shared" si="857"/>
        <v>28.786785999999999</v>
      </c>
      <c r="AJ1060" s="3">
        <f t="shared" si="857"/>
        <v>10</v>
      </c>
      <c r="AK1060" s="3">
        <f t="shared" si="857"/>
        <v>12143</v>
      </c>
      <c r="AL1060" s="3">
        <f t="shared" si="857"/>
        <v>7423</v>
      </c>
      <c r="AM1060" s="3">
        <f t="shared" si="857"/>
        <v>0</v>
      </c>
      <c r="AN1060" s="3">
        <f t="shared" si="857"/>
        <v>0</v>
      </c>
      <c r="AO1060" s="3">
        <f t="shared" si="857"/>
        <v>0</v>
      </c>
      <c r="AP1060" s="3">
        <f t="shared" si="857"/>
        <v>0</v>
      </c>
      <c r="AQ1060" s="3">
        <f t="shared" si="857"/>
        <v>0</v>
      </c>
      <c r="AR1060" s="3">
        <f t="shared" si="857"/>
        <v>99164</v>
      </c>
      <c r="AS1060" s="3">
        <f t="shared" si="857"/>
        <v>99164</v>
      </c>
      <c r="AT1060" s="3">
        <f t="shared" si="857"/>
        <v>0</v>
      </c>
      <c r="AU1060" s="3">
        <f t="shared" ref="AU1060:BZ1060" si="858">AU1099</f>
        <v>0</v>
      </c>
      <c r="AV1060" s="3">
        <f t="shared" si="858"/>
        <v>68445</v>
      </c>
      <c r="AW1060" s="3">
        <f t="shared" si="858"/>
        <v>68445</v>
      </c>
      <c r="AX1060" s="3">
        <f t="shared" si="858"/>
        <v>0</v>
      </c>
      <c r="AY1060" s="3">
        <f t="shared" si="858"/>
        <v>68445</v>
      </c>
      <c r="AZ1060" s="3">
        <f t="shared" si="858"/>
        <v>0</v>
      </c>
      <c r="BA1060" s="3">
        <f t="shared" si="858"/>
        <v>0</v>
      </c>
      <c r="BB1060" s="3">
        <f t="shared" si="858"/>
        <v>0</v>
      </c>
      <c r="BC1060" s="3">
        <f t="shared" si="858"/>
        <v>0</v>
      </c>
      <c r="BD1060" s="3">
        <f t="shared" si="858"/>
        <v>0</v>
      </c>
      <c r="BE1060" s="3">
        <f t="shared" si="858"/>
        <v>0</v>
      </c>
      <c r="BF1060" s="3">
        <f t="shared" si="858"/>
        <v>0</v>
      </c>
      <c r="BG1060" s="3">
        <f t="shared" si="858"/>
        <v>0</v>
      </c>
      <c r="BH1060" s="3">
        <f t="shared" si="858"/>
        <v>0</v>
      </c>
      <c r="BI1060" s="3">
        <f t="shared" si="858"/>
        <v>0</v>
      </c>
      <c r="BJ1060" s="3">
        <f t="shared" si="858"/>
        <v>0</v>
      </c>
      <c r="BK1060" s="3">
        <f t="shared" si="858"/>
        <v>0</v>
      </c>
      <c r="BL1060" s="3">
        <f t="shared" si="858"/>
        <v>0</v>
      </c>
      <c r="BM1060" s="3">
        <f t="shared" si="858"/>
        <v>0</v>
      </c>
      <c r="BN1060" s="3">
        <f t="shared" si="858"/>
        <v>0</v>
      </c>
      <c r="BO1060" s="3">
        <f t="shared" si="858"/>
        <v>0</v>
      </c>
      <c r="BP1060" s="3">
        <f t="shared" si="858"/>
        <v>0</v>
      </c>
      <c r="BQ1060" s="3">
        <f t="shared" si="858"/>
        <v>0</v>
      </c>
      <c r="BR1060" s="3">
        <f t="shared" si="858"/>
        <v>0</v>
      </c>
      <c r="BS1060" s="3">
        <f t="shared" si="858"/>
        <v>0</v>
      </c>
      <c r="BT1060" s="3">
        <f t="shared" si="858"/>
        <v>0</v>
      </c>
      <c r="BU1060" s="3">
        <f t="shared" si="858"/>
        <v>0</v>
      </c>
      <c r="BV1060" s="3">
        <f t="shared" si="858"/>
        <v>0</v>
      </c>
      <c r="BW1060" s="3">
        <f t="shared" si="858"/>
        <v>0</v>
      </c>
      <c r="BX1060" s="3">
        <f t="shared" si="858"/>
        <v>0</v>
      </c>
      <c r="BY1060" s="3">
        <f t="shared" si="858"/>
        <v>0</v>
      </c>
      <c r="BZ1060" s="3">
        <f t="shared" si="858"/>
        <v>0</v>
      </c>
      <c r="CA1060" s="3">
        <f t="shared" ref="CA1060:DF1060" si="859">CA1099</f>
        <v>99164</v>
      </c>
      <c r="CB1060" s="3">
        <f t="shared" si="859"/>
        <v>99164</v>
      </c>
      <c r="CC1060" s="3">
        <f t="shared" si="859"/>
        <v>0</v>
      </c>
      <c r="CD1060" s="3">
        <f t="shared" si="859"/>
        <v>0</v>
      </c>
      <c r="CE1060" s="3">
        <f t="shared" si="859"/>
        <v>68445</v>
      </c>
      <c r="CF1060" s="3">
        <f t="shared" si="859"/>
        <v>68445</v>
      </c>
      <c r="CG1060" s="3">
        <f t="shared" si="859"/>
        <v>0</v>
      </c>
      <c r="CH1060" s="3">
        <f t="shared" si="859"/>
        <v>68445</v>
      </c>
      <c r="CI1060" s="3">
        <f t="shared" si="859"/>
        <v>0</v>
      </c>
      <c r="CJ1060" s="3">
        <f t="shared" si="859"/>
        <v>0</v>
      </c>
      <c r="CK1060" s="3">
        <f t="shared" si="859"/>
        <v>0</v>
      </c>
      <c r="CL1060" s="3">
        <f t="shared" si="859"/>
        <v>0</v>
      </c>
      <c r="CM1060" s="3">
        <f t="shared" si="859"/>
        <v>0</v>
      </c>
      <c r="CN1060" s="3">
        <f t="shared" si="859"/>
        <v>0</v>
      </c>
      <c r="CO1060" s="3">
        <f t="shared" si="859"/>
        <v>0</v>
      </c>
      <c r="CP1060" s="3">
        <f t="shared" si="859"/>
        <v>0</v>
      </c>
      <c r="CQ1060" s="3">
        <f t="shared" si="859"/>
        <v>0</v>
      </c>
      <c r="CR1060" s="3">
        <f t="shared" si="859"/>
        <v>0</v>
      </c>
      <c r="CS1060" s="3">
        <f t="shared" si="859"/>
        <v>0</v>
      </c>
      <c r="CT1060" s="3">
        <f t="shared" si="859"/>
        <v>0</v>
      </c>
      <c r="CU1060" s="3">
        <f t="shared" si="859"/>
        <v>0</v>
      </c>
      <c r="CV1060" s="3">
        <f t="shared" si="859"/>
        <v>0</v>
      </c>
      <c r="CW1060" s="3">
        <f t="shared" si="859"/>
        <v>0</v>
      </c>
      <c r="CX1060" s="3">
        <f t="shared" si="859"/>
        <v>0</v>
      </c>
      <c r="CY1060" s="3">
        <f t="shared" si="859"/>
        <v>0</v>
      </c>
      <c r="CZ1060" s="3">
        <f t="shared" si="859"/>
        <v>0</v>
      </c>
      <c r="DA1060" s="3">
        <f t="shared" si="859"/>
        <v>0</v>
      </c>
      <c r="DB1060" s="3">
        <f t="shared" si="859"/>
        <v>0</v>
      </c>
      <c r="DC1060" s="3">
        <f t="shared" si="859"/>
        <v>0</v>
      </c>
      <c r="DD1060" s="3">
        <f t="shared" si="859"/>
        <v>0</v>
      </c>
      <c r="DE1060" s="3">
        <f t="shared" si="859"/>
        <v>0</v>
      </c>
      <c r="DF1060" s="3">
        <f t="shared" si="859"/>
        <v>0</v>
      </c>
      <c r="DG1060" s="4">
        <f t="shared" ref="DG1060:EL1060" si="860">DG1099</f>
        <v>552163</v>
      </c>
      <c r="DH1060" s="4">
        <f t="shared" si="860"/>
        <v>299390</v>
      </c>
      <c r="DI1060" s="4">
        <f t="shared" si="860"/>
        <v>13683</v>
      </c>
      <c r="DJ1060" s="4">
        <f t="shared" si="860"/>
        <v>7168</v>
      </c>
      <c r="DK1060" s="4">
        <f t="shared" si="860"/>
        <v>239090</v>
      </c>
      <c r="DL1060" s="4">
        <f t="shared" si="860"/>
        <v>0</v>
      </c>
      <c r="DM1060" s="4" t="e">
        <f t="shared" si="860"/>
        <v>#REF!</v>
      </c>
      <c r="DN1060" s="4">
        <f t="shared" si="860"/>
        <v>28.786785999999999</v>
      </c>
      <c r="DO1060" s="4">
        <f t="shared" si="860"/>
        <v>10</v>
      </c>
      <c r="DP1060" s="4" t="e">
        <f t="shared" si="860"/>
        <v>#REF!</v>
      </c>
      <c r="DQ1060" s="4" t="e">
        <f t="shared" si="860"/>
        <v>#REF!</v>
      </c>
      <c r="DR1060" s="4">
        <f t="shared" si="860"/>
        <v>0</v>
      </c>
      <c r="DS1060" s="4">
        <f t="shared" si="860"/>
        <v>0</v>
      </c>
      <c r="DT1060" s="4">
        <f t="shared" si="860"/>
        <v>552163</v>
      </c>
      <c r="DU1060" s="4">
        <f t="shared" si="860"/>
        <v>299390</v>
      </c>
      <c r="DV1060" s="4">
        <f t="shared" si="860"/>
        <v>13683</v>
      </c>
      <c r="DW1060" s="4">
        <f t="shared" si="860"/>
        <v>7168</v>
      </c>
      <c r="DX1060" s="4">
        <f t="shared" si="860"/>
        <v>239090</v>
      </c>
      <c r="DY1060" s="4">
        <f t="shared" si="860"/>
        <v>0</v>
      </c>
      <c r="DZ1060" s="4" t="e">
        <f t="shared" si="860"/>
        <v>#REF!</v>
      </c>
      <c r="EA1060" s="4">
        <f t="shared" si="860"/>
        <v>28.786785999999999</v>
      </c>
      <c r="EB1060" s="4">
        <f t="shared" si="860"/>
        <v>10</v>
      </c>
      <c r="EC1060" s="4" t="e">
        <f t="shared" si="860"/>
        <v>#REF!</v>
      </c>
      <c r="ED1060" s="4" t="e">
        <f t="shared" si="860"/>
        <v>#REF!</v>
      </c>
      <c r="EE1060" s="4">
        <f t="shared" si="860"/>
        <v>0</v>
      </c>
      <c r="EF1060" s="4">
        <f t="shared" si="860"/>
        <v>0</v>
      </c>
      <c r="EG1060" s="4">
        <f t="shared" si="860"/>
        <v>0</v>
      </c>
      <c r="EH1060" s="4">
        <f t="shared" si="860"/>
        <v>0</v>
      </c>
      <c r="EI1060" s="4">
        <f t="shared" si="860"/>
        <v>0</v>
      </c>
      <c r="EJ1060" s="4" t="e">
        <f t="shared" si="860"/>
        <v>#REF!</v>
      </c>
      <c r="EK1060" s="4" t="e">
        <f t="shared" si="860"/>
        <v>#REF!</v>
      </c>
      <c r="EL1060" s="4">
        <f t="shared" si="860"/>
        <v>0</v>
      </c>
      <c r="EM1060" s="4">
        <f t="shared" ref="EM1060:FR1060" si="861">EM1099</f>
        <v>0</v>
      </c>
      <c r="EN1060" s="4">
        <f t="shared" si="861"/>
        <v>299390</v>
      </c>
      <c r="EO1060" s="4">
        <f t="shared" si="861"/>
        <v>299390</v>
      </c>
      <c r="EP1060" s="4">
        <f t="shared" si="861"/>
        <v>0</v>
      </c>
      <c r="EQ1060" s="4">
        <f t="shared" si="861"/>
        <v>299390</v>
      </c>
      <c r="ER1060" s="4">
        <f t="shared" si="861"/>
        <v>0</v>
      </c>
      <c r="ES1060" s="4">
        <f t="shared" si="861"/>
        <v>0</v>
      </c>
      <c r="ET1060" s="4">
        <f t="shared" si="861"/>
        <v>0</v>
      </c>
      <c r="EU1060" s="4">
        <f t="shared" si="861"/>
        <v>0</v>
      </c>
      <c r="EV1060" s="4">
        <f t="shared" si="861"/>
        <v>0</v>
      </c>
      <c r="EW1060" s="4">
        <f t="shared" si="861"/>
        <v>0</v>
      </c>
      <c r="EX1060" s="4">
        <f t="shared" si="861"/>
        <v>0</v>
      </c>
      <c r="EY1060" s="4">
        <f t="shared" si="861"/>
        <v>0</v>
      </c>
      <c r="EZ1060" s="4">
        <f t="shared" si="861"/>
        <v>0</v>
      </c>
      <c r="FA1060" s="4">
        <f t="shared" si="861"/>
        <v>0</v>
      </c>
      <c r="FB1060" s="4">
        <f t="shared" si="861"/>
        <v>0</v>
      </c>
      <c r="FC1060" s="4">
        <f t="shared" si="861"/>
        <v>0</v>
      </c>
      <c r="FD1060" s="4">
        <f t="shared" si="861"/>
        <v>0</v>
      </c>
      <c r="FE1060" s="4">
        <f t="shared" si="861"/>
        <v>0</v>
      </c>
      <c r="FF1060" s="4">
        <f t="shared" si="861"/>
        <v>0</v>
      </c>
      <c r="FG1060" s="4">
        <f t="shared" si="861"/>
        <v>0</v>
      </c>
      <c r="FH1060" s="4">
        <f t="shared" si="861"/>
        <v>0</v>
      </c>
      <c r="FI1060" s="4">
        <f t="shared" si="861"/>
        <v>0</v>
      </c>
      <c r="FJ1060" s="4">
        <f t="shared" si="861"/>
        <v>0</v>
      </c>
      <c r="FK1060" s="4">
        <f t="shared" si="861"/>
        <v>0</v>
      </c>
      <c r="FL1060" s="4">
        <f t="shared" si="861"/>
        <v>0</v>
      </c>
      <c r="FM1060" s="4">
        <f t="shared" si="861"/>
        <v>0</v>
      </c>
      <c r="FN1060" s="4">
        <f t="shared" si="861"/>
        <v>0</v>
      </c>
      <c r="FO1060" s="4">
        <f t="shared" si="861"/>
        <v>0</v>
      </c>
      <c r="FP1060" s="4">
        <f t="shared" si="861"/>
        <v>0</v>
      </c>
      <c r="FQ1060" s="4">
        <f t="shared" si="861"/>
        <v>0</v>
      </c>
      <c r="FR1060" s="4">
        <f t="shared" si="861"/>
        <v>0</v>
      </c>
      <c r="FS1060" s="4" t="e">
        <f t="shared" ref="FS1060:GX1060" si="862">FS1099</f>
        <v>#REF!</v>
      </c>
      <c r="FT1060" s="4" t="e">
        <f t="shared" si="862"/>
        <v>#REF!</v>
      </c>
      <c r="FU1060" s="4">
        <f t="shared" si="862"/>
        <v>0</v>
      </c>
      <c r="FV1060" s="4">
        <f t="shared" si="862"/>
        <v>0</v>
      </c>
      <c r="FW1060" s="4">
        <f t="shared" si="862"/>
        <v>299390</v>
      </c>
      <c r="FX1060" s="4">
        <f t="shared" si="862"/>
        <v>299390</v>
      </c>
      <c r="FY1060" s="4">
        <f t="shared" si="862"/>
        <v>0</v>
      </c>
      <c r="FZ1060" s="4">
        <f t="shared" si="862"/>
        <v>299390</v>
      </c>
      <c r="GA1060" s="4">
        <f t="shared" si="862"/>
        <v>0</v>
      </c>
      <c r="GB1060" s="4">
        <f t="shared" si="862"/>
        <v>0</v>
      </c>
      <c r="GC1060" s="4">
        <f t="shared" si="862"/>
        <v>0</v>
      </c>
      <c r="GD1060" s="4">
        <f t="shared" si="862"/>
        <v>0</v>
      </c>
      <c r="GE1060" s="4">
        <f t="shared" si="862"/>
        <v>0</v>
      </c>
      <c r="GF1060" s="4">
        <f t="shared" si="862"/>
        <v>0</v>
      </c>
      <c r="GG1060" s="4">
        <f t="shared" si="862"/>
        <v>0</v>
      </c>
      <c r="GH1060" s="4">
        <f t="shared" si="862"/>
        <v>0</v>
      </c>
      <c r="GI1060" s="4">
        <f t="shared" si="862"/>
        <v>0</v>
      </c>
      <c r="GJ1060" s="4">
        <f t="shared" si="862"/>
        <v>0</v>
      </c>
      <c r="GK1060" s="4">
        <f t="shared" si="862"/>
        <v>0</v>
      </c>
      <c r="GL1060" s="4">
        <f t="shared" si="862"/>
        <v>0</v>
      </c>
      <c r="GM1060" s="4">
        <f t="shared" si="862"/>
        <v>0</v>
      </c>
      <c r="GN1060" s="4">
        <f t="shared" si="862"/>
        <v>0</v>
      </c>
      <c r="GO1060" s="4">
        <f t="shared" si="862"/>
        <v>0</v>
      </c>
      <c r="GP1060" s="4">
        <f t="shared" si="862"/>
        <v>0</v>
      </c>
      <c r="GQ1060" s="4">
        <f t="shared" si="862"/>
        <v>0</v>
      </c>
      <c r="GR1060" s="4">
        <f t="shared" si="862"/>
        <v>0</v>
      </c>
      <c r="GS1060" s="4">
        <f t="shared" si="862"/>
        <v>0</v>
      </c>
      <c r="GT1060" s="4">
        <f t="shared" si="862"/>
        <v>0</v>
      </c>
      <c r="GU1060" s="4">
        <f t="shared" si="862"/>
        <v>0</v>
      </c>
      <c r="GV1060" s="4">
        <f t="shared" si="862"/>
        <v>0</v>
      </c>
      <c r="GW1060" s="4">
        <f t="shared" si="862"/>
        <v>0</v>
      </c>
      <c r="GX1060" s="4">
        <f t="shared" si="862"/>
        <v>0</v>
      </c>
    </row>
    <row r="1062" spans="1:255" x14ac:dyDescent="0.2">
      <c r="A1062" s="2">
        <v>17</v>
      </c>
      <c r="B1062" s="2">
        <v>1</v>
      </c>
      <c r="C1062" s="2">
        <f>ROW(SmtRes!A913)</f>
        <v>913</v>
      </c>
      <c r="D1062" s="2">
        <f>ROW(EtalonRes!A925)</f>
        <v>925</v>
      </c>
      <c r="E1062" s="2" t="s">
        <v>538</v>
      </c>
      <c r="F1062" s="2" t="s">
        <v>158</v>
      </c>
      <c r="G1062" s="2" t="s">
        <v>159</v>
      </c>
      <c r="H1062" s="2" t="s">
        <v>160</v>
      </c>
      <c r="I1062" s="2">
        <f>'1.Лок.смета.и.Акт'!E117</f>
        <v>8.64</v>
      </c>
      <c r="J1062" s="2">
        <v>0</v>
      </c>
      <c r="K1062" s="2">
        <v>8.64</v>
      </c>
      <c r="L1062" s="2">
        <v>17.28</v>
      </c>
      <c r="M1062" s="2">
        <v>0</v>
      </c>
      <c r="N1062" s="2">
        <f t="shared" ref="N1062:N1097" si="863">ROUND(L1062-M1062,4)</f>
        <v>17.28</v>
      </c>
      <c r="O1062" s="2">
        <f t="shared" ref="O1062:O1097" si="864">ROUND(CP1062,0)</f>
        <v>272</v>
      </c>
      <c r="P1062" s="2">
        <f t="shared" ref="P1062:P1097" si="865">ROUND(CQ1062*I1062,0)</f>
        <v>0</v>
      </c>
      <c r="Q1062" s="2">
        <f t="shared" ref="Q1062:Q1097" si="866">ROUND(CR1062*I1062,0)</f>
        <v>16</v>
      </c>
      <c r="R1062" s="2">
        <f t="shared" ref="R1062:R1097" si="867">ROUND(CS1062*I1062,0)</f>
        <v>0</v>
      </c>
      <c r="S1062" s="2">
        <f t="shared" ref="S1062:S1097" si="868">ROUND(CT1062*I1062,0)</f>
        <v>256</v>
      </c>
      <c r="T1062" s="2">
        <f t="shared" ref="T1062:T1097" si="869">ROUND(CU1062*I1062,0)</f>
        <v>0</v>
      </c>
      <c r="U1062" s="2">
        <f t="shared" ref="U1062:U1097" si="870">CV1062*I1062</f>
        <v>29.808000000000003</v>
      </c>
      <c r="V1062" s="2">
        <f t="shared" ref="V1062:V1097" si="871">CW1062*I1062</f>
        <v>0</v>
      </c>
      <c r="W1062" s="2">
        <f t="shared" ref="W1062:W1097" si="872">ROUND(CX1062*I1062,0)</f>
        <v>0</v>
      </c>
      <c r="X1062" s="2">
        <f t="shared" ref="X1062:X1097" si="873">ROUND(CY1062,0)</f>
        <v>315</v>
      </c>
      <c r="Y1062" s="2">
        <f t="shared" ref="Y1062:Y1097" si="874">ROUND(CZ1062,0)</f>
        <v>192</v>
      </c>
      <c r="Z1062" s="2"/>
      <c r="AA1062" s="2">
        <v>69726971</v>
      </c>
      <c r="AB1062" s="2">
        <f t="shared" ref="AB1062:AB1097" si="875">ROUND((AC1062+AD1062+AF1062),2)</f>
        <v>31.54</v>
      </c>
      <c r="AC1062" s="2">
        <f>ROUND((ES1062+(SUM(SmtRes!BC911:'SmtRes'!BC913)+SUM(EtalonRes!AL923:'EtalonRes'!AL925))),2)</f>
        <v>0</v>
      </c>
      <c r="AD1062" s="2">
        <f t="shared" ref="AD1062:AD1075" si="876">ROUND((((ET1062)-(EU1062))+AE1062),2)</f>
        <v>1.87</v>
      </c>
      <c r="AE1062" s="2">
        <f t="shared" ref="AE1062:AE1075" si="877">ROUND((EU1062),2)</f>
        <v>0</v>
      </c>
      <c r="AF1062" s="2">
        <f t="shared" ref="AF1062:AF1075" si="878">ROUND((EV1062),2)</f>
        <v>29.67</v>
      </c>
      <c r="AG1062" s="2">
        <f t="shared" ref="AG1062:AG1097" si="879">ROUND((AP1062),2)</f>
        <v>0</v>
      </c>
      <c r="AH1062" s="2">
        <f t="shared" ref="AH1062:AH1075" si="880">(EW1062)</f>
        <v>3.45</v>
      </c>
      <c r="AI1062" s="2">
        <f t="shared" ref="AI1062:AI1075" si="881">(EX1062)</f>
        <v>0</v>
      </c>
      <c r="AJ1062" s="2">
        <f t="shared" ref="AJ1062:AJ1097" si="882">(AS1062)</f>
        <v>0</v>
      </c>
      <c r="AK1062" s="2">
        <v>1532.16</v>
      </c>
      <c r="AL1062" s="2">
        <v>1500.62</v>
      </c>
      <c r="AM1062" s="2">
        <v>1.87</v>
      </c>
      <c r="AN1062" s="2">
        <v>0</v>
      </c>
      <c r="AO1062" s="2">
        <v>29.67</v>
      </c>
      <c r="AP1062" s="2">
        <v>0</v>
      </c>
      <c r="AQ1062" s="2">
        <v>3.45</v>
      </c>
      <c r="AR1062" s="2">
        <v>0</v>
      </c>
      <c r="AS1062" s="2">
        <v>0</v>
      </c>
      <c r="AT1062" s="2">
        <v>123</v>
      </c>
      <c r="AU1062" s="2">
        <v>75</v>
      </c>
      <c r="AV1062" s="2">
        <v>1</v>
      </c>
      <c r="AW1062" s="2">
        <v>1</v>
      </c>
      <c r="AX1062" s="2"/>
      <c r="AY1062" s="2"/>
      <c r="AZ1062" s="2">
        <v>1</v>
      </c>
      <c r="BA1062" s="2">
        <v>1</v>
      </c>
      <c r="BB1062" s="2">
        <v>1</v>
      </c>
      <c r="BC1062" s="2">
        <v>1</v>
      </c>
      <c r="BD1062" s="2" t="s">
        <v>3</v>
      </c>
      <c r="BE1062" s="2" t="s">
        <v>3</v>
      </c>
      <c r="BF1062" s="2" t="s">
        <v>3</v>
      </c>
      <c r="BG1062" s="2" t="s">
        <v>3</v>
      </c>
      <c r="BH1062" s="2">
        <v>0</v>
      </c>
      <c r="BI1062" s="2">
        <v>1</v>
      </c>
      <c r="BJ1062" s="2" t="s">
        <v>161</v>
      </c>
      <c r="BK1062" s="2"/>
      <c r="BL1062" s="2"/>
      <c r="BM1062" s="2">
        <v>11001</v>
      </c>
      <c r="BN1062" s="2">
        <v>0</v>
      </c>
      <c r="BO1062" s="2" t="s">
        <v>3</v>
      </c>
      <c r="BP1062" s="2">
        <v>0</v>
      </c>
      <c r="BQ1062" s="2">
        <v>2</v>
      </c>
      <c r="BR1062" s="2">
        <v>0</v>
      </c>
      <c r="BS1062" s="2">
        <v>1</v>
      </c>
      <c r="BT1062" s="2">
        <v>1</v>
      </c>
      <c r="BU1062" s="2">
        <v>1</v>
      </c>
      <c r="BV1062" s="2">
        <v>1</v>
      </c>
      <c r="BW1062" s="2">
        <v>1</v>
      </c>
      <c r="BX1062" s="2">
        <v>1</v>
      </c>
      <c r="BY1062" s="2" t="s">
        <v>3</v>
      </c>
      <c r="BZ1062" s="2">
        <v>123</v>
      </c>
      <c r="CA1062" s="2">
        <v>75</v>
      </c>
      <c r="CB1062" s="2" t="s">
        <v>3</v>
      </c>
      <c r="CC1062" s="2"/>
      <c r="CD1062" s="2"/>
      <c r="CE1062" s="2">
        <v>0</v>
      </c>
      <c r="CF1062" s="2">
        <v>0</v>
      </c>
      <c r="CG1062" s="2">
        <v>0</v>
      </c>
      <c r="CH1062" s="2">
        <v>83</v>
      </c>
      <c r="CI1062" s="2">
        <v>0</v>
      </c>
      <c r="CJ1062" s="2">
        <v>0</v>
      </c>
      <c r="CK1062" s="2">
        <v>0</v>
      </c>
      <c r="CL1062" s="2">
        <v>0</v>
      </c>
      <c r="CM1062" s="2">
        <v>0</v>
      </c>
      <c r="CN1062" s="2" t="s">
        <v>3</v>
      </c>
      <c r="CO1062" s="2">
        <v>0</v>
      </c>
      <c r="CP1062" s="2">
        <f t="shared" ref="CP1062:CP1097" si="883">(P1062+Q1062+S1062)</f>
        <v>272</v>
      </c>
      <c r="CQ1062" s="2">
        <f t="shared" ref="CQ1062:CQ1097" si="884">AC1062*BC1062</f>
        <v>0</v>
      </c>
      <c r="CR1062" s="2">
        <f t="shared" ref="CR1062:CR1097" si="885">AD1062*BB1062</f>
        <v>1.87</v>
      </c>
      <c r="CS1062" s="2">
        <f t="shared" ref="CS1062:CS1097" si="886">AE1062*BS1062</f>
        <v>0</v>
      </c>
      <c r="CT1062" s="2">
        <f t="shared" ref="CT1062:CT1097" si="887">AF1062*BA1062</f>
        <v>29.67</v>
      </c>
      <c r="CU1062" s="2">
        <f t="shared" ref="CU1062:CU1097" si="888">AG1062</f>
        <v>0</v>
      </c>
      <c r="CV1062" s="2">
        <f t="shared" ref="CV1062:CV1097" si="889">AH1062</f>
        <v>3.45</v>
      </c>
      <c r="CW1062" s="2">
        <f t="shared" ref="CW1062:CW1097" si="890">AI1062</f>
        <v>0</v>
      </c>
      <c r="CX1062" s="2">
        <f t="shared" ref="CX1062:CX1097" si="891">AJ1062</f>
        <v>0</v>
      </c>
      <c r="CY1062" s="2">
        <f>(((S1062+R1062)*AT1062)/100)</f>
        <v>314.88</v>
      </c>
      <c r="CZ1062" s="2">
        <f>(((S1062+R1062)*AU1062)/100)</f>
        <v>192</v>
      </c>
      <c r="DA1062" s="2"/>
      <c r="DB1062" s="2"/>
      <c r="DC1062" s="2" t="s">
        <v>3</v>
      </c>
      <c r="DD1062" s="2" t="s">
        <v>3</v>
      </c>
      <c r="DE1062" s="2" t="s">
        <v>3</v>
      </c>
      <c r="DF1062" s="2" t="s">
        <v>3</v>
      </c>
      <c r="DG1062" s="2" t="s">
        <v>3</v>
      </c>
      <c r="DH1062" s="2" t="s">
        <v>3</v>
      </c>
      <c r="DI1062" s="2" t="s">
        <v>3</v>
      </c>
      <c r="DJ1062" s="2" t="s">
        <v>3</v>
      </c>
      <c r="DK1062" s="2" t="s">
        <v>3</v>
      </c>
      <c r="DL1062" s="2" t="s">
        <v>3</v>
      </c>
      <c r="DM1062" s="2" t="s">
        <v>3</v>
      </c>
      <c r="DN1062" s="2">
        <v>0</v>
      </c>
      <c r="DO1062" s="2">
        <v>0</v>
      </c>
      <c r="DP1062" s="2">
        <v>1</v>
      </c>
      <c r="DQ1062" s="2">
        <v>1</v>
      </c>
      <c r="DR1062" s="2"/>
      <c r="DS1062" s="2"/>
      <c r="DT1062" s="2"/>
      <c r="DU1062" s="2">
        <v>1013</v>
      </c>
      <c r="DV1062" s="2" t="s">
        <v>160</v>
      </c>
      <c r="DW1062" s="2" t="s">
        <v>160</v>
      </c>
      <c r="DX1062" s="2">
        <v>1</v>
      </c>
      <c r="DY1062" s="2"/>
      <c r="DZ1062" s="2" t="s">
        <v>3</v>
      </c>
      <c r="EA1062" s="2" t="s">
        <v>3</v>
      </c>
      <c r="EB1062" s="2" t="s">
        <v>3</v>
      </c>
      <c r="EC1062" s="2" t="s">
        <v>3</v>
      </c>
      <c r="ED1062" s="2"/>
      <c r="EE1062" s="2">
        <v>54328965</v>
      </c>
      <c r="EF1062" s="2">
        <v>2</v>
      </c>
      <c r="EG1062" s="2" t="s">
        <v>21</v>
      </c>
      <c r="EH1062" s="2">
        <v>0</v>
      </c>
      <c r="EI1062" s="2" t="s">
        <v>3</v>
      </c>
      <c r="EJ1062" s="2">
        <v>1</v>
      </c>
      <c r="EK1062" s="2">
        <v>11001</v>
      </c>
      <c r="EL1062" s="2" t="s">
        <v>22</v>
      </c>
      <c r="EM1062" s="2" t="s">
        <v>23</v>
      </c>
      <c r="EN1062" s="2"/>
      <c r="EO1062" s="2" t="s">
        <v>3</v>
      </c>
      <c r="EP1062" s="2"/>
      <c r="EQ1062" s="2">
        <v>1441792</v>
      </c>
      <c r="ER1062" s="2">
        <v>1532.16</v>
      </c>
      <c r="ES1062" s="2">
        <v>1500.62</v>
      </c>
      <c r="ET1062" s="2">
        <v>1.87</v>
      </c>
      <c r="EU1062" s="2">
        <v>0</v>
      </c>
      <c r="EV1062" s="2">
        <v>29.67</v>
      </c>
      <c r="EW1062" s="2">
        <v>3.45</v>
      </c>
      <c r="EX1062" s="2">
        <v>0</v>
      </c>
      <c r="EY1062" s="2">
        <v>1</v>
      </c>
      <c r="EZ1062" s="2"/>
      <c r="FA1062" s="2"/>
      <c r="FB1062" s="2"/>
      <c r="FC1062" s="2"/>
      <c r="FD1062" s="2"/>
      <c r="FE1062" s="2"/>
      <c r="FF1062" s="2"/>
      <c r="FG1062" s="2"/>
      <c r="FH1062" s="2"/>
      <c r="FI1062" s="2"/>
      <c r="FJ1062" s="2"/>
      <c r="FK1062" s="2"/>
      <c r="FL1062" s="2"/>
      <c r="FM1062" s="2"/>
      <c r="FN1062" s="2"/>
      <c r="FO1062" s="2"/>
      <c r="FP1062" s="2"/>
      <c r="FQ1062" s="2">
        <v>0</v>
      </c>
      <c r="FR1062" s="2">
        <f t="shared" ref="FR1062:FR1097" si="892">ROUND(IF(BI1062=3,GM1062,0),0)</f>
        <v>0</v>
      </c>
      <c r="FS1062" s="2">
        <v>0</v>
      </c>
      <c r="FT1062" s="2"/>
      <c r="FU1062" s="2"/>
      <c r="FV1062" s="2"/>
      <c r="FW1062" s="2"/>
      <c r="FX1062" s="2">
        <v>123</v>
      </c>
      <c r="FY1062" s="2">
        <v>75</v>
      </c>
      <c r="FZ1062" s="2"/>
      <c r="GA1062" s="2" t="s">
        <v>3</v>
      </c>
      <c r="GB1062" s="2"/>
      <c r="GC1062" s="2"/>
      <c r="GD1062" s="2">
        <v>1</v>
      </c>
      <c r="GE1062" s="2"/>
      <c r="GF1062" s="2">
        <v>-736195811</v>
      </c>
      <c r="GG1062" s="2">
        <v>2</v>
      </c>
      <c r="GH1062" s="2">
        <v>1</v>
      </c>
      <c r="GI1062" s="2">
        <v>-2</v>
      </c>
      <c r="GJ1062" s="2">
        <v>0</v>
      </c>
      <c r="GK1062" s="2">
        <v>0</v>
      </c>
      <c r="GL1062" s="2">
        <f t="shared" ref="GL1062:GL1097" si="893">ROUND(IF(AND(BH1062=3,BI1062=3,FS1062&lt;&gt;0),P1062,0),0)</f>
        <v>0</v>
      </c>
      <c r="GM1062" s="2">
        <f t="shared" ref="GM1062:GM1097" si="894">ROUND(O1062+X1062+Y1062,0)+GX1062</f>
        <v>779</v>
      </c>
      <c r="GN1062" s="2">
        <f t="shared" ref="GN1062:GN1097" si="895">IF(OR(BI1062=0,BI1062=1),GM1062-GX1062,0)</f>
        <v>779</v>
      </c>
      <c r="GO1062" s="2">
        <f t="shared" ref="GO1062:GO1097" si="896">IF(BI1062=2,GM1062-GX1062,0)</f>
        <v>0</v>
      </c>
      <c r="GP1062" s="2">
        <f t="shared" ref="GP1062:GP1097" si="897">IF(BI1062=4,GM1062-GX1062,0)</f>
        <v>0</v>
      </c>
      <c r="GQ1062" s="2"/>
      <c r="GR1062" s="2">
        <v>0</v>
      </c>
      <c r="GS1062" s="2">
        <v>3</v>
      </c>
      <c r="GT1062" s="2">
        <v>0</v>
      </c>
      <c r="GU1062" s="2" t="s">
        <v>3</v>
      </c>
      <c r="GV1062" s="2">
        <f t="shared" ref="GV1062:GV1075" si="898">ROUND((GT1062),2)</f>
        <v>0</v>
      </c>
      <c r="GW1062" s="2">
        <v>1</v>
      </c>
      <c r="GX1062" s="2">
        <f t="shared" ref="GX1062:GX1097" si="899">ROUND(HC1062*I1062,0)</f>
        <v>0</v>
      </c>
      <c r="GY1062" s="2"/>
      <c r="GZ1062" s="2"/>
      <c r="HA1062" s="2">
        <v>0</v>
      </c>
      <c r="HB1062" s="2">
        <v>0</v>
      </c>
      <c r="HC1062" s="2">
        <f t="shared" ref="HC1062:HC1097" si="900">GV1062*GW1062</f>
        <v>0</v>
      </c>
      <c r="HD1062" s="2"/>
      <c r="HE1062" s="2" t="s">
        <v>3</v>
      </c>
      <c r="HF1062" s="2" t="s">
        <v>3</v>
      </c>
      <c r="HG1062" s="2"/>
      <c r="HH1062" s="2"/>
      <c r="HI1062" s="2"/>
      <c r="HJ1062" s="2"/>
      <c r="HK1062" s="2"/>
      <c r="HL1062" s="2"/>
      <c r="HM1062" s="2" t="s">
        <v>3</v>
      </c>
      <c r="HN1062" s="2" t="s">
        <v>24</v>
      </c>
      <c r="HO1062" s="2" t="s">
        <v>25</v>
      </c>
      <c r="HP1062" s="2" t="s">
        <v>22</v>
      </c>
      <c r="HQ1062" s="2" t="s">
        <v>22</v>
      </c>
      <c r="HR1062" s="2"/>
      <c r="HS1062" s="2"/>
      <c r="HT1062" s="2"/>
      <c r="HU1062" s="2"/>
      <c r="HV1062" s="2"/>
      <c r="HW1062" s="2"/>
      <c r="HX1062" s="2"/>
      <c r="HY1062" s="2"/>
      <c r="HZ1062" s="2"/>
      <c r="IA1062" s="2"/>
      <c r="IB1062" s="2"/>
      <c r="IC1062" s="2"/>
      <c r="ID1062" s="2"/>
      <c r="IE1062" s="2"/>
      <c r="IF1062" s="2"/>
      <c r="IG1062" s="2"/>
      <c r="IH1062" s="2"/>
      <c r="II1062" s="2"/>
      <c r="IJ1062" s="2"/>
      <c r="IK1062" s="2">
        <v>0</v>
      </c>
      <c r="IL1062" s="2"/>
      <c r="IM1062" s="2"/>
      <c r="IN1062" s="2"/>
      <c r="IO1062" s="2"/>
      <c r="IP1062" s="2"/>
      <c r="IQ1062" s="2"/>
      <c r="IR1062" s="2"/>
      <c r="IS1062" s="2"/>
      <c r="IT1062" s="2"/>
      <c r="IU1062" s="2"/>
    </row>
    <row r="1063" spans="1:255" x14ac:dyDescent="0.2">
      <c r="A1063">
        <v>17</v>
      </c>
      <c r="B1063">
        <v>1</v>
      </c>
      <c r="C1063">
        <f>ROW(SmtRes!A916)</f>
        <v>916</v>
      </c>
      <c r="D1063">
        <f>ROW(EtalonRes!A928)</f>
        <v>928</v>
      </c>
      <c r="E1063" t="s">
        <v>538</v>
      </c>
      <c r="F1063" t="s">
        <v>158</v>
      </c>
      <c r="G1063" t="s">
        <v>159</v>
      </c>
      <c r="H1063" t="s">
        <v>160</v>
      </c>
      <c r="I1063">
        <f>'1.Лок.смета.и.Акт'!E117</f>
        <v>8.64</v>
      </c>
      <c r="J1063">
        <v>0</v>
      </c>
      <c r="K1063">
        <v>8.64</v>
      </c>
      <c r="L1063">
        <v>17.28</v>
      </c>
      <c r="M1063">
        <v>0</v>
      </c>
      <c r="N1063">
        <f t="shared" si="863"/>
        <v>17.28</v>
      </c>
      <c r="O1063">
        <f t="shared" si="864"/>
        <v>6628</v>
      </c>
      <c r="P1063">
        <f t="shared" si="865"/>
        <v>0</v>
      </c>
      <c r="Q1063">
        <f t="shared" si="866"/>
        <v>127</v>
      </c>
      <c r="R1063">
        <f t="shared" si="867"/>
        <v>0</v>
      </c>
      <c r="S1063">
        <f t="shared" si="868"/>
        <v>6501</v>
      </c>
      <c r="T1063">
        <f t="shared" si="869"/>
        <v>0</v>
      </c>
      <c r="U1063" t="e">
        <f t="shared" si="870"/>
        <v>#REF!</v>
      </c>
      <c r="V1063">
        <f t="shared" si="871"/>
        <v>0</v>
      </c>
      <c r="W1063">
        <f t="shared" si="872"/>
        <v>0</v>
      </c>
      <c r="X1063" t="e">
        <f t="shared" si="873"/>
        <v>#REF!</v>
      </c>
      <c r="Y1063" t="e">
        <f t="shared" si="874"/>
        <v>#REF!</v>
      </c>
      <c r="AA1063">
        <v>69726884</v>
      </c>
      <c r="AB1063">
        <f t="shared" si="875"/>
        <v>31.54</v>
      </c>
      <c r="AC1063">
        <f>ROUND((ES1063+(SUM(SmtRes!BC914:'SmtRes'!BC916)+SUM(EtalonRes!AL926:'EtalonRes'!AL928))),2)</f>
        <v>0</v>
      </c>
      <c r="AD1063">
        <f t="shared" si="876"/>
        <v>1.87</v>
      </c>
      <c r="AE1063">
        <f t="shared" si="877"/>
        <v>0</v>
      </c>
      <c r="AF1063">
        <f t="shared" si="878"/>
        <v>29.67</v>
      </c>
      <c r="AG1063">
        <f t="shared" si="879"/>
        <v>0</v>
      </c>
      <c r="AH1063" t="e">
        <f t="shared" si="880"/>
        <v>#REF!</v>
      </c>
      <c r="AI1063">
        <f t="shared" si="881"/>
        <v>0</v>
      </c>
      <c r="AJ1063">
        <f t="shared" si="882"/>
        <v>0</v>
      </c>
      <c r="AK1063">
        <v>1532.16</v>
      </c>
      <c r="AL1063">
        <v>1500.62</v>
      </c>
      <c r="AM1063">
        <v>1.87</v>
      </c>
      <c r="AN1063">
        <v>0</v>
      </c>
      <c r="AO1063">
        <v>29.67</v>
      </c>
      <c r="AP1063">
        <v>0</v>
      </c>
      <c r="AQ1063" t="e">
        <f>'1.Лок.смета.и.Акт'!#REF!</f>
        <v>#REF!</v>
      </c>
      <c r="AR1063">
        <v>0</v>
      </c>
      <c r="AS1063">
        <v>0</v>
      </c>
      <c r="AT1063">
        <v>117</v>
      </c>
      <c r="AU1063">
        <v>64</v>
      </c>
      <c r="AV1063">
        <v>1</v>
      </c>
      <c r="AW1063">
        <v>1</v>
      </c>
      <c r="AZ1063">
        <v>1</v>
      </c>
      <c r="BA1063">
        <v>25.36</v>
      </c>
      <c r="BB1063">
        <v>7.84</v>
      </c>
      <c r="BC1063">
        <v>7.56</v>
      </c>
      <c r="BD1063" t="s">
        <v>3</v>
      </c>
      <c r="BE1063" t="s">
        <v>3</v>
      </c>
      <c r="BF1063" t="s">
        <v>3</v>
      </c>
      <c r="BG1063" t="s">
        <v>3</v>
      </c>
      <c r="BH1063">
        <v>0</v>
      </c>
      <c r="BI1063">
        <v>1</v>
      </c>
      <c r="BJ1063" t="s">
        <v>161</v>
      </c>
      <c r="BM1063">
        <v>11001</v>
      </c>
      <c r="BN1063">
        <v>0</v>
      </c>
      <c r="BO1063" t="s">
        <v>158</v>
      </c>
      <c r="BP1063">
        <v>1</v>
      </c>
      <c r="BQ1063">
        <v>2</v>
      </c>
      <c r="BR1063">
        <v>0</v>
      </c>
      <c r="BS1063">
        <v>19.8</v>
      </c>
      <c r="BT1063">
        <v>1</v>
      </c>
      <c r="BU1063">
        <v>1</v>
      </c>
      <c r="BV1063">
        <v>1</v>
      </c>
      <c r="BW1063">
        <v>1</v>
      </c>
      <c r="BX1063">
        <v>1</v>
      </c>
      <c r="BY1063" t="s">
        <v>3</v>
      </c>
      <c r="BZ1063" t="e">
        <f>'1.Лок.смета.и.Акт'!#REF!</f>
        <v>#REF!</v>
      </c>
      <c r="CA1063" t="e">
        <f>'1.Лок.смета.и.Акт'!#REF!</f>
        <v>#REF!</v>
      </c>
      <c r="CB1063" t="s">
        <v>3</v>
      </c>
      <c r="CE1063">
        <v>0</v>
      </c>
      <c r="CF1063">
        <v>0</v>
      </c>
      <c r="CG1063">
        <v>0</v>
      </c>
      <c r="CH1063">
        <v>83</v>
      </c>
      <c r="CI1063">
        <v>0</v>
      </c>
      <c r="CJ1063">
        <v>0</v>
      </c>
      <c r="CK1063">
        <v>0</v>
      </c>
      <c r="CL1063">
        <v>0</v>
      </c>
      <c r="CM1063">
        <v>0</v>
      </c>
      <c r="CN1063" t="s">
        <v>3</v>
      </c>
      <c r="CO1063">
        <v>0</v>
      </c>
      <c r="CP1063">
        <f t="shared" si="883"/>
        <v>6628</v>
      </c>
      <c r="CQ1063">
        <f t="shared" si="884"/>
        <v>0</v>
      </c>
      <c r="CR1063">
        <f t="shared" si="885"/>
        <v>14.6608</v>
      </c>
      <c r="CS1063">
        <f t="shared" si="886"/>
        <v>0</v>
      </c>
      <c r="CT1063">
        <f t="shared" si="887"/>
        <v>752.43119999999999</v>
      </c>
      <c r="CU1063">
        <f t="shared" si="888"/>
        <v>0</v>
      </c>
      <c r="CV1063" t="e">
        <f t="shared" si="889"/>
        <v>#REF!</v>
      </c>
      <c r="CW1063">
        <f t="shared" si="890"/>
        <v>0</v>
      </c>
      <c r="CX1063">
        <f t="shared" si="891"/>
        <v>0</v>
      </c>
      <c r="CY1063" t="e">
        <f>(S1063+R1063)*(BZ1063/100)</f>
        <v>#REF!</v>
      </c>
      <c r="CZ1063" t="e">
        <f>(S1063+R1063)*(CA1063/100)</f>
        <v>#REF!</v>
      </c>
      <c r="DC1063" t="s">
        <v>3</v>
      </c>
      <c r="DD1063" t="s">
        <v>3</v>
      </c>
      <c r="DE1063" t="s">
        <v>3</v>
      </c>
      <c r="DF1063" t="s">
        <v>3</v>
      </c>
      <c r="DG1063" t="s">
        <v>3</v>
      </c>
      <c r="DH1063" t="s">
        <v>3</v>
      </c>
      <c r="DI1063" t="s">
        <v>3</v>
      </c>
      <c r="DJ1063" t="s">
        <v>3</v>
      </c>
      <c r="DK1063" t="s">
        <v>3</v>
      </c>
      <c r="DL1063" t="s">
        <v>3</v>
      </c>
      <c r="DM1063" t="s">
        <v>3</v>
      </c>
      <c r="DN1063">
        <v>123</v>
      </c>
      <c r="DO1063">
        <v>75</v>
      </c>
      <c r="DP1063">
        <v>1</v>
      </c>
      <c r="DQ1063">
        <v>1</v>
      </c>
      <c r="DU1063">
        <v>1013</v>
      </c>
      <c r="DV1063" t="s">
        <v>160</v>
      </c>
      <c r="DW1063" t="str">
        <f>'1.Лок.смета.и.Акт'!D117</f>
        <v>100 м2 поверхности</v>
      </c>
      <c r="DX1063">
        <v>1</v>
      </c>
      <c r="DZ1063" t="s">
        <v>3</v>
      </c>
      <c r="EA1063" t="s">
        <v>3</v>
      </c>
      <c r="EB1063" t="s">
        <v>3</v>
      </c>
      <c r="EC1063" t="s">
        <v>3</v>
      </c>
      <c r="EE1063">
        <v>54328965</v>
      </c>
      <c r="EF1063">
        <v>2</v>
      </c>
      <c r="EG1063" t="s">
        <v>21</v>
      </c>
      <c r="EH1063">
        <v>0</v>
      </c>
      <c r="EI1063" t="s">
        <v>3</v>
      </c>
      <c r="EJ1063">
        <v>1</v>
      </c>
      <c r="EK1063">
        <v>11001</v>
      </c>
      <c r="EL1063" t="s">
        <v>22</v>
      </c>
      <c r="EM1063" t="s">
        <v>23</v>
      </c>
      <c r="EO1063" t="s">
        <v>3</v>
      </c>
      <c r="EQ1063">
        <v>1441792</v>
      </c>
      <c r="ER1063">
        <v>1532.16</v>
      </c>
      <c r="ES1063">
        <v>1500.62</v>
      </c>
      <c r="ET1063">
        <v>1.87</v>
      </c>
      <c r="EU1063">
        <v>0</v>
      </c>
      <c r="EV1063">
        <v>29.67</v>
      </c>
      <c r="EW1063" t="e">
        <f>'1.Лок.смета.и.Акт'!#REF!</f>
        <v>#REF!</v>
      </c>
      <c r="EX1063">
        <v>0</v>
      </c>
      <c r="EY1063">
        <v>1</v>
      </c>
      <c r="FQ1063">
        <v>0</v>
      </c>
      <c r="FR1063">
        <f t="shared" si="892"/>
        <v>0</v>
      </c>
      <c r="FS1063">
        <v>0</v>
      </c>
      <c r="FX1063">
        <v>123</v>
      </c>
      <c r="FY1063">
        <v>75</v>
      </c>
      <c r="GA1063" t="s">
        <v>3</v>
      </c>
      <c r="GD1063">
        <v>1</v>
      </c>
      <c r="GF1063">
        <v>-736195811</v>
      </c>
      <c r="GG1063">
        <v>2</v>
      </c>
      <c r="GH1063">
        <v>1</v>
      </c>
      <c r="GI1063">
        <v>2</v>
      </c>
      <c r="GJ1063">
        <v>0</v>
      </c>
      <c r="GK1063">
        <v>0</v>
      </c>
      <c r="GL1063">
        <f t="shared" si="893"/>
        <v>0</v>
      </c>
      <c r="GM1063" t="e">
        <f t="shared" si="894"/>
        <v>#REF!</v>
      </c>
      <c r="GN1063" t="e">
        <f t="shared" si="895"/>
        <v>#REF!</v>
      </c>
      <c r="GO1063">
        <f t="shared" si="896"/>
        <v>0</v>
      </c>
      <c r="GP1063">
        <f t="shared" si="897"/>
        <v>0</v>
      </c>
      <c r="GR1063">
        <v>0</v>
      </c>
      <c r="GS1063">
        <v>3</v>
      </c>
      <c r="GT1063">
        <v>0</v>
      </c>
      <c r="GU1063" t="s">
        <v>3</v>
      </c>
      <c r="GV1063">
        <f t="shared" si="898"/>
        <v>0</v>
      </c>
      <c r="GW1063">
        <v>1015.2</v>
      </c>
      <c r="GX1063">
        <f t="shared" si="899"/>
        <v>0</v>
      </c>
      <c r="HA1063">
        <v>0</v>
      </c>
      <c r="HB1063">
        <v>0</v>
      </c>
      <c r="HC1063">
        <f t="shared" si="900"/>
        <v>0</v>
      </c>
      <c r="HE1063" t="s">
        <v>3</v>
      </c>
      <c r="HF1063" t="s">
        <v>3</v>
      </c>
      <c r="HM1063" t="s">
        <v>3</v>
      </c>
      <c r="HN1063" t="s">
        <v>24</v>
      </c>
      <c r="HO1063" t="s">
        <v>25</v>
      </c>
      <c r="HP1063" t="s">
        <v>22</v>
      </c>
      <c r="HQ1063" t="s">
        <v>22</v>
      </c>
      <c r="IK1063">
        <v>0</v>
      </c>
    </row>
    <row r="1064" spans="1:255" x14ac:dyDescent="0.2">
      <c r="A1064" s="2">
        <v>18</v>
      </c>
      <c r="B1064" s="2">
        <v>1</v>
      </c>
      <c r="C1064" s="2">
        <v>913</v>
      </c>
      <c r="D1064" s="2"/>
      <c r="E1064" s="2" t="s">
        <v>539</v>
      </c>
      <c r="F1064" s="2" t="s">
        <v>163</v>
      </c>
      <c r="G1064" s="2" t="s">
        <v>164</v>
      </c>
      <c r="H1064" s="2" t="s">
        <v>56</v>
      </c>
      <c r="I1064" s="2">
        <f>I1062*J1064</f>
        <v>993.6</v>
      </c>
      <c r="J1064" s="2">
        <v>115</v>
      </c>
      <c r="K1064" s="2">
        <v>115</v>
      </c>
      <c r="L1064" s="2">
        <v>1987.2</v>
      </c>
      <c r="M1064" s="2">
        <v>0</v>
      </c>
      <c r="N1064" s="2">
        <f t="shared" si="863"/>
        <v>1987.2</v>
      </c>
      <c r="O1064" s="2">
        <f t="shared" si="864"/>
        <v>12182</v>
      </c>
      <c r="P1064" s="2">
        <f t="shared" si="865"/>
        <v>12182</v>
      </c>
      <c r="Q1064" s="2">
        <f t="shared" si="866"/>
        <v>0</v>
      </c>
      <c r="R1064" s="2">
        <f t="shared" si="867"/>
        <v>0</v>
      </c>
      <c r="S1064" s="2">
        <f t="shared" si="868"/>
        <v>0</v>
      </c>
      <c r="T1064" s="2">
        <f t="shared" si="869"/>
        <v>0</v>
      </c>
      <c r="U1064" s="2">
        <f t="shared" si="870"/>
        <v>0</v>
      </c>
      <c r="V1064" s="2">
        <f t="shared" si="871"/>
        <v>0</v>
      </c>
      <c r="W1064" s="2">
        <f t="shared" si="872"/>
        <v>10</v>
      </c>
      <c r="X1064" s="2">
        <f t="shared" si="873"/>
        <v>0</v>
      </c>
      <c r="Y1064" s="2">
        <f t="shared" si="874"/>
        <v>0</v>
      </c>
      <c r="Z1064" s="2"/>
      <c r="AA1064" s="2">
        <v>69726971</v>
      </c>
      <c r="AB1064" s="2">
        <f t="shared" si="875"/>
        <v>12.26</v>
      </c>
      <c r="AC1064" s="2">
        <f>ROUND((ES1064),2)</f>
        <v>12.26</v>
      </c>
      <c r="AD1064" s="2">
        <f t="shared" si="876"/>
        <v>0</v>
      </c>
      <c r="AE1064" s="2">
        <f t="shared" si="877"/>
        <v>0</v>
      </c>
      <c r="AF1064" s="2">
        <f t="shared" si="878"/>
        <v>0</v>
      </c>
      <c r="AG1064" s="2">
        <f t="shared" si="879"/>
        <v>0</v>
      </c>
      <c r="AH1064" s="2">
        <f t="shared" si="880"/>
        <v>0</v>
      </c>
      <c r="AI1064" s="2">
        <f t="shared" si="881"/>
        <v>0</v>
      </c>
      <c r="AJ1064" s="2">
        <f t="shared" si="882"/>
        <v>0.01</v>
      </c>
      <c r="AK1064" s="2">
        <v>12.26</v>
      </c>
      <c r="AL1064" s="2">
        <v>12.26</v>
      </c>
      <c r="AM1064" s="2">
        <v>0</v>
      </c>
      <c r="AN1064" s="2">
        <v>0</v>
      </c>
      <c r="AO1064" s="2">
        <v>0</v>
      </c>
      <c r="AP1064" s="2">
        <v>0</v>
      </c>
      <c r="AQ1064" s="2">
        <v>0</v>
      </c>
      <c r="AR1064" s="2">
        <v>0</v>
      </c>
      <c r="AS1064" s="2">
        <v>0.01</v>
      </c>
      <c r="AT1064" s="2">
        <v>0</v>
      </c>
      <c r="AU1064" s="2">
        <v>0</v>
      </c>
      <c r="AV1064" s="2">
        <v>1</v>
      </c>
      <c r="AW1064" s="2">
        <v>1</v>
      </c>
      <c r="AX1064" s="2"/>
      <c r="AY1064" s="2"/>
      <c r="AZ1064" s="2">
        <v>1</v>
      </c>
      <c r="BA1064" s="2">
        <v>1</v>
      </c>
      <c r="BB1064" s="2">
        <v>1</v>
      </c>
      <c r="BC1064" s="2">
        <v>1</v>
      </c>
      <c r="BD1064" s="2" t="s">
        <v>3</v>
      </c>
      <c r="BE1064" s="2" t="s">
        <v>3</v>
      </c>
      <c r="BF1064" s="2" t="s">
        <v>3</v>
      </c>
      <c r="BG1064" s="2" t="s">
        <v>3</v>
      </c>
      <c r="BH1064" s="2">
        <v>3</v>
      </c>
      <c r="BI1064" s="2">
        <v>1</v>
      </c>
      <c r="BJ1064" s="2" t="s">
        <v>165</v>
      </c>
      <c r="BK1064" s="2"/>
      <c r="BL1064" s="2"/>
      <c r="BM1064" s="2">
        <v>500001</v>
      </c>
      <c r="BN1064" s="2">
        <v>0</v>
      </c>
      <c r="BO1064" s="2" t="s">
        <v>3</v>
      </c>
      <c r="BP1064" s="2">
        <v>0</v>
      </c>
      <c r="BQ1064" s="2">
        <v>8</v>
      </c>
      <c r="BR1064" s="2">
        <v>0</v>
      </c>
      <c r="BS1064" s="2">
        <v>1</v>
      </c>
      <c r="BT1064" s="2">
        <v>1</v>
      </c>
      <c r="BU1064" s="2">
        <v>1</v>
      </c>
      <c r="BV1064" s="2">
        <v>1</v>
      </c>
      <c r="BW1064" s="2">
        <v>1</v>
      </c>
      <c r="BX1064" s="2">
        <v>1</v>
      </c>
      <c r="BY1064" s="2" t="s">
        <v>3</v>
      </c>
      <c r="BZ1064" s="2">
        <v>0</v>
      </c>
      <c r="CA1064" s="2">
        <v>0</v>
      </c>
      <c r="CB1064" s="2" t="s">
        <v>3</v>
      </c>
      <c r="CC1064" s="2"/>
      <c r="CD1064" s="2"/>
      <c r="CE1064" s="2">
        <v>0</v>
      </c>
      <c r="CF1064" s="2">
        <v>0</v>
      </c>
      <c r="CG1064" s="2">
        <v>0</v>
      </c>
      <c r="CH1064" s="2">
        <v>83</v>
      </c>
      <c r="CI1064" s="2">
        <v>1</v>
      </c>
      <c r="CJ1064" s="2">
        <v>0</v>
      </c>
      <c r="CK1064" s="2">
        <v>0</v>
      </c>
      <c r="CL1064" s="2">
        <v>0</v>
      </c>
      <c r="CM1064" s="2">
        <v>0</v>
      </c>
      <c r="CN1064" s="2" t="s">
        <v>3</v>
      </c>
      <c r="CO1064" s="2">
        <v>0</v>
      </c>
      <c r="CP1064" s="2">
        <f t="shared" si="883"/>
        <v>12182</v>
      </c>
      <c r="CQ1064" s="2">
        <f t="shared" si="884"/>
        <v>12.26</v>
      </c>
      <c r="CR1064" s="2">
        <f t="shared" si="885"/>
        <v>0</v>
      </c>
      <c r="CS1064" s="2">
        <f t="shared" si="886"/>
        <v>0</v>
      </c>
      <c r="CT1064" s="2">
        <f t="shared" si="887"/>
        <v>0</v>
      </c>
      <c r="CU1064" s="2">
        <f t="shared" si="888"/>
        <v>0</v>
      </c>
      <c r="CV1064" s="2">
        <f t="shared" si="889"/>
        <v>0</v>
      </c>
      <c r="CW1064" s="2">
        <f t="shared" si="890"/>
        <v>0</v>
      </c>
      <c r="CX1064" s="2">
        <f t="shared" si="891"/>
        <v>0.01</v>
      </c>
      <c r="CY1064" s="2">
        <f>(((S1064+R1064)*AT1064)/100)</f>
        <v>0</v>
      </c>
      <c r="CZ1064" s="2">
        <f>(((S1064+R1064)*AU1064)/100)</f>
        <v>0</v>
      </c>
      <c r="DA1064" s="2"/>
      <c r="DB1064" s="2"/>
      <c r="DC1064" s="2" t="s">
        <v>3</v>
      </c>
      <c r="DD1064" s="2" t="s">
        <v>3</v>
      </c>
      <c r="DE1064" s="2" t="s">
        <v>3</v>
      </c>
      <c r="DF1064" s="2" t="s">
        <v>3</v>
      </c>
      <c r="DG1064" s="2" t="s">
        <v>3</v>
      </c>
      <c r="DH1064" s="2" t="s">
        <v>3</v>
      </c>
      <c r="DI1064" s="2" t="s">
        <v>3</v>
      </c>
      <c r="DJ1064" s="2" t="s">
        <v>3</v>
      </c>
      <c r="DK1064" s="2" t="s">
        <v>3</v>
      </c>
      <c r="DL1064" s="2" t="s">
        <v>3</v>
      </c>
      <c r="DM1064" s="2" t="s">
        <v>3</v>
      </c>
      <c r="DN1064" s="2">
        <v>0</v>
      </c>
      <c r="DO1064" s="2">
        <v>0</v>
      </c>
      <c r="DP1064" s="2">
        <v>1</v>
      </c>
      <c r="DQ1064" s="2">
        <v>1</v>
      </c>
      <c r="DR1064" s="2"/>
      <c r="DS1064" s="2"/>
      <c r="DT1064" s="2"/>
      <c r="DU1064" s="2">
        <v>1005</v>
      </c>
      <c r="DV1064" s="2" t="s">
        <v>56</v>
      </c>
      <c r="DW1064" s="2" t="s">
        <v>56</v>
      </c>
      <c r="DX1064" s="2">
        <v>1</v>
      </c>
      <c r="DY1064" s="2"/>
      <c r="DZ1064" s="2" t="s">
        <v>3</v>
      </c>
      <c r="EA1064" s="2" t="s">
        <v>3</v>
      </c>
      <c r="EB1064" s="2" t="s">
        <v>3</v>
      </c>
      <c r="EC1064" s="2" t="s">
        <v>3</v>
      </c>
      <c r="ED1064" s="2"/>
      <c r="EE1064" s="2">
        <v>54328897</v>
      </c>
      <c r="EF1064" s="2">
        <v>8</v>
      </c>
      <c r="EG1064" s="2" t="s">
        <v>31</v>
      </c>
      <c r="EH1064" s="2">
        <v>0</v>
      </c>
      <c r="EI1064" s="2" t="s">
        <v>3</v>
      </c>
      <c r="EJ1064" s="2">
        <v>1</v>
      </c>
      <c r="EK1064" s="2">
        <v>500001</v>
      </c>
      <c r="EL1064" s="2" t="s">
        <v>32</v>
      </c>
      <c r="EM1064" s="2" t="s">
        <v>33</v>
      </c>
      <c r="EN1064" s="2"/>
      <c r="EO1064" s="2" t="s">
        <v>3</v>
      </c>
      <c r="EP1064" s="2"/>
      <c r="EQ1064" s="2">
        <v>0</v>
      </c>
      <c r="ER1064" s="2">
        <v>12.26</v>
      </c>
      <c r="ES1064" s="2">
        <v>12.26</v>
      </c>
      <c r="ET1064" s="2">
        <v>0</v>
      </c>
      <c r="EU1064" s="2">
        <v>0</v>
      </c>
      <c r="EV1064" s="2">
        <v>0</v>
      </c>
      <c r="EW1064" s="2">
        <v>0</v>
      </c>
      <c r="EX1064" s="2">
        <v>0</v>
      </c>
      <c r="EY1064" s="2"/>
      <c r="EZ1064" s="2"/>
      <c r="FA1064" s="2"/>
      <c r="FB1064" s="2"/>
      <c r="FC1064" s="2"/>
      <c r="FD1064" s="2"/>
      <c r="FE1064" s="2"/>
      <c r="FF1064" s="2"/>
      <c r="FG1064" s="2"/>
      <c r="FH1064" s="2"/>
      <c r="FI1064" s="2"/>
      <c r="FJ1064" s="2"/>
      <c r="FK1064" s="2"/>
      <c r="FL1064" s="2"/>
      <c r="FM1064" s="2"/>
      <c r="FN1064" s="2"/>
      <c r="FO1064" s="2"/>
      <c r="FP1064" s="2"/>
      <c r="FQ1064" s="2">
        <v>0</v>
      </c>
      <c r="FR1064" s="2">
        <f t="shared" si="892"/>
        <v>0</v>
      </c>
      <c r="FS1064" s="2">
        <v>0</v>
      </c>
      <c r="FT1064" s="2"/>
      <c r="FU1064" s="2"/>
      <c r="FV1064" s="2"/>
      <c r="FW1064" s="2"/>
      <c r="FX1064" s="2">
        <v>0</v>
      </c>
      <c r="FY1064" s="2">
        <v>0</v>
      </c>
      <c r="FZ1064" s="2"/>
      <c r="GA1064" s="2" t="s">
        <v>3</v>
      </c>
      <c r="GB1064" s="2"/>
      <c r="GC1064" s="2"/>
      <c r="GD1064" s="2">
        <v>1</v>
      </c>
      <c r="GE1064" s="2"/>
      <c r="GF1064" s="2">
        <v>-810689284</v>
      </c>
      <c r="GG1064" s="2">
        <v>2</v>
      </c>
      <c r="GH1064" s="2">
        <v>1</v>
      </c>
      <c r="GI1064" s="2">
        <v>-2</v>
      </c>
      <c r="GJ1064" s="2">
        <v>0</v>
      </c>
      <c r="GK1064" s="2">
        <v>0</v>
      </c>
      <c r="GL1064" s="2">
        <f t="shared" si="893"/>
        <v>0</v>
      </c>
      <c r="GM1064" s="2">
        <f t="shared" si="894"/>
        <v>12182</v>
      </c>
      <c r="GN1064" s="2">
        <f t="shared" si="895"/>
        <v>12182</v>
      </c>
      <c r="GO1064" s="2">
        <f t="shared" si="896"/>
        <v>0</v>
      </c>
      <c r="GP1064" s="2">
        <f t="shared" si="897"/>
        <v>0</v>
      </c>
      <c r="GQ1064" s="2"/>
      <c r="GR1064" s="2">
        <v>0</v>
      </c>
      <c r="GS1064" s="2">
        <v>3</v>
      </c>
      <c r="GT1064" s="2">
        <v>0</v>
      </c>
      <c r="GU1064" s="2" t="s">
        <v>3</v>
      </c>
      <c r="GV1064" s="2">
        <f t="shared" si="898"/>
        <v>0</v>
      </c>
      <c r="GW1064" s="2">
        <v>1</v>
      </c>
      <c r="GX1064" s="2">
        <f t="shared" si="899"/>
        <v>0</v>
      </c>
      <c r="GY1064" s="2"/>
      <c r="GZ1064" s="2"/>
      <c r="HA1064" s="2">
        <v>0</v>
      </c>
      <c r="HB1064" s="2">
        <v>0</v>
      </c>
      <c r="HC1064" s="2">
        <f t="shared" si="900"/>
        <v>0</v>
      </c>
      <c r="HD1064" s="2"/>
      <c r="HE1064" s="2" t="s">
        <v>3</v>
      </c>
      <c r="HF1064" s="2" t="s">
        <v>3</v>
      </c>
      <c r="HG1064" s="2"/>
      <c r="HH1064" s="2"/>
      <c r="HI1064" s="2"/>
      <c r="HJ1064" s="2"/>
      <c r="HK1064" s="2"/>
      <c r="HL1064" s="2"/>
      <c r="HM1064" s="2" t="s">
        <v>3</v>
      </c>
      <c r="HN1064" s="2" t="s">
        <v>3</v>
      </c>
      <c r="HO1064" s="2" t="s">
        <v>3</v>
      </c>
      <c r="HP1064" s="2" t="s">
        <v>3</v>
      </c>
      <c r="HQ1064" s="2" t="s">
        <v>3</v>
      </c>
      <c r="HR1064" s="2"/>
      <c r="HS1064" s="2"/>
      <c r="HT1064" s="2"/>
      <c r="HU1064" s="2"/>
      <c r="HV1064" s="2"/>
      <c r="HW1064" s="2"/>
      <c r="HX1064" s="2"/>
      <c r="HY1064" s="2"/>
      <c r="HZ1064" s="2"/>
      <c r="IA1064" s="2"/>
      <c r="IB1064" s="2"/>
      <c r="IC1064" s="2"/>
      <c r="ID1064" s="2"/>
      <c r="IE1064" s="2"/>
      <c r="IF1064" s="2"/>
      <c r="IG1064" s="2"/>
      <c r="IH1064" s="2"/>
      <c r="II1064" s="2"/>
      <c r="IJ1064" s="2"/>
      <c r="IK1064" s="2">
        <v>0</v>
      </c>
      <c r="IL1064" s="2"/>
      <c r="IM1064" s="2"/>
      <c r="IN1064" s="2"/>
      <c r="IO1064" s="2"/>
      <c r="IP1064" s="2"/>
      <c r="IQ1064" s="2"/>
      <c r="IR1064" s="2"/>
      <c r="IS1064" s="2"/>
      <c r="IT1064" s="2"/>
      <c r="IU1064" s="2"/>
    </row>
    <row r="1065" spans="1:255" x14ac:dyDescent="0.2">
      <c r="A1065">
        <v>18</v>
      </c>
      <c r="B1065">
        <v>1</v>
      </c>
      <c r="C1065">
        <v>916</v>
      </c>
      <c r="E1065" t="s">
        <v>539</v>
      </c>
      <c r="F1065" t="e">
        <f>'1.Лок.смета.и.Акт'!#REF!</f>
        <v>#REF!</v>
      </c>
      <c r="G1065" t="s">
        <v>164</v>
      </c>
      <c r="H1065" t="s">
        <v>56</v>
      </c>
      <c r="I1065">
        <f>I1063*J1065</f>
        <v>993.6</v>
      </c>
      <c r="J1065">
        <v>115</v>
      </c>
      <c r="K1065">
        <v>115</v>
      </c>
      <c r="L1065">
        <v>1987.2</v>
      </c>
      <c r="M1065">
        <v>0</v>
      </c>
      <c r="N1065">
        <f t="shared" si="863"/>
        <v>1987.2</v>
      </c>
      <c r="O1065">
        <f t="shared" si="864"/>
        <v>24488</v>
      </c>
      <c r="P1065">
        <f t="shared" si="865"/>
        <v>24488</v>
      </c>
      <c r="Q1065">
        <f t="shared" si="866"/>
        <v>0</v>
      </c>
      <c r="R1065">
        <f t="shared" si="867"/>
        <v>0</v>
      </c>
      <c r="S1065">
        <f t="shared" si="868"/>
        <v>0</v>
      </c>
      <c r="T1065">
        <f t="shared" si="869"/>
        <v>0</v>
      </c>
      <c r="U1065">
        <f t="shared" si="870"/>
        <v>0</v>
      </c>
      <c r="V1065">
        <f t="shared" si="871"/>
        <v>0</v>
      </c>
      <c r="W1065">
        <f t="shared" si="872"/>
        <v>10</v>
      </c>
      <c r="X1065">
        <f t="shared" si="873"/>
        <v>0</v>
      </c>
      <c r="Y1065">
        <f t="shared" si="874"/>
        <v>0</v>
      </c>
      <c r="AA1065">
        <v>69726884</v>
      </c>
      <c r="AB1065">
        <f t="shared" si="875"/>
        <v>3.26</v>
      </c>
      <c r="AC1065">
        <f>ROUND((ES1065),2)</f>
        <v>3.26</v>
      </c>
      <c r="AD1065">
        <f t="shared" si="876"/>
        <v>0</v>
      </c>
      <c r="AE1065">
        <f t="shared" si="877"/>
        <v>0</v>
      </c>
      <c r="AF1065">
        <f t="shared" si="878"/>
        <v>0</v>
      </c>
      <c r="AG1065">
        <f t="shared" si="879"/>
        <v>0</v>
      </c>
      <c r="AH1065">
        <f t="shared" si="880"/>
        <v>0</v>
      </c>
      <c r="AI1065">
        <f t="shared" si="881"/>
        <v>0</v>
      </c>
      <c r="AJ1065">
        <f t="shared" si="882"/>
        <v>0.01</v>
      </c>
      <c r="AK1065">
        <v>3.2600000000000002</v>
      </c>
      <c r="AL1065">
        <v>3.2600000000000002</v>
      </c>
      <c r="AM1065">
        <v>0</v>
      </c>
      <c r="AN1065">
        <v>0</v>
      </c>
      <c r="AO1065">
        <v>0</v>
      </c>
      <c r="AP1065">
        <v>0</v>
      </c>
      <c r="AQ1065">
        <v>0</v>
      </c>
      <c r="AR1065">
        <v>0</v>
      </c>
      <c r="AS1065">
        <v>0.01</v>
      </c>
      <c r="AT1065">
        <v>0</v>
      </c>
      <c r="AU1065">
        <v>0</v>
      </c>
      <c r="AV1065">
        <v>1</v>
      </c>
      <c r="AW1065">
        <v>1</v>
      </c>
      <c r="AZ1065">
        <v>1</v>
      </c>
      <c r="BA1065">
        <v>1</v>
      </c>
      <c r="BB1065">
        <v>1</v>
      </c>
      <c r="BC1065">
        <v>7.56</v>
      </c>
      <c r="BD1065" t="s">
        <v>3</v>
      </c>
      <c r="BE1065" t="s">
        <v>3</v>
      </c>
      <c r="BF1065" t="s">
        <v>3</v>
      </c>
      <c r="BG1065" t="s">
        <v>3</v>
      </c>
      <c r="BH1065">
        <v>3</v>
      </c>
      <c r="BI1065">
        <v>1</v>
      </c>
      <c r="BJ1065" t="s">
        <v>165</v>
      </c>
      <c r="BM1065">
        <v>500001</v>
      </c>
      <c r="BN1065">
        <v>0</v>
      </c>
      <c r="BO1065" t="s">
        <v>3</v>
      </c>
      <c r="BP1065">
        <v>0</v>
      </c>
      <c r="BQ1065">
        <v>8</v>
      </c>
      <c r="BR1065">
        <v>0</v>
      </c>
      <c r="BS1065">
        <v>1</v>
      </c>
      <c r="BT1065">
        <v>1</v>
      </c>
      <c r="BU1065">
        <v>1</v>
      </c>
      <c r="BV1065">
        <v>1</v>
      </c>
      <c r="BW1065">
        <v>1</v>
      </c>
      <c r="BX1065">
        <v>1</v>
      </c>
      <c r="BY1065" t="s">
        <v>3</v>
      </c>
      <c r="BZ1065">
        <v>0</v>
      </c>
      <c r="CA1065">
        <v>0</v>
      </c>
      <c r="CB1065" t="s">
        <v>3</v>
      </c>
      <c r="CE1065">
        <v>0</v>
      </c>
      <c r="CF1065">
        <v>0</v>
      </c>
      <c r="CG1065">
        <v>0</v>
      </c>
      <c r="CH1065">
        <v>83</v>
      </c>
      <c r="CI1065">
        <v>1</v>
      </c>
      <c r="CJ1065">
        <v>0</v>
      </c>
      <c r="CK1065">
        <v>0</v>
      </c>
      <c r="CL1065">
        <v>0</v>
      </c>
      <c r="CM1065">
        <v>0</v>
      </c>
      <c r="CN1065" t="s">
        <v>3</v>
      </c>
      <c r="CO1065">
        <v>0</v>
      </c>
      <c r="CP1065">
        <f t="shared" si="883"/>
        <v>24488</v>
      </c>
      <c r="CQ1065">
        <f t="shared" si="884"/>
        <v>24.645599999999998</v>
      </c>
      <c r="CR1065">
        <f t="shared" si="885"/>
        <v>0</v>
      </c>
      <c r="CS1065">
        <f t="shared" si="886"/>
        <v>0</v>
      </c>
      <c r="CT1065">
        <f t="shared" si="887"/>
        <v>0</v>
      </c>
      <c r="CU1065">
        <f t="shared" si="888"/>
        <v>0</v>
      </c>
      <c r="CV1065">
        <f t="shared" si="889"/>
        <v>0</v>
      </c>
      <c r="CW1065">
        <f t="shared" si="890"/>
        <v>0</v>
      </c>
      <c r="CX1065">
        <f t="shared" si="891"/>
        <v>0.01</v>
      </c>
      <c r="CY1065">
        <f>(S1065+R1065)*(BZ1065/100)</f>
        <v>0</v>
      </c>
      <c r="CZ1065">
        <f>(S1065+R1065)*(CA1065/100)</f>
        <v>0</v>
      </c>
      <c r="DC1065" t="s">
        <v>3</v>
      </c>
      <c r="DD1065" t="s">
        <v>3</v>
      </c>
      <c r="DE1065" t="s">
        <v>3</v>
      </c>
      <c r="DF1065" t="s">
        <v>3</v>
      </c>
      <c r="DG1065" t="s">
        <v>3</v>
      </c>
      <c r="DH1065" t="s">
        <v>3</v>
      </c>
      <c r="DI1065" t="s">
        <v>3</v>
      </c>
      <c r="DJ1065" t="s">
        <v>3</v>
      </c>
      <c r="DK1065" t="s">
        <v>3</v>
      </c>
      <c r="DL1065" t="s">
        <v>3</v>
      </c>
      <c r="DM1065" t="s">
        <v>3</v>
      </c>
      <c r="DN1065">
        <v>0</v>
      </c>
      <c r="DO1065">
        <v>0</v>
      </c>
      <c r="DP1065">
        <v>1</v>
      </c>
      <c r="DQ1065">
        <v>1</v>
      </c>
      <c r="DU1065">
        <v>1005</v>
      </c>
      <c r="DV1065" t="s">
        <v>56</v>
      </c>
      <c r="DW1065" t="e">
        <f>'1.Лок.смета.и.Акт'!#REF!</f>
        <v>#REF!</v>
      </c>
      <c r="DX1065">
        <v>1</v>
      </c>
      <c r="DZ1065" t="s">
        <v>3</v>
      </c>
      <c r="EA1065" t="s">
        <v>3</v>
      </c>
      <c r="EB1065" t="s">
        <v>3</v>
      </c>
      <c r="EC1065" t="s">
        <v>3</v>
      </c>
      <c r="EE1065">
        <v>54328897</v>
      </c>
      <c r="EF1065">
        <v>8</v>
      </c>
      <c r="EG1065" t="s">
        <v>31</v>
      </c>
      <c r="EH1065">
        <v>0</v>
      </c>
      <c r="EI1065" t="s">
        <v>3</v>
      </c>
      <c r="EJ1065">
        <v>1</v>
      </c>
      <c r="EK1065">
        <v>500001</v>
      </c>
      <c r="EL1065" t="s">
        <v>32</v>
      </c>
      <c r="EM1065" t="s">
        <v>33</v>
      </c>
      <c r="EO1065" t="s">
        <v>3</v>
      </c>
      <c r="EQ1065">
        <v>0</v>
      </c>
      <c r="ER1065">
        <v>23.6</v>
      </c>
      <c r="ES1065">
        <v>3.2600000000000002</v>
      </c>
      <c r="ET1065">
        <v>0</v>
      </c>
      <c r="EU1065">
        <v>0</v>
      </c>
      <c r="EV1065">
        <v>0</v>
      </c>
      <c r="EW1065">
        <v>0</v>
      </c>
      <c r="EX1065">
        <v>0</v>
      </c>
      <c r="EZ1065">
        <v>5</v>
      </c>
      <c r="FC1065">
        <v>0</v>
      </c>
      <c r="FD1065">
        <v>18</v>
      </c>
      <c r="FF1065">
        <v>23.6</v>
      </c>
      <c r="FQ1065">
        <v>0</v>
      </c>
      <c r="FR1065">
        <f t="shared" si="892"/>
        <v>0</v>
      </c>
      <c r="FS1065">
        <v>0</v>
      </c>
      <c r="FX1065">
        <v>0</v>
      </c>
      <c r="FY1065">
        <v>0</v>
      </c>
      <c r="GA1065" t="s">
        <v>166</v>
      </c>
      <c r="GD1065">
        <v>1</v>
      </c>
      <c r="GF1065">
        <v>-810689284</v>
      </c>
      <c r="GG1065">
        <v>2</v>
      </c>
      <c r="GH1065">
        <v>3</v>
      </c>
      <c r="GI1065">
        <v>5</v>
      </c>
      <c r="GJ1065">
        <v>0</v>
      </c>
      <c r="GK1065">
        <v>0</v>
      </c>
      <c r="GL1065">
        <f t="shared" si="893"/>
        <v>0</v>
      </c>
      <c r="GM1065">
        <f t="shared" si="894"/>
        <v>24488</v>
      </c>
      <c r="GN1065">
        <f t="shared" si="895"/>
        <v>24488</v>
      </c>
      <c r="GO1065">
        <f t="shared" si="896"/>
        <v>0</v>
      </c>
      <c r="GP1065">
        <f t="shared" si="897"/>
        <v>0</v>
      </c>
      <c r="GR1065">
        <v>1</v>
      </c>
      <c r="GS1065">
        <v>1</v>
      </c>
      <c r="GT1065">
        <v>0</v>
      </c>
      <c r="GU1065" t="s">
        <v>3</v>
      </c>
      <c r="GV1065">
        <f t="shared" si="898"/>
        <v>0</v>
      </c>
      <c r="GW1065">
        <v>1</v>
      </c>
      <c r="GX1065">
        <f t="shared" si="899"/>
        <v>0</v>
      </c>
      <c r="HA1065">
        <v>0</v>
      </c>
      <c r="HB1065">
        <v>0</v>
      </c>
      <c r="HC1065">
        <f t="shared" si="900"/>
        <v>0</v>
      </c>
      <c r="HE1065" t="s">
        <v>35</v>
      </c>
      <c r="HF1065" t="s">
        <v>36</v>
      </c>
      <c r="HM1065" t="s">
        <v>3</v>
      </c>
      <c r="HN1065" t="s">
        <v>3</v>
      </c>
      <c r="HO1065" t="s">
        <v>3</v>
      </c>
      <c r="HP1065" t="s">
        <v>3</v>
      </c>
      <c r="HQ1065" t="s">
        <v>3</v>
      </c>
      <c r="IK1065">
        <v>0</v>
      </c>
    </row>
    <row r="1066" spans="1:255" x14ac:dyDescent="0.2">
      <c r="A1066" s="2">
        <v>17</v>
      </c>
      <c r="B1066" s="2">
        <v>1</v>
      </c>
      <c r="C1066" s="2">
        <f>ROW(SmtRes!A919)</f>
        <v>919</v>
      </c>
      <c r="D1066" s="2">
        <f>ROW(EtalonRes!A931)</f>
        <v>931</v>
      </c>
      <c r="E1066" s="2" t="s">
        <v>540</v>
      </c>
      <c r="F1066" s="2" t="s">
        <v>168</v>
      </c>
      <c r="G1066" s="2" t="s">
        <v>169</v>
      </c>
      <c r="H1066" s="2" t="s">
        <v>170</v>
      </c>
      <c r="I1066" s="2">
        <f>'1.Лок.смета.и.Акт'!E118</f>
        <v>8.8249999999999993</v>
      </c>
      <c r="J1066" s="2">
        <v>0</v>
      </c>
      <c r="K1066" s="2">
        <v>8.8249999999999993</v>
      </c>
      <c r="L1066" s="2">
        <v>17.649999999999999</v>
      </c>
      <c r="M1066" s="2">
        <v>0</v>
      </c>
      <c r="N1066" s="2">
        <f t="shared" si="863"/>
        <v>17.649999999999999</v>
      </c>
      <c r="O1066" s="2">
        <f t="shared" si="864"/>
        <v>425</v>
      </c>
      <c r="P1066" s="2">
        <f t="shared" si="865"/>
        <v>0</v>
      </c>
      <c r="Q1066" s="2">
        <f t="shared" si="866"/>
        <v>91</v>
      </c>
      <c r="R1066" s="2">
        <f t="shared" si="867"/>
        <v>0</v>
      </c>
      <c r="S1066" s="2">
        <f t="shared" si="868"/>
        <v>334</v>
      </c>
      <c r="T1066" s="2">
        <f t="shared" si="869"/>
        <v>0</v>
      </c>
      <c r="U1066" s="2">
        <f t="shared" si="870"/>
        <v>36.535499999999992</v>
      </c>
      <c r="V1066" s="2">
        <f t="shared" si="871"/>
        <v>0</v>
      </c>
      <c r="W1066" s="2">
        <f t="shared" si="872"/>
        <v>0</v>
      </c>
      <c r="X1066" s="2">
        <f t="shared" si="873"/>
        <v>518</v>
      </c>
      <c r="Y1066" s="2">
        <f t="shared" si="874"/>
        <v>334</v>
      </c>
      <c r="Z1066" s="2"/>
      <c r="AA1066" s="2">
        <v>69726971</v>
      </c>
      <c r="AB1066" s="2">
        <f t="shared" si="875"/>
        <v>48.16</v>
      </c>
      <c r="AC1066" s="2">
        <f>ROUND((ES1066+(SUM(SmtRes!BC917:'SmtRes'!BC919)+SUM(EtalonRes!AL929:'EtalonRes'!AL931))),2)</f>
        <v>0.01</v>
      </c>
      <c r="AD1066" s="2">
        <f t="shared" si="876"/>
        <v>10.27</v>
      </c>
      <c r="AE1066" s="2">
        <f t="shared" si="877"/>
        <v>0</v>
      </c>
      <c r="AF1066" s="2">
        <f t="shared" si="878"/>
        <v>37.880000000000003</v>
      </c>
      <c r="AG1066" s="2">
        <f t="shared" si="879"/>
        <v>0</v>
      </c>
      <c r="AH1066" s="2">
        <f t="shared" si="880"/>
        <v>4.1399999999999997</v>
      </c>
      <c r="AI1066" s="2">
        <f t="shared" si="881"/>
        <v>0</v>
      </c>
      <c r="AJ1066" s="2">
        <f t="shared" si="882"/>
        <v>0</v>
      </c>
      <c r="AK1066" s="2">
        <v>2419.79</v>
      </c>
      <c r="AL1066" s="2">
        <v>2371.64</v>
      </c>
      <c r="AM1066" s="2">
        <v>10.27</v>
      </c>
      <c r="AN1066" s="2">
        <v>0</v>
      </c>
      <c r="AO1066" s="2">
        <v>37.880000000000003</v>
      </c>
      <c r="AP1066" s="2">
        <v>0</v>
      </c>
      <c r="AQ1066" s="2">
        <v>4.1399999999999997</v>
      </c>
      <c r="AR1066" s="2">
        <v>0</v>
      </c>
      <c r="AS1066" s="2">
        <v>0</v>
      </c>
      <c r="AT1066" s="2">
        <v>155</v>
      </c>
      <c r="AU1066" s="2">
        <v>100</v>
      </c>
      <c r="AV1066" s="2">
        <v>1</v>
      </c>
      <c r="AW1066" s="2">
        <v>1</v>
      </c>
      <c r="AX1066" s="2"/>
      <c r="AY1066" s="2"/>
      <c r="AZ1066" s="2">
        <v>1</v>
      </c>
      <c r="BA1066" s="2">
        <v>1</v>
      </c>
      <c r="BB1066" s="2">
        <v>1</v>
      </c>
      <c r="BC1066" s="2">
        <v>1</v>
      </c>
      <c r="BD1066" s="2" t="s">
        <v>3</v>
      </c>
      <c r="BE1066" s="2" t="s">
        <v>3</v>
      </c>
      <c r="BF1066" s="2" t="s">
        <v>3</v>
      </c>
      <c r="BG1066" s="2" t="s">
        <v>3</v>
      </c>
      <c r="BH1066" s="2">
        <v>0</v>
      </c>
      <c r="BI1066" s="2">
        <v>1</v>
      </c>
      <c r="BJ1066" s="2" t="s">
        <v>171</v>
      </c>
      <c r="BK1066" s="2"/>
      <c r="BL1066" s="2"/>
      <c r="BM1066" s="2">
        <v>7005</v>
      </c>
      <c r="BN1066" s="2">
        <v>0</v>
      </c>
      <c r="BO1066" s="2" t="s">
        <v>3</v>
      </c>
      <c r="BP1066" s="2">
        <v>0</v>
      </c>
      <c r="BQ1066" s="2">
        <v>2</v>
      </c>
      <c r="BR1066" s="2">
        <v>0</v>
      </c>
      <c r="BS1066" s="2">
        <v>1</v>
      </c>
      <c r="BT1066" s="2">
        <v>1</v>
      </c>
      <c r="BU1066" s="2">
        <v>1</v>
      </c>
      <c r="BV1066" s="2">
        <v>1</v>
      </c>
      <c r="BW1066" s="2">
        <v>1</v>
      </c>
      <c r="BX1066" s="2">
        <v>1</v>
      </c>
      <c r="BY1066" s="2" t="s">
        <v>3</v>
      </c>
      <c r="BZ1066" s="2">
        <v>155</v>
      </c>
      <c r="CA1066" s="2">
        <v>100</v>
      </c>
      <c r="CB1066" s="2" t="s">
        <v>3</v>
      </c>
      <c r="CC1066" s="2"/>
      <c r="CD1066" s="2"/>
      <c r="CE1066" s="2">
        <v>0</v>
      </c>
      <c r="CF1066" s="2">
        <v>0</v>
      </c>
      <c r="CG1066" s="2">
        <v>0</v>
      </c>
      <c r="CH1066" s="2">
        <v>84</v>
      </c>
      <c r="CI1066" s="2">
        <v>0</v>
      </c>
      <c r="CJ1066" s="2">
        <v>0</v>
      </c>
      <c r="CK1066" s="2">
        <v>0</v>
      </c>
      <c r="CL1066" s="2">
        <v>0</v>
      </c>
      <c r="CM1066" s="2">
        <v>0</v>
      </c>
      <c r="CN1066" s="2" t="s">
        <v>3</v>
      </c>
      <c r="CO1066" s="2">
        <v>0</v>
      </c>
      <c r="CP1066" s="2">
        <f t="shared" si="883"/>
        <v>425</v>
      </c>
      <c r="CQ1066" s="2">
        <f t="shared" si="884"/>
        <v>0.01</v>
      </c>
      <c r="CR1066" s="2">
        <f t="shared" si="885"/>
        <v>10.27</v>
      </c>
      <c r="CS1066" s="2">
        <f t="shared" si="886"/>
        <v>0</v>
      </c>
      <c r="CT1066" s="2">
        <f t="shared" si="887"/>
        <v>37.880000000000003</v>
      </c>
      <c r="CU1066" s="2">
        <f t="shared" si="888"/>
        <v>0</v>
      </c>
      <c r="CV1066" s="2">
        <f t="shared" si="889"/>
        <v>4.1399999999999997</v>
      </c>
      <c r="CW1066" s="2">
        <f t="shared" si="890"/>
        <v>0</v>
      </c>
      <c r="CX1066" s="2">
        <f t="shared" si="891"/>
        <v>0</v>
      </c>
      <c r="CY1066" s="2">
        <f>(((S1066+R1066)*AT1066)/100)</f>
        <v>517.70000000000005</v>
      </c>
      <c r="CZ1066" s="2">
        <f>(((S1066+R1066)*AU1066)/100)</f>
        <v>334</v>
      </c>
      <c r="DA1066" s="2"/>
      <c r="DB1066" s="2"/>
      <c r="DC1066" s="2" t="s">
        <v>3</v>
      </c>
      <c r="DD1066" s="2" t="s">
        <v>3</v>
      </c>
      <c r="DE1066" s="2" t="s">
        <v>3</v>
      </c>
      <c r="DF1066" s="2" t="s">
        <v>3</v>
      </c>
      <c r="DG1066" s="2" t="s">
        <v>3</v>
      </c>
      <c r="DH1066" s="2" t="s">
        <v>3</v>
      </c>
      <c r="DI1066" s="2" t="s">
        <v>3</v>
      </c>
      <c r="DJ1066" s="2" t="s">
        <v>3</v>
      </c>
      <c r="DK1066" s="2" t="s">
        <v>3</v>
      </c>
      <c r="DL1066" s="2" t="s">
        <v>3</v>
      </c>
      <c r="DM1066" s="2" t="s">
        <v>3</v>
      </c>
      <c r="DN1066" s="2">
        <v>0</v>
      </c>
      <c r="DO1066" s="2">
        <v>0</v>
      </c>
      <c r="DP1066" s="2">
        <v>1</v>
      </c>
      <c r="DQ1066" s="2">
        <v>1</v>
      </c>
      <c r="DR1066" s="2"/>
      <c r="DS1066" s="2"/>
      <c r="DT1066" s="2"/>
      <c r="DU1066" s="2">
        <v>1013</v>
      </c>
      <c r="DV1066" s="2" t="s">
        <v>170</v>
      </c>
      <c r="DW1066" s="2" t="s">
        <v>170</v>
      </c>
      <c r="DX1066" s="2">
        <v>1</v>
      </c>
      <c r="DY1066" s="2"/>
      <c r="DZ1066" s="2" t="s">
        <v>3</v>
      </c>
      <c r="EA1066" s="2" t="s">
        <v>3</v>
      </c>
      <c r="EB1066" s="2" t="s">
        <v>3</v>
      </c>
      <c r="EC1066" s="2" t="s">
        <v>3</v>
      </c>
      <c r="ED1066" s="2"/>
      <c r="EE1066" s="2">
        <v>54328916</v>
      </c>
      <c r="EF1066" s="2">
        <v>2</v>
      </c>
      <c r="EG1066" s="2" t="s">
        <v>21</v>
      </c>
      <c r="EH1066" s="2">
        <v>0</v>
      </c>
      <c r="EI1066" s="2" t="s">
        <v>3</v>
      </c>
      <c r="EJ1066" s="2">
        <v>1</v>
      </c>
      <c r="EK1066" s="2">
        <v>7005</v>
      </c>
      <c r="EL1066" s="2" t="s">
        <v>172</v>
      </c>
      <c r="EM1066" s="2" t="s">
        <v>173</v>
      </c>
      <c r="EN1066" s="2"/>
      <c r="EO1066" s="2" t="s">
        <v>3</v>
      </c>
      <c r="EP1066" s="2"/>
      <c r="EQ1066" s="2">
        <v>1441792</v>
      </c>
      <c r="ER1066" s="2">
        <v>2419.79</v>
      </c>
      <c r="ES1066" s="2">
        <v>2371.64</v>
      </c>
      <c r="ET1066" s="2">
        <v>10.27</v>
      </c>
      <c r="EU1066" s="2">
        <v>0</v>
      </c>
      <c r="EV1066" s="2">
        <v>37.880000000000003</v>
      </c>
      <c r="EW1066" s="2">
        <v>4.1399999999999997</v>
      </c>
      <c r="EX1066" s="2">
        <v>0</v>
      </c>
      <c r="EY1066" s="2">
        <v>1</v>
      </c>
      <c r="EZ1066" s="2"/>
      <c r="FA1066" s="2"/>
      <c r="FB1066" s="2"/>
      <c r="FC1066" s="2"/>
      <c r="FD1066" s="2"/>
      <c r="FE1066" s="2"/>
      <c r="FF1066" s="2"/>
      <c r="FG1066" s="2"/>
      <c r="FH1066" s="2"/>
      <c r="FI1066" s="2"/>
      <c r="FJ1066" s="2"/>
      <c r="FK1066" s="2"/>
      <c r="FL1066" s="2"/>
      <c r="FM1066" s="2"/>
      <c r="FN1066" s="2"/>
      <c r="FO1066" s="2"/>
      <c r="FP1066" s="2"/>
      <c r="FQ1066" s="2">
        <v>0</v>
      </c>
      <c r="FR1066" s="2">
        <f t="shared" si="892"/>
        <v>0</v>
      </c>
      <c r="FS1066" s="2">
        <v>0</v>
      </c>
      <c r="FT1066" s="2"/>
      <c r="FU1066" s="2"/>
      <c r="FV1066" s="2"/>
      <c r="FW1066" s="2"/>
      <c r="FX1066" s="2">
        <v>155</v>
      </c>
      <c r="FY1066" s="2">
        <v>100</v>
      </c>
      <c r="FZ1066" s="2"/>
      <c r="GA1066" s="2" t="s">
        <v>3</v>
      </c>
      <c r="GB1066" s="2"/>
      <c r="GC1066" s="2"/>
      <c r="GD1066" s="2">
        <v>1</v>
      </c>
      <c r="GE1066" s="2"/>
      <c r="GF1066" s="2">
        <v>-564704960</v>
      </c>
      <c r="GG1066" s="2">
        <v>2</v>
      </c>
      <c r="GH1066" s="2">
        <v>1</v>
      </c>
      <c r="GI1066" s="2">
        <v>-2</v>
      </c>
      <c r="GJ1066" s="2">
        <v>0</v>
      </c>
      <c r="GK1066" s="2">
        <v>0</v>
      </c>
      <c r="GL1066" s="2">
        <f t="shared" si="893"/>
        <v>0</v>
      </c>
      <c r="GM1066" s="2">
        <f t="shared" si="894"/>
        <v>1277</v>
      </c>
      <c r="GN1066" s="2">
        <f t="shared" si="895"/>
        <v>1277</v>
      </c>
      <c r="GO1066" s="2">
        <f t="shared" si="896"/>
        <v>0</v>
      </c>
      <c r="GP1066" s="2">
        <f t="shared" si="897"/>
        <v>0</v>
      </c>
      <c r="GQ1066" s="2"/>
      <c r="GR1066" s="2">
        <v>0</v>
      </c>
      <c r="GS1066" s="2">
        <v>3</v>
      </c>
      <c r="GT1066" s="2">
        <v>0</v>
      </c>
      <c r="GU1066" s="2" t="s">
        <v>3</v>
      </c>
      <c r="GV1066" s="2">
        <f t="shared" si="898"/>
        <v>0</v>
      </c>
      <c r="GW1066" s="2">
        <v>1</v>
      </c>
      <c r="GX1066" s="2">
        <f t="shared" si="899"/>
        <v>0</v>
      </c>
      <c r="GY1066" s="2"/>
      <c r="GZ1066" s="2"/>
      <c r="HA1066" s="2">
        <v>0</v>
      </c>
      <c r="HB1066" s="2">
        <v>0</v>
      </c>
      <c r="HC1066" s="2">
        <f t="shared" si="900"/>
        <v>0</v>
      </c>
      <c r="HD1066" s="2"/>
      <c r="HE1066" s="2" t="s">
        <v>3</v>
      </c>
      <c r="HF1066" s="2" t="s">
        <v>3</v>
      </c>
      <c r="HG1066" s="2"/>
      <c r="HH1066" s="2"/>
      <c r="HI1066" s="2"/>
      <c r="HJ1066" s="2"/>
      <c r="HK1066" s="2"/>
      <c r="HL1066" s="2"/>
      <c r="HM1066" s="2" t="s">
        <v>3</v>
      </c>
      <c r="HN1066" s="2" t="s">
        <v>174</v>
      </c>
      <c r="HO1066" s="2" t="s">
        <v>175</v>
      </c>
      <c r="HP1066" s="2" t="s">
        <v>176</v>
      </c>
      <c r="HQ1066" s="2" t="s">
        <v>176</v>
      </c>
      <c r="HR1066" s="2"/>
      <c r="HS1066" s="2"/>
      <c r="HT1066" s="2"/>
      <c r="HU1066" s="2"/>
      <c r="HV1066" s="2"/>
      <c r="HW1066" s="2"/>
      <c r="HX1066" s="2"/>
      <c r="HY1066" s="2"/>
      <c r="HZ1066" s="2"/>
      <c r="IA1066" s="2"/>
      <c r="IB1066" s="2"/>
      <c r="IC1066" s="2"/>
      <c r="ID1066" s="2"/>
      <c r="IE1066" s="2"/>
      <c r="IF1066" s="2"/>
      <c r="IG1066" s="2"/>
      <c r="IH1066" s="2"/>
      <c r="II1066" s="2"/>
      <c r="IJ1066" s="2"/>
      <c r="IK1066" s="2">
        <v>0</v>
      </c>
      <c r="IL1066" s="2"/>
      <c r="IM1066" s="2"/>
      <c r="IN1066" s="2"/>
      <c r="IO1066" s="2"/>
      <c r="IP1066" s="2"/>
      <c r="IQ1066" s="2"/>
      <c r="IR1066" s="2"/>
      <c r="IS1066" s="2"/>
      <c r="IT1066" s="2"/>
      <c r="IU1066" s="2"/>
    </row>
    <row r="1067" spans="1:255" x14ac:dyDescent="0.2">
      <c r="A1067">
        <v>17</v>
      </c>
      <c r="B1067">
        <v>1</v>
      </c>
      <c r="C1067">
        <f>ROW(SmtRes!A922)</f>
        <v>922</v>
      </c>
      <c r="D1067">
        <f>ROW(EtalonRes!A934)</f>
        <v>934</v>
      </c>
      <c r="E1067" t="s">
        <v>540</v>
      </c>
      <c r="F1067" t="s">
        <v>168</v>
      </c>
      <c r="G1067" t="s">
        <v>169</v>
      </c>
      <c r="H1067" t="s">
        <v>170</v>
      </c>
      <c r="I1067">
        <f>'1.Лок.смета.и.Акт'!E118</f>
        <v>8.8249999999999993</v>
      </c>
      <c r="J1067">
        <v>0</v>
      </c>
      <c r="K1067">
        <v>8.8249999999999993</v>
      </c>
      <c r="L1067">
        <v>17.649999999999999</v>
      </c>
      <c r="M1067">
        <v>0</v>
      </c>
      <c r="N1067">
        <f t="shared" si="863"/>
        <v>17.649999999999999</v>
      </c>
      <c r="O1067">
        <f t="shared" si="864"/>
        <v>9402</v>
      </c>
      <c r="P1067">
        <f t="shared" si="865"/>
        <v>1</v>
      </c>
      <c r="Q1067">
        <f t="shared" si="866"/>
        <v>843</v>
      </c>
      <c r="R1067">
        <f t="shared" si="867"/>
        <v>0</v>
      </c>
      <c r="S1067">
        <f t="shared" si="868"/>
        <v>8558</v>
      </c>
      <c r="T1067">
        <f t="shared" si="869"/>
        <v>0</v>
      </c>
      <c r="U1067" t="e">
        <f t="shared" si="870"/>
        <v>#REF!</v>
      </c>
      <c r="V1067">
        <f t="shared" si="871"/>
        <v>0</v>
      </c>
      <c r="W1067">
        <f t="shared" si="872"/>
        <v>0</v>
      </c>
      <c r="X1067" t="e">
        <f t="shared" si="873"/>
        <v>#REF!</v>
      </c>
      <c r="Y1067" t="e">
        <f t="shared" si="874"/>
        <v>#REF!</v>
      </c>
      <c r="AA1067">
        <v>69726884</v>
      </c>
      <c r="AB1067">
        <f t="shared" si="875"/>
        <v>48.16</v>
      </c>
      <c r="AC1067">
        <f>ROUND((ES1067+(SUM(SmtRes!BC920:'SmtRes'!BC922)+SUM(EtalonRes!AL932:'EtalonRes'!AL934))),2)</f>
        <v>0.01</v>
      </c>
      <c r="AD1067">
        <f t="shared" si="876"/>
        <v>10.27</v>
      </c>
      <c r="AE1067">
        <f t="shared" si="877"/>
        <v>0</v>
      </c>
      <c r="AF1067">
        <f t="shared" si="878"/>
        <v>37.880000000000003</v>
      </c>
      <c r="AG1067">
        <f t="shared" si="879"/>
        <v>0</v>
      </c>
      <c r="AH1067" t="e">
        <f t="shared" si="880"/>
        <v>#REF!</v>
      </c>
      <c r="AI1067">
        <f t="shared" si="881"/>
        <v>0</v>
      </c>
      <c r="AJ1067">
        <f t="shared" si="882"/>
        <v>0</v>
      </c>
      <c r="AK1067">
        <v>2419.79</v>
      </c>
      <c r="AL1067">
        <v>2371.64</v>
      </c>
      <c r="AM1067">
        <v>10.27</v>
      </c>
      <c r="AN1067">
        <v>0</v>
      </c>
      <c r="AO1067">
        <v>37.880000000000003</v>
      </c>
      <c r="AP1067">
        <v>0</v>
      </c>
      <c r="AQ1067" t="e">
        <f>'1.Лок.смета.и.Акт'!#REF!</f>
        <v>#REF!</v>
      </c>
      <c r="AR1067">
        <v>0</v>
      </c>
      <c r="AS1067">
        <v>0</v>
      </c>
      <c r="AT1067">
        <v>147</v>
      </c>
      <c r="AU1067">
        <v>85</v>
      </c>
      <c r="AV1067">
        <v>1</v>
      </c>
      <c r="AW1067">
        <v>1</v>
      </c>
      <c r="AZ1067">
        <v>1</v>
      </c>
      <c r="BA1067">
        <v>25.6</v>
      </c>
      <c r="BB1067">
        <v>9.3000000000000007</v>
      </c>
      <c r="BC1067">
        <v>7.56</v>
      </c>
      <c r="BD1067" t="s">
        <v>3</v>
      </c>
      <c r="BE1067" t="s">
        <v>3</v>
      </c>
      <c r="BF1067" t="s">
        <v>3</v>
      </c>
      <c r="BG1067" t="s">
        <v>3</v>
      </c>
      <c r="BH1067">
        <v>0</v>
      </c>
      <c r="BI1067">
        <v>1</v>
      </c>
      <c r="BJ1067" t="s">
        <v>171</v>
      </c>
      <c r="BM1067">
        <v>7005</v>
      </c>
      <c r="BN1067">
        <v>0</v>
      </c>
      <c r="BO1067" t="s">
        <v>168</v>
      </c>
      <c r="BP1067">
        <v>1</v>
      </c>
      <c r="BQ1067">
        <v>2</v>
      </c>
      <c r="BR1067">
        <v>0</v>
      </c>
      <c r="BS1067">
        <v>19.8</v>
      </c>
      <c r="BT1067">
        <v>1</v>
      </c>
      <c r="BU1067">
        <v>1</v>
      </c>
      <c r="BV1067">
        <v>1</v>
      </c>
      <c r="BW1067">
        <v>1</v>
      </c>
      <c r="BX1067">
        <v>1</v>
      </c>
      <c r="BY1067" t="s">
        <v>3</v>
      </c>
      <c r="BZ1067" t="e">
        <f>'1.Лок.смета.и.Акт'!#REF!</f>
        <v>#REF!</v>
      </c>
      <c r="CA1067" t="e">
        <f>'1.Лок.смета.и.Акт'!#REF!</f>
        <v>#REF!</v>
      </c>
      <c r="CB1067" t="s">
        <v>3</v>
      </c>
      <c r="CE1067">
        <v>0</v>
      </c>
      <c r="CF1067">
        <v>0</v>
      </c>
      <c r="CG1067">
        <v>0</v>
      </c>
      <c r="CH1067">
        <v>84</v>
      </c>
      <c r="CI1067">
        <v>0</v>
      </c>
      <c r="CJ1067">
        <v>0</v>
      </c>
      <c r="CK1067">
        <v>0</v>
      </c>
      <c r="CL1067">
        <v>0</v>
      </c>
      <c r="CM1067">
        <v>0</v>
      </c>
      <c r="CN1067" t="s">
        <v>3</v>
      </c>
      <c r="CO1067">
        <v>0</v>
      </c>
      <c r="CP1067">
        <f t="shared" si="883"/>
        <v>9402</v>
      </c>
      <c r="CQ1067">
        <f t="shared" si="884"/>
        <v>7.5600000000000001E-2</v>
      </c>
      <c r="CR1067">
        <f t="shared" si="885"/>
        <v>95.51100000000001</v>
      </c>
      <c r="CS1067">
        <f t="shared" si="886"/>
        <v>0</v>
      </c>
      <c r="CT1067">
        <f t="shared" si="887"/>
        <v>969.72800000000007</v>
      </c>
      <c r="CU1067">
        <f t="shared" si="888"/>
        <v>0</v>
      </c>
      <c r="CV1067" t="e">
        <f t="shared" si="889"/>
        <v>#REF!</v>
      </c>
      <c r="CW1067">
        <f t="shared" si="890"/>
        <v>0</v>
      </c>
      <c r="CX1067">
        <f t="shared" si="891"/>
        <v>0</v>
      </c>
      <c r="CY1067" t="e">
        <f>(S1067+R1067)*(BZ1067/100)</f>
        <v>#REF!</v>
      </c>
      <c r="CZ1067" t="e">
        <f>(S1067+R1067)*(CA1067/100)</f>
        <v>#REF!</v>
      </c>
      <c r="DC1067" t="s">
        <v>3</v>
      </c>
      <c r="DD1067" t="s">
        <v>3</v>
      </c>
      <c r="DE1067" t="s">
        <v>3</v>
      </c>
      <c r="DF1067" t="s">
        <v>3</v>
      </c>
      <c r="DG1067" t="s">
        <v>3</v>
      </c>
      <c r="DH1067" t="s">
        <v>3</v>
      </c>
      <c r="DI1067" t="s">
        <v>3</v>
      </c>
      <c r="DJ1067" t="s">
        <v>3</v>
      </c>
      <c r="DK1067" t="s">
        <v>3</v>
      </c>
      <c r="DL1067" t="s">
        <v>3</v>
      </c>
      <c r="DM1067" t="s">
        <v>3</v>
      </c>
      <c r="DN1067">
        <v>155</v>
      </c>
      <c r="DO1067">
        <v>100</v>
      </c>
      <c r="DP1067">
        <v>1</v>
      </c>
      <c r="DQ1067">
        <v>1</v>
      </c>
      <c r="DU1067">
        <v>1013</v>
      </c>
      <c r="DV1067" t="s">
        <v>170</v>
      </c>
      <c r="DW1067" t="str">
        <f>'1.Лок.смета.и.Акт'!D118</f>
        <v>100 м шва</v>
      </c>
      <c r="DX1067">
        <v>1</v>
      </c>
      <c r="DZ1067" t="s">
        <v>3</v>
      </c>
      <c r="EA1067" t="s">
        <v>3</v>
      </c>
      <c r="EB1067" t="s">
        <v>3</v>
      </c>
      <c r="EC1067" t="s">
        <v>3</v>
      </c>
      <c r="EE1067">
        <v>54328916</v>
      </c>
      <c r="EF1067">
        <v>2</v>
      </c>
      <c r="EG1067" t="s">
        <v>21</v>
      </c>
      <c r="EH1067">
        <v>0</v>
      </c>
      <c r="EI1067" t="s">
        <v>3</v>
      </c>
      <c r="EJ1067">
        <v>1</v>
      </c>
      <c r="EK1067">
        <v>7005</v>
      </c>
      <c r="EL1067" t="s">
        <v>172</v>
      </c>
      <c r="EM1067" t="s">
        <v>173</v>
      </c>
      <c r="EO1067" t="s">
        <v>3</v>
      </c>
      <c r="EQ1067">
        <v>1441792</v>
      </c>
      <c r="ER1067">
        <v>2419.79</v>
      </c>
      <c r="ES1067">
        <v>2371.64</v>
      </c>
      <c r="ET1067">
        <v>10.27</v>
      </c>
      <c r="EU1067">
        <v>0</v>
      </c>
      <c r="EV1067">
        <v>37.880000000000003</v>
      </c>
      <c r="EW1067" t="e">
        <f>'1.Лок.смета.и.Акт'!#REF!</f>
        <v>#REF!</v>
      </c>
      <c r="EX1067">
        <v>0</v>
      </c>
      <c r="EY1067">
        <v>1</v>
      </c>
      <c r="FQ1067">
        <v>0</v>
      </c>
      <c r="FR1067">
        <f t="shared" si="892"/>
        <v>0</v>
      </c>
      <c r="FS1067">
        <v>0</v>
      </c>
      <c r="FX1067">
        <v>155</v>
      </c>
      <c r="FY1067">
        <v>100</v>
      </c>
      <c r="GA1067" t="s">
        <v>3</v>
      </c>
      <c r="GD1067">
        <v>1</v>
      </c>
      <c r="GF1067">
        <v>-564704960</v>
      </c>
      <c r="GG1067">
        <v>2</v>
      </c>
      <c r="GH1067">
        <v>1</v>
      </c>
      <c r="GI1067">
        <v>2</v>
      </c>
      <c r="GJ1067">
        <v>0</v>
      </c>
      <c r="GK1067">
        <v>0</v>
      </c>
      <c r="GL1067">
        <f t="shared" si="893"/>
        <v>0</v>
      </c>
      <c r="GM1067" t="e">
        <f t="shared" si="894"/>
        <v>#REF!</v>
      </c>
      <c r="GN1067" t="e">
        <f t="shared" si="895"/>
        <v>#REF!</v>
      </c>
      <c r="GO1067">
        <f t="shared" si="896"/>
        <v>0</v>
      </c>
      <c r="GP1067">
        <f t="shared" si="897"/>
        <v>0</v>
      </c>
      <c r="GR1067">
        <v>0</v>
      </c>
      <c r="GS1067">
        <v>3</v>
      </c>
      <c r="GT1067">
        <v>0</v>
      </c>
      <c r="GU1067" t="s">
        <v>3</v>
      </c>
      <c r="GV1067">
        <f t="shared" si="898"/>
        <v>0</v>
      </c>
      <c r="GW1067">
        <v>1008.6</v>
      </c>
      <c r="GX1067">
        <f t="shared" si="899"/>
        <v>0</v>
      </c>
      <c r="HA1067">
        <v>0</v>
      </c>
      <c r="HB1067">
        <v>0</v>
      </c>
      <c r="HC1067">
        <f t="shared" si="900"/>
        <v>0</v>
      </c>
      <c r="HE1067" t="s">
        <v>3</v>
      </c>
      <c r="HF1067" t="s">
        <v>3</v>
      </c>
      <c r="HM1067" t="s">
        <v>3</v>
      </c>
      <c r="HN1067" t="s">
        <v>174</v>
      </c>
      <c r="HO1067" t="s">
        <v>175</v>
      </c>
      <c r="HP1067" t="s">
        <v>176</v>
      </c>
      <c r="HQ1067" t="s">
        <v>176</v>
      </c>
      <c r="IK1067">
        <v>0</v>
      </c>
    </row>
    <row r="1068" spans="1:255" x14ac:dyDescent="0.2">
      <c r="A1068" s="2">
        <v>18</v>
      </c>
      <c r="B1068" s="2">
        <v>1</v>
      </c>
      <c r="C1068" s="2">
        <v>919</v>
      </c>
      <c r="D1068" s="2"/>
      <c r="E1068" s="2" t="s">
        <v>541</v>
      </c>
      <c r="F1068" s="2" t="s">
        <v>178</v>
      </c>
      <c r="G1068" s="2" t="s">
        <v>179</v>
      </c>
      <c r="H1068" s="2" t="s">
        <v>180</v>
      </c>
      <c r="I1068" s="2">
        <f>I1066*J1068</f>
        <v>9.2662499999999994</v>
      </c>
      <c r="J1068" s="2">
        <v>1.05</v>
      </c>
      <c r="K1068" s="2">
        <v>1.05</v>
      </c>
      <c r="L1068" s="2">
        <v>18.532499999999999</v>
      </c>
      <c r="M1068" s="2">
        <v>0</v>
      </c>
      <c r="N1068" s="2">
        <f t="shared" si="863"/>
        <v>18.532499999999999</v>
      </c>
      <c r="O1068" s="2">
        <f t="shared" si="864"/>
        <v>20930</v>
      </c>
      <c r="P1068" s="2">
        <f t="shared" si="865"/>
        <v>20930</v>
      </c>
      <c r="Q1068" s="2">
        <f t="shared" si="866"/>
        <v>0</v>
      </c>
      <c r="R1068" s="2">
        <f t="shared" si="867"/>
        <v>0</v>
      </c>
      <c r="S1068" s="2">
        <f t="shared" si="868"/>
        <v>0</v>
      </c>
      <c r="T1068" s="2">
        <f t="shared" si="869"/>
        <v>0</v>
      </c>
      <c r="U1068" s="2">
        <f t="shared" si="870"/>
        <v>0</v>
      </c>
      <c r="V1068" s="2">
        <f t="shared" si="871"/>
        <v>0</v>
      </c>
      <c r="W1068" s="2">
        <f t="shared" si="872"/>
        <v>0</v>
      </c>
      <c r="X1068" s="2">
        <f t="shared" si="873"/>
        <v>0</v>
      </c>
      <c r="Y1068" s="2">
        <f t="shared" si="874"/>
        <v>0</v>
      </c>
      <c r="Z1068" s="2"/>
      <c r="AA1068" s="2">
        <v>69726971</v>
      </c>
      <c r="AB1068" s="2">
        <f t="shared" si="875"/>
        <v>2258.6999999999998</v>
      </c>
      <c r="AC1068" s="2">
        <f>ROUND((ES1068),2)</f>
        <v>2258.6999999999998</v>
      </c>
      <c r="AD1068" s="2">
        <f t="shared" si="876"/>
        <v>0</v>
      </c>
      <c r="AE1068" s="2">
        <f t="shared" si="877"/>
        <v>0</v>
      </c>
      <c r="AF1068" s="2">
        <f t="shared" si="878"/>
        <v>0</v>
      </c>
      <c r="AG1068" s="2">
        <f t="shared" si="879"/>
        <v>0</v>
      </c>
      <c r="AH1068" s="2">
        <f t="shared" si="880"/>
        <v>0</v>
      </c>
      <c r="AI1068" s="2">
        <f t="shared" si="881"/>
        <v>0</v>
      </c>
      <c r="AJ1068" s="2">
        <f t="shared" si="882"/>
        <v>0</v>
      </c>
      <c r="AK1068" s="2">
        <v>2258.6999999999998</v>
      </c>
      <c r="AL1068" s="2">
        <v>2258.6999999999998</v>
      </c>
      <c r="AM1068" s="2">
        <v>0</v>
      </c>
      <c r="AN1068" s="2">
        <v>0</v>
      </c>
      <c r="AO1068" s="2">
        <v>0</v>
      </c>
      <c r="AP1068" s="2">
        <v>0</v>
      </c>
      <c r="AQ1068" s="2">
        <v>0</v>
      </c>
      <c r="AR1068" s="2">
        <v>0</v>
      </c>
      <c r="AS1068" s="2">
        <v>0</v>
      </c>
      <c r="AT1068" s="2">
        <v>0</v>
      </c>
      <c r="AU1068" s="2">
        <v>0</v>
      </c>
      <c r="AV1068" s="2">
        <v>1</v>
      </c>
      <c r="AW1068" s="2">
        <v>1</v>
      </c>
      <c r="AX1068" s="2"/>
      <c r="AY1068" s="2"/>
      <c r="AZ1068" s="2">
        <v>1</v>
      </c>
      <c r="BA1068" s="2">
        <v>1</v>
      </c>
      <c r="BB1068" s="2">
        <v>1</v>
      </c>
      <c r="BC1068" s="2">
        <v>1</v>
      </c>
      <c r="BD1068" s="2" t="s">
        <v>3</v>
      </c>
      <c r="BE1068" s="2" t="s">
        <v>3</v>
      </c>
      <c r="BF1068" s="2" t="s">
        <v>3</v>
      </c>
      <c r="BG1068" s="2" t="s">
        <v>3</v>
      </c>
      <c r="BH1068" s="2">
        <v>3</v>
      </c>
      <c r="BI1068" s="2">
        <v>1</v>
      </c>
      <c r="BJ1068" s="2" t="s">
        <v>181</v>
      </c>
      <c r="BK1068" s="2"/>
      <c r="BL1068" s="2"/>
      <c r="BM1068" s="2">
        <v>500001</v>
      </c>
      <c r="BN1068" s="2">
        <v>0</v>
      </c>
      <c r="BO1068" s="2" t="s">
        <v>3</v>
      </c>
      <c r="BP1068" s="2">
        <v>0</v>
      </c>
      <c r="BQ1068" s="2">
        <v>8</v>
      </c>
      <c r="BR1068" s="2">
        <v>0</v>
      </c>
      <c r="BS1068" s="2">
        <v>1</v>
      </c>
      <c r="BT1068" s="2">
        <v>1</v>
      </c>
      <c r="BU1068" s="2">
        <v>1</v>
      </c>
      <c r="BV1068" s="2">
        <v>1</v>
      </c>
      <c r="BW1068" s="2">
        <v>1</v>
      </c>
      <c r="BX1068" s="2">
        <v>1</v>
      </c>
      <c r="BY1068" s="2" t="s">
        <v>3</v>
      </c>
      <c r="BZ1068" s="2">
        <v>0</v>
      </c>
      <c r="CA1068" s="2">
        <v>0</v>
      </c>
      <c r="CB1068" s="2" t="s">
        <v>3</v>
      </c>
      <c r="CC1068" s="2"/>
      <c r="CD1068" s="2"/>
      <c r="CE1068" s="2">
        <v>0</v>
      </c>
      <c r="CF1068" s="2">
        <v>0</v>
      </c>
      <c r="CG1068" s="2">
        <v>0</v>
      </c>
      <c r="CH1068" s="2">
        <v>84</v>
      </c>
      <c r="CI1068" s="2">
        <v>1</v>
      </c>
      <c r="CJ1068" s="2">
        <v>0</v>
      </c>
      <c r="CK1068" s="2">
        <v>0</v>
      </c>
      <c r="CL1068" s="2">
        <v>0</v>
      </c>
      <c r="CM1068" s="2">
        <v>0</v>
      </c>
      <c r="CN1068" s="2" t="s">
        <v>3</v>
      </c>
      <c r="CO1068" s="2">
        <v>0</v>
      </c>
      <c r="CP1068" s="2">
        <f t="shared" si="883"/>
        <v>20930</v>
      </c>
      <c r="CQ1068" s="2">
        <f t="shared" si="884"/>
        <v>2258.6999999999998</v>
      </c>
      <c r="CR1068" s="2">
        <f t="shared" si="885"/>
        <v>0</v>
      </c>
      <c r="CS1068" s="2">
        <f t="shared" si="886"/>
        <v>0</v>
      </c>
      <c r="CT1068" s="2">
        <f t="shared" si="887"/>
        <v>0</v>
      </c>
      <c r="CU1068" s="2">
        <f t="shared" si="888"/>
        <v>0</v>
      </c>
      <c r="CV1068" s="2">
        <f t="shared" si="889"/>
        <v>0</v>
      </c>
      <c r="CW1068" s="2">
        <f t="shared" si="890"/>
        <v>0</v>
      </c>
      <c r="CX1068" s="2">
        <f t="shared" si="891"/>
        <v>0</v>
      </c>
      <c r="CY1068" s="2">
        <f>(((S1068+R1068)*AT1068)/100)</f>
        <v>0</v>
      </c>
      <c r="CZ1068" s="2">
        <f>(((S1068+R1068)*AU1068)/100)</f>
        <v>0</v>
      </c>
      <c r="DA1068" s="2"/>
      <c r="DB1068" s="2"/>
      <c r="DC1068" s="2" t="s">
        <v>3</v>
      </c>
      <c r="DD1068" s="2" t="s">
        <v>3</v>
      </c>
      <c r="DE1068" s="2" t="s">
        <v>3</v>
      </c>
      <c r="DF1068" s="2" t="s">
        <v>3</v>
      </c>
      <c r="DG1068" s="2" t="s">
        <v>3</v>
      </c>
      <c r="DH1068" s="2" t="s">
        <v>3</v>
      </c>
      <c r="DI1068" s="2" t="s">
        <v>3</v>
      </c>
      <c r="DJ1068" s="2" t="s">
        <v>3</v>
      </c>
      <c r="DK1068" s="2" t="s">
        <v>3</v>
      </c>
      <c r="DL1068" s="2" t="s">
        <v>3</v>
      </c>
      <c r="DM1068" s="2" t="s">
        <v>3</v>
      </c>
      <c r="DN1068" s="2">
        <v>0</v>
      </c>
      <c r="DO1068" s="2">
        <v>0</v>
      </c>
      <c r="DP1068" s="2">
        <v>1</v>
      </c>
      <c r="DQ1068" s="2">
        <v>1</v>
      </c>
      <c r="DR1068" s="2"/>
      <c r="DS1068" s="2"/>
      <c r="DT1068" s="2"/>
      <c r="DU1068" s="2">
        <v>1003</v>
      </c>
      <c r="DV1068" s="2" t="s">
        <v>180</v>
      </c>
      <c r="DW1068" s="2" t="s">
        <v>180</v>
      </c>
      <c r="DX1068" s="2">
        <v>100</v>
      </c>
      <c r="DY1068" s="2"/>
      <c r="DZ1068" s="2" t="s">
        <v>3</v>
      </c>
      <c r="EA1068" s="2" t="s">
        <v>3</v>
      </c>
      <c r="EB1068" s="2" t="s">
        <v>3</v>
      </c>
      <c r="EC1068" s="2" t="s">
        <v>3</v>
      </c>
      <c r="ED1068" s="2"/>
      <c r="EE1068" s="2">
        <v>54328897</v>
      </c>
      <c r="EF1068" s="2">
        <v>8</v>
      </c>
      <c r="EG1068" s="2" t="s">
        <v>31</v>
      </c>
      <c r="EH1068" s="2">
        <v>0</v>
      </c>
      <c r="EI1068" s="2" t="s">
        <v>3</v>
      </c>
      <c r="EJ1068" s="2">
        <v>1</v>
      </c>
      <c r="EK1068" s="2">
        <v>500001</v>
      </c>
      <c r="EL1068" s="2" t="s">
        <v>32</v>
      </c>
      <c r="EM1068" s="2" t="s">
        <v>33</v>
      </c>
      <c r="EN1068" s="2"/>
      <c r="EO1068" s="2" t="s">
        <v>3</v>
      </c>
      <c r="EP1068" s="2"/>
      <c r="EQ1068" s="2">
        <v>0</v>
      </c>
      <c r="ER1068" s="2">
        <v>2258.6999999999998</v>
      </c>
      <c r="ES1068" s="2">
        <v>2258.6999999999998</v>
      </c>
      <c r="ET1068" s="2">
        <v>0</v>
      </c>
      <c r="EU1068" s="2">
        <v>0</v>
      </c>
      <c r="EV1068" s="2">
        <v>0</v>
      </c>
      <c r="EW1068" s="2">
        <v>0</v>
      </c>
      <c r="EX1068" s="2">
        <v>0</v>
      </c>
      <c r="EY1068" s="2"/>
      <c r="EZ1068" s="2"/>
      <c r="FA1068" s="2"/>
      <c r="FB1068" s="2"/>
      <c r="FC1068" s="2"/>
      <c r="FD1068" s="2"/>
      <c r="FE1068" s="2"/>
      <c r="FF1068" s="2"/>
      <c r="FG1068" s="2"/>
      <c r="FH1068" s="2"/>
      <c r="FI1068" s="2"/>
      <c r="FJ1068" s="2"/>
      <c r="FK1068" s="2"/>
      <c r="FL1068" s="2"/>
      <c r="FM1068" s="2"/>
      <c r="FN1068" s="2"/>
      <c r="FO1068" s="2"/>
      <c r="FP1068" s="2"/>
      <c r="FQ1068" s="2">
        <v>0</v>
      </c>
      <c r="FR1068" s="2">
        <f t="shared" si="892"/>
        <v>0</v>
      </c>
      <c r="FS1068" s="2">
        <v>0</v>
      </c>
      <c r="FT1068" s="2"/>
      <c r="FU1068" s="2"/>
      <c r="FV1068" s="2"/>
      <c r="FW1068" s="2"/>
      <c r="FX1068" s="2">
        <v>0</v>
      </c>
      <c r="FY1068" s="2">
        <v>0</v>
      </c>
      <c r="FZ1068" s="2"/>
      <c r="GA1068" s="2" t="s">
        <v>3</v>
      </c>
      <c r="GB1068" s="2"/>
      <c r="GC1068" s="2"/>
      <c r="GD1068" s="2">
        <v>1</v>
      </c>
      <c r="GE1068" s="2"/>
      <c r="GF1068" s="2">
        <v>-239826058</v>
      </c>
      <c r="GG1068" s="2">
        <v>2</v>
      </c>
      <c r="GH1068" s="2">
        <v>1</v>
      </c>
      <c r="GI1068" s="2">
        <v>-2</v>
      </c>
      <c r="GJ1068" s="2">
        <v>0</v>
      </c>
      <c r="GK1068" s="2">
        <v>0</v>
      </c>
      <c r="GL1068" s="2">
        <f t="shared" si="893"/>
        <v>0</v>
      </c>
      <c r="GM1068" s="2">
        <f t="shared" si="894"/>
        <v>20930</v>
      </c>
      <c r="GN1068" s="2">
        <f t="shared" si="895"/>
        <v>20930</v>
      </c>
      <c r="GO1068" s="2">
        <f t="shared" si="896"/>
        <v>0</v>
      </c>
      <c r="GP1068" s="2">
        <f t="shared" si="897"/>
        <v>0</v>
      </c>
      <c r="GQ1068" s="2"/>
      <c r="GR1068" s="2">
        <v>0</v>
      </c>
      <c r="GS1068" s="2">
        <v>3</v>
      </c>
      <c r="GT1068" s="2">
        <v>0</v>
      </c>
      <c r="GU1068" s="2" t="s">
        <v>3</v>
      </c>
      <c r="GV1068" s="2">
        <f t="shared" si="898"/>
        <v>0</v>
      </c>
      <c r="GW1068" s="2">
        <v>1</v>
      </c>
      <c r="GX1068" s="2">
        <f t="shared" si="899"/>
        <v>0</v>
      </c>
      <c r="GY1068" s="2"/>
      <c r="GZ1068" s="2"/>
      <c r="HA1068" s="2">
        <v>0</v>
      </c>
      <c r="HB1068" s="2">
        <v>0</v>
      </c>
      <c r="HC1068" s="2">
        <f t="shared" si="900"/>
        <v>0</v>
      </c>
      <c r="HD1068" s="2"/>
      <c r="HE1068" s="2" t="s">
        <v>3</v>
      </c>
      <c r="HF1068" s="2" t="s">
        <v>3</v>
      </c>
      <c r="HG1068" s="2"/>
      <c r="HH1068" s="2"/>
      <c r="HI1068" s="2"/>
      <c r="HJ1068" s="2"/>
      <c r="HK1068" s="2"/>
      <c r="HL1068" s="2"/>
      <c r="HM1068" s="2" t="s">
        <v>3</v>
      </c>
      <c r="HN1068" s="2" t="s">
        <v>3</v>
      </c>
      <c r="HO1068" s="2" t="s">
        <v>3</v>
      </c>
      <c r="HP1068" s="2" t="s">
        <v>3</v>
      </c>
      <c r="HQ1068" s="2" t="s">
        <v>3</v>
      </c>
      <c r="HR1068" s="2"/>
      <c r="HS1068" s="2"/>
      <c r="HT1068" s="2"/>
      <c r="HU1068" s="2"/>
      <c r="HV1068" s="2"/>
      <c r="HW1068" s="2"/>
      <c r="HX1068" s="2"/>
      <c r="HY1068" s="2"/>
      <c r="HZ1068" s="2"/>
      <c r="IA1068" s="2"/>
      <c r="IB1068" s="2"/>
      <c r="IC1068" s="2"/>
      <c r="ID1068" s="2"/>
      <c r="IE1068" s="2"/>
      <c r="IF1068" s="2"/>
      <c r="IG1068" s="2"/>
      <c r="IH1068" s="2"/>
      <c r="II1068" s="2"/>
      <c r="IJ1068" s="2"/>
      <c r="IK1068" s="2">
        <v>0</v>
      </c>
      <c r="IL1068" s="2"/>
      <c r="IM1068" s="2"/>
      <c r="IN1068" s="2"/>
      <c r="IO1068" s="2"/>
      <c r="IP1068" s="2"/>
      <c r="IQ1068" s="2"/>
      <c r="IR1068" s="2"/>
      <c r="IS1068" s="2"/>
      <c r="IT1068" s="2"/>
      <c r="IU1068" s="2"/>
    </row>
    <row r="1069" spans="1:255" x14ac:dyDescent="0.2">
      <c r="A1069">
        <v>18</v>
      </c>
      <c r="B1069">
        <v>1</v>
      </c>
      <c r="C1069">
        <v>922</v>
      </c>
      <c r="E1069" t="s">
        <v>541</v>
      </c>
      <c r="F1069" t="e">
        <f>'1.Лок.смета.и.Акт'!#REF!</f>
        <v>#REF!</v>
      </c>
      <c r="G1069" t="s">
        <v>179</v>
      </c>
      <c r="H1069" t="s">
        <v>180</v>
      </c>
      <c r="I1069">
        <f>I1067*J1069</f>
        <v>9.2662499999999994</v>
      </c>
      <c r="J1069">
        <v>1.05</v>
      </c>
      <c r="K1069">
        <v>1.05</v>
      </c>
      <c r="L1069">
        <v>18.532499999999999</v>
      </c>
      <c r="M1069">
        <v>0</v>
      </c>
      <c r="N1069">
        <f t="shared" si="863"/>
        <v>18.532499999999999</v>
      </c>
      <c r="O1069">
        <f t="shared" si="864"/>
        <v>10899</v>
      </c>
      <c r="P1069">
        <f t="shared" si="865"/>
        <v>10899</v>
      </c>
      <c r="Q1069">
        <f t="shared" si="866"/>
        <v>0</v>
      </c>
      <c r="R1069">
        <f t="shared" si="867"/>
        <v>0</v>
      </c>
      <c r="S1069">
        <f t="shared" si="868"/>
        <v>0</v>
      </c>
      <c r="T1069">
        <f t="shared" si="869"/>
        <v>0</v>
      </c>
      <c r="U1069">
        <f t="shared" si="870"/>
        <v>0</v>
      </c>
      <c r="V1069">
        <f t="shared" si="871"/>
        <v>0</v>
      </c>
      <c r="W1069">
        <f t="shared" si="872"/>
        <v>0</v>
      </c>
      <c r="X1069">
        <f t="shared" si="873"/>
        <v>0</v>
      </c>
      <c r="Y1069">
        <f t="shared" si="874"/>
        <v>0</v>
      </c>
      <c r="AA1069">
        <v>69726884</v>
      </c>
      <c r="AB1069">
        <f t="shared" si="875"/>
        <v>155.58000000000001</v>
      </c>
      <c r="AC1069">
        <f>ROUND((ES1069),2)</f>
        <v>155.58000000000001</v>
      </c>
      <c r="AD1069">
        <f t="shared" si="876"/>
        <v>0</v>
      </c>
      <c r="AE1069">
        <f t="shared" si="877"/>
        <v>0</v>
      </c>
      <c r="AF1069">
        <f t="shared" si="878"/>
        <v>0</v>
      </c>
      <c r="AG1069">
        <f t="shared" si="879"/>
        <v>0</v>
      </c>
      <c r="AH1069">
        <f t="shared" si="880"/>
        <v>0</v>
      </c>
      <c r="AI1069">
        <f t="shared" si="881"/>
        <v>0</v>
      </c>
      <c r="AJ1069">
        <f t="shared" si="882"/>
        <v>0</v>
      </c>
      <c r="AK1069">
        <v>155.58000000000001</v>
      </c>
      <c r="AL1069">
        <v>155.58000000000001</v>
      </c>
      <c r="AM1069">
        <v>0</v>
      </c>
      <c r="AN1069">
        <v>0</v>
      </c>
      <c r="AO1069">
        <v>0</v>
      </c>
      <c r="AP1069">
        <v>0</v>
      </c>
      <c r="AQ1069">
        <v>0</v>
      </c>
      <c r="AR1069">
        <v>0</v>
      </c>
      <c r="AS1069">
        <v>0</v>
      </c>
      <c r="AT1069">
        <v>0</v>
      </c>
      <c r="AU1069">
        <v>0</v>
      </c>
      <c r="AV1069">
        <v>1</v>
      </c>
      <c r="AW1069">
        <v>1</v>
      </c>
      <c r="AZ1069">
        <v>1</v>
      </c>
      <c r="BA1069">
        <v>1</v>
      </c>
      <c r="BB1069">
        <v>1</v>
      </c>
      <c r="BC1069">
        <v>7.56</v>
      </c>
      <c r="BD1069" t="s">
        <v>3</v>
      </c>
      <c r="BE1069" t="s">
        <v>3</v>
      </c>
      <c r="BF1069" t="s">
        <v>3</v>
      </c>
      <c r="BG1069" t="s">
        <v>3</v>
      </c>
      <c r="BH1069">
        <v>3</v>
      </c>
      <c r="BI1069">
        <v>1</v>
      </c>
      <c r="BJ1069" t="s">
        <v>181</v>
      </c>
      <c r="BM1069">
        <v>500001</v>
      </c>
      <c r="BN1069">
        <v>0</v>
      </c>
      <c r="BO1069" t="s">
        <v>3</v>
      </c>
      <c r="BP1069">
        <v>0</v>
      </c>
      <c r="BQ1069">
        <v>8</v>
      </c>
      <c r="BR1069">
        <v>0</v>
      </c>
      <c r="BS1069">
        <v>1</v>
      </c>
      <c r="BT1069">
        <v>1</v>
      </c>
      <c r="BU1069">
        <v>1</v>
      </c>
      <c r="BV1069">
        <v>1</v>
      </c>
      <c r="BW1069">
        <v>1</v>
      </c>
      <c r="BX1069">
        <v>1</v>
      </c>
      <c r="BY1069" t="s">
        <v>3</v>
      </c>
      <c r="BZ1069">
        <v>0</v>
      </c>
      <c r="CA1069">
        <v>0</v>
      </c>
      <c r="CB1069" t="s">
        <v>3</v>
      </c>
      <c r="CE1069">
        <v>0</v>
      </c>
      <c r="CF1069">
        <v>0</v>
      </c>
      <c r="CG1069">
        <v>0</v>
      </c>
      <c r="CH1069">
        <v>84</v>
      </c>
      <c r="CI1069">
        <v>1</v>
      </c>
      <c r="CJ1069">
        <v>0</v>
      </c>
      <c r="CK1069">
        <v>0</v>
      </c>
      <c r="CL1069">
        <v>0</v>
      </c>
      <c r="CM1069">
        <v>0</v>
      </c>
      <c r="CN1069" t="s">
        <v>3</v>
      </c>
      <c r="CO1069">
        <v>0</v>
      </c>
      <c r="CP1069">
        <f t="shared" si="883"/>
        <v>10899</v>
      </c>
      <c r="CQ1069">
        <f t="shared" si="884"/>
        <v>1176.1848</v>
      </c>
      <c r="CR1069">
        <f t="shared" si="885"/>
        <v>0</v>
      </c>
      <c r="CS1069">
        <f t="shared" si="886"/>
        <v>0</v>
      </c>
      <c r="CT1069">
        <f t="shared" si="887"/>
        <v>0</v>
      </c>
      <c r="CU1069">
        <f t="shared" si="888"/>
        <v>0</v>
      </c>
      <c r="CV1069">
        <f t="shared" si="889"/>
        <v>0</v>
      </c>
      <c r="CW1069">
        <f t="shared" si="890"/>
        <v>0</v>
      </c>
      <c r="CX1069">
        <f t="shared" si="891"/>
        <v>0</v>
      </c>
      <c r="CY1069">
        <f>(S1069+R1069)*(BZ1069/100)</f>
        <v>0</v>
      </c>
      <c r="CZ1069">
        <f>(S1069+R1069)*(CA1069/100)</f>
        <v>0</v>
      </c>
      <c r="DC1069" t="s">
        <v>3</v>
      </c>
      <c r="DD1069" t="s">
        <v>3</v>
      </c>
      <c r="DE1069" t="s">
        <v>3</v>
      </c>
      <c r="DF1069" t="s">
        <v>3</v>
      </c>
      <c r="DG1069" t="s">
        <v>3</v>
      </c>
      <c r="DH1069" t="s">
        <v>3</v>
      </c>
      <c r="DI1069" t="s">
        <v>3</v>
      </c>
      <c r="DJ1069" t="s">
        <v>3</v>
      </c>
      <c r="DK1069" t="s">
        <v>3</v>
      </c>
      <c r="DL1069" t="s">
        <v>3</v>
      </c>
      <c r="DM1069" t="s">
        <v>3</v>
      </c>
      <c r="DN1069">
        <v>0</v>
      </c>
      <c r="DO1069">
        <v>0</v>
      </c>
      <c r="DP1069">
        <v>1</v>
      </c>
      <c r="DQ1069">
        <v>1</v>
      </c>
      <c r="DU1069">
        <v>1003</v>
      </c>
      <c r="DV1069" t="s">
        <v>180</v>
      </c>
      <c r="DW1069" t="e">
        <f>'1.Лок.смета.и.Акт'!#REF!</f>
        <v>#REF!</v>
      </c>
      <c r="DX1069">
        <v>100</v>
      </c>
      <c r="DZ1069" t="s">
        <v>3</v>
      </c>
      <c r="EA1069" t="s">
        <v>3</v>
      </c>
      <c r="EB1069" t="s">
        <v>3</v>
      </c>
      <c r="EC1069" t="s">
        <v>3</v>
      </c>
      <c r="EE1069">
        <v>54328897</v>
      </c>
      <c r="EF1069">
        <v>8</v>
      </c>
      <c r="EG1069" t="s">
        <v>31</v>
      </c>
      <c r="EH1069">
        <v>0</v>
      </c>
      <c r="EI1069" t="s">
        <v>3</v>
      </c>
      <c r="EJ1069">
        <v>1</v>
      </c>
      <c r="EK1069">
        <v>500001</v>
      </c>
      <c r="EL1069" t="s">
        <v>32</v>
      </c>
      <c r="EM1069" t="s">
        <v>33</v>
      </c>
      <c r="EO1069" t="s">
        <v>3</v>
      </c>
      <c r="EQ1069">
        <v>0</v>
      </c>
      <c r="ER1069">
        <v>1125</v>
      </c>
      <c r="ES1069">
        <v>155.58000000000001</v>
      </c>
      <c r="ET1069">
        <v>0</v>
      </c>
      <c r="EU1069">
        <v>0</v>
      </c>
      <c r="EV1069">
        <v>0</v>
      </c>
      <c r="EW1069">
        <v>0</v>
      </c>
      <c r="EX1069">
        <v>0</v>
      </c>
      <c r="EZ1069">
        <v>5</v>
      </c>
      <c r="FC1069">
        <v>0</v>
      </c>
      <c r="FD1069">
        <v>18</v>
      </c>
      <c r="FF1069">
        <v>1125</v>
      </c>
      <c r="FQ1069">
        <v>0</v>
      </c>
      <c r="FR1069">
        <f t="shared" si="892"/>
        <v>0</v>
      </c>
      <c r="FS1069">
        <v>0</v>
      </c>
      <c r="FX1069">
        <v>0</v>
      </c>
      <c r="FY1069">
        <v>0</v>
      </c>
      <c r="GA1069" t="s">
        <v>182</v>
      </c>
      <c r="GD1069">
        <v>1</v>
      </c>
      <c r="GF1069">
        <v>-239826058</v>
      </c>
      <c r="GG1069">
        <v>2</v>
      </c>
      <c r="GH1069">
        <v>3</v>
      </c>
      <c r="GI1069">
        <v>5</v>
      </c>
      <c r="GJ1069">
        <v>0</v>
      </c>
      <c r="GK1069">
        <v>0</v>
      </c>
      <c r="GL1069">
        <f t="shared" si="893"/>
        <v>0</v>
      </c>
      <c r="GM1069">
        <f t="shared" si="894"/>
        <v>10899</v>
      </c>
      <c r="GN1069">
        <f t="shared" si="895"/>
        <v>10899</v>
      </c>
      <c r="GO1069">
        <f t="shared" si="896"/>
        <v>0</v>
      </c>
      <c r="GP1069">
        <f t="shared" si="897"/>
        <v>0</v>
      </c>
      <c r="GR1069">
        <v>1</v>
      </c>
      <c r="GS1069">
        <v>1</v>
      </c>
      <c r="GT1069">
        <v>0</v>
      </c>
      <c r="GU1069" t="s">
        <v>3</v>
      </c>
      <c r="GV1069">
        <f t="shared" si="898"/>
        <v>0</v>
      </c>
      <c r="GW1069">
        <v>1</v>
      </c>
      <c r="GX1069">
        <f t="shared" si="899"/>
        <v>0</v>
      </c>
      <c r="HA1069">
        <v>0</v>
      </c>
      <c r="HB1069">
        <v>0</v>
      </c>
      <c r="HC1069">
        <f t="shared" si="900"/>
        <v>0</v>
      </c>
      <c r="HE1069" t="s">
        <v>35</v>
      </c>
      <c r="HF1069" t="s">
        <v>36</v>
      </c>
      <c r="HM1069" t="s">
        <v>3</v>
      </c>
      <c r="HN1069" t="s">
        <v>3</v>
      </c>
      <c r="HO1069" t="s">
        <v>3</v>
      </c>
      <c r="HP1069" t="s">
        <v>3</v>
      </c>
      <c r="HQ1069" t="s">
        <v>3</v>
      </c>
      <c r="IK1069">
        <v>0</v>
      </c>
    </row>
    <row r="1070" spans="1:255" x14ac:dyDescent="0.2">
      <c r="A1070" s="2">
        <v>17</v>
      </c>
      <c r="B1070" s="2">
        <v>1</v>
      </c>
      <c r="C1070" s="2">
        <f>ROW(SmtRes!A928)</f>
        <v>928</v>
      </c>
      <c r="D1070" s="2">
        <f>ROW(EtalonRes!A940)</f>
        <v>940</v>
      </c>
      <c r="E1070" s="2" t="s">
        <v>542</v>
      </c>
      <c r="F1070" s="2" t="s">
        <v>184</v>
      </c>
      <c r="G1070" s="2" t="s">
        <v>247</v>
      </c>
      <c r="H1070" s="2" t="s">
        <v>186</v>
      </c>
      <c r="I1070" s="2">
        <f>'1.Лок.смета.и.Акт'!E119</f>
        <v>8.2460000000000004</v>
      </c>
      <c r="J1070" s="2">
        <v>0</v>
      </c>
      <c r="K1070" s="2">
        <v>8.2460000000000004</v>
      </c>
      <c r="L1070" s="2">
        <v>16.492000000000001</v>
      </c>
      <c r="M1070" s="2">
        <v>0</v>
      </c>
      <c r="N1070" s="2">
        <f t="shared" si="863"/>
        <v>16.492000000000001</v>
      </c>
      <c r="O1070" s="2">
        <f t="shared" si="864"/>
        <v>2975</v>
      </c>
      <c r="P1070" s="2">
        <f t="shared" si="865"/>
        <v>0</v>
      </c>
      <c r="Q1070" s="2">
        <f t="shared" si="866"/>
        <v>365</v>
      </c>
      <c r="R1070" s="2">
        <f t="shared" si="867"/>
        <v>142</v>
      </c>
      <c r="S1070" s="2">
        <f t="shared" si="868"/>
        <v>2610</v>
      </c>
      <c r="T1070" s="2">
        <f t="shared" si="869"/>
        <v>0</v>
      </c>
      <c r="U1070" s="2">
        <f t="shared" si="870"/>
        <v>325.79946000000001</v>
      </c>
      <c r="V1070" s="2">
        <f t="shared" si="871"/>
        <v>10.472420000000001</v>
      </c>
      <c r="W1070" s="2">
        <f t="shared" si="872"/>
        <v>0</v>
      </c>
      <c r="X1070" s="2">
        <f t="shared" si="873"/>
        <v>3385</v>
      </c>
      <c r="Y1070" s="2">
        <f t="shared" si="874"/>
        <v>2064</v>
      </c>
      <c r="Z1070" s="2"/>
      <c r="AA1070" s="2">
        <v>69726971</v>
      </c>
      <c r="AB1070" s="2">
        <f t="shared" si="875"/>
        <v>360.73</v>
      </c>
      <c r="AC1070" s="2">
        <f>ROUND((ES1070+(SUM(SmtRes!BC923:'SmtRes'!BC928)+SUM(EtalonRes!AL935:'EtalonRes'!AL940))),2)</f>
        <v>0</v>
      </c>
      <c r="AD1070" s="2">
        <f t="shared" si="876"/>
        <v>44.25</v>
      </c>
      <c r="AE1070" s="2">
        <f t="shared" si="877"/>
        <v>17.28</v>
      </c>
      <c r="AF1070" s="2">
        <f t="shared" si="878"/>
        <v>316.48</v>
      </c>
      <c r="AG1070" s="2">
        <f t="shared" si="879"/>
        <v>0</v>
      </c>
      <c r="AH1070" s="2">
        <f t="shared" si="880"/>
        <v>39.51</v>
      </c>
      <c r="AI1070" s="2">
        <f t="shared" si="881"/>
        <v>1.27</v>
      </c>
      <c r="AJ1070" s="2">
        <f t="shared" si="882"/>
        <v>0</v>
      </c>
      <c r="AK1070" s="2">
        <v>1394.91</v>
      </c>
      <c r="AL1070" s="2">
        <v>1034.18</v>
      </c>
      <c r="AM1070" s="2">
        <v>44.25</v>
      </c>
      <c r="AN1070" s="2">
        <v>17.28</v>
      </c>
      <c r="AO1070" s="2">
        <v>316.48</v>
      </c>
      <c r="AP1070" s="2">
        <v>0</v>
      </c>
      <c r="AQ1070" s="2">
        <v>39.51</v>
      </c>
      <c r="AR1070" s="2">
        <v>1.27</v>
      </c>
      <c r="AS1070" s="2">
        <v>0</v>
      </c>
      <c r="AT1070" s="2">
        <v>123</v>
      </c>
      <c r="AU1070" s="2">
        <v>75</v>
      </c>
      <c r="AV1070" s="2">
        <v>1</v>
      </c>
      <c r="AW1070" s="2">
        <v>1</v>
      </c>
      <c r="AX1070" s="2"/>
      <c r="AY1070" s="2"/>
      <c r="AZ1070" s="2">
        <v>1</v>
      </c>
      <c r="BA1070" s="2">
        <v>1</v>
      </c>
      <c r="BB1070" s="2">
        <v>1</v>
      </c>
      <c r="BC1070" s="2">
        <v>1</v>
      </c>
      <c r="BD1070" s="2" t="s">
        <v>3</v>
      </c>
      <c r="BE1070" s="2" t="s">
        <v>3</v>
      </c>
      <c r="BF1070" s="2" t="s">
        <v>3</v>
      </c>
      <c r="BG1070" s="2" t="s">
        <v>3</v>
      </c>
      <c r="BH1070" s="2">
        <v>0</v>
      </c>
      <c r="BI1070" s="2">
        <v>1</v>
      </c>
      <c r="BJ1070" s="2" t="s">
        <v>187</v>
      </c>
      <c r="BK1070" s="2"/>
      <c r="BL1070" s="2"/>
      <c r="BM1070" s="2">
        <v>11001</v>
      </c>
      <c r="BN1070" s="2">
        <v>0</v>
      </c>
      <c r="BO1070" s="2" t="s">
        <v>3</v>
      </c>
      <c r="BP1070" s="2">
        <v>0</v>
      </c>
      <c r="BQ1070" s="2">
        <v>2</v>
      </c>
      <c r="BR1070" s="2">
        <v>0</v>
      </c>
      <c r="BS1070" s="2">
        <v>1</v>
      </c>
      <c r="BT1070" s="2">
        <v>1</v>
      </c>
      <c r="BU1070" s="2">
        <v>1</v>
      </c>
      <c r="BV1070" s="2">
        <v>1</v>
      </c>
      <c r="BW1070" s="2">
        <v>1</v>
      </c>
      <c r="BX1070" s="2">
        <v>1</v>
      </c>
      <c r="BY1070" s="2" t="s">
        <v>3</v>
      </c>
      <c r="BZ1070" s="2">
        <v>123</v>
      </c>
      <c r="CA1070" s="2">
        <v>75</v>
      </c>
      <c r="CB1070" s="2" t="s">
        <v>3</v>
      </c>
      <c r="CC1070" s="2"/>
      <c r="CD1070" s="2"/>
      <c r="CE1070" s="2">
        <v>0</v>
      </c>
      <c r="CF1070" s="2">
        <v>0</v>
      </c>
      <c r="CG1070" s="2">
        <v>0</v>
      </c>
      <c r="CH1070" s="2">
        <v>85</v>
      </c>
      <c r="CI1070" s="2">
        <v>0</v>
      </c>
      <c r="CJ1070" s="2">
        <v>0</v>
      </c>
      <c r="CK1070" s="2">
        <v>0</v>
      </c>
      <c r="CL1070" s="2">
        <v>0</v>
      </c>
      <c r="CM1070" s="2">
        <v>0</v>
      </c>
      <c r="CN1070" s="2" t="s">
        <v>3</v>
      </c>
      <c r="CO1070" s="2">
        <v>0</v>
      </c>
      <c r="CP1070" s="2">
        <f t="shared" si="883"/>
        <v>2975</v>
      </c>
      <c r="CQ1070" s="2">
        <f t="shared" si="884"/>
        <v>0</v>
      </c>
      <c r="CR1070" s="2">
        <f t="shared" si="885"/>
        <v>44.25</v>
      </c>
      <c r="CS1070" s="2">
        <f t="shared" si="886"/>
        <v>17.28</v>
      </c>
      <c r="CT1070" s="2">
        <f t="shared" si="887"/>
        <v>316.48</v>
      </c>
      <c r="CU1070" s="2">
        <f t="shared" si="888"/>
        <v>0</v>
      </c>
      <c r="CV1070" s="2">
        <f t="shared" si="889"/>
        <v>39.51</v>
      </c>
      <c r="CW1070" s="2">
        <f t="shared" si="890"/>
        <v>1.27</v>
      </c>
      <c r="CX1070" s="2">
        <f t="shared" si="891"/>
        <v>0</v>
      </c>
      <c r="CY1070" s="2">
        <f>(((S1070+R1070)*AT1070)/100)</f>
        <v>3384.96</v>
      </c>
      <c r="CZ1070" s="2">
        <f>(((S1070+R1070)*AU1070)/100)</f>
        <v>2064</v>
      </c>
      <c r="DA1070" s="2"/>
      <c r="DB1070" s="2"/>
      <c r="DC1070" s="2" t="s">
        <v>3</v>
      </c>
      <c r="DD1070" s="2" t="s">
        <v>3</v>
      </c>
      <c r="DE1070" s="2" t="s">
        <v>3</v>
      </c>
      <c r="DF1070" s="2" t="s">
        <v>3</v>
      </c>
      <c r="DG1070" s="2" t="s">
        <v>3</v>
      </c>
      <c r="DH1070" s="2" t="s">
        <v>3</v>
      </c>
      <c r="DI1070" s="2" t="s">
        <v>3</v>
      </c>
      <c r="DJ1070" s="2" t="s">
        <v>3</v>
      </c>
      <c r="DK1070" s="2" t="s">
        <v>3</v>
      </c>
      <c r="DL1070" s="2" t="s">
        <v>3</v>
      </c>
      <c r="DM1070" s="2" t="s">
        <v>3</v>
      </c>
      <c r="DN1070" s="2">
        <v>0</v>
      </c>
      <c r="DO1070" s="2">
        <v>0</v>
      </c>
      <c r="DP1070" s="2">
        <v>1</v>
      </c>
      <c r="DQ1070" s="2">
        <v>1</v>
      </c>
      <c r="DR1070" s="2"/>
      <c r="DS1070" s="2"/>
      <c r="DT1070" s="2"/>
      <c r="DU1070" s="2">
        <v>1013</v>
      </c>
      <c r="DV1070" s="2" t="s">
        <v>186</v>
      </c>
      <c r="DW1070" s="2" t="s">
        <v>186</v>
      </c>
      <c r="DX1070" s="2">
        <v>1</v>
      </c>
      <c r="DY1070" s="2"/>
      <c r="DZ1070" s="2" t="s">
        <v>3</v>
      </c>
      <c r="EA1070" s="2" t="s">
        <v>3</v>
      </c>
      <c r="EB1070" s="2" t="s">
        <v>3</v>
      </c>
      <c r="EC1070" s="2" t="s">
        <v>3</v>
      </c>
      <c r="ED1070" s="2"/>
      <c r="EE1070" s="2">
        <v>54328965</v>
      </c>
      <c r="EF1070" s="2">
        <v>2</v>
      </c>
      <c r="EG1070" s="2" t="s">
        <v>21</v>
      </c>
      <c r="EH1070" s="2">
        <v>0</v>
      </c>
      <c r="EI1070" s="2" t="s">
        <v>3</v>
      </c>
      <c r="EJ1070" s="2">
        <v>1</v>
      </c>
      <c r="EK1070" s="2">
        <v>11001</v>
      </c>
      <c r="EL1070" s="2" t="s">
        <v>22</v>
      </c>
      <c r="EM1070" s="2" t="s">
        <v>23</v>
      </c>
      <c r="EN1070" s="2"/>
      <c r="EO1070" s="2" t="s">
        <v>3</v>
      </c>
      <c r="EP1070" s="2"/>
      <c r="EQ1070" s="2">
        <v>1441792</v>
      </c>
      <c r="ER1070" s="2">
        <v>1394.91</v>
      </c>
      <c r="ES1070" s="2">
        <v>1034.18</v>
      </c>
      <c r="ET1070" s="2">
        <v>44.25</v>
      </c>
      <c r="EU1070" s="2">
        <v>17.28</v>
      </c>
      <c r="EV1070" s="2">
        <v>316.48</v>
      </c>
      <c r="EW1070" s="2">
        <v>39.51</v>
      </c>
      <c r="EX1070" s="2">
        <v>1.27</v>
      </c>
      <c r="EY1070" s="2">
        <v>1</v>
      </c>
      <c r="EZ1070" s="2"/>
      <c r="FA1070" s="2"/>
      <c r="FB1070" s="2"/>
      <c r="FC1070" s="2"/>
      <c r="FD1070" s="2"/>
      <c r="FE1070" s="2"/>
      <c r="FF1070" s="2"/>
      <c r="FG1070" s="2"/>
      <c r="FH1070" s="2"/>
      <c r="FI1070" s="2"/>
      <c r="FJ1070" s="2"/>
      <c r="FK1070" s="2"/>
      <c r="FL1070" s="2"/>
      <c r="FM1070" s="2"/>
      <c r="FN1070" s="2"/>
      <c r="FO1070" s="2"/>
      <c r="FP1070" s="2"/>
      <c r="FQ1070" s="2">
        <v>0</v>
      </c>
      <c r="FR1070" s="2">
        <f t="shared" si="892"/>
        <v>0</v>
      </c>
      <c r="FS1070" s="2">
        <v>0</v>
      </c>
      <c r="FT1070" s="2"/>
      <c r="FU1070" s="2"/>
      <c r="FV1070" s="2"/>
      <c r="FW1070" s="2"/>
      <c r="FX1070" s="2">
        <v>123</v>
      </c>
      <c r="FY1070" s="2">
        <v>75</v>
      </c>
      <c r="FZ1070" s="2"/>
      <c r="GA1070" s="2" t="s">
        <v>3</v>
      </c>
      <c r="GB1070" s="2"/>
      <c r="GC1070" s="2"/>
      <c r="GD1070" s="2">
        <v>1</v>
      </c>
      <c r="GE1070" s="2"/>
      <c r="GF1070" s="2">
        <v>-1600289289</v>
      </c>
      <c r="GG1070" s="2">
        <v>2</v>
      </c>
      <c r="GH1070" s="2">
        <v>1</v>
      </c>
      <c r="GI1070" s="2">
        <v>-2</v>
      </c>
      <c r="GJ1070" s="2">
        <v>0</v>
      </c>
      <c r="GK1070" s="2">
        <v>0</v>
      </c>
      <c r="GL1070" s="2">
        <f t="shared" si="893"/>
        <v>0</v>
      </c>
      <c r="GM1070" s="2">
        <f t="shared" si="894"/>
        <v>8424</v>
      </c>
      <c r="GN1070" s="2">
        <f t="shared" si="895"/>
        <v>8424</v>
      </c>
      <c r="GO1070" s="2">
        <f t="shared" si="896"/>
        <v>0</v>
      </c>
      <c r="GP1070" s="2">
        <f t="shared" si="897"/>
        <v>0</v>
      </c>
      <c r="GQ1070" s="2"/>
      <c r="GR1070" s="2">
        <v>0</v>
      </c>
      <c r="GS1070" s="2">
        <v>3</v>
      </c>
      <c r="GT1070" s="2">
        <v>0</v>
      </c>
      <c r="GU1070" s="2" t="s">
        <v>3</v>
      </c>
      <c r="GV1070" s="2">
        <f t="shared" si="898"/>
        <v>0</v>
      </c>
      <c r="GW1070" s="2">
        <v>1</v>
      </c>
      <c r="GX1070" s="2">
        <f t="shared" si="899"/>
        <v>0</v>
      </c>
      <c r="GY1070" s="2"/>
      <c r="GZ1070" s="2"/>
      <c r="HA1070" s="2">
        <v>0</v>
      </c>
      <c r="HB1070" s="2">
        <v>0</v>
      </c>
      <c r="HC1070" s="2">
        <f t="shared" si="900"/>
        <v>0</v>
      </c>
      <c r="HD1070" s="2"/>
      <c r="HE1070" s="2" t="s">
        <v>3</v>
      </c>
      <c r="HF1070" s="2" t="s">
        <v>3</v>
      </c>
      <c r="HG1070" s="2"/>
      <c r="HH1070" s="2"/>
      <c r="HI1070" s="2"/>
      <c r="HJ1070" s="2"/>
      <c r="HK1070" s="2"/>
      <c r="HL1070" s="2"/>
      <c r="HM1070" s="2" t="s">
        <v>3</v>
      </c>
      <c r="HN1070" s="2" t="s">
        <v>24</v>
      </c>
      <c r="HO1070" s="2" t="s">
        <v>25</v>
      </c>
      <c r="HP1070" s="2" t="s">
        <v>22</v>
      </c>
      <c r="HQ1070" s="2" t="s">
        <v>22</v>
      </c>
      <c r="HR1070" s="2"/>
      <c r="HS1070" s="2"/>
      <c r="HT1070" s="2"/>
      <c r="HU1070" s="2"/>
      <c r="HV1070" s="2"/>
      <c r="HW1070" s="2"/>
      <c r="HX1070" s="2"/>
      <c r="HY1070" s="2"/>
      <c r="HZ1070" s="2"/>
      <c r="IA1070" s="2"/>
      <c r="IB1070" s="2"/>
      <c r="IC1070" s="2"/>
      <c r="ID1070" s="2"/>
      <c r="IE1070" s="2"/>
      <c r="IF1070" s="2"/>
      <c r="IG1070" s="2"/>
      <c r="IH1070" s="2"/>
      <c r="II1070" s="2"/>
      <c r="IJ1070" s="2"/>
      <c r="IK1070" s="2">
        <v>0</v>
      </c>
      <c r="IL1070" s="2"/>
      <c r="IM1070" s="2"/>
      <c r="IN1070" s="2"/>
      <c r="IO1070" s="2"/>
      <c r="IP1070" s="2"/>
      <c r="IQ1070" s="2"/>
      <c r="IR1070" s="2"/>
      <c r="IS1070" s="2"/>
      <c r="IT1070" s="2"/>
      <c r="IU1070" s="2"/>
    </row>
    <row r="1071" spans="1:255" x14ac:dyDescent="0.2">
      <c r="A1071">
        <v>17</v>
      </c>
      <c r="B1071">
        <v>1</v>
      </c>
      <c r="C1071">
        <f>ROW(SmtRes!A934)</f>
        <v>934</v>
      </c>
      <c r="D1071">
        <f>ROW(EtalonRes!A946)</f>
        <v>946</v>
      </c>
      <c r="E1071" t="s">
        <v>542</v>
      </c>
      <c r="F1071" t="s">
        <v>184</v>
      </c>
      <c r="G1071" t="s">
        <v>247</v>
      </c>
      <c r="H1071" t="s">
        <v>186</v>
      </c>
      <c r="I1071">
        <f>'1.Лок.смета.и.Акт'!E119</f>
        <v>8.2460000000000004</v>
      </c>
      <c r="J1071">
        <v>0</v>
      </c>
      <c r="K1071">
        <v>8.2460000000000004</v>
      </c>
      <c r="L1071">
        <v>16.492000000000001</v>
      </c>
      <c r="M1071">
        <v>0</v>
      </c>
      <c r="N1071">
        <f t="shared" si="863"/>
        <v>16.492000000000001</v>
      </c>
      <c r="O1071">
        <f t="shared" si="864"/>
        <v>69043</v>
      </c>
      <c r="P1071">
        <f t="shared" si="865"/>
        <v>0</v>
      </c>
      <c r="Q1071">
        <f t="shared" si="866"/>
        <v>2861</v>
      </c>
      <c r="R1071">
        <f t="shared" si="867"/>
        <v>2821</v>
      </c>
      <c r="S1071">
        <f t="shared" si="868"/>
        <v>66182</v>
      </c>
      <c r="T1071">
        <f t="shared" si="869"/>
        <v>0</v>
      </c>
      <c r="U1071" t="e">
        <f t="shared" si="870"/>
        <v>#REF!</v>
      </c>
      <c r="V1071">
        <f t="shared" si="871"/>
        <v>10.472420000000001</v>
      </c>
      <c r="W1071">
        <f t="shared" si="872"/>
        <v>0</v>
      </c>
      <c r="X1071" t="e">
        <f t="shared" si="873"/>
        <v>#REF!</v>
      </c>
      <c r="Y1071" t="e">
        <f t="shared" si="874"/>
        <v>#REF!</v>
      </c>
      <c r="AA1071">
        <v>69726884</v>
      </c>
      <c r="AB1071">
        <f t="shared" si="875"/>
        <v>360.73</v>
      </c>
      <c r="AC1071">
        <f>ROUND((ES1071+(SUM(SmtRes!BC929:'SmtRes'!BC934)+SUM(EtalonRes!AL941:'EtalonRes'!AL946))),2)</f>
        <v>0</v>
      </c>
      <c r="AD1071">
        <f t="shared" si="876"/>
        <v>44.25</v>
      </c>
      <c r="AE1071">
        <f t="shared" si="877"/>
        <v>17.28</v>
      </c>
      <c r="AF1071">
        <f t="shared" si="878"/>
        <v>316.48</v>
      </c>
      <c r="AG1071">
        <f t="shared" si="879"/>
        <v>0</v>
      </c>
      <c r="AH1071" t="e">
        <f t="shared" si="880"/>
        <v>#REF!</v>
      </c>
      <c r="AI1071">
        <f t="shared" si="881"/>
        <v>1.27</v>
      </c>
      <c r="AJ1071">
        <f t="shared" si="882"/>
        <v>0</v>
      </c>
      <c r="AK1071">
        <v>1394.91</v>
      </c>
      <c r="AL1071">
        <v>1034.18</v>
      </c>
      <c r="AM1071">
        <v>44.25</v>
      </c>
      <c r="AN1071">
        <v>17.28</v>
      </c>
      <c r="AO1071">
        <v>316.48</v>
      </c>
      <c r="AP1071">
        <v>0</v>
      </c>
      <c r="AQ1071" t="e">
        <f>'1.Лок.смета.и.Акт'!#REF!</f>
        <v>#REF!</v>
      </c>
      <c r="AR1071">
        <v>1.27</v>
      </c>
      <c r="AS1071">
        <v>0</v>
      </c>
      <c r="AT1071">
        <v>117</v>
      </c>
      <c r="AU1071">
        <v>64</v>
      </c>
      <c r="AV1071">
        <v>1</v>
      </c>
      <c r="AW1071">
        <v>1</v>
      </c>
      <c r="AZ1071">
        <v>1</v>
      </c>
      <c r="BA1071">
        <v>25.36</v>
      </c>
      <c r="BB1071">
        <v>7.84</v>
      </c>
      <c r="BC1071">
        <v>7.56</v>
      </c>
      <c r="BD1071" t="s">
        <v>3</v>
      </c>
      <c r="BE1071" t="s">
        <v>3</v>
      </c>
      <c r="BF1071" t="s">
        <v>3</v>
      </c>
      <c r="BG1071" t="s">
        <v>3</v>
      </c>
      <c r="BH1071">
        <v>0</v>
      </c>
      <c r="BI1071">
        <v>1</v>
      </c>
      <c r="BJ1071" t="s">
        <v>187</v>
      </c>
      <c r="BM1071">
        <v>11001</v>
      </c>
      <c r="BN1071">
        <v>0</v>
      </c>
      <c r="BO1071" t="s">
        <v>184</v>
      </c>
      <c r="BP1071">
        <v>1</v>
      </c>
      <c r="BQ1071">
        <v>2</v>
      </c>
      <c r="BR1071">
        <v>0</v>
      </c>
      <c r="BS1071">
        <v>19.8</v>
      </c>
      <c r="BT1071">
        <v>1</v>
      </c>
      <c r="BU1071">
        <v>1</v>
      </c>
      <c r="BV1071">
        <v>1</v>
      </c>
      <c r="BW1071">
        <v>1</v>
      </c>
      <c r="BX1071">
        <v>1</v>
      </c>
      <c r="BY1071" t="s">
        <v>3</v>
      </c>
      <c r="BZ1071" t="e">
        <f>'1.Лок.смета.и.Акт'!#REF!</f>
        <v>#REF!</v>
      </c>
      <c r="CA1071" t="e">
        <f>'1.Лок.смета.и.Акт'!#REF!</f>
        <v>#REF!</v>
      </c>
      <c r="CB1071" t="s">
        <v>3</v>
      </c>
      <c r="CE1071">
        <v>0</v>
      </c>
      <c r="CF1071">
        <v>0</v>
      </c>
      <c r="CG1071">
        <v>0</v>
      </c>
      <c r="CH1071">
        <v>85</v>
      </c>
      <c r="CI1071">
        <v>0</v>
      </c>
      <c r="CJ1071">
        <v>0</v>
      </c>
      <c r="CK1071">
        <v>0</v>
      </c>
      <c r="CL1071">
        <v>0</v>
      </c>
      <c r="CM1071">
        <v>0</v>
      </c>
      <c r="CN1071" t="s">
        <v>3</v>
      </c>
      <c r="CO1071">
        <v>0</v>
      </c>
      <c r="CP1071">
        <f t="shared" si="883"/>
        <v>69043</v>
      </c>
      <c r="CQ1071">
        <f t="shared" si="884"/>
        <v>0</v>
      </c>
      <c r="CR1071">
        <f t="shared" si="885"/>
        <v>346.92</v>
      </c>
      <c r="CS1071">
        <f t="shared" si="886"/>
        <v>342.14400000000006</v>
      </c>
      <c r="CT1071">
        <f t="shared" si="887"/>
        <v>8025.9328000000005</v>
      </c>
      <c r="CU1071">
        <f t="shared" si="888"/>
        <v>0</v>
      </c>
      <c r="CV1071" t="e">
        <f t="shared" si="889"/>
        <v>#REF!</v>
      </c>
      <c r="CW1071">
        <f t="shared" si="890"/>
        <v>1.27</v>
      </c>
      <c r="CX1071">
        <f t="shared" si="891"/>
        <v>0</v>
      </c>
      <c r="CY1071" t="e">
        <f>(S1071+R1071)*(BZ1071/100)</f>
        <v>#REF!</v>
      </c>
      <c r="CZ1071" t="e">
        <f>(S1071+R1071)*(CA1071/100)</f>
        <v>#REF!</v>
      </c>
      <c r="DC1071" t="s">
        <v>3</v>
      </c>
      <c r="DD1071" t="s">
        <v>3</v>
      </c>
      <c r="DE1071" t="s">
        <v>3</v>
      </c>
      <c r="DF1071" t="s">
        <v>3</v>
      </c>
      <c r="DG1071" t="s">
        <v>3</v>
      </c>
      <c r="DH1071" t="s">
        <v>3</v>
      </c>
      <c r="DI1071" t="s">
        <v>3</v>
      </c>
      <c r="DJ1071" t="s">
        <v>3</v>
      </c>
      <c r="DK1071" t="s">
        <v>3</v>
      </c>
      <c r="DL1071" t="s">
        <v>3</v>
      </c>
      <c r="DM1071" t="s">
        <v>3</v>
      </c>
      <c r="DN1071">
        <v>123</v>
      </c>
      <c r="DO1071">
        <v>75</v>
      </c>
      <c r="DP1071">
        <v>1</v>
      </c>
      <c r="DQ1071">
        <v>1</v>
      </c>
      <c r="DU1071">
        <v>1013</v>
      </c>
      <c r="DV1071" t="s">
        <v>186</v>
      </c>
      <c r="DW1071" t="str">
        <f>'1.Лок.смета.и.Акт'!D119</f>
        <v>100 м2 стяжки</v>
      </c>
      <c r="DX1071">
        <v>1</v>
      </c>
      <c r="DZ1071" t="s">
        <v>3</v>
      </c>
      <c r="EA1071" t="s">
        <v>3</v>
      </c>
      <c r="EB1071" t="s">
        <v>3</v>
      </c>
      <c r="EC1071" t="s">
        <v>3</v>
      </c>
      <c r="EE1071">
        <v>54328965</v>
      </c>
      <c r="EF1071">
        <v>2</v>
      </c>
      <c r="EG1071" t="s">
        <v>21</v>
      </c>
      <c r="EH1071">
        <v>0</v>
      </c>
      <c r="EI1071" t="s">
        <v>3</v>
      </c>
      <c r="EJ1071">
        <v>1</v>
      </c>
      <c r="EK1071">
        <v>11001</v>
      </c>
      <c r="EL1071" t="s">
        <v>22</v>
      </c>
      <c r="EM1071" t="s">
        <v>23</v>
      </c>
      <c r="EO1071" t="s">
        <v>3</v>
      </c>
      <c r="EQ1071">
        <v>1441792</v>
      </c>
      <c r="ER1071">
        <v>1394.91</v>
      </c>
      <c r="ES1071">
        <v>1034.18</v>
      </c>
      <c r="ET1071">
        <v>44.25</v>
      </c>
      <c r="EU1071">
        <v>17.28</v>
      </c>
      <c r="EV1071">
        <v>316.48</v>
      </c>
      <c r="EW1071" t="e">
        <f>'1.Лок.смета.и.Акт'!#REF!</f>
        <v>#REF!</v>
      </c>
      <c r="EX1071">
        <v>1.27</v>
      </c>
      <c r="EY1071">
        <v>1</v>
      </c>
      <c r="FQ1071">
        <v>0</v>
      </c>
      <c r="FR1071">
        <f t="shared" si="892"/>
        <v>0</v>
      </c>
      <c r="FS1071">
        <v>0</v>
      </c>
      <c r="FX1071">
        <v>123</v>
      </c>
      <c r="FY1071">
        <v>75</v>
      </c>
      <c r="GA1071" t="s">
        <v>3</v>
      </c>
      <c r="GD1071">
        <v>1</v>
      </c>
      <c r="GF1071">
        <v>-1600289289</v>
      </c>
      <c r="GG1071">
        <v>2</v>
      </c>
      <c r="GH1071">
        <v>1</v>
      </c>
      <c r="GI1071">
        <v>2</v>
      </c>
      <c r="GJ1071">
        <v>0</v>
      </c>
      <c r="GK1071">
        <v>0</v>
      </c>
      <c r="GL1071">
        <f t="shared" si="893"/>
        <v>0</v>
      </c>
      <c r="GM1071" t="e">
        <f t="shared" si="894"/>
        <v>#REF!</v>
      </c>
      <c r="GN1071" t="e">
        <f t="shared" si="895"/>
        <v>#REF!</v>
      </c>
      <c r="GO1071">
        <f t="shared" si="896"/>
        <v>0</v>
      </c>
      <c r="GP1071">
        <f t="shared" si="897"/>
        <v>0</v>
      </c>
      <c r="GR1071">
        <v>0</v>
      </c>
      <c r="GS1071">
        <v>3</v>
      </c>
      <c r="GT1071">
        <v>0</v>
      </c>
      <c r="GU1071" t="s">
        <v>3</v>
      </c>
      <c r="GV1071">
        <f t="shared" si="898"/>
        <v>0</v>
      </c>
      <c r="GW1071">
        <v>1015.2</v>
      </c>
      <c r="GX1071">
        <f t="shared" si="899"/>
        <v>0</v>
      </c>
      <c r="HA1071">
        <v>0</v>
      </c>
      <c r="HB1071">
        <v>0</v>
      </c>
      <c r="HC1071">
        <f t="shared" si="900"/>
        <v>0</v>
      </c>
      <c r="HE1071" t="s">
        <v>3</v>
      </c>
      <c r="HF1071" t="s">
        <v>3</v>
      </c>
      <c r="HM1071" t="s">
        <v>3</v>
      </c>
      <c r="HN1071" t="s">
        <v>24</v>
      </c>
      <c r="HO1071" t="s">
        <v>25</v>
      </c>
      <c r="HP1071" t="s">
        <v>22</v>
      </c>
      <c r="HQ1071" t="s">
        <v>22</v>
      </c>
      <c r="IK1071">
        <v>0</v>
      </c>
    </row>
    <row r="1072" spans="1:255" x14ac:dyDescent="0.2">
      <c r="A1072" s="2">
        <v>18</v>
      </c>
      <c r="B1072" s="2">
        <v>1</v>
      </c>
      <c r="C1072" s="2">
        <v>928</v>
      </c>
      <c r="D1072" s="2"/>
      <c r="E1072" s="2" t="s">
        <v>543</v>
      </c>
      <c r="F1072" s="2" t="s">
        <v>189</v>
      </c>
      <c r="G1072" s="2" t="s">
        <v>190</v>
      </c>
      <c r="H1072" s="2" t="s">
        <v>40</v>
      </c>
      <c r="I1072" s="2">
        <f>I1070*J1072</f>
        <v>16.821840000000002</v>
      </c>
      <c r="J1072" s="2">
        <v>2.04</v>
      </c>
      <c r="K1072" s="2">
        <v>2.04</v>
      </c>
      <c r="L1072" s="2">
        <v>33.643680000000003</v>
      </c>
      <c r="M1072" s="2">
        <v>0</v>
      </c>
      <c r="N1072" s="2">
        <f t="shared" si="863"/>
        <v>33.643700000000003</v>
      </c>
      <c r="O1072" s="2">
        <f t="shared" si="864"/>
        <v>14587</v>
      </c>
      <c r="P1072" s="2">
        <f t="shared" si="865"/>
        <v>14587</v>
      </c>
      <c r="Q1072" s="2">
        <f t="shared" si="866"/>
        <v>0</v>
      </c>
      <c r="R1072" s="2">
        <f t="shared" si="867"/>
        <v>0</v>
      </c>
      <c r="S1072" s="2">
        <f t="shared" si="868"/>
        <v>0</v>
      </c>
      <c r="T1072" s="2">
        <f t="shared" si="869"/>
        <v>0</v>
      </c>
      <c r="U1072" s="2">
        <f t="shared" si="870"/>
        <v>0</v>
      </c>
      <c r="V1072" s="2">
        <f t="shared" si="871"/>
        <v>0</v>
      </c>
      <c r="W1072" s="2">
        <f t="shared" si="872"/>
        <v>0</v>
      </c>
      <c r="X1072" s="2">
        <f t="shared" si="873"/>
        <v>0</v>
      </c>
      <c r="Y1072" s="2">
        <f t="shared" si="874"/>
        <v>0</v>
      </c>
      <c r="Z1072" s="2"/>
      <c r="AA1072" s="2">
        <v>69726971</v>
      </c>
      <c r="AB1072" s="2">
        <f t="shared" si="875"/>
        <v>867.14</v>
      </c>
      <c r="AC1072" s="2">
        <f>ROUND((ES1072),2)</f>
        <v>867.14</v>
      </c>
      <c r="AD1072" s="2">
        <f t="shared" si="876"/>
        <v>0</v>
      </c>
      <c r="AE1072" s="2">
        <f t="shared" si="877"/>
        <v>0</v>
      </c>
      <c r="AF1072" s="2">
        <f t="shared" si="878"/>
        <v>0</v>
      </c>
      <c r="AG1072" s="2">
        <f t="shared" si="879"/>
        <v>0</v>
      </c>
      <c r="AH1072" s="2">
        <f t="shared" si="880"/>
        <v>0</v>
      </c>
      <c r="AI1072" s="2">
        <f t="shared" si="881"/>
        <v>0</v>
      </c>
      <c r="AJ1072" s="2">
        <f t="shared" si="882"/>
        <v>0</v>
      </c>
      <c r="AK1072" s="2">
        <v>867.14</v>
      </c>
      <c r="AL1072" s="2">
        <v>867.14</v>
      </c>
      <c r="AM1072" s="2">
        <v>0</v>
      </c>
      <c r="AN1072" s="2">
        <v>0</v>
      </c>
      <c r="AO1072" s="2">
        <v>0</v>
      </c>
      <c r="AP1072" s="2">
        <v>0</v>
      </c>
      <c r="AQ1072" s="2">
        <v>0</v>
      </c>
      <c r="AR1072" s="2">
        <v>0</v>
      </c>
      <c r="AS1072" s="2">
        <v>0</v>
      </c>
      <c r="AT1072" s="2">
        <v>0</v>
      </c>
      <c r="AU1072" s="2">
        <v>0</v>
      </c>
      <c r="AV1072" s="2">
        <v>1</v>
      </c>
      <c r="AW1072" s="2">
        <v>1</v>
      </c>
      <c r="AX1072" s="2"/>
      <c r="AY1072" s="2"/>
      <c r="AZ1072" s="2">
        <v>1</v>
      </c>
      <c r="BA1072" s="2">
        <v>1</v>
      </c>
      <c r="BB1072" s="2">
        <v>1</v>
      </c>
      <c r="BC1072" s="2">
        <v>1</v>
      </c>
      <c r="BD1072" s="2" t="s">
        <v>3</v>
      </c>
      <c r="BE1072" s="2" t="s">
        <v>3</v>
      </c>
      <c r="BF1072" s="2" t="s">
        <v>3</v>
      </c>
      <c r="BG1072" s="2" t="s">
        <v>3</v>
      </c>
      <c r="BH1072" s="2">
        <v>3</v>
      </c>
      <c r="BI1072" s="2">
        <v>1</v>
      </c>
      <c r="BJ1072" s="2" t="s">
        <v>191</v>
      </c>
      <c r="BK1072" s="2"/>
      <c r="BL1072" s="2"/>
      <c r="BM1072" s="2">
        <v>500003</v>
      </c>
      <c r="BN1072" s="2">
        <v>0</v>
      </c>
      <c r="BO1072" s="2" t="s">
        <v>3</v>
      </c>
      <c r="BP1072" s="2">
        <v>0</v>
      </c>
      <c r="BQ1072" s="2">
        <v>13</v>
      </c>
      <c r="BR1072" s="2">
        <v>0</v>
      </c>
      <c r="BS1072" s="2">
        <v>1</v>
      </c>
      <c r="BT1072" s="2">
        <v>1</v>
      </c>
      <c r="BU1072" s="2">
        <v>1</v>
      </c>
      <c r="BV1072" s="2">
        <v>1</v>
      </c>
      <c r="BW1072" s="2">
        <v>1</v>
      </c>
      <c r="BX1072" s="2">
        <v>1</v>
      </c>
      <c r="BY1072" s="2" t="s">
        <v>3</v>
      </c>
      <c r="BZ1072" s="2">
        <v>0</v>
      </c>
      <c r="CA1072" s="2">
        <v>0</v>
      </c>
      <c r="CB1072" s="2" t="s">
        <v>3</v>
      </c>
      <c r="CC1072" s="2"/>
      <c r="CD1072" s="2"/>
      <c r="CE1072" s="2">
        <v>0</v>
      </c>
      <c r="CF1072" s="2">
        <v>0</v>
      </c>
      <c r="CG1072" s="2">
        <v>0</v>
      </c>
      <c r="CH1072" s="2">
        <v>85</v>
      </c>
      <c r="CI1072" s="2">
        <v>1</v>
      </c>
      <c r="CJ1072" s="2">
        <v>0</v>
      </c>
      <c r="CK1072" s="2">
        <v>0</v>
      </c>
      <c r="CL1072" s="2">
        <v>0</v>
      </c>
      <c r="CM1072" s="2">
        <v>0</v>
      </c>
      <c r="CN1072" s="2" t="s">
        <v>3</v>
      </c>
      <c r="CO1072" s="2">
        <v>0</v>
      </c>
      <c r="CP1072" s="2">
        <f t="shared" si="883"/>
        <v>14587</v>
      </c>
      <c r="CQ1072" s="2">
        <f t="shared" si="884"/>
        <v>867.14</v>
      </c>
      <c r="CR1072" s="2">
        <f t="shared" si="885"/>
        <v>0</v>
      </c>
      <c r="CS1072" s="2">
        <f t="shared" si="886"/>
        <v>0</v>
      </c>
      <c r="CT1072" s="2">
        <f t="shared" si="887"/>
        <v>0</v>
      </c>
      <c r="CU1072" s="2">
        <f t="shared" si="888"/>
        <v>0</v>
      </c>
      <c r="CV1072" s="2">
        <f t="shared" si="889"/>
        <v>0</v>
      </c>
      <c r="CW1072" s="2">
        <f t="shared" si="890"/>
        <v>0</v>
      </c>
      <c r="CX1072" s="2">
        <f t="shared" si="891"/>
        <v>0</v>
      </c>
      <c r="CY1072" s="2">
        <f>(((S1072+R1072)*AT1072)/100)</f>
        <v>0</v>
      </c>
      <c r="CZ1072" s="2">
        <f>(((S1072+R1072)*AU1072)/100)</f>
        <v>0</v>
      </c>
      <c r="DA1072" s="2"/>
      <c r="DB1072" s="2"/>
      <c r="DC1072" s="2" t="s">
        <v>3</v>
      </c>
      <c r="DD1072" s="2" t="s">
        <v>3</v>
      </c>
      <c r="DE1072" s="2" t="s">
        <v>3</v>
      </c>
      <c r="DF1072" s="2" t="s">
        <v>3</v>
      </c>
      <c r="DG1072" s="2" t="s">
        <v>3</v>
      </c>
      <c r="DH1072" s="2" t="s">
        <v>3</v>
      </c>
      <c r="DI1072" s="2" t="s">
        <v>3</v>
      </c>
      <c r="DJ1072" s="2" t="s">
        <v>3</v>
      </c>
      <c r="DK1072" s="2" t="s">
        <v>3</v>
      </c>
      <c r="DL1072" s="2" t="s">
        <v>3</v>
      </c>
      <c r="DM1072" s="2" t="s">
        <v>3</v>
      </c>
      <c r="DN1072" s="2">
        <v>0</v>
      </c>
      <c r="DO1072" s="2">
        <v>0</v>
      </c>
      <c r="DP1072" s="2">
        <v>1</v>
      </c>
      <c r="DQ1072" s="2">
        <v>1</v>
      </c>
      <c r="DR1072" s="2"/>
      <c r="DS1072" s="2"/>
      <c r="DT1072" s="2"/>
      <c r="DU1072" s="2">
        <v>1007</v>
      </c>
      <c r="DV1072" s="2" t="s">
        <v>40</v>
      </c>
      <c r="DW1072" s="2" t="s">
        <v>40</v>
      </c>
      <c r="DX1072" s="2">
        <v>1</v>
      </c>
      <c r="DY1072" s="2"/>
      <c r="DZ1072" s="2" t="s">
        <v>3</v>
      </c>
      <c r="EA1072" s="2" t="s">
        <v>3</v>
      </c>
      <c r="EB1072" s="2" t="s">
        <v>3</v>
      </c>
      <c r="EC1072" s="2" t="s">
        <v>3</v>
      </c>
      <c r="ED1072" s="2"/>
      <c r="EE1072" s="2">
        <v>54329104</v>
      </c>
      <c r="EF1072" s="2">
        <v>13</v>
      </c>
      <c r="EG1072" s="2" t="s">
        <v>42</v>
      </c>
      <c r="EH1072" s="2">
        <v>0</v>
      </c>
      <c r="EI1072" s="2" t="s">
        <v>3</v>
      </c>
      <c r="EJ1072" s="2">
        <v>1</v>
      </c>
      <c r="EK1072" s="2">
        <v>500003</v>
      </c>
      <c r="EL1072" s="2" t="s">
        <v>43</v>
      </c>
      <c r="EM1072" s="2" t="s">
        <v>44</v>
      </c>
      <c r="EN1072" s="2"/>
      <c r="EO1072" s="2" t="s">
        <v>3</v>
      </c>
      <c r="EP1072" s="2"/>
      <c r="EQ1072" s="2">
        <v>0</v>
      </c>
      <c r="ER1072" s="2">
        <v>867.14</v>
      </c>
      <c r="ES1072" s="2">
        <v>867.14</v>
      </c>
      <c r="ET1072" s="2">
        <v>0</v>
      </c>
      <c r="EU1072" s="2">
        <v>0</v>
      </c>
      <c r="EV1072" s="2">
        <v>0</v>
      </c>
      <c r="EW1072" s="2">
        <v>0</v>
      </c>
      <c r="EX1072" s="2">
        <v>0</v>
      </c>
      <c r="EY1072" s="2"/>
      <c r="EZ1072" s="2"/>
      <c r="FA1072" s="2"/>
      <c r="FB1072" s="2"/>
      <c r="FC1072" s="2"/>
      <c r="FD1072" s="2"/>
      <c r="FE1072" s="2"/>
      <c r="FF1072" s="2"/>
      <c r="FG1072" s="2"/>
      <c r="FH1072" s="2"/>
      <c r="FI1072" s="2"/>
      <c r="FJ1072" s="2"/>
      <c r="FK1072" s="2"/>
      <c r="FL1072" s="2"/>
      <c r="FM1072" s="2"/>
      <c r="FN1072" s="2"/>
      <c r="FO1072" s="2"/>
      <c r="FP1072" s="2"/>
      <c r="FQ1072" s="2">
        <v>0</v>
      </c>
      <c r="FR1072" s="2">
        <f t="shared" si="892"/>
        <v>0</v>
      </c>
      <c r="FS1072" s="2">
        <v>0</v>
      </c>
      <c r="FT1072" s="2"/>
      <c r="FU1072" s="2"/>
      <c r="FV1072" s="2"/>
      <c r="FW1072" s="2"/>
      <c r="FX1072" s="2">
        <v>0</v>
      </c>
      <c r="FY1072" s="2">
        <v>0</v>
      </c>
      <c r="FZ1072" s="2"/>
      <c r="GA1072" s="2" t="s">
        <v>3</v>
      </c>
      <c r="GB1072" s="2"/>
      <c r="GC1072" s="2"/>
      <c r="GD1072" s="2">
        <v>1</v>
      </c>
      <c r="GE1072" s="2"/>
      <c r="GF1072" s="2">
        <v>1799260510</v>
      </c>
      <c r="GG1072" s="2">
        <v>2</v>
      </c>
      <c r="GH1072" s="2">
        <v>1</v>
      </c>
      <c r="GI1072" s="2">
        <v>-2</v>
      </c>
      <c r="GJ1072" s="2">
        <v>0</v>
      </c>
      <c r="GK1072" s="2">
        <v>0</v>
      </c>
      <c r="GL1072" s="2">
        <f t="shared" si="893"/>
        <v>0</v>
      </c>
      <c r="GM1072" s="2">
        <f t="shared" si="894"/>
        <v>14587</v>
      </c>
      <c r="GN1072" s="2">
        <f t="shared" si="895"/>
        <v>14587</v>
      </c>
      <c r="GO1072" s="2">
        <f t="shared" si="896"/>
        <v>0</v>
      </c>
      <c r="GP1072" s="2">
        <f t="shared" si="897"/>
        <v>0</v>
      </c>
      <c r="GQ1072" s="2"/>
      <c r="GR1072" s="2">
        <v>0</v>
      </c>
      <c r="GS1072" s="2">
        <v>3</v>
      </c>
      <c r="GT1072" s="2">
        <v>0</v>
      </c>
      <c r="GU1072" s="2" t="s">
        <v>3</v>
      </c>
      <c r="GV1072" s="2">
        <f t="shared" si="898"/>
        <v>0</v>
      </c>
      <c r="GW1072" s="2">
        <v>1</v>
      </c>
      <c r="GX1072" s="2">
        <f t="shared" si="899"/>
        <v>0</v>
      </c>
      <c r="GY1072" s="2"/>
      <c r="GZ1072" s="2"/>
      <c r="HA1072" s="2">
        <v>0</v>
      </c>
      <c r="HB1072" s="2">
        <v>0</v>
      </c>
      <c r="HC1072" s="2">
        <f t="shared" si="900"/>
        <v>0</v>
      </c>
      <c r="HD1072" s="2"/>
      <c r="HE1072" s="2" t="s">
        <v>3</v>
      </c>
      <c r="HF1072" s="2" t="s">
        <v>3</v>
      </c>
      <c r="HG1072" s="2"/>
      <c r="HH1072" s="2"/>
      <c r="HI1072" s="2"/>
      <c r="HJ1072" s="2"/>
      <c r="HK1072" s="2"/>
      <c r="HL1072" s="2"/>
      <c r="HM1072" s="2" t="s">
        <v>3</v>
      </c>
      <c r="HN1072" s="2" t="s">
        <v>3</v>
      </c>
      <c r="HO1072" s="2" t="s">
        <v>3</v>
      </c>
      <c r="HP1072" s="2" t="s">
        <v>3</v>
      </c>
      <c r="HQ1072" s="2" t="s">
        <v>3</v>
      </c>
      <c r="HR1072" s="2"/>
      <c r="HS1072" s="2"/>
      <c r="HT1072" s="2"/>
      <c r="HU1072" s="2"/>
      <c r="HV1072" s="2"/>
      <c r="HW1072" s="2"/>
      <c r="HX1072" s="2"/>
      <c r="HY1072" s="2"/>
      <c r="HZ1072" s="2"/>
      <c r="IA1072" s="2"/>
      <c r="IB1072" s="2"/>
      <c r="IC1072" s="2"/>
      <c r="ID1072" s="2"/>
      <c r="IE1072" s="2"/>
      <c r="IF1072" s="2"/>
      <c r="IG1072" s="2"/>
      <c r="IH1072" s="2"/>
      <c r="II1072" s="2"/>
      <c r="IJ1072" s="2"/>
      <c r="IK1072" s="2">
        <v>0</v>
      </c>
      <c r="IL1072" s="2"/>
      <c r="IM1072" s="2"/>
      <c r="IN1072" s="2"/>
      <c r="IO1072" s="2"/>
      <c r="IP1072" s="2"/>
      <c r="IQ1072" s="2"/>
      <c r="IR1072" s="2"/>
      <c r="IS1072" s="2"/>
      <c r="IT1072" s="2"/>
      <c r="IU1072" s="2"/>
    </row>
    <row r="1073" spans="1:255" x14ac:dyDescent="0.2">
      <c r="A1073">
        <v>18</v>
      </c>
      <c r="B1073">
        <v>1</v>
      </c>
      <c r="C1073">
        <v>934</v>
      </c>
      <c r="E1073" t="s">
        <v>543</v>
      </c>
      <c r="F1073" t="e">
        <f>'1.Лок.смета.и.Акт'!#REF!</f>
        <v>#REF!</v>
      </c>
      <c r="G1073" t="s">
        <v>190</v>
      </c>
      <c r="H1073" t="s">
        <v>40</v>
      </c>
      <c r="I1073">
        <f>I1071*J1073</f>
        <v>16.821840000000002</v>
      </c>
      <c r="J1073">
        <v>2.04</v>
      </c>
      <c r="K1073">
        <v>2.04</v>
      </c>
      <c r="L1073">
        <v>33.643680000000003</v>
      </c>
      <c r="M1073">
        <v>0</v>
      </c>
      <c r="N1073">
        <f t="shared" si="863"/>
        <v>33.643700000000003</v>
      </c>
      <c r="O1073">
        <f t="shared" si="864"/>
        <v>109719</v>
      </c>
      <c r="P1073">
        <f t="shared" si="865"/>
        <v>109719</v>
      </c>
      <c r="Q1073">
        <f t="shared" si="866"/>
        <v>0</v>
      </c>
      <c r="R1073">
        <f t="shared" si="867"/>
        <v>0</v>
      </c>
      <c r="S1073">
        <f t="shared" si="868"/>
        <v>0</v>
      </c>
      <c r="T1073">
        <f t="shared" si="869"/>
        <v>0</v>
      </c>
      <c r="U1073">
        <f t="shared" si="870"/>
        <v>0</v>
      </c>
      <c r="V1073">
        <f t="shared" si="871"/>
        <v>0</v>
      </c>
      <c r="W1073">
        <f t="shared" si="872"/>
        <v>0</v>
      </c>
      <c r="X1073">
        <f t="shared" si="873"/>
        <v>0</v>
      </c>
      <c r="Y1073">
        <f t="shared" si="874"/>
        <v>0</v>
      </c>
      <c r="AA1073">
        <v>69726884</v>
      </c>
      <c r="AB1073">
        <f t="shared" si="875"/>
        <v>862.75</v>
      </c>
      <c r="AC1073">
        <f>ROUND((ES1073),2)</f>
        <v>862.75</v>
      </c>
      <c r="AD1073">
        <f t="shared" si="876"/>
        <v>0</v>
      </c>
      <c r="AE1073">
        <f t="shared" si="877"/>
        <v>0</v>
      </c>
      <c r="AF1073">
        <f t="shared" si="878"/>
        <v>0</v>
      </c>
      <c r="AG1073">
        <f t="shared" si="879"/>
        <v>0</v>
      </c>
      <c r="AH1073">
        <f t="shared" si="880"/>
        <v>0</v>
      </c>
      <c r="AI1073">
        <f t="shared" si="881"/>
        <v>0</v>
      </c>
      <c r="AJ1073">
        <f t="shared" si="882"/>
        <v>0</v>
      </c>
      <c r="AK1073">
        <v>862.75</v>
      </c>
      <c r="AL1073">
        <v>862.75</v>
      </c>
      <c r="AM1073">
        <v>0</v>
      </c>
      <c r="AN1073">
        <v>0</v>
      </c>
      <c r="AO1073">
        <v>0</v>
      </c>
      <c r="AP1073">
        <v>0</v>
      </c>
      <c r="AQ1073">
        <v>0</v>
      </c>
      <c r="AR1073">
        <v>0</v>
      </c>
      <c r="AS1073">
        <v>0</v>
      </c>
      <c r="AT1073">
        <v>0</v>
      </c>
      <c r="AU1073">
        <v>0</v>
      </c>
      <c r="AV1073">
        <v>1</v>
      </c>
      <c r="AW1073">
        <v>1</v>
      </c>
      <c r="AZ1073">
        <v>1</v>
      </c>
      <c r="BA1073">
        <v>1</v>
      </c>
      <c r="BB1073">
        <v>1</v>
      </c>
      <c r="BC1073">
        <v>7.56</v>
      </c>
      <c r="BD1073" t="s">
        <v>3</v>
      </c>
      <c r="BE1073" t="s">
        <v>3</v>
      </c>
      <c r="BF1073" t="s">
        <v>3</v>
      </c>
      <c r="BG1073" t="s">
        <v>3</v>
      </c>
      <c r="BH1073">
        <v>3</v>
      </c>
      <c r="BI1073">
        <v>1</v>
      </c>
      <c r="BJ1073" t="s">
        <v>191</v>
      </c>
      <c r="BM1073">
        <v>500003</v>
      </c>
      <c r="BN1073">
        <v>0</v>
      </c>
      <c r="BO1073" t="s">
        <v>3</v>
      </c>
      <c r="BP1073">
        <v>0</v>
      </c>
      <c r="BQ1073">
        <v>13</v>
      </c>
      <c r="BR1073">
        <v>0</v>
      </c>
      <c r="BS1073">
        <v>1</v>
      </c>
      <c r="BT1073">
        <v>1</v>
      </c>
      <c r="BU1073">
        <v>1</v>
      </c>
      <c r="BV1073">
        <v>1</v>
      </c>
      <c r="BW1073">
        <v>1</v>
      </c>
      <c r="BX1073">
        <v>1</v>
      </c>
      <c r="BY1073" t="s">
        <v>3</v>
      </c>
      <c r="BZ1073">
        <v>0</v>
      </c>
      <c r="CA1073">
        <v>0</v>
      </c>
      <c r="CB1073" t="s">
        <v>3</v>
      </c>
      <c r="CE1073">
        <v>0</v>
      </c>
      <c r="CF1073">
        <v>0</v>
      </c>
      <c r="CG1073">
        <v>0</v>
      </c>
      <c r="CH1073">
        <v>85</v>
      </c>
      <c r="CI1073">
        <v>1</v>
      </c>
      <c r="CJ1073">
        <v>0</v>
      </c>
      <c r="CK1073">
        <v>0</v>
      </c>
      <c r="CL1073">
        <v>0</v>
      </c>
      <c r="CM1073">
        <v>0</v>
      </c>
      <c r="CN1073" t="s">
        <v>3</v>
      </c>
      <c r="CO1073">
        <v>0</v>
      </c>
      <c r="CP1073">
        <f t="shared" si="883"/>
        <v>109719</v>
      </c>
      <c r="CQ1073">
        <f t="shared" si="884"/>
        <v>6522.3899999999994</v>
      </c>
      <c r="CR1073">
        <f t="shared" si="885"/>
        <v>0</v>
      </c>
      <c r="CS1073">
        <f t="shared" si="886"/>
        <v>0</v>
      </c>
      <c r="CT1073">
        <f t="shared" si="887"/>
        <v>0</v>
      </c>
      <c r="CU1073">
        <f t="shared" si="888"/>
        <v>0</v>
      </c>
      <c r="CV1073">
        <f t="shared" si="889"/>
        <v>0</v>
      </c>
      <c r="CW1073">
        <f t="shared" si="890"/>
        <v>0</v>
      </c>
      <c r="CX1073">
        <f t="shared" si="891"/>
        <v>0</v>
      </c>
      <c r="CY1073">
        <f>(S1073+R1073)*(BZ1073/100)</f>
        <v>0</v>
      </c>
      <c r="CZ1073">
        <f>(S1073+R1073)*(CA1073/100)</f>
        <v>0</v>
      </c>
      <c r="DC1073" t="s">
        <v>3</v>
      </c>
      <c r="DD1073" t="s">
        <v>3</v>
      </c>
      <c r="DE1073" t="s">
        <v>3</v>
      </c>
      <c r="DF1073" t="s">
        <v>3</v>
      </c>
      <c r="DG1073" t="s">
        <v>3</v>
      </c>
      <c r="DH1073" t="s">
        <v>3</v>
      </c>
      <c r="DI1073" t="s">
        <v>3</v>
      </c>
      <c r="DJ1073" t="s">
        <v>3</v>
      </c>
      <c r="DK1073" t="s">
        <v>3</v>
      </c>
      <c r="DL1073" t="s">
        <v>3</v>
      </c>
      <c r="DM1073" t="s">
        <v>3</v>
      </c>
      <c r="DN1073">
        <v>0</v>
      </c>
      <c r="DO1073">
        <v>0</v>
      </c>
      <c r="DP1073">
        <v>1</v>
      </c>
      <c r="DQ1073">
        <v>1</v>
      </c>
      <c r="DU1073">
        <v>1007</v>
      </c>
      <c r="DV1073" t="s">
        <v>40</v>
      </c>
      <c r="DW1073" t="e">
        <f>'1.Лок.смета.и.Акт'!#REF!</f>
        <v>#REF!</v>
      </c>
      <c r="DX1073">
        <v>1</v>
      </c>
      <c r="DZ1073" t="s">
        <v>3</v>
      </c>
      <c r="EA1073" t="s">
        <v>3</v>
      </c>
      <c r="EB1073" t="s">
        <v>3</v>
      </c>
      <c r="EC1073" t="s">
        <v>3</v>
      </c>
      <c r="EE1073">
        <v>54329104</v>
      </c>
      <c r="EF1073">
        <v>13</v>
      </c>
      <c r="EG1073" t="s">
        <v>42</v>
      </c>
      <c r="EH1073">
        <v>0</v>
      </c>
      <c r="EI1073" t="s">
        <v>3</v>
      </c>
      <c r="EJ1073">
        <v>1</v>
      </c>
      <c r="EK1073">
        <v>500003</v>
      </c>
      <c r="EL1073" t="s">
        <v>43</v>
      </c>
      <c r="EM1073" t="s">
        <v>44</v>
      </c>
      <c r="EO1073" t="s">
        <v>3</v>
      </c>
      <c r="EQ1073">
        <v>0</v>
      </c>
      <c r="ER1073">
        <v>6238.51</v>
      </c>
      <c r="ES1073">
        <v>862.75</v>
      </c>
      <c r="ET1073">
        <v>0</v>
      </c>
      <c r="EU1073">
        <v>0</v>
      </c>
      <c r="EV1073">
        <v>0</v>
      </c>
      <c r="EW1073">
        <v>0</v>
      </c>
      <c r="EX1073">
        <v>0</v>
      </c>
      <c r="EZ1073">
        <v>5</v>
      </c>
      <c r="FC1073">
        <v>0</v>
      </c>
      <c r="FD1073">
        <v>18</v>
      </c>
      <c r="FF1073">
        <v>6238.51</v>
      </c>
      <c r="FQ1073">
        <v>0</v>
      </c>
      <c r="FR1073">
        <f t="shared" si="892"/>
        <v>0</v>
      </c>
      <c r="FS1073">
        <v>0</v>
      </c>
      <c r="FX1073">
        <v>0</v>
      </c>
      <c r="FY1073">
        <v>0</v>
      </c>
      <c r="GA1073" t="s">
        <v>192</v>
      </c>
      <c r="GD1073">
        <v>1</v>
      </c>
      <c r="GF1073">
        <v>1799260510</v>
      </c>
      <c r="GG1073">
        <v>2</v>
      </c>
      <c r="GH1073">
        <v>3</v>
      </c>
      <c r="GI1073">
        <v>5</v>
      </c>
      <c r="GJ1073">
        <v>0</v>
      </c>
      <c r="GK1073">
        <v>0</v>
      </c>
      <c r="GL1073">
        <f t="shared" si="893"/>
        <v>0</v>
      </c>
      <c r="GM1073">
        <f t="shared" si="894"/>
        <v>109719</v>
      </c>
      <c r="GN1073">
        <f t="shared" si="895"/>
        <v>109719</v>
      </c>
      <c r="GO1073">
        <f t="shared" si="896"/>
        <v>0</v>
      </c>
      <c r="GP1073">
        <f t="shared" si="897"/>
        <v>0</v>
      </c>
      <c r="GR1073">
        <v>1</v>
      </c>
      <c r="GS1073">
        <v>1</v>
      </c>
      <c r="GT1073">
        <v>0</v>
      </c>
      <c r="GU1073" t="s">
        <v>3</v>
      </c>
      <c r="GV1073">
        <f t="shared" si="898"/>
        <v>0</v>
      </c>
      <c r="GW1073">
        <v>1</v>
      </c>
      <c r="GX1073">
        <f t="shared" si="899"/>
        <v>0</v>
      </c>
      <c r="HA1073">
        <v>0</v>
      </c>
      <c r="HB1073">
        <v>0</v>
      </c>
      <c r="HC1073">
        <f t="shared" si="900"/>
        <v>0</v>
      </c>
      <c r="HE1073" t="s">
        <v>35</v>
      </c>
      <c r="HF1073" t="s">
        <v>36</v>
      </c>
      <c r="HM1073" t="s">
        <v>3</v>
      </c>
      <c r="HN1073" t="s">
        <v>3</v>
      </c>
      <c r="HO1073" t="s">
        <v>3</v>
      </c>
      <c r="HP1073" t="s">
        <v>3</v>
      </c>
      <c r="HQ1073" t="s">
        <v>3</v>
      </c>
      <c r="IK1073">
        <v>0</v>
      </c>
    </row>
    <row r="1074" spans="1:255" x14ac:dyDescent="0.2">
      <c r="A1074" s="2">
        <v>18</v>
      </c>
      <c r="B1074" s="2">
        <v>1</v>
      </c>
      <c r="C1074" s="2">
        <v>927</v>
      </c>
      <c r="D1074" s="2"/>
      <c r="E1074" s="2" t="s">
        <v>544</v>
      </c>
      <c r="F1074" s="2" t="s">
        <v>82</v>
      </c>
      <c r="G1074" s="2" t="s">
        <v>83</v>
      </c>
      <c r="H1074" s="2" t="s">
        <v>40</v>
      </c>
      <c r="I1074" s="2">
        <f>I1070*J1074</f>
        <v>28.861000000000001</v>
      </c>
      <c r="J1074" s="2">
        <v>3.5</v>
      </c>
      <c r="K1074" s="2">
        <v>3.5</v>
      </c>
      <c r="L1074" s="2">
        <v>57.722000000000001</v>
      </c>
      <c r="M1074" s="2">
        <v>0</v>
      </c>
      <c r="N1074" s="2">
        <f t="shared" si="863"/>
        <v>57.722000000000001</v>
      </c>
      <c r="O1074" s="2">
        <f t="shared" si="864"/>
        <v>206</v>
      </c>
      <c r="P1074" s="2">
        <f t="shared" si="865"/>
        <v>206</v>
      </c>
      <c r="Q1074" s="2">
        <f t="shared" si="866"/>
        <v>0</v>
      </c>
      <c r="R1074" s="2">
        <f t="shared" si="867"/>
        <v>0</v>
      </c>
      <c r="S1074" s="2">
        <f t="shared" si="868"/>
        <v>0</v>
      </c>
      <c r="T1074" s="2">
        <f t="shared" si="869"/>
        <v>0</v>
      </c>
      <c r="U1074" s="2">
        <f t="shared" si="870"/>
        <v>0</v>
      </c>
      <c r="V1074" s="2">
        <f t="shared" si="871"/>
        <v>0</v>
      </c>
      <c r="W1074" s="2">
        <f t="shared" si="872"/>
        <v>0</v>
      </c>
      <c r="X1074" s="2">
        <f t="shared" si="873"/>
        <v>0</v>
      </c>
      <c r="Y1074" s="2">
        <f t="shared" si="874"/>
        <v>0</v>
      </c>
      <c r="Z1074" s="2"/>
      <c r="AA1074" s="2">
        <v>69726971</v>
      </c>
      <c r="AB1074" s="2">
        <f t="shared" si="875"/>
        <v>7.14</v>
      </c>
      <c r="AC1074" s="2">
        <f>ROUND((ES1074),2)</f>
        <v>7.14</v>
      </c>
      <c r="AD1074" s="2">
        <f t="shared" si="876"/>
        <v>0</v>
      </c>
      <c r="AE1074" s="2">
        <f t="shared" si="877"/>
        <v>0</v>
      </c>
      <c r="AF1074" s="2">
        <f t="shared" si="878"/>
        <v>0</v>
      </c>
      <c r="AG1074" s="2">
        <f t="shared" si="879"/>
        <v>0</v>
      </c>
      <c r="AH1074" s="2">
        <f t="shared" si="880"/>
        <v>0</v>
      </c>
      <c r="AI1074" s="2">
        <f t="shared" si="881"/>
        <v>0</v>
      </c>
      <c r="AJ1074" s="2">
        <f t="shared" si="882"/>
        <v>0</v>
      </c>
      <c r="AK1074" s="2">
        <v>7.14</v>
      </c>
      <c r="AL1074" s="2">
        <v>7.14</v>
      </c>
      <c r="AM1074" s="2">
        <v>0</v>
      </c>
      <c r="AN1074" s="2">
        <v>0</v>
      </c>
      <c r="AO1074" s="2">
        <v>0</v>
      </c>
      <c r="AP1074" s="2">
        <v>0</v>
      </c>
      <c r="AQ1074" s="2">
        <v>0</v>
      </c>
      <c r="AR1074" s="2">
        <v>0</v>
      </c>
      <c r="AS1074" s="2">
        <v>0</v>
      </c>
      <c r="AT1074" s="2">
        <v>0</v>
      </c>
      <c r="AU1074" s="2">
        <v>0</v>
      </c>
      <c r="AV1074" s="2">
        <v>1</v>
      </c>
      <c r="AW1074" s="2">
        <v>1</v>
      </c>
      <c r="AX1074" s="2"/>
      <c r="AY1074" s="2"/>
      <c r="AZ1074" s="2">
        <v>1</v>
      </c>
      <c r="BA1074" s="2">
        <v>1</v>
      </c>
      <c r="BB1074" s="2">
        <v>1</v>
      </c>
      <c r="BC1074" s="2">
        <v>1</v>
      </c>
      <c r="BD1074" s="2" t="s">
        <v>3</v>
      </c>
      <c r="BE1074" s="2" t="s">
        <v>3</v>
      </c>
      <c r="BF1074" s="2" t="s">
        <v>3</v>
      </c>
      <c r="BG1074" s="2" t="s">
        <v>3</v>
      </c>
      <c r="BH1074" s="2">
        <v>3</v>
      </c>
      <c r="BI1074" s="2">
        <v>1</v>
      </c>
      <c r="BJ1074" s="2" t="s">
        <v>194</v>
      </c>
      <c r="BK1074" s="2"/>
      <c r="BL1074" s="2"/>
      <c r="BM1074" s="2">
        <v>500001</v>
      </c>
      <c r="BN1074" s="2">
        <v>0</v>
      </c>
      <c r="BO1074" s="2" t="s">
        <v>3</v>
      </c>
      <c r="BP1074" s="2">
        <v>0</v>
      </c>
      <c r="BQ1074" s="2">
        <v>8</v>
      </c>
      <c r="BR1074" s="2">
        <v>0</v>
      </c>
      <c r="BS1074" s="2">
        <v>1</v>
      </c>
      <c r="BT1074" s="2">
        <v>1</v>
      </c>
      <c r="BU1074" s="2">
        <v>1</v>
      </c>
      <c r="BV1074" s="2">
        <v>1</v>
      </c>
      <c r="BW1074" s="2">
        <v>1</v>
      </c>
      <c r="BX1074" s="2">
        <v>1</v>
      </c>
      <c r="BY1074" s="2" t="s">
        <v>3</v>
      </c>
      <c r="BZ1074" s="2">
        <v>0</v>
      </c>
      <c r="CA1074" s="2">
        <v>0</v>
      </c>
      <c r="CB1074" s="2" t="s">
        <v>3</v>
      </c>
      <c r="CC1074" s="2"/>
      <c r="CD1074" s="2"/>
      <c r="CE1074" s="2">
        <v>0</v>
      </c>
      <c r="CF1074" s="2">
        <v>0</v>
      </c>
      <c r="CG1074" s="2">
        <v>0</v>
      </c>
      <c r="CH1074" s="2">
        <v>85</v>
      </c>
      <c r="CI1074" s="2">
        <v>2</v>
      </c>
      <c r="CJ1074" s="2">
        <v>0</v>
      </c>
      <c r="CK1074" s="2">
        <v>0</v>
      </c>
      <c r="CL1074" s="2">
        <v>0</v>
      </c>
      <c r="CM1074" s="2">
        <v>0</v>
      </c>
      <c r="CN1074" s="2" t="s">
        <v>3</v>
      </c>
      <c r="CO1074" s="2">
        <v>0</v>
      </c>
      <c r="CP1074" s="2">
        <f t="shared" si="883"/>
        <v>206</v>
      </c>
      <c r="CQ1074" s="2">
        <f t="shared" si="884"/>
        <v>7.14</v>
      </c>
      <c r="CR1074" s="2">
        <f t="shared" si="885"/>
        <v>0</v>
      </c>
      <c r="CS1074" s="2">
        <f t="shared" si="886"/>
        <v>0</v>
      </c>
      <c r="CT1074" s="2">
        <f t="shared" si="887"/>
        <v>0</v>
      </c>
      <c r="CU1074" s="2">
        <f t="shared" si="888"/>
        <v>0</v>
      </c>
      <c r="CV1074" s="2">
        <f t="shared" si="889"/>
        <v>0</v>
      </c>
      <c r="CW1074" s="2">
        <f t="shared" si="890"/>
        <v>0</v>
      </c>
      <c r="CX1074" s="2">
        <f t="shared" si="891"/>
        <v>0</v>
      </c>
      <c r="CY1074" s="2">
        <f>(((S1074+R1074)*AT1074)/100)</f>
        <v>0</v>
      </c>
      <c r="CZ1074" s="2">
        <f>(((S1074+R1074)*AU1074)/100)</f>
        <v>0</v>
      </c>
      <c r="DA1074" s="2"/>
      <c r="DB1074" s="2"/>
      <c r="DC1074" s="2" t="s">
        <v>3</v>
      </c>
      <c r="DD1074" s="2" t="s">
        <v>3</v>
      </c>
      <c r="DE1074" s="2" t="s">
        <v>3</v>
      </c>
      <c r="DF1074" s="2" t="s">
        <v>3</v>
      </c>
      <c r="DG1074" s="2" t="s">
        <v>3</v>
      </c>
      <c r="DH1074" s="2" t="s">
        <v>3</v>
      </c>
      <c r="DI1074" s="2" t="s">
        <v>3</v>
      </c>
      <c r="DJ1074" s="2" t="s">
        <v>3</v>
      </c>
      <c r="DK1074" s="2" t="s">
        <v>3</v>
      </c>
      <c r="DL1074" s="2" t="s">
        <v>3</v>
      </c>
      <c r="DM1074" s="2" t="s">
        <v>3</v>
      </c>
      <c r="DN1074" s="2">
        <v>0</v>
      </c>
      <c r="DO1074" s="2">
        <v>0</v>
      </c>
      <c r="DP1074" s="2">
        <v>1</v>
      </c>
      <c r="DQ1074" s="2">
        <v>1</v>
      </c>
      <c r="DR1074" s="2"/>
      <c r="DS1074" s="2"/>
      <c r="DT1074" s="2"/>
      <c r="DU1074" s="2">
        <v>1007</v>
      </c>
      <c r="DV1074" s="2" t="s">
        <v>40</v>
      </c>
      <c r="DW1074" s="2" t="s">
        <v>40</v>
      </c>
      <c r="DX1074" s="2">
        <v>1</v>
      </c>
      <c r="DY1074" s="2"/>
      <c r="DZ1074" s="2" t="s">
        <v>3</v>
      </c>
      <c r="EA1074" s="2" t="s">
        <v>3</v>
      </c>
      <c r="EB1074" s="2" t="s">
        <v>3</v>
      </c>
      <c r="EC1074" s="2" t="s">
        <v>3</v>
      </c>
      <c r="ED1074" s="2"/>
      <c r="EE1074" s="2">
        <v>54328897</v>
      </c>
      <c r="EF1074" s="2">
        <v>8</v>
      </c>
      <c r="EG1074" s="2" t="s">
        <v>31</v>
      </c>
      <c r="EH1074" s="2">
        <v>0</v>
      </c>
      <c r="EI1074" s="2" t="s">
        <v>3</v>
      </c>
      <c r="EJ1074" s="2">
        <v>1</v>
      </c>
      <c r="EK1074" s="2">
        <v>500001</v>
      </c>
      <c r="EL1074" s="2" t="s">
        <v>32</v>
      </c>
      <c r="EM1074" s="2" t="s">
        <v>33</v>
      </c>
      <c r="EN1074" s="2"/>
      <c r="EO1074" s="2" t="s">
        <v>3</v>
      </c>
      <c r="EP1074" s="2"/>
      <c r="EQ1074" s="2">
        <v>0</v>
      </c>
      <c r="ER1074" s="2">
        <v>7.14</v>
      </c>
      <c r="ES1074" s="2">
        <v>7.14</v>
      </c>
      <c r="ET1074" s="2">
        <v>0</v>
      </c>
      <c r="EU1074" s="2">
        <v>0</v>
      </c>
      <c r="EV1074" s="2">
        <v>0</v>
      </c>
      <c r="EW1074" s="2">
        <v>0</v>
      </c>
      <c r="EX1074" s="2">
        <v>0</v>
      </c>
      <c r="EY1074" s="2"/>
      <c r="EZ1074" s="2"/>
      <c r="FA1074" s="2"/>
      <c r="FB1074" s="2"/>
      <c r="FC1074" s="2"/>
      <c r="FD1074" s="2"/>
      <c r="FE1074" s="2"/>
      <c r="FF1074" s="2"/>
      <c r="FG1074" s="2"/>
      <c r="FH1074" s="2"/>
      <c r="FI1074" s="2"/>
      <c r="FJ1074" s="2"/>
      <c r="FK1074" s="2"/>
      <c r="FL1074" s="2"/>
      <c r="FM1074" s="2"/>
      <c r="FN1074" s="2"/>
      <c r="FO1074" s="2"/>
      <c r="FP1074" s="2"/>
      <c r="FQ1074" s="2">
        <v>0</v>
      </c>
      <c r="FR1074" s="2">
        <f t="shared" si="892"/>
        <v>0</v>
      </c>
      <c r="FS1074" s="2">
        <v>0</v>
      </c>
      <c r="FT1074" s="2"/>
      <c r="FU1074" s="2"/>
      <c r="FV1074" s="2"/>
      <c r="FW1074" s="2"/>
      <c r="FX1074" s="2">
        <v>0</v>
      </c>
      <c r="FY1074" s="2">
        <v>0</v>
      </c>
      <c r="FZ1074" s="2"/>
      <c r="GA1074" s="2" t="s">
        <v>3</v>
      </c>
      <c r="GB1074" s="2"/>
      <c r="GC1074" s="2"/>
      <c r="GD1074" s="2">
        <v>1</v>
      </c>
      <c r="GE1074" s="2"/>
      <c r="GF1074" s="2">
        <v>1967222743</v>
      </c>
      <c r="GG1074" s="2">
        <v>2</v>
      </c>
      <c r="GH1074" s="2">
        <v>1</v>
      </c>
      <c r="GI1074" s="2">
        <v>-2</v>
      </c>
      <c r="GJ1074" s="2">
        <v>0</v>
      </c>
      <c r="GK1074" s="2">
        <v>0</v>
      </c>
      <c r="GL1074" s="2">
        <f t="shared" si="893"/>
        <v>0</v>
      </c>
      <c r="GM1074" s="2">
        <f t="shared" si="894"/>
        <v>206</v>
      </c>
      <c r="GN1074" s="2">
        <f t="shared" si="895"/>
        <v>206</v>
      </c>
      <c r="GO1074" s="2">
        <f t="shared" si="896"/>
        <v>0</v>
      </c>
      <c r="GP1074" s="2">
        <f t="shared" si="897"/>
        <v>0</v>
      </c>
      <c r="GQ1074" s="2"/>
      <c r="GR1074" s="2">
        <v>0</v>
      </c>
      <c r="GS1074" s="2">
        <v>3</v>
      </c>
      <c r="GT1074" s="2">
        <v>0</v>
      </c>
      <c r="GU1074" s="2" t="s">
        <v>3</v>
      </c>
      <c r="GV1074" s="2">
        <f t="shared" si="898"/>
        <v>0</v>
      </c>
      <c r="GW1074" s="2">
        <v>1</v>
      </c>
      <c r="GX1074" s="2">
        <f t="shared" si="899"/>
        <v>0</v>
      </c>
      <c r="GY1074" s="2"/>
      <c r="GZ1074" s="2"/>
      <c r="HA1074" s="2">
        <v>0</v>
      </c>
      <c r="HB1074" s="2">
        <v>0</v>
      </c>
      <c r="HC1074" s="2">
        <f t="shared" si="900"/>
        <v>0</v>
      </c>
      <c r="HD1074" s="2"/>
      <c r="HE1074" s="2" t="s">
        <v>3</v>
      </c>
      <c r="HF1074" s="2" t="s">
        <v>3</v>
      </c>
      <c r="HG1074" s="2"/>
      <c r="HH1074" s="2"/>
      <c r="HI1074" s="2"/>
      <c r="HJ1074" s="2"/>
      <c r="HK1074" s="2"/>
      <c r="HL1074" s="2"/>
      <c r="HM1074" s="2" t="s">
        <v>3</v>
      </c>
      <c r="HN1074" s="2" t="s">
        <v>3</v>
      </c>
      <c r="HO1074" s="2" t="s">
        <v>3</v>
      </c>
      <c r="HP1074" s="2" t="s">
        <v>3</v>
      </c>
      <c r="HQ1074" s="2" t="s">
        <v>3</v>
      </c>
      <c r="HR1074" s="2"/>
      <c r="HS1074" s="2"/>
      <c r="HT1074" s="2"/>
      <c r="HU1074" s="2"/>
      <c r="HV1074" s="2"/>
      <c r="HW1074" s="2"/>
      <c r="HX1074" s="2"/>
      <c r="HY1074" s="2"/>
      <c r="HZ1074" s="2"/>
      <c r="IA1074" s="2"/>
      <c r="IB1074" s="2"/>
      <c r="IC1074" s="2"/>
      <c r="ID1074" s="2"/>
      <c r="IE1074" s="2"/>
      <c r="IF1074" s="2"/>
      <c r="IG1074" s="2"/>
      <c r="IH1074" s="2"/>
      <c r="II1074" s="2"/>
      <c r="IJ1074" s="2"/>
      <c r="IK1074" s="2">
        <v>0</v>
      </c>
      <c r="IL1074" s="2"/>
      <c r="IM1074" s="2"/>
      <c r="IN1074" s="2"/>
      <c r="IO1074" s="2"/>
      <c r="IP1074" s="2"/>
      <c r="IQ1074" s="2"/>
      <c r="IR1074" s="2"/>
      <c r="IS1074" s="2"/>
      <c r="IT1074" s="2"/>
      <c r="IU1074" s="2"/>
    </row>
    <row r="1075" spans="1:255" x14ac:dyDescent="0.2">
      <c r="A1075">
        <v>18</v>
      </c>
      <c r="B1075">
        <v>1</v>
      </c>
      <c r="C1075">
        <v>933</v>
      </c>
      <c r="E1075" t="s">
        <v>544</v>
      </c>
      <c r="F1075" t="e">
        <f>'1.Лок.смета.и.Акт'!#REF!</f>
        <v>#REF!</v>
      </c>
      <c r="G1075" t="s">
        <v>83</v>
      </c>
      <c r="H1075" t="s">
        <v>40</v>
      </c>
      <c r="I1075">
        <f>I1071*J1075</f>
        <v>28.861000000000001</v>
      </c>
      <c r="J1075">
        <v>3.5</v>
      </c>
      <c r="K1075">
        <v>3.5</v>
      </c>
      <c r="L1075">
        <v>57.722000000000001</v>
      </c>
      <c r="M1075">
        <v>0</v>
      </c>
      <c r="N1075">
        <f t="shared" si="863"/>
        <v>57.722000000000001</v>
      </c>
      <c r="O1075">
        <f t="shared" si="864"/>
        <v>430</v>
      </c>
      <c r="P1075">
        <f t="shared" si="865"/>
        <v>430</v>
      </c>
      <c r="Q1075">
        <f t="shared" si="866"/>
        <v>0</v>
      </c>
      <c r="R1075">
        <f t="shared" si="867"/>
        <v>0</v>
      </c>
      <c r="S1075">
        <f t="shared" si="868"/>
        <v>0</v>
      </c>
      <c r="T1075">
        <f t="shared" si="869"/>
        <v>0</v>
      </c>
      <c r="U1075">
        <f t="shared" si="870"/>
        <v>0</v>
      </c>
      <c r="V1075">
        <f t="shared" si="871"/>
        <v>0</v>
      </c>
      <c r="W1075">
        <f t="shared" si="872"/>
        <v>0</v>
      </c>
      <c r="X1075">
        <f t="shared" si="873"/>
        <v>0</v>
      </c>
      <c r="Y1075">
        <f t="shared" si="874"/>
        <v>0</v>
      </c>
      <c r="AA1075">
        <v>69726884</v>
      </c>
      <c r="AB1075">
        <f t="shared" si="875"/>
        <v>1.97</v>
      </c>
      <c r="AC1075">
        <f>ROUND((ES1075),2)</f>
        <v>1.97</v>
      </c>
      <c r="AD1075">
        <f t="shared" si="876"/>
        <v>0</v>
      </c>
      <c r="AE1075">
        <f t="shared" si="877"/>
        <v>0</v>
      </c>
      <c r="AF1075">
        <f t="shared" si="878"/>
        <v>0</v>
      </c>
      <c r="AG1075">
        <f t="shared" si="879"/>
        <v>0</v>
      </c>
      <c r="AH1075">
        <f t="shared" si="880"/>
        <v>0</v>
      </c>
      <c r="AI1075">
        <f t="shared" si="881"/>
        <v>0</v>
      </c>
      <c r="AJ1075">
        <f t="shared" si="882"/>
        <v>0</v>
      </c>
      <c r="AK1075">
        <v>1.97</v>
      </c>
      <c r="AL1075">
        <v>1.97</v>
      </c>
      <c r="AM1075">
        <v>0</v>
      </c>
      <c r="AN1075">
        <v>0</v>
      </c>
      <c r="AO1075">
        <v>0</v>
      </c>
      <c r="AP1075">
        <v>0</v>
      </c>
      <c r="AQ1075">
        <v>0</v>
      </c>
      <c r="AR1075">
        <v>0</v>
      </c>
      <c r="AS1075">
        <v>0</v>
      </c>
      <c r="AT1075">
        <v>0</v>
      </c>
      <c r="AU1075">
        <v>0</v>
      </c>
      <c r="AV1075">
        <v>1</v>
      </c>
      <c r="AW1075">
        <v>1</v>
      </c>
      <c r="AZ1075">
        <v>1</v>
      </c>
      <c r="BA1075">
        <v>1</v>
      </c>
      <c r="BB1075">
        <v>1</v>
      </c>
      <c r="BC1075">
        <v>7.56</v>
      </c>
      <c r="BD1075" t="s">
        <v>3</v>
      </c>
      <c r="BE1075" t="s">
        <v>3</v>
      </c>
      <c r="BF1075" t="s">
        <v>3</v>
      </c>
      <c r="BG1075" t="s">
        <v>3</v>
      </c>
      <c r="BH1075">
        <v>3</v>
      </c>
      <c r="BI1075">
        <v>1</v>
      </c>
      <c r="BJ1075" t="s">
        <v>194</v>
      </c>
      <c r="BM1075">
        <v>500001</v>
      </c>
      <c r="BN1075">
        <v>0</v>
      </c>
      <c r="BO1075" t="s">
        <v>3</v>
      </c>
      <c r="BP1075">
        <v>0</v>
      </c>
      <c r="BQ1075">
        <v>8</v>
      </c>
      <c r="BR1075">
        <v>0</v>
      </c>
      <c r="BS1075">
        <v>1</v>
      </c>
      <c r="BT1075">
        <v>1</v>
      </c>
      <c r="BU1075">
        <v>1</v>
      </c>
      <c r="BV1075">
        <v>1</v>
      </c>
      <c r="BW1075">
        <v>1</v>
      </c>
      <c r="BX1075">
        <v>1</v>
      </c>
      <c r="BY1075" t="s">
        <v>3</v>
      </c>
      <c r="BZ1075">
        <v>0</v>
      </c>
      <c r="CA1075">
        <v>0</v>
      </c>
      <c r="CB1075" t="s">
        <v>3</v>
      </c>
      <c r="CE1075">
        <v>0</v>
      </c>
      <c r="CF1075">
        <v>0</v>
      </c>
      <c r="CG1075">
        <v>0</v>
      </c>
      <c r="CH1075">
        <v>85</v>
      </c>
      <c r="CI1075">
        <v>2</v>
      </c>
      <c r="CJ1075">
        <v>0</v>
      </c>
      <c r="CK1075">
        <v>0</v>
      </c>
      <c r="CL1075">
        <v>0</v>
      </c>
      <c r="CM1075">
        <v>0</v>
      </c>
      <c r="CN1075" t="s">
        <v>3</v>
      </c>
      <c r="CO1075">
        <v>0</v>
      </c>
      <c r="CP1075">
        <f t="shared" si="883"/>
        <v>430</v>
      </c>
      <c r="CQ1075">
        <f t="shared" si="884"/>
        <v>14.893199999999998</v>
      </c>
      <c r="CR1075">
        <f t="shared" si="885"/>
        <v>0</v>
      </c>
      <c r="CS1075">
        <f t="shared" si="886"/>
        <v>0</v>
      </c>
      <c r="CT1075">
        <f t="shared" si="887"/>
        <v>0</v>
      </c>
      <c r="CU1075">
        <f t="shared" si="888"/>
        <v>0</v>
      </c>
      <c r="CV1075">
        <f t="shared" si="889"/>
        <v>0</v>
      </c>
      <c r="CW1075">
        <f t="shared" si="890"/>
        <v>0</v>
      </c>
      <c r="CX1075">
        <f t="shared" si="891"/>
        <v>0</v>
      </c>
      <c r="CY1075">
        <f>(S1075+R1075)*(BZ1075/100)</f>
        <v>0</v>
      </c>
      <c r="CZ1075">
        <f>(S1075+R1075)*(CA1075/100)</f>
        <v>0</v>
      </c>
      <c r="DC1075" t="s">
        <v>3</v>
      </c>
      <c r="DD1075" t="s">
        <v>3</v>
      </c>
      <c r="DE1075" t="s">
        <v>3</v>
      </c>
      <c r="DF1075" t="s">
        <v>3</v>
      </c>
      <c r="DG1075" t="s">
        <v>3</v>
      </c>
      <c r="DH1075" t="s">
        <v>3</v>
      </c>
      <c r="DI1075" t="s">
        <v>3</v>
      </c>
      <c r="DJ1075" t="s">
        <v>3</v>
      </c>
      <c r="DK1075" t="s">
        <v>3</v>
      </c>
      <c r="DL1075" t="s">
        <v>3</v>
      </c>
      <c r="DM1075" t="s">
        <v>3</v>
      </c>
      <c r="DN1075">
        <v>0</v>
      </c>
      <c r="DO1075">
        <v>0</v>
      </c>
      <c r="DP1075">
        <v>1</v>
      </c>
      <c r="DQ1075">
        <v>1</v>
      </c>
      <c r="DU1075">
        <v>1007</v>
      </c>
      <c r="DV1075" t="s">
        <v>40</v>
      </c>
      <c r="DW1075" t="e">
        <f>'1.Лок.смета.и.Акт'!#REF!</f>
        <v>#REF!</v>
      </c>
      <c r="DX1075">
        <v>1</v>
      </c>
      <c r="DZ1075" t="s">
        <v>3</v>
      </c>
      <c r="EA1075" t="s">
        <v>3</v>
      </c>
      <c r="EB1075" t="s">
        <v>3</v>
      </c>
      <c r="EC1075" t="s">
        <v>3</v>
      </c>
      <c r="EE1075">
        <v>54328897</v>
      </c>
      <c r="EF1075">
        <v>8</v>
      </c>
      <c r="EG1075" t="s">
        <v>31</v>
      </c>
      <c r="EH1075">
        <v>0</v>
      </c>
      <c r="EI1075" t="s">
        <v>3</v>
      </c>
      <c r="EJ1075">
        <v>1</v>
      </c>
      <c r="EK1075">
        <v>500001</v>
      </c>
      <c r="EL1075" t="s">
        <v>32</v>
      </c>
      <c r="EM1075" t="s">
        <v>33</v>
      </c>
      <c r="EO1075" t="s">
        <v>3</v>
      </c>
      <c r="EQ1075">
        <v>0</v>
      </c>
      <c r="ER1075">
        <v>14.19</v>
      </c>
      <c r="ES1075">
        <v>1.97</v>
      </c>
      <c r="ET1075">
        <v>0</v>
      </c>
      <c r="EU1075">
        <v>0</v>
      </c>
      <c r="EV1075">
        <v>0</v>
      </c>
      <c r="EW1075">
        <v>0</v>
      </c>
      <c r="EX1075">
        <v>0</v>
      </c>
      <c r="EZ1075">
        <v>5</v>
      </c>
      <c r="FC1075">
        <v>0</v>
      </c>
      <c r="FD1075">
        <v>18</v>
      </c>
      <c r="FF1075">
        <v>14.19</v>
      </c>
      <c r="FQ1075">
        <v>0</v>
      </c>
      <c r="FR1075">
        <f t="shared" si="892"/>
        <v>0</v>
      </c>
      <c r="FS1075">
        <v>0</v>
      </c>
      <c r="FX1075">
        <v>0</v>
      </c>
      <c r="FY1075">
        <v>0</v>
      </c>
      <c r="GA1075" t="s">
        <v>85</v>
      </c>
      <c r="GD1075">
        <v>1</v>
      </c>
      <c r="GF1075">
        <v>1967222743</v>
      </c>
      <c r="GG1075">
        <v>2</v>
      </c>
      <c r="GH1075">
        <v>3</v>
      </c>
      <c r="GI1075">
        <v>5</v>
      </c>
      <c r="GJ1075">
        <v>0</v>
      </c>
      <c r="GK1075">
        <v>0</v>
      </c>
      <c r="GL1075">
        <f t="shared" si="893"/>
        <v>0</v>
      </c>
      <c r="GM1075">
        <f t="shared" si="894"/>
        <v>430</v>
      </c>
      <c r="GN1075">
        <f t="shared" si="895"/>
        <v>430</v>
      </c>
      <c r="GO1075">
        <f t="shared" si="896"/>
        <v>0</v>
      </c>
      <c r="GP1075">
        <f t="shared" si="897"/>
        <v>0</v>
      </c>
      <c r="GR1075">
        <v>1</v>
      </c>
      <c r="GS1075">
        <v>1</v>
      </c>
      <c r="GT1075">
        <v>0</v>
      </c>
      <c r="GU1075" t="s">
        <v>3</v>
      </c>
      <c r="GV1075">
        <f t="shared" si="898"/>
        <v>0</v>
      </c>
      <c r="GW1075">
        <v>1</v>
      </c>
      <c r="GX1075">
        <f t="shared" si="899"/>
        <v>0</v>
      </c>
      <c r="HA1075">
        <v>0</v>
      </c>
      <c r="HB1075">
        <v>0</v>
      </c>
      <c r="HC1075">
        <f t="shared" si="900"/>
        <v>0</v>
      </c>
      <c r="HE1075" t="s">
        <v>35</v>
      </c>
      <c r="HF1075" t="s">
        <v>36</v>
      </c>
      <c r="HM1075" t="s">
        <v>3</v>
      </c>
      <c r="HN1075" t="s">
        <v>3</v>
      </c>
      <c r="HO1075" t="s">
        <v>3</v>
      </c>
      <c r="HP1075" t="s">
        <v>3</v>
      </c>
      <c r="HQ1075" t="s">
        <v>3</v>
      </c>
      <c r="IK1075">
        <v>0</v>
      </c>
    </row>
    <row r="1076" spans="1:255" x14ac:dyDescent="0.2">
      <c r="A1076" s="2">
        <v>17</v>
      </c>
      <c r="B1076" s="2">
        <v>1</v>
      </c>
      <c r="C1076" s="2">
        <f>ROW(SmtRes!A939)</f>
        <v>939</v>
      </c>
      <c r="D1076" s="2">
        <f>ROW(EtalonRes!A951)</f>
        <v>951</v>
      </c>
      <c r="E1076" s="2" t="s">
        <v>545</v>
      </c>
      <c r="F1076" s="2" t="s">
        <v>196</v>
      </c>
      <c r="G1076" s="2" t="s">
        <v>251</v>
      </c>
      <c r="H1076" s="2" t="s">
        <v>186</v>
      </c>
      <c r="I1076" s="2">
        <f>'1.Лок.смета.и.Акт'!E120</f>
        <v>8.2460000000000004</v>
      </c>
      <c r="J1076" s="2">
        <v>0</v>
      </c>
      <c r="K1076" s="2">
        <v>8.2460000000000004</v>
      </c>
      <c r="L1076" s="2">
        <v>16.492000000000001</v>
      </c>
      <c r="M1076" s="2">
        <v>0</v>
      </c>
      <c r="N1076" s="2">
        <f t="shared" si="863"/>
        <v>16.492000000000001</v>
      </c>
      <c r="O1076" s="2">
        <f t="shared" si="864"/>
        <v>542</v>
      </c>
      <c r="P1076" s="2">
        <f t="shared" si="865"/>
        <v>0</v>
      </c>
      <c r="Q1076" s="2">
        <f t="shared" si="866"/>
        <v>357</v>
      </c>
      <c r="R1076" s="2">
        <f t="shared" si="867"/>
        <v>132</v>
      </c>
      <c r="S1076" s="2">
        <f t="shared" si="868"/>
        <v>185</v>
      </c>
      <c r="T1076" s="2">
        <f t="shared" si="869"/>
        <v>0</v>
      </c>
      <c r="U1076" s="2">
        <f t="shared" si="870"/>
        <v>23.088799999999999</v>
      </c>
      <c r="V1076" s="2">
        <f t="shared" si="871"/>
        <v>9.6972959999999997</v>
      </c>
      <c r="W1076" s="2">
        <f t="shared" si="872"/>
        <v>0</v>
      </c>
      <c r="X1076" s="2">
        <f t="shared" si="873"/>
        <v>390</v>
      </c>
      <c r="Y1076" s="2">
        <f t="shared" si="874"/>
        <v>238</v>
      </c>
      <c r="Z1076" s="2"/>
      <c r="AA1076" s="2">
        <v>69726971</v>
      </c>
      <c r="AB1076" s="2">
        <f t="shared" si="875"/>
        <v>65.77</v>
      </c>
      <c r="AC1076" s="2">
        <f>ROUND(((ES1076*5.6)+(SUM(SmtRes!BC935:'SmtRes'!BC939)+SUM(EtalonRes!AL947:'EtalonRes'!AL951))),2)</f>
        <v>0.02</v>
      </c>
      <c r="AD1076" s="2">
        <f>ROUND(((((ET1076*5.6))-((EU1076*5.6)))+AE1076),2)</f>
        <v>43.29</v>
      </c>
      <c r="AE1076" s="2">
        <f>ROUND(((EU1076*5.6)),2)</f>
        <v>16.02</v>
      </c>
      <c r="AF1076" s="2">
        <f>ROUND(((EV1076*5.6)),2)</f>
        <v>22.46</v>
      </c>
      <c r="AG1076" s="2">
        <f t="shared" si="879"/>
        <v>0</v>
      </c>
      <c r="AH1076" s="2">
        <f>((EW1076*5.6))</f>
        <v>2.8</v>
      </c>
      <c r="AI1076" s="2">
        <f>((EX1076*5.6))</f>
        <v>1.1759999999999999</v>
      </c>
      <c r="AJ1076" s="2">
        <f t="shared" si="882"/>
        <v>0</v>
      </c>
      <c r="AK1076" s="2">
        <v>264.04000000000002</v>
      </c>
      <c r="AL1076" s="2">
        <v>252.3</v>
      </c>
      <c r="AM1076" s="2">
        <v>7.73</v>
      </c>
      <c r="AN1076" s="2">
        <v>2.86</v>
      </c>
      <c r="AO1076" s="2">
        <v>4.01</v>
      </c>
      <c r="AP1076" s="2">
        <v>0</v>
      </c>
      <c r="AQ1076" s="2">
        <v>0.5</v>
      </c>
      <c r="AR1076" s="2">
        <v>0.21</v>
      </c>
      <c r="AS1076" s="2">
        <v>0</v>
      </c>
      <c r="AT1076" s="2">
        <v>123</v>
      </c>
      <c r="AU1076" s="2">
        <v>75</v>
      </c>
      <c r="AV1076" s="2">
        <v>1</v>
      </c>
      <c r="AW1076" s="2">
        <v>1</v>
      </c>
      <c r="AX1076" s="2"/>
      <c r="AY1076" s="2"/>
      <c r="AZ1076" s="2">
        <v>1</v>
      </c>
      <c r="BA1076" s="2">
        <v>1</v>
      </c>
      <c r="BB1076" s="2">
        <v>1</v>
      </c>
      <c r="BC1076" s="2">
        <v>1</v>
      </c>
      <c r="BD1076" s="2" t="s">
        <v>3</v>
      </c>
      <c r="BE1076" s="2" t="s">
        <v>3</v>
      </c>
      <c r="BF1076" s="2" t="s">
        <v>3</v>
      </c>
      <c r="BG1076" s="2" t="s">
        <v>3</v>
      </c>
      <c r="BH1076" s="2">
        <v>0</v>
      </c>
      <c r="BI1076" s="2">
        <v>1</v>
      </c>
      <c r="BJ1076" s="2" t="s">
        <v>198</v>
      </c>
      <c r="BK1076" s="2"/>
      <c r="BL1076" s="2"/>
      <c r="BM1076" s="2">
        <v>11001</v>
      </c>
      <c r="BN1076" s="2">
        <v>0</v>
      </c>
      <c r="BO1076" s="2" t="s">
        <v>3</v>
      </c>
      <c r="BP1076" s="2">
        <v>0</v>
      </c>
      <c r="BQ1076" s="2">
        <v>2</v>
      </c>
      <c r="BR1076" s="2">
        <v>0</v>
      </c>
      <c r="BS1076" s="2">
        <v>1</v>
      </c>
      <c r="BT1076" s="2">
        <v>1</v>
      </c>
      <c r="BU1076" s="2">
        <v>1</v>
      </c>
      <c r="BV1076" s="2">
        <v>1</v>
      </c>
      <c r="BW1076" s="2">
        <v>1</v>
      </c>
      <c r="BX1076" s="2">
        <v>1</v>
      </c>
      <c r="BY1076" s="2" t="s">
        <v>3</v>
      </c>
      <c r="BZ1076" s="2">
        <v>123</v>
      </c>
      <c r="CA1076" s="2">
        <v>75</v>
      </c>
      <c r="CB1076" s="2" t="s">
        <v>3</v>
      </c>
      <c r="CC1076" s="2"/>
      <c r="CD1076" s="2"/>
      <c r="CE1076" s="2">
        <v>0</v>
      </c>
      <c r="CF1076" s="2">
        <v>0</v>
      </c>
      <c r="CG1076" s="2">
        <v>0</v>
      </c>
      <c r="CH1076" s="2">
        <v>86</v>
      </c>
      <c r="CI1076" s="2">
        <v>0</v>
      </c>
      <c r="CJ1076" s="2">
        <v>0</v>
      </c>
      <c r="CK1076" s="2">
        <v>0</v>
      </c>
      <c r="CL1076" s="2">
        <v>0</v>
      </c>
      <c r="CM1076" s="2">
        <v>0</v>
      </c>
      <c r="CN1076" s="2" t="s">
        <v>3</v>
      </c>
      <c r="CO1076" s="2">
        <v>0</v>
      </c>
      <c r="CP1076" s="2">
        <f t="shared" si="883"/>
        <v>542</v>
      </c>
      <c r="CQ1076" s="2">
        <f t="shared" si="884"/>
        <v>0.02</v>
      </c>
      <c r="CR1076" s="2">
        <f t="shared" si="885"/>
        <v>43.29</v>
      </c>
      <c r="CS1076" s="2">
        <f t="shared" si="886"/>
        <v>16.02</v>
      </c>
      <c r="CT1076" s="2">
        <f t="shared" si="887"/>
        <v>22.46</v>
      </c>
      <c r="CU1076" s="2">
        <f t="shared" si="888"/>
        <v>0</v>
      </c>
      <c r="CV1076" s="2">
        <f t="shared" si="889"/>
        <v>2.8</v>
      </c>
      <c r="CW1076" s="2">
        <f t="shared" si="890"/>
        <v>1.1759999999999999</v>
      </c>
      <c r="CX1076" s="2">
        <f t="shared" si="891"/>
        <v>0</v>
      </c>
      <c r="CY1076" s="2">
        <f>(((S1076+R1076)*AT1076)/100)</f>
        <v>389.91</v>
      </c>
      <c r="CZ1076" s="2">
        <f>(((S1076+R1076)*AU1076)/100)</f>
        <v>237.75</v>
      </c>
      <c r="DA1076" s="2"/>
      <c r="DB1076" s="2"/>
      <c r="DC1076" s="2" t="s">
        <v>3</v>
      </c>
      <c r="DD1076" s="2" t="s">
        <v>252</v>
      </c>
      <c r="DE1076" s="2" t="s">
        <v>252</v>
      </c>
      <c r="DF1076" s="2" t="s">
        <v>252</v>
      </c>
      <c r="DG1076" s="2" t="s">
        <v>252</v>
      </c>
      <c r="DH1076" s="2" t="s">
        <v>3</v>
      </c>
      <c r="DI1076" s="2" t="s">
        <v>252</v>
      </c>
      <c r="DJ1076" s="2" t="s">
        <v>252</v>
      </c>
      <c r="DK1076" s="2" t="s">
        <v>3</v>
      </c>
      <c r="DL1076" s="2" t="s">
        <v>3</v>
      </c>
      <c r="DM1076" s="2" t="s">
        <v>3</v>
      </c>
      <c r="DN1076" s="2">
        <v>0</v>
      </c>
      <c r="DO1076" s="2">
        <v>0</v>
      </c>
      <c r="DP1076" s="2">
        <v>1</v>
      </c>
      <c r="DQ1076" s="2">
        <v>1</v>
      </c>
      <c r="DR1076" s="2"/>
      <c r="DS1076" s="2"/>
      <c r="DT1076" s="2"/>
      <c r="DU1076" s="2">
        <v>1013</v>
      </c>
      <c r="DV1076" s="2" t="s">
        <v>186</v>
      </c>
      <c r="DW1076" s="2" t="s">
        <v>186</v>
      </c>
      <c r="DX1076" s="2">
        <v>1</v>
      </c>
      <c r="DY1076" s="2"/>
      <c r="DZ1076" s="2" t="s">
        <v>3</v>
      </c>
      <c r="EA1076" s="2" t="s">
        <v>3</v>
      </c>
      <c r="EB1076" s="2" t="s">
        <v>3</v>
      </c>
      <c r="EC1076" s="2" t="s">
        <v>3</v>
      </c>
      <c r="ED1076" s="2"/>
      <c r="EE1076" s="2">
        <v>54328965</v>
      </c>
      <c r="EF1076" s="2">
        <v>2</v>
      </c>
      <c r="EG1076" s="2" t="s">
        <v>21</v>
      </c>
      <c r="EH1076" s="2">
        <v>0</v>
      </c>
      <c r="EI1076" s="2" t="s">
        <v>3</v>
      </c>
      <c r="EJ1076" s="2">
        <v>1</v>
      </c>
      <c r="EK1076" s="2">
        <v>11001</v>
      </c>
      <c r="EL1076" s="2" t="s">
        <v>22</v>
      </c>
      <c r="EM1076" s="2" t="s">
        <v>23</v>
      </c>
      <c r="EN1076" s="2"/>
      <c r="EO1076" s="2" t="s">
        <v>3</v>
      </c>
      <c r="EP1076" s="2"/>
      <c r="EQ1076" s="2">
        <v>1441792</v>
      </c>
      <c r="ER1076" s="2">
        <v>264.04000000000002</v>
      </c>
      <c r="ES1076" s="2">
        <v>252.3</v>
      </c>
      <c r="ET1076" s="2">
        <v>7.73</v>
      </c>
      <c r="EU1076" s="2">
        <v>2.86</v>
      </c>
      <c r="EV1076" s="2">
        <v>4.01</v>
      </c>
      <c r="EW1076" s="2">
        <v>0.5</v>
      </c>
      <c r="EX1076" s="2">
        <v>0.21</v>
      </c>
      <c r="EY1076" s="2">
        <v>1</v>
      </c>
      <c r="EZ1076" s="2"/>
      <c r="FA1076" s="2"/>
      <c r="FB1076" s="2"/>
      <c r="FC1076" s="2"/>
      <c r="FD1076" s="2"/>
      <c r="FE1076" s="2"/>
      <c r="FF1076" s="2"/>
      <c r="FG1076" s="2"/>
      <c r="FH1076" s="2"/>
      <c r="FI1076" s="2"/>
      <c r="FJ1076" s="2"/>
      <c r="FK1076" s="2"/>
      <c r="FL1076" s="2"/>
      <c r="FM1076" s="2"/>
      <c r="FN1076" s="2"/>
      <c r="FO1076" s="2"/>
      <c r="FP1076" s="2"/>
      <c r="FQ1076" s="2">
        <v>0</v>
      </c>
      <c r="FR1076" s="2">
        <f t="shared" si="892"/>
        <v>0</v>
      </c>
      <c r="FS1076" s="2">
        <v>0</v>
      </c>
      <c r="FT1076" s="2"/>
      <c r="FU1076" s="2"/>
      <c r="FV1076" s="2"/>
      <c r="FW1076" s="2"/>
      <c r="FX1076" s="2">
        <v>123</v>
      </c>
      <c r="FY1076" s="2">
        <v>75</v>
      </c>
      <c r="FZ1076" s="2"/>
      <c r="GA1076" s="2" t="s">
        <v>3</v>
      </c>
      <c r="GB1076" s="2"/>
      <c r="GC1076" s="2"/>
      <c r="GD1076" s="2">
        <v>1</v>
      </c>
      <c r="GE1076" s="2"/>
      <c r="GF1076" s="2">
        <v>517361806</v>
      </c>
      <c r="GG1076" s="2">
        <v>2</v>
      </c>
      <c r="GH1076" s="2">
        <v>1</v>
      </c>
      <c r="GI1076" s="2">
        <v>-2</v>
      </c>
      <c r="GJ1076" s="2">
        <v>0</v>
      </c>
      <c r="GK1076" s="2">
        <v>0</v>
      </c>
      <c r="GL1076" s="2">
        <f t="shared" si="893"/>
        <v>0</v>
      </c>
      <c r="GM1076" s="2">
        <f t="shared" si="894"/>
        <v>1170</v>
      </c>
      <c r="GN1076" s="2">
        <f t="shared" si="895"/>
        <v>1170</v>
      </c>
      <c r="GO1076" s="2">
        <f t="shared" si="896"/>
        <v>0</v>
      </c>
      <c r="GP1076" s="2">
        <f t="shared" si="897"/>
        <v>0</v>
      </c>
      <c r="GQ1076" s="2"/>
      <c r="GR1076" s="2">
        <v>0</v>
      </c>
      <c r="GS1076" s="2">
        <v>3</v>
      </c>
      <c r="GT1076" s="2">
        <v>0</v>
      </c>
      <c r="GU1076" s="2" t="s">
        <v>252</v>
      </c>
      <c r="GV1076" s="2">
        <f>ROUND(((GT1076*5.6)),2)</f>
        <v>0</v>
      </c>
      <c r="GW1076" s="2">
        <v>1</v>
      </c>
      <c r="GX1076" s="2">
        <f t="shared" si="899"/>
        <v>0</v>
      </c>
      <c r="GY1076" s="2"/>
      <c r="GZ1076" s="2"/>
      <c r="HA1076" s="2">
        <v>0</v>
      </c>
      <c r="HB1076" s="2">
        <v>0</v>
      </c>
      <c r="HC1076" s="2">
        <f t="shared" si="900"/>
        <v>0</v>
      </c>
      <c r="HD1076" s="2"/>
      <c r="HE1076" s="2" t="s">
        <v>3</v>
      </c>
      <c r="HF1076" s="2" t="s">
        <v>3</v>
      </c>
      <c r="HG1076" s="2"/>
      <c r="HH1076" s="2"/>
      <c r="HI1076" s="2"/>
      <c r="HJ1076" s="2"/>
      <c r="HK1076" s="2"/>
      <c r="HL1076" s="2"/>
      <c r="HM1076" s="2" t="s">
        <v>3</v>
      </c>
      <c r="HN1076" s="2" t="s">
        <v>24</v>
      </c>
      <c r="HO1076" s="2" t="s">
        <v>25</v>
      </c>
      <c r="HP1076" s="2" t="s">
        <v>22</v>
      </c>
      <c r="HQ1076" s="2" t="s">
        <v>22</v>
      </c>
      <c r="HR1076" s="2"/>
      <c r="HS1076" s="2"/>
      <c r="HT1076" s="2"/>
      <c r="HU1076" s="2"/>
      <c r="HV1076" s="2"/>
      <c r="HW1076" s="2"/>
      <c r="HX1076" s="2"/>
      <c r="HY1076" s="2"/>
      <c r="HZ1076" s="2"/>
      <c r="IA1076" s="2"/>
      <c r="IB1076" s="2"/>
      <c r="IC1076" s="2"/>
      <c r="ID1076" s="2"/>
      <c r="IE1076" s="2"/>
      <c r="IF1076" s="2"/>
      <c r="IG1076" s="2"/>
      <c r="IH1076" s="2"/>
      <c r="II1076" s="2"/>
      <c r="IJ1076" s="2"/>
      <c r="IK1076" s="2">
        <v>0</v>
      </c>
      <c r="IL1076" s="2"/>
      <c r="IM1076" s="2"/>
      <c r="IN1076" s="2"/>
      <c r="IO1076" s="2"/>
      <c r="IP1076" s="2"/>
      <c r="IQ1076" s="2"/>
      <c r="IR1076" s="2"/>
      <c r="IS1076" s="2"/>
      <c r="IT1076" s="2"/>
      <c r="IU1076" s="2"/>
    </row>
    <row r="1077" spans="1:255" x14ac:dyDescent="0.2">
      <c r="A1077">
        <v>17</v>
      </c>
      <c r="B1077">
        <v>1</v>
      </c>
      <c r="C1077">
        <f>ROW(SmtRes!A944)</f>
        <v>944</v>
      </c>
      <c r="D1077">
        <f>ROW(EtalonRes!A956)</f>
        <v>956</v>
      </c>
      <c r="E1077" t="s">
        <v>545</v>
      </c>
      <c r="F1077" t="s">
        <v>196</v>
      </c>
      <c r="G1077" t="s">
        <v>251</v>
      </c>
      <c r="H1077" t="s">
        <v>186</v>
      </c>
      <c r="I1077">
        <f>'1.Лок.смета.и.Акт'!E120</f>
        <v>8.2460000000000004</v>
      </c>
      <c r="J1077">
        <v>0</v>
      </c>
      <c r="K1077">
        <v>8.2460000000000004</v>
      </c>
      <c r="L1077">
        <v>16.492000000000001</v>
      </c>
      <c r="M1077">
        <v>0</v>
      </c>
      <c r="N1077">
        <f t="shared" si="863"/>
        <v>16.492000000000001</v>
      </c>
      <c r="O1077">
        <f t="shared" si="864"/>
        <v>7497</v>
      </c>
      <c r="P1077">
        <f t="shared" si="865"/>
        <v>1</v>
      </c>
      <c r="Q1077">
        <f t="shared" si="866"/>
        <v>2799</v>
      </c>
      <c r="R1077">
        <f t="shared" si="867"/>
        <v>2616</v>
      </c>
      <c r="S1077">
        <f t="shared" si="868"/>
        <v>4697</v>
      </c>
      <c r="T1077">
        <f t="shared" si="869"/>
        <v>0</v>
      </c>
      <c r="U1077" t="e">
        <f t="shared" si="870"/>
        <v>#REF!</v>
      </c>
      <c r="V1077">
        <f t="shared" si="871"/>
        <v>9.6972959999999997</v>
      </c>
      <c r="W1077">
        <f t="shared" si="872"/>
        <v>0</v>
      </c>
      <c r="X1077" t="e">
        <f t="shared" si="873"/>
        <v>#REF!</v>
      </c>
      <c r="Y1077" t="e">
        <f t="shared" si="874"/>
        <v>#REF!</v>
      </c>
      <c r="AA1077">
        <v>69726884</v>
      </c>
      <c r="AB1077">
        <f t="shared" si="875"/>
        <v>65.77</v>
      </c>
      <c r="AC1077">
        <f>ROUND(((ES1077*5.6)+(SUM(SmtRes!BC940:'SmtRes'!BC944)+SUM(EtalonRes!AL952:'EtalonRes'!AL956))),2)</f>
        <v>0.02</v>
      </c>
      <c r="AD1077">
        <f>ROUND(((((ET1077*5.6))-((EU1077*5.6)))+AE1077),2)</f>
        <v>43.29</v>
      </c>
      <c r="AE1077">
        <f>ROUND(((EU1077*5.6)),2)</f>
        <v>16.02</v>
      </c>
      <c r="AF1077">
        <f>ROUND(((EV1077*5.6)),2)</f>
        <v>22.46</v>
      </c>
      <c r="AG1077">
        <f t="shared" si="879"/>
        <v>0</v>
      </c>
      <c r="AH1077" t="e">
        <f>((EW1077*5.6))</f>
        <v>#REF!</v>
      </c>
      <c r="AI1077">
        <f>((EX1077*5.6))</f>
        <v>1.1759999999999999</v>
      </c>
      <c r="AJ1077">
        <f t="shared" si="882"/>
        <v>0</v>
      </c>
      <c r="AK1077">
        <v>264.04000000000002</v>
      </c>
      <c r="AL1077">
        <v>252.3</v>
      </c>
      <c r="AM1077">
        <v>7.73</v>
      </c>
      <c r="AN1077">
        <v>2.86</v>
      </c>
      <c r="AO1077">
        <v>4.01</v>
      </c>
      <c r="AP1077">
        <v>0</v>
      </c>
      <c r="AQ1077" t="e">
        <f>'1.Лок.смета.и.Акт'!#REF!</f>
        <v>#REF!</v>
      </c>
      <c r="AR1077">
        <v>0.21</v>
      </c>
      <c r="AS1077">
        <v>0</v>
      </c>
      <c r="AT1077">
        <v>117</v>
      </c>
      <c r="AU1077">
        <v>64</v>
      </c>
      <c r="AV1077">
        <v>1</v>
      </c>
      <c r="AW1077">
        <v>1</v>
      </c>
      <c r="AZ1077">
        <v>1</v>
      </c>
      <c r="BA1077">
        <v>25.36</v>
      </c>
      <c r="BB1077">
        <v>7.84</v>
      </c>
      <c r="BC1077">
        <v>7.56</v>
      </c>
      <c r="BD1077" t="s">
        <v>3</v>
      </c>
      <c r="BE1077" t="s">
        <v>3</v>
      </c>
      <c r="BF1077" t="s">
        <v>3</v>
      </c>
      <c r="BG1077" t="s">
        <v>3</v>
      </c>
      <c r="BH1077">
        <v>0</v>
      </c>
      <c r="BI1077">
        <v>1</v>
      </c>
      <c r="BJ1077" t="s">
        <v>198</v>
      </c>
      <c r="BM1077">
        <v>11001</v>
      </c>
      <c r="BN1077">
        <v>0</v>
      </c>
      <c r="BO1077" t="s">
        <v>196</v>
      </c>
      <c r="BP1077">
        <v>1</v>
      </c>
      <c r="BQ1077">
        <v>2</v>
      </c>
      <c r="BR1077">
        <v>0</v>
      </c>
      <c r="BS1077">
        <v>19.8</v>
      </c>
      <c r="BT1077">
        <v>1</v>
      </c>
      <c r="BU1077">
        <v>1</v>
      </c>
      <c r="BV1077">
        <v>1</v>
      </c>
      <c r="BW1077">
        <v>1</v>
      </c>
      <c r="BX1077">
        <v>1</v>
      </c>
      <c r="BY1077" t="s">
        <v>3</v>
      </c>
      <c r="BZ1077" t="e">
        <f>'1.Лок.смета.и.Акт'!#REF!</f>
        <v>#REF!</v>
      </c>
      <c r="CA1077" t="e">
        <f>'1.Лок.смета.и.Акт'!#REF!</f>
        <v>#REF!</v>
      </c>
      <c r="CB1077" t="s">
        <v>3</v>
      </c>
      <c r="CE1077">
        <v>0</v>
      </c>
      <c r="CF1077">
        <v>0</v>
      </c>
      <c r="CG1077">
        <v>0</v>
      </c>
      <c r="CH1077">
        <v>86</v>
      </c>
      <c r="CI1077">
        <v>0</v>
      </c>
      <c r="CJ1077">
        <v>0</v>
      </c>
      <c r="CK1077">
        <v>0</v>
      </c>
      <c r="CL1077">
        <v>0</v>
      </c>
      <c r="CM1077">
        <v>0</v>
      </c>
      <c r="CN1077" t="s">
        <v>3</v>
      </c>
      <c r="CO1077">
        <v>0</v>
      </c>
      <c r="CP1077">
        <f t="shared" si="883"/>
        <v>7497</v>
      </c>
      <c r="CQ1077">
        <f t="shared" si="884"/>
        <v>0.1512</v>
      </c>
      <c r="CR1077">
        <f t="shared" si="885"/>
        <v>339.39359999999999</v>
      </c>
      <c r="CS1077">
        <f t="shared" si="886"/>
        <v>317.19600000000003</v>
      </c>
      <c r="CT1077">
        <f t="shared" si="887"/>
        <v>569.5856</v>
      </c>
      <c r="CU1077">
        <f t="shared" si="888"/>
        <v>0</v>
      </c>
      <c r="CV1077" t="e">
        <f t="shared" si="889"/>
        <v>#REF!</v>
      </c>
      <c r="CW1077">
        <f t="shared" si="890"/>
        <v>1.1759999999999999</v>
      </c>
      <c r="CX1077">
        <f t="shared" si="891"/>
        <v>0</v>
      </c>
      <c r="CY1077" t="e">
        <f>(S1077+R1077)*(BZ1077/100)</f>
        <v>#REF!</v>
      </c>
      <c r="CZ1077" t="e">
        <f>(S1077+R1077)*(CA1077/100)</f>
        <v>#REF!</v>
      </c>
      <c r="DC1077" t="s">
        <v>3</v>
      </c>
      <c r="DD1077" t="s">
        <v>252</v>
      </c>
      <c r="DE1077" t="s">
        <v>252</v>
      </c>
      <c r="DF1077" t="s">
        <v>252</v>
      </c>
      <c r="DG1077" t="s">
        <v>252</v>
      </c>
      <c r="DH1077" t="s">
        <v>3</v>
      </c>
      <c r="DI1077" t="s">
        <v>252</v>
      </c>
      <c r="DJ1077" t="s">
        <v>252</v>
      </c>
      <c r="DK1077" t="s">
        <v>3</v>
      </c>
      <c r="DL1077" t="s">
        <v>3</v>
      </c>
      <c r="DM1077" t="s">
        <v>3</v>
      </c>
      <c r="DN1077">
        <v>123</v>
      </c>
      <c r="DO1077">
        <v>75</v>
      </c>
      <c r="DP1077">
        <v>1</v>
      </c>
      <c r="DQ1077">
        <v>1</v>
      </c>
      <c r="DU1077">
        <v>1013</v>
      </c>
      <c r="DV1077" t="s">
        <v>186</v>
      </c>
      <c r="DW1077" t="str">
        <f>'1.Лок.смета.и.Акт'!D120</f>
        <v>100 м2 стяжки</v>
      </c>
      <c r="DX1077">
        <v>1</v>
      </c>
      <c r="DZ1077" t="s">
        <v>3</v>
      </c>
      <c r="EA1077" t="s">
        <v>3</v>
      </c>
      <c r="EB1077" t="s">
        <v>3</v>
      </c>
      <c r="EC1077" t="s">
        <v>3</v>
      </c>
      <c r="EE1077">
        <v>54328965</v>
      </c>
      <c r="EF1077">
        <v>2</v>
      </c>
      <c r="EG1077" t="s">
        <v>21</v>
      </c>
      <c r="EH1077">
        <v>0</v>
      </c>
      <c r="EI1077" t="s">
        <v>3</v>
      </c>
      <c r="EJ1077">
        <v>1</v>
      </c>
      <c r="EK1077">
        <v>11001</v>
      </c>
      <c r="EL1077" t="s">
        <v>22</v>
      </c>
      <c r="EM1077" t="s">
        <v>23</v>
      </c>
      <c r="EO1077" t="s">
        <v>3</v>
      </c>
      <c r="EQ1077">
        <v>1441792</v>
      </c>
      <c r="ER1077">
        <v>264.04000000000002</v>
      </c>
      <c r="ES1077">
        <v>252.3</v>
      </c>
      <c r="ET1077">
        <v>7.73</v>
      </c>
      <c r="EU1077">
        <v>2.86</v>
      </c>
      <c r="EV1077">
        <v>4.01</v>
      </c>
      <c r="EW1077" t="e">
        <f>'1.Лок.смета.и.Акт'!#REF!</f>
        <v>#REF!</v>
      </c>
      <c r="EX1077">
        <v>0.21</v>
      </c>
      <c r="EY1077">
        <v>1</v>
      </c>
      <c r="FQ1077">
        <v>0</v>
      </c>
      <c r="FR1077">
        <f t="shared" si="892"/>
        <v>0</v>
      </c>
      <c r="FS1077">
        <v>0</v>
      </c>
      <c r="FX1077">
        <v>123</v>
      </c>
      <c r="FY1077">
        <v>75</v>
      </c>
      <c r="GA1077" t="s">
        <v>3</v>
      </c>
      <c r="GD1077">
        <v>1</v>
      </c>
      <c r="GF1077">
        <v>517361806</v>
      </c>
      <c r="GG1077">
        <v>2</v>
      </c>
      <c r="GH1077">
        <v>1</v>
      </c>
      <c r="GI1077">
        <v>2</v>
      </c>
      <c r="GJ1077">
        <v>0</v>
      </c>
      <c r="GK1077">
        <v>0</v>
      </c>
      <c r="GL1077">
        <f t="shared" si="893"/>
        <v>0</v>
      </c>
      <c r="GM1077" t="e">
        <f t="shared" si="894"/>
        <v>#REF!</v>
      </c>
      <c r="GN1077" t="e">
        <f t="shared" si="895"/>
        <v>#REF!</v>
      </c>
      <c r="GO1077">
        <f t="shared" si="896"/>
        <v>0</v>
      </c>
      <c r="GP1077">
        <f t="shared" si="897"/>
        <v>0</v>
      </c>
      <c r="GR1077">
        <v>0</v>
      </c>
      <c r="GS1077">
        <v>3</v>
      </c>
      <c r="GT1077">
        <v>0</v>
      </c>
      <c r="GU1077" t="s">
        <v>252</v>
      </c>
      <c r="GV1077">
        <f>ROUND(((GT1077*5.6)),2)</f>
        <v>0</v>
      </c>
      <c r="GW1077">
        <v>1015.2</v>
      </c>
      <c r="GX1077">
        <f t="shared" si="899"/>
        <v>0</v>
      </c>
      <c r="HA1077">
        <v>0</v>
      </c>
      <c r="HB1077">
        <v>0</v>
      </c>
      <c r="HC1077">
        <f t="shared" si="900"/>
        <v>0</v>
      </c>
      <c r="HE1077" t="s">
        <v>3</v>
      </c>
      <c r="HF1077" t="s">
        <v>3</v>
      </c>
      <c r="HM1077" t="s">
        <v>3</v>
      </c>
      <c r="HN1077" t="s">
        <v>24</v>
      </c>
      <c r="HO1077" t="s">
        <v>25</v>
      </c>
      <c r="HP1077" t="s">
        <v>22</v>
      </c>
      <c r="HQ1077" t="s">
        <v>22</v>
      </c>
      <c r="IK1077">
        <v>0</v>
      </c>
    </row>
    <row r="1078" spans="1:255" x14ac:dyDescent="0.2">
      <c r="A1078" s="2">
        <v>18</v>
      </c>
      <c r="B1078" s="2">
        <v>1</v>
      </c>
      <c r="C1078" s="2">
        <v>939</v>
      </c>
      <c r="D1078" s="2"/>
      <c r="E1078" s="2" t="s">
        <v>546</v>
      </c>
      <c r="F1078" s="2" t="s">
        <v>189</v>
      </c>
      <c r="G1078" s="2" t="s">
        <v>190</v>
      </c>
      <c r="H1078" s="2" t="s">
        <v>40</v>
      </c>
      <c r="I1078" s="2">
        <f>I1076*J1078</f>
        <v>23.550576</v>
      </c>
      <c r="J1078" s="2">
        <v>2.8559999999999999</v>
      </c>
      <c r="K1078" s="2">
        <v>0.51</v>
      </c>
      <c r="L1078" s="2">
        <v>47.101151999999999</v>
      </c>
      <c r="M1078" s="2">
        <v>0</v>
      </c>
      <c r="N1078" s="2">
        <f t="shared" si="863"/>
        <v>47.101199999999999</v>
      </c>
      <c r="O1078" s="2">
        <f t="shared" si="864"/>
        <v>20422</v>
      </c>
      <c r="P1078" s="2">
        <f t="shared" si="865"/>
        <v>20422</v>
      </c>
      <c r="Q1078" s="2">
        <f t="shared" si="866"/>
        <v>0</v>
      </c>
      <c r="R1078" s="2">
        <f t="shared" si="867"/>
        <v>0</v>
      </c>
      <c r="S1078" s="2">
        <f t="shared" si="868"/>
        <v>0</v>
      </c>
      <c r="T1078" s="2">
        <f t="shared" si="869"/>
        <v>0</v>
      </c>
      <c r="U1078" s="2">
        <f t="shared" si="870"/>
        <v>0</v>
      </c>
      <c r="V1078" s="2">
        <f t="shared" si="871"/>
        <v>0</v>
      </c>
      <c r="W1078" s="2">
        <f t="shared" si="872"/>
        <v>0</v>
      </c>
      <c r="X1078" s="2">
        <f t="shared" si="873"/>
        <v>0</v>
      </c>
      <c r="Y1078" s="2">
        <f t="shared" si="874"/>
        <v>0</v>
      </c>
      <c r="Z1078" s="2"/>
      <c r="AA1078" s="2">
        <v>69726971</v>
      </c>
      <c r="AB1078" s="2">
        <f t="shared" si="875"/>
        <v>867.14</v>
      </c>
      <c r="AC1078" s="2">
        <f>ROUND((ES1078),2)</f>
        <v>867.14</v>
      </c>
      <c r="AD1078" s="2">
        <f>ROUND((((ET1078)-(EU1078))+AE1078),2)</f>
        <v>0</v>
      </c>
      <c r="AE1078" s="2">
        <f>ROUND((EU1078),2)</f>
        <v>0</v>
      </c>
      <c r="AF1078" s="2">
        <f>ROUND((EV1078),2)</f>
        <v>0</v>
      </c>
      <c r="AG1078" s="2">
        <f t="shared" si="879"/>
        <v>0</v>
      </c>
      <c r="AH1078" s="2">
        <f>(EW1078)</f>
        <v>0</v>
      </c>
      <c r="AI1078" s="2">
        <f>(EX1078)</f>
        <v>0</v>
      </c>
      <c r="AJ1078" s="2">
        <f t="shared" si="882"/>
        <v>0</v>
      </c>
      <c r="AK1078" s="2">
        <v>867.14</v>
      </c>
      <c r="AL1078" s="2">
        <v>867.14</v>
      </c>
      <c r="AM1078" s="2">
        <v>0</v>
      </c>
      <c r="AN1078" s="2">
        <v>0</v>
      </c>
      <c r="AO1078" s="2">
        <v>0</v>
      </c>
      <c r="AP1078" s="2">
        <v>0</v>
      </c>
      <c r="AQ1078" s="2">
        <v>0</v>
      </c>
      <c r="AR1078" s="2">
        <v>0</v>
      </c>
      <c r="AS1078" s="2">
        <v>0</v>
      </c>
      <c r="AT1078" s="2">
        <v>0</v>
      </c>
      <c r="AU1078" s="2">
        <v>0</v>
      </c>
      <c r="AV1078" s="2">
        <v>1</v>
      </c>
      <c r="AW1078" s="2">
        <v>1</v>
      </c>
      <c r="AX1078" s="2"/>
      <c r="AY1078" s="2"/>
      <c r="AZ1078" s="2">
        <v>1</v>
      </c>
      <c r="BA1078" s="2">
        <v>1</v>
      </c>
      <c r="BB1078" s="2">
        <v>1</v>
      </c>
      <c r="BC1078" s="2">
        <v>1</v>
      </c>
      <c r="BD1078" s="2" t="s">
        <v>3</v>
      </c>
      <c r="BE1078" s="2" t="s">
        <v>3</v>
      </c>
      <c r="BF1078" s="2" t="s">
        <v>3</v>
      </c>
      <c r="BG1078" s="2" t="s">
        <v>3</v>
      </c>
      <c r="BH1078" s="2">
        <v>3</v>
      </c>
      <c r="BI1078" s="2">
        <v>1</v>
      </c>
      <c r="BJ1078" s="2" t="s">
        <v>191</v>
      </c>
      <c r="BK1078" s="2"/>
      <c r="BL1078" s="2"/>
      <c r="BM1078" s="2">
        <v>500003</v>
      </c>
      <c r="BN1078" s="2">
        <v>0</v>
      </c>
      <c r="BO1078" s="2" t="s">
        <v>3</v>
      </c>
      <c r="BP1078" s="2">
        <v>0</v>
      </c>
      <c r="BQ1078" s="2">
        <v>13</v>
      </c>
      <c r="BR1078" s="2">
        <v>0</v>
      </c>
      <c r="BS1078" s="2">
        <v>1</v>
      </c>
      <c r="BT1078" s="2">
        <v>1</v>
      </c>
      <c r="BU1078" s="2">
        <v>1</v>
      </c>
      <c r="BV1078" s="2">
        <v>1</v>
      </c>
      <c r="BW1078" s="2">
        <v>1</v>
      </c>
      <c r="BX1078" s="2">
        <v>1</v>
      </c>
      <c r="BY1078" s="2" t="s">
        <v>3</v>
      </c>
      <c r="BZ1078" s="2">
        <v>0</v>
      </c>
      <c r="CA1078" s="2">
        <v>0</v>
      </c>
      <c r="CB1078" s="2" t="s">
        <v>3</v>
      </c>
      <c r="CC1078" s="2"/>
      <c r="CD1078" s="2"/>
      <c r="CE1078" s="2">
        <v>0</v>
      </c>
      <c r="CF1078" s="2">
        <v>0</v>
      </c>
      <c r="CG1078" s="2">
        <v>0</v>
      </c>
      <c r="CH1078" s="2">
        <v>86</v>
      </c>
      <c r="CI1078" s="2">
        <v>1</v>
      </c>
      <c r="CJ1078" s="2">
        <v>0</v>
      </c>
      <c r="CK1078" s="2">
        <v>0</v>
      </c>
      <c r="CL1078" s="2">
        <v>0</v>
      </c>
      <c r="CM1078" s="2">
        <v>0</v>
      </c>
      <c r="CN1078" s="2" t="s">
        <v>3</v>
      </c>
      <c r="CO1078" s="2">
        <v>0</v>
      </c>
      <c r="CP1078" s="2">
        <f t="shared" si="883"/>
        <v>20422</v>
      </c>
      <c r="CQ1078" s="2">
        <f t="shared" si="884"/>
        <v>867.14</v>
      </c>
      <c r="CR1078" s="2">
        <f t="shared" si="885"/>
        <v>0</v>
      </c>
      <c r="CS1078" s="2">
        <f t="shared" si="886"/>
        <v>0</v>
      </c>
      <c r="CT1078" s="2">
        <f t="shared" si="887"/>
        <v>0</v>
      </c>
      <c r="CU1078" s="2">
        <f t="shared" si="888"/>
        <v>0</v>
      </c>
      <c r="CV1078" s="2">
        <f t="shared" si="889"/>
        <v>0</v>
      </c>
      <c r="CW1078" s="2">
        <f t="shared" si="890"/>
        <v>0</v>
      </c>
      <c r="CX1078" s="2">
        <f t="shared" si="891"/>
        <v>0</v>
      </c>
      <c r="CY1078" s="2">
        <f>(((S1078+R1078)*AT1078)/100)</f>
        <v>0</v>
      </c>
      <c r="CZ1078" s="2">
        <f>(((S1078+R1078)*AU1078)/100)</f>
        <v>0</v>
      </c>
      <c r="DA1078" s="2"/>
      <c r="DB1078" s="2"/>
      <c r="DC1078" s="2" t="s">
        <v>3</v>
      </c>
      <c r="DD1078" s="2" t="s">
        <v>3</v>
      </c>
      <c r="DE1078" s="2" t="s">
        <v>3</v>
      </c>
      <c r="DF1078" s="2" t="s">
        <v>3</v>
      </c>
      <c r="DG1078" s="2" t="s">
        <v>3</v>
      </c>
      <c r="DH1078" s="2" t="s">
        <v>3</v>
      </c>
      <c r="DI1078" s="2" t="s">
        <v>3</v>
      </c>
      <c r="DJ1078" s="2" t="s">
        <v>3</v>
      </c>
      <c r="DK1078" s="2" t="s">
        <v>3</v>
      </c>
      <c r="DL1078" s="2" t="s">
        <v>3</v>
      </c>
      <c r="DM1078" s="2" t="s">
        <v>3</v>
      </c>
      <c r="DN1078" s="2">
        <v>0</v>
      </c>
      <c r="DO1078" s="2">
        <v>0</v>
      </c>
      <c r="DP1078" s="2">
        <v>1</v>
      </c>
      <c r="DQ1078" s="2">
        <v>1</v>
      </c>
      <c r="DR1078" s="2"/>
      <c r="DS1078" s="2"/>
      <c r="DT1078" s="2"/>
      <c r="DU1078" s="2">
        <v>1007</v>
      </c>
      <c r="DV1078" s="2" t="s">
        <v>40</v>
      </c>
      <c r="DW1078" s="2" t="s">
        <v>40</v>
      </c>
      <c r="DX1078" s="2">
        <v>1</v>
      </c>
      <c r="DY1078" s="2"/>
      <c r="DZ1078" s="2" t="s">
        <v>3</v>
      </c>
      <c r="EA1078" s="2" t="s">
        <v>3</v>
      </c>
      <c r="EB1078" s="2" t="s">
        <v>3</v>
      </c>
      <c r="EC1078" s="2" t="s">
        <v>3</v>
      </c>
      <c r="ED1078" s="2"/>
      <c r="EE1078" s="2">
        <v>54329104</v>
      </c>
      <c r="EF1078" s="2">
        <v>13</v>
      </c>
      <c r="EG1078" s="2" t="s">
        <v>42</v>
      </c>
      <c r="EH1078" s="2">
        <v>0</v>
      </c>
      <c r="EI1078" s="2" t="s">
        <v>3</v>
      </c>
      <c r="EJ1078" s="2">
        <v>1</v>
      </c>
      <c r="EK1078" s="2">
        <v>500003</v>
      </c>
      <c r="EL1078" s="2" t="s">
        <v>43</v>
      </c>
      <c r="EM1078" s="2" t="s">
        <v>44</v>
      </c>
      <c r="EN1078" s="2"/>
      <c r="EO1078" s="2" t="s">
        <v>3</v>
      </c>
      <c r="EP1078" s="2"/>
      <c r="EQ1078" s="2">
        <v>0</v>
      </c>
      <c r="ER1078" s="2">
        <v>867.14</v>
      </c>
      <c r="ES1078" s="2">
        <v>867.14</v>
      </c>
      <c r="ET1078" s="2">
        <v>0</v>
      </c>
      <c r="EU1078" s="2">
        <v>0</v>
      </c>
      <c r="EV1078" s="2">
        <v>0</v>
      </c>
      <c r="EW1078" s="2">
        <v>0</v>
      </c>
      <c r="EX1078" s="2">
        <v>0</v>
      </c>
      <c r="EY1078" s="2"/>
      <c r="EZ1078" s="2"/>
      <c r="FA1078" s="2"/>
      <c r="FB1078" s="2"/>
      <c r="FC1078" s="2"/>
      <c r="FD1078" s="2"/>
      <c r="FE1078" s="2"/>
      <c r="FF1078" s="2"/>
      <c r="FG1078" s="2"/>
      <c r="FH1078" s="2"/>
      <c r="FI1078" s="2"/>
      <c r="FJ1078" s="2"/>
      <c r="FK1078" s="2"/>
      <c r="FL1078" s="2"/>
      <c r="FM1078" s="2"/>
      <c r="FN1078" s="2"/>
      <c r="FO1078" s="2"/>
      <c r="FP1078" s="2"/>
      <c r="FQ1078" s="2">
        <v>0</v>
      </c>
      <c r="FR1078" s="2">
        <f t="shared" si="892"/>
        <v>0</v>
      </c>
      <c r="FS1078" s="2">
        <v>0</v>
      </c>
      <c r="FT1078" s="2"/>
      <c r="FU1078" s="2"/>
      <c r="FV1078" s="2"/>
      <c r="FW1078" s="2"/>
      <c r="FX1078" s="2">
        <v>0</v>
      </c>
      <c r="FY1078" s="2">
        <v>0</v>
      </c>
      <c r="FZ1078" s="2"/>
      <c r="GA1078" s="2" t="s">
        <v>3</v>
      </c>
      <c r="GB1078" s="2"/>
      <c r="GC1078" s="2"/>
      <c r="GD1078" s="2">
        <v>1</v>
      </c>
      <c r="GE1078" s="2"/>
      <c r="GF1078" s="2">
        <v>1799260510</v>
      </c>
      <c r="GG1078" s="2">
        <v>2</v>
      </c>
      <c r="GH1078" s="2">
        <v>1</v>
      </c>
      <c r="GI1078" s="2">
        <v>-2</v>
      </c>
      <c r="GJ1078" s="2">
        <v>0</v>
      </c>
      <c r="GK1078" s="2">
        <v>0</v>
      </c>
      <c r="GL1078" s="2">
        <f t="shared" si="893"/>
        <v>0</v>
      </c>
      <c r="GM1078" s="2">
        <f t="shared" si="894"/>
        <v>20422</v>
      </c>
      <c r="GN1078" s="2">
        <f t="shared" si="895"/>
        <v>20422</v>
      </c>
      <c r="GO1078" s="2">
        <f t="shared" si="896"/>
        <v>0</v>
      </c>
      <c r="GP1078" s="2">
        <f t="shared" si="897"/>
        <v>0</v>
      </c>
      <c r="GQ1078" s="2"/>
      <c r="GR1078" s="2">
        <v>0</v>
      </c>
      <c r="GS1078" s="2">
        <v>3</v>
      </c>
      <c r="GT1078" s="2">
        <v>0</v>
      </c>
      <c r="GU1078" s="2" t="s">
        <v>3</v>
      </c>
      <c r="GV1078" s="2">
        <f t="shared" ref="GV1078:GV1097" si="901">ROUND((GT1078),2)</f>
        <v>0</v>
      </c>
      <c r="GW1078" s="2">
        <v>1</v>
      </c>
      <c r="GX1078" s="2">
        <f t="shared" si="899"/>
        <v>0</v>
      </c>
      <c r="GY1078" s="2"/>
      <c r="GZ1078" s="2"/>
      <c r="HA1078" s="2">
        <v>0</v>
      </c>
      <c r="HB1078" s="2">
        <v>0</v>
      </c>
      <c r="HC1078" s="2">
        <f t="shared" si="900"/>
        <v>0</v>
      </c>
      <c r="HD1078" s="2"/>
      <c r="HE1078" s="2" t="s">
        <v>3</v>
      </c>
      <c r="HF1078" s="2" t="s">
        <v>3</v>
      </c>
      <c r="HG1078" s="2"/>
      <c r="HH1078" s="2"/>
      <c r="HI1078" s="2"/>
      <c r="HJ1078" s="2"/>
      <c r="HK1078" s="2"/>
      <c r="HL1078" s="2"/>
      <c r="HM1078" s="2" t="s">
        <v>252</v>
      </c>
      <c r="HN1078" s="2" t="s">
        <v>3</v>
      </c>
      <c r="HO1078" s="2" t="s">
        <v>3</v>
      </c>
      <c r="HP1078" s="2" t="s">
        <v>3</v>
      </c>
      <c r="HQ1078" s="2" t="s">
        <v>3</v>
      </c>
      <c r="HR1078" s="2"/>
      <c r="HS1078" s="2"/>
      <c r="HT1078" s="2"/>
      <c r="HU1078" s="2"/>
      <c r="HV1078" s="2"/>
      <c r="HW1078" s="2"/>
      <c r="HX1078" s="2"/>
      <c r="HY1078" s="2"/>
      <c r="HZ1078" s="2"/>
      <c r="IA1078" s="2"/>
      <c r="IB1078" s="2"/>
      <c r="IC1078" s="2"/>
      <c r="ID1078" s="2"/>
      <c r="IE1078" s="2"/>
      <c r="IF1078" s="2"/>
      <c r="IG1078" s="2"/>
      <c r="IH1078" s="2"/>
      <c r="II1078" s="2"/>
      <c r="IJ1078" s="2"/>
      <c r="IK1078" s="2">
        <v>0</v>
      </c>
      <c r="IL1078" s="2"/>
      <c r="IM1078" s="2"/>
      <c r="IN1078" s="2"/>
      <c r="IO1078" s="2"/>
      <c r="IP1078" s="2"/>
      <c r="IQ1078" s="2"/>
      <c r="IR1078" s="2"/>
      <c r="IS1078" s="2"/>
      <c r="IT1078" s="2"/>
      <c r="IU1078" s="2"/>
    </row>
    <row r="1079" spans="1:255" x14ac:dyDescent="0.2">
      <c r="A1079">
        <v>18</v>
      </c>
      <c r="B1079">
        <v>1</v>
      </c>
      <c r="C1079">
        <v>944</v>
      </c>
      <c r="E1079" t="s">
        <v>546</v>
      </c>
      <c r="F1079" t="e">
        <f>'1.Лок.смета.и.Акт'!#REF!</f>
        <v>#REF!</v>
      </c>
      <c r="G1079" t="s">
        <v>190</v>
      </c>
      <c r="H1079" t="s">
        <v>40</v>
      </c>
      <c r="I1079">
        <f>I1077*J1079</f>
        <v>23.550576</v>
      </c>
      <c r="J1079">
        <v>2.8559999999999999</v>
      </c>
      <c r="K1079">
        <v>0.51</v>
      </c>
      <c r="L1079">
        <v>47.101151999999999</v>
      </c>
      <c r="M1079">
        <v>0</v>
      </c>
      <c r="N1079">
        <f t="shared" si="863"/>
        <v>47.101199999999999</v>
      </c>
      <c r="O1079">
        <f t="shared" si="864"/>
        <v>153606</v>
      </c>
      <c r="P1079">
        <f t="shared" si="865"/>
        <v>153606</v>
      </c>
      <c r="Q1079">
        <f t="shared" si="866"/>
        <v>0</v>
      </c>
      <c r="R1079">
        <f t="shared" si="867"/>
        <v>0</v>
      </c>
      <c r="S1079">
        <f t="shared" si="868"/>
        <v>0</v>
      </c>
      <c r="T1079">
        <f t="shared" si="869"/>
        <v>0</v>
      </c>
      <c r="U1079">
        <f t="shared" si="870"/>
        <v>0</v>
      </c>
      <c r="V1079">
        <f t="shared" si="871"/>
        <v>0</v>
      </c>
      <c r="W1079">
        <f t="shared" si="872"/>
        <v>0</v>
      </c>
      <c r="X1079">
        <f t="shared" si="873"/>
        <v>0</v>
      </c>
      <c r="Y1079">
        <f t="shared" si="874"/>
        <v>0</v>
      </c>
      <c r="AA1079">
        <v>69726884</v>
      </c>
      <c r="AB1079">
        <f t="shared" si="875"/>
        <v>862.75</v>
      </c>
      <c r="AC1079">
        <f>ROUND((ES1079),2)</f>
        <v>862.75</v>
      </c>
      <c r="AD1079">
        <f>ROUND((((ET1079)-(EU1079))+AE1079),2)</f>
        <v>0</v>
      </c>
      <c r="AE1079">
        <f>ROUND((EU1079),2)</f>
        <v>0</v>
      </c>
      <c r="AF1079">
        <f>ROUND((EV1079),2)</f>
        <v>0</v>
      </c>
      <c r="AG1079">
        <f t="shared" si="879"/>
        <v>0</v>
      </c>
      <c r="AH1079">
        <f>(EW1079)</f>
        <v>0</v>
      </c>
      <c r="AI1079">
        <f>(EX1079)</f>
        <v>0</v>
      </c>
      <c r="AJ1079">
        <f t="shared" si="882"/>
        <v>0</v>
      </c>
      <c r="AK1079">
        <v>862.75</v>
      </c>
      <c r="AL1079">
        <v>862.75</v>
      </c>
      <c r="AM1079">
        <v>0</v>
      </c>
      <c r="AN1079">
        <v>0</v>
      </c>
      <c r="AO1079">
        <v>0</v>
      </c>
      <c r="AP1079">
        <v>0</v>
      </c>
      <c r="AQ1079">
        <v>0</v>
      </c>
      <c r="AR1079">
        <v>0</v>
      </c>
      <c r="AS1079">
        <v>0</v>
      </c>
      <c r="AT1079">
        <v>0</v>
      </c>
      <c r="AU1079">
        <v>0</v>
      </c>
      <c r="AV1079">
        <v>1</v>
      </c>
      <c r="AW1079">
        <v>1</v>
      </c>
      <c r="AZ1079">
        <v>1</v>
      </c>
      <c r="BA1079">
        <v>1</v>
      </c>
      <c r="BB1079">
        <v>1</v>
      </c>
      <c r="BC1079">
        <v>7.56</v>
      </c>
      <c r="BD1079" t="s">
        <v>3</v>
      </c>
      <c r="BE1079" t="s">
        <v>3</v>
      </c>
      <c r="BF1079" t="s">
        <v>3</v>
      </c>
      <c r="BG1079" t="s">
        <v>3</v>
      </c>
      <c r="BH1079">
        <v>3</v>
      </c>
      <c r="BI1079">
        <v>1</v>
      </c>
      <c r="BJ1079" t="s">
        <v>191</v>
      </c>
      <c r="BM1079">
        <v>500003</v>
      </c>
      <c r="BN1079">
        <v>0</v>
      </c>
      <c r="BO1079" t="s">
        <v>3</v>
      </c>
      <c r="BP1079">
        <v>0</v>
      </c>
      <c r="BQ1079">
        <v>13</v>
      </c>
      <c r="BR1079">
        <v>0</v>
      </c>
      <c r="BS1079">
        <v>1</v>
      </c>
      <c r="BT1079">
        <v>1</v>
      </c>
      <c r="BU1079">
        <v>1</v>
      </c>
      <c r="BV1079">
        <v>1</v>
      </c>
      <c r="BW1079">
        <v>1</v>
      </c>
      <c r="BX1079">
        <v>1</v>
      </c>
      <c r="BY1079" t="s">
        <v>3</v>
      </c>
      <c r="BZ1079">
        <v>0</v>
      </c>
      <c r="CA1079">
        <v>0</v>
      </c>
      <c r="CB1079" t="s">
        <v>3</v>
      </c>
      <c r="CE1079">
        <v>0</v>
      </c>
      <c r="CF1079">
        <v>0</v>
      </c>
      <c r="CG1079">
        <v>0</v>
      </c>
      <c r="CH1079">
        <v>86</v>
      </c>
      <c r="CI1079">
        <v>1</v>
      </c>
      <c r="CJ1079">
        <v>0</v>
      </c>
      <c r="CK1079">
        <v>0</v>
      </c>
      <c r="CL1079">
        <v>0</v>
      </c>
      <c r="CM1079">
        <v>0</v>
      </c>
      <c r="CN1079" t="s">
        <v>3</v>
      </c>
      <c r="CO1079">
        <v>0</v>
      </c>
      <c r="CP1079">
        <f t="shared" si="883"/>
        <v>153606</v>
      </c>
      <c r="CQ1079">
        <f t="shared" si="884"/>
        <v>6522.3899999999994</v>
      </c>
      <c r="CR1079">
        <f t="shared" si="885"/>
        <v>0</v>
      </c>
      <c r="CS1079">
        <f t="shared" si="886"/>
        <v>0</v>
      </c>
      <c r="CT1079">
        <f t="shared" si="887"/>
        <v>0</v>
      </c>
      <c r="CU1079">
        <f t="shared" si="888"/>
        <v>0</v>
      </c>
      <c r="CV1079">
        <f t="shared" si="889"/>
        <v>0</v>
      </c>
      <c r="CW1079">
        <f t="shared" si="890"/>
        <v>0</v>
      </c>
      <c r="CX1079">
        <f t="shared" si="891"/>
        <v>0</v>
      </c>
      <c r="CY1079">
        <f>(S1079+R1079)*(BZ1079/100)</f>
        <v>0</v>
      </c>
      <c r="CZ1079">
        <f>(S1079+R1079)*(CA1079/100)</f>
        <v>0</v>
      </c>
      <c r="DC1079" t="s">
        <v>3</v>
      </c>
      <c r="DD1079" t="s">
        <v>3</v>
      </c>
      <c r="DE1079" t="s">
        <v>3</v>
      </c>
      <c r="DF1079" t="s">
        <v>3</v>
      </c>
      <c r="DG1079" t="s">
        <v>3</v>
      </c>
      <c r="DH1079" t="s">
        <v>3</v>
      </c>
      <c r="DI1079" t="s">
        <v>3</v>
      </c>
      <c r="DJ1079" t="s">
        <v>3</v>
      </c>
      <c r="DK1079" t="s">
        <v>3</v>
      </c>
      <c r="DL1079" t="s">
        <v>3</v>
      </c>
      <c r="DM1079" t="s">
        <v>3</v>
      </c>
      <c r="DN1079">
        <v>0</v>
      </c>
      <c r="DO1079">
        <v>0</v>
      </c>
      <c r="DP1079">
        <v>1</v>
      </c>
      <c r="DQ1079">
        <v>1</v>
      </c>
      <c r="DU1079">
        <v>1007</v>
      </c>
      <c r="DV1079" t="s">
        <v>40</v>
      </c>
      <c r="DW1079" t="e">
        <f>'1.Лок.смета.и.Акт'!#REF!</f>
        <v>#REF!</v>
      </c>
      <c r="DX1079">
        <v>1</v>
      </c>
      <c r="DZ1079" t="s">
        <v>3</v>
      </c>
      <c r="EA1079" t="s">
        <v>3</v>
      </c>
      <c r="EB1079" t="s">
        <v>3</v>
      </c>
      <c r="EC1079" t="s">
        <v>3</v>
      </c>
      <c r="EE1079">
        <v>54329104</v>
      </c>
      <c r="EF1079">
        <v>13</v>
      </c>
      <c r="EG1079" t="s">
        <v>42</v>
      </c>
      <c r="EH1079">
        <v>0</v>
      </c>
      <c r="EI1079" t="s">
        <v>3</v>
      </c>
      <c r="EJ1079">
        <v>1</v>
      </c>
      <c r="EK1079">
        <v>500003</v>
      </c>
      <c r="EL1079" t="s">
        <v>43</v>
      </c>
      <c r="EM1079" t="s">
        <v>44</v>
      </c>
      <c r="EO1079" t="s">
        <v>3</v>
      </c>
      <c r="EQ1079">
        <v>0</v>
      </c>
      <c r="ER1079">
        <v>6238.51</v>
      </c>
      <c r="ES1079">
        <v>862.75</v>
      </c>
      <c r="ET1079">
        <v>0</v>
      </c>
      <c r="EU1079">
        <v>0</v>
      </c>
      <c r="EV1079">
        <v>0</v>
      </c>
      <c r="EW1079">
        <v>0</v>
      </c>
      <c r="EX1079">
        <v>0</v>
      </c>
      <c r="EZ1079">
        <v>5</v>
      </c>
      <c r="FC1079">
        <v>0</v>
      </c>
      <c r="FD1079">
        <v>18</v>
      </c>
      <c r="FF1079">
        <v>6238.51</v>
      </c>
      <c r="FQ1079">
        <v>0</v>
      </c>
      <c r="FR1079">
        <f t="shared" si="892"/>
        <v>0</v>
      </c>
      <c r="FS1079">
        <v>0</v>
      </c>
      <c r="FX1079">
        <v>0</v>
      </c>
      <c r="FY1079">
        <v>0</v>
      </c>
      <c r="GA1079" t="s">
        <v>192</v>
      </c>
      <c r="GD1079">
        <v>1</v>
      </c>
      <c r="GF1079">
        <v>1799260510</v>
      </c>
      <c r="GG1079">
        <v>2</v>
      </c>
      <c r="GH1079">
        <v>3</v>
      </c>
      <c r="GI1079">
        <v>5</v>
      </c>
      <c r="GJ1079">
        <v>0</v>
      </c>
      <c r="GK1079">
        <v>0</v>
      </c>
      <c r="GL1079">
        <f t="shared" si="893"/>
        <v>0</v>
      </c>
      <c r="GM1079">
        <f t="shared" si="894"/>
        <v>153606</v>
      </c>
      <c r="GN1079">
        <f t="shared" si="895"/>
        <v>153606</v>
      </c>
      <c r="GO1079">
        <f t="shared" si="896"/>
        <v>0</v>
      </c>
      <c r="GP1079">
        <f t="shared" si="897"/>
        <v>0</v>
      </c>
      <c r="GR1079">
        <v>1</v>
      </c>
      <c r="GS1079">
        <v>1</v>
      </c>
      <c r="GT1079">
        <v>0</v>
      </c>
      <c r="GU1079" t="s">
        <v>3</v>
      </c>
      <c r="GV1079">
        <f t="shared" si="901"/>
        <v>0</v>
      </c>
      <c r="GW1079">
        <v>1</v>
      </c>
      <c r="GX1079">
        <f t="shared" si="899"/>
        <v>0</v>
      </c>
      <c r="HA1079">
        <v>0</v>
      </c>
      <c r="HB1079">
        <v>0</v>
      </c>
      <c r="HC1079">
        <f t="shared" si="900"/>
        <v>0</v>
      </c>
      <c r="HE1079" t="s">
        <v>35</v>
      </c>
      <c r="HF1079" t="s">
        <v>36</v>
      </c>
      <c r="HM1079" t="s">
        <v>252</v>
      </c>
      <c r="HN1079" t="s">
        <v>3</v>
      </c>
      <c r="HO1079" t="s">
        <v>3</v>
      </c>
      <c r="HP1079" t="s">
        <v>3</v>
      </c>
      <c r="HQ1079" t="s">
        <v>3</v>
      </c>
      <c r="IK1079">
        <v>0</v>
      </c>
    </row>
    <row r="1080" spans="1:255" x14ac:dyDescent="0.2">
      <c r="A1080" s="2">
        <v>17</v>
      </c>
      <c r="B1080" s="2">
        <v>1</v>
      </c>
      <c r="C1080" s="2">
        <f>ROW(SmtRes!A949)</f>
        <v>949</v>
      </c>
      <c r="D1080" s="2">
        <f>ROW(EtalonRes!A962)</f>
        <v>962</v>
      </c>
      <c r="E1080" s="2" t="s">
        <v>547</v>
      </c>
      <c r="F1080" s="2" t="s">
        <v>202</v>
      </c>
      <c r="G1080" s="2" t="s">
        <v>203</v>
      </c>
      <c r="H1080" s="2" t="s">
        <v>51</v>
      </c>
      <c r="I1080" s="2">
        <f>'1.Лок.смета.и.Акт'!E121</f>
        <v>8.2460000000000004</v>
      </c>
      <c r="J1080" s="2">
        <v>0</v>
      </c>
      <c r="K1080" s="2">
        <v>8.2460000000000004</v>
      </c>
      <c r="L1080" s="2">
        <v>16.492000000000001</v>
      </c>
      <c r="M1080" s="2">
        <v>0</v>
      </c>
      <c r="N1080" s="2">
        <f t="shared" si="863"/>
        <v>16.492000000000001</v>
      </c>
      <c r="O1080" s="2">
        <f t="shared" si="864"/>
        <v>6939</v>
      </c>
      <c r="P1080" s="2">
        <f t="shared" si="865"/>
        <v>0</v>
      </c>
      <c r="Q1080" s="2">
        <f t="shared" si="866"/>
        <v>900</v>
      </c>
      <c r="R1080" s="2">
        <f t="shared" si="867"/>
        <v>87</v>
      </c>
      <c r="S1080" s="2">
        <f t="shared" si="868"/>
        <v>6039</v>
      </c>
      <c r="T1080" s="2">
        <f t="shared" si="869"/>
        <v>0</v>
      </c>
      <c r="U1080" s="2">
        <f t="shared" si="870"/>
        <v>660.00984000000005</v>
      </c>
      <c r="V1080" s="2">
        <f t="shared" si="871"/>
        <v>8.61707</v>
      </c>
      <c r="W1080" s="2">
        <f t="shared" si="872"/>
        <v>0</v>
      </c>
      <c r="X1080" s="2">
        <f t="shared" si="873"/>
        <v>7535</v>
      </c>
      <c r="Y1080" s="2">
        <f t="shared" si="874"/>
        <v>4595</v>
      </c>
      <c r="Z1080" s="2"/>
      <c r="AA1080" s="2">
        <v>69726971</v>
      </c>
      <c r="AB1080" s="2">
        <f t="shared" si="875"/>
        <v>841.47</v>
      </c>
      <c r="AC1080" s="2">
        <f>ROUND((ES1080+(SUM(SmtRes!BC945:'SmtRes'!BC949)+SUM(EtalonRes!AL957:'EtalonRes'!AL962))),2)</f>
        <v>0</v>
      </c>
      <c r="AD1080" s="2">
        <f>ROUND(((((ET1080*0.5))-((EU1080*0.5)))+AE1080),2)</f>
        <v>109.1</v>
      </c>
      <c r="AE1080" s="2">
        <f>ROUND(((EU1080*0.5)),2)</f>
        <v>10.6</v>
      </c>
      <c r="AF1080" s="2">
        <f t="shared" ref="AF1080:AF1097" si="902">ROUND((EV1080),2)</f>
        <v>732.37</v>
      </c>
      <c r="AG1080" s="2">
        <f t="shared" si="879"/>
        <v>0</v>
      </c>
      <c r="AH1080" s="2">
        <f t="shared" ref="AH1080:AH1097" si="903">(EW1080)</f>
        <v>80.040000000000006</v>
      </c>
      <c r="AI1080" s="2">
        <f>((EX1080*0.5))</f>
        <v>1.0449999999999999</v>
      </c>
      <c r="AJ1080" s="2">
        <f t="shared" si="882"/>
        <v>0</v>
      </c>
      <c r="AK1080" s="2">
        <v>975.28</v>
      </c>
      <c r="AL1080" s="2">
        <v>24.72</v>
      </c>
      <c r="AM1080" s="2">
        <v>218.19</v>
      </c>
      <c r="AN1080" s="2">
        <v>21.19</v>
      </c>
      <c r="AO1080" s="2">
        <v>732.37</v>
      </c>
      <c r="AP1080" s="2">
        <v>0</v>
      </c>
      <c r="AQ1080" s="2">
        <v>80.040000000000006</v>
      </c>
      <c r="AR1080" s="2">
        <v>2.09</v>
      </c>
      <c r="AS1080" s="2">
        <v>0</v>
      </c>
      <c r="AT1080" s="2">
        <v>123</v>
      </c>
      <c r="AU1080" s="2">
        <v>75</v>
      </c>
      <c r="AV1080" s="2">
        <v>1</v>
      </c>
      <c r="AW1080" s="2">
        <v>1</v>
      </c>
      <c r="AX1080" s="2"/>
      <c r="AY1080" s="2"/>
      <c r="AZ1080" s="2">
        <v>1</v>
      </c>
      <c r="BA1080" s="2">
        <v>1</v>
      </c>
      <c r="BB1080" s="2">
        <v>1</v>
      </c>
      <c r="BC1080" s="2">
        <v>1</v>
      </c>
      <c r="BD1080" s="2" t="s">
        <v>3</v>
      </c>
      <c r="BE1080" s="2" t="s">
        <v>3</v>
      </c>
      <c r="BF1080" s="2" t="s">
        <v>3</v>
      </c>
      <c r="BG1080" s="2" t="s">
        <v>3</v>
      </c>
      <c r="BH1080" s="2">
        <v>0</v>
      </c>
      <c r="BI1080" s="2">
        <v>1</v>
      </c>
      <c r="BJ1080" s="2" t="s">
        <v>204</v>
      </c>
      <c r="BK1080" s="2"/>
      <c r="BL1080" s="2"/>
      <c r="BM1080" s="2">
        <v>11001</v>
      </c>
      <c r="BN1080" s="2">
        <v>0</v>
      </c>
      <c r="BO1080" s="2" t="s">
        <v>3</v>
      </c>
      <c r="BP1080" s="2">
        <v>0</v>
      </c>
      <c r="BQ1080" s="2">
        <v>2</v>
      </c>
      <c r="BR1080" s="2">
        <v>0</v>
      </c>
      <c r="BS1080" s="2">
        <v>1</v>
      </c>
      <c r="BT1080" s="2">
        <v>1</v>
      </c>
      <c r="BU1080" s="2">
        <v>1</v>
      </c>
      <c r="BV1080" s="2">
        <v>1</v>
      </c>
      <c r="BW1080" s="2">
        <v>1</v>
      </c>
      <c r="BX1080" s="2">
        <v>1</v>
      </c>
      <c r="BY1080" s="2" t="s">
        <v>3</v>
      </c>
      <c r="BZ1080" s="2">
        <v>123</v>
      </c>
      <c r="CA1080" s="2">
        <v>75</v>
      </c>
      <c r="CB1080" s="2" t="s">
        <v>3</v>
      </c>
      <c r="CC1080" s="2"/>
      <c r="CD1080" s="2"/>
      <c r="CE1080" s="2">
        <v>0</v>
      </c>
      <c r="CF1080" s="2">
        <v>0</v>
      </c>
      <c r="CG1080" s="2">
        <v>0</v>
      </c>
      <c r="CH1080" s="2">
        <v>87</v>
      </c>
      <c r="CI1080" s="2">
        <v>0</v>
      </c>
      <c r="CJ1080" s="2">
        <v>0</v>
      </c>
      <c r="CK1080" s="2">
        <v>0</v>
      </c>
      <c r="CL1080" s="2">
        <v>0</v>
      </c>
      <c r="CM1080" s="2">
        <v>0</v>
      </c>
      <c r="CN1080" s="2" t="s">
        <v>3</v>
      </c>
      <c r="CO1080" s="2">
        <v>0</v>
      </c>
      <c r="CP1080" s="2">
        <f t="shared" si="883"/>
        <v>6939</v>
      </c>
      <c r="CQ1080" s="2">
        <f t="shared" si="884"/>
        <v>0</v>
      </c>
      <c r="CR1080" s="2">
        <f t="shared" si="885"/>
        <v>109.1</v>
      </c>
      <c r="CS1080" s="2">
        <f t="shared" si="886"/>
        <v>10.6</v>
      </c>
      <c r="CT1080" s="2">
        <f t="shared" si="887"/>
        <v>732.37</v>
      </c>
      <c r="CU1080" s="2">
        <f t="shared" si="888"/>
        <v>0</v>
      </c>
      <c r="CV1080" s="2">
        <f t="shared" si="889"/>
        <v>80.040000000000006</v>
      </c>
      <c r="CW1080" s="2">
        <f t="shared" si="890"/>
        <v>1.0449999999999999</v>
      </c>
      <c r="CX1080" s="2">
        <f t="shared" si="891"/>
        <v>0</v>
      </c>
      <c r="CY1080" s="2">
        <f>(((S1080+R1080)*AT1080)/100)</f>
        <v>7534.98</v>
      </c>
      <c r="CZ1080" s="2">
        <f>(((S1080+R1080)*AU1080)/100)</f>
        <v>4594.5</v>
      </c>
      <c r="DA1080" s="2"/>
      <c r="DB1080" s="2"/>
      <c r="DC1080" s="2" t="s">
        <v>3</v>
      </c>
      <c r="DD1080" s="2" t="s">
        <v>3</v>
      </c>
      <c r="DE1080" s="2" t="s">
        <v>205</v>
      </c>
      <c r="DF1080" s="2" t="s">
        <v>205</v>
      </c>
      <c r="DG1080" s="2" t="s">
        <v>3</v>
      </c>
      <c r="DH1080" s="2" t="s">
        <v>3</v>
      </c>
      <c r="DI1080" s="2" t="s">
        <v>3</v>
      </c>
      <c r="DJ1080" s="2" t="s">
        <v>205</v>
      </c>
      <c r="DK1080" s="2" t="s">
        <v>3</v>
      </c>
      <c r="DL1080" s="2" t="s">
        <v>3</v>
      </c>
      <c r="DM1080" s="2" t="s">
        <v>3</v>
      </c>
      <c r="DN1080" s="2">
        <v>0</v>
      </c>
      <c r="DO1080" s="2">
        <v>0</v>
      </c>
      <c r="DP1080" s="2">
        <v>1</v>
      </c>
      <c r="DQ1080" s="2">
        <v>1</v>
      </c>
      <c r="DR1080" s="2"/>
      <c r="DS1080" s="2"/>
      <c r="DT1080" s="2"/>
      <c r="DU1080" s="2">
        <v>1013</v>
      </c>
      <c r="DV1080" s="2" t="s">
        <v>51</v>
      </c>
      <c r="DW1080" s="2" t="s">
        <v>51</v>
      </c>
      <c r="DX1080" s="2">
        <v>1</v>
      </c>
      <c r="DY1080" s="2"/>
      <c r="DZ1080" s="2" t="s">
        <v>3</v>
      </c>
      <c r="EA1080" s="2" t="s">
        <v>3</v>
      </c>
      <c r="EB1080" s="2" t="s">
        <v>3</v>
      </c>
      <c r="EC1080" s="2" t="s">
        <v>3</v>
      </c>
      <c r="ED1080" s="2"/>
      <c r="EE1080" s="2">
        <v>54328965</v>
      </c>
      <c r="EF1080" s="2">
        <v>2</v>
      </c>
      <c r="EG1080" s="2" t="s">
        <v>21</v>
      </c>
      <c r="EH1080" s="2">
        <v>0</v>
      </c>
      <c r="EI1080" s="2" t="s">
        <v>3</v>
      </c>
      <c r="EJ1080" s="2">
        <v>1</v>
      </c>
      <c r="EK1080" s="2">
        <v>11001</v>
      </c>
      <c r="EL1080" s="2" t="s">
        <v>22</v>
      </c>
      <c r="EM1080" s="2" t="s">
        <v>23</v>
      </c>
      <c r="EN1080" s="2"/>
      <c r="EO1080" s="2" t="s">
        <v>3</v>
      </c>
      <c r="EP1080" s="2"/>
      <c r="EQ1080" s="2">
        <v>1441792</v>
      </c>
      <c r="ER1080" s="2">
        <v>975.28</v>
      </c>
      <c r="ES1080" s="2">
        <v>24.72</v>
      </c>
      <c r="ET1080" s="2">
        <v>218.19</v>
      </c>
      <c r="EU1080" s="2">
        <v>21.19</v>
      </c>
      <c r="EV1080" s="2">
        <v>732.37</v>
      </c>
      <c r="EW1080" s="2">
        <v>80.040000000000006</v>
      </c>
      <c r="EX1080" s="2">
        <v>2.09</v>
      </c>
      <c r="EY1080" s="2">
        <v>1</v>
      </c>
      <c r="EZ1080" s="2"/>
      <c r="FA1080" s="2"/>
      <c r="FB1080" s="2"/>
      <c r="FC1080" s="2"/>
      <c r="FD1080" s="2"/>
      <c r="FE1080" s="2"/>
      <c r="FF1080" s="2"/>
      <c r="FG1080" s="2"/>
      <c r="FH1080" s="2"/>
      <c r="FI1080" s="2"/>
      <c r="FJ1080" s="2"/>
      <c r="FK1080" s="2"/>
      <c r="FL1080" s="2"/>
      <c r="FM1080" s="2"/>
      <c r="FN1080" s="2"/>
      <c r="FO1080" s="2"/>
      <c r="FP1080" s="2"/>
      <c r="FQ1080" s="2">
        <v>0</v>
      </c>
      <c r="FR1080" s="2">
        <f t="shared" si="892"/>
        <v>0</v>
      </c>
      <c r="FS1080" s="2">
        <v>0</v>
      </c>
      <c r="FT1080" s="2"/>
      <c r="FU1080" s="2"/>
      <c r="FV1080" s="2"/>
      <c r="FW1080" s="2"/>
      <c r="FX1080" s="2">
        <v>123</v>
      </c>
      <c r="FY1080" s="2">
        <v>75</v>
      </c>
      <c r="FZ1080" s="2"/>
      <c r="GA1080" s="2" t="s">
        <v>3</v>
      </c>
      <c r="GB1080" s="2"/>
      <c r="GC1080" s="2"/>
      <c r="GD1080" s="2">
        <v>1</v>
      </c>
      <c r="GE1080" s="2"/>
      <c r="GF1080" s="2">
        <v>313629197</v>
      </c>
      <c r="GG1080" s="2">
        <v>2</v>
      </c>
      <c r="GH1080" s="2">
        <v>1</v>
      </c>
      <c r="GI1080" s="2">
        <v>-2</v>
      </c>
      <c r="GJ1080" s="2">
        <v>0</v>
      </c>
      <c r="GK1080" s="2">
        <v>0</v>
      </c>
      <c r="GL1080" s="2">
        <f t="shared" si="893"/>
        <v>0</v>
      </c>
      <c r="GM1080" s="2">
        <f t="shared" si="894"/>
        <v>19069</v>
      </c>
      <c r="GN1080" s="2">
        <f t="shared" si="895"/>
        <v>19069</v>
      </c>
      <c r="GO1080" s="2">
        <f t="shared" si="896"/>
        <v>0</v>
      </c>
      <c r="GP1080" s="2">
        <f t="shared" si="897"/>
        <v>0</v>
      </c>
      <c r="GQ1080" s="2"/>
      <c r="GR1080" s="2">
        <v>0</v>
      </c>
      <c r="GS1080" s="2">
        <v>3</v>
      </c>
      <c r="GT1080" s="2">
        <v>0</v>
      </c>
      <c r="GU1080" s="2" t="s">
        <v>3</v>
      </c>
      <c r="GV1080" s="2">
        <f t="shared" si="901"/>
        <v>0</v>
      </c>
      <c r="GW1080" s="2">
        <v>1</v>
      </c>
      <c r="GX1080" s="2">
        <f t="shared" si="899"/>
        <v>0</v>
      </c>
      <c r="GY1080" s="2"/>
      <c r="GZ1080" s="2"/>
      <c r="HA1080" s="2">
        <v>0</v>
      </c>
      <c r="HB1080" s="2">
        <v>0</v>
      </c>
      <c r="HC1080" s="2">
        <f t="shared" si="900"/>
        <v>0</v>
      </c>
      <c r="HD1080" s="2"/>
      <c r="HE1080" s="2" t="s">
        <v>3</v>
      </c>
      <c r="HF1080" s="2" t="s">
        <v>3</v>
      </c>
      <c r="HG1080" s="2"/>
      <c r="HH1080" s="2"/>
      <c r="HI1080" s="2"/>
      <c r="HJ1080" s="2"/>
      <c r="HK1080" s="2"/>
      <c r="HL1080" s="2"/>
      <c r="HM1080" s="2" t="s">
        <v>3</v>
      </c>
      <c r="HN1080" s="2" t="s">
        <v>24</v>
      </c>
      <c r="HO1080" s="2" t="s">
        <v>25</v>
      </c>
      <c r="HP1080" s="2" t="s">
        <v>22</v>
      </c>
      <c r="HQ1080" s="2" t="s">
        <v>22</v>
      </c>
      <c r="HR1080" s="2"/>
      <c r="HS1080" s="2"/>
      <c r="HT1080" s="2"/>
      <c r="HU1080" s="2"/>
      <c r="HV1080" s="2"/>
      <c r="HW1080" s="2"/>
      <c r="HX1080" s="2"/>
      <c r="HY1080" s="2"/>
      <c r="HZ1080" s="2"/>
      <c r="IA1080" s="2"/>
      <c r="IB1080" s="2"/>
      <c r="IC1080" s="2"/>
      <c r="ID1080" s="2"/>
      <c r="IE1080" s="2"/>
      <c r="IF1080" s="2"/>
      <c r="IG1080" s="2"/>
      <c r="IH1080" s="2"/>
      <c r="II1080" s="2"/>
      <c r="IJ1080" s="2"/>
      <c r="IK1080" s="2">
        <v>0</v>
      </c>
      <c r="IL1080" s="2"/>
      <c r="IM1080" s="2"/>
      <c r="IN1080" s="2"/>
      <c r="IO1080" s="2"/>
      <c r="IP1080" s="2"/>
      <c r="IQ1080" s="2"/>
      <c r="IR1080" s="2"/>
      <c r="IS1080" s="2"/>
      <c r="IT1080" s="2"/>
      <c r="IU1080" s="2"/>
    </row>
    <row r="1081" spans="1:255" x14ac:dyDescent="0.2">
      <c r="A1081">
        <v>17</v>
      </c>
      <c r="B1081">
        <v>1</v>
      </c>
      <c r="C1081">
        <f>ROW(SmtRes!A954)</f>
        <v>954</v>
      </c>
      <c r="D1081">
        <f>ROW(EtalonRes!A968)</f>
        <v>968</v>
      </c>
      <c r="E1081" t="s">
        <v>547</v>
      </c>
      <c r="F1081" t="s">
        <v>202</v>
      </c>
      <c r="G1081" t="s">
        <v>203</v>
      </c>
      <c r="H1081" t="s">
        <v>51</v>
      </c>
      <c r="I1081">
        <f>'1.Лок.смета.и.Акт'!E121</f>
        <v>8.2460000000000004</v>
      </c>
      <c r="J1081">
        <v>0</v>
      </c>
      <c r="K1081">
        <v>8.2460000000000004</v>
      </c>
      <c r="L1081">
        <v>16.492000000000001</v>
      </c>
      <c r="M1081">
        <v>0</v>
      </c>
      <c r="N1081">
        <f t="shared" si="863"/>
        <v>16.492000000000001</v>
      </c>
      <c r="O1081">
        <f t="shared" si="864"/>
        <v>160205</v>
      </c>
      <c r="P1081">
        <f t="shared" si="865"/>
        <v>0</v>
      </c>
      <c r="Q1081">
        <f t="shared" si="866"/>
        <v>7053</v>
      </c>
      <c r="R1081">
        <f t="shared" si="867"/>
        <v>1731</v>
      </c>
      <c r="S1081">
        <f t="shared" si="868"/>
        <v>153152</v>
      </c>
      <c r="T1081">
        <f t="shared" si="869"/>
        <v>0</v>
      </c>
      <c r="U1081" t="e">
        <f t="shared" si="870"/>
        <v>#REF!</v>
      </c>
      <c r="V1081">
        <f t="shared" si="871"/>
        <v>8.61707</v>
      </c>
      <c r="W1081">
        <f t="shared" si="872"/>
        <v>0</v>
      </c>
      <c r="X1081" t="e">
        <f t="shared" si="873"/>
        <v>#REF!</v>
      </c>
      <c r="Y1081" t="e">
        <f t="shared" si="874"/>
        <v>#REF!</v>
      </c>
      <c r="AA1081">
        <v>69726884</v>
      </c>
      <c r="AB1081">
        <f t="shared" si="875"/>
        <v>841.47</v>
      </c>
      <c r="AC1081">
        <f>ROUND((ES1081+(SUM(SmtRes!BC950:'SmtRes'!BC954)+SUM(EtalonRes!AL963:'EtalonRes'!AL968))),2)</f>
        <v>0</v>
      </c>
      <c r="AD1081">
        <f>ROUND(((((ET1081*0.5))-((EU1081*0.5)))+AE1081),2)</f>
        <v>109.1</v>
      </c>
      <c r="AE1081">
        <f>ROUND(((EU1081*0.5)),2)</f>
        <v>10.6</v>
      </c>
      <c r="AF1081">
        <f t="shared" si="902"/>
        <v>732.37</v>
      </c>
      <c r="AG1081">
        <f t="shared" si="879"/>
        <v>0</v>
      </c>
      <c r="AH1081" t="e">
        <f t="shared" si="903"/>
        <v>#REF!</v>
      </c>
      <c r="AI1081">
        <f>((EX1081*0.5))</f>
        <v>1.0449999999999999</v>
      </c>
      <c r="AJ1081">
        <f t="shared" si="882"/>
        <v>0</v>
      </c>
      <c r="AK1081">
        <v>975.28</v>
      </c>
      <c r="AL1081">
        <v>24.72</v>
      </c>
      <c r="AM1081">
        <v>218.19</v>
      </c>
      <c r="AN1081">
        <v>21.19</v>
      </c>
      <c r="AO1081">
        <v>732.37</v>
      </c>
      <c r="AP1081">
        <v>0</v>
      </c>
      <c r="AQ1081" t="e">
        <f>'1.Лок.смета.и.Акт'!#REF!</f>
        <v>#REF!</v>
      </c>
      <c r="AR1081">
        <v>2.09</v>
      </c>
      <c r="AS1081">
        <v>0</v>
      </c>
      <c r="AT1081">
        <v>117</v>
      </c>
      <c r="AU1081">
        <v>64</v>
      </c>
      <c r="AV1081">
        <v>1</v>
      </c>
      <c r="AW1081">
        <v>1</v>
      </c>
      <c r="AZ1081">
        <v>1</v>
      </c>
      <c r="BA1081">
        <v>25.36</v>
      </c>
      <c r="BB1081">
        <v>7.84</v>
      </c>
      <c r="BC1081">
        <v>7.56</v>
      </c>
      <c r="BD1081" t="s">
        <v>3</v>
      </c>
      <c r="BE1081" t="s">
        <v>3</v>
      </c>
      <c r="BF1081" t="s">
        <v>3</v>
      </c>
      <c r="BG1081" t="s">
        <v>3</v>
      </c>
      <c r="BH1081">
        <v>0</v>
      </c>
      <c r="BI1081">
        <v>1</v>
      </c>
      <c r="BJ1081" t="s">
        <v>204</v>
      </c>
      <c r="BM1081">
        <v>11001</v>
      </c>
      <c r="BN1081">
        <v>0</v>
      </c>
      <c r="BO1081" t="s">
        <v>202</v>
      </c>
      <c r="BP1081">
        <v>1</v>
      </c>
      <c r="BQ1081">
        <v>2</v>
      </c>
      <c r="BR1081">
        <v>0</v>
      </c>
      <c r="BS1081">
        <v>19.8</v>
      </c>
      <c r="BT1081">
        <v>1</v>
      </c>
      <c r="BU1081">
        <v>1</v>
      </c>
      <c r="BV1081">
        <v>1</v>
      </c>
      <c r="BW1081">
        <v>1</v>
      </c>
      <c r="BX1081">
        <v>1</v>
      </c>
      <c r="BY1081" t="s">
        <v>3</v>
      </c>
      <c r="BZ1081" t="e">
        <f>'1.Лок.смета.и.Акт'!#REF!</f>
        <v>#REF!</v>
      </c>
      <c r="CA1081" t="e">
        <f>'1.Лок.смета.и.Акт'!#REF!</f>
        <v>#REF!</v>
      </c>
      <c r="CB1081" t="s">
        <v>3</v>
      </c>
      <c r="CE1081">
        <v>0</v>
      </c>
      <c r="CF1081">
        <v>0</v>
      </c>
      <c r="CG1081">
        <v>0</v>
      </c>
      <c r="CH1081">
        <v>87</v>
      </c>
      <c r="CI1081">
        <v>0</v>
      </c>
      <c r="CJ1081">
        <v>0</v>
      </c>
      <c r="CK1081">
        <v>0</v>
      </c>
      <c r="CL1081">
        <v>0</v>
      </c>
      <c r="CM1081">
        <v>0</v>
      </c>
      <c r="CN1081" t="s">
        <v>3</v>
      </c>
      <c r="CO1081">
        <v>0</v>
      </c>
      <c r="CP1081">
        <f t="shared" si="883"/>
        <v>160205</v>
      </c>
      <c r="CQ1081">
        <f t="shared" si="884"/>
        <v>0</v>
      </c>
      <c r="CR1081">
        <f t="shared" si="885"/>
        <v>855.34399999999994</v>
      </c>
      <c r="CS1081">
        <f t="shared" si="886"/>
        <v>209.88</v>
      </c>
      <c r="CT1081">
        <f t="shared" si="887"/>
        <v>18572.903200000001</v>
      </c>
      <c r="CU1081">
        <f t="shared" si="888"/>
        <v>0</v>
      </c>
      <c r="CV1081" t="e">
        <f t="shared" si="889"/>
        <v>#REF!</v>
      </c>
      <c r="CW1081">
        <f t="shared" si="890"/>
        <v>1.0449999999999999</v>
      </c>
      <c r="CX1081">
        <f t="shared" si="891"/>
        <v>0</v>
      </c>
      <c r="CY1081" t="e">
        <f>(S1081+R1081)*(BZ1081/100)</f>
        <v>#REF!</v>
      </c>
      <c r="CZ1081" t="e">
        <f>(S1081+R1081)*(CA1081/100)</f>
        <v>#REF!</v>
      </c>
      <c r="DC1081" t="s">
        <v>3</v>
      </c>
      <c r="DD1081" t="s">
        <v>3</v>
      </c>
      <c r="DE1081" t="s">
        <v>205</v>
      </c>
      <c r="DF1081" t="s">
        <v>205</v>
      </c>
      <c r="DG1081" t="s">
        <v>3</v>
      </c>
      <c r="DH1081" t="s">
        <v>3</v>
      </c>
      <c r="DI1081" t="s">
        <v>3</v>
      </c>
      <c r="DJ1081" t="s">
        <v>205</v>
      </c>
      <c r="DK1081" t="s">
        <v>3</v>
      </c>
      <c r="DL1081" t="s">
        <v>3</v>
      </c>
      <c r="DM1081" t="s">
        <v>3</v>
      </c>
      <c r="DN1081">
        <v>123</v>
      </c>
      <c r="DO1081">
        <v>75</v>
      </c>
      <c r="DP1081">
        <v>1</v>
      </c>
      <c r="DQ1081">
        <v>1</v>
      </c>
      <c r="DU1081">
        <v>1013</v>
      </c>
      <c r="DV1081" t="s">
        <v>51</v>
      </c>
      <c r="DW1081" t="str">
        <f>'1.Лок.смета.и.Акт'!D121</f>
        <v>100 м2 покрытия</v>
      </c>
      <c r="DX1081">
        <v>1</v>
      </c>
      <c r="DZ1081" t="s">
        <v>3</v>
      </c>
      <c r="EA1081" t="s">
        <v>3</v>
      </c>
      <c r="EB1081" t="s">
        <v>3</v>
      </c>
      <c r="EC1081" t="s">
        <v>3</v>
      </c>
      <c r="EE1081">
        <v>54328965</v>
      </c>
      <c r="EF1081">
        <v>2</v>
      </c>
      <c r="EG1081" t="s">
        <v>21</v>
      </c>
      <c r="EH1081">
        <v>0</v>
      </c>
      <c r="EI1081" t="s">
        <v>3</v>
      </c>
      <c r="EJ1081">
        <v>1</v>
      </c>
      <c r="EK1081">
        <v>11001</v>
      </c>
      <c r="EL1081" t="s">
        <v>22</v>
      </c>
      <c r="EM1081" t="s">
        <v>23</v>
      </c>
      <c r="EO1081" t="s">
        <v>3</v>
      </c>
      <c r="EQ1081">
        <v>1441792</v>
      </c>
      <c r="ER1081">
        <v>975.28</v>
      </c>
      <c r="ES1081">
        <v>24.72</v>
      </c>
      <c r="ET1081">
        <v>218.19</v>
      </c>
      <c r="EU1081">
        <v>21.19</v>
      </c>
      <c r="EV1081">
        <v>732.37</v>
      </c>
      <c r="EW1081" t="e">
        <f>'1.Лок.смета.и.Акт'!#REF!</f>
        <v>#REF!</v>
      </c>
      <c r="EX1081">
        <v>2.09</v>
      </c>
      <c r="EY1081">
        <v>1</v>
      </c>
      <c r="FQ1081">
        <v>0</v>
      </c>
      <c r="FR1081">
        <f t="shared" si="892"/>
        <v>0</v>
      </c>
      <c r="FS1081">
        <v>0</v>
      </c>
      <c r="FX1081">
        <v>123</v>
      </c>
      <c r="FY1081">
        <v>75</v>
      </c>
      <c r="GA1081" t="s">
        <v>3</v>
      </c>
      <c r="GD1081">
        <v>1</v>
      </c>
      <c r="GF1081">
        <v>313629197</v>
      </c>
      <c r="GG1081">
        <v>2</v>
      </c>
      <c r="GH1081">
        <v>1</v>
      </c>
      <c r="GI1081">
        <v>2</v>
      </c>
      <c r="GJ1081">
        <v>0</v>
      </c>
      <c r="GK1081">
        <v>0</v>
      </c>
      <c r="GL1081">
        <f t="shared" si="893"/>
        <v>0</v>
      </c>
      <c r="GM1081" t="e">
        <f t="shared" si="894"/>
        <v>#REF!</v>
      </c>
      <c r="GN1081" t="e">
        <f t="shared" si="895"/>
        <v>#REF!</v>
      </c>
      <c r="GO1081">
        <f t="shared" si="896"/>
        <v>0</v>
      </c>
      <c r="GP1081">
        <f t="shared" si="897"/>
        <v>0</v>
      </c>
      <c r="GR1081">
        <v>0</v>
      </c>
      <c r="GS1081">
        <v>3</v>
      </c>
      <c r="GT1081">
        <v>0</v>
      </c>
      <c r="GU1081" t="s">
        <v>3</v>
      </c>
      <c r="GV1081">
        <f t="shared" si="901"/>
        <v>0</v>
      </c>
      <c r="GW1081">
        <v>1015.2</v>
      </c>
      <c r="GX1081">
        <f t="shared" si="899"/>
        <v>0</v>
      </c>
      <c r="HA1081">
        <v>0</v>
      </c>
      <c r="HB1081">
        <v>0</v>
      </c>
      <c r="HC1081">
        <f t="shared" si="900"/>
        <v>0</v>
      </c>
      <c r="HE1081" t="s">
        <v>3</v>
      </c>
      <c r="HF1081" t="s">
        <v>3</v>
      </c>
      <c r="HM1081" t="s">
        <v>3</v>
      </c>
      <c r="HN1081" t="s">
        <v>24</v>
      </c>
      <c r="HO1081" t="s">
        <v>25</v>
      </c>
      <c r="HP1081" t="s">
        <v>22</v>
      </c>
      <c r="HQ1081" t="s">
        <v>22</v>
      </c>
      <c r="IK1081">
        <v>0</v>
      </c>
    </row>
    <row r="1082" spans="1:255" x14ac:dyDescent="0.2">
      <c r="A1082" s="2">
        <v>18</v>
      </c>
      <c r="B1082" s="2">
        <v>1</v>
      </c>
      <c r="C1082" s="2">
        <v>949</v>
      </c>
      <c r="D1082" s="2"/>
      <c r="E1082" s="2" t="s">
        <v>548</v>
      </c>
      <c r="F1082" s="2" t="s">
        <v>82</v>
      </c>
      <c r="G1082" s="2" t="s">
        <v>83</v>
      </c>
      <c r="H1082" s="2" t="s">
        <v>40</v>
      </c>
      <c r="I1082" s="2">
        <f>I1080*J1082</f>
        <v>16.492000000000001</v>
      </c>
      <c r="J1082" s="2">
        <v>2</v>
      </c>
      <c r="K1082" s="2">
        <v>2</v>
      </c>
      <c r="L1082" s="2">
        <v>32.984000000000002</v>
      </c>
      <c r="M1082" s="2">
        <v>0</v>
      </c>
      <c r="N1082" s="2">
        <f t="shared" si="863"/>
        <v>32.984000000000002</v>
      </c>
      <c r="O1082" s="2">
        <f t="shared" si="864"/>
        <v>118</v>
      </c>
      <c r="P1082" s="2">
        <f t="shared" si="865"/>
        <v>118</v>
      </c>
      <c r="Q1082" s="2">
        <f t="shared" si="866"/>
        <v>0</v>
      </c>
      <c r="R1082" s="2">
        <f t="shared" si="867"/>
        <v>0</v>
      </c>
      <c r="S1082" s="2">
        <f t="shared" si="868"/>
        <v>0</v>
      </c>
      <c r="T1082" s="2">
        <f t="shared" si="869"/>
        <v>0</v>
      </c>
      <c r="U1082" s="2">
        <f t="shared" si="870"/>
        <v>0</v>
      </c>
      <c r="V1082" s="2">
        <f t="shared" si="871"/>
        <v>0</v>
      </c>
      <c r="W1082" s="2">
        <f t="shared" si="872"/>
        <v>0</v>
      </c>
      <c r="X1082" s="2">
        <f t="shared" si="873"/>
        <v>0</v>
      </c>
      <c r="Y1082" s="2">
        <f t="shared" si="874"/>
        <v>0</v>
      </c>
      <c r="Z1082" s="2"/>
      <c r="AA1082" s="2">
        <v>69726971</v>
      </c>
      <c r="AB1082" s="2">
        <f t="shared" si="875"/>
        <v>7.14</v>
      </c>
      <c r="AC1082" s="2">
        <f>ROUND((ES1082),2)</f>
        <v>7.14</v>
      </c>
      <c r="AD1082" s="2">
        <f t="shared" ref="AD1082:AD1097" si="904">ROUND((((ET1082)-(EU1082))+AE1082),2)</f>
        <v>0</v>
      </c>
      <c r="AE1082" s="2">
        <f t="shared" ref="AE1082:AE1097" si="905">ROUND((EU1082),2)</f>
        <v>0</v>
      </c>
      <c r="AF1082" s="2">
        <f t="shared" si="902"/>
        <v>0</v>
      </c>
      <c r="AG1082" s="2">
        <f t="shared" si="879"/>
        <v>0</v>
      </c>
      <c r="AH1082" s="2">
        <f t="shared" si="903"/>
        <v>0</v>
      </c>
      <c r="AI1082" s="2">
        <f t="shared" ref="AI1082:AI1097" si="906">(EX1082)</f>
        <v>0</v>
      </c>
      <c r="AJ1082" s="2">
        <f t="shared" si="882"/>
        <v>0</v>
      </c>
      <c r="AK1082" s="2">
        <v>7.14</v>
      </c>
      <c r="AL1082" s="2">
        <v>7.14</v>
      </c>
      <c r="AM1082" s="2">
        <v>0</v>
      </c>
      <c r="AN1082" s="2">
        <v>0</v>
      </c>
      <c r="AO1082" s="2">
        <v>0</v>
      </c>
      <c r="AP1082" s="2">
        <v>0</v>
      </c>
      <c r="AQ1082" s="2">
        <v>0</v>
      </c>
      <c r="AR1082" s="2">
        <v>0</v>
      </c>
      <c r="AS1082" s="2">
        <v>0</v>
      </c>
      <c r="AT1082" s="2">
        <v>0</v>
      </c>
      <c r="AU1082" s="2">
        <v>0</v>
      </c>
      <c r="AV1082" s="2">
        <v>1</v>
      </c>
      <c r="AW1082" s="2">
        <v>1</v>
      </c>
      <c r="AX1082" s="2"/>
      <c r="AY1082" s="2"/>
      <c r="AZ1082" s="2">
        <v>1</v>
      </c>
      <c r="BA1082" s="2">
        <v>1</v>
      </c>
      <c r="BB1082" s="2">
        <v>1</v>
      </c>
      <c r="BC1082" s="2">
        <v>1</v>
      </c>
      <c r="BD1082" s="2" t="s">
        <v>3</v>
      </c>
      <c r="BE1082" s="2" t="s">
        <v>3</v>
      </c>
      <c r="BF1082" s="2" t="s">
        <v>3</v>
      </c>
      <c r="BG1082" s="2" t="s">
        <v>3</v>
      </c>
      <c r="BH1082" s="2">
        <v>3</v>
      </c>
      <c r="BI1082" s="2">
        <v>1</v>
      </c>
      <c r="BJ1082" s="2" t="s">
        <v>194</v>
      </c>
      <c r="BK1082" s="2"/>
      <c r="BL1082" s="2"/>
      <c r="BM1082" s="2">
        <v>500001</v>
      </c>
      <c r="BN1082" s="2">
        <v>0</v>
      </c>
      <c r="BO1082" s="2" t="s">
        <v>3</v>
      </c>
      <c r="BP1082" s="2">
        <v>0</v>
      </c>
      <c r="BQ1082" s="2">
        <v>8</v>
      </c>
      <c r="BR1082" s="2">
        <v>0</v>
      </c>
      <c r="BS1082" s="2">
        <v>1</v>
      </c>
      <c r="BT1082" s="2">
        <v>1</v>
      </c>
      <c r="BU1082" s="2">
        <v>1</v>
      </c>
      <c r="BV1082" s="2">
        <v>1</v>
      </c>
      <c r="BW1082" s="2">
        <v>1</v>
      </c>
      <c r="BX1082" s="2">
        <v>1</v>
      </c>
      <c r="BY1082" s="2" t="s">
        <v>3</v>
      </c>
      <c r="BZ1082" s="2">
        <v>0</v>
      </c>
      <c r="CA1082" s="2">
        <v>0</v>
      </c>
      <c r="CB1082" s="2" t="s">
        <v>3</v>
      </c>
      <c r="CC1082" s="2"/>
      <c r="CD1082" s="2"/>
      <c r="CE1082" s="2">
        <v>0</v>
      </c>
      <c r="CF1082" s="2">
        <v>0</v>
      </c>
      <c r="CG1082" s="2">
        <v>0</v>
      </c>
      <c r="CH1082" s="2">
        <v>87</v>
      </c>
      <c r="CI1082" s="2">
        <v>1</v>
      </c>
      <c r="CJ1082" s="2">
        <v>0</v>
      </c>
      <c r="CK1082" s="2">
        <v>0</v>
      </c>
      <c r="CL1082" s="2">
        <v>0</v>
      </c>
      <c r="CM1082" s="2">
        <v>0</v>
      </c>
      <c r="CN1082" s="2" t="s">
        <v>3</v>
      </c>
      <c r="CO1082" s="2">
        <v>0</v>
      </c>
      <c r="CP1082" s="2">
        <f t="shared" si="883"/>
        <v>118</v>
      </c>
      <c r="CQ1082" s="2">
        <f t="shared" si="884"/>
        <v>7.14</v>
      </c>
      <c r="CR1082" s="2">
        <f t="shared" si="885"/>
        <v>0</v>
      </c>
      <c r="CS1082" s="2">
        <f t="shared" si="886"/>
        <v>0</v>
      </c>
      <c r="CT1082" s="2">
        <f t="shared" si="887"/>
        <v>0</v>
      </c>
      <c r="CU1082" s="2">
        <f t="shared" si="888"/>
        <v>0</v>
      </c>
      <c r="CV1082" s="2">
        <f t="shared" si="889"/>
        <v>0</v>
      </c>
      <c r="CW1082" s="2">
        <f t="shared" si="890"/>
        <v>0</v>
      </c>
      <c r="CX1082" s="2">
        <f t="shared" si="891"/>
        <v>0</v>
      </c>
      <c r="CY1082" s="2">
        <f>(((S1082+R1082)*AT1082)/100)</f>
        <v>0</v>
      </c>
      <c r="CZ1082" s="2">
        <f>(((S1082+R1082)*AU1082)/100)</f>
        <v>0</v>
      </c>
      <c r="DA1082" s="2"/>
      <c r="DB1082" s="2"/>
      <c r="DC1082" s="2" t="s">
        <v>3</v>
      </c>
      <c r="DD1082" s="2" t="s">
        <v>3</v>
      </c>
      <c r="DE1082" s="2" t="s">
        <v>3</v>
      </c>
      <c r="DF1082" s="2" t="s">
        <v>3</v>
      </c>
      <c r="DG1082" s="2" t="s">
        <v>3</v>
      </c>
      <c r="DH1082" s="2" t="s">
        <v>3</v>
      </c>
      <c r="DI1082" s="2" t="s">
        <v>3</v>
      </c>
      <c r="DJ1082" s="2" t="s">
        <v>3</v>
      </c>
      <c r="DK1082" s="2" t="s">
        <v>3</v>
      </c>
      <c r="DL1082" s="2" t="s">
        <v>3</v>
      </c>
      <c r="DM1082" s="2" t="s">
        <v>3</v>
      </c>
      <c r="DN1082" s="2">
        <v>0</v>
      </c>
      <c r="DO1082" s="2">
        <v>0</v>
      </c>
      <c r="DP1082" s="2">
        <v>1</v>
      </c>
      <c r="DQ1082" s="2">
        <v>1</v>
      </c>
      <c r="DR1082" s="2"/>
      <c r="DS1082" s="2"/>
      <c r="DT1082" s="2"/>
      <c r="DU1082" s="2">
        <v>1007</v>
      </c>
      <c r="DV1082" s="2" t="s">
        <v>40</v>
      </c>
      <c r="DW1082" s="2" t="s">
        <v>40</v>
      </c>
      <c r="DX1082" s="2">
        <v>1</v>
      </c>
      <c r="DY1082" s="2"/>
      <c r="DZ1082" s="2" t="s">
        <v>3</v>
      </c>
      <c r="EA1082" s="2" t="s">
        <v>3</v>
      </c>
      <c r="EB1082" s="2" t="s">
        <v>3</v>
      </c>
      <c r="EC1082" s="2" t="s">
        <v>3</v>
      </c>
      <c r="ED1082" s="2"/>
      <c r="EE1082" s="2">
        <v>54328897</v>
      </c>
      <c r="EF1082" s="2">
        <v>8</v>
      </c>
      <c r="EG1082" s="2" t="s">
        <v>31</v>
      </c>
      <c r="EH1082" s="2">
        <v>0</v>
      </c>
      <c r="EI1082" s="2" t="s">
        <v>3</v>
      </c>
      <c r="EJ1082" s="2">
        <v>1</v>
      </c>
      <c r="EK1082" s="2">
        <v>500001</v>
      </c>
      <c r="EL1082" s="2" t="s">
        <v>32</v>
      </c>
      <c r="EM1082" s="2" t="s">
        <v>33</v>
      </c>
      <c r="EN1082" s="2"/>
      <c r="EO1082" s="2" t="s">
        <v>3</v>
      </c>
      <c r="EP1082" s="2"/>
      <c r="EQ1082" s="2">
        <v>0</v>
      </c>
      <c r="ER1082" s="2">
        <v>7.14</v>
      </c>
      <c r="ES1082" s="2">
        <v>7.14</v>
      </c>
      <c r="ET1082" s="2">
        <v>0</v>
      </c>
      <c r="EU1082" s="2">
        <v>0</v>
      </c>
      <c r="EV1082" s="2">
        <v>0</v>
      </c>
      <c r="EW1082" s="2">
        <v>0</v>
      </c>
      <c r="EX1082" s="2">
        <v>0</v>
      </c>
      <c r="EY1082" s="2"/>
      <c r="EZ1082" s="2"/>
      <c r="FA1082" s="2"/>
      <c r="FB1082" s="2"/>
      <c r="FC1082" s="2"/>
      <c r="FD1082" s="2"/>
      <c r="FE1082" s="2"/>
      <c r="FF1082" s="2"/>
      <c r="FG1082" s="2"/>
      <c r="FH1082" s="2"/>
      <c r="FI1082" s="2"/>
      <c r="FJ1082" s="2"/>
      <c r="FK1082" s="2"/>
      <c r="FL1082" s="2"/>
      <c r="FM1082" s="2"/>
      <c r="FN1082" s="2"/>
      <c r="FO1082" s="2"/>
      <c r="FP1082" s="2"/>
      <c r="FQ1082" s="2">
        <v>0</v>
      </c>
      <c r="FR1082" s="2">
        <f t="shared" si="892"/>
        <v>0</v>
      </c>
      <c r="FS1082" s="2">
        <v>0</v>
      </c>
      <c r="FT1082" s="2"/>
      <c r="FU1082" s="2"/>
      <c r="FV1082" s="2"/>
      <c r="FW1082" s="2"/>
      <c r="FX1082" s="2">
        <v>0</v>
      </c>
      <c r="FY1082" s="2">
        <v>0</v>
      </c>
      <c r="FZ1082" s="2"/>
      <c r="GA1082" s="2" t="s">
        <v>3</v>
      </c>
      <c r="GB1082" s="2"/>
      <c r="GC1082" s="2"/>
      <c r="GD1082" s="2">
        <v>1</v>
      </c>
      <c r="GE1082" s="2"/>
      <c r="GF1082" s="2">
        <v>1967222743</v>
      </c>
      <c r="GG1082" s="2">
        <v>2</v>
      </c>
      <c r="GH1082" s="2">
        <v>1</v>
      </c>
      <c r="GI1082" s="2">
        <v>-2</v>
      </c>
      <c r="GJ1082" s="2">
        <v>0</v>
      </c>
      <c r="GK1082" s="2">
        <v>0</v>
      </c>
      <c r="GL1082" s="2">
        <f t="shared" si="893"/>
        <v>0</v>
      </c>
      <c r="GM1082" s="2">
        <f t="shared" si="894"/>
        <v>118</v>
      </c>
      <c r="GN1082" s="2">
        <f t="shared" si="895"/>
        <v>118</v>
      </c>
      <c r="GO1082" s="2">
        <f t="shared" si="896"/>
        <v>0</v>
      </c>
      <c r="GP1082" s="2">
        <f t="shared" si="897"/>
        <v>0</v>
      </c>
      <c r="GQ1082" s="2"/>
      <c r="GR1082" s="2">
        <v>0</v>
      </c>
      <c r="GS1082" s="2">
        <v>3</v>
      </c>
      <c r="GT1082" s="2">
        <v>0</v>
      </c>
      <c r="GU1082" s="2" t="s">
        <v>3</v>
      </c>
      <c r="GV1082" s="2">
        <f t="shared" si="901"/>
        <v>0</v>
      </c>
      <c r="GW1082" s="2">
        <v>1</v>
      </c>
      <c r="GX1082" s="2">
        <f t="shared" si="899"/>
        <v>0</v>
      </c>
      <c r="GY1082" s="2"/>
      <c r="GZ1082" s="2"/>
      <c r="HA1082" s="2">
        <v>0</v>
      </c>
      <c r="HB1082" s="2">
        <v>0</v>
      </c>
      <c r="HC1082" s="2">
        <f t="shared" si="900"/>
        <v>0</v>
      </c>
      <c r="HD1082" s="2"/>
      <c r="HE1082" s="2" t="s">
        <v>3</v>
      </c>
      <c r="HF1082" s="2" t="s">
        <v>3</v>
      </c>
      <c r="HG1082" s="2"/>
      <c r="HH1082" s="2"/>
      <c r="HI1082" s="2"/>
      <c r="HJ1082" s="2"/>
      <c r="HK1082" s="2"/>
      <c r="HL1082" s="2"/>
      <c r="HM1082" s="2" t="s">
        <v>3</v>
      </c>
      <c r="HN1082" s="2" t="s">
        <v>3</v>
      </c>
      <c r="HO1082" s="2" t="s">
        <v>3</v>
      </c>
      <c r="HP1082" s="2" t="s">
        <v>3</v>
      </c>
      <c r="HQ1082" s="2" t="s">
        <v>3</v>
      </c>
      <c r="HR1082" s="2"/>
      <c r="HS1082" s="2"/>
      <c r="HT1082" s="2"/>
      <c r="HU1082" s="2"/>
      <c r="HV1082" s="2"/>
      <c r="HW1082" s="2"/>
      <c r="HX1082" s="2"/>
      <c r="HY1082" s="2"/>
      <c r="HZ1082" s="2"/>
      <c r="IA1082" s="2"/>
      <c r="IB1082" s="2"/>
      <c r="IC1082" s="2"/>
      <c r="ID1082" s="2"/>
      <c r="IE1082" s="2"/>
      <c r="IF1082" s="2"/>
      <c r="IG1082" s="2"/>
      <c r="IH1082" s="2"/>
      <c r="II1082" s="2"/>
      <c r="IJ1082" s="2"/>
      <c r="IK1082" s="2">
        <v>0</v>
      </c>
      <c r="IL1082" s="2"/>
      <c r="IM1082" s="2"/>
      <c r="IN1082" s="2"/>
      <c r="IO1082" s="2"/>
      <c r="IP1082" s="2"/>
      <c r="IQ1082" s="2"/>
      <c r="IR1082" s="2"/>
      <c r="IS1082" s="2"/>
      <c r="IT1082" s="2"/>
      <c r="IU1082" s="2"/>
    </row>
    <row r="1083" spans="1:255" x14ac:dyDescent="0.2">
      <c r="A1083">
        <v>18</v>
      </c>
      <c r="B1083">
        <v>1</v>
      </c>
      <c r="C1083">
        <v>954</v>
      </c>
      <c r="E1083" t="s">
        <v>548</v>
      </c>
      <c r="F1083" t="e">
        <f>'1.Лок.смета.и.Акт'!#REF!</f>
        <v>#REF!</v>
      </c>
      <c r="G1083" t="s">
        <v>83</v>
      </c>
      <c r="H1083" t="s">
        <v>40</v>
      </c>
      <c r="I1083">
        <f>I1081*J1083</f>
        <v>16.492000000000001</v>
      </c>
      <c r="J1083">
        <v>2</v>
      </c>
      <c r="K1083">
        <v>2</v>
      </c>
      <c r="L1083">
        <v>32.984000000000002</v>
      </c>
      <c r="M1083">
        <v>0</v>
      </c>
      <c r="N1083">
        <f t="shared" si="863"/>
        <v>32.984000000000002</v>
      </c>
      <c r="O1083">
        <f t="shared" si="864"/>
        <v>246</v>
      </c>
      <c r="P1083">
        <f t="shared" si="865"/>
        <v>246</v>
      </c>
      <c r="Q1083">
        <f t="shared" si="866"/>
        <v>0</v>
      </c>
      <c r="R1083">
        <f t="shared" si="867"/>
        <v>0</v>
      </c>
      <c r="S1083">
        <f t="shared" si="868"/>
        <v>0</v>
      </c>
      <c r="T1083">
        <f t="shared" si="869"/>
        <v>0</v>
      </c>
      <c r="U1083">
        <f t="shared" si="870"/>
        <v>0</v>
      </c>
      <c r="V1083">
        <f t="shared" si="871"/>
        <v>0</v>
      </c>
      <c r="W1083">
        <f t="shared" si="872"/>
        <v>0</v>
      </c>
      <c r="X1083">
        <f t="shared" si="873"/>
        <v>0</v>
      </c>
      <c r="Y1083">
        <f t="shared" si="874"/>
        <v>0</v>
      </c>
      <c r="AA1083">
        <v>69726884</v>
      </c>
      <c r="AB1083">
        <f t="shared" si="875"/>
        <v>1.97</v>
      </c>
      <c r="AC1083">
        <f>ROUND((ES1083),2)</f>
        <v>1.97</v>
      </c>
      <c r="AD1083">
        <f t="shared" si="904"/>
        <v>0</v>
      </c>
      <c r="AE1083">
        <f t="shared" si="905"/>
        <v>0</v>
      </c>
      <c r="AF1083">
        <f t="shared" si="902"/>
        <v>0</v>
      </c>
      <c r="AG1083">
        <f t="shared" si="879"/>
        <v>0</v>
      </c>
      <c r="AH1083">
        <f t="shared" si="903"/>
        <v>0</v>
      </c>
      <c r="AI1083">
        <f t="shared" si="906"/>
        <v>0</v>
      </c>
      <c r="AJ1083">
        <f t="shared" si="882"/>
        <v>0</v>
      </c>
      <c r="AK1083">
        <v>1.97</v>
      </c>
      <c r="AL1083">
        <v>1.97</v>
      </c>
      <c r="AM1083">
        <v>0</v>
      </c>
      <c r="AN1083">
        <v>0</v>
      </c>
      <c r="AO1083">
        <v>0</v>
      </c>
      <c r="AP1083">
        <v>0</v>
      </c>
      <c r="AQ1083">
        <v>0</v>
      </c>
      <c r="AR1083">
        <v>0</v>
      </c>
      <c r="AS1083">
        <v>0</v>
      </c>
      <c r="AT1083">
        <v>0</v>
      </c>
      <c r="AU1083">
        <v>0</v>
      </c>
      <c r="AV1083">
        <v>1</v>
      </c>
      <c r="AW1083">
        <v>1</v>
      </c>
      <c r="AZ1083">
        <v>1</v>
      </c>
      <c r="BA1083">
        <v>1</v>
      </c>
      <c r="BB1083">
        <v>1</v>
      </c>
      <c r="BC1083">
        <v>7.56</v>
      </c>
      <c r="BD1083" t="s">
        <v>3</v>
      </c>
      <c r="BE1083" t="s">
        <v>3</v>
      </c>
      <c r="BF1083" t="s">
        <v>3</v>
      </c>
      <c r="BG1083" t="s">
        <v>3</v>
      </c>
      <c r="BH1083">
        <v>3</v>
      </c>
      <c r="BI1083">
        <v>1</v>
      </c>
      <c r="BJ1083" t="s">
        <v>194</v>
      </c>
      <c r="BM1083">
        <v>500001</v>
      </c>
      <c r="BN1083">
        <v>0</v>
      </c>
      <c r="BO1083" t="s">
        <v>3</v>
      </c>
      <c r="BP1083">
        <v>0</v>
      </c>
      <c r="BQ1083">
        <v>8</v>
      </c>
      <c r="BR1083">
        <v>0</v>
      </c>
      <c r="BS1083">
        <v>1</v>
      </c>
      <c r="BT1083">
        <v>1</v>
      </c>
      <c r="BU1083">
        <v>1</v>
      </c>
      <c r="BV1083">
        <v>1</v>
      </c>
      <c r="BW1083">
        <v>1</v>
      </c>
      <c r="BX1083">
        <v>1</v>
      </c>
      <c r="BY1083" t="s">
        <v>3</v>
      </c>
      <c r="BZ1083">
        <v>0</v>
      </c>
      <c r="CA1083">
        <v>0</v>
      </c>
      <c r="CB1083" t="s">
        <v>3</v>
      </c>
      <c r="CE1083">
        <v>0</v>
      </c>
      <c r="CF1083">
        <v>0</v>
      </c>
      <c r="CG1083">
        <v>0</v>
      </c>
      <c r="CH1083">
        <v>87</v>
      </c>
      <c r="CI1083">
        <v>1</v>
      </c>
      <c r="CJ1083">
        <v>0</v>
      </c>
      <c r="CK1083">
        <v>0</v>
      </c>
      <c r="CL1083">
        <v>0</v>
      </c>
      <c r="CM1083">
        <v>0</v>
      </c>
      <c r="CN1083" t="s">
        <v>3</v>
      </c>
      <c r="CO1083">
        <v>0</v>
      </c>
      <c r="CP1083">
        <f t="shared" si="883"/>
        <v>246</v>
      </c>
      <c r="CQ1083">
        <f t="shared" si="884"/>
        <v>14.893199999999998</v>
      </c>
      <c r="CR1083">
        <f t="shared" si="885"/>
        <v>0</v>
      </c>
      <c r="CS1083">
        <f t="shared" si="886"/>
        <v>0</v>
      </c>
      <c r="CT1083">
        <f t="shared" si="887"/>
        <v>0</v>
      </c>
      <c r="CU1083">
        <f t="shared" si="888"/>
        <v>0</v>
      </c>
      <c r="CV1083">
        <f t="shared" si="889"/>
        <v>0</v>
      </c>
      <c r="CW1083">
        <f t="shared" si="890"/>
        <v>0</v>
      </c>
      <c r="CX1083">
        <f t="shared" si="891"/>
        <v>0</v>
      </c>
      <c r="CY1083">
        <f>(S1083+R1083)*(BZ1083/100)</f>
        <v>0</v>
      </c>
      <c r="CZ1083">
        <f>(S1083+R1083)*(CA1083/100)</f>
        <v>0</v>
      </c>
      <c r="DC1083" t="s">
        <v>3</v>
      </c>
      <c r="DD1083" t="s">
        <v>3</v>
      </c>
      <c r="DE1083" t="s">
        <v>3</v>
      </c>
      <c r="DF1083" t="s">
        <v>3</v>
      </c>
      <c r="DG1083" t="s">
        <v>3</v>
      </c>
      <c r="DH1083" t="s">
        <v>3</v>
      </c>
      <c r="DI1083" t="s">
        <v>3</v>
      </c>
      <c r="DJ1083" t="s">
        <v>3</v>
      </c>
      <c r="DK1083" t="s">
        <v>3</v>
      </c>
      <c r="DL1083" t="s">
        <v>3</v>
      </c>
      <c r="DM1083" t="s">
        <v>3</v>
      </c>
      <c r="DN1083">
        <v>0</v>
      </c>
      <c r="DO1083">
        <v>0</v>
      </c>
      <c r="DP1083">
        <v>1</v>
      </c>
      <c r="DQ1083">
        <v>1</v>
      </c>
      <c r="DU1083">
        <v>1007</v>
      </c>
      <c r="DV1083" t="s">
        <v>40</v>
      </c>
      <c r="DW1083" t="e">
        <f>'1.Лок.смета.и.Акт'!#REF!</f>
        <v>#REF!</v>
      </c>
      <c r="DX1083">
        <v>1</v>
      </c>
      <c r="DZ1083" t="s">
        <v>3</v>
      </c>
      <c r="EA1083" t="s">
        <v>3</v>
      </c>
      <c r="EB1083" t="s">
        <v>3</v>
      </c>
      <c r="EC1083" t="s">
        <v>3</v>
      </c>
      <c r="EE1083">
        <v>54328897</v>
      </c>
      <c r="EF1083">
        <v>8</v>
      </c>
      <c r="EG1083" t="s">
        <v>31</v>
      </c>
      <c r="EH1083">
        <v>0</v>
      </c>
      <c r="EI1083" t="s">
        <v>3</v>
      </c>
      <c r="EJ1083">
        <v>1</v>
      </c>
      <c r="EK1083">
        <v>500001</v>
      </c>
      <c r="EL1083" t="s">
        <v>32</v>
      </c>
      <c r="EM1083" t="s">
        <v>33</v>
      </c>
      <c r="EO1083" t="s">
        <v>3</v>
      </c>
      <c r="EQ1083">
        <v>0</v>
      </c>
      <c r="ER1083">
        <v>14.19</v>
      </c>
      <c r="ES1083">
        <v>1.97</v>
      </c>
      <c r="ET1083">
        <v>0</v>
      </c>
      <c r="EU1083">
        <v>0</v>
      </c>
      <c r="EV1083">
        <v>0</v>
      </c>
      <c r="EW1083">
        <v>0</v>
      </c>
      <c r="EX1083">
        <v>0</v>
      </c>
      <c r="EZ1083">
        <v>5</v>
      </c>
      <c r="FC1083">
        <v>0</v>
      </c>
      <c r="FD1083">
        <v>18</v>
      </c>
      <c r="FF1083">
        <v>14.19</v>
      </c>
      <c r="FQ1083">
        <v>0</v>
      </c>
      <c r="FR1083">
        <f t="shared" si="892"/>
        <v>0</v>
      </c>
      <c r="FS1083">
        <v>0</v>
      </c>
      <c r="FX1083">
        <v>0</v>
      </c>
      <c r="FY1083">
        <v>0</v>
      </c>
      <c r="GA1083" t="s">
        <v>85</v>
      </c>
      <c r="GD1083">
        <v>1</v>
      </c>
      <c r="GF1083">
        <v>1967222743</v>
      </c>
      <c r="GG1083">
        <v>2</v>
      </c>
      <c r="GH1083">
        <v>3</v>
      </c>
      <c r="GI1083">
        <v>5</v>
      </c>
      <c r="GJ1083">
        <v>0</v>
      </c>
      <c r="GK1083">
        <v>0</v>
      </c>
      <c r="GL1083">
        <f t="shared" si="893"/>
        <v>0</v>
      </c>
      <c r="GM1083">
        <f t="shared" si="894"/>
        <v>246</v>
      </c>
      <c r="GN1083">
        <f t="shared" si="895"/>
        <v>246</v>
      </c>
      <c r="GO1083">
        <f t="shared" si="896"/>
        <v>0</v>
      </c>
      <c r="GP1083">
        <f t="shared" si="897"/>
        <v>0</v>
      </c>
      <c r="GR1083">
        <v>1</v>
      </c>
      <c r="GS1083">
        <v>1</v>
      </c>
      <c r="GT1083">
        <v>0</v>
      </c>
      <c r="GU1083" t="s">
        <v>3</v>
      </c>
      <c r="GV1083">
        <f t="shared" si="901"/>
        <v>0</v>
      </c>
      <c r="GW1083">
        <v>1</v>
      </c>
      <c r="GX1083">
        <f t="shared" si="899"/>
        <v>0</v>
      </c>
      <c r="HA1083">
        <v>0</v>
      </c>
      <c r="HB1083">
        <v>0</v>
      </c>
      <c r="HC1083">
        <f t="shared" si="900"/>
        <v>0</v>
      </c>
      <c r="HE1083" t="s">
        <v>35</v>
      </c>
      <c r="HF1083" t="s">
        <v>36</v>
      </c>
      <c r="HM1083" t="s">
        <v>3</v>
      </c>
      <c r="HN1083" t="s">
        <v>3</v>
      </c>
      <c r="HO1083" t="s">
        <v>3</v>
      </c>
      <c r="HP1083" t="s">
        <v>3</v>
      </c>
      <c r="HQ1083" t="s">
        <v>3</v>
      </c>
      <c r="IK1083">
        <v>0</v>
      </c>
    </row>
    <row r="1084" spans="1:255" x14ac:dyDescent="0.2">
      <c r="A1084" s="2">
        <v>17</v>
      </c>
      <c r="B1084" s="2">
        <v>1</v>
      </c>
      <c r="C1084" s="2">
        <f>ROW(SmtRes!A966)</f>
        <v>966</v>
      </c>
      <c r="D1084" s="2">
        <f>ROW(EtalonRes!A979)</f>
        <v>979</v>
      </c>
      <c r="E1084" s="2" t="s">
        <v>549</v>
      </c>
      <c r="F1084" s="2" t="s">
        <v>49</v>
      </c>
      <c r="G1084" s="2" t="s">
        <v>50</v>
      </c>
      <c r="H1084" s="2" t="s">
        <v>51</v>
      </c>
      <c r="I1084" s="2">
        <v>0</v>
      </c>
      <c r="J1084" s="2">
        <v>0</v>
      </c>
      <c r="K1084" s="2">
        <v>0</v>
      </c>
      <c r="L1084" s="2">
        <v>16.492000000000001</v>
      </c>
      <c r="M1084" s="2">
        <v>0</v>
      </c>
      <c r="N1084" s="2">
        <f t="shared" si="863"/>
        <v>16.492000000000001</v>
      </c>
      <c r="O1084" s="2">
        <f t="shared" si="864"/>
        <v>0</v>
      </c>
      <c r="P1084" s="2">
        <f t="shared" si="865"/>
        <v>0</v>
      </c>
      <c r="Q1084" s="2">
        <f t="shared" si="866"/>
        <v>0</v>
      </c>
      <c r="R1084" s="2">
        <f t="shared" si="867"/>
        <v>0</v>
      </c>
      <c r="S1084" s="2">
        <f t="shared" si="868"/>
        <v>0</v>
      </c>
      <c r="T1084" s="2">
        <f t="shared" si="869"/>
        <v>0</v>
      </c>
      <c r="U1084" s="2">
        <f t="shared" si="870"/>
        <v>0</v>
      </c>
      <c r="V1084" s="2">
        <f t="shared" si="871"/>
        <v>0</v>
      </c>
      <c r="W1084" s="2">
        <f t="shared" si="872"/>
        <v>0</v>
      </c>
      <c r="X1084" s="2">
        <f t="shared" si="873"/>
        <v>0</v>
      </c>
      <c r="Y1084" s="2">
        <f t="shared" si="874"/>
        <v>0</v>
      </c>
      <c r="Z1084" s="2"/>
      <c r="AA1084" s="2">
        <v>69726971</v>
      </c>
      <c r="AB1084" s="2">
        <f t="shared" si="875"/>
        <v>1205.75</v>
      </c>
      <c r="AC1084" s="2">
        <f>ROUND((ES1084+(SUM(SmtRes!BC955:'SmtRes'!BC966)+SUM(EtalonRes!AL969:'EtalonRes'!AL979))),2)</f>
        <v>0</v>
      </c>
      <c r="AD1084" s="2">
        <f t="shared" si="904"/>
        <v>149.29</v>
      </c>
      <c r="AE1084" s="2">
        <f t="shared" si="905"/>
        <v>50.77</v>
      </c>
      <c r="AF1084" s="2">
        <f t="shared" si="902"/>
        <v>1056.46</v>
      </c>
      <c r="AG1084" s="2">
        <f t="shared" si="879"/>
        <v>0</v>
      </c>
      <c r="AH1084" s="2">
        <f t="shared" si="903"/>
        <v>119.78</v>
      </c>
      <c r="AI1084" s="2">
        <f t="shared" si="906"/>
        <v>4.22</v>
      </c>
      <c r="AJ1084" s="2">
        <f t="shared" si="882"/>
        <v>0</v>
      </c>
      <c r="AK1084" s="2">
        <v>9112.3799999999992</v>
      </c>
      <c r="AL1084" s="2">
        <v>7906.63</v>
      </c>
      <c r="AM1084" s="2">
        <v>149.29</v>
      </c>
      <c r="AN1084" s="2">
        <v>50.77</v>
      </c>
      <c r="AO1084" s="2">
        <v>1056.46</v>
      </c>
      <c r="AP1084" s="2">
        <v>0</v>
      </c>
      <c r="AQ1084" s="2">
        <v>119.78</v>
      </c>
      <c r="AR1084" s="2">
        <v>4.22</v>
      </c>
      <c r="AS1084" s="2">
        <v>0</v>
      </c>
      <c r="AT1084" s="2">
        <v>123</v>
      </c>
      <c r="AU1084" s="2">
        <v>75</v>
      </c>
      <c r="AV1084" s="2">
        <v>1</v>
      </c>
      <c r="AW1084" s="2">
        <v>1</v>
      </c>
      <c r="AX1084" s="2"/>
      <c r="AY1084" s="2"/>
      <c r="AZ1084" s="2">
        <v>1</v>
      </c>
      <c r="BA1084" s="2">
        <v>1</v>
      </c>
      <c r="BB1084" s="2">
        <v>1</v>
      </c>
      <c r="BC1084" s="2">
        <v>1</v>
      </c>
      <c r="BD1084" s="2" t="s">
        <v>3</v>
      </c>
      <c r="BE1084" s="2" t="s">
        <v>3</v>
      </c>
      <c r="BF1084" s="2" t="s">
        <v>3</v>
      </c>
      <c r="BG1084" s="2" t="s">
        <v>3</v>
      </c>
      <c r="BH1084" s="2">
        <v>0</v>
      </c>
      <c r="BI1084" s="2">
        <v>1</v>
      </c>
      <c r="BJ1084" s="2" t="s">
        <v>52</v>
      </c>
      <c r="BK1084" s="2"/>
      <c r="BL1084" s="2"/>
      <c r="BM1084" s="2">
        <v>11001</v>
      </c>
      <c r="BN1084" s="2">
        <v>0</v>
      </c>
      <c r="BO1084" s="2" t="s">
        <v>3</v>
      </c>
      <c r="BP1084" s="2">
        <v>0</v>
      </c>
      <c r="BQ1084" s="2">
        <v>2</v>
      </c>
      <c r="BR1084" s="2">
        <v>0</v>
      </c>
      <c r="BS1084" s="2">
        <v>1</v>
      </c>
      <c r="BT1084" s="2">
        <v>1</v>
      </c>
      <c r="BU1084" s="2">
        <v>1</v>
      </c>
      <c r="BV1084" s="2">
        <v>1</v>
      </c>
      <c r="BW1084" s="2">
        <v>1</v>
      </c>
      <c r="BX1084" s="2">
        <v>1</v>
      </c>
      <c r="BY1084" s="2" t="s">
        <v>3</v>
      </c>
      <c r="BZ1084" s="2">
        <v>123</v>
      </c>
      <c r="CA1084" s="2">
        <v>75</v>
      </c>
      <c r="CB1084" s="2" t="s">
        <v>3</v>
      </c>
      <c r="CC1084" s="2"/>
      <c r="CD1084" s="2"/>
      <c r="CE1084" s="2">
        <v>0</v>
      </c>
      <c r="CF1084" s="2">
        <v>0</v>
      </c>
      <c r="CG1084" s="2">
        <v>0</v>
      </c>
      <c r="CH1084" s="2">
        <v>88</v>
      </c>
      <c r="CI1084" s="2">
        <v>0</v>
      </c>
      <c r="CJ1084" s="2">
        <v>0</v>
      </c>
      <c r="CK1084" s="2">
        <v>0</v>
      </c>
      <c r="CL1084" s="2">
        <v>0</v>
      </c>
      <c r="CM1084" s="2">
        <v>0</v>
      </c>
      <c r="CN1084" s="2" t="s">
        <v>3</v>
      </c>
      <c r="CO1084" s="2">
        <v>0</v>
      </c>
      <c r="CP1084" s="2">
        <f t="shared" si="883"/>
        <v>0</v>
      </c>
      <c r="CQ1084" s="2">
        <f t="shared" si="884"/>
        <v>0</v>
      </c>
      <c r="CR1084" s="2">
        <f t="shared" si="885"/>
        <v>149.29</v>
      </c>
      <c r="CS1084" s="2">
        <f t="shared" si="886"/>
        <v>50.77</v>
      </c>
      <c r="CT1084" s="2">
        <f t="shared" si="887"/>
        <v>1056.46</v>
      </c>
      <c r="CU1084" s="2">
        <f t="shared" si="888"/>
        <v>0</v>
      </c>
      <c r="CV1084" s="2">
        <f t="shared" si="889"/>
        <v>119.78</v>
      </c>
      <c r="CW1084" s="2">
        <f t="shared" si="890"/>
        <v>4.22</v>
      </c>
      <c r="CX1084" s="2">
        <f t="shared" si="891"/>
        <v>0</v>
      </c>
      <c r="CY1084" s="2">
        <f>(((S1084+R1084)*AT1084)/100)</f>
        <v>0</v>
      </c>
      <c r="CZ1084" s="2">
        <f>(((S1084+R1084)*AU1084)/100)</f>
        <v>0</v>
      </c>
      <c r="DA1084" s="2"/>
      <c r="DB1084" s="2"/>
      <c r="DC1084" s="2" t="s">
        <v>3</v>
      </c>
      <c r="DD1084" s="2" t="s">
        <v>3</v>
      </c>
      <c r="DE1084" s="2" t="s">
        <v>3</v>
      </c>
      <c r="DF1084" s="2" t="s">
        <v>3</v>
      </c>
      <c r="DG1084" s="2" t="s">
        <v>3</v>
      </c>
      <c r="DH1084" s="2" t="s">
        <v>3</v>
      </c>
      <c r="DI1084" s="2" t="s">
        <v>3</v>
      </c>
      <c r="DJ1084" s="2" t="s">
        <v>3</v>
      </c>
      <c r="DK1084" s="2" t="s">
        <v>3</v>
      </c>
      <c r="DL1084" s="2" t="s">
        <v>3</v>
      </c>
      <c r="DM1084" s="2" t="s">
        <v>3</v>
      </c>
      <c r="DN1084" s="2">
        <v>0</v>
      </c>
      <c r="DO1084" s="2">
        <v>0</v>
      </c>
      <c r="DP1084" s="2">
        <v>1</v>
      </c>
      <c r="DQ1084" s="2">
        <v>1</v>
      </c>
      <c r="DR1084" s="2"/>
      <c r="DS1084" s="2"/>
      <c r="DT1084" s="2"/>
      <c r="DU1084" s="2">
        <v>1013</v>
      </c>
      <c r="DV1084" s="2" t="s">
        <v>51</v>
      </c>
      <c r="DW1084" s="2" t="s">
        <v>51</v>
      </c>
      <c r="DX1084" s="2">
        <v>1</v>
      </c>
      <c r="DY1084" s="2"/>
      <c r="DZ1084" s="2" t="s">
        <v>3</v>
      </c>
      <c r="EA1084" s="2" t="s">
        <v>3</v>
      </c>
      <c r="EB1084" s="2" t="s">
        <v>3</v>
      </c>
      <c r="EC1084" s="2" t="s">
        <v>3</v>
      </c>
      <c r="ED1084" s="2"/>
      <c r="EE1084" s="2">
        <v>54328965</v>
      </c>
      <c r="EF1084" s="2">
        <v>2</v>
      </c>
      <c r="EG1084" s="2" t="s">
        <v>21</v>
      </c>
      <c r="EH1084" s="2">
        <v>0</v>
      </c>
      <c r="EI1084" s="2" t="s">
        <v>3</v>
      </c>
      <c r="EJ1084" s="2">
        <v>1</v>
      </c>
      <c r="EK1084" s="2">
        <v>11001</v>
      </c>
      <c r="EL1084" s="2" t="s">
        <v>22</v>
      </c>
      <c r="EM1084" s="2" t="s">
        <v>23</v>
      </c>
      <c r="EN1084" s="2"/>
      <c r="EO1084" s="2" t="s">
        <v>3</v>
      </c>
      <c r="EP1084" s="2"/>
      <c r="EQ1084" s="2">
        <v>1441792</v>
      </c>
      <c r="ER1084" s="2">
        <v>9112.3799999999992</v>
      </c>
      <c r="ES1084" s="2">
        <v>7906.63</v>
      </c>
      <c r="ET1084" s="2">
        <v>149.29</v>
      </c>
      <c r="EU1084" s="2">
        <v>50.77</v>
      </c>
      <c r="EV1084" s="2">
        <v>1056.46</v>
      </c>
      <c r="EW1084" s="2">
        <v>119.78</v>
      </c>
      <c r="EX1084" s="2">
        <v>4.22</v>
      </c>
      <c r="EY1084" s="2">
        <v>1</v>
      </c>
      <c r="EZ1084" s="2"/>
      <c r="FA1084" s="2"/>
      <c r="FB1084" s="2"/>
      <c r="FC1084" s="2"/>
      <c r="FD1084" s="2"/>
      <c r="FE1084" s="2"/>
      <c r="FF1084" s="2"/>
      <c r="FG1084" s="2"/>
      <c r="FH1084" s="2"/>
      <c r="FI1084" s="2"/>
      <c r="FJ1084" s="2"/>
      <c r="FK1084" s="2"/>
      <c r="FL1084" s="2"/>
      <c r="FM1084" s="2"/>
      <c r="FN1084" s="2"/>
      <c r="FO1084" s="2"/>
      <c r="FP1084" s="2"/>
      <c r="FQ1084" s="2">
        <v>0</v>
      </c>
      <c r="FR1084" s="2">
        <f t="shared" si="892"/>
        <v>0</v>
      </c>
      <c r="FS1084" s="2">
        <v>0</v>
      </c>
      <c r="FT1084" s="2"/>
      <c r="FU1084" s="2"/>
      <c r="FV1084" s="2"/>
      <c r="FW1084" s="2"/>
      <c r="FX1084" s="2">
        <v>123</v>
      </c>
      <c r="FY1084" s="2">
        <v>75</v>
      </c>
      <c r="FZ1084" s="2"/>
      <c r="GA1084" s="2" t="s">
        <v>3</v>
      </c>
      <c r="GB1084" s="2"/>
      <c r="GC1084" s="2"/>
      <c r="GD1084" s="2">
        <v>1</v>
      </c>
      <c r="GE1084" s="2"/>
      <c r="GF1084" s="2">
        <v>1342565087</v>
      </c>
      <c r="GG1084" s="2">
        <v>2</v>
      </c>
      <c r="GH1084" s="2">
        <v>1</v>
      </c>
      <c r="GI1084" s="2">
        <v>-2</v>
      </c>
      <c r="GJ1084" s="2">
        <v>0</v>
      </c>
      <c r="GK1084" s="2">
        <v>0</v>
      </c>
      <c r="GL1084" s="2">
        <f t="shared" si="893"/>
        <v>0</v>
      </c>
      <c r="GM1084" s="2">
        <f t="shared" si="894"/>
        <v>0</v>
      </c>
      <c r="GN1084" s="2">
        <f t="shared" si="895"/>
        <v>0</v>
      </c>
      <c r="GO1084" s="2">
        <f t="shared" si="896"/>
        <v>0</v>
      </c>
      <c r="GP1084" s="2">
        <f t="shared" si="897"/>
        <v>0</v>
      </c>
      <c r="GQ1084" s="2"/>
      <c r="GR1084" s="2">
        <v>0</v>
      </c>
      <c r="GS1084" s="2">
        <v>3</v>
      </c>
      <c r="GT1084" s="2">
        <v>0</v>
      </c>
      <c r="GU1084" s="2" t="s">
        <v>3</v>
      </c>
      <c r="GV1084" s="2">
        <f t="shared" si="901"/>
        <v>0</v>
      </c>
      <c r="GW1084" s="2">
        <v>1</v>
      </c>
      <c r="GX1084" s="2">
        <f t="shared" si="899"/>
        <v>0</v>
      </c>
      <c r="GY1084" s="2"/>
      <c r="GZ1084" s="2"/>
      <c r="HA1084" s="2">
        <v>0</v>
      </c>
      <c r="HB1084" s="2">
        <v>0</v>
      </c>
      <c r="HC1084" s="2">
        <f t="shared" si="900"/>
        <v>0</v>
      </c>
      <c r="HD1084" s="2"/>
      <c r="HE1084" s="2" t="s">
        <v>3</v>
      </c>
      <c r="HF1084" s="2" t="s">
        <v>3</v>
      </c>
      <c r="HG1084" s="2"/>
      <c r="HH1084" s="2"/>
      <c r="HI1084" s="2"/>
      <c r="HJ1084" s="2"/>
      <c r="HK1084" s="2"/>
      <c r="HL1084" s="2"/>
      <c r="HM1084" s="2" t="s">
        <v>3</v>
      </c>
      <c r="HN1084" s="2" t="s">
        <v>24</v>
      </c>
      <c r="HO1084" s="2" t="s">
        <v>25</v>
      </c>
      <c r="HP1084" s="2" t="s">
        <v>22</v>
      </c>
      <c r="HQ1084" s="2" t="s">
        <v>22</v>
      </c>
      <c r="HR1084" s="2"/>
      <c r="HS1084" s="2"/>
      <c r="HT1084" s="2"/>
      <c r="HU1084" s="2"/>
      <c r="HV1084" s="2"/>
      <c r="HW1084" s="2"/>
      <c r="HX1084" s="2"/>
      <c r="HY1084" s="2"/>
      <c r="HZ1084" s="2"/>
      <c r="IA1084" s="2"/>
      <c r="IB1084" s="2"/>
      <c r="IC1084" s="2"/>
      <c r="ID1084" s="2"/>
      <c r="IE1084" s="2"/>
      <c r="IF1084" s="2"/>
      <c r="IG1084" s="2"/>
      <c r="IH1084" s="2"/>
      <c r="II1084" s="2"/>
      <c r="IJ1084" s="2"/>
      <c r="IK1084" s="2">
        <v>0</v>
      </c>
      <c r="IL1084" s="2"/>
      <c r="IM1084" s="2"/>
      <c r="IN1084" s="2"/>
      <c r="IO1084" s="2"/>
      <c r="IP1084" s="2"/>
      <c r="IQ1084" s="2"/>
      <c r="IR1084" s="2"/>
      <c r="IS1084" s="2"/>
      <c r="IT1084" s="2"/>
      <c r="IU1084" s="2"/>
    </row>
    <row r="1085" spans="1:255" x14ac:dyDescent="0.2">
      <c r="A1085">
        <v>17</v>
      </c>
      <c r="B1085">
        <v>1</v>
      </c>
      <c r="C1085">
        <f>ROW(SmtRes!A978)</f>
        <v>978</v>
      </c>
      <c r="D1085">
        <f>ROW(EtalonRes!A990)</f>
        <v>990</v>
      </c>
      <c r="E1085" t="s">
        <v>549</v>
      </c>
      <c r="F1085" t="s">
        <v>49</v>
      </c>
      <c r="G1085" t="s">
        <v>50</v>
      </c>
      <c r="H1085" t="s">
        <v>51</v>
      </c>
      <c r="I1085">
        <v>0</v>
      </c>
      <c r="J1085">
        <v>0</v>
      </c>
      <c r="K1085">
        <v>0</v>
      </c>
      <c r="L1085">
        <v>16.492000000000001</v>
      </c>
      <c r="M1085">
        <v>0</v>
      </c>
      <c r="N1085">
        <f t="shared" si="863"/>
        <v>16.492000000000001</v>
      </c>
      <c r="O1085">
        <f t="shared" si="864"/>
        <v>0</v>
      </c>
      <c r="P1085">
        <f t="shared" si="865"/>
        <v>0</v>
      </c>
      <c r="Q1085">
        <f t="shared" si="866"/>
        <v>0</v>
      </c>
      <c r="R1085">
        <f t="shared" si="867"/>
        <v>0</v>
      </c>
      <c r="S1085">
        <f t="shared" si="868"/>
        <v>0</v>
      </c>
      <c r="T1085">
        <f t="shared" si="869"/>
        <v>0</v>
      </c>
      <c r="U1085">
        <f t="shared" si="870"/>
        <v>0</v>
      </c>
      <c r="V1085">
        <f t="shared" si="871"/>
        <v>0</v>
      </c>
      <c r="W1085">
        <f t="shared" si="872"/>
        <v>0</v>
      </c>
      <c r="X1085">
        <f t="shared" si="873"/>
        <v>0</v>
      </c>
      <c r="Y1085">
        <f t="shared" si="874"/>
        <v>0</v>
      </c>
      <c r="AA1085">
        <v>69726884</v>
      </c>
      <c r="AB1085">
        <f t="shared" si="875"/>
        <v>1205.75</v>
      </c>
      <c r="AC1085">
        <f>ROUND((ES1085+(SUM(SmtRes!BC967:'SmtRes'!BC978)+SUM(EtalonRes!AL980:'EtalonRes'!AL990))),2)</f>
        <v>0</v>
      </c>
      <c r="AD1085">
        <f t="shared" si="904"/>
        <v>149.29</v>
      </c>
      <c r="AE1085">
        <f t="shared" si="905"/>
        <v>50.77</v>
      </c>
      <c r="AF1085">
        <f t="shared" si="902"/>
        <v>1056.46</v>
      </c>
      <c r="AG1085">
        <f t="shared" si="879"/>
        <v>0</v>
      </c>
      <c r="AH1085">
        <f t="shared" si="903"/>
        <v>119.78</v>
      </c>
      <c r="AI1085">
        <f t="shared" si="906"/>
        <v>4.22</v>
      </c>
      <c r="AJ1085">
        <f t="shared" si="882"/>
        <v>0</v>
      </c>
      <c r="AK1085">
        <v>9112.3799999999992</v>
      </c>
      <c r="AL1085">
        <v>7906.63</v>
      </c>
      <c r="AM1085">
        <v>149.29</v>
      </c>
      <c r="AN1085">
        <v>50.77</v>
      </c>
      <c r="AO1085">
        <v>1056.46</v>
      </c>
      <c r="AP1085">
        <v>0</v>
      </c>
      <c r="AQ1085">
        <v>119.78</v>
      </c>
      <c r="AR1085">
        <v>4.22</v>
      </c>
      <c r="AS1085">
        <v>0</v>
      </c>
      <c r="AT1085">
        <v>117</v>
      </c>
      <c r="AU1085">
        <v>64</v>
      </c>
      <c r="AV1085">
        <v>1</v>
      </c>
      <c r="AW1085">
        <v>1</v>
      </c>
      <c r="AZ1085">
        <v>1</v>
      </c>
      <c r="BA1085">
        <v>34.92</v>
      </c>
      <c r="BB1085">
        <v>9.3000000000000007</v>
      </c>
      <c r="BC1085">
        <v>7.56</v>
      </c>
      <c r="BD1085" t="s">
        <v>3</v>
      </c>
      <c r="BE1085" t="s">
        <v>3</v>
      </c>
      <c r="BF1085" t="s">
        <v>3</v>
      </c>
      <c r="BG1085" t="s">
        <v>3</v>
      </c>
      <c r="BH1085">
        <v>0</v>
      </c>
      <c r="BI1085">
        <v>1</v>
      </c>
      <c r="BJ1085" t="s">
        <v>52</v>
      </c>
      <c r="BM1085">
        <v>11001</v>
      </c>
      <c r="BN1085">
        <v>0</v>
      </c>
      <c r="BO1085" t="s">
        <v>49</v>
      </c>
      <c r="BP1085">
        <v>1</v>
      </c>
      <c r="BQ1085">
        <v>2</v>
      </c>
      <c r="BR1085">
        <v>0</v>
      </c>
      <c r="BS1085">
        <v>19.8</v>
      </c>
      <c r="BT1085">
        <v>1</v>
      </c>
      <c r="BU1085">
        <v>1</v>
      </c>
      <c r="BV1085">
        <v>1</v>
      </c>
      <c r="BW1085">
        <v>1</v>
      </c>
      <c r="BX1085">
        <v>1</v>
      </c>
      <c r="BY1085" t="s">
        <v>3</v>
      </c>
      <c r="BZ1085">
        <v>117</v>
      </c>
      <c r="CA1085">
        <v>64</v>
      </c>
      <c r="CB1085" t="s">
        <v>3</v>
      </c>
      <c r="CE1085">
        <v>0</v>
      </c>
      <c r="CF1085">
        <v>0</v>
      </c>
      <c r="CG1085">
        <v>0</v>
      </c>
      <c r="CH1085">
        <v>88</v>
      </c>
      <c r="CI1085">
        <v>0</v>
      </c>
      <c r="CJ1085">
        <v>0</v>
      </c>
      <c r="CK1085">
        <v>0</v>
      </c>
      <c r="CL1085">
        <v>0</v>
      </c>
      <c r="CM1085">
        <v>0</v>
      </c>
      <c r="CN1085" t="s">
        <v>3</v>
      </c>
      <c r="CO1085">
        <v>0</v>
      </c>
      <c r="CP1085">
        <f t="shared" si="883"/>
        <v>0</v>
      </c>
      <c r="CQ1085">
        <f t="shared" si="884"/>
        <v>0</v>
      </c>
      <c r="CR1085">
        <f t="shared" si="885"/>
        <v>1388.3969999999999</v>
      </c>
      <c r="CS1085">
        <f t="shared" si="886"/>
        <v>1005.2460000000001</v>
      </c>
      <c r="CT1085">
        <f t="shared" si="887"/>
        <v>36891.583200000001</v>
      </c>
      <c r="CU1085">
        <f t="shared" si="888"/>
        <v>0</v>
      </c>
      <c r="CV1085">
        <f t="shared" si="889"/>
        <v>119.78</v>
      </c>
      <c r="CW1085">
        <f t="shared" si="890"/>
        <v>4.22</v>
      </c>
      <c r="CX1085">
        <f t="shared" si="891"/>
        <v>0</v>
      </c>
      <c r="CY1085">
        <f>(S1085+R1085)*(BZ1085/100)</f>
        <v>0</v>
      </c>
      <c r="CZ1085">
        <f>(S1085+R1085)*(CA1085/100)</f>
        <v>0</v>
      </c>
      <c r="DC1085" t="s">
        <v>3</v>
      </c>
      <c r="DD1085" t="s">
        <v>3</v>
      </c>
      <c r="DE1085" t="s">
        <v>3</v>
      </c>
      <c r="DF1085" t="s">
        <v>3</v>
      </c>
      <c r="DG1085" t="s">
        <v>3</v>
      </c>
      <c r="DH1085" t="s">
        <v>3</v>
      </c>
      <c r="DI1085" t="s">
        <v>3</v>
      </c>
      <c r="DJ1085" t="s">
        <v>3</v>
      </c>
      <c r="DK1085" t="s">
        <v>3</v>
      </c>
      <c r="DL1085" t="s">
        <v>3</v>
      </c>
      <c r="DM1085" t="s">
        <v>3</v>
      </c>
      <c r="DN1085">
        <v>123</v>
      </c>
      <c r="DO1085">
        <v>75</v>
      </c>
      <c r="DP1085">
        <v>1</v>
      </c>
      <c r="DQ1085">
        <v>1</v>
      </c>
      <c r="DU1085">
        <v>1013</v>
      </c>
      <c r="DV1085" t="s">
        <v>51</v>
      </c>
      <c r="DW1085" t="s">
        <v>51</v>
      </c>
      <c r="DX1085">
        <v>1</v>
      </c>
      <c r="DZ1085" t="s">
        <v>3</v>
      </c>
      <c r="EA1085" t="s">
        <v>3</v>
      </c>
      <c r="EB1085" t="s">
        <v>3</v>
      </c>
      <c r="EC1085" t="s">
        <v>3</v>
      </c>
      <c r="EE1085">
        <v>54328965</v>
      </c>
      <c r="EF1085">
        <v>2</v>
      </c>
      <c r="EG1085" t="s">
        <v>21</v>
      </c>
      <c r="EH1085">
        <v>0</v>
      </c>
      <c r="EI1085" t="s">
        <v>3</v>
      </c>
      <c r="EJ1085">
        <v>1</v>
      </c>
      <c r="EK1085">
        <v>11001</v>
      </c>
      <c r="EL1085" t="s">
        <v>22</v>
      </c>
      <c r="EM1085" t="s">
        <v>23</v>
      </c>
      <c r="EO1085" t="s">
        <v>3</v>
      </c>
      <c r="EQ1085">
        <v>1441792</v>
      </c>
      <c r="ER1085">
        <v>9112.3799999999992</v>
      </c>
      <c r="ES1085">
        <v>7906.63</v>
      </c>
      <c r="ET1085">
        <v>149.29</v>
      </c>
      <c r="EU1085">
        <v>50.77</v>
      </c>
      <c r="EV1085">
        <v>1056.46</v>
      </c>
      <c r="EW1085">
        <v>119.78</v>
      </c>
      <c r="EX1085">
        <v>4.22</v>
      </c>
      <c r="EY1085">
        <v>1</v>
      </c>
      <c r="FQ1085">
        <v>0</v>
      </c>
      <c r="FR1085">
        <f t="shared" si="892"/>
        <v>0</v>
      </c>
      <c r="FS1085">
        <v>0</v>
      </c>
      <c r="FX1085">
        <v>123</v>
      </c>
      <c r="FY1085">
        <v>75</v>
      </c>
      <c r="GA1085" t="s">
        <v>3</v>
      </c>
      <c r="GD1085">
        <v>1</v>
      </c>
      <c r="GF1085">
        <v>1342565087</v>
      </c>
      <c r="GG1085">
        <v>2</v>
      </c>
      <c r="GH1085">
        <v>1</v>
      </c>
      <c r="GI1085">
        <v>2</v>
      </c>
      <c r="GJ1085">
        <v>0</v>
      </c>
      <c r="GK1085">
        <v>0</v>
      </c>
      <c r="GL1085">
        <f t="shared" si="893"/>
        <v>0</v>
      </c>
      <c r="GM1085">
        <f t="shared" si="894"/>
        <v>0</v>
      </c>
      <c r="GN1085">
        <f t="shared" si="895"/>
        <v>0</v>
      </c>
      <c r="GO1085">
        <f t="shared" si="896"/>
        <v>0</v>
      </c>
      <c r="GP1085">
        <f t="shared" si="897"/>
        <v>0</v>
      </c>
      <c r="GR1085">
        <v>0</v>
      </c>
      <c r="GS1085">
        <v>3</v>
      </c>
      <c r="GT1085">
        <v>0</v>
      </c>
      <c r="GU1085" t="s">
        <v>3</v>
      </c>
      <c r="GV1085">
        <f t="shared" si="901"/>
        <v>0</v>
      </c>
      <c r="GW1085">
        <v>1005.2</v>
      </c>
      <c r="GX1085">
        <f t="shared" si="899"/>
        <v>0</v>
      </c>
      <c r="HA1085">
        <v>0</v>
      </c>
      <c r="HB1085">
        <v>0</v>
      </c>
      <c r="HC1085">
        <f t="shared" si="900"/>
        <v>0</v>
      </c>
      <c r="HE1085" t="s">
        <v>3</v>
      </c>
      <c r="HF1085" t="s">
        <v>3</v>
      </c>
      <c r="HM1085" t="s">
        <v>3</v>
      </c>
      <c r="HN1085" t="s">
        <v>24</v>
      </c>
      <c r="HO1085" t="s">
        <v>25</v>
      </c>
      <c r="HP1085" t="s">
        <v>22</v>
      </c>
      <c r="HQ1085" t="s">
        <v>22</v>
      </c>
      <c r="IK1085">
        <v>0</v>
      </c>
    </row>
    <row r="1086" spans="1:255" x14ac:dyDescent="0.2">
      <c r="A1086" s="2">
        <v>18</v>
      </c>
      <c r="B1086" s="2">
        <v>1</v>
      </c>
      <c r="C1086" s="2">
        <v>961</v>
      </c>
      <c r="D1086" s="2"/>
      <c r="E1086" s="2" t="s">
        <v>550</v>
      </c>
      <c r="F1086" s="2" t="s">
        <v>54</v>
      </c>
      <c r="G1086" s="2" t="s">
        <v>55</v>
      </c>
      <c r="H1086" s="2" t="s">
        <v>56</v>
      </c>
      <c r="I1086" s="2">
        <f>I1084*J1086</f>
        <v>0</v>
      </c>
      <c r="J1086" s="2">
        <v>102</v>
      </c>
      <c r="K1086" s="2">
        <v>102</v>
      </c>
      <c r="L1086" s="2">
        <v>1682.184</v>
      </c>
      <c r="M1086" s="2">
        <v>0</v>
      </c>
      <c r="N1086" s="2">
        <f t="shared" si="863"/>
        <v>1682.184</v>
      </c>
      <c r="O1086" s="2">
        <f t="shared" si="864"/>
        <v>0</v>
      </c>
      <c r="P1086" s="2">
        <f t="shared" si="865"/>
        <v>0</v>
      </c>
      <c r="Q1086" s="2">
        <f t="shared" si="866"/>
        <v>0</v>
      </c>
      <c r="R1086" s="2">
        <f t="shared" si="867"/>
        <v>0</v>
      </c>
      <c r="S1086" s="2">
        <f t="shared" si="868"/>
        <v>0</v>
      </c>
      <c r="T1086" s="2">
        <f t="shared" si="869"/>
        <v>0</v>
      </c>
      <c r="U1086" s="2">
        <f t="shared" si="870"/>
        <v>0</v>
      </c>
      <c r="V1086" s="2">
        <f t="shared" si="871"/>
        <v>0</v>
      </c>
      <c r="W1086" s="2">
        <f t="shared" si="872"/>
        <v>0</v>
      </c>
      <c r="X1086" s="2">
        <f t="shared" si="873"/>
        <v>0</v>
      </c>
      <c r="Y1086" s="2">
        <f t="shared" si="874"/>
        <v>0</v>
      </c>
      <c r="Z1086" s="2"/>
      <c r="AA1086" s="2">
        <v>69726971</v>
      </c>
      <c r="AB1086" s="2">
        <f t="shared" si="875"/>
        <v>68.2</v>
      </c>
      <c r="AC1086" s="2">
        <f t="shared" ref="AC1086:AC1097" si="907">ROUND((ES1086),2)</f>
        <v>68.2</v>
      </c>
      <c r="AD1086" s="2">
        <f t="shared" si="904"/>
        <v>0</v>
      </c>
      <c r="AE1086" s="2">
        <f t="shared" si="905"/>
        <v>0</v>
      </c>
      <c r="AF1086" s="2">
        <f t="shared" si="902"/>
        <v>0</v>
      </c>
      <c r="AG1086" s="2">
        <f t="shared" si="879"/>
        <v>0</v>
      </c>
      <c r="AH1086" s="2">
        <f t="shared" si="903"/>
        <v>0</v>
      </c>
      <c r="AI1086" s="2">
        <f t="shared" si="906"/>
        <v>0</v>
      </c>
      <c r="AJ1086" s="2">
        <f t="shared" si="882"/>
        <v>1.2</v>
      </c>
      <c r="AK1086" s="2">
        <v>68.2</v>
      </c>
      <c r="AL1086" s="2">
        <v>68.2</v>
      </c>
      <c r="AM1086" s="2">
        <v>0</v>
      </c>
      <c r="AN1086" s="2">
        <v>0</v>
      </c>
      <c r="AO1086" s="2">
        <v>0</v>
      </c>
      <c r="AP1086" s="2">
        <v>0</v>
      </c>
      <c r="AQ1086" s="2">
        <v>0</v>
      </c>
      <c r="AR1086" s="2">
        <v>0</v>
      </c>
      <c r="AS1086" s="2">
        <v>1.2</v>
      </c>
      <c r="AT1086" s="2">
        <v>0</v>
      </c>
      <c r="AU1086" s="2">
        <v>0</v>
      </c>
      <c r="AV1086" s="2">
        <v>1</v>
      </c>
      <c r="AW1086" s="2">
        <v>1</v>
      </c>
      <c r="AX1086" s="2"/>
      <c r="AY1086" s="2"/>
      <c r="AZ1086" s="2">
        <v>1</v>
      </c>
      <c r="BA1086" s="2">
        <v>1</v>
      </c>
      <c r="BB1086" s="2">
        <v>1</v>
      </c>
      <c r="BC1086" s="2">
        <v>1</v>
      </c>
      <c r="BD1086" s="2" t="s">
        <v>3</v>
      </c>
      <c r="BE1086" s="2" t="s">
        <v>3</v>
      </c>
      <c r="BF1086" s="2" t="s">
        <v>3</v>
      </c>
      <c r="BG1086" s="2" t="s">
        <v>3</v>
      </c>
      <c r="BH1086" s="2">
        <v>3</v>
      </c>
      <c r="BI1086" s="2">
        <v>1</v>
      </c>
      <c r="BJ1086" s="2" t="s">
        <v>265</v>
      </c>
      <c r="BK1086" s="2"/>
      <c r="BL1086" s="2"/>
      <c r="BM1086" s="2">
        <v>500001</v>
      </c>
      <c r="BN1086" s="2">
        <v>0</v>
      </c>
      <c r="BO1086" s="2" t="s">
        <v>3</v>
      </c>
      <c r="BP1086" s="2">
        <v>0</v>
      </c>
      <c r="BQ1086" s="2">
        <v>8</v>
      </c>
      <c r="BR1086" s="2">
        <v>0</v>
      </c>
      <c r="BS1086" s="2">
        <v>1</v>
      </c>
      <c r="BT1086" s="2">
        <v>1</v>
      </c>
      <c r="BU1086" s="2">
        <v>1</v>
      </c>
      <c r="BV1086" s="2">
        <v>1</v>
      </c>
      <c r="BW1086" s="2">
        <v>1</v>
      </c>
      <c r="BX1086" s="2">
        <v>1</v>
      </c>
      <c r="BY1086" s="2" t="s">
        <v>3</v>
      </c>
      <c r="BZ1086" s="2">
        <v>0</v>
      </c>
      <c r="CA1086" s="2">
        <v>0</v>
      </c>
      <c r="CB1086" s="2" t="s">
        <v>3</v>
      </c>
      <c r="CC1086" s="2"/>
      <c r="CD1086" s="2"/>
      <c r="CE1086" s="2">
        <v>0</v>
      </c>
      <c r="CF1086" s="2">
        <v>0</v>
      </c>
      <c r="CG1086" s="2">
        <v>0</v>
      </c>
      <c r="CH1086" s="2">
        <v>88</v>
      </c>
      <c r="CI1086" s="2">
        <v>1</v>
      </c>
      <c r="CJ1086" s="2">
        <v>0</v>
      </c>
      <c r="CK1086" s="2">
        <v>0</v>
      </c>
      <c r="CL1086" s="2">
        <v>0</v>
      </c>
      <c r="CM1086" s="2">
        <v>0</v>
      </c>
      <c r="CN1086" s="2" t="s">
        <v>3</v>
      </c>
      <c r="CO1086" s="2">
        <v>0</v>
      </c>
      <c r="CP1086" s="2">
        <f t="shared" si="883"/>
        <v>0</v>
      </c>
      <c r="CQ1086" s="2">
        <f t="shared" si="884"/>
        <v>68.2</v>
      </c>
      <c r="CR1086" s="2">
        <f t="shared" si="885"/>
        <v>0</v>
      </c>
      <c r="CS1086" s="2">
        <f t="shared" si="886"/>
        <v>0</v>
      </c>
      <c r="CT1086" s="2">
        <f t="shared" si="887"/>
        <v>0</v>
      </c>
      <c r="CU1086" s="2">
        <f t="shared" si="888"/>
        <v>0</v>
      </c>
      <c r="CV1086" s="2">
        <f t="shared" si="889"/>
        <v>0</v>
      </c>
      <c r="CW1086" s="2">
        <f t="shared" si="890"/>
        <v>0</v>
      </c>
      <c r="CX1086" s="2">
        <f t="shared" si="891"/>
        <v>1.2</v>
      </c>
      <c r="CY1086" s="2">
        <f>(((S1086+R1086)*AT1086)/100)</f>
        <v>0</v>
      </c>
      <c r="CZ1086" s="2">
        <f>(((S1086+R1086)*AU1086)/100)</f>
        <v>0</v>
      </c>
      <c r="DA1086" s="2"/>
      <c r="DB1086" s="2"/>
      <c r="DC1086" s="2" t="s">
        <v>3</v>
      </c>
      <c r="DD1086" s="2" t="s">
        <v>3</v>
      </c>
      <c r="DE1086" s="2" t="s">
        <v>3</v>
      </c>
      <c r="DF1086" s="2" t="s">
        <v>3</v>
      </c>
      <c r="DG1086" s="2" t="s">
        <v>3</v>
      </c>
      <c r="DH1086" s="2" t="s">
        <v>3</v>
      </c>
      <c r="DI1086" s="2" t="s">
        <v>3</v>
      </c>
      <c r="DJ1086" s="2" t="s">
        <v>3</v>
      </c>
      <c r="DK1086" s="2" t="s">
        <v>3</v>
      </c>
      <c r="DL1086" s="2" t="s">
        <v>3</v>
      </c>
      <c r="DM1086" s="2" t="s">
        <v>3</v>
      </c>
      <c r="DN1086" s="2">
        <v>0</v>
      </c>
      <c r="DO1086" s="2">
        <v>0</v>
      </c>
      <c r="DP1086" s="2">
        <v>1</v>
      </c>
      <c r="DQ1086" s="2">
        <v>1</v>
      </c>
      <c r="DR1086" s="2"/>
      <c r="DS1086" s="2"/>
      <c r="DT1086" s="2"/>
      <c r="DU1086" s="2">
        <v>1005</v>
      </c>
      <c r="DV1086" s="2" t="s">
        <v>56</v>
      </c>
      <c r="DW1086" s="2" t="s">
        <v>56</v>
      </c>
      <c r="DX1086" s="2">
        <v>1</v>
      </c>
      <c r="DY1086" s="2"/>
      <c r="DZ1086" s="2" t="s">
        <v>3</v>
      </c>
      <c r="EA1086" s="2" t="s">
        <v>3</v>
      </c>
      <c r="EB1086" s="2" t="s">
        <v>3</v>
      </c>
      <c r="EC1086" s="2" t="s">
        <v>3</v>
      </c>
      <c r="ED1086" s="2"/>
      <c r="EE1086" s="2">
        <v>54328897</v>
      </c>
      <c r="EF1086" s="2">
        <v>8</v>
      </c>
      <c r="EG1086" s="2" t="s">
        <v>31</v>
      </c>
      <c r="EH1086" s="2">
        <v>0</v>
      </c>
      <c r="EI1086" s="2" t="s">
        <v>3</v>
      </c>
      <c r="EJ1086" s="2">
        <v>1</v>
      </c>
      <c r="EK1086" s="2">
        <v>500001</v>
      </c>
      <c r="EL1086" s="2" t="s">
        <v>32</v>
      </c>
      <c r="EM1086" s="2" t="s">
        <v>33</v>
      </c>
      <c r="EN1086" s="2"/>
      <c r="EO1086" s="2" t="s">
        <v>3</v>
      </c>
      <c r="EP1086" s="2"/>
      <c r="EQ1086" s="2">
        <v>0</v>
      </c>
      <c r="ER1086" s="2">
        <v>68.2</v>
      </c>
      <c r="ES1086" s="2">
        <v>68.2</v>
      </c>
      <c r="ET1086" s="2">
        <v>0</v>
      </c>
      <c r="EU1086" s="2">
        <v>0</v>
      </c>
      <c r="EV1086" s="2">
        <v>0</v>
      </c>
      <c r="EW1086" s="2">
        <v>0</v>
      </c>
      <c r="EX1086" s="2">
        <v>0</v>
      </c>
      <c r="EY1086" s="2"/>
      <c r="EZ1086" s="2"/>
      <c r="FA1086" s="2"/>
      <c r="FB1086" s="2"/>
      <c r="FC1086" s="2"/>
      <c r="FD1086" s="2"/>
      <c r="FE1086" s="2"/>
      <c r="FF1086" s="2"/>
      <c r="FG1086" s="2"/>
      <c r="FH1086" s="2"/>
      <c r="FI1086" s="2"/>
      <c r="FJ1086" s="2"/>
      <c r="FK1086" s="2"/>
      <c r="FL1086" s="2"/>
      <c r="FM1086" s="2"/>
      <c r="FN1086" s="2"/>
      <c r="FO1086" s="2"/>
      <c r="FP1086" s="2"/>
      <c r="FQ1086" s="2">
        <v>0</v>
      </c>
      <c r="FR1086" s="2">
        <f t="shared" si="892"/>
        <v>0</v>
      </c>
      <c r="FS1086" s="2">
        <v>0</v>
      </c>
      <c r="FT1086" s="2"/>
      <c r="FU1086" s="2"/>
      <c r="FV1086" s="2"/>
      <c r="FW1086" s="2"/>
      <c r="FX1086" s="2">
        <v>0</v>
      </c>
      <c r="FY1086" s="2">
        <v>0</v>
      </c>
      <c r="FZ1086" s="2"/>
      <c r="GA1086" s="2" t="s">
        <v>3</v>
      </c>
      <c r="GB1086" s="2"/>
      <c r="GC1086" s="2"/>
      <c r="GD1086" s="2">
        <v>1</v>
      </c>
      <c r="GE1086" s="2"/>
      <c r="GF1086" s="2">
        <v>-847016206</v>
      </c>
      <c r="GG1086" s="2">
        <v>2</v>
      </c>
      <c r="GH1086" s="2">
        <v>1</v>
      </c>
      <c r="GI1086" s="2">
        <v>-2</v>
      </c>
      <c r="GJ1086" s="2">
        <v>0</v>
      </c>
      <c r="GK1086" s="2">
        <v>0</v>
      </c>
      <c r="GL1086" s="2">
        <f t="shared" si="893"/>
        <v>0</v>
      </c>
      <c r="GM1086" s="2">
        <f t="shared" si="894"/>
        <v>0</v>
      </c>
      <c r="GN1086" s="2">
        <f t="shared" si="895"/>
        <v>0</v>
      </c>
      <c r="GO1086" s="2">
        <f t="shared" si="896"/>
        <v>0</v>
      </c>
      <c r="GP1086" s="2">
        <f t="shared" si="897"/>
        <v>0</v>
      </c>
      <c r="GQ1086" s="2"/>
      <c r="GR1086" s="2">
        <v>0</v>
      </c>
      <c r="GS1086" s="2">
        <v>3</v>
      </c>
      <c r="GT1086" s="2">
        <v>0</v>
      </c>
      <c r="GU1086" s="2" t="s">
        <v>3</v>
      </c>
      <c r="GV1086" s="2">
        <f t="shared" si="901"/>
        <v>0</v>
      </c>
      <c r="GW1086" s="2">
        <v>1</v>
      </c>
      <c r="GX1086" s="2">
        <f t="shared" si="899"/>
        <v>0</v>
      </c>
      <c r="GY1086" s="2"/>
      <c r="GZ1086" s="2"/>
      <c r="HA1086" s="2">
        <v>0</v>
      </c>
      <c r="HB1086" s="2">
        <v>0</v>
      </c>
      <c r="HC1086" s="2">
        <f t="shared" si="900"/>
        <v>0</v>
      </c>
      <c r="HD1086" s="2"/>
      <c r="HE1086" s="2" t="s">
        <v>3</v>
      </c>
      <c r="HF1086" s="2" t="s">
        <v>3</v>
      </c>
      <c r="HG1086" s="2"/>
      <c r="HH1086" s="2"/>
      <c r="HI1086" s="2"/>
      <c r="HJ1086" s="2"/>
      <c r="HK1086" s="2"/>
      <c r="HL1086" s="2"/>
      <c r="HM1086" s="2" t="s">
        <v>3</v>
      </c>
      <c r="HN1086" s="2" t="s">
        <v>3</v>
      </c>
      <c r="HO1086" s="2" t="s">
        <v>3</v>
      </c>
      <c r="HP1086" s="2" t="s">
        <v>3</v>
      </c>
      <c r="HQ1086" s="2" t="s">
        <v>3</v>
      </c>
      <c r="HR1086" s="2"/>
      <c r="HS1086" s="2"/>
      <c r="HT1086" s="2"/>
      <c r="HU1086" s="2"/>
      <c r="HV1086" s="2"/>
      <c r="HW1086" s="2"/>
      <c r="HX1086" s="2"/>
      <c r="HY1086" s="2"/>
      <c r="HZ1086" s="2"/>
      <c r="IA1086" s="2"/>
      <c r="IB1086" s="2"/>
      <c r="IC1086" s="2"/>
      <c r="ID1086" s="2"/>
      <c r="IE1086" s="2"/>
      <c r="IF1086" s="2"/>
      <c r="IG1086" s="2"/>
      <c r="IH1086" s="2"/>
      <c r="II1086" s="2"/>
      <c r="IJ1086" s="2"/>
      <c r="IK1086" s="2">
        <v>0</v>
      </c>
      <c r="IL1086" s="2"/>
      <c r="IM1086" s="2"/>
      <c r="IN1086" s="2"/>
      <c r="IO1086" s="2"/>
      <c r="IP1086" s="2"/>
      <c r="IQ1086" s="2"/>
      <c r="IR1086" s="2"/>
      <c r="IS1086" s="2"/>
      <c r="IT1086" s="2"/>
      <c r="IU1086" s="2"/>
    </row>
    <row r="1087" spans="1:255" x14ac:dyDescent="0.2">
      <c r="A1087">
        <v>18</v>
      </c>
      <c r="B1087">
        <v>1</v>
      </c>
      <c r="C1087">
        <v>973</v>
      </c>
      <c r="E1087" t="s">
        <v>550</v>
      </c>
      <c r="F1087" t="s">
        <v>54</v>
      </c>
      <c r="G1087" t="s">
        <v>55</v>
      </c>
      <c r="H1087" t="s">
        <v>56</v>
      </c>
      <c r="I1087">
        <f>I1085*J1087</f>
        <v>0</v>
      </c>
      <c r="J1087">
        <v>102</v>
      </c>
      <c r="K1087">
        <v>102</v>
      </c>
      <c r="L1087">
        <v>1682.184</v>
      </c>
      <c r="M1087">
        <v>0</v>
      </c>
      <c r="N1087">
        <f t="shared" si="863"/>
        <v>1682.184</v>
      </c>
      <c r="O1087">
        <f t="shared" si="864"/>
        <v>0</v>
      </c>
      <c r="P1087">
        <f t="shared" si="865"/>
        <v>0</v>
      </c>
      <c r="Q1087">
        <f t="shared" si="866"/>
        <v>0</v>
      </c>
      <c r="R1087">
        <f t="shared" si="867"/>
        <v>0</v>
      </c>
      <c r="S1087">
        <f t="shared" si="868"/>
        <v>0</v>
      </c>
      <c r="T1087">
        <f t="shared" si="869"/>
        <v>0</v>
      </c>
      <c r="U1087">
        <f t="shared" si="870"/>
        <v>0</v>
      </c>
      <c r="V1087">
        <f t="shared" si="871"/>
        <v>0</v>
      </c>
      <c r="W1087">
        <f t="shared" si="872"/>
        <v>0</v>
      </c>
      <c r="X1087">
        <f t="shared" si="873"/>
        <v>0</v>
      </c>
      <c r="Y1087">
        <f t="shared" si="874"/>
        <v>0</v>
      </c>
      <c r="AA1087">
        <v>69726884</v>
      </c>
      <c r="AB1087">
        <f t="shared" si="875"/>
        <v>133.46</v>
      </c>
      <c r="AC1087">
        <f t="shared" si="907"/>
        <v>133.46</v>
      </c>
      <c r="AD1087">
        <f t="shared" si="904"/>
        <v>0</v>
      </c>
      <c r="AE1087">
        <f t="shared" si="905"/>
        <v>0</v>
      </c>
      <c r="AF1087">
        <f t="shared" si="902"/>
        <v>0</v>
      </c>
      <c r="AG1087">
        <f t="shared" si="879"/>
        <v>0</v>
      </c>
      <c r="AH1087">
        <f t="shared" si="903"/>
        <v>0</v>
      </c>
      <c r="AI1087">
        <f t="shared" si="906"/>
        <v>0</v>
      </c>
      <c r="AJ1087">
        <f t="shared" si="882"/>
        <v>1.2</v>
      </c>
      <c r="AK1087">
        <v>133.46</v>
      </c>
      <c r="AL1087">
        <v>133.46</v>
      </c>
      <c r="AM1087">
        <v>0</v>
      </c>
      <c r="AN1087">
        <v>0</v>
      </c>
      <c r="AO1087">
        <v>0</v>
      </c>
      <c r="AP1087">
        <v>0</v>
      </c>
      <c r="AQ1087">
        <v>0</v>
      </c>
      <c r="AR1087">
        <v>0</v>
      </c>
      <c r="AS1087">
        <v>1.2</v>
      </c>
      <c r="AT1087">
        <v>0</v>
      </c>
      <c r="AU1087">
        <v>0</v>
      </c>
      <c r="AV1087">
        <v>1</v>
      </c>
      <c r="AW1087">
        <v>1</v>
      </c>
      <c r="AZ1087">
        <v>1</v>
      </c>
      <c r="BA1087">
        <v>1</v>
      </c>
      <c r="BB1087">
        <v>1</v>
      </c>
      <c r="BC1087">
        <v>7.56</v>
      </c>
      <c r="BD1087" t="s">
        <v>3</v>
      </c>
      <c r="BE1087" t="s">
        <v>3</v>
      </c>
      <c r="BF1087" t="s">
        <v>3</v>
      </c>
      <c r="BG1087" t="s">
        <v>3</v>
      </c>
      <c r="BH1087">
        <v>3</v>
      </c>
      <c r="BI1087">
        <v>1</v>
      </c>
      <c r="BJ1087" t="s">
        <v>265</v>
      </c>
      <c r="BM1087">
        <v>500001</v>
      </c>
      <c r="BN1087">
        <v>0</v>
      </c>
      <c r="BO1087" t="s">
        <v>3</v>
      </c>
      <c r="BP1087">
        <v>0</v>
      </c>
      <c r="BQ1087">
        <v>8</v>
      </c>
      <c r="BR1087">
        <v>0</v>
      </c>
      <c r="BS1087">
        <v>1</v>
      </c>
      <c r="BT1087">
        <v>1</v>
      </c>
      <c r="BU1087">
        <v>1</v>
      </c>
      <c r="BV1087">
        <v>1</v>
      </c>
      <c r="BW1087">
        <v>1</v>
      </c>
      <c r="BX1087">
        <v>1</v>
      </c>
      <c r="BY1087" t="s">
        <v>3</v>
      </c>
      <c r="BZ1087">
        <v>0</v>
      </c>
      <c r="CA1087">
        <v>0</v>
      </c>
      <c r="CB1087" t="s">
        <v>3</v>
      </c>
      <c r="CE1087">
        <v>0</v>
      </c>
      <c r="CF1087">
        <v>0</v>
      </c>
      <c r="CG1087">
        <v>0</v>
      </c>
      <c r="CH1087">
        <v>88</v>
      </c>
      <c r="CI1087">
        <v>1</v>
      </c>
      <c r="CJ1087">
        <v>0</v>
      </c>
      <c r="CK1087">
        <v>0</v>
      </c>
      <c r="CL1087">
        <v>0</v>
      </c>
      <c r="CM1087">
        <v>0</v>
      </c>
      <c r="CN1087" t="s">
        <v>3</v>
      </c>
      <c r="CO1087">
        <v>0</v>
      </c>
      <c r="CP1087">
        <f t="shared" si="883"/>
        <v>0</v>
      </c>
      <c r="CQ1087">
        <f t="shared" si="884"/>
        <v>1008.9576</v>
      </c>
      <c r="CR1087">
        <f t="shared" si="885"/>
        <v>0</v>
      </c>
      <c r="CS1087">
        <f t="shared" si="886"/>
        <v>0</v>
      </c>
      <c r="CT1087">
        <f t="shared" si="887"/>
        <v>0</v>
      </c>
      <c r="CU1087">
        <f t="shared" si="888"/>
        <v>0</v>
      </c>
      <c r="CV1087">
        <f t="shared" si="889"/>
        <v>0</v>
      </c>
      <c r="CW1087">
        <f t="shared" si="890"/>
        <v>0</v>
      </c>
      <c r="CX1087">
        <f t="shared" si="891"/>
        <v>1.2</v>
      </c>
      <c r="CY1087">
        <f>(S1087+R1087)*(BZ1087/100)</f>
        <v>0</v>
      </c>
      <c r="CZ1087">
        <f>(S1087+R1087)*(CA1087/100)</f>
        <v>0</v>
      </c>
      <c r="DC1087" t="s">
        <v>3</v>
      </c>
      <c r="DD1087" t="s">
        <v>3</v>
      </c>
      <c r="DE1087" t="s">
        <v>3</v>
      </c>
      <c r="DF1087" t="s">
        <v>3</v>
      </c>
      <c r="DG1087" t="s">
        <v>3</v>
      </c>
      <c r="DH1087" t="s">
        <v>3</v>
      </c>
      <c r="DI1087" t="s">
        <v>3</v>
      </c>
      <c r="DJ1087" t="s">
        <v>3</v>
      </c>
      <c r="DK1087" t="s">
        <v>3</v>
      </c>
      <c r="DL1087" t="s">
        <v>3</v>
      </c>
      <c r="DM1087" t="s">
        <v>3</v>
      </c>
      <c r="DN1087">
        <v>0</v>
      </c>
      <c r="DO1087">
        <v>0</v>
      </c>
      <c r="DP1087">
        <v>1</v>
      </c>
      <c r="DQ1087">
        <v>1</v>
      </c>
      <c r="DU1087">
        <v>1005</v>
      </c>
      <c r="DV1087" t="s">
        <v>56</v>
      </c>
      <c r="DW1087" t="s">
        <v>56</v>
      </c>
      <c r="DX1087">
        <v>1</v>
      </c>
      <c r="DZ1087" t="s">
        <v>3</v>
      </c>
      <c r="EA1087" t="s">
        <v>3</v>
      </c>
      <c r="EB1087" t="s">
        <v>3</v>
      </c>
      <c r="EC1087" t="s">
        <v>3</v>
      </c>
      <c r="EE1087">
        <v>54328897</v>
      </c>
      <c r="EF1087">
        <v>8</v>
      </c>
      <c r="EG1087" t="s">
        <v>31</v>
      </c>
      <c r="EH1087">
        <v>0</v>
      </c>
      <c r="EI1087" t="s">
        <v>3</v>
      </c>
      <c r="EJ1087">
        <v>1</v>
      </c>
      <c r="EK1087">
        <v>500001</v>
      </c>
      <c r="EL1087" t="s">
        <v>32</v>
      </c>
      <c r="EM1087" t="s">
        <v>33</v>
      </c>
      <c r="EO1087" t="s">
        <v>3</v>
      </c>
      <c r="EQ1087">
        <v>0</v>
      </c>
      <c r="ER1087">
        <v>965</v>
      </c>
      <c r="ES1087">
        <v>133.46</v>
      </c>
      <c r="ET1087">
        <v>0</v>
      </c>
      <c r="EU1087">
        <v>0</v>
      </c>
      <c r="EV1087">
        <v>0</v>
      </c>
      <c r="EW1087">
        <v>0</v>
      </c>
      <c r="EX1087">
        <v>0</v>
      </c>
      <c r="EZ1087">
        <v>5</v>
      </c>
      <c r="FC1087">
        <v>0</v>
      </c>
      <c r="FD1087">
        <v>18</v>
      </c>
      <c r="FF1087">
        <v>965</v>
      </c>
      <c r="FQ1087">
        <v>0</v>
      </c>
      <c r="FR1087">
        <f t="shared" si="892"/>
        <v>0</v>
      </c>
      <c r="FS1087">
        <v>0</v>
      </c>
      <c r="FX1087">
        <v>0</v>
      </c>
      <c r="FY1087">
        <v>0</v>
      </c>
      <c r="GA1087" t="s">
        <v>58</v>
      </c>
      <c r="GD1087">
        <v>1</v>
      </c>
      <c r="GF1087">
        <v>-847016206</v>
      </c>
      <c r="GG1087">
        <v>2</v>
      </c>
      <c r="GH1087">
        <v>3</v>
      </c>
      <c r="GI1087">
        <v>5</v>
      </c>
      <c r="GJ1087">
        <v>0</v>
      </c>
      <c r="GK1087">
        <v>0</v>
      </c>
      <c r="GL1087">
        <f t="shared" si="893"/>
        <v>0</v>
      </c>
      <c r="GM1087">
        <f t="shared" si="894"/>
        <v>0</v>
      </c>
      <c r="GN1087">
        <f t="shared" si="895"/>
        <v>0</v>
      </c>
      <c r="GO1087">
        <f t="shared" si="896"/>
        <v>0</v>
      </c>
      <c r="GP1087">
        <f t="shared" si="897"/>
        <v>0</v>
      </c>
      <c r="GR1087">
        <v>1</v>
      </c>
      <c r="GS1087">
        <v>1</v>
      </c>
      <c r="GT1087">
        <v>0</v>
      </c>
      <c r="GU1087" t="s">
        <v>3</v>
      </c>
      <c r="GV1087">
        <f t="shared" si="901"/>
        <v>0</v>
      </c>
      <c r="GW1087">
        <v>1</v>
      </c>
      <c r="GX1087">
        <f t="shared" si="899"/>
        <v>0</v>
      </c>
      <c r="HA1087">
        <v>0</v>
      </c>
      <c r="HB1087">
        <v>0</v>
      </c>
      <c r="HC1087">
        <f t="shared" si="900"/>
        <v>0</v>
      </c>
      <c r="HE1087" t="s">
        <v>35</v>
      </c>
      <c r="HF1087" t="s">
        <v>36</v>
      </c>
      <c r="HM1087" t="s">
        <v>3</v>
      </c>
      <c r="HN1087" t="s">
        <v>3</v>
      </c>
      <c r="HO1087" t="s">
        <v>3</v>
      </c>
      <c r="HP1087" t="s">
        <v>3</v>
      </c>
      <c r="HQ1087" t="s">
        <v>3</v>
      </c>
      <c r="IK1087">
        <v>0</v>
      </c>
    </row>
    <row r="1088" spans="1:255" x14ac:dyDescent="0.2">
      <c r="A1088" s="2">
        <v>18</v>
      </c>
      <c r="B1088" s="2">
        <v>1</v>
      </c>
      <c r="C1088" s="2">
        <v>962</v>
      </c>
      <c r="D1088" s="2"/>
      <c r="E1088" s="2" t="s">
        <v>551</v>
      </c>
      <c r="F1088" s="2" t="s">
        <v>66</v>
      </c>
      <c r="G1088" s="2" t="s">
        <v>67</v>
      </c>
      <c r="H1088" s="2" t="s">
        <v>68</v>
      </c>
      <c r="I1088" s="2">
        <f>I1084*J1088</f>
        <v>0</v>
      </c>
      <c r="J1088" s="2">
        <v>0.5</v>
      </c>
      <c r="K1088" s="2">
        <v>0.5</v>
      </c>
      <c r="L1088" s="2">
        <v>8.2460000000000004</v>
      </c>
      <c r="M1088" s="2">
        <v>0</v>
      </c>
      <c r="N1088" s="2">
        <f t="shared" si="863"/>
        <v>8.2460000000000004</v>
      </c>
      <c r="O1088" s="2">
        <f t="shared" si="864"/>
        <v>0</v>
      </c>
      <c r="P1088" s="2">
        <f t="shared" si="865"/>
        <v>0</v>
      </c>
      <c r="Q1088" s="2">
        <f t="shared" si="866"/>
        <v>0</v>
      </c>
      <c r="R1088" s="2">
        <f t="shared" si="867"/>
        <v>0</v>
      </c>
      <c r="S1088" s="2">
        <f t="shared" si="868"/>
        <v>0</v>
      </c>
      <c r="T1088" s="2">
        <f t="shared" si="869"/>
        <v>0</v>
      </c>
      <c r="U1088" s="2">
        <f t="shared" si="870"/>
        <v>0</v>
      </c>
      <c r="V1088" s="2">
        <f t="shared" si="871"/>
        <v>0</v>
      </c>
      <c r="W1088" s="2">
        <f t="shared" si="872"/>
        <v>0</v>
      </c>
      <c r="X1088" s="2">
        <f t="shared" si="873"/>
        <v>0</v>
      </c>
      <c r="Y1088" s="2">
        <f t="shared" si="874"/>
        <v>0</v>
      </c>
      <c r="Z1088" s="2"/>
      <c r="AA1088" s="2">
        <v>69726971</v>
      </c>
      <c r="AB1088" s="2">
        <f t="shared" si="875"/>
        <v>1.82</v>
      </c>
      <c r="AC1088" s="2">
        <f t="shared" si="907"/>
        <v>1.82</v>
      </c>
      <c r="AD1088" s="2">
        <f t="shared" si="904"/>
        <v>0</v>
      </c>
      <c r="AE1088" s="2">
        <f t="shared" si="905"/>
        <v>0</v>
      </c>
      <c r="AF1088" s="2">
        <f t="shared" si="902"/>
        <v>0</v>
      </c>
      <c r="AG1088" s="2">
        <f t="shared" si="879"/>
        <v>0</v>
      </c>
      <c r="AH1088" s="2">
        <f t="shared" si="903"/>
        <v>0</v>
      </c>
      <c r="AI1088" s="2">
        <f t="shared" si="906"/>
        <v>0</v>
      </c>
      <c r="AJ1088" s="2">
        <f t="shared" si="882"/>
        <v>0.03</v>
      </c>
      <c r="AK1088" s="2">
        <v>1.82</v>
      </c>
      <c r="AL1088" s="2">
        <v>1.82</v>
      </c>
      <c r="AM1088" s="2">
        <v>0</v>
      </c>
      <c r="AN1088" s="2">
        <v>0</v>
      </c>
      <c r="AO1088" s="2">
        <v>0</v>
      </c>
      <c r="AP1088" s="2">
        <v>0</v>
      </c>
      <c r="AQ1088" s="2">
        <v>0</v>
      </c>
      <c r="AR1088" s="2">
        <v>0</v>
      </c>
      <c r="AS1088" s="2">
        <v>0.03</v>
      </c>
      <c r="AT1088" s="2">
        <v>0</v>
      </c>
      <c r="AU1088" s="2">
        <v>0</v>
      </c>
      <c r="AV1088" s="2">
        <v>1</v>
      </c>
      <c r="AW1088" s="2">
        <v>1</v>
      </c>
      <c r="AX1088" s="2"/>
      <c r="AY1088" s="2"/>
      <c r="AZ1088" s="2">
        <v>1</v>
      </c>
      <c r="BA1088" s="2">
        <v>1</v>
      </c>
      <c r="BB1088" s="2">
        <v>1</v>
      </c>
      <c r="BC1088" s="2">
        <v>1</v>
      </c>
      <c r="BD1088" s="2" t="s">
        <v>3</v>
      </c>
      <c r="BE1088" s="2" t="s">
        <v>3</v>
      </c>
      <c r="BF1088" s="2" t="s">
        <v>3</v>
      </c>
      <c r="BG1088" s="2" t="s">
        <v>3</v>
      </c>
      <c r="BH1088" s="2">
        <v>3</v>
      </c>
      <c r="BI1088" s="2">
        <v>1</v>
      </c>
      <c r="BJ1088" s="2" t="s">
        <v>267</v>
      </c>
      <c r="BK1088" s="2"/>
      <c r="BL1088" s="2"/>
      <c r="BM1088" s="2">
        <v>500001</v>
      </c>
      <c r="BN1088" s="2">
        <v>0</v>
      </c>
      <c r="BO1088" s="2" t="s">
        <v>3</v>
      </c>
      <c r="BP1088" s="2">
        <v>0</v>
      </c>
      <c r="BQ1088" s="2">
        <v>8</v>
      </c>
      <c r="BR1088" s="2">
        <v>0</v>
      </c>
      <c r="BS1088" s="2">
        <v>1</v>
      </c>
      <c r="BT1088" s="2">
        <v>1</v>
      </c>
      <c r="BU1088" s="2">
        <v>1</v>
      </c>
      <c r="BV1088" s="2">
        <v>1</v>
      </c>
      <c r="BW1088" s="2">
        <v>1</v>
      </c>
      <c r="BX1088" s="2">
        <v>1</v>
      </c>
      <c r="BY1088" s="2" t="s">
        <v>3</v>
      </c>
      <c r="BZ1088" s="2">
        <v>0</v>
      </c>
      <c r="CA1088" s="2">
        <v>0</v>
      </c>
      <c r="CB1088" s="2" t="s">
        <v>3</v>
      </c>
      <c r="CC1088" s="2"/>
      <c r="CD1088" s="2"/>
      <c r="CE1088" s="2">
        <v>0</v>
      </c>
      <c r="CF1088" s="2">
        <v>0</v>
      </c>
      <c r="CG1088" s="2">
        <v>0</v>
      </c>
      <c r="CH1088" s="2">
        <v>88</v>
      </c>
      <c r="CI1088" s="2">
        <v>2</v>
      </c>
      <c r="CJ1088" s="2">
        <v>0</v>
      </c>
      <c r="CK1088" s="2">
        <v>0</v>
      </c>
      <c r="CL1088" s="2">
        <v>0</v>
      </c>
      <c r="CM1088" s="2">
        <v>0</v>
      </c>
      <c r="CN1088" s="2" t="s">
        <v>3</v>
      </c>
      <c r="CO1088" s="2">
        <v>0</v>
      </c>
      <c r="CP1088" s="2">
        <f t="shared" si="883"/>
        <v>0</v>
      </c>
      <c r="CQ1088" s="2">
        <f t="shared" si="884"/>
        <v>1.82</v>
      </c>
      <c r="CR1088" s="2">
        <f t="shared" si="885"/>
        <v>0</v>
      </c>
      <c r="CS1088" s="2">
        <f t="shared" si="886"/>
        <v>0</v>
      </c>
      <c r="CT1088" s="2">
        <f t="shared" si="887"/>
        <v>0</v>
      </c>
      <c r="CU1088" s="2">
        <f t="shared" si="888"/>
        <v>0</v>
      </c>
      <c r="CV1088" s="2">
        <f t="shared" si="889"/>
        <v>0</v>
      </c>
      <c r="CW1088" s="2">
        <f t="shared" si="890"/>
        <v>0</v>
      </c>
      <c r="CX1088" s="2">
        <f t="shared" si="891"/>
        <v>0.03</v>
      </c>
      <c r="CY1088" s="2">
        <f>(((S1088+R1088)*AT1088)/100)</f>
        <v>0</v>
      </c>
      <c r="CZ1088" s="2">
        <f>(((S1088+R1088)*AU1088)/100)</f>
        <v>0</v>
      </c>
      <c r="DA1088" s="2"/>
      <c r="DB1088" s="2"/>
      <c r="DC1088" s="2" t="s">
        <v>3</v>
      </c>
      <c r="DD1088" s="2" t="s">
        <v>3</v>
      </c>
      <c r="DE1088" s="2" t="s">
        <v>3</v>
      </c>
      <c r="DF1088" s="2" t="s">
        <v>3</v>
      </c>
      <c r="DG1088" s="2" t="s">
        <v>3</v>
      </c>
      <c r="DH1088" s="2" t="s">
        <v>3</v>
      </c>
      <c r="DI1088" s="2" t="s">
        <v>3</v>
      </c>
      <c r="DJ1088" s="2" t="s">
        <v>3</v>
      </c>
      <c r="DK1088" s="2" t="s">
        <v>3</v>
      </c>
      <c r="DL1088" s="2" t="s">
        <v>3</v>
      </c>
      <c r="DM1088" s="2" t="s">
        <v>3</v>
      </c>
      <c r="DN1088" s="2">
        <v>0</v>
      </c>
      <c r="DO1088" s="2">
        <v>0</v>
      </c>
      <c r="DP1088" s="2">
        <v>1</v>
      </c>
      <c r="DQ1088" s="2">
        <v>1</v>
      </c>
      <c r="DR1088" s="2"/>
      <c r="DS1088" s="2"/>
      <c r="DT1088" s="2"/>
      <c r="DU1088" s="2">
        <v>1009</v>
      </c>
      <c r="DV1088" s="2" t="s">
        <v>68</v>
      </c>
      <c r="DW1088" s="2" t="s">
        <v>68</v>
      </c>
      <c r="DX1088" s="2">
        <v>1</v>
      </c>
      <c r="DY1088" s="2"/>
      <c r="DZ1088" s="2" t="s">
        <v>3</v>
      </c>
      <c r="EA1088" s="2" t="s">
        <v>3</v>
      </c>
      <c r="EB1088" s="2" t="s">
        <v>3</v>
      </c>
      <c r="EC1088" s="2" t="s">
        <v>3</v>
      </c>
      <c r="ED1088" s="2"/>
      <c r="EE1088" s="2">
        <v>54328897</v>
      </c>
      <c r="EF1088" s="2">
        <v>8</v>
      </c>
      <c r="EG1088" s="2" t="s">
        <v>31</v>
      </c>
      <c r="EH1088" s="2">
        <v>0</v>
      </c>
      <c r="EI1088" s="2" t="s">
        <v>3</v>
      </c>
      <c r="EJ1088" s="2">
        <v>1</v>
      </c>
      <c r="EK1088" s="2">
        <v>500001</v>
      </c>
      <c r="EL1088" s="2" t="s">
        <v>32</v>
      </c>
      <c r="EM1088" s="2" t="s">
        <v>33</v>
      </c>
      <c r="EN1088" s="2"/>
      <c r="EO1088" s="2" t="s">
        <v>3</v>
      </c>
      <c r="EP1088" s="2"/>
      <c r="EQ1088" s="2">
        <v>0</v>
      </c>
      <c r="ER1088" s="2">
        <v>1.82</v>
      </c>
      <c r="ES1088" s="2">
        <v>1.82</v>
      </c>
      <c r="ET1088" s="2">
        <v>0</v>
      </c>
      <c r="EU1088" s="2">
        <v>0</v>
      </c>
      <c r="EV1088" s="2">
        <v>0</v>
      </c>
      <c r="EW1088" s="2">
        <v>0</v>
      </c>
      <c r="EX1088" s="2">
        <v>0</v>
      </c>
      <c r="EY1088" s="2"/>
      <c r="EZ1088" s="2"/>
      <c r="FA1088" s="2"/>
      <c r="FB1088" s="2"/>
      <c r="FC1088" s="2"/>
      <c r="FD1088" s="2"/>
      <c r="FE1088" s="2"/>
      <c r="FF1088" s="2"/>
      <c r="FG1088" s="2"/>
      <c r="FH1088" s="2"/>
      <c r="FI1088" s="2"/>
      <c r="FJ1088" s="2"/>
      <c r="FK1088" s="2"/>
      <c r="FL1088" s="2"/>
      <c r="FM1088" s="2"/>
      <c r="FN1088" s="2"/>
      <c r="FO1088" s="2"/>
      <c r="FP1088" s="2"/>
      <c r="FQ1088" s="2">
        <v>0</v>
      </c>
      <c r="FR1088" s="2">
        <f t="shared" si="892"/>
        <v>0</v>
      </c>
      <c r="FS1088" s="2">
        <v>0</v>
      </c>
      <c r="FT1088" s="2"/>
      <c r="FU1088" s="2"/>
      <c r="FV1088" s="2"/>
      <c r="FW1088" s="2"/>
      <c r="FX1088" s="2">
        <v>0</v>
      </c>
      <c r="FY1088" s="2">
        <v>0</v>
      </c>
      <c r="FZ1088" s="2"/>
      <c r="GA1088" s="2" t="s">
        <v>3</v>
      </c>
      <c r="GB1088" s="2"/>
      <c r="GC1088" s="2"/>
      <c r="GD1088" s="2">
        <v>1</v>
      </c>
      <c r="GE1088" s="2"/>
      <c r="GF1088" s="2">
        <v>-2014069362</v>
      </c>
      <c r="GG1088" s="2">
        <v>2</v>
      </c>
      <c r="GH1088" s="2">
        <v>1</v>
      </c>
      <c r="GI1088" s="2">
        <v>-2</v>
      </c>
      <c r="GJ1088" s="2">
        <v>0</v>
      </c>
      <c r="GK1088" s="2">
        <v>0</v>
      </c>
      <c r="GL1088" s="2">
        <f t="shared" si="893"/>
        <v>0</v>
      </c>
      <c r="GM1088" s="2">
        <f t="shared" si="894"/>
        <v>0</v>
      </c>
      <c r="GN1088" s="2">
        <f t="shared" si="895"/>
        <v>0</v>
      </c>
      <c r="GO1088" s="2">
        <f t="shared" si="896"/>
        <v>0</v>
      </c>
      <c r="GP1088" s="2">
        <f t="shared" si="897"/>
        <v>0</v>
      </c>
      <c r="GQ1088" s="2"/>
      <c r="GR1088" s="2">
        <v>0</v>
      </c>
      <c r="GS1088" s="2">
        <v>3</v>
      </c>
      <c r="GT1088" s="2">
        <v>0</v>
      </c>
      <c r="GU1088" s="2" t="s">
        <v>3</v>
      </c>
      <c r="GV1088" s="2">
        <f t="shared" si="901"/>
        <v>0</v>
      </c>
      <c r="GW1088" s="2">
        <v>1</v>
      </c>
      <c r="GX1088" s="2">
        <f t="shared" si="899"/>
        <v>0</v>
      </c>
      <c r="GY1088" s="2"/>
      <c r="GZ1088" s="2"/>
      <c r="HA1088" s="2">
        <v>0</v>
      </c>
      <c r="HB1088" s="2">
        <v>0</v>
      </c>
      <c r="HC1088" s="2">
        <f t="shared" si="900"/>
        <v>0</v>
      </c>
      <c r="HD1088" s="2"/>
      <c r="HE1088" s="2" t="s">
        <v>3</v>
      </c>
      <c r="HF1088" s="2" t="s">
        <v>3</v>
      </c>
      <c r="HG1088" s="2"/>
      <c r="HH1088" s="2"/>
      <c r="HI1088" s="2"/>
      <c r="HJ1088" s="2"/>
      <c r="HK1088" s="2"/>
      <c r="HL1088" s="2"/>
      <c r="HM1088" s="2" t="s">
        <v>3</v>
      </c>
      <c r="HN1088" s="2" t="s">
        <v>3</v>
      </c>
      <c r="HO1088" s="2" t="s">
        <v>3</v>
      </c>
      <c r="HP1088" s="2" t="s">
        <v>3</v>
      </c>
      <c r="HQ1088" s="2" t="s">
        <v>3</v>
      </c>
      <c r="HR1088" s="2"/>
      <c r="HS1088" s="2"/>
      <c r="HT1088" s="2"/>
      <c r="HU1088" s="2"/>
      <c r="HV1088" s="2"/>
      <c r="HW1088" s="2"/>
      <c r="HX1088" s="2"/>
      <c r="HY1088" s="2"/>
      <c r="HZ1088" s="2"/>
      <c r="IA1088" s="2"/>
      <c r="IB1088" s="2"/>
      <c r="IC1088" s="2"/>
      <c r="ID1088" s="2"/>
      <c r="IE1088" s="2"/>
      <c r="IF1088" s="2"/>
      <c r="IG1088" s="2"/>
      <c r="IH1088" s="2"/>
      <c r="II1088" s="2"/>
      <c r="IJ1088" s="2"/>
      <c r="IK1088" s="2">
        <v>0</v>
      </c>
      <c r="IL1088" s="2"/>
      <c r="IM1088" s="2"/>
      <c r="IN1088" s="2"/>
      <c r="IO1088" s="2"/>
      <c r="IP1088" s="2"/>
      <c r="IQ1088" s="2"/>
      <c r="IR1088" s="2"/>
      <c r="IS1088" s="2"/>
      <c r="IT1088" s="2"/>
      <c r="IU1088" s="2"/>
    </row>
    <row r="1089" spans="1:255" x14ac:dyDescent="0.2">
      <c r="A1089">
        <v>18</v>
      </c>
      <c r="B1089">
        <v>1</v>
      </c>
      <c r="C1089">
        <v>974</v>
      </c>
      <c r="E1089" t="s">
        <v>551</v>
      </c>
      <c r="F1089" t="s">
        <v>66</v>
      </c>
      <c r="G1089" t="s">
        <v>67</v>
      </c>
      <c r="H1089" t="s">
        <v>68</v>
      </c>
      <c r="I1089">
        <f>I1085*J1089</f>
        <v>0</v>
      </c>
      <c r="J1089">
        <v>0.5</v>
      </c>
      <c r="K1089">
        <v>0.5</v>
      </c>
      <c r="L1089">
        <v>8.2460000000000004</v>
      </c>
      <c r="M1089">
        <v>0</v>
      </c>
      <c r="N1089">
        <f t="shared" si="863"/>
        <v>8.2460000000000004</v>
      </c>
      <c r="O1089">
        <f t="shared" si="864"/>
        <v>0</v>
      </c>
      <c r="P1089">
        <f t="shared" si="865"/>
        <v>0</v>
      </c>
      <c r="Q1089">
        <f t="shared" si="866"/>
        <v>0</v>
      </c>
      <c r="R1089">
        <f t="shared" si="867"/>
        <v>0</v>
      </c>
      <c r="S1089">
        <f t="shared" si="868"/>
        <v>0</v>
      </c>
      <c r="T1089">
        <f t="shared" si="869"/>
        <v>0</v>
      </c>
      <c r="U1089">
        <f t="shared" si="870"/>
        <v>0</v>
      </c>
      <c r="V1089">
        <f t="shared" si="871"/>
        <v>0</v>
      </c>
      <c r="W1089">
        <f t="shared" si="872"/>
        <v>0</v>
      </c>
      <c r="X1089">
        <f t="shared" si="873"/>
        <v>0</v>
      </c>
      <c r="Y1089">
        <f t="shared" si="874"/>
        <v>0</v>
      </c>
      <c r="AA1089">
        <v>69726884</v>
      </c>
      <c r="AB1089">
        <f t="shared" si="875"/>
        <v>4.28</v>
      </c>
      <c r="AC1089">
        <f t="shared" si="907"/>
        <v>4.28</v>
      </c>
      <c r="AD1089">
        <f t="shared" si="904"/>
        <v>0</v>
      </c>
      <c r="AE1089">
        <f t="shared" si="905"/>
        <v>0</v>
      </c>
      <c r="AF1089">
        <f t="shared" si="902"/>
        <v>0</v>
      </c>
      <c r="AG1089">
        <f t="shared" si="879"/>
        <v>0</v>
      </c>
      <c r="AH1089">
        <f t="shared" si="903"/>
        <v>0</v>
      </c>
      <c r="AI1089">
        <f t="shared" si="906"/>
        <v>0</v>
      </c>
      <c r="AJ1089">
        <f t="shared" si="882"/>
        <v>0.03</v>
      </c>
      <c r="AK1089">
        <v>4.2799999999999994</v>
      </c>
      <c r="AL1089">
        <v>4.2799999999999994</v>
      </c>
      <c r="AM1089">
        <v>0</v>
      </c>
      <c r="AN1089">
        <v>0</v>
      </c>
      <c r="AO1089">
        <v>0</v>
      </c>
      <c r="AP1089">
        <v>0</v>
      </c>
      <c r="AQ1089">
        <v>0</v>
      </c>
      <c r="AR1089">
        <v>0</v>
      </c>
      <c r="AS1089">
        <v>0.03</v>
      </c>
      <c r="AT1089">
        <v>0</v>
      </c>
      <c r="AU1089">
        <v>0</v>
      </c>
      <c r="AV1089">
        <v>1</v>
      </c>
      <c r="AW1089">
        <v>1</v>
      </c>
      <c r="AZ1089">
        <v>1</v>
      </c>
      <c r="BA1089">
        <v>1</v>
      </c>
      <c r="BB1089">
        <v>1</v>
      </c>
      <c r="BC1089">
        <v>7.56</v>
      </c>
      <c r="BD1089" t="s">
        <v>3</v>
      </c>
      <c r="BE1089" t="s">
        <v>3</v>
      </c>
      <c r="BF1089" t="s">
        <v>3</v>
      </c>
      <c r="BG1089" t="s">
        <v>3</v>
      </c>
      <c r="BH1089">
        <v>3</v>
      </c>
      <c r="BI1089">
        <v>1</v>
      </c>
      <c r="BJ1089" t="s">
        <v>267</v>
      </c>
      <c r="BM1089">
        <v>500001</v>
      </c>
      <c r="BN1089">
        <v>0</v>
      </c>
      <c r="BO1089" t="s">
        <v>3</v>
      </c>
      <c r="BP1089">
        <v>0</v>
      </c>
      <c r="BQ1089">
        <v>8</v>
      </c>
      <c r="BR1089">
        <v>0</v>
      </c>
      <c r="BS1089">
        <v>1</v>
      </c>
      <c r="BT1089">
        <v>1</v>
      </c>
      <c r="BU1089">
        <v>1</v>
      </c>
      <c r="BV1089">
        <v>1</v>
      </c>
      <c r="BW1089">
        <v>1</v>
      </c>
      <c r="BX1089">
        <v>1</v>
      </c>
      <c r="BY1089" t="s">
        <v>3</v>
      </c>
      <c r="BZ1089">
        <v>0</v>
      </c>
      <c r="CA1089">
        <v>0</v>
      </c>
      <c r="CB1089" t="s">
        <v>3</v>
      </c>
      <c r="CE1089">
        <v>0</v>
      </c>
      <c r="CF1089">
        <v>0</v>
      </c>
      <c r="CG1089">
        <v>0</v>
      </c>
      <c r="CH1089">
        <v>88</v>
      </c>
      <c r="CI1089">
        <v>2</v>
      </c>
      <c r="CJ1089">
        <v>0</v>
      </c>
      <c r="CK1089">
        <v>0</v>
      </c>
      <c r="CL1089">
        <v>0</v>
      </c>
      <c r="CM1089">
        <v>0</v>
      </c>
      <c r="CN1089" t="s">
        <v>3</v>
      </c>
      <c r="CO1089">
        <v>0</v>
      </c>
      <c r="CP1089">
        <f t="shared" si="883"/>
        <v>0</v>
      </c>
      <c r="CQ1089">
        <f t="shared" si="884"/>
        <v>32.3568</v>
      </c>
      <c r="CR1089">
        <f t="shared" si="885"/>
        <v>0</v>
      </c>
      <c r="CS1089">
        <f t="shared" si="886"/>
        <v>0</v>
      </c>
      <c r="CT1089">
        <f t="shared" si="887"/>
        <v>0</v>
      </c>
      <c r="CU1089">
        <f t="shared" si="888"/>
        <v>0</v>
      </c>
      <c r="CV1089">
        <f t="shared" si="889"/>
        <v>0</v>
      </c>
      <c r="CW1089">
        <f t="shared" si="890"/>
        <v>0</v>
      </c>
      <c r="CX1089">
        <f t="shared" si="891"/>
        <v>0.03</v>
      </c>
      <c r="CY1089">
        <f>(S1089+R1089)*(BZ1089/100)</f>
        <v>0</v>
      </c>
      <c r="CZ1089">
        <f>(S1089+R1089)*(CA1089/100)</f>
        <v>0</v>
      </c>
      <c r="DC1089" t="s">
        <v>3</v>
      </c>
      <c r="DD1089" t="s">
        <v>3</v>
      </c>
      <c r="DE1089" t="s">
        <v>3</v>
      </c>
      <c r="DF1089" t="s">
        <v>3</v>
      </c>
      <c r="DG1089" t="s">
        <v>3</v>
      </c>
      <c r="DH1089" t="s">
        <v>3</v>
      </c>
      <c r="DI1089" t="s">
        <v>3</v>
      </c>
      <c r="DJ1089" t="s">
        <v>3</v>
      </c>
      <c r="DK1089" t="s">
        <v>3</v>
      </c>
      <c r="DL1089" t="s">
        <v>3</v>
      </c>
      <c r="DM1089" t="s">
        <v>3</v>
      </c>
      <c r="DN1089">
        <v>0</v>
      </c>
      <c r="DO1089">
        <v>0</v>
      </c>
      <c r="DP1089">
        <v>1</v>
      </c>
      <c r="DQ1089">
        <v>1</v>
      </c>
      <c r="DU1089">
        <v>1009</v>
      </c>
      <c r="DV1089" t="s">
        <v>68</v>
      </c>
      <c r="DW1089" t="s">
        <v>68</v>
      </c>
      <c r="DX1089">
        <v>1</v>
      </c>
      <c r="DZ1089" t="s">
        <v>3</v>
      </c>
      <c r="EA1089" t="s">
        <v>3</v>
      </c>
      <c r="EB1089" t="s">
        <v>3</v>
      </c>
      <c r="EC1089" t="s">
        <v>3</v>
      </c>
      <c r="EE1089">
        <v>54328897</v>
      </c>
      <c r="EF1089">
        <v>8</v>
      </c>
      <c r="EG1089" t="s">
        <v>31</v>
      </c>
      <c r="EH1089">
        <v>0</v>
      </c>
      <c r="EI1089" t="s">
        <v>3</v>
      </c>
      <c r="EJ1089">
        <v>1</v>
      </c>
      <c r="EK1089">
        <v>500001</v>
      </c>
      <c r="EL1089" t="s">
        <v>32</v>
      </c>
      <c r="EM1089" t="s">
        <v>33</v>
      </c>
      <c r="EO1089" t="s">
        <v>3</v>
      </c>
      <c r="EQ1089">
        <v>0</v>
      </c>
      <c r="ER1089">
        <v>31</v>
      </c>
      <c r="ES1089">
        <v>4.2799999999999994</v>
      </c>
      <c r="ET1089">
        <v>0</v>
      </c>
      <c r="EU1089">
        <v>0</v>
      </c>
      <c r="EV1089">
        <v>0</v>
      </c>
      <c r="EW1089">
        <v>0</v>
      </c>
      <c r="EX1089">
        <v>0</v>
      </c>
      <c r="EZ1089">
        <v>5</v>
      </c>
      <c r="FC1089">
        <v>0</v>
      </c>
      <c r="FD1089">
        <v>18</v>
      </c>
      <c r="FF1089">
        <v>31</v>
      </c>
      <c r="FQ1089">
        <v>0</v>
      </c>
      <c r="FR1089">
        <f t="shared" si="892"/>
        <v>0</v>
      </c>
      <c r="FS1089">
        <v>0</v>
      </c>
      <c r="FX1089">
        <v>0</v>
      </c>
      <c r="FY1089">
        <v>0</v>
      </c>
      <c r="GA1089" t="s">
        <v>70</v>
      </c>
      <c r="GD1089">
        <v>1</v>
      </c>
      <c r="GF1089">
        <v>-2014069362</v>
      </c>
      <c r="GG1089">
        <v>2</v>
      </c>
      <c r="GH1089">
        <v>3</v>
      </c>
      <c r="GI1089">
        <v>5</v>
      </c>
      <c r="GJ1089">
        <v>0</v>
      </c>
      <c r="GK1089">
        <v>0</v>
      </c>
      <c r="GL1089">
        <f t="shared" si="893"/>
        <v>0</v>
      </c>
      <c r="GM1089">
        <f t="shared" si="894"/>
        <v>0</v>
      </c>
      <c r="GN1089">
        <f t="shared" si="895"/>
        <v>0</v>
      </c>
      <c r="GO1089">
        <f t="shared" si="896"/>
        <v>0</v>
      </c>
      <c r="GP1089">
        <f t="shared" si="897"/>
        <v>0</v>
      </c>
      <c r="GR1089">
        <v>1</v>
      </c>
      <c r="GS1089">
        <v>1</v>
      </c>
      <c r="GT1089">
        <v>0</v>
      </c>
      <c r="GU1089" t="s">
        <v>3</v>
      </c>
      <c r="GV1089">
        <f t="shared" si="901"/>
        <v>0</v>
      </c>
      <c r="GW1089">
        <v>1</v>
      </c>
      <c r="GX1089">
        <f t="shared" si="899"/>
        <v>0</v>
      </c>
      <c r="HA1089">
        <v>0</v>
      </c>
      <c r="HB1089">
        <v>0</v>
      </c>
      <c r="HC1089">
        <f t="shared" si="900"/>
        <v>0</v>
      </c>
      <c r="HE1089" t="s">
        <v>35</v>
      </c>
      <c r="HF1089" t="s">
        <v>36</v>
      </c>
      <c r="HM1089" t="s">
        <v>3</v>
      </c>
      <c r="HN1089" t="s">
        <v>3</v>
      </c>
      <c r="HO1089" t="s">
        <v>3</v>
      </c>
      <c r="HP1089" t="s">
        <v>3</v>
      </c>
      <c r="HQ1089" t="s">
        <v>3</v>
      </c>
      <c r="IK1089">
        <v>0</v>
      </c>
    </row>
    <row r="1090" spans="1:255" x14ac:dyDescent="0.2">
      <c r="A1090" s="2">
        <v>18</v>
      </c>
      <c r="B1090" s="2">
        <v>1</v>
      </c>
      <c r="C1090" s="2">
        <v>963</v>
      </c>
      <c r="D1090" s="2"/>
      <c r="E1090" s="2" t="s">
        <v>552</v>
      </c>
      <c r="F1090" s="2" t="s">
        <v>72</v>
      </c>
      <c r="G1090" s="2" t="s">
        <v>73</v>
      </c>
      <c r="H1090" s="2" t="s">
        <v>68</v>
      </c>
      <c r="I1090" s="2">
        <f>I1084*J1090</f>
        <v>0</v>
      </c>
      <c r="J1090" s="2">
        <v>450</v>
      </c>
      <c r="K1090" s="2">
        <v>450</v>
      </c>
      <c r="L1090" s="2">
        <v>7421.4</v>
      </c>
      <c r="M1090" s="2">
        <v>0</v>
      </c>
      <c r="N1090" s="2">
        <f t="shared" si="863"/>
        <v>7421.4</v>
      </c>
      <c r="O1090" s="2">
        <f t="shared" si="864"/>
        <v>0</v>
      </c>
      <c r="P1090" s="2">
        <f t="shared" si="865"/>
        <v>0</v>
      </c>
      <c r="Q1090" s="2">
        <f t="shared" si="866"/>
        <v>0</v>
      </c>
      <c r="R1090" s="2">
        <f t="shared" si="867"/>
        <v>0</v>
      </c>
      <c r="S1090" s="2">
        <f t="shared" si="868"/>
        <v>0</v>
      </c>
      <c r="T1090" s="2">
        <f t="shared" si="869"/>
        <v>0</v>
      </c>
      <c r="U1090" s="2">
        <f t="shared" si="870"/>
        <v>0</v>
      </c>
      <c r="V1090" s="2">
        <f t="shared" si="871"/>
        <v>0</v>
      </c>
      <c r="W1090" s="2">
        <f t="shared" si="872"/>
        <v>0</v>
      </c>
      <c r="X1090" s="2">
        <f t="shared" si="873"/>
        <v>0</v>
      </c>
      <c r="Y1090" s="2">
        <f t="shared" si="874"/>
        <v>0</v>
      </c>
      <c r="Z1090" s="2"/>
      <c r="AA1090" s="2">
        <v>69726971</v>
      </c>
      <c r="AB1090" s="2">
        <f t="shared" si="875"/>
        <v>1.38</v>
      </c>
      <c r="AC1090" s="2">
        <f t="shared" si="907"/>
        <v>1.38</v>
      </c>
      <c r="AD1090" s="2">
        <f t="shared" si="904"/>
        <v>0</v>
      </c>
      <c r="AE1090" s="2">
        <f t="shared" si="905"/>
        <v>0</v>
      </c>
      <c r="AF1090" s="2">
        <f t="shared" si="902"/>
        <v>0</v>
      </c>
      <c r="AG1090" s="2">
        <f t="shared" si="879"/>
        <v>0</v>
      </c>
      <c r="AH1090" s="2">
        <f t="shared" si="903"/>
        <v>0</v>
      </c>
      <c r="AI1090" s="2">
        <f t="shared" si="906"/>
        <v>0</v>
      </c>
      <c r="AJ1090" s="2">
        <f t="shared" si="882"/>
        <v>0.01</v>
      </c>
      <c r="AK1090" s="2">
        <v>1.38</v>
      </c>
      <c r="AL1090" s="2">
        <v>1.38</v>
      </c>
      <c r="AM1090" s="2">
        <v>0</v>
      </c>
      <c r="AN1090" s="2">
        <v>0</v>
      </c>
      <c r="AO1090" s="2">
        <v>0</v>
      </c>
      <c r="AP1090" s="2">
        <v>0</v>
      </c>
      <c r="AQ1090" s="2">
        <v>0</v>
      </c>
      <c r="AR1090" s="2">
        <v>0</v>
      </c>
      <c r="AS1090" s="2">
        <v>0.01</v>
      </c>
      <c r="AT1090" s="2">
        <v>0</v>
      </c>
      <c r="AU1090" s="2">
        <v>0</v>
      </c>
      <c r="AV1090" s="2">
        <v>1</v>
      </c>
      <c r="AW1090" s="2">
        <v>1</v>
      </c>
      <c r="AX1090" s="2"/>
      <c r="AY1090" s="2"/>
      <c r="AZ1090" s="2">
        <v>1</v>
      </c>
      <c r="BA1090" s="2">
        <v>1</v>
      </c>
      <c r="BB1090" s="2">
        <v>1</v>
      </c>
      <c r="BC1090" s="2">
        <v>1</v>
      </c>
      <c r="BD1090" s="2" t="s">
        <v>3</v>
      </c>
      <c r="BE1090" s="2" t="s">
        <v>3</v>
      </c>
      <c r="BF1090" s="2" t="s">
        <v>3</v>
      </c>
      <c r="BG1090" s="2" t="s">
        <v>3</v>
      </c>
      <c r="BH1090" s="2">
        <v>3</v>
      </c>
      <c r="BI1090" s="2">
        <v>1</v>
      </c>
      <c r="BJ1090" s="2" t="s">
        <v>269</v>
      </c>
      <c r="BK1090" s="2"/>
      <c r="BL1090" s="2"/>
      <c r="BM1090" s="2">
        <v>500001</v>
      </c>
      <c r="BN1090" s="2">
        <v>0</v>
      </c>
      <c r="BO1090" s="2" t="s">
        <v>3</v>
      </c>
      <c r="BP1090" s="2">
        <v>0</v>
      </c>
      <c r="BQ1090" s="2">
        <v>8</v>
      </c>
      <c r="BR1090" s="2">
        <v>0</v>
      </c>
      <c r="BS1090" s="2">
        <v>1</v>
      </c>
      <c r="BT1090" s="2">
        <v>1</v>
      </c>
      <c r="BU1090" s="2">
        <v>1</v>
      </c>
      <c r="BV1090" s="2">
        <v>1</v>
      </c>
      <c r="BW1090" s="2">
        <v>1</v>
      </c>
      <c r="BX1090" s="2">
        <v>1</v>
      </c>
      <c r="BY1090" s="2" t="s">
        <v>3</v>
      </c>
      <c r="BZ1090" s="2">
        <v>0</v>
      </c>
      <c r="CA1090" s="2">
        <v>0</v>
      </c>
      <c r="CB1090" s="2" t="s">
        <v>3</v>
      </c>
      <c r="CC1090" s="2"/>
      <c r="CD1090" s="2"/>
      <c r="CE1090" s="2">
        <v>0</v>
      </c>
      <c r="CF1090" s="2">
        <v>0</v>
      </c>
      <c r="CG1090" s="2">
        <v>0</v>
      </c>
      <c r="CH1090" s="2">
        <v>88</v>
      </c>
      <c r="CI1090" s="2">
        <v>3</v>
      </c>
      <c r="CJ1090" s="2">
        <v>0</v>
      </c>
      <c r="CK1090" s="2">
        <v>0</v>
      </c>
      <c r="CL1090" s="2">
        <v>0</v>
      </c>
      <c r="CM1090" s="2">
        <v>0</v>
      </c>
      <c r="CN1090" s="2" t="s">
        <v>3</v>
      </c>
      <c r="CO1090" s="2">
        <v>0</v>
      </c>
      <c r="CP1090" s="2">
        <f t="shared" si="883"/>
        <v>0</v>
      </c>
      <c r="CQ1090" s="2">
        <f t="shared" si="884"/>
        <v>1.38</v>
      </c>
      <c r="CR1090" s="2">
        <f t="shared" si="885"/>
        <v>0</v>
      </c>
      <c r="CS1090" s="2">
        <f t="shared" si="886"/>
        <v>0</v>
      </c>
      <c r="CT1090" s="2">
        <f t="shared" si="887"/>
        <v>0</v>
      </c>
      <c r="CU1090" s="2">
        <f t="shared" si="888"/>
        <v>0</v>
      </c>
      <c r="CV1090" s="2">
        <f t="shared" si="889"/>
        <v>0</v>
      </c>
      <c r="CW1090" s="2">
        <f t="shared" si="890"/>
        <v>0</v>
      </c>
      <c r="CX1090" s="2">
        <f t="shared" si="891"/>
        <v>0.01</v>
      </c>
      <c r="CY1090" s="2">
        <f>(((S1090+R1090)*AT1090)/100)</f>
        <v>0</v>
      </c>
      <c r="CZ1090" s="2">
        <f>(((S1090+R1090)*AU1090)/100)</f>
        <v>0</v>
      </c>
      <c r="DA1090" s="2"/>
      <c r="DB1090" s="2"/>
      <c r="DC1090" s="2" t="s">
        <v>3</v>
      </c>
      <c r="DD1090" s="2" t="s">
        <v>3</v>
      </c>
      <c r="DE1090" s="2" t="s">
        <v>3</v>
      </c>
      <c r="DF1090" s="2" t="s">
        <v>3</v>
      </c>
      <c r="DG1090" s="2" t="s">
        <v>3</v>
      </c>
      <c r="DH1090" s="2" t="s">
        <v>3</v>
      </c>
      <c r="DI1090" s="2" t="s">
        <v>3</v>
      </c>
      <c r="DJ1090" s="2" t="s">
        <v>3</v>
      </c>
      <c r="DK1090" s="2" t="s">
        <v>3</v>
      </c>
      <c r="DL1090" s="2" t="s">
        <v>3</v>
      </c>
      <c r="DM1090" s="2" t="s">
        <v>3</v>
      </c>
      <c r="DN1090" s="2">
        <v>0</v>
      </c>
      <c r="DO1090" s="2">
        <v>0</v>
      </c>
      <c r="DP1090" s="2">
        <v>1</v>
      </c>
      <c r="DQ1090" s="2">
        <v>1</v>
      </c>
      <c r="DR1090" s="2"/>
      <c r="DS1090" s="2"/>
      <c r="DT1090" s="2"/>
      <c r="DU1090" s="2">
        <v>1009</v>
      </c>
      <c r="DV1090" s="2" t="s">
        <v>68</v>
      </c>
      <c r="DW1090" s="2" t="s">
        <v>68</v>
      </c>
      <c r="DX1090" s="2">
        <v>1</v>
      </c>
      <c r="DY1090" s="2"/>
      <c r="DZ1090" s="2" t="s">
        <v>3</v>
      </c>
      <c r="EA1090" s="2" t="s">
        <v>3</v>
      </c>
      <c r="EB1090" s="2" t="s">
        <v>3</v>
      </c>
      <c r="EC1090" s="2" t="s">
        <v>3</v>
      </c>
      <c r="ED1090" s="2"/>
      <c r="EE1090" s="2">
        <v>54328897</v>
      </c>
      <c r="EF1090" s="2">
        <v>8</v>
      </c>
      <c r="EG1090" s="2" t="s">
        <v>31</v>
      </c>
      <c r="EH1090" s="2">
        <v>0</v>
      </c>
      <c r="EI1090" s="2" t="s">
        <v>3</v>
      </c>
      <c r="EJ1090" s="2">
        <v>1</v>
      </c>
      <c r="EK1090" s="2">
        <v>500001</v>
      </c>
      <c r="EL1090" s="2" t="s">
        <v>32</v>
      </c>
      <c r="EM1090" s="2" t="s">
        <v>33</v>
      </c>
      <c r="EN1090" s="2"/>
      <c r="EO1090" s="2" t="s">
        <v>3</v>
      </c>
      <c r="EP1090" s="2"/>
      <c r="EQ1090" s="2">
        <v>0</v>
      </c>
      <c r="ER1090" s="2">
        <v>1.38</v>
      </c>
      <c r="ES1090" s="2">
        <v>1.38</v>
      </c>
      <c r="ET1090" s="2">
        <v>0</v>
      </c>
      <c r="EU1090" s="2">
        <v>0</v>
      </c>
      <c r="EV1090" s="2">
        <v>0</v>
      </c>
      <c r="EW1090" s="2">
        <v>0</v>
      </c>
      <c r="EX1090" s="2">
        <v>0</v>
      </c>
      <c r="EY1090" s="2"/>
      <c r="EZ1090" s="2"/>
      <c r="FA1090" s="2"/>
      <c r="FB1090" s="2"/>
      <c r="FC1090" s="2"/>
      <c r="FD1090" s="2"/>
      <c r="FE1090" s="2"/>
      <c r="FF1090" s="2"/>
      <c r="FG1090" s="2"/>
      <c r="FH1090" s="2"/>
      <c r="FI1090" s="2"/>
      <c r="FJ1090" s="2"/>
      <c r="FK1090" s="2"/>
      <c r="FL1090" s="2"/>
      <c r="FM1090" s="2"/>
      <c r="FN1090" s="2"/>
      <c r="FO1090" s="2"/>
      <c r="FP1090" s="2"/>
      <c r="FQ1090" s="2">
        <v>0</v>
      </c>
      <c r="FR1090" s="2">
        <f t="shared" si="892"/>
        <v>0</v>
      </c>
      <c r="FS1090" s="2">
        <v>0</v>
      </c>
      <c r="FT1090" s="2"/>
      <c r="FU1090" s="2"/>
      <c r="FV1090" s="2"/>
      <c r="FW1090" s="2"/>
      <c r="FX1090" s="2">
        <v>0</v>
      </c>
      <c r="FY1090" s="2">
        <v>0</v>
      </c>
      <c r="FZ1090" s="2"/>
      <c r="GA1090" s="2" t="s">
        <v>3</v>
      </c>
      <c r="GB1090" s="2"/>
      <c r="GC1090" s="2"/>
      <c r="GD1090" s="2">
        <v>1</v>
      </c>
      <c r="GE1090" s="2"/>
      <c r="GF1090" s="2">
        <v>-390679098</v>
      </c>
      <c r="GG1090" s="2">
        <v>2</v>
      </c>
      <c r="GH1090" s="2">
        <v>1</v>
      </c>
      <c r="GI1090" s="2">
        <v>-2</v>
      </c>
      <c r="GJ1090" s="2">
        <v>0</v>
      </c>
      <c r="GK1090" s="2">
        <v>0</v>
      </c>
      <c r="GL1090" s="2">
        <f t="shared" si="893"/>
        <v>0</v>
      </c>
      <c r="GM1090" s="2">
        <f t="shared" si="894"/>
        <v>0</v>
      </c>
      <c r="GN1090" s="2">
        <f t="shared" si="895"/>
        <v>0</v>
      </c>
      <c r="GO1090" s="2">
        <f t="shared" si="896"/>
        <v>0</v>
      </c>
      <c r="GP1090" s="2">
        <f t="shared" si="897"/>
        <v>0</v>
      </c>
      <c r="GQ1090" s="2"/>
      <c r="GR1090" s="2">
        <v>0</v>
      </c>
      <c r="GS1090" s="2">
        <v>3</v>
      </c>
      <c r="GT1090" s="2">
        <v>0</v>
      </c>
      <c r="GU1090" s="2" t="s">
        <v>3</v>
      </c>
      <c r="GV1090" s="2">
        <f t="shared" si="901"/>
        <v>0</v>
      </c>
      <c r="GW1090" s="2">
        <v>1</v>
      </c>
      <c r="GX1090" s="2">
        <f t="shared" si="899"/>
        <v>0</v>
      </c>
      <c r="GY1090" s="2"/>
      <c r="GZ1090" s="2"/>
      <c r="HA1090" s="2">
        <v>0</v>
      </c>
      <c r="HB1090" s="2">
        <v>0</v>
      </c>
      <c r="HC1090" s="2">
        <f t="shared" si="900"/>
        <v>0</v>
      </c>
      <c r="HD1090" s="2"/>
      <c r="HE1090" s="2" t="s">
        <v>3</v>
      </c>
      <c r="HF1090" s="2" t="s">
        <v>3</v>
      </c>
      <c r="HG1090" s="2"/>
      <c r="HH1090" s="2"/>
      <c r="HI1090" s="2"/>
      <c r="HJ1090" s="2"/>
      <c r="HK1090" s="2"/>
      <c r="HL1090" s="2"/>
      <c r="HM1090" s="2" t="s">
        <v>3</v>
      </c>
      <c r="HN1090" s="2" t="s">
        <v>3</v>
      </c>
      <c r="HO1090" s="2" t="s">
        <v>3</v>
      </c>
      <c r="HP1090" s="2" t="s">
        <v>3</v>
      </c>
      <c r="HQ1090" s="2" t="s">
        <v>3</v>
      </c>
      <c r="HR1090" s="2"/>
      <c r="HS1090" s="2"/>
      <c r="HT1090" s="2"/>
      <c r="HU1090" s="2"/>
      <c r="HV1090" s="2"/>
      <c r="HW1090" s="2"/>
      <c r="HX1090" s="2"/>
      <c r="HY1090" s="2"/>
      <c r="HZ1090" s="2"/>
      <c r="IA1090" s="2"/>
      <c r="IB1090" s="2"/>
      <c r="IC1090" s="2"/>
      <c r="ID1090" s="2"/>
      <c r="IE1090" s="2"/>
      <c r="IF1090" s="2"/>
      <c r="IG1090" s="2"/>
      <c r="IH1090" s="2"/>
      <c r="II1090" s="2"/>
      <c r="IJ1090" s="2"/>
      <c r="IK1090" s="2">
        <v>0</v>
      </c>
      <c r="IL1090" s="2"/>
      <c r="IM1090" s="2"/>
      <c r="IN1090" s="2"/>
      <c r="IO1090" s="2"/>
      <c r="IP1090" s="2"/>
      <c r="IQ1090" s="2"/>
      <c r="IR1090" s="2"/>
      <c r="IS1090" s="2"/>
      <c r="IT1090" s="2"/>
      <c r="IU1090" s="2"/>
    </row>
    <row r="1091" spans="1:255" x14ac:dyDescent="0.2">
      <c r="A1091">
        <v>18</v>
      </c>
      <c r="B1091">
        <v>1</v>
      </c>
      <c r="C1091">
        <v>975</v>
      </c>
      <c r="E1091" t="s">
        <v>552</v>
      </c>
      <c r="F1091" t="s">
        <v>72</v>
      </c>
      <c r="G1091" t="s">
        <v>73</v>
      </c>
      <c r="H1091" t="s">
        <v>68</v>
      </c>
      <c r="I1091">
        <f>I1085*J1091</f>
        <v>0</v>
      </c>
      <c r="J1091">
        <v>450</v>
      </c>
      <c r="K1091">
        <v>450</v>
      </c>
      <c r="L1091">
        <v>7421.4</v>
      </c>
      <c r="M1091">
        <v>0</v>
      </c>
      <c r="N1091">
        <f t="shared" si="863"/>
        <v>7421.4</v>
      </c>
      <c r="O1091">
        <f t="shared" si="864"/>
        <v>0</v>
      </c>
      <c r="P1091">
        <f t="shared" si="865"/>
        <v>0</v>
      </c>
      <c r="Q1091">
        <f t="shared" si="866"/>
        <v>0</v>
      </c>
      <c r="R1091">
        <f t="shared" si="867"/>
        <v>0</v>
      </c>
      <c r="S1091">
        <f t="shared" si="868"/>
        <v>0</v>
      </c>
      <c r="T1091">
        <f t="shared" si="869"/>
        <v>0</v>
      </c>
      <c r="U1091">
        <f t="shared" si="870"/>
        <v>0</v>
      </c>
      <c r="V1091">
        <f t="shared" si="871"/>
        <v>0</v>
      </c>
      <c r="W1091">
        <f t="shared" si="872"/>
        <v>0</v>
      </c>
      <c r="X1091">
        <f t="shared" si="873"/>
        <v>0</v>
      </c>
      <c r="Y1091">
        <f t="shared" si="874"/>
        <v>0</v>
      </c>
      <c r="AA1091">
        <v>69726884</v>
      </c>
      <c r="AB1091">
        <f t="shared" si="875"/>
        <v>1.06</v>
      </c>
      <c r="AC1091">
        <f t="shared" si="907"/>
        <v>1.06</v>
      </c>
      <c r="AD1091">
        <f t="shared" si="904"/>
        <v>0</v>
      </c>
      <c r="AE1091">
        <f t="shared" si="905"/>
        <v>0</v>
      </c>
      <c r="AF1091">
        <f t="shared" si="902"/>
        <v>0</v>
      </c>
      <c r="AG1091">
        <f t="shared" si="879"/>
        <v>0</v>
      </c>
      <c r="AH1091">
        <f t="shared" si="903"/>
        <v>0</v>
      </c>
      <c r="AI1091">
        <f t="shared" si="906"/>
        <v>0</v>
      </c>
      <c r="AJ1091">
        <f t="shared" si="882"/>
        <v>0.01</v>
      </c>
      <c r="AK1091">
        <v>1.06</v>
      </c>
      <c r="AL1091">
        <v>1.06</v>
      </c>
      <c r="AM1091">
        <v>0</v>
      </c>
      <c r="AN1091">
        <v>0</v>
      </c>
      <c r="AO1091">
        <v>0</v>
      </c>
      <c r="AP1091">
        <v>0</v>
      </c>
      <c r="AQ1091">
        <v>0</v>
      </c>
      <c r="AR1091">
        <v>0</v>
      </c>
      <c r="AS1091">
        <v>0.01</v>
      </c>
      <c r="AT1091">
        <v>0</v>
      </c>
      <c r="AU1091">
        <v>0</v>
      </c>
      <c r="AV1091">
        <v>1</v>
      </c>
      <c r="AW1091">
        <v>1</v>
      </c>
      <c r="AZ1091">
        <v>1</v>
      </c>
      <c r="BA1091">
        <v>1</v>
      </c>
      <c r="BB1091">
        <v>1</v>
      </c>
      <c r="BC1091">
        <v>7.56</v>
      </c>
      <c r="BD1091" t="s">
        <v>3</v>
      </c>
      <c r="BE1091" t="s">
        <v>3</v>
      </c>
      <c r="BF1091" t="s">
        <v>3</v>
      </c>
      <c r="BG1091" t="s">
        <v>3</v>
      </c>
      <c r="BH1091">
        <v>3</v>
      </c>
      <c r="BI1091">
        <v>1</v>
      </c>
      <c r="BJ1091" t="s">
        <v>269</v>
      </c>
      <c r="BM1091">
        <v>500001</v>
      </c>
      <c r="BN1091">
        <v>0</v>
      </c>
      <c r="BO1091" t="s">
        <v>3</v>
      </c>
      <c r="BP1091">
        <v>0</v>
      </c>
      <c r="BQ1091">
        <v>8</v>
      </c>
      <c r="BR1091">
        <v>0</v>
      </c>
      <c r="BS1091">
        <v>1</v>
      </c>
      <c r="BT1091">
        <v>1</v>
      </c>
      <c r="BU1091">
        <v>1</v>
      </c>
      <c r="BV1091">
        <v>1</v>
      </c>
      <c r="BW1091">
        <v>1</v>
      </c>
      <c r="BX1091">
        <v>1</v>
      </c>
      <c r="BY1091" t="s">
        <v>3</v>
      </c>
      <c r="BZ1091">
        <v>0</v>
      </c>
      <c r="CA1091">
        <v>0</v>
      </c>
      <c r="CB1091" t="s">
        <v>3</v>
      </c>
      <c r="CE1091">
        <v>0</v>
      </c>
      <c r="CF1091">
        <v>0</v>
      </c>
      <c r="CG1091">
        <v>0</v>
      </c>
      <c r="CH1091">
        <v>88</v>
      </c>
      <c r="CI1091">
        <v>3</v>
      </c>
      <c r="CJ1091">
        <v>0</v>
      </c>
      <c r="CK1091">
        <v>0</v>
      </c>
      <c r="CL1091">
        <v>0</v>
      </c>
      <c r="CM1091">
        <v>0</v>
      </c>
      <c r="CN1091" t="s">
        <v>3</v>
      </c>
      <c r="CO1091">
        <v>0</v>
      </c>
      <c r="CP1091">
        <f t="shared" si="883"/>
        <v>0</v>
      </c>
      <c r="CQ1091">
        <f t="shared" si="884"/>
        <v>8.0136000000000003</v>
      </c>
      <c r="CR1091">
        <f t="shared" si="885"/>
        <v>0</v>
      </c>
      <c r="CS1091">
        <f t="shared" si="886"/>
        <v>0</v>
      </c>
      <c r="CT1091">
        <f t="shared" si="887"/>
        <v>0</v>
      </c>
      <c r="CU1091">
        <f t="shared" si="888"/>
        <v>0</v>
      </c>
      <c r="CV1091">
        <f t="shared" si="889"/>
        <v>0</v>
      </c>
      <c r="CW1091">
        <f t="shared" si="890"/>
        <v>0</v>
      </c>
      <c r="CX1091">
        <f t="shared" si="891"/>
        <v>0.01</v>
      </c>
      <c r="CY1091">
        <f>(S1091+R1091)*(BZ1091/100)</f>
        <v>0</v>
      </c>
      <c r="CZ1091">
        <f>(S1091+R1091)*(CA1091/100)</f>
        <v>0</v>
      </c>
      <c r="DC1091" t="s">
        <v>3</v>
      </c>
      <c r="DD1091" t="s">
        <v>3</v>
      </c>
      <c r="DE1091" t="s">
        <v>3</v>
      </c>
      <c r="DF1091" t="s">
        <v>3</v>
      </c>
      <c r="DG1091" t="s">
        <v>3</v>
      </c>
      <c r="DH1091" t="s">
        <v>3</v>
      </c>
      <c r="DI1091" t="s">
        <v>3</v>
      </c>
      <c r="DJ1091" t="s">
        <v>3</v>
      </c>
      <c r="DK1091" t="s">
        <v>3</v>
      </c>
      <c r="DL1091" t="s">
        <v>3</v>
      </c>
      <c r="DM1091" t="s">
        <v>3</v>
      </c>
      <c r="DN1091">
        <v>0</v>
      </c>
      <c r="DO1091">
        <v>0</v>
      </c>
      <c r="DP1091">
        <v>1</v>
      </c>
      <c r="DQ1091">
        <v>1</v>
      </c>
      <c r="DU1091">
        <v>1009</v>
      </c>
      <c r="DV1091" t="s">
        <v>68</v>
      </c>
      <c r="DW1091" t="s">
        <v>68</v>
      </c>
      <c r="DX1091">
        <v>1</v>
      </c>
      <c r="DZ1091" t="s">
        <v>3</v>
      </c>
      <c r="EA1091" t="s">
        <v>3</v>
      </c>
      <c r="EB1091" t="s">
        <v>3</v>
      </c>
      <c r="EC1091" t="s">
        <v>3</v>
      </c>
      <c r="EE1091">
        <v>54328897</v>
      </c>
      <c r="EF1091">
        <v>8</v>
      </c>
      <c r="EG1091" t="s">
        <v>31</v>
      </c>
      <c r="EH1091">
        <v>0</v>
      </c>
      <c r="EI1091" t="s">
        <v>3</v>
      </c>
      <c r="EJ1091">
        <v>1</v>
      </c>
      <c r="EK1091">
        <v>500001</v>
      </c>
      <c r="EL1091" t="s">
        <v>32</v>
      </c>
      <c r="EM1091" t="s">
        <v>33</v>
      </c>
      <c r="EO1091" t="s">
        <v>3</v>
      </c>
      <c r="EQ1091">
        <v>0</v>
      </c>
      <c r="ER1091">
        <v>7.63</v>
      </c>
      <c r="ES1091">
        <v>1.06</v>
      </c>
      <c r="ET1091">
        <v>0</v>
      </c>
      <c r="EU1091">
        <v>0</v>
      </c>
      <c r="EV1091">
        <v>0</v>
      </c>
      <c r="EW1091">
        <v>0</v>
      </c>
      <c r="EX1091">
        <v>0</v>
      </c>
      <c r="EZ1091">
        <v>5</v>
      </c>
      <c r="FC1091">
        <v>0</v>
      </c>
      <c r="FD1091">
        <v>18</v>
      </c>
      <c r="FF1091">
        <v>7.63</v>
      </c>
      <c r="FQ1091">
        <v>0</v>
      </c>
      <c r="FR1091">
        <f t="shared" si="892"/>
        <v>0</v>
      </c>
      <c r="FS1091">
        <v>0</v>
      </c>
      <c r="FX1091">
        <v>0</v>
      </c>
      <c r="FY1091">
        <v>0</v>
      </c>
      <c r="GA1091" t="s">
        <v>75</v>
      </c>
      <c r="GD1091">
        <v>1</v>
      </c>
      <c r="GF1091">
        <v>-390679098</v>
      </c>
      <c r="GG1091">
        <v>2</v>
      </c>
      <c r="GH1091">
        <v>3</v>
      </c>
      <c r="GI1091">
        <v>5</v>
      </c>
      <c r="GJ1091">
        <v>0</v>
      </c>
      <c r="GK1091">
        <v>0</v>
      </c>
      <c r="GL1091">
        <f t="shared" si="893"/>
        <v>0</v>
      </c>
      <c r="GM1091">
        <f t="shared" si="894"/>
        <v>0</v>
      </c>
      <c r="GN1091">
        <f t="shared" si="895"/>
        <v>0</v>
      </c>
      <c r="GO1091">
        <f t="shared" si="896"/>
        <v>0</v>
      </c>
      <c r="GP1091">
        <f t="shared" si="897"/>
        <v>0</v>
      </c>
      <c r="GR1091">
        <v>1</v>
      </c>
      <c r="GS1091">
        <v>1</v>
      </c>
      <c r="GT1091">
        <v>0</v>
      </c>
      <c r="GU1091" t="s">
        <v>3</v>
      </c>
      <c r="GV1091">
        <f t="shared" si="901"/>
        <v>0</v>
      </c>
      <c r="GW1091">
        <v>1</v>
      </c>
      <c r="GX1091">
        <f t="shared" si="899"/>
        <v>0</v>
      </c>
      <c r="HA1091">
        <v>0</v>
      </c>
      <c r="HB1091">
        <v>0</v>
      </c>
      <c r="HC1091">
        <f t="shared" si="900"/>
        <v>0</v>
      </c>
      <c r="HE1091" t="s">
        <v>35</v>
      </c>
      <c r="HF1091" t="s">
        <v>36</v>
      </c>
      <c r="HM1091" t="s">
        <v>3</v>
      </c>
      <c r="HN1091" t="s">
        <v>3</v>
      </c>
      <c r="HO1091" t="s">
        <v>3</v>
      </c>
      <c r="HP1091" t="s">
        <v>3</v>
      </c>
      <c r="HQ1091" t="s">
        <v>3</v>
      </c>
      <c r="IK1091">
        <v>0</v>
      </c>
    </row>
    <row r="1092" spans="1:255" x14ac:dyDescent="0.2">
      <c r="A1092" s="2">
        <v>18</v>
      </c>
      <c r="B1092" s="2">
        <v>1</v>
      </c>
      <c r="C1092" s="2">
        <v>964</v>
      </c>
      <c r="D1092" s="2"/>
      <c r="E1092" s="2" t="s">
        <v>553</v>
      </c>
      <c r="F1092" s="2" t="s">
        <v>76</v>
      </c>
      <c r="G1092" s="2" t="s">
        <v>77</v>
      </c>
      <c r="H1092" s="2" t="s">
        <v>78</v>
      </c>
      <c r="I1092" s="2">
        <f>I1084*J1092</f>
        <v>0</v>
      </c>
      <c r="J1092" s="2">
        <v>0.05</v>
      </c>
      <c r="K1092" s="2">
        <v>0.05</v>
      </c>
      <c r="L1092" s="2">
        <v>0.8246</v>
      </c>
      <c r="M1092" s="2">
        <v>0</v>
      </c>
      <c r="N1092" s="2">
        <f t="shared" si="863"/>
        <v>0.8246</v>
      </c>
      <c r="O1092" s="2">
        <f t="shared" si="864"/>
        <v>0</v>
      </c>
      <c r="P1092" s="2">
        <f t="shared" si="865"/>
        <v>0</v>
      </c>
      <c r="Q1092" s="2">
        <f t="shared" si="866"/>
        <v>0</v>
      </c>
      <c r="R1092" s="2">
        <f t="shared" si="867"/>
        <v>0</v>
      </c>
      <c r="S1092" s="2">
        <f t="shared" si="868"/>
        <v>0</v>
      </c>
      <c r="T1092" s="2">
        <f t="shared" si="869"/>
        <v>0</v>
      </c>
      <c r="U1092" s="2">
        <f t="shared" si="870"/>
        <v>0</v>
      </c>
      <c r="V1092" s="2">
        <f t="shared" si="871"/>
        <v>0</v>
      </c>
      <c r="W1092" s="2">
        <f t="shared" si="872"/>
        <v>0</v>
      </c>
      <c r="X1092" s="2">
        <f t="shared" si="873"/>
        <v>0</v>
      </c>
      <c r="Y1092" s="2">
        <f t="shared" si="874"/>
        <v>0</v>
      </c>
      <c r="Z1092" s="2"/>
      <c r="AA1092" s="2">
        <v>69726971</v>
      </c>
      <c r="AB1092" s="2">
        <f t="shared" si="875"/>
        <v>6552.07</v>
      </c>
      <c r="AC1092" s="2">
        <f t="shared" si="907"/>
        <v>6552.07</v>
      </c>
      <c r="AD1092" s="2">
        <f t="shared" si="904"/>
        <v>0</v>
      </c>
      <c r="AE1092" s="2">
        <f t="shared" si="905"/>
        <v>0</v>
      </c>
      <c r="AF1092" s="2">
        <f t="shared" si="902"/>
        <v>0</v>
      </c>
      <c r="AG1092" s="2">
        <f t="shared" si="879"/>
        <v>0</v>
      </c>
      <c r="AH1092" s="2">
        <f t="shared" si="903"/>
        <v>0</v>
      </c>
      <c r="AI1092" s="2">
        <f t="shared" si="906"/>
        <v>0</v>
      </c>
      <c r="AJ1092" s="2">
        <f t="shared" si="882"/>
        <v>37.56</v>
      </c>
      <c r="AK1092" s="2">
        <v>6552.07</v>
      </c>
      <c r="AL1092" s="2">
        <v>6552.07</v>
      </c>
      <c r="AM1092" s="2">
        <v>0</v>
      </c>
      <c r="AN1092" s="2">
        <v>0</v>
      </c>
      <c r="AO1092" s="2">
        <v>0</v>
      </c>
      <c r="AP1092" s="2">
        <v>0</v>
      </c>
      <c r="AQ1092" s="2">
        <v>0</v>
      </c>
      <c r="AR1092" s="2">
        <v>0</v>
      </c>
      <c r="AS1092" s="2">
        <v>37.56</v>
      </c>
      <c r="AT1092" s="2">
        <v>0</v>
      </c>
      <c r="AU1092" s="2">
        <v>0</v>
      </c>
      <c r="AV1092" s="2">
        <v>1</v>
      </c>
      <c r="AW1092" s="2">
        <v>1</v>
      </c>
      <c r="AX1092" s="2"/>
      <c r="AY1092" s="2"/>
      <c r="AZ1092" s="2">
        <v>1</v>
      </c>
      <c r="BA1092" s="2">
        <v>1</v>
      </c>
      <c r="BB1092" s="2">
        <v>1</v>
      </c>
      <c r="BC1092" s="2">
        <v>1</v>
      </c>
      <c r="BD1092" s="2" t="s">
        <v>3</v>
      </c>
      <c r="BE1092" s="2" t="s">
        <v>3</v>
      </c>
      <c r="BF1092" s="2" t="s">
        <v>3</v>
      </c>
      <c r="BG1092" s="2" t="s">
        <v>3</v>
      </c>
      <c r="BH1092" s="2">
        <v>3</v>
      </c>
      <c r="BI1092" s="2">
        <v>1</v>
      </c>
      <c r="BJ1092" s="2" t="s">
        <v>271</v>
      </c>
      <c r="BK1092" s="2"/>
      <c r="BL1092" s="2"/>
      <c r="BM1092" s="2">
        <v>500001</v>
      </c>
      <c r="BN1092" s="2">
        <v>0</v>
      </c>
      <c r="BO1092" s="2" t="s">
        <v>3</v>
      </c>
      <c r="BP1092" s="2">
        <v>0</v>
      </c>
      <c r="BQ1092" s="2">
        <v>8</v>
      </c>
      <c r="BR1092" s="2">
        <v>0</v>
      </c>
      <c r="BS1092" s="2">
        <v>1</v>
      </c>
      <c r="BT1092" s="2">
        <v>1</v>
      </c>
      <c r="BU1092" s="2">
        <v>1</v>
      </c>
      <c r="BV1092" s="2">
        <v>1</v>
      </c>
      <c r="BW1092" s="2">
        <v>1</v>
      </c>
      <c r="BX1092" s="2">
        <v>1</v>
      </c>
      <c r="BY1092" s="2" t="s">
        <v>3</v>
      </c>
      <c r="BZ1092" s="2">
        <v>0</v>
      </c>
      <c r="CA1092" s="2">
        <v>0</v>
      </c>
      <c r="CB1092" s="2" t="s">
        <v>3</v>
      </c>
      <c r="CC1092" s="2"/>
      <c r="CD1092" s="2"/>
      <c r="CE1092" s="2">
        <v>0</v>
      </c>
      <c r="CF1092" s="2">
        <v>0</v>
      </c>
      <c r="CG1092" s="2">
        <v>0</v>
      </c>
      <c r="CH1092" s="2">
        <v>88</v>
      </c>
      <c r="CI1092" s="2">
        <v>4</v>
      </c>
      <c r="CJ1092" s="2">
        <v>0</v>
      </c>
      <c r="CK1092" s="2">
        <v>0</v>
      </c>
      <c r="CL1092" s="2">
        <v>0</v>
      </c>
      <c r="CM1092" s="2">
        <v>0</v>
      </c>
      <c r="CN1092" s="2" t="s">
        <v>3</v>
      </c>
      <c r="CO1092" s="2">
        <v>0</v>
      </c>
      <c r="CP1092" s="2">
        <f t="shared" si="883"/>
        <v>0</v>
      </c>
      <c r="CQ1092" s="2">
        <f t="shared" si="884"/>
        <v>6552.07</v>
      </c>
      <c r="CR1092" s="2">
        <f t="shared" si="885"/>
        <v>0</v>
      </c>
      <c r="CS1092" s="2">
        <f t="shared" si="886"/>
        <v>0</v>
      </c>
      <c r="CT1092" s="2">
        <f t="shared" si="887"/>
        <v>0</v>
      </c>
      <c r="CU1092" s="2">
        <f t="shared" si="888"/>
        <v>0</v>
      </c>
      <c r="CV1092" s="2">
        <f t="shared" si="889"/>
        <v>0</v>
      </c>
      <c r="CW1092" s="2">
        <f t="shared" si="890"/>
        <v>0</v>
      </c>
      <c r="CX1092" s="2">
        <f t="shared" si="891"/>
        <v>37.56</v>
      </c>
      <c r="CY1092" s="2">
        <f>(((S1092+R1092)*AT1092)/100)</f>
        <v>0</v>
      </c>
      <c r="CZ1092" s="2">
        <f>(((S1092+R1092)*AU1092)/100)</f>
        <v>0</v>
      </c>
      <c r="DA1092" s="2"/>
      <c r="DB1092" s="2"/>
      <c r="DC1092" s="2" t="s">
        <v>3</v>
      </c>
      <c r="DD1092" s="2" t="s">
        <v>3</v>
      </c>
      <c r="DE1092" s="2" t="s">
        <v>3</v>
      </c>
      <c r="DF1092" s="2" t="s">
        <v>3</v>
      </c>
      <c r="DG1092" s="2" t="s">
        <v>3</v>
      </c>
      <c r="DH1092" s="2" t="s">
        <v>3</v>
      </c>
      <c r="DI1092" s="2" t="s">
        <v>3</v>
      </c>
      <c r="DJ1092" s="2" t="s">
        <v>3</v>
      </c>
      <c r="DK1092" s="2" t="s">
        <v>3</v>
      </c>
      <c r="DL1092" s="2" t="s">
        <v>3</v>
      </c>
      <c r="DM1092" s="2" t="s">
        <v>3</v>
      </c>
      <c r="DN1092" s="2">
        <v>0</v>
      </c>
      <c r="DO1092" s="2">
        <v>0</v>
      </c>
      <c r="DP1092" s="2">
        <v>1</v>
      </c>
      <c r="DQ1092" s="2">
        <v>1</v>
      </c>
      <c r="DR1092" s="2"/>
      <c r="DS1092" s="2"/>
      <c r="DT1092" s="2"/>
      <c r="DU1092" s="2">
        <v>1009</v>
      </c>
      <c r="DV1092" s="2" t="s">
        <v>78</v>
      </c>
      <c r="DW1092" s="2" t="s">
        <v>78</v>
      </c>
      <c r="DX1092" s="2">
        <v>1000</v>
      </c>
      <c r="DY1092" s="2"/>
      <c r="DZ1092" s="2" t="s">
        <v>3</v>
      </c>
      <c r="EA1092" s="2" t="s">
        <v>3</v>
      </c>
      <c r="EB1092" s="2" t="s">
        <v>3</v>
      </c>
      <c r="EC1092" s="2" t="s">
        <v>3</v>
      </c>
      <c r="ED1092" s="2"/>
      <c r="EE1092" s="2">
        <v>54328897</v>
      </c>
      <c r="EF1092" s="2">
        <v>8</v>
      </c>
      <c r="EG1092" s="2" t="s">
        <v>31</v>
      </c>
      <c r="EH1092" s="2">
        <v>0</v>
      </c>
      <c r="EI1092" s="2" t="s">
        <v>3</v>
      </c>
      <c r="EJ1092" s="2">
        <v>1</v>
      </c>
      <c r="EK1092" s="2">
        <v>500001</v>
      </c>
      <c r="EL1092" s="2" t="s">
        <v>32</v>
      </c>
      <c r="EM1092" s="2" t="s">
        <v>33</v>
      </c>
      <c r="EN1092" s="2"/>
      <c r="EO1092" s="2" t="s">
        <v>3</v>
      </c>
      <c r="EP1092" s="2"/>
      <c r="EQ1092" s="2">
        <v>0</v>
      </c>
      <c r="ER1092" s="2">
        <v>6552.07</v>
      </c>
      <c r="ES1092" s="2">
        <v>6552.07</v>
      </c>
      <c r="ET1092" s="2">
        <v>0</v>
      </c>
      <c r="EU1092" s="2">
        <v>0</v>
      </c>
      <c r="EV1092" s="2">
        <v>0</v>
      </c>
      <c r="EW1092" s="2">
        <v>0</v>
      </c>
      <c r="EX1092" s="2">
        <v>0</v>
      </c>
      <c r="EY1092" s="2"/>
      <c r="EZ1092" s="2"/>
      <c r="FA1092" s="2"/>
      <c r="FB1092" s="2"/>
      <c r="FC1092" s="2"/>
      <c r="FD1092" s="2"/>
      <c r="FE1092" s="2"/>
      <c r="FF1092" s="2"/>
      <c r="FG1092" s="2"/>
      <c r="FH1092" s="2"/>
      <c r="FI1092" s="2"/>
      <c r="FJ1092" s="2"/>
      <c r="FK1092" s="2"/>
      <c r="FL1092" s="2"/>
      <c r="FM1092" s="2"/>
      <c r="FN1092" s="2"/>
      <c r="FO1092" s="2"/>
      <c r="FP1092" s="2"/>
      <c r="FQ1092" s="2">
        <v>0</v>
      </c>
      <c r="FR1092" s="2">
        <f t="shared" si="892"/>
        <v>0</v>
      </c>
      <c r="FS1092" s="2">
        <v>0</v>
      </c>
      <c r="FT1092" s="2"/>
      <c r="FU1092" s="2"/>
      <c r="FV1092" s="2"/>
      <c r="FW1092" s="2"/>
      <c r="FX1092" s="2">
        <v>0</v>
      </c>
      <c r="FY1092" s="2">
        <v>0</v>
      </c>
      <c r="FZ1092" s="2"/>
      <c r="GA1092" s="2" t="s">
        <v>3</v>
      </c>
      <c r="GB1092" s="2"/>
      <c r="GC1092" s="2"/>
      <c r="GD1092" s="2">
        <v>1</v>
      </c>
      <c r="GE1092" s="2"/>
      <c r="GF1092" s="2">
        <v>2078238476</v>
      </c>
      <c r="GG1092" s="2">
        <v>2</v>
      </c>
      <c r="GH1092" s="2">
        <v>1</v>
      </c>
      <c r="GI1092" s="2">
        <v>-2</v>
      </c>
      <c r="GJ1092" s="2">
        <v>0</v>
      </c>
      <c r="GK1092" s="2">
        <v>0</v>
      </c>
      <c r="GL1092" s="2">
        <f t="shared" si="893"/>
        <v>0</v>
      </c>
      <c r="GM1092" s="2">
        <f t="shared" si="894"/>
        <v>0</v>
      </c>
      <c r="GN1092" s="2">
        <f t="shared" si="895"/>
        <v>0</v>
      </c>
      <c r="GO1092" s="2">
        <f t="shared" si="896"/>
        <v>0</v>
      </c>
      <c r="GP1092" s="2">
        <f t="shared" si="897"/>
        <v>0</v>
      </c>
      <c r="GQ1092" s="2"/>
      <c r="GR1092" s="2">
        <v>0</v>
      </c>
      <c r="GS1092" s="2">
        <v>3</v>
      </c>
      <c r="GT1092" s="2">
        <v>0</v>
      </c>
      <c r="GU1092" s="2" t="s">
        <v>3</v>
      </c>
      <c r="GV1092" s="2">
        <f t="shared" si="901"/>
        <v>0</v>
      </c>
      <c r="GW1092" s="2">
        <v>1</v>
      </c>
      <c r="GX1092" s="2">
        <f t="shared" si="899"/>
        <v>0</v>
      </c>
      <c r="GY1092" s="2"/>
      <c r="GZ1092" s="2"/>
      <c r="HA1092" s="2">
        <v>0</v>
      </c>
      <c r="HB1092" s="2">
        <v>0</v>
      </c>
      <c r="HC1092" s="2">
        <f t="shared" si="900"/>
        <v>0</v>
      </c>
      <c r="HD1092" s="2"/>
      <c r="HE1092" s="2" t="s">
        <v>3</v>
      </c>
      <c r="HF1092" s="2" t="s">
        <v>3</v>
      </c>
      <c r="HG1092" s="2"/>
      <c r="HH1092" s="2"/>
      <c r="HI1092" s="2"/>
      <c r="HJ1092" s="2"/>
      <c r="HK1092" s="2"/>
      <c r="HL1092" s="2"/>
      <c r="HM1092" s="2" t="s">
        <v>3</v>
      </c>
      <c r="HN1092" s="2" t="s">
        <v>3</v>
      </c>
      <c r="HO1092" s="2" t="s">
        <v>3</v>
      </c>
      <c r="HP1092" s="2" t="s">
        <v>3</v>
      </c>
      <c r="HQ1092" s="2" t="s">
        <v>3</v>
      </c>
      <c r="HR1092" s="2"/>
      <c r="HS1092" s="2"/>
      <c r="HT1092" s="2"/>
      <c r="HU1092" s="2"/>
      <c r="HV1092" s="2"/>
      <c r="HW1092" s="2"/>
      <c r="HX1092" s="2"/>
      <c r="HY1092" s="2"/>
      <c r="HZ1092" s="2"/>
      <c r="IA1092" s="2"/>
      <c r="IB1092" s="2"/>
      <c r="IC1092" s="2"/>
      <c r="ID1092" s="2"/>
      <c r="IE1092" s="2"/>
      <c r="IF1092" s="2"/>
      <c r="IG1092" s="2"/>
      <c r="IH1092" s="2"/>
      <c r="II1092" s="2"/>
      <c r="IJ1092" s="2"/>
      <c r="IK1092" s="2">
        <v>0</v>
      </c>
      <c r="IL1092" s="2"/>
      <c r="IM1092" s="2"/>
      <c r="IN1092" s="2"/>
      <c r="IO1092" s="2"/>
      <c r="IP1092" s="2"/>
      <c r="IQ1092" s="2"/>
      <c r="IR1092" s="2"/>
      <c r="IS1092" s="2"/>
      <c r="IT1092" s="2"/>
      <c r="IU1092" s="2"/>
    </row>
    <row r="1093" spans="1:255" x14ac:dyDescent="0.2">
      <c r="A1093">
        <v>18</v>
      </c>
      <c r="B1093">
        <v>1</v>
      </c>
      <c r="C1093">
        <v>976</v>
      </c>
      <c r="E1093" t="s">
        <v>553</v>
      </c>
      <c r="F1093" t="s">
        <v>76</v>
      </c>
      <c r="G1093" t="s">
        <v>77</v>
      </c>
      <c r="H1093" t="s">
        <v>78</v>
      </c>
      <c r="I1093">
        <f>I1085*J1093</f>
        <v>0</v>
      </c>
      <c r="J1093">
        <v>0.05</v>
      </c>
      <c r="K1093">
        <v>0.05</v>
      </c>
      <c r="L1093">
        <v>0.8246</v>
      </c>
      <c r="M1093">
        <v>0</v>
      </c>
      <c r="N1093">
        <f t="shared" si="863"/>
        <v>0.8246</v>
      </c>
      <c r="O1093">
        <f t="shared" si="864"/>
        <v>0</v>
      </c>
      <c r="P1093">
        <f t="shared" si="865"/>
        <v>0</v>
      </c>
      <c r="Q1093">
        <f t="shared" si="866"/>
        <v>0</v>
      </c>
      <c r="R1093">
        <f t="shared" si="867"/>
        <v>0</v>
      </c>
      <c r="S1093">
        <f t="shared" si="868"/>
        <v>0</v>
      </c>
      <c r="T1093">
        <f t="shared" si="869"/>
        <v>0</v>
      </c>
      <c r="U1093">
        <f t="shared" si="870"/>
        <v>0</v>
      </c>
      <c r="V1093">
        <f t="shared" si="871"/>
        <v>0</v>
      </c>
      <c r="W1093">
        <f t="shared" si="872"/>
        <v>0</v>
      </c>
      <c r="X1093">
        <f t="shared" si="873"/>
        <v>0</v>
      </c>
      <c r="Y1093">
        <f t="shared" si="874"/>
        <v>0</v>
      </c>
      <c r="AA1093">
        <v>69726884</v>
      </c>
      <c r="AB1093">
        <f t="shared" si="875"/>
        <v>11524.01</v>
      </c>
      <c r="AC1093">
        <f t="shared" si="907"/>
        <v>11524.01</v>
      </c>
      <c r="AD1093">
        <f t="shared" si="904"/>
        <v>0</v>
      </c>
      <c r="AE1093">
        <f t="shared" si="905"/>
        <v>0</v>
      </c>
      <c r="AF1093">
        <f t="shared" si="902"/>
        <v>0</v>
      </c>
      <c r="AG1093">
        <f t="shared" si="879"/>
        <v>0</v>
      </c>
      <c r="AH1093">
        <f t="shared" si="903"/>
        <v>0</v>
      </c>
      <c r="AI1093">
        <f t="shared" si="906"/>
        <v>0</v>
      </c>
      <c r="AJ1093">
        <f t="shared" si="882"/>
        <v>37.56</v>
      </c>
      <c r="AK1093">
        <v>11524.009999999998</v>
      </c>
      <c r="AL1093">
        <v>11524.009999999998</v>
      </c>
      <c r="AM1093">
        <v>0</v>
      </c>
      <c r="AN1093">
        <v>0</v>
      </c>
      <c r="AO1093">
        <v>0</v>
      </c>
      <c r="AP1093">
        <v>0</v>
      </c>
      <c r="AQ1093">
        <v>0</v>
      </c>
      <c r="AR1093">
        <v>0</v>
      </c>
      <c r="AS1093">
        <v>37.56</v>
      </c>
      <c r="AT1093">
        <v>0</v>
      </c>
      <c r="AU1093">
        <v>0</v>
      </c>
      <c r="AV1093">
        <v>1</v>
      </c>
      <c r="AW1093">
        <v>1</v>
      </c>
      <c r="AZ1093">
        <v>1</v>
      </c>
      <c r="BA1093">
        <v>1</v>
      </c>
      <c r="BB1093">
        <v>1</v>
      </c>
      <c r="BC1093">
        <v>7.56</v>
      </c>
      <c r="BD1093" t="s">
        <v>3</v>
      </c>
      <c r="BE1093" t="s">
        <v>3</v>
      </c>
      <c r="BF1093" t="s">
        <v>3</v>
      </c>
      <c r="BG1093" t="s">
        <v>3</v>
      </c>
      <c r="BH1093">
        <v>3</v>
      </c>
      <c r="BI1093">
        <v>1</v>
      </c>
      <c r="BJ1093" t="s">
        <v>271</v>
      </c>
      <c r="BM1093">
        <v>500001</v>
      </c>
      <c r="BN1093">
        <v>0</v>
      </c>
      <c r="BO1093" t="s">
        <v>3</v>
      </c>
      <c r="BP1093">
        <v>0</v>
      </c>
      <c r="BQ1093">
        <v>8</v>
      </c>
      <c r="BR1093">
        <v>0</v>
      </c>
      <c r="BS1093">
        <v>1</v>
      </c>
      <c r="BT1093">
        <v>1</v>
      </c>
      <c r="BU1093">
        <v>1</v>
      </c>
      <c r="BV1093">
        <v>1</v>
      </c>
      <c r="BW1093">
        <v>1</v>
      </c>
      <c r="BX1093">
        <v>1</v>
      </c>
      <c r="BY1093" t="s">
        <v>3</v>
      </c>
      <c r="BZ1093">
        <v>0</v>
      </c>
      <c r="CA1093">
        <v>0</v>
      </c>
      <c r="CB1093" t="s">
        <v>3</v>
      </c>
      <c r="CE1093">
        <v>0</v>
      </c>
      <c r="CF1093">
        <v>0</v>
      </c>
      <c r="CG1093">
        <v>0</v>
      </c>
      <c r="CH1093">
        <v>88</v>
      </c>
      <c r="CI1093">
        <v>4</v>
      </c>
      <c r="CJ1093">
        <v>0</v>
      </c>
      <c r="CK1093">
        <v>0</v>
      </c>
      <c r="CL1093">
        <v>0</v>
      </c>
      <c r="CM1093">
        <v>0</v>
      </c>
      <c r="CN1093" t="s">
        <v>3</v>
      </c>
      <c r="CO1093">
        <v>0</v>
      </c>
      <c r="CP1093">
        <f t="shared" si="883"/>
        <v>0</v>
      </c>
      <c r="CQ1093">
        <f t="shared" si="884"/>
        <v>87121.515599999999</v>
      </c>
      <c r="CR1093">
        <f t="shared" si="885"/>
        <v>0</v>
      </c>
      <c r="CS1093">
        <f t="shared" si="886"/>
        <v>0</v>
      </c>
      <c r="CT1093">
        <f t="shared" si="887"/>
        <v>0</v>
      </c>
      <c r="CU1093">
        <f t="shared" si="888"/>
        <v>0</v>
      </c>
      <c r="CV1093">
        <f t="shared" si="889"/>
        <v>0</v>
      </c>
      <c r="CW1093">
        <f t="shared" si="890"/>
        <v>0</v>
      </c>
      <c r="CX1093">
        <f t="shared" si="891"/>
        <v>37.56</v>
      </c>
      <c r="CY1093">
        <f>(S1093+R1093)*(BZ1093/100)</f>
        <v>0</v>
      </c>
      <c r="CZ1093">
        <f>(S1093+R1093)*(CA1093/100)</f>
        <v>0</v>
      </c>
      <c r="DC1093" t="s">
        <v>3</v>
      </c>
      <c r="DD1093" t="s">
        <v>3</v>
      </c>
      <c r="DE1093" t="s">
        <v>3</v>
      </c>
      <c r="DF1093" t="s">
        <v>3</v>
      </c>
      <c r="DG1093" t="s">
        <v>3</v>
      </c>
      <c r="DH1093" t="s">
        <v>3</v>
      </c>
      <c r="DI1093" t="s">
        <v>3</v>
      </c>
      <c r="DJ1093" t="s">
        <v>3</v>
      </c>
      <c r="DK1093" t="s">
        <v>3</v>
      </c>
      <c r="DL1093" t="s">
        <v>3</v>
      </c>
      <c r="DM1093" t="s">
        <v>3</v>
      </c>
      <c r="DN1093">
        <v>0</v>
      </c>
      <c r="DO1093">
        <v>0</v>
      </c>
      <c r="DP1093">
        <v>1</v>
      </c>
      <c r="DQ1093">
        <v>1</v>
      </c>
      <c r="DU1093">
        <v>1009</v>
      </c>
      <c r="DV1093" t="s">
        <v>78</v>
      </c>
      <c r="DW1093" t="s">
        <v>78</v>
      </c>
      <c r="DX1093">
        <v>1000</v>
      </c>
      <c r="DZ1093" t="s">
        <v>3</v>
      </c>
      <c r="EA1093" t="s">
        <v>3</v>
      </c>
      <c r="EB1093" t="s">
        <v>3</v>
      </c>
      <c r="EC1093" t="s">
        <v>3</v>
      </c>
      <c r="EE1093">
        <v>54328897</v>
      </c>
      <c r="EF1093">
        <v>8</v>
      </c>
      <c r="EG1093" t="s">
        <v>31</v>
      </c>
      <c r="EH1093">
        <v>0</v>
      </c>
      <c r="EI1093" t="s">
        <v>3</v>
      </c>
      <c r="EJ1093">
        <v>1</v>
      </c>
      <c r="EK1093">
        <v>500001</v>
      </c>
      <c r="EL1093" t="s">
        <v>32</v>
      </c>
      <c r="EM1093" t="s">
        <v>33</v>
      </c>
      <c r="EO1093" t="s">
        <v>3</v>
      </c>
      <c r="EQ1093">
        <v>0</v>
      </c>
      <c r="ER1093">
        <v>83330</v>
      </c>
      <c r="ES1093">
        <v>11524.009999999998</v>
      </c>
      <c r="ET1093">
        <v>0</v>
      </c>
      <c r="EU1093">
        <v>0</v>
      </c>
      <c r="EV1093">
        <v>0</v>
      </c>
      <c r="EW1093">
        <v>0</v>
      </c>
      <c r="EX1093">
        <v>0</v>
      </c>
      <c r="EZ1093">
        <v>5</v>
      </c>
      <c r="FC1093">
        <v>0</v>
      </c>
      <c r="FD1093">
        <v>18</v>
      </c>
      <c r="FF1093">
        <v>83330</v>
      </c>
      <c r="FQ1093">
        <v>0</v>
      </c>
      <c r="FR1093">
        <f t="shared" si="892"/>
        <v>0</v>
      </c>
      <c r="FS1093">
        <v>0</v>
      </c>
      <c r="FX1093">
        <v>0</v>
      </c>
      <c r="FY1093">
        <v>0</v>
      </c>
      <c r="GA1093" t="s">
        <v>80</v>
      </c>
      <c r="GD1093">
        <v>1</v>
      </c>
      <c r="GF1093">
        <v>2078238476</v>
      </c>
      <c r="GG1093">
        <v>2</v>
      </c>
      <c r="GH1093">
        <v>3</v>
      </c>
      <c r="GI1093">
        <v>5</v>
      </c>
      <c r="GJ1093">
        <v>0</v>
      </c>
      <c r="GK1093">
        <v>0</v>
      </c>
      <c r="GL1093">
        <f t="shared" si="893"/>
        <v>0</v>
      </c>
      <c r="GM1093">
        <f t="shared" si="894"/>
        <v>0</v>
      </c>
      <c r="GN1093">
        <f t="shared" si="895"/>
        <v>0</v>
      </c>
      <c r="GO1093">
        <f t="shared" si="896"/>
        <v>0</v>
      </c>
      <c r="GP1093">
        <f t="shared" si="897"/>
        <v>0</v>
      </c>
      <c r="GR1093">
        <v>1</v>
      </c>
      <c r="GS1093">
        <v>1</v>
      </c>
      <c r="GT1093">
        <v>0</v>
      </c>
      <c r="GU1093" t="s">
        <v>3</v>
      </c>
      <c r="GV1093">
        <f t="shared" si="901"/>
        <v>0</v>
      </c>
      <c r="GW1093">
        <v>1</v>
      </c>
      <c r="GX1093">
        <f t="shared" si="899"/>
        <v>0</v>
      </c>
      <c r="HA1093">
        <v>0</v>
      </c>
      <c r="HB1093">
        <v>0</v>
      </c>
      <c r="HC1093">
        <f t="shared" si="900"/>
        <v>0</v>
      </c>
      <c r="HE1093" t="s">
        <v>35</v>
      </c>
      <c r="HF1093" t="s">
        <v>36</v>
      </c>
      <c r="HM1093" t="s">
        <v>3</v>
      </c>
      <c r="HN1093" t="s">
        <v>3</v>
      </c>
      <c r="HO1093" t="s">
        <v>3</v>
      </c>
      <c r="HP1093" t="s">
        <v>3</v>
      </c>
      <c r="HQ1093" t="s">
        <v>3</v>
      </c>
      <c r="IK1093">
        <v>0</v>
      </c>
    </row>
    <row r="1094" spans="1:255" x14ac:dyDescent="0.2">
      <c r="A1094" s="2">
        <v>18</v>
      </c>
      <c r="B1094" s="2">
        <v>1</v>
      </c>
      <c r="C1094" s="2">
        <v>966</v>
      </c>
      <c r="D1094" s="2"/>
      <c r="E1094" s="2" t="s">
        <v>554</v>
      </c>
      <c r="F1094" s="2" t="s">
        <v>82</v>
      </c>
      <c r="G1094" s="2" t="s">
        <v>83</v>
      </c>
      <c r="H1094" s="2" t="s">
        <v>40</v>
      </c>
      <c r="I1094" s="2">
        <f>I1084*J1094</f>
        <v>0</v>
      </c>
      <c r="J1094" s="2">
        <v>0.1</v>
      </c>
      <c r="K1094" s="2">
        <v>0.1</v>
      </c>
      <c r="L1094" s="2">
        <v>1.6492</v>
      </c>
      <c r="M1094" s="2">
        <v>0</v>
      </c>
      <c r="N1094" s="2">
        <f t="shared" si="863"/>
        <v>1.6492</v>
      </c>
      <c r="O1094" s="2">
        <f t="shared" si="864"/>
        <v>0</v>
      </c>
      <c r="P1094" s="2">
        <f t="shared" si="865"/>
        <v>0</v>
      </c>
      <c r="Q1094" s="2">
        <f t="shared" si="866"/>
        <v>0</v>
      </c>
      <c r="R1094" s="2">
        <f t="shared" si="867"/>
        <v>0</v>
      </c>
      <c r="S1094" s="2">
        <f t="shared" si="868"/>
        <v>0</v>
      </c>
      <c r="T1094" s="2">
        <f t="shared" si="869"/>
        <v>0</v>
      </c>
      <c r="U1094" s="2">
        <f t="shared" si="870"/>
        <v>0</v>
      </c>
      <c r="V1094" s="2">
        <f t="shared" si="871"/>
        <v>0</v>
      </c>
      <c r="W1094" s="2">
        <f t="shared" si="872"/>
        <v>0</v>
      </c>
      <c r="X1094" s="2">
        <f t="shared" si="873"/>
        <v>0</v>
      </c>
      <c r="Y1094" s="2">
        <f t="shared" si="874"/>
        <v>0</v>
      </c>
      <c r="Z1094" s="2"/>
      <c r="AA1094" s="2">
        <v>69726971</v>
      </c>
      <c r="AB1094" s="2">
        <f t="shared" si="875"/>
        <v>7.14</v>
      </c>
      <c r="AC1094" s="2">
        <f t="shared" si="907"/>
        <v>7.14</v>
      </c>
      <c r="AD1094" s="2">
        <f t="shared" si="904"/>
        <v>0</v>
      </c>
      <c r="AE1094" s="2">
        <f t="shared" si="905"/>
        <v>0</v>
      </c>
      <c r="AF1094" s="2">
        <f t="shared" si="902"/>
        <v>0</v>
      </c>
      <c r="AG1094" s="2">
        <f t="shared" si="879"/>
        <v>0</v>
      </c>
      <c r="AH1094" s="2">
        <f t="shared" si="903"/>
        <v>0</v>
      </c>
      <c r="AI1094" s="2">
        <f t="shared" si="906"/>
        <v>0</v>
      </c>
      <c r="AJ1094" s="2">
        <f t="shared" si="882"/>
        <v>4.45</v>
      </c>
      <c r="AK1094" s="2">
        <v>7.14</v>
      </c>
      <c r="AL1094" s="2">
        <v>7.14</v>
      </c>
      <c r="AM1094" s="2">
        <v>0</v>
      </c>
      <c r="AN1094" s="2">
        <v>0</v>
      </c>
      <c r="AO1094" s="2">
        <v>0</v>
      </c>
      <c r="AP1094" s="2">
        <v>0</v>
      </c>
      <c r="AQ1094" s="2">
        <v>0</v>
      </c>
      <c r="AR1094" s="2">
        <v>0</v>
      </c>
      <c r="AS1094" s="2">
        <v>4.45</v>
      </c>
      <c r="AT1094" s="2">
        <v>0</v>
      </c>
      <c r="AU1094" s="2">
        <v>0</v>
      </c>
      <c r="AV1094" s="2">
        <v>1</v>
      </c>
      <c r="AW1094" s="2">
        <v>1</v>
      </c>
      <c r="AX1094" s="2"/>
      <c r="AY1094" s="2"/>
      <c r="AZ1094" s="2">
        <v>1</v>
      </c>
      <c r="BA1094" s="2">
        <v>1</v>
      </c>
      <c r="BB1094" s="2">
        <v>1</v>
      </c>
      <c r="BC1094" s="2">
        <v>1</v>
      </c>
      <c r="BD1094" s="2" t="s">
        <v>3</v>
      </c>
      <c r="BE1094" s="2" t="s">
        <v>3</v>
      </c>
      <c r="BF1094" s="2" t="s">
        <v>3</v>
      </c>
      <c r="BG1094" s="2" t="s">
        <v>3</v>
      </c>
      <c r="BH1094" s="2">
        <v>3</v>
      </c>
      <c r="BI1094" s="2">
        <v>1</v>
      </c>
      <c r="BJ1094" s="2" t="s">
        <v>194</v>
      </c>
      <c r="BK1094" s="2"/>
      <c r="BL1094" s="2"/>
      <c r="BM1094" s="2">
        <v>500001</v>
      </c>
      <c r="BN1094" s="2">
        <v>0</v>
      </c>
      <c r="BO1094" s="2" t="s">
        <v>3</v>
      </c>
      <c r="BP1094" s="2">
        <v>0</v>
      </c>
      <c r="BQ1094" s="2">
        <v>8</v>
      </c>
      <c r="BR1094" s="2">
        <v>0</v>
      </c>
      <c r="BS1094" s="2">
        <v>1</v>
      </c>
      <c r="BT1094" s="2">
        <v>1</v>
      </c>
      <c r="BU1094" s="2">
        <v>1</v>
      </c>
      <c r="BV1094" s="2">
        <v>1</v>
      </c>
      <c r="BW1094" s="2">
        <v>1</v>
      </c>
      <c r="BX1094" s="2">
        <v>1</v>
      </c>
      <c r="BY1094" s="2" t="s">
        <v>3</v>
      </c>
      <c r="BZ1094" s="2">
        <v>0</v>
      </c>
      <c r="CA1094" s="2">
        <v>0</v>
      </c>
      <c r="CB1094" s="2" t="s">
        <v>3</v>
      </c>
      <c r="CC1094" s="2"/>
      <c r="CD1094" s="2"/>
      <c r="CE1094" s="2">
        <v>0</v>
      </c>
      <c r="CF1094" s="2">
        <v>0</v>
      </c>
      <c r="CG1094" s="2">
        <v>0</v>
      </c>
      <c r="CH1094" s="2">
        <v>88</v>
      </c>
      <c r="CI1094" s="2">
        <v>5</v>
      </c>
      <c r="CJ1094" s="2">
        <v>0</v>
      </c>
      <c r="CK1094" s="2">
        <v>0</v>
      </c>
      <c r="CL1094" s="2">
        <v>0</v>
      </c>
      <c r="CM1094" s="2">
        <v>0</v>
      </c>
      <c r="CN1094" s="2" t="s">
        <v>3</v>
      </c>
      <c r="CO1094" s="2">
        <v>0</v>
      </c>
      <c r="CP1094" s="2">
        <f t="shared" si="883"/>
        <v>0</v>
      </c>
      <c r="CQ1094" s="2">
        <f t="shared" si="884"/>
        <v>7.14</v>
      </c>
      <c r="CR1094" s="2">
        <f t="shared" si="885"/>
        <v>0</v>
      </c>
      <c r="CS1094" s="2">
        <f t="shared" si="886"/>
        <v>0</v>
      </c>
      <c r="CT1094" s="2">
        <f t="shared" si="887"/>
        <v>0</v>
      </c>
      <c r="CU1094" s="2">
        <f t="shared" si="888"/>
        <v>0</v>
      </c>
      <c r="CV1094" s="2">
        <f t="shared" si="889"/>
        <v>0</v>
      </c>
      <c r="CW1094" s="2">
        <f t="shared" si="890"/>
        <v>0</v>
      </c>
      <c r="CX1094" s="2">
        <f t="shared" si="891"/>
        <v>4.45</v>
      </c>
      <c r="CY1094" s="2">
        <f>(((S1094+R1094)*AT1094)/100)</f>
        <v>0</v>
      </c>
      <c r="CZ1094" s="2">
        <f>(((S1094+R1094)*AU1094)/100)</f>
        <v>0</v>
      </c>
      <c r="DA1094" s="2"/>
      <c r="DB1094" s="2"/>
      <c r="DC1094" s="2" t="s">
        <v>3</v>
      </c>
      <c r="DD1094" s="2" t="s">
        <v>3</v>
      </c>
      <c r="DE1094" s="2" t="s">
        <v>3</v>
      </c>
      <c r="DF1094" s="2" t="s">
        <v>3</v>
      </c>
      <c r="DG1094" s="2" t="s">
        <v>3</v>
      </c>
      <c r="DH1094" s="2" t="s">
        <v>3</v>
      </c>
      <c r="DI1094" s="2" t="s">
        <v>3</v>
      </c>
      <c r="DJ1094" s="2" t="s">
        <v>3</v>
      </c>
      <c r="DK1094" s="2" t="s">
        <v>3</v>
      </c>
      <c r="DL1094" s="2" t="s">
        <v>3</v>
      </c>
      <c r="DM1094" s="2" t="s">
        <v>3</v>
      </c>
      <c r="DN1094" s="2">
        <v>0</v>
      </c>
      <c r="DO1094" s="2">
        <v>0</v>
      </c>
      <c r="DP1094" s="2">
        <v>1</v>
      </c>
      <c r="DQ1094" s="2">
        <v>1</v>
      </c>
      <c r="DR1094" s="2"/>
      <c r="DS1094" s="2"/>
      <c r="DT1094" s="2"/>
      <c r="DU1094" s="2">
        <v>1007</v>
      </c>
      <c r="DV1094" s="2" t="s">
        <v>40</v>
      </c>
      <c r="DW1094" s="2" t="s">
        <v>40</v>
      </c>
      <c r="DX1094" s="2">
        <v>1</v>
      </c>
      <c r="DY1094" s="2"/>
      <c r="DZ1094" s="2" t="s">
        <v>3</v>
      </c>
      <c r="EA1094" s="2" t="s">
        <v>3</v>
      </c>
      <c r="EB1094" s="2" t="s">
        <v>3</v>
      </c>
      <c r="EC1094" s="2" t="s">
        <v>3</v>
      </c>
      <c r="ED1094" s="2"/>
      <c r="EE1094" s="2">
        <v>54328897</v>
      </c>
      <c r="EF1094" s="2">
        <v>8</v>
      </c>
      <c r="EG1094" s="2" t="s">
        <v>31</v>
      </c>
      <c r="EH1094" s="2">
        <v>0</v>
      </c>
      <c r="EI1094" s="2" t="s">
        <v>3</v>
      </c>
      <c r="EJ1094" s="2">
        <v>1</v>
      </c>
      <c r="EK1094" s="2">
        <v>500001</v>
      </c>
      <c r="EL1094" s="2" t="s">
        <v>32</v>
      </c>
      <c r="EM1094" s="2" t="s">
        <v>33</v>
      </c>
      <c r="EN1094" s="2"/>
      <c r="EO1094" s="2" t="s">
        <v>3</v>
      </c>
      <c r="EP1094" s="2"/>
      <c r="EQ1094" s="2">
        <v>0</v>
      </c>
      <c r="ER1094" s="2">
        <v>7.14</v>
      </c>
      <c r="ES1094" s="2">
        <v>7.14</v>
      </c>
      <c r="ET1094" s="2">
        <v>0</v>
      </c>
      <c r="EU1094" s="2">
        <v>0</v>
      </c>
      <c r="EV1094" s="2">
        <v>0</v>
      </c>
      <c r="EW1094" s="2">
        <v>0</v>
      </c>
      <c r="EX1094" s="2">
        <v>0</v>
      </c>
      <c r="EY1094" s="2"/>
      <c r="EZ1094" s="2"/>
      <c r="FA1094" s="2"/>
      <c r="FB1094" s="2"/>
      <c r="FC1094" s="2"/>
      <c r="FD1094" s="2"/>
      <c r="FE1094" s="2"/>
      <c r="FF1094" s="2"/>
      <c r="FG1094" s="2"/>
      <c r="FH1094" s="2"/>
      <c r="FI1094" s="2"/>
      <c r="FJ1094" s="2"/>
      <c r="FK1094" s="2"/>
      <c r="FL1094" s="2"/>
      <c r="FM1094" s="2"/>
      <c r="FN1094" s="2"/>
      <c r="FO1094" s="2"/>
      <c r="FP1094" s="2"/>
      <c r="FQ1094" s="2">
        <v>0</v>
      </c>
      <c r="FR1094" s="2">
        <f t="shared" si="892"/>
        <v>0</v>
      </c>
      <c r="FS1094" s="2">
        <v>0</v>
      </c>
      <c r="FT1094" s="2"/>
      <c r="FU1094" s="2"/>
      <c r="FV1094" s="2"/>
      <c r="FW1094" s="2"/>
      <c r="FX1094" s="2">
        <v>0</v>
      </c>
      <c r="FY1094" s="2">
        <v>0</v>
      </c>
      <c r="FZ1094" s="2"/>
      <c r="GA1094" s="2" t="s">
        <v>3</v>
      </c>
      <c r="GB1094" s="2"/>
      <c r="GC1094" s="2"/>
      <c r="GD1094" s="2">
        <v>1</v>
      </c>
      <c r="GE1094" s="2"/>
      <c r="GF1094" s="2">
        <v>1967222743</v>
      </c>
      <c r="GG1094" s="2">
        <v>2</v>
      </c>
      <c r="GH1094" s="2">
        <v>1</v>
      </c>
      <c r="GI1094" s="2">
        <v>-2</v>
      </c>
      <c r="GJ1094" s="2">
        <v>0</v>
      </c>
      <c r="GK1094" s="2">
        <v>0</v>
      </c>
      <c r="GL1094" s="2">
        <f t="shared" si="893"/>
        <v>0</v>
      </c>
      <c r="GM1094" s="2">
        <f t="shared" si="894"/>
        <v>0</v>
      </c>
      <c r="GN1094" s="2">
        <f t="shared" si="895"/>
        <v>0</v>
      </c>
      <c r="GO1094" s="2">
        <f t="shared" si="896"/>
        <v>0</v>
      </c>
      <c r="GP1094" s="2">
        <f t="shared" si="897"/>
        <v>0</v>
      </c>
      <c r="GQ1094" s="2"/>
      <c r="GR1094" s="2">
        <v>0</v>
      </c>
      <c r="GS1094" s="2">
        <v>3</v>
      </c>
      <c r="GT1094" s="2">
        <v>0</v>
      </c>
      <c r="GU1094" s="2" t="s">
        <v>3</v>
      </c>
      <c r="GV1094" s="2">
        <f t="shared" si="901"/>
        <v>0</v>
      </c>
      <c r="GW1094" s="2">
        <v>1</v>
      </c>
      <c r="GX1094" s="2">
        <f t="shared" si="899"/>
        <v>0</v>
      </c>
      <c r="GY1094" s="2"/>
      <c r="GZ1094" s="2"/>
      <c r="HA1094" s="2">
        <v>0</v>
      </c>
      <c r="HB1094" s="2">
        <v>0</v>
      </c>
      <c r="HC1094" s="2">
        <f t="shared" si="900"/>
        <v>0</v>
      </c>
      <c r="HD1094" s="2"/>
      <c r="HE1094" s="2" t="s">
        <v>3</v>
      </c>
      <c r="HF1094" s="2" t="s">
        <v>3</v>
      </c>
      <c r="HG1094" s="2"/>
      <c r="HH1094" s="2"/>
      <c r="HI1094" s="2"/>
      <c r="HJ1094" s="2"/>
      <c r="HK1094" s="2"/>
      <c r="HL1094" s="2"/>
      <c r="HM1094" s="2" t="s">
        <v>3</v>
      </c>
      <c r="HN1094" s="2" t="s">
        <v>3</v>
      </c>
      <c r="HO1094" s="2" t="s">
        <v>3</v>
      </c>
      <c r="HP1094" s="2" t="s">
        <v>3</v>
      </c>
      <c r="HQ1094" s="2" t="s">
        <v>3</v>
      </c>
      <c r="HR1094" s="2"/>
      <c r="HS1094" s="2"/>
      <c r="HT1094" s="2"/>
      <c r="HU1094" s="2"/>
      <c r="HV1094" s="2"/>
      <c r="HW1094" s="2"/>
      <c r="HX1094" s="2"/>
      <c r="HY1094" s="2"/>
      <c r="HZ1094" s="2"/>
      <c r="IA1094" s="2"/>
      <c r="IB1094" s="2"/>
      <c r="IC1094" s="2"/>
      <c r="ID1094" s="2"/>
      <c r="IE1094" s="2"/>
      <c r="IF1094" s="2"/>
      <c r="IG1094" s="2"/>
      <c r="IH1094" s="2"/>
      <c r="II1094" s="2"/>
      <c r="IJ1094" s="2"/>
      <c r="IK1094" s="2">
        <v>0</v>
      </c>
      <c r="IL1094" s="2"/>
      <c r="IM1094" s="2"/>
      <c r="IN1094" s="2"/>
      <c r="IO1094" s="2"/>
      <c r="IP1094" s="2"/>
      <c r="IQ1094" s="2"/>
      <c r="IR1094" s="2"/>
      <c r="IS1094" s="2"/>
      <c r="IT1094" s="2"/>
      <c r="IU1094" s="2"/>
    </row>
    <row r="1095" spans="1:255" x14ac:dyDescent="0.2">
      <c r="A1095">
        <v>18</v>
      </c>
      <c r="B1095">
        <v>1</v>
      </c>
      <c r="C1095">
        <v>978</v>
      </c>
      <c r="E1095" t="s">
        <v>554</v>
      </c>
      <c r="F1095" t="s">
        <v>82</v>
      </c>
      <c r="G1095" t="s">
        <v>83</v>
      </c>
      <c r="H1095" t="s">
        <v>40</v>
      </c>
      <c r="I1095">
        <f>I1085*J1095</f>
        <v>0</v>
      </c>
      <c r="J1095">
        <v>0.1</v>
      </c>
      <c r="K1095">
        <v>0.1</v>
      </c>
      <c r="L1095">
        <v>1.6492</v>
      </c>
      <c r="M1095">
        <v>0</v>
      </c>
      <c r="N1095">
        <f t="shared" si="863"/>
        <v>1.6492</v>
      </c>
      <c r="O1095">
        <f t="shared" si="864"/>
        <v>0</v>
      </c>
      <c r="P1095">
        <f t="shared" si="865"/>
        <v>0</v>
      </c>
      <c r="Q1095">
        <f t="shared" si="866"/>
        <v>0</v>
      </c>
      <c r="R1095">
        <f t="shared" si="867"/>
        <v>0</v>
      </c>
      <c r="S1095">
        <f t="shared" si="868"/>
        <v>0</v>
      </c>
      <c r="T1095">
        <f t="shared" si="869"/>
        <v>0</v>
      </c>
      <c r="U1095">
        <f t="shared" si="870"/>
        <v>0</v>
      </c>
      <c r="V1095">
        <f t="shared" si="871"/>
        <v>0</v>
      </c>
      <c r="W1095">
        <f t="shared" si="872"/>
        <v>0</v>
      </c>
      <c r="X1095">
        <f t="shared" si="873"/>
        <v>0</v>
      </c>
      <c r="Y1095">
        <f t="shared" si="874"/>
        <v>0</v>
      </c>
      <c r="AA1095">
        <v>69726884</v>
      </c>
      <c r="AB1095">
        <f t="shared" si="875"/>
        <v>1.97</v>
      </c>
      <c r="AC1095">
        <f t="shared" si="907"/>
        <v>1.97</v>
      </c>
      <c r="AD1095">
        <f t="shared" si="904"/>
        <v>0</v>
      </c>
      <c r="AE1095">
        <f t="shared" si="905"/>
        <v>0</v>
      </c>
      <c r="AF1095">
        <f t="shared" si="902"/>
        <v>0</v>
      </c>
      <c r="AG1095">
        <f t="shared" si="879"/>
        <v>0</v>
      </c>
      <c r="AH1095">
        <f t="shared" si="903"/>
        <v>0</v>
      </c>
      <c r="AI1095">
        <f t="shared" si="906"/>
        <v>0</v>
      </c>
      <c r="AJ1095">
        <f t="shared" si="882"/>
        <v>4.45</v>
      </c>
      <c r="AK1095">
        <v>1.97</v>
      </c>
      <c r="AL1095">
        <v>1.97</v>
      </c>
      <c r="AM1095">
        <v>0</v>
      </c>
      <c r="AN1095">
        <v>0</v>
      </c>
      <c r="AO1095">
        <v>0</v>
      </c>
      <c r="AP1095">
        <v>0</v>
      </c>
      <c r="AQ1095">
        <v>0</v>
      </c>
      <c r="AR1095">
        <v>0</v>
      </c>
      <c r="AS1095">
        <v>4.45</v>
      </c>
      <c r="AT1095">
        <v>0</v>
      </c>
      <c r="AU1095">
        <v>0</v>
      </c>
      <c r="AV1095">
        <v>1</v>
      </c>
      <c r="AW1095">
        <v>1</v>
      </c>
      <c r="AZ1095">
        <v>1</v>
      </c>
      <c r="BA1095">
        <v>1</v>
      </c>
      <c r="BB1095">
        <v>1</v>
      </c>
      <c r="BC1095">
        <v>7.56</v>
      </c>
      <c r="BD1095" t="s">
        <v>3</v>
      </c>
      <c r="BE1095" t="s">
        <v>3</v>
      </c>
      <c r="BF1095" t="s">
        <v>3</v>
      </c>
      <c r="BG1095" t="s">
        <v>3</v>
      </c>
      <c r="BH1095">
        <v>3</v>
      </c>
      <c r="BI1095">
        <v>1</v>
      </c>
      <c r="BJ1095" t="s">
        <v>194</v>
      </c>
      <c r="BM1095">
        <v>500001</v>
      </c>
      <c r="BN1095">
        <v>0</v>
      </c>
      <c r="BO1095" t="s">
        <v>3</v>
      </c>
      <c r="BP1095">
        <v>0</v>
      </c>
      <c r="BQ1095">
        <v>8</v>
      </c>
      <c r="BR1095">
        <v>0</v>
      </c>
      <c r="BS1095">
        <v>1</v>
      </c>
      <c r="BT1095">
        <v>1</v>
      </c>
      <c r="BU1095">
        <v>1</v>
      </c>
      <c r="BV1095">
        <v>1</v>
      </c>
      <c r="BW1095">
        <v>1</v>
      </c>
      <c r="BX1095">
        <v>1</v>
      </c>
      <c r="BY1095" t="s">
        <v>3</v>
      </c>
      <c r="BZ1095">
        <v>0</v>
      </c>
      <c r="CA1095">
        <v>0</v>
      </c>
      <c r="CB1095" t="s">
        <v>3</v>
      </c>
      <c r="CE1095">
        <v>0</v>
      </c>
      <c r="CF1095">
        <v>0</v>
      </c>
      <c r="CG1095">
        <v>0</v>
      </c>
      <c r="CH1095">
        <v>88</v>
      </c>
      <c r="CI1095">
        <v>5</v>
      </c>
      <c r="CJ1095">
        <v>0</v>
      </c>
      <c r="CK1095">
        <v>0</v>
      </c>
      <c r="CL1095">
        <v>0</v>
      </c>
      <c r="CM1095">
        <v>0</v>
      </c>
      <c r="CN1095" t="s">
        <v>3</v>
      </c>
      <c r="CO1095">
        <v>0</v>
      </c>
      <c r="CP1095">
        <f t="shared" si="883"/>
        <v>0</v>
      </c>
      <c r="CQ1095">
        <f t="shared" si="884"/>
        <v>14.893199999999998</v>
      </c>
      <c r="CR1095">
        <f t="shared" si="885"/>
        <v>0</v>
      </c>
      <c r="CS1095">
        <f t="shared" si="886"/>
        <v>0</v>
      </c>
      <c r="CT1095">
        <f t="shared" si="887"/>
        <v>0</v>
      </c>
      <c r="CU1095">
        <f t="shared" si="888"/>
        <v>0</v>
      </c>
      <c r="CV1095">
        <f t="shared" si="889"/>
        <v>0</v>
      </c>
      <c r="CW1095">
        <f t="shared" si="890"/>
        <v>0</v>
      </c>
      <c r="CX1095">
        <f t="shared" si="891"/>
        <v>4.45</v>
      </c>
      <c r="CY1095">
        <f>(S1095+R1095)*(BZ1095/100)</f>
        <v>0</v>
      </c>
      <c r="CZ1095">
        <f>(S1095+R1095)*(CA1095/100)</f>
        <v>0</v>
      </c>
      <c r="DC1095" t="s">
        <v>3</v>
      </c>
      <c r="DD1095" t="s">
        <v>3</v>
      </c>
      <c r="DE1095" t="s">
        <v>3</v>
      </c>
      <c r="DF1095" t="s">
        <v>3</v>
      </c>
      <c r="DG1095" t="s">
        <v>3</v>
      </c>
      <c r="DH1095" t="s">
        <v>3</v>
      </c>
      <c r="DI1095" t="s">
        <v>3</v>
      </c>
      <c r="DJ1095" t="s">
        <v>3</v>
      </c>
      <c r="DK1095" t="s">
        <v>3</v>
      </c>
      <c r="DL1095" t="s">
        <v>3</v>
      </c>
      <c r="DM1095" t="s">
        <v>3</v>
      </c>
      <c r="DN1095">
        <v>0</v>
      </c>
      <c r="DO1095">
        <v>0</v>
      </c>
      <c r="DP1095">
        <v>1</v>
      </c>
      <c r="DQ1095">
        <v>1</v>
      </c>
      <c r="DU1095">
        <v>1007</v>
      </c>
      <c r="DV1095" t="s">
        <v>40</v>
      </c>
      <c r="DW1095" t="s">
        <v>40</v>
      </c>
      <c r="DX1095">
        <v>1</v>
      </c>
      <c r="DZ1095" t="s">
        <v>3</v>
      </c>
      <c r="EA1095" t="s">
        <v>3</v>
      </c>
      <c r="EB1095" t="s">
        <v>3</v>
      </c>
      <c r="EC1095" t="s">
        <v>3</v>
      </c>
      <c r="EE1095">
        <v>54328897</v>
      </c>
      <c r="EF1095">
        <v>8</v>
      </c>
      <c r="EG1095" t="s">
        <v>31</v>
      </c>
      <c r="EH1095">
        <v>0</v>
      </c>
      <c r="EI1095" t="s">
        <v>3</v>
      </c>
      <c r="EJ1095">
        <v>1</v>
      </c>
      <c r="EK1095">
        <v>500001</v>
      </c>
      <c r="EL1095" t="s">
        <v>32</v>
      </c>
      <c r="EM1095" t="s">
        <v>33</v>
      </c>
      <c r="EO1095" t="s">
        <v>3</v>
      </c>
      <c r="EQ1095">
        <v>0</v>
      </c>
      <c r="ER1095">
        <v>14.19</v>
      </c>
      <c r="ES1095">
        <v>1.97</v>
      </c>
      <c r="ET1095">
        <v>0</v>
      </c>
      <c r="EU1095">
        <v>0</v>
      </c>
      <c r="EV1095">
        <v>0</v>
      </c>
      <c r="EW1095">
        <v>0</v>
      </c>
      <c r="EX1095">
        <v>0</v>
      </c>
      <c r="EZ1095">
        <v>5</v>
      </c>
      <c r="FC1095">
        <v>0</v>
      </c>
      <c r="FD1095">
        <v>18</v>
      </c>
      <c r="FF1095">
        <v>14.19</v>
      </c>
      <c r="FQ1095">
        <v>0</v>
      </c>
      <c r="FR1095">
        <f t="shared" si="892"/>
        <v>0</v>
      </c>
      <c r="FS1095">
        <v>0</v>
      </c>
      <c r="FX1095">
        <v>0</v>
      </c>
      <c r="FY1095">
        <v>0</v>
      </c>
      <c r="GA1095" t="s">
        <v>85</v>
      </c>
      <c r="GD1095">
        <v>1</v>
      </c>
      <c r="GF1095">
        <v>1967222743</v>
      </c>
      <c r="GG1095">
        <v>2</v>
      </c>
      <c r="GH1095">
        <v>3</v>
      </c>
      <c r="GI1095">
        <v>5</v>
      </c>
      <c r="GJ1095">
        <v>0</v>
      </c>
      <c r="GK1095">
        <v>0</v>
      </c>
      <c r="GL1095">
        <f t="shared" si="893"/>
        <v>0</v>
      </c>
      <c r="GM1095">
        <f t="shared" si="894"/>
        <v>0</v>
      </c>
      <c r="GN1095">
        <f t="shared" si="895"/>
        <v>0</v>
      </c>
      <c r="GO1095">
        <f t="shared" si="896"/>
        <v>0</v>
      </c>
      <c r="GP1095">
        <f t="shared" si="897"/>
        <v>0</v>
      </c>
      <c r="GR1095">
        <v>1</v>
      </c>
      <c r="GS1095">
        <v>1</v>
      </c>
      <c r="GT1095">
        <v>0</v>
      </c>
      <c r="GU1095" t="s">
        <v>3</v>
      </c>
      <c r="GV1095">
        <f t="shared" si="901"/>
        <v>0</v>
      </c>
      <c r="GW1095">
        <v>1</v>
      </c>
      <c r="GX1095">
        <f t="shared" si="899"/>
        <v>0</v>
      </c>
      <c r="HA1095">
        <v>0</v>
      </c>
      <c r="HB1095">
        <v>0</v>
      </c>
      <c r="HC1095">
        <f t="shared" si="900"/>
        <v>0</v>
      </c>
      <c r="HE1095" t="s">
        <v>35</v>
      </c>
      <c r="HF1095" t="s">
        <v>36</v>
      </c>
      <c r="HM1095" t="s">
        <v>3</v>
      </c>
      <c r="HN1095" t="s">
        <v>3</v>
      </c>
      <c r="HO1095" t="s">
        <v>3</v>
      </c>
      <c r="HP1095" t="s">
        <v>3</v>
      </c>
      <c r="HQ1095" t="s">
        <v>3</v>
      </c>
      <c r="IK1095">
        <v>0</v>
      </c>
    </row>
    <row r="1096" spans="1:255" x14ac:dyDescent="0.2">
      <c r="A1096" s="2">
        <v>18</v>
      </c>
      <c r="B1096" s="2">
        <v>1</v>
      </c>
      <c r="C1096" s="2">
        <v>965</v>
      </c>
      <c r="D1096" s="2"/>
      <c r="E1096" s="2" t="s">
        <v>555</v>
      </c>
      <c r="F1096" s="2" t="s">
        <v>60</v>
      </c>
      <c r="G1096" s="2" t="s">
        <v>61</v>
      </c>
      <c r="H1096" s="2" t="s">
        <v>261</v>
      </c>
      <c r="I1096" s="2">
        <f>I1084*J1096</f>
        <v>0</v>
      </c>
      <c r="J1096" s="2">
        <v>800</v>
      </c>
      <c r="K1096" s="2">
        <v>800</v>
      </c>
      <c r="L1096" s="2">
        <v>13193.6</v>
      </c>
      <c r="M1096" s="2">
        <v>0</v>
      </c>
      <c r="N1096" s="2">
        <f t="shared" si="863"/>
        <v>13193.6</v>
      </c>
      <c r="O1096" s="2">
        <f t="shared" si="864"/>
        <v>0</v>
      </c>
      <c r="P1096" s="2">
        <f t="shared" si="865"/>
        <v>0</v>
      </c>
      <c r="Q1096" s="2">
        <f t="shared" si="866"/>
        <v>0</v>
      </c>
      <c r="R1096" s="2">
        <f t="shared" si="867"/>
        <v>0</v>
      </c>
      <c r="S1096" s="2">
        <f t="shared" si="868"/>
        <v>0</v>
      </c>
      <c r="T1096" s="2">
        <f t="shared" si="869"/>
        <v>0</v>
      </c>
      <c r="U1096" s="2">
        <f t="shared" si="870"/>
        <v>0</v>
      </c>
      <c r="V1096" s="2">
        <f t="shared" si="871"/>
        <v>0</v>
      </c>
      <c r="W1096" s="2">
        <f t="shared" si="872"/>
        <v>0</v>
      </c>
      <c r="X1096" s="2">
        <f t="shared" si="873"/>
        <v>0</v>
      </c>
      <c r="Y1096" s="2">
        <f t="shared" si="874"/>
        <v>0</v>
      </c>
      <c r="Z1096" s="2"/>
      <c r="AA1096" s="2">
        <v>69726971</v>
      </c>
      <c r="AB1096" s="2">
        <f t="shared" si="875"/>
        <v>0.5</v>
      </c>
      <c r="AC1096" s="2">
        <f t="shared" si="907"/>
        <v>0.5</v>
      </c>
      <c r="AD1096" s="2">
        <f t="shared" si="904"/>
        <v>0</v>
      </c>
      <c r="AE1096" s="2">
        <f t="shared" si="905"/>
        <v>0</v>
      </c>
      <c r="AF1096" s="2">
        <f t="shared" si="902"/>
        <v>0</v>
      </c>
      <c r="AG1096" s="2">
        <f t="shared" si="879"/>
        <v>0</v>
      </c>
      <c r="AH1096" s="2">
        <f t="shared" si="903"/>
        <v>0</v>
      </c>
      <c r="AI1096" s="2">
        <f t="shared" si="906"/>
        <v>0</v>
      </c>
      <c r="AJ1096" s="2">
        <f t="shared" si="882"/>
        <v>0</v>
      </c>
      <c r="AK1096" s="2">
        <v>0.5</v>
      </c>
      <c r="AL1096" s="2">
        <v>0.5</v>
      </c>
      <c r="AM1096" s="2">
        <v>0</v>
      </c>
      <c r="AN1096" s="2">
        <v>0</v>
      </c>
      <c r="AO1096" s="2">
        <v>0</v>
      </c>
      <c r="AP1096" s="2">
        <v>0</v>
      </c>
      <c r="AQ1096" s="2">
        <v>0</v>
      </c>
      <c r="AR1096" s="2">
        <v>0</v>
      </c>
      <c r="AS1096" s="2">
        <v>0</v>
      </c>
      <c r="AT1096" s="2">
        <v>0</v>
      </c>
      <c r="AU1096" s="2">
        <v>0</v>
      </c>
      <c r="AV1096" s="2">
        <v>1</v>
      </c>
      <c r="AW1096" s="2">
        <v>1</v>
      </c>
      <c r="AX1096" s="2"/>
      <c r="AY1096" s="2"/>
      <c r="AZ1096" s="2">
        <v>1</v>
      </c>
      <c r="BA1096" s="2">
        <v>1</v>
      </c>
      <c r="BB1096" s="2">
        <v>1</v>
      </c>
      <c r="BC1096" s="2">
        <v>1</v>
      </c>
      <c r="BD1096" s="2" t="s">
        <v>3</v>
      </c>
      <c r="BE1096" s="2" t="s">
        <v>3</v>
      </c>
      <c r="BF1096" s="2" t="s">
        <v>3</v>
      </c>
      <c r="BG1096" s="2" t="s">
        <v>3</v>
      </c>
      <c r="BH1096" s="2">
        <v>3</v>
      </c>
      <c r="BI1096" s="2">
        <v>1</v>
      </c>
      <c r="BJ1096" s="2" t="s">
        <v>262</v>
      </c>
      <c r="BK1096" s="2"/>
      <c r="BL1096" s="2"/>
      <c r="BM1096" s="2">
        <v>500001</v>
      </c>
      <c r="BN1096" s="2">
        <v>0</v>
      </c>
      <c r="BO1096" s="2" t="s">
        <v>3</v>
      </c>
      <c r="BP1096" s="2">
        <v>0</v>
      </c>
      <c r="BQ1096" s="2">
        <v>8</v>
      </c>
      <c r="BR1096" s="2">
        <v>0</v>
      </c>
      <c r="BS1096" s="2">
        <v>1</v>
      </c>
      <c r="BT1096" s="2">
        <v>1</v>
      </c>
      <c r="BU1096" s="2">
        <v>1</v>
      </c>
      <c r="BV1096" s="2">
        <v>1</v>
      </c>
      <c r="BW1096" s="2">
        <v>1</v>
      </c>
      <c r="BX1096" s="2">
        <v>1</v>
      </c>
      <c r="BY1096" s="2" t="s">
        <v>3</v>
      </c>
      <c r="BZ1096" s="2">
        <v>0</v>
      </c>
      <c r="CA1096" s="2">
        <v>0</v>
      </c>
      <c r="CB1096" s="2" t="s">
        <v>3</v>
      </c>
      <c r="CC1096" s="2"/>
      <c r="CD1096" s="2"/>
      <c r="CE1096" s="2">
        <v>0</v>
      </c>
      <c r="CF1096" s="2">
        <v>0</v>
      </c>
      <c r="CG1096" s="2">
        <v>0</v>
      </c>
      <c r="CH1096" s="2">
        <v>88</v>
      </c>
      <c r="CI1096" s="2">
        <v>6</v>
      </c>
      <c r="CJ1096" s="2">
        <v>0</v>
      </c>
      <c r="CK1096" s="2">
        <v>0</v>
      </c>
      <c r="CL1096" s="2">
        <v>0</v>
      </c>
      <c r="CM1096" s="2">
        <v>0</v>
      </c>
      <c r="CN1096" s="2" t="s">
        <v>3</v>
      </c>
      <c r="CO1096" s="2">
        <v>0</v>
      </c>
      <c r="CP1096" s="2">
        <f t="shared" si="883"/>
        <v>0</v>
      </c>
      <c r="CQ1096" s="2">
        <f t="shared" si="884"/>
        <v>0.5</v>
      </c>
      <c r="CR1096" s="2">
        <f t="shared" si="885"/>
        <v>0</v>
      </c>
      <c r="CS1096" s="2">
        <f t="shared" si="886"/>
        <v>0</v>
      </c>
      <c r="CT1096" s="2">
        <f t="shared" si="887"/>
        <v>0</v>
      </c>
      <c r="CU1096" s="2">
        <f t="shared" si="888"/>
        <v>0</v>
      </c>
      <c r="CV1096" s="2">
        <f t="shared" si="889"/>
        <v>0</v>
      </c>
      <c r="CW1096" s="2">
        <f t="shared" si="890"/>
        <v>0</v>
      </c>
      <c r="CX1096" s="2">
        <f t="shared" si="891"/>
        <v>0</v>
      </c>
      <c r="CY1096" s="2">
        <f>(((S1096+R1096)*AT1096)/100)</f>
        <v>0</v>
      </c>
      <c r="CZ1096" s="2">
        <f>(((S1096+R1096)*AU1096)/100)</f>
        <v>0</v>
      </c>
      <c r="DA1096" s="2"/>
      <c r="DB1096" s="2"/>
      <c r="DC1096" s="2" t="s">
        <v>3</v>
      </c>
      <c r="DD1096" s="2" t="s">
        <v>3</v>
      </c>
      <c r="DE1096" s="2" t="s">
        <v>3</v>
      </c>
      <c r="DF1096" s="2" t="s">
        <v>3</v>
      </c>
      <c r="DG1096" s="2" t="s">
        <v>3</v>
      </c>
      <c r="DH1096" s="2" t="s">
        <v>3</v>
      </c>
      <c r="DI1096" s="2" t="s">
        <v>3</v>
      </c>
      <c r="DJ1096" s="2" t="s">
        <v>3</v>
      </c>
      <c r="DK1096" s="2" t="s">
        <v>3</v>
      </c>
      <c r="DL1096" s="2" t="s">
        <v>3</v>
      </c>
      <c r="DM1096" s="2" t="s">
        <v>3</v>
      </c>
      <c r="DN1096" s="2">
        <v>0</v>
      </c>
      <c r="DO1096" s="2">
        <v>0</v>
      </c>
      <c r="DP1096" s="2">
        <v>1</v>
      </c>
      <c r="DQ1096" s="2">
        <v>1</v>
      </c>
      <c r="DR1096" s="2"/>
      <c r="DS1096" s="2"/>
      <c r="DT1096" s="2"/>
      <c r="DU1096" s="2">
        <v>1010</v>
      </c>
      <c r="DV1096" s="2" t="s">
        <v>261</v>
      </c>
      <c r="DW1096" s="2" t="s">
        <v>62</v>
      </c>
      <c r="DX1096" s="2">
        <v>1</v>
      </c>
      <c r="DY1096" s="2"/>
      <c r="DZ1096" s="2" t="s">
        <v>3</v>
      </c>
      <c r="EA1096" s="2" t="s">
        <v>3</v>
      </c>
      <c r="EB1096" s="2" t="s">
        <v>3</v>
      </c>
      <c r="EC1096" s="2" t="s">
        <v>3</v>
      </c>
      <c r="ED1096" s="2"/>
      <c r="EE1096" s="2">
        <v>54328897</v>
      </c>
      <c r="EF1096" s="2">
        <v>8</v>
      </c>
      <c r="EG1096" s="2" t="s">
        <v>31</v>
      </c>
      <c r="EH1096" s="2">
        <v>0</v>
      </c>
      <c r="EI1096" s="2" t="s">
        <v>3</v>
      </c>
      <c r="EJ1096" s="2">
        <v>1</v>
      </c>
      <c r="EK1096" s="2">
        <v>500001</v>
      </c>
      <c r="EL1096" s="2" t="s">
        <v>32</v>
      </c>
      <c r="EM1096" s="2" t="s">
        <v>33</v>
      </c>
      <c r="EN1096" s="2"/>
      <c r="EO1096" s="2" t="s">
        <v>3</v>
      </c>
      <c r="EP1096" s="2"/>
      <c r="EQ1096" s="2">
        <v>0</v>
      </c>
      <c r="ER1096" s="2">
        <v>0.5</v>
      </c>
      <c r="ES1096" s="2">
        <v>0.5</v>
      </c>
      <c r="ET1096" s="2">
        <v>0</v>
      </c>
      <c r="EU1096" s="2">
        <v>0</v>
      </c>
      <c r="EV1096" s="2">
        <v>0</v>
      </c>
      <c r="EW1096" s="2">
        <v>0</v>
      </c>
      <c r="EX1096" s="2">
        <v>0</v>
      </c>
      <c r="EY1096" s="2"/>
      <c r="EZ1096" s="2"/>
      <c r="FA1096" s="2"/>
      <c r="FB1096" s="2"/>
      <c r="FC1096" s="2"/>
      <c r="FD1096" s="2"/>
      <c r="FE1096" s="2"/>
      <c r="FF1096" s="2"/>
      <c r="FG1096" s="2"/>
      <c r="FH1096" s="2"/>
      <c r="FI1096" s="2"/>
      <c r="FJ1096" s="2"/>
      <c r="FK1096" s="2"/>
      <c r="FL1096" s="2"/>
      <c r="FM1096" s="2"/>
      <c r="FN1096" s="2"/>
      <c r="FO1096" s="2"/>
      <c r="FP1096" s="2"/>
      <c r="FQ1096" s="2">
        <v>0</v>
      </c>
      <c r="FR1096" s="2">
        <f t="shared" si="892"/>
        <v>0</v>
      </c>
      <c r="FS1096" s="2">
        <v>0</v>
      </c>
      <c r="FT1096" s="2"/>
      <c r="FU1096" s="2"/>
      <c r="FV1096" s="2"/>
      <c r="FW1096" s="2"/>
      <c r="FX1096" s="2">
        <v>0</v>
      </c>
      <c r="FY1096" s="2">
        <v>0</v>
      </c>
      <c r="FZ1096" s="2"/>
      <c r="GA1096" s="2" t="s">
        <v>3</v>
      </c>
      <c r="GB1096" s="2"/>
      <c r="GC1096" s="2"/>
      <c r="GD1096" s="2">
        <v>1</v>
      </c>
      <c r="GE1096" s="2"/>
      <c r="GF1096" s="2">
        <v>1780800926</v>
      </c>
      <c r="GG1096" s="2">
        <v>2</v>
      </c>
      <c r="GH1096" s="2">
        <v>1</v>
      </c>
      <c r="GI1096" s="2">
        <v>-2</v>
      </c>
      <c r="GJ1096" s="2">
        <v>0</v>
      </c>
      <c r="GK1096" s="2">
        <v>0</v>
      </c>
      <c r="GL1096" s="2">
        <f t="shared" si="893"/>
        <v>0</v>
      </c>
      <c r="GM1096" s="2">
        <f t="shared" si="894"/>
        <v>0</v>
      </c>
      <c r="GN1096" s="2">
        <f t="shared" si="895"/>
        <v>0</v>
      </c>
      <c r="GO1096" s="2">
        <f t="shared" si="896"/>
        <v>0</v>
      </c>
      <c r="GP1096" s="2">
        <f t="shared" si="897"/>
        <v>0</v>
      </c>
      <c r="GQ1096" s="2"/>
      <c r="GR1096" s="2">
        <v>0</v>
      </c>
      <c r="GS1096" s="2">
        <v>3</v>
      </c>
      <c r="GT1096" s="2">
        <v>0</v>
      </c>
      <c r="GU1096" s="2" t="s">
        <v>3</v>
      </c>
      <c r="GV1096" s="2">
        <f t="shared" si="901"/>
        <v>0</v>
      </c>
      <c r="GW1096" s="2">
        <v>1</v>
      </c>
      <c r="GX1096" s="2">
        <f t="shared" si="899"/>
        <v>0</v>
      </c>
      <c r="GY1096" s="2"/>
      <c r="GZ1096" s="2"/>
      <c r="HA1096" s="2">
        <v>0</v>
      </c>
      <c r="HB1096" s="2">
        <v>0</v>
      </c>
      <c r="HC1096" s="2">
        <f t="shared" si="900"/>
        <v>0</v>
      </c>
      <c r="HD1096" s="2"/>
      <c r="HE1096" s="2" t="s">
        <v>3</v>
      </c>
      <c r="HF1096" s="2" t="s">
        <v>3</v>
      </c>
      <c r="HG1096" s="2"/>
      <c r="HH1096" s="2"/>
      <c r="HI1096" s="2"/>
      <c r="HJ1096" s="2"/>
      <c r="HK1096" s="2"/>
      <c r="HL1096" s="2"/>
      <c r="HM1096" s="2" t="s">
        <v>3</v>
      </c>
      <c r="HN1096" s="2" t="s">
        <v>3</v>
      </c>
      <c r="HO1096" s="2" t="s">
        <v>3</v>
      </c>
      <c r="HP1096" s="2" t="s">
        <v>3</v>
      </c>
      <c r="HQ1096" s="2" t="s">
        <v>3</v>
      </c>
      <c r="HR1096" s="2"/>
      <c r="HS1096" s="2"/>
      <c r="HT1096" s="2"/>
      <c r="HU1096" s="2"/>
      <c r="HV1096" s="2"/>
      <c r="HW1096" s="2"/>
      <c r="HX1096" s="2"/>
      <c r="HY1096" s="2"/>
      <c r="HZ1096" s="2"/>
      <c r="IA1096" s="2"/>
      <c r="IB1096" s="2"/>
      <c r="IC1096" s="2"/>
      <c r="ID1096" s="2"/>
      <c r="IE1096" s="2"/>
      <c r="IF1096" s="2"/>
      <c r="IG1096" s="2"/>
      <c r="IH1096" s="2"/>
      <c r="II1096" s="2"/>
      <c r="IJ1096" s="2"/>
      <c r="IK1096" s="2">
        <v>0</v>
      </c>
      <c r="IL1096" s="2"/>
      <c r="IM1096" s="2"/>
      <c r="IN1096" s="2"/>
      <c r="IO1096" s="2"/>
      <c r="IP1096" s="2"/>
      <c r="IQ1096" s="2"/>
      <c r="IR1096" s="2"/>
      <c r="IS1096" s="2"/>
      <c r="IT1096" s="2"/>
      <c r="IU1096" s="2"/>
    </row>
    <row r="1097" spans="1:255" x14ac:dyDescent="0.2">
      <c r="A1097">
        <v>18</v>
      </c>
      <c r="B1097">
        <v>1</v>
      </c>
      <c r="C1097">
        <v>977</v>
      </c>
      <c r="E1097" t="s">
        <v>555</v>
      </c>
      <c r="F1097" t="s">
        <v>60</v>
      </c>
      <c r="G1097" t="s">
        <v>61</v>
      </c>
      <c r="H1097" t="s">
        <v>261</v>
      </c>
      <c r="I1097">
        <f>I1085*J1097</f>
        <v>0</v>
      </c>
      <c r="J1097">
        <v>800</v>
      </c>
      <c r="K1097">
        <v>800</v>
      </c>
      <c r="L1097">
        <v>13193.6</v>
      </c>
      <c r="M1097">
        <v>0</v>
      </c>
      <c r="N1097">
        <f t="shared" si="863"/>
        <v>13193.6</v>
      </c>
      <c r="O1097">
        <f t="shared" si="864"/>
        <v>0</v>
      </c>
      <c r="P1097">
        <f t="shared" si="865"/>
        <v>0</v>
      </c>
      <c r="Q1097">
        <f t="shared" si="866"/>
        <v>0</v>
      </c>
      <c r="R1097">
        <f t="shared" si="867"/>
        <v>0</v>
      </c>
      <c r="S1097">
        <f t="shared" si="868"/>
        <v>0</v>
      </c>
      <c r="T1097">
        <f t="shared" si="869"/>
        <v>0</v>
      </c>
      <c r="U1097">
        <f t="shared" si="870"/>
        <v>0</v>
      </c>
      <c r="V1097">
        <f t="shared" si="871"/>
        <v>0</v>
      </c>
      <c r="W1097">
        <f t="shared" si="872"/>
        <v>0</v>
      </c>
      <c r="X1097">
        <f t="shared" si="873"/>
        <v>0</v>
      </c>
      <c r="Y1097">
        <f t="shared" si="874"/>
        <v>0</v>
      </c>
      <c r="AA1097">
        <v>69726884</v>
      </c>
      <c r="AB1097">
        <f t="shared" si="875"/>
        <v>0.02</v>
      </c>
      <c r="AC1097">
        <f t="shared" si="907"/>
        <v>0.02</v>
      </c>
      <c r="AD1097">
        <f t="shared" si="904"/>
        <v>0</v>
      </c>
      <c r="AE1097">
        <f t="shared" si="905"/>
        <v>0</v>
      </c>
      <c r="AF1097">
        <f t="shared" si="902"/>
        <v>0</v>
      </c>
      <c r="AG1097">
        <f t="shared" si="879"/>
        <v>0</v>
      </c>
      <c r="AH1097">
        <f t="shared" si="903"/>
        <v>0</v>
      </c>
      <c r="AI1097">
        <f t="shared" si="906"/>
        <v>0</v>
      </c>
      <c r="AJ1097">
        <f t="shared" si="882"/>
        <v>0</v>
      </c>
      <c r="AK1097">
        <v>0.02</v>
      </c>
      <c r="AL1097">
        <v>0.02</v>
      </c>
      <c r="AM1097">
        <v>0</v>
      </c>
      <c r="AN1097">
        <v>0</v>
      </c>
      <c r="AO1097">
        <v>0</v>
      </c>
      <c r="AP1097">
        <v>0</v>
      </c>
      <c r="AQ1097">
        <v>0</v>
      </c>
      <c r="AR1097">
        <v>0</v>
      </c>
      <c r="AS1097">
        <v>0</v>
      </c>
      <c r="AT1097">
        <v>0</v>
      </c>
      <c r="AU1097">
        <v>0</v>
      </c>
      <c r="AV1097">
        <v>1</v>
      </c>
      <c r="AW1097">
        <v>1</v>
      </c>
      <c r="AZ1097">
        <v>1</v>
      </c>
      <c r="BA1097">
        <v>1</v>
      </c>
      <c r="BB1097">
        <v>1</v>
      </c>
      <c r="BC1097">
        <v>7.56</v>
      </c>
      <c r="BD1097" t="s">
        <v>3</v>
      </c>
      <c r="BE1097" t="s">
        <v>3</v>
      </c>
      <c r="BF1097" t="s">
        <v>3</v>
      </c>
      <c r="BG1097" t="s">
        <v>3</v>
      </c>
      <c r="BH1097">
        <v>3</v>
      </c>
      <c r="BI1097">
        <v>1</v>
      </c>
      <c r="BJ1097" t="s">
        <v>262</v>
      </c>
      <c r="BM1097">
        <v>500001</v>
      </c>
      <c r="BN1097">
        <v>0</v>
      </c>
      <c r="BO1097" t="s">
        <v>3</v>
      </c>
      <c r="BP1097">
        <v>0</v>
      </c>
      <c r="BQ1097">
        <v>8</v>
      </c>
      <c r="BR1097">
        <v>0</v>
      </c>
      <c r="BS1097">
        <v>1</v>
      </c>
      <c r="BT1097">
        <v>1</v>
      </c>
      <c r="BU1097">
        <v>1</v>
      </c>
      <c r="BV1097">
        <v>1</v>
      </c>
      <c r="BW1097">
        <v>1</v>
      </c>
      <c r="BX1097">
        <v>1</v>
      </c>
      <c r="BY1097" t="s">
        <v>3</v>
      </c>
      <c r="BZ1097">
        <v>0</v>
      </c>
      <c r="CA1097">
        <v>0</v>
      </c>
      <c r="CB1097" t="s">
        <v>3</v>
      </c>
      <c r="CE1097">
        <v>0</v>
      </c>
      <c r="CF1097">
        <v>0</v>
      </c>
      <c r="CG1097">
        <v>0</v>
      </c>
      <c r="CH1097">
        <v>88</v>
      </c>
      <c r="CI1097">
        <v>6</v>
      </c>
      <c r="CJ1097">
        <v>0</v>
      </c>
      <c r="CK1097">
        <v>0</v>
      </c>
      <c r="CL1097">
        <v>0</v>
      </c>
      <c r="CM1097">
        <v>0</v>
      </c>
      <c r="CN1097" t="s">
        <v>3</v>
      </c>
      <c r="CO1097">
        <v>0</v>
      </c>
      <c r="CP1097">
        <f t="shared" si="883"/>
        <v>0</v>
      </c>
      <c r="CQ1097">
        <f t="shared" si="884"/>
        <v>0.1512</v>
      </c>
      <c r="CR1097">
        <f t="shared" si="885"/>
        <v>0</v>
      </c>
      <c r="CS1097">
        <f t="shared" si="886"/>
        <v>0</v>
      </c>
      <c r="CT1097">
        <f t="shared" si="887"/>
        <v>0</v>
      </c>
      <c r="CU1097">
        <f t="shared" si="888"/>
        <v>0</v>
      </c>
      <c r="CV1097">
        <f t="shared" si="889"/>
        <v>0</v>
      </c>
      <c r="CW1097">
        <f t="shared" si="890"/>
        <v>0</v>
      </c>
      <c r="CX1097">
        <f t="shared" si="891"/>
        <v>0</v>
      </c>
      <c r="CY1097">
        <f>(S1097+R1097)*(BZ1097/100)</f>
        <v>0</v>
      </c>
      <c r="CZ1097">
        <f>(S1097+R1097)*(CA1097/100)</f>
        <v>0</v>
      </c>
      <c r="DC1097" t="s">
        <v>3</v>
      </c>
      <c r="DD1097" t="s">
        <v>3</v>
      </c>
      <c r="DE1097" t="s">
        <v>3</v>
      </c>
      <c r="DF1097" t="s">
        <v>3</v>
      </c>
      <c r="DG1097" t="s">
        <v>3</v>
      </c>
      <c r="DH1097" t="s">
        <v>3</v>
      </c>
      <c r="DI1097" t="s">
        <v>3</v>
      </c>
      <c r="DJ1097" t="s">
        <v>3</v>
      </c>
      <c r="DK1097" t="s">
        <v>3</v>
      </c>
      <c r="DL1097" t="s">
        <v>3</v>
      </c>
      <c r="DM1097" t="s">
        <v>3</v>
      </c>
      <c r="DN1097">
        <v>0</v>
      </c>
      <c r="DO1097">
        <v>0</v>
      </c>
      <c r="DP1097">
        <v>1</v>
      </c>
      <c r="DQ1097">
        <v>1</v>
      </c>
      <c r="DU1097">
        <v>1010</v>
      </c>
      <c r="DV1097" t="s">
        <v>261</v>
      </c>
      <c r="DW1097" t="s">
        <v>62</v>
      </c>
      <c r="DX1097">
        <v>1</v>
      </c>
      <c r="DZ1097" t="s">
        <v>3</v>
      </c>
      <c r="EA1097" t="s">
        <v>3</v>
      </c>
      <c r="EB1097" t="s">
        <v>3</v>
      </c>
      <c r="EC1097" t="s">
        <v>3</v>
      </c>
      <c r="EE1097">
        <v>54328897</v>
      </c>
      <c r="EF1097">
        <v>8</v>
      </c>
      <c r="EG1097" t="s">
        <v>31</v>
      </c>
      <c r="EH1097">
        <v>0</v>
      </c>
      <c r="EI1097" t="s">
        <v>3</v>
      </c>
      <c r="EJ1097">
        <v>1</v>
      </c>
      <c r="EK1097">
        <v>500001</v>
      </c>
      <c r="EL1097" t="s">
        <v>32</v>
      </c>
      <c r="EM1097" t="s">
        <v>33</v>
      </c>
      <c r="EO1097" t="s">
        <v>3</v>
      </c>
      <c r="EQ1097">
        <v>0</v>
      </c>
      <c r="ER1097">
        <v>0.14000000000000001</v>
      </c>
      <c r="ES1097">
        <v>0.02</v>
      </c>
      <c r="ET1097">
        <v>0</v>
      </c>
      <c r="EU1097">
        <v>0</v>
      </c>
      <c r="EV1097">
        <v>0</v>
      </c>
      <c r="EW1097">
        <v>0</v>
      </c>
      <c r="EX1097">
        <v>0</v>
      </c>
      <c r="EZ1097">
        <v>5</v>
      </c>
      <c r="FC1097">
        <v>0</v>
      </c>
      <c r="FD1097">
        <v>18</v>
      </c>
      <c r="FF1097">
        <v>0.14000000000000001</v>
      </c>
      <c r="FQ1097">
        <v>0</v>
      </c>
      <c r="FR1097">
        <f t="shared" si="892"/>
        <v>0</v>
      </c>
      <c r="FS1097">
        <v>0</v>
      </c>
      <c r="FX1097">
        <v>0</v>
      </c>
      <c r="FY1097">
        <v>0</v>
      </c>
      <c r="GA1097" t="s">
        <v>64</v>
      </c>
      <c r="GD1097">
        <v>1</v>
      </c>
      <c r="GF1097">
        <v>1780800926</v>
      </c>
      <c r="GG1097">
        <v>2</v>
      </c>
      <c r="GH1097">
        <v>3</v>
      </c>
      <c r="GI1097">
        <v>5</v>
      </c>
      <c r="GJ1097">
        <v>0</v>
      </c>
      <c r="GK1097">
        <v>0</v>
      </c>
      <c r="GL1097">
        <f t="shared" si="893"/>
        <v>0</v>
      </c>
      <c r="GM1097">
        <f t="shared" si="894"/>
        <v>0</v>
      </c>
      <c r="GN1097">
        <f t="shared" si="895"/>
        <v>0</v>
      </c>
      <c r="GO1097">
        <f t="shared" si="896"/>
        <v>0</v>
      </c>
      <c r="GP1097">
        <f t="shared" si="897"/>
        <v>0</v>
      </c>
      <c r="GR1097">
        <v>1</v>
      </c>
      <c r="GS1097">
        <v>1</v>
      </c>
      <c r="GT1097">
        <v>0</v>
      </c>
      <c r="GU1097" t="s">
        <v>3</v>
      </c>
      <c r="GV1097">
        <f t="shared" si="901"/>
        <v>0</v>
      </c>
      <c r="GW1097">
        <v>1</v>
      </c>
      <c r="GX1097">
        <f t="shared" si="899"/>
        <v>0</v>
      </c>
      <c r="HA1097">
        <v>0</v>
      </c>
      <c r="HB1097">
        <v>0</v>
      </c>
      <c r="HC1097">
        <f t="shared" si="900"/>
        <v>0</v>
      </c>
      <c r="HE1097" t="s">
        <v>35</v>
      </c>
      <c r="HF1097" t="s">
        <v>36</v>
      </c>
      <c r="HM1097" t="s">
        <v>3</v>
      </c>
      <c r="HN1097" t="s">
        <v>3</v>
      </c>
      <c r="HO1097" t="s">
        <v>3</v>
      </c>
      <c r="HP1097" t="s">
        <v>3</v>
      </c>
      <c r="HQ1097" t="s">
        <v>3</v>
      </c>
      <c r="IK1097">
        <v>0</v>
      </c>
    </row>
    <row r="1099" spans="1:255" x14ac:dyDescent="0.2">
      <c r="A1099" s="3">
        <v>51</v>
      </c>
      <c r="B1099" s="3">
        <f>B1058</f>
        <v>1</v>
      </c>
      <c r="C1099" s="3">
        <f>A1058</f>
        <v>5</v>
      </c>
      <c r="D1099" s="3">
        <f>ROW(A1058)</f>
        <v>1058</v>
      </c>
      <c r="E1099" s="3"/>
      <c r="F1099" s="3" t="str">
        <f>IF(F1058&lt;&gt;"",F1058,"")</f>
        <v>Новый подраздел</v>
      </c>
      <c r="G1099" s="3" t="str">
        <f>IF(G1058&lt;&gt;"",G1058,"")</f>
        <v>Тамбуры, поэтажные коридоры, лифтовые холлы</v>
      </c>
      <c r="H1099" s="3">
        <v>0</v>
      </c>
      <c r="I1099" s="3"/>
      <c r="J1099" s="3"/>
      <c r="K1099" s="3"/>
      <c r="L1099" s="3"/>
      <c r="M1099" s="3"/>
      <c r="N1099" s="3"/>
      <c r="O1099" s="3">
        <f t="shared" ref="O1099:T1099" si="908">ROUND(AB1099,0)</f>
        <v>79598</v>
      </c>
      <c r="P1099" s="3">
        <f t="shared" si="908"/>
        <v>68445</v>
      </c>
      <c r="Q1099" s="3">
        <f t="shared" si="908"/>
        <v>1729</v>
      </c>
      <c r="R1099" s="3">
        <f t="shared" si="908"/>
        <v>361</v>
      </c>
      <c r="S1099" s="3">
        <f t="shared" si="908"/>
        <v>9424</v>
      </c>
      <c r="T1099" s="3">
        <f t="shared" si="908"/>
        <v>0</v>
      </c>
      <c r="U1099" s="3">
        <f>AH1099</f>
        <v>1075.2416000000001</v>
      </c>
      <c r="V1099" s="3">
        <f>AI1099</f>
        <v>28.786785999999999</v>
      </c>
      <c r="W1099" s="3">
        <f>ROUND(AJ1099,0)</f>
        <v>10</v>
      </c>
      <c r="X1099" s="3">
        <f>ROUND(AK1099,0)</f>
        <v>12143</v>
      </c>
      <c r="Y1099" s="3">
        <f>ROUND(AL1099,0)</f>
        <v>7423</v>
      </c>
      <c r="Z1099" s="3"/>
      <c r="AA1099" s="3"/>
      <c r="AB1099" s="3">
        <f>ROUND(SUMIF(AA1062:AA1097,"=69726971",O1062:O1097),0)</f>
        <v>79598</v>
      </c>
      <c r="AC1099" s="3">
        <f>ROUND(SUMIF(AA1062:AA1097,"=69726971",P1062:P1097),0)</f>
        <v>68445</v>
      </c>
      <c r="AD1099" s="3">
        <f>ROUND(SUMIF(AA1062:AA1097,"=69726971",Q1062:Q1097),0)</f>
        <v>1729</v>
      </c>
      <c r="AE1099" s="3">
        <f>ROUND(SUMIF(AA1062:AA1097,"=69726971",R1062:R1097),0)</f>
        <v>361</v>
      </c>
      <c r="AF1099" s="3">
        <f>ROUND(SUMIF(AA1062:AA1097,"=69726971",S1062:S1097),0)</f>
        <v>9424</v>
      </c>
      <c r="AG1099" s="3">
        <f>ROUND(SUMIF(AA1062:AA1097,"=69726971",T1062:T1097),0)</f>
        <v>0</v>
      </c>
      <c r="AH1099" s="3">
        <f>SUMIF(AA1062:AA1097,"=69726971",U1062:U1097)</f>
        <v>1075.2416000000001</v>
      </c>
      <c r="AI1099" s="3">
        <f>SUMIF(AA1062:AA1097,"=69726971",V1062:V1097)</f>
        <v>28.786785999999999</v>
      </c>
      <c r="AJ1099" s="3">
        <f>ROUND(SUMIF(AA1062:AA1097,"=69726971",W1062:W1097),0)</f>
        <v>10</v>
      </c>
      <c r="AK1099" s="3">
        <f>ROUND(SUMIF(AA1062:AA1097,"=69726971",X1062:X1097),0)</f>
        <v>12143</v>
      </c>
      <c r="AL1099" s="3">
        <f>ROUND(SUMIF(AA1062:AA1097,"=69726971",Y1062:Y1097),0)</f>
        <v>7423</v>
      </c>
      <c r="AM1099" s="3"/>
      <c r="AN1099" s="3"/>
      <c r="AO1099" s="3">
        <f t="shared" ref="AO1099:BD1099" si="909">ROUND(BX1099,0)</f>
        <v>0</v>
      </c>
      <c r="AP1099" s="3">
        <f t="shared" si="909"/>
        <v>0</v>
      </c>
      <c r="AQ1099" s="3">
        <f t="shared" si="909"/>
        <v>0</v>
      </c>
      <c r="AR1099" s="3">
        <f t="shared" si="909"/>
        <v>99164</v>
      </c>
      <c r="AS1099" s="3">
        <f t="shared" si="909"/>
        <v>99164</v>
      </c>
      <c r="AT1099" s="3">
        <f t="shared" si="909"/>
        <v>0</v>
      </c>
      <c r="AU1099" s="3">
        <f t="shared" si="909"/>
        <v>0</v>
      </c>
      <c r="AV1099" s="3">
        <f t="shared" si="909"/>
        <v>68445</v>
      </c>
      <c r="AW1099" s="3">
        <f t="shared" si="909"/>
        <v>68445</v>
      </c>
      <c r="AX1099" s="3">
        <f t="shared" si="909"/>
        <v>0</v>
      </c>
      <c r="AY1099" s="3">
        <f t="shared" si="909"/>
        <v>68445</v>
      </c>
      <c r="AZ1099" s="3">
        <f t="shared" si="909"/>
        <v>0</v>
      </c>
      <c r="BA1099" s="3">
        <f t="shared" si="909"/>
        <v>0</v>
      </c>
      <c r="BB1099" s="3">
        <f t="shared" si="909"/>
        <v>0</v>
      </c>
      <c r="BC1099" s="3">
        <f t="shared" si="909"/>
        <v>0</v>
      </c>
      <c r="BD1099" s="3">
        <f t="shared" si="909"/>
        <v>0</v>
      </c>
      <c r="BE1099" s="3"/>
      <c r="BF1099" s="3"/>
      <c r="BG1099" s="3"/>
      <c r="BH1099" s="3"/>
      <c r="BI1099" s="3"/>
      <c r="BJ1099" s="3"/>
      <c r="BK1099" s="3"/>
      <c r="BL1099" s="3"/>
      <c r="BM1099" s="3"/>
      <c r="BN1099" s="3"/>
      <c r="BO1099" s="3"/>
      <c r="BP1099" s="3"/>
      <c r="BQ1099" s="3"/>
      <c r="BR1099" s="3"/>
      <c r="BS1099" s="3"/>
      <c r="BT1099" s="3"/>
      <c r="BU1099" s="3"/>
      <c r="BV1099" s="3"/>
      <c r="BW1099" s="3"/>
      <c r="BX1099" s="3">
        <f>ROUND(SUMIF(AA1062:AA1097,"=69726971",FQ1062:FQ1097),0)</f>
        <v>0</v>
      </c>
      <c r="BY1099" s="3">
        <f>ROUND(SUMIF(AA1062:AA1097,"=69726971",FR1062:FR1097),0)</f>
        <v>0</v>
      </c>
      <c r="BZ1099" s="3">
        <f>ROUND(SUMIF(AA1062:AA1097,"=69726971",GL1062:GL1097),0)</f>
        <v>0</v>
      </c>
      <c r="CA1099" s="3">
        <f>ROUND(SUMIF(AA1062:AA1097,"=69726971",GM1062:GM1097),0)</f>
        <v>99164</v>
      </c>
      <c r="CB1099" s="3">
        <f>ROUND(SUMIF(AA1062:AA1097,"=69726971",GN1062:GN1097),0)</f>
        <v>99164</v>
      </c>
      <c r="CC1099" s="3">
        <f>ROUND(SUMIF(AA1062:AA1097,"=69726971",GO1062:GO1097),0)</f>
        <v>0</v>
      </c>
      <c r="CD1099" s="3">
        <f>ROUND(SUMIF(AA1062:AA1097,"=69726971",GP1062:GP1097),0)</f>
        <v>0</v>
      </c>
      <c r="CE1099" s="3">
        <f>AC1099-BX1099</f>
        <v>68445</v>
      </c>
      <c r="CF1099" s="3">
        <f>AC1099-BY1099</f>
        <v>68445</v>
      </c>
      <c r="CG1099" s="3">
        <f>BX1099-BZ1099</f>
        <v>0</v>
      </c>
      <c r="CH1099" s="3">
        <f>AC1099-BX1099-BY1099+BZ1099</f>
        <v>68445</v>
      </c>
      <c r="CI1099" s="3">
        <f>BY1099-BZ1099</f>
        <v>0</v>
      </c>
      <c r="CJ1099" s="3">
        <f>ROUND(SUMIF(AA1062:AA1097,"=69726971",GX1062:GX1097),0)</f>
        <v>0</v>
      </c>
      <c r="CK1099" s="3">
        <f>ROUND(SUMIF(AA1062:AA1097,"=69726971",GY1062:GY1097),0)</f>
        <v>0</v>
      </c>
      <c r="CL1099" s="3">
        <f>ROUND(SUMIF(AA1062:AA1097,"=69726971",GZ1062:GZ1097),0)</f>
        <v>0</v>
      </c>
      <c r="CM1099" s="3">
        <f>ROUND(SUMIF(AA1062:AA1097,"=69726971",HD1062:HD1097),0)</f>
        <v>0</v>
      </c>
      <c r="CN1099" s="3"/>
      <c r="CO1099" s="3"/>
      <c r="CP1099" s="3"/>
      <c r="CQ1099" s="3"/>
      <c r="CR1099" s="3"/>
      <c r="CS1099" s="3"/>
      <c r="CT1099" s="3"/>
      <c r="CU1099" s="3"/>
      <c r="CV1099" s="3"/>
      <c r="CW1099" s="3"/>
      <c r="CX1099" s="3"/>
      <c r="CY1099" s="3"/>
      <c r="CZ1099" s="3"/>
      <c r="DA1099" s="3"/>
      <c r="DB1099" s="3"/>
      <c r="DC1099" s="3"/>
      <c r="DD1099" s="3"/>
      <c r="DE1099" s="3"/>
      <c r="DF1099" s="3"/>
      <c r="DG1099" s="4">
        <f t="shared" ref="DG1099:DL1099" si="910">ROUND(DT1099,0)</f>
        <v>552163</v>
      </c>
      <c r="DH1099" s="4">
        <f t="shared" si="910"/>
        <v>299390</v>
      </c>
      <c r="DI1099" s="4">
        <f t="shared" si="910"/>
        <v>13683</v>
      </c>
      <c r="DJ1099" s="4">
        <f t="shared" si="910"/>
        <v>7168</v>
      </c>
      <c r="DK1099" s="4">
        <f t="shared" si="910"/>
        <v>239090</v>
      </c>
      <c r="DL1099" s="4">
        <f t="shared" si="910"/>
        <v>0</v>
      </c>
      <c r="DM1099" s="4" t="e">
        <f>DZ1099</f>
        <v>#REF!</v>
      </c>
      <c r="DN1099" s="4">
        <f>EA1099</f>
        <v>28.786785999999999</v>
      </c>
      <c r="DO1099" s="4">
        <f>ROUND(EB1099,0)</f>
        <v>10</v>
      </c>
      <c r="DP1099" s="4" t="e">
        <f>ROUND(EC1099,0)</f>
        <v>#REF!</v>
      </c>
      <c r="DQ1099" s="4" t="e">
        <f>ROUND(ED1099,0)</f>
        <v>#REF!</v>
      </c>
      <c r="DR1099" s="4"/>
      <c r="DS1099" s="4"/>
      <c r="DT1099" s="4">
        <f>ROUND(SUMIF(AA1062:AA1097,"=69726884",O1062:O1097),0)</f>
        <v>552163</v>
      </c>
      <c r="DU1099" s="4">
        <f>ROUND(SUMIF(AA1062:AA1097,"=69726884",P1062:P1097),0)</f>
        <v>299390</v>
      </c>
      <c r="DV1099" s="4">
        <f>ROUND(SUMIF(AA1062:AA1097,"=69726884",Q1062:Q1097),0)</f>
        <v>13683</v>
      </c>
      <c r="DW1099" s="4">
        <f>ROUND(SUMIF(AA1062:AA1097,"=69726884",R1062:R1097),0)</f>
        <v>7168</v>
      </c>
      <c r="DX1099" s="4">
        <f>ROUND(SUMIF(AA1062:AA1097,"=69726884",S1062:S1097),0)</f>
        <v>239090</v>
      </c>
      <c r="DY1099" s="4">
        <f>ROUND(SUMIF(AA1062:AA1097,"=69726884",T1062:T1097),0)</f>
        <v>0</v>
      </c>
      <c r="DZ1099" s="4" t="e">
        <f>SUMIF(AA1062:AA1097,"=69726884",U1062:U1097)</f>
        <v>#REF!</v>
      </c>
      <c r="EA1099" s="4">
        <f>SUMIF(AA1062:AA1097,"=69726884",V1062:V1097)</f>
        <v>28.786785999999999</v>
      </c>
      <c r="EB1099" s="4">
        <f>ROUND(SUMIF(AA1062:AA1097,"=69726884",W1062:W1097),0)</f>
        <v>10</v>
      </c>
      <c r="EC1099" s="4" t="e">
        <f>ROUND(SUMIF(AA1062:AA1097,"=69726884",X1062:X1097),0)</f>
        <v>#REF!</v>
      </c>
      <c r="ED1099" s="4" t="e">
        <f>ROUND(SUMIF(AA1062:AA1097,"=69726884",Y1062:Y1097),0)</f>
        <v>#REF!</v>
      </c>
      <c r="EE1099" s="4"/>
      <c r="EF1099" s="4"/>
      <c r="EG1099" s="4">
        <f t="shared" ref="EG1099:EV1099" si="911">ROUND(FP1099,0)</f>
        <v>0</v>
      </c>
      <c r="EH1099" s="4">
        <f t="shared" si="911"/>
        <v>0</v>
      </c>
      <c r="EI1099" s="4">
        <f t="shared" si="911"/>
        <v>0</v>
      </c>
      <c r="EJ1099" s="4" t="e">
        <f t="shared" si="911"/>
        <v>#REF!</v>
      </c>
      <c r="EK1099" s="4" t="e">
        <f t="shared" si="911"/>
        <v>#REF!</v>
      </c>
      <c r="EL1099" s="4">
        <f t="shared" si="911"/>
        <v>0</v>
      </c>
      <c r="EM1099" s="4">
        <f t="shared" si="911"/>
        <v>0</v>
      </c>
      <c r="EN1099" s="4">
        <f t="shared" si="911"/>
        <v>299390</v>
      </c>
      <c r="EO1099" s="4">
        <f t="shared" si="911"/>
        <v>299390</v>
      </c>
      <c r="EP1099" s="4">
        <f t="shared" si="911"/>
        <v>0</v>
      </c>
      <c r="EQ1099" s="4">
        <f t="shared" si="911"/>
        <v>299390</v>
      </c>
      <c r="ER1099" s="4">
        <f t="shared" si="911"/>
        <v>0</v>
      </c>
      <c r="ES1099" s="4">
        <f t="shared" si="911"/>
        <v>0</v>
      </c>
      <c r="ET1099" s="4">
        <f t="shared" si="911"/>
        <v>0</v>
      </c>
      <c r="EU1099" s="4">
        <f t="shared" si="911"/>
        <v>0</v>
      </c>
      <c r="EV1099" s="4">
        <f t="shared" si="911"/>
        <v>0</v>
      </c>
      <c r="EW1099" s="4"/>
      <c r="EX1099" s="4"/>
      <c r="EY1099" s="4"/>
      <c r="EZ1099" s="4"/>
      <c r="FA1099" s="4"/>
      <c r="FB1099" s="4"/>
      <c r="FC1099" s="4"/>
      <c r="FD1099" s="4"/>
      <c r="FE1099" s="4"/>
      <c r="FF1099" s="4"/>
      <c r="FG1099" s="4"/>
      <c r="FH1099" s="4"/>
      <c r="FI1099" s="4"/>
      <c r="FJ1099" s="4"/>
      <c r="FK1099" s="4"/>
      <c r="FL1099" s="4"/>
      <c r="FM1099" s="4"/>
      <c r="FN1099" s="4"/>
      <c r="FO1099" s="4"/>
      <c r="FP1099" s="4">
        <f>ROUND(SUMIF(AA1062:AA1097,"=69726884",FQ1062:FQ1097),0)</f>
        <v>0</v>
      </c>
      <c r="FQ1099" s="4">
        <f>ROUND(SUMIF(AA1062:AA1097,"=69726884",FR1062:FR1097),0)</f>
        <v>0</v>
      </c>
      <c r="FR1099" s="4">
        <f>ROUND(SUMIF(AA1062:AA1097,"=69726884",GL1062:GL1097),0)</f>
        <v>0</v>
      </c>
      <c r="FS1099" s="4" t="e">
        <f>ROUND(SUMIF(AA1062:AA1097,"=69726884",GM1062:GM1097),0)</f>
        <v>#REF!</v>
      </c>
      <c r="FT1099" s="4" t="e">
        <f>ROUND(SUMIF(AA1062:AA1097,"=69726884",GN1062:GN1097),0)</f>
        <v>#REF!</v>
      </c>
      <c r="FU1099" s="4">
        <f>ROUND(SUMIF(AA1062:AA1097,"=69726884",GO1062:GO1097),0)</f>
        <v>0</v>
      </c>
      <c r="FV1099" s="4">
        <f>ROUND(SUMIF(AA1062:AA1097,"=69726884",GP1062:GP1097),0)</f>
        <v>0</v>
      </c>
      <c r="FW1099" s="4">
        <f>DU1099-FP1099</f>
        <v>299390</v>
      </c>
      <c r="FX1099" s="4">
        <f>DU1099-FQ1099</f>
        <v>299390</v>
      </c>
      <c r="FY1099" s="4">
        <f>FP1099-FR1099</f>
        <v>0</v>
      </c>
      <c r="FZ1099" s="4">
        <f>DU1099-FP1099-FQ1099+FR1099</f>
        <v>299390</v>
      </c>
      <c r="GA1099" s="4">
        <f>FQ1099-FR1099</f>
        <v>0</v>
      </c>
      <c r="GB1099" s="4">
        <f>ROUND(SUMIF(AA1062:AA1097,"=69726884",GX1062:GX1097),0)</f>
        <v>0</v>
      </c>
      <c r="GC1099" s="4">
        <f>ROUND(SUMIF(AA1062:AA1097,"=69726884",GY1062:GY1097),0)</f>
        <v>0</v>
      </c>
      <c r="GD1099" s="4">
        <f>ROUND(SUMIF(AA1062:AA1097,"=69726884",GZ1062:GZ1097),0)</f>
        <v>0</v>
      </c>
      <c r="GE1099" s="4">
        <f>ROUND(SUMIF(AA1062:AA1097,"=69726884",HD1062:HD1097),0)</f>
        <v>0</v>
      </c>
      <c r="GF1099" s="4"/>
      <c r="GG1099" s="4"/>
      <c r="GH1099" s="4"/>
      <c r="GI1099" s="4"/>
      <c r="GJ1099" s="4"/>
      <c r="GK1099" s="4"/>
      <c r="GL1099" s="4"/>
      <c r="GM1099" s="4"/>
      <c r="GN1099" s="4"/>
      <c r="GO1099" s="4"/>
      <c r="GP1099" s="4"/>
      <c r="GQ1099" s="4"/>
      <c r="GR1099" s="4"/>
      <c r="GS1099" s="4"/>
      <c r="GT1099" s="4"/>
      <c r="GU1099" s="4"/>
      <c r="GV1099" s="4"/>
      <c r="GW1099" s="4"/>
      <c r="GX1099" s="4">
        <v>0</v>
      </c>
    </row>
    <row r="1101" spans="1:255" x14ac:dyDescent="0.2">
      <c r="A1101" s="5">
        <v>50</v>
      </c>
      <c r="B1101" s="5">
        <v>0</v>
      </c>
      <c r="C1101" s="5">
        <v>0</v>
      </c>
      <c r="D1101" s="5">
        <v>1</v>
      </c>
      <c r="E1101" s="5">
        <v>201</v>
      </c>
      <c r="F1101" s="5">
        <f>ROUND(Source!O1099,O1101)</f>
        <v>79598</v>
      </c>
      <c r="G1101" s="5" t="s">
        <v>86</v>
      </c>
      <c r="H1101" s="5" t="s">
        <v>87</v>
      </c>
      <c r="I1101" s="5"/>
      <c r="J1101" s="5"/>
      <c r="K1101" s="5">
        <v>201</v>
      </c>
      <c r="L1101" s="5">
        <v>1</v>
      </c>
      <c r="M1101" s="5">
        <v>3</v>
      </c>
      <c r="N1101" s="5" t="s">
        <v>3</v>
      </c>
      <c r="O1101" s="5">
        <v>0</v>
      </c>
      <c r="P1101" s="5">
        <f>ROUND(Source!DG1099,O1101)</f>
        <v>552163</v>
      </c>
      <c r="Q1101" s="5"/>
      <c r="R1101" s="5"/>
      <c r="S1101" s="5"/>
      <c r="T1101" s="5"/>
      <c r="U1101" s="5"/>
      <c r="V1101" s="5"/>
      <c r="W1101" s="5">
        <v>79598</v>
      </c>
      <c r="X1101" s="5">
        <v>1</v>
      </c>
      <c r="Y1101" s="5">
        <v>79598</v>
      </c>
      <c r="Z1101" s="5">
        <v>552163</v>
      </c>
      <c r="AA1101" s="5">
        <v>1</v>
      </c>
      <c r="AB1101" s="5">
        <v>552163</v>
      </c>
    </row>
    <row r="1102" spans="1:255" x14ac:dyDescent="0.2">
      <c r="A1102" s="5">
        <v>50</v>
      </c>
      <c r="B1102" s="5">
        <v>0</v>
      </c>
      <c r="C1102" s="5">
        <v>0</v>
      </c>
      <c r="D1102" s="5">
        <v>1</v>
      </c>
      <c r="E1102" s="5">
        <v>202</v>
      </c>
      <c r="F1102" s="5">
        <f>ROUND(Source!P1099,O1102)</f>
        <v>68445</v>
      </c>
      <c r="G1102" s="5" t="s">
        <v>88</v>
      </c>
      <c r="H1102" s="5" t="s">
        <v>89</v>
      </c>
      <c r="I1102" s="5"/>
      <c r="J1102" s="5"/>
      <c r="K1102" s="5">
        <v>202</v>
      </c>
      <c r="L1102" s="5">
        <v>2</v>
      </c>
      <c r="M1102" s="5">
        <v>3</v>
      </c>
      <c r="N1102" s="5" t="s">
        <v>3</v>
      </c>
      <c r="O1102" s="5">
        <v>0</v>
      </c>
      <c r="P1102" s="5">
        <f>ROUND(Source!DH1099,O1102)</f>
        <v>299390</v>
      </c>
      <c r="Q1102" s="5"/>
      <c r="R1102" s="5"/>
      <c r="S1102" s="5"/>
      <c r="T1102" s="5"/>
      <c r="U1102" s="5"/>
      <c r="V1102" s="5"/>
      <c r="W1102" s="5">
        <v>68445</v>
      </c>
      <c r="X1102" s="5">
        <v>1</v>
      </c>
      <c r="Y1102" s="5">
        <v>68445</v>
      </c>
      <c r="Z1102" s="5">
        <v>299390</v>
      </c>
      <c r="AA1102" s="5">
        <v>1</v>
      </c>
      <c r="AB1102" s="5">
        <v>299390</v>
      </c>
    </row>
    <row r="1103" spans="1:255" x14ac:dyDescent="0.2">
      <c r="A1103" s="5">
        <v>50</v>
      </c>
      <c r="B1103" s="5">
        <v>0</v>
      </c>
      <c r="C1103" s="5">
        <v>0</v>
      </c>
      <c r="D1103" s="5">
        <v>1</v>
      </c>
      <c r="E1103" s="5">
        <v>222</v>
      </c>
      <c r="F1103" s="5">
        <f>ROUND(Source!AO1099,O1103)</f>
        <v>0</v>
      </c>
      <c r="G1103" s="5" t="s">
        <v>90</v>
      </c>
      <c r="H1103" s="5" t="s">
        <v>91</v>
      </c>
      <c r="I1103" s="5"/>
      <c r="J1103" s="5"/>
      <c r="K1103" s="5">
        <v>222</v>
      </c>
      <c r="L1103" s="5">
        <v>3</v>
      </c>
      <c r="M1103" s="5">
        <v>3</v>
      </c>
      <c r="N1103" s="5" t="s">
        <v>3</v>
      </c>
      <c r="O1103" s="5">
        <v>0</v>
      </c>
      <c r="P1103" s="5">
        <f>ROUND(Source!EG1099,O1103)</f>
        <v>0</v>
      </c>
      <c r="Q1103" s="5"/>
      <c r="R1103" s="5"/>
      <c r="S1103" s="5"/>
      <c r="T1103" s="5"/>
      <c r="U1103" s="5"/>
      <c r="V1103" s="5"/>
      <c r="W1103" s="5">
        <v>0</v>
      </c>
      <c r="X1103" s="5">
        <v>1</v>
      </c>
      <c r="Y1103" s="5">
        <v>0</v>
      </c>
      <c r="Z1103" s="5">
        <v>0</v>
      </c>
      <c r="AA1103" s="5">
        <v>1</v>
      </c>
      <c r="AB1103" s="5">
        <v>0</v>
      </c>
    </row>
    <row r="1104" spans="1:255" x14ac:dyDescent="0.2">
      <c r="A1104" s="5">
        <v>50</v>
      </c>
      <c r="B1104" s="5">
        <v>0</v>
      </c>
      <c r="C1104" s="5">
        <v>0</v>
      </c>
      <c r="D1104" s="5">
        <v>1</v>
      </c>
      <c r="E1104" s="5">
        <v>225</v>
      </c>
      <c r="F1104" s="5">
        <f>ROUND(Source!AV1099,O1104)</f>
        <v>68445</v>
      </c>
      <c r="G1104" s="5" t="s">
        <v>92</v>
      </c>
      <c r="H1104" s="5" t="s">
        <v>93</v>
      </c>
      <c r="I1104" s="5"/>
      <c r="J1104" s="5"/>
      <c r="K1104" s="5">
        <v>225</v>
      </c>
      <c r="L1104" s="5">
        <v>4</v>
      </c>
      <c r="M1104" s="5">
        <v>3</v>
      </c>
      <c r="N1104" s="5" t="s">
        <v>3</v>
      </c>
      <c r="O1104" s="5">
        <v>0</v>
      </c>
      <c r="P1104" s="5">
        <f>ROUND(Source!EN1099,O1104)</f>
        <v>299390</v>
      </c>
      <c r="Q1104" s="5"/>
      <c r="R1104" s="5"/>
      <c r="S1104" s="5"/>
      <c r="T1104" s="5"/>
      <c r="U1104" s="5"/>
      <c r="V1104" s="5"/>
      <c r="W1104" s="5">
        <v>68445</v>
      </c>
      <c r="X1104" s="5">
        <v>1</v>
      </c>
      <c r="Y1104" s="5">
        <v>68445</v>
      </c>
      <c r="Z1104" s="5">
        <v>299390</v>
      </c>
      <c r="AA1104" s="5">
        <v>1</v>
      </c>
      <c r="AB1104" s="5">
        <v>299390</v>
      </c>
    </row>
    <row r="1105" spans="1:28" x14ac:dyDescent="0.2">
      <c r="A1105" s="5">
        <v>50</v>
      </c>
      <c r="B1105" s="5">
        <v>0</v>
      </c>
      <c r="C1105" s="5">
        <v>0</v>
      </c>
      <c r="D1105" s="5">
        <v>1</v>
      </c>
      <c r="E1105" s="5">
        <v>226</v>
      </c>
      <c r="F1105" s="5">
        <f>ROUND(Source!AW1099,O1105)</f>
        <v>68445</v>
      </c>
      <c r="G1105" s="5" t="s">
        <v>94</v>
      </c>
      <c r="H1105" s="5" t="s">
        <v>95</v>
      </c>
      <c r="I1105" s="5"/>
      <c r="J1105" s="5"/>
      <c r="K1105" s="5">
        <v>226</v>
      </c>
      <c r="L1105" s="5">
        <v>5</v>
      </c>
      <c r="M1105" s="5">
        <v>3</v>
      </c>
      <c r="N1105" s="5" t="s">
        <v>3</v>
      </c>
      <c r="O1105" s="5">
        <v>0</v>
      </c>
      <c r="P1105" s="5">
        <f>ROUND(Source!EO1099,O1105)</f>
        <v>299390</v>
      </c>
      <c r="Q1105" s="5"/>
      <c r="R1105" s="5"/>
      <c r="S1105" s="5"/>
      <c r="T1105" s="5"/>
      <c r="U1105" s="5"/>
      <c r="V1105" s="5"/>
      <c r="W1105" s="5">
        <v>68445</v>
      </c>
      <c r="X1105" s="5">
        <v>1</v>
      </c>
      <c r="Y1105" s="5">
        <v>68445</v>
      </c>
      <c r="Z1105" s="5">
        <v>299390</v>
      </c>
      <c r="AA1105" s="5">
        <v>1</v>
      </c>
      <c r="AB1105" s="5">
        <v>299390</v>
      </c>
    </row>
    <row r="1106" spans="1:28" x14ac:dyDescent="0.2">
      <c r="A1106" s="5">
        <v>50</v>
      </c>
      <c r="B1106" s="5">
        <v>0</v>
      </c>
      <c r="C1106" s="5">
        <v>0</v>
      </c>
      <c r="D1106" s="5">
        <v>1</v>
      </c>
      <c r="E1106" s="5">
        <v>227</v>
      </c>
      <c r="F1106" s="5">
        <f>ROUND(Source!AX1099,O1106)</f>
        <v>0</v>
      </c>
      <c r="G1106" s="5" t="s">
        <v>96</v>
      </c>
      <c r="H1106" s="5" t="s">
        <v>97</v>
      </c>
      <c r="I1106" s="5"/>
      <c r="J1106" s="5"/>
      <c r="K1106" s="5">
        <v>227</v>
      </c>
      <c r="L1106" s="5">
        <v>6</v>
      </c>
      <c r="M1106" s="5">
        <v>3</v>
      </c>
      <c r="N1106" s="5" t="s">
        <v>3</v>
      </c>
      <c r="O1106" s="5">
        <v>0</v>
      </c>
      <c r="P1106" s="5">
        <f>ROUND(Source!EP1099,O1106)</f>
        <v>0</v>
      </c>
      <c r="Q1106" s="5"/>
      <c r="R1106" s="5"/>
      <c r="S1106" s="5"/>
      <c r="T1106" s="5"/>
      <c r="U1106" s="5"/>
      <c r="V1106" s="5"/>
      <c r="W1106" s="5">
        <v>0</v>
      </c>
      <c r="X1106" s="5">
        <v>1</v>
      </c>
      <c r="Y1106" s="5">
        <v>0</v>
      </c>
      <c r="Z1106" s="5">
        <v>0</v>
      </c>
      <c r="AA1106" s="5">
        <v>1</v>
      </c>
      <c r="AB1106" s="5">
        <v>0</v>
      </c>
    </row>
    <row r="1107" spans="1:28" x14ac:dyDescent="0.2">
      <c r="A1107" s="5">
        <v>50</v>
      </c>
      <c r="B1107" s="5">
        <v>0</v>
      </c>
      <c r="C1107" s="5">
        <v>0</v>
      </c>
      <c r="D1107" s="5">
        <v>1</v>
      </c>
      <c r="E1107" s="5">
        <v>228</v>
      </c>
      <c r="F1107" s="5">
        <f>ROUND(Source!AY1099,O1107)</f>
        <v>68445</v>
      </c>
      <c r="G1107" s="5" t="s">
        <v>98</v>
      </c>
      <c r="H1107" s="5" t="s">
        <v>99</v>
      </c>
      <c r="I1107" s="5"/>
      <c r="J1107" s="5"/>
      <c r="K1107" s="5">
        <v>228</v>
      </c>
      <c r="L1107" s="5">
        <v>7</v>
      </c>
      <c r="M1107" s="5">
        <v>3</v>
      </c>
      <c r="N1107" s="5" t="s">
        <v>3</v>
      </c>
      <c r="O1107" s="5">
        <v>0</v>
      </c>
      <c r="P1107" s="5">
        <f>ROUND(Source!EQ1099,O1107)</f>
        <v>299390</v>
      </c>
      <c r="Q1107" s="5"/>
      <c r="R1107" s="5"/>
      <c r="S1107" s="5"/>
      <c r="T1107" s="5"/>
      <c r="U1107" s="5"/>
      <c r="V1107" s="5"/>
      <c r="W1107" s="5">
        <v>68445</v>
      </c>
      <c r="X1107" s="5">
        <v>1</v>
      </c>
      <c r="Y1107" s="5">
        <v>68445</v>
      </c>
      <c r="Z1107" s="5">
        <v>299390</v>
      </c>
      <c r="AA1107" s="5">
        <v>1</v>
      </c>
      <c r="AB1107" s="5">
        <v>299390</v>
      </c>
    </row>
    <row r="1108" spans="1:28" x14ac:dyDescent="0.2">
      <c r="A1108" s="5">
        <v>50</v>
      </c>
      <c r="B1108" s="5">
        <v>0</v>
      </c>
      <c r="C1108" s="5">
        <v>0</v>
      </c>
      <c r="D1108" s="5">
        <v>1</v>
      </c>
      <c r="E1108" s="5">
        <v>216</v>
      </c>
      <c r="F1108" s="5">
        <f>ROUND(Source!AP1099,O1108)</f>
        <v>0</v>
      </c>
      <c r="G1108" s="5" t="s">
        <v>100</v>
      </c>
      <c r="H1108" s="5" t="s">
        <v>101</v>
      </c>
      <c r="I1108" s="5"/>
      <c r="J1108" s="5"/>
      <c r="K1108" s="5">
        <v>216</v>
      </c>
      <c r="L1108" s="5">
        <v>8</v>
      </c>
      <c r="M1108" s="5">
        <v>3</v>
      </c>
      <c r="N1108" s="5" t="s">
        <v>3</v>
      </c>
      <c r="O1108" s="5">
        <v>0</v>
      </c>
      <c r="P1108" s="5">
        <f>ROUND(Source!EH1099,O1108)</f>
        <v>0</v>
      </c>
      <c r="Q1108" s="5"/>
      <c r="R1108" s="5"/>
      <c r="S1108" s="5"/>
      <c r="T1108" s="5"/>
      <c r="U1108" s="5"/>
      <c r="V1108" s="5"/>
      <c r="W1108" s="5">
        <v>0</v>
      </c>
      <c r="X1108" s="5">
        <v>1</v>
      </c>
      <c r="Y1108" s="5">
        <v>0</v>
      </c>
      <c r="Z1108" s="5">
        <v>0</v>
      </c>
      <c r="AA1108" s="5">
        <v>1</v>
      </c>
      <c r="AB1108" s="5">
        <v>0</v>
      </c>
    </row>
    <row r="1109" spans="1:28" x14ac:dyDescent="0.2">
      <c r="A1109" s="5">
        <v>50</v>
      </c>
      <c r="B1109" s="5">
        <v>0</v>
      </c>
      <c r="C1109" s="5">
        <v>0</v>
      </c>
      <c r="D1109" s="5">
        <v>1</v>
      </c>
      <c r="E1109" s="5">
        <v>223</v>
      </c>
      <c r="F1109" s="5">
        <f>ROUND(Source!AQ1099,O1109)</f>
        <v>0</v>
      </c>
      <c r="G1109" s="5" t="s">
        <v>102</v>
      </c>
      <c r="H1109" s="5" t="s">
        <v>103</v>
      </c>
      <c r="I1109" s="5"/>
      <c r="J1109" s="5"/>
      <c r="K1109" s="5">
        <v>223</v>
      </c>
      <c r="L1109" s="5">
        <v>9</v>
      </c>
      <c r="M1109" s="5">
        <v>3</v>
      </c>
      <c r="N1109" s="5" t="s">
        <v>3</v>
      </c>
      <c r="O1109" s="5">
        <v>0</v>
      </c>
      <c r="P1109" s="5">
        <f>ROUND(Source!EI1099,O1109)</f>
        <v>0</v>
      </c>
      <c r="Q1109" s="5"/>
      <c r="R1109" s="5"/>
      <c r="S1109" s="5"/>
      <c r="T1109" s="5"/>
      <c r="U1109" s="5"/>
      <c r="V1109" s="5"/>
      <c r="W1109" s="5">
        <v>0</v>
      </c>
      <c r="X1109" s="5">
        <v>1</v>
      </c>
      <c r="Y1109" s="5">
        <v>0</v>
      </c>
      <c r="Z1109" s="5">
        <v>0</v>
      </c>
      <c r="AA1109" s="5">
        <v>1</v>
      </c>
      <c r="AB1109" s="5">
        <v>0</v>
      </c>
    </row>
    <row r="1110" spans="1:28" x14ac:dyDescent="0.2">
      <c r="A1110" s="5">
        <v>50</v>
      </c>
      <c r="B1110" s="5">
        <v>0</v>
      </c>
      <c r="C1110" s="5">
        <v>0</v>
      </c>
      <c r="D1110" s="5">
        <v>1</v>
      </c>
      <c r="E1110" s="5">
        <v>229</v>
      </c>
      <c r="F1110" s="5">
        <f>ROUND(Source!AZ1099,O1110)</f>
        <v>0</v>
      </c>
      <c r="G1110" s="5" t="s">
        <v>104</v>
      </c>
      <c r="H1110" s="5" t="s">
        <v>105</v>
      </c>
      <c r="I1110" s="5"/>
      <c r="J1110" s="5"/>
      <c r="K1110" s="5">
        <v>229</v>
      </c>
      <c r="L1110" s="5">
        <v>10</v>
      </c>
      <c r="M1110" s="5">
        <v>3</v>
      </c>
      <c r="N1110" s="5" t="s">
        <v>3</v>
      </c>
      <c r="O1110" s="5">
        <v>0</v>
      </c>
      <c r="P1110" s="5">
        <f>ROUND(Source!ER1099,O1110)</f>
        <v>0</v>
      </c>
      <c r="Q1110" s="5"/>
      <c r="R1110" s="5"/>
      <c r="S1110" s="5"/>
      <c r="T1110" s="5"/>
      <c r="U1110" s="5"/>
      <c r="V1110" s="5"/>
      <c r="W1110" s="5">
        <v>0</v>
      </c>
      <c r="X1110" s="5">
        <v>1</v>
      </c>
      <c r="Y1110" s="5">
        <v>0</v>
      </c>
      <c r="Z1110" s="5">
        <v>0</v>
      </c>
      <c r="AA1110" s="5">
        <v>1</v>
      </c>
      <c r="AB1110" s="5">
        <v>0</v>
      </c>
    </row>
    <row r="1111" spans="1:28" x14ac:dyDescent="0.2">
      <c r="A1111" s="5">
        <v>50</v>
      </c>
      <c r="B1111" s="5">
        <v>0</v>
      </c>
      <c r="C1111" s="5">
        <v>0</v>
      </c>
      <c r="D1111" s="5">
        <v>1</v>
      </c>
      <c r="E1111" s="5">
        <v>203</v>
      </c>
      <c r="F1111" s="5">
        <f>ROUND(Source!Q1099,O1111)</f>
        <v>1729</v>
      </c>
      <c r="G1111" s="5" t="s">
        <v>106</v>
      </c>
      <c r="H1111" s="5" t="s">
        <v>107</v>
      </c>
      <c r="I1111" s="5"/>
      <c r="J1111" s="5"/>
      <c r="K1111" s="5">
        <v>203</v>
      </c>
      <c r="L1111" s="5">
        <v>11</v>
      </c>
      <c r="M1111" s="5">
        <v>3</v>
      </c>
      <c r="N1111" s="5" t="s">
        <v>3</v>
      </c>
      <c r="O1111" s="5">
        <v>0</v>
      </c>
      <c r="P1111" s="5">
        <f>ROUND(Source!DI1099,O1111)</f>
        <v>13683</v>
      </c>
      <c r="Q1111" s="5"/>
      <c r="R1111" s="5"/>
      <c r="S1111" s="5"/>
      <c r="T1111" s="5"/>
      <c r="U1111" s="5"/>
      <c r="V1111" s="5"/>
      <c r="W1111" s="5">
        <v>1729</v>
      </c>
      <c r="X1111" s="5">
        <v>1</v>
      </c>
      <c r="Y1111" s="5">
        <v>1729</v>
      </c>
      <c r="Z1111" s="5">
        <v>13683</v>
      </c>
      <c r="AA1111" s="5">
        <v>1</v>
      </c>
      <c r="AB1111" s="5">
        <v>13683</v>
      </c>
    </row>
    <row r="1112" spans="1:28" x14ac:dyDescent="0.2">
      <c r="A1112" s="5">
        <v>50</v>
      </c>
      <c r="B1112" s="5">
        <v>0</v>
      </c>
      <c r="C1112" s="5">
        <v>0</v>
      </c>
      <c r="D1112" s="5">
        <v>1</v>
      </c>
      <c r="E1112" s="5">
        <v>231</v>
      </c>
      <c r="F1112" s="5">
        <f>ROUND(Source!BB1099,O1112)</f>
        <v>0</v>
      </c>
      <c r="G1112" s="5" t="s">
        <v>108</v>
      </c>
      <c r="H1112" s="5" t="s">
        <v>109</v>
      </c>
      <c r="I1112" s="5"/>
      <c r="J1112" s="5"/>
      <c r="K1112" s="5">
        <v>231</v>
      </c>
      <c r="L1112" s="5">
        <v>12</v>
      </c>
      <c r="M1112" s="5">
        <v>3</v>
      </c>
      <c r="N1112" s="5" t="s">
        <v>3</v>
      </c>
      <c r="O1112" s="5">
        <v>0</v>
      </c>
      <c r="P1112" s="5">
        <f>ROUND(Source!ET1099,O1112)</f>
        <v>0</v>
      </c>
      <c r="Q1112" s="5"/>
      <c r="R1112" s="5"/>
      <c r="S1112" s="5"/>
      <c r="T1112" s="5"/>
      <c r="U1112" s="5"/>
      <c r="V1112" s="5"/>
      <c r="W1112" s="5">
        <v>0</v>
      </c>
      <c r="X1112" s="5">
        <v>1</v>
      </c>
      <c r="Y1112" s="5">
        <v>0</v>
      </c>
      <c r="Z1112" s="5">
        <v>0</v>
      </c>
      <c r="AA1112" s="5">
        <v>1</v>
      </c>
      <c r="AB1112" s="5">
        <v>0</v>
      </c>
    </row>
    <row r="1113" spans="1:28" x14ac:dyDescent="0.2">
      <c r="A1113" s="5">
        <v>50</v>
      </c>
      <c r="B1113" s="5">
        <v>0</v>
      </c>
      <c r="C1113" s="5">
        <v>0</v>
      </c>
      <c r="D1113" s="5">
        <v>1</v>
      </c>
      <c r="E1113" s="5">
        <v>204</v>
      </c>
      <c r="F1113" s="5">
        <f>ROUND(Source!R1099,O1113)</f>
        <v>361</v>
      </c>
      <c r="G1113" s="5" t="s">
        <v>110</v>
      </c>
      <c r="H1113" s="5" t="s">
        <v>111</v>
      </c>
      <c r="I1113" s="5"/>
      <c r="J1113" s="5"/>
      <c r="K1113" s="5">
        <v>204</v>
      </c>
      <c r="L1113" s="5">
        <v>13</v>
      </c>
      <c r="M1113" s="5">
        <v>3</v>
      </c>
      <c r="N1113" s="5" t="s">
        <v>3</v>
      </c>
      <c r="O1113" s="5">
        <v>0</v>
      </c>
      <c r="P1113" s="5">
        <f>ROUND(Source!DJ1099,O1113)</f>
        <v>7168</v>
      </c>
      <c r="Q1113" s="5"/>
      <c r="R1113" s="5"/>
      <c r="S1113" s="5"/>
      <c r="T1113" s="5"/>
      <c r="U1113" s="5"/>
      <c r="V1113" s="5"/>
      <c r="W1113" s="5">
        <v>361</v>
      </c>
      <c r="X1113" s="5">
        <v>1</v>
      </c>
      <c r="Y1113" s="5">
        <v>361</v>
      </c>
      <c r="Z1113" s="5">
        <v>7168</v>
      </c>
      <c r="AA1113" s="5">
        <v>1</v>
      </c>
      <c r="AB1113" s="5">
        <v>7168</v>
      </c>
    </row>
    <row r="1114" spans="1:28" x14ac:dyDescent="0.2">
      <c r="A1114" s="5">
        <v>50</v>
      </c>
      <c r="B1114" s="5">
        <v>0</v>
      </c>
      <c r="C1114" s="5">
        <v>0</v>
      </c>
      <c r="D1114" s="5">
        <v>1</v>
      </c>
      <c r="E1114" s="5">
        <v>205</v>
      </c>
      <c r="F1114" s="5">
        <f>ROUND(Source!S1099,O1114)</f>
        <v>9424</v>
      </c>
      <c r="G1114" s="5" t="s">
        <v>112</v>
      </c>
      <c r="H1114" s="5" t="s">
        <v>113</v>
      </c>
      <c r="I1114" s="5"/>
      <c r="J1114" s="5"/>
      <c r="K1114" s="5">
        <v>205</v>
      </c>
      <c r="L1114" s="5">
        <v>14</v>
      </c>
      <c r="M1114" s="5">
        <v>3</v>
      </c>
      <c r="N1114" s="5" t="s">
        <v>3</v>
      </c>
      <c r="O1114" s="5">
        <v>0</v>
      </c>
      <c r="P1114" s="5">
        <f>ROUND(Source!DK1099,O1114)</f>
        <v>239090</v>
      </c>
      <c r="Q1114" s="5"/>
      <c r="R1114" s="5"/>
      <c r="S1114" s="5"/>
      <c r="T1114" s="5"/>
      <c r="U1114" s="5"/>
      <c r="V1114" s="5"/>
      <c r="W1114" s="5">
        <v>9424</v>
      </c>
      <c r="X1114" s="5">
        <v>1</v>
      </c>
      <c r="Y1114" s="5">
        <v>9424</v>
      </c>
      <c r="Z1114" s="5">
        <v>239090</v>
      </c>
      <c r="AA1114" s="5">
        <v>1</v>
      </c>
      <c r="AB1114" s="5">
        <v>239090</v>
      </c>
    </row>
    <row r="1115" spans="1:28" x14ac:dyDescent="0.2">
      <c r="A1115" s="5">
        <v>50</v>
      </c>
      <c r="B1115" s="5">
        <v>0</v>
      </c>
      <c r="C1115" s="5">
        <v>0</v>
      </c>
      <c r="D1115" s="5">
        <v>1</v>
      </c>
      <c r="E1115" s="5">
        <v>232</v>
      </c>
      <c r="F1115" s="5">
        <f>ROUND(Source!BC1099,O1115)</f>
        <v>0</v>
      </c>
      <c r="G1115" s="5" t="s">
        <v>114</v>
      </c>
      <c r="H1115" s="5" t="s">
        <v>115</v>
      </c>
      <c r="I1115" s="5"/>
      <c r="J1115" s="5"/>
      <c r="K1115" s="5">
        <v>232</v>
      </c>
      <c r="L1115" s="5">
        <v>15</v>
      </c>
      <c r="M1115" s="5">
        <v>3</v>
      </c>
      <c r="N1115" s="5" t="s">
        <v>3</v>
      </c>
      <c r="O1115" s="5">
        <v>0</v>
      </c>
      <c r="P1115" s="5">
        <f>ROUND(Source!EU1099,O1115)</f>
        <v>0</v>
      </c>
      <c r="Q1115" s="5"/>
      <c r="R1115" s="5"/>
      <c r="S1115" s="5"/>
      <c r="T1115" s="5"/>
      <c r="U1115" s="5"/>
      <c r="V1115" s="5"/>
      <c r="W1115" s="5">
        <v>0</v>
      </c>
      <c r="X1115" s="5">
        <v>1</v>
      </c>
      <c r="Y1115" s="5">
        <v>0</v>
      </c>
      <c r="Z1115" s="5">
        <v>0</v>
      </c>
      <c r="AA1115" s="5">
        <v>1</v>
      </c>
      <c r="AB1115" s="5">
        <v>0</v>
      </c>
    </row>
    <row r="1116" spans="1:28" x14ac:dyDescent="0.2">
      <c r="A1116" s="5">
        <v>50</v>
      </c>
      <c r="B1116" s="5">
        <v>0</v>
      </c>
      <c r="C1116" s="5">
        <v>0</v>
      </c>
      <c r="D1116" s="5">
        <v>1</v>
      </c>
      <c r="E1116" s="5">
        <v>214</v>
      </c>
      <c r="F1116" s="5">
        <f>ROUND(Source!AS1099,O1116)</f>
        <v>99164</v>
      </c>
      <c r="G1116" s="5" t="s">
        <v>116</v>
      </c>
      <c r="H1116" s="5" t="s">
        <v>117</v>
      </c>
      <c r="I1116" s="5"/>
      <c r="J1116" s="5"/>
      <c r="K1116" s="5">
        <v>214</v>
      </c>
      <c r="L1116" s="5">
        <v>16</v>
      </c>
      <c r="M1116" s="5">
        <v>3</v>
      </c>
      <c r="N1116" s="5" t="s">
        <v>3</v>
      </c>
      <c r="O1116" s="5">
        <v>0</v>
      </c>
      <c r="P1116" s="5" t="e">
        <f>ROUND(Source!EK1099,O1116)</f>
        <v>#REF!</v>
      </c>
      <c r="Q1116" s="5"/>
      <c r="R1116" s="5"/>
      <c r="S1116" s="5"/>
      <c r="T1116" s="5"/>
      <c r="U1116" s="5"/>
      <c r="V1116" s="5"/>
      <c r="W1116" s="5">
        <v>99164</v>
      </c>
      <c r="X1116" s="5">
        <v>1</v>
      </c>
      <c r="Y1116" s="5">
        <v>99164</v>
      </c>
      <c r="Z1116" s="5">
        <v>1002254</v>
      </c>
      <c r="AA1116" s="5">
        <v>1</v>
      </c>
      <c r="AB1116" s="5">
        <v>1002254</v>
      </c>
    </row>
    <row r="1117" spans="1:28" x14ac:dyDescent="0.2">
      <c r="A1117" s="5">
        <v>50</v>
      </c>
      <c r="B1117" s="5">
        <v>0</v>
      </c>
      <c r="C1117" s="5">
        <v>0</v>
      </c>
      <c r="D1117" s="5">
        <v>1</v>
      </c>
      <c r="E1117" s="5">
        <v>215</v>
      </c>
      <c r="F1117" s="5">
        <f>ROUND(Source!AT1099,O1117)</f>
        <v>0</v>
      </c>
      <c r="G1117" s="5" t="s">
        <v>118</v>
      </c>
      <c r="H1117" s="5" t="s">
        <v>119</v>
      </c>
      <c r="I1117" s="5"/>
      <c r="J1117" s="5"/>
      <c r="K1117" s="5">
        <v>215</v>
      </c>
      <c r="L1117" s="5">
        <v>17</v>
      </c>
      <c r="M1117" s="5">
        <v>3</v>
      </c>
      <c r="N1117" s="5" t="s">
        <v>3</v>
      </c>
      <c r="O1117" s="5">
        <v>0</v>
      </c>
      <c r="P1117" s="5">
        <f>ROUND(Source!EL1099,O1117)</f>
        <v>0</v>
      </c>
      <c r="Q1117" s="5"/>
      <c r="R1117" s="5"/>
      <c r="S1117" s="5"/>
      <c r="T1117" s="5"/>
      <c r="U1117" s="5"/>
      <c r="V1117" s="5"/>
      <c r="W1117" s="5">
        <v>0</v>
      </c>
      <c r="X1117" s="5">
        <v>1</v>
      </c>
      <c r="Y1117" s="5">
        <v>0</v>
      </c>
      <c r="Z1117" s="5">
        <v>0</v>
      </c>
      <c r="AA1117" s="5">
        <v>1</v>
      </c>
      <c r="AB1117" s="5">
        <v>0</v>
      </c>
    </row>
    <row r="1118" spans="1:28" x14ac:dyDescent="0.2">
      <c r="A1118" s="5">
        <v>50</v>
      </c>
      <c r="B1118" s="5">
        <v>0</v>
      </c>
      <c r="C1118" s="5">
        <v>0</v>
      </c>
      <c r="D1118" s="5">
        <v>1</v>
      </c>
      <c r="E1118" s="5">
        <v>217</v>
      </c>
      <c r="F1118" s="5">
        <f>ROUND(Source!AU1099,O1118)</f>
        <v>0</v>
      </c>
      <c r="G1118" s="5" t="s">
        <v>120</v>
      </c>
      <c r="H1118" s="5" t="s">
        <v>121</v>
      </c>
      <c r="I1118" s="5"/>
      <c r="J1118" s="5"/>
      <c r="K1118" s="5">
        <v>217</v>
      </c>
      <c r="L1118" s="5">
        <v>18</v>
      </c>
      <c r="M1118" s="5">
        <v>3</v>
      </c>
      <c r="N1118" s="5" t="s">
        <v>3</v>
      </c>
      <c r="O1118" s="5">
        <v>0</v>
      </c>
      <c r="P1118" s="5">
        <f>ROUND(Source!EM1099,O1118)</f>
        <v>0</v>
      </c>
      <c r="Q1118" s="5"/>
      <c r="R1118" s="5"/>
      <c r="S1118" s="5"/>
      <c r="T1118" s="5"/>
      <c r="U1118" s="5"/>
      <c r="V1118" s="5"/>
      <c r="W1118" s="5">
        <v>0</v>
      </c>
      <c r="X1118" s="5">
        <v>1</v>
      </c>
      <c r="Y1118" s="5">
        <v>0</v>
      </c>
      <c r="Z1118" s="5">
        <v>0</v>
      </c>
      <c r="AA1118" s="5">
        <v>1</v>
      </c>
      <c r="AB1118" s="5">
        <v>0</v>
      </c>
    </row>
    <row r="1119" spans="1:28" x14ac:dyDescent="0.2">
      <c r="A1119" s="5">
        <v>50</v>
      </c>
      <c r="B1119" s="5">
        <v>0</v>
      </c>
      <c r="C1119" s="5">
        <v>0</v>
      </c>
      <c r="D1119" s="5">
        <v>1</v>
      </c>
      <c r="E1119" s="5">
        <v>230</v>
      </c>
      <c r="F1119" s="5">
        <f>ROUND(Source!BA1099,O1119)</f>
        <v>0</v>
      </c>
      <c r="G1119" s="5" t="s">
        <v>122</v>
      </c>
      <c r="H1119" s="5" t="s">
        <v>123</v>
      </c>
      <c r="I1119" s="5"/>
      <c r="J1119" s="5"/>
      <c r="K1119" s="5">
        <v>230</v>
      </c>
      <c r="L1119" s="5">
        <v>19</v>
      </c>
      <c r="M1119" s="5">
        <v>3</v>
      </c>
      <c r="N1119" s="5" t="s">
        <v>3</v>
      </c>
      <c r="O1119" s="5">
        <v>0</v>
      </c>
      <c r="P1119" s="5">
        <f>ROUND(Source!ES1099,O1119)</f>
        <v>0</v>
      </c>
      <c r="Q1119" s="5"/>
      <c r="R1119" s="5"/>
      <c r="S1119" s="5"/>
      <c r="T1119" s="5"/>
      <c r="U1119" s="5"/>
      <c r="V1119" s="5"/>
      <c r="W1119" s="5">
        <v>0</v>
      </c>
      <c r="X1119" s="5">
        <v>1</v>
      </c>
      <c r="Y1119" s="5">
        <v>0</v>
      </c>
      <c r="Z1119" s="5">
        <v>0</v>
      </c>
      <c r="AA1119" s="5">
        <v>1</v>
      </c>
      <c r="AB1119" s="5">
        <v>0</v>
      </c>
    </row>
    <row r="1120" spans="1:28" x14ac:dyDescent="0.2">
      <c r="A1120" s="5">
        <v>50</v>
      </c>
      <c r="B1120" s="5">
        <v>0</v>
      </c>
      <c r="C1120" s="5">
        <v>0</v>
      </c>
      <c r="D1120" s="5">
        <v>1</v>
      </c>
      <c r="E1120" s="5">
        <v>206</v>
      </c>
      <c r="F1120" s="5">
        <f>ROUND(Source!T1099,O1120)</f>
        <v>0</v>
      </c>
      <c r="G1120" s="5" t="s">
        <v>124</v>
      </c>
      <c r="H1120" s="5" t="s">
        <v>125</v>
      </c>
      <c r="I1120" s="5"/>
      <c r="J1120" s="5"/>
      <c r="K1120" s="5">
        <v>206</v>
      </c>
      <c r="L1120" s="5">
        <v>20</v>
      </c>
      <c r="M1120" s="5">
        <v>3</v>
      </c>
      <c r="N1120" s="5" t="s">
        <v>3</v>
      </c>
      <c r="O1120" s="5">
        <v>0</v>
      </c>
      <c r="P1120" s="5">
        <f>ROUND(Source!DL1099,O1120)</f>
        <v>0</v>
      </c>
      <c r="Q1120" s="5"/>
      <c r="R1120" s="5"/>
      <c r="S1120" s="5"/>
      <c r="T1120" s="5"/>
      <c r="U1120" s="5"/>
      <c r="V1120" s="5"/>
      <c r="W1120" s="5">
        <v>0</v>
      </c>
      <c r="X1120" s="5">
        <v>1</v>
      </c>
      <c r="Y1120" s="5">
        <v>0</v>
      </c>
      <c r="Z1120" s="5">
        <v>0</v>
      </c>
      <c r="AA1120" s="5">
        <v>1</v>
      </c>
      <c r="AB1120" s="5">
        <v>0</v>
      </c>
    </row>
    <row r="1121" spans="1:255" x14ac:dyDescent="0.2">
      <c r="A1121" s="5">
        <v>50</v>
      </c>
      <c r="B1121" s="5">
        <v>0</v>
      </c>
      <c r="C1121" s="5">
        <v>0</v>
      </c>
      <c r="D1121" s="5">
        <v>1</v>
      </c>
      <c r="E1121" s="5">
        <v>207</v>
      </c>
      <c r="F1121" s="5">
        <f>Source!U1099</f>
        <v>1075.2416000000001</v>
      </c>
      <c r="G1121" s="5" t="s">
        <v>126</v>
      </c>
      <c r="H1121" s="5" t="s">
        <v>127</v>
      </c>
      <c r="I1121" s="5"/>
      <c r="J1121" s="5"/>
      <c r="K1121" s="5">
        <v>207</v>
      </c>
      <c r="L1121" s="5">
        <v>21</v>
      </c>
      <c r="M1121" s="5">
        <v>3</v>
      </c>
      <c r="N1121" s="5" t="s">
        <v>3</v>
      </c>
      <c r="O1121" s="5">
        <v>-1</v>
      </c>
      <c r="P1121" s="5" t="e">
        <f>Source!DM1099</f>
        <v>#REF!</v>
      </c>
      <c r="Q1121" s="5"/>
      <c r="R1121" s="5"/>
      <c r="S1121" s="5"/>
      <c r="T1121" s="5"/>
      <c r="U1121" s="5"/>
      <c r="V1121" s="5"/>
      <c r="W1121" s="5">
        <v>1075.2416000000001</v>
      </c>
      <c r="X1121" s="5">
        <v>1</v>
      </c>
      <c r="Y1121" s="5">
        <v>1075.2416000000001</v>
      </c>
      <c r="Z1121" s="5">
        <v>1075.2416000000001</v>
      </c>
      <c r="AA1121" s="5">
        <v>1</v>
      </c>
      <c r="AB1121" s="5">
        <v>1075.2416000000001</v>
      </c>
    </row>
    <row r="1122" spans="1:255" x14ac:dyDescent="0.2">
      <c r="A1122" s="5">
        <v>50</v>
      </c>
      <c r="B1122" s="5">
        <v>0</v>
      </c>
      <c r="C1122" s="5">
        <v>0</v>
      </c>
      <c r="D1122" s="5">
        <v>1</v>
      </c>
      <c r="E1122" s="5">
        <v>208</v>
      </c>
      <c r="F1122" s="5">
        <f>Source!V1099</f>
        <v>28.786785999999999</v>
      </c>
      <c r="G1122" s="5" t="s">
        <v>128</v>
      </c>
      <c r="H1122" s="5" t="s">
        <v>129</v>
      </c>
      <c r="I1122" s="5"/>
      <c r="J1122" s="5"/>
      <c r="K1122" s="5">
        <v>208</v>
      </c>
      <c r="L1122" s="5">
        <v>22</v>
      </c>
      <c r="M1122" s="5">
        <v>3</v>
      </c>
      <c r="N1122" s="5" t="s">
        <v>3</v>
      </c>
      <c r="O1122" s="5">
        <v>-1</v>
      </c>
      <c r="P1122" s="5">
        <f>Source!DN1099</f>
        <v>28.786785999999999</v>
      </c>
      <c r="Q1122" s="5"/>
      <c r="R1122" s="5"/>
      <c r="S1122" s="5"/>
      <c r="T1122" s="5"/>
      <c r="U1122" s="5"/>
      <c r="V1122" s="5"/>
      <c r="W1122" s="5">
        <v>28.786785999999999</v>
      </c>
      <c r="X1122" s="5">
        <v>1</v>
      </c>
      <c r="Y1122" s="5">
        <v>28.786785999999999</v>
      </c>
      <c r="Z1122" s="5">
        <v>28.786785999999999</v>
      </c>
      <c r="AA1122" s="5">
        <v>1</v>
      </c>
      <c r="AB1122" s="5">
        <v>28.786785999999999</v>
      </c>
    </row>
    <row r="1123" spans="1:255" x14ac:dyDescent="0.2">
      <c r="A1123" s="5">
        <v>50</v>
      </c>
      <c r="B1123" s="5">
        <v>0</v>
      </c>
      <c r="C1123" s="5">
        <v>0</v>
      </c>
      <c r="D1123" s="5">
        <v>1</v>
      </c>
      <c r="E1123" s="5">
        <v>209</v>
      </c>
      <c r="F1123" s="5">
        <f>ROUND(Source!W1099,O1123)</f>
        <v>10</v>
      </c>
      <c r="G1123" s="5" t="s">
        <v>130</v>
      </c>
      <c r="H1123" s="5" t="s">
        <v>131</v>
      </c>
      <c r="I1123" s="5"/>
      <c r="J1123" s="5"/>
      <c r="K1123" s="5">
        <v>209</v>
      </c>
      <c r="L1123" s="5">
        <v>23</v>
      </c>
      <c r="M1123" s="5">
        <v>3</v>
      </c>
      <c r="N1123" s="5" t="s">
        <v>3</v>
      </c>
      <c r="O1123" s="5">
        <v>0</v>
      </c>
      <c r="P1123" s="5">
        <f>ROUND(Source!DO1099,O1123)</f>
        <v>10</v>
      </c>
      <c r="Q1123" s="5"/>
      <c r="R1123" s="5"/>
      <c r="S1123" s="5"/>
      <c r="T1123" s="5"/>
      <c r="U1123" s="5"/>
      <c r="V1123" s="5"/>
      <c r="W1123" s="5">
        <v>10</v>
      </c>
      <c r="X1123" s="5">
        <v>1</v>
      </c>
      <c r="Y1123" s="5">
        <v>10</v>
      </c>
      <c r="Z1123" s="5">
        <v>10</v>
      </c>
      <c r="AA1123" s="5">
        <v>1</v>
      </c>
      <c r="AB1123" s="5">
        <v>10</v>
      </c>
    </row>
    <row r="1124" spans="1:255" x14ac:dyDescent="0.2">
      <c r="A1124" s="5">
        <v>50</v>
      </c>
      <c r="B1124" s="5">
        <v>0</v>
      </c>
      <c r="C1124" s="5">
        <v>0</v>
      </c>
      <c r="D1124" s="5">
        <v>1</v>
      </c>
      <c r="E1124" s="5">
        <v>233</v>
      </c>
      <c r="F1124" s="5">
        <f>ROUND(Source!BD1099,O1124)</f>
        <v>0</v>
      </c>
      <c r="G1124" s="5" t="s">
        <v>132</v>
      </c>
      <c r="H1124" s="5" t="s">
        <v>133</v>
      </c>
      <c r="I1124" s="5"/>
      <c r="J1124" s="5"/>
      <c r="K1124" s="5">
        <v>233</v>
      </c>
      <c r="L1124" s="5">
        <v>24</v>
      </c>
      <c r="M1124" s="5">
        <v>3</v>
      </c>
      <c r="N1124" s="5" t="s">
        <v>3</v>
      </c>
      <c r="O1124" s="5">
        <v>0</v>
      </c>
      <c r="P1124" s="5">
        <f>ROUND(Source!EV1099,O1124)</f>
        <v>0</v>
      </c>
      <c r="Q1124" s="5"/>
      <c r="R1124" s="5"/>
      <c r="S1124" s="5"/>
      <c r="T1124" s="5"/>
      <c r="U1124" s="5"/>
      <c r="V1124" s="5"/>
      <c r="W1124" s="5">
        <v>0</v>
      </c>
      <c r="X1124" s="5">
        <v>1</v>
      </c>
      <c r="Y1124" s="5">
        <v>0</v>
      </c>
      <c r="Z1124" s="5">
        <v>0</v>
      </c>
      <c r="AA1124" s="5">
        <v>1</v>
      </c>
      <c r="AB1124" s="5">
        <v>0</v>
      </c>
    </row>
    <row r="1125" spans="1:255" x14ac:dyDescent="0.2">
      <c r="A1125" s="5">
        <v>50</v>
      </c>
      <c r="B1125" s="5">
        <v>0</v>
      </c>
      <c r="C1125" s="5">
        <v>0</v>
      </c>
      <c r="D1125" s="5">
        <v>1</v>
      </c>
      <c r="E1125" s="5">
        <v>210</v>
      </c>
      <c r="F1125" s="5">
        <f>ROUND(Source!X1099,O1125)</f>
        <v>12143</v>
      </c>
      <c r="G1125" s="5" t="s">
        <v>134</v>
      </c>
      <c r="H1125" s="5" t="s">
        <v>135</v>
      </c>
      <c r="I1125" s="5"/>
      <c r="J1125" s="5"/>
      <c r="K1125" s="5">
        <v>210</v>
      </c>
      <c r="L1125" s="5">
        <v>25</v>
      </c>
      <c r="M1125" s="5">
        <v>3</v>
      </c>
      <c r="N1125" s="5" t="s">
        <v>3</v>
      </c>
      <c r="O1125" s="5">
        <v>0</v>
      </c>
      <c r="P1125" s="5" t="e">
        <f>ROUND(Source!DP1099,O1125)</f>
        <v>#REF!</v>
      </c>
      <c r="Q1125" s="5"/>
      <c r="R1125" s="5"/>
      <c r="S1125" s="5"/>
      <c r="T1125" s="5"/>
      <c r="U1125" s="5"/>
      <c r="V1125" s="5"/>
      <c r="W1125" s="5">
        <v>12143</v>
      </c>
      <c r="X1125" s="5">
        <v>1</v>
      </c>
      <c r="Y1125" s="5">
        <v>12143</v>
      </c>
      <c r="Z1125" s="5">
        <v>290689</v>
      </c>
      <c r="AA1125" s="5">
        <v>1</v>
      </c>
      <c r="AB1125" s="5">
        <v>290689</v>
      </c>
    </row>
    <row r="1126" spans="1:255" x14ac:dyDescent="0.2">
      <c r="A1126" s="5">
        <v>50</v>
      </c>
      <c r="B1126" s="5">
        <v>0</v>
      </c>
      <c r="C1126" s="5">
        <v>0</v>
      </c>
      <c r="D1126" s="5">
        <v>1</v>
      </c>
      <c r="E1126" s="5">
        <v>211</v>
      </c>
      <c r="F1126" s="5">
        <f>ROUND(Source!Y1099,O1126)</f>
        <v>7423</v>
      </c>
      <c r="G1126" s="5" t="s">
        <v>136</v>
      </c>
      <c r="H1126" s="5" t="s">
        <v>137</v>
      </c>
      <c r="I1126" s="5"/>
      <c r="J1126" s="5"/>
      <c r="K1126" s="5">
        <v>211</v>
      </c>
      <c r="L1126" s="5">
        <v>26</v>
      </c>
      <c r="M1126" s="5">
        <v>3</v>
      </c>
      <c r="N1126" s="5" t="s">
        <v>3</v>
      </c>
      <c r="O1126" s="5">
        <v>0</v>
      </c>
      <c r="P1126" s="5" t="e">
        <f>ROUND(Source!DQ1099,O1126)</f>
        <v>#REF!</v>
      </c>
      <c r="Q1126" s="5"/>
      <c r="R1126" s="5"/>
      <c r="S1126" s="5"/>
      <c r="T1126" s="5"/>
      <c r="U1126" s="5"/>
      <c r="V1126" s="5"/>
      <c r="W1126" s="5">
        <v>7423</v>
      </c>
      <c r="X1126" s="5">
        <v>1</v>
      </c>
      <c r="Y1126" s="5">
        <v>7423</v>
      </c>
      <c r="Z1126" s="5">
        <v>159402</v>
      </c>
      <c r="AA1126" s="5">
        <v>1</v>
      </c>
      <c r="AB1126" s="5">
        <v>159402</v>
      </c>
    </row>
    <row r="1127" spans="1:255" x14ac:dyDescent="0.2">
      <c r="A1127" s="5">
        <v>50</v>
      </c>
      <c r="B1127" s="5">
        <v>0</v>
      </c>
      <c r="C1127" s="5">
        <v>0</v>
      </c>
      <c r="D1127" s="5">
        <v>1</v>
      </c>
      <c r="E1127" s="5">
        <v>224</v>
      </c>
      <c r="F1127" s="5">
        <f>ROUND(Source!AR1099,O1127)</f>
        <v>99164</v>
      </c>
      <c r="G1127" s="5" t="s">
        <v>138</v>
      </c>
      <c r="H1127" s="5" t="s">
        <v>139</v>
      </c>
      <c r="I1127" s="5"/>
      <c r="J1127" s="5"/>
      <c r="K1127" s="5">
        <v>224</v>
      </c>
      <c r="L1127" s="5">
        <v>27</v>
      </c>
      <c r="M1127" s="5">
        <v>3</v>
      </c>
      <c r="N1127" s="5" t="s">
        <v>3</v>
      </c>
      <c r="O1127" s="5">
        <v>0</v>
      </c>
      <c r="P1127" s="5" t="e">
        <f>ROUND(Source!EJ1099,O1127)</f>
        <v>#REF!</v>
      </c>
      <c r="Q1127" s="5"/>
      <c r="R1127" s="5"/>
      <c r="S1127" s="5"/>
      <c r="T1127" s="5"/>
      <c r="U1127" s="5"/>
      <c r="V1127" s="5"/>
      <c r="W1127" s="5">
        <v>99164</v>
      </c>
      <c r="X1127" s="5">
        <v>1</v>
      </c>
      <c r="Y1127" s="5">
        <v>99164</v>
      </c>
      <c r="Z1127" s="5">
        <v>1002254</v>
      </c>
      <c r="AA1127" s="5">
        <v>1</v>
      </c>
      <c r="AB1127" s="5">
        <v>1002254</v>
      </c>
    </row>
    <row r="1129" spans="1:255" x14ac:dyDescent="0.2">
      <c r="A1129" s="1">
        <v>5</v>
      </c>
      <c r="B1129" s="1">
        <v>1</v>
      </c>
      <c r="C1129" s="1"/>
      <c r="D1129" s="1">
        <f>ROW(A1154)</f>
        <v>1154</v>
      </c>
      <c r="E1129" s="1"/>
      <c r="F1129" s="1" t="s">
        <v>141</v>
      </c>
      <c r="G1129" s="1" t="s">
        <v>556</v>
      </c>
      <c r="H1129" s="1" t="s">
        <v>3</v>
      </c>
      <c r="I1129" s="1">
        <v>0</v>
      </c>
      <c r="J1129" s="1"/>
      <c r="K1129" s="1">
        <v>0</v>
      </c>
      <c r="L1129" s="1"/>
      <c r="M1129" s="1" t="s">
        <v>3</v>
      </c>
      <c r="N1129" s="1"/>
      <c r="O1129" s="1"/>
      <c r="P1129" s="1"/>
      <c r="Q1129" s="1"/>
      <c r="R1129" s="1"/>
      <c r="S1129" s="1">
        <v>0</v>
      </c>
      <c r="T1129" s="1">
        <v>0</v>
      </c>
      <c r="U1129" s="1" t="s">
        <v>3</v>
      </c>
      <c r="V1129" s="1">
        <v>0</v>
      </c>
      <c r="W1129" s="1"/>
      <c r="X1129" s="1"/>
      <c r="Y1129" s="1"/>
      <c r="Z1129" s="1"/>
      <c r="AA1129" s="1"/>
      <c r="AB1129" s="1" t="s">
        <v>3</v>
      </c>
      <c r="AC1129" s="1" t="s">
        <v>3</v>
      </c>
      <c r="AD1129" s="1" t="s">
        <v>3</v>
      </c>
      <c r="AE1129" s="1" t="s">
        <v>3</v>
      </c>
      <c r="AF1129" s="1" t="s">
        <v>3</v>
      </c>
      <c r="AG1129" s="1" t="s">
        <v>3</v>
      </c>
      <c r="AH1129" s="1"/>
      <c r="AI1129" s="1"/>
      <c r="AJ1129" s="1"/>
      <c r="AK1129" s="1"/>
      <c r="AL1129" s="1"/>
      <c r="AM1129" s="1"/>
      <c r="AN1129" s="1"/>
      <c r="AO1129" s="1"/>
      <c r="AP1129" s="1" t="s">
        <v>3</v>
      </c>
      <c r="AQ1129" s="1" t="s">
        <v>3</v>
      </c>
      <c r="AR1129" s="1" t="s">
        <v>3</v>
      </c>
      <c r="AS1129" s="1"/>
      <c r="AT1129" s="1"/>
      <c r="AU1129" s="1"/>
      <c r="AV1129" s="1"/>
      <c r="AW1129" s="1"/>
      <c r="AX1129" s="1"/>
      <c r="AY1129" s="1"/>
      <c r="AZ1129" s="1" t="s">
        <v>3</v>
      </c>
      <c r="BA1129" s="1"/>
      <c r="BB1129" s="1" t="s">
        <v>3</v>
      </c>
      <c r="BC1129" s="1" t="s">
        <v>3</v>
      </c>
      <c r="BD1129" s="1" t="s">
        <v>3</v>
      </c>
      <c r="BE1129" s="1" t="s">
        <v>3</v>
      </c>
      <c r="BF1129" s="1" t="s">
        <v>3</v>
      </c>
      <c r="BG1129" s="1" t="s">
        <v>3</v>
      </c>
      <c r="BH1129" s="1" t="s">
        <v>3</v>
      </c>
      <c r="BI1129" s="1" t="s">
        <v>3</v>
      </c>
      <c r="BJ1129" s="1" t="s">
        <v>3</v>
      </c>
      <c r="BK1129" s="1" t="s">
        <v>3</v>
      </c>
      <c r="BL1129" s="1" t="s">
        <v>3</v>
      </c>
      <c r="BM1129" s="1" t="s">
        <v>3</v>
      </c>
      <c r="BN1129" s="1" t="s">
        <v>3</v>
      </c>
      <c r="BO1129" s="1" t="s">
        <v>3</v>
      </c>
      <c r="BP1129" s="1" t="s">
        <v>3</v>
      </c>
      <c r="BQ1129" s="1"/>
      <c r="BR1129" s="1"/>
      <c r="BS1129" s="1"/>
      <c r="BT1129" s="1"/>
      <c r="BU1129" s="1"/>
      <c r="BV1129" s="1"/>
      <c r="BW1129" s="1"/>
      <c r="BX1129" s="1">
        <v>0</v>
      </c>
      <c r="BY1129" s="1"/>
      <c r="BZ1129" s="1"/>
      <c r="CA1129" s="1"/>
      <c r="CB1129" s="1"/>
      <c r="CC1129" s="1"/>
      <c r="CD1129" s="1"/>
      <c r="CE1129" s="1"/>
      <c r="CF1129" s="1"/>
      <c r="CG1129" s="1"/>
      <c r="CH1129" s="1"/>
      <c r="CI1129" s="1"/>
      <c r="CJ1129" s="1">
        <v>0</v>
      </c>
    </row>
    <row r="1131" spans="1:255" x14ac:dyDescent="0.2">
      <c r="A1131" s="3">
        <v>52</v>
      </c>
      <c r="B1131" s="3">
        <f t="shared" ref="B1131:G1131" si="912">B1154</f>
        <v>1</v>
      </c>
      <c r="C1131" s="3">
        <f t="shared" si="912"/>
        <v>5</v>
      </c>
      <c r="D1131" s="3">
        <f t="shared" si="912"/>
        <v>1129</v>
      </c>
      <c r="E1131" s="3">
        <f t="shared" si="912"/>
        <v>0</v>
      </c>
      <c r="F1131" s="3" t="str">
        <f t="shared" si="912"/>
        <v>Новый подраздел</v>
      </c>
      <c r="G1131" s="3" t="str">
        <f t="shared" si="912"/>
        <v>Переходные лоджии</v>
      </c>
      <c r="H1131" s="3"/>
      <c r="I1131" s="3"/>
      <c r="J1131" s="3"/>
      <c r="K1131" s="3"/>
      <c r="L1131" s="3"/>
      <c r="M1131" s="3"/>
      <c r="N1131" s="3"/>
      <c r="O1131" s="3">
        <f t="shared" ref="O1131:AT1131" si="913">O1154</f>
        <v>0</v>
      </c>
      <c r="P1131" s="3">
        <f t="shared" si="913"/>
        <v>0</v>
      </c>
      <c r="Q1131" s="3">
        <f t="shared" si="913"/>
        <v>0</v>
      </c>
      <c r="R1131" s="3">
        <f t="shared" si="913"/>
        <v>0</v>
      </c>
      <c r="S1131" s="3">
        <f t="shared" si="913"/>
        <v>0</v>
      </c>
      <c r="T1131" s="3">
        <f t="shared" si="913"/>
        <v>0</v>
      </c>
      <c r="U1131" s="3">
        <f t="shared" si="913"/>
        <v>0</v>
      </c>
      <c r="V1131" s="3">
        <f t="shared" si="913"/>
        <v>0</v>
      </c>
      <c r="W1131" s="3">
        <f t="shared" si="913"/>
        <v>0</v>
      </c>
      <c r="X1131" s="3">
        <f t="shared" si="913"/>
        <v>0</v>
      </c>
      <c r="Y1131" s="3">
        <f t="shared" si="913"/>
        <v>0</v>
      </c>
      <c r="Z1131" s="3">
        <f t="shared" si="913"/>
        <v>0</v>
      </c>
      <c r="AA1131" s="3">
        <f t="shared" si="913"/>
        <v>0</v>
      </c>
      <c r="AB1131" s="3">
        <f t="shared" si="913"/>
        <v>0</v>
      </c>
      <c r="AC1131" s="3">
        <f t="shared" si="913"/>
        <v>0</v>
      </c>
      <c r="AD1131" s="3">
        <f t="shared" si="913"/>
        <v>0</v>
      </c>
      <c r="AE1131" s="3">
        <f t="shared" si="913"/>
        <v>0</v>
      </c>
      <c r="AF1131" s="3">
        <f t="shared" si="913"/>
        <v>0</v>
      </c>
      <c r="AG1131" s="3">
        <f t="shared" si="913"/>
        <v>0</v>
      </c>
      <c r="AH1131" s="3">
        <f t="shared" si="913"/>
        <v>0</v>
      </c>
      <c r="AI1131" s="3">
        <f t="shared" si="913"/>
        <v>0</v>
      </c>
      <c r="AJ1131" s="3">
        <f t="shared" si="913"/>
        <v>0</v>
      </c>
      <c r="AK1131" s="3">
        <f t="shared" si="913"/>
        <v>0</v>
      </c>
      <c r="AL1131" s="3">
        <f t="shared" si="913"/>
        <v>0</v>
      </c>
      <c r="AM1131" s="3">
        <f t="shared" si="913"/>
        <v>0</v>
      </c>
      <c r="AN1131" s="3">
        <f t="shared" si="913"/>
        <v>0</v>
      </c>
      <c r="AO1131" s="3">
        <f t="shared" si="913"/>
        <v>0</v>
      </c>
      <c r="AP1131" s="3">
        <f t="shared" si="913"/>
        <v>0</v>
      </c>
      <c r="AQ1131" s="3">
        <f t="shared" si="913"/>
        <v>0</v>
      </c>
      <c r="AR1131" s="3">
        <f t="shared" si="913"/>
        <v>0</v>
      </c>
      <c r="AS1131" s="3">
        <f t="shared" si="913"/>
        <v>0</v>
      </c>
      <c r="AT1131" s="3">
        <f t="shared" si="913"/>
        <v>0</v>
      </c>
      <c r="AU1131" s="3">
        <f t="shared" ref="AU1131:BZ1131" si="914">AU1154</f>
        <v>0</v>
      </c>
      <c r="AV1131" s="3">
        <f t="shared" si="914"/>
        <v>0</v>
      </c>
      <c r="AW1131" s="3">
        <f t="shared" si="914"/>
        <v>0</v>
      </c>
      <c r="AX1131" s="3">
        <f t="shared" si="914"/>
        <v>0</v>
      </c>
      <c r="AY1131" s="3">
        <f t="shared" si="914"/>
        <v>0</v>
      </c>
      <c r="AZ1131" s="3">
        <f t="shared" si="914"/>
        <v>0</v>
      </c>
      <c r="BA1131" s="3">
        <f t="shared" si="914"/>
        <v>0</v>
      </c>
      <c r="BB1131" s="3">
        <f t="shared" si="914"/>
        <v>0</v>
      </c>
      <c r="BC1131" s="3">
        <f t="shared" si="914"/>
        <v>0</v>
      </c>
      <c r="BD1131" s="3">
        <f t="shared" si="914"/>
        <v>0</v>
      </c>
      <c r="BE1131" s="3">
        <f t="shared" si="914"/>
        <v>0</v>
      </c>
      <c r="BF1131" s="3">
        <f t="shared" si="914"/>
        <v>0</v>
      </c>
      <c r="BG1131" s="3">
        <f t="shared" si="914"/>
        <v>0</v>
      </c>
      <c r="BH1131" s="3">
        <f t="shared" si="914"/>
        <v>0</v>
      </c>
      <c r="BI1131" s="3">
        <f t="shared" si="914"/>
        <v>0</v>
      </c>
      <c r="BJ1131" s="3">
        <f t="shared" si="914"/>
        <v>0</v>
      </c>
      <c r="BK1131" s="3">
        <f t="shared" si="914"/>
        <v>0</v>
      </c>
      <c r="BL1131" s="3">
        <f t="shared" si="914"/>
        <v>0</v>
      </c>
      <c r="BM1131" s="3">
        <f t="shared" si="914"/>
        <v>0</v>
      </c>
      <c r="BN1131" s="3">
        <f t="shared" si="914"/>
        <v>0</v>
      </c>
      <c r="BO1131" s="3">
        <f t="shared" si="914"/>
        <v>0</v>
      </c>
      <c r="BP1131" s="3">
        <f t="shared" si="914"/>
        <v>0</v>
      </c>
      <c r="BQ1131" s="3">
        <f t="shared" si="914"/>
        <v>0</v>
      </c>
      <c r="BR1131" s="3">
        <f t="shared" si="914"/>
        <v>0</v>
      </c>
      <c r="BS1131" s="3">
        <f t="shared" si="914"/>
        <v>0</v>
      </c>
      <c r="BT1131" s="3">
        <f t="shared" si="914"/>
        <v>0</v>
      </c>
      <c r="BU1131" s="3">
        <f t="shared" si="914"/>
        <v>0</v>
      </c>
      <c r="BV1131" s="3">
        <f t="shared" si="914"/>
        <v>0</v>
      </c>
      <c r="BW1131" s="3">
        <f t="shared" si="914"/>
        <v>0</v>
      </c>
      <c r="BX1131" s="3">
        <f t="shared" si="914"/>
        <v>0</v>
      </c>
      <c r="BY1131" s="3">
        <f t="shared" si="914"/>
        <v>0</v>
      </c>
      <c r="BZ1131" s="3">
        <f t="shared" si="914"/>
        <v>0</v>
      </c>
      <c r="CA1131" s="3">
        <f t="shared" ref="CA1131:DF1131" si="915">CA1154</f>
        <v>0</v>
      </c>
      <c r="CB1131" s="3">
        <f t="shared" si="915"/>
        <v>0</v>
      </c>
      <c r="CC1131" s="3">
        <f t="shared" si="915"/>
        <v>0</v>
      </c>
      <c r="CD1131" s="3">
        <f t="shared" si="915"/>
        <v>0</v>
      </c>
      <c r="CE1131" s="3">
        <f t="shared" si="915"/>
        <v>0</v>
      </c>
      <c r="CF1131" s="3">
        <f t="shared" si="915"/>
        <v>0</v>
      </c>
      <c r="CG1131" s="3">
        <f t="shared" si="915"/>
        <v>0</v>
      </c>
      <c r="CH1131" s="3">
        <f t="shared" si="915"/>
        <v>0</v>
      </c>
      <c r="CI1131" s="3">
        <f t="shared" si="915"/>
        <v>0</v>
      </c>
      <c r="CJ1131" s="3">
        <f t="shared" si="915"/>
        <v>0</v>
      </c>
      <c r="CK1131" s="3">
        <f t="shared" si="915"/>
        <v>0</v>
      </c>
      <c r="CL1131" s="3">
        <f t="shared" si="915"/>
        <v>0</v>
      </c>
      <c r="CM1131" s="3">
        <f t="shared" si="915"/>
        <v>0</v>
      </c>
      <c r="CN1131" s="3">
        <f t="shared" si="915"/>
        <v>0</v>
      </c>
      <c r="CO1131" s="3">
        <f t="shared" si="915"/>
        <v>0</v>
      </c>
      <c r="CP1131" s="3">
        <f t="shared" si="915"/>
        <v>0</v>
      </c>
      <c r="CQ1131" s="3">
        <f t="shared" si="915"/>
        <v>0</v>
      </c>
      <c r="CR1131" s="3">
        <f t="shared" si="915"/>
        <v>0</v>
      </c>
      <c r="CS1131" s="3">
        <f t="shared" si="915"/>
        <v>0</v>
      </c>
      <c r="CT1131" s="3">
        <f t="shared" si="915"/>
        <v>0</v>
      </c>
      <c r="CU1131" s="3">
        <f t="shared" si="915"/>
        <v>0</v>
      </c>
      <c r="CV1131" s="3">
        <f t="shared" si="915"/>
        <v>0</v>
      </c>
      <c r="CW1131" s="3">
        <f t="shared" si="915"/>
        <v>0</v>
      </c>
      <c r="CX1131" s="3">
        <f t="shared" si="915"/>
        <v>0</v>
      </c>
      <c r="CY1131" s="3">
        <f t="shared" si="915"/>
        <v>0</v>
      </c>
      <c r="CZ1131" s="3">
        <f t="shared" si="915"/>
        <v>0</v>
      </c>
      <c r="DA1131" s="3">
        <f t="shared" si="915"/>
        <v>0</v>
      </c>
      <c r="DB1131" s="3">
        <f t="shared" si="915"/>
        <v>0</v>
      </c>
      <c r="DC1131" s="3">
        <f t="shared" si="915"/>
        <v>0</v>
      </c>
      <c r="DD1131" s="3">
        <f t="shared" si="915"/>
        <v>0</v>
      </c>
      <c r="DE1131" s="3">
        <f t="shared" si="915"/>
        <v>0</v>
      </c>
      <c r="DF1131" s="3">
        <f t="shared" si="915"/>
        <v>0</v>
      </c>
      <c r="DG1131" s="4">
        <f t="shared" ref="DG1131:EL1131" si="916">DG1154</f>
        <v>0</v>
      </c>
      <c r="DH1131" s="4">
        <f t="shared" si="916"/>
        <v>0</v>
      </c>
      <c r="DI1131" s="4">
        <f t="shared" si="916"/>
        <v>0</v>
      </c>
      <c r="DJ1131" s="4">
        <f t="shared" si="916"/>
        <v>0</v>
      </c>
      <c r="DK1131" s="4">
        <f t="shared" si="916"/>
        <v>0</v>
      </c>
      <c r="DL1131" s="4">
        <f t="shared" si="916"/>
        <v>0</v>
      </c>
      <c r="DM1131" s="4">
        <f t="shared" si="916"/>
        <v>0</v>
      </c>
      <c r="DN1131" s="4">
        <f t="shared" si="916"/>
        <v>0</v>
      </c>
      <c r="DO1131" s="4">
        <f t="shared" si="916"/>
        <v>0</v>
      </c>
      <c r="DP1131" s="4">
        <f t="shared" si="916"/>
        <v>0</v>
      </c>
      <c r="DQ1131" s="4">
        <f t="shared" si="916"/>
        <v>0</v>
      </c>
      <c r="DR1131" s="4">
        <f t="shared" si="916"/>
        <v>0</v>
      </c>
      <c r="DS1131" s="4">
        <f t="shared" si="916"/>
        <v>0</v>
      </c>
      <c r="DT1131" s="4">
        <f t="shared" si="916"/>
        <v>0</v>
      </c>
      <c r="DU1131" s="4">
        <f t="shared" si="916"/>
        <v>0</v>
      </c>
      <c r="DV1131" s="4">
        <f t="shared" si="916"/>
        <v>0</v>
      </c>
      <c r="DW1131" s="4">
        <f t="shared" si="916"/>
        <v>0</v>
      </c>
      <c r="DX1131" s="4">
        <f t="shared" si="916"/>
        <v>0</v>
      </c>
      <c r="DY1131" s="4">
        <f t="shared" si="916"/>
        <v>0</v>
      </c>
      <c r="DZ1131" s="4">
        <f t="shared" si="916"/>
        <v>0</v>
      </c>
      <c r="EA1131" s="4">
        <f t="shared" si="916"/>
        <v>0</v>
      </c>
      <c r="EB1131" s="4">
        <f t="shared" si="916"/>
        <v>0</v>
      </c>
      <c r="EC1131" s="4">
        <f t="shared" si="916"/>
        <v>0</v>
      </c>
      <c r="ED1131" s="4">
        <f t="shared" si="916"/>
        <v>0</v>
      </c>
      <c r="EE1131" s="4">
        <f t="shared" si="916"/>
        <v>0</v>
      </c>
      <c r="EF1131" s="4">
        <f t="shared" si="916"/>
        <v>0</v>
      </c>
      <c r="EG1131" s="4">
        <f t="shared" si="916"/>
        <v>0</v>
      </c>
      <c r="EH1131" s="4">
        <f t="shared" si="916"/>
        <v>0</v>
      </c>
      <c r="EI1131" s="4">
        <f t="shared" si="916"/>
        <v>0</v>
      </c>
      <c r="EJ1131" s="4">
        <f t="shared" si="916"/>
        <v>0</v>
      </c>
      <c r="EK1131" s="4">
        <f t="shared" si="916"/>
        <v>0</v>
      </c>
      <c r="EL1131" s="4">
        <f t="shared" si="916"/>
        <v>0</v>
      </c>
      <c r="EM1131" s="4">
        <f t="shared" ref="EM1131:FR1131" si="917">EM1154</f>
        <v>0</v>
      </c>
      <c r="EN1131" s="4">
        <f t="shared" si="917"/>
        <v>0</v>
      </c>
      <c r="EO1131" s="4">
        <f t="shared" si="917"/>
        <v>0</v>
      </c>
      <c r="EP1131" s="4">
        <f t="shared" si="917"/>
        <v>0</v>
      </c>
      <c r="EQ1131" s="4">
        <f t="shared" si="917"/>
        <v>0</v>
      </c>
      <c r="ER1131" s="4">
        <f t="shared" si="917"/>
        <v>0</v>
      </c>
      <c r="ES1131" s="4">
        <f t="shared" si="917"/>
        <v>0</v>
      </c>
      <c r="ET1131" s="4">
        <f t="shared" si="917"/>
        <v>0</v>
      </c>
      <c r="EU1131" s="4">
        <f t="shared" si="917"/>
        <v>0</v>
      </c>
      <c r="EV1131" s="4">
        <f t="shared" si="917"/>
        <v>0</v>
      </c>
      <c r="EW1131" s="4">
        <f t="shared" si="917"/>
        <v>0</v>
      </c>
      <c r="EX1131" s="4">
        <f t="shared" si="917"/>
        <v>0</v>
      </c>
      <c r="EY1131" s="4">
        <f t="shared" si="917"/>
        <v>0</v>
      </c>
      <c r="EZ1131" s="4">
        <f t="shared" si="917"/>
        <v>0</v>
      </c>
      <c r="FA1131" s="4">
        <f t="shared" si="917"/>
        <v>0</v>
      </c>
      <c r="FB1131" s="4">
        <f t="shared" si="917"/>
        <v>0</v>
      </c>
      <c r="FC1131" s="4">
        <f t="shared" si="917"/>
        <v>0</v>
      </c>
      <c r="FD1131" s="4">
        <f t="shared" si="917"/>
        <v>0</v>
      </c>
      <c r="FE1131" s="4">
        <f t="shared" si="917"/>
        <v>0</v>
      </c>
      <c r="FF1131" s="4">
        <f t="shared" si="917"/>
        <v>0</v>
      </c>
      <c r="FG1131" s="4">
        <f t="shared" si="917"/>
        <v>0</v>
      </c>
      <c r="FH1131" s="4">
        <f t="shared" si="917"/>
        <v>0</v>
      </c>
      <c r="FI1131" s="4">
        <f t="shared" si="917"/>
        <v>0</v>
      </c>
      <c r="FJ1131" s="4">
        <f t="shared" si="917"/>
        <v>0</v>
      </c>
      <c r="FK1131" s="4">
        <f t="shared" si="917"/>
        <v>0</v>
      </c>
      <c r="FL1131" s="4">
        <f t="shared" si="917"/>
        <v>0</v>
      </c>
      <c r="FM1131" s="4">
        <f t="shared" si="917"/>
        <v>0</v>
      </c>
      <c r="FN1131" s="4">
        <f t="shared" si="917"/>
        <v>0</v>
      </c>
      <c r="FO1131" s="4">
        <f t="shared" si="917"/>
        <v>0</v>
      </c>
      <c r="FP1131" s="4">
        <f t="shared" si="917"/>
        <v>0</v>
      </c>
      <c r="FQ1131" s="4">
        <f t="shared" si="917"/>
        <v>0</v>
      </c>
      <c r="FR1131" s="4">
        <f t="shared" si="917"/>
        <v>0</v>
      </c>
      <c r="FS1131" s="4">
        <f t="shared" ref="FS1131:GX1131" si="918">FS1154</f>
        <v>0</v>
      </c>
      <c r="FT1131" s="4">
        <f t="shared" si="918"/>
        <v>0</v>
      </c>
      <c r="FU1131" s="4">
        <f t="shared" si="918"/>
        <v>0</v>
      </c>
      <c r="FV1131" s="4">
        <f t="shared" si="918"/>
        <v>0</v>
      </c>
      <c r="FW1131" s="4">
        <f t="shared" si="918"/>
        <v>0</v>
      </c>
      <c r="FX1131" s="4">
        <f t="shared" si="918"/>
        <v>0</v>
      </c>
      <c r="FY1131" s="4">
        <f t="shared" si="918"/>
        <v>0</v>
      </c>
      <c r="FZ1131" s="4">
        <f t="shared" si="918"/>
        <v>0</v>
      </c>
      <c r="GA1131" s="4">
        <f t="shared" si="918"/>
        <v>0</v>
      </c>
      <c r="GB1131" s="4">
        <f t="shared" si="918"/>
        <v>0</v>
      </c>
      <c r="GC1131" s="4">
        <f t="shared" si="918"/>
        <v>0</v>
      </c>
      <c r="GD1131" s="4">
        <f t="shared" si="918"/>
        <v>0</v>
      </c>
      <c r="GE1131" s="4">
        <f t="shared" si="918"/>
        <v>0</v>
      </c>
      <c r="GF1131" s="4">
        <f t="shared" si="918"/>
        <v>0</v>
      </c>
      <c r="GG1131" s="4">
        <f t="shared" si="918"/>
        <v>0</v>
      </c>
      <c r="GH1131" s="4">
        <f t="shared" si="918"/>
        <v>0</v>
      </c>
      <c r="GI1131" s="4">
        <f t="shared" si="918"/>
        <v>0</v>
      </c>
      <c r="GJ1131" s="4">
        <f t="shared" si="918"/>
        <v>0</v>
      </c>
      <c r="GK1131" s="4">
        <f t="shared" si="918"/>
        <v>0</v>
      </c>
      <c r="GL1131" s="4">
        <f t="shared" si="918"/>
        <v>0</v>
      </c>
      <c r="GM1131" s="4">
        <f t="shared" si="918"/>
        <v>0</v>
      </c>
      <c r="GN1131" s="4">
        <f t="shared" si="918"/>
        <v>0</v>
      </c>
      <c r="GO1131" s="4">
        <f t="shared" si="918"/>
        <v>0</v>
      </c>
      <c r="GP1131" s="4">
        <f t="shared" si="918"/>
        <v>0</v>
      </c>
      <c r="GQ1131" s="4">
        <f t="shared" si="918"/>
        <v>0</v>
      </c>
      <c r="GR1131" s="4">
        <f t="shared" si="918"/>
        <v>0</v>
      </c>
      <c r="GS1131" s="4">
        <f t="shared" si="918"/>
        <v>0</v>
      </c>
      <c r="GT1131" s="4">
        <f t="shared" si="918"/>
        <v>0</v>
      </c>
      <c r="GU1131" s="4">
        <f t="shared" si="918"/>
        <v>0</v>
      </c>
      <c r="GV1131" s="4">
        <f t="shared" si="918"/>
        <v>0</v>
      </c>
      <c r="GW1131" s="4">
        <f t="shared" si="918"/>
        <v>0</v>
      </c>
      <c r="GX1131" s="4">
        <f t="shared" si="918"/>
        <v>0</v>
      </c>
    </row>
    <row r="1133" spans="1:255" x14ac:dyDescent="0.2">
      <c r="A1133" s="2">
        <v>17</v>
      </c>
      <c r="B1133" s="2">
        <v>1</v>
      </c>
      <c r="C1133" s="2">
        <f>ROW(SmtRes!A985)</f>
        <v>985</v>
      </c>
      <c r="D1133" s="2">
        <f>ROW(EtalonRes!A997)</f>
        <v>997</v>
      </c>
      <c r="E1133" s="2" t="s">
        <v>557</v>
      </c>
      <c r="F1133" s="2" t="s">
        <v>339</v>
      </c>
      <c r="G1133" s="2" t="s">
        <v>340</v>
      </c>
      <c r="H1133" s="2" t="s">
        <v>341</v>
      </c>
      <c r="I1133" s="2">
        <v>0</v>
      </c>
      <c r="J1133" s="2">
        <v>0</v>
      </c>
      <c r="K1133" s="2">
        <v>0</v>
      </c>
      <c r="L1133" s="2">
        <v>2.5</v>
      </c>
      <c r="M1133" s="2">
        <v>0</v>
      </c>
      <c r="N1133" s="2">
        <f t="shared" ref="N1133:N1152" si="919">ROUND(L1133-M1133,4)</f>
        <v>2.5</v>
      </c>
      <c r="O1133" s="2">
        <f t="shared" ref="O1133:O1152" si="920">ROUND(CP1133,0)</f>
        <v>0</v>
      </c>
      <c r="P1133" s="2">
        <f t="shared" ref="P1133:P1152" si="921">ROUND(CQ1133*I1133,0)</f>
        <v>0</v>
      </c>
      <c r="Q1133" s="2">
        <f t="shared" ref="Q1133:Q1152" si="922">ROUND(CR1133*I1133,0)</f>
        <v>0</v>
      </c>
      <c r="R1133" s="2">
        <f t="shared" ref="R1133:R1152" si="923">ROUND(CS1133*I1133,0)</f>
        <v>0</v>
      </c>
      <c r="S1133" s="2">
        <f t="shared" ref="S1133:S1152" si="924">ROUND(CT1133*I1133,0)</f>
        <v>0</v>
      </c>
      <c r="T1133" s="2">
        <f t="shared" ref="T1133:T1152" si="925">ROUND(CU1133*I1133,0)</f>
        <v>0</v>
      </c>
      <c r="U1133" s="2">
        <f t="shared" ref="U1133:U1152" si="926">CV1133*I1133</f>
        <v>0</v>
      </c>
      <c r="V1133" s="2">
        <f t="shared" ref="V1133:V1152" si="927">CW1133*I1133</f>
        <v>0</v>
      </c>
      <c r="W1133" s="2">
        <f t="shared" ref="W1133:W1152" si="928">ROUND(CX1133*I1133,0)</f>
        <v>0</v>
      </c>
      <c r="X1133" s="2">
        <f t="shared" ref="X1133:X1152" si="929">ROUND(CY1133,0)</f>
        <v>0</v>
      </c>
      <c r="Y1133" s="2">
        <f t="shared" ref="Y1133:Y1152" si="930">ROUND(CZ1133,0)</f>
        <v>0</v>
      </c>
      <c r="Z1133" s="2"/>
      <c r="AA1133" s="2">
        <v>69726971</v>
      </c>
      <c r="AB1133" s="2">
        <f t="shared" ref="AB1133:AB1152" si="931">ROUND((AC1133+AD1133+AF1133),2)</f>
        <v>507.68</v>
      </c>
      <c r="AC1133" s="2">
        <f>ROUND((ES1133+(SUM(SmtRes!BC979:'SmtRes'!BC985)+SUM(EtalonRes!AL991:'EtalonRes'!AL997))),2)</f>
        <v>0</v>
      </c>
      <c r="AD1133" s="2">
        <f>ROUND((((ET1133)-(EU1133))+AE1133),2)</f>
        <v>29.76</v>
      </c>
      <c r="AE1133" s="2">
        <f t="shared" ref="AE1133:AE1150" si="932">ROUND((EU1133),2)</f>
        <v>1.95</v>
      </c>
      <c r="AF1133" s="2">
        <f t="shared" ref="AF1133:AF1150" si="933">ROUND((EV1133),2)</f>
        <v>477.92</v>
      </c>
      <c r="AG1133" s="2">
        <f t="shared" ref="AG1133:AG1152" si="934">ROUND((AP1133),2)</f>
        <v>0</v>
      </c>
      <c r="AH1133" s="2">
        <f t="shared" ref="AH1133:AH1150" si="935">(EW1133)</f>
        <v>46.4</v>
      </c>
      <c r="AI1133" s="2">
        <f t="shared" ref="AI1133:AI1150" si="936">(EX1133)</f>
        <v>0.4</v>
      </c>
      <c r="AJ1133" s="2">
        <f t="shared" ref="AJ1133:AJ1152" si="937">(AS1133)</f>
        <v>0</v>
      </c>
      <c r="AK1133" s="2">
        <v>12374.57</v>
      </c>
      <c r="AL1133" s="2">
        <v>11866.89</v>
      </c>
      <c r="AM1133" s="2">
        <v>29.76</v>
      </c>
      <c r="AN1133" s="2">
        <v>1.95</v>
      </c>
      <c r="AO1133" s="2">
        <v>477.92</v>
      </c>
      <c r="AP1133" s="2">
        <v>0</v>
      </c>
      <c r="AQ1133" s="2">
        <v>46.4</v>
      </c>
      <c r="AR1133" s="2">
        <v>0.4</v>
      </c>
      <c r="AS1133" s="2">
        <v>0</v>
      </c>
      <c r="AT1133" s="2">
        <v>90</v>
      </c>
      <c r="AU1133" s="2">
        <v>70</v>
      </c>
      <c r="AV1133" s="2">
        <v>1</v>
      </c>
      <c r="AW1133" s="2">
        <v>1</v>
      </c>
      <c r="AX1133" s="2"/>
      <c r="AY1133" s="2"/>
      <c r="AZ1133" s="2">
        <v>1</v>
      </c>
      <c r="BA1133" s="2">
        <v>1</v>
      </c>
      <c r="BB1133" s="2">
        <v>1</v>
      </c>
      <c r="BC1133" s="2">
        <v>1</v>
      </c>
      <c r="BD1133" s="2" t="s">
        <v>3</v>
      </c>
      <c r="BE1133" s="2" t="s">
        <v>3</v>
      </c>
      <c r="BF1133" s="2" t="s">
        <v>3</v>
      </c>
      <c r="BG1133" s="2" t="s">
        <v>3</v>
      </c>
      <c r="BH1133" s="2">
        <v>0</v>
      </c>
      <c r="BI1133" s="2">
        <v>1</v>
      </c>
      <c r="BJ1133" s="2" t="s">
        <v>342</v>
      </c>
      <c r="BK1133" s="2"/>
      <c r="BL1133" s="2"/>
      <c r="BM1133" s="2">
        <v>19</v>
      </c>
      <c r="BN1133" s="2">
        <v>0</v>
      </c>
      <c r="BO1133" s="2" t="s">
        <v>3</v>
      </c>
      <c r="BP1133" s="2">
        <v>0</v>
      </c>
      <c r="BQ1133" s="2">
        <v>2</v>
      </c>
      <c r="BR1133" s="2">
        <v>0</v>
      </c>
      <c r="BS1133" s="2">
        <v>1</v>
      </c>
      <c r="BT1133" s="2">
        <v>1</v>
      </c>
      <c r="BU1133" s="2">
        <v>1</v>
      </c>
      <c r="BV1133" s="2">
        <v>1</v>
      </c>
      <c r="BW1133" s="2">
        <v>1</v>
      </c>
      <c r="BX1133" s="2">
        <v>1</v>
      </c>
      <c r="BY1133" s="2" t="s">
        <v>3</v>
      </c>
      <c r="BZ1133" s="2">
        <v>90</v>
      </c>
      <c r="CA1133" s="2">
        <v>70</v>
      </c>
      <c r="CB1133" s="2" t="s">
        <v>3</v>
      </c>
      <c r="CC1133" s="2"/>
      <c r="CD1133" s="2"/>
      <c r="CE1133" s="2">
        <v>0</v>
      </c>
      <c r="CF1133" s="2">
        <v>0</v>
      </c>
      <c r="CG1133" s="2">
        <v>0</v>
      </c>
      <c r="CH1133" s="2">
        <v>89</v>
      </c>
      <c r="CI1133" s="2">
        <v>0</v>
      </c>
      <c r="CJ1133" s="2">
        <v>0</v>
      </c>
      <c r="CK1133" s="2">
        <v>0</v>
      </c>
      <c r="CL1133" s="2">
        <v>0</v>
      </c>
      <c r="CM1133" s="2">
        <v>0</v>
      </c>
      <c r="CN1133" s="2" t="s">
        <v>3</v>
      </c>
      <c r="CO1133" s="2">
        <v>0</v>
      </c>
      <c r="CP1133" s="2">
        <f t="shared" ref="CP1133:CP1152" si="938">(P1133+Q1133+S1133)</f>
        <v>0</v>
      </c>
      <c r="CQ1133" s="2">
        <f t="shared" ref="CQ1133:CQ1152" si="939">AC1133*BC1133</f>
        <v>0</v>
      </c>
      <c r="CR1133" s="2">
        <f t="shared" ref="CR1133:CR1152" si="940">AD1133*BB1133</f>
        <v>29.76</v>
      </c>
      <c r="CS1133" s="2">
        <f t="shared" ref="CS1133:CS1152" si="941">AE1133*BS1133</f>
        <v>1.95</v>
      </c>
      <c r="CT1133" s="2">
        <f t="shared" ref="CT1133:CT1152" si="942">AF1133*BA1133</f>
        <v>477.92</v>
      </c>
      <c r="CU1133" s="2">
        <f t="shared" ref="CU1133:CU1152" si="943">AG1133</f>
        <v>0</v>
      </c>
      <c r="CV1133" s="2">
        <f t="shared" ref="CV1133:CV1152" si="944">AH1133</f>
        <v>46.4</v>
      </c>
      <c r="CW1133" s="2">
        <f t="shared" ref="CW1133:CW1152" si="945">AI1133</f>
        <v>0.4</v>
      </c>
      <c r="CX1133" s="2">
        <f t="shared" ref="CX1133:CX1152" si="946">AJ1133</f>
        <v>0</v>
      </c>
      <c r="CY1133" s="2">
        <f>(((S1133+R1133)*AT1133)/100)</f>
        <v>0</v>
      </c>
      <c r="CZ1133" s="2">
        <f>(((S1133+R1133)*AU1133)/100)</f>
        <v>0</v>
      </c>
      <c r="DA1133" s="2"/>
      <c r="DB1133" s="2"/>
      <c r="DC1133" s="2" t="s">
        <v>3</v>
      </c>
      <c r="DD1133" s="2" t="s">
        <v>3</v>
      </c>
      <c r="DE1133" s="2" t="s">
        <v>3</v>
      </c>
      <c r="DF1133" s="2" t="s">
        <v>3</v>
      </c>
      <c r="DG1133" s="2" t="s">
        <v>3</v>
      </c>
      <c r="DH1133" s="2" t="s">
        <v>3</v>
      </c>
      <c r="DI1133" s="2" t="s">
        <v>3</v>
      </c>
      <c r="DJ1133" s="2" t="s">
        <v>3</v>
      </c>
      <c r="DK1133" s="2" t="s">
        <v>3</v>
      </c>
      <c r="DL1133" s="2" t="s">
        <v>3</v>
      </c>
      <c r="DM1133" s="2" t="s">
        <v>3</v>
      </c>
      <c r="DN1133" s="2">
        <v>0</v>
      </c>
      <c r="DO1133" s="2">
        <v>0</v>
      </c>
      <c r="DP1133" s="2">
        <v>1</v>
      </c>
      <c r="DQ1133" s="2">
        <v>1</v>
      </c>
      <c r="DR1133" s="2"/>
      <c r="DS1133" s="2"/>
      <c r="DT1133" s="2"/>
      <c r="DU1133" s="2">
        <v>1005</v>
      </c>
      <c r="DV1133" s="2" t="s">
        <v>341</v>
      </c>
      <c r="DW1133" s="2" t="s">
        <v>341</v>
      </c>
      <c r="DX1133" s="2">
        <v>100</v>
      </c>
      <c r="DY1133" s="2"/>
      <c r="DZ1133" s="2" t="s">
        <v>3</v>
      </c>
      <c r="EA1133" s="2" t="s">
        <v>3</v>
      </c>
      <c r="EB1133" s="2" t="s">
        <v>3</v>
      </c>
      <c r="EC1133" s="2" t="s">
        <v>3</v>
      </c>
      <c r="ED1133" s="2"/>
      <c r="EE1133" s="2">
        <v>54328922</v>
      </c>
      <c r="EF1133" s="2">
        <v>2</v>
      </c>
      <c r="EG1133" s="2" t="s">
        <v>21</v>
      </c>
      <c r="EH1133" s="2">
        <v>0</v>
      </c>
      <c r="EI1133" s="2" t="s">
        <v>3</v>
      </c>
      <c r="EJ1133" s="2">
        <v>1</v>
      </c>
      <c r="EK1133" s="2">
        <v>19</v>
      </c>
      <c r="EL1133" s="2" t="s">
        <v>343</v>
      </c>
      <c r="EM1133" s="2" t="s">
        <v>344</v>
      </c>
      <c r="EN1133" s="2"/>
      <c r="EO1133" s="2" t="s">
        <v>3</v>
      </c>
      <c r="EP1133" s="2"/>
      <c r="EQ1133" s="2">
        <v>1441792</v>
      </c>
      <c r="ER1133" s="2">
        <v>12374.57</v>
      </c>
      <c r="ES1133" s="2">
        <v>11866.89</v>
      </c>
      <c r="ET1133" s="2">
        <v>29.76</v>
      </c>
      <c r="EU1133" s="2">
        <v>1.95</v>
      </c>
      <c r="EV1133" s="2">
        <v>477.92</v>
      </c>
      <c r="EW1133" s="2">
        <v>46.4</v>
      </c>
      <c r="EX1133" s="2">
        <v>0.4</v>
      </c>
      <c r="EY1133" s="2">
        <v>1</v>
      </c>
      <c r="EZ1133" s="2"/>
      <c r="FA1133" s="2"/>
      <c r="FB1133" s="2"/>
      <c r="FC1133" s="2"/>
      <c r="FD1133" s="2"/>
      <c r="FE1133" s="2"/>
      <c r="FF1133" s="2"/>
      <c r="FG1133" s="2"/>
      <c r="FH1133" s="2"/>
      <c r="FI1133" s="2"/>
      <c r="FJ1133" s="2"/>
      <c r="FK1133" s="2"/>
      <c r="FL1133" s="2"/>
      <c r="FM1133" s="2"/>
      <c r="FN1133" s="2"/>
      <c r="FO1133" s="2"/>
      <c r="FP1133" s="2"/>
      <c r="FQ1133" s="2">
        <v>0</v>
      </c>
      <c r="FR1133" s="2">
        <f t="shared" ref="FR1133:FR1152" si="947">ROUND(IF(BI1133=3,GM1133,0),0)</f>
        <v>0</v>
      </c>
      <c r="FS1133" s="2">
        <v>0</v>
      </c>
      <c r="FT1133" s="2"/>
      <c r="FU1133" s="2"/>
      <c r="FV1133" s="2"/>
      <c r="FW1133" s="2"/>
      <c r="FX1133" s="2">
        <v>90</v>
      </c>
      <c r="FY1133" s="2">
        <v>70</v>
      </c>
      <c r="FZ1133" s="2"/>
      <c r="GA1133" s="2" t="s">
        <v>3</v>
      </c>
      <c r="GB1133" s="2"/>
      <c r="GC1133" s="2"/>
      <c r="GD1133" s="2">
        <v>1</v>
      </c>
      <c r="GE1133" s="2"/>
      <c r="GF1133" s="2">
        <v>1782949007</v>
      </c>
      <c r="GG1133" s="2">
        <v>2</v>
      </c>
      <c r="GH1133" s="2">
        <v>1</v>
      </c>
      <c r="GI1133" s="2">
        <v>-2</v>
      </c>
      <c r="GJ1133" s="2">
        <v>0</v>
      </c>
      <c r="GK1133" s="2">
        <v>0</v>
      </c>
      <c r="GL1133" s="2">
        <f t="shared" ref="GL1133:GL1152" si="948">ROUND(IF(AND(BH1133=3,BI1133=3,FS1133&lt;&gt;0),P1133,0),0)</f>
        <v>0</v>
      </c>
      <c r="GM1133" s="2">
        <f t="shared" ref="GM1133:GM1152" si="949">ROUND(O1133+X1133+Y1133,0)+GX1133</f>
        <v>0</v>
      </c>
      <c r="GN1133" s="2">
        <f t="shared" ref="GN1133:GN1152" si="950">IF(OR(BI1133=0,BI1133=1),GM1133-GX1133,0)</f>
        <v>0</v>
      </c>
      <c r="GO1133" s="2">
        <f t="shared" ref="GO1133:GO1152" si="951">IF(BI1133=2,GM1133-GX1133,0)</f>
        <v>0</v>
      </c>
      <c r="GP1133" s="2">
        <f t="shared" ref="GP1133:GP1152" si="952">IF(BI1133=4,GM1133-GX1133,0)</f>
        <v>0</v>
      </c>
      <c r="GQ1133" s="2"/>
      <c r="GR1133" s="2">
        <v>0</v>
      </c>
      <c r="GS1133" s="2">
        <v>3</v>
      </c>
      <c r="GT1133" s="2">
        <v>0</v>
      </c>
      <c r="GU1133" s="2" t="s">
        <v>3</v>
      </c>
      <c r="GV1133" s="2">
        <f t="shared" ref="GV1133:GV1150" si="953">ROUND((GT1133),2)</f>
        <v>0</v>
      </c>
      <c r="GW1133" s="2">
        <v>1</v>
      </c>
      <c r="GX1133" s="2">
        <f t="shared" ref="GX1133:GX1152" si="954">ROUND(HC1133*I1133,0)</f>
        <v>0</v>
      </c>
      <c r="GY1133" s="2"/>
      <c r="GZ1133" s="2"/>
      <c r="HA1133" s="2">
        <v>0</v>
      </c>
      <c r="HB1133" s="2">
        <v>0</v>
      </c>
      <c r="HC1133" s="2">
        <f t="shared" ref="HC1133:HC1152" si="955">GV1133*GW1133</f>
        <v>0</v>
      </c>
      <c r="HD1133" s="2"/>
      <c r="HE1133" s="2" t="s">
        <v>3</v>
      </c>
      <c r="HF1133" s="2" t="s">
        <v>3</v>
      </c>
      <c r="HG1133" s="2"/>
      <c r="HH1133" s="2"/>
      <c r="HI1133" s="2"/>
      <c r="HJ1133" s="2"/>
      <c r="HK1133" s="2"/>
      <c r="HL1133" s="2"/>
      <c r="HM1133" s="2" t="s">
        <v>3</v>
      </c>
      <c r="HN1133" s="2" t="s">
        <v>3</v>
      </c>
      <c r="HO1133" s="2" t="s">
        <v>3</v>
      </c>
      <c r="HP1133" s="2" t="s">
        <v>3</v>
      </c>
      <c r="HQ1133" s="2" t="s">
        <v>3</v>
      </c>
      <c r="HR1133" s="2"/>
      <c r="HS1133" s="2"/>
      <c r="HT1133" s="2"/>
      <c r="HU1133" s="2"/>
      <c r="HV1133" s="2"/>
      <c r="HW1133" s="2"/>
      <c r="HX1133" s="2"/>
      <c r="HY1133" s="2"/>
      <c r="HZ1133" s="2"/>
      <c r="IA1133" s="2"/>
      <c r="IB1133" s="2"/>
      <c r="IC1133" s="2"/>
      <c r="ID1133" s="2"/>
      <c r="IE1133" s="2"/>
      <c r="IF1133" s="2"/>
      <c r="IG1133" s="2"/>
      <c r="IH1133" s="2"/>
      <c r="II1133" s="2"/>
      <c r="IJ1133" s="2"/>
      <c r="IK1133" s="2">
        <v>0</v>
      </c>
      <c r="IL1133" s="2"/>
      <c r="IM1133" s="2"/>
      <c r="IN1133" s="2"/>
      <c r="IO1133" s="2"/>
      <c r="IP1133" s="2"/>
      <c r="IQ1133" s="2"/>
      <c r="IR1133" s="2"/>
      <c r="IS1133" s="2"/>
      <c r="IT1133" s="2"/>
      <c r="IU1133" s="2"/>
    </row>
    <row r="1134" spans="1:255" x14ac:dyDescent="0.2">
      <c r="A1134">
        <v>17</v>
      </c>
      <c r="B1134">
        <v>1</v>
      </c>
      <c r="C1134">
        <f>ROW(SmtRes!A992)</f>
        <v>992</v>
      </c>
      <c r="D1134">
        <f>ROW(EtalonRes!A1004)</f>
        <v>1004</v>
      </c>
      <c r="E1134" t="s">
        <v>557</v>
      </c>
      <c r="F1134" t="s">
        <v>339</v>
      </c>
      <c r="G1134" t="s">
        <v>340</v>
      </c>
      <c r="H1134" t="s">
        <v>341</v>
      </c>
      <c r="I1134">
        <v>0</v>
      </c>
      <c r="J1134">
        <v>0</v>
      </c>
      <c r="K1134">
        <v>0</v>
      </c>
      <c r="L1134">
        <v>2.5</v>
      </c>
      <c r="M1134">
        <v>0</v>
      </c>
      <c r="N1134">
        <f t="shared" si="919"/>
        <v>2.5</v>
      </c>
      <c r="O1134">
        <f t="shared" si="920"/>
        <v>0</v>
      </c>
      <c r="P1134">
        <f t="shared" si="921"/>
        <v>0</v>
      </c>
      <c r="Q1134">
        <f t="shared" si="922"/>
        <v>0</v>
      </c>
      <c r="R1134">
        <f t="shared" si="923"/>
        <v>0</v>
      </c>
      <c r="S1134">
        <f t="shared" si="924"/>
        <v>0</v>
      </c>
      <c r="T1134">
        <f t="shared" si="925"/>
        <v>0</v>
      </c>
      <c r="U1134">
        <f t="shared" si="926"/>
        <v>0</v>
      </c>
      <c r="V1134">
        <f t="shared" si="927"/>
        <v>0</v>
      </c>
      <c r="W1134">
        <f t="shared" si="928"/>
        <v>0</v>
      </c>
      <c r="X1134">
        <f t="shared" si="929"/>
        <v>0</v>
      </c>
      <c r="Y1134">
        <f t="shared" si="930"/>
        <v>0</v>
      </c>
      <c r="AA1134">
        <v>69726884</v>
      </c>
      <c r="AB1134">
        <f t="shared" si="931"/>
        <v>507.68</v>
      </c>
      <c r="AC1134">
        <f>ROUND((ES1134+(SUM(SmtRes!BC986:'SmtRes'!BC992)+SUM(EtalonRes!AL998:'EtalonRes'!AL1004))),2)</f>
        <v>0</v>
      </c>
      <c r="AD1134">
        <f>ROUND((((ET1134)-(EU1134))+AE1134),2)</f>
        <v>29.76</v>
      </c>
      <c r="AE1134">
        <f t="shared" si="932"/>
        <v>1.95</v>
      </c>
      <c r="AF1134">
        <f t="shared" si="933"/>
        <v>477.92</v>
      </c>
      <c r="AG1134">
        <f t="shared" si="934"/>
        <v>0</v>
      </c>
      <c r="AH1134">
        <f t="shared" si="935"/>
        <v>46.4</v>
      </c>
      <c r="AI1134">
        <f t="shared" si="936"/>
        <v>0.4</v>
      </c>
      <c r="AJ1134">
        <f t="shared" si="937"/>
        <v>0</v>
      </c>
      <c r="AK1134">
        <v>12374.57</v>
      </c>
      <c r="AL1134">
        <v>11866.89</v>
      </c>
      <c r="AM1134">
        <v>29.76</v>
      </c>
      <c r="AN1134">
        <v>1.95</v>
      </c>
      <c r="AO1134">
        <v>477.92</v>
      </c>
      <c r="AP1134">
        <v>0</v>
      </c>
      <c r="AQ1134">
        <v>46.4</v>
      </c>
      <c r="AR1134">
        <v>0.4</v>
      </c>
      <c r="AS1134">
        <v>0</v>
      </c>
      <c r="AT1134">
        <v>86</v>
      </c>
      <c r="AU1134">
        <v>60</v>
      </c>
      <c r="AV1134">
        <v>1</v>
      </c>
      <c r="AW1134">
        <v>1</v>
      </c>
      <c r="AZ1134">
        <v>1</v>
      </c>
      <c r="BA1134">
        <v>25.36</v>
      </c>
      <c r="BB1134">
        <v>7.84</v>
      </c>
      <c r="BC1134">
        <v>7.56</v>
      </c>
      <c r="BD1134" t="s">
        <v>3</v>
      </c>
      <c r="BE1134" t="s">
        <v>3</v>
      </c>
      <c r="BF1134" t="s">
        <v>3</v>
      </c>
      <c r="BG1134" t="s">
        <v>3</v>
      </c>
      <c r="BH1134">
        <v>0</v>
      </c>
      <c r="BI1134">
        <v>1</v>
      </c>
      <c r="BJ1134" t="s">
        <v>342</v>
      </c>
      <c r="BM1134">
        <v>19</v>
      </c>
      <c r="BN1134">
        <v>0</v>
      </c>
      <c r="BO1134" t="s">
        <v>339</v>
      </c>
      <c r="BP1134">
        <v>1</v>
      </c>
      <c r="BQ1134">
        <v>2</v>
      </c>
      <c r="BR1134">
        <v>0</v>
      </c>
      <c r="BS1134">
        <v>19.8</v>
      </c>
      <c r="BT1134">
        <v>1</v>
      </c>
      <c r="BU1134">
        <v>1</v>
      </c>
      <c r="BV1134">
        <v>1</v>
      </c>
      <c r="BW1134">
        <v>1</v>
      </c>
      <c r="BX1134">
        <v>1</v>
      </c>
      <c r="BY1134" t="s">
        <v>3</v>
      </c>
      <c r="BZ1134">
        <v>86</v>
      </c>
      <c r="CA1134">
        <v>60</v>
      </c>
      <c r="CB1134" t="s">
        <v>3</v>
      </c>
      <c r="CE1134">
        <v>0</v>
      </c>
      <c r="CF1134">
        <v>0</v>
      </c>
      <c r="CG1134">
        <v>0</v>
      </c>
      <c r="CH1134">
        <v>89</v>
      </c>
      <c r="CI1134">
        <v>0</v>
      </c>
      <c r="CJ1134">
        <v>0</v>
      </c>
      <c r="CK1134">
        <v>0</v>
      </c>
      <c r="CL1134">
        <v>0</v>
      </c>
      <c r="CM1134">
        <v>0</v>
      </c>
      <c r="CN1134" t="s">
        <v>3</v>
      </c>
      <c r="CO1134">
        <v>0</v>
      </c>
      <c r="CP1134">
        <f t="shared" si="938"/>
        <v>0</v>
      </c>
      <c r="CQ1134">
        <f t="shared" si="939"/>
        <v>0</v>
      </c>
      <c r="CR1134">
        <f t="shared" si="940"/>
        <v>233.3184</v>
      </c>
      <c r="CS1134">
        <f t="shared" si="941"/>
        <v>38.61</v>
      </c>
      <c r="CT1134">
        <f t="shared" si="942"/>
        <v>12120.0512</v>
      </c>
      <c r="CU1134">
        <f t="shared" si="943"/>
        <v>0</v>
      </c>
      <c r="CV1134">
        <f t="shared" si="944"/>
        <v>46.4</v>
      </c>
      <c r="CW1134">
        <f t="shared" si="945"/>
        <v>0.4</v>
      </c>
      <c r="CX1134">
        <f t="shared" si="946"/>
        <v>0</v>
      </c>
      <c r="CY1134">
        <f>(S1134+R1134)*(BZ1134/100)</f>
        <v>0</v>
      </c>
      <c r="CZ1134">
        <f>(S1134+R1134)*(CA1134/100)</f>
        <v>0</v>
      </c>
      <c r="DC1134" t="s">
        <v>3</v>
      </c>
      <c r="DD1134" t="s">
        <v>3</v>
      </c>
      <c r="DE1134" t="s">
        <v>3</v>
      </c>
      <c r="DF1134" t="s">
        <v>3</v>
      </c>
      <c r="DG1134" t="s">
        <v>3</v>
      </c>
      <c r="DH1134" t="s">
        <v>3</v>
      </c>
      <c r="DI1134" t="s">
        <v>3</v>
      </c>
      <c r="DJ1134" t="s">
        <v>3</v>
      </c>
      <c r="DK1134" t="s">
        <v>3</v>
      </c>
      <c r="DL1134" t="s">
        <v>3</v>
      </c>
      <c r="DM1134" t="s">
        <v>3</v>
      </c>
      <c r="DN1134">
        <v>90</v>
      </c>
      <c r="DO1134">
        <v>70</v>
      </c>
      <c r="DP1134">
        <v>1</v>
      </c>
      <c r="DQ1134">
        <v>1</v>
      </c>
      <c r="DU1134">
        <v>1005</v>
      </c>
      <c r="DV1134" t="s">
        <v>341</v>
      </c>
      <c r="DW1134" t="s">
        <v>341</v>
      </c>
      <c r="DX1134">
        <v>100</v>
      </c>
      <c r="DZ1134" t="s">
        <v>3</v>
      </c>
      <c r="EA1134" t="s">
        <v>3</v>
      </c>
      <c r="EB1134" t="s">
        <v>3</v>
      </c>
      <c r="EC1134" t="s">
        <v>3</v>
      </c>
      <c r="EE1134">
        <v>54328922</v>
      </c>
      <c r="EF1134">
        <v>2</v>
      </c>
      <c r="EG1134" t="s">
        <v>21</v>
      </c>
      <c r="EH1134">
        <v>0</v>
      </c>
      <c r="EI1134" t="s">
        <v>3</v>
      </c>
      <c r="EJ1134">
        <v>1</v>
      </c>
      <c r="EK1134">
        <v>19</v>
      </c>
      <c r="EL1134" t="s">
        <v>343</v>
      </c>
      <c r="EM1134" t="s">
        <v>344</v>
      </c>
      <c r="EO1134" t="s">
        <v>3</v>
      </c>
      <c r="EQ1134">
        <v>1441792</v>
      </c>
      <c r="ER1134">
        <v>12374.57</v>
      </c>
      <c r="ES1134">
        <v>11866.89</v>
      </c>
      <c r="ET1134">
        <v>29.76</v>
      </c>
      <c r="EU1134">
        <v>1.95</v>
      </c>
      <c r="EV1134">
        <v>477.92</v>
      </c>
      <c r="EW1134">
        <v>46.4</v>
      </c>
      <c r="EX1134">
        <v>0.4</v>
      </c>
      <c r="EY1134">
        <v>1</v>
      </c>
      <c r="FQ1134">
        <v>0</v>
      </c>
      <c r="FR1134">
        <f t="shared" si="947"/>
        <v>0</v>
      </c>
      <c r="FS1134">
        <v>0</v>
      </c>
      <c r="FX1134">
        <v>90</v>
      </c>
      <c r="FY1134">
        <v>70</v>
      </c>
      <c r="GA1134" t="s">
        <v>3</v>
      </c>
      <c r="GD1134">
        <v>1</v>
      </c>
      <c r="GF1134">
        <v>1782949007</v>
      </c>
      <c r="GG1134">
        <v>2</v>
      </c>
      <c r="GH1134">
        <v>1</v>
      </c>
      <c r="GI1134">
        <v>2</v>
      </c>
      <c r="GJ1134">
        <v>0</v>
      </c>
      <c r="GK1134">
        <v>0</v>
      </c>
      <c r="GL1134">
        <f t="shared" si="948"/>
        <v>0</v>
      </c>
      <c r="GM1134">
        <f t="shared" si="949"/>
        <v>0</v>
      </c>
      <c r="GN1134">
        <f t="shared" si="950"/>
        <v>0</v>
      </c>
      <c r="GO1134">
        <f t="shared" si="951"/>
        <v>0</v>
      </c>
      <c r="GP1134">
        <f t="shared" si="952"/>
        <v>0</v>
      </c>
      <c r="GR1134">
        <v>0</v>
      </c>
      <c r="GS1134">
        <v>3</v>
      </c>
      <c r="GT1134">
        <v>0</v>
      </c>
      <c r="GU1134" t="s">
        <v>3</v>
      </c>
      <c r="GV1134">
        <f t="shared" si="953"/>
        <v>0</v>
      </c>
      <c r="GW1134">
        <v>1015.2</v>
      </c>
      <c r="GX1134">
        <f t="shared" si="954"/>
        <v>0</v>
      </c>
      <c r="HA1134">
        <v>0</v>
      </c>
      <c r="HB1134">
        <v>0</v>
      </c>
      <c r="HC1134">
        <f t="shared" si="955"/>
        <v>0</v>
      </c>
      <c r="HE1134" t="s">
        <v>3</v>
      </c>
      <c r="HF1134" t="s">
        <v>3</v>
      </c>
      <c r="HM1134" t="s">
        <v>3</v>
      </c>
      <c r="HN1134" t="s">
        <v>3</v>
      </c>
      <c r="HO1134" t="s">
        <v>3</v>
      </c>
      <c r="HP1134" t="s">
        <v>3</v>
      </c>
      <c r="HQ1134" t="s">
        <v>3</v>
      </c>
      <c r="IK1134">
        <v>0</v>
      </c>
    </row>
    <row r="1135" spans="1:255" x14ac:dyDescent="0.2">
      <c r="A1135" s="2">
        <v>18</v>
      </c>
      <c r="B1135" s="2">
        <v>1</v>
      </c>
      <c r="C1135" s="2">
        <v>983</v>
      </c>
      <c r="D1135" s="2"/>
      <c r="E1135" s="2" t="s">
        <v>558</v>
      </c>
      <c r="F1135" s="2" t="s">
        <v>346</v>
      </c>
      <c r="G1135" s="2" t="s">
        <v>347</v>
      </c>
      <c r="H1135" s="2" t="s">
        <v>78</v>
      </c>
      <c r="I1135" s="2">
        <f>I1133*J1135</f>
        <v>0</v>
      </c>
      <c r="J1135" s="2">
        <v>1.4E-2</v>
      </c>
      <c r="K1135" s="2">
        <v>1.4E-2</v>
      </c>
      <c r="L1135" s="2">
        <v>3.5000000000000003E-2</v>
      </c>
      <c r="M1135" s="2">
        <v>0</v>
      </c>
      <c r="N1135" s="2">
        <f t="shared" si="919"/>
        <v>3.5000000000000003E-2</v>
      </c>
      <c r="O1135" s="2">
        <f t="shared" si="920"/>
        <v>0</v>
      </c>
      <c r="P1135" s="2">
        <f t="shared" si="921"/>
        <v>0</v>
      </c>
      <c r="Q1135" s="2">
        <f t="shared" si="922"/>
        <v>0</v>
      </c>
      <c r="R1135" s="2">
        <f t="shared" si="923"/>
        <v>0</v>
      </c>
      <c r="S1135" s="2">
        <f t="shared" si="924"/>
        <v>0</v>
      </c>
      <c r="T1135" s="2">
        <f t="shared" si="925"/>
        <v>0</v>
      </c>
      <c r="U1135" s="2">
        <f t="shared" si="926"/>
        <v>0</v>
      </c>
      <c r="V1135" s="2">
        <f t="shared" si="927"/>
        <v>0</v>
      </c>
      <c r="W1135" s="2">
        <f t="shared" si="928"/>
        <v>0</v>
      </c>
      <c r="X1135" s="2">
        <f t="shared" si="929"/>
        <v>0</v>
      </c>
      <c r="Y1135" s="2">
        <f t="shared" si="930"/>
        <v>0</v>
      </c>
      <c r="Z1135" s="2"/>
      <c r="AA1135" s="2">
        <v>69726971</v>
      </c>
      <c r="AB1135" s="2">
        <f t="shared" si="931"/>
        <v>24700</v>
      </c>
      <c r="AC1135" s="2">
        <f t="shared" ref="AC1135:AD1140" si="956">ROUND((ES1135),2)</f>
        <v>24700</v>
      </c>
      <c r="AD1135" s="2">
        <f t="shared" si="956"/>
        <v>0</v>
      </c>
      <c r="AE1135" s="2">
        <f t="shared" si="932"/>
        <v>0</v>
      </c>
      <c r="AF1135" s="2">
        <f t="shared" si="933"/>
        <v>0</v>
      </c>
      <c r="AG1135" s="2">
        <f t="shared" si="934"/>
        <v>0</v>
      </c>
      <c r="AH1135" s="2">
        <f t="shared" si="935"/>
        <v>0</v>
      </c>
      <c r="AI1135" s="2">
        <f t="shared" si="936"/>
        <v>0</v>
      </c>
      <c r="AJ1135" s="2">
        <f t="shared" si="937"/>
        <v>0</v>
      </c>
      <c r="AK1135" s="2">
        <v>24700</v>
      </c>
      <c r="AL1135" s="2">
        <v>24700</v>
      </c>
      <c r="AM1135" s="2">
        <v>0</v>
      </c>
      <c r="AN1135" s="2">
        <v>0</v>
      </c>
      <c r="AO1135" s="2">
        <v>0</v>
      </c>
      <c r="AP1135" s="2">
        <v>0</v>
      </c>
      <c r="AQ1135" s="2">
        <v>0</v>
      </c>
      <c r="AR1135" s="2">
        <v>0</v>
      </c>
      <c r="AS1135" s="2">
        <v>0</v>
      </c>
      <c r="AT1135" s="2">
        <v>0</v>
      </c>
      <c r="AU1135" s="2">
        <v>0</v>
      </c>
      <c r="AV1135" s="2">
        <v>1</v>
      </c>
      <c r="AW1135" s="2">
        <v>1</v>
      </c>
      <c r="AX1135" s="2"/>
      <c r="AY1135" s="2"/>
      <c r="AZ1135" s="2">
        <v>1</v>
      </c>
      <c r="BA1135" s="2">
        <v>1</v>
      </c>
      <c r="BB1135" s="2">
        <v>1</v>
      </c>
      <c r="BC1135" s="2">
        <v>1</v>
      </c>
      <c r="BD1135" s="2" t="s">
        <v>3</v>
      </c>
      <c r="BE1135" s="2" t="s">
        <v>3</v>
      </c>
      <c r="BF1135" s="2" t="s">
        <v>3</v>
      </c>
      <c r="BG1135" s="2" t="s">
        <v>3</v>
      </c>
      <c r="BH1135" s="2">
        <v>3</v>
      </c>
      <c r="BI1135" s="2">
        <v>1</v>
      </c>
      <c r="BJ1135" s="2" t="s">
        <v>348</v>
      </c>
      <c r="BK1135" s="2"/>
      <c r="BL1135" s="2"/>
      <c r="BM1135" s="2">
        <v>3113</v>
      </c>
      <c r="BN1135" s="2">
        <v>0</v>
      </c>
      <c r="BO1135" s="2" t="s">
        <v>3</v>
      </c>
      <c r="BP1135" s="2">
        <v>0</v>
      </c>
      <c r="BQ1135" s="2">
        <v>0</v>
      </c>
      <c r="BR1135" s="2">
        <v>0</v>
      </c>
      <c r="BS1135" s="2">
        <v>1</v>
      </c>
      <c r="BT1135" s="2">
        <v>1</v>
      </c>
      <c r="BU1135" s="2">
        <v>1</v>
      </c>
      <c r="BV1135" s="2">
        <v>1</v>
      </c>
      <c r="BW1135" s="2">
        <v>1</v>
      </c>
      <c r="BX1135" s="2">
        <v>1</v>
      </c>
      <c r="BY1135" s="2" t="s">
        <v>3</v>
      </c>
      <c r="BZ1135" s="2">
        <v>0</v>
      </c>
      <c r="CA1135" s="2">
        <v>0</v>
      </c>
      <c r="CB1135" s="2" t="s">
        <v>3</v>
      </c>
      <c r="CC1135" s="2"/>
      <c r="CD1135" s="2"/>
      <c r="CE1135" s="2">
        <v>0</v>
      </c>
      <c r="CF1135" s="2">
        <v>0</v>
      </c>
      <c r="CG1135" s="2">
        <v>0</v>
      </c>
      <c r="CH1135" s="2">
        <v>89</v>
      </c>
      <c r="CI1135" s="2">
        <v>1</v>
      </c>
      <c r="CJ1135" s="2">
        <v>0</v>
      </c>
      <c r="CK1135" s="2">
        <v>0</v>
      </c>
      <c r="CL1135" s="2">
        <v>0</v>
      </c>
      <c r="CM1135" s="2">
        <v>0</v>
      </c>
      <c r="CN1135" s="2" t="s">
        <v>3</v>
      </c>
      <c r="CO1135" s="2">
        <v>0</v>
      </c>
      <c r="CP1135" s="2">
        <f t="shared" si="938"/>
        <v>0</v>
      </c>
      <c r="CQ1135" s="2">
        <f t="shared" si="939"/>
        <v>24700</v>
      </c>
      <c r="CR1135" s="2">
        <f t="shared" si="940"/>
        <v>0</v>
      </c>
      <c r="CS1135" s="2">
        <f t="shared" si="941"/>
        <v>0</v>
      </c>
      <c r="CT1135" s="2">
        <f t="shared" si="942"/>
        <v>0</v>
      </c>
      <c r="CU1135" s="2">
        <f t="shared" si="943"/>
        <v>0</v>
      </c>
      <c r="CV1135" s="2">
        <f t="shared" si="944"/>
        <v>0</v>
      </c>
      <c r="CW1135" s="2">
        <f t="shared" si="945"/>
        <v>0</v>
      </c>
      <c r="CX1135" s="2">
        <f t="shared" si="946"/>
        <v>0</v>
      </c>
      <c r="CY1135" s="2">
        <f>0</f>
        <v>0</v>
      </c>
      <c r="CZ1135" s="2">
        <f>0</f>
        <v>0</v>
      </c>
      <c r="DA1135" s="2"/>
      <c r="DB1135" s="2"/>
      <c r="DC1135" s="2" t="s">
        <v>3</v>
      </c>
      <c r="DD1135" s="2" t="s">
        <v>3</v>
      </c>
      <c r="DE1135" s="2" t="s">
        <v>3</v>
      </c>
      <c r="DF1135" s="2" t="s">
        <v>3</v>
      </c>
      <c r="DG1135" s="2" t="s">
        <v>3</v>
      </c>
      <c r="DH1135" s="2" t="s">
        <v>3</v>
      </c>
      <c r="DI1135" s="2" t="s">
        <v>3</v>
      </c>
      <c r="DJ1135" s="2" t="s">
        <v>3</v>
      </c>
      <c r="DK1135" s="2" t="s">
        <v>3</v>
      </c>
      <c r="DL1135" s="2" t="s">
        <v>3</v>
      </c>
      <c r="DM1135" s="2" t="s">
        <v>3</v>
      </c>
      <c r="DN1135" s="2">
        <v>0</v>
      </c>
      <c r="DO1135" s="2">
        <v>0</v>
      </c>
      <c r="DP1135" s="2">
        <v>1</v>
      </c>
      <c r="DQ1135" s="2">
        <v>1</v>
      </c>
      <c r="DR1135" s="2"/>
      <c r="DS1135" s="2"/>
      <c r="DT1135" s="2"/>
      <c r="DU1135" s="2">
        <v>1009</v>
      </c>
      <c r="DV1135" s="2" t="s">
        <v>78</v>
      </c>
      <c r="DW1135" s="2" t="s">
        <v>78</v>
      </c>
      <c r="DX1135" s="2">
        <v>1000</v>
      </c>
      <c r="DY1135" s="2"/>
      <c r="DZ1135" s="2" t="s">
        <v>3</v>
      </c>
      <c r="EA1135" s="2" t="s">
        <v>3</v>
      </c>
      <c r="EB1135" s="2" t="s">
        <v>3</v>
      </c>
      <c r="EC1135" s="2" t="s">
        <v>3</v>
      </c>
      <c r="ED1135" s="2"/>
      <c r="EE1135" s="2">
        <v>0</v>
      </c>
      <c r="EF1135" s="2">
        <v>0</v>
      </c>
      <c r="EG1135" s="2" t="s">
        <v>3</v>
      </c>
      <c r="EH1135" s="2">
        <v>0</v>
      </c>
      <c r="EI1135" s="2" t="s">
        <v>3</v>
      </c>
      <c r="EJ1135" s="2">
        <v>0</v>
      </c>
      <c r="EK1135" s="2">
        <v>3113</v>
      </c>
      <c r="EL1135" s="2" t="s">
        <v>3</v>
      </c>
      <c r="EM1135" s="2" t="s">
        <v>3</v>
      </c>
      <c r="EN1135" s="2"/>
      <c r="EO1135" s="2" t="s">
        <v>3</v>
      </c>
      <c r="EP1135" s="2"/>
      <c r="EQ1135" s="2">
        <v>0</v>
      </c>
      <c r="ER1135" s="2">
        <v>24700</v>
      </c>
      <c r="ES1135" s="2">
        <v>24700</v>
      </c>
      <c r="ET1135" s="2">
        <v>0</v>
      </c>
      <c r="EU1135" s="2">
        <v>0</v>
      </c>
      <c r="EV1135" s="2">
        <v>0</v>
      </c>
      <c r="EW1135" s="2">
        <v>0</v>
      </c>
      <c r="EX1135" s="2">
        <v>0</v>
      </c>
      <c r="EY1135" s="2"/>
      <c r="EZ1135" s="2"/>
      <c r="FA1135" s="2"/>
      <c r="FB1135" s="2"/>
      <c r="FC1135" s="2"/>
      <c r="FD1135" s="2"/>
      <c r="FE1135" s="2"/>
      <c r="FF1135" s="2"/>
      <c r="FG1135" s="2"/>
      <c r="FH1135" s="2"/>
      <c r="FI1135" s="2"/>
      <c r="FJ1135" s="2"/>
      <c r="FK1135" s="2"/>
      <c r="FL1135" s="2"/>
      <c r="FM1135" s="2"/>
      <c r="FN1135" s="2"/>
      <c r="FO1135" s="2"/>
      <c r="FP1135" s="2"/>
      <c r="FQ1135" s="2">
        <v>0</v>
      </c>
      <c r="FR1135" s="2">
        <f t="shared" si="947"/>
        <v>0</v>
      </c>
      <c r="FS1135" s="2">
        <v>0</v>
      </c>
      <c r="FT1135" s="2"/>
      <c r="FU1135" s="2"/>
      <c r="FV1135" s="2"/>
      <c r="FW1135" s="2"/>
      <c r="FX1135" s="2">
        <v>0</v>
      </c>
      <c r="FY1135" s="2">
        <v>0</v>
      </c>
      <c r="FZ1135" s="2"/>
      <c r="GA1135" s="2" t="s">
        <v>3</v>
      </c>
      <c r="GB1135" s="2"/>
      <c r="GC1135" s="2"/>
      <c r="GD1135" s="2">
        <v>1</v>
      </c>
      <c r="GE1135" s="2"/>
      <c r="GF1135" s="2">
        <v>1012753382</v>
      </c>
      <c r="GG1135" s="2">
        <v>2</v>
      </c>
      <c r="GH1135" s="2">
        <v>1</v>
      </c>
      <c r="GI1135" s="2">
        <v>-2</v>
      </c>
      <c r="GJ1135" s="2">
        <v>0</v>
      </c>
      <c r="GK1135" s="2">
        <v>0</v>
      </c>
      <c r="GL1135" s="2">
        <f t="shared" si="948"/>
        <v>0</v>
      </c>
      <c r="GM1135" s="2">
        <f t="shared" si="949"/>
        <v>0</v>
      </c>
      <c r="GN1135" s="2">
        <f t="shared" si="950"/>
        <v>0</v>
      </c>
      <c r="GO1135" s="2">
        <f t="shared" si="951"/>
        <v>0</v>
      </c>
      <c r="GP1135" s="2">
        <f t="shared" si="952"/>
        <v>0</v>
      </c>
      <c r="GQ1135" s="2"/>
      <c r="GR1135" s="2">
        <v>0</v>
      </c>
      <c r="GS1135" s="2">
        <v>3</v>
      </c>
      <c r="GT1135" s="2">
        <v>0</v>
      </c>
      <c r="GU1135" s="2" t="s">
        <v>3</v>
      </c>
      <c r="GV1135" s="2">
        <f t="shared" si="953"/>
        <v>0</v>
      </c>
      <c r="GW1135" s="2">
        <v>1</v>
      </c>
      <c r="GX1135" s="2">
        <f t="shared" si="954"/>
        <v>0</v>
      </c>
      <c r="GY1135" s="2"/>
      <c r="GZ1135" s="2"/>
      <c r="HA1135" s="2">
        <v>0</v>
      </c>
      <c r="HB1135" s="2">
        <v>0</v>
      </c>
      <c r="HC1135" s="2">
        <f t="shared" si="955"/>
        <v>0</v>
      </c>
      <c r="HD1135" s="2"/>
      <c r="HE1135" s="2" t="s">
        <v>3</v>
      </c>
      <c r="HF1135" s="2" t="s">
        <v>3</v>
      </c>
      <c r="HG1135" s="2"/>
      <c r="HH1135" s="2"/>
      <c r="HI1135" s="2"/>
      <c r="HJ1135" s="2"/>
      <c r="HK1135" s="2"/>
      <c r="HL1135" s="2"/>
      <c r="HM1135" s="2" t="s">
        <v>3</v>
      </c>
      <c r="HN1135" s="2" t="s">
        <v>3</v>
      </c>
      <c r="HO1135" s="2" t="s">
        <v>3</v>
      </c>
      <c r="HP1135" s="2" t="s">
        <v>3</v>
      </c>
      <c r="HQ1135" s="2" t="s">
        <v>3</v>
      </c>
      <c r="HR1135" s="2"/>
      <c r="HS1135" s="2"/>
      <c r="HT1135" s="2"/>
      <c r="HU1135" s="2"/>
      <c r="HV1135" s="2"/>
      <c r="HW1135" s="2"/>
      <c r="HX1135" s="2"/>
      <c r="HY1135" s="2"/>
      <c r="HZ1135" s="2"/>
      <c r="IA1135" s="2"/>
      <c r="IB1135" s="2"/>
      <c r="IC1135" s="2"/>
      <c r="ID1135" s="2"/>
      <c r="IE1135" s="2"/>
      <c r="IF1135" s="2"/>
      <c r="IG1135" s="2"/>
      <c r="IH1135" s="2"/>
      <c r="II1135" s="2"/>
      <c r="IJ1135" s="2"/>
      <c r="IK1135" s="2">
        <v>0</v>
      </c>
      <c r="IL1135" s="2"/>
      <c r="IM1135" s="2"/>
      <c r="IN1135" s="2"/>
      <c r="IO1135" s="2"/>
      <c r="IP1135" s="2"/>
      <c r="IQ1135" s="2"/>
      <c r="IR1135" s="2"/>
      <c r="IS1135" s="2"/>
      <c r="IT1135" s="2"/>
      <c r="IU1135" s="2"/>
    </row>
    <row r="1136" spans="1:255" x14ac:dyDescent="0.2">
      <c r="A1136">
        <v>18</v>
      </c>
      <c r="B1136">
        <v>1</v>
      </c>
      <c r="C1136">
        <v>990</v>
      </c>
      <c r="E1136" t="s">
        <v>558</v>
      </c>
      <c r="F1136" t="s">
        <v>346</v>
      </c>
      <c r="G1136" t="s">
        <v>347</v>
      </c>
      <c r="H1136" t="s">
        <v>78</v>
      </c>
      <c r="I1136">
        <f>I1134*J1136</f>
        <v>0</v>
      </c>
      <c r="J1136">
        <v>1.4E-2</v>
      </c>
      <c r="K1136">
        <v>1.4E-2</v>
      </c>
      <c r="L1136">
        <v>3.5000000000000003E-2</v>
      </c>
      <c r="M1136">
        <v>0</v>
      </c>
      <c r="N1136">
        <f t="shared" si="919"/>
        <v>3.5000000000000003E-2</v>
      </c>
      <c r="O1136">
        <f t="shared" si="920"/>
        <v>0</v>
      </c>
      <c r="P1136">
        <f t="shared" si="921"/>
        <v>0</v>
      </c>
      <c r="Q1136">
        <f t="shared" si="922"/>
        <v>0</v>
      </c>
      <c r="R1136">
        <f t="shared" si="923"/>
        <v>0</v>
      </c>
      <c r="S1136">
        <f t="shared" si="924"/>
        <v>0</v>
      </c>
      <c r="T1136">
        <f t="shared" si="925"/>
        <v>0</v>
      </c>
      <c r="U1136">
        <f t="shared" si="926"/>
        <v>0</v>
      </c>
      <c r="V1136">
        <f t="shared" si="927"/>
        <v>0</v>
      </c>
      <c r="W1136">
        <f t="shared" si="928"/>
        <v>0</v>
      </c>
      <c r="X1136">
        <f t="shared" si="929"/>
        <v>0</v>
      </c>
      <c r="Y1136">
        <f t="shared" si="930"/>
        <v>0</v>
      </c>
      <c r="AA1136">
        <v>69726884</v>
      </c>
      <c r="AB1136">
        <f t="shared" si="931"/>
        <v>5391.1</v>
      </c>
      <c r="AC1136">
        <f t="shared" si="956"/>
        <v>5391.1</v>
      </c>
      <c r="AD1136">
        <f t="shared" si="956"/>
        <v>0</v>
      </c>
      <c r="AE1136">
        <f t="shared" si="932"/>
        <v>0</v>
      </c>
      <c r="AF1136">
        <f t="shared" si="933"/>
        <v>0</v>
      </c>
      <c r="AG1136">
        <f t="shared" si="934"/>
        <v>0</v>
      </c>
      <c r="AH1136">
        <f t="shared" si="935"/>
        <v>0</v>
      </c>
      <c r="AI1136">
        <f t="shared" si="936"/>
        <v>0</v>
      </c>
      <c r="AJ1136">
        <f t="shared" si="937"/>
        <v>0</v>
      </c>
      <c r="AK1136">
        <v>5391.0999999999995</v>
      </c>
      <c r="AL1136">
        <v>5391.0999999999995</v>
      </c>
      <c r="AM1136">
        <v>0</v>
      </c>
      <c r="AN1136">
        <v>0</v>
      </c>
      <c r="AO1136">
        <v>0</v>
      </c>
      <c r="AP1136">
        <v>0</v>
      </c>
      <c r="AQ1136">
        <v>0</v>
      </c>
      <c r="AR1136">
        <v>0</v>
      </c>
      <c r="AS1136">
        <v>0</v>
      </c>
      <c r="AT1136">
        <v>0</v>
      </c>
      <c r="AU1136">
        <v>0</v>
      </c>
      <c r="AV1136">
        <v>1</v>
      </c>
      <c r="AW1136">
        <v>1</v>
      </c>
      <c r="AZ1136">
        <v>1</v>
      </c>
      <c r="BA1136">
        <v>1</v>
      </c>
      <c r="BB1136">
        <v>1</v>
      </c>
      <c r="BC1136">
        <v>7.56</v>
      </c>
      <c r="BD1136" t="s">
        <v>3</v>
      </c>
      <c r="BE1136" t="s">
        <v>3</v>
      </c>
      <c r="BF1136" t="s">
        <v>3</v>
      </c>
      <c r="BG1136" t="s">
        <v>3</v>
      </c>
      <c r="BH1136">
        <v>3</v>
      </c>
      <c r="BI1136">
        <v>1</v>
      </c>
      <c r="BJ1136" t="s">
        <v>348</v>
      </c>
      <c r="BM1136">
        <v>3113</v>
      </c>
      <c r="BN1136">
        <v>0</v>
      </c>
      <c r="BO1136" t="s">
        <v>3</v>
      </c>
      <c r="BP1136">
        <v>0</v>
      </c>
      <c r="BQ1136">
        <v>0</v>
      </c>
      <c r="BR1136">
        <v>0</v>
      </c>
      <c r="BS1136">
        <v>1</v>
      </c>
      <c r="BT1136">
        <v>1</v>
      </c>
      <c r="BU1136">
        <v>1</v>
      </c>
      <c r="BV1136">
        <v>1</v>
      </c>
      <c r="BW1136">
        <v>1</v>
      </c>
      <c r="BX1136">
        <v>1</v>
      </c>
      <c r="BY1136" t="s">
        <v>3</v>
      </c>
      <c r="BZ1136">
        <v>0</v>
      </c>
      <c r="CA1136">
        <v>0</v>
      </c>
      <c r="CB1136" t="s">
        <v>3</v>
      </c>
      <c r="CE1136">
        <v>0</v>
      </c>
      <c r="CF1136">
        <v>0</v>
      </c>
      <c r="CG1136">
        <v>0</v>
      </c>
      <c r="CH1136">
        <v>89</v>
      </c>
      <c r="CI1136">
        <v>1</v>
      </c>
      <c r="CJ1136">
        <v>0</v>
      </c>
      <c r="CK1136">
        <v>0</v>
      </c>
      <c r="CL1136">
        <v>0</v>
      </c>
      <c r="CM1136">
        <v>0</v>
      </c>
      <c r="CN1136" t="s">
        <v>3</v>
      </c>
      <c r="CO1136">
        <v>0</v>
      </c>
      <c r="CP1136">
        <f t="shared" si="938"/>
        <v>0</v>
      </c>
      <c r="CQ1136">
        <f t="shared" si="939"/>
        <v>40756.716</v>
      </c>
      <c r="CR1136">
        <f t="shared" si="940"/>
        <v>0</v>
      </c>
      <c r="CS1136">
        <f t="shared" si="941"/>
        <v>0</v>
      </c>
      <c r="CT1136">
        <f t="shared" si="942"/>
        <v>0</v>
      </c>
      <c r="CU1136">
        <f t="shared" si="943"/>
        <v>0</v>
      </c>
      <c r="CV1136">
        <f t="shared" si="944"/>
        <v>0</v>
      </c>
      <c r="CW1136">
        <f t="shared" si="945"/>
        <v>0</v>
      </c>
      <c r="CX1136">
        <f t="shared" si="946"/>
        <v>0</v>
      </c>
      <c r="CY1136">
        <f>(S1136+R1136)*(BZ1136/100)</f>
        <v>0</v>
      </c>
      <c r="CZ1136">
        <f>(S1136+R1136)*(CA1136/100)</f>
        <v>0</v>
      </c>
      <c r="DC1136" t="s">
        <v>3</v>
      </c>
      <c r="DD1136" t="s">
        <v>3</v>
      </c>
      <c r="DE1136" t="s">
        <v>3</v>
      </c>
      <c r="DF1136" t="s">
        <v>3</v>
      </c>
      <c r="DG1136" t="s">
        <v>3</v>
      </c>
      <c r="DH1136" t="s">
        <v>3</v>
      </c>
      <c r="DI1136" t="s">
        <v>3</v>
      </c>
      <c r="DJ1136" t="s">
        <v>3</v>
      </c>
      <c r="DK1136" t="s">
        <v>3</v>
      </c>
      <c r="DL1136" t="s">
        <v>3</v>
      </c>
      <c r="DM1136" t="s">
        <v>3</v>
      </c>
      <c r="DN1136">
        <v>0</v>
      </c>
      <c r="DO1136">
        <v>0</v>
      </c>
      <c r="DP1136">
        <v>1</v>
      </c>
      <c r="DQ1136">
        <v>1</v>
      </c>
      <c r="DU1136">
        <v>1009</v>
      </c>
      <c r="DV1136" t="s">
        <v>78</v>
      </c>
      <c r="DW1136" t="s">
        <v>78</v>
      </c>
      <c r="DX1136">
        <v>1000</v>
      </c>
      <c r="DZ1136" t="s">
        <v>3</v>
      </c>
      <c r="EA1136" t="s">
        <v>3</v>
      </c>
      <c r="EB1136" t="s">
        <v>3</v>
      </c>
      <c r="EC1136" t="s">
        <v>3</v>
      </c>
      <c r="EE1136">
        <v>0</v>
      </c>
      <c r="EF1136">
        <v>0</v>
      </c>
      <c r="EG1136" t="s">
        <v>3</v>
      </c>
      <c r="EH1136">
        <v>0</v>
      </c>
      <c r="EI1136" t="s">
        <v>3</v>
      </c>
      <c r="EJ1136">
        <v>0</v>
      </c>
      <c r="EK1136">
        <v>3113</v>
      </c>
      <c r="EL1136" t="s">
        <v>3</v>
      </c>
      <c r="EM1136" t="s">
        <v>3</v>
      </c>
      <c r="EO1136" t="s">
        <v>3</v>
      </c>
      <c r="EQ1136">
        <v>0</v>
      </c>
      <c r="ER1136">
        <v>38983</v>
      </c>
      <c r="ES1136">
        <v>5391.0999999999995</v>
      </c>
      <c r="ET1136">
        <v>0</v>
      </c>
      <c r="EU1136">
        <v>0</v>
      </c>
      <c r="EV1136">
        <v>0</v>
      </c>
      <c r="EW1136">
        <v>0</v>
      </c>
      <c r="EX1136">
        <v>0</v>
      </c>
      <c r="EZ1136">
        <v>5</v>
      </c>
      <c r="FC1136">
        <v>0</v>
      </c>
      <c r="FD1136">
        <v>18</v>
      </c>
      <c r="FF1136">
        <v>38983</v>
      </c>
      <c r="FQ1136">
        <v>0</v>
      </c>
      <c r="FR1136">
        <f t="shared" si="947"/>
        <v>0</v>
      </c>
      <c r="FS1136">
        <v>0</v>
      </c>
      <c r="FX1136">
        <v>0</v>
      </c>
      <c r="FY1136">
        <v>0</v>
      </c>
      <c r="GA1136" t="s">
        <v>349</v>
      </c>
      <c r="GD1136">
        <v>1</v>
      </c>
      <c r="GF1136">
        <v>1012753382</v>
      </c>
      <c r="GG1136">
        <v>2</v>
      </c>
      <c r="GH1136">
        <v>3</v>
      </c>
      <c r="GI1136">
        <v>5</v>
      </c>
      <c r="GJ1136">
        <v>0</v>
      </c>
      <c r="GK1136">
        <v>0</v>
      </c>
      <c r="GL1136">
        <f t="shared" si="948"/>
        <v>0</v>
      </c>
      <c r="GM1136">
        <f t="shared" si="949"/>
        <v>0</v>
      </c>
      <c r="GN1136">
        <f t="shared" si="950"/>
        <v>0</v>
      </c>
      <c r="GO1136">
        <f t="shared" si="951"/>
        <v>0</v>
      </c>
      <c r="GP1136">
        <f t="shared" si="952"/>
        <v>0</v>
      </c>
      <c r="GR1136">
        <v>1</v>
      </c>
      <c r="GS1136">
        <v>1</v>
      </c>
      <c r="GT1136">
        <v>0</v>
      </c>
      <c r="GU1136" t="s">
        <v>3</v>
      </c>
      <c r="GV1136">
        <f t="shared" si="953"/>
        <v>0</v>
      </c>
      <c r="GW1136">
        <v>1</v>
      </c>
      <c r="GX1136">
        <f t="shared" si="954"/>
        <v>0</v>
      </c>
      <c r="HA1136">
        <v>0</v>
      </c>
      <c r="HB1136">
        <v>0</v>
      </c>
      <c r="HC1136">
        <f t="shared" si="955"/>
        <v>0</v>
      </c>
      <c r="HE1136" t="s">
        <v>35</v>
      </c>
      <c r="HF1136" t="s">
        <v>36</v>
      </c>
      <c r="HM1136" t="s">
        <v>3</v>
      </c>
      <c r="HN1136" t="s">
        <v>3</v>
      </c>
      <c r="HO1136" t="s">
        <v>3</v>
      </c>
      <c r="HP1136" t="s">
        <v>3</v>
      </c>
      <c r="HQ1136" t="s">
        <v>3</v>
      </c>
      <c r="IK1136">
        <v>0</v>
      </c>
    </row>
    <row r="1137" spans="1:255" x14ac:dyDescent="0.2">
      <c r="A1137" s="2">
        <v>18</v>
      </c>
      <c r="B1137" s="2">
        <v>1</v>
      </c>
      <c r="C1137" s="2">
        <v>984</v>
      </c>
      <c r="D1137" s="2"/>
      <c r="E1137" s="2" t="s">
        <v>559</v>
      </c>
      <c r="F1137" s="2" t="s">
        <v>351</v>
      </c>
      <c r="G1137" s="2" t="s">
        <v>352</v>
      </c>
      <c r="H1137" s="2" t="s">
        <v>78</v>
      </c>
      <c r="I1137" s="2">
        <f>I1133*J1137</f>
        <v>0</v>
      </c>
      <c r="J1137" s="2">
        <v>0.45</v>
      </c>
      <c r="K1137" s="2">
        <v>0.45</v>
      </c>
      <c r="L1137" s="2">
        <v>1.125</v>
      </c>
      <c r="M1137" s="2">
        <v>0</v>
      </c>
      <c r="N1137" s="2">
        <f t="shared" si="919"/>
        <v>1.125</v>
      </c>
      <c r="O1137" s="2">
        <f t="shared" si="920"/>
        <v>0</v>
      </c>
      <c r="P1137" s="2">
        <f t="shared" si="921"/>
        <v>0</v>
      </c>
      <c r="Q1137" s="2">
        <f t="shared" si="922"/>
        <v>0</v>
      </c>
      <c r="R1137" s="2">
        <f t="shared" si="923"/>
        <v>0</v>
      </c>
      <c r="S1137" s="2">
        <f t="shared" si="924"/>
        <v>0</v>
      </c>
      <c r="T1137" s="2">
        <f t="shared" si="925"/>
        <v>0</v>
      </c>
      <c r="U1137" s="2">
        <f t="shared" si="926"/>
        <v>0</v>
      </c>
      <c r="V1137" s="2">
        <f t="shared" si="927"/>
        <v>0</v>
      </c>
      <c r="W1137" s="2">
        <f t="shared" si="928"/>
        <v>0</v>
      </c>
      <c r="X1137" s="2">
        <f t="shared" si="929"/>
        <v>0</v>
      </c>
      <c r="Y1137" s="2">
        <f t="shared" si="930"/>
        <v>0</v>
      </c>
      <c r="Z1137" s="2"/>
      <c r="AA1137" s="2">
        <v>69726971</v>
      </c>
      <c r="AB1137" s="2">
        <f t="shared" si="931"/>
        <v>25600</v>
      </c>
      <c r="AC1137" s="2">
        <f t="shared" si="956"/>
        <v>25600</v>
      </c>
      <c r="AD1137" s="2">
        <f t="shared" si="956"/>
        <v>0</v>
      </c>
      <c r="AE1137" s="2">
        <f t="shared" si="932"/>
        <v>0</v>
      </c>
      <c r="AF1137" s="2">
        <f t="shared" si="933"/>
        <v>0</v>
      </c>
      <c r="AG1137" s="2">
        <f t="shared" si="934"/>
        <v>0</v>
      </c>
      <c r="AH1137" s="2">
        <f t="shared" si="935"/>
        <v>0</v>
      </c>
      <c r="AI1137" s="2">
        <f t="shared" si="936"/>
        <v>0</v>
      </c>
      <c r="AJ1137" s="2">
        <f t="shared" si="937"/>
        <v>0</v>
      </c>
      <c r="AK1137" s="2">
        <v>25600</v>
      </c>
      <c r="AL1137" s="2">
        <v>25600</v>
      </c>
      <c r="AM1137" s="2">
        <v>0</v>
      </c>
      <c r="AN1137" s="2">
        <v>0</v>
      </c>
      <c r="AO1137" s="2">
        <v>0</v>
      </c>
      <c r="AP1137" s="2">
        <v>0</v>
      </c>
      <c r="AQ1137" s="2">
        <v>0</v>
      </c>
      <c r="AR1137" s="2">
        <v>0</v>
      </c>
      <c r="AS1137" s="2">
        <v>0</v>
      </c>
      <c r="AT1137" s="2">
        <v>0</v>
      </c>
      <c r="AU1137" s="2">
        <v>0</v>
      </c>
      <c r="AV1137" s="2">
        <v>1</v>
      </c>
      <c r="AW1137" s="2">
        <v>1</v>
      </c>
      <c r="AX1137" s="2"/>
      <c r="AY1137" s="2"/>
      <c r="AZ1137" s="2">
        <v>1</v>
      </c>
      <c r="BA1137" s="2">
        <v>1</v>
      </c>
      <c r="BB1137" s="2">
        <v>1</v>
      </c>
      <c r="BC1137" s="2">
        <v>1</v>
      </c>
      <c r="BD1137" s="2" t="s">
        <v>3</v>
      </c>
      <c r="BE1137" s="2" t="s">
        <v>3</v>
      </c>
      <c r="BF1137" s="2" t="s">
        <v>3</v>
      </c>
      <c r="BG1137" s="2" t="s">
        <v>3</v>
      </c>
      <c r="BH1137" s="2">
        <v>3</v>
      </c>
      <c r="BI1137" s="2">
        <v>1</v>
      </c>
      <c r="BJ1137" s="2" t="s">
        <v>353</v>
      </c>
      <c r="BK1137" s="2"/>
      <c r="BL1137" s="2"/>
      <c r="BM1137" s="2">
        <v>3402</v>
      </c>
      <c r="BN1137" s="2">
        <v>0</v>
      </c>
      <c r="BO1137" s="2" t="s">
        <v>3</v>
      </c>
      <c r="BP1137" s="2">
        <v>0</v>
      </c>
      <c r="BQ1137" s="2">
        <v>0</v>
      </c>
      <c r="BR1137" s="2">
        <v>0</v>
      </c>
      <c r="BS1137" s="2">
        <v>1</v>
      </c>
      <c r="BT1137" s="2">
        <v>1</v>
      </c>
      <c r="BU1137" s="2">
        <v>1</v>
      </c>
      <c r="BV1137" s="2">
        <v>1</v>
      </c>
      <c r="BW1137" s="2">
        <v>1</v>
      </c>
      <c r="BX1137" s="2">
        <v>1</v>
      </c>
      <c r="BY1137" s="2" t="s">
        <v>3</v>
      </c>
      <c r="BZ1137" s="2">
        <v>0</v>
      </c>
      <c r="CA1137" s="2">
        <v>0</v>
      </c>
      <c r="CB1137" s="2" t="s">
        <v>3</v>
      </c>
      <c r="CC1137" s="2"/>
      <c r="CD1137" s="2"/>
      <c r="CE1137" s="2">
        <v>0</v>
      </c>
      <c r="CF1137" s="2">
        <v>0</v>
      </c>
      <c r="CG1137" s="2">
        <v>0</v>
      </c>
      <c r="CH1137" s="2">
        <v>89</v>
      </c>
      <c r="CI1137" s="2">
        <v>2</v>
      </c>
      <c r="CJ1137" s="2">
        <v>0</v>
      </c>
      <c r="CK1137" s="2">
        <v>0</v>
      </c>
      <c r="CL1137" s="2">
        <v>0</v>
      </c>
      <c r="CM1137" s="2">
        <v>0</v>
      </c>
      <c r="CN1137" s="2" t="s">
        <v>3</v>
      </c>
      <c r="CO1137" s="2">
        <v>0</v>
      </c>
      <c r="CP1137" s="2">
        <f t="shared" si="938"/>
        <v>0</v>
      </c>
      <c r="CQ1137" s="2">
        <f t="shared" si="939"/>
        <v>25600</v>
      </c>
      <c r="CR1137" s="2">
        <f t="shared" si="940"/>
        <v>0</v>
      </c>
      <c r="CS1137" s="2">
        <f t="shared" si="941"/>
        <v>0</v>
      </c>
      <c r="CT1137" s="2">
        <f t="shared" si="942"/>
        <v>0</v>
      </c>
      <c r="CU1137" s="2">
        <f t="shared" si="943"/>
        <v>0</v>
      </c>
      <c r="CV1137" s="2">
        <f t="shared" si="944"/>
        <v>0</v>
      </c>
      <c r="CW1137" s="2">
        <f t="shared" si="945"/>
        <v>0</v>
      </c>
      <c r="CX1137" s="2">
        <f t="shared" si="946"/>
        <v>0</v>
      </c>
      <c r="CY1137" s="2">
        <f>0</f>
        <v>0</v>
      </c>
      <c r="CZ1137" s="2">
        <f>0</f>
        <v>0</v>
      </c>
      <c r="DA1137" s="2"/>
      <c r="DB1137" s="2"/>
      <c r="DC1137" s="2" t="s">
        <v>3</v>
      </c>
      <c r="DD1137" s="2" t="s">
        <v>3</v>
      </c>
      <c r="DE1137" s="2" t="s">
        <v>3</v>
      </c>
      <c r="DF1137" s="2" t="s">
        <v>3</v>
      </c>
      <c r="DG1137" s="2" t="s">
        <v>3</v>
      </c>
      <c r="DH1137" s="2" t="s">
        <v>3</v>
      </c>
      <c r="DI1137" s="2" t="s">
        <v>3</v>
      </c>
      <c r="DJ1137" s="2" t="s">
        <v>3</v>
      </c>
      <c r="DK1137" s="2" t="s">
        <v>3</v>
      </c>
      <c r="DL1137" s="2" t="s">
        <v>3</v>
      </c>
      <c r="DM1137" s="2" t="s">
        <v>3</v>
      </c>
      <c r="DN1137" s="2">
        <v>0</v>
      </c>
      <c r="DO1137" s="2">
        <v>0</v>
      </c>
      <c r="DP1137" s="2">
        <v>1</v>
      </c>
      <c r="DQ1137" s="2">
        <v>1</v>
      </c>
      <c r="DR1137" s="2"/>
      <c r="DS1137" s="2"/>
      <c r="DT1137" s="2"/>
      <c r="DU1137" s="2">
        <v>1009</v>
      </c>
      <c r="DV1137" s="2" t="s">
        <v>78</v>
      </c>
      <c r="DW1137" s="2" t="s">
        <v>78</v>
      </c>
      <c r="DX1137" s="2">
        <v>1000</v>
      </c>
      <c r="DY1137" s="2"/>
      <c r="DZ1137" s="2" t="s">
        <v>3</v>
      </c>
      <c r="EA1137" s="2" t="s">
        <v>3</v>
      </c>
      <c r="EB1137" s="2" t="s">
        <v>3</v>
      </c>
      <c r="EC1137" s="2" t="s">
        <v>3</v>
      </c>
      <c r="ED1137" s="2"/>
      <c r="EE1137" s="2">
        <v>0</v>
      </c>
      <c r="EF1137" s="2">
        <v>0</v>
      </c>
      <c r="EG1137" s="2" t="s">
        <v>3</v>
      </c>
      <c r="EH1137" s="2">
        <v>0</v>
      </c>
      <c r="EI1137" s="2" t="s">
        <v>3</v>
      </c>
      <c r="EJ1137" s="2">
        <v>0</v>
      </c>
      <c r="EK1137" s="2">
        <v>3402</v>
      </c>
      <c r="EL1137" s="2" t="s">
        <v>3</v>
      </c>
      <c r="EM1137" s="2" t="s">
        <v>3</v>
      </c>
      <c r="EN1137" s="2"/>
      <c r="EO1137" s="2" t="s">
        <v>3</v>
      </c>
      <c r="EP1137" s="2"/>
      <c r="EQ1137" s="2">
        <v>0</v>
      </c>
      <c r="ER1137" s="2">
        <v>25600</v>
      </c>
      <c r="ES1137" s="2">
        <v>25600</v>
      </c>
      <c r="ET1137" s="2">
        <v>0</v>
      </c>
      <c r="EU1137" s="2">
        <v>0</v>
      </c>
      <c r="EV1137" s="2">
        <v>0</v>
      </c>
      <c r="EW1137" s="2">
        <v>0</v>
      </c>
      <c r="EX1137" s="2">
        <v>0</v>
      </c>
      <c r="EY1137" s="2"/>
      <c r="EZ1137" s="2"/>
      <c r="FA1137" s="2"/>
      <c r="FB1137" s="2"/>
      <c r="FC1137" s="2"/>
      <c r="FD1137" s="2"/>
      <c r="FE1137" s="2"/>
      <c r="FF1137" s="2"/>
      <c r="FG1137" s="2"/>
      <c r="FH1137" s="2"/>
      <c r="FI1137" s="2"/>
      <c r="FJ1137" s="2"/>
      <c r="FK1137" s="2"/>
      <c r="FL1137" s="2"/>
      <c r="FM1137" s="2"/>
      <c r="FN1137" s="2"/>
      <c r="FO1137" s="2"/>
      <c r="FP1137" s="2"/>
      <c r="FQ1137" s="2">
        <v>0</v>
      </c>
      <c r="FR1137" s="2">
        <f t="shared" si="947"/>
        <v>0</v>
      </c>
      <c r="FS1137" s="2">
        <v>0</v>
      </c>
      <c r="FT1137" s="2"/>
      <c r="FU1137" s="2"/>
      <c r="FV1137" s="2"/>
      <c r="FW1137" s="2"/>
      <c r="FX1137" s="2">
        <v>0</v>
      </c>
      <c r="FY1137" s="2">
        <v>0</v>
      </c>
      <c r="FZ1137" s="2"/>
      <c r="GA1137" s="2" t="s">
        <v>3</v>
      </c>
      <c r="GB1137" s="2"/>
      <c r="GC1137" s="2"/>
      <c r="GD1137" s="2">
        <v>1</v>
      </c>
      <c r="GE1137" s="2"/>
      <c r="GF1137" s="2">
        <v>-1548626675</v>
      </c>
      <c r="GG1137" s="2">
        <v>2</v>
      </c>
      <c r="GH1137" s="2">
        <v>1</v>
      </c>
      <c r="GI1137" s="2">
        <v>-2</v>
      </c>
      <c r="GJ1137" s="2">
        <v>0</v>
      </c>
      <c r="GK1137" s="2">
        <v>0</v>
      </c>
      <c r="GL1137" s="2">
        <f t="shared" si="948"/>
        <v>0</v>
      </c>
      <c r="GM1137" s="2">
        <f t="shared" si="949"/>
        <v>0</v>
      </c>
      <c r="GN1137" s="2">
        <f t="shared" si="950"/>
        <v>0</v>
      </c>
      <c r="GO1137" s="2">
        <f t="shared" si="951"/>
        <v>0</v>
      </c>
      <c r="GP1137" s="2">
        <f t="shared" si="952"/>
        <v>0</v>
      </c>
      <c r="GQ1137" s="2"/>
      <c r="GR1137" s="2">
        <v>0</v>
      </c>
      <c r="GS1137" s="2">
        <v>3</v>
      </c>
      <c r="GT1137" s="2">
        <v>0</v>
      </c>
      <c r="GU1137" s="2" t="s">
        <v>3</v>
      </c>
      <c r="GV1137" s="2">
        <f t="shared" si="953"/>
        <v>0</v>
      </c>
      <c r="GW1137" s="2">
        <v>1</v>
      </c>
      <c r="GX1137" s="2">
        <f t="shared" si="954"/>
        <v>0</v>
      </c>
      <c r="GY1137" s="2"/>
      <c r="GZ1137" s="2"/>
      <c r="HA1137" s="2">
        <v>0</v>
      </c>
      <c r="HB1137" s="2">
        <v>0</v>
      </c>
      <c r="HC1137" s="2">
        <f t="shared" si="955"/>
        <v>0</v>
      </c>
      <c r="HD1137" s="2"/>
      <c r="HE1137" s="2" t="s">
        <v>3</v>
      </c>
      <c r="HF1137" s="2" t="s">
        <v>3</v>
      </c>
      <c r="HG1137" s="2"/>
      <c r="HH1137" s="2"/>
      <c r="HI1137" s="2"/>
      <c r="HJ1137" s="2"/>
      <c r="HK1137" s="2"/>
      <c r="HL1137" s="2"/>
      <c r="HM1137" s="2" t="s">
        <v>3</v>
      </c>
      <c r="HN1137" s="2" t="s">
        <v>3</v>
      </c>
      <c r="HO1137" s="2" t="s">
        <v>3</v>
      </c>
      <c r="HP1137" s="2" t="s">
        <v>3</v>
      </c>
      <c r="HQ1137" s="2" t="s">
        <v>3</v>
      </c>
      <c r="HR1137" s="2"/>
      <c r="HS1137" s="2"/>
      <c r="HT1137" s="2"/>
      <c r="HU1137" s="2"/>
      <c r="HV1137" s="2"/>
      <c r="HW1137" s="2"/>
      <c r="HX1137" s="2"/>
      <c r="HY1137" s="2"/>
      <c r="HZ1137" s="2"/>
      <c r="IA1137" s="2"/>
      <c r="IB1137" s="2"/>
      <c r="IC1137" s="2"/>
      <c r="ID1137" s="2"/>
      <c r="IE1137" s="2"/>
      <c r="IF1137" s="2"/>
      <c r="IG1137" s="2"/>
      <c r="IH1137" s="2"/>
      <c r="II1137" s="2"/>
      <c r="IJ1137" s="2"/>
      <c r="IK1137" s="2">
        <v>0</v>
      </c>
      <c r="IL1137" s="2"/>
      <c r="IM1137" s="2"/>
      <c r="IN1137" s="2"/>
      <c r="IO1137" s="2"/>
      <c r="IP1137" s="2"/>
      <c r="IQ1137" s="2"/>
      <c r="IR1137" s="2"/>
      <c r="IS1137" s="2"/>
      <c r="IT1137" s="2"/>
      <c r="IU1137" s="2"/>
    </row>
    <row r="1138" spans="1:255" x14ac:dyDescent="0.2">
      <c r="A1138">
        <v>18</v>
      </c>
      <c r="B1138">
        <v>1</v>
      </c>
      <c r="C1138">
        <v>991</v>
      </c>
      <c r="E1138" t="s">
        <v>559</v>
      </c>
      <c r="F1138" t="s">
        <v>351</v>
      </c>
      <c r="G1138" t="s">
        <v>352</v>
      </c>
      <c r="H1138" t="s">
        <v>78</v>
      </c>
      <c r="I1138">
        <f>I1134*J1138</f>
        <v>0</v>
      </c>
      <c r="J1138">
        <v>0.45</v>
      </c>
      <c r="K1138">
        <v>0.45</v>
      </c>
      <c r="L1138">
        <v>1.125</v>
      </c>
      <c r="M1138">
        <v>0</v>
      </c>
      <c r="N1138">
        <f t="shared" si="919"/>
        <v>1.125</v>
      </c>
      <c r="O1138">
        <f t="shared" si="920"/>
        <v>0</v>
      </c>
      <c r="P1138">
        <f t="shared" si="921"/>
        <v>0</v>
      </c>
      <c r="Q1138">
        <f t="shared" si="922"/>
        <v>0</v>
      </c>
      <c r="R1138">
        <f t="shared" si="923"/>
        <v>0</v>
      </c>
      <c r="S1138">
        <f t="shared" si="924"/>
        <v>0</v>
      </c>
      <c r="T1138">
        <f t="shared" si="925"/>
        <v>0</v>
      </c>
      <c r="U1138">
        <f t="shared" si="926"/>
        <v>0</v>
      </c>
      <c r="V1138">
        <f t="shared" si="927"/>
        <v>0</v>
      </c>
      <c r="W1138">
        <f t="shared" si="928"/>
        <v>0</v>
      </c>
      <c r="X1138">
        <f t="shared" si="929"/>
        <v>0</v>
      </c>
      <c r="Y1138">
        <f t="shared" si="930"/>
        <v>0</v>
      </c>
      <c r="AA1138">
        <v>69726884</v>
      </c>
      <c r="AB1138">
        <f t="shared" si="931"/>
        <v>5300.8</v>
      </c>
      <c r="AC1138">
        <f t="shared" si="956"/>
        <v>5300.8</v>
      </c>
      <c r="AD1138">
        <f t="shared" si="956"/>
        <v>0</v>
      </c>
      <c r="AE1138">
        <f t="shared" si="932"/>
        <v>0</v>
      </c>
      <c r="AF1138">
        <f t="shared" si="933"/>
        <v>0</v>
      </c>
      <c r="AG1138">
        <f t="shared" si="934"/>
        <v>0</v>
      </c>
      <c r="AH1138">
        <f t="shared" si="935"/>
        <v>0</v>
      </c>
      <c r="AI1138">
        <f t="shared" si="936"/>
        <v>0</v>
      </c>
      <c r="AJ1138">
        <f t="shared" si="937"/>
        <v>0</v>
      </c>
      <c r="AK1138">
        <v>5300.7999999999993</v>
      </c>
      <c r="AL1138">
        <v>5300.7999999999993</v>
      </c>
      <c r="AM1138">
        <v>0</v>
      </c>
      <c r="AN1138">
        <v>0</v>
      </c>
      <c r="AO1138">
        <v>0</v>
      </c>
      <c r="AP1138">
        <v>0</v>
      </c>
      <c r="AQ1138">
        <v>0</v>
      </c>
      <c r="AR1138">
        <v>0</v>
      </c>
      <c r="AS1138">
        <v>0</v>
      </c>
      <c r="AT1138">
        <v>0</v>
      </c>
      <c r="AU1138">
        <v>0</v>
      </c>
      <c r="AV1138">
        <v>1</v>
      </c>
      <c r="AW1138">
        <v>1</v>
      </c>
      <c r="AZ1138">
        <v>1</v>
      </c>
      <c r="BA1138">
        <v>1</v>
      </c>
      <c r="BB1138">
        <v>1</v>
      </c>
      <c r="BC1138">
        <v>7.56</v>
      </c>
      <c r="BD1138" t="s">
        <v>3</v>
      </c>
      <c r="BE1138" t="s">
        <v>3</v>
      </c>
      <c r="BF1138" t="s">
        <v>3</v>
      </c>
      <c r="BG1138" t="s">
        <v>3</v>
      </c>
      <c r="BH1138">
        <v>3</v>
      </c>
      <c r="BI1138">
        <v>1</v>
      </c>
      <c r="BJ1138" t="s">
        <v>353</v>
      </c>
      <c r="BM1138">
        <v>3402</v>
      </c>
      <c r="BN1138">
        <v>0</v>
      </c>
      <c r="BO1138" t="s">
        <v>3</v>
      </c>
      <c r="BP1138">
        <v>0</v>
      </c>
      <c r="BQ1138">
        <v>0</v>
      </c>
      <c r="BR1138">
        <v>0</v>
      </c>
      <c r="BS1138">
        <v>1</v>
      </c>
      <c r="BT1138">
        <v>1</v>
      </c>
      <c r="BU1138">
        <v>1</v>
      </c>
      <c r="BV1138">
        <v>1</v>
      </c>
      <c r="BW1138">
        <v>1</v>
      </c>
      <c r="BX1138">
        <v>1</v>
      </c>
      <c r="BY1138" t="s">
        <v>3</v>
      </c>
      <c r="BZ1138">
        <v>0</v>
      </c>
      <c r="CA1138">
        <v>0</v>
      </c>
      <c r="CB1138" t="s">
        <v>3</v>
      </c>
      <c r="CE1138">
        <v>0</v>
      </c>
      <c r="CF1138">
        <v>0</v>
      </c>
      <c r="CG1138">
        <v>0</v>
      </c>
      <c r="CH1138">
        <v>89</v>
      </c>
      <c r="CI1138">
        <v>2</v>
      </c>
      <c r="CJ1138">
        <v>0</v>
      </c>
      <c r="CK1138">
        <v>0</v>
      </c>
      <c r="CL1138">
        <v>0</v>
      </c>
      <c r="CM1138">
        <v>0</v>
      </c>
      <c r="CN1138" t="s">
        <v>3</v>
      </c>
      <c r="CO1138">
        <v>0</v>
      </c>
      <c r="CP1138">
        <f t="shared" si="938"/>
        <v>0</v>
      </c>
      <c r="CQ1138">
        <f t="shared" si="939"/>
        <v>40074.048000000003</v>
      </c>
      <c r="CR1138">
        <f t="shared" si="940"/>
        <v>0</v>
      </c>
      <c r="CS1138">
        <f t="shared" si="941"/>
        <v>0</v>
      </c>
      <c r="CT1138">
        <f t="shared" si="942"/>
        <v>0</v>
      </c>
      <c r="CU1138">
        <f t="shared" si="943"/>
        <v>0</v>
      </c>
      <c r="CV1138">
        <f t="shared" si="944"/>
        <v>0</v>
      </c>
      <c r="CW1138">
        <f t="shared" si="945"/>
        <v>0</v>
      </c>
      <c r="CX1138">
        <f t="shared" si="946"/>
        <v>0</v>
      </c>
      <c r="CY1138">
        <f>(S1138+R1138)*(BZ1138/100)</f>
        <v>0</v>
      </c>
      <c r="CZ1138">
        <f>(S1138+R1138)*(CA1138/100)</f>
        <v>0</v>
      </c>
      <c r="DC1138" t="s">
        <v>3</v>
      </c>
      <c r="DD1138" t="s">
        <v>3</v>
      </c>
      <c r="DE1138" t="s">
        <v>3</v>
      </c>
      <c r="DF1138" t="s">
        <v>3</v>
      </c>
      <c r="DG1138" t="s">
        <v>3</v>
      </c>
      <c r="DH1138" t="s">
        <v>3</v>
      </c>
      <c r="DI1138" t="s">
        <v>3</v>
      </c>
      <c r="DJ1138" t="s">
        <v>3</v>
      </c>
      <c r="DK1138" t="s">
        <v>3</v>
      </c>
      <c r="DL1138" t="s">
        <v>3</v>
      </c>
      <c r="DM1138" t="s">
        <v>3</v>
      </c>
      <c r="DN1138">
        <v>0</v>
      </c>
      <c r="DO1138">
        <v>0</v>
      </c>
      <c r="DP1138">
        <v>1</v>
      </c>
      <c r="DQ1138">
        <v>1</v>
      </c>
      <c r="DU1138">
        <v>1009</v>
      </c>
      <c r="DV1138" t="s">
        <v>78</v>
      </c>
      <c r="DW1138" t="s">
        <v>78</v>
      </c>
      <c r="DX1138">
        <v>1000</v>
      </c>
      <c r="DZ1138" t="s">
        <v>3</v>
      </c>
      <c r="EA1138" t="s">
        <v>3</v>
      </c>
      <c r="EB1138" t="s">
        <v>3</v>
      </c>
      <c r="EC1138" t="s">
        <v>3</v>
      </c>
      <c r="EE1138">
        <v>0</v>
      </c>
      <c r="EF1138">
        <v>0</v>
      </c>
      <c r="EG1138" t="s">
        <v>3</v>
      </c>
      <c r="EH1138">
        <v>0</v>
      </c>
      <c r="EI1138" t="s">
        <v>3</v>
      </c>
      <c r="EJ1138">
        <v>0</v>
      </c>
      <c r="EK1138">
        <v>3402</v>
      </c>
      <c r="EL1138" t="s">
        <v>3</v>
      </c>
      <c r="EM1138" t="s">
        <v>3</v>
      </c>
      <c r="EO1138" t="s">
        <v>3</v>
      </c>
      <c r="EQ1138">
        <v>0</v>
      </c>
      <c r="ER1138">
        <v>38330</v>
      </c>
      <c r="ES1138">
        <v>5300.7999999999993</v>
      </c>
      <c r="ET1138">
        <v>0</v>
      </c>
      <c r="EU1138">
        <v>0</v>
      </c>
      <c r="EV1138">
        <v>0</v>
      </c>
      <c r="EW1138">
        <v>0</v>
      </c>
      <c r="EX1138">
        <v>0</v>
      </c>
      <c r="EZ1138">
        <v>5</v>
      </c>
      <c r="FC1138">
        <v>0</v>
      </c>
      <c r="FD1138">
        <v>18</v>
      </c>
      <c r="FF1138">
        <v>38330</v>
      </c>
      <c r="FQ1138">
        <v>0</v>
      </c>
      <c r="FR1138">
        <f t="shared" si="947"/>
        <v>0</v>
      </c>
      <c r="FS1138">
        <v>0</v>
      </c>
      <c r="FX1138">
        <v>0</v>
      </c>
      <c r="FY1138">
        <v>0</v>
      </c>
      <c r="GA1138" t="s">
        <v>354</v>
      </c>
      <c r="GD1138">
        <v>1</v>
      </c>
      <c r="GF1138">
        <v>-1548626675</v>
      </c>
      <c r="GG1138">
        <v>2</v>
      </c>
      <c r="GH1138">
        <v>3</v>
      </c>
      <c r="GI1138">
        <v>5</v>
      </c>
      <c r="GJ1138">
        <v>0</v>
      </c>
      <c r="GK1138">
        <v>0</v>
      </c>
      <c r="GL1138">
        <f t="shared" si="948"/>
        <v>0</v>
      </c>
      <c r="GM1138">
        <f t="shared" si="949"/>
        <v>0</v>
      </c>
      <c r="GN1138">
        <f t="shared" si="950"/>
        <v>0</v>
      </c>
      <c r="GO1138">
        <f t="shared" si="951"/>
        <v>0</v>
      </c>
      <c r="GP1138">
        <f t="shared" si="952"/>
        <v>0</v>
      </c>
      <c r="GR1138">
        <v>1</v>
      </c>
      <c r="GS1138">
        <v>1</v>
      </c>
      <c r="GT1138">
        <v>0</v>
      </c>
      <c r="GU1138" t="s">
        <v>3</v>
      </c>
      <c r="GV1138">
        <f t="shared" si="953"/>
        <v>0</v>
      </c>
      <c r="GW1138">
        <v>1</v>
      </c>
      <c r="GX1138">
        <f t="shared" si="954"/>
        <v>0</v>
      </c>
      <c r="HA1138">
        <v>0</v>
      </c>
      <c r="HB1138">
        <v>0</v>
      </c>
      <c r="HC1138">
        <f t="shared" si="955"/>
        <v>0</v>
      </c>
      <c r="HE1138" t="s">
        <v>35</v>
      </c>
      <c r="HF1138" t="s">
        <v>36</v>
      </c>
      <c r="HM1138" t="s">
        <v>3</v>
      </c>
      <c r="HN1138" t="s">
        <v>3</v>
      </c>
      <c r="HO1138" t="s">
        <v>3</v>
      </c>
      <c r="HP1138" t="s">
        <v>3</v>
      </c>
      <c r="HQ1138" t="s">
        <v>3</v>
      </c>
      <c r="IK1138">
        <v>0</v>
      </c>
    </row>
    <row r="1139" spans="1:255" x14ac:dyDescent="0.2">
      <c r="A1139" s="2">
        <v>18</v>
      </c>
      <c r="B1139" s="2">
        <v>1</v>
      </c>
      <c r="C1139" s="2">
        <v>985</v>
      </c>
      <c r="D1139" s="2"/>
      <c r="E1139" s="2" t="s">
        <v>560</v>
      </c>
      <c r="F1139" s="2" t="s">
        <v>82</v>
      </c>
      <c r="G1139" s="2" t="s">
        <v>83</v>
      </c>
      <c r="H1139" s="2" t="s">
        <v>40</v>
      </c>
      <c r="I1139" s="2">
        <f>I1133*J1139</f>
        <v>0</v>
      </c>
      <c r="J1139" s="2">
        <v>0.153</v>
      </c>
      <c r="K1139" s="2">
        <v>0.153</v>
      </c>
      <c r="L1139" s="2">
        <v>0.38250000000000001</v>
      </c>
      <c r="M1139" s="2">
        <v>0</v>
      </c>
      <c r="N1139" s="2">
        <f t="shared" si="919"/>
        <v>0.38250000000000001</v>
      </c>
      <c r="O1139" s="2">
        <f t="shared" si="920"/>
        <v>0</v>
      </c>
      <c r="P1139" s="2">
        <f t="shared" si="921"/>
        <v>0</v>
      </c>
      <c r="Q1139" s="2">
        <f t="shared" si="922"/>
        <v>0</v>
      </c>
      <c r="R1139" s="2">
        <f t="shared" si="923"/>
        <v>0</v>
      </c>
      <c r="S1139" s="2">
        <f t="shared" si="924"/>
        <v>0</v>
      </c>
      <c r="T1139" s="2">
        <f t="shared" si="925"/>
        <v>0</v>
      </c>
      <c r="U1139" s="2">
        <f t="shared" si="926"/>
        <v>0</v>
      </c>
      <c r="V1139" s="2">
        <f t="shared" si="927"/>
        <v>0</v>
      </c>
      <c r="W1139" s="2">
        <f t="shared" si="928"/>
        <v>0</v>
      </c>
      <c r="X1139" s="2">
        <f t="shared" si="929"/>
        <v>0</v>
      </c>
      <c r="Y1139" s="2">
        <f t="shared" si="930"/>
        <v>0</v>
      </c>
      <c r="Z1139" s="2"/>
      <c r="AA1139" s="2">
        <v>69726971</v>
      </c>
      <c r="AB1139" s="2">
        <f t="shared" si="931"/>
        <v>7.14</v>
      </c>
      <c r="AC1139" s="2">
        <f t="shared" si="956"/>
        <v>7.14</v>
      </c>
      <c r="AD1139" s="2">
        <f t="shared" si="956"/>
        <v>0</v>
      </c>
      <c r="AE1139" s="2">
        <f t="shared" si="932"/>
        <v>0</v>
      </c>
      <c r="AF1139" s="2">
        <f t="shared" si="933"/>
        <v>0</v>
      </c>
      <c r="AG1139" s="2">
        <f t="shared" si="934"/>
        <v>0</v>
      </c>
      <c r="AH1139" s="2">
        <f t="shared" si="935"/>
        <v>0</v>
      </c>
      <c r="AI1139" s="2">
        <f t="shared" si="936"/>
        <v>0</v>
      </c>
      <c r="AJ1139" s="2">
        <f t="shared" si="937"/>
        <v>0</v>
      </c>
      <c r="AK1139" s="2">
        <v>7.14</v>
      </c>
      <c r="AL1139" s="2">
        <v>7.14</v>
      </c>
      <c r="AM1139" s="2">
        <v>0</v>
      </c>
      <c r="AN1139" s="2">
        <v>0</v>
      </c>
      <c r="AO1139" s="2">
        <v>0</v>
      </c>
      <c r="AP1139" s="2">
        <v>0</v>
      </c>
      <c r="AQ1139" s="2">
        <v>0</v>
      </c>
      <c r="AR1139" s="2">
        <v>0</v>
      </c>
      <c r="AS1139" s="2">
        <v>0</v>
      </c>
      <c r="AT1139" s="2">
        <v>0</v>
      </c>
      <c r="AU1139" s="2">
        <v>0</v>
      </c>
      <c r="AV1139" s="2">
        <v>1</v>
      </c>
      <c r="AW1139" s="2">
        <v>1</v>
      </c>
      <c r="AX1139" s="2"/>
      <c r="AY1139" s="2"/>
      <c r="AZ1139" s="2">
        <v>1</v>
      </c>
      <c r="BA1139" s="2">
        <v>1</v>
      </c>
      <c r="BB1139" s="2">
        <v>1</v>
      </c>
      <c r="BC1139" s="2">
        <v>1</v>
      </c>
      <c r="BD1139" s="2" t="s">
        <v>3</v>
      </c>
      <c r="BE1139" s="2" t="s">
        <v>3</v>
      </c>
      <c r="BF1139" s="2" t="s">
        <v>3</v>
      </c>
      <c r="BG1139" s="2" t="s">
        <v>3</v>
      </c>
      <c r="BH1139" s="2">
        <v>3</v>
      </c>
      <c r="BI1139" s="2">
        <v>1</v>
      </c>
      <c r="BJ1139" s="2" t="s">
        <v>356</v>
      </c>
      <c r="BK1139" s="2"/>
      <c r="BL1139" s="2"/>
      <c r="BM1139" s="2">
        <v>3411</v>
      </c>
      <c r="BN1139" s="2">
        <v>0</v>
      </c>
      <c r="BO1139" s="2" t="s">
        <v>3</v>
      </c>
      <c r="BP1139" s="2">
        <v>0</v>
      </c>
      <c r="BQ1139" s="2">
        <v>0</v>
      </c>
      <c r="BR1139" s="2">
        <v>0</v>
      </c>
      <c r="BS1139" s="2">
        <v>1</v>
      </c>
      <c r="BT1139" s="2">
        <v>1</v>
      </c>
      <c r="BU1139" s="2">
        <v>1</v>
      </c>
      <c r="BV1139" s="2">
        <v>1</v>
      </c>
      <c r="BW1139" s="2">
        <v>1</v>
      </c>
      <c r="BX1139" s="2">
        <v>1</v>
      </c>
      <c r="BY1139" s="2" t="s">
        <v>3</v>
      </c>
      <c r="BZ1139" s="2">
        <v>0</v>
      </c>
      <c r="CA1139" s="2">
        <v>0</v>
      </c>
      <c r="CB1139" s="2" t="s">
        <v>3</v>
      </c>
      <c r="CC1139" s="2"/>
      <c r="CD1139" s="2"/>
      <c r="CE1139" s="2">
        <v>0</v>
      </c>
      <c r="CF1139" s="2">
        <v>0</v>
      </c>
      <c r="CG1139" s="2">
        <v>0</v>
      </c>
      <c r="CH1139" s="2">
        <v>89</v>
      </c>
      <c r="CI1139" s="2">
        <v>3</v>
      </c>
      <c r="CJ1139" s="2">
        <v>0</v>
      </c>
      <c r="CK1139" s="2">
        <v>0</v>
      </c>
      <c r="CL1139" s="2">
        <v>0</v>
      </c>
      <c r="CM1139" s="2">
        <v>0</v>
      </c>
      <c r="CN1139" s="2" t="s">
        <v>3</v>
      </c>
      <c r="CO1139" s="2">
        <v>0</v>
      </c>
      <c r="CP1139" s="2">
        <f t="shared" si="938"/>
        <v>0</v>
      </c>
      <c r="CQ1139" s="2">
        <f t="shared" si="939"/>
        <v>7.14</v>
      </c>
      <c r="CR1139" s="2">
        <f t="shared" si="940"/>
        <v>0</v>
      </c>
      <c r="CS1139" s="2">
        <f t="shared" si="941"/>
        <v>0</v>
      </c>
      <c r="CT1139" s="2">
        <f t="shared" si="942"/>
        <v>0</v>
      </c>
      <c r="CU1139" s="2">
        <f t="shared" si="943"/>
        <v>0</v>
      </c>
      <c r="CV1139" s="2">
        <f t="shared" si="944"/>
        <v>0</v>
      </c>
      <c r="CW1139" s="2">
        <f t="shared" si="945"/>
        <v>0</v>
      </c>
      <c r="CX1139" s="2">
        <f t="shared" si="946"/>
        <v>0</v>
      </c>
      <c r="CY1139" s="2">
        <f>0</f>
        <v>0</v>
      </c>
      <c r="CZ1139" s="2">
        <f>0</f>
        <v>0</v>
      </c>
      <c r="DA1139" s="2"/>
      <c r="DB1139" s="2"/>
      <c r="DC1139" s="2" t="s">
        <v>3</v>
      </c>
      <c r="DD1139" s="2" t="s">
        <v>3</v>
      </c>
      <c r="DE1139" s="2" t="s">
        <v>3</v>
      </c>
      <c r="DF1139" s="2" t="s">
        <v>3</v>
      </c>
      <c r="DG1139" s="2" t="s">
        <v>3</v>
      </c>
      <c r="DH1139" s="2" t="s">
        <v>3</v>
      </c>
      <c r="DI1139" s="2" t="s">
        <v>3</v>
      </c>
      <c r="DJ1139" s="2" t="s">
        <v>3</v>
      </c>
      <c r="DK1139" s="2" t="s">
        <v>3</v>
      </c>
      <c r="DL1139" s="2" t="s">
        <v>3</v>
      </c>
      <c r="DM1139" s="2" t="s">
        <v>3</v>
      </c>
      <c r="DN1139" s="2">
        <v>0</v>
      </c>
      <c r="DO1139" s="2">
        <v>0</v>
      </c>
      <c r="DP1139" s="2">
        <v>1</v>
      </c>
      <c r="DQ1139" s="2">
        <v>1</v>
      </c>
      <c r="DR1139" s="2"/>
      <c r="DS1139" s="2"/>
      <c r="DT1139" s="2"/>
      <c r="DU1139" s="2">
        <v>1007</v>
      </c>
      <c r="DV1139" s="2" t="s">
        <v>40</v>
      </c>
      <c r="DW1139" s="2" t="s">
        <v>40</v>
      </c>
      <c r="DX1139" s="2">
        <v>1</v>
      </c>
      <c r="DY1139" s="2"/>
      <c r="DZ1139" s="2" t="s">
        <v>3</v>
      </c>
      <c r="EA1139" s="2" t="s">
        <v>3</v>
      </c>
      <c r="EB1139" s="2" t="s">
        <v>3</v>
      </c>
      <c r="EC1139" s="2" t="s">
        <v>3</v>
      </c>
      <c r="ED1139" s="2"/>
      <c r="EE1139" s="2">
        <v>0</v>
      </c>
      <c r="EF1139" s="2">
        <v>0</v>
      </c>
      <c r="EG1139" s="2" t="s">
        <v>3</v>
      </c>
      <c r="EH1139" s="2">
        <v>0</v>
      </c>
      <c r="EI1139" s="2" t="s">
        <v>3</v>
      </c>
      <c r="EJ1139" s="2">
        <v>0</v>
      </c>
      <c r="EK1139" s="2">
        <v>3411</v>
      </c>
      <c r="EL1139" s="2" t="s">
        <v>3</v>
      </c>
      <c r="EM1139" s="2" t="s">
        <v>3</v>
      </c>
      <c r="EN1139" s="2"/>
      <c r="EO1139" s="2" t="s">
        <v>3</v>
      </c>
      <c r="EP1139" s="2"/>
      <c r="EQ1139" s="2">
        <v>0</v>
      </c>
      <c r="ER1139" s="2">
        <v>7.14</v>
      </c>
      <c r="ES1139" s="2">
        <v>7.14</v>
      </c>
      <c r="ET1139" s="2">
        <v>0</v>
      </c>
      <c r="EU1139" s="2">
        <v>0</v>
      </c>
      <c r="EV1139" s="2">
        <v>0</v>
      </c>
      <c r="EW1139" s="2">
        <v>0</v>
      </c>
      <c r="EX1139" s="2">
        <v>0</v>
      </c>
      <c r="EY1139" s="2"/>
      <c r="EZ1139" s="2"/>
      <c r="FA1139" s="2"/>
      <c r="FB1139" s="2"/>
      <c r="FC1139" s="2"/>
      <c r="FD1139" s="2"/>
      <c r="FE1139" s="2"/>
      <c r="FF1139" s="2"/>
      <c r="FG1139" s="2"/>
      <c r="FH1139" s="2"/>
      <c r="FI1139" s="2"/>
      <c r="FJ1139" s="2"/>
      <c r="FK1139" s="2"/>
      <c r="FL1139" s="2"/>
      <c r="FM1139" s="2"/>
      <c r="FN1139" s="2"/>
      <c r="FO1139" s="2"/>
      <c r="FP1139" s="2"/>
      <c r="FQ1139" s="2">
        <v>0</v>
      </c>
      <c r="FR1139" s="2">
        <f t="shared" si="947"/>
        <v>0</v>
      </c>
      <c r="FS1139" s="2">
        <v>0</v>
      </c>
      <c r="FT1139" s="2"/>
      <c r="FU1139" s="2"/>
      <c r="FV1139" s="2"/>
      <c r="FW1139" s="2"/>
      <c r="FX1139" s="2">
        <v>0</v>
      </c>
      <c r="FY1139" s="2">
        <v>0</v>
      </c>
      <c r="FZ1139" s="2"/>
      <c r="GA1139" s="2" t="s">
        <v>3</v>
      </c>
      <c r="GB1139" s="2"/>
      <c r="GC1139" s="2"/>
      <c r="GD1139" s="2">
        <v>1</v>
      </c>
      <c r="GE1139" s="2"/>
      <c r="GF1139" s="2">
        <v>1444665788</v>
      </c>
      <c r="GG1139" s="2">
        <v>2</v>
      </c>
      <c r="GH1139" s="2">
        <v>1</v>
      </c>
      <c r="GI1139" s="2">
        <v>-2</v>
      </c>
      <c r="GJ1139" s="2">
        <v>0</v>
      </c>
      <c r="GK1139" s="2">
        <v>0</v>
      </c>
      <c r="GL1139" s="2">
        <f t="shared" si="948"/>
        <v>0</v>
      </c>
      <c r="GM1139" s="2">
        <f t="shared" si="949"/>
        <v>0</v>
      </c>
      <c r="GN1139" s="2">
        <f t="shared" si="950"/>
        <v>0</v>
      </c>
      <c r="GO1139" s="2">
        <f t="shared" si="951"/>
        <v>0</v>
      </c>
      <c r="GP1139" s="2">
        <f t="shared" si="952"/>
        <v>0</v>
      </c>
      <c r="GQ1139" s="2"/>
      <c r="GR1139" s="2">
        <v>0</v>
      </c>
      <c r="GS1139" s="2">
        <v>3</v>
      </c>
      <c r="GT1139" s="2">
        <v>0</v>
      </c>
      <c r="GU1139" s="2" t="s">
        <v>3</v>
      </c>
      <c r="GV1139" s="2">
        <f t="shared" si="953"/>
        <v>0</v>
      </c>
      <c r="GW1139" s="2">
        <v>1</v>
      </c>
      <c r="GX1139" s="2">
        <f t="shared" si="954"/>
        <v>0</v>
      </c>
      <c r="GY1139" s="2"/>
      <c r="GZ1139" s="2"/>
      <c r="HA1139" s="2">
        <v>0</v>
      </c>
      <c r="HB1139" s="2">
        <v>0</v>
      </c>
      <c r="HC1139" s="2">
        <f t="shared" si="955"/>
        <v>0</v>
      </c>
      <c r="HD1139" s="2"/>
      <c r="HE1139" s="2" t="s">
        <v>3</v>
      </c>
      <c r="HF1139" s="2" t="s">
        <v>3</v>
      </c>
      <c r="HG1139" s="2"/>
      <c r="HH1139" s="2"/>
      <c r="HI1139" s="2"/>
      <c r="HJ1139" s="2"/>
      <c r="HK1139" s="2"/>
      <c r="HL1139" s="2"/>
      <c r="HM1139" s="2" t="s">
        <v>3</v>
      </c>
      <c r="HN1139" s="2" t="s">
        <v>3</v>
      </c>
      <c r="HO1139" s="2" t="s">
        <v>3</v>
      </c>
      <c r="HP1139" s="2" t="s">
        <v>3</v>
      </c>
      <c r="HQ1139" s="2" t="s">
        <v>3</v>
      </c>
      <c r="HR1139" s="2"/>
      <c r="HS1139" s="2"/>
      <c r="HT1139" s="2"/>
      <c r="HU1139" s="2"/>
      <c r="HV1139" s="2"/>
      <c r="HW1139" s="2"/>
      <c r="HX1139" s="2"/>
      <c r="HY1139" s="2"/>
      <c r="HZ1139" s="2"/>
      <c r="IA1139" s="2"/>
      <c r="IB1139" s="2"/>
      <c r="IC1139" s="2"/>
      <c r="ID1139" s="2"/>
      <c r="IE1139" s="2"/>
      <c r="IF1139" s="2"/>
      <c r="IG1139" s="2"/>
      <c r="IH1139" s="2"/>
      <c r="II1139" s="2"/>
      <c r="IJ1139" s="2"/>
      <c r="IK1139" s="2">
        <v>0</v>
      </c>
      <c r="IL1139" s="2"/>
      <c r="IM1139" s="2"/>
      <c r="IN1139" s="2"/>
      <c r="IO1139" s="2"/>
      <c r="IP1139" s="2"/>
      <c r="IQ1139" s="2"/>
      <c r="IR1139" s="2"/>
      <c r="IS1139" s="2"/>
      <c r="IT1139" s="2"/>
      <c r="IU1139" s="2"/>
    </row>
    <row r="1140" spans="1:255" x14ac:dyDescent="0.2">
      <c r="A1140">
        <v>18</v>
      </c>
      <c r="B1140">
        <v>1</v>
      </c>
      <c r="C1140">
        <v>992</v>
      </c>
      <c r="E1140" t="s">
        <v>560</v>
      </c>
      <c r="F1140" t="s">
        <v>82</v>
      </c>
      <c r="G1140" t="s">
        <v>83</v>
      </c>
      <c r="H1140" t="s">
        <v>40</v>
      </c>
      <c r="I1140">
        <f>I1134*J1140</f>
        <v>0</v>
      </c>
      <c r="J1140">
        <v>0.153</v>
      </c>
      <c r="K1140">
        <v>0.153</v>
      </c>
      <c r="L1140">
        <v>0.38250000000000001</v>
      </c>
      <c r="M1140">
        <v>0</v>
      </c>
      <c r="N1140">
        <f t="shared" si="919"/>
        <v>0.38250000000000001</v>
      </c>
      <c r="O1140">
        <f t="shared" si="920"/>
        <v>0</v>
      </c>
      <c r="P1140">
        <f t="shared" si="921"/>
        <v>0</v>
      </c>
      <c r="Q1140">
        <f t="shared" si="922"/>
        <v>0</v>
      </c>
      <c r="R1140">
        <f t="shared" si="923"/>
        <v>0</v>
      </c>
      <c r="S1140">
        <f t="shared" si="924"/>
        <v>0</v>
      </c>
      <c r="T1140">
        <f t="shared" si="925"/>
        <v>0</v>
      </c>
      <c r="U1140">
        <f t="shared" si="926"/>
        <v>0</v>
      </c>
      <c r="V1140">
        <f t="shared" si="927"/>
        <v>0</v>
      </c>
      <c r="W1140">
        <f t="shared" si="928"/>
        <v>0</v>
      </c>
      <c r="X1140">
        <f t="shared" si="929"/>
        <v>0</v>
      </c>
      <c r="Y1140">
        <f t="shared" si="930"/>
        <v>0</v>
      </c>
      <c r="AA1140">
        <v>69726884</v>
      </c>
      <c r="AB1140">
        <f t="shared" si="931"/>
        <v>1.97</v>
      </c>
      <c r="AC1140">
        <f t="shared" si="956"/>
        <v>1.97</v>
      </c>
      <c r="AD1140">
        <f t="shared" si="956"/>
        <v>0</v>
      </c>
      <c r="AE1140">
        <f t="shared" si="932"/>
        <v>0</v>
      </c>
      <c r="AF1140">
        <f t="shared" si="933"/>
        <v>0</v>
      </c>
      <c r="AG1140">
        <f t="shared" si="934"/>
        <v>0</v>
      </c>
      <c r="AH1140">
        <f t="shared" si="935"/>
        <v>0</v>
      </c>
      <c r="AI1140">
        <f t="shared" si="936"/>
        <v>0</v>
      </c>
      <c r="AJ1140">
        <f t="shared" si="937"/>
        <v>0</v>
      </c>
      <c r="AK1140">
        <v>1.97</v>
      </c>
      <c r="AL1140">
        <v>1.97</v>
      </c>
      <c r="AM1140">
        <v>0</v>
      </c>
      <c r="AN1140">
        <v>0</v>
      </c>
      <c r="AO1140">
        <v>0</v>
      </c>
      <c r="AP1140">
        <v>0</v>
      </c>
      <c r="AQ1140">
        <v>0</v>
      </c>
      <c r="AR1140">
        <v>0</v>
      </c>
      <c r="AS1140">
        <v>0</v>
      </c>
      <c r="AT1140">
        <v>0</v>
      </c>
      <c r="AU1140">
        <v>0</v>
      </c>
      <c r="AV1140">
        <v>1</v>
      </c>
      <c r="AW1140">
        <v>1</v>
      </c>
      <c r="AZ1140">
        <v>1</v>
      </c>
      <c r="BA1140">
        <v>1</v>
      </c>
      <c r="BB1140">
        <v>1</v>
      </c>
      <c r="BC1140">
        <v>7.56</v>
      </c>
      <c r="BD1140" t="s">
        <v>3</v>
      </c>
      <c r="BE1140" t="s">
        <v>3</v>
      </c>
      <c r="BF1140" t="s">
        <v>3</v>
      </c>
      <c r="BG1140" t="s">
        <v>3</v>
      </c>
      <c r="BH1140">
        <v>3</v>
      </c>
      <c r="BI1140">
        <v>1</v>
      </c>
      <c r="BJ1140" t="s">
        <v>356</v>
      </c>
      <c r="BM1140">
        <v>3411</v>
      </c>
      <c r="BN1140">
        <v>0</v>
      </c>
      <c r="BO1140" t="s">
        <v>3</v>
      </c>
      <c r="BP1140">
        <v>0</v>
      </c>
      <c r="BQ1140">
        <v>0</v>
      </c>
      <c r="BR1140">
        <v>0</v>
      </c>
      <c r="BS1140">
        <v>1</v>
      </c>
      <c r="BT1140">
        <v>1</v>
      </c>
      <c r="BU1140">
        <v>1</v>
      </c>
      <c r="BV1140">
        <v>1</v>
      </c>
      <c r="BW1140">
        <v>1</v>
      </c>
      <c r="BX1140">
        <v>1</v>
      </c>
      <c r="BY1140" t="s">
        <v>3</v>
      </c>
      <c r="BZ1140">
        <v>0</v>
      </c>
      <c r="CA1140">
        <v>0</v>
      </c>
      <c r="CB1140" t="s">
        <v>3</v>
      </c>
      <c r="CE1140">
        <v>0</v>
      </c>
      <c r="CF1140">
        <v>0</v>
      </c>
      <c r="CG1140">
        <v>0</v>
      </c>
      <c r="CH1140">
        <v>89</v>
      </c>
      <c r="CI1140">
        <v>3</v>
      </c>
      <c r="CJ1140">
        <v>0</v>
      </c>
      <c r="CK1140">
        <v>0</v>
      </c>
      <c r="CL1140">
        <v>0</v>
      </c>
      <c r="CM1140">
        <v>0</v>
      </c>
      <c r="CN1140" t="s">
        <v>3</v>
      </c>
      <c r="CO1140">
        <v>0</v>
      </c>
      <c r="CP1140">
        <f t="shared" si="938"/>
        <v>0</v>
      </c>
      <c r="CQ1140">
        <f t="shared" si="939"/>
        <v>14.893199999999998</v>
      </c>
      <c r="CR1140">
        <f t="shared" si="940"/>
        <v>0</v>
      </c>
      <c r="CS1140">
        <f t="shared" si="941"/>
        <v>0</v>
      </c>
      <c r="CT1140">
        <f t="shared" si="942"/>
        <v>0</v>
      </c>
      <c r="CU1140">
        <f t="shared" si="943"/>
        <v>0</v>
      </c>
      <c r="CV1140">
        <f t="shared" si="944"/>
        <v>0</v>
      </c>
      <c r="CW1140">
        <f t="shared" si="945"/>
        <v>0</v>
      </c>
      <c r="CX1140">
        <f t="shared" si="946"/>
        <v>0</v>
      </c>
      <c r="CY1140">
        <f>(S1140+R1140)*(BZ1140/100)</f>
        <v>0</v>
      </c>
      <c r="CZ1140">
        <f>(S1140+R1140)*(CA1140/100)</f>
        <v>0</v>
      </c>
      <c r="DC1140" t="s">
        <v>3</v>
      </c>
      <c r="DD1140" t="s">
        <v>3</v>
      </c>
      <c r="DE1140" t="s">
        <v>3</v>
      </c>
      <c r="DF1140" t="s">
        <v>3</v>
      </c>
      <c r="DG1140" t="s">
        <v>3</v>
      </c>
      <c r="DH1140" t="s">
        <v>3</v>
      </c>
      <c r="DI1140" t="s">
        <v>3</v>
      </c>
      <c r="DJ1140" t="s">
        <v>3</v>
      </c>
      <c r="DK1140" t="s">
        <v>3</v>
      </c>
      <c r="DL1140" t="s">
        <v>3</v>
      </c>
      <c r="DM1140" t="s">
        <v>3</v>
      </c>
      <c r="DN1140">
        <v>0</v>
      </c>
      <c r="DO1140">
        <v>0</v>
      </c>
      <c r="DP1140">
        <v>1</v>
      </c>
      <c r="DQ1140">
        <v>1</v>
      </c>
      <c r="DU1140">
        <v>1007</v>
      </c>
      <c r="DV1140" t="s">
        <v>40</v>
      </c>
      <c r="DW1140" t="s">
        <v>40</v>
      </c>
      <c r="DX1140">
        <v>1</v>
      </c>
      <c r="DZ1140" t="s">
        <v>3</v>
      </c>
      <c r="EA1140" t="s">
        <v>3</v>
      </c>
      <c r="EB1140" t="s">
        <v>3</v>
      </c>
      <c r="EC1140" t="s">
        <v>3</v>
      </c>
      <c r="EE1140">
        <v>0</v>
      </c>
      <c r="EF1140">
        <v>0</v>
      </c>
      <c r="EG1140" t="s">
        <v>3</v>
      </c>
      <c r="EH1140">
        <v>0</v>
      </c>
      <c r="EI1140" t="s">
        <v>3</v>
      </c>
      <c r="EJ1140">
        <v>0</v>
      </c>
      <c r="EK1140">
        <v>3411</v>
      </c>
      <c r="EL1140" t="s">
        <v>3</v>
      </c>
      <c r="EM1140" t="s">
        <v>3</v>
      </c>
      <c r="EO1140" t="s">
        <v>3</v>
      </c>
      <c r="EQ1140">
        <v>0</v>
      </c>
      <c r="ER1140">
        <v>14.19</v>
      </c>
      <c r="ES1140">
        <v>1.97</v>
      </c>
      <c r="ET1140">
        <v>0</v>
      </c>
      <c r="EU1140">
        <v>0</v>
      </c>
      <c r="EV1140">
        <v>0</v>
      </c>
      <c r="EW1140">
        <v>0</v>
      </c>
      <c r="EX1140">
        <v>0</v>
      </c>
      <c r="EZ1140">
        <v>5</v>
      </c>
      <c r="FC1140">
        <v>0</v>
      </c>
      <c r="FD1140">
        <v>18</v>
      </c>
      <c r="FF1140">
        <v>14.19</v>
      </c>
      <c r="FQ1140">
        <v>0</v>
      </c>
      <c r="FR1140">
        <f t="shared" si="947"/>
        <v>0</v>
      </c>
      <c r="FS1140">
        <v>0</v>
      </c>
      <c r="FX1140">
        <v>0</v>
      </c>
      <c r="FY1140">
        <v>0</v>
      </c>
      <c r="GA1140" t="s">
        <v>85</v>
      </c>
      <c r="GD1140">
        <v>1</v>
      </c>
      <c r="GF1140">
        <v>1444665788</v>
      </c>
      <c r="GG1140">
        <v>2</v>
      </c>
      <c r="GH1140">
        <v>3</v>
      </c>
      <c r="GI1140">
        <v>5</v>
      </c>
      <c r="GJ1140">
        <v>0</v>
      </c>
      <c r="GK1140">
        <v>0</v>
      </c>
      <c r="GL1140">
        <f t="shared" si="948"/>
        <v>0</v>
      </c>
      <c r="GM1140">
        <f t="shared" si="949"/>
        <v>0</v>
      </c>
      <c r="GN1140">
        <f t="shared" si="950"/>
        <v>0</v>
      </c>
      <c r="GO1140">
        <f t="shared" si="951"/>
        <v>0</v>
      </c>
      <c r="GP1140">
        <f t="shared" si="952"/>
        <v>0</v>
      </c>
      <c r="GR1140">
        <v>1</v>
      </c>
      <c r="GS1140">
        <v>1</v>
      </c>
      <c r="GT1140">
        <v>0</v>
      </c>
      <c r="GU1140" t="s">
        <v>3</v>
      </c>
      <c r="GV1140">
        <f t="shared" si="953"/>
        <v>0</v>
      </c>
      <c r="GW1140">
        <v>1</v>
      </c>
      <c r="GX1140">
        <f t="shared" si="954"/>
        <v>0</v>
      </c>
      <c r="HA1140">
        <v>0</v>
      </c>
      <c r="HB1140">
        <v>0</v>
      </c>
      <c r="HC1140">
        <f t="shared" si="955"/>
        <v>0</v>
      </c>
      <c r="HE1140" t="s">
        <v>35</v>
      </c>
      <c r="HF1140" t="s">
        <v>36</v>
      </c>
      <c r="HM1140" t="s">
        <v>3</v>
      </c>
      <c r="HN1140" t="s">
        <v>3</v>
      </c>
      <c r="HO1140" t="s">
        <v>3</v>
      </c>
      <c r="HP1140" t="s">
        <v>3</v>
      </c>
      <c r="HQ1140" t="s">
        <v>3</v>
      </c>
      <c r="IK1140">
        <v>0</v>
      </c>
    </row>
    <row r="1141" spans="1:255" x14ac:dyDescent="0.2">
      <c r="A1141" s="2">
        <v>17</v>
      </c>
      <c r="B1141" s="2">
        <v>1</v>
      </c>
      <c r="C1141" s="2">
        <f>ROW(SmtRes!A1000)</f>
        <v>1000</v>
      </c>
      <c r="D1141" s="2">
        <f>ROW(EtalonRes!A1013)</f>
        <v>1013</v>
      </c>
      <c r="E1141" s="2" t="s">
        <v>561</v>
      </c>
      <c r="F1141" s="2" t="s">
        <v>562</v>
      </c>
      <c r="G1141" s="2" t="s">
        <v>563</v>
      </c>
      <c r="H1141" s="2" t="s">
        <v>51</v>
      </c>
      <c r="I1141" s="2">
        <v>0</v>
      </c>
      <c r="J1141" s="2">
        <v>0</v>
      </c>
      <c r="K1141" s="2">
        <v>0</v>
      </c>
      <c r="L1141" s="2">
        <v>1.92</v>
      </c>
      <c r="M1141" s="2">
        <v>0</v>
      </c>
      <c r="N1141" s="2">
        <f t="shared" si="919"/>
        <v>1.92</v>
      </c>
      <c r="O1141" s="2">
        <f t="shared" si="920"/>
        <v>0</v>
      </c>
      <c r="P1141" s="2">
        <f t="shared" si="921"/>
        <v>0</v>
      </c>
      <c r="Q1141" s="2">
        <f t="shared" si="922"/>
        <v>0</v>
      </c>
      <c r="R1141" s="2">
        <f t="shared" si="923"/>
        <v>0</v>
      </c>
      <c r="S1141" s="2">
        <f t="shared" si="924"/>
        <v>0</v>
      </c>
      <c r="T1141" s="2">
        <f t="shared" si="925"/>
        <v>0</v>
      </c>
      <c r="U1141" s="2">
        <f t="shared" si="926"/>
        <v>0</v>
      </c>
      <c r="V1141" s="2">
        <f t="shared" si="927"/>
        <v>0</v>
      </c>
      <c r="W1141" s="2">
        <f t="shared" si="928"/>
        <v>0</v>
      </c>
      <c r="X1141" s="2">
        <f t="shared" si="929"/>
        <v>0</v>
      </c>
      <c r="Y1141" s="2">
        <f t="shared" si="930"/>
        <v>0</v>
      </c>
      <c r="Z1141" s="2"/>
      <c r="AA1141" s="2">
        <v>69726971</v>
      </c>
      <c r="AB1141" s="2">
        <f t="shared" si="931"/>
        <v>872.01</v>
      </c>
      <c r="AC1141" s="2">
        <f>ROUND((ES1141+(SUM(SmtRes!BC993:'SmtRes'!BC1000)+SUM(EtalonRes!AL1005:'EtalonRes'!AL1013))),2)</f>
        <v>0</v>
      </c>
      <c r="AD1141" s="2">
        <f t="shared" ref="AD1141:AD1150" si="957">ROUND((((ET1141)-(EU1141))+AE1141),2)</f>
        <v>190.63</v>
      </c>
      <c r="AE1141" s="2">
        <f t="shared" si="932"/>
        <v>38.619999999999997</v>
      </c>
      <c r="AF1141" s="2">
        <f t="shared" si="933"/>
        <v>681.38</v>
      </c>
      <c r="AG1141" s="2">
        <f t="shared" si="934"/>
        <v>0</v>
      </c>
      <c r="AH1141" s="2">
        <f t="shared" si="935"/>
        <v>81.31</v>
      </c>
      <c r="AI1141" s="2">
        <f t="shared" si="936"/>
        <v>2.93</v>
      </c>
      <c r="AJ1141" s="2">
        <f t="shared" si="937"/>
        <v>0</v>
      </c>
      <c r="AK1141" s="2">
        <v>8843.41</v>
      </c>
      <c r="AL1141" s="2">
        <v>7971.4</v>
      </c>
      <c r="AM1141" s="2">
        <v>190.63</v>
      </c>
      <c r="AN1141" s="2">
        <v>38.619999999999997</v>
      </c>
      <c r="AO1141" s="2">
        <v>681.38</v>
      </c>
      <c r="AP1141" s="2">
        <v>0</v>
      </c>
      <c r="AQ1141" s="2">
        <v>81.31</v>
      </c>
      <c r="AR1141" s="2">
        <v>2.93</v>
      </c>
      <c r="AS1141" s="2">
        <v>0</v>
      </c>
      <c r="AT1141" s="2">
        <v>123</v>
      </c>
      <c r="AU1141" s="2">
        <v>75</v>
      </c>
      <c r="AV1141" s="2">
        <v>1</v>
      </c>
      <c r="AW1141" s="2">
        <v>1</v>
      </c>
      <c r="AX1141" s="2"/>
      <c r="AY1141" s="2"/>
      <c r="AZ1141" s="2">
        <v>1</v>
      </c>
      <c r="BA1141" s="2">
        <v>1</v>
      </c>
      <c r="BB1141" s="2">
        <v>1</v>
      </c>
      <c r="BC1141" s="2">
        <v>1</v>
      </c>
      <c r="BD1141" s="2" t="s">
        <v>3</v>
      </c>
      <c r="BE1141" s="2" t="s">
        <v>3</v>
      </c>
      <c r="BF1141" s="2" t="s">
        <v>3</v>
      </c>
      <c r="BG1141" s="2" t="s">
        <v>3</v>
      </c>
      <c r="BH1141" s="2">
        <v>0</v>
      </c>
      <c r="BI1141" s="2">
        <v>1</v>
      </c>
      <c r="BJ1141" s="2" t="s">
        <v>564</v>
      </c>
      <c r="BK1141" s="2"/>
      <c r="BL1141" s="2"/>
      <c r="BM1141" s="2">
        <v>11001</v>
      </c>
      <c r="BN1141" s="2">
        <v>0</v>
      </c>
      <c r="BO1141" s="2" t="s">
        <v>3</v>
      </c>
      <c r="BP1141" s="2">
        <v>0</v>
      </c>
      <c r="BQ1141" s="2">
        <v>2</v>
      </c>
      <c r="BR1141" s="2">
        <v>0</v>
      </c>
      <c r="BS1141" s="2">
        <v>1</v>
      </c>
      <c r="BT1141" s="2">
        <v>1</v>
      </c>
      <c r="BU1141" s="2">
        <v>1</v>
      </c>
      <c r="BV1141" s="2">
        <v>1</v>
      </c>
      <c r="BW1141" s="2">
        <v>1</v>
      </c>
      <c r="BX1141" s="2">
        <v>1</v>
      </c>
      <c r="BY1141" s="2" t="s">
        <v>3</v>
      </c>
      <c r="BZ1141" s="2">
        <v>123</v>
      </c>
      <c r="CA1141" s="2">
        <v>75</v>
      </c>
      <c r="CB1141" s="2" t="s">
        <v>3</v>
      </c>
      <c r="CC1141" s="2"/>
      <c r="CD1141" s="2"/>
      <c r="CE1141" s="2">
        <v>0</v>
      </c>
      <c r="CF1141" s="2">
        <v>0</v>
      </c>
      <c r="CG1141" s="2">
        <v>0</v>
      </c>
      <c r="CH1141" s="2">
        <v>90</v>
      </c>
      <c r="CI1141" s="2">
        <v>0</v>
      </c>
      <c r="CJ1141" s="2">
        <v>0</v>
      </c>
      <c r="CK1141" s="2">
        <v>0</v>
      </c>
      <c r="CL1141" s="2">
        <v>0</v>
      </c>
      <c r="CM1141" s="2">
        <v>0</v>
      </c>
      <c r="CN1141" s="2" t="s">
        <v>3</v>
      </c>
      <c r="CO1141" s="2">
        <v>0</v>
      </c>
      <c r="CP1141" s="2">
        <f t="shared" si="938"/>
        <v>0</v>
      </c>
      <c r="CQ1141" s="2">
        <f t="shared" si="939"/>
        <v>0</v>
      </c>
      <c r="CR1141" s="2">
        <f t="shared" si="940"/>
        <v>190.63</v>
      </c>
      <c r="CS1141" s="2">
        <f t="shared" si="941"/>
        <v>38.619999999999997</v>
      </c>
      <c r="CT1141" s="2">
        <f t="shared" si="942"/>
        <v>681.38</v>
      </c>
      <c r="CU1141" s="2">
        <f t="shared" si="943"/>
        <v>0</v>
      </c>
      <c r="CV1141" s="2">
        <f t="shared" si="944"/>
        <v>81.31</v>
      </c>
      <c r="CW1141" s="2">
        <f t="shared" si="945"/>
        <v>2.93</v>
      </c>
      <c r="CX1141" s="2">
        <f t="shared" si="946"/>
        <v>0</v>
      </c>
      <c r="CY1141" s="2">
        <f>(((S1141+R1141)*AT1141)/100)</f>
        <v>0</v>
      </c>
      <c r="CZ1141" s="2">
        <f>(((S1141+R1141)*AU1141)/100)</f>
        <v>0</v>
      </c>
      <c r="DA1141" s="2"/>
      <c r="DB1141" s="2"/>
      <c r="DC1141" s="2" t="s">
        <v>3</v>
      </c>
      <c r="DD1141" s="2" t="s">
        <v>3</v>
      </c>
      <c r="DE1141" s="2" t="s">
        <v>3</v>
      </c>
      <c r="DF1141" s="2" t="s">
        <v>3</v>
      </c>
      <c r="DG1141" s="2" t="s">
        <v>3</v>
      </c>
      <c r="DH1141" s="2" t="s">
        <v>3</v>
      </c>
      <c r="DI1141" s="2" t="s">
        <v>3</v>
      </c>
      <c r="DJ1141" s="2" t="s">
        <v>3</v>
      </c>
      <c r="DK1141" s="2" t="s">
        <v>3</v>
      </c>
      <c r="DL1141" s="2" t="s">
        <v>3</v>
      </c>
      <c r="DM1141" s="2" t="s">
        <v>3</v>
      </c>
      <c r="DN1141" s="2">
        <v>0</v>
      </c>
      <c r="DO1141" s="2">
        <v>0</v>
      </c>
      <c r="DP1141" s="2">
        <v>1</v>
      </c>
      <c r="DQ1141" s="2">
        <v>1</v>
      </c>
      <c r="DR1141" s="2"/>
      <c r="DS1141" s="2"/>
      <c r="DT1141" s="2"/>
      <c r="DU1141" s="2">
        <v>1013</v>
      </c>
      <c r="DV1141" s="2" t="s">
        <v>51</v>
      </c>
      <c r="DW1141" s="2" t="s">
        <v>51</v>
      </c>
      <c r="DX1141" s="2">
        <v>1</v>
      </c>
      <c r="DY1141" s="2"/>
      <c r="DZ1141" s="2" t="s">
        <v>3</v>
      </c>
      <c r="EA1141" s="2" t="s">
        <v>3</v>
      </c>
      <c r="EB1141" s="2" t="s">
        <v>3</v>
      </c>
      <c r="EC1141" s="2" t="s">
        <v>3</v>
      </c>
      <c r="ED1141" s="2"/>
      <c r="EE1141" s="2">
        <v>54328965</v>
      </c>
      <c r="EF1141" s="2">
        <v>2</v>
      </c>
      <c r="EG1141" s="2" t="s">
        <v>21</v>
      </c>
      <c r="EH1141" s="2">
        <v>0</v>
      </c>
      <c r="EI1141" s="2" t="s">
        <v>3</v>
      </c>
      <c r="EJ1141" s="2">
        <v>1</v>
      </c>
      <c r="EK1141" s="2">
        <v>11001</v>
      </c>
      <c r="EL1141" s="2" t="s">
        <v>22</v>
      </c>
      <c r="EM1141" s="2" t="s">
        <v>23</v>
      </c>
      <c r="EN1141" s="2"/>
      <c r="EO1141" s="2" t="s">
        <v>3</v>
      </c>
      <c r="EP1141" s="2"/>
      <c r="EQ1141" s="2">
        <v>1441792</v>
      </c>
      <c r="ER1141" s="2">
        <v>8843.41</v>
      </c>
      <c r="ES1141" s="2">
        <v>7971.4</v>
      </c>
      <c r="ET1141" s="2">
        <v>190.63</v>
      </c>
      <c r="EU1141" s="2">
        <v>38.619999999999997</v>
      </c>
      <c r="EV1141" s="2">
        <v>681.38</v>
      </c>
      <c r="EW1141" s="2">
        <v>81.31</v>
      </c>
      <c r="EX1141" s="2">
        <v>2.93</v>
      </c>
      <c r="EY1141" s="2">
        <v>1</v>
      </c>
      <c r="EZ1141" s="2"/>
      <c r="FA1141" s="2"/>
      <c r="FB1141" s="2"/>
      <c r="FC1141" s="2"/>
      <c r="FD1141" s="2"/>
      <c r="FE1141" s="2"/>
      <c r="FF1141" s="2"/>
      <c r="FG1141" s="2"/>
      <c r="FH1141" s="2"/>
      <c r="FI1141" s="2"/>
      <c r="FJ1141" s="2"/>
      <c r="FK1141" s="2"/>
      <c r="FL1141" s="2"/>
      <c r="FM1141" s="2"/>
      <c r="FN1141" s="2"/>
      <c r="FO1141" s="2"/>
      <c r="FP1141" s="2"/>
      <c r="FQ1141" s="2">
        <v>0</v>
      </c>
      <c r="FR1141" s="2">
        <f t="shared" si="947"/>
        <v>0</v>
      </c>
      <c r="FS1141" s="2">
        <v>0</v>
      </c>
      <c r="FT1141" s="2"/>
      <c r="FU1141" s="2"/>
      <c r="FV1141" s="2"/>
      <c r="FW1141" s="2"/>
      <c r="FX1141" s="2">
        <v>123</v>
      </c>
      <c r="FY1141" s="2">
        <v>75</v>
      </c>
      <c r="FZ1141" s="2"/>
      <c r="GA1141" s="2" t="s">
        <v>3</v>
      </c>
      <c r="GB1141" s="2"/>
      <c r="GC1141" s="2"/>
      <c r="GD1141" s="2">
        <v>1</v>
      </c>
      <c r="GE1141" s="2"/>
      <c r="GF1141" s="2">
        <v>-1628250022</v>
      </c>
      <c r="GG1141" s="2">
        <v>2</v>
      </c>
      <c r="GH1141" s="2">
        <v>1</v>
      </c>
      <c r="GI1141" s="2">
        <v>-2</v>
      </c>
      <c r="GJ1141" s="2">
        <v>0</v>
      </c>
      <c r="GK1141" s="2">
        <v>0</v>
      </c>
      <c r="GL1141" s="2">
        <f t="shared" si="948"/>
        <v>0</v>
      </c>
      <c r="GM1141" s="2">
        <f t="shared" si="949"/>
        <v>0</v>
      </c>
      <c r="GN1141" s="2">
        <f t="shared" si="950"/>
        <v>0</v>
      </c>
      <c r="GO1141" s="2">
        <f t="shared" si="951"/>
        <v>0</v>
      </c>
      <c r="GP1141" s="2">
        <f t="shared" si="952"/>
        <v>0</v>
      </c>
      <c r="GQ1141" s="2"/>
      <c r="GR1141" s="2">
        <v>0</v>
      </c>
      <c r="GS1141" s="2">
        <v>3</v>
      </c>
      <c r="GT1141" s="2">
        <v>0</v>
      </c>
      <c r="GU1141" s="2" t="s">
        <v>3</v>
      </c>
      <c r="GV1141" s="2">
        <f t="shared" si="953"/>
        <v>0</v>
      </c>
      <c r="GW1141" s="2">
        <v>1</v>
      </c>
      <c r="GX1141" s="2">
        <f t="shared" si="954"/>
        <v>0</v>
      </c>
      <c r="GY1141" s="2"/>
      <c r="GZ1141" s="2"/>
      <c r="HA1141" s="2">
        <v>0</v>
      </c>
      <c r="HB1141" s="2">
        <v>0</v>
      </c>
      <c r="HC1141" s="2">
        <f t="shared" si="955"/>
        <v>0</v>
      </c>
      <c r="HD1141" s="2"/>
      <c r="HE1141" s="2" t="s">
        <v>3</v>
      </c>
      <c r="HF1141" s="2" t="s">
        <v>3</v>
      </c>
      <c r="HG1141" s="2"/>
      <c r="HH1141" s="2"/>
      <c r="HI1141" s="2"/>
      <c r="HJ1141" s="2"/>
      <c r="HK1141" s="2"/>
      <c r="HL1141" s="2"/>
      <c r="HM1141" s="2" t="s">
        <v>3</v>
      </c>
      <c r="HN1141" s="2" t="s">
        <v>24</v>
      </c>
      <c r="HO1141" s="2" t="s">
        <v>25</v>
      </c>
      <c r="HP1141" s="2" t="s">
        <v>22</v>
      </c>
      <c r="HQ1141" s="2" t="s">
        <v>22</v>
      </c>
      <c r="HR1141" s="2"/>
      <c r="HS1141" s="2"/>
      <c r="HT1141" s="2"/>
      <c r="HU1141" s="2"/>
      <c r="HV1141" s="2"/>
      <c r="HW1141" s="2"/>
      <c r="HX1141" s="2"/>
      <c r="HY1141" s="2"/>
      <c r="HZ1141" s="2"/>
      <c r="IA1141" s="2"/>
      <c r="IB1141" s="2"/>
      <c r="IC1141" s="2"/>
      <c r="ID1141" s="2"/>
      <c r="IE1141" s="2"/>
      <c r="IF1141" s="2"/>
      <c r="IG1141" s="2"/>
      <c r="IH1141" s="2"/>
      <c r="II1141" s="2"/>
      <c r="IJ1141" s="2"/>
      <c r="IK1141" s="2">
        <v>0</v>
      </c>
      <c r="IL1141" s="2"/>
      <c r="IM1141" s="2"/>
      <c r="IN1141" s="2"/>
      <c r="IO1141" s="2"/>
      <c r="IP1141" s="2"/>
      <c r="IQ1141" s="2"/>
      <c r="IR1141" s="2"/>
      <c r="IS1141" s="2"/>
      <c r="IT1141" s="2"/>
      <c r="IU1141" s="2"/>
    </row>
    <row r="1142" spans="1:255" x14ac:dyDescent="0.2">
      <c r="A1142">
        <v>17</v>
      </c>
      <c r="B1142">
        <v>1</v>
      </c>
      <c r="C1142">
        <f>ROW(SmtRes!A1008)</f>
        <v>1008</v>
      </c>
      <c r="D1142">
        <f>ROW(EtalonRes!A1022)</f>
        <v>1022</v>
      </c>
      <c r="E1142" t="s">
        <v>561</v>
      </c>
      <c r="F1142" t="s">
        <v>562</v>
      </c>
      <c r="G1142" t="s">
        <v>563</v>
      </c>
      <c r="H1142" t="s">
        <v>51</v>
      </c>
      <c r="I1142">
        <v>0</v>
      </c>
      <c r="J1142">
        <v>0</v>
      </c>
      <c r="K1142">
        <v>0</v>
      </c>
      <c r="L1142">
        <v>1.92</v>
      </c>
      <c r="M1142">
        <v>0</v>
      </c>
      <c r="N1142">
        <f t="shared" si="919"/>
        <v>1.92</v>
      </c>
      <c r="O1142">
        <f t="shared" si="920"/>
        <v>0</v>
      </c>
      <c r="P1142">
        <f t="shared" si="921"/>
        <v>0</v>
      </c>
      <c r="Q1142">
        <f t="shared" si="922"/>
        <v>0</v>
      </c>
      <c r="R1142">
        <f t="shared" si="923"/>
        <v>0</v>
      </c>
      <c r="S1142">
        <f t="shared" si="924"/>
        <v>0</v>
      </c>
      <c r="T1142">
        <f t="shared" si="925"/>
        <v>0</v>
      </c>
      <c r="U1142">
        <f t="shared" si="926"/>
        <v>0</v>
      </c>
      <c r="V1142">
        <f t="shared" si="927"/>
        <v>0</v>
      </c>
      <c r="W1142">
        <f t="shared" si="928"/>
        <v>0</v>
      </c>
      <c r="X1142">
        <f t="shared" si="929"/>
        <v>0</v>
      </c>
      <c r="Y1142">
        <f t="shared" si="930"/>
        <v>0</v>
      </c>
      <c r="AA1142">
        <v>69726884</v>
      </c>
      <c r="AB1142">
        <f t="shared" si="931"/>
        <v>872.01</v>
      </c>
      <c r="AC1142">
        <f>ROUND((ES1142+(SUM(SmtRes!BC1001:'SmtRes'!BC1008)+SUM(EtalonRes!AL1014:'EtalonRes'!AL1022))),2)</f>
        <v>0</v>
      </c>
      <c r="AD1142">
        <f t="shared" si="957"/>
        <v>190.63</v>
      </c>
      <c r="AE1142">
        <f t="shared" si="932"/>
        <v>38.619999999999997</v>
      </c>
      <c r="AF1142">
        <f t="shared" si="933"/>
        <v>681.38</v>
      </c>
      <c r="AG1142">
        <f t="shared" si="934"/>
        <v>0</v>
      </c>
      <c r="AH1142">
        <f t="shared" si="935"/>
        <v>81.31</v>
      </c>
      <c r="AI1142">
        <f t="shared" si="936"/>
        <v>2.93</v>
      </c>
      <c r="AJ1142">
        <f t="shared" si="937"/>
        <v>0</v>
      </c>
      <c r="AK1142">
        <v>8843.41</v>
      </c>
      <c r="AL1142">
        <v>7971.4</v>
      </c>
      <c r="AM1142">
        <v>190.63</v>
      </c>
      <c r="AN1142">
        <v>38.619999999999997</v>
      </c>
      <c r="AO1142">
        <v>681.38</v>
      </c>
      <c r="AP1142">
        <v>0</v>
      </c>
      <c r="AQ1142">
        <v>81.31</v>
      </c>
      <c r="AR1142">
        <v>2.93</v>
      </c>
      <c r="AS1142">
        <v>0</v>
      </c>
      <c r="AT1142">
        <v>117</v>
      </c>
      <c r="AU1142">
        <v>64</v>
      </c>
      <c r="AV1142">
        <v>1</v>
      </c>
      <c r="AW1142">
        <v>1</v>
      </c>
      <c r="AZ1142">
        <v>1</v>
      </c>
      <c r="BA1142">
        <v>34.92</v>
      </c>
      <c r="BB1142">
        <v>9.3000000000000007</v>
      </c>
      <c r="BC1142">
        <v>7.56</v>
      </c>
      <c r="BD1142" t="s">
        <v>3</v>
      </c>
      <c r="BE1142" t="s">
        <v>3</v>
      </c>
      <c r="BF1142" t="s">
        <v>3</v>
      </c>
      <c r="BG1142" t="s">
        <v>3</v>
      </c>
      <c r="BH1142">
        <v>0</v>
      </c>
      <c r="BI1142">
        <v>1</v>
      </c>
      <c r="BJ1142" t="s">
        <v>564</v>
      </c>
      <c r="BM1142">
        <v>11001</v>
      </c>
      <c r="BN1142">
        <v>0</v>
      </c>
      <c r="BO1142" t="s">
        <v>562</v>
      </c>
      <c r="BP1142">
        <v>1</v>
      </c>
      <c r="BQ1142">
        <v>2</v>
      </c>
      <c r="BR1142">
        <v>0</v>
      </c>
      <c r="BS1142">
        <v>19.8</v>
      </c>
      <c r="BT1142">
        <v>1</v>
      </c>
      <c r="BU1142">
        <v>1</v>
      </c>
      <c r="BV1142">
        <v>1</v>
      </c>
      <c r="BW1142">
        <v>1</v>
      </c>
      <c r="BX1142">
        <v>1</v>
      </c>
      <c r="BY1142" t="s">
        <v>3</v>
      </c>
      <c r="BZ1142">
        <v>117</v>
      </c>
      <c r="CA1142">
        <v>64</v>
      </c>
      <c r="CB1142" t="s">
        <v>3</v>
      </c>
      <c r="CE1142">
        <v>0</v>
      </c>
      <c r="CF1142">
        <v>0</v>
      </c>
      <c r="CG1142">
        <v>0</v>
      </c>
      <c r="CH1142">
        <v>90</v>
      </c>
      <c r="CI1142">
        <v>0</v>
      </c>
      <c r="CJ1142">
        <v>0</v>
      </c>
      <c r="CK1142">
        <v>0</v>
      </c>
      <c r="CL1142">
        <v>0</v>
      </c>
      <c r="CM1142">
        <v>0</v>
      </c>
      <c r="CN1142" t="s">
        <v>3</v>
      </c>
      <c r="CO1142">
        <v>0</v>
      </c>
      <c r="CP1142">
        <f t="shared" si="938"/>
        <v>0</v>
      </c>
      <c r="CQ1142">
        <f t="shared" si="939"/>
        <v>0</v>
      </c>
      <c r="CR1142">
        <f t="shared" si="940"/>
        <v>1772.8590000000002</v>
      </c>
      <c r="CS1142">
        <f t="shared" si="941"/>
        <v>764.67599999999993</v>
      </c>
      <c r="CT1142">
        <f t="shared" si="942"/>
        <v>23793.7896</v>
      </c>
      <c r="CU1142">
        <f t="shared" si="943"/>
        <v>0</v>
      </c>
      <c r="CV1142">
        <f t="shared" si="944"/>
        <v>81.31</v>
      </c>
      <c r="CW1142">
        <f t="shared" si="945"/>
        <v>2.93</v>
      </c>
      <c r="CX1142">
        <f t="shared" si="946"/>
        <v>0</v>
      </c>
      <c r="CY1142">
        <f>(S1142+R1142)*(BZ1142/100)</f>
        <v>0</v>
      </c>
      <c r="CZ1142">
        <f>(S1142+R1142)*(CA1142/100)</f>
        <v>0</v>
      </c>
      <c r="DC1142" t="s">
        <v>3</v>
      </c>
      <c r="DD1142" t="s">
        <v>3</v>
      </c>
      <c r="DE1142" t="s">
        <v>3</v>
      </c>
      <c r="DF1142" t="s">
        <v>3</v>
      </c>
      <c r="DG1142" t="s">
        <v>3</v>
      </c>
      <c r="DH1142" t="s">
        <v>3</v>
      </c>
      <c r="DI1142" t="s">
        <v>3</v>
      </c>
      <c r="DJ1142" t="s">
        <v>3</v>
      </c>
      <c r="DK1142" t="s">
        <v>3</v>
      </c>
      <c r="DL1142" t="s">
        <v>3</v>
      </c>
      <c r="DM1142" t="s">
        <v>3</v>
      </c>
      <c r="DN1142">
        <v>123</v>
      </c>
      <c r="DO1142">
        <v>75</v>
      </c>
      <c r="DP1142">
        <v>1</v>
      </c>
      <c r="DQ1142">
        <v>1</v>
      </c>
      <c r="DU1142">
        <v>1013</v>
      </c>
      <c r="DV1142" t="s">
        <v>51</v>
      </c>
      <c r="DW1142" t="s">
        <v>51</v>
      </c>
      <c r="DX1142">
        <v>1</v>
      </c>
      <c r="DZ1142" t="s">
        <v>3</v>
      </c>
      <c r="EA1142" t="s">
        <v>3</v>
      </c>
      <c r="EB1142" t="s">
        <v>3</v>
      </c>
      <c r="EC1142" t="s">
        <v>3</v>
      </c>
      <c r="EE1142">
        <v>54328965</v>
      </c>
      <c r="EF1142">
        <v>2</v>
      </c>
      <c r="EG1142" t="s">
        <v>21</v>
      </c>
      <c r="EH1142">
        <v>0</v>
      </c>
      <c r="EI1142" t="s">
        <v>3</v>
      </c>
      <c r="EJ1142">
        <v>1</v>
      </c>
      <c r="EK1142">
        <v>11001</v>
      </c>
      <c r="EL1142" t="s">
        <v>22</v>
      </c>
      <c r="EM1142" t="s">
        <v>23</v>
      </c>
      <c r="EO1142" t="s">
        <v>3</v>
      </c>
      <c r="EQ1142">
        <v>1441792</v>
      </c>
      <c r="ER1142">
        <v>8843.41</v>
      </c>
      <c r="ES1142">
        <v>7971.4</v>
      </c>
      <c r="ET1142">
        <v>190.63</v>
      </c>
      <c r="EU1142">
        <v>38.619999999999997</v>
      </c>
      <c r="EV1142">
        <v>681.38</v>
      </c>
      <c r="EW1142">
        <v>81.31</v>
      </c>
      <c r="EX1142">
        <v>2.93</v>
      </c>
      <c r="EY1142">
        <v>1</v>
      </c>
      <c r="FQ1142">
        <v>0</v>
      </c>
      <c r="FR1142">
        <f t="shared" si="947"/>
        <v>0</v>
      </c>
      <c r="FS1142">
        <v>0</v>
      </c>
      <c r="FX1142">
        <v>123</v>
      </c>
      <c r="FY1142">
        <v>75</v>
      </c>
      <c r="GA1142" t="s">
        <v>3</v>
      </c>
      <c r="GD1142">
        <v>1</v>
      </c>
      <c r="GF1142">
        <v>-1628250022</v>
      </c>
      <c r="GG1142">
        <v>2</v>
      </c>
      <c r="GH1142">
        <v>1</v>
      </c>
      <c r="GI1142">
        <v>2</v>
      </c>
      <c r="GJ1142">
        <v>0</v>
      </c>
      <c r="GK1142">
        <v>0</v>
      </c>
      <c r="GL1142">
        <f t="shared" si="948"/>
        <v>0</v>
      </c>
      <c r="GM1142">
        <f t="shared" si="949"/>
        <v>0</v>
      </c>
      <c r="GN1142">
        <f t="shared" si="950"/>
        <v>0</v>
      </c>
      <c r="GO1142">
        <f t="shared" si="951"/>
        <v>0</v>
      </c>
      <c r="GP1142">
        <f t="shared" si="952"/>
        <v>0</v>
      </c>
      <c r="GR1142">
        <v>0</v>
      </c>
      <c r="GS1142">
        <v>0</v>
      </c>
      <c r="GT1142">
        <v>0</v>
      </c>
      <c r="GU1142" t="s">
        <v>3</v>
      </c>
      <c r="GV1142">
        <f t="shared" si="953"/>
        <v>0</v>
      </c>
      <c r="GW1142">
        <v>1005.2</v>
      </c>
      <c r="GX1142">
        <f t="shared" si="954"/>
        <v>0</v>
      </c>
      <c r="HA1142">
        <v>0</v>
      </c>
      <c r="HB1142">
        <v>0</v>
      </c>
      <c r="HC1142">
        <f t="shared" si="955"/>
        <v>0</v>
      </c>
      <c r="HE1142" t="s">
        <v>3</v>
      </c>
      <c r="HF1142" t="s">
        <v>3</v>
      </c>
      <c r="HM1142" t="s">
        <v>3</v>
      </c>
      <c r="HN1142" t="s">
        <v>24</v>
      </c>
      <c r="HO1142" t="s">
        <v>25</v>
      </c>
      <c r="HP1142" t="s">
        <v>22</v>
      </c>
      <c r="HQ1142" t="s">
        <v>22</v>
      </c>
      <c r="IK1142">
        <v>0</v>
      </c>
    </row>
    <row r="1143" spans="1:255" x14ac:dyDescent="0.2">
      <c r="A1143" s="2">
        <v>18</v>
      </c>
      <c r="B1143" s="2">
        <v>1</v>
      </c>
      <c r="C1143" s="2">
        <v>1000</v>
      </c>
      <c r="D1143" s="2"/>
      <c r="E1143" s="2" t="s">
        <v>565</v>
      </c>
      <c r="F1143" s="2" t="s">
        <v>566</v>
      </c>
      <c r="G1143" s="2" t="s">
        <v>567</v>
      </c>
      <c r="H1143" s="2" t="s">
        <v>40</v>
      </c>
      <c r="I1143" s="2">
        <f>I1141*J1143</f>
        <v>0</v>
      </c>
      <c r="J1143" s="2">
        <v>1.3</v>
      </c>
      <c r="K1143" s="2">
        <v>1.3</v>
      </c>
      <c r="L1143" s="2">
        <v>2.496</v>
      </c>
      <c r="M1143" s="2">
        <v>0</v>
      </c>
      <c r="N1143" s="2">
        <f t="shared" si="919"/>
        <v>2.496</v>
      </c>
      <c r="O1143" s="2">
        <f t="shared" si="920"/>
        <v>0</v>
      </c>
      <c r="P1143" s="2">
        <f t="shared" si="921"/>
        <v>0</v>
      </c>
      <c r="Q1143" s="2">
        <f t="shared" si="922"/>
        <v>0</v>
      </c>
      <c r="R1143" s="2">
        <f t="shared" si="923"/>
        <v>0</v>
      </c>
      <c r="S1143" s="2">
        <f t="shared" si="924"/>
        <v>0</v>
      </c>
      <c r="T1143" s="2">
        <f t="shared" si="925"/>
        <v>0</v>
      </c>
      <c r="U1143" s="2">
        <f t="shared" si="926"/>
        <v>0</v>
      </c>
      <c r="V1143" s="2">
        <f t="shared" si="927"/>
        <v>0</v>
      </c>
      <c r="W1143" s="2">
        <f t="shared" si="928"/>
        <v>0</v>
      </c>
      <c r="X1143" s="2">
        <f t="shared" si="929"/>
        <v>0</v>
      </c>
      <c r="Y1143" s="2">
        <f t="shared" si="930"/>
        <v>0</v>
      </c>
      <c r="Z1143" s="2"/>
      <c r="AA1143" s="2">
        <v>69726971</v>
      </c>
      <c r="AB1143" s="2">
        <f t="shared" si="931"/>
        <v>550.58000000000004</v>
      </c>
      <c r="AC1143" s="2">
        <f t="shared" ref="AC1143:AC1148" si="958">ROUND((ES1143),2)</f>
        <v>550.58000000000004</v>
      </c>
      <c r="AD1143" s="2">
        <f t="shared" si="957"/>
        <v>0</v>
      </c>
      <c r="AE1143" s="2">
        <f t="shared" si="932"/>
        <v>0</v>
      </c>
      <c r="AF1143" s="2">
        <f t="shared" si="933"/>
        <v>0</v>
      </c>
      <c r="AG1143" s="2">
        <f t="shared" si="934"/>
        <v>0</v>
      </c>
      <c r="AH1143" s="2">
        <f t="shared" si="935"/>
        <v>0</v>
      </c>
      <c r="AI1143" s="2">
        <f t="shared" si="936"/>
        <v>0</v>
      </c>
      <c r="AJ1143" s="2">
        <f t="shared" si="937"/>
        <v>0</v>
      </c>
      <c r="AK1143" s="2">
        <v>550.58000000000004</v>
      </c>
      <c r="AL1143" s="2">
        <v>550.58000000000004</v>
      </c>
      <c r="AM1143" s="2">
        <v>0</v>
      </c>
      <c r="AN1143" s="2">
        <v>0</v>
      </c>
      <c r="AO1143" s="2">
        <v>0</v>
      </c>
      <c r="AP1143" s="2">
        <v>0</v>
      </c>
      <c r="AQ1143" s="2">
        <v>0</v>
      </c>
      <c r="AR1143" s="2">
        <v>0</v>
      </c>
      <c r="AS1143" s="2">
        <v>0</v>
      </c>
      <c r="AT1143" s="2">
        <v>0</v>
      </c>
      <c r="AU1143" s="2">
        <v>0</v>
      </c>
      <c r="AV1143" s="2">
        <v>1</v>
      </c>
      <c r="AW1143" s="2">
        <v>1</v>
      </c>
      <c r="AX1143" s="2"/>
      <c r="AY1143" s="2"/>
      <c r="AZ1143" s="2">
        <v>1</v>
      </c>
      <c r="BA1143" s="2">
        <v>1</v>
      </c>
      <c r="BB1143" s="2">
        <v>1</v>
      </c>
      <c r="BC1143" s="2">
        <v>1</v>
      </c>
      <c r="BD1143" s="2" t="s">
        <v>3</v>
      </c>
      <c r="BE1143" s="2" t="s">
        <v>3</v>
      </c>
      <c r="BF1143" s="2" t="s">
        <v>3</v>
      </c>
      <c r="BG1143" s="2" t="s">
        <v>3</v>
      </c>
      <c r="BH1143" s="2">
        <v>3</v>
      </c>
      <c r="BI1143" s="2">
        <v>1</v>
      </c>
      <c r="BJ1143" s="2" t="s">
        <v>568</v>
      </c>
      <c r="BK1143" s="2"/>
      <c r="BL1143" s="2"/>
      <c r="BM1143" s="2">
        <v>500003</v>
      </c>
      <c r="BN1143" s="2">
        <v>0</v>
      </c>
      <c r="BO1143" s="2" t="s">
        <v>3</v>
      </c>
      <c r="BP1143" s="2">
        <v>0</v>
      </c>
      <c r="BQ1143" s="2">
        <v>13</v>
      </c>
      <c r="BR1143" s="2">
        <v>0</v>
      </c>
      <c r="BS1143" s="2">
        <v>1</v>
      </c>
      <c r="BT1143" s="2">
        <v>1</v>
      </c>
      <c r="BU1143" s="2">
        <v>1</v>
      </c>
      <c r="BV1143" s="2">
        <v>1</v>
      </c>
      <c r="BW1143" s="2">
        <v>1</v>
      </c>
      <c r="BX1143" s="2">
        <v>1</v>
      </c>
      <c r="BY1143" s="2" t="s">
        <v>3</v>
      </c>
      <c r="BZ1143" s="2">
        <v>0</v>
      </c>
      <c r="CA1143" s="2">
        <v>0</v>
      </c>
      <c r="CB1143" s="2" t="s">
        <v>3</v>
      </c>
      <c r="CC1143" s="2"/>
      <c r="CD1143" s="2"/>
      <c r="CE1143" s="2">
        <v>0</v>
      </c>
      <c r="CF1143" s="2">
        <v>0</v>
      </c>
      <c r="CG1143" s="2">
        <v>0</v>
      </c>
      <c r="CH1143" s="2">
        <v>90</v>
      </c>
      <c r="CI1143" s="2">
        <v>1</v>
      </c>
      <c r="CJ1143" s="2">
        <v>0</v>
      </c>
      <c r="CK1143" s="2">
        <v>0</v>
      </c>
      <c r="CL1143" s="2">
        <v>0</v>
      </c>
      <c r="CM1143" s="2">
        <v>0</v>
      </c>
      <c r="CN1143" s="2" t="s">
        <v>3</v>
      </c>
      <c r="CO1143" s="2">
        <v>0</v>
      </c>
      <c r="CP1143" s="2">
        <f t="shared" si="938"/>
        <v>0</v>
      </c>
      <c r="CQ1143" s="2">
        <f t="shared" si="939"/>
        <v>550.58000000000004</v>
      </c>
      <c r="CR1143" s="2">
        <f t="shared" si="940"/>
        <v>0</v>
      </c>
      <c r="CS1143" s="2">
        <f t="shared" si="941"/>
        <v>0</v>
      </c>
      <c r="CT1143" s="2">
        <f t="shared" si="942"/>
        <v>0</v>
      </c>
      <c r="CU1143" s="2">
        <f t="shared" si="943"/>
        <v>0</v>
      </c>
      <c r="CV1143" s="2">
        <f t="shared" si="944"/>
        <v>0</v>
      </c>
      <c r="CW1143" s="2">
        <f t="shared" si="945"/>
        <v>0</v>
      </c>
      <c r="CX1143" s="2">
        <f t="shared" si="946"/>
        <v>0</v>
      </c>
      <c r="CY1143" s="2">
        <f>(((S1143+R1143)*AT1143)/100)</f>
        <v>0</v>
      </c>
      <c r="CZ1143" s="2">
        <f>(((S1143+R1143)*AU1143)/100)</f>
        <v>0</v>
      </c>
      <c r="DA1143" s="2"/>
      <c r="DB1143" s="2"/>
      <c r="DC1143" s="2" t="s">
        <v>3</v>
      </c>
      <c r="DD1143" s="2" t="s">
        <v>3</v>
      </c>
      <c r="DE1143" s="2" t="s">
        <v>3</v>
      </c>
      <c r="DF1143" s="2" t="s">
        <v>3</v>
      </c>
      <c r="DG1143" s="2" t="s">
        <v>3</v>
      </c>
      <c r="DH1143" s="2" t="s">
        <v>3</v>
      </c>
      <c r="DI1143" s="2" t="s">
        <v>3</v>
      </c>
      <c r="DJ1143" s="2" t="s">
        <v>3</v>
      </c>
      <c r="DK1143" s="2" t="s">
        <v>3</v>
      </c>
      <c r="DL1143" s="2" t="s">
        <v>3</v>
      </c>
      <c r="DM1143" s="2" t="s">
        <v>3</v>
      </c>
      <c r="DN1143" s="2">
        <v>0</v>
      </c>
      <c r="DO1143" s="2">
        <v>0</v>
      </c>
      <c r="DP1143" s="2">
        <v>1</v>
      </c>
      <c r="DQ1143" s="2">
        <v>1</v>
      </c>
      <c r="DR1143" s="2"/>
      <c r="DS1143" s="2"/>
      <c r="DT1143" s="2"/>
      <c r="DU1143" s="2">
        <v>1007</v>
      </c>
      <c r="DV1143" s="2" t="s">
        <v>40</v>
      </c>
      <c r="DW1143" s="2" t="s">
        <v>40</v>
      </c>
      <c r="DX1143" s="2">
        <v>1</v>
      </c>
      <c r="DY1143" s="2"/>
      <c r="DZ1143" s="2" t="s">
        <v>3</v>
      </c>
      <c r="EA1143" s="2" t="s">
        <v>3</v>
      </c>
      <c r="EB1143" s="2" t="s">
        <v>3</v>
      </c>
      <c r="EC1143" s="2" t="s">
        <v>3</v>
      </c>
      <c r="ED1143" s="2"/>
      <c r="EE1143" s="2">
        <v>54329104</v>
      </c>
      <c r="EF1143" s="2">
        <v>13</v>
      </c>
      <c r="EG1143" s="2" t="s">
        <v>42</v>
      </c>
      <c r="EH1143" s="2">
        <v>0</v>
      </c>
      <c r="EI1143" s="2" t="s">
        <v>3</v>
      </c>
      <c r="EJ1143" s="2">
        <v>1</v>
      </c>
      <c r="EK1143" s="2">
        <v>500003</v>
      </c>
      <c r="EL1143" s="2" t="s">
        <v>43</v>
      </c>
      <c r="EM1143" s="2" t="s">
        <v>44</v>
      </c>
      <c r="EN1143" s="2"/>
      <c r="EO1143" s="2" t="s">
        <v>3</v>
      </c>
      <c r="EP1143" s="2"/>
      <c r="EQ1143" s="2">
        <v>0</v>
      </c>
      <c r="ER1143" s="2">
        <v>550.58000000000004</v>
      </c>
      <c r="ES1143" s="2">
        <v>550.58000000000004</v>
      </c>
      <c r="ET1143" s="2">
        <v>0</v>
      </c>
      <c r="EU1143" s="2">
        <v>0</v>
      </c>
      <c r="EV1143" s="2">
        <v>0</v>
      </c>
      <c r="EW1143" s="2">
        <v>0</v>
      </c>
      <c r="EX1143" s="2">
        <v>0</v>
      </c>
      <c r="EY1143" s="2"/>
      <c r="EZ1143" s="2"/>
      <c r="FA1143" s="2"/>
      <c r="FB1143" s="2"/>
      <c r="FC1143" s="2"/>
      <c r="FD1143" s="2"/>
      <c r="FE1143" s="2"/>
      <c r="FF1143" s="2"/>
      <c r="FG1143" s="2"/>
      <c r="FH1143" s="2"/>
      <c r="FI1143" s="2"/>
      <c r="FJ1143" s="2"/>
      <c r="FK1143" s="2"/>
      <c r="FL1143" s="2"/>
      <c r="FM1143" s="2"/>
      <c r="FN1143" s="2"/>
      <c r="FO1143" s="2"/>
      <c r="FP1143" s="2"/>
      <c r="FQ1143" s="2">
        <v>0</v>
      </c>
      <c r="FR1143" s="2">
        <f t="shared" si="947"/>
        <v>0</v>
      </c>
      <c r="FS1143" s="2">
        <v>0</v>
      </c>
      <c r="FT1143" s="2"/>
      <c r="FU1143" s="2"/>
      <c r="FV1143" s="2"/>
      <c r="FW1143" s="2"/>
      <c r="FX1143" s="2">
        <v>0</v>
      </c>
      <c r="FY1143" s="2">
        <v>0</v>
      </c>
      <c r="FZ1143" s="2"/>
      <c r="GA1143" s="2" t="s">
        <v>3</v>
      </c>
      <c r="GB1143" s="2"/>
      <c r="GC1143" s="2"/>
      <c r="GD1143" s="2">
        <v>1</v>
      </c>
      <c r="GE1143" s="2"/>
      <c r="GF1143" s="2">
        <v>-44426753</v>
      </c>
      <c r="GG1143" s="2">
        <v>2</v>
      </c>
      <c r="GH1143" s="2">
        <v>1</v>
      </c>
      <c r="GI1143" s="2">
        <v>-2</v>
      </c>
      <c r="GJ1143" s="2">
        <v>0</v>
      </c>
      <c r="GK1143" s="2">
        <v>0</v>
      </c>
      <c r="GL1143" s="2">
        <f t="shared" si="948"/>
        <v>0</v>
      </c>
      <c r="GM1143" s="2">
        <f t="shared" si="949"/>
        <v>0</v>
      </c>
      <c r="GN1143" s="2">
        <f t="shared" si="950"/>
        <v>0</v>
      </c>
      <c r="GO1143" s="2">
        <f t="shared" si="951"/>
        <v>0</v>
      </c>
      <c r="GP1143" s="2">
        <f t="shared" si="952"/>
        <v>0</v>
      </c>
      <c r="GQ1143" s="2"/>
      <c r="GR1143" s="2">
        <v>0</v>
      </c>
      <c r="GS1143" s="2">
        <v>3</v>
      </c>
      <c r="GT1143" s="2">
        <v>0</v>
      </c>
      <c r="GU1143" s="2" t="s">
        <v>3</v>
      </c>
      <c r="GV1143" s="2">
        <f t="shared" si="953"/>
        <v>0</v>
      </c>
      <c r="GW1143" s="2">
        <v>1</v>
      </c>
      <c r="GX1143" s="2">
        <f t="shared" si="954"/>
        <v>0</v>
      </c>
      <c r="GY1143" s="2"/>
      <c r="GZ1143" s="2"/>
      <c r="HA1143" s="2">
        <v>0</v>
      </c>
      <c r="HB1143" s="2">
        <v>0</v>
      </c>
      <c r="HC1143" s="2">
        <f t="shared" si="955"/>
        <v>0</v>
      </c>
      <c r="HD1143" s="2"/>
      <c r="HE1143" s="2" t="s">
        <v>3</v>
      </c>
      <c r="HF1143" s="2" t="s">
        <v>3</v>
      </c>
      <c r="HG1143" s="2"/>
      <c r="HH1143" s="2"/>
      <c r="HI1143" s="2"/>
      <c r="HJ1143" s="2"/>
      <c r="HK1143" s="2"/>
      <c r="HL1143" s="2"/>
      <c r="HM1143" s="2" t="s">
        <v>3</v>
      </c>
      <c r="HN1143" s="2" t="s">
        <v>3</v>
      </c>
      <c r="HO1143" s="2" t="s">
        <v>3</v>
      </c>
      <c r="HP1143" s="2" t="s">
        <v>3</v>
      </c>
      <c r="HQ1143" s="2" t="s">
        <v>3</v>
      </c>
      <c r="HR1143" s="2"/>
      <c r="HS1143" s="2"/>
      <c r="HT1143" s="2"/>
      <c r="HU1143" s="2"/>
      <c r="HV1143" s="2"/>
      <c r="HW1143" s="2"/>
      <c r="HX1143" s="2"/>
      <c r="HY1143" s="2"/>
      <c r="HZ1143" s="2"/>
      <c r="IA1143" s="2"/>
      <c r="IB1143" s="2"/>
      <c r="IC1143" s="2"/>
      <c r="ID1143" s="2"/>
      <c r="IE1143" s="2"/>
      <c r="IF1143" s="2"/>
      <c r="IG1143" s="2"/>
      <c r="IH1143" s="2"/>
      <c r="II1143" s="2"/>
      <c r="IJ1143" s="2"/>
      <c r="IK1143" s="2">
        <v>0</v>
      </c>
      <c r="IL1143" s="2"/>
      <c r="IM1143" s="2"/>
      <c r="IN1143" s="2"/>
      <c r="IO1143" s="2"/>
      <c r="IP1143" s="2"/>
      <c r="IQ1143" s="2"/>
      <c r="IR1143" s="2"/>
      <c r="IS1143" s="2"/>
      <c r="IT1143" s="2"/>
      <c r="IU1143" s="2"/>
    </row>
    <row r="1144" spans="1:255" x14ac:dyDescent="0.2">
      <c r="A1144">
        <v>18</v>
      </c>
      <c r="B1144">
        <v>1</v>
      </c>
      <c r="C1144">
        <v>1008</v>
      </c>
      <c r="E1144" t="s">
        <v>565</v>
      </c>
      <c r="F1144" t="s">
        <v>566</v>
      </c>
      <c r="G1144" t="s">
        <v>567</v>
      </c>
      <c r="H1144" t="s">
        <v>40</v>
      </c>
      <c r="I1144">
        <f>I1142*J1144</f>
        <v>0</v>
      </c>
      <c r="J1144">
        <v>1.3</v>
      </c>
      <c r="K1144">
        <v>1.3</v>
      </c>
      <c r="L1144">
        <v>2.496</v>
      </c>
      <c r="M1144">
        <v>0</v>
      </c>
      <c r="N1144">
        <f t="shared" si="919"/>
        <v>2.496</v>
      </c>
      <c r="O1144">
        <f t="shared" si="920"/>
        <v>0</v>
      </c>
      <c r="P1144">
        <f t="shared" si="921"/>
        <v>0</v>
      </c>
      <c r="Q1144">
        <f t="shared" si="922"/>
        <v>0</v>
      </c>
      <c r="R1144">
        <f t="shared" si="923"/>
        <v>0</v>
      </c>
      <c r="S1144">
        <f t="shared" si="924"/>
        <v>0</v>
      </c>
      <c r="T1144">
        <f t="shared" si="925"/>
        <v>0</v>
      </c>
      <c r="U1144">
        <f t="shared" si="926"/>
        <v>0</v>
      </c>
      <c r="V1144">
        <f t="shared" si="927"/>
        <v>0</v>
      </c>
      <c r="W1144">
        <f t="shared" si="928"/>
        <v>0</v>
      </c>
      <c r="X1144">
        <f t="shared" si="929"/>
        <v>0</v>
      </c>
      <c r="Y1144">
        <f t="shared" si="930"/>
        <v>0</v>
      </c>
      <c r="AA1144">
        <v>69726884</v>
      </c>
      <c r="AB1144">
        <f t="shared" si="931"/>
        <v>598.78</v>
      </c>
      <c r="AC1144">
        <f t="shared" si="958"/>
        <v>598.78</v>
      </c>
      <c r="AD1144">
        <f t="shared" si="957"/>
        <v>0</v>
      </c>
      <c r="AE1144">
        <f t="shared" si="932"/>
        <v>0</v>
      </c>
      <c r="AF1144">
        <f t="shared" si="933"/>
        <v>0</v>
      </c>
      <c r="AG1144">
        <f t="shared" si="934"/>
        <v>0</v>
      </c>
      <c r="AH1144">
        <f t="shared" si="935"/>
        <v>0</v>
      </c>
      <c r="AI1144">
        <f t="shared" si="936"/>
        <v>0</v>
      </c>
      <c r="AJ1144">
        <f t="shared" si="937"/>
        <v>0</v>
      </c>
      <c r="AK1144">
        <v>598.78000000000009</v>
      </c>
      <c r="AL1144">
        <v>598.78000000000009</v>
      </c>
      <c r="AM1144">
        <v>0</v>
      </c>
      <c r="AN1144">
        <v>0</v>
      </c>
      <c r="AO1144">
        <v>0</v>
      </c>
      <c r="AP1144">
        <v>0</v>
      </c>
      <c r="AQ1144">
        <v>0</v>
      </c>
      <c r="AR1144">
        <v>0</v>
      </c>
      <c r="AS1144">
        <v>0</v>
      </c>
      <c r="AT1144">
        <v>0</v>
      </c>
      <c r="AU1144">
        <v>0</v>
      </c>
      <c r="AV1144">
        <v>1</v>
      </c>
      <c r="AW1144">
        <v>1</v>
      </c>
      <c r="AZ1144">
        <v>1</v>
      </c>
      <c r="BA1144">
        <v>1</v>
      </c>
      <c r="BB1144">
        <v>1</v>
      </c>
      <c r="BC1144">
        <v>7.56</v>
      </c>
      <c r="BD1144" t="s">
        <v>3</v>
      </c>
      <c r="BE1144" t="s">
        <v>3</v>
      </c>
      <c r="BF1144" t="s">
        <v>3</v>
      </c>
      <c r="BG1144" t="s">
        <v>3</v>
      </c>
      <c r="BH1144">
        <v>3</v>
      </c>
      <c r="BI1144">
        <v>1</v>
      </c>
      <c r="BJ1144" t="s">
        <v>568</v>
      </c>
      <c r="BM1144">
        <v>500003</v>
      </c>
      <c r="BN1144">
        <v>0</v>
      </c>
      <c r="BO1144" t="s">
        <v>3</v>
      </c>
      <c r="BP1144">
        <v>0</v>
      </c>
      <c r="BQ1144">
        <v>13</v>
      </c>
      <c r="BR1144">
        <v>0</v>
      </c>
      <c r="BS1144">
        <v>1</v>
      </c>
      <c r="BT1144">
        <v>1</v>
      </c>
      <c r="BU1144">
        <v>1</v>
      </c>
      <c r="BV1144">
        <v>1</v>
      </c>
      <c r="BW1144">
        <v>1</v>
      </c>
      <c r="BX1144">
        <v>1</v>
      </c>
      <c r="BY1144" t="s">
        <v>3</v>
      </c>
      <c r="BZ1144">
        <v>0</v>
      </c>
      <c r="CA1144">
        <v>0</v>
      </c>
      <c r="CB1144" t="s">
        <v>3</v>
      </c>
      <c r="CE1144">
        <v>0</v>
      </c>
      <c r="CF1144">
        <v>0</v>
      </c>
      <c r="CG1144">
        <v>0</v>
      </c>
      <c r="CH1144">
        <v>90</v>
      </c>
      <c r="CI1144">
        <v>1</v>
      </c>
      <c r="CJ1144">
        <v>0</v>
      </c>
      <c r="CK1144">
        <v>0</v>
      </c>
      <c r="CL1144">
        <v>0</v>
      </c>
      <c r="CM1144">
        <v>0</v>
      </c>
      <c r="CN1144" t="s">
        <v>3</v>
      </c>
      <c r="CO1144">
        <v>0</v>
      </c>
      <c r="CP1144">
        <f t="shared" si="938"/>
        <v>0</v>
      </c>
      <c r="CQ1144">
        <f t="shared" si="939"/>
        <v>4526.7767999999996</v>
      </c>
      <c r="CR1144">
        <f t="shared" si="940"/>
        <v>0</v>
      </c>
      <c r="CS1144">
        <f t="shared" si="941"/>
        <v>0</v>
      </c>
      <c r="CT1144">
        <f t="shared" si="942"/>
        <v>0</v>
      </c>
      <c r="CU1144">
        <f t="shared" si="943"/>
        <v>0</v>
      </c>
      <c r="CV1144">
        <f t="shared" si="944"/>
        <v>0</v>
      </c>
      <c r="CW1144">
        <f t="shared" si="945"/>
        <v>0</v>
      </c>
      <c r="CX1144">
        <f t="shared" si="946"/>
        <v>0</v>
      </c>
      <c r="CY1144">
        <f>(S1144+R1144)*(BZ1144/100)</f>
        <v>0</v>
      </c>
      <c r="CZ1144">
        <f>(S1144+R1144)*(CA1144/100)</f>
        <v>0</v>
      </c>
      <c r="DC1144" t="s">
        <v>3</v>
      </c>
      <c r="DD1144" t="s">
        <v>3</v>
      </c>
      <c r="DE1144" t="s">
        <v>3</v>
      </c>
      <c r="DF1144" t="s">
        <v>3</v>
      </c>
      <c r="DG1144" t="s">
        <v>3</v>
      </c>
      <c r="DH1144" t="s">
        <v>3</v>
      </c>
      <c r="DI1144" t="s">
        <v>3</v>
      </c>
      <c r="DJ1144" t="s">
        <v>3</v>
      </c>
      <c r="DK1144" t="s">
        <v>3</v>
      </c>
      <c r="DL1144" t="s">
        <v>3</v>
      </c>
      <c r="DM1144" t="s">
        <v>3</v>
      </c>
      <c r="DN1144">
        <v>0</v>
      </c>
      <c r="DO1144">
        <v>0</v>
      </c>
      <c r="DP1144">
        <v>1</v>
      </c>
      <c r="DQ1144">
        <v>1</v>
      </c>
      <c r="DU1144">
        <v>1007</v>
      </c>
      <c r="DV1144" t="s">
        <v>40</v>
      </c>
      <c r="DW1144" t="s">
        <v>40</v>
      </c>
      <c r="DX1144">
        <v>1</v>
      </c>
      <c r="DZ1144" t="s">
        <v>3</v>
      </c>
      <c r="EA1144" t="s">
        <v>3</v>
      </c>
      <c r="EB1144" t="s">
        <v>3</v>
      </c>
      <c r="EC1144" t="s">
        <v>3</v>
      </c>
      <c r="EE1144">
        <v>54329104</v>
      </c>
      <c r="EF1144">
        <v>13</v>
      </c>
      <c r="EG1144" t="s">
        <v>42</v>
      </c>
      <c r="EH1144">
        <v>0</v>
      </c>
      <c r="EI1144" t="s">
        <v>3</v>
      </c>
      <c r="EJ1144">
        <v>1</v>
      </c>
      <c r="EK1144">
        <v>500003</v>
      </c>
      <c r="EL1144" t="s">
        <v>43</v>
      </c>
      <c r="EM1144" t="s">
        <v>44</v>
      </c>
      <c r="EO1144" t="s">
        <v>3</v>
      </c>
      <c r="EQ1144">
        <v>0</v>
      </c>
      <c r="ER1144">
        <v>4329.75</v>
      </c>
      <c r="ES1144">
        <v>598.78000000000009</v>
      </c>
      <c r="ET1144">
        <v>0</v>
      </c>
      <c r="EU1144">
        <v>0</v>
      </c>
      <c r="EV1144">
        <v>0</v>
      </c>
      <c r="EW1144">
        <v>0</v>
      </c>
      <c r="EX1144">
        <v>0</v>
      </c>
      <c r="EZ1144">
        <v>5</v>
      </c>
      <c r="FC1144">
        <v>0</v>
      </c>
      <c r="FD1144">
        <v>18</v>
      </c>
      <c r="FF1144">
        <v>4329.75</v>
      </c>
      <c r="FQ1144">
        <v>0</v>
      </c>
      <c r="FR1144">
        <f t="shared" si="947"/>
        <v>0</v>
      </c>
      <c r="FS1144">
        <v>0</v>
      </c>
      <c r="FX1144">
        <v>0</v>
      </c>
      <c r="FY1144">
        <v>0</v>
      </c>
      <c r="GA1144" t="s">
        <v>569</v>
      </c>
      <c r="GD1144">
        <v>1</v>
      </c>
      <c r="GF1144">
        <v>-44426753</v>
      </c>
      <c r="GG1144">
        <v>2</v>
      </c>
      <c r="GH1144">
        <v>3</v>
      </c>
      <c r="GI1144">
        <v>5</v>
      </c>
      <c r="GJ1144">
        <v>0</v>
      </c>
      <c r="GK1144">
        <v>0</v>
      </c>
      <c r="GL1144">
        <f t="shared" si="948"/>
        <v>0</v>
      </c>
      <c r="GM1144">
        <f t="shared" si="949"/>
        <v>0</v>
      </c>
      <c r="GN1144">
        <f t="shared" si="950"/>
        <v>0</v>
      </c>
      <c r="GO1144">
        <f t="shared" si="951"/>
        <v>0</v>
      </c>
      <c r="GP1144">
        <f t="shared" si="952"/>
        <v>0</v>
      </c>
      <c r="GR1144">
        <v>1</v>
      </c>
      <c r="GS1144">
        <v>1</v>
      </c>
      <c r="GT1144">
        <v>0</v>
      </c>
      <c r="GU1144" t="s">
        <v>3</v>
      </c>
      <c r="GV1144">
        <f t="shared" si="953"/>
        <v>0</v>
      </c>
      <c r="GW1144">
        <v>1</v>
      </c>
      <c r="GX1144">
        <f t="shared" si="954"/>
        <v>0</v>
      </c>
      <c r="HA1144">
        <v>0</v>
      </c>
      <c r="HB1144">
        <v>0</v>
      </c>
      <c r="HC1144">
        <f t="shared" si="955"/>
        <v>0</v>
      </c>
      <c r="HE1144" t="s">
        <v>35</v>
      </c>
      <c r="HF1144" t="s">
        <v>36</v>
      </c>
      <c r="HM1144" t="s">
        <v>3</v>
      </c>
      <c r="HN1144" t="s">
        <v>3</v>
      </c>
      <c r="HO1144" t="s">
        <v>3</v>
      </c>
      <c r="HP1144" t="s">
        <v>3</v>
      </c>
      <c r="HQ1144" t="s">
        <v>3</v>
      </c>
      <c r="IK1144">
        <v>0</v>
      </c>
    </row>
    <row r="1145" spans="1:255" x14ac:dyDescent="0.2">
      <c r="A1145" s="2">
        <v>18</v>
      </c>
      <c r="B1145" s="2">
        <v>1</v>
      </c>
      <c r="C1145" s="2">
        <v>998</v>
      </c>
      <c r="D1145" s="2"/>
      <c r="E1145" s="2" t="s">
        <v>570</v>
      </c>
      <c r="F1145" s="2" t="s">
        <v>571</v>
      </c>
      <c r="G1145" s="2" t="s">
        <v>572</v>
      </c>
      <c r="H1145" s="2" t="s">
        <v>56</v>
      </c>
      <c r="I1145" s="2">
        <f>I1141*J1145</f>
        <v>0</v>
      </c>
      <c r="J1145" s="2">
        <v>102</v>
      </c>
      <c r="K1145" s="2">
        <v>102</v>
      </c>
      <c r="L1145" s="2">
        <v>195.84</v>
      </c>
      <c r="M1145" s="2">
        <v>0</v>
      </c>
      <c r="N1145" s="2">
        <f t="shared" si="919"/>
        <v>195.84</v>
      </c>
      <c r="O1145" s="2">
        <f t="shared" si="920"/>
        <v>0</v>
      </c>
      <c r="P1145" s="2">
        <f t="shared" si="921"/>
        <v>0</v>
      </c>
      <c r="Q1145" s="2">
        <f t="shared" si="922"/>
        <v>0</v>
      </c>
      <c r="R1145" s="2">
        <f t="shared" si="923"/>
        <v>0</v>
      </c>
      <c r="S1145" s="2">
        <f t="shared" si="924"/>
        <v>0</v>
      </c>
      <c r="T1145" s="2">
        <f t="shared" si="925"/>
        <v>0</v>
      </c>
      <c r="U1145" s="2">
        <f t="shared" si="926"/>
        <v>0</v>
      </c>
      <c r="V1145" s="2">
        <f t="shared" si="927"/>
        <v>0</v>
      </c>
      <c r="W1145" s="2">
        <f t="shared" si="928"/>
        <v>0</v>
      </c>
      <c r="X1145" s="2">
        <f t="shared" si="929"/>
        <v>0</v>
      </c>
      <c r="Y1145" s="2">
        <f t="shared" si="930"/>
        <v>0</v>
      </c>
      <c r="Z1145" s="2"/>
      <c r="AA1145" s="2">
        <v>69726971</v>
      </c>
      <c r="AB1145" s="2">
        <f t="shared" si="931"/>
        <v>70.099999999999994</v>
      </c>
      <c r="AC1145" s="2">
        <f t="shared" si="958"/>
        <v>70.099999999999994</v>
      </c>
      <c r="AD1145" s="2">
        <f t="shared" si="957"/>
        <v>0</v>
      </c>
      <c r="AE1145" s="2">
        <f t="shared" si="932"/>
        <v>0</v>
      </c>
      <c r="AF1145" s="2">
        <f t="shared" si="933"/>
        <v>0</v>
      </c>
      <c r="AG1145" s="2">
        <f t="shared" si="934"/>
        <v>0</v>
      </c>
      <c r="AH1145" s="2">
        <f t="shared" si="935"/>
        <v>0</v>
      </c>
      <c r="AI1145" s="2">
        <f t="shared" si="936"/>
        <v>0</v>
      </c>
      <c r="AJ1145" s="2">
        <f t="shared" si="937"/>
        <v>1.02</v>
      </c>
      <c r="AK1145" s="2">
        <v>70.099999999999994</v>
      </c>
      <c r="AL1145" s="2">
        <v>70.099999999999994</v>
      </c>
      <c r="AM1145" s="2">
        <v>0</v>
      </c>
      <c r="AN1145" s="2">
        <v>0</v>
      </c>
      <c r="AO1145" s="2">
        <v>0</v>
      </c>
      <c r="AP1145" s="2">
        <v>0</v>
      </c>
      <c r="AQ1145" s="2">
        <v>0</v>
      </c>
      <c r="AR1145" s="2">
        <v>0</v>
      </c>
      <c r="AS1145" s="2">
        <v>1.02</v>
      </c>
      <c r="AT1145" s="2">
        <v>0</v>
      </c>
      <c r="AU1145" s="2">
        <v>0</v>
      </c>
      <c r="AV1145" s="2">
        <v>1</v>
      </c>
      <c r="AW1145" s="2">
        <v>1</v>
      </c>
      <c r="AX1145" s="2"/>
      <c r="AY1145" s="2"/>
      <c r="AZ1145" s="2">
        <v>1</v>
      </c>
      <c r="BA1145" s="2">
        <v>1</v>
      </c>
      <c r="BB1145" s="2">
        <v>1</v>
      </c>
      <c r="BC1145" s="2">
        <v>1</v>
      </c>
      <c r="BD1145" s="2" t="s">
        <v>3</v>
      </c>
      <c r="BE1145" s="2" t="s">
        <v>3</v>
      </c>
      <c r="BF1145" s="2" t="s">
        <v>3</v>
      </c>
      <c r="BG1145" s="2" t="s">
        <v>3</v>
      </c>
      <c r="BH1145" s="2">
        <v>3</v>
      </c>
      <c r="BI1145" s="2">
        <v>1</v>
      </c>
      <c r="BJ1145" s="2" t="s">
        <v>573</v>
      </c>
      <c r="BK1145" s="2"/>
      <c r="BL1145" s="2"/>
      <c r="BM1145" s="2">
        <v>500001</v>
      </c>
      <c r="BN1145" s="2">
        <v>0</v>
      </c>
      <c r="BO1145" s="2" t="s">
        <v>3</v>
      </c>
      <c r="BP1145" s="2">
        <v>0</v>
      </c>
      <c r="BQ1145" s="2">
        <v>8</v>
      </c>
      <c r="BR1145" s="2">
        <v>0</v>
      </c>
      <c r="BS1145" s="2">
        <v>1</v>
      </c>
      <c r="BT1145" s="2">
        <v>1</v>
      </c>
      <c r="BU1145" s="2">
        <v>1</v>
      </c>
      <c r="BV1145" s="2">
        <v>1</v>
      </c>
      <c r="BW1145" s="2">
        <v>1</v>
      </c>
      <c r="BX1145" s="2">
        <v>1</v>
      </c>
      <c r="BY1145" s="2" t="s">
        <v>3</v>
      </c>
      <c r="BZ1145" s="2">
        <v>0</v>
      </c>
      <c r="CA1145" s="2">
        <v>0</v>
      </c>
      <c r="CB1145" s="2" t="s">
        <v>3</v>
      </c>
      <c r="CC1145" s="2"/>
      <c r="CD1145" s="2"/>
      <c r="CE1145" s="2">
        <v>0</v>
      </c>
      <c r="CF1145" s="2">
        <v>0</v>
      </c>
      <c r="CG1145" s="2">
        <v>0</v>
      </c>
      <c r="CH1145" s="2">
        <v>90</v>
      </c>
      <c r="CI1145" s="2">
        <v>2</v>
      </c>
      <c r="CJ1145" s="2">
        <v>0</v>
      </c>
      <c r="CK1145" s="2">
        <v>0</v>
      </c>
      <c r="CL1145" s="2">
        <v>0</v>
      </c>
      <c r="CM1145" s="2">
        <v>0</v>
      </c>
      <c r="CN1145" s="2" t="s">
        <v>3</v>
      </c>
      <c r="CO1145" s="2">
        <v>0</v>
      </c>
      <c r="CP1145" s="2">
        <f t="shared" si="938"/>
        <v>0</v>
      </c>
      <c r="CQ1145" s="2">
        <f t="shared" si="939"/>
        <v>70.099999999999994</v>
      </c>
      <c r="CR1145" s="2">
        <f t="shared" si="940"/>
        <v>0</v>
      </c>
      <c r="CS1145" s="2">
        <f t="shared" si="941"/>
        <v>0</v>
      </c>
      <c r="CT1145" s="2">
        <f t="shared" si="942"/>
        <v>0</v>
      </c>
      <c r="CU1145" s="2">
        <f t="shared" si="943"/>
        <v>0</v>
      </c>
      <c r="CV1145" s="2">
        <f t="shared" si="944"/>
        <v>0</v>
      </c>
      <c r="CW1145" s="2">
        <f t="shared" si="945"/>
        <v>0</v>
      </c>
      <c r="CX1145" s="2">
        <f t="shared" si="946"/>
        <v>1.02</v>
      </c>
      <c r="CY1145" s="2">
        <f>(((S1145+R1145)*AT1145)/100)</f>
        <v>0</v>
      </c>
      <c r="CZ1145" s="2">
        <f>(((S1145+R1145)*AU1145)/100)</f>
        <v>0</v>
      </c>
      <c r="DA1145" s="2"/>
      <c r="DB1145" s="2"/>
      <c r="DC1145" s="2" t="s">
        <v>3</v>
      </c>
      <c r="DD1145" s="2" t="s">
        <v>3</v>
      </c>
      <c r="DE1145" s="2" t="s">
        <v>3</v>
      </c>
      <c r="DF1145" s="2" t="s">
        <v>3</v>
      </c>
      <c r="DG1145" s="2" t="s">
        <v>3</v>
      </c>
      <c r="DH1145" s="2" t="s">
        <v>3</v>
      </c>
      <c r="DI1145" s="2" t="s">
        <v>3</v>
      </c>
      <c r="DJ1145" s="2" t="s">
        <v>3</v>
      </c>
      <c r="DK1145" s="2" t="s">
        <v>3</v>
      </c>
      <c r="DL1145" s="2" t="s">
        <v>3</v>
      </c>
      <c r="DM1145" s="2" t="s">
        <v>3</v>
      </c>
      <c r="DN1145" s="2">
        <v>0</v>
      </c>
      <c r="DO1145" s="2">
        <v>0</v>
      </c>
      <c r="DP1145" s="2">
        <v>1</v>
      </c>
      <c r="DQ1145" s="2">
        <v>1</v>
      </c>
      <c r="DR1145" s="2"/>
      <c r="DS1145" s="2"/>
      <c r="DT1145" s="2"/>
      <c r="DU1145" s="2">
        <v>1005</v>
      </c>
      <c r="DV1145" s="2" t="s">
        <v>56</v>
      </c>
      <c r="DW1145" s="2" t="s">
        <v>56</v>
      </c>
      <c r="DX1145" s="2">
        <v>1</v>
      </c>
      <c r="DY1145" s="2"/>
      <c r="DZ1145" s="2" t="s">
        <v>3</v>
      </c>
      <c r="EA1145" s="2" t="s">
        <v>3</v>
      </c>
      <c r="EB1145" s="2" t="s">
        <v>3</v>
      </c>
      <c r="EC1145" s="2" t="s">
        <v>3</v>
      </c>
      <c r="ED1145" s="2"/>
      <c r="EE1145" s="2">
        <v>54328897</v>
      </c>
      <c r="EF1145" s="2">
        <v>8</v>
      </c>
      <c r="EG1145" s="2" t="s">
        <v>31</v>
      </c>
      <c r="EH1145" s="2">
        <v>0</v>
      </c>
      <c r="EI1145" s="2" t="s">
        <v>3</v>
      </c>
      <c r="EJ1145" s="2">
        <v>1</v>
      </c>
      <c r="EK1145" s="2">
        <v>500001</v>
      </c>
      <c r="EL1145" s="2" t="s">
        <v>32</v>
      </c>
      <c r="EM1145" s="2" t="s">
        <v>33</v>
      </c>
      <c r="EN1145" s="2"/>
      <c r="EO1145" s="2" t="s">
        <v>3</v>
      </c>
      <c r="EP1145" s="2"/>
      <c r="EQ1145" s="2">
        <v>0</v>
      </c>
      <c r="ER1145" s="2">
        <v>70.099999999999994</v>
      </c>
      <c r="ES1145" s="2">
        <v>70.099999999999994</v>
      </c>
      <c r="ET1145" s="2">
        <v>0</v>
      </c>
      <c r="EU1145" s="2">
        <v>0</v>
      </c>
      <c r="EV1145" s="2">
        <v>0</v>
      </c>
      <c r="EW1145" s="2">
        <v>0</v>
      </c>
      <c r="EX1145" s="2">
        <v>0</v>
      </c>
      <c r="EY1145" s="2"/>
      <c r="EZ1145" s="2"/>
      <c r="FA1145" s="2"/>
      <c r="FB1145" s="2"/>
      <c r="FC1145" s="2"/>
      <c r="FD1145" s="2"/>
      <c r="FE1145" s="2"/>
      <c r="FF1145" s="2"/>
      <c r="FG1145" s="2"/>
      <c r="FH1145" s="2"/>
      <c r="FI1145" s="2"/>
      <c r="FJ1145" s="2"/>
      <c r="FK1145" s="2"/>
      <c r="FL1145" s="2"/>
      <c r="FM1145" s="2"/>
      <c r="FN1145" s="2"/>
      <c r="FO1145" s="2"/>
      <c r="FP1145" s="2"/>
      <c r="FQ1145" s="2">
        <v>0</v>
      </c>
      <c r="FR1145" s="2">
        <f t="shared" si="947"/>
        <v>0</v>
      </c>
      <c r="FS1145" s="2">
        <v>0</v>
      </c>
      <c r="FT1145" s="2"/>
      <c r="FU1145" s="2"/>
      <c r="FV1145" s="2"/>
      <c r="FW1145" s="2"/>
      <c r="FX1145" s="2">
        <v>0</v>
      </c>
      <c r="FY1145" s="2">
        <v>0</v>
      </c>
      <c r="FZ1145" s="2"/>
      <c r="GA1145" s="2" t="s">
        <v>3</v>
      </c>
      <c r="GB1145" s="2"/>
      <c r="GC1145" s="2"/>
      <c r="GD1145" s="2">
        <v>1</v>
      </c>
      <c r="GE1145" s="2"/>
      <c r="GF1145" s="2">
        <v>-1689314693</v>
      </c>
      <c r="GG1145" s="2">
        <v>2</v>
      </c>
      <c r="GH1145" s="2">
        <v>1</v>
      </c>
      <c r="GI1145" s="2">
        <v>-2</v>
      </c>
      <c r="GJ1145" s="2">
        <v>0</v>
      </c>
      <c r="GK1145" s="2">
        <v>0</v>
      </c>
      <c r="GL1145" s="2">
        <f t="shared" si="948"/>
        <v>0</v>
      </c>
      <c r="GM1145" s="2">
        <f t="shared" si="949"/>
        <v>0</v>
      </c>
      <c r="GN1145" s="2">
        <f t="shared" si="950"/>
        <v>0</v>
      </c>
      <c r="GO1145" s="2">
        <f t="shared" si="951"/>
        <v>0</v>
      </c>
      <c r="GP1145" s="2">
        <f t="shared" si="952"/>
        <v>0</v>
      </c>
      <c r="GQ1145" s="2"/>
      <c r="GR1145" s="2">
        <v>0</v>
      </c>
      <c r="GS1145" s="2">
        <v>3</v>
      </c>
      <c r="GT1145" s="2">
        <v>0</v>
      </c>
      <c r="GU1145" s="2" t="s">
        <v>3</v>
      </c>
      <c r="GV1145" s="2">
        <f t="shared" si="953"/>
        <v>0</v>
      </c>
      <c r="GW1145" s="2">
        <v>1</v>
      </c>
      <c r="GX1145" s="2">
        <f t="shared" si="954"/>
        <v>0</v>
      </c>
      <c r="GY1145" s="2"/>
      <c r="GZ1145" s="2"/>
      <c r="HA1145" s="2">
        <v>0</v>
      </c>
      <c r="HB1145" s="2">
        <v>0</v>
      </c>
      <c r="HC1145" s="2">
        <f t="shared" si="955"/>
        <v>0</v>
      </c>
      <c r="HD1145" s="2"/>
      <c r="HE1145" s="2" t="s">
        <v>3</v>
      </c>
      <c r="HF1145" s="2" t="s">
        <v>3</v>
      </c>
      <c r="HG1145" s="2"/>
      <c r="HH1145" s="2"/>
      <c r="HI1145" s="2"/>
      <c r="HJ1145" s="2"/>
      <c r="HK1145" s="2"/>
      <c r="HL1145" s="2"/>
      <c r="HM1145" s="2" t="s">
        <v>3</v>
      </c>
      <c r="HN1145" s="2" t="s">
        <v>3</v>
      </c>
      <c r="HO1145" s="2" t="s">
        <v>3</v>
      </c>
      <c r="HP1145" s="2" t="s">
        <v>3</v>
      </c>
      <c r="HQ1145" s="2" t="s">
        <v>3</v>
      </c>
      <c r="HR1145" s="2"/>
      <c r="HS1145" s="2"/>
      <c r="HT1145" s="2"/>
      <c r="HU1145" s="2"/>
      <c r="HV1145" s="2"/>
      <c r="HW1145" s="2"/>
      <c r="HX1145" s="2"/>
      <c r="HY1145" s="2"/>
      <c r="HZ1145" s="2"/>
      <c r="IA1145" s="2"/>
      <c r="IB1145" s="2"/>
      <c r="IC1145" s="2"/>
      <c r="ID1145" s="2"/>
      <c r="IE1145" s="2"/>
      <c r="IF1145" s="2"/>
      <c r="IG1145" s="2"/>
      <c r="IH1145" s="2"/>
      <c r="II1145" s="2"/>
      <c r="IJ1145" s="2"/>
      <c r="IK1145" s="2">
        <v>0</v>
      </c>
      <c r="IL1145" s="2"/>
      <c r="IM1145" s="2"/>
      <c r="IN1145" s="2"/>
      <c r="IO1145" s="2"/>
      <c r="IP1145" s="2"/>
      <c r="IQ1145" s="2"/>
      <c r="IR1145" s="2"/>
      <c r="IS1145" s="2"/>
      <c r="IT1145" s="2"/>
      <c r="IU1145" s="2"/>
    </row>
    <row r="1146" spans="1:255" x14ac:dyDescent="0.2">
      <c r="A1146">
        <v>18</v>
      </c>
      <c r="B1146">
        <v>1</v>
      </c>
      <c r="C1146">
        <v>1006</v>
      </c>
      <c r="E1146" t="s">
        <v>570</v>
      </c>
      <c r="F1146" t="s">
        <v>571</v>
      </c>
      <c r="G1146" t="s">
        <v>572</v>
      </c>
      <c r="H1146" t="s">
        <v>56</v>
      </c>
      <c r="I1146">
        <f>I1142*J1146</f>
        <v>0</v>
      </c>
      <c r="J1146">
        <v>102</v>
      </c>
      <c r="K1146">
        <v>102</v>
      </c>
      <c r="L1146">
        <v>195.84</v>
      </c>
      <c r="M1146">
        <v>0</v>
      </c>
      <c r="N1146">
        <f t="shared" si="919"/>
        <v>195.84</v>
      </c>
      <c r="O1146">
        <f t="shared" si="920"/>
        <v>0</v>
      </c>
      <c r="P1146">
        <f t="shared" si="921"/>
        <v>0</v>
      </c>
      <c r="Q1146">
        <f t="shared" si="922"/>
        <v>0</v>
      </c>
      <c r="R1146">
        <f t="shared" si="923"/>
        <v>0</v>
      </c>
      <c r="S1146">
        <f t="shared" si="924"/>
        <v>0</v>
      </c>
      <c r="T1146">
        <f t="shared" si="925"/>
        <v>0</v>
      </c>
      <c r="U1146">
        <f t="shared" si="926"/>
        <v>0</v>
      </c>
      <c r="V1146">
        <f t="shared" si="927"/>
        <v>0</v>
      </c>
      <c r="W1146">
        <f t="shared" si="928"/>
        <v>0</v>
      </c>
      <c r="X1146">
        <f t="shared" si="929"/>
        <v>0</v>
      </c>
      <c r="Y1146">
        <f t="shared" si="930"/>
        <v>0</v>
      </c>
      <c r="AA1146">
        <v>69726884</v>
      </c>
      <c r="AB1146">
        <f t="shared" si="931"/>
        <v>92.11</v>
      </c>
      <c r="AC1146">
        <f t="shared" si="958"/>
        <v>92.11</v>
      </c>
      <c r="AD1146">
        <f t="shared" si="957"/>
        <v>0</v>
      </c>
      <c r="AE1146">
        <f t="shared" si="932"/>
        <v>0</v>
      </c>
      <c r="AF1146">
        <f t="shared" si="933"/>
        <v>0</v>
      </c>
      <c r="AG1146">
        <f t="shared" si="934"/>
        <v>0</v>
      </c>
      <c r="AH1146">
        <f t="shared" si="935"/>
        <v>0</v>
      </c>
      <c r="AI1146">
        <f t="shared" si="936"/>
        <v>0</v>
      </c>
      <c r="AJ1146">
        <f t="shared" si="937"/>
        <v>1.02</v>
      </c>
      <c r="AK1146">
        <v>92.11</v>
      </c>
      <c r="AL1146">
        <v>92.11</v>
      </c>
      <c r="AM1146">
        <v>0</v>
      </c>
      <c r="AN1146">
        <v>0</v>
      </c>
      <c r="AO1146">
        <v>0</v>
      </c>
      <c r="AP1146">
        <v>0</v>
      </c>
      <c r="AQ1146">
        <v>0</v>
      </c>
      <c r="AR1146">
        <v>0</v>
      </c>
      <c r="AS1146">
        <v>1.02</v>
      </c>
      <c r="AT1146">
        <v>0</v>
      </c>
      <c r="AU1146">
        <v>0</v>
      </c>
      <c r="AV1146">
        <v>1</v>
      </c>
      <c r="AW1146">
        <v>1</v>
      </c>
      <c r="AZ1146">
        <v>1</v>
      </c>
      <c r="BA1146">
        <v>1</v>
      </c>
      <c r="BB1146">
        <v>1</v>
      </c>
      <c r="BC1146">
        <v>7.56</v>
      </c>
      <c r="BD1146" t="s">
        <v>3</v>
      </c>
      <c r="BE1146" t="s">
        <v>3</v>
      </c>
      <c r="BF1146" t="s">
        <v>3</v>
      </c>
      <c r="BG1146" t="s">
        <v>3</v>
      </c>
      <c r="BH1146">
        <v>3</v>
      </c>
      <c r="BI1146">
        <v>1</v>
      </c>
      <c r="BJ1146" t="s">
        <v>573</v>
      </c>
      <c r="BM1146">
        <v>500001</v>
      </c>
      <c r="BN1146">
        <v>0</v>
      </c>
      <c r="BO1146" t="s">
        <v>3</v>
      </c>
      <c r="BP1146">
        <v>0</v>
      </c>
      <c r="BQ1146">
        <v>8</v>
      </c>
      <c r="BR1146">
        <v>0</v>
      </c>
      <c r="BS1146">
        <v>1</v>
      </c>
      <c r="BT1146">
        <v>1</v>
      </c>
      <c r="BU1146">
        <v>1</v>
      </c>
      <c r="BV1146">
        <v>1</v>
      </c>
      <c r="BW1146">
        <v>1</v>
      </c>
      <c r="BX1146">
        <v>1</v>
      </c>
      <c r="BY1146" t="s">
        <v>3</v>
      </c>
      <c r="BZ1146">
        <v>0</v>
      </c>
      <c r="CA1146">
        <v>0</v>
      </c>
      <c r="CB1146" t="s">
        <v>3</v>
      </c>
      <c r="CE1146">
        <v>0</v>
      </c>
      <c r="CF1146">
        <v>0</v>
      </c>
      <c r="CG1146">
        <v>0</v>
      </c>
      <c r="CH1146">
        <v>90</v>
      </c>
      <c r="CI1146">
        <v>2</v>
      </c>
      <c r="CJ1146">
        <v>0</v>
      </c>
      <c r="CK1146">
        <v>0</v>
      </c>
      <c r="CL1146">
        <v>0</v>
      </c>
      <c r="CM1146">
        <v>0</v>
      </c>
      <c r="CN1146" t="s">
        <v>3</v>
      </c>
      <c r="CO1146">
        <v>0</v>
      </c>
      <c r="CP1146">
        <f t="shared" si="938"/>
        <v>0</v>
      </c>
      <c r="CQ1146">
        <f t="shared" si="939"/>
        <v>696.35159999999996</v>
      </c>
      <c r="CR1146">
        <f t="shared" si="940"/>
        <v>0</v>
      </c>
      <c r="CS1146">
        <f t="shared" si="941"/>
        <v>0</v>
      </c>
      <c r="CT1146">
        <f t="shared" si="942"/>
        <v>0</v>
      </c>
      <c r="CU1146">
        <f t="shared" si="943"/>
        <v>0</v>
      </c>
      <c r="CV1146">
        <f t="shared" si="944"/>
        <v>0</v>
      </c>
      <c r="CW1146">
        <f t="shared" si="945"/>
        <v>0</v>
      </c>
      <c r="CX1146">
        <f t="shared" si="946"/>
        <v>1.02</v>
      </c>
      <c r="CY1146">
        <f>(S1146+R1146)*(BZ1146/100)</f>
        <v>0</v>
      </c>
      <c r="CZ1146">
        <f>(S1146+R1146)*(CA1146/100)</f>
        <v>0</v>
      </c>
      <c r="DC1146" t="s">
        <v>3</v>
      </c>
      <c r="DD1146" t="s">
        <v>3</v>
      </c>
      <c r="DE1146" t="s">
        <v>3</v>
      </c>
      <c r="DF1146" t="s">
        <v>3</v>
      </c>
      <c r="DG1146" t="s">
        <v>3</v>
      </c>
      <c r="DH1146" t="s">
        <v>3</v>
      </c>
      <c r="DI1146" t="s">
        <v>3</v>
      </c>
      <c r="DJ1146" t="s">
        <v>3</v>
      </c>
      <c r="DK1146" t="s">
        <v>3</v>
      </c>
      <c r="DL1146" t="s">
        <v>3</v>
      </c>
      <c r="DM1146" t="s">
        <v>3</v>
      </c>
      <c r="DN1146">
        <v>0</v>
      </c>
      <c r="DO1146">
        <v>0</v>
      </c>
      <c r="DP1146">
        <v>1</v>
      </c>
      <c r="DQ1146">
        <v>1</v>
      </c>
      <c r="DU1146">
        <v>1005</v>
      </c>
      <c r="DV1146" t="s">
        <v>56</v>
      </c>
      <c r="DW1146" t="s">
        <v>56</v>
      </c>
      <c r="DX1146">
        <v>1</v>
      </c>
      <c r="DZ1146" t="s">
        <v>3</v>
      </c>
      <c r="EA1146" t="s">
        <v>3</v>
      </c>
      <c r="EB1146" t="s">
        <v>3</v>
      </c>
      <c r="EC1146" t="s">
        <v>3</v>
      </c>
      <c r="EE1146">
        <v>54328897</v>
      </c>
      <c r="EF1146">
        <v>8</v>
      </c>
      <c r="EG1146" t="s">
        <v>31</v>
      </c>
      <c r="EH1146">
        <v>0</v>
      </c>
      <c r="EI1146" t="s">
        <v>3</v>
      </c>
      <c r="EJ1146">
        <v>1</v>
      </c>
      <c r="EK1146">
        <v>500001</v>
      </c>
      <c r="EL1146" t="s">
        <v>32</v>
      </c>
      <c r="EM1146" t="s">
        <v>33</v>
      </c>
      <c r="EO1146" t="s">
        <v>3</v>
      </c>
      <c r="EQ1146">
        <v>0</v>
      </c>
      <c r="ER1146">
        <v>666</v>
      </c>
      <c r="ES1146">
        <v>92.11</v>
      </c>
      <c r="ET1146">
        <v>0</v>
      </c>
      <c r="EU1146">
        <v>0</v>
      </c>
      <c r="EV1146">
        <v>0</v>
      </c>
      <c r="EW1146">
        <v>0</v>
      </c>
      <c r="EX1146">
        <v>0</v>
      </c>
      <c r="EZ1146">
        <v>5</v>
      </c>
      <c r="FC1146">
        <v>0</v>
      </c>
      <c r="FD1146">
        <v>18</v>
      </c>
      <c r="FF1146">
        <v>666</v>
      </c>
      <c r="FQ1146">
        <v>0</v>
      </c>
      <c r="FR1146">
        <f t="shared" si="947"/>
        <v>0</v>
      </c>
      <c r="FS1146">
        <v>0</v>
      </c>
      <c r="FX1146">
        <v>0</v>
      </c>
      <c r="FY1146">
        <v>0</v>
      </c>
      <c r="GA1146" t="s">
        <v>574</v>
      </c>
      <c r="GD1146">
        <v>1</v>
      </c>
      <c r="GF1146">
        <v>-1689314693</v>
      </c>
      <c r="GG1146">
        <v>2</v>
      </c>
      <c r="GH1146">
        <v>3</v>
      </c>
      <c r="GI1146">
        <v>5</v>
      </c>
      <c r="GJ1146">
        <v>0</v>
      </c>
      <c r="GK1146">
        <v>0</v>
      </c>
      <c r="GL1146">
        <f t="shared" si="948"/>
        <v>0</v>
      </c>
      <c r="GM1146">
        <f t="shared" si="949"/>
        <v>0</v>
      </c>
      <c r="GN1146">
        <f t="shared" si="950"/>
        <v>0</v>
      </c>
      <c r="GO1146">
        <f t="shared" si="951"/>
        <v>0</v>
      </c>
      <c r="GP1146">
        <f t="shared" si="952"/>
        <v>0</v>
      </c>
      <c r="GR1146">
        <v>1</v>
      </c>
      <c r="GS1146">
        <v>1</v>
      </c>
      <c r="GT1146">
        <v>0</v>
      </c>
      <c r="GU1146" t="s">
        <v>3</v>
      </c>
      <c r="GV1146">
        <f t="shared" si="953"/>
        <v>0</v>
      </c>
      <c r="GW1146">
        <v>1</v>
      </c>
      <c r="GX1146">
        <f t="shared" si="954"/>
        <v>0</v>
      </c>
      <c r="HA1146">
        <v>0</v>
      </c>
      <c r="HB1146">
        <v>0</v>
      </c>
      <c r="HC1146">
        <f t="shared" si="955"/>
        <v>0</v>
      </c>
      <c r="HE1146" t="s">
        <v>35</v>
      </c>
      <c r="HF1146" t="s">
        <v>36</v>
      </c>
      <c r="HM1146" t="s">
        <v>3</v>
      </c>
      <c r="HN1146" t="s">
        <v>3</v>
      </c>
      <c r="HO1146" t="s">
        <v>3</v>
      </c>
      <c r="HP1146" t="s">
        <v>3</v>
      </c>
      <c r="HQ1146" t="s">
        <v>3</v>
      </c>
      <c r="IK1146">
        <v>0</v>
      </c>
    </row>
    <row r="1147" spans="1:255" x14ac:dyDescent="0.2">
      <c r="A1147" s="2">
        <v>18</v>
      </c>
      <c r="B1147" s="2">
        <v>1</v>
      </c>
      <c r="C1147" s="2">
        <v>999</v>
      </c>
      <c r="D1147" s="2"/>
      <c r="E1147" s="2" t="s">
        <v>575</v>
      </c>
      <c r="F1147" s="2" t="s">
        <v>82</v>
      </c>
      <c r="G1147" s="2" t="s">
        <v>83</v>
      </c>
      <c r="H1147" s="2" t="s">
        <v>40</v>
      </c>
      <c r="I1147" s="2">
        <f>I1141*J1147</f>
        <v>0</v>
      </c>
      <c r="J1147" s="2">
        <v>3.85</v>
      </c>
      <c r="K1147" s="2">
        <v>3.85</v>
      </c>
      <c r="L1147" s="2">
        <v>7.3920000000000003</v>
      </c>
      <c r="M1147" s="2">
        <v>0</v>
      </c>
      <c r="N1147" s="2">
        <f t="shared" si="919"/>
        <v>7.3920000000000003</v>
      </c>
      <c r="O1147" s="2">
        <f t="shared" si="920"/>
        <v>0</v>
      </c>
      <c r="P1147" s="2">
        <f t="shared" si="921"/>
        <v>0</v>
      </c>
      <c r="Q1147" s="2">
        <f t="shared" si="922"/>
        <v>0</v>
      </c>
      <c r="R1147" s="2">
        <f t="shared" si="923"/>
        <v>0</v>
      </c>
      <c r="S1147" s="2">
        <f t="shared" si="924"/>
        <v>0</v>
      </c>
      <c r="T1147" s="2">
        <f t="shared" si="925"/>
        <v>0</v>
      </c>
      <c r="U1147" s="2">
        <f t="shared" si="926"/>
        <v>0</v>
      </c>
      <c r="V1147" s="2">
        <f t="shared" si="927"/>
        <v>0</v>
      </c>
      <c r="W1147" s="2">
        <f t="shared" si="928"/>
        <v>0</v>
      </c>
      <c r="X1147" s="2">
        <f t="shared" si="929"/>
        <v>0</v>
      </c>
      <c r="Y1147" s="2">
        <f t="shared" si="930"/>
        <v>0</v>
      </c>
      <c r="Z1147" s="2"/>
      <c r="AA1147" s="2">
        <v>69726971</v>
      </c>
      <c r="AB1147" s="2">
        <f t="shared" si="931"/>
        <v>7.14</v>
      </c>
      <c r="AC1147" s="2">
        <f t="shared" si="958"/>
        <v>7.14</v>
      </c>
      <c r="AD1147" s="2">
        <f t="shared" si="957"/>
        <v>0</v>
      </c>
      <c r="AE1147" s="2">
        <f t="shared" si="932"/>
        <v>0</v>
      </c>
      <c r="AF1147" s="2">
        <f t="shared" si="933"/>
        <v>0</v>
      </c>
      <c r="AG1147" s="2">
        <f t="shared" si="934"/>
        <v>0</v>
      </c>
      <c r="AH1147" s="2">
        <f t="shared" si="935"/>
        <v>0</v>
      </c>
      <c r="AI1147" s="2">
        <f t="shared" si="936"/>
        <v>0</v>
      </c>
      <c r="AJ1147" s="2">
        <f t="shared" si="937"/>
        <v>4.45</v>
      </c>
      <c r="AK1147" s="2">
        <v>7.14</v>
      </c>
      <c r="AL1147" s="2">
        <v>7.14</v>
      </c>
      <c r="AM1147" s="2">
        <v>0</v>
      </c>
      <c r="AN1147" s="2">
        <v>0</v>
      </c>
      <c r="AO1147" s="2">
        <v>0</v>
      </c>
      <c r="AP1147" s="2">
        <v>0</v>
      </c>
      <c r="AQ1147" s="2">
        <v>0</v>
      </c>
      <c r="AR1147" s="2">
        <v>0</v>
      </c>
      <c r="AS1147" s="2">
        <v>4.45</v>
      </c>
      <c r="AT1147" s="2">
        <v>0</v>
      </c>
      <c r="AU1147" s="2">
        <v>0</v>
      </c>
      <c r="AV1147" s="2">
        <v>1</v>
      </c>
      <c r="AW1147" s="2">
        <v>1</v>
      </c>
      <c r="AX1147" s="2"/>
      <c r="AY1147" s="2"/>
      <c r="AZ1147" s="2">
        <v>1</v>
      </c>
      <c r="BA1147" s="2">
        <v>1</v>
      </c>
      <c r="BB1147" s="2">
        <v>1</v>
      </c>
      <c r="BC1147" s="2">
        <v>1</v>
      </c>
      <c r="BD1147" s="2" t="s">
        <v>3</v>
      </c>
      <c r="BE1147" s="2" t="s">
        <v>3</v>
      </c>
      <c r="BF1147" s="2" t="s">
        <v>3</v>
      </c>
      <c r="BG1147" s="2" t="s">
        <v>3</v>
      </c>
      <c r="BH1147" s="2">
        <v>3</v>
      </c>
      <c r="BI1147" s="2">
        <v>1</v>
      </c>
      <c r="BJ1147" s="2" t="s">
        <v>84</v>
      </c>
      <c r="BK1147" s="2"/>
      <c r="BL1147" s="2"/>
      <c r="BM1147" s="2">
        <v>500001</v>
      </c>
      <c r="BN1147" s="2">
        <v>0</v>
      </c>
      <c r="BO1147" s="2" t="s">
        <v>3</v>
      </c>
      <c r="BP1147" s="2">
        <v>0</v>
      </c>
      <c r="BQ1147" s="2">
        <v>8</v>
      </c>
      <c r="BR1147" s="2">
        <v>0</v>
      </c>
      <c r="BS1147" s="2">
        <v>1</v>
      </c>
      <c r="BT1147" s="2">
        <v>1</v>
      </c>
      <c r="BU1147" s="2">
        <v>1</v>
      </c>
      <c r="BV1147" s="2">
        <v>1</v>
      </c>
      <c r="BW1147" s="2">
        <v>1</v>
      </c>
      <c r="BX1147" s="2">
        <v>1</v>
      </c>
      <c r="BY1147" s="2" t="s">
        <v>3</v>
      </c>
      <c r="BZ1147" s="2">
        <v>0</v>
      </c>
      <c r="CA1147" s="2">
        <v>0</v>
      </c>
      <c r="CB1147" s="2" t="s">
        <v>3</v>
      </c>
      <c r="CC1147" s="2"/>
      <c r="CD1147" s="2"/>
      <c r="CE1147" s="2">
        <v>0</v>
      </c>
      <c r="CF1147" s="2">
        <v>0</v>
      </c>
      <c r="CG1147" s="2">
        <v>0</v>
      </c>
      <c r="CH1147" s="2">
        <v>90</v>
      </c>
      <c r="CI1147" s="2">
        <v>3</v>
      </c>
      <c r="CJ1147" s="2">
        <v>0</v>
      </c>
      <c r="CK1147" s="2">
        <v>0</v>
      </c>
      <c r="CL1147" s="2">
        <v>0</v>
      </c>
      <c r="CM1147" s="2">
        <v>0</v>
      </c>
      <c r="CN1147" s="2" t="s">
        <v>3</v>
      </c>
      <c r="CO1147" s="2">
        <v>0</v>
      </c>
      <c r="CP1147" s="2">
        <f t="shared" si="938"/>
        <v>0</v>
      </c>
      <c r="CQ1147" s="2">
        <f t="shared" si="939"/>
        <v>7.14</v>
      </c>
      <c r="CR1147" s="2">
        <f t="shared" si="940"/>
        <v>0</v>
      </c>
      <c r="CS1147" s="2">
        <f t="shared" si="941"/>
        <v>0</v>
      </c>
      <c r="CT1147" s="2">
        <f t="shared" si="942"/>
        <v>0</v>
      </c>
      <c r="CU1147" s="2">
        <f t="shared" si="943"/>
        <v>0</v>
      </c>
      <c r="CV1147" s="2">
        <f t="shared" si="944"/>
        <v>0</v>
      </c>
      <c r="CW1147" s="2">
        <f t="shared" si="945"/>
        <v>0</v>
      </c>
      <c r="CX1147" s="2">
        <f t="shared" si="946"/>
        <v>4.45</v>
      </c>
      <c r="CY1147" s="2">
        <f>(((S1147+R1147)*AT1147)/100)</f>
        <v>0</v>
      </c>
      <c r="CZ1147" s="2">
        <f>(((S1147+R1147)*AU1147)/100)</f>
        <v>0</v>
      </c>
      <c r="DA1147" s="2"/>
      <c r="DB1147" s="2"/>
      <c r="DC1147" s="2" t="s">
        <v>3</v>
      </c>
      <c r="DD1147" s="2" t="s">
        <v>3</v>
      </c>
      <c r="DE1147" s="2" t="s">
        <v>3</v>
      </c>
      <c r="DF1147" s="2" t="s">
        <v>3</v>
      </c>
      <c r="DG1147" s="2" t="s">
        <v>3</v>
      </c>
      <c r="DH1147" s="2" t="s">
        <v>3</v>
      </c>
      <c r="DI1147" s="2" t="s">
        <v>3</v>
      </c>
      <c r="DJ1147" s="2" t="s">
        <v>3</v>
      </c>
      <c r="DK1147" s="2" t="s">
        <v>3</v>
      </c>
      <c r="DL1147" s="2" t="s">
        <v>3</v>
      </c>
      <c r="DM1147" s="2" t="s">
        <v>3</v>
      </c>
      <c r="DN1147" s="2">
        <v>0</v>
      </c>
      <c r="DO1147" s="2">
        <v>0</v>
      </c>
      <c r="DP1147" s="2">
        <v>1</v>
      </c>
      <c r="DQ1147" s="2">
        <v>1</v>
      </c>
      <c r="DR1147" s="2"/>
      <c r="DS1147" s="2"/>
      <c r="DT1147" s="2"/>
      <c r="DU1147" s="2">
        <v>1007</v>
      </c>
      <c r="DV1147" s="2" t="s">
        <v>40</v>
      </c>
      <c r="DW1147" s="2" t="s">
        <v>40</v>
      </c>
      <c r="DX1147" s="2">
        <v>1</v>
      </c>
      <c r="DY1147" s="2"/>
      <c r="DZ1147" s="2" t="s">
        <v>3</v>
      </c>
      <c r="EA1147" s="2" t="s">
        <v>3</v>
      </c>
      <c r="EB1147" s="2" t="s">
        <v>3</v>
      </c>
      <c r="EC1147" s="2" t="s">
        <v>3</v>
      </c>
      <c r="ED1147" s="2"/>
      <c r="EE1147" s="2">
        <v>54328897</v>
      </c>
      <c r="EF1147" s="2">
        <v>8</v>
      </c>
      <c r="EG1147" s="2" t="s">
        <v>31</v>
      </c>
      <c r="EH1147" s="2">
        <v>0</v>
      </c>
      <c r="EI1147" s="2" t="s">
        <v>3</v>
      </c>
      <c r="EJ1147" s="2">
        <v>1</v>
      </c>
      <c r="EK1147" s="2">
        <v>500001</v>
      </c>
      <c r="EL1147" s="2" t="s">
        <v>32</v>
      </c>
      <c r="EM1147" s="2" t="s">
        <v>33</v>
      </c>
      <c r="EN1147" s="2"/>
      <c r="EO1147" s="2" t="s">
        <v>3</v>
      </c>
      <c r="EP1147" s="2"/>
      <c r="EQ1147" s="2">
        <v>0</v>
      </c>
      <c r="ER1147" s="2">
        <v>7.14</v>
      </c>
      <c r="ES1147" s="2">
        <v>7.14</v>
      </c>
      <c r="ET1147" s="2">
        <v>0</v>
      </c>
      <c r="EU1147" s="2">
        <v>0</v>
      </c>
      <c r="EV1147" s="2">
        <v>0</v>
      </c>
      <c r="EW1147" s="2">
        <v>0</v>
      </c>
      <c r="EX1147" s="2">
        <v>0</v>
      </c>
      <c r="EY1147" s="2"/>
      <c r="EZ1147" s="2"/>
      <c r="FA1147" s="2"/>
      <c r="FB1147" s="2"/>
      <c r="FC1147" s="2"/>
      <c r="FD1147" s="2"/>
      <c r="FE1147" s="2"/>
      <c r="FF1147" s="2"/>
      <c r="FG1147" s="2"/>
      <c r="FH1147" s="2"/>
      <c r="FI1147" s="2"/>
      <c r="FJ1147" s="2"/>
      <c r="FK1147" s="2"/>
      <c r="FL1147" s="2"/>
      <c r="FM1147" s="2"/>
      <c r="FN1147" s="2"/>
      <c r="FO1147" s="2"/>
      <c r="FP1147" s="2"/>
      <c r="FQ1147" s="2">
        <v>0</v>
      </c>
      <c r="FR1147" s="2">
        <f t="shared" si="947"/>
        <v>0</v>
      </c>
      <c r="FS1147" s="2">
        <v>0</v>
      </c>
      <c r="FT1147" s="2"/>
      <c r="FU1147" s="2"/>
      <c r="FV1147" s="2"/>
      <c r="FW1147" s="2"/>
      <c r="FX1147" s="2">
        <v>0</v>
      </c>
      <c r="FY1147" s="2">
        <v>0</v>
      </c>
      <c r="FZ1147" s="2"/>
      <c r="GA1147" s="2" t="s">
        <v>3</v>
      </c>
      <c r="GB1147" s="2"/>
      <c r="GC1147" s="2"/>
      <c r="GD1147" s="2">
        <v>1</v>
      </c>
      <c r="GE1147" s="2"/>
      <c r="GF1147" s="2">
        <v>-50505369</v>
      </c>
      <c r="GG1147" s="2">
        <v>2</v>
      </c>
      <c r="GH1147" s="2">
        <v>1</v>
      </c>
      <c r="GI1147" s="2">
        <v>-2</v>
      </c>
      <c r="GJ1147" s="2">
        <v>0</v>
      </c>
      <c r="GK1147" s="2">
        <v>0</v>
      </c>
      <c r="GL1147" s="2">
        <f t="shared" si="948"/>
        <v>0</v>
      </c>
      <c r="GM1147" s="2">
        <f t="shared" si="949"/>
        <v>0</v>
      </c>
      <c r="GN1147" s="2">
        <f t="shared" si="950"/>
        <v>0</v>
      </c>
      <c r="GO1147" s="2">
        <f t="shared" si="951"/>
        <v>0</v>
      </c>
      <c r="GP1147" s="2">
        <f t="shared" si="952"/>
        <v>0</v>
      </c>
      <c r="GQ1147" s="2"/>
      <c r="GR1147" s="2">
        <v>0</v>
      </c>
      <c r="GS1147" s="2">
        <v>3</v>
      </c>
      <c r="GT1147" s="2">
        <v>0</v>
      </c>
      <c r="GU1147" s="2" t="s">
        <v>3</v>
      </c>
      <c r="GV1147" s="2">
        <f t="shared" si="953"/>
        <v>0</v>
      </c>
      <c r="GW1147" s="2">
        <v>1</v>
      </c>
      <c r="GX1147" s="2">
        <f t="shared" si="954"/>
        <v>0</v>
      </c>
      <c r="GY1147" s="2"/>
      <c r="GZ1147" s="2"/>
      <c r="HA1147" s="2">
        <v>0</v>
      </c>
      <c r="HB1147" s="2">
        <v>0</v>
      </c>
      <c r="HC1147" s="2">
        <f t="shared" si="955"/>
        <v>0</v>
      </c>
      <c r="HD1147" s="2"/>
      <c r="HE1147" s="2" t="s">
        <v>3</v>
      </c>
      <c r="HF1147" s="2" t="s">
        <v>3</v>
      </c>
      <c r="HG1147" s="2"/>
      <c r="HH1147" s="2"/>
      <c r="HI1147" s="2"/>
      <c r="HJ1147" s="2"/>
      <c r="HK1147" s="2"/>
      <c r="HL1147" s="2"/>
      <c r="HM1147" s="2" t="s">
        <v>3</v>
      </c>
      <c r="HN1147" s="2" t="s">
        <v>3</v>
      </c>
      <c r="HO1147" s="2" t="s">
        <v>3</v>
      </c>
      <c r="HP1147" s="2" t="s">
        <v>3</v>
      </c>
      <c r="HQ1147" s="2" t="s">
        <v>3</v>
      </c>
      <c r="HR1147" s="2"/>
      <c r="HS1147" s="2"/>
      <c r="HT1147" s="2"/>
      <c r="HU1147" s="2"/>
      <c r="HV1147" s="2"/>
      <c r="HW1147" s="2"/>
      <c r="HX1147" s="2"/>
      <c r="HY1147" s="2"/>
      <c r="HZ1147" s="2"/>
      <c r="IA1147" s="2"/>
      <c r="IB1147" s="2"/>
      <c r="IC1147" s="2"/>
      <c r="ID1147" s="2"/>
      <c r="IE1147" s="2"/>
      <c r="IF1147" s="2"/>
      <c r="IG1147" s="2"/>
      <c r="IH1147" s="2"/>
      <c r="II1147" s="2"/>
      <c r="IJ1147" s="2"/>
      <c r="IK1147" s="2">
        <v>0</v>
      </c>
      <c r="IL1147" s="2"/>
      <c r="IM1147" s="2"/>
      <c r="IN1147" s="2"/>
      <c r="IO1147" s="2"/>
      <c r="IP1147" s="2"/>
      <c r="IQ1147" s="2"/>
      <c r="IR1147" s="2"/>
      <c r="IS1147" s="2"/>
      <c r="IT1147" s="2"/>
      <c r="IU1147" s="2"/>
    </row>
    <row r="1148" spans="1:255" x14ac:dyDescent="0.2">
      <c r="A1148">
        <v>18</v>
      </c>
      <c r="B1148">
        <v>1</v>
      </c>
      <c r="C1148">
        <v>1007</v>
      </c>
      <c r="E1148" t="s">
        <v>575</v>
      </c>
      <c r="F1148" t="s">
        <v>82</v>
      </c>
      <c r="G1148" t="s">
        <v>83</v>
      </c>
      <c r="H1148" t="s">
        <v>40</v>
      </c>
      <c r="I1148">
        <f>I1142*J1148</f>
        <v>0</v>
      </c>
      <c r="J1148">
        <v>3.85</v>
      </c>
      <c r="K1148">
        <v>3.85</v>
      </c>
      <c r="L1148">
        <v>7.3920000000000003</v>
      </c>
      <c r="M1148">
        <v>0</v>
      </c>
      <c r="N1148">
        <f t="shared" si="919"/>
        <v>7.3920000000000003</v>
      </c>
      <c r="O1148">
        <f t="shared" si="920"/>
        <v>0</v>
      </c>
      <c r="P1148">
        <f t="shared" si="921"/>
        <v>0</v>
      </c>
      <c r="Q1148">
        <f t="shared" si="922"/>
        <v>0</v>
      </c>
      <c r="R1148">
        <f t="shared" si="923"/>
        <v>0</v>
      </c>
      <c r="S1148">
        <f t="shared" si="924"/>
        <v>0</v>
      </c>
      <c r="T1148">
        <f t="shared" si="925"/>
        <v>0</v>
      </c>
      <c r="U1148">
        <f t="shared" si="926"/>
        <v>0</v>
      </c>
      <c r="V1148">
        <f t="shared" si="927"/>
        <v>0</v>
      </c>
      <c r="W1148">
        <f t="shared" si="928"/>
        <v>0</v>
      </c>
      <c r="X1148">
        <f t="shared" si="929"/>
        <v>0</v>
      </c>
      <c r="Y1148">
        <f t="shared" si="930"/>
        <v>0</v>
      </c>
      <c r="AA1148">
        <v>69726884</v>
      </c>
      <c r="AB1148">
        <f t="shared" si="931"/>
        <v>1.97</v>
      </c>
      <c r="AC1148">
        <f t="shared" si="958"/>
        <v>1.97</v>
      </c>
      <c r="AD1148">
        <f t="shared" si="957"/>
        <v>0</v>
      </c>
      <c r="AE1148">
        <f t="shared" si="932"/>
        <v>0</v>
      </c>
      <c r="AF1148">
        <f t="shared" si="933"/>
        <v>0</v>
      </c>
      <c r="AG1148">
        <f t="shared" si="934"/>
        <v>0</v>
      </c>
      <c r="AH1148">
        <f t="shared" si="935"/>
        <v>0</v>
      </c>
      <c r="AI1148">
        <f t="shared" si="936"/>
        <v>0</v>
      </c>
      <c r="AJ1148">
        <f t="shared" si="937"/>
        <v>4.45</v>
      </c>
      <c r="AK1148">
        <v>1.97</v>
      </c>
      <c r="AL1148">
        <v>1.97</v>
      </c>
      <c r="AM1148">
        <v>0</v>
      </c>
      <c r="AN1148">
        <v>0</v>
      </c>
      <c r="AO1148">
        <v>0</v>
      </c>
      <c r="AP1148">
        <v>0</v>
      </c>
      <c r="AQ1148">
        <v>0</v>
      </c>
      <c r="AR1148">
        <v>0</v>
      </c>
      <c r="AS1148">
        <v>4.45</v>
      </c>
      <c r="AT1148">
        <v>0</v>
      </c>
      <c r="AU1148">
        <v>0</v>
      </c>
      <c r="AV1148">
        <v>1</v>
      </c>
      <c r="AW1148">
        <v>1</v>
      </c>
      <c r="AZ1148">
        <v>1</v>
      </c>
      <c r="BA1148">
        <v>1</v>
      </c>
      <c r="BB1148">
        <v>1</v>
      </c>
      <c r="BC1148">
        <v>7.56</v>
      </c>
      <c r="BD1148" t="s">
        <v>3</v>
      </c>
      <c r="BE1148" t="s">
        <v>3</v>
      </c>
      <c r="BF1148" t="s">
        <v>3</v>
      </c>
      <c r="BG1148" t="s">
        <v>3</v>
      </c>
      <c r="BH1148">
        <v>3</v>
      </c>
      <c r="BI1148">
        <v>1</v>
      </c>
      <c r="BJ1148" t="s">
        <v>84</v>
      </c>
      <c r="BM1148">
        <v>500001</v>
      </c>
      <c r="BN1148">
        <v>0</v>
      </c>
      <c r="BO1148" t="s">
        <v>3</v>
      </c>
      <c r="BP1148">
        <v>0</v>
      </c>
      <c r="BQ1148">
        <v>8</v>
      </c>
      <c r="BR1148">
        <v>0</v>
      </c>
      <c r="BS1148">
        <v>1</v>
      </c>
      <c r="BT1148">
        <v>1</v>
      </c>
      <c r="BU1148">
        <v>1</v>
      </c>
      <c r="BV1148">
        <v>1</v>
      </c>
      <c r="BW1148">
        <v>1</v>
      </c>
      <c r="BX1148">
        <v>1</v>
      </c>
      <c r="BY1148" t="s">
        <v>3</v>
      </c>
      <c r="BZ1148">
        <v>0</v>
      </c>
      <c r="CA1148">
        <v>0</v>
      </c>
      <c r="CB1148" t="s">
        <v>3</v>
      </c>
      <c r="CE1148">
        <v>0</v>
      </c>
      <c r="CF1148">
        <v>0</v>
      </c>
      <c r="CG1148">
        <v>0</v>
      </c>
      <c r="CH1148">
        <v>90</v>
      </c>
      <c r="CI1148">
        <v>3</v>
      </c>
      <c r="CJ1148">
        <v>0</v>
      </c>
      <c r="CK1148">
        <v>0</v>
      </c>
      <c r="CL1148">
        <v>0</v>
      </c>
      <c r="CM1148">
        <v>0</v>
      </c>
      <c r="CN1148" t="s">
        <v>3</v>
      </c>
      <c r="CO1148">
        <v>0</v>
      </c>
      <c r="CP1148">
        <f t="shared" si="938"/>
        <v>0</v>
      </c>
      <c r="CQ1148">
        <f t="shared" si="939"/>
        <v>14.893199999999998</v>
      </c>
      <c r="CR1148">
        <f t="shared" si="940"/>
        <v>0</v>
      </c>
      <c r="CS1148">
        <f t="shared" si="941"/>
        <v>0</v>
      </c>
      <c r="CT1148">
        <f t="shared" si="942"/>
        <v>0</v>
      </c>
      <c r="CU1148">
        <f t="shared" si="943"/>
        <v>0</v>
      </c>
      <c r="CV1148">
        <f t="shared" si="944"/>
        <v>0</v>
      </c>
      <c r="CW1148">
        <f t="shared" si="945"/>
        <v>0</v>
      </c>
      <c r="CX1148">
        <f t="shared" si="946"/>
        <v>4.45</v>
      </c>
      <c r="CY1148">
        <f>(S1148+R1148)*(BZ1148/100)</f>
        <v>0</v>
      </c>
      <c r="CZ1148">
        <f>(S1148+R1148)*(CA1148/100)</f>
        <v>0</v>
      </c>
      <c r="DC1148" t="s">
        <v>3</v>
      </c>
      <c r="DD1148" t="s">
        <v>3</v>
      </c>
      <c r="DE1148" t="s">
        <v>3</v>
      </c>
      <c r="DF1148" t="s">
        <v>3</v>
      </c>
      <c r="DG1148" t="s">
        <v>3</v>
      </c>
      <c r="DH1148" t="s">
        <v>3</v>
      </c>
      <c r="DI1148" t="s">
        <v>3</v>
      </c>
      <c r="DJ1148" t="s">
        <v>3</v>
      </c>
      <c r="DK1148" t="s">
        <v>3</v>
      </c>
      <c r="DL1148" t="s">
        <v>3</v>
      </c>
      <c r="DM1148" t="s">
        <v>3</v>
      </c>
      <c r="DN1148">
        <v>0</v>
      </c>
      <c r="DO1148">
        <v>0</v>
      </c>
      <c r="DP1148">
        <v>1</v>
      </c>
      <c r="DQ1148">
        <v>1</v>
      </c>
      <c r="DU1148">
        <v>1007</v>
      </c>
      <c r="DV1148" t="s">
        <v>40</v>
      </c>
      <c r="DW1148" t="s">
        <v>40</v>
      </c>
      <c r="DX1148">
        <v>1</v>
      </c>
      <c r="DZ1148" t="s">
        <v>3</v>
      </c>
      <c r="EA1148" t="s">
        <v>3</v>
      </c>
      <c r="EB1148" t="s">
        <v>3</v>
      </c>
      <c r="EC1148" t="s">
        <v>3</v>
      </c>
      <c r="EE1148">
        <v>54328897</v>
      </c>
      <c r="EF1148">
        <v>8</v>
      </c>
      <c r="EG1148" t="s">
        <v>31</v>
      </c>
      <c r="EH1148">
        <v>0</v>
      </c>
      <c r="EI1148" t="s">
        <v>3</v>
      </c>
      <c r="EJ1148">
        <v>1</v>
      </c>
      <c r="EK1148">
        <v>500001</v>
      </c>
      <c r="EL1148" t="s">
        <v>32</v>
      </c>
      <c r="EM1148" t="s">
        <v>33</v>
      </c>
      <c r="EO1148" t="s">
        <v>3</v>
      </c>
      <c r="EQ1148">
        <v>0</v>
      </c>
      <c r="ER1148">
        <v>14.19</v>
      </c>
      <c r="ES1148">
        <v>1.97</v>
      </c>
      <c r="ET1148">
        <v>0</v>
      </c>
      <c r="EU1148">
        <v>0</v>
      </c>
      <c r="EV1148">
        <v>0</v>
      </c>
      <c r="EW1148">
        <v>0</v>
      </c>
      <c r="EX1148">
        <v>0</v>
      </c>
      <c r="EZ1148">
        <v>5</v>
      </c>
      <c r="FC1148">
        <v>0</v>
      </c>
      <c r="FD1148">
        <v>18</v>
      </c>
      <c r="FF1148">
        <v>14.19</v>
      </c>
      <c r="FQ1148">
        <v>0</v>
      </c>
      <c r="FR1148">
        <f t="shared" si="947"/>
        <v>0</v>
      </c>
      <c r="FS1148">
        <v>0</v>
      </c>
      <c r="FX1148">
        <v>0</v>
      </c>
      <c r="FY1148">
        <v>0</v>
      </c>
      <c r="GA1148" t="s">
        <v>85</v>
      </c>
      <c r="GD1148">
        <v>1</v>
      </c>
      <c r="GF1148">
        <v>-50505369</v>
      </c>
      <c r="GG1148">
        <v>2</v>
      </c>
      <c r="GH1148">
        <v>3</v>
      </c>
      <c r="GI1148">
        <v>5</v>
      </c>
      <c r="GJ1148">
        <v>0</v>
      </c>
      <c r="GK1148">
        <v>0</v>
      </c>
      <c r="GL1148">
        <f t="shared" si="948"/>
        <v>0</v>
      </c>
      <c r="GM1148">
        <f t="shared" si="949"/>
        <v>0</v>
      </c>
      <c r="GN1148">
        <f t="shared" si="950"/>
        <v>0</v>
      </c>
      <c r="GO1148">
        <f t="shared" si="951"/>
        <v>0</v>
      </c>
      <c r="GP1148">
        <f t="shared" si="952"/>
        <v>0</v>
      </c>
      <c r="GR1148">
        <v>1</v>
      </c>
      <c r="GS1148">
        <v>1</v>
      </c>
      <c r="GT1148">
        <v>0</v>
      </c>
      <c r="GU1148" t="s">
        <v>3</v>
      </c>
      <c r="GV1148">
        <f t="shared" si="953"/>
        <v>0</v>
      </c>
      <c r="GW1148">
        <v>1</v>
      </c>
      <c r="GX1148">
        <f t="shared" si="954"/>
        <v>0</v>
      </c>
      <c r="HA1148">
        <v>0</v>
      </c>
      <c r="HB1148">
        <v>0</v>
      </c>
      <c r="HC1148">
        <f t="shared" si="955"/>
        <v>0</v>
      </c>
      <c r="HE1148" t="s">
        <v>35</v>
      </c>
      <c r="HF1148" t="s">
        <v>36</v>
      </c>
      <c r="HM1148" t="s">
        <v>3</v>
      </c>
      <c r="HN1148" t="s">
        <v>3</v>
      </c>
      <c r="HO1148" t="s">
        <v>3</v>
      </c>
      <c r="HP1148" t="s">
        <v>3</v>
      </c>
      <c r="HQ1148" t="s">
        <v>3</v>
      </c>
      <c r="IK1148">
        <v>0</v>
      </c>
    </row>
    <row r="1149" spans="1:255" x14ac:dyDescent="0.2">
      <c r="A1149" s="2">
        <v>17</v>
      </c>
      <c r="B1149" s="2">
        <v>1</v>
      </c>
      <c r="C1149" s="2">
        <f>ROW(SmtRes!A1011)</f>
        <v>1011</v>
      </c>
      <c r="D1149" s="2">
        <f>ROW(EtalonRes!A1026)</f>
        <v>1026</v>
      </c>
      <c r="E1149" s="2" t="s">
        <v>576</v>
      </c>
      <c r="F1149" s="2" t="s">
        <v>577</v>
      </c>
      <c r="G1149" s="2" t="s">
        <v>578</v>
      </c>
      <c r="H1149" s="2" t="s">
        <v>579</v>
      </c>
      <c r="I1149" s="2">
        <v>0</v>
      </c>
      <c r="J1149" s="2">
        <v>0</v>
      </c>
      <c r="K1149" s="2">
        <v>0</v>
      </c>
      <c r="L1149" s="2">
        <v>192</v>
      </c>
      <c r="M1149" s="2">
        <v>0</v>
      </c>
      <c r="N1149" s="2">
        <f t="shared" si="919"/>
        <v>192</v>
      </c>
      <c r="O1149" s="2">
        <f t="shared" si="920"/>
        <v>0</v>
      </c>
      <c r="P1149" s="2">
        <f t="shared" si="921"/>
        <v>0</v>
      </c>
      <c r="Q1149" s="2">
        <f t="shared" si="922"/>
        <v>0</v>
      </c>
      <c r="R1149" s="2">
        <f t="shared" si="923"/>
        <v>0</v>
      </c>
      <c r="S1149" s="2">
        <f t="shared" si="924"/>
        <v>0</v>
      </c>
      <c r="T1149" s="2">
        <f t="shared" si="925"/>
        <v>0</v>
      </c>
      <c r="U1149" s="2">
        <f t="shared" si="926"/>
        <v>0</v>
      </c>
      <c r="V1149" s="2">
        <f t="shared" si="927"/>
        <v>0</v>
      </c>
      <c r="W1149" s="2">
        <f t="shared" si="928"/>
        <v>0</v>
      </c>
      <c r="X1149" s="2">
        <f t="shared" si="929"/>
        <v>0</v>
      </c>
      <c r="Y1149" s="2">
        <f t="shared" si="930"/>
        <v>0</v>
      </c>
      <c r="Z1149" s="2"/>
      <c r="AA1149" s="2">
        <v>69726971</v>
      </c>
      <c r="AB1149" s="2">
        <f t="shared" si="931"/>
        <v>12.62</v>
      </c>
      <c r="AC1149" s="2">
        <f>ROUND((ES1149+(SUM(SmtRes!BC1009:'SmtRes'!BC1011)+SUM(EtalonRes!AL1023:'EtalonRes'!AL1026))),2)</f>
        <v>0</v>
      </c>
      <c r="AD1149" s="2">
        <f t="shared" si="957"/>
        <v>8.26</v>
      </c>
      <c r="AE1149" s="2">
        <f t="shared" si="932"/>
        <v>1.62</v>
      </c>
      <c r="AF1149" s="2">
        <f t="shared" si="933"/>
        <v>4.3600000000000003</v>
      </c>
      <c r="AG1149" s="2">
        <f t="shared" si="934"/>
        <v>0</v>
      </c>
      <c r="AH1149" s="2">
        <f t="shared" si="935"/>
        <v>0.39</v>
      </c>
      <c r="AI1149" s="2">
        <f t="shared" si="936"/>
        <v>0.16</v>
      </c>
      <c r="AJ1149" s="2">
        <f t="shared" si="937"/>
        <v>0</v>
      </c>
      <c r="AK1149" s="2">
        <v>23</v>
      </c>
      <c r="AL1149" s="2">
        <v>10.38</v>
      </c>
      <c r="AM1149" s="2">
        <v>8.26</v>
      </c>
      <c r="AN1149" s="2">
        <v>1.62</v>
      </c>
      <c r="AO1149" s="2">
        <v>4.3600000000000003</v>
      </c>
      <c r="AP1149" s="2">
        <v>0</v>
      </c>
      <c r="AQ1149" s="2">
        <v>0.39</v>
      </c>
      <c r="AR1149" s="2">
        <v>0.16</v>
      </c>
      <c r="AS1149" s="2">
        <v>0</v>
      </c>
      <c r="AT1149" s="2">
        <v>142</v>
      </c>
      <c r="AU1149" s="2">
        <v>95</v>
      </c>
      <c r="AV1149" s="2">
        <v>1</v>
      </c>
      <c r="AW1149" s="2">
        <v>1</v>
      </c>
      <c r="AX1149" s="2"/>
      <c r="AY1149" s="2"/>
      <c r="AZ1149" s="2">
        <v>1</v>
      </c>
      <c r="BA1149" s="2">
        <v>1</v>
      </c>
      <c r="BB1149" s="2">
        <v>1</v>
      </c>
      <c r="BC1149" s="2">
        <v>1</v>
      </c>
      <c r="BD1149" s="2" t="s">
        <v>3</v>
      </c>
      <c r="BE1149" s="2" t="s">
        <v>3</v>
      </c>
      <c r="BF1149" s="2" t="s">
        <v>3</v>
      </c>
      <c r="BG1149" s="2" t="s">
        <v>3</v>
      </c>
      <c r="BH1149" s="2">
        <v>0</v>
      </c>
      <c r="BI1149" s="2">
        <v>1</v>
      </c>
      <c r="BJ1149" s="2" t="s">
        <v>580</v>
      </c>
      <c r="BK1149" s="2"/>
      <c r="BL1149" s="2"/>
      <c r="BM1149" s="2">
        <v>27001</v>
      </c>
      <c r="BN1149" s="2">
        <v>0</v>
      </c>
      <c r="BO1149" s="2" t="s">
        <v>3</v>
      </c>
      <c r="BP1149" s="2">
        <v>0</v>
      </c>
      <c r="BQ1149" s="2">
        <v>2</v>
      </c>
      <c r="BR1149" s="2">
        <v>0</v>
      </c>
      <c r="BS1149" s="2">
        <v>1</v>
      </c>
      <c r="BT1149" s="2">
        <v>1</v>
      </c>
      <c r="BU1149" s="2">
        <v>1</v>
      </c>
      <c r="BV1149" s="2">
        <v>1</v>
      </c>
      <c r="BW1149" s="2">
        <v>1</v>
      </c>
      <c r="BX1149" s="2">
        <v>1</v>
      </c>
      <c r="BY1149" s="2" t="s">
        <v>3</v>
      </c>
      <c r="BZ1149" s="2">
        <v>142</v>
      </c>
      <c r="CA1149" s="2">
        <v>95</v>
      </c>
      <c r="CB1149" s="2" t="s">
        <v>3</v>
      </c>
      <c r="CC1149" s="2"/>
      <c r="CD1149" s="2"/>
      <c r="CE1149" s="2">
        <v>0</v>
      </c>
      <c r="CF1149" s="2">
        <v>0</v>
      </c>
      <c r="CG1149" s="2">
        <v>0</v>
      </c>
      <c r="CH1149" s="2">
        <v>91</v>
      </c>
      <c r="CI1149" s="2">
        <v>0</v>
      </c>
      <c r="CJ1149" s="2">
        <v>0</v>
      </c>
      <c r="CK1149" s="2">
        <v>0</v>
      </c>
      <c r="CL1149" s="2">
        <v>0</v>
      </c>
      <c r="CM1149" s="2">
        <v>0</v>
      </c>
      <c r="CN1149" s="2" t="s">
        <v>3</v>
      </c>
      <c r="CO1149" s="2">
        <v>0</v>
      </c>
      <c r="CP1149" s="2">
        <f t="shared" si="938"/>
        <v>0</v>
      </c>
      <c r="CQ1149" s="2">
        <f t="shared" si="939"/>
        <v>0</v>
      </c>
      <c r="CR1149" s="2">
        <f t="shared" si="940"/>
        <v>8.26</v>
      </c>
      <c r="CS1149" s="2">
        <f t="shared" si="941"/>
        <v>1.62</v>
      </c>
      <c r="CT1149" s="2">
        <f t="shared" si="942"/>
        <v>4.3600000000000003</v>
      </c>
      <c r="CU1149" s="2">
        <f t="shared" si="943"/>
        <v>0</v>
      </c>
      <c r="CV1149" s="2">
        <f t="shared" si="944"/>
        <v>0.39</v>
      </c>
      <c r="CW1149" s="2">
        <f t="shared" si="945"/>
        <v>0.16</v>
      </c>
      <c r="CX1149" s="2">
        <f t="shared" si="946"/>
        <v>0</v>
      </c>
      <c r="CY1149" s="2">
        <f>(((S1149+R1149)*AT1149)/100)</f>
        <v>0</v>
      </c>
      <c r="CZ1149" s="2">
        <f>(((S1149+R1149)*AU1149)/100)</f>
        <v>0</v>
      </c>
      <c r="DA1149" s="2"/>
      <c r="DB1149" s="2"/>
      <c r="DC1149" s="2" t="s">
        <v>3</v>
      </c>
      <c r="DD1149" s="2" t="s">
        <v>3</v>
      </c>
      <c r="DE1149" s="2" t="s">
        <v>3</v>
      </c>
      <c r="DF1149" s="2" t="s">
        <v>3</v>
      </c>
      <c r="DG1149" s="2" t="s">
        <v>3</v>
      </c>
      <c r="DH1149" s="2" t="s">
        <v>3</v>
      </c>
      <c r="DI1149" s="2" t="s">
        <v>3</v>
      </c>
      <c r="DJ1149" s="2" t="s">
        <v>3</v>
      </c>
      <c r="DK1149" s="2" t="s">
        <v>3</v>
      </c>
      <c r="DL1149" s="2" t="s">
        <v>3</v>
      </c>
      <c r="DM1149" s="2" t="s">
        <v>3</v>
      </c>
      <c r="DN1149" s="2">
        <v>0</v>
      </c>
      <c r="DO1149" s="2">
        <v>0</v>
      </c>
      <c r="DP1149" s="2">
        <v>1</v>
      </c>
      <c r="DQ1149" s="2">
        <v>1</v>
      </c>
      <c r="DR1149" s="2"/>
      <c r="DS1149" s="2"/>
      <c r="DT1149" s="2"/>
      <c r="DU1149" s="2">
        <v>1003</v>
      </c>
      <c r="DV1149" s="2" t="s">
        <v>579</v>
      </c>
      <c r="DW1149" s="2" t="s">
        <v>579</v>
      </c>
      <c r="DX1149" s="2">
        <v>1</v>
      </c>
      <c r="DY1149" s="2"/>
      <c r="DZ1149" s="2" t="s">
        <v>3</v>
      </c>
      <c r="EA1149" s="2" t="s">
        <v>3</v>
      </c>
      <c r="EB1149" s="2" t="s">
        <v>3</v>
      </c>
      <c r="EC1149" s="2" t="s">
        <v>3</v>
      </c>
      <c r="ED1149" s="2"/>
      <c r="EE1149" s="2">
        <v>54329005</v>
      </c>
      <c r="EF1149" s="2">
        <v>2</v>
      </c>
      <c r="EG1149" s="2" t="s">
        <v>21</v>
      </c>
      <c r="EH1149" s="2">
        <v>0</v>
      </c>
      <c r="EI1149" s="2" t="s">
        <v>3</v>
      </c>
      <c r="EJ1149" s="2">
        <v>1</v>
      </c>
      <c r="EK1149" s="2">
        <v>27001</v>
      </c>
      <c r="EL1149" s="2" t="s">
        <v>581</v>
      </c>
      <c r="EM1149" s="2" t="s">
        <v>582</v>
      </c>
      <c r="EN1149" s="2"/>
      <c r="EO1149" s="2" t="s">
        <v>3</v>
      </c>
      <c r="EP1149" s="2"/>
      <c r="EQ1149" s="2">
        <v>1441792</v>
      </c>
      <c r="ER1149" s="2">
        <v>23</v>
      </c>
      <c r="ES1149" s="2">
        <v>10.38</v>
      </c>
      <c r="ET1149" s="2">
        <v>8.26</v>
      </c>
      <c r="EU1149" s="2">
        <v>1.62</v>
      </c>
      <c r="EV1149" s="2">
        <v>4.3600000000000003</v>
      </c>
      <c r="EW1149" s="2">
        <v>0.39</v>
      </c>
      <c r="EX1149" s="2">
        <v>0.16</v>
      </c>
      <c r="EY1149" s="2">
        <v>1</v>
      </c>
      <c r="EZ1149" s="2"/>
      <c r="FA1149" s="2"/>
      <c r="FB1149" s="2"/>
      <c r="FC1149" s="2"/>
      <c r="FD1149" s="2"/>
      <c r="FE1149" s="2"/>
      <c r="FF1149" s="2"/>
      <c r="FG1149" s="2"/>
      <c r="FH1149" s="2"/>
      <c r="FI1149" s="2"/>
      <c r="FJ1149" s="2"/>
      <c r="FK1149" s="2"/>
      <c r="FL1149" s="2"/>
      <c r="FM1149" s="2"/>
      <c r="FN1149" s="2"/>
      <c r="FO1149" s="2"/>
      <c r="FP1149" s="2"/>
      <c r="FQ1149" s="2">
        <v>0</v>
      </c>
      <c r="FR1149" s="2">
        <f t="shared" si="947"/>
        <v>0</v>
      </c>
      <c r="FS1149" s="2">
        <v>0</v>
      </c>
      <c r="FT1149" s="2"/>
      <c r="FU1149" s="2"/>
      <c r="FV1149" s="2"/>
      <c r="FW1149" s="2"/>
      <c r="FX1149" s="2">
        <v>142</v>
      </c>
      <c r="FY1149" s="2">
        <v>95</v>
      </c>
      <c r="FZ1149" s="2"/>
      <c r="GA1149" s="2" t="s">
        <v>3</v>
      </c>
      <c r="GB1149" s="2"/>
      <c r="GC1149" s="2"/>
      <c r="GD1149" s="2">
        <v>1</v>
      </c>
      <c r="GE1149" s="2"/>
      <c r="GF1149" s="2">
        <v>1082051615</v>
      </c>
      <c r="GG1149" s="2">
        <v>2</v>
      </c>
      <c r="GH1149" s="2">
        <v>1</v>
      </c>
      <c r="GI1149" s="2">
        <v>-2</v>
      </c>
      <c r="GJ1149" s="2">
        <v>0</v>
      </c>
      <c r="GK1149" s="2">
        <v>0</v>
      </c>
      <c r="GL1149" s="2">
        <f t="shared" si="948"/>
        <v>0</v>
      </c>
      <c r="GM1149" s="2">
        <f t="shared" si="949"/>
        <v>0</v>
      </c>
      <c r="GN1149" s="2">
        <f t="shared" si="950"/>
        <v>0</v>
      </c>
      <c r="GO1149" s="2">
        <f t="shared" si="951"/>
        <v>0</v>
      </c>
      <c r="GP1149" s="2">
        <f t="shared" si="952"/>
        <v>0</v>
      </c>
      <c r="GQ1149" s="2"/>
      <c r="GR1149" s="2">
        <v>0</v>
      </c>
      <c r="GS1149" s="2">
        <v>3</v>
      </c>
      <c r="GT1149" s="2">
        <v>0</v>
      </c>
      <c r="GU1149" s="2" t="s">
        <v>3</v>
      </c>
      <c r="GV1149" s="2">
        <f t="shared" si="953"/>
        <v>0</v>
      </c>
      <c r="GW1149" s="2">
        <v>1</v>
      </c>
      <c r="GX1149" s="2">
        <f t="shared" si="954"/>
        <v>0</v>
      </c>
      <c r="GY1149" s="2"/>
      <c r="GZ1149" s="2"/>
      <c r="HA1149" s="2">
        <v>0</v>
      </c>
      <c r="HB1149" s="2">
        <v>0</v>
      </c>
      <c r="HC1149" s="2">
        <f t="shared" si="955"/>
        <v>0</v>
      </c>
      <c r="HD1149" s="2"/>
      <c r="HE1149" s="2" t="s">
        <v>3</v>
      </c>
      <c r="HF1149" s="2" t="s">
        <v>3</v>
      </c>
      <c r="HG1149" s="2"/>
      <c r="HH1149" s="2"/>
      <c r="HI1149" s="2"/>
      <c r="HJ1149" s="2"/>
      <c r="HK1149" s="2"/>
      <c r="HL1149" s="2"/>
      <c r="HM1149" s="2" t="s">
        <v>3</v>
      </c>
      <c r="HN1149" s="2" t="s">
        <v>583</v>
      </c>
      <c r="HO1149" s="2" t="s">
        <v>584</v>
      </c>
      <c r="HP1149" s="2" t="s">
        <v>581</v>
      </c>
      <c r="HQ1149" s="2" t="s">
        <v>581</v>
      </c>
      <c r="HR1149" s="2"/>
      <c r="HS1149" s="2"/>
      <c r="HT1149" s="2"/>
      <c r="HU1149" s="2"/>
      <c r="HV1149" s="2"/>
      <c r="HW1149" s="2"/>
      <c r="HX1149" s="2"/>
      <c r="HY1149" s="2"/>
      <c r="HZ1149" s="2"/>
      <c r="IA1149" s="2"/>
      <c r="IB1149" s="2"/>
      <c r="IC1149" s="2"/>
      <c r="ID1149" s="2"/>
      <c r="IE1149" s="2"/>
      <c r="IF1149" s="2"/>
      <c r="IG1149" s="2"/>
      <c r="IH1149" s="2"/>
      <c r="II1149" s="2"/>
      <c r="IJ1149" s="2"/>
      <c r="IK1149" s="2">
        <v>0</v>
      </c>
      <c r="IL1149" s="2"/>
      <c r="IM1149" s="2"/>
      <c r="IN1149" s="2"/>
      <c r="IO1149" s="2"/>
      <c r="IP1149" s="2"/>
      <c r="IQ1149" s="2"/>
      <c r="IR1149" s="2"/>
      <c r="IS1149" s="2"/>
      <c r="IT1149" s="2"/>
      <c r="IU1149" s="2"/>
    </row>
    <row r="1150" spans="1:255" x14ac:dyDescent="0.2">
      <c r="A1150">
        <v>17</v>
      </c>
      <c r="B1150">
        <v>1</v>
      </c>
      <c r="C1150">
        <f>ROW(SmtRes!A1014)</f>
        <v>1014</v>
      </c>
      <c r="D1150">
        <f>ROW(EtalonRes!A1030)</f>
        <v>1030</v>
      </c>
      <c r="E1150" t="s">
        <v>576</v>
      </c>
      <c r="F1150" t="s">
        <v>577</v>
      </c>
      <c r="G1150" t="s">
        <v>578</v>
      </c>
      <c r="H1150" t="s">
        <v>579</v>
      </c>
      <c r="I1150">
        <v>0</v>
      </c>
      <c r="J1150">
        <v>0</v>
      </c>
      <c r="K1150">
        <v>0</v>
      </c>
      <c r="L1150">
        <v>192</v>
      </c>
      <c r="M1150">
        <v>0</v>
      </c>
      <c r="N1150">
        <f t="shared" si="919"/>
        <v>192</v>
      </c>
      <c r="O1150">
        <f t="shared" si="920"/>
        <v>0</v>
      </c>
      <c r="P1150">
        <f t="shared" si="921"/>
        <v>0</v>
      </c>
      <c r="Q1150">
        <f t="shared" si="922"/>
        <v>0</v>
      </c>
      <c r="R1150">
        <f t="shared" si="923"/>
        <v>0</v>
      </c>
      <c r="S1150">
        <f t="shared" si="924"/>
        <v>0</v>
      </c>
      <c r="T1150">
        <f t="shared" si="925"/>
        <v>0</v>
      </c>
      <c r="U1150">
        <f t="shared" si="926"/>
        <v>0</v>
      </c>
      <c r="V1150">
        <f t="shared" si="927"/>
        <v>0</v>
      </c>
      <c r="W1150">
        <f t="shared" si="928"/>
        <v>0</v>
      </c>
      <c r="X1150">
        <f t="shared" si="929"/>
        <v>0</v>
      </c>
      <c r="Y1150">
        <f t="shared" si="930"/>
        <v>0</v>
      </c>
      <c r="AA1150">
        <v>69726884</v>
      </c>
      <c r="AB1150">
        <f t="shared" si="931"/>
        <v>12.62</v>
      </c>
      <c r="AC1150">
        <f>ROUND((ES1150+(SUM(SmtRes!BC1012:'SmtRes'!BC1014)+SUM(EtalonRes!AL1027:'EtalonRes'!AL1030))),2)</f>
        <v>0</v>
      </c>
      <c r="AD1150">
        <f t="shared" si="957"/>
        <v>8.26</v>
      </c>
      <c r="AE1150">
        <f t="shared" si="932"/>
        <v>1.62</v>
      </c>
      <c r="AF1150">
        <f t="shared" si="933"/>
        <v>4.3600000000000003</v>
      </c>
      <c r="AG1150">
        <f t="shared" si="934"/>
        <v>0</v>
      </c>
      <c r="AH1150">
        <f t="shared" si="935"/>
        <v>0.39</v>
      </c>
      <c r="AI1150">
        <f t="shared" si="936"/>
        <v>0.16</v>
      </c>
      <c r="AJ1150">
        <f t="shared" si="937"/>
        <v>0</v>
      </c>
      <c r="AK1150">
        <v>23</v>
      </c>
      <c r="AL1150">
        <v>10.38</v>
      </c>
      <c r="AM1150">
        <v>8.26</v>
      </c>
      <c r="AN1150">
        <v>1.62</v>
      </c>
      <c r="AO1150">
        <v>4.3600000000000003</v>
      </c>
      <c r="AP1150">
        <v>0</v>
      </c>
      <c r="AQ1150">
        <v>0.39</v>
      </c>
      <c r="AR1150">
        <v>0.16</v>
      </c>
      <c r="AS1150">
        <v>0</v>
      </c>
      <c r="AT1150">
        <v>135</v>
      </c>
      <c r="AU1150">
        <v>81</v>
      </c>
      <c r="AV1150">
        <v>1</v>
      </c>
      <c r="AW1150">
        <v>1</v>
      </c>
      <c r="AZ1150">
        <v>1</v>
      </c>
      <c r="BA1150">
        <v>38</v>
      </c>
      <c r="BB1150">
        <v>9.3000000000000007</v>
      </c>
      <c r="BC1150">
        <v>7.56</v>
      </c>
      <c r="BD1150" t="s">
        <v>3</v>
      </c>
      <c r="BE1150" t="s">
        <v>3</v>
      </c>
      <c r="BF1150" t="s">
        <v>3</v>
      </c>
      <c r="BG1150" t="s">
        <v>3</v>
      </c>
      <c r="BH1150">
        <v>0</v>
      </c>
      <c r="BI1150">
        <v>1</v>
      </c>
      <c r="BJ1150" t="s">
        <v>580</v>
      </c>
      <c r="BM1150">
        <v>27001</v>
      </c>
      <c r="BN1150">
        <v>0</v>
      </c>
      <c r="BO1150" t="s">
        <v>577</v>
      </c>
      <c r="BP1150">
        <v>1</v>
      </c>
      <c r="BQ1150">
        <v>2</v>
      </c>
      <c r="BR1150">
        <v>0</v>
      </c>
      <c r="BS1150">
        <v>19.8</v>
      </c>
      <c r="BT1150">
        <v>1</v>
      </c>
      <c r="BU1150">
        <v>1</v>
      </c>
      <c r="BV1150">
        <v>1</v>
      </c>
      <c r="BW1150">
        <v>1</v>
      </c>
      <c r="BX1150">
        <v>1</v>
      </c>
      <c r="BY1150" t="s">
        <v>3</v>
      </c>
      <c r="BZ1150">
        <v>135</v>
      </c>
      <c r="CA1150">
        <v>81</v>
      </c>
      <c r="CB1150" t="s">
        <v>3</v>
      </c>
      <c r="CE1150">
        <v>0</v>
      </c>
      <c r="CF1150">
        <v>0</v>
      </c>
      <c r="CG1150">
        <v>0</v>
      </c>
      <c r="CH1150">
        <v>91</v>
      </c>
      <c r="CI1150">
        <v>0</v>
      </c>
      <c r="CJ1150">
        <v>0</v>
      </c>
      <c r="CK1150">
        <v>0</v>
      </c>
      <c r="CL1150">
        <v>0</v>
      </c>
      <c r="CM1150">
        <v>0</v>
      </c>
      <c r="CN1150" t="s">
        <v>3</v>
      </c>
      <c r="CO1150">
        <v>0</v>
      </c>
      <c r="CP1150">
        <f t="shared" si="938"/>
        <v>0</v>
      </c>
      <c r="CQ1150">
        <f t="shared" si="939"/>
        <v>0</v>
      </c>
      <c r="CR1150">
        <f t="shared" si="940"/>
        <v>76.817999999999998</v>
      </c>
      <c r="CS1150">
        <f t="shared" si="941"/>
        <v>32.076000000000001</v>
      </c>
      <c r="CT1150">
        <f t="shared" si="942"/>
        <v>165.68</v>
      </c>
      <c r="CU1150">
        <f t="shared" si="943"/>
        <v>0</v>
      </c>
      <c r="CV1150">
        <f t="shared" si="944"/>
        <v>0.39</v>
      </c>
      <c r="CW1150">
        <f t="shared" si="945"/>
        <v>0.16</v>
      </c>
      <c r="CX1150">
        <f t="shared" si="946"/>
        <v>0</v>
      </c>
      <c r="CY1150">
        <f>(S1150+R1150)*(BZ1150/100)</f>
        <v>0</v>
      </c>
      <c r="CZ1150">
        <f>(S1150+R1150)*(CA1150/100)</f>
        <v>0</v>
      </c>
      <c r="DC1150" t="s">
        <v>3</v>
      </c>
      <c r="DD1150" t="s">
        <v>3</v>
      </c>
      <c r="DE1150" t="s">
        <v>3</v>
      </c>
      <c r="DF1150" t="s">
        <v>3</v>
      </c>
      <c r="DG1150" t="s">
        <v>3</v>
      </c>
      <c r="DH1150" t="s">
        <v>3</v>
      </c>
      <c r="DI1150" t="s">
        <v>3</v>
      </c>
      <c r="DJ1150" t="s">
        <v>3</v>
      </c>
      <c r="DK1150" t="s">
        <v>3</v>
      </c>
      <c r="DL1150" t="s">
        <v>3</v>
      </c>
      <c r="DM1150" t="s">
        <v>3</v>
      </c>
      <c r="DN1150">
        <v>142</v>
      </c>
      <c r="DO1150">
        <v>95</v>
      </c>
      <c r="DP1150">
        <v>1</v>
      </c>
      <c r="DQ1150">
        <v>1</v>
      </c>
      <c r="DU1150">
        <v>1003</v>
      </c>
      <c r="DV1150" t="s">
        <v>579</v>
      </c>
      <c r="DW1150" t="s">
        <v>579</v>
      </c>
      <c r="DX1150">
        <v>1</v>
      </c>
      <c r="DZ1150" t="s">
        <v>3</v>
      </c>
      <c r="EA1150" t="s">
        <v>3</v>
      </c>
      <c r="EB1150" t="s">
        <v>3</v>
      </c>
      <c r="EC1150" t="s">
        <v>3</v>
      </c>
      <c r="EE1150">
        <v>54329005</v>
      </c>
      <c r="EF1150">
        <v>2</v>
      </c>
      <c r="EG1150" t="s">
        <v>21</v>
      </c>
      <c r="EH1150">
        <v>0</v>
      </c>
      <c r="EI1150" t="s">
        <v>3</v>
      </c>
      <c r="EJ1150">
        <v>1</v>
      </c>
      <c r="EK1150">
        <v>27001</v>
      </c>
      <c r="EL1150" t="s">
        <v>581</v>
      </c>
      <c r="EM1150" t="s">
        <v>582</v>
      </c>
      <c r="EO1150" t="s">
        <v>3</v>
      </c>
      <c r="EQ1150">
        <v>1441792</v>
      </c>
      <c r="ER1150">
        <v>23</v>
      </c>
      <c r="ES1150">
        <v>10.38</v>
      </c>
      <c r="ET1150">
        <v>8.26</v>
      </c>
      <c r="EU1150">
        <v>1.62</v>
      </c>
      <c r="EV1150">
        <v>4.3600000000000003</v>
      </c>
      <c r="EW1150">
        <v>0.39</v>
      </c>
      <c r="EX1150">
        <v>0.16</v>
      </c>
      <c r="EY1150">
        <v>1</v>
      </c>
      <c r="FQ1150">
        <v>0</v>
      </c>
      <c r="FR1150">
        <f t="shared" si="947"/>
        <v>0</v>
      </c>
      <c r="FS1150">
        <v>0</v>
      </c>
      <c r="FX1150">
        <v>142</v>
      </c>
      <c r="FY1150">
        <v>95</v>
      </c>
      <c r="GA1150" t="s">
        <v>3</v>
      </c>
      <c r="GD1150">
        <v>1</v>
      </c>
      <c r="GF1150">
        <v>1082051615</v>
      </c>
      <c r="GG1150">
        <v>2</v>
      </c>
      <c r="GH1150">
        <v>1</v>
      </c>
      <c r="GI1150">
        <v>2</v>
      </c>
      <c r="GJ1150">
        <v>0</v>
      </c>
      <c r="GK1150">
        <v>0</v>
      </c>
      <c r="GL1150">
        <f t="shared" si="948"/>
        <v>0</v>
      </c>
      <c r="GM1150">
        <f t="shared" si="949"/>
        <v>0</v>
      </c>
      <c r="GN1150">
        <f t="shared" si="950"/>
        <v>0</v>
      </c>
      <c r="GO1150">
        <f t="shared" si="951"/>
        <v>0</v>
      </c>
      <c r="GP1150">
        <f t="shared" si="952"/>
        <v>0</v>
      </c>
      <c r="GR1150">
        <v>0</v>
      </c>
      <c r="GS1150">
        <v>0</v>
      </c>
      <c r="GT1150">
        <v>0</v>
      </c>
      <c r="GU1150" t="s">
        <v>3</v>
      </c>
      <c r="GV1150">
        <f t="shared" si="953"/>
        <v>0</v>
      </c>
      <c r="GW1150">
        <v>1010.5</v>
      </c>
      <c r="GX1150">
        <f t="shared" si="954"/>
        <v>0</v>
      </c>
      <c r="HA1150">
        <v>0</v>
      </c>
      <c r="HB1150">
        <v>0</v>
      </c>
      <c r="HC1150">
        <f t="shared" si="955"/>
        <v>0</v>
      </c>
      <c r="HE1150" t="s">
        <v>3</v>
      </c>
      <c r="HF1150" t="s">
        <v>3</v>
      </c>
      <c r="HM1150" t="s">
        <v>3</v>
      </c>
      <c r="HN1150" t="s">
        <v>583</v>
      </c>
      <c r="HO1150" t="s">
        <v>584</v>
      </c>
      <c r="HP1150" t="s">
        <v>581</v>
      </c>
      <c r="HQ1150" t="s">
        <v>581</v>
      </c>
      <c r="IK1150">
        <v>0</v>
      </c>
    </row>
    <row r="1151" spans="1:255" x14ac:dyDescent="0.2">
      <c r="A1151" s="2">
        <v>17</v>
      </c>
      <c r="B1151" s="2">
        <v>1</v>
      </c>
      <c r="C1151" s="2">
        <f>ROW(SmtRes!A1017)</f>
        <v>1017</v>
      </c>
      <c r="D1151" s="2">
        <f>ROW(EtalonRes!A1034)</f>
        <v>1034</v>
      </c>
      <c r="E1151" s="2" t="s">
        <v>585</v>
      </c>
      <c r="F1151" s="2" t="s">
        <v>586</v>
      </c>
      <c r="G1151" s="2" t="s">
        <v>587</v>
      </c>
      <c r="H1151" s="2" t="s">
        <v>579</v>
      </c>
      <c r="I1151" s="2">
        <v>0</v>
      </c>
      <c r="J1151" s="2">
        <v>0</v>
      </c>
      <c r="K1151" s="2">
        <v>0</v>
      </c>
      <c r="L1151" s="2">
        <v>-192</v>
      </c>
      <c r="M1151" s="2">
        <v>0</v>
      </c>
      <c r="N1151" s="2">
        <f t="shared" si="919"/>
        <v>-192</v>
      </c>
      <c r="O1151" s="2">
        <f t="shared" si="920"/>
        <v>0</v>
      </c>
      <c r="P1151" s="2">
        <f t="shared" si="921"/>
        <v>0</v>
      </c>
      <c r="Q1151" s="2">
        <f t="shared" si="922"/>
        <v>0</v>
      </c>
      <c r="R1151" s="2">
        <f t="shared" si="923"/>
        <v>0</v>
      </c>
      <c r="S1151" s="2">
        <f t="shared" si="924"/>
        <v>0</v>
      </c>
      <c r="T1151" s="2">
        <f t="shared" si="925"/>
        <v>0</v>
      </c>
      <c r="U1151" s="2">
        <f t="shared" si="926"/>
        <v>0</v>
      </c>
      <c r="V1151" s="2">
        <f t="shared" si="927"/>
        <v>0</v>
      </c>
      <c r="W1151" s="2">
        <f t="shared" si="928"/>
        <v>0</v>
      </c>
      <c r="X1151" s="2">
        <f t="shared" si="929"/>
        <v>0</v>
      </c>
      <c r="Y1151" s="2">
        <f t="shared" si="930"/>
        <v>0</v>
      </c>
      <c r="Z1151" s="2"/>
      <c r="AA1151" s="2">
        <v>69726971</v>
      </c>
      <c r="AB1151" s="2">
        <f t="shared" si="931"/>
        <v>5.61</v>
      </c>
      <c r="AC1151" s="2">
        <f>ROUND(((ES1151*4.5)+(SUM(SmtRes!BC1015:'SmtRes'!BC1017)+SUM(EtalonRes!AL1031:'EtalonRes'!AL1034))),2)</f>
        <v>-0.02</v>
      </c>
      <c r="AD1151" s="2">
        <f>ROUND(((((ET1151*4.5))-((EU1151*4.5)))+AE1151),2)</f>
        <v>4.6399999999999997</v>
      </c>
      <c r="AE1151" s="2">
        <f>ROUND(((EU1151*4.5)),2)</f>
        <v>0.9</v>
      </c>
      <c r="AF1151" s="2">
        <f>ROUND(((EV1151*4.5)),2)</f>
        <v>0.99</v>
      </c>
      <c r="AG1151" s="2">
        <f t="shared" si="934"/>
        <v>0</v>
      </c>
      <c r="AH1151" s="2">
        <f>((EW1151*4.5))</f>
        <v>0.09</v>
      </c>
      <c r="AI1151" s="2">
        <f>((EX1151*4.5))</f>
        <v>0.09</v>
      </c>
      <c r="AJ1151" s="2">
        <f t="shared" si="937"/>
        <v>0</v>
      </c>
      <c r="AK1151" s="2">
        <v>3.47</v>
      </c>
      <c r="AL1151" s="2">
        <v>2.2200000000000002</v>
      </c>
      <c r="AM1151" s="2">
        <v>1.03</v>
      </c>
      <c r="AN1151" s="2">
        <v>0.2</v>
      </c>
      <c r="AO1151" s="2">
        <v>0.22</v>
      </c>
      <c r="AP1151" s="2">
        <v>0</v>
      </c>
      <c r="AQ1151" s="2">
        <v>0.02</v>
      </c>
      <c r="AR1151" s="2">
        <v>0.02</v>
      </c>
      <c r="AS1151" s="2">
        <v>0</v>
      </c>
      <c r="AT1151" s="2">
        <v>142</v>
      </c>
      <c r="AU1151" s="2">
        <v>95</v>
      </c>
      <c r="AV1151" s="2">
        <v>1</v>
      </c>
      <c r="AW1151" s="2">
        <v>1</v>
      </c>
      <c r="AX1151" s="2"/>
      <c r="AY1151" s="2"/>
      <c r="AZ1151" s="2">
        <v>1</v>
      </c>
      <c r="BA1151" s="2">
        <v>1</v>
      </c>
      <c r="BB1151" s="2">
        <v>1</v>
      </c>
      <c r="BC1151" s="2">
        <v>1</v>
      </c>
      <c r="BD1151" s="2" t="s">
        <v>3</v>
      </c>
      <c r="BE1151" s="2" t="s">
        <v>3</v>
      </c>
      <c r="BF1151" s="2" t="s">
        <v>3</v>
      </c>
      <c r="BG1151" s="2" t="s">
        <v>3</v>
      </c>
      <c r="BH1151" s="2">
        <v>0</v>
      </c>
      <c r="BI1151" s="2">
        <v>1</v>
      </c>
      <c r="BJ1151" s="2" t="s">
        <v>588</v>
      </c>
      <c r="BK1151" s="2"/>
      <c r="BL1151" s="2"/>
      <c r="BM1151" s="2">
        <v>27001</v>
      </c>
      <c r="BN1151" s="2">
        <v>0</v>
      </c>
      <c r="BO1151" s="2" t="s">
        <v>3</v>
      </c>
      <c r="BP1151" s="2">
        <v>0</v>
      </c>
      <c r="BQ1151" s="2">
        <v>2</v>
      </c>
      <c r="BR1151" s="2">
        <v>0</v>
      </c>
      <c r="BS1151" s="2">
        <v>1</v>
      </c>
      <c r="BT1151" s="2">
        <v>1</v>
      </c>
      <c r="BU1151" s="2">
        <v>1</v>
      </c>
      <c r="BV1151" s="2">
        <v>1</v>
      </c>
      <c r="BW1151" s="2">
        <v>1</v>
      </c>
      <c r="BX1151" s="2">
        <v>1</v>
      </c>
      <c r="BY1151" s="2" t="s">
        <v>3</v>
      </c>
      <c r="BZ1151" s="2">
        <v>142</v>
      </c>
      <c r="CA1151" s="2">
        <v>95</v>
      </c>
      <c r="CB1151" s="2" t="s">
        <v>3</v>
      </c>
      <c r="CC1151" s="2"/>
      <c r="CD1151" s="2"/>
      <c r="CE1151" s="2">
        <v>0</v>
      </c>
      <c r="CF1151" s="2">
        <v>0</v>
      </c>
      <c r="CG1151" s="2">
        <v>0</v>
      </c>
      <c r="CH1151" s="2">
        <v>92</v>
      </c>
      <c r="CI1151" s="2">
        <v>0</v>
      </c>
      <c r="CJ1151" s="2">
        <v>0</v>
      </c>
      <c r="CK1151" s="2">
        <v>0</v>
      </c>
      <c r="CL1151" s="2">
        <v>0</v>
      </c>
      <c r="CM1151" s="2">
        <v>0</v>
      </c>
      <c r="CN1151" s="2" t="s">
        <v>3</v>
      </c>
      <c r="CO1151" s="2">
        <v>0</v>
      </c>
      <c r="CP1151" s="2">
        <f t="shared" si="938"/>
        <v>0</v>
      </c>
      <c r="CQ1151" s="2">
        <f t="shared" si="939"/>
        <v>-0.02</v>
      </c>
      <c r="CR1151" s="2">
        <f t="shared" si="940"/>
        <v>4.6399999999999997</v>
      </c>
      <c r="CS1151" s="2">
        <f t="shared" si="941"/>
        <v>0.9</v>
      </c>
      <c r="CT1151" s="2">
        <f t="shared" si="942"/>
        <v>0.99</v>
      </c>
      <c r="CU1151" s="2">
        <f t="shared" si="943"/>
        <v>0</v>
      </c>
      <c r="CV1151" s="2">
        <f t="shared" si="944"/>
        <v>0.09</v>
      </c>
      <c r="CW1151" s="2">
        <f t="shared" si="945"/>
        <v>0.09</v>
      </c>
      <c r="CX1151" s="2">
        <f t="shared" si="946"/>
        <v>0</v>
      </c>
      <c r="CY1151" s="2">
        <f>(((S1151+R1151)*AT1151)/100)</f>
        <v>0</v>
      </c>
      <c r="CZ1151" s="2">
        <f>(((S1151+R1151)*AU1151)/100)</f>
        <v>0</v>
      </c>
      <c r="DA1151" s="2"/>
      <c r="DB1151" s="2"/>
      <c r="DC1151" s="2" t="s">
        <v>3</v>
      </c>
      <c r="DD1151" s="2" t="s">
        <v>589</v>
      </c>
      <c r="DE1151" s="2" t="s">
        <v>589</v>
      </c>
      <c r="DF1151" s="2" t="s">
        <v>589</v>
      </c>
      <c r="DG1151" s="2" t="s">
        <v>589</v>
      </c>
      <c r="DH1151" s="2" t="s">
        <v>3</v>
      </c>
      <c r="DI1151" s="2" t="s">
        <v>589</v>
      </c>
      <c r="DJ1151" s="2" t="s">
        <v>589</v>
      </c>
      <c r="DK1151" s="2" t="s">
        <v>3</v>
      </c>
      <c r="DL1151" s="2" t="s">
        <v>3</v>
      </c>
      <c r="DM1151" s="2" t="s">
        <v>3</v>
      </c>
      <c r="DN1151" s="2">
        <v>0</v>
      </c>
      <c r="DO1151" s="2">
        <v>0</v>
      </c>
      <c r="DP1151" s="2">
        <v>1</v>
      </c>
      <c r="DQ1151" s="2">
        <v>1</v>
      </c>
      <c r="DR1151" s="2"/>
      <c r="DS1151" s="2"/>
      <c r="DT1151" s="2"/>
      <c r="DU1151" s="2">
        <v>1003</v>
      </c>
      <c r="DV1151" s="2" t="s">
        <v>579</v>
      </c>
      <c r="DW1151" s="2" t="s">
        <v>579</v>
      </c>
      <c r="DX1151" s="2">
        <v>1</v>
      </c>
      <c r="DY1151" s="2"/>
      <c r="DZ1151" s="2" t="s">
        <v>3</v>
      </c>
      <c r="EA1151" s="2" t="s">
        <v>3</v>
      </c>
      <c r="EB1151" s="2" t="s">
        <v>3</v>
      </c>
      <c r="EC1151" s="2" t="s">
        <v>3</v>
      </c>
      <c r="ED1151" s="2"/>
      <c r="EE1151" s="2">
        <v>54329005</v>
      </c>
      <c r="EF1151" s="2">
        <v>2</v>
      </c>
      <c r="EG1151" s="2" t="s">
        <v>21</v>
      </c>
      <c r="EH1151" s="2">
        <v>0</v>
      </c>
      <c r="EI1151" s="2" t="s">
        <v>3</v>
      </c>
      <c r="EJ1151" s="2">
        <v>1</v>
      </c>
      <c r="EK1151" s="2">
        <v>27001</v>
      </c>
      <c r="EL1151" s="2" t="s">
        <v>581</v>
      </c>
      <c r="EM1151" s="2" t="s">
        <v>582</v>
      </c>
      <c r="EN1151" s="2"/>
      <c r="EO1151" s="2" t="s">
        <v>3</v>
      </c>
      <c r="EP1151" s="2"/>
      <c r="EQ1151" s="2">
        <v>1441792</v>
      </c>
      <c r="ER1151" s="2">
        <v>3.47</v>
      </c>
      <c r="ES1151" s="2">
        <v>2.2200000000000002</v>
      </c>
      <c r="ET1151" s="2">
        <v>1.03</v>
      </c>
      <c r="EU1151" s="2">
        <v>0.2</v>
      </c>
      <c r="EV1151" s="2">
        <v>0.22</v>
      </c>
      <c r="EW1151" s="2">
        <v>0.02</v>
      </c>
      <c r="EX1151" s="2">
        <v>0.02</v>
      </c>
      <c r="EY1151" s="2">
        <v>1</v>
      </c>
      <c r="EZ1151" s="2"/>
      <c r="FA1151" s="2"/>
      <c r="FB1151" s="2"/>
      <c r="FC1151" s="2"/>
      <c r="FD1151" s="2"/>
      <c r="FE1151" s="2"/>
      <c r="FF1151" s="2"/>
      <c r="FG1151" s="2"/>
      <c r="FH1151" s="2"/>
      <c r="FI1151" s="2"/>
      <c r="FJ1151" s="2"/>
      <c r="FK1151" s="2"/>
      <c r="FL1151" s="2"/>
      <c r="FM1151" s="2"/>
      <c r="FN1151" s="2"/>
      <c r="FO1151" s="2"/>
      <c r="FP1151" s="2"/>
      <c r="FQ1151" s="2">
        <v>0</v>
      </c>
      <c r="FR1151" s="2">
        <f t="shared" si="947"/>
        <v>0</v>
      </c>
      <c r="FS1151" s="2">
        <v>0</v>
      </c>
      <c r="FT1151" s="2"/>
      <c r="FU1151" s="2"/>
      <c r="FV1151" s="2"/>
      <c r="FW1151" s="2"/>
      <c r="FX1151" s="2">
        <v>142</v>
      </c>
      <c r="FY1151" s="2">
        <v>95</v>
      </c>
      <c r="FZ1151" s="2"/>
      <c r="GA1151" s="2" t="s">
        <v>3</v>
      </c>
      <c r="GB1151" s="2"/>
      <c r="GC1151" s="2"/>
      <c r="GD1151" s="2">
        <v>1</v>
      </c>
      <c r="GE1151" s="2"/>
      <c r="GF1151" s="2">
        <v>-397472798</v>
      </c>
      <c r="GG1151" s="2">
        <v>2</v>
      </c>
      <c r="GH1151" s="2">
        <v>1</v>
      </c>
      <c r="GI1151" s="2">
        <v>-2</v>
      </c>
      <c r="GJ1151" s="2">
        <v>0</v>
      </c>
      <c r="GK1151" s="2">
        <v>0</v>
      </c>
      <c r="GL1151" s="2">
        <f t="shared" si="948"/>
        <v>0</v>
      </c>
      <c r="GM1151" s="2">
        <f t="shared" si="949"/>
        <v>0</v>
      </c>
      <c r="GN1151" s="2">
        <f t="shared" si="950"/>
        <v>0</v>
      </c>
      <c r="GO1151" s="2">
        <f t="shared" si="951"/>
        <v>0</v>
      </c>
      <c r="GP1151" s="2">
        <f t="shared" si="952"/>
        <v>0</v>
      </c>
      <c r="GQ1151" s="2"/>
      <c r="GR1151" s="2">
        <v>0</v>
      </c>
      <c r="GS1151" s="2">
        <v>3</v>
      </c>
      <c r="GT1151" s="2">
        <v>0</v>
      </c>
      <c r="GU1151" s="2" t="s">
        <v>589</v>
      </c>
      <c r="GV1151" s="2">
        <f>ROUND(((GT1151*4.5)),2)</f>
        <v>0</v>
      </c>
      <c r="GW1151" s="2">
        <v>1</v>
      </c>
      <c r="GX1151" s="2">
        <f t="shared" si="954"/>
        <v>0</v>
      </c>
      <c r="GY1151" s="2"/>
      <c r="GZ1151" s="2"/>
      <c r="HA1151" s="2">
        <v>0</v>
      </c>
      <c r="HB1151" s="2">
        <v>0</v>
      </c>
      <c r="HC1151" s="2">
        <f t="shared" si="955"/>
        <v>0</v>
      </c>
      <c r="HD1151" s="2"/>
      <c r="HE1151" s="2" t="s">
        <v>3</v>
      </c>
      <c r="HF1151" s="2" t="s">
        <v>3</v>
      </c>
      <c r="HG1151" s="2"/>
      <c r="HH1151" s="2"/>
      <c r="HI1151" s="2"/>
      <c r="HJ1151" s="2"/>
      <c r="HK1151" s="2"/>
      <c r="HL1151" s="2"/>
      <c r="HM1151" s="2" t="s">
        <v>3</v>
      </c>
      <c r="HN1151" s="2" t="s">
        <v>583</v>
      </c>
      <c r="HO1151" s="2" t="s">
        <v>584</v>
      </c>
      <c r="HP1151" s="2" t="s">
        <v>581</v>
      </c>
      <c r="HQ1151" s="2" t="s">
        <v>581</v>
      </c>
      <c r="HR1151" s="2"/>
      <c r="HS1151" s="2"/>
      <c r="HT1151" s="2"/>
      <c r="HU1151" s="2"/>
      <c r="HV1151" s="2"/>
      <c r="HW1151" s="2"/>
      <c r="HX1151" s="2"/>
      <c r="HY1151" s="2"/>
      <c r="HZ1151" s="2"/>
      <c r="IA1151" s="2"/>
      <c r="IB1151" s="2"/>
      <c r="IC1151" s="2"/>
      <c r="ID1151" s="2"/>
      <c r="IE1151" s="2"/>
      <c r="IF1151" s="2"/>
      <c r="IG1151" s="2"/>
      <c r="IH1151" s="2"/>
      <c r="II1151" s="2"/>
      <c r="IJ1151" s="2"/>
      <c r="IK1151" s="2">
        <v>0</v>
      </c>
      <c r="IL1151" s="2"/>
      <c r="IM1151" s="2"/>
      <c r="IN1151" s="2"/>
      <c r="IO1151" s="2"/>
      <c r="IP1151" s="2"/>
      <c r="IQ1151" s="2"/>
      <c r="IR1151" s="2"/>
      <c r="IS1151" s="2"/>
      <c r="IT1151" s="2"/>
      <c r="IU1151" s="2"/>
    </row>
    <row r="1152" spans="1:255" x14ac:dyDescent="0.2">
      <c r="A1152">
        <v>17</v>
      </c>
      <c r="B1152">
        <v>1</v>
      </c>
      <c r="C1152">
        <f>ROW(SmtRes!A1020)</f>
        <v>1020</v>
      </c>
      <c r="D1152">
        <f>ROW(EtalonRes!A1038)</f>
        <v>1038</v>
      </c>
      <c r="E1152" t="s">
        <v>585</v>
      </c>
      <c r="F1152" t="s">
        <v>586</v>
      </c>
      <c r="G1152" t="s">
        <v>587</v>
      </c>
      <c r="H1152" t="s">
        <v>579</v>
      </c>
      <c r="I1152">
        <v>0</v>
      </c>
      <c r="J1152">
        <v>0</v>
      </c>
      <c r="K1152">
        <v>0</v>
      </c>
      <c r="L1152">
        <v>-192</v>
      </c>
      <c r="M1152">
        <v>0</v>
      </c>
      <c r="N1152">
        <f t="shared" si="919"/>
        <v>-192</v>
      </c>
      <c r="O1152">
        <f t="shared" si="920"/>
        <v>0</v>
      </c>
      <c r="P1152">
        <f t="shared" si="921"/>
        <v>0</v>
      </c>
      <c r="Q1152">
        <f t="shared" si="922"/>
        <v>0</v>
      </c>
      <c r="R1152">
        <f t="shared" si="923"/>
        <v>0</v>
      </c>
      <c r="S1152">
        <f t="shared" si="924"/>
        <v>0</v>
      </c>
      <c r="T1152">
        <f t="shared" si="925"/>
        <v>0</v>
      </c>
      <c r="U1152">
        <f t="shared" si="926"/>
        <v>0</v>
      </c>
      <c r="V1152">
        <f t="shared" si="927"/>
        <v>0</v>
      </c>
      <c r="W1152">
        <f t="shared" si="928"/>
        <v>0</v>
      </c>
      <c r="X1152">
        <f t="shared" si="929"/>
        <v>0</v>
      </c>
      <c r="Y1152">
        <f t="shared" si="930"/>
        <v>0</v>
      </c>
      <c r="AA1152">
        <v>69726884</v>
      </c>
      <c r="AB1152">
        <f t="shared" si="931"/>
        <v>5.61</v>
      </c>
      <c r="AC1152">
        <f>ROUND(((ES1152*4.5)+(SUM(SmtRes!BC1018:'SmtRes'!BC1020)+SUM(EtalonRes!AL1035:'EtalonRes'!AL1038))),2)</f>
        <v>-0.02</v>
      </c>
      <c r="AD1152">
        <f>ROUND(((((ET1152*4.5))-((EU1152*4.5)))+AE1152),2)</f>
        <v>4.6399999999999997</v>
      </c>
      <c r="AE1152">
        <f>ROUND(((EU1152*4.5)),2)</f>
        <v>0.9</v>
      </c>
      <c r="AF1152">
        <f>ROUND(((EV1152*4.5)),2)</f>
        <v>0.99</v>
      </c>
      <c r="AG1152">
        <f t="shared" si="934"/>
        <v>0</v>
      </c>
      <c r="AH1152">
        <f>((EW1152*4.5))</f>
        <v>0.09</v>
      </c>
      <c r="AI1152">
        <f>((EX1152*4.5))</f>
        <v>0.09</v>
      </c>
      <c r="AJ1152">
        <f t="shared" si="937"/>
        <v>0</v>
      </c>
      <c r="AK1152">
        <v>3.47</v>
      </c>
      <c r="AL1152">
        <v>2.2200000000000002</v>
      </c>
      <c r="AM1152">
        <v>1.03</v>
      </c>
      <c r="AN1152">
        <v>0.2</v>
      </c>
      <c r="AO1152">
        <v>0.22</v>
      </c>
      <c r="AP1152">
        <v>0</v>
      </c>
      <c r="AQ1152">
        <v>0.02</v>
      </c>
      <c r="AR1152">
        <v>0.02</v>
      </c>
      <c r="AS1152">
        <v>0</v>
      </c>
      <c r="AT1152">
        <v>135</v>
      </c>
      <c r="AU1152">
        <v>81</v>
      </c>
      <c r="AV1152">
        <v>1</v>
      </c>
      <c r="AW1152">
        <v>1</v>
      </c>
      <c r="AZ1152">
        <v>1</v>
      </c>
      <c r="BA1152">
        <v>38</v>
      </c>
      <c r="BB1152">
        <v>9.3000000000000007</v>
      </c>
      <c r="BC1152">
        <v>7.56</v>
      </c>
      <c r="BD1152" t="s">
        <v>3</v>
      </c>
      <c r="BE1152" t="s">
        <v>3</v>
      </c>
      <c r="BF1152" t="s">
        <v>3</v>
      </c>
      <c r="BG1152" t="s">
        <v>3</v>
      </c>
      <c r="BH1152">
        <v>0</v>
      </c>
      <c r="BI1152">
        <v>1</v>
      </c>
      <c r="BJ1152" t="s">
        <v>588</v>
      </c>
      <c r="BM1152">
        <v>27001</v>
      </c>
      <c r="BN1152">
        <v>0</v>
      </c>
      <c r="BO1152" t="s">
        <v>586</v>
      </c>
      <c r="BP1152">
        <v>1</v>
      </c>
      <c r="BQ1152">
        <v>2</v>
      </c>
      <c r="BR1152">
        <v>0</v>
      </c>
      <c r="BS1152">
        <v>19.8</v>
      </c>
      <c r="BT1152">
        <v>1</v>
      </c>
      <c r="BU1152">
        <v>1</v>
      </c>
      <c r="BV1152">
        <v>1</v>
      </c>
      <c r="BW1152">
        <v>1</v>
      </c>
      <c r="BX1152">
        <v>1</v>
      </c>
      <c r="BY1152" t="s">
        <v>3</v>
      </c>
      <c r="BZ1152">
        <v>135</v>
      </c>
      <c r="CA1152">
        <v>81</v>
      </c>
      <c r="CB1152" t="s">
        <v>3</v>
      </c>
      <c r="CE1152">
        <v>0</v>
      </c>
      <c r="CF1152">
        <v>0</v>
      </c>
      <c r="CG1152">
        <v>0</v>
      </c>
      <c r="CH1152">
        <v>92</v>
      </c>
      <c r="CI1152">
        <v>0</v>
      </c>
      <c r="CJ1152">
        <v>0</v>
      </c>
      <c r="CK1152">
        <v>0</v>
      </c>
      <c r="CL1152">
        <v>0</v>
      </c>
      <c r="CM1152">
        <v>0</v>
      </c>
      <c r="CN1152" t="s">
        <v>3</v>
      </c>
      <c r="CO1152">
        <v>0</v>
      </c>
      <c r="CP1152">
        <f t="shared" si="938"/>
        <v>0</v>
      </c>
      <c r="CQ1152">
        <f t="shared" si="939"/>
        <v>-0.1512</v>
      </c>
      <c r="CR1152">
        <f t="shared" si="940"/>
        <v>43.152000000000001</v>
      </c>
      <c r="CS1152">
        <f t="shared" si="941"/>
        <v>17.82</v>
      </c>
      <c r="CT1152">
        <f t="shared" si="942"/>
        <v>37.619999999999997</v>
      </c>
      <c r="CU1152">
        <f t="shared" si="943"/>
        <v>0</v>
      </c>
      <c r="CV1152">
        <f t="shared" si="944"/>
        <v>0.09</v>
      </c>
      <c r="CW1152">
        <f t="shared" si="945"/>
        <v>0.09</v>
      </c>
      <c r="CX1152">
        <f t="shared" si="946"/>
        <v>0</v>
      </c>
      <c r="CY1152">
        <f>(S1152+R1152)*(BZ1152/100)</f>
        <v>0</v>
      </c>
      <c r="CZ1152">
        <f>(S1152+R1152)*(CA1152/100)</f>
        <v>0</v>
      </c>
      <c r="DC1152" t="s">
        <v>3</v>
      </c>
      <c r="DD1152" t="s">
        <v>589</v>
      </c>
      <c r="DE1152" t="s">
        <v>589</v>
      </c>
      <c r="DF1152" t="s">
        <v>589</v>
      </c>
      <c r="DG1152" t="s">
        <v>589</v>
      </c>
      <c r="DH1152" t="s">
        <v>3</v>
      </c>
      <c r="DI1152" t="s">
        <v>589</v>
      </c>
      <c r="DJ1152" t="s">
        <v>589</v>
      </c>
      <c r="DK1152" t="s">
        <v>3</v>
      </c>
      <c r="DL1152" t="s">
        <v>3</v>
      </c>
      <c r="DM1152" t="s">
        <v>3</v>
      </c>
      <c r="DN1152">
        <v>142</v>
      </c>
      <c r="DO1152">
        <v>95</v>
      </c>
      <c r="DP1152">
        <v>1</v>
      </c>
      <c r="DQ1152">
        <v>1</v>
      </c>
      <c r="DU1152">
        <v>1003</v>
      </c>
      <c r="DV1152" t="s">
        <v>579</v>
      </c>
      <c r="DW1152" t="s">
        <v>579</v>
      </c>
      <c r="DX1152">
        <v>1</v>
      </c>
      <c r="DZ1152" t="s">
        <v>3</v>
      </c>
      <c r="EA1152" t="s">
        <v>3</v>
      </c>
      <c r="EB1152" t="s">
        <v>3</v>
      </c>
      <c r="EC1152" t="s">
        <v>3</v>
      </c>
      <c r="EE1152">
        <v>54329005</v>
      </c>
      <c r="EF1152">
        <v>2</v>
      </c>
      <c r="EG1152" t="s">
        <v>21</v>
      </c>
      <c r="EH1152">
        <v>0</v>
      </c>
      <c r="EI1152" t="s">
        <v>3</v>
      </c>
      <c r="EJ1152">
        <v>1</v>
      </c>
      <c r="EK1152">
        <v>27001</v>
      </c>
      <c r="EL1152" t="s">
        <v>581</v>
      </c>
      <c r="EM1152" t="s">
        <v>582</v>
      </c>
      <c r="EO1152" t="s">
        <v>3</v>
      </c>
      <c r="EQ1152">
        <v>1441792</v>
      </c>
      <c r="ER1152">
        <v>3.47</v>
      </c>
      <c r="ES1152">
        <v>2.2200000000000002</v>
      </c>
      <c r="ET1152">
        <v>1.03</v>
      </c>
      <c r="EU1152">
        <v>0.2</v>
      </c>
      <c r="EV1152">
        <v>0.22</v>
      </c>
      <c r="EW1152">
        <v>0.02</v>
      </c>
      <c r="EX1152">
        <v>0.02</v>
      </c>
      <c r="EY1152">
        <v>1</v>
      </c>
      <c r="FQ1152">
        <v>0</v>
      </c>
      <c r="FR1152">
        <f t="shared" si="947"/>
        <v>0</v>
      </c>
      <c r="FS1152">
        <v>0</v>
      </c>
      <c r="FX1152">
        <v>142</v>
      </c>
      <c r="FY1152">
        <v>95</v>
      </c>
      <c r="GA1152" t="s">
        <v>3</v>
      </c>
      <c r="GD1152">
        <v>1</v>
      </c>
      <c r="GF1152">
        <v>-397472798</v>
      </c>
      <c r="GG1152">
        <v>2</v>
      </c>
      <c r="GH1152">
        <v>1</v>
      </c>
      <c r="GI1152">
        <v>2</v>
      </c>
      <c r="GJ1152">
        <v>0</v>
      </c>
      <c r="GK1152">
        <v>0</v>
      </c>
      <c r="GL1152">
        <f t="shared" si="948"/>
        <v>0</v>
      </c>
      <c r="GM1152">
        <f t="shared" si="949"/>
        <v>0</v>
      </c>
      <c r="GN1152">
        <f t="shared" si="950"/>
        <v>0</v>
      </c>
      <c r="GO1152">
        <f t="shared" si="951"/>
        <v>0</v>
      </c>
      <c r="GP1152">
        <f t="shared" si="952"/>
        <v>0</v>
      </c>
      <c r="GR1152">
        <v>0</v>
      </c>
      <c r="GS1152">
        <v>0</v>
      </c>
      <c r="GT1152">
        <v>0</v>
      </c>
      <c r="GU1152" t="s">
        <v>589</v>
      </c>
      <c r="GV1152">
        <f>ROUND(((GT1152*4.5)),2)</f>
        <v>0</v>
      </c>
      <c r="GW1152">
        <v>1010.5</v>
      </c>
      <c r="GX1152">
        <f t="shared" si="954"/>
        <v>0</v>
      </c>
      <c r="HA1152">
        <v>0</v>
      </c>
      <c r="HB1152">
        <v>0</v>
      </c>
      <c r="HC1152">
        <f t="shared" si="955"/>
        <v>0</v>
      </c>
      <c r="HE1152" t="s">
        <v>3</v>
      </c>
      <c r="HF1152" t="s">
        <v>3</v>
      </c>
      <c r="HM1152" t="s">
        <v>3</v>
      </c>
      <c r="HN1152" t="s">
        <v>583</v>
      </c>
      <c r="HO1152" t="s">
        <v>584</v>
      </c>
      <c r="HP1152" t="s">
        <v>581</v>
      </c>
      <c r="HQ1152" t="s">
        <v>581</v>
      </c>
      <c r="IK1152">
        <v>0</v>
      </c>
    </row>
    <row r="1154" spans="1:206" x14ac:dyDescent="0.2">
      <c r="A1154" s="3">
        <v>51</v>
      </c>
      <c r="B1154" s="3">
        <f>B1129</f>
        <v>1</v>
      </c>
      <c r="C1154" s="3">
        <f>A1129</f>
        <v>5</v>
      </c>
      <c r="D1154" s="3">
        <f>ROW(A1129)</f>
        <v>1129</v>
      </c>
      <c r="E1154" s="3"/>
      <c r="F1154" s="3" t="str">
        <f>IF(F1129&lt;&gt;"",F1129,"")</f>
        <v>Новый подраздел</v>
      </c>
      <c r="G1154" s="3" t="str">
        <f>IF(G1129&lt;&gt;"",G1129,"")</f>
        <v>Переходные лоджии</v>
      </c>
      <c r="H1154" s="3">
        <v>0</v>
      </c>
      <c r="I1154" s="3"/>
      <c r="J1154" s="3"/>
      <c r="K1154" s="3"/>
      <c r="L1154" s="3"/>
      <c r="M1154" s="3"/>
      <c r="N1154" s="3"/>
      <c r="O1154" s="3">
        <f t="shared" ref="O1154:T1154" si="959">ROUND(AB1154,0)</f>
        <v>0</v>
      </c>
      <c r="P1154" s="3">
        <f t="shared" si="959"/>
        <v>0</v>
      </c>
      <c r="Q1154" s="3">
        <f t="shared" si="959"/>
        <v>0</v>
      </c>
      <c r="R1154" s="3">
        <f t="shared" si="959"/>
        <v>0</v>
      </c>
      <c r="S1154" s="3">
        <f t="shared" si="959"/>
        <v>0</v>
      </c>
      <c r="T1154" s="3">
        <f t="shared" si="959"/>
        <v>0</v>
      </c>
      <c r="U1154" s="3">
        <f>AH1154</f>
        <v>0</v>
      </c>
      <c r="V1154" s="3">
        <f>AI1154</f>
        <v>0</v>
      </c>
      <c r="W1154" s="3">
        <f>ROUND(AJ1154,0)</f>
        <v>0</v>
      </c>
      <c r="X1154" s="3">
        <f>ROUND(AK1154,0)</f>
        <v>0</v>
      </c>
      <c r="Y1154" s="3">
        <f>ROUND(AL1154,0)</f>
        <v>0</v>
      </c>
      <c r="Z1154" s="3"/>
      <c r="AA1154" s="3"/>
      <c r="AB1154" s="3">
        <f>ROUND(SUMIF(AA1133:AA1152,"=69726971",O1133:O1152),0)</f>
        <v>0</v>
      </c>
      <c r="AC1154" s="3">
        <f>ROUND(SUMIF(AA1133:AA1152,"=69726971",P1133:P1152),0)</f>
        <v>0</v>
      </c>
      <c r="AD1154" s="3">
        <f>ROUND(SUMIF(AA1133:AA1152,"=69726971",Q1133:Q1152),0)</f>
        <v>0</v>
      </c>
      <c r="AE1154" s="3">
        <f>ROUND(SUMIF(AA1133:AA1152,"=69726971",R1133:R1152),0)</f>
        <v>0</v>
      </c>
      <c r="AF1154" s="3">
        <f>ROUND(SUMIF(AA1133:AA1152,"=69726971",S1133:S1152),0)</f>
        <v>0</v>
      </c>
      <c r="AG1154" s="3">
        <f>ROUND(SUMIF(AA1133:AA1152,"=69726971",T1133:T1152),0)</f>
        <v>0</v>
      </c>
      <c r="AH1154" s="3">
        <f>SUMIF(AA1133:AA1152,"=69726971",U1133:U1152)</f>
        <v>0</v>
      </c>
      <c r="AI1154" s="3">
        <f>SUMIF(AA1133:AA1152,"=69726971",V1133:V1152)</f>
        <v>0</v>
      </c>
      <c r="AJ1154" s="3">
        <f>ROUND(SUMIF(AA1133:AA1152,"=69726971",W1133:W1152),0)</f>
        <v>0</v>
      </c>
      <c r="AK1154" s="3">
        <f>ROUND(SUMIF(AA1133:AA1152,"=69726971",X1133:X1152),0)</f>
        <v>0</v>
      </c>
      <c r="AL1154" s="3">
        <f>ROUND(SUMIF(AA1133:AA1152,"=69726971",Y1133:Y1152),0)</f>
        <v>0</v>
      </c>
      <c r="AM1154" s="3"/>
      <c r="AN1154" s="3"/>
      <c r="AO1154" s="3">
        <f t="shared" ref="AO1154:BD1154" si="960">ROUND(BX1154,0)</f>
        <v>0</v>
      </c>
      <c r="AP1154" s="3">
        <f t="shared" si="960"/>
        <v>0</v>
      </c>
      <c r="AQ1154" s="3">
        <f t="shared" si="960"/>
        <v>0</v>
      </c>
      <c r="AR1154" s="3">
        <f t="shared" si="960"/>
        <v>0</v>
      </c>
      <c r="AS1154" s="3">
        <f t="shared" si="960"/>
        <v>0</v>
      </c>
      <c r="AT1154" s="3">
        <f t="shared" si="960"/>
        <v>0</v>
      </c>
      <c r="AU1154" s="3">
        <f t="shared" si="960"/>
        <v>0</v>
      </c>
      <c r="AV1154" s="3">
        <f t="shared" si="960"/>
        <v>0</v>
      </c>
      <c r="AW1154" s="3">
        <f t="shared" si="960"/>
        <v>0</v>
      </c>
      <c r="AX1154" s="3">
        <f t="shared" si="960"/>
        <v>0</v>
      </c>
      <c r="AY1154" s="3">
        <f t="shared" si="960"/>
        <v>0</v>
      </c>
      <c r="AZ1154" s="3">
        <f t="shared" si="960"/>
        <v>0</v>
      </c>
      <c r="BA1154" s="3">
        <f t="shared" si="960"/>
        <v>0</v>
      </c>
      <c r="BB1154" s="3">
        <f t="shared" si="960"/>
        <v>0</v>
      </c>
      <c r="BC1154" s="3">
        <f t="shared" si="960"/>
        <v>0</v>
      </c>
      <c r="BD1154" s="3">
        <f t="shared" si="960"/>
        <v>0</v>
      </c>
      <c r="BE1154" s="3"/>
      <c r="BF1154" s="3"/>
      <c r="BG1154" s="3"/>
      <c r="BH1154" s="3"/>
      <c r="BI1154" s="3"/>
      <c r="BJ1154" s="3"/>
      <c r="BK1154" s="3"/>
      <c r="BL1154" s="3"/>
      <c r="BM1154" s="3"/>
      <c r="BN1154" s="3"/>
      <c r="BO1154" s="3"/>
      <c r="BP1154" s="3"/>
      <c r="BQ1154" s="3"/>
      <c r="BR1154" s="3"/>
      <c r="BS1154" s="3"/>
      <c r="BT1154" s="3"/>
      <c r="BU1154" s="3"/>
      <c r="BV1154" s="3"/>
      <c r="BW1154" s="3"/>
      <c r="BX1154" s="3">
        <f>ROUND(SUMIF(AA1133:AA1152,"=69726971",FQ1133:FQ1152),0)</f>
        <v>0</v>
      </c>
      <c r="BY1154" s="3">
        <f>ROUND(SUMIF(AA1133:AA1152,"=69726971",FR1133:FR1152),0)</f>
        <v>0</v>
      </c>
      <c r="BZ1154" s="3">
        <f>ROUND(SUMIF(AA1133:AA1152,"=69726971",GL1133:GL1152),0)</f>
        <v>0</v>
      </c>
      <c r="CA1154" s="3">
        <f>ROUND(SUMIF(AA1133:AA1152,"=69726971",GM1133:GM1152),0)</f>
        <v>0</v>
      </c>
      <c r="CB1154" s="3">
        <f>ROUND(SUMIF(AA1133:AA1152,"=69726971",GN1133:GN1152),0)</f>
        <v>0</v>
      </c>
      <c r="CC1154" s="3">
        <f>ROUND(SUMIF(AA1133:AA1152,"=69726971",GO1133:GO1152),0)</f>
        <v>0</v>
      </c>
      <c r="CD1154" s="3">
        <f>ROUND(SUMIF(AA1133:AA1152,"=69726971",GP1133:GP1152),0)</f>
        <v>0</v>
      </c>
      <c r="CE1154" s="3">
        <f>AC1154-BX1154</f>
        <v>0</v>
      </c>
      <c r="CF1154" s="3">
        <f>AC1154-BY1154</f>
        <v>0</v>
      </c>
      <c r="CG1154" s="3">
        <f>BX1154-BZ1154</f>
        <v>0</v>
      </c>
      <c r="CH1154" s="3">
        <f>AC1154-BX1154-BY1154+BZ1154</f>
        <v>0</v>
      </c>
      <c r="CI1154" s="3">
        <f>BY1154-BZ1154</f>
        <v>0</v>
      </c>
      <c r="CJ1154" s="3">
        <f>ROUND(SUMIF(AA1133:AA1152,"=69726971",GX1133:GX1152),0)</f>
        <v>0</v>
      </c>
      <c r="CK1154" s="3">
        <f>ROUND(SUMIF(AA1133:AA1152,"=69726971",GY1133:GY1152),0)</f>
        <v>0</v>
      </c>
      <c r="CL1154" s="3">
        <f>ROUND(SUMIF(AA1133:AA1152,"=69726971",GZ1133:GZ1152),0)</f>
        <v>0</v>
      </c>
      <c r="CM1154" s="3">
        <f>ROUND(SUMIF(AA1133:AA1152,"=69726971",HD1133:HD1152),0)</f>
        <v>0</v>
      </c>
      <c r="CN1154" s="3"/>
      <c r="CO1154" s="3"/>
      <c r="CP1154" s="3"/>
      <c r="CQ1154" s="3"/>
      <c r="CR1154" s="3"/>
      <c r="CS1154" s="3"/>
      <c r="CT1154" s="3"/>
      <c r="CU1154" s="3"/>
      <c r="CV1154" s="3"/>
      <c r="CW1154" s="3"/>
      <c r="CX1154" s="3"/>
      <c r="CY1154" s="3"/>
      <c r="CZ1154" s="3"/>
      <c r="DA1154" s="3"/>
      <c r="DB1154" s="3"/>
      <c r="DC1154" s="3"/>
      <c r="DD1154" s="3"/>
      <c r="DE1154" s="3"/>
      <c r="DF1154" s="3"/>
      <c r="DG1154" s="4">
        <f t="shared" ref="DG1154:DL1154" si="961">ROUND(DT1154,0)</f>
        <v>0</v>
      </c>
      <c r="DH1154" s="4">
        <f t="shared" si="961"/>
        <v>0</v>
      </c>
      <c r="DI1154" s="4">
        <f t="shared" si="961"/>
        <v>0</v>
      </c>
      <c r="DJ1154" s="4">
        <f t="shared" si="961"/>
        <v>0</v>
      </c>
      <c r="DK1154" s="4">
        <f t="shared" si="961"/>
        <v>0</v>
      </c>
      <c r="DL1154" s="4">
        <f t="shared" si="961"/>
        <v>0</v>
      </c>
      <c r="DM1154" s="4">
        <f>DZ1154</f>
        <v>0</v>
      </c>
      <c r="DN1154" s="4">
        <f>EA1154</f>
        <v>0</v>
      </c>
      <c r="DO1154" s="4">
        <f>ROUND(EB1154,0)</f>
        <v>0</v>
      </c>
      <c r="DP1154" s="4">
        <f>ROUND(EC1154,0)</f>
        <v>0</v>
      </c>
      <c r="DQ1154" s="4">
        <f>ROUND(ED1154,0)</f>
        <v>0</v>
      </c>
      <c r="DR1154" s="4"/>
      <c r="DS1154" s="4"/>
      <c r="DT1154" s="4">
        <f>ROUND(SUMIF(AA1133:AA1152,"=69726884",O1133:O1152),0)</f>
        <v>0</v>
      </c>
      <c r="DU1154" s="4">
        <f>ROUND(SUMIF(AA1133:AA1152,"=69726884",P1133:P1152),0)</f>
        <v>0</v>
      </c>
      <c r="DV1154" s="4">
        <f>ROUND(SUMIF(AA1133:AA1152,"=69726884",Q1133:Q1152),0)</f>
        <v>0</v>
      </c>
      <c r="DW1154" s="4">
        <f>ROUND(SUMIF(AA1133:AA1152,"=69726884",R1133:R1152),0)</f>
        <v>0</v>
      </c>
      <c r="DX1154" s="4">
        <f>ROUND(SUMIF(AA1133:AA1152,"=69726884",S1133:S1152),0)</f>
        <v>0</v>
      </c>
      <c r="DY1154" s="4">
        <f>ROUND(SUMIF(AA1133:AA1152,"=69726884",T1133:T1152),0)</f>
        <v>0</v>
      </c>
      <c r="DZ1154" s="4">
        <f>SUMIF(AA1133:AA1152,"=69726884",U1133:U1152)</f>
        <v>0</v>
      </c>
      <c r="EA1154" s="4">
        <f>SUMIF(AA1133:AA1152,"=69726884",V1133:V1152)</f>
        <v>0</v>
      </c>
      <c r="EB1154" s="4">
        <f>ROUND(SUMIF(AA1133:AA1152,"=69726884",W1133:W1152),0)</f>
        <v>0</v>
      </c>
      <c r="EC1154" s="4">
        <f>ROUND(SUMIF(AA1133:AA1152,"=69726884",X1133:X1152),0)</f>
        <v>0</v>
      </c>
      <c r="ED1154" s="4">
        <f>ROUND(SUMIF(AA1133:AA1152,"=69726884",Y1133:Y1152),0)</f>
        <v>0</v>
      </c>
      <c r="EE1154" s="4"/>
      <c r="EF1154" s="4"/>
      <c r="EG1154" s="4">
        <f t="shared" ref="EG1154:EV1154" si="962">ROUND(FP1154,0)</f>
        <v>0</v>
      </c>
      <c r="EH1154" s="4">
        <f t="shared" si="962"/>
        <v>0</v>
      </c>
      <c r="EI1154" s="4">
        <f t="shared" si="962"/>
        <v>0</v>
      </c>
      <c r="EJ1154" s="4">
        <f t="shared" si="962"/>
        <v>0</v>
      </c>
      <c r="EK1154" s="4">
        <f t="shared" si="962"/>
        <v>0</v>
      </c>
      <c r="EL1154" s="4">
        <f t="shared" si="962"/>
        <v>0</v>
      </c>
      <c r="EM1154" s="4">
        <f t="shared" si="962"/>
        <v>0</v>
      </c>
      <c r="EN1154" s="4">
        <f t="shared" si="962"/>
        <v>0</v>
      </c>
      <c r="EO1154" s="4">
        <f t="shared" si="962"/>
        <v>0</v>
      </c>
      <c r="EP1154" s="4">
        <f t="shared" si="962"/>
        <v>0</v>
      </c>
      <c r="EQ1154" s="4">
        <f t="shared" si="962"/>
        <v>0</v>
      </c>
      <c r="ER1154" s="4">
        <f t="shared" si="962"/>
        <v>0</v>
      </c>
      <c r="ES1154" s="4">
        <f t="shared" si="962"/>
        <v>0</v>
      </c>
      <c r="ET1154" s="4">
        <f t="shared" si="962"/>
        <v>0</v>
      </c>
      <c r="EU1154" s="4">
        <f t="shared" si="962"/>
        <v>0</v>
      </c>
      <c r="EV1154" s="4">
        <f t="shared" si="962"/>
        <v>0</v>
      </c>
      <c r="EW1154" s="4"/>
      <c r="EX1154" s="4"/>
      <c r="EY1154" s="4"/>
      <c r="EZ1154" s="4"/>
      <c r="FA1154" s="4"/>
      <c r="FB1154" s="4"/>
      <c r="FC1154" s="4"/>
      <c r="FD1154" s="4"/>
      <c r="FE1154" s="4"/>
      <c r="FF1154" s="4"/>
      <c r="FG1154" s="4"/>
      <c r="FH1154" s="4"/>
      <c r="FI1154" s="4"/>
      <c r="FJ1154" s="4"/>
      <c r="FK1154" s="4"/>
      <c r="FL1154" s="4"/>
      <c r="FM1154" s="4"/>
      <c r="FN1154" s="4"/>
      <c r="FO1154" s="4"/>
      <c r="FP1154" s="4">
        <f>ROUND(SUMIF(AA1133:AA1152,"=69726884",FQ1133:FQ1152),0)</f>
        <v>0</v>
      </c>
      <c r="FQ1154" s="4">
        <f>ROUND(SUMIF(AA1133:AA1152,"=69726884",FR1133:FR1152),0)</f>
        <v>0</v>
      </c>
      <c r="FR1154" s="4">
        <f>ROUND(SUMIF(AA1133:AA1152,"=69726884",GL1133:GL1152),0)</f>
        <v>0</v>
      </c>
      <c r="FS1154" s="4">
        <f>ROUND(SUMIF(AA1133:AA1152,"=69726884",GM1133:GM1152),0)</f>
        <v>0</v>
      </c>
      <c r="FT1154" s="4">
        <f>ROUND(SUMIF(AA1133:AA1152,"=69726884",GN1133:GN1152),0)</f>
        <v>0</v>
      </c>
      <c r="FU1154" s="4">
        <f>ROUND(SUMIF(AA1133:AA1152,"=69726884",GO1133:GO1152),0)</f>
        <v>0</v>
      </c>
      <c r="FV1154" s="4">
        <f>ROUND(SUMIF(AA1133:AA1152,"=69726884",GP1133:GP1152),0)</f>
        <v>0</v>
      </c>
      <c r="FW1154" s="4">
        <f>DU1154-FP1154</f>
        <v>0</v>
      </c>
      <c r="FX1154" s="4">
        <f>DU1154-FQ1154</f>
        <v>0</v>
      </c>
      <c r="FY1154" s="4">
        <f>FP1154-FR1154</f>
        <v>0</v>
      </c>
      <c r="FZ1154" s="4">
        <f>DU1154-FP1154-FQ1154+FR1154</f>
        <v>0</v>
      </c>
      <c r="GA1154" s="4">
        <f>FQ1154-FR1154</f>
        <v>0</v>
      </c>
      <c r="GB1154" s="4">
        <f>ROUND(SUMIF(AA1133:AA1152,"=69726884",GX1133:GX1152),0)</f>
        <v>0</v>
      </c>
      <c r="GC1154" s="4">
        <f>ROUND(SUMIF(AA1133:AA1152,"=69726884",GY1133:GY1152),0)</f>
        <v>0</v>
      </c>
      <c r="GD1154" s="4">
        <f>ROUND(SUMIF(AA1133:AA1152,"=69726884",GZ1133:GZ1152),0)</f>
        <v>0</v>
      </c>
      <c r="GE1154" s="4">
        <f>ROUND(SUMIF(AA1133:AA1152,"=69726884",HD1133:HD1152),0)</f>
        <v>0</v>
      </c>
      <c r="GF1154" s="4"/>
      <c r="GG1154" s="4"/>
      <c r="GH1154" s="4"/>
      <c r="GI1154" s="4"/>
      <c r="GJ1154" s="4"/>
      <c r="GK1154" s="4"/>
      <c r="GL1154" s="4"/>
      <c r="GM1154" s="4"/>
      <c r="GN1154" s="4"/>
      <c r="GO1154" s="4"/>
      <c r="GP1154" s="4"/>
      <c r="GQ1154" s="4"/>
      <c r="GR1154" s="4"/>
      <c r="GS1154" s="4"/>
      <c r="GT1154" s="4"/>
      <c r="GU1154" s="4"/>
      <c r="GV1154" s="4"/>
      <c r="GW1154" s="4"/>
      <c r="GX1154" s="4">
        <v>0</v>
      </c>
    </row>
    <row r="1156" spans="1:206" x14ac:dyDescent="0.2">
      <c r="A1156" s="5">
        <v>50</v>
      </c>
      <c r="B1156" s="5">
        <v>0</v>
      </c>
      <c r="C1156" s="5">
        <v>0</v>
      </c>
      <c r="D1156" s="5">
        <v>1</v>
      </c>
      <c r="E1156" s="5">
        <v>201</v>
      </c>
      <c r="F1156" s="5">
        <f>ROUND(Source!O1154,O1156)</f>
        <v>0</v>
      </c>
      <c r="G1156" s="5" t="s">
        <v>86</v>
      </c>
      <c r="H1156" s="5" t="s">
        <v>87</v>
      </c>
      <c r="I1156" s="5"/>
      <c r="J1156" s="5"/>
      <c r="K1156" s="5">
        <v>201</v>
      </c>
      <c r="L1156" s="5">
        <v>1</v>
      </c>
      <c r="M1156" s="5">
        <v>3</v>
      </c>
      <c r="N1156" s="5" t="s">
        <v>3</v>
      </c>
      <c r="O1156" s="5">
        <v>0</v>
      </c>
      <c r="P1156" s="5">
        <f>ROUND(Source!DG1154,O1156)</f>
        <v>0</v>
      </c>
      <c r="Q1156" s="5"/>
      <c r="R1156" s="5"/>
      <c r="S1156" s="5"/>
      <c r="T1156" s="5"/>
      <c r="U1156" s="5"/>
      <c r="V1156" s="5"/>
      <c r="W1156" s="5">
        <v>0</v>
      </c>
      <c r="X1156" s="5">
        <v>1</v>
      </c>
      <c r="Y1156" s="5">
        <v>0</v>
      </c>
      <c r="Z1156" s="5">
        <v>0</v>
      </c>
      <c r="AA1156" s="5">
        <v>1</v>
      </c>
      <c r="AB1156" s="5">
        <v>0</v>
      </c>
    </row>
    <row r="1157" spans="1:206" x14ac:dyDescent="0.2">
      <c r="A1157" s="5">
        <v>50</v>
      </c>
      <c r="B1157" s="5">
        <v>0</v>
      </c>
      <c r="C1157" s="5">
        <v>0</v>
      </c>
      <c r="D1157" s="5">
        <v>1</v>
      </c>
      <c r="E1157" s="5">
        <v>202</v>
      </c>
      <c r="F1157" s="5">
        <f>ROUND(Source!P1154,O1157)</f>
        <v>0</v>
      </c>
      <c r="G1157" s="5" t="s">
        <v>88</v>
      </c>
      <c r="H1157" s="5" t="s">
        <v>89</v>
      </c>
      <c r="I1157" s="5"/>
      <c r="J1157" s="5"/>
      <c r="K1157" s="5">
        <v>202</v>
      </c>
      <c r="L1157" s="5">
        <v>2</v>
      </c>
      <c r="M1157" s="5">
        <v>3</v>
      </c>
      <c r="N1157" s="5" t="s">
        <v>3</v>
      </c>
      <c r="O1157" s="5">
        <v>0</v>
      </c>
      <c r="P1157" s="5">
        <f>ROUND(Source!DH1154,O1157)</f>
        <v>0</v>
      </c>
      <c r="Q1157" s="5"/>
      <c r="R1157" s="5"/>
      <c r="S1157" s="5"/>
      <c r="T1157" s="5"/>
      <c r="U1157" s="5"/>
      <c r="V1157" s="5"/>
      <c r="W1157" s="5">
        <v>0</v>
      </c>
      <c r="X1157" s="5">
        <v>1</v>
      </c>
      <c r="Y1157" s="5">
        <v>0</v>
      </c>
      <c r="Z1157" s="5">
        <v>0</v>
      </c>
      <c r="AA1157" s="5">
        <v>1</v>
      </c>
      <c r="AB1157" s="5">
        <v>0</v>
      </c>
    </row>
    <row r="1158" spans="1:206" x14ac:dyDescent="0.2">
      <c r="A1158" s="5">
        <v>50</v>
      </c>
      <c r="B1158" s="5">
        <v>0</v>
      </c>
      <c r="C1158" s="5">
        <v>0</v>
      </c>
      <c r="D1158" s="5">
        <v>1</v>
      </c>
      <c r="E1158" s="5">
        <v>222</v>
      </c>
      <c r="F1158" s="5">
        <f>ROUND(Source!AO1154,O1158)</f>
        <v>0</v>
      </c>
      <c r="G1158" s="5" t="s">
        <v>90</v>
      </c>
      <c r="H1158" s="5" t="s">
        <v>91</v>
      </c>
      <c r="I1158" s="5"/>
      <c r="J1158" s="5"/>
      <c r="K1158" s="5">
        <v>222</v>
      </c>
      <c r="L1158" s="5">
        <v>3</v>
      </c>
      <c r="M1158" s="5">
        <v>3</v>
      </c>
      <c r="N1158" s="5" t="s">
        <v>3</v>
      </c>
      <c r="O1158" s="5">
        <v>0</v>
      </c>
      <c r="P1158" s="5">
        <f>ROUND(Source!EG1154,O1158)</f>
        <v>0</v>
      </c>
      <c r="Q1158" s="5"/>
      <c r="R1158" s="5"/>
      <c r="S1158" s="5"/>
      <c r="T1158" s="5"/>
      <c r="U1158" s="5"/>
      <c r="V1158" s="5"/>
      <c r="W1158" s="5">
        <v>0</v>
      </c>
      <c r="X1158" s="5">
        <v>1</v>
      </c>
      <c r="Y1158" s="5">
        <v>0</v>
      </c>
      <c r="Z1158" s="5">
        <v>0</v>
      </c>
      <c r="AA1158" s="5">
        <v>1</v>
      </c>
      <c r="AB1158" s="5">
        <v>0</v>
      </c>
    </row>
    <row r="1159" spans="1:206" x14ac:dyDescent="0.2">
      <c r="A1159" s="5">
        <v>50</v>
      </c>
      <c r="B1159" s="5">
        <v>0</v>
      </c>
      <c r="C1159" s="5">
        <v>0</v>
      </c>
      <c r="D1159" s="5">
        <v>1</v>
      </c>
      <c r="E1159" s="5">
        <v>225</v>
      </c>
      <c r="F1159" s="5">
        <f>ROUND(Source!AV1154,O1159)</f>
        <v>0</v>
      </c>
      <c r="G1159" s="5" t="s">
        <v>92</v>
      </c>
      <c r="H1159" s="5" t="s">
        <v>93</v>
      </c>
      <c r="I1159" s="5"/>
      <c r="J1159" s="5"/>
      <c r="K1159" s="5">
        <v>225</v>
      </c>
      <c r="L1159" s="5">
        <v>4</v>
      </c>
      <c r="M1159" s="5">
        <v>3</v>
      </c>
      <c r="N1159" s="5" t="s">
        <v>3</v>
      </c>
      <c r="O1159" s="5">
        <v>0</v>
      </c>
      <c r="P1159" s="5">
        <f>ROUND(Source!EN1154,O1159)</f>
        <v>0</v>
      </c>
      <c r="Q1159" s="5"/>
      <c r="R1159" s="5"/>
      <c r="S1159" s="5"/>
      <c r="T1159" s="5"/>
      <c r="U1159" s="5"/>
      <c r="V1159" s="5"/>
      <c r="W1159" s="5">
        <v>0</v>
      </c>
      <c r="X1159" s="5">
        <v>1</v>
      </c>
      <c r="Y1159" s="5">
        <v>0</v>
      </c>
      <c r="Z1159" s="5">
        <v>0</v>
      </c>
      <c r="AA1159" s="5">
        <v>1</v>
      </c>
      <c r="AB1159" s="5">
        <v>0</v>
      </c>
    </row>
    <row r="1160" spans="1:206" x14ac:dyDescent="0.2">
      <c r="A1160" s="5">
        <v>50</v>
      </c>
      <c r="B1160" s="5">
        <v>0</v>
      </c>
      <c r="C1160" s="5">
        <v>0</v>
      </c>
      <c r="D1160" s="5">
        <v>1</v>
      </c>
      <c r="E1160" s="5">
        <v>226</v>
      </c>
      <c r="F1160" s="5">
        <f>ROUND(Source!AW1154,O1160)</f>
        <v>0</v>
      </c>
      <c r="G1160" s="5" t="s">
        <v>94</v>
      </c>
      <c r="H1160" s="5" t="s">
        <v>95</v>
      </c>
      <c r="I1160" s="5"/>
      <c r="J1160" s="5"/>
      <c r="K1160" s="5">
        <v>226</v>
      </c>
      <c r="L1160" s="5">
        <v>5</v>
      </c>
      <c r="M1160" s="5">
        <v>3</v>
      </c>
      <c r="N1160" s="5" t="s">
        <v>3</v>
      </c>
      <c r="O1160" s="5">
        <v>0</v>
      </c>
      <c r="P1160" s="5">
        <f>ROUND(Source!EO1154,O1160)</f>
        <v>0</v>
      </c>
      <c r="Q1160" s="5"/>
      <c r="R1160" s="5"/>
      <c r="S1160" s="5"/>
      <c r="T1160" s="5"/>
      <c r="U1160" s="5"/>
      <c r="V1160" s="5"/>
      <c r="W1160" s="5">
        <v>0</v>
      </c>
      <c r="X1160" s="5">
        <v>1</v>
      </c>
      <c r="Y1160" s="5">
        <v>0</v>
      </c>
      <c r="Z1160" s="5">
        <v>0</v>
      </c>
      <c r="AA1160" s="5">
        <v>1</v>
      </c>
      <c r="AB1160" s="5">
        <v>0</v>
      </c>
    </row>
    <row r="1161" spans="1:206" x14ac:dyDescent="0.2">
      <c r="A1161" s="5">
        <v>50</v>
      </c>
      <c r="B1161" s="5">
        <v>0</v>
      </c>
      <c r="C1161" s="5">
        <v>0</v>
      </c>
      <c r="D1161" s="5">
        <v>1</v>
      </c>
      <c r="E1161" s="5">
        <v>227</v>
      </c>
      <c r="F1161" s="5">
        <f>ROUND(Source!AX1154,O1161)</f>
        <v>0</v>
      </c>
      <c r="G1161" s="5" t="s">
        <v>96</v>
      </c>
      <c r="H1161" s="5" t="s">
        <v>97</v>
      </c>
      <c r="I1161" s="5"/>
      <c r="J1161" s="5"/>
      <c r="K1161" s="5">
        <v>227</v>
      </c>
      <c r="L1161" s="5">
        <v>6</v>
      </c>
      <c r="M1161" s="5">
        <v>3</v>
      </c>
      <c r="N1161" s="5" t="s">
        <v>3</v>
      </c>
      <c r="O1161" s="5">
        <v>0</v>
      </c>
      <c r="P1161" s="5">
        <f>ROUND(Source!EP1154,O1161)</f>
        <v>0</v>
      </c>
      <c r="Q1161" s="5"/>
      <c r="R1161" s="5"/>
      <c r="S1161" s="5"/>
      <c r="T1161" s="5"/>
      <c r="U1161" s="5"/>
      <c r="V1161" s="5"/>
      <c r="W1161" s="5">
        <v>0</v>
      </c>
      <c r="X1161" s="5">
        <v>1</v>
      </c>
      <c r="Y1161" s="5">
        <v>0</v>
      </c>
      <c r="Z1161" s="5">
        <v>0</v>
      </c>
      <c r="AA1161" s="5">
        <v>1</v>
      </c>
      <c r="AB1161" s="5">
        <v>0</v>
      </c>
    </row>
    <row r="1162" spans="1:206" x14ac:dyDescent="0.2">
      <c r="A1162" s="5">
        <v>50</v>
      </c>
      <c r="B1162" s="5">
        <v>0</v>
      </c>
      <c r="C1162" s="5">
        <v>0</v>
      </c>
      <c r="D1162" s="5">
        <v>1</v>
      </c>
      <c r="E1162" s="5">
        <v>228</v>
      </c>
      <c r="F1162" s="5">
        <f>ROUND(Source!AY1154,O1162)</f>
        <v>0</v>
      </c>
      <c r="G1162" s="5" t="s">
        <v>98</v>
      </c>
      <c r="H1162" s="5" t="s">
        <v>99</v>
      </c>
      <c r="I1162" s="5"/>
      <c r="J1162" s="5"/>
      <c r="K1162" s="5">
        <v>228</v>
      </c>
      <c r="L1162" s="5">
        <v>7</v>
      </c>
      <c r="M1162" s="5">
        <v>3</v>
      </c>
      <c r="N1162" s="5" t="s">
        <v>3</v>
      </c>
      <c r="O1162" s="5">
        <v>0</v>
      </c>
      <c r="P1162" s="5">
        <f>ROUND(Source!EQ1154,O1162)</f>
        <v>0</v>
      </c>
      <c r="Q1162" s="5"/>
      <c r="R1162" s="5"/>
      <c r="S1162" s="5"/>
      <c r="T1162" s="5"/>
      <c r="U1162" s="5"/>
      <c r="V1162" s="5"/>
      <c r="W1162" s="5">
        <v>0</v>
      </c>
      <c r="X1162" s="5">
        <v>1</v>
      </c>
      <c r="Y1162" s="5">
        <v>0</v>
      </c>
      <c r="Z1162" s="5">
        <v>0</v>
      </c>
      <c r="AA1162" s="5">
        <v>1</v>
      </c>
      <c r="AB1162" s="5">
        <v>0</v>
      </c>
    </row>
    <row r="1163" spans="1:206" x14ac:dyDescent="0.2">
      <c r="A1163" s="5">
        <v>50</v>
      </c>
      <c r="B1163" s="5">
        <v>0</v>
      </c>
      <c r="C1163" s="5">
        <v>0</v>
      </c>
      <c r="D1163" s="5">
        <v>1</v>
      </c>
      <c r="E1163" s="5">
        <v>216</v>
      </c>
      <c r="F1163" s="5">
        <f>ROUND(Source!AP1154,O1163)</f>
        <v>0</v>
      </c>
      <c r="G1163" s="5" t="s">
        <v>100</v>
      </c>
      <c r="H1163" s="5" t="s">
        <v>101</v>
      </c>
      <c r="I1163" s="5"/>
      <c r="J1163" s="5"/>
      <c r="K1163" s="5">
        <v>216</v>
      </c>
      <c r="L1163" s="5">
        <v>8</v>
      </c>
      <c r="M1163" s="5">
        <v>3</v>
      </c>
      <c r="N1163" s="5" t="s">
        <v>3</v>
      </c>
      <c r="O1163" s="5">
        <v>0</v>
      </c>
      <c r="P1163" s="5">
        <f>ROUND(Source!EH1154,O1163)</f>
        <v>0</v>
      </c>
      <c r="Q1163" s="5"/>
      <c r="R1163" s="5"/>
      <c r="S1163" s="5"/>
      <c r="T1163" s="5"/>
      <c r="U1163" s="5"/>
      <c r="V1163" s="5"/>
      <c r="W1163" s="5">
        <v>0</v>
      </c>
      <c r="X1163" s="5">
        <v>1</v>
      </c>
      <c r="Y1163" s="5">
        <v>0</v>
      </c>
      <c r="Z1163" s="5">
        <v>0</v>
      </c>
      <c r="AA1163" s="5">
        <v>1</v>
      </c>
      <c r="AB1163" s="5">
        <v>0</v>
      </c>
    </row>
    <row r="1164" spans="1:206" x14ac:dyDescent="0.2">
      <c r="A1164" s="5">
        <v>50</v>
      </c>
      <c r="B1164" s="5">
        <v>0</v>
      </c>
      <c r="C1164" s="5">
        <v>0</v>
      </c>
      <c r="D1164" s="5">
        <v>1</v>
      </c>
      <c r="E1164" s="5">
        <v>223</v>
      </c>
      <c r="F1164" s="5">
        <f>ROUND(Source!AQ1154,O1164)</f>
        <v>0</v>
      </c>
      <c r="G1164" s="5" t="s">
        <v>102</v>
      </c>
      <c r="H1164" s="5" t="s">
        <v>103</v>
      </c>
      <c r="I1164" s="5"/>
      <c r="J1164" s="5"/>
      <c r="K1164" s="5">
        <v>223</v>
      </c>
      <c r="L1164" s="5">
        <v>9</v>
      </c>
      <c r="M1164" s="5">
        <v>3</v>
      </c>
      <c r="N1164" s="5" t="s">
        <v>3</v>
      </c>
      <c r="O1164" s="5">
        <v>0</v>
      </c>
      <c r="P1164" s="5">
        <f>ROUND(Source!EI1154,O1164)</f>
        <v>0</v>
      </c>
      <c r="Q1164" s="5"/>
      <c r="R1164" s="5"/>
      <c r="S1164" s="5"/>
      <c r="T1164" s="5"/>
      <c r="U1164" s="5"/>
      <c r="V1164" s="5"/>
      <c r="W1164" s="5">
        <v>0</v>
      </c>
      <c r="X1164" s="5">
        <v>1</v>
      </c>
      <c r="Y1164" s="5">
        <v>0</v>
      </c>
      <c r="Z1164" s="5">
        <v>0</v>
      </c>
      <c r="AA1164" s="5">
        <v>1</v>
      </c>
      <c r="AB1164" s="5">
        <v>0</v>
      </c>
    </row>
    <row r="1165" spans="1:206" x14ac:dyDescent="0.2">
      <c r="A1165" s="5">
        <v>50</v>
      </c>
      <c r="B1165" s="5">
        <v>0</v>
      </c>
      <c r="C1165" s="5">
        <v>0</v>
      </c>
      <c r="D1165" s="5">
        <v>1</v>
      </c>
      <c r="E1165" s="5">
        <v>229</v>
      </c>
      <c r="F1165" s="5">
        <f>ROUND(Source!AZ1154,O1165)</f>
        <v>0</v>
      </c>
      <c r="G1165" s="5" t="s">
        <v>104</v>
      </c>
      <c r="H1165" s="5" t="s">
        <v>105</v>
      </c>
      <c r="I1165" s="5"/>
      <c r="J1165" s="5"/>
      <c r="K1165" s="5">
        <v>229</v>
      </c>
      <c r="L1165" s="5">
        <v>10</v>
      </c>
      <c r="M1165" s="5">
        <v>3</v>
      </c>
      <c r="N1165" s="5" t="s">
        <v>3</v>
      </c>
      <c r="O1165" s="5">
        <v>0</v>
      </c>
      <c r="P1165" s="5">
        <f>ROUND(Source!ER1154,O1165)</f>
        <v>0</v>
      </c>
      <c r="Q1165" s="5"/>
      <c r="R1165" s="5"/>
      <c r="S1165" s="5"/>
      <c r="T1165" s="5"/>
      <c r="U1165" s="5"/>
      <c r="V1165" s="5"/>
      <c r="W1165" s="5">
        <v>0</v>
      </c>
      <c r="X1165" s="5">
        <v>1</v>
      </c>
      <c r="Y1165" s="5">
        <v>0</v>
      </c>
      <c r="Z1165" s="5">
        <v>0</v>
      </c>
      <c r="AA1165" s="5">
        <v>1</v>
      </c>
      <c r="AB1165" s="5">
        <v>0</v>
      </c>
    </row>
    <row r="1166" spans="1:206" x14ac:dyDescent="0.2">
      <c r="A1166" s="5">
        <v>50</v>
      </c>
      <c r="B1166" s="5">
        <v>0</v>
      </c>
      <c r="C1166" s="5">
        <v>0</v>
      </c>
      <c r="D1166" s="5">
        <v>1</v>
      </c>
      <c r="E1166" s="5">
        <v>203</v>
      </c>
      <c r="F1166" s="5">
        <f>ROUND(Source!Q1154,O1166)</f>
        <v>0</v>
      </c>
      <c r="G1166" s="5" t="s">
        <v>106</v>
      </c>
      <c r="H1166" s="5" t="s">
        <v>107</v>
      </c>
      <c r="I1166" s="5"/>
      <c r="J1166" s="5"/>
      <c r="K1166" s="5">
        <v>203</v>
      </c>
      <c r="L1166" s="5">
        <v>11</v>
      </c>
      <c r="M1166" s="5">
        <v>3</v>
      </c>
      <c r="N1166" s="5" t="s">
        <v>3</v>
      </c>
      <c r="O1166" s="5">
        <v>0</v>
      </c>
      <c r="P1166" s="5">
        <f>ROUND(Source!DI1154,O1166)</f>
        <v>0</v>
      </c>
      <c r="Q1166" s="5"/>
      <c r="R1166" s="5"/>
      <c r="S1166" s="5"/>
      <c r="T1166" s="5"/>
      <c r="U1166" s="5"/>
      <c r="V1166" s="5"/>
      <c r="W1166" s="5">
        <v>0</v>
      </c>
      <c r="X1166" s="5">
        <v>1</v>
      </c>
      <c r="Y1166" s="5">
        <v>0</v>
      </c>
      <c r="Z1166" s="5">
        <v>0</v>
      </c>
      <c r="AA1166" s="5">
        <v>1</v>
      </c>
      <c r="AB1166" s="5">
        <v>0</v>
      </c>
    </row>
    <row r="1167" spans="1:206" x14ac:dyDescent="0.2">
      <c r="A1167" s="5">
        <v>50</v>
      </c>
      <c r="B1167" s="5">
        <v>0</v>
      </c>
      <c r="C1167" s="5">
        <v>0</v>
      </c>
      <c r="D1167" s="5">
        <v>1</v>
      </c>
      <c r="E1167" s="5">
        <v>231</v>
      </c>
      <c r="F1167" s="5">
        <f>ROUND(Source!BB1154,O1167)</f>
        <v>0</v>
      </c>
      <c r="G1167" s="5" t="s">
        <v>108</v>
      </c>
      <c r="H1167" s="5" t="s">
        <v>109</v>
      </c>
      <c r="I1167" s="5"/>
      <c r="J1167" s="5"/>
      <c r="K1167" s="5">
        <v>231</v>
      </c>
      <c r="L1167" s="5">
        <v>12</v>
      </c>
      <c r="M1167" s="5">
        <v>3</v>
      </c>
      <c r="N1167" s="5" t="s">
        <v>3</v>
      </c>
      <c r="O1167" s="5">
        <v>0</v>
      </c>
      <c r="P1167" s="5">
        <f>ROUND(Source!ET1154,O1167)</f>
        <v>0</v>
      </c>
      <c r="Q1167" s="5"/>
      <c r="R1167" s="5"/>
      <c r="S1167" s="5"/>
      <c r="T1167" s="5"/>
      <c r="U1167" s="5"/>
      <c r="V1167" s="5"/>
      <c r="W1167" s="5">
        <v>0</v>
      </c>
      <c r="X1167" s="5">
        <v>1</v>
      </c>
      <c r="Y1167" s="5">
        <v>0</v>
      </c>
      <c r="Z1167" s="5">
        <v>0</v>
      </c>
      <c r="AA1167" s="5">
        <v>1</v>
      </c>
      <c r="AB1167" s="5">
        <v>0</v>
      </c>
    </row>
    <row r="1168" spans="1:206" x14ac:dyDescent="0.2">
      <c r="A1168" s="5">
        <v>50</v>
      </c>
      <c r="B1168" s="5">
        <v>0</v>
      </c>
      <c r="C1168" s="5">
        <v>0</v>
      </c>
      <c r="D1168" s="5">
        <v>1</v>
      </c>
      <c r="E1168" s="5">
        <v>204</v>
      </c>
      <c r="F1168" s="5">
        <f>ROUND(Source!R1154,O1168)</f>
        <v>0</v>
      </c>
      <c r="G1168" s="5" t="s">
        <v>110</v>
      </c>
      <c r="H1168" s="5" t="s">
        <v>111</v>
      </c>
      <c r="I1168" s="5"/>
      <c r="J1168" s="5"/>
      <c r="K1168" s="5">
        <v>204</v>
      </c>
      <c r="L1168" s="5">
        <v>13</v>
      </c>
      <c r="M1168" s="5">
        <v>3</v>
      </c>
      <c r="N1168" s="5" t="s">
        <v>3</v>
      </c>
      <c r="O1168" s="5">
        <v>0</v>
      </c>
      <c r="P1168" s="5">
        <f>ROUND(Source!DJ1154,O1168)</f>
        <v>0</v>
      </c>
      <c r="Q1168" s="5"/>
      <c r="R1168" s="5"/>
      <c r="S1168" s="5"/>
      <c r="T1168" s="5"/>
      <c r="U1168" s="5"/>
      <c r="V1168" s="5"/>
      <c r="W1168" s="5">
        <v>0</v>
      </c>
      <c r="X1168" s="5">
        <v>1</v>
      </c>
      <c r="Y1168" s="5">
        <v>0</v>
      </c>
      <c r="Z1168" s="5">
        <v>0</v>
      </c>
      <c r="AA1168" s="5">
        <v>1</v>
      </c>
      <c r="AB1168" s="5">
        <v>0</v>
      </c>
    </row>
    <row r="1169" spans="1:206" x14ac:dyDescent="0.2">
      <c r="A1169" s="5">
        <v>50</v>
      </c>
      <c r="B1169" s="5">
        <v>0</v>
      </c>
      <c r="C1169" s="5">
        <v>0</v>
      </c>
      <c r="D1169" s="5">
        <v>1</v>
      </c>
      <c r="E1169" s="5">
        <v>205</v>
      </c>
      <c r="F1169" s="5">
        <f>ROUND(Source!S1154,O1169)</f>
        <v>0</v>
      </c>
      <c r="G1169" s="5" t="s">
        <v>112</v>
      </c>
      <c r="H1169" s="5" t="s">
        <v>113</v>
      </c>
      <c r="I1169" s="5"/>
      <c r="J1169" s="5"/>
      <c r="K1169" s="5">
        <v>205</v>
      </c>
      <c r="L1169" s="5">
        <v>14</v>
      </c>
      <c r="M1169" s="5">
        <v>3</v>
      </c>
      <c r="N1169" s="5" t="s">
        <v>3</v>
      </c>
      <c r="O1169" s="5">
        <v>0</v>
      </c>
      <c r="P1169" s="5">
        <f>ROUND(Source!DK1154,O1169)</f>
        <v>0</v>
      </c>
      <c r="Q1169" s="5"/>
      <c r="R1169" s="5"/>
      <c r="S1169" s="5"/>
      <c r="T1169" s="5"/>
      <c r="U1169" s="5"/>
      <c r="V1169" s="5"/>
      <c r="W1169" s="5">
        <v>0</v>
      </c>
      <c r="X1169" s="5">
        <v>1</v>
      </c>
      <c r="Y1169" s="5">
        <v>0</v>
      </c>
      <c r="Z1169" s="5">
        <v>0</v>
      </c>
      <c r="AA1169" s="5">
        <v>1</v>
      </c>
      <c r="AB1169" s="5">
        <v>0</v>
      </c>
    </row>
    <row r="1170" spans="1:206" x14ac:dyDescent="0.2">
      <c r="A1170" s="5">
        <v>50</v>
      </c>
      <c r="B1170" s="5">
        <v>0</v>
      </c>
      <c r="C1170" s="5">
        <v>0</v>
      </c>
      <c r="D1170" s="5">
        <v>1</v>
      </c>
      <c r="E1170" s="5">
        <v>232</v>
      </c>
      <c r="F1170" s="5">
        <f>ROUND(Source!BC1154,O1170)</f>
        <v>0</v>
      </c>
      <c r="G1170" s="5" t="s">
        <v>114</v>
      </c>
      <c r="H1170" s="5" t="s">
        <v>115</v>
      </c>
      <c r="I1170" s="5"/>
      <c r="J1170" s="5"/>
      <c r="K1170" s="5">
        <v>232</v>
      </c>
      <c r="L1170" s="5">
        <v>15</v>
      </c>
      <c r="M1170" s="5">
        <v>3</v>
      </c>
      <c r="N1170" s="5" t="s">
        <v>3</v>
      </c>
      <c r="O1170" s="5">
        <v>0</v>
      </c>
      <c r="P1170" s="5">
        <f>ROUND(Source!EU1154,O1170)</f>
        <v>0</v>
      </c>
      <c r="Q1170" s="5"/>
      <c r="R1170" s="5"/>
      <c r="S1170" s="5"/>
      <c r="T1170" s="5"/>
      <c r="U1170" s="5"/>
      <c r="V1170" s="5"/>
      <c r="W1170" s="5">
        <v>0</v>
      </c>
      <c r="X1170" s="5">
        <v>1</v>
      </c>
      <c r="Y1170" s="5">
        <v>0</v>
      </c>
      <c r="Z1170" s="5">
        <v>0</v>
      </c>
      <c r="AA1170" s="5">
        <v>1</v>
      </c>
      <c r="AB1170" s="5">
        <v>0</v>
      </c>
    </row>
    <row r="1171" spans="1:206" x14ac:dyDescent="0.2">
      <c r="A1171" s="5">
        <v>50</v>
      </c>
      <c r="B1171" s="5">
        <v>0</v>
      </c>
      <c r="C1171" s="5">
        <v>0</v>
      </c>
      <c r="D1171" s="5">
        <v>1</v>
      </c>
      <c r="E1171" s="5">
        <v>214</v>
      </c>
      <c r="F1171" s="5">
        <f>ROUND(Source!AS1154,O1171)</f>
        <v>0</v>
      </c>
      <c r="G1171" s="5" t="s">
        <v>116</v>
      </c>
      <c r="H1171" s="5" t="s">
        <v>117</v>
      </c>
      <c r="I1171" s="5"/>
      <c r="J1171" s="5"/>
      <c r="K1171" s="5">
        <v>214</v>
      </c>
      <c r="L1171" s="5">
        <v>16</v>
      </c>
      <c r="M1171" s="5">
        <v>3</v>
      </c>
      <c r="N1171" s="5" t="s">
        <v>3</v>
      </c>
      <c r="O1171" s="5">
        <v>0</v>
      </c>
      <c r="P1171" s="5">
        <f>ROUND(Source!EK1154,O1171)</f>
        <v>0</v>
      </c>
      <c r="Q1171" s="5"/>
      <c r="R1171" s="5"/>
      <c r="S1171" s="5"/>
      <c r="T1171" s="5"/>
      <c r="U1171" s="5"/>
      <c r="V1171" s="5"/>
      <c r="W1171" s="5">
        <v>0</v>
      </c>
      <c r="X1171" s="5">
        <v>1</v>
      </c>
      <c r="Y1171" s="5">
        <v>0</v>
      </c>
      <c r="Z1171" s="5">
        <v>0</v>
      </c>
      <c r="AA1171" s="5">
        <v>1</v>
      </c>
      <c r="AB1171" s="5">
        <v>0</v>
      </c>
    </row>
    <row r="1172" spans="1:206" x14ac:dyDescent="0.2">
      <c r="A1172" s="5">
        <v>50</v>
      </c>
      <c r="B1172" s="5">
        <v>0</v>
      </c>
      <c r="C1172" s="5">
        <v>0</v>
      </c>
      <c r="D1172" s="5">
        <v>1</v>
      </c>
      <c r="E1172" s="5">
        <v>215</v>
      </c>
      <c r="F1172" s="5">
        <f>ROUND(Source!AT1154,O1172)</f>
        <v>0</v>
      </c>
      <c r="G1172" s="5" t="s">
        <v>118</v>
      </c>
      <c r="H1172" s="5" t="s">
        <v>119</v>
      </c>
      <c r="I1172" s="5"/>
      <c r="J1172" s="5"/>
      <c r="K1172" s="5">
        <v>215</v>
      </c>
      <c r="L1172" s="5">
        <v>17</v>
      </c>
      <c r="M1172" s="5">
        <v>3</v>
      </c>
      <c r="N1172" s="5" t="s">
        <v>3</v>
      </c>
      <c r="O1172" s="5">
        <v>0</v>
      </c>
      <c r="P1172" s="5">
        <f>ROUND(Source!EL1154,O1172)</f>
        <v>0</v>
      </c>
      <c r="Q1172" s="5"/>
      <c r="R1172" s="5"/>
      <c r="S1172" s="5"/>
      <c r="T1172" s="5"/>
      <c r="U1172" s="5"/>
      <c r="V1172" s="5"/>
      <c r="W1172" s="5">
        <v>0</v>
      </c>
      <c r="X1172" s="5">
        <v>1</v>
      </c>
      <c r="Y1172" s="5">
        <v>0</v>
      </c>
      <c r="Z1172" s="5">
        <v>0</v>
      </c>
      <c r="AA1172" s="5">
        <v>1</v>
      </c>
      <c r="AB1172" s="5">
        <v>0</v>
      </c>
    </row>
    <row r="1173" spans="1:206" x14ac:dyDescent="0.2">
      <c r="A1173" s="5">
        <v>50</v>
      </c>
      <c r="B1173" s="5">
        <v>0</v>
      </c>
      <c r="C1173" s="5">
        <v>0</v>
      </c>
      <c r="D1173" s="5">
        <v>1</v>
      </c>
      <c r="E1173" s="5">
        <v>217</v>
      </c>
      <c r="F1173" s="5">
        <f>ROUND(Source!AU1154,O1173)</f>
        <v>0</v>
      </c>
      <c r="G1173" s="5" t="s">
        <v>120</v>
      </c>
      <c r="H1173" s="5" t="s">
        <v>121</v>
      </c>
      <c r="I1173" s="5"/>
      <c r="J1173" s="5"/>
      <c r="K1173" s="5">
        <v>217</v>
      </c>
      <c r="L1173" s="5">
        <v>18</v>
      </c>
      <c r="M1173" s="5">
        <v>3</v>
      </c>
      <c r="N1173" s="5" t="s">
        <v>3</v>
      </c>
      <c r="O1173" s="5">
        <v>0</v>
      </c>
      <c r="P1173" s="5">
        <f>ROUND(Source!EM1154,O1173)</f>
        <v>0</v>
      </c>
      <c r="Q1173" s="5"/>
      <c r="R1173" s="5"/>
      <c r="S1173" s="5"/>
      <c r="T1173" s="5"/>
      <c r="U1173" s="5"/>
      <c r="V1173" s="5"/>
      <c r="W1173" s="5">
        <v>0</v>
      </c>
      <c r="X1173" s="5">
        <v>1</v>
      </c>
      <c r="Y1173" s="5">
        <v>0</v>
      </c>
      <c r="Z1173" s="5">
        <v>0</v>
      </c>
      <c r="AA1173" s="5">
        <v>1</v>
      </c>
      <c r="AB1173" s="5">
        <v>0</v>
      </c>
    </row>
    <row r="1174" spans="1:206" x14ac:dyDescent="0.2">
      <c r="A1174" s="5">
        <v>50</v>
      </c>
      <c r="B1174" s="5">
        <v>0</v>
      </c>
      <c r="C1174" s="5">
        <v>0</v>
      </c>
      <c r="D1174" s="5">
        <v>1</v>
      </c>
      <c r="E1174" s="5">
        <v>230</v>
      </c>
      <c r="F1174" s="5">
        <f>ROUND(Source!BA1154,O1174)</f>
        <v>0</v>
      </c>
      <c r="G1174" s="5" t="s">
        <v>122</v>
      </c>
      <c r="H1174" s="5" t="s">
        <v>123</v>
      </c>
      <c r="I1174" s="5"/>
      <c r="J1174" s="5"/>
      <c r="K1174" s="5">
        <v>230</v>
      </c>
      <c r="L1174" s="5">
        <v>19</v>
      </c>
      <c r="M1174" s="5">
        <v>3</v>
      </c>
      <c r="N1174" s="5" t="s">
        <v>3</v>
      </c>
      <c r="O1174" s="5">
        <v>0</v>
      </c>
      <c r="P1174" s="5">
        <f>ROUND(Source!ES1154,O1174)</f>
        <v>0</v>
      </c>
      <c r="Q1174" s="5"/>
      <c r="R1174" s="5"/>
      <c r="S1174" s="5"/>
      <c r="T1174" s="5"/>
      <c r="U1174" s="5"/>
      <c r="V1174" s="5"/>
      <c r="W1174" s="5">
        <v>0</v>
      </c>
      <c r="X1174" s="5">
        <v>1</v>
      </c>
      <c r="Y1174" s="5">
        <v>0</v>
      </c>
      <c r="Z1174" s="5">
        <v>0</v>
      </c>
      <c r="AA1174" s="5">
        <v>1</v>
      </c>
      <c r="AB1174" s="5">
        <v>0</v>
      </c>
    </row>
    <row r="1175" spans="1:206" x14ac:dyDescent="0.2">
      <c r="A1175" s="5">
        <v>50</v>
      </c>
      <c r="B1175" s="5">
        <v>0</v>
      </c>
      <c r="C1175" s="5">
        <v>0</v>
      </c>
      <c r="D1175" s="5">
        <v>1</v>
      </c>
      <c r="E1175" s="5">
        <v>206</v>
      </c>
      <c r="F1175" s="5">
        <f>ROUND(Source!T1154,O1175)</f>
        <v>0</v>
      </c>
      <c r="G1175" s="5" t="s">
        <v>124</v>
      </c>
      <c r="H1175" s="5" t="s">
        <v>125</v>
      </c>
      <c r="I1175" s="5"/>
      <c r="J1175" s="5"/>
      <c r="K1175" s="5">
        <v>206</v>
      </c>
      <c r="L1175" s="5">
        <v>20</v>
      </c>
      <c r="M1175" s="5">
        <v>3</v>
      </c>
      <c r="N1175" s="5" t="s">
        <v>3</v>
      </c>
      <c r="O1175" s="5">
        <v>0</v>
      </c>
      <c r="P1175" s="5">
        <f>ROUND(Source!DL1154,O1175)</f>
        <v>0</v>
      </c>
      <c r="Q1175" s="5"/>
      <c r="R1175" s="5"/>
      <c r="S1175" s="5"/>
      <c r="T1175" s="5"/>
      <c r="U1175" s="5"/>
      <c r="V1175" s="5"/>
      <c r="W1175" s="5">
        <v>0</v>
      </c>
      <c r="X1175" s="5">
        <v>1</v>
      </c>
      <c r="Y1175" s="5">
        <v>0</v>
      </c>
      <c r="Z1175" s="5">
        <v>0</v>
      </c>
      <c r="AA1175" s="5">
        <v>1</v>
      </c>
      <c r="AB1175" s="5">
        <v>0</v>
      </c>
    </row>
    <row r="1176" spans="1:206" x14ac:dyDescent="0.2">
      <c r="A1176" s="5">
        <v>50</v>
      </c>
      <c r="B1176" s="5">
        <v>0</v>
      </c>
      <c r="C1176" s="5">
        <v>0</v>
      </c>
      <c r="D1176" s="5">
        <v>1</v>
      </c>
      <c r="E1176" s="5">
        <v>207</v>
      </c>
      <c r="F1176" s="5">
        <f>Source!U1154</f>
        <v>0</v>
      </c>
      <c r="G1176" s="5" t="s">
        <v>126</v>
      </c>
      <c r="H1176" s="5" t="s">
        <v>127</v>
      </c>
      <c r="I1176" s="5"/>
      <c r="J1176" s="5"/>
      <c r="K1176" s="5">
        <v>207</v>
      </c>
      <c r="L1176" s="5">
        <v>21</v>
      </c>
      <c r="M1176" s="5">
        <v>3</v>
      </c>
      <c r="N1176" s="5" t="s">
        <v>3</v>
      </c>
      <c r="O1176" s="5">
        <v>-1</v>
      </c>
      <c r="P1176" s="5">
        <f>Source!DM1154</f>
        <v>0</v>
      </c>
      <c r="Q1176" s="5"/>
      <c r="R1176" s="5"/>
      <c r="S1176" s="5"/>
      <c r="T1176" s="5"/>
      <c r="U1176" s="5"/>
      <c r="V1176" s="5"/>
      <c r="W1176" s="5">
        <v>0</v>
      </c>
      <c r="X1176" s="5">
        <v>1</v>
      </c>
      <c r="Y1176" s="5">
        <v>0</v>
      </c>
      <c r="Z1176" s="5">
        <v>0</v>
      </c>
      <c r="AA1176" s="5">
        <v>1</v>
      </c>
      <c r="AB1176" s="5">
        <v>0</v>
      </c>
    </row>
    <row r="1177" spans="1:206" x14ac:dyDescent="0.2">
      <c r="A1177" s="5">
        <v>50</v>
      </c>
      <c r="B1177" s="5">
        <v>0</v>
      </c>
      <c r="C1177" s="5">
        <v>0</v>
      </c>
      <c r="D1177" s="5">
        <v>1</v>
      </c>
      <c r="E1177" s="5">
        <v>208</v>
      </c>
      <c r="F1177" s="5">
        <f>Source!V1154</f>
        <v>0</v>
      </c>
      <c r="G1177" s="5" t="s">
        <v>128</v>
      </c>
      <c r="H1177" s="5" t="s">
        <v>129</v>
      </c>
      <c r="I1177" s="5"/>
      <c r="J1177" s="5"/>
      <c r="K1177" s="5">
        <v>208</v>
      </c>
      <c r="L1177" s="5">
        <v>22</v>
      </c>
      <c r="M1177" s="5">
        <v>3</v>
      </c>
      <c r="N1177" s="5" t="s">
        <v>3</v>
      </c>
      <c r="O1177" s="5">
        <v>-1</v>
      </c>
      <c r="P1177" s="5">
        <f>Source!DN1154</f>
        <v>0</v>
      </c>
      <c r="Q1177" s="5"/>
      <c r="R1177" s="5"/>
      <c r="S1177" s="5"/>
      <c r="T1177" s="5"/>
      <c r="U1177" s="5"/>
      <c r="V1177" s="5"/>
      <c r="W1177" s="5">
        <v>0</v>
      </c>
      <c r="X1177" s="5">
        <v>1</v>
      </c>
      <c r="Y1177" s="5">
        <v>0</v>
      </c>
      <c r="Z1177" s="5">
        <v>0</v>
      </c>
      <c r="AA1177" s="5">
        <v>1</v>
      </c>
      <c r="AB1177" s="5">
        <v>0</v>
      </c>
    </row>
    <row r="1178" spans="1:206" x14ac:dyDescent="0.2">
      <c r="A1178" s="5">
        <v>50</v>
      </c>
      <c r="B1178" s="5">
        <v>0</v>
      </c>
      <c r="C1178" s="5">
        <v>0</v>
      </c>
      <c r="D1178" s="5">
        <v>1</v>
      </c>
      <c r="E1178" s="5">
        <v>209</v>
      </c>
      <c r="F1178" s="5">
        <f>ROUND(Source!W1154,O1178)</f>
        <v>0</v>
      </c>
      <c r="G1178" s="5" t="s">
        <v>130</v>
      </c>
      <c r="H1178" s="5" t="s">
        <v>131</v>
      </c>
      <c r="I1178" s="5"/>
      <c r="J1178" s="5"/>
      <c r="K1178" s="5">
        <v>209</v>
      </c>
      <c r="L1178" s="5">
        <v>23</v>
      </c>
      <c r="M1178" s="5">
        <v>3</v>
      </c>
      <c r="N1178" s="5" t="s">
        <v>3</v>
      </c>
      <c r="O1178" s="5">
        <v>0</v>
      </c>
      <c r="P1178" s="5">
        <f>ROUND(Source!DO1154,O1178)</f>
        <v>0</v>
      </c>
      <c r="Q1178" s="5"/>
      <c r="R1178" s="5"/>
      <c r="S1178" s="5"/>
      <c r="T1178" s="5"/>
      <c r="U1178" s="5"/>
      <c r="V1178" s="5"/>
      <c r="W1178" s="5">
        <v>0</v>
      </c>
      <c r="X1178" s="5">
        <v>1</v>
      </c>
      <c r="Y1178" s="5">
        <v>0</v>
      </c>
      <c r="Z1178" s="5">
        <v>0</v>
      </c>
      <c r="AA1178" s="5">
        <v>1</v>
      </c>
      <c r="AB1178" s="5">
        <v>0</v>
      </c>
    </row>
    <row r="1179" spans="1:206" x14ac:dyDescent="0.2">
      <c r="A1179" s="5">
        <v>50</v>
      </c>
      <c r="B1179" s="5">
        <v>0</v>
      </c>
      <c r="C1179" s="5">
        <v>0</v>
      </c>
      <c r="D1179" s="5">
        <v>1</v>
      </c>
      <c r="E1179" s="5">
        <v>233</v>
      </c>
      <c r="F1179" s="5">
        <f>ROUND(Source!BD1154,O1179)</f>
        <v>0</v>
      </c>
      <c r="G1179" s="5" t="s">
        <v>132</v>
      </c>
      <c r="H1179" s="5" t="s">
        <v>133</v>
      </c>
      <c r="I1179" s="5"/>
      <c r="J1179" s="5"/>
      <c r="K1179" s="5">
        <v>233</v>
      </c>
      <c r="L1179" s="5">
        <v>24</v>
      </c>
      <c r="M1179" s="5">
        <v>3</v>
      </c>
      <c r="N1179" s="5" t="s">
        <v>3</v>
      </c>
      <c r="O1179" s="5">
        <v>0</v>
      </c>
      <c r="P1179" s="5">
        <f>ROUND(Source!EV1154,O1179)</f>
        <v>0</v>
      </c>
      <c r="Q1179" s="5"/>
      <c r="R1179" s="5"/>
      <c r="S1179" s="5"/>
      <c r="T1179" s="5"/>
      <c r="U1179" s="5"/>
      <c r="V1179" s="5"/>
      <c r="W1179" s="5">
        <v>0</v>
      </c>
      <c r="X1179" s="5">
        <v>1</v>
      </c>
      <c r="Y1179" s="5">
        <v>0</v>
      </c>
      <c r="Z1179" s="5">
        <v>0</v>
      </c>
      <c r="AA1179" s="5">
        <v>1</v>
      </c>
      <c r="AB1179" s="5">
        <v>0</v>
      </c>
    </row>
    <row r="1180" spans="1:206" x14ac:dyDescent="0.2">
      <c r="A1180" s="5">
        <v>50</v>
      </c>
      <c r="B1180" s="5">
        <v>0</v>
      </c>
      <c r="C1180" s="5">
        <v>0</v>
      </c>
      <c r="D1180" s="5">
        <v>1</v>
      </c>
      <c r="E1180" s="5">
        <v>210</v>
      </c>
      <c r="F1180" s="5">
        <f>ROUND(Source!X1154,O1180)</f>
        <v>0</v>
      </c>
      <c r="G1180" s="5" t="s">
        <v>134</v>
      </c>
      <c r="H1180" s="5" t="s">
        <v>135</v>
      </c>
      <c r="I1180" s="5"/>
      <c r="J1180" s="5"/>
      <c r="K1180" s="5">
        <v>210</v>
      </c>
      <c r="L1180" s="5">
        <v>25</v>
      </c>
      <c r="M1180" s="5">
        <v>3</v>
      </c>
      <c r="N1180" s="5" t="s">
        <v>3</v>
      </c>
      <c r="O1180" s="5">
        <v>0</v>
      </c>
      <c r="P1180" s="5">
        <f>ROUND(Source!DP1154,O1180)</f>
        <v>0</v>
      </c>
      <c r="Q1180" s="5"/>
      <c r="R1180" s="5"/>
      <c r="S1180" s="5"/>
      <c r="T1180" s="5"/>
      <c r="U1180" s="5"/>
      <c r="V1180" s="5"/>
      <c r="W1180" s="5">
        <v>0</v>
      </c>
      <c r="X1180" s="5">
        <v>1</v>
      </c>
      <c r="Y1180" s="5">
        <v>0</v>
      </c>
      <c r="Z1180" s="5">
        <v>0</v>
      </c>
      <c r="AA1180" s="5">
        <v>1</v>
      </c>
      <c r="AB1180" s="5">
        <v>0</v>
      </c>
    </row>
    <row r="1181" spans="1:206" x14ac:dyDescent="0.2">
      <c r="A1181" s="5">
        <v>50</v>
      </c>
      <c r="B1181" s="5">
        <v>0</v>
      </c>
      <c r="C1181" s="5">
        <v>0</v>
      </c>
      <c r="D1181" s="5">
        <v>1</v>
      </c>
      <c r="E1181" s="5">
        <v>211</v>
      </c>
      <c r="F1181" s="5">
        <f>ROUND(Source!Y1154,O1181)</f>
        <v>0</v>
      </c>
      <c r="G1181" s="5" t="s">
        <v>136</v>
      </c>
      <c r="H1181" s="5" t="s">
        <v>137</v>
      </c>
      <c r="I1181" s="5"/>
      <c r="J1181" s="5"/>
      <c r="K1181" s="5">
        <v>211</v>
      </c>
      <c r="L1181" s="5">
        <v>26</v>
      </c>
      <c r="M1181" s="5">
        <v>3</v>
      </c>
      <c r="N1181" s="5" t="s">
        <v>3</v>
      </c>
      <c r="O1181" s="5">
        <v>0</v>
      </c>
      <c r="P1181" s="5">
        <f>ROUND(Source!DQ1154,O1181)</f>
        <v>0</v>
      </c>
      <c r="Q1181" s="5"/>
      <c r="R1181" s="5"/>
      <c r="S1181" s="5"/>
      <c r="T1181" s="5"/>
      <c r="U1181" s="5"/>
      <c r="V1181" s="5"/>
      <c r="W1181" s="5">
        <v>0</v>
      </c>
      <c r="X1181" s="5">
        <v>1</v>
      </c>
      <c r="Y1181" s="5">
        <v>0</v>
      </c>
      <c r="Z1181" s="5">
        <v>0</v>
      </c>
      <c r="AA1181" s="5">
        <v>1</v>
      </c>
      <c r="AB1181" s="5">
        <v>0</v>
      </c>
    </row>
    <row r="1182" spans="1:206" x14ac:dyDescent="0.2">
      <c r="A1182" s="5">
        <v>50</v>
      </c>
      <c r="B1182" s="5">
        <v>0</v>
      </c>
      <c r="C1182" s="5">
        <v>0</v>
      </c>
      <c r="D1182" s="5">
        <v>1</v>
      </c>
      <c r="E1182" s="5">
        <v>224</v>
      </c>
      <c r="F1182" s="5">
        <f>ROUND(Source!AR1154,O1182)</f>
        <v>0</v>
      </c>
      <c r="G1182" s="5" t="s">
        <v>138</v>
      </c>
      <c r="H1182" s="5" t="s">
        <v>139</v>
      </c>
      <c r="I1182" s="5"/>
      <c r="J1182" s="5"/>
      <c r="K1182" s="5">
        <v>224</v>
      </c>
      <c r="L1182" s="5">
        <v>27</v>
      </c>
      <c r="M1182" s="5">
        <v>3</v>
      </c>
      <c r="N1182" s="5" t="s">
        <v>3</v>
      </c>
      <c r="O1182" s="5">
        <v>0</v>
      </c>
      <c r="P1182" s="5">
        <f>ROUND(Source!EJ1154,O1182)</f>
        <v>0</v>
      </c>
      <c r="Q1182" s="5"/>
      <c r="R1182" s="5"/>
      <c r="S1182" s="5"/>
      <c r="T1182" s="5"/>
      <c r="U1182" s="5"/>
      <c r="V1182" s="5"/>
      <c r="W1182" s="5">
        <v>0</v>
      </c>
      <c r="X1182" s="5">
        <v>1</v>
      </c>
      <c r="Y1182" s="5">
        <v>0</v>
      </c>
      <c r="Z1182" s="5">
        <v>0</v>
      </c>
      <c r="AA1182" s="5">
        <v>1</v>
      </c>
      <c r="AB1182" s="5">
        <v>0</v>
      </c>
    </row>
    <row r="1184" spans="1:206" x14ac:dyDescent="0.2">
      <c r="A1184" s="3">
        <v>51</v>
      </c>
      <c r="B1184" s="3">
        <f>B924</f>
        <v>1</v>
      </c>
      <c r="C1184" s="3">
        <f>A924</f>
        <v>4</v>
      </c>
      <c r="D1184" s="3">
        <f>ROW(A924)</f>
        <v>924</v>
      </c>
      <c r="E1184" s="3"/>
      <c r="F1184" s="3" t="str">
        <f>IF(F924&lt;&gt;"",F924,"")</f>
        <v>Новый раздел</v>
      </c>
      <c r="G1184" s="3" t="str">
        <f>IF(G924&lt;&gt;"",G924,"")</f>
        <v>Типовые (2-20) этажи (МОП)</v>
      </c>
      <c r="H1184" s="3">
        <v>0</v>
      </c>
      <c r="I1184" s="3"/>
      <c r="J1184" s="3"/>
      <c r="K1184" s="3"/>
      <c r="L1184" s="3"/>
      <c r="M1184" s="3"/>
      <c r="N1184" s="3"/>
      <c r="O1184" s="3">
        <f t="shared" ref="O1184:T1184" si="963">ROUND(O957+O1028+O1099+O1154+AB1184,0)</f>
        <v>85074</v>
      </c>
      <c r="P1184" s="3">
        <f t="shared" si="963"/>
        <v>72885</v>
      </c>
      <c r="Q1184" s="3">
        <f t="shared" si="963"/>
        <v>1867</v>
      </c>
      <c r="R1184" s="3">
        <f t="shared" si="963"/>
        <v>402</v>
      </c>
      <c r="S1184" s="3">
        <f t="shared" si="963"/>
        <v>10322</v>
      </c>
      <c r="T1184" s="3">
        <f t="shared" si="963"/>
        <v>0</v>
      </c>
      <c r="U1184" s="3">
        <f>U957+U1028+U1099+U1154+AH1184</f>
        <v>1183.0621000000001</v>
      </c>
      <c r="V1184" s="3">
        <f>V957+V1028+V1099+V1154+AI1184</f>
        <v>31.889116000000001</v>
      </c>
      <c r="W1184" s="3">
        <f>ROUND(W957+W1028+W1099+W1154+AJ1184,0)</f>
        <v>10</v>
      </c>
      <c r="X1184" s="3">
        <f>ROUND(X957+X1028+X1099+X1154+AK1184,0)</f>
        <v>13303</v>
      </c>
      <c r="Y1184" s="3">
        <f>ROUND(Y957+Y1028+Y1099+Y1154+AL1184,0)</f>
        <v>8131</v>
      </c>
      <c r="Z1184" s="3"/>
      <c r="AA1184" s="3"/>
      <c r="AB1184" s="3"/>
      <c r="AC1184" s="3"/>
      <c r="AD1184" s="3"/>
      <c r="AE1184" s="3"/>
      <c r="AF1184" s="3"/>
      <c r="AG1184" s="3"/>
      <c r="AH1184" s="3"/>
      <c r="AI1184" s="3"/>
      <c r="AJ1184" s="3"/>
      <c r="AK1184" s="3"/>
      <c r="AL1184" s="3"/>
      <c r="AM1184" s="3"/>
      <c r="AN1184" s="3"/>
      <c r="AO1184" s="3">
        <f t="shared" ref="AO1184:BD1184" si="964">ROUND(AO957+AO1028+AO1099+AO1154+BX1184,0)</f>
        <v>0</v>
      </c>
      <c r="AP1184" s="3">
        <f t="shared" si="964"/>
        <v>0</v>
      </c>
      <c r="AQ1184" s="3">
        <f t="shared" si="964"/>
        <v>0</v>
      </c>
      <c r="AR1184" s="3">
        <f t="shared" si="964"/>
        <v>106508</v>
      </c>
      <c r="AS1184" s="3">
        <f t="shared" si="964"/>
        <v>106508</v>
      </c>
      <c r="AT1184" s="3">
        <f t="shared" si="964"/>
        <v>0</v>
      </c>
      <c r="AU1184" s="3">
        <f t="shared" si="964"/>
        <v>0</v>
      </c>
      <c r="AV1184" s="3">
        <f t="shared" si="964"/>
        <v>72885</v>
      </c>
      <c r="AW1184" s="3">
        <f t="shared" si="964"/>
        <v>72885</v>
      </c>
      <c r="AX1184" s="3">
        <f t="shared" si="964"/>
        <v>0</v>
      </c>
      <c r="AY1184" s="3">
        <f t="shared" si="964"/>
        <v>72885</v>
      </c>
      <c r="AZ1184" s="3">
        <f t="shared" si="964"/>
        <v>0</v>
      </c>
      <c r="BA1184" s="3">
        <f t="shared" si="964"/>
        <v>0</v>
      </c>
      <c r="BB1184" s="3">
        <f t="shared" si="964"/>
        <v>0</v>
      </c>
      <c r="BC1184" s="3">
        <f t="shared" si="964"/>
        <v>0</v>
      </c>
      <c r="BD1184" s="3">
        <f t="shared" si="964"/>
        <v>0</v>
      </c>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4">
        <f t="shared" ref="DG1184:DL1184" si="965">ROUND(DG957+DG1028+DG1099+DG1154+DT1184,0)</f>
        <v>601384</v>
      </c>
      <c r="DH1184" s="4">
        <f t="shared" si="965"/>
        <v>324771</v>
      </c>
      <c r="DI1184" s="4">
        <f t="shared" si="965"/>
        <v>14768</v>
      </c>
      <c r="DJ1184" s="4">
        <f t="shared" si="965"/>
        <v>7980</v>
      </c>
      <c r="DK1184" s="4">
        <f t="shared" si="965"/>
        <v>261845</v>
      </c>
      <c r="DL1184" s="4">
        <f t="shared" si="965"/>
        <v>0</v>
      </c>
      <c r="DM1184" s="4" t="e">
        <f>DM957+DM1028+DM1099+DM1154+DZ1184</f>
        <v>#REF!</v>
      </c>
      <c r="DN1184" s="4">
        <f>DN957+DN1028+DN1099+DN1154+EA1184</f>
        <v>31.889116000000001</v>
      </c>
      <c r="DO1184" s="4">
        <f>ROUND(DO957+DO1028+DO1099+DO1154+EB1184,0)</f>
        <v>10</v>
      </c>
      <c r="DP1184" s="4" t="e">
        <f>ROUND(DP957+DP1028+DP1099+DP1154+EC1184,0)</f>
        <v>#REF!</v>
      </c>
      <c r="DQ1184" s="4" t="e">
        <f>ROUND(DQ957+DQ1028+DQ1099+DQ1154+ED1184,0)</f>
        <v>#REF!</v>
      </c>
      <c r="DR1184" s="4"/>
      <c r="DS1184" s="4"/>
      <c r="DT1184" s="4"/>
      <c r="DU1184" s="4"/>
      <c r="DV1184" s="4"/>
      <c r="DW1184" s="4"/>
      <c r="DX1184" s="4"/>
      <c r="DY1184" s="4"/>
      <c r="DZ1184" s="4"/>
      <c r="EA1184" s="4"/>
      <c r="EB1184" s="4"/>
      <c r="EC1184" s="4"/>
      <c r="ED1184" s="4"/>
      <c r="EE1184" s="4"/>
      <c r="EF1184" s="4"/>
      <c r="EG1184" s="4">
        <f t="shared" ref="EG1184:EV1184" si="966">ROUND(EG957+EG1028+EG1099+EG1154+FP1184,0)</f>
        <v>0</v>
      </c>
      <c r="EH1184" s="4">
        <f t="shared" si="966"/>
        <v>0</v>
      </c>
      <c r="EI1184" s="4">
        <f t="shared" si="966"/>
        <v>0</v>
      </c>
      <c r="EJ1184" s="4" t="e">
        <f t="shared" si="966"/>
        <v>#REF!</v>
      </c>
      <c r="EK1184" s="4" t="e">
        <f t="shared" si="966"/>
        <v>#REF!</v>
      </c>
      <c r="EL1184" s="4">
        <f t="shared" si="966"/>
        <v>0</v>
      </c>
      <c r="EM1184" s="4">
        <f t="shared" si="966"/>
        <v>0</v>
      </c>
      <c r="EN1184" s="4">
        <f t="shared" si="966"/>
        <v>324771</v>
      </c>
      <c r="EO1184" s="4">
        <f t="shared" si="966"/>
        <v>324771</v>
      </c>
      <c r="EP1184" s="4">
        <f t="shared" si="966"/>
        <v>0</v>
      </c>
      <c r="EQ1184" s="4">
        <f t="shared" si="966"/>
        <v>324771</v>
      </c>
      <c r="ER1184" s="4">
        <f t="shared" si="966"/>
        <v>0</v>
      </c>
      <c r="ES1184" s="4">
        <f t="shared" si="966"/>
        <v>0</v>
      </c>
      <c r="ET1184" s="4">
        <f t="shared" si="966"/>
        <v>0</v>
      </c>
      <c r="EU1184" s="4">
        <f t="shared" si="966"/>
        <v>0</v>
      </c>
      <c r="EV1184" s="4">
        <f t="shared" si="966"/>
        <v>0</v>
      </c>
      <c r="EW1184" s="4"/>
      <c r="EX1184" s="4"/>
      <c r="EY1184" s="4"/>
      <c r="EZ1184" s="4"/>
      <c r="FA1184" s="4"/>
      <c r="FB1184" s="4"/>
      <c r="FC1184" s="4"/>
      <c r="FD1184" s="4"/>
      <c r="FE1184" s="4"/>
      <c r="FF1184" s="4"/>
      <c r="FG1184" s="4"/>
      <c r="FH1184" s="4"/>
      <c r="FI1184" s="4"/>
      <c r="FJ1184" s="4"/>
      <c r="FK1184" s="4"/>
      <c r="FL1184" s="4"/>
      <c r="FM1184" s="4"/>
      <c r="FN1184" s="4"/>
      <c r="FO1184" s="4"/>
      <c r="FP1184" s="4"/>
      <c r="FQ1184" s="4"/>
      <c r="FR1184" s="4"/>
      <c r="FS1184" s="4"/>
      <c r="FT1184" s="4"/>
      <c r="FU1184" s="4"/>
      <c r="FV1184" s="4"/>
      <c r="FW1184" s="4"/>
      <c r="FX1184" s="4"/>
      <c r="FY1184" s="4"/>
      <c r="FZ1184" s="4"/>
      <c r="GA1184" s="4"/>
      <c r="GB1184" s="4"/>
      <c r="GC1184" s="4"/>
      <c r="GD1184" s="4"/>
      <c r="GE1184" s="4"/>
      <c r="GF1184" s="4"/>
      <c r="GG1184" s="4"/>
      <c r="GH1184" s="4"/>
      <c r="GI1184" s="4"/>
      <c r="GJ1184" s="4"/>
      <c r="GK1184" s="4"/>
      <c r="GL1184" s="4"/>
      <c r="GM1184" s="4"/>
      <c r="GN1184" s="4"/>
      <c r="GO1184" s="4"/>
      <c r="GP1184" s="4"/>
      <c r="GQ1184" s="4"/>
      <c r="GR1184" s="4"/>
      <c r="GS1184" s="4"/>
      <c r="GT1184" s="4"/>
      <c r="GU1184" s="4"/>
      <c r="GV1184" s="4"/>
      <c r="GW1184" s="4"/>
      <c r="GX1184" s="4">
        <v>0</v>
      </c>
    </row>
    <row r="1186" spans="1:28" x14ac:dyDescent="0.2">
      <c r="A1186" s="5">
        <v>50</v>
      </c>
      <c r="B1186" s="5">
        <v>0</v>
      </c>
      <c r="C1186" s="5">
        <v>0</v>
      </c>
      <c r="D1186" s="5">
        <v>1</v>
      </c>
      <c r="E1186" s="5">
        <v>201</v>
      </c>
      <c r="F1186" s="5">
        <f>ROUND(Source!O1184,O1186)</f>
        <v>85074</v>
      </c>
      <c r="G1186" s="5" t="s">
        <v>86</v>
      </c>
      <c r="H1186" s="5" t="s">
        <v>87</v>
      </c>
      <c r="I1186" s="5"/>
      <c r="J1186" s="5"/>
      <c r="K1186" s="5">
        <v>201</v>
      </c>
      <c r="L1186" s="5">
        <v>1</v>
      </c>
      <c r="M1186" s="5">
        <v>3</v>
      </c>
      <c r="N1186" s="5" t="s">
        <v>3</v>
      </c>
      <c r="O1186" s="5">
        <v>0</v>
      </c>
      <c r="P1186" s="5">
        <f>ROUND(Source!DG1184,O1186)</f>
        <v>601384</v>
      </c>
      <c r="Q1186" s="5"/>
      <c r="R1186" s="5"/>
      <c r="S1186" s="5"/>
      <c r="T1186" s="5"/>
      <c r="U1186" s="5"/>
      <c r="V1186" s="5"/>
      <c r="W1186" s="5">
        <v>85074</v>
      </c>
      <c r="X1186" s="5">
        <v>1</v>
      </c>
      <c r="Y1186" s="5">
        <v>85074</v>
      </c>
      <c r="Z1186" s="5">
        <v>601384</v>
      </c>
      <c r="AA1186" s="5">
        <v>1</v>
      </c>
      <c r="AB1186" s="5">
        <v>601384</v>
      </c>
    </row>
    <row r="1187" spans="1:28" x14ac:dyDescent="0.2">
      <c r="A1187" s="5">
        <v>50</v>
      </c>
      <c r="B1187" s="5">
        <v>0</v>
      </c>
      <c r="C1187" s="5">
        <v>0</v>
      </c>
      <c r="D1187" s="5">
        <v>1</v>
      </c>
      <c r="E1187" s="5">
        <v>202</v>
      </c>
      <c r="F1187" s="5">
        <f>ROUND(Source!P1184,O1187)</f>
        <v>72885</v>
      </c>
      <c r="G1187" s="5" t="s">
        <v>88</v>
      </c>
      <c r="H1187" s="5" t="s">
        <v>89</v>
      </c>
      <c r="I1187" s="5"/>
      <c r="J1187" s="5"/>
      <c r="K1187" s="5">
        <v>202</v>
      </c>
      <c r="L1187" s="5">
        <v>2</v>
      </c>
      <c r="M1187" s="5">
        <v>3</v>
      </c>
      <c r="N1187" s="5" t="s">
        <v>3</v>
      </c>
      <c r="O1187" s="5">
        <v>0</v>
      </c>
      <c r="P1187" s="5">
        <f>ROUND(Source!DH1184,O1187)</f>
        <v>324771</v>
      </c>
      <c r="Q1187" s="5"/>
      <c r="R1187" s="5"/>
      <c r="S1187" s="5"/>
      <c r="T1187" s="5"/>
      <c r="U1187" s="5"/>
      <c r="V1187" s="5"/>
      <c r="W1187" s="5">
        <v>72885</v>
      </c>
      <c r="X1187" s="5">
        <v>1</v>
      </c>
      <c r="Y1187" s="5">
        <v>72885</v>
      </c>
      <c r="Z1187" s="5">
        <v>324771</v>
      </c>
      <c r="AA1187" s="5">
        <v>1</v>
      </c>
      <c r="AB1187" s="5">
        <v>324771</v>
      </c>
    </row>
    <row r="1188" spans="1:28" x14ac:dyDescent="0.2">
      <c r="A1188" s="5">
        <v>50</v>
      </c>
      <c r="B1188" s="5">
        <v>0</v>
      </c>
      <c r="C1188" s="5">
        <v>0</v>
      </c>
      <c r="D1188" s="5">
        <v>1</v>
      </c>
      <c r="E1188" s="5">
        <v>222</v>
      </c>
      <c r="F1188" s="5">
        <f>ROUND(Source!AO1184,O1188)</f>
        <v>0</v>
      </c>
      <c r="G1188" s="5" t="s">
        <v>90</v>
      </c>
      <c r="H1188" s="5" t="s">
        <v>91</v>
      </c>
      <c r="I1188" s="5"/>
      <c r="J1188" s="5"/>
      <c r="K1188" s="5">
        <v>222</v>
      </c>
      <c r="L1188" s="5">
        <v>3</v>
      </c>
      <c r="M1188" s="5">
        <v>3</v>
      </c>
      <c r="N1188" s="5" t="s">
        <v>3</v>
      </c>
      <c r="O1188" s="5">
        <v>0</v>
      </c>
      <c r="P1188" s="5">
        <f>ROUND(Source!EG1184,O1188)</f>
        <v>0</v>
      </c>
      <c r="Q1188" s="5"/>
      <c r="R1188" s="5"/>
      <c r="S1188" s="5"/>
      <c r="T1188" s="5"/>
      <c r="U1188" s="5"/>
      <c r="V1188" s="5"/>
      <c r="W1188" s="5">
        <v>0</v>
      </c>
      <c r="X1188" s="5">
        <v>1</v>
      </c>
      <c r="Y1188" s="5">
        <v>0</v>
      </c>
      <c r="Z1188" s="5">
        <v>0</v>
      </c>
      <c r="AA1188" s="5">
        <v>1</v>
      </c>
      <c r="AB1188" s="5">
        <v>0</v>
      </c>
    </row>
    <row r="1189" spans="1:28" x14ac:dyDescent="0.2">
      <c r="A1189" s="5">
        <v>50</v>
      </c>
      <c r="B1189" s="5">
        <v>0</v>
      </c>
      <c r="C1189" s="5">
        <v>0</v>
      </c>
      <c r="D1189" s="5">
        <v>1</v>
      </c>
      <c r="E1189" s="5">
        <v>225</v>
      </c>
      <c r="F1189" s="5">
        <f>ROUND(Source!AV1184,O1189)</f>
        <v>72885</v>
      </c>
      <c r="G1189" s="5" t="s">
        <v>92</v>
      </c>
      <c r="H1189" s="5" t="s">
        <v>93</v>
      </c>
      <c r="I1189" s="5"/>
      <c r="J1189" s="5"/>
      <c r="K1189" s="5">
        <v>225</v>
      </c>
      <c r="L1189" s="5">
        <v>4</v>
      </c>
      <c r="M1189" s="5">
        <v>3</v>
      </c>
      <c r="N1189" s="5" t="s">
        <v>3</v>
      </c>
      <c r="O1189" s="5">
        <v>0</v>
      </c>
      <c r="P1189" s="5">
        <f>ROUND(Source!EN1184,O1189)</f>
        <v>324771</v>
      </c>
      <c r="Q1189" s="5"/>
      <c r="R1189" s="5"/>
      <c r="S1189" s="5"/>
      <c r="T1189" s="5"/>
      <c r="U1189" s="5"/>
      <c r="V1189" s="5"/>
      <c r="W1189" s="5">
        <v>72885</v>
      </c>
      <c r="X1189" s="5">
        <v>1</v>
      </c>
      <c r="Y1189" s="5">
        <v>72885</v>
      </c>
      <c r="Z1189" s="5">
        <v>324771</v>
      </c>
      <c r="AA1189" s="5">
        <v>1</v>
      </c>
      <c r="AB1189" s="5">
        <v>324771</v>
      </c>
    </row>
    <row r="1190" spans="1:28" x14ac:dyDescent="0.2">
      <c r="A1190" s="5">
        <v>50</v>
      </c>
      <c r="B1190" s="5">
        <v>0</v>
      </c>
      <c r="C1190" s="5">
        <v>0</v>
      </c>
      <c r="D1190" s="5">
        <v>1</v>
      </c>
      <c r="E1190" s="5">
        <v>226</v>
      </c>
      <c r="F1190" s="5">
        <f>ROUND(Source!AW1184,O1190)</f>
        <v>72885</v>
      </c>
      <c r="G1190" s="5" t="s">
        <v>94</v>
      </c>
      <c r="H1190" s="5" t="s">
        <v>95</v>
      </c>
      <c r="I1190" s="5"/>
      <c r="J1190" s="5"/>
      <c r="K1190" s="5">
        <v>226</v>
      </c>
      <c r="L1190" s="5">
        <v>5</v>
      </c>
      <c r="M1190" s="5">
        <v>3</v>
      </c>
      <c r="N1190" s="5" t="s">
        <v>3</v>
      </c>
      <c r="O1190" s="5">
        <v>0</v>
      </c>
      <c r="P1190" s="5">
        <f>ROUND(Source!EO1184,O1190)</f>
        <v>324771</v>
      </c>
      <c r="Q1190" s="5"/>
      <c r="R1190" s="5"/>
      <c r="S1190" s="5"/>
      <c r="T1190" s="5"/>
      <c r="U1190" s="5"/>
      <c r="V1190" s="5"/>
      <c r="W1190" s="5">
        <v>72885</v>
      </c>
      <c r="X1190" s="5">
        <v>1</v>
      </c>
      <c r="Y1190" s="5">
        <v>72885</v>
      </c>
      <c r="Z1190" s="5">
        <v>324771</v>
      </c>
      <c r="AA1190" s="5">
        <v>1</v>
      </c>
      <c r="AB1190" s="5">
        <v>324771</v>
      </c>
    </row>
    <row r="1191" spans="1:28" x14ac:dyDescent="0.2">
      <c r="A1191" s="5">
        <v>50</v>
      </c>
      <c r="B1191" s="5">
        <v>0</v>
      </c>
      <c r="C1191" s="5">
        <v>0</v>
      </c>
      <c r="D1191" s="5">
        <v>1</v>
      </c>
      <c r="E1191" s="5">
        <v>227</v>
      </c>
      <c r="F1191" s="5">
        <f>ROUND(Source!AX1184,O1191)</f>
        <v>0</v>
      </c>
      <c r="G1191" s="5" t="s">
        <v>96</v>
      </c>
      <c r="H1191" s="5" t="s">
        <v>97</v>
      </c>
      <c r="I1191" s="5"/>
      <c r="J1191" s="5"/>
      <c r="K1191" s="5">
        <v>227</v>
      </c>
      <c r="L1191" s="5">
        <v>6</v>
      </c>
      <c r="M1191" s="5">
        <v>3</v>
      </c>
      <c r="N1191" s="5" t="s">
        <v>3</v>
      </c>
      <c r="O1191" s="5">
        <v>0</v>
      </c>
      <c r="P1191" s="5">
        <f>ROUND(Source!EP1184,O1191)</f>
        <v>0</v>
      </c>
      <c r="Q1191" s="5"/>
      <c r="R1191" s="5"/>
      <c r="S1191" s="5"/>
      <c r="T1191" s="5"/>
      <c r="U1191" s="5"/>
      <c r="V1191" s="5"/>
      <c r="W1191" s="5">
        <v>0</v>
      </c>
      <c r="X1191" s="5">
        <v>1</v>
      </c>
      <c r="Y1191" s="5">
        <v>0</v>
      </c>
      <c r="Z1191" s="5">
        <v>0</v>
      </c>
      <c r="AA1191" s="5">
        <v>1</v>
      </c>
      <c r="AB1191" s="5">
        <v>0</v>
      </c>
    </row>
    <row r="1192" spans="1:28" x14ac:dyDescent="0.2">
      <c r="A1192" s="5">
        <v>50</v>
      </c>
      <c r="B1192" s="5">
        <v>0</v>
      </c>
      <c r="C1192" s="5">
        <v>0</v>
      </c>
      <c r="D1192" s="5">
        <v>1</v>
      </c>
      <c r="E1192" s="5">
        <v>228</v>
      </c>
      <c r="F1192" s="5">
        <f>ROUND(Source!AY1184,O1192)</f>
        <v>72885</v>
      </c>
      <c r="G1192" s="5" t="s">
        <v>98</v>
      </c>
      <c r="H1192" s="5" t="s">
        <v>99</v>
      </c>
      <c r="I1192" s="5"/>
      <c r="J1192" s="5"/>
      <c r="K1192" s="5">
        <v>228</v>
      </c>
      <c r="L1192" s="5">
        <v>7</v>
      </c>
      <c r="M1192" s="5">
        <v>3</v>
      </c>
      <c r="N1192" s="5" t="s">
        <v>3</v>
      </c>
      <c r="O1192" s="5">
        <v>0</v>
      </c>
      <c r="P1192" s="5">
        <f>ROUND(Source!EQ1184,O1192)</f>
        <v>324771</v>
      </c>
      <c r="Q1192" s="5"/>
      <c r="R1192" s="5"/>
      <c r="S1192" s="5"/>
      <c r="T1192" s="5"/>
      <c r="U1192" s="5"/>
      <c r="V1192" s="5"/>
      <c r="W1192" s="5">
        <v>72885</v>
      </c>
      <c r="X1192" s="5">
        <v>1</v>
      </c>
      <c r="Y1192" s="5">
        <v>72885</v>
      </c>
      <c r="Z1192" s="5">
        <v>324771</v>
      </c>
      <c r="AA1192" s="5">
        <v>1</v>
      </c>
      <c r="AB1192" s="5">
        <v>324771</v>
      </c>
    </row>
    <row r="1193" spans="1:28" x14ac:dyDescent="0.2">
      <c r="A1193" s="5">
        <v>50</v>
      </c>
      <c r="B1193" s="5">
        <v>0</v>
      </c>
      <c r="C1193" s="5">
        <v>0</v>
      </c>
      <c r="D1193" s="5">
        <v>1</v>
      </c>
      <c r="E1193" s="5">
        <v>216</v>
      </c>
      <c r="F1193" s="5">
        <f>ROUND(Source!AP1184,O1193)</f>
        <v>0</v>
      </c>
      <c r="G1193" s="5" t="s">
        <v>100</v>
      </c>
      <c r="H1193" s="5" t="s">
        <v>101</v>
      </c>
      <c r="I1193" s="5"/>
      <c r="J1193" s="5"/>
      <c r="K1193" s="5">
        <v>216</v>
      </c>
      <c r="L1193" s="5">
        <v>8</v>
      </c>
      <c r="M1193" s="5">
        <v>3</v>
      </c>
      <c r="N1193" s="5" t="s">
        <v>3</v>
      </c>
      <c r="O1193" s="5">
        <v>0</v>
      </c>
      <c r="P1193" s="5">
        <f>ROUND(Source!EH1184,O1193)</f>
        <v>0</v>
      </c>
      <c r="Q1193" s="5"/>
      <c r="R1193" s="5"/>
      <c r="S1193" s="5"/>
      <c r="T1193" s="5"/>
      <c r="U1193" s="5"/>
      <c r="V1193" s="5"/>
      <c r="W1193" s="5">
        <v>0</v>
      </c>
      <c r="X1193" s="5">
        <v>1</v>
      </c>
      <c r="Y1193" s="5">
        <v>0</v>
      </c>
      <c r="Z1193" s="5">
        <v>0</v>
      </c>
      <c r="AA1193" s="5">
        <v>1</v>
      </c>
      <c r="AB1193" s="5">
        <v>0</v>
      </c>
    </row>
    <row r="1194" spans="1:28" x14ac:dyDescent="0.2">
      <c r="A1194" s="5">
        <v>50</v>
      </c>
      <c r="B1194" s="5">
        <v>0</v>
      </c>
      <c r="C1194" s="5">
        <v>0</v>
      </c>
      <c r="D1194" s="5">
        <v>1</v>
      </c>
      <c r="E1194" s="5">
        <v>223</v>
      </c>
      <c r="F1194" s="5">
        <f>ROUND(Source!AQ1184,O1194)</f>
        <v>0</v>
      </c>
      <c r="G1194" s="5" t="s">
        <v>102</v>
      </c>
      <c r="H1194" s="5" t="s">
        <v>103</v>
      </c>
      <c r="I1194" s="5"/>
      <c r="J1194" s="5"/>
      <c r="K1194" s="5">
        <v>223</v>
      </c>
      <c r="L1194" s="5">
        <v>9</v>
      </c>
      <c r="M1194" s="5">
        <v>3</v>
      </c>
      <c r="N1194" s="5" t="s">
        <v>3</v>
      </c>
      <c r="O1194" s="5">
        <v>0</v>
      </c>
      <c r="P1194" s="5">
        <f>ROUND(Source!EI1184,O1194)</f>
        <v>0</v>
      </c>
      <c r="Q1194" s="5"/>
      <c r="R1194" s="5"/>
      <c r="S1194" s="5"/>
      <c r="T1194" s="5"/>
      <c r="U1194" s="5"/>
      <c r="V1194" s="5"/>
      <c r="W1194" s="5">
        <v>0</v>
      </c>
      <c r="X1194" s="5">
        <v>1</v>
      </c>
      <c r="Y1194" s="5">
        <v>0</v>
      </c>
      <c r="Z1194" s="5">
        <v>0</v>
      </c>
      <c r="AA1194" s="5">
        <v>1</v>
      </c>
      <c r="AB1194" s="5">
        <v>0</v>
      </c>
    </row>
    <row r="1195" spans="1:28" x14ac:dyDescent="0.2">
      <c r="A1195" s="5">
        <v>50</v>
      </c>
      <c r="B1195" s="5">
        <v>0</v>
      </c>
      <c r="C1195" s="5">
        <v>0</v>
      </c>
      <c r="D1195" s="5">
        <v>1</v>
      </c>
      <c r="E1195" s="5">
        <v>229</v>
      </c>
      <c r="F1195" s="5">
        <f>ROUND(Source!AZ1184,O1195)</f>
        <v>0</v>
      </c>
      <c r="G1195" s="5" t="s">
        <v>104</v>
      </c>
      <c r="H1195" s="5" t="s">
        <v>105</v>
      </c>
      <c r="I1195" s="5"/>
      <c r="J1195" s="5"/>
      <c r="K1195" s="5">
        <v>229</v>
      </c>
      <c r="L1195" s="5">
        <v>10</v>
      </c>
      <c r="M1195" s="5">
        <v>3</v>
      </c>
      <c r="N1195" s="5" t="s">
        <v>3</v>
      </c>
      <c r="O1195" s="5">
        <v>0</v>
      </c>
      <c r="P1195" s="5">
        <f>ROUND(Source!ER1184,O1195)</f>
        <v>0</v>
      </c>
      <c r="Q1195" s="5"/>
      <c r="R1195" s="5"/>
      <c r="S1195" s="5"/>
      <c r="T1195" s="5"/>
      <c r="U1195" s="5"/>
      <c r="V1195" s="5"/>
      <c r="W1195" s="5">
        <v>0</v>
      </c>
      <c r="X1195" s="5">
        <v>1</v>
      </c>
      <c r="Y1195" s="5">
        <v>0</v>
      </c>
      <c r="Z1195" s="5">
        <v>0</v>
      </c>
      <c r="AA1195" s="5">
        <v>1</v>
      </c>
      <c r="AB1195" s="5">
        <v>0</v>
      </c>
    </row>
    <row r="1196" spans="1:28" x14ac:dyDescent="0.2">
      <c r="A1196" s="5">
        <v>50</v>
      </c>
      <c r="B1196" s="5">
        <v>0</v>
      </c>
      <c r="C1196" s="5">
        <v>0</v>
      </c>
      <c r="D1196" s="5">
        <v>1</v>
      </c>
      <c r="E1196" s="5">
        <v>203</v>
      </c>
      <c r="F1196" s="5">
        <f>ROUND(Source!Q1184,O1196)</f>
        <v>1867</v>
      </c>
      <c r="G1196" s="5" t="s">
        <v>106</v>
      </c>
      <c r="H1196" s="5" t="s">
        <v>107</v>
      </c>
      <c r="I1196" s="5"/>
      <c r="J1196" s="5"/>
      <c r="K1196" s="5">
        <v>203</v>
      </c>
      <c r="L1196" s="5">
        <v>11</v>
      </c>
      <c r="M1196" s="5">
        <v>3</v>
      </c>
      <c r="N1196" s="5" t="s">
        <v>3</v>
      </c>
      <c r="O1196" s="5">
        <v>0</v>
      </c>
      <c r="P1196" s="5">
        <f>ROUND(Source!DI1184,O1196)</f>
        <v>14768</v>
      </c>
      <c r="Q1196" s="5"/>
      <c r="R1196" s="5"/>
      <c r="S1196" s="5"/>
      <c r="T1196" s="5"/>
      <c r="U1196" s="5"/>
      <c r="V1196" s="5"/>
      <c r="W1196" s="5">
        <v>1867</v>
      </c>
      <c r="X1196" s="5">
        <v>1</v>
      </c>
      <c r="Y1196" s="5">
        <v>1867</v>
      </c>
      <c r="Z1196" s="5">
        <v>14768</v>
      </c>
      <c r="AA1196" s="5">
        <v>1</v>
      </c>
      <c r="AB1196" s="5">
        <v>14768</v>
      </c>
    </row>
    <row r="1197" spans="1:28" x14ac:dyDescent="0.2">
      <c r="A1197" s="5">
        <v>50</v>
      </c>
      <c r="B1197" s="5">
        <v>0</v>
      </c>
      <c r="C1197" s="5">
        <v>0</v>
      </c>
      <c r="D1197" s="5">
        <v>1</v>
      </c>
      <c r="E1197" s="5">
        <v>231</v>
      </c>
      <c r="F1197" s="5">
        <f>ROUND(Source!BB1184,O1197)</f>
        <v>0</v>
      </c>
      <c r="G1197" s="5" t="s">
        <v>108</v>
      </c>
      <c r="H1197" s="5" t="s">
        <v>109</v>
      </c>
      <c r="I1197" s="5"/>
      <c r="J1197" s="5"/>
      <c r="K1197" s="5">
        <v>231</v>
      </c>
      <c r="L1197" s="5">
        <v>12</v>
      </c>
      <c r="M1197" s="5">
        <v>3</v>
      </c>
      <c r="N1197" s="5" t="s">
        <v>3</v>
      </c>
      <c r="O1197" s="5">
        <v>0</v>
      </c>
      <c r="P1197" s="5">
        <f>ROUND(Source!ET1184,O1197)</f>
        <v>0</v>
      </c>
      <c r="Q1197" s="5"/>
      <c r="R1197" s="5"/>
      <c r="S1197" s="5"/>
      <c r="T1197" s="5"/>
      <c r="U1197" s="5"/>
      <c r="V1197" s="5"/>
      <c r="W1197" s="5">
        <v>0</v>
      </c>
      <c r="X1197" s="5">
        <v>1</v>
      </c>
      <c r="Y1197" s="5">
        <v>0</v>
      </c>
      <c r="Z1197" s="5">
        <v>0</v>
      </c>
      <c r="AA1197" s="5">
        <v>1</v>
      </c>
      <c r="AB1197" s="5">
        <v>0</v>
      </c>
    </row>
    <row r="1198" spans="1:28" x14ac:dyDescent="0.2">
      <c r="A1198" s="5">
        <v>50</v>
      </c>
      <c r="B1198" s="5">
        <v>0</v>
      </c>
      <c r="C1198" s="5">
        <v>0</v>
      </c>
      <c r="D1198" s="5">
        <v>1</v>
      </c>
      <c r="E1198" s="5">
        <v>204</v>
      </c>
      <c r="F1198" s="5">
        <f>ROUND(Source!R1184,O1198)</f>
        <v>402</v>
      </c>
      <c r="G1198" s="5" t="s">
        <v>110</v>
      </c>
      <c r="H1198" s="5" t="s">
        <v>111</v>
      </c>
      <c r="I1198" s="5"/>
      <c r="J1198" s="5"/>
      <c r="K1198" s="5">
        <v>204</v>
      </c>
      <c r="L1198" s="5">
        <v>13</v>
      </c>
      <c r="M1198" s="5">
        <v>3</v>
      </c>
      <c r="N1198" s="5" t="s">
        <v>3</v>
      </c>
      <c r="O1198" s="5">
        <v>0</v>
      </c>
      <c r="P1198" s="5">
        <f>ROUND(Source!DJ1184,O1198)</f>
        <v>7980</v>
      </c>
      <c r="Q1198" s="5"/>
      <c r="R1198" s="5"/>
      <c r="S1198" s="5"/>
      <c r="T1198" s="5"/>
      <c r="U1198" s="5"/>
      <c r="V1198" s="5"/>
      <c r="W1198" s="5">
        <v>402</v>
      </c>
      <c r="X1198" s="5">
        <v>1</v>
      </c>
      <c r="Y1198" s="5">
        <v>402</v>
      </c>
      <c r="Z1198" s="5">
        <v>7980</v>
      </c>
      <c r="AA1198" s="5">
        <v>1</v>
      </c>
      <c r="AB1198" s="5">
        <v>7980</v>
      </c>
    </row>
    <row r="1199" spans="1:28" x14ac:dyDescent="0.2">
      <c r="A1199" s="5">
        <v>50</v>
      </c>
      <c r="B1199" s="5">
        <v>0</v>
      </c>
      <c r="C1199" s="5">
        <v>0</v>
      </c>
      <c r="D1199" s="5">
        <v>1</v>
      </c>
      <c r="E1199" s="5">
        <v>205</v>
      </c>
      <c r="F1199" s="5">
        <f>ROUND(Source!S1184,O1199)</f>
        <v>10322</v>
      </c>
      <c r="G1199" s="5" t="s">
        <v>112</v>
      </c>
      <c r="H1199" s="5" t="s">
        <v>113</v>
      </c>
      <c r="I1199" s="5"/>
      <c r="J1199" s="5"/>
      <c r="K1199" s="5">
        <v>205</v>
      </c>
      <c r="L1199" s="5">
        <v>14</v>
      </c>
      <c r="M1199" s="5">
        <v>3</v>
      </c>
      <c r="N1199" s="5" t="s">
        <v>3</v>
      </c>
      <c r="O1199" s="5">
        <v>0</v>
      </c>
      <c r="P1199" s="5">
        <f>ROUND(Source!DK1184,O1199)</f>
        <v>261845</v>
      </c>
      <c r="Q1199" s="5"/>
      <c r="R1199" s="5"/>
      <c r="S1199" s="5"/>
      <c r="T1199" s="5"/>
      <c r="U1199" s="5"/>
      <c r="V1199" s="5"/>
      <c r="W1199" s="5">
        <v>10322</v>
      </c>
      <c r="X1199" s="5">
        <v>1</v>
      </c>
      <c r="Y1199" s="5">
        <v>10322</v>
      </c>
      <c r="Z1199" s="5">
        <v>261845</v>
      </c>
      <c r="AA1199" s="5">
        <v>1</v>
      </c>
      <c r="AB1199" s="5">
        <v>261845</v>
      </c>
    </row>
    <row r="1200" spans="1:28" x14ac:dyDescent="0.2">
      <c r="A1200" s="5">
        <v>50</v>
      </c>
      <c r="B1200" s="5">
        <v>0</v>
      </c>
      <c r="C1200" s="5">
        <v>0</v>
      </c>
      <c r="D1200" s="5">
        <v>1</v>
      </c>
      <c r="E1200" s="5">
        <v>232</v>
      </c>
      <c r="F1200" s="5">
        <f>ROUND(Source!BC1184,O1200)</f>
        <v>0</v>
      </c>
      <c r="G1200" s="5" t="s">
        <v>114</v>
      </c>
      <c r="H1200" s="5" t="s">
        <v>115</v>
      </c>
      <c r="I1200" s="5"/>
      <c r="J1200" s="5"/>
      <c r="K1200" s="5">
        <v>232</v>
      </c>
      <c r="L1200" s="5">
        <v>15</v>
      </c>
      <c r="M1200" s="5">
        <v>3</v>
      </c>
      <c r="N1200" s="5" t="s">
        <v>3</v>
      </c>
      <c r="O1200" s="5">
        <v>0</v>
      </c>
      <c r="P1200" s="5">
        <f>ROUND(Source!EU1184,O1200)</f>
        <v>0</v>
      </c>
      <c r="Q1200" s="5"/>
      <c r="R1200" s="5"/>
      <c r="S1200" s="5"/>
      <c r="T1200" s="5"/>
      <c r="U1200" s="5"/>
      <c r="V1200" s="5"/>
      <c r="W1200" s="5">
        <v>0</v>
      </c>
      <c r="X1200" s="5">
        <v>1</v>
      </c>
      <c r="Y1200" s="5">
        <v>0</v>
      </c>
      <c r="Z1200" s="5">
        <v>0</v>
      </c>
      <c r="AA1200" s="5">
        <v>1</v>
      </c>
      <c r="AB1200" s="5">
        <v>0</v>
      </c>
    </row>
    <row r="1201" spans="1:206" x14ac:dyDescent="0.2">
      <c r="A1201" s="5">
        <v>50</v>
      </c>
      <c r="B1201" s="5">
        <v>0</v>
      </c>
      <c r="C1201" s="5">
        <v>0</v>
      </c>
      <c r="D1201" s="5">
        <v>1</v>
      </c>
      <c r="E1201" s="5">
        <v>214</v>
      </c>
      <c r="F1201" s="5">
        <f>ROUND(Source!AS1184,O1201)</f>
        <v>106508</v>
      </c>
      <c r="G1201" s="5" t="s">
        <v>116</v>
      </c>
      <c r="H1201" s="5" t="s">
        <v>117</v>
      </c>
      <c r="I1201" s="5"/>
      <c r="J1201" s="5"/>
      <c r="K1201" s="5">
        <v>214</v>
      </c>
      <c r="L1201" s="5">
        <v>16</v>
      </c>
      <c r="M1201" s="5">
        <v>3</v>
      </c>
      <c r="N1201" s="5" t="s">
        <v>3</v>
      </c>
      <c r="O1201" s="5">
        <v>0</v>
      </c>
      <c r="P1201" s="5" t="e">
        <f>ROUND(Source!EK1184,O1201)</f>
        <v>#REF!</v>
      </c>
      <c r="Q1201" s="5"/>
      <c r="R1201" s="5"/>
      <c r="S1201" s="5"/>
      <c r="T1201" s="5"/>
      <c r="U1201" s="5"/>
      <c r="V1201" s="5"/>
      <c r="W1201" s="5">
        <v>106508</v>
      </c>
      <c r="X1201" s="5">
        <v>1</v>
      </c>
      <c r="Y1201" s="5">
        <v>106508</v>
      </c>
      <c r="Z1201" s="5">
        <v>1094313</v>
      </c>
      <c r="AA1201" s="5">
        <v>1</v>
      </c>
      <c r="AB1201" s="5">
        <v>1094313</v>
      </c>
    </row>
    <row r="1202" spans="1:206" x14ac:dyDescent="0.2">
      <c r="A1202" s="5">
        <v>50</v>
      </c>
      <c r="B1202" s="5">
        <v>0</v>
      </c>
      <c r="C1202" s="5">
        <v>0</v>
      </c>
      <c r="D1202" s="5">
        <v>1</v>
      </c>
      <c r="E1202" s="5">
        <v>215</v>
      </c>
      <c r="F1202" s="5">
        <f>ROUND(Source!AT1184,O1202)</f>
        <v>0</v>
      </c>
      <c r="G1202" s="5" t="s">
        <v>118</v>
      </c>
      <c r="H1202" s="5" t="s">
        <v>119</v>
      </c>
      <c r="I1202" s="5"/>
      <c r="J1202" s="5"/>
      <c r="K1202" s="5">
        <v>215</v>
      </c>
      <c r="L1202" s="5">
        <v>17</v>
      </c>
      <c r="M1202" s="5">
        <v>3</v>
      </c>
      <c r="N1202" s="5" t="s">
        <v>3</v>
      </c>
      <c r="O1202" s="5">
        <v>0</v>
      </c>
      <c r="P1202" s="5">
        <f>ROUND(Source!EL1184,O1202)</f>
        <v>0</v>
      </c>
      <c r="Q1202" s="5"/>
      <c r="R1202" s="5"/>
      <c r="S1202" s="5"/>
      <c r="T1202" s="5"/>
      <c r="U1202" s="5"/>
      <c r="V1202" s="5"/>
      <c r="W1202" s="5">
        <v>0</v>
      </c>
      <c r="X1202" s="5">
        <v>1</v>
      </c>
      <c r="Y1202" s="5">
        <v>0</v>
      </c>
      <c r="Z1202" s="5">
        <v>0</v>
      </c>
      <c r="AA1202" s="5">
        <v>1</v>
      </c>
      <c r="AB1202" s="5">
        <v>0</v>
      </c>
    </row>
    <row r="1203" spans="1:206" x14ac:dyDescent="0.2">
      <c r="A1203" s="5">
        <v>50</v>
      </c>
      <c r="B1203" s="5">
        <v>0</v>
      </c>
      <c r="C1203" s="5">
        <v>0</v>
      </c>
      <c r="D1203" s="5">
        <v>1</v>
      </c>
      <c r="E1203" s="5">
        <v>217</v>
      </c>
      <c r="F1203" s="5">
        <f>ROUND(Source!AU1184,O1203)</f>
        <v>0</v>
      </c>
      <c r="G1203" s="5" t="s">
        <v>120</v>
      </c>
      <c r="H1203" s="5" t="s">
        <v>121</v>
      </c>
      <c r="I1203" s="5"/>
      <c r="J1203" s="5"/>
      <c r="K1203" s="5">
        <v>217</v>
      </c>
      <c r="L1203" s="5">
        <v>18</v>
      </c>
      <c r="M1203" s="5">
        <v>3</v>
      </c>
      <c r="N1203" s="5" t="s">
        <v>3</v>
      </c>
      <c r="O1203" s="5">
        <v>0</v>
      </c>
      <c r="P1203" s="5">
        <f>ROUND(Source!EM1184,O1203)</f>
        <v>0</v>
      </c>
      <c r="Q1203" s="5"/>
      <c r="R1203" s="5"/>
      <c r="S1203" s="5"/>
      <c r="T1203" s="5"/>
      <c r="U1203" s="5"/>
      <c r="V1203" s="5"/>
      <c r="W1203" s="5">
        <v>0</v>
      </c>
      <c r="X1203" s="5">
        <v>1</v>
      </c>
      <c r="Y1203" s="5">
        <v>0</v>
      </c>
      <c r="Z1203" s="5">
        <v>0</v>
      </c>
      <c r="AA1203" s="5">
        <v>1</v>
      </c>
      <c r="AB1203" s="5">
        <v>0</v>
      </c>
    </row>
    <row r="1204" spans="1:206" x14ac:dyDescent="0.2">
      <c r="A1204" s="5">
        <v>50</v>
      </c>
      <c r="B1204" s="5">
        <v>0</v>
      </c>
      <c r="C1204" s="5">
        <v>0</v>
      </c>
      <c r="D1204" s="5">
        <v>1</v>
      </c>
      <c r="E1204" s="5">
        <v>230</v>
      </c>
      <c r="F1204" s="5">
        <f>ROUND(Source!BA1184,O1204)</f>
        <v>0</v>
      </c>
      <c r="G1204" s="5" t="s">
        <v>122</v>
      </c>
      <c r="H1204" s="5" t="s">
        <v>123</v>
      </c>
      <c r="I1204" s="5"/>
      <c r="J1204" s="5"/>
      <c r="K1204" s="5">
        <v>230</v>
      </c>
      <c r="L1204" s="5">
        <v>19</v>
      </c>
      <c r="M1204" s="5">
        <v>3</v>
      </c>
      <c r="N1204" s="5" t="s">
        <v>3</v>
      </c>
      <c r="O1204" s="5">
        <v>0</v>
      </c>
      <c r="P1204" s="5">
        <f>ROUND(Source!ES1184,O1204)</f>
        <v>0</v>
      </c>
      <c r="Q1204" s="5"/>
      <c r="R1204" s="5"/>
      <c r="S1204" s="5"/>
      <c r="T1204" s="5"/>
      <c r="U1204" s="5"/>
      <c r="V1204" s="5"/>
      <c r="W1204" s="5">
        <v>0</v>
      </c>
      <c r="X1204" s="5">
        <v>1</v>
      </c>
      <c r="Y1204" s="5">
        <v>0</v>
      </c>
      <c r="Z1204" s="5">
        <v>0</v>
      </c>
      <c r="AA1204" s="5">
        <v>1</v>
      </c>
      <c r="AB1204" s="5">
        <v>0</v>
      </c>
    </row>
    <row r="1205" spans="1:206" x14ac:dyDescent="0.2">
      <c r="A1205" s="5">
        <v>50</v>
      </c>
      <c r="B1205" s="5">
        <v>0</v>
      </c>
      <c r="C1205" s="5">
        <v>0</v>
      </c>
      <c r="D1205" s="5">
        <v>1</v>
      </c>
      <c r="E1205" s="5">
        <v>206</v>
      </c>
      <c r="F1205" s="5">
        <f>ROUND(Source!T1184,O1205)</f>
        <v>0</v>
      </c>
      <c r="G1205" s="5" t="s">
        <v>124</v>
      </c>
      <c r="H1205" s="5" t="s">
        <v>125</v>
      </c>
      <c r="I1205" s="5"/>
      <c r="J1205" s="5"/>
      <c r="K1205" s="5">
        <v>206</v>
      </c>
      <c r="L1205" s="5">
        <v>20</v>
      </c>
      <c r="M1205" s="5">
        <v>3</v>
      </c>
      <c r="N1205" s="5" t="s">
        <v>3</v>
      </c>
      <c r="O1205" s="5">
        <v>0</v>
      </c>
      <c r="P1205" s="5">
        <f>ROUND(Source!DL1184,O1205)</f>
        <v>0</v>
      </c>
      <c r="Q1205" s="5"/>
      <c r="R1205" s="5"/>
      <c r="S1205" s="5"/>
      <c r="T1205" s="5"/>
      <c r="U1205" s="5"/>
      <c r="V1205" s="5"/>
      <c r="W1205" s="5">
        <v>0</v>
      </c>
      <c r="X1205" s="5">
        <v>1</v>
      </c>
      <c r="Y1205" s="5">
        <v>0</v>
      </c>
      <c r="Z1205" s="5">
        <v>0</v>
      </c>
      <c r="AA1205" s="5">
        <v>1</v>
      </c>
      <c r="AB1205" s="5">
        <v>0</v>
      </c>
    </row>
    <row r="1206" spans="1:206" x14ac:dyDescent="0.2">
      <c r="A1206" s="5">
        <v>50</v>
      </c>
      <c r="B1206" s="5">
        <v>0</v>
      </c>
      <c r="C1206" s="5">
        <v>0</v>
      </c>
      <c r="D1206" s="5">
        <v>1</v>
      </c>
      <c r="E1206" s="5">
        <v>207</v>
      </c>
      <c r="F1206" s="5">
        <f>Source!U1184</f>
        <v>1183.0621000000001</v>
      </c>
      <c r="G1206" s="5" t="s">
        <v>126</v>
      </c>
      <c r="H1206" s="5" t="s">
        <v>127</v>
      </c>
      <c r="I1206" s="5"/>
      <c r="J1206" s="5"/>
      <c r="K1206" s="5">
        <v>207</v>
      </c>
      <c r="L1206" s="5">
        <v>21</v>
      </c>
      <c r="M1206" s="5">
        <v>3</v>
      </c>
      <c r="N1206" s="5" t="s">
        <v>3</v>
      </c>
      <c r="O1206" s="5">
        <v>-1</v>
      </c>
      <c r="P1206" s="5" t="e">
        <f>Source!DM1184</f>
        <v>#REF!</v>
      </c>
      <c r="Q1206" s="5"/>
      <c r="R1206" s="5"/>
      <c r="S1206" s="5"/>
      <c r="T1206" s="5"/>
      <c r="U1206" s="5"/>
      <c r="V1206" s="5"/>
      <c r="W1206" s="5">
        <v>1183.0621000000001</v>
      </c>
      <c r="X1206" s="5">
        <v>1</v>
      </c>
      <c r="Y1206" s="5">
        <v>1183.0621000000001</v>
      </c>
      <c r="Z1206" s="5">
        <v>1183.0621000000001</v>
      </c>
      <c r="AA1206" s="5">
        <v>1</v>
      </c>
      <c r="AB1206" s="5">
        <v>1183.0621000000001</v>
      </c>
    </row>
    <row r="1207" spans="1:206" x14ac:dyDescent="0.2">
      <c r="A1207" s="5">
        <v>50</v>
      </c>
      <c r="B1207" s="5">
        <v>0</v>
      </c>
      <c r="C1207" s="5">
        <v>0</v>
      </c>
      <c r="D1207" s="5">
        <v>1</v>
      </c>
      <c r="E1207" s="5">
        <v>208</v>
      </c>
      <c r="F1207" s="5">
        <f>Source!V1184</f>
        <v>31.889116000000001</v>
      </c>
      <c r="G1207" s="5" t="s">
        <v>128</v>
      </c>
      <c r="H1207" s="5" t="s">
        <v>129</v>
      </c>
      <c r="I1207" s="5"/>
      <c r="J1207" s="5"/>
      <c r="K1207" s="5">
        <v>208</v>
      </c>
      <c r="L1207" s="5">
        <v>22</v>
      </c>
      <c r="M1207" s="5">
        <v>3</v>
      </c>
      <c r="N1207" s="5" t="s">
        <v>3</v>
      </c>
      <c r="O1207" s="5">
        <v>-1</v>
      </c>
      <c r="P1207" s="5">
        <f>Source!DN1184</f>
        <v>31.889116000000001</v>
      </c>
      <c r="Q1207" s="5"/>
      <c r="R1207" s="5"/>
      <c r="S1207" s="5"/>
      <c r="T1207" s="5"/>
      <c r="U1207" s="5"/>
      <c r="V1207" s="5"/>
      <c r="W1207" s="5">
        <v>31.889116000000001</v>
      </c>
      <c r="X1207" s="5">
        <v>1</v>
      </c>
      <c r="Y1207" s="5">
        <v>31.889116000000001</v>
      </c>
      <c r="Z1207" s="5">
        <v>31.889116000000001</v>
      </c>
      <c r="AA1207" s="5">
        <v>1</v>
      </c>
      <c r="AB1207" s="5">
        <v>31.889116000000001</v>
      </c>
    </row>
    <row r="1208" spans="1:206" x14ac:dyDescent="0.2">
      <c r="A1208" s="5">
        <v>50</v>
      </c>
      <c r="B1208" s="5">
        <v>0</v>
      </c>
      <c r="C1208" s="5">
        <v>0</v>
      </c>
      <c r="D1208" s="5">
        <v>1</v>
      </c>
      <c r="E1208" s="5">
        <v>209</v>
      </c>
      <c r="F1208" s="5">
        <f>ROUND(Source!W1184,O1208)</f>
        <v>10</v>
      </c>
      <c r="G1208" s="5" t="s">
        <v>130</v>
      </c>
      <c r="H1208" s="5" t="s">
        <v>131</v>
      </c>
      <c r="I1208" s="5"/>
      <c r="J1208" s="5"/>
      <c r="K1208" s="5">
        <v>209</v>
      </c>
      <c r="L1208" s="5">
        <v>23</v>
      </c>
      <c r="M1208" s="5">
        <v>3</v>
      </c>
      <c r="N1208" s="5" t="s">
        <v>3</v>
      </c>
      <c r="O1208" s="5">
        <v>0</v>
      </c>
      <c r="P1208" s="5">
        <f>ROUND(Source!DO1184,O1208)</f>
        <v>10</v>
      </c>
      <c r="Q1208" s="5"/>
      <c r="R1208" s="5"/>
      <c r="S1208" s="5"/>
      <c r="T1208" s="5"/>
      <c r="U1208" s="5"/>
      <c r="V1208" s="5"/>
      <c r="W1208" s="5">
        <v>10</v>
      </c>
      <c r="X1208" s="5">
        <v>1</v>
      </c>
      <c r="Y1208" s="5">
        <v>10</v>
      </c>
      <c r="Z1208" s="5">
        <v>10</v>
      </c>
      <c r="AA1208" s="5">
        <v>1</v>
      </c>
      <c r="AB1208" s="5">
        <v>10</v>
      </c>
    </row>
    <row r="1209" spans="1:206" x14ac:dyDescent="0.2">
      <c r="A1209" s="5">
        <v>50</v>
      </c>
      <c r="B1209" s="5">
        <v>0</v>
      </c>
      <c r="C1209" s="5">
        <v>0</v>
      </c>
      <c r="D1209" s="5">
        <v>1</v>
      </c>
      <c r="E1209" s="5">
        <v>233</v>
      </c>
      <c r="F1209" s="5">
        <f>ROUND(Source!BD1184,O1209)</f>
        <v>0</v>
      </c>
      <c r="G1209" s="5" t="s">
        <v>132</v>
      </c>
      <c r="H1209" s="5" t="s">
        <v>133</v>
      </c>
      <c r="I1209" s="5"/>
      <c r="J1209" s="5"/>
      <c r="K1209" s="5">
        <v>233</v>
      </c>
      <c r="L1209" s="5">
        <v>24</v>
      </c>
      <c r="M1209" s="5">
        <v>3</v>
      </c>
      <c r="N1209" s="5" t="s">
        <v>3</v>
      </c>
      <c r="O1209" s="5">
        <v>0</v>
      </c>
      <c r="P1209" s="5">
        <f>ROUND(Source!EV1184,O1209)</f>
        <v>0</v>
      </c>
      <c r="Q1209" s="5"/>
      <c r="R1209" s="5"/>
      <c r="S1209" s="5"/>
      <c r="T1209" s="5"/>
      <c r="U1209" s="5"/>
      <c r="V1209" s="5"/>
      <c r="W1209" s="5">
        <v>0</v>
      </c>
      <c r="X1209" s="5">
        <v>1</v>
      </c>
      <c r="Y1209" s="5">
        <v>0</v>
      </c>
      <c r="Z1209" s="5">
        <v>0</v>
      </c>
      <c r="AA1209" s="5">
        <v>1</v>
      </c>
      <c r="AB1209" s="5">
        <v>0</v>
      </c>
    </row>
    <row r="1210" spans="1:206" x14ac:dyDescent="0.2">
      <c r="A1210" s="5">
        <v>50</v>
      </c>
      <c r="B1210" s="5">
        <v>0</v>
      </c>
      <c r="C1210" s="5">
        <v>0</v>
      </c>
      <c r="D1210" s="5">
        <v>1</v>
      </c>
      <c r="E1210" s="5">
        <v>210</v>
      </c>
      <c r="F1210" s="5">
        <f>ROUND(Source!X1184,O1210)</f>
        <v>13303</v>
      </c>
      <c r="G1210" s="5" t="s">
        <v>134</v>
      </c>
      <c r="H1210" s="5" t="s">
        <v>135</v>
      </c>
      <c r="I1210" s="5"/>
      <c r="J1210" s="5"/>
      <c r="K1210" s="5">
        <v>210</v>
      </c>
      <c r="L1210" s="5">
        <v>25</v>
      </c>
      <c r="M1210" s="5">
        <v>3</v>
      </c>
      <c r="N1210" s="5" t="s">
        <v>3</v>
      </c>
      <c r="O1210" s="5">
        <v>0</v>
      </c>
      <c r="P1210" s="5" t="e">
        <f>ROUND(Source!DP1184,O1210)</f>
        <v>#REF!</v>
      </c>
      <c r="Q1210" s="5"/>
      <c r="R1210" s="5"/>
      <c r="S1210" s="5"/>
      <c r="T1210" s="5"/>
      <c r="U1210" s="5"/>
      <c r="V1210" s="5"/>
      <c r="W1210" s="5">
        <v>13303</v>
      </c>
      <c r="X1210" s="5">
        <v>1</v>
      </c>
      <c r="Y1210" s="5">
        <v>13303</v>
      </c>
      <c r="Z1210" s="5">
        <v>318369</v>
      </c>
      <c r="AA1210" s="5">
        <v>1</v>
      </c>
      <c r="AB1210" s="5">
        <v>318369</v>
      </c>
    </row>
    <row r="1211" spans="1:206" x14ac:dyDescent="0.2">
      <c r="A1211" s="5">
        <v>50</v>
      </c>
      <c r="B1211" s="5">
        <v>0</v>
      </c>
      <c r="C1211" s="5">
        <v>0</v>
      </c>
      <c r="D1211" s="5">
        <v>1</v>
      </c>
      <c r="E1211" s="5">
        <v>211</v>
      </c>
      <c r="F1211" s="5">
        <f>ROUND(Source!Y1184,O1211)</f>
        <v>8131</v>
      </c>
      <c r="G1211" s="5" t="s">
        <v>136</v>
      </c>
      <c r="H1211" s="5" t="s">
        <v>137</v>
      </c>
      <c r="I1211" s="5"/>
      <c r="J1211" s="5"/>
      <c r="K1211" s="5">
        <v>211</v>
      </c>
      <c r="L1211" s="5">
        <v>26</v>
      </c>
      <c r="M1211" s="5">
        <v>3</v>
      </c>
      <c r="N1211" s="5" t="s">
        <v>3</v>
      </c>
      <c r="O1211" s="5">
        <v>0</v>
      </c>
      <c r="P1211" s="5" t="e">
        <f>ROUND(Source!DQ1184,O1211)</f>
        <v>#REF!</v>
      </c>
      <c r="Q1211" s="5"/>
      <c r="R1211" s="5"/>
      <c r="S1211" s="5"/>
      <c r="T1211" s="5"/>
      <c r="U1211" s="5"/>
      <c r="V1211" s="5"/>
      <c r="W1211" s="5">
        <v>8131</v>
      </c>
      <c r="X1211" s="5">
        <v>1</v>
      </c>
      <c r="Y1211" s="5">
        <v>8131</v>
      </c>
      <c r="Z1211" s="5">
        <v>174560</v>
      </c>
      <c r="AA1211" s="5">
        <v>1</v>
      </c>
      <c r="AB1211" s="5">
        <v>174560</v>
      </c>
    </row>
    <row r="1212" spans="1:206" x14ac:dyDescent="0.2">
      <c r="A1212" s="5">
        <v>50</v>
      </c>
      <c r="B1212" s="5">
        <v>0</v>
      </c>
      <c r="C1212" s="5">
        <v>0</v>
      </c>
      <c r="D1212" s="5">
        <v>1</v>
      </c>
      <c r="E1212" s="5">
        <v>224</v>
      </c>
      <c r="F1212" s="5">
        <f>ROUND(Source!AR1184,O1212)</f>
        <v>106508</v>
      </c>
      <c r="G1212" s="5" t="s">
        <v>138</v>
      </c>
      <c r="H1212" s="5" t="s">
        <v>139</v>
      </c>
      <c r="I1212" s="5"/>
      <c r="J1212" s="5"/>
      <c r="K1212" s="5">
        <v>224</v>
      </c>
      <c r="L1212" s="5">
        <v>27</v>
      </c>
      <c r="M1212" s="5">
        <v>3</v>
      </c>
      <c r="N1212" s="5" t="s">
        <v>3</v>
      </c>
      <c r="O1212" s="5">
        <v>0</v>
      </c>
      <c r="P1212" s="5" t="e">
        <f>ROUND(Source!EJ1184,O1212)</f>
        <v>#REF!</v>
      </c>
      <c r="Q1212" s="5"/>
      <c r="R1212" s="5"/>
      <c r="S1212" s="5"/>
      <c r="T1212" s="5"/>
      <c r="U1212" s="5"/>
      <c r="V1212" s="5"/>
      <c r="W1212" s="5">
        <v>106508</v>
      </c>
      <c r="X1212" s="5">
        <v>1</v>
      </c>
      <c r="Y1212" s="5">
        <v>106508</v>
      </c>
      <c r="Z1212" s="5">
        <v>1094313</v>
      </c>
      <c r="AA1212" s="5">
        <v>1</v>
      </c>
      <c r="AB1212" s="5">
        <v>1094313</v>
      </c>
    </row>
    <row r="1214" spans="1:206" x14ac:dyDescent="0.2">
      <c r="A1214" s="1">
        <v>4</v>
      </c>
      <c r="B1214" s="1">
        <v>1</v>
      </c>
      <c r="C1214" s="1"/>
      <c r="D1214" s="1">
        <f>ROW(A1389)</f>
        <v>1389</v>
      </c>
      <c r="E1214" s="1"/>
      <c r="F1214" s="1" t="s">
        <v>46</v>
      </c>
      <c r="G1214" s="1" t="s">
        <v>590</v>
      </c>
      <c r="H1214" s="1" t="s">
        <v>3</v>
      </c>
      <c r="I1214" s="1">
        <v>0</v>
      </c>
      <c r="J1214" s="1"/>
      <c r="K1214" s="1">
        <v>0</v>
      </c>
      <c r="L1214" s="1"/>
      <c r="M1214" s="1" t="s">
        <v>3</v>
      </c>
      <c r="N1214" s="1"/>
      <c r="O1214" s="1"/>
      <c r="P1214" s="1"/>
      <c r="Q1214" s="1"/>
      <c r="R1214" s="1"/>
      <c r="S1214" s="1">
        <v>0</v>
      </c>
      <c r="T1214" s="1">
        <v>0</v>
      </c>
      <c r="U1214" s="1" t="s">
        <v>3</v>
      </c>
      <c r="V1214" s="1">
        <v>0</v>
      </c>
      <c r="W1214" s="1"/>
      <c r="X1214" s="1"/>
      <c r="Y1214" s="1"/>
      <c r="Z1214" s="1"/>
      <c r="AA1214" s="1"/>
      <c r="AB1214" s="1" t="s">
        <v>3</v>
      </c>
      <c r="AC1214" s="1" t="s">
        <v>3</v>
      </c>
      <c r="AD1214" s="1" t="s">
        <v>3</v>
      </c>
      <c r="AE1214" s="1" t="s">
        <v>3</v>
      </c>
      <c r="AF1214" s="1" t="s">
        <v>3</v>
      </c>
      <c r="AG1214" s="1" t="s">
        <v>3</v>
      </c>
      <c r="AH1214" s="1"/>
      <c r="AI1214" s="1"/>
      <c r="AJ1214" s="1"/>
      <c r="AK1214" s="1"/>
      <c r="AL1214" s="1"/>
      <c r="AM1214" s="1"/>
      <c r="AN1214" s="1"/>
      <c r="AO1214" s="1"/>
      <c r="AP1214" s="1" t="s">
        <v>3</v>
      </c>
      <c r="AQ1214" s="1" t="s">
        <v>3</v>
      </c>
      <c r="AR1214" s="1" t="s">
        <v>3</v>
      </c>
      <c r="AS1214" s="1"/>
      <c r="AT1214" s="1"/>
      <c r="AU1214" s="1"/>
      <c r="AV1214" s="1"/>
      <c r="AW1214" s="1"/>
      <c r="AX1214" s="1"/>
      <c r="AY1214" s="1"/>
      <c r="AZ1214" s="1" t="s">
        <v>3</v>
      </c>
      <c r="BA1214" s="1"/>
      <c r="BB1214" s="1" t="s">
        <v>3</v>
      </c>
      <c r="BC1214" s="1" t="s">
        <v>3</v>
      </c>
      <c r="BD1214" s="1" t="s">
        <v>3</v>
      </c>
      <c r="BE1214" s="1" t="s">
        <v>3</v>
      </c>
      <c r="BF1214" s="1" t="s">
        <v>3</v>
      </c>
      <c r="BG1214" s="1" t="s">
        <v>3</v>
      </c>
      <c r="BH1214" s="1" t="s">
        <v>3</v>
      </c>
      <c r="BI1214" s="1" t="s">
        <v>3</v>
      </c>
      <c r="BJ1214" s="1" t="s">
        <v>3</v>
      </c>
      <c r="BK1214" s="1" t="s">
        <v>3</v>
      </c>
      <c r="BL1214" s="1" t="s">
        <v>3</v>
      </c>
      <c r="BM1214" s="1" t="s">
        <v>3</v>
      </c>
      <c r="BN1214" s="1" t="s">
        <v>3</v>
      </c>
      <c r="BO1214" s="1" t="s">
        <v>3</v>
      </c>
      <c r="BP1214" s="1" t="s">
        <v>3</v>
      </c>
      <c r="BQ1214" s="1"/>
      <c r="BR1214" s="1"/>
      <c r="BS1214" s="1"/>
      <c r="BT1214" s="1"/>
      <c r="BU1214" s="1"/>
      <c r="BV1214" s="1"/>
      <c r="BW1214" s="1"/>
      <c r="BX1214" s="1">
        <v>0</v>
      </c>
      <c r="BY1214" s="1"/>
      <c r="BZ1214" s="1"/>
      <c r="CA1214" s="1"/>
      <c r="CB1214" s="1"/>
      <c r="CC1214" s="1"/>
      <c r="CD1214" s="1"/>
      <c r="CE1214" s="1"/>
      <c r="CF1214" s="1"/>
      <c r="CG1214" s="1"/>
      <c r="CH1214" s="1"/>
      <c r="CI1214" s="1"/>
      <c r="CJ1214" s="1">
        <v>0</v>
      </c>
    </row>
    <row r="1216" spans="1:206" x14ac:dyDescent="0.2">
      <c r="A1216" s="3">
        <v>52</v>
      </c>
      <c r="B1216" s="3">
        <f t="shared" ref="B1216:G1216" si="967">B1389</f>
        <v>1</v>
      </c>
      <c r="C1216" s="3">
        <f t="shared" si="967"/>
        <v>4</v>
      </c>
      <c r="D1216" s="3">
        <f t="shared" si="967"/>
        <v>1214</v>
      </c>
      <c r="E1216" s="3">
        <f t="shared" si="967"/>
        <v>0</v>
      </c>
      <c r="F1216" s="3" t="str">
        <f t="shared" si="967"/>
        <v>Новый раздел</v>
      </c>
      <c r="G1216" s="3" t="str">
        <f t="shared" si="967"/>
        <v>Типовые (2-20) этажи (жилые помещения)</v>
      </c>
      <c r="H1216" s="3"/>
      <c r="I1216" s="3"/>
      <c r="J1216" s="3"/>
      <c r="K1216" s="3"/>
      <c r="L1216" s="3"/>
      <c r="M1216" s="3"/>
      <c r="N1216" s="3"/>
      <c r="O1216" s="3">
        <f t="shared" ref="O1216:AT1216" si="968">O1389</f>
        <v>589163</v>
      </c>
      <c r="P1216" s="3">
        <f t="shared" si="968"/>
        <v>508948</v>
      </c>
      <c r="Q1216" s="3">
        <f t="shared" si="968"/>
        <v>11761</v>
      </c>
      <c r="R1216" s="3">
        <f t="shared" si="968"/>
        <v>2346</v>
      </c>
      <c r="S1216" s="3">
        <f t="shared" si="968"/>
        <v>68454</v>
      </c>
      <c r="T1216" s="3">
        <f t="shared" si="968"/>
        <v>0</v>
      </c>
      <c r="U1216" s="3">
        <f t="shared" si="968"/>
        <v>7779.6072599999998</v>
      </c>
      <c r="V1216" s="3">
        <f t="shared" si="968"/>
        <v>188.84804500000001</v>
      </c>
      <c r="W1216" s="3">
        <f t="shared" si="968"/>
        <v>68</v>
      </c>
      <c r="X1216" s="3">
        <f t="shared" si="968"/>
        <v>86892</v>
      </c>
      <c r="Y1216" s="3">
        <f t="shared" si="968"/>
        <v>53531</v>
      </c>
      <c r="Z1216" s="3">
        <f t="shared" si="968"/>
        <v>0</v>
      </c>
      <c r="AA1216" s="3">
        <f t="shared" si="968"/>
        <v>0</v>
      </c>
      <c r="AB1216" s="3">
        <f t="shared" si="968"/>
        <v>0</v>
      </c>
      <c r="AC1216" s="3">
        <f t="shared" si="968"/>
        <v>0</v>
      </c>
      <c r="AD1216" s="3">
        <f t="shared" si="968"/>
        <v>0</v>
      </c>
      <c r="AE1216" s="3">
        <f t="shared" si="968"/>
        <v>0</v>
      </c>
      <c r="AF1216" s="3">
        <f t="shared" si="968"/>
        <v>0</v>
      </c>
      <c r="AG1216" s="3">
        <f t="shared" si="968"/>
        <v>0</v>
      </c>
      <c r="AH1216" s="3">
        <f t="shared" si="968"/>
        <v>0</v>
      </c>
      <c r="AI1216" s="3">
        <f t="shared" si="968"/>
        <v>0</v>
      </c>
      <c r="AJ1216" s="3">
        <f t="shared" si="968"/>
        <v>0</v>
      </c>
      <c r="AK1216" s="3">
        <f t="shared" si="968"/>
        <v>0</v>
      </c>
      <c r="AL1216" s="3">
        <f t="shared" si="968"/>
        <v>0</v>
      </c>
      <c r="AM1216" s="3">
        <f t="shared" si="968"/>
        <v>0</v>
      </c>
      <c r="AN1216" s="3">
        <f t="shared" si="968"/>
        <v>0</v>
      </c>
      <c r="AO1216" s="3">
        <f t="shared" si="968"/>
        <v>0</v>
      </c>
      <c r="AP1216" s="3">
        <f t="shared" si="968"/>
        <v>0</v>
      </c>
      <c r="AQ1216" s="3">
        <f t="shared" si="968"/>
        <v>0</v>
      </c>
      <c r="AR1216" s="3">
        <f t="shared" si="968"/>
        <v>729586</v>
      </c>
      <c r="AS1216" s="3">
        <f t="shared" si="968"/>
        <v>729586</v>
      </c>
      <c r="AT1216" s="3">
        <f t="shared" si="968"/>
        <v>0</v>
      </c>
      <c r="AU1216" s="3">
        <f t="shared" ref="AU1216:BZ1216" si="969">AU1389</f>
        <v>0</v>
      </c>
      <c r="AV1216" s="3">
        <f t="shared" si="969"/>
        <v>508948</v>
      </c>
      <c r="AW1216" s="3">
        <f t="shared" si="969"/>
        <v>508948</v>
      </c>
      <c r="AX1216" s="3">
        <f t="shared" si="969"/>
        <v>0</v>
      </c>
      <c r="AY1216" s="3">
        <f t="shared" si="969"/>
        <v>508948</v>
      </c>
      <c r="AZ1216" s="3">
        <f t="shared" si="969"/>
        <v>0</v>
      </c>
      <c r="BA1216" s="3">
        <f t="shared" si="969"/>
        <v>0</v>
      </c>
      <c r="BB1216" s="3">
        <f t="shared" si="969"/>
        <v>0</v>
      </c>
      <c r="BC1216" s="3">
        <f t="shared" si="969"/>
        <v>0</v>
      </c>
      <c r="BD1216" s="3">
        <f t="shared" si="969"/>
        <v>0</v>
      </c>
      <c r="BE1216" s="3">
        <f t="shared" si="969"/>
        <v>0</v>
      </c>
      <c r="BF1216" s="3">
        <f t="shared" si="969"/>
        <v>0</v>
      </c>
      <c r="BG1216" s="3">
        <f t="shared" si="969"/>
        <v>0</v>
      </c>
      <c r="BH1216" s="3">
        <f t="shared" si="969"/>
        <v>0</v>
      </c>
      <c r="BI1216" s="3">
        <f t="shared" si="969"/>
        <v>0</v>
      </c>
      <c r="BJ1216" s="3">
        <f t="shared" si="969"/>
        <v>0</v>
      </c>
      <c r="BK1216" s="3">
        <f t="shared" si="969"/>
        <v>0</v>
      </c>
      <c r="BL1216" s="3">
        <f t="shared" si="969"/>
        <v>0</v>
      </c>
      <c r="BM1216" s="3">
        <f t="shared" si="969"/>
        <v>0</v>
      </c>
      <c r="BN1216" s="3">
        <f t="shared" si="969"/>
        <v>0</v>
      </c>
      <c r="BO1216" s="3">
        <f t="shared" si="969"/>
        <v>0</v>
      </c>
      <c r="BP1216" s="3">
        <f t="shared" si="969"/>
        <v>0</v>
      </c>
      <c r="BQ1216" s="3">
        <f t="shared" si="969"/>
        <v>0</v>
      </c>
      <c r="BR1216" s="3">
        <f t="shared" si="969"/>
        <v>0</v>
      </c>
      <c r="BS1216" s="3">
        <f t="shared" si="969"/>
        <v>0</v>
      </c>
      <c r="BT1216" s="3">
        <f t="shared" si="969"/>
        <v>0</v>
      </c>
      <c r="BU1216" s="3">
        <f t="shared" si="969"/>
        <v>0</v>
      </c>
      <c r="BV1216" s="3">
        <f t="shared" si="969"/>
        <v>0</v>
      </c>
      <c r="BW1216" s="3">
        <f t="shared" si="969"/>
        <v>0</v>
      </c>
      <c r="BX1216" s="3">
        <f t="shared" si="969"/>
        <v>0</v>
      </c>
      <c r="BY1216" s="3">
        <f t="shared" si="969"/>
        <v>0</v>
      </c>
      <c r="BZ1216" s="3">
        <f t="shared" si="969"/>
        <v>0</v>
      </c>
      <c r="CA1216" s="3">
        <f t="shared" ref="CA1216:DF1216" si="970">CA1389</f>
        <v>0</v>
      </c>
      <c r="CB1216" s="3">
        <f t="shared" si="970"/>
        <v>0</v>
      </c>
      <c r="CC1216" s="3">
        <f t="shared" si="970"/>
        <v>0</v>
      </c>
      <c r="CD1216" s="3">
        <f t="shared" si="970"/>
        <v>0</v>
      </c>
      <c r="CE1216" s="3">
        <f t="shared" si="970"/>
        <v>0</v>
      </c>
      <c r="CF1216" s="3">
        <f t="shared" si="970"/>
        <v>0</v>
      </c>
      <c r="CG1216" s="3">
        <f t="shared" si="970"/>
        <v>0</v>
      </c>
      <c r="CH1216" s="3">
        <f t="shared" si="970"/>
        <v>0</v>
      </c>
      <c r="CI1216" s="3">
        <f t="shared" si="970"/>
        <v>0</v>
      </c>
      <c r="CJ1216" s="3">
        <f t="shared" si="970"/>
        <v>0</v>
      </c>
      <c r="CK1216" s="3">
        <f t="shared" si="970"/>
        <v>0</v>
      </c>
      <c r="CL1216" s="3">
        <f t="shared" si="970"/>
        <v>0</v>
      </c>
      <c r="CM1216" s="3">
        <f t="shared" si="970"/>
        <v>0</v>
      </c>
      <c r="CN1216" s="3">
        <f t="shared" si="970"/>
        <v>0</v>
      </c>
      <c r="CO1216" s="3">
        <f t="shared" si="970"/>
        <v>0</v>
      </c>
      <c r="CP1216" s="3">
        <f t="shared" si="970"/>
        <v>0</v>
      </c>
      <c r="CQ1216" s="3">
        <f t="shared" si="970"/>
        <v>0</v>
      </c>
      <c r="CR1216" s="3">
        <f t="shared" si="970"/>
        <v>0</v>
      </c>
      <c r="CS1216" s="3">
        <f t="shared" si="970"/>
        <v>0</v>
      </c>
      <c r="CT1216" s="3">
        <f t="shared" si="970"/>
        <v>0</v>
      </c>
      <c r="CU1216" s="3">
        <f t="shared" si="970"/>
        <v>0</v>
      </c>
      <c r="CV1216" s="3">
        <f t="shared" si="970"/>
        <v>0</v>
      </c>
      <c r="CW1216" s="3">
        <f t="shared" si="970"/>
        <v>0</v>
      </c>
      <c r="CX1216" s="3">
        <f t="shared" si="970"/>
        <v>0</v>
      </c>
      <c r="CY1216" s="3">
        <f t="shared" si="970"/>
        <v>0</v>
      </c>
      <c r="CZ1216" s="3">
        <f t="shared" si="970"/>
        <v>0</v>
      </c>
      <c r="DA1216" s="3">
        <f t="shared" si="970"/>
        <v>0</v>
      </c>
      <c r="DB1216" s="3">
        <f t="shared" si="970"/>
        <v>0</v>
      </c>
      <c r="DC1216" s="3">
        <f t="shared" si="970"/>
        <v>0</v>
      </c>
      <c r="DD1216" s="3">
        <f t="shared" si="970"/>
        <v>0</v>
      </c>
      <c r="DE1216" s="3">
        <f t="shared" si="970"/>
        <v>0</v>
      </c>
      <c r="DF1216" s="3">
        <f t="shared" si="970"/>
        <v>0</v>
      </c>
      <c r="DG1216" s="4">
        <f t="shared" ref="DG1216:EL1216" si="971">DG1389</f>
        <v>3802162</v>
      </c>
      <c r="DH1216" s="4">
        <f t="shared" si="971"/>
        <v>1972503</v>
      </c>
      <c r="DI1216" s="4">
        <f t="shared" si="971"/>
        <v>93110</v>
      </c>
      <c r="DJ1216" s="4">
        <f t="shared" si="971"/>
        <v>46466</v>
      </c>
      <c r="DK1216" s="4">
        <f t="shared" si="971"/>
        <v>1736549</v>
      </c>
      <c r="DL1216" s="4">
        <f t="shared" si="971"/>
        <v>0</v>
      </c>
      <c r="DM1216" s="4" t="e">
        <f t="shared" si="971"/>
        <v>#REF!</v>
      </c>
      <c r="DN1216" s="4">
        <f t="shared" si="971"/>
        <v>188.84804500000001</v>
      </c>
      <c r="DO1216" s="4">
        <f t="shared" si="971"/>
        <v>147</v>
      </c>
      <c r="DP1216" s="4" t="e">
        <f t="shared" si="971"/>
        <v>#REF!</v>
      </c>
      <c r="DQ1216" s="4" t="e">
        <f t="shared" si="971"/>
        <v>#REF!</v>
      </c>
      <c r="DR1216" s="4">
        <f t="shared" si="971"/>
        <v>0</v>
      </c>
      <c r="DS1216" s="4">
        <f t="shared" si="971"/>
        <v>0</v>
      </c>
      <c r="DT1216" s="4">
        <f t="shared" si="971"/>
        <v>0</v>
      </c>
      <c r="DU1216" s="4">
        <f t="shared" si="971"/>
        <v>0</v>
      </c>
      <c r="DV1216" s="4">
        <f t="shared" si="971"/>
        <v>0</v>
      </c>
      <c r="DW1216" s="4">
        <f t="shared" si="971"/>
        <v>0</v>
      </c>
      <c r="DX1216" s="4">
        <f t="shared" si="971"/>
        <v>0</v>
      </c>
      <c r="DY1216" s="4">
        <f t="shared" si="971"/>
        <v>0</v>
      </c>
      <c r="DZ1216" s="4">
        <f t="shared" si="971"/>
        <v>0</v>
      </c>
      <c r="EA1216" s="4">
        <f t="shared" si="971"/>
        <v>0</v>
      </c>
      <c r="EB1216" s="4">
        <f t="shared" si="971"/>
        <v>0</v>
      </c>
      <c r="EC1216" s="4">
        <f t="shared" si="971"/>
        <v>0</v>
      </c>
      <c r="ED1216" s="4">
        <f t="shared" si="971"/>
        <v>0</v>
      </c>
      <c r="EE1216" s="4">
        <f t="shared" si="971"/>
        <v>0</v>
      </c>
      <c r="EF1216" s="4">
        <f t="shared" si="971"/>
        <v>0</v>
      </c>
      <c r="EG1216" s="4">
        <f t="shared" si="971"/>
        <v>0</v>
      </c>
      <c r="EH1216" s="4">
        <f t="shared" si="971"/>
        <v>0</v>
      </c>
      <c r="EI1216" s="4">
        <f t="shared" si="971"/>
        <v>0</v>
      </c>
      <c r="EJ1216" s="4" t="e">
        <f t="shared" si="971"/>
        <v>#REF!</v>
      </c>
      <c r="EK1216" s="4" t="e">
        <f t="shared" si="971"/>
        <v>#REF!</v>
      </c>
      <c r="EL1216" s="4">
        <f t="shared" si="971"/>
        <v>0</v>
      </c>
      <c r="EM1216" s="4">
        <f t="shared" ref="EM1216:FR1216" si="972">EM1389</f>
        <v>0</v>
      </c>
      <c r="EN1216" s="4">
        <f t="shared" si="972"/>
        <v>1972503</v>
      </c>
      <c r="EO1216" s="4">
        <f t="shared" si="972"/>
        <v>1972503</v>
      </c>
      <c r="EP1216" s="4">
        <f t="shared" si="972"/>
        <v>0</v>
      </c>
      <c r="EQ1216" s="4">
        <f t="shared" si="972"/>
        <v>1972503</v>
      </c>
      <c r="ER1216" s="4">
        <f t="shared" si="972"/>
        <v>0</v>
      </c>
      <c r="ES1216" s="4">
        <f t="shared" si="972"/>
        <v>0</v>
      </c>
      <c r="ET1216" s="4">
        <f t="shared" si="972"/>
        <v>0</v>
      </c>
      <c r="EU1216" s="4">
        <f t="shared" si="972"/>
        <v>0</v>
      </c>
      <c r="EV1216" s="4">
        <f t="shared" si="972"/>
        <v>0</v>
      </c>
      <c r="EW1216" s="4">
        <f t="shared" si="972"/>
        <v>0</v>
      </c>
      <c r="EX1216" s="4">
        <f t="shared" si="972"/>
        <v>0</v>
      </c>
      <c r="EY1216" s="4">
        <f t="shared" si="972"/>
        <v>0</v>
      </c>
      <c r="EZ1216" s="4">
        <f t="shared" si="972"/>
        <v>0</v>
      </c>
      <c r="FA1216" s="4">
        <f t="shared" si="972"/>
        <v>0</v>
      </c>
      <c r="FB1216" s="4">
        <f t="shared" si="972"/>
        <v>0</v>
      </c>
      <c r="FC1216" s="4">
        <f t="shared" si="972"/>
        <v>0</v>
      </c>
      <c r="FD1216" s="4">
        <f t="shared" si="972"/>
        <v>0</v>
      </c>
      <c r="FE1216" s="4">
        <f t="shared" si="972"/>
        <v>0</v>
      </c>
      <c r="FF1216" s="4">
        <f t="shared" si="972"/>
        <v>0</v>
      </c>
      <c r="FG1216" s="4">
        <f t="shared" si="972"/>
        <v>0</v>
      </c>
      <c r="FH1216" s="4">
        <f t="shared" si="972"/>
        <v>0</v>
      </c>
      <c r="FI1216" s="4">
        <f t="shared" si="972"/>
        <v>0</v>
      </c>
      <c r="FJ1216" s="4">
        <f t="shared" si="972"/>
        <v>0</v>
      </c>
      <c r="FK1216" s="4">
        <f t="shared" si="972"/>
        <v>0</v>
      </c>
      <c r="FL1216" s="4">
        <f t="shared" si="972"/>
        <v>0</v>
      </c>
      <c r="FM1216" s="4">
        <f t="shared" si="972"/>
        <v>0</v>
      </c>
      <c r="FN1216" s="4">
        <f t="shared" si="972"/>
        <v>0</v>
      </c>
      <c r="FO1216" s="4">
        <f t="shared" si="972"/>
        <v>0</v>
      </c>
      <c r="FP1216" s="4">
        <f t="shared" si="972"/>
        <v>0</v>
      </c>
      <c r="FQ1216" s="4">
        <f t="shared" si="972"/>
        <v>0</v>
      </c>
      <c r="FR1216" s="4">
        <f t="shared" si="972"/>
        <v>0</v>
      </c>
      <c r="FS1216" s="4">
        <f t="shared" ref="FS1216:GX1216" si="973">FS1389</f>
        <v>0</v>
      </c>
      <c r="FT1216" s="4">
        <f t="shared" si="973"/>
        <v>0</v>
      </c>
      <c r="FU1216" s="4">
        <f t="shared" si="973"/>
        <v>0</v>
      </c>
      <c r="FV1216" s="4">
        <f t="shared" si="973"/>
        <v>0</v>
      </c>
      <c r="FW1216" s="4">
        <f t="shared" si="973"/>
        <v>0</v>
      </c>
      <c r="FX1216" s="4">
        <f t="shared" si="973"/>
        <v>0</v>
      </c>
      <c r="FY1216" s="4">
        <f t="shared" si="973"/>
        <v>0</v>
      </c>
      <c r="FZ1216" s="4">
        <f t="shared" si="973"/>
        <v>0</v>
      </c>
      <c r="GA1216" s="4">
        <f t="shared" si="973"/>
        <v>0</v>
      </c>
      <c r="GB1216" s="4">
        <f t="shared" si="973"/>
        <v>0</v>
      </c>
      <c r="GC1216" s="4">
        <f t="shared" si="973"/>
        <v>0</v>
      </c>
      <c r="GD1216" s="4">
        <f t="shared" si="973"/>
        <v>0</v>
      </c>
      <c r="GE1216" s="4">
        <f t="shared" si="973"/>
        <v>0</v>
      </c>
      <c r="GF1216" s="4">
        <f t="shared" si="973"/>
        <v>0</v>
      </c>
      <c r="GG1216" s="4">
        <f t="shared" si="973"/>
        <v>0</v>
      </c>
      <c r="GH1216" s="4">
        <f t="shared" si="973"/>
        <v>0</v>
      </c>
      <c r="GI1216" s="4">
        <f t="shared" si="973"/>
        <v>0</v>
      </c>
      <c r="GJ1216" s="4">
        <f t="shared" si="973"/>
        <v>0</v>
      </c>
      <c r="GK1216" s="4">
        <f t="shared" si="973"/>
        <v>0</v>
      </c>
      <c r="GL1216" s="4">
        <f t="shared" si="973"/>
        <v>0</v>
      </c>
      <c r="GM1216" s="4">
        <f t="shared" si="973"/>
        <v>0</v>
      </c>
      <c r="GN1216" s="4">
        <f t="shared" si="973"/>
        <v>0</v>
      </c>
      <c r="GO1216" s="4">
        <f t="shared" si="973"/>
        <v>0</v>
      </c>
      <c r="GP1216" s="4">
        <f t="shared" si="973"/>
        <v>0</v>
      </c>
      <c r="GQ1216" s="4">
        <f t="shared" si="973"/>
        <v>0</v>
      </c>
      <c r="GR1216" s="4">
        <f t="shared" si="973"/>
        <v>0</v>
      </c>
      <c r="GS1216" s="4">
        <f t="shared" si="973"/>
        <v>0</v>
      </c>
      <c r="GT1216" s="4">
        <f t="shared" si="973"/>
        <v>0</v>
      </c>
      <c r="GU1216" s="4">
        <f t="shared" si="973"/>
        <v>0</v>
      </c>
      <c r="GV1216" s="4">
        <f t="shared" si="973"/>
        <v>0</v>
      </c>
      <c r="GW1216" s="4">
        <f t="shared" si="973"/>
        <v>0</v>
      </c>
      <c r="GX1216" s="4">
        <f t="shared" si="973"/>
        <v>0</v>
      </c>
    </row>
    <row r="1218" spans="1:255" x14ac:dyDescent="0.2">
      <c r="A1218" s="1">
        <v>5</v>
      </c>
      <c r="B1218" s="1">
        <v>1</v>
      </c>
      <c r="C1218" s="1"/>
      <c r="D1218" s="1">
        <f>ROW(A1245)</f>
        <v>1245</v>
      </c>
      <c r="E1218" s="1"/>
      <c r="F1218" s="1" t="s">
        <v>141</v>
      </c>
      <c r="G1218" s="1" t="s">
        <v>591</v>
      </c>
      <c r="H1218" s="1" t="s">
        <v>3</v>
      </c>
      <c r="I1218" s="1">
        <v>0</v>
      </c>
      <c r="J1218" s="1"/>
      <c r="K1218" s="1">
        <v>0</v>
      </c>
      <c r="L1218" s="1"/>
      <c r="M1218" s="1" t="s">
        <v>3</v>
      </c>
      <c r="N1218" s="1"/>
      <c r="O1218" s="1"/>
      <c r="P1218" s="1"/>
      <c r="Q1218" s="1"/>
      <c r="R1218" s="1"/>
      <c r="S1218" s="1">
        <v>0</v>
      </c>
      <c r="T1218" s="1">
        <v>0</v>
      </c>
      <c r="U1218" s="1" t="s">
        <v>3</v>
      </c>
      <c r="V1218" s="1">
        <v>0</v>
      </c>
      <c r="W1218" s="1"/>
      <c r="X1218" s="1"/>
      <c r="Y1218" s="1"/>
      <c r="Z1218" s="1"/>
      <c r="AA1218" s="1"/>
      <c r="AB1218" s="1" t="s">
        <v>3</v>
      </c>
      <c r="AC1218" s="1" t="s">
        <v>3</v>
      </c>
      <c r="AD1218" s="1" t="s">
        <v>3</v>
      </c>
      <c r="AE1218" s="1" t="s">
        <v>3</v>
      </c>
      <c r="AF1218" s="1" t="s">
        <v>3</v>
      </c>
      <c r="AG1218" s="1" t="s">
        <v>3</v>
      </c>
      <c r="AH1218" s="1"/>
      <c r="AI1218" s="1"/>
      <c r="AJ1218" s="1"/>
      <c r="AK1218" s="1"/>
      <c r="AL1218" s="1"/>
      <c r="AM1218" s="1"/>
      <c r="AN1218" s="1"/>
      <c r="AO1218" s="1"/>
      <c r="AP1218" s="1" t="s">
        <v>3</v>
      </c>
      <c r="AQ1218" s="1" t="s">
        <v>3</v>
      </c>
      <c r="AR1218" s="1" t="s">
        <v>3</v>
      </c>
      <c r="AS1218" s="1"/>
      <c r="AT1218" s="1"/>
      <c r="AU1218" s="1"/>
      <c r="AV1218" s="1"/>
      <c r="AW1218" s="1"/>
      <c r="AX1218" s="1"/>
      <c r="AY1218" s="1"/>
      <c r="AZ1218" s="1" t="s">
        <v>3</v>
      </c>
      <c r="BA1218" s="1"/>
      <c r="BB1218" s="1" t="s">
        <v>3</v>
      </c>
      <c r="BC1218" s="1" t="s">
        <v>3</v>
      </c>
      <c r="BD1218" s="1" t="s">
        <v>3</v>
      </c>
      <c r="BE1218" s="1" t="s">
        <v>3</v>
      </c>
      <c r="BF1218" s="1" t="s">
        <v>3</v>
      </c>
      <c r="BG1218" s="1" t="s">
        <v>3</v>
      </c>
      <c r="BH1218" s="1" t="s">
        <v>3</v>
      </c>
      <c r="BI1218" s="1" t="s">
        <v>3</v>
      </c>
      <c r="BJ1218" s="1" t="s">
        <v>3</v>
      </c>
      <c r="BK1218" s="1" t="s">
        <v>3</v>
      </c>
      <c r="BL1218" s="1" t="s">
        <v>3</v>
      </c>
      <c r="BM1218" s="1" t="s">
        <v>3</v>
      </c>
      <c r="BN1218" s="1" t="s">
        <v>3</v>
      </c>
      <c r="BO1218" s="1" t="s">
        <v>3</v>
      </c>
      <c r="BP1218" s="1" t="s">
        <v>3</v>
      </c>
      <c r="BQ1218" s="1"/>
      <c r="BR1218" s="1"/>
      <c r="BS1218" s="1"/>
      <c r="BT1218" s="1"/>
      <c r="BU1218" s="1"/>
      <c r="BV1218" s="1"/>
      <c r="BW1218" s="1"/>
      <c r="BX1218" s="1">
        <v>0</v>
      </c>
      <c r="BY1218" s="1"/>
      <c r="BZ1218" s="1"/>
      <c r="CA1218" s="1"/>
      <c r="CB1218" s="1"/>
      <c r="CC1218" s="1"/>
      <c r="CD1218" s="1"/>
      <c r="CE1218" s="1"/>
      <c r="CF1218" s="1"/>
      <c r="CG1218" s="1"/>
      <c r="CH1218" s="1"/>
      <c r="CI1218" s="1"/>
      <c r="CJ1218" s="1">
        <v>0</v>
      </c>
    </row>
    <row r="1220" spans="1:255" x14ac:dyDescent="0.2">
      <c r="A1220" s="3">
        <v>52</v>
      </c>
      <c r="B1220" s="3">
        <f t="shared" ref="B1220:G1220" si="974">B1245</f>
        <v>1</v>
      </c>
      <c r="C1220" s="3">
        <f t="shared" si="974"/>
        <v>5</v>
      </c>
      <c r="D1220" s="3">
        <f t="shared" si="974"/>
        <v>1218</v>
      </c>
      <c r="E1220" s="3">
        <f t="shared" si="974"/>
        <v>0</v>
      </c>
      <c r="F1220" s="3" t="str">
        <f t="shared" si="974"/>
        <v>Новый подраздел</v>
      </c>
      <c r="G1220" s="3" t="str">
        <f t="shared" si="974"/>
        <v>Комнаты, прихожие, коридоры, кухзни, кухни-столовые, кладовые (3-20 эт)</v>
      </c>
      <c r="H1220" s="3"/>
      <c r="I1220" s="3"/>
      <c r="J1220" s="3"/>
      <c r="K1220" s="3"/>
      <c r="L1220" s="3"/>
      <c r="M1220" s="3"/>
      <c r="N1220" s="3"/>
      <c r="O1220" s="3">
        <f t="shared" ref="O1220:AT1220" si="975">O1245</f>
        <v>489913</v>
      </c>
      <c r="P1220" s="3">
        <f t="shared" si="975"/>
        <v>416811</v>
      </c>
      <c r="Q1220" s="3">
        <f t="shared" si="975"/>
        <v>10811</v>
      </c>
      <c r="R1220" s="3">
        <f t="shared" si="975"/>
        <v>2155</v>
      </c>
      <c r="S1220" s="3">
        <f t="shared" si="975"/>
        <v>62291</v>
      </c>
      <c r="T1220" s="3">
        <f t="shared" si="975"/>
        <v>0</v>
      </c>
      <c r="U1220" s="3">
        <f t="shared" si="975"/>
        <v>7102.90445</v>
      </c>
      <c r="V1220" s="3">
        <f t="shared" si="975"/>
        <v>172.9571</v>
      </c>
      <c r="W1220" s="3">
        <f t="shared" si="975"/>
        <v>66</v>
      </c>
      <c r="X1220" s="3">
        <f t="shared" si="975"/>
        <v>79979</v>
      </c>
      <c r="Y1220" s="3">
        <f t="shared" si="975"/>
        <v>48891</v>
      </c>
      <c r="Z1220" s="3">
        <f t="shared" si="975"/>
        <v>0</v>
      </c>
      <c r="AA1220" s="3">
        <f t="shared" si="975"/>
        <v>0</v>
      </c>
      <c r="AB1220" s="3">
        <f t="shared" si="975"/>
        <v>489913</v>
      </c>
      <c r="AC1220" s="3">
        <f t="shared" si="975"/>
        <v>416811</v>
      </c>
      <c r="AD1220" s="3">
        <f t="shared" si="975"/>
        <v>10811</v>
      </c>
      <c r="AE1220" s="3">
        <f t="shared" si="975"/>
        <v>2155</v>
      </c>
      <c r="AF1220" s="3">
        <f t="shared" si="975"/>
        <v>62291</v>
      </c>
      <c r="AG1220" s="3">
        <f t="shared" si="975"/>
        <v>0</v>
      </c>
      <c r="AH1220" s="3">
        <f t="shared" si="975"/>
        <v>7102.90445</v>
      </c>
      <c r="AI1220" s="3">
        <f t="shared" si="975"/>
        <v>172.9571</v>
      </c>
      <c r="AJ1220" s="3">
        <f t="shared" si="975"/>
        <v>66</v>
      </c>
      <c r="AK1220" s="3">
        <f t="shared" si="975"/>
        <v>79979</v>
      </c>
      <c r="AL1220" s="3">
        <f t="shared" si="975"/>
        <v>48891</v>
      </c>
      <c r="AM1220" s="3">
        <f t="shared" si="975"/>
        <v>0</v>
      </c>
      <c r="AN1220" s="3">
        <f t="shared" si="975"/>
        <v>0</v>
      </c>
      <c r="AO1220" s="3">
        <f t="shared" si="975"/>
        <v>0</v>
      </c>
      <c r="AP1220" s="3">
        <f t="shared" si="975"/>
        <v>0</v>
      </c>
      <c r="AQ1220" s="3">
        <f t="shared" si="975"/>
        <v>0</v>
      </c>
      <c r="AR1220" s="3">
        <f t="shared" si="975"/>
        <v>618783</v>
      </c>
      <c r="AS1220" s="3">
        <f t="shared" si="975"/>
        <v>618783</v>
      </c>
      <c r="AT1220" s="3">
        <f t="shared" si="975"/>
        <v>0</v>
      </c>
      <c r="AU1220" s="3">
        <f t="shared" ref="AU1220:BZ1220" si="976">AU1245</f>
        <v>0</v>
      </c>
      <c r="AV1220" s="3">
        <f t="shared" si="976"/>
        <v>416811</v>
      </c>
      <c r="AW1220" s="3">
        <f t="shared" si="976"/>
        <v>416811</v>
      </c>
      <c r="AX1220" s="3">
        <f t="shared" si="976"/>
        <v>0</v>
      </c>
      <c r="AY1220" s="3">
        <f t="shared" si="976"/>
        <v>416811</v>
      </c>
      <c r="AZ1220" s="3">
        <f t="shared" si="976"/>
        <v>0</v>
      </c>
      <c r="BA1220" s="3">
        <f t="shared" si="976"/>
        <v>0</v>
      </c>
      <c r="BB1220" s="3">
        <f t="shared" si="976"/>
        <v>0</v>
      </c>
      <c r="BC1220" s="3">
        <f t="shared" si="976"/>
        <v>0</v>
      </c>
      <c r="BD1220" s="3">
        <f t="shared" si="976"/>
        <v>0</v>
      </c>
      <c r="BE1220" s="3">
        <f t="shared" si="976"/>
        <v>0</v>
      </c>
      <c r="BF1220" s="3">
        <f t="shared" si="976"/>
        <v>0</v>
      </c>
      <c r="BG1220" s="3">
        <f t="shared" si="976"/>
        <v>0</v>
      </c>
      <c r="BH1220" s="3">
        <f t="shared" si="976"/>
        <v>0</v>
      </c>
      <c r="BI1220" s="3">
        <f t="shared" si="976"/>
        <v>0</v>
      </c>
      <c r="BJ1220" s="3">
        <f t="shared" si="976"/>
        <v>0</v>
      </c>
      <c r="BK1220" s="3">
        <f t="shared" si="976"/>
        <v>0</v>
      </c>
      <c r="BL1220" s="3">
        <f t="shared" si="976"/>
        <v>0</v>
      </c>
      <c r="BM1220" s="3">
        <f t="shared" si="976"/>
        <v>0</v>
      </c>
      <c r="BN1220" s="3">
        <f t="shared" si="976"/>
        <v>0</v>
      </c>
      <c r="BO1220" s="3">
        <f t="shared" si="976"/>
        <v>0</v>
      </c>
      <c r="BP1220" s="3">
        <f t="shared" si="976"/>
        <v>0</v>
      </c>
      <c r="BQ1220" s="3">
        <f t="shared" si="976"/>
        <v>0</v>
      </c>
      <c r="BR1220" s="3">
        <f t="shared" si="976"/>
        <v>0</v>
      </c>
      <c r="BS1220" s="3">
        <f t="shared" si="976"/>
        <v>0</v>
      </c>
      <c r="BT1220" s="3">
        <f t="shared" si="976"/>
        <v>0</v>
      </c>
      <c r="BU1220" s="3">
        <f t="shared" si="976"/>
        <v>0</v>
      </c>
      <c r="BV1220" s="3">
        <f t="shared" si="976"/>
        <v>0</v>
      </c>
      <c r="BW1220" s="3">
        <f t="shared" si="976"/>
        <v>0</v>
      </c>
      <c r="BX1220" s="3">
        <f t="shared" si="976"/>
        <v>0</v>
      </c>
      <c r="BY1220" s="3">
        <f t="shared" si="976"/>
        <v>0</v>
      </c>
      <c r="BZ1220" s="3">
        <f t="shared" si="976"/>
        <v>0</v>
      </c>
      <c r="CA1220" s="3">
        <f t="shared" ref="CA1220:DF1220" si="977">CA1245</f>
        <v>618783</v>
      </c>
      <c r="CB1220" s="3">
        <f t="shared" si="977"/>
        <v>618783</v>
      </c>
      <c r="CC1220" s="3">
        <f t="shared" si="977"/>
        <v>0</v>
      </c>
      <c r="CD1220" s="3">
        <f t="shared" si="977"/>
        <v>0</v>
      </c>
      <c r="CE1220" s="3">
        <f t="shared" si="977"/>
        <v>416811</v>
      </c>
      <c r="CF1220" s="3">
        <f t="shared" si="977"/>
        <v>416811</v>
      </c>
      <c r="CG1220" s="3">
        <f t="shared" si="977"/>
        <v>0</v>
      </c>
      <c r="CH1220" s="3">
        <f t="shared" si="977"/>
        <v>416811</v>
      </c>
      <c r="CI1220" s="3">
        <f t="shared" si="977"/>
        <v>0</v>
      </c>
      <c r="CJ1220" s="3">
        <f t="shared" si="977"/>
        <v>0</v>
      </c>
      <c r="CK1220" s="3">
        <f t="shared" si="977"/>
        <v>0</v>
      </c>
      <c r="CL1220" s="3">
        <f t="shared" si="977"/>
        <v>0</v>
      </c>
      <c r="CM1220" s="3">
        <f t="shared" si="977"/>
        <v>0</v>
      </c>
      <c r="CN1220" s="3">
        <f t="shared" si="977"/>
        <v>0</v>
      </c>
      <c r="CO1220" s="3">
        <f t="shared" si="977"/>
        <v>0</v>
      </c>
      <c r="CP1220" s="3">
        <f t="shared" si="977"/>
        <v>0</v>
      </c>
      <c r="CQ1220" s="3">
        <f t="shared" si="977"/>
        <v>0</v>
      </c>
      <c r="CR1220" s="3">
        <f t="shared" si="977"/>
        <v>0</v>
      </c>
      <c r="CS1220" s="3">
        <f t="shared" si="977"/>
        <v>0</v>
      </c>
      <c r="CT1220" s="3">
        <f t="shared" si="977"/>
        <v>0</v>
      </c>
      <c r="CU1220" s="3">
        <f t="shared" si="977"/>
        <v>0</v>
      </c>
      <c r="CV1220" s="3">
        <f t="shared" si="977"/>
        <v>0</v>
      </c>
      <c r="CW1220" s="3">
        <f t="shared" si="977"/>
        <v>0</v>
      </c>
      <c r="CX1220" s="3">
        <f t="shared" si="977"/>
        <v>0</v>
      </c>
      <c r="CY1220" s="3">
        <f t="shared" si="977"/>
        <v>0</v>
      </c>
      <c r="CZ1220" s="3">
        <f t="shared" si="977"/>
        <v>0</v>
      </c>
      <c r="DA1220" s="3">
        <f t="shared" si="977"/>
        <v>0</v>
      </c>
      <c r="DB1220" s="3">
        <f t="shared" si="977"/>
        <v>0</v>
      </c>
      <c r="DC1220" s="3">
        <f t="shared" si="977"/>
        <v>0</v>
      </c>
      <c r="DD1220" s="3">
        <f t="shared" si="977"/>
        <v>0</v>
      </c>
      <c r="DE1220" s="3">
        <f t="shared" si="977"/>
        <v>0</v>
      </c>
      <c r="DF1220" s="3">
        <f t="shared" si="977"/>
        <v>0</v>
      </c>
      <c r="DG1220" s="4">
        <f t="shared" ref="DG1220:EL1220" si="978">DG1245</f>
        <v>3365877</v>
      </c>
      <c r="DH1220" s="4">
        <f t="shared" si="978"/>
        <v>1700015</v>
      </c>
      <c r="DI1220" s="4">
        <f t="shared" si="978"/>
        <v>85635</v>
      </c>
      <c r="DJ1220" s="4">
        <f t="shared" si="978"/>
        <v>42679</v>
      </c>
      <c r="DK1220" s="4">
        <f t="shared" si="978"/>
        <v>1580227</v>
      </c>
      <c r="DL1220" s="4">
        <f t="shared" si="978"/>
        <v>0</v>
      </c>
      <c r="DM1220" s="4" t="e">
        <f t="shared" si="978"/>
        <v>#REF!</v>
      </c>
      <c r="DN1220" s="4">
        <f t="shared" si="978"/>
        <v>172.9571</v>
      </c>
      <c r="DO1220" s="4">
        <f t="shared" si="978"/>
        <v>66</v>
      </c>
      <c r="DP1220" s="4" t="e">
        <f t="shared" si="978"/>
        <v>#REF!</v>
      </c>
      <c r="DQ1220" s="4" t="e">
        <f t="shared" si="978"/>
        <v>#REF!</v>
      </c>
      <c r="DR1220" s="4">
        <f t="shared" si="978"/>
        <v>0</v>
      </c>
      <c r="DS1220" s="4">
        <f t="shared" si="978"/>
        <v>0</v>
      </c>
      <c r="DT1220" s="4">
        <f t="shared" si="978"/>
        <v>3365877</v>
      </c>
      <c r="DU1220" s="4">
        <f t="shared" si="978"/>
        <v>1700015</v>
      </c>
      <c r="DV1220" s="4">
        <f t="shared" si="978"/>
        <v>85635</v>
      </c>
      <c r="DW1220" s="4">
        <f t="shared" si="978"/>
        <v>42679</v>
      </c>
      <c r="DX1220" s="4">
        <f t="shared" si="978"/>
        <v>1580227</v>
      </c>
      <c r="DY1220" s="4">
        <f t="shared" si="978"/>
        <v>0</v>
      </c>
      <c r="DZ1220" s="4" t="e">
        <f t="shared" si="978"/>
        <v>#REF!</v>
      </c>
      <c r="EA1220" s="4">
        <f t="shared" si="978"/>
        <v>172.9571</v>
      </c>
      <c r="EB1220" s="4">
        <f t="shared" si="978"/>
        <v>66</v>
      </c>
      <c r="EC1220" s="4" t="e">
        <f t="shared" si="978"/>
        <v>#REF!</v>
      </c>
      <c r="ED1220" s="4" t="e">
        <f t="shared" si="978"/>
        <v>#REF!</v>
      </c>
      <c r="EE1220" s="4">
        <f t="shared" si="978"/>
        <v>0</v>
      </c>
      <c r="EF1220" s="4">
        <f t="shared" si="978"/>
        <v>0</v>
      </c>
      <c r="EG1220" s="4">
        <f t="shared" si="978"/>
        <v>0</v>
      </c>
      <c r="EH1220" s="4">
        <f t="shared" si="978"/>
        <v>0</v>
      </c>
      <c r="EI1220" s="4">
        <f t="shared" si="978"/>
        <v>0</v>
      </c>
      <c r="EJ1220" s="4" t="e">
        <f t="shared" si="978"/>
        <v>#REF!</v>
      </c>
      <c r="EK1220" s="4" t="e">
        <f t="shared" si="978"/>
        <v>#REF!</v>
      </c>
      <c r="EL1220" s="4">
        <f t="shared" si="978"/>
        <v>0</v>
      </c>
      <c r="EM1220" s="4">
        <f t="shared" ref="EM1220:FR1220" si="979">EM1245</f>
        <v>0</v>
      </c>
      <c r="EN1220" s="4">
        <f t="shared" si="979"/>
        <v>1700015</v>
      </c>
      <c r="EO1220" s="4">
        <f t="shared" si="979"/>
        <v>1700015</v>
      </c>
      <c r="EP1220" s="4">
        <f t="shared" si="979"/>
        <v>0</v>
      </c>
      <c r="EQ1220" s="4">
        <f t="shared" si="979"/>
        <v>1700015</v>
      </c>
      <c r="ER1220" s="4">
        <f t="shared" si="979"/>
        <v>0</v>
      </c>
      <c r="ES1220" s="4">
        <f t="shared" si="979"/>
        <v>0</v>
      </c>
      <c r="ET1220" s="4">
        <f t="shared" si="979"/>
        <v>0</v>
      </c>
      <c r="EU1220" s="4">
        <f t="shared" si="979"/>
        <v>0</v>
      </c>
      <c r="EV1220" s="4">
        <f t="shared" si="979"/>
        <v>0</v>
      </c>
      <c r="EW1220" s="4">
        <f t="shared" si="979"/>
        <v>0</v>
      </c>
      <c r="EX1220" s="4">
        <f t="shared" si="979"/>
        <v>0</v>
      </c>
      <c r="EY1220" s="4">
        <f t="shared" si="979"/>
        <v>0</v>
      </c>
      <c r="EZ1220" s="4">
        <f t="shared" si="979"/>
        <v>0</v>
      </c>
      <c r="FA1220" s="4">
        <f t="shared" si="979"/>
        <v>0</v>
      </c>
      <c r="FB1220" s="4">
        <f t="shared" si="979"/>
        <v>0</v>
      </c>
      <c r="FC1220" s="4">
        <f t="shared" si="979"/>
        <v>0</v>
      </c>
      <c r="FD1220" s="4">
        <f t="shared" si="979"/>
        <v>0</v>
      </c>
      <c r="FE1220" s="4">
        <f t="shared" si="979"/>
        <v>0</v>
      </c>
      <c r="FF1220" s="4">
        <f t="shared" si="979"/>
        <v>0</v>
      </c>
      <c r="FG1220" s="4">
        <f t="shared" si="979"/>
        <v>0</v>
      </c>
      <c r="FH1220" s="4">
        <f t="shared" si="979"/>
        <v>0</v>
      </c>
      <c r="FI1220" s="4">
        <f t="shared" si="979"/>
        <v>0</v>
      </c>
      <c r="FJ1220" s="4">
        <f t="shared" si="979"/>
        <v>0</v>
      </c>
      <c r="FK1220" s="4">
        <f t="shared" si="979"/>
        <v>0</v>
      </c>
      <c r="FL1220" s="4">
        <f t="shared" si="979"/>
        <v>0</v>
      </c>
      <c r="FM1220" s="4">
        <f t="shared" si="979"/>
        <v>0</v>
      </c>
      <c r="FN1220" s="4">
        <f t="shared" si="979"/>
        <v>0</v>
      </c>
      <c r="FO1220" s="4">
        <f t="shared" si="979"/>
        <v>0</v>
      </c>
      <c r="FP1220" s="4">
        <f t="shared" si="979"/>
        <v>0</v>
      </c>
      <c r="FQ1220" s="4">
        <f t="shared" si="979"/>
        <v>0</v>
      </c>
      <c r="FR1220" s="4">
        <f t="shared" si="979"/>
        <v>0</v>
      </c>
      <c r="FS1220" s="4" t="e">
        <f t="shared" ref="FS1220:GX1220" si="980">FS1245</f>
        <v>#REF!</v>
      </c>
      <c r="FT1220" s="4" t="e">
        <f t="shared" si="980"/>
        <v>#REF!</v>
      </c>
      <c r="FU1220" s="4">
        <f t="shared" si="980"/>
        <v>0</v>
      </c>
      <c r="FV1220" s="4">
        <f t="shared" si="980"/>
        <v>0</v>
      </c>
      <c r="FW1220" s="4">
        <f t="shared" si="980"/>
        <v>1700015</v>
      </c>
      <c r="FX1220" s="4">
        <f t="shared" si="980"/>
        <v>1700015</v>
      </c>
      <c r="FY1220" s="4">
        <f t="shared" si="980"/>
        <v>0</v>
      </c>
      <c r="FZ1220" s="4">
        <f t="shared" si="980"/>
        <v>1700015</v>
      </c>
      <c r="GA1220" s="4">
        <f t="shared" si="980"/>
        <v>0</v>
      </c>
      <c r="GB1220" s="4">
        <f t="shared" si="980"/>
        <v>0</v>
      </c>
      <c r="GC1220" s="4">
        <f t="shared" si="980"/>
        <v>0</v>
      </c>
      <c r="GD1220" s="4">
        <f t="shared" si="980"/>
        <v>0</v>
      </c>
      <c r="GE1220" s="4">
        <f t="shared" si="980"/>
        <v>0</v>
      </c>
      <c r="GF1220" s="4">
        <f t="shared" si="980"/>
        <v>0</v>
      </c>
      <c r="GG1220" s="4">
        <f t="shared" si="980"/>
        <v>0</v>
      </c>
      <c r="GH1220" s="4">
        <f t="shared" si="980"/>
        <v>0</v>
      </c>
      <c r="GI1220" s="4">
        <f t="shared" si="980"/>
        <v>0</v>
      </c>
      <c r="GJ1220" s="4">
        <f t="shared" si="980"/>
        <v>0</v>
      </c>
      <c r="GK1220" s="4">
        <f t="shared" si="980"/>
        <v>0</v>
      </c>
      <c r="GL1220" s="4">
        <f t="shared" si="980"/>
        <v>0</v>
      </c>
      <c r="GM1220" s="4">
        <f t="shared" si="980"/>
        <v>0</v>
      </c>
      <c r="GN1220" s="4">
        <f t="shared" si="980"/>
        <v>0</v>
      </c>
      <c r="GO1220" s="4">
        <f t="shared" si="980"/>
        <v>0</v>
      </c>
      <c r="GP1220" s="4">
        <f t="shared" si="980"/>
        <v>0</v>
      </c>
      <c r="GQ1220" s="4">
        <f t="shared" si="980"/>
        <v>0</v>
      </c>
      <c r="GR1220" s="4">
        <f t="shared" si="980"/>
        <v>0</v>
      </c>
      <c r="GS1220" s="4">
        <f t="shared" si="980"/>
        <v>0</v>
      </c>
      <c r="GT1220" s="4">
        <f t="shared" si="980"/>
        <v>0</v>
      </c>
      <c r="GU1220" s="4">
        <f t="shared" si="980"/>
        <v>0</v>
      </c>
      <c r="GV1220" s="4">
        <f t="shared" si="980"/>
        <v>0</v>
      </c>
      <c r="GW1220" s="4">
        <f t="shared" si="980"/>
        <v>0</v>
      </c>
      <c r="GX1220" s="4">
        <f t="shared" si="980"/>
        <v>0</v>
      </c>
    </row>
    <row r="1222" spans="1:255" x14ac:dyDescent="0.2">
      <c r="A1222" s="2">
        <v>17</v>
      </c>
      <c r="B1222" s="2">
        <v>1</v>
      </c>
      <c r="C1222" s="2">
        <f>ROW(SmtRes!A1023)</f>
        <v>1023</v>
      </c>
      <c r="D1222" s="2">
        <f>ROW(EtalonRes!A1041)</f>
        <v>1041</v>
      </c>
      <c r="E1222" s="2" t="s">
        <v>592</v>
      </c>
      <c r="F1222" s="2" t="s">
        <v>158</v>
      </c>
      <c r="G1222" s="2" t="s">
        <v>159</v>
      </c>
      <c r="H1222" s="2" t="s">
        <v>160</v>
      </c>
      <c r="I1222" s="2">
        <f>'1.Лок.смета.и.Акт'!E127</f>
        <v>57.015000000000001</v>
      </c>
      <c r="J1222" s="2">
        <v>0</v>
      </c>
      <c r="K1222" s="2">
        <v>57.015000000000001</v>
      </c>
      <c r="L1222" s="2">
        <v>114.03</v>
      </c>
      <c r="M1222" s="2">
        <v>0</v>
      </c>
      <c r="N1222" s="2">
        <f t="shared" ref="N1222:N1243" si="981">ROUND(L1222-M1222,4)</f>
        <v>114.03</v>
      </c>
      <c r="O1222" s="2">
        <f t="shared" ref="O1222:O1243" si="982">ROUND(CP1222,0)</f>
        <v>1799</v>
      </c>
      <c r="P1222" s="2">
        <f t="shared" ref="P1222:P1243" si="983">ROUND(CQ1222*I1222,0)</f>
        <v>0</v>
      </c>
      <c r="Q1222" s="2">
        <f t="shared" ref="Q1222:Q1243" si="984">ROUND(CR1222*I1222,0)</f>
        <v>107</v>
      </c>
      <c r="R1222" s="2">
        <f t="shared" ref="R1222:R1243" si="985">ROUND(CS1222*I1222,0)</f>
        <v>0</v>
      </c>
      <c r="S1222" s="2">
        <f t="shared" ref="S1222:S1243" si="986">ROUND(CT1222*I1222,0)</f>
        <v>1692</v>
      </c>
      <c r="T1222" s="2">
        <f t="shared" ref="T1222:T1243" si="987">ROUND(CU1222*I1222,0)</f>
        <v>0</v>
      </c>
      <c r="U1222" s="2">
        <f t="shared" ref="U1222:U1243" si="988">CV1222*I1222</f>
        <v>196.70175</v>
      </c>
      <c r="V1222" s="2">
        <f t="shared" ref="V1222:V1243" si="989">CW1222*I1222</f>
        <v>0</v>
      </c>
      <c r="W1222" s="2">
        <f t="shared" ref="W1222:W1243" si="990">ROUND(CX1222*I1222,0)</f>
        <v>0</v>
      </c>
      <c r="X1222" s="2">
        <f t="shared" ref="X1222:X1243" si="991">ROUND(CY1222,0)</f>
        <v>2081</v>
      </c>
      <c r="Y1222" s="2">
        <f t="shared" ref="Y1222:Y1243" si="992">ROUND(CZ1222,0)</f>
        <v>1269</v>
      </c>
      <c r="Z1222" s="2"/>
      <c r="AA1222" s="2">
        <v>69726971</v>
      </c>
      <c r="AB1222" s="2">
        <f t="shared" ref="AB1222:AB1243" si="993">ROUND((AC1222+AD1222+AF1222),2)</f>
        <v>31.54</v>
      </c>
      <c r="AC1222" s="2">
        <f>ROUND((ES1222+(SUM(SmtRes!BC1021:'SmtRes'!BC1023)+SUM(EtalonRes!AL1039:'EtalonRes'!AL1041))),2)</f>
        <v>0</v>
      </c>
      <c r="AD1222" s="2">
        <f t="shared" ref="AD1222:AD1235" si="994">ROUND((((ET1222)-(EU1222))+AE1222),2)</f>
        <v>1.87</v>
      </c>
      <c r="AE1222" s="2">
        <f t="shared" ref="AE1222:AE1235" si="995">ROUND((EU1222),2)</f>
        <v>0</v>
      </c>
      <c r="AF1222" s="2">
        <f t="shared" ref="AF1222:AF1235" si="996">ROUND((EV1222),2)</f>
        <v>29.67</v>
      </c>
      <c r="AG1222" s="2">
        <f t="shared" ref="AG1222:AG1243" si="997">ROUND((AP1222),2)</f>
        <v>0</v>
      </c>
      <c r="AH1222" s="2">
        <f t="shared" ref="AH1222:AH1235" si="998">(EW1222)</f>
        <v>3.45</v>
      </c>
      <c r="AI1222" s="2">
        <f t="shared" ref="AI1222:AI1235" si="999">(EX1222)</f>
        <v>0</v>
      </c>
      <c r="AJ1222" s="2">
        <f t="shared" ref="AJ1222:AJ1243" si="1000">(AS1222)</f>
        <v>0</v>
      </c>
      <c r="AK1222" s="2">
        <v>1532.16</v>
      </c>
      <c r="AL1222" s="2">
        <v>1500.62</v>
      </c>
      <c r="AM1222" s="2">
        <v>1.87</v>
      </c>
      <c r="AN1222" s="2">
        <v>0</v>
      </c>
      <c r="AO1222" s="2">
        <v>29.67</v>
      </c>
      <c r="AP1222" s="2">
        <v>0</v>
      </c>
      <c r="AQ1222" s="2">
        <v>3.45</v>
      </c>
      <c r="AR1222" s="2">
        <v>0</v>
      </c>
      <c r="AS1222" s="2">
        <v>0</v>
      </c>
      <c r="AT1222" s="2">
        <v>123</v>
      </c>
      <c r="AU1222" s="2">
        <v>75</v>
      </c>
      <c r="AV1222" s="2">
        <v>1</v>
      </c>
      <c r="AW1222" s="2">
        <v>1</v>
      </c>
      <c r="AX1222" s="2"/>
      <c r="AY1222" s="2"/>
      <c r="AZ1222" s="2">
        <v>1</v>
      </c>
      <c r="BA1222" s="2">
        <v>1</v>
      </c>
      <c r="BB1222" s="2">
        <v>1</v>
      </c>
      <c r="BC1222" s="2">
        <v>1</v>
      </c>
      <c r="BD1222" s="2" t="s">
        <v>3</v>
      </c>
      <c r="BE1222" s="2" t="s">
        <v>3</v>
      </c>
      <c r="BF1222" s="2" t="s">
        <v>3</v>
      </c>
      <c r="BG1222" s="2" t="s">
        <v>3</v>
      </c>
      <c r="BH1222" s="2">
        <v>0</v>
      </c>
      <c r="BI1222" s="2">
        <v>1</v>
      </c>
      <c r="BJ1222" s="2" t="s">
        <v>161</v>
      </c>
      <c r="BK1222" s="2"/>
      <c r="BL1222" s="2"/>
      <c r="BM1222" s="2">
        <v>11001</v>
      </c>
      <c r="BN1222" s="2">
        <v>0</v>
      </c>
      <c r="BO1222" s="2" t="s">
        <v>3</v>
      </c>
      <c r="BP1222" s="2">
        <v>0</v>
      </c>
      <c r="BQ1222" s="2">
        <v>2</v>
      </c>
      <c r="BR1222" s="2">
        <v>0</v>
      </c>
      <c r="BS1222" s="2">
        <v>1</v>
      </c>
      <c r="BT1222" s="2">
        <v>1</v>
      </c>
      <c r="BU1222" s="2">
        <v>1</v>
      </c>
      <c r="BV1222" s="2">
        <v>1</v>
      </c>
      <c r="BW1222" s="2">
        <v>1</v>
      </c>
      <c r="BX1222" s="2">
        <v>1</v>
      </c>
      <c r="BY1222" s="2" t="s">
        <v>3</v>
      </c>
      <c r="BZ1222" s="2">
        <v>123</v>
      </c>
      <c r="CA1222" s="2">
        <v>75</v>
      </c>
      <c r="CB1222" s="2" t="s">
        <v>3</v>
      </c>
      <c r="CC1222" s="2"/>
      <c r="CD1222" s="2"/>
      <c r="CE1222" s="2">
        <v>0</v>
      </c>
      <c r="CF1222" s="2">
        <v>0</v>
      </c>
      <c r="CG1222" s="2">
        <v>0</v>
      </c>
      <c r="CH1222" s="2">
        <v>93</v>
      </c>
      <c r="CI1222" s="2">
        <v>0</v>
      </c>
      <c r="CJ1222" s="2">
        <v>0</v>
      </c>
      <c r="CK1222" s="2">
        <v>0</v>
      </c>
      <c r="CL1222" s="2">
        <v>0</v>
      </c>
      <c r="CM1222" s="2">
        <v>0</v>
      </c>
      <c r="CN1222" s="2" t="s">
        <v>3</v>
      </c>
      <c r="CO1222" s="2">
        <v>0</v>
      </c>
      <c r="CP1222" s="2">
        <f t="shared" ref="CP1222:CP1243" si="1001">(P1222+Q1222+S1222)</f>
        <v>1799</v>
      </c>
      <c r="CQ1222" s="2">
        <f t="shared" ref="CQ1222:CQ1243" si="1002">AC1222*BC1222</f>
        <v>0</v>
      </c>
      <c r="CR1222" s="2">
        <f t="shared" ref="CR1222:CR1243" si="1003">AD1222*BB1222</f>
        <v>1.87</v>
      </c>
      <c r="CS1222" s="2">
        <f t="shared" ref="CS1222:CS1243" si="1004">AE1222*BS1222</f>
        <v>0</v>
      </c>
      <c r="CT1222" s="2">
        <f t="shared" ref="CT1222:CT1243" si="1005">AF1222*BA1222</f>
        <v>29.67</v>
      </c>
      <c r="CU1222" s="2">
        <f t="shared" ref="CU1222:CU1243" si="1006">AG1222</f>
        <v>0</v>
      </c>
      <c r="CV1222" s="2">
        <f t="shared" ref="CV1222:CV1243" si="1007">AH1222</f>
        <v>3.45</v>
      </c>
      <c r="CW1222" s="2">
        <f t="shared" ref="CW1222:CW1243" si="1008">AI1222</f>
        <v>0</v>
      </c>
      <c r="CX1222" s="2">
        <f t="shared" ref="CX1222:CX1243" si="1009">AJ1222</f>
        <v>0</v>
      </c>
      <c r="CY1222" s="2">
        <f>(((S1222+R1222)*AT1222)/100)</f>
        <v>2081.16</v>
      </c>
      <c r="CZ1222" s="2">
        <f>(((S1222+R1222)*AU1222)/100)</f>
        <v>1269</v>
      </c>
      <c r="DA1222" s="2"/>
      <c r="DB1222" s="2"/>
      <c r="DC1222" s="2" t="s">
        <v>3</v>
      </c>
      <c r="DD1222" s="2" t="s">
        <v>3</v>
      </c>
      <c r="DE1222" s="2" t="s">
        <v>3</v>
      </c>
      <c r="DF1222" s="2" t="s">
        <v>3</v>
      </c>
      <c r="DG1222" s="2" t="s">
        <v>3</v>
      </c>
      <c r="DH1222" s="2" t="s">
        <v>3</v>
      </c>
      <c r="DI1222" s="2" t="s">
        <v>3</v>
      </c>
      <c r="DJ1222" s="2" t="s">
        <v>3</v>
      </c>
      <c r="DK1222" s="2" t="s">
        <v>3</v>
      </c>
      <c r="DL1222" s="2" t="s">
        <v>3</v>
      </c>
      <c r="DM1222" s="2" t="s">
        <v>3</v>
      </c>
      <c r="DN1222" s="2">
        <v>0</v>
      </c>
      <c r="DO1222" s="2">
        <v>0</v>
      </c>
      <c r="DP1222" s="2">
        <v>1</v>
      </c>
      <c r="DQ1222" s="2">
        <v>1</v>
      </c>
      <c r="DR1222" s="2"/>
      <c r="DS1222" s="2"/>
      <c r="DT1222" s="2"/>
      <c r="DU1222" s="2">
        <v>1013</v>
      </c>
      <c r="DV1222" s="2" t="s">
        <v>160</v>
      </c>
      <c r="DW1222" s="2" t="s">
        <v>160</v>
      </c>
      <c r="DX1222" s="2">
        <v>1</v>
      </c>
      <c r="DY1222" s="2"/>
      <c r="DZ1222" s="2" t="s">
        <v>3</v>
      </c>
      <c r="EA1222" s="2" t="s">
        <v>3</v>
      </c>
      <c r="EB1222" s="2" t="s">
        <v>3</v>
      </c>
      <c r="EC1222" s="2" t="s">
        <v>3</v>
      </c>
      <c r="ED1222" s="2"/>
      <c r="EE1222" s="2">
        <v>54328965</v>
      </c>
      <c r="EF1222" s="2">
        <v>2</v>
      </c>
      <c r="EG1222" s="2" t="s">
        <v>21</v>
      </c>
      <c r="EH1222" s="2">
        <v>0</v>
      </c>
      <c r="EI1222" s="2" t="s">
        <v>3</v>
      </c>
      <c r="EJ1222" s="2">
        <v>1</v>
      </c>
      <c r="EK1222" s="2">
        <v>11001</v>
      </c>
      <c r="EL1222" s="2" t="s">
        <v>22</v>
      </c>
      <c r="EM1222" s="2" t="s">
        <v>23</v>
      </c>
      <c r="EN1222" s="2"/>
      <c r="EO1222" s="2" t="s">
        <v>3</v>
      </c>
      <c r="EP1222" s="2"/>
      <c r="EQ1222" s="2">
        <v>1441792</v>
      </c>
      <c r="ER1222" s="2">
        <v>1532.16</v>
      </c>
      <c r="ES1222" s="2">
        <v>1500.62</v>
      </c>
      <c r="ET1222" s="2">
        <v>1.87</v>
      </c>
      <c r="EU1222" s="2">
        <v>0</v>
      </c>
      <c r="EV1222" s="2">
        <v>29.67</v>
      </c>
      <c r="EW1222" s="2">
        <v>3.45</v>
      </c>
      <c r="EX1222" s="2">
        <v>0</v>
      </c>
      <c r="EY1222" s="2">
        <v>1</v>
      </c>
      <c r="EZ1222" s="2"/>
      <c r="FA1222" s="2"/>
      <c r="FB1222" s="2"/>
      <c r="FC1222" s="2"/>
      <c r="FD1222" s="2"/>
      <c r="FE1222" s="2"/>
      <c r="FF1222" s="2"/>
      <c r="FG1222" s="2"/>
      <c r="FH1222" s="2"/>
      <c r="FI1222" s="2"/>
      <c r="FJ1222" s="2"/>
      <c r="FK1222" s="2"/>
      <c r="FL1222" s="2"/>
      <c r="FM1222" s="2"/>
      <c r="FN1222" s="2"/>
      <c r="FO1222" s="2"/>
      <c r="FP1222" s="2"/>
      <c r="FQ1222" s="2">
        <v>0</v>
      </c>
      <c r="FR1222" s="2">
        <f t="shared" ref="FR1222:FR1243" si="1010">ROUND(IF(BI1222=3,GM1222,0),0)</f>
        <v>0</v>
      </c>
      <c r="FS1222" s="2">
        <v>0</v>
      </c>
      <c r="FT1222" s="2"/>
      <c r="FU1222" s="2"/>
      <c r="FV1222" s="2"/>
      <c r="FW1222" s="2"/>
      <c r="FX1222" s="2">
        <v>123</v>
      </c>
      <c r="FY1222" s="2">
        <v>75</v>
      </c>
      <c r="FZ1222" s="2"/>
      <c r="GA1222" s="2" t="s">
        <v>3</v>
      </c>
      <c r="GB1222" s="2"/>
      <c r="GC1222" s="2"/>
      <c r="GD1222" s="2">
        <v>1</v>
      </c>
      <c r="GE1222" s="2"/>
      <c r="GF1222" s="2">
        <v>-736195811</v>
      </c>
      <c r="GG1222" s="2">
        <v>2</v>
      </c>
      <c r="GH1222" s="2">
        <v>1</v>
      </c>
      <c r="GI1222" s="2">
        <v>-2</v>
      </c>
      <c r="GJ1222" s="2">
        <v>0</v>
      </c>
      <c r="GK1222" s="2">
        <v>0</v>
      </c>
      <c r="GL1222" s="2">
        <f t="shared" ref="GL1222:GL1243" si="1011">ROUND(IF(AND(BH1222=3,BI1222=3,FS1222&lt;&gt;0),P1222,0),0)</f>
        <v>0</v>
      </c>
      <c r="GM1222" s="2">
        <f t="shared" ref="GM1222:GM1243" si="1012">ROUND(O1222+X1222+Y1222,0)+GX1222</f>
        <v>5149</v>
      </c>
      <c r="GN1222" s="2">
        <f t="shared" ref="GN1222:GN1243" si="1013">IF(OR(BI1222=0,BI1222=1),GM1222-GX1222,0)</f>
        <v>5149</v>
      </c>
      <c r="GO1222" s="2">
        <f t="shared" ref="GO1222:GO1243" si="1014">IF(BI1222=2,GM1222-GX1222,0)</f>
        <v>0</v>
      </c>
      <c r="GP1222" s="2">
        <f t="shared" ref="GP1222:GP1243" si="1015">IF(BI1222=4,GM1222-GX1222,0)</f>
        <v>0</v>
      </c>
      <c r="GQ1222" s="2"/>
      <c r="GR1222" s="2">
        <v>0</v>
      </c>
      <c r="GS1222" s="2">
        <v>3</v>
      </c>
      <c r="GT1222" s="2">
        <v>0</v>
      </c>
      <c r="GU1222" s="2" t="s">
        <v>3</v>
      </c>
      <c r="GV1222" s="2">
        <f t="shared" ref="GV1222:GV1235" si="1016">ROUND((GT1222),2)</f>
        <v>0</v>
      </c>
      <c r="GW1222" s="2">
        <v>1</v>
      </c>
      <c r="GX1222" s="2">
        <f t="shared" ref="GX1222:GX1243" si="1017">ROUND(HC1222*I1222,0)</f>
        <v>0</v>
      </c>
      <c r="GY1222" s="2"/>
      <c r="GZ1222" s="2"/>
      <c r="HA1222" s="2">
        <v>0</v>
      </c>
      <c r="HB1222" s="2">
        <v>0</v>
      </c>
      <c r="HC1222" s="2">
        <f t="shared" ref="HC1222:HC1243" si="1018">GV1222*GW1222</f>
        <v>0</v>
      </c>
      <c r="HD1222" s="2"/>
      <c r="HE1222" s="2" t="s">
        <v>3</v>
      </c>
      <c r="HF1222" s="2" t="s">
        <v>3</v>
      </c>
      <c r="HG1222" s="2"/>
      <c r="HH1222" s="2"/>
      <c r="HI1222" s="2"/>
      <c r="HJ1222" s="2"/>
      <c r="HK1222" s="2"/>
      <c r="HL1222" s="2"/>
      <c r="HM1222" s="2" t="s">
        <v>3</v>
      </c>
      <c r="HN1222" s="2" t="s">
        <v>24</v>
      </c>
      <c r="HO1222" s="2" t="s">
        <v>25</v>
      </c>
      <c r="HP1222" s="2" t="s">
        <v>22</v>
      </c>
      <c r="HQ1222" s="2" t="s">
        <v>22</v>
      </c>
      <c r="HR1222" s="2"/>
      <c r="HS1222" s="2"/>
      <c r="HT1222" s="2"/>
      <c r="HU1222" s="2"/>
      <c r="HV1222" s="2"/>
      <c r="HW1222" s="2"/>
      <c r="HX1222" s="2"/>
      <c r="HY1222" s="2"/>
      <c r="HZ1222" s="2"/>
      <c r="IA1222" s="2"/>
      <c r="IB1222" s="2"/>
      <c r="IC1222" s="2"/>
      <c r="ID1222" s="2"/>
      <c r="IE1222" s="2"/>
      <c r="IF1222" s="2"/>
      <c r="IG1222" s="2"/>
      <c r="IH1222" s="2"/>
      <c r="II1222" s="2"/>
      <c r="IJ1222" s="2"/>
      <c r="IK1222" s="2">
        <v>0</v>
      </c>
      <c r="IL1222" s="2"/>
      <c r="IM1222" s="2"/>
      <c r="IN1222" s="2"/>
      <c r="IO1222" s="2"/>
      <c r="IP1222" s="2"/>
      <c r="IQ1222" s="2"/>
      <c r="IR1222" s="2"/>
      <c r="IS1222" s="2"/>
      <c r="IT1222" s="2"/>
      <c r="IU1222" s="2"/>
    </row>
    <row r="1223" spans="1:255" x14ac:dyDescent="0.2">
      <c r="A1223">
        <v>17</v>
      </c>
      <c r="B1223">
        <v>1</v>
      </c>
      <c r="C1223">
        <f>ROW(SmtRes!A1026)</f>
        <v>1026</v>
      </c>
      <c r="D1223">
        <f>ROW(EtalonRes!A1044)</f>
        <v>1044</v>
      </c>
      <c r="E1223" t="s">
        <v>592</v>
      </c>
      <c r="F1223" t="s">
        <v>158</v>
      </c>
      <c r="G1223" t="s">
        <v>159</v>
      </c>
      <c r="H1223" t="s">
        <v>160</v>
      </c>
      <c r="I1223">
        <f>'1.Лок.смета.и.Акт'!E127</f>
        <v>57.015000000000001</v>
      </c>
      <c r="J1223">
        <v>0</v>
      </c>
      <c r="K1223">
        <v>57.015000000000001</v>
      </c>
      <c r="L1223">
        <v>114.03</v>
      </c>
      <c r="M1223">
        <v>0</v>
      </c>
      <c r="N1223">
        <f t="shared" si="981"/>
        <v>114.03</v>
      </c>
      <c r="O1223">
        <f t="shared" si="982"/>
        <v>43736</v>
      </c>
      <c r="P1223">
        <f t="shared" si="983"/>
        <v>0</v>
      </c>
      <c r="Q1223">
        <f t="shared" si="984"/>
        <v>836</v>
      </c>
      <c r="R1223">
        <f t="shared" si="985"/>
        <v>0</v>
      </c>
      <c r="S1223">
        <f t="shared" si="986"/>
        <v>42900</v>
      </c>
      <c r="T1223">
        <f t="shared" si="987"/>
        <v>0</v>
      </c>
      <c r="U1223" t="e">
        <f t="shared" si="988"/>
        <v>#REF!</v>
      </c>
      <c r="V1223">
        <f t="shared" si="989"/>
        <v>0</v>
      </c>
      <c r="W1223">
        <f t="shared" si="990"/>
        <v>0</v>
      </c>
      <c r="X1223" t="e">
        <f t="shared" si="991"/>
        <v>#REF!</v>
      </c>
      <c r="Y1223" t="e">
        <f t="shared" si="992"/>
        <v>#REF!</v>
      </c>
      <c r="AA1223">
        <v>69726884</v>
      </c>
      <c r="AB1223">
        <f t="shared" si="993"/>
        <v>31.54</v>
      </c>
      <c r="AC1223">
        <f>ROUND((ES1223+(SUM(SmtRes!BC1024:'SmtRes'!BC1026)+SUM(EtalonRes!AL1042:'EtalonRes'!AL1044))),2)</f>
        <v>0</v>
      </c>
      <c r="AD1223">
        <f t="shared" si="994"/>
        <v>1.87</v>
      </c>
      <c r="AE1223">
        <f t="shared" si="995"/>
        <v>0</v>
      </c>
      <c r="AF1223">
        <f t="shared" si="996"/>
        <v>29.67</v>
      </c>
      <c r="AG1223">
        <f t="shared" si="997"/>
        <v>0</v>
      </c>
      <c r="AH1223" t="e">
        <f t="shared" si="998"/>
        <v>#REF!</v>
      </c>
      <c r="AI1223">
        <f t="shared" si="999"/>
        <v>0</v>
      </c>
      <c r="AJ1223">
        <f t="shared" si="1000"/>
        <v>0</v>
      </c>
      <c r="AK1223">
        <v>1532.16</v>
      </c>
      <c r="AL1223">
        <v>1500.62</v>
      </c>
      <c r="AM1223">
        <v>1.87</v>
      </c>
      <c r="AN1223">
        <v>0</v>
      </c>
      <c r="AO1223">
        <v>29.67</v>
      </c>
      <c r="AP1223">
        <v>0</v>
      </c>
      <c r="AQ1223" t="e">
        <f>'1.Лок.смета.и.Акт'!#REF!</f>
        <v>#REF!</v>
      </c>
      <c r="AR1223">
        <v>0</v>
      </c>
      <c r="AS1223">
        <v>0</v>
      </c>
      <c r="AT1223">
        <v>117</v>
      </c>
      <c r="AU1223">
        <v>64</v>
      </c>
      <c r="AV1223">
        <v>1</v>
      </c>
      <c r="AW1223">
        <v>1</v>
      </c>
      <c r="AZ1223">
        <v>1</v>
      </c>
      <c r="BA1223">
        <v>25.36</v>
      </c>
      <c r="BB1223">
        <v>7.84</v>
      </c>
      <c r="BC1223">
        <v>7.56</v>
      </c>
      <c r="BD1223" t="s">
        <v>3</v>
      </c>
      <c r="BE1223" t="s">
        <v>3</v>
      </c>
      <c r="BF1223" t="s">
        <v>3</v>
      </c>
      <c r="BG1223" t="s">
        <v>3</v>
      </c>
      <c r="BH1223">
        <v>0</v>
      </c>
      <c r="BI1223">
        <v>1</v>
      </c>
      <c r="BJ1223" t="s">
        <v>161</v>
      </c>
      <c r="BM1223">
        <v>11001</v>
      </c>
      <c r="BN1223">
        <v>0</v>
      </c>
      <c r="BO1223" t="s">
        <v>158</v>
      </c>
      <c r="BP1223">
        <v>1</v>
      </c>
      <c r="BQ1223">
        <v>2</v>
      </c>
      <c r="BR1223">
        <v>0</v>
      </c>
      <c r="BS1223">
        <v>19.8</v>
      </c>
      <c r="BT1223">
        <v>1</v>
      </c>
      <c r="BU1223">
        <v>1</v>
      </c>
      <c r="BV1223">
        <v>1</v>
      </c>
      <c r="BW1223">
        <v>1</v>
      </c>
      <c r="BX1223">
        <v>1</v>
      </c>
      <c r="BY1223" t="s">
        <v>3</v>
      </c>
      <c r="BZ1223" t="e">
        <f>'1.Лок.смета.и.Акт'!#REF!</f>
        <v>#REF!</v>
      </c>
      <c r="CA1223" t="e">
        <f>'1.Лок.смета.и.Акт'!#REF!</f>
        <v>#REF!</v>
      </c>
      <c r="CB1223" t="s">
        <v>3</v>
      </c>
      <c r="CE1223">
        <v>0</v>
      </c>
      <c r="CF1223">
        <v>0</v>
      </c>
      <c r="CG1223">
        <v>0</v>
      </c>
      <c r="CH1223">
        <v>93</v>
      </c>
      <c r="CI1223">
        <v>0</v>
      </c>
      <c r="CJ1223">
        <v>0</v>
      </c>
      <c r="CK1223">
        <v>0</v>
      </c>
      <c r="CL1223">
        <v>0</v>
      </c>
      <c r="CM1223">
        <v>0</v>
      </c>
      <c r="CN1223" t="s">
        <v>3</v>
      </c>
      <c r="CO1223">
        <v>0</v>
      </c>
      <c r="CP1223">
        <f t="shared" si="1001"/>
        <v>43736</v>
      </c>
      <c r="CQ1223">
        <f t="shared" si="1002"/>
        <v>0</v>
      </c>
      <c r="CR1223">
        <f t="shared" si="1003"/>
        <v>14.6608</v>
      </c>
      <c r="CS1223">
        <f t="shared" si="1004"/>
        <v>0</v>
      </c>
      <c r="CT1223">
        <f t="shared" si="1005"/>
        <v>752.43119999999999</v>
      </c>
      <c r="CU1223">
        <f t="shared" si="1006"/>
        <v>0</v>
      </c>
      <c r="CV1223" t="e">
        <f t="shared" si="1007"/>
        <v>#REF!</v>
      </c>
      <c r="CW1223">
        <f t="shared" si="1008"/>
        <v>0</v>
      </c>
      <c r="CX1223">
        <f t="shared" si="1009"/>
        <v>0</v>
      </c>
      <c r="CY1223" t="e">
        <f>(S1223+R1223)*(BZ1223/100)</f>
        <v>#REF!</v>
      </c>
      <c r="CZ1223" t="e">
        <f>(S1223+R1223)*(CA1223/100)</f>
        <v>#REF!</v>
      </c>
      <c r="DC1223" t="s">
        <v>3</v>
      </c>
      <c r="DD1223" t="s">
        <v>3</v>
      </c>
      <c r="DE1223" t="s">
        <v>3</v>
      </c>
      <c r="DF1223" t="s">
        <v>3</v>
      </c>
      <c r="DG1223" t="s">
        <v>3</v>
      </c>
      <c r="DH1223" t="s">
        <v>3</v>
      </c>
      <c r="DI1223" t="s">
        <v>3</v>
      </c>
      <c r="DJ1223" t="s">
        <v>3</v>
      </c>
      <c r="DK1223" t="s">
        <v>3</v>
      </c>
      <c r="DL1223" t="s">
        <v>3</v>
      </c>
      <c r="DM1223" t="s">
        <v>3</v>
      </c>
      <c r="DN1223">
        <v>123</v>
      </c>
      <c r="DO1223">
        <v>75</v>
      </c>
      <c r="DP1223">
        <v>1</v>
      </c>
      <c r="DQ1223">
        <v>1</v>
      </c>
      <c r="DU1223">
        <v>1013</v>
      </c>
      <c r="DV1223" t="s">
        <v>160</v>
      </c>
      <c r="DW1223" t="str">
        <f>'1.Лок.смета.и.Акт'!D127</f>
        <v>100 м2 поверхности</v>
      </c>
      <c r="DX1223">
        <v>1</v>
      </c>
      <c r="DZ1223" t="s">
        <v>3</v>
      </c>
      <c r="EA1223" t="s">
        <v>3</v>
      </c>
      <c r="EB1223" t="s">
        <v>3</v>
      </c>
      <c r="EC1223" t="s">
        <v>3</v>
      </c>
      <c r="EE1223">
        <v>54328965</v>
      </c>
      <c r="EF1223">
        <v>2</v>
      </c>
      <c r="EG1223" t="s">
        <v>21</v>
      </c>
      <c r="EH1223">
        <v>0</v>
      </c>
      <c r="EI1223" t="s">
        <v>3</v>
      </c>
      <c r="EJ1223">
        <v>1</v>
      </c>
      <c r="EK1223">
        <v>11001</v>
      </c>
      <c r="EL1223" t="s">
        <v>22</v>
      </c>
      <c r="EM1223" t="s">
        <v>23</v>
      </c>
      <c r="EO1223" t="s">
        <v>3</v>
      </c>
      <c r="EQ1223">
        <v>1441792</v>
      </c>
      <c r="ER1223">
        <v>1532.16</v>
      </c>
      <c r="ES1223">
        <v>1500.62</v>
      </c>
      <c r="ET1223">
        <v>1.87</v>
      </c>
      <c r="EU1223">
        <v>0</v>
      </c>
      <c r="EV1223">
        <v>29.67</v>
      </c>
      <c r="EW1223" t="e">
        <f>'1.Лок.смета.и.Акт'!#REF!</f>
        <v>#REF!</v>
      </c>
      <c r="EX1223">
        <v>0</v>
      </c>
      <c r="EY1223">
        <v>1</v>
      </c>
      <c r="FQ1223">
        <v>0</v>
      </c>
      <c r="FR1223">
        <f t="shared" si="1010"/>
        <v>0</v>
      </c>
      <c r="FS1223">
        <v>0</v>
      </c>
      <c r="FX1223">
        <v>123</v>
      </c>
      <c r="FY1223">
        <v>75</v>
      </c>
      <c r="GA1223" t="s">
        <v>3</v>
      </c>
      <c r="GD1223">
        <v>1</v>
      </c>
      <c r="GF1223">
        <v>-736195811</v>
      </c>
      <c r="GG1223">
        <v>2</v>
      </c>
      <c r="GH1223">
        <v>1</v>
      </c>
      <c r="GI1223">
        <v>2</v>
      </c>
      <c r="GJ1223">
        <v>0</v>
      </c>
      <c r="GK1223">
        <v>0</v>
      </c>
      <c r="GL1223">
        <f t="shared" si="1011"/>
        <v>0</v>
      </c>
      <c r="GM1223" t="e">
        <f t="shared" si="1012"/>
        <v>#REF!</v>
      </c>
      <c r="GN1223" t="e">
        <f t="shared" si="1013"/>
        <v>#REF!</v>
      </c>
      <c r="GO1223">
        <f t="shared" si="1014"/>
        <v>0</v>
      </c>
      <c r="GP1223">
        <f t="shared" si="1015"/>
        <v>0</v>
      </c>
      <c r="GR1223">
        <v>0</v>
      </c>
      <c r="GS1223">
        <v>3</v>
      </c>
      <c r="GT1223">
        <v>0</v>
      </c>
      <c r="GU1223" t="s">
        <v>3</v>
      </c>
      <c r="GV1223">
        <f t="shared" si="1016"/>
        <v>0</v>
      </c>
      <c r="GW1223">
        <v>1015.2</v>
      </c>
      <c r="GX1223">
        <f t="shared" si="1017"/>
        <v>0</v>
      </c>
      <c r="HA1223">
        <v>0</v>
      </c>
      <c r="HB1223">
        <v>0</v>
      </c>
      <c r="HC1223">
        <f t="shared" si="1018"/>
        <v>0</v>
      </c>
      <c r="HE1223" t="s">
        <v>3</v>
      </c>
      <c r="HF1223" t="s">
        <v>3</v>
      </c>
      <c r="HM1223" t="s">
        <v>3</v>
      </c>
      <c r="HN1223" t="s">
        <v>24</v>
      </c>
      <c r="HO1223" t="s">
        <v>25</v>
      </c>
      <c r="HP1223" t="s">
        <v>22</v>
      </c>
      <c r="HQ1223" t="s">
        <v>22</v>
      </c>
      <c r="IK1223">
        <v>0</v>
      </c>
    </row>
    <row r="1224" spans="1:255" x14ac:dyDescent="0.2">
      <c r="A1224" s="2">
        <v>18</v>
      </c>
      <c r="B1224" s="2">
        <v>1</v>
      </c>
      <c r="C1224" s="2">
        <v>1023</v>
      </c>
      <c r="D1224" s="2"/>
      <c r="E1224" s="2" t="s">
        <v>593</v>
      </c>
      <c r="F1224" s="2" t="s">
        <v>163</v>
      </c>
      <c r="G1224" s="2" t="s">
        <v>164</v>
      </c>
      <c r="H1224" s="2" t="s">
        <v>56</v>
      </c>
      <c r="I1224" s="2">
        <f>I1222*J1224</f>
        <v>6556</v>
      </c>
      <c r="J1224" s="2">
        <v>114.98728404805753</v>
      </c>
      <c r="K1224" s="2">
        <v>114.98728405</v>
      </c>
      <c r="L1224" s="2">
        <v>13113.45</v>
      </c>
      <c r="M1224" s="2">
        <v>0</v>
      </c>
      <c r="N1224" s="2">
        <f t="shared" si="981"/>
        <v>13113.45</v>
      </c>
      <c r="O1224" s="2">
        <f t="shared" si="982"/>
        <v>80377</v>
      </c>
      <c r="P1224" s="2">
        <f t="shared" si="983"/>
        <v>80377</v>
      </c>
      <c r="Q1224" s="2">
        <f t="shared" si="984"/>
        <v>0</v>
      </c>
      <c r="R1224" s="2">
        <f t="shared" si="985"/>
        <v>0</v>
      </c>
      <c r="S1224" s="2">
        <f t="shared" si="986"/>
        <v>0</v>
      </c>
      <c r="T1224" s="2">
        <f t="shared" si="987"/>
        <v>0</v>
      </c>
      <c r="U1224" s="2">
        <f t="shared" si="988"/>
        <v>0</v>
      </c>
      <c r="V1224" s="2">
        <f t="shared" si="989"/>
        <v>0</v>
      </c>
      <c r="W1224" s="2">
        <f t="shared" si="990"/>
        <v>66</v>
      </c>
      <c r="X1224" s="2">
        <f t="shared" si="991"/>
        <v>0</v>
      </c>
      <c r="Y1224" s="2">
        <f t="shared" si="992"/>
        <v>0</v>
      </c>
      <c r="Z1224" s="2"/>
      <c r="AA1224" s="2">
        <v>69726971</v>
      </c>
      <c r="AB1224" s="2">
        <f t="shared" si="993"/>
        <v>12.26</v>
      </c>
      <c r="AC1224" s="2">
        <f>ROUND((ES1224),2)</f>
        <v>12.26</v>
      </c>
      <c r="AD1224" s="2">
        <f t="shared" si="994"/>
        <v>0</v>
      </c>
      <c r="AE1224" s="2">
        <f t="shared" si="995"/>
        <v>0</v>
      </c>
      <c r="AF1224" s="2">
        <f t="shared" si="996"/>
        <v>0</v>
      </c>
      <c r="AG1224" s="2">
        <f t="shared" si="997"/>
        <v>0</v>
      </c>
      <c r="AH1224" s="2">
        <f t="shared" si="998"/>
        <v>0</v>
      </c>
      <c r="AI1224" s="2">
        <f t="shared" si="999"/>
        <v>0</v>
      </c>
      <c r="AJ1224" s="2">
        <f t="shared" si="1000"/>
        <v>0.01</v>
      </c>
      <c r="AK1224" s="2">
        <v>12.26</v>
      </c>
      <c r="AL1224" s="2">
        <v>12.26</v>
      </c>
      <c r="AM1224" s="2">
        <v>0</v>
      </c>
      <c r="AN1224" s="2">
        <v>0</v>
      </c>
      <c r="AO1224" s="2">
        <v>0</v>
      </c>
      <c r="AP1224" s="2">
        <v>0</v>
      </c>
      <c r="AQ1224" s="2">
        <v>0</v>
      </c>
      <c r="AR1224" s="2">
        <v>0</v>
      </c>
      <c r="AS1224" s="2">
        <v>0.01</v>
      </c>
      <c r="AT1224" s="2">
        <v>0</v>
      </c>
      <c r="AU1224" s="2">
        <v>0</v>
      </c>
      <c r="AV1224" s="2">
        <v>1</v>
      </c>
      <c r="AW1224" s="2">
        <v>1</v>
      </c>
      <c r="AX1224" s="2"/>
      <c r="AY1224" s="2"/>
      <c r="AZ1224" s="2">
        <v>1</v>
      </c>
      <c r="BA1224" s="2">
        <v>1</v>
      </c>
      <c r="BB1224" s="2">
        <v>1</v>
      </c>
      <c r="BC1224" s="2">
        <v>1</v>
      </c>
      <c r="BD1224" s="2" t="s">
        <v>3</v>
      </c>
      <c r="BE1224" s="2" t="s">
        <v>3</v>
      </c>
      <c r="BF1224" s="2" t="s">
        <v>3</v>
      </c>
      <c r="BG1224" s="2" t="s">
        <v>3</v>
      </c>
      <c r="BH1224" s="2">
        <v>3</v>
      </c>
      <c r="BI1224" s="2">
        <v>1</v>
      </c>
      <c r="BJ1224" s="2" t="s">
        <v>165</v>
      </c>
      <c r="BK1224" s="2"/>
      <c r="BL1224" s="2"/>
      <c r="BM1224" s="2">
        <v>500001</v>
      </c>
      <c r="BN1224" s="2">
        <v>0</v>
      </c>
      <c r="BO1224" s="2" t="s">
        <v>3</v>
      </c>
      <c r="BP1224" s="2">
        <v>0</v>
      </c>
      <c r="BQ1224" s="2">
        <v>8</v>
      </c>
      <c r="BR1224" s="2">
        <v>0</v>
      </c>
      <c r="BS1224" s="2">
        <v>1</v>
      </c>
      <c r="BT1224" s="2">
        <v>1</v>
      </c>
      <c r="BU1224" s="2">
        <v>1</v>
      </c>
      <c r="BV1224" s="2">
        <v>1</v>
      </c>
      <c r="BW1224" s="2">
        <v>1</v>
      </c>
      <c r="BX1224" s="2">
        <v>1</v>
      </c>
      <c r="BY1224" s="2" t="s">
        <v>3</v>
      </c>
      <c r="BZ1224" s="2">
        <v>0</v>
      </c>
      <c r="CA1224" s="2">
        <v>0</v>
      </c>
      <c r="CB1224" s="2" t="s">
        <v>3</v>
      </c>
      <c r="CC1224" s="2"/>
      <c r="CD1224" s="2"/>
      <c r="CE1224" s="2">
        <v>0</v>
      </c>
      <c r="CF1224" s="2">
        <v>0</v>
      </c>
      <c r="CG1224" s="2">
        <v>0</v>
      </c>
      <c r="CH1224" s="2">
        <v>93</v>
      </c>
      <c r="CI1224" s="2">
        <v>1</v>
      </c>
      <c r="CJ1224" s="2">
        <v>0</v>
      </c>
      <c r="CK1224" s="2">
        <v>0</v>
      </c>
      <c r="CL1224" s="2">
        <v>0</v>
      </c>
      <c r="CM1224" s="2">
        <v>0</v>
      </c>
      <c r="CN1224" s="2" t="s">
        <v>3</v>
      </c>
      <c r="CO1224" s="2">
        <v>0</v>
      </c>
      <c r="CP1224" s="2">
        <f t="shared" si="1001"/>
        <v>80377</v>
      </c>
      <c r="CQ1224" s="2">
        <f t="shared" si="1002"/>
        <v>12.26</v>
      </c>
      <c r="CR1224" s="2">
        <f t="shared" si="1003"/>
        <v>0</v>
      </c>
      <c r="CS1224" s="2">
        <f t="shared" si="1004"/>
        <v>0</v>
      </c>
      <c r="CT1224" s="2">
        <f t="shared" si="1005"/>
        <v>0</v>
      </c>
      <c r="CU1224" s="2">
        <f t="shared" si="1006"/>
        <v>0</v>
      </c>
      <c r="CV1224" s="2">
        <f t="shared" si="1007"/>
        <v>0</v>
      </c>
      <c r="CW1224" s="2">
        <f t="shared" si="1008"/>
        <v>0</v>
      </c>
      <c r="CX1224" s="2">
        <f t="shared" si="1009"/>
        <v>0.01</v>
      </c>
      <c r="CY1224" s="2">
        <f>(((S1224+R1224)*AT1224)/100)</f>
        <v>0</v>
      </c>
      <c r="CZ1224" s="2">
        <f>(((S1224+R1224)*AU1224)/100)</f>
        <v>0</v>
      </c>
      <c r="DA1224" s="2"/>
      <c r="DB1224" s="2"/>
      <c r="DC1224" s="2" t="s">
        <v>3</v>
      </c>
      <c r="DD1224" s="2" t="s">
        <v>3</v>
      </c>
      <c r="DE1224" s="2" t="s">
        <v>3</v>
      </c>
      <c r="DF1224" s="2" t="s">
        <v>3</v>
      </c>
      <c r="DG1224" s="2" t="s">
        <v>3</v>
      </c>
      <c r="DH1224" s="2" t="s">
        <v>3</v>
      </c>
      <c r="DI1224" s="2" t="s">
        <v>3</v>
      </c>
      <c r="DJ1224" s="2" t="s">
        <v>3</v>
      </c>
      <c r="DK1224" s="2" t="s">
        <v>3</v>
      </c>
      <c r="DL1224" s="2" t="s">
        <v>3</v>
      </c>
      <c r="DM1224" s="2" t="s">
        <v>3</v>
      </c>
      <c r="DN1224" s="2">
        <v>0</v>
      </c>
      <c r="DO1224" s="2">
        <v>0</v>
      </c>
      <c r="DP1224" s="2">
        <v>1</v>
      </c>
      <c r="DQ1224" s="2">
        <v>1</v>
      </c>
      <c r="DR1224" s="2"/>
      <c r="DS1224" s="2"/>
      <c r="DT1224" s="2"/>
      <c r="DU1224" s="2">
        <v>1005</v>
      </c>
      <c r="DV1224" s="2" t="s">
        <v>56</v>
      </c>
      <c r="DW1224" s="2" t="s">
        <v>56</v>
      </c>
      <c r="DX1224" s="2">
        <v>1</v>
      </c>
      <c r="DY1224" s="2"/>
      <c r="DZ1224" s="2" t="s">
        <v>3</v>
      </c>
      <c r="EA1224" s="2" t="s">
        <v>3</v>
      </c>
      <c r="EB1224" s="2" t="s">
        <v>3</v>
      </c>
      <c r="EC1224" s="2" t="s">
        <v>3</v>
      </c>
      <c r="ED1224" s="2"/>
      <c r="EE1224" s="2">
        <v>54328897</v>
      </c>
      <c r="EF1224" s="2">
        <v>8</v>
      </c>
      <c r="EG1224" s="2" t="s">
        <v>31</v>
      </c>
      <c r="EH1224" s="2">
        <v>0</v>
      </c>
      <c r="EI1224" s="2" t="s">
        <v>3</v>
      </c>
      <c r="EJ1224" s="2">
        <v>1</v>
      </c>
      <c r="EK1224" s="2">
        <v>500001</v>
      </c>
      <c r="EL1224" s="2" t="s">
        <v>32</v>
      </c>
      <c r="EM1224" s="2" t="s">
        <v>33</v>
      </c>
      <c r="EN1224" s="2"/>
      <c r="EO1224" s="2" t="s">
        <v>3</v>
      </c>
      <c r="EP1224" s="2"/>
      <c r="EQ1224" s="2">
        <v>0</v>
      </c>
      <c r="ER1224" s="2">
        <v>12.26</v>
      </c>
      <c r="ES1224" s="2">
        <v>12.26</v>
      </c>
      <c r="ET1224" s="2">
        <v>0</v>
      </c>
      <c r="EU1224" s="2">
        <v>0</v>
      </c>
      <c r="EV1224" s="2">
        <v>0</v>
      </c>
      <c r="EW1224" s="2">
        <v>0</v>
      </c>
      <c r="EX1224" s="2">
        <v>0</v>
      </c>
      <c r="EY1224" s="2"/>
      <c r="EZ1224" s="2"/>
      <c r="FA1224" s="2"/>
      <c r="FB1224" s="2"/>
      <c r="FC1224" s="2"/>
      <c r="FD1224" s="2"/>
      <c r="FE1224" s="2"/>
      <c r="FF1224" s="2"/>
      <c r="FG1224" s="2"/>
      <c r="FH1224" s="2"/>
      <c r="FI1224" s="2"/>
      <c r="FJ1224" s="2"/>
      <c r="FK1224" s="2"/>
      <c r="FL1224" s="2"/>
      <c r="FM1224" s="2"/>
      <c r="FN1224" s="2"/>
      <c r="FO1224" s="2"/>
      <c r="FP1224" s="2"/>
      <c r="FQ1224" s="2">
        <v>0</v>
      </c>
      <c r="FR1224" s="2">
        <f t="shared" si="1010"/>
        <v>0</v>
      </c>
      <c r="FS1224" s="2">
        <v>0</v>
      </c>
      <c r="FT1224" s="2"/>
      <c r="FU1224" s="2"/>
      <c r="FV1224" s="2"/>
      <c r="FW1224" s="2"/>
      <c r="FX1224" s="2">
        <v>0</v>
      </c>
      <c r="FY1224" s="2">
        <v>0</v>
      </c>
      <c r="FZ1224" s="2"/>
      <c r="GA1224" s="2" t="s">
        <v>3</v>
      </c>
      <c r="GB1224" s="2"/>
      <c r="GC1224" s="2"/>
      <c r="GD1224" s="2">
        <v>1</v>
      </c>
      <c r="GE1224" s="2"/>
      <c r="GF1224" s="2">
        <v>-810689284</v>
      </c>
      <c r="GG1224" s="2">
        <v>2</v>
      </c>
      <c r="GH1224" s="2">
        <v>1</v>
      </c>
      <c r="GI1224" s="2">
        <v>-2</v>
      </c>
      <c r="GJ1224" s="2">
        <v>0</v>
      </c>
      <c r="GK1224" s="2">
        <v>0</v>
      </c>
      <c r="GL1224" s="2">
        <f t="shared" si="1011"/>
        <v>0</v>
      </c>
      <c r="GM1224" s="2">
        <f t="shared" si="1012"/>
        <v>80377</v>
      </c>
      <c r="GN1224" s="2">
        <f t="shared" si="1013"/>
        <v>80377</v>
      </c>
      <c r="GO1224" s="2">
        <f t="shared" si="1014"/>
        <v>0</v>
      </c>
      <c r="GP1224" s="2">
        <f t="shared" si="1015"/>
        <v>0</v>
      </c>
      <c r="GQ1224" s="2"/>
      <c r="GR1224" s="2">
        <v>0</v>
      </c>
      <c r="GS1224" s="2">
        <v>3</v>
      </c>
      <c r="GT1224" s="2">
        <v>0</v>
      </c>
      <c r="GU1224" s="2" t="s">
        <v>3</v>
      </c>
      <c r="GV1224" s="2">
        <f t="shared" si="1016"/>
        <v>0</v>
      </c>
      <c r="GW1224" s="2">
        <v>1</v>
      </c>
      <c r="GX1224" s="2">
        <f t="shared" si="1017"/>
        <v>0</v>
      </c>
      <c r="GY1224" s="2"/>
      <c r="GZ1224" s="2"/>
      <c r="HA1224" s="2">
        <v>0</v>
      </c>
      <c r="HB1224" s="2">
        <v>0</v>
      </c>
      <c r="HC1224" s="2">
        <f t="shared" si="1018"/>
        <v>0</v>
      </c>
      <c r="HD1224" s="2"/>
      <c r="HE1224" s="2" t="s">
        <v>3</v>
      </c>
      <c r="HF1224" s="2" t="s">
        <v>3</v>
      </c>
      <c r="HG1224" s="2"/>
      <c r="HH1224" s="2"/>
      <c r="HI1224" s="2"/>
      <c r="HJ1224" s="2"/>
      <c r="HK1224" s="2"/>
      <c r="HL1224" s="2"/>
      <c r="HM1224" s="2" t="s">
        <v>3</v>
      </c>
      <c r="HN1224" s="2" t="s">
        <v>3</v>
      </c>
      <c r="HO1224" s="2" t="s">
        <v>3</v>
      </c>
      <c r="HP1224" s="2" t="s">
        <v>3</v>
      </c>
      <c r="HQ1224" s="2" t="s">
        <v>3</v>
      </c>
      <c r="HR1224" s="2"/>
      <c r="HS1224" s="2"/>
      <c r="HT1224" s="2"/>
      <c r="HU1224" s="2"/>
      <c r="HV1224" s="2"/>
      <c r="HW1224" s="2"/>
      <c r="HX1224" s="2"/>
      <c r="HY1224" s="2"/>
      <c r="HZ1224" s="2"/>
      <c r="IA1224" s="2"/>
      <c r="IB1224" s="2"/>
      <c r="IC1224" s="2"/>
      <c r="ID1224" s="2"/>
      <c r="IE1224" s="2"/>
      <c r="IF1224" s="2"/>
      <c r="IG1224" s="2"/>
      <c r="IH1224" s="2"/>
      <c r="II1224" s="2"/>
      <c r="IJ1224" s="2"/>
      <c r="IK1224" s="2">
        <v>0</v>
      </c>
      <c r="IL1224" s="2"/>
      <c r="IM1224" s="2"/>
      <c r="IN1224" s="2"/>
      <c r="IO1224" s="2"/>
      <c r="IP1224" s="2"/>
      <c r="IQ1224" s="2"/>
      <c r="IR1224" s="2"/>
      <c r="IS1224" s="2"/>
      <c r="IT1224" s="2"/>
      <c r="IU1224" s="2"/>
    </row>
    <row r="1225" spans="1:255" x14ac:dyDescent="0.2">
      <c r="A1225">
        <v>18</v>
      </c>
      <c r="B1225">
        <v>1</v>
      </c>
      <c r="C1225">
        <v>1026</v>
      </c>
      <c r="E1225" t="s">
        <v>593</v>
      </c>
      <c r="F1225" t="e">
        <f>'1.Лок.смета.и.Акт'!#REF!</f>
        <v>#REF!</v>
      </c>
      <c r="G1225" t="s">
        <v>164</v>
      </c>
      <c r="H1225" t="s">
        <v>56</v>
      </c>
      <c r="I1225">
        <f>I1223*J1225</f>
        <v>6556</v>
      </c>
      <c r="J1225">
        <v>114.98728404805753</v>
      </c>
      <c r="K1225">
        <v>114.98728405</v>
      </c>
      <c r="L1225">
        <v>13113.45</v>
      </c>
      <c r="M1225">
        <v>0</v>
      </c>
      <c r="N1225">
        <f t="shared" si="981"/>
        <v>13113.45</v>
      </c>
      <c r="O1225">
        <f t="shared" si="982"/>
        <v>161577</v>
      </c>
      <c r="P1225">
        <f t="shared" si="983"/>
        <v>161577</v>
      </c>
      <c r="Q1225">
        <f t="shared" si="984"/>
        <v>0</v>
      </c>
      <c r="R1225">
        <f t="shared" si="985"/>
        <v>0</v>
      </c>
      <c r="S1225">
        <f t="shared" si="986"/>
        <v>0</v>
      </c>
      <c r="T1225">
        <f t="shared" si="987"/>
        <v>0</v>
      </c>
      <c r="U1225">
        <f t="shared" si="988"/>
        <v>0</v>
      </c>
      <c r="V1225">
        <f t="shared" si="989"/>
        <v>0</v>
      </c>
      <c r="W1225">
        <f t="shared" si="990"/>
        <v>66</v>
      </c>
      <c r="X1225">
        <f t="shared" si="991"/>
        <v>0</v>
      </c>
      <c r="Y1225">
        <f t="shared" si="992"/>
        <v>0</v>
      </c>
      <c r="AA1225">
        <v>69726884</v>
      </c>
      <c r="AB1225">
        <f t="shared" si="993"/>
        <v>3.26</v>
      </c>
      <c r="AC1225">
        <f>ROUND((ES1225),2)</f>
        <v>3.26</v>
      </c>
      <c r="AD1225">
        <f t="shared" si="994"/>
        <v>0</v>
      </c>
      <c r="AE1225">
        <f t="shared" si="995"/>
        <v>0</v>
      </c>
      <c r="AF1225">
        <f t="shared" si="996"/>
        <v>0</v>
      </c>
      <c r="AG1225">
        <f t="shared" si="997"/>
        <v>0</v>
      </c>
      <c r="AH1225">
        <f t="shared" si="998"/>
        <v>0</v>
      </c>
      <c r="AI1225">
        <f t="shared" si="999"/>
        <v>0</v>
      </c>
      <c r="AJ1225">
        <f t="shared" si="1000"/>
        <v>0.01</v>
      </c>
      <c r="AK1225">
        <v>3.2600000000000002</v>
      </c>
      <c r="AL1225">
        <v>3.2600000000000002</v>
      </c>
      <c r="AM1225">
        <v>0</v>
      </c>
      <c r="AN1225">
        <v>0</v>
      </c>
      <c r="AO1225">
        <v>0</v>
      </c>
      <c r="AP1225">
        <v>0</v>
      </c>
      <c r="AQ1225">
        <v>0</v>
      </c>
      <c r="AR1225">
        <v>0</v>
      </c>
      <c r="AS1225">
        <v>0.01</v>
      </c>
      <c r="AT1225">
        <v>0</v>
      </c>
      <c r="AU1225">
        <v>0</v>
      </c>
      <c r="AV1225">
        <v>1</v>
      </c>
      <c r="AW1225">
        <v>1</v>
      </c>
      <c r="AZ1225">
        <v>1</v>
      </c>
      <c r="BA1225">
        <v>1</v>
      </c>
      <c r="BB1225">
        <v>1</v>
      </c>
      <c r="BC1225">
        <v>7.56</v>
      </c>
      <c r="BD1225" t="s">
        <v>3</v>
      </c>
      <c r="BE1225" t="s">
        <v>3</v>
      </c>
      <c r="BF1225" t="s">
        <v>3</v>
      </c>
      <c r="BG1225" t="s">
        <v>3</v>
      </c>
      <c r="BH1225">
        <v>3</v>
      </c>
      <c r="BI1225">
        <v>1</v>
      </c>
      <c r="BJ1225" t="s">
        <v>165</v>
      </c>
      <c r="BM1225">
        <v>500001</v>
      </c>
      <c r="BN1225">
        <v>0</v>
      </c>
      <c r="BO1225" t="s">
        <v>3</v>
      </c>
      <c r="BP1225">
        <v>0</v>
      </c>
      <c r="BQ1225">
        <v>8</v>
      </c>
      <c r="BR1225">
        <v>0</v>
      </c>
      <c r="BS1225">
        <v>1</v>
      </c>
      <c r="BT1225">
        <v>1</v>
      </c>
      <c r="BU1225">
        <v>1</v>
      </c>
      <c r="BV1225">
        <v>1</v>
      </c>
      <c r="BW1225">
        <v>1</v>
      </c>
      <c r="BX1225">
        <v>1</v>
      </c>
      <c r="BY1225" t="s">
        <v>3</v>
      </c>
      <c r="BZ1225">
        <v>0</v>
      </c>
      <c r="CA1225">
        <v>0</v>
      </c>
      <c r="CB1225" t="s">
        <v>3</v>
      </c>
      <c r="CE1225">
        <v>0</v>
      </c>
      <c r="CF1225">
        <v>0</v>
      </c>
      <c r="CG1225">
        <v>0</v>
      </c>
      <c r="CH1225">
        <v>93</v>
      </c>
      <c r="CI1225">
        <v>1</v>
      </c>
      <c r="CJ1225">
        <v>0</v>
      </c>
      <c r="CK1225">
        <v>0</v>
      </c>
      <c r="CL1225">
        <v>0</v>
      </c>
      <c r="CM1225">
        <v>0</v>
      </c>
      <c r="CN1225" t="s">
        <v>3</v>
      </c>
      <c r="CO1225">
        <v>0</v>
      </c>
      <c r="CP1225">
        <f t="shared" si="1001"/>
        <v>161577</v>
      </c>
      <c r="CQ1225">
        <f t="shared" si="1002"/>
        <v>24.645599999999998</v>
      </c>
      <c r="CR1225">
        <f t="shared" si="1003"/>
        <v>0</v>
      </c>
      <c r="CS1225">
        <f t="shared" si="1004"/>
        <v>0</v>
      </c>
      <c r="CT1225">
        <f t="shared" si="1005"/>
        <v>0</v>
      </c>
      <c r="CU1225">
        <f t="shared" si="1006"/>
        <v>0</v>
      </c>
      <c r="CV1225">
        <f t="shared" si="1007"/>
        <v>0</v>
      </c>
      <c r="CW1225">
        <f t="shared" si="1008"/>
        <v>0</v>
      </c>
      <c r="CX1225">
        <f t="shared" si="1009"/>
        <v>0.01</v>
      </c>
      <c r="CY1225">
        <f>(S1225+R1225)*(BZ1225/100)</f>
        <v>0</v>
      </c>
      <c r="CZ1225">
        <f>(S1225+R1225)*(CA1225/100)</f>
        <v>0</v>
      </c>
      <c r="DC1225" t="s">
        <v>3</v>
      </c>
      <c r="DD1225" t="s">
        <v>3</v>
      </c>
      <c r="DE1225" t="s">
        <v>3</v>
      </c>
      <c r="DF1225" t="s">
        <v>3</v>
      </c>
      <c r="DG1225" t="s">
        <v>3</v>
      </c>
      <c r="DH1225" t="s">
        <v>3</v>
      </c>
      <c r="DI1225" t="s">
        <v>3</v>
      </c>
      <c r="DJ1225" t="s">
        <v>3</v>
      </c>
      <c r="DK1225" t="s">
        <v>3</v>
      </c>
      <c r="DL1225" t="s">
        <v>3</v>
      </c>
      <c r="DM1225" t="s">
        <v>3</v>
      </c>
      <c r="DN1225">
        <v>0</v>
      </c>
      <c r="DO1225">
        <v>0</v>
      </c>
      <c r="DP1225">
        <v>1</v>
      </c>
      <c r="DQ1225">
        <v>1</v>
      </c>
      <c r="DU1225">
        <v>1005</v>
      </c>
      <c r="DV1225" t="s">
        <v>56</v>
      </c>
      <c r="DW1225" t="e">
        <f>'1.Лок.смета.и.Акт'!#REF!</f>
        <v>#REF!</v>
      </c>
      <c r="DX1225">
        <v>1</v>
      </c>
      <c r="DZ1225" t="s">
        <v>3</v>
      </c>
      <c r="EA1225" t="s">
        <v>3</v>
      </c>
      <c r="EB1225" t="s">
        <v>3</v>
      </c>
      <c r="EC1225" t="s">
        <v>3</v>
      </c>
      <c r="EE1225">
        <v>54328897</v>
      </c>
      <c r="EF1225">
        <v>8</v>
      </c>
      <c r="EG1225" t="s">
        <v>31</v>
      </c>
      <c r="EH1225">
        <v>0</v>
      </c>
      <c r="EI1225" t="s">
        <v>3</v>
      </c>
      <c r="EJ1225">
        <v>1</v>
      </c>
      <c r="EK1225">
        <v>500001</v>
      </c>
      <c r="EL1225" t="s">
        <v>32</v>
      </c>
      <c r="EM1225" t="s">
        <v>33</v>
      </c>
      <c r="EO1225" t="s">
        <v>3</v>
      </c>
      <c r="EQ1225">
        <v>0</v>
      </c>
      <c r="ER1225">
        <v>23.6</v>
      </c>
      <c r="ES1225">
        <v>3.2600000000000002</v>
      </c>
      <c r="ET1225">
        <v>0</v>
      </c>
      <c r="EU1225">
        <v>0</v>
      </c>
      <c r="EV1225">
        <v>0</v>
      </c>
      <c r="EW1225">
        <v>0</v>
      </c>
      <c r="EX1225">
        <v>0</v>
      </c>
      <c r="EZ1225">
        <v>5</v>
      </c>
      <c r="FC1225">
        <v>0</v>
      </c>
      <c r="FD1225">
        <v>18</v>
      </c>
      <c r="FF1225">
        <v>23.6</v>
      </c>
      <c r="FQ1225">
        <v>0</v>
      </c>
      <c r="FR1225">
        <f t="shared" si="1010"/>
        <v>0</v>
      </c>
      <c r="FS1225">
        <v>0</v>
      </c>
      <c r="FX1225">
        <v>0</v>
      </c>
      <c r="FY1225">
        <v>0</v>
      </c>
      <c r="GA1225" t="s">
        <v>166</v>
      </c>
      <c r="GD1225">
        <v>1</v>
      </c>
      <c r="GF1225">
        <v>-810689284</v>
      </c>
      <c r="GG1225">
        <v>2</v>
      </c>
      <c r="GH1225">
        <v>3</v>
      </c>
      <c r="GI1225">
        <v>5</v>
      </c>
      <c r="GJ1225">
        <v>0</v>
      </c>
      <c r="GK1225">
        <v>0</v>
      </c>
      <c r="GL1225">
        <f t="shared" si="1011"/>
        <v>0</v>
      </c>
      <c r="GM1225">
        <f t="shared" si="1012"/>
        <v>161577</v>
      </c>
      <c r="GN1225">
        <f t="shared" si="1013"/>
        <v>161577</v>
      </c>
      <c r="GO1225">
        <f t="shared" si="1014"/>
        <v>0</v>
      </c>
      <c r="GP1225">
        <f t="shared" si="1015"/>
        <v>0</v>
      </c>
      <c r="GR1225">
        <v>1</v>
      </c>
      <c r="GS1225">
        <v>1</v>
      </c>
      <c r="GT1225">
        <v>0</v>
      </c>
      <c r="GU1225" t="s">
        <v>3</v>
      </c>
      <c r="GV1225">
        <f t="shared" si="1016"/>
        <v>0</v>
      </c>
      <c r="GW1225">
        <v>1</v>
      </c>
      <c r="GX1225">
        <f t="shared" si="1017"/>
        <v>0</v>
      </c>
      <c r="HA1225">
        <v>0</v>
      </c>
      <c r="HB1225">
        <v>0</v>
      </c>
      <c r="HC1225">
        <f t="shared" si="1018"/>
        <v>0</v>
      </c>
      <c r="HE1225" t="s">
        <v>35</v>
      </c>
      <c r="HF1225" t="s">
        <v>36</v>
      </c>
      <c r="HM1225" t="s">
        <v>3</v>
      </c>
      <c r="HN1225" t="s">
        <v>3</v>
      </c>
      <c r="HO1225" t="s">
        <v>3</v>
      </c>
      <c r="HP1225" t="s">
        <v>3</v>
      </c>
      <c r="HQ1225" t="s">
        <v>3</v>
      </c>
      <c r="IK1225">
        <v>0</v>
      </c>
    </row>
    <row r="1226" spans="1:255" x14ac:dyDescent="0.2">
      <c r="A1226" s="2">
        <v>17</v>
      </c>
      <c r="B1226" s="2">
        <v>1</v>
      </c>
      <c r="C1226" s="2">
        <f>ROW(SmtRes!A1029)</f>
        <v>1029</v>
      </c>
      <c r="D1226" s="2">
        <f>ROW(EtalonRes!A1047)</f>
        <v>1047</v>
      </c>
      <c r="E1226" s="2" t="s">
        <v>594</v>
      </c>
      <c r="F1226" s="2" t="s">
        <v>168</v>
      </c>
      <c r="G1226" s="2" t="s">
        <v>169</v>
      </c>
      <c r="H1226" s="2" t="s">
        <v>170</v>
      </c>
      <c r="I1226" s="2">
        <f>'1.Лок.смета.и.Акт'!E128</f>
        <v>58.655000000000001</v>
      </c>
      <c r="J1226" s="2">
        <v>0</v>
      </c>
      <c r="K1226" s="2">
        <v>58.655000000000001</v>
      </c>
      <c r="L1226" s="2">
        <v>117.31</v>
      </c>
      <c r="M1226" s="2">
        <v>0</v>
      </c>
      <c r="N1226" s="2">
        <f t="shared" si="981"/>
        <v>117.31</v>
      </c>
      <c r="O1226" s="2">
        <f t="shared" si="982"/>
        <v>2825</v>
      </c>
      <c r="P1226" s="2">
        <f t="shared" si="983"/>
        <v>1</v>
      </c>
      <c r="Q1226" s="2">
        <f t="shared" si="984"/>
        <v>602</v>
      </c>
      <c r="R1226" s="2">
        <f t="shared" si="985"/>
        <v>0</v>
      </c>
      <c r="S1226" s="2">
        <f t="shared" si="986"/>
        <v>2222</v>
      </c>
      <c r="T1226" s="2">
        <f t="shared" si="987"/>
        <v>0</v>
      </c>
      <c r="U1226" s="2">
        <f t="shared" si="988"/>
        <v>242.83169999999998</v>
      </c>
      <c r="V1226" s="2">
        <f t="shared" si="989"/>
        <v>0</v>
      </c>
      <c r="W1226" s="2">
        <f t="shared" si="990"/>
        <v>0</v>
      </c>
      <c r="X1226" s="2">
        <f t="shared" si="991"/>
        <v>3444</v>
      </c>
      <c r="Y1226" s="2">
        <f t="shared" si="992"/>
        <v>2222</v>
      </c>
      <c r="Z1226" s="2"/>
      <c r="AA1226" s="2">
        <v>69726971</v>
      </c>
      <c r="AB1226" s="2">
        <f t="shared" si="993"/>
        <v>48.16</v>
      </c>
      <c r="AC1226" s="2">
        <f>ROUND((ES1226+(SUM(SmtRes!BC1027:'SmtRes'!BC1029)+SUM(EtalonRes!AL1045:'EtalonRes'!AL1047))),2)</f>
        <v>0.01</v>
      </c>
      <c r="AD1226" s="2">
        <f t="shared" si="994"/>
        <v>10.27</v>
      </c>
      <c r="AE1226" s="2">
        <f t="shared" si="995"/>
        <v>0</v>
      </c>
      <c r="AF1226" s="2">
        <f t="shared" si="996"/>
        <v>37.880000000000003</v>
      </c>
      <c r="AG1226" s="2">
        <f t="shared" si="997"/>
        <v>0</v>
      </c>
      <c r="AH1226" s="2">
        <f t="shared" si="998"/>
        <v>4.1399999999999997</v>
      </c>
      <c r="AI1226" s="2">
        <f t="shared" si="999"/>
        <v>0</v>
      </c>
      <c r="AJ1226" s="2">
        <f t="shared" si="1000"/>
        <v>0</v>
      </c>
      <c r="AK1226" s="2">
        <v>2419.79</v>
      </c>
      <c r="AL1226" s="2">
        <v>2371.64</v>
      </c>
      <c r="AM1226" s="2">
        <v>10.27</v>
      </c>
      <c r="AN1226" s="2">
        <v>0</v>
      </c>
      <c r="AO1226" s="2">
        <v>37.880000000000003</v>
      </c>
      <c r="AP1226" s="2">
        <v>0</v>
      </c>
      <c r="AQ1226" s="2">
        <v>4.1399999999999997</v>
      </c>
      <c r="AR1226" s="2">
        <v>0</v>
      </c>
      <c r="AS1226" s="2">
        <v>0</v>
      </c>
      <c r="AT1226" s="2">
        <v>155</v>
      </c>
      <c r="AU1226" s="2">
        <v>100</v>
      </c>
      <c r="AV1226" s="2">
        <v>1</v>
      </c>
      <c r="AW1226" s="2">
        <v>1</v>
      </c>
      <c r="AX1226" s="2"/>
      <c r="AY1226" s="2"/>
      <c r="AZ1226" s="2">
        <v>1</v>
      </c>
      <c r="BA1226" s="2">
        <v>1</v>
      </c>
      <c r="BB1226" s="2">
        <v>1</v>
      </c>
      <c r="BC1226" s="2">
        <v>1</v>
      </c>
      <c r="BD1226" s="2" t="s">
        <v>3</v>
      </c>
      <c r="BE1226" s="2" t="s">
        <v>3</v>
      </c>
      <c r="BF1226" s="2" t="s">
        <v>3</v>
      </c>
      <c r="BG1226" s="2" t="s">
        <v>3</v>
      </c>
      <c r="BH1226" s="2">
        <v>0</v>
      </c>
      <c r="BI1226" s="2">
        <v>1</v>
      </c>
      <c r="BJ1226" s="2" t="s">
        <v>171</v>
      </c>
      <c r="BK1226" s="2"/>
      <c r="BL1226" s="2"/>
      <c r="BM1226" s="2">
        <v>7005</v>
      </c>
      <c r="BN1226" s="2">
        <v>0</v>
      </c>
      <c r="BO1226" s="2" t="s">
        <v>3</v>
      </c>
      <c r="BP1226" s="2">
        <v>0</v>
      </c>
      <c r="BQ1226" s="2">
        <v>2</v>
      </c>
      <c r="BR1226" s="2">
        <v>0</v>
      </c>
      <c r="BS1226" s="2">
        <v>1</v>
      </c>
      <c r="BT1226" s="2">
        <v>1</v>
      </c>
      <c r="BU1226" s="2">
        <v>1</v>
      </c>
      <c r="BV1226" s="2">
        <v>1</v>
      </c>
      <c r="BW1226" s="2">
        <v>1</v>
      </c>
      <c r="BX1226" s="2">
        <v>1</v>
      </c>
      <c r="BY1226" s="2" t="s">
        <v>3</v>
      </c>
      <c r="BZ1226" s="2">
        <v>155</v>
      </c>
      <c r="CA1226" s="2">
        <v>100</v>
      </c>
      <c r="CB1226" s="2" t="s">
        <v>3</v>
      </c>
      <c r="CC1226" s="2"/>
      <c r="CD1226" s="2"/>
      <c r="CE1226" s="2">
        <v>0</v>
      </c>
      <c r="CF1226" s="2">
        <v>0</v>
      </c>
      <c r="CG1226" s="2">
        <v>0</v>
      </c>
      <c r="CH1226" s="2">
        <v>94</v>
      </c>
      <c r="CI1226" s="2">
        <v>0</v>
      </c>
      <c r="CJ1226" s="2">
        <v>0</v>
      </c>
      <c r="CK1226" s="2">
        <v>0</v>
      </c>
      <c r="CL1226" s="2">
        <v>0</v>
      </c>
      <c r="CM1226" s="2">
        <v>0</v>
      </c>
      <c r="CN1226" s="2" t="s">
        <v>3</v>
      </c>
      <c r="CO1226" s="2">
        <v>0</v>
      </c>
      <c r="CP1226" s="2">
        <f t="shared" si="1001"/>
        <v>2825</v>
      </c>
      <c r="CQ1226" s="2">
        <f t="shared" si="1002"/>
        <v>0.01</v>
      </c>
      <c r="CR1226" s="2">
        <f t="shared" si="1003"/>
        <v>10.27</v>
      </c>
      <c r="CS1226" s="2">
        <f t="shared" si="1004"/>
        <v>0</v>
      </c>
      <c r="CT1226" s="2">
        <f t="shared" si="1005"/>
        <v>37.880000000000003</v>
      </c>
      <c r="CU1226" s="2">
        <f t="shared" si="1006"/>
        <v>0</v>
      </c>
      <c r="CV1226" s="2">
        <f t="shared" si="1007"/>
        <v>4.1399999999999997</v>
      </c>
      <c r="CW1226" s="2">
        <f t="shared" si="1008"/>
        <v>0</v>
      </c>
      <c r="CX1226" s="2">
        <f t="shared" si="1009"/>
        <v>0</v>
      </c>
      <c r="CY1226" s="2">
        <f>(((S1226+R1226)*AT1226)/100)</f>
        <v>3444.1</v>
      </c>
      <c r="CZ1226" s="2">
        <f>(((S1226+R1226)*AU1226)/100)</f>
        <v>2222</v>
      </c>
      <c r="DA1226" s="2"/>
      <c r="DB1226" s="2"/>
      <c r="DC1226" s="2" t="s">
        <v>3</v>
      </c>
      <c r="DD1226" s="2" t="s">
        <v>3</v>
      </c>
      <c r="DE1226" s="2" t="s">
        <v>3</v>
      </c>
      <c r="DF1226" s="2" t="s">
        <v>3</v>
      </c>
      <c r="DG1226" s="2" t="s">
        <v>3</v>
      </c>
      <c r="DH1226" s="2" t="s">
        <v>3</v>
      </c>
      <c r="DI1226" s="2" t="s">
        <v>3</v>
      </c>
      <c r="DJ1226" s="2" t="s">
        <v>3</v>
      </c>
      <c r="DK1226" s="2" t="s">
        <v>3</v>
      </c>
      <c r="DL1226" s="2" t="s">
        <v>3</v>
      </c>
      <c r="DM1226" s="2" t="s">
        <v>3</v>
      </c>
      <c r="DN1226" s="2">
        <v>0</v>
      </c>
      <c r="DO1226" s="2">
        <v>0</v>
      </c>
      <c r="DP1226" s="2">
        <v>1</v>
      </c>
      <c r="DQ1226" s="2">
        <v>1</v>
      </c>
      <c r="DR1226" s="2"/>
      <c r="DS1226" s="2"/>
      <c r="DT1226" s="2"/>
      <c r="DU1226" s="2">
        <v>1013</v>
      </c>
      <c r="DV1226" s="2" t="s">
        <v>170</v>
      </c>
      <c r="DW1226" s="2" t="s">
        <v>170</v>
      </c>
      <c r="DX1226" s="2">
        <v>1</v>
      </c>
      <c r="DY1226" s="2"/>
      <c r="DZ1226" s="2" t="s">
        <v>3</v>
      </c>
      <c r="EA1226" s="2" t="s">
        <v>3</v>
      </c>
      <c r="EB1226" s="2" t="s">
        <v>3</v>
      </c>
      <c r="EC1226" s="2" t="s">
        <v>3</v>
      </c>
      <c r="ED1226" s="2"/>
      <c r="EE1226" s="2">
        <v>54328916</v>
      </c>
      <c r="EF1226" s="2">
        <v>2</v>
      </c>
      <c r="EG1226" s="2" t="s">
        <v>21</v>
      </c>
      <c r="EH1226" s="2">
        <v>0</v>
      </c>
      <c r="EI1226" s="2" t="s">
        <v>3</v>
      </c>
      <c r="EJ1226" s="2">
        <v>1</v>
      </c>
      <c r="EK1226" s="2">
        <v>7005</v>
      </c>
      <c r="EL1226" s="2" t="s">
        <v>172</v>
      </c>
      <c r="EM1226" s="2" t="s">
        <v>173</v>
      </c>
      <c r="EN1226" s="2"/>
      <c r="EO1226" s="2" t="s">
        <v>3</v>
      </c>
      <c r="EP1226" s="2"/>
      <c r="EQ1226" s="2">
        <v>1441792</v>
      </c>
      <c r="ER1226" s="2">
        <v>2419.79</v>
      </c>
      <c r="ES1226" s="2">
        <v>2371.64</v>
      </c>
      <c r="ET1226" s="2">
        <v>10.27</v>
      </c>
      <c r="EU1226" s="2">
        <v>0</v>
      </c>
      <c r="EV1226" s="2">
        <v>37.880000000000003</v>
      </c>
      <c r="EW1226" s="2">
        <v>4.1399999999999997</v>
      </c>
      <c r="EX1226" s="2">
        <v>0</v>
      </c>
      <c r="EY1226" s="2">
        <v>1</v>
      </c>
      <c r="EZ1226" s="2"/>
      <c r="FA1226" s="2"/>
      <c r="FB1226" s="2"/>
      <c r="FC1226" s="2"/>
      <c r="FD1226" s="2"/>
      <c r="FE1226" s="2"/>
      <c r="FF1226" s="2"/>
      <c r="FG1226" s="2"/>
      <c r="FH1226" s="2"/>
      <c r="FI1226" s="2"/>
      <c r="FJ1226" s="2"/>
      <c r="FK1226" s="2"/>
      <c r="FL1226" s="2"/>
      <c r="FM1226" s="2"/>
      <c r="FN1226" s="2"/>
      <c r="FO1226" s="2"/>
      <c r="FP1226" s="2"/>
      <c r="FQ1226" s="2">
        <v>0</v>
      </c>
      <c r="FR1226" s="2">
        <f t="shared" si="1010"/>
        <v>0</v>
      </c>
      <c r="FS1226" s="2">
        <v>0</v>
      </c>
      <c r="FT1226" s="2"/>
      <c r="FU1226" s="2"/>
      <c r="FV1226" s="2"/>
      <c r="FW1226" s="2"/>
      <c r="FX1226" s="2">
        <v>155</v>
      </c>
      <c r="FY1226" s="2">
        <v>100</v>
      </c>
      <c r="FZ1226" s="2"/>
      <c r="GA1226" s="2" t="s">
        <v>3</v>
      </c>
      <c r="GB1226" s="2"/>
      <c r="GC1226" s="2"/>
      <c r="GD1226" s="2">
        <v>1</v>
      </c>
      <c r="GE1226" s="2"/>
      <c r="GF1226" s="2">
        <v>-564704960</v>
      </c>
      <c r="GG1226" s="2">
        <v>2</v>
      </c>
      <c r="GH1226" s="2">
        <v>1</v>
      </c>
      <c r="GI1226" s="2">
        <v>-2</v>
      </c>
      <c r="GJ1226" s="2">
        <v>0</v>
      </c>
      <c r="GK1226" s="2">
        <v>0</v>
      </c>
      <c r="GL1226" s="2">
        <f t="shared" si="1011"/>
        <v>0</v>
      </c>
      <c r="GM1226" s="2">
        <f t="shared" si="1012"/>
        <v>8491</v>
      </c>
      <c r="GN1226" s="2">
        <f t="shared" si="1013"/>
        <v>8491</v>
      </c>
      <c r="GO1226" s="2">
        <f t="shared" si="1014"/>
        <v>0</v>
      </c>
      <c r="GP1226" s="2">
        <f t="shared" si="1015"/>
        <v>0</v>
      </c>
      <c r="GQ1226" s="2"/>
      <c r="GR1226" s="2">
        <v>0</v>
      </c>
      <c r="GS1226" s="2">
        <v>3</v>
      </c>
      <c r="GT1226" s="2">
        <v>0</v>
      </c>
      <c r="GU1226" s="2" t="s">
        <v>3</v>
      </c>
      <c r="GV1226" s="2">
        <f t="shared" si="1016"/>
        <v>0</v>
      </c>
      <c r="GW1226" s="2">
        <v>1</v>
      </c>
      <c r="GX1226" s="2">
        <f t="shared" si="1017"/>
        <v>0</v>
      </c>
      <c r="GY1226" s="2"/>
      <c r="GZ1226" s="2"/>
      <c r="HA1226" s="2">
        <v>0</v>
      </c>
      <c r="HB1226" s="2">
        <v>0</v>
      </c>
      <c r="HC1226" s="2">
        <f t="shared" si="1018"/>
        <v>0</v>
      </c>
      <c r="HD1226" s="2"/>
      <c r="HE1226" s="2" t="s">
        <v>3</v>
      </c>
      <c r="HF1226" s="2" t="s">
        <v>3</v>
      </c>
      <c r="HG1226" s="2"/>
      <c r="HH1226" s="2"/>
      <c r="HI1226" s="2"/>
      <c r="HJ1226" s="2"/>
      <c r="HK1226" s="2"/>
      <c r="HL1226" s="2"/>
      <c r="HM1226" s="2" t="s">
        <v>3</v>
      </c>
      <c r="HN1226" s="2" t="s">
        <v>174</v>
      </c>
      <c r="HO1226" s="2" t="s">
        <v>175</v>
      </c>
      <c r="HP1226" s="2" t="s">
        <v>176</v>
      </c>
      <c r="HQ1226" s="2" t="s">
        <v>176</v>
      </c>
      <c r="HR1226" s="2"/>
      <c r="HS1226" s="2"/>
      <c r="HT1226" s="2"/>
      <c r="HU1226" s="2"/>
      <c r="HV1226" s="2"/>
      <c r="HW1226" s="2"/>
      <c r="HX1226" s="2"/>
      <c r="HY1226" s="2"/>
      <c r="HZ1226" s="2"/>
      <c r="IA1226" s="2"/>
      <c r="IB1226" s="2"/>
      <c r="IC1226" s="2"/>
      <c r="ID1226" s="2"/>
      <c r="IE1226" s="2"/>
      <c r="IF1226" s="2"/>
      <c r="IG1226" s="2"/>
      <c r="IH1226" s="2"/>
      <c r="II1226" s="2"/>
      <c r="IJ1226" s="2"/>
      <c r="IK1226" s="2">
        <v>0</v>
      </c>
      <c r="IL1226" s="2"/>
      <c r="IM1226" s="2"/>
      <c r="IN1226" s="2"/>
      <c r="IO1226" s="2"/>
      <c r="IP1226" s="2"/>
      <c r="IQ1226" s="2"/>
      <c r="IR1226" s="2"/>
      <c r="IS1226" s="2"/>
      <c r="IT1226" s="2"/>
      <c r="IU1226" s="2"/>
    </row>
    <row r="1227" spans="1:255" x14ac:dyDescent="0.2">
      <c r="A1227">
        <v>17</v>
      </c>
      <c r="B1227">
        <v>1</v>
      </c>
      <c r="C1227">
        <f>ROW(SmtRes!A1032)</f>
        <v>1032</v>
      </c>
      <c r="D1227">
        <f>ROW(EtalonRes!A1050)</f>
        <v>1050</v>
      </c>
      <c r="E1227" t="s">
        <v>594</v>
      </c>
      <c r="F1227" t="s">
        <v>168</v>
      </c>
      <c r="G1227" t="s">
        <v>169</v>
      </c>
      <c r="H1227" t="s">
        <v>170</v>
      </c>
      <c r="I1227">
        <f>'1.Лок.смета.и.Акт'!E128</f>
        <v>58.655000000000001</v>
      </c>
      <c r="J1227">
        <v>0</v>
      </c>
      <c r="K1227">
        <v>58.655000000000001</v>
      </c>
      <c r="L1227">
        <v>117.31</v>
      </c>
      <c r="M1227">
        <v>0</v>
      </c>
      <c r="N1227">
        <f t="shared" si="981"/>
        <v>117.31</v>
      </c>
      <c r="O1227">
        <f t="shared" si="982"/>
        <v>62485</v>
      </c>
      <c r="P1227">
        <f t="shared" si="983"/>
        <v>4</v>
      </c>
      <c r="Q1227">
        <f t="shared" si="984"/>
        <v>5602</v>
      </c>
      <c r="R1227">
        <f t="shared" si="985"/>
        <v>0</v>
      </c>
      <c r="S1227">
        <f t="shared" si="986"/>
        <v>56879</v>
      </c>
      <c r="T1227">
        <f t="shared" si="987"/>
        <v>0</v>
      </c>
      <c r="U1227" t="e">
        <f t="shared" si="988"/>
        <v>#REF!</v>
      </c>
      <c r="V1227">
        <f t="shared" si="989"/>
        <v>0</v>
      </c>
      <c r="W1227">
        <f t="shared" si="990"/>
        <v>0</v>
      </c>
      <c r="X1227" t="e">
        <f t="shared" si="991"/>
        <v>#REF!</v>
      </c>
      <c r="Y1227" t="e">
        <f t="shared" si="992"/>
        <v>#REF!</v>
      </c>
      <c r="AA1227">
        <v>69726884</v>
      </c>
      <c r="AB1227">
        <f t="shared" si="993"/>
        <v>48.16</v>
      </c>
      <c r="AC1227">
        <f>ROUND((ES1227+(SUM(SmtRes!BC1030:'SmtRes'!BC1032)+SUM(EtalonRes!AL1048:'EtalonRes'!AL1050))),2)</f>
        <v>0.01</v>
      </c>
      <c r="AD1227">
        <f t="shared" si="994"/>
        <v>10.27</v>
      </c>
      <c r="AE1227">
        <f t="shared" si="995"/>
        <v>0</v>
      </c>
      <c r="AF1227">
        <f t="shared" si="996"/>
        <v>37.880000000000003</v>
      </c>
      <c r="AG1227">
        <f t="shared" si="997"/>
        <v>0</v>
      </c>
      <c r="AH1227" t="e">
        <f t="shared" si="998"/>
        <v>#REF!</v>
      </c>
      <c r="AI1227">
        <f t="shared" si="999"/>
        <v>0</v>
      </c>
      <c r="AJ1227">
        <f t="shared" si="1000"/>
        <v>0</v>
      </c>
      <c r="AK1227">
        <v>2419.79</v>
      </c>
      <c r="AL1227">
        <v>2371.64</v>
      </c>
      <c r="AM1227">
        <v>10.27</v>
      </c>
      <c r="AN1227">
        <v>0</v>
      </c>
      <c r="AO1227">
        <v>37.880000000000003</v>
      </c>
      <c r="AP1227">
        <v>0</v>
      </c>
      <c r="AQ1227" t="e">
        <f>'1.Лок.смета.и.Акт'!#REF!</f>
        <v>#REF!</v>
      </c>
      <c r="AR1227">
        <v>0</v>
      </c>
      <c r="AS1227">
        <v>0</v>
      </c>
      <c r="AT1227">
        <v>147</v>
      </c>
      <c r="AU1227">
        <v>85</v>
      </c>
      <c r="AV1227">
        <v>1</v>
      </c>
      <c r="AW1227">
        <v>1</v>
      </c>
      <c r="AZ1227">
        <v>1</v>
      </c>
      <c r="BA1227">
        <v>25.6</v>
      </c>
      <c r="BB1227">
        <v>9.3000000000000007</v>
      </c>
      <c r="BC1227">
        <v>7.56</v>
      </c>
      <c r="BD1227" t="s">
        <v>3</v>
      </c>
      <c r="BE1227" t="s">
        <v>3</v>
      </c>
      <c r="BF1227" t="s">
        <v>3</v>
      </c>
      <c r="BG1227" t="s">
        <v>3</v>
      </c>
      <c r="BH1227">
        <v>0</v>
      </c>
      <c r="BI1227">
        <v>1</v>
      </c>
      <c r="BJ1227" t="s">
        <v>171</v>
      </c>
      <c r="BM1227">
        <v>7005</v>
      </c>
      <c r="BN1227">
        <v>0</v>
      </c>
      <c r="BO1227" t="s">
        <v>168</v>
      </c>
      <c r="BP1227">
        <v>1</v>
      </c>
      <c r="BQ1227">
        <v>2</v>
      </c>
      <c r="BR1227">
        <v>0</v>
      </c>
      <c r="BS1227">
        <v>19.8</v>
      </c>
      <c r="BT1227">
        <v>1</v>
      </c>
      <c r="BU1227">
        <v>1</v>
      </c>
      <c r="BV1227">
        <v>1</v>
      </c>
      <c r="BW1227">
        <v>1</v>
      </c>
      <c r="BX1227">
        <v>1</v>
      </c>
      <c r="BY1227" t="s">
        <v>3</v>
      </c>
      <c r="BZ1227" t="e">
        <f>'1.Лок.смета.и.Акт'!#REF!</f>
        <v>#REF!</v>
      </c>
      <c r="CA1227" t="e">
        <f>'1.Лок.смета.и.Акт'!#REF!</f>
        <v>#REF!</v>
      </c>
      <c r="CB1227" t="s">
        <v>3</v>
      </c>
      <c r="CE1227">
        <v>0</v>
      </c>
      <c r="CF1227">
        <v>0</v>
      </c>
      <c r="CG1227">
        <v>0</v>
      </c>
      <c r="CH1227">
        <v>94</v>
      </c>
      <c r="CI1227">
        <v>0</v>
      </c>
      <c r="CJ1227">
        <v>0</v>
      </c>
      <c r="CK1227">
        <v>0</v>
      </c>
      <c r="CL1227">
        <v>0</v>
      </c>
      <c r="CM1227">
        <v>0</v>
      </c>
      <c r="CN1227" t="s">
        <v>3</v>
      </c>
      <c r="CO1227">
        <v>0</v>
      </c>
      <c r="CP1227">
        <f t="shared" si="1001"/>
        <v>62485</v>
      </c>
      <c r="CQ1227">
        <f t="shared" si="1002"/>
        <v>7.5600000000000001E-2</v>
      </c>
      <c r="CR1227">
        <f t="shared" si="1003"/>
        <v>95.51100000000001</v>
      </c>
      <c r="CS1227">
        <f t="shared" si="1004"/>
        <v>0</v>
      </c>
      <c r="CT1227">
        <f t="shared" si="1005"/>
        <v>969.72800000000007</v>
      </c>
      <c r="CU1227">
        <f t="shared" si="1006"/>
        <v>0</v>
      </c>
      <c r="CV1227" t="e">
        <f t="shared" si="1007"/>
        <v>#REF!</v>
      </c>
      <c r="CW1227">
        <f t="shared" si="1008"/>
        <v>0</v>
      </c>
      <c r="CX1227">
        <f t="shared" si="1009"/>
        <v>0</v>
      </c>
      <c r="CY1227" t="e">
        <f>(S1227+R1227)*(BZ1227/100)</f>
        <v>#REF!</v>
      </c>
      <c r="CZ1227" t="e">
        <f>(S1227+R1227)*(CA1227/100)</f>
        <v>#REF!</v>
      </c>
      <c r="DC1227" t="s">
        <v>3</v>
      </c>
      <c r="DD1227" t="s">
        <v>3</v>
      </c>
      <c r="DE1227" t="s">
        <v>3</v>
      </c>
      <c r="DF1227" t="s">
        <v>3</v>
      </c>
      <c r="DG1227" t="s">
        <v>3</v>
      </c>
      <c r="DH1227" t="s">
        <v>3</v>
      </c>
      <c r="DI1227" t="s">
        <v>3</v>
      </c>
      <c r="DJ1227" t="s">
        <v>3</v>
      </c>
      <c r="DK1227" t="s">
        <v>3</v>
      </c>
      <c r="DL1227" t="s">
        <v>3</v>
      </c>
      <c r="DM1227" t="s">
        <v>3</v>
      </c>
      <c r="DN1227">
        <v>155</v>
      </c>
      <c r="DO1227">
        <v>100</v>
      </c>
      <c r="DP1227">
        <v>1</v>
      </c>
      <c r="DQ1227">
        <v>1</v>
      </c>
      <c r="DU1227">
        <v>1013</v>
      </c>
      <c r="DV1227" t="s">
        <v>170</v>
      </c>
      <c r="DW1227" t="str">
        <f>'1.Лок.смета.и.Акт'!D128</f>
        <v>100 м шва</v>
      </c>
      <c r="DX1227">
        <v>1</v>
      </c>
      <c r="DZ1227" t="s">
        <v>3</v>
      </c>
      <c r="EA1227" t="s">
        <v>3</v>
      </c>
      <c r="EB1227" t="s">
        <v>3</v>
      </c>
      <c r="EC1227" t="s">
        <v>3</v>
      </c>
      <c r="EE1227">
        <v>54328916</v>
      </c>
      <c r="EF1227">
        <v>2</v>
      </c>
      <c r="EG1227" t="s">
        <v>21</v>
      </c>
      <c r="EH1227">
        <v>0</v>
      </c>
      <c r="EI1227" t="s">
        <v>3</v>
      </c>
      <c r="EJ1227">
        <v>1</v>
      </c>
      <c r="EK1227">
        <v>7005</v>
      </c>
      <c r="EL1227" t="s">
        <v>172</v>
      </c>
      <c r="EM1227" t="s">
        <v>173</v>
      </c>
      <c r="EO1227" t="s">
        <v>3</v>
      </c>
      <c r="EQ1227">
        <v>1441792</v>
      </c>
      <c r="ER1227">
        <v>2419.79</v>
      </c>
      <c r="ES1227">
        <v>2371.64</v>
      </c>
      <c r="ET1227">
        <v>10.27</v>
      </c>
      <c r="EU1227">
        <v>0</v>
      </c>
      <c r="EV1227">
        <v>37.880000000000003</v>
      </c>
      <c r="EW1227" t="e">
        <f>'1.Лок.смета.и.Акт'!#REF!</f>
        <v>#REF!</v>
      </c>
      <c r="EX1227">
        <v>0</v>
      </c>
      <c r="EY1227">
        <v>1</v>
      </c>
      <c r="FQ1227">
        <v>0</v>
      </c>
      <c r="FR1227">
        <f t="shared" si="1010"/>
        <v>0</v>
      </c>
      <c r="FS1227">
        <v>0</v>
      </c>
      <c r="FX1227">
        <v>155</v>
      </c>
      <c r="FY1227">
        <v>100</v>
      </c>
      <c r="GA1227" t="s">
        <v>3</v>
      </c>
      <c r="GD1227">
        <v>1</v>
      </c>
      <c r="GF1227">
        <v>-564704960</v>
      </c>
      <c r="GG1227">
        <v>2</v>
      </c>
      <c r="GH1227">
        <v>1</v>
      </c>
      <c r="GI1227">
        <v>2</v>
      </c>
      <c r="GJ1227">
        <v>0</v>
      </c>
      <c r="GK1227">
        <v>0</v>
      </c>
      <c r="GL1227">
        <f t="shared" si="1011"/>
        <v>0</v>
      </c>
      <c r="GM1227" t="e">
        <f t="shared" si="1012"/>
        <v>#REF!</v>
      </c>
      <c r="GN1227" t="e">
        <f t="shared" si="1013"/>
        <v>#REF!</v>
      </c>
      <c r="GO1227">
        <f t="shared" si="1014"/>
        <v>0</v>
      </c>
      <c r="GP1227">
        <f t="shared" si="1015"/>
        <v>0</v>
      </c>
      <c r="GR1227">
        <v>0</v>
      </c>
      <c r="GS1227">
        <v>3</v>
      </c>
      <c r="GT1227">
        <v>0</v>
      </c>
      <c r="GU1227" t="s">
        <v>3</v>
      </c>
      <c r="GV1227">
        <f t="shared" si="1016"/>
        <v>0</v>
      </c>
      <c r="GW1227">
        <v>1008.6</v>
      </c>
      <c r="GX1227">
        <f t="shared" si="1017"/>
        <v>0</v>
      </c>
      <c r="HA1227">
        <v>0</v>
      </c>
      <c r="HB1227">
        <v>0</v>
      </c>
      <c r="HC1227">
        <f t="shared" si="1018"/>
        <v>0</v>
      </c>
      <c r="HE1227" t="s">
        <v>3</v>
      </c>
      <c r="HF1227" t="s">
        <v>3</v>
      </c>
      <c r="HM1227" t="s">
        <v>3</v>
      </c>
      <c r="HN1227" t="s">
        <v>174</v>
      </c>
      <c r="HO1227" t="s">
        <v>175</v>
      </c>
      <c r="HP1227" t="s">
        <v>176</v>
      </c>
      <c r="HQ1227" t="s">
        <v>176</v>
      </c>
      <c r="IK1227">
        <v>0</v>
      </c>
    </row>
    <row r="1228" spans="1:255" x14ac:dyDescent="0.2">
      <c r="A1228" s="2">
        <v>18</v>
      </c>
      <c r="B1228" s="2">
        <v>1</v>
      </c>
      <c r="C1228" s="2">
        <v>1029</v>
      </c>
      <c r="D1228" s="2"/>
      <c r="E1228" s="2" t="s">
        <v>595</v>
      </c>
      <c r="F1228" s="2" t="s">
        <v>178</v>
      </c>
      <c r="G1228" s="2" t="s">
        <v>179</v>
      </c>
      <c r="H1228" s="2" t="s">
        <v>180</v>
      </c>
      <c r="I1228" s="2">
        <f>I1226*J1228</f>
        <v>62</v>
      </c>
      <c r="J1228" s="2">
        <v>1.0570283863268264</v>
      </c>
      <c r="K1228" s="2">
        <v>1.0570283899999999</v>
      </c>
      <c r="L1228" s="2">
        <v>123.1755</v>
      </c>
      <c r="M1228" s="2">
        <v>0</v>
      </c>
      <c r="N1228" s="2">
        <f t="shared" si="981"/>
        <v>123.1755</v>
      </c>
      <c r="O1228" s="2">
        <f t="shared" si="982"/>
        <v>140039</v>
      </c>
      <c r="P1228" s="2">
        <f t="shared" si="983"/>
        <v>140039</v>
      </c>
      <c r="Q1228" s="2">
        <f t="shared" si="984"/>
        <v>0</v>
      </c>
      <c r="R1228" s="2">
        <f t="shared" si="985"/>
        <v>0</v>
      </c>
      <c r="S1228" s="2">
        <f t="shared" si="986"/>
        <v>0</v>
      </c>
      <c r="T1228" s="2">
        <f t="shared" si="987"/>
        <v>0</v>
      </c>
      <c r="U1228" s="2">
        <f t="shared" si="988"/>
        <v>0</v>
      </c>
      <c r="V1228" s="2">
        <f t="shared" si="989"/>
        <v>0</v>
      </c>
      <c r="W1228" s="2">
        <f t="shared" si="990"/>
        <v>0</v>
      </c>
      <c r="X1228" s="2">
        <f t="shared" si="991"/>
        <v>0</v>
      </c>
      <c r="Y1228" s="2">
        <f t="shared" si="992"/>
        <v>0</v>
      </c>
      <c r="Z1228" s="2"/>
      <c r="AA1228" s="2">
        <v>69726971</v>
      </c>
      <c r="AB1228" s="2">
        <f t="shared" si="993"/>
        <v>2258.6999999999998</v>
      </c>
      <c r="AC1228" s="2">
        <f>ROUND((ES1228),2)</f>
        <v>2258.6999999999998</v>
      </c>
      <c r="AD1228" s="2">
        <f t="shared" si="994"/>
        <v>0</v>
      </c>
      <c r="AE1228" s="2">
        <f t="shared" si="995"/>
        <v>0</v>
      </c>
      <c r="AF1228" s="2">
        <f t="shared" si="996"/>
        <v>0</v>
      </c>
      <c r="AG1228" s="2">
        <f t="shared" si="997"/>
        <v>0</v>
      </c>
      <c r="AH1228" s="2">
        <f t="shared" si="998"/>
        <v>0</v>
      </c>
      <c r="AI1228" s="2">
        <f t="shared" si="999"/>
        <v>0</v>
      </c>
      <c r="AJ1228" s="2">
        <f t="shared" si="1000"/>
        <v>0</v>
      </c>
      <c r="AK1228" s="2">
        <v>2258.6999999999998</v>
      </c>
      <c r="AL1228" s="2">
        <v>2258.6999999999998</v>
      </c>
      <c r="AM1228" s="2">
        <v>0</v>
      </c>
      <c r="AN1228" s="2">
        <v>0</v>
      </c>
      <c r="AO1228" s="2">
        <v>0</v>
      </c>
      <c r="AP1228" s="2">
        <v>0</v>
      </c>
      <c r="AQ1228" s="2">
        <v>0</v>
      </c>
      <c r="AR1228" s="2">
        <v>0</v>
      </c>
      <c r="AS1228" s="2">
        <v>0</v>
      </c>
      <c r="AT1228" s="2">
        <v>0</v>
      </c>
      <c r="AU1228" s="2">
        <v>0</v>
      </c>
      <c r="AV1228" s="2">
        <v>1</v>
      </c>
      <c r="AW1228" s="2">
        <v>1</v>
      </c>
      <c r="AX1228" s="2"/>
      <c r="AY1228" s="2"/>
      <c r="AZ1228" s="2">
        <v>1</v>
      </c>
      <c r="BA1228" s="2">
        <v>1</v>
      </c>
      <c r="BB1228" s="2">
        <v>1</v>
      </c>
      <c r="BC1228" s="2">
        <v>1</v>
      </c>
      <c r="BD1228" s="2" t="s">
        <v>3</v>
      </c>
      <c r="BE1228" s="2" t="s">
        <v>3</v>
      </c>
      <c r="BF1228" s="2" t="s">
        <v>3</v>
      </c>
      <c r="BG1228" s="2" t="s">
        <v>3</v>
      </c>
      <c r="BH1228" s="2">
        <v>3</v>
      </c>
      <c r="BI1228" s="2">
        <v>1</v>
      </c>
      <c r="BJ1228" s="2" t="s">
        <v>181</v>
      </c>
      <c r="BK1228" s="2"/>
      <c r="BL1228" s="2"/>
      <c r="BM1228" s="2">
        <v>500001</v>
      </c>
      <c r="BN1228" s="2">
        <v>0</v>
      </c>
      <c r="BO1228" s="2" t="s">
        <v>3</v>
      </c>
      <c r="BP1228" s="2">
        <v>0</v>
      </c>
      <c r="BQ1228" s="2">
        <v>8</v>
      </c>
      <c r="BR1228" s="2">
        <v>0</v>
      </c>
      <c r="BS1228" s="2">
        <v>1</v>
      </c>
      <c r="BT1228" s="2">
        <v>1</v>
      </c>
      <c r="BU1228" s="2">
        <v>1</v>
      </c>
      <c r="BV1228" s="2">
        <v>1</v>
      </c>
      <c r="BW1228" s="2">
        <v>1</v>
      </c>
      <c r="BX1228" s="2">
        <v>1</v>
      </c>
      <c r="BY1228" s="2" t="s">
        <v>3</v>
      </c>
      <c r="BZ1228" s="2">
        <v>0</v>
      </c>
      <c r="CA1228" s="2">
        <v>0</v>
      </c>
      <c r="CB1228" s="2" t="s">
        <v>3</v>
      </c>
      <c r="CC1228" s="2"/>
      <c r="CD1228" s="2"/>
      <c r="CE1228" s="2">
        <v>0</v>
      </c>
      <c r="CF1228" s="2">
        <v>0</v>
      </c>
      <c r="CG1228" s="2">
        <v>0</v>
      </c>
      <c r="CH1228" s="2">
        <v>94</v>
      </c>
      <c r="CI1228" s="2">
        <v>1</v>
      </c>
      <c r="CJ1228" s="2">
        <v>0</v>
      </c>
      <c r="CK1228" s="2">
        <v>0</v>
      </c>
      <c r="CL1228" s="2">
        <v>0</v>
      </c>
      <c r="CM1228" s="2">
        <v>0</v>
      </c>
      <c r="CN1228" s="2" t="s">
        <v>3</v>
      </c>
      <c r="CO1228" s="2">
        <v>0</v>
      </c>
      <c r="CP1228" s="2">
        <f t="shared" si="1001"/>
        <v>140039</v>
      </c>
      <c r="CQ1228" s="2">
        <f t="shared" si="1002"/>
        <v>2258.6999999999998</v>
      </c>
      <c r="CR1228" s="2">
        <f t="shared" si="1003"/>
        <v>0</v>
      </c>
      <c r="CS1228" s="2">
        <f t="shared" si="1004"/>
        <v>0</v>
      </c>
      <c r="CT1228" s="2">
        <f t="shared" si="1005"/>
        <v>0</v>
      </c>
      <c r="CU1228" s="2">
        <f t="shared" si="1006"/>
        <v>0</v>
      </c>
      <c r="CV1228" s="2">
        <f t="shared" si="1007"/>
        <v>0</v>
      </c>
      <c r="CW1228" s="2">
        <f t="shared" si="1008"/>
        <v>0</v>
      </c>
      <c r="CX1228" s="2">
        <f t="shared" si="1009"/>
        <v>0</v>
      </c>
      <c r="CY1228" s="2">
        <f>(((S1228+R1228)*AT1228)/100)</f>
        <v>0</v>
      </c>
      <c r="CZ1228" s="2">
        <f>(((S1228+R1228)*AU1228)/100)</f>
        <v>0</v>
      </c>
      <c r="DA1228" s="2"/>
      <c r="DB1228" s="2"/>
      <c r="DC1228" s="2" t="s">
        <v>3</v>
      </c>
      <c r="DD1228" s="2" t="s">
        <v>3</v>
      </c>
      <c r="DE1228" s="2" t="s">
        <v>3</v>
      </c>
      <c r="DF1228" s="2" t="s">
        <v>3</v>
      </c>
      <c r="DG1228" s="2" t="s">
        <v>3</v>
      </c>
      <c r="DH1228" s="2" t="s">
        <v>3</v>
      </c>
      <c r="DI1228" s="2" t="s">
        <v>3</v>
      </c>
      <c r="DJ1228" s="2" t="s">
        <v>3</v>
      </c>
      <c r="DK1228" s="2" t="s">
        <v>3</v>
      </c>
      <c r="DL1228" s="2" t="s">
        <v>3</v>
      </c>
      <c r="DM1228" s="2" t="s">
        <v>3</v>
      </c>
      <c r="DN1228" s="2">
        <v>0</v>
      </c>
      <c r="DO1228" s="2">
        <v>0</v>
      </c>
      <c r="DP1228" s="2">
        <v>1</v>
      </c>
      <c r="DQ1228" s="2">
        <v>1</v>
      </c>
      <c r="DR1228" s="2"/>
      <c r="DS1228" s="2"/>
      <c r="DT1228" s="2"/>
      <c r="DU1228" s="2">
        <v>1003</v>
      </c>
      <c r="DV1228" s="2" t="s">
        <v>180</v>
      </c>
      <c r="DW1228" s="2" t="s">
        <v>180</v>
      </c>
      <c r="DX1228" s="2">
        <v>100</v>
      </c>
      <c r="DY1228" s="2"/>
      <c r="DZ1228" s="2" t="s">
        <v>3</v>
      </c>
      <c r="EA1228" s="2" t="s">
        <v>3</v>
      </c>
      <c r="EB1228" s="2" t="s">
        <v>3</v>
      </c>
      <c r="EC1228" s="2" t="s">
        <v>3</v>
      </c>
      <c r="ED1228" s="2"/>
      <c r="EE1228" s="2">
        <v>54328897</v>
      </c>
      <c r="EF1228" s="2">
        <v>8</v>
      </c>
      <c r="EG1228" s="2" t="s">
        <v>31</v>
      </c>
      <c r="EH1228" s="2">
        <v>0</v>
      </c>
      <c r="EI1228" s="2" t="s">
        <v>3</v>
      </c>
      <c r="EJ1228" s="2">
        <v>1</v>
      </c>
      <c r="EK1228" s="2">
        <v>500001</v>
      </c>
      <c r="EL1228" s="2" t="s">
        <v>32</v>
      </c>
      <c r="EM1228" s="2" t="s">
        <v>33</v>
      </c>
      <c r="EN1228" s="2"/>
      <c r="EO1228" s="2" t="s">
        <v>3</v>
      </c>
      <c r="EP1228" s="2"/>
      <c r="EQ1228" s="2">
        <v>0</v>
      </c>
      <c r="ER1228" s="2">
        <v>2258.6999999999998</v>
      </c>
      <c r="ES1228" s="2">
        <v>2258.6999999999998</v>
      </c>
      <c r="ET1228" s="2">
        <v>0</v>
      </c>
      <c r="EU1228" s="2">
        <v>0</v>
      </c>
      <c r="EV1228" s="2">
        <v>0</v>
      </c>
      <c r="EW1228" s="2">
        <v>0</v>
      </c>
      <c r="EX1228" s="2">
        <v>0</v>
      </c>
      <c r="EY1228" s="2"/>
      <c r="EZ1228" s="2"/>
      <c r="FA1228" s="2"/>
      <c r="FB1228" s="2"/>
      <c r="FC1228" s="2"/>
      <c r="FD1228" s="2"/>
      <c r="FE1228" s="2"/>
      <c r="FF1228" s="2"/>
      <c r="FG1228" s="2"/>
      <c r="FH1228" s="2"/>
      <c r="FI1228" s="2"/>
      <c r="FJ1228" s="2"/>
      <c r="FK1228" s="2"/>
      <c r="FL1228" s="2"/>
      <c r="FM1228" s="2"/>
      <c r="FN1228" s="2"/>
      <c r="FO1228" s="2"/>
      <c r="FP1228" s="2"/>
      <c r="FQ1228" s="2">
        <v>0</v>
      </c>
      <c r="FR1228" s="2">
        <f t="shared" si="1010"/>
        <v>0</v>
      </c>
      <c r="FS1228" s="2">
        <v>0</v>
      </c>
      <c r="FT1228" s="2"/>
      <c r="FU1228" s="2"/>
      <c r="FV1228" s="2"/>
      <c r="FW1228" s="2"/>
      <c r="FX1228" s="2">
        <v>0</v>
      </c>
      <c r="FY1228" s="2">
        <v>0</v>
      </c>
      <c r="FZ1228" s="2"/>
      <c r="GA1228" s="2" t="s">
        <v>3</v>
      </c>
      <c r="GB1228" s="2"/>
      <c r="GC1228" s="2"/>
      <c r="GD1228" s="2">
        <v>1</v>
      </c>
      <c r="GE1228" s="2"/>
      <c r="GF1228" s="2">
        <v>-239826058</v>
      </c>
      <c r="GG1228" s="2">
        <v>2</v>
      </c>
      <c r="GH1228" s="2">
        <v>1</v>
      </c>
      <c r="GI1228" s="2">
        <v>-2</v>
      </c>
      <c r="GJ1228" s="2">
        <v>0</v>
      </c>
      <c r="GK1228" s="2">
        <v>0</v>
      </c>
      <c r="GL1228" s="2">
        <f t="shared" si="1011"/>
        <v>0</v>
      </c>
      <c r="GM1228" s="2">
        <f t="shared" si="1012"/>
        <v>140039</v>
      </c>
      <c r="GN1228" s="2">
        <f t="shared" si="1013"/>
        <v>140039</v>
      </c>
      <c r="GO1228" s="2">
        <f t="shared" si="1014"/>
        <v>0</v>
      </c>
      <c r="GP1228" s="2">
        <f t="shared" si="1015"/>
        <v>0</v>
      </c>
      <c r="GQ1228" s="2"/>
      <c r="GR1228" s="2">
        <v>0</v>
      </c>
      <c r="GS1228" s="2">
        <v>3</v>
      </c>
      <c r="GT1228" s="2">
        <v>0</v>
      </c>
      <c r="GU1228" s="2" t="s">
        <v>3</v>
      </c>
      <c r="GV1228" s="2">
        <f t="shared" si="1016"/>
        <v>0</v>
      </c>
      <c r="GW1228" s="2">
        <v>1</v>
      </c>
      <c r="GX1228" s="2">
        <f t="shared" si="1017"/>
        <v>0</v>
      </c>
      <c r="GY1228" s="2"/>
      <c r="GZ1228" s="2"/>
      <c r="HA1228" s="2">
        <v>0</v>
      </c>
      <c r="HB1228" s="2">
        <v>0</v>
      </c>
      <c r="HC1228" s="2">
        <f t="shared" si="1018"/>
        <v>0</v>
      </c>
      <c r="HD1228" s="2"/>
      <c r="HE1228" s="2" t="s">
        <v>3</v>
      </c>
      <c r="HF1228" s="2" t="s">
        <v>3</v>
      </c>
      <c r="HG1228" s="2"/>
      <c r="HH1228" s="2"/>
      <c r="HI1228" s="2"/>
      <c r="HJ1228" s="2"/>
      <c r="HK1228" s="2"/>
      <c r="HL1228" s="2"/>
      <c r="HM1228" s="2" t="s">
        <v>3</v>
      </c>
      <c r="HN1228" s="2" t="s">
        <v>3</v>
      </c>
      <c r="HO1228" s="2" t="s">
        <v>3</v>
      </c>
      <c r="HP1228" s="2" t="s">
        <v>3</v>
      </c>
      <c r="HQ1228" s="2" t="s">
        <v>3</v>
      </c>
      <c r="HR1228" s="2"/>
      <c r="HS1228" s="2"/>
      <c r="HT1228" s="2"/>
      <c r="HU1228" s="2"/>
      <c r="HV1228" s="2"/>
      <c r="HW1228" s="2"/>
      <c r="HX1228" s="2"/>
      <c r="HY1228" s="2"/>
      <c r="HZ1228" s="2"/>
      <c r="IA1228" s="2"/>
      <c r="IB1228" s="2"/>
      <c r="IC1228" s="2"/>
      <c r="ID1228" s="2"/>
      <c r="IE1228" s="2"/>
      <c r="IF1228" s="2"/>
      <c r="IG1228" s="2"/>
      <c r="IH1228" s="2"/>
      <c r="II1228" s="2"/>
      <c r="IJ1228" s="2"/>
      <c r="IK1228" s="2">
        <v>0</v>
      </c>
      <c r="IL1228" s="2"/>
      <c r="IM1228" s="2"/>
      <c r="IN1228" s="2"/>
      <c r="IO1228" s="2"/>
      <c r="IP1228" s="2"/>
      <c r="IQ1228" s="2"/>
      <c r="IR1228" s="2"/>
      <c r="IS1228" s="2"/>
      <c r="IT1228" s="2"/>
      <c r="IU1228" s="2"/>
    </row>
    <row r="1229" spans="1:255" x14ac:dyDescent="0.2">
      <c r="A1229">
        <v>18</v>
      </c>
      <c r="B1229">
        <v>1</v>
      </c>
      <c r="C1229">
        <v>1032</v>
      </c>
      <c r="E1229" t="s">
        <v>595</v>
      </c>
      <c r="F1229" t="e">
        <f>'1.Лок.смета.и.Акт'!#REF!</f>
        <v>#REF!</v>
      </c>
      <c r="G1229" t="s">
        <v>179</v>
      </c>
      <c r="H1229" t="s">
        <v>180</v>
      </c>
      <c r="I1229">
        <f>I1227*J1229</f>
        <v>62</v>
      </c>
      <c r="J1229">
        <v>1.0570283863268264</v>
      </c>
      <c r="K1229">
        <v>1.0570283899999999</v>
      </c>
      <c r="L1229">
        <v>123.1755</v>
      </c>
      <c r="M1229">
        <v>0</v>
      </c>
      <c r="N1229">
        <f t="shared" si="981"/>
        <v>123.1755</v>
      </c>
      <c r="O1229">
        <f t="shared" si="982"/>
        <v>72923</v>
      </c>
      <c r="P1229">
        <f t="shared" si="983"/>
        <v>72923</v>
      </c>
      <c r="Q1229">
        <f t="shared" si="984"/>
        <v>0</v>
      </c>
      <c r="R1229">
        <f t="shared" si="985"/>
        <v>0</v>
      </c>
      <c r="S1229">
        <f t="shared" si="986"/>
        <v>0</v>
      </c>
      <c r="T1229">
        <f t="shared" si="987"/>
        <v>0</v>
      </c>
      <c r="U1229">
        <f t="shared" si="988"/>
        <v>0</v>
      </c>
      <c r="V1229">
        <f t="shared" si="989"/>
        <v>0</v>
      </c>
      <c r="W1229">
        <f t="shared" si="990"/>
        <v>0</v>
      </c>
      <c r="X1229">
        <f t="shared" si="991"/>
        <v>0</v>
      </c>
      <c r="Y1229">
        <f t="shared" si="992"/>
        <v>0</v>
      </c>
      <c r="AA1229">
        <v>69726884</v>
      </c>
      <c r="AB1229">
        <f t="shared" si="993"/>
        <v>155.58000000000001</v>
      </c>
      <c r="AC1229">
        <f>ROUND((ES1229),2)</f>
        <v>155.58000000000001</v>
      </c>
      <c r="AD1229">
        <f t="shared" si="994"/>
        <v>0</v>
      </c>
      <c r="AE1229">
        <f t="shared" si="995"/>
        <v>0</v>
      </c>
      <c r="AF1229">
        <f t="shared" si="996"/>
        <v>0</v>
      </c>
      <c r="AG1229">
        <f t="shared" si="997"/>
        <v>0</v>
      </c>
      <c r="AH1229">
        <f t="shared" si="998"/>
        <v>0</v>
      </c>
      <c r="AI1229">
        <f t="shared" si="999"/>
        <v>0</v>
      </c>
      <c r="AJ1229">
        <f t="shared" si="1000"/>
        <v>0</v>
      </c>
      <c r="AK1229">
        <v>155.58000000000001</v>
      </c>
      <c r="AL1229">
        <v>155.58000000000001</v>
      </c>
      <c r="AM1229">
        <v>0</v>
      </c>
      <c r="AN1229">
        <v>0</v>
      </c>
      <c r="AO1229">
        <v>0</v>
      </c>
      <c r="AP1229">
        <v>0</v>
      </c>
      <c r="AQ1229">
        <v>0</v>
      </c>
      <c r="AR1229">
        <v>0</v>
      </c>
      <c r="AS1229">
        <v>0</v>
      </c>
      <c r="AT1229">
        <v>0</v>
      </c>
      <c r="AU1229">
        <v>0</v>
      </c>
      <c r="AV1229">
        <v>1</v>
      </c>
      <c r="AW1229">
        <v>1</v>
      </c>
      <c r="AZ1229">
        <v>1</v>
      </c>
      <c r="BA1229">
        <v>1</v>
      </c>
      <c r="BB1229">
        <v>1</v>
      </c>
      <c r="BC1229">
        <v>7.56</v>
      </c>
      <c r="BD1229" t="s">
        <v>3</v>
      </c>
      <c r="BE1229" t="s">
        <v>3</v>
      </c>
      <c r="BF1229" t="s">
        <v>3</v>
      </c>
      <c r="BG1229" t="s">
        <v>3</v>
      </c>
      <c r="BH1229">
        <v>3</v>
      </c>
      <c r="BI1229">
        <v>1</v>
      </c>
      <c r="BJ1229" t="s">
        <v>181</v>
      </c>
      <c r="BM1229">
        <v>500001</v>
      </c>
      <c r="BN1229">
        <v>0</v>
      </c>
      <c r="BO1229" t="s">
        <v>3</v>
      </c>
      <c r="BP1229">
        <v>0</v>
      </c>
      <c r="BQ1229">
        <v>8</v>
      </c>
      <c r="BR1229">
        <v>0</v>
      </c>
      <c r="BS1229">
        <v>1</v>
      </c>
      <c r="BT1229">
        <v>1</v>
      </c>
      <c r="BU1229">
        <v>1</v>
      </c>
      <c r="BV1229">
        <v>1</v>
      </c>
      <c r="BW1229">
        <v>1</v>
      </c>
      <c r="BX1229">
        <v>1</v>
      </c>
      <c r="BY1229" t="s">
        <v>3</v>
      </c>
      <c r="BZ1229">
        <v>0</v>
      </c>
      <c r="CA1229">
        <v>0</v>
      </c>
      <c r="CB1229" t="s">
        <v>3</v>
      </c>
      <c r="CE1229">
        <v>0</v>
      </c>
      <c r="CF1229">
        <v>0</v>
      </c>
      <c r="CG1229">
        <v>0</v>
      </c>
      <c r="CH1229">
        <v>94</v>
      </c>
      <c r="CI1229">
        <v>1</v>
      </c>
      <c r="CJ1229">
        <v>0</v>
      </c>
      <c r="CK1229">
        <v>0</v>
      </c>
      <c r="CL1229">
        <v>0</v>
      </c>
      <c r="CM1229">
        <v>0</v>
      </c>
      <c r="CN1229" t="s">
        <v>3</v>
      </c>
      <c r="CO1229">
        <v>0</v>
      </c>
      <c r="CP1229">
        <f t="shared" si="1001"/>
        <v>72923</v>
      </c>
      <c r="CQ1229">
        <f t="shared" si="1002"/>
        <v>1176.1848</v>
      </c>
      <c r="CR1229">
        <f t="shared" si="1003"/>
        <v>0</v>
      </c>
      <c r="CS1229">
        <f t="shared" si="1004"/>
        <v>0</v>
      </c>
      <c r="CT1229">
        <f t="shared" si="1005"/>
        <v>0</v>
      </c>
      <c r="CU1229">
        <f t="shared" si="1006"/>
        <v>0</v>
      </c>
      <c r="CV1229">
        <f t="shared" si="1007"/>
        <v>0</v>
      </c>
      <c r="CW1229">
        <f t="shared" si="1008"/>
        <v>0</v>
      </c>
      <c r="CX1229">
        <f t="shared" si="1009"/>
        <v>0</v>
      </c>
      <c r="CY1229">
        <f>(S1229+R1229)*(BZ1229/100)</f>
        <v>0</v>
      </c>
      <c r="CZ1229">
        <f>(S1229+R1229)*(CA1229/100)</f>
        <v>0</v>
      </c>
      <c r="DC1229" t="s">
        <v>3</v>
      </c>
      <c r="DD1229" t="s">
        <v>3</v>
      </c>
      <c r="DE1229" t="s">
        <v>3</v>
      </c>
      <c r="DF1229" t="s">
        <v>3</v>
      </c>
      <c r="DG1229" t="s">
        <v>3</v>
      </c>
      <c r="DH1229" t="s">
        <v>3</v>
      </c>
      <c r="DI1229" t="s">
        <v>3</v>
      </c>
      <c r="DJ1229" t="s">
        <v>3</v>
      </c>
      <c r="DK1229" t="s">
        <v>3</v>
      </c>
      <c r="DL1229" t="s">
        <v>3</v>
      </c>
      <c r="DM1229" t="s">
        <v>3</v>
      </c>
      <c r="DN1229">
        <v>0</v>
      </c>
      <c r="DO1229">
        <v>0</v>
      </c>
      <c r="DP1229">
        <v>1</v>
      </c>
      <c r="DQ1229">
        <v>1</v>
      </c>
      <c r="DU1229">
        <v>1003</v>
      </c>
      <c r="DV1229" t="s">
        <v>180</v>
      </c>
      <c r="DW1229" t="e">
        <f>'1.Лок.смета.и.Акт'!#REF!</f>
        <v>#REF!</v>
      </c>
      <c r="DX1229">
        <v>100</v>
      </c>
      <c r="DZ1229" t="s">
        <v>3</v>
      </c>
      <c r="EA1229" t="s">
        <v>3</v>
      </c>
      <c r="EB1229" t="s">
        <v>3</v>
      </c>
      <c r="EC1229" t="s">
        <v>3</v>
      </c>
      <c r="EE1229">
        <v>54328897</v>
      </c>
      <c r="EF1229">
        <v>8</v>
      </c>
      <c r="EG1229" t="s">
        <v>31</v>
      </c>
      <c r="EH1229">
        <v>0</v>
      </c>
      <c r="EI1229" t="s">
        <v>3</v>
      </c>
      <c r="EJ1229">
        <v>1</v>
      </c>
      <c r="EK1229">
        <v>500001</v>
      </c>
      <c r="EL1229" t="s">
        <v>32</v>
      </c>
      <c r="EM1229" t="s">
        <v>33</v>
      </c>
      <c r="EO1229" t="s">
        <v>3</v>
      </c>
      <c r="EQ1229">
        <v>0</v>
      </c>
      <c r="ER1229">
        <v>1125</v>
      </c>
      <c r="ES1229">
        <v>155.58000000000001</v>
      </c>
      <c r="ET1229">
        <v>0</v>
      </c>
      <c r="EU1229">
        <v>0</v>
      </c>
      <c r="EV1229">
        <v>0</v>
      </c>
      <c r="EW1229">
        <v>0</v>
      </c>
      <c r="EX1229">
        <v>0</v>
      </c>
      <c r="EZ1229">
        <v>5</v>
      </c>
      <c r="FC1229">
        <v>0</v>
      </c>
      <c r="FD1229">
        <v>18</v>
      </c>
      <c r="FF1229">
        <v>1125</v>
      </c>
      <c r="FQ1229">
        <v>0</v>
      </c>
      <c r="FR1229">
        <f t="shared" si="1010"/>
        <v>0</v>
      </c>
      <c r="FS1229">
        <v>0</v>
      </c>
      <c r="FX1229">
        <v>0</v>
      </c>
      <c r="FY1229">
        <v>0</v>
      </c>
      <c r="GA1229" t="s">
        <v>182</v>
      </c>
      <c r="GD1229">
        <v>1</v>
      </c>
      <c r="GF1229">
        <v>-239826058</v>
      </c>
      <c r="GG1229">
        <v>2</v>
      </c>
      <c r="GH1229">
        <v>3</v>
      </c>
      <c r="GI1229">
        <v>5</v>
      </c>
      <c r="GJ1229">
        <v>0</v>
      </c>
      <c r="GK1229">
        <v>0</v>
      </c>
      <c r="GL1229">
        <f t="shared" si="1011"/>
        <v>0</v>
      </c>
      <c r="GM1229">
        <f t="shared" si="1012"/>
        <v>72923</v>
      </c>
      <c r="GN1229">
        <f t="shared" si="1013"/>
        <v>72923</v>
      </c>
      <c r="GO1229">
        <f t="shared" si="1014"/>
        <v>0</v>
      </c>
      <c r="GP1229">
        <f t="shared" si="1015"/>
        <v>0</v>
      </c>
      <c r="GR1229">
        <v>1</v>
      </c>
      <c r="GS1229">
        <v>1</v>
      </c>
      <c r="GT1229">
        <v>0</v>
      </c>
      <c r="GU1229" t="s">
        <v>3</v>
      </c>
      <c r="GV1229">
        <f t="shared" si="1016"/>
        <v>0</v>
      </c>
      <c r="GW1229">
        <v>1</v>
      </c>
      <c r="GX1229">
        <f t="shared" si="1017"/>
        <v>0</v>
      </c>
      <c r="HA1229">
        <v>0</v>
      </c>
      <c r="HB1229">
        <v>0</v>
      </c>
      <c r="HC1229">
        <f t="shared" si="1018"/>
        <v>0</v>
      </c>
      <c r="HE1229" t="s">
        <v>35</v>
      </c>
      <c r="HF1229" t="s">
        <v>36</v>
      </c>
      <c r="HM1229" t="s">
        <v>3</v>
      </c>
      <c r="HN1229" t="s">
        <v>3</v>
      </c>
      <c r="HO1229" t="s">
        <v>3</v>
      </c>
      <c r="HP1229" t="s">
        <v>3</v>
      </c>
      <c r="HQ1229" t="s">
        <v>3</v>
      </c>
      <c r="IK1229">
        <v>0</v>
      </c>
    </row>
    <row r="1230" spans="1:255" x14ac:dyDescent="0.2">
      <c r="A1230" s="2">
        <v>17</v>
      </c>
      <c r="B1230" s="2">
        <v>1</v>
      </c>
      <c r="C1230" s="2">
        <f>ROW(SmtRes!A1038)</f>
        <v>1038</v>
      </c>
      <c r="D1230" s="2">
        <f>ROW(EtalonRes!A1056)</f>
        <v>1056</v>
      </c>
      <c r="E1230" s="2" t="s">
        <v>596</v>
      </c>
      <c r="F1230" s="2" t="s">
        <v>184</v>
      </c>
      <c r="G1230" s="2" t="s">
        <v>185</v>
      </c>
      <c r="H1230" s="2" t="s">
        <v>186</v>
      </c>
      <c r="I1230" s="2">
        <f>'1.Лок.смета.и.Акт'!E129</f>
        <v>54.82</v>
      </c>
      <c r="J1230" s="2">
        <v>0</v>
      </c>
      <c r="K1230" s="2">
        <v>54.82</v>
      </c>
      <c r="L1230" s="2">
        <v>109.64</v>
      </c>
      <c r="M1230" s="2">
        <v>0</v>
      </c>
      <c r="N1230" s="2">
        <f t="shared" si="981"/>
        <v>109.64</v>
      </c>
      <c r="O1230" s="2">
        <f t="shared" si="982"/>
        <v>19775</v>
      </c>
      <c r="P1230" s="2">
        <f t="shared" si="983"/>
        <v>0</v>
      </c>
      <c r="Q1230" s="2">
        <f t="shared" si="984"/>
        <v>2426</v>
      </c>
      <c r="R1230" s="2">
        <f t="shared" si="985"/>
        <v>947</v>
      </c>
      <c r="S1230" s="2">
        <f t="shared" si="986"/>
        <v>17349</v>
      </c>
      <c r="T1230" s="2">
        <f t="shared" si="987"/>
        <v>0</v>
      </c>
      <c r="U1230" s="2">
        <f t="shared" si="988"/>
        <v>2165.9382000000001</v>
      </c>
      <c r="V1230" s="2">
        <f t="shared" si="989"/>
        <v>69.621400000000008</v>
      </c>
      <c r="W1230" s="2">
        <f t="shared" si="990"/>
        <v>0</v>
      </c>
      <c r="X1230" s="2">
        <f t="shared" si="991"/>
        <v>22504</v>
      </c>
      <c r="Y1230" s="2">
        <f t="shared" si="992"/>
        <v>13722</v>
      </c>
      <c r="Z1230" s="2"/>
      <c r="AA1230" s="2">
        <v>69726971</v>
      </c>
      <c r="AB1230" s="2">
        <f t="shared" si="993"/>
        <v>360.73</v>
      </c>
      <c r="AC1230" s="2">
        <f>ROUND((ES1230+(SUM(SmtRes!BC1033:'SmtRes'!BC1038)+SUM(EtalonRes!AL1051:'EtalonRes'!AL1056))),2)</f>
        <v>0</v>
      </c>
      <c r="AD1230" s="2">
        <f t="shared" si="994"/>
        <v>44.25</v>
      </c>
      <c r="AE1230" s="2">
        <f t="shared" si="995"/>
        <v>17.28</v>
      </c>
      <c r="AF1230" s="2">
        <f t="shared" si="996"/>
        <v>316.48</v>
      </c>
      <c r="AG1230" s="2">
        <f t="shared" si="997"/>
        <v>0</v>
      </c>
      <c r="AH1230" s="2">
        <f t="shared" si="998"/>
        <v>39.51</v>
      </c>
      <c r="AI1230" s="2">
        <f t="shared" si="999"/>
        <v>1.27</v>
      </c>
      <c r="AJ1230" s="2">
        <f t="shared" si="1000"/>
        <v>0</v>
      </c>
      <c r="AK1230" s="2">
        <v>1394.91</v>
      </c>
      <c r="AL1230" s="2">
        <v>1034.18</v>
      </c>
      <c r="AM1230" s="2">
        <v>44.25</v>
      </c>
      <c r="AN1230" s="2">
        <v>17.28</v>
      </c>
      <c r="AO1230" s="2">
        <v>316.48</v>
      </c>
      <c r="AP1230" s="2">
        <v>0</v>
      </c>
      <c r="AQ1230" s="2">
        <v>39.51</v>
      </c>
      <c r="AR1230" s="2">
        <v>1.27</v>
      </c>
      <c r="AS1230" s="2">
        <v>0</v>
      </c>
      <c r="AT1230" s="2">
        <v>123</v>
      </c>
      <c r="AU1230" s="2">
        <v>75</v>
      </c>
      <c r="AV1230" s="2">
        <v>1</v>
      </c>
      <c r="AW1230" s="2">
        <v>1</v>
      </c>
      <c r="AX1230" s="2"/>
      <c r="AY1230" s="2"/>
      <c r="AZ1230" s="2">
        <v>1</v>
      </c>
      <c r="BA1230" s="2">
        <v>1</v>
      </c>
      <c r="BB1230" s="2">
        <v>1</v>
      </c>
      <c r="BC1230" s="2">
        <v>1</v>
      </c>
      <c r="BD1230" s="2" t="s">
        <v>3</v>
      </c>
      <c r="BE1230" s="2" t="s">
        <v>3</v>
      </c>
      <c r="BF1230" s="2" t="s">
        <v>3</v>
      </c>
      <c r="BG1230" s="2" t="s">
        <v>3</v>
      </c>
      <c r="BH1230" s="2">
        <v>0</v>
      </c>
      <c r="BI1230" s="2">
        <v>1</v>
      </c>
      <c r="BJ1230" s="2" t="s">
        <v>187</v>
      </c>
      <c r="BK1230" s="2"/>
      <c r="BL1230" s="2"/>
      <c r="BM1230" s="2">
        <v>11001</v>
      </c>
      <c r="BN1230" s="2">
        <v>0</v>
      </c>
      <c r="BO1230" s="2" t="s">
        <v>3</v>
      </c>
      <c r="BP1230" s="2">
        <v>0</v>
      </c>
      <c r="BQ1230" s="2">
        <v>2</v>
      </c>
      <c r="BR1230" s="2">
        <v>0</v>
      </c>
      <c r="BS1230" s="2">
        <v>1</v>
      </c>
      <c r="BT1230" s="2">
        <v>1</v>
      </c>
      <c r="BU1230" s="2">
        <v>1</v>
      </c>
      <c r="BV1230" s="2">
        <v>1</v>
      </c>
      <c r="BW1230" s="2">
        <v>1</v>
      </c>
      <c r="BX1230" s="2">
        <v>1</v>
      </c>
      <c r="BY1230" s="2" t="s">
        <v>3</v>
      </c>
      <c r="BZ1230" s="2">
        <v>123</v>
      </c>
      <c r="CA1230" s="2">
        <v>75</v>
      </c>
      <c r="CB1230" s="2" t="s">
        <v>3</v>
      </c>
      <c r="CC1230" s="2"/>
      <c r="CD1230" s="2"/>
      <c r="CE1230" s="2">
        <v>0</v>
      </c>
      <c r="CF1230" s="2">
        <v>0</v>
      </c>
      <c r="CG1230" s="2">
        <v>0</v>
      </c>
      <c r="CH1230" s="2">
        <v>95</v>
      </c>
      <c r="CI1230" s="2">
        <v>0</v>
      </c>
      <c r="CJ1230" s="2">
        <v>0</v>
      </c>
      <c r="CK1230" s="2">
        <v>0</v>
      </c>
      <c r="CL1230" s="2">
        <v>0</v>
      </c>
      <c r="CM1230" s="2">
        <v>0</v>
      </c>
      <c r="CN1230" s="2" t="s">
        <v>3</v>
      </c>
      <c r="CO1230" s="2">
        <v>0</v>
      </c>
      <c r="CP1230" s="2">
        <f t="shared" si="1001"/>
        <v>19775</v>
      </c>
      <c r="CQ1230" s="2">
        <f t="shared" si="1002"/>
        <v>0</v>
      </c>
      <c r="CR1230" s="2">
        <f t="shared" si="1003"/>
        <v>44.25</v>
      </c>
      <c r="CS1230" s="2">
        <f t="shared" si="1004"/>
        <v>17.28</v>
      </c>
      <c r="CT1230" s="2">
        <f t="shared" si="1005"/>
        <v>316.48</v>
      </c>
      <c r="CU1230" s="2">
        <f t="shared" si="1006"/>
        <v>0</v>
      </c>
      <c r="CV1230" s="2">
        <f t="shared" si="1007"/>
        <v>39.51</v>
      </c>
      <c r="CW1230" s="2">
        <f t="shared" si="1008"/>
        <v>1.27</v>
      </c>
      <c r="CX1230" s="2">
        <f t="shared" si="1009"/>
        <v>0</v>
      </c>
      <c r="CY1230" s="2">
        <f>(((S1230+R1230)*AT1230)/100)</f>
        <v>22504.080000000002</v>
      </c>
      <c r="CZ1230" s="2">
        <f>(((S1230+R1230)*AU1230)/100)</f>
        <v>13722</v>
      </c>
      <c r="DA1230" s="2"/>
      <c r="DB1230" s="2"/>
      <c r="DC1230" s="2" t="s">
        <v>3</v>
      </c>
      <c r="DD1230" s="2" t="s">
        <v>3</v>
      </c>
      <c r="DE1230" s="2" t="s">
        <v>3</v>
      </c>
      <c r="DF1230" s="2" t="s">
        <v>3</v>
      </c>
      <c r="DG1230" s="2" t="s">
        <v>3</v>
      </c>
      <c r="DH1230" s="2" t="s">
        <v>3</v>
      </c>
      <c r="DI1230" s="2" t="s">
        <v>3</v>
      </c>
      <c r="DJ1230" s="2" t="s">
        <v>3</v>
      </c>
      <c r="DK1230" s="2" t="s">
        <v>3</v>
      </c>
      <c r="DL1230" s="2" t="s">
        <v>3</v>
      </c>
      <c r="DM1230" s="2" t="s">
        <v>3</v>
      </c>
      <c r="DN1230" s="2">
        <v>0</v>
      </c>
      <c r="DO1230" s="2">
        <v>0</v>
      </c>
      <c r="DP1230" s="2">
        <v>1</v>
      </c>
      <c r="DQ1230" s="2">
        <v>1</v>
      </c>
      <c r="DR1230" s="2"/>
      <c r="DS1230" s="2"/>
      <c r="DT1230" s="2"/>
      <c r="DU1230" s="2">
        <v>1013</v>
      </c>
      <c r="DV1230" s="2" t="s">
        <v>186</v>
      </c>
      <c r="DW1230" s="2" t="s">
        <v>186</v>
      </c>
      <c r="DX1230" s="2">
        <v>1</v>
      </c>
      <c r="DY1230" s="2"/>
      <c r="DZ1230" s="2" t="s">
        <v>3</v>
      </c>
      <c r="EA1230" s="2" t="s">
        <v>3</v>
      </c>
      <c r="EB1230" s="2" t="s">
        <v>3</v>
      </c>
      <c r="EC1230" s="2" t="s">
        <v>3</v>
      </c>
      <c r="ED1230" s="2"/>
      <c r="EE1230" s="2">
        <v>54328965</v>
      </c>
      <c r="EF1230" s="2">
        <v>2</v>
      </c>
      <c r="EG1230" s="2" t="s">
        <v>21</v>
      </c>
      <c r="EH1230" s="2">
        <v>0</v>
      </c>
      <c r="EI1230" s="2" t="s">
        <v>3</v>
      </c>
      <c r="EJ1230" s="2">
        <v>1</v>
      </c>
      <c r="EK1230" s="2">
        <v>11001</v>
      </c>
      <c r="EL1230" s="2" t="s">
        <v>22</v>
      </c>
      <c r="EM1230" s="2" t="s">
        <v>23</v>
      </c>
      <c r="EN1230" s="2"/>
      <c r="EO1230" s="2" t="s">
        <v>3</v>
      </c>
      <c r="EP1230" s="2"/>
      <c r="EQ1230" s="2">
        <v>1441792</v>
      </c>
      <c r="ER1230" s="2">
        <v>1394.91</v>
      </c>
      <c r="ES1230" s="2">
        <v>1034.18</v>
      </c>
      <c r="ET1230" s="2">
        <v>44.25</v>
      </c>
      <c r="EU1230" s="2">
        <v>17.28</v>
      </c>
      <c r="EV1230" s="2">
        <v>316.48</v>
      </c>
      <c r="EW1230" s="2">
        <v>39.51</v>
      </c>
      <c r="EX1230" s="2">
        <v>1.27</v>
      </c>
      <c r="EY1230" s="2">
        <v>1</v>
      </c>
      <c r="EZ1230" s="2"/>
      <c r="FA1230" s="2"/>
      <c r="FB1230" s="2"/>
      <c r="FC1230" s="2"/>
      <c r="FD1230" s="2"/>
      <c r="FE1230" s="2"/>
      <c r="FF1230" s="2"/>
      <c r="FG1230" s="2"/>
      <c r="FH1230" s="2"/>
      <c r="FI1230" s="2"/>
      <c r="FJ1230" s="2"/>
      <c r="FK1230" s="2"/>
      <c r="FL1230" s="2"/>
      <c r="FM1230" s="2"/>
      <c r="FN1230" s="2"/>
      <c r="FO1230" s="2"/>
      <c r="FP1230" s="2"/>
      <c r="FQ1230" s="2">
        <v>0</v>
      </c>
      <c r="FR1230" s="2">
        <f t="shared" si="1010"/>
        <v>0</v>
      </c>
      <c r="FS1230" s="2">
        <v>0</v>
      </c>
      <c r="FT1230" s="2"/>
      <c r="FU1230" s="2"/>
      <c r="FV1230" s="2"/>
      <c r="FW1230" s="2"/>
      <c r="FX1230" s="2">
        <v>123</v>
      </c>
      <c r="FY1230" s="2">
        <v>75</v>
      </c>
      <c r="FZ1230" s="2"/>
      <c r="GA1230" s="2" t="s">
        <v>3</v>
      </c>
      <c r="GB1230" s="2"/>
      <c r="GC1230" s="2"/>
      <c r="GD1230" s="2">
        <v>1</v>
      </c>
      <c r="GE1230" s="2"/>
      <c r="GF1230" s="2">
        <v>-212485047</v>
      </c>
      <c r="GG1230" s="2">
        <v>2</v>
      </c>
      <c r="GH1230" s="2">
        <v>1</v>
      </c>
      <c r="GI1230" s="2">
        <v>-2</v>
      </c>
      <c r="GJ1230" s="2">
        <v>0</v>
      </c>
      <c r="GK1230" s="2">
        <v>0</v>
      </c>
      <c r="GL1230" s="2">
        <f t="shared" si="1011"/>
        <v>0</v>
      </c>
      <c r="GM1230" s="2">
        <f t="shared" si="1012"/>
        <v>56001</v>
      </c>
      <c r="GN1230" s="2">
        <f t="shared" si="1013"/>
        <v>56001</v>
      </c>
      <c r="GO1230" s="2">
        <f t="shared" si="1014"/>
        <v>0</v>
      </c>
      <c r="GP1230" s="2">
        <f t="shared" si="1015"/>
        <v>0</v>
      </c>
      <c r="GQ1230" s="2"/>
      <c r="GR1230" s="2">
        <v>0</v>
      </c>
      <c r="GS1230" s="2">
        <v>3</v>
      </c>
      <c r="GT1230" s="2">
        <v>0</v>
      </c>
      <c r="GU1230" s="2" t="s">
        <v>3</v>
      </c>
      <c r="GV1230" s="2">
        <f t="shared" si="1016"/>
        <v>0</v>
      </c>
      <c r="GW1230" s="2">
        <v>1</v>
      </c>
      <c r="GX1230" s="2">
        <f t="shared" si="1017"/>
        <v>0</v>
      </c>
      <c r="GY1230" s="2"/>
      <c r="GZ1230" s="2"/>
      <c r="HA1230" s="2">
        <v>0</v>
      </c>
      <c r="HB1230" s="2">
        <v>0</v>
      </c>
      <c r="HC1230" s="2">
        <f t="shared" si="1018"/>
        <v>0</v>
      </c>
      <c r="HD1230" s="2"/>
      <c r="HE1230" s="2" t="s">
        <v>3</v>
      </c>
      <c r="HF1230" s="2" t="s">
        <v>3</v>
      </c>
      <c r="HG1230" s="2"/>
      <c r="HH1230" s="2"/>
      <c r="HI1230" s="2"/>
      <c r="HJ1230" s="2"/>
      <c r="HK1230" s="2"/>
      <c r="HL1230" s="2"/>
      <c r="HM1230" s="2" t="s">
        <v>3</v>
      </c>
      <c r="HN1230" s="2" t="s">
        <v>24</v>
      </c>
      <c r="HO1230" s="2" t="s">
        <v>25</v>
      </c>
      <c r="HP1230" s="2" t="s">
        <v>22</v>
      </c>
      <c r="HQ1230" s="2" t="s">
        <v>22</v>
      </c>
      <c r="HR1230" s="2"/>
      <c r="HS1230" s="2"/>
      <c r="HT1230" s="2"/>
      <c r="HU1230" s="2"/>
      <c r="HV1230" s="2"/>
      <c r="HW1230" s="2"/>
      <c r="HX1230" s="2"/>
      <c r="HY1230" s="2"/>
      <c r="HZ1230" s="2"/>
      <c r="IA1230" s="2"/>
      <c r="IB1230" s="2"/>
      <c r="IC1230" s="2"/>
      <c r="ID1230" s="2"/>
      <c r="IE1230" s="2"/>
      <c r="IF1230" s="2"/>
      <c r="IG1230" s="2"/>
      <c r="IH1230" s="2"/>
      <c r="II1230" s="2"/>
      <c r="IJ1230" s="2"/>
      <c r="IK1230" s="2">
        <v>0</v>
      </c>
      <c r="IL1230" s="2"/>
      <c r="IM1230" s="2"/>
      <c r="IN1230" s="2"/>
      <c r="IO1230" s="2"/>
      <c r="IP1230" s="2"/>
      <c r="IQ1230" s="2"/>
      <c r="IR1230" s="2"/>
      <c r="IS1230" s="2"/>
      <c r="IT1230" s="2"/>
      <c r="IU1230" s="2"/>
    </row>
    <row r="1231" spans="1:255" x14ac:dyDescent="0.2">
      <c r="A1231">
        <v>17</v>
      </c>
      <c r="B1231">
        <v>1</v>
      </c>
      <c r="C1231">
        <f>ROW(SmtRes!A1044)</f>
        <v>1044</v>
      </c>
      <c r="D1231">
        <f>ROW(EtalonRes!A1062)</f>
        <v>1062</v>
      </c>
      <c r="E1231" t="s">
        <v>596</v>
      </c>
      <c r="F1231" t="s">
        <v>184</v>
      </c>
      <c r="G1231" t="s">
        <v>185</v>
      </c>
      <c r="H1231" t="s">
        <v>186</v>
      </c>
      <c r="I1231">
        <f>'1.Лок.смета.и.Акт'!E129</f>
        <v>54.82</v>
      </c>
      <c r="J1231">
        <v>0</v>
      </c>
      <c r="K1231">
        <v>54.82</v>
      </c>
      <c r="L1231">
        <v>109.64</v>
      </c>
      <c r="M1231">
        <v>0</v>
      </c>
      <c r="N1231">
        <f t="shared" si="981"/>
        <v>109.64</v>
      </c>
      <c r="O1231">
        <f t="shared" si="982"/>
        <v>459000</v>
      </c>
      <c r="P1231">
        <f t="shared" si="983"/>
        <v>0</v>
      </c>
      <c r="Q1231">
        <f t="shared" si="984"/>
        <v>19018</v>
      </c>
      <c r="R1231">
        <f t="shared" si="985"/>
        <v>18756</v>
      </c>
      <c r="S1231">
        <f t="shared" si="986"/>
        <v>439982</v>
      </c>
      <c r="T1231">
        <f t="shared" si="987"/>
        <v>0</v>
      </c>
      <c r="U1231" t="e">
        <f t="shared" si="988"/>
        <v>#REF!</v>
      </c>
      <c r="V1231">
        <f t="shared" si="989"/>
        <v>69.621400000000008</v>
      </c>
      <c r="W1231">
        <f t="shared" si="990"/>
        <v>0</v>
      </c>
      <c r="X1231" t="e">
        <f t="shared" si="991"/>
        <v>#REF!</v>
      </c>
      <c r="Y1231" t="e">
        <f t="shared" si="992"/>
        <v>#REF!</v>
      </c>
      <c r="AA1231">
        <v>69726884</v>
      </c>
      <c r="AB1231">
        <f t="shared" si="993"/>
        <v>360.73</v>
      </c>
      <c r="AC1231">
        <f>ROUND((ES1231+(SUM(SmtRes!BC1039:'SmtRes'!BC1044)+SUM(EtalonRes!AL1057:'EtalonRes'!AL1062))),2)</f>
        <v>0</v>
      </c>
      <c r="AD1231">
        <f t="shared" si="994"/>
        <v>44.25</v>
      </c>
      <c r="AE1231">
        <f t="shared" si="995"/>
        <v>17.28</v>
      </c>
      <c r="AF1231">
        <f t="shared" si="996"/>
        <v>316.48</v>
      </c>
      <c r="AG1231">
        <f t="shared" si="997"/>
        <v>0</v>
      </c>
      <c r="AH1231" t="e">
        <f t="shared" si="998"/>
        <v>#REF!</v>
      </c>
      <c r="AI1231">
        <f t="shared" si="999"/>
        <v>1.27</v>
      </c>
      <c r="AJ1231">
        <f t="shared" si="1000"/>
        <v>0</v>
      </c>
      <c r="AK1231">
        <v>1394.91</v>
      </c>
      <c r="AL1231">
        <v>1034.18</v>
      </c>
      <c r="AM1231">
        <v>44.25</v>
      </c>
      <c r="AN1231">
        <v>17.28</v>
      </c>
      <c r="AO1231">
        <v>316.48</v>
      </c>
      <c r="AP1231">
        <v>0</v>
      </c>
      <c r="AQ1231" t="e">
        <f>'1.Лок.смета.и.Акт'!#REF!</f>
        <v>#REF!</v>
      </c>
      <c r="AR1231">
        <v>1.27</v>
      </c>
      <c r="AS1231">
        <v>0</v>
      </c>
      <c r="AT1231">
        <v>117</v>
      </c>
      <c r="AU1231">
        <v>64</v>
      </c>
      <c r="AV1231">
        <v>1</v>
      </c>
      <c r="AW1231">
        <v>1</v>
      </c>
      <c r="AZ1231">
        <v>1</v>
      </c>
      <c r="BA1231">
        <v>25.36</v>
      </c>
      <c r="BB1231">
        <v>7.84</v>
      </c>
      <c r="BC1231">
        <v>7.56</v>
      </c>
      <c r="BD1231" t="s">
        <v>3</v>
      </c>
      <c r="BE1231" t="s">
        <v>3</v>
      </c>
      <c r="BF1231" t="s">
        <v>3</v>
      </c>
      <c r="BG1231" t="s">
        <v>3</v>
      </c>
      <c r="BH1231">
        <v>0</v>
      </c>
      <c r="BI1231">
        <v>1</v>
      </c>
      <c r="BJ1231" t="s">
        <v>187</v>
      </c>
      <c r="BM1231">
        <v>11001</v>
      </c>
      <c r="BN1231">
        <v>0</v>
      </c>
      <c r="BO1231" t="s">
        <v>184</v>
      </c>
      <c r="BP1231">
        <v>1</v>
      </c>
      <c r="BQ1231">
        <v>2</v>
      </c>
      <c r="BR1231">
        <v>0</v>
      </c>
      <c r="BS1231">
        <v>19.8</v>
      </c>
      <c r="BT1231">
        <v>1</v>
      </c>
      <c r="BU1231">
        <v>1</v>
      </c>
      <c r="BV1231">
        <v>1</v>
      </c>
      <c r="BW1231">
        <v>1</v>
      </c>
      <c r="BX1231">
        <v>1</v>
      </c>
      <c r="BY1231" t="s">
        <v>3</v>
      </c>
      <c r="BZ1231" t="e">
        <f>'1.Лок.смета.и.Акт'!#REF!</f>
        <v>#REF!</v>
      </c>
      <c r="CA1231" t="e">
        <f>'1.Лок.смета.и.Акт'!#REF!</f>
        <v>#REF!</v>
      </c>
      <c r="CB1231" t="s">
        <v>3</v>
      </c>
      <c r="CE1231">
        <v>0</v>
      </c>
      <c r="CF1231">
        <v>0</v>
      </c>
      <c r="CG1231">
        <v>0</v>
      </c>
      <c r="CH1231">
        <v>95</v>
      </c>
      <c r="CI1231">
        <v>0</v>
      </c>
      <c r="CJ1231">
        <v>0</v>
      </c>
      <c r="CK1231">
        <v>0</v>
      </c>
      <c r="CL1231">
        <v>0</v>
      </c>
      <c r="CM1231">
        <v>0</v>
      </c>
      <c r="CN1231" t="s">
        <v>3</v>
      </c>
      <c r="CO1231">
        <v>0</v>
      </c>
      <c r="CP1231">
        <f t="shared" si="1001"/>
        <v>459000</v>
      </c>
      <c r="CQ1231">
        <f t="shared" si="1002"/>
        <v>0</v>
      </c>
      <c r="CR1231">
        <f t="shared" si="1003"/>
        <v>346.92</v>
      </c>
      <c r="CS1231">
        <f t="shared" si="1004"/>
        <v>342.14400000000006</v>
      </c>
      <c r="CT1231">
        <f t="shared" si="1005"/>
        <v>8025.9328000000005</v>
      </c>
      <c r="CU1231">
        <f t="shared" si="1006"/>
        <v>0</v>
      </c>
      <c r="CV1231" t="e">
        <f t="shared" si="1007"/>
        <v>#REF!</v>
      </c>
      <c r="CW1231">
        <f t="shared" si="1008"/>
        <v>1.27</v>
      </c>
      <c r="CX1231">
        <f t="shared" si="1009"/>
        <v>0</v>
      </c>
      <c r="CY1231" t="e">
        <f>(S1231+R1231)*(BZ1231/100)</f>
        <v>#REF!</v>
      </c>
      <c r="CZ1231" t="e">
        <f>(S1231+R1231)*(CA1231/100)</f>
        <v>#REF!</v>
      </c>
      <c r="DC1231" t="s">
        <v>3</v>
      </c>
      <c r="DD1231" t="s">
        <v>3</v>
      </c>
      <c r="DE1231" t="s">
        <v>3</v>
      </c>
      <c r="DF1231" t="s">
        <v>3</v>
      </c>
      <c r="DG1231" t="s">
        <v>3</v>
      </c>
      <c r="DH1231" t="s">
        <v>3</v>
      </c>
      <c r="DI1231" t="s">
        <v>3</v>
      </c>
      <c r="DJ1231" t="s">
        <v>3</v>
      </c>
      <c r="DK1231" t="s">
        <v>3</v>
      </c>
      <c r="DL1231" t="s">
        <v>3</v>
      </c>
      <c r="DM1231" t="s">
        <v>3</v>
      </c>
      <c r="DN1231">
        <v>123</v>
      </c>
      <c r="DO1231">
        <v>75</v>
      </c>
      <c r="DP1231">
        <v>1</v>
      </c>
      <c r="DQ1231">
        <v>1</v>
      </c>
      <c r="DU1231">
        <v>1013</v>
      </c>
      <c r="DV1231" t="s">
        <v>186</v>
      </c>
      <c r="DW1231" t="str">
        <f>'1.Лок.смета.и.Акт'!D129</f>
        <v>100 м2 стяжки</v>
      </c>
      <c r="DX1231">
        <v>1</v>
      </c>
      <c r="DZ1231" t="s">
        <v>3</v>
      </c>
      <c r="EA1231" t="s">
        <v>3</v>
      </c>
      <c r="EB1231" t="s">
        <v>3</v>
      </c>
      <c r="EC1231" t="s">
        <v>3</v>
      </c>
      <c r="EE1231">
        <v>54328965</v>
      </c>
      <c r="EF1231">
        <v>2</v>
      </c>
      <c r="EG1231" t="s">
        <v>21</v>
      </c>
      <c r="EH1231">
        <v>0</v>
      </c>
      <c r="EI1231" t="s">
        <v>3</v>
      </c>
      <c r="EJ1231">
        <v>1</v>
      </c>
      <c r="EK1231">
        <v>11001</v>
      </c>
      <c r="EL1231" t="s">
        <v>22</v>
      </c>
      <c r="EM1231" t="s">
        <v>23</v>
      </c>
      <c r="EO1231" t="s">
        <v>3</v>
      </c>
      <c r="EQ1231">
        <v>1441792</v>
      </c>
      <c r="ER1231">
        <v>1394.91</v>
      </c>
      <c r="ES1231">
        <v>1034.18</v>
      </c>
      <c r="ET1231">
        <v>44.25</v>
      </c>
      <c r="EU1231">
        <v>17.28</v>
      </c>
      <c r="EV1231">
        <v>316.48</v>
      </c>
      <c r="EW1231" t="e">
        <f>'1.Лок.смета.и.Акт'!#REF!</f>
        <v>#REF!</v>
      </c>
      <c r="EX1231">
        <v>1.27</v>
      </c>
      <c r="EY1231">
        <v>1</v>
      </c>
      <c r="FQ1231">
        <v>0</v>
      </c>
      <c r="FR1231">
        <f t="shared" si="1010"/>
        <v>0</v>
      </c>
      <c r="FS1231">
        <v>0</v>
      </c>
      <c r="FX1231">
        <v>123</v>
      </c>
      <c r="FY1231">
        <v>75</v>
      </c>
      <c r="GA1231" t="s">
        <v>3</v>
      </c>
      <c r="GD1231">
        <v>1</v>
      </c>
      <c r="GF1231">
        <v>-212485047</v>
      </c>
      <c r="GG1231">
        <v>2</v>
      </c>
      <c r="GH1231">
        <v>1</v>
      </c>
      <c r="GI1231">
        <v>2</v>
      </c>
      <c r="GJ1231">
        <v>0</v>
      </c>
      <c r="GK1231">
        <v>0</v>
      </c>
      <c r="GL1231">
        <f t="shared" si="1011"/>
        <v>0</v>
      </c>
      <c r="GM1231" t="e">
        <f t="shared" si="1012"/>
        <v>#REF!</v>
      </c>
      <c r="GN1231" t="e">
        <f t="shared" si="1013"/>
        <v>#REF!</v>
      </c>
      <c r="GO1231">
        <f t="shared" si="1014"/>
        <v>0</v>
      </c>
      <c r="GP1231">
        <f t="shared" si="1015"/>
        <v>0</v>
      </c>
      <c r="GR1231">
        <v>0</v>
      </c>
      <c r="GS1231">
        <v>3</v>
      </c>
      <c r="GT1231">
        <v>0</v>
      </c>
      <c r="GU1231" t="s">
        <v>3</v>
      </c>
      <c r="GV1231">
        <f t="shared" si="1016"/>
        <v>0</v>
      </c>
      <c r="GW1231">
        <v>1015.2</v>
      </c>
      <c r="GX1231">
        <f t="shared" si="1017"/>
        <v>0</v>
      </c>
      <c r="HA1231">
        <v>0</v>
      </c>
      <c r="HB1231">
        <v>0</v>
      </c>
      <c r="HC1231">
        <f t="shared" si="1018"/>
        <v>0</v>
      </c>
      <c r="HE1231" t="s">
        <v>3</v>
      </c>
      <c r="HF1231" t="s">
        <v>3</v>
      </c>
      <c r="HM1231" t="s">
        <v>3</v>
      </c>
      <c r="HN1231" t="s">
        <v>24</v>
      </c>
      <c r="HO1231" t="s">
        <v>25</v>
      </c>
      <c r="HP1231" t="s">
        <v>22</v>
      </c>
      <c r="HQ1231" t="s">
        <v>22</v>
      </c>
      <c r="IK1231">
        <v>0</v>
      </c>
    </row>
    <row r="1232" spans="1:255" x14ac:dyDescent="0.2">
      <c r="A1232" s="2">
        <v>18</v>
      </c>
      <c r="B1232" s="2">
        <v>1</v>
      </c>
      <c r="C1232" s="2">
        <v>1038</v>
      </c>
      <c r="D1232" s="2"/>
      <c r="E1232" s="2" t="s">
        <v>597</v>
      </c>
      <c r="F1232" s="2" t="s">
        <v>189</v>
      </c>
      <c r="G1232" s="2" t="s">
        <v>190</v>
      </c>
      <c r="H1232" s="2" t="s">
        <v>40</v>
      </c>
      <c r="I1232" s="2">
        <f>I1230*J1232</f>
        <v>112</v>
      </c>
      <c r="J1232" s="2">
        <v>2.0430499817584824</v>
      </c>
      <c r="K1232" s="2">
        <v>2.0430499800000002</v>
      </c>
      <c r="L1232" s="2">
        <v>223.66560000000001</v>
      </c>
      <c r="M1232" s="2">
        <v>0</v>
      </c>
      <c r="N1232" s="2">
        <f t="shared" si="981"/>
        <v>223.66560000000001</v>
      </c>
      <c r="O1232" s="2">
        <f t="shared" si="982"/>
        <v>97120</v>
      </c>
      <c r="P1232" s="2">
        <f t="shared" si="983"/>
        <v>97120</v>
      </c>
      <c r="Q1232" s="2">
        <f t="shared" si="984"/>
        <v>0</v>
      </c>
      <c r="R1232" s="2">
        <f t="shared" si="985"/>
        <v>0</v>
      </c>
      <c r="S1232" s="2">
        <f t="shared" si="986"/>
        <v>0</v>
      </c>
      <c r="T1232" s="2">
        <f t="shared" si="987"/>
        <v>0</v>
      </c>
      <c r="U1232" s="2">
        <f t="shared" si="988"/>
        <v>0</v>
      </c>
      <c r="V1232" s="2">
        <f t="shared" si="989"/>
        <v>0</v>
      </c>
      <c r="W1232" s="2">
        <f t="shared" si="990"/>
        <v>0</v>
      </c>
      <c r="X1232" s="2">
        <f t="shared" si="991"/>
        <v>0</v>
      </c>
      <c r="Y1232" s="2">
        <f t="shared" si="992"/>
        <v>0</v>
      </c>
      <c r="Z1232" s="2"/>
      <c r="AA1232" s="2">
        <v>69726971</v>
      </c>
      <c r="AB1232" s="2">
        <f t="shared" si="993"/>
        <v>867.14</v>
      </c>
      <c r="AC1232" s="2">
        <f>ROUND((ES1232),2)</f>
        <v>867.14</v>
      </c>
      <c r="AD1232" s="2">
        <f t="shared" si="994"/>
        <v>0</v>
      </c>
      <c r="AE1232" s="2">
        <f t="shared" si="995"/>
        <v>0</v>
      </c>
      <c r="AF1232" s="2">
        <f t="shared" si="996"/>
        <v>0</v>
      </c>
      <c r="AG1232" s="2">
        <f t="shared" si="997"/>
        <v>0</v>
      </c>
      <c r="AH1232" s="2">
        <f t="shared" si="998"/>
        <v>0</v>
      </c>
      <c r="AI1232" s="2">
        <f t="shared" si="999"/>
        <v>0</v>
      </c>
      <c r="AJ1232" s="2">
        <f t="shared" si="1000"/>
        <v>0</v>
      </c>
      <c r="AK1232" s="2">
        <v>867.14</v>
      </c>
      <c r="AL1232" s="2">
        <v>867.14</v>
      </c>
      <c r="AM1232" s="2">
        <v>0</v>
      </c>
      <c r="AN1232" s="2">
        <v>0</v>
      </c>
      <c r="AO1232" s="2">
        <v>0</v>
      </c>
      <c r="AP1232" s="2">
        <v>0</v>
      </c>
      <c r="AQ1232" s="2">
        <v>0</v>
      </c>
      <c r="AR1232" s="2">
        <v>0</v>
      </c>
      <c r="AS1232" s="2">
        <v>0</v>
      </c>
      <c r="AT1232" s="2">
        <v>0</v>
      </c>
      <c r="AU1232" s="2">
        <v>0</v>
      </c>
      <c r="AV1232" s="2">
        <v>1</v>
      </c>
      <c r="AW1232" s="2">
        <v>1</v>
      </c>
      <c r="AX1232" s="2"/>
      <c r="AY1232" s="2"/>
      <c r="AZ1232" s="2">
        <v>1</v>
      </c>
      <c r="BA1232" s="2">
        <v>1</v>
      </c>
      <c r="BB1232" s="2">
        <v>1</v>
      </c>
      <c r="BC1232" s="2">
        <v>1</v>
      </c>
      <c r="BD1232" s="2" t="s">
        <v>3</v>
      </c>
      <c r="BE1232" s="2" t="s">
        <v>3</v>
      </c>
      <c r="BF1232" s="2" t="s">
        <v>3</v>
      </c>
      <c r="BG1232" s="2" t="s">
        <v>3</v>
      </c>
      <c r="BH1232" s="2">
        <v>3</v>
      </c>
      <c r="BI1232" s="2">
        <v>1</v>
      </c>
      <c r="BJ1232" s="2" t="s">
        <v>191</v>
      </c>
      <c r="BK1232" s="2"/>
      <c r="BL1232" s="2"/>
      <c r="BM1232" s="2">
        <v>500003</v>
      </c>
      <c r="BN1232" s="2">
        <v>0</v>
      </c>
      <c r="BO1232" s="2" t="s">
        <v>3</v>
      </c>
      <c r="BP1232" s="2">
        <v>0</v>
      </c>
      <c r="BQ1232" s="2">
        <v>13</v>
      </c>
      <c r="BR1232" s="2">
        <v>0</v>
      </c>
      <c r="BS1232" s="2">
        <v>1</v>
      </c>
      <c r="BT1232" s="2">
        <v>1</v>
      </c>
      <c r="BU1232" s="2">
        <v>1</v>
      </c>
      <c r="BV1232" s="2">
        <v>1</v>
      </c>
      <c r="BW1232" s="2">
        <v>1</v>
      </c>
      <c r="BX1232" s="2">
        <v>1</v>
      </c>
      <c r="BY1232" s="2" t="s">
        <v>3</v>
      </c>
      <c r="BZ1232" s="2">
        <v>0</v>
      </c>
      <c r="CA1232" s="2">
        <v>0</v>
      </c>
      <c r="CB1232" s="2" t="s">
        <v>3</v>
      </c>
      <c r="CC1232" s="2"/>
      <c r="CD1232" s="2"/>
      <c r="CE1232" s="2">
        <v>0</v>
      </c>
      <c r="CF1232" s="2">
        <v>0</v>
      </c>
      <c r="CG1232" s="2">
        <v>0</v>
      </c>
      <c r="CH1232" s="2">
        <v>95</v>
      </c>
      <c r="CI1232" s="2">
        <v>1</v>
      </c>
      <c r="CJ1232" s="2">
        <v>0</v>
      </c>
      <c r="CK1232" s="2">
        <v>0</v>
      </c>
      <c r="CL1232" s="2">
        <v>0</v>
      </c>
      <c r="CM1232" s="2">
        <v>0</v>
      </c>
      <c r="CN1232" s="2" t="s">
        <v>3</v>
      </c>
      <c r="CO1232" s="2">
        <v>0</v>
      </c>
      <c r="CP1232" s="2">
        <f t="shared" si="1001"/>
        <v>97120</v>
      </c>
      <c r="CQ1232" s="2">
        <f t="shared" si="1002"/>
        <v>867.14</v>
      </c>
      <c r="CR1232" s="2">
        <f t="shared" si="1003"/>
        <v>0</v>
      </c>
      <c r="CS1232" s="2">
        <f t="shared" si="1004"/>
        <v>0</v>
      </c>
      <c r="CT1232" s="2">
        <f t="shared" si="1005"/>
        <v>0</v>
      </c>
      <c r="CU1232" s="2">
        <f t="shared" si="1006"/>
        <v>0</v>
      </c>
      <c r="CV1232" s="2">
        <f t="shared" si="1007"/>
        <v>0</v>
      </c>
      <c r="CW1232" s="2">
        <f t="shared" si="1008"/>
        <v>0</v>
      </c>
      <c r="CX1232" s="2">
        <f t="shared" si="1009"/>
        <v>0</v>
      </c>
      <c r="CY1232" s="2">
        <f>(((S1232+R1232)*AT1232)/100)</f>
        <v>0</v>
      </c>
      <c r="CZ1232" s="2">
        <f>(((S1232+R1232)*AU1232)/100)</f>
        <v>0</v>
      </c>
      <c r="DA1232" s="2"/>
      <c r="DB1232" s="2"/>
      <c r="DC1232" s="2" t="s">
        <v>3</v>
      </c>
      <c r="DD1232" s="2" t="s">
        <v>3</v>
      </c>
      <c r="DE1232" s="2" t="s">
        <v>3</v>
      </c>
      <c r="DF1232" s="2" t="s">
        <v>3</v>
      </c>
      <c r="DG1232" s="2" t="s">
        <v>3</v>
      </c>
      <c r="DH1232" s="2" t="s">
        <v>3</v>
      </c>
      <c r="DI1232" s="2" t="s">
        <v>3</v>
      </c>
      <c r="DJ1232" s="2" t="s">
        <v>3</v>
      </c>
      <c r="DK1232" s="2" t="s">
        <v>3</v>
      </c>
      <c r="DL1232" s="2" t="s">
        <v>3</v>
      </c>
      <c r="DM1232" s="2" t="s">
        <v>3</v>
      </c>
      <c r="DN1232" s="2">
        <v>0</v>
      </c>
      <c r="DO1232" s="2">
        <v>0</v>
      </c>
      <c r="DP1232" s="2">
        <v>1</v>
      </c>
      <c r="DQ1232" s="2">
        <v>1</v>
      </c>
      <c r="DR1232" s="2"/>
      <c r="DS1232" s="2"/>
      <c r="DT1232" s="2"/>
      <c r="DU1232" s="2">
        <v>1007</v>
      </c>
      <c r="DV1232" s="2" t="s">
        <v>40</v>
      </c>
      <c r="DW1232" s="2" t="s">
        <v>40</v>
      </c>
      <c r="DX1232" s="2">
        <v>1</v>
      </c>
      <c r="DY1232" s="2"/>
      <c r="DZ1232" s="2" t="s">
        <v>3</v>
      </c>
      <c r="EA1232" s="2" t="s">
        <v>3</v>
      </c>
      <c r="EB1232" s="2" t="s">
        <v>3</v>
      </c>
      <c r="EC1232" s="2" t="s">
        <v>3</v>
      </c>
      <c r="ED1232" s="2"/>
      <c r="EE1232" s="2">
        <v>54329104</v>
      </c>
      <c r="EF1232" s="2">
        <v>13</v>
      </c>
      <c r="EG1232" s="2" t="s">
        <v>42</v>
      </c>
      <c r="EH1232" s="2">
        <v>0</v>
      </c>
      <c r="EI1232" s="2" t="s">
        <v>3</v>
      </c>
      <c r="EJ1232" s="2">
        <v>1</v>
      </c>
      <c r="EK1232" s="2">
        <v>500003</v>
      </c>
      <c r="EL1232" s="2" t="s">
        <v>43</v>
      </c>
      <c r="EM1232" s="2" t="s">
        <v>44</v>
      </c>
      <c r="EN1232" s="2"/>
      <c r="EO1232" s="2" t="s">
        <v>3</v>
      </c>
      <c r="EP1232" s="2"/>
      <c r="EQ1232" s="2">
        <v>0</v>
      </c>
      <c r="ER1232" s="2">
        <v>867.14</v>
      </c>
      <c r="ES1232" s="2">
        <v>867.14</v>
      </c>
      <c r="ET1232" s="2">
        <v>0</v>
      </c>
      <c r="EU1232" s="2">
        <v>0</v>
      </c>
      <c r="EV1232" s="2">
        <v>0</v>
      </c>
      <c r="EW1232" s="2">
        <v>0</v>
      </c>
      <c r="EX1232" s="2">
        <v>0</v>
      </c>
      <c r="EY1232" s="2"/>
      <c r="EZ1232" s="2"/>
      <c r="FA1232" s="2"/>
      <c r="FB1232" s="2"/>
      <c r="FC1232" s="2"/>
      <c r="FD1232" s="2"/>
      <c r="FE1232" s="2"/>
      <c r="FF1232" s="2"/>
      <c r="FG1232" s="2"/>
      <c r="FH1232" s="2"/>
      <c r="FI1232" s="2"/>
      <c r="FJ1232" s="2"/>
      <c r="FK1232" s="2"/>
      <c r="FL1232" s="2"/>
      <c r="FM1232" s="2"/>
      <c r="FN1232" s="2"/>
      <c r="FO1232" s="2"/>
      <c r="FP1232" s="2"/>
      <c r="FQ1232" s="2">
        <v>0</v>
      </c>
      <c r="FR1232" s="2">
        <f t="shared" si="1010"/>
        <v>0</v>
      </c>
      <c r="FS1232" s="2">
        <v>0</v>
      </c>
      <c r="FT1232" s="2"/>
      <c r="FU1232" s="2"/>
      <c r="FV1232" s="2"/>
      <c r="FW1232" s="2"/>
      <c r="FX1232" s="2">
        <v>0</v>
      </c>
      <c r="FY1232" s="2">
        <v>0</v>
      </c>
      <c r="FZ1232" s="2"/>
      <c r="GA1232" s="2" t="s">
        <v>3</v>
      </c>
      <c r="GB1232" s="2"/>
      <c r="GC1232" s="2"/>
      <c r="GD1232" s="2">
        <v>1</v>
      </c>
      <c r="GE1232" s="2"/>
      <c r="GF1232" s="2">
        <v>1799260510</v>
      </c>
      <c r="GG1232" s="2">
        <v>2</v>
      </c>
      <c r="GH1232" s="2">
        <v>1</v>
      </c>
      <c r="GI1232" s="2">
        <v>-2</v>
      </c>
      <c r="GJ1232" s="2">
        <v>0</v>
      </c>
      <c r="GK1232" s="2">
        <v>0</v>
      </c>
      <c r="GL1232" s="2">
        <f t="shared" si="1011"/>
        <v>0</v>
      </c>
      <c r="GM1232" s="2">
        <f t="shared" si="1012"/>
        <v>97120</v>
      </c>
      <c r="GN1232" s="2">
        <f t="shared" si="1013"/>
        <v>97120</v>
      </c>
      <c r="GO1232" s="2">
        <f t="shared" si="1014"/>
        <v>0</v>
      </c>
      <c r="GP1232" s="2">
        <f t="shared" si="1015"/>
        <v>0</v>
      </c>
      <c r="GQ1232" s="2"/>
      <c r="GR1232" s="2">
        <v>0</v>
      </c>
      <c r="GS1232" s="2">
        <v>3</v>
      </c>
      <c r="GT1232" s="2">
        <v>0</v>
      </c>
      <c r="GU1232" s="2" t="s">
        <v>3</v>
      </c>
      <c r="GV1232" s="2">
        <f t="shared" si="1016"/>
        <v>0</v>
      </c>
      <c r="GW1232" s="2">
        <v>1</v>
      </c>
      <c r="GX1232" s="2">
        <f t="shared" si="1017"/>
        <v>0</v>
      </c>
      <c r="GY1232" s="2"/>
      <c r="GZ1232" s="2"/>
      <c r="HA1232" s="2">
        <v>0</v>
      </c>
      <c r="HB1232" s="2">
        <v>0</v>
      </c>
      <c r="HC1232" s="2">
        <f t="shared" si="1018"/>
        <v>0</v>
      </c>
      <c r="HD1232" s="2"/>
      <c r="HE1232" s="2" t="s">
        <v>3</v>
      </c>
      <c r="HF1232" s="2" t="s">
        <v>3</v>
      </c>
      <c r="HG1232" s="2"/>
      <c r="HH1232" s="2"/>
      <c r="HI1232" s="2"/>
      <c r="HJ1232" s="2"/>
      <c r="HK1232" s="2"/>
      <c r="HL1232" s="2"/>
      <c r="HM1232" s="2" t="s">
        <v>3</v>
      </c>
      <c r="HN1232" s="2" t="s">
        <v>3</v>
      </c>
      <c r="HO1232" s="2" t="s">
        <v>3</v>
      </c>
      <c r="HP1232" s="2" t="s">
        <v>3</v>
      </c>
      <c r="HQ1232" s="2" t="s">
        <v>3</v>
      </c>
      <c r="HR1232" s="2"/>
      <c r="HS1232" s="2"/>
      <c r="HT1232" s="2"/>
      <c r="HU1232" s="2"/>
      <c r="HV1232" s="2"/>
      <c r="HW1232" s="2"/>
      <c r="HX1232" s="2"/>
      <c r="HY1232" s="2"/>
      <c r="HZ1232" s="2"/>
      <c r="IA1232" s="2"/>
      <c r="IB1232" s="2"/>
      <c r="IC1232" s="2"/>
      <c r="ID1232" s="2"/>
      <c r="IE1232" s="2"/>
      <c r="IF1232" s="2"/>
      <c r="IG1232" s="2"/>
      <c r="IH1232" s="2"/>
      <c r="II1232" s="2"/>
      <c r="IJ1232" s="2"/>
      <c r="IK1232" s="2">
        <v>0</v>
      </c>
      <c r="IL1232" s="2"/>
      <c r="IM1232" s="2"/>
      <c r="IN1232" s="2"/>
      <c r="IO1232" s="2"/>
      <c r="IP1232" s="2"/>
      <c r="IQ1232" s="2"/>
      <c r="IR1232" s="2"/>
      <c r="IS1232" s="2"/>
      <c r="IT1232" s="2"/>
      <c r="IU1232" s="2"/>
    </row>
    <row r="1233" spans="1:255" x14ac:dyDescent="0.2">
      <c r="A1233">
        <v>18</v>
      </c>
      <c r="B1233">
        <v>1</v>
      </c>
      <c r="C1233">
        <v>1044</v>
      </c>
      <c r="E1233" t="s">
        <v>597</v>
      </c>
      <c r="F1233" t="e">
        <f>'1.Лок.смета.и.Акт'!#REF!</f>
        <v>#REF!</v>
      </c>
      <c r="G1233" t="s">
        <v>190</v>
      </c>
      <c r="H1233" t="s">
        <v>40</v>
      </c>
      <c r="I1233">
        <f>I1231*J1233</f>
        <v>112</v>
      </c>
      <c r="J1233">
        <v>2.0430499817584824</v>
      </c>
      <c r="K1233">
        <v>2.0430499800000002</v>
      </c>
      <c r="L1233">
        <v>223.66560000000001</v>
      </c>
      <c r="M1233">
        <v>0</v>
      </c>
      <c r="N1233">
        <f t="shared" si="981"/>
        <v>223.66560000000001</v>
      </c>
      <c r="O1233">
        <f t="shared" si="982"/>
        <v>730508</v>
      </c>
      <c r="P1233">
        <f t="shared" si="983"/>
        <v>730508</v>
      </c>
      <c r="Q1233">
        <f t="shared" si="984"/>
        <v>0</v>
      </c>
      <c r="R1233">
        <f t="shared" si="985"/>
        <v>0</v>
      </c>
      <c r="S1233">
        <f t="shared" si="986"/>
        <v>0</v>
      </c>
      <c r="T1233">
        <f t="shared" si="987"/>
        <v>0</v>
      </c>
      <c r="U1233">
        <f t="shared" si="988"/>
        <v>0</v>
      </c>
      <c r="V1233">
        <f t="shared" si="989"/>
        <v>0</v>
      </c>
      <c r="W1233">
        <f t="shared" si="990"/>
        <v>0</v>
      </c>
      <c r="X1233">
        <f t="shared" si="991"/>
        <v>0</v>
      </c>
      <c r="Y1233">
        <f t="shared" si="992"/>
        <v>0</v>
      </c>
      <c r="AA1233">
        <v>69726884</v>
      </c>
      <c r="AB1233">
        <f t="shared" si="993"/>
        <v>862.75</v>
      </c>
      <c r="AC1233">
        <f>ROUND((ES1233),2)</f>
        <v>862.75</v>
      </c>
      <c r="AD1233">
        <f t="shared" si="994"/>
        <v>0</v>
      </c>
      <c r="AE1233">
        <f t="shared" si="995"/>
        <v>0</v>
      </c>
      <c r="AF1233">
        <f t="shared" si="996"/>
        <v>0</v>
      </c>
      <c r="AG1233">
        <f t="shared" si="997"/>
        <v>0</v>
      </c>
      <c r="AH1233">
        <f t="shared" si="998"/>
        <v>0</v>
      </c>
      <c r="AI1233">
        <f t="shared" si="999"/>
        <v>0</v>
      </c>
      <c r="AJ1233">
        <f t="shared" si="1000"/>
        <v>0</v>
      </c>
      <c r="AK1233">
        <v>862.75</v>
      </c>
      <c r="AL1233">
        <v>862.75</v>
      </c>
      <c r="AM1233">
        <v>0</v>
      </c>
      <c r="AN1233">
        <v>0</v>
      </c>
      <c r="AO1233">
        <v>0</v>
      </c>
      <c r="AP1233">
        <v>0</v>
      </c>
      <c r="AQ1233">
        <v>0</v>
      </c>
      <c r="AR1233">
        <v>0</v>
      </c>
      <c r="AS1233">
        <v>0</v>
      </c>
      <c r="AT1233">
        <v>0</v>
      </c>
      <c r="AU1233">
        <v>0</v>
      </c>
      <c r="AV1233">
        <v>1</v>
      </c>
      <c r="AW1233">
        <v>1</v>
      </c>
      <c r="AZ1233">
        <v>1</v>
      </c>
      <c r="BA1233">
        <v>1</v>
      </c>
      <c r="BB1233">
        <v>1</v>
      </c>
      <c r="BC1233">
        <v>7.56</v>
      </c>
      <c r="BD1233" t="s">
        <v>3</v>
      </c>
      <c r="BE1233" t="s">
        <v>3</v>
      </c>
      <c r="BF1233" t="s">
        <v>3</v>
      </c>
      <c r="BG1233" t="s">
        <v>3</v>
      </c>
      <c r="BH1233">
        <v>3</v>
      </c>
      <c r="BI1233">
        <v>1</v>
      </c>
      <c r="BJ1233" t="s">
        <v>191</v>
      </c>
      <c r="BM1233">
        <v>500003</v>
      </c>
      <c r="BN1233">
        <v>0</v>
      </c>
      <c r="BO1233" t="s">
        <v>3</v>
      </c>
      <c r="BP1233">
        <v>0</v>
      </c>
      <c r="BQ1233">
        <v>13</v>
      </c>
      <c r="BR1233">
        <v>0</v>
      </c>
      <c r="BS1233">
        <v>1</v>
      </c>
      <c r="BT1233">
        <v>1</v>
      </c>
      <c r="BU1233">
        <v>1</v>
      </c>
      <c r="BV1233">
        <v>1</v>
      </c>
      <c r="BW1233">
        <v>1</v>
      </c>
      <c r="BX1233">
        <v>1</v>
      </c>
      <c r="BY1233" t="s">
        <v>3</v>
      </c>
      <c r="BZ1233">
        <v>0</v>
      </c>
      <c r="CA1233">
        <v>0</v>
      </c>
      <c r="CB1233" t="s">
        <v>3</v>
      </c>
      <c r="CE1233">
        <v>0</v>
      </c>
      <c r="CF1233">
        <v>0</v>
      </c>
      <c r="CG1233">
        <v>0</v>
      </c>
      <c r="CH1233">
        <v>95</v>
      </c>
      <c r="CI1233">
        <v>1</v>
      </c>
      <c r="CJ1233">
        <v>0</v>
      </c>
      <c r="CK1233">
        <v>0</v>
      </c>
      <c r="CL1233">
        <v>0</v>
      </c>
      <c r="CM1233">
        <v>0</v>
      </c>
      <c r="CN1233" t="s">
        <v>3</v>
      </c>
      <c r="CO1233">
        <v>0</v>
      </c>
      <c r="CP1233">
        <f t="shared" si="1001"/>
        <v>730508</v>
      </c>
      <c r="CQ1233">
        <f t="shared" si="1002"/>
        <v>6522.3899999999994</v>
      </c>
      <c r="CR1233">
        <f t="shared" si="1003"/>
        <v>0</v>
      </c>
      <c r="CS1233">
        <f t="shared" si="1004"/>
        <v>0</v>
      </c>
      <c r="CT1233">
        <f t="shared" si="1005"/>
        <v>0</v>
      </c>
      <c r="CU1233">
        <f t="shared" si="1006"/>
        <v>0</v>
      </c>
      <c r="CV1233">
        <f t="shared" si="1007"/>
        <v>0</v>
      </c>
      <c r="CW1233">
        <f t="shared" si="1008"/>
        <v>0</v>
      </c>
      <c r="CX1233">
        <f t="shared" si="1009"/>
        <v>0</v>
      </c>
      <c r="CY1233">
        <f>(S1233+R1233)*(BZ1233/100)</f>
        <v>0</v>
      </c>
      <c r="CZ1233">
        <f>(S1233+R1233)*(CA1233/100)</f>
        <v>0</v>
      </c>
      <c r="DC1233" t="s">
        <v>3</v>
      </c>
      <c r="DD1233" t="s">
        <v>3</v>
      </c>
      <c r="DE1233" t="s">
        <v>3</v>
      </c>
      <c r="DF1233" t="s">
        <v>3</v>
      </c>
      <c r="DG1233" t="s">
        <v>3</v>
      </c>
      <c r="DH1233" t="s">
        <v>3</v>
      </c>
      <c r="DI1233" t="s">
        <v>3</v>
      </c>
      <c r="DJ1233" t="s">
        <v>3</v>
      </c>
      <c r="DK1233" t="s">
        <v>3</v>
      </c>
      <c r="DL1233" t="s">
        <v>3</v>
      </c>
      <c r="DM1233" t="s">
        <v>3</v>
      </c>
      <c r="DN1233">
        <v>0</v>
      </c>
      <c r="DO1233">
        <v>0</v>
      </c>
      <c r="DP1233">
        <v>1</v>
      </c>
      <c r="DQ1233">
        <v>1</v>
      </c>
      <c r="DU1233">
        <v>1007</v>
      </c>
      <c r="DV1233" t="s">
        <v>40</v>
      </c>
      <c r="DW1233" t="e">
        <f>'1.Лок.смета.и.Акт'!#REF!</f>
        <v>#REF!</v>
      </c>
      <c r="DX1233">
        <v>1</v>
      </c>
      <c r="DZ1233" t="s">
        <v>3</v>
      </c>
      <c r="EA1233" t="s">
        <v>3</v>
      </c>
      <c r="EB1233" t="s">
        <v>3</v>
      </c>
      <c r="EC1233" t="s">
        <v>3</v>
      </c>
      <c r="EE1233">
        <v>54329104</v>
      </c>
      <c r="EF1233">
        <v>13</v>
      </c>
      <c r="EG1233" t="s">
        <v>42</v>
      </c>
      <c r="EH1233">
        <v>0</v>
      </c>
      <c r="EI1233" t="s">
        <v>3</v>
      </c>
      <c r="EJ1233">
        <v>1</v>
      </c>
      <c r="EK1233">
        <v>500003</v>
      </c>
      <c r="EL1233" t="s">
        <v>43</v>
      </c>
      <c r="EM1233" t="s">
        <v>44</v>
      </c>
      <c r="EO1233" t="s">
        <v>3</v>
      </c>
      <c r="EQ1233">
        <v>0</v>
      </c>
      <c r="ER1233">
        <v>6238.51</v>
      </c>
      <c r="ES1233">
        <v>862.75</v>
      </c>
      <c r="ET1233">
        <v>0</v>
      </c>
      <c r="EU1233">
        <v>0</v>
      </c>
      <c r="EV1233">
        <v>0</v>
      </c>
      <c r="EW1233">
        <v>0</v>
      </c>
      <c r="EX1233">
        <v>0</v>
      </c>
      <c r="EZ1233">
        <v>5</v>
      </c>
      <c r="FC1233">
        <v>0</v>
      </c>
      <c r="FD1233">
        <v>18</v>
      </c>
      <c r="FF1233">
        <v>6238.51</v>
      </c>
      <c r="FQ1233">
        <v>0</v>
      </c>
      <c r="FR1233">
        <f t="shared" si="1010"/>
        <v>0</v>
      </c>
      <c r="FS1233">
        <v>0</v>
      </c>
      <c r="FX1233">
        <v>0</v>
      </c>
      <c r="FY1233">
        <v>0</v>
      </c>
      <c r="GA1233" t="s">
        <v>192</v>
      </c>
      <c r="GD1233">
        <v>1</v>
      </c>
      <c r="GF1233">
        <v>1799260510</v>
      </c>
      <c r="GG1233">
        <v>2</v>
      </c>
      <c r="GH1233">
        <v>3</v>
      </c>
      <c r="GI1233">
        <v>5</v>
      </c>
      <c r="GJ1233">
        <v>0</v>
      </c>
      <c r="GK1233">
        <v>0</v>
      </c>
      <c r="GL1233">
        <f t="shared" si="1011"/>
        <v>0</v>
      </c>
      <c r="GM1233">
        <f t="shared" si="1012"/>
        <v>730508</v>
      </c>
      <c r="GN1233">
        <f t="shared" si="1013"/>
        <v>730508</v>
      </c>
      <c r="GO1233">
        <f t="shared" si="1014"/>
        <v>0</v>
      </c>
      <c r="GP1233">
        <f t="shared" si="1015"/>
        <v>0</v>
      </c>
      <c r="GR1233">
        <v>1</v>
      </c>
      <c r="GS1233">
        <v>1</v>
      </c>
      <c r="GT1233">
        <v>0</v>
      </c>
      <c r="GU1233" t="s">
        <v>3</v>
      </c>
      <c r="GV1233">
        <f t="shared" si="1016"/>
        <v>0</v>
      </c>
      <c r="GW1233">
        <v>1</v>
      </c>
      <c r="GX1233">
        <f t="shared" si="1017"/>
        <v>0</v>
      </c>
      <c r="HA1233">
        <v>0</v>
      </c>
      <c r="HB1233">
        <v>0</v>
      </c>
      <c r="HC1233">
        <f t="shared" si="1018"/>
        <v>0</v>
      </c>
      <c r="HE1233" t="s">
        <v>35</v>
      </c>
      <c r="HF1233" t="s">
        <v>36</v>
      </c>
      <c r="HM1233" t="s">
        <v>3</v>
      </c>
      <c r="HN1233" t="s">
        <v>3</v>
      </c>
      <c r="HO1233" t="s">
        <v>3</v>
      </c>
      <c r="HP1233" t="s">
        <v>3</v>
      </c>
      <c r="HQ1233" t="s">
        <v>3</v>
      </c>
      <c r="IK1233">
        <v>0</v>
      </c>
    </row>
    <row r="1234" spans="1:255" x14ac:dyDescent="0.2">
      <c r="A1234" s="2">
        <v>18</v>
      </c>
      <c r="B1234" s="2">
        <v>1</v>
      </c>
      <c r="C1234" s="2">
        <v>1037</v>
      </c>
      <c r="D1234" s="2"/>
      <c r="E1234" s="2" t="s">
        <v>598</v>
      </c>
      <c r="F1234" s="2" t="s">
        <v>82</v>
      </c>
      <c r="G1234" s="2" t="s">
        <v>83</v>
      </c>
      <c r="H1234" s="2" t="s">
        <v>40</v>
      </c>
      <c r="I1234" s="2">
        <f>I1230*J1234</f>
        <v>191.87</v>
      </c>
      <c r="J1234" s="2">
        <v>3.5</v>
      </c>
      <c r="K1234" s="2">
        <v>3.5</v>
      </c>
      <c r="L1234" s="2">
        <v>383.74</v>
      </c>
      <c r="M1234" s="2">
        <v>0</v>
      </c>
      <c r="N1234" s="2">
        <f t="shared" si="981"/>
        <v>383.74</v>
      </c>
      <c r="O1234" s="2">
        <f t="shared" si="982"/>
        <v>1370</v>
      </c>
      <c r="P1234" s="2">
        <f t="shared" si="983"/>
        <v>1370</v>
      </c>
      <c r="Q1234" s="2">
        <f t="shared" si="984"/>
        <v>0</v>
      </c>
      <c r="R1234" s="2">
        <f t="shared" si="985"/>
        <v>0</v>
      </c>
      <c r="S1234" s="2">
        <f t="shared" si="986"/>
        <v>0</v>
      </c>
      <c r="T1234" s="2">
        <f t="shared" si="987"/>
        <v>0</v>
      </c>
      <c r="U1234" s="2">
        <f t="shared" si="988"/>
        <v>0</v>
      </c>
      <c r="V1234" s="2">
        <f t="shared" si="989"/>
        <v>0</v>
      </c>
      <c r="W1234" s="2">
        <f t="shared" si="990"/>
        <v>0</v>
      </c>
      <c r="X1234" s="2">
        <f t="shared" si="991"/>
        <v>0</v>
      </c>
      <c r="Y1234" s="2">
        <f t="shared" si="992"/>
        <v>0</v>
      </c>
      <c r="Z1234" s="2"/>
      <c r="AA1234" s="2">
        <v>69726971</v>
      </c>
      <c r="AB1234" s="2">
        <f t="shared" si="993"/>
        <v>7.14</v>
      </c>
      <c r="AC1234" s="2">
        <f>ROUND((ES1234),2)</f>
        <v>7.14</v>
      </c>
      <c r="AD1234" s="2">
        <f t="shared" si="994"/>
        <v>0</v>
      </c>
      <c r="AE1234" s="2">
        <f t="shared" si="995"/>
        <v>0</v>
      </c>
      <c r="AF1234" s="2">
        <f t="shared" si="996"/>
        <v>0</v>
      </c>
      <c r="AG1234" s="2">
        <f t="shared" si="997"/>
        <v>0</v>
      </c>
      <c r="AH1234" s="2">
        <f t="shared" si="998"/>
        <v>0</v>
      </c>
      <c r="AI1234" s="2">
        <f t="shared" si="999"/>
        <v>0</v>
      </c>
      <c r="AJ1234" s="2">
        <f t="shared" si="1000"/>
        <v>0</v>
      </c>
      <c r="AK1234" s="2">
        <v>7.14</v>
      </c>
      <c r="AL1234" s="2">
        <v>7.14</v>
      </c>
      <c r="AM1234" s="2">
        <v>0</v>
      </c>
      <c r="AN1234" s="2">
        <v>0</v>
      </c>
      <c r="AO1234" s="2">
        <v>0</v>
      </c>
      <c r="AP1234" s="2">
        <v>0</v>
      </c>
      <c r="AQ1234" s="2">
        <v>0</v>
      </c>
      <c r="AR1234" s="2">
        <v>0</v>
      </c>
      <c r="AS1234" s="2">
        <v>0</v>
      </c>
      <c r="AT1234" s="2">
        <v>0</v>
      </c>
      <c r="AU1234" s="2">
        <v>0</v>
      </c>
      <c r="AV1234" s="2">
        <v>1</v>
      </c>
      <c r="AW1234" s="2">
        <v>1</v>
      </c>
      <c r="AX1234" s="2"/>
      <c r="AY1234" s="2"/>
      <c r="AZ1234" s="2">
        <v>1</v>
      </c>
      <c r="BA1234" s="2">
        <v>1</v>
      </c>
      <c r="BB1234" s="2">
        <v>1</v>
      </c>
      <c r="BC1234" s="2">
        <v>1</v>
      </c>
      <c r="BD1234" s="2" t="s">
        <v>3</v>
      </c>
      <c r="BE1234" s="2" t="s">
        <v>3</v>
      </c>
      <c r="BF1234" s="2" t="s">
        <v>3</v>
      </c>
      <c r="BG1234" s="2" t="s">
        <v>3</v>
      </c>
      <c r="BH1234" s="2">
        <v>3</v>
      </c>
      <c r="BI1234" s="2">
        <v>1</v>
      </c>
      <c r="BJ1234" s="2" t="s">
        <v>194</v>
      </c>
      <c r="BK1234" s="2"/>
      <c r="BL1234" s="2"/>
      <c r="BM1234" s="2">
        <v>500001</v>
      </c>
      <c r="BN1234" s="2">
        <v>0</v>
      </c>
      <c r="BO1234" s="2" t="s">
        <v>3</v>
      </c>
      <c r="BP1234" s="2">
        <v>0</v>
      </c>
      <c r="BQ1234" s="2">
        <v>8</v>
      </c>
      <c r="BR1234" s="2">
        <v>0</v>
      </c>
      <c r="BS1234" s="2">
        <v>1</v>
      </c>
      <c r="BT1234" s="2">
        <v>1</v>
      </c>
      <c r="BU1234" s="2">
        <v>1</v>
      </c>
      <c r="BV1234" s="2">
        <v>1</v>
      </c>
      <c r="BW1234" s="2">
        <v>1</v>
      </c>
      <c r="BX1234" s="2">
        <v>1</v>
      </c>
      <c r="BY1234" s="2" t="s">
        <v>3</v>
      </c>
      <c r="BZ1234" s="2">
        <v>0</v>
      </c>
      <c r="CA1234" s="2">
        <v>0</v>
      </c>
      <c r="CB1234" s="2" t="s">
        <v>3</v>
      </c>
      <c r="CC1234" s="2"/>
      <c r="CD1234" s="2"/>
      <c r="CE1234" s="2">
        <v>0</v>
      </c>
      <c r="CF1234" s="2">
        <v>0</v>
      </c>
      <c r="CG1234" s="2">
        <v>0</v>
      </c>
      <c r="CH1234" s="2">
        <v>95</v>
      </c>
      <c r="CI1234" s="2">
        <v>2</v>
      </c>
      <c r="CJ1234" s="2">
        <v>0</v>
      </c>
      <c r="CK1234" s="2">
        <v>0</v>
      </c>
      <c r="CL1234" s="2">
        <v>0</v>
      </c>
      <c r="CM1234" s="2">
        <v>0</v>
      </c>
      <c r="CN1234" s="2" t="s">
        <v>3</v>
      </c>
      <c r="CO1234" s="2">
        <v>0</v>
      </c>
      <c r="CP1234" s="2">
        <f t="shared" si="1001"/>
        <v>1370</v>
      </c>
      <c r="CQ1234" s="2">
        <f t="shared" si="1002"/>
        <v>7.14</v>
      </c>
      <c r="CR1234" s="2">
        <f t="shared" si="1003"/>
        <v>0</v>
      </c>
      <c r="CS1234" s="2">
        <f t="shared" si="1004"/>
        <v>0</v>
      </c>
      <c r="CT1234" s="2">
        <f t="shared" si="1005"/>
        <v>0</v>
      </c>
      <c r="CU1234" s="2">
        <f t="shared" si="1006"/>
        <v>0</v>
      </c>
      <c r="CV1234" s="2">
        <f t="shared" si="1007"/>
        <v>0</v>
      </c>
      <c r="CW1234" s="2">
        <f t="shared" si="1008"/>
        <v>0</v>
      </c>
      <c r="CX1234" s="2">
        <f t="shared" si="1009"/>
        <v>0</v>
      </c>
      <c r="CY1234" s="2">
        <f>(((S1234+R1234)*AT1234)/100)</f>
        <v>0</v>
      </c>
      <c r="CZ1234" s="2">
        <f>(((S1234+R1234)*AU1234)/100)</f>
        <v>0</v>
      </c>
      <c r="DA1234" s="2"/>
      <c r="DB1234" s="2"/>
      <c r="DC1234" s="2" t="s">
        <v>3</v>
      </c>
      <c r="DD1234" s="2" t="s">
        <v>3</v>
      </c>
      <c r="DE1234" s="2" t="s">
        <v>3</v>
      </c>
      <c r="DF1234" s="2" t="s">
        <v>3</v>
      </c>
      <c r="DG1234" s="2" t="s">
        <v>3</v>
      </c>
      <c r="DH1234" s="2" t="s">
        <v>3</v>
      </c>
      <c r="DI1234" s="2" t="s">
        <v>3</v>
      </c>
      <c r="DJ1234" s="2" t="s">
        <v>3</v>
      </c>
      <c r="DK1234" s="2" t="s">
        <v>3</v>
      </c>
      <c r="DL1234" s="2" t="s">
        <v>3</v>
      </c>
      <c r="DM1234" s="2" t="s">
        <v>3</v>
      </c>
      <c r="DN1234" s="2">
        <v>0</v>
      </c>
      <c r="DO1234" s="2">
        <v>0</v>
      </c>
      <c r="DP1234" s="2">
        <v>1</v>
      </c>
      <c r="DQ1234" s="2">
        <v>1</v>
      </c>
      <c r="DR1234" s="2"/>
      <c r="DS1234" s="2"/>
      <c r="DT1234" s="2"/>
      <c r="DU1234" s="2">
        <v>1007</v>
      </c>
      <c r="DV1234" s="2" t="s">
        <v>40</v>
      </c>
      <c r="DW1234" s="2" t="s">
        <v>40</v>
      </c>
      <c r="DX1234" s="2">
        <v>1</v>
      </c>
      <c r="DY1234" s="2"/>
      <c r="DZ1234" s="2" t="s">
        <v>3</v>
      </c>
      <c r="EA1234" s="2" t="s">
        <v>3</v>
      </c>
      <c r="EB1234" s="2" t="s">
        <v>3</v>
      </c>
      <c r="EC1234" s="2" t="s">
        <v>3</v>
      </c>
      <c r="ED1234" s="2"/>
      <c r="EE1234" s="2">
        <v>54328897</v>
      </c>
      <c r="EF1234" s="2">
        <v>8</v>
      </c>
      <c r="EG1234" s="2" t="s">
        <v>31</v>
      </c>
      <c r="EH1234" s="2">
        <v>0</v>
      </c>
      <c r="EI1234" s="2" t="s">
        <v>3</v>
      </c>
      <c r="EJ1234" s="2">
        <v>1</v>
      </c>
      <c r="EK1234" s="2">
        <v>500001</v>
      </c>
      <c r="EL1234" s="2" t="s">
        <v>32</v>
      </c>
      <c r="EM1234" s="2" t="s">
        <v>33</v>
      </c>
      <c r="EN1234" s="2"/>
      <c r="EO1234" s="2" t="s">
        <v>3</v>
      </c>
      <c r="EP1234" s="2"/>
      <c r="EQ1234" s="2">
        <v>0</v>
      </c>
      <c r="ER1234" s="2">
        <v>7.14</v>
      </c>
      <c r="ES1234" s="2">
        <v>7.14</v>
      </c>
      <c r="ET1234" s="2">
        <v>0</v>
      </c>
      <c r="EU1234" s="2">
        <v>0</v>
      </c>
      <c r="EV1234" s="2">
        <v>0</v>
      </c>
      <c r="EW1234" s="2">
        <v>0</v>
      </c>
      <c r="EX1234" s="2">
        <v>0</v>
      </c>
      <c r="EY1234" s="2"/>
      <c r="EZ1234" s="2"/>
      <c r="FA1234" s="2"/>
      <c r="FB1234" s="2"/>
      <c r="FC1234" s="2"/>
      <c r="FD1234" s="2"/>
      <c r="FE1234" s="2"/>
      <c r="FF1234" s="2"/>
      <c r="FG1234" s="2"/>
      <c r="FH1234" s="2"/>
      <c r="FI1234" s="2"/>
      <c r="FJ1234" s="2"/>
      <c r="FK1234" s="2"/>
      <c r="FL1234" s="2"/>
      <c r="FM1234" s="2"/>
      <c r="FN1234" s="2"/>
      <c r="FO1234" s="2"/>
      <c r="FP1234" s="2"/>
      <c r="FQ1234" s="2">
        <v>0</v>
      </c>
      <c r="FR1234" s="2">
        <f t="shared" si="1010"/>
        <v>0</v>
      </c>
      <c r="FS1234" s="2">
        <v>0</v>
      </c>
      <c r="FT1234" s="2"/>
      <c r="FU1234" s="2"/>
      <c r="FV1234" s="2"/>
      <c r="FW1234" s="2"/>
      <c r="FX1234" s="2">
        <v>0</v>
      </c>
      <c r="FY1234" s="2">
        <v>0</v>
      </c>
      <c r="FZ1234" s="2"/>
      <c r="GA1234" s="2" t="s">
        <v>3</v>
      </c>
      <c r="GB1234" s="2"/>
      <c r="GC1234" s="2"/>
      <c r="GD1234" s="2">
        <v>1</v>
      </c>
      <c r="GE1234" s="2"/>
      <c r="GF1234" s="2">
        <v>1967222743</v>
      </c>
      <c r="GG1234" s="2">
        <v>2</v>
      </c>
      <c r="GH1234" s="2">
        <v>1</v>
      </c>
      <c r="GI1234" s="2">
        <v>-2</v>
      </c>
      <c r="GJ1234" s="2">
        <v>0</v>
      </c>
      <c r="GK1234" s="2">
        <v>0</v>
      </c>
      <c r="GL1234" s="2">
        <f t="shared" si="1011"/>
        <v>0</v>
      </c>
      <c r="GM1234" s="2">
        <f t="shared" si="1012"/>
        <v>1370</v>
      </c>
      <c r="GN1234" s="2">
        <f t="shared" si="1013"/>
        <v>1370</v>
      </c>
      <c r="GO1234" s="2">
        <f t="shared" si="1014"/>
        <v>0</v>
      </c>
      <c r="GP1234" s="2">
        <f t="shared" si="1015"/>
        <v>0</v>
      </c>
      <c r="GQ1234" s="2"/>
      <c r="GR1234" s="2">
        <v>0</v>
      </c>
      <c r="GS1234" s="2">
        <v>3</v>
      </c>
      <c r="GT1234" s="2">
        <v>0</v>
      </c>
      <c r="GU1234" s="2" t="s">
        <v>3</v>
      </c>
      <c r="GV1234" s="2">
        <f t="shared" si="1016"/>
        <v>0</v>
      </c>
      <c r="GW1234" s="2">
        <v>1</v>
      </c>
      <c r="GX1234" s="2">
        <f t="shared" si="1017"/>
        <v>0</v>
      </c>
      <c r="GY1234" s="2"/>
      <c r="GZ1234" s="2"/>
      <c r="HA1234" s="2">
        <v>0</v>
      </c>
      <c r="HB1234" s="2">
        <v>0</v>
      </c>
      <c r="HC1234" s="2">
        <f t="shared" si="1018"/>
        <v>0</v>
      </c>
      <c r="HD1234" s="2"/>
      <c r="HE1234" s="2" t="s">
        <v>3</v>
      </c>
      <c r="HF1234" s="2" t="s">
        <v>3</v>
      </c>
      <c r="HG1234" s="2"/>
      <c r="HH1234" s="2"/>
      <c r="HI1234" s="2"/>
      <c r="HJ1234" s="2"/>
      <c r="HK1234" s="2"/>
      <c r="HL1234" s="2"/>
      <c r="HM1234" s="2" t="s">
        <v>3</v>
      </c>
      <c r="HN1234" s="2" t="s">
        <v>3</v>
      </c>
      <c r="HO1234" s="2" t="s">
        <v>3</v>
      </c>
      <c r="HP1234" s="2" t="s">
        <v>3</v>
      </c>
      <c r="HQ1234" s="2" t="s">
        <v>3</v>
      </c>
      <c r="HR1234" s="2"/>
      <c r="HS1234" s="2"/>
      <c r="HT1234" s="2"/>
      <c r="HU1234" s="2"/>
      <c r="HV1234" s="2"/>
      <c r="HW1234" s="2"/>
      <c r="HX1234" s="2"/>
      <c r="HY1234" s="2"/>
      <c r="HZ1234" s="2"/>
      <c r="IA1234" s="2"/>
      <c r="IB1234" s="2"/>
      <c r="IC1234" s="2"/>
      <c r="ID1234" s="2"/>
      <c r="IE1234" s="2"/>
      <c r="IF1234" s="2"/>
      <c r="IG1234" s="2"/>
      <c r="IH1234" s="2"/>
      <c r="II1234" s="2"/>
      <c r="IJ1234" s="2"/>
      <c r="IK1234" s="2">
        <v>0</v>
      </c>
      <c r="IL1234" s="2"/>
      <c r="IM1234" s="2"/>
      <c r="IN1234" s="2"/>
      <c r="IO1234" s="2"/>
      <c r="IP1234" s="2"/>
      <c r="IQ1234" s="2"/>
      <c r="IR1234" s="2"/>
      <c r="IS1234" s="2"/>
      <c r="IT1234" s="2"/>
      <c r="IU1234" s="2"/>
    </row>
    <row r="1235" spans="1:255" x14ac:dyDescent="0.2">
      <c r="A1235">
        <v>18</v>
      </c>
      <c r="B1235">
        <v>1</v>
      </c>
      <c r="C1235">
        <v>1043</v>
      </c>
      <c r="E1235" t="s">
        <v>598</v>
      </c>
      <c r="F1235" t="e">
        <f>'1.Лок.смета.и.Акт'!#REF!</f>
        <v>#REF!</v>
      </c>
      <c r="G1235" t="s">
        <v>83</v>
      </c>
      <c r="H1235" t="s">
        <v>40</v>
      </c>
      <c r="I1235">
        <f>I1231*J1235</f>
        <v>191.87</v>
      </c>
      <c r="J1235">
        <v>3.5</v>
      </c>
      <c r="K1235">
        <v>3.5</v>
      </c>
      <c r="L1235">
        <v>383.74</v>
      </c>
      <c r="M1235">
        <v>0</v>
      </c>
      <c r="N1235">
        <f t="shared" si="981"/>
        <v>383.74</v>
      </c>
      <c r="O1235">
        <f t="shared" si="982"/>
        <v>2858</v>
      </c>
      <c r="P1235">
        <f t="shared" si="983"/>
        <v>2858</v>
      </c>
      <c r="Q1235">
        <f t="shared" si="984"/>
        <v>0</v>
      </c>
      <c r="R1235">
        <f t="shared" si="985"/>
        <v>0</v>
      </c>
      <c r="S1235">
        <f t="shared" si="986"/>
        <v>0</v>
      </c>
      <c r="T1235">
        <f t="shared" si="987"/>
        <v>0</v>
      </c>
      <c r="U1235">
        <f t="shared" si="988"/>
        <v>0</v>
      </c>
      <c r="V1235">
        <f t="shared" si="989"/>
        <v>0</v>
      </c>
      <c r="W1235">
        <f t="shared" si="990"/>
        <v>0</v>
      </c>
      <c r="X1235">
        <f t="shared" si="991"/>
        <v>0</v>
      </c>
      <c r="Y1235">
        <f t="shared" si="992"/>
        <v>0</v>
      </c>
      <c r="AA1235">
        <v>69726884</v>
      </c>
      <c r="AB1235">
        <f t="shared" si="993"/>
        <v>1.97</v>
      </c>
      <c r="AC1235">
        <f>ROUND((ES1235),2)</f>
        <v>1.97</v>
      </c>
      <c r="AD1235">
        <f t="shared" si="994"/>
        <v>0</v>
      </c>
      <c r="AE1235">
        <f t="shared" si="995"/>
        <v>0</v>
      </c>
      <c r="AF1235">
        <f t="shared" si="996"/>
        <v>0</v>
      </c>
      <c r="AG1235">
        <f t="shared" si="997"/>
        <v>0</v>
      </c>
      <c r="AH1235">
        <f t="shared" si="998"/>
        <v>0</v>
      </c>
      <c r="AI1235">
        <f t="shared" si="999"/>
        <v>0</v>
      </c>
      <c r="AJ1235">
        <f t="shared" si="1000"/>
        <v>0</v>
      </c>
      <c r="AK1235">
        <v>1.97</v>
      </c>
      <c r="AL1235">
        <v>1.97</v>
      </c>
      <c r="AM1235">
        <v>0</v>
      </c>
      <c r="AN1235">
        <v>0</v>
      </c>
      <c r="AO1235">
        <v>0</v>
      </c>
      <c r="AP1235">
        <v>0</v>
      </c>
      <c r="AQ1235">
        <v>0</v>
      </c>
      <c r="AR1235">
        <v>0</v>
      </c>
      <c r="AS1235">
        <v>0</v>
      </c>
      <c r="AT1235">
        <v>0</v>
      </c>
      <c r="AU1235">
        <v>0</v>
      </c>
      <c r="AV1235">
        <v>1</v>
      </c>
      <c r="AW1235">
        <v>1</v>
      </c>
      <c r="AZ1235">
        <v>1</v>
      </c>
      <c r="BA1235">
        <v>1</v>
      </c>
      <c r="BB1235">
        <v>1</v>
      </c>
      <c r="BC1235">
        <v>7.56</v>
      </c>
      <c r="BD1235" t="s">
        <v>3</v>
      </c>
      <c r="BE1235" t="s">
        <v>3</v>
      </c>
      <c r="BF1235" t="s">
        <v>3</v>
      </c>
      <c r="BG1235" t="s">
        <v>3</v>
      </c>
      <c r="BH1235">
        <v>3</v>
      </c>
      <c r="BI1235">
        <v>1</v>
      </c>
      <c r="BJ1235" t="s">
        <v>194</v>
      </c>
      <c r="BM1235">
        <v>500001</v>
      </c>
      <c r="BN1235">
        <v>0</v>
      </c>
      <c r="BO1235" t="s">
        <v>3</v>
      </c>
      <c r="BP1235">
        <v>0</v>
      </c>
      <c r="BQ1235">
        <v>8</v>
      </c>
      <c r="BR1235">
        <v>0</v>
      </c>
      <c r="BS1235">
        <v>1</v>
      </c>
      <c r="BT1235">
        <v>1</v>
      </c>
      <c r="BU1235">
        <v>1</v>
      </c>
      <c r="BV1235">
        <v>1</v>
      </c>
      <c r="BW1235">
        <v>1</v>
      </c>
      <c r="BX1235">
        <v>1</v>
      </c>
      <c r="BY1235" t="s">
        <v>3</v>
      </c>
      <c r="BZ1235">
        <v>0</v>
      </c>
      <c r="CA1235">
        <v>0</v>
      </c>
      <c r="CB1235" t="s">
        <v>3</v>
      </c>
      <c r="CE1235">
        <v>0</v>
      </c>
      <c r="CF1235">
        <v>0</v>
      </c>
      <c r="CG1235">
        <v>0</v>
      </c>
      <c r="CH1235">
        <v>95</v>
      </c>
      <c r="CI1235">
        <v>2</v>
      </c>
      <c r="CJ1235">
        <v>0</v>
      </c>
      <c r="CK1235">
        <v>0</v>
      </c>
      <c r="CL1235">
        <v>0</v>
      </c>
      <c r="CM1235">
        <v>0</v>
      </c>
      <c r="CN1235" t="s">
        <v>3</v>
      </c>
      <c r="CO1235">
        <v>0</v>
      </c>
      <c r="CP1235">
        <f t="shared" si="1001"/>
        <v>2858</v>
      </c>
      <c r="CQ1235">
        <f t="shared" si="1002"/>
        <v>14.893199999999998</v>
      </c>
      <c r="CR1235">
        <f t="shared" si="1003"/>
        <v>0</v>
      </c>
      <c r="CS1235">
        <f t="shared" si="1004"/>
        <v>0</v>
      </c>
      <c r="CT1235">
        <f t="shared" si="1005"/>
        <v>0</v>
      </c>
      <c r="CU1235">
        <f t="shared" si="1006"/>
        <v>0</v>
      </c>
      <c r="CV1235">
        <f t="shared" si="1007"/>
        <v>0</v>
      </c>
      <c r="CW1235">
        <f t="shared" si="1008"/>
        <v>0</v>
      </c>
      <c r="CX1235">
        <f t="shared" si="1009"/>
        <v>0</v>
      </c>
      <c r="CY1235">
        <f>(S1235+R1235)*(BZ1235/100)</f>
        <v>0</v>
      </c>
      <c r="CZ1235">
        <f>(S1235+R1235)*(CA1235/100)</f>
        <v>0</v>
      </c>
      <c r="DC1235" t="s">
        <v>3</v>
      </c>
      <c r="DD1235" t="s">
        <v>3</v>
      </c>
      <c r="DE1235" t="s">
        <v>3</v>
      </c>
      <c r="DF1235" t="s">
        <v>3</v>
      </c>
      <c r="DG1235" t="s">
        <v>3</v>
      </c>
      <c r="DH1235" t="s">
        <v>3</v>
      </c>
      <c r="DI1235" t="s">
        <v>3</v>
      </c>
      <c r="DJ1235" t="s">
        <v>3</v>
      </c>
      <c r="DK1235" t="s">
        <v>3</v>
      </c>
      <c r="DL1235" t="s">
        <v>3</v>
      </c>
      <c r="DM1235" t="s">
        <v>3</v>
      </c>
      <c r="DN1235">
        <v>0</v>
      </c>
      <c r="DO1235">
        <v>0</v>
      </c>
      <c r="DP1235">
        <v>1</v>
      </c>
      <c r="DQ1235">
        <v>1</v>
      </c>
      <c r="DU1235">
        <v>1007</v>
      </c>
      <c r="DV1235" t="s">
        <v>40</v>
      </c>
      <c r="DW1235" t="e">
        <f>'1.Лок.смета.и.Акт'!#REF!</f>
        <v>#REF!</v>
      </c>
      <c r="DX1235">
        <v>1</v>
      </c>
      <c r="DZ1235" t="s">
        <v>3</v>
      </c>
      <c r="EA1235" t="s">
        <v>3</v>
      </c>
      <c r="EB1235" t="s">
        <v>3</v>
      </c>
      <c r="EC1235" t="s">
        <v>3</v>
      </c>
      <c r="EE1235">
        <v>54328897</v>
      </c>
      <c r="EF1235">
        <v>8</v>
      </c>
      <c r="EG1235" t="s">
        <v>31</v>
      </c>
      <c r="EH1235">
        <v>0</v>
      </c>
      <c r="EI1235" t="s">
        <v>3</v>
      </c>
      <c r="EJ1235">
        <v>1</v>
      </c>
      <c r="EK1235">
        <v>500001</v>
      </c>
      <c r="EL1235" t="s">
        <v>32</v>
      </c>
      <c r="EM1235" t="s">
        <v>33</v>
      </c>
      <c r="EO1235" t="s">
        <v>3</v>
      </c>
      <c r="EQ1235">
        <v>0</v>
      </c>
      <c r="ER1235">
        <v>14.19</v>
      </c>
      <c r="ES1235">
        <v>1.97</v>
      </c>
      <c r="ET1235">
        <v>0</v>
      </c>
      <c r="EU1235">
        <v>0</v>
      </c>
      <c r="EV1235">
        <v>0</v>
      </c>
      <c r="EW1235">
        <v>0</v>
      </c>
      <c r="EX1235">
        <v>0</v>
      </c>
      <c r="EZ1235">
        <v>5</v>
      </c>
      <c r="FC1235">
        <v>0</v>
      </c>
      <c r="FD1235">
        <v>18</v>
      </c>
      <c r="FF1235">
        <v>14.19</v>
      </c>
      <c r="FQ1235">
        <v>0</v>
      </c>
      <c r="FR1235">
        <f t="shared" si="1010"/>
        <v>0</v>
      </c>
      <c r="FS1235">
        <v>0</v>
      </c>
      <c r="FX1235">
        <v>0</v>
      </c>
      <c r="FY1235">
        <v>0</v>
      </c>
      <c r="GA1235" t="s">
        <v>85</v>
      </c>
      <c r="GD1235">
        <v>1</v>
      </c>
      <c r="GF1235">
        <v>1967222743</v>
      </c>
      <c r="GG1235">
        <v>2</v>
      </c>
      <c r="GH1235">
        <v>3</v>
      </c>
      <c r="GI1235">
        <v>5</v>
      </c>
      <c r="GJ1235">
        <v>0</v>
      </c>
      <c r="GK1235">
        <v>0</v>
      </c>
      <c r="GL1235">
        <f t="shared" si="1011"/>
        <v>0</v>
      </c>
      <c r="GM1235">
        <f t="shared" si="1012"/>
        <v>2858</v>
      </c>
      <c r="GN1235">
        <f t="shared" si="1013"/>
        <v>2858</v>
      </c>
      <c r="GO1235">
        <f t="shared" si="1014"/>
        <v>0</v>
      </c>
      <c r="GP1235">
        <f t="shared" si="1015"/>
        <v>0</v>
      </c>
      <c r="GR1235">
        <v>1</v>
      </c>
      <c r="GS1235">
        <v>1</v>
      </c>
      <c r="GT1235">
        <v>0</v>
      </c>
      <c r="GU1235" t="s">
        <v>3</v>
      </c>
      <c r="GV1235">
        <f t="shared" si="1016"/>
        <v>0</v>
      </c>
      <c r="GW1235">
        <v>1</v>
      </c>
      <c r="GX1235">
        <f t="shared" si="1017"/>
        <v>0</v>
      </c>
      <c r="HA1235">
        <v>0</v>
      </c>
      <c r="HB1235">
        <v>0</v>
      </c>
      <c r="HC1235">
        <f t="shared" si="1018"/>
        <v>0</v>
      </c>
      <c r="HE1235" t="s">
        <v>35</v>
      </c>
      <c r="HF1235" t="s">
        <v>36</v>
      </c>
      <c r="HM1235" t="s">
        <v>3</v>
      </c>
      <c r="HN1235" t="s">
        <v>3</v>
      </c>
      <c r="HO1235" t="s">
        <v>3</v>
      </c>
      <c r="HP1235" t="s">
        <v>3</v>
      </c>
      <c r="HQ1235" t="s">
        <v>3</v>
      </c>
      <c r="IK1235">
        <v>0</v>
      </c>
    </row>
    <row r="1236" spans="1:255" x14ac:dyDescent="0.2">
      <c r="A1236" s="2">
        <v>17</v>
      </c>
      <c r="B1236" s="2">
        <v>1</v>
      </c>
      <c r="C1236" s="2">
        <f>ROW(SmtRes!A1049)</f>
        <v>1049</v>
      </c>
      <c r="D1236" s="2">
        <f>ROW(EtalonRes!A1067)</f>
        <v>1067</v>
      </c>
      <c r="E1236" s="2" t="s">
        <v>599</v>
      </c>
      <c r="F1236" s="2" t="s">
        <v>196</v>
      </c>
      <c r="G1236" s="2" t="s">
        <v>197</v>
      </c>
      <c r="H1236" s="2" t="s">
        <v>186</v>
      </c>
      <c r="I1236" s="2">
        <f>'1.Лок.смета.и.Акт'!E130</f>
        <v>54.82</v>
      </c>
      <c r="J1236" s="2">
        <v>0</v>
      </c>
      <c r="K1236" s="2">
        <v>54.82</v>
      </c>
      <c r="L1236" s="2">
        <v>109.64</v>
      </c>
      <c r="M1236" s="2">
        <v>0</v>
      </c>
      <c r="N1236" s="2">
        <f t="shared" si="981"/>
        <v>109.64</v>
      </c>
      <c r="O1236" s="2">
        <f t="shared" si="982"/>
        <v>2575</v>
      </c>
      <c r="P1236" s="2">
        <f t="shared" si="983"/>
        <v>1</v>
      </c>
      <c r="Q1236" s="2">
        <f t="shared" si="984"/>
        <v>1695</v>
      </c>
      <c r="R1236" s="2">
        <f t="shared" si="985"/>
        <v>627</v>
      </c>
      <c r="S1236" s="2">
        <f t="shared" si="986"/>
        <v>879</v>
      </c>
      <c r="T1236" s="2">
        <f t="shared" si="987"/>
        <v>0</v>
      </c>
      <c r="U1236" s="2">
        <f t="shared" si="988"/>
        <v>109.64</v>
      </c>
      <c r="V1236" s="2">
        <f t="shared" si="989"/>
        <v>46.0488</v>
      </c>
      <c r="W1236" s="2">
        <f t="shared" si="990"/>
        <v>0</v>
      </c>
      <c r="X1236" s="2">
        <f t="shared" si="991"/>
        <v>1852</v>
      </c>
      <c r="Y1236" s="2">
        <f t="shared" si="992"/>
        <v>1130</v>
      </c>
      <c r="Z1236" s="2"/>
      <c r="AA1236" s="2">
        <v>69726971</v>
      </c>
      <c r="AB1236" s="2">
        <f t="shared" si="993"/>
        <v>46.97</v>
      </c>
      <c r="AC1236" s="2">
        <f>ROUND(((ES1236*4)+(SUM(SmtRes!BC1045:'SmtRes'!BC1049)+SUM(EtalonRes!AL1063:'EtalonRes'!AL1067))),2)</f>
        <v>0.01</v>
      </c>
      <c r="AD1236" s="2">
        <f>ROUND(((((ET1236*4))-((EU1236*4)))+AE1236),2)</f>
        <v>30.92</v>
      </c>
      <c r="AE1236" s="2">
        <f>ROUND(((EU1236*4)),2)</f>
        <v>11.44</v>
      </c>
      <c r="AF1236" s="2">
        <f>ROUND(((EV1236*4)),2)</f>
        <v>16.04</v>
      </c>
      <c r="AG1236" s="2">
        <f t="shared" si="997"/>
        <v>0</v>
      </c>
      <c r="AH1236" s="2">
        <f>((EW1236*4))</f>
        <v>2</v>
      </c>
      <c r="AI1236" s="2">
        <f>((EX1236*4))</f>
        <v>0.84</v>
      </c>
      <c r="AJ1236" s="2">
        <f t="shared" si="1000"/>
        <v>0</v>
      </c>
      <c r="AK1236" s="2">
        <v>264.04000000000002</v>
      </c>
      <c r="AL1236" s="2">
        <v>252.3</v>
      </c>
      <c r="AM1236" s="2">
        <v>7.73</v>
      </c>
      <c r="AN1236" s="2">
        <v>2.86</v>
      </c>
      <c r="AO1236" s="2">
        <v>4.01</v>
      </c>
      <c r="AP1236" s="2">
        <v>0</v>
      </c>
      <c r="AQ1236" s="2">
        <v>0.5</v>
      </c>
      <c r="AR1236" s="2">
        <v>0.21</v>
      </c>
      <c r="AS1236" s="2">
        <v>0</v>
      </c>
      <c r="AT1236" s="2">
        <v>123</v>
      </c>
      <c r="AU1236" s="2">
        <v>75</v>
      </c>
      <c r="AV1236" s="2">
        <v>1</v>
      </c>
      <c r="AW1236" s="2">
        <v>1</v>
      </c>
      <c r="AX1236" s="2"/>
      <c r="AY1236" s="2"/>
      <c r="AZ1236" s="2">
        <v>1</v>
      </c>
      <c r="BA1236" s="2">
        <v>1</v>
      </c>
      <c r="BB1236" s="2">
        <v>1</v>
      </c>
      <c r="BC1236" s="2">
        <v>1</v>
      </c>
      <c r="BD1236" s="2" t="s">
        <v>3</v>
      </c>
      <c r="BE1236" s="2" t="s">
        <v>3</v>
      </c>
      <c r="BF1236" s="2" t="s">
        <v>3</v>
      </c>
      <c r="BG1236" s="2" t="s">
        <v>3</v>
      </c>
      <c r="BH1236" s="2">
        <v>0</v>
      </c>
      <c r="BI1236" s="2">
        <v>1</v>
      </c>
      <c r="BJ1236" s="2" t="s">
        <v>198</v>
      </c>
      <c r="BK1236" s="2"/>
      <c r="BL1236" s="2"/>
      <c r="BM1236" s="2">
        <v>11001</v>
      </c>
      <c r="BN1236" s="2">
        <v>0</v>
      </c>
      <c r="BO1236" s="2" t="s">
        <v>3</v>
      </c>
      <c r="BP1236" s="2">
        <v>0</v>
      </c>
      <c r="BQ1236" s="2">
        <v>2</v>
      </c>
      <c r="BR1236" s="2">
        <v>0</v>
      </c>
      <c r="BS1236" s="2">
        <v>1</v>
      </c>
      <c r="BT1236" s="2">
        <v>1</v>
      </c>
      <c r="BU1236" s="2">
        <v>1</v>
      </c>
      <c r="BV1236" s="2">
        <v>1</v>
      </c>
      <c r="BW1236" s="2">
        <v>1</v>
      </c>
      <c r="BX1236" s="2">
        <v>1</v>
      </c>
      <c r="BY1236" s="2" t="s">
        <v>3</v>
      </c>
      <c r="BZ1236" s="2">
        <v>123</v>
      </c>
      <c r="CA1236" s="2">
        <v>75</v>
      </c>
      <c r="CB1236" s="2" t="s">
        <v>3</v>
      </c>
      <c r="CC1236" s="2"/>
      <c r="CD1236" s="2"/>
      <c r="CE1236" s="2">
        <v>0</v>
      </c>
      <c r="CF1236" s="2">
        <v>0</v>
      </c>
      <c r="CG1236" s="2">
        <v>0</v>
      </c>
      <c r="CH1236" s="2">
        <v>96</v>
      </c>
      <c r="CI1236" s="2">
        <v>0</v>
      </c>
      <c r="CJ1236" s="2">
        <v>0</v>
      </c>
      <c r="CK1236" s="2">
        <v>0</v>
      </c>
      <c r="CL1236" s="2">
        <v>0</v>
      </c>
      <c r="CM1236" s="2">
        <v>0</v>
      </c>
      <c r="CN1236" s="2" t="s">
        <v>3</v>
      </c>
      <c r="CO1236" s="2">
        <v>0</v>
      </c>
      <c r="CP1236" s="2">
        <f t="shared" si="1001"/>
        <v>2575</v>
      </c>
      <c r="CQ1236" s="2">
        <f t="shared" si="1002"/>
        <v>0.01</v>
      </c>
      <c r="CR1236" s="2">
        <f t="shared" si="1003"/>
        <v>30.92</v>
      </c>
      <c r="CS1236" s="2">
        <f t="shared" si="1004"/>
        <v>11.44</v>
      </c>
      <c r="CT1236" s="2">
        <f t="shared" si="1005"/>
        <v>16.04</v>
      </c>
      <c r="CU1236" s="2">
        <f t="shared" si="1006"/>
        <v>0</v>
      </c>
      <c r="CV1236" s="2">
        <f t="shared" si="1007"/>
        <v>2</v>
      </c>
      <c r="CW1236" s="2">
        <f t="shared" si="1008"/>
        <v>0.84</v>
      </c>
      <c r="CX1236" s="2">
        <f t="shared" si="1009"/>
        <v>0</v>
      </c>
      <c r="CY1236" s="2">
        <f>(((S1236+R1236)*AT1236)/100)</f>
        <v>1852.38</v>
      </c>
      <c r="CZ1236" s="2">
        <f>(((S1236+R1236)*AU1236)/100)</f>
        <v>1129.5</v>
      </c>
      <c r="DA1236" s="2"/>
      <c r="DB1236" s="2"/>
      <c r="DC1236" s="2" t="s">
        <v>3</v>
      </c>
      <c r="DD1236" s="2" t="s">
        <v>199</v>
      </c>
      <c r="DE1236" s="2" t="s">
        <v>199</v>
      </c>
      <c r="DF1236" s="2" t="s">
        <v>199</v>
      </c>
      <c r="DG1236" s="2" t="s">
        <v>199</v>
      </c>
      <c r="DH1236" s="2" t="s">
        <v>3</v>
      </c>
      <c r="DI1236" s="2" t="s">
        <v>199</v>
      </c>
      <c r="DJ1236" s="2" t="s">
        <v>199</v>
      </c>
      <c r="DK1236" s="2" t="s">
        <v>3</v>
      </c>
      <c r="DL1236" s="2" t="s">
        <v>3</v>
      </c>
      <c r="DM1236" s="2" t="s">
        <v>3</v>
      </c>
      <c r="DN1236" s="2">
        <v>0</v>
      </c>
      <c r="DO1236" s="2">
        <v>0</v>
      </c>
      <c r="DP1236" s="2">
        <v>1</v>
      </c>
      <c r="DQ1236" s="2">
        <v>1</v>
      </c>
      <c r="DR1236" s="2"/>
      <c r="DS1236" s="2"/>
      <c r="DT1236" s="2"/>
      <c r="DU1236" s="2">
        <v>1013</v>
      </c>
      <c r="DV1236" s="2" t="s">
        <v>186</v>
      </c>
      <c r="DW1236" s="2" t="s">
        <v>186</v>
      </c>
      <c r="DX1236" s="2">
        <v>1</v>
      </c>
      <c r="DY1236" s="2"/>
      <c r="DZ1236" s="2" t="s">
        <v>3</v>
      </c>
      <c r="EA1236" s="2" t="s">
        <v>3</v>
      </c>
      <c r="EB1236" s="2" t="s">
        <v>3</v>
      </c>
      <c r="EC1236" s="2" t="s">
        <v>3</v>
      </c>
      <c r="ED1236" s="2"/>
      <c r="EE1236" s="2">
        <v>54328965</v>
      </c>
      <c r="EF1236" s="2">
        <v>2</v>
      </c>
      <c r="EG1236" s="2" t="s">
        <v>21</v>
      </c>
      <c r="EH1236" s="2">
        <v>0</v>
      </c>
      <c r="EI1236" s="2" t="s">
        <v>3</v>
      </c>
      <c r="EJ1236" s="2">
        <v>1</v>
      </c>
      <c r="EK1236" s="2">
        <v>11001</v>
      </c>
      <c r="EL1236" s="2" t="s">
        <v>22</v>
      </c>
      <c r="EM1236" s="2" t="s">
        <v>23</v>
      </c>
      <c r="EN1236" s="2"/>
      <c r="EO1236" s="2" t="s">
        <v>3</v>
      </c>
      <c r="EP1236" s="2"/>
      <c r="EQ1236" s="2">
        <v>1441792</v>
      </c>
      <c r="ER1236" s="2">
        <v>264.04000000000002</v>
      </c>
      <c r="ES1236" s="2">
        <v>252.3</v>
      </c>
      <c r="ET1236" s="2">
        <v>7.73</v>
      </c>
      <c r="EU1236" s="2">
        <v>2.86</v>
      </c>
      <c r="EV1236" s="2">
        <v>4.01</v>
      </c>
      <c r="EW1236" s="2">
        <v>0.5</v>
      </c>
      <c r="EX1236" s="2">
        <v>0.21</v>
      </c>
      <c r="EY1236" s="2">
        <v>1</v>
      </c>
      <c r="EZ1236" s="2"/>
      <c r="FA1236" s="2"/>
      <c r="FB1236" s="2"/>
      <c r="FC1236" s="2"/>
      <c r="FD1236" s="2"/>
      <c r="FE1236" s="2"/>
      <c r="FF1236" s="2"/>
      <c r="FG1236" s="2"/>
      <c r="FH1236" s="2"/>
      <c r="FI1236" s="2"/>
      <c r="FJ1236" s="2"/>
      <c r="FK1236" s="2"/>
      <c r="FL1236" s="2"/>
      <c r="FM1236" s="2"/>
      <c r="FN1236" s="2"/>
      <c r="FO1236" s="2"/>
      <c r="FP1236" s="2"/>
      <c r="FQ1236" s="2">
        <v>0</v>
      </c>
      <c r="FR1236" s="2">
        <f t="shared" si="1010"/>
        <v>0</v>
      </c>
      <c r="FS1236" s="2">
        <v>0</v>
      </c>
      <c r="FT1236" s="2"/>
      <c r="FU1236" s="2"/>
      <c r="FV1236" s="2"/>
      <c r="FW1236" s="2"/>
      <c r="FX1236" s="2">
        <v>123</v>
      </c>
      <c r="FY1236" s="2">
        <v>75</v>
      </c>
      <c r="FZ1236" s="2"/>
      <c r="GA1236" s="2" t="s">
        <v>3</v>
      </c>
      <c r="GB1236" s="2"/>
      <c r="GC1236" s="2"/>
      <c r="GD1236" s="2">
        <v>1</v>
      </c>
      <c r="GE1236" s="2"/>
      <c r="GF1236" s="2">
        <v>-1905653660</v>
      </c>
      <c r="GG1236" s="2">
        <v>2</v>
      </c>
      <c r="GH1236" s="2">
        <v>1</v>
      </c>
      <c r="GI1236" s="2">
        <v>-2</v>
      </c>
      <c r="GJ1236" s="2">
        <v>0</v>
      </c>
      <c r="GK1236" s="2">
        <v>0</v>
      </c>
      <c r="GL1236" s="2">
        <f t="shared" si="1011"/>
        <v>0</v>
      </c>
      <c r="GM1236" s="2">
        <f t="shared" si="1012"/>
        <v>5557</v>
      </c>
      <c r="GN1236" s="2">
        <f t="shared" si="1013"/>
        <v>5557</v>
      </c>
      <c r="GO1236" s="2">
        <f t="shared" si="1014"/>
        <v>0</v>
      </c>
      <c r="GP1236" s="2">
        <f t="shared" si="1015"/>
        <v>0</v>
      </c>
      <c r="GQ1236" s="2"/>
      <c r="GR1236" s="2">
        <v>0</v>
      </c>
      <c r="GS1236" s="2">
        <v>3</v>
      </c>
      <c r="GT1236" s="2">
        <v>0</v>
      </c>
      <c r="GU1236" s="2" t="s">
        <v>199</v>
      </c>
      <c r="GV1236" s="2">
        <f>ROUND(((GT1236*4)),2)</f>
        <v>0</v>
      </c>
      <c r="GW1236" s="2">
        <v>1</v>
      </c>
      <c r="GX1236" s="2">
        <f t="shared" si="1017"/>
        <v>0</v>
      </c>
      <c r="GY1236" s="2"/>
      <c r="GZ1236" s="2"/>
      <c r="HA1236" s="2">
        <v>0</v>
      </c>
      <c r="HB1236" s="2">
        <v>0</v>
      </c>
      <c r="HC1236" s="2">
        <f t="shared" si="1018"/>
        <v>0</v>
      </c>
      <c r="HD1236" s="2"/>
      <c r="HE1236" s="2" t="s">
        <v>3</v>
      </c>
      <c r="HF1236" s="2" t="s">
        <v>3</v>
      </c>
      <c r="HG1236" s="2"/>
      <c r="HH1236" s="2"/>
      <c r="HI1236" s="2"/>
      <c r="HJ1236" s="2"/>
      <c r="HK1236" s="2"/>
      <c r="HL1236" s="2"/>
      <c r="HM1236" s="2" t="s">
        <v>3</v>
      </c>
      <c r="HN1236" s="2" t="s">
        <v>24</v>
      </c>
      <c r="HO1236" s="2" t="s">
        <v>25</v>
      </c>
      <c r="HP1236" s="2" t="s">
        <v>22</v>
      </c>
      <c r="HQ1236" s="2" t="s">
        <v>22</v>
      </c>
      <c r="HR1236" s="2"/>
      <c r="HS1236" s="2"/>
      <c r="HT1236" s="2"/>
      <c r="HU1236" s="2"/>
      <c r="HV1236" s="2"/>
      <c r="HW1236" s="2"/>
      <c r="HX1236" s="2"/>
      <c r="HY1236" s="2"/>
      <c r="HZ1236" s="2"/>
      <c r="IA1236" s="2"/>
      <c r="IB1236" s="2"/>
      <c r="IC1236" s="2"/>
      <c r="ID1236" s="2"/>
      <c r="IE1236" s="2"/>
      <c r="IF1236" s="2"/>
      <c r="IG1236" s="2"/>
      <c r="IH1236" s="2"/>
      <c r="II1236" s="2"/>
      <c r="IJ1236" s="2"/>
      <c r="IK1236" s="2">
        <v>0</v>
      </c>
      <c r="IL1236" s="2"/>
      <c r="IM1236" s="2"/>
      <c r="IN1236" s="2"/>
      <c r="IO1236" s="2"/>
      <c r="IP1236" s="2"/>
      <c r="IQ1236" s="2"/>
      <c r="IR1236" s="2"/>
      <c r="IS1236" s="2"/>
      <c r="IT1236" s="2"/>
      <c r="IU1236" s="2"/>
    </row>
    <row r="1237" spans="1:255" x14ac:dyDescent="0.2">
      <c r="A1237">
        <v>17</v>
      </c>
      <c r="B1237">
        <v>1</v>
      </c>
      <c r="C1237">
        <f>ROW(SmtRes!A1054)</f>
        <v>1054</v>
      </c>
      <c r="D1237">
        <f>ROW(EtalonRes!A1072)</f>
        <v>1072</v>
      </c>
      <c r="E1237" t="s">
        <v>599</v>
      </c>
      <c r="F1237" t="s">
        <v>196</v>
      </c>
      <c r="G1237" t="s">
        <v>197</v>
      </c>
      <c r="H1237" t="s">
        <v>186</v>
      </c>
      <c r="I1237">
        <f>'1.Лок.смета.и.Акт'!E130</f>
        <v>54.82</v>
      </c>
      <c r="J1237">
        <v>0</v>
      </c>
      <c r="K1237">
        <v>54.82</v>
      </c>
      <c r="L1237">
        <v>109.64</v>
      </c>
      <c r="M1237">
        <v>0</v>
      </c>
      <c r="N1237">
        <f t="shared" si="981"/>
        <v>109.64</v>
      </c>
      <c r="O1237">
        <f t="shared" si="982"/>
        <v>35592</v>
      </c>
      <c r="P1237">
        <f t="shared" si="983"/>
        <v>4</v>
      </c>
      <c r="Q1237">
        <f t="shared" si="984"/>
        <v>13289</v>
      </c>
      <c r="R1237">
        <f t="shared" si="985"/>
        <v>12417</v>
      </c>
      <c r="S1237">
        <f t="shared" si="986"/>
        <v>22299</v>
      </c>
      <c r="T1237">
        <f t="shared" si="987"/>
        <v>0</v>
      </c>
      <c r="U1237" t="e">
        <f t="shared" si="988"/>
        <v>#REF!</v>
      </c>
      <c r="V1237">
        <f t="shared" si="989"/>
        <v>46.0488</v>
      </c>
      <c r="W1237">
        <f t="shared" si="990"/>
        <v>0</v>
      </c>
      <c r="X1237" t="e">
        <f t="shared" si="991"/>
        <v>#REF!</v>
      </c>
      <c r="Y1237" t="e">
        <f t="shared" si="992"/>
        <v>#REF!</v>
      </c>
      <c r="AA1237">
        <v>69726884</v>
      </c>
      <c r="AB1237">
        <f t="shared" si="993"/>
        <v>46.97</v>
      </c>
      <c r="AC1237">
        <f>ROUND(((ES1237*4)+(SUM(SmtRes!BC1050:'SmtRes'!BC1054)+SUM(EtalonRes!AL1068:'EtalonRes'!AL1072))),2)</f>
        <v>0.01</v>
      </c>
      <c r="AD1237">
        <f>ROUND(((((ET1237*4))-((EU1237*4)))+AE1237),2)</f>
        <v>30.92</v>
      </c>
      <c r="AE1237">
        <f>ROUND(((EU1237*4)),2)</f>
        <v>11.44</v>
      </c>
      <c r="AF1237">
        <f>ROUND(((EV1237*4)),2)</f>
        <v>16.04</v>
      </c>
      <c r="AG1237">
        <f t="shared" si="997"/>
        <v>0</v>
      </c>
      <c r="AH1237" t="e">
        <f>((EW1237*4))</f>
        <v>#REF!</v>
      </c>
      <c r="AI1237">
        <f>((EX1237*4))</f>
        <v>0.84</v>
      </c>
      <c r="AJ1237">
        <f t="shared" si="1000"/>
        <v>0</v>
      </c>
      <c r="AK1237">
        <v>264.04000000000002</v>
      </c>
      <c r="AL1237">
        <v>252.3</v>
      </c>
      <c r="AM1237">
        <v>7.73</v>
      </c>
      <c r="AN1237">
        <v>2.86</v>
      </c>
      <c r="AO1237">
        <v>4.01</v>
      </c>
      <c r="AP1237">
        <v>0</v>
      </c>
      <c r="AQ1237" t="e">
        <f>'1.Лок.смета.и.Акт'!#REF!</f>
        <v>#REF!</v>
      </c>
      <c r="AR1237">
        <v>0.21</v>
      </c>
      <c r="AS1237">
        <v>0</v>
      </c>
      <c r="AT1237">
        <v>117</v>
      </c>
      <c r="AU1237">
        <v>64</v>
      </c>
      <c r="AV1237">
        <v>1</v>
      </c>
      <c r="AW1237">
        <v>1</v>
      </c>
      <c r="AZ1237">
        <v>1</v>
      </c>
      <c r="BA1237">
        <v>25.36</v>
      </c>
      <c r="BB1237">
        <v>7.84</v>
      </c>
      <c r="BC1237">
        <v>7.56</v>
      </c>
      <c r="BD1237" t="s">
        <v>3</v>
      </c>
      <c r="BE1237" t="s">
        <v>3</v>
      </c>
      <c r="BF1237" t="s">
        <v>3</v>
      </c>
      <c r="BG1237" t="s">
        <v>3</v>
      </c>
      <c r="BH1237">
        <v>0</v>
      </c>
      <c r="BI1237">
        <v>1</v>
      </c>
      <c r="BJ1237" t="s">
        <v>198</v>
      </c>
      <c r="BM1237">
        <v>11001</v>
      </c>
      <c r="BN1237">
        <v>0</v>
      </c>
      <c r="BO1237" t="s">
        <v>196</v>
      </c>
      <c r="BP1237">
        <v>1</v>
      </c>
      <c r="BQ1237">
        <v>2</v>
      </c>
      <c r="BR1237">
        <v>0</v>
      </c>
      <c r="BS1237">
        <v>19.8</v>
      </c>
      <c r="BT1237">
        <v>1</v>
      </c>
      <c r="BU1237">
        <v>1</v>
      </c>
      <c r="BV1237">
        <v>1</v>
      </c>
      <c r="BW1237">
        <v>1</v>
      </c>
      <c r="BX1237">
        <v>1</v>
      </c>
      <c r="BY1237" t="s">
        <v>3</v>
      </c>
      <c r="BZ1237" t="e">
        <f>'1.Лок.смета.и.Акт'!#REF!</f>
        <v>#REF!</v>
      </c>
      <c r="CA1237" t="e">
        <f>'1.Лок.смета.и.Акт'!#REF!</f>
        <v>#REF!</v>
      </c>
      <c r="CB1237" t="s">
        <v>3</v>
      </c>
      <c r="CE1237">
        <v>0</v>
      </c>
      <c r="CF1237">
        <v>0</v>
      </c>
      <c r="CG1237">
        <v>0</v>
      </c>
      <c r="CH1237">
        <v>96</v>
      </c>
      <c r="CI1237">
        <v>0</v>
      </c>
      <c r="CJ1237">
        <v>0</v>
      </c>
      <c r="CK1237">
        <v>0</v>
      </c>
      <c r="CL1237">
        <v>0</v>
      </c>
      <c r="CM1237">
        <v>0</v>
      </c>
      <c r="CN1237" t="s">
        <v>3</v>
      </c>
      <c r="CO1237">
        <v>0</v>
      </c>
      <c r="CP1237">
        <f t="shared" si="1001"/>
        <v>35592</v>
      </c>
      <c r="CQ1237">
        <f t="shared" si="1002"/>
        <v>7.5600000000000001E-2</v>
      </c>
      <c r="CR1237">
        <f t="shared" si="1003"/>
        <v>242.4128</v>
      </c>
      <c r="CS1237">
        <f t="shared" si="1004"/>
        <v>226.512</v>
      </c>
      <c r="CT1237">
        <f t="shared" si="1005"/>
        <v>406.77439999999996</v>
      </c>
      <c r="CU1237">
        <f t="shared" si="1006"/>
        <v>0</v>
      </c>
      <c r="CV1237" t="e">
        <f t="shared" si="1007"/>
        <v>#REF!</v>
      </c>
      <c r="CW1237">
        <f t="shared" si="1008"/>
        <v>0.84</v>
      </c>
      <c r="CX1237">
        <f t="shared" si="1009"/>
        <v>0</v>
      </c>
      <c r="CY1237" t="e">
        <f>(S1237+R1237)*(BZ1237/100)</f>
        <v>#REF!</v>
      </c>
      <c r="CZ1237" t="e">
        <f>(S1237+R1237)*(CA1237/100)</f>
        <v>#REF!</v>
      </c>
      <c r="DC1237" t="s">
        <v>3</v>
      </c>
      <c r="DD1237" t="s">
        <v>199</v>
      </c>
      <c r="DE1237" t="s">
        <v>199</v>
      </c>
      <c r="DF1237" t="s">
        <v>199</v>
      </c>
      <c r="DG1237" t="s">
        <v>199</v>
      </c>
      <c r="DH1237" t="s">
        <v>3</v>
      </c>
      <c r="DI1237" t="s">
        <v>199</v>
      </c>
      <c r="DJ1237" t="s">
        <v>199</v>
      </c>
      <c r="DK1237" t="s">
        <v>3</v>
      </c>
      <c r="DL1237" t="s">
        <v>3</v>
      </c>
      <c r="DM1237" t="s">
        <v>3</v>
      </c>
      <c r="DN1237">
        <v>123</v>
      </c>
      <c r="DO1237">
        <v>75</v>
      </c>
      <c r="DP1237">
        <v>1</v>
      </c>
      <c r="DQ1237">
        <v>1</v>
      </c>
      <c r="DU1237">
        <v>1013</v>
      </c>
      <c r="DV1237" t="s">
        <v>186</v>
      </c>
      <c r="DW1237" t="str">
        <f>'1.Лок.смета.и.Акт'!D130</f>
        <v>100 м2 стяжки</v>
      </c>
      <c r="DX1237">
        <v>1</v>
      </c>
      <c r="DZ1237" t="s">
        <v>3</v>
      </c>
      <c r="EA1237" t="s">
        <v>3</v>
      </c>
      <c r="EB1237" t="s">
        <v>3</v>
      </c>
      <c r="EC1237" t="s">
        <v>3</v>
      </c>
      <c r="EE1237">
        <v>54328965</v>
      </c>
      <c r="EF1237">
        <v>2</v>
      </c>
      <c r="EG1237" t="s">
        <v>21</v>
      </c>
      <c r="EH1237">
        <v>0</v>
      </c>
      <c r="EI1237" t="s">
        <v>3</v>
      </c>
      <c r="EJ1237">
        <v>1</v>
      </c>
      <c r="EK1237">
        <v>11001</v>
      </c>
      <c r="EL1237" t="s">
        <v>22</v>
      </c>
      <c r="EM1237" t="s">
        <v>23</v>
      </c>
      <c r="EO1237" t="s">
        <v>3</v>
      </c>
      <c r="EQ1237">
        <v>1441792</v>
      </c>
      <c r="ER1237">
        <v>264.04000000000002</v>
      </c>
      <c r="ES1237">
        <v>252.3</v>
      </c>
      <c r="ET1237">
        <v>7.73</v>
      </c>
      <c r="EU1237">
        <v>2.86</v>
      </c>
      <c r="EV1237">
        <v>4.01</v>
      </c>
      <c r="EW1237" t="e">
        <f>'1.Лок.смета.и.Акт'!#REF!</f>
        <v>#REF!</v>
      </c>
      <c r="EX1237">
        <v>0.21</v>
      </c>
      <c r="EY1237">
        <v>1</v>
      </c>
      <c r="FQ1237">
        <v>0</v>
      </c>
      <c r="FR1237">
        <f t="shared" si="1010"/>
        <v>0</v>
      </c>
      <c r="FS1237">
        <v>0</v>
      </c>
      <c r="FX1237">
        <v>123</v>
      </c>
      <c r="FY1237">
        <v>75</v>
      </c>
      <c r="GA1237" t="s">
        <v>3</v>
      </c>
      <c r="GD1237">
        <v>1</v>
      </c>
      <c r="GF1237">
        <v>-1905653660</v>
      </c>
      <c r="GG1237">
        <v>2</v>
      </c>
      <c r="GH1237">
        <v>1</v>
      </c>
      <c r="GI1237">
        <v>2</v>
      </c>
      <c r="GJ1237">
        <v>0</v>
      </c>
      <c r="GK1237">
        <v>0</v>
      </c>
      <c r="GL1237">
        <f t="shared" si="1011"/>
        <v>0</v>
      </c>
      <c r="GM1237" t="e">
        <f t="shared" si="1012"/>
        <v>#REF!</v>
      </c>
      <c r="GN1237" t="e">
        <f t="shared" si="1013"/>
        <v>#REF!</v>
      </c>
      <c r="GO1237">
        <f t="shared" si="1014"/>
        <v>0</v>
      </c>
      <c r="GP1237">
        <f t="shared" si="1015"/>
        <v>0</v>
      </c>
      <c r="GR1237">
        <v>0</v>
      </c>
      <c r="GS1237">
        <v>3</v>
      </c>
      <c r="GT1237">
        <v>0</v>
      </c>
      <c r="GU1237" t="s">
        <v>199</v>
      </c>
      <c r="GV1237">
        <f>ROUND(((GT1237*4)),2)</f>
        <v>0</v>
      </c>
      <c r="GW1237">
        <v>1015.2</v>
      </c>
      <c r="GX1237">
        <f t="shared" si="1017"/>
        <v>0</v>
      </c>
      <c r="HA1237">
        <v>0</v>
      </c>
      <c r="HB1237">
        <v>0</v>
      </c>
      <c r="HC1237">
        <f t="shared" si="1018"/>
        <v>0</v>
      </c>
      <c r="HE1237" t="s">
        <v>3</v>
      </c>
      <c r="HF1237" t="s">
        <v>3</v>
      </c>
      <c r="HM1237" t="s">
        <v>3</v>
      </c>
      <c r="HN1237" t="s">
        <v>24</v>
      </c>
      <c r="HO1237" t="s">
        <v>25</v>
      </c>
      <c r="HP1237" t="s">
        <v>22</v>
      </c>
      <c r="HQ1237" t="s">
        <v>22</v>
      </c>
      <c r="IK1237">
        <v>0</v>
      </c>
    </row>
    <row r="1238" spans="1:255" x14ac:dyDescent="0.2">
      <c r="A1238" s="2">
        <v>18</v>
      </c>
      <c r="B1238" s="2">
        <v>1</v>
      </c>
      <c r="C1238" s="2">
        <v>1049</v>
      </c>
      <c r="D1238" s="2"/>
      <c r="E1238" s="2" t="s">
        <v>600</v>
      </c>
      <c r="F1238" s="2" t="s">
        <v>189</v>
      </c>
      <c r="G1238" s="2" t="s">
        <v>190</v>
      </c>
      <c r="H1238" s="2" t="s">
        <v>40</v>
      </c>
      <c r="I1238" s="2">
        <f>I1236*J1238</f>
        <v>112</v>
      </c>
      <c r="J1238" s="2">
        <v>2.0430499817584824</v>
      </c>
      <c r="K1238" s="2">
        <v>2.0430499800000002</v>
      </c>
      <c r="L1238" s="2">
        <v>223.66560000000001</v>
      </c>
      <c r="M1238" s="2">
        <v>0</v>
      </c>
      <c r="N1238" s="2">
        <f t="shared" si="981"/>
        <v>223.66560000000001</v>
      </c>
      <c r="O1238" s="2">
        <f t="shared" si="982"/>
        <v>97120</v>
      </c>
      <c r="P1238" s="2">
        <f t="shared" si="983"/>
        <v>97120</v>
      </c>
      <c r="Q1238" s="2">
        <f t="shared" si="984"/>
        <v>0</v>
      </c>
      <c r="R1238" s="2">
        <f t="shared" si="985"/>
        <v>0</v>
      </c>
      <c r="S1238" s="2">
        <f t="shared" si="986"/>
        <v>0</v>
      </c>
      <c r="T1238" s="2">
        <f t="shared" si="987"/>
        <v>0</v>
      </c>
      <c r="U1238" s="2">
        <f t="shared" si="988"/>
        <v>0</v>
      </c>
      <c r="V1238" s="2">
        <f t="shared" si="989"/>
        <v>0</v>
      </c>
      <c r="W1238" s="2">
        <f t="shared" si="990"/>
        <v>0</v>
      </c>
      <c r="X1238" s="2">
        <f t="shared" si="991"/>
        <v>0</v>
      </c>
      <c r="Y1238" s="2">
        <f t="shared" si="992"/>
        <v>0</v>
      </c>
      <c r="Z1238" s="2"/>
      <c r="AA1238" s="2">
        <v>69726971</v>
      </c>
      <c r="AB1238" s="2">
        <f t="shared" si="993"/>
        <v>867.14</v>
      </c>
      <c r="AC1238" s="2">
        <f>ROUND((ES1238),2)</f>
        <v>867.14</v>
      </c>
      <c r="AD1238" s="2">
        <f>ROUND((((ET1238)-(EU1238))+AE1238),2)</f>
        <v>0</v>
      </c>
      <c r="AE1238" s="2">
        <f>ROUND((EU1238),2)</f>
        <v>0</v>
      </c>
      <c r="AF1238" s="2">
        <f>ROUND((EV1238),2)</f>
        <v>0</v>
      </c>
      <c r="AG1238" s="2">
        <f t="shared" si="997"/>
        <v>0</v>
      </c>
      <c r="AH1238" s="2">
        <f>(EW1238)</f>
        <v>0</v>
      </c>
      <c r="AI1238" s="2">
        <f>(EX1238)</f>
        <v>0</v>
      </c>
      <c r="AJ1238" s="2">
        <f t="shared" si="1000"/>
        <v>0</v>
      </c>
      <c r="AK1238" s="2">
        <v>867.14</v>
      </c>
      <c r="AL1238" s="2">
        <v>867.14</v>
      </c>
      <c r="AM1238" s="2">
        <v>0</v>
      </c>
      <c r="AN1238" s="2">
        <v>0</v>
      </c>
      <c r="AO1238" s="2">
        <v>0</v>
      </c>
      <c r="AP1238" s="2">
        <v>0</v>
      </c>
      <c r="AQ1238" s="2">
        <v>0</v>
      </c>
      <c r="AR1238" s="2">
        <v>0</v>
      </c>
      <c r="AS1238" s="2">
        <v>0</v>
      </c>
      <c r="AT1238" s="2">
        <v>0</v>
      </c>
      <c r="AU1238" s="2">
        <v>0</v>
      </c>
      <c r="AV1238" s="2">
        <v>1</v>
      </c>
      <c r="AW1238" s="2">
        <v>1</v>
      </c>
      <c r="AX1238" s="2"/>
      <c r="AY1238" s="2"/>
      <c r="AZ1238" s="2">
        <v>1</v>
      </c>
      <c r="BA1238" s="2">
        <v>1</v>
      </c>
      <c r="BB1238" s="2">
        <v>1</v>
      </c>
      <c r="BC1238" s="2">
        <v>1</v>
      </c>
      <c r="BD1238" s="2" t="s">
        <v>3</v>
      </c>
      <c r="BE1238" s="2" t="s">
        <v>3</v>
      </c>
      <c r="BF1238" s="2" t="s">
        <v>3</v>
      </c>
      <c r="BG1238" s="2" t="s">
        <v>3</v>
      </c>
      <c r="BH1238" s="2">
        <v>3</v>
      </c>
      <c r="BI1238" s="2">
        <v>1</v>
      </c>
      <c r="BJ1238" s="2" t="s">
        <v>191</v>
      </c>
      <c r="BK1238" s="2"/>
      <c r="BL1238" s="2"/>
      <c r="BM1238" s="2">
        <v>500003</v>
      </c>
      <c r="BN1238" s="2">
        <v>0</v>
      </c>
      <c r="BO1238" s="2" t="s">
        <v>3</v>
      </c>
      <c r="BP1238" s="2">
        <v>0</v>
      </c>
      <c r="BQ1238" s="2">
        <v>13</v>
      </c>
      <c r="BR1238" s="2">
        <v>0</v>
      </c>
      <c r="BS1238" s="2">
        <v>1</v>
      </c>
      <c r="BT1238" s="2">
        <v>1</v>
      </c>
      <c r="BU1238" s="2">
        <v>1</v>
      </c>
      <c r="BV1238" s="2">
        <v>1</v>
      </c>
      <c r="BW1238" s="2">
        <v>1</v>
      </c>
      <c r="BX1238" s="2">
        <v>1</v>
      </c>
      <c r="BY1238" s="2" t="s">
        <v>3</v>
      </c>
      <c r="BZ1238" s="2">
        <v>0</v>
      </c>
      <c r="CA1238" s="2">
        <v>0</v>
      </c>
      <c r="CB1238" s="2" t="s">
        <v>3</v>
      </c>
      <c r="CC1238" s="2"/>
      <c r="CD1238" s="2"/>
      <c r="CE1238" s="2">
        <v>0</v>
      </c>
      <c r="CF1238" s="2">
        <v>0</v>
      </c>
      <c r="CG1238" s="2">
        <v>0</v>
      </c>
      <c r="CH1238" s="2">
        <v>96</v>
      </c>
      <c r="CI1238" s="2">
        <v>1</v>
      </c>
      <c r="CJ1238" s="2">
        <v>0</v>
      </c>
      <c r="CK1238" s="2">
        <v>0</v>
      </c>
      <c r="CL1238" s="2">
        <v>0</v>
      </c>
      <c r="CM1238" s="2">
        <v>0</v>
      </c>
      <c r="CN1238" s="2" t="s">
        <v>3</v>
      </c>
      <c r="CO1238" s="2">
        <v>0</v>
      </c>
      <c r="CP1238" s="2">
        <f t="shared" si="1001"/>
        <v>97120</v>
      </c>
      <c r="CQ1238" s="2">
        <f t="shared" si="1002"/>
        <v>867.14</v>
      </c>
      <c r="CR1238" s="2">
        <f t="shared" si="1003"/>
        <v>0</v>
      </c>
      <c r="CS1238" s="2">
        <f t="shared" si="1004"/>
        <v>0</v>
      </c>
      <c r="CT1238" s="2">
        <f t="shared" si="1005"/>
        <v>0</v>
      </c>
      <c r="CU1238" s="2">
        <f t="shared" si="1006"/>
        <v>0</v>
      </c>
      <c r="CV1238" s="2">
        <f t="shared" si="1007"/>
        <v>0</v>
      </c>
      <c r="CW1238" s="2">
        <f t="shared" si="1008"/>
        <v>0</v>
      </c>
      <c r="CX1238" s="2">
        <f t="shared" si="1009"/>
        <v>0</v>
      </c>
      <c r="CY1238" s="2">
        <f>(((S1238+R1238)*AT1238)/100)</f>
        <v>0</v>
      </c>
      <c r="CZ1238" s="2">
        <f>(((S1238+R1238)*AU1238)/100)</f>
        <v>0</v>
      </c>
      <c r="DA1238" s="2"/>
      <c r="DB1238" s="2"/>
      <c r="DC1238" s="2" t="s">
        <v>3</v>
      </c>
      <c r="DD1238" s="2" t="s">
        <v>3</v>
      </c>
      <c r="DE1238" s="2" t="s">
        <v>3</v>
      </c>
      <c r="DF1238" s="2" t="s">
        <v>3</v>
      </c>
      <c r="DG1238" s="2" t="s">
        <v>3</v>
      </c>
      <c r="DH1238" s="2" t="s">
        <v>3</v>
      </c>
      <c r="DI1238" s="2" t="s">
        <v>3</v>
      </c>
      <c r="DJ1238" s="2" t="s">
        <v>3</v>
      </c>
      <c r="DK1238" s="2" t="s">
        <v>3</v>
      </c>
      <c r="DL1238" s="2" t="s">
        <v>3</v>
      </c>
      <c r="DM1238" s="2" t="s">
        <v>3</v>
      </c>
      <c r="DN1238" s="2">
        <v>0</v>
      </c>
      <c r="DO1238" s="2">
        <v>0</v>
      </c>
      <c r="DP1238" s="2">
        <v>1</v>
      </c>
      <c r="DQ1238" s="2">
        <v>1</v>
      </c>
      <c r="DR1238" s="2"/>
      <c r="DS1238" s="2"/>
      <c r="DT1238" s="2"/>
      <c r="DU1238" s="2">
        <v>1007</v>
      </c>
      <c r="DV1238" s="2" t="s">
        <v>40</v>
      </c>
      <c r="DW1238" s="2" t="s">
        <v>40</v>
      </c>
      <c r="DX1238" s="2">
        <v>1</v>
      </c>
      <c r="DY1238" s="2"/>
      <c r="DZ1238" s="2" t="s">
        <v>3</v>
      </c>
      <c r="EA1238" s="2" t="s">
        <v>3</v>
      </c>
      <c r="EB1238" s="2" t="s">
        <v>3</v>
      </c>
      <c r="EC1238" s="2" t="s">
        <v>3</v>
      </c>
      <c r="ED1238" s="2"/>
      <c r="EE1238" s="2">
        <v>54329104</v>
      </c>
      <c r="EF1238" s="2">
        <v>13</v>
      </c>
      <c r="EG1238" s="2" t="s">
        <v>42</v>
      </c>
      <c r="EH1238" s="2">
        <v>0</v>
      </c>
      <c r="EI1238" s="2" t="s">
        <v>3</v>
      </c>
      <c r="EJ1238" s="2">
        <v>1</v>
      </c>
      <c r="EK1238" s="2">
        <v>500003</v>
      </c>
      <c r="EL1238" s="2" t="s">
        <v>43</v>
      </c>
      <c r="EM1238" s="2" t="s">
        <v>44</v>
      </c>
      <c r="EN1238" s="2"/>
      <c r="EO1238" s="2" t="s">
        <v>3</v>
      </c>
      <c r="EP1238" s="2"/>
      <c r="EQ1238" s="2">
        <v>0</v>
      </c>
      <c r="ER1238" s="2">
        <v>867.14</v>
      </c>
      <c r="ES1238" s="2">
        <v>867.14</v>
      </c>
      <c r="ET1238" s="2">
        <v>0</v>
      </c>
      <c r="EU1238" s="2">
        <v>0</v>
      </c>
      <c r="EV1238" s="2">
        <v>0</v>
      </c>
      <c r="EW1238" s="2">
        <v>0</v>
      </c>
      <c r="EX1238" s="2">
        <v>0</v>
      </c>
      <c r="EY1238" s="2"/>
      <c r="EZ1238" s="2"/>
      <c r="FA1238" s="2"/>
      <c r="FB1238" s="2"/>
      <c r="FC1238" s="2"/>
      <c r="FD1238" s="2"/>
      <c r="FE1238" s="2"/>
      <c r="FF1238" s="2"/>
      <c r="FG1238" s="2"/>
      <c r="FH1238" s="2"/>
      <c r="FI1238" s="2"/>
      <c r="FJ1238" s="2"/>
      <c r="FK1238" s="2"/>
      <c r="FL1238" s="2"/>
      <c r="FM1238" s="2"/>
      <c r="FN1238" s="2"/>
      <c r="FO1238" s="2"/>
      <c r="FP1238" s="2"/>
      <c r="FQ1238" s="2">
        <v>0</v>
      </c>
      <c r="FR1238" s="2">
        <f t="shared" si="1010"/>
        <v>0</v>
      </c>
      <c r="FS1238" s="2">
        <v>0</v>
      </c>
      <c r="FT1238" s="2"/>
      <c r="FU1238" s="2"/>
      <c r="FV1238" s="2"/>
      <c r="FW1238" s="2"/>
      <c r="FX1238" s="2">
        <v>0</v>
      </c>
      <c r="FY1238" s="2">
        <v>0</v>
      </c>
      <c r="FZ1238" s="2"/>
      <c r="GA1238" s="2" t="s">
        <v>3</v>
      </c>
      <c r="GB1238" s="2"/>
      <c r="GC1238" s="2"/>
      <c r="GD1238" s="2">
        <v>1</v>
      </c>
      <c r="GE1238" s="2"/>
      <c r="GF1238" s="2">
        <v>1799260510</v>
      </c>
      <c r="GG1238" s="2">
        <v>2</v>
      </c>
      <c r="GH1238" s="2">
        <v>1</v>
      </c>
      <c r="GI1238" s="2">
        <v>-2</v>
      </c>
      <c r="GJ1238" s="2">
        <v>0</v>
      </c>
      <c r="GK1238" s="2">
        <v>0</v>
      </c>
      <c r="GL1238" s="2">
        <f t="shared" si="1011"/>
        <v>0</v>
      </c>
      <c r="GM1238" s="2">
        <f t="shared" si="1012"/>
        <v>97120</v>
      </c>
      <c r="GN1238" s="2">
        <f t="shared" si="1013"/>
        <v>97120</v>
      </c>
      <c r="GO1238" s="2">
        <f t="shared" si="1014"/>
        <v>0</v>
      </c>
      <c r="GP1238" s="2">
        <f t="shared" si="1015"/>
        <v>0</v>
      </c>
      <c r="GQ1238" s="2"/>
      <c r="GR1238" s="2">
        <v>0</v>
      </c>
      <c r="GS1238" s="2">
        <v>3</v>
      </c>
      <c r="GT1238" s="2">
        <v>0</v>
      </c>
      <c r="GU1238" s="2" t="s">
        <v>3</v>
      </c>
      <c r="GV1238" s="2">
        <f t="shared" ref="GV1238:GV1243" si="1019">ROUND((GT1238),2)</f>
        <v>0</v>
      </c>
      <c r="GW1238" s="2">
        <v>1</v>
      </c>
      <c r="GX1238" s="2">
        <f t="shared" si="1017"/>
        <v>0</v>
      </c>
      <c r="GY1238" s="2"/>
      <c r="GZ1238" s="2"/>
      <c r="HA1238" s="2">
        <v>0</v>
      </c>
      <c r="HB1238" s="2">
        <v>0</v>
      </c>
      <c r="HC1238" s="2">
        <f t="shared" si="1018"/>
        <v>0</v>
      </c>
      <c r="HD1238" s="2"/>
      <c r="HE1238" s="2" t="s">
        <v>3</v>
      </c>
      <c r="HF1238" s="2" t="s">
        <v>3</v>
      </c>
      <c r="HG1238" s="2"/>
      <c r="HH1238" s="2"/>
      <c r="HI1238" s="2"/>
      <c r="HJ1238" s="2"/>
      <c r="HK1238" s="2"/>
      <c r="HL1238" s="2"/>
      <c r="HM1238" s="2" t="s">
        <v>3</v>
      </c>
      <c r="HN1238" s="2" t="s">
        <v>3</v>
      </c>
      <c r="HO1238" s="2" t="s">
        <v>3</v>
      </c>
      <c r="HP1238" s="2" t="s">
        <v>3</v>
      </c>
      <c r="HQ1238" s="2" t="s">
        <v>3</v>
      </c>
      <c r="HR1238" s="2"/>
      <c r="HS1238" s="2"/>
      <c r="HT1238" s="2"/>
      <c r="HU1238" s="2"/>
      <c r="HV1238" s="2"/>
      <c r="HW1238" s="2"/>
      <c r="HX1238" s="2"/>
      <c r="HY1238" s="2"/>
      <c r="HZ1238" s="2"/>
      <c r="IA1238" s="2"/>
      <c r="IB1238" s="2"/>
      <c r="IC1238" s="2"/>
      <c r="ID1238" s="2"/>
      <c r="IE1238" s="2"/>
      <c r="IF1238" s="2"/>
      <c r="IG1238" s="2"/>
      <c r="IH1238" s="2"/>
      <c r="II1238" s="2"/>
      <c r="IJ1238" s="2"/>
      <c r="IK1238" s="2">
        <v>0</v>
      </c>
      <c r="IL1238" s="2"/>
      <c r="IM1238" s="2"/>
      <c r="IN1238" s="2"/>
      <c r="IO1238" s="2"/>
      <c r="IP1238" s="2"/>
      <c r="IQ1238" s="2"/>
      <c r="IR1238" s="2"/>
      <c r="IS1238" s="2"/>
      <c r="IT1238" s="2"/>
      <c r="IU1238" s="2"/>
    </row>
    <row r="1239" spans="1:255" x14ac:dyDescent="0.2">
      <c r="A1239">
        <v>18</v>
      </c>
      <c r="B1239">
        <v>1</v>
      </c>
      <c r="C1239">
        <v>1054</v>
      </c>
      <c r="E1239" t="s">
        <v>600</v>
      </c>
      <c r="F1239" t="e">
        <f>'1.Лок.смета.и.Акт'!#REF!</f>
        <v>#REF!</v>
      </c>
      <c r="G1239" t="s">
        <v>190</v>
      </c>
      <c r="H1239" t="s">
        <v>40</v>
      </c>
      <c r="I1239">
        <f>I1237*J1239</f>
        <v>112</v>
      </c>
      <c r="J1239">
        <v>2.0430499817584824</v>
      </c>
      <c r="K1239">
        <v>2.0430499800000002</v>
      </c>
      <c r="L1239">
        <v>223.66560000000001</v>
      </c>
      <c r="M1239">
        <v>0</v>
      </c>
      <c r="N1239">
        <f t="shared" si="981"/>
        <v>223.66560000000001</v>
      </c>
      <c r="O1239">
        <f t="shared" si="982"/>
        <v>730508</v>
      </c>
      <c r="P1239">
        <f t="shared" si="983"/>
        <v>730508</v>
      </c>
      <c r="Q1239">
        <f t="shared" si="984"/>
        <v>0</v>
      </c>
      <c r="R1239">
        <f t="shared" si="985"/>
        <v>0</v>
      </c>
      <c r="S1239">
        <f t="shared" si="986"/>
        <v>0</v>
      </c>
      <c r="T1239">
        <f t="shared" si="987"/>
        <v>0</v>
      </c>
      <c r="U1239">
        <f t="shared" si="988"/>
        <v>0</v>
      </c>
      <c r="V1239">
        <f t="shared" si="989"/>
        <v>0</v>
      </c>
      <c r="W1239">
        <f t="shared" si="990"/>
        <v>0</v>
      </c>
      <c r="X1239">
        <f t="shared" si="991"/>
        <v>0</v>
      </c>
      <c r="Y1239">
        <f t="shared" si="992"/>
        <v>0</v>
      </c>
      <c r="AA1239">
        <v>69726884</v>
      </c>
      <c r="AB1239">
        <f t="shared" si="993"/>
        <v>862.75</v>
      </c>
      <c r="AC1239">
        <f>ROUND((ES1239),2)</f>
        <v>862.75</v>
      </c>
      <c r="AD1239">
        <f>ROUND((((ET1239)-(EU1239))+AE1239),2)</f>
        <v>0</v>
      </c>
      <c r="AE1239">
        <f>ROUND((EU1239),2)</f>
        <v>0</v>
      </c>
      <c r="AF1239">
        <f>ROUND((EV1239),2)</f>
        <v>0</v>
      </c>
      <c r="AG1239">
        <f t="shared" si="997"/>
        <v>0</v>
      </c>
      <c r="AH1239">
        <f>(EW1239)</f>
        <v>0</v>
      </c>
      <c r="AI1239">
        <f>(EX1239)</f>
        <v>0</v>
      </c>
      <c r="AJ1239">
        <f t="shared" si="1000"/>
        <v>0</v>
      </c>
      <c r="AK1239">
        <v>862.75</v>
      </c>
      <c r="AL1239">
        <v>862.75</v>
      </c>
      <c r="AM1239">
        <v>0</v>
      </c>
      <c r="AN1239">
        <v>0</v>
      </c>
      <c r="AO1239">
        <v>0</v>
      </c>
      <c r="AP1239">
        <v>0</v>
      </c>
      <c r="AQ1239">
        <v>0</v>
      </c>
      <c r="AR1239">
        <v>0</v>
      </c>
      <c r="AS1239">
        <v>0</v>
      </c>
      <c r="AT1239">
        <v>0</v>
      </c>
      <c r="AU1239">
        <v>0</v>
      </c>
      <c r="AV1239">
        <v>1</v>
      </c>
      <c r="AW1239">
        <v>1</v>
      </c>
      <c r="AZ1239">
        <v>1</v>
      </c>
      <c r="BA1239">
        <v>1</v>
      </c>
      <c r="BB1239">
        <v>1</v>
      </c>
      <c r="BC1239">
        <v>7.56</v>
      </c>
      <c r="BD1239" t="s">
        <v>3</v>
      </c>
      <c r="BE1239" t="s">
        <v>3</v>
      </c>
      <c r="BF1239" t="s">
        <v>3</v>
      </c>
      <c r="BG1239" t="s">
        <v>3</v>
      </c>
      <c r="BH1239">
        <v>3</v>
      </c>
      <c r="BI1239">
        <v>1</v>
      </c>
      <c r="BJ1239" t="s">
        <v>191</v>
      </c>
      <c r="BM1239">
        <v>500003</v>
      </c>
      <c r="BN1239">
        <v>0</v>
      </c>
      <c r="BO1239" t="s">
        <v>3</v>
      </c>
      <c r="BP1239">
        <v>0</v>
      </c>
      <c r="BQ1239">
        <v>13</v>
      </c>
      <c r="BR1239">
        <v>0</v>
      </c>
      <c r="BS1239">
        <v>1</v>
      </c>
      <c r="BT1239">
        <v>1</v>
      </c>
      <c r="BU1239">
        <v>1</v>
      </c>
      <c r="BV1239">
        <v>1</v>
      </c>
      <c r="BW1239">
        <v>1</v>
      </c>
      <c r="BX1239">
        <v>1</v>
      </c>
      <c r="BY1239" t="s">
        <v>3</v>
      </c>
      <c r="BZ1239">
        <v>0</v>
      </c>
      <c r="CA1239">
        <v>0</v>
      </c>
      <c r="CB1239" t="s">
        <v>3</v>
      </c>
      <c r="CE1239">
        <v>0</v>
      </c>
      <c r="CF1239">
        <v>0</v>
      </c>
      <c r="CG1239">
        <v>0</v>
      </c>
      <c r="CH1239">
        <v>96</v>
      </c>
      <c r="CI1239">
        <v>1</v>
      </c>
      <c r="CJ1239">
        <v>0</v>
      </c>
      <c r="CK1239">
        <v>0</v>
      </c>
      <c r="CL1239">
        <v>0</v>
      </c>
      <c r="CM1239">
        <v>0</v>
      </c>
      <c r="CN1239" t="s">
        <v>3</v>
      </c>
      <c r="CO1239">
        <v>0</v>
      </c>
      <c r="CP1239">
        <f t="shared" si="1001"/>
        <v>730508</v>
      </c>
      <c r="CQ1239">
        <f t="shared" si="1002"/>
        <v>6522.3899999999994</v>
      </c>
      <c r="CR1239">
        <f t="shared" si="1003"/>
        <v>0</v>
      </c>
      <c r="CS1239">
        <f t="shared" si="1004"/>
        <v>0</v>
      </c>
      <c r="CT1239">
        <f t="shared" si="1005"/>
        <v>0</v>
      </c>
      <c r="CU1239">
        <f t="shared" si="1006"/>
        <v>0</v>
      </c>
      <c r="CV1239">
        <f t="shared" si="1007"/>
        <v>0</v>
      </c>
      <c r="CW1239">
        <f t="shared" si="1008"/>
        <v>0</v>
      </c>
      <c r="CX1239">
        <f t="shared" si="1009"/>
        <v>0</v>
      </c>
      <c r="CY1239">
        <f>(S1239+R1239)*(BZ1239/100)</f>
        <v>0</v>
      </c>
      <c r="CZ1239">
        <f>(S1239+R1239)*(CA1239/100)</f>
        <v>0</v>
      </c>
      <c r="DC1239" t="s">
        <v>3</v>
      </c>
      <c r="DD1239" t="s">
        <v>3</v>
      </c>
      <c r="DE1239" t="s">
        <v>3</v>
      </c>
      <c r="DF1239" t="s">
        <v>3</v>
      </c>
      <c r="DG1239" t="s">
        <v>3</v>
      </c>
      <c r="DH1239" t="s">
        <v>3</v>
      </c>
      <c r="DI1239" t="s">
        <v>3</v>
      </c>
      <c r="DJ1239" t="s">
        <v>3</v>
      </c>
      <c r="DK1239" t="s">
        <v>3</v>
      </c>
      <c r="DL1239" t="s">
        <v>3</v>
      </c>
      <c r="DM1239" t="s">
        <v>3</v>
      </c>
      <c r="DN1239">
        <v>0</v>
      </c>
      <c r="DO1239">
        <v>0</v>
      </c>
      <c r="DP1239">
        <v>1</v>
      </c>
      <c r="DQ1239">
        <v>1</v>
      </c>
      <c r="DU1239">
        <v>1007</v>
      </c>
      <c r="DV1239" t="s">
        <v>40</v>
      </c>
      <c r="DW1239" t="e">
        <f>'1.Лок.смета.и.Акт'!#REF!</f>
        <v>#REF!</v>
      </c>
      <c r="DX1239">
        <v>1</v>
      </c>
      <c r="DZ1239" t="s">
        <v>3</v>
      </c>
      <c r="EA1239" t="s">
        <v>3</v>
      </c>
      <c r="EB1239" t="s">
        <v>3</v>
      </c>
      <c r="EC1239" t="s">
        <v>3</v>
      </c>
      <c r="EE1239">
        <v>54329104</v>
      </c>
      <c r="EF1239">
        <v>13</v>
      </c>
      <c r="EG1239" t="s">
        <v>42</v>
      </c>
      <c r="EH1239">
        <v>0</v>
      </c>
      <c r="EI1239" t="s">
        <v>3</v>
      </c>
      <c r="EJ1239">
        <v>1</v>
      </c>
      <c r="EK1239">
        <v>500003</v>
      </c>
      <c r="EL1239" t="s">
        <v>43</v>
      </c>
      <c r="EM1239" t="s">
        <v>44</v>
      </c>
      <c r="EO1239" t="s">
        <v>3</v>
      </c>
      <c r="EQ1239">
        <v>0</v>
      </c>
      <c r="ER1239">
        <v>6238.51</v>
      </c>
      <c r="ES1239">
        <v>862.75</v>
      </c>
      <c r="ET1239">
        <v>0</v>
      </c>
      <c r="EU1239">
        <v>0</v>
      </c>
      <c r="EV1239">
        <v>0</v>
      </c>
      <c r="EW1239">
        <v>0</v>
      </c>
      <c r="EX1239">
        <v>0</v>
      </c>
      <c r="EZ1239">
        <v>5</v>
      </c>
      <c r="FC1239">
        <v>0</v>
      </c>
      <c r="FD1239">
        <v>18</v>
      </c>
      <c r="FF1239">
        <v>6238.51</v>
      </c>
      <c r="FQ1239">
        <v>0</v>
      </c>
      <c r="FR1239">
        <f t="shared" si="1010"/>
        <v>0</v>
      </c>
      <c r="FS1239">
        <v>0</v>
      </c>
      <c r="FX1239">
        <v>0</v>
      </c>
      <c r="FY1239">
        <v>0</v>
      </c>
      <c r="GA1239" t="s">
        <v>192</v>
      </c>
      <c r="GD1239">
        <v>1</v>
      </c>
      <c r="GF1239">
        <v>1799260510</v>
      </c>
      <c r="GG1239">
        <v>2</v>
      </c>
      <c r="GH1239">
        <v>3</v>
      </c>
      <c r="GI1239">
        <v>5</v>
      </c>
      <c r="GJ1239">
        <v>0</v>
      </c>
      <c r="GK1239">
        <v>0</v>
      </c>
      <c r="GL1239">
        <f t="shared" si="1011"/>
        <v>0</v>
      </c>
      <c r="GM1239">
        <f t="shared" si="1012"/>
        <v>730508</v>
      </c>
      <c r="GN1239">
        <f t="shared" si="1013"/>
        <v>730508</v>
      </c>
      <c r="GO1239">
        <f t="shared" si="1014"/>
        <v>0</v>
      </c>
      <c r="GP1239">
        <f t="shared" si="1015"/>
        <v>0</v>
      </c>
      <c r="GR1239">
        <v>1</v>
      </c>
      <c r="GS1239">
        <v>1</v>
      </c>
      <c r="GT1239">
        <v>0</v>
      </c>
      <c r="GU1239" t="s">
        <v>3</v>
      </c>
      <c r="GV1239">
        <f t="shared" si="1019"/>
        <v>0</v>
      </c>
      <c r="GW1239">
        <v>1</v>
      </c>
      <c r="GX1239">
        <f t="shared" si="1017"/>
        <v>0</v>
      </c>
      <c r="HA1239">
        <v>0</v>
      </c>
      <c r="HB1239">
        <v>0</v>
      </c>
      <c r="HC1239">
        <f t="shared" si="1018"/>
        <v>0</v>
      </c>
      <c r="HE1239" t="s">
        <v>35</v>
      </c>
      <c r="HF1239" t="s">
        <v>36</v>
      </c>
      <c r="HM1239" t="s">
        <v>3</v>
      </c>
      <c r="HN1239" t="s">
        <v>3</v>
      </c>
      <c r="HO1239" t="s">
        <v>3</v>
      </c>
      <c r="HP1239" t="s">
        <v>3</v>
      </c>
      <c r="HQ1239" t="s">
        <v>3</v>
      </c>
      <c r="IK1239">
        <v>0</v>
      </c>
    </row>
    <row r="1240" spans="1:255" x14ac:dyDescent="0.2">
      <c r="A1240" s="2">
        <v>17</v>
      </c>
      <c r="B1240" s="2">
        <v>1</v>
      </c>
      <c r="C1240" s="2">
        <f>ROW(SmtRes!A1059)</f>
        <v>1059</v>
      </c>
      <c r="D1240" s="2">
        <f>ROW(EtalonRes!A1078)</f>
        <v>1078</v>
      </c>
      <c r="E1240" s="2" t="s">
        <v>601</v>
      </c>
      <c r="F1240" s="2" t="s">
        <v>202</v>
      </c>
      <c r="G1240" s="2" t="s">
        <v>203</v>
      </c>
      <c r="H1240" s="2" t="s">
        <v>51</v>
      </c>
      <c r="I1240" s="2">
        <f>'1.Лок.смета.и.Акт'!E131</f>
        <v>54.82</v>
      </c>
      <c r="J1240" s="2">
        <v>0</v>
      </c>
      <c r="K1240" s="2">
        <v>54.82</v>
      </c>
      <c r="L1240" s="2">
        <v>109.64</v>
      </c>
      <c r="M1240" s="2">
        <v>0</v>
      </c>
      <c r="N1240" s="2">
        <f t="shared" si="981"/>
        <v>109.64</v>
      </c>
      <c r="O1240" s="2">
        <f t="shared" si="982"/>
        <v>46130</v>
      </c>
      <c r="P1240" s="2">
        <f t="shared" si="983"/>
        <v>0</v>
      </c>
      <c r="Q1240" s="2">
        <f t="shared" si="984"/>
        <v>5981</v>
      </c>
      <c r="R1240" s="2">
        <f t="shared" si="985"/>
        <v>581</v>
      </c>
      <c r="S1240" s="2">
        <f t="shared" si="986"/>
        <v>40149</v>
      </c>
      <c r="T1240" s="2">
        <f t="shared" si="987"/>
        <v>0</v>
      </c>
      <c r="U1240" s="2">
        <f t="shared" si="988"/>
        <v>4387.7928000000002</v>
      </c>
      <c r="V1240" s="2">
        <f t="shared" si="989"/>
        <v>57.286899999999996</v>
      </c>
      <c r="W1240" s="2">
        <f t="shared" si="990"/>
        <v>0</v>
      </c>
      <c r="X1240" s="2">
        <f t="shared" si="991"/>
        <v>50098</v>
      </c>
      <c r="Y1240" s="2">
        <f t="shared" si="992"/>
        <v>30548</v>
      </c>
      <c r="Z1240" s="2"/>
      <c r="AA1240" s="2">
        <v>69726971</v>
      </c>
      <c r="AB1240" s="2">
        <f t="shared" si="993"/>
        <v>841.47</v>
      </c>
      <c r="AC1240" s="2">
        <f>ROUND((ES1240+(SUM(SmtRes!BC1055:'SmtRes'!BC1059)+SUM(EtalonRes!AL1073:'EtalonRes'!AL1078))),2)</f>
        <v>0</v>
      </c>
      <c r="AD1240" s="2">
        <f>ROUND(((((ET1240*0.5))-((EU1240*0.5)))+AE1240),2)</f>
        <v>109.1</v>
      </c>
      <c r="AE1240" s="2">
        <f>ROUND(((EU1240*0.5)),2)</f>
        <v>10.6</v>
      </c>
      <c r="AF1240" s="2">
        <f>ROUND((EV1240),2)</f>
        <v>732.37</v>
      </c>
      <c r="AG1240" s="2">
        <f t="shared" si="997"/>
        <v>0</v>
      </c>
      <c r="AH1240" s="2">
        <f>(EW1240)</f>
        <v>80.040000000000006</v>
      </c>
      <c r="AI1240" s="2">
        <f>((EX1240*0.5))</f>
        <v>1.0449999999999999</v>
      </c>
      <c r="AJ1240" s="2">
        <f t="shared" si="1000"/>
        <v>0</v>
      </c>
      <c r="AK1240" s="2">
        <v>975.28</v>
      </c>
      <c r="AL1240" s="2">
        <v>24.72</v>
      </c>
      <c r="AM1240" s="2">
        <v>218.19</v>
      </c>
      <c r="AN1240" s="2">
        <v>21.19</v>
      </c>
      <c r="AO1240" s="2">
        <v>732.37</v>
      </c>
      <c r="AP1240" s="2">
        <v>0</v>
      </c>
      <c r="AQ1240" s="2">
        <v>80.040000000000006</v>
      </c>
      <c r="AR1240" s="2">
        <v>2.09</v>
      </c>
      <c r="AS1240" s="2">
        <v>0</v>
      </c>
      <c r="AT1240" s="2">
        <v>123</v>
      </c>
      <c r="AU1240" s="2">
        <v>75</v>
      </c>
      <c r="AV1240" s="2">
        <v>1</v>
      </c>
      <c r="AW1240" s="2">
        <v>1</v>
      </c>
      <c r="AX1240" s="2"/>
      <c r="AY1240" s="2"/>
      <c r="AZ1240" s="2">
        <v>1</v>
      </c>
      <c r="BA1240" s="2">
        <v>1</v>
      </c>
      <c r="BB1240" s="2">
        <v>1</v>
      </c>
      <c r="BC1240" s="2">
        <v>1</v>
      </c>
      <c r="BD1240" s="2" t="s">
        <v>3</v>
      </c>
      <c r="BE1240" s="2" t="s">
        <v>3</v>
      </c>
      <c r="BF1240" s="2" t="s">
        <v>3</v>
      </c>
      <c r="BG1240" s="2" t="s">
        <v>3</v>
      </c>
      <c r="BH1240" s="2">
        <v>0</v>
      </c>
      <c r="BI1240" s="2">
        <v>1</v>
      </c>
      <c r="BJ1240" s="2" t="s">
        <v>204</v>
      </c>
      <c r="BK1240" s="2"/>
      <c r="BL1240" s="2"/>
      <c r="BM1240" s="2">
        <v>11001</v>
      </c>
      <c r="BN1240" s="2">
        <v>0</v>
      </c>
      <c r="BO1240" s="2" t="s">
        <v>3</v>
      </c>
      <c r="BP1240" s="2">
        <v>0</v>
      </c>
      <c r="BQ1240" s="2">
        <v>2</v>
      </c>
      <c r="BR1240" s="2">
        <v>0</v>
      </c>
      <c r="BS1240" s="2">
        <v>1</v>
      </c>
      <c r="BT1240" s="2">
        <v>1</v>
      </c>
      <c r="BU1240" s="2">
        <v>1</v>
      </c>
      <c r="BV1240" s="2">
        <v>1</v>
      </c>
      <c r="BW1240" s="2">
        <v>1</v>
      </c>
      <c r="BX1240" s="2">
        <v>1</v>
      </c>
      <c r="BY1240" s="2" t="s">
        <v>3</v>
      </c>
      <c r="BZ1240" s="2">
        <v>123</v>
      </c>
      <c r="CA1240" s="2">
        <v>75</v>
      </c>
      <c r="CB1240" s="2" t="s">
        <v>3</v>
      </c>
      <c r="CC1240" s="2"/>
      <c r="CD1240" s="2"/>
      <c r="CE1240" s="2">
        <v>0</v>
      </c>
      <c r="CF1240" s="2">
        <v>0</v>
      </c>
      <c r="CG1240" s="2">
        <v>0</v>
      </c>
      <c r="CH1240" s="2">
        <v>97</v>
      </c>
      <c r="CI1240" s="2">
        <v>0</v>
      </c>
      <c r="CJ1240" s="2">
        <v>0</v>
      </c>
      <c r="CK1240" s="2">
        <v>0</v>
      </c>
      <c r="CL1240" s="2">
        <v>0</v>
      </c>
      <c r="CM1240" s="2">
        <v>0</v>
      </c>
      <c r="CN1240" s="2" t="s">
        <v>3</v>
      </c>
      <c r="CO1240" s="2">
        <v>0</v>
      </c>
      <c r="CP1240" s="2">
        <f t="shared" si="1001"/>
        <v>46130</v>
      </c>
      <c r="CQ1240" s="2">
        <f t="shared" si="1002"/>
        <v>0</v>
      </c>
      <c r="CR1240" s="2">
        <f t="shared" si="1003"/>
        <v>109.1</v>
      </c>
      <c r="CS1240" s="2">
        <f t="shared" si="1004"/>
        <v>10.6</v>
      </c>
      <c r="CT1240" s="2">
        <f t="shared" si="1005"/>
        <v>732.37</v>
      </c>
      <c r="CU1240" s="2">
        <f t="shared" si="1006"/>
        <v>0</v>
      </c>
      <c r="CV1240" s="2">
        <f t="shared" si="1007"/>
        <v>80.040000000000006</v>
      </c>
      <c r="CW1240" s="2">
        <f t="shared" si="1008"/>
        <v>1.0449999999999999</v>
      </c>
      <c r="CX1240" s="2">
        <f t="shared" si="1009"/>
        <v>0</v>
      </c>
      <c r="CY1240" s="2">
        <f>(((S1240+R1240)*AT1240)/100)</f>
        <v>50097.9</v>
      </c>
      <c r="CZ1240" s="2">
        <f>(((S1240+R1240)*AU1240)/100)</f>
        <v>30547.5</v>
      </c>
      <c r="DA1240" s="2"/>
      <c r="DB1240" s="2"/>
      <c r="DC1240" s="2" t="s">
        <v>3</v>
      </c>
      <c r="DD1240" s="2" t="s">
        <v>3</v>
      </c>
      <c r="DE1240" s="2" t="s">
        <v>205</v>
      </c>
      <c r="DF1240" s="2" t="s">
        <v>205</v>
      </c>
      <c r="DG1240" s="2" t="s">
        <v>3</v>
      </c>
      <c r="DH1240" s="2" t="s">
        <v>3</v>
      </c>
      <c r="DI1240" s="2" t="s">
        <v>3</v>
      </c>
      <c r="DJ1240" s="2" t="s">
        <v>205</v>
      </c>
      <c r="DK1240" s="2" t="s">
        <v>3</v>
      </c>
      <c r="DL1240" s="2" t="s">
        <v>3</v>
      </c>
      <c r="DM1240" s="2" t="s">
        <v>3</v>
      </c>
      <c r="DN1240" s="2">
        <v>0</v>
      </c>
      <c r="DO1240" s="2">
        <v>0</v>
      </c>
      <c r="DP1240" s="2">
        <v>1</v>
      </c>
      <c r="DQ1240" s="2">
        <v>1</v>
      </c>
      <c r="DR1240" s="2"/>
      <c r="DS1240" s="2"/>
      <c r="DT1240" s="2"/>
      <c r="DU1240" s="2">
        <v>1013</v>
      </c>
      <c r="DV1240" s="2" t="s">
        <v>51</v>
      </c>
      <c r="DW1240" s="2" t="s">
        <v>51</v>
      </c>
      <c r="DX1240" s="2">
        <v>1</v>
      </c>
      <c r="DY1240" s="2"/>
      <c r="DZ1240" s="2" t="s">
        <v>3</v>
      </c>
      <c r="EA1240" s="2" t="s">
        <v>3</v>
      </c>
      <c r="EB1240" s="2" t="s">
        <v>3</v>
      </c>
      <c r="EC1240" s="2" t="s">
        <v>3</v>
      </c>
      <c r="ED1240" s="2"/>
      <c r="EE1240" s="2">
        <v>54328965</v>
      </c>
      <c r="EF1240" s="2">
        <v>2</v>
      </c>
      <c r="EG1240" s="2" t="s">
        <v>21</v>
      </c>
      <c r="EH1240" s="2">
        <v>0</v>
      </c>
      <c r="EI1240" s="2" t="s">
        <v>3</v>
      </c>
      <c r="EJ1240" s="2">
        <v>1</v>
      </c>
      <c r="EK1240" s="2">
        <v>11001</v>
      </c>
      <c r="EL1240" s="2" t="s">
        <v>22</v>
      </c>
      <c r="EM1240" s="2" t="s">
        <v>23</v>
      </c>
      <c r="EN1240" s="2"/>
      <c r="EO1240" s="2" t="s">
        <v>3</v>
      </c>
      <c r="EP1240" s="2"/>
      <c r="EQ1240" s="2">
        <v>1441792</v>
      </c>
      <c r="ER1240" s="2">
        <v>975.28</v>
      </c>
      <c r="ES1240" s="2">
        <v>24.72</v>
      </c>
      <c r="ET1240" s="2">
        <v>218.19</v>
      </c>
      <c r="EU1240" s="2">
        <v>21.19</v>
      </c>
      <c r="EV1240" s="2">
        <v>732.37</v>
      </c>
      <c r="EW1240" s="2">
        <v>80.040000000000006</v>
      </c>
      <c r="EX1240" s="2">
        <v>2.09</v>
      </c>
      <c r="EY1240" s="2">
        <v>1</v>
      </c>
      <c r="EZ1240" s="2"/>
      <c r="FA1240" s="2"/>
      <c r="FB1240" s="2"/>
      <c r="FC1240" s="2"/>
      <c r="FD1240" s="2"/>
      <c r="FE1240" s="2"/>
      <c r="FF1240" s="2"/>
      <c r="FG1240" s="2"/>
      <c r="FH1240" s="2"/>
      <c r="FI1240" s="2"/>
      <c r="FJ1240" s="2"/>
      <c r="FK1240" s="2"/>
      <c r="FL1240" s="2"/>
      <c r="FM1240" s="2"/>
      <c r="FN1240" s="2"/>
      <c r="FO1240" s="2"/>
      <c r="FP1240" s="2"/>
      <c r="FQ1240" s="2">
        <v>0</v>
      </c>
      <c r="FR1240" s="2">
        <f t="shared" si="1010"/>
        <v>0</v>
      </c>
      <c r="FS1240" s="2">
        <v>0</v>
      </c>
      <c r="FT1240" s="2"/>
      <c r="FU1240" s="2"/>
      <c r="FV1240" s="2"/>
      <c r="FW1240" s="2"/>
      <c r="FX1240" s="2">
        <v>123</v>
      </c>
      <c r="FY1240" s="2">
        <v>75</v>
      </c>
      <c r="FZ1240" s="2"/>
      <c r="GA1240" s="2" t="s">
        <v>3</v>
      </c>
      <c r="GB1240" s="2"/>
      <c r="GC1240" s="2"/>
      <c r="GD1240" s="2">
        <v>1</v>
      </c>
      <c r="GE1240" s="2"/>
      <c r="GF1240" s="2">
        <v>313629197</v>
      </c>
      <c r="GG1240" s="2">
        <v>2</v>
      </c>
      <c r="GH1240" s="2">
        <v>1</v>
      </c>
      <c r="GI1240" s="2">
        <v>-2</v>
      </c>
      <c r="GJ1240" s="2">
        <v>0</v>
      </c>
      <c r="GK1240" s="2">
        <v>0</v>
      </c>
      <c r="GL1240" s="2">
        <f t="shared" si="1011"/>
        <v>0</v>
      </c>
      <c r="GM1240" s="2">
        <f t="shared" si="1012"/>
        <v>126776</v>
      </c>
      <c r="GN1240" s="2">
        <f t="shared" si="1013"/>
        <v>126776</v>
      </c>
      <c r="GO1240" s="2">
        <f t="shared" si="1014"/>
        <v>0</v>
      </c>
      <c r="GP1240" s="2">
        <f t="shared" si="1015"/>
        <v>0</v>
      </c>
      <c r="GQ1240" s="2"/>
      <c r="GR1240" s="2">
        <v>0</v>
      </c>
      <c r="GS1240" s="2">
        <v>3</v>
      </c>
      <c r="GT1240" s="2">
        <v>0</v>
      </c>
      <c r="GU1240" s="2" t="s">
        <v>3</v>
      </c>
      <c r="GV1240" s="2">
        <f t="shared" si="1019"/>
        <v>0</v>
      </c>
      <c r="GW1240" s="2">
        <v>1</v>
      </c>
      <c r="GX1240" s="2">
        <f t="shared" si="1017"/>
        <v>0</v>
      </c>
      <c r="GY1240" s="2"/>
      <c r="GZ1240" s="2"/>
      <c r="HA1240" s="2">
        <v>0</v>
      </c>
      <c r="HB1240" s="2">
        <v>0</v>
      </c>
      <c r="HC1240" s="2">
        <f t="shared" si="1018"/>
        <v>0</v>
      </c>
      <c r="HD1240" s="2"/>
      <c r="HE1240" s="2" t="s">
        <v>3</v>
      </c>
      <c r="HF1240" s="2" t="s">
        <v>3</v>
      </c>
      <c r="HG1240" s="2"/>
      <c r="HH1240" s="2"/>
      <c r="HI1240" s="2"/>
      <c r="HJ1240" s="2"/>
      <c r="HK1240" s="2"/>
      <c r="HL1240" s="2"/>
      <c r="HM1240" s="2" t="s">
        <v>3</v>
      </c>
      <c r="HN1240" s="2" t="s">
        <v>24</v>
      </c>
      <c r="HO1240" s="2" t="s">
        <v>25</v>
      </c>
      <c r="HP1240" s="2" t="s">
        <v>22</v>
      </c>
      <c r="HQ1240" s="2" t="s">
        <v>22</v>
      </c>
      <c r="HR1240" s="2"/>
      <c r="HS1240" s="2"/>
      <c r="HT1240" s="2"/>
      <c r="HU1240" s="2"/>
      <c r="HV1240" s="2"/>
      <c r="HW1240" s="2"/>
      <c r="HX1240" s="2"/>
      <c r="HY1240" s="2"/>
      <c r="HZ1240" s="2"/>
      <c r="IA1240" s="2"/>
      <c r="IB1240" s="2"/>
      <c r="IC1240" s="2"/>
      <c r="ID1240" s="2"/>
      <c r="IE1240" s="2"/>
      <c r="IF1240" s="2"/>
      <c r="IG1240" s="2"/>
      <c r="IH1240" s="2"/>
      <c r="II1240" s="2"/>
      <c r="IJ1240" s="2"/>
      <c r="IK1240" s="2">
        <v>0</v>
      </c>
      <c r="IL1240" s="2"/>
      <c r="IM1240" s="2"/>
      <c r="IN1240" s="2"/>
      <c r="IO1240" s="2"/>
      <c r="IP1240" s="2"/>
      <c r="IQ1240" s="2"/>
      <c r="IR1240" s="2"/>
      <c r="IS1240" s="2"/>
      <c r="IT1240" s="2"/>
      <c r="IU1240" s="2"/>
    </row>
    <row r="1241" spans="1:255" x14ac:dyDescent="0.2">
      <c r="A1241">
        <v>17</v>
      </c>
      <c r="B1241">
        <v>1</v>
      </c>
      <c r="C1241">
        <f>ROW(SmtRes!A1064)</f>
        <v>1064</v>
      </c>
      <c r="D1241">
        <f>ROW(EtalonRes!A1084)</f>
        <v>1084</v>
      </c>
      <c r="E1241" t="s">
        <v>601</v>
      </c>
      <c r="F1241" t="s">
        <v>202</v>
      </c>
      <c r="G1241" t="s">
        <v>203</v>
      </c>
      <c r="H1241" t="s">
        <v>51</v>
      </c>
      <c r="I1241">
        <f>'1.Лок.смета.и.Акт'!E131</f>
        <v>54.82</v>
      </c>
      <c r="J1241">
        <v>0</v>
      </c>
      <c r="K1241">
        <v>54.82</v>
      </c>
      <c r="L1241">
        <v>109.64</v>
      </c>
      <c r="M1241">
        <v>0</v>
      </c>
      <c r="N1241">
        <f t="shared" si="981"/>
        <v>109.64</v>
      </c>
      <c r="O1241">
        <f t="shared" si="982"/>
        <v>1065057</v>
      </c>
      <c r="P1241">
        <f t="shared" si="983"/>
        <v>0</v>
      </c>
      <c r="Q1241">
        <f t="shared" si="984"/>
        <v>46890</v>
      </c>
      <c r="R1241">
        <f t="shared" si="985"/>
        <v>11506</v>
      </c>
      <c r="S1241">
        <f t="shared" si="986"/>
        <v>1018167</v>
      </c>
      <c r="T1241">
        <f t="shared" si="987"/>
        <v>0</v>
      </c>
      <c r="U1241" t="e">
        <f t="shared" si="988"/>
        <v>#REF!</v>
      </c>
      <c r="V1241">
        <f t="shared" si="989"/>
        <v>57.286899999999996</v>
      </c>
      <c r="W1241">
        <f t="shared" si="990"/>
        <v>0</v>
      </c>
      <c r="X1241" t="e">
        <f t="shared" si="991"/>
        <v>#REF!</v>
      </c>
      <c r="Y1241" t="e">
        <f t="shared" si="992"/>
        <v>#REF!</v>
      </c>
      <c r="AA1241">
        <v>69726884</v>
      </c>
      <c r="AB1241">
        <f t="shared" si="993"/>
        <v>841.47</v>
      </c>
      <c r="AC1241">
        <f>ROUND((ES1241+(SUM(SmtRes!BC1060:'SmtRes'!BC1064)+SUM(EtalonRes!AL1079:'EtalonRes'!AL1084))),2)</f>
        <v>0</v>
      </c>
      <c r="AD1241">
        <f>ROUND(((((ET1241*0.5))-((EU1241*0.5)))+AE1241),2)</f>
        <v>109.1</v>
      </c>
      <c r="AE1241">
        <f>ROUND(((EU1241*0.5)),2)</f>
        <v>10.6</v>
      </c>
      <c r="AF1241">
        <f>ROUND((EV1241),2)</f>
        <v>732.37</v>
      </c>
      <c r="AG1241">
        <f t="shared" si="997"/>
        <v>0</v>
      </c>
      <c r="AH1241" t="e">
        <f>(EW1241)</f>
        <v>#REF!</v>
      </c>
      <c r="AI1241">
        <f>((EX1241*0.5))</f>
        <v>1.0449999999999999</v>
      </c>
      <c r="AJ1241">
        <f t="shared" si="1000"/>
        <v>0</v>
      </c>
      <c r="AK1241">
        <v>975.28</v>
      </c>
      <c r="AL1241">
        <v>24.72</v>
      </c>
      <c r="AM1241">
        <v>218.19</v>
      </c>
      <c r="AN1241">
        <v>21.19</v>
      </c>
      <c r="AO1241">
        <v>732.37</v>
      </c>
      <c r="AP1241">
        <v>0</v>
      </c>
      <c r="AQ1241" t="e">
        <f>'1.Лок.смета.и.Акт'!#REF!</f>
        <v>#REF!</v>
      </c>
      <c r="AR1241">
        <v>2.09</v>
      </c>
      <c r="AS1241">
        <v>0</v>
      </c>
      <c r="AT1241">
        <v>117</v>
      </c>
      <c r="AU1241">
        <v>64</v>
      </c>
      <c r="AV1241">
        <v>1</v>
      </c>
      <c r="AW1241">
        <v>1</v>
      </c>
      <c r="AZ1241">
        <v>1</v>
      </c>
      <c r="BA1241">
        <v>25.36</v>
      </c>
      <c r="BB1241">
        <v>7.84</v>
      </c>
      <c r="BC1241">
        <v>7.56</v>
      </c>
      <c r="BD1241" t="s">
        <v>3</v>
      </c>
      <c r="BE1241" t="s">
        <v>3</v>
      </c>
      <c r="BF1241" t="s">
        <v>3</v>
      </c>
      <c r="BG1241" t="s">
        <v>3</v>
      </c>
      <c r="BH1241">
        <v>0</v>
      </c>
      <c r="BI1241">
        <v>1</v>
      </c>
      <c r="BJ1241" t="s">
        <v>204</v>
      </c>
      <c r="BM1241">
        <v>11001</v>
      </c>
      <c r="BN1241">
        <v>0</v>
      </c>
      <c r="BO1241" t="s">
        <v>202</v>
      </c>
      <c r="BP1241">
        <v>1</v>
      </c>
      <c r="BQ1241">
        <v>2</v>
      </c>
      <c r="BR1241">
        <v>0</v>
      </c>
      <c r="BS1241">
        <v>19.8</v>
      </c>
      <c r="BT1241">
        <v>1</v>
      </c>
      <c r="BU1241">
        <v>1</v>
      </c>
      <c r="BV1241">
        <v>1</v>
      </c>
      <c r="BW1241">
        <v>1</v>
      </c>
      <c r="BX1241">
        <v>1</v>
      </c>
      <c r="BY1241" t="s">
        <v>3</v>
      </c>
      <c r="BZ1241" t="e">
        <f>'1.Лок.смета.и.Акт'!#REF!</f>
        <v>#REF!</v>
      </c>
      <c r="CA1241" t="e">
        <f>'1.Лок.смета.и.Акт'!#REF!</f>
        <v>#REF!</v>
      </c>
      <c r="CB1241" t="s">
        <v>3</v>
      </c>
      <c r="CE1241">
        <v>0</v>
      </c>
      <c r="CF1241">
        <v>0</v>
      </c>
      <c r="CG1241">
        <v>0</v>
      </c>
      <c r="CH1241">
        <v>97</v>
      </c>
      <c r="CI1241">
        <v>0</v>
      </c>
      <c r="CJ1241">
        <v>0</v>
      </c>
      <c r="CK1241">
        <v>0</v>
      </c>
      <c r="CL1241">
        <v>0</v>
      </c>
      <c r="CM1241">
        <v>0</v>
      </c>
      <c r="CN1241" t="s">
        <v>3</v>
      </c>
      <c r="CO1241">
        <v>0</v>
      </c>
      <c r="CP1241">
        <f t="shared" si="1001"/>
        <v>1065057</v>
      </c>
      <c r="CQ1241">
        <f t="shared" si="1002"/>
        <v>0</v>
      </c>
      <c r="CR1241">
        <f t="shared" si="1003"/>
        <v>855.34399999999994</v>
      </c>
      <c r="CS1241">
        <f t="shared" si="1004"/>
        <v>209.88</v>
      </c>
      <c r="CT1241">
        <f t="shared" si="1005"/>
        <v>18572.903200000001</v>
      </c>
      <c r="CU1241">
        <f t="shared" si="1006"/>
        <v>0</v>
      </c>
      <c r="CV1241" t="e">
        <f t="shared" si="1007"/>
        <v>#REF!</v>
      </c>
      <c r="CW1241">
        <f t="shared" si="1008"/>
        <v>1.0449999999999999</v>
      </c>
      <c r="CX1241">
        <f t="shared" si="1009"/>
        <v>0</v>
      </c>
      <c r="CY1241" t="e">
        <f>(S1241+R1241)*(BZ1241/100)</f>
        <v>#REF!</v>
      </c>
      <c r="CZ1241" t="e">
        <f>(S1241+R1241)*(CA1241/100)</f>
        <v>#REF!</v>
      </c>
      <c r="DC1241" t="s">
        <v>3</v>
      </c>
      <c r="DD1241" t="s">
        <v>3</v>
      </c>
      <c r="DE1241" t="s">
        <v>205</v>
      </c>
      <c r="DF1241" t="s">
        <v>205</v>
      </c>
      <c r="DG1241" t="s">
        <v>3</v>
      </c>
      <c r="DH1241" t="s">
        <v>3</v>
      </c>
      <c r="DI1241" t="s">
        <v>3</v>
      </c>
      <c r="DJ1241" t="s">
        <v>205</v>
      </c>
      <c r="DK1241" t="s">
        <v>3</v>
      </c>
      <c r="DL1241" t="s">
        <v>3</v>
      </c>
      <c r="DM1241" t="s">
        <v>3</v>
      </c>
      <c r="DN1241">
        <v>123</v>
      </c>
      <c r="DO1241">
        <v>75</v>
      </c>
      <c r="DP1241">
        <v>1</v>
      </c>
      <c r="DQ1241">
        <v>1</v>
      </c>
      <c r="DU1241">
        <v>1013</v>
      </c>
      <c r="DV1241" t="s">
        <v>51</v>
      </c>
      <c r="DW1241" t="str">
        <f>'1.Лок.смета.и.Акт'!D131</f>
        <v>100 м2 покрытия</v>
      </c>
      <c r="DX1241">
        <v>1</v>
      </c>
      <c r="DZ1241" t="s">
        <v>3</v>
      </c>
      <c r="EA1241" t="s">
        <v>3</v>
      </c>
      <c r="EB1241" t="s">
        <v>3</v>
      </c>
      <c r="EC1241" t="s">
        <v>3</v>
      </c>
      <c r="EE1241">
        <v>54328965</v>
      </c>
      <c r="EF1241">
        <v>2</v>
      </c>
      <c r="EG1241" t="s">
        <v>21</v>
      </c>
      <c r="EH1241">
        <v>0</v>
      </c>
      <c r="EI1241" t="s">
        <v>3</v>
      </c>
      <c r="EJ1241">
        <v>1</v>
      </c>
      <c r="EK1241">
        <v>11001</v>
      </c>
      <c r="EL1241" t="s">
        <v>22</v>
      </c>
      <c r="EM1241" t="s">
        <v>23</v>
      </c>
      <c r="EO1241" t="s">
        <v>3</v>
      </c>
      <c r="EQ1241">
        <v>1441792</v>
      </c>
      <c r="ER1241">
        <v>975.28</v>
      </c>
      <c r="ES1241">
        <v>24.72</v>
      </c>
      <c r="ET1241">
        <v>218.19</v>
      </c>
      <c r="EU1241">
        <v>21.19</v>
      </c>
      <c r="EV1241">
        <v>732.37</v>
      </c>
      <c r="EW1241" t="e">
        <f>'1.Лок.смета.и.Акт'!#REF!</f>
        <v>#REF!</v>
      </c>
      <c r="EX1241">
        <v>2.09</v>
      </c>
      <c r="EY1241">
        <v>1</v>
      </c>
      <c r="FQ1241">
        <v>0</v>
      </c>
      <c r="FR1241">
        <f t="shared" si="1010"/>
        <v>0</v>
      </c>
      <c r="FS1241">
        <v>0</v>
      </c>
      <c r="FX1241">
        <v>123</v>
      </c>
      <c r="FY1241">
        <v>75</v>
      </c>
      <c r="GA1241" t="s">
        <v>3</v>
      </c>
      <c r="GD1241">
        <v>1</v>
      </c>
      <c r="GF1241">
        <v>313629197</v>
      </c>
      <c r="GG1241">
        <v>2</v>
      </c>
      <c r="GH1241">
        <v>1</v>
      </c>
      <c r="GI1241">
        <v>2</v>
      </c>
      <c r="GJ1241">
        <v>0</v>
      </c>
      <c r="GK1241">
        <v>0</v>
      </c>
      <c r="GL1241">
        <f t="shared" si="1011"/>
        <v>0</v>
      </c>
      <c r="GM1241" t="e">
        <f t="shared" si="1012"/>
        <v>#REF!</v>
      </c>
      <c r="GN1241" t="e">
        <f t="shared" si="1013"/>
        <v>#REF!</v>
      </c>
      <c r="GO1241">
        <f t="shared" si="1014"/>
        <v>0</v>
      </c>
      <c r="GP1241">
        <f t="shared" si="1015"/>
        <v>0</v>
      </c>
      <c r="GR1241">
        <v>0</v>
      </c>
      <c r="GS1241">
        <v>3</v>
      </c>
      <c r="GT1241">
        <v>0</v>
      </c>
      <c r="GU1241" t="s">
        <v>3</v>
      </c>
      <c r="GV1241">
        <f t="shared" si="1019"/>
        <v>0</v>
      </c>
      <c r="GW1241">
        <v>1015.2</v>
      </c>
      <c r="GX1241">
        <f t="shared" si="1017"/>
        <v>0</v>
      </c>
      <c r="HA1241">
        <v>0</v>
      </c>
      <c r="HB1241">
        <v>0</v>
      </c>
      <c r="HC1241">
        <f t="shared" si="1018"/>
        <v>0</v>
      </c>
      <c r="HE1241" t="s">
        <v>3</v>
      </c>
      <c r="HF1241" t="s">
        <v>3</v>
      </c>
      <c r="HM1241" t="s">
        <v>3</v>
      </c>
      <c r="HN1241" t="s">
        <v>24</v>
      </c>
      <c r="HO1241" t="s">
        <v>25</v>
      </c>
      <c r="HP1241" t="s">
        <v>22</v>
      </c>
      <c r="HQ1241" t="s">
        <v>22</v>
      </c>
      <c r="IK1241">
        <v>0</v>
      </c>
    </row>
    <row r="1242" spans="1:255" x14ac:dyDescent="0.2">
      <c r="A1242" s="2">
        <v>18</v>
      </c>
      <c r="B1242" s="2">
        <v>1</v>
      </c>
      <c r="C1242" s="2">
        <v>1059</v>
      </c>
      <c r="D1242" s="2"/>
      <c r="E1242" s="2" t="s">
        <v>602</v>
      </c>
      <c r="F1242" s="2" t="s">
        <v>82</v>
      </c>
      <c r="G1242" s="2" t="s">
        <v>83</v>
      </c>
      <c r="H1242" s="2" t="s">
        <v>40</v>
      </c>
      <c r="I1242" s="2">
        <f>I1240*J1242</f>
        <v>109.64</v>
      </c>
      <c r="J1242" s="2">
        <v>2</v>
      </c>
      <c r="K1242" s="2">
        <v>2</v>
      </c>
      <c r="L1242" s="2">
        <v>219.28</v>
      </c>
      <c r="M1242" s="2">
        <v>0</v>
      </c>
      <c r="N1242" s="2">
        <f t="shared" si="981"/>
        <v>219.28</v>
      </c>
      <c r="O1242" s="2">
        <f t="shared" si="982"/>
        <v>783</v>
      </c>
      <c r="P1242" s="2">
        <f t="shared" si="983"/>
        <v>783</v>
      </c>
      <c r="Q1242" s="2">
        <f t="shared" si="984"/>
        <v>0</v>
      </c>
      <c r="R1242" s="2">
        <f t="shared" si="985"/>
        <v>0</v>
      </c>
      <c r="S1242" s="2">
        <f t="shared" si="986"/>
        <v>0</v>
      </c>
      <c r="T1242" s="2">
        <f t="shared" si="987"/>
        <v>0</v>
      </c>
      <c r="U1242" s="2">
        <f t="shared" si="988"/>
        <v>0</v>
      </c>
      <c r="V1242" s="2">
        <f t="shared" si="989"/>
        <v>0</v>
      </c>
      <c r="W1242" s="2">
        <f t="shared" si="990"/>
        <v>0</v>
      </c>
      <c r="X1242" s="2">
        <f t="shared" si="991"/>
        <v>0</v>
      </c>
      <c r="Y1242" s="2">
        <f t="shared" si="992"/>
        <v>0</v>
      </c>
      <c r="Z1242" s="2"/>
      <c r="AA1242" s="2">
        <v>69726971</v>
      </c>
      <c r="AB1242" s="2">
        <f t="shared" si="993"/>
        <v>7.14</v>
      </c>
      <c r="AC1242" s="2">
        <f>ROUND((ES1242),2)</f>
        <v>7.14</v>
      </c>
      <c r="AD1242" s="2">
        <f>ROUND((((ET1242)-(EU1242))+AE1242),2)</f>
        <v>0</v>
      </c>
      <c r="AE1242" s="2">
        <f>ROUND((EU1242),2)</f>
        <v>0</v>
      </c>
      <c r="AF1242" s="2">
        <f>ROUND((EV1242),2)</f>
        <v>0</v>
      </c>
      <c r="AG1242" s="2">
        <f t="shared" si="997"/>
        <v>0</v>
      </c>
      <c r="AH1242" s="2">
        <f>(EW1242)</f>
        <v>0</v>
      </c>
      <c r="AI1242" s="2">
        <f>(EX1242)</f>
        <v>0</v>
      </c>
      <c r="AJ1242" s="2">
        <f t="shared" si="1000"/>
        <v>0</v>
      </c>
      <c r="AK1242" s="2">
        <v>7.14</v>
      </c>
      <c r="AL1242" s="2">
        <v>7.14</v>
      </c>
      <c r="AM1242" s="2">
        <v>0</v>
      </c>
      <c r="AN1242" s="2">
        <v>0</v>
      </c>
      <c r="AO1242" s="2">
        <v>0</v>
      </c>
      <c r="AP1242" s="2">
        <v>0</v>
      </c>
      <c r="AQ1242" s="2">
        <v>0</v>
      </c>
      <c r="AR1242" s="2">
        <v>0</v>
      </c>
      <c r="AS1242" s="2">
        <v>0</v>
      </c>
      <c r="AT1242" s="2">
        <v>0</v>
      </c>
      <c r="AU1242" s="2">
        <v>0</v>
      </c>
      <c r="AV1242" s="2">
        <v>1</v>
      </c>
      <c r="AW1242" s="2">
        <v>1</v>
      </c>
      <c r="AX1242" s="2"/>
      <c r="AY1242" s="2"/>
      <c r="AZ1242" s="2">
        <v>1</v>
      </c>
      <c r="BA1242" s="2">
        <v>1</v>
      </c>
      <c r="BB1242" s="2">
        <v>1</v>
      </c>
      <c r="BC1242" s="2">
        <v>1</v>
      </c>
      <c r="BD1242" s="2" t="s">
        <v>3</v>
      </c>
      <c r="BE1242" s="2" t="s">
        <v>3</v>
      </c>
      <c r="BF1242" s="2" t="s">
        <v>3</v>
      </c>
      <c r="BG1242" s="2" t="s">
        <v>3</v>
      </c>
      <c r="BH1242" s="2">
        <v>3</v>
      </c>
      <c r="BI1242" s="2">
        <v>1</v>
      </c>
      <c r="BJ1242" s="2" t="s">
        <v>194</v>
      </c>
      <c r="BK1242" s="2"/>
      <c r="BL1242" s="2"/>
      <c r="BM1242" s="2">
        <v>500001</v>
      </c>
      <c r="BN1242" s="2">
        <v>0</v>
      </c>
      <c r="BO1242" s="2" t="s">
        <v>3</v>
      </c>
      <c r="BP1242" s="2">
        <v>0</v>
      </c>
      <c r="BQ1242" s="2">
        <v>8</v>
      </c>
      <c r="BR1242" s="2">
        <v>0</v>
      </c>
      <c r="BS1242" s="2">
        <v>1</v>
      </c>
      <c r="BT1242" s="2">
        <v>1</v>
      </c>
      <c r="BU1242" s="2">
        <v>1</v>
      </c>
      <c r="BV1242" s="2">
        <v>1</v>
      </c>
      <c r="BW1242" s="2">
        <v>1</v>
      </c>
      <c r="BX1242" s="2">
        <v>1</v>
      </c>
      <c r="BY1242" s="2" t="s">
        <v>3</v>
      </c>
      <c r="BZ1242" s="2">
        <v>0</v>
      </c>
      <c r="CA1242" s="2">
        <v>0</v>
      </c>
      <c r="CB1242" s="2" t="s">
        <v>3</v>
      </c>
      <c r="CC1242" s="2"/>
      <c r="CD1242" s="2"/>
      <c r="CE1242" s="2">
        <v>0</v>
      </c>
      <c r="CF1242" s="2">
        <v>0</v>
      </c>
      <c r="CG1242" s="2">
        <v>0</v>
      </c>
      <c r="CH1242" s="2">
        <v>97</v>
      </c>
      <c r="CI1242" s="2">
        <v>1</v>
      </c>
      <c r="CJ1242" s="2">
        <v>0</v>
      </c>
      <c r="CK1242" s="2">
        <v>0</v>
      </c>
      <c r="CL1242" s="2">
        <v>0</v>
      </c>
      <c r="CM1242" s="2">
        <v>0</v>
      </c>
      <c r="CN1242" s="2" t="s">
        <v>3</v>
      </c>
      <c r="CO1242" s="2">
        <v>0</v>
      </c>
      <c r="CP1242" s="2">
        <f t="shared" si="1001"/>
        <v>783</v>
      </c>
      <c r="CQ1242" s="2">
        <f t="shared" si="1002"/>
        <v>7.14</v>
      </c>
      <c r="CR1242" s="2">
        <f t="shared" si="1003"/>
        <v>0</v>
      </c>
      <c r="CS1242" s="2">
        <f t="shared" si="1004"/>
        <v>0</v>
      </c>
      <c r="CT1242" s="2">
        <f t="shared" si="1005"/>
        <v>0</v>
      </c>
      <c r="CU1242" s="2">
        <f t="shared" si="1006"/>
        <v>0</v>
      </c>
      <c r="CV1242" s="2">
        <f t="shared" si="1007"/>
        <v>0</v>
      </c>
      <c r="CW1242" s="2">
        <f t="shared" si="1008"/>
        <v>0</v>
      </c>
      <c r="CX1242" s="2">
        <f t="shared" si="1009"/>
        <v>0</v>
      </c>
      <c r="CY1242" s="2">
        <f>(((S1242+R1242)*AT1242)/100)</f>
        <v>0</v>
      </c>
      <c r="CZ1242" s="2">
        <f>(((S1242+R1242)*AU1242)/100)</f>
        <v>0</v>
      </c>
      <c r="DA1242" s="2"/>
      <c r="DB1242" s="2"/>
      <c r="DC1242" s="2" t="s">
        <v>3</v>
      </c>
      <c r="DD1242" s="2" t="s">
        <v>3</v>
      </c>
      <c r="DE1242" s="2" t="s">
        <v>3</v>
      </c>
      <c r="DF1242" s="2" t="s">
        <v>3</v>
      </c>
      <c r="DG1242" s="2" t="s">
        <v>3</v>
      </c>
      <c r="DH1242" s="2" t="s">
        <v>3</v>
      </c>
      <c r="DI1242" s="2" t="s">
        <v>3</v>
      </c>
      <c r="DJ1242" s="2" t="s">
        <v>3</v>
      </c>
      <c r="DK1242" s="2" t="s">
        <v>3</v>
      </c>
      <c r="DL1242" s="2" t="s">
        <v>3</v>
      </c>
      <c r="DM1242" s="2" t="s">
        <v>3</v>
      </c>
      <c r="DN1242" s="2">
        <v>0</v>
      </c>
      <c r="DO1242" s="2">
        <v>0</v>
      </c>
      <c r="DP1242" s="2">
        <v>1</v>
      </c>
      <c r="DQ1242" s="2">
        <v>1</v>
      </c>
      <c r="DR1242" s="2"/>
      <c r="DS1242" s="2"/>
      <c r="DT1242" s="2"/>
      <c r="DU1242" s="2">
        <v>1007</v>
      </c>
      <c r="DV1242" s="2" t="s">
        <v>40</v>
      </c>
      <c r="DW1242" s="2" t="s">
        <v>40</v>
      </c>
      <c r="DX1242" s="2">
        <v>1</v>
      </c>
      <c r="DY1242" s="2"/>
      <c r="DZ1242" s="2" t="s">
        <v>3</v>
      </c>
      <c r="EA1242" s="2" t="s">
        <v>3</v>
      </c>
      <c r="EB1242" s="2" t="s">
        <v>3</v>
      </c>
      <c r="EC1242" s="2" t="s">
        <v>3</v>
      </c>
      <c r="ED1242" s="2"/>
      <c r="EE1242" s="2">
        <v>54328897</v>
      </c>
      <c r="EF1242" s="2">
        <v>8</v>
      </c>
      <c r="EG1242" s="2" t="s">
        <v>31</v>
      </c>
      <c r="EH1242" s="2">
        <v>0</v>
      </c>
      <c r="EI1242" s="2" t="s">
        <v>3</v>
      </c>
      <c r="EJ1242" s="2">
        <v>1</v>
      </c>
      <c r="EK1242" s="2">
        <v>500001</v>
      </c>
      <c r="EL1242" s="2" t="s">
        <v>32</v>
      </c>
      <c r="EM1242" s="2" t="s">
        <v>33</v>
      </c>
      <c r="EN1242" s="2"/>
      <c r="EO1242" s="2" t="s">
        <v>3</v>
      </c>
      <c r="EP1242" s="2"/>
      <c r="EQ1242" s="2">
        <v>0</v>
      </c>
      <c r="ER1242" s="2">
        <v>7.14</v>
      </c>
      <c r="ES1242" s="2">
        <v>7.14</v>
      </c>
      <c r="ET1242" s="2">
        <v>0</v>
      </c>
      <c r="EU1242" s="2">
        <v>0</v>
      </c>
      <c r="EV1242" s="2">
        <v>0</v>
      </c>
      <c r="EW1242" s="2">
        <v>0</v>
      </c>
      <c r="EX1242" s="2">
        <v>0</v>
      </c>
      <c r="EY1242" s="2"/>
      <c r="EZ1242" s="2"/>
      <c r="FA1242" s="2"/>
      <c r="FB1242" s="2"/>
      <c r="FC1242" s="2"/>
      <c r="FD1242" s="2"/>
      <c r="FE1242" s="2"/>
      <c r="FF1242" s="2"/>
      <c r="FG1242" s="2"/>
      <c r="FH1242" s="2"/>
      <c r="FI1242" s="2"/>
      <c r="FJ1242" s="2"/>
      <c r="FK1242" s="2"/>
      <c r="FL1242" s="2"/>
      <c r="FM1242" s="2"/>
      <c r="FN1242" s="2"/>
      <c r="FO1242" s="2"/>
      <c r="FP1242" s="2"/>
      <c r="FQ1242" s="2">
        <v>0</v>
      </c>
      <c r="FR1242" s="2">
        <f t="shared" si="1010"/>
        <v>0</v>
      </c>
      <c r="FS1242" s="2">
        <v>0</v>
      </c>
      <c r="FT1242" s="2"/>
      <c r="FU1242" s="2"/>
      <c r="FV1242" s="2"/>
      <c r="FW1242" s="2"/>
      <c r="FX1242" s="2">
        <v>0</v>
      </c>
      <c r="FY1242" s="2">
        <v>0</v>
      </c>
      <c r="FZ1242" s="2"/>
      <c r="GA1242" s="2" t="s">
        <v>3</v>
      </c>
      <c r="GB1242" s="2"/>
      <c r="GC1242" s="2"/>
      <c r="GD1242" s="2">
        <v>1</v>
      </c>
      <c r="GE1242" s="2"/>
      <c r="GF1242" s="2">
        <v>1967222743</v>
      </c>
      <c r="GG1242" s="2">
        <v>2</v>
      </c>
      <c r="GH1242" s="2">
        <v>1</v>
      </c>
      <c r="GI1242" s="2">
        <v>-2</v>
      </c>
      <c r="GJ1242" s="2">
        <v>0</v>
      </c>
      <c r="GK1242" s="2">
        <v>0</v>
      </c>
      <c r="GL1242" s="2">
        <f t="shared" si="1011"/>
        <v>0</v>
      </c>
      <c r="GM1242" s="2">
        <f t="shared" si="1012"/>
        <v>783</v>
      </c>
      <c r="GN1242" s="2">
        <f t="shared" si="1013"/>
        <v>783</v>
      </c>
      <c r="GO1242" s="2">
        <f t="shared" si="1014"/>
        <v>0</v>
      </c>
      <c r="GP1242" s="2">
        <f t="shared" si="1015"/>
        <v>0</v>
      </c>
      <c r="GQ1242" s="2"/>
      <c r="GR1242" s="2">
        <v>0</v>
      </c>
      <c r="GS1242" s="2">
        <v>3</v>
      </c>
      <c r="GT1242" s="2">
        <v>0</v>
      </c>
      <c r="GU1242" s="2" t="s">
        <v>3</v>
      </c>
      <c r="GV1242" s="2">
        <f t="shared" si="1019"/>
        <v>0</v>
      </c>
      <c r="GW1242" s="2">
        <v>1</v>
      </c>
      <c r="GX1242" s="2">
        <f t="shared" si="1017"/>
        <v>0</v>
      </c>
      <c r="GY1242" s="2"/>
      <c r="GZ1242" s="2"/>
      <c r="HA1242" s="2">
        <v>0</v>
      </c>
      <c r="HB1242" s="2">
        <v>0</v>
      </c>
      <c r="HC1242" s="2">
        <f t="shared" si="1018"/>
        <v>0</v>
      </c>
      <c r="HD1242" s="2"/>
      <c r="HE1242" s="2" t="s">
        <v>3</v>
      </c>
      <c r="HF1242" s="2" t="s">
        <v>3</v>
      </c>
      <c r="HG1242" s="2"/>
      <c r="HH1242" s="2"/>
      <c r="HI1242" s="2"/>
      <c r="HJ1242" s="2"/>
      <c r="HK1242" s="2"/>
      <c r="HL1242" s="2"/>
      <c r="HM1242" s="2" t="s">
        <v>3</v>
      </c>
      <c r="HN1242" s="2" t="s">
        <v>3</v>
      </c>
      <c r="HO1242" s="2" t="s">
        <v>3</v>
      </c>
      <c r="HP1242" s="2" t="s">
        <v>3</v>
      </c>
      <c r="HQ1242" s="2" t="s">
        <v>3</v>
      </c>
      <c r="HR1242" s="2"/>
      <c r="HS1242" s="2"/>
      <c r="HT1242" s="2"/>
      <c r="HU1242" s="2"/>
      <c r="HV1242" s="2"/>
      <c r="HW1242" s="2"/>
      <c r="HX1242" s="2"/>
      <c r="HY1242" s="2"/>
      <c r="HZ1242" s="2"/>
      <c r="IA1242" s="2"/>
      <c r="IB1242" s="2"/>
      <c r="IC1242" s="2"/>
      <c r="ID1242" s="2"/>
      <c r="IE1242" s="2"/>
      <c r="IF1242" s="2"/>
      <c r="IG1242" s="2"/>
      <c r="IH1242" s="2"/>
      <c r="II1242" s="2"/>
      <c r="IJ1242" s="2"/>
      <c r="IK1242" s="2">
        <v>0</v>
      </c>
      <c r="IL1242" s="2"/>
      <c r="IM1242" s="2"/>
      <c r="IN1242" s="2"/>
      <c r="IO1242" s="2"/>
      <c r="IP1242" s="2"/>
      <c r="IQ1242" s="2"/>
      <c r="IR1242" s="2"/>
      <c r="IS1242" s="2"/>
      <c r="IT1242" s="2"/>
      <c r="IU1242" s="2"/>
    </row>
    <row r="1243" spans="1:255" x14ac:dyDescent="0.2">
      <c r="A1243">
        <v>18</v>
      </c>
      <c r="B1243">
        <v>1</v>
      </c>
      <c r="C1243">
        <v>1064</v>
      </c>
      <c r="E1243" t="s">
        <v>602</v>
      </c>
      <c r="F1243" t="e">
        <f>'1.Лок.смета.и.Акт'!#REF!</f>
        <v>#REF!</v>
      </c>
      <c r="G1243" t="s">
        <v>83</v>
      </c>
      <c r="H1243" t="s">
        <v>40</v>
      </c>
      <c r="I1243">
        <f>I1241*J1243</f>
        <v>109.64</v>
      </c>
      <c r="J1243">
        <v>2</v>
      </c>
      <c r="K1243">
        <v>2</v>
      </c>
      <c r="L1243">
        <v>219.28</v>
      </c>
      <c r="M1243">
        <v>0</v>
      </c>
      <c r="N1243">
        <f t="shared" si="981"/>
        <v>219.28</v>
      </c>
      <c r="O1243">
        <f t="shared" si="982"/>
        <v>1633</v>
      </c>
      <c r="P1243">
        <f t="shared" si="983"/>
        <v>1633</v>
      </c>
      <c r="Q1243">
        <f t="shared" si="984"/>
        <v>0</v>
      </c>
      <c r="R1243">
        <f t="shared" si="985"/>
        <v>0</v>
      </c>
      <c r="S1243">
        <f t="shared" si="986"/>
        <v>0</v>
      </c>
      <c r="T1243">
        <f t="shared" si="987"/>
        <v>0</v>
      </c>
      <c r="U1243">
        <f t="shared" si="988"/>
        <v>0</v>
      </c>
      <c r="V1243">
        <f t="shared" si="989"/>
        <v>0</v>
      </c>
      <c r="W1243">
        <f t="shared" si="990"/>
        <v>0</v>
      </c>
      <c r="X1243">
        <f t="shared" si="991"/>
        <v>0</v>
      </c>
      <c r="Y1243">
        <f t="shared" si="992"/>
        <v>0</v>
      </c>
      <c r="AA1243">
        <v>69726884</v>
      </c>
      <c r="AB1243">
        <f t="shared" si="993"/>
        <v>1.97</v>
      </c>
      <c r="AC1243">
        <f>ROUND((ES1243),2)</f>
        <v>1.97</v>
      </c>
      <c r="AD1243">
        <f>ROUND((((ET1243)-(EU1243))+AE1243),2)</f>
        <v>0</v>
      </c>
      <c r="AE1243">
        <f>ROUND((EU1243),2)</f>
        <v>0</v>
      </c>
      <c r="AF1243">
        <f>ROUND((EV1243),2)</f>
        <v>0</v>
      </c>
      <c r="AG1243">
        <f t="shared" si="997"/>
        <v>0</v>
      </c>
      <c r="AH1243">
        <f>(EW1243)</f>
        <v>0</v>
      </c>
      <c r="AI1243">
        <f>(EX1243)</f>
        <v>0</v>
      </c>
      <c r="AJ1243">
        <f t="shared" si="1000"/>
        <v>0</v>
      </c>
      <c r="AK1243">
        <v>1.97</v>
      </c>
      <c r="AL1243">
        <v>1.97</v>
      </c>
      <c r="AM1243">
        <v>0</v>
      </c>
      <c r="AN1243">
        <v>0</v>
      </c>
      <c r="AO1243">
        <v>0</v>
      </c>
      <c r="AP1243">
        <v>0</v>
      </c>
      <c r="AQ1243">
        <v>0</v>
      </c>
      <c r="AR1243">
        <v>0</v>
      </c>
      <c r="AS1243">
        <v>0</v>
      </c>
      <c r="AT1243">
        <v>0</v>
      </c>
      <c r="AU1243">
        <v>0</v>
      </c>
      <c r="AV1243">
        <v>1</v>
      </c>
      <c r="AW1243">
        <v>1</v>
      </c>
      <c r="AZ1243">
        <v>1</v>
      </c>
      <c r="BA1243">
        <v>1</v>
      </c>
      <c r="BB1243">
        <v>1</v>
      </c>
      <c r="BC1243">
        <v>7.56</v>
      </c>
      <c r="BD1243" t="s">
        <v>3</v>
      </c>
      <c r="BE1243" t="s">
        <v>3</v>
      </c>
      <c r="BF1243" t="s">
        <v>3</v>
      </c>
      <c r="BG1243" t="s">
        <v>3</v>
      </c>
      <c r="BH1243">
        <v>3</v>
      </c>
      <c r="BI1243">
        <v>1</v>
      </c>
      <c r="BJ1243" t="s">
        <v>194</v>
      </c>
      <c r="BM1243">
        <v>500001</v>
      </c>
      <c r="BN1243">
        <v>0</v>
      </c>
      <c r="BO1243" t="s">
        <v>3</v>
      </c>
      <c r="BP1243">
        <v>0</v>
      </c>
      <c r="BQ1243">
        <v>8</v>
      </c>
      <c r="BR1243">
        <v>0</v>
      </c>
      <c r="BS1243">
        <v>1</v>
      </c>
      <c r="BT1243">
        <v>1</v>
      </c>
      <c r="BU1243">
        <v>1</v>
      </c>
      <c r="BV1243">
        <v>1</v>
      </c>
      <c r="BW1243">
        <v>1</v>
      </c>
      <c r="BX1243">
        <v>1</v>
      </c>
      <c r="BY1243" t="s">
        <v>3</v>
      </c>
      <c r="BZ1243">
        <v>0</v>
      </c>
      <c r="CA1243">
        <v>0</v>
      </c>
      <c r="CB1243" t="s">
        <v>3</v>
      </c>
      <c r="CE1243">
        <v>0</v>
      </c>
      <c r="CF1243">
        <v>0</v>
      </c>
      <c r="CG1243">
        <v>0</v>
      </c>
      <c r="CH1243">
        <v>97</v>
      </c>
      <c r="CI1243">
        <v>1</v>
      </c>
      <c r="CJ1243">
        <v>0</v>
      </c>
      <c r="CK1243">
        <v>0</v>
      </c>
      <c r="CL1243">
        <v>0</v>
      </c>
      <c r="CM1243">
        <v>0</v>
      </c>
      <c r="CN1243" t="s">
        <v>3</v>
      </c>
      <c r="CO1243">
        <v>0</v>
      </c>
      <c r="CP1243">
        <f t="shared" si="1001"/>
        <v>1633</v>
      </c>
      <c r="CQ1243">
        <f t="shared" si="1002"/>
        <v>14.893199999999998</v>
      </c>
      <c r="CR1243">
        <f t="shared" si="1003"/>
        <v>0</v>
      </c>
      <c r="CS1243">
        <f t="shared" si="1004"/>
        <v>0</v>
      </c>
      <c r="CT1243">
        <f t="shared" si="1005"/>
        <v>0</v>
      </c>
      <c r="CU1243">
        <f t="shared" si="1006"/>
        <v>0</v>
      </c>
      <c r="CV1243">
        <f t="shared" si="1007"/>
        <v>0</v>
      </c>
      <c r="CW1243">
        <f t="shared" si="1008"/>
        <v>0</v>
      </c>
      <c r="CX1243">
        <f t="shared" si="1009"/>
        <v>0</v>
      </c>
      <c r="CY1243">
        <f>(S1243+R1243)*(BZ1243/100)</f>
        <v>0</v>
      </c>
      <c r="CZ1243">
        <f>(S1243+R1243)*(CA1243/100)</f>
        <v>0</v>
      </c>
      <c r="DC1243" t="s">
        <v>3</v>
      </c>
      <c r="DD1243" t="s">
        <v>3</v>
      </c>
      <c r="DE1243" t="s">
        <v>3</v>
      </c>
      <c r="DF1243" t="s">
        <v>3</v>
      </c>
      <c r="DG1243" t="s">
        <v>3</v>
      </c>
      <c r="DH1243" t="s">
        <v>3</v>
      </c>
      <c r="DI1243" t="s">
        <v>3</v>
      </c>
      <c r="DJ1243" t="s">
        <v>3</v>
      </c>
      <c r="DK1243" t="s">
        <v>3</v>
      </c>
      <c r="DL1243" t="s">
        <v>3</v>
      </c>
      <c r="DM1243" t="s">
        <v>3</v>
      </c>
      <c r="DN1243">
        <v>0</v>
      </c>
      <c r="DO1243">
        <v>0</v>
      </c>
      <c r="DP1243">
        <v>1</v>
      </c>
      <c r="DQ1243">
        <v>1</v>
      </c>
      <c r="DU1243">
        <v>1007</v>
      </c>
      <c r="DV1243" t="s">
        <v>40</v>
      </c>
      <c r="DW1243" t="e">
        <f>'1.Лок.смета.и.Акт'!#REF!</f>
        <v>#REF!</v>
      </c>
      <c r="DX1243">
        <v>1</v>
      </c>
      <c r="DZ1243" t="s">
        <v>3</v>
      </c>
      <c r="EA1243" t="s">
        <v>3</v>
      </c>
      <c r="EB1243" t="s">
        <v>3</v>
      </c>
      <c r="EC1243" t="s">
        <v>3</v>
      </c>
      <c r="EE1243">
        <v>54328897</v>
      </c>
      <c r="EF1243">
        <v>8</v>
      </c>
      <c r="EG1243" t="s">
        <v>31</v>
      </c>
      <c r="EH1243">
        <v>0</v>
      </c>
      <c r="EI1243" t="s">
        <v>3</v>
      </c>
      <c r="EJ1243">
        <v>1</v>
      </c>
      <c r="EK1243">
        <v>500001</v>
      </c>
      <c r="EL1243" t="s">
        <v>32</v>
      </c>
      <c r="EM1243" t="s">
        <v>33</v>
      </c>
      <c r="EO1243" t="s">
        <v>3</v>
      </c>
      <c r="EQ1243">
        <v>0</v>
      </c>
      <c r="ER1243">
        <v>14.19</v>
      </c>
      <c r="ES1243">
        <v>1.97</v>
      </c>
      <c r="ET1243">
        <v>0</v>
      </c>
      <c r="EU1243">
        <v>0</v>
      </c>
      <c r="EV1243">
        <v>0</v>
      </c>
      <c r="EW1243">
        <v>0</v>
      </c>
      <c r="EX1243">
        <v>0</v>
      </c>
      <c r="EZ1243">
        <v>5</v>
      </c>
      <c r="FC1243">
        <v>0</v>
      </c>
      <c r="FD1243">
        <v>18</v>
      </c>
      <c r="FF1243">
        <v>14.19</v>
      </c>
      <c r="FQ1243">
        <v>0</v>
      </c>
      <c r="FR1243">
        <f t="shared" si="1010"/>
        <v>0</v>
      </c>
      <c r="FS1243">
        <v>0</v>
      </c>
      <c r="FX1243">
        <v>0</v>
      </c>
      <c r="FY1243">
        <v>0</v>
      </c>
      <c r="GA1243" t="s">
        <v>85</v>
      </c>
      <c r="GD1243">
        <v>1</v>
      </c>
      <c r="GF1243">
        <v>1967222743</v>
      </c>
      <c r="GG1243">
        <v>2</v>
      </c>
      <c r="GH1243">
        <v>3</v>
      </c>
      <c r="GI1243">
        <v>5</v>
      </c>
      <c r="GJ1243">
        <v>0</v>
      </c>
      <c r="GK1243">
        <v>0</v>
      </c>
      <c r="GL1243">
        <f t="shared" si="1011"/>
        <v>0</v>
      </c>
      <c r="GM1243">
        <f t="shared" si="1012"/>
        <v>1633</v>
      </c>
      <c r="GN1243">
        <f t="shared" si="1013"/>
        <v>1633</v>
      </c>
      <c r="GO1243">
        <f t="shared" si="1014"/>
        <v>0</v>
      </c>
      <c r="GP1243">
        <f t="shared" si="1015"/>
        <v>0</v>
      </c>
      <c r="GR1243">
        <v>1</v>
      </c>
      <c r="GS1243">
        <v>1</v>
      </c>
      <c r="GT1243">
        <v>0</v>
      </c>
      <c r="GU1243" t="s">
        <v>3</v>
      </c>
      <c r="GV1243">
        <f t="shared" si="1019"/>
        <v>0</v>
      </c>
      <c r="GW1243">
        <v>1</v>
      </c>
      <c r="GX1243">
        <f t="shared" si="1017"/>
        <v>0</v>
      </c>
      <c r="HA1243">
        <v>0</v>
      </c>
      <c r="HB1243">
        <v>0</v>
      </c>
      <c r="HC1243">
        <f t="shared" si="1018"/>
        <v>0</v>
      </c>
      <c r="HE1243" t="s">
        <v>35</v>
      </c>
      <c r="HF1243" t="s">
        <v>36</v>
      </c>
      <c r="HM1243" t="s">
        <v>3</v>
      </c>
      <c r="HN1243" t="s">
        <v>3</v>
      </c>
      <c r="HO1243" t="s">
        <v>3</v>
      </c>
      <c r="HP1243" t="s">
        <v>3</v>
      </c>
      <c r="HQ1243" t="s">
        <v>3</v>
      </c>
      <c r="IK1243">
        <v>0</v>
      </c>
    </row>
    <row r="1245" spans="1:255" x14ac:dyDescent="0.2">
      <c r="A1245" s="3">
        <v>51</v>
      </c>
      <c r="B1245" s="3">
        <f>B1218</f>
        <v>1</v>
      </c>
      <c r="C1245" s="3">
        <f>A1218</f>
        <v>5</v>
      </c>
      <c r="D1245" s="3">
        <f>ROW(A1218)</f>
        <v>1218</v>
      </c>
      <c r="E1245" s="3"/>
      <c r="F1245" s="3" t="str">
        <f>IF(F1218&lt;&gt;"",F1218,"")</f>
        <v>Новый подраздел</v>
      </c>
      <c r="G1245" s="3" t="str">
        <f>IF(G1218&lt;&gt;"",G1218,"")</f>
        <v>Комнаты, прихожие, коридоры, кухзни, кухни-столовые, кладовые (3-20 эт)</v>
      </c>
      <c r="H1245" s="3">
        <v>0</v>
      </c>
      <c r="I1245" s="3"/>
      <c r="J1245" s="3"/>
      <c r="K1245" s="3"/>
      <c r="L1245" s="3"/>
      <c r="M1245" s="3"/>
      <c r="N1245" s="3"/>
      <c r="O1245" s="3">
        <f t="shared" ref="O1245:T1245" si="1020">ROUND(AB1245,0)</f>
        <v>489913</v>
      </c>
      <c r="P1245" s="3">
        <f t="shared" si="1020"/>
        <v>416811</v>
      </c>
      <c r="Q1245" s="3">
        <f t="shared" si="1020"/>
        <v>10811</v>
      </c>
      <c r="R1245" s="3">
        <f t="shared" si="1020"/>
        <v>2155</v>
      </c>
      <c r="S1245" s="3">
        <f t="shared" si="1020"/>
        <v>62291</v>
      </c>
      <c r="T1245" s="3">
        <f t="shared" si="1020"/>
        <v>0</v>
      </c>
      <c r="U1245" s="3">
        <f>AH1245</f>
        <v>7102.90445</v>
      </c>
      <c r="V1245" s="3">
        <f>AI1245</f>
        <v>172.9571</v>
      </c>
      <c r="W1245" s="3">
        <f>ROUND(AJ1245,0)</f>
        <v>66</v>
      </c>
      <c r="X1245" s="3">
        <f>ROUND(AK1245,0)</f>
        <v>79979</v>
      </c>
      <c r="Y1245" s="3">
        <f>ROUND(AL1245,0)</f>
        <v>48891</v>
      </c>
      <c r="Z1245" s="3"/>
      <c r="AA1245" s="3"/>
      <c r="AB1245" s="3">
        <f>ROUND(SUMIF(AA1222:AA1243,"=69726971",O1222:O1243),0)</f>
        <v>489913</v>
      </c>
      <c r="AC1245" s="3">
        <f>ROUND(SUMIF(AA1222:AA1243,"=69726971",P1222:P1243),0)</f>
        <v>416811</v>
      </c>
      <c r="AD1245" s="3">
        <f>ROUND(SUMIF(AA1222:AA1243,"=69726971",Q1222:Q1243),0)</f>
        <v>10811</v>
      </c>
      <c r="AE1245" s="3">
        <f>ROUND(SUMIF(AA1222:AA1243,"=69726971",R1222:R1243),0)</f>
        <v>2155</v>
      </c>
      <c r="AF1245" s="3">
        <f>ROUND(SUMIF(AA1222:AA1243,"=69726971",S1222:S1243),0)</f>
        <v>62291</v>
      </c>
      <c r="AG1245" s="3">
        <f>ROUND(SUMIF(AA1222:AA1243,"=69726971",T1222:T1243),0)</f>
        <v>0</v>
      </c>
      <c r="AH1245" s="3">
        <f>SUMIF(AA1222:AA1243,"=69726971",U1222:U1243)</f>
        <v>7102.90445</v>
      </c>
      <c r="AI1245" s="3">
        <f>SUMIF(AA1222:AA1243,"=69726971",V1222:V1243)</f>
        <v>172.9571</v>
      </c>
      <c r="AJ1245" s="3">
        <f>ROUND(SUMIF(AA1222:AA1243,"=69726971",W1222:W1243),0)</f>
        <v>66</v>
      </c>
      <c r="AK1245" s="3">
        <f>ROUND(SUMIF(AA1222:AA1243,"=69726971",X1222:X1243),0)</f>
        <v>79979</v>
      </c>
      <c r="AL1245" s="3">
        <f>ROUND(SUMIF(AA1222:AA1243,"=69726971",Y1222:Y1243),0)</f>
        <v>48891</v>
      </c>
      <c r="AM1245" s="3"/>
      <c r="AN1245" s="3"/>
      <c r="AO1245" s="3">
        <f t="shared" ref="AO1245:BD1245" si="1021">ROUND(BX1245,0)</f>
        <v>0</v>
      </c>
      <c r="AP1245" s="3">
        <f t="shared" si="1021"/>
        <v>0</v>
      </c>
      <c r="AQ1245" s="3">
        <f t="shared" si="1021"/>
        <v>0</v>
      </c>
      <c r="AR1245" s="3">
        <f t="shared" si="1021"/>
        <v>618783</v>
      </c>
      <c r="AS1245" s="3">
        <f t="shared" si="1021"/>
        <v>618783</v>
      </c>
      <c r="AT1245" s="3">
        <f t="shared" si="1021"/>
        <v>0</v>
      </c>
      <c r="AU1245" s="3">
        <f t="shared" si="1021"/>
        <v>0</v>
      </c>
      <c r="AV1245" s="3">
        <f t="shared" si="1021"/>
        <v>416811</v>
      </c>
      <c r="AW1245" s="3">
        <f t="shared" si="1021"/>
        <v>416811</v>
      </c>
      <c r="AX1245" s="3">
        <f t="shared" si="1021"/>
        <v>0</v>
      </c>
      <c r="AY1245" s="3">
        <f t="shared" si="1021"/>
        <v>416811</v>
      </c>
      <c r="AZ1245" s="3">
        <f t="shared" si="1021"/>
        <v>0</v>
      </c>
      <c r="BA1245" s="3">
        <f t="shared" si="1021"/>
        <v>0</v>
      </c>
      <c r="BB1245" s="3">
        <f t="shared" si="1021"/>
        <v>0</v>
      </c>
      <c r="BC1245" s="3">
        <f t="shared" si="1021"/>
        <v>0</v>
      </c>
      <c r="BD1245" s="3">
        <f t="shared" si="1021"/>
        <v>0</v>
      </c>
      <c r="BE1245" s="3"/>
      <c r="BF1245" s="3"/>
      <c r="BG1245" s="3"/>
      <c r="BH1245" s="3"/>
      <c r="BI1245" s="3"/>
      <c r="BJ1245" s="3"/>
      <c r="BK1245" s="3"/>
      <c r="BL1245" s="3"/>
      <c r="BM1245" s="3"/>
      <c r="BN1245" s="3"/>
      <c r="BO1245" s="3"/>
      <c r="BP1245" s="3"/>
      <c r="BQ1245" s="3"/>
      <c r="BR1245" s="3"/>
      <c r="BS1245" s="3"/>
      <c r="BT1245" s="3"/>
      <c r="BU1245" s="3"/>
      <c r="BV1245" s="3"/>
      <c r="BW1245" s="3"/>
      <c r="BX1245" s="3">
        <f>ROUND(SUMIF(AA1222:AA1243,"=69726971",FQ1222:FQ1243),0)</f>
        <v>0</v>
      </c>
      <c r="BY1245" s="3">
        <f>ROUND(SUMIF(AA1222:AA1243,"=69726971",FR1222:FR1243),0)</f>
        <v>0</v>
      </c>
      <c r="BZ1245" s="3">
        <f>ROUND(SUMIF(AA1222:AA1243,"=69726971",GL1222:GL1243),0)</f>
        <v>0</v>
      </c>
      <c r="CA1245" s="3">
        <f>ROUND(SUMIF(AA1222:AA1243,"=69726971",GM1222:GM1243),0)</f>
        <v>618783</v>
      </c>
      <c r="CB1245" s="3">
        <f>ROUND(SUMIF(AA1222:AA1243,"=69726971",GN1222:GN1243),0)</f>
        <v>618783</v>
      </c>
      <c r="CC1245" s="3">
        <f>ROUND(SUMIF(AA1222:AA1243,"=69726971",GO1222:GO1243),0)</f>
        <v>0</v>
      </c>
      <c r="CD1245" s="3">
        <f>ROUND(SUMIF(AA1222:AA1243,"=69726971",GP1222:GP1243),0)</f>
        <v>0</v>
      </c>
      <c r="CE1245" s="3">
        <f>AC1245-BX1245</f>
        <v>416811</v>
      </c>
      <c r="CF1245" s="3">
        <f>AC1245-BY1245</f>
        <v>416811</v>
      </c>
      <c r="CG1245" s="3">
        <f>BX1245-BZ1245</f>
        <v>0</v>
      </c>
      <c r="CH1245" s="3">
        <f>AC1245-BX1245-BY1245+BZ1245</f>
        <v>416811</v>
      </c>
      <c r="CI1245" s="3">
        <f>BY1245-BZ1245</f>
        <v>0</v>
      </c>
      <c r="CJ1245" s="3">
        <f>ROUND(SUMIF(AA1222:AA1243,"=69726971",GX1222:GX1243),0)</f>
        <v>0</v>
      </c>
      <c r="CK1245" s="3">
        <f>ROUND(SUMIF(AA1222:AA1243,"=69726971",GY1222:GY1243),0)</f>
        <v>0</v>
      </c>
      <c r="CL1245" s="3">
        <f>ROUND(SUMIF(AA1222:AA1243,"=69726971",GZ1222:GZ1243),0)</f>
        <v>0</v>
      </c>
      <c r="CM1245" s="3">
        <f>ROUND(SUMIF(AA1222:AA1243,"=69726971",HD1222:HD1243),0)</f>
        <v>0</v>
      </c>
      <c r="CN1245" s="3"/>
      <c r="CO1245" s="3"/>
      <c r="CP1245" s="3"/>
      <c r="CQ1245" s="3"/>
      <c r="CR1245" s="3"/>
      <c r="CS1245" s="3"/>
      <c r="CT1245" s="3"/>
      <c r="CU1245" s="3"/>
      <c r="CV1245" s="3"/>
      <c r="CW1245" s="3"/>
      <c r="CX1245" s="3"/>
      <c r="CY1245" s="3"/>
      <c r="CZ1245" s="3"/>
      <c r="DA1245" s="3"/>
      <c r="DB1245" s="3"/>
      <c r="DC1245" s="3"/>
      <c r="DD1245" s="3"/>
      <c r="DE1245" s="3"/>
      <c r="DF1245" s="3"/>
      <c r="DG1245" s="4">
        <f t="shared" ref="DG1245:DL1245" si="1022">ROUND(DT1245,0)</f>
        <v>3365877</v>
      </c>
      <c r="DH1245" s="4">
        <f t="shared" si="1022"/>
        <v>1700015</v>
      </c>
      <c r="DI1245" s="4">
        <f t="shared" si="1022"/>
        <v>85635</v>
      </c>
      <c r="DJ1245" s="4">
        <f t="shared" si="1022"/>
        <v>42679</v>
      </c>
      <c r="DK1245" s="4">
        <f t="shared" si="1022"/>
        <v>1580227</v>
      </c>
      <c r="DL1245" s="4">
        <f t="shared" si="1022"/>
        <v>0</v>
      </c>
      <c r="DM1245" s="4" t="e">
        <f>DZ1245</f>
        <v>#REF!</v>
      </c>
      <c r="DN1245" s="4">
        <f>EA1245</f>
        <v>172.9571</v>
      </c>
      <c r="DO1245" s="4">
        <f>ROUND(EB1245,0)</f>
        <v>66</v>
      </c>
      <c r="DP1245" s="4" t="e">
        <f>ROUND(EC1245,0)</f>
        <v>#REF!</v>
      </c>
      <c r="DQ1245" s="4" t="e">
        <f>ROUND(ED1245,0)</f>
        <v>#REF!</v>
      </c>
      <c r="DR1245" s="4"/>
      <c r="DS1245" s="4"/>
      <c r="DT1245" s="4">
        <f>ROUND(SUMIF(AA1222:AA1243,"=69726884",O1222:O1243),0)</f>
        <v>3365877</v>
      </c>
      <c r="DU1245" s="4">
        <f>ROUND(SUMIF(AA1222:AA1243,"=69726884",P1222:P1243),0)</f>
        <v>1700015</v>
      </c>
      <c r="DV1245" s="4">
        <f>ROUND(SUMIF(AA1222:AA1243,"=69726884",Q1222:Q1243),0)</f>
        <v>85635</v>
      </c>
      <c r="DW1245" s="4">
        <f>ROUND(SUMIF(AA1222:AA1243,"=69726884",R1222:R1243),0)</f>
        <v>42679</v>
      </c>
      <c r="DX1245" s="4">
        <f>ROUND(SUMIF(AA1222:AA1243,"=69726884",S1222:S1243),0)</f>
        <v>1580227</v>
      </c>
      <c r="DY1245" s="4">
        <f>ROUND(SUMIF(AA1222:AA1243,"=69726884",T1222:T1243),0)</f>
        <v>0</v>
      </c>
      <c r="DZ1245" s="4" t="e">
        <f>SUMIF(AA1222:AA1243,"=69726884",U1222:U1243)</f>
        <v>#REF!</v>
      </c>
      <c r="EA1245" s="4">
        <f>SUMIF(AA1222:AA1243,"=69726884",V1222:V1243)</f>
        <v>172.9571</v>
      </c>
      <c r="EB1245" s="4">
        <f>ROUND(SUMIF(AA1222:AA1243,"=69726884",W1222:W1243),0)</f>
        <v>66</v>
      </c>
      <c r="EC1245" s="4" t="e">
        <f>ROUND(SUMIF(AA1222:AA1243,"=69726884",X1222:X1243),0)</f>
        <v>#REF!</v>
      </c>
      <c r="ED1245" s="4" t="e">
        <f>ROUND(SUMIF(AA1222:AA1243,"=69726884",Y1222:Y1243),0)</f>
        <v>#REF!</v>
      </c>
      <c r="EE1245" s="4"/>
      <c r="EF1245" s="4"/>
      <c r="EG1245" s="4">
        <f t="shared" ref="EG1245:EV1245" si="1023">ROUND(FP1245,0)</f>
        <v>0</v>
      </c>
      <c r="EH1245" s="4">
        <f t="shared" si="1023"/>
        <v>0</v>
      </c>
      <c r="EI1245" s="4">
        <f t="shared" si="1023"/>
        <v>0</v>
      </c>
      <c r="EJ1245" s="4" t="e">
        <f t="shared" si="1023"/>
        <v>#REF!</v>
      </c>
      <c r="EK1245" s="4" t="e">
        <f t="shared" si="1023"/>
        <v>#REF!</v>
      </c>
      <c r="EL1245" s="4">
        <f t="shared" si="1023"/>
        <v>0</v>
      </c>
      <c r="EM1245" s="4">
        <f t="shared" si="1023"/>
        <v>0</v>
      </c>
      <c r="EN1245" s="4">
        <f t="shared" si="1023"/>
        <v>1700015</v>
      </c>
      <c r="EO1245" s="4">
        <f t="shared" si="1023"/>
        <v>1700015</v>
      </c>
      <c r="EP1245" s="4">
        <f t="shared" si="1023"/>
        <v>0</v>
      </c>
      <c r="EQ1245" s="4">
        <f t="shared" si="1023"/>
        <v>1700015</v>
      </c>
      <c r="ER1245" s="4">
        <f t="shared" si="1023"/>
        <v>0</v>
      </c>
      <c r="ES1245" s="4">
        <f t="shared" si="1023"/>
        <v>0</v>
      </c>
      <c r="ET1245" s="4">
        <f t="shared" si="1023"/>
        <v>0</v>
      </c>
      <c r="EU1245" s="4">
        <f t="shared" si="1023"/>
        <v>0</v>
      </c>
      <c r="EV1245" s="4">
        <f t="shared" si="1023"/>
        <v>0</v>
      </c>
      <c r="EW1245" s="4"/>
      <c r="EX1245" s="4"/>
      <c r="EY1245" s="4"/>
      <c r="EZ1245" s="4"/>
      <c r="FA1245" s="4"/>
      <c r="FB1245" s="4"/>
      <c r="FC1245" s="4"/>
      <c r="FD1245" s="4"/>
      <c r="FE1245" s="4"/>
      <c r="FF1245" s="4"/>
      <c r="FG1245" s="4"/>
      <c r="FH1245" s="4"/>
      <c r="FI1245" s="4"/>
      <c r="FJ1245" s="4"/>
      <c r="FK1245" s="4"/>
      <c r="FL1245" s="4"/>
      <c r="FM1245" s="4"/>
      <c r="FN1245" s="4"/>
      <c r="FO1245" s="4"/>
      <c r="FP1245" s="4">
        <f>ROUND(SUMIF(AA1222:AA1243,"=69726884",FQ1222:FQ1243),0)</f>
        <v>0</v>
      </c>
      <c r="FQ1245" s="4">
        <f>ROUND(SUMIF(AA1222:AA1243,"=69726884",FR1222:FR1243),0)</f>
        <v>0</v>
      </c>
      <c r="FR1245" s="4">
        <f>ROUND(SUMIF(AA1222:AA1243,"=69726884",GL1222:GL1243),0)</f>
        <v>0</v>
      </c>
      <c r="FS1245" s="4" t="e">
        <f>ROUND(SUMIF(AA1222:AA1243,"=69726884",GM1222:GM1243),0)</f>
        <v>#REF!</v>
      </c>
      <c r="FT1245" s="4" t="e">
        <f>ROUND(SUMIF(AA1222:AA1243,"=69726884",GN1222:GN1243),0)</f>
        <v>#REF!</v>
      </c>
      <c r="FU1245" s="4">
        <f>ROUND(SUMIF(AA1222:AA1243,"=69726884",GO1222:GO1243),0)</f>
        <v>0</v>
      </c>
      <c r="FV1245" s="4">
        <f>ROUND(SUMIF(AA1222:AA1243,"=69726884",GP1222:GP1243),0)</f>
        <v>0</v>
      </c>
      <c r="FW1245" s="4">
        <f>DU1245-FP1245</f>
        <v>1700015</v>
      </c>
      <c r="FX1245" s="4">
        <f>DU1245-FQ1245</f>
        <v>1700015</v>
      </c>
      <c r="FY1245" s="4">
        <f>FP1245-FR1245</f>
        <v>0</v>
      </c>
      <c r="FZ1245" s="4">
        <f>DU1245-FP1245-FQ1245+FR1245</f>
        <v>1700015</v>
      </c>
      <c r="GA1245" s="4">
        <f>FQ1245-FR1245</f>
        <v>0</v>
      </c>
      <c r="GB1245" s="4">
        <f>ROUND(SUMIF(AA1222:AA1243,"=69726884",GX1222:GX1243),0)</f>
        <v>0</v>
      </c>
      <c r="GC1245" s="4">
        <f>ROUND(SUMIF(AA1222:AA1243,"=69726884",GY1222:GY1243),0)</f>
        <v>0</v>
      </c>
      <c r="GD1245" s="4">
        <f>ROUND(SUMIF(AA1222:AA1243,"=69726884",GZ1222:GZ1243),0)</f>
        <v>0</v>
      </c>
      <c r="GE1245" s="4">
        <f>ROUND(SUMIF(AA1222:AA1243,"=69726884",HD1222:HD1243),0)</f>
        <v>0</v>
      </c>
      <c r="GF1245" s="4"/>
      <c r="GG1245" s="4"/>
      <c r="GH1245" s="4"/>
      <c r="GI1245" s="4"/>
      <c r="GJ1245" s="4"/>
      <c r="GK1245" s="4"/>
      <c r="GL1245" s="4"/>
      <c r="GM1245" s="4"/>
      <c r="GN1245" s="4"/>
      <c r="GO1245" s="4"/>
      <c r="GP1245" s="4"/>
      <c r="GQ1245" s="4"/>
      <c r="GR1245" s="4"/>
      <c r="GS1245" s="4"/>
      <c r="GT1245" s="4"/>
      <c r="GU1245" s="4"/>
      <c r="GV1245" s="4"/>
      <c r="GW1245" s="4"/>
      <c r="GX1245" s="4">
        <v>0</v>
      </c>
    </row>
    <row r="1247" spans="1:255" x14ac:dyDescent="0.2">
      <c r="A1247" s="5">
        <v>50</v>
      </c>
      <c r="B1247" s="5">
        <v>0</v>
      </c>
      <c r="C1247" s="5">
        <v>0</v>
      </c>
      <c r="D1247" s="5">
        <v>1</v>
      </c>
      <c r="E1247" s="5">
        <v>201</v>
      </c>
      <c r="F1247" s="5">
        <f>ROUND(Source!O1245,O1247)</f>
        <v>489913</v>
      </c>
      <c r="G1247" s="5" t="s">
        <v>86</v>
      </c>
      <c r="H1247" s="5" t="s">
        <v>87</v>
      </c>
      <c r="I1247" s="5"/>
      <c r="J1247" s="5"/>
      <c r="K1247" s="5">
        <v>201</v>
      </c>
      <c r="L1247" s="5">
        <v>1</v>
      </c>
      <c r="M1247" s="5">
        <v>3</v>
      </c>
      <c r="N1247" s="5" t="s">
        <v>3</v>
      </c>
      <c r="O1247" s="5">
        <v>0</v>
      </c>
      <c r="P1247" s="5">
        <f>ROUND(Source!DG1245,O1247)</f>
        <v>3365877</v>
      </c>
      <c r="Q1247" s="5"/>
      <c r="R1247" s="5"/>
      <c r="S1247" s="5"/>
      <c r="T1247" s="5"/>
      <c r="U1247" s="5"/>
      <c r="V1247" s="5"/>
      <c r="W1247" s="5">
        <v>489913</v>
      </c>
      <c r="X1247" s="5">
        <v>1</v>
      </c>
      <c r="Y1247" s="5">
        <v>489913</v>
      </c>
      <c r="Z1247" s="5">
        <v>3365877</v>
      </c>
      <c r="AA1247" s="5">
        <v>1</v>
      </c>
      <c r="AB1247" s="5">
        <v>3365877</v>
      </c>
    </row>
    <row r="1248" spans="1:255" x14ac:dyDescent="0.2">
      <c r="A1248" s="5">
        <v>50</v>
      </c>
      <c r="B1248" s="5">
        <v>0</v>
      </c>
      <c r="C1248" s="5">
        <v>0</v>
      </c>
      <c r="D1248" s="5">
        <v>1</v>
      </c>
      <c r="E1248" s="5">
        <v>202</v>
      </c>
      <c r="F1248" s="5">
        <f>ROUND(Source!P1245,O1248)</f>
        <v>416811</v>
      </c>
      <c r="G1248" s="5" t="s">
        <v>88</v>
      </c>
      <c r="H1248" s="5" t="s">
        <v>89</v>
      </c>
      <c r="I1248" s="5"/>
      <c r="J1248" s="5"/>
      <c r="K1248" s="5">
        <v>202</v>
      </c>
      <c r="L1248" s="5">
        <v>2</v>
      </c>
      <c r="M1248" s="5">
        <v>3</v>
      </c>
      <c r="N1248" s="5" t="s">
        <v>3</v>
      </c>
      <c r="O1248" s="5">
        <v>0</v>
      </c>
      <c r="P1248" s="5">
        <f>ROUND(Source!DH1245,O1248)</f>
        <v>1700015</v>
      </c>
      <c r="Q1248" s="5"/>
      <c r="R1248" s="5"/>
      <c r="S1248" s="5"/>
      <c r="T1248" s="5"/>
      <c r="U1248" s="5"/>
      <c r="V1248" s="5"/>
      <c r="W1248" s="5">
        <v>416811</v>
      </c>
      <c r="X1248" s="5">
        <v>1</v>
      </c>
      <c r="Y1248" s="5">
        <v>416811</v>
      </c>
      <c r="Z1248" s="5">
        <v>1700015</v>
      </c>
      <c r="AA1248" s="5">
        <v>1</v>
      </c>
      <c r="AB1248" s="5">
        <v>1700015</v>
      </c>
    </row>
    <row r="1249" spans="1:28" x14ac:dyDescent="0.2">
      <c r="A1249" s="5">
        <v>50</v>
      </c>
      <c r="B1249" s="5">
        <v>0</v>
      </c>
      <c r="C1249" s="5">
        <v>0</v>
      </c>
      <c r="D1249" s="5">
        <v>1</v>
      </c>
      <c r="E1249" s="5">
        <v>222</v>
      </c>
      <c r="F1249" s="5">
        <f>ROUND(Source!AO1245,O1249)</f>
        <v>0</v>
      </c>
      <c r="G1249" s="5" t="s">
        <v>90</v>
      </c>
      <c r="H1249" s="5" t="s">
        <v>91</v>
      </c>
      <c r="I1249" s="5"/>
      <c r="J1249" s="5"/>
      <c r="K1249" s="5">
        <v>222</v>
      </c>
      <c r="L1249" s="5">
        <v>3</v>
      </c>
      <c r="M1249" s="5">
        <v>3</v>
      </c>
      <c r="N1249" s="5" t="s">
        <v>3</v>
      </c>
      <c r="O1249" s="5">
        <v>0</v>
      </c>
      <c r="P1249" s="5">
        <f>ROUND(Source!EG1245,O1249)</f>
        <v>0</v>
      </c>
      <c r="Q1249" s="5"/>
      <c r="R1249" s="5"/>
      <c r="S1249" s="5"/>
      <c r="T1249" s="5"/>
      <c r="U1249" s="5"/>
      <c r="V1249" s="5"/>
      <c r="W1249" s="5">
        <v>0</v>
      </c>
      <c r="X1249" s="5">
        <v>1</v>
      </c>
      <c r="Y1249" s="5">
        <v>0</v>
      </c>
      <c r="Z1249" s="5">
        <v>0</v>
      </c>
      <c r="AA1249" s="5">
        <v>1</v>
      </c>
      <c r="AB1249" s="5">
        <v>0</v>
      </c>
    </row>
    <row r="1250" spans="1:28" x14ac:dyDescent="0.2">
      <c r="A1250" s="5">
        <v>50</v>
      </c>
      <c r="B1250" s="5">
        <v>0</v>
      </c>
      <c r="C1250" s="5">
        <v>0</v>
      </c>
      <c r="D1250" s="5">
        <v>1</v>
      </c>
      <c r="E1250" s="5">
        <v>225</v>
      </c>
      <c r="F1250" s="5">
        <f>ROUND(Source!AV1245,O1250)</f>
        <v>416811</v>
      </c>
      <c r="G1250" s="5" t="s">
        <v>92</v>
      </c>
      <c r="H1250" s="5" t="s">
        <v>93</v>
      </c>
      <c r="I1250" s="5"/>
      <c r="J1250" s="5"/>
      <c r="K1250" s="5">
        <v>225</v>
      </c>
      <c r="L1250" s="5">
        <v>4</v>
      </c>
      <c r="M1250" s="5">
        <v>3</v>
      </c>
      <c r="N1250" s="5" t="s">
        <v>3</v>
      </c>
      <c r="O1250" s="5">
        <v>0</v>
      </c>
      <c r="P1250" s="5">
        <f>ROUND(Source!EN1245,O1250)</f>
        <v>1700015</v>
      </c>
      <c r="Q1250" s="5"/>
      <c r="R1250" s="5"/>
      <c r="S1250" s="5"/>
      <c r="T1250" s="5"/>
      <c r="U1250" s="5"/>
      <c r="V1250" s="5"/>
      <c r="W1250" s="5">
        <v>416811</v>
      </c>
      <c r="X1250" s="5">
        <v>1</v>
      </c>
      <c r="Y1250" s="5">
        <v>416811</v>
      </c>
      <c r="Z1250" s="5">
        <v>1700015</v>
      </c>
      <c r="AA1250" s="5">
        <v>1</v>
      </c>
      <c r="AB1250" s="5">
        <v>1700015</v>
      </c>
    </row>
    <row r="1251" spans="1:28" x14ac:dyDescent="0.2">
      <c r="A1251" s="5">
        <v>50</v>
      </c>
      <c r="B1251" s="5">
        <v>0</v>
      </c>
      <c r="C1251" s="5">
        <v>0</v>
      </c>
      <c r="D1251" s="5">
        <v>1</v>
      </c>
      <c r="E1251" s="5">
        <v>226</v>
      </c>
      <c r="F1251" s="5">
        <f>ROUND(Source!AW1245,O1251)</f>
        <v>416811</v>
      </c>
      <c r="G1251" s="5" t="s">
        <v>94</v>
      </c>
      <c r="H1251" s="5" t="s">
        <v>95</v>
      </c>
      <c r="I1251" s="5"/>
      <c r="J1251" s="5"/>
      <c r="K1251" s="5">
        <v>226</v>
      </c>
      <c r="L1251" s="5">
        <v>5</v>
      </c>
      <c r="M1251" s="5">
        <v>3</v>
      </c>
      <c r="N1251" s="5" t="s">
        <v>3</v>
      </c>
      <c r="O1251" s="5">
        <v>0</v>
      </c>
      <c r="P1251" s="5">
        <f>ROUND(Source!EO1245,O1251)</f>
        <v>1700015</v>
      </c>
      <c r="Q1251" s="5"/>
      <c r="R1251" s="5"/>
      <c r="S1251" s="5"/>
      <c r="T1251" s="5"/>
      <c r="U1251" s="5"/>
      <c r="V1251" s="5"/>
      <c r="W1251" s="5">
        <v>416811</v>
      </c>
      <c r="X1251" s="5">
        <v>1</v>
      </c>
      <c r="Y1251" s="5">
        <v>416811</v>
      </c>
      <c r="Z1251" s="5">
        <v>1700015</v>
      </c>
      <c r="AA1251" s="5">
        <v>1</v>
      </c>
      <c r="AB1251" s="5">
        <v>1700015</v>
      </c>
    </row>
    <row r="1252" spans="1:28" x14ac:dyDescent="0.2">
      <c r="A1252" s="5">
        <v>50</v>
      </c>
      <c r="B1252" s="5">
        <v>0</v>
      </c>
      <c r="C1252" s="5">
        <v>0</v>
      </c>
      <c r="D1252" s="5">
        <v>1</v>
      </c>
      <c r="E1252" s="5">
        <v>227</v>
      </c>
      <c r="F1252" s="5">
        <f>ROUND(Source!AX1245,O1252)</f>
        <v>0</v>
      </c>
      <c r="G1252" s="5" t="s">
        <v>96</v>
      </c>
      <c r="H1252" s="5" t="s">
        <v>97</v>
      </c>
      <c r="I1252" s="5"/>
      <c r="J1252" s="5"/>
      <c r="K1252" s="5">
        <v>227</v>
      </c>
      <c r="L1252" s="5">
        <v>6</v>
      </c>
      <c r="M1252" s="5">
        <v>3</v>
      </c>
      <c r="N1252" s="5" t="s">
        <v>3</v>
      </c>
      <c r="O1252" s="5">
        <v>0</v>
      </c>
      <c r="P1252" s="5">
        <f>ROUND(Source!EP1245,O1252)</f>
        <v>0</v>
      </c>
      <c r="Q1252" s="5"/>
      <c r="R1252" s="5"/>
      <c r="S1252" s="5"/>
      <c r="T1252" s="5"/>
      <c r="U1252" s="5"/>
      <c r="V1252" s="5"/>
      <c r="W1252" s="5">
        <v>0</v>
      </c>
      <c r="X1252" s="5">
        <v>1</v>
      </c>
      <c r="Y1252" s="5">
        <v>0</v>
      </c>
      <c r="Z1252" s="5">
        <v>0</v>
      </c>
      <c r="AA1252" s="5">
        <v>1</v>
      </c>
      <c r="AB1252" s="5">
        <v>0</v>
      </c>
    </row>
    <row r="1253" spans="1:28" x14ac:dyDescent="0.2">
      <c r="A1253" s="5">
        <v>50</v>
      </c>
      <c r="B1253" s="5">
        <v>0</v>
      </c>
      <c r="C1253" s="5">
        <v>0</v>
      </c>
      <c r="D1253" s="5">
        <v>1</v>
      </c>
      <c r="E1253" s="5">
        <v>228</v>
      </c>
      <c r="F1253" s="5">
        <f>ROUND(Source!AY1245,O1253)</f>
        <v>416811</v>
      </c>
      <c r="G1253" s="5" t="s">
        <v>98</v>
      </c>
      <c r="H1253" s="5" t="s">
        <v>99</v>
      </c>
      <c r="I1253" s="5"/>
      <c r="J1253" s="5"/>
      <c r="K1253" s="5">
        <v>228</v>
      </c>
      <c r="L1253" s="5">
        <v>7</v>
      </c>
      <c r="M1253" s="5">
        <v>3</v>
      </c>
      <c r="N1253" s="5" t="s">
        <v>3</v>
      </c>
      <c r="O1253" s="5">
        <v>0</v>
      </c>
      <c r="P1253" s="5">
        <f>ROUND(Source!EQ1245,O1253)</f>
        <v>1700015</v>
      </c>
      <c r="Q1253" s="5"/>
      <c r="R1253" s="5"/>
      <c r="S1253" s="5"/>
      <c r="T1253" s="5"/>
      <c r="U1253" s="5"/>
      <c r="V1253" s="5"/>
      <c r="W1253" s="5">
        <v>416811</v>
      </c>
      <c r="X1253" s="5">
        <v>1</v>
      </c>
      <c r="Y1253" s="5">
        <v>416811</v>
      </c>
      <c r="Z1253" s="5">
        <v>1700015</v>
      </c>
      <c r="AA1253" s="5">
        <v>1</v>
      </c>
      <c r="AB1253" s="5">
        <v>1700015</v>
      </c>
    </row>
    <row r="1254" spans="1:28" x14ac:dyDescent="0.2">
      <c r="A1254" s="5">
        <v>50</v>
      </c>
      <c r="B1254" s="5">
        <v>0</v>
      </c>
      <c r="C1254" s="5">
        <v>0</v>
      </c>
      <c r="D1254" s="5">
        <v>1</v>
      </c>
      <c r="E1254" s="5">
        <v>216</v>
      </c>
      <c r="F1254" s="5">
        <f>ROUND(Source!AP1245,O1254)</f>
        <v>0</v>
      </c>
      <c r="G1254" s="5" t="s">
        <v>100</v>
      </c>
      <c r="H1254" s="5" t="s">
        <v>101</v>
      </c>
      <c r="I1254" s="5"/>
      <c r="J1254" s="5"/>
      <c r="K1254" s="5">
        <v>216</v>
      </c>
      <c r="L1254" s="5">
        <v>8</v>
      </c>
      <c r="M1254" s="5">
        <v>3</v>
      </c>
      <c r="N1254" s="5" t="s">
        <v>3</v>
      </c>
      <c r="O1254" s="5">
        <v>0</v>
      </c>
      <c r="P1254" s="5">
        <f>ROUND(Source!EH1245,O1254)</f>
        <v>0</v>
      </c>
      <c r="Q1254" s="5"/>
      <c r="R1254" s="5"/>
      <c r="S1254" s="5"/>
      <c r="T1254" s="5"/>
      <c r="U1254" s="5"/>
      <c r="V1254" s="5"/>
      <c r="W1254" s="5">
        <v>0</v>
      </c>
      <c r="X1254" s="5">
        <v>1</v>
      </c>
      <c r="Y1254" s="5">
        <v>0</v>
      </c>
      <c r="Z1254" s="5">
        <v>0</v>
      </c>
      <c r="AA1254" s="5">
        <v>1</v>
      </c>
      <c r="AB1254" s="5">
        <v>0</v>
      </c>
    </row>
    <row r="1255" spans="1:28" x14ac:dyDescent="0.2">
      <c r="A1255" s="5">
        <v>50</v>
      </c>
      <c r="B1255" s="5">
        <v>0</v>
      </c>
      <c r="C1255" s="5">
        <v>0</v>
      </c>
      <c r="D1255" s="5">
        <v>1</v>
      </c>
      <c r="E1255" s="5">
        <v>223</v>
      </c>
      <c r="F1255" s="5">
        <f>ROUND(Source!AQ1245,O1255)</f>
        <v>0</v>
      </c>
      <c r="G1255" s="5" t="s">
        <v>102</v>
      </c>
      <c r="H1255" s="5" t="s">
        <v>103</v>
      </c>
      <c r="I1255" s="5"/>
      <c r="J1255" s="5"/>
      <c r="K1255" s="5">
        <v>223</v>
      </c>
      <c r="L1255" s="5">
        <v>9</v>
      </c>
      <c r="M1255" s="5">
        <v>3</v>
      </c>
      <c r="N1255" s="5" t="s">
        <v>3</v>
      </c>
      <c r="O1255" s="5">
        <v>0</v>
      </c>
      <c r="P1255" s="5">
        <f>ROUND(Source!EI1245,O1255)</f>
        <v>0</v>
      </c>
      <c r="Q1255" s="5"/>
      <c r="R1255" s="5"/>
      <c r="S1255" s="5"/>
      <c r="T1255" s="5"/>
      <c r="U1255" s="5"/>
      <c r="V1255" s="5"/>
      <c r="W1255" s="5">
        <v>0</v>
      </c>
      <c r="X1255" s="5">
        <v>1</v>
      </c>
      <c r="Y1255" s="5">
        <v>0</v>
      </c>
      <c r="Z1255" s="5">
        <v>0</v>
      </c>
      <c r="AA1255" s="5">
        <v>1</v>
      </c>
      <c r="AB1255" s="5">
        <v>0</v>
      </c>
    </row>
    <row r="1256" spans="1:28" x14ac:dyDescent="0.2">
      <c r="A1256" s="5">
        <v>50</v>
      </c>
      <c r="B1256" s="5">
        <v>0</v>
      </c>
      <c r="C1256" s="5">
        <v>0</v>
      </c>
      <c r="D1256" s="5">
        <v>1</v>
      </c>
      <c r="E1256" s="5">
        <v>229</v>
      </c>
      <c r="F1256" s="5">
        <f>ROUND(Source!AZ1245,O1256)</f>
        <v>0</v>
      </c>
      <c r="G1256" s="5" t="s">
        <v>104</v>
      </c>
      <c r="H1256" s="5" t="s">
        <v>105</v>
      </c>
      <c r="I1256" s="5"/>
      <c r="J1256" s="5"/>
      <c r="K1256" s="5">
        <v>229</v>
      </c>
      <c r="L1256" s="5">
        <v>10</v>
      </c>
      <c r="M1256" s="5">
        <v>3</v>
      </c>
      <c r="N1256" s="5" t="s">
        <v>3</v>
      </c>
      <c r="O1256" s="5">
        <v>0</v>
      </c>
      <c r="P1256" s="5">
        <f>ROUND(Source!ER1245,O1256)</f>
        <v>0</v>
      </c>
      <c r="Q1256" s="5"/>
      <c r="R1256" s="5"/>
      <c r="S1256" s="5"/>
      <c r="T1256" s="5"/>
      <c r="U1256" s="5"/>
      <c r="V1256" s="5"/>
      <c r="W1256" s="5">
        <v>0</v>
      </c>
      <c r="X1256" s="5">
        <v>1</v>
      </c>
      <c r="Y1256" s="5">
        <v>0</v>
      </c>
      <c r="Z1256" s="5">
        <v>0</v>
      </c>
      <c r="AA1256" s="5">
        <v>1</v>
      </c>
      <c r="AB1256" s="5">
        <v>0</v>
      </c>
    </row>
    <row r="1257" spans="1:28" x14ac:dyDescent="0.2">
      <c r="A1257" s="5">
        <v>50</v>
      </c>
      <c r="B1257" s="5">
        <v>0</v>
      </c>
      <c r="C1257" s="5">
        <v>0</v>
      </c>
      <c r="D1257" s="5">
        <v>1</v>
      </c>
      <c r="E1257" s="5">
        <v>203</v>
      </c>
      <c r="F1257" s="5">
        <f>ROUND(Source!Q1245,O1257)</f>
        <v>10811</v>
      </c>
      <c r="G1257" s="5" t="s">
        <v>106</v>
      </c>
      <c r="H1257" s="5" t="s">
        <v>107</v>
      </c>
      <c r="I1257" s="5"/>
      <c r="J1257" s="5"/>
      <c r="K1257" s="5">
        <v>203</v>
      </c>
      <c r="L1257" s="5">
        <v>11</v>
      </c>
      <c r="M1257" s="5">
        <v>3</v>
      </c>
      <c r="N1257" s="5" t="s">
        <v>3</v>
      </c>
      <c r="O1257" s="5">
        <v>0</v>
      </c>
      <c r="P1257" s="5">
        <f>ROUND(Source!DI1245,O1257)</f>
        <v>85635</v>
      </c>
      <c r="Q1257" s="5"/>
      <c r="R1257" s="5"/>
      <c r="S1257" s="5"/>
      <c r="T1257" s="5"/>
      <c r="U1257" s="5"/>
      <c r="V1257" s="5"/>
      <c r="W1257" s="5">
        <v>10811</v>
      </c>
      <c r="X1257" s="5">
        <v>1</v>
      </c>
      <c r="Y1257" s="5">
        <v>10811</v>
      </c>
      <c r="Z1257" s="5">
        <v>85635</v>
      </c>
      <c r="AA1257" s="5">
        <v>1</v>
      </c>
      <c r="AB1257" s="5">
        <v>85635</v>
      </c>
    </row>
    <row r="1258" spans="1:28" x14ac:dyDescent="0.2">
      <c r="A1258" s="5">
        <v>50</v>
      </c>
      <c r="B1258" s="5">
        <v>0</v>
      </c>
      <c r="C1258" s="5">
        <v>0</v>
      </c>
      <c r="D1258" s="5">
        <v>1</v>
      </c>
      <c r="E1258" s="5">
        <v>231</v>
      </c>
      <c r="F1258" s="5">
        <f>ROUND(Source!BB1245,O1258)</f>
        <v>0</v>
      </c>
      <c r="G1258" s="5" t="s">
        <v>108</v>
      </c>
      <c r="H1258" s="5" t="s">
        <v>109</v>
      </c>
      <c r="I1258" s="5"/>
      <c r="J1258" s="5"/>
      <c r="K1258" s="5">
        <v>231</v>
      </c>
      <c r="L1258" s="5">
        <v>12</v>
      </c>
      <c r="M1258" s="5">
        <v>3</v>
      </c>
      <c r="N1258" s="5" t="s">
        <v>3</v>
      </c>
      <c r="O1258" s="5">
        <v>0</v>
      </c>
      <c r="P1258" s="5">
        <f>ROUND(Source!ET1245,O1258)</f>
        <v>0</v>
      </c>
      <c r="Q1258" s="5"/>
      <c r="R1258" s="5"/>
      <c r="S1258" s="5"/>
      <c r="T1258" s="5"/>
      <c r="U1258" s="5"/>
      <c r="V1258" s="5"/>
      <c r="W1258" s="5">
        <v>0</v>
      </c>
      <c r="X1258" s="5">
        <v>1</v>
      </c>
      <c r="Y1258" s="5">
        <v>0</v>
      </c>
      <c r="Z1258" s="5">
        <v>0</v>
      </c>
      <c r="AA1258" s="5">
        <v>1</v>
      </c>
      <c r="AB1258" s="5">
        <v>0</v>
      </c>
    </row>
    <row r="1259" spans="1:28" x14ac:dyDescent="0.2">
      <c r="A1259" s="5">
        <v>50</v>
      </c>
      <c r="B1259" s="5">
        <v>0</v>
      </c>
      <c r="C1259" s="5">
        <v>0</v>
      </c>
      <c r="D1259" s="5">
        <v>1</v>
      </c>
      <c r="E1259" s="5">
        <v>204</v>
      </c>
      <c r="F1259" s="5">
        <f>ROUND(Source!R1245,O1259)</f>
        <v>2155</v>
      </c>
      <c r="G1259" s="5" t="s">
        <v>110</v>
      </c>
      <c r="H1259" s="5" t="s">
        <v>111</v>
      </c>
      <c r="I1259" s="5"/>
      <c r="J1259" s="5"/>
      <c r="K1259" s="5">
        <v>204</v>
      </c>
      <c r="L1259" s="5">
        <v>13</v>
      </c>
      <c r="M1259" s="5">
        <v>3</v>
      </c>
      <c r="N1259" s="5" t="s">
        <v>3</v>
      </c>
      <c r="O1259" s="5">
        <v>0</v>
      </c>
      <c r="P1259" s="5">
        <f>ROUND(Source!DJ1245,O1259)</f>
        <v>42679</v>
      </c>
      <c r="Q1259" s="5"/>
      <c r="R1259" s="5"/>
      <c r="S1259" s="5"/>
      <c r="T1259" s="5"/>
      <c r="U1259" s="5"/>
      <c r="V1259" s="5"/>
      <c r="W1259" s="5">
        <v>2155</v>
      </c>
      <c r="X1259" s="5">
        <v>1</v>
      </c>
      <c r="Y1259" s="5">
        <v>2155</v>
      </c>
      <c r="Z1259" s="5">
        <v>42679</v>
      </c>
      <c r="AA1259" s="5">
        <v>1</v>
      </c>
      <c r="AB1259" s="5">
        <v>42679</v>
      </c>
    </row>
    <row r="1260" spans="1:28" x14ac:dyDescent="0.2">
      <c r="A1260" s="5">
        <v>50</v>
      </c>
      <c r="B1260" s="5">
        <v>0</v>
      </c>
      <c r="C1260" s="5">
        <v>0</v>
      </c>
      <c r="D1260" s="5">
        <v>1</v>
      </c>
      <c r="E1260" s="5">
        <v>205</v>
      </c>
      <c r="F1260" s="5">
        <f>ROUND(Source!S1245,O1260)</f>
        <v>62291</v>
      </c>
      <c r="G1260" s="5" t="s">
        <v>112</v>
      </c>
      <c r="H1260" s="5" t="s">
        <v>113</v>
      </c>
      <c r="I1260" s="5"/>
      <c r="J1260" s="5"/>
      <c r="K1260" s="5">
        <v>205</v>
      </c>
      <c r="L1260" s="5">
        <v>14</v>
      </c>
      <c r="M1260" s="5">
        <v>3</v>
      </c>
      <c r="N1260" s="5" t="s">
        <v>3</v>
      </c>
      <c r="O1260" s="5">
        <v>0</v>
      </c>
      <c r="P1260" s="5">
        <f>ROUND(Source!DK1245,O1260)</f>
        <v>1580227</v>
      </c>
      <c r="Q1260" s="5"/>
      <c r="R1260" s="5"/>
      <c r="S1260" s="5"/>
      <c r="T1260" s="5"/>
      <c r="U1260" s="5"/>
      <c r="V1260" s="5"/>
      <c r="W1260" s="5">
        <v>62291</v>
      </c>
      <c r="X1260" s="5">
        <v>1</v>
      </c>
      <c r="Y1260" s="5">
        <v>62291</v>
      </c>
      <c r="Z1260" s="5">
        <v>1580227</v>
      </c>
      <c r="AA1260" s="5">
        <v>1</v>
      </c>
      <c r="AB1260" s="5">
        <v>1580227</v>
      </c>
    </row>
    <row r="1261" spans="1:28" x14ac:dyDescent="0.2">
      <c r="A1261" s="5">
        <v>50</v>
      </c>
      <c r="B1261" s="5">
        <v>0</v>
      </c>
      <c r="C1261" s="5">
        <v>0</v>
      </c>
      <c r="D1261" s="5">
        <v>1</v>
      </c>
      <c r="E1261" s="5">
        <v>232</v>
      </c>
      <c r="F1261" s="5">
        <f>ROUND(Source!BC1245,O1261)</f>
        <v>0</v>
      </c>
      <c r="G1261" s="5" t="s">
        <v>114</v>
      </c>
      <c r="H1261" s="5" t="s">
        <v>115</v>
      </c>
      <c r="I1261" s="5"/>
      <c r="J1261" s="5"/>
      <c r="K1261" s="5">
        <v>232</v>
      </c>
      <c r="L1261" s="5">
        <v>15</v>
      </c>
      <c r="M1261" s="5">
        <v>3</v>
      </c>
      <c r="N1261" s="5" t="s">
        <v>3</v>
      </c>
      <c r="O1261" s="5">
        <v>0</v>
      </c>
      <c r="P1261" s="5">
        <f>ROUND(Source!EU1245,O1261)</f>
        <v>0</v>
      </c>
      <c r="Q1261" s="5"/>
      <c r="R1261" s="5"/>
      <c r="S1261" s="5"/>
      <c r="T1261" s="5"/>
      <c r="U1261" s="5"/>
      <c r="V1261" s="5"/>
      <c r="W1261" s="5">
        <v>0</v>
      </c>
      <c r="X1261" s="5">
        <v>1</v>
      </c>
      <c r="Y1261" s="5">
        <v>0</v>
      </c>
      <c r="Z1261" s="5">
        <v>0</v>
      </c>
      <c r="AA1261" s="5">
        <v>1</v>
      </c>
      <c r="AB1261" s="5">
        <v>0</v>
      </c>
    </row>
    <row r="1262" spans="1:28" x14ac:dyDescent="0.2">
      <c r="A1262" s="5">
        <v>50</v>
      </c>
      <c r="B1262" s="5">
        <v>0</v>
      </c>
      <c r="C1262" s="5">
        <v>0</v>
      </c>
      <c r="D1262" s="5">
        <v>1</v>
      </c>
      <c r="E1262" s="5">
        <v>214</v>
      </c>
      <c r="F1262" s="5">
        <f>ROUND(Source!AS1245,O1262)</f>
        <v>618783</v>
      </c>
      <c r="G1262" s="5" t="s">
        <v>116</v>
      </c>
      <c r="H1262" s="5" t="s">
        <v>117</v>
      </c>
      <c r="I1262" s="5"/>
      <c r="J1262" s="5"/>
      <c r="K1262" s="5">
        <v>214</v>
      </c>
      <c r="L1262" s="5">
        <v>16</v>
      </c>
      <c r="M1262" s="5">
        <v>3</v>
      </c>
      <c r="N1262" s="5" t="s">
        <v>3</v>
      </c>
      <c r="O1262" s="5">
        <v>0</v>
      </c>
      <c r="P1262" s="5" t="e">
        <f>ROUND(Source!EK1245,O1262)</f>
        <v>#REF!</v>
      </c>
      <c r="Q1262" s="5"/>
      <c r="R1262" s="5"/>
      <c r="S1262" s="5"/>
      <c r="T1262" s="5"/>
      <c r="U1262" s="5"/>
      <c r="V1262" s="5"/>
      <c r="W1262" s="5">
        <v>618783</v>
      </c>
      <c r="X1262" s="5">
        <v>1</v>
      </c>
      <c r="Y1262" s="5">
        <v>618783</v>
      </c>
      <c r="Z1262" s="5">
        <v>6332344</v>
      </c>
      <c r="AA1262" s="5">
        <v>1</v>
      </c>
      <c r="AB1262" s="5">
        <v>6332344</v>
      </c>
    </row>
    <row r="1263" spans="1:28" x14ac:dyDescent="0.2">
      <c r="A1263" s="5">
        <v>50</v>
      </c>
      <c r="B1263" s="5">
        <v>0</v>
      </c>
      <c r="C1263" s="5">
        <v>0</v>
      </c>
      <c r="D1263" s="5">
        <v>1</v>
      </c>
      <c r="E1263" s="5">
        <v>215</v>
      </c>
      <c r="F1263" s="5">
        <f>ROUND(Source!AT1245,O1263)</f>
        <v>0</v>
      </c>
      <c r="G1263" s="5" t="s">
        <v>118</v>
      </c>
      <c r="H1263" s="5" t="s">
        <v>119</v>
      </c>
      <c r="I1263" s="5"/>
      <c r="J1263" s="5"/>
      <c r="K1263" s="5">
        <v>215</v>
      </c>
      <c r="L1263" s="5">
        <v>17</v>
      </c>
      <c r="M1263" s="5">
        <v>3</v>
      </c>
      <c r="N1263" s="5" t="s">
        <v>3</v>
      </c>
      <c r="O1263" s="5">
        <v>0</v>
      </c>
      <c r="P1263" s="5">
        <f>ROUND(Source!EL1245,O1263)</f>
        <v>0</v>
      </c>
      <c r="Q1263" s="5"/>
      <c r="R1263" s="5"/>
      <c r="S1263" s="5"/>
      <c r="T1263" s="5"/>
      <c r="U1263" s="5"/>
      <c r="V1263" s="5"/>
      <c r="W1263" s="5">
        <v>0</v>
      </c>
      <c r="X1263" s="5">
        <v>1</v>
      </c>
      <c r="Y1263" s="5">
        <v>0</v>
      </c>
      <c r="Z1263" s="5">
        <v>0</v>
      </c>
      <c r="AA1263" s="5">
        <v>1</v>
      </c>
      <c r="AB1263" s="5">
        <v>0</v>
      </c>
    </row>
    <row r="1264" spans="1:28" x14ac:dyDescent="0.2">
      <c r="A1264" s="5">
        <v>50</v>
      </c>
      <c r="B1264" s="5">
        <v>0</v>
      </c>
      <c r="C1264" s="5">
        <v>0</v>
      </c>
      <c r="D1264" s="5">
        <v>1</v>
      </c>
      <c r="E1264" s="5">
        <v>217</v>
      </c>
      <c r="F1264" s="5">
        <f>ROUND(Source!AU1245,O1264)</f>
        <v>0</v>
      </c>
      <c r="G1264" s="5" t="s">
        <v>120</v>
      </c>
      <c r="H1264" s="5" t="s">
        <v>121</v>
      </c>
      <c r="I1264" s="5"/>
      <c r="J1264" s="5"/>
      <c r="K1264" s="5">
        <v>217</v>
      </c>
      <c r="L1264" s="5">
        <v>18</v>
      </c>
      <c r="M1264" s="5">
        <v>3</v>
      </c>
      <c r="N1264" s="5" t="s">
        <v>3</v>
      </c>
      <c r="O1264" s="5">
        <v>0</v>
      </c>
      <c r="P1264" s="5">
        <f>ROUND(Source!EM1245,O1264)</f>
        <v>0</v>
      </c>
      <c r="Q1264" s="5"/>
      <c r="R1264" s="5"/>
      <c r="S1264" s="5"/>
      <c r="T1264" s="5"/>
      <c r="U1264" s="5"/>
      <c r="V1264" s="5"/>
      <c r="W1264" s="5">
        <v>0</v>
      </c>
      <c r="X1264" s="5">
        <v>1</v>
      </c>
      <c r="Y1264" s="5">
        <v>0</v>
      </c>
      <c r="Z1264" s="5">
        <v>0</v>
      </c>
      <c r="AA1264" s="5">
        <v>1</v>
      </c>
      <c r="AB1264" s="5">
        <v>0</v>
      </c>
    </row>
    <row r="1265" spans="1:255" x14ac:dyDescent="0.2">
      <c r="A1265" s="5">
        <v>50</v>
      </c>
      <c r="B1265" s="5">
        <v>0</v>
      </c>
      <c r="C1265" s="5">
        <v>0</v>
      </c>
      <c r="D1265" s="5">
        <v>1</v>
      </c>
      <c r="E1265" s="5">
        <v>230</v>
      </c>
      <c r="F1265" s="5">
        <f>ROUND(Source!BA1245,O1265)</f>
        <v>0</v>
      </c>
      <c r="G1265" s="5" t="s">
        <v>122</v>
      </c>
      <c r="H1265" s="5" t="s">
        <v>123</v>
      </c>
      <c r="I1265" s="5"/>
      <c r="J1265" s="5"/>
      <c r="K1265" s="5">
        <v>230</v>
      </c>
      <c r="L1265" s="5">
        <v>19</v>
      </c>
      <c r="M1265" s="5">
        <v>3</v>
      </c>
      <c r="N1265" s="5" t="s">
        <v>3</v>
      </c>
      <c r="O1265" s="5">
        <v>0</v>
      </c>
      <c r="P1265" s="5">
        <f>ROUND(Source!ES1245,O1265)</f>
        <v>0</v>
      </c>
      <c r="Q1265" s="5"/>
      <c r="R1265" s="5"/>
      <c r="S1265" s="5"/>
      <c r="T1265" s="5"/>
      <c r="U1265" s="5"/>
      <c r="V1265" s="5"/>
      <c r="W1265" s="5">
        <v>0</v>
      </c>
      <c r="X1265" s="5">
        <v>1</v>
      </c>
      <c r="Y1265" s="5">
        <v>0</v>
      </c>
      <c r="Z1265" s="5">
        <v>0</v>
      </c>
      <c r="AA1265" s="5">
        <v>1</v>
      </c>
      <c r="AB1265" s="5">
        <v>0</v>
      </c>
    </row>
    <row r="1266" spans="1:255" x14ac:dyDescent="0.2">
      <c r="A1266" s="5">
        <v>50</v>
      </c>
      <c r="B1266" s="5">
        <v>0</v>
      </c>
      <c r="C1266" s="5">
        <v>0</v>
      </c>
      <c r="D1266" s="5">
        <v>1</v>
      </c>
      <c r="E1266" s="5">
        <v>206</v>
      </c>
      <c r="F1266" s="5">
        <f>ROUND(Source!T1245,O1266)</f>
        <v>0</v>
      </c>
      <c r="G1266" s="5" t="s">
        <v>124</v>
      </c>
      <c r="H1266" s="5" t="s">
        <v>125</v>
      </c>
      <c r="I1266" s="5"/>
      <c r="J1266" s="5"/>
      <c r="K1266" s="5">
        <v>206</v>
      </c>
      <c r="L1266" s="5">
        <v>20</v>
      </c>
      <c r="M1266" s="5">
        <v>3</v>
      </c>
      <c r="N1266" s="5" t="s">
        <v>3</v>
      </c>
      <c r="O1266" s="5">
        <v>0</v>
      </c>
      <c r="P1266" s="5">
        <f>ROUND(Source!DL1245,O1266)</f>
        <v>0</v>
      </c>
      <c r="Q1266" s="5"/>
      <c r="R1266" s="5"/>
      <c r="S1266" s="5"/>
      <c r="T1266" s="5"/>
      <c r="U1266" s="5"/>
      <c r="V1266" s="5"/>
      <c r="W1266" s="5">
        <v>0</v>
      </c>
      <c r="X1266" s="5">
        <v>1</v>
      </c>
      <c r="Y1266" s="5">
        <v>0</v>
      </c>
      <c r="Z1266" s="5">
        <v>0</v>
      </c>
      <c r="AA1266" s="5">
        <v>1</v>
      </c>
      <c r="AB1266" s="5">
        <v>0</v>
      </c>
    </row>
    <row r="1267" spans="1:255" x14ac:dyDescent="0.2">
      <c r="A1267" s="5">
        <v>50</v>
      </c>
      <c r="B1267" s="5">
        <v>0</v>
      </c>
      <c r="C1267" s="5">
        <v>0</v>
      </c>
      <c r="D1267" s="5">
        <v>1</v>
      </c>
      <c r="E1267" s="5">
        <v>207</v>
      </c>
      <c r="F1267" s="5">
        <f>Source!U1245</f>
        <v>7102.90445</v>
      </c>
      <c r="G1267" s="5" t="s">
        <v>126</v>
      </c>
      <c r="H1267" s="5" t="s">
        <v>127</v>
      </c>
      <c r="I1267" s="5"/>
      <c r="J1267" s="5"/>
      <c r="K1267" s="5">
        <v>207</v>
      </c>
      <c r="L1267" s="5">
        <v>21</v>
      </c>
      <c r="M1267" s="5">
        <v>3</v>
      </c>
      <c r="N1267" s="5" t="s">
        <v>3</v>
      </c>
      <c r="O1267" s="5">
        <v>-1</v>
      </c>
      <c r="P1267" s="5" t="e">
        <f>Source!DM1245</f>
        <v>#REF!</v>
      </c>
      <c r="Q1267" s="5"/>
      <c r="R1267" s="5"/>
      <c r="S1267" s="5"/>
      <c r="T1267" s="5"/>
      <c r="U1267" s="5"/>
      <c r="V1267" s="5"/>
      <c r="W1267" s="5">
        <v>7102.90445</v>
      </c>
      <c r="X1267" s="5">
        <v>1</v>
      </c>
      <c r="Y1267" s="5">
        <v>7102.90445</v>
      </c>
      <c r="Z1267" s="5">
        <v>7102.90445</v>
      </c>
      <c r="AA1267" s="5">
        <v>1</v>
      </c>
      <c r="AB1267" s="5">
        <v>7102.90445</v>
      </c>
    </row>
    <row r="1268" spans="1:255" x14ac:dyDescent="0.2">
      <c r="A1268" s="5">
        <v>50</v>
      </c>
      <c r="B1268" s="5">
        <v>0</v>
      </c>
      <c r="C1268" s="5">
        <v>0</v>
      </c>
      <c r="D1268" s="5">
        <v>1</v>
      </c>
      <c r="E1268" s="5">
        <v>208</v>
      </c>
      <c r="F1268" s="5">
        <f>Source!V1245</f>
        <v>172.9571</v>
      </c>
      <c r="G1268" s="5" t="s">
        <v>128</v>
      </c>
      <c r="H1268" s="5" t="s">
        <v>129</v>
      </c>
      <c r="I1268" s="5"/>
      <c r="J1268" s="5"/>
      <c r="K1268" s="5">
        <v>208</v>
      </c>
      <c r="L1268" s="5">
        <v>22</v>
      </c>
      <c r="M1268" s="5">
        <v>3</v>
      </c>
      <c r="N1268" s="5" t="s">
        <v>3</v>
      </c>
      <c r="O1268" s="5">
        <v>-1</v>
      </c>
      <c r="P1268" s="5">
        <f>Source!DN1245</f>
        <v>172.9571</v>
      </c>
      <c r="Q1268" s="5"/>
      <c r="R1268" s="5"/>
      <c r="S1268" s="5"/>
      <c r="T1268" s="5"/>
      <c r="U1268" s="5"/>
      <c r="V1268" s="5"/>
      <c r="W1268" s="5">
        <v>172.9571</v>
      </c>
      <c r="X1268" s="5">
        <v>1</v>
      </c>
      <c r="Y1268" s="5">
        <v>172.9571</v>
      </c>
      <c r="Z1268" s="5">
        <v>172.9571</v>
      </c>
      <c r="AA1268" s="5">
        <v>1</v>
      </c>
      <c r="AB1268" s="5">
        <v>172.9571</v>
      </c>
    </row>
    <row r="1269" spans="1:255" x14ac:dyDescent="0.2">
      <c r="A1269" s="5">
        <v>50</v>
      </c>
      <c r="B1269" s="5">
        <v>0</v>
      </c>
      <c r="C1269" s="5">
        <v>0</v>
      </c>
      <c r="D1269" s="5">
        <v>1</v>
      </c>
      <c r="E1269" s="5">
        <v>209</v>
      </c>
      <c r="F1269" s="5">
        <f>ROUND(Source!W1245,O1269)</f>
        <v>66</v>
      </c>
      <c r="G1269" s="5" t="s">
        <v>130</v>
      </c>
      <c r="H1269" s="5" t="s">
        <v>131</v>
      </c>
      <c r="I1269" s="5"/>
      <c r="J1269" s="5"/>
      <c r="K1269" s="5">
        <v>209</v>
      </c>
      <c r="L1269" s="5">
        <v>23</v>
      </c>
      <c r="M1269" s="5">
        <v>3</v>
      </c>
      <c r="N1269" s="5" t="s">
        <v>3</v>
      </c>
      <c r="O1269" s="5">
        <v>0</v>
      </c>
      <c r="P1269" s="5">
        <f>ROUND(Source!DO1245,O1269)</f>
        <v>66</v>
      </c>
      <c r="Q1269" s="5"/>
      <c r="R1269" s="5"/>
      <c r="S1269" s="5"/>
      <c r="T1269" s="5"/>
      <c r="U1269" s="5"/>
      <c r="V1269" s="5"/>
      <c r="W1269" s="5">
        <v>66</v>
      </c>
      <c r="X1269" s="5">
        <v>1</v>
      </c>
      <c r="Y1269" s="5">
        <v>66</v>
      </c>
      <c r="Z1269" s="5">
        <v>66</v>
      </c>
      <c r="AA1269" s="5">
        <v>1</v>
      </c>
      <c r="AB1269" s="5">
        <v>66</v>
      </c>
    </row>
    <row r="1270" spans="1:255" x14ac:dyDescent="0.2">
      <c r="A1270" s="5">
        <v>50</v>
      </c>
      <c r="B1270" s="5">
        <v>0</v>
      </c>
      <c r="C1270" s="5">
        <v>0</v>
      </c>
      <c r="D1270" s="5">
        <v>1</v>
      </c>
      <c r="E1270" s="5">
        <v>233</v>
      </c>
      <c r="F1270" s="5">
        <f>ROUND(Source!BD1245,O1270)</f>
        <v>0</v>
      </c>
      <c r="G1270" s="5" t="s">
        <v>132</v>
      </c>
      <c r="H1270" s="5" t="s">
        <v>133</v>
      </c>
      <c r="I1270" s="5"/>
      <c r="J1270" s="5"/>
      <c r="K1270" s="5">
        <v>233</v>
      </c>
      <c r="L1270" s="5">
        <v>24</v>
      </c>
      <c r="M1270" s="5">
        <v>3</v>
      </c>
      <c r="N1270" s="5" t="s">
        <v>3</v>
      </c>
      <c r="O1270" s="5">
        <v>0</v>
      </c>
      <c r="P1270" s="5">
        <f>ROUND(Source!EV1245,O1270)</f>
        <v>0</v>
      </c>
      <c r="Q1270" s="5"/>
      <c r="R1270" s="5"/>
      <c r="S1270" s="5"/>
      <c r="T1270" s="5"/>
      <c r="U1270" s="5"/>
      <c r="V1270" s="5"/>
      <c r="W1270" s="5">
        <v>0</v>
      </c>
      <c r="X1270" s="5">
        <v>1</v>
      </c>
      <c r="Y1270" s="5">
        <v>0</v>
      </c>
      <c r="Z1270" s="5">
        <v>0</v>
      </c>
      <c r="AA1270" s="5">
        <v>1</v>
      </c>
      <c r="AB1270" s="5">
        <v>0</v>
      </c>
    </row>
    <row r="1271" spans="1:255" x14ac:dyDescent="0.2">
      <c r="A1271" s="5">
        <v>50</v>
      </c>
      <c r="B1271" s="5">
        <v>0</v>
      </c>
      <c r="C1271" s="5">
        <v>0</v>
      </c>
      <c r="D1271" s="5">
        <v>1</v>
      </c>
      <c r="E1271" s="5">
        <v>210</v>
      </c>
      <c r="F1271" s="5">
        <f>ROUND(Source!X1245,O1271)</f>
        <v>79979</v>
      </c>
      <c r="G1271" s="5" t="s">
        <v>134</v>
      </c>
      <c r="H1271" s="5" t="s">
        <v>135</v>
      </c>
      <c r="I1271" s="5"/>
      <c r="J1271" s="5"/>
      <c r="K1271" s="5">
        <v>210</v>
      </c>
      <c r="L1271" s="5">
        <v>25</v>
      </c>
      <c r="M1271" s="5">
        <v>3</v>
      </c>
      <c r="N1271" s="5" t="s">
        <v>3</v>
      </c>
      <c r="O1271" s="5">
        <v>0</v>
      </c>
      <c r="P1271" s="5" t="e">
        <f>ROUND(Source!DP1245,O1271)</f>
        <v>#REF!</v>
      </c>
      <c r="Q1271" s="5"/>
      <c r="R1271" s="5"/>
      <c r="S1271" s="5"/>
      <c r="T1271" s="5"/>
      <c r="U1271" s="5"/>
      <c r="V1271" s="5"/>
      <c r="W1271" s="5">
        <v>79979</v>
      </c>
      <c r="X1271" s="5">
        <v>1</v>
      </c>
      <c r="Y1271" s="5">
        <v>79979</v>
      </c>
      <c r="Z1271" s="5">
        <v>1915863</v>
      </c>
      <c r="AA1271" s="5">
        <v>1</v>
      </c>
      <c r="AB1271" s="5">
        <v>1915863</v>
      </c>
    </row>
    <row r="1272" spans="1:255" x14ac:dyDescent="0.2">
      <c r="A1272" s="5">
        <v>50</v>
      </c>
      <c r="B1272" s="5">
        <v>0</v>
      </c>
      <c r="C1272" s="5">
        <v>0</v>
      </c>
      <c r="D1272" s="5">
        <v>1</v>
      </c>
      <c r="E1272" s="5">
        <v>211</v>
      </c>
      <c r="F1272" s="5">
        <f>ROUND(Source!Y1245,O1272)</f>
        <v>48891</v>
      </c>
      <c r="G1272" s="5" t="s">
        <v>136</v>
      </c>
      <c r="H1272" s="5" t="s">
        <v>137</v>
      </c>
      <c r="I1272" s="5"/>
      <c r="J1272" s="5"/>
      <c r="K1272" s="5">
        <v>211</v>
      </c>
      <c r="L1272" s="5">
        <v>26</v>
      </c>
      <c r="M1272" s="5">
        <v>3</v>
      </c>
      <c r="N1272" s="5" t="s">
        <v>3</v>
      </c>
      <c r="O1272" s="5">
        <v>0</v>
      </c>
      <c r="P1272" s="5" t="e">
        <f>ROUND(Source!DQ1245,O1272)</f>
        <v>#REF!</v>
      </c>
      <c r="Q1272" s="5"/>
      <c r="R1272" s="5"/>
      <c r="S1272" s="5"/>
      <c r="T1272" s="5"/>
      <c r="U1272" s="5"/>
      <c r="V1272" s="5"/>
      <c r="W1272" s="5">
        <v>48891</v>
      </c>
      <c r="X1272" s="5">
        <v>1</v>
      </c>
      <c r="Y1272" s="5">
        <v>48891</v>
      </c>
      <c r="Z1272" s="5">
        <v>1050604</v>
      </c>
      <c r="AA1272" s="5">
        <v>1</v>
      </c>
      <c r="AB1272" s="5">
        <v>1050604</v>
      </c>
    </row>
    <row r="1273" spans="1:255" x14ac:dyDescent="0.2">
      <c r="A1273" s="5">
        <v>50</v>
      </c>
      <c r="B1273" s="5">
        <v>0</v>
      </c>
      <c r="C1273" s="5">
        <v>0</v>
      </c>
      <c r="D1273" s="5">
        <v>1</v>
      </c>
      <c r="E1273" s="5">
        <v>224</v>
      </c>
      <c r="F1273" s="5">
        <f>ROUND(Source!AR1245,O1273)</f>
        <v>618783</v>
      </c>
      <c r="G1273" s="5" t="s">
        <v>138</v>
      </c>
      <c r="H1273" s="5" t="s">
        <v>139</v>
      </c>
      <c r="I1273" s="5"/>
      <c r="J1273" s="5"/>
      <c r="K1273" s="5">
        <v>224</v>
      </c>
      <c r="L1273" s="5">
        <v>27</v>
      </c>
      <c r="M1273" s="5">
        <v>3</v>
      </c>
      <c r="N1273" s="5" t="s">
        <v>3</v>
      </c>
      <c r="O1273" s="5">
        <v>0</v>
      </c>
      <c r="P1273" s="5" t="e">
        <f>ROUND(Source!EJ1245,O1273)</f>
        <v>#REF!</v>
      </c>
      <c r="Q1273" s="5"/>
      <c r="R1273" s="5"/>
      <c r="S1273" s="5"/>
      <c r="T1273" s="5"/>
      <c r="U1273" s="5"/>
      <c r="V1273" s="5"/>
      <c r="W1273" s="5">
        <v>618783</v>
      </c>
      <c r="X1273" s="5">
        <v>1</v>
      </c>
      <c r="Y1273" s="5">
        <v>618783</v>
      </c>
      <c r="Z1273" s="5">
        <v>6332344</v>
      </c>
      <c r="AA1273" s="5">
        <v>1</v>
      </c>
      <c r="AB1273" s="5">
        <v>6332344</v>
      </c>
    </row>
    <row r="1275" spans="1:255" x14ac:dyDescent="0.2">
      <c r="A1275" s="1">
        <v>5</v>
      </c>
      <c r="B1275" s="1">
        <v>1</v>
      </c>
      <c r="C1275" s="1"/>
      <c r="D1275" s="1">
        <f>ROW(A1306)</f>
        <v>1306</v>
      </c>
      <c r="E1275" s="1"/>
      <c r="F1275" s="1" t="s">
        <v>141</v>
      </c>
      <c r="G1275" s="1" t="s">
        <v>603</v>
      </c>
      <c r="H1275" s="1" t="s">
        <v>3</v>
      </c>
      <c r="I1275" s="1">
        <v>0</v>
      </c>
      <c r="J1275" s="1"/>
      <c r="K1275" s="1">
        <v>0</v>
      </c>
      <c r="L1275" s="1"/>
      <c r="M1275" s="1" t="s">
        <v>3</v>
      </c>
      <c r="N1275" s="1"/>
      <c r="O1275" s="1"/>
      <c r="P1275" s="1"/>
      <c r="Q1275" s="1"/>
      <c r="R1275" s="1"/>
      <c r="S1275" s="1">
        <v>0</v>
      </c>
      <c r="T1275" s="1">
        <v>0</v>
      </c>
      <c r="U1275" s="1" t="s">
        <v>3</v>
      </c>
      <c r="V1275" s="1">
        <v>0</v>
      </c>
      <c r="W1275" s="1"/>
      <c r="X1275" s="1"/>
      <c r="Y1275" s="1"/>
      <c r="Z1275" s="1"/>
      <c r="AA1275" s="1"/>
      <c r="AB1275" s="1" t="s">
        <v>3</v>
      </c>
      <c r="AC1275" s="1" t="s">
        <v>3</v>
      </c>
      <c r="AD1275" s="1" t="s">
        <v>3</v>
      </c>
      <c r="AE1275" s="1" t="s">
        <v>3</v>
      </c>
      <c r="AF1275" s="1" t="s">
        <v>3</v>
      </c>
      <c r="AG1275" s="1" t="s">
        <v>3</v>
      </c>
      <c r="AH1275" s="1"/>
      <c r="AI1275" s="1"/>
      <c r="AJ1275" s="1"/>
      <c r="AK1275" s="1"/>
      <c r="AL1275" s="1"/>
      <c r="AM1275" s="1"/>
      <c r="AN1275" s="1"/>
      <c r="AO1275" s="1"/>
      <c r="AP1275" s="1" t="s">
        <v>3</v>
      </c>
      <c r="AQ1275" s="1" t="s">
        <v>3</v>
      </c>
      <c r="AR1275" s="1" t="s">
        <v>3</v>
      </c>
      <c r="AS1275" s="1"/>
      <c r="AT1275" s="1"/>
      <c r="AU1275" s="1"/>
      <c r="AV1275" s="1"/>
      <c r="AW1275" s="1"/>
      <c r="AX1275" s="1"/>
      <c r="AY1275" s="1"/>
      <c r="AZ1275" s="1" t="s">
        <v>3</v>
      </c>
      <c r="BA1275" s="1"/>
      <c r="BB1275" s="1" t="s">
        <v>3</v>
      </c>
      <c r="BC1275" s="1" t="s">
        <v>3</v>
      </c>
      <c r="BD1275" s="1" t="s">
        <v>3</v>
      </c>
      <c r="BE1275" s="1" t="s">
        <v>3</v>
      </c>
      <c r="BF1275" s="1" t="s">
        <v>3</v>
      </c>
      <c r="BG1275" s="1" t="s">
        <v>3</v>
      </c>
      <c r="BH1275" s="1" t="s">
        <v>3</v>
      </c>
      <c r="BI1275" s="1" t="s">
        <v>3</v>
      </c>
      <c r="BJ1275" s="1" t="s">
        <v>3</v>
      </c>
      <c r="BK1275" s="1" t="s">
        <v>3</v>
      </c>
      <c r="BL1275" s="1" t="s">
        <v>3</v>
      </c>
      <c r="BM1275" s="1" t="s">
        <v>3</v>
      </c>
      <c r="BN1275" s="1" t="s">
        <v>3</v>
      </c>
      <c r="BO1275" s="1" t="s">
        <v>3</v>
      </c>
      <c r="BP1275" s="1" t="s">
        <v>3</v>
      </c>
      <c r="BQ1275" s="1"/>
      <c r="BR1275" s="1"/>
      <c r="BS1275" s="1"/>
      <c r="BT1275" s="1"/>
      <c r="BU1275" s="1"/>
      <c r="BV1275" s="1"/>
      <c r="BW1275" s="1"/>
      <c r="BX1275" s="1">
        <v>0</v>
      </c>
      <c r="BY1275" s="1"/>
      <c r="BZ1275" s="1"/>
      <c r="CA1275" s="1"/>
      <c r="CB1275" s="1"/>
      <c r="CC1275" s="1"/>
      <c r="CD1275" s="1"/>
      <c r="CE1275" s="1"/>
      <c r="CF1275" s="1"/>
      <c r="CG1275" s="1"/>
      <c r="CH1275" s="1"/>
      <c r="CI1275" s="1"/>
      <c r="CJ1275" s="1">
        <v>0</v>
      </c>
    </row>
    <row r="1277" spans="1:255" x14ac:dyDescent="0.2">
      <c r="A1277" s="3">
        <v>52</v>
      </c>
      <c r="B1277" s="3">
        <f t="shared" ref="B1277:G1277" si="1024">B1306</f>
        <v>1</v>
      </c>
      <c r="C1277" s="3">
        <f t="shared" si="1024"/>
        <v>5</v>
      </c>
      <c r="D1277" s="3">
        <f t="shared" si="1024"/>
        <v>1275</v>
      </c>
      <c r="E1277" s="3">
        <f t="shared" si="1024"/>
        <v>0</v>
      </c>
      <c r="F1277" s="3" t="str">
        <f t="shared" si="1024"/>
        <v>Новый подраздел</v>
      </c>
      <c r="G1277" s="3" t="str">
        <f t="shared" si="1024"/>
        <v>Комнаты, прихожие, коридоры, кухни, кухни-столовые, кладовые (только 2 эт)</v>
      </c>
      <c r="H1277" s="3"/>
      <c r="I1277" s="3"/>
      <c r="J1277" s="3"/>
      <c r="K1277" s="3"/>
      <c r="L1277" s="3"/>
      <c r="M1277" s="3"/>
      <c r="N1277" s="3"/>
      <c r="O1277" s="3">
        <f t="shared" ref="O1277:AT1277" si="1025">O1306</f>
        <v>16645</v>
      </c>
      <c r="P1277" s="3">
        <f t="shared" si="1025"/>
        <v>14520</v>
      </c>
      <c r="Q1277" s="3">
        <f t="shared" si="1025"/>
        <v>460</v>
      </c>
      <c r="R1277" s="3">
        <f t="shared" si="1025"/>
        <v>58</v>
      </c>
      <c r="S1277" s="3">
        <f t="shared" si="1025"/>
        <v>1665</v>
      </c>
      <c r="T1277" s="3">
        <f t="shared" si="1025"/>
        <v>0</v>
      </c>
      <c r="U1277" s="3">
        <f t="shared" si="1025"/>
        <v>192.15063000000001</v>
      </c>
      <c r="V1277" s="3">
        <f t="shared" si="1025"/>
        <v>4.5835249999999998</v>
      </c>
      <c r="W1277" s="3">
        <f t="shared" si="1025"/>
        <v>2</v>
      </c>
      <c r="X1277" s="3">
        <f t="shared" si="1025"/>
        <v>2135</v>
      </c>
      <c r="Y1277" s="3">
        <f t="shared" si="1025"/>
        <v>1306</v>
      </c>
      <c r="Z1277" s="3">
        <f t="shared" si="1025"/>
        <v>0</v>
      </c>
      <c r="AA1277" s="3">
        <f t="shared" si="1025"/>
        <v>0</v>
      </c>
      <c r="AB1277" s="3">
        <f t="shared" si="1025"/>
        <v>16645</v>
      </c>
      <c r="AC1277" s="3">
        <f t="shared" si="1025"/>
        <v>14520</v>
      </c>
      <c r="AD1277" s="3">
        <f t="shared" si="1025"/>
        <v>460</v>
      </c>
      <c r="AE1277" s="3">
        <f t="shared" si="1025"/>
        <v>58</v>
      </c>
      <c r="AF1277" s="3">
        <f t="shared" si="1025"/>
        <v>1665</v>
      </c>
      <c r="AG1277" s="3">
        <f t="shared" si="1025"/>
        <v>0</v>
      </c>
      <c r="AH1277" s="3">
        <f t="shared" si="1025"/>
        <v>192.15063000000001</v>
      </c>
      <c r="AI1277" s="3">
        <f t="shared" si="1025"/>
        <v>4.5835249999999998</v>
      </c>
      <c r="AJ1277" s="3">
        <f t="shared" si="1025"/>
        <v>2</v>
      </c>
      <c r="AK1277" s="3">
        <f t="shared" si="1025"/>
        <v>2135</v>
      </c>
      <c r="AL1277" s="3">
        <f t="shared" si="1025"/>
        <v>1306</v>
      </c>
      <c r="AM1277" s="3">
        <f t="shared" si="1025"/>
        <v>0</v>
      </c>
      <c r="AN1277" s="3">
        <f t="shared" si="1025"/>
        <v>0</v>
      </c>
      <c r="AO1277" s="3">
        <f t="shared" si="1025"/>
        <v>0</v>
      </c>
      <c r="AP1277" s="3">
        <f t="shared" si="1025"/>
        <v>0</v>
      </c>
      <c r="AQ1277" s="3">
        <f t="shared" si="1025"/>
        <v>0</v>
      </c>
      <c r="AR1277" s="3">
        <f t="shared" si="1025"/>
        <v>20086</v>
      </c>
      <c r="AS1277" s="3">
        <f t="shared" si="1025"/>
        <v>20086</v>
      </c>
      <c r="AT1277" s="3">
        <f t="shared" si="1025"/>
        <v>0</v>
      </c>
      <c r="AU1277" s="3">
        <f t="shared" ref="AU1277:BZ1277" si="1026">AU1306</f>
        <v>0</v>
      </c>
      <c r="AV1277" s="3">
        <f t="shared" si="1026"/>
        <v>14520</v>
      </c>
      <c r="AW1277" s="3">
        <f t="shared" si="1026"/>
        <v>14520</v>
      </c>
      <c r="AX1277" s="3">
        <f t="shared" si="1026"/>
        <v>0</v>
      </c>
      <c r="AY1277" s="3">
        <f t="shared" si="1026"/>
        <v>14520</v>
      </c>
      <c r="AZ1277" s="3">
        <f t="shared" si="1026"/>
        <v>0</v>
      </c>
      <c r="BA1277" s="3">
        <f t="shared" si="1026"/>
        <v>0</v>
      </c>
      <c r="BB1277" s="3">
        <f t="shared" si="1026"/>
        <v>0</v>
      </c>
      <c r="BC1277" s="3">
        <f t="shared" si="1026"/>
        <v>0</v>
      </c>
      <c r="BD1277" s="3">
        <f t="shared" si="1026"/>
        <v>0</v>
      </c>
      <c r="BE1277" s="3">
        <f t="shared" si="1026"/>
        <v>0</v>
      </c>
      <c r="BF1277" s="3">
        <f t="shared" si="1026"/>
        <v>0</v>
      </c>
      <c r="BG1277" s="3">
        <f t="shared" si="1026"/>
        <v>0</v>
      </c>
      <c r="BH1277" s="3">
        <f t="shared" si="1026"/>
        <v>0</v>
      </c>
      <c r="BI1277" s="3">
        <f t="shared" si="1026"/>
        <v>0</v>
      </c>
      <c r="BJ1277" s="3">
        <f t="shared" si="1026"/>
        <v>0</v>
      </c>
      <c r="BK1277" s="3">
        <f t="shared" si="1026"/>
        <v>0</v>
      </c>
      <c r="BL1277" s="3">
        <f t="shared" si="1026"/>
        <v>0</v>
      </c>
      <c r="BM1277" s="3">
        <f t="shared" si="1026"/>
        <v>0</v>
      </c>
      <c r="BN1277" s="3">
        <f t="shared" si="1026"/>
        <v>0</v>
      </c>
      <c r="BO1277" s="3">
        <f t="shared" si="1026"/>
        <v>0</v>
      </c>
      <c r="BP1277" s="3">
        <f t="shared" si="1026"/>
        <v>0</v>
      </c>
      <c r="BQ1277" s="3">
        <f t="shared" si="1026"/>
        <v>0</v>
      </c>
      <c r="BR1277" s="3">
        <f t="shared" si="1026"/>
        <v>0</v>
      </c>
      <c r="BS1277" s="3">
        <f t="shared" si="1026"/>
        <v>0</v>
      </c>
      <c r="BT1277" s="3">
        <f t="shared" si="1026"/>
        <v>0</v>
      </c>
      <c r="BU1277" s="3">
        <f t="shared" si="1026"/>
        <v>0</v>
      </c>
      <c r="BV1277" s="3">
        <f t="shared" si="1026"/>
        <v>0</v>
      </c>
      <c r="BW1277" s="3">
        <f t="shared" si="1026"/>
        <v>0</v>
      </c>
      <c r="BX1277" s="3">
        <f t="shared" si="1026"/>
        <v>0</v>
      </c>
      <c r="BY1277" s="3">
        <f t="shared" si="1026"/>
        <v>0</v>
      </c>
      <c r="BZ1277" s="3">
        <f t="shared" si="1026"/>
        <v>0</v>
      </c>
      <c r="CA1277" s="3">
        <f t="shared" ref="CA1277:DF1277" si="1027">CA1306</f>
        <v>20086</v>
      </c>
      <c r="CB1277" s="3">
        <f t="shared" si="1027"/>
        <v>20086</v>
      </c>
      <c r="CC1277" s="3">
        <f t="shared" si="1027"/>
        <v>0</v>
      </c>
      <c r="CD1277" s="3">
        <f t="shared" si="1027"/>
        <v>0</v>
      </c>
      <c r="CE1277" s="3">
        <f t="shared" si="1027"/>
        <v>14520</v>
      </c>
      <c r="CF1277" s="3">
        <f t="shared" si="1027"/>
        <v>14520</v>
      </c>
      <c r="CG1277" s="3">
        <f t="shared" si="1027"/>
        <v>0</v>
      </c>
      <c r="CH1277" s="3">
        <f t="shared" si="1027"/>
        <v>14520</v>
      </c>
      <c r="CI1277" s="3">
        <f t="shared" si="1027"/>
        <v>0</v>
      </c>
      <c r="CJ1277" s="3">
        <f t="shared" si="1027"/>
        <v>0</v>
      </c>
      <c r="CK1277" s="3">
        <f t="shared" si="1027"/>
        <v>0</v>
      </c>
      <c r="CL1277" s="3">
        <f t="shared" si="1027"/>
        <v>0</v>
      </c>
      <c r="CM1277" s="3">
        <f t="shared" si="1027"/>
        <v>0</v>
      </c>
      <c r="CN1277" s="3">
        <f t="shared" si="1027"/>
        <v>0</v>
      </c>
      <c r="CO1277" s="3">
        <f t="shared" si="1027"/>
        <v>0</v>
      </c>
      <c r="CP1277" s="3">
        <f t="shared" si="1027"/>
        <v>0</v>
      </c>
      <c r="CQ1277" s="3">
        <f t="shared" si="1027"/>
        <v>0</v>
      </c>
      <c r="CR1277" s="3">
        <f t="shared" si="1027"/>
        <v>0</v>
      </c>
      <c r="CS1277" s="3">
        <f t="shared" si="1027"/>
        <v>0</v>
      </c>
      <c r="CT1277" s="3">
        <f t="shared" si="1027"/>
        <v>0</v>
      </c>
      <c r="CU1277" s="3">
        <f t="shared" si="1027"/>
        <v>0</v>
      </c>
      <c r="CV1277" s="3">
        <f t="shared" si="1027"/>
        <v>0</v>
      </c>
      <c r="CW1277" s="3">
        <f t="shared" si="1027"/>
        <v>0</v>
      </c>
      <c r="CX1277" s="3">
        <f t="shared" si="1027"/>
        <v>0</v>
      </c>
      <c r="CY1277" s="3">
        <f t="shared" si="1027"/>
        <v>0</v>
      </c>
      <c r="CZ1277" s="3">
        <f t="shared" si="1027"/>
        <v>0</v>
      </c>
      <c r="DA1277" s="3">
        <f t="shared" si="1027"/>
        <v>0</v>
      </c>
      <c r="DB1277" s="3">
        <f t="shared" si="1027"/>
        <v>0</v>
      </c>
      <c r="DC1277" s="3">
        <f t="shared" si="1027"/>
        <v>0</v>
      </c>
      <c r="DD1277" s="3">
        <f t="shared" si="1027"/>
        <v>0</v>
      </c>
      <c r="DE1277" s="3">
        <f t="shared" si="1027"/>
        <v>0</v>
      </c>
      <c r="DF1277" s="3">
        <f t="shared" si="1027"/>
        <v>0</v>
      </c>
      <c r="DG1277" s="4">
        <f t="shared" ref="DG1277:EL1277" si="1028">DG1306</f>
        <v>139096</v>
      </c>
      <c r="DH1277" s="4">
        <f t="shared" si="1028"/>
        <v>93202</v>
      </c>
      <c r="DI1277" s="4">
        <f t="shared" si="1028"/>
        <v>3632</v>
      </c>
      <c r="DJ1277" s="4">
        <f t="shared" si="1028"/>
        <v>1141</v>
      </c>
      <c r="DK1277" s="4">
        <f t="shared" si="1028"/>
        <v>42262</v>
      </c>
      <c r="DL1277" s="4">
        <f t="shared" si="1028"/>
        <v>0</v>
      </c>
      <c r="DM1277" s="4" t="e">
        <f t="shared" si="1028"/>
        <v>#REF!</v>
      </c>
      <c r="DN1277" s="4">
        <f t="shared" si="1028"/>
        <v>4.5835249999999998</v>
      </c>
      <c r="DO1277" s="4">
        <f t="shared" si="1028"/>
        <v>81</v>
      </c>
      <c r="DP1277" s="4" t="e">
        <f t="shared" si="1028"/>
        <v>#REF!</v>
      </c>
      <c r="DQ1277" s="4" t="e">
        <f t="shared" si="1028"/>
        <v>#REF!</v>
      </c>
      <c r="DR1277" s="4">
        <f t="shared" si="1028"/>
        <v>0</v>
      </c>
      <c r="DS1277" s="4">
        <f t="shared" si="1028"/>
        <v>0</v>
      </c>
      <c r="DT1277" s="4">
        <f t="shared" si="1028"/>
        <v>139096</v>
      </c>
      <c r="DU1277" s="4">
        <f t="shared" si="1028"/>
        <v>93202</v>
      </c>
      <c r="DV1277" s="4">
        <f t="shared" si="1028"/>
        <v>3632</v>
      </c>
      <c r="DW1277" s="4">
        <f t="shared" si="1028"/>
        <v>1141</v>
      </c>
      <c r="DX1277" s="4">
        <f t="shared" si="1028"/>
        <v>42262</v>
      </c>
      <c r="DY1277" s="4">
        <f t="shared" si="1028"/>
        <v>0</v>
      </c>
      <c r="DZ1277" s="4" t="e">
        <f t="shared" si="1028"/>
        <v>#REF!</v>
      </c>
      <c r="EA1277" s="4">
        <f t="shared" si="1028"/>
        <v>4.5835249999999998</v>
      </c>
      <c r="EB1277" s="4">
        <f t="shared" si="1028"/>
        <v>81</v>
      </c>
      <c r="EC1277" s="4" t="e">
        <f t="shared" si="1028"/>
        <v>#REF!</v>
      </c>
      <c r="ED1277" s="4" t="e">
        <f t="shared" si="1028"/>
        <v>#REF!</v>
      </c>
      <c r="EE1277" s="4">
        <f t="shared" si="1028"/>
        <v>0</v>
      </c>
      <c r="EF1277" s="4">
        <f t="shared" si="1028"/>
        <v>0</v>
      </c>
      <c r="EG1277" s="4">
        <f t="shared" si="1028"/>
        <v>0</v>
      </c>
      <c r="EH1277" s="4">
        <f t="shared" si="1028"/>
        <v>0</v>
      </c>
      <c r="EI1277" s="4">
        <f t="shared" si="1028"/>
        <v>0</v>
      </c>
      <c r="EJ1277" s="4" t="e">
        <f t="shared" si="1028"/>
        <v>#REF!</v>
      </c>
      <c r="EK1277" s="4" t="e">
        <f t="shared" si="1028"/>
        <v>#REF!</v>
      </c>
      <c r="EL1277" s="4">
        <f t="shared" si="1028"/>
        <v>0</v>
      </c>
      <c r="EM1277" s="4">
        <f t="shared" ref="EM1277:FR1277" si="1029">EM1306</f>
        <v>0</v>
      </c>
      <c r="EN1277" s="4">
        <f t="shared" si="1029"/>
        <v>93202</v>
      </c>
      <c r="EO1277" s="4">
        <f t="shared" si="1029"/>
        <v>93202</v>
      </c>
      <c r="EP1277" s="4">
        <f t="shared" si="1029"/>
        <v>0</v>
      </c>
      <c r="EQ1277" s="4">
        <f t="shared" si="1029"/>
        <v>93202</v>
      </c>
      <c r="ER1277" s="4">
        <f t="shared" si="1029"/>
        <v>0</v>
      </c>
      <c r="ES1277" s="4">
        <f t="shared" si="1029"/>
        <v>0</v>
      </c>
      <c r="ET1277" s="4">
        <f t="shared" si="1029"/>
        <v>0</v>
      </c>
      <c r="EU1277" s="4">
        <f t="shared" si="1029"/>
        <v>0</v>
      </c>
      <c r="EV1277" s="4">
        <f t="shared" si="1029"/>
        <v>0</v>
      </c>
      <c r="EW1277" s="4">
        <f t="shared" si="1029"/>
        <v>0</v>
      </c>
      <c r="EX1277" s="4">
        <f t="shared" si="1029"/>
        <v>0</v>
      </c>
      <c r="EY1277" s="4">
        <f t="shared" si="1029"/>
        <v>0</v>
      </c>
      <c r="EZ1277" s="4">
        <f t="shared" si="1029"/>
        <v>0</v>
      </c>
      <c r="FA1277" s="4">
        <f t="shared" si="1029"/>
        <v>0</v>
      </c>
      <c r="FB1277" s="4">
        <f t="shared" si="1029"/>
        <v>0</v>
      </c>
      <c r="FC1277" s="4">
        <f t="shared" si="1029"/>
        <v>0</v>
      </c>
      <c r="FD1277" s="4">
        <f t="shared" si="1029"/>
        <v>0</v>
      </c>
      <c r="FE1277" s="4">
        <f t="shared" si="1029"/>
        <v>0</v>
      </c>
      <c r="FF1277" s="4">
        <f t="shared" si="1029"/>
        <v>0</v>
      </c>
      <c r="FG1277" s="4">
        <f t="shared" si="1029"/>
        <v>0</v>
      </c>
      <c r="FH1277" s="4">
        <f t="shared" si="1029"/>
        <v>0</v>
      </c>
      <c r="FI1277" s="4">
        <f t="shared" si="1029"/>
        <v>0</v>
      </c>
      <c r="FJ1277" s="4">
        <f t="shared" si="1029"/>
        <v>0</v>
      </c>
      <c r="FK1277" s="4">
        <f t="shared" si="1029"/>
        <v>0</v>
      </c>
      <c r="FL1277" s="4">
        <f t="shared" si="1029"/>
        <v>0</v>
      </c>
      <c r="FM1277" s="4">
        <f t="shared" si="1029"/>
        <v>0</v>
      </c>
      <c r="FN1277" s="4">
        <f t="shared" si="1029"/>
        <v>0</v>
      </c>
      <c r="FO1277" s="4">
        <f t="shared" si="1029"/>
        <v>0</v>
      </c>
      <c r="FP1277" s="4">
        <f t="shared" si="1029"/>
        <v>0</v>
      </c>
      <c r="FQ1277" s="4">
        <f t="shared" si="1029"/>
        <v>0</v>
      </c>
      <c r="FR1277" s="4">
        <f t="shared" si="1029"/>
        <v>0</v>
      </c>
      <c r="FS1277" s="4" t="e">
        <f t="shared" ref="FS1277:GX1277" si="1030">FS1306</f>
        <v>#REF!</v>
      </c>
      <c r="FT1277" s="4" t="e">
        <f t="shared" si="1030"/>
        <v>#REF!</v>
      </c>
      <c r="FU1277" s="4">
        <f t="shared" si="1030"/>
        <v>0</v>
      </c>
      <c r="FV1277" s="4">
        <f t="shared" si="1030"/>
        <v>0</v>
      </c>
      <c r="FW1277" s="4">
        <f t="shared" si="1030"/>
        <v>93202</v>
      </c>
      <c r="FX1277" s="4">
        <f t="shared" si="1030"/>
        <v>93202</v>
      </c>
      <c r="FY1277" s="4">
        <f t="shared" si="1030"/>
        <v>0</v>
      </c>
      <c r="FZ1277" s="4">
        <f t="shared" si="1030"/>
        <v>93202</v>
      </c>
      <c r="GA1277" s="4">
        <f t="shared" si="1030"/>
        <v>0</v>
      </c>
      <c r="GB1277" s="4">
        <f t="shared" si="1030"/>
        <v>0</v>
      </c>
      <c r="GC1277" s="4">
        <f t="shared" si="1030"/>
        <v>0</v>
      </c>
      <c r="GD1277" s="4">
        <f t="shared" si="1030"/>
        <v>0</v>
      </c>
      <c r="GE1277" s="4">
        <f t="shared" si="1030"/>
        <v>0</v>
      </c>
      <c r="GF1277" s="4">
        <f t="shared" si="1030"/>
        <v>0</v>
      </c>
      <c r="GG1277" s="4">
        <f t="shared" si="1030"/>
        <v>0</v>
      </c>
      <c r="GH1277" s="4">
        <f t="shared" si="1030"/>
        <v>0</v>
      </c>
      <c r="GI1277" s="4">
        <f t="shared" si="1030"/>
        <v>0</v>
      </c>
      <c r="GJ1277" s="4">
        <f t="shared" si="1030"/>
        <v>0</v>
      </c>
      <c r="GK1277" s="4">
        <f t="shared" si="1030"/>
        <v>0</v>
      </c>
      <c r="GL1277" s="4">
        <f t="shared" si="1030"/>
        <v>0</v>
      </c>
      <c r="GM1277" s="4">
        <f t="shared" si="1030"/>
        <v>0</v>
      </c>
      <c r="GN1277" s="4">
        <f t="shared" si="1030"/>
        <v>0</v>
      </c>
      <c r="GO1277" s="4">
        <f t="shared" si="1030"/>
        <v>0</v>
      </c>
      <c r="GP1277" s="4">
        <f t="shared" si="1030"/>
        <v>0</v>
      </c>
      <c r="GQ1277" s="4">
        <f t="shared" si="1030"/>
        <v>0</v>
      </c>
      <c r="GR1277" s="4">
        <f t="shared" si="1030"/>
        <v>0</v>
      </c>
      <c r="GS1277" s="4">
        <f t="shared" si="1030"/>
        <v>0</v>
      </c>
      <c r="GT1277" s="4">
        <f t="shared" si="1030"/>
        <v>0</v>
      </c>
      <c r="GU1277" s="4">
        <f t="shared" si="1030"/>
        <v>0</v>
      </c>
      <c r="GV1277" s="4">
        <f t="shared" si="1030"/>
        <v>0</v>
      </c>
      <c r="GW1277" s="4">
        <f t="shared" si="1030"/>
        <v>0</v>
      </c>
      <c r="GX1277" s="4">
        <f t="shared" si="1030"/>
        <v>0</v>
      </c>
    </row>
    <row r="1279" spans="1:255" x14ac:dyDescent="0.2">
      <c r="A1279" s="2">
        <v>17</v>
      </c>
      <c r="B1279" s="2">
        <v>1</v>
      </c>
      <c r="C1279" s="2">
        <f>ROW(SmtRes!A1069)</f>
        <v>1069</v>
      </c>
      <c r="D1279" s="2">
        <f>ROW(EtalonRes!A1089)</f>
        <v>1089</v>
      </c>
      <c r="E1279" s="2" t="s">
        <v>604</v>
      </c>
      <c r="F1279" s="2" t="s">
        <v>605</v>
      </c>
      <c r="G1279" s="2" t="s">
        <v>606</v>
      </c>
      <c r="H1279" s="2" t="s">
        <v>401</v>
      </c>
      <c r="I1279" s="2">
        <f>'1.Лок.смета.и.Акт'!E135</f>
        <v>1.319</v>
      </c>
      <c r="J1279" s="2">
        <v>0</v>
      </c>
      <c r="K1279" s="2">
        <v>1.319</v>
      </c>
      <c r="L1279" s="2">
        <v>2.637</v>
      </c>
      <c r="M1279" s="2">
        <v>0</v>
      </c>
      <c r="N1279" s="2">
        <f t="shared" ref="N1279:N1304" si="1031">ROUND(L1279-M1279,4)</f>
        <v>2.637</v>
      </c>
      <c r="O1279" s="2">
        <f t="shared" ref="O1279:O1304" si="1032">ROUND(CP1279,0)</f>
        <v>367</v>
      </c>
      <c r="P1279" s="2">
        <f t="shared" ref="P1279:P1304" si="1033">ROUND(CQ1279*I1279,0)</f>
        <v>0</v>
      </c>
      <c r="Q1279" s="2">
        <f t="shared" ref="Q1279:Q1304" si="1034">ROUND(CR1279*I1279,0)</f>
        <v>200</v>
      </c>
      <c r="R1279" s="2">
        <f t="shared" ref="R1279:R1304" si="1035">ROUND(CS1279*I1279,0)</f>
        <v>6</v>
      </c>
      <c r="S1279" s="2">
        <f t="shared" ref="S1279:S1304" si="1036">ROUND(CT1279*I1279,0)</f>
        <v>167</v>
      </c>
      <c r="T1279" s="2">
        <f t="shared" ref="T1279:T1304" si="1037">ROUND(CU1279*I1279,0)</f>
        <v>0</v>
      </c>
      <c r="U1279" s="2">
        <f t="shared" ref="U1279:U1304" si="1038">CV1279*I1279</f>
        <v>21.262280000000001</v>
      </c>
      <c r="V1279" s="2">
        <f t="shared" ref="V1279:V1304" si="1039">CW1279*I1279</f>
        <v>0.42208000000000001</v>
      </c>
      <c r="W1279" s="2">
        <f t="shared" ref="W1279:W1304" si="1040">ROUND(CX1279*I1279,0)</f>
        <v>0</v>
      </c>
      <c r="X1279" s="2">
        <f t="shared" ref="X1279:X1304" si="1041">ROUND(CY1279,0)</f>
        <v>213</v>
      </c>
      <c r="Y1279" s="2">
        <f t="shared" ref="Y1279:Y1304" si="1042">ROUND(CZ1279,0)</f>
        <v>130</v>
      </c>
      <c r="Z1279" s="2"/>
      <c r="AA1279" s="2">
        <v>69726971</v>
      </c>
      <c r="AB1279" s="2">
        <f t="shared" ref="AB1279:AB1304" si="1043">ROUND((AC1279+AD1279+AF1279),2)</f>
        <v>278.79000000000002</v>
      </c>
      <c r="AC1279" s="2">
        <f>ROUND(((ES1279*2)+(SUM(SmtRes!BC1065:'SmtRes'!BC1069)+SUM(EtalonRes!AL1085:'EtalonRes'!AL1089))),2)</f>
        <v>0.01</v>
      </c>
      <c r="AD1279" s="2">
        <f>ROUND(((((ET1279*2))-((EU1279*2)))+AE1279),2)</f>
        <v>151.91999999999999</v>
      </c>
      <c r="AE1279" s="2">
        <f>ROUND(((EU1279*2)),2)</f>
        <v>4.3600000000000003</v>
      </c>
      <c r="AF1279" s="2">
        <f>ROUND(((EV1279*2)),2)</f>
        <v>126.86</v>
      </c>
      <c r="AG1279" s="2">
        <f t="shared" ref="AG1279:AG1304" si="1044">ROUND((AP1279),2)</f>
        <v>0</v>
      </c>
      <c r="AH1279" s="2">
        <f>((EW1279*2))</f>
        <v>16.12</v>
      </c>
      <c r="AI1279" s="2">
        <f>((EX1279*2))</f>
        <v>0.32</v>
      </c>
      <c r="AJ1279" s="2">
        <f t="shared" ref="AJ1279:AJ1304" si="1045">(AS1279)</f>
        <v>0</v>
      </c>
      <c r="AK1279" s="2">
        <v>1855.17</v>
      </c>
      <c r="AL1279" s="2">
        <v>1715.78</v>
      </c>
      <c r="AM1279" s="2">
        <v>75.959999999999994</v>
      </c>
      <c r="AN1279" s="2">
        <v>2.1800000000000002</v>
      </c>
      <c r="AO1279" s="2">
        <v>63.43</v>
      </c>
      <c r="AP1279" s="2">
        <v>0</v>
      </c>
      <c r="AQ1279" s="2">
        <v>8.06</v>
      </c>
      <c r="AR1279" s="2">
        <v>0.16</v>
      </c>
      <c r="AS1279" s="2">
        <v>0</v>
      </c>
      <c r="AT1279" s="2">
        <v>123</v>
      </c>
      <c r="AU1279" s="2">
        <v>75</v>
      </c>
      <c r="AV1279" s="2">
        <v>1</v>
      </c>
      <c r="AW1279" s="2">
        <v>1</v>
      </c>
      <c r="AX1279" s="2"/>
      <c r="AY1279" s="2"/>
      <c r="AZ1279" s="2">
        <v>1</v>
      </c>
      <c r="BA1279" s="2">
        <v>1</v>
      </c>
      <c r="BB1279" s="2">
        <v>1</v>
      </c>
      <c r="BC1279" s="2">
        <v>1</v>
      </c>
      <c r="BD1279" s="2" t="s">
        <v>3</v>
      </c>
      <c r="BE1279" s="2" t="s">
        <v>3</v>
      </c>
      <c r="BF1279" s="2" t="s">
        <v>3</v>
      </c>
      <c r="BG1279" s="2" t="s">
        <v>3</v>
      </c>
      <c r="BH1279" s="2">
        <v>0</v>
      </c>
      <c r="BI1279" s="2">
        <v>1</v>
      </c>
      <c r="BJ1279" s="2" t="s">
        <v>607</v>
      </c>
      <c r="BK1279" s="2"/>
      <c r="BL1279" s="2"/>
      <c r="BM1279" s="2">
        <v>11001</v>
      </c>
      <c r="BN1279" s="2">
        <v>0</v>
      </c>
      <c r="BO1279" s="2" t="s">
        <v>3</v>
      </c>
      <c r="BP1279" s="2">
        <v>0</v>
      </c>
      <c r="BQ1279" s="2">
        <v>2</v>
      </c>
      <c r="BR1279" s="2">
        <v>0</v>
      </c>
      <c r="BS1279" s="2">
        <v>1</v>
      </c>
      <c r="BT1279" s="2">
        <v>1</v>
      </c>
      <c r="BU1279" s="2">
        <v>1</v>
      </c>
      <c r="BV1279" s="2">
        <v>1</v>
      </c>
      <c r="BW1279" s="2">
        <v>1</v>
      </c>
      <c r="BX1279" s="2">
        <v>1</v>
      </c>
      <c r="BY1279" s="2" t="s">
        <v>3</v>
      </c>
      <c r="BZ1279" s="2">
        <v>123</v>
      </c>
      <c r="CA1279" s="2">
        <v>75</v>
      </c>
      <c r="CB1279" s="2" t="s">
        <v>3</v>
      </c>
      <c r="CC1279" s="2"/>
      <c r="CD1279" s="2"/>
      <c r="CE1279" s="2">
        <v>0</v>
      </c>
      <c r="CF1279" s="2">
        <v>0</v>
      </c>
      <c r="CG1279" s="2">
        <v>0</v>
      </c>
      <c r="CH1279" s="2">
        <v>98</v>
      </c>
      <c r="CI1279" s="2">
        <v>0</v>
      </c>
      <c r="CJ1279" s="2">
        <v>0</v>
      </c>
      <c r="CK1279" s="2">
        <v>0</v>
      </c>
      <c r="CL1279" s="2">
        <v>0</v>
      </c>
      <c r="CM1279" s="2">
        <v>0</v>
      </c>
      <c r="CN1279" s="2" t="s">
        <v>3</v>
      </c>
      <c r="CO1279" s="2">
        <v>0</v>
      </c>
      <c r="CP1279" s="2">
        <f t="shared" ref="CP1279:CP1304" si="1046">(P1279+Q1279+S1279)</f>
        <v>367</v>
      </c>
      <c r="CQ1279" s="2">
        <f t="shared" ref="CQ1279:CQ1304" si="1047">AC1279*BC1279</f>
        <v>0.01</v>
      </c>
      <c r="CR1279" s="2">
        <f t="shared" ref="CR1279:CR1304" si="1048">AD1279*BB1279</f>
        <v>151.91999999999999</v>
      </c>
      <c r="CS1279" s="2">
        <f t="shared" ref="CS1279:CS1304" si="1049">AE1279*BS1279</f>
        <v>4.3600000000000003</v>
      </c>
      <c r="CT1279" s="2">
        <f t="shared" ref="CT1279:CT1304" si="1050">AF1279*BA1279</f>
        <v>126.86</v>
      </c>
      <c r="CU1279" s="2">
        <f t="shared" ref="CU1279:CU1304" si="1051">AG1279</f>
        <v>0</v>
      </c>
      <c r="CV1279" s="2">
        <f t="shared" ref="CV1279:CV1304" si="1052">AH1279</f>
        <v>16.12</v>
      </c>
      <c r="CW1279" s="2">
        <f t="shared" ref="CW1279:CW1304" si="1053">AI1279</f>
        <v>0.32</v>
      </c>
      <c r="CX1279" s="2">
        <f t="shared" ref="CX1279:CX1304" si="1054">AJ1279</f>
        <v>0</v>
      </c>
      <c r="CY1279" s="2">
        <f>(((S1279+R1279)*AT1279)/100)</f>
        <v>212.79</v>
      </c>
      <c r="CZ1279" s="2">
        <f>(((S1279+R1279)*AU1279)/100)</f>
        <v>129.75</v>
      </c>
      <c r="DA1279" s="2"/>
      <c r="DB1279" s="2"/>
      <c r="DC1279" s="2" t="s">
        <v>3</v>
      </c>
      <c r="DD1279" s="2" t="s">
        <v>608</v>
      </c>
      <c r="DE1279" s="2" t="s">
        <v>608</v>
      </c>
      <c r="DF1279" s="2" t="s">
        <v>608</v>
      </c>
      <c r="DG1279" s="2" t="s">
        <v>608</v>
      </c>
      <c r="DH1279" s="2" t="s">
        <v>3</v>
      </c>
      <c r="DI1279" s="2" t="s">
        <v>608</v>
      </c>
      <c r="DJ1279" s="2" t="s">
        <v>608</v>
      </c>
      <c r="DK1279" s="2" t="s">
        <v>3</v>
      </c>
      <c r="DL1279" s="2" t="s">
        <v>3</v>
      </c>
      <c r="DM1279" s="2" t="s">
        <v>3</v>
      </c>
      <c r="DN1279" s="2">
        <v>0</v>
      </c>
      <c r="DO1279" s="2">
        <v>0</v>
      </c>
      <c r="DP1279" s="2">
        <v>1</v>
      </c>
      <c r="DQ1279" s="2">
        <v>1</v>
      </c>
      <c r="DR1279" s="2"/>
      <c r="DS1279" s="2"/>
      <c r="DT1279" s="2"/>
      <c r="DU1279" s="2">
        <v>1005</v>
      </c>
      <c r="DV1279" s="2" t="s">
        <v>401</v>
      </c>
      <c r="DW1279" s="2" t="s">
        <v>401</v>
      </c>
      <c r="DX1279" s="2">
        <v>100</v>
      </c>
      <c r="DY1279" s="2"/>
      <c r="DZ1279" s="2" t="s">
        <v>3</v>
      </c>
      <c r="EA1279" s="2" t="s">
        <v>3</v>
      </c>
      <c r="EB1279" s="2" t="s">
        <v>3</v>
      </c>
      <c r="EC1279" s="2" t="s">
        <v>3</v>
      </c>
      <c r="ED1279" s="2"/>
      <c r="EE1279" s="2">
        <v>54328965</v>
      </c>
      <c r="EF1279" s="2">
        <v>2</v>
      </c>
      <c r="EG1279" s="2" t="s">
        <v>21</v>
      </c>
      <c r="EH1279" s="2">
        <v>0</v>
      </c>
      <c r="EI1279" s="2" t="s">
        <v>3</v>
      </c>
      <c r="EJ1279" s="2">
        <v>1</v>
      </c>
      <c r="EK1279" s="2">
        <v>11001</v>
      </c>
      <c r="EL1279" s="2" t="s">
        <v>22</v>
      </c>
      <c r="EM1279" s="2" t="s">
        <v>23</v>
      </c>
      <c r="EN1279" s="2"/>
      <c r="EO1279" s="2" t="s">
        <v>3</v>
      </c>
      <c r="EP1279" s="2"/>
      <c r="EQ1279" s="2">
        <v>1441792</v>
      </c>
      <c r="ER1279" s="2">
        <v>1855.17</v>
      </c>
      <c r="ES1279" s="2">
        <v>1715.78</v>
      </c>
      <c r="ET1279" s="2">
        <v>75.959999999999994</v>
      </c>
      <c r="EU1279" s="2">
        <v>2.1800000000000002</v>
      </c>
      <c r="EV1279" s="2">
        <v>63.43</v>
      </c>
      <c r="EW1279" s="2">
        <v>8.06</v>
      </c>
      <c r="EX1279" s="2">
        <v>0.16</v>
      </c>
      <c r="EY1279" s="2">
        <v>1</v>
      </c>
      <c r="EZ1279" s="2"/>
      <c r="FA1279" s="2"/>
      <c r="FB1279" s="2"/>
      <c r="FC1279" s="2"/>
      <c r="FD1279" s="2"/>
      <c r="FE1279" s="2"/>
      <c r="FF1279" s="2"/>
      <c r="FG1279" s="2"/>
      <c r="FH1279" s="2"/>
      <c r="FI1279" s="2"/>
      <c r="FJ1279" s="2"/>
      <c r="FK1279" s="2"/>
      <c r="FL1279" s="2"/>
      <c r="FM1279" s="2"/>
      <c r="FN1279" s="2"/>
      <c r="FO1279" s="2"/>
      <c r="FP1279" s="2"/>
      <c r="FQ1279" s="2">
        <v>0</v>
      </c>
      <c r="FR1279" s="2">
        <f t="shared" ref="FR1279:FR1304" si="1055">ROUND(IF(BI1279=3,GM1279,0),0)</f>
        <v>0</v>
      </c>
      <c r="FS1279" s="2">
        <v>0</v>
      </c>
      <c r="FT1279" s="2"/>
      <c r="FU1279" s="2"/>
      <c r="FV1279" s="2"/>
      <c r="FW1279" s="2"/>
      <c r="FX1279" s="2">
        <v>123</v>
      </c>
      <c r="FY1279" s="2">
        <v>75</v>
      </c>
      <c r="FZ1279" s="2"/>
      <c r="GA1279" s="2" t="s">
        <v>3</v>
      </c>
      <c r="GB1279" s="2"/>
      <c r="GC1279" s="2"/>
      <c r="GD1279" s="2">
        <v>1</v>
      </c>
      <c r="GE1279" s="2"/>
      <c r="GF1279" s="2">
        <v>509751600</v>
      </c>
      <c r="GG1279" s="2">
        <v>2</v>
      </c>
      <c r="GH1279" s="2">
        <v>1</v>
      </c>
      <c r="GI1279" s="2">
        <v>-2</v>
      </c>
      <c r="GJ1279" s="2">
        <v>0</v>
      </c>
      <c r="GK1279" s="2">
        <v>0</v>
      </c>
      <c r="GL1279" s="2">
        <f t="shared" ref="GL1279:GL1304" si="1056">ROUND(IF(AND(BH1279=3,BI1279=3,FS1279&lt;&gt;0),P1279,0),0)</f>
        <v>0</v>
      </c>
      <c r="GM1279" s="2">
        <f t="shared" ref="GM1279:GM1304" si="1057">ROUND(O1279+X1279+Y1279,0)+GX1279</f>
        <v>710</v>
      </c>
      <c r="GN1279" s="2">
        <f t="shared" ref="GN1279:GN1304" si="1058">IF(OR(BI1279=0,BI1279=1),GM1279-GX1279,0)</f>
        <v>710</v>
      </c>
      <c r="GO1279" s="2">
        <f t="shared" ref="GO1279:GO1304" si="1059">IF(BI1279=2,GM1279-GX1279,0)</f>
        <v>0</v>
      </c>
      <c r="GP1279" s="2">
        <f t="shared" ref="GP1279:GP1304" si="1060">IF(BI1279=4,GM1279-GX1279,0)</f>
        <v>0</v>
      </c>
      <c r="GQ1279" s="2"/>
      <c r="GR1279" s="2">
        <v>0</v>
      </c>
      <c r="GS1279" s="2">
        <v>3</v>
      </c>
      <c r="GT1279" s="2">
        <v>0</v>
      </c>
      <c r="GU1279" s="2" t="s">
        <v>608</v>
      </c>
      <c r="GV1279" s="2">
        <f>ROUND(((GT1279*2)),2)</f>
        <v>0</v>
      </c>
      <c r="GW1279" s="2">
        <v>1</v>
      </c>
      <c r="GX1279" s="2">
        <f t="shared" ref="GX1279:GX1304" si="1061">ROUND(HC1279*I1279,0)</f>
        <v>0</v>
      </c>
      <c r="GY1279" s="2"/>
      <c r="GZ1279" s="2"/>
      <c r="HA1279" s="2">
        <v>0</v>
      </c>
      <c r="HB1279" s="2">
        <v>0</v>
      </c>
      <c r="HC1279" s="2">
        <f t="shared" ref="HC1279:HC1304" si="1062">GV1279*GW1279</f>
        <v>0</v>
      </c>
      <c r="HD1279" s="2"/>
      <c r="HE1279" s="2" t="s">
        <v>3</v>
      </c>
      <c r="HF1279" s="2" t="s">
        <v>3</v>
      </c>
      <c r="HG1279" s="2"/>
      <c r="HH1279" s="2"/>
      <c r="HI1279" s="2"/>
      <c r="HJ1279" s="2"/>
      <c r="HK1279" s="2"/>
      <c r="HL1279" s="2"/>
      <c r="HM1279" s="2" t="s">
        <v>3</v>
      </c>
      <c r="HN1279" s="2" t="s">
        <v>24</v>
      </c>
      <c r="HO1279" s="2" t="s">
        <v>25</v>
      </c>
      <c r="HP1279" s="2" t="s">
        <v>22</v>
      </c>
      <c r="HQ1279" s="2" t="s">
        <v>22</v>
      </c>
      <c r="HR1279" s="2"/>
      <c r="HS1279" s="2"/>
      <c r="HT1279" s="2"/>
      <c r="HU1279" s="2"/>
      <c r="HV1279" s="2"/>
      <c r="HW1279" s="2"/>
      <c r="HX1279" s="2"/>
      <c r="HY1279" s="2"/>
      <c r="HZ1279" s="2"/>
      <c r="IA1279" s="2"/>
      <c r="IB1279" s="2"/>
      <c r="IC1279" s="2"/>
      <c r="ID1279" s="2"/>
      <c r="IE1279" s="2"/>
      <c r="IF1279" s="2"/>
      <c r="IG1279" s="2"/>
      <c r="IH1279" s="2"/>
      <c r="II1279" s="2"/>
      <c r="IJ1279" s="2"/>
      <c r="IK1279" s="2">
        <v>0</v>
      </c>
      <c r="IL1279" s="2"/>
      <c r="IM1279" s="2"/>
      <c r="IN1279" s="2"/>
      <c r="IO1279" s="2"/>
      <c r="IP1279" s="2"/>
      <c r="IQ1279" s="2"/>
      <c r="IR1279" s="2"/>
      <c r="IS1279" s="2"/>
      <c r="IT1279" s="2"/>
      <c r="IU1279" s="2"/>
    </row>
    <row r="1280" spans="1:255" x14ac:dyDescent="0.2">
      <c r="A1280">
        <v>17</v>
      </c>
      <c r="B1280">
        <v>1</v>
      </c>
      <c r="C1280">
        <f>ROW(SmtRes!A1074)</f>
        <v>1074</v>
      </c>
      <c r="D1280">
        <f>ROW(EtalonRes!A1094)</f>
        <v>1094</v>
      </c>
      <c r="E1280" t="s">
        <v>604</v>
      </c>
      <c r="F1280" t="s">
        <v>605</v>
      </c>
      <c r="G1280" t="s">
        <v>606</v>
      </c>
      <c r="H1280" t="s">
        <v>401</v>
      </c>
      <c r="I1280">
        <f>'1.Лок.смета.и.Акт'!E135</f>
        <v>1.319</v>
      </c>
      <c r="J1280">
        <v>0</v>
      </c>
      <c r="K1280">
        <v>1.319</v>
      </c>
      <c r="L1280">
        <v>2.637</v>
      </c>
      <c r="M1280">
        <v>0</v>
      </c>
      <c r="N1280">
        <f t="shared" si="1031"/>
        <v>2.637</v>
      </c>
      <c r="O1280">
        <f t="shared" si="1032"/>
        <v>5814</v>
      </c>
      <c r="P1280">
        <f t="shared" si="1033"/>
        <v>0</v>
      </c>
      <c r="Q1280">
        <f t="shared" si="1034"/>
        <v>1571</v>
      </c>
      <c r="R1280">
        <f t="shared" si="1035"/>
        <v>114</v>
      </c>
      <c r="S1280">
        <f t="shared" si="1036"/>
        <v>4243</v>
      </c>
      <c r="T1280">
        <f t="shared" si="1037"/>
        <v>0</v>
      </c>
      <c r="U1280" t="e">
        <f t="shared" si="1038"/>
        <v>#REF!</v>
      </c>
      <c r="V1280">
        <f t="shared" si="1039"/>
        <v>0.42208000000000001</v>
      </c>
      <c r="W1280">
        <f t="shared" si="1040"/>
        <v>0</v>
      </c>
      <c r="X1280" t="e">
        <f t="shared" si="1041"/>
        <v>#REF!</v>
      </c>
      <c r="Y1280" t="e">
        <f t="shared" si="1042"/>
        <v>#REF!</v>
      </c>
      <c r="AA1280">
        <v>69726884</v>
      </c>
      <c r="AB1280">
        <f t="shared" si="1043"/>
        <v>278.79000000000002</v>
      </c>
      <c r="AC1280">
        <f>ROUND(((ES1280*2)+(SUM(SmtRes!BC1070:'SmtRes'!BC1074)+SUM(EtalonRes!AL1090:'EtalonRes'!AL1094))),2)</f>
        <v>0.01</v>
      </c>
      <c r="AD1280">
        <f>ROUND(((((ET1280*2))-((EU1280*2)))+AE1280),2)</f>
        <v>151.91999999999999</v>
      </c>
      <c r="AE1280">
        <f>ROUND(((EU1280*2)),2)</f>
        <v>4.3600000000000003</v>
      </c>
      <c r="AF1280">
        <f>ROUND(((EV1280*2)),2)</f>
        <v>126.86</v>
      </c>
      <c r="AG1280">
        <f t="shared" si="1044"/>
        <v>0</v>
      </c>
      <c r="AH1280" t="e">
        <f>((EW1280*2))</f>
        <v>#REF!</v>
      </c>
      <c r="AI1280">
        <f>((EX1280*2))</f>
        <v>0.32</v>
      </c>
      <c r="AJ1280">
        <f t="shared" si="1045"/>
        <v>0</v>
      </c>
      <c r="AK1280">
        <v>1855.17</v>
      </c>
      <c r="AL1280">
        <v>1715.78</v>
      </c>
      <c r="AM1280">
        <v>75.959999999999994</v>
      </c>
      <c r="AN1280">
        <v>2.1800000000000002</v>
      </c>
      <c r="AO1280">
        <v>63.43</v>
      </c>
      <c r="AP1280">
        <v>0</v>
      </c>
      <c r="AQ1280" t="e">
        <f>'1.Лок.смета.и.Акт'!#REF!</f>
        <v>#REF!</v>
      </c>
      <c r="AR1280">
        <v>0.16</v>
      </c>
      <c r="AS1280">
        <v>0</v>
      </c>
      <c r="AT1280">
        <v>117</v>
      </c>
      <c r="AU1280">
        <v>64</v>
      </c>
      <c r="AV1280">
        <v>1</v>
      </c>
      <c r="AW1280">
        <v>1</v>
      </c>
      <c r="AZ1280">
        <v>1</v>
      </c>
      <c r="BA1280">
        <v>25.36</v>
      </c>
      <c r="BB1280">
        <v>7.84</v>
      </c>
      <c r="BC1280">
        <v>7.56</v>
      </c>
      <c r="BD1280" t="s">
        <v>3</v>
      </c>
      <c r="BE1280" t="s">
        <v>3</v>
      </c>
      <c r="BF1280" t="s">
        <v>3</v>
      </c>
      <c r="BG1280" t="s">
        <v>3</v>
      </c>
      <c r="BH1280">
        <v>0</v>
      </c>
      <c r="BI1280">
        <v>1</v>
      </c>
      <c r="BJ1280" t="s">
        <v>607</v>
      </c>
      <c r="BM1280">
        <v>11001</v>
      </c>
      <c r="BN1280">
        <v>0</v>
      </c>
      <c r="BO1280" t="s">
        <v>605</v>
      </c>
      <c r="BP1280">
        <v>1</v>
      </c>
      <c r="BQ1280">
        <v>2</v>
      </c>
      <c r="BR1280">
        <v>0</v>
      </c>
      <c r="BS1280">
        <v>19.8</v>
      </c>
      <c r="BT1280">
        <v>1</v>
      </c>
      <c r="BU1280">
        <v>1</v>
      </c>
      <c r="BV1280">
        <v>1</v>
      </c>
      <c r="BW1280">
        <v>1</v>
      </c>
      <c r="BX1280">
        <v>1</v>
      </c>
      <c r="BY1280" t="s">
        <v>3</v>
      </c>
      <c r="BZ1280" t="e">
        <f>'1.Лок.смета.и.Акт'!#REF!</f>
        <v>#REF!</v>
      </c>
      <c r="CA1280" t="e">
        <f>'1.Лок.смета.и.Акт'!#REF!</f>
        <v>#REF!</v>
      </c>
      <c r="CB1280" t="s">
        <v>3</v>
      </c>
      <c r="CE1280">
        <v>0</v>
      </c>
      <c r="CF1280">
        <v>0</v>
      </c>
      <c r="CG1280">
        <v>0</v>
      </c>
      <c r="CH1280">
        <v>98</v>
      </c>
      <c r="CI1280">
        <v>0</v>
      </c>
      <c r="CJ1280">
        <v>0</v>
      </c>
      <c r="CK1280">
        <v>0</v>
      </c>
      <c r="CL1280">
        <v>0</v>
      </c>
      <c r="CM1280">
        <v>0</v>
      </c>
      <c r="CN1280" t="s">
        <v>3</v>
      </c>
      <c r="CO1280">
        <v>0</v>
      </c>
      <c r="CP1280">
        <f t="shared" si="1046"/>
        <v>5814</v>
      </c>
      <c r="CQ1280">
        <f t="shared" si="1047"/>
        <v>7.5600000000000001E-2</v>
      </c>
      <c r="CR1280">
        <f t="shared" si="1048"/>
        <v>1191.0527999999999</v>
      </c>
      <c r="CS1280">
        <f t="shared" si="1049"/>
        <v>86.328000000000003</v>
      </c>
      <c r="CT1280">
        <f t="shared" si="1050"/>
        <v>3217.1695999999997</v>
      </c>
      <c r="CU1280">
        <f t="shared" si="1051"/>
        <v>0</v>
      </c>
      <c r="CV1280" t="e">
        <f t="shared" si="1052"/>
        <v>#REF!</v>
      </c>
      <c r="CW1280">
        <f t="shared" si="1053"/>
        <v>0.32</v>
      </c>
      <c r="CX1280">
        <f t="shared" si="1054"/>
        <v>0</v>
      </c>
      <c r="CY1280" t="e">
        <f>(S1280+R1280)*(BZ1280/100)</f>
        <v>#REF!</v>
      </c>
      <c r="CZ1280" t="e">
        <f>(S1280+R1280)*(CA1280/100)</f>
        <v>#REF!</v>
      </c>
      <c r="DC1280" t="s">
        <v>3</v>
      </c>
      <c r="DD1280" t="s">
        <v>608</v>
      </c>
      <c r="DE1280" t="s">
        <v>608</v>
      </c>
      <c r="DF1280" t="s">
        <v>608</v>
      </c>
      <c r="DG1280" t="s">
        <v>608</v>
      </c>
      <c r="DH1280" t="s">
        <v>3</v>
      </c>
      <c r="DI1280" t="s">
        <v>608</v>
      </c>
      <c r="DJ1280" t="s">
        <v>608</v>
      </c>
      <c r="DK1280" t="s">
        <v>3</v>
      </c>
      <c r="DL1280" t="s">
        <v>3</v>
      </c>
      <c r="DM1280" t="s">
        <v>3</v>
      </c>
      <c r="DN1280">
        <v>123</v>
      </c>
      <c r="DO1280">
        <v>75</v>
      </c>
      <c r="DP1280">
        <v>1</v>
      </c>
      <c r="DQ1280">
        <v>1</v>
      </c>
      <c r="DU1280">
        <v>1005</v>
      </c>
      <c r="DV1280" t="s">
        <v>401</v>
      </c>
      <c r="DW1280" t="str">
        <f>'1.Лок.смета.и.Акт'!D135</f>
        <v>100 м2 изолируемой поверхности</v>
      </c>
      <c r="DX1280">
        <v>100</v>
      </c>
      <c r="DZ1280" t="s">
        <v>3</v>
      </c>
      <c r="EA1280" t="s">
        <v>3</v>
      </c>
      <c r="EB1280" t="s">
        <v>3</v>
      </c>
      <c r="EC1280" t="s">
        <v>3</v>
      </c>
      <c r="EE1280">
        <v>54328965</v>
      </c>
      <c r="EF1280">
        <v>2</v>
      </c>
      <c r="EG1280" t="s">
        <v>21</v>
      </c>
      <c r="EH1280">
        <v>0</v>
      </c>
      <c r="EI1280" t="s">
        <v>3</v>
      </c>
      <c r="EJ1280">
        <v>1</v>
      </c>
      <c r="EK1280">
        <v>11001</v>
      </c>
      <c r="EL1280" t="s">
        <v>22</v>
      </c>
      <c r="EM1280" t="s">
        <v>23</v>
      </c>
      <c r="EO1280" t="s">
        <v>3</v>
      </c>
      <c r="EQ1280">
        <v>1441792</v>
      </c>
      <c r="ER1280">
        <v>1855.17</v>
      </c>
      <c r="ES1280">
        <v>1715.78</v>
      </c>
      <c r="ET1280">
        <v>75.959999999999994</v>
      </c>
      <c r="EU1280">
        <v>2.1800000000000002</v>
      </c>
      <c r="EV1280">
        <v>63.43</v>
      </c>
      <c r="EW1280" t="e">
        <f>'1.Лок.смета.и.Акт'!#REF!</f>
        <v>#REF!</v>
      </c>
      <c r="EX1280">
        <v>0.16</v>
      </c>
      <c r="EY1280">
        <v>1</v>
      </c>
      <c r="FQ1280">
        <v>0</v>
      </c>
      <c r="FR1280">
        <f t="shared" si="1055"/>
        <v>0</v>
      </c>
      <c r="FS1280">
        <v>0</v>
      </c>
      <c r="FX1280">
        <v>123</v>
      </c>
      <c r="FY1280">
        <v>75</v>
      </c>
      <c r="GA1280" t="s">
        <v>3</v>
      </c>
      <c r="GD1280">
        <v>1</v>
      </c>
      <c r="GF1280">
        <v>509751600</v>
      </c>
      <c r="GG1280">
        <v>2</v>
      </c>
      <c r="GH1280">
        <v>1</v>
      </c>
      <c r="GI1280">
        <v>2</v>
      </c>
      <c r="GJ1280">
        <v>0</v>
      </c>
      <c r="GK1280">
        <v>0</v>
      </c>
      <c r="GL1280">
        <f t="shared" si="1056"/>
        <v>0</v>
      </c>
      <c r="GM1280" t="e">
        <f t="shared" si="1057"/>
        <v>#REF!</v>
      </c>
      <c r="GN1280" t="e">
        <f t="shared" si="1058"/>
        <v>#REF!</v>
      </c>
      <c r="GO1280">
        <f t="shared" si="1059"/>
        <v>0</v>
      </c>
      <c r="GP1280">
        <f t="shared" si="1060"/>
        <v>0</v>
      </c>
      <c r="GR1280">
        <v>0</v>
      </c>
      <c r="GS1280">
        <v>0</v>
      </c>
      <c r="GT1280">
        <v>0</v>
      </c>
      <c r="GU1280" t="s">
        <v>608</v>
      </c>
      <c r="GV1280">
        <f>ROUND(((GT1280*2)),2)</f>
        <v>0</v>
      </c>
      <c r="GW1280">
        <v>1015.2</v>
      </c>
      <c r="GX1280">
        <f t="shared" si="1061"/>
        <v>0</v>
      </c>
      <c r="HA1280">
        <v>0</v>
      </c>
      <c r="HB1280">
        <v>0</v>
      </c>
      <c r="HC1280">
        <f t="shared" si="1062"/>
        <v>0</v>
      </c>
      <c r="HE1280" t="s">
        <v>3</v>
      </c>
      <c r="HF1280" t="s">
        <v>3</v>
      </c>
      <c r="HM1280" t="s">
        <v>3</v>
      </c>
      <c r="HN1280" t="s">
        <v>24</v>
      </c>
      <c r="HO1280" t="s">
        <v>25</v>
      </c>
      <c r="HP1280" t="s">
        <v>22</v>
      </c>
      <c r="HQ1280" t="s">
        <v>22</v>
      </c>
      <c r="IK1280">
        <v>0</v>
      </c>
    </row>
    <row r="1281" spans="1:255" x14ac:dyDescent="0.2">
      <c r="A1281" s="2">
        <v>18</v>
      </c>
      <c r="B1281" s="2">
        <v>1</v>
      </c>
      <c r="C1281" s="2">
        <v>1069</v>
      </c>
      <c r="D1281" s="2"/>
      <c r="E1281" s="2" t="s">
        <v>609</v>
      </c>
      <c r="F1281" s="2" t="s">
        <v>610</v>
      </c>
      <c r="G1281" s="2" t="s">
        <v>611</v>
      </c>
      <c r="H1281" s="2" t="s">
        <v>612</v>
      </c>
      <c r="I1281" s="2">
        <f>I1279*J1281</f>
        <v>0.27171400000000001</v>
      </c>
      <c r="J1281" s="2">
        <v>0.20600000000000002</v>
      </c>
      <c r="K1281" s="2">
        <v>0.10299999999999999</v>
      </c>
      <c r="L1281" s="2">
        <v>0.54322199999999998</v>
      </c>
      <c r="M1281" s="2">
        <v>0</v>
      </c>
      <c r="N1281" s="2">
        <f t="shared" si="1031"/>
        <v>0.54320000000000002</v>
      </c>
      <c r="O1281" s="2">
        <f t="shared" si="1032"/>
        <v>4526</v>
      </c>
      <c r="P1281" s="2">
        <f t="shared" si="1033"/>
        <v>4526</v>
      </c>
      <c r="Q1281" s="2">
        <f t="shared" si="1034"/>
        <v>0</v>
      </c>
      <c r="R1281" s="2">
        <f t="shared" si="1035"/>
        <v>0</v>
      </c>
      <c r="S1281" s="2">
        <f t="shared" si="1036"/>
        <v>0</v>
      </c>
      <c r="T1281" s="2">
        <f t="shared" si="1037"/>
        <v>0</v>
      </c>
      <c r="U1281" s="2">
        <f t="shared" si="1038"/>
        <v>0</v>
      </c>
      <c r="V1281" s="2">
        <f t="shared" si="1039"/>
        <v>0</v>
      </c>
      <c r="W1281" s="2">
        <f t="shared" si="1040"/>
        <v>0</v>
      </c>
      <c r="X1281" s="2">
        <f t="shared" si="1041"/>
        <v>0</v>
      </c>
      <c r="Y1281" s="2">
        <f t="shared" si="1042"/>
        <v>0</v>
      </c>
      <c r="Z1281" s="2"/>
      <c r="AA1281" s="2">
        <v>69726971</v>
      </c>
      <c r="AB1281" s="2">
        <f t="shared" si="1043"/>
        <v>16658.03</v>
      </c>
      <c r="AC1281" s="2">
        <f>ROUND((ES1281),2)</f>
        <v>16658.03</v>
      </c>
      <c r="AD1281" s="2">
        <f t="shared" ref="AD1281:AD1296" si="1063">ROUND((((ET1281)-(EU1281))+AE1281),2)</f>
        <v>0</v>
      </c>
      <c r="AE1281" s="2">
        <f t="shared" ref="AE1281:AE1296" si="1064">ROUND((EU1281),2)</f>
        <v>0</v>
      </c>
      <c r="AF1281" s="2">
        <f t="shared" ref="AF1281:AF1296" si="1065">ROUND((EV1281),2)</f>
        <v>0</v>
      </c>
      <c r="AG1281" s="2">
        <f t="shared" si="1044"/>
        <v>0</v>
      </c>
      <c r="AH1281" s="2">
        <f t="shared" ref="AH1281:AH1296" si="1066">(EW1281)</f>
        <v>0</v>
      </c>
      <c r="AI1281" s="2">
        <f t="shared" ref="AI1281:AI1296" si="1067">(EX1281)</f>
        <v>0</v>
      </c>
      <c r="AJ1281" s="2">
        <f t="shared" si="1045"/>
        <v>0</v>
      </c>
      <c r="AK1281" s="2">
        <v>16658.03</v>
      </c>
      <c r="AL1281" s="2">
        <v>16658.03</v>
      </c>
      <c r="AM1281" s="2">
        <v>0</v>
      </c>
      <c r="AN1281" s="2">
        <v>0</v>
      </c>
      <c r="AO1281" s="2">
        <v>0</v>
      </c>
      <c r="AP1281" s="2">
        <v>0</v>
      </c>
      <c r="AQ1281" s="2">
        <v>0</v>
      </c>
      <c r="AR1281" s="2">
        <v>0</v>
      </c>
      <c r="AS1281" s="2">
        <v>0</v>
      </c>
      <c r="AT1281" s="2">
        <v>0</v>
      </c>
      <c r="AU1281" s="2">
        <v>0</v>
      </c>
      <c r="AV1281" s="2">
        <v>1</v>
      </c>
      <c r="AW1281" s="2">
        <v>1</v>
      </c>
      <c r="AX1281" s="2"/>
      <c r="AY1281" s="2"/>
      <c r="AZ1281" s="2">
        <v>1</v>
      </c>
      <c r="BA1281" s="2">
        <v>1</v>
      </c>
      <c r="BB1281" s="2">
        <v>1</v>
      </c>
      <c r="BC1281" s="2">
        <v>1</v>
      </c>
      <c r="BD1281" s="2" t="s">
        <v>3</v>
      </c>
      <c r="BE1281" s="2" t="s">
        <v>3</v>
      </c>
      <c r="BF1281" s="2" t="s">
        <v>3</v>
      </c>
      <c r="BG1281" s="2" t="s">
        <v>3</v>
      </c>
      <c r="BH1281" s="2">
        <v>3</v>
      </c>
      <c r="BI1281" s="2">
        <v>1</v>
      </c>
      <c r="BJ1281" s="2" t="s">
        <v>613</v>
      </c>
      <c r="BK1281" s="2"/>
      <c r="BL1281" s="2"/>
      <c r="BM1281" s="2">
        <v>500001</v>
      </c>
      <c r="BN1281" s="2">
        <v>0</v>
      </c>
      <c r="BO1281" s="2" t="s">
        <v>3</v>
      </c>
      <c r="BP1281" s="2">
        <v>0</v>
      </c>
      <c r="BQ1281" s="2">
        <v>8</v>
      </c>
      <c r="BR1281" s="2">
        <v>0</v>
      </c>
      <c r="BS1281" s="2">
        <v>1</v>
      </c>
      <c r="BT1281" s="2">
        <v>1</v>
      </c>
      <c r="BU1281" s="2">
        <v>1</v>
      </c>
      <c r="BV1281" s="2">
        <v>1</v>
      </c>
      <c r="BW1281" s="2">
        <v>1</v>
      </c>
      <c r="BX1281" s="2">
        <v>1</v>
      </c>
      <c r="BY1281" s="2" t="s">
        <v>3</v>
      </c>
      <c r="BZ1281" s="2">
        <v>0</v>
      </c>
      <c r="CA1281" s="2">
        <v>0</v>
      </c>
      <c r="CB1281" s="2" t="s">
        <v>3</v>
      </c>
      <c r="CC1281" s="2"/>
      <c r="CD1281" s="2"/>
      <c r="CE1281" s="2">
        <v>0</v>
      </c>
      <c r="CF1281" s="2">
        <v>0</v>
      </c>
      <c r="CG1281" s="2">
        <v>0</v>
      </c>
      <c r="CH1281" s="2">
        <v>98</v>
      </c>
      <c r="CI1281" s="2">
        <v>1</v>
      </c>
      <c r="CJ1281" s="2">
        <v>0</v>
      </c>
      <c r="CK1281" s="2">
        <v>0</v>
      </c>
      <c r="CL1281" s="2">
        <v>0</v>
      </c>
      <c r="CM1281" s="2">
        <v>0</v>
      </c>
      <c r="CN1281" s="2" t="s">
        <v>3</v>
      </c>
      <c r="CO1281" s="2">
        <v>0</v>
      </c>
      <c r="CP1281" s="2">
        <f t="shared" si="1046"/>
        <v>4526</v>
      </c>
      <c r="CQ1281" s="2">
        <f t="shared" si="1047"/>
        <v>16658.03</v>
      </c>
      <c r="CR1281" s="2">
        <f t="shared" si="1048"/>
        <v>0</v>
      </c>
      <c r="CS1281" s="2">
        <f t="shared" si="1049"/>
        <v>0</v>
      </c>
      <c r="CT1281" s="2">
        <f t="shared" si="1050"/>
        <v>0</v>
      </c>
      <c r="CU1281" s="2">
        <f t="shared" si="1051"/>
        <v>0</v>
      </c>
      <c r="CV1281" s="2">
        <f t="shared" si="1052"/>
        <v>0</v>
      </c>
      <c r="CW1281" s="2">
        <f t="shared" si="1053"/>
        <v>0</v>
      </c>
      <c r="CX1281" s="2">
        <f t="shared" si="1054"/>
        <v>0</v>
      </c>
      <c r="CY1281" s="2">
        <f>(((S1281+R1281)*AT1281)/100)</f>
        <v>0</v>
      </c>
      <c r="CZ1281" s="2">
        <f>(((S1281+R1281)*AU1281)/100)</f>
        <v>0</v>
      </c>
      <c r="DA1281" s="2"/>
      <c r="DB1281" s="2"/>
      <c r="DC1281" s="2" t="s">
        <v>3</v>
      </c>
      <c r="DD1281" s="2" t="s">
        <v>3</v>
      </c>
      <c r="DE1281" s="2" t="s">
        <v>3</v>
      </c>
      <c r="DF1281" s="2" t="s">
        <v>3</v>
      </c>
      <c r="DG1281" s="2" t="s">
        <v>3</v>
      </c>
      <c r="DH1281" s="2" t="s">
        <v>3</v>
      </c>
      <c r="DI1281" s="2" t="s">
        <v>3</v>
      </c>
      <c r="DJ1281" s="2" t="s">
        <v>3</v>
      </c>
      <c r="DK1281" s="2" t="s">
        <v>3</v>
      </c>
      <c r="DL1281" s="2" t="s">
        <v>3</v>
      </c>
      <c r="DM1281" s="2" t="s">
        <v>3</v>
      </c>
      <c r="DN1281" s="2">
        <v>0</v>
      </c>
      <c r="DO1281" s="2">
        <v>0</v>
      </c>
      <c r="DP1281" s="2">
        <v>1</v>
      </c>
      <c r="DQ1281" s="2">
        <v>1</v>
      </c>
      <c r="DR1281" s="2"/>
      <c r="DS1281" s="2"/>
      <c r="DT1281" s="2"/>
      <c r="DU1281" s="2">
        <v>1005</v>
      </c>
      <c r="DV1281" s="2" t="s">
        <v>612</v>
      </c>
      <c r="DW1281" s="2" t="s">
        <v>612</v>
      </c>
      <c r="DX1281" s="2">
        <v>1000</v>
      </c>
      <c r="DY1281" s="2"/>
      <c r="DZ1281" s="2" t="s">
        <v>3</v>
      </c>
      <c r="EA1281" s="2" t="s">
        <v>3</v>
      </c>
      <c r="EB1281" s="2" t="s">
        <v>3</v>
      </c>
      <c r="EC1281" s="2" t="s">
        <v>3</v>
      </c>
      <c r="ED1281" s="2"/>
      <c r="EE1281" s="2">
        <v>54328897</v>
      </c>
      <c r="EF1281" s="2">
        <v>8</v>
      </c>
      <c r="EG1281" s="2" t="s">
        <v>31</v>
      </c>
      <c r="EH1281" s="2">
        <v>0</v>
      </c>
      <c r="EI1281" s="2" t="s">
        <v>3</v>
      </c>
      <c r="EJ1281" s="2">
        <v>1</v>
      </c>
      <c r="EK1281" s="2">
        <v>500001</v>
      </c>
      <c r="EL1281" s="2" t="s">
        <v>32</v>
      </c>
      <c r="EM1281" s="2" t="s">
        <v>33</v>
      </c>
      <c r="EN1281" s="2"/>
      <c r="EO1281" s="2" t="s">
        <v>3</v>
      </c>
      <c r="EP1281" s="2"/>
      <c r="EQ1281" s="2">
        <v>0</v>
      </c>
      <c r="ER1281" s="2">
        <v>16658.03</v>
      </c>
      <c r="ES1281" s="2">
        <v>16658.03</v>
      </c>
      <c r="ET1281" s="2">
        <v>0</v>
      </c>
      <c r="EU1281" s="2">
        <v>0</v>
      </c>
      <c r="EV1281" s="2">
        <v>0</v>
      </c>
      <c r="EW1281" s="2">
        <v>0</v>
      </c>
      <c r="EX1281" s="2">
        <v>0</v>
      </c>
      <c r="EY1281" s="2"/>
      <c r="EZ1281" s="2"/>
      <c r="FA1281" s="2"/>
      <c r="FB1281" s="2"/>
      <c r="FC1281" s="2"/>
      <c r="FD1281" s="2"/>
      <c r="FE1281" s="2"/>
      <c r="FF1281" s="2"/>
      <c r="FG1281" s="2"/>
      <c r="FH1281" s="2"/>
      <c r="FI1281" s="2"/>
      <c r="FJ1281" s="2"/>
      <c r="FK1281" s="2"/>
      <c r="FL1281" s="2"/>
      <c r="FM1281" s="2"/>
      <c r="FN1281" s="2"/>
      <c r="FO1281" s="2"/>
      <c r="FP1281" s="2"/>
      <c r="FQ1281" s="2">
        <v>0</v>
      </c>
      <c r="FR1281" s="2">
        <f t="shared" si="1055"/>
        <v>0</v>
      </c>
      <c r="FS1281" s="2">
        <v>0</v>
      </c>
      <c r="FT1281" s="2"/>
      <c r="FU1281" s="2"/>
      <c r="FV1281" s="2"/>
      <c r="FW1281" s="2"/>
      <c r="FX1281" s="2">
        <v>0</v>
      </c>
      <c r="FY1281" s="2">
        <v>0</v>
      </c>
      <c r="FZ1281" s="2"/>
      <c r="GA1281" s="2" t="s">
        <v>3</v>
      </c>
      <c r="GB1281" s="2"/>
      <c r="GC1281" s="2"/>
      <c r="GD1281" s="2">
        <v>1</v>
      </c>
      <c r="GE1281" s="2"/>
      <c r="GF1281" s="2">
        <v>-51690024</v>
      </c>
      <c r="GG1281" s="2">
        <v>2</v>
      </c>
      <c r="GH1281" s="2">
        <v>1</v>
      </c>
      <c r="GI1281" s="2">
        <v>-2</v>
      </c>
      <c r="GJ1281" s="2">
        <v>0</v>
      </c>
      <c r="GK1281" s="2">
        <v>0</v>
      </c>
      <c r="GL1281" s="2">
        <f t="shared" si="1056"/>
        <v>0</v>
      </c>
      <c r="GM1281" s="2">
        <f t="shared" si="1057"/>
        <v>4526</v>
      </c>
      <c r="GN1281" s="2">
        <f t="shared" si="1058"/>
        <v>4526</v>
      </c>
      <c r="GO1281" s="2">
        <f t="shared" si="1059"/>
        <v>0</v>
      </c>
      <c r="GP1281" s="2">
        <f t="shared" si="1060"/>
        <v>0</v>
      </c>
      <c r="GQ1281" s="2"/>
      <c r="GR1281" s="2">
        <v>0</v>
      </c>
      <c r="GS1281" s="2">
        <v>3</v>
      </c>
      <c r="GT1281" s="2">
        <v>0</v>
      </c>
      <c r="GU1281" s="2" t="s">
        <v>3</v>
      </c>
      <c r="GV1281" s="2">
        <f t="shared" ref="GV1281:GV1296" si="1068">ROUND((GT1281),2)</f>
        <v>0</v>
      </c>
      <c r="GW1281" s="2">
        <v>1</v>
      </c>
      <c r="GX1281" s="2">
        <f t="shared" si="1061"/>
        <v>0</v>
      </c>
      <c r="GY1281" s="2"/>
      <c r="GZ1281" s="2"/>
      <c r="HA1281" s="2">
        <v>0</v>
      </c>
      <c r="HB1281" s="2">
        <v>0</v>
      </c>
      <c r="HC1281" s="2">
        <f t="shared" si="1062"/>
        <v>0</v>
      </c>
      <c r="HD1281" s="2"/>
      <c r="HE1281" s="2" t="s">
        <v>3</v>
      </c>
      <c r="HF1281" s="2" t="s">
        <v>3</v>
      </c>
      <c r="HG1281" s="2"/>
      <c r="HH1281" s="2"/>
      <c r="HI1281" s="2"/>
      <c r="HJ1281" s="2"/>
      <c r="HK1281" s="2"/>
      <c r="HL1281" s="2"/>
      <c r="HM1281" s="2" t="s">
        <v>608</v>
      </c>
      <c r="HN1281" s="2" t="s">
        <v>3</v>
      </c>
      <c r="HO1281" s="2" t="s">
        <v>3</v>
      </c>
      <c r="HP1281" s="2" t="s">
        <v>3</v>
      </c>
      <c r="HQ1281" s="2" t="s">
        <v>3</v>
      </c>
      <c r="HR1281" s="2"/>
      <c r="HS1281" s="2"/>
      <c r="HT1281" s="2"/>
      <c r="HU1281" s="2"/>
      <c r="HV1281" s="2"/>
      <c r="HW1281" s="2"/>
      <c r="HX1281" s="2"/>
      <c r="HY1281" s="2"/>
      <c r="HZ1281" s="2"/>
      <c r="IA1281" s="2"/>
      <c r="IB1281" s="2"/>
      <c r="IC1281" s="2"/>
      <c r="ID1281" s="2"/>
      <c r="IE1281" s="2"/>
      <c r="IF1281" s="2"/>
      <c r="IG1281" s="2"/>
      <c r="IH1281" s="2"/>
      <c r="II1281" s="2"/>
      <c r="IJ1281" s="2"/>
      <c r="IK1281" s="2">
        <v>0</v>
      </c>
      <c r="IL1281" s="2"/>
      <c r="IM1281" s="2"/>
      <c r="IN1281" s="2"/>
      <c r="IO1281" s="2"/>
      <c r="IP1281" s="2"/>
      <c r="IQ1281" s="2"/>
      <c r="IR1281" s="2"/>
      <c r="IS1281" s="2"/>
      <c r="IT1281" s="2"/>
      <c r="IU1281" s="2"/>
    </row>
    <row r="1282" spans="1:255" x14ac:dyDescent="0.2">
      <c r="A1282">
        <v>18</v>
      </c>
      <c r="B1282">
        <v>1</v>
      </c>
      <c r="C1282">
        <v>1074</v>
      </c>
      <c r="E1282" t="s">
        <v>609</v>
      </c>
      <c r="F1282" t="e">
        <f>'1.Лок.смета.и.Акт'!#REF!</f>
        <v>#REF!</v>
      </c>
      <c r="G1282" t="s">
        <v>611</v>
      </c>
      <c r="H1282" t="s">
        <v>612</v>
      </c>
      <c r="I1282">
        <f>I1280*J1282</f>
        <v>0.27171400000000001</v>
      </c>
      <c r="J1282">
        <v>0.20600000000000002</v>
      </c>
      <c r="K1282">
        <v>0.10299999999999999</v>
      </c>
      <c r="L1282">
        <v>0.54322199999999998</v>
      </c>
      <c r="M1282">
        <v>0</v>
      </c>
      <c r="N1282">
        <f t="shared" si="1031"/>
        <v>0.54320000000000002</v>
      </c>
      <c r="O1282">
        <f t="shared" si="1032"/>
        <v>52370</v>
      </c>
      <c r="P1282">
        <f t="shared" si="1033"/>
        <v>52370</v>
      </c>
      <c r="Q1282">
        <f t="shared" si="1034"/>
        <v>0</v>
      </c>
      <c r="R1282">
        <f t="shared" si="1035"/>
        <v>0</v>
      </c>
      <c r="S1282">
        <f t="shared" si="1036"/>
        <v>0</v>
      </c>
      <c r="T1282">
        <f t="shared" si="1037"/>
        <v>0</v>
      </c>
      <c r="U1282">
        <f t="shared" si="1038"/>
        <v>0</v>
      </c>
      <c r="V1282">
        <f t="shared" si="1039"/>
        <v>0</v>
      </c>
      <c r="W1282">
        <f t="shared" si="1040"/>
        <v>79</v>
      </c>
      <c r="X1282">
        <f t="shared" si="1041"/>
        <v>0</v>
      </c>
      <c r="Y1282">
        <f t="shared" si="1042"/>
        <v>0</v>
      </c>
      <c r="AA1282">
        <v>69726884</v>
      </c>
      <c r="AB1282">
        <f t="shared" si="1043"/>
        <v>25494.43</v>
      </c>
      <c r="AC1282">
        <f>ROUND((ES1282),2)</f>
        <v>25494.43</v>
      </c>
      <c r="AD1282">
        <f t="shared" si="1063"/>
        <v>0</v>
      </c>
      <c r="AE1282">
        <f t="shared" si="1064"/>
        <v>0</v>
      </c>
      <c r="AF1282">
        <f t="shared" si="1065"/>
        <v>0</v>
      </c>
      <c r="AG1282">
        <f t="shared" si="1044"/>
        <v>0</v>
      </c>
      <c r="AH1282">
        <f t="shared" si="1066"/>
        <v>0</v>
      </c>
      <c r="AI1282">
        <f t="shared" si="1067"/>
        <v>0</v>
      </c>
      <c r="AJ1282">
        <f t="shared" si="1045"/>
        <v>289.38</v>
      </c>
      <c r="AK1282">
        <v>25494.429999999997</v>
      </c>
      <c r="AL1282">
        <v>25494.429999999997</v>
      </c>
      <c r="AM1282">
        <v>0</v>
      </c>
      <c r="AN1282">
        <v>0</v>
      </c>
      <c r="AO1282">
        <v>0</v>
      </c>
      <c r="AP1282">
        <v>0</v>
      </c>
      <c r="AQ1282">
        <v>0</v>
      </c>
      <c r="AR1282">
        <v>0</v>
      </c>
      <c r="AS1282">
        <v>289.38</v>
      </c>
      <c r="AT1282">
        <v>0</v>
      </c>
      <c r="AU1282">
        <v>0</v>
      </c>
      <c r="AV1282">
        <v>1</v>
      </c>
      <c r="AW1282">
        <v>1</v>
      </c>
      <c r="AZ1282">
        <v>1</v>
      </c>
      <c r="BA1282">
        <v>1</v>
      </c>
      <c r="BB1282">
        <v>1</v>
      </c>
      <c r="BC1282">
        <v>7.56</v>
      </c>
      <c r="BD1282" t="s">
        <v>3</v>
      </c>
      <c r="BE1282" t="s">
        <v>3</v>
      </c>
      <c r="BF1282" t="s">
        <v>3</v>
      </c>
      <c r="BG1282" t="s">
        <v>3</v>
      </c>
      <c r="BH1282">
        <v>3</v>
      </c>
      <c r="BI1282">
        <v>1</v>
      </c>
      <c r="BJ1282" t="s">
        <v>613</v>
      </c>
      <c r="BM1282">
        <v>500001</v>
      </c>
      <c r="BN1282">
        <v>0</v>
      </c>
      <c r="BO1282" t="s">
        <v>3</v>
      </c>
      <c r="BP1282">
        <v>0</v>
      </c>
      <c r="BQ1282">
        <v>8</v>
      </c>
      <c r="BR1282">
        <v>0</v>
      </c>
      <c r="BS1282">
        <v>1</v>
      </c>
      <c r="BT1282">
        <v>1</v>
      </c>
      <c r="BU1282">
        <v>1</v>
      </c>
      <c r="BV1282">
        <v>1</v>
      </c>
      <c r="BW1282">
        <v>1</v>
      </c>
      <c r="BX1282">
        <v>1</v>
      </c>
      <c r="BY1282" t="s">
        <v>3</v>
      </c>
      <c r="BZ1282">
        <v>0</v>
      </c>
      <c r="CA1282">
        <v>0</v>
      </c>
      <c r="CB1282" t="s">
        <v>3</v>
      </c>
      <c r="CE1282">
        <v>0</v>
      </c>
      <c r="CF1282">
        <v>0</v>
      </c>
      <c r="CG1282">
        <v>0</v>
      </c>
      <c r="CH1282">
        <v>98</v>
      </c>
      <c r="CI1282">
        <v>1</v>
      </c>
      <c r="CJ1282">
        <v>0</v>
      </c>
      <c r="CK1282">
        <v>0</v>
      </c>
      <c r="CL1282">
        <v>0</v>
      </c>
      <c r="CM1282">
        <v>0</v>
      </c>
      <c r="CN1282" t="s">
        <v>3</v>
      </c>
      <c r="CO1282">
        <v>0</v>
      </c>
      <c r="CP1282">
        <f t="shared" si="1046"/>
        <v>52370</v>
      </c>
      <c r="CQ1282">
        <f t="shared" si="1047"/>
        <v>192737.89079999999</v>
      </c>
      <c r="CR1282">
        <f t="shared" si="1048"/>
        <v>0</v>
      </c>
      <c r="CS1282">
        <f t="shared" si="1049"/>
        <v>0</v>
      </c>
      <c r="CT1282">
        <f t="shared" si="1050"/>
        <v>0</v>
      </c>
      <c r="CU1282">
        <f t="shared" si="1051"/>
        <v>0</v>
      </c>
      <c r="CV1282">
        <f t="shared" si="1052"/>
        <v>0</v>
      </c>
      <c r="CW1282">
        <f t="shared" si="1053"/>
        <v>0</v>
      </c>
      <c r="CX1282">
        <f t="shared" si="1054"/>
        <v>289.38</v>
      </c>
      <c r="CY1282">
        <f>(S1282+R1282)*(BZ1282/100)</f>
        <v>0</v>
      </c>
      <c r="CZ1282">
        <f>(S1282+R1282)*(CA1282/100)</f>
        <v>0</v>
      </c>
      <c r="DC1282" t="s">
        <v>3</v>
      </c>
      <c r="DD1282" t="s">
        <v>3</v>
      </c>
      <c r="DE1282" t="s">
        <v>3</v>
      </c>
      <c r="DF1282" t="s">
        <v>3</v>
      </c>
      <c r="DG1282" t="s">
        <v>3</v>
      </c>
      <c r="DH1282" t="s">
        <v>3</v>
      </c>
      <c r="DI1282" t="s">
        <v>3</v>
      </c>
      <c r="DJ1282" t="s">
        <v>3</v>
      </c>
      <c r="DK1282" t="s">
        <v>3</v>
      </c>
      <c r="DL1282" t="s">
        <v>3</v>
      </c>
      <c r="DM1282" t="s">
        <v>3</v>
      </c>
      <c r="DN1282">
        <v>0</v>
      </c>
      <c r="DO1282">
        <v>0</v>
      </c>
      <c r="DP1282">
        <v>1</v>
      </c>
      <c r="DQ1282">
        <v>1</v>
      </c>
      <c r="DU1282">
        <v>1005</v>
      </c>
      <c r="DV1282" t="s">
        <v>612</v>
      </c>
      <c r="DW1282" t="e">
        <f>'1.Лок.смета.и.Акт'!#REF!</f>
        <v>#REF!</v>
      </c>
      <c r="DX1282">
        <v>1000</v>
      </c>
      <c r="DZ1282" t="s">
        <v>3</v>
      </c>
      <c r="EA1282" t="s">
        <v>3</v>
      </c>
      <c r="EB1282" t="s">
        <v>3</v>
      </c>
      <c r="EC1282" t="s">
        <v>3</v>
      </c>
      <c r="EE1282">
        <v>54328897</v>
      </c>
      <c r="EF1282">
        <v>8</v>
      </c>
      <c r="EG1282" t="s">
        <v>31</v>
      </c>
      <c r="EH1282">
        <v>0</v>
      </c>
      <c r="EI1282" t="s">
        <v>3</v>
      </c>
      <c r="EJ1282">
        <v>1</v>
      </c>
      <c r="EK1282">
        <v>500001</v>
      </c>
      <c r="EL1282" t="s">
        <v>32</v>
      </c>
      <c r="EM1282" t="s">
        <v>33</v>
      </c>
      <c r="EO1282" t="s">
        <v>3</v>
      </c>
      <c r="EQ1282">
        <v>0</v>
      </c>
      <c r="ER1282">
        <v>25494.429999999997</v>
      </c>
      <c r="ES1282">
        <v>25494.429999999997</v>
      </c>
      <c r="ET1282">
        <v>0</v>
      </c>
      <c r="EU1282">
        <v>0</v>
      </c>
      <c r="EV1282">
        <v>0</v>
      </c>
      <c r="EW1282">
        <v>0</v>
      </c>
      <c r="EX1282">
        <v>0</v>
      </c>
      <c r="EZ1282">
        <v>5</v>
      </c>
      <c r="FC1282">
        <v>0</v>
      </c>
      <c r="FD1282">
        <v>18</v>
      </c>
      <c r="FF1282">
        <v>184350</v>
      </c>
      <c r="FQ1282">
        <v>0</v>
      </c>
      <c r="FR1282">
        <f t="shared" si="1055"/>
        <v>0</v>
      </c>
      <c r="FS1282">
        <v>0</v>
      </c>
      <c r="FX1282">
        <v>0</v>
      </c>
      <c r="FY1282">
        <v>0</v>
      </c>
      <c r="GA1282" t="s">
        <v>614</v>
      </c>
      <c r="GD1282">
        <v>1</v>
      </c>
      <c r="GF1282">
        <v>-51690024</v>
      </c>
      <c r="GG1282">
        <v>2</v>
      </c>
      <c r="GH1282">
        <v>3</v>
      </c>
      <c r="GI1282">
        <v>5</v>
      </c>
      <c r="GJ1282">
        <v>0</v>
      </c>
      <c r="GK1282">
        <v>0</v>
      </c>
      <c r="GL1282">
        <f t="shared" si="1056"/>
        <v>0</v>
      </c>
      <c r="GM1282">
        <f t="shared" si="1057"/>
        <v>52370</v>
      </c>
      <c r="GN1282">
        <f t="shared" si="1058"/>
        <v>52370</v>
      </c>
      <c r="GO1282">
        <f t="shared" si="1059"/>
        <v>0</v>
      </c>
      <c r="GP1282">
        <f t="shared" si="1060"/>
        <v>0</v>
      </c>
      <c r="GR1282">
        <v>1</v>
      </c>
      <c r="GS1282">
        <v>1</v>
      </c>
      <c r="GT1282">
        <v>0</v>
      </c>
      <c r="GU1282" t="s">
        <v>3</v>
      </c>
      <c r="GV1282">
        <f t="shared" si="1068"/>
        <v>0</v>
      </c>
      <c r="GW1282">
        <v>1</v>
      </c>
      <c r="GX1282">
        <f t="shared" si="1061"/>
        <v>0</v>
      </c>
      <c r="HA1282">
        <v>0</v>
      </c>
      <c r="HB1282">
        <v>0</v>
      </c>
      <c r="HC1282">
        <f t="shared" si="1062"/>
        <v>0</v>
      </c>
      <c r="HE1282" t="s">
        <v>35</v>
      </c>
      <c r="HF1282" t="s">
        <v>36</v>
      </c>
      <c r="HM1282" t="s">
        <v>608</v>
      </c>
      <c r="HN1282" t="s">
        <v>3</v>
      </c>
      <c r="HO1282" t="s">
        <v>3</v>
      </c>
      <c r="HP1282" t="s">
        <v>3</v>
      </c>
      <c r="HQ1282" t="s">
        <v>3</v>
      </c>
      <c r="IK1282">
        <v>0</v>
      </c>
    </row>
    <row r="1283" spans="1:255" x14ac:dyDescent="0.2">
      <c r="A1283" s="2">
        <v>17</v>
      </c>
      <c r="B1283" s="2">
        <v>1</v>
      </c>
      <c r="C1283" s="2">
        <f>ROW(SmtRes!A1077)</f>
        <v>1077</v>
      </c>
      <c r="D1283" s="2">
        <f>ROW(EtalonRes!A1097)</f>
        <v>1097</v>
      </c>
      <c r="E1283" s="2" t="s">
        <v>615</v>
      </c>
      <c r="F1283" s="2" t="s">
        <v>158</v>
      </c>
      <c r="G1283" s="2" t="s">
        <v>159</v>
      </c>
      <c r="H1283" s="2" t="s">
        <v>160</v>
      </c>
      <c r="I1283" s="2">
        <f>'1.Лок.смета.и.Акт'!E136</f>
        <v>1.37</v>
      </c>
      <c r="J1283" s="2">
        <v>0</v>
      </c>
      <c r="K1283" s="2">
        <v>1.37</v>
      </c>
      <c r="L1283" s="2">
        <v>2.74</v>
      </c>
      <c r="M1283" s="2">
        <v>0</v>
      </c>
      <c r="N1283" s="2">
        <f t="shared" si="1031"/>
        <v>2.74</v>
      </c>
      <c r="O1283" s="2">
        <f t="shared" si="1032"/>
        <v>44</v>
      </c>
      <c r="P1283" s="2">
        <f t="shared" si="1033"/>
        <v>0</v>
      </c>
      <c r="Q1283" s="2">
        <f t="shared" si="1034"/>
        <v>3</v>
      </c>
      <c r="R1283" s="2">
        <f t="shared" si="1035"/>
        <v>0</v>
      </c>
      <c r="S1283" s="2">
        <f t="shared" si="1036"/>
        <v>41</v>
      </c>
      <c r="T1283" s="2">
        <f t="shared" si="1037"/>
        <v>0</v>
      </c>
      <c r="U1283" s="2">
        <f t="shared" si="1038"/>
        <v>4.7265000000000006</v>
      </c>
      <c r="V1283" s="2">
        <f t="shared" si="1039"/>
        <v>0</v>
      </c>
      <c r="W1283" s="2">
        <f t="shared" si="1040"/>
        <v>0</v>
      </c>
      <c r="X1283" s="2">
        <f t="shared" si="1041"/>
        <v>50</v>
      </c>
      <c r="Y1283" s="2">
        <f t="shared" si="1042"/>
        <v>31</v>
      </c>
      <c r="Z1283" s="2"/>
      <c r="AA1283" s="2">
        <v>69726971</v>
      </c>
      <c r="AB1283" s="2">
        <f t="shared" si="1043"/>
        <v>31.54</v>
      </c>
      <c r="AC1283" s="2">
        <f>ROUND((ES1283+(SUM(SmtRes!BC1075:'SmtRes'!BC1077)+SUM(EtalonRes!AL1095:'EtalonRes'!AL1097))),2)</f>
        <v>0</v>
      </c>
      <c r="AD1283" s="2">
        <f t="shared" si="1063"/>
        <v>1.87</v>
      </c>
      <c r="AE1283" s="2">
        <f t="shared" si="1064"/>
        <v>0</v>
      </c>
      <c r="AF1283" s="2">
        <f t="shared" si="1065"/>
        <v>29.67</v>
      </c>
      <c r="AG1283" s="2">
        <f t="shared" si="1044"/>
        <v>0</v>
      </c>
      <c r="AH1283" s="2">
        <f t="shared" si="1066"/>
        <v>3.45</v>
      </c>
      <c r="AI1283" s="2">
        <f t="shared" si="1067"/>
        <v>0</v>
      </c>
      <c r="AJ1283" s="2">
        <f t="shared" si="1045"/>
        <v>0</v>
      </c>
      <c r="AK1283" s="2">
        <v>1532.16</v>
      </c>
      <c r="AL1283" s="2">
        <v>1500.62</v>
      </c>
      <c r="AM1283" s="2">
        <v>1.87</v>
      </c>
      <c r="AN1283" s="2">
        <v>0</v>
      </c>
      <c r="AO1283" s="2">
        <v>29.67</v>
      </c>
      <c r="AP1283" s="2">
        <v>0</v>
      </c>
      <c r="AQ1283" s="2">
        <v>3.45</v>
      </c>
      <c r="AR1283" s="2">
        <v>0</v>
      </c>
      <c r="AS1283" s="2">
        <v>0</v>
      </c>
      <c r="AT1283" s="2">
        <v>123</v>
      </c>
      <c r="AU1283" s="2">
        <v>75</v>
      </c>
      <c r="AV1283" s="2">
        <v>1</v>
      </c>
      <c r="AW1283" s="2">
        <v>1</v>
      </c>
      <c r="AX1283" s="2"/>
      <c r="AY1283" s="2"/>
      <c r="AZ1283" s="2">
        <v>1</v>
      </c>
      <c r="BA1283" s="2">
        <v>1</v>
      </c>
      <c r="BB1283" s="2">
        <v>1</v>
      </c>
      <c r="BC1283" s="2">
        <v>1</v>
      </c>
      <c r="BD1283" s="2" t="s">
        <v>3</v>
      </c>
      <c r="BE1283" s="2" t="s">
        <v>3</v>
      </c>
      <c r="BF1283" s="2" t="s">
        <v>3</v>
      </c>
      <c r="BG1283" s="2" t="s">
        <v>3</v>
      </c>
      <c r="BH1283" s="2">
        <v>0</v>
      </c>
      <c r="BI1283" s="2">
        <v>1</v>
      </c>
      <c r="BJ1283" s="2" t="s">
        <v>161</v>
      </c>
      <c r="BK1283" s="2"/>
      <c r="BL1283" s="2"/>
      <c r="BM1283" s="2">
        <v>11001</v>
      </c>
      <c r="BN1283" s="2">
        <v>0</v>
      </c>
      <c r="BO1283" s="2" t="s">
        <v>3</v>
      </c>
      <c r="BP1283" s="2">
        <v>0</v>
      </c>
      <c r="BQ1283" s="2">
        <v>2</v>
      </c>
      <c r="BR1283" s="2">
        <v>0</v>
      </c>
      <c r="BS1283" s="2">
        <v>1</v>
      </c>
      <c r="BT1283" s="2">
        <v>1</v>
      </c>
      <c r="BU1283" s="2">
        <v>1</v>
      </c>
      <c r="BV1283" s="2">
        <v>1</v>
      </c>
      <c r="BW1283" s="2">
        <v>1</v>
      </c>
      <c r="BX1283" s="2">
        <v>1</v>
      </c>
      <c r="BY1283" s="2" t="s">
        <v>3</v>
      </c>
      <c r="BZ1283" s="2">
        <v>123</v>
      </c>
      <c r="CA1283" s="2">
        <v>75</v>
      </c>
      <c r="CB1283" s="2" t="s">
        <v>3</v>
      </c>
      <c r="CC1283" s="2"/>
      <c r="CD1283" s="2"/>
      <c r="CE1283" s="2">
        <v>0</v>
      </c>
      <c r="CF1283" s="2">
        <v>0</v>
      </c>
      <c r="CG1283" s="2">
        <v>0</v>
      </c>
      <c r="CH1283" s="2">
        <v>99</v>
      </c>
      <c r="CI1283" s="2">
        <v>0</v>
      </c>
      <c r="CJ1283" s="2">
        <v>0</v>
      </c>
      <c r="CK1283" s="2">
        <v>0</v>
      </c>
      <c r="CL1283" s="2">
        <v>0</v>
      </c>
      <c r="CM1283" s="2">
        <v>0</v>
      </c>
      <c r="CN1283" s="2" t="s">
        <v>3</v>
      </c>
      <c r="CO1283" s="2">
        <v>0</v>
      </c>
      <c r="CP1283" s="2">
        <f t="shared" si="1046"/>
        <v>44</v>
      </c>
      <c r="CQ1283" s="2">
        <f t="shared" si="1047"/>
        <v>0</v>
      </c>
      <c r="CR1283" s="2">
        <f t="shared" si="1048"/>
        <v>1.87</v>
      </c>
      <c r="CS1283" s="2">
        <f t="shared" si="1049"/>
        <v>0</v>
      </c>
      <c r="CT1283" s="2">
        <f t="shared" si="1050"/>
        <v>29.67</v>
      </c>
      <c r="CU1283" s="2">
        <f t="shared" si="1051"/>
        <v>0</v>
      </c>
      <c r="CV1283" s="2">
        <f t="shared" si="1052"/>
        <v>3.45</v>
      </c>
      <c r="CW1283" s="2">
        <f t="shared" si="1053"/>
        <v>0</v>
      </c>
      <c r="CX1283" s="2">
        <f t="shared" si="1054"/>
        <v>0</v>
      </c>
      <c r="CY1283" s="2">
        <f>(((S1283+R1283)*AT1283)/100)</f>
        <v>50.43</v>
      </c>
      <c r="CZ1283" s="2">
        <f>(((S1283+R1283)*AU1283)/100)</f>
        <v>30.75</v>
      </c>
      <c r="DA1283" s="2"/>
      <c r="DB1283" s="2"/>
      <c r="DC1283" s="2" t="s">
        <v>3</v>
      </c>
      <c r="DD1283" s="2" t="s">
        <v>3</v>
      </c>
      <c r="DE1283" s="2" t="s">
        <v>3</v>
      </c>
      <c r="DF1283" s="2" t="s">
        <v>3</v>
      </c>
      <c r="DG1283" s="2" t="s">
        <v>3</v>
      </c>
      <c r="DH1283" s="2" t="s">
        <v>3</v>
      </c>
      <c r="DI1283" s="2" t="s">
        <v>3</v>
      </c>
      <c r="DJ1283" s="2" t="s">
        <v>3</v>
      </c>
      <c r="DK1283" s="2" t="s">
        <v>3</v>
      </c>
      <c r="DL1283" s="2" t="s">
        <v>3</v>
      </c>
      <c r="DM1283" s="2" t="s">
        <v>3</v>
      </c>
      <c r="DN1283" s="2">
        <v>0</v>
      </c>
      <c r="DO1283" s="2">
        <v>0</v>
      </c>
      <c r="DP1283" s="2">
        <v>1</v>
      </c>
      <c r="DQ1283" s="2">
        <v>1</v>
      </c>
      <c r="DR1283" s="2"/>
      <c r="DS1283" s="2"/>
      <c r="DT1283" s="2"/>
      <c r="DU1283" s="2">
        <v>1013</v>
      </c>
      <c r="DV1283" s="2" t="s">
        <v>160</v>
      </c>
      <c r="DW1283" s="2" t="s">
        <v>160</v>
      </c>
      <c r="DX1283" s="2">
        <v>1</v>
      </c>
      <c r="DY1283" s="2"/>
      <c r="DZ1283" s="2" t="s">
        <v>3</v>
      </c>
      <c r="EA1283" s="2" t="s">
        <v>3</v>
      </c>
      <c r="EB1283" s="2" t="s">
        <v>3</v>
      </c>
      <c r="EC1283" s="2" t="s">
        <v>3</v>
      </c>
      <c r="ED1283" s="2"/>
      <c r="EE1283" s="2">
        <v>54328965</v>
      </c>
      <c r="EF1283" s="2">
        <v>2</v>
      </c>
      <c r="EG1283" s="2" t="s">
        <v>21</v>
      </c>
      <c r="EH1283" s="2">
        <v>0</v>
      </c>
      <c r="EI1283" s="2" t="s">
        <v>3</v>
      </c>
      <c r="EJ1283" s="2">
        <v>1</v>
      </c>
      <c r="EK1283" s="2">
        <v>11001</v>
      </c>
      <c r="EL1283" s="2" t="s">
        <v>22</v>
      </c>
      <c r="EM1283" s="2" t="s">
        <v>23</v>
      </c>
      <c r="EN1283" s="2"/>
      <c r="EO1283" s="2" t="s">
        <v>3</v>
      </c>
      <c r="EP1283" s="2"/>
      <c r="EQ1283" s="2">
        <v>1441792</v>
      </c>
      <c r="ER1283" s="2">
        <v>1532.16</v>
      </c>
      <c r="ES1283" s="2">
        <v>1500.62</v>
      </c>
      <c r="ET1283" s="2">
        <v>1.87</v>
      </c>
      <c r="EU1283" s="2">
        <v>0</v>
      </c>
      <c r="EV1283" s="2">
        <v>29.67</v>
      </c>
      <c r="EW1283" s="2">
        <v>3.45</v>
      </c>
      <c r="EX1283" s="2">
        <v>0</v>
      </c>
      <c r="EY1283" s="2">
        <v>1</v>
      </c>
      <c r="EZ1283" s="2"/>
      <c r="FA1283" s="2"/>
      <c r="FB1283" s="2"/>
      <c r="FC1283" s="2"/>
      <c r="FD1283" s="2"/>
      <c r="FE1283" s="2"/>
      <c r="FF1283" s="2"/>
      <c r="FG1283" s="2"/>
      <c r="FH1283" s="2"/>
      <c r="FI1283" s="2"/>
      <c r="FJ1283" s="2"/>
      <c r="FK1283" s="2"/>
      <c r="FL1283" s="2"/>
      <c r="FM1283" s="2"/>
      <c r="FN1283" s="2"/>
      <c r="FO1283" s="2"/>
      <c r="FP1283" s="2"/>
      <c r="FQ1283" s="2">
        <v>0</v>
      </c>
      <c r="FR1283" s="2">
        <f t="shared" si="1055"/>
        <v>0</v>
      </c>
      <c r="FS1283" s="2">
        <v>0</v>
      </c>
      <c r="FT1283" s="2"/>
      <c r="FU1283" s="2"/>
      <c r="FV1283" s="2"/>
      <c r="FW1283" s="2"/>
      <c r="FX1283" s="2">
        <v>123</v>
      </c>
      <c r="FY1283" s="2">
        <v>75</v>
      </c>
      <c r="FZ1283" s="2"/>
      <c r="GA1283" s="2" t="s">
        <v>3</v>
      </c>
      <c r="GB1283" s="2"/>
      <c r="GC1283" s="2"/>
      <c r="GD1283" s="2">
        <v>1</v>
      </c>
      <c r="GE1283" s="2"/>
      <c r="GF1283" s="2">
        <v>-736195811</v>
      </c>
      <c r="GG1283" s="2">
        <v>2</v>
      </c>
      <c r="GH1283" s="2">
        <v>1</v>
      </c>
      <c r="GI1283" s="2">
        <v>-2</v>
      </c>
      <c r="GJ1283" s="2">
        <v>0</v>
      </c>
      <c r="GK1283" s="2">
        <v>0</v>
      </c>
      <c r="GL1283" s="2">
        <f t="shared" si="1056"/>
        <v>0</v>
      </c>
      <c r="GM1283" s="2">
        <f t="shared" si="1057"/>
        <v>125</v>
      </c>
      <c r="GN1283" s="2">
        <f t="shared" si="1058"/>
        <v>125</v>
      </c>
      <c r="GO1283" s="2">
        <f t="shared" si="1059"/>
        <v>0</v>
      </c>
      <c r="GP1283" s="2">
        <f t="shared" si="1060"/>
        <v>0</v>
      </c>
      <c r="GQ1283" s="2"/>
      <c r="GR1283" s="2">
        <v>0</v>
      </c>
      <c r="GS1283" s="2">
        <v>3</v>
      </c>
      <c r="GT1283" s="2">
        <v>0</v>
      </c>
      <c r="GU1283" s="2" t="s">
        <v>3</v>
      </c>
      <c r="GV1283" s="2">
        <f t="shared" si="1068"/>
        <v>0</v>
      </c>
      <c r="GW1283" s="2">
        <v>1</v>
      </c>
      <c r="GX1283" s="2">
        <f t="shared" si="1061"/>
        <v>0</v>
      </c>
      <c r="GY1283" s="2"/>
      <c r="GZ1283" s="2"/>
      <c r="HA1283" s="2">
        <v>0</v>
      </c>
      <c r="HB1283" s="2">
        <v>0</v>
      </c>
      <c r="HC1283" s="2">
        <f t="shared" si="1062"/>
        <v>0</v>
      </c>
      <c r="HD1283" s="2"/>
      <c r="HE1283" s="2" t="s">
        <v>3</v>
      </c>
      <c r="HF1283" s="2" t="s">
        <v>3</v>
      </c>
      <c r="HG1283" s="2"/>
      <c r="HH1283" s="2"/>
      <c r="HI1283" s="2"/>
      <c r="HJ1283" s="2"/>
      <c r="HK1283" s="2"/>
      <c r="HL1283" s="2"/>
      <c r="HM1283" s="2" t="s">
        <v>3</v>
      </c>
      <c r="HN1283" s="2" t="s">
        <v>24</v>
      </c>
      <c r="HO1283" s="2" t="s">
        <v>25</v>
      </c>
      <c r="HP1283" s="2" t="s">
        <v>22</v>
      </c>
      <c r="HQ1283" s="2" t="s">
        <v>22</v>
      </c>
      <c r="HR1283" s="2"/>
      <c r="HS1283" s="2"/>
      <c r="HT1283" s="2"/>
      <c r="HU1283" s="2"/>
      <c r="HV1283" s="2"/>
      <c r="HW1283" s="2"/>
      <c r="HX1283" s="2"/>
      <c r="HY1283" s="2"/>
      <c r="HZ1283" s="2"/>
      <c r="IA1283" s="2"/>
      <c r="IB1283" s="2"/>
      <c r="IC1283" s="2"/>
      <c r="ID1283" s="2"/>
      <c r="IE1283" s="2"/>
      <c r="IF1283" s="2"/>
      <c r="IG1283" s="2"/>
      <c r="IH1283" s="2"/>
      <c r="II1283" s="2"/>
      <c r="IJ1283" s="2"/>
      <c r="IK1283" s="2">
        <v>0</v>
      </c>
      <c r="IL1283" s="2"/>
      <c r="IM1283" s="2"/>
      <c r="IN1283" s="2"/>
      <c r="IO1283" s="2"/>
      <c r="IP1283" s="2"/>
      <c r="IQ1283" s="2"/>
      <c r="IR1283" s="2"/>
      <c r="IS1283" s="2"/>
      <c r="IT1283" s="2"/>
      <c r="IU1283" s="2"/>
    </row>
    <row r="1284" spans="1:255" x14ac:dyDescent="0.2">
      <c r="A1284">
        <v>17</v>
      </c>
      <c r="B1284">
        <v>1</v>
      </c>
      <c r="C1284">
        <f>ROW(SmtRes!A1080)</f>
        <v>1080</v>
      </c>
      <c r="D1284">
        <f>ROW(EtalonRes!A1100)</f>
        <v>1100</v>
      </c>
      <c r="E1284" t="s">
        <v>615</v>
      </c>
      <c r="F1284" t="s">
        <v>158</v>
      </c>
      <c r="G1284" t="s">
        <v>159</v>
      </c>
      <c r="H1284" t="s">
        <v>160</v>
      </c>
      <c r="I1284">
        <f>'1.Лок.смета.и.Акт'!E136</f>
        <v>1.37</v>
      </c>
      <c r="J1284">
        <v>0</v>
      </c>
      <c r="K1284">
        <v>1.37</v>
      </c>
      <c r="L1284">
        <v>2.74</v>
      </c>
      <c r="M1284">
        <v>0</v>
      </c>
      <c r="N1284">
        <f t="shared" si="1031"/>
        <v>2.74</v>
      </c>
      <c r="O1284">
        <f t="shared" si="1032"/>
        <v>1051</v>
      </c>
      <c r="P1284">
        <f t="shared" si="1033"/>
        <v>0</v>
      </c>
      <c r="Q1284">
        <f t="shared" si="1034"/>
        <v>20</v>
      </c>
      <c r="R1284">
        <f t="shared" si="1035"/>
        <v>0</v>
      </c>
      <c r="S1284">
        <f t="shared" si="1036"/>
        <v>1031</v>
      </c>
      <c r="T1284">
        <f t="shared" si="1037"/>
        <v>0</v>
      </c>
      <c r="U1284" t="e">
        <f t="shared" si="1038"/>
        <v>#REF!</v>
      </c>
      <c r="V1284">
        <f t="shared" si="1039"/>
        <v>0</v>
      </c>
      <c r="W1284">
        <f t="shared" si="1040"/>
        <v>0</v>
      </c>
      <c r="X1284" t="e">
        <f t="shared" si="1041"/>
        <v>#REF!</v>
      </c>
      <c r="Y1284" t="e">
        <f t="shared" si="1042"/>
        <v>#REF!</v>
      </c>
      <c r="AA1284">
        <v>69726884</v>
      </c>
      <c r="AB1284">
        <f t="shared" si="1043"/>
        <v>31.54</v>
      </c>
      <c r="AC1284">
        <f>ROUND((ES1284+(SUM(SmtRes!BC1078:'SmtRes'!BC1080)+SUM(EtalonRes!AL1098:'EtalonRes'!AL1100))),2)</f>
        <v>0</v>
      </c>
      <c r="AD1284">
        <f t="shared" si="1063"/>
        <v>1.87</v>
      </c>
      <c r="AE1284">
        <f t="shared" si="1064"/>
        <v>0</v>
      </c>
      <c r="AF1284">
        <f t="shared" si="1065"/>
        <v>29.67</v>
      </c>
      <c r="AG1284">
        <f t="shared" si="1044"/>
        <v>0</v>
      </c>
      <c r="AH1284" t="e">
        <f t="shared" si="1066"/>
        <v>#REF!</v>
      </c>
      <c r="AI1284">
        <f t="shared" si="1067"/>
        <v>0</v>
      </c>
      <c r="AJ1284">
        <f t="shared" si="1045"/>
        <v>0</v>
      </c>
      <c r="AK1284">
        <v>1532.16</v>
      </c>
      <c r="AL1284">
        <v>1500.62</v>
      </c>
      <c r="AM1284">
        <v>1.87</v>
      </c>
      <c r="AN1284">
        <v>0</v>
      </c>
      <c r="AO1284">
        <v>29.67</v>
      </c>
      <c r="AP1284">
        <v>0</v>
      </c>
      <c r="AQ1284" t="e">
        <f>'1.Лок.смета.и.Акт'!#REF!</f>
        <v>#REF!</v>
      </c>
      <c r="AR1284">
        <v>0</v>
      </c>
      <c r="AS1284">
        <v>0</v>
      </c>
      <c r="AT1284">
        <v>117</v>
      </c>
      <c r="AU1284">
        <v>64</v>
      </c>
      <c r="AV1284">
        <v>1</v>
      </c>
      <c r="AW1284">
        <v>1</v>
      </c>
      <c r="AZ1284">
        <v>1</v>
      </c>
      <c r="BA1284">
        <v>25.36</v>
      </c>
      <c r="BB1284">
        <v>7.84</v>
      </c>
      <c r="BC1284">
        <v>7.56</v>
      </c>
      <c r="BD1284" t="s">
        <v>3</v>
      </c>
      <c r="BE1284" t="s">
        <v>3</v>
      </c>
      <c r="BF1284" t="s">
        <v>3</v>
      </c>
      <c r="BG1284" t="s">
        <v>3</v>
      </c>
      <c r="BH1284">
        <v>0</v>
      </c>
      <c r="BI1284">
        <v>1</v>
      </c>
      <c r="BJ1284" t="s">
        <v>161</v>
      </c>
      <c r="BM1284">
        <v>11001</v>
      </c>
      <c r="BN1284">
        <v>0</v>
      </c>
      <c r="BO1284" t="s">
        <v>158</v>
      </c>
      <c r="BP1284">
        <v>1</v>
      </c>
      <c r="BQ1284">
        <v>2</v>
      </c>
      <c r="BR1284">
        <v>0</v>
      </c>
      <c r="BS1284">
        <v>19.8</v>
      </c>
      <c r="BT1284">
        <v>1</v>
      </c>
      <c r="BU1284">
        <v>1</v>
      </c>
      <c r="BV1284">
        <v>1</v>
      </c>
      <c r="BW1284">
        <v>1</v>
      </c>
      <c r="BX1284">
        <v>1</v>
      </c>
      <c r="BY1284" t="s">
        <v>3</v>
      </c>
      <c r="BZ1284" t="e">
        <f>'1.Лок.смета.и.Акт'!#REF!</f>
        <v>#REF!</v>
      </c>
      <c r="CA1284" t="e">
        <f>'1.Лок.смета.и.Акт'!#REF!</f>
        <v>#REF!</v>
      </c>
      <c r="CB1284" t="s">
        <v>3</v>
      </c>
      <c r="CE1284">
        <v>0</v>
      </c>
      <c r="CF1284">
        <v>0</v>
      </c>
      <c r="CG1284">
        <v>0</v>
      </c>
      <c r="CH1284">
        <v>99</v>
      </c>
      <c r="CI1284">
        <v>0</v>
      </c>
      <c r="CJ1284">
        <v>0</v>
      </c>
      <c r="CK1284">
        <v>0</v>
      </c>
      <c r="CL1284">
        <v>0</v>
      </c>
      <c r="CM1284">
        <v>0</v>
      </c>
      <c r="CN1284" t="s">
        <v>3</v>
      </c>
      <c r="CO1284">
        <v>0</v>
      </c>
      <c r="CP1284">
        <f t="shared" si="1046"/>
        <v>1051</v>
      </c>
      <c r="CQ1284">
        <f t="shared" si="1047"/>
        <v>0</v>
      </c>
      <c r="CR1284">
        <f t="shared" si="1048"/>
        <v>14.6608</v>
      </c>
      <c r="CS1284">
        <f t="shared" si="1049"/>
        <v>0</v>
      </c>
      <c r="CT1284">
        <f t="shared" si="1050"/>
        <v>752.43119999999999</v>
      </c>
      <c r="CU1284">
        <f t="shared" si="1051"/>
        <v>0</v>
      </c>
      <c r="CV1284" t="e">
        <f t="shared" si="1052"/>
        <v>#REF!</v>
      </c>
      <c r="CW1284">
        <f t="shared" si="1053"/>
        <v>0</v>
      </c>
      <c r="CX1284">
        <f t="shared" si="1054"/>
        <v>0</v>
      </c>
      <c r="CY1284" t="e">
        <f>(S1284+R1284)*(BZ1284/100)</f>
        <v>#REF!</v>
      </c>
      <c r="CZ1284" t="e">
        <f>(S1284+R1284)*(CA1284/100)</f>
        <v>#REF!</v>
      </c>
      <c r="DC1284" t="s">
        <v>3</v>
      </c>
      <c r="DD1284" t="s">
        <v>3</v>
      </c>
      <c r="DE1284" t="s">
        <v>3</v>
      </c>
      <c r="DF1284" t="s">
        <v>3</v>
      </c>
      <c r="DG1284" t="s">
        <v>3</v>
      </c>
      <c r="DH1284" t="s">
        <v>3</v>
      </c>
      <c r="DI1284" t="s">
        <v>3</v>
      </c>
      <c r="DJ1284" t="s">
        <v>3</v>
      </c>
      <c r="DK1284" t="s">
        <v>3</v>
      </c>
      <c r="DL1284" t="s">
        <v>3</v>
      </c>
      <c r="DM1284" t="s">
        <v>3</v>
      </c>
      <c r="DN1284">
        <v>123</v>
      </c>
      <c r="DO1284">
        <v>75</v>
      </c>
      <c r="DP1284">
        <v>1</v>
      </c>
      <c r="DQ1284">
        <v>1</v>
      </c>
      <c r="DU1284">
        <v>1013</v>
      </c>
      <c r="DV1284" t="s">
        <v>160</v>
      </c>
      <c r="DW1284" t="str">
        <f>'1.Лок.смета.и.Акт'!D136</f>
        <v>100 м2 поверхности</v>
      </c>
      <c r="DX1284">
        <v>1</v>
      </c>
      <c r="DZ1284" t="s">
        <v>3</v>
      </c>
      <c r="EA1284" t="s">
        <v>3</v>
      </c>
      <c r="EB1284" t="s">
        <v>3</v>
      </c>
      <c r="EC1284" t="s">
        <v>3</v>
      </c>
      <c r="EE1284">
        <v>54328965</v>
      </c>
      <c r="EF1284">
        <v>2</v>
      </c>
      <c r="EG1284" t="s">
        <v>21</v>
      </c>
      <c r="EH1284">
        <v>0</v>
      </c>
      <c r="EI1284" t="s">
        <v>3</v>
      </c>
      <c r="EJ1284">
        <v>1</v>
      </c>
      <c r="EK1284">
        <v>11001</v>
      </c>
      <c r="EL1284" t="s">
        <v>22</v>
      </c>
      <c r="EM1284" t="s">
        <v>23</v>
      </c>
      <c r="EO1284" t="s">
        <v>3</v>
      </c>
      <c r="EQ1284">
        <v>1441792</v>
      </c>
      <c r="ER1284">
        <v>1532.16</v>
      </c>
      <c r="ES1284">
        <v>1500.62</v>
      </c>
      <c r="ET1284">
        <v>1.87</v>
      </c>
      <c r="EU1284">
        <v>0</v>
      </c>
      <c r="EV1284">
        <v>29.67</v>
      </c>
      <c r="EW1284" t="e">
        <f>'1.Лок.смета.и.Акт'!#REF!</f>
        <v>#REF!</v>
      </c>
      <c r="EX1284">
        <v>0</v>
      </c>
      <c r="EY1284">
        <v>1</v>
      </c>
      <c r="FQ1284">
        <v>0</v>
      </c>
      <c r="FR1284">
        <f t="shared" si="1055"/>
        <v>0</v>
      </c>
      <c r="FS1284">
        <v>0</v>
      </c>
      <c r="FX1284">
        <v>123</v>
      </c>
      <c r="FY1284">
        <v>75</v>
      </c>
      <c r="GA1284" t="s">
        <v>3</v>
      </c>
      <c r="GD1284">
        <v>1</v>
      </c>
      <c r="GF1284">
        <v>-736195811</v>
      </c>
      <c r="GG1284">
        <v>2</v>
      </c>
      <c r="GH1284">
        <v>1</v>
      </c>
      <c r="GI1284">
        <v>2</v>
      </c>
      <c r="GJ1284">
        <v>0</v>
      </c>
      <c r="GK1284">
        <v>0</v>
      </c>
      <c r="GL1284">
        <f t="shared" si="1056"/>
        <v>0</v>
      </c>
      <c r="GM1284" t="e">
        <f t="shared" si="1057"/>
        <v>#REF!</v>
      </c>
      <c r="GN1284" t="e">
        <f t="shared" si="1058"/>
        <v>#REF!</v>
      </c>
      <c r="GO1284">
        <f t="shared" si="1059"/>
        <v>0</v>
      </c>
      <c r="GP1284">
        <f t="shared" si="1060"/>
        <v>0</v>
      </c>
      <c r="GR1284">
        <v>0</v>
      </c>
      <c r="GS1284">
        <v>3</v>
      </c>
      <c r="GT1284">
        <v>0</v>
      </c>
      <c r="GU1284" t="s">
        <v>3</v>
      </c>
      <c r="GV1284">
        <f t="shared" si="1068"/>
        <v>0</v>
      </c>
      <c r="GW1284">
        <v>1015.2</v>
      </c>
      <c r="GX1284">
        <f t="shared" si="1061"/>
        <v>0</v>
      </c>
      <c r="HA1284">
        <v>0</v>
      </c>
      <c r="HB1284">
        <v>0</v>
      </c>
      <c r="HC1284">
        <f t="shared" si="1062"/>
        <v>0</v>
      </c>
      <c r="HE1284" t="s">
        <v>3</v>
      </c>
      <c r="HF1284" t="s">
        <v>3</v>
      </c>
      <c r="HM1284" t="s">
        <v>3</v>
      </c>
      <c r="HN1284" t="s">
        <v>24</v>
      </c>
      <c r="HO1284" t="s">
        <v>25</v>
      </c>
      <c r="HP1284" t="s">
        <v>22</v>
      </c>
      <c r="HQ1284" t="s">
        <v>22</v>
      </c>
      <c r="IK1284">
        <v>0</v>
      </c>
    </row>
    <row r="1285" spans="1:255" x14ac:dyDescent="0.2">
      <c r="A1285" s="2">
        <v>18</v>
      </c>
      <c r="B1285" s="2">
        <v>1</v>
      </c>
      <c r="C1285" s="2">
        <v>1077</v>
      </c>
      <c r="D1285" s="2"/>
      <c r="E1285" s="2" t="s">
        <v>616</v>
      </c>
      <c r="F1285" s="2" t="s">
        <v>163</v>
      </c>
      <c r="G1285" s="2" t="s">
        <v>164</v>
      </c>
      <c r="H1285" s="2" t="s">
        <v>56</v>
      </c>
      <c r="I1285" s="2">
        <f>I1283*J1285</f>
        <v>157.55000000000001</v>
      </c>
      <c r="J1285" s="2">
        <v>115</v>
      </c>
      <c r="K1285" s="2">
        <v>115</v>
      </c>
      <c r="L1285" s="2">
        <v>315.10000000000002</v>
      </c>
      <c r="M1285" s="2">
        <v>0</v>
      </c>
      <c r="N1285" s="2">
        <f t="shared" si="1031"/>
        <v>315.10000000000002</v>
      </c>
      <c r="O1285" s="2">
        <f t="shared" si="1032"/>
        <v>1932</v>
      </c>
      <c r="P1285" s="2">
        <f t="shared" si="1033"/>
        <v>1932</v>
      </c>
      <c r="Q1285" s="2">
        <f t="shared" si="1034"/>
        <v>0</v>
      </c>
      <c r="R1285" s="2">
        <f t="shared" si="1035"/>
        <v>0</v>
      </c>
      <c r="S1285" s="2">
        <f t="shared" si="1036"/>
        <v>0</v>
      </c>
      <c r="T1285" s="2">
        <f t="shared" si="1037"/>
        <v>0</v>
      </c>
      <c r="U1285" s="2">
        <f t="shared" si="1038"/>
        <v>0</v>
      </c>
      <c r="V1285" s="2">
        <f t="shared" si="1039"/>
        <v>0</v>
      </c>
      <c r="W1285" s="2">
        <f t="shared" si="1040"/>
        <v>2</v>
      </c>
      <c r="X1285" s="2">
        <f t="shared" si="1041"/>
        <v>0</v>
      </c>
      <c r="Y1285" s="2">
        <f t="shared" si="1042"/>
        <v>0</v>
      </c>
      <c r="Z1285" s="2"/>
      <c r="AA1285" s="2">
        <v>69726971</v>
      </c>
      <c r="AB1285" s="2">
        <f t="shared" si="1043"/>
        <v>12.26</v>
      </c>
      <c r="AC1285" s="2">
        <f>ROUND((ES1285),2)</f>
        <v>12.26</v>
      </c>
      <c r="AD1285" s="2">
        <f t="shared" si="1063"/>
        <v>0</v>
      </c>
      <c r="AE1285" s="2">
        <f t="shared" si="1064"/>
        <v>0</v>
      </c>
      <c r="AF1285" s="2">
        <f t="shared" si="1065"/>
        <v>0</v>
      </c>
      <c r="AG1285" s="2">
        <f t="shared" si="1044"/>
        <v>0</v>
      </c>
      <c r="AH1285" s="2">
        <f t="shared" si="1066"/>
        <v>0</v>
      </c>
      <c r="AI1285" s="2">
        <f t="shared" si="1067"/>
        <v>0</v>
      </c>
      <c r="AJ1285" s="2">
        <f t="shared" si="1045"/>
        <v>0.01</v>
      </c>
      <c r="AK1285" s="2">
        <v>12.26</v>
      </c>
      <c r="AL1285" s="2">
        <v>12.26</v>
      </c>
      <c r="AM1285" s="2">
        <v>0</v>
      </c>
      <c r="AN1285" s="2">
        <v>0</v>
      </c>
      <c r="AO1285" s="2">
        <v>0</v>
      </c>
      <c r="AP1285" s="2">
        <v>0</v>
      </c>
      <c r="AQ1285" s="2">
        <v>0</v>
      </c>
      <c r="AR1285" s="2">
        <v>0</v>
      </c>
      <c r="AS1285" s="2">
        <v>0.01</v>
      </c>
      <c r="AT1285" s="2">
        <v>0</v>
      </c>
      <c r="AU1285" s="2">
        <v>0</v>
      </c>
      <c r="AV1285" s="2">
        <v>1</v>
      </c>
      <c r="AW1285" s="2">
        <v>1</v>
      </c>
      <c r="AX1285" s="2"/>
      <c r="AY1285" s="2"/>
      <c r="AZ1285" s="2">
        <v>1</v>
      </c>
      <c r="BA1285" s="2">
        <v>1</v>
      </c>
      <c r="BB1285" s="2">
        <v>1</v>
      </c>
      <c r="BC1285" s="2">
        <v>1</v>
      </c>
      <c r="BD1285" s="2" t="s">
        <v>3</v>
      </c>
      <c r="BE1285" s="2" t="s">
        <v>3</v>
      </c>
      <c r="BF1285" s="2" t="s">
        <v>3</v>
      </c>
      <c r="BG1285" s="2" t="s">
        <v>3</v>
      </c>
      <c r="BH1285" s="2">
        <v>3</v>
      </c>
      <c r="BI1285" s="2">
        <v>1</v>
      </c>
      <c r="BJ1285" s="2" t="s">
        <v>165</v>
      </c>
      <c r="BK1285" s="2"/>
      <c r="BL1285" s="2"/>
      <c r="BM1285" s="2">
        <v>500001</v>
      </c>
      <c r="BN1285" s="2">
        <v>0</v>
      </c>
      <c r="BO1285" s="2" t="s">
        <v>3</v>
      </c>
      <c r="BP1285" s="2">
        <v>0</v>
      </c>
      <c r="BQ1285" s="2">
        <v>8</v>
      </c>
      <c r="BR1285" s="2">
        <v>0</v>
      </c>
      <c r="BS1285" s="2">
        <v>1</v>
      </c>
      <c r="BT1285" s="2">
        <v>1</v>
      </c>
      <c r="BU1285" s="2">
        <v>1</v>
      </c>
      <c r="BV1285" s="2">
        <v>1</v>
      </c>
      <c r="BW1285" s="2">
        <v>1</v>
      </c>
      <c r="BX1285" s="2">
        <v>1</v>
      </c>
      <c r="BY1285" s="2" t="s">
        <v>3</v>
      </c>
      <c r="BZ1285" s="2">
        <v>0</v>
      </c>
      <c r="CA1285" s="2">
        <v>0</v>
      </c>
      <c r="CB1285" s="2" t="s">
        <v>3</v>
      </c>
      <c r="CC1285" s="2"/>
      <c r="CD1285" s="2"/>
      <c r="CE1285" s="2">
        <v>0</v>
      </c>
      <c r="CF1285" s="2">
        <v>0</v>
      </c>
      <c r="CG1285" s="2">
        <v>0</v>
      </c>
      <c r="CH1285" s="2">
        <v>99</v>
      </c>
      <c r="CI1285" s="2">
        <v>1</v>
      </c>
      <c r="CJ1285" s="2">
        <v>0</v>
      </c>
      <c r="CK1285" s="2">
        <v>0</v>
      </c>
      <c r="CL1285" s="2">
        <v>0</v>
      </c>
      <c r="CM1285" s="2">
        <v>0</v>
      </c>
      <c r="CN1285" s="2" t="s">
        <v>3</v>
      </c>
      <c r="CO1285" s="2">
        <v>0</v>
      </c>
      <c r="CP1285" s="2">
        <f t="shared" si="1046"/>
        <v>1932</v>
      </c>
      <c r="CQ1285" s="2">
        <f t="shared" si="1047"/>
        <v>12.26</v>
      </c>
      <c r="CR1285" s="2">
        <f t="shared" si="1048"/>
        <v>0</v>
      </c>
      <c r="CS1285" s="2">
        <f t="shared" si="1049"/>
        <v>0</v>
      </c>
      <c r="CT1285" s="2">
        <f t="shared" si="1050"/>
        <v>0</v>
      </c>
      <c r="CU1285" s="2">
        <f t="shared" si="1051"/>
        <v>0</v>
      </c>
      <c r="CV1285" s="2">
        <f t="shared" si="1052"/>
        <v>0</v>
      </c>
      <c r="CW1285" s="2">
        <f t="shared" si="1053"/>
        <v>0</v>
      </c>
      <c r="CX1285" s="2">
        <f t="shared" si="1054"/>
        <v>0.01</v>
      </c>
      <c r="CY1285" s="2">
        <f>(((S1285+R1285)*AT1285)/100)</f>
        <v>0</v>
      </c>
      <c r="CZ1285" s="2">
        <f>(((S1285+R1285)*AU1285)/100)</f>
        <v>0</v>
      </c>
      <c r="DA1285" s="2"/>
      <c r="DB1285" s="2"/>
      <c r="DC1285" s="2" t="s">
        <v>3</v>
      </c>
      <c r="DD1285" s="2" t="s">
        <v>3</v>
      </c>
      <c r="DE1285" s="2" t="s">
        <v>3</v>
      </c>
      <c r="DF1285" s="2" t="s">
        <v>3</v>
      </c>
      <c r="DG1285" s="2" t="s">
        <v>3</v>
      </c>
      <c r="DH1285" s="2" t="s">
        <v>3</v>
      </c>
      <c r="DI1285" s="2" t="s">
        <v>3</v>
      </c>
      <c r="DJ1285" s="2" t="s">
        <v>3</v>
      </c>
      <c r="DK1285" s="2" t="s">
        <v>3</v>
      </c>
      <c r="DL1285" s="2" t="s">
        <v>3</v>
      </c>
      <c r="DM1285" s="2" t="s">
        <v>3</v>
      </c>
      <c r="DN1285" s="2">
        <v>0</v>
      </c>
      <c r="DO1285" s="2">
        <v>0</v>
      </c>
      <c r="DP1285" s="2">
        <v>1</v>
      </c>
      <c r="DQ1285" s="2">
        <v>1</v>
      </c>
      <c r="DR1285" s="2"/>
      <c r="DS1285" s="2"/>
      <c r="DT1285" s="2"/>
      <c r="DU1285" s="2">
        <v>1005</v>
      </c>
      <c r="DV1285" s="2" t="s">
        <v>56</v>
      </c>
      <c r="DW1285" s="2" t="s">
        <v>56</v>
      </c>
      <c r="DX1285" s="2">
        <v>1</v>
      </c>
      <c r="DY1285" s="2"/>
      <c r="DZ1285" s="2" t="s">
        <v>3</v>
      </c>
      <c r="EA1285" s="2" t="s">
        <v>3</v>
      </c>
      <c r="EB1285" s="2" t="s">
        <v>3</v>
      </c>
      <c r="EC1285" s="2" t="s">
        <v>3</v>
      </c>
      <c r="ED1285" s="2"/>
      <c r="EE1285" s="2">
        <v>54328897</v>
      </c>
      <c r="EF1285" s="2">
        <v>8</v>
      </c>
      <c r="EG1285" s="2" t="s">
        <v>31</v>
      </c>
      <c r="EH1285" s="2">
        <v>0</v>
      </c>
      <c r="EI1285" s="2" t="s">
        <v>3</v>
      </c>
      <c r="EJ1285" s="2">
        <v>1</v>
      </c>
      <c r="EK1285" s="2">
        <v>500001</v>
      </c>
      <c r="EL1285" s="2" t="s">
        <v>32</v>
      </c>
      <c r="EM1285" s="2" t="s">
        <v>33</v>
      </c>
      <c r="EN1285" s="2"/>
      <c r="EO1285" s="2" t="s">
        <v>3</v>
      </c>
      <c r="EP1285" s="2"/>
      <c r="EQ1285" s="2">
        <v>0</v>
      </c>
      <c r="ER1285" s="2">
        <v>12.26</v>
      </c>
      <c r="ES1285" s="2">
        <v>12.26</v>
      </c>
      <c r="ET1285" s="2">
        <v>0</v>
      </c>
      <c r="EU1285" s="2">
        <v>0</v>
      </c>
      <c r="EV1285" s="2">
        <v>0</v>
      </c>
      <c r="EW1285" s="2">
        <v>0</v>
      </c>
      <c r="EX1285" s="2">
        <v>0</v>
      </c>
      <c r="EY1285" s="2"/>
      <c r="EZ1285" s="2"/>
      <c r="FA1285" s="2"/>
      <c r="FB1285" s="2"/>
      <c r="FC1285" s="2"/>
      <c r="FD1285" s="2"/>
      <c r="FE1285" s="2"/>
      <c r="FF1285" s="2"/>
      <c r="FG1285" s="2"/>
      <c r="FH1285" s="2"/>
      <c r="FI1285" s="2"/>
      <c r="FJ1285" s="2"/>
      <c r="FK1285" s="2"/>
      <c r="FL1285" s="2"/>
      <c r="FM1285" s="2"/>
      <c r="FN1285" s="2"/>
      <c r="FO1285" s="2"/>
      <c r="FP1285" s="2"/>
      <c r="FQ1285" s="2">
        <v>0</v>
      </c>
      <c r="FR1285" s="2">
        <f t="shared" si="1055"/>
        <v>0</v>
      </c>
      <c r="FS1285" s="2">
        <v>0</v>
      </c>
      <c r="FT1285" s="2"/>
      <c r="FU1285" s="2"/>
      <c r="FV1285" s="2"/>
      <c r="FW1285" s="2"/>
      <c r="FX1285" s="2">
        <v>0</v>
      </c>
      <c r="FY1285" s="2">
        <v>0</v>
      </c>
      <c r="FZ1285" s="2"/>
      <c r="GA1285" s="2" t="s">
        <v>3</v>
      </c>
      <c r="GB1285" s="2"/>
      <c r="GC1285" s="2"/>
      <c r="GD1285" s="2">
        <v>1</v>
      </c>
      <c r="GE1285" s="2"/>
      <c r="GF1285" s="2">
        <v>-810689284</v>
      </c>
      <c r="GG1285" s="2">
        <v>2</v>
      </c>
      <c r="GH1285" s="2">
        <v>1</v>
      </c>
      <c r="GI1285" s="2">
        <v>-2</v>
      </c>
      <c r="GJ1285" s="2">
        <v>0</v>
      </c>
      <c r="GK1285" s="2">
        <v>0</v>
      </c>
      <c r="GL1285" s="2">
        <f t="shared" si="1056"/>
        <v>0</v>
      </c>
      <c r="GM1285" s="2">
        <f t="shared" si="1057"/>
        <v>1932</v>
      </c>
      <c r="GN1285" s="2">
        <f t="shared" si="1058"/>
        <v>1932</v>
      </c>
      <c r="GO1285" s="2">
        <f t="shared" si="1059"/>
        <v>0</v>
      </c>
      <c r="GP1285" s="2">
        <f t="shared" si="1060"/>
        <v>0</v>
      </c>
      <c r="GQ1285" s="2"/>
      <c r="GR1285" s="2">
        <v>0</v>
      </c>
      <c r="GS1285" s="2">
        <v>3</v>
      </c>
      <c r="GT1285" s="2">
        <v>0</v>
      </c>
      <c r="GU1285" s="2" t="s">
        <v>3</v>
      </c>
      <c r="GV1285" s="2">
        <f t="shared" si="1068"/>
        <v>0</v>
      </c>
      <c r="GW1285" s="2">
        <v>1</v>
      </c>
      <c r="GX1285" s="2">
        <f t="shared" si="1061"/>
        <v>0</v>
      </c>
      <c r="GY1285" s="2"/>
      <c r="GZ1285" s="2"/>
      <c r="HA1285" s="2">
        <v>0</v>
      </c>
      <c r="HB1285" s="2">
        <v>0</v>
      </c>
      <c r="HC1285" s="2">
        <f t="shared" si="1062"/>
        <v>0</v>
      </c>
      <c r="HD1285" s="2"/>
      <c r="HE1285" s="2" t="s">
        <v>3</v>
      </c>
      <c r="HF1285" s="2" t="s">
        <v>3</v>
      </c>
      <c r="HG1285" s="2"/>
      <c r="HH1285" s="2"/>
      <c r="HI1285" s="2"/>
      <c r="HJ1285" s="2"/>
      <c r="HK1285" s="2"/>
      <c r="HL1285" s="2"/>
      <c r="HM1285" s="2" t="s">
        <v>3</v>
      </c>
      <c r="HN1285" s="2" t="s">
        <v>3</v>
      </c>
      <c r="HO1285" s="2" t="s">
        <v>3</v>
      </c>
      <c r="HP1285" s="2" t="s">
        <v>3</v>
      </c>
      <c r="HQ1285" s="2" t="s">
        <v>3</v>
      </c>
      <c r="HR1285" s="2"/>
      <c r="HS1285" s="2"/>
      <c r="HT1285" s="2"/>
      <c r="HU1285" s="2"/>
      <c r="HV1285" s="2"/>
      <c r="HW1285" s="2"/>
      <c r="HX1285" s="2"/>
      <c r="HY1285" s="2"/>
      <c r="HZ1285" s="2"/>
      <c r="IA1285" s="2"/>
      <c r="IB1285" s="2"/>
      <c r="IC1285" s="2"/>
      <c r="ID1285" s="2"/>
      <c r="IE1285" s="2"/>
      <c r="IF1285" s="2"/>
      <c r="IG1285" s="2"/>
      <c r="IH1285" s="2"/>
      <c r="II1285" s="2"/>
      <c r="IJ1285" s="2"/>
      <c r="IK1285" s="2">
        <v>0</v>
      </c>
      <c r="IL1285" s="2"/>
      <c r="IM1285" s="2"/>
      <c r="IN1285" s="2"/>
      <c r="IO1285" s="2"/>
      <c r="IP1285" s="2"/>
      <c r="IQ1285" s="2"/>
      <c r="IR1285" s="2"/>
      <c r="IS1285" s="2"/>
      <c r="IT1285" s="2"/>
      <c r="IU1285" s="2"/>
    </row>
    <row r="1286" spans="1:255" x14ac:dyDescent="0.2">
      <c r="A1286">
        <v>18</v>
      </c>
      <c r="B1286">
        <v>1</v>
      </c>
      <c r="C1286">
        <v>1080</v>
      </c>
      <c r="E1286" t="s">
        <v>616</v>
      </c>
      <c r="F1286" t="e">
        <f>'1.Лок.смета.и.Акт'!#REF!</f>
        <v>#REF!</v>
      </c>
      <c r="G1286" t="s">
        <v>164</v>
      </c>
      <c r="H1286" t="s">
        <v>56</v>
      </c>
      <c r="I1286">
        <f>I1284*J1286</f>
        <v>157.55000000000001</v>
      </c>
      <c r="J1286">
        <v>115</v>
      </c>
      <c r="K1286">
        <v>115</v>
      </c>
      <c r="L1286">
        <v>315.10000000000002</v>
      </c>
      <c r="M1286">
        <v>0</v>
      </c>
      <c r="N1286">
        <f t="shared" si="1031"/>
        <v>315.10000000000002</v>
      </c>
      <c r="O1286">
        <f t="shared" si="1032"/>
        <v>3883</v>
      </c>
      <c r="P1286">
        <f t="shared" si="1033"/>
        <v>3883</v>
      </c>
      <c r="Q1286">
        <f t="shared" si="1034"/>
        <v>0</v>
      </c>
      <c r="R1286">
        <f t="shared" si="1035"/>
        <v>0</v>
      </c>
      <c r="S1286">
        <f t="shared" si="1036"/>
        <v>0</v>
      </c>
      <c r="T1286">
        <f t="shared" si="1037"/>
        <v>0</v>
      </c>
      <c r="U1286">
        <f t="shared" si="1038"/>
        <v>0</v>
      </c>
      <c r="V1286">
        <f t="shared" si="1039"/>
        <v>0</v>
      </c>
      <c r="W1286">
        <f t="shared" si="1040"/>
        <v>2</v>
      </c>
      <c r="X1286">
        <f t="shared" si="1041"/>
        <v>0</v>
      </c>
      <c r="Y1286">
        <f t="shared" si="1042"/>
        <v>0</v>
      </c>
      <c r="AA1286">
        <v>69726884</v>
      </c>
      <c r="AB1286">
        <f t="shared" si="1043"/>
        <v>3.26</v>
      </c>
      <c r="AC1286">
        <f>ROUND((ES1286),2)</f>
        <v>3.26</v>
      </c>
      <c r="AD1286">
        <f t="shared" si="1063"/>
        <v>0</v>
      </c>
      <c r="AE1286">
        <f t="shared" si="1064"/>
        <v>0</v>
      </c>
      <c r="AF1286">
        <f t="shared" si="1065"/>
        <v>0</v>
      </c>
      <c r="AG1286">
        <f t="shared" si="1044"/>
        <v>0</v>
      </c>
      <c r="AH1286">
        <f t="shared" si="1066"/>
        <v>0</v>
      </c>
      <c r="AI1286">
        <f t="shared" si="1067"/>
        <v>0</v>
      </c>
      <c r="AJ1286">
        <f t="shared" si="1045"/>
        <v>0.01</v>
      </c>
      <c r="AK1286">
        <v>3.2600000000000002</v>
      </c>
      <c r="AL1286">
        <v>3.2600000000000002</v>
      </c>
      <c r="AM1286">
        <v>0</v>
      </c>
      <c r="AN1286">
        <v>0</v>
      </c>
      <c r="AO1286">
        <v>0</v>
      </c>
      <c r="AP1286">
        <v>0</v>
      </c>
      <c r="AQ1286">
        <v>0</v>
      </c>
      <c r="AR1286">
        <v>0</v>
      </c>
      <c r="AS1286">
        <v>0.01</v>
      </c>
      <c r="AT1286">
        <v>0</v>
      </c>
      <c r="AU1286">
        <v>0</v>
      </c>
      <c r="AV1286">
        <v>1</v>
      </c>
      <c r="AW1286">
        <v>1</v>
      </c>
      <c r="AZ1286">
        <v>1</v>
      </c>
      <c r="BA1286">
        <v>1</v>
      </c>
      <c r="BB1286">
        <v>1</v>
      </c>
      <c r="BC1286">
        <v>7.56</v>
      </c>
      <c r="BD1286" t="s">
        <v>3</v>
      </c>
      <c r="BE1286" t="s">
        <v>3</v>
      </c>
      <c r="BF1286" t="s">
        <v>3</v>
      </c>
      <c r="BG1286" t="s">
        <v>3</v>
      </c>
      <c r="BH1286">
        <v>3</v>
      </c>
      <c r="BI1286">
        <v>1</v>
      </c>
      <c r="BJ1286" t="s">
        <v>165</v>
      </c>
      <c r="BM1286">
        <v>500001</v>
      </c>
      <c r="BN1286">
        <v>0</v>
      </c>
      <c r="BO1286" t="s">
        <v>3</v>
      </c>
      <c r="BP1286">
        <v>0</v>
      </c>
      <c r="BQ1286">
        <v>8</v>
      </c>
      <c r="BR1286">
        <v>0</v>
      </c>
      <c r="BS1286">
        <v>1</v>
      </c>
      <c r="BT1286">
        <v>1</v>
      </c>
      <c r="BU1286">
        <v>1</v>
      </c>
      <c r="BV1286">
        <v>1</v>
      </c>
      <c r="BW1286">
        <v>1</v>
      </c>
      <c r="BX1286">
        <v>1</v>
      </c>
      <c r="BY1286" t="s">
        <v>3</v>
      </c>
      <c r="BZ1286">
        <v>0</v>
      </c>
      <c r="CA1286">
        <v>0</v>
      </c>
      <c r="CB1286" t="s">
        <v>3</v>
      </c>
      <c r="CE1286">
        <v>0</v>
      </c>
      <c r="CF1286">
        <v>0</v>
      </c>
      <c r="CG1286">
        <v>0</v>
      </c>
      <c r="CH1286">
        <v>99</v>
      </c>
      <c r="CI1286">
        <v>1</v>
      </c>
      <c r="CJ1286">
        <v>0</v>
      </c>
      <c r="CK1286">
        <v>0</v>
      </c>
      <c r="CL1286">
        <v>0</v>
      </c>
      <c r="CM1286">
        <v>0</v>
      </c>
      <c r="CN1286" t="s">
        <v>3</v>
      </c>
      <c r="CO1286">
        <v>0</v>
      </c>
      <c r="CP1286">
        <f t="shared" si="1046"/>
        <v>3883</v>
      </c>
      <c r="CQ1286">
        <f t="shared" si="1047"/>
        <v>24.645599999999998</v>
      </c>
      <c r="CR1286">
        <f t="shared" si="1048"/>
        <v>0</v>
      </c>
      <c r="CS1286">
        <f t="shared" si="1049"/>
        <v>0</v>
      </c>
      <c r="CT1286">
        <f t="shared" si="1050"/>
        <v>0</v>
      </c>
      <c r="CU1286">
        <f t="shared" si="1051"/>
        <v>0</v>
      </c>
      <c r="CV1286">
        <f t="shared" si="1052"/>
        <v>0</v>
      </c>
      <c r="CW1286">
        <f t="shared" si="1053"/>
        <v>0</v>
      </c>
      <c r="CX1286">
        <f t="shared" si="1054"/>
        <v>0.01</v>
      </c>
      <c r="CY1286">
        <f>(S1286+R1286)*(BZ1286/100)</f>
        <v>0</v>
      </c>
      <c r="CZ1286">
        <f>(S1286+R1286)*(CA1286/100)</f>
        <v>0</v>
      </c>
      <c r="DC1286" t="s">
        <v>3</v>
      </c>
      <c r="DD1286" t="s">
        <v>3</v>
      </c>
      <c r="DE1286" t="s">
        <v>3</v>
      </c>
      <c r="DF1286" t="s">
        <v>3</v>
      </c>
      <c r="DG1286" t="s">
        <v>3</v>
      </c>
      <c r="DH1286" t="s">
        <v>3</v>
      </c>
      <c r="DI1286" t="s">
        <v>3</v>
      </c>
      <c r="DJ1286" t="s">
        <v>3</v>
      </c>
      <c r="DK1286" t="s">
        <v>3</v>
      </c>
      <c r="DL1286" t="s">
        <v>3</v>
      </c>
      <c r="DM1286" t="s">
        <v>3</v>
      </c>
      <c r="DN1286">
        <v>0</v>
      </c>
      <c r="DO1286">
        <v>0</v>
      </c>
      <c r="DP1286">
        <v>1</v>
      </c>
      <c r="DQ1286">
        <v>1</v>
      </c>
      <c r="DU1286">
        <v>1005</v>
      </c>
      <c r="DV1286" t="s">
        <v>56</v>
      </c>
      <c r="DW1286" t="e">
        <f>'1.Лок.смета.и.Акт'!#REF!</f>
        <v>#REF!</v>
      </c>
      <c r="DX1286">
        <v>1</v>
      </c>
      <c r="DZ1286" t="s">
        <v>3</v>
      </c>
      <c r="EA1286" t="s">
        <v>3</v>
      </c>
      <c r="EB1286" t="s">
        <v>3</v>
      </c>
      <c r="EC1286" t="s">
        <v>3</v>
      </c>
      <c r="EE1286">
        <v>54328897</v>
      </c>
      <c r="EF1286">
        <v>8</v>
      </c>
      <c r="EG1286" t="s">
        <v>31</v>
      </c>
      <c r="EH1286">
        <v>0</v>
      </c>
      <c r="EI1286" t="s">
        <v>3</v>
      </c>
      <c r="EJ1286">
        <v>1</v>
      </c>
      <c r="EK1286">
        <v>500001</v>
      </c>
      <c r="EL1286" t="s">
        <v>32</v>
      </c>
      <c r="EM1286" t="s">
        <v>33</v>
      </c>
      <c r="EO1286" t="s">
        <v>3</v>
      </c>
      <c r="EQ1286">
        <v>0</v>
      </c>
      <c r="ER1286">
        <v>23.6</v>
      </c>
      <c r="ES1286">
        <v>3.2600000000000002</v>
      </c>
      <c r="ET1286">
        <v>0</v>
      </c>
      <c r="EU1286">
        <v>0</v>
      </c>
      <c r="EV1286">
        <v>0</v>
      </c>
      <c r="EW1286">
        <v>0</v>
      </c>
      <c r="EX1286">
        <v>0</v>
      </c>
      <c r="EZ1286">
        <v>5</v>
      </c>
      <c r="FC1286">
        <v>0</v>
      </c>
      <c r="FD1286">
        <v>18</v>
      </c>
      <c r="FF1286">
        <v>23.6</v>
      </c>
      <c r="FQ1286">
        <v>0</v>
      </c>
      <c r="FR1286">
        <f t="shared" si="1055"/>
        <v>0</v>
      </c>
      <c r="FS1286">
        <v>0</v>
      </c>
      <c r="FX1286">
        <v>0</v>
      </c>
      <c r="FY1286">
        <v>0</v>
      </c>
      <c r="GA1286" t="s">
        <v>166</v>
      </c>
      <c r="GD1286">
        <v>1</v>
      </c>
      <c r="GF1286">
        <v>-810689284</v>
      </c>
      <c r="GG1286">
        <v>2</v>
      </c>
      <c r="GH1286">
        <v>3</v>
      </c>
      <c r="GI1286">
        <v>5</v>
      </c>
      <c r="GJ1286">
        <v>0</v>
      </c>
      <c r="GK1286">
        <v>0</v>
      </c>
      <c r="GL1286">
        <f t="shared" si="1056"/>
        <v>0</v>
      </c>
      <c r="GM1286">
        <f t="shared" si="1057"/>
        <v>3883</v>
      </c>
      <c r="GN1286">
        <f t="shared" si="1058"/>
        <v>3883</v>
      </c>
      <c r="GO1286">
        <f t="shared" si="1059"/>
        <v>0</v>
      </c>
      <c r="GP1286">
        <f t="shared" si="1060"/>
        <v>0</v>
      </c>
      <c r="GR1286">
        <v>1</v>
      </c>
      <c r="GS1286">
        <v>1</v>
      </c>
      <c r="GT1286">
        <v>0</v>
      </c>
      <c r="GU1286" t="s">
        <v>3</v>
      </c>
      <c r="GV1286">
        <f t="shared" si="1068"/>
        <v>0</v>
      </c>
      <c r="GW1286">
        <v>1</v>
      </c>
      <c r="GX1286">
        <f t="shared" si="1061"/>
        <v>0</v>
      </c>
      <c r="HA1286">
        <v>0</v>
      </c>
      <c r="HB1286">
        <v>0</v>
      </c>
      <c r="HC1286">
        <f t="shared" si="1062"/>
        <v>0</v>
      </c>
      <c r="HE1286" t="s">
        <v>35</v>
      </c>
      <c r="HF1286" t="s">
        <v>36</v>
      </c>
      <c r="HM1286" t="s">
        <v>3</v>
      </c>
      <c r="HN1286" t="s">
        <v>3</v>
      </c>
      <c r="HO1286" t="s">
        <v>3</v>
      </c>
      <c r="HP1286" t="s">
        <v>3</v>
      </c>
      <c r="HQ1286" t="s">
        <v>3</v>
      </c>
      <c r="IK1286">
        <v>0</v>
      </c>
    </row>
    <row r="1287" spans="1:255" x14ac:dyDescent="0.2">
      <c r="A1287" s="2">
        <v>17</v>
      </c>
      <c r="B1287" s="2">
        <v>1</v>
      </c>
      <c r="C1287" s="2">
        <f>ROW(SmtRes!A1083)</f>
        <v>1083</v>
      </c>
      <c r="D1287" s="2">
        <f>ROW(EtalonRes!A1103)</f>
        <v>1103</v>
      </c>
      <c r="E1287" s="2" t="s">
        <v>617</v>
      </c>
      <c r="F1287" s="2" t="s">
        <v>168</v>
      </c>
      <c r="G1287" s="2" t="s">
        <v>169</v>
      </c>
      <c r="H1287" s="2" t="s">
        <v>170</v>
      </c>
      <c r="I1287" s="2">
        <f>'1.Лок.смета.и.Акт'!E137</f>
        <v>1.41</v>
      </c>
      <c r="J1287" s="2">
        <v>0</v>
      </c>
      <c r="K1287" s="2">
        <v>1.41</v>
      </c>
      <c r="L1287" s="2">
        <v>2.82</v>
      </c>
      <c r="M1287" s="2">
        <v>0</v>
      </c>
      <c r="N1287" s="2">
        <f t="shared" si="1031"/>
        <v>2.82</v>
      </c>
      <c r="O1287" s="2">
        <f t="shared" si="1032"/>
        <v>67</v>
      </c>
      <c r="P1287" s="2">
        <f t="shared" si="1033"/>
        <v>0</v>
      </c>
      <c r="Q1287" s="2">
        <f t="shared" si="1034"/>
        <v>14</v>
      </c>
      <c r="R1287" s="2">
        <f t="shared" si="1035"/>
        <v>0</v>
      </c>
      <c r="S1287" s="2">
        <f t="shared" si="1036"/>
        <v>53</v>
      </c>
      <c r="T1287" s="2">
        <f t="shared" si="1037"/>
        <v>0</v>
      </c>
      <c r="U1287" s="2">
        <f t="shared" si="1038"/>
        <v>5.8373999999999988</v>
      </c>
      <c r="V1287" s="2">
        <f t="shared" si="1039"/>
        <v>0</v>
      </c>
      <c r="W1287" s="2">
        <f t="shared" si="1040"/>
        <v>0</v>
      </c>
      <c r="X1287" s="2">
        <f t="shared" si="1041"/>
        <v>82</v>
      </c>
      <c r="Y1287" s="2">
        <f t="shared" si="1042"/>
        <v>53</v>
      </c>
      <c r="Z1287" s="2"/>
      <c r="AA1287" s="2">
        <v>69726971</v>
      </c>
      <c r="AB1287" s="2">
        <f t="shared" si="1043"/>
        <v>48.16</v>
      </c>
      <c r="AC1287" s="2">
        <f>ROUND((ES1287+(SUM(SmtRes!BC1081:'SmtRes'!BC1083)+SUM(EtalonRes!AL1101:'EtalonRes'!AL1103))),2)</f>
        <v>0.01</v>
      </c>
      <c r="AD1287" s="2">
        <f t="shared" si="1063"/>
        <v>10.27</v>
      </c>
      <c r="AE1287" s="2">
        <f t="shared" si="1064"/>
        <v>0</v>
      </c>
      <c r="AF1287" s="2">
        <f t="shared" si="1065"/>
        <v>37.880000000000003</v>
      </c>
      <c r="AG1287" s="2">
        <f t="shared" si="1044"/>
        <v>0</v>
      </c>
      <c r="AH1287" s="2">
        <f t="shared" si="1066"/>
        <v>4.1399999999999997</v>
      </c>
      <c r="AI1287" s="2">
        <f t="shared" si="1067"/>
        <v>0</v>
      </c>
      <c r="AJ1287" s="2">
        <f t="shared" si="1045"/>
        <v>0</v>
      </c>
      <c r="AK1287" s="2">
        <v>2419.79</v>
      </c>
      <c r="AL1287" s="2">
        <v>2371.64</v>
      </c>
      <c r="AM1287" s="2">
        <v>10.27</v>
      </c>
      <c r="AN1287" s="2">
        <v>0</v>
      </c>
      <c r="AO1287" s="2">
        <v>37.880000000000003</v>
      </c>
      <c r="AP1287" s="2">
        <v>0</v>
      </c>
      <c r="AQ1287" s="2">
        <v>4.1399999999999997</v>
      </c>
      <c r="AR1287" s="2">
        <v>0</v>
      </c>
      <c r="AS1287" s="2">
        <v>0</v>
      </c>
      <c r="AT1287" s="2">
        <v>155</v>
      </c>
      <c r="AU1287" s="2">
        <v>100</v>
      </c>
      <c r="AV1287" s="2">
        <v>1</v>
      </c>
      <c r="AW1287" s="2">
        <v>1</v>
      </c>
      <c r="AX1287" s="2"/>
      <c r="AY1287" s="2"/>
      <c r="AZ1287" s="2">
        <v>1</v>
      </c>
      <c r="BA1287" s="2">
        <v>1</v>
      </c>
      <c r="BB1287" s="2">
        <v>1</v>
      </c>
      <c r="BC1287" s="2">
        <v>1</v>
      </c>
      <c r="BD1287" s="2" t="s">
        <v>3</v>
      </c>
      <c r="BE1287" s="2" t="s">
        <v>3</v>
      </c>
      <c r="BF1287" s="2" t="s">
        <v>3</v>
      </c>
      <c r="BG1287" s="2" t="s">
        <v>3</v>
      </c>
      <c r="BH1287" s="2">
        <v>0</v>
      </c>
      <c r="BI1287" s="2">
        <v>1</v>
      </c>
      <c r="BJ1287" s="2" t="s">
        <v>171</v>
      </c>
      <c r="BK1287" s="2"/>
      <c r="BL1287" s="2"/>
      <c r="BM1287" s="2">
        <v>7005</v>
      </c>
      <c r="BN1287" s="2">
        <v>0</v>
      </c>
      <c r="BO1287" s="2" t="s">
        <v>3</v>
      </c>
      <c r="BP1287" s="2">
        <v>0</v>
      </c>
      <c r="BQ1287" s="2">
        <v>2</v>
      </c>
      <c r="BR1287" s="2">
        <v>0</v>
      </c>
      <c r="BS1287" s="2">
        <v>1</v>
      </c>
      <c r="BT1287" s="2">
        <v>1</v>
      </c>
      <c r="BU1287" s="2">
        <v>1</v>
      </c>
      <c r="BV1287" s="2">
        <v>1</v>
      </c>
      <c r="BW1287" s="2">
        <v>1</v>
      </c>
      <c r="BX1287" s="2">
        <v>1</v>
      </c>
      <c r="BY1287" s="2" t="s">
        <v>3</v>
      </c>
      <c r="BZ1287" s="2">
        <v>155</v>
      </c>
      <c r="CA1287" s="2">
        <v>100</v>
      </c>
      <c r="CB1287" s="2" t="s">
        <v>3</v>
      </c>
      <c r="CC1287" s="2"/>
      <c r="CD1287" s="2"/>
      <c r="CE1287" s="2">
        <v>0</v>
      </c>
      <c r="CF1287" s="2">
        <v>0</v>
      </c>
      <c r="CG1287" s="2">
        <v>0</v>
      </c>
      <c r="CH1287" s="2">
        <v>100</v>
      </c>
      <c r="CI1287" s="2">
        <v>0</v>
      </c>
      <c r="CJ1287" s="2">
        <v>0</v>
      </c>
      <c r="CK1287" s="2">
        <v>0</v>
      </c>
      <c r="CL1287" s="2">
        <v>0</v>
      </c>
      <c r="CM1287" s="2">
        <v>0</v>
      </c>
      <c r="CN1287" s="2" t="s">
        <v>3</v>
      </c>
      <c r="CO1287" s="2">
        <v>0</v>
      </c>
      <c r="CP1287" s="2">
        <f t="shared" si="1046"/>
        <v>67</v>
      </c>
      <c r="CQ1287" s="2">
        <f t="shared" si="1047"/>
        <v>0.01</v>
      </c>
      <c r="CR1287" s="2">
        <f t="shared" si="1048"/>
        <v>10.27</v>
      </c>
      <c r="CS1287" s="2">
        <f t="shared" si="1049"/>
        <v>0</v>
      </c>
      <c r="CT1287" s="2">
        <f t="shared" si="1050"/>
        <v>37.880000000000003</v>
      </c>
      <c r="CU1287" s="2">
        <f t="shared" si="1051"/>
        <v>0</v>
      </c>
      <c r="CV1287" s="2">
        <f t="shared" si="1052"/>
        <v>4.1399999999999997</v>
      </c>
      <c r="CW1287" s="2">
        <f t="shared" si="1053"/>
        <v>0</v>
      </c>
      <c r="CX1287" s="2">
        <f t="shared" si="1054"/>
        <v>0</v>
      </c>
      <c r="CY1287" s="2">
        <f>(((S1287+R1287)*AT1287)/100)</f>
        <v>82.15</v>
      </c>
      <c r="CZ1287" s="2">
        <f>(((S1287+R1287)*AU1287)/100)</f>
        <v>53</v>
      </c>
      <c r="DA1287" s="2"/>
      <c r="DB1287" s="2"/>
      <c r="DC1287" s="2" t="s">
        <v>3</v>
      </c>
      <c r="DD1287" s="2" t="s">
        <v>3</v>
      </c>
      <c r="DE1287" s="2" t="s">
        <v>3</v>
      </c>
      <c r="DF1287" s="2" t="s">
        <v>3</v>
      </c>
      <c r="DG1287" s="2" t="s">
        <v>3</v>
      </c>
      <c r="DH1287" s="2" t="s">
        <v>3</v>
      </c>
      <c r="DI1287" s="2" t="s">
        <v>3</v>
      </c>
      <c r="DJ1287" s="2" t="s">
        <v>3</v>
      </c>
      <c r="DK1287" s="2" t="s">
        <v>3</v>
      </c>
      <c r="DL1287" s="2" t="s">
        <v>3</v>
      </c>
      <c r="DM1287" s="2" t="s">
        <v>3</v>
      </c>
      <c r="DN1287" s="2">
        <v>0</v>
      </c>
      <c r="DO1287" s="2">
        <v>0</v>
      </c>
      <c r="DP1287" s="2">
        <v>1</v>
      </c>
      <c r="DQ1287" s="2">
        <v>1</v>
      </c>
      <c r="DR1287" s="2"/>
      <c r="DS1287" s="2"/>
      <c r="DT1287" s="2"/>
      <c r="DU1287" s="2">
        <v>1013</v>
      </c>
      <c r="DV1287" s="2" t="s">
        <v>170</v>
      </c>
      <c r="DW1287" s="2" t="s">
        <v>170</v>
      </c>
      <c r="DX1287" s="2">
        <v>1</v>
      </c>
      <c r="DY1287" s="2"/>
      <c r="DZ1287" s="2" t="s">
        <v>3</v>
      </c>
      <c r="EA1287" s="2" t="s">
        <v>3</v>
      </c>
      <c r="EB1287" s="2" t="s">
        <v>3</v>
      </c>
      <c r="EC1287" s="2" t="s">
        <v>3</v>
      </c>
      <c r="ED1287" s="2"/>
      <c r="EE1287" s="2">
        <v>54328916</v>
      </c>
      <c r="EF1287" s="2">
        <v>2</v>
      </c>
      <c r="EG1287" s="2" t="s">
        <v>21</v>
      </c>
      <c r="EH1287" s="2">
        <v>0</v>
      </c>
      <c r="EI1287" s="2" t="s">
        <v>3</v>
      </c>
      <c r="EJ1287" s="2">
        <v>1</v>
      </c>
      <c r="EK1287" s="2">
        <v>7005</v>
      </c>
      <c r="EL1287" s="2" t="s">
        <v>172</v>
      </c>
      <c r="EM1287" s="2" t="s">
        <v>173</v>
      </c>
      <c r="EN1287" s="2"/>
      <c r="EO1287" s="2" t="s">
        <v>3</v>
      </c>
      <c r="EP1287" s="2"/>
      <c r="EQ1287" s="2">
        <v>1441792</v>
      </c>
      <c r="ER1287" s="2">
        <v>2419.79</v>
      </c>
      <c r="ES1287" s="2">
        <v>2371.64</v>
      </c>
      <c r="ET1287" s="2">
        <v>10.27</v>
      </c>
      <c r="EU1287" s="2">
        <v>0</v>
      </c>
      <c r="EV1287" s="2">
        <v>37.880000000000003</v>
      </c>
      <c r="EW1287" s="2">
        <v>4.1399999999999997</v>
      </c>
      <c r="EX1287" s="2">
        <v>0</v>
      </c>
      <c r="EY1287" s="2">
        <v>1</v>
      </c>
      <c r="EZ1287" s="2"/>
      <c r="FA1287" s="2"/>
      <c r="FB1287" s="2"/>
      <c r="FC1287" s="2"/>
      <c r="FD1287" s="2"/>
      <c r="FE1287" s="2"/>
      <c r="FF1287" s="2"/>
      <c r="FG1287" s="2"/>
      <c r="FH1287" s="2"/>
      <c r="FI1287" s="2"/>
      <c r="FJ1287" s="2"/>
      <c r="FK1287" s="2"/>
      <c r="FL1287" s="2"/>
      <c r="FM1287" s="2"/>
      <c r="FN1287" s="2"/>
      <c r="FO1287" s="2"/>
      <c r="FP1287" s="2"/>
      <c r="FQ1287" s="2">
        <v>0</v>
      </c>
      <c r="FR1287" s="2">
        <f t="shared" si="1055"/>
        <v>0</v>
      </c>
      <c r="FS1287" s="2">
        <v>0</v>
      </c>
      <c r="FT1287" s="2"/>
      <c r="FU1287" s="2"/>
      <c r="FV1287" s="2"/>
      <c r="FW1287" s="2"/>
      <c r="FX1287" s="2">
        <v>155</v>
      </c>
      <c r="FY1287" s="2">
        <v>100</v>
      </c>
      <c r="FZ1287" s="2"/>
      <c r="GA1287" s="2" t="s">
        <v>3</v>
      </c>
      <c r="GB1287" s="2"/>
      <c r="GC1287" s="2"/>
      <c r="GD1287" s="2">
        <v>1</v>
      </c>
      <c r="GE1287" s="2"/>
      <c r="GF1287" s="2">
        <v>-564704960</v>
      </c>
      <c r="GG1287" s="2">
        <v>2</v>
      </c>
      <c r="GH1287" s="2">
        <v>1</v>
      </c>
      <c r="GI1287" s="2">
        <v>-2</v>
      </c>
      <c r="GJ1287" s="2">
        <v>0</v>
      </c>
      <c r="GK1287" s="2">
        <v>0</v>
      </c>
      <c r="GL1287" s="2">
        <f t="shared" si="1056"/>
        <v>0</v>
      </c>
      <c r="GM1287" s="2">
        <f t="shared" si="1057"/>
        <v>202</v>
      </c>
      <c r="GN1287" s="2">
        <f t="shared" si="1058"/>
        <v>202</v>
      </c>
      <c r="GO1287" s="2">
        <f t="shared" si="1059"/>
        <v>0</v>
      </c>
      <c r="GP1287" s="2">
        <f t="shared" si="1060"/>
        <v>0</v>
      </c>
      <c r="GQ1287" s="2"/>
      <c r="GR1287" s="2">
        <v>0</v>
      </c>
      <c r="GS1287" s="2">
        <v>3</v>
      </c>
      <c r="GT1287" s="2">
        <v>0</v>
      </c>
      <c r="GU1287" s="2" t="s">
        <v>3</v>
      </c>
      <c r="GV1287" s="2">
        <f t="shared" si="1068"/>
        <v>0</v>
      </c>
      <c r="GW1287" s="2">
        <v>1</v>
      </c>
      <c r="GX1287" s="2">
        <f t="shared" si="1061"/>
        <v>0</v>
      </c>
      <c r="GY1287" s="2"/>
      <c r="GZ1287" s="2"/>
      <c r="HA1287" s="2">
        <v>0</v>
      </c>
      <c r="HB1287" s="2">
        <v>0</v>
      </c>
      <c r="HC1287" s="2">
        <f t="shared" si="1062"/>
        <v>0</v>
      </c>
      <c r="HD1287" s="2"/>
      <c r="HE1287" s="2" t="s">
        <v>3</v>
      </c>
      <c r="HF1287" s="2" t="s">
        <v>3</v>
      </c>
      <c r="HG1287" s="2"/>
      <c r="HH1287" s="2"/>
      <c r="HI1287" s="2"/>
      <c r="HJ1287" s="2"/>
      <c r="HK1287" s="2"/>
      <c r="HL1287" s="2"/>
      <c r="HM1287" s="2" t="s">
        <v>3</v>
      </c>
      <c r="HN1287" s="2" t="s">
        <v>174</v>
      </c>
      <c r="HO1287" s="2" t="s">
        <v>175</v>
      </c>
      <c r="HP1287" s="2" t="s">
        <v>176</v>
      </c>
      <c r="HQ1287" s="2" t="s">
        <v>176</v>
      </c>
      <c r="HR1287" s="2"/>
      <c r="HS1287" s="2"/>
      <c r="HT1287" s="2"/>
      <c r="HU1287" s="2"/>
      <c r="HV1287" s="2"/>
      <c r="HW1287" s="2"/>
      <c r="HX1287" s="2"/>
      <c r="HY1287" s="2"/>
      <c r="HZ1287" s="2"/>
      <c r="IA1287" s="2"/>
      <c r="IB1287" s="2"/>
      <c r="IC1287" s="2"/>
      <c r="ID1287" s="2"/>
      <c r="IE1287" s="2"/>
      <c r="IF1287" s="2"/>
      <c r="IG1287" s="2"/>
      <c r="IH1287" s="2"/>
      <c r="II1287" s="2"/>
      <c r="IJ1287" s="2"/>
      <c r="IK1287" s="2">
        <v>0</v>
      </c>
      <c r="IL1287" s="2"/>
      <c r="IM1287" s="2"/>
      <c r="IN1287" s="2"/>
      <c r="IO1287" s="2"/>
      <c r="IP1287" s="2"/>
      <c r="IQ1287" s="2"/>
      <c r="IR1287" s="2"/>
      <c r="IS1287" s="2"/>
      <c r="IT1287" s="2"/>
      <c r="IU1287" s="2"/>
    </row>
    <row r="1288" spans="1:255" x14ac:dyDescent="0.2">
      <c r="A1288">
        <v>17</v>
      </c>
      <c r="B1288">
        <v>1</v>
      </c>
      <c r="C1288">
        <f>ROW(SmtRes!A1086)</f>
        <v>1086</v>
      </c>
      <c r="D1288">
        <f>ROW(EtalonRes!A1106)</f>
        <v>1106</v>
      </c>
      <c r="E1288" t="s">
        <v>617</v>
      </c>
      <c r="F1288" t="s">
        <v>168</v>
      </c>
      <c r="G1288" t="s">
        <v>169</v>
      </c>
      <c r="H1288" t="s">
        <v>170</v>
      </c>
      <c r="I1288">
        <f>'1.Лок.смета.и.Акт'!E137</f>
        <v>1.41</v>
      </c>
      <c r="J1288">
        <v>0</v>
      </c>
      <c r="K1288">
        <v>1.41</v>
      </c>
      <c r="L1288">
        <v>2.82</v>
      </c>
      <c r="M1288">
        <v>0</v>
      </c>
      <c r="N1288">
        <f t="shared" si="1031"/>
        <v>2.82</v>
      </c>
      <c r="O1288">
        <f t="shared" si="1032"/>
        <v>1502</v>
      </c>
      <c r="P1288">
        <f t="shared" si="1033"/>
        <v>0</v>
      </c>
      <c r="Q1288">
        <f t="shared" si="1034"/>
        <v>135</v>
      </c>
      <c r="R1288">
        <f t="shared" si="1035"/>
        <v>0</v>
      </c>
      <c r="S1288">
        <f t="shared" si="1036"/>
        <v>1367</v>
      </c>
      <c r="T1288">
        <f t="shared" si="1037"/>
        <v>0</v>
      </c>
      <c r="U1288" t="e">
        <f t="shared" si="1038"/>
        <v>#REF!</v>
      </c>
      <c r="V1288">
        <f t="shared" si="1039"/>
        <v>0</v>
      </c>
      <c r="W1288">
        <f t="shared" si="1040"/>
        <v>0</v>
      </c>
      <c r="X1288" t="e">
        <f t="shared" si="1041"/>
        <v>#REF!</v>
      </c>
      <c r="Y1288" t="e">
        <f t="shared" si="1042"/>
        <v>#REF!</v>
      </c>
      <c r="AA1288">
        <v>69726884</v>
      </c>
      <c r="AB1288">
        <f t="shared" si="1043"/>
        <v>48.16</v>
      </c>
      <c r="AC1288">
        <f>ROUND((ES1288+(SUM(SmtRes!BC1084:'SmtRes'!BC1086)+SUM(EtalonRes!AL1104:'EtalonRes'!AL1106))),2)</f>
        <v>0.01</v>
      </c>
      <c r="AD1288">
        <f t="shared" si="1063"/>
        <v>10.27</v>
      </c>
      <c r="AE1288">
        <f t="shared" si="1064"/>
        <v>0</v>
      </c>
      <c r="AF1288">
        <f t="shared" si="1065"/>
        <v>37.880000000000003</v>
      </c>
      <c r="AG1288">
        <f t="shared" si="1044"/>
        <v>0</v>
      </c>
      <c r="AH1288" t="e">
        <f t="shared" si="1066"/>
        <v>#REF!</v>
      </c>
      <c r="AI1288">
        <f t="shared" si="1067"/>
        <v>0</v>
      </c>
      <c r="AJ1288">
        <f t="shared" si="1045"/>
        <v>0</v>
      </c>
      <c r="AK1288">
        <v>2419.79</v>
      </c>
      <c r="AL1288">
        <v>2371.64</v>
      </c>
      <c r="AM1288">
        <v>10.27</v>
      </c>
      <c r="AN1288">
        <v>0</v>
      </c>
      <c r="AO1288">
        <v>37.880000000000003</v>
      </c>
      <c r="AP1288">
        <v>0</v>
      </c>
      <c r="AQ1288" t="e">
        <f>'1.Лок.смета.и.Акт'!#REF!</f>
        <v>#REF!</v>
      </c>
      <c r="AR1288">
        <v>0</v>
      </c>
      <c r="AS1288">
        <v>0</v>
      </c>
      <c r="AT1288">
        <v>147</v>
      </c>
      <c r="AU1288">
        <v>85</v>
      </c>
      <c r="AV1288">
        <v>1</v>
      </c>
      <c r="AW1288">
        <v>1</v>
      </c>
      <c r="AZ1288">
        <v>1</v>
      </c>
      <c r="BA1288">
        <v>25.6</v>
      </c>
      <c r="BB1288">
        <v>9.3000000000000007</v>
      </c>
      <c r="BC1288">
        <v>7.56</v>
      </c>
      <c r="BD1288" t="s">
        <v>3</v>
      </c>
      <c r="BE1288" t="s">
        <v>3</v>
      </c>
      <c r="BF1288" t="s">
        <v>3</v>
      </c>
      <c r="BG1288" t="s">
        <v>3</v>
      </c>
      <c r="BH1288">
        <v>0</v>
      </c>
      <c r="BI1288">
        <v>1</v>
      </c>
      <c r="BJ1288" t="s">
        <v>171</v>
      </c>
      <c r="BM1288">
        <v>7005</v>
      </c>
      <c r="BN1288">
        <v>0</v>
      </c>
      <c r="BO1288" t="s">
        <v>168</v>
      </c>
      <c r="BP1288">
        <v>1</v>
      </c>
      <c r="BQ1288">
        <v>2</v>
      </c>
      <c r="BR1288">
        <v>0</v>
      </c>
      <c r="BS1288">
        <v>19.8</v>
      </c>
      <c r="BT1288">
        <v>1</v>
      </c>
      <c r="BU1288">
        <v>1</v>
      </c>
      <c r="BV1288">
        <v>1</v>
      </c>
      <c r="BW1288">
        <v>1</v>
      </c>
      <c r="BX1288">
        <v>1</v>
      </c>
      <c r="BY1288" t="s">
        <v>3</v>
      </c>
      <c r="BZ1288" t="e">
        <f>'1.Лок.смета.и.Акт'!#REF!</f>
        <v>#REF!</v>
      </c>
      <c r="CA1288" t="e">
        <f>'1.Лок.смета.и.Акт'!#REF!</f>
        <v>#REF!</v>
      </c>
      <c r="CB1288" t="s">
        <v>3</v>
      </c>
      <c r="CE1288">
        <v>0</v>
      </c>
      <c r="CF1288">
        <v>0</v>
      </c>
      <c r="CG1288">
        <v>0</v>
      </c>
      <c r="CH1288">
        <v>100</v>
      </c>
      <c r="CI1288">
        <v>0</v>
      </c>
      <c r="CJ1288">
        <v>0</v>
      </c>
      <c r="CK1288">
        <v>0</v>
      </c>
      <c r="CL1288">
        <v>0</v>
      </c>
      <c r="CM1288">
        <v>0</v>
      </c>
      <c r="CN1288" t="s">
        <v>3</v>
      </c>
      <c r="CO1288">
        <v>0</v>
      </c>
      <c r="CP1288">
        <f t="shared" si="1046"/>
        <v>1502</v>
      </c>
      <c r="CQ1288">
        <f t="shared" si="1047"/>
        <v>7.5600000000000001E-2</v>
      </c>
      <c r="CR1288">
        <f t="shared" si="1048"/>
        <v>95.51100000000001</v>
      </c>
      <c r="CS1288">
        <f t="shared" si="1049"/>
        <v>0</v>
      </c>
      <c r="CT1288">
        <f t="shared" si="1050"/>
        <v>969.72800000000007</v>
      </c>
      <c r="CU1288">
        <f t="shared" si="1051"/>
        <v>0</v>
      </c>
      <c r="CV1288" t="e">
        <f t="shared" si="1052"/>
        <v>#REF!</v>
      </c>
      <c r="CW1288">
        <f t="shared" si="1053"/>
        <v>0</v>
      </c>
      <c r="CX1288">
        <f t="shared" si="1054"/>
        <v>0</v>
      </c>
      <c r="CY1288" t="e">
        <f>(S1288+R1288)*(BZ1288/100)</f>
        <v>#REF!</v>
      </c>
      <c r="CZ1288" t="e">
        <f>(S1288+R1288)*(CA1288/100)</f>
        <v>#REF!</v>
      </c>
      <c r="DC1288" t="s">
        <v>3</v>
      </c>
      <c r="DD1288" t="s">
        <v>3</v>
      </c>
      <c r="DE1288" t="s">
        <v>3</v>
      </c>
      <c r="DF1288" t="s">
        <v>3</v>
      </c>
      <c r="DG1288" t="s">
        <v>3</v>
      </c>
      <c r="DH1288" t="s">
        <v>3</v>
      </c>
      <c r="DI1288" t="s">
        <v>3</v>
      </c>
      <c r="DJ1288" t="s">
        <v>3</v>
      </c>
      <c r="DK1288" t="s">
        <v>3</v>
      </c>
      <c r="DL1288" t="s">
        <v>3</v>
      </c>
      <c r="DM1288" t="s">
        <v>3</v>
      </c>
      <c r="DN1288">
        <v>155</v>
      </c>
      <c r="DO1288">
        <v>100</v>
      </c>
      <c r="DP1288">
        <v>1</v>
      </c>
      <c r="DQ1288">
        <v>1</v>
      </c>
      <c r="DU1288">
        <v>1013</v>
      </c>
      <c r="DV1288" t="s">
        <v>170</v>
      </c>
      <c r="DW1288" t="str">
        <f>'1.Лок.смета.и.Акт'!D137</f>
        <v>100 м шва</v>
      </c>
      <c r="DX1288">
        <v>1</v>
      </c>
      <c r="DZ1288" t="s">
        <v>3</v>
      </c>
      <c r="EA1288" t="s">
        <v>3</v>
      </c>
      <c r="EB1288" t="s">
        <v>3</v>
      </c>
      <c r="EC1288" t="s">
        <v>3</v>
      </c>
      <c r="EE1288">
        <v>54328916</v>
      </c>
      <c r="EF1288">
        <v>2</v>
      </c>
      <c r="EG1288" t="s">
        <v>21</v>
      </c>
      <c r="EH1288">
        <v>0</v>
      </c>
      <c r="EI1288" t="s">
        <v>3</v>
      </c>
      <c r="EJ1288">
        <v>1</v>
      </c>
      <c r="EK1288">
        <v>7005</v>
      </c>
      <c r="EL1288" t="s">
        <v>172</v>
      </c>
      <c r="EM1288" t="s">
        <v>173</v>
      </c>
      <c r="EO1288" t="s">
        <v>3</v>
      </c>
      <c r="EQ1288">
        <v>1441792</v>
      </c>
      <c r="ER1288">
        <v>2419.79</v>
      </c>
      <c r="ES1288">
        <v>2371.64</v>
      </c>
      <c r="ET1288">
        <v>10.27</v>
      </c>
      <c r="EU1288">
        <v>0</v>
      </c>
      <c r="EV1288">
        <v>37.880000000000003</v>
      </c>
      <c r="EW1288" t="e">
        <f>'1.Лок.смета.и.Акт'!#REF!</f>
        <v>#REF!</v>
      </c>
      <c r="EX1288">
        <v>0</v>
      </c>
      <c r="EY1288">
        <v>1</v>
      </c>
      <c r="FQ1288">
        <v>0</v>
      </c>
      <c r="FR1288">
        <f t="shared" si="1055"/>
        <v>0</v>
      </c>
      <c r="FS1288">
        <v>0</v>
      </c>
      <c r="FX1288">
        <v>155</v>
      </c>
      <c r="FY1288">
        <v>100</v>
      </c>
      <c r="GA1288" t="s">
        <v>3</v>
      </c>
      <c r="GD1288">
        <v>1</v>
      </c>
      <c r="GF1288">
        <v>-564704960</v>
      </c>
      <c r="GG1288">
        <v>2</v>
      </c>
      <c r="GH1288">
        <v>1</v>
      </c>
      <c r="GI1288">
        <v>2</v>
      </c>
      <c r="GJ1288">
        <v>0</v>
      </c>
      <c r="GK1288">
        <v>0</v>
      </c>
      <c r="GL1288">
        <f t="shared" si="1056"/>
        <v>0</v>
      </c>
      <c r="GM1288" t="e">
        <f t="shared" si="1057"/>
        <v>#REF!</v>
      </c>
      <c r="GN1288" t="e">
        <f t="shared" si="1058"/>
        <v>#REF!</v>
      </c>
      <c r="GO1288">
        <f t="shared" si="1059"/>
        <v>0</v>
      </c>
      <c r="GP1288">
        <f t="shared" si="1060"/>
        <v>0</v>
      </c>
      <c r="GR1288">
        <v>0</v>
      </c>
      <c r="GS1288">
        <v>3</v>
      </c>
      <c r="GT1288">
        <v>0</v>
      </c>
      <c r="GU1288" t="s">
        <v>3</v>
      </c>
      <c r="GV1288">
        <f t="shared" si="1068"/>
        <v>0</v>
      </c>
      <c r="GW1288">
        <v>1008.6</v>
      </c>
      <c r="GX1288">
        <f t="shared" si="1061"/>
        <v>0</v>
      </c>
      <c r="HA1288">
        <v>0</v>
      </c>
      <c r="HB1288">
        <v>0</v>
      </c>
      <c r="HC1288">
        <f t="shared" si="1062"/>
        <v>0</v>
      </c>
      <c r="HE1288" t="s">
        <v>3</v>
      </c>
      <c r="HF1288" t="s">
        <v>3</v>
      </c>
      <c r="HM1288" t="s">
        <v>3</v>
      </c>
      <c r="HN1288" t="s">
        <v>174</v>
      </c>
      <c r="HO1288" t="s">
        <v>175</v>
      </c>
      <c r="HP1288" t="s">
        <v>176</v>
      </c>
      <c r="HQ1288" t="s">
        <v>176</v>
      </c>
      <c r="IK1288">
        <v>0</v>
      </c>
    </row>
    <row r="1289" spans="1:255" x14ac:dyDescent="0.2">
      <c r="A1289" s="2">
        <v>18</v>
      </c>
      <c r="B1289" s="2">
        <v>1</v>
      </c>
      <c r="C1289" s="2">
        <v>1083</v>
      </c>
      <c r="D1289" s="2"/>
      <c r="E1289" s="2" t="s">
        <v>618</v>
      </c>
      <c r="F1289" s="2" t="s">
        <v>178</v>
      </c>
      <c r="G1289" s="2" t="s">
        <v>179</v>
      </c>
      <c r="H1289" s="2" t="s">
        <v>180</v>
      </c>
      <c r="I1289" s="2">
        <f>I1287*J1289</f>
        <v>1.4804999999999999</v>
      </c>
      <c r="J1289" s="2">
        <v>1.05</v>
      </c>
      <c r="K1289" s="2">
        <v>1.05</v>
      </c>
      <c r="L1289" s="2">
        <v>2.9609999999999999</v>
      </c>
      <c r="M1289" s="2">
        <v>0</v>
      </c>
      <c r="N1289" s="2">
        <f t="shared" si="1031"/>
        <v>2.9609999999999999</v>
      </c>
      <c r="O1289" s="2">
        <f t="shared" si="1032"/>
        <v>3344</v>
      </c>
      <c r="P1289" s="2">
        <f t="shared" si="1033"/>
        <v>3344</v>
      </c>
      <c r="Q1289" s="2">
        <f t="shared" si="1034"/>
        <v>0</v>
      </c>
      <c r="R1289" s="2">
        <f t="shared" si="1035"/>
        <v>0</v>
      </c>
      <c r="S1289" s="2">
        <f t="shared" si="1036"/>
        <v>0</v>
      </c>
      <c r="T1289" s="2">
        <f t="shared" si="1037"/>
        <v>0</v>
      </c>
      <c r="U1289" s="2">
        <f t="shared" si="1038"/>
        <v>0</v>
      </c>
      <c r="V1289" s="2">
        <f t="shared" si="1039"/>
        <v>0</v>
      </c>
      <c r="W1289" s="2">
        <f t="shared" si="1040"/>
        <v>0</v>
      </c>
      <c r="X1289" s="2">
        <f t="shared" si="1041"/>
        <v>0</v>
      </c>
      <c r="Y1289" s="2">
        <f t="shared" si="1042"/>
        <v>0</v>
      </c>
      <c r="Z1289" s="2"/>
      <c r="AA1289" s="2">
        <v>69726971</v>
      </c>
      <c r="AB1289" s="2">
        <f t="shared" si="1043"/>
        <v>2258.6999999999998</v>
      </c>
      <c r="AC1289" s="2">
        <f>ROUND((ES1289),2)</f>
        <v>2258.6999999999998</v>
      </c>
      <c r="AD1289" s="2">
        <f t="shared" si="1063"/>
        <v>0</v>
      </c>
      <c r="AE1289" s="2">
        <f t="shared" si="1064"/>
        <v>0</v>
      </c>
      <c r="AF1289" s="2">
        <f t="shared" si="1065"/>
        <v>0</v>
      </c>
      <c r="AG1289" s="2">
        <f t="shared" si="1044"/>
        <v>0</v>
      </c>
      <c r="AH1289" s="2">
        <f t="shared" si="1066"/>
        <v>0</v>
      </c>
      <c r="AI1289" s="2">
        <f t="shared" si="1067"/>
        <v>0</v>
      </c>
      <c r="AJ1289" s="2">
        <f t="shared" si="1045"/>
        <v>0</v>
      </c>
      <c r="AK1289" s="2">
        <v>2258.6999999999998</v>
      </c>
      <c r="AL1289" s="2">
        <v>2258.6999999999998</v>
      </c>
      <c r="AM1289" s="2">
        <v>0</v>
      </c>
      <c r="AN1289" s="2">
        <v>0</v>
      </c>
      <c r="AO1289" s="2">
        <v>0</v>
      </c>
      <c r="AP1289" s="2">
        <v>0</v>
      </c>
      <c r="AQ1289" s="2">
        <v>0</v>
      </c>
      <c r="AR1289" s="2">
        <v>0</v>
      </c>
      <c r="AS1289" s="2">
        <v>0</v>
      </c>
      <c r="AT1289" s="2">
        <v>0</v>
      </c>
      <c r="AU1289" s="2">
        <v>0</v>
      </c>
      <c r="AV1289" s="2">
        <v>1</v>
      </c>
      <c r="AW1289" s="2">
        <v>1</v>
      </c>
      <c r="AX1289" s="2"/>
      <c r="AY1289" s="2"/>
      <c r="AZ1289" s="2">
        <v>1</v>
      </c>
      <c r="BA1289" s="2">
        <v>1</v>
      </c>
      <c r="BB1289" s="2">
        <v>1</v>
      </c>
      <c r="BC1289" s="2">
        <v>1</v>
      </c>
      <c r="BD1289" s="2" t="s">
        <v>3</v>
      </c>
      <c r="BE1289" s="2" t="s">
        <v>3</v>
      </c>
      <c r="BF1289" s="2" t="s">
        <v>3</v>
      </c>
      <c r="BG1289" s="2" t="s">
        <v>3</v>
      </c>
      <c r="BH1289" s="2">
        <v>3</v>
      </c>
      <c r="BI1289" s="2">
        <v>1</v>
      </c>
      <c r="BJ1289" s="2" t="s">
        <v>181</v>
      </c>
      <c r="BK1289" s="2"/>
      <c r="BL1289" s="2"/>
      <c r="BM1289" s="2">
        <v>500001</v>
      </c>
      <c r="BN1289" s="2">
        <v>0</v>
      </c>
      <c r="BO1289" s="2" t="s">
        <v>3</v>
      </c>
      <c r="BP1289" s="2">
        <v>0</v>
      </c>
      <c r="BQ1289" s="2">
        <v>8</v>
      </c>
      <c r="BR1289" s="2">
        <v>0</v>
      </c>
      <c r="BS1289" s="2">
        <v>1</v>
      </c>
      <c r="BT1289" s="2">
        <v>1</v>
      </c>
      <c r="BU1289" s="2">
        <v>1</v>
      </c>
      <c r="BV1289" s="2">
        <v>1</v>
      </c>
      <c r="BW1289" s="2">
        <v>1</v>
      </c>
      <c r="BX1289" s="2">
        <v>1</v>
      </c>
      <c r="BY1289" s="2" t="s">
        <v>3</v>
      </c>
      <c r="BZ1289" s="2">
        <v>0</v>
      </c>
      <c r="CA1289" s="2">
        <v>0</v>
      </c>
      <c r="CB1289" s="2" t="s">
        <v>3</v>
      </c>
      <c r="CC1289" s="2"/>
      <c r="CD1289" s="2"/>
      <c r="CE1289" s="2">
        <v>0</v>
      </c>
      <c r="CF1289" s="2">
        <v>0</v>
      </c>
      <c r="CG1289" s="2">
        <v>0</v>
      </c>
      <c r="CH1289" s="2">
        <v>100</v>
      </c>
      <c r="CI1289" s="2">
        <v>1</v>
      </c>
      <c r="CJ1289" s="2">
        <v>0</v>
      </c>
      <c r="CK1289" s="2">
        <v>0</v>
      </c>
      <c r="CL1289" s="2">
        <v>0</v>
      </c>
      <c r="CM1289" s="2">
        <v>0</v>
      </c>
      <c r="CN1289" s="2" t="s">
        <v>3</v>
      </c>
      <c r="CO1289" s="2">
        <v>0</v>
      </c>
      <c r="CP1289" s="2">
        <f t="shared" si="1046"/>
        <v>3344</v>
      </c>
      <c r="CQ1289" s="2">
        <f t="shared" si="1047"/>
        <v>2258.6999999999998</v>
      </c>
      <c r="CR1289" s="2">
        <f t="shared" si="1048"/>
        <v>0</v>
      </c>
      <c r="CS1289" s="2">
        <f t="shared" si="1049"/>
        <v>0</v>
      </c>
      <c r="CT1289" s="2">
        <f t="shared" si="1050"/>
        <v>0</v>
      </c>
      <c r="CU1289" s="2">
        <f t="shared" si="1051"/>
        <v>0</v>
      </c>
      <c r="CV1289" s="2">
        <f t="shared" si="1052"/>
        <v>0</v>
      </c>
      <c r="CW1289" s="2">
        <f t="shared" si="1053"/>
        <v>0</v>
      </c>
      <c r="CX1289" s="2">
        <f t="shared" si="1054"/>
        <v>0</v>
      </c>
      <c r="CY1289" s="2">
        <f>(((S1289+R1289)*AT1289)/100)</f>
        <v>0</v>
      </c>
      <c r="CZ1289" s="2">
        <f>(((S1289+R1289)*AU1289)/100)</f>
        <v>0</v>
      </c>
      <c r="DA1289" s="2"/>
      <c r="DB1289" s="2"/>
      <c r="DC1289" s="2" t="s">
        <v>3</v>
      </c>
      <c r="DD1289" s="2" t="s">
        <v>3</v>
      </c>
      <c r="DE1289" s="2" t="s">
        <v>3</v>
      </c>
      <c r="DF1289" s="2" t="s">
        <v>3</v>
      </c>
      <c r="DG1289" s="2" t="s">
        <v>3</v>
      </c>
      <c r="DH1289" s="2" t="s">
        <v>3</v>
      </c>
      <c r="DI1289" s="2" t="s">
        <v>3</v>
      </c>
      <c r="DJ1289" s="2" t="s">
        <v>3</v>
      </c>
      <c r="DK1289" s="2" t="s">
        <v>3</v>
      </c>
      <c r="DL1289" s="2" t="s">
        <v>3</v>
      </c>
      <c r="DM1289" s="2" t="s">
        <v>3</v>
      </c>
      <c r="DN1289" s="2">
        <v>0</v>
      </c>
      <c r="DO1289" s="2">
        <v>0</v>
      </c>
      <c r="DP1289" s="2">
        <v>1</v>
      </c>
      <c r="DQ1289" s="2">
        <v>1</v>
      </c>
      <c r="DR1289" s="2"/>
      <c r="DS1289" s="2"/>
      <c r="DT1289" s="2"/>
      <c r="DU1289" s="2">
        <v>1003</v>
      </c>
      <c r="DV1289" s="2" t="s">
        <v>180</v>
      </c>
      <c r="DW1289" s="2" t="s">
        <v>180</v>
      </c>
      <c r="DX1289" s="2">
        <v>100</v>
      </c>
      <c r="DY1289" s="2"/>
      <c r="DZ1289" s="2" t="s">
        <v>3</v>
      </c>
      <c r="EA1289" s="2" t="s">
        <v>3</v>
      </c>
      <c r="EB1289" s="2" t="s">
        <v>3</v>
      </c>
      <c r="EC1289" s="2" t="s">
        <v>3</v>
      </c>
      <c r="ED1289" s="2"/>
      <c r="EE1289" s="2">
        <v>54328897</v>
      </c>
      <c r="EF1289" s="2">
        <v>8</v>
      </c>
      <c r="EG1289" s="2" t="s">
        <v>31</v>
      </c>
      <c r="EH1289" s="2">
        <v>0</v>
      </c>
      <c r="EI1289" s="2" t="s">
        <v>3</v>
      </c>
      <c r="EJ1289" s="2">
        <v>1</v>
      </c>
      <c r="EK1289" s="2">
        <v>500001</v>
      </c>
      <c r="EL1289" s="2" t="s">
        <v>32</v>
      </c>
      <c r="EM1289" s="2" t="s">
        <v>33</v>
      </c>
      <c r="EN1289" s="2"/>
      <c r="EO1289" s="2" t="s">
        <v>3</v>
      </c>
      <c r="EP1289" s="2"/>
      <c r="EQ1289" s="2">
        <v>0</v>
      </c>
      <c r="ER1289" s="2">
        <v>2258.6999999999998</v>
      </c>
      <c r="ES1289" s="2">
        <v>2258.6999999999998</v>
      </c>
      <c r="ET1289" s="2">
        <v>0</v>
      </c>
      <c r="EU1289" s="2">
        <v>0</v>
      </c>
      <c r="EV1289" s="2">
        <v>0</v>
      </c>
      <c r="EW1289" s="2">
        <v>0</v>
      </c>
      <c r="EX1289" s="2">
        <v>0</v>
      </c>
      <c r="EY1289" s="2"/>
      <c r="EZ1289" s="2"/>
      <c r="FA1289" s="2"/>
      <c r="FB1289" s="2"/>
      <c r="FC1289" s="2"/>
      <c r="FD1289" s="2"/>
      <c r="FE1289" s="2"/>
      <c r="FF1289" s="2"/>
      <c r="FG1289" s="2"/>
      <c r="FH1289" s="2"/>
      <c r="FI1289" s="2"/>
      <c r="FJ1289" s="2"/>
      <c r="FK1289" s="2"/>
      <c r="FL1289" s="2"/>
      <c r="FM1289" s="2"/>
      <c r="FN1289" s="2"/>
      <c r="FO1289" s="2"/>
      <c r="FP1289" s="2"/>
      <c r="FQ1289" s="2">
        <v>0</v>
      </c>
      <c r="FR1289" s="2">
        <f t="shared" si="1055"/>
        <v>0</v>
      </c>
      <c r="FS1289" s="2">
        <v>0</v>
      </c>
      <c r="FT1289" s="2"/>
      <c r="FU1289" s="2"/>
      <c r="FV1289" s="2"/>
      <c r="FW1289" s="2"/>
      <c r="FX1289" s="2">
        <v>0</v>
      </c>
      <c r="FY1289" s="2">
        <v>0</v>
      </c>
      <c r="FZ1289" s="2"/>
      <c r="GA1289" s="2" t="s">
        <v>3</v>
      </c>
      <c r="GB1289" s="2"/>
      <c r="GC1289" s="2"/>
      <c r="GD1289" s="2">
        <v>1</v>
      </c>
      <c r="GE1289" s="2"/>
      <c r="GF1289" s="2">
        <v>-239826058</v>
      </c>
      <c r="GG1289" s="2">
        <v>2</v>
      </c>
      <c r="GH1289" s="2">
        <v>1</v>
      </c>
      <c r="GI1289" s="2">
        <v>-2</v>
      </c>
      <c r="GJ1289" s="2">
        <v>0</v>
      </c>
      <c r="GK1289" s="2">
        <v>0</v>
      </c>
      <c r="GL1289" s="2">
        <f t="shared" si="1056"/>
        <v>0</v>
      </c>
      <c r="GM1289" s="2">
        <f t="shared" si="1057"/>
        <v>3344</v>
      </c>
      <c r="GN1289" s="2">
        <f t="shared" si="1058"/>
        <v>3344</v>
      </c>
      <c r="GO1289" s="2">
        <f t="shared" si="1059"/>
        <v>0</v>
      </c>
      <c r="GP1289" s="2">
        <f t="shared" si="1060"/>
        <v>0</v>
      </c>
      <c r="GQ1289" s="2"/>
      <c r="GR1289" s="2">
        <v>0</v>
      </c>
      <c r="GS1289" s="2">
        <v>3</v>
      </c>
      <c r="GT1289" s="2">
        <v>0</v>
      </c>
      <c r="GU1289" s="2" t="s">
        <v>3</v>
      </c>
      <c r="GV1289" s="2">
        <f t="shared" si="1068"/>
        <v>0</v>
      </c>
      <c r="GW1289" s="2">
        <v>1</v>
      </c>
      <c r="GX1289" s="2">
        <f t="shared" si="1061"/>
        <v>0</v>
      </c>
      <c r="GY1289" s="2"/>
      <c r="GZ1289" s="2"/>
      <c r="HA1289" s="2">
        <v>0</v>
      </c>
      <c r="HB1289" s="2">
        <v>0</v>
      </c>
      <c r="HC1289" s="2">
        <f t="shared" si="1062"/>
        <v>0</v>
      </c>
      <c r="HD1289" s="2"/>
      <c r="HE1289" s="2" t="s">
        <v>3</v>
      </c>
      <c r="HF1289" s="2" t="s">
        <v>3</v>
      </c>
      <c r="HG1289" s="2"/>
      <c r="HH1289" s="2"/>
      <c r="HI1289" s="2"/>
      <c r="HJ1289" s="2"/>
      <c r="HK1289" s="2"/>
      <c r="HL1289" s="2"/>
      <c r="HM1289" s="2" t="s">
        <v>3</v>
      </c>
      <c r="HN1289" s="2" t="s">
        <v>3</v>
      </c>
      <c r="HO1289" s="2" t="s">
        <v>3</v>
      </c>
      <c r="HP1289" s="2" t="s">
        <v>3</v>
      </c>
      <c r="HQ1289" s="2" t="s">
        <v>3</v>
      </c>
      <c r="HR1289" s="2"/>
      <c r="HS1289" s="2"/>
      <c r="HT1289" s="2"/>
      <c r="HU1289" s="2"/>
      <c r="HV1289" s="2"/>
      <c r="HW1289" s="2"/>
      <c r="HX1289" s="2"/>
      <c r="HY1289" s="2"/>
      <c r="HZ1289" s="2"/>
      <c r="IA1289" s="2"/>
      <c r="IB1289" s="2"/>
      <c r="IC1289" s="2"/>
      <c r="ID1289" s="2"/>
      <c r="IE1289" s="2"/>
      <c r="IF1289" s="2"/>
      <c r="IG1289" s="2"/>
      <c r="IH1289" s="2"/>
      <c r="II1289" s="2"/>
      <c r="IJ1289" s="2"/>
      <c r="IK1289" s="2">
        <v>0</v>
      </c>
      <c r="IL1289" s="2"/>
      <c r="IM1289" s="2"/>
      <c r="IN1289" s="2"/>
      <c r="IO1289" s="2"/>
      <c r="IP1289" s="2"/>
      <c r="IQ1289" s="2"/>
      <c r="IR1289" s="2"/>
      <c r="IS1289" s="2"/>
      <c r="IT1289" s="2"/>
      <c r="IU1289" s="2"/>
    </row>
    <row r="1290" spans="1:255" x14ac:dyDescent="0.2">
      <c r="A1290">
        <v>18</v>
      </c>
      <c r="B1290">
        <v>1</v>
      </c>
      <c r="C1290">
        <v>1086</v>
      </c>
      <c r="E1290" t="s">
        <v>618</v>
      </c>
      <c r="F1290" t="e">
        <f>'1.Лок.смета.и.Акт'!#REF!</f>
        <v>#REF!</v>
      </c>
      <c r="G1290" t="s">
        <v>179</v>
      </c>
      <c r="H1290" t="s">
        <v>180</v>
      </c>
      <c r="I1290">
        <f>I1288*J1290</f>
        <v>1.4804999999999999</v>
      </c>
      <c r="J1290">
        <v>1.05</v>
      </c>
      <c r="K1290">
        <v>1.05</v>
      </c>
      <c r="L1290">
        <v>2.9609999999999999</v>
      </c>
      <c r="M1290">
        <v>0</v>
      </c>
      <c r="N1290">
        <f t="shared" si="1031"/>
        <v>2.9609999999999999</v>
      </c>
      <c r="O1290">
        <f t="shared" si="1032"/>
        <v>1741</v>
      </c>
      <c r="P1290">
        <f t="shared" si="1033"/>
        <v>1741</v>
      </c>
      <c r="Q1290">
        <f t="shared" si="1034"/>
        <v>0</v>
      </c>
      <c r="R1290">
        <f t="shared" si="1035"/>
        <v>0</v>
      </c>
      <c r="S1290">
        <f t="shared" si="1036"/>
        <v>0</v>
      </c>
      <c r="T1290">
        <f t="shared" si="1037"/>
        <v>0</v>
      </c>
      <c r="U1290">
        <f t="shared" si="1038"/>
        <v>0</v>
      </c>
      <c r="V1290">
        <f t="shared" si="1039"/>
        <v>0</v>
      </c>
      <c r="W1290">
        <f t="shared" si="1040"/>
        <v>0</v>
      </c>
      <c r="X1290">
        <f t="shared" si="1041"/>
        <v>0</v>
      </c>
      <c r="Y1290">
        <f t="shared" si="1042"/>
        <v>0</v>
      </c>
      <c r="AA1290">
        <v>69726884</v>
      </c>
      <c r="AB1290">
        <f t="shared" si="1043"/>
        <v>155.58000000000001</v>
      </c>
      <c r="AC1290">
        <f>ROUND((ES1290),2)</f>
        <v>155.58000000000001</v>
      </c>
      <c r="AD1290">
        <f t="shared" si="1063"/>
        <v>0</v>
      </c>
      <c r="AE1290">
        <f t="shared" si="1064"/>
        <v>0</v>
      </c>
      <c r="AF1290">
        <f t="shared" si="1065"/>
        <v>0</v>
      </c>
      <c r="AG1290">
        <f t="shared" si="1044"/>
        <v>0</v>
      </c>
      <c r="AH1290">
        <f t="shared" si="1066"/>
        <v>0</v>
      </c>
      <c r="AI1290">
        <f t="shared" si="1067"/>
        <v>0</v>
      </c>
      <c r="AJ1290">
        <f t="shared" si="1045"/>
        <v>0</v>
      </c>
      <c r="AK1290">
        <v>155.58000000000001</v>
      </c>
      <c r="AL1290">
        <v>155.58000000000001</v>
      </c>
      <c r="AM1290">
        <v>0</v>
      </c>
      <c r="AN1290">
        <v>0</v>
      </c>
      <c r="AO1290">
        <v>0</v>
      </c>
      <c r="AP1290">
        <v>0</v>
      </c>
      <c r="AQ1290">
        <v>0</v>
      </c>
      <c r="AR1290">
        <v>0</v>
      </c>
      <c r="AS1290">
        <v>0</v>
      </c>
      <c r="AT1290">
        <v>0</v>
      </c>
      <c r="AU1290">
        <v>0</v>
      </c>
      <c r="AV1290">
        <v>1</v>
      </c>
      <c r="AW1290">
        <v>1</v>
      </c>
      <c r="AZ1290">
        <v>1</v>
      </c>
      <c r="BA1290">
        <v>1</v>
      </c>
      <c r="BB1290">
        <v>1</v>
      </c>
      <c r="BC1290">
        <v>7.56</v>
      </c>
      <c r="BD1290" t="s">
        <v>3</v>
      </c>
      <c r="BE1290" t="s">
        <v>3</v>
      </c>
      <c r="BF1290" t="s">
        <v>3</v>
      </c>
      <c r="BG1290" t="s">
        <v>3</v>
      </c>
      <c r="BH1290">
        <v>3</v>
      </c>
      <c r="BI1290">
        <v>1</v>
      </c>
      <c r="BJ1290" t="s">
        <v>181</v>
      </c>
      <c r="BM1290">
        <v>500001</v>
      </c>
      <c r="BN1290">
        <v>0</v>
      </c>
      <c r="BO1290" t="s">
        <v>3</v>
      </c>
      <c r="BP1290">
        <v>0</v>
      </c>
      <c r="BQ1290">
        <v>8</v>
      </c>
      <c r="BR1290">
        <v>0</v>
      </c>
      <c r="BS1290">
        <v>1</v>
      </c>
      <c r="BT1290">
        <v>1</v>
      </c>
      <c r="BU1290">
        <v>1</v>
      </c>
      <c r="BV1290">
        <v>1</v>
      </c>
      <c r="BW1290">
        <v>1</v>
      </c>
      <c r="BX1290">
        <v>1</v>
      </c>
      <c r="BY1290" t="s">
        <v>3</v>
      </c>
      <c r="BZ1290">
        <v>0</v>
      </c>
      <c r="CA1290">
        <v>0</v>
      </c>
      <c r="CB1290" t="s">
        <v>3</v>
      </c>
      <c r="CE1290">
        <v>0</v>
      </c>
      <c r="CF1290">
        <v>0</v>
      </c>
      <c r="CG1290">
        <v>0</v>
      </c>
      <c r="CH1290">
        <v>100</v>
      </c>
      <c r="CI1290">
        <v>1</v>
      </c>
      <c r="CJ1290">
        <v>0</v>
      </c>
      <c r="CK1290">
        <v>0</v>
      </c>
      <c r="CL1290">
        <v>0</v>
      </c>
      <c r="CM1290">
        <v>0</v>
      </c>
      <c r="CN1290" t="s">
        <v>3</v>
      </c>
      <c r="CO1290">
        <v>0</v>
      </c>
      <c r="CP1290">
        <f t="shared" si="1046"/>
        <v>1741</v>
      </c>
      <c r="CQ1290">
        <f t="shared" si="1047"/>
        <v>1176.1848</v>
      </c>
      <c r="CR1290">
        <f t="shared" si="1048"/>
        <v>0</v>
      </c>
      <c r="CS1290">
        <f t="shared" si="1049"/>
        <v>0</v>
      </c>
      <c r="CT1290">
        <f t="shared" si="1050"/>
        <v>0</v>
      </c>
      <c r="CU1290">
        <f t="shared" si="1051"/>
        <v>0</v>
      </c>
      <c r="CV1290">
        <f t="shared" si="1052"/>
        <v>0</v>
      </c>
      <c r="CW1290">
        <f t="shared" si="1053"/>
        <v>0</v>
      </c>
      <c r="CX1290">
        <f t="shared" si="1054"/>
        <v>0</v>
      </c>
      <c r="CY1290">
        <f>(S1290+R1290)*(BZ1290/100)</f>
        <v>0</v>
      </c>
      <c r="CZ1290">
        <f>(S1290+R1290)*(CA1290/100)</f>
        <v>0</v>
      </c>
      <c r="DC1290" t="s">
        <v>3</v>
      </c>
      <c r="DD1290" t="s">
        <v>3</v>
      </c>
      <c r="DE1290" t="s">
        <v>3</v>
      </c>
      <c r="DF1290" t="s">
        <v>3</v>
      </c>
      <c r="DG1290" t="s">
        <v>3</v>
      </c>
      <c r="DH1290" t="s">
        <v>3</v>
      </c>
      <c r="DI1290" t="s">
        <v>3</v>
      </c>
      <c r="DJ1290" t="s">
        <v>3</v>
      </c>
      <c r="DK1290" t="s">
        <v>3</v>
      </c>
      <c r="DL1290" t="s">
        <v>3</v>
      </c>
      <c r="DM1290" t="s">
        <v>3</v>
      </c>
      <c r="DN1290">
        <v>0</v>
      </c>
      <c r="DO1290">
        <v>0</v>
      </c>
      <c r="DP1290">
        <v>1</v>
      </c>
      <c r="DQ1290">
        <v>1</v>
      </c>
      <c r="DU1290">
        <v>1003</v>
      </c>
      <c r="DV1290" t="s">
        <v>180</v>
      </c>
      <c r="DW1290" t="e">
        <f>'1.Лок.смета.и.Акт'!#REF!</f>
        <v>#REF!</v>
      </c>
      <c r="DX1290">
        <v>100</v>
      </c>
      <c r="DZ1290" t="s">
        <v>3</v>
      </c>
      <c r="EA1290" t="s">
        <v>3</v>
      </c>
      <c r="EB1290" t="s">
        <v>3</v>
      </c>
      <c r="EC1290" t="s">
        <v>3</v>
      </c>
      <c r="EE1290">
        <v>54328897</v>
      </c>
      <c r="EF1290">
        <v>8</v>
      </c>
      <c r="EG1290" t="s">
        <v>31</v>
      </c>
      <c r="EH1290">
        <v>0</v>
      </c>
      <c r="EI1290" t="s">
        <v>3</v>
      </c>
      <c r="EJ1290">
        <v>1</v>
      </c>
      <c r="EK1290">
        <v>500001</v>
      </c>
      <c r="EL1290" t="s">
        <v>32</v>
      </c>
      <c r="EM1290" t="s">
        <v>33</v>
      </c>
      <c r="EO1290" t="s">
        <v>3</v>
      </c>
      <c r="EQ1290">
        <v>0</v>
      </c>
      <c r="ER1290">
        <v>1125</v>
      </c>
      <c r="ES1290">
        <v>155.58000000000001</v>
      </c>
      <c r="ET1290">
        <v>0</v>
      </c>
      <c r="EU1290">
        <v>0</v>
      </c>
      <c r="EV1290">
        <v>0</v>
      </c>
      <c r="EW1290">
        <v>0</v>
      </c>
      <c r="EX1290">
        <v>0</v>
      </c>
      <c r="EZ1290">
        <v>5</v>
      </c>
      <c r="FC1290">
        <v>0</v>
      </c>
      <c r="FD1290">
        <v>18</v>
      </c>
      <c r="FF1290">
        <v>1125</v>
      </c>
      <c r="FQ1290">
        <v>0</v>
      </c>
      <c r="FR1290">
        <f t="shared" si="1055"/>
        <v>0</v>
      </c>
      <c r="FS1290">
        <v>0</v>
      </c>
      <c r="FX1290">
        <v>0</v>
      </c>
      <c r="FY1290">
        <v>0</v>
      </c>
      <c r="GA1290" t="s">
        <v>182</v>
      </c>
      <c r="GD1290">
        <v>1</v>
      </c>
      <c r="GF1290">
        <v>-239826058</v>
      </c>
      <c r="GG1290">
        <v>2</v>
      </c>
      <c r="GH1290">
        <v>3</v>
      </c>
      <c r="GI1290">
        <v>5</v>
      </c>
      <c r="GJ1290">
        <v>0</v>
      </c>
      <c r="GK1290">
        <v>0</v>
      </c>
      <c r="GL1290">
        <f t="shared" si="1056"/>
        <v>0</v>
      </c>
      <c r="GM1290">
        <f t="shared" si="1057"/>
        <v>1741</v>
      </c>
      <c r="GN1290">
        <f t="shared" si="1058"/>
        <v>1741</v>
      </c>
      <c r="GO1290">
        <f t="shared" si="1059"/>
        <v>0</v>
      </c>
      <c r="GP1290">
        <f t="shared" si="1060"/>
        <v>0</v>
      </c>
      <c r="GR1290">
        <v>1</v>
      </c>
      <c r="GS1290">
        <v>1</v>
      </c>
      <c r="GT1290">
        <v>0</v>
      </c>
      <c r="GU1290" t="s">
        <v>3</v>
      </c>
      <c r="GV1290">
        <f t="shared" si="1068"/>
        <v>0</v>
      </c>
      <c r="GW1290">
        <v>1</v>
      </c>
      <c r="GX1290">
        <f t="shared" si="1061"/>
        <v>0</v>
      </c>
      <c r="HA1290">
        <v>0</v>
      </c>
      <c r="HB1290">
        <v>0</v>
      </c>
      <c r="HC1290">
        <f t="shared" si="1062"/>
        <v>0</v>
      </c>
      <c r="HE1290" t="s">
        <v>35</v>
      </c>
      <c r="HF1290" t="s">
        <v>36</v>
      </c>
      <c r="HM1290" t="s">
        <v>3</v>
      </c>
      <c r="HN1290" t="s">
        <v>3</v>
      </c>
      <c r="HO1290" t="s">
        <v>3</v>
      </c>
      <c r="HP1290" t="s">
        <v>3</v>
      </c>
      <c r="HQ1290" t="s">
        <v>3</v>
      </c>
      <c r="IK1290">
        <v>0</v>
      </c>
    </row>
    <row r="1291" spans="1:255" x14ac:dyDescent="0.2">
      <c r="A1291" s="2">
        <v>17</v>
      </c>
      <c r="B1291" s="2">
        <v>1</v>
      </c>
      <c r="C1291" s="2">
        <f>ROW(SmtRes!A1092)</f>
        <v>1092</v>
      </c>
      <c r="D1291" s="2">
        <f>ROW(EtalonRes!A1112)</f>
        <v>1112</v>
      </c>
      <c r="E1291" s="2" t="s">
        <v>619</v>
      </c>
      <c r="F1291" s="2" t="s">
        <v>184</v>
      </c>
      <c r="G1291" s="2" t="s">
        <v>185</v>
      </c>
      <c r="H1291" s="2" t="s">
        <v>186</v>
      </c>
      <c r="I1291" s="2">
        <f>'1.Лок.смета.и.Акт'!E138</f>
        <v>1.319</v>
      </c>
      <c r="J1291" s="2">
        <v>0</v>
      </c>
      <c r="K1291" s="2">
        <v>1.319</v>
      </c>
      <c r="L1291" s="2">
        <v>2.637</v>
      </c>
      <c r="M1291" s="2">
        <v>0</v>
      </c>
      <c r="N1291" s="2">
        <f t="shared" si="1031"/>
        <v>2.637</v>
      </c>
      <c r="O1291" s="2">
        <f t="shared" si="1032"/>
        <v>475</v>
      </c>
      <c r="P1291" s="2">
        <f t="shared" si="1033"/>
        <v>0</v>
      </c>
      <c r="Q1291" s="2">
        <f t="shared" si="1034"/>
        <v>58</v>
      </c>
      <c r="R1291" s="2">
        <f t="shared" si="1035"/>
        <v>23</v>
      </c>
      <c r="S1291" s="2">
        <f t="shared" si="1036"/>
        <v>417</v>
      </c>
      <c r="T1291" s="2">
        <f t="shared" si="1037"/>
        <v>0</v>
      </c>
      <c r="U1291" s="2">
        <f t="shared" si="1038"/>
        <v>52.113689999999998</v>
      </c>
      <c r="V1291" s="2">
        <f t="shared" si="1039"/>
        <v>1.67513</v>
      </c>
      <c r="W1291" s="2">
        <f t="shared" si="1040"/>
        <v>0</v>
      </c>
      <c r="X1291" s="2">
        <f t="shared" si="1041"/>
        <v>541</v>
      </c>
      <c r="Y1291" s="2">
        <f t="shared" si="1042"/>
        <v>330</v>
      </c>
      <c r="Z1291" s="2"/>
      <c r="AA1291" s="2">
        <v>69726971</v>
      </c>
      <c r="AB1291" s="2">
        <f t="shared" si="1043"/>
        <v>360.73</v>
      </c>
      <c r="AC1291" s="2">
        <f>ROUND((ES1291+(SUM(SmtRes!BC1087:'SmtRes'!BC1092)+SUM(EtalonRes!AL1107:'EtalonRes'!AL1112))),2)</f>
        <v>0</v>
      </c>
      <c r="AD1291" s="2">
        <f t="shared" si="1063"/>
        <v>44.25</v>
      </c>
      <c r="AE1291" s="2">
        <f t="shared" si="1064"/>
        <v>17.28</v>
      </c>
      <c r="AF1291" s="2">
        <f t="shared" si="1065"/>
        <v>316.48</v>
      </c>
      <c r="AG1291" s="2">
        <f t="shared" si="1044"/>
        <v>0</v>
      </c>
      <c r="AH1291" s="2">
        <f t="shared" si="1066"/>
        <v>39.51</v>
      </c>
      <c r="AI1291" s="2">
        <f t="shared" si="1067"/>
        <v>1.27</v>
      </c>
      <c r="AJ1291" s="2">
        <f t="shared" si="1045"/>
        <v>0</v>
      </c>
      <c r="AK1291" s="2">
        <v>1394.91</v>
      </c>
      <c r="AL1291" s="2">
        <v>1034.18</v>
      </c>
      <c r="AM1291" s="2">
        <v>44.25</v>
      </c>
      <c r="AN1291" s="2">
        <v>17.28</v>
      </c>
      <c r="AO1291" s="2">
        <v>316.48</v>
      </c>
      <c r="AP1291" s="2">
        <v>0</v>
      </c>
      <c r="AQ1291" s="2">
        <v>39.51</v>
      </c>
      <c r="AR1291" s="2">
        <v>1.27</v>
      </c>
      <c r="AS1291" s="2">
        <v>0</v>
      </c>
      <c r="AT1291" s="2">
        <v>123</v>
      </c>
      <c r="AU1291" s="2">
        <v>75</v>
      </c>
      <c r="AV1291" s="2">
        <v>1</v>
      </c>
      <c r="AW1291" s="2">
        <v>1</v>
      </c>
      <c r="AX1291" s="2"/>
      <c r="AY1291" s="2"/>
      <c r="AZ1291" s="2">
        <v>1</v>
      </c>
      <c r="BA1291" s="2">
        <v>1</v>
      </c>
      <c r="BB1291" s="2">
        <v>1</v>
      </c>
      <c r="BC1291" s="2">
        <v>1</v>
      </c>
      <c r="BD1291" s="2" t="s">
        <v>3</v>
      </c>
      <c r="BE1291" s="2" t="s">
        <v>3</v>
      </c>
      <c r="BF1291" s="2" t="s">
        <v>3</v>
      </c>
      <c r="BG1291" s="2" t="s">
        <v>3</v>
      </c>
      <c r="BH1291" s="2">
        <v>0</v>
      </c>
      <c r="BI1291" s="2">
        <v>1</v>
      </c>
      <c r="BJ1291" s="2" t="s">
        <v>187</v>
      </c>
      <c r="BK1291" s="2"/>
      <c r="BL1291" s="2"/>
      <c r="BM1291" s="2">
        <v>11001</v>
      </c>
      <c r="BN1291" s="2">
        <v>0</v>
      </c>
      <c r="BO1291" s="2" t="s">
        <v>3</v>
      </c>
      <c r="BP1291" s="2">
        <v>0</v>
      </c>
      <c r="BQ1291" s="2">
        <v>2</v>
      </c>
      <c r="BR1291" s="2">
        <v>0</v>
      </c>
      <c r="BS1291" s="2">
        <v>1</v>
      </c>
      <c r="BT1291" s="2">
        <v>1</v>
      </c>
      <c r="BU1291" s="2">
        <v>1</v>
      </c>
      <c r="BV1291" s="2">
        <v>1</v>
      </c>
      <c r="BW1291" s="2">
        <v>1</v>
      </c>
      <c r="BX1291" s="2">
        <v>1</v>
      </c>
      <c r="BY1291" s="2" t="s">
        <v>3</v>
      </c>
      <c r="BZ1291" s="2">
        <v>123</v>
      </c>
      <c r="CA1291" s="2">
        <v>75</v>
      </c>
      <c r="CB1291" s="2" t="s">
        <v>3</v>
      </c>
      <c r="CC1291" s="2"/>
      <c r="CD1291" s="2"/>
      <c r="CE1291" s="2">
        <v>0</v>
      </c>
      <c r="CF1291" s="2">
        <v>0</v>
      </c>
      <c r="CG1291" s="2">
        <v>0</v>
      </c>
      <c r="CH1291" s="2">
        <v>101</v>
      </c>
      <c r="CI1291" s="2">
        <v>0</v>
      </c>
      <c r="CJ1291" s="2">
        <v>0</v>
      </c>
      <c r="CK1291" s="2">
        <v>0</v>
      </c>
      <c r="CL1291" s="2">
        <v>0</v>
      </c>
      <c r="CM1291" s="2">
        <v>0</v>
      </c>
      <c r="CN1291" s="2" t="s">
        <v>3</v>
      </c>
      <c r="CO1291" s="2">
        <v>0</v>
      </c>
      <c r="CP1291" s="2">
        <f t="shared" si="1046"/>
        <v>475</v>
      </c>
      <c r="CQ1291" s="2">
        <f t="shared" si="1047"/>
        <v>0</v>
      </c>
      <c r="CR1291" s="2">
        <f t="shared" si="1048"/>
        <v>44.25</v>
      </c>
      <c r="CS1291" s="2">
        <f t="shared" si="1049"/>
        <v>17.28</v>
      </c>
      <c r="CT1291" s="2">
        <f t="shared" si="1050"/>
        <v>316.48</v>
      </c>
      <c r="CU1291" s="2">
        <f t="shared" si="1051"/>
        <v>0</v>
      </c>
      <c r="CV1291" s="2">
        <f t="shared" si="1052"/>
        <v>39.51</v>
      </c>
      <c r="CW1291" s="2">
        <f t="shared" si="1053"/>
        <v>1.27</v>
      </c>
      <c r="CX1291" s="2">
        <f t="shared" si="1054"/>
        <v>0</v>
      </c>
      <c r="CY1291" s="2">
        <f>(((S1291+R1291)*AT1291)/100)</f>
        <v>541.20000000000005</v>
      </c>
      <c r="CZ1291" s="2">
        <f>(((S1291+R1291)*AU1291)/100)</f>
        <v>330</v>
      </c>
      <c r="DA1291" s="2"/>
      <c r="DB1291" s="2"/>
      <c r="DC1291" s="2" t="s">
        <v>3</v>
      </c>
      <c r="DD1291" s="2" t="s">
        <v>3</v>
      </c>
      <c r="DE1291" s="2" t="s">
        <v>3</v>
      </c>
      <c r="DF1291" s="2" t="s">
        <v>3</v>
      </c>
      <c r="DG1291" s="2" t="s">
        <v>3</v>
      </c>
      <c r="DH1291" s="2" t="s">
        <v>3</v>
      </c>
      <c r="DI1291" s="2" t="s">
        <v>3</v>
      </c>
      <c r="DJ1291" s="2" t="s">
        <v>3</v>
      </c>
      <c r="DK1291" s="2" t="s">
        <v>3</v>
      </c>
      <c r="DL1291" s="2" t="s">
        <v>3</v>
      </c>
      <c r="DM1291" s="2" t="s">
        <v>3</v>
      </c>
      <c r="DN1291" s="2">
        <v>0</v>
      </c>
      <c r="DO1291" s="2">
        <v>0</v>
      </c>
      <c r="DP1291" s="2">
        <v>1</v>
      </c>
      <c r="DQ1291" s="2">
        <v>1</v>
      </c>
      <c r="DR1291" s="2"/>
      <c r="DS1291" s="2"/>
      <c r="DT1291" s="2"/>
      <c r="DU1291" s="2">
        <v>1013</v>
      </c>
      <c r="DV1291" s="2" t="s">
        <v>186</v>
      </c>
      <c r="DW1291" s="2" t="s">
        <v>186</v>
      </c>
      <c r="DX1291" s="2">
        <v>1</v>
      </c>
      <c r="DY1291" s="2"/>
      <c r="DZ1291" s="2" t="s">
        <v>3</v>
      </c>
      <c r="EA1291" s="2" t="s">
        <v>3</v>
      </c>
      <c r="EB1291" s="2" t="s">
        <v>3</v>
      </c>
      <c r="EC1291" s="2" t="s">
        <v>3</v>
      </c>
      <c r="ED1291" s="2"/>
      <c r="EE1291" s="2">
        <v>54328965</v>
      </c>
      <c r="EF1291" s="2">
        <v>2</v>
      </c>
      <c r="EG1291" s="2" t="s">
        <v>21</v>
      </c>
      <c r="EH1291" s="2">
        <v>0</v>
      </c>
      <c r="EI1291" s="2" t="s">
        <v>3</v>
      </c>
      <c r="EJ1291" s="2">
        <v>1</v>
      </c>
      <c r="EK1291" s="2">
        <v>11001</v>
      </c>
      <c r="EL1291" s="2" t="s">
        <v>22</v>
      </c>
      <c r="EM1291" s="2" t="s">
        <v>23</v>
      </c>
      <c r="EN1291" s="2"/>
      <c r="EO1291" s="2" t="s">
        <v>3</v>
      </c>
      <c r="EP1291" s="2"/>
      <c r="EQ1291" s="2">
        <v>1441792</v>
      </c>
      <c r="ER1291" s="2">
        <v>1394.91</v>
      </c>
      <c r="ES1291" s="2">
        <v>1034.18</v>
      </c>
      <c r="ET1291" s="2">
        <v>44.25</v>
      </c>
      <c r="EU1291" s="2">
        <v>17.28</v>
      </c>
      <c r="EV1291" s="2">
        <v>316.48</v>
      </c>
      <c r="EW1291" s="2">
        <v>39.51</v>
      </c>
      <c r="EX1291" s="2">
        <v>1.27</v>
      </c>
      <c r="EY1291" s="2">
        <v>1</v>
      </c>
      <c r="EZ1291" s="2"/>
      <c r="FA1291" s="2"/>
      <c r="FB1291" s="2"/>
      <c r="FC1291" s="2"/>
      <c r="FD1291" s="2"/>
      <c r="FE1291" s="2"/>
      <c r="FF1291" s="2"/>
      <c r="FG1291" s="2"/>
      <c r="FH1291" s="2"/>
      <c r="FI1291" s="2"/>
      <c r="FJ1291" s="2"/>
      <c r="FK1291" s="2"/>
      <c r="FL1291" s="2"/>
      <c r="FM1291" s="2"/>
      <c r="FN1291" s="2"/>
      <c r="FO1291" s="2"/>
      <c r="FP1291" s="2"/>
      <c r="FQ1291" s="2">
        <v>0</v>
      </c>
      <c r="FR1291" s="2">
        <f t="shared" si="1055"/>
        <v>0</v>
      </c>
      <c r="FS1291" s="2">
        <v>0</v>
      </c>
      <c r="FT1291" s="2"/>
      <c r="FU1291" s="2"/>
      <c r="FV1291" s="2"/>
      <c r="FW1291" s="2"/>
      <c r="FX1291" s="2">
        <v>123</v>
      </c>
      <c r="FY1291" s="2">
        <v>75</v>
      </c>
      <c r="FZ1291" s="2"/>
      <c r="GA1291" s="2" t="s">
        <v>3</v>
      </c>
      <c r="GB1291" s="2"/>
      <c r="GC1291" s="2"/>
      <c r="GD1291" s="2">
        <v>1</v>
      </c>
      <c r="GE1291" s="2"/>
      <c r="GF1291" s="2">
        <v>-212485047</v>
      </c>
      <c r="GG1291" s="2">
        <v>2</v>
      </c>
      <c r="GH1291" s="2">
        <v>1</v>
      </c>
      <c r="GI1291" s="2">
        <v>-2</v>
      </c>
      <c r="GJ1291" s="2">
        <v>0</v>
      </c>
      <c r="GK1291" s="2">
        <v>0</v>
      </c>
      <c r="GL1291" s="2">
        <f t="shared" si="1056"/>
        <v>0</v>
      </c>
      <c r="GM1291" s="2">
        <f t="shared" si="1057"/>
        <v>1346</v>
      </c>
      <c r="GN1291" s="2">
        <f t="shared" si="1058"/>
        <v>1346</v>
      </c>
      <c r="GO1291" s="2">
        <f t="shared" si="1059"/>
        <v>0</v>
      </c>
      <c r="GP1291" s="2">
        <f t="shared" si="1060"/>
        <v>0</v>
      </c>
      <c r="GQ1291" s="2"/>
      <c r="GR1291" s="2">
        <v>0</v>
      </c>
      <c r="GS1291" s="2">
        <v>3</v>
      </c>
      <c r="GT1291" s="2">
        <v>0</v>
      </c>
      <c r="GU1291" s="2" t="s">
        <v>3</v>
      </c>
      <c r="GV1291" s="2">
        <f t="shared" si="1068"/>
        <v>0</v>
      </c>
      <c r="GW1291" s="2">
        <v>1</v>
      </c>
      <c r="GX1291" s="2">
        <f t="shared" si="1061"/>
        <v>0</v>
      </c>
      <c r="GY1291" s="2"/>
      <c r="GZ1291" s="2"/>
      <c r="HA1291" s="2">
        <v>0</v>
      </c>
      <c r="HB1291" s="2">
        <v>0</v>
      </c>
      <c r="HC1291" s="2">
        <f t="shared" si="1062"/>
        <v>0</v>
      </c>
      <c r="HD1291" s="2"/>
      <c r="HE1291" s="2" t="s">
        <v>3</v>
      </c>
      <c r="HF1291" s="2" t="s">
        <v>3</v>
      </c>
      <c r="HG1291" s="2"/>
      <c r="HH1291" s="2"/>
      <c r="HI1291" s="2"/>
      <c r="HJ1291" s="2"/>
      <c r="HK1291" s="2"/>
      <c r="HL1291" s="2"/>
      <c r="HM1291" s="2" t="s">
        <v>3</v>
      </c>
      <c r="HN1291" s="2" t="s">
        <v>24</v>
      </c>
      <c r="HO1291" s="2" t="s">
        <v>25</v>
      </c>
      <c r="HP1291" s="2" t="s">
        <v>22</v>
      </c>
      <c r="HQ1291" s="2" t="s">
        <v>22</v>
      </c>
      <c r="HR1291" s="2"/>
      <c r="HS1291" s="2"/>
      <c r="HT1291" s="2"/>
      <c r="HU1291" s="2"/>
      <c r="HV1291" s="2"/>
      <c r="HW1291" s="2"/>
      <c r="HX1291" s="2"/>
      <c r="HY1291" s="2"/>
      <c r="HZ1291" s="2"/>
      <c r="IA1291" s="2"/>
      <c r="IB1291" s="2"/>
      <c r="IC1291" s="2"/>
      <c r="ID1291" s="2"/>
      <c r="IE1291" s="2"/>
      <c r="IF1291" s="2"/>
      <c r="IG1291" s="2"/>
      <c r="IH1291" s="2"/>
      <c r="II1291" s="2"/>
      <c r="IJ1291" s="2"/>
      <c r="IK1291" s="2">
        <v>0</v>
      </c>
      <c r="IL1291" s="2"/>
      <c r="IM1291" s="2"/>
      <c r="IN1291" s="2"/>
      <c r="IO1291" s="2"/>
      <c r="IP1291" s="2"/>
      <c r="IQ1291" s="2"/>
      <c r="IR1291" s="2"/>
      <c r="IS1291" s="2"/>
      <c r="IT1291" s="2"/>
      <c r="IU1291" s="2"/>
    </row>
    <row r="1292" spans="1:255" x14ac:dyDescent="0.2">
      <c r="A1292">
        <v>17</v>
      </c>
      <c r="B1292">
        <v>1</v>
      </c>
      <c r="C1292">
        <f>ROW(SmtRes!A1098)</f>
        <v>1098</v>
      </c>
      <c r="D1292">
        <f>ROW(EtalonRes!A1118)</f>
        <v>1118</v>
      </c>
      <c r="E1292" t="s">
        <v>619</v>
      </c>
      <c r="F1292" t="s">
        <v>184</v>
      </c>
      <c r="G1292" t="s">
        <v>185</v>
      </c>
      <c r="H1292" t="s">
        <v>186</v>
      </c>
      <c r="I1292">
        <f>'1.Лок.смета.и.Акт'!E138</f>
        <v>1.319</v>
      </c>
      <c r="J1292">
        <v>0</v>
      </c>
      <c r="K1292">
        <v>1.319</v>
      </c>
      <c r="L1292">
        <v>2.637</v>
      </c>
      <c r="M1292">
        <v>0</v>
      </c>
      <c r="N1292">
        <f t="shared" si="1031"/>
        <v>2.637</v>
      </c>
      <c r="O1292">
        <f t="shared" si="1032"/>
        <v>11044</v>
      </c>
      <c r="P1292">
        <f t="shared" si="1033"/>
        <v>0</v>
      </c>
      <c r="Q1292">
        <f t="shared" si="1034"/>
        <v>458</v>
      </c>
      <c r="R1292">
        <f t="shared" si="1035"/>
        <v>451</v>
      </c>
      <c r="S1292">
        <f t="shared" si="1036"/>
        <v>10586</v>
      </c>
      <c r="T1292">
        <f t="shared" si="1037"/>
        <v>0</v>
      </c>
      <c r="U1292" t="e">
        <f t="shared" si="1038"/>
        <v>#REF!</v>
      </c>
      <c r="V1292">
        <f t="shared" si="1039"/>
        <v>1.67513</v>
      </c>
      <c r="W1292">
        <f t="shared" si="1040"/>
        <v>0</v>
      </c>
      <c r="X1292" t="e">
        <f t="shared" si="1041"/>
        <v>#REF!</v>
      </c>
      <c r="Y1292" t="e">
        <f t="shared" si="1042"/>
        <v>#REF!</v>
      </c>
      <c r="AA1292">
        <v>69726884</v>
      </c>
      <c r="AB1292">
        <f t="shared" si="1043"/>
        <v>360.73</v>
      </c>
      <c r="AC1292">
        <f>ROUND((ES1292+(SUM(SmtRes!BC1093:'SmtRes'!BC1098)+SUM(EtalonRes!AL1113:'EtalonRes'!AL1118))),2)</f>
        <v>0</v>
      </c>
      <c r="AD1292">
        <f t="shared" si="1063"/>
        <v>44.25</v>
      </c>
      <c r="AE1292">
        <f t="shared" si="1064"/>
        <v>17.28</v>
      </c>
      <c r="AF1292">
        <f t="shared" si="1065"/>
        <v>316.48</v>
      </c>
      <c r="AG1292">
        <f t="shared" si="1044"/>
        <v>0</v>
      </c>
      <c r="AH1292" t="e">
        <f t="shared" si="1066"/>
        <v>#REF!</v>
      </c>
      <c r="AI1292">
        <f t="shared" si="1067"/>
        <v>1.27</v>
      </c>
      <c r="AJ1292">
        <f t="shared" si="1045"/>
        <v>0</v>
      </c>
      <c r="AK1292">
        <v>1394.91</v>
      </c>
      <c r="AL1292">
        <v>1034.18</v>
      </c>
      <c r="AM1292">
        <v>44.25</v>
      </c>
      <c r="AN1292">
        <v>17.28</v>
      </c>
      <c r="AO1292">
        <v>316.48</v>
      </c>
      <c r="AP1292">
        <v>0</v>
      </c>
      <c r="AQ1292" t="e">
        <f>'1.Лок.смета.и.Акт'!#REF!</f>
        <v>#REF!</v>
      </c>
      <c r="AR1292">
        <v>1.27</v>
      </c>
      <c r="AS1292">
        <v>0</v>
      </c>
      <c r="AT1292">
        <v>117</v>
      </c>
      <c r="AU1292">
        <v>64</v>
      </c>
      <c r="AV1292">
        <v>1</v>
      </c>
      <c r="AW1292">
        <v>1</v>
      </c>
      <c r="AZ1292">
        <v>1</v>
      </c>
      <c r="BA1292">
        <v>25.36</v>
      </c>
      <c r="BB1292">
        <v>7.84</v>
      </c>
      <c r="BC1292">
        <v>7.56</v>
      </c>
      <c r="BD1292" t="s">
        <v>3</v>
      </c>
      <c r="BE1292" t="s">
        <v>3</v>
      </c>
      <c r="BF1292" t="s">
        <v>3</v>
      </c>
      <c r="BG1292" t="s">
        <v>3</v>
      </c>
      <c r="BH1292">
        <v>0</v>
      </c>
      <c r="BI1292">
        <v>1</v>
      </c>
      <c r="BJ1292" t="s">
        <v>187</v>
      </c>
      <c r="BM1292">
        <v>11001</v>
      </c>
      <c r="BN1292">
        <v>0</v>
      </c>
      <c r="BO1292" t="s">
        <v>184</v>
      </c>
      <c r="BP1292">
        <v>1</v>
      </c>
      <c r="BQ1292">
        <v>2</v>
      </c>
      <c r="BR1292">
        <v>0</v>
      </c>
      <c r="BS1292">
        <v>19.8</v>
      </c>
      <c r="BT1292">
        <v>1</v>
      </c>
      <c r="BU1292">
        <v>1</v>
      </c>
      <c r="BV1292">
        <v>1</v>
      </c>
      <c r="BW1292">
        <v>1</v>
      </c>
      <c r="BX1292">
        <v>1</v>
      </c>
      <c r="BY1292" t="s">
        <v>3</v>
      </c>
      <c r="BZ1292" t="e">
        <f>'1.Лок.смета.и.Акт'!#REF!</f>
        <v>#REF!</v>
      </c>
      <c r="CA1292" t="e">
        <f>'1.Лок.смета.и.Акт'!#REF!</f>
        <v>#REF!</v>
      </c>
      <c r="CB1292" t="s">
        <v>3</v>
      </c>
      <c r="CE1292">
        <v>0</v>
      </c>
      <c r="CF1292">
        <v>0</v>
      </c>
      <c r="CG1292">
        <v>0</v>
      </c>
      <c r="CH1292">
        <v>101</v>
      </c>
      <c r="CI1292">
        <v>0</v>
      </c>
      <c r="CJ1292">
        <v>0</v>
      </c>
      <c r="CK1292">
        <v>0</v>
      </c>
      <c r="CL1292">
        <v>0</v>
      </c>
      <c r="CM1292">
        <v>0</v>
      </c>
      <c r="CN1292" t="s">
        <v>3</v>
      </c>
      <c r="CO1292">
        <v>0</v>
      </c>
      <c r="CP1292">
        <f t="shared" si="1046"/>
        <v>11044</v>
      </c>
      <c r="CQ1292">
        <f t="shared" si="1047"/>
        <v>0</v>
      </c>
      <c r="CR1292">
        <f t="shared" si="1048"/>
        <v>346.92</v>
      </c>
      <c r="CS1292">
        <f t="shared" si="1049"/>
        <v>342.14400000000006</v>
      </c>
      <c r="CT1292">
        <f t="shared" si="1050"/>
        <v>8025.9328000000005</v>
      </c>
      <c r="CU1292">
        <f t="shared" si="1051"/>
        <v>0</v>
      </c>
      <c r="CV1292" t="e">
        <f t="shared" si="1052"/>
        <v>#REF!</v>
      </c>
      <c r="CW1292">
        <f t="shared" si="1053"/>
        <v>1.27</v>
      </c>
      <c r="CX1292">
        <f t="shared" si="1054"/>
        <v>0</v>
      </c>
      <c r="CY1292" t="e">
        <f>(S1292+R1292)*(BZ1292/100)</f>
        <v>#REF!</v>
      </c>
      <c r="CZ1292" t="e">
        <f>(S1292+R1292)*(CA1292/100)</f>
        <v>#REF!</v>
      </c>
      <c r="DC1292" t="s">
        <v>3</v>
      </c>
      <c r="DD1292" t="s">
        <v>3</v>
      </c>
      <c r="DE1292" t="s">
        <v>3</v>
      </c>
      <c r="DF1292" t="s">
        <v>3</v>
      </c>
      <c r="DG1292" t="s">
        <v>3</v>
      </c>
      <c r="DH1292" t="s">
        <v>3</v>
      </c>
      <c r="DI1292" t="s">
        <v>3</v>
      </c>
      <c r="DJ1292" t="s">
        <v>3</v>
      </c>
      <c r="DK1292" t="s">
        <v>3</v>
      </c>
      <c r="DL1292" t="s">
        <v>3</v>
      </c>
      <c r="DM1292" t="s">
        <v>3</v>
      </c>
      <c r="DN1292">
        <v>123</v>
      </c>
      <c r="DO1292">
        <v>75</v>
      </c>
      <c r="DP1292">
        <v>1</v>
      </c>
      <c r="DQ1292">
        <v>1</v>
      </c>
      <c r="DU1292">
        <v>1013</v>
      </c>
      <c r="DV1292" t="s">
        <v>186</v>
      </c>
      <c r="DW1292" t="str">
        <f>'1.Лок.смета.и.Акт'!D138</f>
        <v>100 м2 стяжки</v>
      </c>
      <c r="DX1292">
        <v>1</v>
      </c>
      <c r="DZ1292" t="s">
        <v>3</v>
      </c>
      <c r="EA1292" t="s">
        <v>3</v>
      </c>
      <c r="EB1292" t="s">
        <v>3</v>
      </c>
      <c r="EC1292" t="s">
        <v>3</v>
      </c>
      <c r="EE1292">
        <v>54328965</v>
      </c>
      <c r="EF1292">
        <v>2</v>
      </c>
      <c r="EG1292" t="s">
        <v>21</v>
      </c>
      <c r="EH1292">
        <v>0</v>
      </c>
      <c r="EI1292" t="s">
        <v>3</v>
      </c>
      <c r="EJ1292">
        <v>1</v>
      </c>
      <c r="EK1292">
        <v>11001</v>
      </c>
      <c r="EL1292" t="s">
        <v>22</v>
      </c>
      <c r="EM1292" t="s">
        <v>23</v>
      </c>
      <c r="EO1292" t="s">
        <v>3</v>
      </c>
      <c r="EQ1292">
        <v>1441792</v>
      </c>
      <c r="ER1292">
        <v>1394.91</v>
      </c>
      <c r="ES1292">
        <v>1034.18</v>
      </c>
      <c r="ET1292">
        <v>44.25</v>
      </c>
      <c r="EU1292">
        <v>17.28</v>
      </c>
      <c r="EV1292">
        <v>316.48</v>
      </c>
      <c r="EW1292" t="e">
        <f>'1.Лок.смета.и.Акт'!#REF!</f>
        <v>#REF!</v>
      </c>
      <c r="EX1292">
        <v>1.27</v>
      </c>
      <c r="EY1292">
        <v>1</v>
      </c>
      <c r="FQ1292">
        <v>0</v>
      </c>
      <c r="FR1292">
        <f t="shared" si="1055"/>
        <v>0</v>
      </c>
      <c r="FS1292">
        <v>0</v>
      </c>
      <c r="FX1292">
        <v>123</v>
      </c>
      <c r="FY1292">
        <v>75</v>
      </c>
      <c r="GA1292" t="s">
        <v>3</v>
      </c>
      <c r="GD1292">
        <v>1</v>
      </c>
      <c r="GF1292">
        <v>-212485047</v>
      </c>
      <c r="GG1292">
        <v>2</v>
      </c>
      <c r="GH1292">
        <v>1</v>
      </c>
      <c r="GI1292">
        <v>2</v>
      </c>
      <c r="GJ1292">
        <v>0</v>
      </c>
      <c r="GK1292">
        <v>0</v>
      </c>
      <c r="GL1292">
        <f t="shared" si="1056"/>
        <v>0</v>
      </c>
      <c r="GM1292" t="e">
        <f t="shared" si="1057"/>
        <v>#REF!</v>
      </c>
      <c r="GN1292" t="e">
        <f t="shared" si="1058"/>
        <v>#REF!</v>
      </c>
      <c r="GO1292">
        <f t="shared" si="1059"/>
        <v>0</v>
      </c>
      <c r="GP1292">
        <f t="shared" si="1060"/>
        <v>0</v>
      </c>
      <c r="GR1292">
        <v>0</v>
      </c>
      <c r="GS1292">
        <v>3</v>
      </c>
      <c r="GT1292">
        <v>0</v>
      </c>
      <c r="GU1292" t="s">
        <v>3</v>
      </c>
      <c r="GV1292">
        <f t="shared" si="1068"/>
        <v>0</v>
      </c>
      <c r="GW1292">
        <v>1015.2</v>
      </c>
      <c r="GX1292">
        <f t="shared" si="1061"/>
        <v>0</v>
      </c>
      <c r="HA1292">
        <v>0</v>
      </c>
      <c r="HB1292">
        <v>0</v>
      </c>
      <c r="HC1292">
        <f t="shared" si="1062"/>
        <v>0</v>
      </c>
      <c r="HE1292" t="s">
        <v>3</v>
      </c>
      <c r="HF1292" t="s">
        <v>3</v>
      </c>
      <c r="HM1292" t="s">
        <v>3</v>
      </c>
      <c r="HN1292" t="s">
        <v>24</v>
      </c>
      <c r="HO1292" t="s">
        <v>25</v>
      </c>
      <c r="HP1292" t="s">
        <v>22</v>
      </c>
      <c r="HQ1292" t="s">
        <v>22</v>
      </c>
      <c r="IK1292">
        <v>0</v>
      </c>
    </row>
    <row r="1293" spans="1:255" x14ac:dyDescent="0.2">
      <c r="A1293" s="2">
        <v>18</v>
      </c>
      <c r="B1293" s="2">
        <v>1</v>
      </c>
      <c r="C1293" s="2">
        <v>1092</v>
      </c>
      <c r="D1293" s="2"/>
      <c r="E1293" s="2" t="s">
        <v>620</v>
      </c>
      <c r="F1293" s="2" t="s">
        <v>189</v>
      </c>
      <c r="G1293" s="2" t="s">
        <v>190</v>
      </c>
      <c r="H1293" s="2" t="s">
        <v>40</v>
      </c>
      <c r="I1293" s="2">
        <f>I1291*J1293</f>
        <v>2.69076</v>
      </c>
      <c r="J1293" s="2">
        <v>2.04</v>
      </c>
      <c r="K1293" s="2">
        <v>2.04</v>
      </c>
      <c r="L1293" s="2">
        <v>5.37948</v>
      </c>
      <c r="M1293" s="2">
        <v>0</v>
      </c>
      <c r="N1293" s="2">
        <f t="shared" si="1031"/>
        <v>5.3795000000000002</v>
      </c>
      <c r="O1293" s="2">
        <f t="shared" si="1032"/>
        <v>2333</v>
      </c>
      <c r="P1293" s="2">
        <f t="shared" si="1033"/>
        <v>2333</v>
      </c>
      <c r="Q1293" s="2">
        <f t="shared" si="1034"/>
        <v>0</v>
      </c>
      <c r="R1293" s="2">
        <f t="shared" si="1035"/>
        <v>0</v>
      </c>
      <c r="S1293" s="2">
        <f t="shared" si="1036"/>
        <v>0</v>
      </c>
      <c r="T1293" s="2">
        <f t="shared" si="1037"/>
        <v>0</v>
      </c>
      <c r="U1293" s="2">
        <f t="shared" si="1038"/>
        <v>0</v>
      </c>
      <c r="V1293" s="2">
        <f t="shared" si="1039"/>
        <v>0</v>
      </c>
      <c r="W1293" s="2">
        <f t="shared" si="1040"/>
        <v>0</v>
      </c>
      <c r="X1293" s="2">
        <f t="shared" si="1041"/>
        <v>0</v>
      </c>
      <c r="Y1293" s="2">
        <f t="shared" si="1042"/>
        <v>0</v>
      </c>
      <c r="Z1293" s="2"/>
      <c r="AA1293" s="2">
        <v>69726971</v>
      </c>
      <c r="AB1293" s="2">
        <f t="shared" si="1043"/>
        <v>867.14</v>
      </c>
      <c r="AC1293" s="2">
        <f>ROUND((ES1293),2)</f>
        <v>867.14</v>
      </c>
      <c r="AD1293" s="2">
        <f t="shared" si="1063"/>
        <v>0</v>
      </c>
      <c r="AE1293" s="2">
        <f t="shared" si="1064"/>
        <v>0</v>
      </c>
      <c r="AF1293" s="2">
        <f t="shared" si="1065"/>
        <v>0</v>
      </c>
      <c r="AG1293" s="2">
        <f t="shared" si="1044"/>
        <v>0</v>
      </c>
      <c r="AH1293" s="2">
        <f t="shared" si="1066"/>
        <v>0</v>
      </c>
      <c r="AI1293" s="2">
        <f t="shared" si="1067"/>
        <v>0</v>
      </c>
      <c r="AJ1293" s="2">
        <f t="shared" si="1045"/>
        <v>0</v>
      </c>
      <c r="AK1293" s="2">
        <v>867.14</v>
      </c>
      <c r="AL1293" s="2">
        <v>867.14</v>
      </c>
      <c r="AM1293" s="2">
        <v>0</v>
      </c>
      <c r="AN1293" s="2">
        <v>0</v>
      </c>
      <c r="AO1293" s="2">
        <v>0</v>
      </c>
      <c r="AP1293" s="2">
        <v>0</v>
      </c>
      <c r="AQ1293" s="2">
        <v>0</v>
      </c>
      <c r="AR1293" s="2">
        <v>0</v>
      </c>
      <c r="AS1293" s="2">
        <v>0</v>
      </c>
      <c r="AT1293" s="2">
        <v>0</v>
      </c>
      <c r="AU1293" s="2">
        <v>0</v>
      </c>
      <c r="AV1293" s="2">
        <v>1</v>
      </c>
      <c r="AW1293" s="2">
        <v>1</v>
      </c>
      <c r="AX1293" s="2"/>
      <c r="AY1293" s="2"/>
      <c r="AZ1293" s="2">
        <v>1</v>
      </c>
      <c r="BA1293" s="2">
        <v>1</v>
      </c>
      <c r="BB1293" s="2">
        <v>1</v>
      </c>
      <c r="BC1293" s="2">
        <v>1</v>
      </c>
      <c r="BD1293" s="2" t="s">
        <v>3</v>
      </c>
      <c r="BE1293" s="2" t="s">
        <v>3</v>
      </c>
      <c r="BF1293" s="2" t="s">
        <v>3</v>
      </c>
      <c r="BG1293" s="2" t="s">
        <v>3</v>
      </c>
      <c r="BH1293" s="2">
        <v>3</v>
      </c>
      <c r="BI1293" s="2">
        <v>1</v>
      </c>
      <c r="BJ1293" s="2" t="s">
        <v>191</v>
      </c>
      <c r="BK1293" s="2"/>
      <c r="BL1293" s="2"/>
      <c r="BM1293" s="2">
        <v>500003</v>
      </c>
      <c r="BN1293" s="2">
        <v>0</v>
      </c>
      <c r="BO1293" s="2" t="s">
        <v>3</v>
      </c>
      <c r="BP1293" s="2">
        <v>0</v>
      </c>
      <c r="BQ1293" s="2">
        <v>13</v>
      </c>
      <c r="BR1293" s="2">
        <v>0</v>
      </c>
      <c r="BS1293" s="2">
        <v>1</v>
      </c>
      <c r="BT1293" s="2">
        <v>1</v>
      </c>
      <c r="BU1293" s="2">
        <v>1</v>
      </c>
      <c r="BV1293" s="2">
        <v>1</v>
      </c>
      <c r="BW1293" s="2">
        <v>1</v>
      </c>
      <c r="BX1293" s="2">
        <v>1</v>
      </c>
      <c r="BY1293" s="2" t="s">
        <v>3</v>
      </c>
      <c r="BZ1293" s="2">
        <v>0</v>
      </c>
      <c r="CA1293" s="2">
        <v>0</v>
      </c>
      <c r="CB1293" s="2" t="s">
        <v>3</v>
      </c>
      <c r="CC1293" s="2"/>
      <c r="CD1293" s="2"/>
      <c r="CE1293" s="2">
        <v>0</v>
      </c>
      <c r="CF1293" s="2">
        <v>0</v>
      </c>
      <c r="CG1293" s="2">
        <v>0</v>
      </c>
      <c r="CH1293" s="2">
        <v>101</v>
      </c>
      <c r="CI1293" s="2">
        <v>1</v>
      </c>
      <c r="CJ1293" s="2">
        <v>0</v>
      </c>
      <c r="CK1293" s="2">
        <v>0</v>
      </c>
      <c r="CL1293" s="2">
        <v>0</v>
      </c>
      <c r="CM1293" s="2">
        <v>0</v>
      </c>
      <c r="CN1293" s="2" t="s">
        <v>3</v>
      </c>
      <c r="CO1293" s="2">
        <v>0</v>
      </c>
      <c r="CP1293" s="2">
        <f t="shared" si="1046"/>
        <v>2333</v>
      </c>
      <c r="CQ1293" s="2">
        <f t="shared" si="1047"/>
        <v>867.14</v>
      </c>
      <c r="CR1293" s="2">
        <f t="shared" si="1048"/>
        <v>0</v>
      </c>
      <c r="CS1293" s="2">
        <f t="shared" si="1049"/>
        <v>0</v>
      </c>
      <c r="CT1293" s="2">
        <f t="shared" si="1050"/>
        <v>0</v>
      </c>
      <c r="CU1293" s="2">
        <f t="shared" si="1051"/>
        <v>0</v>
      </c>
      <c r="CV1293" s="2">
        <f t="shared" si="1052"/>
        <v>0</v>
      </c>
      <c r="CW1293" s="2">
        <f t="shared" si="1053"/>
        <v>0</v>
      </c>
      <c r="CX1293" s="2">
        <f t="shared" si="1054"/>
        <v>0</v>
      </c>
      <c r="CY1293" s="2">
        <f>(((S1293+R1293)*AT1293)/100)</f>
        <v>0</v>
      </c>
      <c r="CZ1293" s="2">
        <f>(((S1293+R1293)*AU1293)/100)</f>
        <v>0</v>
      </c>
      <c r="DA1293" s="2"/>
      <c r="DB1293" s="2"/>
      <c r="DC1293" s="2" t="s">
        <v>3</v>
      </c>
      <c r="DD1293" s="2" t="s">
        <v>3</v>
      </c>
      <c r="DE1293" s="2" t="s">
        <v>3</v>
      </c>
      <c r="DF1293" s="2" t="s">
        <v>3</v>
      </c>
      <c r="DG1293" s="2" t="s">
        <v>3</v>
      </c>
      <c r="DH1293" s="2" t="s">
        <v>3</v>
      </c>
      <c r="DI1293" s="2" t="s">
        <v>3</v>
      </c>
      <c r="DJ1293" s="2" t="s">
        <v>3</v>
      </c>
      <c r="DK1293" s="2" t="s">
        <v>3</v>
      </c>
      <c r="DL1293" s="2" t="s">
        <v>3</v>
      </c>
      <c r="DM1293" s="2" t="s">
        <v>3</v>
      </c>
      <c r="DN1293" s="2">
        <v>0</v>
      </c>
      <c r="DO1293" s="2">
        <v>0</v>
      </c>
      <c r="DP1293" s="2">
        <v>1</v>
      </c>
      <c r="DQ1293" s="2">
        <v>1</v>
      </c>
      <c r="DR1293" s="2"/>
      <c r="DS1293" s="2"/>
      <c r="DT1293" s="2"/>
      <c r="DU1293" s="2">
        <v>1007</v>
      </c>
      <c r="DV1293" s="2" t="s">
        <v>40</v>
      </c>
      <c r="DW1293" s="2" t="s">
        <v>40</v>
      </c>
      <c r="DX1293" s="2">
        <v>1</v>
      </c>
      <c r="DY1293" s="2"/>
      <c r="DZ1293" s="2" t="s">
        <v>3</v>
      </c>
      <c r="EA1293" s="2" t="s">
        <v>3</v>
      </c>
      <c r="EB1293" s="2" t="s">
        <v>3</v>
      </c>
      <c r="EC1293" s="2" t="s">
        <v>3</v>
      </c>
      <c r="ED1293" s="2"/>
      <c r="EE1293" s="2">
        <v>54329104</v>
      </c>
      <c r="EF1293" s="2">
        <v>13</v>
      </c>
      <c r="EG1293" s="2" t="s">
        <v>42</v>
      </c>
      <c r="EH1293" s="2">
        <v>0</v>
      </c>
      <c r="EI1293" s="2" t="s">
        <v>3</v>
      </c>
      <c r="EJ1293" s="2">
        <v>1</v>
      </c>
      <c r="EK1293" s="2">
        <v>500003</v>
      </c>
      <c r="EL1293" s="2" t="s">
        <v>43</v>
      </c>
      <c r="EM1293" s="2" t="s">
        <v>44</v>
      </c>
      <c r="EN1293" s="2"/>
      <c r="EO1293" s="2" t="s">
        <v>3</v>
      </c>
      <c r="EP1293" s="2"/>
      <c r="EQ1293" s="2">
        <v>0</v>
      </c>
      <c r="ER1293" s="2">
        <v>867.14</v>
      </c>
      <c r="ES1293" s="2">
        <v>867.14</v>
      </c>
      <c r="ET1293" s="2">
        <v>0</v>
      </c>
      <c r="EU1293" s="2">
        <v>0</v>
      </c>
      <c r="EV1293" s="2">
        <v>0</v>
      </c>
      <c r="EW1293" s="2">
        <v>0</v>
      </c>
      <c r="EX1293" s="2">
        <v>0</v>
      </c>
      <c r="EY1293" s="2"/>
      <c r="EZ1293" s="2"/>
      <c r="FA1293" s="2"/>
      <c r="FB1293" s="2"/>
      <c r="FC1293" s="2"/>
      <c r="FD1293" s="2"/>
      <c r="FE1293" s="2"/>
      <c r="FF1293" s="2"/>
      <c r="FG1293" s="2"/>
      <c r="FH1293" s="2"/>
      <c r="FI1293" s="2"/>
      <c r="FJ1293" s="2"/>
      <c r="FK1293" s="2"/>
      <c r="FL1293" s="2"/>
      <c r="FM1293" s="2"/>
      <c r="FN1293" s="2"/>
      <c r="FO1293" s="2"/>
      <c r="FP1293" s="2"/>
      <c r="FQ1293" s="2">
        <v>0</v>
      </c>
      <c r="FR1293" s="2">
        <f t="shared" si="1055"/>
        <v>0</v>
      </c>
      <c r="FS1293" s="2">
        <v>0</v>
      </c>
      <c r="FT1293" s="2"/>
      <c r="FU1293" s="2"/>
      <c r="FV1293" s="2"/>
      <c r="FW1293" s="2"/>
      <c r="FX1293" s="2">
        <v>0</v>
      </c>
      <c r="FY1293" s="2">
        <v>0</v>
      </c>
      <c r="FZ1293" s="2"/>
      <c r="GA1293" s="2" t="s">
        <v>3</v>
      </c>
      <c r="GB1293" s="2"/>
      <c r="GC1293" s="2"/>
      <c r="GD1293" s="2">
        <v>1</v>
      </c>
      <c r="GE1293" s="2"/>
      <c r="GF1293" s="2">
        <v>1799260510</v>
      </c>
      <c r="GG1293" s="2">
        <v>2</v>
      </c>
      <c r="GH1293" s="2">
        <v>1</v>
      </c>
      <c r="GI1293" s="2">
        <v>-2</v>
      </c>
      <c r="GJ1293" s="2">
        <v>0</v>
      </c>
      <c r="GK1293" s="2">
        <v>0</v>
      </c>
      <c r="GL1293" s="2">
        <f t="shared" si="1056"/>
        <v>0</v>
      </c>
      <c r="GM1293" s="2">
        <f t="shared" si="1057"/>
        <v>2333</v>
      </c>
      <c r="GN1293" s="2">
        <f t="shared" si="1058"/>
        <v>2333</v>
      </c>
      <c r="GO1293" s="2">
        <f t="shared" si="1059"/>
        <v>0</v>
      </c>
      <c r="GP1293" s="2">
        <f t="shared" si="1060"/>
        <v>0</v>
      </c>
      <c r="GQ1293" s="2"/>
      <c r="GR1293" s="2">
        <v>0</v>
      </c>
      <c r="GS1293" s="2">
        <v>3</v>
      </c>
      <c r="GT1293" s="2">
        <v>0</v>
      </c>
      <c r="GU1293" s="2" t="s">
        <v>3</v>
      </c>
      <c r="GV1293" s="2">
        <f t="shared" si="1068"/>
        <v>0</v>
      </c>
      <c r="GW1293" s="2">
        <v>1</v>
      </c>
      <c r="GX1293" s="2">
        <f t="shared" si="1061"/>
        <v>0</v>
      </c>
      <c r="GY1293" s="2"/>
      <c r="GZ1293" s="2"/>
      <c r="HA1293" s="2">
        <v>0</v>
      </c>
      <c r="HB1293" s="2">
        <v>0</v>
      </c>
      <c r="HC1293" s="2">
        <f t="shared" si="1062"/>
        <v>0</v>
      </c>
      <c r="HD1293" s="2"/>
      <c r="HE1293" s="2" t="s">
        <v>3</v>
      </c>
      <c r="HF1293" s="2" t="s">
        <v>3</v>
      </c>
      <c r="HG1293" s="2"/>
      <c r="HH1293" s="2"/>
      <c r="HI1293" s="2"/>
      <c r="HJ1293" s="2"/>
      <c r="HK1293" s="2"/>
      <c r="HL1293" s="2"/>
      <c r="HM1293" s="2" t="s">
        <v>3</v>
      </c>
      <c r="HN1293" s="2" t="s">
        <v>3</v>
      </c>
      <c r="HO1293" s="2" t="s">
        <v>3</v>
      </c>
      <c r="HP1293" s="2" t="s">
        <v>3</v>
      </c>
      <c r="HQ1293" s="2" t="s">
        <v>3</v>
      </c>
      <c r="HR1293" s="2"/>
      <c r="HS1293" s="2"/>
      <c r="HT1293" s="2"/>
      <c r="HU1293" s="2"/>
      <c r="HV1293" s="2"/>
      <c r="HW1293" s="2"/>
      <c r="HX1293" s="2"/>
      <c r="HY1293" s="2"/>
      <c r="HZ1293" s="2"/>
      <c r="IA1293" s="2"/>
      <c r="IB1293" s="2"/>
      <c r="IC1293" s="2"/>
      <c r="ID1293" s="2"/>
      <c r="IE1293" s="2"/>
      <c r="IF1293" s="2"/>
      <c r="IG1293" s="2"/>
      <c r="IH1293" s="2"/>
      <c r="II1293" s="2"/>
      <c r="IJ1293" s="2"/>
      <c r="IK1293" s="2">
        <v>0</v>
      </c>
      <c r="IL1293" s="2"/>
      <c r="IM1293" s="2"/>
      <c r="IN1293" s="2"/>
      <c r="IO1293" s="2"/>
      <c r="IP1293" s="2"/>
      <c r="IQ1293" s="2"/>
      <c r="IR1293" s="2"/>
      <c r="IS1293" s="2"/>
      <c r="IT1293" s="2"/>
      <c r="IU1293" s="2"/>
    </row>
    <row r="1294" spans="1:255" x14ac:dyDescent="0.2">
      <c r="A1294">
        <v>18</v>
      </c>
      <c r="B1294">
        <v>1</v>
      </c>
      <c r="C1294">
        <v>1098</v>
      </c>
      <c r="E1294" t="s">
        <v>620</v>
      </c>
      <c r="F1294" t="e">
        <f>'1.Лок.смета.и.Акт'!#REF!</f>
        <v>#REF!</v>
      </c>
      <c r="G1294" t="s">
        <v>190</v>
      </c>
      <c r="H1294" t="s">
        <v>40</v>
      </c>
      <c r="I1294">
        <f>I1292*J1294</f>
        <v>2.69076</v>
      </c>
      <c r="J1294">
        <v>2.04</v>
      </c>
      <c r="K1294">
        <v>2.04</v>
      </c>
      <c r="L1294">
        <v>5.37948</v>
      </c>
      <c r="M1294">
        <v>0</v>
      </c>
      <c r="N1294">
        <f t="shared" si="1031"/>
        <v>5.3795000000000002</v>
      </c>
      <c r="O1294">
        <f t="shared" si="1032"/>
        <v>17550</v>
      </c>
      <c r="P1294">
        <f t="shared" si="1033"/>
        <v>17550</v>
      </c>
      <c r="Q1294">
        <f t="shared" si="1034"/>
        <v>0</v>
      </c>
      <c r="R1294">
        <f t="shared" si="1035"/>
        <v>0</v>
      </c>
      <c r="S1294">
        <f t="shared" si="1036"/>
        <v>0</v>
      </c>
      <c r="T1294">
        <f t="shared" si="1037"/>
        <v>0</v>
      </c>
      <c r="U1294">
        <f t="shared" si="1038"/>
        <v>0</v>
      </c>
      <c r="V1294">
        <f t="shared" si="1039"/>
        <v>0</v>
      </c>
      <c r="W1294">
        <f t="shared" si="1040"/>
        <v>0</v>
      </c>
      <c r="X1294">
        <f t="shared" si="1041"/>
        <v>0</v>
      </c>
      <c r="Y1294">
        <f t="shared" si="1042"/>
        <v>0</v>
      </c>
      <c r="AA1294">
        <v>69726884</v>
      </c>
      <c r="AB1294">
        <f t="shared" si="1043"/>
        <v>862.75</v>
      </c>
      <c r="AC1294">
        <f>ROUND((ES1294),2)</f>
        <v>862.75</v>
      </c>
      <c r="AD1294">
        <f t="shared" si="1063"/>
        <v>0</v>
      </c>
      <c r="AE1294">
        <f t="shared" si="1064"/>
        <v>0</v>
      </c>
      <c r="AF1294">
        <f t="shared" si="1065"/>
        <v>0</v>
      </c>
      <c r="AG1294">
        <f t="shared" si="1044"/>
        <v>0</v>
      </c>
      <c r="AH1294">
        <f t="shared" si="1066"/>
        <v>0</v>
      </c>
      <c r="AI1294">
        <f t="shared" si="1067"/>
        <v>0</v>
      </c>
      <c r="AJ1294">
        <f t="shared" si="1045"/>
        <v>0</v>
      </c>
      <c r="AK1294">
        <v>862.75</v>
      </c>
      <c r="AL1294">
        <v>862.75</v>
      </c>
      <c r="AM1294">
        <v>0</v>
      </c>
      <c r="AN1294">
        <v>0</v>
      </c>
      <c r="AO1294">
        <v>0</v>
      </c>
      <c r="AP1294">
        <v>0</v>
      </c>
      <c r="AQ1294">
        <v>0</v>
      </c>
      <c r="AR1294">
        <v>0</v>
      </c>
      <c r="AS1294">
        <v>0</v>
      </c>
      <c r="AT1294">
        <v>0</v>
      </c>
      <c r="AU1294">
        <v>0</v>
      </c>
      <c r="AV1294">
        <v>1</v>
      </c>
      <c r="AW1294">
        <v>1</v>
      </c>
      <c r="AZ1294">
        <v>1</v>
      </c>
      <c r="BA1294">
        <v>1</v>
      </c>
      <c r="BB1294">
        <v>1</v>
      </c>
      <c r="BC1294">
        <v>7.56</v>
      </c>
      <c r="BD1294" t="s">
        <v>3</v>
      </c>
      <c r="BE1294" t="s">
        <v>3</v>
      </c>
      <c r="BF1294" t="s">
        <v>3</v>
      </c>
      <c r="BG1294" t="s">
        <v>3</v>
      </c>
      <c r="BH1294">
        <v>3</v>
      </c>
      <c r="BI1294">
        <v>1</v>
      </c>
      <c r="BJ1294" t="s">
        <v>191</v>
      </c>
      <c r="BM1294">
        <v>500003</v>
      </c>
      <c r="BN1294">
        <v>0</v>
      </c>
      <c r="BO1294" t="s">
        <v>3</v>
      </c>
      <c r="BP1294">
        <v>0</v>
      </c>
      <c r="BQ1294">
        <v>13</v>
      </c>
      <c r="BR1294">
        <v>0</v>
      </c>
      <c r="BS1294">
        <v>1</v>
      </c>
      <c r="BT1294">
        <v>1</v>
      </c>
      <c r="BU1294">
        <v>1</v>
      </c>
      <c r="BV1294">
        <v>1</v>
      </c>
      <c r="BW1294">
        <v>1</v>
      </c>
      <c r="BX1294">
        <v>1</v>
      </c>
      <c r="BY1294" t="s">
        <v>3</v>
      </c>
      <c r="BZ1294">
        <v>0</v>
      </c>
      <c r="CA1294">
        <v>0</v>
      </c>
      <c r="CB1294" t="s">
        <v>3</v>
      </c>
      <c r="CE1294">
        <v>0</v>
      </c>
      <c r="CF1294">
        <v>0</v>
      </c>
      <c r="CG1294">
        <v>0</v>
      </c>
      <c r="CH1294">
        <v>101</v>
      </c>
      <c r="CI1294">
        <v>1</v>
      </c>
      <c r="CJ1294">
        <v>0</v>
      </c>
      <c r="CK1294">
        <v>0</v>
      </c>
      <c r="CL1294">
        <v>0</v>
      </c>
      <c r="CM1294">
        <v>0</v>
      </c>
      <c r="CN1294" t="s">
        <v>3</v>
      </c>
      <c r="CO1294">
        <v>0</v>
      </c>
      <c r="CP1294">
        <f t="shared" si="1046"/>
        <v>17550</v>
      </c>
      <c r="CQ1294">
        <f t="shared" si="1047"/>
        <v>6522.3899999999994</v>
      </c>
      <c r="CR1294">
        <f t="shared" si="1048"/>
        <v>0</v>
      </c>
      <c r="CS1294">
        <f t="shared" si="1049"/>
        <v>0</v>
      </c>
      <c r="CT1294">
        <f t="shared" si="1050"/>
        <v>0</v>
      </c>
      <c r="CU1294">
        <f t="shared" si="1051"/>
        <v>0</v>
      </c>
      <c r="CV1294">
        <f t="shared" si="1052"/>
        <v>0</v>
      </c>
      <c r="CW1294">
        <f t="shared" si="1053"/>
        <v>0</v>
      </c>
      <c r="CX1294">
        <f t="shared" si="1054"/>
        <v>0</v>
      </c>
      <c r="CY1294">
        <f>(S1294+R1294)*(BZ1294/100)</f>
        <v>0</v>
      </c>
      <c r="CZ1294">
        <f>(S1294+R1294)*(CA1294/100)</f>
        <v>0</v>
      </c>
      <c r="DC1294" t="s">
        <v>3</v>
      </c>
      <c r="DD1294" t="s">
        <v>3</v>
      </c>
      <c r="DE1294" t="s">
        <v>3</v>
      </c>
      <c r="DF1294" t="s">
        <v>3</v>
      </c>
      <c r="DG1294" t="s">
        <v>3</v>
      </c>
      <c r="DH1294" t="s">
        <v>3</v>
      </c>
      <c r="DI1294" t="s">
        <v>3</v>
      </c>
      <c r="DJ1294" t="s">
        <v>3</v>
      </c>
      <c r="DK1294" t="s">
        <v>3</v>
      </c>
      <c r="DL1294" t="s">
        <v>3</v>
      </c>
      <c r="DM1294" t="s">
        <v>3</v>
      </c>
      <c r="DN1294">
        <v>0</v>
      </c>
      <c r="DO1294">
        <v>0</v>
      </c>
      <c r="DP1294">
        <v>1</v>
      </c>
      <c r="DQ1294">
        <v>1</v>
      </c>
      <c r="DU1294">
        <v>1007</v>
      </c>
      <c r="DV1294" t="s">
        <v>40</v>
      </c>
      <c r="DW1294" t="e">
        <f>'1.Лок.смета.и.Акт'!#REF!</f>
        <v>#REF!</v>
      </c>
      <c r="DX1294">
        <v>1</v>
      </c>
      <c r="DZ1294" t="s">
        <v>3</v>
      </c>
      <c r="EA1294" t="s">
        <v>3</v>
      </c>
      <c r="EB1294" t="s">
        <v>3</v>
      </c>
      <c r="EC1294" t="s">
        <v>3</v>
      </c>
      <c r="EE1294">
        <v>54329104</v>
      </c>
      <c r="EF1294">
        <v>13</v>
      </c>
      <c r="EG1294" t="s">
        <v>42</v>
      </c>
      <c r="EH1294">
        <v>0</v>
      </c>
      <c r="EI1294" t="s">
        <v>3</v>
      </c>
      <c r="EJ1294">
        <v>1</v>
      </c>
      <c r="EK1294">
        <v>500003</v>
      </c>
      <c r="EL1294" t="s">
        <v>43</v>
      </c>
      <c r="EM1294" t="s">
        <v>44</v>
      </c>
      <c r="EO1294" t="s">
        <v>3</v>
      </c>
      <c r="EQ1294">
        <v>0</v>
      </c>
      <c r="ER1294">
        <v>6238.51</v>
      </c>
      <c r="ES1294">
        <v>862.75</v>
      </c>
      <c r="ET1294">
        <v>0</v>
      </c>
      <c r="EU1294">
        <v>0</v>
      </c>
      <c r="EV1294">
        <v>0</v>
      </c>
      <c r="EW1294">
        <v>0</v>
      </c>
      <c r="EX1294">
        <v>0</v>
      </c>
      <c r="EZ1294">
        <v>5</v>
      </c>
      <c r="FC1294">
        <v>0</v>
      </c>
      <c r="FD1294">
        <v>18</v>
      </c>
      <c r="FF1294">
        <v>6238.51</v>
      </c>
      <c r="FQ1294">
        <v>0</v>
      </c>
      <c r="FR1294">
        <f t="shared" si="1055"/>
        <v>0</v>
      </c>
      <c r="FS1294">
        <v>0</v>
      </c>
      <c r="FX1294">
        <v>0</v>
      </c>
      <c r="FY1294">
        <v>0</v>
      </c>
      <c r="GA1294" t="s">
        <v>192</v>
      </c>
      <c r="GD1294">
        <v>1</v>
      </c>
      <c r="GF1294">
        <v>1799260510</v>
      </c>
      <c r="GG1294">
        <v>2</v>
      </c>
      <c r="GH1294">
        <v>3</v>
      </c>
      <c r="GI1294">
        <v>5</v>
      </c>
      <c r="GJ1294">
        <v>0</v>
      </c>
      <c r="GK1294">
        <v>0</v>
      </c>
      <c r="GL1294">
        <f t="shared" si="1056"/>
        <v>0</v>
      </c>
      <c r="GM1294">
        <f t="shared" si="1057"/>
        <v>17550</v>
      </c>
      <c r="GN1294">
        <f t="shared" si="1058"/>
        <v>17550</v>
      </c>
      <c r="GO1294">
        <f t="shared" si="1059"/>
        <v>0</v>
      </c>
      <c r="GP1294">
        <f t="shared" si="1060"/>
        <v>0</v>
      </c>
      <c r="GR1294">
        <v>1</v>
      </c>
      <c r="GS1294">
        <v>1</v>
      </c>
      <c r="GT1294">
        <v>0</v>
      </c>
      <c r="GU1294" t="s">
        <v>3</v>
      </c>
      <c r="GV1294">
        <f t="shared" si="1068"/>
        <v>0</v>
      </c>
      <c r="GW1294">
        <v>1</v>
      </c>
      <c r="GX1294">
        <f t="shared" si="1061"/>
        <v>0</v>
      </c>
      <c r="HA1294">
        <v>0</v>
      </c>
      <c r="HB1294">
        <v>0</v>
      </c>
      <c r="HC1294">
        <f t="shared" si="1062"/>
        <v>0</v>
      </c>
      <c r="HE1294" t="s">
        <v>35</v>
      </c>
      <c r="HF1294" t="s">
        <v>36</v>
      </c>
      <c r="HM1294" t="s">
        <v>3</v>
      </c>
      <c r="HN1294" t="s">
        <v>3</v>
      </c>
      <c r="HO1294" t="s">
        <v>3</v>
      </c>
      <c r="HP1294" t="s">
        <v>3</v>
      </c>
      <c r="HQ1294" t="s">
        <v>3</v>
      </c>
      <c r="IK1294">
        <v>0</v>
      </c>
    </row>
    <row r="1295" spans="1:255" x14ac:dyDescent="0.2">
      <c r="A1295" s="2">
        <v>18</v>
      </c>
      <c r="B1295" s="2">
        <v>1</v>
      </c>
      <c r="C1295" s="2">
        <v>1091</v>
      </c>
      <c r="D1295" s="2"/>
      <c r="E1295" s="2" t="s">
        <v>621</v>
      </c>
      <c r="F1295" s="2" t="s">
        <v>82</v>
      </c>
      <c r="G1295" s="2" t="s">
        <v>83</v>
      </c>
      <c r="H1295" s="2" t="s">
        <v>40</v>
      </c>
      <c r="I1295" s="2">
        <f>I1291*J1295</f>
        <v>4.6165000000000003</v>
      </c>
      <c r="J1295" s="2">
        <v>3.5000000000000004</v>
      </c>
      <c r="K1295" s="2">
        <v>3.5</v>
      </c>
      <c r="L1295" s="2">
        <v>9.2294999999999998</v>
      </c>
      <c r="M1295" s="2">
        <v>0</v>
      </c>
      <c r="N1295" s="2">
        <f t="shared" si="1031"/>
        <v>9.2294999999999998</v>
      </c>
      <c r="O1295" s="2">
        <f t="shared" si="1032"/>
        <v>33</v>
      </c>
      <c r="P1295" s="2">
        <f t="shared" si="1033"/>
        <v>33</v>
      </c>
      <c r="Q1295" s="2">
        <f t="shared" si="1034"/>
        <v>0</v>
      </c>
      <c r="R1295" s="2">
        <f t="shared" si="1035"/>
        <v>0</v>
      </c>
      <c r="S1295" s="2">
        <f t="shared" si="1036"/>
        <v>0</v>
      </c>
      <c r="T1295" s="2">
        <f t="shared" si="1037"/>
        <v>0</v>
      </c>
      <c r="U1295" s="2">
        <f t="shared" si="1038"/>
        <v>0</v>
      </c>
      <c r="V1295" s="2">
        <f t="shared" si="1039"/>
        <v>0</v>
      </c>
      <c r="W1295" s="2">
        <f t="shared" si="1040"/>
        <v>0</v>
      </c>
      <c r="X1295" s="2">
        <f t="shared" si="1041"/>
        <v>0</v>
      </c>
      <c r="Y1295" s="2">
        <f t="shared" si="1042"/>
        <v>0</v>
      </c>
      <c r="Z1295" s="2"/>
      <c r="AA1295" s="2">
        <v>69726971</v>
      </c>
      <c r="AB1295" s="2">
        <f t="shared" si="1043"/>
        <v>7.14</v>
      </c>
      <c r="AC1295" s="2">
        <f>ROUND((ES1295),2)</f>
        <v>7.14</v>
      </c>
      <c r="AD1295" s="2">
        <f t="shared" si="1063"/>
        <v>0</v>
      </c>
      <c r="AE1295" s="2">
        <f t="shared" si="1064"/>
        <v>0</v>
      </c>
      <c r="AF1295" s="2">
        <f t="shared" si="1065"/>
        <v>0</v>
      </c>
      <c r="AG1295" s="2">
        <f t="shared" si="1044"/>
        <v>0</v>
      </c>
      <c r="AH1295" s="2">
        <f t="shared" si="1066"/>
        <v>0</v>
      </c>
      <c r="AI1295" s="2">
        <f t="shared" si="1067"/>
        <v>0</v>
      </c>
      <c r="AJ1295" s="2">
        <f t="shared" si="1045"/>
        <v>0</v>
      </c>
      <c r="AK1295" s="2">
        <v>7.14</v>
      </c>
      <c r="AL1295" s="2">
        <v>7.14</v>
      </c>
      <c r="AM1295" s="2">
        <v>0</v>
      </c>
      <c r="AN1295" s="2">
        <v>0</v>
      </c>
      <c r="AO1295" s="2">
        <v>0</v>
      </c>
      <c r="AP1295" s="2">
        <v>0</v>
      </c>
      <c r="AQ1295" s="2">
        <v>0</v>
      </c>
      <c r="AR1295" s="2">
        <v>0</v>
      </c>
      <c r="AS1295" s="2">
        <v>0</v>
      </c>
      <c r="AT1295" s="2">
        <v>0</v>
      </c>
      <c r="AU1295" s="2">
        <v>0</v>
      </c>
      <c r="AV1295" s="2">
        <v>1</v>
      </c>
      <c r="AW1295" s="2">
        <v>1</v>
      </c>
      <c r="AX1295" s="2"/>
      <c r="AY1295" s="2"/>
      <c r="AZ1295" s="2">
        <v>1</v>
      </c>
      <c r="BA1295" s="2">
        <v>1</v>
      </c>
      <c r="BB1295" s="2">
        <v>1</v>
      </c>
      <c r="BC1295" s="2">
        <v>1</v>
      </c>
      <c r="BD1295" s="2" t="s">
        <v>3</v>
      </c>
      <c r="BE1295" s="2" t="s">
        <v>3</v>
      </c>
      <c r="BF1295" s="2" t="s">
        <v>3</v>
      </c>
      <c r="BG1295" s="2" t="s">
        <v>3</v>
      </c>
      <c r="BH1295" s="2">
        <v>3</v>
      </c>
      <c r="BI1295" s="2">
        <v>1</v>
      </c>
      <c r="BJ1295" s="2" t="s">
        <v>194</v>
      </c>
      <c r="BK1295" s="2"/>
      <c r="BL1295" s="2"/>
      <c r="BM1295" s="2">
        <v>500001</v>
      </c>
      <c r="BN1295" s="2">
        <v>0</v>
      </c>
      <c r="BO1295" s="2" t="s">
        <v>3</v>
      </c>
      <c r="BP1295" s="2">
        <v>0</v>
      </c>
      <c r="BQ1295" s="2">
        <v>8</v>
      </c>
      <c r="BR1295" s="2">
        <v>0</v>
      </c>
      <c r="BS1295" s="2">
        <v>1</v>
      </c>
      <c r="BT1295" s="2">
        <v>1</v>
      </c>
      <c r="BU1295" s="2">
        <v>1</v>
      </c>
      <c r="BV1295" s="2">
        <v>1</v>
      </c>
      <c r="BW1295" s="2">
        <v>1</v>
      </c>
      <c r="BX1295" s="2">
        <v>1</v>
      </c>
      <c r="BY1295" s="2" t="s">
        <v>3</v>
      </c>
      <c r="BZ1295" s="2">
        <v>0</v>
      </c>
      <c r="CA1295" s="2">
        <v>0</v>
      </c>
      <c r="CB1295" s="2" t="s">
        <v>3</v>
      </c>
      <c r="CC1295" s="2"/>
      <c r="CD1295" s="2"/>
      <c r="CE1295" s="2">
        <v>0</v>
      </c>
      <c r="CF1295" s="2">
        <v>0</v>
      </c>
      <c r="CG1295" s="2">
        <v>0</v>
      </c>
      <c r="CH1295" s="2">
        <v>101</v>
      </c>
      <c r="CI1295" s="2">
        <v>2</v>
      </c>
      <c r="CJ1295" s="2">
        <v>0</v>
      </c>
      <c r="CK1295" s="2">
        <v>0</v>
      </c>
      <c r="CL1295" s="2">
        <v>0</v>
      </c>
      <c r="CM1295" s="2">
        <v>0</v>
      </c>
      <c r="CN1295" s="2" t="s">
        <v>3</v>
      </c>
      <c r="CO1295" s="2">
        <v>0</v>
      </c>
      <c r="CP1295" s="2">
        <f t="shared" si="1046"/>
        <v>33</v>
      </c>
      <c r="CQ1295" s="2">
        <f t="shared" si="1047"/>
        <v>7.14</v>
      </c>
      <c r="CR1295" s="2">
        <f t="shared" si="1048"/>
        <v>0</v>
      </c>
      <c r="CS1295" s="2">
        <f t="shared" si="1049"/>
        <v>0</v>
      </c>
      <c r="CT1295" s="2">
        <f t="shared" si="1050"/>
        <v>0</v>
      </c>
      <c r="CU1295" s="2">
        <f t="shared" si="1051"/>
        <v>0</v>
      </c>
      <c r="CV1295" s="2">
        <f t="shared" si="1052"/>
        <v>0</v>
      </c>
      <c r="CW1295" s="2">
        <f t="shared" si="1053"/>
        <v>0</v>
      </c>
      <c r="CX1295" s="2">
        <f t="shared" si="1054"/>
        <v>0</v>
      </c>
      <c r="CY1295" s="2">
        <f>(((S1295+R1295)*AT1295)/100)</f>
        <v>0</v>
      </c>
      <c r="CZ1295" s="2">
        <f>(((S1295+R1295)*AU1295)/100)</f>
        <v>0</v>
      </c>
      <c r="DA1295" s="2"/>
      <c r="DB1295" s="2"/>
      <c r="DC1295" s="2" t="s">
        <v>3</v>
      </c>
      <c r="DD1295" s="2" t="s">
        <v>3</v>
      </c>
      <c r="DE1295" s="2" t="s">
        <v>3</v>
      </c>
      <c r="DF1295" s="2" t="s">
        <v>3</v>
      </c>
      <c r="DG1295" s="2" t="s">
        <v>3</v>
      </c>
      <c r="DH1295" s="2" t="s">
        <v>3</v>
      </c>
      <c r="DI1295" s="2" t="s">
        <v>3</v>
      </c>
      <c r="DJ1295" s="2" t="s">
        <v>3</v>
      </c>
      <c r="DK1295" s="2" t="s">
        <v>3</v>
      </c>
      <c r="DL1295" s="2" t="s">
        <v>3</v>
      </c>
      <c r="DM1295" s="2" t="s">
        <v>3</v>
      </c>
      <c r="DN1295" s="2">
        <v>0</v>
      </c>
      <c r="DO1295" s="2">
        <v>0</v>
      </c>
      <c r="DP1295" s="2">
        <v>1</v>
      </c>
      <c r="DQ1295" s="2">
        <v>1</v>
      </c>
      <c r="DR1295" s="2"/>
      <c r="DS1295" s="2"/>
      <c r="DT1295" s="2"/>
      <c r="DU1295" s="2">
        <v>1007</v>
      </c>
      <c r="DV1295" s="2" t="s">
        <v>40</v>
      </c>
      <c r="DW1295" s="2" t="s">
        <v>40</v>
      </c>
      <c r="DX1295" s="2">
        <v>1</v>
      </c>
      <c r="DY1295" s="2"/>
      <c r="DZ1295" s="2" t="s">
        <v>3</v>
      </c>
      <c r="EA1295" s="2" t="s">
        <v>3</v>
      </c>
      <c r="EB1295" s="2" t="s">
        <v>3</v>
      </c>
      <c r="EC1295" s="2" t="s">
        <v>3</v>
      </c>
      <c r="ED1295" s="2"/>
      <c r="EE1295" s="2">
        <v>54328897</v>
      </c>
      <c r="EF1295" s="2">
        <v>8</v>
      </c>
      <c r="EG1295" s="2" t="s">
        <v>31</v>
      </c>
      <c r="EH1295" s="2">
        <v>0</v>
      </c>
      <c r="EI1295" s="2" t="s">
        <v>3</v>
      </c>
      <c r="EJ1295" s="2">
        <v>1</v>
      </c>
      <c r="EK1295" s="2">
        <v>500001</v>
      </c>
      <c r="EL1295" s="2" t="s">
        <v>32</v>
      </c>
      <c r="EM1295" s="2" t="s">
        <v>33</v>
      </c>
      <c r="EN1295" s="2"/>
      <c r="EO1295" s="2" t="s">
        <v>3</v>
      </c>
      <c r="EP1295" s="2"/>
      <c r="EQ1295" s="2">
        <v>0</v>
      </c>
      <c r="ER1295" s="2">
        <v>7.14</v>
      </c>
      <c r="ES1295" s="2">
        <v>7.14</v>
      </c>
      <c r="ET1295" s="2">
        <v>0</v>
      </c>
      <c r="EU1295" s="2">
        <v>0</v>
      </c>
      <c r="EV1295" s="2">
        <v>0</v>
      </c>
      <c r="EW1295" s="2">
        <v>0</v>
      </c>
      <c r="EX1295" s="2">
        <v>0</v>
      </c>
      <c r="EY1295" s="2"/>
      <c r="EZ1295" s="2"/>
      <c r="FA1295" s="2"/>
      <c r="FB1295" s="2"/>
      <c r="FC1295" s="2"/>
      <c r="FD1295" s="2"/>
      <c r="FE1295" s="2"/>
      <c r="FF1295" s="2"/>
      <c r="FG1295" s="2"/>
      <c r="FH1295" s="2"/>
      <c r="FI1295" s="2"/>
      <c r="FJ1295" s="2"/>
      <c r="FK1295" s="2"/>
      <c r="FL1295" s="2"/>
      <c r="FM1295" s="2"/>
      <c r="FN1295" s="2"/>
      <c r="FO1295" s="2"/>
      <c r="FP1295" s="2"/>
      <c r="FQ1295" s="2">
        <v>0</v>
      </c>
      <c r="FR1295" s="2">
        <f t="shared" si="1055"/>
        <v>0</v>
      </c>
      <c r="FS1295" s="2">
        <v>0</v>
      </c>
      <c r="FT1295" s="2"/>
      <c r="FU1295" s="2"/>
      <c r="FV1295" s="2"/>
      <c r="FW1295" s="2"/>
      <c r="FX1295" s="2">
        <v>0</v>
      </c>
      <c r="FY1295" s="2">
        <v>0</v>
      </c>
      <c r="FZ1295" s="2"/>
      <c r="GA1295" s="2" t="s">
        <v>3</v>
      </c>
      <c r="GB1295" s="2"/>
      <c r="GC1295" s="2"/>
      <c r="GD1295" s="2">
        <v>1</v>
      </c>
      <c r="GE1295" s="2"/>
      <c r="GF1295" s="2">
        <v>1967222743</v>
      </c>
      <c r="GG1295" s="2">
        <v>2</v>
      </c>
      <c r="GH1295" s="2">
        <v>1</v>
      </c>
      <c r="GI1295" s="2">
        <v>-2</v>
      </c>
      <c r="GJ1295" s="2">
        <v>0</v>
      </c>
      <c r="GK1295" s="2">
        <v>0</v>
      </c>
      <c r="GL1295" s="2">
        <f t="shared" si="1056"/>
        <v>0</v>
      </c>
      <c r="GM1295" s="2">
        <f t="shared" si="1057"/>
        <v>33</v>
      </c>
      <c r="GN1295" s="2">
        <f t="shared" si="1058"/>
        <v>33</v>
      </c>
      <c r="GO1295" s="2">
        <f t="shared" si="1059"/>
        <v>0</v>
      </c>
      <c r="GP1295" s="2">
        <f t="shared" si="1060"/>
        <v>0</v>
      </c>
      <c r="GQ1295" s="2"/>
      <c r="GR1295" s="2">
        <v>0</v>
      </c>
      <c r="GS1295" s="2">
        <v>3</v>
      </c>
      <c r="GT1295" s="2">
        <v>0</v>
      </c>
      <c r="GU1295" s="2" t="s">
        <v>3</v>
      </c>
      <c r="GV1295" s="2">
        <f t="shared" si="1068"/>
        <v>0</v>
      </c>
      <c r="GW1295" s="2">
        <v>1</v>
      </c>
      <c r="GX1295" s="2">
        <f t="shared" si="1061"/>
        <v>0</v>
      </c>
      <c r="GY1295" s="2"/>
      <c r="GZ1295" s="2"/>
      <c r="HA1295" s="2">
        <v>0</v>
      </c>
      <c r="HB1295" s="2">
        <v>0</v>
      </c>
      <c r="HC1295" s="2">
        <f t="shared" si="1062"/>
        <v>0</v>
      </c>
      <c r="HD1295" s="2"/>
      <c r="HE1295" s="2" t="s">
        <v>3</v>
      </c>
      <c r="HF1295" s="2" t="s">
        <v>3</v>
      </c>
      <c r="HG1295" s="2"/>
      <c r="HH1295" s="2"/>
      <c r="HI1295" s="2"/>
      <c r="HJ1295" s="2"/>
      <c r="HK1295" s="2"/>
      <c r="HL1295" s="2"/>
      <c r="HM1295" s="2" t="s">
        <v>3</v>
      </c>
      <c r="HN1295" s="2" t="s">
        <v>3</v>
      </c>
      <c r="HO1295" s="2" t="s">
        <v>3</v>
      </c>
      <c r="HP1295" s="2" t="s">
        <v>3</v>
      </c>
      <c r="HQ1295" s="2" t="s">
        <v>3</v>
      </c>
      <c r="HR1295" s="2"/>
      <c r="HS1295" s="2"/>
      <c r="HT1295" s="2"/>
      <c r="HU1295" s="2"/>
      <c r="HV1295" s="2"/>
      <c r="HW1295" s="2"/>
      <c r="HX1295" s="2"/>
      <c r="HY1295" s="2"/>
      <c r="HZ1295" s="2"/>
      <c r="IA1295" s="2"/>
      <c r="IB1295" s="2"/>
      <c r="IC1295" s="2"/>
      <c r="ID1295" s="2"/>
      <c r="IE1295" s="2"/>
      <c r="IF1295" s="2"/>
      <c r="IG1295" s="2"/>
      <c r="IH1295" s="2"/>
      <c r="II1295" s="2"/>
      <c r="IJ1295" s="2"/>
      <c r="IK1295" s="2">
        <v>0</v>
      </c>
      <c r="IL1295" s="2"/>
      <c r="IM1295" s="2"/>
      <c r="IN1295" s="2"/>
      <c r="IO1295" s="2"/>
      <c r="IP1295" s="2"/>
      <c r="IQ1295" s="2"/>
      <c r="IR1295" s="2"/>
      <c r="IS1295" s="2"/>
      <c r="IT1295" s="2"/>
      <c r="IU1295" s="2"/>
    </row>
    <row r="1296" spans="1:255" x14ac:dyDescent="0.2">
      <c r="A1296">
        <v>18</v>
      </c>
      <c r="B1296">
        <v>1</v>
      </c>
      <c r="C1296">
        <v>1097</v>
      </c>
      <c r="E1296" t="s">
        <v>621</v>
      </c>
      <c r="F1296" t="e">
        <f>'1.Лок.смета.и.Акт'!#REF!</f>
        <v>#REF!</v>
      </c>
      <c r="G1296" t="s">
        <v>83</v>
      </c>
      <c r="H1296" t="s">
        <v>40</v>
      </c>
      <c r="I1296">
        <f>I1292*J1296</f>
        <v>4.6165000000000003</v>
      </c>
      <c r="J1296">
        <v>3.5000000000000004</v>
      </c>
      <c r="K1296">
        <v>3.5</v>
      </c>
      <c r="L1296">
        <v>9.2294999999999998</v>
      </c>
      <c r="M1296">
        <v>0</v>
      </c>
      <c r="N1296">
        <f t="shared" si="1031"/>
        <v>9.2294999999999998</v>
      </c>
      <c r="O1296">
        <f t="shared" si="1032"/>
        <v>69</v>
      </c>
      <c r="P1296">
        <f t="shared" si="1033"/>
        <v>69</v>
      </c>
      <c r="Q1296">
        <f t="shared" si="1034"/>
        <v>0</v>
      </c>
      <c r="R1296">
        <f t="shared" si="1035"/>
        <v>0</v>
      </c>
      <c r="S1296">
        <f t="shared" si="1036"/>
        <v>0</v>
      </c>
      <c r="T1296">
        <f t="shared" si="1037"/>
        <v>0</v>
      </c>
      <c r="U1296">
        <f t="shared" si="1038"/>
        <v>0</v>
      </c>
      <c r="V1296">
        <f t="shared" si="1039"/>
        <v>0</v>
      </c>
      <c r="W1296">
        <f t="shared" si="1040"/>
        <v>0</v>
      </c>
      <c r="X1296">
        <f t="shared" si="1041"/>
        <v>0</v>
      </c>
      <c r="Y1296">
        <f t="shared" si="1042"/>
        <v>0</v>
      </c>
      <c r="AA1296">
        <v>69726884</v>
      </c>
      <c r="AB1296">
        <f t="shared" si="1043"/>
        <v>1.97</v>
      </c>
      <c r="AC1296">
        <f>ROUND((ES1296),2)</f>
        <v>1.97</v>
      </c>
      <c r="AD1296">
        <f t="shared" si="1063"/>
        <v>0</v>
      </c>
      <c r="AE1296">
        <f t="shared" si="1064"/>
        <v>0</v>
      </c>
      <c r="AF1296">
        <f t="shared" si="1065"/>
        <v>0</v>
      </c>
      <c r="AG1296">
        <f t="shared" si="1044"/>
        <v>0</v>
      </c>
      <c r="AH1296">
        <f t="shared" si="1066"/>
        <v>0</v>
      </c>
      <c r="AI1296">
        <f t="shared" si="1067"/>
        <v>0</v>
      </c>
      <c r="AJ1296">
        <f t="shared" si="1045"/>
        <v>0</v>
      </c>
      <c r="AK1296">
        <v>1.97</v>
      </c>
      <c r="AL1296">
        <v>1.97</v>
      </c>
      <c r="AM1296">
        <v>0</v>
      </c>
      <c r="AN1296">
        <v>0</v>
      </c>
      <c r="AO1296">
        <v>0</v>
      </c>
      <c r="AP1296">
        <v>0</v>
      </c>
      <c r="AQ1296">
        <v>0</v>
      </c>
      <c r="AR1296">
        <v>0</v>
      </c>
      <c r="AS1296">
        <v>0</v>
      </c>
      <c r="AT1296">
        <v>0</v>
      </c>
      <c r="AU1296">
        <v>0</v>
      </c>
      <c r="AV1296">
        <v>1</v>
      </c>
      <c r="AW1296">
        <v>1</v>
      </c>
      <c r="AZ1296">
        <v>1</v>
      </c>
      <c r="BA1296">
        <v>1</v>
      </c>
      <c r="BB1296">
        <v>1</v>
      </c>
      <c r="BC1296">
        <v>7.56</v>
      </c>
      <c r="BD1296" t="s">
        <v>3</v>
      </c>
      <c r="BE1296" t="s">
        <v>3</v>
      </c>
      <c r="BF1296" t="s">
        <v>3</v>
      </c>
      <c r="BG1296" t="s">
        <v>3</v>
      </c>
      <c r="BH1296">
        <v>3</v>
      </c>
      <c r="BI1296">
        <v>1</v>
      </c>
      <c r="BJ1296" t="s">
        <v>194</v>
      </c>
      <c r="BM1296">
        <v>500001</v>
      </c>
      <c r="BN1296">
        <v>0</v>
      </c>
      <c r="BO1296" t="s">
        <v>3</v>
      </c>
      <c r="BP1296">
        <v>0</v>
      </c>
      <c r="BQ1296">
        <v>8</v>
      </c>
      <c r="BR1296">
        <v>0</v>
      </c>
      <c r="BS1296">
        <v>1</v>
      </c>
      <c r="BT1296">
        <v>1</v>
      </c>
      <c r="BU1296">
        <v>1</v>
      </c>
      <c r="BV1296">
        <v>1</v>
      </c>
      <c r="BW1296">
        <v>1</v>
      </c>
      <c r="BX1296">
        <v>1</v>
      </c>
      <c r="BY1296" t="s">
        <v>3</v>
      </c>
      <c r="BZ1296">
        <v>0</v>
      </c>
      <c r="CA1296">
        <v>0</v>
      </c>
      <c r="CB1296" t="s">
        <v>3</v>
      </c>
      <c r="CE1296">
        <v>0</v>
      </c>
      <c r="CF1296">
        <v>0</v>
      </c>
      <c r="CG1296">
        <v>0</v>
      </c>
      <c r="CH1296">
        <v>101</v>
      </c>
      <c r="CI1296">
        <v>2</v>
      </c>
      <c r="CJ1296">
        <v>0</v>
      </c>
      <c r="CK1296">
        <v>0</v>
      </c>
      <c r="CL1296">
        <v>0</v>
      </c>
      <c r="CM1296">
        <v>0</v>
      </c>
      <c r="CN1296" t="s">
        <v>3</v>
      </c>
      <c r="CO1296">
        <v>0</v>
      </c>
      <c r="CP1296">
        <f t="shared" si="1046"/>
        <v>69</v>
      </c>
      <c r="CQ1296">
        <f t="shared" si="1047"/>
        <v>14.893199999999998</v>
      </c>
      <c r="CR1296">
        <f t="shared" si="1048"/>
        <v>0</v>
      </c>
      <c r="CS1296">
        <f t="shared" si="1049"/>
        <v>0</v>
      </c>
      <c r="CT1296">
        <f t="shared" si="1050"/>
        <v>0</v>
      </c>
      <c r="CU1296">
        <f t="shared" si="1051"/>
        <v>0</v>
      </c>
      <c r="CV1296">
        <f t="shared" si="1052"/>
        <v>0</v>
      </c>
      <c r="CW1296">
        <f t="shared" si="1053"/>
        <v>0</v>
      </c>
      <c r="CX1296">
        <f t="shared" si="1054"/>
        <v>0</v>
      </c>
      <c r="CY1296">
        <f>(S1296+R1296)*(BZ1296/100)</f>
        <v>0</v>
      </c>
      <c r="CZ1296">
        <f>(S1296+R1296)*(CA1296/100)</f>
        <v>0</v>
      </c>
      <c r="DC1296" t="s">
        <v>3</v>
      </c>
      <c r="DD1296" t="s">
        <v>3</v>
      </c>
      <c r="DE1296" t="s">
        <v>3</v>
      </c>
      <c r="DF1296" t="s">
        <v>3</v>
      </c>
      <c r="DG1296" t="s">
        <v>3</v>
      </c>
      <c r="DH1296" t="s">
        <v>3</v>
      </c>
      <c r="DI1296" t="s">
        <v>3</v>
      </c>
      <c r="DJ1296" t="s">
        <v>3</v>
      </c>
      <c r="DK1296" t="s">
        <v>3</v>
      </c>
      <c r="DL1296" t="s">
        <v>3</v>
      </c>
      <c r="DM1296" t="s">
        <v>3</v>
      </c>
      <c r="DN1296">
        <v>0</v>
      </c>
      <c r="DO1296">
        <v>0</v>
      </c>
      <c r="DP1296">
        <v>1</v>
      </c>
      <c r="DQ1296">
        <v>1</v>
      </c>
      <c r="DU1296">
        <v>1007</v>
      </c>
      <c r="DV1296" t="s">
        <v>40</v>
      </c>
      <c r="DW1296" t="e">
        <f>'1.Лок.смета.и.Акт'!#REF!</f>
        <v>#REF!</v>
      </c>
      <c r="DX1296">
        <v>1</v>
      </c>
      <c r="DZ1296" t="s">
        <v>3</v>
      </c>
      <c r="EA1296" t="s">
        <v>3</v>
      </c>
      <c r="EB1296" t="s">
        <v>3</v>
      </c>
      <c r="EC1296" t="s">
        <v>3</v>
      </c>
      <c r="EE1296">
        <v>54328897</v>
      </c>
      <c r="EF1296">
        <v>8</v>
      </c>
      <c r="EG1296" t="s">
        <v>31</v>
      </c>
      <c r="EH1296">
        <v>0</v>
      </c>
      <c r="EI1296" t="s">
        <v>3</v>
      </c>
      <c r="EJ1296">
        <v>1</v>
      </c>
      <c r="EK1296">
        <v>500001</v>
      </c>
      <c r="EL1296" t="s">
        <v>32</v>
      </c>
      <c r="EM1296" t="s">
        <v>33</v>
      </c>
      <c r="EO1296" t="s">
        <v>3</v>
      </c>
      <c r="EQ1296">
        <v>0</v>
      </c>
      <c r="ER1296">
        <v>14.19</v>
      </c>
      <c r="ES1296">
        <v>1.97</v>
      </c>
      <c r="ET1296">
        <v>0</v>
      </c>
      <c r="EU1296">
        <v>0</v>
      </c>
      <c r="EV1296">
        <v>0</v>
      </c>
      <c r="EW1296">
        <v>0</v>
      </c>
      <c r="EX1296">
        <v>0</v>
      </c>
      <c r="EZ1296">
        <v>5</v>
      </c>
      <c r="FC1296">
        <v>0</v>
      </c>
      <c r="FD1296">
        <v>18</v>
      </c>
      <c r="FF1296">
        <v>14.19</v>
      </c>
      <c r="FQ1296">
        <v>0</v>
      </c>
      <c r="FR1296">
        <f t="shared" si="1055"/>
        <v>0</v>
      </c>
      <c r="FS1296">
        <v>0</v>
      </c>
      <c r="FX1296">
        <v>0</v>
      </c>
      <c r="FY1296">
        <v>0</v>
      </c>
      <c r="GA1296" t="s">
        <v>85</v>
      </c>
      <c r="GD1296">
        <v>1</v>
      </c>
      <c r="GF1296">
        <v>1967222743</v>
      </c>
      <c r="GG1296">
        <v>2</v>
      </c>
      <c r="GH1296">
        <v>3</v>
      </c>
      <c r="GI1296">
        <v>5</v>
      </c>
      <c r="GJ1296">
        <v>0</v>
      </c>
      <c r="GK1296">
        <v>0</v>
      </c>
      <c r="GL1296">
        <f t="shared" si="1056"/>
        <v>0</v>
      </c>
      <c r="GM1296">
        <f t="shared" si="1057"/>
        <v>69</v>
      </c>
      <c r="GN1296">
        <f t="shared" si="1058"/>
        <v>69</v>
      </c>
      <c r="GO1296">
        <f t="shared" si="1059"/>
        <v>0</v>
      </c>
      <c r="GP1296">
        <f t="shared" si="1060"/>
        <v>0</v>
      </c>
      <c r="GR1296">
        <v>1</v>
      </c>
      <c r="GS1296">
        <v>1</v>
      </c>
      <c r="GT1296">
        <v>0</v>
      </c>
      <c r="GU1296" t="s">
        <v>3</v>
      </c>
      <c r="GV1296">
        <f t="shared" si="1068"/>
        <v>0</v>
      </c>
      <c r="GW1296">
        <v>1</v>
      </c>
      <c r="GX1296">
        <f t="shared" si="1061"/>
        <v>0</v>
      </c>
      <c r="HA1296">
        <v>0</v>
      </c>
      <c r="HB1296">
        <v>0</v>
      </c>
      <c r="HC1296">
        <f t="shared" si="1062"/>
        <v>0</v>
      </c>
      <c r="HE1296" t="s">
        <v>35</v>
      </c>
      <c r="HF1296" t="s">
        <v>36</v>
      </c>
      <c r="HM1296" t="s">
        <v>3</v>
      </c>
      <c r="HN1296" t="s">
        <v>3</v>
      </c>
      <c r="HO1296" t="s">
        <v>3</v>
      </c>
      <c r="HP1296" t="s">
        <v>3</v>
      </c>
      <c r="HQ1296" t="s">
        <v>3</v>
      </c>
      <c r="IK1296">
        <v>0</v>
      </c>
    </row>
    <row r="1297" spans="1:255" x14ac:dyDescent="0.2">
      <c r="A1297" s="2">
        <v>17</v>
      </c>
      <c r="B1297" s="2">
        <v>1</v>
      </c>
      <c r="C1297" s="2">
        <f>ROW(SmtRes!A1103)</f>
        <v>1103</v>
      </c>
      <c r="D1297" s="2">
        <f>ROW(EtalonRes!A1123)</f>
        <v>1123</v>
      </c>
      <c r="E1297" s="2" t="s">
        <v>622</v>
      </c>
      <c r="F1297" s="2" t="s">
        <v>196</v>
      </c>
      <c r="G1297" s="2" t="s">
        <v>197</v>
      </c>
      <c r="H1297" s="2" t="s">
        <v>186</v>
      </c>
      <c r="I1297" s="2">
        <f>'1.Лок.смета.и.Акт'!E139</f>
        <v>1.319</v>
      </c>
      <c r="J1297" s="2">
        <v>0</v>
      </c>
      <c r="K1297" s="2">
        <v>1.319</v>
      </c>
      <c r="L1297" s="2">
        <v>2.637</v>
      </c>
      <c r="M1297" s="2">
        <v>0</v>
      </c>
      <c r="N1297" s="2">
        <f t="shared" si="1031"/>
        <v>2.637</v>
      </c>
      <c r="O1297" s="2">
        <f t="shared" si="1032"/>
        <v>62</v>
      </c>
      <c r="P1297" s="2">
        <f t="shared" si="1033"/>
        <v>0</v>
      </c>
      <c r="Q1297" s="2">
        <f t="shared" si="1034"/>
        <v>41</v>
      </c>
      <c r="R1297" s="2">
        <f t="shared" si="1035"/>
        <v>15</v>
      </c>
      <c r="S1297" s="2">
        <f t="shared" si="1036"/>
        <v>21</v>
      </c>
      <c r="T1297" s="2">
        <f t="shared" si="1037"/>
        <v>0</v>
      </c>
      <c r="U1297" s="2">
        <f t="shared" si="1038"/>
        <v>2.6379999999999999</v>
      </c>
      <c r="V1297" s="2">
        <f t="shared" si="1039"/>
        <v>1.1079599999999998</v>
      </c>
      <c r="W1297" s="2">
        <f t="shared" si="1040"/>
        <v>0</v>
      </c>
      <c r="X1297" s="2">
        <f t="shared" si="1041"/>
        <v>44</v>
      </c>
      <c r="Y1297" s="2">
        <f t="shared" si="1042"/>
        <v>27</v>
      </c>
      <c r="Z1297" s="2"/>
      <c r="AA1297" s="2">
        <v>69726971</v>
      </c>
      <c r="AB1297" s="2">
        <f t="shared" si="1043"/>
        <v>46.97</v>
      </c>
      <c r="AC1297" s="2">
        <f>ROUND(((ES1297*4)+(SUM(SmtRes!BC1099:'SmtRes'!BC1103)+SUM(EtalonRes!AL1119:'EtalonRes'!AL1123))),2)</f>
        <v>0.01</v>
      </c>
      <c r="AD1297" s="2">
        <f>ROUND(((((ET1297*4))-((EU1297*4)))+AE1297),2)</f>
        <v>30.92</v>
      </c>
      <c r="AE1297" s="2">
        <f>ROUND(((EU1297*4)),2)</f>
        <v>11.44</v>
      </c>
      <c r="AF1297" s="2">
        <f>ROUND(((EV1297*4)),2)</f>
        <v>16.04</v>
      </c>
      <c r="AG1297" s="2">
        <f t="shared" si="1044"/>
        <v>0</v>
      </c>
      <c r="AH1297" s="2">
        <f>((EW1297*4))</f>
        <v>2</v>
      </c>
      <c r="AI1297" s="2">
        <f>((EX1297*4))</f>
        <v>0.84</v>
      </c>
      <c r="AJ1297" s="2">
        <f t="shared" si="1045"/>
        <v>0</v>
      </c>
      <c r="AK1297" s="2">
        <v>264.04000000000002</v>
      </c>
      <c r="AL1297" s="2">
        <v>252.3</v>
      </c>
      <c r="AM1297" s="2">
        <v>7.73</v>
      </c>
      <c r="AN1297" s="2">
        <v>2.86</v>
      </c>
      <c r="AO1297" s="2">
        <v>4.01</v>
      </c>
      <c r="AP1297" s="2">
        <v>0</v>
      </c>
      <c r="AQ1297" s="2">
        <v>0.5</v>
      </c>
      <c r="AR1297" s="2">
        <v>0.21</v>
      </c>
      <c r="AS1297" s="2">
        <v>0</v>
      </c>
      <c r="AT1297" s="2">
        <v>123</v>
      </c>
      <c r="AU1297" s="2">
        <v>75</v>
      </c>
      <c r="AV1297" s="2">
        <v>1</v>
      </c>
      <c r="AW1297" s="2">
        <v>1</v>
      </c>
      <c r="AX1297" s="2"/>
      <c r="AY1297" s="2"/>
      <c r="AZ1297" s="2">
        <v>1</v>
      </c>
      <c r="BA1297" s="2">
        <v>1</v>
      </c>
      <c r="BB1297" s="2">
        <v>1</v>
      </c>
      <c r="BC1297" s="2">
        <v>1</v>
      </c>
      <c r="BD1297" s="2" t="s">
        <v>3</v>
      </c>
      <c r="BE1297" s="2" t="s">
        <v>3</v>
      </c>
      <c r="BF1297" s="2" t="s">
        <v>3</v>
      </c>
      <c r="BG1297" s="2" t="s">
        <v>3</v>
      </c>
      <c r="BH1297" s="2">
        <v>0</v>
      </c>
      <c r="BI1297" s="2">
        <v>1</v>
      </c>
      <c r="BJ1297" s="2" t="s">
        <v>198</v>
      </c>
      <c r="BK1297" s="2"/>
      <c r="BL1297" s="2"/>
      <c r="BM1297" s="2">
        <v>11001</v>
      </c>
      <c r="BN1297" s="2">
        <v>0</v>
      </c>
      <c r="BO1297" s="2" t="s">
        <v>3</v>
      </c>
      <c r="BP1297" s="2">
        <v>0</v>
      </c>
      <c r="BQ1297" s="2">
        <v>2</v>
      </c>
      <c r="BR1297" s="2">
        <v>0</v>
      </c>
      <c r="BS1297" s="2">
        <v>1</v>
      </c>
      <c r="BT1297" s="2">
        <v>1</v>
      </c>
      <c r="BU1297" s="2">
        <v>1</v>
      </c>
      <c r="BV1297" s="2">
        <v>1</v>
      </c>
      <c r="BW1297" s="2">
        <v>1</v>
      </c>
      <c r="BX1297" s="2">
        <v>1</v>
      </c>
      <c r="BY1297" s="2" t="s">
        <v>3</v>
      </c>
      <c r="BZ1297" s="2">
        <v>123</v>
      </c>
      <c r="CA1297" s="2">
        <v>75</v>
      </c>
      <c r="CB1297" s="2" t="s">
        <v>3</v>
      </c>
      <c r="CC1297" s="2"/>
      <c r="CD1297" s="2"/>
      <c r="CE1297" s="2">
        <v>0</v>
      </c>
      <c r="CF1297" s="2">
        <v>0</v>
      </c>
      <c r="CG1297" s="2">
        <v>0</v>
      </c>
      <c r="CH1297" s="2">
        <v>102</v>
      </c>
      <c r="CI1297" s="2">
        <v>0</v>
      </c>
      <c r="CJ1297" s="2">
        <v>0</v>
      </c>
      <c r="CK1297" s="2">
        <v>0</v>
      </c>
      <c r="CL1297" s="2">
        <v>0</v>
      </c>
      <c r="CM1297" s="2">
        <v>0</v>
      </c>
      <c r="CN1297" s="2" t="s">
        <v>3</v>
      </c>
      <c r="CO1297" s="2">
        <v>0</v>
      </c>
      <c r="CP1297" s="2">
        <f t="shared" si="1046"/>
        <v>62</v>
      </c>
      <c r="CQ1297" s="2">
        <f t="shared" si="1047"/>
        <v>0.01</v>
      </c>
      <c r="CR1297" s="2">
        <f t="shared" si="1048"/>
        <v>30.92</v>
      </c>
      <c r="CS1297" s="2">
        <f t="shared" si="1049"/>
        <v>11.44</v>
      </c>
      <c r="CT1297" s="2">
        <f t="shared" si="1050"/>
        <v>16.04</v>
      </c>
      <c r="CU1297" s="2">
        <f t="shared" si="1051"/>
        <v>0</v>
      </c>
      <c r="CV1297" s="2">
        <f t="shared" si="1052"/>
        <v>2</v>
      </c>
      <c r="CW1297" s="2">
        <f t="shared" si="1053"/>
        <v>0.84</v>
      </c>
      <c r="CX1297" s="2">
        <f t="shared" si="1054"/>
        <v>0</v>
      </c>
      <c r="CY1297" s="2">
        <f>(((S1297+R1297)*AT1297)/100)</f>
        <v>44.28</v>
      </c>
      <c r="CZ1297" s="2">
        <f>(((S1297+R1297)*AU1297)/100)</f>
        <v>27</v>
      </c>
      <c r="DA1297" s="2"/>
      <c r="DB1297" s="2"/>
      <c r="DC1297" s="2" t="s">
        <v>3</v>
      </c>
      <c r="DD1297" s="2" t="s">
        <v>199</v>
      </c>
      <c r="DE1297" s="2" t="s">
        <v>199</v>
      </c>
      <c r="DF1297" s="2" t="s">
        <v>199</v>
      </c>
      <c r="DG1297" s="2" t="s">
        <v>199</v>
      </c>
      <c r="DH1297" s="2" t="s">
        <v>3</v>
      </c>
      <c r="DI1297" s="2" t="s">
        <v>199</v>
      </c>
      <c r="DJ1297" s="2" t="s">
        <v>199</v>
      </c>
      <c r="DK1297" s="2" t="s">
        <v>3</v>
      </c>
      <c r="DL1297" s="2" t="s">
        <v>3</v>
      </c>
      <c r="DM1297" s="2" t="s">
        <v>3</v>
      </c>
      <c r="DN1297" s="2">
        <v>0</v>
      </c>
      <c r="DO1297" s="2">
        <v>0</v>
      </c>
      <c r="DP1297" s="2">
        <v>1</v>
      </c>
      <c r="DQ1297" s="2">
        <v>1</v>
      </c>
      <c r="DR1297" s="2"/>
      <c r="DS1297" s="2"/>
      <c r="DT1297" s="2"/>
      <c r="DU1297" s="2">
        <v>1013</v>
      </c>
      <c r="DV1297" s="2" t="s">
        <v>186</v>
      </c>
      <c r="DW1297" s="2" t="s">
        <v>186</v>
      </c>
      <c r="DX1297" s="2">
        <v>1</v>
      </c>
      <c r="DY1297" s="2"/>
      <c r="DZ1297" s="2" t="s">
        <v>3</v>
      </c>
      <c r="EA1297" s="2" t="s">
        <v>3</v>
      </c>
      <c r="EB1297" s="2" t="s">
        <v>3</v>
      </c>
      <c r="EC1297" s="2" t="s">
        <v>3</v>
      </c>
      <c r="ED1297" s="2"/>
      <c r="EE1297" s="2">
        <v>54328965</v>
      </c>
      <c r="EF1297" s="2">
        <v>2</v>
      </c>
      <c r="EG1297" s="2" t="s">
        <v>21</v>
      </c>
      <c r="EH1297" s="2">
        <v>0</v>
      </c>
      <c r="EI1297" s="2" t="s">
        <v>3</v>
      </c>
      <c r="EJ1297" s="2">
        <v>1</v>
      </c>
      <c r="EK1297" s="2">
        <v>11001</v>
      </c>
      <c r="EL1297" s="2" t="s">
        <v>22</v>
      </c>
      <c r="EM1297" s="2" t="s">
        <v>23</v>
      </c>
      <c r="EN1297" s="2"/>
      <c r="EO1297" s="2" t="s">
        <v>3</v>
      </c>
      <c r="EP1297" s="2"/>
      <c r="EQ1297" s="2">
        <v>1441792</v>
      </c>
      <c r="ER1297" s="2">
        <v>264.04000000000002</v>
      </c>
      <c r="ES1297" s="2">
        <v>252.3</v>
      </c>
      <c r="ET1297" s="2">
        <v>7.73</v>
      </c>
      <c r="EU1297" s="2">
        <v>2.86</v>
      </c>
      <c r="EV1297" s="2">
        <v>4.01</v>
      </c>
      <c r="EW1297" s="2">
        <v>0.5</v>
      </c>
      <c r="EX1297" s="2">
        <v>0.21</v>
      </c>
      <c r="EY1297" s="2">
        <v>1</v>
      </c>
      <c r="EZ1297" s="2"/>
      <c r="FA1297" s="2"/>
      <c r="FB1297" s="2"/>
      <c r="FC1297" s="2"/>
      <c r="FD1297" s="2"/>
      <c r="FE1297" s="2"/>
      <c r="FF1297" s="2"/>
      <c r="FG1297" s="2"/>
      <c r="FH1297" s="2"/>
      <c r="FI1297" s="2"/>
      <c r="FJ1297" s="2"/>
      <c r="FK1297" s="2"/>
      <c r="FL1297" s="2"/>
      <c r="FM1297" s="2"/>
      <c r="FN1297" s="2"/>
      <c r="FO1297" s="2"/>
      <c r="FP1297" s="2"/>
      <c r="FQ1297" s="2">
        <v>0</v>
      </c>
      <c r="FR1297" s="2">
        <f t="shared" si="1055"/>
        <v>0</v>
      </c>
      <c r="FS1297" s="2">
        <v>0</v>
      </c>
      <c r="FT1297" s="2"/>
      <c r="FU1297" s="2"/>
      <c r="FV1297" s="2"/>
      <c r="FW1297" s="2"/>
      <c r="FX1297" s="2">
        <v>123</v>
      </c>
      <c r="FY1297" s="2">
        <v>75</v>
      </c>
      <c r="FZ1297" s="2"/>
      <c r="GA1297" s="2" t="s">
        <v>3</v>
      </c>
      <c r="GB1297" s="2"/>
      <c r="GC1297" s="2"/>
      <c r="GD1297" s="2">
        <v>1</v>
      </c>
      <c r="GE1297" s="2"/>
      <c r="GF1297" s="2">
        <v>-1905653660</v>
      </c>
      <c r="GG1297" s="2">
        <v>2</v>
      </c>
      <c r="GH1297" s="2">
        <v>1</v>
      </c>
      <c r="GI1297" s="2">
        <v>-2</v>
      </c>
      <c r="GJ1297" s="2">
        <v>0</v>
      </c>
      <c r="GK1297" s="2">
        <v>0</v>
      </c>
      <c r="GL1297" s="2">
        <f t="shared" si="1056"/>
        <v>0</v>
      </c>
      <c r="GM1297" s="2">
        <f t="shared" si="1057"/>
        <v>133</v>
      </c>
      <c r="GN1297" s="2">
        <f t="shared" si="1058"/>
        <v>133</v>
      </c>
      <c r="GO1297" s="2">
        <f t="shared" si="1059"/>
        <v>0</v>
      </c>
      <c r="GP1297" s="2">
        <f t="shared" si="1060"/>
        <v>0</v>
      </c>
      <c r="GQ1297" s="2"/>
      <c r="GR1297" s="2">
        <v>0</v>
      </c>
      <c r="GS1297" s="2">
        <v>3</v>
      </c>
      <c r="GT1297" s="2">
        <v>0</v>
      </c>
      <c r="GU1297" s="2" t="s">
        <v>199</v>
      </c>
      <c r="GV1297" s="2">
        <f>ROUND(((GT1297*4)),2)</f>
        <v>0</v>
      </c>
      <c r="GW1297" s="2">
        <v>1</v>
      </c>
      <c r="GX1297" s="2">
        <f t="shared" si="1061"/>
        <v>0</v>
      </c>
      <c r="GY1297" s="2"/>
      <c r="GZ1297" s="2"/>
      <c r="HA1297" s="2">
        <v>0</v>
      </c>
      <c r="HB1297" s="2">
        <v>0</v>
      </c>
      <c r="HC1297" s="2">
        <f t="shared" si="1062"/>
        <v>0</v>
      </c>
      <c r="HD1297" s="2"/>
      <c r="HE1297" s="2" t="s">
        <v>3</v>
      </c>
      <c r="HF1297" s="2" t="s">
        <v>3</v>
      </c>
      <c r="HG1297" s="2"/>
      <c r="HH1297" s="2"/>
      <c r="HI1297" s="2"/>
      <c r="HJ1297" s="2"/>
      <c r="HK1297" s="2"/>
      <c r="HL1297" s="2"/>
      <c r="HM1297" s="2" t="s">
        <v>3</v>
      </c>
      <c r="HN1297" s="2" t="s">
        <v>24</v>
      </c>
      <c r="HO1297" s="2" t="s">
        <v>25</v>
      </c>
      <c r="HP1297" s="2" t="s">
        <v>22</v>
      </c>
      <c r="HQ1297" s="2" t="s">
        <v>22</v>
      </c>
      <c r="HR1297" s="2"/>
      <c r="HS1297" s="2"/>
      <c r="HT1297" s="2"/>
      <c r="HU1297" s="2"/>
      <c r="HV1297" s="2"/>
      <c r="HW1297" s="2"/>
      <c r="HX1297" s="2"/>
      <c r="HY1297" s="2"/>
      <c r="HZ1297" s="2"/>
      <c r="IA1297" s="2"/>
      <c r="IB1297" s="2"/>
      <c r="IC1297" s="2"/>
      <c r="ID1297" s="2"/>
      <c r="IE1297" s="2"/>
      <c r="IF1297" s="2"/>
      <c r="IG1297" s="2"/>
      <c r="IH1297" s="2"/>
      <c r="II1297" s="2"/>
      <c r="IJ1297" s="2"/>
      <c r="IK1297" s="2">
        <v>0</v>
      </c>
      <c r="IL1297" s="2"/>
      <c r="IM1297" s="2"/>
      <c r="IN1297" s="2"/>
      <c r="IO1297" s="2"/>
      <c r="IP1297" s="2"/>
      <c r="IQ1297" s="2"/>
      <c r="IR1297" s="2"/>
      <c r="IS1297" s="2"/>
      <c r="IT1297" s="2"/>
      <c r="IU1297" s="2"/>
    </row>
    <row r="1298" spans="1:255" x14ac:dyDescent="0.2">
      <c r="A1298">
        <v>17</v>
      </c>
      <c r="B1298">
        <v>1</v>
      </c>
      <c r="C1298">
        <f>ROW(SmtRes!A1108)</f>
        <v>1108</v>
      </c>
      <c r="D1298">
        <f>ROW(EtalonRes!A1128)</f>
        <v>1128</v>
      </c>
      <c r="E1298" t="s">
        <v>622</v>
      </c>
      <c r="F1298" t="s">
        <v>196</v>
      </c>
      <c r="G1298" t="s">
        <v>197</v>
      </c>
      <c r="H1298" t="s">
        <v>186</v>
      </c>
      <c r="I1298">
        <f>'1.Лок.смета.и.Акт'!E139</f>
        <v>1.319</v>
      </c>
      <c r="J1298">
        <v>0</v>
      </c>
      <c r="K1298">
        <v>1.319</v>
      </c>
      <c r="L1298">
        <v>2.637</v>
      </c>
      <c r="M1298">
        <v>0</v>
      </c>
      <c r="N1298">
        <f t="shared" si="1031"/>
        <v>2.637</v>
      </c>
      <c r="O1298">
        <f t="shared" si="1032"/>
        <v>857</v>
      </c>
      <c r="P1298">
        <f t="shared" si="1033"/>
        <v>0</v>
      </c>
      <c r="Q1298">
        <f t="shared" si="1034"/>
        <v>320</v>
      </c>
      <c r="R1298">
        <f t="shared" si="1035"/>
        <v>299</v>
      </c>
      <c r="S1298">
        <f t="shared" si="1036"/>
        <v>537</v>
      </c>
      <c r="T1298">
        <f t="shared" si="1037"/>
        <v>0</v>
      </c>
      <c r="U1298" t="e">
        <f t="shared" si="1038"/>
        <v>#REF!</v>
      </c>
      <c r="V1298">
        <f t="shared" si="1039"/>
        <v>1.1079599999999998</v>
      </c>
      <c r="W1298">
        <f t="shared" si="1040"/>
        <v>0</v>
      </c>
      <c r="X1298" t="e">
        <f t="shared" si="1041"/>
        <v>#REF!</v>
      </c>
      <c r="Y1298" t="e">
        <f t="shared" si="1042"/>
        <v>#REF!</v>
      </c>
      <c r="AA1298">
        <v>69726884</v>
      </c>
      <c r="AB1298">
        <f t="shared" si="1043"/>
        <v>46.97</v>
      </c>
      <c r="AC1298">
        <f>ROUND(((ES1298*4)+(SUM(SmtRes!BC1104:'SmtRes'!BC1108)+SUM(EtalonRes!AL1124:'EtalonRes'!AL1128))),2)</f>
        <v>0.01</v>
      </c>
      <c r="AD1298">
        <f>ROUND(((((ET1298*4))-((EU1298*4)))+AE1298),2)</f>
        <v>30.92</v>
      </c>
      <c r="AE1298">
        <f>ROUND(((EU1298*4)),2)</f>
        <v>11.44</v>
      </c>
      <c r="AF1298">
        <f>ROUND(((EV1298*4)),2)</f>
        <v>16.04</v>
      </c>
      <c r="AG1298">
        <f t="shared" si="1044"/>
        <v>0</v>
      </c>
      <c r="AH1298" t="e">
        <f>((EW1298*4))</f>
        <v>#REF!</v>
      </c>
      <c r="AI1298">
        <f>((EX1298*4))</f>
        <v>0.84</v>
      </c>
      <c r="AJ1298">
        <f t="shared" si="1045"/>
        <v>0</v>
      </c>
      <c r="AK1298">
        <v>264.04000000000002</v>
      </c>
      <c r="AL1298">
        <v>252.3</v>
      </c>
      <c r="AM1298">
        <v>7.73</v>
      </c>
      <c r="AN1298">
        <v>2.86</v>
      </c>
      <c r="AO1298">
        <v>4.01</v>
      </c>
      <c r="AP1298">
        <v>0</v>
      </c>
      <c r="AQ1298" t="e">
        <f>'1.Лок.смета.и.Акт'!#REF!</f>
        <v>#REF!</v>
      </c>
      <c r="AR1298">
        <v>0.21</v>
      </c>
      <c r="AS1298">
        <v>0</v>
      </c>
      <c r="AT1298">
        <v>117</v>
      </c>
      <c r="AU1298">
        <v>64</v>
      </c>
      <c r="AV1298">
        <v>1</v>
      </c>
      <c r="AW1298">
        <v>1</v>
      </c>
      <c r="AZ1298">
        <v>1</v>
      </c>
      <c r="BA1298">
        <v>25.36</v>
      </c>
      <c r="BB1298">
        <v>7.84</v>
      </c>
      <c r="BC1298">
        <v>7.56</v>
      </c>
      <c r="BD1298" t="s">
        <v>3</v>
      </c>
      <c r="BE1298" t="s">
        <v>3</v>
      </c>
      <c r="BF1298" t="s">
        <v>3</v>
      </c>
      <c r="BG1298" t="s">
        <v>3</v>
      </c>
      <c r="BH1298">
        <v>0</v>
      </c>
      <c r="BI1298">
        <v>1</v>
      </c>
      <c r="BJ1298" t="s">
        <v>198</v>
      </c>
      <c r="BM1298">
        <v>11001</v>
      </c>
      <c r="BN1298">
        <v>0</v>
      </c>
      <c r="BO1298" t="s">
        <v>196</v>
      </c>
      <c r="BP1298">
        <v>1</v>
      </c>
      <c r="BQ1298">
        <v>2</v>
      </c>
      <c r="BR1298">
        <v>0</v>
      </c>
      <c r="BS1298">
        <v>19.8</v>
      </c>
      <c r="BT1298">
        <v>1</v>
      </c>
      <c r="BU1298">
        <v>1</v>
      </c>
      <c r="BV1298">
        <v>1</v>
      </c>
      <c r="BW1298">
        <v>1</v>
      </c>
      <c r="BX1298">
        <v>1</v>
      </c>
      <c r="BY1298" t="s">
        <v>3</v>
      </c>
      <c r="BZ1298" t="e">
        <f>'1.Лок.смета.и.Акт'!#REF!</f>
        <v>#REF!</v>
      </c>
      <c r="CA1298" t="e">
        <f>'1.Лок.смета.и.Акт'!#REF!</f>
        <v>#REF!</v>
      </c>
      <c r="CB1298" t="s">
        <v>3</v>
      </c>
      <c r="CE1298">
        <v>0</v>
      </c>
      <c r="CF1298">
        <v>0</v>
      </c>
      <c r="CG1298">
        <v>0</v>
      </c>
      <c r="CH1298">
        <v>102</v>
      </c>
      <c r="CI1298">
        <v>0</v>
      </c>
      <c r="CJ1298">
        <v>0</v>
      </c>
      <c r="CK1298">
        <v>0</v>
      </c>
      <c r="CL1298">
        <v>0</v>
      </c>
      <c r="CM1298">
        <v>0</v>
      </c>
      <c r="CN1298" t="s">
        <v>3</v>
      </c>
      <c r="CO1298">
        <v>0</v>
      </c>
      <c r="CP1298">
        <f t="shared" si="1046"/>
        <v>857</v>
      </c>
      <c r="CQ1298">
        <f t="shared" si="1047"/>
        <v>7.5600000000000001E-2</v>
      </c>
      <c r="CR1298">
        <f t="shared" si="1048"/>
        <v>242.4128</v>
      </c>
      <c r="CS1298">
        <f t="shared" si="1049"/>
        <v>226.512</v>
      </c>
      <c r="CT1298">
        <f t="shared" si="1050"/>
        <v>406.77439999999996</v>
      </c>
      <c r="CU1298">
        <f t="shared" si="1051"/>
        <v>0</v>
      </c>
      <c r="CV1298" t="e">
        <f t="shared" si="1052"/>
        <v>#REF!</v>
      </c>
      <c r="CW1298">
        <f t="shared" si="1053"/>
        <v>0.84</v>
      </c>
      <c r="CX1298">
        <f t="shared" si="1054"/>
        <v>0</v>
      </c>
      <c r="CY1298" t="e">
        <f>(S1298+R1298)*(BZ1298/100)</f>
        <v>#REF!</v>
      </c>
      <c r="CZ1298" t="e">
        <f>(S1298+R1298)*(CA1298/100)</f>
        <v>#REF!</v>
      </c>
      <c r="DC1298" t="s">
        <v>3</v>
      </c>
      <c r="DD1298" t="s">
        <v>199</v>
      </c>
      <c r="DE1298" t="s">
        <v>199</v>
      </c>
      <c r="DF1298" t="s">
        <v>199</v>
      </c>
      <c r="DG1298" t="s">
        <v>199</v>
      </c>
      <c r="DH1298" t="s">
        <v>3</v>
      </c>
      <c r="DI1298" t="s">
        <v>199</v>
      </c>
      <c r="DJ1298" t="s">
        <v>199</v>
      </c>
      <c r="DK1298" t="s">
        <v>3</v>
      </c>
      <c r="DL1298" t="s">
        <v>3</v>
      </c>
      <c r="DM1298" t="s">
        <v>3</v>
      </c>
      <c r="DN1298">
        <v>123</v>
      </c>
      <c r="DO1298">
        <v>75</v>
      </c>
      <c r="DP1298">
        <v>1</v>
      </c>
      <c r="DQ1298">
        <v>1</v>
      </c>
      <c r="DU1298">
        <v>1013</v>
      </c>
      <c r="DV1298" t="s">
        <v>186</v>
      </c>
      <c r="DW1298" t="str">
        <f>'1.Лок.смета.и.Акт'!D139</f>
        <v>100 м2 стяжки</v>
      </c>
      <c r="DX1298">
        <v>1</v>
      </c>
      <c r="DZ1298" t="s">
        <v>3</v>
      </c>
      <c r="EA1298" t="s">
        <v>3</v>
      </c>
      <c r="EB1298" t="s">
        <v>3</v>
      </c>
      <c r="EC1298" t="s">
        <v>3</v>
      </c>
      <c r="EE1298">
        <v>54328965</v>
      </c>
      <c r="EF1298">
        <v>2</v>
      </c>
      <c r="EG1298" t="s">
        <v>21</v>
      </c>
      <c r="EH1298">
        <v>0</v>
      </c>
      <c r="EI1298" t="s">
        <v>3</v>
      </c>
      <c r="EJ1298">
        <v>1</v>
      </c>
      <c r="EK1298">
        <v>11001</v>
      </c>
      <c r="EL1298" t="s">
        <v>22</v>
      </c>
      <c r="EM1298" t="s">
        <v>23</v>
      </c>
      <c r="EO1298" t="s">
        <v>3</v>
      </c>
      <c r="EQ1298">
        <v>1441792</v>
      </c>
      <c r="ER1298">
        <v>264.04000000000002</v>
      </c>
      <c r="ES1298">
        <v>252.3</v>
      </c>
      <c r="ET1298">
        <v>7.73</v>
      </c>
      <c r="EU1298">
        <v>2.86</v>
      </c>
      <c r="EV1298">
        <v>4.01</v>
      </c>
      <c r="EW1298" t="e">
        <f>'1.Лок.смета.и.Акт'!#REF!</f>
        <v>#REF!</v>
      </c>
      <c r="EX1298">
        <v>0.21</v>
      </c>
      <c r="EY1298">
        <v>1</v>
      </c>
      <c r="FQ1298">
        <v>0</v>
      </c>
      <c r="FR1298">
        <f t="shared" si="1055"/>
        <v>0</v>
      </c>
      <c r="FS1298">
        <v>0</v>
      </c>
      <c r="FX1298">
        <v>123</v>
      </c>
      <c r="FY1298">
        <v>75</v>
      </c>
      <c r="GA1298" t="s">
        <v>3</v>
      </c>
      <c r="GD1298">
        <v>1</v>
      </c>
      <c r="GF1298">
        <v>-1905653660</v>
      </c>
      <c r="GG1298">
        <v>2</v>
      </c>
      <c r="GH1298">
        <v>1</v>
      </c>
      <c r="GI1298">
        <v>2</v>
      </c>
      <c r="GJ1298">
        <v>0</v>
      </c>
      <c r="GK1298">
        <v>0</v>
      </c>
      <c r="GL1298">
        <f t="shared" si="1056"/>
        <v>0</v>
      </c>
      <c r="GM1298" t="e">
        <f t="shared" si="1057"/>
        <v>#REF!</v>
      </c>
      <c r="GN1298" t="e">
        <f t="shared" si="1058"/>
        <v>#REF!</v>
      </c>
      <c r="GO1298">
        <f t="shared" si="1059"/>
        <v>0</v>
      </c>
      <c r="GP1298">
        <f t="shared" si="1060"/>
        <v>0</v>
      </c>
      <c r="GR1298">
        <v>0</v>
      </c>
      <c r="GS1298">
        <v>3</v>
      </c>
      <c r="GT1298">
        <v>0</v>
      </c>
      <c r="GU1298" t="s">
        <v>199</v>
      </c>
      <c r="GV1298">
        <f>ROUND(((GT1298*4)),2)</f>
        <v>0</v>
      </c>
      <c r="GW1298">
        <v>1015.2</v>
      </c>
      <c r="GX1298">
        <f t="shared" si="1061"/>
        <v>0</v>
      </c>
      <c r="HA1298">
        <v>0</v>
      </c>
      <c r="HB1298">
        <v>0</v>
      </c>
      <c r="HC1298">
        <f t="shared" si="1062"/>
        <v>0</v>
      </c>
      <c r="HE1298" t="s">
        <v>3</v>
      </c>
      <c r="HF1298" t="s">
        <v>3</v>
      </c>
      <c r="HM1298" t="s">
        <v>3</v>
      </c>
      <c r="HN1298" t="s">
        <v>24</v>
      </c>
      <c r="HO1298" t="s">
        <v>25</v>
      </c>
      <c r="HP1298" t="s">
        <v>22</v>
      </c>
      <c r="HQ1298" t="s">
        <v>22</v>
      </c>
      <c r="IK1298">
        <v>0</v>
      </c>
    </row>
    <row r="1299" spans="1:255" x14ac:dyDescent="0.2">
      <c r="A1299" s="2">
        <v>18</v>
      </c>
      <c r="B1299" s="2">
        <v>1</v>
      </c>
      <c r="C1299" s="2">
        <v>1103</v>
      </c>
      <c r="D1299" s="2"/>
      <c r="E1299" s="2" t="s">
        <v>623</v>
      </c>
      <c r="F1299" s="2" t="s">
        <v>189</v>
      </c>
      <c r="G1299" s="2" t="s">
        <v>190</v>
      </c>
      <c r="H1299" s="2" t="s">
        <v>40</v>
      </c>
      <c r="I1299" s="2">
        <f>I1297*J1299</f>
        <v>2.69076</v>
      </c>
      <c r="J1299" s="2">
        <v>2.04</v>
      </c>
      <c r="K1299" s="2">
        <v>0.51</v>
      </c>
      <c r="L1299" s="2">
        <v>5.37948</v>
      </c>
      <c r="M1299" s="2">
        <v>0</v>
      </c>
      <c r="N1299" s="2">
        <f t="shared" si="1031"/>
        <v>5.3795000000000002</v>
      </c>
      <c r="O1299" s="2">
        <f t="shared" si="1032"/>
        <v>2333</v>
      </c>
      <c r="P1299" s="2">
        <f t="shared" si="1033"/>
        <v>2333</v>
      </c>
      <c r="Q1299" s="2">
        <f t="shared" si="1034"/>
        <v>0</v>
      </c>
      <c r="R1299" s="2">
        <f t="shared" si="1035"/>
        <v>0</v>
      </c>
      <c r="S1299" s="2">
        <f t="shared" si="1036"/>
        <v>0</v>
      </c>
      <c r="T1299" s="2">
        <f t="shared" si="1037"/>
        <v>0</v>
      </c>
      <c r="U1299" s="2">
        <f t="shared" si="1038"/>
        <v>0</v>
      </c>
      <c r="V1299" s="2">
        <f t="shared" si="1039"/>
        <v>0</v>
      </c>
      <c r="W1299" s="2">
        <f t="shared" si="1040"/>
        <v>0</v>
      </c>
      <c r="X1299" s="2">
        <f t="shared" si="1041"/>
        <v>0</v>
      </c>
      <c r="Y1299" s="2">
        <f t="shared" si="1042"/>
        <v>0</v>
      </c>
      <c r="Z1299" s="2"/>
      <c r="AA1299" s="2">
        <v>69726971</v>
      </c>
      <c r="AB1299" s="2">
        <f t="shared" si="1043"/>
        <v>867.14</v>
      </c>
      <c r="AC1299" s="2">
        <f>ROUND((ES1299),2)</f>
        <v>867.14</v>
      </c>
      <c r="AD1299" s="2">
        <f>ROUND((((ET1299)-(EU1299))+AE1299),2)</f>
        <v>0</v>
      </c>
      <c r="AE1299" s="2">
        <f>ROUND((EU1299),2)</f>
        <v>0</v>
      </c>
      <c r="AF1299" s="2">
        <f>ROUND((EV1299),2)</f>
        <v>0</v>
      </c>
      <c r="AG1299" s="2">
        <f t="shared" si="1044"/>
        <v>0</v>
      </c>
      <c r="AH1299" s="2">
        <f>(EW1299)</f>
        <v>0</v>
      </c>
      <c r="AI1299" s="2">
        <f>(EX1299)</f>
        <v>0</v>
      </c>
      <c r="AJ1299" s="2">
        <f t="shared" si="1045"/>
        <v>0</v>
      </c>
      <c r="AK1299" s="2">
        <v>867.14</v>
      </c>
      <c r="AL1299" s="2">
        <v>867.14</v>
      </c>
      <c r="AM1299" s="2">
        <v>0</v>
      </c>
      <c r="AN1299" s="2">
        <v>0</v>
      </c>
      <c r="AO1299" s="2">
        <v>0</v>
      </c>
      <c r="AP1299" s="2">
        <v>0</v>
      </c>
      <c r="AQ1299" s="2">
        <v>0</v>
      </c>
      <c r="AR1299" s="2">
        <v>0</v>
      </c>
      <c r="AS1299" s="2">
        <v>0</v>
      </c>
      <c r="AT1299" s="2">
        <v>0</v>
      </c>
      <c r="AU1299" s="2">
        <v>0</v>
      </c>
      <c r="AV1299" s="2">
        <v>1</v>
      </c>
      <c r="AW1299" s="2">
        <v>1</v>
      </c>
      <c r="AX1299" s="2"/>
      <c r="AY1299" s="2"/>
      <c r="AZ1299" s="2">
        <v>1</v>
      </c>
      <c r="BA1299" s="2">
        <v>1</v>
      </c>
      <c r="BB1299" s="2">
        <v>1</v>
      </c>
      <c r="BC1299" s="2">
        <v>1</v>
      </c>
      <c r="BD1299" s="2" t="s">
        <v>3</v>
      </c>
      <c r="BE1299" s="2" t="s">
        <v>3</v>
      </c>
      <c r="BF1299" s="2" t="s">
        <v>3</v>
      </c>
      <c r="BG1299" s="2" t="s">
        <v>3</v>
      </c>
      <c r="BH1299" s="2">
        <v>3</v>
      </c>
      <c r="BI1299" s="2">
        <v>1</v>
      </c>
      <c r="BJ1299" s="2" t="s">
        <v>191</v>
      </c>
      <c r="BK1299" s="2"/>
      <c r="BL1299" s="2"/>
      <c r="BM1299" s="2">
        <v>500003</v>
      </c>
      <c r="BN1299" s="2">
        <v>0</v>
      </c>
      <c r="BO1299" s="2" t="s">
        <v>3</v>
      </c>
      <c r="BP1299" s="2">
        <v>0</v>
      </c>
      <c r="BQ1299" s="2">
        <v>13</v>
      </c>
      <c r="BR1299" s="2">
        <v>0</v>
      </c>
      <c r="BS1299" s="2">
        <v>1</v>
      </c>
      <c r="BT1299" s="2">
        <v>1</v>
      </c>
      <c r="BU1299" s="2">
        <v>1</v>
      </c>
      <c r="BV1299" s="2">
        <v>1</v>
      </c>
      <c r="BW1299" s="2">
        <v>1</v>
      </c>
      <c r="BX1299" s="2">
        <v>1</v>
      </c>
      <c r="BY1299" s="2" t="s">
        <v>3</v>
      </c>
      <c r="BZ1299" s="2">
        <v>0</v>
      </c>
      <c r="CA1299" s="2">
        <v>0</v>
      </c>
      <c r="CB1299" s="2" t="s">
        <v>3</v>
      </c>
      <c r="CC1299" s="2"/>
      <c r="CD1299" s="2"/>
      <c r="CE1299" s="2">
        <v>0</v>
      </c>
      <c r="CF1299" s="2">
        <v>0</v>
      </c>
      <c r="CG1299" s="2">
        <v>0</v>
      </c>
      <c r="CH1299" s="2">
        <v>102</v>
      </c>
      <c r="CI1299" s="2">
        <v>1</v>
      </c>
      <c r="CJ1299" s="2">
        <v>0</v>
      </c>
      <c r="CK1299" s="2">
        <v>0</v>
      </c>
      <c r="CL1299" s="2">
        <v>0</v>
      </c>
      <c r="CM1299" s="2">
        <v>0</v>
      </c>
      <c r="CN1299" s="2" t="s">
        <v>3</v>
      </c>
      <c r="CO1299" s="2">
        <v>0</v>
      </c>
      <c r="CP1299" s="2">
        <f t="shared" si="1046"/>
        <v>2333</v>
      </c>
      <c r="CQ1299" s="2">
        <f t="shared" si="1047"/>
        <v>867.14</v>
      </c>
      <c r="CR1299" s="2">
        <f t="shared" si="1048"/>
        <v>0</v>
      </c>
      <c r="CS1299" s="2">
        <f t="shared" si="1049"/>
        <v>0</v>
      </c>
      <c r="CT1299" s="2">
        <f t="shared" si="1050"/>
        <v>0</v>
      </c>
      <c r="CU1299" s="2">
        <f t="shared" si="1051"/>
        <v>0</v>
      </c>
      <c r="CV1299" s="2">
        <f t="shared" si="1052"/>
        <v>0</v>
      </c>
      <c r="CW1299" s="2">
        <f t="shared" si="1053"/>
        <v>0</v>
      </c>
      <c r="CX1299" s="2">
        <f t="shared" si="1054"/>
        <v>0</v>
      </c>
      <c r="CY1299" s="2">
        <f>(((S1299+R1299)*AT1299)/100)</f>
        <v>0</v>
      </c>
      <c r="CZ1299" s="2">
        <f>(((S1299+R1299)*AU1299)/100)</f>
        <v>0</v>
      </c>
      <c r="DA1299" s="2"/>
      <c r="DB1299" s="2"/>
      <c r="DC1299" s="2" t="s">
        <v>3</v>
      </c>
      <c r="DD1299" s="2" t="s">
        <v>3</v>
      </c>
      <c r="DE1299" s="2" t="s">
        <v>3</v>
      </c>
      <c r="DF1299" s="2" t="s">
        <v>3</v>
      </c>
      <c r="DG1299" s="2" t="s">
        <v>3</v>
      </c>
      <c r="DH1299" s="2" t="s">
        <v>3</v>
      </c>
      <c r="DI1299" s="2" t="s">
        <v>3</v>
      </c>
      <c r="DJ1299" s="2" t="s">
        <v>3</v>
      </c>
      <c r="DK1299" s="2" t="s">
        <v>3</v>
      </c>
      <c r="DL1299" s="2" t="s">
        <v>3</v>
      </c>
      <c r="DM1299" s="2" t="s">
        <v>3</v>
      </c>
      <c r="DN1299" s="2">
        <v>0</v>
      </c>
      <c r="DO1299" s="2">
        <v>0</v>
      </c>
      <c r="DP1299" s="2">
        <v>1</v>
      </c>
      <c r="DQ1299" s="2">
        <v>1</v>
      </c>
      <c r="DR1299" s="2"/>
      <c r="DS1299" s="2"/>
      <c r="DT1299" s="2"/>
      <c r="DU1299" s="2">
        <v>1007</v>
      </c>
      <c r="DV1299" s="2" t="s">
        <v>40</v>
      </c>
      <c r="DW1299" s="2" t="s">
        <v>40</v>
      </c>
      <c r="DX1299" s="2">
        <v>1</v>
      </c>
      <c r="DY1299" s="2"/>
      <c r="DZ1299" s="2" t="s">
        <v>3</v>
      </c>
      <c r="EA1299" s="2" t="s">
        <v>3</v>
      </c>
      <c r="EB1299" s="2" t="s">
        <v>3</v>
      </c>
      <c r="EC1299" s="2" t="s">
        <v>3</v>
      </c>
      <c r="ED1299" s="2"/>
      <c r="EE1299" s="2">
        <v>54329104</v>
      </c>
      <c r="EF1299" s="2">
        <v>13</v>
      </c>
      <c r="EG1299" s="2" t="s">
        <v>42</v>
      </c>
      <c r="EH1299" s="2">
        <v>0</v>
      </c>
      <c r="EI1299" s="2" t="s">
        <v>3</v>
      </c>
      <c r="EJ1299" s="2">
        <v>1</v>
      </c>
      <c r="EK1299" s="2">
        <v>500003</v>
      </c>
      <c r="EL1299" s="2" t="s">
        <v>43</v>
      </c>
      <c r="EM1299" s="2" t="s">
        <v>44</v>
      </c>
      <c r="EN1299" s="2"/>
      <c r="EO1299" s="2" t="s">
        <v>3</v>
      </c>
      <c r="EP1299" s="2"/>
      <c r="EQ1299" s="2">
        <v>0</v>
      </c>
      <c r="ER1299" s="2">
        <v>867.14</v>
      </c>
      <c r="ES1299" s="2">
        <v>867.14</v>
      </c>
      <c r="ET1299" s="2">
        <v>0</v>
      </c>
      <c r="EU1299" s="2">
        <v>0</v>
      </c>
      <c r="EV1299" s="2">
        <v>0</v>
      </c>
      <c r="EW1299" s="2">
        <v>0</v>
      </c>
      <c r="EX1299" s="2">
        <v>0</v>
      </c>
      <c r="EY1299" s="2"/>
      <c r="EZ1299" s="2"/>
      <c r="FA1299" s="2"/>
      <c r="FB1299" s="2"/>
      <c r="FC1299" s="2"/>
      <c r="FD1299" s="2"/>
      <c r="FE1299" s="2"/>
      <c r="FF1299" s="2"/>
      <c r="FG1299" s="2"/>
      <c r="FH1299" s="2"/>
      <c r="FI1299" s="2"/>
      <c r="FJ1299" s="2"/>
      <c r="FK1299" s="2"/>
      <c r="FL1299" s="2"/>
      <c r="FM1299" s="2"/>
      <c r="FN1299" s="2"/>
      <c r="FO1299" s="2"/>
      <c r="FP1299" s="2"/>
      <c r="FQ1299" s="2">
        <v>0</v>
      </c>
      <c r="FR1299" s="2">
        <f t="shared" si="1055"/>
        <v>0</v>
      </c>
      <c r="FS1299" s="2">
        <v>0</v>
      </c>
      <c r="FT1299" s="2"/>
      <c r="FU1299" s="2"/>
      <c r="FV1299" s="2"/>
      <c r="FW1299" s="2"/>
      <c r="FX1299" s="2">
        <v>0</v>
      </c>
      <c r="FY1299" s="2">
        <v>0</v>
      </c>
      <c r="FZ1299" s="2"/>
      <c r="GA1299" s="2" t="s">
        <v>3</v>
      </c>
      <c r="GB1299" s="2"/>
      <c r="GC1299" s="2"/>
      <c r="GD1299" s="2">
        <v>1</v>
      </c>
      <c r="GE1299" s="2"/>
      <c r="GF1299" s="2">
        <v>1799260510</v>
      </c>
      <c r="GG1299" s="2">
        <v>2</v>
      </c>
      <c r="GH1299" s="2">
        <v>1</v>
      </c>
      <c r="GI1299" s="2">
        <v>-2</v>
      </c>
      <c r="GJ1299" s="2">
        <v>0</v>
      </c>
      <c r="GK1299" s="2">
        <v>0</v>
      </c>
      <c r="GL1299" s="2">
        <f t="shared" si="1056"/>
        <v>0</v>
      </c>
      <c r="GM1299" s="2">
        <f t="shared" si="1057"/>
        <v>2333</v>
      </c>
      <c r="GN1299" s="2">
        <f t="shared" si="1058"/>
        <v>2333</v>
      </c>
      <c r="GO1299" s="2">
        <f t="shared" si="1059"/>
        <v>0</v>
      </c>
      <c r="GP1299" s="2">
        <f t="shared" si="1060"/>
        <v>0</v>
      </c>
      <c r="GQ1299" s="2"/>
      <c r="GR1299" s="2">
        <v>0</v>
      </c>
      <c r="GS1299" s="2">
        <v>3</v>
      </c>
      <c r="GT1299" s="2">
        <v>0</v>
      </c>
      <c r="GU1299" s="2" t="s">
        <v>3</v>
      </c>
      <c r="GV1299" s="2">
        <f t="shared" ref="GV1299:GV1304" si="1069">ROUND((GT1299),2)</f>
        <v>0</v>
      </c>
      <c r="GW1299" s="2">
        <v>1</v>
      </c>
      <c r="GX1299" s="2">
        <f t="shared" si="1061"/>
        <v>0</v>
      </c>
      <c r="GY1299" s="2"/>
      <c r="GZ1299" s="2"/>
      <c r="HA1299" s="2">
        <v>0</v>
      </c>
      <c r="HB1299" s="2">
        <v>0</v>
      </c>
      <c r="HC1299" s="2">
        <f t="shared" si="1062"/>
        <v>0</v>
      </c>
      <c r="HD1299" s="2"/>
      <c r="HE1299" s="2" t="s">
        <v>3</v>
      </c>
      <c r="HF1299" s="2" t="s">
        <v>3</v>
      </c>
      <c r="HG1299" s="2"/>
      <c r="HH1299" s="2"/>
      <c r="HI1299" s="2"/>
      <c r="HJ1299" s="2"/>
      <c r="HK1299" s="2"/>
      <c r="HL1299" s="2"/>
      <c r="HM1299" s="2" t="s">
        <v>199</v>
      </c>
      <c r="HN1299" s="2" t="s">
        <v>3</v>
      </c>
      <c r="HO1299" s="2" t="s">
        <v>3</v>
      </c>
      <c r="HP1299" s="2" t="s">
        <v>3</v>
      </c>
      <c r="HQ1299" s="2" t="s">
        <v>3</v>
      </c>
      <c r="HR1299" s="2"/>
      <c r="HS1299" s="2"/>
      <c r="HT1299" s="2"/>
      <c r="HU1299" s="2"/>
      <c r="HV1299" s="2"/>
      <c r="HW1299" s="2"/>
      <c r="HX1299" s="2"/>
      <c r="HY1299" s="2"/>
      <c r="HZ1299" s="2"/>
      <c r="IA1299" s="2"/>
      <c r="IB1299" s="2"/>
      <c r="IC1299" s="2"/>
      <c r="ID1299" s="2"/>
      <c r="IE1299" s="2"/>
      <c r="IF1299" s="2"/>
      <c r="IG1299" s="2"/>
      <c r="IH1299" s="2"/>
      <c r="II1299" s="2"/>
      <c r="IJ1299" s="2"/>
      <c r="IK1299" s="2">
        <v>0</v>
      </c>
      <c r="IL1299" s="2"/>
      <c r="IM1299" s="2"/>
      <c r="IN1299" s="2"/>
      <c r="IO1299" s="2"/>
      <c r="IP1299" s="2"/>
      <c r="IQ1299" s="2"/>
      <c r="IR1299" s="2"/>
      <c r="IS1299" s="2"/>
      <c r="IT1299" s="2"/>
      <c r="IU1299" s="2"/>
    </row>
    <row r="1300" spans="1:255" x14ac:dyDescent="0.2">
      <c r="A1300">
        <v>18</v>
      </c>
      <c r="B1300">
        <v>1</v>
      </c>
      <c r="C1300">
        <v>1108</v>
      </c>
      <c r="E1300" t="s">
        <v>623</v>
      </c>
      <c r="F1300" t="e">
        <f>'1.Лок.смета.и.Акт'!#REF!</f>
        <v>#REF!</v>
      </c>
      <c r="G1300" t="s">
        <v>190</v>
      </c>
      <c r="H1300" t="s">
        <v>40</v>
      </c>
      <c r="I1300">
        <f>I1298*J1300</f>
        <v>2.69076</v>
      </c>
      <c r="J1300">
        <v>2.04</v>
      </c>
      <c r="K1300">
        <v>0.51</v>
      </c>
      <c r="L1300">
        <v>5.37948</v>
      </c>
      <c r="M1300">
        <v>0</v>
      </c>
      <c r="N1300">
        <f t="shared" si="1031"/>
        <v>5.3795000000000002</v>
      </c>
      <c r="O1300">
        <f t="shared" si="1032"/>
        <v>17550</v>
      </c>
      <c r="P1300">
        <f t="shared" si="1033"/>
        <v>17550</v>
      </c>
      <c r="Q1300">
        <f t="shared" si="1034"/>
        <v>0</v>
      </c>
      <c r="R1300">
        <f t="shared" si="1035"/>
        <v>0</v>
      </c>
      <c r="S1300">
        <f t="shared" si="1036"/>
        <v>0</v>
      </c>
      <c r="T1300">
        <f t="shared" si="1037"/>
        <v>0</v>
      </c>
      <c r="U1300">
        <f t="shared" si="1038"/>
        <v>0</v>
      </c>
      <c r="V1300">
        <f t="shared" si="1039"/>
        <v>0</v>
      </c>
      <c r="W1300">
        <f t="shared" si="1040"/>
        <v>0</v>
      </c>
      <c r="X1300">
        <f t="shared" si="1041"/>
        <v>0</v>
      </c>
      <c r="Y1300">
        <f t="shared" si="1042"/>
        <v>0</v>
      </c>
      <c r="AA1300">
        <v>69726884</v>
      </c>
      <c r="AB1300">
        <f t="shared" si="1043"/>
        <v>862.75</v>
      </c>
      <c r="AC1300">
        <f>ROUND((ES1300),2)</f>
        <v>862.75</v>
      </c>
      <c r="AD1300">
        <f>ROUND((((ET1300)-(EU1300))+AE1300),2)</f>
        <v>0</v>
      </c>
      <c r="AE1300">
        <f>ROUND((EU1300),2)</f>
        <v>0</v>
      </c>
      <c r="AF1300">
        <f>ROUND((EV1300),2)</f>
        <v>0</v>
      </c>
      <c r="AG1300">
        <f t="shared" si="1044"/>
        <v>0</v>
      </c>
      <c r="AH1300">
        <f>(EW1300)</f>
        <v>0</v>
      </c>
      <c r="AI1300">
        <f>(EX1300)</f>
        <v>0</v>
      </c>
      <c r="AJ1300">
        <f t="shared" si="1045"/>
        <v>0</v>
      </c>
      <c r="AK1300">
        <v>862.75</v>
      </c>
      <c r="AL1300">
        <v>862.75</v>
      </c>
      <c r="AM1300">
        <v>0</v>
      </c>
      <c r="AN1300">
        <v>0</v>
      </c>
      <c r="AO1300">
        <v>0</v>
      </c>
      <c r="AP1300">
        <v>0</v>
      </c>
      <c r="AQ1300">
        <v>0</v>
      </c>
      <c r="AR1300">
        <v>0</v>
      </c>
      <c r="AS1300">
        <v>0</v>
      </c>
      <c r="AT1300">
        <v>0</v>
      </c>
      <c r="AU1300">
        <v>0</v>
      </c>
      <c r="AV1300">
        <v>1</v>
      </c>
      <c r="AW1300">
        <v>1</v>
      </c>
      <c r="AZ1300">
        <v>1</v>
      </c>
      <c r="BA1300">
        <v>1</v>
      </c>
      <c r="BB1300">
        <v>1</v>
      </c>
      <c r="BC1300">
        <v>7.56</v>
      </c>
      <c r="BD1300" t="s">
        <v>3</v>
      </c>
      <c r="BE1300" t="s">
        <v>3</v>
      </c>
      <c r="BF1300" t="s">
        <v>3</v>
      </c>
      <c r="BG1300" t="s">
        <v>3</v>
      </c>
      <c r="BH1300">
        <v>3</v>
      </c>
      <c r="BI1300">
        <v>1</v>
      </c>
      <c r="BJ1300" t="s">
        <v>191</v>
      </c>
      <c r="BM1300">
        <v>500003</v>
      </c>
      <c r="BN1300">
        <v>0</v>
      </c>
      <c r="BO1300" t="s">
        <v>3</v>
      </c>
      <c r="BP1300">
        <v>0</v>
      </c>
      <c r="BQ1300">
        <v>13</v>
      </c>
      <c r="BR1300">
        <v>0</v>
      </c>
      <c r="BS1300">
        <v>1</v>
      </c>
      <c r="BT1300">
        <v>1</v>
      </c>
      <c r="BU1300">
        <v>1</v>
      </c>
      <c r="BV1300">
        <v>1</v>
      </c>
      <c r="BW1300">
        <v>1</v>
      </c>
      <c r="BX1300">
        <v>1</v>
      </c>
      <c r="BY1300" t="s">
        <v>3</v>
      </c>
      <c r="BZ1300">
        <v>0</v>
      </c>
      <c r="CA1300">
        <v>0</v>
      </c>
      <c r="CB1300" t="s">
        <v>3</v>
      </c>
      <c r="CE1300">
        <v>0</v>
      </c>
      <c r="CF1300">
        <v>0</v>
      </c>
      <c r="CG1300">
        <v>0</v>
      </c>
      <c r="CH1300">
        <v>102</v>
      </c>
      <c r="CI1300">
        <v>1</v>
      </c>
      <c r="CJ1300">
        <v>0</v>
      </c>
      <c r="CK1300">
        <v>0</v>
      </c>
      <c r="CL1300">
        <v>0</v>
      </c>
      <c r="CM1300">
        <v>0</v>
      </c>
      <c r="CN1300" t="s">
        <v>3</v>
      </c>
      <c r="CO1300">
        <v>0</v>
      </c>
      <c r="CP1300">
        <f t="shared" si="1046"/>
        <v>17550</v>
      </c>
      <c r="CQ1300">
        <f t="shared" si="1047"/>
        <v>6522.3899999999994</v>
      </c>
      <c r="CR1300">
        <f t="shared" si="1048"/>
        <v>0</v>
      </c>
      <c r="CS1300">
        <f t="shared" si="1049"/>
        <v>0</v>
      </c>
      <c r="CT1300">
        <f t="shared" si="1050"/>
        <v>0</v>
      </c>
      <c r="CU1300">
        <f t="shared" si="1051"/>
        <v>0</v>
      </c>
      <c r="CV1300">
        <f t="shared" si="1052"/>
        <v>0</v>
      </c>
      <c r="CW1300">
        <f t="shared" si="1053"/>
        <v>0</v>
      </c>
      <c r="CX1300">
        <f t="shared" si="1054"/>
        <v>0</v>
      </c>
      <c r="CY1300">
        <f>(S1300+R1300)*(BZ1300/100)</f>
        <v>0</v>
      </c>
      <c r="CZ1300">
        <f>(S1300+R1300)*(CA1300/100)</f>
        <v>0</v>
      </c>
      <c r="DC1300" t="s">
        <v>3</v>
      </c>
      <c r="DD1300" t="s">
        <v>3</v>
      </c>
      <c r="DE1300" t="s">
        <v>3</v>
      </c>
      <c r="DF1300" t="s">
        <v>3</v>
      </c>
      <c r="DG1300" t="s">
        <v>3</v>
      </c>
      <c r="DH1300" t="s">
        <v>3</v>
      </c>
      <c r="DI1300" t="s">
        <v>3</v>
      </c>
      <c r="DJ1300" t="s">
        <v>3</v>
      </c>
      <c r="DK1300" t="s">
        <v>3</v>
      </c>
      <c r="DL1300" t="s">
        <v>3</v>
      </c>
      <c r="DM1300" t="s">
        <v>3</v>
      </c>
      <c r="DN1300">
        <v>0</v>
      </c>
      <c r="DO1300">
        <v>0</v>
      </c>
      <c r="DP1300">
        <v>1</v>
      </c>
      <c r="DQ1300">
        <v>1</v>
      </c>
      <c r="DU1300">
        <v>1007</v>
      </c>
      <c r="DV1300" t="s">
        <v>40</v>
      </c>
      <c r="DW1300" t="e">
        <f>'1.Лок.смета.и.Акт'!#REF!</f>
        <v>#REF!</v>
      </c>
      <c r="DX1300">
        <v>1</v>
      </c>
      <c r="DZ1300" t="s">
        <v>3</v>
      </c>
      <c r="EA1300" t="s">
        <v>3</v>
      </c>
      <c r="EB1300" t="s">
        <v>3</v>
      </c>
      <c r="EC1300" t="s">
        <v>3</v>
      </c>
      <c r="EE1300">
        <v>54329104</v>
      </c>
      <c r="EF1300">
        <v>13</v>
      </c>
      <c r="EG1300" t="s">
        <v>42</v>
      </c>
      <c r="EH1300">
        <v>0</v>
      </c>
      <c r="EI1300" t="s">
        <v>3</v>
      </c>
      <c r="EJ1300">
        <v>1</v>
      </c>
      <c r="EK1300">
        <v>500003</v>
      </c>
      <c r="EL1300" t="s">
        <v>43</v>
      </c>
      <c r="EM1300" t="s">
        <v>44</v>
      </c>
      <c r="EO1300" t="s">
        <v>3</v>
      </c>
      <c r="EQ1300">
        <v>0</v>
      </c>
      <c r="ER1300">
        <v>6238.51</v>
      </c>
      <c r="ES1300">
        <v>862.75</v>
      </c>
      <c r="ET1300">
        <v>0</v>
      </c>
      <c r="EU1300">
        <v>0</v>
      </c>
      <c r="EV1300">
        <v>0</v>
      </c>
      <c r="EW1300">
        <v>0</v>
      </c>
      <c r="EX1300">
        <v>0</v>
      </c>
      <c r="EZ1300">
        <v>5</v>
      </c>
      <c r="FC1300">
        <v>0</v>
      </c>
      <c r="FD1300">
        <v>18</v>
      </c>
      <c r="FF1300">
        <v>6238.51</v>
      </c>
      <c r="FQ1300">
        <v>0</v>
      </c>
      <c r="FR1300">
        <f t="shared" si="1055"/>
        <v>0</v>
      </c>
      <c r="FS1300">
        <v>0</v>
      </c>
      <c r="FX1300">
        <v>0</v>
      </c>
      <c r="FY1300">
        <v>0</v>
      </c>
      <c r="GA1300" t="s">
        <v>192</v>
      </c>
      <c r="GD1300">
        <v>1</v>
      </c>
      <c r="GF1300">
        <v>1799260510</v>
      </c>
      <c r="GG1300">
        <v>2</v>
      </c>
      <c r="GH1300">
        <v>3</v>
      </c>
      <c r="GI1300">
        <v>5</v>
      </c>
      <c r="GJ1300">
        <v>0</v>
      </c>
      <c r="GK1300">
        <v>0</v>
      </c>
      <c r="GL1300">
        <f t="shared" si="1056"/>
        <v>0</v>
      </c>
      <c r="GM1300">
        <f t="shared" si="1057"/>
        <v>17550</v>
      </c>
      <c r="GN1300">
        <f t="shared" si="1058"/>
        <v>17550</v>
      </c>
      <c r="GO1300">
        <f t="shared" si="1059"/>
        <v>0</v>
      </c>
      <c r="GP1300">
        <f t="shared" si="1060"/>
        <v>0</v>
      </c>
      <c r="GR1300">
        <v>1</v>
      </c>
      <c r="GS1300">
        <v>1</v>
      </c>
      <c r="GT1300">
        <v>0</v>
      </c>
      <c r="GU1300" t="s">
        <v>3</v>
      </c>
      <c r="GV1300">
        <f t="shared" si="1069"/>
        <v>0</v>
      </c>
      <c r="GW1300">
        <v>1</v>
      </c>
      <c r="GX1300">
        <f t="shared" si="1061"/>
        <v>0</v>
      </c>
      <c r="HA1300">
        <v>0</v>
      </c>
      <c r="HB1300">
        <v>0</v>
      </c>
      <c r="HC1300">
        <f t="shared" si="1062"/>
        <v>0</v>
      </c>
      <c r="HE1300" t="s">
        <v>35</v>
      </c>
      <c r="HF1300" t="s">
        <v>36</v>
      </c>
      <c r="HM1300" t="s">
        <v>199</v>
      </c>
      <c r="HN1300" t="s">
        <v>3</v>
      </c>
      <c r="HO1300" t="s">
        <v>3</v>
      </c>
      <c r="HP1300" t="s">
        <v>3</v>
      </c>
      <c r="HQ1300" t="s">
        <v>3</v>
      </c>
      <c r="IK1300">
        <v>0</v>
      </c>
    </row>
    <row r="1301" spans="1:255" x14ac:dyDescent="0.2">
      <c r="A1301" s="2">
        <v>17</v>
      </c>
      <c r="B1301" s="2">
        <v>1</v>
      </c>
      <c r="C1301" s="2">
        <f>ROW(SmtRes!A1113)</f>
        <v>1113</v>
      </c>
      <c r="D1301" s="2">
        <f>ROW(EtalonRes!A1134)</f>
        <v>1134</v>
      </c>
      <c r="E1301" s="2" t="s">
        <v>624</v>
      </c>
      <c r="F1301" s="2" t="s">
        <v>202</v>
      </c>
      <c r="G1301" s="2" t="s">
        <v>203</v>
      </c>
      <c r="H1301" s="2" t="s">
        <v>51</v>
      </c>
      <c r="I1301" s="2">
        <f>'1.Лок.смета.и.Акт'!E140</f>
        <v>1.319</v>
      </c>
      <c r="J1301" s="2">
        <v>0</v>
      </c>
      <c r="K1301" s="2">
        <v>1.319</v>
      </c>
      <c r="L1301" s="2">
        <v>2.637</v>
      </c>
      <c r="M1301" s="2">
        <v>0</v>
      </c>
      <c r="N1301" s="2">
        <f t="shared" si="1031"/>
        <v>2.637</v>
      </c>
      <c r="O1301" s="2">
        <f t="shared" si="1032"/>
        <v>1110</v>
      </c>
      <c r="P1301" s="2">
        <f t="shared" si="1033"/>
        <v>0</v>
      </c>
      <c r="Q1301" s="2">
        <f t="shared" si="1034"/>
        <v>144</v>
      </c>
      <c r="R1301" s="2">
        <f t="shared" si="1035"/>
        <v>14</v>
      </c>
      <c r="S1301" s="2">
        <f t="shared" si="1036"/>
        <v>966</v>
      </c>
      <c r="T1301" s="2">
        <f t="shared" si="1037"/>
        <v>0</v>
      </c>
      <c r="U1301" s="2">
        <f t="shared" si="1038"/>
        <v>105.57276</v>
      </c>
      <c r="V1301" s="2">
        <f t="shared" si="1039"/>
        <v>1.3783549999999998</v>
      </c>
      <c r="W1301" s="2">
        <f t="shared" si="1040"/>
        <v>0</v>
      </c>
      <c r="X1301" s="2">
        <f t="shared" si="1041"/>
        <v>1205</v>
      </c>
      <c r="Y1301" s="2">
        <f t="shared" si="1042"/>
        <v>735</v>
      </c>
      <c r="Z1301" s="2"/>
      <c r="AA1301" s="2">
        <v>69726971</v>
      </c>
      <c r="AB1301" s="2">
        <f t="shared" si="1043"/>
        <v>841.47</v>
      </c>
      <c r="AC1301" s="2">
        <f>ROUND((ES1301+(SUM(SmtRes!BC1109:'SmtRes'!BC1113)+SUM(EtalonRes!AL1129:'EtalonRes'!AL1134))),2)</f>
        <v>0</v>
      </c>
      <c r="AD1301" s="2">
        <f>ROUND(((((ET1301*0.5))-((EU1301*0.5)))+AE1301),2)</f>
        <v>109.1</v>
      </c>
      <c r="AE1301" s="2">
        <f>ROUND(((EU1301*0.5)),2)</f>
        <v>10.6</v>
      </c>
      <c r="AF1301" s="2">
        <f>ROUND((EV1301),2)</f>
        <v>732.37</v>
      </c>
      <c r="AG1301" s="2">
        <f t="shared" si="1044"/>
        <v>0</v>
      </c>
      <c r="AH1301" s="2">
        <f>(EW1301)</f>
        <v>80.040000000000006</v>
      </c>
      <c r="AI1301" s="2">
        <f>((EX1301*0.5))</f>
        <v>1.0449999999999999</v>
      </c>
      <c r="AJ1301" s="2">
        <f t="shared" si="1045"/>
        <v>0</v>
      </c>
      <c r="AK1301" s="2">
        <v>975.28</v>
      </c>
      <c r="AL1301" s="2">
        <v>24.72</v>
      </c>
      <c r="AM1301" s="2">
        <v>218.19</v>
      </c>
      <c r="AN1301" s="2">
        <v>21.19</v>
      </c>
      <c r="AO1301" s="2">
        <v>732.37</v>
      </c>
      <c r="AP1301" s="2">
        <v>0</v>
      </c>
      <c r="AQ1301" s="2">
        <v>80.040000000000006</v>
      </c>
      <c r="AR1301" s="2">
        <v>2.09</v>
      </c>
      <c r="AS1301" s="2">
        <v>0</v>
      </c>
      <c r="AT1301" s="2">
        <v>123</v>
      </c>
      <c r="AU1301" s="2">
        <v>75</v>
      </c>
      <c r="AV1301" s="2">
        <v>1</v>
      </c>
      <c r="AW1301" s="2">
        <v>1</v>
      </c>
      <c r="AX1301" s="2"/>
      <c r="AY1301" s="2"/>
      <c r="AZ1301" s="2">
        <v>1</v>
      </c>
      <c r="BA1301" s="2">
        <v>1</v>
      </c>
      <c r="BB1301" s="2">
        <v>1</v>
      </c>
      <c r="BC1301" s="2">
        <v>1</v>
      </c>
      <c r="BD1301" s="2" t="s">
        <v>3</v>
      </c>
      <c r="BE1301" s="2" t="s">
        <v>3</v>
      </c>
      <c r="BF1301" s="2" t="s">
        <v>3</v>
      </c>
      <c r="BG1301" s="2" t="s">
        <v>3</v>
      </c>
      <c r="BH1301" s="2">
        <v>0</v>
      </c>
      <c r="BI1301" s="2">
        <v>1</v>
      </c>
      <c r="BJ1301" s="2" t="s">
        <v>204</v>
      </c>
      <c r="BK1301" s="2"/>
      <c r="BL1301" s="2"/>
      <c r="BM1301" s="2">
        <v>11001</v>
      </c>
      <c r="BN1301" s="2">
        <v>0</v>
      </c>
      <c r="BO1301" s="2" t="s">
        <v>3</v>
      </c>
      <c r="BP1301" s="2">
        <v>0</v>
      </c>
      <c r="BQ1301" s="2">
        <v>2</v>
      </c>
      <c r="BR1301" s="2">
        <v>0</v>
      </c>
      <c r="BS1301" s="2">
        <v>1</v>
      </c>
      <c r="BT1301" s="2">
        <v>1</v>
      </c>
      <c r="BU1301" s="2">
        <v>1</v>
      </c>
      <c r="BV1301" s="2">
        <v>1</v>
      </c>
      <c r="BW1301" s="2">
        <v>1</v>
      </c>
      <c r="BX1301" s="2">
        <v>1</v>
      </c>
      <c r="BY1301" s="2" t="s">
        <v>3</v>
      </c>
      <c r="BZ1301" s="2">
        <v>123</v>
      </c>
      <c r="CA1301" s="2">
        <v>75</v>
      </c>
      <c r="CB1301" s="2" t="s">
        <v>3</v>
      </c>
      <c r="CC1301" s="2"/>
      <c r="CD1301" s="2"/>
      <c r="CE1301" s="2">
        <v>0</v>
      </c>
      <c r="CF1301" s="2">
        <v>0</v>
      </c>
      <c r="CG1301" s="2">
        <v>0</v>
      </c>
      <c r="CH1301" s="2">
        <v>103</v>
      </c>
      <c r="CI1301" s="2">
        <v>0</v>
      </c>
      <c r="CJ1301" s="2">
        <v>0</v>
      </c>
      <c r="CK1301" s="2">
        <v>0</v>
      </c>
      <c r="CL1301" s="2">
        <v>0</v>
      </c>
      <c r="CM1301" s="2">
        <v>0</v>
      </c>
      <c r="CN1301" s="2" t="s">
        <v>3</v>
      </c>
      <c r="CO1301" s="2">
        <v>0</v>
      </c>
      <c r="CP1301" s="2">
        <f t="shared" si="1046"/>
        <v>1110</v>
      </c>
      <c r="CQ1301" s="2">
        <f t="shared" si="1047"/>
        <v>0</v>
      </c>
      <c r="CR1301" s="2">
        <f t="shared" si="1048"/>
        <v>109.1</v>
      </c>
      <c r="CS1301" s="2">
        <f t="shared" si="1049"/>
        <v>10.6</v>
      </c>
      <c r="CT1301" s="2">
        <f t="shared" si="1050"/>
        <v>732.37</v>
      </c>
      <c r="CU1301" s="2">
        <f t="shared" si="1051"/>
        <v>0</v>
      </c>
      <c r="CV1301" s="2">
        <f t="shared" si="1052"/>
        <v>80.040000000000006</v>
      </c>
      <c r="CW1301" s="2">
        <f t="shared" si="1053"/>
        <v>1.0449999999999999</v>
      </c>
      <c r="CX1301" s="2">
        <f t="shared" si="1054"/>
        <v>0</v>
      </c>
      <c r="CY1301" s="2">
        <f>(((S1301+R1301)*AT1301)/100)</f>
        <v>1205.4000000000001</v>
      </c>
      <c r="CZ1301" s="2">
        <f>(((S1301+R1301)*AU1301)/100)</f>
        <v>735</v>
      </c>
      <c r="DA1301" s="2"/>
      <c r="DB1301" s="2"/>
      <c r="DC1301" s="2" t="s">
        <v>3</v>
      </c>
      <c r="DD1301" s="2" t="s">
        <v>3</v>
      </c>
      <c r="DE1301" s="2" t="s">
        <v>205</v>
      </c>
      <c r="DF1301" s="2" t="s">
        <v>205</v>
      </c>
      <c r="DG1301" s="2" t="s">
        <v>3</v>
      </c>
      <c r="DH1301" s="2" t="s">
        <v>3</v>
      </c>
      <c r="DI1301" s="2" t="s">
        <v>3</v>
      </c>
      <c r="DJ1301" s="2" t="s">
        <v>205</v>
      </c>
      <c r="DK1301" s="2" t="s">
        <v>3</v>
      </c>
      <c r="DL1301" s="2" t="s">
        <v>3</v>
      </c>
      <c r="DM1301" s="2" t="s">
        <v>3</v>
      </c>
      <c r="DN1301" s="2">
        <v>0</v>
      </c>
      <c r="DO1301" s="2">
        <v>0</v>
      </c>
      <c r="DP1301" s="2">
        <v>1</v>
      </c>
      <c r="DQ1301" s="2">
        <v>1</v>
      </c>
      <c r="DR1301" s="2"/>
      <c r="DS1301" s="2"/>
      <c r="DT1301" s="2"/>
      <c r="DU1301" s="2">
        <v>1013</v>
      </c>
      <c r="DV1301" s="2" t="s">
        <v>51</v>
      </c>
      <c r="DW1301" s="2" t="s">
        <v>51</v>
      </c>
      <c r="DX1301" s="2">
        <v>1</v>
      </c>
      <c r="DY1301" s="2"/>
      <c r="DZ1301" s="2" t="s">
        <v>3</v>
      </c>
      <c r="EA1301" s="2" t="s">
        <v>3</v>
      </c>
      <c r="EB1301" s="2" t="s">
        <v>3</v>
      </c>
      <c r="EC1301" s="2" t="s">
        <v>3</v>
      </c>
      <c r="ED1301" s="2"/>
      <c r="EE1301" s="2">
        <v>54328965</v>
      </c>
      <c r="EF1301" s="2">
        <v>2</v>
      </c>
      <c r="EG1301" s="2" t="s">
        <v>21</v>
      </c>
      <c r="EH1301" s="2">
        <v>0</v>
      </c>
      <c r="EI1301" s="2" t="s">
        <v>3</v>
      </c>
      <c r="EJ1301" s="2">
        <v>1</v>
      </c>
      <c r="EK1301" s="2">
        <v>11001</v>
      </c>
      <c r="EL1301" s="2" t="s">
        <v>22</v>
      </c>
      <c r="EM1301" s="2" t="s">
        <v>23</v>
      </c>
      <c r="EN1301" s="2"/>
      <c r="EO1301" s="2" t="s">
        <v>3</v>
      </c>
      <c r="EP1301" s="2"/>
      <c r="EQ1301" s="2">
        <v>1441792</v>
      </c>
      <c r="ER1301" s="2">
        <v>975.28</v>
      </c>
      <c r="ES1301" s="2">
        <v>24.72</v>
      </c>
      <c r="ET1301" s="2">
        <v>218.19</v>
      </c>
      <c r="EU1301" s="2">
        <v>21.19</v>
      </c>
      <c r="EV1301" s="2">
        <v>732.37</v>
      </c>
      <c r="EW1301" s="2">
        <v>80.040000000000006</v>
      </c>
      <c r="EX1301" s="2">
        <v>2.09</v>
      </c>
      <c r="EY1301" s="2">
        <v>1</v>
      </c>
      <c r="EZ1301" s="2"/>
      <c r="FA1301" s="2"/>
      <c r="FB1301" s="2"/>
      <c r="FC1301" s="2"/>
      <c r="FD1301" s="2"/>
      <c r="FE1301" s="2"/>
      <c r="FF1301" s="2"/>
      <c r="FG1301" s="2"/>
      <c r="FH1301" s="2"/>
      <c r="FI1301" s="2"/>
      <c r="FJ1301" s="2"/>
      <c r="FK1301" s="2"/>
      <c r="FL1301" s="2"/>
      <c r="FM1301" s="2"/>
      <c r="FN1301" s="2"/>
      <c r="FO1301" s="2"/>
      <c r="FP1301" s="2"/>
      <c r="FQ1301" s="2">
        <v>0</v>
      </c>
      <c r="FR1301" s="2">
        <f t="shared" si="1055"/>
        <v>0</v>
      </c>
      <c r="FS1301" s="2">
        <v>0</v>
      </c>
      <c r="FT1301" s="2"/>
      <c r="FU1301" s="2"/>
      <c r="FV1301" s="2"/>
      <c r="FW1301" s="2"/>
      <c r="FX1301" s="2">
        <v>123</v>
      </c>
      <c r="FY1301" s="2">
        <v>75</v>
      </c>
      <c r="FZ1301" s="2"/>
      <c r="GA1301" s="2" t="s">
        <v>3</v>
      </c>
      <c r="GB1301" s="2"/>
      <c r="GC1301" s="2"/>
      <c r="GD1301" s="2">
        <v>1</v>
      </c>
      <c r="GE1301" s="2"/>
      <c r="GF1301" s="2">
        <v>313629197</v>
      </c>
      <c r="GG1301" s="2">
        <v>2</v>
      </c>
      <c r="GH1301" s="2">
        <v>1</v>
      </c>
      <c r="GI1301" s="2">
        <v>-2</v>
      </c>
      <c r="GJ1301" s="2">
        <v>0</v>
      </c>
      <c r="GK1301" s="2">
        <v>0</v>
      </c>
      <c r="GL1301" s="2">
        <f t="shared" si="1056"/>
        <v>0</v>
      </c>
      <c r="GM1301" s="2">
        <f t="shared" si="1057"/>
        <v>3050</v>
      </c>
      <c r="GN1301" s="2">
        <f t="shared" si="1058"/>
        <v>3050</v>
      </c>
      <c r="GO1301" s="2">
        <f t="shared" si="1059"/>
        <v>0</v>
      </c>
      <c r="GP1301" s="2">
        <f t="shared" si="1060"/>
        <v>0</v>
      </c>
      <c r="GQ1301" s="2"/>
      <c r="GR1301" s="2">
        <v>0</v>
      </c>
      <c r="GS1301" s="2">
        <v>3</v>
      </c>
      <c r="GT1301" s="2">
        <v>0</v>
      </c>
      <c r="GU1301" s="2" t="s">
        <v>3</v>
      </c>
      <c r="GV1301" s="2">
        <f t="shared" si="1069"/>
        <v>0</v>
      </c>
      <c r="GW1301" s="2">
        <v>1</v>
      </c>
      <c r="GX1301" s="2">
        <f t="shared" si="1061"/>
        <v>0</v>
      </c>
      <c r="GY1301" s="2"/>
      <c r="GZ1301" s="2"/>
      <c r="HA1301" s="2">
        <v>0</v>
      </c>
      <c r="HB1301" s="2">
        <v>0</v>
      </c>
      <c r="HC1301" s="2">
        <f t="shared" si="1062"/>
        <v>0</v>
      </c>
      <c r="HD1301" s="2"/>
      <c r="HE1301" s="2" t="s">
        <v>3</v>
      </c>
      <c r="HF1301" s="2" t="s">
        <v>3</v>
      </c>
      <c r="HG1301" s="2"/>
      <c r="HH1301" s="2"/>
      <c r="HI1301" s="2"/>
      <c r="HJ1301" s="2"/>
      <c r="HK1301" s="2"/>
      <c r="HL1301" s="2"/>
      <c r="HM1301" s="2" t="s">
        <v>3</v>
      </c>
      <c r="HN1301" s="2" t="s">
        <v>24</v>
      </c>
      <c r="HO1301" s="2" t="s">
        <v>25</v>
      </c>
      <c r="HP1301" s="2" t="s">
        <v>22</v>
      </c>
      <c r="HQ1301" s="2" t="s">
        <v>22</v>
      </c>
      <c r="HR1301" s="2"/>
      <c r="HS1301" s="2"/>
      <c r="HT1301" s="2"/>
      <c r="HU1301" s="2"/>
      <c r="HV1301" s="2"/>
      <c r="HW1301" s="2"/>
      <c r="HX1301" s="2"/>
      <c r="HY1301" s="2"/>
      <c r="HZ1301" s="2"/>
      <c r="IA1301" s="2"/>
      <c r="IB1301" s="2"/>
      <c r="IC1301" s="2"/>
      <c r="ID1301" s="2"/>
      <c r="IE1301" s="2"/>
      <c r="IF1301" s="2"/>
      <c r="IG1301" s="2"/>
      <c r="IH1301" s="2"/>
      <c r="II1301" s="2"/>
      <c r="IJ1301" s="2"/>
      <c r="IK1301" s="2">
        <v>0</v>
      </c>
      <c r="IL1301" s="2"/>
      <c r="IM1301" s="2"/>
      <c r="IN1301" s="2"/>
      <c r="IO1301" s="2"/>
      <c r="IP1301" s="2"/>
      <c r="IQ1301" s="2"/>
      <c r="IR1301" s="2"/>
      <c r="IS1301" s="2"/>
      <c r="IT1301" s="2"/>
      <c r="IU1301" s="2"/>
    </row>
    <row r="1302" spans="1:255" x14ac:dyDescent="0.2">
      <c r="A1302">
        <v>17</v>
      </c>
      <c r="B1302">
        <v>1</v>
      </c>
      <c r="C1302">
        <f>ROW(SmtRes!A1118)</f>
        <v>1118</v>
      </c>
      <c r="D1302">
        <f>ROW(EtalonRes!A1140)</f>
        <v>1140</v>
      </c>
      <c r="E1302" t="s">
        <v>624</v>
      </c>
      <c r="F1302" t="s">
        <v>202</v>
      </c>
      <c r="G1302" t="s">
        <v>203</v>
      </c>
      <c r="H1302" t="s">
        <v>51</v>
      </c>
      <c r="I1302">
        <f>'1.Лок.смета.и.Акт'!E140</f>
        <v>1.319</v>
      </c>
      <c r="J1302">
        <v>0</v>
      </c>
      <c r="K1302">
        <v>1.319</v>
      </c>
      <c r="L1302">
        <v>2.637</v>
      </c>
      <c r="M1302">
        <v>0</v>
      </c>
      <c r="N1302">
        <f t="shared" si="1031"/>
        <v>2.637</v>
      </c>
      <c r="O1302">
        <f t="shared" si="1032"/>
        <v>25626</v>
      </c>
      <c r="P1302">
        <f t="shared" si="1033"/>
        <v>0</v>
      </c>
      <c r="Q1302">
        <f t="shared" si="1034"/>
        <v>1128</v>
      </c>
      <c r="R1302">
        <f t="shared" si="1035"/>
        <v>277</v>
      </c>
      <c r="S1302">
        <f t="shared" si="1036"/>
        <v>24498</v>
      </c>
      <c r="T1302">
        <f t="shared" si="1037"/>
        <v>0</v>
      </c>
      <c r="U1302" t="e">
        <f t="shared" si="1038"/>
        <v>#REF!</v>
      </c>
      <c r="V1302">
        <f t="shared" si="1039"/>
        <v>1.3783549999999998</v>
      </c>
      <c r="W1302">
        <f t="shared" si="1040"/>
        <v>0</v>
      </c>
      <c r="X1302" t="e">
        <f t="shared" si="1041"/>
        <v>#REF!</v>
      </c>
      <c r="Y1302" t="e">
        <f t="shared" si="1042"/>
        <v>#REF!</v>
      </c>
      <c r="AA1302">
        <v>69726884</v>
      </c>
      <c r="AB1302">
        <f t="shared" si="1043"/>
        <v>841.47</v>
      </c>
      <c r="AC1302">
        <f>ROUND((ES1302+(SUM(SmtRes!BC1114:'SmtRes'!BC1118)+SUM(EtalonRes!AL1135:'EtalonRes'!AL1140))),2)</f>
        <v>0</v>
      </c>
      <c r="AD1302">
        <f>ROUND(((((ET1302*0.5))-((EU1302*0.5)))+AE1302),2)</f>
        <v>109.1</v>
      </c>
      <c r="AE1302">
        <f>ROUND(((EU1302*0.5)),2)</f>
        <v>10.6</v>
      </c>
      <c r="AF1302">
        <f>ROUND((EV1302),2)</f>
        <v>732.37</v>
      </c>
      <c r="AG1302">
        <f t="shared" si="1044"/>
        <v>0</v>
      </c>
      <c r="AH1302" t="e">
        <f>(EW1302)</f>
        <v>#REF!</v>
      </c>
      <c r="AI1302">
        <f>((EX1302*0.5))</f>
        <v>1.0449999999999999</v>
      </c>
      <c r="AJ1302">
        <f t="shared" si="1045"/>
        <v>0</v>
      </c>
      <c r="AK1302">
        <v>975.28</v>
      </c>
      <c r="AL1302">
        <v>24.72</v>
      </c>
      <c r="AM1302">
        <v>218.19</v>
      </c>
      <c r="AN1302">
        <v>21.19</v>
      </c>
      <c r="AO1302">
        <v>732.37</v>
      </c>
      <c r="AP1302">
        <v>0</v>
      </c>
      <c r="AQ1302" t="e">
        <f>'1.Лок.смета.и.Акт'!#REF!</f>
        <v>#REF!</v>
      </c>
      <c r="AR1302">
        <v>2.09</v>
      </c>
      <c r="AS1302">
        <v>0</v>
      </c>
      <c r="AT1302">
        <v>117</v>
      </c>
      <c r="AU1302">
        <v>64</v>
      </c>
      <c r="AV1302">
        <v>1</v>
      </c>
      <c r="AW1302">
        <v>1</v>
      </c>
      <c r="AZ1302">
        <v>1</v>
      </c>
      <c r="BA1302">
        <v>25.36</v>
      </c>
      <c r="BB1302">
        <v>7.84</v>
      </c>
      <c r="BC1302">
        <v>7.56</v>
      </c>
      <c r="BD1302" t="s">
        <v>3</v>
      </c>
      <c r="BE1302" t="s">
        <v>3</v>
      </c>
      <c r="BF1302" t="s">
        <v>3</v>
      </c>
      <c r="BG1302" t="s">
        <v>3</v>
      </c>
      <c r="BH1302">
        <v>0</v>
      </c>
      <c r="BI1302">
        <v>1</v>
      </c>
      <c r="BJ1302" t="s">
        <v>204</v>
      </c>
      <c r="BM1302">
        <v>11001</v>
      </c>
      <c r="BN1302">
        <v>0</v>
      </c>
      <c r="BO1302" t="s">
        <v>202</v>
      </c>
      <c r="BP1302">
        <v>1</v>
      </c>
      <c r="BQ1302">
        <v>2</v>
      </c>
      <c r="BR1302">
        <v>0</v>
      </c>
      <c r="BS1302">
        <v>19.8</v>
      </c>
      <c r="BT1302">
        <v>1</v>
      </c>
      <c r="BU1302">
        <v>1</v>
      </c>
      <c r="BV1302">
        <v>1</v>
      </c>
      <c r="BW1302">
        <v>1</v>
      </c>
      <c r="BX1302">
        <v>1</v>
      </c>
      <c r="BY1302" t="s">
        <v>3</v>
      </c>
      <c r="BZ1302" t="e">
        <f>'1.Лок.смета.и.Акт'!#REF!</f>
        <v>#REF!</v>
      </c>
      <c r="CA1302" t="e">
        <f>'1.Лок.смета.и.Акт'!#REF!</f>
        <v>#REF!</v>
      </c>
      <c r="CB1302" t="s">
        <v>3</v>
      </c>
      <c r="CE1302">
        <v>0</v>
      </c>
      <c r="CF1302">
        <v>0</v>
      </c>
      <c r="CG1302">
        <v>0</v>
      </c>
      <c r="CH1302">
        <v>103</v>
      </c>
      <c r="CI1302">
        <v>0</v>
      </c>
      <c r="CJ1302">
        <v>0</v>
      </c>
      <c r="CK1302">
        <v>0</v>
      </c>
      <c r="CL1302">
        <v>0</v>
      </c>
      <c r="CM1302">
        <v>0</v>
      </c>
      <c r="CN1302" t="s">
        <v>3</v>
      </c>
      <c r="CO1302">
        <v>0</v>
      </c>
      <c r="CP1302">
        <f t="shared" si="1046"/>
        <v>25626</v>
      </c>
      <c r="CQ1302">
        <f t="shared" si="1047"/>
        <v>0</v>
      </c>
      <c r="CR1302">
        <f t="shared" si="1048"/>
        <v>855.34399999999994</v>
      </c>
      <c r="CS1302">
        <f t="shared" si="1049"/>
        <v>209.88</v>
      </c>
      <c r="CT1302">
        <f t="shared" si="1050"/>
        <v>18572.903200000001</v>
      </c>
      <c r="CU1302">
        <f t="shared" si="1051"/>
        <v>0</v>
      </c>
      <c r="CV1302" t="e">
        <f t="shared" si="1052"/>
        <v>#REF!</v>
      </c>
      <c r="CW1302">
        <f t="shared" si="1053"/>
        <v>1.0449999999999999</v>
      </c>
      <c r="CX1302">
        <f t="shared" si="1054"/>
        <v>0</v>
      </c>
      <c r="CY1302" t="e">
        <f>(S1302+R1302)*(BZ1302/100)</f>
        <v>#REF!</v>
      </c>
      <c r="CZ1302" t="e">
        <f>(S1302+R1302)*(CA1302/100)</f>
        <v>#REF!</v>
      </c>
      <c r="DC1302" t="s">
        <v>3</v>
      </c>
      <c r="DD1302" t="s">
        <v>3</v>
      </c>
      <c r="DE1302" t="s">
        <v>205</v>
      </c>
      <c r="DF1302" t="s">
        <v>205</v>
      </c>
      <c r="DG1302" t="s">
        <v>3</v>
      </c>
      <c r="DH1302" t="s">
        <v>3</v>
      </c>
      <c r="DI1302" t="s">
        <v>3</v>
      </c>
      <c r="DJ1302" t="s">
        <v>205</v>
      </c>
      <c r="DK1302" t="s">
        <v>3</v>
      </c>
      <c r="DL1302" t="s">
        <v>3</v>
      </c>
      <c r="DM1302" t="s">
        <v>3</v>
      </c>
      <c r="DN1302">
        <v>123</v>
      </c>
      <c r="DO1302">
        <v>75</v>
      </c>
      <c r="DP1302">
        <v>1</v>
      </c>
      <c r="DQ1302">
        <v>1</v>
      </c>
      <c r="DU1302">
        <v>1013</v>
      </c>
      <c r="DV1302" t="s">
        <v>51</v>
      </c>
      <c r="DW1302" t="str">
        <f>'1.Лок.смета.и.Акт'!D140</f>
        <v>100 м2 покрытия</v>
      </c>
      <c r="DX1302">
        <v>1</v>
      </c>
      <c r="DZ1302" t="s">
        <v>3</v>
      </c>
      <c r="EA1302" t="s">
        <v>3</v>
      </c>
      <c r="EB1302" t="s">
        <v>3</v>
      </c>
      <c r="EC1302" t="s">
        <v>3</v>
      </c>
      <c r="EE1302">
        <v>54328965</v>
      </c>
      <c r="EF1302">
        <v>2</v>
      </c>
      <c r="EG1302" t="s">
        <v>21</v>
      </c>
      <c r="EH1302">
        <v>0</v>
      </c>
      <c r="EI1302" t="s">
        <v>3</v>
      </c>
      <c r="EJ1302">
        <v>1</v>
      </c>
      <c r="EK1302">
        <v>11001</v>
      </c>
      <c r="EL1302" t="s">
        <v>22</v>
      </c>
      <c r="EM1302" t="s">
        <v>23</v>
      </c>
      <c r="EO1302" t="s">
        <v>3</v>
      </c>
      <c r="EQ1302">
        <v>1441792</v>
      </c>
      <c r="ER1302">
        <v>975.28</v>
      </c>
      <c r="ES1302">
        <v>24.72</v>
      </c>
      <c r="ET1302">
        <v>218.19</v>
      </c>
      <c r="EU1302">
        <v>21.19</v>
      </c>
      <c r="EV1302">
        <v>732.37</v>
      </c>
      <c r="EW1302" t="e">
        <f>'1.Лок.смета.и.Акт'!#REF!</f>
        <v>#REF!</v>
      </c>
      <c r="EX1302">
        <v>2.09</v>
      </c>
      <c r="EY1302">
        <v>1</v>
      </c>
      <c r="FQ1302">
        <v>0</v>
      </c>
      <c r="FR1302">
        <f t="shared" si="1055"/>
        <v>0</v>
      </c>
      <c r="FS1302">
        <v>0</v>
      </c>
      <c r="FX1302">
        <v>123</v>
      </c>
      <c r="FY1302">
        <v>75</v>
      </c>
      <c r="GA1302" t="s">
        <v>3</v>
      </c>
      <c r="GD1302">
        <v>1</v>
      </c>
      <c r="GF1302">
        <v>313629197</v>
      </c>
      <c r="GG1302">
        <v>2</v>
      </c>
      <c r="GH1302">
        <v>1</v>
      </c>
      <c r="GI1302">
        <v>2</v>
      </c>
      <c r="GJ1302">
        <v>0</v>
      </c>
      <c r="GK1302">
        <v>0</v>
      </c>
      <c r="GL1302">
        <f t="shared" si="1056"/>
        <v>0</v>
      </c>
      <c r="GM1302" t="e">
        <f t="shared" si="1057"/>
        <v>#REF!</v>
      </c>
      <c r="GN1302" t="e">
        <f t="shared" si="1058"/>
        <v>#REF!</v>
      </c>
      <c r="GO1302">
        <f t="shared" si="1059"/>
        <v>0</v>
      </c>
      <c r="GP1302">
        <f t="shared" si="1060"/>
        <v>0</v>
      </c>
      <c r="GR1302">
        <v>0</v>
      </c>
      <c r="GS1302">
        <v>3</v>
      </c>
      <c r="GT1302">
        <v>0</v>
      </c>
      <c r="GU1302" t="s">
        <v>3</v>
      </c>
      <c r="GV1302">
        <f t="shared" si="1069"/>
        <v>0</v>
      </c>
      <c r="GW1302">
        <v>1015.2</v>
      </c>
      <c r="GX1302">
        <f t="shared" si="1061"/>
        <v>0</v>
      </c>
      <c r="HA1302">
        <v>0</v>
      </c>
      <c r="HB1302">
        <v>0</v>
      </c>
      <c r="HC1302">
        <f t="shared" si="1062"/>
        <v>0</v>
      </c>
      <c r="HE1302" t="s">
        <v>3</v>
      </c>
      <c r="HF1302" t="s">
        <v>3</v>
      </c>
      <c r="HM1302" t="s">
        <v>3</v>
      </c>
      <c r="HN1302" t="s">
        <v>24</v>
      </c>
      <c r="HO1302" t="s">
        <v>25</v>
      </c>
      <c r="HP1302" t="s">
        <v>22</v>
      </c>
      <c r="HQ1302" t="s">
        <v>22</v>
      </c>
      <c r="IK1302">
        <v>0</v>
      </c>
    </row>
    <row r="1303" spans="1:255" x14ac:dyDescent="0.2">
      <c r="A1303" s="2">
        <v>18</v>
      </c>
      <c r="B1303" s="2">
        <v>1</v>
      </c>
      <c r="C1303" s="2">
        <v>1113</v>
      </c>
      <c r="D1303" s="2"/>
      <c r="E1303" s="2" t="s">
        <v>625</v>
      </c>
      <c r="F1303" s="2" t="s">
        <v>82</v>
      </c>
      <c r="G1303" s="2" t="s">
        <v>83</v>
      </c>
      <c r="H1303" s="2" t="s">
        <v>40</v>
      </c>
      <c r="I1303" s="2">
        <f>I1301*J1303</f>
        <v>2.6379999999999999</v>
      </c>
      <c r="J1303" s="2">
        <v>2</v>
      </c>
      <c r="K1303" s="2">
        <v>2</v>
      </c>
      <c r="L1303" s="2">
        <v>5.274</v>
      </c>
      <c r="M1303" s="2">
        <v>0</v>
      </c>
      <c r="N1303" s="2">
        <f t="shared" si="1031"/>
        <v>5.274</v>
      </c>
      <c r="O1303" s="2">
        <f t="shared" si="1032"/>
        <v>19</v>
      </c>
      <c r="P1303" s="2">
        <f t="shared" si="1033"/>
        <v>19</v>
      </c>
      <c r="Q1303" s="2">
        <f t="shared" si="1034"/>
        <v>0</v>
      </c>
      <c r="R1303" s="2">
        <f t="shared" si="1035"/>
        <v>0</v>
      </c>
      <c r="S1303" s="2">
        <f t="shared" si="1036"/>
        <v>0</v>
      </c>
      <c r="T1303" s="2">
        <f t="shared" si="1037"/>
        <v>0</v>
      </c>
      <c r="U1303" s="2">
        <f t="shared" si="1038"/>
        <v>0</v>
      </c>
      <c r="V1303" s="2">
        <f t="shared" si="1039"/>
        <v>0</v>
      </c>
      <c r="W1303" s="2">
        <f t="shared" si="1040"/>
        <v>0</v>
      </c>
      <c r="X1303" s="2">
        <f t="shared" si="1041"/>
        <v>0</v>
      </c>
      <c r="Y1303" s="2">
        <f t="shared" si="1042"/>
        <v>0</v>
      </c>
      <c r="Z1303" s="2"/>
      <c r="AA1303" s="2">
        <v>69726971</v>
      </c>
      <c r="AB1303" s="2">
        <f t="shared" si="1043"/>
        <v>7.14</v>
      </c>
      <c r="AC1303" s="2">
        <f>ROUND((ES1303),2)</f>
        <v>7.14</v>
      </c>
      <c r="AD1303" s="2">
        <f>ROUND((((ET1303)-(EU1303))+AE1303),2)</f>
        <v>0</v>
      </c>
      <c r="AE1303" s="2">
        <f>ROUND((EU1303),2)</f>
        <v>0</v>
      </c>
      <c r="AF1303" s="2">
        <f>ROUND((EV1303),2)</f>
        <v>0</v>
      </c>
      <c r="AG1303" s="2">
        <f t="shared" si="1044"/>
        <v>0</v>
      </c>
      <c r="AH1303" s="2">
        <f>(EW1303)</f>
        <v>0</v>
      </c>
      <c r="AI1303" s="2">
        <f>(EX1303)</f>
        <v>0</v>
      </c>
      <c r="AJ1303" s="2">
        <f t="shared" si="1045"/>
        <v>0</v>
      </c>
      <c r="AK1303" s="2">
        <v>7.14</v>
      </c>
      <c r="AL1303" s="2">
        <v>7.14</v>
      </c>
      <c r="AM1303" s="2">
        <v>0</v>
      </c>
      <c r="AN1303" s="2">
        <v>0</v>
      </c>
      <c r="AO1303" s="2">
        <v>0</v>
      </c>
      <c r="AP1303" s="2">
        <v>0</v>
      </c>
      <c r="AQ1303" s="2">
        <v>0</v>
      </c>
      <c r="AR1303" s="2">
        <v>0</v>
      </c>
      <c r="AS1303" s="2">
        <v>0</v>
      </c>
      <c r="AT1303" s="2">
        <v>0</v>
      </c>
      <c r="AU1303" s="2">
        <v>0</v>
      </c>
      <c r="AV1303" s="2">
        <v>1</v>
      </c>
      <c r="AW1303" s="2">
        <v>1</v>
      </c>
      <c r="AX1303" s="2"/>
      <c r="AY1303" s="2"/>
      <c r="AZ1303" s="2">
        <v>1</v>
      </c>
      <c r="BA1303" s="2">
        <v>1</v>
      </c>
      <c r="BB1303" s="2">
        <v>1</v>
      </c>
      <c r="BC1303" s="2">
        <v>1</v>
      </c>
      <c r="BD1303" s="2" t="s">
        <v>3</v>
      </c>
      <c r="BE1303" s="2" t="s">
        <v>3</v>
      </c>
      <c r="BF1303" s="2" t="s">
        <v>3</v>
      </c>
      <c r="BG1303" s="2" t="s">
        <v>3</v>
      </c>
      <c r="BH1303" s="2">
        <v>3</v>
      </c>
      <c r="BI1303" s="2">
        <v>1</v>
      </c>
      <c r="BJ1303" s="2" t="s">
        <v>194</v>
      </c>
      <c r="BK1303" s="2"/>
      <c r="BL1303" s="2"/>
      <c r="BM1303" s="2">
        <v>500001</v>
      </c>
      <c r="BN1303" s="2">
        <v>0</v>
      </c>
      <c r="BO1303" s="2" t="s">
        <v>3</v>
      </c>
      <c r="BP1303" s="2">
        <v>0</v>
      </c>
      <c r="BQ1303" s="2">
        <v>8</v>
      </c>
      <c r="BR1303" s="2">
        <v>0</v>
      </c>
      <c r="BS1303" s="2">
        <v>1</v>
      </c>
      <c r="BT1303" s="2">
        <v>1</v>
      </c>
      <c r="BU1303" s="2">
        <v>1</v>
      </c>
      <c r="BV1303" s="2">
        <v>1</v>
      </c>
      <c r="BW1303" s="2">
        <v>1</v>
      </c>
      <c r="BX1303" s="2">
        <v>1</v>
      </c>
      <c r="BY1303" s="2" t="s">
        <v>3</v>
      </c>
      <c r="BZ1303" s="2">
        <v>0</v>
      </c>
      <c r="CA1303" s="2">
        <v>0</v>
      </c>
      <c r="CB1303" s="2" t="s">
        <v>3</v>
      </c>
      <c r="CC1303" s="2"/>
      <c r="CD1303" s="2"/>
      <c r="CE1303" s="2">
        <v>0</v>
      </c>
      <c r="CF1303" s="2">
        <v>0</v>
      </c>
      <c r="CG1303" s="2">
        <v>0</v>
      </c>
      <c r="CH1303" s="2">
        <v>103</v>
      </c>
      <c r="CI1303" s="2">
        <v>1</v>
      </c>
      <c r="CJ1303" s="2">
        <v>0</v>
      </c>
      <c r="CK1303" s="2">
        <v>0</v>
      </c>
      <c r="CL1303" s="2">
        <v>0</v>
      </c>
      <c r="CM1303" s="2">
        <v>0</v>
      </c>
      <c r="CN1303" s="2" t="s">
        <v>3</v>
      </c>
      <c r="CO1303" s="2">
        <v>0</v>
      </c>
      <c r="CP1303" s="2">
        <f t="shared" si="1046"/>
        <v>19</v>
      </c>
      <c r="CQ1303" s="2">
        <f t="shared" si="1047"/>
        <v>7.14</v>
      </c>
      <c r="CR1303" s="2">
        <f t="shared" si="1048"/>
        <v>0</v>
      </c>
      <c r="CS1303" s="2">
        <f t="shared" si="1049"/>
        <v>0</v>
      </c>
      <c r="CT1303" s="2">
        <f t="shared" si="1050"/>
        <v>0</v>
      </c>
      <c r="CU1303" s="2">
        <f t="shared" si="1051"/>
        <v>0</v>
      </c>
      <c r="CV1303" s="2">
        <f t="shared" si="1052"/>
        <v>0</v>
      </c>
      <c r="CW1303" s="2">
        <f t="shared" si="1053"/>
        <v>0</v>
      </c>
      <c r="CX1303" s="2">
        <f t="shared" si="1054"/>
        <v>0</v>
      </c>
      <c r="CY1303" s="2">
        <f>(((S1303+R1303)*AT1303)/100)</f>
        <v>0</v>
      </c>
      <c r="CZ1303" s="2">
        <f>(((S1303+R1303)*AU1303)/100)</f>
        <v>0</v>
      </c>
      <c r="DA1303" s="2"/>
      <c r="DB1303" s="2"/>
      <c r="DC1303" s="2" t="s">
        <v>3</v>
      </c>
      <c r="DD1303" s="2" t="s">
        <v>3</v>
      </c>
      <c r="DE1303" s="2" t="s">
        <v>3</v>
      </c>
      <c r="DF1303" s="2" t="s">
        <v>3</v>
      </c>
      <c r="DG1303" s="2" t="s">
        <v>3</v>
      </c>
      <c r="DH1303" s="2" t="s">
        <v>3</v>
      </c>
      <c r="DI1303" s="2" t="s">
        <v>3</v>
      </c>
      <c r="DJ1303" s="2" t="s">
        <v>3</v>
      </c>
      <c r="DK1303" s="2" t="s">
        <v>3</v>
      </c>
      <c r="DL1303" s="2" t="s">
        <v>3</v>
      </c>
      <c r="DM1303" s="2" t="s">
        <v>3</v>
      </c>
      <c r="DN1303" s="2">
        <v>0</v>
      </c>
      <c r="DO1303" s="2">
        <v>0</v>
      </c>
      <c r="DP1303" s="2">
        <v>1</v>
      </c>
      <c r="DQ1303" s="2">
        <v>1</v>
      </c>
      <c r="DR1303" s="2"/>
      <c r="DS1303" s="2"/>
      <c r="DT1303" s="2"/>
      <c r="DU1303" s="2">
        <v>1007</v>
      </c>
      <c r="DV1303" s="2" t="s">
        <v>40</v>
      </c>
      <c r="DW1303" s="2" t="s">
        <v>40</v>
      </c>
      <c r="DX1303" s="2">
        <v>1</v>
      </c>
      <c r="DY1303" s="2"/>
      <c r="DZ1303" s="2" t="s">
        <v>3</v>
      </c>
      <c r="EA1303" s="2" t="s">
        <v>3</v>
      </c>
      <c r="EB1303" s="2" t="s">
        <v>3</v>
      </c>
      <c r="EC1303" s="2" t="s">
        <v>3</v>
      </c>
      <c r="ED1303" s="2"/>
      <c r="EE1303" s="2">
        <v>54328897</v>
      </c>
      <c r="EF1303" s="2">
        <v>8</v>
      </c>
      <c r="EG1303" s="2" t="s">
        <v>31</v>
      </c>
      <c r="EH1303" s="2">
        <v>0</v>
      </c>
      <c r="EI1303" s="2" t="s">
        <v>3</v>
      </c>
      <c r="EJ1303" s="2">
        <v>1</v>
      </c>
      <c r="EK1303" s="2">
        <v>500001</v>
      </c>
      <c r="EL1303" s="2" t="s">
        <v>32</v>
      </c>
      <c r="EM1303" s="2" t="s">
        <v>33</v>
      </c>
      <c r="EN1303" s="2"/>
      <c r="EO1303" s="2" t="s">
        <v>3</v>
      </c>
      <c r="EP1303" s="2"/>
      <c r="EQ1303" s="2">
        <v>0</v>
      </c>
      <c r="ER1303" s="2">
        <v>7.14</v>
      </c>
      <c r="ES1303" s="2">
        <v>7.14</v>
      </c>
      <c r="ET1303" s="2">
        <v>0</v>
      </c>
      <c r="EU1303" s="2">
        <v>0</v>
      </c>
      <c r="EV1303" s="2">
        <v>0</v>
      </c>
      <c r="EW1303" s="2">
        <v>0</v>
      </c>
      <c r="EX1303" s="2">
        <v>0</v>
      </c>
      <c r="EY1303" s="2"/>
      <c r="EZ1303" s="2"/>
      <c r="FA1303" s="2"/>
      <c r="FB1303" s="2"/>
      <c r="FC1303" s="2"/>
      <c r="FD1303" s="2"/>
      <c r="FE1303" s="2"/>
      <c r="FF1303" s="2"/>
      <c r="FG1303" s="2"/>
      <c r="FH1303" s="2"/>
      <c r="FI1303" s="2"/>
      <c r="FJ1303" s="2"/>
      <c r="FK1303" s="2"/>
      <c r="FL1303" s="2"/>
      <c r="FM1303" s="2"/>
      <c r="FN1303" s="2"/>
      <c r="FO1303" s="2"/>
      <c r="FP1303" s="2"/>
      <c r="FQ1303" s="2">
        <v>0</v>
      </c>
      <c r="FR1303" s="2">
        <f t="shared" si="1055"/>
        <v>0</v>
      </c>
      <c r="FS1303" s="2">
        <v>0</v>
      </c>
      <c r="FT1303" s="2"/>
      <c r="FU1303" s="2"/>
      <c r="FV1303" s="2"/>
      <c r="FW1303" s="2"/>
      <c r="FX1303" s="2">
        <v>0</v>
      </c>
      <c r="FY1303" s="2">
        <v>0</v>
      </c>
      <c r="FZ1303" s="2"/>
      <c r="GA1303" s="2" t="s">
        <v>3</v>
      </c>
      <c r="GB1303" s="2"/>
      <c r="GC1303" s="2"/>
      <c r="GD1303" s="2">
        <v>1</v>
      </c>
      <c r="GE1303" s="2"/>
      <c r="GF1303" s="2">
        <v>1967222743</v>
      </c>
      <c r="GG1303" s="2">
        <v>2</v>
      </c>
      <c r="GH1303" s="2">
        <v>1</v>
      </c>
      <c r="GI1303" s="2">
        <v>-2</v>
      </c>
      <c r="GJ1303" s="2">
        <v>0</v>
      </c>
      <c r="GK1303" s="2">
        <v>0</v>
      </c>
      <c r="GL1303" s="2">
        <f t="shared" si="1056"/>
        <v>0</v>
      </c>
      <c r="GM1303" s="2">
        <f t="shared" si="1057"/>
        <v>19</v>
      </c>
      <c r="GN1303" s="2">
        <f t="shared" si="1058"/>
        <v>19</v>
      </c>
      <c r="GO1303" s="2">
        <f t="shared" si="1059"/>
        <v>0</v>
      </c>
      <c r="GP1303" s="2">
        <f t="shared" si="1060"/>
        <v>0</v>
      </c>
      <c r="GQ1303" s="2"/>
      <c r="GR1303" s="2">
        <v>0</v>
      </c>
      <c r="GS1303" s="2">
        <v>3</v>
      </c>
      <c r="GT1303" s="2">
        <v>0</v>
      </c>
      <c r="GU1303" s="2" t="s">
        <v>3</v>
      </c>
      <c r="GV1303" s="2">
        <f t="shared" si="1069"/>
        <v>0</v>
      </c>
      <c r="GW1303" s="2">
        <v>1</v>
      </c>
      <c r="GX1303" s="2">
        <f t="shared" si="1061"/>
        <v>0</v>
      </c>
      <c r="GY1303" s="2"/>
      <c r="GZ1303" s="2"/>
      <c r="HA1303" s="2">
        <v>0</v>
      </c>
      <c r="HB1303" s="2">
        <v>0</v>
      </c>
      <c r="HC1303" s="2">
        <f t="shared" si="1062"/>
        <v>0</v>
      </c>
      <c r="HD1303" s="2"/>
      <c r="HE1303" s="2" t="s">
        <v>3</v>
      </c>
      <c r="HF1303" s="2" t="s">
        <v>3</v>
      </c>
      <c r="HG1303" s="2"/>
      <c r="HH1303" s="2"/>
      <c r="HI1303" s="2"/>
      <c r="HJ1303" s="2"/>
      <c r="HK1303" s="2"/>
      <c r="HL1303" s="2"/>
      <c r="HM1303" s="2" t="s">
        <v>3</v>
      </c>
      <c r="HN1303" s="2" t="s">
        <v>3</v>
      </c>
      <c r="HO1303" s="2" t="s">
        <v>3</v>
      </c>
      <c r="HP1303" s="2" t="s">
        <v>3</v>
      </c>
      <c r="HQ1303" s="2" t="s">
        <v>3</v>
      </c>
      <c r="HR1303" s="2"/>
      <c r="HS1303" s="2"/>
      <c r="HT1303" s="2"/>
      <c r="HU1303" s="2"/>
      <c r="HV1303" s="2"/>
      <c r="HW1303" s="2"/>
      <c r="HX1303" s="2"/>
      <c r="HY1303" s="2"/>
      <c r="HZ1303" s="2"/>
      <c r="IA1303" s="2"/>
      <c r="IB1303" s="2"/>
      <c r="IC1303" s="2"/>
      <c r="ID1303" s="2"/>
      <c r="IE1303" s="2"/>
      <c r="IF1303" s="2"/>
      <c r="IG1303" s="2"/>
      <c r="IH1303" s="2"/>
      <c r="II1303" s="2"/>
      <c r="IJ1303" s="2"/>
      <c r="IK1303" s="2">
        <v>0</v>
      </c>
      <c r="IL1303" s="2"/>
      <c r="IM1303" s="2"/>
      <c r="IN1303" s="2"/>
      <c r="IO1303" s="2"/>
      <c r="IP1303" s="2"/>
      <c r="IQ1303" s="2"/>
      <c r="IR1303" s="2"/>
      <c r="IS1303" s="2"/>
      <c r="IT1303" s="2"/>
      <c r="IU1303" s="2"/>
    </row>
    <row r="1304" spans="1:255" x14ac:dyDescent="0.2">
      <c r="A1304">
        <v>18</v>
      </c>
      <c r="B1304">
        <v>1</v>
      </c>
      <c r="C1304">
        <v>1118</v>
      </c>
      <c r="E1304" t="s">
        <v>625</v>
      </c>
      <c r="F1304" t="e">
        <f>'1.Лок.смета.и.Акт'!#REF!</f>
        <v>#REF!</v>
      </c>
      <c r="G1304" t="s">
        <v>83</v>
      </c>
      <c r="H1304" t="s">
        <v>40</v>
      </c>
      <c r="I1304">
        <f>I1302*J1304</f>
        <v>2.6379999999999999</v>
      </c>
      <c r="J1304">
        <v>2</v>
      </c>
      <c r="K1304">
        <v>2</v>
      </c>
      <c r="L1304">
        <v>5.274</v>
      </c>
      <c r="M1304">
        <v>0</v>
      </c>
      <c r="N1304">
        <f t="shared" si="1031"/>
        <v>5.274</v>
      </c>
      <c r="O1304">
        <f t="shared" si="1032"/>
        <v>39</v>
      </c>
      <c r="P1304">
        <f t="shared" si="1033"/>
        <v>39</v>
      </c>
      <c r="Q1304">
        <f t="shared" si="1034"/>
        <v>0</v>
      </c>
      <c r="R1304">
        <f t="shared" si="1035"/>
        <v>0</v>
      </c>
      <c r="S1304">
        <f t="shared" si="1036"/>
        <v>0</v>
      </c>
      <c r="T1304">
        <f t="shared" si="1037"/>
        <v>0</v>
      </c>
      <c r="U1304">
        <f t="shared" si="1038"/>
        <v>0</v>
      </c>
      <c r="V1304">
        <f t="shared" si="1039"/>
        <v>0</v>
      </c>
      <c r="W1304">
        <f t="shared" si="1040"/>
        <v>0</v>
      </c>
      <c r="X1304">
        <f t="shared" si="1041"/>
        <v>0</v>
      </c>
      <c r="Y1304">
        <f t="shared" si="1042"/>
        <v>0</v>
      </c>
      <c r="AA1304">
        <v>69726884</v>
      </c>
      <c r="AB1304">
        <f t="shared" si="1043"/>
        <v>1.97</v>
      </c>
      <c r="AC1304">
        <f>ROUND((ES1304),2)</f>
        <v>1.97</v>
      </c>
      <c r="AD1304">
        <f>ROUND((((ET1304)-(EU1304))+AE1304),2)</f>
        <v>0</v>
      </c>
      <c r="AE1304">
        <f>ROUND((EU1304),2)</f>
        <v>0</v>
      </c>
      <c r="AF1304">
        <f>ROUND((EV1304),2)</f>
        <v>0</v>
      </c>
      <c r="AG1304">
        <f t="shared" si="1044"/>
        <v>0</v>
      </c>
      <c r="AH1304">
        <f>(EW1304)</f>
        <v>0</v>
      </c>
      <c r="AI1304">
        <f>(EX1304)</f>
        <v>0</v>
      </c>
      <c r="AJ1304">
        <f t="shared" si="1045"/>
        <v>0</v>
      </c>
      <c r="AK1304">
        <v>1.97</v>
      </c>
      <c r="AL1304">
        <v>1.97</v>
      </c>
      <c r="AM1304">
        <v>0</v>
      </c>
      <c r="AN1304">
        <v>0</v>
      </c>
      <c r="AO1304">
        <v>0</v>
      </c>
      <c r="AP1304">
        <v>0</v>
      </c>
      <c r="AQ1304">
        <v>0</v>
      </c>
      <c r="AR1304">
        <v>0</v>
      </c>
      <c r="AS1304">
        <v>0</v>
      </c>
      <c r="AT1304">
        <v>0</v>
      </c>
      <c r="AU1304">
        <v>0</v>
      </c>
      <c r="AV1304">
        <v>1</v>
      </c>
      <c r="AW1304">
        <v>1</v>
      </c>
      <c r="AZ1304">
        <v>1</v>
      </c>
      <c r="BA1304">
        <v>1</v>
      </c>
      <c r="BB1304">
        <v>1</v>
      </c>
      <c r="BC1304">
        <v>7.56</v>
      </c>
      <c r="BD1304" t="s">
        <v>3</v>
      </c>
      <c r="BE1304" t="s">
        <v>3</v>
      </c>
      <c r="BF1304" t="s">
        <v>3</v>
      </c>
      <c r="BG1304" t="s">
        <v>3</v>
      </c>
      <c r="BH1304">
        <v>3</v>
      </c>
      <c r="BI1304">
        <v>1</v>
      </c>
      <c r="BJ1304" t="s">
        <v>194</v>
      </c>
      <c r="BM1304">
        <v>500001</v>
      </c>
      <c r="BN1304">
        <v>0</v>
      </c>
      <c r="BO1304" t="s">
        <v>3</v>
      </c>
      <c r="BP1304">
        <v>0</v>
      </c>
      <c r="BQ1304">
        <v>8</v>
      </c>
      <c r="BR1304">
        <v>0</v>
      </c>
      <c r="BS1304">
        <v>1</v>
      </c>
      <c r="BT1304">
        <v>1</v>
      </c>
      <c r="BU1304">
        <v>1</v>
      </c>
      <c r="BV1304">
        <v>1</v>
      </c>
      <c r="BW1304">
        <v>1</v>
      </c>
      <c r="BX1304">
        <v>1</v>
      </c>
      <c r="BY1304" t="s">
        <v>3</v>
      </c>
      <c r="BZ1304">
        <v>0</v>
      </c>
      <c r="CA1304">
        <v>0</v>
      </c>
      <c r="CB1304" t="s">
        <v>3</v>
      </c>
      <c r="CE1304">
        <v>0</v>
      </c>
      <c r="CF1304">
        <v>0</v>
      </c>
      <c r="CG1304">
        <v>0</v>
      </c>
      <c r="CH1304">
        <v>103</v>
      </c>
      <c r="CI1304">
        <v>1</v>
      </c>
      <c r="CJ1304">
        <v>0</v>
      </c>
      <c r="CK1304">
        <v>0</v>
      </c>
      <c r="CL1304">
        <v>0</v>
      </c>
      <c r="CM1304">
        <v>0</v>
      </c>
      <c r="CN1304" t="s">
        <v>3</v>
      </c>
      <c r="CO1304">
        <v>0</v>
      </c>
      <c r="CP1304">
        <f t="shared" si="1046"/>
        <v>39</v>
      </c>
      <c r="CQ1304">
        <f t="shared" si="1047"/>
        <v>14.893199999999998</v>
      </c>
      <c r="CR1304">
        <f t="shared" si="1048"/>
        <v>0</v>
      </c>
      <c r="CS1304">
        <f t="shared" si="1049"/>
        <v>0</v>
      </c>
      <c r="CT1304">
        <f t="shared" si="1050"/>
        <v>0</v>
      </c>
      <c r="CU1304">
        <f t="shared" si="1051"/>
        <v>0</v>
      </c>
      <c r="CV1304">
        <f t="shared" si="1052"/>
        <v>0</v>
      </c>
      <c r="CW1304">
        <f t="shared" si="1053"/>
        <v>0</v>
      </c>
      <c r="CX1304">
        <f t="shared" si="1054"/>
        <v>0</v>
      </c>
      <c r="CY1304">
        <f>(S1304+R1304)*(BZ1304/100)</f>
        <v>0</v>
      </c>
      <c r="CZ1304">
        <f>(S1304+R1304)*(CA1304/100)</f>
        <v>0</v>
      </c>
      <c r="DC1304" t="s">
        <v>3</v>
      </c>
      <c r="DD1304" t="s">
        <v>3</v>
      </c>
      <c r="DE1304" t="s">
        <v>3</v>
      </c>
      <c r="DF1304" t="s">
        <v>3</v>
      </c>
      <c r="DG1304" t="s">
        <v>3</v>
      </c>
      <c r="DH1304" t="s">
        <v>3</v>
      </c>
      <c r="DI1304" t="s">
        <v>3</v>
      </c>
      <c r="DJ1304" t="s">
        <v>3</v>
      </c>
      <c r="DK1304" t="s">
        <v>3</v>
      </c>
      <c r="DL1304" t="s">
        <v>3</v>
      </c>
      <c r="DM1304" t="s">
        <v>3</v>
      </c>
      <c r="DN1304">
        <v>0</v>
      </c>
      <c r="DO1304">
        <v>0</v>
      </c>
      <c r="DP1304">
        <v>1</v>
      </c>
      <c r="DQ1304">
        <v>1</v>
      </c>
      <c r="DU1304">
        <v>1007</v>
      </c>
      <c r="DV1304" t="s">
        <v>40</v>
      </c>
      <c r="DW1304" t="e">
        <f>'1.Лок.смета.и.Акт'!#REF!</f>
        <v>#REF!</v>
      </c>
      <c r="DX1304">
        <v>1</v>
      </c>
      <c r="DZ1304" t="s">
        <v>3</v>
      </c>
      <c r="EA1304" t="s">
        <v>3</v>
      </c>
      <c r="EB1304" t="s">
        <v>3</v>
      </c>
      <c r="EC1304" t="s">
        <v>3</v>
      </c>
      <c r="EE1304">
        <v>54328897</v>
      </c>
      <c r="EF1304">
        <v>8</v>
      </c>
      <c r="EG1304" t="s">
        <v>31</v>
      </c>
      <c r="EH1304">
        <v>0</v>
      </c>
      <c r="EI1304" t="s">
        <v>3</v>
      </c>
      <c r="EJ1304">
        <v>1</v>
      </c>
      <c r="EK1304">
        <v>500001</v>
      </c>
      <c r="EL1304" t="s">
        <v>32</v>
      </c>
      <c r="EM1304" t="s">
        <v>33</v>
      </c>
      <c r="EO1304" t="s">
        <v>3</v>
      </c>
      <c r="EQ1304">
        <v>0</v>
      </c>
      <c r="ER1304">
        <v>14.19</v>
      </c>
      <c r="ES1304">
        <v>1.97</v>
      </c>
      <c r="ET1304">
        <v>0</v>
      </c>
      <c r="EU1304">
        <v>0</v>
      </c>
      <c r="EV1304">
        <v>0</v>
      </c>
      <c r="EW1304">
        <v>0</v>
      </c>
      <c r="EX1304">
        <v>0</v>
      </c>
      <c r="EZ1304">
        <v>5</v>
      </c>
      <c r="FC1304">
        <v>0</v>
      </c>
      <c r="FD1304">
        <v>18</v>
      </c>
      <c r="FF1304">
        <v>14.19</v>
      </c>
      <c r="FQ1304">
        <v>0</v>
      </c>
      <c r="FR1304">
        <f t="shared" si="1055"/>
        <v>0</v>
      </c>
      <c r="FS1304">
        <v>0</v>
      </c>
      <c r="FX1304">
        <v>0</v>
      </c>
      <c r="FY1304">
        <v>0</v>
      </c>
      <c r="GA1304" t="s">
        <v>85</v>
      </c>
      <c r="GD1304">
        <v>1</v>
      </c>
      <c r="GF1304">
        <v>1967222743</v>
      </c>
      <c r="GG1304">
        <v>2</v>
      </c>
      <c r="GH1304">
        <v>3</v>
      </c>
      <c r="GI1304">
        <v>5</v>
      </c>
      <c r="GJ1304">
        <v>0</v>
      </c>
      <c r="GK1304">
        <v>0</v>
      </c>
      <c r="GL1304">
        <f t="shared" si="1056"/>
        <v>0</v>
      </c>
      <c r="GM1304">
        <f t="shared" si="1057"/>
        <v>39</v>
      </c>
      <c r="GN1304">
        <f t="shared" si="1058"/>
        <v>39</v>
      </c>
      <c r="GO1304">
        <f t="shared" si="1059"/>
        <v>0</v>
      </c>
      <c r="GP1304">
        <f t="shared" si="1060"/>
        <v>0</v>
      </c>
      <c r="GR1304">
        <v>1</v>
      </c>
      <c r="GS1304">
        <v>1</v>
      </c>
      <c r="GT1304">
        <v>0</v>
      </c>
      <c r="GU1304" t="s">
        <v>3</v>
      </c>
      <c r="GV1304">
        <f t="shared" si="1069"/>
        <v>0</v>
      </c>
      <c r="GW1304">
        <v>1</v>
      </c>
      <c r="GX1304">
        <f t="shared" si="1061"/>
        <v>0</v>
      </c>
      <c r="HA1304">
        <v>0</v>
      </c>
      <c r="HB1304">
        <v>0</v>
      </c>
      <c r="HC1304">
        <f t="shared" si="1062"/>
        <v>0</v>
      </c>
      <c r="HE1304" t="s">
        <v>35</v>
      </c>
      <c r="HF1304" t="s">
        <v>36</v>
      </c>
      <c r="HM1304" t="s">
        <v>3</v>
      </c>
      <c r="HN1304" t="s">
        <v>3</v>
      </c>
      <c r="HO1304" t="s">
        <v>3</v>
      </c>
      <c r="HP1304" t="s">
        <v>3</v>
      </c>
      <c r="HQ1304" t="s">
        <v>3</v>
      </c>
      <c r="IK1304">
        <v>0</v>
      </c>
    </row>
    <row r="1306" spans="1:255" x14ac:dyDescent="0.2">
      <c r="A1306" s="3">
        <v>51</v>
      </c>
      <c r="B1306" s="3">
        <f>B1275</f>
        <v>1</v>
      </c>
      <c r="C1306" s="3">
        <f>A1275</f>
        <v>5</v>
      </c>
      <c r="D1306" s="3">
        <f>ROW(A1275)</f>
        <v>1275</v>
      </c>
      <c r="E1306" s="3"/>
      <c r="F1306" s="3" t="str">
        <f>IF(F1275&lt;&gt;"",F1275,"")</f>
        <v>Новый подраздел</v>
      </c>
      <c r="G1306" s="3" t="str">
        <f>IF(G1275&lt;&gt;"",G1275,"")</f>
        <v>Комнаты, прихожие, коридоры, кухни, кухни-столовые, кладовые (только 2 эт)</v>
      </c>
      <c r="H1306" s="3">
        <v>0</v>
      </c>
      <c r="I1306" s="3"/>
      <c r="J1306" s="3"/>
      <c r="K1306" s="3"/>
      <c r="L1306" s="3"/>
      <c r="M1306" s="3"/>
      <c r="N1306" s="3"/>
      <c r="O1306" s="3">
        <f t="shared" ref="O1306:T1306" si="1070">ROUND(AB1306,0)</f>
        <v>16645</v>
      </c>
      <c r="P1306" s="3">
        <f t="shared" si="1070"/>
        <v>14520</v>
      </c>
      <c r="Q1306" s="3">
        <f t="shared" si="1070"/>
        <v>460</v>
      </c>
      <c r="R1306" s="3">
        <f t="shared" si="1070"/>
        <v>58</v>
      </c>
      <c r="S1306" s="3">
        <f t="shared" si="1070"/>
        <v>1665</v>
      </c>
      <c r="T1306" s="3">
        <f t="shared" si="1070"/>
        <v>0</v>
      </c>
      <c r="U1306" s="3">
        <f>AH1306</f>
        <v>192.15063000000001</v>
      </c>
      <c r="V1306" s="3">
        <f>AI1306</f>
        <v>4.5835249999999998</v>
      </c>
      <c r="W1306" s="3">
        <f>ROUND(AJ1306,0)</f>
        <v>2</v>
      </c>
      <c r="X1306" s="3">
        <f>ROUND(AK1306,0)</f>
        <v>2135</v>
      </c>
      <c r="Y1306" s="3">
        <f>ROUND(AL1306,0)</f>
        <v>1306</v>
      </c>
      <c r="Z1306" s="3"/>
      <c r="AA1306" s="3"/>
      <c r="AB1306" s="3">
        <f>ROUND(SUMIF(AA1279:AA1304,"=69726971",O1279:O1304),0)</f>
        <v>16645</v>
      </c>
      <c r="AC1306" s="3">
        <f>ROUND(SUMIF(AA1279:AA1304,"=69726971",P1279:P1304),0)</f>
        <v>14520</v>
      </c>
      <c r="AD1306" s="3">
        <f>ROUND(SUMIF(AA1279:AA1304,"=69726971",Q1279:Q1304),0)</f>
        <v>460</v>
      </c>
      <c r="AE1306" s="3">
        <f>ROUND(SUMIF(AA1279:AA1304,"=69726971",R1279:R1304),0)</f>
        <v>58</v>
      </c>
      <c r="AF1306" s="3">
        <f>ROUND(SUMIF(AA1279:AA1304,"=69726971",S1279:S1304),0)</f>
        <v>1665</v>
      </c>
      <c r="AG1306" s="3">
        <f>ROUND(SUMIF(AA1279:AA1304,"=69726971",T1279:T1304),0)</f>
        <v>0</v>
      </c>
      <c r="AH1306" s="3">
        <f>SUMIF(AA1279:AA1304,"=69726971",U1279:U1304)</f>
        <v>192.15063000000001</v>
      </c>
      <c r="AI1306" s="3">
        <f>SUMIF(AA1279:AA1304,"=69726971",V1279:V1304)</f>
        <v>4.5835249999999998</v>
      </c>
      <c r="AJ1306" s="3">
        <f>ROUND(SUMIF(AA1279:AA1304,"=69726971",W1279:W1304),0)</f>
        <v>2</v>
      </c>
      <c r="AK1306" s="3">
        <f>ROUND(SUMIF(AA1279:AA1304,"=69726971",X1279:X1304),0)</f>
        <v>2135</v>
      </c>
      <c r="AL1306" s="3">
        <f>ROUND(SUMIF(AA1279:AA1304,"=69726971",Y1279:Y1304),0)</f>
        <v>1306</v>
      </c>
      <c r="AM1306" s="3"/>
      <c r="AN1306" s="3"/>
      <c r="AO1306" s="3">
        <f t="shared" ref="AO1306:BD1306" si="1071">ROUND(BX1306,0)</f>
        <v>0</v>
      </c>
      <c r="AP1306" s="3">
        <f t="shared" si="1071"/>
        <v>0</v>
      </c>
      <c r="AQ1306" s="3">
        <f t="shared" si="1071"/>
        <v>0</v>
      </c>
      <c r="AR1306" s="3">
        <f t="shared" si="1071"/>
        <v>20086</v>
      </c>
      <c r="AS1306" s="3">
        <f t="shared" si="1071"/>
        <v>20086</v>
      </c>
      <c r="AT1306" s="3">
        <f t="shared" si="1071"/>
        <v>0</v>
      </c>
      <c r="AU1306" s="3">
        <f t="shared" si="1071"/>
        <v>0</v>
      </c>
      <c r="AV1306" s="3">
        <f t="shared" si="1071"/>
        <v>14520</v>
      </c>
      <c r="AW1306" s="3">
        <f t="shared" si="1071"/>
        <v>14520</v>
      </c>
      <c r="AX1306" s="3">
        <f t="shared" si="1071"/>
        <v>0</v>
      </c>
      <c r="AY1306" s="3">
        <f t="shared" si="1071"/>
        <v>14520</v>
      </c>
      <c r="AZ1306" s="3">
        <f t="shared" si="1071"/>
        <v>0</v>
      </c>
      <c r="BA1306" s="3">
        <f t="shared" si="1071"/>
        <v>0</v>
      </c>
      <c r="BB1306" s="3">
        <f t="shared" si="1071"/>
        <v>0</v>
      </c>
      <c r="BC1306" s="3">
        <f t="shared" si="1071"/>
        <v>0</v>
      </c>
      <c r="BD1306" s="3">
        <f t="shared" si="1071"/>
        <v>0</v>
      </c>
      <c r="BE1306" s="3"/>
      <c r="BF1306" s="3"/>
      <c r="BG1306" s="3"/>
      <c r="BH1306" s="3"/>
      <c r="BI1306" s="3"/>
      <c r="BJ1306" s="3"/>
      <c r="BK1306" s="3"/>
      <c r="BL1306" s="3"/>
      <c r="BM1306" s="3"/>
      <c r="BN1306" s="3"/>
      <c r="BO1306" s="3"/>
      <c r="BP1306" s="3"/>
      <c r="BQ1306" s="3"/>
      <c r="BR1306" s="3"/>
      <c r="BS1306" s="3"/>
      <c r="BT1306" s="3"/>
      <c r="BU1306" s="3"/>
      <c r="BV1306" s="3"/>
      <c r="BW1306" s="3"/>
      <c r="BX1306" s="3">
        <f>ROUND(SUMIF(AA1279:AA1304,"=69726971",FQ1279:FQ1304),0)</f>
        <v>0</v>
      </c>
      <c r="BY1306" s="3">
        <f>ROUND(SUMIF(AA1279:AA1304,"=69726971",FR1279:FR1304),0)</f>
        <v>0</v>
      </c>
      <c r="BZ1306" s="3">
        <f>ROUND(SUMIF(AA1279:AA1304,"=69726971",GL1279:GL1304),0)</f>
        <v>0</v>
      </c>
      <c r="CA1306" s="3">
        <f>ROUND(SUMIF(AA1279:AA1304,"=69726971",GM1279:GM1304),0)</f>
        <v>20086</v>
      </c>
      <c r="CB1306" s="3">
        <f>ROUND(SUMIF(AA1279:AA1304,"=69726971",GN1279:GN1304),0)</f>
        <v>20086</v>
      </c>
      <c r="CC1306" s="3">
        <f>ROUND(SUMIF(AA1279:AA1304,"=69726971",GO1279:GO1304),0)</f>
        <v>0</v>
      </c>
      <c r="CD1306" s="3">
        <f>ROUND(SUMIF(AA1279:AA1304,"=69726971",GP1279:GP1304),0)</f>
        <v>0</v>
      </c>
      <c r="CE1306" s="3">
        <f>AC1306-BX1306</f>
        <v>14520</v>
      </c>
      <c r="CF1306" s="3">
        <f>AC1306-BY1306</f>
        <v>14520</v>
      </c>
      <c r="CG1306" s="3">
        <f>BX1306-BZ1306</f>
        <v>0</v>
      </c>
      <c r="CH1306" s="3">
        <f>AC1306-BX1306-BY1306+BZ1306</f>
        <v>14520</v>
      </c>
      <c r="CI1306" s="3">
        <f>BY1306-BZ1306</f>
        <v>0</v>
      </c>
      <c r="CJ1306" s="3">
        <f>ROUND(SUMIF(AA1279:AA1304,"=69726971",GX1279:GX1304),0)</f>
        <v>0</v>
      </c>
      <c r="CK1306" s="3">
        <f>ROUND(SUMIF(AA1279:AA1304,"=69726971",GY1279:GY1304),0)</f>
        <v>0</v>
      </c>
      <c r="CL1306" s="3">
        <f>ROUND(SUMIF(AA1279:AA1304,"=69726971",GZ1279:GZ1304),0)</f>
        <v>0</v>
      </c>
      <c r="CM1306" s="3">
        <f>ROUND(SUMIF(AA1279:AA1304,"=69726971",HD1279:HD1304),0)</f>
        <v>0</v>
      </c>
      <c r="CN1306" s="3"/>
      <c r="CO1306" s="3"/>
      <c r="CP1306" s="3"/>
      <c r="CQ1306" s="3"/>
      <c r="CR1306" s="3"/>
      <c r="CS1306" s="3"/>
      <c r="CT1306" s="3"/>
      <c r="CU1306" s="3"/>
      <c r="CV1306" s="3"/>
      <c r="CW1306" s="3"/>
      <c r="CX1306" s="3"/>
      <c r="CY1306" s="3"/>
      <c r="CZ1306" s="3"/>
      <c r="DA1306" s="3"/>
      <c r="DB1306" s="3"/>
      <c r="DC1306" s="3"/>
      <c r="DD1306" s="3"/>
      <c r="DE1306" s="3"/>
      <c r="DF1306" s="3"/>
      <c r="DG1306" s="4">
        <f t="shared" ref="DG1306:DL1306" si="1072">ROUND(DT1306,0)</f>
        <v>139096</v>
      </c>
      <c r="DH1306" s="4">
        <f t="shared" si="1072"/>
        <v>93202</v>
      </c>
      <c r="DI1306" s="4">
        <f t="shared" si="1072"/>
        <v>3632</v>
      </c>
      <c r="DJ1306" s="4">
        <f t="shared" si="1072"/>
        <v>1141</v>
      </c>
      <c r="DK1306" s="4">
        <f t="shared" si="1072"/>
        <v>42262</v>
      </c>
      <c r="DL1306" s="4">
        <f t="shared" si="1072"/>
        <v>0</v>
      </c>
      <c r="DM1306" s="4" t="e">
        <f>DZ1306</f>
        <v>#REF!</v>
      </c>
      <c r="DN1306" s="4">
        <f>EA1306</f>
        <v>4.5835249999999998</v>
      </c>
      <c r="DO1306" s="4">
        <f>ROUND(EB1306,0)</f>
        <v>81</v>
      </c>
      <c r="DP1306" s="4" t="e">
        <f>ROUND(EC1306,0)</f>
        <v>#REF!</v>
      </c>
      <c r="DQ1306" s="4" t="e">
        <f>ROUND(ED1306,0)</f>
        <v>#REF!</v>
      </c>
      <c r="DR1306" s="4"/>
      <c r="DS1306" s="4"/>
      <c r="DT1306" s="4">
        <f>ROUND(SUMIF(AA1279:AA1304,"=69726884",O1279:O1304),0)</f>
        <v>139096</v>
      </c>
      <c r="DU1306" s="4">
        <f>ROUND(SUMIF(AA1279:AA1304,"=69726884",P1279:P1304),0)</f>
        <v>93202</v>
      </c>
      <c r="DV1306" s="4">
        <f>ROUND(SUMIF(AA1279:AA1304,"=69726884",Q1279:Q1304),0)</f>
        <v>3632</v>
      </c>
      <c r="DW1306" s="4">
        <f>ROUND(SUMIF(AA1279:AA1304,"=69726884",R1279:R1304),0)</f>
        <v>1141</v>
      </c>
      <c r="DX1306" s="4">
        <f>ROUND(SUMIF(AA1279:AA1304,"=69726884",S1279:S1304),0)</f>
        <v>42262</v>
      </c>
      <c r="DY1306" s="4">
        <f>ROUND(SUMIF(AA1279:AA1304,"=69726884",T1279:T1304),0)</f>
        <v>0</v>
      </c>
      <c r="DZ1306" s="4" t="e">
        <f>SUMIF(AA1279:AA1304,"=69726884",U1279:U1304)</f>
        <v>#REF!</v>
      </c>
      <c r="EA1306" s="4">
        <f>SUMIF(AA1279:AA1304,"=69726884",V1279:V1304)</f>
        <v>4.5835249999999998</v>
      </c>
      <c r="EB1306" s="4">
        <f>ROUND(SUMIF(AA1279:AA1304,"=69726884",W1279:W1304),0)</f>
        <v>81</v>
      </c>
      <c r="EC1306" s="4" t="e">
        <f>ROUND(SUMIF(AA1279:AA1304,"=69726884",X1279:X1304),0)</f>
        <v>#REF!</v>
      </c>
      <c r="ED1306" s="4" t="e">
        <f>ROUND(SUMIF(AA1279:AA1304,"=69726884",Y1279:Y1304),0)</f>
        <v>#REF!</v>
      </c>
      <c r="EE1306" s="4"/>
      <c r="EF1306" s="4"/>
      <c r="EG1306" s="4">
        <f t="shared" ref="EG1306:EV1306" si="1073">ROUND(FP1306,0)</f>
        <v>0</v>
      </c>
      <c r="EH1306" s="4">
        <f t="shared" si="1073"/>
        <v>0</v>
      </c>
      <c r="EI1306" s="4">
        <f t="shared" si="1073"/>
        <v>0</v>
      </c>
      <c r="EJ1306" s="4" t="e">
        <f t="shared" si="1073"/>
        <v>#REF!</v>
      </c>
      <c r="EK1306" s="4" t="e">
        <f t="shared" si="1073"/>
        <v>#REF!</v>
      </c>
      <c r="EL1306" s="4">
        <f t="shared" si="1073"/>
        <v>0</v>
      </c>
      <c r="EM1306" s="4">
        <f t="shared" si="1073"/>
        <v>0</v>
      </c>
      <c r="EN1306" s="4">
        <f t="shared" si="1073"/>
        <v>93202</v>
      </c>
      <c r="EO1306" s="4">
        <f t="shared" si="1073"/>
        <v>93202</v>
      </c>
      <c r="EP1306" s="4">
        <f t="shared" si="1073"/>
        <v>0</v>
      </c>
      <c r="EQ1306" s="4">
        <f t="shared" si="1073"/>
        <v>93202</v>
      </c>
      <c r="ER1306" s="4">
        <f t="shared" si="1073"/>
        <v>0</v>
      </c>
      <c r="ES1306" s="4">
        <f t="shared" si="1073"/>
        <v>0</v>
      </c>
      <c r="ET1306" s="4">
        <f t="shared" si="1073"/>
        <v>0</v>
      </c>
      <c r="EU1306" s="4">
        <f t="shared" si="1073"/>
        <v>0</v>
      </c>
      <c r="EV1306" s="4">
        <f t="shared" si="1073"/>
        <v>0</v>
      </c>
      <c r="EW1306" s="4"/>
      <c r="EX1306" s="4"/>
      <c r="EY1306" s="4"/>
      <c r="EZ1306" s="4"/>
      <c r="FA1306" s="4"/>
      <c r="FB1306" s="4"/>
      <c r="FC1306" s="4"/>
      <c r="FD1306" s="4"/>
      <c r="FE1306" s="4"/>
      <c r="FF1306" s="4"/>
      <c r="FG1306" s="4"/>
      <c r="FH1306" s="4"/>
      <c r="FI1306" s="4"/>
      <c r="FJ1306" s="4"/>
      <c r="FK1306" s="4"/>
      <c r="FL1306" s="4"/>
      <c r="FM1306" s="4"/>
      <c r="FN1306" s="4"/>
      <c r="FO1306" s="4"/>
      <c r="FP1306" s="4">
        <f>ROUND(SUMIF(AA1279:AA1304,"=69726884",FQ1279:FQ1304),0)</f>
        <v>0</v>
      </c>
      <c r="FQ1306" s="4">
        <f>ROUND(SUMIF(AA1279:AA1304,"=69726884",FR1279:FR1304),0)</f>
        <v>0</v>
      </c>
      <c r="FR1306" s="4">
        <f>ROUND(SUMIF(AA1279:AA1304,"=69726884",GL1279:GL1304),0)</f>
        <v>0</v>
      </c>
      <c r="FS1306" s="4" t="e">
        <f>ROUND(SUMIF(AA1279:AA1304,"=69726884",GM1279:GM1304),0)</f>
        <v>#REF!</v>
      </c>
      <c r="FT1306" s="4" t="e">
        <f>ROUND(SUMIF(AA1279:AA1304,"=69726884",GN1279:GN1304),0)</f>
        <v>#REF!</v>
      </c>
      <c r="FU1306" s="4">
        <f>ROUND(SUMIF(AA1279:AA1304,"=69726884",GO1279:GO1304),0)</f>
        <v>0</v>
      </c>
      <c r="FV1306" s="4">
        <f>ROUND(SUMIF(AA1279:AA1304,"=69726884",GP1279:GP1304),0)</f>
        <v>0</v>
      </c>
      <c r="FW1306" s="4">
        <f>DU1306-FP1306</f>
        <v>93202</v>
      </c>
      <c r="FX1306" s="4">
        <f>DU1306-FQ1306</f>
        <v>93202</v>
      </c>
      <c r="FY1306" s="4">
        <f>FP1306-FR1306</f>
        <v>0</v>
      </c>
      <c r="FZ1306" s="4">
        <f>DU1306-FP1306-FQ1306+FR1306</f>
        <v>93202</v>
      </c>
      <c r="GA1306" s="4">
        <f>FQ1306-FR1306</f>
        <v>0</v>
      </c>
      <c r="GB1306" s="4">
        <f>ROUND(SUMIF(AA1279:AA1304,"=69726884",GX1279:GX1304),0)</f>
        <v>0</v>
      </c>
      <c r="GC1306" s="4">
        <f>ROUND(SUMIF(AA1279:AA1304,"=69726884",GY1279:GY1304),0)</f>
        <v>0</v>
      </c>
      <c r="GD1306" s="4">
        <f>ROUND(SUMIF(AA1279:AA1304,"=69726884",GZ1279:GZ1304),0)</f>
        <v>0</v>
      </c>
      <c r="GE1306" s="4">
        <f>ROUND(SUMIF(AA1279:AA1304,"=69726884",HD1279:HD1304),0)</f>
        <v>0</v>
      </c>
      <c r="GF1306" s="4"/>
      <c r="GG1306" s="4"/>
      <c r="GH1306" s="4"/>
      <c r="GI1306" s="4"/>
      <c r="GJ1306" s="4"/>
      <c r="GK1306" s="4"/>
      <c r="GL1306" s="4"/>
      <c r="GM1306" s="4"/>
      <c r="GN1306" s="4"/>
      <c r="GO1306" s="4"/>
      <c r="GP1306" s="4"/>
      <c r="GQ1306" s="4"/>
      <c r="GR1306" s="4"/>
      <c r="GS1306" s="4"/>
      <c r="GT1306" s="4"/>
      <c r="GU1306" s="4"/>
      <c r="GV1306" s="4"/>
      <c r="GW1306" s="4"/>
      <c r="GX1306" s="4">
        <v>0</v>
      </c>
    </row>
    <row r="1308" spans="1:255" x14ac:dyDescent="0.2">
      <c r="A1308" s="5">
        <v>50</v>
      </c>
      <c r="B1308" s="5">
        <v>0</v>
      </c>
      <c r="C1308" s="5">
        <v>0</v>
      </c>
      <c r="D1308" s="5">
        <v>1</v>
      </c>
      <c r="E1308" s="5">
        <v>201</v>
      </c>
      <c r="F1308" s="5">
        <f>ROUND(Source!O1306,O1308)</f>
        <v>16645</v>
      </c>
      <c r="G1308" s="5" t="s">
        <v>86</v>
      </c>
      <c r="H1308" s="5" t="s">
        <v>87</v>
      </c>
      <c r="I1308" s="5"/>
      <c r="J1308" s="5"/>
      <c r="K1308" s="5">
        <v>201</v>
      </c>
      <c r="L1308" s="5">
        <v>1</v>
      </c>
      <c r="M1308" s="5">
        <v>3</v>
      </c>
      <c r="N1308" s="5" t="s">
        <v>3</v>
      </c>
      <c r="O1308" s="5">
        <v>0</v>
      </c>
      <c r="P1308" s="5">
        <f>ROUND(Source!DG1306,O1308)</f>
        <v>139096</v>
      </c>
      <c r="Q1308" s="5"/>
      <c r="R1308" s="5"/>
      <c r="S1308" s="5"/>
      <c r="T1308" s="5"/>
      <c r="U1308" s="5"/>
      <c r="V1308" s="5"/>
      <c r="W1308" s="5">
        <v>16645</v>
      </c>
      <c r="X1308" s="5">
        <v>1</v>
      </c>
      <c r="Y1308" s="5">
        <v>16645</v>
      </c>
      <c r="Z1308" s="5">
        <v>139096</v>
      </c>
      <c r="AA1308" s="5">
        <v>1</v>
      </c>
      <c r="AB1308" s="5">
        <v>139096</v>
      </c>
    </row>
    <row r="1309" spans="1:255" x14ac:dyDescent="0.2">
      <c r="A1309" s="5">
        <v>50</v>
      </c>
      <c r="B1309" s="5">
        <v>0</v>
      </c>
      <c r="C1309" s="5">
        <v>0</v>
      </c>
      <c r="D1309" s="5">
        <v>1</v>
      </c>
      <c r="E1309" s="5">
        <v>202</v>
      </c>
      <c r="F1309" s="5">
        <f>ROUND(Source!P1306,O1309)</f>
        <v>14520</v>
      </c>
      <c r="G1309" s="5" t="s">
        <v>88</v>
      </c>
      <c r="H1309" s="5" t="s">
        <v>89</v>
      </c>
      <c r="I1309" s="5"/>
      <c r="J1309" s="5"/>
      <c r="K1309" s="5">
        <v>202</v>
      </c>
      <c r="L1309" s="5">
        <v>2</v>
      </c>
      <c r="M1309" s="5">
        <v>3</v>
      </c>
      <c r="N1309" s="5" t="s">
        <v>3</v>
      </c>
      <c r="O1309" s="5">
        <v>0</v>
      </c>
      <c r="P1309" s="5">
        <f>ROUND(Source!DH1306,O1309)</f>
        <v>93202</v>
      </c>
      <c r="Q1309" s="5"/>
      <c r="R1309" s="5"/>
      <c r="S1309" s="5"/>
      <c r="T1309" s="5"/>
      <c r="U1309" s="5"/>
      <c r="V1309" s="5"/>
      <c r="W1309" s="5">
        <v>14520</v>
      </c>
      <c r="X1309" s="5">
        <v>1</v>
      </c>
      <c r="Y1309" s="5">
        <v>14520</v>
      </c>
      <c r="Z1309" s="5">
        <v>93202</v>
      </c>
      <c r="AA1309" s="5">
        <v>1</v>
      </c>
      <c r="AB1309" s="5">
        <v>93202</v>
      </c>
    </row>
    <row r="1310" spans="1:255" x14ac:dyDescent="0.2">
      <c r="A1310" s="5">
        <v>50</v>
      </c>
      <c r="B1310" s="5">
        <v>0</v>
      </c>
      <c r="C1310" s="5">
        <v>0</v>
      </c>
      <c r="D1310" s="5">
        <v>1</v>
      </c>
      <c r="E1310" s="5">
        <v>222</v>
      </c>
      <c r="F1310" s="5">
        <f>ROUND(Source!AO1306,O1310)</f>
        <v>0</v>
      </c>
      <c r="G1310" s="5" t="s">
        <v>90</v>
      </c>
      <c r="H1310" s="5" t="s">
        <v>91</v>
      </c>
      <c r="I1310" s="5"/>
      <c r="J1310" s="5"/>
      <c r="K1310" s="5">
        <v>222</v>
      </c>
      <c r="L1310" s="5">
        <v>3</v>
      </c>
      <c r="M1310" s="5">
        <v>3</v>
      </c>
      <c r="N1310" s="5" t="s">
        <v>3</v>
      </c>
      <c r="O1310" s="5">
        <v>0</v>
      </c>
      <c r="P1310" s="5">
        <f>ROUND(Source!EG1306,O1310)</f>
        <v>0</v>
      </c>
      <c r="Q1310" s="5"/>
      <c r="R1310" s="5"/>
      <c r="S1310" s="5"/>
      <c r="T1310" s="5"/>
      <c r="U1310" s="5"/>
      <c r="V1310" s="5"/>
      <c r="W1310" s="5">
        <v>0</v>
      </c>
      <c r="X1310" s="5">
        <v>1</v>
      </c>
      <c r="Y1310" s="5">
        <v>0</v>
      </c>
      <c r="Z1310" s="5">
        <v>0</v>
      </c>
      <c r="AA1310" s="5">
        <v>1</v>
      </c>
      <c r="AB1310" s="5">
        <v>0</v>
      </c>
    </row>
    <row r="1311" spans="1:255" x14ac:dyDescent="0.2">
      <c r="A1311" s="5">
        <v>50</v>
      </c>
      <c r="B1311" s="5">
        <v>0</v>
      </c>
      <c r="C1311" s="5">
        <v>0</v>
      </c>
      <c r="D1311" s="5">
        <v>1</v>
      </c>
      <c r="E1311" s="5">
        <v>225</v>
      </c>
      <c r="F1311" s="5">
        <f>ROUND(Source!AV1306,O1311)</f>
        <v>14520</v>
      </c>
      <c r="G1311" s="5" t="s">
        <v>92</v>
      </c>
      <c r="H1311" s="5" t="s">
        <v>93</v>
      </c>
      <c r="I1311" s="5"/>
      <c r="J1311" s="5"/>
      <c r="K1311" s="5">
        <v>225</v>
      </c>
      <c r="L1311" s="5">
        <v>4</v>
      </c>
      <c r="M1311" s="5">
        <v>3</v>
      </c>
      <c r="N1311" s="5" t="s">
        <v>3</v>
      </c>
      <c r="O1311" s="5">
        <v>0</v>
      </c>
      <c r="P1311" s="5">
        <f>ROUND(Source!EN1306,O1311)</f>
        <v>93202</v>
      </c>
      <c r="Q1311" s="5"/>
      <c r="R1311" s="5"/>
      <c r="S1311" s="5"/>
      <c r="T1311" s="5"/>
      <c r="U1311" s="5"/>
      <c r="V1311" s="5"/>
      <c r="W1311" s="5">
        <v>14520</v>
      </c>
      <c r="X1311" s="5">
        <v>1</v>
      </c>
      <c r="Y1311" s="5">
        <v>14520</v>
      </c>
      <c r="Z1311" s="5">
        <v>93202</v>
      </c>
      <c r="AA1311" s="5">
        <v>1</v>
      </c>
      <c r="AB1311" s="5">
        <v>93202</v>
      </c>
    </row>
    <row r="1312" spans="1:255" x14ac:dyDescent="0.2">
      <c r="A1312" s="5">
        <v>50</v>
      </c>
      <c r="B1312" s="5">
        <v>0</v>
      </c>
      <c r="C1312" s="5">
        <v>0</v>
      </c>
      <c r="D1312" s="5">
        <v>1</v>
      </c>
      <c r="E1312" s="5">
        <v>226</v>
      </c>
      <c r="F1312" s="5">
        <f>ROUND(Source!AW1306,O1312)</f>
        <v>14520</v>
      </c>
      <c r="G1312" s="5" t="s">
        <v>94</v>
      </c>
      <c r="H1312" s="5" t="s">
        <v>95</v>
      </c>
      <c r="I1312" s="5"/>
      <c r="J1312" s="5"/>
      <c r="K1312" s="5">
        <v>226</v>
      </c>
      <c r="L1312" s="5">
        <v>5</v>
      </c>
      <c r="M1312" s="5">
        <v>3</v>
      </c>
      <c r="N1312" s="5" t="s">
        <v>3</v>
      </c>
      <c r="O1312" s="5">
        <v>0</v>
      </c>
      <c r="P1312" s="5">
        <f>ROUND(Source!EO1306,O1312)</f>
        <v>93202</v>
      </c>
      <c r="Q1312" s="5"/>
      <c r="R1312" s="5"/>
      <c r="S1312" s="5"/>
      <c r="T1312" s="5"/>
      <c r="U1312" s="5"/>
      <c r="V1312" s="5"/>
      <c r="W1312" s="5">
        <v>14520</v>
      </c>
      <c r="X1312" s="5">
        <v>1</v>
      </c>
      <c r="Y1312" s="5">
        <v>14520</v>
      </c>
      <c r="Z1312" s="5">
        <v>93202</v>
      </c>
      <c r="AA1312" s="5">
        <v>1</v>
      </c>
      <c r="AB1312" s="5">
        <v>93202</v>
      </c>
    </row>
    <row r="1313" spans="1:28" x14ac:dyDescent="0.2">
      <c r="A1313" s="5">
        <v>50</v>
      </c>
      <c r="B1313" s="5">
        <v>0</v>
      </c>
      <c r="C1313" s="5">
        <v>0</v>
      </c>
      <c r="D1313" s="5">
        <v>1</v>
      </c>
      <c r="E1313" s="5">
        <v>227</v>
      </c>
      <c r="F1313" s="5">
        <f>ROUND(Source!AX1306,O1313)</f>
        <v>0</v>
      </c>
      <c r="G1313" s="5" t="s">
        <v>96</v>
      </c>
      <c r="H1313" s="5" t="s">
        <v>97</v>
      </c>
      <c r="I1313" s="5"/>
      <c r="J1313" s="5"/>
      <c r="K1313" s="5">
        <v>227</v>
      </c>
      <c r="L1313" s="5">
        <v>6</v>
      </c>
      <c r="M1313" s="5">
        <v>3</v>
      </c>
      <c r="N1313" s="5" t="s">
        <v>3</v>
      </c>
      <c r="O1313" s="5">
        <v>0</v>
      </c>
      <c r="P1313" s="5">
        <f>ROUND(Source!EP1306,O1313)</f>
        <v>0</v>
      </c>
      <c r="Q1313" s="5"/>
      <c r="R1313" s="5"/>
      <c r="S1313" s="5"/>
      <c r="T1313" s="5"/>
      <c r="U1313" s="5"/>
      <c r="V1313" s="5"/>
      <c r="W1313" s="5">
        <v>0</v>
      </c>
      <c r="X1313" s="5">
        <v>1</v>
      </c>
      <c r="Y1313" s="5">
        <v>0</v>
      </c>
      <c r="Z1313" s="5">
        <v>0</v>
      </c>
      <c r="AA1313" s="5">
        <v>1</v>
      </c>
      <c r="AB1313" s="5">
        <v>0</v>
      </c>
    </row>
    <row r="1314" spans="1:28" x14ac:dyDescent="0.2">
      <c r="A1314" s="5">
        <v>50</v>
      </c>
      <c r="B1314" s="5">
        <v>0</v>
      </c>
      <c r="C1314" s="5">
        <v>0</v>
      </c>
      <c r="D1314" s="5">
        <v>1</v>
      </c>
      <c r="E1314" s="5">
        <v>228</v>
      </c>
      <c r="F1314" s="5">
        <f>ROUND(Source!AY1306,O1314)</f>
        <v>14520</v>
      </c>
      <c r="G1314" s="5" t="s">
        <v>98</v>
      </c>
      <c r="H1314" s="5" t="s">
        <v>99</v>
      </c>
      <c r="I1314" s="5"/>
      <c r="J1314" s="5"/>
      <c r="K1314" s="5">
        <v>228</v>
      </c>
      <c r="L1314" s="5">
        <v>7</v>
      </c>
      <c r="M1314" s="5">
        <v>3</v>
      </c>
      <c r="N1314" s="5" t="s">
        <v>3</v>
      </c>
      <c r="O1314" s="5">
        <v>0</v>
      </c>
      <c r="P1314" s="5">
        <f>ROUND(Source!EQ1306,O1314)</f>
        <v>93202</v>
      </c>
      <c r="Q1314" s="5"/>
      <c r="R1314" s="5"/>
      <c r="S1314" s="5"/>
      <c r="T1314" s="5"/>
      <c r="U1314" s="5"/>
      <c r="V1314" s="5"/>
      <c r="W1314" s="5">
        <v>14520</v>
      </c>
      <c r="X1314" s="5">
        <v>1</v>
      </c>
      <c r="Y1314" s="5">
        <v>14520</v>
      </c>
      <c r="Z1314" s="5">
        <v>93202</v>
      </c>
      <c r="AA1314" s="5">
        <v>1</v>
      </c>
      <c r="AB1314" s="5">
        <v>93202</v>
      </c>
    </row>
    <row r="1315" spans="1:28" x14ac:dyDescent="0.2">
      <c r="A1315" s="5">
        <v>50</v>
      </c>
      <c r="B1315" s="5">
        <v>0</v>
      </c>
      <c r="C1315" s="5">
        <v>0</v>
      </c>
      <c r="D1315" s="5">
        <v>1</v>
      </c>
      <c r="E1315" s="5">
        <v>216</v>
      </c>
      <c r="F1315" s="5">
        <f>ROUND(Source!AP1306,O1315)</f>
        <v>0</v>
      </c>
      <c r="G1315" s="5" t="s">
        <v>100</v>
      </c>
      <c r="H1315" s="5" t="s">
        <v>101</v>
      </c>
      <c r="I1315" s="5"/>
      <c r="J1315" s="5"/>
      <c r="K1315" s="5">
        <v>216</v>
      </c>
      <c r="L1315" s="5">
        <v>8</v>
      </c>
      <c r="M1315" s="5">
        <v>3</v>
      </c>
      <c r="N1315" s="5" t="s">
        <v>3</v>
      </c>
      <c r="O1315" s="5">
        <v>0</v>
      </c>
      <c r="P1315" s="5">
        <f>ROUND(Source!EH1306,O1315)</f>
        <v>0</v>
      </c>
      <c r="Q1315" s="5"/>
      <c r="R1315" s="5"/>
      <c r="S1315" s="5"/>
      <c r="T1315" s="5"/>
      <c r="U1315" s="5"/>
      <c r="V1315" s="5"/>
      <c r="W1315" s="5">
        <v>0</v>
      </c>
      <c r="X1315" s="5">
        <v>1</v>
      </c>
      <c r="Y1315" s="5">
        <v>0</v>
      </c>
      <c r="Z1315" s="5">
        <v>0</v>
      </c>
      <c r="AA1315" s="5">
        <v>1</v>
      </c>
      <c r="AB1315" s="5">
        <v>0</v>
      </c>
    </row>
    <row r="1316" spans="1:28" x14ac:dyDescent="0.2">
      <c r="A1316" s="5">
        <v>50</v>
      </c>
      <c r="B1316" s="5">
        <v>0</v>
      </c>
      <c r="C1316" s="5">
        <v>0</v>
      </c>
      <c r="D1316" s="5">
        <v>1</v>
      </c>
      <c r="E1316" s="5">
        <v>223</v>
      </c>
      <c r="F1316" s="5">
        <f>ROUND(Source!AQ1306,O1316)</f>
        <v>0</v>
      </c>
      <c r="G1316" s="5" t="s">
        <v>102</v>
      </c>
      <c r="H1316" s="5" t="s">
        <v>103</v>
      </c>
      <c r="I1316" s="5"/>
      <c r="J1316" s="5"/>
      <c r="K1316" s="5">
        <v>223</v>
      </c>
      <c r="L1316" s="5">
        <v>9</v>
      </c>
      <c r="M1316" s="5">
        <v>3</v>
      </c>
      <c r="N1316" s="5" t="s">
        <v>3</v>
      </c>
      <c r="O1316" s="5">
        <v>0</v>
      </c>
      <c r="P1316" s="5">
        <f>ROUND(Source!EI1306,O1316)</f>
        <v>0</v>
      </c>
      <c r="Q1316" s="5"/>
      <c r="R1316" s="5"/>
      <c r="S1316" s="5"/>
      <c r="T1316" s="5"/>
      <c r="U1316" s="5"/>
      <c r="V1316" s="5"/>
      <c r="W1316" s="5">
        <v>0</v>
      </c>
      <c r="X1316" s="5">
        <v>1</v>
      </c>
      <c r="Y1316" s="5">
        <v>0</v>
      </c>
      <c r="Z1316" s="5">
        <v>0</v>
      </c>
      <c r="AA1316" s="5">
        <v>1</v>
      </c>
      <c r="AB1316" s="5">
        <v>0</v>
      </c>
    </row>
    <row r="1317" spans="1:28" x14ac:dyDescent="0.2">
      <c r="A1317" s="5">
        <v>50</v>
      </c>
      <c r="B1317" s="5">
        <v>0</v>
      </c>
      <c r="C1317" s="5">
        <v>0</v>
      </c>
      <c r="D1317" s="5">
        <v>1</v>
      </c>
      <c r="E1317" s="5">
        <v>229</v>
      </c>
      <c r="F1317" s="5">
        <f>ROUND(Source!AZ1306,O1317)</f>
        <v>0</v>
      </c>
      <c r="G1317" s="5" t="s">
        <v>104</v>
      </c>
      <c r="H1317" s="5" t="s">
        <v>105</v>
      </c>
      <c r="I1317" s="5"/>
      <c r="J1317" s="5"/>
      <c r="K1317" s="5">
        <v>229</v>
      </c>
      <c r="L1317" s="5">
        <v>10</v>
      </c>
      <c r="M1317" s="5">
        <v>3</v>
      </c>
      <c r="N1317" s="5" t="s">
        <v>3</v>
      </c>
      <c r="O1317" s="5">
        <v>0</v>
      </c>
      <c r="P1317" s="5">
        <f>ROUND(Source!ER1306,O1317)</f>
        <v>0</v>
      </c>
      <c r="Q1317" s="5"/>
      <c r="R1317" s="5"/>
      <c r="S1317" s="5"/>
      <c r="T1317" s="5"/>
      <c r="U1317" s="5"/>
      <c r="V1317" s="5"/>
      <c r="W1317" s="5">
        <v>0</v>
      </c>
      <c r="X1317" s="5">
        <v>1</v>
      </c>
      <c r="Y1317" s="5">
        <v>0</v>
      </c>
      <c r="Z1317" s="5">
        <v>0</v>
      </c>
      <c r="AA1317" s="5">
        <v>1</v>
      </c>
      <c r="AB1317" s="5">
        <v>0</v>
      </c>
    </row>
    <row r="1318" spans="1:28" x14ac:dyDescent="0.2">
      <c r="A1318" s="5">
        <v>50</v>
      </c>
      <c r="B1318" s="5">
        <v>0</v>
      </c>
      <c r="C1318" s="5">
        <v>0</v>
      </c>
      <c r="D1318" s="5">
        <v>1</v>
      </c>
      <c r="E1318" s="5">
        <v>203</v>
      </c>
      <c r="F1318" s="5">
        <f>ROUND(Source!Q1306,O1318)</f>
        <v>460</v>
      </c>
      <c r="G1318" s="5" t="s">
        <v>106</v>
      </c>
      <c r="H1318" s="5" t="s">
        <v>107</v>
      </c>
      <c r="I1318" s="5"/>
      <c r="J1318" s="5"/>
      <c r="K1318" s="5">
        <v>203</v>
      </c>
      <c r="L1318" s="5">
        <v>11</v>
      </c>
      <c r="M1318" s="5">
        <v>3</v>
      </c>
      <c r="N1318" s="5" t="s">
        <v>3</v>
      </c>
      <c r="O1318" s="5">
        <v>0</v>
      </c>
      <c r="P1318" s="5">
        <f>ROUND(Source!DI1306,O1318)</f>
        <v>3632</v>
      </c>
      <c r="Q1318" s="5"/>
      <c r="R1318" s="5"/>
      <c r="S1318" s="5"/>
      <c r="T1318" s="5"/>
      <c r="U1318" s="5"/>
      <c r="V1318" s="5"/>
      <c r="W1318" s="5">
        <v>460</v>
      </c>
      <c r="X1318" s="5">
        <v>1</v>
      </c>
      <c r="Y1318" s="5">
        <v>460</v>
      </c>
      <c r="Z1318" s="5">
        <v>3632</v>
      </c>
      <c r="AA1318" s="5">
        <v>1</v>
      </c>
      <c r="AB1318" s="5">
        <v>3632</v>
      </c>
    </row>
    <row r="1319" spans="1:28" x14ac:dyDescent="0.2">
      <c r="A1319" s="5">
        <v>50</v>
      </c>
      <c r="B1319" s="5">
        <v>0</v>
      </c>
      <c r="C1319" s="5">
        <v>0</v>
      </c>
      <c r="D1319" s="5">
        <v>1</v>
      </c>
      <c r="E1319" s="5">
        <v>231</v>
      </c>
      <c r="F1319" s="5">
        <f>ROUND(Source!BB1306,O1319)</f>
        <v>0</v>
      </c>
      <c r="G1319" s="5" t="s">
        <v>108</v>
      </c>
      <c r="H1319" s="5" t="s">
        <v>109</v>
      </c>
      <c r="I1319" s="5"/>
      <c r="J1319" s="5"/>
      <c r="K1319" s="5">
        <v>231</v>
      </c>
      <c r="L1319" s="5">
        <v>12</v>
      </c>
      <c r="M1319" s="5">
        <v>3</v>
      </c>
      <c r="N1319" s="5" t="s">
        <v>3</v>
      </c>
      <c r="O1319" s="5">
        <v>0</v>
      </c>
      <c r="P1319" s="5">
        <f>ROUND(Source!ET1306,O1319)</f>
        <v>0</v>
      </c>
      <c r="Q1319" s="5"/>
      <c r="R1319" s="5"/>
      <c r="S1319" s="5"/>
      <c r="T1319" s="5"/>
      <c r="U1319" s="5"/>
      <c r="V1319" s="5"/>
      <c r="W1319" s="5">
        <v>0</v>
      </c>
      <c r="X1319" s="5">
        <v>1</v>
      </c>
      <c r="Y1319" s="5">
        <v>0</v>
      </c>
      <c r="Z1319" s="5">
        <v>0</v>
      </c>
      <c r="AA1319" s="5">
        <v>1</v>
      </c>
      <c r="AB1319" s="5">
        <v>0</v>
      </c>
    </row>
    <row r="1320" spans="1:28" x14ac:dyDescent="0.2">
      <c r="A1320" s="5">
        <v>50</v>
      </c>
      <c r="B1320" s="5">
        <v>0</v>
      </c>
      <c r="C1320" s="5">
        <v>0</v>
      </c>
      <c r="D1320" s="5">
        <v>1</v>
      </c>
      <c r="E1320" s="5">
        <v>204</v>
      </c>
      <c r="F1320" s="5">
        <f>ROUND(Source!R1306,O1320)</f>
        <v>58</v>
      </c>
      <c r="G1320" s="5" t="s">
        <v>110</v>
      </c>
      <c r="H1320" s="5" t="s">
        <v>111</v>
      </c>
      <c r="I1320" s="5"/>
      <c r="J1320" s="5"/>
      <c r="K1320" s="5">
        <v>204</v>
      </c>
      <c r="L1320" s="5">
        <v>13</v>
      </c>
      <c r="M1320" s="5">
        <v>3</v>
      </c>
      <c r="N1320" s="5" t="s">
        <v>3</v>
      </c>
      <c r="O1320" s="5">
        <v>0</v>
      </c>
      <c r="P1320" s="5">
        <f>ROUND(Source!DJ1306,O1320)</f>
        <v>1141</v>
      </c>
      <c r="Q1320" s="5"/>
      <c r="R1320" s="5"/>
      <c r="S1320" s="5"/>
      <c r="T1320" s="5"/>
      <c r="U1320" s="5"/>
      <c r="V1320" s="5"/>
      <c r="W1320" s="5">
        <v>58</v>
      </c>
      <c r="X1320" s="5">
        <v>1</v>
      </c>
      <c r="Y1320" s="5">
        <v>58</v>
      </c>
      <c r="Z1320" s="5">
        <v>1141</v>
      </c>
      <c r="AA1320" s="5">
        <v>1</v>
      </c>
      <c r="AB1320" s="5">
        <v>1141</v>
      </c>
    </row>
    <row r="1321" spans="1:28" x14ac:dyDescent="0.2">
      <c r="A1321" s="5">
        <v>50</v>
      </c>
      <c r="B1321" s="5">
        <v>0</v>
      </c>
      <c r="C1321" s="5">
        <v>0</v>
      </c>
      <c r="D1321" s="5">
        <v>1</v>
      </c>
      <c r="E1321" s="5">
        <v>205</v>
      </c>
      <c r="F1321" s="5">
        <f>ROUND(Source!S1306,O1321)</f>
        <v>1665</v>
      </c>
      <c r="G1321" s="5" t="s">
        <v>112</v>
      </c>
      <c r="H1321" s="5" t="s">
        <v>113</v>
      </c>
      <c r="I1321" s="5"/>
      <c r="J1321" s="5"/>
      <c r="K1321" s="5">
        <v>205</v>
      </c>
      <c r="L1321" s="5">
        <v>14</v>
      </c>
      <c r="M1321" s="5">
        <v>3</v>
      </c>
      <c r="N1321" s="5" t="s">
        <v>3</v>
      </c>
      <c r="O1321" s="5">
        <v>0</v>
      </c>
      <c r="P1321" s="5">
        <f>ROUND(Source!DK1306,O1321)</f>
        <v>42262</v>
      </c>
      <c r="Q1321" s="5"/>
      <c r="R1321" s="5"/>
      <c r="S1321" s="5"/>
      <c r="T1321" s="5"/>
      <c r="U1321" s="5"/>
      <c r="V1321" s="5"/>
      <c r="W1321" s="5">
        <v>1665</v>
      </c>
      <c r="X1321" s="5">
        <v>1</v>
      </c>
      <c r="Y1321" s="5">
        <v>1665</v>
      </c>
      <c r="Z1321" s="5">
        <v>42262</v>
      </c>
      <c r="AA1321" s="5">
        <v>1</v>
      </c>
      <c r="AB1321" s="5">
        <v>42262</v>
      </c>
    </row>
    <row r="1322" spans="1:28" x14ac:dyDescent="0.2">
      <c r="A1322" s="5">
        <v>50</v>
      </c>
      <c r="B1322" s="5">
        <v>0</v>
      </c>
      <c r="C1322" s="5">
        <v>0</v>
      </c>
      <c r="D1322" s="5">
        <v>1</v>
      </c>
      <c r="E1322" s="5">
        <v>232</v>
      </c>
      <c r="F1322" s="5">
        <f>ROUND(Source!BC1306,O1322)</f>
        <v>0</v>
      </c>
      <c r="G1322" s="5" t="s">
        <v>114</v>
      </c>
      <c r="H1322" s="5" t="s">
        <v>115</v>
      </c>
      <c r="I1322" s="5"/>
      <c r="J1322" s="5"/>
      <c r="K1322" s="5">
        <v>232</v>
      </c>
      <c r="L1322" s="5">
        <v>15</v>
      </c>
      <c r="M1322" s="5">
        <v>3</v>
      </c>
      <c r="N1322" s="5" t="s">
        <v>3</v>
      </c>
      <c r="O1322" s="5">
        <v>0</v>
      </c>
      <c r="P1322" s="5">
        <f>ROUND(Source!EU1306,O1322)</f>
        <v>0</v>
      </c>
      <c r="Q1322" s="5"/>
      <c r="R1322" s="5"/>
      <c r="S1322" s="5"/>
      <c r="T1322" s="5"/>
      <c r="U1322" s="5"/>
      <c r="V1322" s="5"/>
      <c r="W1322" s="5">
        <v>0</v>
      </c>
      <c r="X1322" s="5">
        <v>1</v>
      </c>
      <c r="Y1322" s="5">
        <v>0</v>
      </c>
      <c r="Z1322" s="5">
        <v>0</v>
      </c>
      <c r="AA1322" s="5">
        <v>1</v>
      </c>
      <c r="AB1322" s="5">
        <v>0</v>
      </c>
    </row>
    <row r="1323" spans="1:28" x14ac:dyDescent="0.2">
      <c r="A1323" s="5">
        <v>50</v>
      </c>
      <c r="B1323" s="5">
        <v>0</v>
      </c>
      <c r="C1323" s="5">
        <v>0</v>
      </c>
      <c r="D1323" s="5">
        <v>1</v>
      </c>
      <c r="E1323" s="5">
        <v>214</v>
      </c>
      <c r="F1323" s="5">
        <f>ROUND(Source!AS1306,O1323)</f>
        <v>20086</v>
      </c>
      <c r="G1323" s="5" t="s">
        <v>116</v>
      </c>
      <c r="H1323" s="5" t="s">
        <v>117</v>
      </c>
      <c r="I1323" s="5"/>
      <c r="J1323" s="5"/>
      <c r="K1323" s="5">
        <v>214</v>
      </c>
      <c r="L1323" s="5">
        <v>16</v>
      </c>
      <c r="M1323" s="5">
        <v>3</v>
      </c>
      <c r="N1323" s="5" t="s">
        <v>3</v>
      </c>
      <c r="O1323" s="5">
        <v>0</v>
      </c>
      <c r="P1323" s="5" t="e">
        <f>ROUND(Source!EK1306,O1323)</f>
        <v>#REF!</v>
      </c>
      <c r="Q1323" s="5"/>
      <c r="R1323" s="5"/>
      <c r="S1323" s="5"/>
      <c r="T1323" s="5"/>
      <c r="U1323" s="5"/>
      <c r="V1323" s="5"/>
      <c r="W1323" s="5">
        <v>20086</v>
      </c>
      <c r="X1323" s="5">
        <v>1</v>
      </c>
      <c r="Y1323" s="5">
        <v>20086</v>
      </c>
      <c r="Z1323" s="5">
        <v>218352</v>
      </c>
      <c r="AA1323" s="5">
        <v>1</v>
      </c>
      <c r="AB1323" s="5">
        <v>218352</v>
      </c>
    </row>
    <row r="1324" spans="1:28" x14ac:dyDescent="0.2">
      <c r="A1324" s="5">
        <v>50</v>
      </c>
      <c r="B1324" s="5">
        <v>0</v>
      </c>
      <c r="C1324" s="5">
        <v>0</v>
      </c>
      <c r="D1324" s="5">
        <v>1</v>
      </c>
      <c r="E1324" s="5">
        <v>215</v>
      </c>
      <c r="F1324" s="5">
        <f>ROUND(Source!AT1306,O1324)</f>
        <v>0</v>
      </c>
      <c r="G1324" s="5" t="s">
        <v>118</v>
      </c>
      <c r="H1324" s="5" t="s">
        <v>119</v>
      </c>
      <c r="I1324" s="5"/>
      <c r="J1324" s="5"/>
      <c r="K1324" s="5">
        <v>215</v>
      </c>
      <c r="L1324" s="5">
        <v>17</v>
      </c>
      <c r="M1324" s="5">
        <v>3</v>
      </c>
      <c r="N1324" s="5" t="s">
        <v>3</v>
      </c>
      <c r="O1324" s="5">
        <v>0</v>
      </c>
      <c r="P1324" s="5">
        <f>ROUND(Source!EL1306,O1324)</f>
        <v>0</v>
      </c>
      <c r="Q1324" s="5"/>
      <c r="R1324" s="5"/>
      <c r="S1324" s="5"/>
      <c r="T1324" s="5"/>
      <c r="U1324" s="5"/>
      <c r="V1324" s="5"/>
      <c r="W1324" s="5">
        <v>0</v>
      </c>
      <c r="X1324" s="5">
        <v>1</v>
      </c>
      <c r="Y1324" s="5">
        <v>0</v>
      </c>
      <c r="Z1324" s="5">
        <v>0</v>
      </c>
      <c r="AA1324" s="5">
        <v>1</v>
      </c>
      <c r="AB1324" s="5">
        <v>0</v>
      </c>
    </row>
    <row r="1325" spans="1:28" x14ac:dyDescent="0.2">
      <c r="A1325" s="5">
        <v>50</v>
      </c>
      <c r="B1325" s="5">
        <v>0</v>
      </c>
      <c r="C1325" s="5">
        <v>0</v>
      </c>
      <c r="D1325" s="5">
        <v>1</v>
      </c>
      <c r="E1325" s="5">
        <v>217</v>
      </c>
      <c r="F1325" s="5">
        <f>ROUND(Source!AU1306,O1325)</f>
        <v>0</v>
      </c>
      <c r="G1325" s="5" t="s">
        <v>120</v>
      </c>
      <c r="H1325" s="5" t="s">
        <v>121</v>
      </c>
      <c r="I1325" s="5"/>
      <c r="J1325" s="5"/>
      <c r="K1325" s="5">
        <v>217</v>
      </c>
      <c r="L1325" s="5">
        <v>18</v>
      </c>
      <c r="M1325" s="5">
        <v>3</v>
      </c>
      <c r="N1325" s="5" t="s">
        <v>3</v>
      </c>
      <c r="O1325" s="5">
        <v>0</v>
      </c>
      <c r="P1325" s="5">
        <f>ROUND(Source!EM1306,O1325)</f>
        <v>0</v>
      </c>
      <c r="Q1325" s="5"/>
      <c r="R1325" s="5"/>
      <c r="S1325" s="5"/>
      <c r="T1325" s="5"/>
      <c r="U1325" s="5"/>
      <c r="V1325" s="5"/>
      <c r="W1325" s="5">
        <v>0</v>
      </c>
      <c r="X1325" s="5">
        <v>1</v>
      </c>
      <c r="Y1325" s="5">
        <v>0</v>
      </c>
      <c r="Z1325" s="5">
        <v>0</v>
      </c>
      <c r="AA1325" s="5">
        <v>1</v>
      </c>
      <c r="AB1325" s="5">
        <v>0</v>
      </c>
    </row>
    <row r="1326" spans="1:28" x14ac:dyDescent="0.2">
      <c r="A1326" s="5">
        <v>50</v>
      </c>
      <c r="B1326" s="5">
        <v>0</v>
      </c>
      <c r="C1326" s="5">
        <v>0</v>
      </c>
      <c r="D1326" s="5">
        <v>1</v>
      </c>
      <c r="E1326" s="5">
        <v>230</v>
      </c>
      <c r="F1326" s="5">
        <f>ROUND(Source!BA1306,O1326)</f>
        <v>0</v>
      </c>
      <c r="G1326" s="5" t="s">
        <v>122</v>
      </c>
      <c r="H1326" s="5" t="s">
        <v>123</v>
      </c>
      <c r="I1326" s="5"/>
      <c r="J1326" s="5"/>
      <c r="K1326" s="5">
        <v>230</v>
      </c>
      <c r="L1326" s="5">
        <v>19</v>
      </c>
      <c r="M1326" s="5">
        <v>3</v>
      </c>
      <c r="N1326" s="5" t="s">
        <v>3</v>
      </c>
      <c r="O1326" s="5">
        <v>0</v>
      </c>
      <c r="P1326" s="5">
        <f>ROUND(Source!ES1306,O1326)</f>
        <v>0</v>
      </c>
      <c r="Q1326" s="5"/>
      <c r="R1326" s="5"/>
      <c r="S1326" s="5"/>
      <c r="T1326" s="5"/>
      <c r="U1326" s="5"/>
      <c r="V1326" s="5"/>
      <c r="W1326" s="5">
        <v>0</v>
      </c>
      <c r="X1326" s="5">
        <v>1</v>
      </c>
      <c r="Y1326" s="5">
        <v>0</v>
      </c>
      <c r="Z1326" s="5">
        <v>0</v>
      </c>
      <c r="AA1326" s="5">
        <v>1</v>
      </c>
      <c r="AB1326" s="5">
        <v>0</v>
      </c>
    </row>
    <row r="1327" spans="1:28" x14ac:dyDescent="0.2">
      <c r="A1327" s="5">
        <v>50</v>
      </c>
      <c r="B1327" s="5">
        <v>0</v>
      </c>
      <c r="C1327" s="5">
        <v>0</v>
      </c>
      <c r="D1327" s="5">
        <v>1</v>
      </c>
      <c r="E1327" s="5">
        <v>206</v>
      </c>
      <c r="F1327" s="5">
        <f>ROUND(Source!T1306,O1327)</f>
        <v>0</v>
      </c>
      <c r="G1327" s="5" t="s">
        <v>124</v>
      </c>
      <c r="H1327" s="5" t="s">
        <v>125</v>
      </c>
      <c r="I1327" s="5"/>
      <c r="J1327" s="5"/>
      <c r="K1327" s="5">
        <v>206</v>
      </c>
      <c r="L1327" s="5">
        <v>20</v>
      </c>
      <c r="M1327" s="5">
        <v>3</v>
      </c>
      <c r="N1327" s="5" t="s">
        <v>3</v>
      </c>
      <c r="O1327" s="5">
        <v>0</v>
      </c>
      <c r="P1327" s="5">
        <f>ROUND(Source!DL1306,O1327)</f>
        <v>0</v>
      </c>
      <c r="Q1327" s="5"/>
      <c r="R1327" s="5"/>
      <c r="S1327" s="5"/>
      <c r="T1327" s="5"/>
      <c r="U1327" s="5"/>
      <c r="V1327" s="5"/>
      <c r="W1327" s="5">
        <v>0</v>
      </c>
      <c r="X1327" s="5">
        <v>1</v>
      </c>
      <c r="Y1327" s="5">
        <v>0</v>
      </c>
      <c r="Z1327" s="5">
        <v>0</v>
      </c>
      <c r="AA1327" s="5">
        <v>1</v>
      </c>
      <c r="AB1327" s="5">
        <v>0</v>
      </c>
    </row>
    <row r="1328" spans="1:28" x14ac:dyDescent="0.2">
      <c r="A1328" s="5">
        <v>50</v>
      </c>
      <c r="B1328" s="5">
        <v>0</v>
      </c>
      <c r="C1328" s="5">
        <v>0</v>
      </c>
      <c r="D1328" s="5">
        <v>1</v>
      </c>
      <c r="E1328" s="5">
        <v>207</v>
      </c>
      <c r="F1328" s="5">
        <f>Source!U1306</f>
        <v>192.15063000000001</v>
      </c>
      <c r="G1328" s="5" t="s">
        <v>126</v>
      </c>
      <c r="H1328" s="5" t="s">
        <v>127</v>
      </c>
      <c r="I1328" s="5"/>
      <c r="J1328" s="5"/>
      <c r="K1328" s="5">
        <v>207</v>
      </c>
      <c r="L1328" s="5">
        <v>21</v>
      </c>
      <c r="M1328" s="5">
        <v>3</v>
      </c>
      <c r="N1328" s="5" t="s">
        <v>3</v>
      </c>
      <c r="O1328" s="5">
        <v>-1</v>
      </c>
      <c r="P1328" s="5" t="e">
        <f>Source!DM1306</f>
        <v>#REF!</v>
      </c>
      <c r="Q1328" s="5"/>
      <c r="R1328" s="5"/>
      <c r="S1328" s="5"/>
      <c r="T1328" s="5"/>
      <c r="U1328" s="5"/>
      <c r="V1328" s="5"/>
      <c r="W1328" s="5">
        <v>192.15063000000001</v>
      </c>
      <c r="X1328" s="5">
        <v>1</v>
      </c>
      <c r="Y1328" s="5">
        <v>192.15063000000001</v>
      </c>
      <c r="Z1328" s="5">
        <v>192.15063000000001</v>
      </c>
      <c r="AA1328" s="5">
        <v>1</v>
      </c>
      <c r="AB1328" s="5">
        <v>192.15063000000001</v>
      </c>
    </row>
    <row r="1329" spans="1:255" x14ac:dyDescent="0.2">
      <c r="A1329" s="5">
        <v>50</v>
      </c>
      <c r="B1329" s="5">
        <v>0</v>
      </c>
      <c r="C1329" s="5">
        <v>0</v>
      </c>
      <c r="D1329" s="5">
        <v>1</v>
      </c>
      <c r="E1329" s="5">
        <v>208</v>
      </c>
      <c r="F1329" s="5">
        <f>Source!V1306</f>
        <v>4.5835249999999998</v>
      </c>
      <c r="G1329" s="5" t="s">
        <v>128</v>
      </c>
      <c r="H1329" s="5" t="s">
        <v>129</v>
      </c>
      <c r="I1329" s="5"/>
      <c r="J1329" s="5"/>
      <c r="K1329" s="5">
        <v>208</v>
      </c>
      <c r="L1329" s="5">
        <v>22</v>
      </c>
      <c r="M1329" s="5">
        <v>3</v>
      </c>
      <c r="N1329" s="5" t="s">
        <v>3</v>
      </c>
      <c r="O1329" s="5">
        <v>-1</v>
      </c>
      <c r="P1329" s="5">
        <f>Source!DN1306</f>
        <v>4.5835249999999998</v>
      </c>
      <c r="Q1329" s="5"/>
      <c r="R1329" s="5"/>
      <c r="S1329" s="5"/>
      <c r="T1329" s="5"/>
      <c r="U1329" s="5"/>
      <c r="V1329" s="5"/>
      <c r="W1329" s="5">
        <v>4.5835249999999998</v>
      </c>
      <c r="X1329" s="5">
        <v>1</v>
      </c>
      <c r="Y1329" s="5">
        <v>4.5835249999999998</v>
      </c>
      <c r="Z1329" s="5">
        <v>4.5835249999999998</v>
      </c>
      <c r="AA1329" s="5">
        <v>1</v>
      </c>
      <c r="AB1329" s="5">
        <v>4.5835249999999998</v>
      </c>
    </row>
    <row r="1330" spans="1:255" x14ac:dyDescent="0.2">
      <c r="A1330" s="5">
        <v>50</v>
      </c>
      <c r="B1330" s="5">
        <v>0</v>
      </c>
      <c r="C1330" s="5">
        <v>0</v>
      </c>
      <c r="D1330" s="5">
        <v>1</v>
      </c>
      <c r="E1330" s="5">
        <v>209</v>
      </c>
      <c r="F1330" s="5">
        <f>ROUND(Source!W1306,O1330)</f>
        <v>2</v>
      </c>
      <c r="G1330" s="5" t="s">
        <v>130</v>
      </c>
      <c r="H1330" s="5" t="s">
        <v>131</v>
      </c>
      <c r="I1330" s="5"/>
      <c r="J1330" s="5"/>
      <c r="K1330" s="5">
        <v>209</v>
      </c>
      <c r="L1330" s="5">
        <v>23</v>
      </c>
      <c r="M1330" s="5">
        <v>3</v>
      </c>
      <c r="N1330" s="5" t="s">
        <v>3</v>
      </c>
      <c r="O1330" s="5">
        <v>0</v>
      </c>
      <c r="P1330" s="5">
        <f>ROUND(Source!DO1306,O1330)</f>
        <v>81</v>
      </c>
      <c r="Q1330" s="5"/>
      <c r="R1330" s="5"/>
      <c r="S1330" s="5"/>
      <c r="T1330" s="5"/>
      <c r="U1330" s="5"/>
      <c r="V1330" s="5"/>
      <c r="W1330" s="5">
        <v>2</v>
      </c>
      <c r="X1330" s="5">
        <v>1</v>
      </c>
      <c r="Y1330" s="5">
        <v>2</v>
      </c>
      <c r="Z1330" s="5">
        <v>81</v>
      </c>
      <c r="AA1330" s="5">
        <v>1</v>
      </c>
      <c r="AB1330" s="5">
        <v>81</v>
      </c>
    </row>
    <row r="1331" spans="1:255" x14ac:dyDescent="0.2">
      <c r="A1331" s="5">
        <v>50</v>
      </c>
      <c r="B1331" s="5">
        <v>0</v>
      </c>
      <c r="C1331" s="5">
        <v>0</v>
      </c>
      <c r="D1331" s="5">
        <v>1</v>
      </c>
      <c r="E1331" s="5">
        <v>233</v>
      </c>
      <c r="F1331" s="5">
        <f>ROUND(Source!BD1306,O1331)</f>
        <v>0</v>
      </c>
      <c r="G1331" s="5" t="s">
        <v>132</v>
      </c>
      <c r="H1331" s="5" t="s">
        <v>133</v>
      </c>
      <c r="I1331" s="5"/>
      <c r="J1331" s="5"/>
      <c r="K1331" s="5">
        <v>233</v>
      </c>
      <c r="L1331" s="5">
        <v>24</v>
      </c>
      <c r="M1331" s="5">
        <v>3</v>
      </c>
      <c r="N1331" s="5" t="s">
        <v>3</v>
      </c>
      <c r="O1331" s="5">
        <v>0</v>
      </c>
      <c r="P1331" s="5">
        <f>ROUND(Source!EV1306,O1331)</f>
        <v>0</v>
      </c>
      <c r="Q1331" s="5"/>
      <c r="R1331" s="5"/>
      <c r="S1331" s="5"/>
      <c r="T1331" s="5"/>
      <c r="U1331" s="5"/>
      <c r="V1331" s="5"/>
      <c r="W1331" s="5">
        <v>0</v>
      </c>
      <c r="X1331" s="5">
        <v>1</v>
      </c>
      <c r="Y1331" s="5">
        <v>0</v>
      </c>
      <c r="Z1331" s="5">
        <v>0</v>
      </c>
      <c r="AA1331" s="5">
        <v>1</v>
      </c>
      <c r="AB1331" s="5">
        <v>0</v>
      </c>
    </row>
    <row r="1332" spans="1:255" x14ac:dyDescent="0.2">
      <c r="A1332" s="5">
        <v>50</v>
      </c>
      <c r="B1332" s="5">
        <v>0</v>
      </c>
      <c r="C1332" s="5">
        <v>0</v>
      </c>
      <c r="D1332" s="5">
        <v>1</v>
      </c>
      <c r="E1332" s="5">
        <v>210</v>
      </c>
      <c r="F1332" s="5">
        <f>ROUND(Source!X1306,O1332)</f>
        <v>2135</v>
      </c>
      <c r="G1332" s="5" t="s">
        <v>134</v>
      </c>
      <c r="H1332" s="5" t="s">
        <v>135</v>
      </c>
      <c r="I1332" s="5"/>
      <c r="J1332" s="5"/>
      <c r="K1332" s="5">
        <v>210</v>
      </c>
      <c r="L1332" s="5">
        <v>25</v>
      </c>
      <c r="M1332" s="5">
        <v>3</v>
      </c>
      <c r="N1332" s="5" t="s">
        <v>3</v>
      </c>
      <c r="O1332" s="5">
        <v>0</v>
      </c>
      <c r="P1332" s="5" t="e">
        <f>ROUND(Source!DP1306,O1332)</f>
        <v>#REF!</v>
      </c>
      <c r="Q1332" s="5"/>
      <c r="R1332" s="5"/>
      <c r="S1332" s="5"/>
      <c r="T1332" s="5"/>
      <c r="U1332" s="5"/>
      <c r="V1332" s="5"/>
      <c r="W1332" s="5">
        <v>2135</v>
      </c>
      <c r="X1332" s="5">
        <v>1</v>
      </c>
      <c r="Y1332" s="5">
        <v>2135</v>
      </c>
      <c r="Z1332" s="5">
        <v>51191</v>
      </c>
      <c r="AA1332" s="5">
        <v>1</v>
      </c>
      <c r="AB1332" s="5">
        <v>51191</v>
      </c>
    </row>
    <row r="1333" spans="1:255" x14ac:dyDescent="0.2">
      <c r="A1333" s="5">
        <v>50</v>
      </c>
      <c r="B1333" s="5">
        <v>0</v>
      </c>
      <c r="C1333" s="5">
        <v>0</v>
      </c>
      <c r="D1333" s="5">
        <v>1</v>
      </c>
      <c r="E1333" s="5">
        <v>211</v>
      </c>
      <c r="F1333" s="5">
        <f>ROUND(Source!Y1306,O1333)</f>
        <v>1306</v>
      </c>
      <c r="G1333" s="5" t="s">
        <v>136</v>
      </c>
      <c r="H1333" s="5" t="s">
        <v>137</v>
      </c>
      <c r="I1333" s="5"/>
      <c r="J1333" s="5"/>
      <c r="K1333" s="5">
        <v>211</v>
      </c>
      <c r="L1333" s="5">
        <v>26</v>
      </c>
      <c r="M1333" s="5">
        <v>3</v>
      </c>
      <c r="N1333" s="5" t="s">
        <v>3</v>
      </c>
      <c r="O1333" s="5">
        <v>0</v>
      </c>
      <c r="P1333" s="5" t="e">
        <f>ROUND(Source!DQ1306,O1333)</f>
        <v>#REF!</v>
      </c>
      <c r="Q1333" s="5"/>
      <c r="R1333" s="5"/>
      <c r="S1333" s="5"/>
      <c r="T1333" s="5"/>
      <c r="U1333" s="5"/>
      <c r="V1333" s="5"/>
      <c r="W1333" s="5">
        <v>1306</v>
      </c>
      <c r="X1333" s="5">
        <v>1</v>
      </c>
      <c r="Y1333" s="5">
        <v>1306</v>
      </c>
      <c r="Z1333" s="5">
        <v>28065</v>
      </c>
      <c r="AA1333" s="5">
        <v>1</v>
      </c>
      <c r="AB1333" s="5">
        <v>28065</v>
      </c>
    </row>
    <row r="1334" spans="1:255" x14ac:dyDescent="0.2">
      <c r="A1334" s="5">
        <v>50</v>
      </c>
      <c r="B1334" s="5">
        <v>0</v>
      </c>
      <c r="C1334" s="5">
        <v>0</v>
      </c>
      <c r="D1334" s="5">
        <v>1</v>
      </c>
      <c r="E1334" s="5">
        <v>224</v>
      </c>
      <c r="F1334" s="5">
        <f>ROUND(Source!AR1306,O1334)</f>
        <v>20086</v>
      </c>
      <c r="G1334" s="5" t="s">
        <v>138</v>
      </c>
      <c r="H1334" s="5" t="s">
        <v>139</v>
      </c>
      <c r="I1334" s="5"/>
      <c r="J1334" s="5"/>
      <c r="K1334" s="5">
        <v>224</v>
      </c>
      <c r="L1334" s="5">
        <v>27</v>
      </c>
      <c r="M1334" s="5">
        <v>3</v>
      </c>
      <c r="N1334" s="5" t="s">
        <v>3</v>
      </c>
      <c r="O1334" s="5">
        <v>0</v>
      </c>
      <c r="P1334" s="5" t="e">
        <f>ROUND(Source!EJ1306,O1334)</f>
        <v>#REF!</v>
      </c>
      <c r="Q1334" s="5"/>
      <c r="R1334" s="5"/>
      <c r="S1334" s="5"/>
      <c r="T1334" s="5"/>
      <c r="U1334" s="5"/>
      <c r="V1334" s="5"/>
      <c r="W1334" s="5">
        <v>20086</v>
      </c>
      <c r="X1334" s="5">
        <v>1</v>
      </c>
      <c r="Y1334" s="5">
        <v>20086</v>
      </c>
      <c r="Z1334" s="5">
        <v>218352</v>
      </c>
      <c r="AA1334" s="5">
        <v>1</v>
      </c>
      <c r="AB1334" s="5">
        <v>218352</v>
      </c>
    </row>
    <row r="1336" spans="1:255" x14ac:dyDescent="0.2">
      <c r="A1336" s="1">
        <v>5</v>
      </c>
      <c r="B1336" s="1">
        <v>1</v>
      </c>
      <c r="C1336" s="1"/>
      <c r="D1336" s="1">
        <f>ROW(A1359)</f>
        <v>1359</v>
      </c>
      <c r="E1336" s="1"/>
      <c r="F1336" s="1" t="s">
        <v>141</v>
      </c>
      <c r="G1336" s="1" t="s">
        <v>479</v>
      </c>
      <c r="H1336" s="1" t="s">
        <v>3</v>
      </c>
      <c r="I1336" s="1">
        <v>0</v>
      </c>
      <c r="J1336" s="1"/>
      <c r="K1336" s="1">
        <v>0</v>
      </c>
      <c r="L1336" s="1"/>
      <c r="M1336" s="1" t="s">
        <v>3</v>
      </c>
      <c r="N1336" s="1"/>
      <c r="O1336" s="1"/>
      <c r="P1336" s="1"/>
      <c r="Q1336" s="1"/>
      <c r="R1336" s="1"/>
      <c r="S1336" s="1">
        <v>0</v>
      </c>
      <c r="T1336" s="1">
        <v>0</v>
      </c>
      <c r="U1336" s="1" t="s">
        <v>3</v>
      </c>
      <c r="V1336" s="1">
        <v>0</v>
      </c>
      <c r="W1336" s="1"/>
      <c r="X1336" s="1"/>
      <c r="Y1336" s="1"/>
      <c r="Z1336" s="1"/>
      <c r="AA1336" s="1"/>
      <c r="AB1336" s="1" t="s">
        <v>3</v>
      </c>
      <c r="AC1336" s="1" t="s">
        <v>3</v>
      </c>
      <c r="AD1336" s="1" t="s">
        <v>3</v>
      </c>
      <c r="AE1336" s="1" t="s">
        <v>3</v>
      </c>
      <c r="AF1336" s="1" t="s">
        <v>3</v>
      </c>
      <c r="AG1336" s="1" t="s">
        <v>3</v>
      </c>
      <c r="AH1336" s="1"/>
      <c r="AI1336" s="1"/>
      <c r="AJ1336" s="1"/>
      <c r="AK1336" s="1"/>
      <c r="AL1336" s="1"/>
      <c r="AM1336" s="1"/>
      <c r="AN1336" s="1"/>
      <c r="AO1336" s="1"/>
      <c r="AP1336" s="1" t="s">
        <v>3</v>
      </c>
      <c r="AQ1336" s="1" t="s">
        <v>3</v>
      </c>
      <c r="AR1336" s="1" t="s">
        <v>3</v>
      </c>
      <c r="AS1336" s="1"/>
      <c r="AT1336" s="1"/>
      <c r="AU1336" s="1"/>
      <c r="AV1336" s="1"/>
      <c r="AW1336" s="1"/>
      <c r="AX1336" s="1"/>
      <c r="AY1336" s="1"/>
      <c r="AZ1336" s="1" t="s">
        <v>3</v>
      </c>
      <c r="BA1336" s="1"/>
      <c r="BB1336" s="1" t="s">
        <v>3</v>
      </c>
      <c r="BC1336" s="1" t="s">
        <v>3</v>
      </c>
      <c r="BD1336" s="1" t="s">
        <v>3</v>
      </c>
      <c r="BE1336" s="1" t="s">
        <v>3</v>
      </c>
      <c r="BF1336" s="1" t="s">
        <v>3</v>
      </c>
      <c r="BG1336" s="1" t="s">
        <v>3</v>
      </c>
      <c r="BH1336" s="1" t="s">
        <v>3</v>
      </c>
      <c r="BI1336" s="1" t="s">
        <v>3</v>
      </c>
      <c r="BJ1336" s="1" t="s">
        <v>3</v>
      </c>
      <c r="BK1336" s="1" t="s">
        <v>3</v>
      </c>
      <c r="BL1336" s="1" t="s">
        <v>3</v>
      </c>
      <c r="BM1336" s="1" t="s">
        <v>3</v>
      </c>
      <c r="BN1336" s="1" t="s">
        <v>3</v>
      </c>
      <c r="BO1336" s="1" t="s">
        <v>3</v>
      </c>
      <c r="BP1336" s="1" t="s">
        <v>3</v>
      </c>
      <c r="BQ1336" s="1"/>
      <c r="BR1336" s="1"/>
      <c r="BS1336" s="1"/>
      <c r="BT1336" s="1"/>
      <c r="BU1336" s="1"/>
      <c r="BV1336" s="1"/>
      <c r="BW1336" s="1"/>
      <c r="BX1336" s="1">
        <v>0</v>
      </c>
      <c r="BY1336" s="1"/>
      <c r="BZ1336" s="1"/>
      <c r="CA1336" s="1"/>
      <c r="CB1336" s="1"/>
      <c r="CC1336" s="1"/>
      <c r="CD1336" s="1"/>
      <c r="CE1336" s="1"/>
      <c r="CF1336" s="1"/>
      <c r="CG1336" s="1"/>
      <c r="CH1336" s="1"/>
      <c r="CI1336" s="1"/>
      <c r="CJ1336" s="1">
        <v>0</v>
      </c>
    </row>
    <row r="1338" spans="1:255" x14ac:dyDescent="0.2">
      <c r="A1338" s="3">
        <v>52</v>
      </c>
      <c r="B1338" s="3">
        <f t="shared" ref="B1338:G1338" si="1074">B1359</f>
        <v>1</v>
      </c>
      <c r="C1338" s="3">
        <f t="shared" si="1074"/>
        <v>5</v>
      </c>
      <c r="D1338" s="3">
        <f t="shared" si="1074"/>
        <v>1336</v>
      </c>
      <c r="E1338" s="3">
        <f t="shared" si="1074"/>
        <v>0</v>
      </c>
      <c r="F1338" s="3" t="str">
        <f t="shared" si="1074"/>
        <v>Новый подраздел</v>
      </c>
      <c r="G1338" s="3" t="str">
        <f t="shared" si="1074"/>
        <v>Ванные, туалеты, совмещенные санузлы</v>
      </c>
      <c r="H1338" s="3"/>
      <c r="I1338" s="3"/>
      <c r="J1338" s="3"/>
      <c r="K1338" s="3"/>
      <c r="L1338" s="3"/>
      <c r="M1338" s="3"/>
      <c r="N1338" s="3"/>
      <c r="O1338" s="3">
        <f t="shared" ref="O1338:AT1338" si="1075">O1359</f>
        <v>82605</v>
      </c>
      <c r="P1338" s="3">
        <f t="shared" si="1075"/>
        <v>77617</v>
      </c>
      <c r="Q1338" s="3">
        <f t="shared" si="1075"/>
        <v>490</v>
      </c>
      <c r="R1338" s="3">
        <f t="shared" si="1075"/>
        <v>133</v>
      </c>
      <c r="S1338" s="3">
        <f t="shared" si="1075"/>
        <v>4498</v>
      </c>
      <c r="T1338" s="3">
        <f t="shared" si="1075"/>
        <v>0</v>
      </c>
      <c r="U1338" s="3">
        <f t="shared" si="1075"/>
        <v>484.55218000000002</v>
      </c>
      <c r="V1338" s="3">
        <f t="shared" si="1075"/>
        <v>11.30742</v>
      </c>
      <c r="W1338" s="3">
        <f t="shared" si="1075"/>
        <v>0</v>
      </c>
      <c r="X1338" s="3">
        <f t="shared" si="1075"/>
        <v>4778</v>
      </c>
      <c r="Y1338" s="3">
        <f t="shared" si="1075"/>
        <v>3334</v>
      </c>
      <c r="Z1338" s="3">
        <f t="shared" si="1075"/>
        <v>0</v>
      </c>
      <c r="AA1338" s="3">
        <f t="shared" si="1075"/>
        <v>0</v>
      </c>
      <c r="AB1338" s="3">
        <f t="shared" si="1075"/>
        <v>82605</v>
      </c>
      <c r="AC1338" s="3">
        <f t="shared" si="1075"/>
        <v>77617</v>
      </c>
      <c r="AD1338" s="3">
        <f t="shared" si="1075"/>
        <v>490</v>
      </c>
      <c r="AE1338" s="3">
        <f t="shared" si="1075"/>
        <v>133</v>
      </c>
      <c r="AF1338" s="3">
        <f t="shared" si="1075"/>
        <v>4498</v>
      </c>
      <c r="AG1338" s="3">
        <f t="shared" si="1075"/>
        <v>0</v>
      </c>
      <c r="AH1338" s="3">
        <f t="shared" si="1075"/>
        <v>484.55218000000002</v>
      </c>
      <c r="AI1338" s="3">
        <f t="shared" si="1075"/>
        <v>11.30742</v>
      </c>
      <c r="AJ1338" s="3">
        <f t="shared" si="1075"/>
        <v>0</v>
      </c>
      <c r="AK1338" s="3">
        <f t="shared" si="1075"/>
        <v>4778</v>
      </c>
      <c r="AL1338" s="3">
        <f t="shared" si="1075"/>
        <v>3334</v>
      </c>
      <c r="AM1338" s="3">
        <f t="shared" si="1075"/>
        <v>0</v>
      </c>
      <c r="AN1338" s="3">
        <f t="shared" si="1075"/>
        <v>0</v>
      </c>
      <c r="AO1338" s="3">
        <f t="shared" si="1075"/>
        <v>0</v>
      </c>
      <c r="AP1338" s="3">
        <f t="shared" si="1075"/>
        <v>0</v>
      </c>
      <c r="AQ1338" s="3">
        <f t="shared" si="1075"/>
        <v>0</v>
      </c>
      <c r="AR1338" s="3">
        <f t="shared" si="1075"/>
        <v>90717</v>
      </c>
      <c r="AS1338" s="3">
        <f t="shared" si="1075"/>
        <v>90717</v>
      </c>
      <c r="AT1338" s="3">
        <f t="shared" si="1075"/>
        <v>0</v>
      </c>
      <c r="AU1338" s="3">
        <f t="shared" ref="AU1338:BZ1338" si="1076">AU1359</f>
        <v>0</v>
      </c>
      <c r="AV1338" s="3">
        <f t="shared" si="1076"/>
        <v>77617</v>
      </c>
      <c r="AW1338" s="3">
        <f t="shared" si="1076"/>
        <v>77617</v>
      </c>
      <c r="AX1338" s="3">
        <f t="shared" si="1076"/>
        <v>0</v>
      </c>
      <c r="AY1338" s="3">
        <f t="shared" si="1076"/>
        <v>77617</v>
      </c>
      <c r="AZ1338" s="3">
        <f t="shared" si="1076"/>
        <v>0</v>
      </c>
      <c r="BA1338" s="3">
        <f t="shared" si="1076"/>
        <v>0</v>
      </c>
      <c r="BB1338" s="3">
        <f t="shared" si="1076"/>
        <v>0</v>
      </c>
      <c r="BC1338" s="3">
        <f t="shared" si="1076"/>
        <v>0</v>
      </c>
      <c r="BD1338" s="3">
        <f t="shared" si="1076"/>
        <v>0</v>
      </c>
      <c r="BE1338" s="3">
        <f t="shared" si="1076"/>
        <v>0</v>
      </c>
      <c r="BF1338" s="3">
        <f t="shared" si="1076"/>
        <v>0</v>
      </c>
      <c r="BG1338" s="3">
        <f t="shared" si="1076"/>
        <v>0</v>
      </c>
      <c r="BH1338" s="3">
        <f t="shared" si="1076"/>
        <v>0</v>
      </c>
      <c r="BI1338" s="3">
        <f t="shared" si="1076"/>
        <v>0</v>
      </c>
      <c r="BJ1338" s="3">
        <f t="shared" si="1076"/>
        <v>0</v>
      </c>
      <c r="BK1338" s="3">
        <f t="shared" si="1076"/>
        <v>0</v>
      </c>
      <c r="BL1338" s="3">
        <f t="shared" si="1076"/>
        <v>0</v>
      </c>
      <c r="BM1338" s="3">
        <f t="shared" si="1076"/>
        <v>0</v>
      </c>
      <c r="BN1338" s="3">
        <f t="shared" si="1076"/>
        <v>0</v>
      </c>
      <c r="BO1338" s="3">
        <f t="shared" si="1076"/>
        <v>0</v>
      </c>
      <c r="BP1338" s="3">
        <f t="shared" si="1076"/>
        <v>0</v>
      </c>
      <c r="BQ1338" s="3">
        <f t="shared" si="1076"/>
        <v>0</v>
      </c>
      <c r="BR1338" s="3">
        <f t="shared" si="1076"/>
        <v>0</v>
      </c>
      <c r="BS1338" s="3">
        <f t="shared" si="1076"/>
        <v>0</v>
      </c>
      <c r="BT1338" s="3">
        <f t="shared" si="1076"/>
        <v>0</v>
      </c>
      <c r="BU1338" s="3">
        <f t="shared" si="1076"/>
        <v>0</v>
      </c>
      <c r="BV1338" s="3">
        <f t="shared" si="1076"/>
        <v>0</v>
      </c>
      <c r="BW1338" s="3">
        <f t="shared" si="1076"/>
        <v>0</v>
      </c>
      <c r="BX1338" s="3">
        <f t="shared" si="1076"/>
        <v>0</v>
      </c>
      <c r="BY1338" s="3">
        <f t="shared" si="1076"/>
        <v>0</v>
      </c>
      <c r="BZ1338" s="3">
        <f t="shared" si="1076"/>
        <v>0</v>
      </c>
      <c r="CA1338" s="3">
        <f t="shared" ref="CA1338:DF1338" si="1077">CA1359</f>
        <v>90717</v>
      </c>
      <c r="CB1338" s="3">
        <f t="shared" si="1077"/>
        <v>90717</v>
      </c>
      <c r="CC1338" s="3">
        <f t="shared" si="1077"/>
        <v>0</v>
      </c>
      <c r="CD1338" s="3">
        <f t="shared" si="1077"/>
        <v>0</v>
      </c>
      <c r="CE1338" s="3">
        <f t="shared" si="1077"/>
        <v>77617</v>
      </c>
      <c r="CF1338" s="3">
        <f t="shared" si="1077"/>
        <v>77617</v>
      </c>
      <c r="CG1338" s="3">
        <f t="shared" si="1077"/>
        <v>0</v>
      </c>
      <c r="CH1338" s="3">
        <f t="shared" si="1077"/>
        <v>77617</v>
      </c>
      <c r="CI1338" s="3">
        <f t="shared" si="1077"/>
        <v>0</v>
      </c>
      <c r="CJ1338" s="3">
        <f t="shared" si="1077"/>
        <v>0</v>
      </c>
      <c r="CK1338" s="3">
        <f t="shared" si="1077"/>
        <v>0</v>
      </c>
      <c r="CL1338" s="3">
        <f t="shared" si="1077"/>
        <v>0</v>
      </c>
      <c r="CM1338" s="3">
        <f t="shared" si="1077"/>
        <v>0</v>
      </c>
      <c r="CN1338" s="3">
        <f t="shared" si="1077"/>
        <v>0</v>
      </c>
      <c r="CO1338" s="3">
        <f t="shared" si="1077"/>
        <v>0</v>
      </c>
      <c r="CP1338" s="3">
        <f t="shared" si="1077"/>
        <v>0</v>
      </c>
      <c r="CQ1338" s="3">
        <f t="shared" si="1077"/>
        <v>0</v>
      </c>
      <c r="CR1338" s="3">
        <f t="shared" si="1077"/>
        <v>0</v>
      </c>
      <c r="CS1338" s="3">
        <f t="shared" si="1077"/>
        <v>0</v>
      </c>
      <c r="CT1338" s="3">
        <f t="shared" si="1077"/>
        <v>0</v>
      </c>
      <c r="CU1338" s="3">
        <f t="shared" si="1077"/>
        <v>0</v>
      </c>
      <c r="CV1338" s="3">
        <f t="shared" si="1077"/>
        <v>0</v>
      </c>
      <c r="CW1338" s="3">
        <f t="shared" si="1077"/>
        <v>0</v>
      </c>
      <c r="CX1338" s="3">
        <f t="shared" si="1077"/>
        <v>0</v>
      </c>
      <c r="CY1338" s="3">
        <f t="shared" si="1077"/>
        <v>0</v>
      </c>
      <c r="CZ1338" s="3">
        <f t="shared" si="1077"/>
        <v>0</v>
      </c>
      <c r="DA1338" s="3">
        <f t="shared" si="1077"/>
        <v>0</v>
      </c>
      <c r="DB1338" s="3">
        <f t="shared" si="1077"/>
        <v>0</v>
      </c>
      <c r="DC1338" s="3">
        <f t="shared" si="1077"/>
        <v>0</v>
      </c>
      <c r="DD1338" s="3">
        <f t="shared" si="1077"/>
        <v>0</v>
      </c>
      <c r="DE1338" s="3">
        <f t="shared" si="1077"/>
        <v>0</v>
      </c>
      <c r="DF1338" s="3">
        <f t="shared" si="1077"/>
        <v>0</v>
      </c>
      <c r="DG1338" s="4">
        <f t="shared" ref="DG1338:EL1338" si="1078">DG1359</f>
        <v>297189</v>
      </c>
      <c r="DH1338" s="4">
        <f t="shared" si="1078"/>
        <v>179286</v>
      </c>
      <c r="DI1338" s="4">
        <f t="shared" si="1078"/>
        <v>3843</v>
      </c>
      <c r="DJ1338" s="4">
        <f t="shared" si="1078"/>
        <v>2646</v>
      </c>
      <c r="DK1338" s="4">
        <f t="shared" si="1078"/>
        <v>114060</v>
      </c>
      <c r="DL1338" s="4">
        <f t="shared" si="1078"/>
        <v>0</v>
      </c>
      <c r="DM1338" s="4" t="e">
        <f t="shared" si="1078"/>
        <v>#REF!</v>
      </c>
      <c r="DN1338" s="4">
        <f t="shared" si="1078"/>
        <v>11.30742</v>
      </c>
      <c r="DO1338" s="4">
        <f t="shared" si="1078"/>
        <v>0</v>
      </c>
      <c r="DP1338" s="4" t="e">
        <f t="shared" si="1078"/>
        <v>#REF!</v>
      </c>
      <c r="DQ1338" s="4" t="e">
        <f t="shared" si="1078"/>
        <v>#REF!</v>
      </c>
      <c r="DR1338" s="4">
        <f t="shared" si="1078"/>
        <v>0</v>
      </c>
      <c r="DS1338" s="4">
        <f t="shared" si="1078"/>
        <v>0</v>
      </c>
      <c r="DT1338" s="4">
        <f t="shared" si="1078"/>
        <v>297189</v>
      </c>
      <c r="DU1338" s="4">
        <f t="shared" si="1078"/>
        <v>179286</v>
      </c>
      <c r="DV1338" s="4">
        <f t="shared" si="1078"/>
        <v>3843</v>
      </c>
      <c r="DW1338" s="4">
        <f t="shared" si="1078"/>
        <v>2646</v>
      </c>
      <c r="DX1338" s="4">
        <f t="shared" si="1078"/>
        <v>114060</v>
      </c>
      <c r="DY1338" s="4">
        <f t="shared" si="1078"/>
        <v>0</v>
      </c>
      <c r="DZ1338" s="4" t="e">
        <f t="shared" si="1078"/>
        <v>#REF!</v>
      </c>
      <c r="EA1338" s="4">
        <f t="shared" si="1078"/>
        <v>11.30742</v>
      </c>
      <c r="EB1338" s="4">
        <f t="shared" si="1078"/>
        <v>0</v>
      </c>
      <c r="EC1338" s="4" t="e">
        <f t="shared" si="1078"/>
        <v>#REF!</v>
      </c>
      <c r="ED1338" s="4" t="e">
        <f t="shared" si="1078"/>
        <v>#REF!</v>
      </c>
      <c r="EE1338" s="4">
        <f t="shared" si="1078"/>
        <v>0</v>
      </c>
      <c r="EF1338" s="4">
        <f t="shared" si="1078"/>
        <v>0</v>
      </c>
      <c r="EG1338" s="4">
        <f t="shared" si="1078"/>
        <v>0</v>
      </c>
      <c r="EH1338" s="4">
        <f t="shared" si="1078"/>
        <v>0</v>
      </c>
      <c r="EI1338" s="4">
        <f t="shared" si="1078"/>
        <v>0</v>
      </c>
      <c r="EJ1338" s="4" t="e">
        <f t="shared" si="1078"/>
        <v>#REF!</v>
      </c>
      <c r="EK1338" s="4" t="e">
        <f t="shared" si="1078"/>
        <v>#REF!</v>
      </c>
      <c r="EL1338" s="4">
        <f t="shared" si="1078"/>
        <v>0</v>
      </c>
      <c r="EM1338" s="4">
        <f t="shared" ref="EM1338:FR1338" si="1079">EM1359</f>
        <v>0</v>
      </c>
      <c r="EN1338" s="4">
        <f t="shared" si="1079"/>
        <v>179286</v>
      </c>
      <c r="EO1338" s="4">
        <f t="shared" si="1079"/>
        <v>179286</v>
      </c>
      <c r="EP1338" s="4">
        <f t="shared" si="1079"/>
        <v>0</v>
      </c>
      <c r="EQ1338" s="4">
        <f t="shared" si="1079"/>
        <v>179286</v>
      </c>
      <c r="ER1338" s="4">
        <f t="shared" si="1079"/>
        <v>0</v>
      </c>
      <c r="ES1338" s="4">
        <f t="shared" si="1079"/>
        <v>0</v>
      </c>
      <c r="ET1338" s="4">
        <f t="shared" si="1079"/>
        <v>0</v>
      </c>
      <c r="EU1338" s="4">
        <f t="shared" si="1079"/>
        <v>0</v>
      </c>
      <c r="EV1338" s="4">
        <f t="shared" si="1079"/>
        <v>0</v>
      </c>
      <c r="EW1338" s="4">
        <f t="shared" si="1079"/>
        <v>0</v>
      </c>
      <c r="EX1338" s="4">
        <f t="shared" si="1079"/>
        <v>0</v>
      </c>
      <c r="EY1338" s="4">
        <f t="shared" si="1079"/>
        <v>0</v>
      </c>
      <c r="EZ1338" s="4">
        <f t="shared" si="1079"/>
        <v>0</v>
      </c>
      <c r="FA1338" s="4">
        <f t="shared" si="1079"/>
        <v>0</v>
      </c>
      <c r="FB1338" s="4">
        <f t="shared" si="1079"/>
        <v>0</v>
      </c>
      <c r="FC1338" s="4">
        <f t="shared" si="1079"/>
        <v>0</v>
      </c>
      <c r="FD1338" s="4">
        <f t="shared" si="1079"/>
        <v>0</v>
      </c>
      <c r="FE1338" s="4">
        <f t="shared" si="1079"/>
        <v>0</v>
      </c>
      <c r="FF1338" s="4">
        <f t="shared" si="1079"/>
        <v>0</v>
      </c>
      <c r="FG1338" s="4">
        <f t="shared" si="1079"/>
        <v>0</v>
      </c>
      <c r="FH1338" s="4">
        <f t="shared" si="1079"/>
        <v>0</v>
      </c>
      <c r="FI1338" s="4">
        <f t="shared" si="1079"/>
        <v>0</v>
      </c>
      <c r="FJ1338" s="4">
        <f t="shared" si="1079"/>
        <v>0</v>
      </c>
      <c r="FK1338" s="4">
        <f t="shared" si="1079"/>
        <v>0</v>
      </c>
      <c r="FL1338" s="4">
        <f t="shared" si="1079"/>
        <v>0</v>
      </c>
      <c r="FM1338" s="4">
        <f t="shared" si="1079"/>
        <v>0</v>
      </c>
      <c r="FN1338" s="4">
        <f t="shared" si="1079"/>
        <v>0</v>
      </c>
      <c r="FO1338" s="4">
        <f t="shared" si="1079"/>
        <v>0</v>
      </c>
      <c r="FP1338" s="4">
        <f t="shared" si="1079"/>
        <v>0</v>
      </c>
      <c r="FQ1338" s="4">
        <f t="shared" si="1079"/>
        <v>0</v>
      </c>
      <c r="FR1338" s="4">
        <f t="shared" si="1079"/>
        <v>0</v>
      </c>
      <c r="FS1338" s="4" t="e">
        <f t="shared" ref="FS1338:GX1338" si="1080">FS1359</f>
        <v>#REF!</v>
      </c>
      <c r="FT1338" s="4" t="e">
        <f t="shared" si="1080"/>
        <v>#REF!</v>
      </c>
      <c r="FU1338" s="4">
        <f t="shared" si="1080"/>
        <v>0</v>
      </c>
      <c r="FV1338" s="4">
        <f t="shared" si="1080"/>
        <v>0</v>
      </c>
      <c r="FW1338" s="4">
        <f t="shared" si="1080"/>
        <v>179286</v>
      </c>
      <c r="FX1338" s="4">
        <f t="shared" si="1080"/>
        <v>179286</v>
      </c>
      <c r="FY1338" s="4">
        <f t="shared" si="1080"/>
        <v>0</v>
      </c>
      <c r="FZ1338" s="4">
        <f t="shared" si="1080"/>
        <v>179286</v>
      </c>
      <c r="GA1338" s="4">
        <f t="shared" si="1080"/>
        <v>0</v>
      </c>
      <c r="GB1338" s="4">
        <f t="shared" si="1080"/>
        <v>0</v>
      </c>
      <c r="GC1338" s="4">
        <f t="shared" si="1080"/>
        <v>0</v>
      </c>
      <c r="GD1338" s="4">
        <f t="shared" si="1080"/>
        <v>0</v>
      </c>
      <c r="GE1338" s="4">
        <f t="shared" si="1080"/>
        <v>0</v>
      </c>
      <c r="GF1338" s="4">
        <f t="shared" si="1080"/>
        <v>0</v>
      </c>
      <c r="GG1338" s="4">
        <f t="shared" si="1080"/>
        <v>0</v>
      </c>
      <c r="GH1338" s="4">
        <f t="shared" si="1080"/>
        <v>0</v>
      </c>
      <c r="GI1338" s="4">
        <f t="shared" si="1080"/>
        <v>0</v>
      </c>
      <c r="GJ1338" s="4">
        <f t="shared" si="1080"/>
        <v>0</v>
      </c>
      <c r="GK1338" s="4">
        <f t="shared" si="1080"/>
        <v>0</v>
      </c>
      <c r="GL1338" s="4">
        <f t="shared" si="1080"/>
        <v>0</v>
      </c>
      <c r="GM1338" s="4">
        <f t="shared" si="1080"/>
        <v>0</v>
      </c>
      <c r="GN1338" s="4">
        <f t="shared" si="1080"/>
        <v>0</v>
      </c>
      <c r="GO1338" s="4">
        <f t="shared" si="1080"/>
        <v>0</v>
      </c>
      <c r="GP1338" s="4">
        <f t="shared" si="1080"/>
        <v>0</v>
      </c>
      <c r="GQ1338" s="4">
        <f t="shared" si="1080"/>
        <v>0</v>
      </c>
      <c r="GR1338" s="4">
        <f t="shared" si="1080"/>
        <v>0</v>
      </c>
      <c r="GS1338" s="4">
        <f t="shared" si="1080"/>
        <v>0</v>
      </c>
      <c r="GT1338" s="4">
        <f t="shared" si="1080"/>
        <v>0</v>
      </c>
      <c r="GU1338" s="4">
        <f t="shared" si="1080"/>
        <v>0</v>
      </c>
      <c r="GV1338" s="4">
        <f t="shared" si="1080"/>
        <v>0</v>
      </c>
      <c r="GW1338" s="4">
        <f t="shared" si="1080"/>
        <v>0</v>
      </c>
      <c r="GX1338" s="4">
        <f t="shared" si="1080"/>
        <v>0</v>
      </c>
    </row>
    <row r="1340" spans="1:255" x14ac:dyDescent="0.2">
      <c r="A1340" s="2">
        <v>17</v>
      </c>
      <c r="B1340" s="2">
        <v>1</v>
      </c>
      <c r="C1340" s="2">
        <f>ROW(SmtRes!A1124)</f>
        <v>1124</v>
      </c>
      <c r="D1340" s="2">
        <f>ROW(EtalonRes!A1146)</f>
        <v>1146</v>
      </c>
      <c r="E1340" s="2" t="s">
        <v>626</v>
      </c>
      <c r="F1340" s="2" t="s">
        <v>184</v>
      </c>
      <c r="G1340" s="2" t="s">
        <v>627</v>
      </c>
      <c r="H1340" s="2" t="s">
        <v>186</v>
      </c>
      <c r="I1340" s="2">
        <f>'1.Лок.смета.и.Акт'!E144</f>
        <v>5.3179999999999996</v>
      </c>
      <c r="J1340" s="2">
        <v>0</v>
      </c>
      <c r="K1340" s="2">
        <v>5.3179999999999996</v>
      </c>
      <c r="L1340" s="2">
        <v>10.39</v>
      </c>
      <c r="M1340" s="2">
        <v>0</v>
      </c>
      <c r="N1340" s="2">
        <f t="shared" ref="N1340:N1357" si="1081">ROUND(L1340-M1340,4)</f>
        <v>10.39</v>
      </c>
      <c r="O1340" s="2">
        <f t="shared" ref="O1340:O1357" si="1082">ROUND(CP1340,0)</f>
        <v>1918</v>
      </c>
      <c r="P1340" s="2">
        <f t="shared" ref="P1340:P1357" si="1083">ROUND(CQ1340*I1340,0)</f>
        <v>0</v>
      </c>
      <c r="Q1340" s="2">
        <f t="shared" ref="Q1340:Q1357" si="1084">ROUND(CR1340*I1340,0)</f>
        <v>235</v>
      </c>
      <c r="R1340" s="2">
        <f t="shared" ref="R1340:R1357" si="1085">ROUND(CS1340*I1340,0)</f>
        <v>92</v>
      </c>
      <c r="S1340" s="2">
        <f t="shared" ref="S1340:S1357" si="1086">ROUND(CT1340*I1340,0)</f>
        <v>1683</v>
      </c>
      <c r="T1340" s="2">
        <f t="shared" ref="T1340:T1357" si="1087">ROUND(CU1340*I1340,0)</f>
        <v>0</v>
      </c>
      <c r="U1340" s="2">
        <f t="shared" ref="U1340:U1357" si="1088">CV1340*I1340</f>
        <v>210.11417999999998</v>
      </c>
      <c r="V1340" s="2">
        <f t="shared" ref="V1340:V1357" si="1089">CW1340*I1340</f>
        <v>6.7538599999999995</v>
      </c>
      <c r="W1340" s="2">
        <f t="shared" ref="W1340:W1357" si="1090">ROUND(CX1340*I1340,0)</f>
        <v>0</v>
      </c>
      <c r="X1340" s="2">
        <f t="shared" ref="X1340:X1357" si="1091">ROUND(CY1340,0)</f>
        <v>2183</v>
      </c>
      <c r="Y1340" s="2">
        <f t="shared" ref="Y1340:Y1357" si="1092">ROUND(CZ1340,0)</f>
        <v>1331</v>
      </c>
      <c r="Z1340" s="2"/>
      <c r="AA1340" s="2">
        <v>69726971</v>
      </c>
      <c r="AB1340" s="2">
        <f t="shared" ref="AB1340:AB1357" si="1093">ROUND((AC1340+AD1340+AF1340),2)</f>
        <v>360.73</v>
      </c>
      <c r="AC1340" s="2">
        <f>ROUND((ES1340+(SUM(SmtRes!BC1119:'SmtRes'!BC1124)+SUM(EtalonRes!AL1141:'EtalonRes'!AL1146))),2)</f>
        <v>0</v>
      </c>
      <c r="AD1340" s="2">
        <f t="shared" ref="AD1340:AD1345" si="1094">ROUND((((ET1340)-(EU1340))+AE1340),2)</f>
        <v>44.25</v>
      </c>
      <c r="AE1340" s="2">
        <f t="shared" ref="AE1340:AF1345" si="1095">ROUND((EU1340),2)</f>
        <v>17.28</v>
      </c>
      <c r="AF1340" s="2">
        <f t="shared" si="1095"/>
        <v>316.48</v>
      </c>
      <c r="AG1340" s="2">
        <f t="shared" ref="AG1340:AG1357" si="1096">ROUND((AP1340),2)</f>
        <v>0</v>
      </c>
      <c r="AH1340" s="2">
        <f t="shared" ref="AH1340:AI1345" si="1097">(EW1340)</f>
        <v>39.51</v>
      </c>
      <c r="AI1340" s="2">
        <f t="shared" si="1097"/>
        <v>1.27</v>
      </c>
      <c r="AJ1340" s="2">
        <f t="shared" ref="AJ1340:AJ1357" si="1098">(AS1340)</f>
        <v>0</v>
      </c>
      <c r="AK1340" s="2">
        <v>1394.91</v>
      </c>
      <c r="AL1340" s="2">
        <v>1034.18</v>
      </c>
      <c r="AM1340" s="2">
        <v>44.25</v>
      </c>
      <c r="AN1340" s="2">
        <v>17.28</v>
      </c>
      <c r="AO1340" s="2">
        <v>316.48</v>
      </c>
      <c r="AP1340" s="2">
        <v>0</v>
      </c>
      <c r="AQ1340" s="2">
        <v>39.51</v>
      </c>
      <c r="AR1340" s="2">
        <v>1.27</v>
      </c>
      <c r="AS1340" s="2">
        <v>0</v>
      </c>
      <c r="AT1340" s="2">
        <v>123</v>
      </c>
      <c r="AU1340" s="2">
        <v>75</v>
      </c>
      <c r="AV1340" s="2">
        <v>1</v>
      </c>
      <c r="AW1340" s="2">
        <v>1</v>
      </c>
      <c r="AX1340" s="2"/>
      <c r="AY1340" s="2"/>
      <c r="AZ1340" s="2">
        <v>1</v>
      </c>
      <c r="BA1340" s="2">
        <v>1</v>
      </c>
      <c r="BB1340" s="2">
        <v>1</v>
      </c>
      <c r="BC1340" s="2">
        <v>1</v>
      </c>
      <c r="BD1340" s="2" t="s">
        <v>3</v>
      </c>
      <c r="BE1340" s="2" t="s">
        <v>3</v>
      </c>
      <c r="BF1340" s="2" t="s">
        <v>3</v>
      </c>
      <c r="BG1340" s="2" t="s">
        <v>3</v>
      </c>
      <c r="BH1340" s="2">
        <v>0</v>
      </c>
      <c r="BI1340" s="2">
        <v>1</v>
      </c>
      <c r="BJ1340" s="2" t="s">
        <v>187</v>
      </c>
      <c r="BK1340" s="2"/>
      <c r="BL1340" s="2"/>
      <c r="BM1340" s="2">
        <v>11001</v>
      </c>
      <c r="BN1340" s="2">
        <v>0</v>
      </c>
      <c r="BO1340" s="2" t="s">
        <v>3</v>
      </c>
      <c r="BP1340" s="2">
        <v>0</v>
      </c>
      <c r="BQ1340" s="2">
        <v>2</v>
      </c>
      <c r="BR1340" s="2">
        <v>0</v>
      </c>
      <c r="BS1340" s="2">
        <v>1</v>
      </c>
      <c r="BT1340" s="2">
        <v>1</v>
      </c>
      <c r="BU1340" s="2">
        <v>1</v>
      </c>
      <c r="BV1340" s="2">
        <v>1</v>
      </c>
      <c r="BW1340" s="2">
        <v>1</v>
      </c>
      <c r="BX1340" s="2">
        <v>1</v>
      </c>
      <c r="BY1340" s="2" t="s">
        <v>3</v>
      </c>
      <c r="BZ1340" s="2">
        <v>123</v>
      </c>
      <c r="CA1340" s="2">
        <v>75</v>
      </c>
      <c r="CB1340" s="2" t="s">
        <v>3</v>
      </c>
      <c r="CC1340" s="2"/>
      <c r="CD1340" s="2"/>
      <c r="CE1340" s="2">
        <v>0</v>
      </c>
      <c r="CF1340" s="2">
        <v>0</v>
      </c>
      <c r="CG1340" s="2">
        <v>0</v>
      </c>
      <c r="CH1340" s="2">
        <v>104</v>
      </c>
      <c r="CI1340" s="2">
        <v>0</v>
      </c>
      <c r="CJ1340" s="2">
        <v>0</v>
      </c>
      <c r="CK1340" s="2">
        <v>0</v>
      </c>
      <c r="CL1340" s="2">
        <v>0</v>
      </c>
      <c r="CM1340" s="2">
        <v>0</v>
      </c>
      <c r="CN1340" s="2" t="s">
        <v>3</v>
      </c>
      <c r="CO1340" s="2">
        <v>0</v>
      </c>
      <c r="CP1340" s="2">
        <f t="shared" ref="CP1340:CP1357" si="1099">(P1340+Q1340+S1340)</f>
        <v>1918</v>
      </c>
      <c r="CQ1340" s="2">
        <f t="shared" ref="CQ1340:CQ1357" si="1100">AC1340*BC1340</f>
        <v>0</v>
      </c>
      <c r="CR1340" s="2">
        <f t="shared" ref="CR1340:CR1357" si="1101">AD1340*BB1340</f>
        <v>44.25</v>
      </c>
      <c r="CS1340" s="2">
        <f t="shared" ref="CS1340:CS1357" si="1102">AE1340*BS1340</f>
        <v>17.28</v>
      </c>
      <c r="CT1340" s="2">
        <f t="shared" ref="CT1340:CT1357" si="1103">AF1340*BA1340</f>
        <v>316.48</v>
      </c>
      <c r="CU1340" s="2">
        <f t="shared" ref="CU1340:CU1357" si="1104">AG1340</f>
        <v>0</v>
      </c>
      <c r="CV1340" s="2">
        <f t="shared" ref="CV1340:CV1357" si="1105">AH1340</f>
        <v>39.51</v>
      </c>
      <c r="CW1340" s="2">
        <f t="shared" ref="CW1340:CW1357" si="1106">AI1340</f>
        <v>1.27</v>
      </c>
      <c r="CX1340" s="2">
        <f t="shared" ref="CX1340:CX1357" si="1107">AJ1340</f>
        <v>0</v>
      </c>
      <c r="CY1340" s="2">
        <f>(((S1340+R1340)*AT1340)/100)</f>
        <v>2183.25</v>
      </c>
      <c r="CZ1340" s="2">
        <f>(((S1340+R1340)*AU1340)/100)</f>
        <v>1331.25</v>
      </c>
      <c r="DA1340" s="2"/>
      <c r="DB1340" s="2"/>
      <c r="DC1340" s="2" t="s">
        <v>3</v>
      </c>
      <c r="DD1340" s="2" t="s">
        <v>3</v>
      </c>
      <c r="DE1340" s="2" t="s">
        <v>3</v>
      </c>
      <c r="DF1340" s="2" t="s">
        <v>3</v>
      </c>
      <c r="DG1340" s="2" t="s">
        <v>3</v>
      </c>
      <c r="DH1340" s="2" t="s">
        <v>3</v>
      </c>
      <c r="DI1340" s="2" t="s">
        <v>3</v>
      </c>
      <c r="DJ1340" s="2" t="s">
        <v>3</v>
      </c>
      <c r="DK1340" s="2" t="s">
        <v>3</v>
      </c>
      <c r="DL1340" s="2" t="s">
        <v>3</v>
      </c>
      <c r="DM1340" s="2" t="s">
        <v>3</v>
      </c>
      <c r="DN1340" s="2">
        <v>0</v>
      </c>
      <c r="DO1340" s="2">
        <v>0</v>
      </c>
      <c r="DP1340" s="2">
        <v>1</v>
      </c>
      <c r="DQ1340" s="2">
        <v>1</v>
      </c>
      <c r="DR1340" s="2"/>
      <c r="DS1340" s="2"/>
      <c r="DT1340" s="2"/>
      <c r="DU1340" s="2">
        <v>1013</v>
      </c>
      <c r="DV1340" s="2" t="s">
        <v>186</v>
      </c>
      <c r="DW1340" s="2" t="s">
        <v>186</v>
      </c>
      <c r="DX1340" s="2">
        <v>1</v>
      </c>
      <c r="DY1340" s="2"/>
      <c r="DZ1340" s="2" t="s">
        <v>3</v>
      </c>
      <c r="EA1340" s="2" t="s">
        <v>3</v>
      </c>
      <c r="EB1340" s="2" t="s">
        <v>3</v>
      </c>
      <c r="EC1340" s="2" t="s">
        <v>3</v>
      </c>
      <c r="ED1340" s="2"/>
      <c r="EE1340" s="2">
        <v>54328965</v>
      </c>
      <c r="EF1340" s="2">
        <v>2</v>
      </c>
      <c r="EG1340" s="2" t="s">
        <v>21</v>
      </c>
      <c r="EH1340" s="2">
        <v>0</v>
      </c>
      <c r="EI1340" s="2" t="s">
        <v>3</v>
      </c>
      <c r="EJ1340" s="2">
        <v>1</v>
      </c>
      <c r="EK1340" s="2">
        <v>11001</v>
      </c>
      <c r="EL1340" s="2" t="s">
        <v>22</v>
      </c>
      <c r="EM1340" s="2" t="s">
        <v>23</v>
      </c>
      <c r="EN1340" s="2"/>
      <c r="EO1340" s="2" t="s">
        <v>3</v>
      </c>
      <c r="EP1340" s="2"/>
      <c r="EQ1340" s="2">
        <v>1441792</v>
      </c>
      <c r="ER1340" s="2">
        <v>1394.91</v>
      </c>
      <c r="ES1340" s="2">
        <v>1034.18</v>
      </c>
      <c r="ET1340" s="2">
        <v>44.25</v>
      </c>
      <c r="EU1340" s="2">
        <v>17.28</v>
      </c>
      <c r="EV1340" s="2">
        <v>316.48</v>
      </c>
      <c r="EW1340" s="2">
        <v>39.51</v>
      </c>
      <c r="EX1340" s="2">
        <v>1.27</v>
      </c>
      <c r="EY1340" s="2">
        <v>1</v>
      </c>
      <c r="EZ1340" s="2"/>
      <c r="FA1340" s="2"/>
      <c r="FB1340" s="2"/>
      <c r="FC1340" s="2"/>
      <c r="FD1340" s="2"/>
      <c r="FE1340" s="2"/>
      <c r="FF1340" s="2"/>
      <c r="FG1340" s="2"/>
      <c r="FH1340" s="2"/>
      <c r="FI1340" s="2"/>
      <c r="FJ1340" s="2"/>
      <c r="FK1340" s="2"/>
      <c r="FL1340" s="2"/>
      <c r="FM1340" s="2"/>
      <c r="FN1340" s="2"/>
      <c r="FO1340" s="2"/>
      <c r="FP1340" s="2"/>
      <c r="FQ1340" s="2">
        <v>0</v>
      </c>
      <c r="FR1340" s="2">
        <f t="shared" ref="FR1340:FR1357" si="1108">ROUND(IF(BI1340=3,GM1340,0),0)</f>
        <v>0</v>
      </c>
      <c r="FS1340" s="2">
        <v>0</v>
      </c>
      <c r="FT1340" s="2"/>
      <c r="FU1340" s="2"/>
      <c r="FV1340" s="2"/>
      <c r="FW1340" s="2"/>
      <c r="FX1340" s="2">
        <v>123</v>
      </c>
      <c r="FY1340" s="2">
        <v>75</v>
      </c>
      <c r="FZ1340" s="2"/>
      <c r="GA1340" s="2" t="s">
        <v>3</v>
      </c>
      <c r="GB1340" s="2"/>
      <c r="GC1340" s="2"/>
      <c r="GD1340" s="2">
        <v>1</v>
      </c>
      <c r="GE1340" s="2"/>
      <c r="GF1340" s="2">
        <v>-767987675</v>
      </c>
      <c r="GG1340" s="2">
        <v>2</v>
      </c>
      <c r="GH1340" s="2">
        <v>1</v>
      </c>
      <c r="GI1340" s="2">
        <v>-2</v>
      </c>
      <c r="GJ1340" s="2">
        <v>0</v>
      </c>
      <c r="GK1340" s="2">
        <v>0</v>
      </c>
      <c r="GL1340" s="2">
        <f t="shared" ref="GL1340:GL1357" si="1109">ROUND(IF(AND(BH1340=3,BI1340=3,FS1340&lt;&gt;0),P1340,0),0)</f>
        <v>0</v>
      </c>
      <c r="GM1340" s="2">
        <f t="shared" ref="GM1340:GM1357" si="1110">ROUND(O1340+X1340+Y1340,0)+GX1340</f>
        <v>5432</v>
      </c>
      <c r="GN1340" s="2">
        <f t="shared" ref="GN1340:GN1357" si="1111">IF(OR(BI1340=0,BI1340=1),GM1340-GX1340,0)</f>
        <v>5432</v>
      </c>
      <c r="GO1340" s="2">
        <f t="shared" ref="GO1340:GO1357" si="1112">IF(BI1340=2,GM1340-GX1340,0)</f>
        <v>0</v>
      </c>
      <c r="GP1340" s="2">
        <f t="shared" ref="GP1340:GP1357" si="1113">IF(BI1340=4,GM1340-GX1340,0)</f>
        <v>0</v>
      </c>
      <c r="GQ1340" s="2"/>
      <c r="GR1340" s="2">
        <v>0</v>
      </c>
      <c r="GS1340" s="2">
        <v>3</v>
      </c>
      <c r="GT1340" s="2">
        <v>0</v>
      </c>
      <c r="GU1340" s="2" t="s">
        <v>3</v>
      </c>
      <c r="GV1340" s="2">
        <f t="shared" ref="GV1340:GV1345" si="1114">ROUND((GT1340),2)</f>
        <v>0</v>
      </c>
      <c r="GW1340" s="2">
        <v>1</v>
      </c>
      <c r="GX1340" s="2">
        <f t="shared" ref="GX1340:GX1357" si="1115">ROUND(HC1340*I1340,0)</f>
        <v>0</v>
      </c>
      <c r="GY1340" s="2"/>
      <c r="GZ1340" s="2"/>
      <c r="HA1340" s="2">
        <v>0</v>
      </c>
      <c r="HB1340" s="2">
        <v>0</v>
      </c>
      <c r="HC1340" s="2">
        <f t="shared" ref="HC1340:HC1357" si="1116">GV1340*GW1340</f>
        <v>0</v>
      </c>
      <c r="HD1340" s="2"/>
      <c r="HE1340" s="2" t="s">
        <v>3</v>
      </c>
      <c r="HF1340" s="2" t="s">
        <v>3</v>
      </c>
      <c r="HG1340" s="2"/>
      <c r="HH1340" s="2"/>
      <c r="HI1340" s="2"/>
      <c r="HJ1340" s="2"/>
      <c r="HK1340" s="2"/>
      <c r="HL1340" s="2"/>
      <c r="HM1340" s="2" t="s">
        <v>3</v>
      </c>
      <c r="HN1340" s="2" t="s">
        <v>24</v>
      </c>
      <c r="HO1340" s="2" t="s">
        <v>25</v>
      </c>
      <c r="HP1340" s="2" t="s">
        <v>22</v>
      </c>
      <c r="HQ1340" s="2" t="s">
        <v>22</v>
      </c>
      <c r="HR1340" s="2"/>
      <c r="HS1340" s="2"/>
      <c r="HT1340" s="2"/>
      <c r="HU1340" s="2"/>
      <c r="HV1340" s="2"/>
      <c r="HW1340" s="2"/>
      <c r="HX1340" s="2"/>
      <c r="HY1340" s="2"/>
      <c r="HZ1340" s="2"/>
      <c r="IA1340" s="2"/>
      <c r="IB1340" s="2"/>
      <c r="IC1340" s="2"/>
      <c r="ID1340" s="2"/>
      <c r="IE1340" s="2"/>
      <c r="IF1340" s="2"/>
      <c r="IG1340" s="2"/>
      <c r="IH1340" s="2"/>
      <c r="II1340" s="2"/>
      <c r="IJ1340" s="2"/>
      <c r="IK1340" s="2">
        <v>0</v>
      </c>
      <c r="IL1340" s="2"/>
      <c r="IM1340" s="2"/>
      <c r="IN1340" s="2"/>
      <c r="IO1340" s="2"/>
      <c r="IP1340" s="2"/>
      <c r="IQ1340" s="2"/>
      <c r="IR1340" s="2"/>
      <c r="IS1340" s="2"/>
      <c r="IT1340" s="2"/>
      <c r="IU1340" s="2"/>
    </row>
    <row r="1341" spans="1:255" x14ac:dyDescent="0.2">
      <c r="A1341">
        <v>17</v>
      </c>
      <c r="B1341">
        <v>1</v>
      </c>
      <c r="C1341">
        <f>ROW(SmtRes!A1130)</f>
        <v>1130</v>
      </c>
      <c r="D1341">
        <f>ROW(EtalonRes!A1152)</f>
        <v>1152</v>
      </c>
      <c r="E1341" t="s">
        <v>626</v>
      </c>
      <c r="F1341" t="s">
        <v>184</v>
      </c>
      <c r="G1341" t="s">
        <v>627</v>
      </c>
      <c r="H1341" t="s">
        <v>186</v>
      </c>
      <c r="I1341">
        <f>'1.Лок.смета.и.Акт'!E144</f>
        <v>5.3179999999999996</v>
      </c>
      <c r="J1341">
        <v>0</v>
      </c>
      <c r="K1341">
        <v>5.3179999999999996</v>
      </c>
      <c r="L1341">
        <v>10.39</v>
      </c>
      <c r="M1341">
        <v>0</v>
      </c>
      <c r="N1341">
        <f t="shared" si="1081"/>
        <v>10.39</v>
      </c>
      <c r="O1341">
        <f t="shared" si="1082"/>
        <v>44527</v>
      </c>
      <c r="P1341">
        <f t="shared" si="1083"/>
        <v>0</v>
      </c>
      <c r="Q1341">
        <f t="shared" si="1084"/>
        <v>1845</v>
      </c>
      <c r="R1341">
        <f t="shared" si="1085"/>
        <v>1820</v>
      </c>
      <c r="S1341">
        <f t="shared" si="1086"/>
        <v>42682</v>
      </c>
      <c r="T1341">
        <f t="shared" si="1087"/>
        <v>0</v>
      </c>
      <c r="U1341" t="e">
        <f t="shared" si="1088"/>
        <v>#REF!</v>
      </c>
      <c r="V1341">
        <f t="shared" si="1089"/>
        <v>6.7538599999999995</v>
      </c>
      <c r="W1341">
        <f t="shared" si="1090"/>
        <v>0</v>
      </c>
      <c r="X1341" t="e">
        <f t="shared" si="1091"/>
        <v>#REF!</v>
      </c>
      <c r="Y1341" t="e">
        <f t="shared" si="1092"/>
        <v>#REF!</v>
      </c>
      <c r="AA1341">
        <v>69726884</v>
      </c>
      <c r="AB1341">
        <f t="shared" si="1093"/>
        <v>360.73</v>
      </c>
      <c r="AC1341">
        <f>ROUND((ES1341+(SUM(SmtRes!BC1125:'SmtRes'!BC1130)+SUM(EtalonRes!AL1147:'EtalonRes'!AL1152))),2)</f>
        <v>0</v>
      </c>
      <c r="AD1341">
        <f t="shared" si="1094"/>
        <v>44.25</v>
      </c>
      <c r="AE1341">
        <f t="shared" si="1095"/>
        <v>17.28</v>
      </c>
      <c r="AF1341">
        <f t="shared" si="1095"/>
        <v>316.48</v>
      </c>
      <c r="AG1341">
        <f t="shared" si="1096"/>
        <v>0</v>
      </c>
      <c r="AH1341" t="e">
        <f t="shared" si="1097"/>
        <v>#REF!</v>
      </c>
      <c r="AI1341">
        <f t="shared" si="1097"/>
        <v>1.27</v>
      </c>
      <c r="AJ1341">
        <f t="shared" si="1098"/>
        <v>0</v>
      </c>
      <c r="AK1341">
        <v>1394.91</v>
      </c>
      <c r="AL1341">
        <v>1034.18</v>
      </c>
      <c r="AM1341">
        <v>44.25</v>
      </c>
      <c r="AN1341">
        <v>17.28</v>
      </c>
      <c r="AO1341">
        <v>316.48</v>
      </c>
      <c r="AP1341">
        <v>0</v>
      </c>
      <c r="AQ1341" t="e">
        <f>'1.Лок.смета.и.Акт'!#REF!</f>
        <v>#REF!</v>
      </c>
      <c r="AR1341">
        <v>1.27</v>
      </c>
      <c r="AS1341">
        <v>0</v>
      </c>
      <c r="AT1341">
        <v>117</v>
      </c>
      <c r="AU1341">
        <v>64</v>
      </c>
      <c r="AV1341">
        <v>1</v>
      </c>
      <c r="AW1341">
        <v>1</v>
      </c>
      <c r="AZ1341">
        <v>1</v>
      </c>
      <c r="BA1341">
        <v>25.36</v>
      </c>
      <c r="BB1341">
        <v>7.84</v>
      </c>
      <c r="BC1341">
        <v>7.56</v>
      </c>
      <c r="BD1341" t="s">
        <v>3</v>
      </c>
      <c r="BE1341" t="s">
        <v>3</v>
      </c>
      <c r="BF1341" t="s">
        <v>3</v>
      </c>
      <c r="BG1341" t="s">
        <v>3</v>
      </c>
      <c r="BH1341">
        <v>0</v>
      </c>
      <c r="BI1341">
        <v>1</v>
      </c>
      <c r="BJ1341" t="s">
        <v>187</v>
      </c>
      <c r="BM1341">
        <v>11001</v>
      </c>
      <c r="BN1341">
        <v>0</v>
      </c>
      <c r="BO1341" t="s">
        <v>184</v>
      </c>
      <c r="BP1341">
        <v>1</v>
      </c>
      <c r="BQ1341">
        <v>2</v>
      </c>
      <c r="BR1341">
        <v>0</v>
      </c>
      <c r="BS1341">
        <v>19.8</v>
      </c>
      <c r="BT1341">
        <v>1</v>
      </c>
      <c r="BU1341">
        <v>1</v>
      </c>
      <c r="BV1341">
        <v>1</v>
      </c>
      <c r="BW1341">
        <v>1</v>
      </c>
      <c r="BX1341">
        <v>1</v>
      </c>
      <c r="BY1341" t="s">
        <v>3</v>
      </c>
      <c r="BZ1341" t="e">
        <f>'1.Лок.смета.и.Акт'!#REF!</f>
        <v>#REF!</v>
      </c>
      <c r="CA1341" t="e">
        <f>'1.Лок.смета.и.Акт'!#REF!</f>
        <v>#REF!</v>
      </c>
      <c r="CB1341" t="s">
        <v>3</v>
      </c>
      <c r="CE1341">
        <v>0</v>
      </c>
      <c r="CF1341">
        <v>0</v>
      </c>
      <c r="CG1341">
        <v>0</v>
      </c>
      <c r="CH1341">
        <v>104</v>
      </c>
      <c r="CI1341">
        <v>0</v>
      </c>
      <c r="CJ1341">
        <v>0</v>
      </c>
      <c r="CK1341">
        <v>0</v>
      </c>
      <c r="CL1341">
        <v>0</v>
      </c>
      <c r="CM1341">
        <v>0</v>
      </c>
      <c r="CN1341" t="s">
        <v>3</v>
      </c>
      <c r="CO1341">
        <v>0</v>
      </c>
      <c r="CP1341">
        <f t="shared" si="1099"/>
        <v>44527</v>
      </c>
      <c r="CQ1341">
        <f t="shared" si="1100"/>
        <v>0</v>
      </c>
      <c r="CR1341">
        <f t="shared" si="1101"/>
        <v>346.92</v>
      </c>
      <c r="CS1341">
        <f t="shared" si="1102"/>
        <v>342.14400000000006</v>
      </c>
      <c r="CT1341">
        <f t="shared" si="1103"/>
        <v>8025.9328000000005</v>
      </c>
      <c r="CU1341">
        <f t="shared" si="1104"/>
        <v>0</v>
      </c>
      <c r="CV1341" t="e">
        <f t="shared" si="1105"/>
        <v>#REF!</v>
      </c>
      <c r="CW1341">
        <f t="shared" si="1106"/>
        <v>1.27</v>
      </c>
      <c r="CX1341">
        <f t="shared" si="1107"/>
        <v>0</v>
      </c>
      <c r="CY1341" t="e">
        <f>(S1341+R1341)*(BZ1341/100)</f>
        <v>#REF!</v>
      </c>
      <c r="CZ1341" t="e">
        <f>(S1341+R1341)*(CA1341/100)</f>
        <v>#REF!</v>
      </c>
      <c r="DC1341" t="s">
        <v>3</v>
      </c>
      <c r="DD1341" t="s">
        <v>3</v>
      </c>
      <c r="DE1341" t="s">
        <v>3</v>
      </c>
      <c r="DF1341" t="s">
        <v>3</v>
      </c>
      <c r="DG1341" t="s">
        <v>3</v>
      </c>
      <c r="DH1341" t="s">
        <v>3</v>
      </c>
      <c r="DI1341" t="s">
        <v>3</v>
      </c>
      <c r="DJ1341" t="s">
        <v>3</v>
      </c>
      <c r="DK1341" t="s">
        <v>3</v>
      </c>
      <c r="DL1341" t="s">
        <v>3</v>
      </c>
      <c r="DM1341" t="s">
        <v>3</v>
      </c>
      <c r="DN1341">
        <v>123</v>
      </c>
      <c r="DO1341">
        <v>75</v>
      </c>
      <c r="DP1341">
        <v>1</v>
      </c>
      <c r="DQ1341">
        <v>1</v>
      </c>
      <c r="DU1341">
        <v>1013</v>
      </c>
      <c r="DV1341" t="s">
        <v>186</v>
      </c>
      <c r="DW1341" t="str">
        <f>'1.Лок.смета.и.Акт'!D144</f>
        <v>100 м2 стяжки</v>
      </c>
      <c r="DX1341">
        <v>1</v>
      </c>
      <c r="DZ1341" t="s">
        <v>3</v>
      </c>
      <c r="EA1341" t="s">
        <v>3</v>
      </c>
      <c r="EB1341" t="s">
        <v>3</v>
      </c>
      <c r="EC1341" t="s">
        <v>3</v>
      </c>
      <c r="EE1341">
        <v>54328965</v>
      </c>
      <c r="EF1341">
        <v>2</v>
      </c>
      <c r="EG1341" t="s">
        <v>21</v>
      </c>
      <c r="EH1341">
        <v>0</v>
      </c>
      <c r="EI1341" t="s">
        <v>3</v>
      </c>
      <c r="EJ1341">
        <v>1</v>
      </c>
      <c r="EK1341">
        <v>11001</v>
      </c>
      <c r="EL1341" t="s">
        <v>22</v>
      </c>
      <c r="EM1341" t="s">
        <v>23</v>
      </c>
      <c r="EO1341" t="s">
        <v>3</v>
      </c>
      <c r="EQ1341">
        <v>1441792</v>
      </c>
      <c r="ER1341">
        <v>1394.91</v>
      </c>
      <c r="ES1341">
        <v>1034.18</v>
      </c>
      <c r="ET1341">
        <v>44.25</v>
      </c>
      <c r="EU1341">
        <v>17.28</v>
      </c>
      <c r="EV1341">
        <v>316.48</v>
      </c>
      <c r="EW1341" t="e">
        <f>'1.Лок.смета.и.Акт'!#REF!</f>
        <v>#REF!</v>
      </c>
      <c r="EX1341">
        <v>1.27</v>
      </c>
      <c r="EY1341">
        <v>1</v>
      </c>
      <c r="FQ1341">
        <v>0</v>
      </c>
      <c r="FR1341">
        <f t="shared" si="1108"/>
        <v>0</v>
      </c>
      <c r="FS1341">
        <v>0</v>
      </c>
      <c r="FX1341">
        <v>123</v>
      </c>
      <c r="FY1341">
        <v>75</v>
      </c>
      <c r="GA1341" t="s">
        <v>3</v>
      </c>
      <c r="GD1341">
        <v>1</v>
      </c>
      <c r="GF1341">
        <v>-767987675</v>
      </c>
      <c r="GG1341">
        <v>2</v>
      </c>
      <c r="GH1341">
        <v>1</v>
      </c>
      <c r="GI1341">
        <v>2</v>
      </c>
      <c r="GJ1341">
        <v>0</v>
      </c>
      <c r="GK1341">
        <v>0</v>
      </c>
      <c r="GL1341">
        <f t="shared" si="1109"/>
        <v>0</v>
      </c>
      <c r="GM1341" t="e">
        <f t="shared" si="1110"/>
        <v>#REF!</v>
      </c>
      <c r="GN1341" t="e">
        <f t="shared" si="1111"/>
        <v>#REF!</v>
      </c>
      <c r="GO1341">
        <f t="shared" si="1112"/>
        <v>0</v>
      </c>
      <c r="GP1341">
        <f t="shared" si="1113"/>
        <v>0</v>
      </c>
      <c r="GR1341">
        <v>0</v>
      </c>
      <c r="GS1341">
        <v>3</v>
      </c>
      <c r="GT1341">
        <v>0</v>
      </c>
      <c r="GU1341" t="s">
        <v>3</v>
      </c>
      <c r="GV1341">
        <f t="shared" si="1114"/>
        <v>0</v>
      </c>
      <c r="GW1341">
        <v>1015.2</v>
      </c>
      <c r="GX1341">
        <f t="shared" si="1115"/>
        <v>0</v>
      </c>
      <c r="HA1341">
        <v>0</v>
      </c>
      <c r="HB1341">
        <v>0</v>
      </c>
      <c r="HC1341">
        <f t="shared" si="1116"/>
        <v>0</v>
      </c>
      <c r="HE1341" t="s">
        <v>3</v>
      </c>
      <c r="HF1341" t="s">
        <v>3</v>
      </c>
      <c r="HM1341" t="s">
        <v>3</v>
      </c>
      <c r="HN1341" t="s">
        <v>24</v>
      </c>
      <c r="HO1341" t="s">
        <v>25</v>
      </c>
      <c r="HP1341" t="s">
        <v>22</v>
      </c>
      <c r="HQ1341" t="s">
        <v>22</v>
      </c>
      <c r="IK1341">
        <v>0</v>
      </c>
    </row>
    <row r="1342" spans="1:255" x14ac:dyDescent="0.2">
      <c r="A1342" s="2">
        <v>18</v>
      </c>
      <c r="B1342" s="2">
        <v>1</v>
      </c>
      <c r="C1342" s="2">
        <v>1124</v>
      </c>
      <c r="D1342" s="2"/>
      <c r="E1342" s="2" t="s">
        <v>628</v>
      </c>
      <c r="F1342" s="2" t="s">
        <v>502</v>
      </c>
      <c r="G1342" s="2" t="s">
        <v>503</v>
      </c>
      <c r="H1342" s="2" t="s">
        <v>40</v>
      </c>
      <c r="I1342" s="2">
        <f>I1340*J1342</f>
        <v>10.84872</v>
      </c>
      <c r="J1342" s="2">
        <v>2.04</v>
      </c>
      <c r="K1342" s="2">
        <v>2.04</v>
      </c>
      <c r="L1342" s="2">
        <v>21.195599999999999</v>
      </c>
      <c r="M1342" s="2">
        <v>0</v>
      </c>
      <c r="N1342" s="2">
        <f t="shared" si="1081"/>
        <v>21.195599999999999</v>
      </c>
      <c r="O1342" s="2">
        <f t="shared" si="1082"/>
        <v>5771</v>
      </c>
      <c r="P1342" s="2">
        <f t="shared" si="1083"/>
        <v>5771</v>
      </c>
      <c r="Q1342" s="2">
        <f t="shared" si="1084"/>
        <v>0</v>
      </c>
      <c r="R1342" s="2">
        <f t="shared" si="1085"/>
        <v>0</v>
      </c>
      <c r="S1342" s="2">
        <f t="shared" si="1086"/>
        <v>0</v>
      </c>
      <c r="T1342" s="2">
        <f t="shared" si="1087"/>
        <v>0</v>
      </c>
      <c r="U1342" s="2">
        <f t="shared" si="1088"/>
        <v>0</v>
      </c>
      <c r="V1342" s="2">
        <f t="shared" si="1089"/>
        <v>0</v>
      </c>
      <c r="W1342" s="2">
        <f t="shared" si="1090"/>
        <v>0</v>
      </c>
      <c r="X1342" s="2">
        <f t="shared" si="1091"/>
        <v>0</v>
      </c>
      <c r="Y1342" s="2">
        <f t="shared" si="1092"/>
        <v>0</v>
      </c>
      <c r="Z1342" s="2"/>
      <c r="AA1342" s="2">
        <v>69726971</v>
      </c>
      <c r="AB1342" s="2">
        <f t="shared" si="1093"/>
        <v>531.91</v>
      </c>
      <c r="AC1342" s="2">
        <f>ROUND((ES1342),2)</f>
        <v>531.91</v>
      </c>
      <c r="AD1342" s="2">
        <f t="shared" si="1094"/>
        <v>0</v>
      </c>
      <c r="AE1342" s="2">
        <f t="shared" si="1095"/>
        <v>0</v>
      </c>
      <c r="AF1342" s="2">
        <f t="shared" si="1095"/>
        <v>0</v>
      </c>
      <c r="AG1342" s="2">
        <f t="shared" si="1096"/>
        <v>0</v>
      </c>
      <c r="AH1342" s="2">
        <f t="shared" si="1097"/>
        <v>0</v>
      </c>
      <c r="AI1342" s="2">
        <f t="shared" si="1097"/>
        <v>0</v>
      </c>
      <c r="AJ1342" s="2">
        <f t="shared" si="1098"/>
        <v>0</v>
      </c>
      <c r="AK1342" s="2">
        <v>531.91</v>
      </c>
      <c r="AL1342" s="2">
        <v>531.91</v>
      </c>
      <c r="AM1342" s="2">
        <v>0</v>
      </c>
      <c r="AN1342" s="2">
        <v>0</v>
      </c>
      <c r="AO1342" s="2">
        <v>0</v>
      </c>
      <c r="AP1342" s="2">
        <v>0</v>
      </c>
      <c r="AQ1342" s="2">
        <v>0</v>
      </c>
      <c r="AR1342" s="2">
        <v>0</v>
      </c>
      <c r="AS1342" s="2">
        <v>0</v>
      </c>
      <c r="AT1342" s="2">
        <v>0</v>
      </c>
      <c r="AU1342" s="2">
        <v>0</v>
      </c>
      <c r="AV1342" s="2">
        <v>1</v>
      </c>
      <c r="AW1342" s="2">
        <v>1</v>
      </c>
      <c r="AX1342" s="2"/>
      <c r="AY1342" s="2"/>
      <c r="AZ1342" s="2">
        <v>1</v>
      </c>
      <c r="BA1342" s="2">
        <v>1</v>
      </c>
      <c r="BB1342" s="2">
        <v>1</v>
      </c>
      <c r="BC1342" s="2">
        <v>1</v>
      </c>
      <c r="BD1342" s="2" t="s">
        <v>3</v>
      </c>
      <c r="BE1342" s="2" t="s">
        <v>3</v>
      </c>
      <c r="BF1342" s="2" t="s">
        <v>3</v>
      </c>
      <c r="BG1342" s="2" t="s">
        <v>3</v>
      </c>
      <c r="BH1342" s="2">
        <v>3</v>
      </c>
      <c r="BI1342" s="2">
        <v>1</v>
      </c>
      <c r="BJ1342" s="2" t="s">
        <v>504</v>
      </c>
      <c r="BK1342" s="2"/>
      <c r="BL1342" s="2"/>
      <c r="BM1342" s="2">
        <v>500003</v>
      </c>
      <c r="BN1342" s="2">
        <v>0</v>
      </c>
      <c r="BO1342" s="2" t="s">
        <v>3</v>
      </c>
      <c r="BP1342" s="2">
        <v>0</v>
      </c>
      <c r="BQ1342" s="2">
        <v>13</v>
      </c>
      <c r="BR1342" s="2">
        <v>0</v>
      </c>
      <c r="BS1342" s="2">
        <v>1</v>
      </c>
      <c r="BT1342" s="2">
        <v>1</v>
      </c>
      <c r="BU1342" s="2">
        <v>1</v>
      </c>
      <c r="BV1342" s="2">
        <v>1</v>
      </c>
      <c r="BW1342" s="2">
        <v>1</v>
      </c>
      <c r="BX1342" s="2">
        <v>1</v>
      </c>
      <c r="BY1342" s="2" t="s">
        <v>3</v>
      </c>
      <c r="BZ1342" s="2">
        <v>0</v>
      </c>
      <c r="CA1342" s="2">
        <v>0</v>
      </c>
      <c r="CB1342" s="2" t="s">
        <v>3</v>
      </c>
      <c r="CC1342" s="2"/>
      <c r="CD1342" s="2"/>
      <c r="CE1342" s="2">
        <v>0</v>
      </c>
      <c r="CF1342" s="2">
        <v>0</v>
      </c>
      <c r="CG1342" s="2">
        <v>0</v>
      </c>
      <c r="CH1342" s="2">
        <v>104</v>
      </c>
      <c r="CI1342" s="2">
        <v>1</v>
      </c>
      <c r="CJ1342" s="2">
        <v>0</v>
      </c>
      <c r="CK1342" s="2">
        <v>0</v>
      </c>
      <c r="CL1342" s="2">
        <v>0</v>
      </c>
      <c r="CM1342" s="2">
        <v>0</v>
      </c>
      <c r="CN1342" s="2" t="s">
        <v>3</v>
      </c>
      <c r="CO1342" s="2">
        <v>0</v>
      </c>
      <c r="CP1342" s="2">
        <f t="shared" si="1099"/>
        <v>5771</v>
      </c>
      <c r="CQ1342" s="2">
        <f t="shared" si="1100"/>
        <v>531.91</v>
      </c>
      <c r="CR1342" s="2">
        <f t="shared" si="1101"/>
        <v>0</v>
      </c>
      <c r="CS1342" s="2">
        <f t="shared" si="1102"/>
        <v>0</v>
      </c>
      <c r="CT1342" s="2">
        <f t="shared" si="1103"/>
        <v>0</v>
      </c>
      <c r="CU1342" s="2">
        <f t="shared" si="1104"/>
        <v>0</v>
      </c>
      <c r="CV1342" s="2">
        <f t="shared" si="1105"/>
        <v>0</v>
      </c>
      <c r="CW1342" s="2">
        <f t="shared" si="1106"/>
        <v>0</v>
      </c>
      <c r="CX1342" s="2">
        <f t="shared" si="1107"/>
        <v>0</v>
      </c>
      <c r="CY1342" s="2">
        <f>(((S1342+R1342)*AT1342)/100)</f>
        <v>0</v>
      </c>
      <c r="CZ1342" s="2">
        <f>(((S1342+R1342)*AU1342)/100)</f>
        <v>0</v>
      </c>
      <c r="DA1342" s="2"/>
      <c r="DB1342" s="2"/>
      <c r="DC1342" s="2" t="s">
        <v>3</v>
      </c>
      <c r="DD1342" s="2" t="s">
        <v>3</v>
      </c>
      <c r="DE1342" s="2" t="s">
        <v>3</v>
      </c>
      <c r="DF1342" s="2" t="s">
        <v>3</v>
      </c>
      <c r="DG1342" s="2" t="s">
        <v>3</v>
      </c>
      <c r="DH1342" s="2" t="s">
        <v>3</v>
      </c>
      <c r="DI1342" s="2" t="s">
        <v>3</v>
      </c>
      <c r="DJ1342" s="2" t="s">
        <v>3</v>
      </c>
      <c r="DK1342" s="2" t="s">
        <v>3</v>
      </c>
      <c r="DL1342" s="2" t="s">
        <v>3</v>
      </c>
      <c r="DM1342" s="2" t="s">
        <v>3</v>
      </c>
      <c r="DN1342" s="2">
        <v>0</v>
      </c>
      <c r="DO1342" s="2">
        <v>0</v>
      </c>
      <c r="DP1342" s="2">
        <v>1</v>
      </c>
      <c r="DQ1342" s="2">
        <v>1</v>
      </c>
      <c r="DR1342" s="2"/>
      <c r="DS1342" s="2"/>
      <c r="DT1342" s="2"/>
      <c r="DU1342" s="2">
        <v>1007</v>
      </c>
      <c r="DV1342" s="2" t="s">
        <v>40</v>
      </c>
      <c r="DW1342" s="2" t="s">
        <v>40</v>
      </c>
      <c r="DX1342" s="2">
        <v>1</v>
      </c>
      <c r="DY1342" s="2"/>
      <c r="DZ1342" s="2" t="s">
        <v>3</v>
      </c>
      <c r="EA1342" s="2" t="s">
        <v>3</v>
      </c>
      <c r="EB1342" s="2" t="s">
        <v>3</v>
      </c>
      <c r="EC1342" s="2" t="s">
        <v>3</v>
      </c>
      <c r="ED1342" s="2"/>
      <c r="EE1342" s="2">
        <v>54329104</v>
      </c>
      <c r="EF1342" s="2">
        <v>13</v>
      </c>
      <c r="EG1342" s="2" t="s">
        <v>42</v>
      </c>
      <c r="EH1342" s="2">
        <v>0</v>
      </c>
      <c r="EI1342" s="2" t="s">
        <v>3</v>
      </c>
      <c r="EJ1342" s="2">
        <v>1</v>
      </c>
      <c r="EK1342" s="2">
        <v>500003</v>
      </c>
      <c r="EL1342" s="2" t="s">
        <v>43</v>
      </c>
      <c r="EM1342" s="2" t="s">
        <v>44</v>
      </c>
      <c r="EN1342" s="2"/>
      <c r="EO1342" s="2" t="s">
        <v>3</v>
      </c>
      <c r="EP1342" s="2"/>
      <c r="EQ1342" s="2">
        <v>0</v>
      </c>
      <c r="ER1342" s="2">
        <v>531.91</v>
      </c>
      <c r="ES1342" s="2">
        <v>531.91</v>
      </c>
      <c r="ET1342" s="2">
        <v>0</v>
      </c>
      <c r="EU1342" s="2">
        <v>0</v>
      </c>
      <c r="EV1342" s="2">
        <v>0</v>
      </c>
      <c r="EW1342" s="2">
        <v>0</v>
      </c>
      <c r="EX1342" s="2">
        <v>0</v>
      </c>
      <c r="EY1342" s="2"/>
      <c r="EZ1342" s="2"/>
      <c r="FA1342" s="2"/>
      <c r="FB1342" s="2"/>
      <c r="FC1342" s="2"/>
      <c r="FD1342" s="2"/>
      <c r="FE1342" s="2"/>
      <c r="FF1342" s="2"/>
      <c r="FG1342" s="2"/>
      <c r="FH1342" s="2"/>
      <c r="FI1342" s="2"/>
      <c r="FJ1342" s="2"/>
      <c r="FK1342" s="2"/>
      <c r="FL1342" s="2"/>
      <c r="FM1342" s="2"/>
      <c r="FN1342" s="2"/>
      <c r="FO1342" s="2"/>
      <c r="FP1342" s="2"/>
      <c r="FQ1342" s="2">
        <v>0</v>
      </c>
      <c r="FR1342" s="2">
        <f t="shared" si="1108"/>
        <v>0</v>
      </c>
      <c r="FS1342" s="2">
        <v>0</v>
      </c>
      <c r="FT1342" s="2"/>
      <c r="FU1342" s="2"/>
      <c r="FV1342" s="2"/>
      <c r="FW1342" s="2"/>
      <c r="FX1342" s="2">
        <v>0</v>
      </c>
      <c r="FY1342" s="2">
        <v>0</v>
      </c>
      <c r="FZ1342" s="2"/>
      <c r="GA1342" s="2" t="s">
        <v>3</v>
      </c>
      <c r="GB1342" s="2"/>
      <c r="GC1342" s="2"/>
      <c r="GD1342" s="2">
        <v>1</v>
      </c>
      <c r="GE1342" s="2"/>
      <c r="GF1342" s="2">
        <v>-1690895291</v>
      </c>
      <c r="GG1342" s="2">
        <v>2</v>
      </c>
      <c r="GH1342" s="2">
        <v>1</v>
      </c>
      <c r="GI1342" s="2">
        <v>-2</v>
      </c>
      <c r="GJ1342" s="2">
        <v>0</v>
      </c>
      <c r="GK1342" s="2">
        <v>0</v>
      </c>
      <c r="GL1342" s="2">
        <f t="shared" si="1109"/>
        <v>0</v>
      </c>
      <c r="GM1342" s="2">
        <f t="shared" si="1110"/>
        <v>5771</v>
      </c>
      <c r="GN1342" s="2">
        <f t="shared" si="1111"/>
        <v>5771</v>
      </c>
      <c r="GO1342" s="2">
        <f t="shared" si="1112"/>
        <v>0</v>
      </c>
      <c r="GP1342" s="2">
        <f t="shared" si="1113"/>
        <v>0</v>
      </c>
      <c r="GQ1342" s="2"/>
      <c r="GR1342" s="2">
        <v>0</v>
      </c>
      <c r="GS1342" s="2">
        <v>3</v>
      </c>
      <c r="GT1342" s="2">
        <v>0</v>
      </c>
      <c r="GU1342" s="2" t="s">
        <v>3</v>
      </c>
      <c r="GV1342" s="2">
        <f t="shared" si="1114"/>
        <v>0</v>
      </c>
      <c r="GW1342" s="2">
        <v>1</v>
      </c>
      <c r="GX1342" s="2">
        <f t="shared" si="1115"/>
        <v>0</v>
      </c>
      <c r="GY1342" s="2"/>
      <c r="GZ1342" s="2"/>
      <c r="HA1342" s="2">
        <v>0</v>
      </c>
      <c r="HB1342" s="2">
        <v>0</v>
      </c>
      <c r="HC1342" s="2">
        <f t="shared" si="1116"/>
        <v>0</v>
      </c>
      <c r="HD1342" s="2"/>
      <c r="HE1342" s="2" t="s">
        <v>3</v>
      </c>
      <c r="HF1342" s="2" t="s">
        <v>3</v>
      </c>
      <c r="HG1342" s="2"/>
      <c r="HH1342" s="2"/>
      <c r="HI1342" s="2"/>
      <c r="HJ1342" s="2"/>
      <c r="HK1342" s="2"/>
      <c r="HL1342" s="2"/>
      <c r="HM1342" s="2" t="s">
        <v>3</v>
      </c>
      <c r="HN1342" s="2" t="s">
        <v>3</v>
      </c>
      <c r="HO1342" s="2" t="s">
        <v>3</v>
      </c>
      <c r="HP1342" s="2" t="s">
        <v>3</v>
      </c>
      <c r="HQ1342" s="2" t="s">
        <v>3</v>
      </c>
      <c r="HR1342" s="2"/>
      <c r="HS1342" s="2"/>
      <c r="HT1342" s="2"/>
      <c r="HU1342" s="2"/>
      <c r="HV1342" s="2"/>
      <c r="HW1342" s="2"/>
      <c r="HX1342" s="2"/>
      <c r="HY1342" s="2"/>
      <c r="HZ1342" s="2"/>
      <c r="IA1342" s="2"/>
      <c r="IB1342" s="2"/>
      <c r="IC1342" s="2"/>
      <c r="ID1342" s="2"/>
      <c r="IE1342" s="2"/>
      <c r="IF1342" s="2"/>
      <c r="IG1342" s="2"/>
      <c r="IH1342" s="2"/>
      <c r="II1342" s="2"/>
      <c r="IJ1342" s="2"/>
      <c r="IK1342" s="2">
        <v>0</v>
      </c>
      <c r="IL1342" s="2"/>
      <c r="IM1342" s="2"/>
      <c r="IN1342" s="2"/>
      <c r="IO1342" s="2"/>
      <c r="IP1342" s="2"/>
      <c r="IQ1342" s="2"/>
      <c r="IR1342" s="2"/>
      <c r="IS1342" s="2"/>
      <c r="IT1342" s="2"/>
      <c r="IU1342" s="2"/>
    </row>
    <row r="1343" spans="1:255" x14ac:dyDescent="0.2">
      <c r="A1343">
        <v>18</v>
      </c>
      <c r="B1343">
        <v>1</v>
      </c>
      <c r="C1343">
        <v>1130</v>
      </c>
      <c r="E1343" t="s">
        <v>628</v>
      </c>
      <c r="F1343" t="e">
        <f>'1.Лок.смета.и.Акт'!#REF!</f>
        <v>#REF!</v>
      </c>
      <c r="G1343" t="s">
        <v>503</v>
      </c>
      <c r="H1343" t="s">
        <v>40</v>
      </c>
      <c r="I1343">
        <f>I1341*J1343</f>
        <v>10.84872</v>
      </c>
      <c r="J1343">
        <v>2.04</v>
      </c>
      <c r="K1343">
        <v>2.04</v>
      </c>
      <c r="L1343">
        <v>21.195599999999999</v>
      </c>
      <c r="M1343">
        <v>0</v>
      </c>
      <c r="N1343">
        <f t="shared" si="1081"/>
        <v>21.195599999999999</v>
      </c>
      <c r="O1343">
        <f t="shared" si="1082"/>
        <v>47396</v>
      </c>
      <c r="P1343">
        <f t="shared" si="1083"/>
        <v>47396</v>
      </c>
      <c r="Q1343">
        <f t="shared" si="1084"/>
        <v>0</v>
      </c>
      <c r="R1343">
        <f t="shared" si="1085"/>
        <v>0</v>
      </c>
      <c r="S1343">
        <f t="shared" si="1086"/>
        <v>0</v>
      </c>
      <c r="T1343">
        <f t="shared" si="1087"/>
        <v>0</v>
      </c>
      <c r="U1343">
        <f t="shared" si="1088"/>
        <v>0</v>
      </c>
      <c r="V1343">
        <f t="shared" si="1089"/>
        <v>0</v>
      </c>
      <c r="W1343">
        <f t="shared" si="1090"/>
        <v>0</v>
      </c>
      <c r="X1343">
        <f t="shared" si="1091"/>
        <v>0</v>
      </c>
      <c r="Y1343">
        <f t="shared" si="1092"/>
        <v>0</v>
      </c>
      <c r="AA1343">
        <v>69726884</v>
      </c>
      <c r="AB1343">
        <f t="shared" si="1093"/>
        <v>577.88</v>
      </c>
      <c r="AC1343">
        <f>ROUND((ES1343),2)</f>
        <v>577.88</v>
      </c>
      <c r="AD1343">
        <f t="shared" si="1094"/>
        <v>0</v>
      </c>
      <c r="AE1343">
        <f t="shared" si="1095"/>
        <v>0</v>
      </c>
      <c r="AF1343">
        <f t="shared" si="1095"/>
        <v>0</v>
      </c>
      <c r="AG1343">
        <f t="shared" si="1096"/>
        <v>0</v>
      </c>
      <c r="AH1343">
        <f t="shared" si="1097"/>
        <v>0</v>
      </c>
      <c r="AI1343">
        <f t="shared" si="1097"/>
        <v>0</v>
      </c>
      <c r="AJ1343">
        <f t="shared" si="1098"/>
        <v>0</v>
      </c>
      <c r="AK1343">
        <v>577.88000000000011</v>
      </c>
      <c r="AL1343">
        <v>577.88000000000011</v>
      </c>
      <c r="AM1343">
        <v>0</v>
      </c>
      <c r="AN1343">
        <v>0</v>
      </c>
      <c r="AO1343">
        <v>0</v>
      </c>
      <c r="AP1343">
        <v>0</v>
      </c>
      <c r="AQ1343">
        <v>0</v>
      </c>
      <c r="AR1343">
        <v>0</v>
      </c>
      <c r="AS1343">
        <v>0</v>
      </c>
      <c r="AT1343">
        <v>0</v>
      </c>
      <c r="AU1343">
        <v>0</v>
      </c>
      <c r="AV1343">
        <v>1</v>
      </c>
      <c r="AW1343">
        <v>1</v>
      </c>
      <c r="AZ1343">
        <v>1</v>
      </c>
      <c r="BA1343">
        <v>1</v>
      </c>
      <c r="BB1343">
        <v>1</v>
      </c>
      <c r="BC1343">
        <v>7.56</v>
      </c>
      <c r="BD1343" t="s">
        <v>3</v>
      </c>
      <c r="BE1343" t="s">
        <v>3</v>
      </c>
      <c r="BF1343" t="s">
        <v>3</v>
      </c>
      <c r="BG1343" t="s">
        <v>3</v>
      </c>
      <c r="BH1343">
        <v>3</v>
      </c>
      <c r="BI1343">
        <v>1</v>
      </c>
      <c r="BJ1343" t="s">
        <v>504</v>
      </c>
      <c r="BM1343">
        <v>500003</v>
      </c>
      <c r="BN1343">
        <v>0</v>
      </c>
      <c r="BO1343" t="s">
        <v>3</v>
      </c>
      <c r="BP1343">
        <v>0</v>
      </c>
      <c r="BQ1343">
        <v>13</v>
      </c>
      <c r="BR1343">
        <v>0</v>
      </c>
      <c r="BS1343">
        <v>1</v>
      </c>
      <c r="BT1343">
        <v>1</v>
      </c>
      <c r="BU1343">
        <v>1</v>
      </c>
      <c r="BV1343">
        <v>1</v>
      </c>
      <c r="BW1343">
        <v>1</v>
      </c>
      <c r="BX1343">
        <v>1</v>
      </c>
      <c r="BY1343" t="s">
        <v>3</v>
      </c>
      <c r="BZ1343">
        <v>0</v>
      </c>
      <c r="CA1343">
        <v>0</v>
      </c>
      <c r="CB1343" t="s">
        <v>3</v>
      </c>
      <c r="CE1343">
        <v>0</v>
      </c>
      <c r="CF1343">
        <v>0</v>
      </c>
      <c r="CG1343">
        <v>0</v>
      </c>
      <c r="CH1343">
        <v>104</v>
      </c>
      <c r="CI1343">
        <v>1</v>
      </c>
      <c r="CJ1343">
        <v>0</v>
      </c>
      <c r="CK1343">
        <v>0</v>
      </c>
      <c r="CL1343">
        <v>0</v>
      </c>
      <c r="CM1343">
        <v>0</v>
      </c>
      <c r="CN1343" t="s">
        <v>3</v>
      </c>
      <c r="CO1343">
        <v>0</v>
      </c>
      <c r="CP1343">
        <f t="shared" si="1099"/>
        <v>47396</v>
      </c>
      <c r="CQ1343">
        <f t="shared" si="1100"/>
        <v>4368.7727999999997</v>
      </c>
      <c r="CR1343">
        <f t="shared" si="1101"/>
        <v>0</v>
      </c>
      <c r="CS1343">
        <f t="shared" si="1102"/>
        <v>0</v>
      </c>
      <c r="CT1343">
        <f t="shared" si="1103"/>
        <v>0</v>
      </c>
      <c r="CU1343">
        <f t="shared" si="1104"/>
        <v>0</v>
      </c>
      <c r="CV1343">
        <f t="shared" si="1105"/>
        <v>0</v>
      </c>
      <c r="CW1343">
        <f t="shared" si="1106"/>
        <v>0</v>
      </c>
      <c r="CX1343">
        <f t="shared" si="1107"/>
        <v>0</v>
      </c>
      <c r="CY1343">
        <f>(S1343+R1343)*(BZ1343/100)</f>
        <v>0</v>
      </c>
      <c r="CZ1343">
        <f>(S1343+R1343)*(CA1343/100)</f>
        <v>0</v>
      </c>
      <c r="DC1343" t="s">
        <v>3</v>
      </c>
      <c r="DD1343" t="s">
        <v>3</v>
      </c>
      <c r="DE1343" t="s">
        <v>3</v>
      </c>
      <c r="DF1343" t="s">
        <v>3</v>
      </c>
      <c r="DG1343" t="s">
        <v>3</v>
      </c>
      <c r="DH1343" t="s">
        <v>3</v>
      </c>
      <c r="DI1343" t="s">
        <v>3</v>
      </c>
      <c r="DJ1343" t="s">
        <v>3</v>
      </c>
      <c r="DK1343" t="s">
        <v>3</v>
      </c>
      <c r="DL1343" t="s">
        <v>3</v>
      </c>
      <c r="DM1343" t="s">
        <v>3</v>
      </c>
      <c r="DN1343">
        <v>0</v>
      </c>
      <c r="DO1343">
        <v>0</v>
      </c>
      <c r="DP1343">
        <v>1</v>
      </c>
      <c r="DQ1343">
        <v>1</v>
      </c>
      <c r="DU1343">
        <v>1007</v>
      </c>
      <c r="DV1343" t="s">
        <v>40</v>
      </c>
      <c r="DW1343" t="e">
        <f>'1.Лок.смета.и.Акт'!#REF!</f>
        <v>#REF!</v>
      </c>
      <c r="DX1343">
        <v>1</v>
      </c>
      <c r="DZ1343" t="s">
        <v>3</v>
      </c>
      <c r="EA1343" t="s">
        <v>3</v>
      </c>
      <c r="EB1343" t="s">
        <v>3</v>
      </c>
      <c r="EC1343" t="s">
        <v>3</v>
      </c>
      <c r="EE1343">
        <v>54329104</v>
      </c>
      <c r="EF1343">
        <v>13</v>
      </c>
      <c r="EG1343" t="s">
        <v>42</v>
      </c>
      <c r="EH1343">
        <v>0</v>
      </c>
      <c r="EI1343" t="s">
        <v>3</v>
      </c>
      <c r="EJ1343">
        <v>1</v>
      </c>
      <c r="EK1343">
        <v>500003</v>
      </c>
      <c r="EL1343" t="s">
        <v>43</v>
      </c>
      <c r="EM1343" t="s">
        <v>44</v>
      </c>
      <c r="EO1343" t="s">
        <v>3</v>
      </c>
      <c r="EQ1343">
        <v>0</v>
      </c>
      <c r="ER1343">
        <v>4178.62</v>
      </c>
      <c r="ES1343">
        <v>577.88000000000011</v>
      </c>
      <c r="ET1343">
        <v>0</v>
      </c>
      <c r="EU1343">
        <v>0</v>
      </c>
      <c r="EV1343">
        <v>0</v>
      </c>
      <c r="EW1343">
        <v>0</v>
      </c>
      <c r="EX1343">
        <v>0</v>
      </c>
      <c r="EZ1343">
        <v>5</v>
      </c>
      <c r="FC1343">
        <v>0</v>
      </c>
      <c r="FD1343">
        <v>18</v>
      </c>
      <c r="FF1343">
        <v>4178.62</v>
      </c>
      <c r="FQ1343">
        <v>0</v>
      </c>
      <c r="FR1343">
        <f t="shared" si="1108"/>
        <v>0</v>
      </c>
      <c r="FS1343">
        <v>0</v>
      </c>
      <c r="FX1343">
        <v>0</v>
      </c>
      <c r="FY1343">
        <v>0</v>
      </c>
      <c r="GA1343" t="s">
        <v>505</v>
      </c>
      <c r="GD1343">
        <v>1</v>
      </c>
      <c r="GF1343">
        <v>-1690895291</v>
      </c>
      <c r="GG1343">
        <v>2</v>
      </c>
      <c r="GH1343">
        <v>3</v>
      </c>
      <c r="GI1343">
        <v>5</v>
      </c>
      <c r="GJ1343">
        <v>0</v>
      </c>
      <c r="GK1343">
        <v>0</v>
      </c>
      <c r="GL1343">
        <f t="shared" si="1109"/>
        <v>0</v>
      </c>
      <c r="GM1343">
        <f t="shared" si="1110"/>
        <v>47396</v>
      </c>
      <c r="GN1343">
        <f t="shared" si="1111"/>
        <v>47396</v>
      </c>
      <c r="GO1343">
        <f t="shared" si="1112"/>
        <v>0</v>
      </c>
      <c r="GP1343">
        <f t="shared" si="1113"/>
        <v>0</v>
      </c>
      <c r="GR1343">
        <v>1</v>
      </c>
      <c r="GS1343">
        <v>1</v>
      </c>
      <c r="GT1343">
        <v>0</v>
      </c>
      <c r="GU1343" t="s">
        <v>3</v>
      </c>
      <c r="GV1343">
        <f t="shared" si="1114"/>
        <v>0</v>
      </c>
      <c r="GW1343">
        <v>1</v>
      </c>
      <c r="GX1343">
        <f t="shared" si="1115"/>
        <v>0</v>
      </c>
      <c r="HA1343">
        <v>0</v>
      </c>
      <c r="HB1343">
        <v>0</v>
      </c>
      <c r="HC1343">
        <f t="shared" si="1116"/>
        <v>0</v>
      </c>
      <c r="HE1343" t="s">
        <v>35</v>
      </c>
      <c r="HF1343" t="s">
        <v>36</v>
      </c>
      <c r="HM1343" t="s">
        <v>3</v>
      </c>
      <c r="HN1343" t="s">
        <v>3</v>
      </c>
      <c r="HO1343" t="s">
        <v>3</v>
      </c>
      <c r="HP1343" t="s">
        <v>3</v>
      </c>
      <c r="HQ1343" t="s">
        <v>3</v>
      </c>
      <c r="IK1343">
        <v>0</v>
      </c>
    </row>
    <row r="1344" spans="1:255" x14ac:dyDescent="0.2">
      <c r="A1344" s="2">
        <v>18</v>
      </c>
      <c r="B1344" s="2">
        <v>1</v>
      </c>
      <c r="C1344" s="2">
        <v>1123</v>
      </c>
      <c r="D1344" s="2"/>
      <c r="E1344" s="2" t="s">
        <v>629</v>
      </c>
      <c r="F1344" s="2" t="s">
        <v>82</v>
      </c>
      <c r="G1344" s="2" t="s">
        <v>83</v>
      </c>
      <c r="H1344" s="2" t="s">
        <v>40</v>
      </c>
      <c r="I1344" s="2">
        <f>I1340*J1344</f>
        <v>18.613</v>
      </c>
      <c r="J1344" s="2">
        <v>3.5</v>
      </c>
      <c r="K1344" s="2">
        <v>3.5</v>
      </c>
      <c r="L1344" s="2">
        <v>36.365000000000002</v>
      </c>
      <c r="M1344" s="2">
        <v>0</v>
      </c>
      <c r="N1344" s="2">
        <f t="shared" si="1081"/>
        <v>36.365000000000002</v>
      </c>
      <c r="O1344" s="2">
        <f t="shared" si="1082"/>
        <v>133</v>
      </c>
      <c r="P1344" s="2">
        <f t="shared" si="1083"/>
        <v>133</v>
      </c>
      <c r="Q1344" s="2">
        <f t="shared" si="1084"/>
        <v>0</v>
      </c>
      <c r="R1344" s="2">
        <f t="shared" si="1085"/>
        <v>0</v>
      </c>
      <c r="S1344" s="2">
        <f t="shared" si="1086"/>
        <v>0</v>
      </c>
      <c r="T1344" s="2">
        <f t="shared" si="1087"/>
        <v>0</v>
      </c>
      <c r="U1344" s="2">
        <f t="shared" si="1088"/>
        <v>0</v>
      </c>
      <c r="V1344" s="2">
        <f t="shared" si="1089"/>
        <v>0</v>
      </c>
      <c r="W1344" s="2">
        <f t="shared" si="1090"/>
        <v>0</v>
      </c>
      <c r="X1344" s="2">
        <f t="shared" si="1091"/>
        <v>0</v>
      </c>
      <c r="Y1344" s="2">
        <f t="shared" si="1092"/>
        <v>0</v>
      </c>
      <c r="Z1344" s="2"/>
      <c r="AA1344" s="2">
        <v>69726971</v>
      </c>
      <c r="AB1344" s="2">
        <f t="shared" si="1093"/>
        <v>7.14</v>
      </c>
      <c r="AC1344" s="2">
        <f>ROUND((ES1344),2)</f>
        <v>7.14</v>
      </c>
      <c r="AD1344" s="2">
        <f t="shared" si="1094"/>
        <v>0</v>
      </c>
      <c r="AE1344" s="2">
        <f t="shared" si="1095"/>
        <v>0</v>
      </c>
      <c r="AF1344" s="2">
        <f t="shared" si="1095"/>
        <v>0</v>
      </c>
      <c r="AG1344" s="2">
        <f t="shared" si="1096"/>
        <v>0</v>
      </c>
      <c r="AH1344" s="2">
        <f t="shared" si="1097"/>
        <v>0</v>
      </c>
      <c r="AI1344" s="2">
        <f t="shared" si="1097"/>
        <v>0</v>
      </c>
      <c r="AJ1344" s="2">
        <f t="shared" si="1098"/>
        <v>0</v>
      </c>
      <c r="AK1344" s="2">
        <v>7.14</v>
      </c>
      <c r="AL1344" s="2">
        <v>7.14</v>
      </c>
      <c r="AM1344" s="2">
        <v>0</v>
      </c>
      <c r="AN1344" s="2">
        <v>0</v>
      </c>
      <c r="AO1344" s="2">
        <v>0</v>
      </c>
      <c r="AP1344" s="2">
        <v>0</v>
      </c>
      <c r="AQ1344" s="2">
        <v>0</v>
      </c>
      <c r="AR1344" s="2">
        <v>0</v>
      </c>
      <c r="AS1344" s="2">
        <v>0</v>
      </c>
      <c r="AT1344" s="2">
        <v>0</v>
      </c>
      <c r="AU1344" s="2">
        <v>0</v>
      </c>
      <c r="AV1344" s="2">
        <v>1</v>
      </c>
      <c r="AW1344" s="2">
        <v>1</v>
      </c>
      <c r="AX1344" s="2"/>
      <c r="AY1344" s="2"/>
      <c r="AZ1344" s="2">
        <v>1</v>
      </c>
      <c r="BA1344" s="2">
        <v>1</v>
      </c>
      <c r="BB1344" s="2">
        <v>1</v>
      </c>
      <c r="BC1344" s="2">
        <v>1</v>
      </c>
      <c r="BD1344" s="2" t="s">
        <v>3</v>
      </c>
      <c r="BE1344" s="2" t="s">
        <v>3</v>
      </c>
      <c r="BF1344" s="2" t="s">
        <v>3</v>
      </c>
      <c r="BG1344" s="2" t="s">
        <v>3</v>
      </c>
      <c r="BH1344" s="2">
        <v>3</v>
      </c>
      <c r="BI1344" s="2">
        <v>1</v>
      </c>
      <c r="BJ1344" s="2" t="s">
        <v>84</v>
      </c>
      <c r="BK1344" s="2"/>
      <c r="BL1344" s="2"/>
      <c r="BM1344" s="2">
        <v>500001</v>
      </c>
      <c r="BN1344" s="2">
        <v>0</v>
      </c>
      <c r="BO1344" s="2" t="s">
        <v>3</v>
      </c>
      <c r="BP1344" s="2">
        <v>0</v>
      </c>
      <c r="BQ1344" s="2">
        <v>8</v>
      </c>
      <c r="BR1344" s="2">
        <v>0</v>
      </c>
      <c r="BS1344" s="2">
        <v>1</v>
      </c>
      <c r="BT1344" s="2">
        <v>1</v>
      </c>
      <c r="BU1344" s="2">
        <v>1</v>
      </c>
      <c r="BV1344" s="2">
        <v>1</v>
      </c>
      <c r="BW1344" s="2">
        <v>1</v>
      </c>
      <c r="BX1344" s="2">
        <v>1</v>
      </c>
      <c r="BY1344" s="2" t="s">
        <v>3</v>
      </c>
      <c r="BZ1344" s="2">
        <v>0</v>
      </c>
      <c r="CA1344" s="2">
        <v>0</v>
      </c>
      <c r="CB1344" s="2" t="s">
        <v>3</v>
      </c>
      <c r="CC1344" s="2"/>
      <c r="CD1344" s="2"/>
      <c r="CE1344" s="2">
        <v>0</v>
      </c>
      <c r="CF1344" s="2">
        <v>0</v>
      </c>
      <c r="CG1344" s="2">
        <v>0</v>
      </c>
      <c r="CH1344" s="2">
        <v>104</v>
      </c>
      <c r="CI1344" s="2">
        <v>2</v>
      </c>
      <c r="CJ1344" s="2">
        <v>0</v>
      </c>
      <c r="CK1344" s="2">
        <v>0</v>
      </c>
      <c r="CL1344" s="2">
        <v>0</v>
      </c>
      <c r="CM1344" s="2">
        <v>0</v>
      </c>
      <c r="CN1344" s="2" t="s">
        <v>3</v>
      </c>
      <c r="CO1344" s="2">
        <v>0</v>
      </c>
      <c r="CP1344" s="2">
        <f t="shared" si="1099"/>
        <v>133</v>
      </c>
      <c r="CQ1344" s="2">
        <f t="shared" si="1100"/>
        <v>7.14</v>
      </c>
      <c r="CR1344" s="2">
        <f t="shared" si="1101"/>
        <v>0</v>
      </c>
      <c r="CS1344" s="2">
        <f t="shared" si="1102"/>
        <v>0</v>
      </c>
      <c r="CT1344" s="2">
        <f t="shared" si="1103"/>
        <v>0</v>
      </c>
      <c r="CU1344" s="2">
        <f t="shared" si="1104"/>
        <v>0</v>
      </c>
      <c r="CV1344" s="2">
        <f t="shared" si="1105"/>
        <v>0</v>
      </c>
      <c r="CW1344" s="2">
        <f t="shared" si="1106"/>
        <v>0</v>
      </c>
      <c r="CX1344" s="2">
        <f t="shared" si="1107"/>
        <v>0</v>
      </c>
      <c r="CY1344" s="2">
        <f>(((S1344+R1344)*AT1344)/100)</f>
        <v>0</v>
      </c>
      <c r="CZ1344" s="2">
        <f>(((S1344+R1344)*AU1344)/100)</f>
        <v>0</v>
      </c>
      <c r="DA1344" s="2"/>
      <c r="DB1344" s="2"/>
      <c r="DC1344" s="2" t="s">
        <v>3</v>
      </c>
      <c r="DD1344" s="2" t="s">
        <v>3</v>
      </c>
      <c r="DE1344" s="2" t="s">
        <v>3</v>
      </c>
      <c r="DF1344" s="2" t="s">
        <v>3</v>
      </c>
      <c r="DG1344" s="2" t="s">
        <v>3</v>
      </c>
      <c r="DH1344" s="2" t="s">
        <v>3</v>
      </c>
      <c r="DI1344" s="2" t="s">
        <v>3</v>
      </c>
      <c r="DJ1344" s="2" t="s">
        <v>3</v>
      </c>
      <c r="DK1344" s="2" t="s">
        <v>3</v>
      </c>
      <c r="DL1344" s="2" t="s">
        <v>3</v>
      </c>
      <c r="DM1344" s="2" t="s">
        <v>3</v>
      </c>
      <c r="DN1344" s="2">
        <v>0</v>
      </c>
      <c r="DO1344" s="2">
        <v>0</v>
      </c>
      <c r="DP1344" s="2">
        <v>1</v>
      </c>
      <c r="DQ1344" s="2">
        <v>1</v>
      </c>
      <c r="DR1344" s="2"/>
      <c r="DS1344" s="2"/>
      <c r="DT1344" s="2"/>
      <c r="DU1344" s="2">
        <v>1007</v>
      </c>
      <c r="DV1344" s="2" t="s">
        <v>40</v>
      </c>
      <c r="DW1344" s="2" t="s">
        <v>40</v>
      </c>
      <c r="DX1344" s="2">
        <v>1</v>
      </c>
      <c r="DY1344" s="2"/>
      <c r="DZ1344" s="2" t="s">
        <v>3</v>
      </c>
      <c r="EA1344" s="2" t="s">
        <v>3</v>
      </c>
      <c r="EB1344" s="2" t="s">
        <v>3</v>
      </c>
      <c r="EC1344" s="2" t="s">
        <v>3</v>
      </c>
      <c r="ED1344" s="2"/>
      <c r="EE1344" s="2">
        <v>54328897</v>
      </c>
      <c r="EF1344" s="2">
        <v>8</v>
      </c>
      <c r="EG1344" s="2" t="s">
        <v>31</v>
      </c>
      <c r="EH1344" s="2">
        <v>0</v>
      </c>
      <c r="EI1344" s="2" t="s">
        <v>3</v>
      </c>
      <c r="EJ1344" s="2">
        <v>1</v>
      </c>
      <c r="EK1344" s="2">
        <v>500001</v>
      </c>
      <c r="EL1344" s="2" t="s">
        <v>32</v>
      </c>
      <c r="EM1344" s="2" t="s">
        <v>33</v>
      </c>
      <c r="EN1344" s="2"/>
      <c r="EO1344" s="2" t="s">
        <v>3</v>
      </c>
      <c r="EP1344" s="2"/>
      <c r="EQ1344" s="2">
        <v>0</v>
      </c>
      <c r="ER1344" s="2">
        <v>7.14</v>
      </c>
      <c r="ES1344" s="2">
        <v>7.14</v>
      </c>
      <c r="ET1344" s="2">
        <v>0</v>
      </c>
      <c r="EU1344" s="2">
        <v>0</v>
      </c>
      <c r="EV1344" s="2">
        <v>0</v>
      </c>
      <c r="EW1344" s="2">
        <v>0</v>
      </c>
      <c r="EX1344" s="2">
        <v>0</v>
      </c>
      <c r="EY1344" s="2"/>
      <c r="EZ1344" s="2"/>
      <c r="FA1344" s="2"/>
      <c r="FB1344" s="2"/>
      <c r="FC1344" s="2"/>
      <c r="FD1344" s="2"/>
      <c r="FE1344" s="2"/>
      <c r="FF1344" s="2"/>
      <c r="FG1344" s="2"/>
      <c r="FH1344" s="2"/>
      <c r="FI1344" s="2"/>
      <c r="FJ1344" s="2"/>
      <c r="FK1344" s="2"/>
      <c r="FL1344" s="2"/>
      <c r="FM1344" s="2"/>
      <c r="FN1344" s="2"/>
      <c r="FO1344" s="2"/>
      <c r="FP1344" s="2"/>
      <c r="FQ1344" s="2">
        <v>0</v>
      </c>
      <c r="FR1344" s="2">
        <f t="shared" si="1108"/>
        <v>0</v>
      </c>
      <c r="FS1344" s="2">
        <v>0</v>
      </c>
      <c r="FT1344" s="2"/>
      <c r="FU1344" s="2"/>
      <c r="FV1344" s="2"/>
      <c r="FW1344" s="2"/>
      <c r="FX1344" s="2">
        <v>0</v>
      </c>
      <c r="FY1344" s="2">
        <v>0</v>
      </c>
      <c r="FZ1344" s="2"/>
      <c r="GA1344" s="2" t="s">
        <v>3</v>
      </c>
      <c r="GB1344" s="2"/>
      <c r="GC1344" s="2"/>
      <c r="GD1344" s="2">
        <v>1</v>
      </c>
      <c r="GE1344" s="2"/>
      <c r="GF1344" s="2">
        <v>-50505369</v>
      </c>
      <c r="GG1344" s="2">
        <v>2</v>
      </c>
      <c r="GH1344" s="2">
        <v>1</v>
      </c>
      <c r="GI1344" s="2">
        <v>-2</v>
      </c>
      <c r="GJ1344" s="2">
        <v>0</v>
      </c>
      <c r="GK1344" s="2">
        <v>0</v>
      </c>
      <c r="GL1344" s="2">
        <f t="shared" si="1109"/>
        <v>0</v>
      </c>
      <c r="GM1344" s="2">
        <f t="shared" si="1110"/>
        <v>133</v>
      </c>
      <c r="GN1344" s="2">
        <f t="shared" si="1111"/>
        <v>133</v>
      </c>
      <c r="GO1344" s="2">
        <f t="shared" si="1112"/>
        <v>0</v>
      </c>
      <c r="GP1344" s="2">
        <f t="shared" si="1113"/>
        <v>0</v>
      </c>
      <c r="GQ1344" s="2"/>
      <c r="GR1344" s="2">
        <v>0</v>
      </c>
      <c r="GS1344" s="2">
        <v>3</v>
      </c>
      <c r="GT1344" s="2">
        <v>0</v>
      </c>
      <c r="GU1344" s="2" t="s">
        <v>3</v>
      </c>
      <c r="GV1344" s="2">
        <f t="shared" si="1114"/>
        <v>0</v>
      </c>
      <c r="GW1344" s="2">
        <v>1</v>
      </c>
      <c r="GX1344" s="2">
        <f t="shared" si="1115"/>
        <v>0</v>
      </c>
      <c r="GY1344" s="2"/>
      <c r="GZ1344" s="2"/>
      <c r="HA1344" s="2">
        <v>0</v>
      </c>
      <c r="HB1344" s="2">
        <v>0</v>
      </c>
      <c r="HC1344" s="2">
        <f t="shared" si="1116"/>
        <v>0</v>
      </c>
      <c r="HD1344" s="2"/>
      <c r="HE1344" s="2" t="s">
        <v>3</v>
      </c>
      <c r="HF1344" s="2" t="s">
        <v>3</v>
      </c>
      <c r="HG1344" s="2"/>
      <c r="HH1344" s="2"/>
      <c r="HI1344" s="2"/>
      <c r="HJ1344" s="2"/>
      <c r="HK1344" s="2"/>
      <c r="HL1344" s="2"/>
      <c r="HM1344" s="2" t="s">
        <v>3</v>
      </c>
      <c r="HN1344" s="2" t="s">
        <v>3</v>
      </c>
      <c r="HO1344" s="2" t="s">
        <v>3</v>
      </c>
      <c r="HP1344" s="2" t="s">
        <v>3</v>
      </c>
      <c r="HQ1344" s="2" t="s">
        <v>3</v>
      </c>
      <c r="HR1344" s="2"/>
      <c r="HS1344" s="2"/>
      <c r="HT1344" s="2"/>
      <c r="HU1344" s="2"/>
      <c r="HV1344" s="2"/>
      <c r="HW1344" s="2"/>
      <c r="HX1344" s="2"/>
      <c r="HY1344" s="2"/>
      <c r="HZ1344" s="2"/>
      <c r="IA1344" s="2"/>
      <c r="IB1344" s="2"/>
      <c r="IC1344" s="2"/>
      <c r="ID1344" s="2"/>
      <c r="IE1344" s="2"/>
      <c r="IF1344" s="2"/>
      <c r="IG1344" s="2"/>
      <c r="IH1344" s="2"/>
      <c r="II1344" s="2"/>
      <c r="IJ1344" s="2"/>
      <c r="IK1344" s="2">
        <v>0</v>
      </c>
      <c r="IL1344" s="2"/>
      <c r="IM1344" s="2"/>
      <c r="IN1344" s="2"/>
      <c r="IO1344" s="2"/>
      <c r="IP1344" s="2"/>
      <c r="IQ1344" s="2"/>
      <c r="IR1344" s="2"/>
      <c r="IS1344" s="2"/>
      <c r="IT1344" s="2"/>
      <c r="IU1344" s="2"/>
    </row>
    <row r="1345" spans="1:255" x14ac:dyDescent="0.2">
      <c r="A1345">
        <v>18</v>
      </c>
      <c r="B1345">
        <v>1</v>
      </c>
      <c r="C1345">
        <v>1129</v>
      </c>
      <c r="E1345" t="s">
        <v>629</v>
      </c>
      <c r="F1345" t="e">
        <f>'1.Лок.смета.и.Акт'!#REF!</f>
        <v>#REF!</v>
      </c>
      <c r="G1345" t="s">
        <v>83</v>
      </c>
      <c r="H1345" t="s">
        <v>40</v>
      </c>
      <c r="I1345">
        <f>I1341*J1345</f>
        <v>18.613</v>
      </c>
      <c r="J1345">
        <v>3.5</v>
      </c>
      <c r="K1345">
        <v>3.5</v>
      </c>
      <c r="L1345">
        <v>36.365000000000002</v>
      </c>
      <c r="M1345">
        <v>0</v>
      </c>
      <c r="N1345">
        <f t="shared" si="1081"/>
        <v>36.365000000000002</v>
      </c>
      <c r="O1345">
        <f t="shared" si="1082"/>
        <v>277</v>
      </c>
      <c r="P1345">
        <f t="shared" si="1083"/>
        <v>277</v>
      </c>
      <c r="Q1345">
        <f t="shared" si="1084"/>
        <v>0</v>
      </c>
      <c r="R1345">
        <f t="shared" si="1085"/>
        <v>0</v>
      </c>
      <c r="S1345">
        <f t="shared" si="1086"/>
        <v>0</v>
      </c>
      <c r="T1345">
        <f t="shared" si="1087"/>
        <v>0</v>
      </c>
      <c r="U1345">
        <f t="shared" si="1088"/>
        <v>0</v>
      </c>
      <c r="V1345">
        <f t="shared" si="1089"/>
        <v>0</v>
      </c>
      <c r="W1345">
        <f t="shared" si="1090"/>
        <v>0</v>
      </c>
      <c r="X1345">
        <f t="shared" si="1091"/>
        <v>0</v>
      </c>
      <c r="Y1345">
        <f t="shared" si="1092"/>
        <v>0</v>
      </c>
      <c r="AA1345">
        <v>69726884</v>
      </c>
      <c r="AB1345">
        <f t="shared" si="1093"/>
        <v>1.97</v>
      </c>
      <c r="AC1345">
        <f>ROUND((ES1345),2)</f>
        <v>1.97</v>
      </c>
      <c r="AD1345">
        <f t="shared" si="1094"/>
        <v>0</v>
      </c>
      <c r="AE1345">
        <f t="shared" si="1095"/>
        <v>0</v>
      </c>
      <c r="AF1345">
        <f t="shared" si="1095"/>
        <v>0</v>
      </c>
      <c r="AG1345">
        <f t="shared" si="1096"/>
        <v>0</v>
      </c>
      <c r="AH1345">
        <f t="shared" si="1097"/>
        <v>0</v>
      </c>
      <c r="AI1345">
        <f t="shared" si="1097"/>
        <v>0</v>
      </c>
      <c r="AJ1345">
        <f t="shared" si="1098"/>
        <v>0</v>
      </c>
      <c r="AK1345">
        <v>1.97</v>
      </c>
      <c r="AL1345">
        <v>1.97</v>
      </c>
      <c r="AM1345">
        <v>0</v>
      </c>
      <c r="AN1345">
        <v>0</v>
      </c>
      <c r="AO1345">
        <v>0</v>
      </c>
      <c r="AP1345">
        <v>0</v>
      </c>
      <c r="AQ1345">
        <v>0</v>
      </c>
      <c r="AR1345">
        <v>0</v>
      </c>
      <c r="AS1345">
        <v>0</v>
      </c>
      <c r="AT1345">
        <v>0</v>
      </c>
      <c r="AU1345">
        <v>0</v>
      </c>
      <c r="AV1345">
        <v>1</v>
      </c>
      <c r="AW1345">
        <v>1</v>
      </c>
      <c r="AZ1345">
        <v>1</v>
      </c>
      <c r="BA1345">
        <v>1</v>
      </c>
      <c r="BB1345">
        <v>1</v>
      </c>
      <c r="BC1345">
        <v>7.56</v>
      </c>
      <c r="BD1345" t="s">
        <v>3</v>
      </c>
      <c r="BE1345" t="s">
        <v>3</v>
      </c>
      <c r="BF1345" t="s">
        <v>3</v>
      </c>
      <c r="BG1345" t="s">
        <v>3</v>
      </c>
      <c r="BH1345">
        <v>3</v>
      </c>
      <c r="BI1345">
        <v>1</v>
      </c>
      <c r="BJ1345" t="s">
        <v>84</v>
      </c>
      <c r="BM1345">
        <v>500001</v>
      </c>
      <c r="BN1345">
        <v>0</v>
      </c>
      <c r="BO1345" t="s">
        <v>3</v>
      </c>
      <c r="BP1345">
        <v>0</v>
      </c>
      <c r="BQ1345">
        <v>8</v>
      </c>
      <c r="BR1345">
        <v>0</v>
      </c>
      <c r="BS1345">
        <v>1</v>
      </c>
      <c r="BT1345">
        <v>1</v>
      </c>
      <c r="BU1345">
        <v>1</v>
      </c>
      <c r="BV1345">
        <v>1</v>
      </c>
      <c r="BW1345">
        <v>1</v>
      </c>
      <c r="BX1345">
        <v>1</v>
      </c>
      <c r="BY1345" t="s">
        <v>3</v>
      </c>
      <c r="BZ1345">
        <v>0</v>
      </c>
      <c r="CA1345">
        <v>0</v>
      </c>
      <c r="CB1345" t="s">
        <v>3</v>
      </c>
      <c r="CE1345">
        <v>0</v>
      </c>
      <c r="CF1345">
        <v>0</v>
      </c>
      <c r="CG1345">
        <v>0</v>
      </c>
      <c r="CH1345">
        <v>104</v>
      </c>
      <c r="CI1345">
        <v>2</v>
      </c>
      <c r="CJ1345">
        <v>0</v>
      </c>
      <c r="CK1345">
        <v>0</v>
      </c>
      <c r="CL1345">
        <v>0</v>
      </c>
      <c r="CM1345">
        <v>0</v>
      </c>
      <c r="CN1345" t="s">
        <v>3</v>
      </c>
      <c r="CO1345">
        <v>0</v>
      </c>
      <c r="CP1345">
        <f t="shared" si="1099"/>
        <v>277</v>
      </c>
      <c r="CQ1345">
        <f t="shared" si="1100"/>
        <v>14.893199999999998</v>
      </c>
      <c r="CR1345">
        <f t="shared" si="1101"/>
        <v>0</v>
      </c>
      <c r="CS1345">
        <f t="shared" si="1102"/>
        <v>0</v>
      </c>
      <c r="CT1345">
        <f t="shared" si="1103"/>
        <v>0</v>
      </c>
      <c r="CU1345">
        <f t="shared" si="1104"/>
        <v>0</v>
      </c>
      <c r="CV1345">
        <f t="shared" si="1105"/>
        <v>0</v>
      </c>
      <c r="CW1345">
        <f t="shared" si="1106"/>
        <v>0</v>
      </c>
      <c r="CX1345">
        <f t="shared" si="1107"/>
        <v>0</v>
      </c>
      <c r="CY1345">
        <f>(S1345+R1345)*(BZ1345/100)</f>
        <v>0</v>
      </c>
      <c r="CZ1345">
        <f>(S1345+R1345)*(CA1345/100)</f>
        <v>0</v>
      </c>
      <c r="DC1345" t="s">
        <v>3</v>
      </c>
      <c r="DD1345" t="s">
        <v>3</v>
      </c>
      <c r="DE1345" t="s">
        <v>3</v>
      </c>
      <c r="DF1345" t="s">
        <v>3</v>
      </c>
      <c r="DG1345" t="s">
        <v>3</v>
      </c>
      <c r="DH1345" t="s">
        <v>3</v>
      </c>
      <c r="DI1345" t="s">
        <v>3</v>
      </c>
      <c r="DJ1345" t="s">
        <v>3</v>
      </c>
      <c r="DK1345" t="s">
        <v>3</v>
      </c>
      <c r="DL1345" t="s">
        <v>3</v>
      </c>
      <c r="DM1345" t="s">
        <v>3</v>
      </c>
      <c r="DN1345">
        <v>0</v>
      </c>
      <c r="DO1345">
        <v>0</v>
      </c>
      <c r="DP1345">
        <v>1</v>
      </c>
      <c r="DQ1345">
        <v>1</v>
      </c>
      <c r="DU1345">
        <v>1007</v>
      </c>
      <c r="DV1345" t="s">
        <v>40</v>
      </c>
      <c r="DW1345" t="e">
        <f>'1.Лок.смета.и.Акт'!#REF!</f>
        <v>#REF!</v>
      </c>
      <c r="DX1345">
        <v>1</v>
      </c>
      <c r="DZ1345" t="s">
        <v>3</v>
      </c>
      <c r="EA1345" t="s">
        <v>3</v>
      </c>
      <c r="EB1345" t="s">
        <v>3</v>
      </c>
      <c r="EC1345" t="s">
        <v>3</v>
      </c>
      <c r="EE1345">
        <v>54328897</v>
      </c>
      <c r="EF1345">
        <v>8</v>
      </c>
      <c r="EG1345" t="s">
        <v>31</v>
      </c>
      <c r="EH1345">
        <v>0</v>
      </c>
      <c r="EI1345" t="s">
        <v>3</v>
      </c>
      <c r="EJ1345">
        <v>1</v>
      </c>
      <c r="EK1345">
        <v>500001</v>
      </c>
      <c r="EL1345" t="s">
        <v>32</v>
      </c>
      <c r="EM1345" t="s">
        <v>33</v>
      </c>
      <c r="EO1345" t="s">
        <v>3</v>
      </c>
      <c r="EQ1345">
        <v>0</v>
      </c>
      <c r="ER1345">
        <v>1.98</v>
      </c>
      <c r="ES1345">
        <v>1.97</v>
      </c>
      <c r="ET1345">
        <v>0</v>
      </c>
      <c r="EU1345">
        <v>0</v>
      </c>
      <c r="EV1345">
        <v>0</v>
      </c>
      <c r="EW1345">
        <v>0</v>
      </c>
      <c r="EX1345">
        <v>0</v>
      </c>
      <c r="EZ1345">
        <v>5</v>
      </c>
      <c r="FC1345">
        <v>0</v>
      </c>
      <c r="FD1345">
        <v>18</v>
      </c>
      <c r="FF1345">
        <v>14.19</v>
      </c>
      <c r="FQ1345">
        <v>0</v>
      </c>
      <c r="FR1345">
        <f t="shared" si="1108"/>
        <v>0</v>
      </c>
      <c r="FS1345">
        <v>0</v>
      </c>
      <c r="FX1345">
        <v>0</v>
      </c>
      <c r="FY1345">
        <v>0</v>
      </c>
      <c r="GA1345" t="s">
        <v>85</v>
      </c>
      <c r="GD1345">
        <v>1</v>
      </c>
      <c r="GF1345">
        <v>-50505369</v>
      </c>
      <c r="GG1345">
        <v>2</v>
      </c>
      <c r="GH1345">
        <v>3</v>
      </c>
      <c r="GI1345">
        <v>5</v>
      </c>
      <c r="GJ1345">
        <v>0</v>
      </c>
      <c r="GK1345">
        <v>0</v>
      </c>
      <c r="GL1345">
        <f t="shared" si="1109"/>
        <v>0</v>
      </c>
      <c r="GM1345">
        <f t="shared" si="1110"/>
        <v>277</v>
      </c>
      <c r="GN1345">
        <f t="shared" si="1111"/>
        <v>277</v>
      </c>
      <c r="GO1345">
        <f t="shared" si="1112"/>
        <v>0</v>
      </c>
      <c r="GP1345">
        <f t="shared" si="1113"/>
        <v>0</v>
      </c>
      <c r="GR1345">
        <v>1</v>
      </c>
      <c r="GS1345">
        <v>1</v>
      </c>
      <c r="GT1345">
        <v>0</v>
      </c>
      <c r="GU1345" t="s">
        <v>3</v>
      </c>
      <c r="GV1345">
        <f t="shared" si="1114"/>
        <v>0</v>
      </c>
      <c r="GW1345">
        <v>1</v>
      </c>
      <c r="GX1345">
        <f t="shared" si="1115"/>
        <v>0</v>
      </c>
      <c r="HA1345">
        <v>0</v>
      </c>
      <c r="HB1345">
        <v>0</v>
      </c>
      <c r="HC1345">
        <f t="shared" si="1116"/>
        <v>0</v>
      </c>
      <c r="HE1345" t="s">
        <v>35</v>
      </c>
      <c r="HF1345" t="s">
        <v>36</v>
      </c>
      <c r="HM1345" t="s">
        <v>3</v>
      </c>
      <c r="HN1345" t="s">
        <v>3</v>
      </c>
      <c r="HO1345" t="s">
        <v>3</v>
      </c>
      <c r="HP1345" t="s">
        <v>3</v>
      </c>
      <c r="HQ1345" t="s">
        <v>3</v>
      </c>
      <c r="IK1345">
        <v>0</v>
      </c>
    </row>
    <row r="1346" spans="1:255" x14ac:dyDescent="0.2">
      <c r="A1346" s="2">
        <v>17</v>
      </c>
      <c r="B1346" s="2">
        <v>1</v>
      </c>
      <c r="C1346" s="2">
        <f>ROW(SmtRes!A1135)</f>
        <v>1135</v>
      </c>
      <c r="D1346" s="2">
        <f>ROW(EtalonRes!A1157)</f>
        <v>1157</v>
      </c>
      <c r="E1346" s="2" t="s">
        <v>630</v>
      </c>
      <c r="F1346" s="2" t="s">
        <v>196</v>
      </c>
      <c r="G1346" s="2" t="s">
        <v>631</v>
      </c>
      <c r="H1346" s="2" t="s">
        <v>186</v>
      </c>
      <c r="I1346" s="2">
        <f>'1.Лок.смета.и.Акт'!E145</f>
        <v>5.3179999999999996</v>
      </c>
      <c r="J1346" s="2">
        <v>0</v>
      </c>
      <c r="K1346" s="2">
        <v>5.3179999999999996</v>
      </c>
      <c r="L1346" s="2">
        <v>10.39</v>
      </c>
      <c r="M1346" s="2">
        <v>0</v>
      </c>
      <c r="N1346" s="2">
        <f t="shared" si="1081"/>
        <v>10.39</v>
      </c>
      <c r="O1346" s="2">
        <f t="shared" si="1082"/>
        <v>125</v>
      </c>
      <c r="P1346" s="2">
        <f t="shared" si="1083"/>
        <v>0</v>
      </c>
      <c r="Q1346" s="2">
        <f t="shared" si="1084"/>
        <v>82</v>
      </c>
      <c r="R1346" s="2">
        <f t="shared" si="1085"/>
        <v>30</v>
      </c>
      <c r="S1346" s="2">
        <f t="shared" si="1086"/>
        <v>43</v>
      </c>
      <c r="T1346" s="2">
        <f t="shared" si="1087"/>
        <v>0</v>
      </c>
      <c r="U1346" s="2">
        <f t="shared" si="1088"/>
        <v>5.3179999999999996</v>
      </c>
      <c r="V1346" s="2">
        <f t="shared" si="1089"/>
        <v>2.2335599999999998</v>
      </c>
      <c r="W1346" s="2">
        <f t="shared" si="1090"/>
        <v>0</v>
      </c>
      <c r="X1346" s="2">
        <f t="shared" si="1091"/>
        <v>90</v>
      </c>
      <c r="Y1346" s="2">
        <f t="shared" si="1092"/>
        <v>55</v>
      </c>
      <c r="Z1346" s="2"/>
      <c r="AA1346" s="2">
        <v>69726971</v>
      </c>
      <c r="AB1346" s="2">
        <f t="shared" si="1093"/>
        <v>23.49</v>
      </c>
      <c r="AC1346" s="2">
        <f>ROUND(((ES1346*2)+(SUM(SmtRes!BC1131:'SmtRes'!BC1135)+SUM(EtalonRes!AL1153:'EtalonRes'!AL1157))),2)</f>
        <v>0.01</v>
      </c>
      <c r="AD1346" s="2">
        <f>ROUND(((((ET1346*2))-((EU1346*2)))+AE1346),2)</f>
        <v>15.46</v>
      </c>
      <c r="AE1346" s="2">
        <f>ROUND(((EU1346*2)),2)</f>
        <v>5.72</v>
      </c>
      <c r="AF1346" s="2">
        <f>ROUND(((EV1346*2)),2)</f>
        <v>8.02</v>
      </c>
      <c r="AG1346" s="2">
        <f t="shared" si="1096"/>
        <v>0</v>
      </c>
      <c r="AH1346" s="2">
        <f>((EW1346*2))</f>
        <v>1</v>
      </c>
      <c r="AI1346" s="2">
        <f>((EX1346*2))</f>
        <v>0.42</v>
      </c>
      <c r="AJ1346" s="2">
        <f t="shared" si="1098"/>
        <v>0</v>
      </c>
      <c r="AK1346" s="2">
        <v>264.04000000000002</v>
      </c>
      <c r="AL1346" s="2">
        <v>252.3</v>
      </c>
      <c r="AM1346" s="2">
        <v>7.73</v>
      </c>
      <c r="AN1346" s="2">
        <v>2.86</v>
      </c>
      <c r="AO1346" s="2">
        <v>4.01</v>
      </c>
      <c r="AP1346" s="2">
        <v>0</v>
      </c>
      <c r="AQ1346" s="2">
        <v>0.5</v>
      </c>
      <c r="AR1346" s="2">
        <v>0.21</v>
      </c>
      <c r="AS1346" s="2">
        <v>0</v>
      </c>
      <c r="AT1346" s="2">
        <v>123</v>
      </c>
      <c r="AU1346" s="2">
        <v>75</v>
      </c>
      <c r="AV1346" s="2">
        <v>1</v>
      </c>
      <c r="AW1346" s="2">
        <v>1</v>
      </c>
      <c r="AX1346" s="2"/>
      <c r="AY1346" s="2"/>
      <c r="AZ1346" s="2">
        <v>1</v>
      </c>
      <c r="BA1346" s="2">
        <v>1</v>
      </c>
      <c r="BB1346" s="2">
        <v>1</v>
      </c>
      <c r="BC1346" s="2">
        <v>1</v>
      </c>
      <c r="BD1346" s="2" t="s">
        <v>3</v>
      </c>
      <c r="BE1346" s="2" t="s">
        <v>3</v>
      </c>
      <c r="BF1346" s="2" t="s">
        <v>3</v>
      </c>
      <c r="BG1346" s="2" t="s">
        <v>3</v>
      </c>
      <c r="BH1346" s="2">
        <v>0</v>
      </c>
      <c r="BI1346" s="2">
        <v>1</v>
      </c>
      <c r="BJ1346" s="2" t="s">
        <v>198</v>
      </c>
      <c r="BK1346" s="2"/>
      <c r="BL1346" s="2"/>
      <c r="BM1346" s="2">
        <v>11001</v>
      </c>
      <c r="BN1346" s="2">
        <v>0</v>
      </c>
      <c r="BO1346" s="2" t="s">
        <v>3</v>
      </c>
      <c r="BP1346" s="2">
        <v>0</v>
      </c>
      <c r="BQ1346" s="2">
        <v>2</v>
      </c>
      <c r="BR1346" s="2">
        <v>0</v>
      </c>
      <c r="BS1346" s="2">
        <v>1</v>
      </c>
      <c r="BT1346" s="2">
        <v>1</v>
      </c>
      <c r="BU1346" s="2">
        <v>1</v>
      </c>
      <c r="BV1346" s="2">
        <v>1</v>
      </c>
      <c r="BW1346" s="2">
        <v>1</v>
      </c>
      <c r="BX1346" s="2">
        <v>1</v>
      </c>
      <c r="BY1346" s="2" t="s">
        <v>3</v>
      </c>
      <c r="BZ1346" s="2">
        <v>123</v>
      </c>
      <c r="CA1346" s="2">
        <v>75</v>
      </c>
      <c r="CB1346" s="2" t="s">
        <v>3</v>
      </c>
      <c r="CC1346" s="2"/>
      <c r="CD1346" s="2"/>
      <c r="CE1346" s="2">
        <v>0</v>
      </c>
      <c r="CF1346" s="2">
        <v>0</v>
      </c>
      <c r="CG1346" s="2">
        <v>0</v>
      </c>
      <c r="CH1346" s="2">
        <v>105</v>
      </c>
      <c r="CI1346" s="2">
        <v>0</v>
      </c>
      <c r="CJ1346" s="2">
        <v>0</v>
      </c>
      <c r="CK1346" s="2">
        <v>0</v>
      </c>
      <c r="CL1346" s="2">
        <v>0</v>
      </c>
      <c r="CM1346" s="2">
        <v>0</v>
      </c>
      <c r="CN1346" s="2" t="s">
        <v>3</v>
      </c>
      <c r="CO1346" s="2">
        <v>0</v>
      </c>
      <c r="CP1346" s="2">
        <f t="shared" si="1099"/>
        <v>125</v>
      </c>
      <c r="CQ1346" s="2">
        <f t="shared" si="1100"/>
        <v>0.01</v>
      </c>
      <c r="CR1346" s="2">
        <f t="shared" si="1101"/>
        <v>15.46</v>
      </c>
      <c r="CS1346" s="2">
        <f t="shared" si="1102"/>
        <v>5.72</v>
      </c>
      <c r="CT1346" s="2">
        <f t="shared" si="1103"/>
        <v>8.02</v>
      </c>
      <c r="CU1346" s="2">
        <f t="shared" si="1104"/>
        <v>0</v>
      </c>
      <c r="CV1346" s="2">
        <f t="shared" si="1105"/>
        <v>1</v>
      </c>
      <c r="CW1346" s="2">
        <f t="shared" si="1106"/>
        <v>0.42</v>
      </c>
      <c r="CX1346" s="2">
        <f t="shared" si="1107"/>
        <v>0</v>
      </c>
      <c r="CY1346" s="2">
        <f>(((S1346+R1346)*AT1346)/100)</f>
        <v>89.79</v>
      </c>
      <c r="CZ1346" s="2">
        <f>(((S1346+R1346)*AU1346)/100)</f>
        <v>54.75</v>
      </c>
      <c r="DA1346" s="2"/>
      <c r="DB1346" s="2"/>
      <c r="DC1346" s="2" t="s">
        <v>3</v>
      </c>
      <c r="DD1346" s="2" t="s">
        <v>608</v>
      </c>
      <c r="DE1346" s="2" t="s">
        <v>608</v>
      </c>
      <c r="DF1346" s="2" t="s">
        <v>608</v>
      </c>
      <c r="DG1346" s="2" t="s">
        <v>608</v>
      </c>
      <c r="DH1346" s="2" t="s">
        <v>3</v>
      </c>
      <c r="DI1346" s="2" t="s">
        <v>608</v>
      </c>
      <c r="DJ1346" s="2" t="s">
        <v>608</v>
      </c>
      <c r="DK1346" s="2" t="s">
        <v>3</v>
      </c>
      <c r="DL1346" s="2" t="s">
        <v>3</v>
      </c>
      <c r="DM1346" s="2" t="s">
        <v>3</v>
      </c>
      <c r="DN1346" s="2">
        <v>0</v>
      </c>
      <c r="DO1346" s="2">
        <v>0</v>
      </c>
      <c r="DP1346" s="2">
        <v>1</v>
      </c>
      <c r="DQ1346" s="2">
        <v>1</v>
      </c>
      <c r="DR1346" s="2"/>
      <c r="DS1346" s="2"/>
      <c r="DT1346" s="2"/>
      <c r="DU1346" s="2">
        <v>1013</v>
      </c>
      <c r="DV1346" s="2" t="s">
        <v>186</v>
      </c>
      <c r="DW1346" s="2" t="s">
        <v>186</v>
      </c>
      <c r="DX1346" s="2">
        <v>1</v>
      </c>
      <c r="DY1346" s="2"/>
      <c r="DZ1346" s="2" t="s">
        <v>3</v>
      </c>
      <c r="EA1346" s="2" t="s">
        <v>3</v>
      </c>
      <c r="EB1346" s="2" t="s">
        <v>3</v>
      </c>
      <c r="EC1346" s="2" t="s">
        <v>3</v>
      </c>
      <c r="ED1346" s="2"/>
      <c r="EE1346" s="2">
        <v>54328965</v>
      </c>
      <c r="EF1346" s="2">
        <v>2</v>
      </c>
      <c r="EG1346" s="2" t="s">
        <v>21</v>
      </c>
      <c r="EH1346" s="2">
        <v>0</v>
      </c>
      <c r="EI1346" s="2" t="s">
        <v>3</v>
      </c>
      <c r="EJ1346" s="2">
        <v>1</v>
      </c>
      <c r="EK1346" s="2">
        <v>11001</v>
      </c>
      <c r="EL1346" s="2" t="s">
        <v>22</v>
      </c>
      <c r="EM1346" s="2" t="s">
        <v>23</v>
      </c>
      <c r="EN1346" s="2"/>
      <c r="EO1346" s="2" t="s">
        <v>3</v>
      </c>
      <c r="EP1346" s="2"/>
      <c r="EQ1346" s="2">
        <v>1441792</v>
      </c>
      <c r="ER1346" s="2">
        <v>264.04000000000002</v>
      </c>
      <c r="ES1346" s="2">
        <v>252.3</v>
      </c>
      <c r="ET1346" s="2">
        <v>7.73</v>
      </c>
      <c r="EU1346" s="2">
        <v>2.86</v>
      </c>
      <c r="EV1346" s="2">
        <v>4.01</v>
      </c>
      <c r="EW1346" s="2">
        <v>0.5</v>
      </c>
      <c r="EX1346" s="2">
        <v>0.21</v>
      </c>
      <c r="EY1346" s="2">
        <v>1</v>
      </c>
      <c r="EZ1346" s="2"/>
      <c r="FA1346" s="2"/>
      <c r="FB1346" s="2"/>
      <c r="FC1346" s="2"/>
      <c r="FD1346" s="2"/>
      <c r="FE1346" s="2"/>
      <c r="FF1346" s="2"/>
      <c r="FG1346" s="2"/>
      <c r="FH1346" s="2"/>
      <c r="FI1346" s="2"/>
      <c r="FJ1346" s="2"/>
      <c r="FK1346" s="2"/>
      <c r="FL1346" s="2"/>
      <c r="FM1346" s="2"/>
      <c r="FN1346" s="2"/>
      <c r="FO1346" s="2"/>
      <c r="FP1346" s="2"/>
      <c r="FQ1346" s="2">
        <v>0</v>
      </c>
      <c r="FR1346" s="2">
        <f t="shared" si="1108"/>
        <v>0</v>
      </c>
      <c r="FS1346" s="2">
        <v>0</v>
      </c>
      <c r="FT1346" s="2"/>
      <c r="FU1346" s="2"/>
      <c r="FV1346" s="2"/>
      <c r="FW1346" s="2"/>
      <c r="FX1346" s="2">
        <v>123</v>
      </c>
      <c r="FY1346" s="2">
        <v>75</v>
      </c>
      <c r="FZ1346" s="2"/>
      <c r="GA1346" s="2" t="s">
        <v>3</v>
      </c>
      <c r="GB1346" s="2"/>
      <c r="GC1346" s="2"/>
      <c r="GD1346" s="2">
        <v>1</v>
      </c>
      <c r="GE1346" s="2"/>
      <c r="GF1346" s="2">
        <v>-152608742</v>
      </c>
      <c r="GG1346" s="2">
        <v>2</v>
      </c>
      <c r="GH1346" s="2">
        <v>1</v>
      </c>
      <c r="GI1346" s="2">
        <v>-2</v>
      </c>
      <c r="GJ1346" s="2">
        <v>0</v>
      </c>
      <c r="GK1346" s="2">
        <v>0</v>
      </c>
      <c r="GL1346" s="2">
        <f t="shared" si="1109"/>
        <v>0</v>
      </c>
      <c r="GM1346" s="2">
        <f t="shared" si="1110"/>
        <v>270</v>
      </c>
      <c r="GN1346" s="2">
        <f t="shared" si="1111"/>
        <v>270</v>
      </c>
      <c r="GO1346" s="2">
        <f t="shared" si="1112"/>
        <v>0</v>
      </c>
      <c r="GP1346" s="2">
        <f t="shared" si="1113"/>
        <v>0</v>
      </c>
      <c r="GQ1346" s="2"/>
      <c r="GR1346" s="2">
        <v>0</v>
      </c>
      <c r="GS1346" s="2">
        <v>3</v>
      </c>
      <c r="GT1346" s="2">
        <v>0</v>
      </c>
      <c r="GU1346" s="2" t="s">
        <v>608</v>
      </c>
      <c r="GV1346" s="2">
        <f>ROUND(((GT1346*2)),2)</f>
        <v>0</v>
      </c>
      <c r="GW1346" s="2">
        <v>1</v>
      </c>
      <c r="GX1346" s="2">
        <f t="shared" si="1115"/>
        <v>0</v>
      </c>
      <c r="GY1346" s="2"/>
      <c r="GZ1346" s="2"/>
      <c r="HA1346" s="2">
        <v>0</v>
      </c>
      <c r="HB1346" s="2">
        <v>0</v>
      </c>
      <c r="HC1346" s="2">
        <f t="shared" si="1116"/>
        <v>0</v>
      </c>
      <c r="HD1346" s="2"/>
      <c r="HE1346" s="2" t="s">
        <v>3</v>
      </c>
      <c r="HF1346" s="2" t="s">
        <v>3</v>
      </c>
      <c r="HG1346" s="2"/>
      <c r="HH1346" s="2"/>
      <c r="HI1346" s="2"/>
      <c r="HJ1346" s="2"/>
      <c r="HK1346" s="2"/>
      <c r="HL1346" s="2"/>
      <c r="HM1346" s="2" t="s">
        <v>3</v>
      </c>
      <c r="HN1346" s="2" t="s">
        <v>24</v>
      </c>
      <c r="HO1346" s="2" t="s">
        <v>25</v>
      </c>
      <c r="HP1346" s="2" t="s">
        <v>22</v>
      </c>
      <c r="HQ1346" s="2" t="s">
        <v>22</v>
      </c>
      <c r="HR1346" s="2"/>
      <c r="HS1346" s="2"/>
      <c r="HT1346" s="2"/>
      <c r="HU1346" s="2"/>
      <c r="HV1346" s="2"/>
      <c r="HW1346" s="2"/>
      <c r="HX1346" s="2"/>
      <c r="HY1346" s="2"/>
      <c r="HZ1346" s="2"/>
      <c r="IA1346" s="2"/>
      <c r="IB1346" s="2"/>
      <c r="IC1346" s="2"/>
      <c r="ID1346" s="2"/>
      <c r="IE1346" s="2"/>
      <c r="IF1346" s="2"/>
      <c r="IG1346" s="2"/>
      <c r="IH1346" s="2"/>
      <c r="II1346" s="2"/>
      <c r="IJ1346" s="2"/>
      <c r="IK1346" s="2">
        <v>0</v>
      </c>
      <c r="IL1346" s="2"/>
      <c r="IM1346" s="2"/>
      <c r="IN1346" s="2"/>
      <c r="IO1346" s="2"/>
      <c r="IP1346" s="2"/>
      <c r="IQ1346" s="2"/>
      <c r="IR1346" s="2"/>
      <c r="IS1346" s="2"/>
      <c r="IT1346" s="2"/>
      <c r="IU1346" s="2"/>
    </row>
    <row r="1347" spans="1:255" x14ac:dyDescent="0.2">
      <c r="A1347">
        <v>17</v>
      </c>
      <c r="B1347">
        <v>1</v>
      </c>
      <c r="C1347">
        <f>ROW(SmtRes!A1140)</f>
        <v>1140</v>
      </c>
      <c r="D1347">
        <f>ROW(EtalonRes!A1162)</f>
        <v>1162</v>
      </c>
      <c r="E1347" t="s">
        <v>630</v>
      </c>
      <c r="F1347" t="s">
        <v>196</v>
      </c>
      <c r="G1347" t="s">
        <v>631</v>
      </c>
      <c r="H1347" t="s">
        <v>186</v>
      </c>
      <c r="I1347">
        <f>'1.Лок.смета.и.Акт'!E145</f>
        <v>5.3179999999999996</v>
      </c>
      <c r="J1347">
        <v>0</v>
      </c>
      <c r="K1347">
        <v>5.3179999999999996</v>
      </c>
      <c r="L1347">
        <v>10.39</v>
      </c>
      <c r="M1347">
        <v>0</v>
      </c>
      <c r="N1347">
        <f t="shared" si="1081"/>
        <v>10.39</v>
      </c>
      <c r="O1347">
        <f t="shared" si="1082"/>
        <v>1727</v>
      </c>
      <c r="P1347">
        <f t="shared" si="1083"/>
        <v>0</v>
      </c>
      <c r="Q1347">
        <f t="shared" si="1084"/>
        <v>645</v>
      </c>
      <c r="R1347">
        <f t="shared" si="1085"/>
        <v>602</v>
      </c>
      <c r="S1347">
        <f t="shared" si="1086"/>
        <v>1082</v>
      </c>
      <c r="T1347">
        <f t="shared" si="1087"/>
        <v>0</v>
      </c>
      <c r="U1347" t="e">
        <f t="shared" si="1088"/>
        <v>#REF!</v>
      </c>
      <c r="V1347">
        <f t="shared" si="1089"/>
        <v>2.2335599999999998</v>
      </c>
      <c r="W1347">
        <f t="shared" si="1090"/>
        <v>0</v>
      </c>
      <c r="X1347" t="e">
        <f t="shared" si="1091"/>
        <v>#REF!</v>
      </c>
      <c r="Y1347" t="e">
        <f t="shared" si="1092"/>
        <v>#REF!</v>
      </c>
      <c r="AA1347">
        <v>69726884</v>
      </c>
      <c r="AB1347">
        <f t="shared" si="1093"/>
        <v>23.49</v>
      </c>
      <c r="AC1347">
        <f>ROUND(((ES1347*2)+(SUM(SmtRes!BC1136:'SmtRes'!BC1140)+SUM(EtalonRes!AL1158:'EtalonRes'!AL1162))),2)</f>
        <v>0.01</v>
      </c>
      <c r="AD1347">
        <f>ROUND(((((ET1347*2))-((EU1347*2)))+AE1347),2)</f>
        <v>15.46</v>
      </c>
      <c r="AE1347">
        <f>ROUND(((EU1347*2)),2)</f>
        <v>5.72</v>
      </c>
      <c r="AF1347">
        <f>ROUND(((EV1347*2)),2)</f>
        <v>8.02</v>
      </c>
      <c r="AG1347">
        <f t="shared" si="1096"/>
        <v>0</v>
      </c>
      <c r="AH1347" t="e">
        <f>((EW1347*2))</f>
        <v>#REF!</v>
      </c>
      <c r="AI1347">
        <f>((EX1347*2))</f>
        <v>0.42</v>
      </c>
      <c r="AJ1347">
        <f t="shared" si="1098"/>
        <v>0</v>
      </c>
      <c r="AK1347">
        <v>264.04000000000002</v>
      </c>
      <c r="AL1347">
        <v>252.3</v>
      </c>
      <c r="AM1347">
        <v>7.73</v>
      </c>
      <c r="AN1347">
        <v>2.86</v>
      </c>
      <c r="AO1347">
        <v>4.01</v>
      </c>
      <c r="AP1347">
        <v>0</v>
      </c>
      <c r="AQ1347" t="e">
        <f>'1.Лок.смета.и.Акт'!#REF!</f>
        <v>#REF!</v>
      </c>
      <c r="AR1347">
        <v>0.21</v>
      </c>
      <c r="AS1347">
        <v>0</v>
      </c>
      <c r="AT1347">
        <v>117</v>
      </c>
      <c r="AU1347">
        <v>64</v>
      </c>
      <c r="AV1347">
        <v>1</v>
      </c>
      <c r="AW1347">
        <v>1</v>
      </c>
      <c r="AZ1347">
        <v>1</v>
      </c>
      <c r="BA1347">
        <v>25.36</v>
      </c>
      <c r="BB1347">
        <v>7.84</v>
      </c>
      <c r="BC1347">
        <v>7.56</v>
      </c>
      <c r="BD1347" t="s">
        <v>3</v>
      </c>
      <c r="BE1347" t="s">
        <v>3</v>
      </c>
      <c r="BF1347" t="s">
        <v>3</v>
      </c>
      <c r="BG1347" t="s">
        <v>3</v>
      </c>
      <c r="BH1347">
        <v>0</v>
      </c>
      <c r="BI1347">
        <v>1</v>
      </c>
      <c r="BJ1347" t="s">
        <v>198</v>
      </c>
      <c r="BM1347">
        <v>11001</v>
      </c>
      <c r="BN1347">
        <v>0</v>
      </c>
      <c r="BO1347" t="s">
        <v>196</v>
      </c>
      <c r="BP1347">
        <v>1</v>
      </c>
      <c r="BQ1347">
        <v>2</v>
      </c>
      <c r="BR1347">
        <v>0</v>
      </c>
      <c r="BS1347">
        <v>19.8</v>
      </c>
      <c r="BT1347">
        <v>1</v>
      </c>
      <c r="BU1347">
        <v>1</v>
      </c>
      <c r="BV1347">
        <v>1</v>
      </c>
      <c r="BW1347">
        <v>1</v>
      </c>
      <c r="BX1347">
        <v>1</v>
      </c>
      <c r="BY1347" t="s">
        <v>3</v>
      </c>
      <c r="BZ1347" t="e">
        <f>'1.Лок.смета.и.Акт'!#REF!</f>
        <v>#REF!</v>
      </c>
      <c r="CA1347" t="e">
        <f>'1.Лок.смета.и.Акт'!#REF!</f>
        <v>#REF!</v>
      </c>
      <c r="CB1347" t="s">
        <v>3</v>
      </c>
      <c r="CE1347">
        <v>0</v>
      </c>
      <c r="CF1347">
        <v>0</v>
      </c>
      <c r="CG1347">
        <v>0</v>
      </c>
      <c r="CH1347">
        <v>105</v>
      </c>
      <c r="CI1347">
        <v>0</v>
      </c>
      <c r="CJ1347">
        <v>0</v>
      </c>
      <c r="CK1347">
        <v>0</v>
      </c>
      <c r="CL1347">
        <v>0</v>
      </c>
      <c r="CM1347">
        <v>0</v>
      </c>
      <c r="CN1347" t="s">
        <v>3</v>
      </c>
      <c r="CO1347">
        <v>0</v>
      </c>
      <c r="CP1347">
        <f t="shared" si="1099"/>
        <v>1727</v>
      </c>
      <c r="CQ1347">
        <f t="shared" si="1100"/>
        <v>7.5600000000000001E-2</v>
      </c>
      <c r="CR1347">
        <f t="shared" si="1101"/>
        <v>121.2064</v>
      </c>
      <c r="CS1347">
        <f t="shared" si="1102"/>
        <v>113.256</v>
      </c>
      <c r="CT1347">
        <f t="shared" si="1103"/>
        <v>203.38719999999998</v>
      </c>
      <c r="CU1347">
        <f t="shared" si="1104"/>
        <v>0</v>
      </c>
      <c r="CV1347" t="e">
        <f t="shared" si="1105"/>
        <v>#REF!</v>
      </c>
      <c r="CW1347">
        <f t="shared" si="1106"/>
        <v>0.42</v>
      </c>
      <c r="CX1347">
        <f t="shared" si="1107"/>
        <v>0</v>
      </c>
      <c r="CY1347" t="e">
        <f>(S1347+R1347)*(BZ1347/100)</f>
        <v>#REF!</v>
      </c>
      <c r="CZ1347" t="e">
        <f>(S1347+R1347)*(CA1347/100)</f>
        <v>#REF!</v>
      </c>
      <c r="DC1347" t="s">
        <v>3</v>
      </c>
      <c r="DD1347" t="s">
        <v>608</v>
      </c>
      <c r="DE1347" t="s">
        <v>608</v>
      </c>
      <c r="DF1347" t="s">
        <v>608</v>
      </c>
      <c r="DG1347" t="s">
        <v>608</v>
      </c>
      <c r="DH1347" t="s">
        <v>3</v>
      </c>
      <c r="DI1347" t="s">
        <v>608</v>
      </c>
      <c r="DJ1347" t="s">
        <v>608</v>
      </c>
      <c r="DK1347" t="s">
        <v>3</v>
      </c>
      <c r="DL1347" t="s">
        <v>3</v>
      </c>
      <c r="DM1347" t="s">
        <v>3</v>
      </c>
      <c r="DN1347">
        <v>123</v>
      </c>
      <c r="DO1347">
        <v>75</v>
      </c>
      <c r="DP1347">
        <v>1</v>
      </c>
      <c r="DQ1347">
        <v>1</v>
      </c>
      <c r="DU1347">
        <v>1013</v>
      </c>
      <c r="DV1347" t="s">
        <v>186</v>
      </c>
      <c r="DW1347" t="str">
        <f>'1.Лок.смета.и.Акт'!D145</f>
        <v>100 м2 стяжки</v>
      </c>
      <c r="DX1347">
        <v>1</v>
      </c>
      <c r="DZ1347" t="s">
        <v>3</v>
      </c>
      <c r="EA1347" t="s">
        <v>3</v>
      </c>
      <c r="EB1347" t="s">
        <v>3</v>
      </c>
      <c r="EC1347" t="s">
        <v>3</v>
      </c>
      <c r="EE1347">
        <v>54328965</v>
      </c>
      <c r="EF1347">
        <v>2</v>
      </c>
      <c r="EG1347" t="s">
        <v>21</v>
      </c>
      <c r="EH1347">
        <v>0</v>
      </c>
      <c r="EI1347" t="s">
        <v>3</v>
      </c>
      <c r="EJ1347">
        <v>1</v>
      </c>
      <c r="EK1347">
        <v>11001</v>
      </c>
      <c r="EL1347" t="s">
        <v>22</v>
      </c>
      <c r="EM1347" t="s">
        <v>23</v>
      </c>
      <c r="EO1347" t="s">
        <v>3</v>
      </c>
      <c r="EQ1347">
        <v>1441792</v>
      </c>
      <c r="ER1347">
        <v>264.04000000000002</v>
      </c>
      <c r="ES1347">
        <v>252.3</v>
      </c>
      <c r="ET1347">
        <v>7.73</v>
      </c>
      <c r="EU1347">
        <v>2.86</v>
      </c>
      <c r="EV1347">
        <v>4.01</v>
      </c>
      <c r="EW1347" t="e">
        <f>'1.Лок.смета.и.Акт'!#REF!</f>
        <v>#REF!</v>
      </c>
      <c r="EX1347">
        <v>0.21</v>
      </c>
      <c r="EY1347">
        <v>1</v>
      </c>
      <c r="FQ1347">
        <v>0</v>
      </c>
      <c r="FR1347">
        <f t="shared" si="1108"/>
        <v>0</v>
      </c>
      <c r="FS1347">
        <v>0</v>
      </c>
      <c r="FX1347">
        <v>123</v>
      </c>
      <c r="FY1347">
        <v>75</v>
      </c>
      <c r="GA1347" t="s">
        <v>3</v>
      </c>
      <c r="GD1347">
        <v>1</v>
      </c>
      <c r="GF1347">
        <v>-152608742</v>
      </c>
      <c r="GG1347">
        <v>2</v>
      </c>
      <c r="GH1347">
        <v>1</v>
      </c>
      <c r="GI1347">
        <v>2</v>
      </c>
      <c r="GJ1347">
        <v>0</v>
      </c>
      <c r="GK1347">
        <v>0</v>
      </c>
      <c r="GL1347">
        <f t="shared" si="1109"/>
        <v>0</v>
      </c>
      <c r="GM1347" t="e">
        <f t="shared" si="1110"/>
        <v>#REF!</v>
      </c>
      <c r="GN1347" t="e">
        <f t="shared" si="1111"/>
        <v>#REF!</v>
      </c>
      <c r="GO1347">
        <f t="shared" si="1112"/>
        <v>0</v>
      </c>
      <c r="GP1347">
        <f t="shared" si="1113"/>
        <v>0</v>
      </c>
      <c r="GR1347">
        <v>0</v>
      </c>
      <c r="GS1347">
        <v>3</v>
      </c>
      <c r="GT1347">
        <v>0</v>
      </c>
      <c r="GU1347" t="s">
        <v>608</v>
      </c>
      <c r="GV1347">
        <f>ROUND(((GT1347*2)),2)</f>
        <v>0</v>
      </c>
      <c r="GW1347">
        <v>1015.2</v>
      </c>
      <c r="GX1347">
        <f t="shared" si="1115"/>
        <v>0</v>
      </c>
      <c r="HA1347">
        <v>0</v>
      </c>
      <c r="HB1347">
        <v>0</v>
      </c>
      <c r="HC1347">
        <f t="shared" si="1116"/>
        <v>0</v>
      </c>
      <c r="HE1347" t="s">
        <v>3</v>
      </c>
      <c r="HF1347" t="s">
        <v>3</v>
      </c>
      <c r="HM1347" t="s">
        <v>3</v>
      </c>
      <c r="HN1347" t="s">
        <v>24</v>
      </c>
      <c r="HO1347" t="s">
        <v>25</v>
      </c>
      <c r="HP1347" t="s">
        <v>22</v>
      </c>
      <c r="HQ1347" t="s">
        <v>22</v>
      </c>
      <c r="IK1347">
        <v>0</v>
      </c>
    </row>
    <row r="1348" spans="1:255" x14ac:dyDescent="0.2">
      <c r="A1348" s="2">
        <v>18</v>
      </c>
      <c r="B1348" s="2">
        <v>1</v>
      </c>
      <c r="C1348" s="2">
        <v>1135</v>
      </c>
      <c r="D1348" s="2"/>
      <c r="E1348" s="2" t="s">
        <v>632</v>
      </c>
      <c r="F1348" s="2" t="s">
        <v>502</v>
      </c>
      <c r="G1348" s="2" t="s">
        <v>503</v>
      </c>
      <c r="H1348" s="2" t="s">
        <v>40</v>
      </c>
      <c r="I1348" s="2">
        <f>I1346*J1348</f>
        <v>5.4243600000000001</v>
      </c>
      <c r="J1348" s="2">
        <v>1.02</v>
      </c>
      <c r="K1348" s="2">
        <v>0.51</v>
      </c>
      <c r="L1348" s="2">
        <v>10.597799999999999</v>
      </c>
      <c r="M1348" s="2">
        <v>0</v>
      </c>
      <c r="N1348" s="2">
        <f t="shared" si="1081"/>
        <v>10.597799999999999</v>
      </c>
      <c r="O1348" s="2">
        <f t="shared" si="1082"/>
        <v>2885</v>
      </c>
      <c r="P1348" s="2">
        <f t="shared" si="1083"/>
        <v>2885</v>
      </c>
      <c r="Q1348" s="2">
        <f t="shared" si="1084"/>
        <v>0</v>
      </c>
      <c r="R1348" s="2">
        <f t="shared" si="1085"/>
        <v>0</v>
      </c>
      <c r="S1348" s="2">
        <f t="shared" si="1086"/>
        <v>0</v>
      </c>
      <c r="T1348" s="2">
        <f t="shared" si="1087"/>
        <v>0</v>
      </c>
      <c r="U1348" s="2">
        <f t="shared" si="1088"/>
        <v>0</v>
      </c>
      <c r="V1348" s="2">
        <f t="shared" si="1089"/>
        <v>0</v>
      </c>
      <c r="W1348" s="2">
        <f t="shared" si="1090"/>
        <v>0</v>
      </c>
      <c r="X1348" s="2">
        <f t="shared" si="1091"/>
        <v>0</v>
      </c>
      <c r="Y1348" s="2">
        <f t="shared" si="1092"/>
        <v>0</v>
      </c>
      <c r="Z1348" s="2"/>
      <c r="AA1348" s="2">
        <v>69726971</v>
      </c>
      <c r="AB1348" s="2">
        <f t="shared" si="1093"/>
        <v>531.91</v>
      </c>
      <c r="AC1348" s="2">
        <f>ROUND((ES1348),2)</f>
        <v>531.91</v>
      </c>
      <c r="AD1348" s="2">
        <f>ROUND((((ET1348)-(EU1348))+AE1348),2)</f>
        <v>0</v>
      </c>
      <c r="AE1348" s="2">
        <f t="shared" ref="AE1348:AE1357" si="1117">ROUND((EU1348),2)</f>
        <v>0</v>
      </c>
      <c r="AF1348" s="2">
        <f t="shared" ref="AF1348:AF1357" si="1118">ROUND((EV1348),2)</f>
        <v>0</v>
      </c>
      <c r="AG1348" s="2">
        <f t="shared" si="1096"/>
        <v>0</v>
      </c>
      <c r="AH1348" s="2">
        <f t="shared" ref="AH1348:AH1357" si="1119">(EW1348)</f>
        <v>0</v>
      </c>
      <c r="AI1348" s="2">
        <f t="shared" ref="AI1348:AI1357" si="1120">(EX1348)</f>
        <v>0</v>
      </c>
      <c r="AJ1348" s="2">
        <f t="shared" si="1098"/>
        <v>0</v>
      </c>
      <c r="AK1348" s="2">
        <v>531.91</v>
      </c>
      <c r="AL1348" s="2">
        <v>531.91</v>
      </c>
      <c r="AM1348" s="2">
        <v>0</v>
      </c>
      <c r="AN1348" s="2">
        <v>0</v>
      </c>
      <c r="AO1348" s="2">
        <v>0</v>
      </c>
      <c r="AP1348" s="2">
        <v>0</v>
      </c>
      <c r="AQ1348" s="2">
        <v>0</v>
      </c>
      <c r="AR1348" s="2">
        <v>0</v>
      </c>
      <c r="AS1348" s="2">
        <v>0</v>
      </c>
      <c r="AT1348" s="2">
        <v>0</v>
      </c>
      <c r="AU1348" s="2">
        <v>0</v>
      </c>
      <c r="AV1348" s="2">
        <v>1</v>
      </c>
      <c r="AW1348" s="2">
        <v>1</v>
      </c>
      <c r="AX1348" s="2"/>
      <c r="AY1348" s="2"/>
      <c r="AZ1348" s="2">
        <v>1</v>
      </c>
      <c r="BA1348" s="2">
        <v>1</v>
      </c>
      <c r="BB1348" s="2">
        <v>1</v>
      </c>
      <c r="BC1348" s="2">
        <v>1</v>
      </c>
      <c r="BD1348" s="2" t="s">
        <v>3</v>
      </c>
      <c r="BE1348" s="2" t="s">
        <v>3</v>
      </c>
      <c r="BF1348" s="2" t="s">
        <v>3</v>
      </c>
      <c r="BG1348" s="2" t="s">
        <v>3</v>
      </c>
      <c r="BH1348" s="2">
        <v>3</v>
      </c>
      <c r="BI1348" s="2">
        <v>1</v>
      </c>
      <c r="BJ1348" s="2" t="s">
        <v>504</v>
      </c>
      <c r="BK1348" s="2"/>
      <c r="BL1348" s="2"/>
      <c r="BM1348" s="2">
        <v>500003</v>
      </c>
      <c r="BN1348" s="2">
        <v>0</v>
      </c>
      <c r="BO1348" s="2" t="s">
        <v>3</v>
      </c>
      <c r="BP1348" s="2">
        <v>0</v>
      </c>
      <c r="BQ1348" s="2">
        <v>13</v>
      </c>
      <c r="BR1348" s="2">
        <v>0</v>
      </c>
      <c r="BS1348" s="2">
        <v>1</v>
      </c>
      <c r="BT1348" s="2">
        <v>1</v>
      </c>
      <c r="BU1348" s="2">
        <v>1</v>
      </c>
      <c r="BV1348" s="2">
        <v>1</v>
      </c>
      <c r="BW1348" s="2">
        <v>1</v>
      </c>
      <c r="BX1348" s="2">
        <v>1</v>
      </c>
      <c r="BY1348" s="2" t="s">
        <v>3</v>
      </c>
      <c r="BZ1348" s="2">
        <v>0</v>
      </c>
      <c r="CA1348" s="2">
        <v>0</v>
      </c>
      <c r="CB1348" s="2" t="s">
        <v>3</v>
      </c>
      <c r="CC1348" s="2"/>
      <c r="CD1348" s="2"/>
      <c r="CE1348" s="2">
        <v>0</v>
      </c>
      <c r="CF1348" s="2">
        <v>0</v>
      </c>
      <c r="CG1348" s="2">
        <v>0</v>
      </c>
      <c r="CH1348" s="2">
        <v>105</v>
      </c>
      <c r="CI1348" s="2">
        <v>1</v>
      </c>
      <c r="CJ1348" s="2">
        <v>0</v>
      </c>
      <c r="CK1348" s="2">
        <v>0</v>
      </c>
      <c r="CL1348" s="2">
        <v>0</v>
      </c>
      <c r="CM1348" s="2">
        <v>0</v>
      </c>
      <c r="CN1348" s="2" t="s">
        <v>3</v>
      </c>
      <c r="CO1348" s="2">
        <v>0</v>
      </c>
      <c r="CP1348" s="2">
        <f t="shared" si="1099"/>
        <v>2885</v>
      </c>
      <c r="CQ1348" s="2">
        <f t="shared" si="1100"/>
        <v>531.91</v>
      </c>
      <c r="CR1348" s="2">
        <f t="shared" si="1101"/>
        <v>0</v>
      </c>
      <c r="CS1348" s="2">
        <f t="shared" si="1102"/>
        <v>0</v>
      </c>
      <c r="CT1348" s="2">
        <f t="shared" si="1103"/>
        <v>0</v>
      </c>
      <c r="CU1348" s="2">
        <f t="shared" si="1104"/>
        <v>0</v>
      </c>
      <c r="CV1348" s="2">
        <f t="shared" si="1105"/>
        <v>0</v>
      </c>
      <c r="CW1348" s="2">
        <f t="shared" si="1106"/>
        <v>0</v>
      </c>
      <c r="CX1348" s="2">
        <f t="shared" si="1107"/>
        <v>0</v>
      </c>
      <c r="CY1348" s="2">
        <f>(((S1348+R1348)*AT1348)/100)</f>
        <v>0</v>
      </c>
      <c r="CZ1348" s="2">
        <f>(((S1348+R1348)*AU1348)/100)</f>
        <v>0</v>
      </c>
      <c r="DA1348" s="2"/>
      <c r="DB1348" s="2"/>
      <c r="DC1348" s="2" t="s">
        <v>3</v>
      </c>
      <c r="DD1348" s="2" t="s">
        <v>3</v>
      </c>
      <c r="DE1348" s="2" t="s">
        <v>3</v>
      </c>
      <c r="DF1348" s="2" t="s">
        <v>3</v>
      </c>
      <c r="DG1348" s="2" t="s">
        <v>3</v>
      </c>
      <c r="DH1348" s="2" t="s">
        <v>3</v>
      </c>
      <c r="DI1348" s="2" t="s">
        <v>3</v>
      </c>
      <c r="DJ1348" s="2" t="s">
        <v>3</v>
      </c>
      <c r="DK1348" s="2" t="s">
        <v>3</v>
      </c>
      <c r="DL1348" s="2" t="s">
        <v>3</v>
      </c>
      <c r="DM1348" s="2" t="s">
        <v>3</v>
      </c>
      <c r="DN1348" s="2">
        <v>0</v>
      </c>
      <c r="DO1348" s="2">
        <v>0</v>
      </c>
      <c r="DP1348" s="2">
        <v>1</v>
      </c>
      <c r="DQ1348" s="2">
        <v>1</v>
      </c>
      <c r="DR1348" s="2"/>
      <c r="DS1348" s="2"/>
      <c r="DT1348" s="2"/>
      <c r="DU1348" s="2">
        <v>1007</v>
      </c>
      <c r="DV1348" s="2" t="s">
        <v>40</v>
      </c>
      <c r="DW1348" s="2" t="s">
        <v>40</v>
      </c>
      <c r="DX1348" s="2">
        <v>1</v>
      </c>
      <c r="DY1348" s="2"/>
      <c r="DZ1348" s="2" t="s">
        <v>3</v>
      </c>
      <c r="EA1348" s="2" t="s">
        <v>3</v>
      </c>
      <c r="EB1348" s="2" t="s">
        <v>3</v>
      </c>
      <c r="EC1348" s="2" t="s">
        <v>3</v>
      </c>
      <c r="ED1348" s="2"/>
      <c r="EE1348" s="2">
        <v>54329104</v>
      </c>
      <c r="EF1348" s="2">
        <v>13</v>
      </c>
      <c r="EG1348" s="2" t="s">
        <v>42</v>
      </c>
      <c r="EH1348" s="2">
        <v>0</v>
      </c>
      <c r="EI1348" s="2" t="s">
        <v>3</v>
      </c>
      <c r="EJ1348" s="2">
        <v>1</v>
      </c>
      <c r="EK1348" s="2">
        <v>500003</v>
      </c>
      <c r="EL1348" s="2" t="s">
        <v>43</v>
      </c>
      <c r="EM1348" s="2" t="s">
        <v>44</v>
      </c>
      <c r="EN1348" s="2"/>
      <c r="EO1348" s="2" t="s">
        <v>3</v>
      </c>
      <c r="EP1348" s="2"/>
      <c r="EQ1348" s="2">
        <v>0</v>
      </c>
      <c r="ER1348" s="2">
        <v>531.91</v>
      </c>
      <c r="ES1348" s="2">
        <v>531.91</v>
      </c>
      <c r="ET1348" s="2">
        <v>0</v>
      </c>
      <c r="EU1348" s="2">
        <v>0</v>
      </c>
      <c r="EV1348" s="2">
        <v>0</v>
      </c>
      <c r="EW1348" s="2">
        <v>0</v>
      </c>
      <c r="EX1348" s="2">
        <v>0</v>
      </c>
      <c r="EY1348" s="2"/>
      <c r="EZ1348" s="2"/>
      <c r="FA1348" s="2"/>
      <c r="FB1348" s="2"/>
      <c r="FC1348" s="2"/>
      <c r="FD1348" s="2"/>
      <c r="FE1348" s="2"/>
      <c r="FF1348" s="2"/>
      <c r="FG1348" s="2"/>
      <c r="FH1348" s="2"/>
      <c r="FI1348" s="2"/>
      <c r="FJ1348" s="2"/>
      <c r="FK1348" s="2"/>
      <c r="FL1348" s="2"/>
      <c r="FM1348" s="2"/>
      <c r="FN1348" s="2"/>
      <c r="FO1348" s="2"/>
      <c r="FP1348" s="2"/>
      <c r="FQ1348" s="2">
        <v>0</v>
      </c>
      <c r="FR1348" s="2">
        <f t="shared" si="1108"/>
        <v>0</v>
      </c>
      <c r="FS1348" s="2">
        <v>0</v>
      </c>
      <c r="FT1348" s="2"/>
      <c r="FU1348" s="2"/>
      <c r="FV1348" s="2"/>
      <c r="FW1348" s="2"/>
      <c r="FX1348" s="2">
        <v>0</v>
      </c>
      <c r="FY1348" s="2">
        <v>0</v>
      </c>
      <c r="FZ1348" s="2"/>
      <c r="GA1348" s="2" t="s">
        <v>3</v>
      </c>
      <c r="GB1348" s="2"/>
      <c r="GC1348" s="2"/>
      <c r="GD1348" s="2">
        <v>1</v>
      </c>
      <c r="GE1348" s="2"/>
      <c r="GF1348" s="2">
        <v>-1690895291</v>
      </c>
      <c r="GG1348" s="2">
        <v>2</v>
      </c>
      <c r="GH1348" s="2">
        <v>1</v>
      </c>
      <c r="GI1348" s="2">
        <v>-2</v>
      </c>
      <c r="GJ1348" s="2">
        <v>0</v>
      </c>
      <c r="GK1348" s="2">
        <v>0</v>
      </c>
      <c r="GL1348" s="2">
        <f t="shared" si="1109"/>
        <v>0</v>
      </c>
      <c r="GM1348" s="2">
        <f t="shared" si="1110"/>
        <v>2885</v>
      </c>
      <c r="GN1348" s="2">
        <f t="shared" si="1111"/>
        <v>2885</v>
      </c>
      <c r="GO1348" s="2">
        <f t="shared" si="1112"/>
        <v>0</v>
      </c>
      <c r="GP1348" s="2">
        <f t="shared" si="1113"/>
        <v>0</v>
      </c>
      <c r="GQ1348" s="2"/>
      <c r="GR1348" s="2">
        <v>0</v>
      </c>
      <c r="GS1348" s="2">
        <v>3</v>
      </c>
      <c r="GT1348" s="2">
        <v>0</v>
      </c>
      <c r="GU1348" s="2" t="s">
        <v>3</v>
      </c>
      <c r="GV1348" s="2">
        <f t="shared" ref="GV1348:GV1357" si="1121">ROUND((GT1348),2)</f>
        <v>0</v>
      </c>
      <c r="GW1348" s="2">
        <v>1</v>
      </c>
      <c r="GX1348" s="2">
        <f t="shared" si="1115"/>
        <v>0</v>
      </c>
      <c r="GY1348" s="2"/>
      <c r="GZ1348" s="2"/>
      <c r="HA1348" s="2">
        <v>0</v>
      </c>
      <c r="HB1348" s="2">
        <v>0</v>
      </c>
      <c r="HC1348" s="2">
        <f t="shared" si="1116"/>
        <v>0</v>
      </c>
      <c r="HD1348" s="2"/>
      <c r="HE1348" s="2" t="s">
        <v>3</v>
      </c>
      <c r="HF1348" s="2" t="s">
        <v>3</v>
      </c>
      <c r="HG1348" s="2"/>
      <c r="HH1348" s="2"/>
      <c r="HI1348" s="2"/>
      <c r="HJ1348" s="2"/>
      <c r="HK1348" s="2"/>
      <c r="HL1348" s="2"/>
      <c r="HM1348" s="2" t="s">
        <v>608</v>
      </c>
      <c r="HN1348" s="2" t="s">
        <v>3</v>
      </c>
      <c r="HO1348" s="2" t="s">
        <v>3</v>
      </c>
      <c r="HP1348" s="2" t="s">
        <v>3</v>
      </c>
      <c r="HQ1348" s="2" t="s">
        <v>3</v>
      </c>
      <c r="HR1348" s="2"/>
      <c r="HS1348" s="2"/>
      <c r="HT1348" s="2"/>
      <c r="HU1348" s="2"/>
      <c r="HV1348" s="2"/>
      <c r="HW1348" s="2"/>
      <c r="HX1348" s="2"/>
      <c r="HY1348" s="2"/>
      <c r="HZ1348" s="2"/>
      <c r="IA1348" s="2"/>
      <c r="IB1348" s="2"/>
      <c r="IC1348" s="2"/>
      <c r="ID1348" s="2"/>
      <c r="IE1348" s="2"/>
      <c r="IF1348" s="2"/>
      <c r="IG1348" s="2"/>
      <c r="IH1348" s="2"/>
      <c r="II1348" s="2"/>
      <c r="IJ1348" s="2"/>
      <c r="IK1348" s="2">
        <v>0</v>
      </c>
      <c r="IL1348" s="2"/>
      <c r="IM1348" s="2"/>
      <c r="IN1348" s="2"/>
      <c r="IO1348" s="2"/>
      <c r="IP1348" s="2"/>
      <c r="IQ1348" s="2"/>
      <c r="IR1348" s="2"/>
      <c r="IS1348" s="2"/>
      <c r="IT1348" s="2"/>
      <c r="IU1348" s="2"/>
    </row>
    <row r="1349" spans="1:255" x14ac:dyDescent="0.2">
      <c r="A1349">
        <v>18</v>
      </c>
      <c r="B1349">
        <v>1</v>
      </c>
      <c r="C1349">
        <v>1140</v>
      </c>
      <c r="E1349" t="s">
        <v>632</v>
      </c>
      <c r="F1349" t="e">
        <f>'1.Лок.смета.и.Акт'!#REF!</f>
        <v>#REF!</v>
      </c>
      <c r="G1349" t="s">
        <v>503</v>
      </c>
      <c r="H1349" t="s">
        <v>40</v>
      </c>
      <c r="I1349">
        <f>I1347*J1349</f>
        <v>5.4243600000000001</v>
      </c>
      <c r="J1349">
        <v>1.02</v>
      </c>
      <c r="K1349">
        <v>0.51</v>
      </c>
      <c r="L1349">
        <v>10.597799999999999</v>
      </c>
      <c r="M1349">
        <v>0</v>
      </c>
      <c r="N1349">
        <f t="shared" si="1081"/>
        <v>10.597799999999999</v>
      </c>
      <c r="O1349">
        <f t="shared" si="1082"/>
        <v>23698</v>
      </c>
      <c r="P1349">
        <f t="shared" si="1083"/>
        <v>23698</v>
      </c>
      <c r="Q1349">
        <f t="shared" si="1084"/>
        <v>0</v>
      </c>
      <c r="R1349">
        <f t="shared" si="1085"/>
        <v>0</v>
      </c>
      <c r="S1349">
        <f t="shared" si="1086"/>
        <v>0</v>
      </c>
      <c r="T1349">
        <f t="shared" si="1087"/>
        <v>0</v>
      </c>
      <c r="U1349">
        <f t="shared" si="1088"/>
        <v>0</v>
      </c>
      <c r="V1349">
        <f t="shared" si="1089"/>
        <v>0</v>
      </c>
      <c r="W1349">
        <f t="shared" si="1090"/>
        <v>0</v>
      </c>
      <c r="X1349">
        <f t="shared" si="1091"/>
        <v>0</v>
      </c>
      <c r="Y1349">
        <f t="shared" si="1092"/>
        <v>0</v>
      </c>
      <c r="AA1349">
        <v>69726884</v>
      </c>
      <c r="AB1349">
        <f t="shared" si="1093"/>
        <v>577.88</v>
      </c>
      <c r="AC1349">
        <f>ROUND((ES1349),2)</f>
        <v>577.88</v>
      </c>
      <c r="AD1349">
        <f>ROUND((((ET1349)-(EU1349))+AE1349),2)</f>
        <v>0</v>
      </c>
      <c r="AE1349">
        <f t="shared" si="1117"/>
        <v>0</v>
      </c>
      <c r="AF1349">
        <f t="shared" si="1118"/>
        <v>0</v>
      </c>
      <c r="AG1349">
        <f t="shared" si="1096"/>
        <v>0</v>
      </c>
      <c r="AH1349">
        <f t="shared" si="1119"/>
        <v>0</v>
      </c>
      <c r="AI1349">
        <f t="shared" si="1120"/>
        <v>0</v>
      </c>
      <c r="AJ1349">
        <f t="shared" si="1098"/>
        <v>0</v>
      </c>
      <c r="AK1349">
        <v>577.88000000000011</v>
      </c>
      <c r="AL1349">
        <v>577.88000000000011</v>
      </c>
      <c r="AM1349">
        <v>0</v>
      </c>
      <c r="AN1349">
        <v>0</v>
      </c>
      <c r="AO1349">
        <v>0</v>
      </c>
      <c r="AP1349">
        <v>0</v>
      </c>
      <c r="AQ1349">
        <v>0</v>
      </c>
      <c r="AR1349">
        <v>0</v>
      </c>
      <c r="AS1349">
        <v>0</v>
      </c>
      <c r="AT1349">
        <v>0</v>
      </c>
      <c r="AU1349">
        <v>0</v>
      </c>
      <c r="AV1349">
        <v>1</v>
      </c>
      <c r="AW1349">
        <v>1</v>
      </c>
      <c r="AZ1349">
        <v>1</v>
      </c>
      <c r="BA1349">
        <v>1</v>
      </c>
      <c r="BB1349">
        <v>1</v>
      </c>
      <c r="BC1349">
        <v>7.56</v>
      </c>
      <c r="BD1349" t="s">
        <v>3</v>
      </c>
      <c r="BE1349" t="s">
        <v>3</v>
      </c>
      <c r="BF1349" t="s">
        <v>3</v>
      </c>
      <c r="BG1349" t="s">
        <v>3</v>
      </c>
      <c r="BH1349">
        <v>3</v>
      </c>
      <c r="BI1349">
        <v>1</v>
      </c>
      <c r="BJ1349" t="s">
        <v>504</v>
      </c>
      <c r="BM1349">
        <v>500003</v>
      </c>
      <c r="BN1349">
        <v>0</v>
      </c>
      <c r="BO1349" t="s">
        <v>3</v>
      </c>
      <c r="BP1349">
        <v>0</v>
      </c>
      <c r="BQ1349">
        <v>13</v>
      </c>
      <c r="BR1349">
        <v>0</v>
      </c>
      <c r="BS1349">
        <v>1</v>
      </c>
      <c r="BT1349">
        <v>1</v>
      </c>
      <c r="BU1349">
        <v>1</v>
      </c>
      <c r="BV1349">
        <v>1</v>
      </c>
      <c r="BW1349">
        <v>1</v>
      </c>
      <c r="BX1349">
        <v>1</v>
      </c>
      <c r="BY1349" t="s">
        <v>3</v>
      </c>
      <c r="BZ1349">
        <v>0</v>
      </c>
      <c r="CA1349">
        <v>0</v>
      </c>
      <c r="CB1349" t="s">
        <v>3</v>
      </c>
      <c r="CE1349">
        <v>0</v>
      </c>
      <c r="CF1349">
        <v>0</v>
      </c>
      <c r="CG1349">
        <v>0</v>
      </c>
      <c r="CH1349">
        <v>105</v>
      </c>
      <c r="CI1349">
        <v>1</v>
      </c>
      <c r="CJ1349">
        <v>0</v>
      </c>
      <c r="CK1349">
        <v>0</v>
      </c>
      <c r="CL1349">
        <v>0</v>
      </c>
      <c r="CM1349">
        <v>0</v>
      </c>
      <c r="CN1349" t="s">
        <v>3</v>
      </c>
      <c r="CO1349">
        <v>0</v>
      </c>
      <c r="CP1349">
        <f t="shared" si="1099"/>
        <v>23698</v>
      </c>
      <c r="CQ1349">
        <f t="shared" si="1100"/>
        <v>4368.7727999999997</v>
      </c>
      <c r="CR1349">
        <f t="shared" si="1101"/>
        <v>0</v>
      </c>
      <c r="CS1349">
        <f t="shared" si="1102"/>
        <v>0</v>
      </c>
      <c r="CT1349">
        <f t="shared" si="1103"/>
        <v>0</v>
      </c>
      <c r="CU1349">
        <f t="shared" si="1104"/>
        <v>0</v>
      </c>
      <c r="CV1349">
        <f t="shared" si="1105"/>
        <v>0</v>
      </c>
      <c r="CW1349">
        <f t="shared" si="1106"/>
        <v>0</v>
      </c>
      <c r="CX1349">
        <f t="shared" si="1107"/>
        <v>0</v>
      </c>
      <c r="CY1349">
        <f>(S1349+R1349)*(BZ1349/100)</f>
        <v>0</v>
      </c>
      <c r="CZ1349">
        <f>(S1349+R1349)*(CA1349/100)</f>
        <v>0</v>
      </c>
      <c r="DC1349" t="s">
        <v>3</v>
      </c>
      <c r="DD1349" t="s">
        <v>3</v>
      </c>
      <c r="DE1349" t="s">
        <v>3</v>
      </c>
      <c r="DF1349" t="s">
        <v>3</v>
      </c>
      <c r="DG1349" t="s">
        <v>3</v>
      </c>
      <c r="DH1349" t="s">
        <v>3</v>
      </c>
      <c r="DI1349" t="s">
        <v>3</v>
      </c>
      <c r="DJ1349" t="s">
        <v>3</v>
      </c>
      <c r="DK1349" t="s">
        <v>3</v>
      </c>
      <c r="DL1349" t="s">
        <v>3</v>
      </c>
      <c r="DM1349" t="s">
        <v>3</v>
      </c>
      <c r="DN1349">
        <v>0</v>
      </c>
      <c r="DO1349">
        <v>0</v>
      </c>
      <c r="DP1349">
        <v>1</v>
      </c>
      <c r="DQ1349">
        <v>1</v>
      </c>
      <c r="DU1349">
        <v>1007</v>
      </c>
      <c r="DV1349" t="s">
        <v>40</v>
      </c>
      <c r="DW1349" t="e">
        <f>'1.Лок.смета.и.Акт'!#REF!</f>
        <v>#REF!</v>
      </c>
      <c r="DX1349">
        <v>1</v>
      </c>
      <c r="DZ1349" t="s">
        <v>3</v>
      </c>
      <c r="EA1349" t="s">
        <v>3</v>
      </c>
      <c r="EB1349" t="s">
        <v>3</v>
      </c>
      <c r="EC1349" t="s">
        <v>3</v>
      </c>
      <c r="EE1349">
        <v>54329104</v>
      </c>
      <c r="EF1349">
        <v>13</v>
      </c>
      <c r="EG1349" t="s">
        <v>42</v>
      </c>
      <c r="EH1349">
        <v>0</v>
      </c>
      <c r="EI1349" t="s">
        <v>3</v>
      </c>
      <c r="EJ1349">
        <v>1</v>
      </c>
      <c r="EK1349">
        <v>500003</v>
      </c>
      <c r="EL1349" t="s">
        <v>43</v>
      </c>
      <c r="EM1349" t="s">
        <v>44</v>
      </c>
      <c r="EO1349" t="s">
        <v>3</v>
      </c>
      <c r="EQ1349">
        <v>0</v>
      </c>
      <c r="ER1349">
        <v>4178.62</v>
      </c>
      <c r="ES1349">
        <v>577.88000000000011</v>
      </c>
      <c r="ET1349">
        <v>0</v>
      </c>
      <c r="EU1349">
        <v>0</v>
      </c>
      <c r="EV1349">
        <v>0</v>
      </c>
      <c r="EW1349">
        <v>0</v>
      </c>
      <c r="EX1349">
        <v>0</v>
      </c>
      <c r="EZ1349">
        <v>5</v>
      </c>
      <c r="FC1349">
        <v>0</v>
      </c>
      <c r="FD1349">
        <v>18</v>
      </c>
      <c r="FF1349">
        <v>4178.62</v>
      </c>
      <c r="FQ1349">
        <v>0</v>
      </c>
      <c r="FR1349">
        <f t="shared" si="1108"/>
        <v>0</v>
      </c>
      <c r="FS1349">
        <v>0</v>
      </c>
      <c r="FX1349">
        <v>0</v>
      </c>
      <c r="FY1349">
        <v>0</v>
      </c>
      <c r="GA1349" t="s">
        <v>505</v>
      </c>
      <c r="GD1349">
        <v>1</v>
      </c>
      <c r="GF1349">
        <v>-1690895291</v>
      </c>
      <c r="GG1349">
        <v>2</v>
      </c>
      <c r="GH1349">
        <v>3</v>
      </c>
      <c r="GI1349">
        <v>5</v>
      </c>
      <c r="GJ1349">
        <v>0</v>
      </c>
      <c r="GK1349">
        <v>0</v>
      </c>
      <c r="GL1349">
        <f t="shared" si="1109"/>
        <v>0</v>
      </c>
      <c r="GM1349">
        <f t="shared" si="1110"/>
        <v>23698</v>
      </c>
      <c r="GN1349">
        <f t="shared" si="1111"/>
        <v>23698</v>
      </c>
      <c r="GO1349">
        <f t="shared" si="1112"/>
        <v>0</v>
      </c>
      <c r="GP1349">
        <f t="shared" si="1113"/>
        <v>0</v>
      </c>
      <c r="GR1349">
        <v>1</v>
      </c>
      <c r="GS1349">
        <v>1</v>
      </c>
      <c r="GT1349">
        <v>0</v>
      </c>
      <c r="GU1349" t="s">
        <v>3</v>
      </c>
      <c r="GV1349">
        <f t="shared" si="1121"/>
        <v>0</v>
      </c>
      <c r="GW1349">
        <v>1</v>
      </c>
      <c r="GX1349">
        <f t="shared" si="1115"/>
        <v>0</v>
      </c>
      <c r="HA1349">
        <v>0</v>
      </c>
      <c r="HB1349">
        <v>0</v>
      </c>
      <c r="HC1349">
        <f t="shared" si="1116"/>
        <v>0</v>
      </c>
      <c r="HE1349" t="s">
        <v>35</v>
      </c>
      <c r="HF1349" t="s">
        <v>36</v>
      </c>
      <c r="HM1349" t="s">
        <v>608</v>
      </c>
      <c r="HN1349" t="s">
        <v>3</v>
      </c>
      <c r="HO1349" t="s">
        <v>3</v>
      </c>
      <c r="HP1349" t="s">
        <v>3</v>
      </c>
      <c r="HQ1349" t="s">
        <v>3</v>
      </c>
      <c r="IK1349">
        <v>0</v>
      </c>
    </row>
    <row r="1350" spans="1:255" x14ac:dyDescent="0.2">
      <c r="A1350" s="2">
        <v>17</v>
      </c>
      <c r="B1350" s="2">
        <v>1</v>
      </c>
      <c r="C1350" s="2">
        <f>ROW(SmtRes!A1147)</f>
        <v>1147</v>
      </c>
      <c r="D1350" s="2">
        <f>ROW(EtalonRes!A1169)</f>
        <v>1169</v>
      </c>
      <c r="E1350" s="2" t="s">
        <v>633</v>
      </c>
      <c r="F1350" s="2" t="s">
        <v>339</v>
      </c>
      <c r="G1350" s="2" t="s">
        <v>340</v>
      </c>
      <c r="H1350" s="2" t="s">
        <v>341</v>
      </c>
      <c r="I1350" s="2">
        <f>'1.Лок.смета.и.Акт'!E146</f>
        <v>5.8</v>
      </c>
      <c r="J1350" s="2">
        <v>0</v>
      </c>
      <c r="K1350" s="2">
        <v>5.8</v>
      </c>
      <c r="L1350" s="2">
        <v>11.22</v>
      </c>
      <c r="M1350" s="2">
        <v>0</v>
      </c>
      <c r="N1350" s="2">
        <f t="shared" si="1081"/>
        <v>11.22</v>
      </c>
      <c r="O1350" s="2">
        <f t="shared" si="1082"/>
        <v>2945</v>
      </c>
      <c r="P1350" s="2">
        <f t="shared" si="1083"/>
        <v>0</v>
      </c>
      <c r="Q1350" s="2">
        <f t="shared" si="1084"/>
        <v>173</v>
      </c>
      <c r="R1350" s="2">
        <f t="shared" si="1085"/>
        <v>11</v>
      </c>
      <c r="S1350" s="2">
        <f t="shared" si="1086"/>
        <v>2772</v>
      </c>
      <c r="T1350" s="2">
        <f t="shared" si="1087"/>
        <v>0</v>
      </c>
      <c r="U1350" s="2">
        <f t="shared" si="1088"/>
        <v>269.12</v>
      </c>
      <c r="V1350" s="2">
        <f t="shared" si="1089"/>
        <v>2.3199999999999998</v>
      </c>
      <c r="W1350" s="2">
        <f t="shared" si="1090"/>
        <v>0</v>
      </c>
      <c r="X1350" s="2">
        <f t="shared" si="1091"/>
        <v>2505</v>
      </c>
      <c r="Y1350" s="2">
        <f t="shared" si="1092"/>
        <v>1948</v>
      </c>
      <c r="Z1350" s="2"/>
      <c r="AA1350" s="2">
        <v>69726971</v>
      </c>
      <c r="AB1350" s="2">
        <f t="shared" si="1093"/>
        <v>507.68</v>
      </c>
      <c r="AC1350" s="2">
        <f>ROUND((ES1350+(SUM(SmtRes!BC1141:'SmtRes'!BC1147)+SUM(EtalonRes!AL1163:'EtalonRes'!AL1169))),2)</f>
        <v>0</v>
      </c>
      <c r="AD1350" s="2">
        <f>ROUND((((ET1350)-(EU1350))+AE1350),2)</f>
        <v>29.76</v>
      </c>
      <c r="AE1350" s="2">
        <f t="shared" si="1117"/>
        <v>1.95</v>
      </c>
      <c r="AF1350" s="2">
        <f t="shared" si="1118"/>
        <v>477.92</v>
      </c>
      <c r="AG1350" s="2">
        <f t="shared" si="1096"/>
        <v>0</v>
      </c>
      <c r="AH1350" s="2">
        <f t="shared" si="1119"/>
        <v>46.4</v>
      </c>
      <c r="AI1350" s="2">
        <f t="shared" si="1120"/>
        <v>0.4</v>
      </c>
      <c r="AJ1350" s="2">
        <f t="shared" si="1098"/>
        <v>0</v>
      </c>
      <c r="AK1350" s="2">
        <v>12374.57</v>
      </c>
      <c r="AL1350" s="2">
        <v>11866.89</v>
      </c>
      <c r="AM1350" s="2">
        <v>29.76</v>
      </c>
      <c r="AN1350" s="2">
        <v>1.95</v>
      </c>
      <c r="AO1350" s="2">
        <v>477.92</v>
      </c>
      <c r="AP1350" s="2">
        <v>0</v>
      </c>
      <c r="AQ1350" s="2">
        <v>46.4</v>
      </c>
      <c r="AR1350" s="2">
        <v>0.4</v>
      </c>
      <c r="AS1350" s="2">
        <v>0</v>
      </c>
      <c r="AT1350" s="2">
        <v>90</v>
      </c>
      <c r="AU1350" s="2">
        <v>70</v>
      </c>
      <c r="AV1350" s="2">
        <v>1</v>
      </c>
      <c r="AW1350" s="2">
        <v>1</v>
      </c>
      <c r="AX1350" s="2"/>
      <c r="AY1350" s="2"/>
      <c r="AZ1350" s="2">
        <v>1</v>
      </c>
      <c r="BA1350" s="2">
        <v>1</v>
      </c>
      <c r="BB1350" s="2">
        <v>1</v>
      </c>
      <c r="BC1350" s="2">
        <v>1</v>
      </c>
      <c r="BD1350" s="2" t="s">
        <v>3</v>
      </c>
      <c r="BE1350" s="2" t="s">
        <v>3</v>
      </c>
      <c r="BF1350" s="2" t="s">
        <v>3</v>
      </c>
      <c r="BG1350" s="2" t="s">
        <v>3</v>
      </c>
      <c r="BH1350" s="2">
        <v>0</v>
      </c>
      <c r="BI1350" s="2">
        <v>1</v>
      </c>
      <c r="BJ1350" s="2" t="s">
        <v>342</v>
      </c>
      <c r="BK1350" s="2"/>
      <c r="BL1350" s="2"/>
      <c r="BM1350" s="2">
        <v>19</v>
      </c>
      <c r="BN1350" s="2">
        <v>0</v>
      </c>
      <c r="BO1350" s="2" t="s">
        <v>3</v>
      </c>
      <c r="BP1350" s="2">
        <v>0</v>
      </c>
      <c r="BQ1350" s="2">
        <v>2</v>
      </c>
      <c r="BR1350" s="2">
        <v>0</v>
      </c>
      <c r="BS1350" s="2">
        <v>1</v>
      </c>
      <c r="BT1350" s="2">
        <v>1</v>
      </c>
      <c r="BU1350" s="2">
        <v>1</v>
      </c>
      <c r="BV1350" s="2">
        <v>1</v>
      </c>
      <c r="BW1350" s="2">
        <v>1</v>
      </c>
      <c r="BX1350" s="2">
        <v>1</v>
      </c>
      <c r="BY1350" s="2" t="s">
        <v>3</v>
      </c>
      <c r="BZ1350" s="2">
        <v>90</v>
      </c>
      <c r="CA1350" s="2">
        <v>70</v>
      </c>
      <c r="CB1350" s="2" t="s">
        <v>3</v>
      </c>
      <c r="CC1350" s="2"/>
      <c r="CD1350" s="2"/>
      <c r="CE1350" s="2">
        <v>0</v>
      </c>
      <c r="CF1350" s="2">
        <v>0</v>
      </c>
      <c r="CG1350" s="2">
        <v>0</v>
      </c>
      <c r="CH1350" s="2">
        <v>106</v>
      </c>
      <c r="CI1350" s="2">
        <v>0</v>
      </c>
      <c r="CJ1350" s="2">
        <v>0</v>
      </c>
      <c r="CK1350" s="2">
        <v>0</v>
      </c>
      <c r="CL1350" s="2">
        <v>0</v>
      </c>
      <c r="CM1350" s="2">
        <v>0</v>
      </c>
      <c r="CN1350" s="2" t="s">
        <v>3</v>
      </c>
      <c r="CO1350" s="2">
        <v>0</v>
      </c>
      <c r="CP1350" s="2">
        <f t="shared" si="1099"/>
        <v>2945</v>
      </c>
      <c r="CQ1350" s="2">
        <f t="shared" si="1100"/>
        <v>0</v>
      </c>
      <c r="CR1350" s="2">
        <f t="shared" si="1101"/>
        <v>29.76</v>
      </c>
      <c r="CS1350" s="2">
        <f t="shared" si="1102"/>
        <v>1.95</v>
      </c>
      <c r="CT1350" s="2">
        <f t="shared" si="1103"/>
        <v>477.92</v>
      </c>
      <c r="CU1350" s="2">
        <f t="shared" si="1104"/>
        <v>0</v>
      </c>
      <c r="CV1350" s="2">
        <f t="shared" si="1105"/>
        <v>46.4</v>
      </c>
      <c r="CW1350" s="2">
        <f t="shared" si="1106"/>
        <v>0.4</v>
      </c>
      <c r="CX1350" s="2">
        <f t="shared" si="1107"/>
        <v>0</v>
      </c>
      <c r="CY1350" s="2">
        <f>(((S1350+R1350)*AT1350)/100)</f>
        <v>2504.6999999999998</v>
      </c>
      <c r="CZ1350" s="2">
        <f>(((S1350+R1350)*AU1350)/100)</f>
        <v>1948.1</v>
      </c>
      <c r="DA1350" s="2"/>
      <c r="DB1350" s="2"/>
      <c r="DC1350" s="2" t="s">
        <v>3</v>
      </c>
      <c r="DD1350" s="2" t="s">
        <v>3</v>
      </c>
      <c r="DE1350" s="2" t="s">
        <v>3</v>
      </c>
      <c r="DF1350" s="2" t="s">
        <v>3</v>
      </c>
      <c r="DG1350" s="2" t="s">
        <v>3</v>
      </c>
      <c r="DH1350" s="2" t="s">
        <v>3</v>
      </c>
      <c r="DI1350" s="2" t="s">
        <v>3</v>
      </c>
      <c r="DJ1350" s="2" t="s">
        <v>3</v>
      </c>
      <c r="DK1350" s="2" t="s">
        <v>3</v>
      </c>
      <c r="DL1350" s="2" t="s">
        <v>3</v>
      </c>
      <c r="DM1350" s="2" t="s">
        <v>3</v>
      </c>
      <c r="DN1350" s="2">
        <v>0</v>
      </c>
      <c r="DO1350" s="2">
        <v>0</v>
      </c>
      <c r="DP1350" s="2">
        <v>1</v>
      </c>
      <c r="DQ1350" s="2">
        <v>1</v>
      </c>
      <c r="DR1350" s="2"/>
      <c r="DS1350" s="2"/>
      <c r="DT1350" s="2"/>
      <c r="DU1350" s="2">
        <v>1005</v>
      </c>
      <c r="DV1350" s="2" t="s">
        <v>341</v>
      </c>
      <c r="DW1350" s="2" t="s">
        <v>341</v>
      </c>
      <c r="DX1350" s="2">
        <v>100</v>
      </c>
      <c r="DY1350" s="2"/>
      <c r="DZ1350" s="2" t="s">
        <v>3</v>
      </c>
      <c r="EA1350" s="2" t="s">
        <v>3</v>
      </c>
      <c r="EB1350" s="2" t="s">
        <v>3</v>
      </c>
      <c r="EC1350" s="2" t="s">
        <v>3</v>
      </c>
      <c r="ED1350" s="2"/>
      <c r="EE1350" s="2">
        <v>54328922</v>
      </c>
      <c r="EF1350" s="2">
        <v>2</v>
      </c>
      <c r="EG1350" s="2" t="s">
        <v>21</v>
      </c>
      <c r="EH1350" s="2">
        <v>0</v>
      </c>
      <c r="EI1350" s="2" t="s">
        <v>3</v>
      </c>
      <c r="EJ1350" s="2">
        <v>1</v>
      </c>
      <c r="EK1350" s="2">
        <v>19</v>
      </c>
      <c r="EL1350" s="2" t="s">
        <v>343</v>
      </c>
      <c r="EM1350" s="2" t="s">
        <v>344</v>
      </c>
      <c r="EN1350" s="2"/>
      <c r="EO1350" s="2" t="s">
        <v>3</v>
      </c>
      <c r="EP1350" s="2"/>
      <c r="EQ1350" s="2">
        <v>1441792</v>
      </c>
      <c r="ER1350" s="2">
        <v>12374.57</v>
      </c>
      <c r="ES1350" s="2">
        <v>11866.89</v>
      </c>
      <c r="ET1350" s="2">
        <v>29.76</v>
      </c>
      <c r="EU1350" s="2">
        <v>1.95</v>
      </c>
      <c r="EV1350" s="2">
        <v>477.92</v>
      </c>
      <c r="EW1350" s="2">
        <v>46.4</v>
      </c>
      <c r="EX1350" s="2">
        <v>0.4</v>
      </c>
      <c r="EY1350" s="2">
        <v>1</v>
      </c>
      <c r="EZ1350" s="2"/>
      <c r="FA1350" s="2"/>
      <c r="FB1350" s="2"/>
      <c r="FC1350" s="2"/>
      <c r="FD1350" s="2"/>
      <c r="FE1350" s="2"/>
      <c r="FF1350" s="2"/>
      <c r="FG1350" s="2"/>
      <c r="FH1350" s="2"/>
      <c r="FI1350" s="2"/>
      <c r="FJ1350" s="2"/>
      <c r="FK1350" s="2"/>
      <c r="FL1350" s="2"/>
      <c r="FM1350" s="2"/>
      <c r="FN1350" s="2"/>
      <c r="FO1350" s="2"/>
      <c r="FP1350" s="2"/>
      <c r="FQ1350" s="2">
        <v>0</v>
      </c>
      <c r="FR1350" s="2">
        <f t="shared" si="1108"/>
        <v>0</v>
      </c>
      <c r="FS1350" s="2">
        <v>0</v>
      </c>
      <c r="FT1350" s="2"/>
      <c r="FU1350" s="2"/>
      <c r="FV1350" s="2"/>
      <c r="FW1350" s="2"/>
      <c r="FX1350" s="2">
        <v>90</v>
      </c>
      <c r="FY1350" s="2">
        <v>70</v>
      </c>
      <c r="FZ1350" s="2"/>
      <c r="GA1350" s="2" t="s">
        <v>3</v>
      </c>
      <c r="GB1350" s="2"/>
      <c r="GC1350" s="2"/>
      <c r="GD1350" s="2">
        <v>1</v>
      </c>
      <c r="GE1350" s="2"/>
      <c r="GF1350" s="2">
        <v>1782949007</v>
      </c>
      <c r="GG1350" s="2">
        <v>2</v>
      </c>
      <c r="GH1350" s="2">
        <v>1</v>
      </c>
      <c r="GI1350" s="2">
        <v>-2</v>
      </c>
      <c r="GJ1350" s="2">
        <v>0</v>
      </c>
      <c r="GK1350" s="2">
        <v>0</v>
      </c>
      <c r="GL1350" s="2">
        <f t="shared" si="1109"/>
        <v>0</v>
      </c>
      <c r="GM1350" s="2">
        <f t="shared" si="1110"/>
        <v>7398</v>
      </c>
      <c r="GN1350" s="2">
        <f t="shared" si="1111"/>
        <v>7398</v>
      </c>
      <c r="GO1350" s="2">
        <f t="shared" si="1112"/>
        <v>0</v>
      </c>
      <c r="GP1350" s="2">
        <f t="shared" si="1113"/>
        <v>0</v>
      </c>
      <c r="GQ1350" s="2"/>
      <c r="GR1350" s="2">
        <v>0</v>
      </c>
      <c r="GS1350" s="2">
        <v>3</v>
      </c>
      <c r="GT1350" s="2">
        <v>0</v>
      </c>
      <c r="GU1350" s="2" t="s">
        <v>3</v>
      </c>
      <c r="GV1350" s="2">
        <f t="shared" si="1121"/>
        <v>0</v>
      </c>
      <c r="GW1350" s="2">
        <v>1</v>
      </c>
      <c r="GX1350" s="2">
        <f t="shared" si="1115"/>
        <v>0</v>
      </c>
      <c r="GY1350" s="2"/>
      <c r="GZ1350" s="2"/>
      <c r="HA1350" s="2">
        <v>0</v>
      </c>
      <c r="HB1350" s="2">
        <v>0</v>
      </c>
      <c r="HC1350" s="2">
        <f t="shared" si="1116"/>
        <v>0</v>
      </c>
      <c r="HD1350" s="2"/>
      <c r="HE1350" s="2" t="s">
        <v>3</v>
      </c>
      <c r="HF1350" s="2" t="s">
        <v>3</v>
      </c>
      <c r="HG1350" s="2"/>
      <c r="HH1350" s="2"/>
      <c r="HI1350" s="2"/>
      <c r="HJ1350" s="2"/>
      <c r="HK1350" s="2"/>
      <c r="HL1350" s="2"/>
      <c r="HM1350" s="2" t="s">
        <v>3</v>
      </c>
      <c r="HN1350" s="2" t="s">
        <v>3</v>
      </c>
      <c r="HO1350" s="2" t="s">
        <v>3</v>
      </c>
      <c r="HP1350" s="2" t="s">
        <v>3</v>
      </c>
      <c r="HQ1350" s="2" t="s">
        <v>3</v>
      </c>
      <c r="HR1350" s="2"/>
      <c r="HS1350" s="2"/>
      <c r="HT1350" s="2"/>
      <c r="HU1350" s="2"/>
      <c r="HV1350" s="2"/>
      <c r="HW1350" s="2"/>
      <c r="HX1350" s="2"/>
      <c r="HY1350" s="2"/>
      <c r="HZ1350" s="2"/>
      <c r="IA1350" s="2"/>
      <c r="IB1350" s="2"/>
      <c r="IC1350" s="2"/>
      <c r="ID1350" s="2"/>
      <c r="IE1350" s="2"/>
      <c r="IF1350" s="2"/>
      <c r="IG1350" s="2"/>
      <c r="IH1350" s="2"/>
      <c r="II1350" s="2"/>
      <c r="IJ1350" s="2"/>
      <c r="IK1350" s="2">
        <v>0</v>
      </c>
      <c r="IL1350" s="2"/>
      <c r="IM1350" s="2"/>
      <c r="IN1350" s="2"/>
      <c r="IO1350" s="2"/>
      <c r="IP1350" s="2"/>
      <c r="IQ1350" s="2"/>
      <c r="IR1350" s="2"/>
      <c r="IS1350" s="2"/>
      <c r="IT1350" s="2"/>
      <c r="IU1350" s="2"/>
    </row>
    <row r="1351" spans="1:255" x14ac:dyDescent="0.2">
      <c r="A1351">
        <v>17</v>
      </c>
      <c r="B1351">
        <v>1</v>
      </c>
      <c r="C1351">
        <f>ROW(SmtRes!A1154)</f>
        <v>1154</v>
      </c>
      <c r="D1351">
        <f>ROW(EtalonRes!A1176)</f>
        <v>1176</v>
      </c>
      <c r="E1351" t="s">
        <v>633</v>
      </c>
      <c r="F1351" t="s">
        <v>339</v>
      </c>
      <c r="G1351" t="s">
        <v>340</v>
      </c>
      <c r="H1351" t="s">
        <v>341</v>
      </c>
      <c r="I1351">
        <f>'1.Лок.смета.и.Акт'!E146</f>
        <v>5.8</v>
      </c>
      <c r="J1351">
        <v>0</v>
      </c>
      <c r="K1351">
        <v>5.8</v>
      </c>
      <c r="L1351">
        <v>11.22</v>
      </c>
      <c r="M1351">
        <v>0</v>
      </c>
      <c r="N1351">
        <f t="shared" si="1081"/>
        <v>11.22</v>
      </c>
      <c r="O1351">
        <f t="shared" si="1082"/>
        <v>71649</v>
      </c>
      <c r="P1351">
        <f t="shared" si="1083"/>
        <v>0</v>
      </c>
      <c r="Q1351">
        <f t="shared" si="1084"/>
        <v>1353</v>
      </c>
      <c r="R1351">
        <f t="shared" si="1085"/>
        <v>224</v>
      </c>
      <c r="S1351">
        <f t="shared" si="1086"/>
        <v>70296</v>
      </c>
      <c r="T1351">
        <f t="shared" si="1087"/>
        <v>0</v>
      </c>
      <c r="U1351" t="e">
        <f t="shared" si="1088"/>
        <v>#REF!</v>
      </c>
      <c r="V1351">
        <f t="shared" si="1089"/>
        <v>2.3199999999999998</v>
      </c>
      <c r="W1351">
        <f t="shared" si="1090"/>
        <v>0</v>
      </c>
      <c r="X1351" t="e">
        <f t="shared" si="1091"/>
        <v>#REF!</v>
      </c>
      <c r="Y1351" t="e">
        <f t="shared" si="1092"/>
        <v>#REF!</v>
      </c>
      <c r="AA1351">
        <v>69726884</v>
      </c>
      <c r="AB1351">
        <f t="shared" si="1093"/>
        <v>507.68</v>
      </c>
      <c r="AC1351">
        <f>ROUND((ES1351+(SUM(SmtRes!BC1148:'SmtRes'!BC1154)+SUM(EtalonRes!AL1170:'EtalonRes'!AL1176))),2)</f>
        <v>0</v>
      </c>
      <c r="AD1351">
        <f>ROUND((((ET1351)-(EU1351))+AE1351),2)</f>
        <v>29.76</v>
      </c>
      <c r="AE1351">
        <f t="shared" si="1117"/>
        <v>1.95</v>
      </c>
      <c r="AF1351">
        <f t="shared" si="1118"/>
        <v>477.92</v>
      </c>
      <c r="AG1351">
        <f t="shared" si="1096"/>
        <v>0</v>
      </c>
      <c r="AH1351" t="e">
        <f t="shared" si="1119"/>
        <v>#REF!</v>
      </c>
      <c r="AI1351">
        <f t="shared" si="1120"/>
        <v>0.4</v>
      </c>
      <c r="AJ1351">
        <f t="shared" si="1098"/>
        <v>0</v>
      </c>
      <c r="AK1351">
        <v>12374.57</v>
      </c>
      <c r="AL1351">
        <v>11866.89</v>
      </c>
      <c r="AM1351">
        <v>29.76</v>
      </c>
      <c r="AN1351">
        <v>1.95</v>
      </c>
      <c r="AO1351">
        <v>477.92</v>
      </c>
      <c r="AP1351">
        <v>0</v>
      </c>
      <c r="AQ1351" t="e">
        <f>'1.Лок.смета.и.Акт'!#REF!</f>
        <v>#REF!</v>
      </c>
      <c r="AR1351">
        <v>0.4</v>
      </c>
      <c r="AS1351">
        <v>0</v>
      </c>
      <c r="AT1351">
        <v>86</v>
      </c>
      <c r="AU1351">
        <v>60</v>
      </c>
      <c r="AV1351">
        <v>1</v>
      </c>
      <c r="AW1351">
        <v>1</v>
      </c>
      <c r="AZ1351">
        <v>1</v>
      </c>
      <c r="BA1351">
        <v>25.36</v>
      </c>
      <c r="BB1351">
        <v>7.84</v>
      </c>
      <c r="BC1351">
        <v>7.56</v>
      </c>
      <c r="BD1351" t="s">
        <v>3</v>
      </c>
      <c r="BE1351" t="s">
        <v>3</v>
      </c>
      <c r="BF1351" t="s">
        <v>3</v>
      </c>
      <c r="BG1351" t="s">
        <v>3</v>
      </c>
      <c r="BH1351">
        <v>0</v>
      </c>
      <c r="BI1351">
        <v>1</v>
      </c>
      <c r="BJ1351" t="s">
        <v>342</v>
      </c>
      <c r="BM1351">
        <v>19</v>
      </c>
      <c r="BN1351">
        <v>0</v>
      </c>
      <c r="BO1351" t="s">
        <v>339</v>
      </c>
      <c r="BP1351">
        <v>1</v>
      </c>
      <c r="BQ1351">
        <v>2</v>
      </c>
      <c r="BR1351">
        <v>0</v>
      </c>
      <c r="BS1351">
        <v>19.8</v>
      </c>
      <c r="BT1351">
        <v>1</v>
      </c>
      <c r="BU1351">
        <v>1</v>
      </c>
      <c r="BV1351">
        <v>1</v>
      </c>
      <c r="BW1351">
        <v>1</v>
      </c>
      <c r="BX1351">
        <v>1</v>
      </c>
      <c r="BY1351" t="s">
        <v>3</v>
      </c>
      <c r="BZ1351" t="e">
        <f>'1.Лок.смета.и.Акт'!#REF!</f>
        <v>#REF!</v>
      </c>
      <c r="CA1351" t="e">
        <f>'1.Лок.смета.и.Акт'!#REF!</f>
        <v>#REF!</v>
      </c>
      <c r="CB1351" t="s">
        <v>3</v>
      </c>
      <c r="CE1351">
        <v>0</v>
      </c>
      <c r="CF1351">
        <v>0</v>
      </c>
      <c r="CG1351">
        <v>0</v>
      </c>
      <c r="CH1351">
        <v>106</v>
      </c>
      <c r="CI1351">
        <v>0</v>
      </c>
      <c r="CJ1351">
        <v>0</v>
      </c>
      <c r="CK1351">
        <v>0</v>
      </c>
      <c r="CL1351">
        <v>0</v>
      </c>
      <c r="CM1351">
        <v>0</v>
      </c>
      <c r="CN1351" t="s">
        <v>3</v>
      </c>
      <c r="CO1351">
        <v>0</v>
      </c>
      <c r="CP1351">
        <f t="shared" si="1099"/>
        <v>71649</v>
      </c>
      <c r="CQ1351">
        <f t="shared" si="1100"/>
        <v>0</v>
      </c>
      <c r="CR1351">
        <f t="shared" si="1101"/>
        <v>233.3184</v>
      </c>
      <c r="CS1351">
        <f t="shared" si="1102"/>
        <v>38.61</v>
      </c>
      <c r="CT1351">
        <f t="shared" si="1103"/>
        <v>12120.0512</v>
      </c>
      <c r="CU1351">
        <f t="shared" si="1104"/>
        <v>0</v>
      </c>
      <c r="CV1351" t="e">
        <f t="shared" si="1105"/>
        <v>#REF!</v>
      </c>
      <c r="CW1351">
        <f t="shared" si="1106"/>
        <v>0.4</v>
      </c>
      <c r="CX1351">
        <f t="shared" si="1107"/>
        <v>0</v>
      </c>
      <c r="CY1351" t="e">
        <f>(S1351+R1351)*(BZ1351/100)</f>
        <v>#REF!</v>
      </c>
      <c r="CZ1351" t="e">
        <f>(S1351+R1351)*(CA1351/100)</f>
        <v>#REF!</v>
      </c>
      <c r="DC1351" t="s">
        <v>3</v>
      </c>
      <c r="DD1351" t="s">
        <v>3</v>
      </c>
      <c r="DE1351" t="s">
        <v>3</v>
      </c>
      <c r="DF1351" t="s">
        <v>3</v>
      </c>
      <c r="DG1351" t="s">
        <v>3</v>
      </c>
      <c r="DH1351" t="s">
        <v>3</v>
      </c>
      <c r="DI1351" t="s">
        <v>3</v>
      </c>
      <c r="DJ1351" t="s">
        <v>3</v>
      </c>
      <c r="DK1351" t="s">
        <v>3</v>
      </c>
      <c r="DL1351" t="s">
        <v>3</v>
      </c>
      <c r="DM1351" t="s">
        <v>3</v>
      </c>
      <c r="DN1351">
        <v>90</v>
      </c>
      <c r="DO1351">
        <v>70</v>
      </c>
      <c r="DP1351">
        <v>1</v>
      </c>
      <c r="DQ1351">
        <v>1</v>
      </c>
      <c r="DU1351">
        <v>1005</v>
      </c>
      <c r="DV1351" t="s">
        <v>341</v>
      </c>
      <c r="DW1351" t="str">
        <f>'1.Лок.смета.и.Акт'!D146</f>
        <v>100 м2</v>
      </c>
      <c r="DX1351">
        <v>100</v>
      </c>
      <c r="DZ1351" t="s">
        <v>3</v>
      </c>
      <c r="EA1351" t="s">
        <v>3</v>
      </c>
      <c r="EB1351" t="s">
        <v>3</v>
      </c>
      <c r="EC1351" t="s">
        <v>3</v>
      </c>
      <c r="EE1351">
        <v>54328922</v>
      </c>
      <c r="EF1351">
        <v>2</v>
      </c>
      <c r="EG1351" t="s">
        <v>21</v>
      </c>
      <c r="EH1351">
        <v>0</v>
      </c>
      <c r="EI1351" t="s">
        <v>3</v>
      </c>
      <c r="EJ1351">
        <v>1</v>
      </c>
      <c r="EK1351">
        <v>19</v>
      </c>
      <c r="EL1351" t="s">
        <v>343</v>
      </c>
      <c r="EM1351" t="s">
        <v>344</v>
      </c>
      <c r="EO1351" t="s">
        <v>3</v>
      </c>
      <c r="EQ1351">
        <v>1441792</v>
      </c>
      <c r="ER1351">
        <v>12374.57</v>
      </c>
      <c r="ES1351">
        <v>11866.89</v>
      </c>
      <c r="ET1351">
        <v>29.76</v>
      </c>
      <c r="EU1351">
        <v>1.95</v>
      </c>
      <c r="EV1351">
        <v>477.92</v>
      </c>
      <c r="EW1351" t="e">
        <f>'1.Лок.смета.и.Акт'!#REF!</f>
        <v>#REF!</v>
      </c>
      <c r="EX1351">
        <v>0.4</v>
      </c>
      <c r="EY1351">
        <v>1</v>
      </c>
      <c r="FQ1351">
        <v>0</v>
      </c>
      <c r="FR1351">
        <f t="shared" si="1108"/>
        <v>0</v>
      </c>
      <c r="FS1351">
        <v>0</v>
      </c>
      <c r="FX1351">
        <v>90</v>
      </c>
      <c r="FY1351">
        <v>70</v>
      </c>
      <c r="GA1351" t="s">
        <v>3</v>
      </c>
      <c r="GD1351">
        <v>1</v>
      </c>
      <c r="GF1351">
        <v>1782949007</v>
      </c>
      <c r="GG1351">
        <v>2</v>
      </c>
      <c r="GH1351">
        <v>1</v>
      </c>
      <c r="GI1351">
        <v>2</v>
      </c>
      <c r="GJ1351">
        <v>0</v>
      </c>
      <c r="GK1351">
        <v>0</v>
      </c>
      <c r="GL1351">
        <f t="shared" si="1109"/>
        <v>0</v>
      </c>
      <c r="GM1351" t="e">
        <f t="shared" si="1110"/>
        <v>#REF!</v>
      </c>
      <c r="GN1351" t="e">
        <f t="shared" si="1111"/>
        <v>#REF!</v>
      </c>
      <c r="GO1351">
        <f t="shared" si="1112"/>
        <v>0</v>
      </c>
      <c r="GP1351">
        <f t="shared" si="1113"/>
        <v>0</v>
      </c>
      <c r="GR1351">
        <v>0</v>
      </c>
      <c r="GS1351">
        <v>3</v>
      </c>
      <c r="GT1351">
        <v>0</v>
      </c>
      <c r="GU1351" t="s">
        <v>3</v>
      </c>
      <c r="GV1351">
        <f t="shared" si="1121"/>
        <v>0</v>
      </c>
      <c r="GW1351">
        <v>1015.2</v>
      </c>
      <c r="GX1351">
        <f t="shared" si="1115"/>
        <v>0</v>
      </c>
      <c r="HA1351">
        <v>0</v>
      </c>
      <c r="HB1351">
        <v>0</v>
      </c>
      <c r="HC1351">
        <f t="shared" si="1116"/>
        <v>0</v>
      </c>
      <c r="HE1351" t="s">
        <v>3</v>
      </c>
      <c r="HF1351" t="s">
        <v>3</v>
      </c>
      <c r="HM1351" t="s">
        <v>3</v>
      </c>
      <c r="HN1351" t="s">
        <v>3</v>
      </c>
      <c r="HO1351" t="s">
        <v>3</v>
      </c>
      <c r="HP1351" t="s">
        <v>3</v>
      </c>
      <c r="HQ1351" t="s">
        <v>3</v>
      </c>
      <c r="IK1351">
        <v>0</v>
      </c>
    </row>
    <row r="1352" spans="1:255" x14ac:dyDescent="0.2">
      <c r="A1352" s="2">
        <v>18</v>
      </c>
      <c r="B1352" s="2">
        <v>1</v>
      </c>
      <c r="C1352" s="2">
        <v>1145</v>
      </c>
      <c r="D1352" s="2"/>
      <c r="E1352" s="2" t="s">
        <v>634</v>
      </c>
      <c r="F1352" s="2" t="s">
        <v>346</v>
      </c>
      <c r="G1352" s="2" t="s">
        <v>347</v>
      </c>
      <c r="H1352" s="2" t="s">
        <v>78</v>
      </c>
      <c r="I1352" s="2">
        <f>I1350*J1352</f>
        <v>8.1199999999999994E-2</v>
      </c>
      <c r="J1352" s="2">
        <v>1.4E-2</v>
      </c>
      <c r="K1352" s="2">
        <v>1.4E-2</v>
      </c>
      <c r="L1352" s="2">
        <v>0.15708</v>
      </c>
      <c r="M1352" s="2">
        <v>0</v>
      </c>
      <c r="N1352" s="2">
        <f t="shared" si="1081"/>
        <v>0.15709999999999999</v>
      </c>
      <c r="O1352" s="2">
        <f t="shared" si="1082"/>
        <v>2006</v>
      </c>
      <c r="P1352" s="2">
        <f t="shared" si="1083"/>
        <v>2006</v>
      </c>
      <c r="Q1352" s="2">
        <f t="shared" si="1084"/>
        <v>0</v>
      </c>
      <c r="R1352" s="2">
        <f t="shared" si="1085"/>
        <v>0</v>
      </c>
      <c r="S1352" s="2">
        <f t="shared" si="1086"/>
        <v>0</v>
      </c>
      <c r="T1352" s="2">
        <f t="shared" si="1087"/>
        <v>0</v>
      </c>
      <c r="U1352" s="2">
        <f t="shared" si="1088"/>
        <v>0</v>
      </c>
      <c r="V1352" s="2">
        <f t="shared" si="1089"/>
        <v>0</v>
      </c>
      <c r="W1352" s="2">
        <f t="shared" si="1090"/>
        <v>0</v>
      </c>
      <c r="X1352" s="2">
        <f t="shared" si="1091"/>
        <v>0</v>
      </c>
      <c r="Y1352" s="2">
        <f t="shared" si="1092"/>
        <v>0</v>
      </c>
      <c r="Z1352" s="2"/>
      <c r="AA1352" s="2">
        <v>69726971</v>
      </c>
      <c r="AB1352" s="2">
        <f t="shared" si="1093"/>
        <v>24700</v>
      </c>
      <c r="AC1352" s="2">
        <f t="shared" ref="AC1352:AD1357" si="1122">ROUND((ES1352),2)</f>
        <v>24700</v>
      </c>
      <c r="AD1352" s="2">
        <f t="shared" si="1122"/>
        <v>0</v>
      </c>
      <c r="AE1352" s="2">
        <f t="shared" si="1117"/>
        <v>0</v>
      </c>
      <c r="AF1352" s="2">
        <f t="shared" si="1118"/>
        <v>0</v>
      </c>
      <c r="AG1352" s="2">
        <f t="shared" si="1096"/>
        <v>0</v>
      </c>
      <c r="AH1352" s="2">
        <f t="shared" si="1119"/>
        <v>0</v>
      </c>
      <c r="AI1352" s="2">
        <f t="shared" si="1120"/>
        <v>0</v>
      </c>
      <c r="AJ1352" s="2">
        <f t="shared" si="1098"/>
        <v>0</v>
      </c>
      <c r="AK1352" s="2">
        <v>24700</v>
      </c>
      <c r="AL1352" s="2">
        <v>24700</v>
      </c>
      <c r="AM1352" s="2">
        <v>0</v>
      </c>
      <c r="AN1352" s="2">
        <v>0</v>
      </c>
      <c r="AO1352" s="2">
        <v>0</v>
      </c>
      <c r="AP1352" s="2">
        <v>0</v>
      </c>
      <c r="AQ1352" s="2">
        <v>0</v>
      </c>
      <c r="AR1352" s="2">
        <v>0</v>
      </c>
      <c r="AS1352" s="2">
        <v>0</v>
      </c>
      <c r="AT1352" s="2">
        <v>0</v>
      </c>
      <c r="AU1352" s="2">
        <v>0</v>
      </c>
      <c r="AV1352" s="2">
        <v>1</v>
      </c>
      <c r="AW1352" s="2">
        <v>1</v>
      </c>
      <c r="AX1352" s="2"/>
      <c r="AY1352" s="2"/>
      <c r="AZ1352" s="2">
        <v>1</v>
      </c>
      <c r="BA1352" s="2">
        <v>1</v>
      </c>
      <c r="BB1352" s="2">
        <v>1</v>
      </c>
      <c r="BC1352" s="2">
        <v>1</v>
      </c>
      <c r="BD1352" s="2" t="s">
        <v>3</v>
      </c>
      <c r="BE1352" s="2" t="s">
        <v>3</v>
      </c>
      <c r="BF1352" s="2" t="s">
        <v>3</v>
      </c>
      <c r="BG1352" s="2" t="s">
        <v>3</v>
      </c>
      <c r="BH1352" s="2">
        <v>3</v>
      </c>
      <c r="BI1352" s="2">
        <v>1</v>
      </c>
      <c r="BJ1352" s="2" t="s">
        <v>348</v>
      </c>
      <c r="BK1352" s="2"/>
      <c r="BL1352" s="2"/>
      <c r="BM1352" s="2">
        <v>3113</v>
      </c>
      <c r="BN1352" s="2">
        <v>0</v>
      </c>
      <c r="BO1352" s="2" t="s">
        <v>3</v>
      </c>
      <c r="BP1352" s="2">
        <v>0</v>
      </c>
      <c r="BQ1352" s="2">
        <v>0</v>
      </c>
      <c r="BR1352" s="2">
        <v>0</v>
      </c>
      <c r="BS1352" s="2">
        <v>1</v>
      </c>
      <c r="BT1352" s="2">
        <v>1</v>
      </c>
      <c r="BU1352" s="2">
        <v>1</v>
      </c>
      <c r="BV1352" s="2">
        <v>1</v>
      </c>
      <c r="BW1352" s="2">
        <v>1</v>
      </c>
      <c r="BX1352" s="2">
        <v>1</v>
      </c>
      <c r="BY1352" s="2" t="s">
        <v>3</v>
      </c>
      <c r="BZ1352" s="2">
        <v>0</v>
      </c>
      <c r="CA1352" s="2">
        <v>0</v>
      </c>
      <c r="CB1352" s="2" t="s">
        <v>3</v>
      </c>
      <c r="CC1352" s="2"/>
      <c r="CD1352" s="2"/>
      <c r="CE1352" s="2">
        <v>0</v>
      </c>
      <c r="CF1352" s="2">
        <v>0</v>
      </c>
      <c r="CG1352" s="2">
        <v>0</v>
      </c>
      <c r="CH1352" s="2">
        <v>106</v>
      </c>
      <c r="CI1352" s="2">
        <v>1</v>
      </c>
      <c r="CJ1352" s="2">
        <v>0</v>
      </c>
      <c r="CK1352" s="2">
        <v>0</v>
      </c>
      <c r="CL1352" s="2">
        <v>0</v>
      </c>
      <c r="CM1352" s="2">
        <v>0</v>
      </c>
      <c r="CN1352" s="2" t="s">
        <v>3</v>
      </c>
      <c r="CO1352" s="2">
        <v>0</v>
      </c>
      <c r="CP1352" s="2">
        <f t="shared" si="1099"/>
        <v>2006</v>
      </c>
      <c r="CQ1352" s="2">
        <f t="shared" si="1100"/>
        <v>24700</v>
      </c>
      <c r="CR1352" s="2">
        <f t="shared" si="1101"/>
        <v>0</v>
      </c>
      <c r="CS1352" s="2">
        <f t="shared" si="1102"/>
        <v>0</v>
      </c>
      <c r="CT1352" s="2">
        <f t="shared" si="1103"/>
        <v>0</v>
      </c>
      <c r="CU1352" s="2">
        <f t="shared" si="1104"/>
        <v>0</v>
      </c>
      <c r="CV1352" s="2">
        <f t="shared" si="1105"/>
        <v>0</v>
      </c>
      <c r="CW1352" s="2">
        <f t="shared" si="1106"/>
        <v>0</v>
      </c>
      <c r="CX1352" s="2">
        <f t="shared" si="1107"/>
        <v>0</v>
      </c>
      <c r="CY1352" s="2">
        <f>0</f>
        <v>0</v>
      </c>
      <c r="CZ1352" s="2">
        <f>0</f>
        <v>0</v>
      </c>
      <c r="DA1352" s="2"/>
      <c r="DB1352" s="2"/>
      <c r="DC1352" s="2" t="s">
        <v>3</v>
      </c>
      <c r="DD1352" s="2" t="s">
        <v>3</v>
      </c>
      <c r="DE1352" s="2" t="s">
        <v>3</v>
      </c>
      <c r="DF1352" s="2" t="s">
        <v>3</v>
      </c>
      <c r="DG1352" s="2" t="s">
        <v>3</v>
      </c>
      <c r="DH1352" s="2" t="s">
        <v>3</v>
      </c>
      <c r="DI1352" s="2" t="s">
        <v>3</v>
      </c>
      <c r="DJ1352" s="2" t="s">
        <v>3</v>
      </c>
      <c r="DK1352" s="2" t="s">
        <v>3</v>
      </c>
      <c r="DL1352" s="2" t="s">
        <v>3</v>
      </c>
      <c r="DM1352" s="2" t="s">
        <v>3</v>
      </c>
      <c r="DN1352" s="2">
        <v>0</v>
      </c>
      <c r="DO1352" s="2">
        <v>0</v>
      </c>
      <c r="DP1352" s="2">
        <v>1</v>
      </c>
      <c r="DQ1352" s="2">
        <v>1</v>
      </c>
      <c r="DR1352" s="2"/>
      <c r="DS1352" s="2"/>
      <c r="DT1352" s="2"/>
      <c r="DU1352" s="2">
        <v>1009</v>
      </c>
      <c r="DV1352" s="2" t="s">
        <v>78</v>
      </c>
      <c r="DW1352" s="2" t="s">
        <v>78</v>
      </c>
      <c r="DX1352" s="2">
        <v>1000</v>
      </c>
      <c r="DY1352" s="2"/>
      <c r="DZ1352" s="2" t="s">
        <v>3</v>
      </c>
      <c r="EA1352" s="2" t="s">
        <v>3</v>
      </c>
      <c r="EB1352" s="2" t="s">
        <v>3</v>
      </c>
      <c r="EC1352" s="2" t="s">
        <v>3</v>
      </c>
      <c r="ED1352" s="2"/>
      <c r="EE1352" s="2">
        <v>0</v>
      </c>
      <c r="EF1352" s="2">
        <v>0</v>
      </c>
      <c r="EG1352" s="2" t="s">
        <v>3</v>
      </c>
      <c r="EH1352" s="2">
        <v>0</v>
      </c>
      <c r="EI1352" s="2" t="s">
        <v>3</v>
      </c>
      <c r="EJ1352" s="2">
        <v>0</v>
      </c>
      <c r="EK1352" s="2">
        <v>3113</v>
      </c>
      <c r="EL1352" s="2" t="s">
        <v>3</v>
      </c>
      <c r="EM1352" s="2" t="s">
        <v>3</v>
      </c>
      <c r="EN1352" s="2"/>
      <c r="EO1352" s="2" t="s">
        <v>3</v>
      </c>
      <c r="EP1352" s="2"/>
      <c r="EQ1352" s="2">
        <v>0</v>
      </c>
      <c r="ER1352" s="2">
        <v>24700</v>
      </c>
      <c r="ES1352" s="2">
        <v>24700</v>
      </c>
      <c r="ET1352" s="2">
        <v>0</v>
      </c>
      <c r="EU1352" s="2">
        <v>0</v>
      </c>
      <c r="EV1352" s="2">
        <v>0</v>
      </c>
      <c r="EW1352" s="2">
        <v>0</v>
      </c>
      <c r="EX1352" s="2">
        <v>0</v>
      </c>
      <c r="EY1352" s="2"/>
      <c r="EZ1352" s="2"/>
      <c r="FA1352" s="2"/>
      <c r="FB1352" s="2"/>
      <c r="FC1352" s="2"/>
      <c r="FD1352" s="2"/>
      <c r="FE1352" s="2"/>
      <c r="FF1352" s="2"/>
      <c r="FG1352" s="2"/>
      <c r="FH1352" s="2"/>
      <c r="FI1352" s="2"/>
      <c r="FJ1352" s="2"/>
      <c r="FK1352" s="2"/>
      <c r="FL1352" s="2"/>
      <c r="FM1352" s="2"/>
      <c r="FN1352" s="2"/>
      <c r="FO1352" s="2"/>
      <c r="FP1352" s="2"/>
      <c r="FQ1352" s="2">
        <v>0</v>
      </c>
      <c r="FR1352" s="2">
        <f t="shared" si="1108"/>
        <v>0</v>
      </c>
      <c r="FS1352" s="2">
        <v>0</v>
      </c>
      <c r="FT1352" s="2"/>
      <c r="FU1352" s="2"/>
      <c r="FV1352" s="2"/>
      <c r="FW1352" s="2"/>
      <c r="FX1352" s="2">
        <v>0</v>
      </c>
      <c r="FY1352" s="2">
        <v>0</v>
      </c>
      <c r="FZ1352" s="2"/>
      <c r="GA1352" s="2" t="s">
        <v>3</v>
      </c>
      <c r="GB1352" s="2"/>
      <c r="GC1352" s="2"/>
      <c r="GD1352" s="2">
        <v>1</v>
      </c>
      <c r="GE1352" s="2"/>
      <c r="GF1352" s="2">
        <v>1012753382</v>
      </c>
      <c r="GG1352" s="2">
        <v>2</v>
      </c>
      <c r="GH1352" s="2">
        <v>1</v>
      </c>
      <c r="GI1352" s="2">
        <v>-2</v>
      </c>
      <c r="GJ1352" s="2">
        <v>0</v>
      </c>
      <c r="GK1352" s="2">
        <v>0</v>
      </c>
      <c r="GL1352" s="2">
        <f t="shared" si="1109"/>
        <v>0</v>
      </c>
      <c r="GM1352" s="2">
        <f t="shared" si="1110"/>
        <v>2006</v>
      </c>
      <c r="GN1352" s="2">
        <f t="shared" si="1111"/>
        <v>2006</v>
      </c>
      <c r="GO1352" s="2">
        <f t="shared" si="1112"/>
        <v>0</v>
      </c>
      <c r="GP1352" s="2">
        <f t="shared" si="1113"/>
        <v>0</v>
      </c>
      <c r="GQ1352" s="2"/>
      <c r="GR1352" s="2">
        <v>0</v>
      </c>
      <c r="GS1352" s="2">
        <v>3</v>
      </c>
      <c r="GT1352" s="2">
        <v>0</v>
      </c>
      <c r="GU1352" s="2" t="s">
        <v>3</v>
      </c>
      <c r="GV1352" s="2">
        <f t="shared" si="1121"/>
        <v>0</v>
      </c>
      <c r="GW1352" s="2">
        <v>1</v>
      </c>
      <c r="GX1352" s="2">
        <f t="shared" si="1115"/>
        <v>0</v>
      </c>
      <c r="GY1352" s="2"/>
      <c r="GZ1352" s="2"/>
      <c r="HA1352" s="2">
        <v>0</v>
      </c>
      <c r="HB1352" s="2">
        <v>0</v>
      </c>
      <c r="HC1352" s="2">
        <f t="shared" si="1116"/>
        <v>0</v>
      </c>
      <c r="HD1352" s="2"/>
      <c r="HE1352" s="2" t="s">
        <v>3</v>
      </c>
      <c r="HF1352" s="2" t="s">
        <v>3</v>
      </c>
      <c r="HG1352" s="2"/>
      <c r="HH1352" s="2"/>
      <c r="HI1352" s="2"/>
      <c r="HJ1352" s="2"/>
      <c r="HK1352" s="2"/>
      <c r="HL1352" s="2"/>
      <c r="HM1352" s="2" t="s">
        <v>3</v>
      </c>
      <c r="HN1352" s="2" t="s">
        <v>3</v>
      </c>
      <c r="HO1352" s="2" t="s">
        <v>3</v>
      </c>
      <c r="HP1352" s="2" t="s">
        <v>3</v>
      </c>
      <c r="HQ1352" s="2" t="s">
        <v>3</v>
      </c>
      <c r="HR1352" s="2"/>
      <c r="HS1352" s="2"/>
      <c r="HT1352" s="2"/>
      <c r="HU1352" s="2"/>
      <c r="HV1352" s="2"/>
      <c r="HW1352" s="2"/>
      <c r="HX1352" s="2"/>
      <c r="HY1352" s="2"/>
      <c r="HZ1352" s="2"/>
      <c r="IA1352" s="2"/>
      <c r="IB1352" s="2"/>
      <c r="IC1352" s="2"/>
      <c r="ID1352" s="2"/>
      <c r="IE1352" s="2"/>
      <c r="IF1352" s="2"/>
      <c r="IG1352" s="2"/>
      <c r="IH1352" s="2"/>
      <c r="II1352" s="2"/>
      <c r="IJ1352" s="2"/>
      <c r="IK1352" s="2">
        <v>0</v>
      </c>
      <c r="IL1352" s="2"/>
      <c r="IM1352" s="2"/>
      <c r="IN1352" s="2"/>
      <c r="IO1352" s="2"/>
      <c r="IP1352" s="2"/>
      <c r="IQ1352" s="2"/>
      <c r="IR1352" s="2"/>
      <c r="IS1352" s="2"/>
      <c r="IT1352" s="2"/>
      <c r="IU1352" s="2"/>
    </row>
    <row r="1353" spans="1:255" x14ac:dyDescent="0.2">
      <c r="A1353">
        <v>18</v>
      </c>
      <c r="B1353">
        <v>1</v>
      </c>
      <c r="C1353">
        <v>1152</v>
      </c>
      <c r="E1353" t="s">
        <v>634</v>
      </c>
      <c r="F1353" t="e">
        <f>'1.Лок.смета.и.Акт'!#REF!</f>
        <v>#REF!</v>
      </c>
      <c r="G1353" t="s">
        <v>347</v>
      </c>
      <c r="H1353" t="s">
        <v>78</v>
      </c>
      <c r="I1353">
        <f>I1351*J1353</f>
        <v>8.1199999999999994E-2</v>
      </c>
      <c r="J1353">
        <v>1.4E-2</v>
      </c>
      <c r="K1353">
        <v>1.4E-2</v>
      </c>
      <c r="L1353">
        <v>0.15708</v>
      </c>
      <c r="M1353">
        <v>0</v>
      </c>
      <c r="N1353">
        <f t="shared" si="1081"/>
        <v>0.15709999999999999</v>
      </c>
      <c r="O1353">
        <f t="shared" si="1082"/>
        <v>3309</v>
      </c>
      <c r="P1353">
        <f t="shared" si="1083"/>
        <v>3309</v>
      </c>
      <c r="Q1353">
        <f t="shared" si="1084"/>
        <v>0</v>
      </c>
      <c r="R1353">
        <f t="shared" si="1085"/>
        <v>0</v>
      </c>
      <c r="S1353">
        <f t="shared" si="1086"/>
        <v>0</v>
      </c>
      <c r="T1353">
        <f t="shared" si="1087"/>
        <v>0</v>
      </c>
      <c r="U1353">
        <f t="shared" si="1088"/>
        <v>0</v>
      </c>
      <c r="V1353">
        <f t="shared" si="1089"/>
        <v>0</v>
      </c>
      <c r="W1353">
        <f t="shared" si="1090"/>
        <v>0</v>
      </c>
      <c r="X1353">
        <f t="shared" si="1091"/>
        <v>0</v>
      </c>
      <c r="Y1353">
        <f t="shared" si="1092"/>
        <v>0</v>
      </c>
      <c r="AA1353">
        <v>69726884</v>
      </c>
      <c r="AB1353">
        <f t="shared" si="1093"/>
        <v>5391.1</v>
      </c>
      <c r="AC1353">
        <f t="shared" si="1122"/>
        <v>5391.1</v>
      </c>
      <c r="AD1353">
        <f t="shared" si="1122"/>
        <v>0</v>
      </c>
      <c r="AE1353">
        <f t="shared" si="1117"/>
        <v>0</v>
      </c>
      <c r="AF1353">
        <f t="shared" si="1118"/>
        <v>0</v>
      </c>
      <c r="AG1353">
        <f t="shared" si="1096"/>
        <v>0</v>
      </c>
      <c r="AH1353">
        <f t="shared" si="1119"/>
        <v>0</v>
      </c>
      <c r="AI1353">
        <f t="shared" si="1120"/>
        <v>0</v>
      </c>
      <c r="AJ1353">
        <f t="shared" si="1098"/>
        <v>0</v>
      </c>
      <c r="AK1353">
        <v>5391.0999999999995</v>
      </c>
      <c r="AL1353">
        <v>5391.0999999999995</v>
      </c>
      <c r="AM1353">
        <v>0</v>
      </c>
      <c r="AN1353">
        <v>0</v>
      </c>
      <c r="AO1353">
        <v>0</v>
      </c>
      <c r="AP1353">
        <v>0</v>
      </c>
      <c r="AQ1353">
        <v>0</v>
      </c>
      <c r="AR1353">
        <v>0</v>
      </c>
      <c r="AS1353">
        <v>0</v>
      </c>
      <c r="AT1353">
        <v>0</v>
      </c>
      <c r="AU1353">
        <v>0</v>
      </c>
      <c r="AV1353">
        <v>1</v>
      </c>
      <c r="AW1353">
        <v>1</v>
      </c>
      <c r="AZ1353">
        <v>1</v>
      </c>
      <c r="BA1353">
        <v>1</v>
      </c>
      <c r="BB1353">
        <v>1</v>
      </c>
      <c r="BC1353">
        <v>7.56</v>
      </c>
      <c r="BD1353" t="s">
        <v>3</v>
      </c>
      <c r="BE1353" t="s">
        <v>3</v>
      </c>
      <c r="BF1353" t="s">
        <v>3</v>
      </c>
      <c r="BG1353" t="s">
        <v>3</v>
      </c>
      <c r="BH1353">
        <v>3</v>
      </c>
      <c r="BI1353">
        <v>1</v>
      </c>
      <c r="BJ1353" t="s">
        <v>348</v>
      </c>
      <c r="BM1353">
        <v>3113</v>
      </c>
      <c r="BN1353">
        <v>0</v>
      </c>
      <c r="BO1353" t="s">
        <v>3</v>
      </c>
      <c r="BP1353">
        <v>0</v>
      </c>
      <c r="BQ1353">
        <v>0</v>
      </c>
      <c r="BR1353">
        <v>0</v>
      </c>
      <c r="BS1353">
        <v>1</v>
      </c>
      <c r="BT1353">
        <v>1</v>
      </c>
      <c r="BU1353">
        <v>1</v>
      </c>
      <c r="BV1353">
        <v>1</v>
      </c>
      <c r="BW1353">
        <v>1</v>
      </c>
      <c r="BX1353">
        <v>1</v>
      </c>
      <c r="BY1353" t="s">
        <v>3</v>
      </c>
      <c r="BZ1353">
        <v>0</v>
      </c>
      <c r="CA1353">
        <v>0</v>
      </c>
      <c r="CB1353" t="s">
        <v>3</v>
      </c>
      <c r="CE1353">
        <v>0</v>
      </c>
      <c r="CF1353">
        <v>0</v>
      </c>
      <c r="CG1353">
        <v>0</v>
      </c>
      <c r="CH1353">
        <v>106</v>
      </c>
      <c r="CI1353">
        <v>1</v>
      </c>
      <c r="CJ1353">
        <v>0</v>
      </c>
      <c r="CK1353">
        <v>0</v>
      </c>
      <c r="CL1353">
        <v>0</v>
      </c>
      <c r="CM1353">
        <v>0</v>
      </c>
      <c r="CN1353" t="s">
        <v>3</v>
      </c>
      <c r="CO1353">
        <v>0</v>
      </c>
      <c r="CP1353">
        <f t="shared" si="1099"/>
        <v>3309</v>
      </c>
      <c r="CQ1353">
        <f t="shared" si="1100"/>
        <v>40756.716</v>
      </c>
      <c r="CR1353">
        <f t="shared" si="1101"/>
        <v>0</v>
      </c>
      <c r="CS1353">
        <f t="shared" si="1102"/>
        <v>0</v>
      </c>
      <c r="CT1353">
        <f t="shared" si="1103"/>
        <v>0</v>
      </c>
      <c r="CU1353">
        <f t="shared" si="1104"/>
        <v>0</v>
      </c>
      <c r="CV1353">
        <f t="shared" si="1105"/>
        <v>0</v>
      </c>
      <c r="CW1353">
        <f t="shared" si="1106"/>
        <v>0</v>
      </c>
      <c r="CX1353">
        <f t="shared" si="1107"/>
        <v>0</v>
      </c>
      <c r="CY1353">
        <f>(S1353+R1353)*(BZ1353/100)</f>
        <v>0</v>
      </c>
      <c r="CZ1353">
        <f>(S1353+R1353)*(CA1353/100)</f>
        <v>0</v>
      </c>
      <c r="DC1353" t="s">
        <v>3</v>
      </c>
      <c r="DD1353" t="s">
        <v>3</v>
      </c>
      <c r="DE1353" t="s">
        <v>3</v>
      </c>
      <c r="DF1353" t="s">
        <v>3</v>
      </c>
      <c r="DG1353" t="s">
        <v>3</v>
      </c>
      <c r="DH1353" t="s">
        <v>3</v>
      </c>
      <c r="DI1353" t="s">
        <v>3</v>
      </c>
      <c r="DJ1353" t="s">
        <v>3</v>
      </c>
      <c r="DK1353" t="s">
        <v>3</v>
      </c>
      <c r="DL1353" t="s">
        <v>3</v>
      </c>
      <c r="DM1353" t="s">
        <v>3</v>
      </c>
      <c r="DN1353">
        <v>0</v>
      </c>
      <c r="DO1353">
        <v>0</v>
      </c>
      <c r="DP1353">
        <v>1</v>
      </c>
      <c r="DQ1353">
        <v>1</v>
      </c>
      <c r="DU1353">
        <v>1009</v>
      </c>
      <c r="DV1353" t="s">
        <v>78</v>
      </c>
      <c r="DW1353" t="e">
        <f>'1.Лок.смета.и.Акт'!#REF!</f>
        <v>#REF!</v>
      </c>
      <c r="DX1353">
        <v>1000</v>
      </c>
      <c r="DZ1353" t="s">
        <v>3</v>
      </c>
      <c r="EA1353" t="s">
        <v>3</v>
      </c>
      <c r="EB1353" t="s">
        <v>3</v>
      </c>
      <c r="EC1353" t="s">
        <v>3</v>
      </c>
      <c r="EE1353">
        <v>0</v>
      </c>
      <c r="EF1353">
        <v>0</v>
      </c>
      <c r="EG1353" t="s">
        <v>3</v>
      </c>
      <c r="EH1353">
        <v>0</v>
      </c>
      <c r="EI1353" t="s">
        <v>3</v>
      </c>
      <c r="EJ1353">
        <v>0</v>
      </c>
      <c r="EK1353">
        <v>3113</v>
      </c>
      <c r="EL1353" t="s">
        <v>3</v>
      </c>
      <c r="EM1353" t="s">
        <v>3</v>
      </c>
      <c r="EO1353" t="s">
        <v>3</v>
      </c>
      <c r="EQ1353">
        <v>0</v>
      </c>
      <c r="ER1353">
        <v>38983</v>
      </c>
      <c r="ES1353">
        <v>5391.0999999999995</v>
      </c>
      <c r="ET1353">
        <v>0</v>
      </c>
      <c r="EU1353">
        <v>0</v>
      </c>
      <c r="EV1353">
        <v>0</v>
      </c>
      <c r="EW1353">
        <v>0</v>
      </c>
      <c r="EX1353">
        <v>0</v>
      </c>
      <c r="EZ1353">
        <v>5</v>
      </c>
      <c r="FC1353">
        <v>0</v>
      </c>
      <c r="FD1353">
        <v>18</v>
      </c>
      <c r="FF1353">
        <v>38983</v>
      </c>
      <c r="FQ1353">
        <v>0</v>
      </c>
      <c r="FR1353">
        <f t="shared" si="1108"/>
        <v>0</v>
      </c>
      <c r="FS1353">
        <v>0</v>
      </c>
      <c r="FX1353">
        <v>0</v>
      </c>
      <c r="FY1353">
        <v>0</v>
      </c>
      <c r="GA1353" t="s">
        <v>349</v>
      </c>
      <c r="GD1353">
        <v>1</v>
      </c>
      <c r="GF1353">
        <v>1012753382</v>
      </c>
      <c r="GG1353">
        <v>2</v>
      </c>
      <c r="GH1353">
        <v>3</v>
      </c>
      <c r="GI1353">
        <v>5</v>
      </c>
      <c r="GJ1353">
        <v>0</v>
      </c>
      <c r="GK1353">
        <v>0</v>
      </c>
      <c r="GL1353">
        <f t="shared" si="1109"/>
        <v>0</v>
      </c>
      <c r="GM1353">
        <f t="shared" si="1110"/>
        <v>3309</v>
      </c>
      <c r="GN1353">
        <f t="shared" si="1111"/>
        <v>3309</v>
      </c>
      <c r="GO1353">
        <f t="shared" si="1112"/>
        <v>0</v>
      </c>
      <c r="GP1353">
        <f t="shared" si="1113"/>
        <v>0</v>
      </c>
      <c r="GR1353">
        <v>1</v>
      </c>
      <c r="GS1353">
        <v>1</v>
      </c>
      <c r="GT1353">
        <v>0</v>
      </c>
      <c r="GU1353" t="s">
        <v>3</v>
      </c>
      <c r="GV1353">
        <f t="shared" si="1121"/>
        <v>0</v>
      </c>
      <c r="GW1353">
        <v>1</v>
      </c>
      <c r="GX1353">
        <f t="shared" si="1115"/>
        <v>0</v>
      </c>
      <c r="HA1353">
        <v>0</v>
      </c>
      <c r="HB1353">
        <v>0</v>
      </c>
      <c r="HC1353">
        <f t="shared" si="1116"/>
        <v>0</v>
      </c>
      <c r="HE1353" t="s">
        <v>35</v>
      </c>
      <c r="HF1353" t="s">
        <v>36</v>
      </c>
      <c r="HM1353" t="s">
        <v>3</v>
      </c>
      <c r="HN1353" t="s">
        <v>3</v>
      </c>
      <c r="HO1353" t="s">
        <v>3</v>
      </c>
      <c r="HP1353" t="s">
        <v>3</v>
      </c>
      <c r="HQ1353" t="s">
        <v>3</v>
      </c>
      <c r="IK1353">
        <v>0</v>
      </c>
    </row>
    <row r="1354" spans="1:255" x14ac:dyDescent="0.2">
      <c r="A1354" s="2">
        <v>18</v>
      </c>
      <c r="B1354" s="2">
        <v>1</v>
      </c>
      <c r="C1354" s="2">
        <v>1146</v>
      </c>
      <c r="D1354" s="2"/>
      <c r="E1354" s="2" t="s">
        <v>635</v>
      </c>
      <c r="F1354" s="2" t="s">
        <v>351</v>
      </c>
      <c r="G1354" s="2" t="s">
        <v>352</v>
      </c>
      <c r="H1354" s="2" t="s">
        <v>78</v>
      </c>
      <c r="I1354" s="2">
        <f>I1350*J1354</f>
        <v>2.61</v>
      </c>
      <c r="J1354" s="2">
        <v>0.45</v>
      </c>
      <c r="K1354" s="2">
        <v>0.45</v>
      </c>
      <c r="L1354" s="2">
        <v>5.0490000000000004</v>
      </c>
      <c r="M1354" s="2">
        <v>0</v>
      </c>
      <c r="N1354" s="2">
        <f t="shared" si="1081"/>
        <v>5.0490000000000004</v>
      </c>
      <c r="O1354" s="2">
        <f t="shared" si="1082"/>
        <v>66816</v>
      </c>
      <c r="P1354" s="2">
        <f t="shared" si="1083"/>
        <v>66816</v>
      </c>
      <c r="Q1354" s="2">
        <f t="shared" si="1084"/>
        <v>0</v>
      </c>
      <c r="R1354" s="2">
        <f t="shared" si="1085"/>
        <v>0</v>
      </c>
      <c r="S1354" s="2">
        <f t="shared" si="1086"/>
        <v>0</v>
      </c>
      <c r="T1354" s="2">
        <f t="shared" si="1087"/>
        <v>0</v>
      </c>
      <c r="U1354" s="2">
        <f t="shared" si="1088"/>
        <v>0</v>
      </c>
      <c r="V1354" s="2">
        <f t="shared" si="1089"/>
        <v>0</v>
      </c>
      <c r="W1354" s="2">
        <f t="shared" si="1090"/>
        <v>0</v>
      </c>
      <c r="X1354" s="2">
        <f t="shared" si="1091"/>
        <v>0</v>
      </c>
      <c r="Y1354" s="2">
        <f t="shared" si="1092"/>
        <v>0</v>
      </c>
      <c r="Z1354" s="2"/>
      <c r="AA1354" s="2">
        <v>69726971</v>
      </c>
      <c r="AB1354" s="2">
        <f t="shared" si="1093"/>
        <v>25600</v>
      </c>
      <c r="AC1354" s="2">
        <f t="shared" si="1122"/>
        <v>25600</v>
      </c>
      <c r="AD1354" s="2">
        <f t="shared" si="1122"/>
        <v>0</v>
      </c>
      <c r="AE1354" s="2">
        <f t="shared" si="1117"/>
        <v>0</v>
      </c>
      <c r="AF1354" s="2">
        <f t="shared" si="1118"/>
        <v>0</v>
      </c>
      <c r="AG1354" s="2">
        <f t="shared" si="1096"/>
        <v>0</v>
      </c>
      <c r="AH1354" s="2">
        <f t="shared" si="1119"/>
        <v>0</v>
      </c>
      <c r="AI1354" s="2">
        <f t="shared" si="1120"/>
        <v>0</v>
      </c>
      <c r="AJ1354" s="2">
        <f t="shared" si="1098"/>
        <v>0</v>
      </c>
      <c r="AK1354" s="2">
        <v>25600</v>
      </c>
      <c r="AL1354" s="2">
        <v>25600</v>
      </c>
      <c r="AM1354" s="2">
        <v>0</v>
      </c>
      <c r="AN1354" s="2">
        <v>0</v>
      </c>
      <c r="AO1354" s="2">
        <v>0</v>
      </c>
      <c r="AP1354" s="2">
        <v>0</v>
      </c>
      <c r="AQ1354" s="2">
        <v>0</v>
      </c>
      <c r="AR1354" s="2">
        <v>0</v>
      </c>
      <c r="AS1354" s="2">
        <v>0</v>
      </c>
      <c r="AT1354" s="2">
        <v>0</v>
      </c>
      <c r="AU1354" s="2">
        <v>0</v>
      </c>
      <c r="AV1354" s="2">
        <v>1</v>
      </c>
      <c r="AW1354" s="2">
        <v>1</v>
      </c>
      <c r="AX1354" s="2"/>
      <c r="AY1354" s="2"/>
      <c r="AZ1354" s="2">
        <v>1</v>
      </c>
      <c r="BA1354" s="2">
        <v>1</v>
      </c>
      <c r="BB1354" s="2">
        <v>1</v>
      </c>
      <c r="BC1354" s="2">
        <v>1</v>
      </c>
      <c r="BD1354" s="2" t="s">
        <v>3</v>
      </c>
      <c r="BE1354" s="2" t="s">
        <v>3</v>
      </c>
      <c r="BF1354" s="2" t="s">
        <v>3</v>
      </c>
      <c r="BG1354" s="2" t="s">
        <v>3</v>
      </c>
      <c r="BH1354" s="2">
        <v>3</v>
      </c>
      <c r="BI1354" s="2">
        <v>1</v>
      </c>
      <c r="BJ1354" s="2" t="s">
        <v>353</v>
      </c>
      <c r="BK1354" s="2"/>
      <c r="BL1354" s="2"/>
      <c r="BM1354" s="2">
        <v>3402</v>
      </c>
      <c r="BN1354" s="2">
        <v>0</v>
      </c>
      <c r="BO1354" s="2" t="s">
        <v>3</v>
      </c>
      <c r="BP1354" s="2">
        <v>0</v>
      </c>
      <c r="BQ1354" s="2">
        <v>0</v>
      </c>
      <c r="BR1354" s="2">
        <v>0</v>
      </c>
      <c r="BS1354" s="2">
        <v>1</v>
      </c>
      <c r="BT1354" s="2">
        <v>1</v>
      </c>
      <c r="BU1354" s="2">
        <v>1</v>
      </c>
      <c r="BV1354" s="2">
        <v>1</v>
      </c>
      <c r="BW1354" s="2">
        <v>1</v>
      </c>
      <c r="BX1354" s="2">
        <v>1</v>
      </c>
      <c r="BY1354" s="2" t="s">
        <v>3</v>
      </c>
      <c r="BZ1354" s="2">
        <v>0</v>
      </c>
      <c r="CA1354" s="2">
        <v>0</v>
      </c>
      <c r="CB1354" s="2" t="s">
        <v>3</v>
      </c>
      <c r="CC1354" s="2"/>
      <c r="CD1354" s="2"/>
      <c r="CE1354" s="2">
        <v>0</v>
      </c>
      <c r="CF1354" s="2">
        <v>0</v>
      </c>
      <c r="CG1354" s="2">
        <v>0</v>
      </c>
      <c r="CH1354" s="2">
        <v>106</v>
      </c>
      <c r="CI1354" s="2">
        <v>2</v>
      </c>
      <c r="CJ1354" s="2">
        <v>0</v>
      </c>
      <c r="CK1354" s="2">
        <v>0</v>
      </c>
      <c r="CL1354" s="2">
        <v>0</v>
      </c>
      <c r="CM1354" s="2">
        <v>0</v>
      </c>
      <c r="CN1354" s="2" t="s">
        <v>3</v>
      </c>
      <c r="CO1354" s="2">
        <v>0</v>
      </c>
      <c r="CP1354" s="2">
        <f t="shared" si="1099"/>
        <v>66816</v>
      </c>
      <c r="CQ1354" s="2">
        <f t="shared" si="1100"/>
        <v>25600</v>
      </c>
      <c r="CR1354" s="2">
        <f t="shared" si="1101"/>
        <v>0</v>
      </c>
      <c r="CS1354" s="2">
        <f t="shared" si="1102"/>
        <v>0</v>
      </c>
      <c r="CT1354" s="2">
        <f t="shared" si="1103"/>
        <v>0</v>
      </c>
      <c r="CU1354" s="2">
        <f t="shared" si="1104"/>
        <v>0</v>
      </c>
      <c r="CV1354" s="2">
        <f t="shared" si="1105"/>
        <v>0</v>
      </c>
      <c r="CW1354" s="2">
        <f t="shared" si="1106"/>
        <v>0</v>
      </c>
      <c r="CX1354" s="2">
        <f t="shared" si="1107"/>
        <v>0</v>
      </c>
      <c r="CY1354" s="2">
        <f>0</f>
        <v>0</v>
      </c>
      <c r="CZ1354" s="2">
        <f>0</f>
        <v>0</v>
      </c>
      <c r="DA1354" s="2"/>
      <c r="DB1354" s="2"/>
      <c r="DC1354" s="2" t="s">
        <v>3</v>
      </c>
      <c r="DD1354" s="2" t="s">
        <v>3</v>
      </c>
      <c r="DE1354" s="2" t="s">
        <v>3</v>
      </c>
      <c r="DF1354" s="2" t="s">
        <v>3</v>
      </c>
      <c r="DG1354" s="2" t="s">
        <v>3</v>
      </c>
      <c r="DH1354" s="2" t="s">
        <v>3</v>
      </c>
      <c r="DI1354" s="2" t="s">
        <v>3</v>
      </c>
      <c r="DJ1354" s="2" t="s">
        <v>3</v>
      </c>
      <c r="DK1354" s="2" t="s">
        <v>3</v>
      </c>
      <c r="DL1354" s="2" t="s">
        <v>3</v>
      </c>
      <c r="DM1354" s="2" t="s">
        <v>3</v>
      </c>
      <c r="DN1354" s="2">
        <v>0</v>
      </c>
      <c r="DO1354" s="2">
        <v>0</v>
      </c>
      <c r="DP1354" s="2">
        <v>1</v>
      </c>
      <c r="DQ1354" s="2">
        <v>1</v>
      </c>
      <c r="DR1354" s="2"/>
      <c r="DS1354" s="2"/>
      <c r="DT1354" s="2"/>
      <c r="DU1354" s="2">
        <v>1009</v>
      </c>
      <c r="DV1354" s="2" t="s">
        <v>78</v>
      </c>
      <c r="DW1354" s="2" t="s">
        <v>78</v>
      </c>
      <c r="DX1354" s="2">
        <v>1000</v>
      </c>
      <c r="DY1354" s="2"/>
      <c r="DZ1354" s="2" t="s">
        <v>3</v>
      </c>
      <c r="EA1354" s="2" t="s">
        <v>3</v>
      </c>
      <c r="EB1354" s="2" t="s">
        <v>3</v>
      </c>
      <c r="EC1354" s="2" t="s">
        <v>3</v>
      </c>
      <c r="ED1354" s="2"/>
      <c r="EE1354" s="2">
        <v>0</v>
      </c>
      <c r="EF1354" s="2">
        <v>0</v>
      </c>
      <c r="EG1354" s="2" t="s">
        <v>3</v>
      </c>
      <c r="EH1354" s="2">
        <v>0</v>
      </c>
      <c r="EI1354" s="2" t="s">
        <v>3</v>
      </c>
      <c r="EJ1354" s="2">
        <v>0</v>
      </c>
      <c r="EK1354" s="2">
        <v>3402</v>
      </c>
      <c r="EL1354" s="2" t="s">
        <v>3</v>
      </c>
      <c r="EM1354" s="2" t="s">
        <v>3</v>
      </c>
      <c r="EN1354" s="2"/>
      <c r="EO1354" s="2" t="s">
        <v>3</v>
      </c>
      <c r="EP1354" s="2"/>
      <c r="EQ1354" s="2">
        <v>0</v>
      </c>
      <c r="ER1354" s="2">
        <v>25600</v>
      </c>
      <c r="ES1354" s="2">
        <v>25600</v>
      </c>
      <c r="ET1354" s="2">
        <v>0</v>
      </c>
      <c r="EU1354" s="2">
        <v>0</v>
      </c>
      <c r="EV1354" s="2">
        <v>0</v>
      </c>
      <c r="EW1354" s="2">
        <v>0</v>
      </c>
      <c r="EX1354" s="2">
        <v>0</v>
      </c>
      <c r="EY1354" s="2"/>
      <c r="EZ1354" s="2"/>
      <c r="FA1354" s="2"/>
      <c r="FB1354" s="2"/>
      <c r="FC1354" s="2"/>
      <c r="FD1354" s="2"/>
      <c r="FE1354" s="2"/>
      <c r="FF1354" s="2"/>
      <c r="FG1354" s="2"/>
      <c r="FH1354" s="2"/>
      <c r="FI1354" s="2"/>
      <c r="FJ1354" s="2"/>
      <c r="FK1354" s="2"/>
      <c r="FL1354" s="2"/>
      <c r="FM1354" s="2"/>
      <c r="FN1354" s="2"/>
      <c r="FO1354" s="2"/>
      <c r="FP1354" s="2"/>
      <c r="FQ1354" s="2">
        <v>0</v>
      </c>
      <c r="FR1354" s="2">
        <f t="shared" si="1108"/>
        <v>0</v>
      </c>
      <c r="FS1354" s="2">
        <v>0</v>
      </c>
      <c r="FT1354" s="2"/>
      <c r="FU1354" s="2"/>
      <c r="FV1354" s="2"/>
      <c r="FW1354" s="2"/>
      <c r="FX1354" s="2">
        <v>0</v>
      </c>
      <c r="FY1354" s="2">
        <v>0</v>
      </c>
      <c r="FZ1354" s="2"/>
      <c r="GA1354" s="2" t="s">
        <v>3</v>
      </c>
      <c r="GB1354" s="2"/>
      <c r="GC1354" s="2"/>
      <c r="GD1354" s="2">
        <v>1</v>
      </c>
      <c r="GE1354" s="2"/>
      <c r="GF1354" s="2">
        <v>-1548626675</v>
      </c>
      <c r="GG1354" s="2">
        <v>2</v>
      </c>
      <c r="GH1354" s="2">
        <v>1</v>
      </c>
      <c r="GI1354" s="2">
        <v>-2</v>
      </c>
      <c r="GJ1354" s="2">
        <v>0</v>
      </c>
      <c r="GK1354" s="2">
        <v>0</v>
      </c>
      <c r="GL1354" s="2">
        <f t="shared" si="1109"/>
        <v>0</v>
      </c>
      <c r="GM1354" s="2">
        <f t="shared" si="1110"/>
        <v>66816</v>
      </c>
      <c r="GN1354" s="2">
        <f t="shared" si="1111"/>
        <v>66816</v>
      </c>
      <c r="GO1354" s="2">
        <f t="shared" si="1112"/>
        <v>0</v>
      </c>
      <c r="GP1354" s="2">
        <f t="shared" si="1113"/>
        <v>0</v>
      </c>
      <c r="GQ1354" s="2"/>
      <c r="GR1354" s="2">
        <v>0</v>
      </c>
      <c r="GS1354" s="2">
        <v>3</v>
      </c>
      <c r="GT1354" s="2">
        <v>0</v>
      </c>
      <c r="GU1354" s="2" t="s">
        <v>3</v>
      </c>
      <c r="GV1354" s="2">
        <f t="shared" si="1121"/>
        <v>0</v>
      </c>
      <c r="GW1354" s="2">
        <v>1</v>
      </c>
      <c r="GX1354" s="2">
        <f t="shared" si="1115"/>
        <v>0</v>
      </c>
      <c r="GY1354" s="2"/>
      <c r="GZ1354" s="2"/>
      <c r="HA1354" s="2">
        <v>0</v>
      </c>
      <c r="HB1354" s="2">
        <v>0</v>
      </c>
      <c r="HC1354" s="2">
        <f t="shared" si="1116"/>
        <v>0</v>
      </c>
      <c r="HD1354" s="2"/>
      <c r="HE1354" s="2" t="s">
        <v>3</v>
      </c>
      <c r="HF1354" s="2" t="s">
        <v>3</v>
      </c>
      <c r="HG1354" s="2"/>
      <c r="HH1354" s="2"/>
      <c r="HI1354" s="2"/>
      <c r="HJ1354" s="2"/>
      <c r="HK1354" s="2"/>
      <c r="HL1354" s="2"/>
      <c r="HM1354" s="2" t="s">
        <v>3</v>
      </c>
      <c r="HN1354" s="2" t="s">
        <v>3</v>
      </c>
      <c r="HO1354" s="2" t="s">
        <v>3</v>
      </c>
      <c r="HP1354" s="2" t="s">
        <v>3</v>
      </c>
      <c r="HQ1354" s="2" t="s">
        <v>3</v>
      </c>
      <c r="HR1354" s="2"/>
      <c r="HS1354" s="2"/>
      <c r="HT1354" s="2"/>
      <c r="HU1354" s="2"/>
      <c r="HV1354" s="2"/>
      <c r="HW1354" s="2"/>
      <c r="HX1354" s="2"/>
      <c r="HY1354" s="2"/>
      <c r="HZ1354" s="2"/>
      <c r="IA1354" s="2"/>
      <c r="IB1354" s="2"/>
      <c r="IC1354" s="2"/>
      <c r="ID1354" s="2"/>
      <c r="IE1354" s="2"/>
      <c r="IF1354" s="2"/>
      <c r="IG1354" s="2"/>
      <c r="IH1354" s="2"/>
      <c r="II1354" s="2"/>
      <c r="IJ1354" s="2"/>
      <c r="IK1354" s="2">
        <v>0</v>
      </c>
      <c r="IL1354" s="2"/>
      <c r="IM1354" s="2"/>
      <c r="IN1354" s="2"/>
      <c r="IO1354" s="2"/>
      <c r="IP1354" s="2"/>
      <c r="IQ1354" s="2"/>
      <c r="IR1354" s="2"/>
      <c r="IS1354" s="2"/>
      <c r="IT1354" s="2"/>
      <c r="IU1354" s="2"/>
    </row>
    <row r="1355" spans="1:255" x14ac:dyDescent="0.2">
      <c r="A1355">
        <v>18</v>
      </c>
      <c r="B1355">
        <v>1</v>
      </c>
      <c r="C1355">
        <v>1153</v>
      </c>
      <c r="E1355" t="s">
        <v>635</v>
      </c>
      <c r="F1355" t="e">
        <f>'1.Лок.смета.и.Акт'!#REF!</f>
        <v>#REF!</v>
      </c>
      <c r="G1355" t="s">
        <v>352</v>
      </c>
      <c r="H1355" t="s">
        <v>78</v>
      </c>
      <c r="I1355">
        <f>I1351*J1355</f>
        <v>2.61</v>
      </c>
      <c r="J1355">
        <v>0.45</v>
      </c>
      <c r="K1355">
        <v>0.45</v>
      </c>
      <c r="L1355">
        <v>5.0490000000000004</v>
      </c>
      <c r="M1355">
        <v>0</v>
      </c>
      <c r="N1355">
        <f t="shared" si="1081"/>
        <v>5.0490000000000004</v>
      </c>
      <c r="O1355">
        <f t="shared" si="1082"/>
        <v>104593</v>
      </c>
      <c r="P1355">
        <f t="shared" si="1083"/>
        <v>104593</v>
      </c>
      <c r="Q1355">
        <f t="shared" si="1084"/>
        <v>0</v>
      </c>
      <c r="R1355">
        <f t="shared" si="1085"/>
        <v>0</v>
      </c>
      <c r="S1355">
        <f t="shared" si="1086"/>
        <v>0</v>
      </c>
      <c r="T1355">
        <f t="shared" si="1087"/>
        <v>0</v>
      </c>
      <c r="U1355">
        <f t="shared" si="1088"/>
        <v>0</v>
      </c>
      <c r="V1355">
        <f t="shared" si="1089"/>
        <v>0</v>
      </c>
      <c r="W1355">
        <f t="shared" si="1090"/>
        <v>0</v>
      </c>
      <c r="X1355">
        <f t="shared" si="1091"/>
        <v>0</v>
      </c>
      <c r="Y1355">
        <f t="shared" si="1092"/>
        <v>0</v>
      </c>
      <c r="AA1355">
        <v>69726884</v>
      </c>
      <c r="AB1355">
        <f t="shared" si="1093"/>
        <v>5300.8</v>
      </c>
      <c r="AC1355">
        <f t="shared" si="1122"/>
        <v>5300.8</v>
      </c>
      <c r="AD1355">
        <f t="shared" si="1122"/>
        <v>0</v>
      </c>
      <c r="AE1355">
        <f t="shared" si="1117"/>
        <v>0</v>
      </c>
      <c r="AF1355">
        <f t="shared" si="1118"/>
        <v>0</v>
      </c>
      <c r="AG1355">
        <f t="shared" si="1096"/>
        <v>0</v>
      </c>
      <c r="AH1355">
        <f t="shared" si="1119"/>
        <v>0</v>
      </c>
      <c r="AI1355">
        <f t="shared" si="1120"/>
        <v>0</v>
      </c>
      <c r="AJ1355">
        <f t="shared" si="1098"/>
        <v>0</v>
      </c>
      <c r="AK1355">
        <v>5300.7999999999993</v>
      </c>
      <c r="AL1355">
        <v>5300.7999999999993</v>
      </c>
      <c r="AM1355">
        <v>0</v>
      </c>
      <c r="AN1355">
        <v>0</v>
      </c>
      <c r="AO1355">
        <v>0</v>
      </c>
      <c r="AP1355">
        <v>0</v>
      </c>
      <c r="AQ1355">
        <v>0</v>
      </c>
      <c r="AR1355">
        <v>0</v>
      </c>
      <c r="AS1355">
        <v>0</v>
      </c>
      <c r="AT1355">
        <v>0</v>
      </c>
      <c r="AU1355">
        <v>0</v>
      </c>
      <c r="AV1355">
        <v>1</v>
      </c>
      <c r="AW1355">
        <v>1</v>
      </c>
      <c r="AZ1355">
        <v>1</v>
      </c>
      <c r="BA1355">
        <v>1</v>
      </c>
      <c r="BB1355">
        <v>1</v>
      </c>
      <c r="BC1355">
        <v>7.56</v>
      </c>
      <c r="BD1355" t="s">
        <v>3</v>
      </c>
      <c r="BE1355" t="s">
        <v>3</v>
      </c>
      <c r="BF1355" t="s">
        <v>3</v>
      </c>
      <c r="BG1355" t="s">
        <v>3</v>
      </c>
      <c r="BH1355">
        <v>3</v>
      </c>
      <c r="BI1355">
        <v>1</v>
      </c>
      <c r="BJ1355" t="s">
        <v>353</v>
      </c>
      <c r="BM1355">
        <v>3402</v>
      </c>
      <c r="BN1355">
        <v>0</v>
      </c>
      <c r="BO1355" t="s">
        <v>3</v>
      </c>
      <c r="BP1355">
        <v>0</v>
      </c>
      <c r="BQ1355">
        <v>0</v>
      </c>
      <c r="BR1355">
        <v>0</v>
      </c>
      <c r="BS1355">
        <v>1</v>
      </c>
      <c r="BT1355">
        <v>1</v>
      </c>
      <c r="BU1355">
        <v>1</v>
      </c>
      <c r="BV1355">
        <v>1</v>
      </c>
      <c r="BW1355">
        <v>1</v>
      </c>
      <c r="BX1355">
        <v>1</v>
      </c>
      <c r="BY1355" t="s">
        <v>3</v>
      </c>
      <c r="BZ1355">
        <v>0</v>
      </c>
      <c r="CA1355">
        <v>0</v>
      </c>
      <c r="CB1355" t="s">
        <v>3</v>
      </c>
      <c r="CE1355">
        <v>0</v>
      </c>
      <c r="CF1355">
        <v>0</v>
      </c>
      <c r="CG1355">
        <v>0</v>
      </c>
      <c r="CH1355">
        <v>106</v>
      </c>
      <c r="CI1355">
        <v>2</v>
      </c>
      <c r="CJ1355">
        <v>0</v>
      </c>
      <c r="CK1355">
        <v>0</v>
      </c>
      <c r="CL1355">
        <v>0</v>
      </c>
      <c r="CM1355">
        <v>0</v>
      </c>
      <c r="CN1355" t="s">
        <v>3</v>
      </c>
      <c r="CO1355">
        <v>0</v>
      </c>
      <c r="CP1355">
        <f t="shared" si="1099"/>
        <v>104593</v>
      </c>
      <c r="CQ1355">
        <f t="shared" si="1100"/>
        <v>40074.048000000003</v>
      </c>
      <c r="CR1355">
        <f t="shared" si="1101"/>
        <v>0</v>
      </c>
      <c r="CS1355">
        <f t="shared" si="1102"/>
        <v>0</v>
      </c>
      <c r="CT1355">
        <f t="shared" si="1103"/>
        <v>0</v>
      </c>
      <c r="CU1355">
        <f t="shared" si="1104"/>
        <v>0</v>
      </c>
      <c r="CV1355">
        <f t="shared" si="1105"/>
        <v>0</v>
      </c>
      <c r="CW1355">
        <f t="shared" si="1106"/>
        <v>0</v>
      </c>
      <c r="CX1355">
        <f t="shared" si="1107"/>
        <v>0</v>
      </c>
      <c r="CY1355">
        <f>(S1355+R1355)*(BZ1355/100)</f>
        <v>0</v>
      </c>
      <c r="CZ1355">
        <f>(S1355+R1355)*(CA1355/100)</f>
        <v>0</v>
      </c>
      <c r="DC1355" t="s">
        <v>3</v>
      </c>
      <c r="DD1355" t="s">
        <v>3</v>
      </c>
      <c r="DE1355" t="s">
        <v>3</v>
      </c>
      <c r="DF1355" t="s">
        <v>3</v>
      </c>
      <c r="DG1355" t="s">
        <v>3</v>
      </c>
      <c r="DH1355" t="s">
        <v>3</v>
      </c>
      <c r="DI1355" t="s">
        <v>3</v>
      </c>
      <c r="DJ1355" t="s">
        <v>3</v>
      </c>
      <c r="DK1355" t="s">
        <v>3</v>
      </c>
      <c r="DL1355" t="s">
        <v>3</v>
      </c>
      <c r="DM1355" t="s">
        <v>3</v>
      </c>
      <c r="DN1355">
        <v>0</v>
      </c>
      <c r="DO1355">
        <v>0</v>
      </c>
      <c r="DP1355">
        <v>1</v>
      </c>
      <c r="DQ1355">
        <v>1</v>
      </c>
      <c r="DU1355">
        <v>1009</v>
      </c>
      <c r="DV1355" t="s">
        <v>78</v>
      </c>
      <c r="DW1355" t="e">
        <f>'1.Лок.смета.и.Акт'!#REF!</f>
        <v>#REF!</v>
      </c>
      <c r="DX1355">
        <v>1000</v>
      </c>
      <c r="DZ1355" t="s">
        <v>3</v>
      </c>
      <c r="EA1355" t="s">
        <v>3</v>
      </c>
      <c r="EB1355" t="s">
        <v>3</v>
      </c>
      <c r="EC1355" t="s">
        <v>3</v>
      </c>
      <c r="EE1355">
        <v>0</v>
      </c>
      <c r="EF1355">
        <v>0</v>
      </c>
      <c r="EG1355" t="s">
        <v>3</v>
      </c>
      <c r="EH1355">
        <v>0</v>
      </c>
      <c r="EI1355" t="s">
        <v>3</v>
      </c>
      <c r="EJ1355">
        <v>0</v>
      </c>
      <c r="EK1355">
        <v>3402</v>
      </c>
      <c r="EL1355" t="s">
        <v>3</v>
      </c>
      <c r="EM1355" t="s">
        <v>3</v>
      </c>
      <c r="EO1355" t="s">
        <v>3</v>
      </c>
      <c r="EQ1355">
        <v>0</v>
      </c>
      <c r="ER1355">
        <v>38330</v>
      </c>
      <c r="ES1355">
        <v>5300.7999999999993</v>
      </c>
      <c r="ET1355">
        <v>0</v>
      </c>
      <c r="EU1355">
        <v>0</v>
      </c>
      <c r="EV1355">
        <v>0</v>
      </c>
      <c r="EW1355">
        <v>0</v>
      </c>
      <c r="EX1355">
        <v>0</v>
      </c>
      <c r="EZ1355">
        <v>5</v>
      </c>
      <c r="FC1355">
        <v>0</v>
      </c>
      <c r="FD1355">
        <v>18</v>
      </c>
      <c r="FF1355">
        <v>38330</v>
      </c>
      <c r="FQ1355">
        <v>0</v>
      </c>
      <c r="FR1355">
        <f t="shared" si="1108"/>
        <v>0</v>
      </c>
      <c r="FS1355">
        <v>0</v>
      </c>
      <c r="FX1355">
        <v>0</v>
      </c>
      <c r="FY1355">
        <v>0</v>
      </c>
      <c r="GA1355" t="s">
        <v>354</v>
      </c>
      <c r="GD1355">
        <v>1</v>
      </c>
      <c r="GF1355">
        <v>-1548626675</v>
      </c>
      <c r="GG1355">
        <v>2</v>
      </c>
      <c r="GH1355">
        <v>3</v>
      </c>
      <c r="GI1355">
        <v>5</v>
      </c>
      <c r="GJ1355">
        <v>0</v>
      </c>
      <c r="GK1355">
        <v>0</v>
      </c>
      <c r="GL1355">
        <f t="shared" si="1109"/>
        <v>0</v>
      </c>
      <c r="GM1355">
        <f t="shared" si="1110"/>
        <v>104593</v>
      </c>
      <c r="GN1355">
        <f t="shared" si="1111"/>
        <v>104593</v>
      </c>
      <c r="GO1355">
        <f t="shared" si="1112"/>
        <v>0</v>
      </c>
      <c r="GP1355">
        <f t="shared" si="1113"/>
        <v>0</v>
      </c>
      <c r="GR1355">
        <v>1</v>
      </c>
      <c r="GS1355">
        <v>1</v>
      </c>
      <c r="GT1355">
        <v>0</v>
      </c>
      <c r="GU1355" t="s">
        <v>3</v>
      </c>
      <c r="GV1355">
        <f t="shared" si="1121"/>
        <v>0</v>
      </c>
      <c r="GW1355">
        <v>1</v>
      </c>
      <c r="GX1355">
        <f t="shared" si="1115"/>
        <v>0</v>
      </c>
      <c r="HA1355">
        <v>0</v>
      </c>
      <c r="HB1355">
        <v>0</v>
      </c>
      <c r="HC1355">
        <f t="shared" si="1116"/>
        <v>0</v>
      </c>
      <c r="HE1355" t="s">
        <v>35</v>
      </c>
      <c r="HF1355" t="s">
        <v>36</v>
      </c>
      <c r="HM1355" t="s">
        <v>3</v>
      </c>
      <c r="HN1355" t="s">
        <v>3</v>
      </c>
      <c r="HO1355" t="s">
        <v>3</v>
      </c>
      <c r="HP1355" t="s">
        <v>3</v>
      </c>
      <c r="HQ1355" t="s">
        <v>3</v>
      </c>
      <c r="IK1355">
        <v>0</v>
      </c>
    </row>
    <row r="1356" spans="1:255" x14ac:dyDescent="0.2">
      <c r="A1356" s="2">
        <v>18</v>
      </c>
      <c r="B1356" s="2">
        <v>1</v>
      </c>
      <c r="C1356" s="2">
        <v>1147</v>
      </c>
      <c r="D1356" s="2"/>
      <c r="E1356" s="2" t="s">
        <v>636</v>
      </c>
      <c r="F1356" s="2" t="s">
        <v>82</v>
      </c>
      <c r="G1356" s="2" t="s">
        <v>83</v>
      </c>
      <c r="H1356" s="2" t="s">
        <v>40</v>
      </c>
      <c r="I1356" s="2">
        <f>I1350*J1356</f>
        <v>0.88739999999999997</v>
      </c>
      <c r="J1356" s="2">
        <v>0.153</v>
      </c>
      <c r="K1356" s="2">
        <v>0.153</v>
      </c>
      <c r="L1356" s="2">
        <v>1.7166600000000001</v>
      </c>
      <c r="M1356" s="2">
        <v>0</v>
      </c>
      <c r="N1356" s="2">
        <f t="shared" si="1081"/>
        <v>1.7166999999999999</v>
      </c>
      <c r="O1356" s="2">
        <f t="shared" si="1082"/>
        <v>6</v>
      </c>
      <c r="P1356" s="2">
        <f t="shared" si="1083"/>
        <v>6</v>
      </c>
      <c r="Q1356" s="2">
        <f t="shared" si="1084"/>
        <v>0</v>
      </c>
      <c r="R1356" s="2">
        <f t="shared" si="1085"/>
        <v>0</v>
      </c>
      <c r="S1356" s="2">
        <f t="shared" si="1086"/>
        <v>0</v>
      </c>
      <c r="T1356" s="2">
        <f t="shared" si="1087"/>
        <v>0</v>
      </c>
      <c r="U1356" s="2">
        <f t="shared" si="1088"/>
        <v>0</v>
      </c>
      <c r="V1356" s="2">
        <f t="shared" si="1089"/>
        <v>0</v>
      </c>
      <c r="W1356" s="2">
        <f t="shared" si="1090"/>
        <v>0</v>
      </c>
      <c r="X1356" s="2">
        <f t="shared" si="1091"/>
        <v>0</v>
      </c>
      <c r="Y1356" s="2">
        <f t="shared" si="1092"/>
        <v>0</v>
      </c>
      <c r="Z1356" s="2"/>
      <c r="AA1356" s="2">
        <v>69726971</v>
      </c>
      <c r="AB1356" s="2">
        <f t="shared" si="1093"/>
        <v>7.14</v>
      </c>
      <c r="AC1356" s="2">
        <f t="shared" si="1122"/>
        <v>7.14</v>
      </c>
      <c r="AD1356" s="2">
        <f t="shared" si="1122"/>
        <v>0</v>
      </c>
      <c r="AE1356" s="2">
        <f t="shared" si="1117"/>
        <v>0</v>
      </c>
      <c r="AF1356" s="2">
        <f t="shared" si="1118"/>
        <v>0</v>
      </c>
      <c r="AG1356" s="2">
        <f t="shared" si="1096"/>
        <v>0</v>
      </c>
      <c r="AH1356" s="2">
        <f t="shared" si="1119"/>
        <v>0</v>
      </c>
      <c r="AI1356" s="2">
        <f t="shared" si="1120"/>
        <v>0</v>
      </c>
      <c r="AJ1356" s="2">
        <f t="shared" si="1098"/>
        <v>0</v>
      </c>
      <c r="AK1356" s="2">
        <v>7.14</v>
      </c>
      <c r="AL1356" s="2">
        <v>7.14</v>
      </c>
      <c r="AM1356" s="2">
        <v>0</v>
      </c>
      <c r="AN1356" s="2">
        <v>0</v>
      </c>
      <c r="AO1356" s="2">
        <v>0</v>
      </c>
      <c r="AP1356" s="2">
        <v>0</v>
      </c>
      <c r="AQ1356" s="2">
        <v>0</v>
      </c>
      <c r="AR1356" s="2">
        <v>0</v>
      </c>
      <c r="AS1356" s="2">
        <v>0</v>
      </c>
      <c r="AT1356" s="2">
        <v>0</v>
      </c>
      <c r="AU1356" s="2">
        <v>0</v>
      </c>
      <c r="AV1356" s="2">
        <v>1</v>
      </c>
      <c r="AW1356" s="2">
        <v>1</v>
      </c>
      <c r="AX1356" s="2"/>
      <c r="AY1356" s="2"/>
      <c r="AZ1356" s="2">
        <v>1</v>
      </c>
      <c r="BA1356" s="2">
        <v>1</v>
      </c>
      <c r="BB1356" s="2">
        <v>1</v>
      </c>
      <c r="BC1356" s="2">
        <v>1</v>
      </c>
      <c r="BD1356" s="2" t="s">
        <v>3</v>
      </c>
      <c r="BE1356" s="2" t="s">
        <v>3</v>
      </c>
      <c r="BF1356" s="2" t="s">
        <v>3</v>
      </c>
      <c r="BG1356" s="2" t="s">
        <v>3</v>
      </c>
      <c r="BH1356" s="2">
        <v>3</v>
      </c>
      <c r="BI1356" s="2">
        <v>1</v>
      </c>
      <c r="BJ1356" s="2" t="s">
        <v>356</v>
      </c>
      <c r="BK1356" s="2"/>
      <c r="BL1356" s="2"/>
      <c r="BM1356" s="2">
        <v>3411</v>
      </c>
      <c r="BN1356" s="2">
        <v>0</v>
      </c>
      <c r="BO1356" s="2" t="s">
        <v>3</v>
      </c>
      <c r="BP1356" s="2">
        <v>0</v>
      </c>
      <c r="BQ1356" s="2">
        <v>0</v>
      </c>
      <c r="BR1356" s="2">
        <v>0</v>
      </c>
      <c r="BS1356" s="2">
        <v>1</v>
      </c>
      <c r="BT1356" s="2">
        <v>1</v>
      </c>
      <c r="BU1356" s="2">
        <v>1</v>
      </c>
      <c r="BV1356" s="2">
        <v>1</v>
      </c>
      <c r="BW1356" s="2">
        <v>1</v>
      </c>
      <c r="BX1356" s="2">
        <v>1</v>
      </c>
      <c r="BY1356" s="2" t="s">
        <v>3</v>
      </c>
      <c r="BZ1356" s="2">
        <v>0</v>
      </c>
      <c r="CA1356" s="2">
        <v>0</v>
      </c>
      <c r="CB1356" s="2" t="s">
        <v>3</v>
      </c>
      <c r="CC1356" s="2"/>
      <c r="CD1356" s="2"/>
      <c r="CE1356" s="2">
        <v>0</v>
      </c>
      <c r="CF1356" s="2">
        <v>0</v>
      </c>
      <c r="CG1356" s="2">
        <v>0</v>
      </c>
      <c r="CH1356" s="2">
        <v>106</v>
      </c>
      <c r="CI1356" s="2">
        <v>3</v>
      </c>
      <c r="CJ1356" s="2">
        <v>0</v>
      </c>
      <c r="CK1356" s="2">
        <v>0</v>
      </c>
      <c r="CL1356" s="2">
        <v>0</v>
      </c>
      <c r="CM1356" s="2">
        <v>0</v>
      </c>
      <c r="CN1356" s="2" t="s">
        <v>3</v>
      </c>
      <c r="CO1356" s="2">
        <v>0</v>
      </c>
      <c r="CP1356" s="2">
        <f t="shared" si="1099"/>
        <v>6</v>
      </c>
      <c r="CQ1356" s="2">
        <f t="shared" si="1100"/>
        <v>7.14</v>
      </c>
      <c r="CR1356" s="2">
        <f t="shared" si="1101"/>
        <v>0</v>
      </c>
      <c r="CS1356" s="2">
        <f t="shared" si="1102"/>
        <v>0</v>
      </c>
      <c r="CT1356" s="2">
        <f t="shared" si="1103"/>
        <v>0</v>
      </c>
      <c r="CU1356" s="2">
        <f t="shared" si="1104"/>
        <v>0</v>
      </c>
      <c r="CV1356" s="2">
        <f t="shared" si="1105"/>
        <v>0</v>
      </c>
      <c r="CW1356" s="2">
        <f t="shared" si="1106"/>
        <v>0</v>
      </c>
      <c r="CX1356" s="2">
        <f t="shared" si="1107"/>
        <v>0</v>
      </c>
      <c r="CY1356" s="2">
        <f>0</f>
        <v>0</v>
      </c>
      <c r="CZ1356" s="2">
        <f>0</f>
        <v>0</v>
      </c>
      <c r="DA1356" s="2"/>
      <c r="DB1356" s="2"/>
      <c r="DC1356" s="2" t="s">
        <v>3</v>
      </c>
      <c r="DD1356" s="2" t="s">
        <v>3</v>
      </c>
      <c r="DE1356" s="2" t="s">
        <v>3</v>
      </c>
      <c r="DF1356" s="2" t="s">
        <v>3</v>
      </c>
      <c r="DG1356" s="2" t="s">
        <v>3</v>
      </c>
      <c r="DH1356" s="2" t="s">
        <v>3</v>
      </c>
      <c r="DI1356" s="2" t="s">
        <v>3</v>
      </c>
      <c r="DJ1356" s="2" t="s">
        <v>3</v>
      </c>
      <c r="DK1356" s="2" t="s">
        <v>3</v>
      </c>
      <c r="DL1356" s="2" t="s">
        <v>3</v>
      </c>
      <c r="DM1356" s="2" t="s">
        <v>3</v>
      </c>
      <c r="DN1356" s="2">
        <v>0</v>
      </c>
      <c r="DO1356" s="2">
        <v>0</v>
      </c>
      <c r="DP1356" s="2">
        <v>1</v>
      </c>
      <c r="DQ1356" s="2">
        <v>1</v>
      </c>
      <c r="DR1356" s="2"/>
      <c r="DS1356" s="2"/>
      <c r="DT1356" s="2"/>
      <c r="DU1356" s="2">
        <v>1007</v>
      </c>
      <c r="DV1356" s="2" t="s">
        <v>40</v>
      </c>
      <c r="DW1356" s="2" t="s">
        <v>40</v>
      </c>
      <c r="DX1356" s="2">
        <v>1</v>
      </c>
      <c r="DY1356" s="2"/>
      <c r="DZ1356" s="2" t="s">
        <v>3</v>
      </c>
      <c r="EA1356" s="2" t="s">
        <v>3</v>
      </c>
      <c r="EB1356" s="2" t="s">
        <v>3</v>
      </c>
      <c r="EC1356" s="2" t="s">
        <v>3</v>
      </c>
      <c r="ED1356" s="2"/>
      <c r="EE1356" s="2">
        <v>0</v>
      </c>
      <c r="EF1356" s="2">
        <v>0</v>
      </c>
      <c r="EG1356" s="2" t="s">
        <v>3</v>
      </c>
      <c r="EH1356" s="2">
        <v>0</v>
      </c>
      <c r="EI1356" s="2" t="s">
        <v>3</v>
      </c>
      <c r="EJ1356" s="2">
        <v>0</v>
      </c>
      <c r="EK1356" s="2">
        <v>3411</v>
      </c>
      <c r="EL1356" s="2" t="s">
        <v>3</v>
      </c>
      <c r="EM1356" s="2" t="s">
        <v>3</v>
      </c>
      <c r="EN1356" s="2"/>
      <c r="EO1356" s="2" t="s">
        <v>3</v>
      </c>
      <c r="EP1356" s="2"/>
      <c r="EQ1356" s="2">
        <v>0</v>
      </c>
      <c r="ER1356" s="2">
        <v>7.14</v>
      </c>
      <c r="ES1356" s="2">
        <v>7.14</v>
      </c>
      <c r="ET1356" s="2">
        <v>0</v>
      </c>
      <c r="EU1356" s="2">
        <v>0</v>
      </c>
      <c r="EV1356" s="2">
        <v>0</v>
      </c>
      <c r="EW1356" s="2">
        <v>0</v>
      </c>
      <c r="EX1356" s="2">
        <v>0</v>
      </c>
      <c r="EY1356" s="2"/>
      <c r="EZ1356" s="2"/>
      <c r="FA1356" s="2"/>
      <c r="FB1356" s="2"/>
      <c r="FC1356" s="2"/>
      <c r="FD1356" s="2"/>
      <c r="FE1356" s="2"/>
      <c r="FF1356" s="2"/>
      <c r="FG1356" s="2"/>
      <c r="FH1356" s="2"/>
      <c r="FI1356" s="2"/>
      <c r="FJ1356" s="2"/>
      <c r="FK1356" s="2"/>
      <c r="FL1356" s="2"/>
      <c r="FM1356" s="2"/>
      <c r="FN1356" s="2"/>
      <c r="FO1356" s="2"/>
      <c r="FP1356" s="2"/>
      <c r="FQ1356" s="2">
        <v>0</v>
      </c>
      <c r="FR1356" s="2">
        <f t="shared" si="1108"/>
        <v>0</v>
      </c>
      <c r="FS1356" s="2">
        <v>0</v>
      </c>
      <c r="FT1356" s="2"/>
      <c r="FU1356" s="2"/>
      <c r="FV1356" s="2"/>
      <c r="FW1356" s="2"/>
      <c r="FX1356" s="2">
        <v>0</v>
      </c>
      <c r="FY1356" s="2">
        <v>0</v>
      </c>
      <c r="FZ1356" s="2"/>
      <c r="GA1356" s="2" t="s">
        <v>3</v>
      </c>
      <c r="GB1356" s="2"/>
      <c r="GC1356" s="2"/>
      <c r="GD1356" s="2">
        <v>1</v>
      </c>
      <c r="GE1356" s="2"/>
      <c r="GF1356" s="2">
        <v>1444665788</v>
      </c>
      <c r="GG1356" s="2">
        <v>2</v>
      </c>
      <c r="GH1356" s="2">
        <v>1</v>
      </c>
      <c r="GI1356" s="2">
        <v>-2</v>
      </c>
      <c r="GJ1356" s="2">
        <v>0</v>
      </c>
      <c r="GK1356" s="2">
        <v>0</v>
      </c>
      <c r="GL1356" s="2">
        <f t="shared" si="1109"/>
        <v>0</v>
      </c>
      <c r="GM1356" s="2">
        <f t="shared" si="1110"/>
        <v>6</v>
      </c>
      <c r="GN1356" s="2">
        <f t="shared" si="1111"/>
        <v>6</v>
      </c>
      <c r="GO1356" s="2">
        <f t="shared" si="1112"/>
        <v>0</v>
      </c>
      <c r="GP1356" s="2">
        <f t="shared" si="1113"/>
        <v>0</v>
      </c>
      <c r="GQ1356" s="2"/>
      <c r="GR1356" s="2">
        <v>0</v>
      </c>
      <c r="GS1356" s="2">
        <v>3</v>
      </c>
      <c r="GT1356" s="2">
        <v>0</v>
      </c>
      <c r="GU1356" s="2" t="s">
        <v>3</v>
      </c>
      <c r="GV1356" s="2">
        <f t="shared" si="1121"/>
        <v>0</v>
      </c>
      <c r="GW1356" s="2">
        <v>1</v>
      </c>
      <c r="GX1356" s="2">
        <f t="shared" si="1115"/>
        <v>0</v>
      </c>
      <c r="GY1356" s="2"/>
      <c r="GZ1356" s="2"/>
      <c r="HA1356" s="2">
        <v>0</v>
      </c>
      <c r="HB1356" s="2">
        <v>0</v>
      </c>
      <c r="HC1356" s="2">
        <f t="shared" si="1116"/>
        <v>0</v>
      </c>
      <c r="HD1356" s="2"/>
      <c r="HE1356" s="2" t="s">
        <v>3</v>
      </c>
      <c r="HF1356" s="2" t="s">
        <v>3</v>
      </c>
      <c r="HG1356" s="2"/>
      <c r="HH1356" s="2"/>
      <c r="HI1356" s="2"/>
      <c r="HJ1356" s="2"/>
      <c r="HK1356" s="2"/>
      <c r="HL1356" s="2"/>
      <c r="HM1356" s="2" t="s">
        <v>3</v>
      </c>
      <c r="HN1356" s="2" t="s">
        <v>3</v>
      </c>
      <c r="HO1356" s="2" t="s">
        <v>3</v>
      </c>
      <c r="HP1356" s="2" t="s">
        <v>3</v>
      </c>
      <c r="HQ1356" s="2" t="s">
        <v>3</v>
      </c>
      <c r="HR1356" s="2"/>
      <c r="HS1356" s="2"/>
      <c r="HT1356" s="2"/>
      <c r="HU1356" s="2"/>
      <c r="HV1356" s="2"/>
      <c r="HW1356" s="2"/>
      <c r="HX1356" s="2"/>
      <c r="HY1356" s="2"/>
      <c r="HZ1356" s="2"/>
      <c r="IA1356" s="2"/>
      <c r="IB1356" s="2"/>
      <c r="IC1356" s="2"/>
      <c r="ID1356" s="2"/>
      <c r="IE1356" s="2"/>
      <c r="IF1356" s="2"/>
      <c r="IG1356" s="2"/>
      <c r="IH1356" s="2"/>
      <c r="II1356" s="2"/>
      <c r="IJ1356" s="2"/>
      <c r="IK1356" s="2">
        <v>0</v>
      </c>
      <c r="IL1356" s="2"/>
      <c r="IM1356" s="2"/>
      <c r="IN1356" s="2"/>
      <c r="IO1356" s="2"/>
      <c r="IP1356" s="2"/>
      <c r="IQ1356" s="2"/>
      <c r="IR1356" s="2"/>
      <c r="IS1356" s="2"/>
      <c r="IT1356" s="2"/>
      <c r="IU1356" s="2"/>
    </row>
    <row r="1357" spans="1:255" x14ac:dyDescent="0.2">
      <c r="A1357">
        <v>18</v>
      </c>
      <c r="B1357">
        <v>1</v>
      </c>
      <c r="C1357">
        <v>1154</v>
      </c>
      <c r="E1357" t="s">
        <v>636</v>
      </c>
      <c r="F1357" t="e">
        <f>'1.Лок.смета.и.Акт'!#REF!</f>
        <v>#REF!</v>
      </c>
      <c r="G1357" t="s">
        <v>83</v>
      </c>
      <c r="H1357" t="s">
        <v>40</v>
      </c>
      <c r="I1357">
        <f>I1351*J1357</f>
        <v>0.88739999999999997</v>
      </c>
      <c r="J1357">
        <v>0.153</v>
      </c>
      <c r="K1357">
        <v>0.153</v>
      </c>
      <c r="L1357">
        <v>1.7166600000000001</v>
      </c>
      <c r="M1357">
        <v>0</v>
      </c>
      <c r="N1357">
        <f t="shared" si="1081"/>
        <v>1.7166999999999999</v>
      </c>
      <c r="O1357">
        <f t="shared" si="1082"/>
        <v>13</v>
      </c>
      <c r="P1357">
        <f t="shared" si="1083"/>
        <v>13</v>
      </c>
      <c r="Q1357">
        <f t="shared" si="1084"/>
        <v>0</v>
      </c>
      <c r="R1357">
        <f t="shared" si="1085"/>
        <v>0</v>
      </c>
      <c r="S1357">
        <f t="shared" si="1086"/>
        <v>0</v>
      </c>
      <c r="T1357">
        <f t="shared" si="1087"/>
        <v>0</v>
      </c>
      <c r="U1357">
        <f t="shared" si="1088"/>
        <v>0</v>
      </c>
      <c r="V1357">
        <f t="shared" si="1089"/>
        <v>0</v>
      </c>
      <c r="W1357">
        <f t="shared" si="1090"/>
        <v>0</v>
      </c>
      <c r="X1357">
        <f t="shared" si="1091"/>
        <v>0</v>
      </c>
      <c r="Y1357">
        <f t="shared" si="1092"/>
        <v>0</v>
      </c>
      <c r="AA1357">
        <v>69726884</v>
      </c>
      <c r="AB1357">
        <f t="shared" si="1093"/>
        <v>1.97</v>
      </c>
      <c r="AC1357">
        <f t="shared" si="1122"/>
        <v>1.97</v>
      </c>
      <c r="AD1357">
        <f t="shared" si="1122"/>
        <v>0</v>
      </c>
      <c r="AE1357">
        <f t="shared" si="1117"/>
        <v>0</v>
      </c>
      <c r="AF1357">
        <f t="shared" si="1118"/>
        <v>0</v>
      </c>
      <c r="AG1357">
        <f t="shared" si="1096"/>
        <v>0</v>
      </c>
      <c r="AH1357">
        <f t="shared" si="1119"/>
        <v>0</v>
      </c>
      <c r="AI1357">
        <f t="shared" si="1120"/>
        <v>0</v>
      </c>
      <c r="AJ1357">
        <f t="shared" si="1098"/>
        <v>0</v>
      </c>
      <c r="AK1357">
        <v>1.97</v>
      </c>
      <c r="AL1357">
        <v>1.97</v>
      </c>
      <c r="AM1357">
        <v>0</v>
      </c>
      <c r="AN1357">
        <v>0</v>
      </c>
      <c r="AO1357">
        <v>0</v>
      </c>
      <c r="AP1357">
        <v>0</v>
      </c>
      <c r="AQ1357">
        <v>0</v>
      </c>
      <c r="AR1357">
        <v>0</v>
      </c>
      <c r="AS1357">
        <v>0</v>
      </c>
      <c r="AT1357">
        <v>0</v>
      </c>
      <c r="AU1357">
        <v>0</v>
      </c>
      <c r="AV1357">
        <v>1</v>
      </c>
      <c r="AW1357">
        <v>1</v>
      </c>
      <c r="AZ1357">
        <v>1</v>
      </c>
      <c r="BA1357">
        <v>1</v>
      </c>
      <c r="BB1357">
        <v>1</v>
      </c>
      <c r="BC1357">
        <v>7.56</v>
      </c>
      <c r="BD1357" t="s">
        <v>3</v>
      </c>
      <c r="BE1357" t="s">
        <v>3</v>
      </c>
      <c r="BF1357" t="s">
        <v>3</v>
      </c>
      <c r="BG1357" t="s">
        <v>3</v>
      </c>
      <c r="BH1357">
        <v>3</v>
      </c>
      <c r="BI1357">
        <v>1</v>
      </c>
      <c r="BJ1357" t="s">
        <v>356</v>
      </c>
      <c r="BM1357">
        <v>3411</v>
      </c>
      <c r="BN1357">
        <v>0</v>
      </c>
      <c r="BO1357" t="s">
        <v>3</v>
      </c>
      <c r="BP1357">
        <v>0</v>
      </c>
      <c r="BQ1357">
        <v>0</v>
      </c>
      <c r="BR1357">
        <v>0</v>
      </c>
      <c r="BS1357">
        <v>1</v>
      </c>
      <c r="BT1357">
        <v>1</v>
      </c>
      <c r="BU1357">
        <v>1</v>
      </c>
      <c r="BV1357">
        <v>1</v>
      </c>
      <c r="BW1357">
        <v>1</v>
      </c>
      <c r="BX1357">
        <v>1</v>
      </c>
      <c r="BY1357" t="s">
        <v>3</v>
      </c>
      <c r="BZ1357">
        <v>0</v>
      </c>
      <c r="CA1357">
        <v>0</v>
      </c>
      <c r="CB1357" t="s">
        <v>3</v>
      </c>
      <c r="CE1357">
        <v>0</v>
      </c>
      <c r="CF1357">
        <v>0</v>
      </c>
      <c r="CG1357">
        <v>0</v>
      </c>
      <c r="CH1357">
        <v>106</v>
      </c>
      <c r="CI1357">
        <v>3</v>
      </c>
      <c r="CJ1357">
        <v>0</v>
      </c>
      <c r="CK1357">
        <v>0</v>
      </c>
      <c r="CL1357">
        <v>0</v>
      </c>
      <c r="CM1357">
        <v>0</v>
      </c>
      <c r="CN1357" t="s">
        <v>3</v>
      </c>
      <c r="CO1357">
        <v>0</v>
      </c>
      <c r="CP1357">
        <f t="shared" si="1099"/>
        <v>13</v>
      </c>
      <c r="CQ1357">
        <f t="shared" si="1100"/>
        <v>14.893199999999998</v>
      </c>
      <c r="CR1357">
        <f t="shared" si="1101"/>
        <v>0</v>
      </c>
      <c r="CS1357">
        <f t="shared" si="1102"/>
        <v>0</v>
      </c>
      <c r="CT1357">
        <f t="shared" si="1103"/>
        <v>0</v>
      </c>
      <c r="CU1357">
        <f t="shared" si="1104"/>
        <v>0</v>
      </c>
      <c r="CV1357">
        <f t="shared" si="1105"/>
        <v>0</v>
      </c>
      <c r="CW1357">
        <f t="shared" si="1106"/>
        <v>0</v>
      </c>
      <c r="CX1357">
        <f t="shared" si="1107"/>
        <v>0</v>
      </c>
      <c r="CY1357">
        <f>(S1357+R1357)*(BZ1357/100)</f>
        <v>0</v>
      </c>
      <c r="CZ1357">
        <f>(S1357+R1357)*(CA1357/100)</f>
        <v>0</v>
      </c>
      <c r="DC1357" t="s">
        <v>3</v>
      </c>
      <c r="DD1357" t="s">
        <v>3</v>
      </c>
      <c r="DE1357" t="s">
        <v>3</v>
      </c>
      <c r="DF1357" t="s">
        <v>3</v>
      </c>
      <c r="DG1357" t="s">
        <v>3</v>
      </c>
      <c r="DH1357" t="s">
        <v>3</v>
      </c>
      <c r="DI1357" t="s">
        <v>3</v>
      </c>
      <c r="DJ1357" t="s">
        <v>3</v>
      </c>
      <c r="DK1357" t="s">
        <v>3</v>
      </c>
      <c r="DL1357" t="s">
        <v>3</v>
      </c>
      <c r="DM1357" t="s">
        <v>3</v>
      </c>
      <c r="DN1357">
        <v>0</v>
      </c>
      <c r="DO1357">
        <v>0</v>
      </c>
      <c r="DP1357">
        <v>1</v>
      </c>
      <c r="DQ1357">
        <v>1</v>
      </c>
      <c r="DU1357">
        <v>1007</v>
      </c>
      <c r="DV1357" t="s">
        <v>40</v>
      </c>
      <c r="DW1357" t="e">
        <f>'1.Лок.смета.и.Акт'!#REF!</f>
        <v>#REF!</v>
      </c>
      <c r="DX1357">
        <v>1</v>
      </c>
      <c r="DZ1357" t="s">
        <v>3</v>
      </c>
      <c r="EA1357" t="s">
        <v>3</v>
      </c>
      <c r="EB1357" t="s">
        <v>3</v>
      </c>
      <c r="EC1357" t="s">
        <v>3</v>
      </c>
      <c r="EE1357">
        <v>0</v>
      </c>
      <c r="EF1357">
        <v>0</v>
      </c>
      <c r="EG1357" t="s">
        <v>3</v>
      </c>
      <c r="EH1357">
        <v>0</v>
      </c>
      <c r="EI1357" t="s">
        <v>3</v>
      </c>
      <c r="EJ1357">
        <v>0</v>
      </c>
      <c r="EK1357">
        <v>3411</v>
      </c>
      <c r="EL1357" t="s">
        <v>3</v>
      </c>
      <c r="EM1357" t="s">
        <v>3</v>
      </c>
      <c r="EO1357" t="s">
        <v>3</v>
      </c>
      <c r="EQ1357">
        <v>0</v>
      </c>
      <c r="ER1357">
        <v>14.19</v>
      </c>
      <c r="ES1357">
        <v>1.97</v>
      </c>
      <c r="ET1357">
        <v>0</v>
      </c>
      <c r="EU1357">
        <v>0</v>
      </c>
      <c r="EV1357">
        <v>0</v>
      </c>
      <c r="EW1357">
        <v>0</v>
      </c>
      <c r="EX1357">
        <v>0</v>
      </c>
      <c r="EZ1357">
        <v>5</v>
      </c>
      <c r="FC1357">
        <v>0</v>
      </c>
      <c r="FD1357">
        <v>18</v>
      </c>
      <c r="FF1357">
        <v>14.19</v>
      </c>
      <c r="FQ1357">
        <v>0</v>
      </c>
      <c r="FR1357">
        <f t="shared" si="1108"/>
        <v>0</v>
      </c>
      <c r="FS1357">
        <v>0</v>
      </c>
      <c r="FX1357">
        <v>0</v>
      </c>
      <c r="FY1357">
        <v>0</v>
      </c>
      <c r="GA1357" t="s">
        <v>85</v>
      </c>
      <c r="GD1357">
        <v>1</v>
      </c>
      <c r="GF1357">
        <v>1444665788</v>
      </c>
      <c r="GG1357">
        <v>2</v>
      </c>
      <c r="GH1357">
        <v>3</v>
      </c>
      <c r="GI1357">
        <v>5</v>
      </c>
      <c r="GJ1357">
        <v>0</v>
      </c>
      <c r="GK1357">
        <v>0</v>
      </c>
      <c r="GL1357">
        <f t="shared" si="1109"/>
        <v>0</v>
      </c>
      <c r="GM1357">
        <f t="shared" si="1110"/>
        <v>13</v>
      </c>
      <c r="GN1357">
        <f t="shared" si="1111"/>
        <v>13</v>
      </c>
      <c r="GO1357">
        <f t="shared" si="1112"/>
        <v>0</v>
      </c>
      <c r="GP1357">
        <f t="shared" si="1113"/>
        <v>0</v>
      </c>
      <c r="GR1357">
        <v>1</v>
      </c>
      <c r="GS1357">
        <v>1</v>
      </c>
      <c r="GT1357">
        <v>0</v>
      </c>
      <c r="GU1357" t="s">
        <v>3</v>
      </c>
      <c r="GV1357">
        <f t="shared" si="1121"/>
        <v>0</v>
      </c>
      <c r="GW1357">
        <v>1</v>
      </c>
      <c r="GX1357">
        <f t="shared" si="1115"/>
        <v>0</v>
      </c>
      <c r="HA1357">
        <v>0</v>
      </c>
      <c r="HB1357">
        <v>0</v>
      </c>
      <c r="HC1357">
        <f t="shared" si="1116"/>
        <v>0</v>
      </c>
      <c r="HE1357" t="s">
        <v>35</v>
      </c>
      <c r="HF1357" t="s">
        <v>36</v>
      </c>
      <c r="HM1357" t="s">
        <v>3</v>
      </c>
      <c r="HN1357" t="s">
        <v>3</v>
      </c>
      <c r="HO1357" t="s">
        <v>3</v>
      </c>
      <c r="HP1357" t="s">
        <v>3</v>
      </c>
      <c r="HQ1357" t="s">
        <v>3</v>
      </c>
      <c r="IK1357">
        <v>0</v>
      </c>
    </row>
    <row r="1359" spans="1:255" x14ac:dyDescent="0.2">
      <c r="A1359" s="3">
        <v>51</v>
      </c>
      <c r="B1359" s="3">
        <f>B1336</f>
        <v>1</v>
      </c>
      <c r="C1359" s="3">
        <f>A1336</f>
        <v>5</v>
      </c>
      <c r="D1359" s="3">
        <f>ROW(A1336)</f>
        <v>1336</v>
      </c>
      <c r="E1359" s="3"/>
      <c r="F1359" s="3" t="str">
        <f>IF(F1336&lt;&gt;"",F1336,"")</f>
        <v>Новый подраздел</v>
      </c>
      <c r="G1359" s="3" t="str">
        <f>IF(G1336&lt;&gt;"",G1336,"")</f>
        <v>Ванные, туалеты, совмещенные санузлы</v>
      </c>
      <c r="H1359" s="3">
        <v>0</v>
      </c>
      <c r="I1359" s="3"/>
      <c r="J1359" s="3"/>
      <c r="K1359" s="3"/>
      <c r="L1359" s="3"/>
      <c r="M1359" s="3"/>
      <c r="N1359" s="3"/>
      <c r="O1359" s="3">
        <f t="shared" ref="O1359:T1359" si="1123">ROUND(AB1359,0)</f>
        <v>82605</v>
      </c>
      <c r="P1359" s="3">
        <f t="shared" si="1123"/>
        <v>77617</v>
      </c>
      <c r="Q1359" s="3">
        <f t="shared" si="1123"/>
        <v>490</v>
      </c>
      <c r="R1359" s="3">
        <f t="shared" si="1123"/>
        <v>133</v>
      </c>
      <c r="S1359" s="3">
        <f t="shared" si="1123"/>
        <v>4498</v>
      </c>
      <c r="T1359" s="3">
        <f t="shared" si="1123"/>
        <v>0</v>
      </c>
      <c r="U1359" s="3">
        <f>AH1359</f>
        <v>484.55218000000002</v>
      </c>
      <c r="V1359" s="3">
        <f>AI1359</f>
        <v>11.30742</v>
      </c>
      <c r="W1359" s="3">
        <f>ROUND(AJ1359,0)</f>
        <v>0</v>
      </c>
      <c r="X1359" s="3">
        <f>ROUND(AK1359,0)</f>
        <v>4778</v>
      </c>
      <c r="Y1359" s="3">
        <f>ROUND(AL1359,0)</f>
        <v>3334</v>
      </c>
      <c r="Z1359" s="3"/>
      <c r="AA1359" s="3"/>
      <c r="AB1359" s="3">
        <f>ROUND(SUMIF(AA1340:AA1357,"=69726971",O1340:O1357),0)</f>
        <v>82605</v>
      </c>
      <c r="AC1359" s="3">
        <f>ROUND(SUMIF(AA1340:AA1357,"=69726971",P1340:P1357),0)</f>
        <v>77617</v>
      </c>
      <c r="AD1359" s="3">
        <f>ROUND(SUMIF(AA1340:AA1357,"=69726971",Q1340:Q1357),0)</f>
        <v>490</v>
      </c>
      <c r="AE1359" s="3">
        <f>ROUND(SUMIF(AA1340:AA1357,"=69726971",R1340:R1357),0)</f>
        <v>133</v>
      </c>
      <c r="AF1359" s="3">
        <f>ROUND(SUMIF(AA1340:AA1357,"=69726971",S1340:S1357),0)</f>
        <v>4498</v>
      </c>
      <c r="AG1359" s="3">
        <f>ROUND(SUMIF(AA1340:AA1357,"=69726971",T1340:T1357),0)</f>
        <v>0</v>
      </c>
      <c r="AH1359" s="3">
        <f>SUMIF(AA1340:AA1357,"=69726971",U1340:U1357)</f>
        <v>484.55218000000002</v>
      </c>
      <c r="AI1359" s="3">
        <f>SUMIF(AA1340:AA1357,"=69726971",V1340:V1357)</f>
        <v>11.30742</v>
      </c>
      <c r="AJ1359" s="3">
        <f>ROUND(SUMIF(AA1340:AA1357,"=69726971",W1340:W1357),0)</f>
        <v>0</v>
      </c>
      <c r="AK1359" s="3">
        <f>ROUND(SUMIF(AA1340:AA1357,"=69726971",X1340:X1357),0)</f>
        <v>4778</v>
      </c>
      <c r="AL1359" s="3">
        <f>ROUND(SUMIF(AA1340:AA1357,"=69726971",Y1340:Y1357),0)</f>
        <v>3334</v>
      </c>
      <c r="AM1359" s="3"/>
      <c r="AN1359" s="3"/>
      <c r="AO1359" s="3">
        <f t="shared" ref="AO1359:BD1359" si="1124">ROUND(BX1359,0)</f>
        <v>0</v>
      </c>
      <c r="AP1359" s="3">
        <f t="shared" si="1124"/>
        <v>0</v>
      </c>
      <c r="AQ1359" s="3">
        <f t="shared" si="1124"/>
        <v>0</v>
      </c>
      <c r="AR1359" s="3">
        <f t="shared" si="1124"/>
        <v>90717</v>
      </c>
      <c r="AS1359" s="3">
        <f t="shared" si="1124"/>
        <v>90717</v>
      </c>
      <c r="AT1359" s="3">
        <f t="shared" si="1124"/>
        <v>0</v>
      </c>
      <c r="AU1359" s="3">
        <f t="shared" si="1124"/>
        <v>0</v>
      </c>
      <c r="AV1359" s="3">
        <f t="shared" si="1124"/>
        <v>77617</v>
      </c>
      <c r="AW1359" s="3">
        <f t="shared" si="1124"/>
        <v>77617</v>
      </c>
      <c r="AX1359" s="3">
        <f t="shared" si="1124"/>
        <v>0</v>
      </c>
      <c r="AY1359" s="3">
        <f t="shared" si="1124"/>
        <v>77617</v>
      </c>
      <c r="AZ1359" s="3">
        <f t="shared" si="1124"/>
        <v>0</v>
      </c>
      <c r="BA1359" s="3">
        <f t="shared" si="1124"/>
        <v>0</v>
      </c>
      <c r="BB1359" s="3">
        <f t="shared" si="1124"/>
        <v>0</v>
      </c>
      <c r="BC1359" s="3">
        <f t="shared" si="1124"/>
        <v>0</v>
      </c>
      <c r="BD1359" s="3">
        <f t="shared" si="1124"/>
        <v>0</v>
      </c>
      <c r="BE1359" s="3"/>
      <c r="BF1359" s="3"/>
      <c r="BG1359" s="3"/>
      <c r="BH1359" s="3"/>
      <c r="BI1359" s="3"/>
      <c r="BJ1359" s="3"/>
      <c r="BK1359" s="3"/>
      <c r="BL1359" s="3"/>
      <c r="BM1359" s="3"/>
      <c r="BN1359" s="3"/>
      <c r="BO1359" s="3"/>
      <c r="BP1359" s="3"/>
      <c r="BQ1359" s="3"/>
      <c r="BR1359" s="3"/>
      <c r="BS1359" s="3"/>
      <c r="BT1359" s="3"/>
      <c r="BU1359" s="3"/>
      <c r="BV1359" s="3"/>
      <c r="BW1359" s="3"/>
      <c r="BX1359" s="3">
        <f>ROUND(SUMIF(AA1340:AA1357,"=69726971",FQ1340:FQ1357),0)</f>
        <v>0</v>
      </c>
      <c r="BY1359" s="3">
        <f>ROUND(SUMIF(AA1340:AA1357,"=69726971",FR1340:FR1357),0)</f>
        <v>0</v>
      </c>
      <c r="BZ1359" s="3">
        <f>ROUND(SUMIF(AA1340:AA1357,"=69726971",GL1340:GL1357),0)</f>
        <v>0</v>
      </c>
      <c r="CA1359" s="3">
        <f>ROUND(SUMIF(AA1340:AA1357,"=69726971",GM1340:GM1357),0)</f>
        <v>90717</v>
      </c>
      <c r="CB1359" s="3">
        <f>ROUND(SUMIF(AA1340:AA1357,"=69726971",GN1340:GN1357),0)</f>
        <v>90717</v>
      </c>
      <c r="CC1359" s="3">
        <f>ROUND(SUMIF(AA1340:AA1357,"=69726971",GO1340:GO1357),0)</f>
        <v>0</v>
      </c>
      <c r="CD1359" s="3">
        <f>ROUND(SUMIF(AA1340:AA1357,"=69726971",GP1340:GP1357),0)</f>
        <v>0</v>
      </c>
      <c r="CE1359" s="3">
        <f>AC1359-BX1359</f>
        <v>77617</v>
      </c>
      <c r="CF1359" s="3">
        <f>AC1359-BY1359</f>
        <v>77617</v>
      </c>
      <c r="CG1359" s="3">
        <f>BX1359-BZ1359</f>
        <v>0</v>
      </c>
      <c r="CH1359" s="3">
        <f>AC1359-BX1359-BY1359+BZ1359</f>
        <v>77617</v>
      </c>
      <c r="CI1359" s="3">
        <f>BY1359-BZ1359</f>
        <v>0</v>
      </c>
      <c r="CJ1359" s="3">
        <f>ROUND(SUMIF(AA1340:AA1357,"=69726971",GX1340:GX1357),0)</f>
        <v>0</v>
      </c>
      <c r="CK1359" s="3">
        <f>ROUND(SUMIF(AA1340:AA1357,"=69726971",GY1340:GY1357),0)</f>
        <v>0</v>
      </c>
      <c r="CL1359" s="3">
        <f>ROUND(SUMIF(AA1340:AA1357,"=69726971",GZ1340:GZ1357),0)</f>
        <v>0</v>
      </c>
      <c r="CM1359" s="3">
        <f>ROUND(SUMIF(AA1340:AA1357,"=69726971",HD1340:HD1357),0)</f>
        <v>0</v>
      </c>
      <c r="CN1359" s="3"/>
      <c r="CO1359" s="3"/>
      <c r="CP1359" s="3"/>
      <c r="CQ1359" s="3"/>
      <c r="CR1359" s="3"/>
      <c r="CS1359" s="3"/>
      <c r="CT1359" s="3"/>
      <c r="CU1359" s="3"/>
      <c r="CV1359" s="3"/>
      <c r="CW1359" s="3"/>
      <c r="CX1359" s="3"/>
      <c r="CY1359" s="3"/>
      <c r="CZ1359" s="3"/>
      <c r="DA1359" s="3"/>
      <c r="DB1359" s="3"/>
      <c r="DC1359" s="3"/>
      <c r="DD1359" s="3"/>
      <c r="DE1359" s="3"/>
      <c r="DF1359" s="3"/>
      <c r="DG1359" s="4">
        <f t="shared" ref="DG1359:DL1359" si="1125">ROUND(DT1359,0)</f>
        <v>297189</v>
      </c>
      <c r="DH1359" s="4">
        <f t="shared" si="1125"/>
        <v>179286</v>
      </c>
      <c r="DI1359" s="4">
        <f t="shared" si="1125"/>
        <v>3843</v>
      </c>
      <c r="DJ1359" s="4">
        <f t="shared" si="1125"/>
        <v>2646</v>
      </c>
      <c r="DK1359" s="4">
        <f t="shared" si="1125"/>
        <v>114060</v>
      </c>
      <c r="DL1359" s="4">
        <f t="shared" si="1125"/>
        <v>0</v>
      </c>
      <c r="DM1359" s="4" t="e">
        <f>DZ1359</f>
        <v>#REF!</v>
      </c>
      <c r="DN1359" s="4">
        <f>EA1359</f>
        <v>11.30742</v>
      </c>
      <c r="DO1359" s="4">
        <f>ROUND(EB1359,0)</f>
        <v>0</v>
      </c>
      <c r="DP1359" s="4" t="e">
        <f>ROUND(EC1359,0)</f>
        <v>#REF!</v>
      </c>
      <c r="DQ1359" s="4" t="e">
        <f>ROUND(ED1359,0)</f>
        <v>#REF!</v>
      </c>
      <c r="DR1359" s="4"/>
      <c r="DS1359" s="4"/>
      <c r="DT1359" s="4">
        <f>ROUND(SUMIF(AA1340:AA1357,"=69726884",O1340:O1357),0)</f>
        <v>297189</v>
      </c>
      <c r="DU1359" s="4">
        <f>ROUND(SUMIF(AA1340:AA1357,"=69726884",P1340:P1357),0)</f>
        <v>179286</v>
      </c>
      <c r="DV1359" s="4">
        <f>ROUND(SUMIF(AA1340:AA1357,"=69726884",Q1340:Q1357),0)</f>
        <v>3843</v>
      </c>
      <c r="DW1359" s="4">
        <f>ROUND(SUMIF(AA1340:AA1357,"=69726884",R1340:R1357),0)</f>
        <v>2646</v>
      </c>
      <c r="DX1359" s="4">
        <f>ROUND(SUMIF(AA1340:AA1357,"=69726884",S1340:S1357),0)</f>
        <v>114060</v>
      </c>
      <c r="DY1359" s="4">
        <f>ROUND(SUMIF(AA1340:AA1357,"=69726884",T1340:T1357),0)</f>
        <v>0</v>
      </c>
      <c r="DZ1359" s="4" t="e">
        <f>SUMIF(AA1340:AA1357,"=69726884",U1340:U1357)</f>
        <v>#REF!</v>
      </c>
      <c r="EA1359" s="4">
        <f>SUMIF(AA1340:AA1357,"=69726884",V1340:V1357)</f>
        <v>11.30742</v>
      </c>
      <c r="EB1359" s="4">
        <f>ROUND(SUMIF(AA1340:AA1357,"=69726884",W1340:W1357),0)</f>
        <v>0</v>
      </c>
      <c r="EC1359" s="4" t="e">
        <f>ROUND(SUMIF(AA1340:AA1357,"=69726884",X1340:X1357),0)</f>
        <v>#REF!</v>
      </c>
      <c r="ED1359" s="4" t="e">
        <f>ROUND(SUMIF(AA1340:AA1357,"=69726884",Y1340:Y1357),0)</f>
        <v>#REF!</v>
      </c>
      <c r="EE1359" s="4"/>
      <c r="EF1359" s="4"/>
      <c r="EG1359" s="4">
        <f t="shared" ref="EG1359:EV1359" si="1126">ROUND(FP1359,0)</f>
        <v>0</v>
      </c>
      <c r="EH1359" s="4">
        <f t="shared" si="1126"/>
        <v>0</v>
      </c>
      <c r="EI1359" s="4">
        <f t="shared" si="1126"/>
        <v>0</v>
      </c>
      <c r="EJ1359" s="4" t="e">
        <f t="shared" si="1126"/>
        <v>#REF!</v>
      </c>
      <c r="EK1359" s="4" t="e">
        <f t="shared" si="1126"/>
        <v>#REF!</v>
      </c>
      <c r="EL1359" s="4">
        <f t="shared" si="1126"/>
        <v>0</v>
      </c>
      <c r="EM1359" s="4">
        <f t="shared" si="1126"/>
        <v>0</v>
      </c>
      <c r="EN1359" s="4">
        <f t="shared" si="1126"/>
        <v>179286</v>
      </c>
      <c r="EO1359" s="4">
        <f t="shared" si="1126"/>
        <v>179286</v>
      </c>
      <c r="EP1359" s="4">
        <f t="shared" si="1126"/>
        <v>0</v>
      </c>
      <c r="EQ1359" s="4">
        <f t="shared" si="1126"/>
        <v>179286</v>
      </c>
      <c r="ER1359" s="4">
        <f t="shared" si="1126"/>
        <v>0</v>
      </c>
      <c r="ES1359" s="4">
        <f t="shared" si="1126"/>
        <v>0</v>
      </c>
      <c r="ET1359" s="4">
        <f t="shared" si="1126"/>
        <v>0</v>
      </c>
      <c r="EU1359" s="4">
        <f t="shared" si="1126"/>
        <v>0</v>
      </c>
      <c r="EV1359" s="4">
        <f t="shared" si="1126"/>
        <v>0</v>
      </c>
      <c r="EW1359" s="4"/>
      <c r="EX1359" s="4"/>
      <c r="EY1359" s="4"/>
      <c r="EZ1359" s="4"/>
      <c r="FA1359" s="4"/>
      <c r="FB1359" s="4"/>
      <c r="FC1359" s="4"/>
      <c r="FD1359" s="4"/>
      <c r="FE1359" s="4"/>
      <c r="FF1359" s="4"/>
      <c r="FG1359" s="4"/>
      <c r="FH1359" s="4"/>
      <c r="FI1359" s="4"/>
      <c r="FJ1359" s="4"/>
      <c r="FK1359" s="4"/>
      <c r="FL1359" s="4"/>
      <c r="FM1359" s="4"/>
      <c r="FN1359" s="4"/>
      <c r="FO1359" s="4"/>
      <c r="FP1359" s="4">
        <f>ROUND(SUMIF(AA1340:AA1357,"=69726884",FQ1340:FQ1357),0)</f>
        <v>0</v>
      </c>
      <c r="FQ1359" s="4">
        <f>ROUND(SUMIF(AA1340:AA1357,"=69726884",FR1340:FR1357),0)</f>
        <v>0</v>
      </c>
      <c r="FR1359" s="4">
        <f>ROUND(SUMIF(AA1340:AA1357,"=69726884",GL1340:GL1357),0)</f>
        <v>0</v>
      </c>
      <c r="FS1359" s="4" t="e">
        <f>ROUND(SUMIF(AA1340:AA1357,"=69726884",GM1340:GM1357),0)</f>
        <v>#REF!</v>
      </c>
      <c r="FT1359" s="4" t="e">
        <f>ROUND(SUMIF(AA1340:AA1357,"=69726884",GN1340:GN1357),0)</f>
        <v>#REF!</v>
      </c>
      <c r="FU1359" s="4">
        <f>ROUND(SUMIF(AA1340:AA1357,"=69726884",GO1340:GO1357),0)</f>
        <v>0</v>
      </c>
      <c r="FV1359" s="4">
        <f>ROUND(SUMIF(AA1340:AA1357,"=69726884",GP1340:GP1357),0)</f>
        <v>0</v>
      </c>
      <c r="FW1359" s="4">
        <f>DU1359-FP1359</f>
        <v>179286</v>
      </c>
      <c r="FX1359" s="4">
        <f>DU1359-FQ1359</f>
        <v>179286</v>
      </c>
      <c r="FY1359" s="4">
        <f>FP1359-FR1359</f>
        <v>0</v>
      </c>
      <c r="FZ1359" s="4">
        <f>DU1359-FP1359-FQ1359+FR1359</f>
        <v>179286</v>
      </c>
      <c r="GA1359" s="4">
        <f>FQ1359-FR1359</f>
        <v>0</v>
      </c>
      <c r="GB1359" s="4">
        <f>ROUND(SUMIF(AA1340:AA1357,"=69726884",GX1340:GX1357),0)</f>
        <v>0</v>
      </c>
      <c r="GC1359" s="4">
        <f>ROUND(SUMIF(AA1340:AA1357,"=69726884",GY1340:GY1357),0)</f>
        <v>0</v>
      </c>
      <c r="GD1359" s="4">
        <f>ROUND(SUMIF(AA1340:AA1357,"=69726884",GZ1340:GZ1357),0)</f>
        <v>0</v>
      </c>
      <c r="GE1359" s="4">
        <f>ROUND(SUMIF(AA1340:AA1357,"=69726884",HD1340:HD1357),0)</f>
        <v>0</v>
      </c>
      <c r="GF1359" s="4"/>
      <c r="GG1359" s="4"/>
      <c r="GH1359" s="4"/>
      <c r="GI1359" s="4"/>
      <c r="GJ1359" s="4"/>
      <c r="GK1359" s="4"/>
      <c r="GL1359" s="4"/>
      <c r="GM1359" s="4"/>
      <c r="GN1359" s="4"/>
      <c r="GO1359" s="4"/>
      <c r="GP1359" s="4"/>
      <c r="GQ1359" s="4"/>
      <c r="GR1359" s="4"/>
      <c r="GS1359" s="4"/>
      <c r="GT1359" s="4"/>
      <c r="GU1359" s="4"/>
      <c r="GV1359" s="4"/>
      <c r="GW1359" s="4"/>
      <c r="GX1359" s="4">
        <v>0</v>
      </c>
    </row>
    <row r="1361" spans="1:28" x14ac:dyDescent="0.2">
      <c r="A1361" s="5">
        <v>50</v>
      </c>
      <c r="B1361" s="5">
        <v>0</v>
      </c>
      <c r="C1361" s="5">
        <v>0</v>
      </c>
      <c r="D1361" s="5">
        <v>1</v>
      </c>
      <c r="E1361" s="5">
        <v>201</v>
      </c>
      <c r="F1361" s="5">
        <f>ROUND(Source!O1359,O1361)</f>
        <v>82605</v>
      </c>
      <c r="G1361" s="5" t="s">
        <v>86</v>
      </c>
      <c r="H1361" s="5" t="s">
        <v>87</v>
      </c>
      <c r="I1361" s="5"/>
      <c r="J1361" s="5"/>
      <c r="K1361" s="5">
        <v>201</v>
      </c>
      <c r="L1361" s="5">
        <v>1</v>
      </c>
      <c r="M1361" s="5">
        <v>3</v>
      </c>
      <c r="N1361" s="5" t="s">
        <v>3</v>
      </c>
      <c r="O1361" s="5">
        <v>0</v>
      </c>
      <c r="P1361" s="5">
        <f>ROUND(Source!DG1359,O1361)</f>
        <v>297189</v>
      </c>
      <c r="Q1361" s="5"/>
      <c r="R1361" s="5"/>
      <c r="S1361" s="5"/>
      <c r="T1361" s="5"/>
      <c r="U1361" s="5"/>
      <c r="V1361" s="5"/>
      <c r="W1361" s="5">
        <v>82605</v>
      </c>
      <c r="X1361" s="5">
        <v>1</v>
      </c>
      <c r="Y1361" s="5">
        <v>82605</v>
      </c>
      <c r="Z1361" s="5">
        <v>297189</v>
      </c>
      <c r="AA1361" s="5">
        <v>1</v>
      </c>
      <c r="AB1361" s="5">
        <v>297189</v>
      </c>
    </row>
    <row r="1362" spans="1:28" x14ac:dyDescent="0.2">
      <c r="A1362" s="5">
        <v>50</v>
      </c>
      <c r="B1362" s="5">
        <v>0</v>
      </c>
      <c r="C1362" s="5">
        <v>0</v>
      </c>
      <c r="D1362" s="5">
        <v>1</v>
      </c>
      <c r="E1362" s="5">
        <v>202</v>
      </c>
      <c r="F1362" s="5">
        <f>ROUND(Source!P1359,O1362)</f>
        <v>77617</v>
      </c>
      <c r="G1362" s="5" t="s">
        <v>88</v>
      </c>
      <c r="H1362" s="5" t="s">
        <v>89</v>
      </c>
      <c r="I1362" s="5"/>
      <c r="J1362" s="5"/>
      <c r="K1362" s="5">
        <v>202</v>
      </c>
      <c r="L1362" s="5">
        <v>2</v>
      </c>
      <c r="M1362" s="5">
        <v>3</v>
      </c>
      <c r="N1362" s="5" t="s">
        <v>3</v>
      </c>
      <c r="O1362" s="5">
        <v>0</v>
      </c>
      <c r="P1362" s="5">
        <f>ROUND(Source!DH1359,O1362)</f>
        <v>179286</v>
      </c>
      <c r="Q1362" s="5"/>
      <c r="R1362" s="5"/>
      <c r="S1362" s="5"/>
      <c r="T1362" s="5"/>
      <c r="U1362" s="5"/>
      <c r="V1362" s="5"/>
      <c r="W1362" s="5">
        <v>77617</v>
      </c>
      <c r="X1362" s="5">
        <v>1</v>
      </c>
      <c r="Y1362" s="5">
        <v>77617</v>
      </c>
      <c r="Z1362" s="5">
        <v>179286</v>
      </c>
      <c r="AA1362" s="5">
        <v>1</v>
      </c>
      <c r="AB1362" s="5">
        <v>179286</v>
      </c>
    </row>
    <row r="1363" spans="1:28" x14ac:dyDescent="0.2">
      <c r="A1363" s="5">
        <v>50</v>
      </c>
      <c r="B1363" s="5">
        <v>0</v>
      </c>
      <c r="C1363" s="5">
        <v>0</v>
      </c>
      <c r="D1363" s="5">
        <v>1</v>
      </c>
      <c r="E1363" s="5">
        <v>222</v>
      </c>
      <c r="F1363" s="5">
        <f>ROUND(Source!AO1359,O1363)</f>
        <v>0</v>
      </c>
      <c r="G1363" s="5" t="s">
        <v>90</v>
      </c>
      <c r="H1363" s="5" t="s">
        <v>91</v>
      </c>
      <c r="I1363" s="5"/>
      <c r="J1363" s="5"/>
      <c r="K1363" s="5">
        <v>222</v>
      </c>
      <c r="L1363" s="5">
        <v>3</v>
      </c>
      <c r="M1363" s="5">
        <v>3</v>
      </c>
      <c r="N1363" s="5" t="s">
        <v>3</v>
      </c>
      <c r="O1363" s="5">
        <v>0</v>
      </c>
      <c r="P1363" s="5">
        <f>ROUND(Source!EG1359,O1363)</f>
        <v>0</v>
      </c>
      <c r="Q1363" s="5"/>
      <c r="R1363" s="5"/>
      <c r="S1363" s="5"/>
      <c r="T1363" s="5"/>
      <c r="U1363" s="5"/>
      <c r="V1363" s="5"/>
      <c r="W1363" s="5">
        <v>0</v>
      </c>
      <c r="X1363" s="5">
        <v>1</v>
      </c>
      <c r="Y1363" s="5">
        <v>0</v>
      </c>
      <c r="Z1363" s="5">
        <v>0</v>
      </c>
      <c r="AA1363" s="5">
        <v>1</v>
      </c>
      <c r="AB1363" s="5">
        <v>0</v>
      </c>
    </row>
    <row r="1364" spans="1:28" x14ac:dyDescent="0.2">
      <c r="A1364" s="5">
        <v>50</v>
      </c>
      <c r="B1364" s="5">
        <v>0</v>
      </c>
      <c r="C1364" s="5">
        <v>0</v>
      </c>
      <c r="D1364" s="5">
        <v>1</v>
      </c>
      <c r="E1364" s="5">
        <v>225</v>
      </c>
      <c r="F1364" s="5">
        <f>ROUND(Source!AV1359,O1364)</f>
        <v>77617</v>
      </c>
      <c r="G1364" s="5" t="s">
        <v>92</v>
      </c>
      <c r="H1364" s="5" t="s">
        <v>93</v>
      </c>
      <c r="I1364" s="5"/>
      <c r="J1364" s="5"/>
      <c r="K1364" s="5">
        <v>225</v>
      </c>
      <c r="L1364" s="5">
        <v>4</v>
      </c>
      <c r="M1364" s="5">
        <v>3</v>
      </c>
      <c r="N1364" s="5" t="s">
        <v>3</v>
      </c>
      <c r="O1364" s="5">
        <v>0</v>
      </c>
      <c r="P1364" s="5">
        <f>ROUND(Source!EN1359,O1364)</f>
        <v>179286</v>
      </c>
      <c r="Q1364" s="5"/>
      <c r="R1364" s="5"/>
      <c r="S1364" s="5"/>
      <c r="T1364" s="5"/>
      <c r="U1364" s="5"/>
      <c r="V1364" s="5"/>
      <c r="W1364" s="5">
        <v>77617</v>
      </c>
      <c r="X1364" s="5">
        <v>1</v>
      </c>
      <c r="Y1364" s="5">
        <v>77617</v>
      </c>
      <c r="Z1364" s="5">
        <v>179286</v>
      </c>
      <c r="AA1364" s="5">
        <v>1</v>
      </c>
      <c r="AB1364" s="5">
        <v>179286</v>
      </c>
    </row>
    <row r="1365" spans="1:28" x14ac:dyDescent="0.2">
      <c r="A1365" s="5">
        <v>50</v>
      </c>
      <c r="B1365" s="5">
        <v>0</v>
      </c>
      <c r="C1365" s="5">
        <v>0</v>
      </c>
      <c r="D1365" s="5">
        <v>1</v>
      </c>
      <c r="E1365" s="5">
        <v>226</v>
      </c>
      <c r="F1365" s="5">
        <f>ROUND(Source!AW1359,O1365)</f>
        <v>77617</v>
      </c>
      <c r="G1365" s="5" t="s">
        <v>94</v>
      </c>
      <c r="H1365" s="5" t="s">
        <v>95</v>
      </c>
      <c r="I1365" s="5"/>
      <c r="J1365" s="5"/>
      <c r="K1365" s="5">
        <v>226</v>
      </c>
      <c r="L1365" s="5">
        <v>5</v>
      </c>
      <c r="M1365" s="5">
        <v>3</v>
      </c>
      <c r="N1365" s="5" t="s">
        <v>3</v>
      </c>
      <c r="O1365" s="5">
        <v>0</v>
      </c>
      <c r="P1365" s="5">
        <f>ROUND(Source!EO1359,O1365)</f>
        <v>179286</v>
      </c>
      <c r="Q1365" s="5"/>
      <c r="R1365" s="5"/>
      <c r="S1365" s="5"/>
      <c r="T1365" s="5"/>
      <c r="U1365" s="5"/>
      <c r="V1365" s="5"/>
      <c r="W1365" s="5">
        <v>77617</v>
      </c>
      <c r="X1365" s="5">
        <v>1</v>
      </c>
      <c r="Y1365" s="5">
        <v>77617</v>
      </c>
      <c r="Z1365" s="5">
        <v>179286</v>
      </c>
      <c r="AA1365" s="5">
        <v>1</v>
      </c>
      <c r="AB1365" s="5">
        <v>179286</v>
      </c>
    </row>
    <row r="1366" spans="1:28" x14ac:dyDescent="0.2">
      <c r="A1366" s="5">
        <v>50</v>
      </c>
      <c r="B1366" s="5">
        <v>0</v>
      </c>
      <c r="C1366" s="5">
        <v>0</v>
      </c>
      <c r="D1366" s="5">
        <v>1</v>
      </c>
      <c r="E1366" s="5">
        <v>227</v>
      </c>
      <c r="F1366" s="5">
        <f>ROUND(Source!AX1359,O1366)</f>
        <v>0</v>
      </c>
      <c r="G1366" s="5" t="s">
        <v>96</v>
      </c>
      <c r="H1366" s="5" t="s">
        <v>97</v>
      </c>
      <c r="I1366" s="5"/>
      <c r="J1366" s="5"/>
      <c r="K1366" s="5">
        <v>227</v>
      </c>
      <c r="L1366" s="5">
        <v>6</v>
      </c>
      <c r="M1366" s="5">
        <v>3</v>
      </c>
      <c r="N1366" s="5" t="s">
        <v>3</v>
      </c>
      <c r="O1366" s="5">
        <v>0</v>
      </c>
      <c r="P1366" s="5">
        <f>ROUND(Source!EP1359,O1366)</f>
        <v>0</v>
      </c>
      <c r="Q1366" s="5"/>
      <c r="R1366" s="5"/>
      <c r="S1366" s="5"/>
      <c r="T1366" s="5"/>
      <c r="U1366" s="5"/>
      <c r="V1366" s="5"/>
      <c r="W1366" s="5">
        <v>0</v>
      </c>
      <c r="X1366" s="5">
        <v>1</v>
      </c>
      <c r="Y1366" s="5">
        <v>0</v>
      </c>
      <c r="Z1366" s="5">
        <v>0</v>
      </c>
      <c r="AA1366" s="5">
        <v>1</v>
      </c>
      <c r="AB1366" s="5">
        <v>0</v>
      </c>
    </row>
    <row r="1367" spans="1:28" x14ac:dyDescent="0.2">
      <c r="A1367" s="5">
        <v>50</v>
      </c>
      <c r="B1367" s="5">
        <v>0</v>
      </c>
      <c r="C1367" s="5">
        <v>0</v>
      </c>
      <c r="D1367" s="5">
        <v>1</v>
      </c>
      <c r="E1367" s="5">
        <v>228</v>
      </c>
      <c r="F1367" s="5">
        <f>ROUND(Source!AY1359,O1367)</f>
        <v>77617</v>
      </c>
      <c r="G1367" s="5" t="s">
        <v>98</v>
      </c>
      <c r="H1367" s="5" t="s">
        <v>99</v>
      </c>
      <c r="I1367" s="5"/>
      <c r="J1367" s="5"/>
      <c r="K1367" s="5">
        <v>228</v>
      </c>
      <c r="L1367" s="5">
        <v>7</v>
      </c>
      <c r="M1367" s="5">
        <v>3</v>
      </c>
      <c r="N1367" s="5" t="s">
        <v>3</v>
      </c>
      <c r="O1367" s="5">
        <v>0</v>
      </c>
      <c r="P1367" s="5">
        <f>ROUND(Source!EQ1359,O1367)</f>
        <v>179286</v>
      </c>
      <c r="Q1367" s="5"/>
      <c r="R1367" s="5"/>
      <c r="S1367" s="5"/>
      <c r="T1367" s="5"/>
      <c r="U1367" s="5"/>
      <c r="V1367" s="5"/>
      <c r="W1367" s="5">
        <v>77617</v>
      </c>
      <c r="X1367" s="5">
        <v>1</v>
      </c>
      <c r="Y1367" s="5">
        <v>77617</v>
      </c>
      <c r="Z1367" s="5">
        <v>179286</v>
      </c>
      <c r="AA1367" s="5">
        <v>1</v>
      </c>
      <c r="AB1367" s="5">
        <v>179286</v>
      </c>
    </row>
    <row r="1368" spans="1:28" x14ac:dyDescent="0.2">
      <c r="A1368" s="5">
        <v>50</v>
      </c>
      <c r="B1368" s="5">
        <v>0</v>
      </c>
      <c r="C1368" s="5">
        <v>0</v>
      </c>
      <c r="D1368" s="5">
        <v>1</v>
      </c>
      <c r="E1368" s="5">
        <v>216</v>
      </c>
      <c r="F1368" s="5">
        <f>ROUND(Source!AP1359,O1368)</f>
        <v>0</v>
      </c>
      <c r="G1368" s="5" t="s">
        <v>100</v>
      </c>
      <c r="H1368" s="5" t="s">
        <v>101</v>
      </c>
      <c r="I1368" s="5"/>
      <c r="J1368" s="5"/>
      <c r="K1368" s="5">
        <v>216</v>
      </c>
      <c r="L1368" s="5">
        <v>8</v>
      </c>
      <c r="M1368" s="5">
        <v>3</v>
      </c>
      <c r="N1368" s="5" t="s">
        <v>3</v>
      </c>
      <c r="O1368" s="5">
        <v>0</v>
      </c>
      <c r="P1368" s="5">
        <f>ROUND(Source!EH1359,O1368)</f>
        <v>0</v>
      </c>
      <c r="Q1368" s="5"/>
      <c r="R1368" s="5"/>
      <c r="S1368" s="5"/>
      <c r="T1368" s="5"/>
      <c r="U1368" s="5"/>
      <c r="V1368" s="5"/>
      <c r="W1368" s="5">
        <v>0</v>
      </c>
      <c r="X1368" s="5">
        <v>1</v>
      </c>
      <c r="Y1368" s="5">
        <v>0</v>
      </c>
      <c r="Z1368" s="5">
        <v>0</v>
      </c>
      <c r="AA1368" s="5">
        <v>1</v>
      </c>
      <c r="AB1368" s="5">
        <v>0</v>
      </c>
    </row>
    <row r="1369" spans="1:28" x14ac:dyDescent="0.2">
      <c r="A1369" s="5">
        <v>50</v>
      </c>
      <c r="B1369" s="5">
        <v>0</v>
      </c>
      <c r="C1369" s="5">
        <v>0</v>
      </c>
      <c r="D1369" s="5">
        <v>1</v>
      </c>
      <c r="E1369" s="5">
        <v>223</v>
      </c>
      <c r="F1369" s="5">
        <f>ROUND(Source!AQ1359,O1369)</f>
        <v>0</v>
      </c>
      <c r="G1369" s="5" t="s">
        <v>102</v>
      </c>
      <c r="H1369" s="5" t="s">
        <v>103</v>
      </c>
      <c r="I1369" s="5"/>
      <c r="J1369" s="5"/>
      <c r="K1369" s="5">
        <v>223</v>
      </c>
      <c r="L1369" s="5">
        <v>9</v>
      </c>
      <c r="M1369" s="5">
        <v>3</v>
      </c>
      <c r="N1369" s="5" t="s">
        <v>3</v>
      </c>
      <c r="O1369" s="5">
        <v>0</v>
      </c>
      <c r="P1369" s="5">
        <f>ROUND(Source!EI1359,O1369)</f>
        <v>0</v>
      </c>
      <c r="Q1369" s="5"/>
      <c r="R1369" s="5"/>
      <c r="S1369" s="5"/>
      <c r="T1369" s="5"/>
      <c r="U1369" s="5"/>
      <c r="V1369" s="5"/>
      <c r="W1369" s="5">
        <v>0</v>
      </c>
      <c r="X1369" s="5">
        <v>1</v>
      </c>
      <c r="Y1369" s="5">
        <v>0</v>
      </c>
      <c r="Z1369" s="5">
        <v>0</v>
      </c>
      <c r="AA1369" s="5">
        <v>1</v>
      </c>
      <c r="AB1369" s="5">
        <v>0</v>
      </c>
    </row>
    <row r="1370" spans="1:28" x14ac:dyDescent="0.2">
      <c r="A1370" s="5">
        <v>50</v>
      </c>
      <c r="B1370" s="5">
        <v>0</v>
      </c>
      <c r="C1370" s="5">
        <v>0</v>
      </c>
      <c r="D1370" s="5">
        <v>1</v>
      </c>
      <c r="E1370" s="5">
        <v>229</v>
      </c>
      <c r="F1370" s="5">
        <f>ROUND(Source!AZ1359,O1370)</f>
        <v>0</v>
      </c>
      <c r="G1370" s="5" t="s">
        <v>104</v>
      </c>
      <c r="H1370" s="5" t="s">
        <v>105</v>
      </c>
      <c r="I1370" s="5"/>
      <c r="J1370" s="5"/>
      <c r="K1370" s="5">
        <v>229</v>
      </c>
      <c r="L1370" s="5">
        <v>10</v>
      </c>
      <c r="M1370" s="5">
        <v>3</v>
      </c>
      <c r="N1370" s="5" t="s">
        <v>3</v>
      </c>
      <c r="O1370" s="5">
        <v>0</v>
      </c>
      <c r="P1370" s="5">
        <f>ROUND(Source!ER1359,O1370)</f>
        <v>0</v>
      </c>
      <c r="Q1370" s="5"/>
      <c r="R1370" s="5"/>
      <c r="S1370" s="5"/>
      <c r="T1370" s="5"/>
      <c r="U1370" s="5"/>
      <c r="V1370" s="5"/>
      <c r="W1370" s="5">
        <v>0</v>
      </c>
      <c r="X1370" s="5">
        <v>1</v>
      </c>
      <c r="Y1370" s="5">
        <v>0</v>
      </c>
      <c r="Z1370" s="5">
        <v>0</v>
      </c>
      <c r="AA1370" s="5">
        <v>1</v>
      </c>
      <c r="AB1370" s="5">
        <v>0</v>
      </c>
    </row>
    <row r="1371" spans="1:28" x14ac:dyDescent="0.2">
      <c r="A1371" s="5">
        <v>50</v>
      </c>
      <c r="B1371" s="5">
        <v>0</v>
      </c>
      <c r="C1371" s="5">
        <v>0</v>
      </c>
      <c r="D1371" s="5">
        <v>1</v>
      </c>
      <c r="E1371" s="5">
        <v>203</v>
      </c>
      <c r="F1371" s="5">
        <f>ROUND(Source!Q1359,O1371)</f>
        <v>490</v>
      </c>
      <c r="G1371" s="5" t="s">
        <v>106</v>
      </c>
      <c r="H1371" s="5" t="s">
        <v>107</v>
      </c>
      <c r="I1371" s="5"/>
      <c r="J1371" s="5"/>
      <c r="K1371" s="5">
        <v>203</v>
      </c>
      <c r="L1371" s="5">
        <v>11</v>
      </c>
      <c r="M1371" s="5">
        <v>3</v>
      </c>
      <c r="N1371" s="5" t="s">
        <v>3</v>
      </c>
      <c r="O1371" s="5">
        <v>0</v>
      </c>
      <c r="P1371" s="5">
        <f>ROUND(Source!DI1359,O1371)</f>
        <v>3843</v>
      </c>
      <c r="Q1371" s="5"/>
      <c r="R1371" s="5"/>
      <c r="S1371" s="5"/>
      <c r="T1371" s="5"/>
      <c r="U1371" s="5"/>
      <c r="V1371" s="5"/>
      <c r="W1371" s="5">
        <v>490</v>
      </c>
      <c r="X1371" s="5">
        <v>1</v>
      </c>
      <c r="Y1371" s="5">
        <v>490</v>
      </c>
      <c r="Z1371" s="5">
        <v>3843</v>
      </c>
      <c r="AA1371" s="5">
        <v>1</v>
      </c>
      <c r="AB1371" s="5">
        <v>3843</v>
      </c>
    </row>
    <row r="1372" spans="1:28" x14ac:dyDescent="0.2">
      <c r="A1372" s="5">
        <v>50</v>
      </c>
      <c r="B1372" s="5">
        <v>0</v>
      </c>
      <c r="C1372" s="5">
        <v>0</v>
      </c>
      <c r="D1372" s="5">
        <v>1</v>
      </c>
      <c r="E1372" s="5">
        <v>231</v>
      </c>
      <c r="F1372" s="5">
        <f>ROUND(Source!BB1359,O1372)</f>
        <v>0</v>
      </c>
      <c r="G1372" s="5" t="s">
        <v>108</v>
      </c>
      <c r="H1372" s="5" t="s">
        <v>109</v>
      </c>
      <c r="I1372" s="5"/>
      <c r="J1372" s="5"/>
      <c r="K1372" s="5">
        <v>231</v>
      </c>
      <c r="L1372" s="5">
        <v>12</v>
      </c>
      <c r="M1372" s="5">
        <v>3</v>
      </c>
      <c r="N1372" s="5" t="s">
        <v>3</v>
      </c>
      <c r="O1372" s="5">
        <v>0</v>
      </c>
      <c r="P1372" s="5">
        <f>ROUND(Source!ET1359,O1372)</f>
        <v>0</v>
      </c>
      <c r="Q1372" s="5"/>
      <c r="R1372" s="5"/>
      <c r="S1372" s="5"/>
      <c r="T1372" s="5"/>
      <c r="U1372" s="5"/>
      <c r="V1372" s="5"/>
      <c r="W1372" s="5">
        <v>0</v>
      </c>
      <c r="X1372" s="5">
        <v>1</v>
      </c>
      <c r="Y1372" s="5">
        <v>0</v>
      </c>
      <c r="Z1372" s="5">
        <v>0</v>
      </c>
      <c r="AA1372" s="5">
        <v>1</v>
      </c>
      <c r="AB1372" s="5">
        <v>0</v>
      </c>
    </row>
    <row r="1373" spans="1:28" x14ac:dyDescent="0.2">
      <c r="A1373" s="5">
        <v>50</v>
      </c>
      <c r="B1373" s="5">
        <v>0</v>
      </c>
      <c r="C1373" s="5">
        <v>0</v>
      </c>
      <c r="D1373" s="5">
        <v>1</v>
      </c>
      <c r="E1373" s="5">
        <v>204</v>
      </c>
      <c r="F1373" s="5">
        <f>ROUND(Source!R1359,O1373)</f>
        <v>133</v>
      </c>
      <c r="G1373" s="5" t="s">
        <v>110</v>
      </c>
      <c r="H1373" s="5" t="s">
        <v>111</v>
      </c>
      <c r="I1373" s="5"/>
      <c r="J1373" s="5"/>
      <c r="K1373" s="5">
        <v>204</v>
      </c>
      <c r="L1373" s="5">
        <v>13</v>
      </c>
      <c r="M1373" s="5">
        <v>3</v>
      </c>
      <c r="N1373" s="5" t="s">
        <v>3</v>
      </c>
      <c r="O1373" s="5">
        <v>0</v>
      </c>
      <c r="P1373" s="5">
        <f>ROUND(Source!DJ1359,O1373)</f>
        <v>2646</v>
      </c>
      <c r="Q1373" s="5"/>
      <c r="R1373" s="5"/>
      <c r="S1373" s="5"/>
      <c r="T1373" s="5"/>
      <c r="U1373" s="5"/>
      <c r="V1373" s="5"/>
      <c r="W1373" s="5">
        <v>133</v>
      </c>
      <c r="X1373" s="5">
        <v>1</v>
      </c>
      <c r="Y1373" s="5">
        <v>133</v>
      </c>
      <c r="Z1373" s="5">
        <v>2646</v>
      </c>
      <c r="AA1373" s="5">
        <v>1</v>
      </c>
      <c r="AB1373" s="5">
        <v>2646</v>
      </c>
    </row>
    <row r="1374" spans="1:28" x14ac:dyDescent="0.2">
      <c r="A1374" s="5">
        <v>50</v>
      </c>
      <c r="B1374" s="5">
        <v>0</v>
      </c>
      <c r="C1374" s="5">
        <v>0</v>
      </c>
      <c r="D1374" s="5">
        <v>1</v>
      </c>
      <c r="E1374" s="5">
        <v>205</v>
      </c>
      <c r="F1374" s="5">
        <f>ROUND(Source!S1359,O1374)</f>
        <v>4498</v>
      </c>
      <c r="G1374" s="5" t="s">
        <v>112</v>
      </c>
      <c r="H1374" s="5" t="s">
        <v>113</v>
      </c>
      <c r="I1374" s="5"/>
      <c r="J1374" s="5"/>
      <c r="K1374" s="5">
        <v>205</v>
      </c>
      <c r="L1374" s="5">
        <v>14</v>
      </c>
      <c r="M1374" s="5">
        <v>3</v>
      </c>
      <c r="N1374" s="5" t="s">
        <v>3</v>
      </c>
      <c r="O1374" s="5">
        <v>0</v>
      </c>
      <c r="P1374" s="5">
        <f>ROUND(Source!DK1359,O1374)</f>
        <v>114060</v>
      </c>
      <c r="Q1374" s="5"/>
      <c r="R1374" s="5"/>
      <c r="S1374" s="5"/>
      <c r="T1374" s="5"/>
      <c r="U1374" s="5"/>
      <c r="V1374" s="5"/>
      <c r="W1374" s="5">
        <v>4498</v>
      </c>
      <c r="X1374" s="5">
        <v>1</v>
      </c>
      <c r="Y1374" s="5">
        <v>4498</v>
      </c>
      <c r="Z1374" s="5">
        <v>114060</v>
      </c>
      <c r="AA1374" s="5">
        <v>1</v>
      </c>
      <c r="AB1374" s="5">
        <v>114060</v>
      </c>
    </row>
    <row r="1375" spans="1:28" x14ac:dyDescent="0.2">
      <c r="A1375" s="5">
        <v>50</v>
      </c>
      <c r="B1375" s="5">
        <v>0</v>
      </c>
      <c r="C1375" s="5">
        <v>0</v>
      </c>
      <c r="D1375" s="5">
        <v>1</v>
      </c>
      <c r="E1375" s="5">
        <v>232</v>
      </c>
      <c r="F1375" s="5">
        <f>ROUND(Source!BC1359,O1375)</f>
        <v>0</v>
      </c>
      <c r="G1375" s="5" t="s">
        <v>114</v>
      </c>
      <c r="H1375" s="5" t="s">
        <v>115</v>
      </c>
      <c r="I1375" s="5"/>
      <c r="J1375" s="5"/>
      <c r="K1375" s="5">
        <v>232</v>
      </c>
      <c r="L1375" s="5">
        <v>15</v>
      </c>
      <c r="M1375" s="5">
        <v>3</v>
      </c>
      <c r="N1375" s="5" t="s">
        <v>3</v>
      </c>
      <c r="O1375" s="5">
        <v>0</v>
      </c>
      <c r="P1375" s="5">
        <f>ROUND(Source!EU1359,O1375)</f>
        <v>0</v>
      </c>
      <c r="Q1375" s="5"/>
      <c r="R1375" s="5"/>
      <c r="S1375" s="5"/>
      <c r="T1375" s="5"/>
      <c r="U1375" s="5"/>
      <c r="V1375" s="5"/>
      <c r="W1375" s="5">
        <v>0</v>
      </c>
      <c r="X1375" s="5">
        <v>1</v>
      </c>
      <c r="Y1375" s="5">
        <v>0</v>
      </c>
      <c r="Z1375" s="5">
        <v>0</v>
      </c>
      <c r="AA1375" s="5">
        <v>1</v>
      </c>
      <c r="AB1375" s="5">
        <v>0</v>
      </c>
    </row>
    <row r="1376" spans="1:28" x14ac:dyDescent="0.2">
      <c r="A1376" s="5">
        <v>50</v>
      </c>
      <c r="B1376" s="5">
        <v>0</v>
      </c>
      <c r="C1376" s="5">
        <v>0</v>
      </c>
      <c r="D1376" s="5">
        <v>1</v>
      </c>
      <c r="E1376" s="5">
        <v>214</v>
      </c>
      <c r="F1376" s="5">
        <f>ROUND(Source!AS1359,O1376)</f>
        <v>90717</v>
      </c>
      <c r="G1376" s="5" t="s">
        <v>116</v>
      </c>
      <c r="H1376" s="5" t="s">
        <v>117</v>
      </c>
      <c r="I1376" s="5"/>
      <c r="J1376" s="5"/>
      <c r="K1376" s="5">
        <v>214</v>
      </c>
      <c r="L1376" s="5">
        <v>16</v>
      </c>
      <c r="M1376" s="5">
        <v>3</v>
      </c>
      <c r="N1376" s="5" t="s">
        <v>3</v>
      </c>
      <c r="O1376" s="5">
        <v>0</v>
      </c>
      <c r="P1376" s="5" t="e">
        <f>ROUND(Source!EK1359,O1376)</f>
        <v>#REF!</v>
      </c>
      <c r="Q1376" s="5"/>
      <c r="R1376" s="5"/>
      <c r="S1376" s="5"/>
      <c r="T1376" s="5"/>
      <c r="U1376" s="5"/>
      <c r="V1376" s="5"/>
      <c r="W1376" s="5">
        <v>90717</v>
      </c>
      <c r="X1376" s="5">
        <v>1</v>
      </c>
      <c r="Y1376" s="5">
        <v>90717</v>
      </c>
      <c r="Z1376" s="5">
        <v>483744</v>
      </c>
      <c r="AA1376" s="5">
        <v>1</v>
      </c>
      <c r="AB1376" s="5">
        <v>483744</v>
      </c>
    </row>
    <row r="1377" spans="1:206" x14ac:dyDescent="0.2">
      <c r="A1377" s="5">
        <v>50</v>
      </c>
      <c r="B1377" s="5">
        <v>0</v>
      </c>
      <c r="C1377" s="5">
        <v>0</v>
      </c>
      <c r="D1377" s="5">
        <v>1</v>
      </c>
      <c r="E1377" s="5">
        <v>215</v>
      </c>
      <c r="F1377" s="5">
        <f>ROUND(Source!AT1359,O1377)</f>
        <v>0</v>
      </c>
      <c r="G1377" s="5" t="s">
        <v>118</v>
      </c>
      <c r="H1377" s="5" t="s">
        <v>119</v>
      </c>
      <c r="I1377" s="5"/>
      <c r="J1377" s="5"/>
      <c r="K1377" s="5">
        <v>215</v>
      </c>
      <c r="L1377" s="5">
        <v>17</v>
      </c>
      <c r="M1377" s="5">
        <v>3</v>
      </c>
      <c r="N1377" s="5" t="s">
        <v>3</v>
      </c>
      <c r="O1377" s="5">
        <v>0</v>
      </c>
      <c r="P1377" s="5">
        <f>ROUND(Source!EL1359,O1377)</f>
        <v>0</v>
      </c>
      <c r="Q1377" s="5"/>
      <c r="R1377" s="5"/>
      <c r="S1377" s="5"/>
      <c r="T1377" s="5"/>
      <c r="U1377" s="5"/>
      <c r="V1377" s="5"/>
      <c r="W1377" s="5">
        <v>0</v>
      </c>
      <c r="X1377" s="5">
        <v>1</v>
      </c>
      <c r="Y1377" s="5">
        <v>0</v>
      </c>
      <c r="Z1377" s="5">
        <v>0</v>
      </c>
      <c r="AA1377" s="5">
        <v>1</v>
      </c>
      <c r="AB1377" s="5">
        <v>0</v>
      </c>
    </row>
    <row r="1378" spans="1:206" x14ac:dyDescent="0.2">
      <c r="A1378" s="5">
        <v>50</v>
      </c>
      <c r="B1378" s="5">
        <v>0</v>
      </c>
      <c r="C1378" s="5">
        <v>0</v>
      </c>
      <c r="D1378" s="5">
        <v>1</v>
      </c>
      <c r="E1378" s="5">
        <v>217</v>
      </c>
      <c r="F1378" s="5">
        <f>ROUND(Source!AU1359,O1378)</f>
        <v>0</v>
      </c>
      <c r="G1378" s="5" t="s">
        <v>120</v>
      </c>
      <c r="H1378" s="5" t="s">
        <v>121</v>
      </c>
      <c r="I1378" s="5"/>
      <c r="J1378" s="5"/>
      <c r="K1378" s="5">
        <v>217</v>
      </c>
      <c r="L1378" s="5">
        <v>18</v>
      </c>
      <c r="M1378" s="5">
        <v>3</v>
      </c>
      <c r="N1378" s="5" t="s">
        <v>3</v>
      </c>
      <c r="O1378" s="5">
        <v>0</v>
      </c>
      <c r="P1378" s="5">
        <f>ROUND(Source!EM1359,O1378)</f>
        <v>0</v>
      </c>
      <c r="Q1378" s="5"/>
      <c r="R1378" s="5"/>
      <c r="S1378" s="5"/>
      <c r="T1378" s="5"/>
      <c r="U1378" s="5"/>
      <c r="V1378" s="5"/>
      <c r="W1378" s="5">
        <v>0</v>
      </c>
      <c r="X1378" s="5">
        <v>1</v>
      </c>
      <c r="Y1378" s="5">
        <v>0</v>
      </c>
      <c r="Z1378" s="5">
        <v>0</v>
      </c>
      <c r="AA1378" s="5">
        <v>1</v>
      </c>
      <c r="AB1378" s="5">
        <v>0</v>
      </c>
    </row>
    <row r="1379" spans="1:206" x14ac:dyDescent="0.2">
      <c r="A1379" s="5">
        <v>50</v>
      </c>
      <c r="B1379" s="5">
        <v>0</v>
      </c>
      <c r="C1379" s="5">
        <v>0</v>
      </c>
      <c r="D1379" s="5">
        <v>1</v>
      </c>
      <c r="E1379" s="5">
        <v>230</v>
      </c>
      <c r="F1379" s="5">
        <f>ROUND(Source!BA1359,O1379)</f>
        <v>0</v>
      </c>
      <c r="G1379" s="5" t="s">
        <v>122</v>
      </c>
      <c r="H1379" s="5" t="s">
        <v>123</v>
      </c>
      <c r="I1379" s="5"/>
      <c r="J1379" s="5"/>
      <c r="K1379" s="5">
        <v>230</v>
      </c>
      <c r="L1379" s="5">
        <v>19</v>
      </c>
      <c r="M1379" s="5">
        <v>3</v>
      </c>
      <c r="N1379" s="5" t="s">
        <v>3</v>
      </c>
      <c r="O1379" s="5">
        <v>0</v>
      </c>
      <c r="P1379" s="5">
        <f>ROUND(Source!ES1359,O1379)</f>
        <v>0</v>
      </c>
      <c r="Q1379" s="5"/>
      <c r="R1379" s="5"/>
      <c r="S1379" s="5"/>
      <c r="T1379" s="5"/>
      <c r="U1379" s="5"/>
      <c r="V1379" s="5"/>
      <c r="W1379" s="5">
        <v>0</v>
      </c>
      <c r="X1379" s="5">
        <v>1</v>
      </c>
      <c r="Y1379" s="5">
        <v>0</v>
      </c>
      <c r="Z1379" s="5">
        <v>0</v>
      </c>
      <c r="AA1379" s="5">
        <v>1</v>
      </c>
      <c r="AB1379" s="5">
        <v>0</v>
      </c>
    </row>
    <row r="1380" spans="1:206" x14ac:dyDescent="0.2">
      <c r="A1380" s="5">
        <v>50</v>
      </c>
      <c r="B1380" s="5">
        <v>0</v>
      </c>
      <c r="C1380" s="5">
        <v>0</v>
      </c>
      <c r="D1380" s="5">
        <v>1</v>
      </c>
      <c r="E1380" s="5">
        <v>206</v>
      </c>
      <c r="F1380" s="5">
        <f>ROUND(Source!T1359,O1380)</f>
        <v>0</v>
      </c>
      <c r="G1380" s="5" t="s">
        <v>124</v>
      </c>
      <c r="H1380" s="5" t="s">
        <v>125</v>
      </c>
      <c r="I1380" s="5"/>
      <c r="J1380" s="5"/>
      <c r="K1380" s="5">
        <v>206</v>
      </c>
      <c r="L1380" s="5">
        <v>20</v>
      </c>
      <c r="M1380" s="5">
        <v>3</v>
      </c>
      <c r="N1380" s="5" t="s">
        <v>3</v>
      </c>
      <c r="O1380" s="5">
        <v>0</v>
      </c>
      <c r="P1380" s="5">
        <f>ROUND(Source!DL1359,O1380)</f>
        <v>0</v>
      </c>
      <c r="Q1380" s="5"/>
      <c r="R1380" s="5"/>
      <c r="S1380" s="5"/>
      <c r="T1380" s="5"/>
      <c r="U1380" s="5"/>
      <c r="V1380" s="5"/>
      <c r="W1380" s="5">
        <v>0</v>
      </c>
      <c r="X1380" s="5">
        <v>1</v>
      </c>
      <c r="Y1380" s="5">
        <v>0</v>
      </c>
      <c r="Z1380" s="5">
        <v>0</v>
      </c>
      <c r="AA1380" s="5">
        <v>1</v>
      </c>
      <c r="AB1380" s="5">
        <v>0</v>
      </c>
    </row>
    <row r="1381" spans="1:206" x14ac:dyDescent="0.2">
      <c r="A1381" s="5">
        <v>50</v>
      </c>
      <c r="B1381" s="5">
        <v>0</v>
      </c>
      <c r="C1381" s="5">
        <v>0</v>
      </c>
      <c r="D1381" s="5">
        <v>1</v>
      </c>
      <c r="E1381" s="5">
        <v>207</v>
      </c>
      <c r="F1381" s="5">
        <f>Source!U1359</f>
        <v>484.55218000000002</v>
      </c>
      <c r="G1381" s="5" t="s">
        <v>126</v>
      </c>
      <c r="H1381" s="5" t="s">
        <v>127</v>
      </c>
      <c r="I1381" s="5"/>
      <c r="J1381" s="5"/>
      <c r="K1381" s="5">
        <v>207</v>
      </c>
      <c r="L1381" s="5">
        <v>21</v>
      </c>
      <c r="M1381" s="5">
        <v>3</v>
      </c>
      <c r="N1381" s="5" t="s">
        <v>3</v>
      </c>
      <c r="O1381" s="5">
        <v>-1</v>
      </c>
      <c r="P1381" s="5" t="e">
        <f>Source!DM1359</f>
        <v>#REF!</v>
      </c>
      <c r="Q1381" s="5"/>
      <c r="R1381" s="5"/>
      <c r="S1381" s="5"/>
      <c r="T1381" s="5"/>
      <c r="U1381" s="5"/>
      <c r="V1381" s="5"/>
      <c r="W1381" s="5">
        <v>484.55218000000002</v>
      </c>
      <c r="X1381" s="5">
        <v>1</v>
      </c>
      <c r="Y1381" s="5">
        <v>484.55218000000002</v>
      </c>
      <c r="Z1381" s="5">
        <v>484.55218000000002</v>
      </c>
      <c r="AA1381" s="5">
        <v>1</v>
      </c>
      <c r="AB1381" s="5">
        <v>484.55218000000002</v>
      </c>
    </row>
    <row r="1382" spans="1:206" x14ac:dyDescent="0.2">
      <c r="A1382" s="5">
        <v>50</v>
      </c>
      <c r="B1382" s="5">
        <v>0</v>
      </c>
      <c r="C1382" s="5">
        <v>0</v>
      </c>
      <c r="D1382" s="5">
        <v>1</v>
      </c>
      <c r="E1382" s="5">
        <v>208</v>
      </c>
      <c r="F1382" s="5">
        <f>Source!V1359</f>
        <v>11.30742</v>
      </c>
      <c r="G1382" s="5" t="s">
        <v>128</v>
      </c>
      <c r="H1382" s="5" t="s">
        <v>129</v>
      </c>
      <c r="I1382" s="5"/>
      <c r="J1382" s="5"/>
      <c r="K1382" s="5">
        <v>208</v>
      </c>
      <c r="L1382" s="5">
        <v>22</v>
      </c>
      <c r="M1382" s="5">
        <v>3</v>
      </c>
      <c r="N1382" s="5" t="s">
        <v>3</v>
      </c>
      <c r="O1382" s="5">
        <v>-1</v>
      </c>
      <c r="P1382" s="5">
        <f>Source!DN1359</f>
        <v>11.30742</v>
      </c>
      <c r="Q1382" s="5"/>
      <c r="R1382" s="5"/>
      <c r="S1382" s="5"/>
      <c r="T1382" s="5"/>
      <c r="U1382" s="5"/>
      <c r="V1382" s="5"/>
      <c r="W1382" s="5">
        <v>11.30742</v>
      </c>
      <c r="X1382" s="5">
        <v>1</v>
      </c>
      <c r="Y1382" s="5">
        <v>11.30742</v>
      </c>
      <c r="Z1382" s="5">
        <v>11.30742</v>
      </c>
      <c r="AA1382" s="5">
        <v>1</v>
      </c>
      <c r="AB1382" s="5">
        <v>11.30742</v>
      </c>
    </row>
    <row r="1383" spans="1:206" x14ac:dyDescent="0.2">
      <c r="A1383" s="5">
        <v>50</v>
      </c>
      <c r="B1383" s="5">
        <v>0</v>
      </c>
      <c r="C1383" s="5">
        <v>0</v>
      </c>
      <c r="D1383" s="5">
        <v>1</v>
      </c>
      <c r="E1383" s="5">
        <v>209</v>
      </c>
      <c r="F1383" s="5">
        <f>ROUND(Source!W1359,O1383)</f>
        <v>0</v>
      </c>
      <c r="G1383" s="5" t="s">
        <v>130</v>
      </c>
      <c r="H1383" s="5" t="s">
        <v>131</v>
      </c>
      <c r="I1383" s="5"/>
      <c r="J1383" s="5"/>
      <c r="K1383" s="5">
        <v>209</v>
      </c>
      <c r="L1383" s="5">
        <v>23</v>
      </c>
      <c r="M1383" s="5">
        <v>3</v>
      </c>
      <c r="N1383" s="5" t="s">
        <v>3</v>
      </c>
      <c r="O1383" s="5">
        <v>0</v>
      </c>
      <c r="P1383" s="5">
        <f>ROUND(Source!DO1359,O1383)</f>
        <v>0</v>
      </c>
      <c r="Q1383" s="5"/>
      <c r="R1383" s="5"/>
      <c r="S1383" s="5"/>
      <c r="T1383" s="5"/>
      <c r="U1383" s="5"/>
      <c r="V1383" s="5"/>
      <c r="W1383" s="5">
        <v>0</v>
      </c>
      <c r="X1383" s="5">
        <v>1</v>
      </c>
      <c r="Y1383" s="5">
        <v>0</v>
      </c>
      <c r="Z1383" s="5">
        <v>0</v>
      </c>
      <c r="AA1383" s="5">
        <v>1</v>
      </c>
      <c r="AB1383" s="5">
        <v>0</v>
      </c>
    </row>
    <row r="1384" spans="1:206" x14ac:dyDescent="0.2">
      <c r="A1384" s="5">
        <v>50</v>
      </c>
      <c r="B1384" s="5">
        <v>0</v>
      </c>
      <c r="C1384" s="5">
        <v>0</v>
      </c>
      <c r="D1384" s="5">
        <v>1</v>
      </c>
      <c r="E1384" s="5">
        <v>233</v>
      </c>
      <c r="F1384" s="5">
        <f>ROUND(Source!BD1359,O1384)</f>
        <v>0</v>
      </c>
      <c r="G1384" s="5" t="s">
        <v>132</v>
      </c>
      <c r="H1384" s="5" t="s">
        <v>133</v>
      </c>
      <c r="I1384" s="5"/>
      <c r="J1384" s="5"/>
      <c r="K1384" s="5">
        <v>233</v>
      </c>
      <c r="L1384" s="5">
        <v>24</v>
      </c>
      <c r="M1384" s="5">
        <v>3</v>
      </c>
      <c r="N1384" s="5" t="s">
        <v>3</v>
      </c>
      <c r="O1384" s="5">
        <v>0</v>
      </c>
      <c r="P1384" s="5">
        <f>ROUND(Source!EV1359,O1384)</f>
        <v>0</v>
      </c>
      <c r="Q1384" s="5"/>
      <c r="R1384" s="5"/>
      <c r="S1384" s="5"/>
      <c r="T1384" s="5"/>
      <c r="U1384" s="5"/>
      <c r="V1384" s="5"/>
      <c r="W1384" s="5">
        <v>0</v>
      </c>
      <c r="X1384" s="5">
        <v>1</v>
      </c>
      <c r="Y1384" s="5">
        <v>0</v>
      </c>
      <c r="Z1384" s="5">
        <v>0</v>
      </c>
      <c r="AA1384" s="5">
        <v>1</v>
      </c>
      <c r="AB1384" s="5">
        <v>0</v>
      </c>
    </row>
    <row r="1385" spans="1:206" x14ac:dyDescent="0.2">
      <c r="A1385" s="5">
        <v>50</v>
      </c>
      <c r="B1385" s="5">
        <v>0</v>
      </c>
      <c r="C1385" s="5">
        <v>0</v>
      </c>
      <c r="D1385" s="5">
        <v>1</v>
      </c>
      <c r="E1385" s="5">
        <v>210</v>
      </c>
      <c r="F1385" s="5">
        <f>ROUND(Source!X1359,O1385)</f>
        <v>4778</v>
      </c>
      <c r="G1385" s="5" t="s">
        <v>134</v>
      </c>
      <c r="H1385" s="5" t="s">
        <v>135</v>
      </c>
      <c r="I1385" s="5"/>
      <c r="J1385" s="5"/>
      <c r="K1385" s="5">
        <v>210</v>
      </c>
      <c r="L1385" s="5">
        <v>25</v>
      </c>
      <c r="M1385" s="5">
        <v>3</v>
      </c>
      <c r="N1385" s="5" t="s">
        <v>3</v>
      </c>
      <c r="O1385" s="5">
        <v>0</v>
      </c>
      <c r="P1385" s="5" t="e">
        <f>ROUND(Source!DP1359,O1385)</f>
        <v>#REF!</v>
      </c>
      <c r="Q1385" s="5"/>
      <c r="R1385" s="5"/>
      <c r="S1385" s="5"/>
      <c r="T1385" s="5"/>
      <c r="U1385" s="5"/>
      <c r="V1385" s="5"/>
      <c r="W1385" s="5">
        <v>4778</v>
      </c>
      <c r="X1385" s="5">
        <v>1</v>
      </c>
      <c r="Y1385" s="5">
        <v>4778</v>
      </c>
      <c r="Z1385" s="5">
        <v>114684</v>
      </c>
      <c r="AA1385" s="5">
        <v>1</v>
      </c>
      <c r="AB1385" s="5">
        <v>114684</v>
      </c>
    </row>
    <row r="1386" spans="1:206" x14ac:dyDescent="0.2">
      <c r="A1386" s="5">
        <v>50</v>
      </c>
      <c r="B1386" s="5">
        <v>0</v>
      </c>
      <c r="C1386" s="5">
        <v>0</v>
      </c>
      <c r="D1386" s="5">
        <v>1</v>
      </c>
      <c r="E1386" s="5">
        <v>211</v>
      </c>
      <c r="F1386" s="5">
        <f>ROUND(Source!Y1359,O1386)</f>
        <v>3334</v>
      </c>
      <c r="G1386" s="5" t="s">
        <v>136</v>
      </c>
      <c r="H1386" s="5" t="s">
        <v>137</v>
      </c>
      <c r="I1386" s="5"/>
      <c r="J1386" s="5"/>
      <c r="K1386" s="5">
        <v>211</v>
      </c>
      <c r="L1386" s="5">
        <v>26</v>
      </c>
      <c r="M1386" s="5">
        <v>3</v>
      </c>
      <c r="N1386" s="5" t="s">
        <v>3</v>
      </c>
      <c r="O1386" s="5">
        <v>0</v>
      </c>
      <c r="P1386" s="5" t="e">
        <f>ROUND(Source!DQ1359,O1386)</f>
        <v>#REF!</v>
      </c>
      <c r="Q1386" s="5"/>
      <c r="R1386" s="5"/>
      <c r="S1386" s="5"/>
      <c r="T1386" s="5"/>
      <c r="U1386" s="5"/>
      <c r="V1386" s="5"/>
      <c r="W1386" s="5">
        <v>3334</v>
      </c>
      <c r="X1386" s="5">
        <v>1</v>
      </c>
      <c r="Y1386" s="5">
        <v>3334</v>
      </c>
      <c r="Z1386" s="5">
        <v>71871</v>
      </c>
      <c r="AA1386" s="5">
        <v>1</v>
      </c>
      <c r="AB1386" s="5">
        <v>71871</v>
      </c>
    </row>
    <row r="1387" spans="1:206" x14ac:dyDescent="0.2">
      <c r="A1387" s="5">
        <v>50</v>
      </c>
      <c r="B1387" s="5">
        <v>0</v>
      </c>
      <c r="C1387" s="5">
        <v>0</v>
      </c>
      <c r="D1387" s="5">
        <v>1</v>
      </c>
      <c r="E1387" s="5">
        <v>224</v>
      </c>
      <c r="F1387" s="5">
        <f>ROUND(Source!AR1359,O1387)</f>
        <v>90717</v>
      </c>
      <c r="G1387" s="5" t="s">
        <v>138</v>
      </c>
      <c r="H1387" s="5" t="s">
        <v>139</v>
      </c>
      <c r="I1387" s="5"/>
      <c r="J1387" s="5"/>
      <c r="K1387" s="5">
        <v>224</v>
      </c>
      <c r="L1387" s="5">
        <v>27</v>
      </c>
      <c r="M1387" s="5">
        <v>3</v>
      </c>
      <c r="N1387" s="5" t="s">
        <v>3</v>
      </c>
      <c r="O1387" s="5">
        <v>0</v>
      </c>
      <c r="P1387" s="5" t="e">
        <f>ROUND(Source!EJ1359,O1387)</f>
        <v>#REF!</v>
      </c>
      <c r="Q1387" s="5"/>
      <c r="R1387" s="5"/>
      <c r="S1387" s="5"/>
      <c r="T1387" s="5"/>
      <c r="U1387" s="5"/>
      <c r="V1387" s="5"/>
      <c r="W1387" s="5">
        <v>90717</v>
      </c>
      <c r="X1387" s="5">
        <v>1</v>
      </c>
      <c r="Y1387" s="5">
        <v>90717</v>
      </c>
      <c r="Z1387" s="5">
        <v>483744</v>
      </c>
      <c r="AA1387" s="5">
        <v>1</v>
      </c>
      <c r="AB1387" s="5">
        <v>483744</v>
      </c>
    </row>
    <row r="1389" spans="1:206" x14ac:dyDescent="0.2">
      <c r="A1389" s="3">
        <v>51</v>
      </c>
      <c r="B1389" s="3">
        <f>B1214</f>
        <v>1</v>
      </c>
      <c r="C1389" s="3">
        <f>A1214</f>
        <v>4</v>
      </c>
      <c r="D1389" s="3">
        <f>ROW(A1214)</f>
        <v>1214</v>
      </c>
      <c r="E1389" s="3"/>
      <c r="F1389" s="3" t="str">
        <f>IF(F1214&lt;&gt;"",F1214,"")</f>
        <v>Новый раздел</v>
      </c>
      <c r="G1389" s="3" t="str">
        <f>IF(G1214&lt;&gt;"",G1214,"")</f>
        <v>Типовые (2-20) этажи (жилые помещения)</v>
      </c>
      <c r="H1389" s="3">
        <v>0</v>
      </c>
      <c r="I1389" s="3"/>
      <c r="J1389" s="3"/>
      <c r="K1389" s="3"/>
      <c r="L1389" s="3"/>
      <c r="M1389" s="3"/>
      <c r="N1389" s="3"/>
      <c r="O1389" s="3">
        <f t="shared" ref="O1389:T1389" si="1127">ROUND(O1245+O1306+O1359+AB1389,0)</f>
        <v>589163</v>
      </c>
      <c r="P1389" s="3">
        <f t="shared" si="1127"/>
        <v>508948</v>
      </c>
      <c r="Q1389" s="3">
        <f t="shared" si="1127"/>
        <v>11761</v>
      </c>
      <c r="R1389" s="3">
        <f t="shared" si="1127"/>
        <v>2346</v>
      </c>
      <c r="S1389" s="3">
        <f t="shared" si="1127"/>
        <v>68454</v>
      </c>
      <c r="T1389" s="3">
        <f t="shared" si="1127"/>
        <v>0</v>
      </c>
      <c r="U1389" s="3">
        <f>U1245+U1306+U1359+AH1389</f>
        <v>7779.6072599999998</v>
      </c>
      <c r="V1389" s="3">
        <f>V1245+V1306+V1359+AI1389</f>
        <v>188.84804500000001</v>
      </c>
      <c r="W1389" s="3">
        <f>ROUND(W1245+W1306+W1359+AJ1389,0)</f>
        <v>68</v>
      </c>
      <c r="X1389" s="3">
        <f>ROUND(X1245+X1306+X1359+AK1389,0)</f>
        <v>86892</v>
      </c>
      <c r="Y1389" s="3">
        <f>ROUND(Y1245+Y1306+Y1359+AL1389,0)</f>
        <v>53531</v>
      </c>
      <c r="Z1389" s="3"/>
      <c r="AA1389" s="3"/>
      <c r="AB1389" s="3"/>
      <c r="AC1389" s="3"/>
      <c r="AD1389" s="3"/>
      <c r="AE1389" s="3"/>
      <c r="AF1389" s="3"/>
      <c r="AG1389" s="3"/>
      <c r="AH1389" s="3"/>
      <c r="AI1389" s="3"/>
      <c r="AJ1389" s="3"/>
      <c r="AK1389" s="3"/>
      <c r="AL1389" s="3"/>
      <c r="AM1389" s="3"/>
      <c r="AN1389" s="3"/>
      <c r="AO1389" s="3">
        <f t="shared" ref="AO1389:BD1389" si="1128">ROUND(AO1245+AO1306+AO1359+BX1389,0)</f>
        <v>0</v>
      </c>
      <c r="AP1389" s="3">
        <f t="shared" si="1128"/>
        <v>0</v>
      </c>
      <c r="AQ1389" s="3">
        <f t="shared" si="1128"/>
        <v>0</v>
      </c>
      <c r="AR1389" s="3">
        <f t="shared" si="1128"/>
        <v>729586</v>
      </c>
      <c r="AS1389" s="3">
        <f t="shared" si="1128"/>
        <v>729586</v>
      </c>
      <c r="AT1389" s="3">
        <f t="shared" si="1128"/>
        <v>0</v>
      </c>
      <c r="AU1389" s="3">
        <f t="shared" si="1128"/>
        <v>0</v>
      </c>
      <c r="AV1389" s="3">
        <f t="shared" si="1128"/>
        <v>508948</v>
      </c>
      <c r="AW1389" s="3">
        <f t="shared" si="1128"/>
        <v>508948</v>
      </c>
      <c r="AX1389" s="3">
        <f t="shared" si="1128"/>
        <v>0</v>
      </c>
      <c r="AY1389" s="3">
        <f t="shared" si="1128"/>
        <v>508948</v>
      </c>
      <c r="AZ1389" s="3">
        <f t="shared" si="1128"/>
        <v>0</v>
      </c>
      <c r="BA1389" s="3">
        <f t="shared" si="1128"/>
        <v>0</v>
      </c>
      <c r="BB1389" s="3">
        <f t="shared" si="1128"/>
        <v>0</v>
      </c>
      <c r="BC1389" s="3">
        <f t="shared" si="1128"/>
        <v>0</v>
      </c>
      <c r="BD1389" s="3">
        <f t="shared" si="1128"/>
        <v>0</v>
      </c>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4">
        <f t="shared" ref="DG1389:DL1389" si="1129">ROUND(DG1245+DG1306+DG1359+DT1389,0)</f>
        <v>3802162</v>
      </c>
      <c r="DH1389" s="4">
        <f t="shared" si="1129"/>
        <v>1972503</v>
      </c>
      <c r="DI1389" s="4">
        <f t="shared" si="1129"/>
        <v>93110</v>
      </c>
      <c r="DJ1389" s="4">
        <f t="shared" si="1129"/>
        <v>46466</v>
      </c>
      <c r="DK1389" s="4">
        <f t="shared" si="1129"/>
        <v>1736549</v>
      </c>
      <c r="DL1389" s="4">
        <f t="shared" si="1129"/>
        <v>0</v>
      </c>
      <c r="DM1389" s="4" t="e">
        <f>DM1245+DM1306+DM1359+DZ1389</f>
        <v>#REF!</v>
      </c>
      <c r="DN1389" s="4">
        <f>DN1245+DN1306+DN1359+EA1389</f>
        <v>188.84804500000001</v>
      </c>
      <c r="DO1389" s="4">
        <f>ROUND(DO1245+DO1306+DO1359+EB1389,0)</f>
        <v>147</v>
      </c>
      <c r="DP1389" s="4" t="e">
        <f>ROUND(DP1245+DP1306+DP1359+EC1389,0)</f>
        <v>#REF!</v>
      </c>
      <c r="DQ1389" s="4" t="e">
        <f>ROUND(DQ1245+DQ1306+DQ1359+ED1389,0)</f>
        <v>#REF!</v>
      </c>
      <c r="DR1389" s="4"/>
      <c r="DS1389" s="4"/>
      <c r="DT1389" s="4"/>
      <c r="DU1389" s="4"/>
      <c r="DV1389" s="4"/>
      <c r="DW1389" s="4"/>
      <c r="DX1389" s="4"/>
      <c r="DY1389" s="4"/>
      <c r="DZ1389" s="4"/>
      <c r="EA1389" s="4"/>
      <c r="EB1389" s="4"/>
      <c r="EC1389" s="4"/>
      <c r="ED1389" s="4"/>
      <c r="EE1389" s="4"/>
      <c r="EF1389" s="4"/>
      <c r="EG1389" s="4">
        <f t="shared" ref="EG1389:EV1389" si="1130">ROUND(EG1245+EG1306+EG1359+FP1389,0)</f>
        <v>0</v>
      </c>
      <c r="EH1389" s="4">
        <f t="shared" si="1130"/>
        <v>0</v>
      </c>
      <c r="EI1389" s="4">
        <f t="shared" si="1130"/>
        <v>0</v>
      </c>
      <c r="EJ1389" s="4" t="e">
        <f t="shared" si="1130"/>
        <v>#REF!</v>
      </c>
      <c r="EK1389" s="4" t="e">
        <f t="shared" si="1130"/>
        <v>#REF!</v>
      </c>
      <c r="EL1389" s="4">
        <f t="shared" si="1130"/>
        <v>0</v>
      </c>
      <c r="EM1389" s="4">
        <f t="shared" si="1130"/>
        <v>0</v>
      </c>
      <c r="EN1389" s="4">
        <f t="shared" si="1130"/>
        <v>1972503</v>
      </c>
      <c r="EO1389" s="4">
        <f t="shared" si="1130"/>
        <v>1972503</v>
      </c>
      <c r="EP1389" s="4">
        <f t="shared" si="1130"/>
        <v>0</v>
      </c>
      <c r="EQ1389" s="4">
        <f t="shared" si="1130"/>
        <v>1972503</v>
      </c>
      <c r="ER1389" s="4">
        <f t="shared" si="1130"/>
        <v>0</v>
      </c>
      <c r="ES1389" s="4">
        <f t="shared" si="1130"/>
        <v>0</v>
      </c>
      <c r="ET1389" s="4">
        <f t="shared" si="1130"/>
        <v>0</v>
      </c>
      <c r="EU1389" s="4">
        <f t="shared" si="1130"/>
        <v>0</v>
      </c>
      <c r="EV1389" s="4">
        <f t="shared" si="1130"/>
        <v>0</v>
      </c>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v>0</v>
      </c>
    </row>
    <row r="1391" spans="1:206" x14ac:dyDescent="0.2">
      <c r="A1391" s="5">
        <v>50</v>
      </c>
      <c r="B1391" s="5">
        <v>0</v>
      </c>
      <c r="C1391" s="5">
        <v>0</v>
      </c>
      <c r="D1391" s="5">
        <v>1</v>
      </c>
      <c r="E1391" s="5">
        <v>201</v>
      </c>
      <c r="F1391" s="5">
        <f>ROUND(Source!O1389,O1391)</f>
        <v>589163</v>
      </c>
      <c r="G1391" s="5" t="s">
        <v>86</v>
      </c>
      <c r="H1391" s="5" t="s">
        <v>87</v>
      </c>
      <c r="I1391" s="5"/>
      <c r="J1391" s="5"/>
      <c r="K1391" s="5">
        <v>201</v>
      </c>
      <c r="L1391" s="5">
        <v>1</v>
      </c>
      <c r="M1391" s="5">
        <v>3</v>
      </c>
      <c r="N1391" s="5" t="s">
        <v>3</v>
      </c>
      <c r="O1391" s="5">
        <v>0</v>
      </c>
      <c r="P1391" s="5">
        <f>ROUND(Source!DG1389,O1391)</f>
        <v>3802162</v>
      </c>
      <c r="Q1391" s="5"/>
      <c r="R1391" s="5"/>
      <c r="S1391" s="5"/>
      <c r="T1391" s="5"/>
      <c r="U1391" s="5"/>
      <c r="V1391" s="5"/>
      <c r="W1391" s="5">
        <v>589163</v>
      </c>
      <c r="X1391" s="5">
        <v>1</v>
      </c>
      <c r="Y1391" s="5">
        <v>589163</v>
      </c>
      <c r="Z1391" s="5">
        <v>3802162</v>
      </c>
      <c r="AA1391" s="5">
        <v>1</v>
      </c>
      <c r="AB1391" s="5">
        <v>3802162</v>
      </c>
    </row>
    <row r="1392" spans="1:206" x14ac:dyDescent="0.2">
      <c r="A1392" s="5">
        <v>50</v>
      </c>
      <c r="B1392" s="5">
        <v>0</v>
      </c>
      <c r="C1392" s="5">
        <v>0</v>
      </c>
      <c r="D1392" s="5">
        <v>1</v>
      </c>
      <c r="E1392" s="5">
        <v>202</v>
      </c>
      <c r="F1392" s="5">
        <f>ROUND(Source!P1389,O1392)</f>
        <v>508948</v>
      </c>
      <c r="G1392" s="5" t="s">
        <v>88</v>
      </c>
      <c r="H1392" s="5" t="s">
        <v>89</v>
      </c>
      <c r="I1392" s="5"/>
      <c r="J1392" s="5"/>
      <c r="K1392" s="5">
        <v>202</v>
      </c>
      <c r="L1392" s="5">
        <v>2</v>
      </c>
      <c r="M1392" s="5">
        <v>3</v>
      </c>
      <c r="N1392" s="5" t="s">
        <v>3</v>
      </c>
      <c r="O1392" s="5">
        <v>0</v>
      </c>
      <c r="P1392" s="5">
        <f>ROUND(Source!DH1389,O1392)</f>
        <v>1972503</v>
      </c>
      <c r="Q1392" s="5"/>
      <c r="R1392" s="5"/>
      <c r="S1392" s="5"/>
      <c r="T1392" s="5"/>
      <c r="U1392" s="5"/>
      <c r="V1392" s="5"/>
      <c r="W1392" s="5">
        <v>508948</v>
      </c>
      <c r="X1392" s="5">
        <v>1</v>
      </c>
      <c r="Y1392" s="5">
        <v>508948</v>
      </c>
      <c r="Z1392" s="5">
        <v>1972503</v>
      </c>
      <c r="AA1392" s="5">
        <v>1</v>
      </c>
      <c r="AB1392" s="5">
        <v>1972503</v>
      </c>
    </row>
    <row r="1393" spans="1:28" x14ac:dyDescent="0.2">
      <c r="A1393" s="5">
        <v>50</v>
      </c>
      <c r="B1393" s="5">
        <v>0</v>
      </c>
      <c r="C1393" s="5">
        <v>0</v>
      </c>
      <c r="D1393" s="5">
        <v>1</v>
      </c>
      <c r="E1393" s="5">
        <v>222</v>
      </c>
      <c r="F1393" s="5">
        <f>ROUND(Source!AO1389,O1393)</f>
        <v>0</v>
      </c>
      <c r="G1393" s="5" t="s">
        <v>90</v>
      </c>
      <c r="H1393" s="5" t="s">
        <v>91</v>
      </c>
      <c r="I1393" s="5"/>
      <c r="J1393" s="5"/>
      <c r="K1393" s="5">
        <v>222</v>
      </c>
      <c r="L1393" s="5">
        <v>3</v>
      </c>
      <c r="M1393" s="5">
        <v>3</v>
      </c>
      <c r="N1393" s="5" t="s">
        <v>3</v>
      </c>
      <c r="O1393" s="5">
        <v>0</v>
      </c>
      <c r="P1393" s="5">
        <f>ROUND(Source!EG1389,O1393)</f>
        <v>0</v>
      </c>
      <c r="Q1393" s="5"/>
      <c r="R1393" s="5"/>
      <c r="S1393" s="5"/>
      <c r="T1393" s="5"/>
      <c r="U1393" s="5"/>
      <c r="V1393" s="5"/>
      <c r="W1393" s="5">
        <v>0</v>
      </c>
      <c r="X1393" s="5">
        <v>1</v>
      </c>
      <c r="Y1393" s="5">
        <v>0</v>
      </c>
      <c r="Z1393" s="5">
        <v>0</v>
      </c>
      <c r="AA1393" s="5">
        <v>1</v>
      </c>
      <c r="AB1393" s="5">
        <v>0</v>
      </c>
    </row>
    <row r="1394" spans="1:28" x14ac:dyDescent="0.2">
      <c r="A1394" s="5">
        <v>50</v>
      </c>
      <c r="B1394" s="5">
        <v>0</v>
      </c>
      <c r="C1394" s="5">
        <v>0</v>
      </c>
      <c r="D1394" s="5">
        <v>1</v>
      </c>
      <c r="E1394" s="5">
        <v>225</v>
      </c>
      <c r="F1394" s="5">
        <f>ROUND(Source!AV1389,O1394)</f>
        <v>508948</v>
      </c>
      <c r="G1394" s="5" t="s">
        <v>92</v>
      </c>
      <c r="H1394" s="5" t="s">
        <v>93</v>
      </c>
      <c r="I1394" s="5"/>
      <c r="J1394" s="5"/>
      <c r="K1394" s="5">
        <v>225</v>
      </c>
      <c r="L1394" s="5">
        <v>4</v>
      </c>
      <c r="M1394" s="5">
        <v>3</v>
      </c>
      <c r="N1394" s="5" t="s">
        <v>3</v>
      </c>
      <c r="O1394" s="5">
        <v>0</v>
      </c>
      <c r="P1394" s="5">
        <f>ROUND(Source!EN1389,O1394)</f>
        <v>1972503</v>
      </c>
      <c r="Q1394" s="5"/>
      <c r="R1394" s="5"/>
      <c r="S1394" s="5"/>
      <c r="T1394" s="5"/>
      <c r="U1394" s="5"/>
      <c r="V1394" s="5"/>
      <c r="W1394" s="5">
        <v>508948</v>
      </c>
      <c r="X1394" s="5">
        <v>1</v>
      </c>
      <c r="Y1394" s="5">
        <v>508948</v>
      </c>
      <c r="Z1394" s="5">
        <v>1972503</v>
      </c>
      <c r="AA1394" s="5">
        <v>1</v>
      </c>
      <c r="AB1394" s="5">
        <v>1972503</v>
      </c>
    </row>
    <row r="1395" spans="1:28" x14ac:dyDescent="0.2">
      <c r="A1395" s="5">
        <v>50</v>
      </c>
      <c r="B1395" s="5">
        <v>0</v>
      </c>
      <c r="C1395" s="5">
        <v>0</v>
      </c>
      <c r="D1395" s="5">
        <v>1</v>
      </c>
      <c r="E1395" s="5">
        <v>226</v>
      </c>
      <c r="F1395" s="5">
        <f>ROUND(Source!AW1389,O1395)</f>
        <v>508948</v>
      </c>
      <c r="G1395" s="5" t="s">
        <v>94</v>
      </c>
      <c r="H1395" s="5" t="s">
        <v>95</v>
      </c>
      <c r="I1395" s="5"/>
      <c r="J1395" s="5"/>
      <c r="K1395" s="5">
        <v>226</v>
      </c>
      <c r="L1395" s="5">
        <v>5</v>
      </c>
      <c r="M1395" s="5">
        <v>3</v>
      </c>
      <c r="N1395" s="5" t="s">
        <v>3</v>
      </c>
      <c r="O1395" s="5">
        <v>0</v>
      </c>
      <c r="P1395" s="5">
        <f>ROUND(Source!EO1389,O1395)</f>
        <v>1972503</v>
      </c>
      <c r="Q1395" s="5"/>
      <c r="R1395" s="5"/>
      <c r="S1395" s="5"/>
      <c r="T1395" s="5"/>
      <c r="U1395" s="5"/>
      <c r="V1395" s="5"/>
      <c r="W1395" s="5">
        <v>508948</v>
      </c>
      <c r="X1395" s="5">
        <v>1</v>
      </c>
      <c r="Y1395" s="5">
        <v>508948</v>
      </c>
      <c r="Z1395" s="5">
        <v>1972503</v>
      </c>
      <c r="AA1395" s="5">
        <v>1</v>
      </c>
      <c r="AB1395" s="5">
        <v>1972503</v>
      </c>
    </row>
    <row r="1396" spans="1:28" x14ac:dyDescent="0.2">
      <c r="A1396" s="5">
        <v>50</v>
      </c>
      <c r="B1396" s="5">
        <v>0</v>
      </c>
      <c r="C1396" s="5">
        <v>0</v>
      </c>
      <c r="D1396" s="5">
        <v>1</v>
      </c>
      <c r="E1396" s="5">
        <v>227</v>
      </c>
      <c r="F1396" s="5">
        <f>ROUND(Source!AX1389,O1396)</f>
        <v>0</v>
      </c>
      <c r="G1396" s="5" t="s">
        <v>96</v>
      </c>
      <c r="H1396" s="5" t="s">
        <v>97</v>
      </c>
      <c r="I1396" s="5"/>
      <c r="J1396" s="5"/>
      <c r="K1396" s="5">
        <v>227</v>
      </c>
      <c r="L1396" s="5">
        <v>6</v>
      </c>
      <c r="M1396" s="5">
        <v>3</v>
      </c>
      <c r="N1396" s="5" t="s">
        <v>3</v>
      </c>
      <c r="O1396" s="5">
        <v>0</v>
      </c>
      <c r="P1396" s="5">
        <f>ROUND(Source!EP1389,O1396)</f>
        <v>0</v>
      </c>
      <c r="Q1396" s="5"/>
      <c r="R1396" s="5"/>
      <c r="S1396" s="5"/>
      <c r="T1396" s="5"/>
      <c r="U1396" s="5"/>
      <c r="V1396" s="5"/>
      <c r="W1396" s="5">
        <v>0</v>
      </c>
      <c r="X1396" s="5">
        <v>1</v>
      </c>
      <c r="Y1396" s="5">
        <v>0</v>
      </c>
      <c r="Z1396" s="5">
        <v>0</v>
      </c>
      <c r="AA1396" s="5">
        <v>1</v>
      </c>
      <c r="AB1396" s="5">
        <v>0</v>
      </c>
    </row>
    <row r="1397" spans="1:28" x14ac:dyDescent="0.2">
      <c r="A1397" s="5">
        <v>50</v>
      </c>
      <c r="B1397" s="5">
        <v>0</v>
      </c>
      <c r="C1397" s="5">
        <v>0</v>
      </c>
      <c r="D1397" s="5">
        <v>1</v>
      </c>
      <c r="E1397" s="5">
        <v>228</v>
      </c>
      <c r="F1397" s="5">
        <f>ROUND(Source!AY1389,O1397)</f>
        <v>508948</v>
      </c>
      <c r="G1397" s="5" t="s">
        <v>98</v>
      </c>
      <c r="H1397" s="5" t="s">
        <v>99</v>
      </c>
      <c r="I1397" s="5"/>
      <c r="J1397" s="5"/>
      <c r="K1397" s="5">
        <v>228</v>
      </c>
      <c r="L1397" s="5">
        <v>7</v>
      </c>
      <c r="M1397" s="5">
        <v>3</v>
      </c>
      <c r="N1397" s="5" t="s">
        <v>3</v>
      </c>
      <c r="O1397" s="5">
        <v>0</v>
      </c>
      <c r="P1397" s="5">
        <f>ROUND(Source!EQ1389,O1397)</f>
        <v>1972503</v>
      </c>
      <c r="Q1397" s="5"/>
      <c r="R1397" s="5"/>
      <c r="S1397" s="5"/>
      <c r="T1397" s="5"/>
      <c r="U1397" s="5"/>
      <c r="V1397" s="5"/>
      <c r="W1397" s="5">
        <v>508948</v>
      </c>
      <c r="X1397" s="5">
        <v>1</v>
      </c>
      <c r="Y1397" s="5">
        <v>508948</v>
      </c>
      <c r="Z1397" s="5">
        <v>1972503</v>
      </c>
      <c r="AA1397" s="5">
        <v>1</v>
      </c>
      <c r="AB1397" s="5">
        <v>1972503</v>
      </c>
    </row>
    <row r="1398" spans="1:28" x14ac:dyDescent="0.2">
      <c r="A1398" s="5">
        <v>50</v>
      </c>
      <c r="B1398" s="5">
        <v>0</v>
      </c>
      <c r="C1398" s="5">
        <v>0</v>
      </c>
      <c r="D1398" s="5">
        <v>1</v>
      </c>
      <c r="E1398" s="5">
        <v>216</v>
      </c>
      <c r="F1398" s="5">
        <f>ROUND(Source!AP1389,O1398)</f>
        <v>0</v>
      </c>
      <c r="G1398" s="5" t="s">
        <v>100</v>
      </c>
      <c r="H1398" s="5" t="s">
        <v>101</v>
      </c>
      <c r="I1398" s="5"/>
      <c r="J1398" s="5"/>
      <c r="K1398" s="5">
        <v>216</v>
      </c>
      <c r="L1398" s="5">
        <v>8</v>
      </c>
      <c r="M1398" s="5">
        <v>3</v>
      </c>
      <c r="N1398" s="5" t="s">
        <v>3</v>
      </c>
      <c r="O1398" s="5">
        <v>0</v>
      </c>
      <c r="P1398" s="5">
        <f>ROUND(Source!EH1389,O1398)</f>
        <v>0</v>
      </c>
      <c r="Q1398" s="5"/>
      <c r="R1398" s="5"/>
      <c r="S1398" s="5"/>
      <c r="T1398" s="5"/>
      <c r="U1398" s="5"/>
      <c r="V1398" s="5"/>
      <c r="W1398" s="5">
        <v>0</v>
      </c>
      <c r="X1398" s="5">
        <v>1</v>
      </c>
      <c r="Y1398" s="5">
        <v>0</v>
      </c>
      <c r="Z1398" s="5">
        <v>0</v>
      </c>
      <c r="AA1398" s="5">
        <v>1</v>
      </c>
      <c r="AB1398" s="5">
        <v>0</v>
      </c>
    </row>
    <row r="1399" spans="1:28" x14ac:dyDescent="0.2">
      <c r="A1399" s="5">
        <v>50</v>
      </c>
      <c r="B1399" s="5">
        <v>0</v>
      </c>
      <c r="C1399" s="5">
        <v>0</v>
      </c>
      <c r="D1399" s="5">
        <v>1</v>
      </c>
      <c r="E1399" s="5">
        <v>223</v>
      </c>
      <c r="F1399" s="5">
        <f>ROUND(Source!AQ1389,O1399)</f>
        <v>0</v>
      </c>
      <c r="G1399" s="5" t="s">
        <v>102</v>
      </c>
      <c r="H1399" s="5" t="s">
        <v>103</v>
      </c>
      <c r="I1399" s="5"/>
      <c r="J1399" s="5"/>
      <c r="K1399" s="5">
        <v>223</v>
      </c>
      <c r="L1399" s="5">
        <v>9</v>
      </c>
      <c r="M1399" s="5">
        <v>3</v>
      </c>
      <c r="N1399" s="5" t="s">
        <v>3</v>
      </c>
      <c r="O1399" s="5">
        <v>0</v>
      </c>
      <c r="P1399" s="5">
        <f>ROUND(Source!EI1389,O1399)</f>
        <v>0</v>
      </c>
      <c r="Q1399" s="5"/>
      <c r="R1399" s="5"/>
      <c r="S1399" s="5"/>
      <c r="T1399" s="5"/>
      <c r="U1399" s="5"/>
      <c r="V1399" s="5"/>
      <c r="W1399" s="5">
        <v>0</v>
      </c>
      <c r="X1399" s="5">
        <v>1</v>
      </c>
      <c r="Y1399" s="5">
        <v>0</v>
      </c>
      <c r="Z1399" s="5">
        <v>0</v>
      </c>
      <c r="AA1399" s="5">
        <v>1</v>
      </c>
      <c r="AB1399" s="5">
        <v>0</v>
      </c>
    </row>
    <row r="1400" spans="1:28" x14ac:dyDescent="0.2">
      <c r="A1400" s="5">
        <v>50</v>
      </c>
      <c r="B1400" s="5">
        <v>0</v>
      </c>
      <c r="C1400" s="5">
        <v>0</v>
      </c>
      <c r="D1400" s="5">
        <v>1</v>
      </c>
      <c r="E1400" s="5">
        <v>229</v>
      </c>
      <c r="F1400" s="5">
        <f>ROUND(Source!AZ1389,O1400)</f>
        <v>0</v>
      </c>
      <c r="G1400" s="5" t="s">
        <v>104</v>
      </c>
      <c r="H1400" s="5" t="s">
        <v>105</v>
      </c>
      <c r="I1400" s="5"/>
      <c r="J1400" s="5"/>
      <c r="K1400" s="5">
        <v>229</v>
      </c>
      <c r="L1400" s="5">
        <v>10</v>
      </c>
      <c r="M1400" s="5">
        <v>3</v>
      </c>
      <c r="N1400" s="5" t="s">
        <v>3</v>
      </c>
      <c r="O1400" s="5">
        <v>0</v>
      </c>
      <c r="P1400" s="5">
        <f>ROUND(Source!ER1389,O1400)</f>
        <v>0</v>
      </c>
      <c r="Q1400" s="5"/>
      <c r="R1400" s="5"/>
      <c r="S1400" s="5"/>
      <c r="T1400" s="5"/>
      <c r="U1400" s="5"/>
      <c r="V1400" s="5"/>
      <c r="W1400" s="5">
        <v>0</v>
      </c>
      <c r="X1400" s="5">
        <v>1</v>
      </c>
      <c r="Y1400" s="5">
        <v>0</v>
      </c>
      <c r="Z1400" s="5">
        <v>0</v>
      </c>
      <c r="AA1400" s="5">
        <v>1</v>
      </c>
      <c r="AB1400" s="5">
        <v>0</v>
      </c>
    </row>
    <row r="1401" spans="1:28" x14ac:dyDescent="0.2">
      <c r="A1401" s="5">
        <v>50</v>
      </c>
      <c r="B1401" s="5">
        <v>0</v>
      </c>
      <c r="C1401" s="5">
        <v>0</v>
      </c>
      <c r="D1401" s="5">
        <v>1</v>
      </c>
      <c r="E1401" s="5">
        <v>203</v>
      </c>
      <c r="F1401" s="5">
        <f>ROUND(Source!Q1389,O1401)</f>
        <v>11761</v>
      </c>
      <c r="G1401" s="5" t="s">
        <v>106</v>
      </c>
      <c r="H1401" s="5" t="s">
        <v>107</v>
      </c>
      <c r="I1401" s="5"/>
      <c r="J1401" s="5"/>
      <c r="K1401" s="5">
        <v>203</v>
      </c>
      <c r="L1401" s="5">
        <v>11</v>
      </c>
      <c r="M1401" s="5">
        <v>3</v>
      </c>
      <c r="N1401" s="5" t="s">
        <v>3</v>
      </c>
      <c r="O1401" s="5">
        <v>0</v>
      </c>
      <c r="P1401" s="5">
        <f>ROUND(Source!DI1389,O1401)</f>
        <v>93110</v>
      </c>
      <c r="Q1401" s="5"/>
      <c r="R1401" s="5"/>
      <c r="S1401" s="5"/>
      <c r="T1401" s="5"/>
      <c r="U1401" s="5"/>
      <c r="V1401" s="5"/>
      <c r="W1401" s="5">
        <v>11761</v>
      </c>
      <c r="X1401" s="5">
        <v>1</v>
      </c>
      <c r="Y1401" s="5">
        <v>11761</v>
      </c>
      <c r="Z1401" s="5">
        <v>93110</v>
      </c>
      <c r="AA1401" s="5">
        <v>1</v>
      </c>
      <c r="AB1401" s="5">
        <v>93110</v>
      </c>
    </row>
    <row r="1402" spans="1:28" x14ac:dyDescent="0.2">
      <c r="A1402" s="5">
        <v>50</v>
      </c>
      <c r="B1402" s="5">
        <v>0</v>
      </c>
      <c r="C1402" s="5">
        <v>0</v>
      </c>
      <c r="D1402" s="5">
        <v>1</v>
      </c>
      <c r="E1402" s="5">
        <v>231</v>
      </c>
      <c r="F1402" s="5">
        <f>ROUND(Source!BB1389,O1402)</f>
        <v>0</v>
      </c>
      <c r="G1402" s="5" t="s">
        <v>108</v>
      </c>
      <c r="H1402" s="5" t="s">
        <v>109</v>
      </c>
      <c r="I1402" s="5"/>
      <c r="J1402" s="5"/>
      <c r="K1402" s="5">
        <v>231</v>
      </c>
      <c r="L1402" s="5">
        <v>12</v>
      </c>
      <c r="M1402" s="5">
        <v>3</v>
      </c>
      <c r="N1402" s="5" t="s">
        <v>3</v>
      </c>
      <c r="O1402" s="5">
        <v>0</v>
      </c>
      <c r="P1402" s="5">
        <f>ROUND(Source!ET1389,O1402)</f>
        <v>0</v>
      </c>
      <c r="Q1402" s="5"/>
      <c r="R1402" s="5"/>
      <c r="S1402" s="5"/>
      <c r="T1402" s="5"/>
      <c r="U1402" s="5"/>
      <c r="V1402" s="5"/>
      <c r="W1402" s="5">
        <v>0</v>
      </c>
      <c r="X1402" s="5">
        <v>1</v>
      </c>
      <c r="Y1402" s="5">
        <v>0</v>
      </c>
      <c r="Z1402" s="5">
        <v>0</v>
      </c>
      <c r="AA1402" s="5">
        <v>1</v>
      </c>
      <c r="AB1402" s="5">
        <v>0</v>
      </c>
    </row>
    <row r="1403" spans="1:28" x14ac:dyDescent="0.2">
      <c r="A1403" s="5">
        <v>50</v>
      </c>
      <c r="B1403" s="5">
        <v>0</v>
      </c>
      <c r="C1403" s="5">
        <v>0</v>
      </c>
      <c r="D1403" s="5">
        <v>1</v>
      </c>
      <c r="E1403" s="5">
        <v>204</v>
      </c>
      <c r="F1403" s="5">
        <f>ROUND(Source!R1389,O1403)</f>
        <v>2346</v>
      </c>
      <c r="G1403" s="5" t="s">
        <v>110</v>
      </c>
      <c r="H1403" s="5" t="s">
        <v>111</v>
      </c>
      <c r="I1403" s="5"/>
      <c r="J1403" s="5"/>
      <c r="K1403" s="5">
        <v>204</v>
      </c>
      <c r="L1403" s="5">
        <v>13</v>
      </c>
      <c r="M1403" s="5">
        <v>3</v>
      </c>
      <c r="N1403" s="5" t="s">
        <v>3</v>
      </c>
      <c r="O1403" s="5">
        <v>0</v>
      </c>
      <c r="P1403" s="5">
        <f>ROUND(Source!DJ1389,O1403)</f>
        <v>46466</v>
      </c>
      <c r="Q1403" s="5"/>
      <c r="R1403" s="5"/>
      <c r="S1403" s="5"/>
      <c r="T1403" s="5"/>
      <c r="U1403" s="5"/>
      <c r="V1403" s="5"/>
      <c r="W1403" s="5">
        <v>2346</v>
      </c>
      <c r="X1403" s="5">
        <v>1</v>
      </c>
      <c r="Y1403" s="5">
        <v>2346</v>
      </c>
      <c r="Z1403" s="5">
        <v>46466</v>
      </c>
      <c r="AA1403" s="5">
        <v>1</v>
      </c>
      <c r="AB1403" s="5">
        <v>46466</v>
      </c>
    </row>
    <row r="1404" spans="1:28" x14ac:dyDescent="0.2">
      <c r="A1404" s="5">
        <v>50</v>
      </c>
      <c r="B1404" s="5">
        <v>0</v>
      </c>
      <c r="C1404" s="5">
        <v>0</v>
      </c>
      <c r="D1404" s="5">
        <v>1</v>
      </c>
      <c r="E1404" s="5">
        <v>205</v>
      </c>
      <c r="F1404" s="5">
        <f>ROUND(Source!S1389,O1404)</f>
        <v>68454</v>
      </c>
      <c r="G1404" s="5" t="s">
        <v>112</v>
      </c>
      <c r="H1404" s="5" t="s">
        <v>113</v>
      </c>
      <c r="I1404" s="5"/>
      <c r="J1404" s="5"/>
      <c r="K1404" s="5">
        <v>205</v>
      </c>
      <c r="L1404" s="5">
        <v>14</v>
      </c>
      <c r="M1404" s="5">
        <v>3</v>
      </c>
      <c r="N1404" s="5" t="s">
        <v>3</v>
      </c>
      <c r="O1404" s="5">
        <v>0</v>
      </c>
      <c r="P1404" s="5">
        <f>ROUND(Source!DK1389,O1404)</f>
        <v>1736549</v>
      </c>
      <c r="Q1404" s="5"/>
      <c r="R1404" s="5"/>
      <c r="S1404" s="5"/>
      <c r="T1404" s="5"/>
      <c r="U1404" s="5"/>
      <c r="V1404" s="5"/>
      <c r="W1404" s="5">
        <v>68454</v>
      </c>
      <c r="X1404" s="5">
        <v>1</v>
      </c>
      <c r="Y1404" s="5">
        <v>68454</v>
      </c>
      <c r="Z1404" s="5">
        <v>1736549</v>
      </c>
      <c r="AA1404" s="5">
        <v>1</v>
      </c>
      <c r="AB1404" s="5">
        <v>1736549</v>
      </c>
    </row>
    <row r="1405" spans="1:28" x14ac:dyDescent="0.2">
      <c r="A1405" s="5">
        <v>50</v>
      </c>
      <c r="B1405" s="5">
        <v>0</v>
      </c>
      <c r="C1405" s="5">
        <v>0</v>
      </c>
      <c r="D1405" s="5">
        <v>1</v>
      </c>
      <c r="E1405" s="5">
        <v>232</v>
      </c>
      <c r="F1405" s="5">
        <f>ROUND(Source!BC1389,O1405)</f>
        <v>0</v>
      </c>
      <c r="G1405" s="5" t="s">
        <v>114</v>
      </c>
      <c r="H1405" s="5" t="s">
        <v>115</v>
      </c>
      <c r="I1405" s="5"/>
      <c r="J1405" s="5"/>
      <c r="K1405" s="5">
        <v>232</v>
      </c>
      <c r="L1405" s="5">
        <v>15</v>
      </c>
      <c r="M1405" s="5">
        <v>3</v>
      </c>
      <c r="N1405" s="5" t="s">
        <v>3</v>
      </c>
      <c r="O1405" s="5">
        <v>0</v>
      </c>
      <c r="P1405" s="5">
        <f>ROUND(Source!EU1389,O1405)</f>
        <v>0</v>
      </c>
      <c r="Q1405" s="5"/>
      <c r="R1405" s="5"/>
      <c r="S1405" s="5"/>
      <c r="T1405" s="5"/>
      <c r="U1405" s="5"/>
      <c r="V1405" s="5"/>
      <c r="W1405" s="5">
        <v>0</v>
      </c>
      <c r="X1405" s="5">
        <v>1</v>
      </c>
      <c r="Y1405" s="5">
        <v>0</v>
      </c>
      <c r="Z1405" s="5">
        <v>0</v>
      </c>
      <c r="AA1405" s="5">
        <v>1</v>
      </c>
      <c r="AB1405" s="5">
        <v>0</v>
      </c>
    </row>
    <row r="1406" spans="1:28" x14ac:dyDescent="0.2">
      <c r="A1406" s="5">
        <v>50</v>
      </c>
      <c r="B1406" s="5">
        <v>0</v>
      </c>
      <c r="C1406" s="5">
        <v>0</v>
      </c>
      <c r="D1406" s="5">
        <v>1</v>
      </c>
      <c r="E1406" s="5">
        <v>214</v>
      </c>
      <c r="F1406" s="5">
        <f>ROUND(Source!AS1389,O1406)</f>
        <v>729586</v>
      </c>
      <c r="G1406" s="5" t="s">
        <v>116</v>
      </c>
      <c r="H1406" s="5" t="s">
        <v>117</v>
      </c>
      <c r="I1406" s="5"/>
      <c r="J1406" s="5"/>
      <c r="K1406" s="5">
        <v>214</v>
      </c>
      <c r="L1406" s="5">
        <v>16</v>
      </c>
      <c r="M1406" s="5">
        <v>3</v>
      </c>
      <c r="N1406" s="5" t="s">
        <v>3</v>
      </c>
      <c r="O1406" s="5">
        <v>0</v>
      </c>
      <c r="P1406" s="5" t="e">
        <f>ROUND(Source!EK1389,O1406)</f>
        <v>#REF!</v>
      </c>
      <c r="Q1406" s="5"/>
      <c r="R1406" s="5"/>
      <c r="S1406" s="5"/>
      <c r="T1406" s="5"/>
      <c r="U1406" s="5"/>
      <c r="V1406" s="5"/>
      <c r="W1406" s="5">
        <v>729586</v>
      </c>
      <c r="X1406" s="5">
        <v>1</v>
      </c>
      <c r="Y1406" s="5">
        <v>729586</v>
      </c>
      <c r="Z1406" s="5">
        <v>7034440</v>
      </c>
      <c r="AA1406" s="5">
        <v>1</v>
      </c>
      <c r="AB1406" s="5">
        <v>7034440</v>
      </c>
    </row>
    <row r="1407" spans="1:28" x14ac:dyDescent="0.2">
      <c r="A1407" s="5">
        <v>50</v>
      </c>
      <c r="B1407" s="5">
        <v>0</v>
      </c>
      <c r="C1407" s="5">
        <v>0</v>
      </c>
      <c r="D1407" s="5">
        <v>1</v>
      </c>
      <c r="E1407" s="5">
        <v>215</v>
      </c>
      <c r="F1407" s="5">
        <f>ROUND(Source!AT1389,O1407)</f>
        <v>0</v>
      </c>
      <c r="G1407" s="5" t="s">
        <v>118</v>
      </c>
      <c r="H1407" s="5" t="s">
        <v>119</v>
      </c>
      <c r="I1407" s="5"/>
      <c r="J1407" s="5"/>
      <c r="K1407" s="5">
        <v>215</v>
      </c>
      <c r="L1407" s="5">
        <v>17</v>
      </c>
      <c r="M1407" s="5">
        <v>3</v>
      </c>
      <c r="N1407" s="5" t="s">
        <v>3</v>
      </c>
      <c r="O1407" s="5">
        <v>0</v>
      </c>
      <c r="P1407" s="5">
        <f>ROUND(Source!EL1389,O1407)</f>
        <v>0</v>
      </c>
      <c r="Q1407" s="5"/>
      <c r="R1407" s="5"/>
      <c r="S1407" s="5"/>
      <c r="T1407" s="5"/>
      <c r="U1407" s="5"/>
      <c r="V1407" s="5"/>
      <c r="W1407" s="5">
        <v>0</v>
      </c>
      <c r="X1407" s="5">
        <v>1</v>
      </c>
      <c r="Y1407" s="5">
        <v>0</v>
      </c>
      <c r="Z1407" s="5">
        <v>0</v>
      </c>
      <c r="AA1407" s="5">
        <v>1</v>
      </c>
      <c r="AB1407" s="5">
        <v>0</v>
      </c>
    </row>
    <row r="1408" spans="1:28" x14ac:dyDescent="0.2">
      <c r="A1408" s="5">
        <v>50</v>
      </c>
      <c r="B1408" s="5">
        <v>0</v>
      </c>
      <c r="C1408" s="5">
        <v>0</v>
      </c>
      <c r="D1408" s="5">
        <v>1</v>
      </c>
      <c r="E1408" s="5">
        <v>217</v>
      </c>
      <c r="F1408" s="5">
        <f>ROUND(Source!AU1389,O1408)</f>
        <v>0</v>
      </c>
      <c r="G1408" s="5" t="s">
        <v>120</v>
      </c>
      <c r="H1408" s="5" t="s">
        <v>121</v>
      </c>
      <c r="I1408" s="5"/>
      <c r="J1408" s="5"/>
      <c r="K1408" s="5">
        <v>217</v>
      </c>
      <c r="L1408" s="5">
        <v>18</v>
      </c>
      <c r="M1408" s="5">
        <v>3</v>
      </c>
      <c r="N1408" s="5" t="s">
        <v>3</v>
      </c>
      <c r="O1408" s="5">
        <v>0</v>
      </c>
      <c r="P1408" s="5">
        <f>ROUND(Source!EM1389,O1408)</f>
        <v>0</v>
      </c>
      <c r="Q1408" s="5"/>
      <c r="R1408" s="5"/>
      <c r="S1408" s="5"/>
      <c r="T1408" s="5"/>
      <c r="U1408" s="5"/>
      <c r="V1408" s="5"/>
      <c r="W1408" s="5">
        <v>0</v>
      </c>
      <c r="X1408" s="5">
        <v>1</v>
      </c>
      <c r="Y1408" s="5">
        <v>0</v>
      </c>
      <c r="Z1408" s="5">
        <v>0</v>
      </c>
      <c r="AA1408" s="5">
        <v>1</v>
      </c>
      <c r="AB1408" s="5">
        <v>0</v>
      </c>
    </row>
    <row r="1409" spans="1:206" x14ac:dyDescent="0.2">
      <c r="A1409" s="5">
        <v>50</v>
      </c>
      <c r="B1409" s="5">
        <v>0</v>
      </c>
      <c r="C1409" s="5">
        <v>0</v>
      </c>
      <c r="D1409" s="5">
        <v>1</v>
      </c>
      <c r="E1409" s="5">
        <v>230</v>
      </c>
      <c r="F1409" s="5">
        <f>ROUND(Source!BA1389,O1409)</f>
        <v>0</v>
      </c>
      <c r="G1409" s="5" t="s">
        <v>122</v>
      </c>
      <c r="H1409" s="5" t="s">
        <v>123</v>
      </c>
      <c r="I1409" s="5"/>
      <c r="J1409" s="5"/>
      <c r="K1409" s="5">
        <v>230</v>
      </c>
      <c r="L1409" s="5">
        <v>19</v>
      </c>
      <c r="M1409" s="5">
        <v>3</v>
      </c>
      <c r="N1409" s="5" t="s">
        <v>3</v>
      </c>
      <c r="O1409" s="5">
        <v>0</v>
      </c>
      <c r="P1409" s="5">
        <f>ROUND(Source!ES1389,O1409)</f>
        <v>0</v>
      </c>
      <c r="Q1409" s="5"/>
      <c r="R1409" s="5"/>
      <c r="S1409" s="5"/>
      <c r="T1409" s="5"/>
      <c r="U1409" s="5"/>
      <c r="V1409" s="5"/>
      <c r="W1409" s="5">
        <v>0</v>
      </c>
      <c r="X1409" s="5">
        <v>1</v>
      </c>
      <c r="Y1409" s="5">
        <v>0</v>
      </c>
      <c r="Z1409" s="5">
        <v>0</v>
      </c>
      <c r="AA1409" s="5">
        <v>1</v>
      </c>
      <c r="AB1409" s="5">
        <v>0</v>
      </c>
    </row>
    <row r="1410" spans="1:206" x14ac:dyDescent="0.2">
      <c r="A1410" s="5">
        <v>50</v>
      </c>
      <c r="B1410" s="5">
        <v>0</v>
      </c>
      <c r="C1410" s="5">
        <v>0</v>
      </c>
      <c r="D1410" s="5">
        <v>1</v>
      </c>
      <c r="E1410" s="5">
        <v>206</v>
      </c>
      <c r="F1410" s="5">
        <f>ROUND(Source!T1389,O1410)</f>
        <v>0</v>
      </c>
      <c r="G1410" s="5" t="s">
        <v>124</v>
      </c>
      <c r="H1410" s="5" t="s">
        <v>125</v>
      </c>
      <c r="I1410" s="5"/>
      <c r="J1410" s="5"/>
      <c r="K1410" s="5">
        <v>206</v>
      </c>
      <c r="L1410" s="5">
        <v>20</v>
      </c>
      <c r="M1410" s="5">
        <v>3</v>
      </c>
      <c r="N1410" s="5" t="s">
        <v>3</v>
      </c>
      <c r="O1410" s="5">
        <v>0</v>
      </c>
      <c r="P1410" s="5">
        <f>ROUND(Source!DL1389,O1410)</f>
        <v>0</v>
      </c>
      <c r="Q1410" s="5"/>
      <c r="R1410" s="5"/>
      <c r="S1410" s="5"/>
      <c r="T1410" s="5"/>
      <c r="U1410" s="5"/>
      <c r="V1410" s="5"/>
      <c r="W1410" s="5">
        <v>0</v>
      </c>
      <c r="X1410" s="5">
        <v>1</v>
      </c>
      <c r="Y1410" s="5">
        <v>0</v>
      </c>
      <c r="Z1410" s="5">
        <v>0</v>
      </c>
      <c r="AA1410" s="5">
        <v>1</v>
      </c>
      <c r="AB1410" s="5">
        <v>0</v>
      </c>
    </row>
    <row r="1411" spans="1:206" x14ac:dyDescent="0.2">
      <c r="A1411" s="5">
        <v>50</v>
      </c>
      <c r="B1411" s="5">
        <v>0</v>
      </c>
      <c r="C1411" s="5">
        <v>0</v>
      </c>
      <c r="D1411" s="5">
        <v>1</v>
      </c>
      <c r="E1411" s="5">
        <v>207</v>
      </c>
      <c r="F1411" s="5">
        <f>Source!U1389</f>
        <v>7779.6072599999998</v>
      </c>
      <c r="G1411" s="5" t="s">
        <v>126</v>
      </c>
      <c r="H1411" s="5" t="s">
        <v>127</v>
      </c>
      <c r="I1411" s="5"/>
      <c r="J1411" s="5"/>
      <c r="K1411" s="5">
        <v>207</v>
      </c>
      <c r="L1411" s="5">
        <v>21</v>
      </c>
      <c r="M1411" s="5">
        <v>3</v>
      </c>
      <c r="N1411" s="5" t="s">
        <v>3</v>
      </c>
      <c r="O1411" s="5">
        <v>-1</v>
      </c>
      <c r="P1411" s="5" t="e">
        <f>Source!DM1389</f>
        <v>#REF!</v>
      </c>
      <c r="Q1411" s="5"/>
      <c r="R1411" s="5"/>
      <c r="S1411" s="5"/>
      <c r="T1411" s="5"/>
      <c r="U1411" s="5"/>
      <c r="V1411" s="5"/>
      <c r="W1411" s="5">
        <v>7779.6072599999998</v>
      </c>
      <c r="X1411" s="5">
        <v>1</v>
      </c>
      <c r="Y1411" s="5">
        <v>7779.6072599999998</v>
      </c>
      <c r="Z1411" s="5">
        <v>7779.6072599999998</v>
      </c>
      <c r="AA1411" s="5">
        <v>1</v>
      </c>
      <c r="AB1411" s="5">
        <v>7779.6072599999998</v>
      </c>
    </row>
    <row r="1412" spans="1:206" x14ac:dyDescent="0.2">
      <c r="A1412" s="5">
        <v>50</v>
      </c>
      <c r="B1412" s="5">
        <v>0</v>
      </c>
      <c r="C1412" s="5">
        <v>0</v>
      </c>
      <c r="D1412" s="5">
        <v>1</v>
      </c>
      <c r="E1412" s="5">
        <v>208</v>
      </c>
      <c r="F1412" s="5">
        <f>Source!V1389</f>
        <v>188.84804500000001</v>
      </c>
      <c r="G1412" s="5" t="s">
        <v>128</v>
      </c>
      <c r="H1412" s="5" t="s">
        <v>129</v>
      </c>
      <c r="I1412" s="5"/>
      <c r="J1412" s="5"/>
      <c r="K1412" s="5">
        <v>208</v>
      </c>
      <c r="L1412" s="5">
        <v>22</v>
      </c>
      <c r="M1412" s="5">
        <v>3</v>
      </c>
      <c r="N1412" s="5" t="s">
        <v>3</v>
      </c>
      <c r="O1412" s="5">
        <v>-1</v>
      </c>
      <c r="P1412" s="5">
        <f>Source!DN1389</f>
        <v>188.84804500000001</v>
      </c>
      <c r="Q1412" s="5"/>
      <c r="R1412" s="5"/>
      <c r="S1412" s="5"/>
      <c r="T1412" s="5"/>
      <c r="U1412" s="5"/>
      <c r="V1412" s="5"/>
      <c r="W1412" s="5">
        <v>188.84804499999998</v>
      </c>
      <c r="X1412" s="5">
        <v>1</v>
      </c>
      <c r="Y1412" s="5">
        <v>188.84804499999998</v>
      </c>
      <c r="Z1412" s="5">
        <v>188.84804499999998</v>
      </c>
      <c r="AA1412" s="5">
        <v>1</v>
      </c>
      <c r="AB1412" s="5">
        <v>188.84804499999998</v>
      </c>
    </row>
    <row r="1413" spans="1:206" x14ac:dyDescent="0.2">
      <c r="A1413" s="5">
        <v>50</v>
      </c>
      <c r="B1413" s="5">
        <v>0</v>
      </c>
      <c r="C1413" s="5">
        <v>0</v>
      </c>
      <c r="D1413" s="5">
        <v>1</v>
      </c>
      <c r="E1413" s="5">
        <v>209</v>
      </c>
      <c r="F1413" s="5">
        <f>ROUND(Source!W1389,O1413)</f>
        <v>68</v>
      </c>
      <c r="G1413" s="5" t="s">
        <v>130</v>
      </c>
      <c r="H1413" s="5" t="s">
        <v>131</v>
      </c>
      <c r="I1413" s="5"/>
      <c r="J1413" s="5"/>
      <c r="K1413" s="5">
        <v>209</v>
      </c>
      <c r="L1413" s="5">
        <v>23</v>
      </c>
      <c r="M1413" s="5">
        <v>3</v>
      </c>
      <c r="N1413" s="5" t="s">
        <v>3</v>
      </c>
      <c r="O1413" s="5">
        <v>0</v>
      </c>
      <c r="P1413" s="5">
        <f>ROUND(Source!DO1389,O1413)</f>
        <v>147</v>
      </c>
      <c r="Q1413" s="5"/>
      <c r="R1413" s="5"/>
      <c r="S1413" s="5"/>
      <c r="T1413" s="5"/>
      <c r="U1413" s="5"/>
      <c r="V1413" s="5"/>
      <c r="W1413" s="5">
        <v>68</v>
      </c>
      <c r="X1413" s="5">
        <v>1</v>
      </c>
      <c r="Y1413" s="5">
        <v>68</v>
      </c>
      <c r="Z1413" s="5">
        <v>147</v>
      </c>
      <c r="AA1413" s="5">
        <v>1</v>
      </c>
      <c r="AB1413" s="5">
        <v>147</v>
      </c>
    </row>
    <row r="1414" spans="1:206" x14ac:dyDescent="0.2">
      <c r="A1414" s="5">
        <v>50</v>
      </c>
      <c r="B1414" s="5">
        <v>0</v>
      </c>
      <c r="C1414" s="5">
        <v>0</v>
      </c>
      <c r="D1414" s="5">
        <v>1</v>
      </c>
      <c r="E1414" s="5">
        <v>233</v>
      </c>
      <c r="F1414" s="5">
        <f>ROUND(Source!BD1389,O1414)</f>
        <v>0</v>
      </c>
      <c r="G1414" s="5" t="s">
        <v>132</v>
      </c>
      <c r="H1414" s="5" t="s">
        <v>133</v>
      </c>
      <c r="I1414" s="5"/>
      <c r="J1414" s="5"/>
      <c r="K1414" s="5">
        <v>233</v>
      </c>
      <c r="L1414" s="5">
        <v>24</v>
      </c>
      <c r="M1414" s="5">
        <v>3</v>
      </c>
      <c r="N1414" s="5" t="s">
        <v>3</v>
      </c>
      <c r="O1414" s="5">
        <v>0</v>
      </c>
      <c r="P1414" s="5">
        <f>ROUND(Source!EV1389,O1414)</f>
        <v>0</v>
      </c>
      <c r="Q1414" s="5"/>
      <c r="R1414" s="5"/>
      <c r="S1414" s="5"/>
      <c r="T1414" s="5"/>
      <c r="U1414" s="5"/>
      <c r="V1414" s="5"/>
      <c r="W1414" s="5">
        <v>0</v>
      </c>
      <c r="X1414" s="5">
        <v>1</v>
      </c>
      <c r="Y1414" s="5">
        <v>0</v>
      </c>
      <c r="Z1414" s="5">
        <v>0</v>
      </c>
      <c r="AA1414" s="5">
        <v>1</v>
      </c>
      <c r="AB1414" s="5">
        <v>0</v>
      </c>
    </row>
    <row r="1415" spans="1:206" x14ac:dyDescent="0.2">
      <c r="A1415" s="5">
        <v>50</v>
      </c>
      <c r="B1415" s="5">
        <v>0</v>
      </c>
      <c r="C1415" s="5">
        <v>0</v>
      </c>
      <c r="D1415" s="5">
        <v>1</v>
      </c>
      <c r="E1415" s="5">
        <v>210</v>
      </c>
      <c r="F1415" s="5">
        <f>ROUND(Source!X1389,O1415)</f>
        <v>86892</v>
      </c>
      <c r="G1415" s="5" t="s">
        <v>134</v>
      </c>
      <c r="H1415" s="5" t="s">
        <v>135</v>
      </c>
      <c r="I1415" s="5"/>
      <c r="J1415" s="5"/>
      <c r="K1415" s="5">
        <v>210</v>
      </c>
      <c r="L1415" s="5">
        <v>25</v>
      </c>
      <c r="M1415" s="5">
        <v>3</v>
      </c>
      <c r="N1415" s="5" t="s">
        <v>3</v>
      </c>
      <c r="O1415" s="5">
        <v>0</v>
      </c>
      <c r="P1415" s="5" t="e">
        <f>ROUND(Source!DP1389,O1415)</f>
        <v>#REF!</v>
      </c>
      <c r="Q1415" s="5"/>
      <c r="R1415" s="5"/>
      <c r="S1415" s="5"/>
      <c r="T1415" s="5"/>
      <c r="U1415" s="5"/>
      <c r="V1415" s="5"/>
      <c r="W1415" s="5">
        <v>86892</v>
      </c>
      <c r="X1415" s="5">
        <v>1</v>
      </c>
      <c r="Y1415" s="5">
        <v>86892</v>
      </c>
      <c r="Z1415" s="5">
        <v>2081738</v>
      </c>
      <c r="AA1415" s="5">
        <v>1</v>
      </c>
      <c r="AB1415" s="5">
        <v>2081738</v>
      </c>
    </row>
    <row r="1416" spans="1:206" x14ac:dyDescent="0.2">
      <c r="A1416" s="5">
        <v>50</v>
      </c>
      <c r="B1416" s="5">
        <v>0</v>
      </c>
      <c r="C1416" s="5">
        <v>0</v>
      </c>
      <c r="D1416" s="5">
        <v>1</v>
      </c>
      <c r="E1416" s="5">
        <v>211</v>
      </c>
      <c r="F1416" s="5">
        <f>ROUND(Source!Y1389,O1416)</f>
        <v>53531</v>
      </c>
      <c r="G1416" s="5" t="s">
        <v>136</v>
      </c>
      <c r="H1416" s="5" t="s">
        <v>137</v>
      </c>
      <c r="I1416" s="5"/>
      <c r="J1416" s="5"/>
      <c r="K1416" s="5">
        <v>211</v>
      </c>
      <c r="L1416" s="5">
        <v>26</v>
      </c>
      <c r="M1416" s="5">
        <v>3</v>
      </c>
      <c r="N1416" s="5" t="s">
        <v>3</v>
      </c>
      <c r="O1416" s="5">
        <v>0</v>
      </c>
      <c r="P1416" s="5" t="e">
        <f>ROUND(Source!DQ1389,O1416)</f>
        <v>#REF!</v>
      </c>
      <c r="Q1416" s="5"/>
      <c r="R1416" s="5"/>
      <c r="S1416" s="5"/>
      <c r="T1416" s="5"/>
      <c r="U1416" s="5"/>
      <c r="V1416" s="5"/>
      <c r="W1416" s="5">
        <v>53531</v>
      </c>
      <c r="X1416" s="5">
        <v>1</v>
      </c>
      <c r="Y1416" s="5">
        <v>53531</v>
      </c>
      <c r="Z1416" s="5">
        <v>1150540</v>
      </c>
      <c r="AA1416" s="5">
        <v>1</v>
      </c>
      <c r="AB1416" s="5">
        <v>1150540</v>
      </c>
    </row>
    <row r="1417" spans="1:206" x14ac:dyDescent="0.2">
      <c r="A1417" s="5">
        <v>50</v>
      </c>
      <c r="B1417" s="5">
        <v>0</v>
      </c>
      <c r="C1417" s="5">
        <v>0</v>
      </c>
      <c r="D1417" s="5">
        <v>1</v>
      </c>
      <c r="E1417" s="5">
        <v>224</v>
      </c>
      <c r="F1417" s="5">
        <f>ROUND(Source!AR1389,O1417)</f>
        <v>729586</v>
      </c>
      <c r="G1417" s="5" t="s">
        <v>138</v>
      </c>
      <c r="H1417" s="5" t="s">
        <v>139</v>
      </c>
      <c r="I1417" s="5"/>
      <c r="J1417" s="5"/>
      <c r="K1417" s="5">
        <v>224</v>
      </c>
      <c r="L1417" s="5">
        <v>27</v>
      </c>
      <c r="M1417" s="5">
        <v>3</v>
      </c>
      <c r="N1417" s="5" t="s">
        <v>3</v>
      </c>
      <c r="O1417" s="5">
        <v>0</v>
      </c>
      <c r="P1417" s="5" t="e">
        <f>ROUND(Source!EJ1389,O1417)</f>
        <v>#REF!</v>
      </c>
      <c r="Q1417" s="5"/>
      <c r="R1417" s="5"/>
      <c r="S1417" s="5"/>
      <c r="T1417" s="5"/>
      <c r="U1417" s="5"/>
      <c r="V1417" s="5"/>
      <c r="W1417" s="5">
        <v>729586</v>
      </c>
      <c r="X1417" s="5">
        <v>1</v>
      </c>
      <c r="Y1417" s="5">
        <v>729586</v>
      </c>
      <c r="Z1417" s="5">
        <v>7034440</v>
      </c>
      <c r="AA1417" s="5">
        <v>1</v>
      </c>
      <c r="AB1417" s="5">
        <v>7034440</v>
      </c>
    </row>
    <row r="1419" spans="1:206" x14ac:dyDescent="0.2">
      <c r="A1419" s="1">
        <v>4</v>
      </c>
      <c r="B1419" s="1">
        <v>1</v>
      </c>
      <c r="C1419" s="1"/>
      <c r="D1419" s="1">
        <f>ROW(A1633)</f>
        <v>1633</v>
      </c>
      <c r="E1419" s="1"/>
      <c r="F1419" s="1" t="s">
        <v>46</v>
      </c>
      <c r="G1419" s="1" t="s">
        <v>637</v>
      </c>
      <c r="H1419" s="1" t="s">
        <v>3</v>
      </c>
      <c r="I1419" s="1">
        <v>0</v>
      </c>
      <c r="J1419" s="1"/>
      <c r="K1419" s="1">
        <v>0</v>
      </c>
      <c r="L1419" s="1"/>
      <c r="M1419" s="1" t="s">
        <v>3</v>
      </c>
      <c r="N1419" s="1"/>
      <c r="O1419" s="1"/>
      <c r="P1419" s="1"/>
      <c r="Q1419" s="1"/>
      <c r="R1419" s="1"/>
      <c r="S1419" s="1">
        <v>0</v>
      </c>
      <c r="T1419" s="1">
        <v>0</v>
      </c>
      <c r="U1419" s="1" t="s">
        <v>3</v>
      </c>
      <c r="V1419" s="1">
        <v>0</v>
      </c>
      <c r="W1419" s="1"/>
      <c r="X1419" s="1"/>
      <c r="Y1419" s="1"/>
      <c r="Z1419" s="1"/>
      <c r="AA1419" s="1"/>
      <c r="AB1419" s="1" t="s">
        <v>3</v>
      </c>
      <c r="AC1419" s="1" t="s">
        <v>3</v>
      </c>
      <c r="AD1419" s="1" t="s">
        <v>3</v>
      </c>
      <c r="AE1419" s="1" t="s">
        <v>3</v>
      </c>
      <c r="AF1419" s="1" t="s">
        <v>3</v>
      </c>
      <c r="AG1419" s="1" t="s">
        <v>3</v>
      </c>
      <c r="AH1419" s="1"/>
      <c r="AI1419" s="1"/>
      <c r="AJ1419" s="1"/>
      <c r="AK1419" s="1"/>
      <c r="AL1419" s="1"/>
      <c r="AM1419" s="1"/>
      <c r="AN1419" s="1"/>
      <c r="AO1419" s="1"/>
      <c r="AP1419" s="1" t="s">
        <v>3</v>
      </c>
      <c r="AQ1419" s="1" t="s">
        <v>3</v>
      </c>
      <c r="AR1419" s="1" t="s">
        <v>3</v>
      </c>
      <c r="AS1419" s="1"/>
      <c r="AT1419" s="1"/>
      <c r="AU1419" s="1"/>
      <c r="AV1419" s="1"/>
      <c r="AW1419" s="1"/>
      <c r="AX1419" s="1"/>
      <c r="AY1419" s="1"/>
      <c r="AZ1419" s="1" t="s">
        <v>3</v>
      </c>
      <c r="BA1419" s="1"/>
      <c r="BB1419" s="1" t="s">
        <v>3</v>
      </c>
      <c r="BC1419" s="1" t="s">
        <v>3</v>
      </c>
      <c r="BD1419" s="1" t="s">
        <v>3</v>
      </c>
      <c r="BE1419" s="1" t="s">
        <v>3</v>
      </c>
      <c r="BF1419" s="1" t="s">
        <v>3</v>
      </c>
      <c r="BG1419" s="1" t="s">
        <v>3</v>
      </c>
      <c r="BH1419" s="1" t="s">
        <v>3</v>
      </c>
      <c r="BI1419" s="1" t="s">
        <v>3</v>
      </c>
      <c r="BJ1419" s="1" t="s">
        <v>3</v>
      </c>
      <c r="BK1419" s="1" t="s">
        <v>3</v>
      </c>
      <c r="BL1419" s="1" t="s">
        <v>3</v>
      </c>
      <c r="BM1419" s="1" t="s">
        <v>3</v>
      </c>
      <c r="BN1419" s="1" t="s">
        <v>3</v>
      </c>
      <c r="BO1419" s="1" t="s">
        <v>3</v>
      </c>
      <c r="BP1419" s="1" t="s">
        <v>3</v>
      </c>
      <c r="BQ1419" s="1"/>
      <c r="BR1419" s="1"/>
      <c r="BS1419" s="1"/>
      <c r="BT1419" s="1"/>
      <c r="BU1419" s="1"/>
      <c r="BV1419" s="1"/>
      <c r="BW1419" s="1"/>
      <c r="BX1419" s="1">
        <v>0</v>
      </c>
      <c r="BY1419" s="1"/>
      <c r="BZ1419" s="1"/>
      <c r="CA1419" s="1"/>
      <c r="CB1419" s="1"/>
      <c r="CC1419" s="1"/>
      <c r="CD1419" s="1"/>
      <c r="CE1419" s="1"/>
      <c r="CF1419" s="1"/>
      <c r="CG1419" s="1"/>
      <c r="CH1419" s="1"/>
      <c r="CI1419" s="1"/>
      <c r="CJ1419" s="1">
        <v>0</v>
      </c>
    </row>
    <row r="1421" spans="1:206" x14ac:dyDescent="0.2">
      <c r="A1421" s="3">
        <v>52</v>
      </c>
      <c r="B1421" s="3">
        <f t="shared" ref="B1421:G1421" si="1131">B1633</f>
        <v>1</v>
      </c>
      <c r="C1421" s="3">
        <f t="shared" si="1131"/>
        <v>4</v>
      </c>
      <c r="D1421" s="3">
        <f t="shared" si="1131"/>
        <v>1419</v>
      </c>
      <c r="E1421" s="3">
        <f t="shared" si="1131"/>
        <v>0</v>
      </c>
      <c r="F1421" s="3" t="str">
        <f t="shared" si="1131"/>
        <v>Новый раздел</v>
      </c>
      <c r="G1421" s="3" t="str">
        <f t="shared" si="1131"/>
        <v>Чердак</v>
      </c>
      <c r="H1421" s="3"/>
      <c r="I1421" s="3"/>
      <c r="J1421" s="3"/>
      <c r="K1421" s="3"/>
      <c r="L1421" s="3"/>
      <c r="M1421" s="3"/>
      <c r="N1421" s="3"/>
      <c r="O1421" s="3" t="e">
        <f t="shared" ref="O1421:AT1421" si="1132">O1633</f>
        <v>#REF!</v>
      </c>
      <c r="P1421" s="3" t="e">
        <f t="shared" si="1132"/>
        <v>#REF!</v>
      </c>
      <c r="Q1421" s="3" t="e">
        <f t="shared" si="1132"/>
        <v>#REF!</v>
      </c>
      <c r="R1421" s="3" t="e">
        <f t="shared" si="1132"/>
        <v>#REF!</v>
      </c>
      <c r="S1421" s="3" t="e">
        <f t="shared" si="1132"/>
        <v>#REF!</v>
      </c>
      <c r="T1421" s="3" t="e">
        <f t="shared" si="1132"/>
        <v>#REF!</v>
      </c>
      <c r="U1421" s="3" t="e">
        <f t="shared" si="1132"/>
        <v>#REF!</v>
      </c>
      <c r="V1421" s="3" t="e">
        <f t="shared" si="1132"/>
        <v>#REF!</v>
      </c>
      <c r="W1421" s="3" t="e">
        <f t="shared" si="1132"/>
        <v>#REF!</v>
      </c>
      <c r="X1421" s="3" t="e">
        <f t="shared" si="1132"/>
        <v>#REF!</v>
      </c>
      <c r="Y1421" s="3" t="e">
        <f t="shared" si="1132"/>
        <v>#REF!</v>
      </c>
      <c r="Z1421" s="3">
        <f t="shared" si="1132"/>
        <v>0</v>
      </c>
      <c r="AA1421" s="3">
        <f t="shared" si="1132"/>
        <v>0</v>
      </c>
      <c r="AB1421" s="3">
        <f t="shared" si="1132"/>
        <v>0</v>
      </c>
      <c r="AC1421" s="3">
        <f t="shared" si="1132"/>
        <v>0</v>
      </c>
      <c r="AD1421" s="3">
        <f t="shared" si="1132"/>
        <v>0</v>
      </c>
      <c r="AE1421" s="3">
        <f t="shared" si="1132"/>
        <v>0</v>
      </c>
      <c r="AF1421" s="3">
        <f t="shared" si="1132"/>
        <v>0</v>
      </c>
      <c r="AG1421" s="3">
        <f t="shared" si="1132"/>
        <v>0</v>
      </c>
      <c r="AH1421" s="3">
        <f t="shared" si="1132"/>
        <v>0</v>
      </c>
      <c r="AI1421" s="3">
        <f t="shared" si="1132"/>
        <v>0</v>
      </c>
      <c r="AJ1421" s="3">
        <f t="shared" si="1132"/>
        <v>0</v>
      </c>
      <c r="AK1421" s="3">
        <f t="shared" si="1132"/>
        <v>0</v>
      </c>
      <c r="AL1421" s="3">
        <f t="shared" si="1132"/>
        <v>0</v>
      </c>
      <c r="AM1421" s="3">
        <f t="shared" si="1132"/>
        <v>0</v>
      </c>
      <c r="AN1421" s="3">
        <f t="shared" si="1132"/>
        <v>0</v>
      </c>
      <c r="AO1421" s="3">
        <f t="shared" si="1132"/>
        <v>0</v>
      </c>
      <c r="AP1421" s="3">
        <f t="shared" si="1132"/>
        <v>0</v>
      </c>
      <c r="AQ1421" s="3">
        <f t="shared" si="1132"/>
        <v>0</v>
      </c>
      <c r="AR1421" s="3" t="e">
        <f t="shared" si="1132"/>
        <v>#REF!</v>
      </c>
      <c r="AS1421" s="3" t="e">
        <f t="shared" si="1132"/>
        <v>#REF!</v>
      </c>
      <c r="AT1421" s="3">
        <f t="shared" si="1132"/>
        <v>0</v>
      </c>
      <c r="AU1421" s="3">
        <f t="shared" ref="AU1421:BZ1421" si="1133">AU1633</f>
        <v>0</v>
      </c>
      <c r="AV1421" s="3" t="e">
        <f t="shared" si="1133"/>
        <v>#REF!</v>
      </c>
      <c r="AW1421" s="3" t="e">
        <f t="shared" si="1133"/>
        <v>#REF!</v>
      </c>
      <c r="AX1421" s="3">
        <f t="shared" si="1133"/>
        <v>0</v>
      </c>
      <c r="AY1421" s="3" t="e">
        <f t="shared" si="1133"/>
        <v>#REF!</v>
      </c>
      <c r="AZ1421" s="3">
        <f t="shared" si="1133"/>
        <v>0</v>
      </c>
      <c r="BA1421" s="3" t="e">
        <f t="shared" si="1133"/>
        <v>#REF!</v>
      </c>
      <c r="BB1421" s="3">
        <f t="shared" si="1133"/>
        <v>0</v>
      </c>
      <c r="BC1421" s="3">
        <f t="shared" si="1133"/>
        <v>0</v>
      </c>
      <c r="BD1421" s="3">
        <f t="shared" si="1133"/>
        <v>0</v>
      </c>
      <c r="BE1421" s="3">
        <f t="shared" si="1133"/>
        <v>0</v>
      </c>
      <c r="BF1421" s="3">
        <f t="shared" si="1133"/>
        <v>0</v>
      </c>
      <c r="BG1421" s="3">
        <f t="shared" si="1133"/>
        <v>0</v>
      </c>
      <c r="BH1421" s="3">
        <f t="shared" si="1133"/>
        <v>0</v>
      </c>
      <c r="BI1421" s="3">
        <f t="shared" si="1133"/>
        <v>0</v>
      </c>
      <c r="BJ1421" s="3">
        <f t="shared" si="1133"/>
        <v>0</v>
      </c>
      <c r="BK1421" s="3">
        <f t="shared" si="1133"/>
        <v>0</v>
      </c>
      <c r="BL1421" s="3">
        <f t="shared" si="1133"/>
        <v>0</v>
      </c>
      <c r="BM1421" s="3">
        <f t="shared" si="1133"/>
        <v>0</v>
      </c>
      <c r="BN1421" s="3">
        <f t="shared" si="1133"/>
        <v>0</v>
      </c>
      <c r="BO1421" s="3">
        <f t="shared" si="1133"/>
        <v>0</v>
      </c>
      <c r="BP1421" s="3">
        <f t="shared" si="1133"/>
        <v>0</v>
      </c>
      <c r="BQ1421" s="3">
        <f t="shared" si="1133"/>
        <v>0</v>
      </c>
      <c r="BR1421" s="3">
        <f t="shared" si="1133"/>
        <v>0</v>
      </c>
      <c r="BS1421" s="3">
        <f t="shared" si="1133"/>
        <v>0</v>
      </c>
      <c r="BT1421" s="3">
        <f t="shared" si="1133"/>
        <v>0</v>
      </c>
      <c r="BU1421" s="3">
        <f t="shared" si="1133"/>
        <v>0</v>
      </c>
      <c r="BV1421" s="3">
        <f t="shared" si="1133"/>
        <v>0</v>
      </c>
      <c r="BW1421" s="3">
        <f t="shared" si="1133"/>
        <v>0</v>
      </c>
      <c r="BX1421" s="3">
        <f t="shared" si="1133"/>
        <v>0</v>
      </c>
      <c r="BY1421" s="3">
        <f t="shared" si="1133"/>
        <v>0</v>
      </c>
      <c r="BZ1421" s="3">
        <f t="shared" si="1133"/>
        <v>0</v>
      </c>
      <c r="CA1421" s="3">
        <f t="shared" ref="CA1421:DF1421" si="1134">CA1633</f>
        <v>0</v>
      </c>
      <c r="CB1421" s="3">
        <f t="shared" si="1134"/>
        <v>0</v>
      </c>
      <c r="CC1421" s="3">
        <f t="shared" si="1134"/>
        <v>0</v>
      </c>
      <c r="CD1421" s="3">
        <f t="shared" si="1134"/>
        <v>0</v>
      </c>
      <c r="CE1421" s="3">
        <f t="shared" si="1134"/>
        <v>0</v>
      </c>
      <c r="CF1421" s="3">
        <f t="shared" si="1134"/>
        <v>0</v>
      </c>
      <c r="CG1421" s="3">
        <f t="shared" si="1134"/>
        <v>0</v>
      </c>
      <c r="CH1421" s="3">
        <f t="shared" si="1134"/>
        <v>0</v>
      </c>
      <c r="CI1421" s="3">
        <f t="shared" si="1134"/>
        <v>0</v>
      </c>
      <c r="CJ1421" s="3">
        <f t="shared" si="1134"/>
        <v>0</v>
      </c>
      <c r="CK1421" s="3">
        <f t="shared" si="1134"/>
        <v>0</v>
      </c>
      <c r="CL1421" s="3">
        <f t="shared" si="1134"/>
        <v>0</v>
      </c>
      <c r="CM1421" s="3">
        <f t="shared" si="1134"/>
        <v>0</v>
      </c>
      <c r="CN1421" s="3">
        <f t="shared" si="1134"/>
        <v>0</v>
      </c>
      <c r="CO1421" s="3">
        <f t="shared" si="1134"/>
        <v>0</v>
      </c>
      <c r="CP1421" s="3">
        <f t="shared" si="1134"/>
        <v>0</v>
      </c>
      <c r="CQ1421" s="3">
        <f t="shared" si="1134"/>
        <v>0</v>
      </c>
      <c r="CR1421" s="3">
        <f t="shared" si="1134"/>
        <v>0</v>
      </c>
      <c r="CS1421" s="3">
        <f t="shared" si="1134"/>
        <v>0</v>
      </c>
      <c r="CT1421" s="3">
        <f t="shared" si="1134"/>
        <v>0</v>
      </c>
      <c r="CU1421" s="3">
        <f t="shared" si="1134"/>
        <v>0</v>
      </c>
      <c r="CV1421" s="3">
        <f t="shared" si="1134"/>
        <v>0</v>
      </c>
      <c r="CW1421" s="3">
        <f t="shared" si="1134"/>
        <v>0</v>
      </c>
      <c r="CX1421" s="3">
        <f t="shared" si="1134"/>
        <v>0</v>
      </c>
      <c r="CY1421" s="3">
        <f t="shared" si="1134"/>
        <v>0</v>
      </c>
      <c r="CZ1421" s="3">
        <f t="shared" si="1134"/>
        <v>0</v>
      </c>
      <c r="DA1421" s="3">
        <f t="shared" si="1134"/>
        <v>0</v>
      </c>
      <c r="DB1421" s="3">
        <f t="shared" si="1134"/>
        <v>0</v>
      </c>
      <c r="DC1421" s="3">
        <f t="shared" si="1134"/>
        <v>0</v>
      </c>
      <c r="DD1421" s="3">
        <f t="shared" si="1134"/>
        <v>0</v>
      </c>
      <c r="DE1421" s="3">
        <f t="shared" si="1134"/>
        <v>0</v>
      </c>
      <c r="DF1421" s="3">
        <f t="shared" si="1134"/>
        <v>0</v>
      </c>
      <c r="DG1421" s="4" t="e">
        <f t="shared" ref="DG1421:EL1421" si="1135">DG1633</f>
        <v>#REF!</v>
      </c>
      <c r="DH1421" s="4" t="e">
        <f t="shared" si="1135"/>
        <v>#REF!</v>
      </c>
      <c r="DI1421" s="4" t="e">
        <f t="shared" si="1135"/>
        <v>#REF!</v>
      </c>
      <c r="DJ1421" s="4" t="e">
        <f t="shared" si="1135"/>
        <v>#REF!</v>
      </c>
      <c r="DK1421" s="4" t="e">
        <f t="shared" si="1135"/>
        <v>#REF!</v>
      </c>
      <c r="DL1421" s="4" t="e">
        <f t="shared" si="1135"/>
        <v>#REF!</v>
      </c>
      <c r="DM1421" s="4" t="e">
        <f t="shared" si="1135"/>
        <v>#REF!</v>
      </c>
      <c r="DN1421" s="4" t="e">
        <f t="shared" si="1135"/>
        <v>#REF!</v>
      </c>
      <c r="DO1421" s="4" t="e">
        <f t="shared" si="1135"/>
        <v>#REF!</v>
      </c>
      <c r="DP1421" s="4" t="e">
        <f t="shared" si="1135"/>
        <v>#REF!</v>
      </c>
      <c r="DQ1421" s="4" t="e">
        <f t="shared" si="1135"/>
        <v>#REF!</v>
      </c>
      <c r="DR1421" s="4">
        <f t="shared" si="1135"/>
        <v>0</v>
      </c>
      <c r="DS1421" s="4">
        <f t="shared" si="1135"/>
        <v>0</v>
      </c>
      <c r="DT1421" s="4">
        <f t="shared" si="1135"/>
        <v>0</v>
      </c>
      <c r="DU1421" s="4">
        <f t="shared" si="1135"/>
        <v>0</v>
      </c>
      <c r="DV1421" s="4">
        <f t="shared" si="1135"/>
        <v>0</v>
      </c>
      <c r="DW1421" s="4">
        <f t="shared" si="1135"/>
        <v>0</v>
      </c>
      <c r="DX1421" s="4">
        <f t="shared" si="1135"/>
        <v>0</v>
      </c>
      <c r="DY1421" s="4">
        <f t="shared" si="1135"/>
        <v>0</v>
      </c>
      <c r="DZ1421" s="4">
        <f t="shared" si="1135"/>
        <v>0</v>
      </c>
      <c r="EA1421" s="4">
        <f t="shared" si="1135"/>
        <v>0</v>
      </c>
      <c r="EB1421" s="4">
        <f t="shared" si="1135"/>
        <v>0</v>
      </c>
      <c r="EC1421" s="4">
        <f t="shared" si="1135"/>
        <v>0</v>
      </c>
      <c r="ED1421" s="4">
        <f t="shared" si="1135"/>
        <v>0</v>
      </c>
      <c r="EE1421" s="4">
        <f t="shared" si="1135"/>
        <v>0</v>
      </c>
      <c r="EF1421" s="4">
        <f t="shared" si="1135"/>
        <v>0</v>
      </c>
      <c r="EG1421" s="4">
        <f t="shared" si="1135"/>
        <v>0</v>
      </c>
      <c r="EH1421" s="4">
        <f t="shared" si="1135"/>
        <v>0</v>
      </c>
      <c r="EI1421" s="4">
        <f t="shared" si="1135"/>
        <v>0</v>
      </c>
      <c r="EJ1421" s="4" t="e">
        <f t="shared" si="1135"/>
        <v>#REF!</v>
      </c>
      <c r="EK1421" s="4" t="e">
        <f t="shared" si="1135"/>
        <v>#REF!</v>
      </c>
      <c r="EL1421" s="4">
        <f t="shared" si="1135"/>
        <v>0</v>
      </c>
      <c r="EM1421" s="4">
        <f t="shared" ref="EM1421:FR1421" si="1136">EM1633</f>
        <v>0</v>
      </c>
      <c r="EN1421" s="4" t="e">
        <f t="shared" si="1136"/>
        <v>#REF!</v>
      </c>
      <c r="EO1421" s="4" t="e">
        <f t="shared" si="1136"/>
        <v>#REF!</v>
      </c>
      <c r="EP1421" s="4">
        <f t="shared" si="1136"/>
        <v>0</v>
      </c>
      <c r="EQ1421" s="4" t="e">
        <f t="shared" si="1136"/>
        <v>#REF!</v>
      </c>
      <c r="ER1421" s="4">
        <f t="shared" si="1136"/>
        <v>0</v>
      </c>
      <c r="ES1421" s="4" t="e">
        <f t="shared" si="1136"/>
        <v>#REF!</v>
      </c>
      <c r="ET1421" s="4">
        <f t="shared" si="1136"/>
        <v>0</v>
      </c>
      <c r="EU1421" s="4">
        <f t="shared" si="1136"/>
        <v>0</v>
      </c>
      <c r="EV1421" s="4">
        <f t="shared" si="1136"/>
        <v>0</v>
      </c>
      <c r="EW1421" s="4">
        <f t="shared" si="1136"/>
        <v>0</v>
      </c>
      <c r="EX1421" s="4">
        <f t="shared" si="1136"/>
        <v>0</v>
      </c>
      <c r="EY1421" s="4">
        <f t="shared" si="1136"/>
        <v>0</v>
      </c>
      <c r="EZ1421" s="4">
        <f t="shared" si="1136"/>
        <v>0</v>
      </c>
      <c r="FA1421" s="4">
        <f t="shared" si="1136"/>
        <v>0</v>
      </c>
      <c r="FB1421" s="4">
        <f t="shared" si="1136"/>
        <v>0</v>
      </c>
      <c r="FC1421" s="4">
        <f t="shared" si="1136"/>
        <v>0</v>
      </c>
      <c r="FD1421" s="4">
        <f t="shared" si="1136"/>
        <v>0</v>
      </c>
      <c r="FE1421" s="4">
        <f t="shared" si="1136"/>
        <v>0</v>
      </c>
      <c r="FF1421" s="4">
        <f t="shared" si="1136"/>
        <v>0</v>
      </c>
      <c r="FG1421" s="4">
        <f t="shared" si="1136"/>
        <v>0</v>
      </c>
      <c r="FH1421" s="4">
        <f t="shared" si="1136"/>
        <v>0</v>
      </c>
      <c r="FI1421" s="4">
        <f t="shared" si="1136"/>
        <v>0</v>
      </c>
      <c r="FJ1421" s="4">
        <f t="shared" si="1136"/>
        <v>0</v>
      </c>
      <c r="FK1421" s="4">
        <f t="shared" si="1136"/>
        <v>0</v>
      </c>
      <c r="FL1421" s="4">
        <f t="shared" si="1136"/>
        <v>0</v>
      </c>
      <c r="FM1421" s="4">
        <f t="shared" si="1136"/>
        <v>0</v>
      </c>
      <c r="FN1421" s="4">
        <f t="shared" si="1136"/>
        <v>0</v>
      </c>
      <c r="FO1421" s="4">
        <f t="shared" si="1136"/>
        <v>0</v>
      </c>
      <c r="FP1421" s="4">
        <f t="shared" si="1136"/>
        <v>0</v>
      </c>
      <c r="FQ1421" s="4">
        <f t="shared" si="1136"/>
        <v>0</v>
      </c>
      <c r="FR1421" s="4">
        <f t="shared" si="1136"/>
        <v>0</v>
      </c>
      <c r="FS1421" s="4">
        <f t="shared" ref="FS1421:GX1421" si="1137">FS1633</f>
        <v>0</v>
      </c>
      <c r="FT1421" s="4">
        <f t="shared" si="1137"/>
        <v>0</v>
      </c>
      <c r="FU1421" s="4">
        <f t="shared" si="1137"/>
        <v>0</v>
      </c>
      <c r="FV1421" s="4">
        <f t="shared" si="1137"/>
        <v>0</v>
      </c>
      <c r="FW1421" s="4">
        <f t="shared" si="1137"/>
        <v>0</v>
      </c>
      <c r="FX1421" s="4">
        <f t="shared" si="1137"/>
        <v>0</v>
      </c>
      <c r="FY1421" s="4">
        <f t="shared" si="1137"/>
        <v>0</v>
      </c>
      <c r="FZ1421" s="4">
        <f t="shared" si="1137"/>
        <v>0</v>
      </c>
      <c r="GA1421" s="4">
        <f t="shared" si="1137"/>
        <v>0</v>
      </c>
      <c r="GB1421" s="4">
        <f t="shared" si="1137"/>
        <v>0</v>
      </c>
      <c r="GC1421" s="4">
        <f t="shared" si="1137"/>
        <v>0</v>
      </c>
      <c r="GD1421" s="4">
        <f t="shared" si="1137"/>
        <v>0</v>
      </c>
      <c r="GE1421" s="4">
        <f t="shared" si="1137"/>
        <v>0</v>
      </c>
      <c r="GF1421" s="4">
        <f t="shared" si="1137"/>
        <v>0</v>
      </c>
      <c r="GG1421" s="4">
        <f t="shared" si="1137"/>
        <v>0</v>
      </c>
      <c r="GH1421" s="4">
        <f t="shared" si="1137"/>
        <v>0</v>
      </c>
      <c r="GI1421" s="4">
        <f t="shared" si="1137"/>
        <v>0</v>
      </c>
      <c r="GJ1421" s="4">
        <f t="shared" si="1137"/>
        <v>0</v>
      </c>
      <c r="GK1421" s="4">
        <f t="shared" si="1137"/>
        <v>0</v>
      </c>
      <c r="GL1421" s="4">
        <f t="shared" si="1137"/>
        <v>0</v>
      </c>
      <c r="GM1421" s="4">
        <f t="shared" si="1137"/>
        <v>0</v>
      </c>
      <c r="GN1421" s="4">
        <f t="shared" si="1137"/>
        <v>0</v>
      </c>
      <c r="GO1421" s="4">
        <f t="shared" si="1137"/>
        <v>0</v>
      </c>
      <c r="GP1421" s="4">
        <f t="shared" si="1137"/>
        <v>0</v>
      </c>
      <c r="GQ1421" s="4">
        <f t="shared" si="1137"/>
        <v>0</v>
      </c>
      <c r="GR1421" s="4">
        <f t="shared" si="1137"/>
        <v>0</v>
      </c>
      <c r="GS1421" s="4">
        <f t="shared" si="1137"/>
        <v>0</v>
      </c>
      <c r="GT1421" s="4">
        <f t="shared" si="1137"/>
        <v>0</v>
      </c>
      <c r="GU1421" s="4">
        <f t="shared" si="1137"/>
        <v>0</v>
      </c>
      <c r="GV1421" s="4">
        <f t="shared" si="1137"/>
        <v>0</v>
      </c>
      <c r="GW1421" s="4">
        <f t="shared" si="1137"/>
        <v>0</v>
      </c>
      <c r="GX1421" s="4">
        <f t="shared" si="1137"/>
        <v>0</v>
      </c>
    </row>
    <row r="1423" spans="1:206" x14ac:dyDescent="0.2">
      <c r="A1423" s="1">
        <v>5</v>
      </c>
      <c r="B1423" s="1">
        <v>1</v>
      </c>
      <c r="C1423" s="1"/>
      <c r="D1423" s="1">
        <f>ROW(A1438)</f>
        <v>1438</v>
      </c>
      <c r="E1423" s="1"/>
      <c r="F1423" s="1" t="s">
        <v>141</v>
      </c>
      <c r="G1423" s="1" t="s">
        <v>638</v>
      </c>
      <c r="H1423" s="1" t="s">
        <v>3</v>
      </c>
      <c r="I1423" s="1">
        <v>0</v>
      </c>
      <c r="J1423" s="1"/>
      <c r="K1423" s="1">
        <v>0</v>
      </c>
      <c r="L1423" s="1"/>
      <c r="M1423" s="1" t="s">
        <v>3</v>
      </c>
      <c r="N1423" s="1"/>
      <c r="O1423" s="1"/>
      <c r="P1423" s="1"/>
      <c r="Q1423" s="1"/>
      <c r="R1423" s="1"/>
      <c r="S1423" s="1">
        <v>0</v>
      </c>
      <c r="T1423" s="1">
        <v>0</v>
      </c>
      <c r="U1423" s="1" t="s">
        <v>3</v>
      </c>
      <c r="V1423" s="1">
        <v>0</v>
      </c>
      <c r="W1423" s="1"/>
      <c r="X1423" s="1"/>
      <c r="Y1423" s="1"/>
      <c r="Z1423" s="1"/>
      <c r="AA1423" s="1"/>
      <c r="AB1423" s="1" t="s">
        <v>3</v>
      </c>
      <c r="AC1423" s="1" t="s">
        <v>3</v>
      </c>
      <c r="AD1423" s="1" t="s">
        <v>3</v>
      </c>
      <c r="AE1423" s="1" t="s">
        <v>3</v>
      </c>
      <c r="AF1423" s="1" t="s">
        <v>3</v>
      </c>
      <c r="AG1423" s="1" t="s">
        <v>3</v>
      </c>
      <c r="AH1423" s="1"/>
      <c r="AI1423" s="1"/>
      <c r="AJ1423" s="1"/>
      <c r="AK1423" s="1"/>
      <c r="AL1423" s="1"/>
      <c r="AM1423" s="1"/>
      <c r="AN1423" s="1"/>
      <c r="AO1423" s="1"/>
      <c r="AP1423" s="1" t="s">
        <v>3</v>
      </c>
      <c r="AQ1423" s="1" t="s">
        <v>3</v>
      </c>
      <c r="AR1423" s="1" t="s">
        <v>3</v>
      </c>
      <c r="AS1423" s="1"/>
      <c r="AT1423" s="1"/>
      <c r="AU1423" s="1"/>
      <c r="AV1423" s="1"/>
      <c r="AW1423" s="1"/>
      <c r="AX1423" s="1"/>
      <c r="AY1423" s="1"/>
      <c r="AZ1423" s="1" t="s">
        <v>3</v>
      </c>
      <c r="BA1423" s="1"/>
      <c r="BB1423" s="1" t="s">
        <v>3</v>
      </c>
      <c r="BC1423" s="1" t="s">
        <v>3</v>
      </c>
      <c r="BD1423" s="1" t="s">
        <v>3</v>
      </c>
      <c r="BE1423" s="1" t="s">
        <v>3</v>
      </c>
      <c r="BF1423" s="1" t="s">
        <v>3</v>
      </c>
      <c r="BG1423" s="1" t="s">
        <v>3</v>
      </c>
      <c r="BH1423" s="1" t="s">
        <v>3</v>
      </c>
      <c r="BI1423" s="1" t="s">
        <v>3</v>
      </c>
      <c r="BJ1423" s="1" t="s">
        <v>3</v>
      </c>
      <c r="BK1423" s="1" t="s">
        <v>3</v>
      </c>
      <c r="BL1423" s="1" t="s">
        <v>3</v>
      </c>
      <c r="BM1423" s="1" t="s">
        <v>3</v>
      </c>
      <c r="BN1423" s="1" t="s">
        <v>3</v>
      </c>
      <c r="BO1423" s="1" t="s">
        <v>3</v>
      </c>
      <c r="BP1423" s="1" t="s">
        <v>3</v>
      </c>
      <c r="BQ1423" s="1"/>
      <c r="BR1423" s="1"/>
      <c r="BS1423" s="1"/>
      <c r="BT1423" s="1"/>
      <c r="BU1423" s="1"/>
      <c r="BV1423" s="1"/>
      <c r="BW1423" s="1"/>
      <c r="BX1423" s="1">
        <v>0</v>
      </c>
      <c r="BY1423" s="1"/>
      <c r="BZ1423" s="1"/>
      <c r="CA1423" s="1"/>
      <c r="CB1423" s="1"/>
      <c r="CC1423" s="1"/>
      <c r="CD1423" s="1"/>
      <c r="CE1423" s="1"/>
      <c r="CF1423" s="1"/>
      <c r="CG1423" s="1"/>
      <c r="CH1423" s="1"/>
      <c r="CI1423" s="1"/>
      <c r="CJ1423" s="1">
        <v>0</v>
      </c>
    </row>
    <row r="1425" spans="1:255" x14ac:dyDescent="0.2">
      <c r="A1425" s="3">
        <v>52</v>
      </c>
      <c r="B1425" s="3">
        <f t="shared" ref="B1425:G1425" si="1138">B1438</f>
        <v>1</v>
      </c>
      <c r="C1425" s="3">
        <f t="shared" si="1138"/>
        <v>5</v>
      </c>
      <c r="D1425" s="3">
        <f t="shared" si="1138"/>
        <v>1423</v>
      </c>
      <c r="E1425" s="3">
        <f t="shared" si="1138"/>
        <v>0</v>
      </c>
      <c r="F1425" s="3" t="str">
        <f t="shared" si="1138"/>
        <v>Новый подраздел</v>
      </c>
      <c r="G1425" s="3" t="str">
        <f t="shared" si="1138"/>
        <v>Тамбур, чердак (на отм. +59,970)</v>
      </c>
      <c r="H1425" s="3"/>
      <c r="I1425" s="3"/>
      <c r="J1425" s="3"/>
      <c r="K1425" s="3"/>
      <c r="L1425" s="3"/>
      <c r="M1425" s="3"/>
      <c r="N1425" s="3"/>
      <c r="O1425" s="3" t="e">
        <f t="shared" ref="O1425:AT1425" si="1139">O1438</f>
        <v>#REF!</v>
      </c>
      <c r="P1425" s="3" t="e">
        <f t="shared" si="1139"/>
        <v>#REF!</v>
      </c>
      <c r="Q1425" s="3" t="e">
        <f t="shared" si="1139"/>
        <v>#REF!</v>
      </c>
      <c r="R1425" s="3" t="e">
        <f t="shared" si="1139"/>
        <v>#REF!</v>
      </c>
      <c r="S1425" s="3" t="e">
        <f t="shared" si="1139"/>
        <v>#REF!</v>
      </c>
      <c r="T1425" s="3" t="e">
        <f t="shared" si="1139"/>
        <v>#REF!</v>
      </c>
      <c r="U1425" s="3" t="e">
        <f t="shared" si="1139"/>
        <v>#REF!</v>
      </c>
      <c r="V1425" s="3" t="e">
        <f t="shared" si="1139"/>
        <v>#REF!</v>
      </c>
      <c r="W1425" s="3" t="e">
        <f t="shared" si="1139"/>
        <v>#REF!</v>
      </c>
      <c r="X1425" s="3" t="e">
        <f t="shared" si="1139"/>
        <v>#REF!</v>
      </c>
      <c r="Y1425" s="3" t="e">
        <f t="shared" si="1139"/>
        <v>#REF!</v>
      </c>
      <c r="Z1425" s="3">
        <f t="shared" si="1139"/>
        <v>0</v>
      </c>
      <c r="AA1425" s="3">
        <f t="shared" si="1139"/>
        <v>0</v>
      </c>
      <c r="AB1425" s="3" t="e">
        <f t="shared" si="1139"/>
        <v>#REF!</v>
      </c>
      <c r="AC1425" s="3" t="e">
        <f t="shared" si="1139"/>
        <v>#REF!</v>
      </c>
      <c r="AD1425" s="3" t="e">
        <f t="shared" si="1139"/>
        <v>#REF!</v>
      </c>
      <c r="AE1425" s="3" t="e">
        <f t="shared" si="1139"/>
        <v>#REF!</v>
      </c>
      <c r="AF1425" s="3" t="e">
        <f t="shared" si="1139"/>
        <v>#REF!</v>
      </c>
      <c r="AG1425" s="3" t="e">
        <f t="shared" si="1139"/>
        <v>#REF!</v>
      </c>
      <c r="AH1425" s="3" t="e">
        <f t="shared" si="1139"/>
        <v>#REF!</v>
      </c>
      <c r="AI1425" s="3" t="e">
        <f t="shared" si="1139"/>
        <v>#REF!</v>
      </c>
      <c r="AJ1425" s="3" t="e">
        <f t="shared" si="1139"/>
        <v>#REF!</v>
      </c>
      <c r="AK1425" s="3" t="e">
        <f t="shared" si="1139"/>
        <v>#REF!</v>
      </c>
      <c r="AL1425" s="3" t="e">
        <f t="shared" si="1139"/>
        <v>#REF!</v>
      </c>
      <c r="AM1425" s="3">
        <f t="shared" si="1139"/>
        <v>0</v>
      </c>
      <c r="AN1425" s="3">
        <f t="shared" si="1139"/>
        <v>0</v>
      </c>
      <c r="AO1425" s="3">
        <f t="shared" si="1139"/>
        <v>0</v>
      </c>
      <c r="AP1425" s="3">
        <f t="shared" si="1139"/>
        <v>0</v>
      </c>
      <c r="AQ1425" s="3">
        <f t="shared" si="1139"/>
        <v>0</v>
      </c>
      <c r="AR1425" s="3" t="e">
        <f t="shared" si="1139"/>
        <v>#REF!</v>
      </c>
      <c r="AS1425" s="3" t="e">
        <f t="shared" si="1139"/>
        <v>#REF!</v>
      </c>
      <c r="AT1425" s="3">
        <f t="shared" si="1139"/>
        <v>0</v>
      </c>
      <c r="AU1425" s="3">
        <f t="shared" ref="AU1425:BZ1425" si="1140">AU1438</f>
        <v>0</v>
      </c>
      <c r="AV1425" s="3" t="e">
        <f t="shared" si="1140"/>
        <v>#REF!</v>
      </c>
      <c r="AW1425" s="3" t="e">
        <f t="shared" si="1140"/>
        <v>#REF!</v>
      </c>
      <c r="AX1425" s="3">
        <f t="shared" si="1140"/>
        <v>0</v>
      </c>
      <c r="AY1425" s="3" t="e">
        <f t="shared" si="1140"/>
        <v>#REF!</v>
      </c>
      <c r="AZ1425" s="3">
        <f t="shared" si="1140"/>
        <v>0</v>
      </c>
      <c r="BA1425" s="3" t="e">
        <f t="shared" si="1140"/>
        <v>#REF!</v>
      </c>
      <c r="BB1425" s="3">
        <f t="shared" si="1140"/>
        <v>0</v>
      </c>
      <c r="BC1425" s="3">
        <f t="shared" si="1140"/>
        <v>0</v>
      </c>
      <c r="BD1425" s="3">
        <f t="shared" si="1140"/>
        <v>0</v>
      </c>
      <c r="BE1425" s="3">
        <f t="shared" si="1140"/>
        <v>0</v>
      </c>
      <c r="BF1425" s="3">
        <f t="shared" si="1140"/>
        <v>0</v>
      </c>
      <c r="BG1425" s="3">
        <f t="shared" si="1140"/>
        <v>0</v>
      </c>
      <c r="BH1425" s="3">
        <f t="shared" si="1140"/>
        <v>0</v>
      </c>
      <c r="BI1425" s="3">
        <f t="shared" si="1140"/>
        <v>0</v>
      </c>
      <c r="BJ1425" s="3">
        <f t="shared" si="1140"/>
        <v>0</v>
      </c>
      <c r="BK1425" s="3">
        <f t="shared" si="1140"/>
        <v>0</v>
      </c>
      <c r="BL1425" s="3">
        <f t="shared" si="1140"/>
        <v>0</v>
      </c>
      <c r="BM1425" s="3">
        <f t="shared" si="1140"/>
        <v>0</v>
      </c>
      <c r="BN1425" s="3">
        <f t="shared" si="1140"/>
        <v>0</v>
      </c>
      <c r="BO1425" s="3">
        <f t="shared" si="1140"/>
        <v>0</v>
      </c>
      <c r="BP1425" s="3">
        <f t="shared" si="1140"/>
        <v>0</v>
      </c>
      <c r="BQ1425" s="3">
        <f t="shared" si="1140"/>
        <v>0</v>
      </c>
      <c r="BR1425" s="3">
        <f t="shared" si="1140"/>
        <v>0</v>
      </c>
      <c r="BS1425" s="3">
        <f t="shared" si="1140"/>
        <v>0</v>
      </c>
      <c r="BT1425" s="3">
        <f t="shared" si="1140"/>
        <v>0</v>
      </c>
      <c r="BU1425" s="3">
        <f t="shared" si="1140"/>
        <v>0</v>
      </c>
      <c r="BV1425" s="3">
        <f t="shared" si="1140"/>
        <v>0</v>
      </c>
      <c r="BW1425" s="3">
        <f t="shared" si="1140"/>
        <v>0</v>
      </c>
      <c r="BX1425" s="3">
        <f t="shared" si="1140"/>
        <v>0</v>
      </c>
      <c r="BY1425" s="3">
        <f t="shared" si="1140"/>
        <v>0</v>
      </c>
      <c r="BZ1425" s="3">
        <f t="shared" si="1140"/>
        <v>0</v>
      </c>
      <c r="CA1425" s="3" t="e">
        <f t="shared" ref="CA1425:DF1425" si="1141">CA1438</f>
        <v>#REF!</v>
      </c>
      <c r="CB1425" s="3" t="e">
        <f t="shared" si="1141"/>
        <v>#REF!</v>
      </c>
      <c r="CC1425" s="3">
        <f t="shared" si="1141"/>
        <v>0</v>
      </c>
      <c r="CD1425" s="3">
        <f t="shared" si="1141"/>
        <v>0</v>
      </c>
      <c r="CE1425" s="3" t="e">
        <f t="shared" si="1141"/>
        <v>#REF!</v>
      </c>
      <c r="CF1425" s="3" t="e">
        <f t="shared" si="1141"/>
        <v>#REF!</v>
      </c>
      <c r="CG1425" s="3">
        <f t="shared" si="1141"/>
        <v>0</v>
      </c>
      <c r="CH1425" s="3" t="e">
        <f t="shared" si="1141"/>
        <v>#REF!</v>
      </c>
      <c r="CI1425" s="3">
        <f t="shared" si="1141"/>
        <v>0</v>
      </c>
      <c r="CJ1425" s="3" t="e">
        <f t="shared" si="1141"/>
        <v>#REF!</v>
      </c>
      <c r="CK1425" s="3">
        <f t="shared" si="1141"/>
        <v>0</v>
      </c>
      <c r="CL1425" s="3">
        <f t="shared" si="1141"/>
        <v>0</v>
      </c>
      <c r="CM1425" s="3">
        <f t="shared" si="1141"/>
        <v>0</v>
      </c>
      <c r="CN1425" s="3">
        <f t="shared" si="1141"/>
        <v>0</v>
      </c>
      <c r="CO1425" s="3">
        <f t="shared" si="1141"/>
        <v>0</v>
      </c>
      <c r="CP1425" s="3">
        <f t="shared" si="1141"/>
        <v>0</v>
      </c>
      <c r="CQ1425" s="3">
        <f t="shared" si="1141"/>
        <v>0</v>
      </c>
      <c r="CR1425" s="3">
        <f t="shared" si="1141"/>
        <v>0</v>
      </c>
      <c r="CS1425" s="3">
        <f t="shared" si="1141"/>
        <v>0</v>
      </c>
      <c r="CT1425" s="3">
        <f t="shared" si="1141"/>
        <v>0</v>
      </c>
      <c r="CU1425" s="3">
        <f t="shared" si="1141"/>
        <v>0</v>
      </c>
      <c r="CV1425" s="3">
        <f t="shared" si="1141"/>
        <v>0</v>
      </c>
      <c r="CW1425" s="3">
        <f t="shared" si="1141"/>
        <v>0</v>
      </c>
      <c r="CX1425" s="3">
        <f t="shared" si="1141"/>
        <v>0</v>
      </c>
      <c r="CY1425" s="3">
        <f t="shared" si="1141"/>
        <v>0</v>
      </c>
      <c r="CZ1425" s="3">
        <f t="shared" si="1141"/>
        <v>0</v>
      </c>
      <c r="DA1425" s="3">
        <f t="shared" si="1141"/>
        <v>0</v>
      </c>
      <c r="DB1425" s="3">
        <f t="shared" si="1141"/>
        <v>0</v>
      </c>
      <c r="DC1425" s="3">
        <f t="shared" si="1141"/>
        <v>0</v>
      </c>
      <c r="DD1425" s="3">
        <f t="shared" si="1141"/>
        <v>0</v>
      </c>
      <c r="DE1425" s="3">
        <f t="shared" si="1141"/>
        <v>0</v>
      </c>
      <c r="DF1425" s="3">
        <f t="shared" si="1141"/>
        <v>0</v>
      </c>
      <c r="DG1425" s="4" t="e">
        <f t="shared" ref="DG1425:EL1425" si="1142">DG1438</f>
        <v>#REF!</v>
      </c>
      <c r="DH1425" s="4" t="e">
        <f t="shared" si="1142"/>
        <v>#REF!</v>
      </c>
      <c r="DI1425" s="4" t="e">
        <f t="shared" si="1142"/>
        <v>#REF!</v>
      </c>
      <c r="DJ1425" s="4" t="e">
        <f t="shared" si="1142"/>
        <v>#REF!</v>
      </c>
      <c r="DK1425" s="4" t="e">
        <f t="shared" si="1142"/>
        <v>#REF!</v>
      </c>
      <c r="DL1425" s="4" t="e">
        <f t="shared" si="1142"/>
        <v>#REF!</v>
      </c>
      <c r="DM1425" s="4" t="e">
        <f t="shared" si="1142"/>
        <v>#REF!</v>
      </c>
      <c r="DN1425" s="4" t="e">
        <f t="shared" si="1142"/>
        <v>#REF!</v>
      </c>
      <c r="DO1425" s="4" t="e">
        <f t="shared" si="1142"/>
        <v>#REF!</v>
      </c>
      <c r="DP1425" s="4" t="e">
        <f t="shared" si="1142"/>
        <v>#REF!</v>
      </c>
      <c r="DQ1425" s="4" t="e">
        <f t="shared" si="1142"/>
        <v>#REF!</v>
      </c>
      <c r="DR1425" s="4">
        <f t="shared" si="1142"/>
        <v>0</v>
      </c>
      <c r="DS1425" s="4">
        <f t="shared" si="1142"/>
        <v>0</v>
      </c>
      <c r="DT1425" s="4" t="e">
        <f t="shared" si="1142"/>
        <v>#REF!</v>
      </c>
      <c r="DU1425" s="4" t="e">
        <f t="shared" si="1142"/>
        <v>#REF!</v>
      </c>
      <c r="DV1425" s="4" t="e">
        <f t="shared" si="1142"/>
        <v>#REF!</v>
      </c>
      <c r="DW1425" s="4" t="e">
        <f t="shared" si="1142"/>
        <v>#REF!</v>
      </c>
      <c r="DX1425" s="4" t="e">
        <f t="shared" si="1142"/>
        <v>#REF!</v>
      </c>
      <c r="DY1425" s="4" t="e">
        <f t="shared" si="1142"/>
        <v>#REF!</v>
      </c>
      <c r="DZ1425" s="4" t="e">
        <f t="shared" si="1142"/>
        <v>#REF!</v>
      </c>
      <c r="EA1425" s="4" t="e">
        <f t="shared" si="1142"/>
        <v>#REF!</v>
      </c>
      <c r="EB1425" s="4" t="e">
        <f t="shared" si="1142"/>
        <v>#REF!</v>
      </c>
      <c r="EC1425" s="4" t="e">
        <f t="shared" si="1142"/>
        <v>#REF!</v>
      </c>
      <c r="ED1425" s="4" t="e">
        <f t="shared" si="1142"/>
        <v>#REF!</v>
      </c>
      <c r="EE1425" s="4">
        <f t="shared" si="1142"/>
        <v>0</v>
      </c>
      <c r="EF1425" s="4">
        <f t="shared" si="1142"/>
        <v>0</v>
      </c>
      <c r="EG1425" s="4">
        <f t="shared" si="1142"/>
        <v>0</v>
      </c>
      <c r="EH1425" s="4">
        <f t="shared" si="1142"/>
        <v>0</v>
      </c>
      <c r="EI1425" s="4">
        <f t="shared" si="1142"/>
        <v>0</v>
      </c>
      <c r="EJ1425" s="4" t="e">
        <f t="shared" si="1142"/>
        <v>#REF!</v>
      </c>
      <c r="EK1425" s="4" t="e">
        <f t="shared" si="1142"/>
        <v>#REF!</v>
      </c>
      <c r="EL1425" s="4">
        <f t="shared" si="1142"/>
        <v>0</v>
      </c>
      <c r="EM1425" s="4">
        <f t="shared" ref="EM1425:FR1425" si="1143">EM1438</f>
        <v>0</v>
      </c>
      <c r="EN1425" s="4" t="e">
        <f t="shared" si="1143"/>
        <v>#REF!</v>
      </c>
      <c r="EO1425" s="4" t="e">
        <f t="shared" si="1143"/>
        <v>#REF!</v>
      </c>
      <c r="EP1425" s="4">
        <f t="shared" si="1143"/>
        <v>0</v>
      </c>
      <c r="EQ1425" s="4" t="e">
        <f t="shared" si="1143"/>
        <v>#REF!</v>
      </c>
      <c r="ER1425" s="4">
        <f t="shared" si="1143"/>
        <v>0</v>
      </c>
      <c r="ES1425" s="4" t="e">
        <f t="shared" si="1143"/>
        <v>#REF!</v>
      </c>
      <c r="ET1425" s="4">
        <f t="shared" si="1143"/>
        <v>0</v>
      </c>
      <c r="EU1425" s="4">
        <f t="shared" si="1143"/>
        <v>0</v>
      </c>
      <c r="EV1425" s="4">
        <f t="shared" si="1143"/>
        <v>0</v>
      </c>
      <c r="EW1425" s="4">
        <f t="shared" si="1143"/>
        <v>0</v>
      </c>
      <c r="EX1425" s="4">
        <f t="shared" si="1143"/>
        <v>0</v>
      </c>
      <c r="EY1425" s="4">
        <f t="shared" si="1143"/>
        <v>0</v>
      </c>
      <c r="EZ1425" s="4">
        <f t="shared" si="1143"/>
        <v>0</v>
      </c>
      <c r="FA1425" s="4">
        <f t="shared" si="1143"/>
        <v>0</v>
      </c>
      <c r="FB1425" s="4">
        <f t="shared" si="1143"/>
        <v>0</v>
      </c>
      <c r="FC1425" s="4">
        <f t="shared" si="1143"/>
        <v>0</v>
      </c>
      <c r="FD1425" s="4">
        <f t="shared" si="1143"/>
        <v>0</v>
      </c>
      <c r="FE1425" s="4">
        <f t="shared" si="1143"/>
        <v>0</v>
      </c>
      <c r="FF1425" s="4">
        <f t="shared" si="1143"/>
        <v>0</v>
      </c>
      <c r="FG1425" s="4">
        <f t="shared" si="1143"/>
        <v>0</v>
      </c>
      <c r="FH1425" s="4">
        <f t="shared" si="1143"/>
        <v>0</v>
      </c>
      <c r="FI1425" s="4">
        <f t="shared" si="1143"/>
        <v>0</v>
      </c>
      <c r="FJ1425" s="4">
        <f t="shared" si="1143"/>
        <v>0</v>
      </c>
      <c r="FK1425" s="4">
        <f t="shared" si="1143"/>
        <v>0</v>
      </c>
      <c r="FL1425" s="4">
        <f t="shared" si="1143"/>
        <v>0</v>
      </c>
      <c r="FM1425" s="4">
        <f t="shared" si="1143"/>
        <v>0</v>
      </c>
      <c r="FN1425" s="4">
        <f t="shared" si="1143"/>
        <v>0</v>
      </c>
      <c r="FO1425" s="4">
        <f t="shared" si="1143"/>
        <v>0</v>
      </c>
      <c r="FP1425" s="4">
        <f t="shared" si="1143"/>
        <v>0</v>
      </c>
      <c r="FQ1425" s="4">
        <f t="shared" si="1143"/>
        <v>0</v>
      </c>
      <c r="FR1425" s="4">
        <f t="shared" si="1143"/>
        <v>0</v>
      </c>
      <c r="FS1425" s="4" t="e">
        <f t="shared" ref="FS1425:GX1425" si="1144">FS1438</f>
        <v>#REF!</v>
      </c>
      <c r="FT1425" s="4" t="e">
        <f t="shared" si="1144"/>
        <v>#REF!</v>
      </c>
      <c r="FU1425" s="4">
        <f t="shared" si="1144"/>
        <v>0</v>
      </c>
      <c r="FV1425" s="4">
        <f t="shared" si="1144"/>
        <v>0</v>
      </c>
      <c r="FW1425" s="4" t="e">
        <f t="shared" si="1144"/>
        <v>#REF!</v>
      </c>
      <c r="FX1425" s="4" t="e">
        <f t="shared" si="1144"/>
        <v>#REF!</v>
      </c>
      <c r="FY1425" s="4">
        <f t="shared" si="1144"/>
        <v>0</v>
      </c>
      <c r="FZ1425" s="4" t="e">
        <f t="shared" si="1144"/>
        <v>#REF!</v>
      </c>
      <c r="GA1425" s="4">
        <f t="shared" si="1144"/>
        <v>0</v>
      </c>
      <c r="GB1425" s="4" t="e">
        <f t="shared" si="1144"/>
        <v>#REF!</v>
      </c>
      <c r="GC1425" s="4">
        <f t="shared" si="1144"/>
        <v>0</v>
      </c>
      <c r="GD1425" s="4">
        <f t="shared" si="1144"/>
        <v>0</v>
      </c>
      <c r="GE1425" s="4">
        <f t="shared" si="1144"/>
        <v>0</v>
      </c>
      <c r="GF1425" s="4">
        <f t="shared" si="1144"/>
        <v>0</v>
      </c>
      <c r="GG1425" s="4">
        <f t="shared" si="1144"/>
        <v>0</v>
      </c>
      <c r="GH1425" s="4">
        <f t="shared" si="1144"/>
        <v>0</v>
      </c>
      <c r="GI1425" s="4">
        <f t="shared" si="1144"/>
        <v>0</v>
      </c>
      <c r="GJ1425" s="4">
        <f t="shared" si="1144"/>
        <v>0</v>
      </c>
      <c r="GK1425" s="4">
        <f t="shared" si="1144"/>
        <v>0</v>
      </c>
      <c r="GL1425" s="4">
        <f t="shared" si="1144"/>
        <v>0</v>
      </c>
      <c r="GM1425" s="4">
        <f t="shared" si="1144"/>
        <v>0</v>
      </c>
      <c r="GN1425" s="4">
        <f t="shared" si="1144"/>
        <v>0</v>
      </c>
      <c r="GO1425" s="4">
        <f t="shared" si="1144"/>
        <v>0</v>
      </c>
      <c r="GP1425" s="4">
        <f t="shared" si="1144"/>
        <v>0</v>
      </c>
      <c r="GQ1425" s="4">
        <f t="shared" si="1144"/>
        <v>0</v>
      </c>
      <c r="GR1425" s="4">
        <f t="shared" si="1144"/>
        <v>0</v>
      </c>
      <c r="GS1425" s="4">
        <f t="shared" si="1144"/>
        <v>0</v>
      </c>
      <c r="GT1425" s="4">
        <f t="shared" si="1144"/>
        <v>0</v>
      </c>
      <c r="GU1425" s="4">
        <f t="shared" si="1144"/>
        <v>0</v>
      </c>
      <c r="GV1425" s="4">
        <f t="shared" si="1144"/>
        <v>0</v>
      </c>
      <c r="GW1425" s="4">
        <f t="shared" si="1144"/>
        <v>0</v>
      </c>
      <c r="GX1425" s="4">
        <f t="shared" si="1144"/>
        <v>0</v>
      </c>
    </row>
    <row r="1427" spans="1:255" x14ac:dyDescent="0.2">
      <c r="A1427" s="2">
        <v>17</v>
      </c>
      <c r="B1427" s="2">
        <v>1</v>
      </c>
      <c r="C1427" s="2">
        <f>ROW(SmtRes!A1160)</f>
        <v>1160</v>
      </c>
      <c r="D1427" s="2">
        <f>ROW(EtalonRes!A1182)</f>
        <v>1182</v>
      </c>
      <c r="E1427" s="2" t="s">
        <v>639</v>
      </c>
      <c r="F1427" s="2" t="s">
        <v>184</v>
      </c>
      <c r="G1427" s="2" t="s">
        <v>627</v>
      </c>
      <c r="H1427" s="2" t="s">
        <v>186</v>
      </c>
      <c r="I1427" s="2" t="e">
        <f>'1.Лок.смета.и.Акт'!#REF!</f>
        <v>#REF!</v>
      </c>
      <c r="J1427" s="2">
        <v>0</v>
      </c>
      <c r="K1427" s="2">
        <v>2.38</v>
      </c>
      <c r="L1427" s="2">
        <v>4.76</v>
      </c>
      <c r="M1427" s="2">
        <v>0</v>
      </c>
      <c r="N1427" s="2">
        <f t="shared" ref="N1427:N1436" si="1145">ROUND(L1427-M1427,4)</f>
        <v>4.76</v>
      </c>
      <c r="O1427" s="2" t="e">
        <f t="shared" ref="O1427:O1436" si="1146">ROUND(CP1427,0)</f>
        <v>#REF!</v>
      </c>
      <c r="P1427" s="2" t="e">
        <f t="shared" ref="P1427:P1436" si="1147">ROUND(CQ1427*I1427,0)</f>
        <v>#REF!</v>
      </c>
      <c r="Q1427" s="2" t="e">
        <f t="shared" ref="Q1427:Q1436" si="1148">ROUND(CR1427*I1427,0)</f>
        <v>#REF!</v>
      </c>
      <c r="R1427" s="2" t="e">
        <f t="shared" ref="R1427:R1436" si="1149">ROUND(CS1427*I1427,0)</f>
        <v>#REF!</v>
      </c>
      <c r="S1427" s="2" t="e">
        <f t="shared" ref="S1427:S1436" si="1150">ROUND(CT1427*I1427,0)</f>
        <v>#REF!</v>
      </c>
      <c r="T1427" s="2" t="e">
        <f t="shared" ref="T1427:T1436" si="1151">ROUND(CU1427*I1427,0)</f>
        <v>#REF!</v>
      </c>
      <c r="U1427" s="2" t="e">
        <f t="shared" ref="U1427:U1436" si="1152">CV1427*I1427</f>
        <v>#REF!</v>
      </c>
      <c r="V1427" s="2" t="e">
        <f t="shared" ref="V1427:V1436" si="1153">CW1427*I1427</f>
        <v>#REF!</v>
      </c>
      <c r="W1427" s="2" t="e">
        <f t="shared" ref="W1427:W1436" si="1154">ROUND(CX1427*I1427,0)</f>
        <v>#REF!</v>
      </c>
      <c r="X1427" s="2" t="e">
        <f t="shared" ref="X1427:X1436" si="1155">ROUND(CY1427,0)</f>
        <v>#REF!</v>
      </c>
      <c r="Y1427" s="2" t="e">
        <f t="shared" ref="Y1427:Y1436" si="1156">ROUND(CZ1427,0)</f>
        <v>#REF!</v>
      </c>
      <c r="Z1427" s="2"/>
      <c r="AA1427" s="2">
        <v>69726971</v>
      </c>
      <c r="AB1427" s="2">
        <f t="shared" ref="AB1427:AB1436" si="1157">ROUND((AC1427+AD1427+AF1427),2)</f>
        <v>360.73</v>
      </c>
      <c r="AC1427" s="2">
        <f>ROUND((ES1427+(SUM(SmtRes!BC1155:'SmtRes'!BC1160)+SUM(EtalonRes!AL1177:'EtalonRes'!AL1182))),2)</f>
        <v>0</v>
      </c>
      <c r="AD1427" s="2">
        <f t="shared" ref="AD1427:AD1432" si="1158">ROUND((((ET1427)-(EU1427))+AE1427),2)</f>
        <v>44.25</v>
      </c>
      <c r="AE1427" s="2">
        <f t="shared" ref="AE1427:AF1432" si="1159">ROUND((EU1427),2)</f>
        <v>17.28</v>
      </c>
      <c r="AF1427" s="2">
        <f t="shared" si="1159"/>
        <v>316.48</v>
      </c>
      <c r="AG1427" s="2">
        <f t="shared" ref="AG1427:AG1436" si="1160">ROUND((AP1427),2)</f>
        <v>0</v>
      </c>
      <c r="AH1427" s="2">
        <f t="shared" ref="AH1427:AI1432" si="1161">(EW1427)</f>
        <v>39.51</v>
      </c>
      <c r="AI1427" s="2">
        <f t="shared" si="1161"/>
        <v>1.27</v>
      </c>
      <c r="AJ1427" s="2">
        <f t="shared" ref="AJ1427:AJ1436" si="1162">(AS1427)</f>
        <v>0</v>
      </c>
      <c r="AK1427" s="2">
        <v>1394.91</v>
      </c>
      <c r="AL1427" s="2">
        <v>1034.18</v>
      </c>
      <c r="AM1427" s="2">
        <v>44.25</v>
      </c>
      <c r="AN1427" s="2">
        <v>17.28</v>
      </c>
      <c r="AO1427" s="2">
        <v>316.48</v>
      </c>
      <c r="AP1427" s="2">
        <v>0</v>
      </c>
      <c r="AQ1427" s="2">
        <v>39.51</v>
      </c>
      <c r="AR1427" s="2">
        <v>1.27</v>
      </c>
      <c r="AS1427" s="2">
        <v>0</v>
      </c>
      <c r="AT1427" s="2">
        <v>123</v>
      </c>
      <c r="AU1427" s="2">
        <v>75</v>
      </c>
      <c r="AV1427" s="2">
        <v>1</v>
      </c>
      <c r="AW1427" s="2">
        <v>1</v>
      </c>
      <c r="AX1427" s="2"/>
      <c r="AY1427" s="2"/>
      <c r="AZ1427" s="2">
        <v>1</v>
      </c>
      <c r="BA1427" s="2">
        <v>1</v>
      </c>
      <c r="BB1427" s="2">
        <v>1</v>
      </c>
      <c r="BC1427" s="2">
        <v>1</v>
      </c>
      <c r="BD1427" s="2" t="s">
        <v>3</v>
      </c>
      <c r="BE1427" s="2" t="s">
        <v>3</v>
      </c>
      <c r="BF1427" s="2" t="s">
        <v>3</v>
      </c>
      <c r="BG1427" s="2" t="s">
        <v>3</v>
      </c>
      <c r="BH1427" s="2">
        <v>0</v>
      </c>
      <c r="BI1427" s="2">
        <v>1</v>
      </c>
      <c r="BJ1427" s="2" t="s">
        <v>187</v>
      </c>
      <c r="BK1427" s="2"/>
      <c r="BL1427" s="2"/>
      <c r="BM1427" s="2">
        <v>11001</v>
      </c>
      <c r="BN1427" s="2">
        <v>0</v>
      </c>
      <c r="BO1427" s="2" t="s">
        <v>3</v>
      </c>
      <c r="BP1427" s="2">
        <v>0</v>
      </c>
      <c r="BQ1427" s="2">
        <v>2</v>
      </c>
      <c r="BR1427" s="2">
        <v>0</v>
      </c>
      <c r="BS1427" s="2">
        <v>1</v>
      </c>
      <c r="BT1427" s="2">
        <v>1</v>
      </c>
      <c r="BU1427" s="2">
        <v>1</v>
      </c>
      <c r="BV1427" s="2">
        <v>1</v>
      </c>
      <c r="BW1427" s="2">
        <v>1</v>
      </c>
      <c r="BX1427" s="2">
        <v>1</v>
      </c>
      <c r="BY1427" s="2" t="s">
        <v>3</v>
      </c>
      <c r="BZ1427" s="2">
        <v>123</v>
      </c>
      <c r="CA1427" s="2">
        <v>75</v>
      </c>
      <c r="CB1427" s="2" t="s">
        <v>3</v>
      </c>
      <c r="CC1427" s="2"/>
      <c r="CD1427" s="2"/>
      <c r="CE1427" s="2">
        <v>0</v>
      </c>
      <c r="CF1427" s="2">
        <v>0</v>
      </c>
      <c r="CG1427" s="2">
        <v>0</v>
      </c>
      <c r="CH1427" s="2">
        <v>107</v>
      </c>
      <c r="CI1427" s="2">
        <v>0</v>
      </c>
      <c r="CJ1427" s="2">
        <v>0</v>
      </c>
      <c r="CK1427" s="2">
        <v>0</v>
      </c>
      <c r="CL1427" s="2">
        <v>0</v>
      </c>
      <c r="CM1427" s="2">
        <v>0</v>
      </c>
      <c r="CN1427" s="2" t="s">
        <v>3</v>
      </c>
      <c r="CO1427" s="2">
        <v>0</v>
      </c>
      <c r="CP1427" s="2" t="e">
        <f t="shared" ref="CP1427:CP1436" si="1163">(P1427+Q1427+S1427)</f>
        <v>#REF!</v>
      </c>
      <c r="CQ1427" s="2">
        <f t="shared" ref="CQ1427:CQ1436" si="1164">AC1427*BC1427</f>
        <v>0</v>
      </c>
      <c r="CR1427" s="2">
        <f t="shared" ref="CR1427:CR1436" si="1165">AD1427*BB1427</f>
        <v>44.25</v>
      </c>
      <c r="CS1427" s="2">
        <f t="shared" ref="CS1427:CS1436" si="1166">AE1427*BS1427</f>
        <v>17.28</v>
      </c>
      <c r="CT1427" s="2">
        <f t="shared" ref="CT1427:CT1436" si="1167">AF1427*BA1427</f>
        <v>316.48</v>
      </c>
      <c r="CU1427" s="2">
        <f t="shared" ref="CU1427:CU1436" si="1168">AG1427</f>
        <v>0</v>
      </c>
      <c r="CV1427" s="2">
        <f t="shared" ref="CV1427:CV1436" si="1169">AH1427</f>
        <v>39.51</v>
      </c>
      <c r="CW1427" s="2">
        <f t="shared" ref="CW1427:CW1436" si="1170">AI1427</f>
        <v>1.27</v>
      </c>
      <c r="CX1427" s="2">
        <f t="shared" ref="CX1427:CX1436" si="1171">AJ1427</f>
        <v>0</v>
      </c>
      <c r="CY1427" s="2" t="e">
        <f>(((S1427+R1427)*AT1427)/100)</f>
        <v>#REF!</v>
      </c>
      <c r="CZ1427" s="2" t="e">
        <f>(((S1427+R1427)*AU1427)/100)</f>
        <v>#REF!</v>
      </c>
      <c r="DA1427" s="2"/>
      <c r="DB1427" s="2"/>
      <c r="DC1427" s="2" t="s">
        <v>3</v>
      </c>
      <c r="DD1427" s="2" t="s">
        <v>3</v>
      </c>
      <c r="DE1427" s="2" t="s">
        <v>3</v>
      </c>
      <c r="DF1427" s="2" t="s">
        <v>3</v>
      </c>
      <c r="DG1427" s="2" t="s">
        <v>3</v>
      </c>
      <c r="DH1427" s="2" t="s">
        <v>3</v>
      </c>
      <c r="DI1427" s="2" t="s">
        <v>3</v>
      </c>
      <c r="DJ1427" s="2" t="s">
        <v>3</v>
      </c>
      <c r="DK1427" s="2" t="s">
        <v>3</v>
      </c>
      <c r="DL1427" s="2" t="s">
        <v>3</v>
      </c>
      <c r="DM1427" s="2" t="s">
        <v>3</v>
      </c>
      <c r="DN1427" s="2">
        <v>0</v>
      </c>
      <c r="DO1427" s="2">
        <v>0</v>
      </c>
      <c r="DP1427" s="2">
        <v>1</v>
      </c>
      <c r="DQ1427" s="2">
        <v>1</v>
      </c>
      <c r="DR1427" s="2"/>
      <c r="DS1427" s="2"/>
      <c r="DT1427" s="2"/>
      <c r="DU1427" s="2">
        <v>1013</v>
      </c>
      <c r="DV1427" s="2" t="s">
        <v>186</v>
      </c>
      <c r="DW1427" s="2" t="s">
        <v>186</v>
      </c>
      <c r="DX1427" s="2">
        <v>1</v>
      </c>
      <c r="DY1427" s="2"/>
      <c r="DZ1427" s="2" t="s">
        <v>3</v>
      </c>
      <c r="EA1427" s="2" t="s">
        <v>3</v>
      </c>
      <c r="EB1427" s="2" t="s">
        <v>3</v>
      </c>
      <c r="EC1427" s="2" t="s">
        <v>3</v>
      </c>
      <c r="ED1427" s="2"/>
      <c r="EE1427" s="2">
        <v>54328965</v>
      </c>
      <c r="EF1427" s="2">
        <v>2</v>
      </c>
      <c r="EG1427" s="2" t="s">
        <v>21</v>
      </c>
      <c r="EH1427" s="2">
        <v>0</v>
      </c>
      <c r="EI1427" s="2" t="s">
        <v>3</v>
      </c>
      <c r="EJ1427" s="2">
        <v>1</v>
      </c>
      <c r="EK1427" s="2">
        <v>11001</v>
      </c>
      <c r="EL1427" s="2" t="s">
        <v>22</v>
      </c>
      <c r="EM1427" s="2" t="s">
        <v>23</v>
      </c>
      <c r="EN1427" s="2"/>
      <c r="EO1427" s="2" t="s">
        <v>3</v>
      </c>
      <c r="EP1427" s="2"/>
      <c r="EQ1427" s="2">
        <v>1441792</v>
      </c>
      <c r="ER1427" s="2">
        <v>1394.91</v>
      </c>
      <c r="ES1427" s="2">
        <v>1034.18</v>
      </c>
      <c r="ET1427" s="2">
        <v>44.25</v>
      </c>
      <c r="EU1427" s="2">
        <v>17.28</v>
      </c>
      <c r="EV1427" s="2">
        <v>316.48</v>
      </c>
      <c r="EW1427" s="2">
        <v>39.51</v>
      </c>
      <c r="EX1427" s="2">
        <v>1.27</v>
      </c>
      <c r="EY1427" s="2">
        <v>1</v>
      </c>
      <c r="EZ1427" s="2"/>
      <c r="FA1427" s="2"/>
      <c r="FB1427" s="2"/>
      <c r="FC1427" s="2"/>
      <c r="FD1427" s="2"/>
      <c r="FE1427" s="2"/>
      <c r="FF1427" s="2"/>
      <c r="FG1427" s="2"/>
      <c r="FH1427" s="2"/>
      <c r="FI1427" s="2"/>
      <c r="FJ1427" s="2"/>
      <c r="FK1427" s="2"/>
      <c r="FL1427" s="2"/>
      <c r="FM1427" s="2"/>
      <c r="FN1427" s="2"/>
      <c r="FO1427" s="2"/>
      <c r="FP1427" s="2"/>
      <c r="FQ1427" s="2">
        <v>0</v>
      </c>
      <c r="FR1427" s="2">
        <f t="shared" ref="FR1427:FR1436" si="1172">ROUND(IF(BI1427=3,GM1427,0),0)</f>
        <v>0</v>
      </c>
      <c r="FS1427" s="2">
        <v>0</v>
      </c>
      <c r="FT1427" s="2"/>
      <c r="FU1427" s="2"/>
      <c r="FV1427" s="2"/>
      <c r="FW1427" s="2"/>
      <c r="FX1427" s="2">
        <v>123</v>
      </c>
      <c r="FY1427" s="2">
        <v>75</v>
      </c>
      <c r="FZ1427" s="2"/>
      <c r="GA1427" s="2" t="s">
        <v>3</v>
      </c>
      <c r="GB1427" s="2"/>
      <c r="GC1427" s="2"/>
      <c r="GD1427" s="2">
        <v>1</v>
      </c>
      <c r="GE1427" s="2"/>
      <c r="GF1427" s="2">
        <v>-767987675</v>
      </c>
      <c r="GG1427" s="2">
        <v>2</v>
      </c>
      <c r="GH1427" s="2">
        <v>1</v>
      </c>
      <c r="GI1427" s="2">
        <v>-2</v>
      </c>
      <c r="GJ1427" s="2">
        <v>0</v>
      </c>
      <c r="GK1427" s="2">
        <v>0</v>
      </c>
      <c r="GL1427" s="2">
        <f t="shared" ref="GL1427:GL1436" si="1173">ROUND(IF(AND(BH1427=3,BI1427=3,FS1427&lt;&gt;0),P1427,0),0)</f>
        <v>0</v>
      </c>
      <c r="GM1427" s="2" t="e">
        <f t="shared" ref="GM1427:GM1436" si="1174">ROUND(O1427+X1427+Y1427,0)+GX1427</f>
        <v>#REF!</v>
      </c>
      <c r="GN1427" s="2" t="e">
        <f t="shared" ref="GN1427:GN1436" si="1175">IF(OR(BI1427=0,BI1427=1),GM1427-GX1427,0)</f>
        <v>#REF!</v>
      </c>
      <c r="GO1427" s="2">
        <f t="shared" ref="GO1427:GO1436" si="1176">IF(BI1427=2,GM1427-GX1427,0)</f>
        <v>0</v>
      </c>
      <c r="GP1427" s="2">
        <f t="shared" ref="GP1427:GP1436" si="1177">IF(BI1427=4,GM1427-GX1427,0)</f>
        <v>0</v>
      </c>
      <c r="GQ1427" s="2"/>
      <c r="GR1427" s="2">
        <v>0</v>
      </c>
      <c r="GS1427" s="2">
        <v>3</v>
      </c>
      <c r="GT1427" s="2">
        <v>0</v>
      </c>
      <c r="GU1427" s="2" t="s">
        <v>3</v>
      </c>
      <c r="GV1427" s="2">
        <f t="shared" ref="GV1427:GV1432" si="1178">ROUND((GT1427),2)</f>
        <v>0</v>
      </c>
      <c r="GW1427" s="2">
        <v>1</v>
      </c>
      <c r="GX1427" s="2" t="e">
        <f t="shared" ref="GX1427:GX1436" si="1179">ROUND(HC1427*I1427,0)</f>
        <v>#REF!</v>
      </c>
      <c r="GY1427" s="2"/>
      <c r="GZ1427" s="2"/>
      <c r="HA1427" s="2">
        <v>0</v>
      </c>
      <c r="HB1427" s="2">
        <v>0</v>
      </c>
      <c r="HC1427" s="2">
        <f t="shared" ref="HC1427:HC1436" si="1180">GV1427*GW1427</f>
        <v>0</v>
      </c>
      <c r="HD1427" s="2"/>
      <c r="HE1427" s="2" t="s">
        <v>3</v>
      </c>
      <c r="HF1427" s="2" t="s">
        <v>3</v>
      </c>
      <c r="HG1427" s="2"/>
      <c r="HH1427" s="2"/>
      <c r="HI1427" s="2"/>
      <c r="HJ1427" s="2"/>
      <c r="HK1427" s="2"/>
      <c r="HL1427" s="2"/>
      <c r="HM1427" s="2" t="s">
        <v>3</v>
      </c>
      <c r="HN1427" s="2" t="s">
        <v>24</v>
      </c>
      <c r="HO1427" s="2" t="s">
        <v>25</v>
      </c>
      <c r="HP1427" s="2" t="s">
        <v>22</v>
      </c>
      <c r="HQ1427" s="2" t="s">
        <v>22</v>
      </c>
      <c r="HR1427" s="2"/>
      <c r="HS1427" s="2"/>
      <c r="HT1427" s="2"/>
      <c r="HU1427" s="2"/>
      <c r="HV1427" s="2"/>
      <c r="HW1427" s="2"/>
      <c r="HX1427" s="2"/>
      <c r="HY1427" s="2"/>
      <c r="HZ1427" s="2"/>
      <c r="IA1427" s="2"/>
      <c r="IB1427" s="2"/>
      <c r="IC1427" s="2"/>
      <c r="ID1427" s="2"/>
      <c r="IE1427" s="2"/>
      <c r="IF1427" s="2"/>
      <c r="IG1427" s="2"/>
      <c r="IH1427" s="2"/>
      <c r="II1427" s="2"/>
      <c r="IJ1427" s="2"/>
      <c r="IK1427" s="2">
        <v>0</v>
      </c>
      <c r="IL1427" s="2"/>
      <c r="IM1427" s="2"/>
      <c r="IN1427" s="2"/>
      <c r="IO1427" s="2"/>
      <c r="IP1427" s="2"/>
      <c r="IQ1427" s="2"/>
      <c r="IR1427" s="2"/>
      <c r="IS1427" s="2"/>
      <c r="IT1427" s="2"/>
      <c r="IU1427" s="2"/>
    </row>
    <row r="1428" spans="1:255" x14ac:dyDescent="0.2">
      <c r="A1428">
        <v>17</v>
      </c>
      <c r="B1428">
        <v>1</v>
      </c>
      <c r="C1428">
        <f>ROW(SmtRes!A1166)</f>
        <v>1166</v>
      </c>
      <c r="D1428">
        <f>ROW(EtalonRes!A1188)</f>
        <v>1188</v>
      </c>
      <c r="E1428" t="s">
        <v>639</v>
      </c>
      <c r="F1428" t="s">
        <v>184</v>
      </c>
      <c r="G1428" t="s">
        <v>627</v>
      </c>
      <c r="H1428" t="s">
        <v>186</v>
      </c>
      <c r="I1428" t="e">
        <f>'1.Лок.смета.и.Акт'!#REF!</f>
        <v>#REF!</v>
      </c>
      <c r="J1428">
        <v>0</v>
      </c>
      <c r="K1428">
        <v>2.38</v>
      </c>
      <c r="L1428">
        <v>4.76</v>
      </c>
      <c r="M1428">
        <v>0</v>
      </c>
      <c r="N1428">
        <f t="shared" si="1145"/>
        <v>4.76</v>
      </c>
      <c r="O1428" t="e">
        <f t="shared" si="1146"/>
        <v>#REF!</v>
      </c>
      <c r="P1428" t="e">
        <f t="shared" si="1147"/>
        <v>#REF!</v>
      </c>
      <c r="Q1428" t="e">
        <f t="shared" si="1148"/>
        <v>#REF!</v>
      </c>
      <c r="R1428" t="e">
        <f t="shared" si="1149"/>
        <v>#REF!</v>
      </c>
      <c r="S1428" t="e">
        <f t="shared" si="1150"/>
        <v>#REF!</v>
      </c>
      <c r="T1428" t="e">
        <f t="shared" si="1151"/>
        <v>#REF!</v>
      </c>
      <c r="U1428" t="e">
        <f t="shared" si="1152"/>
        <v>#REF!</v>
      </c>
      <c r="V1428" t="e">
        <f t="shared" si="1153"/>
        <v>#REF!</v>
      </c>
      <c r="W1428" t="e">
        <f t="shared" si="1154"/>
        <v>#REF!</v>
      </c>
      <c r="X1428" t="e">
        <f t="shared" si="1155"/>
        <v>#REF!</v>
      </c>
      <c r="Y1428" t="e">
        <f t="shared" si="1156"/>
        <v>#REF!</v>
      </c>
      <c r="AA1428">
        <v>69726884</v>
      </c>
      <c r="AB1428">
        <f t="shared" si="1157"/>
        <v>360.73</v>
      </c>
      <c r="AC1428">
        <f>ROUND((ES1428+(SUM(SmtRes!BC1161:'SmtRes'!BC1166)+SUM(EtalonRes!AL1183:'EtalonRes'!AL1188))),2)</f>
        <v>0</v>
      </c>
      <c r="AD1428">
        <f t="shared" si="1158"/>
        <v>44.25</v>
      </c>
      <c r="AE1428">
        <f t="shared" si="1159"/>
        <v>17.28</v>
      </c>
      <c r="AF1428">
        <f t="shared" si="1159"/>
        <v>316.48</v>
      </c>
      <c r="AG1428">
        <f t="shared" si="1160"/>
        <v>0</v>
      </c>
      <c r="AH1428" t="e">
        <f t="shared" si="1161"/>
        <v>#REF!</v>
      </c>
      <c r="AI1428">
        <f t="shared" si="1161"/>
        <v>1.27</v>
      </c>
      <c r="AJ1428">
        <f t="shared" si="1162"/>
        <v>0</v>
      </c>
      <c r="AK1428">
        <v>1394.91</v>
      </c>
      <c r="AL1428">
        <v>1034.18</v>
      </c>
      <c r="AM1428">
        <v>44.25</v>
      </c>
      <c r="AN1428">
        <v>17.28</v>
      </c>
      <c r="AO1428">
        <v>316.48</v>
      </c>
      <c r="AP1428">
        <v>0</v>
      </c>
      <c r="AQ1428" t="e">
        <f>'1.Лок.смета.и.Акт'!#REF!</f>
        <v>#REF!</v>
      </c>
      <c r="AR1428">
        <v>1.27</v>
      </c>
      <c r="AS1428">
        <v>0</v>
      </c>
      <c r="AT1428">
        <v>117</v>
      </c>
      <c r="AU1428">
        <v>64</v>
      </c>
      <c r="AV1428">
        <v>1</v>
      </c>
      <c r="AW1428">
        <v>1</v>
      </c>
      <c r="AZ1428">
        <v>1</v>
      </c>
      <c r="BA1428">
        <v>25.36</v>
      </c>
      <c r="BB1428">
        <v>7.84</v>
      </c>
      <c r="BC1428">
        <v>7.56</v>
      </c>
      <c r="BD1428" t="s">
        <v>3</v>
      </c>
      <c r="BE1428" t="s">
        <v>3</v>
      </c>
      <c r="BF1428" t="s">
        <v>3</v>
      </c>
      <c r="BG1428" t="s">
        <v>3</v>
      </c>
      <c r="BH1428">
        <v>0</v>
      </c>
      <c r="BI1428">
        <v>1</v>
      </c>
      <c r="BJ1428" t="s">
        <v>187</v>
      </c>
      <c r="BM1428">
        <v>11001</v>
      </c>
      <c r="BN1428">
        <v>0</v>
      </c>
      <c r="BO1428" t="s">
        <v>184</v>
      </c>
      <c r="BP1428">
        <v>1</v>
      </c>
      <c r="BQ1428">
        <v>2</v>
      </c>
      <c r="BR1428">
        <v>0</v>
      </c>
      <c r="BS1428">
        <v>19.8</v>
      </c>
      <c r="BT1428">
        <v>1</v>
      </c>
      <c r="BU1428">
        <v>1</v>
      </c>
      <c r="BV1428">
        <v>1</v>
      </c>
      <c r="BW1428">
        <v>1</v>
      </c>
      <c r="BX1428">
        <v>1</v>
      </c>
      <c r="BY1428" t="s">
        <v>3</v>
      </c>
      <c r="BZ1428" t="e">
        <f>'1.Лок.смета.и.Акт'!#REF!</f>
        <v>#REF!</v>
      </c>
      <c r="CA1428" t="e">
        <f>'1.Лок.смета.и.Акт'!#REF!</f>
        <v>#REF!</v>
      </c>
      <c r="CB1428" t="s">
        <v>3</v>
      </c>
      <c r="CE1428">
        <v>0</v>
      </c>
      <c r="CF1428">
        <v>0</v>
      </c>
      <c r="CG1428">
        <v>0</v>
      </c>
      <c r="CH1428">
        <v>107</v>
      </c>
      <c r="CI1428">
        <v>0</v>
      </c>
      <c r="CJ1428">
        <v>0</v>
      </c>
      <c r="CK1428">
        <v>0</v>
      </c>
      <c r="CL1428">
        <v>0</v>
      </c>
      <c r="CM1428">
        <v>0</v>
      </c>
      <c r="CN1428" t="s">
        <v>3</v>
      </c>
      <c r="CO1428">
        <v>0</v>
      </c>
      <c r="CP1428" t="e">
        <f t="shared" si="1163"/>
        <v>#REF!</v>
      </c>
      <c r="CQ1428">
        <f t="shared" si="1164"/>
        <v>0</v>
      </c>
      <c r="CR1428">
        <f t="shared" si="1165"/>
        <v>346.92</v>
      </c>
      <c r="CS1428">
        <f t="shared" si="1166"/>
        <v>342.14400000000006</v>
      </c>
      <c r="CT1428">
        <f t="shared" si="1167"/>
        <v>8025.9328000000005</v>
      </c>
      <c r="CU1428">
        <f t="shared" si="1168"/>
        <v>0</v>
      </c>
      <c r="CV1428" t="e">
        <f t="shared" si="1169"/>
        <v>#REF!</v>
      </c>
      <c r="CW1428">
        <f t="shared" si="1170"/>
        <v>1.27</v>
      </c>
      <c r="CX1428">
        <f t="shared" si="1171"/>
        <v>0</v>
      </c>
      <c r="CY1428" t="e">
        <f>(S1428+R1428)*(BZ1428/100)</f>
        <v>#REF!</v>
      </c>
      <c r="CZ1428" t="e">
        <f>(S1428+R1428)*(CA1428/100)</f>
        <v>#REF!</v>
      </c>
      <c r="DC1428" t="s">
        <v>3</v>
      </c>
      <c r="DD1428" t="s">
        <v>3</v>
      </c>
      <c r="DE1428" t="s">
        <v>3</v>
      </c>
      <c r="DF1428" t="s">
        <v>3</v>
      </c>
      <c r="DG1428" t="s">
        <v>3</v>
      </c>
      <c r="DH1428" t="s">
        <v>3</v>
      </c>
      <c r="DI1428" t="s">
        <v>3</v>
      </c>
      <c r="DJ1428" t="s">
        <v>3</v>
      </c>
      <c r="DK1428" t="s">
        <v>3</v>
      </c>
      <c r="DL1428" t="s">
        <v>3</v>
      </c>
      <c r="DM1428" t="s">
        <v>3</v>
      </c>
      <c r="DN1428">
        <v>123</v>
      </c>
      <c r="DO1428">
        <v>75</v>
      </c>
      <c r="DP1428">
        <v>1</v>
      </c>
      <c r="DQ1428">
        <v>1</v>
      </c>
      <c r="DU1428">
        <v>1013</v>
      </c>
      <c r="DV1428" t="s">
        <v>186</v>
      </c>
      <c r="DW1428" t="e">
        <f>'1.Лок.смета.и.Акт'!#REF!</f>
        <v>#REF!</v>
      </c>
      <c r="DX1428">
        <v>1</v>
      </c>
      <c r="DZ1428" t="s">
        <v>3</v>
      </c>
      <c r="EA1428" t="s">
        <v>3</v>
      </c>
      <c r="EB1428" t="s">
        <v>3</v>
      </c>
      <c r="EC1428" t="s">
        <v>3</v>
      </c>
      <c r="EE1428">
        <v>54328965</v>
      </c>
      <c r="EF1428">
        <v>2</v>
      </c>
      <c r="EG1428" t="s">
        <v>21</v>
      </c>
      <c r="EH1428">
        <v>0</v>
      </c>
      <c r="EI1428" t="s">
        <v>3</v>
      </c>
      <c r="EJ1428">
        <v>1</v>
      </c>
      <c r="EK1428">
        <v>11001</v>
      </c>
      <c r="EL1428" t="s">
        <v>22</v>
      </c>
      <c r="EM1428" t="s">
        <v>23</v>
      </c>
      <c r="EO1428" t="s">
        <v>3</v>
      </c>
      <c r="EQ1428">
        <v>1441792</v>
      </c>
      <c r="ER1428">
        <v>1394.91</v>
      </c>
      <c r="ES1428">
        <v>1034.18</v>
      </c>
      <c r="ET1428">
        <v>44.25</v>
      </c>
      <c r="EU1428">
        <v>17.28</v>
      </c>
      <c r="EV1428">
        <v>316.48</v>
      </c>
      <c r="EW1428" t="e">
        <f>'1.Лок.смета.и.Акт'!#REF!</f>
        <v>#REF!</v>
      </c>
      <c r="EX1428">
        <v>1.27</v>
      </c>
      <c r="EY1428">
        <v>1</v>
      </c>
      <c r="FQ1428">
        <v>0</v>
      </c>
      <c r="FR1428">
        <f t="shared" si="1172"/>
        <v>0</v>
      </c>
      <c r="FS1428">
        <v>0</v>
      </c>
      <c r="FX1428">
        <v>123</v>
      </c>
      <c r="FY1428">
        <v>75</v>
      </c>
      <c r="GA1428" t="s">
        <v>3</v>
      </c>
      <c r="GD1428">
        <v>1</v>
      </c>
      <c r="GF1428">
        <v>-767987675</v>
      </c>
      <c r="GG1428">
        <v>2</v>
      </c>
      <c r="GH1428">
        <v>1</v>
      </c>
      <c r="GI1428">
        <v>2</v>
      </c>
      <c r="GJ1428">
        <v>0</v>
      </c>
      <c r="GK1428">
        <v>0</v>
      </c>
      <c r="GL1428">
        <f t="shared" si="1173"/>
        <v>0</v>
      </c>
      <c r="GM1428" t="e">
        <f t="shared" si="1174"/>
        <v>#REF!</v>
      </c>
      <c r="GN1428" t="e">
        <f t="shared" si="1175"/>
        <v>#REF!</v>
      </c>
      <c r="GO1428">
        <f t="shared" si="1176"/>
        <v>0</v>
      </c>
      <c r="GP1428">
        <f t="shared" si="1177"/>
        <v>0</v>
      </c>
      <c r="GR1428">
        <v>0</v>
      </c>
      <c r="GS1428">
        <v>3</v>
      </c>
      <c r="GT1428">
        <v>0</v>
      </c>
      <c r="GU1428" t="s">
        <v>3</v>
      </c>
      <c r="GV1428">
        <f t="shared" si="1178"/>
        <v>0</v>
      </c>
      <c r="GW1428">
        <v>1015.2</v>
      </c>
      <c r="GX1428" t="e">
        <f t="shared" si="1179"/>
        <v>#REF!</v>
      </c>
      <c r="HA1428">
        <v>0</v>
      </c>
      <c r="HB1428">
        <v>0</v>
      </c>
      <c r="HC1428">
        <f t="shared" si="1180"/>
        <v>0</v>
      </c>
      <c r="HE1428" t="s">
        <v>3</v>
      </c>
      <c r="HF1428" t="s">
        <v>3</v>
      </c>
      <c r="HM1428" t="s">
        <v>3</v>
      </c>
      <c r="HN1428" t="s">
        <v>24</v>
      </c>
      <c r="HO1428" t="s">
        <v>25</v>
      </c>
      <c r="HP1428" t="s">
        <v>22</v>
      </c>
      <c r="HQ1428" t="s">
        <v>22</v>
      </c>
      <c r="IK1428">
        <v>0</v>
      </c>
    </row>
    <row r="1429" spans="1:255" x14ac:dyDescent="0.2">
      <c r="A1429" s="2">
        <v>18</v>
      </c>
      <c r="B1429" s="2">
        <v>1</v>
      </c>
      <c r="C1429" s="2">
        <v>1160</v>
      </c>
      <c r="D1429" s="2"/>
      <c r="E1429" s="2" t="s">
        <v>640</v>
      </c>
      <c r="F1429" s="2" t="s">
        <v>641</v>
      </c>
      <c r="G1429" s="2" t="s">
        <v>642</v>
      </c>
      <c r="H1429" s="2" t="s">
        <v>40</v>
      </c>
      <c r="I1429" s="2" t="e">
        <f>I1427*J1429</f>
        <v>#REF!</v>
      </c>
      <c r="J1429" s="2">
        <v>2.04</v>
      </c>
      <c r="K1429" s="2">
        <v>2.04</v>
      </c>
      <c r="L1429" s="2">
        <v>9.7103999999999999</v>
      </c>
      <c r="M1429" s="2">
        <v>0</v>
      </c>
      <c r="N1429" s="2">
        <f t="shared" si="1145"/>
        <v>9.7103999999999999</v>
      </c>
      <c r="O1429" s="2" t="e">
        <f t="shared" si="1146"/>
        <v>#REF!</v>
      </c>
      <c r="P1429" s="2" t="e">
        <f t="shared" si="1147"/>
        <v>#REF!</v>
      </c>
      <c r="Q1429" s="2" t="e">
        <f t="shared" si="1148"/>
        <v>#REF!</v>
      </c>
      <c r="R1429" s="2" t="e">
        <f t="shared" si="1149"/>
        <v>#REF!</v>
      </c>
      <c r="S1429" s="2" t="e">
        <f t="shared" si="1150"/>
        <v>#REF!</v>
      </c>
      <c r="T1429" s="2" t="e">
        <f t="shared" si="1151"/>
        <v>#REF!</v>
      </c>
      <c r="U1429" s="2" t="e">
        <f t="shared" si="1152"/>
        <v>#REF!</v>
      </c>
      <c r="V1429" s="2" t="e">
        <f t="shared" si="1153"/>
        <v>#REF!</v>
      </c>
      <c r="W1429" s="2" t="e">
        <f t="shared" si="1154"/>
        <v>#REF!</v>
      </c>
      <c r="X1429" s="2" t="e">
        <f t="shared" si="1155"/>
        <v>#REF!</v>
      </c>
      <c r="Y1429" s="2" t="e">
        <f t="shared" si="1156"/>
        <v>#REF!</v>
      </c>
      <c r="Z1429" s="2"/>
      <c r="AA1429" s="2">
        <v>69726971</v>
      </c>
      <c r="AB1429" s="2">
        <f t="shared" si="1157"/>
        <v>436.64</v>
      </c>
      <c r="AC1429" s="2">
        <f>ROUND((ES1429),2)</f>
        <v>436.64</v>
      </c>
      <c r="AD1429" s="2">
        <f t="shared" si="1158"/>
        <v>0</v>
      </c>
      <c r="AE1429" s="2">
        <f t="shared" si="1159"/>
        <v>0</v>
      </c>
      <c r="AF1429" s="2">
        <f t="shared" si="1159"/>
        <v>0</v>
      </c>
      <c r="AG1429" s="2">
        <f t="shared" si="1160"/>
        <v>0</v>
      </c>
      <c r="AH1429" s="2">
        <f t="shared" si="1161"/>
        <v>0</v>
      </c>
      <c r="AI1429" s="2">
        <f t="shared" si="1161"/>
        <v>0</v>
      </c>
      <c r="AJ1429" s="2">
        <f t="shared" si="1162"/>
        <v>0</v>
      </c>
      <c r="AK1429" s="2">
        <v>436.64</v>
      </c>
      <c r="AL1429" s="2">
        <v>436.64</v>
      </c>
      <c r="AM1429" s="2">
        <v>0</v>
      </c>
      <c r="AN1429" s="2">
        <v>0</v>
      </c>
      <c r="AO1429" s="2">
        <v>0</v>
      </c>
      <c r="AP1429" s="2">
        <v>0</v>
      </c>
      <c r="AQ1429" s="2">
        <v>0</v>
      </c>
      <c r="AR1429" s="2">
        <v>0</v>
      </c>
      <c r="AS1429" s="2">
        <v>0</v>
      </c>
      <c r="AT1429" s="2">
        <v>0</v>
      </c>
      <c r="AU1429" s="2">
        <v>0</v>
      </c>
      <c r="AV1429" s="2">
        <v>1</v>
      </c>
      <c r="AW1429" s="2">
        <v>1</v>
      </c>
      <c r="AX1429" s="2"/>
      <c r="AY1429" s="2"/>
      <c r="AZ1429" s="2">
        <v>1</v>
      </c>
      <c r="BA1429" s="2">
        <v>1</v>
      </c>
      <c r="BB1429" s="2">
        <v>1</v>
      </c>
      <c r="BC1429" s="2">
        <v>1</v>
      </c>
      <c r="BD1429" s="2" t="s">
        <v>3</v>
      </c>
      <c r="BE1429" s="2" t="s">
        <v>3</v>
      </c>
      <c r="BF1429" s="2" t="s">
        <v>3</v>
      </c>
      <c r="BG1429" s="2" t="s">
        <v>3</v>
      </c>
      <c r="BH1429" s="2">
        <v>3</v>
      </c>
      <c r="BI1429" s="2">
        <v>1</v>
      </c>
      <c r="BJ1429" s="2" t="s">
        <v>643</v>
      </c>
      <c r="BK1429" s="2"/>
      <c r="BL1429" s="2"/>
      <c r="BM1429" s="2">
        <v>500003</v>
      </c>
      <c r="BN1429" s="2">
        <v>0</v>
      </c>
      <c r="BO1429" s="2" t="s">
        <v>3</v>
      </c>
      <c r="BP1429" s="2">
        <v>0</v>
      </c>
      <c r="BQ1429" s="2">
        <v>13</v>
      </c>
      <c r="BR1429" s="2">
        <v>0</v>
      </c>
      <c r="BS1429" s="2">
        <v>1</v>
      </c>
      <c r="BT1429" s="2">
        <v>1</v>
      </c>
      <c r="BU1429" s="2">
        <v>1</v>
      </c>
      <c r="BV1429" s="2">
        <v>1</v>
      </c>
      <c r="BW1429" s="2">
        <v>1</v>
      </c>
      <c r="BX1429" s="2">
        <v>1</v>
      </c>
      <c r="BY1429" s="2" t="s">
        <v>3</v>
      </c>
      <c r="BZ1429" s="2">
        <v>0</v>
      </c>
      <c r="CA1429" s="2">
        <v>0</v>
      </c>
      <c r="CB1429" s="2" t="s">
        <v>3</v>
      </c>
      <c r="CC1429" s="2"/>
      <c r="CD1429" s="2"/>
      <c r="CE1429" s="2">
        <v>0</v>
      </c>
      <c r="CF1429" s="2">
        <v>0</v>
      </c>
      <c r="CG1429" s="2">
        <v>0</v>
      </c>
      <c r="CH1429" s="2">
        <v>107</v>
      </c>
      <c r="CI1429" s="2">
        <v>1</v>
      </c>
      <c r="CJ1429" s="2">
        <v>0</v>
      </c>
      <c r="CK1429" s="2">
        <v>0</v>
      </c>
      <c r="CL1429" s="2">
        <v>0</v>
      </c>
      <c r="CM1429" s="2">
        <v>0</v>
      </c>
      <c r="CN1429" s="2" t="s">
        <v>3</v>
      </c>
      <c r="CO1429" s="2">
        <v>0</v>
      </c>
      <c r="CP1429" s="2" t="e">
        <f t="shared" si="1163"/>
        <v>#REF!</v>
      </c>
      <c r="CQ1429" s="2">
        <f t="shared" si="1164"/>
        <v>436.64</v>
      </c>
      <c r="CR1429" s="2">
        <f t="shared" si="1165"/>
        <v>0</v>
      </c>
      <c r="CS1429" s="2">
        <f t="shared" si="1166"/>
        <v>0</v>
      </c>
      <c r="CT1429" s="2">
        <f t="shared" si="1167"/>
        <v>0</v>
      </c>
      <c r="CU1429" s="2">
        <f t="shared" si="1168"/>
        <v>0</v>
      </c>
      <c r="CV1429" s="2">
        <f t="shared" si="1169"/>
        <v>0</v>
      </c>
      <c r="CW1429" s="2">
        <f t="shared" si="1170"/>
        <v>0</v>
      </c>
      <c r="CX1429" s="2">
        <f t="shared" si="1171"/>
        <v>0</v>
      </c>
      <c r="CY1429" s="2" t="e">
        <f>(((S1429+R1429)*AT1429)/100)</f>
        <v>#REF!</v>
      </c>
      <c r="CZ1429" s="2" t="e">
        <f>(((S1429+R1429)*AU1429)/100)</f>
        <v>#REF!</v>
      </c>
      <c r="DA1429" s="2"/>
      <c r="DB1429" s="2"/>
      <c r="DC1429" s="2" t="s">
        <v>3</v>
      </c>
      <c r="DD1429" s="2" t="s">
        <v>3</v>
      </c>
      <c r="DE1429" s="2" t="s">
        <v>3</v>
      </c>
      <c r="DF1429" s="2" t="s">
        <v>3</v>
      </c>
      <c r="DG1429" s="2" t="s">
        <v>3</v>
      </c>
      <c r="DH1429" s="2" t="s">
        <v>3</v>
      </c>
      <c r="DI1429" s="2" t="s">
        <v>3</v>
      </c>
      <c r="DJ1429" s="2" t="s">
        <v>3</v>
      </c>
      <c r="DK1429" s="2" t="s">
        <v>3</v>
      </c>
      <c r="DL1429" s="2" t="s">
        <v>3</v>
      </c>
      <c r="DM1429" s="2" t="s">
        <v>3</v>
      </c>
      <c r="DN1429" s="2">
        <v>0</v>
      </c>
      <c r="DO1429" s="2">
        <v>0</v>
      </c>
      <c r="DP1429" s="2">
        <v>1</v>
      </c>
      <c r="DQ1429" s="2">
        <v>1</v>
      </c>
      <c r="DR1429" s="2"/>
      <c r="DS1429" s="2"/>
      <c r="DT1429" s="2"/>
      <c r="DU1429" s="2">
        <v>1007</v>
      </c>
      <c r="DV1429" s="2" t="s">
        <v>40</v>
      </c>
      <c r="DW1429" s="2" t="s">
        <v>40</v>
      </c>
      <c r="DX1429" s="2">
        <v>1</v>
      </c>
      <c r="DY1429" s="2"/>
      <c r="DZ1429" s="2" t="s">
        <v>3</v>
      </c>
      <c r="EA1429" s="2" t="s">
        <v>3</v>
      </c>
      <c r="EB1429" s="2" t="s">
        <v>3</v>
      </c>
      <c r="EC1429" s="2" t="s">
        <v>3</v>
      </c>
      <c r="ED1429" s="2"/>
      <c r="EE1429" s="2">
        <v>54329104</v>
      </c>
      <c r="EF1429" s="2">
        <v>13</v>
      </c>
      <c r="EG1429" s="2" t="s">
        <v>42</v>
      </c>
      <c r="EH1429" s="2">
        <v>0</v>
      </c>
      <c r="EI1429" s="2" t="s">
        <v>3</v>
      </c>
      <c r="EJ1429" s="2">
        <v>1</v>
      </c>
      <c r="EK1429" s="2">
        <v>500003</v>
      </c>
      <c r="EL1429" s="2" t="s">
        <v>43</v>
      </c>
      <c r="EM1429" s="2" t="s">
        <v>44</v>
      </c>
      <c r="EN1429" s="2"/>
      <c r="EO1429" s="2" t="s">
        <v>3</v>
      </c>
      <c r="EP1429" s="2"/>
      <c r="EQ1429" s="2">
        <v>0</v>
      </c>
      <c r="ER1429" s="2">
        <v>436.64</v>
      </c>
      <c r="ES1429" s="2">
        <v>436.64</v>
      </c>
      <c r="ET1429" s="2">
        <v>0</v>
      </c>
      <c r="EU1429" s="2">
        <v>0</v>
      </c>
      <c r="EV1429" s="2">
        <v>0</v>
      </c>
      <c r="EW1429" s="2">
        <v>0</v>
      </c>
      <c r="EX1429" s="2">
        <v>0</v>
      </c>
      <c r="EY1429" s="2"/>
      <c r="EZ1429" s="2"/>
      <c r="FA1429" s="2"/>
      <c r="FB1429" s="2"/>
      <c r="FC1429" s="2"/>
      <c r="FD1429" s="2"/>
      <c r="FE1429" s="2"/>
      <c r="FF1429" s="2"/>
      <c r="FG1429" s="2"/>
      <c r="FH1429" s="2"/>
      <c r="FI1429" s="2"/>
      <c r="FJ1429" s="2"/>
      <c r="FK1429" s="2"/>
      <c r="FL1429" s="2"/>
      <c r="FM1429" s="2"/>
      <c r="FN1429" s="2"/>
      <c r="FO1429" s="2"/>
      <c r="FP1429" s="2"/>
      <c r="FQ1429" s="2">
        <v>0</v>
      </c>
      <c r="FR1429" s="2">
        <f t="shared" si="1172"/>
        <v>0</v>
      </c>
      <c r="FS1429" s="2">
        <v>0</v>
      </c>
      <c r="FT1429" s="2"/>
      <c r="FU1429" s="2"/>
      <c r="FV1429" s="2"/>
      <c r="FW1429" s="2"/>
      <c r="FX1429" s="2">
        <v>0</v>
      </c>
      <c r="FY1429" s="2">
        <v>0</v>
      </c>
      <c r="FZ1429" s="2"/>
      <c r="GA1429" s="2" t="s">
        <v>3</v>
      </c>
      <c r="GB1429" s="2"/>
      <c r="GC1429" s="2"/>
      <c r="GD1429" s="2">
        <v>1</v>
      </c>
      <c r="GE1429" s="2"/>
      <c r="GF1429" s="2">
        <v>1571262290</v>
      </c>
      <c r="GG1429" s="2">
        <v>2</v>
      </c>
      <c r="GH1429" s="2">
        <v>1</v>
      </c>
      <c r="GI1429" s="2">
        <v>-2</v>
      </c>
      <c r="GJ1429" s="2">
        <v>0</v>
      </c>
      <c r="GK1429" s="2">
        <v>0</v>
      </c>
      <c r="GL1429" s="2">
        <f t="shared" si="1173"/>
        <v>0</v>
      </c>
      <c r="GM1429" s="2" t="e">
        <f t="shared" si="1174"/>
        <v>#REF!</v>
      </c>
      <c r="GN1429" s="2" t="e">
        <f t="shared" si="1175"/>
        <v>#REF!</v>
      </c>
      <c r="GO1429" s="2">
        <f t="shared" si="1176"/>
        <v>0</v>
      </c>
      <c r="GP1429" s="2">
        <f t="shared" si="1177"/>
        <v>0</v>
      </c>
      <c r="GQ1429" s="2"/>
      <c r="GR1429" s="2">
        <v>0</v>
      </c>
      <c r="GS1429" s="2">
        <v>3</v>
      </c>
      <c r="GT1429" s="2">
        <v>0</v>
      </c>
      <c r="GU1429" s="2" t="s">
        <v>3</v>
      </c>
      <c r="GV1429" s="2">
        <f t="shared" si="1178"/>
        <v>0</v>
      </c>
      <c r="GW1429" s="2">
        <v>1</v>
      </c>
      <c r="GX1429" s="2" t="e">
        <f t="shared" si="1179"/>
        <v>#REF!</v>
      </c>
      <c r="GY1429" s="2"/>
      <c r="GZ1429" s="2"/>
      <c r="HA1429" s="2">
        <v>0</v>
      </c>
      <c r="HB1429" s="2">
        <v>0</v>
      </c>
      <c r="HC1429" s="2">
        <f t="shared" si="1180"/>
        <v>0</v>
      </c>
      <c r="HD1429" s="2"/>
      <c r="HE1429" s="2" t="s">
        <v>3</v>
      </c>
      <c r="HF1429" s="2" t="s">
        <v>3</v>
      </c>
      <c r="HG1429" s="2"/>
      <c r="HH1429" s="2"/>
      <c r="HI1429" s="2"/>
      <c r="HJ1429" s="2"/>
      <c r="HK1429" s="2"/>
      <c r="HL1429" s="2"/>
      <c r="HM1429" s="2" t="s">
        <v>3</v>
      </c>
      <c r="HN1429" s="2" t="s">
        <v>3</v>
      </c>
      <c r="HO1429" s="2" t="s">
        <v>3</v>
      </c>
      <c r="HP1429" s="2" t="s">
        <v>3</v>
      </c>
      <c r="HQ1429" s="2" t="s">
        <v>3</v>
      </c>
      <c r="HR1429" s="2"/>
      <c r="HS1429" s="2"/>
      <c r="HT1429" s="2"/>
      <c r="HU1429" s="2"/>
      <c r="HV1429" s="2"/>
      <c r="HW1429" s="2"/>
      <c r="HX1429" s="2"/>
      <c r="HY1429" s="2"/>
      <c r="HZ1429" s="2"/>
      <c r="IA1429" s="2"/>
      <c r="IB1429" s="2"/>
      <c r="IC1429" s="2"/>
      <c r="ID1429" s="2"/>
      <c r="IE1429" s="2"/>
      <c r="IF1429" s="2"/>
      <c r="IG1429" s="2"/>
      <c r="IH1429" s="2"/>
      <c r="II1429" s="2"/>
      <c r="IJ1429" s="2"/>
      <c r="IK1429" s="2">
        <v>0</v>
      </c>
      <c r="IL1429" s="2"/>
      <c r="IM1429" s="2"/>
      <c r="IN1429" s="2"/>
      <c r="IO1429" s="2"/>
      <c r="IP1429" s="2"/>
      <c r="IQ1429" s="2"/>
      <c r="IR1429" s="2"/>
      <c r="IS1429" s="2"/>
      <c r="IT1429" s="2"/>
      <c r="IU1429" s="2"/>
    </row>
    <row r="1430" spans="1:255" x14ac:dyDescent="0.2">
      <c r="A1430">
        <v>18</v>
      </c>
      <c r="B1430">
        <v>1</v>
      </c>
      <c r="C1430">
        <v>1166</v>
      </c>
      <c r="E1430" t="s">
        <v>640</v>
      </c>
      <c r="F1430" t="e">
        <f>'1.Лок.смета.и.Акт'!#REF!</f>
        <v>#REF!</v>
      </c>
      <c r="G1430" t="s">
        <v>642</v>
      </c>
      <c r="H1430" t="s">
        <v>40</v>
      </c>
      <c r="I1430" t="e">
        <f>I1428*J1430</f>
        <v>#REF!</v>
      </c>
      <c r="J1430">
        <v>2.04</v>
      </c>
      <c r="K1430">
        <v>2.04</v>
      </c>
      <c r="L1430">
        <v>9.7103999999999999</v>
      </c>
      <c r="M1430">
        <v>0</v>
      </c>
      <c r="N1430">
        <f t="shared" si="1145"/>
        <v>9.7103999999999999</v>
      </c>
      <c r="O1430" t="e">
        <f t="shared" si="1146"/>
        <v>#REF!</v>
      </c>
      <c r="P1430" t="e">
        <f t="shared" si="1147"/>
        <v>#REF!</v>
      </c>
      <c r="Q1430" t="e">
        <f t="shared" si="1148"/>
        <v>#REF!</v>
      </c>
      <c r="R1430" t="e">
        <f t="shared" si="1149"/>
        <v>#REF!</v>
      </c>
      <c r="S1430" t="e">
        <f t="shared" si="1150"/>
        <v>#REF!</v>
      </c>
      <c r="T1430" t="e">
        <f t="shared" si="1151"/>
        <v>#REF!</v>
      </c>
      <c r="U1430" t="e">
        <f t="shared" si="1152"/>
        <v>#REF!</v>
      </c>
      <c r="V1430" t="e">
        <f t="shared" si="1153"/>
        <v>#REF!</v>
      </c>
      <c r="W1430" t="e">
        <f t="shared" si="1154"/>
        <v>#REF!</v>
      </c>
      <c r="X1430" t="e">
        <f t="shared" si="1155"/>
        <v>#REF!</v>
      </c>
      <c r="Y1430" t="e">
        <f t="shared" si="1156"/>
        <v>#REF!</v>
      </c>
      <c r="AA1430">
        <v>69726884</v>
      </c>
      <c r="AB1430">
        <f t="shared" si="1157"/>
        <v>470.73</v>
      </c>
      <c r="AC1430">
        <f>ROUND((ES1430),2)</f>
        <v>470.73</v>
      </c>
      <c r="AD1430">
        <f t="shared" si="1158"/>
        <v>0</v>
      </c>
      <c r="AE1430">
        <f t="shared" si="1159"/>
        <v>0</v>
      </c>
      <c r="AF1430">
        <f t="shared" si="1159"/>
        <v>0</v>
      </c>
      <c r="AG1430">
        <f t="shared" si="1160"/>
        <v>0</v>
      </c>
      <c r="AH1430">
        <f t="shared" si="1161"/>
        <v>0</v>
      </c>
      <c r="AI1430">
        <f t="shared" si="1161"/>
        <v>0</v>
      </c>
      <c r="AJ1430">
        <f t="shared" si="1162"/>
        <v>0</v>
      </c>
      <c r="AK1430">
        <v>470.73</v>
      </c>
      <c r="AL1430">
        <v>470.73</v>
      </c>
      <c r="AM1430">
        <v>0</v>
      </c>
      <c r="AN1430">
        <v>0</v>
      </c>
      <c r="AO1430">
        <v>0</v>
      </c>
      <c r="AP1430">
        <v>0</v>
      </c>
      <c r="AQ1430">
        <v>0</v>
      </c>
      <c r="AR1430">
        <v>0</v>
      </c>
      <c r="AS1430">
        <v>0</v>
      </c>
      <c r="AT1430">
        <v>0</v>
      </c>
      <c r="AU1430">
        <v>0</v>
      </c>
      <c r="AV1430">
        <v>1</v>
      </c>
      <c r="AW1430">
        <v>1</v>
      </c>
      <c r="AZ1430">
        <v>1</v>
      </c>
      <c r="BA1430">
        <v>1</v>
      </c>
      <c r="BB1430">
        <v>1</v>
      </c>
      <c r="BC1430">
        <v>7.56</v>
      </c>
      <c r="BD1430" t="s">
        <v>3</v>
      </c>
      <c r="BE1430" t="s">
        <v>3</v>
      </c>
      <c r="BF1430" t="s">
        <v>3</v>
      </c>
      <c r="BG1430" t="s">
        <v>3</v>
      </c>
      <c r="BH1430">
        <v>3</v>
      </c>
      <c r="BI1430">
        <v>1</v>
      </c>
      <c r="BJ1430" t="s">
        <v>643</v>
      </c>
      <c r="BM1430">
        <v>500003</v>
      </c>
      <c r="BN1430">
        <v>0</v>
      </c>
      <c r="BO1430" t="s">
        <v>3</v>
      </c>
      <c r="BP1430">
        <v>0</v>
      </c>
      <c r="BQ1430">
        <v>13</v>
      </c>
      <c r="BR1430">
        <v>0</v>
      </c>
      <c r="BS1430">
        <v>1</v>
      </c>
      <c r="BT1430">
        <v>1</v>
      </c>
      <c r="BU1430">
        <v>1</v>
      </c>
      <c r="BV1430">
        <v>1</v>
      </c>
      <c r="BW1430">
        <v>1</v>
      </c>
      <c r="BX1430">
        <v>1</v>
      </c>
      <c r="BY1430" t="s">
        <v>3</v>
      </c>
      <c r="BZ1430">
        <v>0</v>
      </c>
      <c r="CA1430">
        <v>0</v>
      </c>
      <c r="CB1430" t="s">
        <v>3</v>
      </c>
      <c r="CE1430">
        <v>0</v>
      </c>
      <c r="CF1430">
        <v>0</v>
      </c>
      <c r="CG1430">
        <v>0</v>
      </c>
      <c r="CH1430">
        <v>107</v>
      </c>
      <c r="CI1430">
        <v>1</v>
      </c>
      <c r="CJ1430">
        <v>0</v>
      </c>
      <c r="CK1430">
        <v>0</v>
      </c>
      <c r="CL1430">
        <v>0</v>
      </c>
      <c r="CM1430">
        <v>0</v>
      </c>
      <c r="CN1430" t="s">
        <v>3</v>
      </c>
      <c r="CO1430">
        <v>0</v>
      </c>
      <c r="CP1430" t="e">
        <f t="shared" si="1163"/>
        <v>#REF!</v>
      </c>
      <c r="CQ1430">
        <f t="shared" si="1164"/>
        <v>3558.7188000000001</v>
      </c>
      <c r="CR1430">
        <f t="shared" si="1165"/>
        <v>0</v>
      </c>
      <c r="CS1430">
        <f t="shared" si="1166"/>
        <v>0</v>
      </c>
      <c r="CT1430">
        <f t="shared" si="1167"/>
        <v>0</v>
      </c>
      <c r="CU1430">
        <f t="shared" si="1168"/>
        <v>0</v>
      </c>
      <c r="CV1430">
        <f t="shared" si="1169"/>
        <v>0</v>
      </c>
      <c r="CW1430">
        <f t="shared" si="1170"/>
        <v>0</v>
      </c>
      <c r="CX1430">
        <f t="shared" si="1171"/>
        <v>0</v>
      </c>
      <c r="CY1430" t="e">
        <f>(S1430+R1430)*(BZ1430/100)</f>
        <v>#REF!</v>
      </c>
      <c r="CZ1430" t="e">
        <f>(S1430+R1430)*(CA1430/100)</f>
        <v>#REF!</v>
      </c>
      <c r="DC1430" t="s">
        <v>3</v>
      </c>
      <c r="DD1430" t="s">
        <v>3</v>
      </c>
      <c r="DE1430" t="s">
        <v>3</v>
      </c>
      <c r="DF1430" t="s">
        <v>3</v>
      </c>
      <c r="DG1430" t="s">
        <v>3</v>
      </c>
      <c r="DH1430" t="s">
        <v>3</v>
      </c>
      <c r="DI1430" t="s">
        <v>3</v>
      </c>
      <c r="DJ1430" t="s">
        <v>3</v>
      </c>
      <c r="DK1430" t="s">
        <v>3</v>
      </c>
      <c r="DL1430" t="s">
        <v>3</v>
      </c>
      <c r="DM1430" t="s">
        <v>3</v>
      </c>
      <c r="DN1430">
        <v>0</v>
      </c>
      <c r="DO1430">
        <v>0</v>
      </c>
      <c r="DP1430">
        <v>1</v>
      </c>
      <c r="DQ1430">
        <v>1</v>
      </c>
      <c r="DU1430">
        <v>1007</v>
      </c>
      <c r="DV1430" t="s">
        <v>40</v>
      </c>
      <c r="DW1430" t="e">
        <f>'1.Лок.смета.и.Акт'!#REF!</f>
        <v>#REF!</v>
      </c>
      <c r="DX1430">
        <v>1</v>
      </c>
      <c r="DZ1430" t="s">
        <v>3</v>
      </c>
      <c r="EA1430" t="s">
        <v>3</v>
      </c>
      <c r="EB1430" t="s">
        <v>3</v>
      </c>
      <c r="EC1430" t="s">
        <v>3</v>
      </c>
      <c r="EE1430">
        <v>54329104</v>
      </c>
      <c r="EF1430">
        <v>13</v>
      </c>
      <c r="EG1430" t="s">
        <v>42</v>
      </c>
      <c r="EH1430">
        <v>0</v>
      </c>
      <c r="EI1430" t="s">
        <v>3</v>
      </c>
      <c r="EJ1430">
        <v>1</v>
      </c>
      <c r="EK1430">
        <v>500003</v>
      </c>
      <c r="EL1430" t="s">
        <v>43</v>
      </c>
      <c r="EM1430" t="s">
        <v>44</v>
      </c>
      <c r="EO1430" t="s">
        <v>3</v>
      </c>
      <c r="EQ1430">
        <v>0</v>
      </c>
      <c r="ER1430">
        <v>3403.83</v>
      </c>
      <c r="ES1430">
        <v>470.73</v>
      </c>
      <c r="ET1430">
        <v>0</v>
      </c>
      <c r="EU1430">
        <v>0</v>
      </c>
      <c r="EV1430">
        <v>0</v>
      </c>
      <c r="EW1430">
        <v>0</v>
      </c>
      <c r="EX1430">
        <v>0</v>
      </c>
      <c r="EZ1430">
        <v>5</v>
      </c>
      <c r="FC1430">
        <v>0</v>
      </c>
      <c r="FD1430">
        <v>18</v>
      </c>
      <c r="FF1430">
        <v>3403.83</v>
      </c>
      <c r="FQ1430">
        <v>0</v>
      </c>
      <c r="FR1430">
        <f t="shared" si="1172"/>
        <v>0</v>
      </c>
      <c r="FS1430">
        <v>0</v>
      </c>
      <c r="FX1430">
        <v>0</v>
      </c>
      <c r="FY1430">
        <v>0</v>
      </c>
      <c r="GA1430" t="s">
        <v>644</v>
      </c>
      <c r="GD1430">
        <v>1</v>
      </c>
      <c r="GF1430">
        <v>1571262290</v>
      </c>
      <c r="GG1430">
        <v>2</v>
      </c>
      <c r="GH1430">
        <v>3</v>
      </c>
      <c r="GI1430">
        <v>5</v>
      </c>
      <c r="GJ1430">
        <v>0</v>
      </c>
      <c r="GK1430">
        <v>0</v>
      </c>
      <c r="GL1430">
        <f t="shared" si="1173"/>
        <v>0</v>
      </c>
      <c r="GM1430" t="e">
        <f t="shared" si="1174"/>
        <v>#REF!</v>
      </c>
      <c r="GN1430" t="e">
        <f t="shared" si="1175"/>
        <v>#REF!</v>
      </c>
      <c r="GO1430">
        <f t="shared" si="1176"/>
        <v>0</v>
      </c>
      <c r="GP1430">
        <f t="shared" si="1177"/>
        <v>0</v>
      </c>
      <c r="GR1430">
        <v>1</v>
      </c>
      <c r="GS1430">
        <v>1</v>
      </c>
      <c r="GT1430">
        <v>0</v>
      </c>
      <c r="GU1430" t="s">
        <v>3</v>
      </c>
      <c r="GV1430">
        <f t="shared" si="1178"/>
        <v>0</v>
      </c>
      <c r="GW1430">
        <v>1</v>
      </c>
      <c r="GX1430" t="e">
        <f t="shared" si="1179"/>
        <v>#REF!</v>
      </c>
      <c r="HA1430">
        <v>0</v>
      </c>
      <c r="HB1430">
        <v>0</v>
      </c>
      <c r="HC1430">
        <f t="shared" si="1180"/>
        <v>0</v>
      </c>
      <c r="HE1430" t="s">
        <v>35</v>
      </c>
      <c r="HF1430" t="s">
        <v>36</v>
      </c>
      <c r="HM1430" t="s">
        <v>3</v>
      </c>
      <c r="HN1430" t="s">
        <v>3</v>
      </c>
      <c r="HO1430" t="s">
        <v>3</v>
      </c>
      <c r="HP1430" t="s">
        <v>3</v>
      </c>
      <c r="HQ1430" t="s">
        <v>3</v>
      </c>
      <c r="IK1430">
        <v>0</v>
      </c>
    </row>
    <row r="1431" spans="1:255" x14ac:dyDescent="0.2">
      <c r="A1431" s="2">
        <v>18</v>
      </c>
      <c r="B1431" s="2">
        <v>1</v>
      </c>
      <c r="C1431" s="2">
        <v>1159</v>
      </c>
      <c r="D1431" s="2"/>
      <c r="E1431" s="2" t="s">
        <v>645</v>
      </c>
      <c r="F1431" s="2" t="s">
        <v>82</v>
      </c>
      <c r="G1431" s="2" t="s">
        <v>83</v>
      </c>
      <c r="H1431" s="2" t="s">
        <v>40</v>
      </c>
      <c r="I1431" s="2" t="e">
        <f>I1427*J1431</f>
        <v>#REF!</v>
      </c>
      <c r="J1431" s="2">
        <v>3.5</v>
      </c>
      <c r="K1431" s="2">
        <v>3.5</v>
      </c>
      <c r="L1431" s="2">
        <v>16.66</v>
      </c>
      <c r="M1431" s="2">
        <v>0</v>
      </c>
      <c r="N1431" s="2">
        <f t="shared" si="1145"/>
        <v>16.66</v>
      </c>
      <c r="O1431" s="2" t="e">
        <f t="shared" si="1146"/>
        <v>#REF!</v>
      </c>
      <c r="P1431" s="2" t="e">
        <f t="shared" si="1147"/>
        <v>#REF!</v>
      </c>
      <c r="Q1431" s="2" t="e">
        <f t="shared" si="1148"/>
        <v>#REF!</v>
      </c>
      <c r="R1431" s="2" t="e">
        <f t="shared" si="1149"/>
        <v>#REF!</v>
      </c>
      <c r="S1431" s="2" t="e">
        <f t="shared" si="1150"/>
        <v>#REF!</v>
      </c>
      <c r="T1431" s="2" t="e">
        <f t="shared" si="1151"/>
        <v>#REF!</v>
      </c>
      <c r="U1431" s="2" t="e">
        <f t="shared" si="1152"/>
        <v>#REF!</v>
      </c>
      <c r="V1431" s="2" t="e">
        <f t="shared" si="1153"/>
        <v>#REF!</v>
      </c>
      <c r="W1431" s="2" t="e">
        <f t="shared" si="1154"/>
        <v>#REF!</v>
      </c>
      <c r="X1431" s="2" t="e">
        <f t="shared" si="1155"/>
        <v>#REF!</v>
      </c>
      <c r="Y1431" s="2" t="e">
        <f t="shared" si="1156"/>
        <v>#REF!</v>
      </c>
      <c r="Z1431" s="2"/>
      <c r="AA1431" s="2">
        <v>69726971</v>
      </c>
      <c r="AB1431" s="2">
        <f t="shared" si="1157"/>
        <v>7.14</v>
      </c>
      <c r="AC1431" s="2">
        <f>ROUND((ES1431),2)</f>
        <v>7.14</v>
      </c>
      <c r="AD1431" s="2">
        <f t="shared" si="1158"/>
        <v>0</v>
      </c>
      <c r="AE1431" s="2">
        <f t="shared" si="1159"/>
        <v>0</v>
      </c>
      <c r="AF1431" s="2">
        <f t="shared" si="1159"/>
        <v>0</v>
      </c>
      <c r="AG1431" s="2">
        <f t="shared" si="1160"/>
        <v>0</v>
      </c>
      <c r="AH1431" s="2">
        <f t="shared" si="1161"/>
        <v>0</v>
      </c>
      <c r="AI1431" s="2">
        <f t="shared" si="1161"/>
        <v>0</v>
      </c>
      <c r="AJ1431" s="2">
        <f t="shared" si="1162"/>
        <v>0</v>
      </c>
      <c r="AK1431" s="2">
        <v>7.14</v>
      </c>
      <c r="AL1431" s="2">
        <v>7.14</v>
      </c>
      <c r="AM1431" s="2">
        <v>0</v>
      </c>
      <c r="AN1431" s="2">
        <v>0</v>
      </c>
      <c r="AO1431" s="2">
        <v>0</v>
      </c>
      <c r="AP1431" s="2">
        <v>0</v>
      </c>
      <c r="AQ1431" s="2">
        <v>0</v>
      </c>
      <c r="AR1431" s="2">
        <v>0</v>
      </c>
      <c r="AS1431" s="2">
        <v>0</v>
      </c>
      <c r="AT1431" s="2">
        <v>0</v>
      </c>
      <c r="AU1431" s="2">
        <v>0</v>
      </c>
      <c r="AV1431" s="2">
        <v>1</v>
      </c>
      <c r="AW1431" s="2">
        <v>1</v>
      </c>
      <c r="AX1431" s="2"/>
      <c r="AY1431" s="2"/>
      <c r="AZ1431" s="2">
        <v>1</v>
      </c>
      <c r="BA1431" s="2">
        <v>1</v>
      </c>
      <c r="BB1431" s="2">
        <v>1</v>
      </c>
      <c r="BC1431" s="2">
        <v>1</v>
      </c>
      <c r="BD1431" s="2" t="s">
        <v>3</v>
      </c>
      <c r="BE1431" s="2" t="s">
        <v>3</v>
      </c>
      <c r="BF1431" s="2" t="s">
        <v>3</v>
      </c>
      <c r="BG1431" s="2" t="s">
        <v>3</v>
      </c>
      <c r="BH1431" s="2">
        <v>3</v>
      </c>
      <c r="BI1431" s="2">
        <v>1</v>
      </c>
      <c r="BJ1431" s="2" t="s">
        <v>84</v>
      </c>
      <c r="BK1431" s="2"/>
      <c r="BL1431" s="2"/>
      <c r="BM1431" s="2">
        <v>500001</v>
      </c>
      <c r="BN1431" s="2">
        <v>0</v>
      </c>
      <c r="BO1431" s="2" t="s">
        <v>3</v>
      </c>
      <c r="BP1431" s="2">
        <v>0</v>
      </c>
      <c r="BQ1431" s="2">
        <v>8</v>
      </c>
      <c r="BR1431" s="2">
        <v>0</v>
      </c>
      <c r="BS1431" s="2">
        <v>1</v>
      </c>
      <c r="BT1431" s="2">
        <v>1</v>
      </c>
      <c r="BU1431" s="2">
        <v>1</v>
      </c>
      <c r="BV1431" s="2">
        <v>1</v>
      </c>
      <c r="BW1431" s="2">
        <v>1</v>
      </c>
      <c r="BX1431" s="2">
        <v>1</v>
      </c>
      <c r="BY1431" s="2" t="s">
        <v>3</v>
      </c>
      <c r="BZ1431" s="2">
        <v>0</v>
      </c>
      <c r="CA1431" s="2">
        <v>0</v>
      </c>
      <c r="CB1431" s="2" t="s">
        <v>3</v>
      </c>
      <c r="CC1431" s="2"/>
      <c r="CD1431" s="2"/>
      <c r="CE1431" s="2">
        <v>0</v>
      </c>
      <c r="CF1431" s="2">
        <v>0</v>
      </c>
      <c r="CG1431" s="2">
        <v>0</v>
      </c>
      <c r="CH1431" s="2">
        <v>107</v>
      </c>
      <c r="CI1431" s="2">
        <v>2</v>
      </c>
      <c r="CJ1431" s="2">
        <v>0</v>
      </c>
      <c r="CK1431" s="2">
        <v>0</v>
      </c>
      <c r="CL1431" s="2">
        <v>0</v>
      </c>
      <c r="CM1431" s="2">
        <v>0</v>
      </c>
      <c r="CN1431" s="2" t="s">
        <v>3</v>
      </c>
      <c r="CO1431" s="2">
        <v>0</v>
      </c>
      <c r="CP1431" s="2" t="e">
        <f t="shared" si="1163"/>
        <v>#REF!</v>
      </c>
      <c r="CQ1431" s="2">
        <f t="shared" si="1164"/>
        <v>7.14</v>
      </c>
      <c r="CR1431" s="2">
        <f t="shared" si="1165"/>
        <v>0</v>
      </c>
      <c r="CS1431" s="2">
        <f t="shared" si="1166"/>
        <v>0</v>
      </c>
      <c r="CT1431" s="2">
        <f t="shared" si="1167"/>
        <v>0</v>
      </c>
      <c r="CU1431" s="2">
        <f t="shared" si="1168"/>
        <v>0</v>
      </c>
      <c r="CV1431" s="2">
        <f t="shared" si="1169"/>
        <v>0</v>
      </c>
      <c r="CW1431" s="2">
        <f t="shared" si="1170"/>
        <v>0</v>
      </c>
      <c r="CX1431" s="2">
        <f t="shared" si="1171"/>
        <v>0</v>
      </c>
      <c r="CY1431" s="2" t="e">
        <f>(((S1431+R1431)*AT1431)/100)</f>
        <v>#REF!</v>
      </c>
      <c r="CZ1431" s="2" t="e">
        <f>(((S1431+R1431)*AU1431)/100)</f>
        <v>#REF!</v>
      </c>
      <c r="DA1431" s="2"/>
      <c r="DB1431" s="2"/>
      <c r="DC1431" s="2" t="s">
        <v>3</v>
      </c>
      <c r="DD1431" s="2" t="s">
        <v>3</v>
      </c>
      <c r="DE1431" s="2" t="s">
        <v>3</v>
      </c>
      <c r="DF1431" s="2" t="s">
        <v>3</v>
      </c>
      <c r="DG1431" s="2" t="s">
        <v>3</v>
      </c>
      <c r="DH1431" s="2" t="s">
        <v>3</v>
      </c>
      <c r="DI1431" s="2" t="s">
        <v>3</v>
      </c>
      <c r="DJ1431" s="2" t="s">
        <v>3</v>
      </c>
      <c r="DK1431" s="2" t="s">
        <v>3</v>
      </c>
      <c r="DL1431" s="2" t="s">
        <v>3</v>
      </c>
      <c r="DM1431" s="2" t="s">
        <v>3</v>
      </c>
      <c r="DN1431" s="2">
        <v>0</v>
      </c>
      <c r="DO1431" s="2">
        <v>0</v>
      </c>
      <c r="DP1431" s="2">
        <v>1</v>
      </c>
      <c r="DQ1431" s="2">
        <v>1</v>
      </c>
      <c r="DR1431" s="2"/>
      <c r="DS1431" s="2"/>
      <c r="DT1431" s="2"/>
      <c r="DU1431" s="2">
        <v>1007</v>
      </c>
      <c r="DV1431" s="2" t="s">
        <v>40</v>
      </c>
      <c r="DW1431" s="2" t="s">
        <v>40</v>
      </c>
      <c r="DX1431" s="2">
        <v>1</v>
      </c>
      <c r="DY1431" s="2"/>
      <c r="DZ1431" s="2" t="s">
        <v>3</v>
      </c>
      <c r="EA1431" s="2" t="s">
        <v>3</v>
      </c>
      <c r="EB1431" s="2" t="s">
        <v>3</v>
      </c>
      <c r="EC1431" s="2" t="s">
        <v>3</v>
      </c>
      <c r="ED1431" s="2"/>
      <c r="EE1431" s="2">
        <v>54328897</v>
      </c>
      <c r="EF1431" s="2">
        <v>8</v>
      </c>
      <c r="EG1431" s="2" t="s">
        <v>31</v>
      </c>
      <c r="EH1431" s="2">
        <v>0</v>
      </c>
      <c r="EI1431" s="2" t="s">
        <v>3</v>
      </c>
      <c r="EJ1431" s="2">
        <v>1</v>
      </c>
      <c r="EK1431" s="2">
        <v>500001</v>
      </c>
      <c r="EL1431" s="2" t="s">
        <v>32</v>
      </c>
      <c r="EM1431" s="2" t="s">
        <v>33</v>
      </c>
      <c r="EN1431" s="2"/>
      <c r="EO1431" s="2" t="s">
        <v>3</v>
      </c>
      <c r="EP1431" s="2"/>
      <c r="EQ1431" s="2">
        <v>0</v>
      </c>
      <c r="ER1431" s="2">
        <v>7.14</v>
      </c>
      <c r="ES1431" s="2">
        <v>7.14</v>
      </c>
      <c r="ET1431" s="2">
        <v>0</v>
      </c>
      <c r="EU1431" s="2">
        <v>0</v>
      </c>
      <c r="EV1431" s="2">
        <v>0</v>
      </c>
      <c r="EW1431" s="2">
        <v>0</v>
      </c>
      <c r="EX1431" s="2">
        <v>0</v>
      </c>
      <c r="EY1431" s="2"/>
      <c r="EZ1431" s="2"/>
      <c r="FA1431" s="2"/>
      <c r="FB1431" s="2"/>
      <c r="FC1431" s="2"/>
      <c r="FD1431" s="2"/>
      <c r="FE1431" s="2"/>
      <c r="FF1431" s="2"/>
      <c r="FG1431" s="2"/>
      <c r="FH1431" s="2"/>
      <c r="FI1431" s="2"/>
      <c r="FJ1431" s="2"/>
      <c r="FK1431" s="2"/>
      <c r="FL1431" s="2"/>
      <c r="FM1431" s="2"/>
      <c r="FN1431" s="2"/>
      <c r="FO1431" s="2"/>
      <c r="FP1431" s="2"/>
      <c r="FQ1431" s="2">
        <v>0</v>
      </c>
      <c r="FR1431" s="2">
        <f t="shared" si="1172"/>
        <v>0</v>
      </c>
      <c r="FS1431" s="2">
        <v>0</v>
      </c>
      <c r="FT1431" s="2"/>
      <c r="FU1431" s="2"/>
      <c r="FV1431" s="2"/>
      <c r="FW1431" s="2"/>
      <c r="FX1431" s="2">
        <v>0</v>
      </c>
      <c r="FY1431" s="2">
        <v>0</v>
      </c>
      <c r="FZ1431" s="2"/>
      <c r="GA1431" s="2" t="s">
        <v>3</v>
      </c>
      <c r="GB1431" s="2"/>
      <c r="GC1431" s="2"/>
      <c r="GD1431" s="2">
        <v>1</v>
      </c>
      <c r="GE1431" s="2"/>
      <c r="GF1431" s="2">
        <v>-50505369</v>
      </c>
      <c r="GG1431" s="2">
        <v>2</v>
      </c>
      <c r="GH1431" s="2">
        <v>1</v>
      </c>
      <c r="GI1431" s="2">
        <v>-2</v>
      </c>
      <c r="GJ1431" s="2">
        <v>0</v>
      </c>
      <c r="GK1431" s="2">
        <v>0</v>
      </c>
      <c r="GL1431" s="2">
        <f t="shared" si="1173"/>
        <v>0</v>
      </c>
      <c r="GM1431" s="2" t="e">
        <f t="shared" si="1174"/>
        <v>#REF!</v>
      </c>
      <c r="GN1431" s="2" t="e">
        <f t="shared" si="1175"/>
        <v>#REF!</v>
      </c>
      <c r="GO1431" s="2">
        <f t="shared" si="1176"/>
        <v>0</v>
      </c>
      <c r="GP1431" s="2">
        <f t="shared" si="1177"/>
        <v>0</v>
      </c>
      <c r="GQ1431" s="2"/>
      <c r="GR1431" s="2">
        <v>0</v>
      </c>
      <c r="GS1431" s="2">
        <v>3</v>
      </c>
      <c r="GT1431" s="2">
        <v>0</v>
      </c>
      <c r="GU1431" s="2" t="s">
        <v>3</v>
      </c>
      <c r="GV1431" s="2">
        <f t="shared" si="1178"/>
        <v>0</v>
      </c>
      <c r="GW1431" s="2">
        <v>1</v>
      </c>
      <c r="GX1431" s="2" t="e">
        <f t="shared" si="1179"/>
        <v>#REF!</v>
      </c>
      <c r="GY1431" s="2"/>
      <c r="GZ1431" s="2"/>
      <c r="HA1431" s="2">
        <v>0</v>
      </c>
      <c r="HB1431" s="2">
        <v>0</v>
      </c>
      <c r="HC1431" s="2">
        <f t="shared" si="1180"/>
        <v>0</v>
      </c>
      <c r="HD1431" s="2"/>
      <c r="HE1431" s="2" t="s">
        <v>3</v>
      </c>
      <c r="HF1431" s="2" t="s">
        <v>3</v>
      </c>
      <c r="HG1431" s="2"/>
      <c r="HH1431" s="2"/>
      <c r="HI1431" s="2"/>
      <c r="HJ1431" s="2"/>
      <c r="HK1431" s="2"/>
      <c r="HL1431" s="2"/>
      <c r="HM1431" s="2" t="s">
        <v>3</v>
      </c>
      <c r="HN1431" s="2" t="s">
        <v>3</v>
      </c>
      <c r="HO1431" s="2" t="s">
        <v>3</v>
      </c>
      <c r="HP1431" s="2" t="s">
        <v>3</v>
      </c>
      <c r="HQ1431" s="2" t="s">
        <v>3</v>
      </c>
      <c r="HR1431" s="2"/>
      <c r="HS1431" s="2"/>
      <c r="HT1431" s="2"/>
      <c r="HU1431" s="2"/>
      <c r="HV1431" s="2"/>
      <c r="HW1431" s="2"/>
      <c r="HX1431" s="2"/>
      <c r="HY1431" s="2"/>
      <c r="HZ1431" s="2"/>
      <c r="IA1431" s="2"/>
      <c r="IB1431" s="2"/>
      <c r="IC1431" s="2"/>
      <c r="ID1431" s="2"/>
      <c r="IE1431" s="2"/>
      <c r="IF1431" s="2"/>
      <c r="IG1431" s="2"/>
      <c r="IH1431" s="2"/>
      <c r="II1431" s="2"/>
      <c r="IJ1431" s="2"/>
      <c r="IK1431" s="2">
        <v>0</v>
      </c>
      <c r="IL1431" s="2"/>
      <c r="IM1431" s="2"/>
      <c r="IN1431" s="2"/>
      <c r="IO1431" s="2"/>
      <c r="IP1431" s="2"/>
      <c r="IQ1431" s="2"/>
      <c r="IR1431" s="2"/>
      <c r="IS1431" s="2"/>
      <c r="IT1431" s="2"/>
      <c r="IU1431" s="2"/>
    </row>
    <row r="1432" spans="1:255" x14ac:dyDescent="0.2">
      <c r="A1432">
        <v>18</v>
      </c>
      <c r="B1432">
        <v>1</v>
      </c>
      <c r="C1432">
        <v>1165</v>
      </c>
      <c r="E1432" t="s">
        <v>645</v>
      </c>
      <c r="F1432" t="e">
        <f>'1.Лок.смета.и.Акт'!#REF!</f>
        <v>#REF!</v>
      </c>
      <c r="G1432" t="s">
        <v>83</v>
      </c>
      <c r="H1432" t="s">
        <v>40</v>
      </c>
      <c r="I1432" t="e">
        <f>I1428*J1432</f>
        <v>#REF!</v>
      </c>
      <c r="J1432">
        <v>3.5</v>
      </c>
      <c r="K1432">
        <v>3.5</v>
      </c>
      <c r="L1432">
        <v>16.66</v>
      </c>
      <c r="M1432">
        <v>0</v>
      </c>
      <c r="N1432">
        <f t="shared" si="1145"/>
        <v>16.66</v>
      </c>
      <c r="O1432" t="e">
        <f t="shared" si="1146"/>
        <v>#REF!</v>
      </c>
      <c r="P1432" t="e">
        <f t="shared" si="1147"/>
        <v>#REF!</v>
      </c>
      <c r="Q1432" t="e">
        <f t="shared" si="1148"/>
        <v>#REF!</v>
      </c>
      <c r="R1432" t="e">
        <f t="shared" si="1149"/>
        <v>#REF!</v>
      </c>
      <c r="S1432" t="e">
        <f t="shared" si="1150"/>
        <v>#REF!</v>
      </c>
      <c r="T1432" t="e">
        <f t="shared" si="1151"/>
        <v>#REF!</v>
      </c>
      <c r="U1432" t="e">
        <f t="shared" si="1152"/>
        <v>#REF!</v>
      </c>
      <c r="V1432" t="e">
        <f t="shared" si="1153"/>
        <v>#REF!</v>
      </c>
      <c r="W1432" t="e">
        <f t="shared" si="1154"/>
        <v>#REF!</v>
      </c>
      <c r="X1432" t="e">
        <f t="shared" si="1155"/>
        <v>#REF!</v>
      </c>
      <c r="Y1432" t="e">
        <f t="shared" si="1156"/>
        <v>#REF!</v>
      </c>
      <c r="AA1432">
        <v>69726884</v>
      </c>
      <c r="AB1432">
        <f t="shared" si="1157"/>
        <v>1.97</v>
      </c>
      <c r="AC1432">
        <f>ROUND((ES1432),2)</f>
        <v>1.97</v>
      </c>
      <c r="AD1432">
        <f t="shared" si="1158"/>
        <v>0</v>
      </c>
      <c r="AE1432">
        <f t="shared" si="1159"/>
        <v>0</v>
      </c>
      <c r="AF1432">
        <f t="shared" si="1159"/>
        <v>0</v>
      </c>
      <c r="AG1432">
        <f t="shared" si="1160"/>
        <v>0</v>
      </c>
      <c r="AH1432">
        <f t="shared" si="1161"/>
        <v>0</v>
      </c>
      <c r="AI1432">
        <f t="shared" si="1161"/>
        <v>0</v>
      </c>
      <c r="AJ1432">
        <f t="shared" si="1162"/>
        <v>0</v>
      </c>
      <c r="AK1432">
        <v>1.97</v>
      </c>
      <c r="AL1432">
        <v>1.97</v>
      </c>
      <c r="AM1432">
        <v>0</v>
      </c>
      <c r="AN1432">
        <v>0</v>
      </c>
      <c r="AO1432">
        <v>0</v>
      </c>
      <c r="AP1432">
        <v>0</v>
      </c>
      <c r="AQ1432">
        <v>0</v>
      </c>
      <c r="AR1432">
        <v>0</v>
      </c>
      <c r="AS1432">
        <v>0</v>
      </c>
      <c r="AT1432">
        <v>0</v>
      </c>
      <c r="AU1432">
        <v>0</v>
      </c>
      <c r="AV1432">
        <v>1</v>
      </c>
      <c r="AW1432">
        <v>1</v>
      </c>
      <c r="AZ1432">
        <v>1</v>
      </c>
      <c r="BA1432">
        <v>1</v>
      </c>
      <c r="BB1432">
        <v>1</v>
      </c>
      <c r="BC1432">
        <v>7.56</v>
      </c>
      <c r="BD1432" t="s">
        <v>3</v>
      </c>
      <c r="BE1432" t="s">
        <v>3</v>
      </c>
      <c r="BF1432" t="s">
        <v>3</v>
      </c>
      <c r="BG1432" t="s">
        <v>3</v>
      </c>
      <c r="BH1432">
        <v>3</v>
      </c>
      <c r="BI1432">
        <v>1</v>
      </c>
      <c r="BJ1432" t="s">
        <v>84</v>
      </c>
      <c r="BM1432">
        <v>500001</v>
      </c>
      <c r="BN1432">
        <v>0</v>
      </c>
      <c r="BO1432" t="s">
        <v>3</v>
      </c>
      <c r="BP1432">
        <v>0</v>
      </c>
      <c r="BQ1432">
        <v>8</v>
      </c>
      <c r="BR1432">
        <v>0</v>
      </c>
      <c r="BS1432">
        <v>1</v>
      </c>
      <c r="BT1432">
        <v>1</v>
      </c>
      <c r="BU1432">
        <v>1</v>
      </c>
      <c r="BV1432">
        <v>1</v>
      </c>
      <c r="BW1432">
        <v>1</v>
      </c>
      <c r="BX1432">
        <v>1</v>
      </c>
      <c r="BY1432" t="s">
        <v>3</v>
      </c>
      <c r="BZ1432">
        <v>0</v>
      </c>
      <c r="CA1432">
        <v>0</v>
      </c>
      <c r="CB1432" t="s">
        <v>3</v>
      </c>
      <c r="CE1432">
        <v>0</v>
      </c>
      <c r="CF1432">
        <v>0</v>
      </c>
      <c r="CG1432">
        <v>0</v>
      </c>
      <c r="CH1432">
        <v>107</v>
      </c>
      <c r="CI1432">
        <v>2</v>
      </c>
      <c r="CJ1432">
        <v>0</v>
      </c>
      <c r="CK1432">
        <v>0</v>
      </c>
      <c r="CL1432">
        <v>0</v>
      </c>
      <c r="CM1432">
        <v>0</v>
      </c>
      <c r="CN1432" t="s">
        <v>3</v>
      </c>
      <c r="CO1432">
        <v>0</v>
      </c>
      <c r="CP1432" t="e">
        <f t="shared" si="1163"/>
        <v>#REF!</v>
      </c>
      <c r="CQ1432">
        <f t="shared" si="1164"/>
        <v>14.893199999999998</v>
      </c>
      <c r="CR1432">
        <f t="shared" si="1165"/>
        <v>0</v>
      </c>
      <c r="CS1432">
        <f t="shared" si="1166"/>
        <v>0</v>
      </c>
      <c r="CT1432">
        <f t="shared" si="1167"/>
        <v>0</v>
      </c>
      <c r="CU1432">
        <f t="shared" si="1168"/>
        <v>0</v>
      </c>
      <c r="CV1432">
        <f t="shared" si="1169"/>
        <v>0</v>
      </c>
      <c r="CW1432">
        <f t="shared" si="1170"/>
        <v>0</v>
      </c>
      <c r="CX1432">
        <f t="shared" si="1171"/>
        <v>0</v>
      </c>
      <c r="CY1432" t="e">
        <f>(S1432+R1432)*(BZ1432/100)</f>
        <v>#REF!</v>
      </c>
      <c r="CZ1432" t="e">
        <f>(S1432+R1432)*(CA1432/100)</f>
        <v>#REF!</v>
      </c>
      <c r="DC1432" t="s">
        <v>3</v>
      </c>
      <c r="DD1432" t="s">
        <v>3</v>
      </c>
      <c r="DE1432" t="s">
        <v>3</v>
      </c>
      <c r="DF1432" t="s">
        <v>3</v>
      </c>
      <c r="DG1432" t="s">
        <v>3</v>
      </c>
      <c r="DH1432" t="s">
        <v>3</v>
      </c>
      <c r="DI1432" t="s">
        <v>3</v>
      </c>
      <c r="DJ1432" t="s">
        <v>3</v>
      </c>
      <c r="DK1432" t="s">
        <v>3</v>
      </c>
      <c r="DL1432" t="s">
        <v>3</v>
      </c>
      <c r="DM1432" t="s">
        <v>3</v>
      </c>
      <c r="DN1432">
        <v>0</v>
      </c>
      <c r="DO1432">
        <v>0</v>
      </c>
      <c r="DP1432">
        <v>1</v>
      </c>
      <c r="DQ1432">
        <v>1</v>
      </c>
      <c r="DU1432">
        <v>1007</v>
      </c>
      <c r="DV1432" t="s">
        <v>40</v>
      </c>
      <c r="DW1432" t="e">
        <f>'1.Лок.смета.и.Акт'!#REF!</f>
        <v>#REF!</v>
      </c>
      <c r="DX1432">
        <v>1</v>
      </c>
      <c r="DZ1432" t="s">
        <v>3</v>
      </c>
      <c r="EA1432" t="s">
        <v>3</v>
      </c>
      <c r="EB1432" t="s">
        <v>3</v>
      </c>
      <c r="EC1432" t="s">
        <v>3</v>
      </c>
      <c r="EE1432">
        <v>54328897</v>
      </c>
      <c r="EF1432">
        <v>8</v>
      </c>
      <c r="EG1432" t="s">
        <v>31</v>
      </c>
      <c r="EH1432">
        <v>0</v>
      </c>
      <c r="EI1432" t="s">
        <v>3</v>
      </c>
      <c r="EJ1432">
        <v>1</v>
      </c>
      <c r="EK1432">
        <v>500001</v>
      </c>
      <c r="EL1432" t="s">
        <v>32</v>
      </c>
      <c r="EM1432" t="s">
        <v>33</v>
      </c>
      <c r="EO1432" t="s">
        <v>3</v>
      </c>
      <c r="EQ1432">
        <v>0</v>
      </c>
      <c r="ER1432">
        <v>1.98</v>
      </c>
      <c r="ES1432">
        <v>1.97</v>
      </c>
      <c r="ET1432">
        <v>0</v>
      </c>
      <c r="EU1432">
        <v>0</v>
      </c>
      <c r="EV1432">
        <v>0</v>
      </c>
      <c r="EW1432">
        <v>0</v>
      </c>
      <c r="EX1432">
        <v>0</v>
      </c>
      <c r="EZ1432">
        <v>5</v>
      </c>
      <c r="FC1432">
        <v>0</v>
      </c>
      <c r="FD1432">
        <v>18</v>
      </c>
      <c r="FF1432">
        <v>14.19</v>
      </c>
      <c r="FQ1432">
        <v>0</v>
      </c>
      <c r="FR1432">
        <f t="shared" si="1172"/>
        <v>0</v>
      </c>
      <c r="FS1432">
        <v>0</v>
      </c>
      <c r="FX1432">
        <v>0</v>
      </c>
      <c r="FY1432">
        <v>0</v>
      </c>
      <c r="GA1432" t="s">
        <v>85</v>
      </c>
      <c r="GD1432">
        <v>1</v>
      </c>
      <c r="GF1432">
        <v>-50505369</v>
      </c>
      <c r="GG1432">
        <v>2</v>
      </c>
      <c r="GH1432">
        <v>3</v>
      </c>
      <c r="GI1432">
        <v>5</v>
      </c>
      <c r="GJ1432">
        <v>0</v>
      </c>
      <c r="GK1432">
        <v>0</v>
      </c>
      <c r="GL1432">
        <f t="shared" si="1173"/>
        <v>0</v>
      </c>
      <c r="GM1432" t="e">
        <f t="shared" si="1174"/>
        <v>#REF!</v>
      </c>
      <c r="GN1432" t="e">
        <f t="shared" si="1175"/>
        <v>#REF!</v>
      </c>
      <c r="GO1432">
        <f t="shared" si="1176"/>
        <v>0</v>
      </c>
      <c r="GP1432">
        <f t="shared" si="1177"/>
        <v>0</v>
      </c>
      <c r="GR1432">
        <v>1</v>
      </c>
      <c r="GS1432">
        <v>1</v>
      </c>
      <c r="GT1432">
        <v>0</v>
      </c>
      <c r="GU1432" t="s">
        <v>3</v>
      </c>
      <c r="GV1432">
        <f t="shared" si="1178"/>
        <v>0</v>
      </c>
      <c r="GW1432">
        <v>1</v>
      </c>
      <c r="GX1432" t="e">
        <f t="shared" si="1179"/>
        <v>#REF!</v>
      </c>
      <c r="HA1432">
        <v>0</v>
      </c>
      <c r="HB1432">
        <v>0</v>
      </c>
      <c r="HC1432">
        <f t="shared" si="1180"/>
        <v>0</v>
      </c>
      <c r="HE1432" t="s">
        <v>35</v>
      </c>
      <c r="HF1432" t="s">
        <v>36</v>
      </c>
      <c r="HM1432" t="s">
        <v>3</v>
      </c>
      <c r="HN1432" t="s">
        <v>3</v>
      </c>
      <c r="HO1432" t="s">
        <v>3</v>
      </c>
      <c r="HP1432" t="s">
        <v>3</v>
      </c>
      <c r="HQ1432" t="s">
        <v>3</v>
      </c>
      <c r="IK1432">
        <v>0</v>
      </c>
    </row>
    <row r="1433" spans="1:255" x14ac:dyDescent="0.2">
      <c r="A1433" s="2">
        <v>17</v>
      </c>
      <c r="B1433" s="2">
        <v>1</v>
      </c>
      <c r="C1433" s="2">
        <f>ROW(SmtRes!A1171)</f>
        <v>1171</v>
      </c>
      <c r="D1433" s="2">
        <f>ROW(EtalonRes!A1193)</f>
        <v>1193</v>
      </c>
      <c r="E1433" s="2" t="s">
        <v>646</v>
      </c>
      <c r="F1433" s="2" t="s">
        <v>196</v>
      </c>
      <c r="G1433" s="2" t="s">
        <v>631</v>
      </c>
      <c r="H1433" s="2" t="s">
        <v>186</v>
      </c>
      <c r="I1433" s="2" t="e">
        <f>'1.Лок.смета.и.Акт'!#REF!</f>
        <v>#REF!</v>
      </c>
      <c r="J1433" s="2">
        <v>0</v>
      </c>
      <c r="K1433" s="2">
        <v>2.38</v>
      </c>
      <c r="L1433" s="2">
        <v>4.76</v>
      </c>
      <c r="M1433" s="2">
        <v>0</v>
      </c>
      <c r="N1433" s="2">
        <f t="shared" si="1145"/>
        <v>4.76</v>
      </c>
      <c r="O1433" s="2" t="e">
        <f t="shared" si="1146"/>
        <v>#REF!</v>
      </c>
      <c r="P1433" s="2" t="e">
        <f t="shared" si="1147"/>
        <v>#REF!</v>
      </c>
      <c r="Q1433" s="2" t="e">
        <f t="shared" si="1148"/>
        <v>#REF!</v>
      </c>
      <c r="R1433" s="2" t="e">
        <f t="shared" si="1149"/>
        <v>#REF!</v>
      </c>
      <c r="S1433" s="2" t="e">
        <f t="shared" si="1150"/>
        <v>#REF!</v>
      </c>
      <c r="T1433" s="2" t="e">
        <f t="shared" si="1151"/>
        <v>#REF!</v>
      </c>
      <c r="U1433" s="2" t="e">
        <f t="shared" si="1152"/>
        <v>#REF!</v>
      </c>
      <c r="V1433" s="2" t="e">
        <f t="shared" si="1153"/>
        <v>#REF!</v>
      </c>
      <c r="W1433" s="2" t="e">
        <f t="shared" si="1154"/>
        <v>#REF!</v>
      </c>
      <c r="X1433" s="2" t="e">
        <f t="shared" si="1155"/>
        <v>#REF!</v>
      </c>
      <c r="Y1433" s="2" t="e">
        <f t="shared" si="1156"/>
        <v>#REF!</v>
      </c>
      <c r="Z1433" s="2"/>
      <c r="AA1433" s="2">
        <v>69726971</v>
      </c>
      <c r="AB1433" s="2">
        <f t="shared" si="1157"/>
        <v>23.49</v>
      </c>
      <c r="AC1433" s="2">
        <f>ROUND(((ES1433*2)+(SUM(SmtRes!BC1167:'SmtRes'!BC1171)+SUM(EtalonRes!AL1189:'EtalonRes'!AL1193))),2)</f>
        <v>0.01</v>
      </c>
      <c r="AD1433" s="2">
        <f>ROUND(((((ET1433*2))-((EU1433*2)))+AE1433),2)</f>
        <v>15.46</v>
      </c>
      <c r="AE1433" s="2">
        <f>ROUND(((EU1433*2)),2)</f>
        <v>5.72</v>
      </c>
      <c r="AF1433" s="2">
        <f>ROUND(((EV1433*2)),2)</f>
        <v>8.02</v>
      </c>
      <c r="AG1433" s="2">
        <f t="shared" si="1160"/>
        <v>0</v>
      </c>
      <c r="AH1433" s="2">
        <f>((EW1433*2))</f>
        <v>1</v>
      </c>
      <c r="AI1433" s="2">
        <f>((EX1433*2))</f>
        <v>0.42</v>
      </c>
      <c r="AJ1433" s="2">
        <f t="shared" si="1162"/>
        <v>0</v>
      </c>
      <c r="AK1433" s="2">
        <v>264.04000000000002</v>
      </c>
      <c r="AL1433" s="2">
        <v>252.3</v>
      </c>
      <c r="AM1433" s="2">
        <v>7.73</v>
      </c>
      <c r="AN1433" s="2">
        <v>2.86</v>
      </c>
      <c r="AO1433" s="2">
        <v>4.01</v>
      </c>
      <c r="AP1433" s="2">
        <v>0</v>
      </c>
      <c r="AQ1433" s="2">
        <v>0.5</v>
      </c>
      <c r="AR1433" s="2">
        <v>0.21</v>
      </c>
      <c r="AS1433" s="2">
        <v>0</v>
      </c>
      <c r="AT1433" s="2">
        <v>123</v>
      </c>
      <c r="AU1433" s="2">
        <v>75</v>
      </c>
      <c r="AV1433" s="2">
        <v>1</v>
      </c>
      <c r="AW1433" s="2">
        <v>1</v>
      </c>
      <c r="AX1433" s="2"/>
      <c r="AY1433" s="2"/>
      <c r="AZ1433" s="2">
        <v>1</v>
      </c>
      <c r="BA1433" s="2">
        <v>1</v>
      </c>
      <c r="BB1433" s="2">
        <v>1</v>
      </c>
      <c r="BC1433" s="2">
        <v>1</v>
      </c>
      <c r="BD1433" s="2" t="s">
        <v>3</v>
      </c>
      <c r="BE1433" s="2" t="s">
        <v>3</v>
      </c>
      <c r="BF1433" s="2" t="s">
        <v>3</v>
      </c>
      <c r="BG1433" s="2" t="s">
        <v>3</v>
      </c>
      <c r="BH1433" s="2">
        <v>0</v>
      </c>
      <c r="BI1433" s="2">
        <v>1</v>
      </c>
      <c r="BJ1433" s="2" t="s">
        <v>198</v>
      </c>
      <c r="BK1433" s="2"/>
      <c r="BL1433" s="2"/>
      <c r="BM1433" s="2">
        <v>11001</v>
      </c>
      <c r="BN1433" s="2">
        <v>0</v>
      </c>
      <c r="BO1433" s="2" t="s">
        <v>3</v>
      </c>
      <c r="BP1433" s="2">
        <v>0</v>
      </c>
      <c r="BQ1433" s="2">
        <v>2</v>
      </c>
      <c r="BR1433" s="2">
        <v>0</v>
      </c>
      <c r="BS1433" s="2">
        <v>1</v>
      </c>
      <c r="BT1433" s="2">
        <v>1</v>
      </c>
      <c r="BU1433" s="2">
        <v>1</v>
      </c>
      <c r="BV1433" s="2">
        <v>1</v>
      </c>
      <c r="BW1433" s="2">
        <v>1</v>
      </c>
      <c r="BX1433" s="2">
        <v>1</v>
      </c>
      <c r="BY1433" s="2" t="s">
        <v>3</v>
      </c>
      <c r="BZ1433" s="2">
        <v>123</v>
      </c>
      <c r="CA1433" s="2">
        <v>75</v>
      </c>
      <c r="CB1433" s="2" t="s">
        <v>3</v>
      </c>
      <c r="CC1433" s="2"/>
      <c r="CD1433" s="2"/>
      <c r="CE1433" s="2">
        <v>0</v>
      </c>
      <c r="CF1433" s="2">
        <v>0</v>
      </c>
      <c r="CG1433" s="2">
        <v>0</v>
      </c>
      <c r="CH1433" s="2">
        <v>108</v>
      </c>
      <c r="CI1433" s="2">
        <v>0</v>
      </c>
      <c r="CJ1433" s="2">
        <v>0</v>
      </c>
      <c r="CK1433" s="2">
        <v>0</v>
      </c>
      <c r="CL1433" s="2">
        <v>0</v>
      </c>
      <c r="CM1433" s="2">
        <v>0</v>
      </c>
      <c r="CN1433" s="2" t="s">
        <v>3</v>
      </c>
      <c r="CO1433" s="2">
        <v>0</v>
      </c>
      <c r="CP1433" s="2" t="e">
        <f t="shared" si="1163"/>
        <v>#REF!</v>
      </c>
      <c r="CQ1433" s="2">
        <f t="shared" si="1164"/>
        <v>0.01</v>
      </c>
      <c r="CR1433" s="2">
        <f t="shared" si="1165"/>
        <v>15.46</v>
      </c>
      <c r="CS1433" s="2">
        <f t="shared" si="1166"/>
        <v>5.72</v>
      </c>
      <c r="CT1433" s="2">
        <f t="shared" si="1167"/>
        <v>8.02</v>
      </c>
      <c r="CU1433" s="2">
        <f t="shared" si="1168"/>
        <v>0</v>
      </c>
      <c r="CV1433" s="2">
        <f t="shared" si="1169"/>
        <v>1</v>
      </c>
      <c r="CW1433" s="2">
        <f t="shared" si="1170"/>
        <v>0.42</v>
      </c>
      <c r="CX1433" s="2">
        <f t="shared" si="1171"/>
        <v>0</v>
      </c>
      <c r="CY1433" s="2" t="e">
        <f>(((S1433+R1433)*AT1433)/100)</f>
        <v>#REF!</v>
      </c>
      <c r="CZ1433" s="2" t="e">
        <f>(((S1433+R1433)*AU1433)/100)</f>
        <v>#REF!</v>
      </c>
      <c r="DA1433" s="2"/>
      <c r="DB1433" s="2"/>
      <c r="DC1433" s="2" t="s">
        <v>3</v>
      </c>
      <c r="DD1433" s="2" t="s">
        <v>608</v>
      </c>
      <c r="DE1433" s="2" t="s">
        <v>608</v>
      </c>
      <c r="DF1433" s="2" t="s">
        <v>608</v>
      </c>
      <c r="DG1433" s="2" t="s">
        <v>608</v>
      </c>
      <c r="DH1433" s="2" t="s">
        <v>3</v>
      </c>
      <c r="DI1433" s="2" t="s">
        <v>608</v>
      </c>
      <c r="DJ1433" s="2" t="s">
        <v>608</v>
      </c>
      <c r="DK1433" s="2" t="s">
        <v>3</v>
      </c>
      <c r="DL1433" s="2" t="s">
        <v>3</v>
      </c>
      <c r="DM1433" s="2" t="s">
        <v>3</v>
      </c>
      <c r="DN1433" s="2">
        <v>0</v>
      </c>
      <c r="DO1433" s="2">
        <v>0</v>
      </c>
      <c r="DP1433" s="2">
        <v>1</v>
      </c>
      <c r="DQ1433" s="2">
        <v>1</v>
      </c>
      <c r="DR1433" s="2"/>
      <c r="DS1433" s="2"/>
      <c r="DT1433" s="2"/>
      <c r="DU1433" s="2">
        <v>1013</v>
      </c>
      <c r="DV1433" s="2" t="s">
        <v>186</v>
      </c>
      <c r="DW1433" s="2" t="s">
        <v>186</v>
      </c>
      <c r="DX1433" s="2">
        <v>1</v>
      </c>
      <c r="DY1433" s="2"/>
      <c r="DZ1433" s="2" t="s">
        <v>3</v>
      </c>
      <c r="EA1433" s="2" t="s">
        <v>3</v>
      </c>
      <c r="EB1433" s="2" t="s">
        <v>3</v>
      </c>
      <c r="EC1433" s="2" t="s">
        <v>3</v>
      </c>
      <c r="ED1433" s="2"/>
      <c r="EE1433" s="2">
        <v>54328965</v>
      </c>
      <c r="EF1433" s="2">
        <v>2</v>
      </c>
      <c r="EG1433" s="2" t="s">
        <v>21</v>
      </c>
      <c r="EH1433" s="2">
        <v>0</v>
      </c>
      <c r="EI1433" s="2" t="s">
        <v>3</v>
      </c>
      <c r="EJ1433" s="2">
        <v>1</v>
      </c>
      <c r="EK1433" s="2">
        <v>11001</v>
      </c>
      <c r="EL1433" s="2" t="s">
        <v>22</v>
      </c>
      <c r="EM1433" s="2" t="s">
        <v>23</v>
      </c>
      <c r="EN1433" s="2"/>
      <c r="EO1433" s="2" t="s">
        <v>3</v>
      </c>
      <c r="EP1433" s="2"/>
      <c r="EQ1433" s="2">
        <v>1441792</v>
      </c>
      <c r="ER1433" s="2">
        <v>264.04000000000002</v>
      </c>
      <c r="ES1433" s="2">
        <v>252.3</v>
      </c>
      <c r="ET1433" s="2">
        <v>7.73</v>
      </c>
      <c r="EU1433" s="2">
        <v>2.86</v>
      </c>
      <c r="EV1433" s="2">
        <v>4.01</v>
      </c>
      <c r="EW1433" s="2">
        <v>0.5</v>
      </c>
      <c r="EX1433" s="2">
        <v>0.21</v>
      </c>
      <c r="EY1433" s="2">
        <v>1</v>
      </c>
      <c r="EZ1433" s="2"/>
      <c r="FA1433" s="2"/>
      <c r="FB1433" s="2"/>
      <c r="FC1433" s="2"/>
      <c r="FD1433" s="2"/>
      <c r="FE1433" s="2"/>
      <c r="FF1433" s="2"/>
      <c r="FG1433" s="2"/>
      <c r="FH1433" s="2"/>
      <c r="FI1433" s="2"/>
      <c r="FJ1433" s="2"/>
      <c r="FK1433" s="2"/>
      <c r="FL1433" s="2"/>
      <c r="FM1433" s="2"/>
      <c r="FN1433" s="2"/>
      <c r="FO1433" s="2"/>
      <c r="FP1433" s="2"/>
      <c r="FQ1433" s="2">
        <v>0</v>
      </c>
      <c r="FR1433" s="2">
        <f t="shared" si="1172"/>
        <v>0</v>
      </c>
      <c r="FS1433" s="2">
        <v>0</v>
      </c>
      <c r="FT1433" s="2"/>
      <c r="FU1433" s="2"/>
      <c r="FV1433" s="2"/>
      <c r="FW1433" s="2"/>
      <c r="FX1433" s="2">
        <v>123</v>
      </c>
      <c r="FY1433" s="2">
        <v>75</v>
      </c>
      <c r="FZ1433" s="2"/>
      <c r="GA1433" s="2" t="s">
        <v>3</v>
      </c>
      <c r="GB1433" s="2"/>
      <c r="GC1433" s="2"/>
      <c r="GD1433" s="2">
        <v>1</v>
      </c>
      <c r="GE1433" s="2"/>
      <c r="GF1433" s="2">
        <v>-152608742</v>
      </c>
      <c r="GG1433" s="2">
        <v>2</v>
      </c>
      <c r="GH1433" s="2">
        <v>1</v>
      </c>
      <c r="GI1433" s="2">
        <v>-2</v>
      </c>
      <c r="GJ1433" s="2">
        <v>0</v>
      </c>
      <c r="GK1433" s="2">
        <v>0</v>
      </c>
      <c r="GL1433" s="2">
        <f t="shared" si="1173"/>
        <v>0</v>
      </c>
      <c r="GM1433" s="2" t="e">
        <f t="shared" si="1174"/>
        <v>#REF!</v>
      </c>
      <c r="GN1433" s="2" t="e">
        <f t="shared" si="1175"/>
        <v>#REF!</v>
      </c>
      <c r="GO1433" s="2">
        <f t="shared" si="1176"/>
        <v>0</v>
      </c>
      <c r="GP1433" s="2">
        <f t="shared" si="1177"/>
        <v>0</v>
      </c>
      <c r="GQ1433" s="2"/>
      <c r="GR1433" s="2">
        <v>0</v>
      </c>
      <c r="GS1433" s="2">
        <v>3</v>
      </c>
      <c r="GT1433" s="2">
        <v>0</v>
      </c>
      <c r="GU1433" s="2" t="s">
        <v>608</v>
      </c>
      <c r="GV1433" s="2">
        <f>ROUND(((GT1433*2)),2)</f>
        <v>0</v>
      </c>
      <c r="GW1433" s="2">
        <v>1</v>
      </c>
      <c r="GX1433" s="2" t="e">
        <f t="shared" si="1179"/>
        <v>#REF!</v>
      </c>
      <c r="GY1433" s="2"/>
      <c r="GZ1433" s="2"/>
      <c r="HA1433" s="2">
        <v>0</v>
      </c>
      <c r="HB1433" s="2">
        <v>0</v>
      </c>
      <c r="HC1433" s="2">
        <f t="shared" si="1180"/>
        <v>0</v>
      </c>
      <c r="HD1433" s="2"/>
      <c r="HE1433" s="2" t="s">
        <v>3</v>
      </c>
      <c r="HF1433" s="2" t="s">
        <v>3</v>
      </c>
      <c r="HG1433" s="2"/>
      <c r="HH1433" s="2"/>
      <c r="HI1433" s="2"/>
      <c r="HJ1433" s="2"/>
      <c r="HK1433" s="2"/>
      <c r="HL1433" s="2"/>
      <c r="HM1433" s="2" t="s">
        <v>3</v>
      </c>
      <c r="HN1433" s="2" t="s">
        <v>24</v>
      </c>
      <c r="HO1433" s="2" t="s">
        <v>25</v>
      </c>
      <c r="HP1433" s="2" t="s">
        <v>22</v>
      </c>
      <c r="HQ1433" s="2" t="s">
        <v>22</v>
      </c>
      <c r="HR1433" s="2"/>
      <c r="HS1433" s="2"/>
      <c r="HT1433" s="2"/>
      <c r="HU1433" s="2"/>
      <c r="HV1433" s="2"/>
      <c r="HW1433" s="2"/>
      <c r="HX1433" s="2"/>
      <c r="HY1433" s="2"/>
      <c r="HZ1433" s="2"/>
      <c r="IA1433" s="2"/>
      <c r="IB1433" s="2"/>
      <c r="IC1433" s="2"/>
      <c r="ID1433" s="2"/>
      <c r="IE1433" s="2"/>
      <c r="IF1433" s="2"/>
      <c r="IG1433" s="2"/>
      <c r="IH1433" s="2"/>
      <c r="II1433" s="2"/>
      <c r="IJ1433" s="2"/>
      <c r="IK1433" s="2">
        <v>0</v>
      </c>
      <c r="IL1433" s="2"/>
      <c r="IM1433" s="2"/>
      <c r="IN1433" s="2"/>
      <c r="IO1433" s="2"/>
      <c r="IP1433" s="2"/>
      <c r="IQ1433" s="2"/>
      <c r="IR1433" s="2"/>
      <c r="IS1433" s="2"/>
      <c r="IT1433" s="2"/>
      <c r="IU1433" s="2"/>
    </row>
    <row r="1434" spans="1:255" x14ac:dyDescent="0.2">
      <c r="A1434">
        <v>17</v>
      </c>
      <c r="B1434">
        <v>1</v>
      </c>
      <c r="C1434">
        <f>ROW(SmtRes!A1176)</f>
        <v>1176</v>
      </c>
      <c r="D1434">
        <f>ROW(EtalonRes!A1198)</f>
        <v>1198</v>
      </c>
      <c r="E1434" t="s">
        <v>646</v>
      </c>
      <c r="F1434" t="s">
        <v>196</v>
      </c>
      <c r="G1434" t="s">
        <v>631</v>
      </c>
      <c r="H1434" t="s">
        <v>186</v>
      </c>
      <c r="I1434" t="e">
        <f>'1.Лок.смета.и.Акт'!#REF!</f>
        <v>#REF!</v>
      </c>
      <c r="J1434">
        <v>0</v>
      </c>
      <c r="K1434">
        <v>2.38</v>
      </c>
      <c r="L1434">
        <v>4.76</v>
      </c>
      <c r="M1434">
        <v>0</v>
      </c>
      <c r="N1434">
        <f t="shared" si="1145"/>
        <v>4.76</v>
      </c>
      <c r="O1434" t="e">
        <f t="shared" si="1146"/>
        <v>#REF!</v>
      </c>
      <c r="P1434" t="e">
        <f t="shared" si="1147"/>
        <v>#REF!</v>
      </c>
      <c r="Q1434" t="e">
        <f t="shared" si="1148"/>
        <v>#REF!</v>
      </c>
      <c r="R1434" t="e">
        <f t="shared" si="1149"/>
        <v>#REF!</v>
      </c>
      <c r="S1434" t="e">
        <f t="shared" si="1150"/>
        <v>#REF!</v>
      </c>
      <c r="T1434" t="e">
        <f t="shared" si="1151"/>
        <v>#REF!</v>
      </c>
      <c r="U1434" t="e">
        <f t="shared" si="1152"/>
        <v>#REF!</v>
      </c>
      <c r="V1434" t="e">
        <f t="shared" si="1153"/>
        <v>#REF!</v>
      </c>
      <c r="W1434" t="e">
        <f t="shared" si="1154"/>
        <v>#REF!</v>
      </c>
      <c r="X1434" t="e">
        <f t="shared" si="1155"/>
        <v>#REF!</v>
      </c>
      <c r="Y1434" t="e">
        <f t="shared" si="1156"/>
        <v>#REF!</v>
      </c>
      <c r="AA1434">
        <v>69726884</v>
      </c>
      <c r="AB1434">
        <f t="shared" si="1157"/>
        <v>23.49</v>
      </c>
      <c r="AC1434">
        <f>ROUND(((ES1434*2)+(SUM(SmtRes!BC1172:'SmtRes'!BC1176)+SUM(EtalonRes!AL1194:'EtalonRes'!AL1198))),2)</f>
        <v>0.01</v>
      </c>
      <c r="AD1434">
        <f>ROUND(((((ET1434*2))-((EU1434*2)))+AE1434),2)</f>
        <v>15.46</v>
      </c>
      <c r="AE1434">
        <f>ROUND(((EU1434*2)),2)</f>
        <v>5.72</v>
      </c>
      <c r="AF1434">
        <f>ROUND(((EV1434*2)),2)</f>
        <v>8.02</v>
      </c>
      <c r="AG1434">
        <f t="shared" si="1160"/>
        <v>0</v>
      </c>
      <c r="AH1434" t="e">
        <f>((EW1434*2))</f>
        <v>#REF!</v>
      </c>
      <c r="AI1434">
        <f>((EX1434*2))</f>
        <v>0.42</v>
      </c>
      <c r="AJ1434">
        <f t="shared" si="1162"/>
        <v>0</v>
      </c>
      <c r="AK1434">
        <v>264.04000000000002</v>
      </c>
      <c r="AL1434">
        <v>252.3</v>
      </c>
      <c r="AM1434">
        <v>7.73</v>
      </c>
      <c r="AN1434">
        <v>2.86</v>
      </c>
      <c r="AO1434">
        <v>4.01</v>
      </c>
      <c r="AP1434">
        <v>0</v>
      </c>
      <c r="AQ1434" t="e">
        <f>'1.Лок.смета.и.Акт'!#REF!</f>
        <v>#REF!</v>
      </c>
      <c r="AR1434">
        <v>0.21</v>
      </c>
      <c r="AS1434">
        <v>0</v>
      </c>
      <c r="AT1434">
        <v>117</v>
      </c>
      <c r="AU1434">
        <v>64</v>
      </c>
      <c r="AV1434">
        <v>1</v>
      </c>
      <c r="AW1434">
        <v>1</v>
      </c>
      <c r="AZ1434">
        <v>1</v>
      </c>
      <c r="BA1434">
        <v>25.36</v>
      </c>
      <c r="BB1434">
        <v>7.84</v>
      </c>
      <c r="BC1434">
        <v>7.56</v>
      </c>
      <c r="BD1434" t="s">
        <v>3</v>
      </c>
      <c r="BE1434" t="s">
        <v>3</v>
      </c>
      <c r="BF1434" t="s">
        <v>3</v>
      </c>
      <c r="BG1434" t="s">
        <v>3</v>
      </c>
      <c r="BH1434">
        <v>0</v>
      </c>
      <c r="BI1434">
        <v>1</v>
      </c>
      <c r="BJ1434" t="s">
        <v>198</v>
      </c>
      <c r="BM1434">
        <v>11001</v>
      </c>
      <c r="BN1434">
        <v>0</v>
      </c>
      <c r="BO1434" t="s">
        <v>196</v>
      </c>
      <c r="BP1434">
        <v>1</v>
      </c>
      <c r="BQ1434">
        <v>2</v>
      </c>
      <c r="BR1434">
        <v>0</v>
      </c>
      <c r="BS1434">
        <v>19.8</v>
      </c>
      <c r="BT1434">
        <v>1</v>
      </c>
      <c r="BU1434">
        <v>1</v>
      </c>
      <c r="BV1434">
        <v>1</v>
      </c>
      <c r="BW1434">
        <v>1</v>
      </c>
      <c r="BX1434">
        <v>1</v>
      </c>
      <c r="BY1434" t="s">
        <v>3</v>
      </c>
      <c r="BZ1434" t="e">
        <f>'1.Лок.смета.и.Акт'!#REF!</f>
        <v>#REF!</v>
      </c>
      <c r="CA1434" t="e">
        <f>'1.Лок.смета.и.Акт'!#REF!</f>
        <v>#REF!</v>
      </c>
      <c r="CB1434" t="s">
        <v>3</v>
      </c>
      <c r="CE1434">
        <v>0</v>
      </c>
      <c r="CF1434">
        <v>0</v>
      </c>
      <c r="CG1434">
        <v>0</v>
      </c>
      <c r="CH1434">
        <v>108</v>
      </c>
      <c r="CI1434">
        <v>0</v>
      </c>
      <c r="CJ1434">
        <v>0</v>
      </c>
      <c r="CK1434">
        <v>0</v>
      </c>
      <c r="CL1434">
        <v>0</v>
      </c>
      <c r="CM1434">
        <v>0</v>
      </c>
      <c r="CN1434" t="s">
        <v>3</v>
      </c>
      <c r="CO1434">
        <v>0</v>
      </c>
      <c r="CP1434" t="e">
        <f t="shared" si="1163"/>
        <v>#REF!</v>
      </c>
      <c r="CQ1434">
        <f t="shared" si="1164"/>
        <v>7.5600000000000001E-2</v>
      </c>
      <c r="CR1434">
        <f t="shared" si="1165"/>
        <v>121.2064</v>
      </c>
      <c r="CS1434">
        <f t="shared" si="1166"/>
        <v>113.256</v>
      </c>
      <c r="CT1434">
        <f t="shared" si="1167"/>
        <v>203.38719999999998</v>
      </c>
      <c r="CU1434">
        <f t="shared" si="1168"/>
        <v>0</v>
      </c>
      <c r="CV1434" t="e">
        <f t="shared" si="1169"/>
        <v>#REF!</v>
      </c>
      <c r="CW1434">
        <f t="shared" si="1170"/>
        <v>0.42</v>
      </c>
      <c r="CX1434">
        <f t="shared" si="1171"/>
        <v>0</v>
      </c>
      <c r="CY1434" t="e">
        <f>(S1434+R1434)*(BZ1434/100)</f>
        <v>#REF!</v>
      </c>
      <c r="CZ1434" t="e">
        <f>(S1434+R1434)*(CA1434/100)</f>
        <v>#REF!</v>
      </c>
      <c r="DC1434" t="s">
        <v>3</v>
      </c>
      <c r="DD1434" t="s">
        <v>608</v>
      </c>
      <c r="DE1434" t="s">
        <v>608</v>
      </c>
      <c r="DF1434" t="s">
        <v>608</v>
      </c>
      <c r="DG1434" t="s">
        <v>608</v>
      </c>
      <c r="DH1434" t="s">
        <v>3</v>
      </c>
      <c r="DI1434" t="s">
        <v>608</v>
      </c>
      <c r="DJ1434" t="s">
        <v>608</v>
      </c>
      <c r="DK1434" t="s">
        <v>3</v>
      </c>
      <c r="DL1434" t="s">
        <v>3</v>
      </c>
      <c r="DM1434" t="s">
        <v>3</v>
      </c>
      <c r="DN1434">
        <v>123</v>
      </c>
      <c r="DO1434">
        <v>75</v>
      </c>
      <c r="DP1434">
        <v>1</v>
      </c>
      <c r="DQ1434">
        <v>1</v>
      </c>
      <c r="DU1434">
        <v>1013</v>
      </c>
      <c r="DV1434" t="s">
        <v>186</v>
      </c>
      <c r="DW1434" t="e">
        <f>'1.Лок.смета.и.Акт'!#REF!</f>
        <v>#REF!</v>
      </c>
      <c r="DX1434">
        <v>1</v>
      </c>
      <c r="DZ1434" t="s">
        <v>3</v>
      </c>
      <c r="EA1434" t="s">
        <v>3</v>
      </c>
      <c r="EB1434" t="s">
        <v>3</v>
      </c>
      <c r="EC1434" t="s">
        <v>3</v>
      </c>
      <c r="EE1434">
        <v>54328965</v>
      </c>
      <c r="EF1434">
        <v>2</v>
      </c>
      <c r="EG1434" t="s">
        <v>21</v>
      </c>
      <c r="EH1434">
        <v>0</v>
      </c>
      <c r="EI1434" t="s">
        <v>3</v>
      </c>
      <c r="EJ1434">
        <v>1</v>
      </c>
      <c r="EK1434">
        <v>11001</v>
      </c>
      <c r="EL1434" t="s">
        <v>22</v>
      </c>
      <c r="EM1434" t="s">
        <v>23</v>
      </c>
      <c r="EO1434" t="s">
        <v>3</v>
      </c>
      <c r="EQ1434">
        <v>1441792</v>
      </c>
      <c r="ER1434">
        <v>264.04000000000002</v>
      </c>
      <c r="ES1434">
        <v>252.3</v>
      </c>
      <c r="ET1434">
        <v>7.73</v>
      </c>
      <c r="EU1434">
        <v>2.86</v>
      </c>
      <c r="EV1434">
        <v>4.01</v>
      </c>
      <c r="EW1434" t="e">
        <f>'1.Лок.смета.и.Акт'!#REF!</f>
        <v>#REF!</v>
      </c>
      <c r="EX1434">
        <v>0.21</v>
      </c>
      <c r="EY1434">
        <v>1</v>
      </c>
      <c r="FQ1434">
        <v>0</v>
      </c>
      <c r="FR1434">
        <f t="shared" si="1172"/>
        <v>0</v>
      </c>
      <c r="FS1434">
        <v>0</v>
      </c>
      <c r="FX1434">
        <v>123</v>
      </c>
      <c r="FY1434">
        <v>75</v>
      </c>
      <c r="GA1434" t="s">
        <v>3</v>
      </c>
      <c r="GD1434">
        <v>1</v>
      </c>
      <c r="GF1434">
        <v>-152608742</v>
      </c>
      <c r="GG1434">
        <v>2</v>
      </c>
      <c r="GH1434">
        <v>1</v>
      </c>
      <c r="GI1434">
        <v>2</v>
      </c>
      <c r="GJ1434">
        <v>0</v>
      </c>
      <c r="GK1434">
        <v>0</v>
      </c>
      <c r="GL1434">
        <f t="shared" si="1173"/>
        <v>0</v>
      </c>
      <c r="GM1434" t="e">
        <f t="shared" si="1174"/>
        <v>#REF!</v>
      </c>
      <c r="GN1434" t="e">
        <f t="shared" si="1175"/>
        <v>#REF!</v>
      </c>
      <c r="GO1434">
        <f t="shared" si="1176"/>
        <v>0</v>
      </c>
      <c r="GP1434">
        <f t="shared" si="1177"/>
        <v>0</v>
      </c>
      <c r="GR1434">
        <v>0</v>
      </c>
      <c r="GS1434">
        <v>3</v>
      </c>
      <c r="GT1434">
        <v>0</v>
      </c>
      <c r="GU1434" t="s">
        <v>608</v>
      </c>
      <c r="GV1434">
        <f>ROUND(((GT1434*2)),2)</f>
        <v>0</v>
      </c>
      <c r="GW1434">
        <v>1015.2</v>
      </c>
      <c r="GX1434" t="e">
        <f t="shared" si="1179"/>
        <v>#REF!</v>
      </c>
      <c r="HA1434">
        <v>0</v>
      </c>
      <c r="HB1434">
        <v>0</v>
      </c>
      <c r="HC1434">
        <f t="shared" si="1180"/>
        <v>0</v>
      </c>
      <c r="HE1434" t="s">
        <v>3</v>
      </c>
      <c r="HF1434" t="s">
        <v>3</v>
      </c>
      <c r="HM1434" t="s">
        <v>3</v>
      </c>
      <c r="HN1434" t="s">
        <v>24</v>
      </c>
      <c r="HO1434" t="s">
        <v>25</v>
      </c>
      <c r="HP1434" t="s">
        <v>22</v>
      </c>
      <c r="HQ1434" t="s">
        <v>22</v>
      </c>
      <c r="IK1434">
        <v>0</v>
      </c>
    </row>
    <row r="1435" spans="1:255" x14ac:dyDescent="0.2">
      <c r="A1435" s="2">
        <v>18</v>
      </c>
      <c r="B1435" s="2">
        <v>1</v>
      </c>
      <c r="C1435" s="2">
        <v>1171</v>
      </c>
      <c r="D1435" s="2"/>
      <c r="E1435" s="2" t="s">
        <v>647</v>
      </c>
      <c r="F1435" s="2" t="s">
        <v>641</v>
      </c>
      <c r="G1435" s="2" t="s">
        <v>642</v>
      </c>
      <c r="H1435" s="2" t="s">
        <v>40</v>
      </c>
      <c r="I1435" s="2" t="e">
        <f>I1433*J1435</f>
        <v>#REF!</v>
      </c>
      <c r="J1435" s="2">
        <v>1.02</v>
      </c>
      <c r="K1435" s="2">
        <v>0.51</v>
      </c>
      <c r="L1435" s="2">
        <v>4.8552</v>
      </c>
      <c r="M1435" s="2">
        <v>0</v>
      </c>
      <c r="N1435" s="2">
        <f t="shared" si="1145"/>
        <v>4.8552</v>
      </c>
      <c r="O1435" s="2" t="e">
        <f t="shared" si="1146"/>
        <v>#REF!</v>
      </c>
      <c r="P1435" s="2" t="e">
        <f t="shared" si="1147"/>
        <v>#REF!</v>
      </c>
      <c r="Q1435" s="2" t="e">
        <f t="shared" si="1148"/>
        <v>#REF!</v>
      </c>
      <c r="R1435" s="2" t="e">
        <f t="shared" si="1149"/>
        <v>#REF!</v>
      </c>
      <c r="S1435" s="2" t="e">
        <f t="shared" si="1150"/>
        <v>#REF!</v>
      </c>
      <c r="T1435" s="2" t="e">
        <f t="shared" si="1151"/>
        <v>#REF!</v>
      </c>
      <c r="U1435" s="2" t="e">
        <f t="shared" si="1152"/>
        <v>#REF!</v>
      </c>
      <c r="V1435" s="2" t="e">
        <f t="shared" si="1153"/>
        <v>#REF!</v>
      </c>
      <c r="W1435" s="2" t="e">
        <f t="shared" si="1154"/>
        <v>#REF!</v>
      </c>
      <c r="X1435" s="2" t="e">
        <f t="shared" si="1155"/>
        <v>#REF!</v>
      </c>
      <c r="Y1435" s="2" t="e">
        <f t="shared" si="1156"/>
        <v>#REF!</v>
      </c>
      <c r="Z1435" s="2"/>
      <c r="AA1435" s="2">
        <v>69726971</v>
      </c>
      <c r="AB1435" s="2">
        <f t="shared" si="1157"/>
        <v>436.64</v>
      </c>
      <c r="AC1435" s="2">
        <f>ROUND((ES1435),2)</f>
        <v>436.64</v>
      </c>
      <c r="AD1435" s="2">
        <f>ROUND((((ET1435)-(EU1435))+AE1435),2)</f>
        <v>0</v>
      </c>
      <c r="AE1435" s="2">
        <f>ROUND((EU1435),2)</f>
        <v>0</v>
      </c>
      <c r="AF1435" s="2">
        <f>ROUND((EV1435),2)</f>
        <v>0</v>
      </c>
      <c r="AG1435" s="2">
        <f t="shared" si="1160"/>
        <v>0</v>
      </c>
      <c r="AH1435" s="2">
        <f>(EW1435)</f>
        <v>0</v>
      </c>
      <c r="AI1435" s="2">
        <f>(EX1435)</f>
        <v>0</v>
      </c>
      <c r="AJ1435" s="2">
        <f t="shared" si="1162"/>
        <v>0</v>
      </c>
      <c r="AK1435" s="2">
        <v>436.64</v>
      </c>
      <c r="AL1435" s="2">
        <v>436.64</v>
      </c>
      <c r="AM1435" s="2">
        <v>0</v>
      </c>
      <c r="AN1435" s="2">
        <v>0</v>
      </c>
      <c r="AO1435" s="2">
        <v>0</v>
      </c>
      <c r="AP1435" s="2">
        <v>0</v>
      </c>
      <c r="AQ1435" s="2">
        <v>0</v>
      </c>
      <c r="AR1435" s="2">
        <v>0</v>
      </c>
      <c r="AS1435" s="2">
        <v>0</v>
      </c>
      <c r="AT1435" s="2">
        <v>0</v>
      </c>
      <c r="AU1435" s="2">
        <v>0</v>
      </c>
      <c r="AV1435" s="2">
        <v>1</v>
      </c>
      <c r="AW1435" s="2">
        <v>1</v>
      </c>
      <c r="AX1435" s="2"/>
      <c r="AY1435" s="2"/>
      <c r="AZ1435" s="2">
        <v>1</v>
      </c>
      <c r="BA1435" s="2">
        <v>1</v>
      </c>
      <c r="BB1435" s="2">
        <v>1</v>
      </c>
      <c r="BC1435" s="2">
        <v>1</v>
      </c>
      <c r="BD1435" s="2" t="s">
        <v>3</v>
      </c>
      <c r="BE1435" s="2" t="s">
        <v>3</v>
      </c>
      <c r="BF1435" s="2" t="s">
        <v>3</v>
      </c>
      <c r="BG1435" s="2" t="s">
        <v>3</v>
      </c>
      <c r="BH1435" s="2">
        <v>3</v>
      </c>
      <c r="BI1435" s="2">
        <v>1</v>
      </c>
      <c r="BJ1435" s="2" t="s">
        <v>643</v>
      </c>
      <c r="BK1435" s="2"/>
      <c r="BL1435" s="2"/>
      <c r="BM1435" s="2">
        <v>500003</v>
      </c>
      <c r="BN1435" s="2">
        <v>0</v>
      </c>
      <c r="BO1435" s="2" t="s">
        <v>3</v>
      </c>
      <c r="BP1435" s="2">
        <v>0</v>
      </c>
      <c r="BQ1435" s="2">
        <v>13</v>
      </c>
      <c r="BR1435" s="2">
        <v>0</v>
      </c>
      <c r="BS1435" s="2">
        <v>1</v>
      </c>
      <c r="BT1435" s="2">
        <v>1</v>
      </c>
      <c r="BU1435" s="2">
        <v>1</v>
      </c>
      <c r="BV1435" s="2">
        <v>1</v>
      </c>
      <c r="BW1435" s="2">
        <v>1</v>
      </c>
      <c r="BX1435" s="2">
        <v>1</v>
      </c>
      <c r="BY1435" s="2" t="s">
        <v>3</v>
      </c>
      <c r="BZ1435" s="2">
        <v>0</v>
      </c>
      <c r="CA1435" s="2">
        <v>0</v>
      </c>
      <c r="CB1435" s="2" t="s">
        <v>3</v>
      </c>
      <c r="CC1435" s="2"/>
      <c r="CD1435" s="2"/>
      <c r="CE1435" s="2">
        <v>0</v>
      </c>
      <c r="CF1435" s="2">
        <v>0</v>
      </c>
      <c r="CG1435" s="2">
        <v>0</v>
      </c>
      <c r="CH1435" s="2">
        <v>108</v>
      </c>
      <c r="CI1435" s="2">
        <v>1</v>
      </c>
      <c r="CJ1435" s="2">
        <v>0</v>
      </c>
      <c r="CK1435" s="2">
        <v>0</v>
      </c>
      <c r="CL1435" s="2">
        <v>0</v>
      </c>
      <c r="CM1435" s="2">
        <v>0</v>
      </c>
      <c r="CN1435" s="2" t="s">
        <v>3</v>
      </c>
      <c r="CO1435" s="2">
        <v>0</v>
      </c>
      <c r="CP1435" s="2" t="e">
        <f t="shared" si="1163"/>
        <v>#REF!</v>
      </c>
      <c r="CQ1435" s="2">
        <f t="shared" si="1164"/>
        <v>436.64</v>
      </c>
      <c r="CR1435" s="2">
        <f t="shared" si="1165"/>
        <v>0</v>
      </c>
      <c r="CS1435" s="2">
        <f t="shared" si="1166"/>
        <v>0</v>
      </c>
      <c r="CT1435" s="2">
        <f t="shared" si="1167"/>
        <v>0</v>
      </c>
      <c r="CU1435" s="2">
        <f t="shared" si="1168"/>
        <v>0</v>
      </c>
      <c r="CV1435" s="2">
        <f t="shared" si="1169"/>
        <v>0</v>
      </c>
      <c r="CW1435" s="2">
        <f t="shared" si="1170"/>
        <v>0</v>
      </c>
      <c r="CX1435" s="2">
        <f t="shared" si="1171"/>
        <v>0</v>
      </c>
      <c r="CY1435" s="2" t="e">
        <f>(((S1435+R1435)*AT1435)/100)</f>
        <v>#REF!</v>
      </c>
      <c r="CZ1435" s="2" t="e">
        <f>(((S1435+R1435)*AU1435)/100)</f>
        <v>#REF!</v>
      </c>
      <c r="DA1435" s="2"/>
      <c r="DB1435" s="2"/>
      <c r="DC1435" s="2" t="s">
        <v>3</v>
      </c>
      <c r="DD1435" s="2" t="s">
        <v>3</v>
      </c>
      <c r="DE1435" s="2" t="s">
        <v>3</v>
      </c>
      <c r="DF1435" s="2" t="s">
        <v>3</v>
      </c>
      <c r="DG1435" s="2" t="s">
        <v>3</v>
      </c>
      <c r="DH1435" s="2" t="s">
        <v>3</v>
      </c>
      <c r="DI1435" s="2" t="s">
        <v>3</v>
      </c>
      <c r="DJ1435" s="2" t="s">
        <v>3</v>
      </c>
      <c r="DK1435" s="2" t="s">
        <v>3</v>
      </c>
      <c r="DL1435" s="2" t="s">
        <v>3</v>
      </c>
      <c r="DM1435" s="2" t="s">
        <v>3</v>
      </c>
      <c r="DN1435" s="2">
        <v>0</v>
      </c>
      <c r="DO1435" s="2">
        <v>0</v>
      </c>
      <c r="DP1435" s="2">
        <v>1</v>
      </c>
      <c r="DQ1435" s="2">
        <v>1</v>
      </c>
      <c r="DR1435" s="2"/>
      <c r="DS1435" s="2"/>
      <c r="DT1435" s="2"/>
      <c r="DU1435" s="2">
        <v>1007</v>
      </c>
      <c r="DV1435" s="2" t="s">
        <v>40</v>
      </c>
      <c r="DW1435" s="2" t="s">
        <v>40</v>
      </c>
      <c r="DX1435" s="2">
        <v>1</v>
      </c>
      <c r="DY1435" s="2"/>
      <c r="DZ1435" s="2" t="s">
        <v>3</v>
      </c>
      <c r="EA1435" s="2" t="s">
        <v>3</v>
      </c>
      <c r="EB1435" s="2" t="s">
        <v>3</v>
      </c>
      <c r="EC1435" s="2" t="s">
        <v>3</v>
      </c>
      <c r="ED1435" s="2"/>
      <c r="EE1435" s="2">
        <v>54329104</v>
      </c>
      <c r="EF1435" s="2">
        <v>13</v>
      </c>
      <c r="EG1435" s="2" t="s">
        <v>42</v>
      </c>
      <c r="EH1435" s="2">
        <v>0</v>
      </c>
      <c r="EI1435" s="2" t="s">
        <v>3</v>
      </c>
      <c r="EJ1435" s="2">
        <v>1</v>
      </c>
      <c r="EK1435" s="2">
        <v>500003</v>
      </c>
      <c r="EL1435" s="2" t="s">
        <v>43</v>
      </c>
      <c r="EM1435" s="2" t="s">
        <v>44</v>
      </c>
      <c r="EN1435" s="2"/>
      <c r="EO1435" s="2" t="s">
        <v>3</v>
      </c>
      <c r="EP1435" s="2"/>
      <c r="EQ1435" s="2">
        <v>0</v>
      </c>
      <c r="ER1435" s="2">
        <v>436.64</v>
      </c>
      <c r="ES1435" s="2">
        <v>436.64</v>
      </c>
      <c r="ET1435" s="2">
        <v>0</v>
      </c>
      <c r="EU1435" s="2">
        <v>0</v>
      </c>
      <c r="EV1435" s="2">
        <v>0</v>
      </c>
      <c r="EW1435" s="2">
        <v>0</v>
      </c>
      <c r="EX1435" s="2">
        <v>0</v>
      </c>
      <c r="EY1435" s="2"/>
      <c r="EZ1435" s="2"/>
      <c r="FA1435" s="2"/>
      <c r="FB1435" s="2"/>
      <c r="FC1435" s="2"/>
      <c r="FD1435" s="2"/>
      <c r="FE1435" s="2"/>
      <c r="FF1435" s="2"/>
      <c r="FG1435" s="2"/>
      <c r="FH1435" s="2"/>
      <c r="FI1435" s="2"/>
      <c r="FJ1435" s="2"/>
      <c r="FK1435" s="2"/>
      <c r="FL1435" s="2"/>
      <c r="FM1435" s="2"/>
      <c r="FN1435" s="2"/>
      <c r="FO1435" s="2"/>
      <c r="FP1435" s="2"/>
      <c r="FQ1435" s="2">
        <v>0</v>
      </c>
      <c r="FR1435" s="2">
        <f t="shared" si="1172"/>
        <v>0</v>
      </c>
      <c r="FS1435" s="2">
        <v>0</v>
      </c>
      <c r="FT1435" s="2"/>
      <c r="FU1435" s="2"/>
      <c r="FV1435" s="2"/>
      <c r="FW1435" s="2"/>
      <c r="FX1435" s="2">
        <v>0</v>
      </c>
      <c r="FY1435" s="2">
        <v>0</v>
      </c>
      <c r="FZ1435" s="2"/>
      <c r="GA1435" s="2" t="s">
        <v>3</v>
      </c>
      <c r="GB1435" s="2"/>
      <c r="GC1435" s="2"/>
      <c r="GD1435" s="2">
        <v>1</v>
      </c>
      <c r="GE1435" s="2"/>
      <c r="GF1435" s="2">
        <v>1571262290</v>
      </c>
      <c r="GG1435" s="2">
        <v>2</v>
      </c>
      <c r="GH1435" s="2">
        <v>1</v>
      </c>
      <c r="GI1435" s="2">
        <v>-2</v>
      </c>
      <c r="GJ1435" s="2">
        <v>0</v>
      </c>
      <c r="GK1435" s="2">
        <v>0</v>
      </c>
      <c r="GL1435" s="2">
        <f t="shared" si="1173"/>
        <v>0</v>
      </c>
      <c r="GM1435" s="2" t="e">
        <f t="shared" si="1174"/>
        <v>#REF!</v>
      </c>
      <c r="GN1435" s="2" t="e">
        <f t="shared" si="1175"/>
        <v>#REF!</v>
      </c>
      <c r="GO1435" s="2">
        <f t="shared" si="1176"/>
        <v>0</v>
      </c>
      <c r="GP1435" s="2">
        <f t="shared" si="1177"/>
        <v>0</v>
      </c>
      <c r="GQ1435" s="2"/>
      <c r="GR1435" s="2">
        <v>0</v>
      </c>
      <c r="GS1435" s="2">
        <v>3</v>
      </c>
      <c r="GT1435" s="2">
        <v>0</v>
      </c>
      <c r="GU1435" s="2" t="s">
        <v>3</v>
      </c>
      <c r="GV1435" s="2">
        <f>ROUND((GT1435),2)</f>
        <v>0</v>
      </c>
      <c r="GW1435" s="2">
        <v>1</v>
      </c>
      <c r="GX1435" s="2" t="e">
        <f t="shared" si="1179"/>
        <v>#REF!</v>
      </c>
      <c r="GY1435" s="2"/>
      <c r="GZ1435" s="2"/>
      <c r="HA1435" s="2">
        <v>0</v>
      </c>
      <c r="HB1435" s="2">
        <v>0</v>
      </c>
      <c r="HC1435" s="2">
        <f t="shared" si="1180"/>
        <v>0</v>
      </c>
      <c r="HD1435" s="2"/>
      <c r="HE1435" s="2" t="s">
        <v>3</v>
      </c>
      <c r="HF1435" s="2" t="s">
        <v>3</v>
      </c>
      <c r="HG1435" s="2"/>
      <c r="HH1435" s="2"/>
      <c r="HI1435" s="2"/>
      <c r="HJ1435" s="2"/>
      <c r="HK1435" s="2"/>
      <c r="HL1435" s="2"/>
      <c r="HM1435" s="2" t="s">
        <v>608</v>
      </c>
      <c r="HN1435" s="2" t="s">
        <v>3</v>
      </c>
      <c r="HO1435" s="2" t="s">
        <v>3</v>
      </c>
      <c r="HP1435" s="2" t="s">
        <v>3</v>
      </c>
      <c r="HQ1435" s="2" t="s">
        <v>3</v>
      </c>
      <c r="HR1435" s="2"/>
      <c r="HS1435" s="2"/>
      <c r="HT1435" s="2"/>
      <c r="HU1435" s="2"/>
      <c r="HV1435" s="2"/>
      <c r="HW1435" s="2"/>
      <c r="HX1435" s="2"/>
      <c r="HY1435" s="2"/>
      <c r="HZ1435" s="2"/>
      <c r="IA1435" s="2"/>
      <c r="IB1435" s="2"/>
      <c r="IC1435" s="2"/>
      <c r="ID1435" s="2"/>
      <c r="IE1435" s="2"/>
      <c r="IF1435" s="2"/>
      <c r="IG1435" s="2"/>
      <c r="IH1435" s="2"/>
      <c r="II1435" s="2"/>
      <c r="IJ1435" s="2"/>
      <c r="IK1435" s="2">
        <v>0</v>
      </c>
      <c r="IL1435" s="2"/>
      <c r="IM1435" s="2"/>
      <c r="IN1435" s="2"/>
      <c r="IO1435" s="2"/>
      <c r="IP1435" s="2"/>
      <c r="IQ1435" s="2"/>
      <c r="IR1435" s="2"/>
      <c r="IS1435" s="2"/>
      <c r="IT1435" s="2"/>
      <c r="IU1435" s="2"/>
    </row>
    <row r="1436" spans="1:255" x14ac:dyDescent="0.2">
      <c r="A1436">
        <v>18</v>
      </c>
      <c r="B1436">
        <v>1</v>
      </c>
      <c r="C1436">
        <v>1176</v>
      </c>
      <c r="E1436" t="s">
        <v>647</v>
      </c>
      <c r="F1436" t="e">
        <f>'1.Лок.смета.и.Акт'!#REF!</f>
        <v>#REF!</v>
      </c>
      <c r="G1436" t="s">
        <v>642</v>
      </c>
      <c r="H1436" t="s">
        <v>40</v>
      </c>
      <c r="I1436" t="e">
        <f>I1434*J1436</f>
        <v>#REF!</v>
      </c>
      <c r="J1436">
        <v>1.02</v>
      </c>
      <c r="K1436">
        <v>0.51</v>
      </c>
      <c r="L1436">
        <v>4.8552</v>
      </c>
      <c r="M1436">
        <v>0</v>
      </c>
      <c r="N1436">
        <f t="shared" si="1145"/>
        <v>4.8552</v>
      </c>
      <c r="O1436" t="e">
        <f t="shared" si="1146"/>
        <v>#REF!</v>
      </c>
      <c r="P1436" t="e">
        <f t="shared" si="1147"/>
        <v>#REF!</v>
      </c>
      <c r="Q1436" t="e">
        <f t="shared" si="1148"/>
        <v>#REF!</v>
      </c>
      <c r="R1436" t="e">
        <f t="shared" si="1149"/>
        <v>#REF!</v>
      </c>
      <c r="S1436" t="e">
        <f t="shared" si="1150"/>
        <v>#REF!</v>
      </c>
      <c r="T1436" t="e">
        <f t="shared" si="1151"/>
        <v>#REF!</v>
      </c>
      <c r="U1436" t="e">
        <f t="shared" si="1152"/>
        <v>#REF!</v>
      </c>
      <c r="V1436" t="e">
        <f t="shared" si="1153"/>
        <v>#REF!</v>
      </c>
      <c r="W1436" t="e">
        <f t="shared" si="1154"/>
        <v>#REF!</v>
      </c>
      <c r="X1436" t="e">
        <f t="shared" si="1155"/>
        <v>#REF!</v>
      </c>
      <c r="Y1436" t="e">
        <f t="shared" si="1156"/>
        <v>#REF!</v>
      </c>
      <c r="AA1436">
        <v>69726884</v>
      </c>
      <c r="AB1436">
        <f t="shared" si="1157"/>
        <v>470.73</v>
      </c>
      <c r="AC1436">
        <f>ROUND((ES1436),2)</f>
        <v>470.73</v>
      </c>
      <c r="AD1436">
        <f>ROUND((((ET1436)-(EU1436))+AE1436),2)</f>
        <v>0</v>
      </c>
      <c r="AE1436">
        <f>ROUND((EU1436),2)</f>
        <v>0</v>
      </c>
      <c r="AF1436">
        <f>ROUND((EV1436),2)</f>
        <v>0</v>
      </c>
      <c r="AG1436">
        <f t="shared" si="1160"/>
        <v>0</v>
      </c>
      <c r="AH1436">
        <f>(EW1436)</f>
        <v>0</v>
      </c>
      <c r="AI1436">
        <f>(EX1436)</f>
        <v>0</v>
      </c>
      <c r="AJ1436">
        <f t="shared" si="1162"/>
        <v>0</v>
      </c>
      <c r="AK1436">
        <v>470.73</v>
      </c>
      <c r="AL1436">
        <v>470.73</v>
      </c>
      <c r="AM1436">
        <v>0</v>
      </c>
      <c r="AN1436">
        <v>0</v>
      </c>
      <c r="AO1436">
        <v>0</v>
      </c>
      <c r="AP1436">
        <v>0</v>
      </c>
      <c r="AQ1436">
        <v>0</v>
      </c>
      <c r="AR1436">
        <v>0</v>
      </c>
      <c r="AS1436">
        <v>0</v>
      </c>
      <c r="AT1436">
        <v>0</v>
      </c>
      <c r="AU1436">
        <v>0</v>
      </c>
      <c r="AV1436">
        <v>1</v>
      </c>
      <c r="AW1436">
        <v>1</v>
      </c>
      <c r="AZ1436">
        <v>1</v>
      </c>
      <c r="BA1436">
        <v>1</v>
      </c>
      <c r="BB1436">
        <v>1</v>
      </c>
      <c r="BC1436">
        <v>7.56</v>
      </c>
      <c r="BD1436" t="s">
        <v>3</v>
      </c>
      <c r="BE1436" t="s">
        <v>3</v>
      </c>
      <c r="BF1436" t="s">
        <v>3</v>
      </c>
      <c r="BG1436" t="s">
        <v>3</v>
      </c>
      <c r="BH1436">
        <v>3</v>
      </c>
      <c r="BI1436">
        <v>1</v>
      </c>
      <c r="BJ1436" t="s">
        <v>643</v>
      </c>
      <c r="BM1436">
        <v>500003</v>
      </c>
      <c r="BN1436">
        <v>0</v>
      </c>
      <c r="BO1436" t="s">
        <v>3</v>
      </c>
      <c r="BP1436">
        <v>0</v>
      </c>
      <c r="BQ1436">
        <v>13</v>
      </c>
      <c r="BR1436">
        <v>0</v>
      </c>
      <c r="BS1436">
        <v>1</v>
      </c>
      <c r="BT1436">
        <v>1</v>
      </c>
      <c r="BU1436">
        <v>1</v>
      </c>
      <c r="BV1436">
        <v>1</v>
      </c>
      <c r="BW1436">
        <v>1</v>
      </c>
      <c r="BX1436">
        <v>1</v>
      </c>
      <c r="BY1436" t="s">
        <v>3</v>
      </c>
      <c r="BZ1436">
        <v>0</v>
      </c>
      <c r="CA1436">
        <v>0</v>
      </c>
      <c r="CB1436" t="s">
        <v>3</v>
      </c>
      <c r="CE1436">
        <v>0</v>
      </c>
      <c r="CF1436">
        <v>0</v>
      </c>
      <c r="CG1436">
        <v>0</v>
      </c>
      <c r="CH1436">
        <v>108</v>
      </c>
      <c r="CI1436">
        <v>1</v>
      </c>
      <c r="CJ1436">
        <v>0</v>
      </c>
      <c r="CK1436">
        <v>0</v>
      </c>
      <c r="CL1436">
        <v>0</v>
      </c>
      <c r="CM1436">
        <v>0</v>
      </c>
      <c r="CN1436" t="s">
        <v>3</v>
      </c>
      <c r="CO1436">
        <v>0</v>
      </c>
      <c r="CP1436" t="e">
        <f t="shared" si="1163"/>
        <v>#REF!</v>
      </c>
      <c r="CQ1436">
        <f t="shared" si="1164"/>
        <v>3558.7188000000001</v>
      </c>
      <c r="CR1436">
        <f t="shared" si="1165"/>
        <v>0</v>
      </c>
      <c r="CS1436">
        <f t="shared" si="1166"/>
        <v>0</v>
      </c>
      <c r="CT1436">
        <f t="shared" si="1167"/>
        <v>0</v>
      </c>
      <c r="CU1436">
        <f t="shared" si="1168"/>
        <v>0</v>
      </c>
      <c r="CV1436">
        <f t="shared" si="1169"/>
        <v>0</v>
      </c>
      <c r="CW1436">
        <f t="shared" si="1170"/>
        <v>0</v>
      </c>
      <c r="CX1436">
        <f t="shared" si="1171"/>
        <v>0</v>
      </c>
      <c r="CY1436" t="e">
        <f>(S1436+R1436)*(BZ1436/100)</f>
        <v>#REF!</v>
      </c>
      <c r="CZ1436" t="e">
        <f>(S1436+R1436)*(CA1436/100)</f>
        <v>#REF!</v>
      </c>
      <c r="DC1436" t="s">
        <v>3</v>
      </c>
      <c r="DD1436" t="s">
        <v>3</v>
      </c>
      <c r="DE1436" t="s">
        <v>3</v>
      </c>
      <c r="DF1436" t="s">
        <v>3</v>
      </c>
      <c r="DG1436" t="s">
        <v>3</v>
      </c>
      <c r="DH1436" t="s">
        <v>3</v>
      </c>
      <c r="DI1436" t="s">
        <v>3</v>
      </c>
      <c r="DJ1436" t="s">
        <v>3</v>
      </c>
      <c r="DK1436" t="s">
        <v>3</v>
      </c>
      <c r="DL1436" t="s">
        <v>3</v>
      </c>
      <c r="DM1436" t="s">
        <v>3</v>
      </c>
      <c r="DN1436">
        <v>0</v>
      </c>
      <c r="DO1436">
        <v>0</v>
      </c>
      <c r="DP1436">
        <v>1</v>
      </c>
      <c r="DQ1436">
        <v>1</v>
      </c>
      <c r="DU1436">
        <v>1007</v>
      </c>
      <c r="DV1436" t="s">
        <v>40</v>
      </c>
      <c r="DW1436" t="e">
        <f>'1.Лок.смета.и.Акт'!#REF!</f>
        <v>#REF!</v>
      </c>
      <c r="DX1436">
        <v>1</v>
      </c>
      <c r="DZ1436" t="s">
        <v>3</v>
      </c>
      <c r="EA1436" t="s">
        <v>3</v>
      </c>
      <c r="EB1436" t="s">
        <v>3</v>
      </c>
      <c r="EC1436" t="s">
        <v>3</v>
      </c>
      <c r="EE1436">
        <v>54329104</v>
      </c>
      <c r="EF1436">
        <v>13</v>
      </c>
      <c r="EG1436" t="s">
        <v>42</v>
      </c>
      <c r="EH1436">
        <v>0</v>
      </c>
      <c r="EI1436" t="s">
        <v>3</v>
      </c>
      <c r="EJ1436">
        <v>1</v>
      </c>
      <c r="EK1436">
        <v>500003</v>
      </c>
      <c r="EL1436" t="s">
        <v>43</v>
      </c>
      <c r="EM1436" t="s">
        <v>44</v>
      </c>
      <c r="EO1436" t="s">
        <v>3</v>
      </c>
      <c r="EQ1436">
        <v>0</v>
      </c>
      <c r="ER1436">
        <v>3403.83</v>
      </c>
      <c r="ES1436">
        <v>470.73</v>
      </c>
      <c r="ET1436">
        <v>0</v>
      </c>
      <c r="EU1436">
        <v>0</v>
      </c>
      <c r="EV1436">
        <v>0</v>
      </c>
      <c r="EW1436">
        <v>0</v>
      </c>
      <c r="EX1436">
        <v>0</v>
      </c>
      <c r="EZ1436">
        <v>5</v>
      </c>
      <c r="FC1436">
        <v>0</v>
      </c>
      <c r="FD1436">
        <v>18</v>
      </c>
      <c r="FF1436">
        <v>3403.83</v>
      </c>
      <c r="FQ1436">
        <v>0</v>
      </c>
      <c r="FR1436">
        <f t="shared" si="1172"/>
        <v>0</v>
      </c>
      <c r="FS1436">
        <v>0</v>
      </c>
      <c r="FX1436">
        <v>0</v>
      </c>
      <c r="FY1436">
        <v>0</v>
      </c>
      <c r="GA1436" t="s">
        <v>644</v>
      </c>
      <c r="GD1436">
        <v>1</v>
      </c>
      <c r="GF1436">
        <v>1571262290</v>
      </c>
      <c r="GG1436">
        <v>2</v>
      </c>
      <c r="GH1436">
        <v>3</v>
      </c>
      <c r="GI1436">
        <v>5</v>
      </c>
      <c r="GJ1436">
        <v>0</v>
      </c>
      <c r="GK1436">
        <v>0</v>
      </c>
      <c r="GL1436">
        <f t="shared" si="1173"/>
        <v>0</v>
      </c>
      <c r="GM1436" t="e">
        <f t="shared" si="1174"/>
        <v>#REF!</v>
      </c>
      <c r="GN1436" t="e">
        <f t="shared" si="1175"/>
        <v>#REF!</v>
      </c>
      <c r="GO1436">
        <f t="shared" si="1176"/>
        <v>0</v>
      </c>
      <c r="GP1436">
        <f t="shared" si="1177"/>
        <v>0</v>
      </c>
      <c r="GR1436">
        <v>1</v>
      </c>
      <c r="GS1436">
        <v>1</v>
      </c>
      <c r="GT1436">
        <v>0</v>
      </c>
      <c r="GU1436" t="s">
        <v>3</v>
      </c>
      <c r="GV1436">
        <f>ROUND((GT1436),2)</f>
        <v>0</v>
      </c>
      <c r="GW1436">
        <v>1</v>
      </c>
      <c r="GX1436" t="e">
        <f t="shared" si="1179"/>
        <v>#REF!</v>
      </c>
      <c r="HA1436">
        <v>0</v>
      </c>
      <c r="HB1436">
        <v>0</v>
      </c>
      <c r="HC1436">
        <f t="shared" si="1180"/>
        <v>0</v>
      </c>
      <c r="HE1436" t="s">
        <v>35</v>
      </c>
      <c r="HF1436" t="s">
        <v>36</v>
      </c>
      <c r="HM1436" t="s">
        <v>608</v>
      </c>
      <c r="HN1436" t="s">
        <v>3</v>
      </c>
      <c r="HO1436" t="s">
        <v>3</v>
      </c>
      <c r="HP1436" t="s">
        <v>3</v>
      </c>
      <c r="HQ1436" t="s">
        <v>3</v>
      </c>
      <c r="IK1436">
        <v>0</v>
      </c>
    </row>
    <row r="1438" spans="1:255" x14ac:dyDescent="0.2">
      <c r="A1438" s="3">
        <v>51</v>
      </c>
      <c r="B1438" s="3">
        <f>B1423</f>
        <v>1</v>
      </c>
      <c r="C1438" s="3">
        <f>A1423</f>
        <v>5</v>
      </c>
      <c r="D1438" s="3">
        <f>ROW(A1423)</f>
        <v>1423</v>
      </c>
      <c r="E1438" s="3"/>
      <c r="F1438" s="3" t="str">
        <f>IF(F1423&lt;&gt;"",F1423,"")</f>
        <v>Новый подраздел</v>
      </c>
      <c r="G1438" s="3" t="str">
        <f>IF(G1423&lt;&gt;"",G1423,"")</f>
        <v>Тамбур, чердак (на отм. +59,970)</v>
      </c>
      <c r="H1438" s="3">
        <v>0</v>
      </c>
      <c r="I1438" s="3"/>
      <c r="J1438" s="3"/>
      <c r="K1438" s="3"/>
      <c r="L1438" s="3"/>
      <c r="M1438" s="3"/>
      <c r="N1438" s="3"/>
      <c r="O1438" s="3" t="e">
        <f t="shared" ref="O1438:T1438" si="1181">ROUND(AB1438,0)</f>
        <v>#REF!</v>
      </c>
      <c r="P1438" s="3" t="e">
        <f t="shared" si="1181"/>
        <v>#REF!</v>
      </c>
      <c r="Q1438" s="3" t="e">
        <f t="shared" si="1181"/>
        <v>#REF!</v>
      </c>
      <c r="R1438" s="3" t="e">
        <f t="shared" si="1181"/>
        <v>#REF!</v>
      </c>
      <c r="S1438" s="3" t="e">
        <f t="shared" si="1181"/>
        <v>#REF!</v>
      </c>
      <c r="T1438" s="3" t="e">
        <f t="shared" si="1181"/>
        <v>#REF!</v>
      </c>
      <c r="U1438" s="3" t="e">
        <f>AH1438</f>
        <v>#REF!</v>
      </c>
      <c r="V1438" s="3" t="e">
        <f>AI1438</f>
        <v>#REF!</v>
      </c>
      <c r="W1438" s="3" t="e">
        <f>ROUND(AJ1438,0)</f>
        <v>#REF!</v>
      </c>
      <c r="X1438" s="3" t="e">
        <f>ROUND(AK1438,0)</f>
        <v>#REF!</v>
      </c>
      <c r="Y1438" s="3" t="e">
        <f>ROUND(AL1438,0)</f>
        <v>#REF!</v>
      </c>
      <c r="Z1438" s="3"/>
      <c r="AA1438" s="3"/>
      <c r="AB1438" s="3" t="e">
        <f>ROUND(SUMIF(AA1427:AA1436,"=69726971",O1427:O1436),0)</f>
        <v>#REF!</v>
      </c>
      <c r="AC1438" s="3" t="e">
        <f>ROUND(SUMIF(AA1427:AA1436,"=69726971",P1427:P1436),0)</f>
        <v>#REF!</v>
      </c>
      <c r="AD1438" s="3" t="e">
        <f>ROUND(SUMIF(AA1427:AA1436,"=69726971",Q1427:Q1436),0)</f>
        <v>#REF!</v>
      </c>
      <c r="AE1438" s="3" t="e">
        <f>ROUND(SUMIF(AA1427:AA1436,"=69726971",R1427:R1436),0)</f>
        <v>#REF!</v>
      </c>
      <c r="AF1438" s="3" t="e">
        <f>ROUND(SUMIF(AA1427:AA1436,"=69726971",S1427:S1436),0)</f>
        <v>#REF!</v>
      </c>
      <c r="AG1438" s="3" t="e">
        <f>ROUND(SUMIF(AA1427:AA1436,"=69726971",T1427:T1436),0)</f>
        <v>#REF!</v>
      </c>
      <c r="AH1438" s="3" t="e">
        <f>SUMIF(AA1427:AA1436,"=69726971",U1427:U1436)</f>
        <v>#REF!</v>
      </c>
      <c r="AI1438" s="3" t="e">
        <f>SUMIF(AA1427:AA1436,"=69726971",V1427:V1436)</f>
        <v>#REF!</v>
      </c>
      <c r="AJ1438" s="3" t="e">
        <f>ROUND(SUMIF(AA1427:AA1436,"=69726971",W1427:W1436),0)</f>
        <v>#REF!</v>
      </c>
      <c r="AK1438" s="3" t="e">
        <f>ROUND(SUMIF(AA1427:AA1436,"=69726971",X1427:X1436),0)</f>
        <v>#REF!</v>
      </c>
      <c r="AL1438" s="3" t="e">
        <f>ROUND(SUMIF(AA1427:AA1436,"=69726971",Y1427:Y1436),0)</f>
        <v>#REF!</v>
      </c>
      <c r="AM1438" s="3"/>
      <c r="AN1438" s="3"/>
      <c r="AO1438" s="3">
        <f t="shared" ref="AO1438:BD1438" si="1182">ROUND(BX1438,0)</f>
        <v>0</v>
      </c>
      <c r="AP1438" s="3">
        <f t="shared" si="1182"/>
        <v>0</v>
      </c>
      <c r="AQ1438" s="3">
        <f t="shared" si="1182"/>
        <v>0</v>
      </c>
      <c r="AR1438" s="3" t="e">
        <f t="shared" si="1182"/>
        <v>#REF!</v>
      </c>
      <c r="AS1438" s="3" t="e">
        <f t="shared" si="1182"/>
        <v>#REF!</v>
      </c>
      <c r="AT1438" s="3">
        <f t="shared" si="1182"/>
        <v>0</v>
      </c>
      <c r="AU1438" s="3">
        <f t="shared" si="1182"/>
        <v>0</v>
      </c>
      <c r="AV1438" s="3" t="e">
        <f t="shared" si="1182"/>
        <v>#REF!</v>
      </c>
      <c r="AW1438" s="3" t="e">
        <f t="shared" si="1182"/>
        <v>#REF!</v>
      </c>
      <c r="AX1438" s="3">
        <f t="shared" si="1182"/>
        <v>0</v>
      </c>
      <c r="AY1438" s="3" t="e">
        <f t="shared" si="1182"/>
        <v>#REF!</v>
      </c>
      <c r="AZ1438" s="3">
        <f t="shared" si="1182"/>
        <v>0</v>
      </c>
      <c r="BA1438" s="3" t="e">
        <f t="shared" si="1182"/>
        <v>#REF!</v>
      </c>
      <c r="BB1438" s="3">
        <f t="shared" si="1182"/>
        <v>0</v>
      </c>
      <c r="BC1438" s="3">
        <f t="shared" si="1182"/>
        <v>0</v>
      </c>
      <c r="BD1438" s="3">
        <f t="shared" si="1182"/>
        <v>0</v>
      </c>
      <c r="BE1438" s="3"/>
      <c r="BF1438" s="3"/>
      <c r="BG1438" s="3"/>
      <c r="BH1438" s="3"/>
      <c r="BI1438" s="3"/>
      <c r="BJ1438" s="3"/>
      <c r="BK1438" s="3"/>
      <c r="BL1438" s="3"/>
      <c r="BM1438" s="3"/>
      <c r="BN1438" s="3"/>
      <c r="BO1438" s="3"/>
      <c r="BP1438" s="3"/>
      <c r="BQ1438" s="3"/>
      <c r="BR1438" s="3"/>
      <c r="BS1438" s="3"/>
      <c r="BT1438" s="3"/>
      <c r="BU1438" s="3"/>
      <c r="BV1438" s="3"/>
      <c r="BW1438" s="3"/>
      <c r="BX1438" s="3">
        <f>ROUND(SUMIF(AA1427:AA1436,"=69726971",FQ1427:FQ1436),0)</f>
        <v>0</v>
      </c>
      <c r="BY1438" s="3">
        <f>ROUND(SUMIF(AA1427:AA1436,"=69726971",FR1427:FR1436),0)</f>
        <v>0</v>
      </c>
      <c r="BZ1438" s="3">
        <f>ROUND(SUMIF(AA1427:AA1436,"=69726971",GL1427:GL1436),0)</f>
        <v>0</v>
      </c>
      <c r="CA1438" s="3" t="e">
        <f>ROUND(SUMIF(AA1427:AA1436,"=69726971",GM1427:GM1436),0)</f>
        <v>#REF!</v>
      </c>
      <c r="CB1438" s="3" t="e">
        <f>ROUND(SUMIF(AA1427:AA1436,"=69726971",GN1427:GN1436),0)</f>
        <v>#REF!</v>
      </c>
      <c r="CC1438" s="3">
        <f>ROUND(SUMIF(AA1427:AA1436,"=69726971",GO1427:GO1436),0)</f>
        <v>0</v>
      </c>
      <c r="CD1438" s="3">
        <f>ROUND(SUMIF(AA1427:AA1436,"=69726971",GP1427:GP1436),0)</f>
        <v>0</v>
      </c>
      <c r="CE1438" s="3" t="e">
        <f>AC1438-BX1438</f>
        <v>#REF!</v>
      </c>
      <c r="CF1438" s="3" t="e">
        <f>AC1438-BY1438</f>
        <v>#REF!</v>
      </c>
      <c r="CG1438" s="3">
        <f>BX1438-BZ1438</f>
        <v>0</v>
      </c>
      <c r="CH1438" s="3" t="e">
        <f>AC1438-BX1438-BY1438+BZ1438</f>
        <v>#REF!</v>
      </c>
      <c r="CI1438" s="3">
        <f>BY1438-BZ1438</f>
        <v>0</v>
      </c>
      <c r="CJ1438" s="3" t="e">
        <f>ROUND(SUMIF(AA1427:AA1436,"=69726971",GX1427:GX1436),0)</f>
        <v>#REF!</v>
      </c>
      <c r="CK1438" s="3">
        <f>ROUND(SUMIF(AA1427:AA1436,"=69726971",GY1427:GY1436),0)</f>
        <v>0</v>
      </c>
      <c r="CL1438" s="3">
        <f>ROUND(SUMIF(AA1427:AA1436,"=69726971",GZ1427:GZ1436),0)</f>
        <v>0</v>
      </c>
      <c r="CM1438" s="3">
        <f>ROUND(SUMIF(AA1427:AA1436,"=69726971",HD1427:HD1436),0)</f>
        <v>0</v>
      </c>
      <c r="CN1438" s="3"/>
      <c r="CO1438" s="3"/>
      <c r="CP1438" s="3"/>
      <c r="CQ1438" s="3"/>
      <c r="CR1438" s="3"/>
      <c r="CS1438" s="3"/>
      <c r="CT1438" s="3"/>
      <c r="CU1438" s="3"/>
      <c r="CV1438" s="3"/>
      <c r="CW1438" s="3"/>
      <c r="CX1438" s="3"/>
      <c r="CY1438" s="3"/>
      <c r="CZ1438" s="3"/>
      <c r="DA1438" s="3"/>
      <c r="DB1438" s="3"/>
      <c r="DC1438" s="3"/>
      <c r="DD1438" s="3"/>
      <c r="DE1438" s="3"/>
      <c r="DF1438" s="3"/>
      <c r="DG1438" s="4" t="e">
        <f t="shared" ref="DG1438:DL1438" si="1183">ROUND(DT1438,0)</f>
        <v>#REF!</v>
      </c>
      <c r="DH1438" s="4" t="e">
        <f t="shared" si="1183"/>
        <v>#REF!</v>
      </c>
      <c r="DI1438" s="4" t="e">
        <f t="shared" si="1183"/>
        <v>#REF!</v>
      </c>
      <c r="DJ1438" s="4" t="e">
        <f t="shared" si="1183"/>
        <v>#REF!</v>
      </c>
      <c r="DK1438" s="4" t="e">
        <f t="shared" si="1183"/>
        <v>#REF!</v>
      </c>
      <c r="DL1438" s="4" t="e">
        <f t="shared" si="1183"/>
        <v>#REF!</v>
      </c>
      <c r="DM1438" s="4" t="e">
        <f>DZ1438</f>
        <v>#REF!</v>
      </c>
      <c r="DN1438" s="4" t="e">
        <f>EA1438</f>
        <v>#REF!</v>
      </c>
      <c r="DO1438" s="4" t="e">
        <f>ROUND(EB1438,0)</f>
        <v>#REF!</v>
      </c>
      <c r="DP1438" s="4" t="e">
        <f>ROUND(EC1438,0)</f>
        <v>#REF!</v>
      </c>
      <c r="DQ1438" s="4" t="e">
        <f>ROUND(ED1438,0)</f>
        <v>#REF!</v>
      </c>
      <c r="DR1438" s="4"/>
      <c r="DS1438" s="4"/>
      <c r="DT1438" s="4" t="e">
        <f>ROUND(SUMIF(AA1427:AA1436,"=69726884",O1427:O1436),0)</f>
        <v>#REF!</v>
      </c>
      <c r="DU1438" s="4" t="e">
        <f>ROUND(SUMIF(AA1427:AA1436,"=69726884",P1427:P1436),0)</f>
        <v>#REF!</v>
      </c>
      <c r="DV1438" s="4" t="e">
        <f>ROUND(SUMIF(AA1427:AA1436,"=69726884",Q1427:Q1436),0)</f>
        <v>#REF!</v>
      </c>
      <c r="DW1438" s="4" t="e">
        <f>ROUND(SUMIF(AA1427:AA1436,"=69726884",R1427:R1436),0)</f>
        <v>#REF!</v>
      </c>
      <c r="DX1438" s="4" t="e">
        <f>ROUND(SUMIF(AA1427:AA1436,"=69726884",S1427:S1436),0)</f>
        <v>#REF!</v>
      </c>
      <c r="DY1438" s="4" t="e">
        <f>ROUND(SUMIF(AA1427:AA1436,"=69726884",T1427:T1436),0)</f>
        <v>#REF!</v>
      </c>
      <c r="DZ1438" s="4" t="e">
        <f>SUMIF(AA1427:AA1436,"=69726884",U1427:U1436)</f>
        <v>#REF!</v>
      </c>
      <c r="EA1438" s="4" t="e">
        <f>SUMIF(AA1427:AA1436,"=69726884",V1427:V1436)</f>
        <v>#REF!</v>
      </c>
      <c r="EB1438" s="4" t="e">
        <f>ROUND(SUMIF(AA1427:AA1436,"=69726884",W1427:W1436),0)</f>
        <v>#REF!</v>
      </c>
      <c r="EC1438" s="4" t="e">
        <f>ROUND(SUMIF(AA1427:AA1436,"=69726884",X1427:X1436),0)</f>
        <v>#REF!</v>
      </c>
      <c r="ED1438" s="4" t="e">
        <f>ROUND(SUMIF(AA1427:AA1436,"=69726884",Y1427:Y1436),0)</f>
        <v>#REF!</v>
      </c>
      <c r="EE1438" s="4"/>
      <c r="EF1438" s="4"/>
      <c r="EG1438" s="4">
        <f t="shared" ref="EG1438:EV1438" si="1184">ROUND(FP1438,0)</f>
        <v>0</v>
      </c>
      <c r="EH1438" s="4">
        <f t="shared" si="1184"/>
        <v>0</v>
      </c>
      <c r="EI1438" s="4">
        <f t="shared" si="1184"/>
        <v>0</v>
      </c>
      <c r="EJ1438" s="4" t="e">
        <f t="shared" si="1184"/>
        <v>#REF!</v>
      </c>
      <c r="EK1438" s="4" t="e">
        <f t="shared" si="1184"/>
        <v>#REF!</v>
      </c>
      <c r="EL1438" s="4">
        <f t="shared" si="1184"/>
        <v>0</v>
      </c>
      <c r="EM1438" s="4">
        <f t="shared" si="1184"/>
        <v>0</v>
      </c>
      <c r="EN1438" s="4" t="e">
        <f t="shared" si="1184"/>
        <v>#REF!</v>
      </c>
      <c r="EO1438" s="4" t="e">
        <f t="shared" si="1184"/>
        <v>#REF!</v>
      </c>
      <c r="EP1438" s="4">
        <f t="shared" si="1184"/>
        <v>0</v>
      </c>
      <c r="EQ1438" s="4" t="e">
        <f t="shared" si="1184"/>
        <v>#REF!</v>
      </c>
      <c r="ER1438" s="4">
        <f t="shared" si="1184"/>
        <v>0</v>
      </c>
      <c r="ES1438" s="4" t="e">
        <f t="shared" si="1184"/>
        <v>#REF!</v>
      </c>
      <c r="ET1438" s="4">
        <f t="shared" si="1184"/>
        <v>0</v>
      </c>
      <c r="EU1438" s="4">
        <f t="shared" si="1184"/>
        <v>0</v>
      </c>
      <c r="EV1438" s="4">
        <f t="shared" si="1184"/>
        <v>0</v>
      </c>
      <c r="EW1438" s="4"/>
      <c r="EX1438" s="4"/>
      <c r="EY1438" s="4"/>
      <c r="EZ1438" s="4"/>
      <c r="FA1438" s="4"/>
      <c r="FB1438" s="4"/>
      <c r="FC1438" s="4"/>
      <c r="FD1438" s="4"/>
      <c r="FE1438" s="4"/>
      <c r="FF1438" s="4"/>
      <c r="FG1438" s="4"/>
      <c r="FH1438" s="4"/>
      <c r="FI1438" s="4"/>
      <c r="FJ1438" s="4"/>
      <c r="FK1438" s="4"/>
      <c r="FL1438" s="4"/>
      <c r="FM1438" s="4"/>
      <c r="FN1438" s="4"/>
      <c r="FO1438" s="4"/>
      <c r="FP1438" s="4">
        <f>ROUND(SUMIF(AA1427:AA1436,"=69726884",FQ1427:FQ1436),0)</f>
        <v>0</v>
      </c>
      <c r="FQ1438" s="4">
        <f>ROUND(SUMIF(AA1427:AA1436,"=69726884",FR1427:FR1436),0)</f>
        <v>0</v>
      </c>
      <c r="FR1438" s="4">
        <f>ROUND(SUMIF(AA1427:AA1436,"=69726884",GL1427:GL1436),0)</f>
        <v>0</v>
      </c>
      <c r="FS1438" s="4" t="e">
        <f>ROUND(SUMIF(AA1427:AA1436,"=69726884",GM1427:GM1436),0)</f>
        <v>#REF!</v>
      </c>
      <c r="FT1438" s="4" t="e">
        <f>ROUND(SUMIF(AA1427:AA1436,"=69726884",GN1427:GN1436),0)</f>
        <v>#REF!</v>
      </c>
      <c r="FU1438" s="4">
        <f>ROUND(SUMIF(AA1427:AA1436,"=69726884",GO1427:GO1436),0)</f>
        <v>0</v>
      </c>
      <c r="FV1438" s="4">
        <f>ROUND(SUMIF(AA1427:AA1436,"=69726884",GP1427:GP1436),0)</f>
        <v>0</v>
      </c>
      <c r="FW1438" s="4" t="e">
        <f>DU1438-FP1438</f>
        <v>#REF!</v>
      </c>
      <c r="FX1438" s="4" t="e">
        <f>DU1438-FQ1438</f>
        <v>#REF!</v>
      </c>
      <c r="FY1438" s="4">
        <f>FP1438-FR1438</f>
        <v>0</v>
      </c>
      <c r="FZ1438" s="4" t="e">
        <f>DU1438-FP1438-FQ1438+FR1438</f>
        <v>#REF!</v>
      </c>
      <c r="GA1438" s="4">
        <f>FQ1438-FR1438</f>
        <v>0</v>
      </c>
      <c r="GB1438" s="4" t="e">
        <f>ROUND(SUMIF(AA1427:AA1436,"=69726884",GX1427:GX1436),0)</f>
        <v>#REF!</v>
      </c>
      <c r="GC1438" s="4">
        <f>ROUND(SUMIF(AA1427:AA1436,"=69726884",GY1427:GY1436),0)</f>
        <v>0</v>
      </c>
      <c r="GD1438" s="4">
        <f>ROUND(SUMIF(AA1427:AA1436,"=69726884",GZ1427:GZ1436),0)</f>
        <v>0</v>
      </c>
      <c r="GE1438" s="4">
        <f>ROUND(SUMIF(AA1427:AA1436,"=69726884",HD1427:HD1436),0)</f>
        <v>0</v>
      </c>
      <c r="GF1438" s="4"/>
      <c r="GG1438" s="4"/>
      <c r="GH1438" s="4"/>
      <c r="GI1438" s="4"/>
      <c r="GJ1438" s="4"/>
      <c r="GK1438" s="4"/>
      <c r="GL1438" s="4"/>
      <c r="GM1438" s="4"/>
      <c r="GN1438" s="4"/>
      <c r="GO1438" s="4"/>
      <c r="GP1438" s="4"/>
      <c r="GQ1438" s="4"/>
      <c r="GR1438" s="4"/>
      <c r="GS1438" s="4"/>
      <c r="GT1438" s="4"/>
      <c r="GU1438" s="4"/>
      <c r="GV1438" s="4"/>
      <c r="GW1438" s="4"/>
      <c r="GX1438" s="4">
        <v>0</v>
      </c>
    </row>
    <row r="1440" spans="1:255" x14ac:dyDescent="0.2">
      <c r="A1440" s="5">
        <v>50</v>
      </c>
      <c r="B1440" s="5">
        <v>0</v>
      </c>
      <c r="C1440" s="5">
        <v>0</v>
      </c>
      <c r="D1440" s="5">
        <v>1</v>
      </c>
      <c r="E1440" s="5">
        <v>201</v>
      </c>
      <c r="F1440" s="5" t="e">
        <f>ROUND(Source!O1438,O1440)</f>
        <v>#REF!</v>
      </c>
      <c r="G1440" s="5" t="s">
        <v>86</v>
      </c>
      <c r="H1440" s="5" t="s">
        <v>87</v>
      </c>
      <c r="I1440" s="5"/>
      <c r="J1440" s="5"/>
      <c r="K1440" s="5">
        <v>201</v>
      </c>
      <c r="L1440" s="5">
        <v>1</v>
      </c>
      <c r="M1440" s="5">
        <v>3</v>
      </c>
      <c r="N1440" s="5" t="s">
        <v>3</v>
      </c>
      <c r="O1440" s="5">
        <v>0</v>
      </c>
      <c r="P1440" s="5" t="e">
        <f>ROUND(Source!DG1438,O1440)</f>
        <v>#REF!</v>
      </c>
      <c r="Q1440" s="5"/>
      <c r="R1440" s="5"/>
      <c r="S1440" s="5"/>
      <c r="T1440" s="5"/>
      <c r="U1440" s="5"/>
      <c r="V1440" s="5"/>
      <c r="W1440" s="5">
        <v>4153</v>
      </c>
      <c r="X1440" s="5">
        <v>1</v>
      </c>
      <c r="Y1440" s="5">
        <v>4153</v>
      </c>
      <c r="Z1440" s="5">
        <v>46741</v>
      </c>
      <c r="AA1440" s="5">
        <v>1</v>
      </c>
      <c r="AB1440" s="5">
        <v>46741</v>
      </c>
    </row>
    <row r="1441" spans="1:28" x14ac:dyDescent="0.2">
      <c r="A1441" s="5">
        <v>50</v>
      </c>
      <c r="B1441" s="5">
        <v>0</v>
      </c>
      <c r="C1441" s="5">
        <v>0</v>
      </c>
      <c r="D1441" s="5">
        <v>1</v>
      </c>
      <c r="E1441" s="5">
        <v>202</v>
      </c>
      <c r="F1441" s="5" t="e">
        <f>ROUND(Source!P1438,O1441)</f>
        <v>#REF!</v>
      </c>
      <c r="G1441" s="5" t="s">
        <v>88</v>
      </c>
      <c r="H1441" s="5" t="s">
        <v>89</v>
      </c>
      <c r="I1441" s="5"/>
      <c r="J1441" s="5"/>
      <c r="K1441" s="5">
        <v>202</v>
      </c>
      <c r="L1441" s="5">
        <v>2</v>
      </c>
      <c r="M1441" s="5">
        <v>3</v>
      </c>
      <c r="N1441" s="5" t="s">
        <v>3</v>
      </c>
      <c r="O1441" s="5">
        <v>0</v>
      </c>
      <c r="P1441" s="5" t="e">
        <f>ROUND(Source!DH1438,O1441)</f>
        <v>#REF!</v>
      </c>
      <c r="Q1441" s="5"/>
      <c r="R1441" s="5"/>
      <c r="S1441" s="5"/>
      <c r="T1441" s="5"/>
      <c r="U1441" s="5"/>
      <c r="V1441" s="5"/>
      <c r="W1441" s="5">
        <v>3239</v>
      </c>
      <c r="X1441" s="5">
        <v>1</v>
      </c>
      <c r="Y1441" s="5">
        <v>3239</v>
      </c>
      <c r="Z1441" s="5">
        <v>26041</v>
      </c>
      <c r="AA1441" s="5">
        <v>1</v>
      </c>
      <c r="AB1441" s="5">
        <v>26041</v>
      </c>
    </row>
    <row r="1442" spans="1:28" x14ac:dyDescent="0.2">
      <c r="A1442" s="5">
        <v>50</v>
      </c>
      <c r="B1442" s="5">
        <v>0</v>
      </c>
      <c r="C1442" s="5">
        <v>0</v>
      </c>
      <c r="D1442" s="5">
        <v>1</v>
      </c>
      <c r="E1442" s="5">
        <v>222</v>
      </c>
      <c r="F1442" s="5">
        <f>ROUND(Source!AO1438,O1442)</f>
        <v>0</v>
      </c>
      <c r="G1442" s="5" t="s">
        <v>90</v>
      </c>
      <c r="H1442" s="5" t="s">
        <v>91</v>
      </c>
      <c r="I1442" s="5"/>
      <c r="J1442" s="5"/>
      <c r="K1442" s="5">
        <v>222</v>
      </c>
      <c r="L1442" s="5">
        <v>3</v>
      </c>
      <c r="M1442" s="5">
        <v>3</v>
      </c>
      <c r="N1442" s="5" t="s">
        <v>3</v>
      </c>
      <c r="O1442" s="5">
        <v>0</v>
      </c>
      <c r="P1442" s="5">
        <f>ROUND(Source!EG1438,O1442)</f>
        <v>0</v>
      </c>
      <c r="Q1442" s="5"/>
      <c r="R1442" s="5"/>
      <c r="S1442" s="5"/>
      <c r="T1442" s="5"/>
      <c r="U1442" s="5"/>
      <c r="V1442" s="5"/>
      <c r="W1442" s="5">
        <v>0</v>
      </c>
      <c r="X1442" s="5">
        <v>1</v>
      </c>
      <c r="Y1442" s="5">
        <v>0</v>
      </c>
      <c r="Z1442" s="5">
        <v>0</v>
      </c>
      <c r="AA1442" s="5">
        <v>1</v>
      </c>
      <c r="AB1442" s="5">
        <v>0</v>
      </c>
    </row>
    <row r="1443" spans="1:28" x14ac:dyDescent="0.2">
      <c r="A1443" s="5">
        <v>50</v>
      </c>
      <c r="B1443" s="5">
        <v>0</v>
      </c>
      <c r="C1443" s="5">
        <v>0</v>
      </c>
      <c r="D1443" s="5">
        <v>1</v>
      </c>
      <c r="E1443" s="5">
        <v>225</v>
      </c>
      <c r="F1443" s="5" t="e">
        <f>ROUND(Source!AV1438,O1443)</f>
        <v>#REF!</v>
      </c>
      <c r="G1443" s="5" t="s">
        <v>92</v>
      </c>
      <c r="H1443" s="5" t="s">
        <v>93</v>
      </c>
      <c r="I1443" s="5"/>
      <c r="J1443" s="5"/>
      <c r="K1443" s="5">
        <v>225</v>
      </c>
      <c r="L1443" s="5">
        <v>4</v>
      </c>
      <c r="M1443" s="5">
        <v>3</v>
      </c>
      <c r="N1443" s="5" t="s">
        <v>3</v>
      </c>
      <c r="O1443" s="5">
        <v>0</v>
      </c>
      <c r="P1443" s="5" t="e">
        <f>ROUND(Source!EN1438,O1443)</f>
        <v>#REF!</v>
      </c>
      <c r="Q1443" s="5"/>
      <c r="R1443" s="5"/>
      <c r="S1443" s="5"/>
      <c r="T1443" s="5"/>
      <c r="U1443" s="5"/>
      <c r="V1443" s="5"/>
      <c r="W1443" s="5">
        <v>3239</v>
      </c>
      <c r="X1443" s="5">
        <v>1</v>
      </c>
      <c r="Y1443" s="5">
        <v>3239</v>
      </c>
      <c r="Z1443" s="5">
        <v>26041</v>
      </c>
      <c r="AA1443" s="5">
        <v>1</v>
      </c>
      <c r="AB1443" s="5">
        <v>26041</v>
      </c>
    </row>
    <row r="1444" spans="1:28" x14ac:dyDescent="0.2">
      <c r="A1444" s="5">
        <v>50</v>
      </c>
      <c r="B1444" s="5">
        <v>0</v>
      </c>
      <c r="C1444" s="5">
        <v>0</v>
      </c>
      <c r="D1444" s="5">
        <v>1</v>
      </c>
      <c r="E1444" s="5">
        <v>226</v>
      </c>
      <c r="F1444" s="5" t="e">
        <f>ROUND(Source!AW1438,O1444)</f>
        <v>#REF!</v>
      </c>
      <c r="G1444" s="5" t="s">
        <v>94</v>
      </c>
      <c r="H1444" s="5" t="s">
        <v>95</v>
      </c>
      <c r="I1444" s="5"/>
      <c r="J1444" s="5"/>
      <c r="K1444" s="5">
        <v>226</v>
      </c>
      <c r="L1444" s="5">
        <v>5</v>
      </c>
      <c r="M1444" s="5">
        <v>3</v>
      </c>
      <c r="N1444" s="5" t="s">
        <v>3</v>
      </c>
      <c r="O1444" s="5">
        <v>0</v>
      </c>
      <c r="P1444" s="5" t="e">
        <f>ROUND(Source!EO1438,O1444)</f>
        <v>#REF!</v>
      </c>
      <c r="Q1444" s="5"/>
      <c r="R1444" s="5"/>
      <c r="S1444" s="5"/>
      <c r="T1444" s="5"/>
      <c r="U1444" s="5"/>
      <c r="V1444" s="5"/>
      <c r="W1444" s="5">
        <v>3239</v>
      </c>
      <c r="X1444" s="5">
        <v>1</v>
      </c>
      <c r="Y1444" s="5">
        <v>3239</v>
      </c>
      <c r="Z1444" s="5">
        <v>26041</v>
      </c>
      <c r="AA1444" s="5">
        <v>1</v>
      </c>
      <c r="AB1444" s="5">
        <v>26041</v>
      </c>
    </row>
    <row r="1445" spans="1:28" x14ac:dyDescent="0.2">
      <c r="A1445" s="5">
        <v>50</v>
      </c>
      <c r="B1445" s="5">
        <v>0</v>
      </c>
      <c r="C1445" s="5">
        <v>0</v>
      </c>
      <c r="D1445" s="5">
        <v>1</v>
      </c>
      <c r="E1445" s="5">
        <v>227</v>
      </c>
      <c r="F1445" s="5">
        <f>ROUND(Source!AX1438,O1445)</f>
        <v>0</v>
      </c>
      <c r="G1445" s="5" t="s">
        <v>96</v>
      </c>
      <c r="H1445" s="5" t="s">
        <v>97</v>
      </c>
      <c r="I1445" s="5"/>
      <c r="J1445" s="5"/>
      <c r="K1445" s="5">
        <v>227</v>
      </c>
      <c r="L1445" s="5">
        <v>6</v>
      </c>
      <c r="M1445" s="5">
        <v>3</v>
      </c>
      <c r="N1445" s="5" t="s">
        <v>3</v>
      </c>
      <c r="O1445" s="5">
        <v>0</v>
      </c>
      <c r="P1445" s="5">
        <f>ROUND(Source!EP1438,O1445)</f>
        <v>0</v>
      </c>
      <c r="Q1445" s="5"/>
      <c r="R1445" s="5"/>
      <c r="S1445" s="5"/>
      <c r="T1445" s="5"/>
      <c r="U1445" s="5"/>
      <c r="V1445" s="5"/>
      <c r="W1445" s="5">
        <v>0</v>
      </c>
      <c r="X1445" s="5">
        <v>1</v>
      </c>
      <c r="Y1445" s="5">
        <v>0</v>
      </c>
      <c r="Z1445" s="5">
        <v>0</v>
      </c>
      <c r="AA1445" s="5">
        <v>1</v>
      </c>
      <c r="AB1445" s="5">
        <v>0</v>
      </c>
    </row>
    <row r="1446" spans="1:28" x14ac:dyDescent="0.2">
      <c r="A1446" s="5">
        <v>50</v>
      </c>
      <c r="B1446" s="5">
        <v>0</v>
      </c>
      <c r="C1446" s="5">
        <v>0</v>
      </c>
      <c r="D1446" s="5">
        <v>1</v>
      </c>
      <c r="E1446" s="5">
        <v>228</v>
      </c>
      <c r="F1446" s="5" t="e">
        <f>ROUND(Source!AY1438,O1446)</f>
        <v>#REF!</v>
      </c>
      <c r="G1446" s="5" t="s">
        <v>98</v>
      </c>
      <c r="H1446" s="5" t="s">
        <v>99</v>
      </c>
      <c r="I1446" s="5"/>
      <c r="J1446" s="5"/>
      <c r="K1446" s="5">
        <v>228</v>
      </c>
      <c r="L1446" s="5">
        <v>7</v>
      </c>
      <c r="M1446" s="5">
        <v>3</v>
      </c>
      <c r="N1446" s="5" t="s">
        <v>3</v>
      </c>
      <c r="O1446" s="5">
        <v>0</v>
      </c>
      <c r="P1446" s="5" t="e">
        <f>ROUND(Source!EQ1438,O1446)</f>
        <v>#REF!</v>
      </c>
      <c r="Q1446" s="5"/>
      <c r="R1446" s="5"/>
      <c r="S1446" s="5"/>
      <c r="T1446" s="5"/>
      <c r="U1446" s="5"/>
      <c r="V1446" s="5"/>
      <c r="W1446" s="5">
        <v>3239</v>
      </c>
      <c r="X1446" s="5">
        <v>1</v>
      </c>
      <c r="Y1446" s="5">
        <v>3239</v>
      </c>
      <c r="Z1446" s="5">
        <v>26041</v>
      </c>
      <c r="AA1446" s="5">
        <v>1</v>
      </c>
      <c r="AB1446" s="5">
        <v>26041</v>
      </c>
    </row>
    <row r="1447" spans="1:28" x14ac:dyDescent="0.2">
      <c r="A1447" s="5">
        <v>50</v>
      </c>
      <c r="B1447" s="5">
        <v>0</v>
      </c>
      <c r="C1447" s="5">
        <v>0</v>
      </c>
      <c r="D1447" s="5">
        <v>1</v>
      </c>
      <c r="E1447" s="5">
        <v>216</v>
      </c>
      <c r="F1447" s="5">
        <f>ROUND(Source!AP1438,O1447)</f>
        <v>0</v>
      </c>
      <c r="G1447" s="5" t="s">
        <v>100</v>
      </c>
      <c r="H1447" s="5" t="s">
        <v>101</v>
      </c>
      <c r="I1447" s="5"/>
      <c r="J1447" s="5"/>
      <c r="K1447" s="5">
        <v>216</v>
      </c>
      <c r="L1447" s="5">
        <v>8</v>
      </c>
      <c r="M1447" s="5">
        <v>3</v>
      </c>
      <c r="N1447" s="5" t="s">
        <v>3</v>
      </c>
      <c r="O1447" s="5">
        <v>0</v>
      </c>
      <c r="P1447" s="5">
        <f>ROUND(Source!EH1438,O1447)</f>
        <v>0</v>
      </c>
      <c r="Q1447" s="5"/>
      <c r="R1447" s="5"/>
      <c r="S1447" s="5"/>
      <c r="T1447" s="5"/>
      <c r="U1447" s="5"/>
      <c r="V1447" s="5"/>
      <c r="W1447" s="5">
        <v>0</v>
      </c>
      <c r="X1447" s="5">
        <v>1</v>
      </c>
      <c r="Y1447" s="5">
        <v>0</v>
      </c>
      <c r="Z1447" s="5">
        <v>0</v>
      </c>
      <c r="AA1447" s="5">
        <v>1</v>
      </c>
      <c r="AB1447" s="5">
        <v>0</v>
      </c>
    </row>
    <row r="1448" spans="1:28" x14ac:dyDescent="0.2">
      <c r="A1448" s="5">
        <v>50</v>
      </c>
      <c r="B1448" s="5">
        <v>0</v>
      </c>
      <c r="C1448" s="5">
        <v>0</v>
      </c>
      <c r="D1448" s="5">
        <v>1</v>
      </c>
      <c r="E1448" s="5">
        <v>223</v>
      </c>
      <c r="F1448" s="5">
        <f>ROUND(Source!AQ1438,O1448)</f>
        <v>0</v>
      </c>
      <c r="G1448" s="5" t="s">
        <v>102</v>
      </c>
      <c r="H1448" s="5" t="s">
        <v>103</v>
      </c>
      <c r="I1448" s="5"/>
      <c r="J1448" s="5"/>
      <c r="K1448" s="5">
        <v>223</v>
      </c>
      <c r="L1448" s="5">
        <v>9</v>
      </c>
      <c r="M1448" s="5">
        <v>3</v>
      </c>
      <c r="N1448" s="5" t="s">
        <v>3</v>
      </c>
      <c r="O1448" s="5">
        <v>0</v>
      </c>
      <c r="P1448" s="5">
        <f>ROUND(Source!EI1438,O1448)</f>
        <v>0</v>
      </c>
      <c r="Q1448" s="5"/>
      <c r="R1448" s="5"/>
      <c r="S1448" s="5"/>
      <c r="T1448" s="5"/>
      <c r="U1448" s="5"/>
      <c r="V1448" s="5"/>
      <c r="W1448" s="5">
        <v>0</v>
      </c>
      <c r="X1448" s="5">
        <v>1</v>
      </c>
      <c r="Y1448" s="5">
        <v>0</v>
      </c>
      <c r="Z1448" s="5">
        <v>0</v>
      </c>
      <c r="AA1448" s="5">
        <v>1</v>
      </c>
      <c r="AB1448" s="5">
        <v>0</v>
      </c>
    </row>
    <row r="1449" spans="1:28" x14ac:dyDescent="0.2">
      <c r="A1449" s="5">
        <v>50</v>
      </c>
      <c r="B1449" s="5">
        <v>0</v>
      </c>
      <c r="C1449" s="5">
        <v>0</v>
      </c>
      <c r="D1449" s="5">
        <v>1</v>
      </c>
      <c r="E1449" s="5">
        <v>229</v>
      </c>
      <c r="F1449" s="5">
        <f>ROUND(Source!AZ1438,O1449)</f>
        <v>0</v>
      </c>
      <c r="G1449" s="5" t="s">
        <v>104</v>
      </c>
      <c r="H1449" s="5" t="s">
        <v>105</v>
      </c>
      <c r="I1449" s="5"/>
      <c r="J1449" s="5"/>
      <c r="K1449" s="5">
        <v>229</v>
      </c>
      <c r="L1449" s="5">
        <v>10</v>
      </c>
      <c r="M1449" s="5">
        <v>3</v>
      </c>
      <c r="N1449" s="5" t="s">
        <v>3</v>
      </c>
      <c r="O1449" s="5">
        <v>0</v>
      </c>
      <c r="P1449" s="5">
        <f>ROUND(Source!ER1438,O1449)</f>
        <v>0</v>
      </c>
      <c r="Q1449" s="5"/>
      <c r="R1449" s="5"/>
      <c r="S1449" s="5"/>
      <c r="T1449" s="5"/>
      <c r="U1449" s="5"/>
      <c r="V1449" s="5"/>
      <c r="W1449" s="5">
        <v>0</v>
      </c>
      <c r="X1449" s="5">
        <v>1</v>
      </c>
      <c r="Y1449" s="5">
        <v>0</v>
      </c>
      <c r="Z1449" s="5">
        <v>0</v>
      </c>
      <c r="AA1449" s="5">
        <v>1</v>
      </c>
      <c r="AB1449" s="5">
        <v>0</v>
      </c>
    </row>
    <row r="1450" spans="1:28" x14ac:dyDescent="0.2">
      <c r="A1450" s="5">
        <v>50</v>
      </c>
      <c r="B1450" s="5">
        <v>0</v>
      </c>
      <c r="C1450" s="5">
        <v>0</v>
      </c>
      <c r="D1450" s="5">
        <v>1</v>
      </c>
      <c r="E1450" s="5">
        <v>203</v>
      </c>
      <c r="F1450" s="5" t="e">
        <f>ROUND(Source!Q1438,O1450)</f>
        <v>#REF!</v>
      </c>
      <c r="G1450" s="5" t="s">
        <v>106</v>
      </c>
      <c r="H1450" s="5" t="s">
        <v>107</v>
      </c>
      <c r="I1450" s="5"/>
      <c r="J1450" s="5"/>
      <c r="K1450" s="5">
        <v>203</v>
      </c>
      <c r="L1450" s="5">
        <v>11</v>
      </c>
      <c r="M1450" s="5">
        <v>3</v>
      </c>
      <c r="N1450" s="5" t="s">
        <v>3</v>
      </c>
      <c r="O1450" s="5">
        <v>0</v>
      </c>
      <c r="P1450" s="5" t="e">
        <f>ROUND(Source!DI1438,O1450)</f>
        <v>#REF!</v>
      </c>
      <c r="Q1450" s="5"/>
      <c r="R1450" s="5"/>
      <c r="S1450" s="5"/>
      <c r="T1450" s="5"/>
      <c r="U1450" s="5"/>
      <c r="V1450" s="5"/>
      <c r="W1450" s="5">
        <v>142</v>
      </c>
      <c r="X1450" s="5">
        <v>1</v>
      </c>
      <c r="Y1450" s="5">
        <v>142</v>
      </c>
      <c r="Z1450" s="5">
        <v>1114</v>
      </c>
      <c r="AA1450" s="5">
        <v>1</v>
      </c>
      <c r="AB1450" s="5">
        <v>1114</v>
      </c>
    </row>
    <row r="1451" spans="1:28" x14ac:dyDescent="0.2">
      <c r="A1451" s="5">
        <v>50</v>
      </c>
      <c r="B1451" s="5">
        <v>0</v>
      </c>
      <c r="C1451" s="5">
        <v>0</v>
      </c>
      <c r="D1451" s="5">
        <v>1</v>
      </c>
      <c r="E1451" s="5">
        <v>231</v>
      </c>
      <c r="F1451" s="5">
        <f>ROUND(Source!BB1438,O1451)</f>
        <v>0</v>
      </c>
      <c r="G1451" s="5" t="s">
        <v>108</v>
      </c>
      <c r="H1451" s="5" t="s">
        <v>109</v>
      </c>
      <c r="I1451" s="5"/>
      <c r="J1451" s="5"/>
      <c r="K1451" s="5">
        <v>231</v>
      </c>
      <c r="L1451" s="5">
        <v>12</v>
      </c>
      <c r="M1451" s="5">
        <v>3</v>
      </c>
      <c r="N1451" s="5" t="s">
        <v>3</v>
      </c>
      <c r="O1451" s="5">
        <v>0</v>
      </c>
      <c r="P1451" s="5">
        <f>ROUND(Source!ET1438,O1451)</f>
        <v>0</v>
      </c>
      <c r="Q1451" s="5"/>
      <c r="R1451" s="5"/>
      <c r="S1451" s="5"/>
      <c r="T1451" s="5"/>
      <c r="U1451" s="5"/>
      <c r="V1451" s="5"/>
      <c r="W1451" s="5">
        <v>0</v>
      </c>
      <c r="X1451" s="5">
        <v>1</v>
      </c>
      <c r="Y1451" s="5">
        <v>0</v>
      </c>
      <c r="Z1451" s="5">
        <v>0</v>
      </c>
      <c r="AA1451" s="5">
        <v>1</v>
      </c>
      <c r="AB1451" s="5">
        <v>0</v>
      </c>
    </row>
    <row r="1452" spans="1:28" x14ac:dyDescent="0.2">
      <c r="A1452" s="5">
        <v>50</v>
      </c>
      <c r="B1452" s="5">
        <v>0</v>
      </c>
      <c r="C1452" s="5">
        <v>0</v>
      </c>
      <c r="D1452" s="5">
        <v>1</v>
      </c>
      <c r="E1452" s="5">
        <v>204</v>
      </c>
      <c r="F1452" s="5" t="e">
        <f>ROUND(Source!R1438,O1452)</f>
        <v>#REF!</v>
      </c>
      <c r="G1452" s="5" t="s">
        <v>110</v>
      </c>
      <c r="H1452" s="5" t="s">
        <v>111</v>
      </c>
      <c r="I1452" s="5"/>
      <c r="J1452" s="5"/>
      <c r="K1452" s="5">
        <v>204</v>
      </c>
      <c r="L1452" s="5">
        <v>13</v>
      </c>
      <c r="M1452" s="5">
        <v>3</v>
      </c>
      <c r="N1452" s="5" t="s">
        <v>3</v>
      </c>
      <c r="O1452" s="5">
        <v>0</v>
      </c>
      <c r="P1452" s="5" t="e">
        <f>ROUND(Source!DJ1438,O1452)</f>
        <v>#REF!</v>
      </c>
      <c r="Q1452" s="5"/>
      <c r="R1452" s="5"/>
      <c r="S1452" s="5"/>
      <c r="T1452" s="5"/>
      <c r="U1452" s="5"/>
      <c r="V1452" s="5"/>
      <c r="W1452" s="5">
        <v>55</v>
      </c>
      <c r="X1452" s="5">
        <v>1</v>
      </c>
      <c r="Y1452" s="5">
        <v>55</v>
      </c>
      <c r="Z1452" s="5">
        <v>1084</v>
      </c>
      <c r="AA1452" s="5">
        <v>1</v>
      </c>
      <c r="AB1452" s="5">
        <v>1084</v>
      </c>
    </row>
    <row r="1453" spans="1:28" x14ac:dyDescent="0.2">
      <c r="A1453" s="5">
        <v>50</v>
      </c>
      <c r="B1453" s="5">
        <v>0</v>
      </c>
      <c r="C1453" s="5">
        <v>0</v>
      </c>
      <c r="D1453" s="5">
        <v>1</v>
      </c>
      <c r="E1453" s="5">
        <v>205</v>
      </c>
      <c r="F1453" s="5" t="e">
        <f>ROUND(Source!S1438,O1453)</f>
        <v>#REF!</v>
      </c>
      <c r="G1453" s="5" t="s">
        <v>112</v>
      </c>
      <c r="H1453" s="5" t="s">
        <v>113</v>
      </c>
      <c r="I1453" s="5"/>
      <c r="J1453" s="5"/>
      <c r="K1453" s="5">
        <v>205</v>
      </c>
      <c r="L1453" s="5">
        <v>14</v>
      </c>
      <c r="M1453" s="5">
        <v>3</v>
      </c>
      <c r="N1453" s="5" t="s">
        <v>3</v>
      </c>
      <c r="O1453" s="5">
        <v>0</v>
      </c>
      <c r="P1453" s="5" t="e">
        <f>ROUND(Source!DK1438,O1453)</f>
        <v>#REF!</v>
      </c>
      <c r="Q1453" s="5"/>
      <c r="R1453" s="5"/>
      <c r="S1453" s="5"/>
      <c r="T1453" s="5"/>
      <c r="U1453" s="5"/>
      <c r="V1453" s="5"/>
      <c r="W1453" s="5">
        <v>772</v>
      </c>
      <c r="X1453" s="5">
        <v>1</v>
      </c>
      <c r="Y1453" s="5">
        <v>772</v>
      </c>
      <c r="Z1453" s="5">
        <v>19586</v>
      </c>
      <c r="AA1453" s="5">
        <v>1</v>
      </c>
      <c r="AB1453" s="5">
        <v>19586</v>
      </c>
    </row>
    <row r="1454" spans="1:28" x14ac:dyDescent="0.2">
      <c r="A1454" s="5">
        <v>50</v>
      </c>
      <c r="B1454" s="5">
        <v>0</v>
      </c>
      <c r="C1454" s="5">
        <v>0</v>
      </c>
      <c r="D1454" s="5">
        <v>1</v>
      </c>
      <c r="E1454" s="5">
        <v>232</v>
      </c>
      <c r="F1454" s="5">
        <f>ROUND(Source!BC1438,O1454)</f>
        <v>0</v>
      </c>
      <c r="G1454" s="5" t="s">
        <v>114</v>
      </c>
      <c r="H1454" s="5" t="s">
        <v>115</v>
      </c>
      <c r="I1454" s="5"/>
      <c r="J1454" s="5"/>
      <c r="K1454" s="5">
        <v>232</v>
      </c>
      <c r="L1454" s="5">
        <v>15</v>
      </c>
      <c r="M1454" s="5">
        <v>3</v>
      </c>
      <c r="N1454" s="5" t="s">
        <v>3</v>
      </c>
      <c r="O1454" s="5">
        <v>0</v>
      </c>
      <c r="P1454" s="5">
        <f>ROUND(Source!EU1438,O1454)</f>
        <v>0</v>
      </c>
      <c r="Q1454" s="5"/>
      <c r="R1454" s="5"/>
      <c r="S1454" s="5"/>
      <c r="T1454" s="5"/>
      <c r="U1454" s="5"/>
      <c r="V1454" s="5"/>
      <c r="W1454" s="5">
        <v>0</v>
      </c>
      <c r="X1454" s="5">
        <v>1</v>
      </c>
      <c r="Y1454" s="5">
        <v>0</v>
      </c>
      <c r="Z1454" s="5">
        <v>0</v>
      </c>
      <c r="AA1454" s="5">
        <v>1</v>
      </c>
      <c r="AB1454" s="5">
        <v>0</v>
      </c>
    </row>
    <row r="1455" spans="1:28" x14ac:dyDescent="0.2">
      <c r="A1455" s="5">
        <v>50</v>
      </c>
      <c r="B1455" s="5">
        <v>0</v>
      </c>
      <c r="C1455" s="5">
        <v>0</v>
      </c>
      <c r="D1455" s="5">
        <v>1</v>
      </c>
      <c r="E1455" s="5">
        <v>214</v>
      </c>
      <c r="F1455" s="5" t="e">
        <f>ROUND(Source!AS1438,O1455)</f>
        <v>#REF!</v>
      </c>
      <c r="G1455" s="5" t="s">
        <v>116</v>
      </c>
      <c r="H1455" s="5" t="s">
        <v>117</v>
      </c>
      <c r="I1455" s="5"/>
      <c r="J1455" s="5"/>
      <c r="K1455" s="5">
        <v>214</v>
      </c>
      <c r="L1455" s="5">
        <v>16</v>
      </c>
      <c r="M1455" s="5">
        <v>3</v>
      </c>
      <c r="N1455" s="5" t="s">
        <v>3</v>
      </c>
      <c r="O1455" s="5">
        <v>0</v>
      </c>
      <c r="P1455" s="5" t="e">
        <f>ROUND(Source!EK1438,O1455)</f>
        <v>#REF!</v>
      </c>
      <c r="Q1455" s="5"/>
      <c r="R1455" s="5"/>
      <c r="S1455" s="5"/>
      <c r="T1455" s="5"/>
      <c r="U1455" s="5"/>
      <c r="V1455" s="5"/>
      <c r="W1455" s="5">
        <v>5792</v>
      </c>
      <c r="X1455" s="5">
        <v>1</v>
      </c>
      <c r="Y1455" s="5">
        <v>5792</v>
      </c>
      <c r="Z1455" s="5">
        <v>84154</v>
      </c>
      <c r="AA1455" s="5">
        <v>1</v>
      </c>
      <c r="AB1455" s="5">
        <v>84154</v>
      </c>
    </row>
    <row r="1456" spans="1:28" x14ac:dyDescent="0.2">
      <c r="A1456" s="5">
        <v>50</v>
      </c>
      <c r="B1456" s="5">
        <v>0</v>
      </c>
      <c r="C1456" s="5">
        <v>0</v>
      </c>
      <c r="D1456" s="5">
        <v>1</v>
      </c>
      <c r="E1456" s="5">
        <v>215</v>
      </c>
      <c r="F1456" s="5">
        <f>ROUND(Source!AT1438,O1456)</f>
        <v>0</v>
      </c>
      <c r="G1456" s="5" t="s">
        <v>118</v>
      </c>
      <c r="H1456" s="5" t="s">
        <v>119</v>
      </c>
      <c r="I1456" s="5"/>
      <c r="J1456" s="5"/>
      <c r="K1456" s="5">
        <v>215</v>
      </c>
      <c r="L1456" s="5">
        <v>17</v>
      </c>
      <c r="M1456" s="5">
        <v>3</v>
      </c>
      <c r="N1456" s="5" t="s">
        <v>3</v>
      </c>
      <c r="O1456" s="5">
        <v>0</v>
      </c>
      <c r="P1456" s="5">
        <f>ROUND(Source!EL1438,O1456)</f>
        <v>0</v>
      </c>
      <c r="Q1456" s="5"/>
      <c r="R1456" s="5"/>
      <c r="S1456" s="5"/>
      <c r="T1456" s="5"/>
      <c r="U1456" s="5"/>
      <c r="V1456" s="5"/>
      <c r="W1456" s="5">
        <v>0</v>
      </c>
      <c r="X1456" s="5">
        <v>1</v>
      </c>
      <c r="Y1456" s="5">
        <v>0</v>
      </c>
      <c r="Z1456" s="5">
        <v>0</v>
      </c>
      <c r="AA1456" s="5">
        <v>1</v>
      </c>
      <c r="AB1456" s="5">
        <v>0</v>
      </c>
    </row>
    <row r="1457" spans="1:255" x14ac:dyDescent="0.2">
      <c r="A1457" s="5">
        <v>50</v>
      </c>
      <c r="B1457" s="5">
        <v>0</v>
      </c>
      <c r="C1457" s="5">
        <v>0</v>
      </c>
      <c r="D1457" s="5">
        <v>1</v>
      </c>
      <c r="E1457" s="5">
        <v>217</v>
      </c>
      <c r="F1457" s="5">
        <f>ROUND(Source!AU1438,O1457)</f>
        <v>0</v>
      </c>
      <c r="G1457" s="5" t="s">
        <v>120</v>
      </c>
      <c r="H1457" s="5" t="s">
        <v>121</v>
      </c>
      <c r="I1457" s="5"/>
      <c r="J1457" s="5"/>
      <c r="K1457" s="5">
        <v>217</v>
      </c>
      <c r="L1457" s="5">
        <v>18</v>
      </c>
      <c r="M1457" s="5">
        <v>3</v>
      </c>
      <c r="N1457" s="5" t="s">
        <v>3</v>
      </c>
      <c r="O1457" s="5">
        <v>0</v>
      </c>
      <c r="P1457" s="5">
        <f>ROUND(Source!EM1438,O1457)</f>
        <v>0</v>
      </c>
      <c r="Q1457" s="5"/>
      <c r="R1457" s="5"/>
      <c r="S1457" s="5"/>
      <c r="T1457" s="5"/>
      <c r="U1457" s="5"/>
      <c r="V1457" s="5"/>
      <c r="W1457" s="5">
        <v>0</v>
      </c>
      <c r="X1457" s="5">
        <v>1</v>
      </c>
      <c r="Y1457" s="5">
        <v>0</v>
      </c>
      <c r="Z1457" s="5">
        <v>0</v>
      </c>
      <c r="AA1457" s="5">
        <v>1</v>
      </c>
      <c r="AB1457" s="5">
        <v>0</v>
      </c>
    </row>
    <row r="1458" spans="1:255" x14ac:dyDescent="0.2">
      <c r="A1458" s="5">
        <v>50</v>
      </c>
      <c r="B1458" s="5">
        <v>0</v>
      </c>
      <c r="C1458" s="5">
        <v>0</v>
      </c>
      <c r="D1458" s="5">
        <v>1</v>
      </c>
      <c r="E1458" s="5">
        <v>230</v>
      </c>
      <c r="F1458" s="5" t="e">
        <f>ROUND(Source!BA1438,O1458)</f>
        <v>#REF!</v>
      </c>
      <c r="G1458" s="5" t="s">
        <v>122</v>
      </c>
      <c r="H1458" s="5" t="s">
        <v>123</v>
      </c>
      <c r="I1458" s="5"/>
      <c r="J1458" s="5"/>
      <c r="K1458" s="5">
        <v>230</v>
      </c>
      <c r="L1458" s="5">
        <v>19</v>
      </c>
      <c r="M1458" s="5">
        <v>3</v>
      </c>
      <c r="N1458" s="5" t="s">
        <v>3</v>
      </c>
      <c r="O1458" s="5">
        <v>0</v>
      </c>
      <c r="P1458" s="5" t="e">
        <f>ROUND(Source!ES1438,O1458)</f>
        <v>#REF!</v>
      </c>
      <c r="Q1458" s="5"/>
      <c r="R1458" s="5"/>
      <c r="S1458" s="5"/>
      <c r="T1458" s="5"/>
      <c r="U1458" s="5"/>
      <c r="V1458" s="5"/>
      <c r="W1458" s="5">
        <v>0</v>
      </c>
      <c r="X1458" s="5">
        <v>1</v>
      </c>
      <c r="Y1458" s="5">
        <v>0</v>
      </c>
      <c r="Z1458" s="5">
        <v>0</v>
      </c>
      <c r="AA1458" s="5">
        <v>1</v>
      </c>
      <c r="AB1458" s="5">
        <v>0</v>
      </c>
    </row>
    <row r="1459" spans="1:255" x14ac:dyDescent="0.2">
      <c r="A1459" s="5">
        <v>50</v>
      </c>
      <c r="B1459" s="5">
        <v>0</v>
      </c>
      <c r="C1459" s="5">
        <v>0</v>
      </c>
      <c r="D1459" s="5">
        <v>1</v>
      </c>
      <c r="E1459" s="5">
        <v>206</v>
      </c>
      <c r="F1459" s="5" t="e">
        <f>ROUND(Source!T1438,O1459)</f>
        <v>#REF!</v>
      </c>
      <c r="G1459" s="5" t="s">
        <v>124</v>
      </c>
      <c r="H1459" s="5" t="s">
        <v>125</v>
      </c>
      <c r="I1459" s="5"/>
      <c r="J1459" s="5"/>
      <c r="K1459" s="5">
        <v>206</v>
      </c>
      <c r="L1459" s="5">
        <v>20</v>
      </c>
      <c r="M1459" s="5">
        <v>3</v>
      </c>
      <c r="N1459" s="5" t="s">
        <v>3</v>
      </c>
      <c r="O1459" s="5">
        <v>0</v>
      </c>
      <c r="P1459" s="5" t="e">
        <f>ROUND(Source!DL1438,O1459)</f>
        <v>#REF!</v>
      </c>
      <c r="Q1459" s="5"/>
      <c r="R1459" s="5"/>
      <c r="S1459" s="5"/>
      <c r="T1459" s="5"/>
      <c r="U1459" s="5"/>
      <c r="V1459" s="5"/>
      <c r="W1459" s="5">
        <v>0</v>
      </c>
      <c r="X1459" s="5">
        <v>1</v>
      </c>
      <c r="Y1459" s="5">
        <v>0</v>
      </c>
      <c r="Z1459" s="5">
        <v>0</v>
      </c>
      <c r="AA1459" s="5">
        <v>1</v>
      </c>
      <c r="AB1459" s="5">
        <v>0</v>
      </c>
    </row>
    <row r="1460" spans="1:255" x14ac:dyDescent="0.2">
      <c r="A1460" s="5">
        <v>50</v>
      </c>
      <c r="B1460" s="5">
        <v>0</v>
      </c>
      <c r="C1460" s="5">
        <v>0</v>
      </c>
      <c r="D1460" s="5">
        <v>1</v>
      </c>
      <c r="E1460" s="5">
        <v>207</v>
      </c>
      <c r="F1460" s="5" t="e">
        <f>Source!U1438</f>
        <v>#REF!</v>
      </c>
      <c r="G1460" s="5" t="s">
        <v>126</v>
      </c>
      <c r="H1460" s="5" t="s">
        <v>127</v>
      </c>
      <c r="I1460" s="5"/>
      <c r="J1460" s="5"/>
      <c r="K1460" s="5">
        <v>207</v>
      </c>
      <c r="L1460" s="5">
        <v>21</v>
      </c>
      <c r="M1460" s="5">
        <v>3</v>
      </c>
      <c r="N1460" s="5" t="s">
        <v>3</v>
      </c>
      <c r="O1460" s="5">
        <v>-1</v>
      </c>
      <c r="P1460" s="5" t="e">
        <f>Source!DM1438</f>
        <v>#REF!</v>
      </c>
      <c r="Q1460" s="5"/>
      <c r="R1460" s="5"/>
      <c r="S1460" s="5"/>
      <c r="T1460" s="5"/>
      <c r="U1460" s="5"/>
      <c r="V1460" s="5"/>
      <c r="W1460" s="5">
        <v>96.413799999999995</v>
      </c>
      <c r="X1460" s="5">
        <v>1</v>
      </c>
      <c r="Y1460" s="5">
        <v>96.413799999999995</v>
      </c>
      <c r="Z1460" s="5">
        <v>96.413799999999995</v>
      </c>
      <c r="AA1460" s="5">
        <v>1</v>
      </c>
      <c r="AB1460" s="5">
        <v>96.413799999999995</v>
      </c>
    </row>
    <row r="1461" spans="1:255" x14ac:dyDescent="0.2">
      <c r="A1461" s="5">
        <v>50</v>
      </c>
      <c r="B1461" s="5">
        <v>0</v>
      </c>
      <c r="C1461" s="5">
        <v>0</v>
      </c>
      <c r="D1461" s="5">
        <v>1</v>
      </c>
      <c r="E1461" s="5">
        <v>208</v>
      </c>
      <c r="F1461" s="5" t="e">
        <f>Source!V1438</f>
        <v>#REF!</v>
      </c>
      <c r="G1461" s="5" t="s">
        <v>128</v>
      </c>
      <c r="H1461" s="5" t="s">
        <v>129</v>
      </c>
      <c r="I1461" s="5"/>
      <c r="J1461" s="5"/>
      <c r="K1461" s="5">
        <v>208</v>
      </c>
      <c r="L1461" s="5">
        <v>22</v>
      </c>
      <c r="M1461" s="5">
        <v>3</v>
      </c>
      <c r="N1461" s="5" t="s">
        <v>3</v>
      </c>
      <c r="O1461" s="5">
        <v>-1</v>
      </c>
      <c r="P1461" s="5" t="e">
        <f>Source!DN1438</f>
        <v>#REF!</v>
      </c>
      <c r="Q1461" s="5"/>
      <c r="R1461" s="5"/>
      <c r="S1461" s="5"/>
      <c r="T1461" s="5"/>
      <c r="U1461" s="5"/>
      <c r="V1461" s="5"/>
      <c r="W1461" s="5">
        <v>4.0221999999999998</v>
      </c>
      <c r="X1461" s="5">
        <v>1</v>
      </c>
      <c r="Y1461" s="5">
        <v>4.0221999999999998</v>
      </c>
      <c r="Z1461" s="5">
        <v>4.0221999999999998</v>
      </c>
      <c r="AA1461" s="5">
        <v>1</v>
      </c>
      <c r="AB1461" s="5">
        <v>4.0221999999999998</v>
      </c>
    </row>
    <row r="1462" spans="1:255" x14ac:dyDescent="0.2">
      <c r="A1462" s="5">
        <v>50</v>
      </c>
      <c r="B1462" s="5">
        <v>0</v>
      </c>
      <c r="C1462" s="5">
        <v>0</v>
      </c>
      <c r="D1462" s="5">
        <v>1</v>
      </c>
      <c r="E1462" s="5">
        <v>209</v>
      </c>
      <c r="F1462" s="5" t="e">
        <f>ROUND(Source!W1438,O1462)</f>
        <v>#REF!</v>
      </c>
      <c r="G1462" s="5" t="s">
        <v>130</v>
      </c>
      <c r="H1462" s="5" t="s">
        <v>131</v>
      </c>
      <c r="I1462" s="5"/>
      <c r="J1462" s="5"/>
      <c r="K1462" s="5">
        <v>209</v>
      </c>
      <c r="L1462" s="5">
        <v>23</v>
      </c>
      <c r="M1462" s="5">
        <v>3</v>
      </c>
      <c r="N1462" s="5" t="s">
        <v>3</v>
      </c>
      <c r="O1462" s="5">
        <v>0</v>
      </c>
      <c r="P1462" s="5" t="e">
        <f>ROUND(Source!DO1438,O1462)</f>
        <v>#REF!</v>
      </c>
      <c r="Q1462" s="5"/>
      <c r="R1462" s="5"/>
      <c r="S1462" s="5"/>
      <c r="T1462" s="5"/>
      <c r="U1462" s="5"/>
      <c r="V1462" s="5"/>
      <c r="W1462" s="5">
        <v>0</v>
      </c>
      <c r="X1462" s="5">
        <v>1</v>
      </c>
      <c r="Y1462" s="5">
        <v>0</v>
      </c>
      <c r="Z1462" s="5">
        <v>0</v>
      </c>
      <c r="AA1462" s="5">
        <v>1</v>
      </c>
      <c r="AB1462" s="5">
        <v>0</v>
      </c>
    </row>
    <row r="1463" spans="1:255" x14ac:dyDescent="0.2">
      <c r="A1463" s="5">
        <v>50</v>
      </c>
      <c r="B1463" s="5">
        <v>0</v>
      </c>
      <c r="C1463" s="5">
        <v>0</v>
      </c>
      <c r="D1463" s="5">
        <v>1</v>
      </c>
      <c r="E1463" s="5">
        <v>233</v>
      </c>
      <c r="F1463" s="5">
        <f>ROUND(Source!BD1438,O1463)</f>
        <v>0</v>
      </c>
      <c r="G1463" s="5" t="s">
        <v>132</v>
      </c>
      <c r="H1463" s="5" t="s">
        <v>133</v>
      </c>
      <c r="I1463" s="5"/>
      <c r="J1463" s="5"/>
      <c r="K1463" s="5">
        <v>233</v>
      </c>
      <c r="L1463" s="5">
        <v>24</v>
      </c>
      <c r="M1463" s="5">
        <v>3</v>
      </c>
      <c r="N1463" s="5" t="s">
        <v>3</v>
      </c>
      <c r="O1463" s="5">
        <v>0</v>
      </c>
      <c r="P1463" s="5">
        <f>ROUND(Source!EV1438,O1463)</f>
        <v>0</v>
      </c>
      <c r="Q1463" s="5"/>
      <c r="R1463" s="5"/>
      <c r="S1463" s="5"/>
      <c r="T1463" s="5"/>
      <c r="U1463" s="5"/>
      <c r="V1463" s="5"/>
      <c r="W1463" s="5">
        <v>0</v>
      </c>
      <c r="X1463" s="5">
        <v>1</v>
      </c>
      <c r="Y1463" s="5">
        <v>0</v>
      </c>
      <c r="Z1463" s="5">
        <v>0</v>
      </c>
      <c r="AA1463" s="5">
        <v>1</v>
      </c>
      <c r="AB1463" s="5">
        <v>0</v>
      </c>
    </row>
    <row r="1464" spans="1:255" x14ac:dyDescent="0.2">
      <c r="A1464" s="5">
        <v>50</v>
      </c>
      <c r="B1464" s="5">
        <v>0</v>
      </c>
      <c r="C1464" s="5">
        <v>0</v>
      </c>
      <c r="D1464" s="5">
        <v>1</v>
      </c>
      <c r="E1464" s="5">
        <v>210</v>
      </c>
      <c r="F1464" s="5" t="e">
        <f>ROUND(Source!X1438,O1464)</f>
        <v>#REF!</v>
      </c>
      <c r="G1464" s="5" t="s">
        <v>134</v>
      </c>
      <c r="H1464" s="5" t="s">
        <v>135</v>
      </c>
      <c r="I1464" s="5"/>
      <c r="J1464" s="5"/>
      <c r="K1464" s="5">
        <v>210</v>
      </c>
      <c r="L1464" s="5">
        <v>25</v>
      </c>
      <c r="M1464" s="5">
        <v>3</v>
      </c>
      <c r="N1464" s="5" t="s">
        <v>3</v>
      </c>
      <c r="O1464" s="5">
        <v>0</v>
      </c>
      <c r="P1464" s="5" t="e">
        <f>ROUND(Source!DP1438,O1464)</f>
        <v>#REF!</v>
      </c>
      <c r="Q1464" s="5"/>
      <c r="R1464" s="5"/>
      <c r="S1464" s="5"/>
      <c r="T1464" s="5"/>
      <c r="U1464" s="5"/>
      <c r="V1464" s="5"/>
      <c r="W1464" s="5">
        <v>1018</v>
      </c>
      <c r="X1464" s="5">
        <v>1</v>
      </c>
      <c r="Y1464" s="5">
        <v>1018</v>
      </c>
      <c r="Z1464" s="5">
        <v>24184</v>
      </c>
      <c r="AA1464" s="5">
        <v>1</v>
      </c>
      <c r="AB1464" s="5">
        <v>24184</v>
      </c>
    </row>
    <row r="1465" spans="1:255" x14ac:dyDescent="0.2">
      <c r="A1465" s="5">
        <v>50</v>
      </c>
      <c r="B1465" s="5">
        <v>0</v>
      </c>
      <c r="C1465" s="5">
        <v>0</v>
      </c>
      <c r="D1465" s="5">
        <v>1</v>
      </c>
      <c r="E1465" s="5">
        <v>211</v>
      </c>
      <c r="F1465" s="5" t="e">
        <f>ROUND(Source!Y1438,O1465)</f>
        <v>#REF!</v>
      </c>
      <c r="G1465" s="5" t="s">
        <v>136</v>
      </c>
      <c r="H1465" s="5" t="s">
        <v>137</v>
      </c>
      <c r="I1465" s="5"/>
      <c r="J1465" s="5"/>
      <c r="K1465" s="5">
        <v>211</v>
      </c>
      <c r="L1465" s="5">
        <v>26</v>
      </c>
      <c r="M1465" s="5">
        <v>3</v>
      </c>
      <c r="N1465" s="5" t="s">
        <v>3</v>
      </c>
      <c r="O1465" s="5">
        <v>0</v>
      </c>
      <c r="P1465" s="5" t="e">
        <f>ROUND(Source!DQ1438,O1465)</f>
        <v>#REF!</v>
      </c>
      <c r="Q1465" s="5"/>
      <c r="R1465" s="5"/>
      <c r="S1465" s="5"/>
      <c r="T1465" s="5"/>
      <c r="U1465" s="5"/>
      <c r="V1465" s="5"/>
      <c r="W1465" s="5">
        <v>621</v>
      </c>
      <c r="X1465" s="5">
        <v>1</v>
      </c>
      <c r="Y1465" s="5">
        <v>621</v>
      </c>
      <c r="Z1465" s="5">
        <v>13229</v>
      </c>
      <c r="AA1465" s="5">
        <v>1</v>
      </c>
      <c r="AB1465" s="5">
        <v>13229</v>
      </c>
    </row>
    <row r="1466" spans="1:255" x14ac:dyDescent="0.2">
      <c r="A1466" s="5">
        <v>50</v>
      </c>
      <c r="B1466" s="5">
        <v>0</v>
      </c>
      <c r="C1466" s="5">
        <v>0</v>
      </c>
      <c r="D1466" s="5">
        <v>1</v>
      </c>
      <c r="E1466" s="5">
        <v>224</v>
      </c>
      <c r="F1466" s="5" t="e">
        <f>ROUND(Source!AR1438,O1466)</f>
        <v>#REF!</v>
      </c>
      <c r="G1466" s="5" t="s">
        <v>138</v>
      </c>
      <c r="H1466" s="5" t="s">
        <v>139</v>
      </c>
      <c r="I1466" s="5"/>
      <c r="J1466" s="5"/>
      <c r="K1466" s="5">
        <v>224</v>
      </c>
      <c r="L1466" s="5">
        <v>27</v>
      </c>
      <c r="M1466" s="5">
        <v>3</v>
      </c>
      <c r="N1466" s="5" t="s">
        <v>3</v>
      </c>
      <c r="O1466" s="5">
        <v>0</v>
      </c>
      <c r="P1466" s="5" t="e">
        <f>ROUND(Source!EJ1438,O1466)</f>
        <v>#REF!</v>
      </c>
      <c r="Q1466" s="5"/>
      <c r="R1466" s="5"/>
      <c r="S1466" s="5"/>
      <c r="T1466" s="5"/>
      <c r="U1466" s="5"/>
      <c r="V1466" s="5"/>
      <c r="W1466" s="5">
        <v>5792</v>
      </c>
      <c r="X1466" s="5">
        <v>1</v>
      </c>
      <c r="Y1466" s="5">
        <v>5792</v>
      </c>
      <c r="Z1466" s="5">
        <v>84154</v>
      </c>
      <c r="AA1466" s="5">
        <v>1</v>
      </c>
      <c r="AB1466" s="5">
        <v>84154</v>
      </c>
    </row>
    <row r="1468" spans="1:255" x14ac:dyDescent="0.2">
      <c r="A1468" s="1">
        <v>5</v>
      </c>
      <c r="B1468" s="1">
        <v>1</v>
      </c>
      <c r="C1468" s="1"/>
      <c r="D1468" s="1">
        <f>ROW(A1493)</f>
        <v>1493</v>
      </c>
      <c r="E1468" s="1"/>
      <c r="F1468" s="1" t="s">
        <v>141</v>
      </c>
      <c r="G1468" s="1" t="s">
        <v>648</v>
      </c>
      <c r="H1468" s="1" t="s">
        <v>3</v>
      </c>
      <c r="I1468" s="1">
        <v>0</v>
      </c>
      <c r="J1468" s="1"/>
      <c r="K1468" s="1">
        <v>0</v>
      </c>
      <c r="L1468" s="1"/>
      <c r="M1468" s="1" t="s">
        <v>3</v>
      </c>
      <c r="N1468" s="1"/>
      <c r="O1468" s="1"/>
      <c r="P1468" s="1"/>
      <c r="Q1468" s="1"/>
      <c r="R1468" s="1"/>
      <c r="S1468" s="1">
        <v>0</v>
      </c>
      <c r="T1468" s="1">
        <v>0</v>
      </c>
      <c r="U1468" s="1" t="s">
        <v>3</v>
      </c>
      <c r="V1468" s="1">
        <v>0</v>
      </c>
      <c r="W1468" s="1"/>
      <c r="X1468" s="1"/>
      <c r="Y1468" s="1"/>
      <c r="Z1468" s="1"/>
      <c r="AA1468" s="1"/>
      <c r="AB1468" s="1" t="s">
        <v>3</v>
      </c>
      <c r="AC1468" s="1" t="s">
        <v>3</v>
      </c>
      <c r="AD1468" s="1" t="s">
        <v>3</v>
      </c>
      <c r="AE1468" s="1" t="s">
        <v>3</v>
      </c>
      <c r="AF1468" s="1" t="s">
        <v>3</v>
      </c>
      <c r="AG1468" s="1" t="s">
        <v>3</v>
      </c>
      <c r="AH1468" s="1"/>
      <c r="AI1468" s="1"/>
      <c r="AJ1468" s="1"/>
      <c r="AK1468" s="1"/>
      <c r="AL1468" s="1"/>
      <c r="AM1468" s="1"/>
      <c r="AN1468" s="1"/>
      <c r="AO1468" s="1"/>
      <c r="AP1468" s="1" t="s">
        <v>3</v>
      </c>
      <c r="AQ1468" s="1" t="s">
        <v>3</v>
      </c>
      <c r="AR1468" s="1" t="s">
        <v>3</v>
      </c>
      <c r="AS1468" s="1"/>
      <c r="AT1468" s="1"/>
      <c r="AU1468" s="1"/>
      <c r="AV1468" s="1"/>
      <c r="AW1468" s="1"/>
      <c r="AX1468" s="1"/>
      <c r="AY1468" s="1"/>
      <c r="AZ1468" s="1" t="s">
        <v>3</v>
      </c>
      <c r="BA1468" s="1"/>
      <c r="BB1468" s="1" t="s">
        <v>3</v>
      </c>
      <c r="BC1468" s="1" t="s">
        <v>3</v>
      </c>
      <c r="BD1468" s="1" t="s">
        <v>3</v>
      </c>
      <c r="BE1468" s="1" t="s">
        <v>3</v>
      </c>
      <c r="BF1468" s="1" t="s">
        <v>3</v>
      </c>
      <c r="BG1468" s="1" t="s">
        <v>3</v>
      </c>
      <c r="BH1468" s="1" t="s">
        <v>3</v>
      </c>
      <c r="BI1468" s="1" t="s">
        <v>3</v>
      </c>
      <c r="BJ1468" s="1" t="s">
        <v>3</v>
      </c>
      <c r="BK1468" s="1" t="s">
        <v>3</v>
      </c>
      <c r="BL1468" s="1" t="s">
        <v>3</v>
      </c>
      <c r="BM1468" s="1" t="s">
        <v>3</v>
      </c>
      <c r="BN1468" s="1" t="s">
        <v>3</v>
      </c>
      <c r="BO1468" s="1" t="s">
        <v>3</v>
      </c>
      <c r="BP1468" s="1" t="s">
        <v>3</v>
      </c>
      <c r="BQ1468" s="1"/>
      <c r="BR1468" s="1"/>
      <c r="BS1468" s="1"/>
      <c r="BT1468" s="1"/>
      <c r="BU1468" s="1"/>
      <c r="BV1468" s="1"/>
      <c r="BW1468" s="1"/>
      <c r="BX1468" s="1">
        <v>0</v>
      </c>
      <c r="BY1468" s="1"/>
      <c r="BZ1468" s="1"/>
      <c r="CA1468" s="1"/>
      <c r="CB1468" s="1"/>
      <c r="CC1468" s="1"/>
      <c r="CD1468" s="1"/>
      <c r="CE1468" s="1"/>
      <c r="CF1468" s="1"/>
      <c r="CG1468" s="1"/>
      <c r="CH1468" s="1"/>
      <c r="CI1468" s="1"/>
      <c r="CJ1468" s="1">
        <v>0</v>
      </c>
    </row>
    <row r="1470" spans="1:255" x14ac:dyDescent="0.2">
      <c r="A1470" s="3">
        <v>52</v>
      </c>
      <c r="B1470" s="3">
        <f t="shared" ref="B1470:G1470" si="1185">B1493</f>
        <v>1</v>
      </c>
      <c r="C1470" s="3">
        <f t="shared" si="1185"/>
        <v>5</v>
      </c>
      <c r="D1470" s="3">
        <f t="shared" si="1185"/>
        <v>1468</v>
      </c>
      <c r="E1470" s="3">
        <f t="shared" si="1185"/>
        <v>0</v>
      </c>
      <c r="F1470" s="3" t="str">
        <f t="shared" si="1185"/>
        <v>Новый подраздел</v>
      </c>
      <c r="G1470" s="3" t="str">
        <f t="shared" si="1185"/>
        <v>Чердак (на отм. +60.030)</v>
      </c>
      <c r="H1470" s="3"/>
      <c r="I1470" s="3"/>
      <c r="J1470" s="3"/>
      <c r="K1470" s="3"/>
      <c r="L1470" s="3"/>
      <c r="M1470" s="3"/>
      <c r="N1470" s="3"/>
      <c r="O1470" s="3" t="e">
        <f t="shared" ref="O1470:AT1470" si="1186">O1493</f>
        <v>#REF!</v>
      </c>
      <c r="P1470" s="3" t="e">
        <f t="shared" si="1186"/>
        <v>#REF!</v>
      </c>
      <c r="Q1470" s="3" t="e">
        <f t="shared" si="1186"/>
        <v>#REF!</v>
      </c>
      <c r="R1470" s="3" t="e">
        <f t="shared" si="1186"/>
        <v>#REF!</v>
      </c>
      <c r="S1470" s="3" t="e">
        <f t="shared" si="1186"/>
        <v>#REF!</v>
      </c>
      <c r="T1470" s="3" t="e">
        <f t="shared" si="1186"/>
        <v>#REF!</v>
      </c>
      <c r="U1470" s="3" t="e">
        <f t="shared" si="1186"/>
        <v>#REF!</v>
      </c>
      <c r="V1470" s="3" t="e">
        <f t="shared" si="1186"/>
        <v>#REF!</v>
      </c>
      <c r="W1470" s="3" t="e">
        <f t="shared" si="1186"/>
        <v>#REF!</v>
      </c>
      <c r="X1470" s="3" t="e">
        <f t="shared" si="1186"/>
        <v>#REF!</v>
      </c>
      <c r="Y1470" s="3" t="e">
        <f t="shared" si="1186"/>
        <v>#REF!</v>
      </c>
      <c r="Z1470" s="3">
        <f t="shared" si="1186"/>
        <v>0</v>
      </c>
      <c r="AA1470" s="3">
        <f t="shared" si="1186"/>
        <v>0</v>
      </c>
      <c r="AB1470" s="3" t="e">
        <f t="shared" si="1186"/>
        <v>#REF!</v>
      </c>
      <c r="AC1470" s="3" t="e">
        <f t="shared" si="1186"/>
        <v>#REF!</v>
      </c>
      <c r="AD1470" s="3" t="e">
        <f t="shared" si="1186"/>
        <v>#REF!</v>
      </c>
      <c r="AE1470" s="3" t="e">
        <f t="shared" si="1186"/>
        <v>#REF!</v>
      </c>
      <c r="AF1470" s="3" t="e">
        <f t="shared" si="1186"/>
        <v>#REF!</v>
      </c>
      <c r="AG1470" s="3" t="e">
        <f t="shared" si="1186"/>
        <v>#REF!</v>
      </c>
      <c r="AH1470" s="3" t="e">
        <f t="shared" si="1186"/>
        <v>#REF!</v>
      </c>
      <c r="AI1470" s="3" t="e">
        <f t="shared" si="1186"/>
        <v>#REF!</v>
      </c>
      <c r="AJ1470" s="3" t="e">
        <f t="shared" si="1186"/>
        <v>#REF!</v>
      </c>
      <c r="AK1470" s="3" t="e">
        <f t="shared" si="1186"/>
        <v>#REF!</v>
      </c>
      <c r="AL1470" s="3" t="e">
        <f t="shared" si="1186"/>
        <v>#REF!</v>
      </c>
      <c r="AM1470" s="3">
        <f t="shared" si="1186"/>
        <v>0</v>
      </c>
      <c r="AN1470" s="3">
        <f t="shared" si="1186"/>
        <v>0</v>
      </c>
      <c r="AO1470" s="3">
        <f t="shared" si="1186"/>
        <v>0</v>
      </c>
      <c r="AP1470" s="3">
        <f t="shared" si="1186"/>
        <v>0</v>
      </c>
      <c r="AQ1470" s="3">
        <f t="shared" si="1186"/>
        <v>0</v>
      </c>
      <c r="AR1470" s="3" t="e">
        <f t="shared" si="1186"/>
        <v>#REF!</v>
      </c>
      <c r="AS1470" s="3" t="e">
        <f t="shared" si="1186"/>
        <v>#REF!</v>
      </c>
      <c r="AT1470" s="3">
        <f t="shared" si="1186"/>
        <v>0</v>
      </c>
      <c r="AU1470" s="3">
        <f t="shared" ref="AU1470:BZ1470" si="1187">AU1493</f>
        <v>0</v>
      </c>
      <c r="AV1470" s="3" t="e">
        <f t="shared" si="1187"/>
        <v>#REF!</v>
      </c>
      <c r="AW1470" s="3" t="e">
        <f t="shared" si="1187"/>
        <v>#REF!</v>
      </c>
      <c r="AX1470" s="3">
        <f t="shared" si="1187"/>
        <v>0</v>
      </c>
      <c r="AY1470" s="3" t="e">
        <f t="shared" si="1187"/>
        <v>#REF!</v>
      </c>
      <c r="AZ1470" s="3">
        <f t="shared" si="1187"/>
        <v>0</v>
      </c>
      <c r="BA1470" s="3" t="e">
        <f t="shared" si="1187"/>
        <v>#REF!</v>
      </c>
      <c r="BB1470" s="3">
        <f t="shared" si="1187"/>
        <v>0</v>
      </c>
      <c r="BC1470" s="3">
        <f t="shared" si="1187"/>
        <v>0</v>
      </c>
      <c r="BD1470" s="3">
        <f t="shared" si="1187"/>
        <v>0</v>
      </c>
      <c r="BE1470" s="3">
        <f t="shared" si="1187"/>
        <v>0</v>
      </c>
      <c r="BF1470" s="3">
        <f t="shared" si="1187"/>
        <v>0</v>
      </c>
      <c r="BG1470" s="3">
        <f t="shared" si="1187"/>
        <v>0</v>
      </c>
      <c r="BH1470" s="3">
        <f t="shared" si="1187"/>
        <v>0</v>
      </c>
      <c r="BI1470" s="3">
        <f t="shared" si="1187"/>
        <v>0</v>
      </c>
      <c r="BJ1470" s="3">
        <f t="shared" si="1187"/>
        <v>0</v>
      </c>
      <c r="BK1470" s="3">
        <f t="shared" si="1187"/>
        <v>0</v>
      </c>
      <c r="BL1470" s="3">
        <f t="shared" si="1187"/>
        <v>0</v>
      </c>
      <c r="BM1470" s="3">
        <f t="shared" si="1187"/>
        <v>0</v>
      </c>
      <c r="BN1470" s="3">
        <f t="shared" si="1187"/>
        <v>0</v>
      </c>
      <c r="BO1470" s="3">
        <f t="shared" si="1187"/>
        <v>0</v>
      </c>
      <c r="BP1470" s="3">
        <f t="shared" si="1187"/>
        <v>0</v>
      </c>
      <c r="BQ1470" s="3">
        <f t="shared" si="1187"/>
        <v>0</v>
      </c>
      <c r="BR1470" s="3">
        <f t="shared" si="1187"/>
        <v>0</v>
      </c>
      <c r="BS1470" s="3">
        <f t="shared" si="1187"/>
        <v>0</v>
      </c>
      <c r="BT1470" s="3">
        <f t="shared" si="1187"/>
        <v>0</v>
      </c>
      <c r="BU1470" s="3">
        <f t="shared" si="1187"/>
        <v>0</v>
      </c>
      <c r="BV1470" s="3">
        <f t="shared" si="1187"/>
        <v>0</v>
      </c>
      <c r="BW1470" s="3">
        <f t="shared" si="1187"/>
        <v>0</v>
      </c>
      <c r="BX1470" s="3">
        <f t="shared" si="1187"/>
        <v>0</v>
      </c>
      <c r="BY1470" s="3">
        <f t="shared" si="1187"/>
        <v>0</v>
      </c>
      <c r="BZ1470" s="3">
        <f t="shared" si="1187"/>
        <v>0</v>
      </c>
      <c r="CA1470" s="3" t="e">
        <f t="shared" ref="CA1470:DF1470" si="1188">CA1493</f>
        <v>#REF!</v>
      </c>
      <c r="CB1470" s="3" t="e">
        <f t="shared" si="1188"/>
        <v>#REF!</v>
      </c>
      <c r="CC1470" s="3">
        <f t="shared" si="1188"/>
        <v>0</v>
      </c>
      <c r="CD1470" s="3">
        <f t="shared" si="1188"/>
        <v>0</v>
      </c>
      <c r="CE1470" s="3" t="e">
        <f t="shared" si="1188"/>
        <v>#REF!</v>
      </c>
      <c r="CF1470" s="3" t="e">
        <f t="shared" si="1188"/>
        <v>#REF!</v>
      </c>
      <c r="CG1470" s="3">
        <f t="shared" si="1188"/>
        <v>0</v>
      </c>
      <c r="CH1470" s="3" t="e">
        <f t="shared" si="1188"/>
        <v>#REF!</v>
      </c>
      <c r="CI1470" s="3">
        <f t="shared" si="1188"/>
        <v>0</v>
      </c>
      <c r="CJ1470" s="3" t="e">
        <f t="shared" si="1188"/>
        <v>#REF!</v>
      </c>
      <c r="CK1470" s="3">
        <f t="shared" si="1188"/>
        <v>0</v>
      </c>
      <c r="CL1470" s="3">
        <f t="shared" si="1188"/>
        <v>0</v>
      </c>
      <c r="CM1470" s="3">
        <f t="shared" si="1188"/>
        <v>0</v>
      </c>
      <c r="CN1470" s="3">
        <f t="shared" si="1188"/>
        <v>0</v>
      </c>
      <c r="CO1470" s="3">
        <f t="shared" si="1188"/>
        <v>0</v>
      </c>
      <c r="CP1470" s="3">
        <f t="shared" si="1188"/>
        <v>0</v>
      </c>
      <c r="CQ1470" s="3">
        <f t="shared" si="1188"/>
        <v>0</v>
      </c>
      <c r="CR1470" s="3">
        <f t="shared" si="1188"/>
        <v>0</v>
      </c>
      <c r="CS1470" s="3">
        <f t="shared" si="1188"/>
        <v>0</v>
      </c>
      <c r="CT1470" s="3">
        <f t="shared" si="1188"/>
        <v>0</v>
      </c>
      <c r="CU1470" s="3">
        <f t="shared" si="1188"/>
        <v>0</v>
      </c>
      <c r="CV1470" s="3">
        <f t="shared" si="1188"/>
        <v>0</v>
      </c>
      <c r="CW1470" s="3">
        <f t="shared" si="1188"/>
        <v>0</v>
      </c>
      <c r="CX1470" s="3">
        <f t="shared" si="1188"/>
        <v>0</v>
      </c>
      <c r="CY1470" s="3">
        <f t="shared" si="1188"/>
        <v>0</v>
      </c>
      <c r="CZ1470" s="3">
        <f t="shared" si="1188"/>
        <v>0</v>
      </c>
      <c r="DA1470" s="3">
        <f t="shared" si="1188"/>
        <v>0</v>
      </c>
      <c r="DB1470" s="3">
        <f t="shared" si="1188"/>
        <v>0</v>
      </c>
      <c r="DC1470" s="3">
        <f t="shared" si="1188"/>
        <v>0</v>
      </c>
      <c r="DD1470" s="3">
        <f t="shared" si="1188"/>
        <v>0</v>
      </c>
      <c r="DE1470" s="3">
        <f t="shared" si="1188"/>
        <v>0</v>
      </c>
      <c r="DF1470" s="3">
        <f t="shared" si="1188"/>
        <v>0</v>
      </c>
      <c r="DG1470" s="4" t="e">
        <f t="shared" ref="DG1470:EL1470" si="1189">DG1493</f>
        <v>#REF!</v>
      </c>
      <c r="DH1470" s="4" t="e">
        <f t="shared" si="1189"/>
        <v>#REF!</v>
      </c>
      <c r="DI1470" s="4" t="e">
        <f t="shared" si="1189"/>
        <v>#REF!</v>
      </c>
      <c r="DJ1470" s="4" t="e">
        <f t="shared" si="1189"/>
        <v>#REF!</v>
      </c>
      <c r="DK1470" s="4" t="e">
        <f t="shared" si="1189"/>
        <v>#REF!</v>
      </c>
      <c r="DL1470" s="4" t="e">
        <f t="shared" si="1189"/>
        <v>#REF!</v>
      </c>
      <c r="DM1470" s="4" t="e">
        <f t="shared" si="1189"/>
        <v>#REF!</v>
      </c>
      <c r="DN1470" s="4" t="e">
        <f t="shared" si="1189"/>
        <v>#REF!</v>
      </c>
      <c r="DO1470" s="4" t="e">
        <f t="shared" si="1189"/>
        <v>#REF!</v>
      </c>
      <c r="DP1470" s="4" t="e">
        <f t="shared" si="1189"/>
        <v>#REF!</v>
      </c>
      <c r="DQ1470" s="4" t="e">
        <f t="shared" si="1189"/>
        <v>#REF!</v>
      </c>
      <c r="DR1470" s="4">
        <f t="shared" si="1189"/>
        <v>0</v>
      </c>
      <c r="DS1470" s="4">
        <f t="shared" si="1189"/>
        <v>0</v>
      </c>
      <c r="DT1470" s="4" t="e">
        <f t="shared" si="1189"/>
        <v>#REF!</v>
      </c>
      <c r="DU1470" s="4" t="e">
        <f t="shared" si="1189"/>
        <v>#REF!</v>
      </c>
      <c r="DV1470" s="4" t="e">
        <f t="shared" si="1189"/>
        <v>#REF!</v>
      </c>
      <c r="DW1470" s="4" t="e">
        <f t="shared" si="1189"/>
        <v>#REF!</v>
      </c>
      <c r="DX1470" s="4" t="e">
        <f t="shared" si="1189"/>
        <v>#REF!</v>
      </c>
      <c r="DY1470" s="4" t="e">
        <f t="shared" si="1189"/>
        <v>#REF!</v>
      </c>
      <c r="DZ1470" s="4" t="e">
        <f t="shared" si="1189"/>
        <v>#REF!</v>
      </c>
      <c r="EA1470" s="4" t="e">
        <f t="shared" si="1189"/>
        <v>#REF!</v>
      </c>
      <c r="EB1470" s="4" t="e">
        <f t="shared" si="1189"/>
        <v>#REF!</v>
      </c>
      <c r="EC1470" s="4" t="e">
        <f t="shared" si="1189"/>
        <v>#REF!</v>
      </c>
      <c r="ED1470" s="4" t="e">
        <f t="shared" si="1189"/>
        <v>#REF!</v>
      </c>
      <c r="EE1470" s="4">
        <f t="shared" si="1189"/>
        <v>0</v>
      </c>
      <c r="EF1470" s="4">
        <f t="shared" si="1189"/>
        <v>0</v>
      </c>
      <c r="EG1470" s="4">
        <f t="shared" si="1189"/>
        <v>0</v>
      </c>
      <c r="EH1470" s="4">
        <f t="shared" si="1189"/>
        <v>0</v>
      </c>
      <c r="EI1470" s="4">
        <f t="shared" si="1189"/>
        <v>0</v>
      </c>
      <c r="EJ1470" s="4" t="e">
        <f t="shared" si="1189"/>
        <v>#REF!</v>
      </c>
      <c r="EK1470" s="4" t="e">
        <f t="shared" si="1189"/>
        <v>#REF!</v>
      </c>
      <c r="EL1470" s="4">
        <f t="shared" si="1189"/>
        <v>0</v>
      </c>
      <c r="EM1470" s="4">
        <f t="shared" ref="EM1470:FR1470" si="1190">EM1493</f>
        <v>0</v>
      </c>
      <c r="EN1470" s="4" t="e">
        <f t="shared" si="1190"/>
        <v>#REF!</v>
      </c>
      <c r="EO1470" s="4" t="e">
        <f t="shared" si="1190"/>
        <v>#REF!</v>
      </c>
      <c r="EP1470" s="4">
        <f t="shared" si="1190"/>
        <v>0</v>
      </c>
      <c r="EQ1470" s="4" t="e">
        <f t="shared" si="1190"/>
        <v>#REF!</v>
      </c>
      <c r="ER1470" s="4">
        <f t="shared" si="1190"/>
        <v>0</v>
      </c>
      <c r="ES1470" s="4" t="e">
        <f t="shared" si="1190"/>
        <v>#REF!</v>
      </c>
      <c r="ET1470" s="4">
        <f t="shared" si="1190"/>
        <v>0</v>
      </c>
      <c r="EU1470" s="4">
        <f t="shared" si="1190"/>
        <v>0</v>
      </c>
      <c r="EV1470" s="4">
        <f t="shared" si="1190"/>
        <v>0</v>
      </c>
      <c r="EW1470" s="4">
        <f t="shared" si="1190"/>
        <v>0</v>
      </c>
      <c r="EX1470" s="4">
        <f t="shared" si="1190"/>
        <v>0</v>
      </c>
      <c r="EY1470" s="4">
        <f t="shared" si="1190"/>
        <v>0</v>
      </c>
      <c r="EZ1470" s="4">
        <f t="shared" si="1190"/>
        <v>0</v>
      </c>
      <c r="FA1470" s="4">
        <f t="shared" si="1190"/>
        <v>0</v>
      </c>
      <c r="FB1470" s="4">
        <f t="shared" si="1190"/>
        <v>0</v>
      </c>
      <c r="FC1470" s="4">
        <f t="shared" si="1190"/>
        <v>0</v>
      </c>
      <c r="FD1470" s="4">
        <f t="shared" si="1190"/>
        <v>0</v>
      </c>
      <c r="FE1470" s="4">
        <f t="shared" si="1190"/>
        <v>0</v>
      </c>
      <c r="FF1470" s="4">
        <f t="shared" si="1190"/>
        <v>0</v>
      </c>
      <c r="FG1470" s="4">
        <f t="shared" si="1190"/>
        <v>0</v>
      </c>
      <c r="FH1470" s="4">
        <f t="shared" si="1190"/>
        <v>0</v>
      </c>
      <c r="FI1470" s="4">
        <f t="shared" si="1190"/>
        <v>0</v>
      </c>
      <c r="FJ1470" s="4">
        <f t="shared" si="1190"/>
        <v>0</v>
      </c>
      <c r="FK1470" s="4">
        <f t="shared" si="1190"/>
        <v>0</v>
      </c>
      <c r="FL1470" s="4">
        <f t="shared" si="1190"/>
        <v>0</v>
      </c>
      <c r="FM1470" s="4">
        <f t="shared" si="1190"/>
        <v>0</v>
      </c>
      <c r="FN1470" s="4">
        <f t="shared" si="1190"/>
        <v>0</v>
      </c>
      <c r="FO1470" s="4">
        <f t="shared" si="1190"/>
        <v>0</v>
      </c>
      <c r="FP1470" s="4">
        <f t="shared" si="1190"/>
        <v>0</v>
      </c>
      <c r="FQ1470" s="4">
        <f t="shared" si="1190"/>
        <v>0</v>
      </c>
      <c r="FR1470" s="4">
        <f t="shared" si="1190"/>
        <v>0</v>
      </c>
      <c r="FS1470" s="4" t="e">
        <f t="shared" ref="FS1470:GX1470" si="1191">FS1493</f>
        <v>#REF!</v>
      </c>
      <c r="FT1470" s="4" t="e">
        <f t="shared" si="1191"/>
        <v>#REF!</v>
      </c>
      <c r="FU1470" s="4">
        <f t="shared" si="1191"/>
        <v>0</v>
      </c>
      <c r="FV1470" s="4">
        <f t="shared" si="1191"/>
        <v>0</v>
      </c>
      <c r="FW1470" s="4" t="e">
        <f t="shared" si="1191"/>
        <v>#REF!</v>
      </c>
      <c r="FX1470" s="4" t="e">
        <f t="shared" si="1191"/>
        <v>#REF!</v>
      </c>
      <c r="FY1470" s="4">
        <f t="shared" si="1191"/>
        <v>0</v>
      </c>
      <c r="FZ1470" s="4" t="e">
        <f t="shared" si="1191"/>
        <v>#REF!</v>
      </c>
      <c r="GA1470" s="4">
        <f t="shared" si="1191"/>
        <v>0</v>
      </c>
      <c r="GB1470" s="4" t="e">
        <f t="shared" si="1191"/>
        <v>#REF!</v>
      </c>
      <c r="GC1470" s="4">
        <f t="shared" si="1191"/>
        <v>0</v>
      </c>
      <c r="GD1470" s="4">
        <f t="shared" si="1191"/>
        <v>0</v>
      </c>
      <c r="GE1470" s="4">
        <f t="shared" si="1191"/>
        <v>0</v>
      </c>
      <c r="GF1470" s="4">
        <f t="shared" si="1191"/>
        <v>0</v>
      </c>
      <c r="GG1470" s="4">
        <f t="shared" si="1191"/>
        <v>0</v>
      </c>
      <c r="GH1470" s="4">
        <f t="shared" si="1191"/>
        <v>0</v>
      </c>
      <c r="GI1470" s="4">
        <f t="shared" si="1191"/>
        <v>0</v>
      </c>
      <c r="GJ1470" s="4">
        <f t="shared" si="1191"/>
        <v>0</v>
      </c>
      <c r="GK1470" s="4">
        <f t="shared" si="1191"/>
        <v>0</v>
      </c>
      <c r="GL1470" s="4">
        <f t="shared" si="1191"/>
        <v>0</v>
      </c>
      <c r="GM1470" s="4">
        <f t="shared" si="1191"/>
        <v>0</v>
      </c>
      <c r="GN1470" s="4">
        <f t="shared" si="1191"/>
        <v>0</v>
      </c>
      <c r="GO1470" s="4">
        <f t="shared" si="1191"/>
        <v>0</v>
      </c>
      <c r="GP1470" s="4">
        <f t="shared" si="1191"/>
        <v>0</v>
      </c>
      <c r="GQ1470" s="4">
        <f t="shared" si="1191"/>
        <v>0</v>
      </c>
      <c r="GR1470" s="4">
        <f t="shared" si="1191"/>
        <v>0</v>
      </c>
      <c r="GS1470" s="4">
        <f t="shared" si="1191"/>
        <v>0</v>
      </c>
      <c r="GT1470" s="4">
        <f t="shared" si="1191"/>
        <v>0</v>
      </c>
      <c r="GU1470" s="4">
        <f t="shared" si="1191"/>
        <v>0</v>
      </c>
      <c r="GV1470" s="4">
        <f t="shared" si="1191"/>
        <v>0</v>
      </c>
      <c r="GW1470" s="4">
        <f t="shared" si="1191"/>
        <v>0</v>
      </c>
      <c r="GX1470" s="4">
        <f t="shared" si="1191"/>
        <v>0</v>
      </c>
    </row>
    <row r="1472" spans="1:255" x14ac:dyDescent="0.2">
      <c r="A1472" s="2">
        <v>17</v>
      </c>
      <c r="B1472" s="2">
        <v>1</v>
      </c>
      <c r="C1472" s="2">
        <f>ROW(SmtRes!A1180)</f>
        <v>1180</v>
      </c>
      <c r="D1472" s="2">
        <f>ROW(EtalonRes!A1202)</f>
        <v>1202</v>
      </c>
      <c r="E1472" s="2" t="s">
        <v>649</v>
      </c>
      <c r="F1472" s="2" t="s">
        <v>144</v>
      </c>
      <c r="G1472" s="2" t="s">
        <v>145</v>
      </c>
      <c r="H1472" s="2" t="s">
        <v>146</v>
      </c>
      <c r="I1472" s="2" t="e">
        <f>'1.Лок.смета.и.Акт'!#REF!</f>
        <v>#REF!</v>
      </c>
      <c r="J1472" s="2">
        <v>0</v>
      </c>
      <c r="K1472" s="2">
        <v>3.9</v>
      </c>
      <c r="L1472" s="2">
        <v>7.8</v>
      </c>
      <c r="M1472" s="2">
        <v>0</v>
      </c>
      <c r="N1472" s="2">
        <f t="shared" ref="N1472:N1491" si="1192">ROUND(L1472-M1472,4)</f>
        <v>7.8</v>
      </c>
      <c r="O1472" s="2" t="e">
        <f t="shared" ref="O1472:O1491" si="1193">ROUND(CP1472,0)</f>
        <v>#REF!</v>
      </c>
      <c r="P1472" s="2" t="e">
        <f t="shared" ref="P1472:P1491" si="1194">ROUND(CQ1472*I1472,0)</f>
        <v>#REF!</v>
      </c>
      <c r="Q1472" s="2" t="e">
        <f t="shared" ref="Q1472:Q1491" si="1195">ROUND(CR1472*I1472,0)</f>
        <v>#REF!</v>
      </c>
      <c r="R1472" s="2" t="e">
        <f t="shared" ref="R1472:R1491" si="1196">ROUND(CS1472*I1472,0)</f>
        <v>#REF!</v>
      </c>
      <c r="S1472" s="2" t="e">
        <f t="shared" ref="S1472:S1491" si="1197">ROUND(CT1472*I1472,0)</f>
        <v>#REF!</v>
      </c>
      <c r="T1472" s="2" t="e">
        <f t="shared" ref="T1472:T1491" si="1198">ROUND(CU1472*I1472,0)</f>
        <v>#REF!</v>
      </c>
      <c r="U1472" s="2" t="e">
        <f t="shared" ref="U1472:U1491" si="1199">CV1472*I1472</f>
        <v>#REF!</v>
      </c>
      <c r="V1472" s="2" t="e">
        <f t="shared" ref="V1472:V1491" si="1200">CW1472*I1472</f>
        <v>#REF!</v>
      </c>
      <c r="W1472" s="2" t="e">
        <f t="shared" ref="W1472:W1491" si="1201">ROUND(CX1472*I1472,0)</f>
        <v>#REF!</v>
      </c>
      <c r="X1472" s="2" t="e">
        <f t="shared" ref="X1472:X1491" si="1202">ROUND(CY1472,0)</f>
        <v>#REF!</v>
      </c>
      <c r="Y1472" s="2" t="e">
        <f t="shared" ref="Y1472:Y1491" si="1203">ROUND(CZ1472,0)</f>
        <v>#REF!</v>
      </c>
      <c r="Z1472" s="2"/>
      <c r="AA1472" s="2">
        <v>69726971</v>
      </c>
      <c r="AB1472" s="2">
        <f t="shared" ref="AB1472:AB1491" si="1204">ROUND((AC1472+AD1472+AF1472),2)</f>
        <v>121.7</v>
      </c>
      <c r="AC1472" s="2">
        <f>ROUND((ES1472+(SUM(SmtRes!BC1177:'SmtRes'!BC1180)+SUM(EtalonRes!AL1199:'EtalonRes'!AL1202))),2)</f>
        <v>0</v>
      </c>
      <c r="AD1472" s="2">
        <f t="shared" ref="AD1472:AD1487" si="1205">ROUND((((ET1472)-(EU1472))+AE1472),2)</f>
        <v>31.92</v>
      </c>
      <c r="AE1472" s="2">
        <f t="shared" ref="AE1472:AE1487" si="1206">ROUND((EU1472),2)</f>
        <v>0</v>
      </c>
      <c r="AF1472" s="2">
        <f t="shared" ref="AF1472:AF1487" si="1207">ROUND((EV1472),2)</f>
        <v>89.78</v>
      </c>
      <c r="AG1472" s="2">
        <f t="shared" ref="AG1472:AG1491" si="1208">ROUND((AP1472),2)</f>
        <v>0</v>
      </c>
      <c r="AH1472" s="2">
        <f t="shared" ref="AH1472:AH1487" si="1209">(EW1472)</f>
        <v>9.4700000000000006</v>
      </c>
      <c r="AI1472" s="2">
        <f t="shared" ref="AI1472:AI1487" si="1210">(EX1472)</f>
        <v>0</v>
      </c>
      <c r="AJ1472" s="2">
        <f t="shared" ref="AJ1472:AJ1491" si="1211">(AS1472)</f>
        <v>0</v>
      </c>
      <c r="AK1472" s="2">
        <v>1135.98</v>
      </c>
      <c r="AL1472" s="2">
        <v>1014.28</v>
      </c>
      <c r="AM1472" s="2">
        <v>31.92</v>
      </c>
      <c r="AN1472" s="2">
        <v>0</v>
      </c>
      <c r="AO1472" s="2">
        <v>89.78</v>
      </c>
      <c r="AP1472" s="2">
        <v>0</v>
      </c>
      <c r="AQ1472" s="2">
        <v>9.4700000000000006</v>
      </c>
      <c r="AR1472" s="2">
        <v>0</v>
      </c>
      <c r="AS1472" s="2">
        <v>0</v>
      </c>
      <c r="AT1472" s="2">
        <v>100</v>
      </c>
      <c r="AU1472" s="2">
        <v>70</v>
      </c>
      <c r="AV1472" s="2">
        <v>1</v>
      </c>
      <c r="AW1472" s="2">
        <v>1</v>
      </c>
      <c r="AX1472" s="2"/>
      <c r="AY1472" s="2"/>
      <c r="AZ1472" s="2">
        <v>1</v>
      </c>
      <c r="BA1472" s="2">
        <v>1</v>
      </c>
      <c r="BB1472" s="2">
        <v>1</v>
      </c>
      <c r="BC1472" s="2">
        <v>1</v>
      </c>
      <c r="BD1472" s="2" t="s">
        <v>3</v>
      </c>
      <c r="BE1472" s="2" t="s">
        <v>3</v>
      </c>
      <c r="BF1472" s="2" t="s">
        <v>3</v>
      </c>
      <c r="BG1472" s="2" t="s">
        <v>3</v>
      </c>
      <c r="BH1472" s="2">
        <v>0</v>
      </c>
      <c r="BI1472" s="2">
        <v>1</v>
      </c>
      <c r="BJ1472" s="2" t="s">
        <v>147</v>
      </c>
      <c r="BK1472" s="2"/>
      <c r="BL1472" s="2"/>
      <c r="BM1472" s="2">
        <v>26001</v>
      </c>
      <c r="BN1472" s="2">
        <v>0</v>
      </c>
      <c r="BO1472" s="2" t="s">
        <v>3</v>
      </c>
      <c r="BP1472" s="2">
        <v>0</v>
      </c>
      <c r="BQ1472" s="2">
        <v>2</v>
      </c>
      <c r="BR1472" s="2">
        <v>0</v>
      </c>
      <c r="BS1472" s="2">
        <v>1</v>
      </c>
      <c r="BT1472" s="2">
        <v>1</v>
      </c>
      <c r="BU1472" s="2">
        <v>1</v>
      </c>
      <c r="BV1472" s="2">
        <v>1</v>
      </c>
      <c r="BW1472" s="2">
        <v>1</v>
      </c>
      <c r="BX1472" s="2">
        <v>1</v>
      </c>
      <c r="BY1472" s="2" t="s">
        <v>3</v>
      </c>
      <c r="BZ1472" s="2">
        <v>100</v>
      </c>
      <c r="CA1472" s="2">
        <v>70</v>
      </c>
      <c r="CB1472" s="2" t="s">
        <v>3</v>
      </c>
      <c r="CC1472" s="2"/>
      <c r="CD1472" s="2"/>
      <c r="CE1472" s="2">
        <v>0</v>
      </c>
      <c r="CF1472" s="2">
        <v>0</v>
      </c>
      <c r="CG1472" s="2">
        <v>0</v>
      </c>
      <c r="CH1472" s="2">
        <v>109</v>
      </c>
      <c r="CI1472" s="2">
        <v>0</v>
      </c>
      <c r="CJ1472" s="2">
        <v>0</v>
      </c>
      <c r="CK1472" s="2">
        <v>0</v>
      </c>
      <c r="CL1472" s="2">
        <v>0</v>
      </c>
      <c r="CM1472" s="2">
        <v>0</v>
      </c>
      <c r="CN1472" s="2" t="s">
        <v>3</v>
      </c>
      <c r="CO1472" s="2">
        <v>0</v>
      </c>
      <c r="CP1472" s="2" t="e">
        <f t="shared" ref="CP1472:CP1491" si="1212">(P1472+Q1472+S1472)</f>
        <v>#REF!</v>
      </c>
      <c r="CQ1472" s="2">
        <f t="shared" ref="CQ1472:CQ1491" si="1213">AC1472*BC1472</f>
        <v>0</v>
      </c>
      <c r="CR1472" s="2">
        <f t="shared" ref="CR1472:CR1491" si="1214">AD1472*BB1472</f>
        <v>31.92</v>
      </c>
      <c r="CS1472" s="2">
        <f t="shared" ref="CS1472:CS1491" si="1215">AE1472*BS1472</f>
        <v>0</v>
      </c>
      <c r="CT1472" s="2">
        <f t="shared" ref="CT1472:CT1491" si="1216">AF1472*BA1472</f>
        <v>89.78</v>
      </c>
      <c r="CU1472" s="2">
        <f t="shared" ref="CU1472:CU1491" si="1217">AG1472</f>
        <v>0</v>
      </c>
      <c r="CV1472" s="2">
        <f t="shared" ref="CV1472:CV1491" si="1218">AH1472</f>
        <v>9.4700000000000006</v>
      </c>
      <c r="CW1472" s="2">
        <f t="shared" ref="CW1472:CW1491" si="1219">AI1472</f>
        <v>0</v>
      </c>
      <c r="CX1472" s="2">
        <f t="shared" ref="CX1472:CX1491" si="1220">AJ1472</f>
        <v>0</v>
      </c>
      <c r="CY1472" s="2" t="e">
        <f>(((S1472+R1472)*AT1472)/100)</f>
        <v>#REF!</v>
      </c>
      <c r="CZ1472" s="2" t="e">
        <f>(((S1472+R1472)*AU1472)/100)</f>
        <v>#REF!</v>
      </c>
      <c r="DA1472" s="2"/>
      <c r="DB1472" s="2"/>
      <c r="DC1472" s="2" t="s">
        <v>3</v>
      </c>
      <c r="DD1472" s="2" t="s">
        <v>3</v>
      </c>
      <c r="DE1472" s="2" t="s">
        <v>3</v>
      </c>
      <c r="DF1472" s="2" t="s">
        <v>3</v>
      </c>
      <c r="DG1472" s="2" t="s">
        <v>3</v>
      </c>
      <c r="DH1472" s="2" t="s">
        <v>3</v>
      </c>
      <c r="DI1472" s="2" t="s">
        <v>3</v>
      </c>
      <c r="DJ1472" s="2" t="s">
        <v>3</v>
      </c>
      <c r="DK1472" s="2" t="s">
        <v>3</v>
      </c>
      <c r="DL1472" s="2" t="s">
        <v>3</v>
      </c>
      <c r="DM1472" s="2" t="s">
        <v>3</v>
      </c>
      <c r="DN1472" s="2">
        <v>0</v>
      </c>
      <c r="DO1472" s="2">
        <v>0</v>
      </c>
      <c r="DP1472" s="2">
        <v>1</v>
      </c>
      <c r="DQ1472" s="2">
        <v>1</v>
      </c>
      <c r="DR1472" s="2"/>
      <c r="DS1472" s="2"/>
      <c r="DT1472" s="2"/>
      <c r="DU1472" s="2">
        <v>1013</v>
      </c>
      <c r="DV1472" s="2" t="s">
        <v>146</v>
      </c>
      <c r="DW1472" s="2" t="s">
        <v>146</v>
      </c>
      <c r="DX1472" s="2">
        <v>1</v>
      </c>
      <c r="DY1472" s="2"/>
      <c r="DZ1472" s="2" t="s">
        <v>3</v>
      </c>
      <c r="EA1472" s="2" t="s">
        <v>3</v>
      </c>
      <c r="EB1472" s="2" t="s">
        <v>3</v>
      </c>
      <c r="EC1472" s="2" t="s">
        <v>3</v>
      </c>
      <c r="ED1472" s="2"/>
      <c r="EE1472" s="2">
        <v>54329004</v>
      </c>
      <c r="EF1472" s="2">
        <v>2</v>
      </c>
      <c r="EG1472" s="2" t="s">
        <v>21</v>
      </c>
      <c r="EH1472" s="2">
        <v>0</v>
      </c>
      <c r="EI1472" s="2" t="s">
        <v>3</v>
      </c>
      <c r="EJ1472" s="2">
        <v>1</v>
      </c>
      <c r="EK1472" s="2">
        <v>26001</v>
      </c>
      <c r="EL1472" s="2" t="s">
        <v>148</v>
      </c>
      <c r="EM1472" s="2" t="s">
        <v>149</v>
      </c>
      <c r="EN1472" s="2"/>
      <c r="EO1472" s="2" t="s">
        <v>3</v>
      </c>
      <c r="EP1472" s="2"/>
      <c r="EQ1472" s="2">
        <v>1441792</v>
      </c>
      <c r="ER1472" s="2">
        <v>1135.98</v>
      </c>
      <c r="ES1472" s="2">
        <v>1014.28</v>
      </c>
      <c r="ET1472" s="2">
        <v>31.92</v>
      </c>
      <c r="EU1472" s="2">
        <v>0</v>
      </c>
      <c r="EV1472" s="2">
        <v>89.78</v>
      </c>
      <c r="EW1472" s="2">
        <v>9.4700000000000006</v>
      </c>
      <c r="EX1472" s="2">
        <v>0</v>
      </c>
      <c r="EY1472" s="2">
        <v>1</v>
      </c>
      <c r="EZ1472" s="2"/>
      <c r="FA1472" s="2"/>
      <c r="FB1472" s="2"/>
      <c r="FC1472" s="2"/>
      <c r="FD1472" s="2"/>
      <c r="FE1472" s="2"/>
      <c r="FF1472" s="2"/>
      <c r="FG1472" s="2"/>
      <c r="FH1472" s="2"/>
      <c r="FI1472" s="2"/>
      <c r="FJ1472" s="2"/>
      <c r="FK1472" s="2"/>
      <c r="FL1472" s="2"/>
      <c r="FM1472" s="2"/>
      <c r="FN1472" s="2"/>
      <c r="FO1472" s="2"/>
      <c r="FP1472" s="2"/>
      <c r="FQ1472" s="2">
        <v>0</v>
      </c>
      <c r="FR1472" s="2">
        <f t="shared" ref="FR1472:FR1491" si="1221">ROUND(IF(BI1472=3,GM1472,0),0)</f>
        <v>0</v>
      </c>
      <c r="FS1472" s="2">
        <v>0</v>
      </c>
      <c r="FT1472" s="2"/>
      <c r="FU1472" s="2"/>
      <c r="FV1472" s="2"/>
      <c r="FW1472" s="2"/>
      <c r="FX1472" s="2">
        <v>100</v>
      </c>
      <c r="FY1472" s="2">
        <v>70</v>
      </c>
      <c r="FZ1472" s="2"/>
      <c r="GA1472" s="2" t="s">
        <v>3</v>
      </c>
      <c r="GB1472" s="2"/>
      <c r="GC1472" s="2"/>
      <c r="GD1472" s="2">
        <v>1</v>
      </c>
      <c r="GE1472" s="2"/>
      <c r="GF1472" s="2">
        <v>709320199</v>
      </c>
      <c r="GG1472" s="2">
        <v>2</v>
      </c>
      <c r="GH1472" s="2">
        <v>1</v>
      </c>
      <c r="GI1472" s="2">
        <v>-2</v>
      </c>
      <c r="GJ1472" s="2">
        <v>0</v>
      </c>
      <c r="GK1472" s="2">
        <v>0</v>
      </c>
      <c r="GL1472" s="2">
        <f t="shared" ref="GL1472:GL1491" si="1222">ROUND(IF(AND(BH1472=3,BI1472=3,FS1472&lt;&gt;0),P1472,0),0)</f>
        <v>0</v>
      </c>
      <c r="GM1472" s="2" t="e">
        <f t="shared" ref="GM1472:GM1491" si="1223">ROUND(O1472+X1472+Y1472,0)+GX1472</f>
        <v>#REF!</v>
      </c>
      <c r="GN1472" s="2" t="e">
        <f t="shared" ref="GN1472:GN1491" si="1224">IF(OR(BI1472=0,BI1472=1),GM1472-GX1472,0)</f>
        <v>#REF!</v>
      </c>
      <c r="GO1472" s="2">
        <f t="shared" ref="GO1472:GO1491" si="1225">IF(BI1472=2,GM1472-GX1472,0)</f>
        <v>0</v>
      </c>
      <c r="GP1472" s="2">
        <f t="shared" ref="GP1472:GP1491" si="1226">IF(BI1472=4,GM1472-GX1472,0)</f>
        <v>0</v>
      </c>
      <c r="GQ1472" s="2"/>
      <c r="GR1472" s="2">
        <v>0</v>
      </c>
      <c r="GS1472" s="2">
        <v>3</v>
      </c>
      <c r="GT1472" s="2">
        <v>0</v>
      </c>
      <c r="GU1472" s="2" t="s">
        <v>3</v>
      </c>
      <c r="GV1472" s="2">
        <f t="shared" ref="GV1472:GV1487" si="1227">ROUND((GT1472),2)</f>
        <v>0</v>
      </c>
      <c r="GW1472" s="2">
        <v>1</v>
      </c>
      <c r="GX1472" s="2" t="e">
        <f t="shared" ref="GX1472:GX1491" si="1228">ROUND(HC1472*I1472,0)</f>
        <v>#REF!</v>
      </c>
      <c r="GY1472" s="2"/>
      <c r="GZ1472" s="2"/>
      <c r="HA1472" s="2">
        <v>0</v>
      </c>
      <c r="HB1472" s="2">
        <v>0</v>
      </c>
      <c r="HC1472" s="2">
        <f t="shared" ref="HC1472:HC1491" si="1229">GV1472*GW1472</f>
        <v>0</v>
      </c>
      <c r="HD1472" s="2"/>
      <c r="HE1472" s="2" t="s">
        <v>3</v>
      </c>
      <c r="HF1472" s="2" t="s">
        <v>3</v>
      </c>
      <c r="HG1472" s="2"/>
      <c r="HH1472" s="2"/>
      <c r="HI1472" s="2"/>
      <c r="HJ1472" s="2"/>
      <c r="HK1472" s="2"/>
      <c r="HL1472" s="2"/>
      <c r="HM1472" s="2" t="s">
        <v>3</v>
      </c>
      <c r="HN1472" s="2" t="s">
        <v>150</v>
      </c>
      <c r="HO1472" s="2" t="s">
        <v>151</v>
      </c>
      <c r="HP1472" s="2" t="s">
        <v>148</v>
      </c>
      <c r="HQ1472" s="2" t="s">
        <v>148</v>
      </c>
      <c r="HR1472" s="2"/>
      <c r="HS1472" s="2"/>
      <c r="HT1472" s="2"/>
      <c r="HU1472" s="2"/>
      <c r="HV1472" s="2"/>
      <c r="HW1472" s="2"/>
      <c r="HX1472" s="2"/>
      <c r="HY1472" s="2"/>
      <c r="HZ1472" s="2"/>
      <c r="IA1472" s="2"/>
      <c r="IB1472" s="2"/>
      <c r="IC1472" s="2"/>
      <c r="ID1472" s="2"/>
      <c r="IE1472" s="2"/>
      <c r="IF1472" s="2"/>
      <c r="IG1472" s="2"/>
      <c r="IH1472" s="2"/>
      <c r="II1472" s="2"/>
      <c r="IJ1472" s="2"/>
      <c r="IK1472" s="2">
        <v>0</v>
      </c>
      <c r="IL1472" s="2"/>
      <c r="IM1472" s="2"/>
      <c r="IN1472" s="2"/>
      <c r="IO1472" s="2"/>
      <c r="IP1472" s="2"/>
      <c r="IQ1472" s="2"/>
      <c r="IR1472" s="2"/>
      <c r="IS1472" s="2"/>
      <c r="IT1472" s="2"/>
      <c r="IU1472" s="2"/>
    </row>
    <row r="1473" spans="1:255" x14ac:dyDescent="0.2">
      <c r="A1473">
        <v>17</v>
      </c>
      <c r="B1473">
        <v>1</v>
      </c>
      <c r="C1473">
        <f>ROW(SmtRes!A1184)</f>
        <v>1184</v>
      </c>
      <c r="D1473">
        <f>ROW(EtalonRes!A1206)</f>
        <v>1206</v>
      </c>
      <c r="E1473" t="s">
        <v>649</v>
      </c>
      <c r="F1473" t="s">
        <v>144</v>
      </c>
      <c r="G1473" t="s">
        <v>145</v>
      </c>
      <c r="H1473" t="s">
        <v>146</v>
      </c>
      <c r="I1473" t="e">
        <f>'1.Лок.смета.и.Акт'!#REF!</f>
        <v>#REF!</v>
      </c>
      <c r="J1473">
        <v>0</v>
      </c>
      <c r="K1473">
        <v>3.9</v>
      </c>
      <c r="L1473">
        <v>7.8</v>
      </c>
      <c r="M1473">
        <v>0</v>
      </c>
      <c r="N1473">
        <f t="shared" si="1192"/>
        <v>7.8</v>
      </c>
      <c r="O1473" t="e">
        <f t="shared" si="1193"/>
        <v>#REF!</v>
      </c>
      <c r="P1473" t="e">
        <f t="shared" si="1194"/>
        <v>#REF!</v>
      </c>
      <c r="Q1473" t="e">
        <f t="shared" si="1195"/>
        <v>#REF!</v>
      </c>
      <c r="R1473" t="e">
        <f t="shared" si="1196"/>
        <v>#REF!</v>
      </c>
      <c r="S1473" t="e">
        <f t="shared" si="1197"/>
        <v>#REF!</v>
      </c>
      <c r="T1473" t="e">
        <f t="shared" si="1198"/>
        <v>#REF!</v>
      </c>
      <c r="U1473" t="e">
        <f t="shared" si="1199"/>
        <v>#REF!</v>
      </c>
      <c r="V1473" t="e">
        <f t="shared" si="1200"/>
        <v>#REF!</v>
      </c>
      <c r="W1473" t="e">
        <f t="shared" si="1201"/>
        <v>#REF!</v>
      </c>
      <c r="X1473" t="e">
        <f t="shared" si="1202"/>
        <v>#REF!</v>
      </c>
      <c r="Y1473" t="e">
        <f t="shared" si="1203"/>
        <v>#REF!</v>
      </c>
      <c r="AA1473">
        <v>69726884</v>
      </c>
      <c r="AB1473">
        <f t="shared" si="1204"/>
        <v>121.7</v>
      </c>
      <c r="AC1473">
        <f>ROUND((ES1473+(SUM(SmtRes!BC1181:'SmtRes'!BC1184)+SUM(EtalonRes!AL1203:'EtalonRes'!AL1206))),2)</f>
        <v>0</v>
      </c>
      <c r="AD1473">
        <f t="shared" si="1205"/>
        <v>31.92</v>
      </c>
      <c r="AE1473">
        <f t="shared" si="1206"/>
        <v>0</v>
      </c>
      <c r="AF1473">
        <f t="shared" si="1207"/>
        <v>89.78</v>
      </c>
      <c r="AG1473">
        <f t="shared" si="1208"/>
        <v>0</v>
      </c>
      <c r="AH1473" t="e">
        <f t="shared" si="1209"/>
        <v>#REF!</v>
      </c>
      <c r="AI1473">
        <f t="shared" si="1210"/>
        <v>0</v>
      </c>
      <c r="AJ1473">
        <f t="shared" si="1211"/>
        <v>0</v>
      </c>
      <c r="AK1473">
        <v>1135.98</v>
      </c>
      <c r="AL1473">
        <v>1014.28</v>
      </c>
      <c r="AM1473">
        <v>31.92</v>
      </c>
      <c r="AN1473">
        <v>0</v>
      </c>
      <c r="AO1473">
        <v>89.78</v>
      </c>
      <c r="AP1473">
        <v>0</v>
      </c>
      <c r="AQ1473" t="e">
        <f>'1.Лок.смета.и.Акт'!#REF!</f>
        <v>#REF!</v>
      </c>
      <c r="AR1473">
        <v>0</v>
      </c>
      <c r="AS1473">
        <v>0</v>
      </c>
      <c r="AT1473">
        <v>95</v>
      </c>
      <c r="AU1473">
        <v>60</v>
      </c>
      <c r="AV1473">
        <v>1</v>
      </c>
      <c r="AW1473">
        <v>1</v>
      </c>
      <c r="AZ1473">
        <v>1</v>
      </c>
      <c r="BA1473">
        <v>25.6</v>
      </c>
      <c r="BB1473">
        <v>9.3000000000000007</v>
      </c>
      <c r="BC1473">
        <v>7.56</v>
      </c>
      <c r="BD1473" t="s">
        <v>3</v>
      </c>
      <c r="BE1473" t="s">
        <v>3</v>
      </c>
      <c r="BF1473" t="s">
        <v>3</v>
      </c>
      <c r="BG1473" t="s">
        <v>3</v>
      </c>
      <c r="BH1473">
        <v>0</v>
      </c>
      <c r="BI1473">
        <v>1</v>
      </c>
      <c r="BJ1473" t="s">
        <v>147</v>
      </c>
      <c r="BM1473">
        <v>26001</v>
      </c>
      <c r="BN1473">
        <v>0</v>
      </c>
      <c r="BO1473" t="s">
        <v>144</v>
      </c>
      <c r="BP1473">
        <v>1</v>
      </c>
      <c r="BQ1473">
        <v>2</v>
      </c>
      <c r="BR1473">
        <v>0</v>
      </c>
      <c r="BS1473">
        <v>19.8</v>
      </c>
      <c r="BT1473">
        <v>1</v>
      </c>
      <c r="BU1473">
        <v>1</v>
      </c>
      <c r="BV1473">
        <v>1</v>
      </c>
      <c r="BW1473">
        <v>1</v>
      </c>
      <c r="BX1473">
        <v>1</v>
      </c>
      <c r="BY1473" t="s">
        <v>3</v>
      </c>
      <c r="BZ1473" t="e">
        <f>'1.Лок.смета.и.Акт'!#REF!</f>
        <v>#REF!</v>
      </c>
      <c r="CA1473" t="e">
        <f>'1.Лок.смета.и.Акт'!#REF!</f>
        <v>#REF!</v>
      </c>
      <c r="CB1473" t="s">
        <v>3</v>
      </c>
      <c r="CE1473">
        <v>0</v>
      </c>
      <c r="CF1473">
        <v>0</v>
      </c>
      <c r="CG1473">
        <v>0</v>
      </c>
      <c r="CH1473">
        <v>109</v>
      </c>
      <c r="CI1473">
        <v>0</v>
      </c>
      <c r="CJ1473">
        <v>0</v>
      </c>
      <c r="CK1473">
        <v>0</v>
      </c>
      <c r="CL1473">
        <v>0</v>
      </c>
      <c r="CM1473">
        <v>0</v>
      </c>
      <c r="CN1473" t="s">
        <v>3</v>
      </c>
      <c r="CO1473">
        <v>0</v>
      </c>
      <c r="CP1473" t="e">
        <f t="shared" si="1212"/>
        <v>#REF!</v>
      </c>
      <c r="CQ1473">
        <f t="shared" si="1213"/>
        <v>0</v>
      </c>
      <c r="CR1473">
        <f t="shared" si="1214"/>
        <v>296.85600000000005</v>
      </c>
      <c r="CS1473">
        <f t="shared" si="1215"/>
        <v>0</v>
      </c>
      <c r="CT1473">
        <f t="shared" si="1216"/>
        <v>2298.3679999999999</v>
      </c>
      <c r="CU1473">
        <f t="shared" si="1217"/>
        <v>0</v>
      </c>
      <c r="CV1473" t="e">
        <f t="shared" si="1218"/>
        <v>#REF!</v>
      </c>
      <c r="CW1473">
        <f t="shared" si="1219"/>
        <v>0</v>
      </c>
      <c r="CX1473">
        <f t="shared" si="1220"/>
        <v>0</v>
      </c>
      <c r="CY1473" t="e">
        <f>(S1473+R1473)*(BZ1473/100)</f>
        <v>#REF!</v>
      </c>
      <c r="CZ1473" t="e">
        <f>(S1473+R1473)*(CA1473/100)</f>
        <v>#REF!</v>
      </c>
      <c r="DC1473" t="s">
        <v>3</v>
      </c>
      <c r="DD1473" t="s">
        <v>3</v>
      </c>
      <c r="DE1473" t="s">
        <v>3</v>
      </c>
      <c r="DF1473" t="s">
        <v>3</v>
      </c>
      <c r="DG1473" t="s">
        <v>3</v>
      </c>
      <c r="DH1473" t="s">
        <v>3</v>
      </c>
      <c r="DI1473" t="s">
        <v>3</v>
      </c>
      <c r="DJ1473" t="s">
        <v>3</v>
      </c>
      <c r="DK1473" t="s">
        <v>3</v>
      </c>
      <c r="DL1473" t="s">
        <v>3</v>
      </c>
      <c r="DM1473" t="s">
        <v>3</v>
      </c>
      <c r="DN1473">
        <v>100</v>
      </c>
      <c r="DO1473">
        <v>70</v>
      </c>
      <c r="DP1473">
        <v>1</v>
      </c>
      <c r="DQ1473">
        <v>1</v>
      </c>
      <c r="DU1473">
        <v>1013</v>
      </c>
      <c r="DV1473" t="s">
        <v>146</v>
      </c>
      <c r="DW1473" t="e">
        <f>'1.Лок.смета.и.Акт'!#REF!</f>
        <v>#REF!</v>
      </c>
      <c r="DX1473">
        <v>1</v>
      </c>
      <c r="DZ1473" t="s">
        <v>3</v>
      </c>
      <c r="EA1473" t="s">
        <v>3</v>
      </c>
      <c r="EB1473" t="s">
        <v>3</v>
      </c>
      <c r="EC1473" t="s">
        <v>3</v>
      </c>
      <c r="EE1473">
        <v>54329004</v>
      </c>
      <c r="EF1473">
        <v>2</v>
      </c>
      <c r="EG1473" t="s">
        <v>21</v>
      </c>
      <c r="EH1473">
        <v>0</v>
      </c>
      <c r="EI1473" t="s">
        <v>3</v>
      </c>
      <c r="EJ1473">
        <v>1</v>
      </c>
      <c r="EK1473">
        <v>26001</v>
      </c>
      <c r="EL1473" t="s">
        <v>148</v>
      </c>
      <c r="EM1473" t="s">
        <v>149</v>
      </c>
      <c r="EO1473" t="s">
        <v>3</v>
      </c>
      <c r="EQ1473">
        <v>1441792</v>
      </c>
      <c r="ER1473">
        <v>1135.98</v>
      </c>
      <c r="ES1473">
        <v>1014.28</v>
      </c>
      <c r="ET1473">
        <v>31.92</v>
      </c>
      <c r="EU1473">
        <v>0</v>
      </c>
      <c r="EV1473">
        <v>89.78</v>
      </c>
      <c r="EW1473" t="e">
        <f>'1.Лок.смета.и.Акт'!#REF!</f>
        <v>#REF!</v>
      </c>
      <c r="EX1473">
        <v>0</v>
      </c>
      <c r="EY1473">
        <v>1</v>
      </c>
      <c r="FQ1473">
        <v>0</v>
      </c>
      <c r="FR1473">
        <f t="shared" si="1221"/>
        <v>0</v>
      </c>
      <c r="FS1473">
        <v>0</v>
      </c>
      <c r="FX1473">
        <v>100</v>
      </c>
      <c r="FY1473">
        <v>70</v>
      </c>
      <c r="GA1473" t="s">
        <v>3</v>
      </c>
      <c r="GD1473">
        <v>1</v>
      </c>
      <c r="GF1473">
        <v>709320199</v>
      </c>
      <c r="GG1473">
        <v>2</v>
      </c>
      <c r="GH1473">
        <v>1</v>
      </c>
      <c r="GI1473">
        <v>2</v>
      </c>
      <c r="GJ1473">
        <v>0</v>
      </c>
      <c r="GK1473">
        <v>0</v>
      </c>
      <c r="GL1473">
        <f t="shared" si="1222"/>
        <v>0</v>
      </c>
      <c r="GM1473" t="e">
        <f t="shared" si="1223"/>
        <v>#REF!</v>
      </c>
      <c r="GN1473" t="e">
        <f t="shared" si="1224"/>
        <v>#REF!</v>
      </c>
      <c r="GO1473">
        <f t="shared" si="1225"/>
        <v>0</v>
      </c>
      <c r="GP1473">
        <f t="shared" si="1226"/>
        <v>0</v>
      </c>
      <c r="GR1473">
        <v>0</v>
      </c>
      <c r="GS1473">
        <v>0</v>
      </c>
      <c r="GT1473">
        <v>0</v>
      </c>
      <c r="GU1473" t="s">
        <v>3</v>
      </c>
      <c r="GV1473">
        <f t="shared" si="1227"/>
        <v>0</v>
      </c>
      <c r="GW1473">
        <v>1008.11</v>
      </c>
      <c r="GX1473" t="e">
        <f t="shared" si="1228"/>
        <v>#REF!</v>
      </c>
      <c r="HA1473">
        <v>0</v>
      </c>
      <c r="HB1473">
        <v>0</v>
      </c>
      <c r="HC1473">
        <f t="shared" si="1229"/>
        <v>0</v>
      </c>
      <c r="HE1473" t="s">
        <v>3</v>
      </c>
      <c r="HF1473" t="s">
        <v>3</v>
      </c>
      <c r="HM1473" t="s">
        <v>3</v>
      </c>
      <c r="HN1473" t="s">
        <v>150</v>
      </c>
      <c r="HO1473" t="s">
        <v>151</v>
      </c>
      <c r="HP1473" t="s">
        <v>148</v>
      </c>
      <c r="HQ1473" t="s">
        <v>148</v>
      </c>
      <c r="IK1473">
        <v>0</v>
      </c>
    </row>
    <row r="1474" spans="1:255" x14ac:dyDescent="0.2">
      <c r="A1474" s="2">
        <v>18</v>
      </c>
      <c r="B1474" s="2">
        <v>1</v>
      </c>
      <c r="C1474" s="2">
        <v>1180</v>
      </c>
      <c r="D1474" s="2"/>
      <c r="E1474" s="2" t="s">
        <v>650</v>
      </c>
      <c r="F1474" s="2" t="s">
        <v>651</v>
      </c>
      <c r="G1474" s="2" t="s">
        <v>652</v>
      </c>
      <c r="H1474" s="2" t="s">
        <v>40</v>
      </c>
      <c r="I1474" s="2" t="e">
        <f>I1472*J1474</f>
        <v>#REF!</v>
      </c>
      <c r="J1474" s="2">
        <v>1.02</v>
      </c>
      <c r="K1474" s="2">
        <v>1.02</v>
      </c>
      <c r="L1474" s="2">
        <v>7.9560000000000004</v>
      </c>
      <c r="M1474" s="2">
        <v>0</v>
      </c>
      <c r="N1474" s="2">
        <f t="shared" si="1192"/>
        <v>7.9560000000000004</v>
      </c>
      <c r="O1474" s="2" t="e">
        <f t="shared" si="1193"/>
        <v>#REF!</v>
      </c>
      <c r="P1474" s="2" t="e">
        <f t="shared" si="1194"/>
        <v>#REF!</v>
      </c>
      <c r="Q1474" s="2" t="e">
        <f t="shared" si="1195"/>
        <v>#REF!</v>
      </c>
      <c r="R1474" s="2" t="e">
        <f t="shared" si="1196"/>
        <v>#REF!</v>
      </c>
      <c r="S1474" s="2" t="e">
        <f t="shared" si="1197"/>
        <v>#REF!</v>
      </c>
      <c r="T1474" s="2" t="e">
        <f t="shared" si="1198"/>
        <v>#REF!</v>
      </c>
      <c r="U1474" s="2" t="e">
        <f t="shared" si="1199"/>
        <v>#REF!</v>
      </c>
      <c r="V1474" s="2" t="e">
        <f t="shared" si="1200"/>
        <v>#REF!</v>
      </c>
      <c r="W1474" s="2" t="e">
        <f t="shared" si="1201"/>
        <v>#REF!</v>
      </c>
      <c r="X1474" s="2" t="e">
        <f t="shared" si="1202"/>
        <v>#REF!</v>
      </c>
      <c r="Y1474" s="2" t="e">
        <f t="shared" si="1203"/>
        <v>#REF!</v>
      </c>
      <c r="Z1474" s="2"/>
      <c r="AA1474" s="2">
        <v>69726971</v>
      </c>
      <c r="AB1474" s="2">
        <f t="shared" si="1204"/>
        <v>994.39</v>
      </c>
      <c r="AC1474" s="2">
        <f>ROUND((ES1474),2)</f>
        <v>994.39</v>
      </c>
      <c r="AD1474" s="2">
        <f t="shared" si="1205"/>
        <v>0</v>
      </c>
      <c r="AE1474" s="2">
        <f t="shared" si="1206"/>
        <v>0</v>
      </c>
      <c r="AF1474" s="2">
        <f t="shared" si="1207"/>
        <v>0</v>
      </c>
      <c r="AG1474" s="2">
        <f t="shared" si="1208"/>
        <v>0</v>
      </c>
      <c r="AH1474" s="2">
        <f t="shared" si="1209"/>
        <v>0</v>
      </c>
      <c r="AI1474" s="2">
        <f t="shared" si="1210"/>
        <v>0</v>
      </c>
      <c r="AJ1474" s="2">
        <f t="shared" si="1211"/>
        <v>37.94</v>
      </c>
      <c r="AK1474" s="2">
        <v>994.39</v>
      </c>
      <c r="AL1474" s="2">
        <v>994.39</v>
      </c>
      <c r="AM1474" s="2">
        <v>0</v>
      </c>
      <c r="AN1474" s="2">
        <v>0</v>
      </c>
      <c r="AO1474" s="2">
        <v>0</v>
      </c>
      <c r="AP1474" s="2">
        <v>0</v>
      </c>
      <c r="AQ1474" s="2">
        <v>0</v>
      </c>
      <c r="AR1474" s="2">
        <v>0</v>
      </c>
      <c r="AS1474" s="2">
        <v>37.94</v>
      </c>
      <c r="AT1474" s="2">
        <v>0</v>
      </c>
      <c r="AU1474" s="2">
        <v>0</v>
      </c>
      <c r="AV1474" s="2">
        <v>1</v>
      </c>
      <c r="AW1474" s="2">
        <v>1</v>
      </c>
      <c r="AX1474" s="2"/>
      <c r="AY1474" s="2"/>
      <c r="AZ1474" s="2">
        <v>1</v>
      </c>
      <c r="BA1474" s="2">
        <v>1</v>
      </c>
      <c r="BB1474" s="2">
        <v>1</v>
      </c>
      <c r="BC1474" s="2">
        <v>1</v>
      </c>
      <c r="BD1474" s="2" t="s">
        <v>3</v>
      </c>
      <c r="BE1474" s="2" t="s">
        <v>3</v>
      </c>
      <c r="BF1474" s="2" t="s">
        <v>3</v>
      </c>
      <c r="BG1474" s="2" t="s">
        <v>3</v>
      </c>
      <c r="BH1474" s="2">
        <v>3</v>
      </c>
      <c r="BI1474" s="2">
        <v>1</v>
      </c>
      <c r="BJ1474" s="2" t="s">
        <v>653</v>
      </c>
      <c r="BK1474" s="2"/>
      <c r="BL1474" s="2"/>
      <c r="BM1474" s="2">
        <v>500001</v>
      </c>
      <c r="BN1474" s="2">
        <v>0</v>
      </c>
      <c r="BO1474" s="2" t="s">
        <v>3</v>
      </c>
      <c r="BP1474" s="2">
        <v>0</v>
      </c>
      <c r="BQ1474" s="2">
        <v>8</v>
      </c>
      <c r="BR1474" s="2">
        <v>0</v>
      </c>
      <c r="BS1474" s="2">
        <v>1</v>
      </c>
      <c r="BT1474" s="2">
        <v>1</v>
      </c>
      <c r="BU1474" s="2">
        <v>1</v>
      </c>
      <c r="BV1474" s="2">
        <v>1</v>
      </c>
      <c r="BW1474" s="2">
        <v>1</v>
      </c>
      <c r="BX1474" s="2">
        <v>1</v>
      </c>
      <c r="BY1474" s="2" t="s">
        <v>3</v>
      </c>
      <c r="BZ1474" s="2">
        <v>0</v>
      </c>
      <c r="CA1474" s="2">
        <v>0</v>
      </c>
      <c r="CB1474" s="2" t="s">
        <v>3</v>
      </c>
      <c r="CC1474" s="2"/>
      <c r="CD1474" s="2"/>
      <c r="CE1474" s="2">
        <v>0</v>
      </c>
      <c r="CF1474" s="2">
        <v>0</v>
      </c>
      <c r="CG1474" s="2">
        <v>0</v>
      </c>
      <c r="CH1474" s="2">
        <v>109</v>
      </c>
      <c r="CI1474" s="2">
        <v>1</v>
      </c>
      <c r="CJ1474" s="2">
        <v>0</v>
      </c>
      <c r="CK1474" s="2">
        <v>0</v>
      </c>
      <c r="CL1474" s="2">
        <v>0</v>
      </c>
      <c r="CM1474" s="2">
        <v>0</v>
      </c>
      <c r="CN1474" s="2" t="s">
        <v>3</v>
      </c>
      <c r="CO1474" s="2">
        <v>0</v>
      </c>
      <c r="CP1474" s="2" t="e">
        <f t="shared" si="1212"/>
        <v>#REF!</v>
      </c>
      <c r="CQ1474" s="2">
        <f t="shared" si="1213"/>
        <v>994.39</v>
      </c>
      <c r="CR1474" s="2">
        <f t="shared" si="1214"/>
        <v>0</v>
      </c>
      <c r="CS1474" s="2">
        <f t="shared" si="1215"/>
        <v>0</v>
      </c>
      <c r="CT1474" s="2">
        <f t="shared" si="1216"/>
        <v>0</v>
      </c>
      <c r="CU1474" s="2">
        <f t="shared" si="1217"/>
        <v>0</v>
      </c>
      <c r="CV1474" s="2">
        <f t="shared" si="1218"/>
        <v>0</v>
      </c>
      <c r="CW1474" s="2">
        <f t="shared" si="1219"/>
        <v>0</v>
      </c>
      <c r="CX1474" s="2">
        <f t="shared" si="1220"/>
        <v>37.94</v>
      </c>
      <c r="CY1474" s="2" t="e">
        <f>(((S1474+R1474)*AT1474)/100)</f>
        <v>#REF!</v>
      </c>
      <c r="CZ1474" s="2" t="e">
        <f>(((S1474+R1474)*AU1474)/100)</f>
        <v>#REF!</v>
      </c>
      <c r="DA1474" s="2"/>
      <c r="DB1474" s="2"/>
      <c r="DC1474" s="2" t="s">
        <v>3</v>
      </c>
      <c r="DD1474" s="2" t="s">
        <v>3</v>
      </c>
      <c r="DE1474" s="2" t="s">
        <v>3</v>
      </c>
      <c r="DF1474" s="2" t="s">
        <v>3</v>
      </c>
      <c r="DG1474" s="2" t="s">
        <v>3</v>
      </c>
      <c r="DH1474" s="2" t="s">
        <v>3</v>
      </c>
      <c r="DI1474" s="2" t="s">
        <v>3</v>
      </c>
      <c r="DJ1474" s="2" t="s">
        <v>3</v>
      </c>
      <c r="DK1474" s="2" t="s">
        <v>3</v>
      </c>
      <c r="DL1474" s="2" t="s">
        <v>3</v>
      </c>
      <c r="DM1474" s="2" t="s">
        <v>3</v>
      </c>
      <c r="DN1474" s="2">
        <v>0</v>
      </c>
      <c r="DO1474" s="2">
        <v>0</v>
      </c>
      <c r="DP1474" s="2">
        <v>1</v>
      </c>
      <c r="DQ1474" s="2">
        <v>1</v>
      </c>
      <c r="DR1474" s="2"/>
      <c r="DS1474" s="2"/>
      <c r="DT1474" s="2"/>
      <c r="DU1474" s="2">
        <v>1007</v>
      </c>
      <c r="DV1474" s="2" t="s">
        <v>40</v>
      </c>
      <c r="DW1474" s="2" t="s">
        <v>40</v>
      </c>
      <c r="DX1474" s="2">
        <v>1</v>
      </c>
      <c r="DY1474" s="2"/>
      <c r="DZ1474" s="2" t="s">
        <v>3</v>
      </c>
      <c r="EA1474" s="2" t="s">
        <v>3</v>
      </c>
      <c r="EB1474" s="2" t="s">
        <v>3</v>
      </c>
      <c r="EC1474" s="2" t="s">
        <v>3</v>
      </c>
      <c r="ED1474" s="2"/>
      <c r="EE1474" s="2">
        <v>54328897</v>
      </c>
      <c r="EF1474" s="2">
        <v>8</v>
      </c>
      <c r="EG1474" s="2" t="s">
        <v>31</v>
      </c>
      <c r="EH1474" s="2">
        <v>0</v>
      </c>
      <c r="EI1474" s="2" t="s">
        <v>3</v>
      </c>
      <c r="EJ1474" s="2">
        <v>1</v>
      </c>
      <c r="EK1474" s="2">
        <v>500001</v>
      </c>
      <c r="EL1474" s="2" t="s">
        <v>32</v>
      </c>
      <c r="EM1474" s="2" t="s">
        <v>33</v>
      </c>
      <c r="EN1474" s="2"/>
      <c r="EO1474" s="2" t="s">
        <v>3</v>
      </c>
      <c r="EP1474" s="2"/>
      <c r="EQ1474" s="2">
        <v>0</v>
      </c>
      <c r="ER1474" s="2">
        <v>994.39</v>
      </c>
      <c r="ES1474" s="2">
        <v>994.39</v>
      </c>
      <c r="ET1474" s="2">
        <v>0</v>
      </c>
      <c r="EU1474" s="2">
        <v>0</v>
      </c>
      <c r="EV1474" s="2">
        <v>0</v>
      </c>
      <c r="EW1474" s="2">
        <v>0</v>
      </c>
      <c r="EX1474" s="2">
        <v>0</v>
      </c>
      <c r="EY1474" s="2"/>
      <c r="EZ1474" s="2"/>
      <c r="FA1474" s="2"/>
      <c r="FB1474" s="2"/>
      <c r="FC1474" s="2"/>
      <c r="FD1474" s="2"/>
      <c r="FE1474" s="2"/>
      <c r="FF1474" s="2"/>
      <c r="FG1474" s="2"/>
      <c r="FH1474" s="2"/>
      <c r="FI1474" s="2"/>
      <c r="FJ1474" s="2"/>
      <c r="FK1474" s="2"/>
      <c r="FL1474" s="2"/>
      <c r="FM1474" s="2"/>
      <c r="FN1474" s="2"/>
      <c r="FO1474" s="2"/>
      <c r="FP1474" s="2"/>
      <c r="FQ1474" s="2">
        <v>0</v>
      </c>
      <c r="FR1474" s="2">
        <f t="shared" si="1221"/>
        <v>0</v>
      </c>
      <c r="FS1474" s="2">
        <v>0</v>
      </c>
      <c r="FT1474" s="2"/>
      <c r="FU1474" s="2"/>
      <c r="FV1474" s="2"/>
      <c r="FW1474" s="2"/>
      <c r="FX1474" s="2">
        <v>0</v>
      </c>
      <c r="FY1474" s="2">
        <v>0</v>
      </c>
      <c r="FZ1474" s="2"/>
      <c r="GA1474" s="2" t="s">
        <v>3</v>
      </c>
      <c r="GB1474" s="2"/>
      <c r="GC1474" s="2"/>
      <c r="GD1474" s="2">
        <v>1</v>
      </c>
      <c r="GE1474" s="2"/>
      <c r="GF1474" s="2">
        <v>-1709885326</v>
      </c>
      <c r="GG1474" s="2">
        <v>2</v>
      </c>
      <c r="GH1474" s="2">
        <v>1</v>
      </c>
      <c r="GI1474" s="2">
        <v>-2</v>
      </c>
      <c r="GJ1474" s="2">
        <v>0</v>
      </c>
      <c r="GK1474" s="2">
        <v>0</v>
      </c>
      <c r="GL1474" s="2">
        <f t="shared" si="1222"/>
        <v>0</v>
      </c>
      <c r="GM1474" s="2" t="e">
        <f t="shared" si="1223"/>
        <v>#REF!</v>
      </c>
      <c r="GN1474" s="2" t="e">
        <f t="shared" si="1224"/>
        <v>#REF!</v>
      </c>
      <c r="GO1474" s="2">
        <f t="shared" si="1225"/>
        <v>0</v>
      </c>
      <c r="GP1474" s="2">
        <f t="shared" si="1226"/>
        <v>0</v>
      </c>
      <c r="GQ1474" s="2"/>
      <c r="GR1474" s="2">
        <v>0</v>
      </c>
      <c r="GS1474" s="2">
        <v>3</v>
      </c>
      <c r="GT1474" s="2">
        <v>0</v>
      </c>
      <c r="GU1474" s="2" t="s">
        <v>3</v>
      </c>
      <c r="GV1474" s="2">
        <f t="shared" si="1227"/>
        <v>0</v>
      </c>
      <c r="GW1474" s="2">
        <v>1</v>
      </c>
      <c r="GX1474" s="2" t="e">
        <f t="shared" si="1228"/>
        <v>#REF!</v>
      </c>
      <c r="GY1474" s="2"/>
      <c r="GZ1474" s="2"/>
      <c r="HA1474" s="2">
        <v>0</v>
      </c>
      <c r="HB1474" s="2">
        <v>0</v>
      </c>
      <c r="HC1474" s="2">
        <f t="shared" si="1229"/>
        <v>0</v>
      </c>
      <c r="HD1474" s="2"/>
      <c r="HE1474" s="2" t="s">
        <v>3</v>
      </c>
      <c r="HF1474" s="2" t="s">
        <v>3</v>
      </c>
      <c r="HG1474" s="2"/>
      <c r="HH1474" s="2"/>
      <c r="HI1474" s="2"/>
      <c r="HJ1474" s="2"/>
      <c r="HK1474" s="2"/>
      <c r="HL1474" s="2"/>
      <c r="HM1474" s="2" t="s">
        <v>3</v>
      </c>
      <c r="HN1474" s="2" t="s">
        <v>3</v>
      </c>
      <c r="HO1474" s="2" t="s">
        <v>3</v>
      </c>
      <c r="HP1474" s="2" t="s">
        <v>3</v>
      </c>
      <c r="HQ1474" s="2" t="s">
        <v>3</v>
      </c>
      <c r="HR1474" s="2"/>
      <c r="HS1474" s="2"/>
      <c r="HT1474" s="2"/>
      <c r="HU1474" s="2"/>
      <c r="HV1474" s="2"/>
      <c r="HW1474" s="2"/>
      <c r="HX1474" s="2"/>
      <c r="HY1474" s="2"/>
      <c r="HZ1474" s="2"/>
      <c r="IA1474" s="2"/>
      <c r="IB1474" s="2"/>
      <c r="IC1474" s="2"/>
      <c r="ID1474" s="2"/>
      <c r="IE1474" s="2"/>
      <c r="IF1474" s="2"/>
      <c r="IG1474" s="2"/>
      <c r="IH1474" s="2"/>
      <c r="II1474" s="2"/>
      <c r="IJ1474" s="2"/>
      <c r="IK1474" s="2">
        <v>0</v>
      </c>
      <c r="IL1474" s="2"/>
      <c r="IM1474" s="2"/>
      <c r="IN1474" s="2"/>
      <c r="IO1474" s="2"/>
      <c r="IP1474" s="2"/>
      <c r="IQ1474" s="2"/>
      <c r="IR1474" s="2"/>
      <c r="IS1474" s="2"/>
      <c r="IT1474" s="2"/>
      <c r="IU1474" s="2"/>
    </row>
    <row r="1475" spans="1:255" x14ac:dyDescent="0.2">
      <c r="A1475">
        <v>18</v>
      </c>
      <c r="B1475">
        <v>1</v>
      </c>
      <c r="C1475">
        <v>1184</v>
      </c>
      <c r="E1475" t="s">
        <v>650</v>
      </c>
      <c r="F1475" t="e">
        <f>'1.Лок.смета.и.Акт'!#REF!</f>
        <v>#REF!</v>
      </c>
      <c r="G1475" t="s">
        <v>652</v>
      </c>
      <c r="H1475" t="s">
        <v>40</v>
      </c>
      <c r="I1475" t="e">
        <f>I1473*J1475</f>
        <v>#REF!</v>
      </c>
      <c r="J1475">
        <v>1.02</v>
      </c>
      <c r="K1475">
        <v>1.02</v>
      </c>
      <c r="L1475">
        <v>7.9560000000000004</v>
      </c>
      <c r="M1475">
        <v>0</v>
      </c>
      <c r="N1475">
        <f t="shared" si="1192"/>
        <v>7.9560000000000004</v>
      </c>
      <c r="O1475" t="e">
        <f t="shared" si="1193"/>
        <v>#REF!</v>
      </c>
      <c r="P1475" t="e">
        <f t="shared" si="1194"/>
        <v>#REF!</v>
      </c>
      <c r="Q1475" t="e">
        <f t="shared" si="1195"/>
        <v>#REF!</v>
      </c>
      <c r="R1475" t="e">
        <f t="shared" si="1196"/>
        <v>#REF!</v>
      </c>
      <c r="S1475" t="e">
        <f t="shared" si="1197"/>
        <v>#REF!</v>
      </c>
      <c r="T1475" t="e">
        <f t="shared" si="1198"/>
        <v>#REF!</v>
      </c>
      <c r="U1475" t="e">
        <f t="shared" si="1199"/>
        <v>#REF!</v>
      </c>
      <c r="V1475" t="e">
        <f t="shared" si="1200"/>
        <v>#REF!</v>
      </c>
      <c r="W1475" t="e">
        <f t="shared" si="1201"/>
        <v>#REF!</v>
      </c>
      <c r="X1475" t="e">
        <f t="shared" si="1202"/>
        <v>#REF!</v>
      </c>
      <c r="Y1475" t="e">
        <f t="shared" si="1203"/>
        <v>#REF!</v>
      </c>
      <c r="AA1475">
        <v>69726884</v>
      </c>
      <c r="AB1475">
        <f t="shared" si="1204"/>
        <v>682.48</v>
      </c>
      <c r="AC1475">
        <f>ROUND((ES1475),2)</f>
        <v>682.48</v>
      </c>
      <c r="AD1475">
        <f t="shared" si="1205"/>
        <v>0</v>
      </c>
      <c r="AE1475">
        <f t="shared" si="1206"/>
        <v>0</v>
      </c>
      <c r="AF1475">
        <f t="shared" si="1207"/>
        <v>0</v>
      </c>
      <c r="AG1475">
        <f t="shared" si="1208"/>
        <v>0</v>
      </c>
      <c r="AH1475">
        <f t="shared" si="1209"/>
        <v>0</v>
      </c>
      <c r="AI1475">
        <f t="shared" si="1210"/>
        <v>0</v>
      </c>
      <c r="AJ1475">
        <f t="shared" si="1211"/>
        <v>37.94</v>
      </c>
      <c r="AK1475">
        <v>682.48</v>
      </c>
      <c r="AL1475">
        <v>682.48</v>
      </c>
      <c r="AM1475">
        <v>0</v>
      </c>
      <c r="AN1475">
        <v>0</v>
      </c>
      <c r="AO1475">
        <v>0</v>
      </c>
      <c r="AP1475">
        <v>0</v>
      </c>
      <c r="AQ1475">
        <v>0</v>
      </c>
      <c r="AR1475">
        <v>0</v>
      </c>
      <c r="AS1475">
        <v>37.94</v>
      </c>
      <c r="AT1475">
        <v>0</v>
      </c>
      <c r="AU1475">
        <v>0</v>
      </c>
      <c r="AV1475">
        <v>1</v>
      </c>
      <c r="AW1475">
        <v>1</v>
      </c>
      <c r="AZ1475">
        <v>1</v>
      </c>
      <c r="BA1475">
        <v>1</v>
      </c>
      <c r="BB1475">
        <v>1</v>
      </c>
      <c r="BC1475">
        <v>7.56</v>
      </c>
      <c r="BD1475" t="s">
        <v>3</v>
      </c>
      <c r="BE1475" t="s">
        <v>3</v>
      </c>
      <c r="BF1475" t="s">
        <v>3</v>
      </c>
      <c r="BG1475" t="s">
        <v>3</v>
      </c>
      <c r="BH1475">
        <v>3</v>
      </c>
      <c r="BI1475">
        <v>1</v>
      </c>
      <c r="BJ1475" t="s">
        <v>653</v>
      </c>
      <c r="BM1475">
        <v>500001</v>
      </c>
      <c r="BN1475">
        <v>0</v>
      </c>
      <c r="BO1475" t="s">
        <v>3</v>
      </c>
      <c r="BP1475">
        <v>0</v>
      </c>
      <c r="BQ1475">
        <v>8</v>
      </c>
      <c r="BR1475">
        <v>0</v>
      </c>
      <c r="BS1475">
        <v>1</v>
      </c>
      <c r="BT1475">
        <v>1</v>
      </c>
      <c r="BU1475">
        <v>1</v>
      </c>
      <c r="BV1475">
        <v>1</v>
      </c>
      <c r="BW1475">
        <v>1</v>
      </c>
      <c r="BX1475">
        <v>1</v>
      </c>
      <c r="BY1475" t="s">
        <v>3</v>
      </c>
      <c r="BZ1475">
        <v>0</v>
      </c>
      <c r="CA1475">
        <v>0</v>
      </c>
      <c r="CB1475" t="s">
        <v>3</v>
      </c>
      <c r="CE1475">
        <v>0</v>
      </c>
      <c r="CF1475">
        <v>0</v>
      </c>
      <c r="CG1475">
        <v>0</v>
      </c>
      <c r="CH1475">
        <v>109</v>
      </c>
      <c r="CI1475">
        <v>1</v>
      </c>
      <c r="CJ1475">
        <v>0</v>
      </c>
      <c r="CK1475">
        <v>0</v>
      </c>
      <c r="CL1475">
        <v>0</v>
      </c>
      <c r="CM1475">
        <v>0</v>
      </c>
      <c r="CN1475" t="s">
        <v>3</v>
      </c>
      <c r="CO1475">
        <v>0</v>
      </c>
      <c r="CP1475" t="e">
        <f t="shared" si="1212"/>
        <v>#REF!</v>
      </c>
      <c r="CQ1475">
        <f t="shared" si="1213"/>
        <v>5159.5487999999996</v>
      </c>
      <c r="CR1475">
        <f t="shared" si="1214"/>
        <v>0</v>
      </c>
      <c r="CS1475">
        <f t="shared" si="1215"/>
        <v>0</v>
      </c>
      <c r="CT1475">
        <f t="shared" si="1216"/>
        <v>0</v>
      </c>
      <c r="CU1475">
        <f t="shared" si="1217"/>
        <v>0</v>
      </c>
      <c r="CV1475">
        <f t="shared" si="1218"/>
        <v>0</v>
      </c>
      <c r="CW1475">
        <f t="shared" si="1219"/>
        <v>0</v>
      </c>
      <c r="CX1475">
        <f t="shared" si="1220"/>
        <v>37.94</v>
      </c>
      <c r="CY1475" t="e">
        <f>(S1475+R1475)*(BZ1475/100)</f>
        <v>#REF!</v>
      </c>
      <c r="CZ1475" t="e">
        <f>(S1475+R1475)*(CA1475/100)</f>
        <v>#REF!</v>
      </c>
      <c r="DC1475" t="s">
        <v>3</v>
      </c>
      <c r="DD1475" t="s">
        <v>3</v>
      </c>
      <c r="DE1475" t="s">
        <v>3</v>
      </c>
      <c r="DF1475" t="s">
        <v>3</v>
      </c>
      <c r="DG1475" t="s">
        <v>3</v>
      </c>
      <c r="DH1475" t="s">
        <v>3</v>
      </c>
      <c r="DI1475" t="s">
        <v>3</v>
      </c>
      <c r="DJ1475" t="s">
        <v>3</v>
      </c>
      <c r="DK1475" t="s">
        <v>3</v>
      </c>
      <c r="DL1475" t="s">
        <v>3</v>
      </c>
      <c r="DM1475" t="s">
        <v>3</v>
      </c>
      <c r="DN1475">
        <v>0</v>
      </c>
      <c r="DO1475">
        <v>0</v>
      </c>
      <c r="DP1475">
        <v>1</v>
      </c>
      <c r="DQ1475">
        <v>1</v>
      </c>
      <c r="DU1475">
        <v>1007</v>
      </c>
      <c r="DV1475" t="s">
        <v>40</v>
      </c>
      <c r="DW1475" t="e">
        <f>'1.Лок.смета.и.Акт'!#REF!</f>
        <v>#REF!</v>
      </c>
      <c r="DX1475">
        <v>1</v>
      </c>
      <c r="DZ1475" t="s">
        <v>3</v>
      </c>
      <c r="EA1475" t="s">
        <v>3</v>
      </c>
      <c r="EB1475" t="s">
        <v>3</v>
      </c>
      <c r="EC1475" t="s">
        <v>3</v>
      </c>
      <c r="EE1475">
        <v>54328897</v>
      </c>
      <c r="EF1475">
        <v>8</v>
      </c>
      <c r="EG1475" t="s">
        <v>31</v>
      </c>
      <c r="EH1475">
        <v>0</v>
      </c>
      <c r="EI1475" t="s">
        <v>3</v>
      </c>
      <c r="EJ1475">
        <v>1</v>
      </c>
      <c r="EK1475">
        <v>500001</v>
      </c>
      <c r="EL1475" t="s">
        <v>32</v>
      </c>
      <c r="EM1475" t="s">
        <v>33</v>
      </c>
      <c r="EO1475" t="s">
        <v>3</v>
      </c>
      <c r="EQ1475">
        <v>0</v>
      </c>
      <c r="ER1475">
        <v>682.48</v>
      </c>
      <c r="ES1475">
        <v>682.48</v>
      </c>
      <c r="ET1475">
        <v>0</v>
      </c>
      <c r="EU1475">
        <v>0</v>
      </c>
      <c r="EV1475">
        <v>0</v>
      </c>
      <c r="EW1475">
        <v>0</v>
      </c>
      <c r="EX1475">
        <v>0</v>
      </c>
      <c r="EZ1475">
        <v>5</v>
      </c>
      <c r="FC1475">
        <v>0</v>
      </c>
      <c r="FD1475">
        <v>18</v>
      </c>
      <c r="FF1475">
        <v>4935</v>
      </c>
      <c r="FQ1475">
        <v>0</v>
      </c>
      <c r="FR1475">
        <f t="shared" si="1221"/>
        <v>0</v>
      </c>
      <c r="FS1475">
        <v>0</v>
      </c>
      <c r="FX1475">
        <v>0</v>
      </c>
      <c r="FY1475">
        <v>0</v>
      </c>
      <c r="GA1475" t="s">
        <v>654</v>
      </c>
      <c r="GD1475">
        <v>1</v>
      </c>
      <c r="GF1475">
        <v>-1709885326</v>
      </c>
      <c r="GG1475">
        <v>2</v>
      </c>
      <c r="GH1475">
        <v>3</v>
      </c>
      <c r="GI1475">
        <v>5</v>
      </c>
      <c r="GJ1475">
        <v>0</v>
      </c>
      <c r="GK1475">
        <v>0</v>
      </c>
      <c r="GL1475">
        <f t="shared" si="1222"/>
        <v>0</v>
      </c>
      <c r="GM1475" t="e">
        <f t="shared" si="1223"/>
        <v>#REF!</v>
      </c>
      <c r="GN1475" t="e">
        <f t="shared" si="1224"/>
        <v>#REF!</v>
      </c>
      <c r="GO1475">
        <f t="shared" si="1225"/>
        <v>0</v>
      </c>
      <c r="GP1475">
        <f t="shared" si="1226"/>
        <v>0</v>
      </c>
      <c r="GR1475">
        <v>1</v>
      </c>
      <c r="GS1475">
        <v>1</v>
      </c>
      <c r="GT1475">
        <v>0</v>
      </c>
      <c r="GU1475" t="s">
        <v>3</v>
      </c>
      <c r="GV1475">
        <f t="shared" si="1227"/>
        <v>0</v>
      </c>
      <c r="GW1475">
        <v>1</v>
      </c>
      <c r="GX1475" t="e">
        <f t="shared" si="1228"/>
        <v>#REF!</v>
      </c>
      <c r="HA1475">
        <v>0</v>
      </c>
      <c r="HB1475">
        <v>0</v>
      </c>
      <c r="HC1475">
        <f t="shared" si="1229"/>
        <v>0</v>
      </c>
      <c r="HE1475" t="s">
        <v>35</v>
      </c>
      <c r="HF1475" t="s">
        <v>36</v>
      </c>
      <c r="HM1475" t="s">
        <v>3</v>
      </c>
      <c r="HN1475" t="s">
        <v>3</v>
      </c>
      <c r="HO1475" t="s">
        <v>3</v>
      </c>
      <c r="HP1475" t="s">
        <v>3</v>
      </c>
      <c r="HQ1475" t="s">
        <v>3</v>
      </c>
      <c r="IK1475">
        <v>0</v>
      </c>
    </row>
    <row r="1476" spans="1:255" x14ac:dyDescent="0.2">
      <c r="A1476" s="2">
        <v>17</v>
      </c>
      <c r="B1476" s="2">
        <v>1</v>
      </c>
      <c r="C1476" s="2">
        <f>ROW(SmtRes!A1190)</f>
        <v>1190</v>
      </c>
      <c r="D1476" s="2">
        <f>ROW(EtalonRes!A1212)</f>
        <v>1212</v>
      </c>
      <c r="E1476" s="2" t="s">
        <v>655</v>
      </c>
      <c r="F1476" s="2" t="s">
        <v>656</v>
      </c>
      <c r="G1476" s="2" t="s">
        <v>657</v>
      </c>
      <c r="H1476" s="2" t="s">
        <v>658</v>
      </c>
      <c r="I1476" s="2" t="e">
        <f>'1.Лок.смета.и.Акт'!#REF!</f>
        <v>#REF!</v>
      </c>
      <c r="J1476" s="2">
        <v>0</v>
      </c>
      <c r="K1476" s="2">
        <v>0.14499999999999999</v>
      </c>
      <c r="L1476" s="2">
        <v>0.28699999999999998</v>
      </c>
      <c r="M1476" s="2">
        <v>0</v>
      </c>
      <c r="N1476" s="2">
        <f t="shared" si="1192"/>
        <v>0.28699999999999998</v>
      </c>
      <c r="O1476" s="2" t="e">
        <f t="shared" si="1193"/>
        <v>#REF!</v>
      </c>
      <c r="P1476" s="2" t="e">
        <f t="shared" si="1194"/>
        <v>#REF!</v>
      </c>
      <c r="Q1476" s="2" t="e">
        <f t="shared" si="1195"/>
        <v>#REF!</v>
      </c>
      <c r="R1476" s="2" t="e">
        <f t="shared" si="1196"/>
        <v>#REF!</v>
      </c>
      <c r="S1476" s="2" t="e">
        <f t="shared" si="1197"/>
        <v>#REF!</v>
      </c>
      <c r="T1476" s="2" t="e">
        <f t="shared" si="1198"/>
        <v>#REF!</v>
      </c>
      <c r="U1476" s="2" t="e">
        <f t="shared" si="1199"/>
        <v>#REF!</v>
      </c>
      <c r="V1476" s="2" t="e">
        <f t="shared" si="1200"/>
        <v>#REF!</v>
      </c>
      <c r="W1476" s="2" t="e">
        <f t="shared" si="1201"/>
        <v>#REF!</v>
      </c>
      <c r="X1476" s="2" t="e">
        <f t="shared" si="1202"/>
        <v>#REF!</v>
      </c>
      <c r="Y1476" s="2" t="e">
        <f t="shared" si="1203"/>
        <v>#REF!</v>
      </c>
      <c r="Z1476" s="2"/>
      <c r="AA1476" s="2">
        <v>69726971</v>
      </c>
      <c r="AB1476" s="2">
        <f t="shared" si="1204"/>
        <v>151.44999999999999</v>
      </c>
      <c r="AC1476" s="2">
        <f>ROUND((ES1476+(SUM(SmtRes!BC1185:'SmtRes'!BC1190)+SUM(EtalonRes!AL1207:'EtalonRes'!AL1212))),2)</f>
        <v>0</v>
      </c>
      <c r="AD1476" s="2">
        <f t="shared" si="1205"/>
        <v>38.57</v>
      </c>
      <c r="AE1476" s="2">
        <f t="shared" si="1206"/>
        <v>2.1800000000000002</v>
      </c>
      <c r="AF1476" s="2">
        <f t="shared" si="1207"/>
        <v>112.88</v>
      </c>
      <c r="AG1476" s="2">
        <f t="shared" si="1208"/>
        <v>0</v>
      </c>
      <c r="AH1476" s="2">
        <f t="shared" si="1209"/>
        <v>12.64</v>
      </c>
      <c r="AI1476" s="2">
        <f t="shared" si="1210"/>
        <v>0.16</v>
      </c>
      <c r="AJ1476" s="2">
        <f t="shared" si="1211"/>
        <v>0</v>
      </c>
      <c r="AK1476" s="2">
        <v>6622.56</v>
      </c>
      <c r="AL1476" s="2">
        <v>6471.11</v>
      </c>
      <c r="AM1476" s="2">
        <v>38.57</v>
      </c>
      <c r="AN1476" s="2">
        <v>2.1800000000000002</v>
      </c>
      <c r="AO1476" s="2">
        <v>112.88</v>
      </c>
      <c r="AP1476" s="2">
        <v>0</v>
      </c>
      <c r="AQ1476" s="2">
        <v>12.64</v>
      </c>
      <c r="AR1476" s="2">
        <v>0.16</v>
      </c>
      <c r="AS1476" s="2">
        <v>0</v>
      </c>
      <c r="AT1476" s="2">
        <v>105</v>
      </c>
      <c r="AU1476" s="2">
        <v>65</v>
      </c>
      <c r="AV1476" s="2">
        <v>1</v>
      </c>
      <c r="AW1476" s="2">
        <v>1</v>
      </c>
      <c r="AX1476" s="2"/>
      <c r="AY1476" s="2"/>
      <c r="AZ1476" s="2">
        <v>1</v>
      </c>
      <c r="BA1476" s="2">
        <v>1</v>
      </c>
      <c r="BB1476" s="2">
        <v>1</v>
      </c>
      <c r="BC1476" s="2">
        <v>1</v>
      </c>
      <c r="BD1476" s="2" t="s">
        <v>3</v>
      </c>
      <c r="BE1476" s="2" t="s">
        <v>3</v>
      </c>
      <c r="BF1476" s="2" t="s">
        <v>3</v>
      </c>
      <c r="BG1476" s="2" t="s">
        <v>3</v>
      </c>
      <c r="BH1476" s="2">
        <v>0</v>
      </c>
      <c r="BI1476" s="2">
        <v>1</v>
      </c>
      <c r="BJ1476" s="2" t="s">
        <v>659</v>
      </c>
      <c r="BK1476" s="2"/>
      <c r="BL1476" s="2"/>
      <c r="BM1476" s="2">
        <v>6001</v>
      </c>
      <c r="BN1476" s="2">
        <v>0</v>
      </c>
      <c r="BO1476" s="2" t="s">
        <v>3</v>
      </c>
      <c r="BP1476" s="2">
        <v>0</v>
      </c>
      <c r="BQ1476" s="2">
        <v>2</v>
      </c>
      <c r="BR1476" s="2">
        <v>0</v>
      </c>
      <c r="BS1476" s="2">
        <v>1</v>
      </c>
      <c r="BT1476" s="2">
        <v>1</v>
      </c>
      <c r="BU1476" s="2">
        <v>1</v>
      </c>
      <c r="BV1476" s="2">
        <v>1</v>
      </c>
      <c r="BW1476" s="2">
        <v>1</v>
      </c>
      <c r="BX1476" s="2">
        <v>1</v>
      </c>
      <c r="BY1476" s="2" t="s">
        <v>3</v>
      </c>
      <c r="BZ1476" s="2">
        <v>105</v>
      </c>
      <c r="CA1476" s="2">
        <v>65</v>
      </c>
      <c r="CB1476" s="2" t="s">
        <v>3</v>
      </c>
      <c r="CC1476" s="2"/>
      <c r="CD1476" s="2"/>
      <c r="CE1476" s="2">
        <v>0</v>
      </c>
      <c r="CF1476" s="2">
        <v>0</v>
      </c>
      <c r="CG1476" s="2">
        <v>0</v>
      </c>
      <c r="CH1476" s="2">
        <v>110</v>
      </c>
      <c r="CI1476" s="2">
        <v>0</v>
      </c>
      <c r="CJ1476" s="2">
        <v>0</v>
      </c>
      <c r="CK1476" s="2">
        <v>0</v>
      </c>
      <c r="CL1476" s="2">
        <v>0</v>
      </c>
      <c r="CM1476" s="2">
        <v>0</v>
      </c>
      <c r="CN1476" s="2" t="s">
        <v>3</v>
      </c>
      <c r="CO1476" s="2">
        <v>0</v>
      </c>
      <c r="CP1476" s="2" t="e">
        <f t="shared" si="1212"/>
        <v>#REF!</v>
      </c>
      <c r="CQ1476" s="2">
        <f t="shared" si="1213"/>
        <v>0</v>
      </c>
      <c r="CR1476" s="2">
        <f t="shared" si="1214"/>
        <v>38.57</v>
      </c>
      <c r="CS1476" s="2">
        <f t="shared" si="1215"/>
        <v>2.1800000000000002</v>
      </c>
      <c r="CT1476" s="2">
        <f t="shared" si="1216"/>
        <v>112.88</v>
      </c>
      <c r="CU1476" s="2">
        <f t="shared" si="1217"/>
        <v>0</v>
      </c>
      <c r="CV1476" s="2">
        <f t="shared" si="1218"/>
        <v>12.64</v>
      </c>
      <c r="CW1476" s="2">
        <f t="shared" si="1219"/>
        <v>0.16</v>
      </c>
      <c r="CX1476" s="2">
        <f t="shared" si="1220"/>
        <v>0</v>
      </c>
      <c r="CY1476" s="2" t="e">
        <f>(((S1476+R1476)*AT1476)/100)</f>
        <v>#REF!</v>
      </c>
      <c r="CZ1476" s="2" t="e">
        <f>(((S1476+R1476)*AU1476)/100)</f>
        <v>#REF!</v>
      </c>
      <c r="DA1476" s="2"/>
      <c r="DB1476" s="2"/>
      <c r="DC1476" s="2" t="s">
        <v>3</v>
      </c>
      <c r="DD1476" s="2" t="s">
        <v>3</v>
      </c>
      <c r="DE1476" s="2" t="s">
        <v>3</v>
      </c>
      <c r="DF1476" s="2" t="s">
        <v>3</v>
      </c>
      <c r="DG1476" s="2" t="s">
        <v>3</v>
      </c>
      <c r="DH1476" s="2" t="s">
        <v>3</v>
      </c>
      <c r="DI1476" s="2" t="s">
        <v>3</v>
      </c>
      <c r="DJ1476" s="2" t="s">
        <v>3</v>
      </c>
      <c r="DK1476" s="2" t="s">
        <v>3</v>
      </c>
      <c r="DL1476" s="2" t="s">
        <v>3</v>
      </c>
      <c r="DM1476" s="2" t="s">
        <v>3</v>
      </c>
      <c r="DN1476" s="2">
        <v>0</v>
      </c>
      <c r="DO1476" s="2">
        <v>0</v>
      </c>
      <c r="DP1476" s="2">
        <v>1</v>
      </c>
      <c r="DQ1476" s="2">
        <v>1</v>
      </c>
      <c r="DR1476" s="2"/>
      <c r="DS1476" s="2"/>
      <c r="DT1476" s="2"/>
      <c r="DU1476" s="2">
        <v>1013</v>
      </c>
      <c r="DV1476" s="2" t="s">
        <v>658</v>
      </c>
      <c r="DW1476" s="2" t="s">
        <v>658</v>
      </c>
      <c r="DX1476" s="2">
        <v>1</v>
      </c>
      <c r="DY1476" s="2"/>
      <c r="DZ1476" s="2" t="s">
        <v>3</v>
      </c>
      <c r="EA1476" s="2" t="s">
        <v>3</v>
      </c>
      <c r="EB1476" s="2" t="s">
        <v>3</v>
      </c>
      <c r="EC1476" s="2" t="s">
        <v>3</v>
      </c>
      <c r="ED1476" s="2"/>
      <c r="EE1476" s="2">
        <v>54328951</v>
      </c>
      <c r="EF1476" s="2">
        <v>2</v>
      </c>
      <c r="EG1476" s="2" t="s">
        <v>21</v>
      </c>
      <c r="EH1476" s="2">
        <v>0</v>
      </c>
      <c r="EI1476" s="2" t="s">
        <v>3</v>
      </c>
      <c r="EJ1476" s="2">
        <v>1</v>
      </c>
      <c r="EK1476" s="2">
        <v>6001</v>
      </c>
      <c r="EL1476" s="2" t="s">
        <v>660</v>
      </c>
      <c r="EM1476" s="2" t="s">
        <v>661</v>
      </c>
      <c r="EN1476" s="2"/>
      <c r="EO1476" s="2" t="s">
        <v>3</v>
      </c>
      <c r="EP1476" s="2"/>
      <c r="EQ1476" s="2">
        <v>1441792</v>
      </c>
      <c r="ER1476" s="2">
        <v>6622.56</v>
      </c>
      <c r="ES1476" s="2">
        <v>6471.11</v>
      </c>
      <c r="ET1476" s="2">
        <v>38.57</v>
      </c>
      <c r="EU1476" s="2">
        <v>2.1800000000000002</v>
      </c>
      <c r="EV1476" s="2">
        <v>112.88</v>
      </c>
      <c r="EW1476" s="2">
        <v>12.64</v>
      </c>
      <c r="EX1476" s="2">
        <v>0.16</v>
      </c>
      <c r="EY1476" s="2">
        <v>1</v>
      </c>
      <c r="EZ1476" s="2"/>
      <c r="FA1476" s="2"/>
      <c r="FB1476" s="2"/>
      <c r="FC1476" s="2"/>
      <c r="FD1476" s="2"/>
      <c r="FE1476" s="2"/>
      <c r="FF1476" s="2"/>
      <c r="FG1476" s="2"/>
      <c r="FH1476" s="2"/>
      <c r="FI1476" s="2"/>
      <c r="FJ1476" s="2"/>
      <c r="FK1476" s="2"/>
      <c r="FL1476" s="2"/>
      <c r="FM1476" s="2"/>
      <c r="FN1476" s="2"/>
      <c r="FO1476" s="2"/>
      <c r="FP1476" s="2"/>
      <c r="FQ1476" s="2">
        <v>0</v>
      </c>
      <c r="FR1476" s="2">
        <f t="shared" si="1221"/>
        <v>0</v>
      </c>
      <c r="FS1476" s="2">
        <v>0</v>
      </c>
      <c r="FT1476" s="2"/>
      <c r="FU1476" s="2"/>
      <c r="FV1476" s="2"/>
      <c r="FW1476" s="2"/>
      <c r="FX1476" s="2">
        <v>105</v>
      </c>
      <c r="FY1476" s="2">
        <v>65</v>
      </c>
      <c r="FZ1476" s="2"/>
      <c r="GA1476" s="2" t="s">
        <v>3</v>
      </c>
      <c r="GB1476" s="2"/>
      <c r="GC1476" s="2"/>
      <c r="GD1476" s="2">
        <v>1</v>
      </c>
      <c r="GE1476" s="2"/>
      <c r="GF1476" s="2">
        <v>-410446655</v>
      </c>
      <c r="GG1476" s="2">
        <v>2</v>
      </c>
      <c r="GH1476" s="2">
        <v>1</v>
      </c>
      <c r="GI1476" s="2">
        <v>-2</v>
      </c>
      <c r="GJ1476" s="2">
        <v>0</v>
      </c>
      <c r="GK1476" s="2">
        <v>0</v>
      </c>
      <c r="GL1476" s="2">
        <f t="shared" si="1222"/>
        <v>0</v>
      </c>
      <c r="GM1476" s="2" t="e">
        <f t="shared" si="1223"/>
        <v>#REF!</v>
      </c>
      <c r="GN1476" s="2" t="e">
        <f t="shared" si="1224"/>
        <v>#REF!</v>
      </c>
      <c r="GO1476" s="2">
        <f t="shared" si="1225"/>
        <v>0</v>
      </c>
      <c r="GP1476" s="2">
        <f t="shared" si="1226"/>
        <v>0</v>
      </c>
      <c r="GQ1476" s="2"/>
      <c r="GR1476" s="2">
        <v>0</v>
      </c>
      <c r="GS1476" s="2">
        <v>3</v>
      </c>
      <c r="GT1476" s="2">
        <v>0</v>
      </c>
      <c r="GU1476" s="2" t="s">
        <v>3</v>
      </c>
      <c r="GV1476" s="2">
        <f t="shared" si="1227"/>
        <v>0</v>
      </c>
      <c r="GW1476" s="2">
        <v>1</v>
      </c>
      <c r="GX1476" s="2" t="e">
        <f t="shared" si="1228"/>
        <v>#REF!</v>
      </c>
      <c r="GY1476" s="2"/>
      <c r="GZ1476" s="2"/>
      <c r="HA1476" s="2">
        <v>0</v>
      </c>
      <c r="HB1476" s="2">
        <v>0</v>
      </c>
      <c r="HC1476" s="2">
        <f t="shared" si="1229"/>
        <v>0</v>
      </c>
      <c r="HD1476" s="2"/>
      <c r="HE1476" s="2" t="s">
        <v>3</v>
      </c>
      <c r="HF1476" s="2" t="s">
        <v>3</v>
      </c>
      <c r="HG1476" s="2"/>
      <c r="HH1476" s="2"/>
      <c r="HI1476" s="2"/>
      <c r="HJ1476" s="2"/>
      <c r="HK1476" s="2"/>
      <c r="HL1476" s="2"/>
      <c r="HM1476" s="2" t="s">
        <v>3</v>
      </c>
      <c r="HN1476" s="2" t="s">
        <v>662</v>
      </c>
      <c r="HO1476" s="2" t="s">
        <v>663</v>
      </c>
      <c r="HP1476" s="2" t="s">
        <v>664</v>
      </c>
      <c r="HQ1476" s="2" t="s">
        <v>664</v>
      </c>
      <c r="HR1476" s="2"/>
      <c r="HS1476" s="2"/>
      <c r="HT1476" s="2"/>
      <c r="HU1476" s="2"/>
      <c r="HV1476" s="2"/>
      <c r="HW1476" s="2"/>
      <c r="HX1476" s="2"/>
      <c r="HY1476" s="2"/>
      <c r="HZ1476" s="2"/>
      <c r="IA1476" s="2"/>
      <c r="IB1476" s="2"/>
      <c r="IC1476" s="2"/>
      <c r="ID1476" s="2"/>
      <c r="IE1476" s="2"/>
      <c r="IF1476" s="2"/>
      <c r="IG1476" s="2"/>
      <c r="IH1476" s="2"/>
      <c r="II1476" s="2"/>
      <c r="IJ1476" s="2"/>
      <c r="IK1476" s="2">
        <v>0</v>
      </c>
      <c r="IL1476" s="2"/>
      <c r="IM1476" s="2"/>
      <c r="IN1476" s="2"/>
      <c r="IO1476" s="2"/>
      <c r="IP1476" s="2"/>
      <c r="IQ1476" s="2"/>
      <c r="IR1476" s="2"/>
      <c r="IS1476" s="2"/>
      <c r="IT1476" s="2"/>
      <c r="IU1476" s="2"/>
    </row>
    <row r="1477" spans="1:255" x14ac:dyDescent="0.2">
      <c r="A1477">
        <v>17</v>
      </c>
      <c r="B1477">
        <v>1</v>
      </c>
      <c r="C1477">
        <f>ROW(SmtRes!A1196)</f>
        <v>1196</v>
      </c>
      <c r="D1477">
        <f>ROW(EtalonRes!A1218)</f>
        <v>1218</v>
      </c>
      <c r="E1477" t="s">
        <v>655</v>
      </c>
      <c r="F1477" t="s">
        <v>656</v>
      </c>
      <c r="G1477" t="s">
        <v>657</v>
      </c>
      <c r="H1477" t="s">
        <v>658</v>
      </c>
      <c r="I1477" t="e">
        <f>'1.Лок.смета.и.Акт'!#REF!</f>
        <v>#REF!</v>
      </c>
      <c r="J1477">
        <v>0</v>
      </c>
      <c r="K1477">
        <v>0.14499999999999999</v>
      </c>
      <c r="L1477">
        <v>0.28699999999999998</v>
      </c>
      <c r="M1477">
        <v>0</v>
      </c>
      <c r="N1477">
        <f t="shared" si="1192"/>
        <v>0.28699999999999998</v>
      </c>
      <c r="O1477" t="e">
        <f t="shared" si="1193"/>
        <v>#REF!</v>
      </c>
      <c r="P1477" t="e">
        <f t="shared" si="1194"/>
        <v>#REF!</v>
      </c>
      <c r="Q1477" t="e">
        <f t="shared" si="1195"/>
        <v>#REF!</v>
      </c>
      <c r="R1477" t="e">
        <f t="shared" si="1196"/>
        <v>#REF!</v>
      </c>
      <c r="S1477" t="e">
        <f t="shared" si="1197"/>
        <v>#REF!</v>
      </c>
      <c r="T1477" t="e">
        <f t="shared" si="1198"/>
        <v>#REF!</v>
      </c>
      <c r="U1477" t="e">
        <f t="shared" si="1199"/>
        <v>#REF!</v>
      </c>
      <c r="V1477" t="e">
        <f t="shared" si="1200"/>
        <v>#REF!</v>
      </c>
      <c r="W1477" t="e">
        <f t="shared" si="1201"/>
        <v>#REF!</v>
      </c>
      <c r="X1477" t="e">
        <f t="shared" si="1202"/>
        <v>#REF!</v>
      </c>
      <c r="Y1477" t="e">
        <f t="shared" si="1203"/>
        <v>#REF!</v>
      </c>
      <c r="AA1477">
        <v>69726884</v>
      </c>
      <c r="AB1477">
        <f t="shared" si="1204"/>
        <v>151.44999999999999</v>
      </c>
      <c r="AC1477">
        <f>ROUND((ES1477+(SUM(SmtRes!BC1191:'SmtRes'!BC1196)+SUM(EtalonRes!AL1213:'EtalonRes'!AL1218))),2)</f>
        <v>0</v>
      </c>
      <c r="AD1477">
        <f t="shared" si="1205"/>
        <v>38.57</v>
      </c>
      <c r="AE1477">
        <f t="shared" si="1206"/>
        <v>2.1800000000000002</v>
      </c>
      <c r="AF1477">
        <f t="shared" si="1207"/>
        <v>112.88</v>
      </c>
      <c r="AG1477">
        <f t="shared" si="1208"/>
        <v>0</v>
      </c>
      <c r="AH1477" t="e">
        <f t="shared" si="1209"/>
        <v>#REF!</v>
      </c>
      <c r="AI1477">
        <f t="shared" si="1210"/>
        <v>0.16</v>
      </c>
      <c r="AJ1477">
        <f t="shared" si="1211"/>
        <v>0</v>
      </c>
      <c r="AK1477">
        <v>6622.56</v>
      </c>
      <c r="AL1477">
        <v>6471.11</v>
      </c>
      <c r="AM1477">
        <v>38.57</v>
      </c>
      <c r="AN1477">
        <v>2.1800000000000002</v>
      </c>
      <c r="AO1477">
        <v>112.88</v>
      </c>
      <c r="AP1477">
        <v>0</v>
      </c>
      <c r="AQ1477" t="e">
        <f>'1.Лок.смета.и.Акт'!#REF!</f>
        <v>#REF!</v>
      </c>
      <c r="AR1477">
        <v>0.16</v>
      </c>
      <c r="AS1477">
        <v>0</v>
      </c>
      <c r="AT1477">
        <v>100</v>
      </c>
      <c r="AU1477">
        <v>55</v>
      </c>
      <c r="AV1477">
        <v>1</v>
      </c>
      <c r="AW1477">
        <v>1</v>
      </c>
      <c r="AZ1477">
        <v>1</v>
      </c>
      <c r="BA1477">
        <v>25.36</v>
      </c>
      <c r="BB1477">
        <v>7.84</v>
      </c>
      <c r="BC1477">
        <v>7.56</v>
      </c>
      <c r="BD1477" t="s">
        <v>3</v>
      </c>
      <c r="BE1477" t="s">
        <v>3</v>
      </c>
      <c r="BF1477" t="s">
        <v>3</v>
      </c>
      <c r="BG1477" t="s">
        <v>3</v>
      </c>
      <c r="BH1477">
        <v>0</v>
      </c>
      <c r="BI1477">
        <v>1</v>
      </c>
      <c r="BJ1477" t="s">
        <v>659</v>
      </c>
      <c r="BM1477">
        <v>6001</v>
      </c>
      <c r="BN1477">
        <v>0</v>
      </c>
      <c r="BO1477" t="s">
        <v>656</v>
      </c>
      <c r="BP1477">
        <v>1</v>
      </c>
      <c r="BQ1477">
        <v>2</v>
      </c>
      <c r="BR1477">
        <v>0</v>
      </c>
      <c r="BS1477">
        <v>19.8</v>
      </c>
      <c r="BT1477">
        <v>1</v>
      </c>
      <c r="BU1477">
        <v>1</v>
      </c>
      <c r="BV1477">
        <v>1</v>
      </c>
      <c r="BW1477">
        <v>1</v>
      </c>
      <c r="BX1477">
        <v>1</v>
      </c>
      <c r="BY1477" t="s">
        <v>3</v>
      </c>
      <c r="BZ1477" t="e">
        <f>'1.Лок.смета.и.Акт'!#REF!</f>
        <v>#REF!</v>
      </c>
      <c r="CA1477" t="e">
        <f>'1.Лок.смета.и.Акт'!#REF!</f>
        <v>#REF!</v>
      </c>
      <c r="CB1477" t="s">
        <v>3</v>
      </c>
      <c r="CE1477">
        <v>0</v>
      </c>
      <c r="CF1477">
        <v>0</v>
      </c>
      <c r="CG1477">
        <v>0</v>
      </c>
      <c r="CH1477">
        <v>110</v>
      </c>
      <c r="CI1477">
        <v>0</v>
      </c>
      <c r="CJ1477">
        <v>0</v>
      </c>
      <c r="CK1477">
        <v>0</v>
      </c>
      <c r="CL1477">
        <v>0</v>
      </c>
      <c r="CM1477">
        <v>0</v>
      </c>
      <c r="CN1477" t="s">
        <v>3</v>
      </c>
      <c r="CO1477">
        <v>0</v>
      </c>
      <c r="CP1477" t="e">
        <f t="shared" si="1212"/>
        <v>#REF!</v>
      </c>
      <c r="CQ1477">
        <f t="shared" si="1213"/>
        <v>0</v>
      </c>
      <c r="CR1477">
        <f t="shared" si="1214"/>
        <v>302.3888</v>
      </c>
      <c r="CS1477">
        <f t="shared" si="1215"/>
        <v>43.164000000000001</v>
      </c>
      <c r="CT1477">
        <f t="shared" si="1216"/>
        <v>2862.6367999999998</v>
      </c>
      <c r="CU1477">
        <f t="shared" si="1217"/>
        <v>0</v>
      </c>
      <c r="CV1477" t="e">
        <f t="shared" si="1218"/>
        <v>#REF!</v>
      </c>
      <c r="CW1477">
        <f t="shared" si="1219"/>
        <v>0.16</v>
      </c>
      <c r="CX1477">
        <f t="shared" si="1220"/>
        <v>0</v>
      </c>
      <c r="CY1477" t="e">
        <f>(S1477+R1477)*(BZ1477/100)</f>
        <v>#REF!</v>
      </c>
      <c r="CZ1477" t="e">
        <f>(S1477+R1477)*(CA1477/100)</f>
        <v>#REF!</v>
      </c>
      <c r="DC1477" t="s">
        <v>3</v>
      </c>
      <c r="DD1477" t="s">
        <v>3</v>
      </c>
      <c r="DE1477" t="s">
        <v>3</v>
      </c>
      <c r="DF1477" t="s">
        <v>3</v>
      </c>
      <c r="DG1477" t="s">
        <v>3</v>
      </c>
      <c r="DH1477" t="s">
        <v>3</v>
      </c>
      <c r="DI1477" t="s">
        <v>3</v>
      </c>
      <c r="DJ1477" t="s">
        <v>3</v>
      </c>
      <c r="DK1477" t="s">
        <v>3</v>
      </c>
      <c r="DL1477" t="s">
        <v>3</v>
      </c>
      <c r="DM1477" t="s">
        <v>3</v>
      </c>
      <c r="DN1477">
        <v>105</v>
      </c>
      <c r="DO1477">
        <v>65</v>
      </c>
      <c r="DP1477">
        <v>1</v>
      </c>
      <c r="DQ1477">
        <v>1</v>
      </c>
      <c r="DU1477">
        <v>1013</v>
      </c>
      <c r="DV1477" t="s">
        <v>658</v>
      </c>
      <c r="DW1477" t="e">
        <f>'1.Лок.смета.и.Акт'!#REF!</f>
        <v>#REF!</v>
      </c>
      <c r="DX1477">
        <v>1</v>
      </c>
      <c r="DZ1477" t="s">
        <v>3</v>
      </c>
      <c r="EA1477" t="s">
        <v>3</v>
      </c>
      <c r="EB1477" t="s">
        <v>3</v>
      </c>
      <c r="EC1477" t="s">
        <v>3</v>
      </c>
      <c r="EE1477">
        <v>54328951</v>
      </c>
      <c r="EF1477">
        <v>2</v>
      </c>
      <c r="EG1477" t="s">
        <v>21</v>
      </c>
      <c r="EH1477">
        <v>0</v>
      </c>
      <c r="EI1477" t="s">
        <v>3</v>
      </c>
      <c r="EJ1477">
        <v>1</v>
      </c>
      <c r="EK1477">
        <v>6001</v>
      </c>
      <c r="EL1477" t="s">
        <v>660</v>
      </c>
      <c r="EM1477" t="s">
        <v>661</v>
      </c>
      <c r="EO1477" t="s">
        <v>3</v>
      </c>
      <c r="EQ1477">
        <v>1441792</v>
      </c>
      <c r="ER1477">
        <v>6622.56</v>
      </c>
      <c r="ES1477">
        <v>6471.11</v>
      </c>
      <c r="ET1477">
        <v>38.57</v>
      </c>
      <c r="EU1477">
        <v>2.1800000000000002</v>
      </c>
      <c r="EV1477">
        <v>112.88</v>
      </c>
      <c r="EW1477" t="e">
        <f>'1.Лок.смета.и.Акт'!#REF!</f>
        <v>#REF!</v>
      </c>
      <c r="EX1477">
        <v>0.16</v>
      </c>
      <c r="EY1477">
        <v>1</v>
      </c>
      <c r="FQ1477">
        <v>0</v>
      </c>
      <c r="FR1477">
        <f t="shared" si="1221"/>
        <v>0</v>
      </c>
      <c r="FS1477">
        <v>0</v>
      </c>
      <c r="FX1477">
        <v>105</v>
      </c>
      <c r="FY1477">
        <v>65</v>
      </c>
      <c r="GA1477" t="s">
        <v>3</v>
      </c>
      <c r="GD1477">
        <v>1</v>
      </c>
      <c r="GF1477">
        <v>-410446655</v>
      </c>
      <c r="GG1477">
        <v>2</v>
      </c>
      <c r="GH1477">
        <v>1</v>
      </c>
      <c r="GI1477">
        <v>2</v>
      </c>
      <c r="GJ1477">
        <v>0</v>
      </c>
      <c r="GK1477">
        <v>0</v>
      </c>
      <c r="GL1477">
        <f t="shared" si="1222"/>
        <v>0</v>
      </c>
      <c r="GM1477" t="e">
        <f t="shared" si="1223"/>
        <v>#REF!</v>
      </c>
      <c r="GN1477" t="e">
        <f t="shared" si="1224"/>
        <v>#REF!</v>
      </c>
      <c r="GO1477">
        <f t="shared" si="1225"/>
        <v>0</v>
      </c>
      <c r="GP1477">
        <f t="shared" si="1226"/>
        <v>0</v>
      </c>
      <c r="GR1477">
        <v>0</v>
      </c>
      <c r="GS1477">
        <v>0</v>
      </c>
      <c r="GT1477">
        <v>0</v>
      </c>
      <c r="GU1477" t="s">
        <v>3</v>
      </c>
      <c r="GV1477">
        <f t="shared" si="1227"/>
        <v>0</v>
      </c>
      <c r="GW1477">
        <v>1015.2</v>
      </c>
      <c r="GX1477" t="e">
        <f t="shared" si="1228"/>
        <v>#REF!</v>
      </c>
      <c r="HA1477">
        <v>0</v>
      </c>
      <c r="HB1477">
        <v>0</v>
      </c>
      <c r="HC1477">
        <f t="shared" si="1229"/>
        <v>0</v>
      </c>
      <c r="HE1477" t="s">
        <v>3</v>
      </c>
      <c r="HF1477" t="s">
        <v>3</v>
      </c>
      <c r="HM1477" t="s">
        <v>3</v>
      </c>
      <c r="HN1477" t="s">
        <v>662</v>
      </c>
      <c r="HO1477" t="s">
        <v>663</v>
      </c>
      <c r="HP1477" t="s">
        <v>664</v>
      </c>
      <c r="HQ1477" t="s">
        <v>664</v>
      </c>
      <c r="IK1477">
        <v>0</v>
      </c>
    </row>
    <row r="1478" spans="1:255" x14ac:dyDescent="0.2">
      <c r="A1478" s="2">
        <v>18</v>
      </c>
      <c r="B1478" s="2">
        <v>1</v>
      </c>
      <c r="C1478" s="2">
        <v>1189</v>
      </c>
      <c r="D1478" s="2"/>
      <c r="E1478" s="2" t="s">
        <v>665</v>
      </c>
      <c r="F1478" s="2" t="s">
        <v>666</v>
      </c>
      <c r="G1478" s="2" t="s">
        <v>667</v>
      </c>
      <c r="H1478" s="2" t="s">
        <v>78</v>
      </c>
      <c r="I1478" s="2" t="e">
        <f>I1476*J1478</f>
        <v>#REF!</v>
      </c>
      <c r="J1478" s="2">
        <v>2.8000000000000004E-2</v>
      </c>
      <c r="K1478" s="2">
        <v>2.8000000000000001E-2</v>
      </c>
      <c r="L1478" s="2">
        <v>8.0359999999999997E-3</v>
      </c>
      <c r="M1478" s="2">
        <v>0</v>
      </c>
      <c r="N1478" s="2">
        <f t="shared" si="1192"/>
        <v>8.0000000000000002E-3</v>
      </c>
      <c r="O1478" s="2" t="e">
        <f t="shared" si="1193"/>
        <v>#REF!</v>
      </c>
      <c r="P1478" s="2" t="e">
        <f t="shared" si="1194"/>
        <v>#REF!</v>
      </c>
      <c r="Q1478" s="2" t="e">
        <f t="shared" si="1195"/>
        <v>#REF!</v>
      </c>
      <c r="R1478" s="2" t="e">
        <f t="shared" si="1196"/>
        <v>#REF!</v>
      </c>
      <c r="S1478" s="2" t="e">
        <f t="shared" si="1197"/>
        <v>#REF!</v>
      </c>
      <c r="T1478" s="2" t="e">
        <f t="shared" si="1198"/>
        <v>#REF!</v>
      </c>
      <c r="U1478" s="2" t="e">
        <f t="shared" si="1199"/>
        <v>#REF!</v>
      </c>
      <c r="V1478" s="2" t="e">
        <f t="shared" si="1200"/>
        <v>#REF!</v>
      </c>
      <c r="W1478" s="2" t="e">
        <f t="shared" si="1201"/>
        <v>#REF!</v>
      </c>
      <c r="X1478" s="2" t="e">
        <f t="shared" si="1202"/>
        <v>#REF!</v>
      </c>
      <c r="Y1478" s="2" t="e">
        <f t="shared" si="1203"/>
        <v>#REF!</v>
      </c>
      <c r="Z1478" s="2"/>
      <c r="AA1478" s="2">
        <v>69726971</v>
      </c>
      <c r="AB1478" s="2">
        <f t="shared" si="1204"/>
        <v>10559.12</v>
      </c>
      <c r="AC1478" s="2">
        <f>ROUND((ES1478),2)</f>
        <v>10559.12</v>
      </c>
      <c r="AD1478" s="2">
        <f t="shared" si="1205"/>
        <v>0</v>
      </c>
      <c r="AE1478" s="2">
        <f t="shared" si="1206"/>
        <v>0</v>
      </c>
      <c r="AF1478" s="2">
        <f t="shared" si="1207"/>
        <v>0</v>
      </c>
      <c r="AG1478" s="2">
        <f t="shared" si="1208"/>
        <v>0</v>
      </c>
      <c r="AH1478" s="2">
        <f t="shared" si="1209"/>
        <v>0</v>
      </c>
      <c r="AI1478" s="2">
        <f t="shared" si="1210"/>
        <v>0</v>
      </c>
      <c r="AJ1478" s="2">
        <f t="shared" si="1211"/>
        <v>22.28</v>
      </c>
      <c r="AK1478" s="2">
        <v>10559.12</v>
      </c>
      <c r="AL1478" s="2">
        <v>10559.12</v>
      </c>
      <c r="AM1478" s="2">
        <v>0</v>
      </c>
      <c r="AN1478" s="2">
        <v>0</v>
      </c>
      <c r="AO1478" s="2">
        <v>0</v>
      </c>
      <c r="AP1478" s="2">
        <v>0</v>
      </c>
      <c r="AQ1478" s="2">
        <v>0</v>
      </c>
      <c r="AR1478" s="2">
        <v>0</v>
      </c>
      <c r="AS1478" s="2">
        <v>22.28</v>
      </c>
      <c r="AT1478" s="2">
        <v>0</v>
      </c>
      <c r="AU1478" s="2">
        <v>0</v>
      </c>
      <c r="AV1478" s="2">
        <v>1</v>
      </c>
      <c r="AW1478" s="2">
        <v>1</v>
      </c>
      <c r="AX1478" s="2"/>
      <c r="AY1478" s="2"/>
      <c r="AZ1478" s="2">
        <v>1</v>
      </c>
      <c r="BA1478" s="2">
        <v>1</v>
      </c>
      <c r="BB1478" s="2">
        <v>1</v>
      </c>
      <c r="BC1478" s="2">
        <v>1</v>
      </c>
      <c r="BD1478" s="2" t="s">
        <v>3</v>
      </c>
      <c r="BE1478" s="2" t="s">
        <v>3</v>
      </c>
      <c r="BF1478" s="2" t="s">
        <v>3</v>
      </c>
      <c r="BG1478" s="2" t="s">
        <v>3</v>
      </c>
      <c r="BH1478" s="2">
        <v>3</v>
      </c>
      <c r="BI1478" s="2">
        <v>1</v>
      </c>
      <c r="BJ1478" s="2" t="s">
        <v>668</v>
      </c>
      <c r="BK1478" s="2"/>
      <c r="BL1478" s="2"/>
      <c r="BM1478" s="2">
        <v>500001</v>
      </c>
      <c r="BN1478" s="2">
        <v>0</v>
      </c>
      <c r="BO1478" s="2" t="s">
        <v>3</v>
      </c>
      <c r="BP1478" s="2">
        <v>0</v>
      </c>
      <c r="BQ1478" s="2">
        <v>8</v>
      </c>
      <c r="BR1478" s="2">
        <v>0</v>
      </c>
      <c r="BS1478" s="2">
        <v>1</v>
      </c>
      <c r="BT1478" s="2">
        <v>1</v>
      </c>
      <c r="BU1478" s="2">
        <v>1</v>
      </c>
      <c r="BV1478" s="2">
        <v>1</v>
      </c>
      <c r="BW1478" s="2">
        <v>1</v>
      </c>
      <c r="BX1478" s="2">
        <v>1</v>
      </c>
      <c r="BY1478" s="2" t="s">
        <v>3</v>
      </c>
      <c r="BZ1478" s="2">
        <v>0</v>
      </c>
      <c r="CA1478" s="2">
        <v>0</v>
      </c>
      <c r="CB1478" s="2" t="s">
        <v>3</v>
      </c>
      <c r="CC1478" s="2"/>
      <c r="CD1478" s="2"/>
      <c r="CE1478" s="2">
        <v>0</v>
      </c>
      <c r="CF1478" s="2">
        <v>0</v>
      </c>
      <c r="CG1478" s="2">
        <v>0</v>
      </c>
      <c r="CH1478" s="2">
        <v>110</v>
      </c>
      <c r="CI1478" s="2">
        <v>1</v>
      </c>
      <c r="CJ1478" s="2">
        <v>0</v>
      </c>
      <c r="CK1478" s="2">
        <v>0</v>
      </c>
      <c r="CL1478" s="2">
        <v>0</v>
      </c>
      <c r="CM1478" s="2">
        <v>0</v>
      </c>
      <c r="CN1478" s="2" t="s">
        <v>3</v>
      </c>
      <c r="CO1478" s="2">
        <v>0</v>
      </c>
      <c r="CP1478" s="2" t="e">
        <f t="shared" si="1212"/>
        <v>#REF!</v>
      </c>
      <c r="CQ1478" s="2">
        <f t="shared" si="1213"/>
        <v>10559.12</v>
      </c>
      <c r="CR1478" s="2">
        <f t="shared" si="1214"/>
        <v>0</v>
      </c>
      <c r="CS1478" s="2">
        <f t="shared" si="1215"/>
        <v>0</v>
      </c>
      <c r="CT1478" s="2">
        <f t="shared" si="1216"/>
        <v>0</v>
      </c>
      <c r="CU1478" s="2">
        <f t="shared" si="1217"/>
        <v>0</v>
      </c>
      <c r="CV1478" s="2">
        <f t="shared" si="1218"/>
        <v>0</v>
      </c>
      <c r="CW1478" s="2">
        <f t="shared" si="1219"/>
        <v>0</v>
      </c>
      <c r="CX1478" s="2">
        <f t="shared" si="1220"/>
        <v>22.28</v>
      </c>
      <c r="CY1478" s="2" t="e">
        <f>(((S1478+R1478)*AT1478)/100)</f>
        <v>#REF!</v>
      </c>
      <c r="CZ1478" s="2" t="e">
        <f>(((S1478+R1478)*AU1478)/100)</f>
        <v>#REF!</v>
      </c>
      <c r="DA1478" s="2"/>
      <c r="DB1478" s="2"/>
      <c r="DC1478" s="2" t="s">
        <v>3</v>
      </c>
      <c r="DD1478" s="2" t="s">
        <v>3</v>
      </c>
      <c r="DE1478" s="2" t="s">
        <v>3</v>
      </c>
      <c r="DF1478" s="2" t="s">
        <v>3</v>
      </c>
      <c r="DG1478" s="2" t="s">
        <v>3</v>
      </c>
      <c r="DH1478" s="2" t="s">
        <v>3</v>
      </c>
      <c r="DI1478" s="2" t="s">
        <v>3</v>
      </c>
      <c r="DJ1478" s="2" t="s">
        <v>3</v>
      </c>
      <c r="DK1478" s="2" t="s">
        <v>3</v>
      </c>
      <c r="DL1478" s="2" t="s">
        <v>3</v>
      </c>
      <c r="DM1478" s="2" t="s">
        <v>3</v>
      </c>
      <c r="DN1478" s="2">
        <v>0</v>
      </c>
      <c r="DO1478" s="2">
        <v>0</v>
      </c>
      <c r="DP1478" s="2">
        <v>1</v>
      </c>
      <c r="DQ1478" s="2">
        <v>1</v>
      </c>
      <c r="DR1478" s="2"/>
      <c r="DS1478" s="2"/>
      <c r="DT1478" s="2"/>
      <c r="DU1478" s="2">
        <v>1009</v>
      </c>
      <c r="DV1478" s="2" t="s">
        <v>78</v>
      </c>
      <c r="DW1478" s="2" t="s">
        <v>78</v>
      </c>
      <c r="DX1478" s="2">
        <v>1000</v>
      </c>
      <c r="DY1478" s="2"/>
      <c r="DZ1478" s="2" t="s">
        <v>3</v>
      </c>
      <c r="EA1478" s="2" t="s">
        <v>3</v>
      </c>
      <c r="EB1478" s="2" t="s">
        <v>3</v>
      </c>
      <c r="EC1478" s="2" t="s">
        <v>3</v>
      </c>
      <c r="ED1478" s="2"/>
      <c r="EE1478" s="2">
        <v>54328897</v>
      </c>
      <c r="EF1478" s="2">
        <v>8</v>
      </c>
      <c r="EG1478" s="2" t="s">
        <v>31</v>
      </c>
      <c r="EH1478" s="2">
        <v>0</v>
      </c>
      <c r="EI1478" s="2" t="s">
        <v>3</v>
      </c>
      <c r="EJ1478" s="2">
        <v>1</v>
      </c>
      <c r="EK1478" s="2">
        <v>500001</v>
      </c>
      <c r="EL1478" s="2" t="s">
        <v>32</v>
      </c>
      <c r="EM1478" s="2" t="s">
        <v>33</v>
      </c>
      <c r="EN1478" s="2"/>
      <c r="EO1478" s="2" t="s">
        <v>3</v>
      </c>
      <c r="EP1478" s="2"/>
      <c r="EQ1478" s="2">
        <v>0</v>
      </c>
      <c r="ER1478" s="2">
        <v>10559.12</v>
      </c>
      <c r="ES1478" s="2">
        <v>10559.12</v>
      </c>
      <c r="ET1478" s="2">
        <v>0</v>
      </c>
      <c r="EU1478" s="2">
        <v>0</v>
      </c>
      <c r="EV1478" s="2">
        <v>0</v>
      </c>
      <c r="EW1478" s="2">
        <v>0</v>
      </c>
      <c r="EX1478" s="2">
        <v>0</v>
      </c>
      <c r="EY1478" s="2"/>
      <c r="EZ1478" s="2"/>
      <c r="FA1478" s="2"/>
      <c r="FB1478" s="2"/>
      <c r="FC1478" s="2"/>
      <c r="FD1478" s="2"/>
      <c r="FE1478" s="2"/>
      <c r="FF1478" s="2"/>
      <c r="FG1478" s="2"/>
      <c r="FH1478" s="2"/>
      <c r="FI1478" s="2"/>
      <c r="FJ1478" s="2"/>
      <c r="FK1478" s="2"/>
      <c r="FL1478" s="2"/>
      <c r="FM1478" s="2"/>
      <c r="FN1478" s="2"/>
      <c r="FO1478" s="2"/>
      <c r="FP1478" s="2"/>
      <c r="FQ1478" s="2">
        <v>0</v>
      </c>
      <c r="FR1478" s="2">
        <f t="shared" si="1221"/>
        <v>0</v>
      </c>
      <c r="FS1478" s="2">
        <v>0</v>
      </c>
      <c r="FT1478" s="2"/>
      <c r="FU1478" s="2"/>
      <c r="FV1478" s="2"/>
      <c r="FW1478" s="2"/>
      <c r="FX1478" s="2">
        <v>0</v>
      </c>
      <c r="FY1478" s="2">
        <v>0</v>
      </c>
      <c r="FZ1478" s="2"/>
      <c r="GA1478" s="2" t="s">
        <v>3</v>
      </c>
      <c r="GB1478" s="2"/>
      <c r="GC1478" s="2"/>
      <c r="GD1478" s="2">
        <v>1</v>
      </c>
      <c r="GE1478" s="2"/>
      <c r="GF1478" s="2">
        <v>429567918</v>
      </c>
      <c r="GG1478" s="2">
        <v>2</v>
      </c>
      <c r="GH1478" s="2">
        <v>1</v>
      </c>
      <c r="GI1478" s="2">
        <v>-2</v>
      </c>
      <c r="GJ1478" s="2">
        <v>0</v>
      </c>
      <c r="GK1478" s="2">
        <v>0</v>
      </c>
      <c r="GL1478" s="2">
        <f t="shared" si="1222"/>
        <v>0</v>
      </c>
      <c r="GM1478" s="2" t="e">
        <f t="shared" si="1223"/>
        <v>#REF!</v>
      </c>
      <c r="GN1478" s="2" t="e">
        <f t="shared" si="1224"/>
        <v>#REF!</v>
      </c>
      <c r="GO1478" s="2">
        <f t="shared" si="1225"/>
        <v>0</v>
      </c>
      <c r="GP1478" s="2">
        <f t="shared" si="1226"/>
        <v>0</v>
      </c>
      <c r="GQ1478" s="2"/>
      <c r="GR1478" s="2">
        <v>0</v>
      </c>
      <c r="GS1478" s="2">
        <v>3</v>
      </c>
      <c r="GT1478" s="2">
        <v>0</v>
      </c>
      <c r="GU1478" s="2" t="s">
        <v>3</v>
      </c>
      <c r="GV1478" s="2">
        <f t="shared" si="1227"/>
        <v>0</v>
      </c>
      <c r="GW1478" s="2">
        <v>1</v>
      </c>
      <c r="GX1478" s="2" t="e">
        <f t="shared" si="1228"/>
        <v>#REF!</v>
      </c>
      <c r="GY1478" s="2"/>
      <c r="GZ1478" s="2"/>
      <c r="HA1478" s="2">
        <v>0</v>
      </c>
      <c r="HB1478" s="2">
        <v>0</v>
      </c>
      <c r="HC1478" s="2">
        <f t="shared" si="1229"/>
        <v>0</v>
      </c>
      <c r="HD1478" s="2"/>
      <c r="HE1478" s="2" t="s">
        <v>3</v>
      </c>
      <c r="HF1478" s="2" t="s">
        <v>3</v>
      </c>
      <c r="HG1478" s="2"/>
      <c r="HH1478" s="2"/>
      <c r="HI1478" s="2"/>
      <c r="HJ1478" s="2"/>
      <c r="HK1478" s="2"/>
      <c r="HL1478" s="2"/>
      <c r="HM1478" s="2" t="s">
        <v>3</v>
      </c>
      <c r="HN1478" s="2" t="s">
        <v>3</v>
      </c>
      <c r="HO1478" s="2" t="s">
        <v>3</v>
      </c>
      <c r="HP1478" s="2" t="s">
        <v>3</v>
      </c>
      <c r="HQ1478" s="2" t="s">
        <v>3</v>
      </c>
      <c r="HR1478" s="2"/>
      <c r="HS1478" s="2"/>
      <c r="HT1478" s="2"/>
      <c r="HU1478" s="2"/>
      <c r="HV1478" s="2"/>
      <c r="HW1478" s="2"/>
      <c r="HX1478" s="2"/>
      <c r="HY1478" s="2"/>
      <c r="HZ1478" s="2"/>
      <c r="IA1478" s="2"/>
      <c r="IB1478" s="2"/>
      <c r="IC1478" s="2"/>
      <c r="ID1478" s="2"/>
      <c r="IE1478" s="2"/>
      <c r="IF1478" s="2"/>
      <c r="IG1478" s="2"/>
      <c r="IH1478" s="2"/>
      <c r="II1478" s="2"/>
      <c r="IJ1478" s="2"/>
      <c r="IK1478" s="2">
        <v>0</v>
      </c>
      <c r="IL1478" s="2"/>
      <c r="IM1478" s="2"/>
      <c r="IN1478" s="2"/>
      <c r="IO1478" s="2"/>
      <c r="IP1478" s="2"/>
      <c r="IQ1478" s="2"/>
      <c r="IR1478" s="2"/>
      <c r="IS1478" s="2"/>
      <c r="IT1478" s="2"/>
      <c r="IU1478" s="2"/>
    </row>
    <row r="1479" spans="1:255" x14ac:dyDescent="0.2">
      <c r="A1479">
        <v>18</v>
      </c>
      <c r="B1479">
        <v>1</v>
      </c>
      <c r="C1479">
        <v>1195</v>
      </c>
      <c r="E1479" t="s">
        <v>665</v>
      </c>
      <c r="F1479" t="e">
        <f>'1.Лок.смета.и.Акт'!#REF!</f>
        <v>#REF!</v>
      </c>
      <c r="G1479" t="s">
        <v>667</v>
      </c>
      <c r="H1479" t="s">
        <v>78</v>
      </c>
      <c r="I1479" t="e">
        <f>I1477*J1479</f>
        <v>#REF!</v>
      </c>
      <c r="J1479">
        <v>2.8000000000000004E-2</v>
      </c>
      <c r="K1479">
        <v>2.8000000000000001E-2</v>
      </c>
      <c r="L1479">
        <v>8.0359999999999997E-3</v>
      </c>
      <c r="M1479">
        <v>0</v>
      </c>
      <c r="N1479">
        <f t="shared" si="1192"/>
        <v>8.0000000000000002E-3</v>
      </c>
      <c r="O1479" t="e">
        <f t="shared" si="1193"/>
        <v>#REF!</v>
      </c>
      <c r="P1479" t="e">
        <f t="shared" si="1194"/>
        <v>#REF!</v>
      </c>
      <c r="Q1479" t="e">
        <f t="shared" si="1195"/>
        <v>#REF!</v>
      </c>
      <c r="R1479" t="e">
        <f t="shared" si="1196"/>
        <v>#REF!</v>
      </c>
      <c r="S1479" t="e">
        <f t="shared" si="1197"/>
        <v>#REF!</v>
      </c>
      <c r="T1479" t="e">
        <f t="shared" si="1198"/>
        <v>#REF!</v>
      </c>
      <c r="U1479" t="e">
        <f t="shared" si="1199"/>
        <v>#REF!</v>
      </c>
      <c r="V1479" t="e">
        <f t="shared" si="1200"/>
        <v>#REF!</v>
      </c>
      <c r="W1479" t="e">
        <f t="shared" si="1201"/>
        <v>#REF!</v>
      </c>
      <c r="X1479" t="e">
        <f t="shared" si="1202"/>
        <v>#REF!</v>
      </c>
      <c r="Y1479" t="e">
        <f t="shared" si="1203"/>
        <v>#REF!</v>
      </c>
      <c r="AA1479">
        <v>69726884</v>
      </c>
      <c r="AB1479">
        <f t="shared" si="1204"/>
        <v>3335.64</v>
      </c>
      <c r="AC1479">
        <f>ROUND((ES1479),2)</f>
        <v>3335.64</v>
      </c>
      <c r="AD1479">
        <f t="shared" si="1205"/>
        <v>0</v>
      </c>
      <c r="AE1479">
        <f t="shared" si="1206"/>
        <v>0</v>
      </c>
      <c r="AF1479">
        <f t="shared" si="1207"/>
        <v>0</v>
      </c>
      <c r="AG1479">
        <f t="shared" si="1208"/>
        <v>0</v>
      </c>
      <c r="AH1479">
        <f t="shared" si="1209"/>
        <v>0</v>
      </c>
      <c r="AI1479">
        <f t="shared" si="1210"/>
        <v>0</v>
      </c>
      <c r="AJ1479">
        <f t="shared" si="1211"/>
        <v>22.28</v>
      </c>
      <c r="AK1479">
        <v>3335.6400000000003</v>
      </c>
      <c r="AL1479">
        <v>3335.6400000000003</v>
      </c>
      <c r="AM1479">
        <v>0</v>
      </c>
      <c r="AN1479">
        <v>0</v>
      </c>
      <c r="AO1479">
        <v>0</v>
      </c>
      <c r="AP1479">
        <v>0</v>
      </c>
      <c r="AQ1479">
        <v>0</v>
      </c>
      <c r="AR1479">
        <v>0</v>
      </c>
      <c r="AS1479">
        <v>22.28</v>
      </c>
      <c r="AT1479">
        <v>0</v>
      </c>
      <c r="AU1479">
        <v>0</v>
      </c>
      <c r="AV1479">
        <v>1</v>
      </c>
      <c r="AW1479">
        <v>1</v>
      </c>
      <c r="AZ1479">
        <v>1</v>
      </c>
      <c r="BA1479">
        <v>1</v>
      </c>
      <c r="BB1479">
        <v>1</v>
      </c>
      <c r="BC1479">
        <v>7.56</v>
      </c>
      <c r="BD1479" t="s">
        <v>3</v>
      </c>
      <c r="BE1479" t="s">
        <v>3</v>
      </c>
      <c r="BF1479" t="s">
        <v>3</v>
      </c>
      <c r="BG1479" t="s">
        <v>3</v>
      </c>
      <c r="BH1479">
        <v>3</v>
      </c>
      <c r="BI1479">
        <v>1</v>
      </c>
      <c r="BJ1479" t="s">
        <v>668</v>
      </c>
      <c r="BM1479">
        <v>500001</v>
      </c>
      <c r="BN1479">
        <v>0</v>
      </c>
      <c r="BO1479" t="s">
        <v>3</v>
      </c>
      <c r="BP1479">
        <v>0</v>
      </c>
      <c r="BQ1479">
        <v>8</v>
      </c>
      <c r="BR1479">
        <v>0</v>
      </c>
      <c r="BS1479">
        <v>1</v>
      </c>
      <c r="BT1479">
        <v>1</v>
      </c>
      <c r="BU1479">
        <v>1</v>
      </c>
      <c r="BV1479">
        <v>1</v>
      </c>
      <c r="BW1479">
        <v>1</v>
      </c>
      <c r="BX1479">
        <v>1</v>
      </c>
      <c r="BY1479" t="s">
        <v>3</v>
      </c>
      <c r="BZ1479">
        <v>0</v>
      </c>
      <c r="CA1479">
        <v>0</v>
      </c>
      <c r="CB1479" t="s">
        <v>3</v>
      </c>
      <c r="CE1479">
        <v>0</v>
      </c>
      <c r="CF1479">
        <v>0</v>
      </c>
      <c r="CG1479">
        <v>0</v>
      </c>
      <c r="CH1479">
        <v>110</v>
      </c>
      <c r="CI1479">
        <v>1</v>
      </c>
      <c r="CJ1479">
        <v>0</v>
      </c>
      <c r="CK1479">
        <v>0</v>
      </c>
      <c r="CL1479">
        <v>0</v>
      </c>
      <c r="CM1479">
        <v>0</v>
      </c>
      <c r="CN1479" t="s">
        <v>3</v>
      </c>
      <c r="CO1479">
        <v>0</v>
      </c>
      <c r="CP1479" t="e">
        <f t="shared" si="1212"/>
        <v>#REF!</v>
      </c>
      <c r="CQ1479">
        <f t="shared" si="1213"/>
        <v>25217.438399999999</v>
      </c>
      <c r="CR1479">
        <f t="shared" si="1214"/>
        <v>0</v>
      </c>
      <c r="CS1479">
        <f t="shared" si="1215"/>
        <v>0</v>
      </c>
      <c r="CT1479">
        <f t="shared" si="1216"/>
        <v>0</v>
      </c>
      <c r="CU1479">
        <f t="shared" si="1217"/>
        <v>0</v>
      </c>
      <c r="CV1479">
        <f t="shared" si="1218"/>
        <v>0</v>
      </c>
      <c r="CW1479">
        <f t="shared" si="1219"/>
        <v>0</v>
      </c>
      <c r="CX1479">
        <f t="shared" si="1220"/>
        <v>22.28</v>
      </c>
      <c r="CY1479" t="e">
        <f>(S1479+R1479)*(BZ1479/100)</f>
        <v>#REF!</v>
      </c>
      <c r="CZ1479" t="e">
        <f>(S1479+R1479)*(CA1479/100)</f>
        <v>#REF!</v>
      </c>
      <c r="DC1479" t="s">
        <v>3</v>
      </c>
      <c r="DD1479" t="s">
        <v>3</v>
      </c>
      <c r="DE1479" t="s">
        <v>3</v>
      </c>
      <c r="DF1479" t="s">
        <v>3</v>
      </c>
      <c r="DG1479" t="s">
        <v>3</v>
      </c>
      <c r="DH1479" t="s">
        <v>3</v>
      </c>
      <c r="DI1479" t="s">
        <v>3</v>
      </c>
      <c r="DJ1479" t="s">
        <v>3</v>
      </c>
      <c r="DK1479" t="s">
        <v>3</v>
      </c>
      <c r="DL1479" t="s">
        <v>3</v>
      </c>
      <c r="DM1479" t="s">
        <v>3</v>
      </c>
      <c r="DN1479">
        <v>0</v>
      </c>
      <c r="DO1479">
        <v>0</v>
      </c>
      <c r="DP1479">
        <v>1</v>
      </c>
      <c r="DQ1479">
        <v>1</v>
      </c>
      <c r="DU1479">
        <v>1009</v>
      </c>
      <c r="DV1479" t="s">
        <v>78</v>
      </c>
      <c r="DW1479" t="e">
        <f>'1.Лок.смета.и.Акт'!#REF!</f>
        <v>#REF!</v>
      </c>
      <c r="DX1479">
        <v>1000</v>
      </c>
      <c r="DZ1479" t="s">
        <v>3</v>
      </c>
      <c r="EA1479" t="s">
        <v>3</v>
      </c>
      <c r="EB1479" t="s">
        <v>3</v>
      </c>
      <c r="EC1479" t="s">
        <v>3</v>
      </c>
      <c r="EE1479">
        <v>54328897</v>
      </c>
      <c r="EF1479">
        <v>8</v>
      </c>
      <c r="EG1479" t="s">
        <v>31</v>
      </c>
      <c r="EH1479">
        <v>0</v>
      </c>
      <c r="EI1479" t="s">
        <v>3</v>
      </c>
      <c r="EJ1479">
        <v>1</v>
      </c>
      <c r="EK1479">
        <v>500001</v>
      </c>
      <c r="EL1479" t="s">
        <v>32</v>
      </c>
      <c r="EM1479" t="s">
        <v>33</v>
      </c>
      <c r="EO1479" t="s">
        <v>3</v>
      </c>
      <c r="EQ1479">
        <v>0</v>
      </c>
      <c r="ER1479">
        <v>3335.6400000000003</v>
      </c>
      <c r="ES1479">
        <v>3335.6400000000003</v>
      </c>
      <c r="ET1479">
        <v>0</v>
      </c>
      <c r="EU1479">
        <v>0</v>
      </c>
      <c r="EV1479">
        <v>0</v>
      </c>
      <c r="EW1479">
        <v>0</v>
      </c>
      <c r="EX1479">
        <v>0</v>
      </c>
      <c r="EZ1479">
        <v>5</v>
      </c>
      <c r="FC1479">
        <v>0</v>
      </c>
      <c r="FD1479">
        <v>18</v>
      </c>
      <c r="FF1479">
        <v>24120</v>
      </c>
      <c r="FQ1479">
        <v>0</v>
      </c>
      <c r="FR1479">
        <f t="shared" si="1221"/>
        <v>0</v>
      </c>
      <c r="FS1479">
        <v>0</v>
      </c>
      <c r="FX1479">
        <v>0</v>
      </c>
      <c r="FY1479">
        <v>0</v>
      </c>
      <c r="GA1479" t="s">
        <v>669</v>
      </c>
      <c r="GD1479">
        <v>1</v>
      </c>
      <c r="GF1479">
        <v>429567918</v>
      </c>
      <c r="GG1479">
        <v>2</v>
      </c>
      <c r="GH1479">
        <v>3</v>
      </c>
      <c r="GI1479">
        <v>5</v>
      </c>
      <c r="GJ1479">
        <v>0</v>
      </c>
      <c r="GK1479">
        <v>0</v>
      </c>
      <c r="GL1479">
        <f t="shared" si="1222"/>
        <v>0</v>
      </c>
      <c r="GM1479" t="e">
        <f t="shared" si="1223"/>
        <v>#REF!</v>
      </c>
      <c r="GN1479" t="e">
        <f t="shared" si="1224"/>
        <v>#REF!</v>
      </c>
      <c r="GO1479">
        <f t="shared" si="1225"/>
        <v>0</v>
      </c>
      <c r="GP1479">
        <f t="shared" si="1226"/>
        <v>0</v>
      </c>
      <c r="GR1479">
        <v>1</v>
      </c>
      <c r="GS1479">
        <v>1</v>
      </c>
      <c r="GT1479">
        <v>0</v>
      </c>
      <c r="GU1479" t="s">
        <v>3</v>
      </c>
      <c r="GV1479">
        <f t="shared" si="1227"/>
        <v>0</v>
      </c>
      <c r="GW1479">
        <v>1</v>
      </c>
      <c r="GX1479" t="e">
        <f t="shared" si="1228"/>
        <v>#REF!</v>
      </c>
      <c r="HA1479">
        <v>0</v>
      </c>
      <c r="HB1479">
        <v>0</v>
      </c>
      <c r="HC1479">
        <f t="shared" si="1229"/>
        <v>0</v>
      </c>
      <c r="HE1479" t="s">
        <v>35</v>
      </c>
      <c r="HF1479" t="s">
        <v>36</v>
      </c>
      <c r="HM1479" t="s">
        <v>3</v>
      </c>
      <c r="HN1479" t="s">
        <v>3</v>
      </c>
      <c r="HO1479" t="s">
        <v>3</v>
      </c>
      <c r="HP1479" t="s">
        <v>3</v>
      </c>
      <c r="HQ1479" t="s">
        <v>3</v>
      </c>
      <c r="IK1479">
        <v>0</v>
      </c>
    </row>
    <row r="1480" spans="1:255" x14ac:dyDescent="0.2">
      <c r="A1480" s="2">
        <v>18</v>
      </c>
      <c r="B1480" s="2">
        <v>1</v>
      </c>
      <c r="C1480" s="2">
        <v>1190</v>
      </c>
      <c r="D1480" s="2"/>
      <c r="E1480" s="2" t="s">
        <v>670</v>
      </c>
      <c r="F1480" s="2" t="s">
        <v>671</v>
      </c>
      <c r="G1480" s="2" t="s">
        <v>672</v>
      </c>
      <c r="H1480" s="2" t="s">
        <v>78</v>
      </c>
      <c r="I1480" s="2" t="e">
        <f>I1476*J1480</f>
        <v>#REF!</v>
      </c>
      <c r="J1480" s="2">
        <v>1</v>
      </c>
      <c r="K1480" s="2">
        <v>1</v>
      </c>
      <c r="L1480" s="2">
        <v>0.28699999999999998</v>
      </c>
      <c r="M1480" s="2">
        <v>0</v>
      </c>
      <c r="N1480" s="2">
        <f t="shared" si="1192"/>
        <v>0.28699999999999998</v>
      </c>
      <c r="O1480" s="2" t="e">
        <f t="shared" si="1193"/>
        <v>#REF!</v>
      </c>
      <c r="P1480" s="2" t="e">
        <f t="shared" si="1194"/>
        <v>#REF!</v>
      </c>
      <c r="Q1480" s="2" t="e">
        <f t="shared" si="1195"/>
        <v>#REF!</v>
      </c>
      <c r="R1480" s="2" t="e">
        <f t="shared" si="1196"/>
        <v>#REF!</v>
      </c>
      <c r="S1480" s="2" t="e">
        <f t="shared" si="1197"/>
        <v>#REF!</v>
      </c>
      <c r="T1480" s="2" t="e">
        <f t="shared" si="1198"/>
        <v>#REF!</v>
      </c>
      <c r="U1480" s="2" t="e">
        <f t="shared" si="1199"/>
        <v>#REF!</v>
      </c>
      <c r="V1480" s="2" t="e">
        <f t="shared" si="1200"/>
        <v>#REF!</v>
      </c>
      <c r="W1480" s="2" t="e">
        <f t="shared" si="1201"/>
        <v>#REF!</v>
      </c>
      <c r="X1480" s="2" t="e">
        <f t="shared" si="1202"/>
        <v>#REF!</v>
      </c>
      <c r="Y1480" s="2" t="e">
        <f t="shared" si="1203"/>
        <v>#REF!</v>
      </c>
      <c r="Z1480" s="2"/>
      <c r="AA1480" s="2">
        <v>69726971</v>
      </c>
      <c r="AB1480" s="2">
        <f t="shared" si="1204"/>
        <v>14770.4</v>
      </c>
      <c r="AC1480" s="2">
        <f>ROUND((ES1480),2)</f>
        <v>14770.4</v>
      </c>
      <c r="AD1480" s="2">
        <f t="shared" si="1205"/>
        <v>0</v>
      </c>
      <c r="AE1480" s="2">
        <f t="shared" si="1206"/>
        <v>0</v>
      </c>
      <c r="AF1480" s="2">
        <f t="shared" si="1207"/>
        <v>0</v>
      </c>
      <c r="AG1480" s="2">
        <f t="shared" si="1208"/>
        <v>0</v>
      </c>
      <c r="AH1480" s="2">
        <f t="shared" si="1209"/>
        <v>0</v>
      </c>
      <c r="AI1480" s="2">
        <f t="shared" si="1210"/>
        <v>0</v>
      </c>
      <c r="AJ1480" s="2">
        <f t="shared" si="1211"/>
        <v>0</v>
      </c>
      <c r="AK1480" s="2">
        <v>14770.4</v>
      </c>
      <c r="AL1480" s="2">
        <v>14770.4</v>
      </c>
      <c r="AM1480" s="2">
        <v>0</v>
      </c>
      <c r="AN1480" s="2">
        <v>0</v>
      </c>
      <c r="AO1480" s="2">
        <v>0</v>
      </c>
      <c r="AP1480" s="2">
        <v>0</v>
      </c>
      <c r="AQ1480" s="2">
        <v>0</v>
      </c>
      <c r="AR1480" s="2">
        <v>0</v>
      </c>
      <c r="AS1480" s="2">
        <v>0</v>
      </c>
      <c r="AT1480" s="2">
        <v>0</v>
      </c>
      <c r="AU1480" s="2">
        <v>0</v>
      </c>
      <c r="AV1480" s="2">
        <v>1</v>
      </c>
      <c r="AW1480" s="2">
        <v>1</v>
      </c>
      <c r="AX1480" s="2"/>
      <c r="AY1480" s="2"/>
      <c r="AZ1480" s="2">
        <v>1</v>
      </c>
      <c r="BA1480" s="2">
        <v>1</v>
      </c>
      <c r="BB1480" s="2">
        <v>1</v>
      </c>
      <c r="BC1480" s="2">
        <v>1</v>
      </c>
      <c r="BD1480" s="2" t="s">
        <v>3</v>
      </c>
      <c r="BE1480" s="2" t="s">
        <v>3</v>
      </c>
      <c r="BF1480" s="2" t="s">
        <v>3</v>
      </c>
      <c r="BG1480" s="2" t="s">
        <v>3</v>
      </c>
      <c r="BH1480" s="2">
        <v>3</v>
      </c>
      <c r="BI1480" s="2">
        <v>1</v>
      </c>
      <c r="BJ1480" s="2" t="s">
        <v>673</v>
      </c>
      <c r="BK1480" s="2"/>
      <c r="BL1480" s="2"/>
      <c r="BM1480" s="2">
        <v>500003</v>
      </c>
      <c r="BN1480" s="2">
        <v>0</v>
      </c>
      <c r="BO1480" s="2" t="s">
        <v>3</v>
      </c>
      <c r="BP1480" s="2">
        <v>0</v>
      </c>
      <c r="BQ1480" s="2">
        <v>13</v>
      </c>
      <c r="BR1480" s="2">
        <v>0</v>
      </c>
      <c r="BS1480" s="2">
        <v>1</v>
      </c>
      <c r="BT1480" s="2">
        <v>1</v>
      </c>
      <c r="BU1480" s="2">
        <v>1</v>
      </c>
      <c r="BV1480" s="2">
        <v>1</v>
      </c>
      <c r="BW1480" s="2">
        <v>1</v>
      </c>
      <c r="BX1480" s="2">
        <v>1</v>
      </c>
      <c r="BY1480" s="2" t="s">
        <v>3</v>
      </c>
      <c r="BZ1480" s="2">
        <v>0</v>
      </c>
      <c r="CA1480" s="2">
        <v>0</v>
      </c>
      <c r="CB1480" s="2" t="s">
        <v>3</v>
      </c>
      <c r="CC1480" s="2"/>
      <c r="CD1480" s="2"/>
      <c r="CE1480" s="2">
        <v>0</v>
      </c>
      <c r="CF1480" s="2">
        <v>0</v>
      </c>
      <c r="CG1480" s="2">
        <v>0</v>
      </c>
      <c r="CH1480" s="2">
        <v>110</v>
      </c>
      <c r="CI1480" s="2">
        <v>2</v>
      </c>
      <c r="CJ1480" s="2">
        <v>0</v>
      </c>
      <c r="CK1480" s="2">
        <v>0</v>
      </c>
      <c r="CL1480" s="2">
        <v>0</v>
      </c>
      <c r="CM1480" s="2">
        <v>0</v>
      </c>
      <c r="CN1480" s="2" t="s">
        <v>3</v>
      </c>
      <c r="CO1480" s="2">
        <v>0</v>
      </c>
      <c r="CP1480" s="2" t="e">
        <f t="shared" si="1212"/>
        <v>#REF!</v>
      </c>
      <c r="CQ1480" s="2">
        <f t="shared" si="1213"/>
        <v>14770.4</v>
      </c>
      <c r="CR1480" s="2">
        <f t="shared" si="1214"/>
        <v>0</v>
      </c>
      <c r="CS1480" s="2">
        <f t="shared" si="1215"/>
        <v>0</v>
      </c>
      <c r="CT1480" s="2">
        <f t="shared" si="1216"/>
        <v>0</v>
      </c>
      <c r="CU1480" s="2">
        <f t="shared" si="1217"/>
        <v>0</v>
      </c>
      <c r="CV1480" s="2">
        <f t="shared" si="1218"/>
        <v>0</v>
      </c>
      <c r="CW1480" s="2">
        <f t="shared" si="1219"/>
        <v>0</v>
      </c>
      <c r="CX1480" s="2">
        <f t="shared" si="1220"/>
        <v>0</v>
      </c>
      <c r="CY1480" s="2" t="e">
        <f>(((S1480+R1480)*AT1480)/100)</f>
        <v>#REF!</v>
      </c>
      <c r="CZ1480" s="2" t="e">
        <f>(((S1480+R1480)*AU1480)/100)</f>
        <v>#REF!</v>
      </c>
      <c r="DA1480" s="2"/>
      <c r="DB1480" s="2"/>
      <c r="DC1480" s="2" t="s">
        <v>3</v>
      </c>
      <c r="DD1480" s="2" t="s">
        <v>3</v>
      </c>
      <c r="DE1480" s="2" t="s">
        <v>3</v>
      </c>
      <c r="DF1480" s="2" t="s">
        <v>3</v>
      </c>
      <c r="DG1480" s="2" t="s">
        <v>3</v>
      </c>
      <c r="DH1480" s="2" t="s">
        <v>3</v>
      </c>
      <c r="DI1480" s="2" t="s">
        <v>3</v>
      </c>
      <c r="DJ1480" s="2" t="s">
        <v>3</v>
      </c>
      <c r="DK1480" s="2" t="s">
        <v>3</v>
      </c>
      <c r="DL1480" s="2" t="s">
        <v>3</v>
      </c>
      <c r="DM1480" s="2" t="s">
        <v>3</v>
      </c>
      <c r="DN1480" s="2">
        <v>0</v>
      </c>
      <c r="DO1480" s="2">
        <v>0</v>
      </c>
      <c r="DP1480" s="2">
        <v>1</v>
      </c>
      <c r="DQ1480" s="2">
        <v>1</v>
      </c>
      <c r="DR1480" s="2"/>
      <c r="DS1480" s="2"/>
      <c r="DT1480" s="2"/>
      <c r="DU1480" s="2">
        <v>1009</v>
      </c>
      <c r="DV1480" s="2" t="s">
        <v>78</v>
      </c>
      <c r="DW1480" s="2" t="s">
        <v>78</v>
      </c>
      <c r="DX1480" s="2">
        <v>1000</v>
      </c>
      <c r="DY1480" s="2"/>
      <c r="DZ1480" s="2" t="s">
        <v>3</v>
      </c>
      <c r="EA1480" s="2" t="s">
        <v>3</v>
      </c>
      <c r="EB1480" s="2" t="s">
        <v>3</v>
      </c>
      <c r="EC1480" s="2" t="s">
        <v>3</v>
      </c>
      <c r="ED1480" s="2"/>
      <c r="EE1480" s="2">
        <v>54329104</v>
      </c>
      <c r="EF1480" s="2">
        <v>13</v>
      </c>
      <c r="EG1480" s="2" t="s">
        <v>42</v>
      </c>
      <c r="EH1480" s="2">
        <v>0</v>
      </c>
      <c r="EI1480" s="2" t="s">
        <v>3</v>
      </c>
      <c r="EJ1480" s="2">
        <v>1</v>
      </c>
      <c r="EK1480" s="2">
        <v>500003</v>
      </c>
      <c r="EL1480" s="2" t="s">
        <v>43</v>
      </c>
      <c r="EM1480" s="2" t="s">
        <v>44</v>
      </c>
      <c r="EN1480" s="2"/>
      <c r="EO1480" s="2" t="s">
        <v>3</v>
      </c>
      <c r="EP1480" s="2"/>
      <c r="EQ1480" s="2">
        <v>0</v>
      </c>
      <c r="ER1480" s="2">
        <v>14770.4</v>
      </c>
      <c r="ES1480" s="2">
        <v>14770.4</v>
      </c>
      <c r="ET1480" s="2">
        <v>0</v>
      </c>
      <c r="EU1480" s="2">
        <v>0</v>
      </c>
      <c r="EV1480" s="2">
        <v>0</v>
      </c>
      <c r="EW1480" s="2">
        <v>0</v>
      </c>
      <c r="EX1480" s="2">
        <v>0</v>
      </c>
      <c r="EY1480" s="2"/>
      <c r="EZ1480" s="2"/>
      <c r="FA1480" s="2"/>
      <c r="FB1480" s="2"/>
      <c r="FC1480" s="2"/>
      <c r="FD1480" s="2"/>
      <c r="FE1480" s="2"/>
      <c r="FF1480" s="2"/>
      <c r="FG1480" s="2"/>
      <c r="FH1480" s="2"/>
      <c r="FI1480" s="2"/>
      <c r="FJ1480" s="2"/>
      <c r="FK1480" s="2"/>
      <c r="FL1480" s="2"/>
      <c r="FM1480" s="2"/>
      <c r="FN1480" s="2"/>
      <c r="FO1480" s="2"/>
      <c r="FP1480" s="2"/>
      <c r="FQ1480" s="2">
        <v>0</v>
      </c>
      <c r="FR1480" s="2">
        <f t="shared" si="1221"/>
        <v>0</v>
      </c>
      <c r="FS1480" s="2">
        <v>0</v>
      </c>
      <c r="FT1480" s="2"/>
      <c r="FU1480" s="2"/>
      <c r="FV1480" s="2"/>
      <c r="FW1480" s="2"/>
      <c r="FX1480" s="2">
        <v>0</v>
      </c>
      <c r="FY1480" s="2">
        <v>0</v>
      </c>
      <c r="FZ1480" s="2"/>
      <c r="GA1480" s="2" t="s">
        <v>3</v>
      </c>
      <c r="GB1480" s="2"/>
      <c r="GC1480" s="2"/>
      <c r="GD1480" s="2">
        <v>1</v>
      </c>
      <c r="GE1480" s="2"/>
      <c r="GF1480" s="2">
        <v>-78750848</v>
      </c>
      <c r="GG1480" s="2">
        <v>2</v>
      </c>
      <c r="GH1480" s="2">
        <v>1</v>
      </c>
      <c r="GI1480" s="2">
        <v>-2</v>
      </c>
      <c r="GJ1480" s="2">
        <v>0</v>
      </c>
      <c r="GK1480" s="2">
        <v>0</v>
      </c>
      <c r="GL1480" s="2">
        <f t="shared" si="1222"/>
        <v>0</v>
      </c>
      <c r="GM1480" s="2" t="e">
        <f t="shared" si="1223"/>
        <v>#REF!</v>
      </c>
      <c r="GN1480" s="2" t="e">
        <f t="shared" si="1224"/>
        <v>#REF!</v>
      </c>
      <c r="GO1480" s="2">
        <f t="shared" si="1225"/>
        <v>0</v>
      </c>
      <c r="GP1480" s="2">
        <f t="shared" si="1226"/>
        <v>0</v>
      </c>
      <c r="GQ1480" s="2"/>
      <c r="GR1480" s="2">
        <v>0</v>
      </c>
      <c r="GS1480" s="2">
        <v>3</v>
      </c>
      <c r="GT1480" s="2">
        <v>0</v>
      </c>
      <c r="GU1480" s="2" t="s">
        <v>3</v>
      </c>
      <c r="GV1480" s="2">
        <f t="shared" si="1227"/>
        <v>0</v>
      </c>
      <c r="GW1480" s="2">
        <v>1</v>
      </c>
      <c r="GX1480" s="2" t="e">
        <f t="shared" si="1228"/>
        <v>#REF!</v>
      </c>
      <c r="GY1480" s="2"/>
      <c r="GZ1480" s="2"/>
      <c r="HA1480" s="2">
        <v>0</v>
      </c>
      <c r="HB1480" s="2">
        <v>0</v>
      </c>
      <c r="HC1480" s="2">
        <f t="shared" si="1229"/>
        <v>0</v>
      </c>
      <c r="HD1480" s="2"/>
      <c r="HE1480" s="2" t="s">
        <v>3</v>
      </c>
      <c r="HF1480" s="2" t="s">
        <v>3</v>
      </c>
      <c r="HG1480" s="2"/>
      <c r="HH1480" s="2"/>
      <c r="HI1480" s="2"/>
      <c r="HJ1480" s="2"/>
      <c r="HK1480" s="2"/>
      <c r="HL1480" s="2"/>
      <c r="HM1480" s="2" t="s">
        <v>3</v>
      </c>
      <c r="HN1480" s="2" t="s">
        <v>3</v>
      </c>
      <c r="HO1480" s="2" t="s">
        <v>3</v>
      </c>
      <c r="HP1480" s="2" t="s">
        <v>3</v>
      </c>
      <c r="HQ1480" s="2" t="s">
        <v>3</v>
      </c>
      <c r="HR1480" s="2"/>
      <c r="HS1480" s="2"/>
      <c r="HT1480" s="2"/>
      <c r="HU1480" s="2"/>
      <c r="HV1480" s="2"/>
      <c r="HW1480" s="2"/>
      <c r="HX1480" s="2"/>
      <c r="HY1480" s="2"/>
      <c r="HZ1480" s="2"/>
      <c r="IA1480" s="2"/>
      <c r="IB1480" s="2"/>
      <c r="IC1480" s="2"/>
      <c r="ID1480" s="2"/>
      <c r="IE1480" s="2"/>
      <c r="IF1480" s="2"/>
      <c r="IG1480" s="2"/>
      <c r="IH1480" s="2"/>
      <c r="II1480" s="2"/>
      <c r="IJ1480" s="2"/>
      <c r="IK1480" s="2">
        <v>0</v>
      </c>
      <c r="IL1480" s="2"/>
      <c r="IM1480" s="2"/>
      <c r="IN1480" s="2"/>
      <c r="IO1480" s="2"/>
      <c r="IP1480" s="2"/>
      <c r="IQ1480" s="2"/>
      <c r="IR1480" s="2"/>
      <c r="IS1480" s="2"/>
      <c r="IT1480" s="2"/>
      <c r="IU1480" s="2"/>
    </row>
    <row r="1481" spans="1:255" x14ac:dyDescent="0.2">
      <c r="A1481">
        <v>18</v>
      </c>
      <c r="B1481">
        <v>1</v>
      </c>
      <c r="C1481">
        <v>1196</v>
      </c>
      <c r="E1481" t="s">
        <v>670</v>
      </c>
      <c r="F1481" t="e">
        <f>'1.Лок.смета.и.Акт'!#REF!</f>
        <v>#REF!</v>
      </c>
      <c r="G1481" t="s">
        <v>672</v>
      </c>
      <c r="H1481" t="s">
        <v>78</v>
      </c>
      <c r="I1481" t="e">
        <f>I1477*J1481</f>
        <v>#REF!</v>
      </c>
      <c r="J1481">
        <v>1</v>
      </c>
      <c r="K1481">
        <v>1</v>
      </c>
      <c r="L1481">
        <v>0.28699999999999998</v>
      </c>
      <c r="M1481">
        <v>0</v>
      </c>
      <c r="N1481">
        <f t="shared" si="1192"/>
        <v>0.28699999999999998</v>
      </c>
      <c r="O1481" t="e">
        <f t="shared" si="1193"/>
        <v>#REF!</v>
      </c>
      <c r="P1481" t="e">
        <f t="shared" si="1194"/>
        <v>#REF!</v>
      </c>
      <c r="Q1481" t="e">
        <f t="shared" si="1195"/>
        <v>#REF!</v>
      </c>
      <c r="R1481" t="e">
        <f t="shared" si="1196"/>
        <v>#REF!</v>
      </c>
      <c r="S1481" t="e">
        <f t="shared" si="1197"/>
        <v>#REF!</v>
      </c>
      <c r="T1481" t="e">
        <f t="shared" si="1198"/>
        <v>#REF!</v>
      </c>
      <c r="U1481" t="e">
        <f t="shared" si="1199"/>
        <v>#REF!</v>
      </c>
      <c r="V1481" t="e">
        <f t="shared" si="1200"/>
        <v>#REF!</v>
      </c>
      <c r="W1481" t="e">
        <f t="shared" si="1201"/>
        <v>#REF!</v>
      </c>
      <c r="X1481" t="e">
        <f t="shared" si="1202"/>
        <v>#REF!</v>
      </c>
      <c r="Y1481" t="e">
        <f t="shared" si="1203"/>
        <v>#REF!</v>
      </c>
      <c r="AA1481">
        <v>69726884</v>
      </c>
      <c r="AB1481">
        <f t="shared" si="1204"/>
        <v>14515.49</v>
      </c>
      <c r="AC1481">
        <f>ROUND((ES1481),2)</f>
        <v>14515.49</v>
      </c>
      <c r="AD1481">
        <f t="shared" si="1205"/>
        <v>0</v>
      </c>
      <c r="AE1481">
        <f t="shared" si="1206"/>
        <v>0</v>
      </c>
      <c r="AF1481">
        <f t="shared" si="1207"/>
        <v>0</v>
      </c>
      <c r="AG1481">
        <f t="shared" si="1208"/>
        <v>0</v>
      </c>
      <c r="AH1481">
        <f t="shared" si="1209"/>
        <v>0</v>
      </c>
      <c r="AI1481">
        <f t="shared" si="1210"/>
        <v>0</v>
      </c>
      <c r="AJ1481">
        <f t="shared" si="1211"/>
        <v>0</v>
      </c>
      <c r="AK1481">
        <v>14515.490000000002</v>
      </c>
      <c r="AL1481">
        <v>14515.490000000002</v>
      </c>
      <c r="AM1481">
        <v>0</v>
      </c>
      <c r="AN1481">
        <v>0</v>
      </c>
      <c r="AO1481">
        <v>0</v>
      </c>
      <c r="AP1481">
        <v>0</v>
      </c>
      <c r="AQ1481">
        <v>0</v>
      </c>
      <c r="AR1481">
        <v>0</v>
      </c>
      <c r="AS1481">
        <v>0</v>
      </c>
      <c r="AT1481">
        <v>0</v>
      </c>
      <c r="AU1481">
        <v>0</v>
      </c>
      <c r="AV1481">
        <v>1</v>
      </c>
      <c r="AW1481">
        <v>1</v>
      </c>
      <c r="AZ1481">
        <v>1</v>
      </c>
      <c r="BA1481">
        <v>1</v>
      </c>
      <c r="BB1481">
        <v>1</v>
      </c>
      <c r="BC1481">
        <v>7.56</v>
      </c>
      <c r="BD1481" t="s">
        <v>3</v>
      </c>
      <c r="BE1481" t="s">
        <v>3</v>
      </c>
      <c r="BF1481" t="s">
        <v>3</v>
      </c>
      <c r="BG1481" t="s">
        <v>3</v>
      </c>
      <c r="BH1481">
        <v>3</v>
      </c>
      <c r="BI1481">
        <v>1</v>
      </c>
      <c r="BJ1481" t="s">
        <v>673</v>
      </c>
      <c r="BM1481">
        <v>500003</v>
      </c>
      <c r="BN1481">
        <v>0</v>
      </c>
      <c r="BO1481" t="s">
        <v>3</v>
      </c>
      <c r="BP1481">
        <v>0</v>
      </c>
      <c r="BQ1481">
        <v>13</v>
      </c>
      <c r="BR1481">
        <v>0</v>
      </c>
      <c r="BS1481">
        <v>1</v>
      </c>
      <c r="BT1481">
        <v>1</v>
      </c>
      <c r="BU1481">
        <v>1</v>
      </c>
      <c r="BV1481">
        <v>1</v>
      </c>
      <c r="BW1481">
        <v>1</v>
      </c>
      <c r="BX1481">
        <v>1</v>
      </c>
      <c r="BY1481" t="s">
        <v>3</v>
      </c>
      <c r="BZ1481">
        <v>0</v>
      </c>
      <c r="CA1481">
        <v>0</v>
      </c>
      <c r="CB1481" t="s">
        <v>3</v>
      </c>
      <c r="CE1481">
        <v>0</v>
      </c>
      <c r="CF1481">
        <v>0</v>
      </c>
      <c r="CG1481">
        <v>0</v>
      </c>
      <c r="CH1481">
        <v>110</v>
      </c>
      <c r="CI1481">
        <v>2</v>
      </c>
      <c r="CJ1481">
        <v>0</v>
      </c>
      <c r="CK1481">
        <v>0</v>
      </c>
      <c r="CL1481">
        <v>0</v>
      </c>
      <c r="CM1481">
        <v>0</v>
      </c>
      <c r="CN1481" t="s">
        <v>3</v>
      </c>
      <c r="CO1481">
        <v>0</v>
      </c>
      <c r="CP1481" t="e">
        <f t="shared" si="1212"/>
        <v>#REF!</v>
      </c>
      <c r="CQ1481">
        <f t="shared" si="1213"/>
        <v>109737.1044</v>
      </c>
      <c r="CR1481">
        <f t="shared" si="1214"/>
        <v>0</v>
      </c>
      <c r="CS1481">
        <f t="shared" si="1215"/>
        <v>0</v>
      </c>
      <c r="CT1481">
        <f t="shared" si="1216"/>
        <v>0</v>
      </c>
      <c r="CU1481">
        <f t="shared" si="1217"/>
        <v>0</v>
      </c>
      <c r="CV1481">
        <f t="shared" si="1218"/>
        <v>0</v>
      </c>
      <c r="CW1481">
        <f t="shared" si="1219"/>
        <v>0</v>
      </c>
      <c r="CX1481">
        <f t="shared" si="1220"/>
        <v>0</v>
      </c>
      <c r="CY1481" t="e">
        <f>(S1481+R1481)*(BZ1481/100)</f>
        <v>#REF!</v>
      </c>
      <c r="CZ1481" t="e">
        <f>(S1481+R1481)*(CA1481/100)</f>
        <v>#REF!</v>
      </c>
      <c r="DC1481" t="s">
        <v>3</v>
      </c>
      <c r="DD1481" t="s">
        <v>3</v>
      </c>
      <c r="DE1481" t="s">
        <v>3</v>
      </c>
      <c r="DF1481" t="s">
        <v>3</v>
      </c>
      <c r="DG1481" t="s">
        <v>3</v>
      </c>
      <c r="DH1481" t="s">
        <v>3</v>
      </c>
      <c r="DI1481" t="s">
        <v>3</v>
      </c>
      <c r="DJ1481" t="s">
        <v>3</v>
      </c>
      <c r="DK1481" t="s">
        <v>3</v>
      </c>
      <c r="DL1481" t="s">
        <v>3</v>
      </c>
      <c r="DM1481" t="s">
        <v>3</v>
      </c>
      <c r="DN1481">
        <v>0</v>
      </c>
      <c r="DO1481">
        <v>0</v>
      </c>
      <c r="DP1481">
        <v>1</v>
      </c>
      <c r="DQ1481">
        <v>1</v>
      </c>
      <c r="DU1481">
        <v>1009</v>
      </c>
      <c r="DV1481" t="s">
        <v>78</v>
      </c>
      <c r="DW1481" t="e">
        <f>'1.Лок.смета.и.Акт'!#REF!</f>
        <v>#REF!</v>
      </c>
      <c r="DX1481">
        <v>1000</v>
      </c>
      <c r="DZ1481" t="s">
        <v>3</v>
      </c>
      <c r="EA1481" t="s">
        <v>3</v>
      </c>
      <c r="EB1481" t="s">
        <v>3</v>
      </c>
      <c r="EC1481" t="s">
        <v>3</v>
      </c>
      <c r="EE1481">
        <v>54329104</v>
      </c>
      <c r="EF1481">
        <v>13</v>
      </c>
      <c r="EG1481" t="s">
        <v>42</v>
      </c>
      <c r="EH1481">
        <v>0</v>
      </c>
      <c r="EI1481" t="s">
        <v>3</v>
      </c>
      <c r="EJ1481">
        <v>1</v>
      </c>
      <c r="EK1481">
        <v>500003</v>
      </c>
      <c r="EL1481" t="s">
        <v>43</v>
      </c>
      <c r="EM1481" t="s">
        <v>44</v>
      </c>
      <c r="EO1481" t="s">
        <v>3</v>
      </c>
      <c r="EQ1481">
        <v>0</v>
      </c>
      <c r="ER1481">
        <v>104961.39</v>
      </c>
      <c r="ES1481">
        <v>14515.490000000002</v>
      </c>
      <c r="ET1481">
        <v>0</v>
      </c>
      <c r="EU1481">
        <v>0</v>
      </c>
      <c r="EV1481">
        <v>0</v>
      </c>
      <c r="EW1481">
        <v>0</v>
      </c>
      <c r="EX1481">
        <v>0</v>
      </c>
      <c r="EZ1481">
        <v>5</v>
      </c>
      <c r="FC1481">
        <v>0</v>
      </c>
      <c r="FD1481">
        <v>18</v>
      </c>
      <c r="FF1481">
        <v>104961.39</v>
      </c>
      <c r="FQ1481">
        <v>0</v>
      </c>
      <c r="FR1481">
        <f t="shared" si="1221"/>
        <v>0</v>
      </c>
      <c r="FS1481">
        <v>0</v>
      </c>
      <c r="FX1481">
        <v>0</v>
      </c>
      <c r="FY1481">
        <v>0</v>
      </c>
      <c r="GA1481" t="s">
        <v>674</v>
      </c>
      <c r="GD1481">
        <v>1</v>
      </c>
      <c r="GF1481">
        <v>-78750848</v>
      </c>
      <c r="GG1481">
        <v>2</v>
      </c>
      <c r="GH1481">
        <v>3</v>
      </c>
      <c r="GI1481">
        <v>5</v>
      </c>
      <c r="GJ1481">
        <v>0</v>
      </c>
      <c r="GK1481">
        <v>0</v>
      </c>
      <c r="GL1481">
        <f t="shared" si="1222"/>
        <v>0</v>
      </c>
      <c r="GM1481" t="e">
        <f t="shared" si="1223"/>
        <v>#REF!</v>
      </c>
      <c r="GN1481" t="e">
        <f t="shared" si="1224"/>
        <v>#REF!</v>
      </c>
      <c r="GO1481">
        <f t="shared" si="1225"/>
        <v>0</v>
      </c>
      <c r="GP1481">
        <f t="shared" si="1226"/>
        <v>0</v>
      </c>
      <c r="GR1481">
        <v>1</v>
      </c>
      <c r="GS1481">
        <v>1</v>
      </c>
      <c r="GT1481">
        <v>0</v>
      </c>
      <c r="GU1481" t="s">
        <v>3</v>
      </c>
      <c r="GV1481">
        <f t="shared" si="1227"/>
        <v>0</v>
      </c>
      <c r="GW1481">
        <v>1</v>
      </c>
      <c r="GX1481" t="e">
        <f t="shared" si="1228"/>
        <v>#REF!</v>
      </c>
      <c r="HA1481">
        <v>0</v>
      </c>
      <c r="HB1481">
        <v>0</v>
      </c>
      <c r="HC1481">
        <f t="shared" si="1229"/>
        <v>0</v>
      </c>
      <c r="HE1481" t="s">
        <v>35</v>
      </c>
      <c r="HF1481" t="s">
        <v>36</v>
      </c>
      <c r="HM1481" t="s">
        <v>3</v>
      </c>
      <c r="HN1481" t="s">
        <v>3</v>
      </c>
      <c r="HO1481" t="s">
        <v>3</v>
      </c>
      <c r="HP1481" t="s">
        <v>3</v>
      </c>
      <c r="HQ1481" t="s">
        <v>3</v>
      </c>
      <c r="IK1481">
        <v>0</v>
      </c>
    </row>
    <row r="1482" spans="1:255" x14ac:dyDescent="0.2">
      <c r="A1482" s="2">
        <v>17</v>
      </c>
      <c r="B1482" s="2">
        <v>1</v>
      </c>
      <c r="C1482" s="2">
        <f>ROW(SmtRes!A1202)</f>
        <v>1202</v>
      </c>
      <c r="D1482" s="2">
        <f>ROW(EtalonRes!A1224)</f>
        <v>1224</v>
      </c>
      <c r="E1482" s="2" t="s">
        <v>675</v>
      </c>
      <c r="F1482" s="2" t="s">
        <v>184</v>
      </c>
      <c r="G1482" s="2" t="s">
        <v>185</v>
      </c>
      <c r="H1482" s="2" t="s">
        <v>186</v>
      </c>
      <c r="I1482" s="2" t="e">
        <f>'1.Лок.смета.и.Акт'!#REF!</f>
        <v>#REF!</v>
      </c>
      <c r="J1482" s="2">
        <v>0</v>
      </c>
      <c r="K1482" s="2">
        <v>0.78200000000000003</v>
      </c>
      <c r="L1482" s="2">
        <v>1.56</v>
      </c>
      <c r="M1482" s="2">
        <v>0</v>
      </c>
      <c r="N1482" s="2">
        <f t="shared" si="1192"/>
        <v>1.56</v>
      </c>
      <c r="O1482" s="2" t="e">
        <f t="shared" si="1193"/>
        <v>#REF!</v>
      </c>
      <c r="P1482" s="2" t="e">
        <f t="shared" si="1194"/>
        <v>#REF!</v>
      </c>
      <c r="Q1482" s="2" t="e">
        <f t="shared" si="1195"/>
        <v>#REF!</v>
      </c>
      <c r="R1482" s="2" t="e">
        <f t="shared" si="1196"/>
        <v>#REF!</v>
      </c>
      <c r="S1482" s="2" t="e">
        <f t="shared" si="1197"/>
        <v>#REF!</v>
      </c>
      <c r="T1482" s="2" t="e">
        <f t="shared" si="1198"/>
        <v>#REF!</v>
      </c>
      <c r="U1482" s="2" t="e">
        <f t="shared" si="1199"/>
        <v>#REF!</v>
      </c>
      <c r="V1482" s="2" t="e">
        <f t="shared" si="1200"/>
        <v>#REF!</v>
      </c>
      <c r="W1482" s="2" t="e">
        <f t="shared" si="1201"/>
        <v>#REF!</v>
      </c>
      <c r="X1482" s="2" t="e">
        <f t="shared" si="1202"/>
        <v>#REF!</v>
      </c>
      <c r="Y1482" s="2" t="e">
        <f t="shared" si="1203"/>
        <v>#REF!</v>
      </c>
      <c r="Z1482" s="2"/>
      <c r="AA1482" s="2">
        <v>69726971</v>
      </c>
      <c r="AB1482" s="2">
        <f t="shared" si="1204"/>
        <v>360.73</v>
      </c>
      <c r="AC1482" s="2">
        <f>ROUND((ES1482+(SUM(SmtRes!BC1197:'SmtRes'!BC1202)+SUM(EtalonRes!AL1219:'EtalonRes'!AL1224))),2)</f>
        <v>0</v>
      </c>
      <c r="AD1482" s="2">
        <f t="shared" si="1205"/>
        <v>44.25</v>
      </c>
      <c r="AE1482" s="2">
        <f t="shared" si="1206"/>
        <v>17.28</v>
      </c>
      <c r="AF1482" s="2">
        <f t="shared" si="1207"/>
        <v>316.48</v>
      </c>
      <c r="AG1482" s="2">
        <f t="shared" si="1208"/>
        <v>0</v>
      </c>
      <c r="AH1482" s="2">
        <f t="shared" si="1209"/>
        <v>39.51</v>
      </c>
      <c r="AI1482" s="2">
        <f t="shared" si="1210"/>
        <v>1.27</v>
      </c>
      <c r="AJ1482" s="2">
        <f t="shared" si="1211"/>
        <v>0</v>
      </c>
      <c r="AK1482" s="2">
        <v>1394.91</v>
      </c>
      <c r="AL1482" s="2">
        <v>1034.18</v>
      </c>
      <c r="AM1482" s="2">
        <v>44.25</v>
      </c>
      <c r="AN1482" s="2">
        <v>17.28</v>
      </c>
      <c r="AO1482" s="2">
        <v>316.48</v>
      </c>
      <c r="AP1482" s="2">
        <v>0</v>
      </c>
      <c r="AQ1482" s="2">
        <v>39.51</v>
      </c>
      <c r="AR1482" s="2">
        <v>1.27</v>
      </c>
      <c r="AS1482" s="2">
        <v>0</v>
      </c>
      <c r="AT1482" s="2">
        <v>123</v>
      </c>
      <c r="AU1482" s="2">
        <v>75</v>
      </c>
      <c r="AV1482" s="2">
        <v>1</v>
      </c>
      <c r="AW1482" s="2">
        <v>1</v>
      </c>
      <c r="AX1482" s="2"/>
      <c r="AY1482" s="2"/>
      <c r="AZ1482" s="2">
        <v>1</v>
      </c>
      <c r="BA1482" s="2">
        <v>1</v>
      </c>
      <c r="BB1482" s="2">
        <v>1</v>
      </c>
      <c r="BC1482" s="2">
        <v>1</v>
      </c>
      <c r="BD1482" s="2" t="s">
        <v>3</v>
      </c>
      <c r="BE1482" s="2" t="s">
        <v>3</v>
      </c>
      <c r="BF1482" s="2" t="s">
        <v>3</v>
      </c>
      <c r="BG1482" s="2" t="s">
        <v>3</v>
      </c>
      <c r="BH1482" s="2">
        <v>0</v>
      </c>
      <c r="BI1482" s="2">
        <v>1</v>
      </c>
      <c r="BJ1482" s="2" t="s">
        <v>187</v>
      </c>
      <c r="BK1482" s="2"/>
      <c r="BL1482" s="2"/>
      <c r="BM1482" s="2">
        <v>11001</v>
      </c>
      <c r="BN1482" s="2">
        <v>0</v>
      </c>
      <c r="BO1482" s="2" t="s">
        <v>3</v>
      </c>
      <c r="BP1482" s="2">
        <v>0</v>
      </c>
      <c r="BQ1482" s="2">
        <v>2</v>
      </c>
      <c r="BR1482" s="2">
        <v>0</v>
      </c>
      <c r="BS1482" s="2">
        <v>1</v>
      </c>
      <c r="BT1482" s="2">
        <v>1</v>
      </c>
      <c r="BU1482" s="2">
        <v>1</v>
      </c>
      <c r="BV1482" s="2">
        <v>1</v>
      </c>
      <c r="BW1482" s="2">
        <v>1</v>
      </c>
      <c r="BX1482" s="2">
        <v>1</v>
      </c>
      <c r="BY1482" s="2" t="s">
        <v>3</v>
      </c>
      <c r="BZ1482" s="2">
        <v>123</v>
      </c>
      <c r="CA1482" s="2">
        <v>75</v>
      </c>
      <c r="CB1482" s="2" t="s">
        <v>3</v>
      </c>
      <c r="CC1482" s="2"/>
      <c r="CD1482" s="2"/>
      <c r="CE1482" s="2">
        <v>0</v>
      </c>
      <c r="CF1482" s="2">
        <v>0</v>
      </c>
      <c r="CG1482" s="2">
        <v>0</v>
      </c>
      <c r="CH1482" s="2">
        <v>111</v>
      </c>
      <c r="CI1482" s="2">
        <v>0</v>
      </c>
      <c r="CJ1482" s="2">
        <v>0</v>
      </c>
      <c r="CK1482" s="2">
        <v>0</v>
      </c>
      <c r="CL1482" s="2">
        <v>0</v>
      </c>
      <c r="CM1482" s="2">
        <v>0</v>
      </c>
      <c r="CN1482" s="2" t="s">
        <v>3</v>
      </c>
      <c r="CO1482" s="2">
        <v>0</v>
      </c>
      <c r="CP1482" s="2" t="e">
        <f t="shared" si="1212"/>
        <v>#REF!</v>
      </c>
      <c r="CQ1482" s="2">
        <f t="shared" si="1213"/>
        <v>0</v>
      </c>
      <c r="CR1482" s="2">
        <f t="shared" si="1214"/>
        <v>44.25</v>
      </c>
      <c r="CS1482" s="2">
        <f t="shared" si="1215"/>
        <v>17.28</v>
      </c>
      <c r="CT1482" s="2">
        <f t="shared" si="1216"/>
        <v>316.48</v>
      </c>
      <c r="CU1482" s="2">
        <f t="shared" si="1217"/>
        <v>0</v>
      </c>
      <c r="CV1482" s="2">
        <f t="shared" si="1218"/>
        <v>39.51</v>
      </c>
      <c r="CW1482" s="2">
        <f t="shared" si="1219"/>
        <v>1.27</v>
      </c>
      <c r="CX1482" s="2">
        <f t="shared" si="1220"/>
        <v>0</v>
      </c>
      <c r="CY1482" s="2" t="e">
        <f>(((S1482+R1482)*AT1482)/100)</f>
        <v>#REF!</v>
      </c>
      <c r="CZ1482" s="2" t="e">
        <f>(((S1482+R1482)*AU1482)/100)</f>
        <v>#REF!</v>
      </c>
      <c r="DA1482" s="2"/>
      <c r="DB1482" s="2"/>
      <c r="DC1482" s="2" t="s">
        <v>3</v>
      </c>
      <c r="DD1482" s="2" t="s">
        <v>3</v>
      </c>
      <c r="DE1482" s="2" t="s">
        <v>3</v>
      </c>
      <c r="DF1482" s="2" t="s">
        <v>3</v>
      </c>
      <c r="DG1482" s="2" t="s">
        <v>3</v>
      </c>
      <c r="DH1482" s="2" t="s">
        <v>3</v>
      </c>
      <c r="DI1482" s="2" t="s">
        <v>3</v>
      </c>
      <c r="DJ1482" s="2" t="s">
        <v>3</v>
      </c>
      <c r="DK1482" s="2" t="s">
        <v>3</v>
      </c>
      <c r="DL1482" s="2" t="s">
        <v>3</v>
      </c>
      <c r="DM1482" s="2" t="s">
        <v>3</v>
      </c>
      <c r="DN1482" s="2">
        <v>0</v>
      </c>
      <c r="DO1482" s="2">
        <v>0</v>
      </c>
      <c r="DP1482" s="2">
        <v>1</v>
      </c>
      <c r="DQ1482" s="2">
        <v>1</v>
      </c>
      <c r="DR1482" s="2"/>
      <c r="DS1482" s="2"/>
      <c r="DT1482" s="2"/>
      <c r="DU1482" s="2">
        <v>1013</v>
      </c>
      <c r="DV1482" s="2" t="s">
        <v>186</v>
      </c>
      <c r="DW1482" s="2" t="s">
        <v>186</v>
      </c>
      <c r="DX1482" s="2">
        <v>1</v>
      </c>
      <c r="DY1482" s="2"/>
      <c r="DZ1482" s="2" t="s">
        <v>3</v>
      </c>
      <c r="EA1482" s="2" t="s">
        <v>3</v>
      </c>
      <c r="EB1482" s="2" t="s">
        <v>3</v>
      </c>
      <c r="EC1482" s="2" t="s">
        <v>3</v>
      </c>
      <c r="ED1482" s="2"/>
      <c r="EE1482" s="2">
        <v>54328965</v>
      </c>
      <c r="EF1482" s="2">
        <v>2</v>
      </c>
      <c r="EG1482" s="2" t="s">
        <v>21</v>
      </c>
      <c r="EH1482" s="2">
        <v>0</v>
      </c>
      <c r="EI1482" s="2" t="s">
        <v>3</v>
      </c>
      <c r="EJ1482" s="2">
        <v>1</v>
      </c>
      <c r="EK1482" s="2">
        <v>11001</v>
      </c>
      <c r="EL1482" s="2" t="s">
        <v>22</v>
      </c>
      <c r="EM1482" s="2" t="s">
        <v>23</v>
      </c>
      <c r="EN1482" s="2"/>
      <c r="EO1482" s="2" t="s">
        <v>3</v>
      </c>
      <c r="EP1482" s="2"/>
      <c r="EQ1482" s="2">
        <v>1441792</v>
      </c>
      <c r="ER1482" s="2">
        <v>1394.91</v>
      </c>
      <c r="ES1482" s="2">
        <v>1034.18</v>
      </c>
      <c r="ET1482" s="2">
        <v>44.25</v>
      </c>
      <c r="EU1482" s="2">
        <v>17.28</v>
      </c>
      <c r="EV1482" s="2">
        <v>316.48</v>
      </c>
      <c r="EW1482" s="2">
        <v>39.51</v>
      </c>
      <c r="EX1482" s="2">
        <v>1.27</v>
      </c>
      <c r="EY1482" s="2">
        <v>1</v>
      </c>
      <c r="EZ1482" s="2"/>
      <c r="FA1482" s="2"/>
      <c r="FB1482" s="2"/>
      <c r="FC1482" s="2"/>
      <c r="FD1482" s="2"/>
      <c r="FE1482" s="2"/>
      <c r="FF1482" s="2"/>
      <c r="FG1482" s="2"/>
      <c r="FH1482" s="2"/>
      <c r="FI1482" s="2"/>
      <c r="FJ1482" s="2"/>
      <c r="FK1482" s="2"/>
      <c r="FL1482" s="2"/>
      <c r="FM1482" s="2"/>
      <c r="FN1482" s="2"/>
      <c r="FO1482" s="2"/>
      <c r="FP1482" s="2"/>
      <c r="FQ1482" s="2">
        <v>0</v>
      </c>
      <c r="FR1482" s="2">
        <f t="shared" si="1221"/>
        <v>0</v>
      </c>
      <c r="FS1482" s="2">
        <v>0</v>
      </c>
      <c r="FT1482" s="2"/>
      <c r="FU1482" s="2"/>
      <c r="FV1482" s="2"/>
      <c r="FW1482" s="2"/>
      <c r="FX1482" s="2">
        <v>123</v>
      </c>
      <c r="FY1482" s="2">
        <v>75</v>
      </c>
      <c r="FZ1482" s="2"/>
      <c r="GA1482" s="2" t="s">
        <v>3</v>
      </c>
      <c r="GB1482" s="2"/>
      <c r="GC1482" s="2"/>
      <c r="GD1482" s="2">
        <v>1</v>
      </c>
      <c r="GE1482" s="2"/>
      <c r="GF1482" s="2">
        <v>-212485047</v>
      </c>
      <c r="GG1482" s="2">
        <v>2</v>
      </c>
      <c r="GH1482" s="2">
        <v>1</v>
      </c>
      <c r="GI1482" s="2">
        <v>-2</v>
      </c>
      <c r="GJ1482" s="2">
        <v>0</v>
      </c>
      <c r="GK1482" s="2">
        <v>0</v>
      </c>
      <c r="GL1482" s="2">
        <f t="shared" si="1222"/>
        <v>0</v>
      </c>
      <c r="GM1482" s="2" t="e">
        <f t="shared" si="1223"/>
        <v>#REF!</v>
      </c>
      <c r="GN1482" s="2" t="e">
        <f t="shared" si="1224"/>
        <v>#REF!</v>
      </c>
      <c r="GO1482" s="2">
        <f t="shared" si="1225"/>
        <v>0</v>
      </c>
      <c r="GP1482" s="2">
        <f t="shared" si="1226"/>
        <v>0</v>
      </c>
      <c r="GQ1482" s="2"/>
      <c r="GR1482" s="2">
        <v>0</v>
      </c>
      <c r="GS1482" s="2">
        <v>3</v>
      </c>
      <c r="GT1482" s="2">
        <v>0</v>
      </c>
      <c r="GU1482" s="2" t="s">
        <v>3</v>
      </c>
      <c r="GV1482" s="2">
        <f t="shared" si="1227"/>
        <v>0</v>
      </c>
      <c r="GW1482" s="2">
        <v>1</v>
      </c>
      <c r="GX1482" s="2" t="e">
        <f t="shared" si="1228"/>
        <v>#REF!</v>
      </c>
      <c r="GY1482" s="2"/>
      <c r="GZ1482" s="2"/>
      <c r="HA1482" s="2">
        <v>0</v>
      </c>
      <c r="HB1482" s="2">
        <v>0</v>
      </c>
      <c r="HC1482" s="2">
        <f t="shared" si="1229"/>
        <v>0</v>
      </c>
      <c r="HD1482" s="2"/>
      <c r="HE1482" s="2" t="s">
        <v>3</v>
      </c>
      <c r="HF1482" s="2" t="s">
        <v>3</v>
      </c>
      <c r="HG1482" s="2"/>
      <c r="HH1482" s="2"/>
      <c r="HI1482" s="2"/>
      <c r="HJ1482" s="2"/>
      <c r="HK1482" s="2"/>
      <c r="HL1482" s="2"/>
      <c r="HM1482" s="2" t="s">
        <v>3</v>
      </c>
      <c r="HN1482" s="2" t="s">
        <v>24</v>
      </c>
      <c r="HO1482" s="2" t="s">
        <v>25</v>
      </c>
      <c r="HP1482" s="2" t="s">
        <v>22</v>
      </c>
      <c r="HQ1482" s="2" t="s">
        <v>22</v>
      </c>
      <c r="HR1482" s="2"/>
      <c r="HS1482" s="2"/>
      <c r="HT1482" s="2"/>
      <c r="HU1482" s="2"/>
      <c r="HV1482" s="2"/>
      <c r="HW1482" s="2"/>
      <c r="HX1482" s="2"/>
      <c r="HY1482" s="2"/>
      <c r="HZ1482" s="2"/>
      <c r="IA1482" s="2"/>
      <c r="IB1482" s="2"/>
      <c r="IC1482" s="2"/>
      <c r="ID1482" s="2"/>
      <c r="IE1482" s="2"/>
      <c r="IF1482" s="2"/>
      <c r="IG1482" s="2"/>
      <c r="IH1482" s="2"/>
      <c r="II1482" s="2"/>
      <c r="IJ1482" s="2"/>
      <c r="IK1482" s="2">
        <v>0</v>
      </c>
      <c r="IL1482" s="2"/>
      <c r="IM1482" s="2"/>
      <c r="IN1482" s="2"/>
      <c r="IO1482" s="2"/>
      <c r="IP1482" s="2"/>
      <c r="IQ1482" s="2"/>
      <c r="IR1482" s="2"/>
      <c r="IS1482" s="2"/>
      <c r="IT1482" s="2"/>
      <c r="IU1482" s="2"/>
    </row>
    <row r="1483" spans="1:255" x14ac:dyDescent="0.2">
      <c r="A1483">
        <v>17</v>
      </c>
      <c r="B1483">
        <v>1</v>
      </c>
      <c r="C1483">
        <f>ROW(SmtRes!A1208)</f>
        <v>1208</v>
      </c>
      <c r="D1483">
        <f>ROW(EtalonRes!A1230)</f>
        <v>1230</v>
      </c>
      <c r="E1483" t="s">
        <v>675</v>
      </c>
      <c r="F1483" t="s">
        <v>184</v>
      </c>
      <c r="G1483" t="s">
        <v>185</v>
      </c>
      <c r="H1483" t="s">
        <v>186</v>
      </c>
      <c r="I1483" t="e">
        <f>'1.Лок.смета.и.Акт'!#REF!</f>
        <v>#REF!</v>
      </c>
      <c r="J1483">
        <v>0</v>
      </c>
      <c r="K1483">
        <v>0.78200000000000003</v>
      </c>
      <c r="L1483">
        <v>1.56</v>
      </c>
      <c r="M1483">
        <v>0</v>
      </c>
      <c r="N1483">
        <f t="shared" si="1192"/>
        <v>1.56</v>
      </c>
      <c r="O1483" t="e">
        <f t="shared" si="1193"/>
        <v>#REF!</v>
      </c>
      <c r="P1483" t="e">
        <f t="shared" si="1194"/>
        <v>#REF!</v>
      </c>
      <c r="Q1483" t="e">
        <f t="shared" si="1195"/>
        <v>#REF!</v>
      </c>
      <c r="R1483" t="e">
        <f t="shared" si="1196"/>
        <v>#REF!</v>
      </c>
      <c r="S1483" t="e">
        <f t="shared" si="1197"/>
        <v>#REF!</v>
      </c>
      <c r="T1483" t="e">
        <f t="shared" si="1198"/>
        <v>#REF!</v>
      </c>
      <c r="U1483" t="e">
        <f t="shared" si="1199"/>
        <v>#REF!</v>
      </c>
      <c r="V1483" t="e">
        <f t="shared" si="1200"/>
        <v>#REF!</v>
      </c>
      <c r="W1483" t="e">
        <f t="shared" si="1201"/>
        <v>#REF!</v>
      </c>
      <c r="X1483" t="e">
        <f t="shared" si="1202"/>
        <v>#REF!</v>
      </c>
      <c r="Y1483" t="e">
        <f t="shared" si="1203"/>
        <v>#REF!</v>
      </c>
      <c r="AA1483">
        <v>69726884</v>
      </c>
      <c r="AB1483">
        <f t="shared" si="1204"/>
        <v>360.73</v>
      </c>
      <c r="AC1483">
        <f>ROUND((ES1483+(SUM(SmtRes!BC1203:'SmtRes'!BC1208)+SUM(EtalonRes!AL1225:'EtalonRes'!AL1230))),2)</f>
        <v>0</v>
      </c>
      <c r="AD1483">
        <f t="shared" si="1205"/>
        <v>44.25</v>
      </c>
      <c r="AE1483">
        <f t="shared" si="1206"/>
        <v>17.28</v>
      </c>
      <c r="AF1483">
        <f t="shared" si="1207"/>
        <v>316.48</v>
      </c>
      <c r="AG1483">
        <f t="shared" si="1208"/>
        <v>0</v>
      </c>
      <c r="AH1483" t="e">
        <f t="shared" si="1209"/>
        <v>#REF!</v>
      </c>
      <c r="AI1483">
        <f t="shared" si="1210"/>
        <v>1.27</v>
      </c>
      <c r="AJ1483">
        <f t="shared" si="1211"/>
        <v>0</v>
      </c>
      <c r="AK1483">
        <v>1394.91</v>
      </c>
      <c r="AL1483">
        <v>1034.18</v>
      </c>
      <c r="AM1483">
        <v>44.25</v>
      </c>
      <c r="AN1483">
        <v>17.28</v>
      </c>
      <c r="AO1483">
        <v>316.48</v>
      </c>
      <c r="AP1483">
        <v>0</v>
      </c>
      <c r="AQ1483" t="e">
        <f>'1.Лок.смета.и.Акт'!#REF!</f>
        <v>#REF!</v>
      </c>
      <c r="AR1483">
        <v>1.27</v>
      </c>
      <c r="AS1483">
        <v>0</v>
      </c>
      <c r="AT1483">
        <v>117</v>
      </c>
      <c r="AU1483">
        <v>64</v>
      </c>
      <c r="AV1483">
        <v>1</v>
      </c>
      <c r="AW1483">
        <v>1</v>
      </c>
      <c r="AZ1483">
        <v>1</v>
      </c>
      <c r="BA1483">
        <v>25.36</v>
      </c>
      <c r="BB1483">
        <v>7.84</v>
      </c>
      <c r="BC1483">
        <v>7.56</v>
      </c>
      <c r="BD1483" t="s">
        <v>3</v>
      </c>
      <c r="BE1483" t="s">
        <v>3</v>
      </c>
      <c r="BF1483" t="s">
        <v>3</v>
      </c>
      <c r="BG1483" t="s">
        <v>3</v>
      </c>
      <c r="BH1483">
        <v>0</v>
      </c>
      <c r="BI1483">
        <v>1</v>
      </c>
      <c r="BJ1483" t="s">
        <v>187</v>
      </c>
      <c r="BM1483">
        <v>11001</v>
      </c>
      <c r="BN1483">
        <v>0</v>
      </c>
      <c r="BO1483" t="s">
        <v>184</v>
      </c>
      <c r="BP1483">
        <v>1</v>
      </c>
      <c r="BQ1483">
        <v>2</v>
      </c>
      <c r="BR1483">
        <v>0</v>
      </c>
      <c r="BS1483">
        <v>19.8</v>
      </c>
      <c r="BT1483">
        <v>1</v>
      </c>
      <c r="BU1483">
        <v>1</v>
      </c>
      <c r="BV1483">
        <v>1</v>
      </c>
      <c r="BW1483">
        <v>1</v>
      </c>
      <c r="BX1483">
        <v>1</v>
      </c>
      <c r="BY1483" t="s">
        <v>3</v>
      </c>
      <c r="BZ1483" t="e">
        <f>'1.Лок.смета.и.Акт'!#REF!</f>
        <v>#REF!</v>
      </c>
      <c r="CA1483" t="e">
        <f>'1.Лок.смета.и.Акт'!#REF!</f>
        <v>#REF!</v>
      </c>
      <c r="CB1483" t="s">
        <v>3</v>
      </c>
      <c r="CE1483">
        <v>0</v>
      </c>
      <c r="CF1483">
        <v>0</v>
      </c>
      <c r="CG1483">
        <v>0</v>
      </c>
      <c r="CH1483">
        <v>111</v>
      </c>
      <c r="CI1483">
        <v>0</v>
      </c>
      <c r="CJ1483">
        <v>0</v>
      </c>
      <c r="CK1483">
        <v>0</v>
      </c>
      <c r="CL1483">
        <v>0</v>
      </c>
      <c r="CM1483">
        <v>0</v>
      </c>
      <c r="CN1483" t="s">
        <v>3</v>
      </c>
      <c r="CO1483">
        <v>0</v>
      </c>
      <c r="CP1483" t="e">
        <f t="shared" si="1212"/>
        <v>#REF!</v>
      </c>
      <c r="CQ1483">
        <f t="shared" si="1213"/>
        <v>0</v>
      </c>
      <c r="CR1483">
        <f t="shared" si="1214"/>
        <v>346.92</v>
      </c>
      <c r="CS1483">
        <f t="shared" si="1215"/>
        <v>342.14400000000006</v>
      </c>
      <c r="CT1483">
        <f t="shared" si="1216"/>
        <v>8025.9328000000005</v>
      </c>
      <c r="CU1483">
        <f t="shared" si="1217"/>
        <v>0</v>
      </c>
      <c r="CV1483" t="e">
        <f t="shared" si="1218"/>
        <v>#REF!</v>
      </c>
      <c r="CW1483">
        <f t="shared" si="1219"/>
        <v>1.27</v>
      </c>
      <c r="CX1483">
        <f t="shared" si="1220"/>
        <v>0</v>
      </c>
      <c r="CY1483" t="e">
        <f>(S1483+R1483)*(BZ1483/100)</f>
        <v>#REF!</v>
      </c>
      <c r="CZ1483" t="e">
        <f>(S1483+R1483)*(CA1483/100)</f>
        <v>#REF!</v>
      </c>
      <c r="DC1483" t="s">
        <v>3</v>
      </c>
      <c r="DD1483" t="s">
        <v>3</v>
      </c>
      <c r="DE1483" t="s">
        <v>3</v>
      </c>
      <c r="DF1483" t="s">
        <v>3</v>
      </c>
      <c r="DG1483" t="s">
        <v>3</v>
      </c>
      <c r="DH1483" t="s">
        <v>3</v>
      </c>
      <c r="DI1483" t="s">
        <v>3</v>
      </c>
      <c r="DJ1483" t="s">
        <v>3</v>
      </c>
      <c r="DK1483" t="s">
        <v>3</v>
      </c>
      <c r="DL1483" t="s">
        <v>3</v>
      </c>
      <c r="DM1483" t="s">
        <v>3</v>
      </c>
      <c r="DN1483">
        <v>123</v>
      </c>
      <c r="DO1483">
        <v>75</v>
      </c>
      <c r="DP1483">
        <v>1</v>
      </c>
      <c r="DQ1483">
        <v>1</v>
      </c>
      <c r="DU1483">
        <v>1013</v>
      </c>
      <c r="DV1483" t="s">
        <v>186</v>
      </c>
      <c r="DW1483" t="e">
        <f>'1.Лок.смета.и.Акт'!#REF!</f>
        <v>#REF!</v>
      </c>
      <c r="DX1483">
        <v>1</v>
      </c>
      <c r="DZ1483" t="s">
        <v>3</v>
      </c>
      <c r="EA1483" t="s">
        <v>3</v>
      </c>
      <c r="EB1483" t="s">
        <v>3</v>
      </c>
      <c r="EC1483" t="s">
        <v>3</v>
      </c>
      <c r="EE1483">
        <v>54328965</v>
      </c>
      <c r="EF1483">
        <v>2</v>
      </c>
      <c r="EG1483" t="s">
        <v>21</v>
      </c>
      <c r="EH1483">
        <v>0</v>
      </c>
      <c r="EI1483" t="s">
        <v>3</v>
      </c>
      <c r="EJ1483">
        <v>1</v>
      </c>
      <c r="EK1483">
        <v>11001</v>
      </c>
      <c r="EL1483" t="s">
        <v>22</v>
      </c>
      <c r="EM1483" t="s">
        <v>23</v>
      </c>
      <c r="EO1483" t="s">
        <v>3</v>
      </c>
      <c r="EQ1483">
        <v>1441792</v>
      </c>
      <c r="ER1483">
        <v>1394.91</v>
      </c>
      <c r="ES1483">
        <v>1034.18</v>
      </c>
      <c r="ET1483">
        <v>44.25</v>
      </c>
      <c r="EU1483">
        <v>17.28</v>
      </c>
      <c r="EV1483">
        <v>316.48</v>
      </c>
      <c r="EW1483" t="e">
        <f>'1.Лок.смета.и.Акт'!#REF!</f>
        <v>#REF!</v>
      </c>
      <c r="EX1483">
        <v>1.27</v>
      </c>
      <c r="EY1483">
        <v>1</v>
      </c>
      <c r="FQ1483">
        <v>0</v>
      </c>
      <c r="FR1483">
        <f t="shared" si="1221"/>
        <v>0</v>
      </c>
      <c r="FS1483">
        <v>0</v>
      </c>
      <c r="FX1483">
        <v>123</v>
      </c>
      <c r="FY1483">
        <v>75</v>
      </c>
      <c r="GA1483" t="s">
        <v>3</v>
      </c>
      <c r="GD1483">
        <v>1</v>
      </c>
      <c r="GF1483">
        <v>-212485047</v>
      </c>
      <c r="GG1483">
        <v>2</v>
      </c>
      <c r="GH1483">
        <v>1</v>
      </c>
      <c r="GI1483">
        <v>2</v>
      </c>
      <c r="GJ1483">
        <v>0</v>
      </c>
      <c r="GK1483">
        <v>0</v>
      </c>
      <c r="GL1483">
        <f t="shared" si="1222"/>
        <v>0</v>
      </c>
      <c r="GM1483" t="e">
        <f t="shared" si="1223"/>
        <v>#REF!</v>
      </c>
      <c r="GN1483" t="e">
        <f t="shared" si="1224"/>
        <v>#REF!</v>
      </c>
      <c r="GO1483">
        <f t="shared" si="1225"/>
        <v>0</v>
      </c>
      <c r="GP1483">
        <f t="shared" si="1226"/>
        <v>0</v>
      </c>
      <c r="GR1483">
        <v>0</v>
      </c>
      <c r="GS1483">
        <v>0</v>
      </c>
      <c r="GT1483">
        <v>0</v>
      </c>
      <c r="GU1483" t="s">
        <v>3</v>
      </c>
      <c r="GV1483">
        <f t="shared" si="1227"/>
        <v>0</v>
      </c>
      <c r="GW1483">
        <v>1015.2</v>
      </c>
      <c r="GX1483" t="e">
        <f t="shared" si="1228"/>
        <v>#REF!</v>
      </c>
      <c r="HA1483">
        <v>0</v>
      </c>
      <c r="HB1483">
        <v>0</v>
      </c>
      <c r="HC1483">
        <f t="shared" si="1229"/>
        <v>0</v>
      </c>
      <c r="HE1483" t="s">
        <v>3</v>
      </c>
      <c r="HF1483" t="s">
        <v>3</v>
      </c>
      <c r="HM1483" t="s">
        <v>3</v>
      </c>
      <c r="HN1483" t="s">
        <v>24</v>
      </c>
      <c r="HO1483" t="s">
        <v>25</v>
      </c>
      <c r="HP1483" t="s">
        <v>22</v>
      </c>
      <c r="HQ1483" t="s">
        <v>22</v>
      </c>
      <c r="IK1483">
        <v>0</v>
      </c>
    </row>
    <row r="1484" spans="1:255" x14ac:dyDescent="0.2">
      <c r="A1484" s="2">
        <v>18</v>
      </c>
      <c r="B1484" s="2">
        <v>1</v>
      </c>
      <c r="C1484" s="2">
        <v>1202</v>
      </c>
      <c r="D1484" s="2"/>
      <c r="E1484" s="2" t="s">
        <v>676</v>
      </c>
      <c r="F1484" s="2" t="s">
        <v>641</v>
      </c>
      <c r="G1484" s="2" t="s">
        <v>642</v>
      </c>
      <c r="H1484" s="2" t="s">
        <v>40</v>
      </c>
      <c r="I1484" s="2" t="e">
        <f>I1482*J1484</f>
        <v>#REF!</v>
      </c>
      <c r="J1484" s="2">
        <v>2.04</v>
      </c>
      <c r="K1484" s="2">
        <v>2.04</v>
      </c>
      <c r="L1484" s="2">
        <v>3.1823999999999999</v>
      </c>
      <c r="M1484" s="2">
        <v>0</v>
      </c>
      <c r="N1484" s="2">
        <f t="shared" si="1192"/>
        <v>3.1823999999999999</v>
      </c>
      <c r="O1484" s="2" t="e">
        <f t="shared" si="1193"/>
        <v>#REF!</v>
      </c>
      <c r="P1484" s="2" t="e">
        <f t="shared" si="1194"/>
        <v>#REF!</v>
      </c>
      <c r="Q1484" s="2" t="e">
        <f t="shared" si="1195"/>
        <v>#REF!</v>
      </c>
      <c r="R1484" s="2" t="e">
        <f t="shared" si="1196"/>
        <v>#REF!</v>
      </c>
      <c r="S1484" s="2" t="e">
        <f t="shared" si="1197"/>
        <v>#REF!</v>
      </c>
      <c r="T1484" s="2" t="e">
        <f t="shared" si="1198"/>
        <v>#REF!</v>
      </c>
      <c r="U1484" s="2" t="e">
        <f t="shared" si="1199"/>
        <v>#REF!</v>
      </c>
      <c r="V1484" s="2" t="e">
        <f t="shared" si="1200"/>
        <v>#REF!</v>
      </c>
      <c r="W1484" s="2" t="e">
        <f t="shared" si="1201"/>
        <v>#REF!</v>
      </c>
      <c r="X1484" s="2" t="e">
        <f t="shared" si="1202"/>
        <v>#REF!</v>
      </c>
      <c r="Y1484" s="2" t="e">
        <f t="shared" si="1203"/>
        <v>#REF!</v>
      </c>
      <c r="Z1484" s="2"/>
      <c r="AA1484" s="2">
        <v>69726971</v>
      </c>
      <c r="AB1484" s="2">
        <f t="shared" si="1204"/>
        <v>436.64</v>
      </c>
      <c r="AC1484" s="2">
        <f>ROUND((ES1484),2)</f>
        <v>436.64</v>
      </c>
      <c r="AD1484" s="2">
        <f t="shared" si="1205"/>
        <v>0</v>
      </c>
      <c r="AE1484" s="2">
        <f t="shared" si="1206"/>
        <v>0</v>
      </c>
      <c r="AF1484" s="2">
        <f t="shared" si="1207"/>
        <v>0</v>
      </c>
      <c r="AG1484" s="2">
        <f t="shared" si="1208"/>
        <v>0</v>
      </c>
      <c r="AH1484" s="2">
        <f t="shared" si="1209"/>
        <v>0</v>
      </c>
      <c r="AI1484" s="2">
        <f t="shared" si="1210"/>
        <v>0</v>
      </c>
      <c r="AJ1484" s="2">
        <f t="shared" si="1211"/>
        <v>0</v>
      </c>
      <c r="AK1484" s="2">
        <v>436.64</v>
      </c>
      <c r="AL1484" s="2">
        <v>436.64</v>
      </c>
      <c r="AM1484" s="2">
        <v>0</v>
      </c>
      <c r="AN1484" s="2">
        <v>0</v>
      </c>
      <c r="AO1484" s="2">
        <v>0</v>
      </c>
      <c r="AP1484" s="2">
        <v>0</v>
      </c>
      <c r="AQ1484" s="2">
        <v>0</v>
      </c>
      <c r="AR1484" s="2">
        <v>0</v>
      </c>
      <c r="AS1484" s="2">
        <v>0</v>
      </c>
      <c r="AT1484" s="2">
        <v>0</v>
      </c>
      <c r="AU1484" s="2">
        <v>0</v>
      </c>
      <c r="AV1484" s="2">
        <v>1</v>
      </c>
      <c r="AW1484" s="2">
        <v>1</v>
      </c>
      <c r="AX1484" s="2"/>
      <c r="AY1484" s="2"/>
      <c r="AZ1484" s="2">
        <v>1</v>
      </c>
      <c r="BA1484" s="2">
        <v>1</v>
      </c>
      <c r="BB1484" s="2">
        <v>1</v>
      </c>
      <c r="BC1484" s="2">
        <v>1</v>
      </c>
      <c r="BD1484" s="2" t="s">
        <v>3</v>
      </c>
      <c r="BE1484" s="2" t="s">
        <v>3</v>
      </c>
      <c r="BF1484" s="2" t="s">
        <v>3</v>
      </c>
      <c r="BG1484" s="2" t="s">
        <v>3</v>
      </c>
      <c r="BH1484" s="2">
        <v>3</v>
      </c>
      <c r="BI1484" s="2">
        <v>1</v>
      </c>
      <c r="BJ1484" s="2" t="s">
        <v>643</v>
      </c>
      <c r="BK1484" s="2"/>
      <c r="BL1484" s="2"/>
      <c r="BM1484" s="2">
        <v>500003</v>
      </c>
      <c r="BN1484" s="2">
        <v>0</v>
      </c>
      <c r="BO1484" s="2" t="s">
        <v>3</v>
      </c>
      <c r="BP1484" s="2">
        <v>0</v>
      </c>
      <c r="BQ1484" s="2">
        <v>13</v>
      </c>
      <c r="BR1484" s="2">
        <v>0</v>
      </c>
      <c r="BS1484" s="2">
        <v>1</v>
      </c>
      <c r="BT1484" s="2">
        <v>1</v>
      </c>
      <c r="BU1484" s="2">
        <v>1</v>
      </c>
      <c r="BV1484" s="2">
        <v>1</v>
      </c>
      <c r="BW1484" s="2">
        <v>1</v>
      </c>
      <c r="BX1484" s="2">
        <v>1</v>
      </c>
      <c r="BY1484" s="2" t="s">
        <v>3</v>
      </c>
      <c r="BZ1484" s="2">
        <v>0</v>
      </c>
      <c r="CA1484" s="2">
        <v>0</v>
      </c>
      <c r="CB1484" s="2" t="s">
        <v>3</v>
      </c>
      <c r="CC1484" s="2"/>
      <c r="CD1484" s="2"/>
      <c r="CE1484" s="2">
        <v>0</v>
      </c>
      <c r="CF1484" s="2">
        <v>0</v>
      </c>
      <c r="CG1484" s="2">
        <v>0</v>
      </c>
      <c r="CH1484" s="2">
        <v>111</v>
      </c>
      <c r="CI1484" s="2">
        <v>1</v>
      </c>
      <c r="CJ1484" s="2">
        <v>0</v>
      </c>
      <c r="CK1484" s="2">
        <v>0</v>
      </c>
      <c r="CL1484" s="2">
        <v>0</v>
      </c>
      <c r="CM1484" s="2">
        <v>0</v>
      </c>
      <c r="CN1484" s="2" t="s">
        <v>3</v>
      </c>
      <c r="CO1484" s="2">
        <v>0</v>
      </c>
      <c r="CP1484" s="2" t="e">
        <f t="shared" si="1212"/>
        <v>#REF!</v>
      </c>
      <c r="CQ1484" s="2">
        <f t="shared" si="1213"/>
        <v>436.64</v>
      </c>
      <c r="CR1484" s="2">
        <f t="shared" si="1214"/>
        <v>0</v>
      </c>
      <c r="CS1484" s="2">
        <f t="shared" si="1215"/>
        <v>0</v>
      </c>
      <c r="CT1484" s="2">
        <f t="shared" si="1216"/>
        <v>0</v>
      </c>
      <c r="CU1484" s="2">
        <f t="shared" si="1217"/>
        <v>0</v>
      </c>
      <c r="CV1484" s="2">
        <f t="shared" si="1218"/>
        <v>0</v>
      </c>
      <c r="CW1484" s="2">
        <f t="shared" si="1219"/>
        <v>0</v>
      </c>
      <c r="CX1484" s="2">
        <f t="shared" si="1220"/>
        <v>0</v>
      </c>
      <c r="CY1484" s="2" t="e">
        <f>(((S1484+R1484)*AT1484)/100)</f>
        <v>#REF!</v>
      </c>
      <c r="CZ1484" s="2" t="e">
        <f>(((S1484+R1484)*AU1484)/100)</f>
        <v>#REF!</v>
      </c>
      <c r="DA1484" s="2"/>
      <c r="DB1484" s="2"/>
      <c r="DC1484" s="2" t="s">
        <v>3</v>
      </c>
      <c r="DD1484" s="2" t="s">
        <v>3</v>
      </c>
      <c r="DE1484" s="2" t="s">
        <v>3</v>
      </c>
      <c r="DF1484" s="2" t="s">
        <v>3</v>
      </c>
      <c r="DG1484" s="2" t="s">
        <v>3</v>
      </c>
      <c r="DH1484" s="2" t="s">
        <v>3</v>
      </c>
      <c r="DI1484" s="2" t="s">
        <v>3</v>
      </c>
      <c r="DJ1484" s="2" t="s">
        <v>3</v>
      </c>
      <c r="DK1484" s="2" t="s">
        <v>3</v>
      </c>
      <c r="DL1484" s="2" t="s">
        <v>3</v>
      </c>
      <c r="DM1484" s="2" t="s">
        <v>3</v>
      </c>
      <c r="DN1484" s="2">
        <v>0</v>
      </c>
      <c r="DO1484" s="2">
        <v>0</v>
      </c>
      <c r="DP1484" s="2">
        <v>1</v>
      </c>
      <c r="DQ1484" s="2">
        <v>1</v>
      </c>
      <c r="DR1484" s="2"/>
      <c r="DS1484" s="2"/>
      <c r="DT1484" s="2"/>
      <c r="DU1484" s="2">
        <v>1007</v>
      </c>
      <c r="DV1484" s="2" t="s">
        <v>40</v>
      </c>
      <c r="DW1484" s="2" t="s">
        <v>40</v>
      </c>
      <c r="DX1484" s="2">
        <v>1</v>
      </c>
      <c r="DY1484" s="2"/>
      <c r="DZ1484" s="2" t="s">
        <v>3</v>
      </c>
      <c r="EA1484" s="2" t="s">
        <v>3</v>
      </c>
      <c r="EB1484" s="2" t="s">
        <v>3</v>
      </c>
      <c r="EC1484" s="2" t="s">
        <v>3</v>
      </c>
      <c r="ED1484" s="2"/>
      <c r="EE1484" s="2">
        <v>54329104</v>
      </c>
      <c r="EF1484" s="2">
        <v>13</v>
      </c>
      <c r="EG1484" s="2" t="s">
        <v>42</v>
      </c>
      <c r="EH1484" s="2">
        <v>0</v>
      </c>
      <c r="EI1484" s="2" t="s">
        <v>3</v>
      </c>
      <c r="EJ1484" s="2">
        <v>1</v>
      </c>
      <c r="EK1484" s="2">
        <v>500003</v>
      </c>
      <c r="EL1484" s="2" t="s">
        <v>43</v>
      </c>
      <c r="EM1484" s="2" t="s">
        <v>44</v>
      </c>
      <c r="EN1484" s="2"/>
      <c r="EO1484" s="2" t="s">
        <v>3</v>
      </c>
      <c r="EP1484" s="2"/>
      <c r="EQ1484" s="2">
        <v>0</v>
      </c>
      <c r="ER1484" s="2">
        <v>436.64</v>
      </c>
      <c r="ES1484" s="2">
        <v>436.64</v>
      </c>
      <c r="ET1484" s="2">
        <v>0</v>
      </c>
      <c r="EU1484" s="2">
        <v>0</v>
      </c>
      <c r="EV1484" s="2">
        <v>0</v>
      </c>
      <c r="EW1484" s="2">
        <v>0</v>
      </c>
      <c r="EX1484" s="2">
        <v>0</v>
      </c>
      <c r="EY1484" s="2"/>
      <c r="EZ1484" s="2"/>
      <c r="FA1484" s="2"/>
      <c r="FB1484" s="2"/>
      <c r="FC1484" s="2"/>
      <c r="FD1484" s="2"/>
      <c r="FE1484" s="2"/>
      <c r="FF1484" s="2"/>
      <c r="FG1484" s="2"/>
      <c r="FH1484" s="2"/>
      <c r="FI1484" s="2"/>
      <c r="FJ1484" s="2"/>
      <c r="FK1484" s="2"/>
      <c r="FL1484" s="2"/>
      <c r="FM1484" s="2"/>
      <c r="FN1484" s="2"/>
      <c r="FO1484" s="2"/>
      <c r="FP1484" s="2"/>
      <c r="FQ1484" s="2">
        <v>0</v>
      </c>
      <c r="FR1484" s="2">
        <f t="shared" si="1221"/>
        <v>0</v>
      </c>
      <c r="FS1484" s="2">
        <v>0</v>
      </c>
      <c r="FT1484" s="2"/>
      <c r="FU1484" s="2"/>
      <c r="FV1484" s="2"/>
      <c r="FW1484" s="2"/>
      <c r="FX1484" s="2">
        <v>0</v>
      </c>
      <c r="FY1484" s="2">
        <v>0</v>
      </c>
      <c r="FZ1484" s="2"/>
      <c r="GA1484" s="2" t="s">
        <v>3</v>
      </c>
      <c r="GB1484" s="2"/>
      <c r="GC1484" s="2"/>
      <c r="GD1484" s="2">
        <v>1</v>
      </c>
      <c r="GE1484" s="2"/>
      <c r="GF1484" s="2">
        <v>1571262290</v>
      </c>
      <c r="GG1484" s="2">
        <v>2</v>
      </c>
      <c r="GH1484" s="2">
        <v>1</v>
      </c>
      <c r="GI1484" s="2">
        <v>-2</v>
      </c>
      <c r="GJ1484" s="2">
        <v>0</v>
      </c>
      <c r="GK1484" s="2">
        <v>0</v>
      </c>
      <c r="GL1484" s="2">
        <f t="shared" si="1222"/>
        <v>0</v>
      </c>
      <c r="GM1484" s="2" t="e">
        <f t="shared" si="1223"/>
        <v>#REF!</v>
      </c>
      <c r="GN1484" s="2" t="e">
        <f t="shared" si="1224"/>
        <v>#REF!</v>
      </c>
      <c r="GO1484" s="2">
        <f t="shared" si="1225"/>
        <v>0</v>
      </c>
      <c r="GP1484" s="2">
        <f t="shared" si="1226"/>
        <v>0</v>
      </c>
      <c r="GQ1484" s="2"/>
      <c r="GR1484" s="2">
        <v>0</v>
      </c>
      <c r="GS1484" s="2">
        <v>3</v>
      </c>
      <c r="GT1484" s="2">
        <v>0</v>
      </c>
      <c r="GU1484" s="2" t="s">
        <v>3</v>
      </c>
      <c r="GV1484" s="2">
        <f t="shared" si="1227"/>
        <v>0</v>
      </c>
      <c r="GW1484" s="2">
        <v>1</v>
      </c>
      <c r="GX1484" s="2" t="e">
        <f t="shared" si="1228"/>
        <v>#REF!</v>
      </c>
      <c r="GY1484" s="2"/>
      <c r="GZ1484" s="2"/>
      <c r="HA1484" s="2">
        <v>0</v>
      </c>
      <c r="HB1484" s="2">
        <v>0</v>
      </c>
      <c r="HC1484" s="2">
        <f t="shared" si="1229"/>
        <v>0</v>
      </c>
      <c r="HD1484" s="2"/>
      <c r="HE1484" s="2" t="s">
        <v>3</v>
      </c>
      <c r="HF1484" s="2" t="s">
        <v>3</v>
      </c>
      <c r="HG1484" s="2"/>
      <c r="HH1484" s="2"/>
      <c r="HI1484" s="2"/>
      <c r="HJ1484" s="2"/>
      <c r="HK1484" s="2"/>
      <c r="HL1484" s="2"/>
      <c r="HM1484" s="2" t="s">
        <v>3</v>
      </c>
      <c r="HN1484" s="2" t="s">
        <v>3</v>
      </c>
      <c r="HO1484" s="2" t="s">
        <v>3</v>
      </c>
      <c r="HP1484" s="2" t="s">
        <v>3</v>
      </c>
      <c r="HQ1484" s="2" t="s">
        <v>3</v>
      </c>
      <c r="HR1484" s="2"/>
      <c r="HS1484" s="2"/>
      <c r="HT1484" s="2"/>
      <c r="HU1484" s="2"/>
      <c r="HV1484" s="2"/>
      <c r="HW1484" s="2"/>
      <c r="HX1484" s="2"/>
      <c r="HY1484" s="2"/>
      <c r="HZ1484" s="2"/>
      <c r="IA1484" s="2"/>
      <c r="IB1484" s="2"/>
      <c r="IC1484" s="2"/>
      <c r="ID1484" s="2"/>
      <c r="IE1484" s="2"/>
      <c r="IF1484" s="2"/>
      <c r="IG1484" s="2"/>
      <c r="IH1484" s="2"/>
      <c r="II1484" s="2"/>
      <c r="IJ1484" s="2"/>
      <c r="IK1484" s="2">
        <v>0</v>
      </c>
      <c r="IL1484" s="2"/>
      <c r="IM1484" s="2"/>
      <c r="IN1484" s="2"/>
      <c r="IO1484" s="2"/>
      <c r="IP1484" s="2"/>
      <c r="IQ1484" s="2"/>
      <c r="IR1484" s="2"/>
      <c r="IS1484" s="2"/>
      <c r="IT1484" s="2"/>
      <c r="IU1484" s="2"/>
    </row>
    <row r="1485" spans="1:255" x14ac:dyDescent="0.2">
      <c r="A1485">
        <v>18</v>
      </c>
      <c r="B1485">
        <v>1</v>
      </c>
      <c r="C1485">
        <v>1208</v>
      </c>
      <c r="E1485" t="s">
        <v>676</v>
      </c>
      <c r="F1485" t="e">
        <f>'1.Лок.смета.и.Акт'!#REF!</f>
        <v>#REF!</v>
      </c>
      <c r="G1485" t="s">
        <v>642</v>
      </c>
      <c r="H1485" t="s">
        <v>40</v>
      </c>
      <c r="I1485" t="e">
        <f>I1483*J1485</f>
        <v>#REF!</v>
      </c>
      <c r="J1485">
        <v>2.04</v>
      </c>
      <c r="K1485">
        <v>2.04</v>
      </c>
      <c r="L1485">
        <v>3.1823999999999999</v>
      </c>
      <c r="M1485">
        <v>0</v>
      </c>
      <c r="N1485">
        <f t="shared" si="1192"/>
        <v>3.1823999999999999</v>
      </c>
      <c r="O1485" t="e">
        <f t="shared" si="1193"/>
        <v>#REF!</v>
      </c>
      <c r="P1485" t="e">
        <f t="shared" si="1194"/>
        <v>#REF!</v>
      </c>
      <c r="Q1485" t="e">
        <f t="shared" si="1195"/>
        <v>#REF!</v>
      </c>
      <c r="R1485" t="e">
        <f t="shared" si="1196"/>
        <v>#REF!</v>
      </c>
      <c r="S1485" t="e">
        <f t="shared" si="1197"/>
        <v>#REF!</v>
      </c>
      <c r="T1485" t="e">
        <f t="shared" si="1198"/>
        <v>#REF!</v>
      </c>
      <c r="U1485" t="e">
        <f t="shared" si="1199"/>
        <v>#REF!</v>
      </c>
      <c r="V1485" t="e">
        <f t="shared" si="1200"/>
        <v>#REF!</v>
      </c>
      <c r="W1485" t="e">
        <f t="shared" si="1201"/>
        <v>#REF!</v>
      </c>
      <c r="X1485" t="e">
        <f t="shared" si="1202"/>
        <v>#REF!</v>
      </c>
      <c r="Y1485" t="e">
        <f t="shared" si="1203"/>
        <v>#REF!</v>
      </c>
      <c r="AA1485">
        <v>69726884</v>
      </c>
      <c r="AB1485">
        <f t="shared" si="1204"/>
        <v>470.73</v>
      </c>
      <c r="AC1485">
        <f>ROUND((ES1485),2)</f>
        <v>470.73</v>
      </c>
      <c r="AD1485">
        <f t="shared" si="1205"/>
        <v>0</v>
      </c>
      <c r="AE1485">
        <f t="shared" si="1206"/>
        <v>0</v>
      </c>
      <c r="AF1485">
        <f t="shared" si="1207"/>
        <v>0</v>
      </c>
      <c r="AG1485">
        <f t="shared" si="1208"/>
        <v>0</v>
      </c>
      <c r="AH1485">
        <f t="shared" si="1209"/>
        <v>0</v>
      </c>
      <c r="AI1485">
        <f t="shared" si="1210"/>
        <v>0</v>
      </c>
      <c r="AJ1485">
        <f t="shared" si="1211"/>
        <v>0</v>
      </c>
      <c r="AK1485">
        <v>470.73</v>
      </c>
      <c r="AL1485">
        <v>470.73</v>
      </c>
      <c r="AM1485">
        <v>0</v>
      </c>
      <c r="AN1485">
        <v>0</v>
      </c>
      <c r="AO1485">
        <v>0</v>
      </c>
      <c r="AP1485">
        <v>0</v>
      </c>
      <c r="AQ1485">
        <v>0</v>
      </c>
      <c r="AR1485">
        <v>0</v>
      </c>
      <c r="AS1485">
        <v>0</v>
      </c>
      <c r="AT1485">
        <v>0</v>
      </c>
      <c r="AU1485">
        <v>0</v>
      </c>
      <c r="AV1485">
        <v>1</v>
      </c>
      <c r="AW1485">
        <v>1</v>
      </c>
      <c r="AZ1485">
        <v>1</v>
      </c>
      <c r="BA1485">
        <v>1</v>
      </c>
      <c r="BB1485">
        <v>1</v>
      </c>
      <c r="BC1485">
        <v>7.56</v>
      </c>
      <c r="BD1485" t="s">
        <v>3</v>
      </c>
      <c r="BE1485" t="s">
        <v>3</v>
      </c>
      <c r="BF1485" t="s">
        <v>3</v>
      </c>
      <c r="BG1485" t="s">
        <v>3</v>
      </c>
      <c r="BH1485">
        <v>3</v>
      </c>
      <c r="BI1485">
        <v>1</v>
      </c>
      <c r="BJ1485" t="s">
        <v>643</v>
      </c>
      <c r="BM1485">
        <v>500003</v>
      </c>
      <c r="BN1485">
        <v>0</v>
      </c>
      <c r="BO1485" t="s">
        <v>3</v>
      </c>
      <c r="BP1485">
        <v>0</v>
      </c>
      <c r="BQ1485">
        <v>13</v>
      </c>
      <c r="BR1485">
        <v>0</v>
      </c>
      <c r="BS1485">
        <v>1</v>
      </c>
      <c r="BT1485">
        <v>1</v>
      </c>
      <c r="BU1485">
        <v>1</v>
      </c>
      <c r="BV1485">
        <v>1</v>
      </c>
      <c r="BW1485">
        <v>1</v>
      </c>
      <c r="BX1485">
        <v>1</v>
      </c>
      <c r="BY1485" t="s">
        <v>3</v>
      </c>
      <c r="BZ1485">
        <v>0</v>
      </c>
      <c r="CA1485">
        <v>0</v>
      </c>
      <c r="CB1485" t="s">
        <v>3</v>
      </c>
      <c r="CE1485">
        <v>0</v>
      </c>
      <c r="CF1485">
        <v>0</v>
      </c>
      <c r="CG1485">
        <v>0</v>
      </c>
      <c r="CH1485">
        <v>111</v>
      </c>
      <c r="CI1485">
        <v>1</v>
      </c>
      <c r="CJ1485">
        <v>0</v>
      </c>
      <c r="CK1485">
        <v>0</v>
      </c>
      <c r="CL1485">
        <v>0</v>
      </c>
      <c r="CM1485">
        <v>0</v>
      </c>
      <c r="CN1485" t="s">
        <v>3</v>
      </c>
      <c r="CO1485">
        <v>0</v>
      </c>
      <c r="CP1485" t="e">
        <f t="shared" si="1212"/>
        <v>#REF!</v>
      </c>
      <c r="CQ1485">
        <f t="shared" si="1213"/>
        <v>3558.7188000000001</v>
      </c>
      <c r="CR1485">
        <f t="shared" si="1214"/>
        <v>0</v>
      </c>
      <c r="CS1485">
        <f t="shared" si="1215"/>
        <v>0</v>
      </c>
      <c r="CT1485">
        <f t="shared" si="1216"/>
        <v>0</v>
      </c>
      <c r="CU1485">
        <f t="shared" si="1217"/>
        <v>0</v>
      </c>
      <c r="CV1485">
        <f t="shared" si="1218"/>
        <v>0</v>
      </c>
      <c r="CW1485">
        <f t="shared" si="1219"/>
        <v>0</v>
      </c>
      <c r="CX1485">
        <f t="shared" si="1220"/>
        <v>0</v>
      </c>
      <c r="CY1485" t="e">
        <f>(S1485+R1485)*(BZ1485/100)</f>
        <v>#REF!</v>
      </c>
      <c r="CZ1485" t="e">
        <f>(S1485+R1485)*(CA1485/100)</f>
        <v>#REF!</v>
      </c>
      <c r="DC1485" t="s">
        <v>3</v>
      </c>
      <c r="DD1485" t="s">
        <v>3</v>
      </c>
      <c r="DE1485" t="s">
        <v>3</v>
      </c>
      <c r="DF1485" t="s">
        <v>3</v>
      </c>
      <c r="DG1485" t="s">
        <v>3</v>
      </c>
      <c r="DH1485" t="s">
        <v>3</v>
      </c>
      <c r="DI1485" t="s">
        <v>3</v>
      </c>
      <c r="DJ1485" t="s">
        <v>3</v>
      </c>
      <c r="DK1485" t="s">
        <v>3</v>
      </c>
      <c r="DL1485" t="s">
        <v>3</v>
      </c>
      <c r="DM1485" t="s">
        <v>3</v>
      </c>
      <c r="DN1485">
        <v>0</v>
      </c>
      <c r="DO1485">
        <v>0</v>
      </c>
      <c r="DP1485">
        <v>1</v>
      </c>
      <c r="DQ1485">
        <v>1</v>
      </c>
      <c r="DU1485">
        <v>1007</v>
      </c>
      <c r="DV1485" t="s">
        <v>40</v>
      </c>
      <c r="DW1485" t="e">
        <f>'1.Лок.смета.и.Акт'!#REF!</f>
        <v>#REF!</v>
      </c>
      <c r="DX1485">
        <v>1</v>
      </c>
      <c r="DZ1485" t="s">
        <v>3</v>
      </c>
      <c r="EA1485" t="s">
        <v>3</v>
      </c>
      <c r="EB1485" t="s">
        <v>3</v>
      </c>
      <c r="EC1485" t="s">
        <v>3</v>
      </c>
      <c r="EE1485">
        <v>54329104</v>
      </c>
      <c r="EF1485">
        <v>13</v>
      </c>
      <c r="EG1485" t="s">
        <v>42</v>
      </c>
      <c r="EH1485">
        <v>0</v>
      </c>
      <c r="EI1485" t="s">
        <v>3</v>
      </c>
      <c r="EJ1485">
        <v>1</v>
      </c>
      <c r="EK1485">
        <v>500003</v>
      </c>
      <c r="EL1485" t="s">
        <v>43</v>
      </c>
      <c r="EM1485" t="s">
        <v>44</v>
      </c>
      <c r="EO1485" t="s">
        <v>3</v>
      </c>
      <c r="EQ1485">
        <v>0</v>
      </c>
      <c r="ER1485">
        <v>3403.83</v>
      </c>
      <c r="ES1485">
        <v>470.73</v>
      </c>
      <c r="ET1485">
        <v>0</v>
      </c>
      <c r="EU1485">
        <v>0</v>
      </c>
      <c r="EV1485">
        <v>0</v>
      </c>
      <c r="EW1485">
        <v>0</v>
      </c>
      <c r="EX1485">
        <v>0</v>
      </c>
      <c r="EZ1485">
        <v>5</v>
      </c>
      <c r="FC1485">
        <v>0</v>
      </c>
      <c r="FD1485">
        <v>18</v>
      </c>
      <c r="FF1485">
        <v>3403.83</v>
      </c>
      <c r="FQ1485">
        <v>0</v>
      </c>
      <c r="FR1485">
        <f t="shared" si="1221"/>
        <v>0</v>
      </c>
      <c r="FS1485">
        <v>0</v>
      </c>
      <c r="FX1485">
        <v>0</v>
      </c>
      <c r="FY1485">
        <v>0</v>
      </c>
      <c r="GA1485" t="s">
        <v>644</v>
      </c>
      <c r="GD1485">
        <v>1</v>
      </c>
      <c r="GF1485">
        <v>1571262290</v>
      </c>
      <c r="GG1485">
        <v>2</v>
      </c>
      <c r="GH1485">
        <v>3</v>
      </c>
      <c r="GI1485">
        <v>5</v>
      </c>
      <c r="GJ1485">
        <v>0</v>
      </c>
      <c r="GK1485">
        <v>0</v>
      </c>
      <c r="GL1485">
        <f t="shared" si="1222"/>
        <v>0</v>
      </c>
      <c r="GM1485" t="e">
        <f t="shared" si="1223"/>
        <v>#REF!</v>
      </c>
      <c r="GN1485" t="e">
        <f t="shared" si="1224"/>
        <v>#REF!</v>
      </c>
      <c r="GO1485">
        <f t="shared" si="1225"/>
        <v>0</v>
      </c>
      <c r="GP1485">
        <f t="shared" si="1226"/>
        <v>0</v>
      </c>
      <c r="GR1485">
        <v>1</v>
      </c>
      <c r="GS1485">
        <v>1</v>
      </c>
      <c r="GT1485">
        <v>0</v>
      </c>
      <c r="GU1485" t="s">
        <v>3</v>
      </c>
      <c r="GV1485">
        <f t="shared" si="1227"/>
        <v>0</v>
      </c>
      <c r="GW1485">
        <v>1</v>
      </c>
      <c r="GX1485" t="e">
        <f t="shared" si="1228"/>
        <v>#REF!</v>
      </c>
      <c r="HA1485">
        <v>0</v>
      </c>
      <c r="HB1485">
        <v>0</v>
      </c>
      <c r="HC1485">
        <f t="shared" si="1229"/>
        <v>0</v>
      </c>
      <c r="HE1485" t="s">
        <v>35</v>
      </c>
      <c r="HF1485" t="s">
        <v>36</v>
      </c>
      <c r="HM1485" t="s">
        <v>3</v>
      </c>
      <c r="HN1485" t="s">
        <v>3</v>
      </c>
      <c r="HO1485" t="s">
        <v>3</v>
      </c>
      <c r="HP1485" t="s">
        <v>3</v>
      </c>
      <c r="HQ1485" t="s">
        <v>3</v>
      </c>
      <c r="IK1485">
        <v>0</v>
      </c>
    </row>
    <row r="1486" spans="1:255" x14ac:dyDescent="0.2">
      <c r="A1486" s="2">
        <v>18</v>
      </c>
      <c r="B1486" s="2">
        <v>1</v>
      </c>
      <c r="C1486" s="2">
        <v>1201</v>
      </c>
      <c r="D1486" s="2"/>
      <c r="E1486" s="2" t="s">
        <v>677</v>
      </c>
      <c r="F1486" s="2" t="s">
        <v>82</v>
      </c>
      <c r="G1486" s="2" t="s">
        <v>83</v>
      </c>
      <c r="H1486" s="2" t="s">
        <v>40</v>
      </c>
      <c r="I1486" s="2" t="e">
        <f>I1482*J1486</f>
        <v>#REF!</v>
      </c>
      <c r="J1486" s="2">
        <v>3.5</v>
      </c>
      <c r="K1486" s="2">
        <v>3.5</v>
      </c>
      <c r="L1486" s="2">
        <v>5.46</v>
      </c>
      <c r="M1486" s="2">
        <v>0</v>
      </c>
      <c r="N1486" s="2">
        <f t="shared" si="1192"/>
        <v>5.46</v>
      </c>
      <c r="O1486" s="2" t="e">
        <f t="shared" si="1193"/>
        <v>#REF!</v>
      </c>
      <c r="P1486" s="2" t="e">
        <f t="shared" si="1194"/>
        <v>#REF!</v>
      </c>
      <c r="Q1486" s="2" t="e">
        <f t="shared" si="1195"/>
        <v>#REF!</v>
      </c>
      <c r="R1486" s="2" t="e">
        <f t="shared" si="1196"/>
        <v>#REF!</v>
      </c>
      <c r="S1486" s="2" t="e">
        <f t="shared" si="1197"/>
        <v>#REF!</v>
      </c>
      <c r="T1486" s="2" t="e">
        <f t="shared" si="1198"/>
        <v>#REF!</v>
      </c>
      <c r="U1486" s="2" t="e">
        <f t="shared" si="1199"/>
        <v>#REF!</v>
      </c>
      <c r="V1486" s="2" t="e">
        <f t="shared" si="1200"/>
        <v>#REF!</v>
      </c>
      <c r="W1486" s="2" t="e">
        <f t="shared" si="1201"/>
        <v>#REF!</v>
      </c>
      <c r="X1486" s="2" t="e">
        <f t="shared" si="1202"/>
        <v>#REF!</v>
      </c>
      <c r="Y1486" s="2" t="e">
        <f t="shared" si="1203"/>
        <v>#REF!</v>
      </c>
      <c r="Z1486" s="2"/>
      <c r="AA1486" s="2">
        <v>69726971</v>
      </c>
      <c r="AB1486" s="2">
        <f t="shared" si="1204"/>
        <v>7.14</v>
      </c>
      <c r="AC1486" s="2">
        <f>ROUND((ES1486),2)</f>
        <v>7.14</v>
      </c>
      <c r="AD1486" s="2">
        <f t="shared" si="1205"/>
        <v>0</v>
      </c>
      <c r="AE1486" s="2">
        <f t="shared" si="1206"/>
        <v>0</v>
      </c>
      <c r="AF1486" s="2">
        <f t="shared" si="1207"/>
        <v>0</v>
      </c>
      <c r="AG1486" s="2">
        <f t="shared" si="1208"/>
        <v>0</v>
      </c>
      <c r="AH1486" s="2">
        <f t="shared" si="1209"/>
        <v>0</v>
      </c>
      <c r="AI1486" s="2">
        <f t="shared" si="1210"/>
        <v>0</v>
      </c>
      <c r="AJ1486" s="2">
        <f t="shared" si="1211"/>
        <v>4.45</v>
      </c>
      <c r="AK1486" s="2">
        <v>7.14</v>
      </c>
      <c r="AL1486" s="2">
        <v>7.14</v>
      </c>
      <c r="AM1486" s="2">
        <v>0</v>
      </c>
      <c r="AN1486" s="2">
        <v>0</v>
      </c>
      <c r="AO1486" s="2">
        <v>0</v>
      </c>
      <c r="AP1486" s="2">
        <v>0</v>
      </c>
      <c r="AQ1486" s="2">
        <v>0</v>
      </c>
      <c r="AR1486" s="2">
        <v>0</v>
      </c>
      <c r="AS1486" s="2">
        <v>4.45</v>
      </c>
      <c r="AT1486" s="2">
        <v>0</v>
      </c>
      <c r="AU1486" s="2">
        <v>0</v>
      </c>
      <c r="AV1486" s="2">
        <v>1</v>
      </c>
      <c r="AW1486" s="2">
        <v>1</v>
      </c>
      <c r="AX1486" s="2"/>
      <c r="AY1486" s="2"/>
      <c r="AZ1486" s="2">
        <v>1</v>
      </c>
      <c r="BA1486" s="2">
        <v>1</v>
      </c>
      <c r="BB1486" s="2">
        <v>1</v>
      </c>
      <c r="BC1486" s="2">
        <v>1</v>
      </c>
      <c r="BD1486" s="2" t="s">
        <v>3</v>
      </c>
      <c r="BE1486" s="2" t="s">
        <v>3</v>
      </c>
      <c r="BF1486" s="2" t="s">
        <v>3</v>
      </c>
      <c r="BG1486" s="2" t="s">
        <v>3</v>
      </c>
      <c r="BH1486" s="2">
        <v>3</v>
      </c>
      <c r="BI1486" s="2">
        <v>1</v>
      </c>
      <c r="BJ1486" s="2" t="s">
        <v>84</v>
      </c>
      <c r="BK1486" s="2"/>
      <c r="BL1486" s="2"/>
      <c r="BM1486" s="2">
        <v>500001</v>
      </c>
      <c r="BN1486" s="2">
        <v>0</v>
      </c>
      <c r="BO1486" s="2" t="s">
        <v>3</v>
      </c>
      <c r="BP1486" s="2">
        <v>0</v>
      </c>
      <c r="BQ1486" s="2">
        <v>8</v>
      </c>
      <c r="BR1486" s="2">
        <v>0</v>
      </c>
      <c r="BS1486" s="2">
        <v>1</v>
      </c>
      <c r="BT1486" s="2">
        <v>1</v>
      </c>
      <c r="BU1486" s="2">
        <v>1</v>
      </c>
      <c r="BV1486" s="2">
        <v>1</v>
      </c>
      <c r="BW1486" s="2">
        <v>1</v>
      </c>
      <c r="BX1486" s="2">
        <v>1</v>
      </c>
      <c r="BY1486" s="2" t="s">
        <v>3</v>
      </c>
      <c r="BZ1486" s="2">
        <v>0</v>
      </c>
      <c r="CA1486" s="2">
        <v>0</v>
      </c>
      <c r="CB1486" s="2" t="s">
        <v>3</v>
      </c>
      <c r="CC1486" s="2"/>
      <c r="CD1486" s="2"/>
      <c r="CE1486" s="2">
        <v>0</v>
      </c>
      <c r="CF1486" s="2">
        <v>0</v>
      </c>
      <c r="CG1486" s="2">
        <v>0</v>
      </c>
      <c r="CH1486" s="2">
        <v>111</v>
      </c>
      <c r="CI1486" s="2">
        <v>2</v>
      </c>
      <c r="CJ1486" s="2">
        <v>0</v>
      </c>
      <c r="CK1486" s="2">
        <v>0</v>
      </c>
      <c r="CL1486" s="2">
        <v>0</v>
      </c>
      <c r="CM1486" s="2">
        <v>0</v>
      </c>
      <c r="CN1486" s="2" t="s">
        <v>3</v>
      </c>
      <c r="CO1486" s="2">
        <v>0</v>
      </c>
      <c r="CP1486" s="2" t="e">
        <f t="shared" si="1212"/>
        <v>#REF!</v>
      </c>
      <c r="CQ1486" s="2">
        <f t="shared" si="1213"/>
        <v>7.14</v>
      </c>
      <c r="CR1486" s="2">
        <f t="shared" si="1214"/>
        <v>0</v>
      </c>
      <c r="CS1486" s="2">
        <f t="shared" si="1215"/>
        <v>0</v>
      </c>
      <c r="CT1486" s="2">
        <f t="shared" si="1216"/>
        <v>0</v>
      </c>
      <c r="CU1486" s="2">
        <f t="shared" si="1217"/>
        <v>0</v>
      </c>
      <c r="CV1486" s="2">
        <f t="shared" si="1218"/>
        <v>0</v>
      </c>
      <c r="CW1486" s="2">
        <f t="shared" si="1219"/>
        <v>0</v>
      </c>
      <c r="CX1486" s="2">
        <f t="shared" si="1220"/>
        <v>4.45</v>
      </c>
      <c r="CY1486" s="2" t="e">
        <f>(((S1486+R1486)*AT1486)/100)</f>
        <v>#REF!</v>
      </c>
      <c r="CZ1486" s="2" t="e">
        <f>(((S1486+R1486)*AU1486)/100)</f>
        <v>#REF!</v>
      </c>
      <c r="DA1486" s="2"/>
      <c r="DB1486" s="2"/>
      <c r="DC1486" s="2" t="s">
        <v>3</v>
      </c>
      <c r="DD1486" s="2" t="s">
        <v>3</v>
      </c>
      <c r="DE1486" s="2" t="s">
        <v>3</v>
      </c>
      <c r="DF1486" s="2" t="s">
        <v>3</v>
      </c>
      <c r="DG1486" s="2" t="s">
        <v>3</v>
      </c>
      <c r="DH1486" s="2" t="s">
        <v>3</v>
      </c>
      <c r="DI1486" s="2" t="s">
        <v>3</v>
      </c>
      <c r="DJ1486" s="2" t="s">
        <v>3</v>
      </c>
      <c r="DK1486" s="2" t="s">
        <v>3</v>
      </c>
      <c r="DL1486" s="2" t="s">
        <v>3</v>
      </c>
      <c r="DM1486" s="2" t="s">
        <v>3</v>
      </c>
      <c r="DN1486" s="2">
        <v>0</v>
      </c>
      <c r="DO1486" s="2">
        <v>0</v>
      </c>
      <c r="DP1486" s="2">
        <v>1</v>
      </c>
      <c r="DQ1486" s="2">
        <v>1</v>
      </c>
      <c r="DR1486" s="2"/>
      <c r="DS1486" s="2"/>
      <c r="DT1486" s="2"/>
      <c r="DU1486" s="2">
        <v>1007</v>
      </c>
      <c r="DV1486" s="2" t="s">
        <v>40</v>
      </c>
      <c r="DW1486" s="2" t="s">
        <v>40</v>
      </c>
      <c r="DX1486" s="2">
        <v>1</v>
      </c>
      <c r="DY1486" s="2"/>
      <c r="DZ1486" s="2" t="s">
        <v>3</v>
      </c>
      <c r="EA1486" s="2" t="s">
        <v>3</v>
      </c>
      <c r="EB1486" s="2" t="s">
        <v>3</v>
      </c>
      <c r="EC1486" s="2" t="s">
        <v>3</v>
      </c>
      <c r="ED1486" s="2"/>
      <c r="EE1486" s="2">
        <v>54328897</v>
      </c>
      <c r="EF1486" s="2">
        <v>8</v>
      </c>
      <c r="EG1486" s="2" t="s">
        <v>31</v>
      </c>
      <c r="EH1486" s="2">
        <v>0</v>
      </c>
      <c r="EI1486" s="2" t="s">
        <v>3</v>
      </c>
      <c r="EJ1486" s="2">
        <v>1</v>
      </c>
      <c r="EK1486" s="2">
        <v>500001</v>
      </c>
      <c r="EL1486" s="2" t="s">
        <v>32</v>
      </c>
      <c r="EM1486" s="2" t="s">
        <v>33</v>
      </c>
      <c r="EN1486" s="2"/>
      <c r="EO1486" s="2" t="s">
        <v>3</v>
      </c>
      <c r="EP1486" s="2"/>
      <c r="EQ1486" s="2">
        <v>0</v>
      </c>
      <c r="ER1486" s="2">
        <v>7.14</v>
      </c>
      <c r="ES1486" s="2">
        <v>7.14</v>
      </c>
      <c r="ET1486" s="2">
        <v>0</v>
      </c>
      <c r="EU1486" s="2">
        <v>0</v>
      </c>
      <c r="EV1486" s="2">
        <v>0</v>
      </c>
      <c r="EW1486" s="2">
        <v>0</v>
      </c>
      <c r="EX1486" s="2">
        <v>0</v>
      </c>
      <c r="EY1486" s="2"/>
      <c r="EZ1486" s="2"/>
      <c r="FA1486" s="2"/>
      <c r="FB1486" s="2"/>
      <c r="FC1486" s="2"/>
      <c r="FD1486" s="2"/>
      <c r="FE1486" s="2"/>
      <c r="FF1486" s="2"/>
      <c r="FG1486" s="2"/>
      <c r="FH1486" s="2"/>
      <c r="FI1486" s="2"/>
      <c r="FJ1486" s="2"/>
      <c r="FK1486" s="2"/>
      <c r="FL1486" s="2"/>
      <c r="FM1486" s="2"/>
      <c r="FN1486" s="2"/>
      <c r="FO1486" s="2"/>
      <c r="FP1486" s="2"/>
      <c r="FQ1486" s="2">
        <v>0</v>
      </c>
      <c r="FR1486" s="2">
        <f t="shared" si="1221"/>
        <v>0</v>
      </c>
      <c r="FS1486" s="2">
        <v>0</v>
      </c>
      <c r="FT1486" s="2"/>
      <c r="FU1486" s="2"/>
      <c r="FV1486" s="2"/>
      <c r="FW1486" s="2"/>
      <c r="FX1486" s="2">
        <v>0</v>
      </c>
      <c r="FY1486" s="2">
        <v>0</v>
      </c>
      <c r="FZ1486" s="2"/>
      <c r="GA1486" s="2" t="s">
        <v>3</v>
      </c>
      <c r="GB1486" s="2"/>
      <c r="GC1486" s="2"/>
      <c r="GD1486" s="2">
        <v>1</v>
      </c>
      <c r="GE1486" s="2"/>
      <c r="GF1486" s="2">
        <v>-50505369</v>
      </c>
      <c r="GG1486" s="2">
        <v>2</v>
      </c>
      <c r="GH1486" s="2">
        <v>1</v>
      </c>
      <c r="GI1486" s="2">
        <v>-2</v>
      </c>
      <c r="GJ1486" s="2">
        <v>0</v>
      </c>
      <c r="GK1486" s="2">
        <v>0</v>
      </c>
      <c r="GL1486" s="2">
        <f t="shared" si="1222"/>
        <v>0</v>
      </c>
      <c r="GM1486" s="2" t="e">
        <f t="shared" si="1223"/>
        <v>#REF!</v>
      </c>
      <c r="GN1486" s="2" t="e">
        <f t="shared" si="1224"/>
        <v>#REF!</v>
      </c>
      <c r="GO1486" s="2">
        <f t="shared" si="1225"/>
        <v>0</v>
      </c>
      <c r="GP1486" s="2">
        <f t="shared" si="1226"/>
        <v>0</v>
      </c>
      <c r="GQ1486" s="2"/>
      <c r="GR1486" s="2">
        <v>0</v>
      </c>
      <c r="GS1486" s="2">
        <v>3</v>
      </c>
      <c r="GT1486" s="2">
        <v>0</v>
      </c>
      <c r="GU1486" s="2" t="s">
        <v>3</v>
      </c>
      <c r="GV1486" s="2">
        <f t="shared" si="1227"/>
        <v>0</v>
      </c>
      <c r="GW1486" s="2">
        <v>1</v>
      </c>
      <c r="GX1486" s="2" t="e">
        <f t="shared" si="1228"/>
        <v>#REF!</v>
      </c>
      <c r="GY1486" s="2"/>
      <c r="GZ1486" s="2"/>
      <c r="HA1486" s="2">
        <v>0</v>
      </c>
      <c r="HB1486" s="2">
        <v>0</v>
      </c>
      <c r="HC1486" s="2">
        <f t="shared" si="1229"/>
        <v>0</v>
      </c>
      <c r="HD1486" s="2"/>
      <c r="HE1486" s="2" t="s">
        <v>3</v>
      </c>
      <c r="HF1486" s="2" t="s">
        <v>3</v>
      </c>
      <c r="HG1486" s="2"/>
      <c r="HH1486" s="2"/>
      <c r="HI1486" s="2"/>
      <c r="HJ1486" s="2"/>
      <c r="HK1486" s="2"/>
      <c r="HL1486" s="2"/>
      <c r="HM1486" s="2" t="s">
        <v>3</v>
      </c>
      <c r="HN1486" s="2" t="s">
        <v>3</v>
      </c>
      <c r="HO1486" s="2" t="s">
        <v>3</v>
      </c>
      <c r="HP1486" s="2" t="s">
        <v>3</v>
      </c>
      <c r="HQ1486" s="2" t="s">
        <v>3</v>
      </c>
      <c r="HR1486" s="2"/>
      <c r="HS1486" s="2"/>
      <c r="HT1486" s="2"/>
      <c r="HU1486" s="2"/>
      <c r="HV1486" s="2"/>
      <c r="HW1486" s="2"/>
      <c r="HX1486" s="2"/>
      <c r="HY1486" s="2"/>
      <c r="HZ1486" s="2"/>
      <c r="IA1486" s="2"/>
      <c r="IB1486" s="2"/>
      <c r="IC1486" s="2"/>
      <c r="ID1486" s="2"/>
      <c r="IE1486" s="2"/>
      <c r="IF1486" s="2"/>
      <c r="IG1486" s="2"/>
      <c r="IH1486" s="2"/>
      <c r="II1486" s="2"/>
      <c r="IJ1486" s="2"/>
      <c r="IK1486" s="2">
        <v>0</v>
      </c>
      <c r="IL1486" s="2"/>
      <c r="IM1486" s="2"/>
      <c r="IN1486" s="2"/>
      <c r="IO1486" s="2"/>
      <c r="IP1486" s="2"/>
      <c r="IQ1486" s="2"/>
      <c r="IR1486" s="2"/>
      <c r="IS1486" s="2"/>
      <c r="IT1486" s="2"/>
      <c r="IU1486" s="2"/>
    </row>
    <row r="1487" spans="1:255" x14ac:dyDescent="0.2">
      <c r="A1487">
        <v>18</v>
      </c>
      <c r="B1487">
        <v>1</v>
      </c>
      <c r="C1487">
        <v>1207</v>
      </c>
      <c r="E1487" t="s">
        <v>677</v>
      </c>
      <c r="F1487" t="e">
        <f>'1.Лок.смета.и.Акт'!#REF!</f>
        <v>#REF!</v>
      </c>
      <c r="G1487" t="s">
        <v>83</v>
      </c>
      <c r="H1487" t="s">
        <v>40</v>
      </c>
      <c r="I1487" t="e">
        <f>I1483*J1487</f>
        <v>#REF!</v>
      </c>
      <c r="J1487">
        <v>3.5</v>
      </c>
      <c r="K1487">
        <v>3.5</v>
      </c>
      <c r="L1487">
        <v>5.46</v>
      </c>
      <c r="M1487">
        <v>0</v>
      </c>
      <c r="N1487">
        <f t="shared" si="1192"/>
        <v>5.46</v>
      </c>
      <c r="O1487" t="e">
        <f t="shared" si="1193"/>
        <v>#REF!</v>
      </c>
      <c r="P1487" t="e">
        <f t="shared" si="1194"/>
        <v>#REF!</v>
      </c>
      <c r="Q1487" t="e">
        <f t="shared" si="1195"/>
        <v>#REF!</v>
      </c>
      <c r="R1487" t="e">
        <f t="shared" si="1196"/>
        <v>#REF!</v>
      </c>
      <c r="S1487" t="e">
        <f t="shared" si="1197"/>
        <v>#REF!</v>
      </c>
      <c r="T1487" t="e">
        <f t="shared" si="1198"/>
        <v>#REF!</v>
      </c>
      <c r="U1487" t="e">
        <f t="shared" si="1199"/>
        <v>#REF!</v>
      </c>
      <c r="V1487" t="e">
        <f t="shared" si="1200"/>
        <v>#REF!</v>
      </c>
      <c r="W1487" t="e">
        <f t="shared" si="1201"/>
        <v>#REF!</v>
      </c>
      <c r="X1487" t="e">
        <f t="shared" si="1202"/>
        <v>#REF!</v>
      </c>
      <c r="Y1487" t="e">
        <f t="shared" si="1203"/>
        <v>#REF!</v>
      </c>
      <c r="AA1487">
        <v>69726884</v>
      </c>
      <c r="AB1487">
        <f t="shared" si="1204"/>
        <v>1.97</v>
      </c>
      <c r="AC1487">
        <f>ROUND((ES1487),2)</f>
        <v>1.97</v>
      </c>
      <c r="AD1487">
        <f t="shared" si="1205"/>
        <v>0</v>
      </c>
      <c r="AE1487">
        <f t="shared" si="1206"/>
        <v>0</v>
      </c>
      <c r="AF1487">
        <f t="shared" si="1207"/>
        <v>0</v>
      </c>
      <c r="AG1487">
        <f t="shared" si="1208"/>
        <v>0</v>
      </c>
      <c r="AH1487">
        <f t="shared" si="1209"/>
        <v>0</v>
      </c>
      <c r="AI1487">
        <f t="shared" si="1210"/>
        <v>0</v>
      </c>
      <c r="AJ1487">
        <f t="shared" si="1211"/>
        <v>4.45</v>
      </c>
      <c r="AK1487">
        <v>1.97</v>
      </c>
      <c r="AL1487">
        <v>1.97</v>
      </c>
      <c r="AM1487">
        <v>0</v>
      </c>
      <c r="AN1487">
        <v>0</v>
      </c>
      <c r="AO1487">
        <v>0</v>
      </c>
      <c r="AP1487">
        <v>0</v>
      </c>
      <c r="AQ1487">
        <v>0</v>
      </c>
      <c r="AR1487">
        <v>0</v>
      </c>
      <c r="AS1487">
        <v>4.45</v>
      </c>
      <c r="AT1487">
        <v>0</v>
      </c>
      <c r="AU1487">
        <v>0</v>
      </c>
      <c r="AV1487">
        <v>1</v>
      </c>
      <c r="AW1487">
        <v>1</v>
      </c>
      <c r="AZ1487">
        <v>1</v>
      </c>
      <c r="BA1487">
        <v>1</v>
      </c>
      <c r="BB1487">
        <v>1</v>
      </c>
      <c r="BC1487">
        <v>7.56</v>
      </c>
      <c r="BD1487" t="s">
        <v>3</v>
      </c>
      <c r="BE1487" t="s">
        <v>3</v>
      </c>
      <c r="BF1487" t="s">
        <v>3</v>
      </c>
      <c r="BG1487" t="s">
        <v>3</v>
      </c>
      <c r="BH1487">
        <v>3</v>
      </c>
      <c r="BI1487">
        <v>1</v>
      </c>
      <c r="BJ1487" t="s">
        <v>84</v>
      </c>
      <c r="BM1487">
        <v>500001</v>
      </c>
      <c r="BN1487">
        <v>0</v>
      </c>
      <c r="BO1487" t="s">
        <v>3</v>
      </c>
      <c r="BP1487">
        <v>0</v>
      </c>
      <c r="BQ1487">
        <v>8</v>
      </c>
      <c r="BR1487">
        <v>0</v>
      </c>
      <c r="BS1487">
        <v>1</v>
      </c>
      <c r="BT1487">
        <v>1</v>
      </c>
      <c r="BU1487">
        <v>1</v>
      </c>
      <c r="BV1487">
        <v>1</v>
      </c>
      <c r="BW1487">
        <v>1</v>
      </c>
      <c r="BX1487">
        <v>1</v>
      </c>
      <c r="BY1487" t="s">
        <v>3</v>
      </c>
      <c r="BZ1487">
        <v>0</v>
      </c>
      <c r="CA1487">
        <v>0</v>
      </c>
      <c r="CB1487" t="s">
        <v>3</v>
      </c>
      <c r="CE1487">
        <v>0</v>
      </c>
      <c r="CF1487">
        <v>0</v>
      </c>
      <c r="CG1487">
        <v>0</v>
      </c>
      <c r="CH1487">
        <v>111</v>
      </c>
      <c r="CI1487">
        <v>2</v>
      </c>
      <c r="CJ1487">
        <v>0</v>
      </c>
      <c r="CK1487">
        <v>0</v>
      </c>
      <c r="CL1487">
        <v>0</v>
      </c>
      <c r="CM1487">
        <v>0</v>
      </c>
      <c r="CN1487" t="s">
        <v>3</v>
      </c>
      <c r="CO1487">
        <v>0</v>
      </c>
      <c r="CP1487" t="e">
        <f t="shared" si="1212"/>
        <v>#REF!</v>
      </c>
      <c r="CQ1487">
        <f t="shared" si="1213"/>
        <v>14.893199999999998</v>
      </c>
      <c r="CR1487">
        <f t="shared" si="1214"/>
        <v>0</v>
      </c>
      <c r="CS1487">
        <f t="shared" si="1215"/>
        <v>0</v>
      </c>
      <c r="CT1487">
        <f t="shared" si="1216"/>
        <v>0</v>
      </c>
      <c r="CU1487">
        <f t="shared" si="1217"/>
        <v>0</v>
      </c>
      <c r="CV1487">
        <f t="shared" si="1218"/>
        <v>0</v>
      </c>
      <c r="CW1487">
        <f t="shared" si="1219"/>
        <v>0</v>
      </c>
      <c r="CX1487">
        <f t="shared" si="1220"/>
        <v>4.45</v>
      </c>
      <c r="CY1487" t="e">
        <f>(S1487+R1487)*(BZ1487/100)</f>
        <v>#REF!</v>
      </c>
      <c r="CZ1487" t="e">
        <f>(S1487+R1487)*(CA1487/100)</f>
        <v>#REF!</v>
      </c>
      <c r="DC1487" t="s">
        <v>3</v>
      </c>
      <c r="DD1487" t="s">
        <v>3</v>
      </c>
      <c r="DE1487" t="s">
        <v>3</v>
      </c>
      <c r="DF1487" t="s">
        <v>3</v>
      </c>
      <c r="DG1487" t="s">
        <v>3</v>
      </c>
      <c r="DH1487" t="s">
        <v>3</v>
      </c>
      <c r="DI1487" t="s">
        <v>3</v>
      </c>
      <c r="DJ1487" t="s">
        <v>3</v>
      </c>
      <c r="DK1487" t="s">
        <v>3</v>
      </c>
      <c r="DL1487" t="s">
        <v>3</v>
      </c>
      <c r="DM1487" t="s">
        <v>3</v>
      </c>
      <c r="DN1487">
        <v>0</v>
      </c>
      <c r="DO1487">
        <v>0</v>
      </c>
      <c r="DP1487">
        <v>1</v>
      </c>
      <c r="DQ1487">
        <v>1</v>
      </c>
      <c r="DU1487">
        <v>1007</v>
      </c>
      <c r="DV1487" t="s">
        <v>40</v>
      </c>
      <c r="DW1487" t="e">
        <f>'1.Лок.смета.и.Акт'!#REF!</f>
        <v>#REF!</v>
      </c>
      <c r="DX1487">
        <v>1</v>
      </c>
      <c r="DZ1487" t="s">
        <v>3</v>
      </c>
      <c r="EA1487" t="s">
        <v>3</v>
      </c>
      <c r="EB1487" t="s">
        <v>3</v>
      </c>
      <c r="EC1487" t="s">
        <v>3</v>
      </c>
      <c r="EE1487">
        <v>54328897</v>
      </c>
      <c r="EF1487">
        <v>8</v>
      </c>
      <c r="EG1487" t="s">
        <v>31</v>
      </c>
      <c r="EH1487">
        <v>0</v>
      </c>
      <c r="EI1487" t="s">
        <v>3</v>
      </c>
      <c r="EJ1487">
        <v>1</v>
      </c>
      <c r="EK1487">
        <v>500001</v>
      </c>
      <c r="EL1487" t="s">
        <v>32</v>
      </c>
      <c r="EM1487" t="s">
        <v>33</v>
      </c>
      <c r="EO1487" t="s">
        <v>3</v>
      </c>
      <c r="EQ1487">
        <v>0</v>
      </c>
      <c r="ER1487">
        <v>14.19</v>
      </c>
      <c r="ES1487">
        <v>1.97</v>
      </c>
      <c r="ET1487">
        <v>0</v>
      </c>
      <c r="EU1487">
        <v>0</v>
      </c>
      <c r="EV1487">
        <v>0</v>
      </c>
      <c r="EW1487">
        <v>0</v>
      </c>
      <c r="EX1487">
        <v>0</v>
      </c>
      <c r="EZ1487">
        <v>5</v>
      </c>
      <c r="FC1487">
        <v>0</v>
      </c>
      <c r="FD1487">
        <v>18</v>
      </c>
      <c r="FF1487">
        <v>14.19</v>
      </c>
      <c r="FQ1487">
        <v>0</v>
      </c>
      <c r="FR1487">
        <f t="shared" si="1221"/>
        <v>0</v>
      </c>
      <c r="FS1487">
        <v>0</v>
      </c>
      <c r="FX1487">
        <v>0</v>
      </c>
      <c r="FY1487">
        <v>0</v>
      </c>
      <c r="GA1487" t="s">
        <v>85</v>
      </c>
      <c r="GD1487">
        <v>1</v>
      </c>
      <c r="GF1487">
        <v>-50505369</v>
      </c>
      <c r="GG1487">
        <v>2</v>
      </c>
      <c r="GH1487">
        <v>3</v>
      </c>
      <c r="GI1487">
        <v>5</v>
      </c>
      <c r="GJ1487">
        <v>0</v>
      </c>
      <c r="GK1487">
        <v>0</v>
      </c>
      <c r="GL1487">
        <f t="shared" si="1222"/>
        <v>0</v>
      </c>
      <c r="GM1487" t="e">
        <f t="shared" si="1223"/>
        <v>#REF!</v>
      </c>
      <c r="GN1487" t="e">
        <f t="shared" si="1224"/>
        <v>#REF!</v>
      </c>
      <c r="GO1487">
        <f t="shared" si="1225"/>
        <v>0</v>
      </c>
      <c r="GP1487">
        <f t="shared" si="1226"/>
        <v>0</v>
      </c>
      <c r="GR1487">
        <v>1</v>
      </c>
      <c r="GS1487">
        <v>1</v>
      </c>
      <c r="GT1487">
        <v>0</v>
      </c>
      <c r="GU1487" t="s">
        <v>3</v>
      </c>
      <c r="GV1487">
        <f t="shared" si="1227"/>
        <v>0</v>
      </c>
      <c r="GW1487">
        <v>1</v>
      </c>
      <c r="GX1487" t="e">
        <f t="shared" si="1228"/>
        <v>#REF!</v>
      </c>
      <c r="HA1487">
        <v>0</v>
      </c>
      <c r="HB1487">
        <v>0</v>
      </c>
      <c r="HC1487">
        <f t="shared" si="1229"/>
        <v>0</v>
      </c>
      <c r="HE1487" t="s">
        <v>35</v>
      </c>
      <c r="HF1487" t="s">
        <v>36</v>
      </c>
      <c r="HM1487" t="s">
        <v>3</v>
      </c>
      <c r="HN1487" t="s">
        <v>3</v>
      </c>
      <c r="HO1487" t="s">
        <v>3</v>
      </c>
      <c r="HP1487" t="s">
        <v>3</v>
      </c>
      <c r="HQ1487" t="s">
        <v>3</v>
      </c>
      <c r="IK1487">
        <v>0</v>
      </c>
    </row>
    <row r="1488" spans="1:255" x14ac:dyDescent="0.2">
      <c r="A1488" s="2">
        <v>17</v>
      </c>
      <c r="B1488" s="2">
        <v>1</v>
      </c>
      <c r="C1488" s="2">
        <f>ROW(SmtRes!A1213)</f>
        <v>1213</v>
      </c>
      <c r="D1488" s="2">
        <f>ROW(EtalonRes!A1235)</f>
        <v>1235</v>
      </c>
      <c r="E1488" s="2" t="s">
        <v>678</v>
      </c>
      <c r="F1488" s="2" t="s">
        <v>196</v>
      </c>
      <c r="G1488" s="2" t="s">
        <v>197</v>
      </c>
      <c r="H1488" s="2" t="s">
        <v>186</v>
      </c>
      <c r="I1488" s="2" t="e">
        <f>'1.Лок.смета.и.Акт'!#REF!</f>
        <v>#REF!</v>
      </c>
      <c r="J1488" s="2">
        <v>0</v>
      </c>
      <c r="K1488" s="2">
        <v>0.78200000000000003</v>
      </c>
      <c r="L1488" s="2">
        <v>1.56</v>
      </c>
      <c r="M1488" s="2">
        <v>0</v>
      </c>
      <c r="N1488" s="2">
        <f t="shared" si="1192"/>
        <v>1.56</v>
      </c>
      <c r="O1488" s="2" t="e">
        <f t="shared" si="1193"/>
        <v>#REF!</v>
      </c>
      <c r="P1488" s="2" t="e">
        <f t="shared" si="1194"/>
        <v>#REF!</v>
      </c>
      <c r="Q1488" s="2" t="e">
        <f t="shared" si="1195"/>
        <v>#REF!</v>
      </c>
      <c r="R1488" s="2" t="e">
        <f t="shared" si="1196"/>
        <v>#REF!</v>
      </c>
      <c r="S1488" s="2" t="e">
        <f t="shared" si="1197"/>
        <v>#REF!</v>
      </c>
      <c r="T1488" s="2" t="e">
        <f t="shared" si="1198"/>
        <v>#REF!</v>
      </c>
      <c r="U1488" s="2" t="e">
        <f t="shared" si="1199"/>
        <v>#REF!</v>
      </c>
      <c r="V1488" s="2" t="e">
        <f t="shared" si="1200"/>
        <v>#REF!</v>
      </c>
      <c r="W1488" s="2" t="e">
        <f t="shared" si="1201"/>
        <v>#REF!</v>
      </c>
      <c r="X1488" s="2" t="e">
        <f t="shared" si="1202"/>
        <v>#REF!</v>
      </c>
      <c r="Y1488" s="2" t="e">
        <f t="shared" si="1203"/>
        <v>#REF!</v>
      </c>
      <c r="Z1488" s="2"/>
      <c r="AA1488" s="2">
        <v>69726971</v>
      </c>
      <c r="AB1488" s="2">
        <f t="shared" si="1204"/>
        <v>46.97</v>
      </c>
      <c r="AC1488" s="2">
        <f>ROUND(((ES1488*4)+(SUM(SmtRes!BC1209:'SmtRes'!BC1213)+SUM(EtalonRes!AL1231:'EtalonRes'!AL1235))),2)</f>
        <v>0.01</v>
      </c>
      <c r="AD1488" s="2">
        <f>ROUND(((((ET1488*4))-((EU1488*4)))+AE1488),2)</f>
        <v>30.92</v>
      </c>
      <c r="AE1488" s="2">
        <f>ROUND(((EU1488*4)),2)</f>
        <v>11.44</v>
      </c>
      <c r="AF1488" s="2">
        <f>ROUND(((EV1488*4)),2)</f>
        <v>16.04</v>
      </c>
      <c r="AG1488" s="2">
        <f t="shared" si="1208"/>
        <v>0</v>
      </c>
      <c r="AH1488" s="2">
        <f>((EW1488*4))</f>
        <v>2</v>
      </c>
      <c r="AI1488" s="2">
        <f>((EX1488*4))</f>
        <v>0.84</v>
      </c>
      <c r="AJ1488" s="2">
        <f t="shared" si="1211"/>
        <v>0</v>
      </c>
      <c r="AK1488" s="2">
        <v>264.04000000000002</v>
      </c>
      <c r="AL1488" s="2">
        <v>252.3</v>
      </c>
      <c r="AM1488" s="2">
        <v>7.73</v>
      </c>
      <c r="AN1488" s="2">
        <v>2.86</v>
      </c>
      <c r="AO1488" s="2">
        <v>4.01</v>
      </c>
      <c r="AP1488" s="2">
        <v>0</v>
      </c>
      <c r="AQ1488" s="2">
        <v>0.5</v>
      </c>
      <c r="AR1488" s="2">
        <v>0.21</v>
      </c>
      <c r="AS1488" s="2">
        <v>0</v>
      </c>
      <c r="AT1488" s="2">
        <v>123</v>
      </c>
      <c r="AU1488" s="2">
        <v>75</v>
      </c>
      <c r="AV1488" s="2">
        <v>1</v>
      </c>
      <c r="AW1488" s="2">
        <v>1</v>
      </c>
      <c r="AX1488" s="2"/>
      <c r="AY1488" s="2"/>
      <c r="AZ1488" s="2">
        <v>1</v>
      </c>
      <c r="BA1488" s="2">
        <v>1</v>
      </c>
      <c r="BB1488" s="2">
        <v>1</v>
      </c>
      <c r="BC1488" s="2">
        <v>1</v>
      </c>
      <c r="BD1488" s="2" t="s">
        <v>3</v>
      </c>
      <c r="BE1488" s="2" t="s">
        <v>3</v>
      </c>
      <c r="BF1488" s="2" t="s">
        <v>3</v>
      </c>
      <c r="BG1488" s="2" t="s">
        <v>3</v>
      </c>
      <c r="BH1488" s="2">
        <v>0</v>
      </c>
      <c r="BI1488" s="2">
        <v>1</v>
      </c>
      <c r="BJ1488" s="2" t="s">
        <v>198</v>
      </c>
      <c r="BK1488" s="2"/>
      <c r="BL1488" s="2"/>
      <c r="BM1488" s="2">
        <v>11001</v>
      </c>
      <c r="BN1488" s="2">
        <v>0</v>
      </c>
      <c r="BO1488" s="2" t="s">
        <v>3</v>
      </c>
      <c r="BP1488" s="2">
        <v>0</v>
      </c>
      <c r="BQ1488" s="2">
        <v>2</v>
      </c>
      <c r="BR1488" s="2">
        <v>0</v>
      </c>
      <c r="BS1488" s="2">
        <v>1</v>
      </c>
      <c r="BT1488" s="2">
        <v>1</v>
      </c>
      <c r="BU1488" s="2">
        <v>1</v>
      </c>
      <c r="BV1488" s="2">
        <v>1</v>
      </c>
      <c r="BW1488" s="2">
        <v>1</v>
      </c>
      <c r="BX1488" s="2">
        <v>1</v>
      </c>
      <c r="BY1488" s="2" t="s">
        <v>3</v>
      </c>
      <c r="BZ1488" s="2">
        <v>123</v>
      </c>
      <c r="CA1488" s="2">
        <v>75</v>
      </c>
      <c r="CB1488" s="2" t="s">
        <v>3</v>
      </c>
      <c r="CC1488" s="2"/>
      <c r="CD1488" s="2"/>
      <c r="CE1488" s="2">
        <v>0</v>
      </c>
      <c r="CF1488" s="2">
        <v>0</v>
      </c>
      <c r="CG1488" s="2">
        <v>0</v>
      </c>
      <c r="CH1488" s="2">
        <v>112</v>
      </c>
      <c r="CI1488" s="2">
        <v>0</v>
      </c>
      <c r="CJ1488" s="2">
        <v>0</v>
      </c>
      <c r="CK1488" s="2">
        <v>0</v>
      </c>
      <c r="CL1488" s="2">
        <v>0</v>
      </c>
      <c r="CM1488" s="2">
        <v>0</v>
      </c>
      <c r="CN1488" s="2" t="s">
        <v>3</v>
      </c>
      <c r="CO1488" s="2">
        <v>0</v>
      </c>
      <c r="CP1488" s="2" t="e">
        <f t="shared" si="1212"/>
        <v>#REF!</v>
      </c>
      <c r="CQ1488" s="2">
        <f t="shared" si="1213"/>
        <v>0.01</v>
      </c>
      <c r="CR1488" s="2">
        <f t="shared" si="1214"/>
        <v>30.92</v>
      </c>
      <c r="CS1488" s="2">
        <f t="shared" si="1215"/>
        <v>11.44</v>
      </c>
      <c r="CT1488" s="2">
        <f t="shared" si="1216"/>
        <v>16.04</v>
      </c>
      <c r="CU1488" s="2">
        <f t="shared" si="1217"/>
        <v>0</v>
      </c>
      <c r="CV1488" s="2">
        <f t="shared" si="1218"/>
        <v>2</v>
      </c>
      <c r="CW1488" s="2">
        <f t="shared" si="1219"/>
        <v>0.84</v>
      </c>
      <c r="CX1488" s="2">
        <f t="shared" si="1220"/>
        <v>0</v>
      </c>
      <c r="CY1488" s="2" t="e">
        <f>(((S1488+R1488)*AT1488)/100)</f>
        <v>#REF!</v>
      </c>
      <c r="CZ1488" s="2" t="e">
        <f>(((S1488+R1488)*AU1488)/100)</f>
        <v>#REF!</v>
      </c>
      <c r="DA1488" s="2"/>
      <c r="DB1488" s="2"/>
      <c r="DC1488" s="2" t="s">
        <v>3</v>
      </c>
      <c r="DD1488" s="2" t="s">
        <v>199</v>
      </c>
      <c r="DE1488" s="2" t="s">
        <v>199</v>
      </c>
      <c r="DF1488" s="2" t="s">
        <v>199</v>
      </c>
      <c r="DG1488" s="2" t="s">
        <v>199</v>
      </c>
      <c r="DH1488" s="2" t="s">
        <v>3</v>
      </c>
      <c r="DI1488" s="2" t="s">
        <v>199</v>
      </c>
      <c r="DJ1488" s="2" t="s">
        <v>199</v>
      </c>
      <c r="DK1488" s="2" t="s">
        <v>3</v>
      </c>
      <c r="DL1488" s="2" t="s">
        <v>3</v>
      </c>
      <c r="DM1488" s="2" t="s">
        <v>3</v>
      </c>
      <c r="DN1488" s="2">
        <v>0</v>
      </c>
      <c r="DO1488" s="2">
        <v>0</v>
      </c>
      <c r="DP1488" s="2">
        <v>1</v>
      </c>
      <c r="DQ1488" s="2">
        <v>1</v>
      </c>
      <c r="DR1488" s="2"/>
      <c r="DS1488" s="2"/>
      <c r="DT1488" s="2"/>
      <c r="DU1488" s="2">
        <v>1013</v>
      </c>
      <c r="DV1488" s="2" t="s">
        <v>186</v>
      </c>
      <c r="DW1488" s="2" t="s">
        <v>186</v>
      </c>
      <c r="DX1488" s="2">
        <v>1</v>
      </c>
      <c r="DY1488" s="2"/>
      <c r="DZ1488" s="2" t="s">
        <v>3</v>
      </c>
      <c r="EA1488" s="2" t="s">
        <v>3</v>
      </c>
      <c r="EB1488" s="2" t="s">
        <v>3</v>
      </c>
      <c r="EC1488" s="2" t="s">
        <v>3</v>
      </c>
      <c r="ED1488" s="2"/>
      <c r="EE1488" s="2">
        <v>54328965</v>
      </c>
      <c r="EF1488" s="2">
        <v>2</v>
      </c>
      <c r="EG1488" s="2" t="s">
        <v>21</v>
      </c>
      <c r="EH1488" s="2">
        <v>0</v>
      </c>
      <c r="EI1488" s="2" t="s">
        <v>3</v>
      </c>
      <c r="EJ1488" s="2">
        <v>1</v>
      </c>
      <c r="EK1488" s="2">
        <v>11001</v>
      </c>
      <c r="EL1488" s="2" t="s">
        <v>22</v>
      </c>
      <c r="EM1488" s="2" t="s">
        <v>23</v>
      </c>
      <c r="EN1488" s="2"/>
      <c r="EO1488" s="2" t="s">
        <v>3</v>
      </c>
      <c r="EP1488" s="2"/>
      <c r="EQ1488" s="2">
        <v>1441792</v>
      </c>
      <c r="ER1488" s="2">
        <v>264.04000000000002</v>
      </c>
      <c r="ES1488" s="2">
        <v>252.3</v>
      </c>
      <c r="ET1488" s="2">
        <v>7.73</v>
      </c>
      <c r="EU1488" s="2">
        <v>2.86</v>
      </c>
      <c r="EV1488" s="2">
        <v>4.01</v>
      </c>
      <c r="EW1488" s="2">
        <v>0.5</v>
      </c>
      <c r="EX1488" s="2">
        <v>0.21</v>
      </c>
      <c r="EY1488" s="2">
        <v>1</v>
      </c>
      <c r="EZ1488" s="2"/>
      <c r="FA1488" s="2"/>
      <c r="FB1488" s="2"/>
      <c r="FC1488" s="2"/>
      <c r="FD1488" s="2"/>
      <c r="FE1488" s="2"/>
      <c r="FF1488" s="2"/>
      <c r="FG1488" s="2"/>
      <c r="FH1488" s="2"/>
      <c r="FI1488" s="2"/>
      <c r="FJ1488" s="2"/>
      <c r="FK1488" s="2"/>
      <c r="FL1488" s="2"/>
      <c r="FM1488" s="2"/>
      <c r="FN1488" s="2"/>
      <c r="FO1488" s="2"/>
      <c r="FP1488" s="2"/>
      <c r="FQ1488" s="2">
        <v>0</v>
      </c>
      <c r="FR1488" s="2">
        <f t="shared" si="1221"/>
        <v>0</v>
      </c>
      <c r="FS1488" s="2">
        <v>0</v>
      </c>
      <c r="FT1488" s="2"/>
      <c r="FU1488" s="2"/>
      <c r="FV1488" s="2"/>
      <c r="FW1488" s="2"/>
      <c r="FX1488" s="2">
        <v>123</v>
      </c>
      <c r="FY1488" s="2">
        <v>75</v>
      </c>
      <c r="FZ1488" s="2"/>
      <c r="GA1488" s="2" t="s">
        <v>3</v>
      </c>
      <c r="GB1488" s="2"/>
      <c r="GC1488" s="2"/>
      <c r="GD1488" s="2">
        <v>1</v>
      </c>
      <c r="GE1488" s="2"/>
      <c r="GF1488" s="2">
        <v>-1905653660</v>
      </c>
      <c r="GG1488" s="2">
        <v>2</v>
      </c>
      <c r="GH1488" s="2">
        <v>1</v>
      </c>
      <c r="GI1488" s="2">
        <v>-2</v>
      </c>
      <c r="GJ1488" s="2">
        <v>0</v>
      </c>
      <c r="GK1488" s="2">
        <v>0</v>
      </c>
      <c r="GL1488" s="2">
        <f t="shared" si="1222"/>
        <v>0</v>
      </c>
      <c r="GM1488" s="2" t="e">
        <f t="shared" si="1223"/>
        <v>#REF!</v>
      </c>
      <c r="GN1488" s="2" t="e">
        <f t="shared" si="1224"/>
        <v>#REF!</v>
      </c>
      <c r="GO1488" s="2">
        <f t="shared" si="1225"/>
        <v>0</v>
      </c>
      <c r="GP1488" s="2">
        <f t="shared" si="1226"/>
        <v>0</v>
      </c>
      <c r="GQ1488" s="2"/>
      <c r="GR1488" s="2">
        <v>0</v>
      </c>
      <c r="GS1488" s="2">
        <v>3</v>
      </c>
      <c r="GT1488" s="2">
        <v>0</v>
      </c>
      <c r="GU1488" s="2" t="s">
        <v>199</v>
      </c>
      <c r="GV1488" s="2">
        <f>ROUND(((GT1488*4)),2)</f>
        <v>0</v>
      </c>
      <c r="GW1488" s="2">
        <v>1</v>
      </c>
      <c r="GX1488" s="2" t="e">
        <f t="shared" si="1228"/>
        <v>#REF!</v>
      </c>
      <c r="GY1488" s="2"/>
      <c r="GZ1488" s="2"/>
      <c r="HA1488" s="2">
        <v>0</v>
      </c>
      <c r="HB1488" s="2">
        <v>0</v>
      </c>
      <c r="HC1488" s="2">
        <f t="shared" si="1229"/>
        <v>0</v>
      </c>
      <c r="HD1488" s="2"/>
      <c r="HE1488" s="2" t="s">
        <v>3</v>
      </c>
      <c r="HF1488" s="2" t="s">
        <v>3</v>
      </c>
      <c r="HG1488" s="2"/>
      <c r="HH1488" s="2"/>
      <c r="HI1488" s="2"/>
      <c r="HJ1488" s="2"/>
      <c r="HK1488" s="2"/>
      <c r="HL1488" s="2"/>
      <c r="HM1488" s="2" t="s">
        <v>3</v>
      </c>
      <c r="HN1488" s="2" t="s">
        <v>24</v>
      </c>
      <c r="HO1488" s="2" t="s">
        <v>25</v>
      </c>
      <c r="HP1488" s="2" t="s">
        <v>22</v>
      </c>
      <c r="HQ1488" s="2" t="s">
        <v>22</v>
      </c>
      <c r="HR1488" s="2"/>
      <c r="HS1488" s="2"/>
      <c r="HT1488" s="2"/>
      <c r="HU1488" s="2"/>
      <c r="HV1488" s="2"/>
      <c r="HW1488" s="2"/>
      <c r="HX1488" s="2"/>
      <c r="HY1488" s="2"/>
      <c r="HZ1488" s="2"/>
      <c r="IA1488" s="2"/>
      <c r="IB1488" s="2"/>
      <c r="IC1488" s="2"/>
      <c r="ID1488" s="2"/>
      <c r="IE1488" s="2"/>
      <c r="IF1488" s="2"/>
      <c r="IG1488" s="2"/>
      <c r="IH1488" s="2"/>
      <c r="II1488" s="2"/>
      <c r="IJ1488" s="2"/>
      <c r="IK1488" s="2">
        <v>0</v>
      </c>
      <c r="IL1488" s="2"/>
      <c r="IM1488" s="2"/>
      <c r="IN1488" s="2"/>
      <c r="IO1488" s="2"/>
      <c r="IP1488" s="2"/>
      <c r="IQ1488" s="2"/>
      <c r="IR1488" s="2"/>
      <c r="IS1488" s="2"/>
      <c r="IT1488" s="2"/>
      <c r="IU1488" s="2"/>
    </row>
    <row r="1489" spans="1:255" x14ac:dyDescent="0.2">
      <c r="A1489">
        <v>17</v>
      </c>
      <c r="B1489">
        <v>1</v>
      </c>
      <c r="C1489">
        <f>ROW(SmtRes!A1218)</f>
        <v>1218</v>
      </c>
      <c r="D1489">
        <f>ROW(EtalonRes!A1240)</f>
        <v>1240</v>
      </c>
      <c r="E1489" t="s">
        <v>678</v>
      </c>
      <c r="F1489" t="s">
        <v>196</v>
      </c>
      <c r="G1489" t="s">
        <v>197</v>
      </c>
      <c r="H1489" t="s">
        <v>186</v>
      </c>
      <c r="I1489" t="e">
        <f>'1.Лок.смета.и.Акт'!#REF!</f>
        <v>#REF!</v>
      </c>
      <c r="J1489">
        <v>0</v>
      </c>
      <c r="K1489">
        <v>0.78200000000000003</v>
      </c>
      <c r="L1489">
        <v>1.56</v>
      </c>
      <c r="M1489">
        <v>0</v>
      </c>
      <c r="N1489">
        <f t="shared" si="1192"/>
        <v>1.56</v>
      </c>
      <c r="O1489" t="e">
        <f t="shared" si="1193"/>
        <v>#REF!</v>
      </c>
      <c r="P1489" t="e">
        <f t="shared" si="1194"/>
        <v>#REF!</v>
      </c>
      <c r="Q1489" t="e">
        <f t="shared" si="1195"/>
        <v>#REF!</v>
      </c>
      <c r="R1489" t="e">
        <f t="shared" si="1196"/>
        <v>#REF!</v>
      </c>
      <c r="S1489" t="e">
        <f t="shared" si="1197"/>
        <v>#REF!</v>
      </c>
      <c r="T1489" t="e">
        <f t="shared" si="1198"/>
        <v>#REF!</v>
      </c>
      <c r="U1489" t="e">
        <f t="shared" si="1199"/>
        <v>#REF!</v>
      </c>
      <c r="V1489" t="e">
        <f t="shared" si="1200"/>
        <v>#REF!</v>
      </c>
      <c r="W1489" t="e">
        <f t="shared" si="1201"/>
        <v>#REF!</v>
      </c>
      <c r="X1489" t="e">
        <f t="shared" si="1202"/>
        <v>#REF!</v>
      </c>
      <c r="Y1489" t="e">
        <f t="shared" si="1203"/>
        <v>#REF!</v>
      </c>
      <c r="AA1489">
        <v>69726884</v>
      </c>
      <c r="AB1489">
        <f t="shared" si="1204"/>
        <v>46.97</v>
      </c>
      <c r="AC1489">
        <f>ROUND(((ES1489*4)+(SUM(SmtRes!BC1214:'SmtRes'!BC1218)+SUM(EtalonRes!AL1236:'EtalonRes'!AL1240))),2)</f>
        <v>0.01</v>
      </c>
      <c r="AD1489">
        <f>ROUND(((((ET1489*4))-((EU1489*4)))+AE1489),2)</f>
        <v>30.92</v>
      </c>
      <c r="AE1489">
        <f>ROUND(((EU1489*4)),2)</f>
        <v>11.44</v>
      </c>
      <c r="AF1489">
        <f>ROUND(((EV1489*4)),2)</f>
        <v>16.04</v>
      </c>
      <c r="AG1489">
        <f t="shared" si="1208"/>
        <v>0</v>
      </c>
      <c r="AH1489" t="e">
        <f>((EW1489*4))</f>
        <v>#REF!</v>
      </c>
      <c r="AI1489">
        <f>((EX1489*4))</f>
        <v>0.84</v>
      </c>
      <c r="AJ1489">
        <f t="shared" si="1211"/>
        <v>0</v>
      </c>
      <c r="AK1489">
        <v>264.04000000000002</v>
      </c>
      <c r="AL1489">
        <v>252.3</v>
      </c>
      <c r="AM1489">
        <v>7.73</v>
      </c>
      <c r="AN1489">
        <v>2.86</v>
      </c>
      <c r="AO1489">
        <v>4.01</v>
      </c>
      <c r="AP1489">
        <v>0</v>
      </c>
      <c r="AQ1489" t="e">
        <f>'1.Лок.смета.и.Акт'!#REF!</f>
        <v>#REF!</v>
      </c>
      <c r="AR1489">
        <v>0.21</v>
      </c>
      <c r="AS1489">
        <v>0</v>
      </c>
      <c r="AT1489">
        <v>117</v>
      </c>
      <c r="AU1489">
        <v>64</v>
      </c>
      <c r="AV1489">
        <v>1</v>
      </c>
      <c r="AW1489">
        <v>1</v>
      </c>
      <c r="AZ1489">
        <v>1</v>
      </c>
      <c r="BA1489">
        <v>25.36</v>
      </c>
      <c r="BB1489">
        <v>7.84</v>
      </c>
      <c r="BC1489">
        <v>7.56</v>
      </c>
      <c r="BD1489" t="s">
        <v>3</v>
      </c>
      <c r="BE1489" t="s">
        <v>3</v>
      </c>
      <c r="BF1489" t="s">
        <v>3</v>
      </c>
      <c r="BG1489" t="s">
        <v>3</v>
      </c>
      <c r="BH1489">
        <v>0</v>
      </c>
      <c r="BI1489">
        <v>1</v>
      </c>
      <c r="BJ1489" t="s">
        <v>198</v>
      </c>
      <c r="BM1489">
        <v>11001</v>
      </c>
      <c r="BN1489">
        <v>0</v>
      </c>
      <c r="BO1489" t="s">
        <v>196</v>
      </c>
      <c r="BP1489">
        <v>1</v>
      </c>
      <c r="BQ1489">
        <v>2</v>
      </c>
      <c r="BR1489">
        <v>0</v>
      </c>
      <c r="BS1489">
        <v>19.8</v>
      </c>
      <c r="BT1489">
        <v>1</v>
      </c>
      <c r="BU1489">
        <v>1</v>
      </c>
      <c r="BV1489">
        <v>1</v>
      </c>
      <c r="BW1489">
        <v>1</v>
      </c>
      <c r="BX1489">
        <v>1</v>
      </c>
      <c r="BY1489" t="s">
        <v>3</v>
      </c>
      <c r="BZ1489" t="e">
        <f>'1.Лок.смета.и.Акт'!#REF!</f>
        <v>#REF!</v>
      </c>
      <c r="CA1489" t="e">
        <f>'1.Лок.смета.и.Акт'!#REF!</f>
        <v>#REF!</v>
      </c>
      <c r="CB1489" t="s">
        <v>3</v>
      </c>
      <c r="CE1489">
        <v>0</v>
      </c>
      <c r="CF1489">
        <v>0</v>
      </c>
      <c r="CG1489">
        <v>0</v>
      </c>
      <c r="CH1489">
        <v>112</v>
      </c>
      <c r="CI1489">
        <v>0</v>
      </c>
      <c r="CJ1489">
        <v>0</v>
      </c>
      <c r="CK1489">
        <v>0</v>
      </c>
      <c r="CL1489">
        <v>0</v>
      </c>
      <c r="CM1489">
        <v>0</v>
      </c>
      <c r="CN1489" t="s">
        <v>3</v>
      </c>
      <c r="CO1489">
        <v>0</v>
      </c>
      <c r="CP1489" t="e">
        <f t="shared" si="1212"/>
        <v>#REF!</v>
      </c>
      <c r="CQ1489">
        <f t="shared" si="1213"/>
        <v>7.5600000000000001E-2</v>
      </c>
      <c r="CR1489">
        <f t="shared" si="1214"/>
        <v>242.4128</v>
      </c>
      <c r="CS1489">
        <f t="shared" si="1215"/>
        <v>226.512</v>
      </c>
      <c r="CT1489">
        <f t="shared" si="1216"/>
        <v>406.77439999999996</v>
      </c>
      <c r="CU1489">
        <f t="shared" si="1217"/>
        <v>0</v>
      </c>
      <c r="CV1489" t="e">
        <f t="shared" si="1218"/>
        <v>#REF!</v>
      </c>
      <c r="CW1489">
        <f t="shared" si="1219"/>
        <v>0.84</v>
      </c>
      <c r="CX1489">
        <f t="shared" si="1220"/>
        <v>0</v>
      </c>
      <c r="CY1489" t="e">
        <f>(S1489+R1489)*(BZ1489/100)</f>
        <v>#REF!</v>
      </c>
      <c r="CZ1489" t="e">
        <f>(S1489+R1489)*(CA1489/100)</f>
        <v>#REF!</v>
      </c>
      <c r="DC1489" t="s">
        <v>3</v>
      </c>
      <c r="DD1489" t="s">
        <v>199</v>
      </c>
      <c r="DE1489" t="s">
        <v>199</v>
      </c>
      <c r="DF1489" t="s">
        <v>199</v>
      </c>
      <c r="DG1489" t="s">
        <v>199</v>
      </c>
      <c r="DH1489" t="s">
        <v>3</v>
      </c>
      <c r="DI1489" t="s">
        <v>199</v>
      </c>
      <c r="DJ1489" t="s">
        <v>199</v>
      </c>
      <c r="DK1489" t="s">
        <v>3</v>
      </c>
      <c r="DL1489" t="s">
        <v>3</v>
      </c>
      <c r="DM1489" t="s">
        <v>3</v>
      </c>
      <c r="DN1489">
        <v>123</v>
      </c>
      <c r="DO1489">
        <v>75</v>
      </c>
      <c r="DP1489">
        <v>1</v>
      </c>
      <c r="DQ1489">
        <v>1</v>
      </c>
      <c r="DU1489">
        <v>1013</v>
      </c>
      <c r="DV1489" t="s">
        <v>186</v>
      </c>
      <c r="DW1489" t="e">
        <f>'1.Лок.смета.и.Акт'!#REF!</f>
        <v>#REF!</v>
      </c>
      <c r="DX1489">
        <v>1</v>
      </c>
      <c r="DZ1489" t="s">
        <v>3</v>
      </c>
      <c r="EA1489" t="s">
        <v>3</v>
      </c>
      <c r="EB1489" t="s">
        <v>3</v>
      </c>
      <c r="EC1489" t="s">
        <v>3</v>
      </c>
      <c r="EE1489">
        <v>54328965</v>
      </c>
      <c r="EF1489">
        <v>2</v>
      </c>
      <c r="EG1489" t="s">
        <v>21</v>
      </c>
      <c r="EH1489">
        <v>0</v>
      </c>
      <c r="EI1489" t="s">
        <v>3</v>
      </c>
      <c r="EJ1489">
        <v>1</v>
      </c>
      <c r="EK1489">
        <v>11001</v>
      </c>
      <c r="EL1489" t="s">
        <v>22</v>
      </c>
      <c r="EM1489" t="s">
        <v>23</v>
      </c>
      <c r="EO1489" t="s">
        <v>3</v>
      </c>
      <c r="EQ1489">
        <v>1441792</v>
      </c>
      <c r="ER1489">
        <v>264.04000000000002</v>
      </c>
      <c r="ES1489">
        <v>252.3</v>
      </c>
      <c r="ET1489">
        <v>7.73</v>
      </c>
      <c r="EU1489">
        <v>2.86</v>
      </c>
      <c r="EV1489">
        <v>4.01</v>
      </c>
      <c r="EW1489" t="e">
        <f>'1.Лок.смета.и.Акт'!#REF!</f>
        <v>#REF!</v>
      </c>
      <c r="EX1489">
        <v>0.21</v>
      </c>
      <c r="EY1489">
        <v>1</v>
      </c>
      <c r="FQ1489">
        <v>0</v>
      </c>
      <c r="FR1489">
        <f t="shared" si="1221"/>
        <v>0</v>
      </c>
      <c r="FS1489">
        <v>0</v>
      </c>
      <c r="FX1489">
        <v>123</v>
      </c>
      <c r="FY1489">
        <v>75</v>
      </c>
      <c r="GA1489" t="s">
        <v>3</v>
      </c>
      <c r="GD1489">
        <v>1</v>
      </c>
      <c r="GF1489">
        <v>-1905653660</v>
      </c>
      <c r="GG1489">
        <v>2</v>
      </c>
      <c r="GH1489">
        <v>1</v>
      </c>
      <c r="GI1489">
        <v>2</v>
      </c>
      <c r="GJ1489">
        <v>0</v>
      </c>
      <c r="GK1489">
        <v>0</v>
      </c>
      <c r="GL1489">
        <f t="shared" si="1222"/>
        <v>0</v>
      </c>
      <c r="GM1489" t="e">
        <f t="shared" si="1223"/>
        <v>#REF!</v>
      </c>
      <c r="GN1489" t="e">
        <f t="shared" si="1224"/>
        <v>#REF!</v>
      </c>
      <c r="GO1489">
        <f t="shared" si="1225"/>
        <v>0</v>
      </c>
      <c r="GP1489">
        <f t="shared" si="1226"/>
        <v>0</v>
      </c>
      <c r="GR1489">
        <v>0</v>
      </c>
      <c r="GS1489">
        <v>0</v>
      </c>
      <c r="GT1489">
        <v>0</v>
      </c>
      <c r="GU1489" t="s">
        <v>199</v>
      </c>
      <c r="GV1489">
        <f>ROUND(((GT1489*4)),2)</f>
        <v>0</v>
      </c>
      <c r="GW1489">
        <v>1015.2</v>
      </c>
      <c r="GX1489" t="e">
        <f t="shared" si="1228"/>
        <v>#REF!</v>
      </c>
      <c r="HA1489">
        <v>0</v>
      </c>
      <c r="HB1489">
        <v>0</v>
      </c>
      <c r="HC1489">
        <f t="shared" si="1229"/>
        <v>0</v>
      </c>
      <c r="HE1489" t="s">
        <v>3</v>
      </c>
      <c r="HF1489" t="s">
        <v>3</v>
      </c>
      <c r="HM1489" t="s">
        <v>3</v>
      </c>
      <c r="HN1489" t="s">
        <v>24</v>
      </c>
      <c r="HO1489" t="s">
        <v>25</v>
      </c>
      <c r="HP1489" t="s">
        <v>22</v>
      </c>
      <c r="HQ1489" t="s">
        <v>22</v>
      </c>
      <c r="IK1489">
        <v>0</v>
      </c>
    </row>
    <row r="1490" spans="1:255" x14ac:dyDescent="0.2">
      <c r="A1490" s="2">
        <v>18</v>
      </c>
      <c r="B1490" s="2">
        <v>1</v>
      </c>
      <c r="C1490" s="2">
        <v>1213</v>
      </c>
      <c r="D1490" s="2"/>
      <c r="E1490" s="2" t="s">
        <v>679</v>
      </c>
      <c r="F1490" s="2" t="s">
        <v>641</v>
      </c>
      <c r="G1490" s="2" t="s">
        <v>642</v>
      </c>
      <c r="H1490" s="2" t="s">
        <v>40</v>
      </c>
      <c r="I1490" s="2" t="e">
        <f>I1488*J1490</f>
        <v>#REF!</v>
      </c>
      <c r="J1490" s="2">
        <v>2.04</v>
      </c>
      <c r="K1490" s="2">
        <v>0.51</v>
      </c>
      <c r="L1490" s="2">
        <v>3.1823999999999999</v>
      </c>
      <c r="M1490" s="2">
        <v>0</v>
      </c>
      <c r="N1490" s="2">
        <f t="shared" si="1192"/>
        <v>3.1823999999999999</v>
      </c>
      <c r="O1490" s="2" t="e">
        <f t="shared" si="1193"/>
        <v>#REF!</v>
      </c>
      <c r="P1490" s="2" t="e">
        <f t="shared" si="1194"/>
        <v>#REF!</v>
      </c>
      <c r="Q1490" s="2" t="e">
        <f t="shared" si="1195"/>
        <v>#REF!</v>
      </c>
      <c r="R1490" s="2" t="e">
        <f t="shared" si="1196"/>
        <v>#REF!</v>
      </c>
      <c r="S1490" s="2" t="e">
        <f t="shared" si="1197"/>
        <v>#REF!</v>
      </c>
      <c r="T1490" s="2" t="e">
        <f t="shared" si="1198"/>
        <v>#REF!</v>
      </c>
      <c r="U1490" s="2" t="e">
        <f t="shared" si="1199"/>
        <v>#REF!</v>
      </c>
      <c r="V1490" s="2" t="e">
        <f t="shared" si="1200"/>
        <v>#REF!</v>
      </c>
      <c r="W1490" s="2" t="e">
        <f t="shared" si="1201"/>
        <v>#REF!</v>
      </c>
      <c r="X1490" s="2" t="e">
        <f t="shared" si="1202"/>
        <v>#REF!</v>
      </c>
      <c r="Y1490" s="2" t="e">
        <f t="shared" si="1203"/>
        <v>#REF!</v>
      </c>
      <c r="Z1490" s="2"/>
      <c r="AA1490" s="2">
        <v>69726971</v>
      </c>
      <c r="AB1490" s="2">
        <f t="shared" si="1204"/>
        <v>436.64</v>
      </c>
      <c r="AC1490" s="2">
        <f>ROUND((ES1490),2)</f>
        <v>436.64</v>
      </c>
      <c r="AD1490" s="2">
        <f>ROUND((((ET1490)-(EU1490))+AE1490),2)</f>
        <v>0</v>
      </c>
      <c r="AE1490" s="2">
        <f>ROUND((EU1490),2)</f>
        <v>0</v>
      </c>
      <c r="AF1490" s="2">
        <f>ROUND((EV1490),2)</f>
        <v>0</v>
      </c>
      <c r="AG1490" s="2">
        <f t="shared" si="1208"/>
        <v>0</v>
      </c>
      <c r="AH1490" s="2">
        <f>(EW1490)</f>
        <v>0</v>
      </c>
      <c r="AI1490" s="2">
        <f>(EX1490)</f>
        <v>0</v>
      </c>
      <c r="AJ1490" s="2">
        <f t="shared" si="1211"/>
        <v>0</v>
      </c>
      <c r="AK1490" s="2">
        <v>436.64</v>
      </c>
      <c r="AL1490" s="2">
        <v>436.64</v>
      </c>
      <c r="AM1490" s="2">
        <v>0</v>
      </c>
      <c r="AN1490" s="2">
        <v>0</v>
      </c>
      <c r="AO1490" s="2">
        <v>0</v>
      </c>
      <c r="AP1490" s="2">
        <v>0</v>
      </c>
      <c r="AQ1490" s="2">
        <v>0</v>
      </c>
      <c r="AR1490" s="2">
        <v>0</v>
      </c>
      <c r="AS1490" s="2">
        <v>0</v>
      </c>
      <c r="AT1490" s="2">
        <v>0</v>
      </c>
      <c r="AU1490" s="2">
        <v>0</v>
      </c>
      <c r="AV1490" s="2">
        <v>1</v>
      </c>
      <c r="AW1490" s="2">
        <v>1</v>
      </c>
      <c r="AX1490" s="2"/>
      <c r="AY1490" s="2"/>
      <c r="AZ1490" s="2">
        <v>1</v>
      </c>
      <c r="BA1490" s="2">
        <v>1</v>
      </c>
      <c r="BB1490" s="2">
        <v>1</v>
      </c>
      <c r="BC1490" s="2">
        <v>1</v>
      </c>
      <c r="BD1490" s="2" t="s">
        <v>3</v>
      </c>
      <c r="BE1490" s="2" t="s">
        <v>3</v>
      </c>
      <c r="BF1490" s="2" t="s">
        <v>3</v>
      </c>
      <c r="BG1490" s="2" t="s">
        <v>3</v>
      </c>
      <c r="BH1490" s="2">
        <v>3</v>
      </c>
      <c r="BI1490" s="2">
        <v>1</v>
      </c>
      <c r="BJ1490" s="2" t="s">
        <v>643</v>
      </c>
      <c r="BK1490" s="2"/>
      <c r="BL1490" s="2"/>
      <c r="BM1490" s="2">
        <v>500003</v>
      </c>
      <c r="BN1490" s="2">
        <v>0</v>
      </c>
      <c r="BO1490" s="2" t="s">
        <v>3</v>
      </c>
      <c r="BP1490" s="2">
        <v>0</v>
      </c>
      <c r="BQ1490" s="2">
        <v>13</v>
      </c>
      <c r="BR1490" s="2">
        <v>0</v>
      </c>
      <c r="BS1490" s="2">
        <v>1</v>
      </c>
      <c r="BT1490" s="2">
        <v>1</v>
      </c>
      <c r="BU1490" s="2">
        <v>1</v>
      </c>
      <c r="BV1490" s="2">
        <v>1</v>
      </c>
      <c r="BW1490" s="2">
        <v>1</v>
      </c>
      <c r="BX1490" s="2">
        <v>1</v>
      </c>
      <c r="BY1490" s="2" t="s">
        <v>3</v>
      </c>
      <c r="BZ1490" s="2">
        <v>0</v>
      </c>
      <c r="CA1490" s="2">
        <v>0</v>
      </c>
      <c r="CB1490" s="2" t="s">
        <v>3</v>
      </c>
      <c r="CC1490" s="2"/>
      <c r="CD1490" s="2"/>
      <c r="CE1490" s="2">
        <v>0</v>
      </c>
      <c r="CF1490" s="2">
        <v>0</v>
      </c>
      <c r="CG1490" s="2">
        <v>0</v>
      </c>
      <c r="CH1490" s="2">
        <v>112</v>
      </c>
      <c r="CI1490" s="2">
        <v>1</v>
      </c>
      <c r="CJ1490" s="2">
        <v>0</v>
      </c>
      <c r="CK1490" s="2">
        <v>0</v>
      </c>
      <c r="CL1490" s="2">
        <v>0</v>
      </c>
      <c r="CM1490" s="2">
        <v>0</v>
      </c>
      <c r="CN1490" s="2" t="s">
        <v>3</v>
      </c>
      <c r="CO1490" s="2">
        <v>0</v>
      </c>
      <c r="CP1490" s="2" t="e">
        <f t="shared" si="1212"/>
        <v>#REF!</v>
      </c>
      <c r="CQ1490" s="2">
        <f t="shared" si="1213"/>
        <v>436.64</v>
      </c>
      <c r="CR1490" s="2">
        <f t="shared" si="1214"/>
        <v>0</v>
      </c>
      <c r="CS1490" s="2">
        <f t="shared" si="1215"/>
        <v>0</v>
      </c>
      <c r="CT1490" s="2">
        <f t="shared" si="1216"/>
        <v>0</v>
      </c>
      <c r="CU1490" s="2">
        <f t="shared" si="1217"/>
        <v>0</v>
      </c>
      <c r="CV1490" s="2">
        <f t="shared" si="1218"/>
        <v>0</v>
      </c>
      <c r="CW1490" s="2">
        <f t="shared" si="1219"/>
        <v>0</v>
      </c>
      <c r="CX1490" s="2">
        <f t="shared" si="1220"/>
        <v>0</v>
      </c>
      <c r="CY1490" s="2" t="e">
        <f>(((S1490+R1490)*AT1490)/100)</f>
        <v>#REF!</v>
      </c>
      <c r="CZ1490" s="2" t="e">
        <f>(((S1490+R1490)*AU1490)/100)</f>
        <v>#REF!</v>
      </c>
      <c r="DA1490" s="2"/>
      <c r="DB1490" s="2"/>
      <c r="DC1490" s="2" t="s">
        <v>3</v>
      </c>
      <c r="DD1490" s="2" t="s">
        <v>3</v>
      </c>
      <c r="DE1490" s="2" t="s">
        <v>3</v>
      </c>
      <c r="DF1490" s="2" t="s">
        <v>3</v>
      </c>
      <c r="DG1490" s="2" t="s">
        <v>3</v>
      </c>
      <c r="DH1490" s="2" t="s">
        <v>3</v>
      </c>
      <c r="DI1490" s="2" t="s">
        <v>3</v>
      </c>
      <c r="DJ1490" s="2" t="s">
        <v>3</v>
      </c>
      <c r="DK1490" s="2" t="s">
        <v>3</v>
      </c>
      <c r="DL1490" s="2" t="s">
        <v>3</v>
      </c>
      <c r="DM1490" s="2" t="s">
        <v>3</v>
      </c>
      <c r="DN1490" s="2">
        <v>0</v>
      </c>
      <c r="DO1490" s="2">
        <v>0</v>
      </c>
      <c r="DP1490" s="2">
        <v>1</v>
      </c>
      <c r="DQ1490" s="2">
        <v>1</v>
      </c>
      <c r="DR1490" s="2"/>
      <c r="DS1490" s="2"/>
      <c r="DT1490" s="2"/>
      <c r="DU1490" s="2">
        <v>1007</v>
      </c>
      <c r="DV1490" s="2" t="s">
        <v>40</v>
      </c>
      <c r="DW1490" s="2" t="s">
        <v>40</v>
      </c>
      <c r="DX1490" s="2">
        <v>1</v>
      </c>
      <c r="DY1490" s="2"/>
      <c r="DZ1490" s="2" t="s">
        <v>3</v>
      </c>
      <c r="EA1490" s="2" t="s">
        <v>3</v>
      </c>
      <c r="EB1490" s="2" t="s">
        <v>3</v>
      </c>
      <c r="EC1490" s="2" t="s">
        <v>3</v>
      </c>
      <c r="ED1490" s="2"/>
      <c r="EE1490" s="2">
        <v>54329104</v>
      </c>
      <c r="EF1490" s="2">
        <v>13</v>
      </c>
      <c r="EG1490" s="2" t="s">
        <v>42</v>
      </c>
      <c r="EH1490" s="2">
        <v>0</v>
      </c>
      <c r="EI1490" s="2" t="s">
        <v>3</v>
      </c>
      <c r="EJ1490" s="2">
        <v>1</v>
      </c>
      <c r="EK1490" s="2">
        <v>500003</v>
      </c>
      <c r="EL1490" s="2" t="s">
        <v>43</v>
      </c>
      <c r="EM1490" s="2" t="s">
        <v>44</v>
      </c>
      <c r="EN1490" s="2"/>
      <c r="EO1490" s="2" t="s">
        <v>3</v>
      </c>
      <c r="EP1490" s="2"/>
      <c r="EQ1490" s="2">
        <v>0</v>
      </c>
      <c r="ER1490" s="2">
        <v>436.64</v>
      </c>
      <c r="ES1490" s="2">
        <v>436.64</v>
      </c>
      <c r="ET1490" s="2">
        <v>0</v>
      </c>
      <c r="EU1490" s="2">
        <v>0</v>
      </c>
      <c r="EV1490" s="2">
        <v>0</v>
      </c>
      <c r="EW1490" s="2">
        <v>0</v>
      </c>
      <c r="EX1490" s="2">
        <v>0</v>
      </c>
      <c r="EY1490" s="2"/>
      <c r="EZ1490" s="2"/>
      <c r="FA1490" s="2"/>
      <c r="FB1490" s="2"/>
      <c r="FC1490" s="2"/>
      <c r="FD1490" s="2"/>
      <c r="FE1490" s="2"/>
      <c r="FF1490" s="2"/>
      <c r="FG1490" s="2"/>
      <c r="FH1490" s="2"/>
      <c r="FI1490" s="2"/>
      <c r="FJ1490" s="2"/>
      <c r="FK1490" s="2"/>
      <c r="FL1490" s="2"/>
      <c r="FM1490" s="2"/>
      <c r="FN1490" s="2"/>
      <c r="FO1490" s="2"/>
      <c r="FP1490" s="2"/>
      <c r="FQ1490" s="2">
        <v>0</v>
      </c>
      <c r="FR1490" s="2">
        <f t="shared" si="1221"/>
        <v>0</v>
      </c>
      <c r="FS1490" s="2">
        <v>0</v>
      </c>
      <c r="FT1490" s="2"/>
      <c r="FU1490" s="2"/>
      <c r="FV1490" s="2"/>
      <c r="FW1490" s="2"/>
      <c r="FX1490" s="2">
        <v>0</v>
      </c>
      <c r="FY1490" s="2">
        <v>0</v>
      </c>
      <c r="FZ1490" s="2"/>
      <c r="GA1490" s="2" t="s">
        <v>3</v>
      </c>
      <c r="GB1490" s="2"/>
      <c r="GC1490" s="2"/>
      <c r="GD1490" s="2">
        <v>1</v>
      </c>
      <c r="GE1490" s="2"/>
      <c r="GF1490" s="2">
        <v>1571262290</v>
      </c>
      <c r="GG1490" s="2">
        <v>2</v>
      </c>
      <c r="GH1490" s="2">
        <v>1</v>
      </c>
      <c r="GI1490" s="2">
        <v>-2</v>
      </c>
      <c r="GJ1490" s="2">
        <v>0</v>
      </c>
      <c r="GK1490" s="2">
        <v>0</v>
      </c>
      <c r="GL1490" s="2">
        <f t="shared" si="1222"/>
        <v>0</v>
      </c>
      <c r="GM1490" s="2" t="e">
        <f t="shared" si="1223"/>
        <v>#REF!</v>
      </c>
      <c r="GN1490" s="2" t="e">
        <f t="shared" si="1224"/>
        <v>#REF!</v>
      </c>
      <c r="GO1490" s="2">
        <f t="shared" si="1225"/>
        <v>0</v>
      </c>
      <c r="GP1490" s="2">
        <f t="shared" si="1226"/>
        <v>0</v>
      </c>
      <c r="GQ1490" s="2"/>
      <c r="GR1490" s="2">
        <v>0</v>
      </c>
      <c r="GS1490" s="2">
        <v>3</v>
      </c>
      <c r="GT1490" s="2">
        <v>0</v>
      </c>
      <c r="GU1490" s="2" t="s">
        <v>3</v>
      </c>
      <c r="GV1490" s="2">
        <f>ROUND((GT1490),2)</f>
        <v>0</v>
      </c>
      <c r="GW1490" s="2">
        <v>1</v>
      </c>
      <c r="GX1490" s="2" t="e">
        <f t="shared" si="1228"/>
        <v>#REF!</v>
      </c>
      <c r="GY1490" s="2"/>
      <c r="GZ1490" s="2"/>
      <c r="HA1490" s="2">
        <v>0</v>
      </c>
      <c r="HB1490" s="2">
        <v>0</v>
      </c>
      <c r="HC1490" s="2">
        <f t="shared" si="1229"/>
        <v>0</v>
      </c>
      <c r="HD1490" s="2"/>
      <c r="HE1490" s="2" t="s">
        <v>3</v>
      </c>
      <c r="HF1490" s="2" t="s">
        <v>3</v>
      </c>
      <c r="HG1490" s="2"/>
      <c r="HH1490" s="2"/>
      <c r="HI1490" s="2"/>
      <c r="HJ1490" s="2"/>
      <c r="HK1490" s="2"/>
      <c r="HL1490" s="2"/>
      <c r="HM1490" s="2" t="s">
        <v>199</v>
      </c>
      <c r="HN1490" s="2" t="s">
        <v>3</v>
      </c>
      <c r="HO1490" s="2" t="s">
        <v>3</v>
      </c>
      <c r="HP1490" s="2" t="s">
        <v>3</v>
      </c>
      <c r="HQ1490" s="2" t="s">
        <v>3</v>
      </c>
      <c r="HR1490" s="2"/>
      <c r="HS1490" s="2"/>
      <c r="HT1490" s="2"/>
      <c r="HU1490" s="2"/>
      <c r="HV1490" s="2"/>
      <c r="HW1490" s="2"/>
      <c r="HX1490" s="2"/>
      <c r="HY1490" s="2"/>
      <c r="HZ1490" s="2"/>
      <c r="IA1490" s="2"/>
      <c r="IB1490" s="2"/>
      <c r="IC1490" s="2"/>
      <c r="ID1490" s="2"/>
      <c r="IE1490" s="2"/>
      <c r="IF1490" s="2"/>
      <c r="IG1490" s="2"/>
      <c r="IH1490" s="2"/>
      <c r="II1490" s="2"/>
      <c r="IJ1490" s="2"/>
      <c r="IK1490" s="2">
        <v>0</v>
      </c>
      <c r="IL1490" s="2"/>
      <c r="IM1490" s="2"/>
      <c r="IN1490" s="2"/>
      <c r="IO1490" s="2"/>
      <c r="IP1490" s="2"/>
      <c r="IQ1490" s="2"/>
      <c r="IR1490" s="2"/>
      <c r="IS1490" s="2"/>
      <c r="IT1490" s="2"/>
      <c r="IU1490" s="2"/>
    </row>
    <row r="1491" spans="1:255" x14ac:dyDescent="0.2">
      <c r="A1491">
        <v>18</v>
      </c>
      <c r="B1491">
        <v>1</v>
      </c>
      <c r="C1491">
        <v>1218</v>
      </c>
      <c r="E1491" t="s">
        <v>679</v>
      </c>
      <c r="F1491" t="e">
        <f>'1.Лок.смета.и.Акт'!#REF!</f>
        <v>#REF!</v>
      </c>
      <c r="G1491" t="s">
        <v>642</v>
      </c>
      <c r="H1491" t="s">
        <v>40</v>
      </c>
      <c r="I1491" t="e">
        <f>I1489*J1491</f>
        <v>#REF!</v>
      </c>
      <c r="J1491">
        <v>2.04</v>
      </c>
      <c r="K1491">
        <v>0.51</v>
      </c>
      <c r="L1491">
        <v>3.1823999999999999</v>
      </c>
      <c r="M1491">
        <v>0</v>
      </c>
      <c r="N1491">
        <f t="shared" si="1192"/>
        <v>3.1823999999999999</v>
      </c>
      <c r="O1491" t="e">
        <f t="shared" si="1193"/>
        <v>#REF!</v>
      </c>
      <c r="P1491" t="e">
        <f t="shared" si="1194"/>
        <v>#REF!</v>
      </c>
      <c r="Q1491" t="e">
        <f t="shared" si="1195"/>
        <v>#REF!</v>
      </c>
      <c r="R1491" t="e">
        <f t="shared" si="1196"/>
        <v>#REF!</v>
      </c>
      <c r="S1491" t="e">
        <f t="shared" si="1197"/>
        <v>#REF!</v>
      </c>
      <c r="T1491" t="e">
        <f t="shared" si="1198"/>
        <v>#REF!</v>
      </c>
      <c r="U1491" t="e">
        <f t="shared" si="1199"/>
        <v>#REF!</v>
      </c>
      <c r="V1491" t="e">
        <f t="shared" si="1200"/>
        <v>#REF!</v>
      </c>
      <c r="W1491" t="e">
        <f t="shared" si="1201"/>
        <v>#REF!</v>
      </c>
      <c r="X1491" t="e">
        <f t="shared" si="1202"/>
        <v>#REF!</v>
      </c>
      <c r="Y1491" t="e">
        <f t="shared" si="1203"/>
        <v>#REF!</v>
      </c>
      <c r="AA1491">
        <v>69726884</v>
      </c>
      <c r="AB1491">
        <f t="shared" si="1204"/>
        <v>470.73</v>
      </c>
      <c r="AC1491">
        <f>ROUND((ES1491),2)</f>
        <v>470.73</v>
      </c>
      <c r="AD1491">
        <f>ROUND((((ET1491)-(EU1491))+AE1491),2)</f>
        <v>0</v>
      </c>
      <c r="AE1491">
        <f>ROUND((EU1491),2)</f>
        <v>0</v>
      </c>
      <c r="AF1491">
        <f>ROUND((EV1491),2)</f>
        <v>0</v>
      </c>
      <c r="AG1491">
        <f t="shared" si="1208"/>
        <v>0</v>
      </c>
      <c r="AH1491">
        <f>(EW1491)</f>
        <v>0</v>
      </c>
      <c r="AI1491">
        <f>(EX1491)</f>
        <v>0</v>
      </c>
      <c r="AJ1491">
        <f t="shared" si="1211"/>
        <v>0</v>
      </c>
      <c r="AK1491">
        <v>470.73</v>
      </c>
      <c r="AL1491">
        <v>470.73</v>
      </c>
      <c r="AM1491">
        <v>0</v>
      </c>
      <c r="AN1491">
        <v>0</v>
      </c>
      <c r="AO1491">
        <v>0</v>
      </c>
      <c r="AP1491">
        <v>0</v>
      </c>
      <c r="AQ1491">
        <v>0</v>
      </c>
      <c r="AR1491">
        <v>0</v>
      </c>
      <c r="AS1491">
        <v>0</v>
      </c>
      <c r="AT1491">
        <v>0</v>
      </c>
      <c r="AU1491">
        <v>0</v>
      </c>
      <c r="AV1491">
        <v>1</v>
      </c>
      <c r="AW1491">
        <v>1</v>
      </c>
      <c r="AZ1491">
        <v>1</v>
      </c>
      <c r="BA1491">
        <v>1</v>
      </c>
      <c r="BB1491">
        <v>1</v>
      </c>
      <c r="BC1491">
        <v>7.56</v>
      </c>
      <c r="BD1491" t="s">
        <v>3</v>
      </c>
      <c r="BE1491" t="s">
        <v>3</v>
      </c>
      <c r="BF1491" t="s">
        <v>3</v>
      </c>
      <c r="BG1491" t="s">
        <v>3</v>
      </c>
      <c r="BH1491">
        <v>3</v>
      </c>
      <c r="BI1491">
        <v>1</v>
      </c>
      <c r="BJ1491" t="s">
        <v>643</v>
      </c>
      <c r="BM1491">
        <v>500003</v>
      </c>
      <c r="BN1491">
        <v>0</v>
      </c>
      <c r="BO1491" t="s">
        <v>3</v>
      </c>
      <c r="BP1491">
        <v>0</v>
      </c>
      <c r="BQ1491">
        <v>13</v>
      </c>
      <c r="BR1491">
        <v>0</v>
      </c>
      <c r="BS1491">
        <v>1</v>
      </c>
      <c r="BT1491">
        <v>1</v>
      </c>
      <c r="BU1491">
        <v>1</v>
      </c>
      <c r="BV1491">
        <v>1</v>
      </c>
      <c r="BW1491">
        <v>1</v>
      </c>
      <c r="BX1491">
        <v>1</v>
      </c>
      <c r="BY1491" t="s">
        <v>3</v>
      </c>
      <c r="BZ1491">
        <v>0</v>
      </c>
      <c r="CA1491">
        <v>0</v>
      </c>
      <c r="CB1491" t="s">
        <v>3</v>
      </c>
      <c r="CE1491">
        <v>0</v>
      </c>
      <c r="CF1491">
        <v>0</v>
      </c>
      <c r="CG1491">
        <v>0</v>
      </c>
      <c r="CH1491">
        <v>112</v>
      </c>
      <c r="CI1491">
        <v>1</v>
      </c>
      <c r="CJ1491">
        <v>0</v>
      </c>
      <c r="CK1491">
        <v>0</v>
      </c>
      <c r="CL1491">
        <v>0</v>
      </c>
      <c r="CM1491">
        <v>0</v>
      </c>
      <c r="CN1491" t="s">
        <v>3</v>
      </c>
      <c r="CO1491">
        <v>0</v>
      </c>
      <c r="CP1491" t="e">
        <f t="shared" si="1212"/>
        <v>#REF!</v>
      </c>
      <c r="CQ1491">
        <f t="shared" si="1213"/>
        <v>3558.7188000000001</v>
      </c>
      <c r="CR1491">
        <f t="shared" si="1214"/>
        <v>0</v>
      </c>
      <c r="CS1491">
        <f t="shared" si="1215"/>
        <v>0</v>
      </c>
      <c r="CT1491">
        <f t="shared" si="1216"/>
        <v>0</v>
      </c>
      <c r="CU1491">
        <f t="shared" si="1217"/>
        <v>0</v>
      </c>
      <c r="CV1491">
        <f t="shared" si="1218"/>
        <v>0</v>
      </c>
      <c r="CW1491">
        <f t="shared" si="1219"/>
        <v>0</v>
      </c>
      <c r="CX1491">
        <f t="shared" si="1220"/>
        <v>0</v>
      </c>
      <c r="CY1491" t="e">
        <f>(S1491+R1491)*(BZ1491/100)</f>
        <v>#REF!</v>
      </c>
      <c r="CZ1491" t="e">
        <f>(S1491+R1491)*(CA1491/100)</f>
        <v>#REF!</v>
      </c>
      <c r="DC1491" t="s">
        <v>3</v>
      </c>
      <c r="DD1491" t="s">
        <v>3</v>
      </c>
      <c r="DE1491" t="s">
        <v>3</v>
      </c>
      <c r="DF1491" t="s">
        <v>3</v>
      </c>
      <c r="DG1491" t="s">
        <v>3</v>
      </c>
      <c r="DH1491" t="s">
        <v>3</v>
      </c>
      <c r="DI1491" t="s">
        <v>3</v>
      </c>
      <c r="DJ1491" t="s">
        <v>3</v>
      </c>
      <c r="DK1491" t="s">
        <v>3</v>
      </c>
      <c r="DL1491" t="s">
        <v>3</v>
      </c>
      <c r="DM1491" t="s">
        <v>3</v>
      </c>
      <c r="DN1491">
        <v>0</v>
      </c>
      <c r="DO1491">
        <v>0</v>
      </c>
      <c r="DP1491">
        <v>1</v>
      </c>
      <c r="DQ1491">
        <v>1</v>
      </c>
      <c r="DU1491">
        <v>1007</v>
      </c>
      <c r="DV1491" t="s">
        <v>40</v>
      </c>
      <c r="DW1491" t="e">
        <f>'1.Лок.смета.и.Акт'!#REF!</f>
        <v>#REF!</v>
      </c>
      <c r="DX1491">
        <v>1</v>
      </c>
      <c r="DZ1491" t="s">
        <v>3</v>
      </c>
      <c r="EA1491" t="s">
        <v>3</v>
      </c>
      <c r="EB1491" t="s">
        <v>3</v>
      </c>
      <c r="EC1491" t="s">
        <v>3</v>
      </c>
      <c r="EE1491">
        <v>54329104</v>
      </c>
      <c r="EF1491">
        <v>13</v>
      </c>
      <c r="EG1491" t="s">
        <v>42</v>
      </c>
      <c r="EH1491">
        <v>0</v>
      </c>
      <c r="EI1491" t="s">
        <v>3</v>
      </c>
      <c r="EJ1491">
        <v>1</v>
      </c>
      <c r="EK1491">
        <v>500003</v>
      </c>
      <c r="EL1491" t="s">
        <v>43</v>
      </c>
      <c r="EM1491" t="s">
        <v>44</v>
      </c>
      <c r="EO1491" t="s">
        <v>3</v>
      </c>
      <c r="EQ1491">
        <v>0</v>
      </c>
      <c r="ER1491">
        <v>3403.83</v>
      </c>
      <c r="ES1491">
        <v>470.73</v>
      </c>
      <c r="ET1491">
        <v>0</v>
      </c>
      <c r="EU1491">
        <v>0</v>
      </c>
      <c r="EV1491">
        <v>0</v>
      </c>
      <c r="EW1491">
        <v>0</v>
      </c>
      <c r="EX1491">
        <v>0</v>
      </c>
      <c r="EZ1491">
        <v>5</v>
      </c>
      <c r="FC1491">
        <v>0</v>
      </c>
      <c r="FD1491">
        <v>18</v>
      </c>
      <c r="FF1491">
        <v>3403.83</v>
      </c>
      <c r="FQ1491">
        <v>0</v>
      </c>
      <c r="FR1491">
        <f t="shared" si="1221"/>
        <v>0</v>
      </c>
      <c r="FS1491">
        <v>0</v>
      </c>
      <c r="FX1491">
        <v>0</v>
      </c>
      <c r="FY1491">
        <v>0</v>
      </c>
      <c r="GA1491" t="s">
        <v>644</v>
      </c>
      <c r="GD1491">
        <v>1</v>
      </c>
      <c r="GF1491">
        <v>1571262290</v>
      </c>
      <c r="GG1491">
        <v>2</v>
      </c>
      <c r="GH1491">
        <v>3</v>
      </c>
      <c r="GI1491">
        <v>5</v>
      </c>
      <c r="GJ1491">
        <v>0</v>
      </c>
      <c r="GK1491">
        <v>0</v>
      </c>
      <c r="GL1491">
        <f t="shared" si="1222"/>
        <v>0</v>
      </c>
      <c r="GM1491" t="e">
        <f t="shared" si="1223"/>
        <v>#REF!</v>
      </c>
      <c r="GN1491" t="e">
        <f t="shared" si="1224"/>
        <v>#REF!</v>
      </c>
      <c r="GO1491">
        <f t="shared" si="1225"/>
        <v>0</v>
      </c>
      <c r="GP1491">
        <f t="shared" si="1226"/>
        <v>0</v>
      </c>
      <c r="GR1491">
        <v>1</v>
      </c>
      <c r="GS1491">
        <v>1</v>
      </c>
      <c r="GT1491">
        <v>0</v>
      </c>
      <c r="GU1491" t="s">
        <v>3</v>
      </c>
      <c r="GV1491">
        <f>ROUND((GT1491),2)</f>
        <v>0</v>
      </c>
      <c r="GW1491">
        <v>1</v>
      </c>
      <c r="GX1491" t="e">
        <f t="shared" si="1228"/>
        <v>#REF!</v>
      </c>
      <c r="HA1491">
        <v>0</v>
      </c>
      <c r="HB1491">
        <v>0</v>
      </c>
      <c r="HC1491">
        <f t="shared" si="1229"/>
        <v>0</v>
      </c>
      <c r="HE1491" t="s">
        <v>35</v>
      </c>
      <c r="HF1491" t="s">
        <v>36</v>
      </c>
      <c r="HM1491" t="s">
        <v>199</v>
      </c>
      <c r="HN1491" t="s">
        <v>3</v>
      </c>
      <c r="HO1491" t="s">
        <v>3</v>
      </c>
      <c r="HP1491" t="s">
        <v>3</v>
      </c>
      <c r="HQ1491" t="s">
        <v>3</v>
      </c>
      <c r="IK1491">
        <v>0</v>
      </c>
    </row>
    <row r="1493" spans="1:255" x14ac:dyDescent="0.2">
      <c r="A1493" s="3">
        <v>51</v>
      </c>
      <c r="B1493" s="3">
        <f>B1468</f>
        <v>1</v>
      </c>
      <c r="C1493" s="3">
        <f>A1468</f>
        <v>5</v>
      </c>
      <c r="D1493" s="3">
        <f>ROW(A1468)</f>
        <v>1468</v>
      </c>
      <c r="E1493" s="3"/>
      <c r="F1493" s="3" t="str">
        <f>IF(F1468&lt;&gt;"",F1468,"")</f>
        <v>Новый подраздел</v>
      </c>
      <c r="G1493" s="3" t="str">
        <f>IF(G1468&lt;&gt;"",G1468,"")</f>
        <v>Чердак (на отм. +60.030)</v>
      </c>
      <c r="H1493" s="3">
        <v>0</v>
      </c>
      <c r="I1493" s="3"/>
      <c r="J1493" s="3"/>
      <c r="K1493" s="3"/>
      <c r="L1493" s="3"/>
      <c r="M1493" s="3"/>
      <c r="N1493" s="3"/>
      <c r="O1493" s="3" t="e">
        <f t="shared" ref="O1493:T1493" si="1230">ROUND(AB1493,0)</f>
        <v>#REF!</v>
      </c>
      <c r="P1493" s="3" t="e">
        <f t="shared" si="1230"/>
        <v>#REF!</v>
      </c>
      <c r="Q1493" s="3" t="e">
        <f t="shared" si="1230"/>
        <v>#REF!</v>
      </c>
      <c r="R1493" s="3" t="e">
        <f t="shared" si="1230"/>
        <v>#REF!</v>
      </c>
      <c r="S1493" s="3" t="e">
        <f t="shared" si="1230"/>
        <v>#REF!</v>
      </c>
      <c r="T1493" s="3" t="e">
        <f t="shared" si="1230"/>
        <v>#REF!</v>
      </c>
      <c r="U1493" s="3" t="e">
        <f>AH1493</f>
        <v>#REF!</v>
      </c>
      <c r="V1493" s="3" t="e">
        <f>AI1493</f>
        <v>#REF!</v>
      </c>
      <c r="W1493" s="3" t="e">
        <f>ROUND(AJ1493,0)</f>
        <v>#REF!</v>
      </c>
      <c r="X1493" s="3" t="e">
        <f>ROUND(AK1493,0)</f>
        <v>#REF!</v>
      </c>
      <c r="Y1493" s="3" t="e">
        <f>ROUND(AL1493,0)</f>
        <v>#REF!</v>
      </c>
      <c r="Z1493" s="3"/>
      <c r="AA1493" s="3"/>
      <c r="AB1493" s="3" t="e">
        <f>ROUND(SUMIF(AA1472:AA1491,"=69726971",O1472:O1491),0)</f>
        <v>#REF!</v>
      </c>
      <c r="AC1493" s="3" t="e">
        <f>ROUND(SUMIF(AA1472:AA1491,"=69726971",P1472:P1491),0)</f>
        <v>#REF!</v>
      </c>
      <c r="AD1493" s="3" t="e">
        <f>ROUND(SUMIF(AA1472:AA1491,"=69726971",Q1472:Q1491),0)</f>
        <v>#REF!</v>
      </c>
      <c r="AE1493" s="3" t="e">
        <f>ROUND(SUMIF(AA1472:AA1491,"=69726971",R1472:R1491),0)</f>
        <v>#REF!</v>
      </c>
      <c r="AF1493" s="3" t="e">
        <f>ROUND(SUMIF(AA1472:AA1491,"=69726971",S1472:S1491),0)</f>
        <v>#REF!</v>
      </c>
      <c r="AG1493" s="3" t="e">
        <f>ROUND(SUMIF(AA1472:AA1491,"=69726971",T1472:T1491),0)</f>
        <v>#REF!</v>
      </c>
      <c r="AH1493" s="3" t="e">
        <f>SUMIF(AA1472:AA1491,"=69726971",U1472:U1491)</f>
        <v>#REF!</v>
      </c>
      <c r="AI1493" s="3" t="e">
        <f>SUMIF(AA1472:AA1491,"=69726971",V1472:V1491)</f>
        <v>#REF!</v>
      </c>
      <c r="AJ1493" s="3" t="e">
        <f>ROUND(SUMIF(AA1472:AA1491,"=69726971",W1472:W1491),0)</f>
        <v>#REF!</v>
      </c>
      <c r="AK1493" s="3" t="e">
        <f>ROUND(SUMIF(AA1472:AA1491,"=69726971",X1472:X1491),0)</f>
        <v>#REF!</v>
      </c>
      <c r="AL1493" s="3" t="e">
        <f>ROUND(SUMIF(AA1472:AA1491,"=69726971",Y1472:Y1491),0)</f>
        <v>#REF!</v>
      </c>
      <c r="AM1493" s="3"/>
      <c r="AN1493" s="3"/>
      <c r="AO1493" s="3">
        <f t="shared" ref="AO1493:BD1493" si="1231">ROUND(BX1493,0)</f>
        <v>0</v>
      </c>
      <c r="AP1493" s="3">
        <f t="shared" si="1231"/>
        <v>0</v>
      </c>
      <c r="AQ1493" s="3">
        <f t="shared" si="1231"/>
        <v>0</v>
      </c>
      <c r="AR1493" s="3" t="e">
        <f t="shared" si="1231"/>
        <v>#REF!</v>
      </c>
      <c r="AS1493" s="3" t="e">
        <f t="shared" si="1231"/>
        <v>#REF!</v>
      </c>
      <c r="AT1493" s="3">
        <f t="shared" si="1231"/>
        <v>0</v>
      </c>
      <c r="AU1493" s="3">
        <f t="shared" si="1231"/>
        <v>0</v>
      </c>
      <c r="AV1493" s="3" t="e">
        <f t="shared" si="1231"/>
        <v>#REF!</v>
      </c>
      <c r="AW1493" s="3" t="e">
        <f t="shared" si="1231"/>
        <v>#REF!</v>
      </c>
      <c r="AX1493" s="3">
        <f t="shared" si="1231"/>
        <v>0</v>
      </c>
      <c r="AY1493" s="3" t="e">
        <f t="shared" si="1231"/>
        <v>#REF!</v>
      </c>
      <c r="AZ1493" s="3">
        <f t="shared" si="1231"/>
        <v>0</v>
      </c>
      <c r="BA1493" s="3" t="e">
        <f t="shared" si="1231"/>
        <v>#REF!</v>
      </c>
      <c r="BB1493" s="3">
        <f t="shared" si="1231"/>
        <v>0</v>
      </c>
      <c r="BC1493" s="3">
        <f t="shared" si="1231"/>
        <v>0</v>
      </c>
      <c r="BD1493" s="3">
        <f t="shared" si="1231"/>
        <v>0</v>
      </c>
      <c r="BE1493" s="3"/>
      <c r="BF1493" s="3"/>
      <c r="BG1493" s="3"/>
      <c r="BH1493" s="3"/>
      <c r="BI1493" s="3"/>
      <c r="BJ1493" s="3"/>
      <c r="BK1493" s="3"/>
      <c r="BL1493" s="3"/>
      <c r="BM1493" s="3"/>
      <c r="BN1493" s="3"/>
      <c r="BO1493" s="3"/>
      <c r="BP1493" s="3"/>
      <c r="BQ1493" s="3"/>
      <c r="BR1493" s="3"/>
      <c r="BS1493" s="3"/>
      <c r="BT1493" s="3"/>
      <c r="BU1493" s="3"/>
      <c r="BV1493" s="3"/>
      <c r="BW1493" s="3"/>
      <c r="BX1493" s="3">
        <f>ROUND(SUMIF(AA1472:AA1491,"=69726971",FQ1472:FQ1491),0)</f>
        <v>0</v>
      </c>
      <c r="BY1493" s="3">
        <f>ROUND(SUMIF(AA1472:AA1491,"=69726971",FR1472:FR1491),0)</f>
        <v>0</v>
      </c>
      <c r="BZ1493" s="3">
        <f>ROUND(SUMIF(AA1472:AA1491,"=69726971",GL1472:GL1491),0)</f>
        <v>0</v>
      </c>
      <c r="CA1493" s="3" t="e">
        <f>ROUND(SUMIF(AA1472:AA1491,"=69726971",GM1472:GM1491),0)</f>
        <v>#REF!</v>
      </c>
      <c r="CB1493" s="3" t="e">
        <f>ROUND(SUMIF(AA1472:AA1491,"=69726971",GN1472:GN1491),0)</f>
        <v>#REF!</v>
      </c>
      <c r="CC1493" s="3">
        <f>ROUND(SUMIF(AA1472:AA1491,"=69726971",GO1472:GO1491),0)</f>
        <v>0</v>
      </c>
      <c r="CD1493" s="3">
        <f>ROUND(SUMIF(AA1472:AA1491,"=69726971",GP1472:GP1491),0)</f>
        <v>0</v>
      </c>
      <c r="CE1493" s="3" t="e">
        <f>AC1493-BX1493</f>
        <v>#REF!</v>
      </c>
      <c r="CF1493" s="3" t="e">
        <f>AC1493-BY1493</f>
        <v>#REF!</v>
      </c>
      <c r="CG1493" s="3">
        <f>BX1493-BZ1493</f>
        <v>0</v>
      </c>
      <c r="CH1493" s="3" t="e">
        <f>AC1493-BX1493-BY1493+BZ1493</f>
        <v>#REF!</v>
      </c>
      <c r="CI1493" s="3">
        <f>BY1493-BZ1493</f>
        <v>0</v>
      </c>
      <c r="CJ1493" s="3" t="e">
        <f>ROUND(SUMIF(AA1472:AA1491,"=69726971",GX1472:GX1491),0)</f>
        <v>#REF!</v>
      </c>
      <c r="CK1493" s="3">
        <f>ROUND(SUMIF(AA1472:AA1491,"=69726971",GY1472:GY1491),0)</f>
        <v>0</v>
      </c>
      <c r="CL1493" s="3">
        <f>ROUND(SUMIF(AA1472:AA1491,"=69726971",GZ1472:GZ1491),0)</f>
        <v>0</v>
      </c>
      <c r="CM1493" s="3">
        <f>ROUND(SUMIF(AA1472:AA1491,"=69726971",HD1472:HD1491),0)</f>
        <v>0</v>
      </c>
      <c r="CN1493" s="3"/>
      <c r="CO1493" s="3"/>
      <c r="CP1493" s="3"/>
      <c r="CQ1493" s="3"/>
      <c r="CR1493" s="3"/>
      <c r="CS1493" s="3"/>
      <c r="CT1493" s="3"/>
      <c r="CU1493" s="3"/>
      <c r="CV1493" s="3"/>
      <c r="CW1493" s="3"/>
      <c r="CX1493" s="3"/>
      <c r="CY1493" s="3"/>
      <c r="CZ1493" s="3"/>
      <c r="DA1493" s="3"/>
      <c r="DB1493" s="3"/>
      <c r="DC1493" s="3"/>
      <c r="DD1493" s="3"/>
      <c r="DE1493" s="3"/>
      <c r="DF1493" s="3"/>
      <c r="DG1493" s="4" t="e">
        <f t="shared" ref="DG1493:DL1493" si="1232">ROUND(DT1493,0)</f>
        <v>#REF!</v>
      </c>
      <c r="DH1493" s="4" t="e">
        <f t="shared" si="1232"/>
        <v>#REF!</v>
      </c>
      <c r="DI1493" s="4" t="e">
        <f t="shared" si="1232"/>
        <v>#REF!</v>
      </c>
      <c r="DJ1493" s="4" t="e">
        <f t="shared" si="1232"/>
        <v>#REF!</v>
      </c>
      <c r="DK1493" s="4" t="e">
        <f t="shared" si="1232"/>
        <v>#REF!</v>
      </c>
      <c r="DL1493" s="4" t="e">
        <f t="shared" si="1232"/>
        <v>#REF!</v>
      </c>
      <c r="DM1493" s="4" t="e">
        <f>DZ1493</f>
        <v>#REF!</v>
      </c>
      <c r="DN1493" s="4" t="e">
        <f>EA1493</f>
        <v>#REF!</v>
      </c>
      <c r="DO1493" s="4" t="e">
        <f>ROUND(EB1493,0)</f>
        <v>#REF!</v>
      </c>
      <c r="DP1493" s="4" t="e">
        <f>ROUND(EC1493,0)</f>
        <v>#REF!</v>
      </c>
      <c r="DQ1493" s="4" t="e">
        <f>ROUND(ED1493,0)</f>
        <v>#REF!</v>
      </c>
      <c r="DR1493" s="4"/>
      <c r="DS1493" s="4"/>
      <c r="DT1493" s="4" t="e">
        <f>ROUND(SUMIF(AA1472:AA1491,"=69726884",O1472:O1491),0)</f>
        <v>#REF!</v>
      </c>
      <c r="DU1493" s="4" t="e">
        <f>ROUND(SUMIF(AA1472:AA1491,"=69726884",P1472:P1491),0)</f>
        <v>#REF!</v>
      </c>
      <c r="DV1493" s="4" t="e">
        <f>ROUND(SUMIF(AA1472:AA1491,"=69726884",Q1472:Q1491),0)</f>
        <v>#REF!</v>
      </c>
      <c r="DW1493" s="4" t="e">
        <f>ROUND(SUMIF(AA1472:AA1491,"=69726884",R1472:R1491),0)</f>
        <v>#REF!</v>
      </c>
      <c r="DX1493" s="4" t="e">
        <f>ROUND(SUMIF(AA1472:AA1491,"=69726884",S1472:S1491),0)</f>
        <v>#REF!</v>
      </c>
      <c r="DY1493" s="4" t="e">
        <f>ROUND(SUMIF(AA1472:AA1491,"=69726884",T1472:T1491),0)</f>
        <v>#REF!</v>
      </c>
      <c r="DZ1493" s="4" t="e">
        <f>SUMIF(AA1472:AA1491,"=69726884",U1472:U1491)</f>
        <v>#REF!</v>
      </c>
      <c r="EA1493" s="4" t="e">
        <f>SUMIF(AA1472:AA1491,"=69726884",V1472:V1491)</f>
        <v>#REF!</v>
      </c>
      <c r="EB1493" s="4" t="e">
        <f>ROUND(SUMIF(AA1472:AA1491,"=69726884",W1472:W1491),0)</f>
        <v>#REF!</v>
      </c>
      <c r="EC1493" s="4" t="e">
        <f>ROUND(SUMIF(AA1472:AA1491,"=69726884",X1472:X1491),0)</f>
        <v>#REF!</v>
      </c>
      <c r="ED1493" s="4" t="e">
        <f>ROUND(SUMIF(AA1472:AA1491,"=69726884",Y1472:Y1491),0)</f>
        <v>#REF!</v>
      </c>
      <c r="EE1493" s="4"/>
      <c r="EF1493" s="4"/>
      <c r="EG1493" s="4">
        <f t="shared" ref="EG1493:EV1493" si="1233">ROUND(FP1493,0)</f>
        <v>0</v>
      </c>
      <c r="EH1493" s="4">
        <f t="shared" si="1233"/>
        <v>0</v>
      </c>
      <c r="EI1493" s="4">
        <f t="shared" si="1233"/>
        <v>0</v>
      </c>
      <c r="EJ1493" s="4" t="e">
        <f t="shared" si="1233"/>
        <v>#REF!</v>
      </c>
      <c r="EK1493" s="4" t="e">
        <f t="shared" si="1233"/>
        <v>#REF!</v>
      </c>
      <c r="EL1493" s="4">
        <f t="shared" si="1233"/>
        <v>0</v>
      </c>
      <c r="EM1493" s="4">
        <f t="shared" si="1233"/>
        <v>0</v>
      </c>
      <c r="EN1493" s="4" t="e">
        <f t="shared" si="1233"/>
        <v>#REF!</v>
      </c>
      <c r="EO1493" s="4" t="e">
        <f t="shared" si="1233"/>
        <v>#REF!</v>
      </c>
      <c r="EP1493" s="4">
        <f t="shared" si="1233"/>
        <v>0</v>
      </c>
      <c r="EQ1493" s="4" t="e">
        <f t="shared" si="1233"/>
        <v>#REF!</v>
      </c>
      <c r="ER1493" s="4">
        <f t="shared" si="1233"/>
        <v>0</v>
      </c>
      <c r="ES1493" s="4" t="e">
        <f t="shared" si="1233"/>
        <v>#REF!</v>
      </c>
      <c r="ET1493" s="4">
        <f t="shared" si="1233"/>
        <v>0</v>
      </c>
      <c r="EU1493" s="4">
        <f t="shared" si="1233"/>
        <v>0</v>
      </c>
      <c r="EV1493" s="4">
        <f t="shared" si="1233"/>
        <v>0</v>
      </c>
      <c r="EW1493" s="4"/>
      <c r="EX1493" s="4"/>
      <c r="EY1493" s="4"/>
      <c r="EZ1493" s="4"/>
      <c r="FA1493" s="4"/>
      <c r="FB1493" s="4"/>
      <c r="FC1493" s="4"/>
      <c r="FD1493" s="4"/>
      <c r="FE1493" s="4"/>
      <c r="FF1493" s="4"/>
      <c r="FG1493" s="4"/>
      <c r="FH1493" s="4"/>
      <c r="FI1493" s="4"/>
      <c r="FJ1493" s="4"/>
      <c r="FK1493" s="4"/>
      <c r="FL1493" s="4"/>
      <c r="FM1493" s="4"/>
      <c r="FN1493" s="4"/>
      <c r="FO1493" s="4"/>
      <c r="FP1493" s="4">
        <f>ROUND(SUMIF(AA1472:AA1491,"=69726884",FQ1472:FQ1491),0)</f>
        <v>0</v>
      </c>
      <c r="FQ1493" s="4">
        <f>ROUND(SUMIF(AA1472:AA1491,"=69726884",FR1472:FR1491),0)</f>
        <v>0</v>
      </c>
      <c r="FR1493" s="4">
        <f>ROUND(SUMIF(AA1472:AA1491,"=69726884",GL1472:GL1491),0)</f>
        <v>0</v>
      </c>
      <c r="FS1493" s="4" t="e">
        <f>ROUND(SUMIF(AA1472:AA1491,"=69726884",GM1472:GM1491),0)</f>
        <v>#REF!</v>
      </c>
      <c r="FT1493" s="4" t="e">
        <f>ROUND(SUMIF(AA1472:AA1491,"=69726884",GN1472:GN1491),0)</f>
        <v>#REF!</v>
      </c>
      <c r="FU1493" s="4">
        <f>ROUND(SUMIF(AA1472:AA1491,"=69726884",GO1472:GO1491),0)</f>
        <v>0</v>
      </c>
      <c r="FV1493" s="4">
        <f>ROUND(SUMIF(AA1472:AA1491,"=69726884",GP1472:GP1491),0)</f>
        <v>0</v>
      </c>
      <c r="FW1493" s="4" t="e">
        <f>DU1493-FP1493</f>
        <v>#REF!</v>
      </c>
      <c r="FX1493" s="4" t="e">
        <f>DU1493-FQ1493</f>
        <v>#REF!</v>
      </c>
      <c r="FY1493" s="4">
        <f>FP1493-FR1493</f>
        <v>0</v>
      </c>
      <c r="FZ1493" s="4" t="e">
        <f>DU1493-FP1493-FQ1493+FR1493</f>
        <v>#REF!</v>
      </c>
      <c r="GA1493" s="4">
        <f>FQ1493-FR1493</f>
        <v>0</v>
      </c>
      <c r="GB1493" s="4" t="e">
        <f>ROUND(SUMIF(AA1472:AA1491,"=69726884",GX1472:GX1491),0)</f>
        <v>#REF!</v>
      </c>
      <c r="GC1493" s="4">
        <f>ROUND(SUMIF(AA1472:AA1491,"=69726884",GY1472:GY1491),0)</f>
        <v>0</v>
      </c>
      <c r="GD1493" s="4">
        <f>ROUND(SUMIF(AA1472:AA1491,"=69726884",GZ1472:GZ1491),0)</f>
        <v>0</v>
      </c>
      <c r="GE1493" s="4">
        <f>ROUND(SUMIF(AA1472:AA1491,"=69726884",HD1472:HD1491),0)</f>
        <v>0</v>
      </c>
      <c r="GF1493" s="4"/>
      <c r="GG1493" s="4"/>
      <c r="GH1493" s="4"/>
      <c r="GI1493" s="4"/>
      <c r="GJ1493" s="4"/>
      <c r="GK1493" s="4"/>
      <c r="GL1493" s="4"/>
      <c r="GM1493" s="4"/>
      <c r="GN1493" s="4"/>
      <c r="GO1493" s="4"/>
      <c r="GP1493" s="4"/>
      <c r="GQ1493" s="4"/>
      <c r="GR1493" s="4"/>
      <c r="GS1493" s="4"/>
      <c r="GT1493" s="4"/>
      <c r="GU1493" s="4"/>
      <c r="GV1493" s="4"/>
      <c r="GW1493" s="4"/>
      <c r="GX1493" s="4">
        <v>0</v>
      </c>
    </row>
    <row r="1495" spans="1:255" x14ac:dyDescent="0.2">
      <c r="A1495" s="5">
        <v>50</v>
      </c>
      <c r="B1495" s="5">
        <v>0</v>
      </c>
      <c r="C1495" s="5">
        <v>0</v>
      </c>
      <c r="D1495" s="5">
        <v>1</v>
      </c>
      <c r="E1495" s="5">
        <v>201</v>
      </c>
      <c r="F1495" s="5" t="e">
        <f>ROUND(Source!O1493,O1495)</f>
        <v>#REF!</v>
      </c>
      <c r="G1495" s="5" t="s">
        <v>86</v>
      </c>
      <c r="H1495" s="5" t="s">
        <v>87</v>
      </c>
      <c r="I1495" s="5"/>
      <c r="J1495" s="5"/>
      <c r="K1495" s="5">
        <v>201</v>
      </c>
      <c r="L1495" s="5">
        <v>1</v>
      </c>
      <c r="M1495" s="5">
        <v>3</v>
      </c>
      <c r="N1495" s="5" t="s">
        <v>3</v>
      </c>
      <c r="O1495" s="5">
        <v>0</v>
      </c>
      <c r="P1495" s="5" t="e">
        <f>ROUND(Source!DG1493,O1495)</f>
        <v>#REF!</v>
      </c>
      <c r="Q1495" s="5"/>
      <c r="R1495" s="5"/>
      <c r="S1495" s="5"/>
      <c r="T1495" s="5"/>
      <c r="U1495" s="5"/>
      <c r="V1495" s="5"/>
      <c r="W1495" s="5">
        <v>8370</v>
      </c>
      <c r="X1495" s="5">
        <v>1</v>
      </c>
      <c r="Y1495" s="5">
        <v>8370</v>
      </c>
      <c r="Z1495" s="5">
        <v>65570</v>
      </c>
      <c r="AA1495" s="5">
        <v>1</v>
      </c>
      <c r="AB1495" s="5">
        <v>65570</v>
      </c>
    </row>
    <row r="1496" spans="1:255" x14ac:dyDescent="0.2">
      <c r="A1496" s="5">
        <v>50</v>
      </c>
      <c r="B1496" s="5">
        <v>0</v>
      </c>
      <c r="C1496" s="5">
        <v>0</v>
      </c>
      <c r="D1496" s="5">
        <v>1</v>
      </c>
      <c r="E1496" s="5">
        <v>202</v>
      </c>
      <c r="F1496" s="5" t="e">
        <f>ROUND(Source!P1493,O1496)</f>
        <v>#REF!</v>
      </c>
      <c r="G1496" s="5" t="s">
        <v>88</v>
      </c>
      <c r="H1496" s="5" t="s">
        <v>89</v>
      </c>
      <c r="I1496" s="5"/>
      <c r="J1496" s="5"/>
      <c r="K1496" s="5">
        <v>202</v>
      </c>
      <c r="L1496" s="5">
        <v>2</v>
      </c>
      <c r="M1496" s="5">
        <v>3</v>
      </c>
      <c r="N1496" s="5" t="s">
        <v>3</v>
      </c>
      <c r="O1496" s="5">
        <v>0</v>
      </c>
      <c r="P1496" s="5" t="e">
        <f>ROUND(Source!DH1493,O1496)</f>
        <v>#REF!</v>
      </c>
      <c r="Q1496" s="5"/>
      <c r="R1496" s="5"/>
      <c r="S1496" s="5"/>
      <c r="T1496" s="5"/>
      <c r="U1496" s="5"/>
      <c r="V1496" s="5"/>
      <c r="W1496" s="5">
        <v>7555</v>
      </c>
      <c r="X1496" s="5">
        <v>1</v>
      </c>
      <c r="Y1496" s="5">
        <v>7555</v>
      </c>
      <c r="Z1496" s="5">
        <v>47934</v>
      </c>
      <c r="AA1496" s="5">
        <v>1</v>
      </c>
      <c r="AB1496" s="5">
        <v>47934</v>
      </c>
    </row>
    <row r="1497" spans="1:255" x14ac:dyDescent="0.2">
      <c r="A1497" s="5">
        <v>50</v>
      </c>
      <c r="B1497" s="5">
        <v>0</v>
      </c>
      <c r="C1497" s="5">
        <v>0</v>
      </c>
      <c r="D1497" s="5">
        <v>1</v>
      </c>
      <c r="E1497" s="5">
        <v>222</v>
      </c>
      <c r="F1497" s="5">
        <f>ROUND(Source!AO1493,O1497)</f>
        <v>0</v>
      </c>
      <c r="G1497" s="5" t="s">
        <v>90</v>
      </c>
      <c r="H1497" s="5" t="s">
        <v>91</v>
      </c>
      <c r="I1497" s="5"/>
      <c r="J1497" s="5"/>
      <c r="K1497" s="5">
        <v>222</v>
      </c>
      <c r="L1497" s="5">
        <v>3</v>
      </c>
      <c r="M1497" s="5">
        <v>3</v>
      </c>
      <c r="N1497" s="5" t="s">
        <v>3</v>
      </c>
      <c r="O1497" s="5">
        <v>0</v>
      </c>
      <c r="P1497" s="5">
        <f>ROUND(Source!EG1493,O1497)</f>
        <v>0</v>
      </c>
      <c r="Q1497" s="5"/>
      <c r="R1497" s="5"/>
      <c r="S1497" s="5"/>
      <c r="T1497" s="5"/>
      <c r="U1497" s="5"/>
      <c r="V1497" s="5"/>
      <c r="W1497" s="5">
        <v>0</v>
      </c>
      <c r="X1497" s="5">
        <v>1</v>
      </c>
      <c r="Y1497" s="5">
        <v>0</v>
      </c>
      <c r="Z1497" s="5">
        <v>0</v>
      </c>
      <c r="AA1497" s="5">
        <v>1</v>
      </c>
      <c r="AB1497" s="5">
        <v>0</v>
      </c>
    </row>
    <row r="1498" spans="1:255" x14ac:dyDescent="0.2">
      <c r="A1498" s="5">
        <v>50</v>
      </c>
      <c r="B1498" s="5">
        <v>0</v>
      </c>
      <c r="C1498" s="5">
        <v>0</v>
      </c>
      <c r="D1498" s="5">
        <v>1</v>
      </c>
      <c r="E1498" s="5">
        <v>225</v>
      </c>
      <c r="F1498" s="5" t="e">
        <f>ROUND(Source!AV1493,O1498)</f>
        <v>#REF!</v>
      </c>
      <c r="G1498" s="5" t="s">
        <v>92</v>
      </c>
      <c r="H1498" s="5" t="s">
        <v>93</v>
      </c>
      <c r="I1498" s="5"/>
      <c r="J1498" s="5"/>
      <c r="K1498" s="5">
        <v>225</v>
      </c>
      <c r="L1498" s="5">
        <v>4</v>
      </c>
      <c r="M1498" s="5">
        <v>3</v>
      </c>
      <c r="N1498" s="5" t="s">
        <v>3</v>
      </c>
      <c r="O1498" s="5">
        <v>0</v>
      </c>
      <c r="P1498" s="5" t="e">
        <f>ROUND(Source!EN1493,O1498)</f>
        <v>#REF!</v>
      </c>
      <c r="Q1498" s="5"/>
      <c r="R1498" s="5"/>
      <c r="S1498" s="5"/>
      <c r="T1498" s="5"/>
      <c r="U1498" s="5"/>
      <c r="V1498" s="5"/>
      <c r="W1498" s="5">
        <v>7555</v>
      </c>
      <c r="X1498" s="5">
        <v>1</v>
      </c>
      <c r="Y1498" s="5">
        <v>7555</v>
      </c>
      <c r="Z1498" s="5">
        <v>47934</v>
      </c>
      <c r="AA1498" s="5">
        <v>1</v>
      </c>
      <c r="AB1498" s="5">
        <v>47934</v>
      </c>
    </row>
    <row r="1499" spans="1:255" x14ac:dyDescent="0.2">
      <c r="A1499" s="5">
        <v>50</v>
      </c>
      <c r="B1499" s="5">
        <v>0</v>
      </c>
      <c r="C1499" s="5">
        <v>0</v>
      </c>
      <c r="D1499" s="5">
        <v>1</v>
      </c>
      <c r="E1499" s="5">
        <v>226</v>
      </c>
      <c r="F1499" s="5" t="e">
        <f>ROUND(Source!AW1493,O1499)</f>
        <v>#REF!</v>
      </c>
      <c r="G1499" s="5" t="s">
        <v>94</v>
      </c>
      <c r="H1499" s="5" t="s">
        <v>95</v>
      </c>
      <c r="I1499" s="5"/>
      <c r="J1499" s="5"/>
      <c r="K1499" s="5">
        <v>226</v>
      </c>
      <c r="L1499" s="5">
        <v>5</v>
      </c>
      <c r="M1499" s="5">
        <v>3</v>
      </c>
      <c r="N1499" s="5" t="s">
        <v>3</v>
      </c>
      <c r="O1499" s="5">
        <v>0</v>
      </c>
      <c r="P1499" s="5" t="e">
        <f>ROUND(Source!EO1493,O1499)</f>
        <v>#REF!</v>
      </c>
      <c r="Q1499" s="5"/>
      <c r="R1499" s="5"/>
      <c r="S1499" s="5"/>
      <c r="T1499" s="5"/>
      <c r="U1499" s="5"/>
      <c r="V1499" s="5"/>
      <c r="W1499" s="5">
        <v>7555</v>
      </c>
      <c r="X1499" s="5">
        <v>1</v>
      </c>
      <c r="Y1499" s="5">
        <v>7555</v>
      </c>
      <c r="Z1499" s="5">
        <v>47934</v>
      </c>
      <c r="AA1499" s="5">
        <v>1</v>
      </c>
      <c r="AB1499" s="5">
        <v>47934</v>
      </c>
    </row>
    <row r="1500" spans="1:255" x14ac:dyDescent="0.2">
      <c r="A1500" s="5">
        <v>50</v>
      </c>
      <c r="B1500" s="5">
        <v>0</v>
      </c>
      <c r="C1500" s="5">
        <v>0</v>
      </c>
      <c r="D1500" s="5">
        <v>1</v>
      </c>
      <c r="E1500" s="5">
        <v>227</v>
      </c>
      <c r="F1500" s="5">
        <f>ROUND(Source!AX1493,O1500)</f>
        <v>0</v>
      </c>
      <c r="G1500" s="5" t="s">
        <v>96</v>
      </c>
      <c r="H1500" s="5" t="s">
        <v>97</v>
      </c>
      <c r="I1500" s="5"/>
      <c r="J1500" s="5"/>
      <c r="K1500" s="5">
        <v>227</v>
      </c>
      <c r="L1500" s="5">
        <v>6</v>
      </c>
      <c r="M1500" s="5">
        <v>3</v>
      </c>
      <c r="N1500" s="5" t="s">
        <v>3</v>
      </c>
      <c r="O1500" s="5">
        <v>0</v>
      </c>
      <c r="P1500" s="5">
        <f>ROUND(Source!EP1493,O1500)</f>
        <v>0</v>
      </c>
      <c r="Q1500" s="5"/>
      <c r="R1500" s="5"/>
      <c r="S1500" s="5"/>
      <c r="T1500" s="5"/>
      <c r="U1500" s="5"/>
      <c r="V1500" s="5"/>
      <c r="W1500" s="5">
        <v>0</v>
      </c>
      <c r="X1500" s="5">
        <v>1</v>
      </c>
      <c r="Y1500" s="5">
        <v>0</v>
      </c>
      <c r="Z1500" s="5">
        <v>0</v>
      </c>
      <c r="AA1500" s="5">
        <v>1</v>
      </c>
      <c r="AB1500" s="5">
        <v>0</v>
      </c>
    </row>
    <row r="1501" spans="1:255" x14ac:dyDescent="0.2">
      <c r="A1501" s="5">
        <v>50</v>
      </c>
      <c r="B1501" s="5">
        <v>0</v>
      </c>
      <c r="C1501" s="5">
        <v>0</v>
      </c>
      <c r="D1501" s="5">
        <v>1</v>
      </c>
      <c r="E1501" s="5">
        <v>228</v>
      </c>
      <c r="F1501" s="5" t="e">
        <f>ROUND(Source!AY1493,O1501)</f>
        <v>#REF!</v>
      </c>
      <c r="G1501" s="5" t="s">
        <v>98</v>
      </c>
      <c r="H1501" s="5" t="s">
        <v>99</v>
      </c>
      <c r="I1501" s="5"/>
      <c r="J1501" s="5"/>
      <c r="K1501" s="5">
        <v>228</v>
      </c>
      <c r="L1501" s="5">
        <v>7</v>
      </c>
      <c r="M1501" s="5">
        <v>3</v>
      </c>
      <c r="N1501" s="5" t="s">
        <v>3</v>
      </c>
      <c r="O1501" s="5">
        <v>0</v>
      </c>
      <c r="P1501" s="5" t="e">
        <f>ROUND(Source!EQ1493,O1501)</f>
        <v>#REF!</v>
      </c>
      <c r="Q1501" s="5"/>
      <c r="R1501" s="5"/>
      <c r="S1501" s="5"/>
      <c r="T1501" s="5"/>
      <c r="U1501" s="5"/>
      <c r="V1501" s="5"/>
      <c r="W1501" s="5">
        <v>7555</v>
      </c>
      <c r="X1501" s="5">
        <v>1</v>
      </c>
      <c r="Y1501" s="5">
        <v>7555</v>
      </c>
      <c r="Z1501" s="5">
        <v>47934</v>
      </c>
      <c r="AA1501" s="5">
        <v>1</v>
      </c>
      <c r="AB1501" s="5">
        <v>47934</v>
      </c>
    </row>
    <row r="1502" spans="1:255" x14ac:dyDescent="0.2">
      <c r="A1502" s="5">
        <v>50</v>
      </c>
      <c r="B1502" s="5">
        <v>0</v>
      </c>
      <c r="C1502" s="5">
        <v>0</v>
      </c>
      <c r="D1502" s="5">
        <v>1</v>
      </c>
      <c r="E1502" s="5">
        <v>216</v>
      </c>
      <c r="F1502" s="5">
        <f>ROUND(Source!AP1493,O1502)</f>
        <v>0</v>
      </c>
      <c r="G1502" s="5" t="s">
        <v>100</v>
      </c>
      <c r="H1502" s="5" t="s">
        <v>101</v>
      </c>
      <c r="I1502" s="5"/>
      <c r="J1502" s="5"/>
      <c r="K1502" s="5">
        <v>216</v>
      </c>
      <c r="L1502" s="5">
        <v>8</v>
      </c>
      <c r="M1502" s="5">
        <v>3</v>
      </c>
      <c r="N1502" s="5" t="s">
        <v>3</v>
      </c>
      <c r="O1502" s="5">
        <v>0</v>
      </c>
      <c r="P1502" s="5">
        <f>ROUND(Source!EH1493,O1502)</f>
        <v>0</v>
      </c>
      <c r="Q1502" s="5"/>
      <c r="R1502" s="5"/>
      <c r="S1502" s="5"/>
      <c r="T1502" s="5"/>
      <c r="U1502" s="5"/>
      <c r="V1502" s="5"/>
      <c r="W1502" s="5">
        <v>0</v>
      </c>
      <c r="X1502" s="5">
        <v>1</v>
      </c>
      <c r="Y1502" s="5">
        <v>0</v>
      </c>
      <c r="Z1502" s="5">
        <v>0</v>
      </c>
      <c r="AA1502" s="5">
        <v>1</v>
      </c>
      <c r="AB1502" s="5">
        <v>0</v>
      </c>
    </row>
    <row r="1503" spans="1:255" x14ac:dyDescent="0.2">
      <c r="A1503" s="5">
        <v>50</v>
      </c>
      <c r="B1503" s="5">
        <v>0</v>
      </c>
      <c r="C1503" s="5">
        <v>0</v>
      </c>
      <c r="D1503" s="5">
        <v>1</v>
      </c>
      <c r="E1503" s="5">
        <v>223</v>
      </c>
      <c r="F1503" s="5">
        <f>ROUND(Source!AQ1493,O1503)</f>
        <v>0</v>
      </c>
      <c r="G1503" s="5" t="s">
        <v>102</v>
      </c>
      <c r="H1503" s="5" t="s">
        <v>103</v>
      </c>
      <c r="I1503" s="5"/>
      <c r="J1503" s="5"/>
      <c r="K1503" s="5">
        <v>223</v>
      </c>
      <c r="L1503" s="5">
        <v>9</v>
      </c>
      <c r="M1503" s="5">
        <v>3</v>
      </c>
      <c r="N1503" s="5" t="s">
        <v>3</v>
      </c>
      <c r="O1503" s="5">
        <v>0</v>
      </c>
      <c r="P1503" s="5">
        <f>ROUND(Source!EI1493,O1503)</f>
        <v>0</v>
      </c>
      <c r="Q1503" s="5"/>
      <c r="R1503" s="5"/>
      <c r="S1503" s="5"/>
      <c r="T1503" s="5"/>
      <c r="U1503" s="5"/>
      <c r="V1503" s="5"/>
      <c r="W1503" s="5">
        <v>0</v>
      </c>
      <c r="X1503" s="5">
        <v>1</v>
      </c>
      <c r="Y1503" s="5">
        <v>0</v>
      </c>
      <c r="Z1503" s="5">
        <v>0</v>
      </c>
      <c r="AA1503" s="5">
        <v>1</v>
      </c>
      <c r="AB1503" s="5">
        <v>0</v>
      </c>
    </row>
    <row r="1504" spans="1:255" x14ac:dyDescent="0.2">
      <c r="A1504" s="5">
        <v>50</v>
      </c>
      <c r="B1504" s="5">
        <v>0</v>
      </c>
      <c r="C1504" s="5">
        <v>0</v>
      </c>
      <c r="D1504" s="5">
        <v>1</v>
      </c>
      <c r="E1504" s="5">
        <v>229</v>
      </c>
      <c r="F1504" s="5">
        <f>ROUND(Source!AZ1493,O1504)</f>
        <v>0</v>
      </c>
      <c r="G1504" s="5" t="s">
        <v>104</v>
      </c>
      <c r="H1504" s="5" t="s">
        <v>105</v>
      </c>
      <c r="I1504" s="5"/>
      <c r="J1504" s="5"/>
      <c r="K1504" s="5">
        <v>229</v>
      </c>
      <c r="L1504" s="5">
        <v>10</v>
      </c>
      <c r="M1504" s="5">
        <v>3</v>
      </c>
      <c r="N1504" s="5" t="s">
        <v>3</v>
      </c>
      <c r="O1504" s="5">
        <v>0</v>
      </c>
      <c r="P1504" s="5">
        <f>ROUND(Source!ER1493,O1504)</f>
        <v>0</v>
      </c>
      <c r="Q1504" s="5"/>
      <c r="R1504" s="5"/>
      <c r="S1504" s="5"/>
      <c r="T1504" s="5"/>
      <c r="U1504" s="5"/>
      <c r="V1504" s="5"/>
      <c r="W1504" s="5">
        <v>0</v>
      </c>
      <c r="X1504" s="5">
        <v>1</v>
      </c>
      <c r="Y1504" s="5">
        <v>0</v>
      </c>
      <c r="Z1504" s="5">
        <v>0</v>
      </c>
      <c r="AA1504" s="5">
        <v>1</v>
      </c>
      <c r="AB1504" s="5">
        <v>0</v>
      </c>
    </row>
    <row r="1505" spans="1:28" x14ac:dyDescent="0.2">
      <c r="A1505" s="5">
        <v>50</v>
      </c>
      <c r="B1505" s="5">
        <v>0</v>
      </c>
      <c r="C1505" s="5">
        <v>0</v>
      </c>
      <c r="D1505" s="5">
        <v>1</v>
      </c>
      <c r="E1505" s="5">
        <v>203</v>
      </c>
      <c r="F1505" s="5" t="e">
        <f>ROUND(Source!Q1493,O1505)</f>
        <v>#REF!</v>
      </c>
      <c r="G1505" s="5" t="s">
        <v>106</v>
      </c>
      <c r="H1505" s="5" t="s">
        <v>107</v>
      </c>
      <c r="I1505" s="5"/>
      <c r="J1505" s="5"/>
      <c r="K1505" s="5">
        <v>203</v>
      </c>
      <c r="L1505" s="5">
        <v>11</v>
      </c>
      <c r="M1505" s="5">
        <v>3</v>
      </c>
      <c r="N1505" s="5" t="s">
        <v>3</v>
      </c>
      <c r="O1505" s="5">
        <v>0</v>
      </c>
      <c r="P1505" s="5" t="e">
        <f>ROUND(Source!DI1493,O1505)</f>
        <v>#REF!</v>
      </c>
      <c r="Q1505" s="5"/>
      <c r="R1505" s="5"/>
      <c r="S1505" s="5"/>
      <c r="T1505" s="5"/>
      <c r="U1505" s="5"/>
      <c r="V1505" s="5"/>
      <c r="W1505" s="5">
        <v>189</v>
      </c>
      <c r="X1505" s="5">
        <v>1</v>
      </c>
      <c r="Y1505" s="5">
        <v>189</v>
      </c>
      <c r="Z1505" s="5">
        <v>1663</v>
      </c>
      <c r="AA1505" s="5">
        <v>1</v>
      </c>
      <c r="AB1505" s="5">
        <v>1663</v>
      </c>
    </row>
    <row r="1506" spans="1:28" x14ac:dyDescent="0.2">
      <c r="A1506" s="5">
        <v>50</v>
      </c>
      <c r="B1506" s="5">
        <v>0</v>
      </c>
      <c r="C1506" s="5">
        <v>0</v>
      </c>
      <c r="D1506" s="5">
        <v>1</v>
      </c>
      <c r="E1506" s="5">
        <v>231</v>
      </c>
      <c r="F1506" s="5">
        <f>ROUND(Source!BB1493,O1506)</f>
        <v>0</v>
      </c>
      <c r="G1506" s="5" t="s">
        <v>108</v>
      </c>
      <c r="H1506" s="5" t="s">
        <v>109</v>
      </c>
      <c r="I1506" s="5"/>
      <c r="J1506" s="5"/>
      <c r="K1506" s="5">
        <v>231</v>
      </c>
      <c r="L1506" s="5">
        <v>12</v>
      </c>
      <c r="M1506" s="5">
        <v>3</v>
      </c>
      <c r="N1506" s="5" t="s">
        <v>3</v>
      </c>
      <c r="O1506" s="5">
        <v>0</v>
      </c>
      <c r="P1506" s="5">
        <f>ROUND(Source!ET1493,O1506)</f>
        <v>0</v>
      </c>
      <c r="Q1506" s="5"/>
      <c r="R1506" s="5"/>
      <c r="S1506" s="5"/>
      <c r="T1506" s="5"/>
      <c r="U1506" s="5"/>
      <c r="V1506" s="5"/>
      <c r="W1506" s="5">
        <v>0</v>
      </c>
      <c r="X1506" s="5">
        <v>1</v>
      </c>
      <c r="Y1506" s="5">
        <v>0</v>
      </c>
      <c r="Z1506" s="5">
        <v>0</v>
      </c>
      <c r="AA1506" s="5">
        <v>1</v>
      </c>
      <c r="AB1506" s="5">
        <v>0</v>
      </c>
    </row>
    <row r="1507" spans="1:28" x14ac:dyDescent="0.2">
      <c r="A1507" s="5">
        <v>50</v>
      </c>
      <c r="B1507" s="5">
        <v>0</v>
      </c>
      <c r="C1507" s="5">
        <v>0</v>
      </c>
      <c r="D1507" s="5">
        <v>1</v>
      </c>
      <c r="E1507" s="5">
        <v>204</v>
      </c>
      <c r="F1507" s="5" t="e">
        <f>ROUND(Source!R1493,O1507)</f>
        <v>#REF!</v>
      </c>
      <c r="G1507" s="5" t="s">
        <v>110</v>
      </c>
      <c r="H1507" s="5" t="s">
        <v>111</v>
      </c>
      <c r="I1507" s="5"/>
      <c r="J1507" s="5"/>
      <c r="K1507" s="5">
        <v>204</v>
      </c>
      <c r="L1507" s="5">
        <v>13</v>
      </c>
      <c r="M1507" s="5">
        <v>3</v>
      </c>
      <c r="N1507" s="5" t="s">
        <v>3</v>
      </c>
      <c r="O1507" s="5">
        <v>0</v>
      </c>
      <c r="P1507" s="5" t="e">
        <f>ROUND(Source!DJ1493,O1507)</f>
        <v>#REF!</v>
      </c>
      <c r="Q1507" s="5"/>
      <c r="R1507" s="5"/>
      <c r="S1507" s="5"/>
      <c r="T1507" s="5"/>
      <c r="U1507" s="5"/>
      <c r="V1507" s="5"/>
      <c r="W1507" s="5">
        <v>23</v>
      </c>
      <c r="X1507" s="5">
        <v>1</v>
      </c>
      <c r="Y1507" s="5">
        <v>23</v>
      </c>
      <c r="Z1507" s="5">
        <v>451</v>
      </c>
      <c r="AA1507" s="5">
        <v>1</v>
      </c>
      <c r="AB1507" s="5">
        <v>451</v>
      </c>
    </row>
    <row r="1508" spans="1:28" x14ac:dyDescent="0.2">
      <c r="A1508" s="5">
        <v>50</v>
      </c>
      <c r="B1508" s="5">
        <v>0</v>
      </c>
      <c r="C1508" s="5">
        <v>0</v>
      </c>
      <c r="D1508" s="5">
        <v>1</v>
      </c>
      <c r="E1508" s="5">
        <v>205</v>
      </c>
      <c r="F1508" s="5" t="e">
        <f>ROUND(Source!S1493,O1508)</f>
        <v>#REF!</v>
      </c>
      <c r="G1508" s="5" t="s">
        <v>112</v>
      </c>
      <c r="H1508" s="5" t="s">
        <v>113</v>
      </c>
      <c r="I1508" s="5"/>
      <c r="J1508" s="5"/>
      <c r="K1508" s="5">
        <v>205</v>
      </c>
      <c r="L1508" s="5">
        <v>14</v>
      </c>
      <c r="M1508" s="5">
        <v>3</v>
      </c>
      <c r="N1508" s="5" t="s">
        <v>3</v>
      </c>
      <c r="O1508" s="5">
        <v>0</v>
      </c>
      <c r="P1508" s="5" t="e">
        <f>ROUND(Source!DK1493,O1508)</f>
        <v>#REF!</v>
      </c>
      <c r="Q1508" s="5"/>
      <c r="R1508" s="5"/>
      <c r="S1508" s="5"/>
      <c r="T1508" s="5"/>
      <c r="U1508" s="5"/>
      <c r="V1508" s="5"/>
      <c r="W1508" s="5">
        <v>626</v>
      </c>
      <c r="X1508" s="5">
        <v>1</v>
      </c>
      <c r="Y1508" s="5">
        <v>626</v>
      </c>
      <c r="Z1508" s="5">
        <v>15973</v>
      </c>
      <c r="AA1508" s="5">
        <v>1</v>
      </c>
      <c r="AB1508" s="5">
        <v>15973</v>
      </c>
    </row>
    <row r="1509" spans="1:28" x14ac:dyDescent="0.2">
      <c r="A1509" s="5">
        <v>50</v>
      </c>
      <c r="B1509" s="5">
        <v>0</v>
      </c>
      <c r="C1509" s="5">
        <v>0</v>
      </c>
      <c r="D1509" s="5">
        <v>1</v>
      </c>
      <c r="E1509" s="5">
        <v>232</v>
      </c>
      <c r="F1509" s="5">
        <f>ROUND(Source!BC1493,O1509)</f>
        <v>0</v>
      </c>
      <c r="G1509" s="5" t="s">
        <v>114</v>
      </c>
      <c r="H1509" s="5" t="s">
        <v>115</v>
      </c>
      <c r="I1509" s="5"/>
      <c r="J1509" s="5"/>
      <c r="K1509" s="5">
        <v>232</v>
      </c>
      <c r="L1509" s="5">
        <v>15</v>
      </c>
      <c r="M1509" s="5">
        <v>3</v>
      </c>
      <c r="N1509" s="5" t="s">
        <v>3</v>
      </c>
      <c r="O1509" s="5">
        <v>0</v>
      </c>
      <c r="P1509" s="5">
        <f>ROUND(Source!EU1493,O1509)</f>
        <v>0</v>
      </c>
      <c r="Q1509" s="5"/>
      <c r="R1509" s="5"/>
      <c r="S1509" s="5"/>
      <c r="T1509" s="5"/>
      <c r="U1509" s="5"/>
      <c r="V1509" s="5"/>
      <c r="W1509" s="5">
        <v>0</v>
      </c>
      <c r="X1509" s="5">
        <v>1</v>
      </c>
      <c r="Y1509" s="5">
        <v>0</v>
      </c>
      <c r="Z1509" s="5">
        <v>0</v>
      </c>
      <c r="AA1509" s="5">
        <v>1</v>
      </c>
      <c r="AB1509" s="5">
        <v>0</v>
      </c>
    </row>
    <row r="1510" spans="1:28" x14ac:dyDescent="0.2">
      <c r="A1510" s="5">
        <v>50</v>
      </c>
      <c r="B1510" s="5">
        <v>0</v>
      </c>
      <c r="C1510" s="5">
        <v>0</v>
      </c>
      <c r="D1510" s="5">
        <v>1</v>
      </c>
      <c r="E1510" s="5">
        <v>214</v>
      </c>
      <c r="F1510" s="5" t="e">
        <f>ROUND(Source!AS1493,O1510)</f>
        <v>#REF!</v>
      </c>
      <c r="G1510" s="5" t="s">
        <v>116</v>
      </c>
      <c r="H1510" s="5" t="s">
        <v>117</v>
      </c>
      <c r="I1510" s="5"/>
      <c r="J1510" s="5"/>
      <c r="K1510" s="5">
        <v>214</v>
      </c>
      <c r="L1510" s="5">
        <v>16</v>
      </c>
      <c r="M1510" s="5">
        <v>3</v>
      </c>
      <c r="N1510" s="5" t="s">
        <v>3</v>
      </c>
      <c r="O1510" s="5">
        <v>0</v>
      </c>
      <c r="P1510" s="5" t="e">
        <f>ROUND(Source!EK1493,O1510)</f>
        <v>#REF!</v>
      </c>
      <c r="Q1510" s="5"/>
      <c r="R1510" s="5"/>
      <c r="S1510" s="5"/>
      <c r="T1510" s="5"/>
      <c r="U1510" s="5"/>
      <c r="V1510" s="5"/>
      <c r="W1510" s="5">
        <v>9553</v>
      </c>
      <c r="X1510" s="5">
        <v>1</v>
      </c>
      <c r="Y1510" s="5">
        <v>9553</v>
      </c>
      <c r="Z1510" s="5">
        <v>92857</v>
      </c>
      <c r="AA1510" s="5">
        <v>1</v>
      </c>
      <c r="AB1510" s="5">
        <v>92857</v>
      </c>
    </row>
    <row r="1511" spans="1:28" x14ac:dyDescent="0.2">
      <c r="A1511" s="5">
        <v>50</v>
      </c>
      <c r="B1511" s="5">
        <v>0</v>
      </c>
      <c r="C1511" s="5">
        <v>0</v>
      </c>
      <c r="D1511" s="5">
        <v>1</v>
      </c>
      <c r="E1511" s="5">
        <v>215</v>
      </c>
      <c r="F1511" s="5">
        <f>ROUND(Source!AT1493,O1511)</f>
        <v>0</v>
      </c>
      <c r="G1511" s="5" t="s">
        <v>118</v>
      </c>
      <c r="H1511" s="5" t="s">
        <v>119</v>
      </c>
      <c r="I1511" s="5"/>
      <c r="J1511" s="5"/>
      <c r="K1511" s="5">
        <v>215</v>
      </c>
      <c r="L1511" s="5">
        <v>17</v>
      </c>
      <c r="M1511" s="5">
        <v>3</v>
      </c>
      <c r="N1511" s="5" t="s">
        <v>3</v>
      </c>
      <c r="O1511" s="5">
        <v>0</v>
      </c>
      <c r="P1511" s="5">
        <f>ROUND(Source!EL1493,O1511)</f>
        <v>0</v>
      </c>
      <c r="Q1511" s="5"/>
      <c r="R1511" s="5"/>
      <c r="S1511" s="5"/>
      <c r="T1511" s="5"/>
      <c r="U1511" s="5"/>
      <c r="V1511" s="5"/>
      <c r="W1511" s="5">
        <v>0</v>
      </c>
      <c r="X1511" s="5">
        <v>1</v>
      </c>
      <c r="Y1511" s="5">
        <v>0</v>
      </c>
      <c r="Z1511" s="5">
        <v>0</v>
      </c>
      <c r="AA1511" s="5">
        <v>1</v>
      </c>
      <c r="AB1511" s="5">
        <v>0</v>
      </c>
    </row>
    <row r="1512" spans="1:28" x14ac:dyDescent="0.2">
      <c r="A1512" s="5">
        <v>50</v>
      </c>
      <c r="B1512" s="5">
        <v>0</v>
      </c>
      <c r="C1512" s="5">
        <v>0</v>
      </c>
      <c r="D1512" s="5">
        <v>1</v>
      </c>
      <c r="E1512" s="5">
        <v>217</v>
      </c>
      <c r="F1512" s="5">
        <f>ROUND(Source!AU1493,O1512)</f>
        <v>0</v>
      </c>
      <c r="G1512" s="5" t="s">
        <v>120</v>
      </c>
      <c r="H1512" s="5" t="s">
        <v>121</v>
      </c>
      <c r="I1512" s="5"/>
      <c r="J1512" s="5"/>
      <c r="K1512" s="5">
        <v>217</v>
      </c>
      <c r="L1512" s="5">
        <v>18</v>
      </c>
      <c r="M1512" s="5">
        <v>3</v>
      </c>
      <c r="N1512" s="5" t="s">
        <v>3</v>
      </c>
      <c r="O1512" s="5">
        <v>0</v>
      </c>
      <c r="P1512" s="5">
        <f>ROUND(Source!EM1493,O1512)</f>
        <v>0</v>
      </c>
      <c r="Q1512" s="5"/>
      <c r="R1512" s="5"/>
      <c r="S1512" s="5"/>
      <c r="T1512" s="5"/>
      <c r="U1512" s="5"/>
      <c r="V1512" s="5"/>
      <c r="W1512" s="5">
        <v>0</v>
      </c>
      <c r="X1512" s="5">
        <v>1</v>
      </c>
      <c r="Y1512" s="5">
        <v>0</v>
      </c>
      <c r="Z1512" s="5">
        <v>0</v>
      </c>
      <c r="AA1512" s="5">
        <v>1</v>
      </c>
      <c r="AB1512" s="5">
        <v>0</v>
      </c>
    </row>
    <row r="1513" spans="1:28" x14ac:dyDescent="0.2">
      <c r="A1513" s="5">
        <v>50</v>
      </c>
      <c r="B1513" s="5">
        <v>0</v>
      </c>
      <c r="C1513" s="5">
        <v>0</v>
      </c>
      <c r="D1513" s="5">
        <v>1</v>
      </c>
      <c r="E1513" s="5">
        <v>230</v>
      </c>
      <c r="F1513" s="5" t="e">
        <f>ROUND(Source!BA1493,O1513)</f>
        <v>#REF!</v>
      </c>
      <c r="G1513" s="5" t="s">
        <v>122</v>
      </c>
      <c r="H1513" s="5" t="s">
        <v>123</v>
      </c>
      <c r="I1513" s="5"/>
      <c r="J1513" s="5"/>
      <c r="K1513" s="5">
        <v>230</v>
      </c>
      <c r="L1513" s="5">
        <v>19</v>
      </c>
      <c r="M1513" s="5">
        <v>3</v>
      </c>
      <c r="N1513" s="5" t="s">
        <v>3</v>
      </c>
      <c r="O1513" s="5">
        <v>0</v>
      </c>
      <c r="P1513" s="5" t="e">
        <f>ROUND(Source!ES1493,O1513)</f>
        <v>#REF!</v>
      </c>
      <c r="Q1513" s="5"/>
      <c r="R1513" s="5"/>
      <c r="S1513" s="5"/>
      <c r="T1513" s="5"/>
      <c r="U1513" s="5"/>
      <c r="V1513" s="5"/>
      <c r="W1513" s="5">
        <v>0</v>
      </c>
      <c r="X1513" s="5">
        <v>1</v>
      </c>
      <c r="Y1513" s="5">
        <v>0</v>
      </c>
      <c r="Z1513" s="5">
        <v>0</v>
      </c>
      <c r="AA1513" s="5">
        <v>1</v>
      </c>
      <c r="AB1513" s="5">
        <v>0</v>
      </c>
    </row>
    <row r="1514" spans="1:28" x14ac:dyDescent="0.2">
      <c r="A1514" s="5">
        <v>50</v>
      </c>
      <c r="B1514" s="5">
        <v>0</v>
      </c>
      <c r="C1514" s="5">
        <v>0</v>
      </c>
      <c r="D1514" s="5">
        <v>1</v>
      </c>
      <c r="E1514" s="5">
        <v>206</v>
      </c>
      <c r="F1514" s="5" t="e">
        <f>ROUND(Source!T1493,O1514)</f>
        <v>#REF!</v>
      </c>
      <c r="G1514" s="5" t="s">
        <v>124</v>
      </c>
      <c r="H1514" s="5" t="s">
        <v>125</v>
      </c>
      <c r="I1514" s="5"/>
      <c r="J1514" s="5"/>
      <c r="K1514" s="5">
        <v>206</v>
      </c>
      <c r="L1514" s="5">
        <v>20</v>
      </c>
      <c r="M1514" s="5">
        <v>3</v>
      </c>
      <c r="N1514" s="5" t="s">
        <v>3</v>
      </c>
      <c r="O1514" s="5">
        <v>0</v>
      </c>
      <c r="P1514" s="5" t="e">
        <f>ROUND(Source!DL1493,O1514)</f>
        <v>#REF!</v>
      </c>
      <c r="Q1514" s="5"/>
      <c r="R1514" s="5"/>
      <c r="S1514" s="5"/>
      <c r="T1514" s="5"/>
      <c r="U1514" s="5"/>
      <c r="V1514" s="5"/>
      <c r="W1514" s="5">
        <v>0</v>
      </c>
      <c r="X1514" s="5">
        <v>1</v>
      </c>
      <c r="Y1514" s="5">
        <v>0</v>
      </c>
      <c r="Z1514" s="5">
        <v>0</v>
      </c>
      <c r="AA1514" s="5">
        <v>1</v>
      </c>
      <c r="AB1514" s="5">
        <v>0</v>
      </c>
    </row>
    <row r="1515" spans="1:28" x14ac:dyDescent="0.2">
      <c r="A1515" s="5">
        <v>50</v>
      </c>
      <c r="B1515" s="5">
        <v>0</v>
      </c>
      <c r="C1515" s="5">
        <v>0</v>
      </c>
      <c r="D1515" s="5">
        <v>1</v>
      </c>
      <c r="E1515" s="5">
        <v>207</v>
      </c>
      <c r="F1515" s="5" t="e">
        <f>Source!U1493</f>
        <v>#REF!</v>
      </c>
      <c r="G1515" s="5" t="s">
        <v>126</v>
      </c>
      <c r="H1515" s="5" t="s">
        <v>127</v>
      </c>
      <c r="I1515" s="5"/>
      <c r="J1515" s="5"/>
      <c r="K1515" s="5">
        <v>207</v>
      </c>
      <c r="L1515" s="5">
        <v>21</v>
      </c>
      <c r="M1515" s="5">
        <v>3</v>
      </c>
      <c r="N1515" s="5" t="s">
        <v>3</v>
      </c>
      <c r="O1515" s="5">
        <v>-1</v>
      </c>
      <c r="P1515" s="5" t="e">
        <f>Source!DM1493</f>
        <v>#REF!</v>
      </c>
      <c r="Q1515" s="5"/>
      <c r="R1515" s="5"/>
      <c r="S1515" s="5"/>
      <c r="T1515" s="5"/>
      <c r="U1515" s="5"/>
      <c r="V1515" s="5"/>
      <c r="W1515" s="5">
        <v>71.226619999999997</v>
      </c>
      <c r="X1515" s="5">
        <v>1</v>
      </c>
      <c r="Y1515" s="5">
        <v>71.226619999999997</v>
      </c>
      <c r="Z1515" s="5">
        <v>71.226619999999997</v>
      </c>
      <c r="AA1515" s="5">
        <v>1</v>
      </c>
      <c r="AB1515" s="5">
        <v>71.226619999999997</v>
      </c>
    </row>
    <row r="1516" spans="1:28" x14ac:dyDescent="0.2">
      <c r="A1516" s="5">
        <v>50</v>
      </c>
      <c r="B1516" s="5">
        <v>0</v>
      </c>
      <c r="C1516" s="5">
        <v>0</v>
      </c>
      <c r="D1516" s="5">
        <v>1</v>
      </c>
      <c r="E1516" s="5">
        <v>208</v>
      </c>
      <c r="F1516" s="5" t="e">
        <f>Source!V1493</f>
        <v>#REF!</v>
      </c>
      <c r="G1516" s="5" t="s">
        <v>128</v>
      </c>
      <c r="H1516" s="5" t="s">
        <v>129</v>
      </c>
      <c r="I1516" s="5"/>
      <c r="J1516" s="5"/>
      <c r="K1516" s="5">
        <v>208</v>
      </c>
      <c r="L1516" s="5">
        <v>22</v>
      </c>
      <c r="M1516" s="5">
        <v>3</v>
      </c>
      <c r="N1516" s="5" t="s">
        <v>3</v>
      </c>
      <c r="O1516" s="5">
        <v>-1</v>
      </c>
      <c r="P1516" s="5" t="e">
        <f>Source!DN1493</f>
        <v>#REF!</v>
      </c>
      <c r="Q1516" s="5"/>
      <c r="R1516" s="5"/>
      <c r="S1516" s="5"/>
      <c r="T1516" s="5"/>
      <c r="U1516" s="5"/>
      <c r="V1516" s="5"/>
      <c r="W1516" s="5">
        <v>1.6732200000000002</v>
      </c>
      <c r="X1516" s="5">
        <v>1</v>
      </c>
      <c r="Y1516" s="5">
        <v>1.6732200000000002</v>
      </c>
      <c r="Z1516" s="5">
        <v>1.6732200000000002</v>
      </c>
      <c r="AA1516" s="5">
        <v>1</v>
      </c>
      <c r="AB1516" s="5">
        <v>1.6732200000000002</v>
      </c>
    </row>
    <row r="1517" spans="1:28" x14ac:dyDescent="0.2">
      <c r="A1517" s="5">
        <v>50</v>
      </c>
      <c r="B1517" s="5">
        <v>0</v>
      </c>
      <c r="C1517" s="5">
        <v>0</v>
      </c>
      <c r="D1517" s="5">
        <v>1</v>
      </c>
      <c r="E1517" s="5">
        <v>209</v>
      </c>
      <c r="F1517" s="5" t="e">
        <f>ROUND(Source!W1493,O1517)</f>
        <v>#REF!</v>
      </c>
      <c r="G1517" s="5" t="s">
        <v>130</v>
      </c>
      <c r="H1517" s="5" t="s">
        <v>131</v>
      </c>
      <c r="I1517" s="5"/>
      <c r="J1517" s="5"/>
      <c r="K1517" s="5">
        <v>209</v>
      </c>
      <c r="L1517" s="5">
        <v>23</v>
      </c>
      <c r="M1517" s="5">
        <v>3</v>
      </c>
      <c r="N1517" s="5" t="s">
        <v>3</v>
      </c>
      <c r="O1517" s="5">
        <v>0</v>
      </c>
      <c r="P1517" s="5" t="e">
        <f>ROUND(Source!DO1493,O1517)</f>
        <v>#REF!</v>
      </c>
      <c r="Q1517" s="5"/>
      <c r="R1517" s="5"/>
      <c r="S1517" s="5"/>
      <c r="T1517" s="5"/>
      <c r="U1517" s="5"/>
      <c r="V1517" s="5"/>
      <c r="W1517" s="5">
        <v>163</v>
      </c>
      <c r="X1517" s="5">
        <v>1</v>
      </c>
      <c r="Y1517" s="5">
        <v>163</v>
      </c>
      <c r="Z1517" s="5">
        <v>163</v>
      </c>
      <c r="AA1517" s="5">
        <v>1</v>
      </c>
      <c r="AB1517" s="5">
        <v>163</v>
      </c>
    </row>
    <row r="1518" spans="1:28" x14ac:dyDescent="0.2">
      <c r="A1518" s="5">
        <v>50</v>
      </c>
      <c r="B1518" s="5">
        <v>0</v>
      </c>
      <c r="C1518" s="5">
        <v>0</v>
      </c>
      <c r="D1518" s="5">
        <v>1</v>
      </c>
      <c r="E1518" s="5">
        <v>233</v>
      </c>
      <c r="F1518" s="5">
        <f>ROUND(Source!BD1493,O1518)</f>
        <v>0</v>
      </c>
      <c r="G1518" s="5" t="s">
        <v>132</v>
      </c>
      <c r="H1518" s="5" t="s">
        <v>133</v>
      </c>
      <c r="I1518" s="5"/>
      <c r="J1518" s="5"/>
      <c r="K1518" s="5">
        <v>233</v>
      </c>
      <c r="L1518" s="5">
        <v>24</v>
      </c>
      <c r="M1518" s="5">
        <v>3</v>
      </c>
      <c r="N1518" s="5" t="s">
        <v>3</v>
      </c>
      <c r="O1518" s="5">
        <v>0</v>
      </c>
      <c r="P1518" s="5">
        <f>ROUND(Source!EV1493,O1518)</f>
        <v>0</v>
      </c>
      <c r="Q1518" s="5"/>
      <c r="R1518" s="5"/>
      <c r="S1518" s="5"/>
      <c r="T1518" s="5"/>
      <c r="U1518" s="5"/>
      <c r="V1518" s="5"/>
      <c r="W1518" s="5">
        <v>0</v>
      </c>
      <c r="X1518" s="5">
        <v>1</v>
      </c>
      <c r="Y1518" s="5">
        <v>0</v>
      </c>
      <c r="Z1518" s="5">
        <v>0</v>
      </c>
      <c r="AA1518" s="5">
        <v>1</v>
      </c>
      <c r="AB1518" s="5">
        <v>0</v>
      </c>
    </row>
    <row r="1519" spans="1:28" x14ac:dyDescent="0.2">
      <c r="A1519" s="5">
        <v>50</v>
      </c>
      <c r="B1519" s="5">
        <v>0</v>
      </c>
      <c r="C1519" s="5">
        <v>0</v>
      </c>
      <c r="D1519" s="5">
        <v>1</v>
      </c>
      <c r="E1519" s="5">
        <v>210</v>
      </c>
      <c r="F1519" s="5" t="e">
        <f>ROUND(Source!X1493,O1519)</f>
        <v>#REF!</v>
      </c>
      <c r="G1519" s="5" t="s">
        <v>134</v>
      </c>
      <c r="H1519" s="5" t="s">
        <v>135</v>
      </c>
      <c r="I1519" s="5"/>
      <c r="J1519" s="5"/>
      <c r="K1519" s="5">
        <v>210</v>
      </c>
      <c r="L1519" s="5">
        <v>25</v>
      </c>
      <c r="M1519" s="5">
        <v>3</v>
      </c>
      <c r="N1519" s="5" t="s">
        <v>3</v>
      </c>
      <c r="O1519" s="5">
        <v>0</v>
      </c>
      <c r="P1519" s="5" t="e">
        <f>ROUND(Source!DP1493,O1519)</f>
        <v>#REF!</v>
      </c>
      <c r="Q1519" s="5"/>
      <c r="R1519" s="5"/>
      <c r="S1519" s="5"/>
      <c r="T1519" s="5"/>
      <c r="U1519" s="5"/>
      <c r="V1519" s="5"/>
      <c r="W1519" s="5">
        <v>715</v>
      </c>
      <c r="X1519" s="5">
        <v>1</v>
      </c>
      <c r="Y1519" s="5">
        <v>715</v>
      </c>
      <c r="Z1519" s="5">
        <v>17172</v>
      </c>
      <c r="AA1519" s="5">
        <v>1</v>
      </c>
      <c r="AB1519" s="5">
        <v>17172</v>
      </c>
    </row>
    <row r="1520" spans="1:28" x14ac:dyDescent="0.2">
      <c r="A1520" s="5">
        <v>50</v>
      </c>
      <c r="B1520" s="5">
        <v>0</v>
      </c>
      <c r="C1520" s="5">
        <v>0</v>
      </c>
      <c r="D1520" s="5">
        <v>1</v>
      </c>
      <c r="E1520" s="5">
        <v>211</v>
      </c>
      <c r="F1520" s="5" t="e">
        <f>ROUND(Source!Y1493,O1520)</f>
        <v>#REF!</v>
      </c>
      <c r="G1520" s="5" t="s">
        <v>136</v>
      </c>
      <c r="H1520" s="5" t="s">
        <v>137</v>
      </c>
      <c r="I1520" s="5"/>
      <c r="J1520" s="5"/>
      <c r="K1520" s="5">
        <v>211</v>
      </c>
      <c r="L1520" s="5">
        <v>26</v>
      </c>
      <c r="M1520" s="5">
        <v>3</v>
      </c>
      <c r="N1520" s="5" t="s">
        <v>3</v>
      </c>
      <c r="O1520" s="5">
        <v>0</v>
      </c>
      <c r="P1520" s="5" t="e">
        <f>ROUND(Source!DQ1493,O1520)</f>
        <v>#REF!</v>
      </c>
      <c r="Q1520" s="5"/>
      <c r="R1520" s="5"/>
      <c r="S1520" s="5"/>
      <c r="T1520" s="5"/>
      <c r="U1520" s="5"/>
      <c r="V1520" s="5"/>
      <c r="W1520" s="5">
        <v>468</v>
      </c>
      <c r="X1520" s="5">
        <v>1</v>
      </c>
      <c r="Y1520" s="5">
        <v>468</v>
      </c>
      <c r="Z1520" s="5">
        <v>10115</v>
      </c>
      <c r="AA1520" s="5">
        <v>1</v>
      </c>
      <c r="AB1520" s="5">
        <v>10115</v>
      </c>
    </row>
    <row r="1521" spans="1:255" x14ac:dyDescent="0.2">
      <c r="A1521" s="5">
        <v>50</v>
      </c>
      <c r="B1521" s="5">
        <v>0</v>
      </c>
      <c r="C1521" s="5">
        <v>0</v>
      </c>
      <c r="D1521" s="5">
        <v>1</v>
      </c>
      <c r="E1521" s="5">
        <v>224</v>
      </c>
      <c r="F1521" s="5" t="e">
        <f>ROUND(Source!AR1493,O1521)</f>
        <v>#REF!</v>
      </c>
      <c r="G1521" s="5" t="s">
        <v>138</v>
      </c>
      <c r="H1521" s="5" t="s">
        <v>139</v>
      </c>
      <c r="I1521" s="5"/>
      <c r="J1521" s="5"/>
      <c r="K1521" s="5">
        <v>224</v>
      </c>
      <c r="L1521" s="5">
        <v>27</v>
      </c>
      <c r="M1521" s="5">
        <v>3</v>
      </c>
      <c r="N1521" s="5" t="s">
        <v>3</v>
      </c>
      <c r="O1521" s="5">
        <v>0</v>
      </c>
      <c r="P1521" s="5" t="e">
        <f>ROUND(Source!EJ1493,O1521)</f>
        <v>#REF!</v>
      </c>
      <c r="Q1521" s="5"/>
      <c r="R1521" s="5"/>
      <c r="S1521" s="5"/>
      <c r="T1521" s="5"/>
      <c r="U1521" s="5"/>
      <c r="V1521" s="5"/>
      <c r="W1521" s="5">
        <v>9553</v>
      </c>
      <c r="X1521" s="5">
        <v>1</v>
      </c>
      <c r="Y1521" s="5">
        <v>9553</v>
      </c>
      <c r="Z1521" s="5">
        <v>92857</v>
      </c>
      <c r="AA1521" s="5">
        <v>1</v>
      </c>
      <c r="AB1521" s="5">
        <v>92857</v>
      </c>
    </row>
    <row r="1523" spans="1:255" x14ac:dyDescent="0.2">
      <c r="A1523" s="1">
        <v>5</v>
      </c>
      <c r="B1523" s="1">
        <v>1</v>
      </c>
      <c r="C1523" s="1"/>
      <c r="D1523" s="1">
        <f>ROW(A1548)</f>
        <v>1548</v>
      </c>
      <c r="E1523" s="1"/>
      <c r="F1523" s="1" t="s">
        <v>141</v>
      </c>
      <c r="G1523" s="1" t="s">
        <v>680</v>
      </c>
      <c r="H1523" s="1" t="s">
        <v>3</v>
      </c>
      <c r="I1523" s="1">
        <v>0</v>
      </c>
      <c r="J1523" s="1"/>
      <c r="K1523" s="1">
        <v>-1</v>
      </c>
      <c r="L1523" s="1"/>
      <c r="M1523" s="1" t="s">
        <v>3</v>
      </c>
      <c r="N1523" s="1"/>
      <c r="O1523" s="1"/>
      <c r="P1523" s="1"/>
      <c r="Q1523" s="1"/>
      <c r="R1523" s="1"/>
      <c r="S1523" s="1">
        <v>0</v>
      </c>
      <c r="T1523" s="1">
        <v>0</v>
      </c>
      <c r="U1523" s="1" t="s">
        <v>3</v>
      </c>
      <c r="V1523" s="1">
        <v>0</v>
      </c>
      <c r="W1523" s="1"/>
      <c r="X1523" s="1"/>
      <c r="Y1523" s="1"/>
      <c r="Z1523" s="1"/>
      <c r="AA1523" s="1"/>
      <c r="AB1523" s="1" t="s">
        <v>3</v>
      </c>
      <c r="AC1523" s="1" t="s">
        <v>3</v>
      </c>
      <c r="AD1523" s="1" t="s">
        <v>3</v>
      </c>
      <c r="AE1523" s="1" t="s">
        <v>3</v>
      </c>
      <c r="AF1523" s="1" t="s">
        <v>3</v>
      </c>
      <c r="AG1523" s="1" t="s">
        <v>3</v>
      </c>
      <c r="AH1523" s="1"/>
      <c r="AI1523" s="1"/>
      <c r="AJ1523" s="1"/>
      <c r="AK1523" s="1"/>
      <c r="AL1523" s="1"/>
      <c r="AM1523" s="1"/>
      <c r="AN1523" s="1"/>
      <c r="AO1523" s="1"/>
      <c r="AP1523" s="1" t="s">
        <v>3</v>
      </c>
      <c r="AQ1523" s="1" t="s">
        <v>3</v>
      </c>
      <c r="AR1523" s="1" t="s">
        <v>3</v>
      </c>
      <c r="AS1523" s="1"/>
      <c r="AT1523" s="1"/>
      <c r="AU1523" s="1"/>
      <c r="AV1523" s="1"/>
      <c r="AW1523" s="1"/>
      <c r="AX1523" s="1"/>
      <c r="AY1523" s="1"/>
      <c r="AZ1523" s="1" t="s">
        <v>3</v>
      </c>
      <c r="BA1523" s="1"/>
      <c r="BB1523" s="1" t="s">
        <v>3</v>
      </c>
      <c r="BC1523" s="1" t="s">
        <v>3</v>
      </c>
      <c r="BD1523" s="1" t="s">
        <v>3</v>
      </c>
      <c r="BE1523" s="1" t="s">
        <v>3</v>
      </c>
      <c r="BF1523" s="1" t="s">
        <v>3</v>
      </c>
      <c r="BG1523" s="1" t="s">
        <v>3</v>
      </c>
      <c r="BH1523" s="1" t="s">
        <v>3</v>
      </c>
      <c r="BI1523" s="1" t="s">
        <v>3</v>
      </c>
      <c r="BJ1523" s="1" t="s">
        <v>3</v>
      </c>
      <c r="BK1523" s="1" t="s">
        <v>3</v>
      </c>
      <c r="BL1523" s="1" t="s">
        <v>3</v>
      </c>
      <c r="BM1523" s="1" t="s">
        <v>3</v>
      </c>
      <c r="BN1523" s="1" t="s">
        <v>3</v>
      </c>
      <c r="BO1523" s="1" t="s">
        <v>3</v>
      </c>
      <c r="BP1523" s="1" t="s">
        <v>3</v>
      </c>
      <c r="BQ1523" s="1"/>
      <c r="BR1523" s="1"/>
      <c r="BS1523" s="1"/>
      <c r="BT1523" s="1"/>
      <c r="BU1523" s="1"/>
      <c r="BV1523" s="1"/>
      <c r="BW1523" s="1"/>
      <c r="BX1523" s="1">
        <v>0</v>
      </c>
      <c r="BY1523" s="1"/>
      <c r="BZ1523" s="1"/>
      <c r="CA1523" s="1"/>
      <c r="CB1523" s="1"/>
      <c r="CC1523" s="1"/>
      <c r="CD1523" s="1"/>
      <c r="CE1523" s="1"/>
      <c r="CF1523" s="1"/>
      <c r="CG1523" s="1"/>
      <c r="CH1523" s="1"/>
      <c r="CI1523" s="1"/>
      <c r="CJ1523" s="1">
        <v>0</v>
      </c>
    </row>
    <row r="1525" spans="1:255" x14ac:dyDescent="0.2">
      <c r="A1525" s="3">
        <v>52</v>
      </c>
      <c r="B1525" s="3">
        <f t="shared" ref="B1525:G1525" si="1234">B1548</f>
        <v>1</v>
      </c>
      <c r="C1525" s="3">
        <f t="shared" si="1234"/>
        <v>5</v>
      </c>
      <c r="D1525" s="3">
        <f t="shared" si="1234"/>
        <v>1523</v>
      </c>
      <c r="E1525" s="3">
        <f t="shared" si="1234"/>
        <v>0</v>
      </c>
      <c r="F1525" s="3" t="str">
        <f t="shared" si="1234"/>
        <v>Новый подраздел</v>
      </c>
      <c r="G1525" s="3" t="str">
        <f t="shared" si="1234"/>
        <v>Чердак (на отм. +60,080)</v>
      </c>
      <c r="H1525" s="3"/>
      <c r="I1525" s="3"/>
      <c r="J1525" s="3"/>
      <c r="K1525" s="3"/>
      <c r="L1525" s="3"/>
      <c r="M1525" s="3"/>
      <c r="N1525" s="3"/>
      <c r="O1525" s="3" t="e">
        <f t="shared" ref="O1525:AT1525" si="1235">O1548</f>
        <v>#REF!</v>
      </c>
      <c r="P1525" s="3" t="e">
        <f t="shared" si="1235"/>
        <v>#REF!</v>
      </c>
      <c r="Q1525" s="3" t="e">
        <f t="shared" si="1235"/>
        <v>#REF!</v>
      </c>
      <c r="R1525" s="3" t="e">
        <f t="shared" si="1235"/>
        <v>#REF!</v>
      </c>
      <c r="S1525" s="3" t="e">
        <f t="shared" si="1235"/>
        <v>#REF!</v>
      </c>
      <c r="T1525" s="3" t="e">
        <f t="shared" si="1235"/>
        <v>#REF!</v>
      </c>
      <c r="U1525" s="3" t="e">
        <f t="shared" si="1235"/>
        <v>#REF!</v>
      </c>
      <c r="V1525" s="3" t="e">
        <f t="shared" si="1235"/>
        <v>#REF!</v>
      </c>
      <c r="W1525" s="3" t="e">
        <f t="shared" si="1235"/>
        <v>#REF!</v>
      </c>
      <c r="X1525" s="3" t="e">
        <f t="shared" si="1235"/>
        <v>#REF!</v>
      </c>
      <c r="Y1525" s="3" t="e">
        <f t="shared" si="1235"/>
        <v>#REF!</v>
      </c>
      <c r="Z1525" s="3">
        <f t="shared" si="1235"/>
        <v>0</v>
      </c>
      <c r="AA1525" s="3">
        <f t="shared" si="1235"/>
        <v>0</v>
      </c>
      <c r="AB1525" s="3" t="e">
        <f t="shared" si="1235"/>
        <v>#REF!</v>
      </c>
      <c r="AC1525" s="3" t="e">
        <f t="shared" si="1235"/>
        <v>#REF!</v>
      </c>
      <c r="AD1525" s="3" t="e">
        <f t="shared" si="1235"/>
        <v>#REF!</v>
      </c>
      <c r="AE1525" s="3" t="e">
        <f t="shared" si="1235"/>
        <v>#REF!</v>
      </c>
      <c r="AF1525" s="3" t="e">
        <f t="shared" si="1235"/>
        <v>#REF!</v>
      </c>
      <c r="AG1525" s="3" t="e">
        <f t="shared" si="1235"/>
        <v>#REF!</v>
      </c>
      <c r="AH1525" s="3" t="e">
        <f t="shared" si="1235"/>
        <v>#REF!</v>
      </c>
      <c r="AI1525" s="3" t="e">
        <f t="shared" si="1235"/>
        <v>#REF!</v>
      </c>
      <c r="AJ1525" s="3" t="e">
        <f t="shared" si="1235"/>
        <v>#REF!</v>
      </c>
      <c r="AK1525" s="3" t="e">
        <f t="shared" si="1235"/>
        <v>#REF!</v>
      </c>
      <c r="AL1525" s="3" t="e">
        <f t="shared" si="1235"/>
        <v>#REF!</v>
      </c>
      <c r="AM1525" s="3">
        <f t="shared" si="1235"/>
        <v>0</v>
      </c>
      <c r="AN1525" s="3">
        <f t="shared" si="1235"/>
        <v>0</v>
      </c>
      <c r="AO1525" s="3">
        <f t="shared" si="1235"/>
        <v>0</v>
      </c>
      <c r="AP1525" s="3">
        <f t="shared" si="1235"/>
        <v>0</v>
      </c>
      <c r="AQ1525" s="3">
        <f t="shared" si="1235"/>
        <v>0</v>
      </c>
      <c r="AR1525" s="3" t="e">
        <f t="shared" si="1235"/>
        <v>#REF!</v>
      </c>
      <c r="AS1525" s="3" t="e">
        <f t="shared" si="1235"/>
        <v>#REF!</v>
      </c>
      <c r="AT1525" s="3">
        <f t="shared" si="1235"/>
        <v>0</v>
      </c>
      <c r="AU1525" s="3">
        <f t="shared" ref="AU1525:BZ1525" si="1236">AU1548</f>
        <v>0</v>
      </c>
      <c r="AV1525" s="3" t="e">
        <f t="shared" si="1236"/>
        <v>#REF!</v>
      </c>
      <c r="AW1525" s="3" t="e">
        <f t="shared" si="1236"/>
        <v>#REF!</v>
      </c>
      <c r="AX1525" s="3">
        <f t="shared" si="1236"/>
        <v>0</v>
      </c>
      <c r="AY1525" s="3" t="e">
        <f t="shared" si="1236"/>
        <v>#REF!</v>
      </c>
      <c r="AZ1525" s="3">
        <f t="shared" si="1236"/>
        <v>0</v>
      </c>
      <c r="BA1525" s="3" t="e">
        <f t="shared" si="1236"/>
        <v>#REF!</v>
      </c>
      <c r="BB1525" s="3">
        <f t="shared" si="1236"/>
        <v>0</v>
      </c>
      <c r="BC1525" s="3">
        <f t="shared" si="1236"/>
        <v>0</v>
      </c>
      <c r="BD1525" s="3">
        <f t="shared" si="1236"/>
        <v>0</v>
      </c>
      <c r="BE1525" s="3">
        <f t="shared" si="1236"/>
        <v>0</v>
      </c>
      <c r="BF1525" s="3">
        <f t="shared" si="1236"/>
        <v>0</v>
      </c>
      <c r="BG1525" s="3">
        <f t="shared" si="1236"/>
        <v>0</v>
      </c>
      <c r="BH1525" s="3">
        <f t="shared" si="1236"/>
        <v>0</v>
      </c>
      <c r="BI1525" s="3">
        <f t="shared" si="1236"/>
        <v>0</v>
      </c>
      <c r="BJ1525" s="3">
        <f t="shared" si="1236"/>
        <v>0</v>
      </c>
      <c r="BK1525" s="3">
        <f t="shared" si="1236"/>
        <v>0</v>
      </c>
      <c r="BL1525" s="3">
        <f t="shared" si="1236"/>
        <v>0</v>
      </c>
      <c r="BM1525" s="3">
        <f t="shared" si="1236"/>
        <v>0</v>
      </c>
      <c r="BN1525" s="3">
        <f t="shared" si="1236"/>
        <v>0</v>
      </c>
      <c r="BO1525" s="3">
        <f t="shared" si="1236"/>
        <v>0</v>
      </c>
      <c r="BP1525" s="3">
        <f t="shared" si="1236"/>
        <v>0</v>
      </c>
      <c r="BQ1525" s="3">
        <f t="shared" si="1236"/>
        <v>0</v>
      </c>
      <c r="BR1525" s="3">
        <f t="shared" si="1236"/>
        <v>0</v>
      </c>
      <c r="BS1525" s="3">
        <f t="shared" si="1236"/>
        <v>0</v>
      </c>
      <c r="BT1525" s="3">
        <f t="shared" si="1236"/>
        <v>0</v>
      </c>
      <c r="BU1525" s="3">
        <f t="shared" si="1236"/>
        <v>0</v>
      </c>
      <c r="BV1525" s="3">
        <f t="shared" si="1236"/>
        <v>0</v>
      </c>
      <c r="BW1525" s="3">
        <f t="shared" si="1236"/>
        <v>0</v>
      </c>
      <c r="BX1525" s="3">
        <f t="shared" si="1236"/>
        <v>0</v>
      </c>
      <c r="BY1525" s="3">
        <f t="shared" si="1236"/>
        <v>0</v>
      </c>
      <c r="BZ1525" s="3">
        <f t="shared" si="1236"/>
        <v>0</v>
      </c>
      <c r="CA1525" s="3" t="e">
        <f t="shared" ref="CA1525:DF1525" si="1237">CA1548</f>
        <v>#REF!</v>
      </c>
      <c r="CB1525" s="3" t="e">
        <f t="shared" si="1237"/>
        <v>#REF!</v>
      </c>
      <c r="CC1525" s="3">
        <f t="shared" si="1237"/>
        <v>0</v>
      </c>
      <c r="CD1525" s="3">
        <f t="shared" si="1237"/>
        <v>0</v>
      </c>
      <c r="CE1525" s="3" t="e">
        <f t="shared" si="1237"/>
        <v>#REF!</v>
      </c>
      <c r="CF1525" s="3" t="e">
        <f t="shared" si="1237"/>
        <v>#REF!</v>
      </c>
      <c r="CG1525" s="3">
        <f t="shared" si="1237"/>
        <v>0</v>
      </c>
      <c r="CH1525" s="3" t="e">
        <f t="shared" si="1237"/>
        <v>#REF!</v>
      </c>
      <c r="CI1525" s="3">
        <f t="shared" si="1237"/>
        <v>0</v>
      </c>
      <c r="CJ1525" s="3" t="e">
        <f t="shared" si="1237"/>
        <v>#REF!</v>
      </c>
      <c r="CK1525" s="3">
        <f t="shared" si="1237"/>
        <v>0</v>
      </c>
      <c r="CL1525" s="3">
        <f t="shared" si="1237"/>
        <v>0</v>
      </c>
      <c r="CM1525" s="3">
        <f t="shared" si="1237"/>
        <v>0</v>
      </c>
      <c r="CN1525" s="3">
        <f t="shared" si="1237"/>
        <v>0</v>
      </c>
      <c r="CO1525" s="3">
        <f t="shared" si="1237"/>
        <v>0</v>
      </c>
      <c r="CP1525" s="3">
        <f t="shared" si="1237"/>
        <v>0</v>
      </c>
      <c r="CQ1525" s="3">
        <f t="shared" si="1237"/>
        <v>0</v>
      </c>
      <c r="CR1525" s="3">
        <f t="shared" si="1237"/>
        <v>0</v>
      </c>
      <c r="CS1525" s="3">
        <f t="shared" si="1237"/>
        <v>0</v>
      </c>
      <c r="CT1525" s="3">
        <f t="shared" si="1237"/>
        <v>0</v>
      </c>
      <c r="CU1525" s="3">
        <f t="shared" si="1237"/>
        <v>0</v>
      </c>
      <c r="CV1525" s="3">
        <f t="shared" si="1237"/>
        <v>0</v>
      </c>
      <c r="CW1525" s="3">
        <f t="shared" si="1237"/>
        <v>0</v>
      </c>
      <c r="CX1525" s="3">
        <f t="shared" si="1237"/>
        <v>0</v>
      </c>
      <c r="CY1525" s="3">
        <f t="shared" si="1237"/>
        <v>0</v>
      </c>
      <c r="CZ1525" s="3">
        <f t="shared" si="1237"/>
        <v>0</v>
      </c>
      <c r="DA1525" s="3">
        <f t="shared" si="1237"/>
        <v>0</v>
      </c>
      <c r="DB1525" s="3">
        <f t="shared" si="1237"/>
        <v>0</v>
      </c>
      <c r="DC1525" s="3">
        <f t="shared" si="1237"/>
        <v>0</v>
      </c>
      <c r="DD1525" s="3">
        <f t="shared" si="1237"/>
        <v>0</v>
      </c>
      <c r="DE1525" s="3">
        <f t="shared" si="1237"/>
        <v>0</v>
      </c>
      <c r="DF1525" s="3">
        <f t="shared" si="1237"/>
        <v>0</v>
      </c>
      <c r="DG1525" s="4" t="e">
        <f t="shared" ref="DG1525:EL1525" si="1238">DG1548</f>
        <v>#REF!</v>
      </c>
      <c r="DH1525" s="4" t="e">
        <f t="shared" si="1238"/>
        <v>#REF!</v>
      </c>
      <c r="DI1525" s="4" t="e">
        <f t="shared" si="1238"/>
        <v>#REF!</v>
      </c>
      <c r="DJ1525" s="4" t="e">
        <f t="shared" si="1238"/>
        <v>#REF!</v>
      </c>
      <c r="DK1525" s="4" t="e">
        <f t="shared" si="1238"/>
        <v>#REF!</v>
      </c>
      <c r="DL1525" s="4" t="e">
        <f t="shared" si="1238"/>
        <v>#REF!</v>
      </c>
      <c r="DM1525" s="4" t="e">
        <f t="shared" si="1238"/>
        <v>#REF!</v>
      </c>
      <c r="DN1525" s="4" t="e">
        <f t="shared" si="1238"/>
        <v>#REF!</v>
      </c>
      <c r="DO1525" s="4" t="e">
        <f t="shared" si="1238"/>
        <v>#REF!</v>
      </c>
      <c r="DP1525" s="4" t="e">
        <f t="shared" si="1238"/>
        <v>#REF!</v>
      </c>
      <c r="DQ1525" s="4" t="e">
        <f t="shared" si="1238"/>
        <v>#REF!</v>
      </c>
      <c r="DR1525" s="4">
        <f t="shared" si="1238"/>
        <v>0</v>
      </c>
      <c r="DS1525" s="4">
        <f t="shared" si="1238"/>
        <v>0</v>
      </c>
      <c r="DT1525" s="4" t="e">
        <f t="shared" si="1238"/>
        <v>#REF!</v>
      </c>
      <c r="DU1525" s="4" t="e">
        <f t="shared" si="1238"/>
        <v>#REF!</v>
      </c>
      <c r="DV1525" s="4" t="e">
        <f t="shared" si="1238"/>
        <v>#REF!</v>
      </c>
      <c r="DW1525" s="4" t="e">
        <f t="shared" si="1238"/>
        <v>#REF!</v>
      </c>
      <c r="DX1525" s="4" t="e">
        <f t="shared" si="1238"/>
        <v>#REF!</v>
      </c>
      <c r="DY1525" s="4" t="e">
        <f t="shared" si="1238"/>
        <v>#REF!</v>
      </c>
      <c r="DZ1525" s="4" t="e">
        <f t="shared" si="1238"/>
        <v>#REF!</v>
      </c>
      <c r="EA1525" s="4" t="e">
        <f t="shared" si="1238"/>
        <v>#REF!</v>
      </c>
      <c r="EB1525" s="4" t="e">
        <f t="shared" si="1238"/>
        <v>#REF!</v>
      </c>
      <c r="EC1525" s="4" t="e">
        <f t="shared" si="1238"/>
        <v>#REF!</v>
      </c>
      <c r="ED1525" s="4" t="e">
        <f t="shared" si="1238"/>
        <v>#REF!</v>
      </c>
      <c r="EE1525" s="4">
        <f t="shared" si="1238"/>
        <v>0</v>
      </c>
      <c r="EF1525" s="4">
        <f t="shared" si="1238"/>
        <v>0</v>
      </c>
      <c r="EG1525" s="4">
        <f t="shared" si="1238"/>
        <v>0</v>
      </c>
      <c r="EH1525" s="4">
        <f t="shared" si="1238"/>
        <v>0</v>
      </c>
      <c r="EI1525" s="4">
        <f t="shared" si="1238"/>
        <v>0</v>
      </c>
      <c r="EJ1525" s="4" t="e">
        <f t="shared" si="1238"/>
        <v>#REF!</v>
      </c>
      <c r="EK1525" s="4" t="e">
        <f t="shared" si="1238"/>
        <v>#REF!</v>
      </c>
      <c r="EL1525" s="4">
        <f t="shared" si="1238"/>
        <v>0</v>
      </c>
      <c r="EM1525" s="4">
        <f t="shared" ref="EM1525:FR1525" si="1239">EM1548</f>
        <v>0</v>
      </c>
      <c r="EN1525" s="4" t="e">
        <f t="shared" si="1239"/>
        <v>#REF!</v>
      </c>
      <c r="EO1525" s="4" t="e">
        <f t="shared" si="1239"/>
        <v>#REF!</v>
      </c>
      <c r="EP1525" s="4">
        <f t="shared" si="1239"/>
        <v>0</v>
      </c>
      <c r="EQ1525" s="4" t="e">
        <f t="shared" si="1239"/>
        <v>#REF!</v>
      </c>
      <c r="ER1525" s="4">
        <f t="shared" si="1239"/>
        <v>0</v>
      </c>
      <c r="ES1525" s="4" t="e">
        <f t="shared" si="1239"/>
        <v>#REF!</v>
      </c>
      <c r="ET1525" s="4">
        <f t="shared" si="1239"/>
        <v>0</v>
      </c>
      <c r="EU1525" s="4">
        <f t="shared" si="1239"/>
        <v>0</v>
      </c>
      <c r="EV1525" s="4">
        <f t="shared" si="1239"/>
        <v>0</v>
      </c>
      <c r="EW1525" s="4">
        <f t="shared" si="1239"/>
        <v>0</v>
      </c>
      <c r="EX1525" s="4">
        <f t="shared" si="1239"/>
        <v>0</v>
      </c>
      <c r="EY1525" s="4">
        <f t="shared" si="1239"/>
        <v>0</v>
      </c>
      <c r="EZ1525" s="4">
        <f t="shared" si="1239"/>
        <v>0</v>
      </c>
      <c r="FA1525" s="4">
        <f t="shared" si="1239"/>
        <v>0</v>
      </c>
      <c r="FB1525" s="4">
        <f t="shared" si="1239"/>
        <v>0</v>
      </c>
      <c r="FC1525" s="4">
        <f t="shared" si="1239"/>
        <v>0</v>
      </c>
      <c r="FD1525" s="4">
        <f t="shared" si="1239"/>
        <v>0</v>
      </c>
      <c r="FE1525" s="4">
        <f t="shared" si="1239"/>
        <v>0</v>
      </c>
      <c r="FF1525" s="4">
        <f t="shared" si="1239"/>
        <v>0</v>
      </c>
      <c r="FG1525" s="4">
        <f t="shared" si="1239"/>
        <v>0</v>
      </c>
      <c r="FH1525" s="4">
        <f t="shared" si="1239"/>
        <v>0</v>
      </c>
      <c r="FI1525" s="4">
        <f t="shared" si="1239"/>
        <v>0</v>
      </c>
      <c r="FJ1525" s="4">
        <f t="shared" si="1239"/>
        <v>0</v>
      </c>
      <c r="FK1525" s="4">
        <f t="shared" si="1239"/>
        <v>0</v>
      </c>
      <c r="FL1525" s="4">
        <f t="shared" si="1239"/>
        <v>0</v>
      </c>
      <c r="FM1525" s="4">
        <f t="shared" si="1239"/>
        <v>0</v>
      </c>
      <c r="FN1525" s="4">
        <f t="shared" si="1239"/>
        <v>0</v>
      </c>
      <c r="FO1525" s="4">
        <f t="shared" si="1239"/>
        <v>0</v>
      </c>
      <c r="FP1525" s="4">
        <f t="shared" si="1239"/>
        <v>0</v>
      </c>
      <c r="FQ1525" s="4">
        <f t="shared" si="1239"/>
        <v>0</v>
      </c>
      <c r="FR1525" s="4">
        <f t="shared" si="1239"/>
        <v>0</v>
      </c>
      <c r="FS1525" s="4" t="e">
        <f t="shared" ref="FS1525:GX1525" si="1240">FS1548</f>
        <v>#REF!</v>
      </c>
      <c r="FT1525" s="4" t="e">
        <f t="shared" si="1240"/>
        <v>#REF!</v>
      </c>
      <c r="FU1525" s="4">
        <f t="shared" si="1240"/>
        <v>0</v>
      </c>
      <c r="FV1525" s="4">
        <f t="shared" si="1240"/>
        <v>0</v>
      </c>
      <c r="FW1525" s="4" t="e">
        <f t="shared" si="1240"/>
        <v>#REF!</v>
      </c>
      <c r="FX1525" s="4" t="e">
        <f t="shared" si="1240"/>
        <v>#REF!</v>
      </c>
      <c r="FY1525" s="4">
        <f t="shared" si="1240"/>
        <v>0</v>
      </c>
      <c r="FZ1525" s="4" t="e">
        <f t="shared" si="1240"/>
        <v>#REF!</v>
      </c>
      <c r="GA1525" s="4">
        <f t="shared" si="1240"/>
        <v>0</v>
      </c>
      <c r="GB1525" s="4" t="e">
        <f t="shared" si="1240"/>
        <v>#REF!</v>
      </c>
      <c r="GC1525" s="4">
        <f t="shared" si="1240"/>
        <v>0</v>
      </c>
      <c r="GD1525" s="4">
        <f t="shared" si="1240"/>
        <v>0</v>
      </c>
      <c r="GE1525" s="4">
        <f t="shared" si="1240"/>
        <v>0</v>
      </c>
      <c r="GF1525" s="4">
        <f t="shared" si="1240"/>
        <v>0</v>
      </c>
      <c r="GG1525" s="4">
        <f t="shared" si="1240"/>
        <v>0</v>
      </c>
      <c r="GH1525" s="4">
        <f t="shared" si="1240"/>
        <v>0</v>
      </c>
      <c r="GI1525" s="4">
        <f t="shared" si="1240"/>
        <v>0</v>
      </c>
      <c r="GJ1525" s="4">
        <f t="shared" si="1240"/>
        <v>0</v>
      </c>
      <c r="GK1525" s="4">
        <f t="shared" si="1240"/>
        <v>0</v>
      </c>
      <c r="GL1525" s="4">
        <f t="shared" si="1240"/>
        <v>0</v>
      </c>
      <c r="GM1525" s="4">
        <f t="shared" si="1240"/>
        <v>0</v>
      </c>
      <c r="GN1525" s="4">
        <f t="shared" si="1240"/>
        <v>0</v>
      </c>
      <c r="GO1525" s="4">
        <f t="shared" si="1240"/>
        <v>0</v>
      </c>
      <c r="GP1525" s="4">
        <f t="shared" si="1240"/>
        <v>0</v>
      </c>
      <c r="GQ1525" s="4">
        <f t="shared" si="1240"/>
        <v>0</v>
      </c>
      <c r="GR1525" s="4">
        <f t="shared" si="1240"/>
        <v>0</v>
      </c>
      <c r="GS1525" s="4">
        <f t="shared" si="1240"/>
        <v>0</v>
      </c>
      <c r="GT1525" s="4">
        <f t="shared" si="1240"/>
        <v>0</v>
      </c>
      <c r="GU1525" s="4">
        <f t="shared" si="1240"/>
        <v>0</v>
      </c>
      <c r="GV1525" s="4">
        <f t="shared" si="1240"/>
        <v>0</v>
      </c>
      <c r="GW1525" s="4">
        <f t="shared" si="1240"/>
        <v>0</v>
      </c>
      <c r="GX1525" s="4">
        <f t="shared" si="1240"/>
        <v>0</v>
      </c>
    </row>
    <row r="1527" spans="1:255" x14ac:dyDescent="0.2">
      <c r="A1527" s="2">
        <v>17</v>
      </c>
      <c r="B1527" s="2">
        <v>1</v>
      </c>
      <c r="C1527" s="2">
        <f>ROW(SmtRes!A1222)</f>
        <v>1222</v>
      </c>
      <c r="D1527" s="2">
        <f>ROW(EtalonRes!A1244)</f>
        <v>1244</v>
      </c>
      <c r="E1527" s="2" t="s">
        <v>681</v>
      </c>
      <c r="F1527" s="2" t="s">
        <v>144</v>
      </c>
      <c r="G1527" s="2" t="s">
        <v>145</v>
      </c>
      <c r="H1527" s="2" t="s">
        <v>146</v>
      </c>
      <c r="I1527" s="2" t="e">
        <f>'1.Лок.смета.и.Акт'!#REF!</f>
        <v>#REF!</v>
      </c>
      <c r="J1527" s="2">
        <v>0</v>
      </c>
      <c r="K1527" s="2">
        <v>7.8</v>
      </c>
      <c r="L1527" s="2">
        <v>15.6</v>
      </c>
      <c r="M1527" s="2">
        <v>0</v>
      </c>
      <c r="N1527" s="2">
        <f t="shared" ref="N1527:N1546" si="1241">ROUND(L1527-M1527,4)</f>
        <v>15.6</v>
      </c>
      <c r="O1527" s="2" t="e">
        <f t="shared" ref="O1527:O1546" si="1242">ROUND(CP1527,0)</f>
        <v>#REF!</v>
      </c>
      <c r="P1527" s="2" t="e">
        <f t="shared" ref="P1527:P1546" si="1243">ROUND(CQ1527*I1527,0)</f>
        <v>#REF!</v>
      </c>
      <c r="Q1527" s="2" t="e">
        <f t="shared" ref="Q1527:Q1546" si="1244">ROUND(CR1527*I1527,0)</f>
        <v>#REF!</v>
      </c>
      <c r="R1527" s="2" t="e">
        <f t="shared" ref="R1527:R1546" si="1245">ROUND(CS1527*I1527,0)</f>
        <v>#REF!</v>
      </c>
      <c r="S1527" s="2" t="e">
        <f t="shared" ref="S1527:S1546" si="1246">ROUND(CT1527*I1527,0)</f>
        <v>#REF!</v>
      </c>
      <c r="T1527" s="2" t="e">
        <f t="shared" ref="T1527:T1546" si="1247">ROUND(CU1527*I1527,0)</f>
        <v>#REF!</v>
      </c>
      <c r="U1527" s="2" t="e">
        <f t="shared" ref="U1527:U1546" si="1248">CV1527*I1527</f>
        <v>#REF!</v>
      </c>
      <c r="V1527" s="2" t="e">
        <f t="shared" ref="V1527:V1546" si="1249">CW1527*I1527</f>
        <v>#REF!</v>
      </c>
      <c r="W1527" s="2" t="e">
        <f t="shared" ref="W1527:W1546" si="1250">ROUND(CX1527*I1527,0)</f>
        <v>#REF!</v>
      </c>
      <c r="X1527" s="2" t="e">
        <f t="shared" ref="X1527:X1546" si="1251">ROUND(CY1527,0)</f>
        <v>#REF!</v>
      </c>
      <c r="Y1527" s="2" t="e">
        <f t="shared" ref="Y1527:Y1546" si="1252">ROUND(CZ1527,0)</f>
        <v>#REF!</v>
      </c>
      <c r="Z1527" s="2"/>
      <c r="AA1527" s="2">
        <v>69726971</v>
      </c>
      <c r="AB1527" s="2">
        <f t="shared" ref="AB1527:AB1546" si="1253">ROUND((AC1527+AD1527+AF1527),2)</f>
        <v>121.7</v>
      </c>
      <c r="AC1527" s="2">
        <f>ROUND((ES1527+(SUM(SmtRes!BC1219:'SmtRes'!BC1222)+SUM(EtalonRes!AL1241:'EtalonRes'!AL1244))),2)</f>
        <v>0</v>
      </c>
      <c r="AD1527" s="2">
        <f t="shared" ref="AD1527:AD1542" si="1254">ROUND((((ET1527)-(EU1527))+AE1527),2)</f>
        <v>31.92</v>
      </c>
      <c r="AE1527" s="2">
        <f t="shared" ref="AE1527:AE1542" si="1255">ROUND((EU1527),2)</f>
        <v>0</v>
      </c>
      <c r="AF1527" s="2">
        <f t="shared" ref="AF1527:AF1542" si="1256">ROUND((EV1527),2)</f>
        <v>89.78</v>
      </c>
      <c r="AG1527" s="2">
        <f t="shared" ref="AG1527:AG1546" si="1257">ROUND((AP1527),2)</f>
        <v>0</v>
      </c>
      <c r="AH1527" s="2">
        <f t="shared" ref="AH1527:AH1542" si="1258">(EW1527)</f>
        <v>9.4700000000000006</v>
      </c>
      <c r="AI1527" s="2">
        <f t="shared" ref="AI1527:AI1542" si="1259">(EX1527)</f>
        <v>0</v>
      </c>
      <c r="AJ1527" s="2">
        <f t="shared" ref="AJ1527:AJ1546" si="1260">(AS1527)</f>
        <v>0</v>
      </c>
      <c r="AK1527" s="2">
        <v>1135.98</v>
      </c>
      <c r="AL1527" s="2">
        <v>1014.28</v>
      </c>
      <c r="AM1527" s="2">
        <v>31.92</v>
      </c>
      <c r="AN1527" s="2">
        <v>0</v>
      </c>
      <c r="AO1527" s="2">
        <v>89.78</v>
      </c>
      <c r="AP1527" s="2">
        <v>0</v>
      </c>
      <c r="AQ1527" s="2">
        <v>9.4700000000000006</v>
      </c>
      <c r="AR1527" s="2">
        <v>0</v>
      </c>
      <c r="AS1527" s="2">
        <v>0</v>
      </c>
      <c r="AT1527" s="2">
        <v>100</v>
      </c>
      <c r="AU1527" s="2">
        <v>70</v>
      </c>
      <c r="AV1527" s="2">
        <v>1</v>
      </c>
      <c r="AW1527" s="2">
        <v>1</v>
      </c>
      <c r="AX1527" s="2"/>
      <c r="AY1527" s="2"/>
      <c r="AZ1527" s="2">
        <v>1</v>
      </c>
      <c r="BA1527" s="2">
        <v>1</v>
      </c>
      <c r="BB1527" s="2">
        <v>1</v>
      </c>
      <c r="BC1527" s="2">
        <v>1</v>
      </c>
      <c r="BD1527" s="2" t="s">
        <v>3</v>
      </c>
      <c r="BE1527" s="2" t="s">
        <v>3</v>
      </c>
      <c r="BF1527" s="2" t="s">
        <v>3</v>
      </c>
      <c r="BG1527" s="2" t="s">
        <v>3</v>
      </c>
      <c r="BH1527" s="2">
        <v>0</v>
      </c>
      <c r="BI1527" s="2">
        <v>1</v>
      </c>
      <c r="BJ1527" s="2" t="s">
        <v>147</v>
      </c>
      <c r="BK1527" s="2"/>
      <c r="BL1527" s="2"/>
      <c r="BM1527" s="2">
        <v>26001</v>
      </c>
      <c r="BN1527" s="2">
        <v>0</v>
      </c>
      <c r="BO1527" s="2" t="s">
        <v>3</v>
      </c>
      <c r="BP1527" s="2">
        <v>0</v>
      </c>
      <c r="BQ1527" s="2">
        <v>2</v>
      </c>
      <c r="BR1527" s="2">
        <v>0</v>
      </c>
      <c r="BS1527" s="2">
        <v>1</v>
      </c>
      <c r="BT1527" s="2">
        <v>1</v>
      </c>
      <c r="BU1527" s="2">
        <v>1</v>
      </c>
      <c r="BV1527" s="2">
        <v>1</v>
      </c>
      <c r="BW1527" s="2">
        <v>1</v>
      </c>
      <c r="BX1527" s="2">
        <v>1</v>
      </c>
      <c r="BY1527" s="2" t="s">
        <v>3</v>
      </c>
      <c r="BZ1527" s="2">
        <v>100</v>
      </c>
      <c r="CA1527" s="2">
        <v>70</v>
      </c>
      <c r="CB1527" s="2" t="s">
        <v>3</v>
      </c>
      <c r="CC1527" s="2"/>
      <c r="CD1527" s="2"/>
      <c r="CE1527" s="2">
        <v>0</v>
      </c>
      <c r="CF1527" s="2">
        <v>0</v>
      </c>
      <c r="CG1527" s="2">
        <v>0</v>
      </c>
      <c r="CH1527" s="2">
        <v>113</v>
      </c>
      <c r="CI1527" s="2">
        <v>0</v>
      </c>
      <c r="CJ1527" s="2">
        <v>0</v>
      </c>
      <c r="CK1527" s="2">
        <v>0</v>
      </c>
      <c r="CL1527" s="2">
        <v>0</v>
      </c>
      <c r="CM1527" s="2">
        <v>0</v>
      </c>
      <c r="CN1527" s="2" t="s">
        <v>3</v>
      </c>
      <c r="CO1527" s="2">
        <v>0</v>
      </c>
      <c r="CP1527" s="2" t="e">
        <f t="shared" ref="CP1527:CP1546" si="1261">(P1527+Q1527+S1527)</f>
        <v>#REF!</v>
      </c>
      <c r="CQ1527" s="2">
        <f t="shared" ref="CQ1527:CQ1546" si="1262">AC1527*BC1527</f>
        <v>0</v>
      </c>
      <c r="CR1527" s="2">
        <f t="shared" ref="CR1527:CR1546" si="1263">AD1527*BB1527</f>
        <v>31.92</v>
      </c>
      <c r="CS1527" s="2">
        <f t="shared" ref="CS1527:CS1546" si="1264">AE1527*BS1527</f>
        <v>0</v>
      </c>
      <c r="CT1527" s="2">
        <f t="shared" ref="CT1527:CT1546" si="1265">AF1527*BA1527</f>
        <v>89.78</v>
      </c>
      <c r="CU1527" s="2">
        <f t="shared" ref="CU1527:CU1546" si="1266">AG1527</f>
        <v>0</v>
      </c>
      <c r="CV1527" s="2">
        <f t="shared" ref="CV1527:CV1546" si="1267">AH1527</f>
        <v>9.4700000000000006</v>
      </c>
      <c r="CW1527" s="2">
        <f t="shared" ref="CW1527:CW1546" si="1268">AI1527</f>
        <v>0</v>
      </c>
      <c r="CX1527" s="2">
        <f t="shared" ref="CX1527:CX1546" si="1269">AJ1527</f>
        <v>0</v>
      </c>
      <c r="CY1527" s="2" t="e">
        <f>(((S1527+R1527)*AT1527)/100)</f>
        <v>#REF!</v>
      </c>
      <c r="CZ1527" s="2" t="e">
        <f>(((S1527+R1527)*AU1527)/100)</f>
        <v>#REF!</v>
      </c>
      <c r="DA1527" s="2"/>
      <c r="DB1527" s="2"/>
      <c r="DC1527" s="2" t="s">
        <v>3</v>
      </c>
      <c r="DD1527" s="2" t="s">
        <v>3</v>
      </c>
      <c r="DE1527" s="2" t="s">
        <v>3</v>
      </c>
      <c r="DF1527" s="2" t="s">
        <v>3</v>
      </c>
      <c r="DG1527" s="2" t="s">
        <v>3</v>
      </c>
      <c r="DH1527" s="2" t="s">
        <v>3</v>
      </c>
      <c r="DI1527" s="2" t="s">
        <v>3</v>
      </c>
      <c r="DJ1527" s="2" t="s">
        <v>3</v>
      </c>
      <c r="DK1527" s="2" t="s">
        <v>3</v>
      </c>
      <c r="DL1527" s="2" t="s">
        <v>3</v>
      </c>
      <c r="DM1527" s="2" t="s">
        <v>3</v>
      </c>
      <c r="DN1527" s="2">
        <v>0</v>
      </c>
      <c r="DO1527" s="2">
        <v>0</v>
      </c>
      <c r="DP1527" s="2">
        <v>1</v>
      </c>
      <c r="DQ1527" s="2">
        <v>1</v>
      </c>
      <c r="DR1527" s="2"/>
      <c r="DS1527" s="2"/>
      <c r="DT1527" s="2"/>
      <c r="DU1527" s="2">
        <v>1013</v>
      </c>
      <c r="DV1527" s="2" t="s">
        <v>146</v>
      </c>
      <c r="DW1527" s="2" t="s">
        <v>146</v>
      </c>
      <c r="DX1527" s="2">
        <v>1</v>
      </c>
      <c r="DY1527" s="2"/>
      <c r="DZ1527" s="2" t="s">
        <v>3</v>
      </c>
      <c r="EA1527" s="2" t="s">
        <v>3</v>
      </c>
      <c r="EB1527" s="2" t="s">
        <v>3</v>
      </c>
      <c r="EC1527" s="2" t="s">
        <v>3</v>
      </c>
      <c r="ED1527" s="2"/>
      <c r="EE1527" s="2">
        <v>54329004</v>
      </c>
      <c r="EF1527" s="2">
        <v>2</v>
      </c>
      <c r="EG1527" s="2" t="s">
        <v>21</v>
      </c>
      <c r="EH1527" s="2">
        <v>0</v>
      </c>
      <c r="EI1527" s="2" t="s">
        <v>3</v>
      </c>
      <c r="EJ1527" s="2">
        <v>1</v>
      </c>
      <c r="EK1527" s="2">
        <v>26001</v>
      </c>
      <c r="EL1527" s="2" t="s">
        <v>148</v>
      </c>
      <c r="EM1527" s="2" t="s">
        <v>149</v>
      </c>
      <c r="EN1527" s="2"/>
      <c r="EO1527" s="2" t="s">
        <v>3</v>
      </c>
      <c r="EP1527" s="2"/>
      <c r="EQ1527" s="2">
        <v>1441792</v>
      </c>
      <c r="ER1527" s="2">
        <v>1135.98</v>
      </c>
      <c r="ES1527" s="2">
        <v>1014.28</v>
      </c>
      <c r="ET1527" s="2">
        <v>31.92</v>
      </c>
      <c r="EU1527" s="2">
        <v>0</v>
      </c>
      <c r="EV1527" s="2">
        <v>89.78</v>
      </c>
      <c r="EW1527" s="2">
        <v>9.4700000000000006</v>
      </c>
      <c r="EX1527" s="2">
        <v>0</v>
      </c>
      <c r="EY1527" s="2">
        <v>1</v>
      </c>
      <c r="EZ1527" s="2"/>
      <c r="FA1527" s="2"/>
      <c r="FB1527" s="2"/>
      <c r="FC1527" s="2"/>
      <c r="FD1527" s="2"/>
      <c r="FE1527" s="2"/>
      <c r="FF1527" s="2"/>
      <c r="FG1527" s="2"/>
      <c r="FH1527" s="2"/>
      <c r="FI1527" s="2"/>
      <c r="FJ1527" s="2"/>
      <c r="FK1527" s="2"/>
      <c r="FL1527" s="2"/>
      <c r="FM1527" s="2"/>
      <c r="FN1527" s="2"/>
      <c r="FO1527" s="2"/>
      <c r="FP1527" s="2"/>
      <c r="FQ1527" s="2">
        <v>0</v>
      </c>
      <c r="FR1527" s="2">
        <f t="shared" ref="FR1527:FR1546" si="1270">ROUND(IF(BI1527=3,GM1527,0),0)</f>
        <v>0</v>
      </c>
      <c r="FS1527" s="2">
        <v>0</v>
      </c>
      <c r="FT1527" s="2"/>
      <c r="FU1527" s="2"/>
      <c r="FV1527" s="2"/>
      <c r="FW1527" s="2"/>
      <c r="FX1527" s="2">
        <v>100</v>
      </c>
      <c r="FY1527" s="2">
        <v>70</v>
      </c>
      <c r="FZ1527" s="2"/>
      <c r="GA1527" s="2" t="s">
        <v>3</v>
      </c>
      <c r="GB1527" s="2"/>
      <c r="GC1527" s="2"/>
      <c r="GD1527" s="2">
        <v>1</v>
      </c>
      <c r="GE1527" s="2"/>
      <c r="GF1527" s="2">
        <v>709320199</v>
      </c>
      <c r="GG1527" s="2">
        <v>2</v>
      </c>
      <c r="GH1527" s="2">
        <v>1</v>
      </c>
      <c r="GI1527" s="2">
        <v>-2</v>
      </c>
      <c r="GJ1527" s="2">
        <v>0</v>
      </c>
      <c r="GK1527" s="2">
        <v>0</v>
      </c>
      <c r="GL1527" s="2">
        <f t="shared" ref="GL1527:GL1546" si="1271">ROUND(IF(AND(BH1527=3,BI1527=3,FS1527&lt;&gt;0),P1527,0),0)</f>
        <v>0</v>
      </c>
      <c r="GM1527" s="2" t="e">
        <f t="shared" ref="GM1527:GM1546" si="1272">ROUND(O1527+X1527+Y1527,0)+GX1527</f>
        <v>#REF!</v>
      </c>
      <c r="GN1527" s="2" t="e">
        <f t="shared" ref="GN1527:GN1546" si="1273">IF(OR(BI1527=0,BI1527=1),GM1527-GX1527,0)</f>
        <v>#REF!</v>
      </c>
      <c r="GO1527" s="2">
        <f t="shared" ref="GO1527:GO1546" si="1274">IF(BI1527=2,GM1527-GX1527,0)</f>
        <v>0</v>
      </c>
      <c r="GP1527" s="2">
        <f t="shared" ref="GP1527:GP1546" si="1275">IF(BI1527=4,GM1527-GX1527,0)</f>
        <v>0</v>
      </c>
      <c r="GQ1527" s="2"/>
      <c r="GR1527" s="2">
        <v>0</v>
      </c>
      <c r="GS1527" s="2">
        <v>3</v>
      </c>
      <c r="GT1527" s="2">
        <v>0</v>
      </c>
      <c r="GU1527" s="2" t="s">
        <v>3</v>
      </c>
      <c r="GV1527" s="2">
        <f t="shared" ref="GV1527:GV1542" si="1276">ROUND((GT1527),2)</f>
        <v>0</v>
      </c>
      <c r="GW1527" s="2">
        <v>1</v>
      </c>
      <c r="GX1527" s="2" t="e">
        <f t="shared" ref="GX1527:GX1546" si="1277">ROUND(HC1527*I1527,0)</f>
        <v>#REF!</v>
      </c>
      <c r="GY1527" s="2"/>
      <c r="GZ1527" s="2"/>
      <c r="HA1527" s="2">
        <v>0</v>
      </c>
      <c r="HB1527" s="2">
        <v>0</v>
      </c>
      <c r="HC1527" s="2">
        <f t="shared" ref="HC1527:HC1546" si="1278">GV1527*GW1527</f>
        <v>0</v>
      </c>
      <c r="HD1527" s="2"/>
      <c r="HE1527" s="2" t="s">
        <v>3</v>
      </c>
      <c r="HF1527" s="2" t="s">
        <v>3</v>
      </c>
      <c r="HG1527" s="2"/>
      <c r="HH1527" s="2"/>
      <c r="HI1527" s="2"/>
      <c r="HJ1527" s="2"/>
      <c r="HK1527" s="2"/>
      <c r="HL1527" s="2"/>
      <c r="HM1527" s="2" t="s">
        <v>3</v>
      </c>
      <c r="HN1527" s="2" t="s">
        <v>150</v>
      </c>
      <c r="HO1527" s="2" t="s">
        <v>151</v>
      </c>
      <c r="HP1527" s="2" t="s">
        <v>148</v>
      </c>
      <c r="HQ1527" s="2" t="s">
        <v>148</v>
      </c>
      <c r="HR1527" s="2"/>
      <c r="HS1527" s="2"/>
      <c r="HT1527" s="2"/>
      <c r="HU1527" s="2"/>
      <c r="HV1527" s="2"/>
      <c r="HW1527" s="2"/>
      <c r="HX1527" s="2"/>
      <c r="HY1527" s="2"/>
      <c r="HZ1527" s="2"/>
      <c r="IA1527" s="2"/>
      <c r="IB1527" s="2"/>
      <c r="IC1527" s="2"/>
      <c r="ID1527" s="2"/>
      <c r="IE1527" s="2"/>
      <c r="IF1527" s="2"/>
      <c r="IG1527" s="2"/>
      <c r="IH1527" s="2"/>
      <c r="II1527" s="2"/>
      <c r="IJ1527" s="2"/>
      <c r="IK1527" s="2">
        <v>0</v>
      </c>
      <c r="IL1527" s="2"/>
      <c r="IM1527" s="2"/>
      <c r="IN1527" s="2"/>
      <c r="IO1527" s="2"/>
      <c r="IP1527" s="2"/>
      <c r="IQ1527" s="2"/>
      <c r="IR1527" s="2"/>
      <c r="IS1527" s="2"/>
      <c r="IT1527" s="2"/>
      <c r="IU1527" s="2"/>
    </row>
    <row r="1528" spans="1:255" x14ac:dyDescent="0.2">
      <c r="A1528">
        <v>17</v>
      </c>
      <c r="B1528">
        <v>1</v>
      </c>
      <c r="C1528">
        <f>ROW(SmtRes!A1226)</f>
        <v>1226</v>
      </c>
      <c r="D1528">
        <f>ROW(EtalonRes!A1248)</f>
        <v>1248</v>
      </c>
      <c r="E1528" t="s">
        <v>681</v>
      </c>
      <c r="F1528" t="s">
        <v>144</v>
      </c>
      <c r="G1528" t="s">
        <v>145</v>
      </c>
      <c r="H1528" t="s">
        <v>146</v>
      </c>
      <c r="I1528" t="e">
        <f>'1.Лок.смета.и.Акт'!#REF!</f>
        <v>#REF!</v>
      </c>
      <c r="J1528">
        <v>0</v>
      </c>
      <c r="K1528">
        <v>7.8</v>
      </c>
      <c r="L1528">
        <v>15.6</v>
      </c>
      <c r="M1528">
        <v>0</v>
      </c>
      <c r="N1528">
        <f t="shared" si="1241"/>
        <v>15.6</v>
      </c>
      <c r="O1528" t="e">
        <f t="shared" si="1242"/>
        <v>#REF!</v>
      </c>
      <c r="P1528" t="e">
        <f t="shared" si="1243"/>
        <v>#REF!</v>
      </c>
      <c r="Q1528" t="e">
        <f t="shared" si="1244"/>
        <v>#REF!</v>
      </c>
      <c r="R1528" t="e">
        <f t="shared" si="1245"/>
        <v>#REF!</v>
      </c>
      <c r="S1528" t="e">
        <f t="shared" si="1246"/>
        <v>#REF!</v>
      </c>
      <c r="T1528" t="e">
        <f t="shared" si="1247"/>
        <v>#REF!</v>
      </c>
      <c r="U1528" t="e">
        <f t="shared" si="1248"/>
        <v>#REF!</v>
      </c>
      <c r="V1528" t="e">
        <f t="shared" si="1249"/>
        <v>#REF!</v>
      </c>
      <c r="W1528" t="e">
        <f t="shared" si="1250"/>
        <v>#REF!</v>
      </c>
      <c r="X1528" t="e">
        <f t="shared" si="1251"/>
        <v>#REF!</v>
      </c>
      <c r="Y1528" t="e">
        <f t="shared" si="1252"/>
        <v>#REF!</v>
      </c>
      <c r="AA1528">
        <v>69726884</v>
      </c>
      <c r="AB1528">
        <f t="shared" si="1253"/>
        <v>121.7</v>
      </c>
      <c r="AC1528">
        <f>ROUND((ES1528+(SUM(SmtRes!BC1223:'SmtRes'!BC1226)+SUM(EtalonRes!AL1245:'EtalonRes'!AL1248))),2)</f>
        <v>0</v>
      </c>
      <c r="AD1528">
        <f t="shared" si="1254"/>
        <v>31.92</v>
      </c>
      <c r="AE1528">
        <f t="shared" si="1255"/>
        <v>0</v>
      </c>
      <c r="AF1528">
        <f t="shared" si="1256"/>
        <v>89.78</v>
      </c>
      <c r="AG1528">
        <f t="shared" si="1257"/>
        <v>0</v>
      </c>
      <c r="AH1528" t="e">
        <f t="shared" si="1258"/>
        <v>#REF!</v>
      </c>
      <c r="AI1528">
        <f t="shared" si="1259"/>
        <v>0</v>
      </c>
      <c r="AJ1528">
        <f t="shared" si="1260"/>
        <v>0</v>
      </c>
      <c r="AK1528">
        <v>1135.98</v>
      </c>
      <c r="AL1528">
        <v>1014.28</v>
      </c>
      <c r="AM1528">
        <v>31.92</v>
      </c>
      <c r="AN1528">
        <v>0</v>
      </c>
      <c r="AO1528">
        <v>89.78</v>
      </c>
      <c r="AP1528">
        <v>0</v>
      </c>
      <c r="AQ1528" t="e">
        <f>'1.Лок.смета.и.Акт'!#REF!</f>
        <v>#REF!</v>
      </c>
      <c r="AR1528">
        <v>0</v>
      </c>
      <c r="AS1528">
        <v>0</v>
      </c>
      <c r="AT1528">
        <v>95</v>
      </c>
      <c r="AU1528">
        <v>60</v>
      </c>
      <c r="AV1528">
        <v>1</v>
      </c>
      <c r="AW1528">
        <v>1</v>
      </c>
      <c r="AZ1528">
        <v>1</v>
      </c>
      <c r="BA1528">
        <v>25.6</v>
      </c>
      <c r="BB1528">
        <v>9.3000000000000007</v>
      </c>
      <c r="BC1528">
        <v>7.56</v>
      </c>
      <c r="BD1528" t="s">
        <v>3</v>
      </c>
      <c r="BE1528" t="s">
        <v>3</v>
      </c>
      <c r="BF1528" t="s">
        <v>3</v>
      </c>
      <c r="BG1528" t="s">
        <v>3</v>
      </c>
      <c r="BH1528">
        <v>0</v>
      </c>
      <c r="BI1528">
        <v>1</v>
      </c>
      <c r="BJ1528" t="s">
        <v>147</v>
      </c>
      <c r="BM1528">
        <v>26001</v>
      </c>
      <c r="BN1528">
        <v>0</v>
      </c>
      <c r="BO1528" t="s">
        <v>144</v>
      </c>
      <c r="BP1528">
        <v>1</v>
      </c>
      <c r="BQ1528">
        <v>2</v>
      </c>
      <c r="BR1528">
        <v>0</v>
      </c>
      <c r="BS1528">
        <v>19.8</v>
      </c>
      <c r="BT1528">
        <v>1</v>
      </c>
      <c r="BU1528">
        <v>1</v>
      </c>
      <c r="BV1528">
        <v>1</v>
      </c>
      <c r="BW1528">
        <v>1</v>
      </c>
      <c r="BX1528">
        <v>1</v>
      </c>
      <c r="BY1528" t="s">
        <v>3</v>
      </c>
      <c r="BZ1528" t="e">
        <f>'1.Лок.смета.и.Акт'!#REF!</f>
        <v>#REF!</v>
      </c>
      <c r="CA1528" t="e">
        <f>'1.Лок.смета.и.Акт'!#REF!</f>
        <v>#REF!</v>
      </c>
      <c r="CB1528" t="s">
        <v>3</v>
      </c>
      <c r="CE1528">
        <v>0</v>
      </c>
      <c r="CF1528">
        <v>0</v>
      </c>
      <c r="CG1528">
        <v>0</v>
      </c>
      <c r="CH1528">
        <v>113</v>
      </c>
      <c r="CI1528">
        <v>0</v>
      </c>
      <c r="CJ1528">
        <v>0</v>
      </c>
      <c r="CK1528">
        <v>0</v>
      </c>
      <c r="CL1528">
        <v>0</v>
      </c>
      <c r="CM1528">
        <v>0</v>
      </c>
      <c r="CN1528" t="s">
        <v>3</v>
      </c>
      <c r="CO1528">
        <v>0</v>
      </c>
      <c r="CP1528" t="e">
        <f t="shared" si="1261"/>
        <v>#REF!</v>
      </c>
      <c r="CQ1528">
        <f t="shared" si="1262"/>
        <v>0</v>
      </c>
      <c r="CR1528">
        <f t="shared" si="1263"/>
        <v>296.85600000000005</v>
      </c>
      <c r="CS1528">
        <f t="shared" si="1264"/>
        <v>0</v>
      </c>
      <c r="CT1528">
        <f t="shared" si="1265"/>
        <v>2298.3679999999999</v>
      </c>
      <c r="CU1528">
        <f t="shared" si="1266"/>
        <v>0</v>
      </c>
      <c r="CV1528" t="e">
        <f t="shared" si="1267"/>
        <v>#REF!</v>
      </c>
      <c r="CW1528">
        <f t="shared" si="1268"/>
        <v>0</v>
      </c>
      <c r="CX1528">
        <f t="shared" si="1269"/>
        <v>0</v>
      </c>
      <c r="CY1528" t="e">
        <f>(S1528+R1528)*(BZ1528/100)</f>
        <v>#REF!</v>
      </c>
      <c r="CZ1528" t="e">
        <f>(S1528+R1528)*(CA1528/100)</f>
        <v>#REF!</v>
      </c>
      <c r="DC1528" t="s">
        <v>3</v>
      </c>
      <c r="DD1528" t="s">
        <v>3</v>
      </c>
      <c r="DE1528" t="s">
        <v>3</v>
      </c>
      <c r="DF1528" t="s">
        <v>3</v>
      </c>
      <c r="DG1528" t="s">
        <v>3</v>
      </c>
      <c r="DH1528" t="s">
        <v>3</v>
      </c>
      <c r="DI1528" t="s">
        <v>3</v>
      </c>
      <c r="DJ1528" t="s">
        <v>3</v>
      </c>
      <c r="DK1528" t="s">
        <v>3</v>
      </c>
      <c r="DL1528" t="s">
        <v>3</v>
      </c>
      <c r="DM1528" t="s">
        <v>3</v>
      </c>
      <c r="DN1528">
        <v>100</v>
      </c>
      <c r="DO1528">
        <v>70</v>
      </c>
      <c r="DP1528">
        <v>1</v>
      </c>
      <c r="DQ1528">
        <v>1</v>
      </c>
      <c r="DU1528">
        <v>1013</v>
      </c>
      <c r="DV1528" t="s">
        <v>146</v>
      </c>
      <c r="DW1528" t="e">
        <f>'1.Лок.смета.и.Акт'!#REF!</f>
        <v>#REF!</v>
      </c>
      <c r="DX1528">
        <v>1</v>
      </c>
      <c r="DZ1528" t="s">
        <v>3</v>
      </c>
      <c r="EA1528" t="s">
        <v>3</v>
      </c>
      <c r="EB1528" t="s">
        <v>3</v>
      </c>
      <c r="EC1528" t="s">
        <v>3</v>
      </c>
      <c r="EE1528">
        <v>54329004</v>
      </c>
      <c r="EF1528">
        <v>2</v>
      </c>
      <c r="EG1528" t="s">
        <v>21</v>
      </c>
      <c r="EH1528">
        <v>0</v>
      </c>
      <c r="EI1528" t="s">
        <v>3</v>
      </c>
      <c r="EJ1528">
        <v>1</v>
      </c>
      <c r="EK1528">
        <v>26001</v>
      </c>
      <c r="EL1528" t="s">
        <v>148</v>
      </c>
      <c r="EM1528" t="s">
        <v>149</v>
      </c>
      <c r="EO1528" t="s">
        <v>3</v>
      </c>
      <c r="EQ1528">
        <v>1441792</v>
      </c>
      <c r="ER1528">
        <v>1135.98</v>
      </c>
      <c r="ES1528">
        <v>1014.28</v>
      </c>
      <c r="ET1528">
        <v>31.92</v>
      </c>
      <c r="EU1528">
        <v>0</v>
      </c>
      <c r="EV1528">
        <v>89.78</v>
      </c>
      <c r="EW1528" t="e">
        <f>'1.Лок.смета.и.Акт'!#REF!</f>
        <v>#REF!</v>
      </c>
      <c r="EX1528">
        <v>0</v>
      </c>
      <c r="EY1528">
        <v>1</v>
      </c>
      <c r="FQ1528">
        <v>0</v>
      </c>
      <c r="FR1528">
        <f t="shared" si="1270"/>
        <v>0</v>
      </c>
      <c r="FS1528">
        <v>0</v>
      </c>
      <c r="FX1528">
        <v>100</v>
      </c>
      <c r="FY1528">
        <v>70</v>
      </c>
      <c r="GA1528" t="s">
        <v>3</v>
      </c>
      <c r="GD1528">
        <v>1</v>
      </c>
      <c r="GF1528">
        <v>709320199</v>
      </c>
      <c r="GG1528">
        <v>2</v>
      </c>
      <c r="GH1528">
        <v>1</v>
      </c>
      <c r="GI1528">
        <v>2</v>
      </c>
      <c r="GJ1528">
        <v>0</v>
      </c>
      <c r="GK1528">
        <v>0</v>
      </c>
      <c r="GL1528">
        <f t="shared" si="1271"/>
        <v>0</v>
      </c>
      <c r="GM1528" t="e">
        <f t="shared" si="1272"/>
        <v>#REF!</v>
      </c>
      <c r="GN1528" t="e">
        <f t="shared" si="1273"/>
        <v>#REF!</v>
      </c>
      <c r="GO1528">
        <f t="shared" si="1274"/>
        <v>0</v>
      </c>
      <c r="GP1528">
        <f t="shared" si="1275"/>
        <v>0</v>
      </c>
      <c r="GR1528">
        <v>0</v>
      </c>
      <c r="GS1528">
        <v>0</v>
      </c>
      <c r="GT1528">
        <v>0</v>
      </c>
      <c r="GU1528" t="s">
        <v>3</v>
      </c>
      <c r="GV1528">
        <f t="shared" si="1276"/>
        <v>0</v>
      </c>
      <c r="GW1528">
        <v>1008.11</v>
      </c>
      <c r="GX1528" t="e">
        <f t="shared" si="1277"/>
        <v>#REF!</v>
      </c>
      <c r="HA1528">
        <v>0</v>
      </c>
      <c r="HB1528">
        <v>0</v>
      </c>
      <c r="HC1528">
        <f t="shared" si="1278"/>
        <v>0</v>
      </c>
      <c r="HE1528" t="s">
        <v>3</v>
      </c>
      <c r="HF1528" t="s">
        <v>3</v>
      </c>
      <c r="HM1528" t="s">
        <v>3</v>
      </c>
      <c r="HN1528" t="s">
        <v>150</v>
      </c>
      <c r="HO1528" t="s">
        <v>151</v>
      </c>
      <c r="HP1528" t="s">
        <v>148</v>
      </c>
      <c r="HQ1528" t="s">
        <v>148</v>
      </c>
      <c r="IK1528">
        <v>0</v>
      </c>
    </row>
    <row r="1529" spans="1:255" x14ac:dyDescent="0.2">
      <c r="A1529" s="2">
        <v>18</v>
      </c>
      <c r="B1529" s="2">
        <v>1</v>
      </c>
      <c r="C1529" s="2">
        <v>1222</v>
      </c>
      <c r="D1529" s="2"/>
      <c r="E1529" s="2" t="s">
        <v>682</v>
      </c>
      <c r="F1529" s="2" t="s">
        <v>651</v>
      </c>
      <c r="G1529" s="2" t="s">
        <v>652</v>
      </c>
      <c r="H1529" s="2" t="s">
        <v>40</v>
      </c>
      <c r="I1529" s="2" t="e">
        <f>I1527*J1529</f>
        <v>#REF!</v>
      </c>
      <c r="J1529" s="2">
        <v>1.02</v>
      </c>
      <c r="K1529" s="2">
        <v>1.02</v>
      </c>
      <c r="L1529" s="2">
        <v>15.912000000000001</v>
      </c>
      <c r="M1529" s="2">
        <v>0</v>
      </c>
      <c r="N1529" s="2">
        <f t="shared" si="1241"/>
        <v>15.912000000000001</v>
      </c>
      <c r="O1529" s="2" t="e">
        <f t="shared" si="1242"/>
        <v>#REF!</v>
      </c>
      <c r="P1529" s="2" t="e">
        <f t="shared" si="1243"/>
        <v>#REF!</v>
      </c>
      <c r="Q1529" s="2" t="e">
        <f t="shared" si="1244"/>
        <v>#REF!</v>
      </c>
      <c r="R1529" s="2" t="e">
        <f t="shared" si="1245"/>
        <v>#REF!</v>
      </c>
      <c r="S1529" s="2" t="e">
        <f t="shared" si="1246"/>
        <v>#REF!</v>
      </c>
      <c r="T1529" s="2" t="e">
        <f t="shared" si="1247"/>
        <v>#REF!</v>
      </c>
      <c r="U1529" s="2" t="e">
        <f t="shared" si="1248"/>
        <v>#REF!</v>
      </c>
      <c r="V1529" s="2" t="e">
        <f t="shared" si="1249"/>
        <v>#REF!</v>
      </c>
      <c r="W1529" s="2" t="e">
        <f t="shared" si="1250"/>
        <v>#REF!</v>
      </c>
      <c r="X1529" s="2" t="e">
        <f t="shared" si="1251"/>
        <v>#REF!</v>
      </c>
      <c r="Y1529" s="2" t="e">
        <f t="shared" si="1252"/>
        <v>#REF!</v>
      </c>
      <c r="Z1529" s="2"/>
      <c r="AA1529" s="2">
        <v>69726971</v>
      </c>
      <c r="AB1529" s="2">
        <f t="shared" si="1253"/>
        <v>994.39</v>
      </c>
      <c r="AC1529" s="2">
        <f>ROUND((ES1529),2)</f>
        <v>994.39</v>
      </c>
      <c r="AD1529" s="2">
        <f t="shared" si="1254"/>
        <v>0</v>
      </c>
      <c r="AE1529" s="2">
        <f t="shared" si="1255"/>
        <v>0</v>
      </c>
      <c r="AF1529" s="2">
        <f t="shared" si="1256"/>
        <v>0</v>
      </c>
      <c r="AG1529" s="2">
        <f t="shared" si="1257"/>
        <v>0</v>
      </c>
      <c r="AH1529" s="2">
        <f t="shared" si="1258"/>
        <v>0</v>
      </c>
      <c r="AI1529" s="2">
        <f t="shared" si="1259"/>
        <v>0</v>
      </c>
      <c r="AJ1529" s="2">
        <f t="shared" si="1260"/>
        <v>37.94</v>
      </c>
      <c r="AK1529" s="2">
        <v>994.39</v>
      </c>
      <c r="AL1529" s="2">
        <v>994.39</v>
      </c>
      <c r="AM1529" s="2">
        <v>0</v>
      </c>
      <c r="AN1529" s="2">
        <v>0</v>
      </c>
      <c r="AO1529" s="2">
        <v>0</v>
      </c>
      <c r="AP1529" s="2">
        <v>0</v>
      </c>
      <c r="AQ1529" s="2">
        <v>0</v>
      </c>
      <c r="AR1529" s="2">
        <v>0</v>
      </c>
      <c r="AS1529" s="2">
        <v>37.94</v>
      </c>
      <c r="AT1529" s="2">
        <v>0</v>
      </c>
      <c r="AU1529" s="2">
        <v>0</v>
      </c>
      <c r="AV1529" s="2">
        <v>1</v>
      </c>
      <c r="AW1529" s="2">
        <v>1</v>
      </c>
      <c r="AX1529" s="2"/>
      <c r="AY1529" s="2"/>
      <c r="AZ1529" s="2">
        <v>1</v>
      </c>
      <c r="BA1529" s="2">
        <v>1</v>
      </c>
      <c r="BB1529" s="2">
        <v>1</v>
      </c>
      <c r="BC1529" s="2">
        <v>1</v>
      </c>
      <c r="BD1529" s="2" t="s">
        <v>3</v>
      </c>
      <c r="BE1529" s="2" t="s">
        <v>3</v>
      </c>
      <c r="BF1529" s="2" t="s">
        <v>3</v>
      </c>
      <c r="BG1529" s="2" t="s">
        <v>3</v>
      </c>
      <c r="BH1529" s="2">
        <v>3</v>
      </c>
      <c r="BI1529" s="2">
        <v>1</v>
      </c>
      <c r="BJ1529" s="2" t="s">
        <v>653</v>
      </c>
      <c r="BK1529" s="2"/>
      <c r="BL1529" s="2"/>
      <c r="BM1529" s="2">
        <v>500001</v>
      </c>
      <c r="BN1529" s="2">
        <v>0</v>
      </c>
      <c r="BO1529" s="2" t="s">
        <v>3</v>
      </c>
      <c r="BP1529" s="2">
        <v>0</v>
      </c>
      <c r="BQ1529" s="2">
        <v>8</v>
      </c>
      <c r="BR1529" s="2">
        <v>0</v>
      </c>
      <c r="BS1529" s="2">
        <v>1</v>
      </c>
      <c r="BT1529" s="2">
        <v>1</v>
      </c>
      <c r="BU1529" s="2">
        <v>1</v>
      </c>
      <c r="BV1529" s="2">
        <v>1</v>
      </c>
      <c r="BW1529" s="2">
        <v>1</v>
      </c>
      <c r="BX1529" s="2">
        <v>1</v>
      </c>
      <c r="BY1529" s="2" t="s">
        <v>3</v>
      </c>
      <c r="BZ1529" s="2">
        <v>0</v>
      </c>
      <c r="CA1529" s="2">
        <v>0</v>
      </c>
      <c r="CB1529" s="2" t="s">
        <v>3</v>
      </c>
      <c r="CC1529" s="2"/>
      <c r="CD1529" s="2"/>
      <c r="CE1529" s="2">
        <v>0</v>
      </c>
      <c r="CF1529" s="2">
        <v>0</v>
      </c>
      <c r="CG1529" s="2">
        <v>0</v>
      </c>
      <c r="CH1529" s="2">
        <v>113</v>
      </c>
      <c r="CI1529" s="2">
        <v>1</v>
      </c>
      <c r="CJ1529" s="2">
        <v>0</v>
      </c>
      <c r="CK1529" s="2">
        <v>0</v>
      </c>
      <c r="CL1529" s="2">
        <v>0</v>
      </c>
      <c r="CM1529" s="2">
        <v>0</v>
      </c>
      <c r="CN1529" s="2" t="s">
        <v>3</v>
      </c>
      <c r="CO1529" s="2">
        <v>0</v>
      </c>
      <c r="CP1529" s="2" t="e">
        <f t="shared" si="1261"/>
        <v>#REF!</v>
      </c>
      <c r="CQ1529" s="2">
        <f t="shared" si="1262"/>
        <v>994.39</v>
      </c>
      <c r="CR1529" s="2">
        <f t="shared" si="1263"/>
        <v>0</v>
      </c>
      <c r="CS1529" s="2">
        <f t="shared" si="1264"/>
        <v>0</v>
      </c>
      <c r="CT1529" s="2">
        <f t="shared" si="1265"/>
        <v>0</v>
      </c>
      <c r="CU1529" s="2">
        <f t="shared" si="1266"/>
        <v>0</v>
      </c>
      <c r="CV1529" s="2">
        <f t="shared" si="1267"/>
        <v>0</v>
      </c>
      <c r="CW1529" s="2">
        <f t="shared" si="1268"/>
        <v>0</v>
      </c>
      <c r="CX1529" s="2">
        <f t="shared" si="1269"/>
        <v>37.94</v>
      </c>
      <c r="CY1529" s="2" t="e">
        <f>(((S1529+R1529)*AT1529)/100)</f>
        <v>#REF!</v>
      </c>
      <c r="CZ1529" s="2" t="e">
        <f>(((S1529+R1529)*AU1529)/100)</f>
        <v>#REF!</v>
      </c>
      <c r="DA1529" s="2"/>
      <c r="DB1529" s="2"/>
      <c r="DC1529" s="2" t="s">
        <v>3</v>
      </c>
      <c r="DD1529" s="2" t="s">
        <v>3</v>
      </c>
      <c r="DE1529" s="2" t="s">
        <v>3</v>
      </c>
      <c r="DF1529" s="2" t="s">
        <v>3</v>
      </c>
      <c r="DG1529" s="2" t="s">
        <v>3</v>
      </c>
      <c r="DH1529" s="2" t="s">
        <v>3</v>
      </c>
      <c r="DI1529" s="2" t="s">
        <v>3</v>
      </c>
      <c r="DJ1529" s="2" t="s">
        <v>3</v>
      </c>
      <c r="DK1529" s="2" t="s">
        <v>3</v>
      </c>
      <c r="DL1529" s="2" t="s">
        <v>3</v>
      </c>
      <c r="DM1529" s="2" t="s">
        <v>3</v>
      </c>
      <c r="DN1529" s="2">
        <v>0</v>
      </c>
      <c r="DO1529" s="2">
        <v>0</v>
      </c>
      <c r="DP1529" s="2">
        <v>1</v>
      </c>
      <c r="DQ1529" s="2">
        <v>1</v>
      </c>
      <c r="DR1529" s="2"/>
      <c r="DS1529" s="2"/>
      <c r="DT1529" s="2"/>
      <c r="DU1529" s="2">
        <v>1007</v>
      </c>
      <c r="DV1529" s="2" t="s">
        <v>40</v>
      </c>
      <c r="DW1529" s="2" t="s">
        <v>40</v>
      </c>
      <c r="DX1529" s="2">
        <v>1</v>
      </c>
      <c r="DY1529" s="2"/>
      <c r="DZ1529" s="2" t="s">
        <v>3</v>
      </c>
      <c r="EA1529" s="2" t="s">
        <v>3</v>
      </c>
      <c r="EB1529" s="2" t="s">
        <v>3</v>
      </c>
      <c r="EC1529" s="2" t="s">
        <v>3</v>
      </c>
      <c r="ED1529" s="2"/>
      <c r="EE1529" s="2">
        <v>54328897</v>
      </c>
      <c r="EF1529" s="2">
        <v>8</v>
      </c>
      <c r="EG1529" s="2" t="s">
        <v>31</v>
      </c>
      <c r="EH1529" s="2">
        <v>0</v>
      </c>
      <c r="EI1529" s="2" t="s">
        <v>3</v>
      </c>
      <c r="EJ1529" s="2">
        <v>1</v>
      </c>
      <c r="EK1529" s="2">
        <v>500001</v>
      </c>
      <c r="EL1529" s="2" t="s">
        <v>32</v>
      </c>
      <c r="EM1529" s="2" t="s">
        <v>33</v>
      </c>
      <c r="EN1529" s="2"/>
      <c r="EO1529" s="2" t="s">
        <v>3</v>
      </c>
      <c r="EP1529" s="2"/>
      <c r="EQ1529" s="2">
        <v>0</v>
      </c>
      <c r="ER1529" s="2">
        <v>994.39</v>
      </c>
      <c r="ES1529" s="2">
        <v>994.39</v>
      </c>
      <c r="ET1529" s="2">
        <v>0</v>
      </c>
      <c r="EU1529" s="2">
        <v>0</v>
      </c>
      <c r="EV1529" s="2">
        <v>0</v>
      </c>
      <c r="EW1529" s="2">
        <v>0</v>
      </c>
      <c r="EX1529" s="2">
        <v>0</v>
      </c>
      <c r="EY1529" s="2"/>
      <c r="EZ1529" s="2"/>
      <c r="FA1529" s="2"/>
      <c r="FB1529" s="2"/>
      <c r="FC1529" s="2"/>
      <c r="FD1529" s="2"/>
      <c r="FE1529" s="2"/>
      <c r="FF1529" s="2"/>
      <c r="FG1529" s="2"/>
      <c r="FH1529" s="2"/>
      <c r="FI1529" s="2"/>
      <c r="FJ1529" s="2"/>
      <c r="FK1529" s="2"/>
      <c r="FL1529" s="2"/>
      <c r="FM1529" s="2"/>
      <c r="FN1529" s="2"/>
      <c r="FO1529" s="2"/>
      <c r="FP1529" s="2"/>
      <c r="FQ1529" s="2">
        <v>0</v>
      </c>
      <c r="FR1529" s="2">
        <f t="shared" si="1270"/>
        <v>0</v>
      </c>
      <c r="FS1529" s="2">
        <v>0</v>
      </c>
      <c r="FT1529" s="2"/>
      <c r="FU1529" s="2"/>
      <c r="FV1529" s="2"/>
      <c r="FW1529" s="2"/>
      <c r="FX1529" s="2">
        <v>0</v>
      </c>
      <c r="FY1529" s="2">
        <v>0</v>
      </c>
      <c r="FZ1529" s="2"/>
      <c r="GA1529" s="2" t="s">
        <v>3</v>
      </c>
      <c r="GB1529" s="2"/>
      <c r="GC1529" s="2"/>
      <c r="GD1529" s="2">
        <v>1</v>
      </c>
      <c r="GE1529" s="2"/>
      <c r="GF1529" s="2">
        <v>-1709885326</v>
      </c>
      <c r="GG1529" s="2">
        <v>2</v>
      </c>
      <c r="GH1529" s="2">
        <v>1</v>
      </c>
      <c r="GI1529" s="2">
        <v>-2</v>
      </c>
      <c r="GJ1529" s="2">
        <v>0</v>
      </c>
      <c r="GK1529" s="2">
        <v>0</v>
      </c>
      <c r="GL1529" s="2">
        <f t="shared" si="1271"/>
        <v>0</v>
      </c>
      <c r="GM1529" s="2" t="e">
        <f t="shared" si="1272"/>
        <v>#REF!</v>
      </c>
      <c r="GN1529" s="2" t="e">
        <f t="shared" si="1273"/>
        <v>#REF!</v>
      </c>
      <c r="GO1529" s="2">
        <f t="shared" si="1274"/>
        <v>0</v>
      </c>
      <c r="GP1529" s="2">
        <f t="shared" si="1275"/>
        <v>0</v>
      </c>
      <c r="GQ1529" s="2"/>
      <c r="GR1529" s="2">
        <v>0</v>
      </c>
      <c r="GS1529" s="2">
        <v>3</v>
      </c>
      <c r="GT1529" s="2">
        <v>0</v>
      </c>
      <c r="GU1529" s="2" t="s">
        <v>3</v>
      </c>
      <c r="GV1529" s="2">
        <f t="shared" si="1276"/>
        <v>0</v>
      </c>
      <c r="GW1529" s="2">
        <v>1</v>
      </c>
      <c r="GX1529" s="2" t="e">
        <f t="shared" si="1277"/>
        <v>#REF!</v>
      </c>
      <c r="GY1529" s="2"/>
      <c r="GZ1529" s="2"/>
      <c r="HA1529" s="2">
        <v>0</v>
      </c>
      <c r="HB1529" s="2">
        <v>0</v>
      </c>
      <c r="HC1529" s="2">
        <f t="shared" si="1278"/>
        <v>0</v>
      </c>
      <c r="HD1529" s="2"/>
      <c r="HE1529" s="2" t="s">
        <v>3</v>
      </c>
      <c r="HF1529" s="2" t="s">
        <v>3</v>
      </c>
      <c r="HG1529" s="2"/>
      <c r="HH1529" s="2"/>
      <c r="HI1529" s="2"/>
      <c r="HJ1529" s="2"/>
      <c r="HK1529" s="2"/>
      <c r="HL1529" s="2"/>
      <c r="HM1529" s="2" t="s">
        <v>3</v>
      </c>
      <c r="HN1529" s="2" t="s">
        <v>3</v>
      </c>
      <c r="HO1529" s="2" t="s">
        <v>3</v>
      </c>
      <c r="HP1529" s="2" t="s">
        <v>3</v>
      </c>
      <c r="HQ1529" s="2" t="s">
        <v>3</v>
      </c>
      <c r="HR1529" s="2"/>
      <c r="HS1529" s="2"/>
      <c r="HT1529" s="2"/>
      <c r="HU1529" s="2"/>
      <c r="HV1529" s="2"/>
      <c r="HW1529" s="2"/>
      <c r="HX1529" s="2"/>
      <c r="HY1529" s="2"/>
      <c r="HZ1529" s="2"/>
      <c r="IA1529" s="2"/>
      <c r="IB1529" s="2"/>
      <c r="IC1529" s="2"/>
      <c r="ID1529" s="2"/>
      <c r="IE1529" s="2"/>
      <c r="IF1529" s="2"/>
      <c r="IG1529" s="2"/>
      <c r="IH1529" s="2"/>
      <c r="II1529" s="2"/>
      <c r="IJ1529" s="2"/>
      <c r="IK1529" s="2">
        <v>0</v>
      </c>
      <c r="IL1529" s="2"/>
      <c r="IM1529" s="2"/>
      <c r="IN1529" s="2"/>
      <c r="IO1529" s="2"/>
      <c r="IP1529" s="2"/>
      <c r="IQ1529" s="2"/>
      <c r="IR1529" s="2"/>
      <c r="IS1529" s="2"/>
      <c r="IT1529" s="2"/>
      <c r="IU1529" s="2"/>
    </row>
    <row r="1530" spans="1:255" x14ac:dyDescent="0.2">
      <c r="A1530">
        <v>18</v>
      </c>
      <c r="B1530">
        <v>1</v>
      </c>
      <c r="C1530">
        <v>1226</v>
      </c>
      <c r="E1530" t="s">
        <v>682</v>
      </c>
      <c r="F1530" t="e">
        <f>'1.Лок.смета.и.Акт'!#REF!</f>
        <v>#REF!</v>
      </c>
      <c r="G1530" t="s">
        <v>652</v>
      </c>
      <c r="H1530" t="s">
        <v>40</v>
      </c>
      <c r="I1530" t="e">
        <f>I1528*J1530</f>
        <v>#REF!</v>
      </c>
      <c r="J1530">
        <v>1.02</v>
      </c>
      <c r="K1530">
        <v>1.02</v>
      </c>
      <c r="L1530">
        <v>15.912000000000001</v>
      </c>
      <c r="M1530">
        <v>0</v>
      </c>
      <c r="N1530">
        <f t="shared" si="1241"/>
        <v>15.912000000000001</v>
      </c>
      <c r="O1530" t="e">
        <f t="shared" si="1242"/>
        <v>#REF!</v>
      </c>
      <c r="P1530" t="e">
        <f t="shared" si="1243"/>
        <v>#REF!</v>
      </c>
      <c r="Q1530" t="e">
        <f t="shared" si="1244"/>
        <v>#REF!</v>
      </c>
      <c r="R1530" t="e">
        <f t="shared" si="1245"/>
        <v>#REF!</v>
      </c>
      <c r="S1530" t="e">
        <f t="shared" si="1246"/>
        <v>#REF!</v>
      </c>
      <c r="T1530" t="e">
        <f t="shared" si="1247"/>
        <v>#REF!</v>
      </c>
      <c r="U1530" t="e">
        <f t="shared" si="1248"/>
        <v>#REF!</v>
      </c>
      <c r="V1530" t="e">
        <f t="shared" si="1249"/>
        <v>#REF!</v>
      </c>
      <c r="W1530" t="e">
        <f t="shared" si="1250"/>
        <v>#REF!</v>
      </c>
      <c r="X1530" t="e">
        <f t="shared" si="1251"/>
        <v>#REF!</v>
      </c>
      <c r="Y1530" t="e">
        <f t="shared" si="1252"/>
        <v>#REF!</v>
      </c>
      <c r="AA1530">
        <v>69726884</v>
      </c>
      <c r="AB1530">
        <f t="shared" si="1253"/>
        <v>682.48</v>
      </c>
      <c r="AC1530">
        <f>ROUND((ES1530),2)</f>
        <v>682.48</v>
      </c>
      <c r="AD1530">
        <f t="shared" si="1254"/>
        <v>0</v>
      </c>
      <c r="AE1530">
        <f t="shared" si="1255"/>
        <v>0</v>
      </c>
      <c r="AF1530">
        <f t="shared" si="1256"/>
        <v>0</v>
      </c>
      <c r="AG1530">
        <f t="shared" si="1257"/>
        <v>0</v>
      </c>
      <c r="AH1530">
        <f t="shared" si="1258"/>
        <v>0</v>
      </c>
      <c r="AI1530">
        <f t="shared" si="1259"/>
        <v>0</v>
      </c>
      <c r="AJ1530">
        <f t="shared" si="1260"/>
        <v>37.94</v>
      </c>
      <c r="AK1530">
        <v>682.48</v>
      </c>
      <c r="AL1530">
        <v>682.48</v>
      </c>
      <c r="AM1530">
        <v>0</v>
      </c>
      <c r="AN1530">
        <v>0</v>
      </c>
      <c r="AO1530">
        <v>0</v>
      </c>
      <c r="AP1530">
        <v>0</v>
      </c>
      <c r="AQ1530">
        <v>0</v>
      </c>
      <c r="AR1530">
        <v>0</v>
      </c>
      <c r="AS1530">
        <v>37.94</v>
      </c>
      <c r="AT1530">
        <v>0</v>
      </c>
      <c r="AU1530">
        <v>0</v>
      </c>
      <c r="AV1530">
        <v>1</v>
      </c>
      <c r="AW1530">
        <v>1</v>
      </c>
      <c r="AZ1530">
        <v>1</v>
      </c>
      <c r="BA1530">
        <v>1</v>
      </c>
      <c r="BB1530">
        <v>1</v>
      </c>
      <c r="BC1530">
        <v>7.56</v>
      </c>
      <c r="BD1530" t="s">
        <v>3</v>
      </c>
      <c r="BE1530" t="s">
        <v>3</v>
      </c>
      <c r="BF1530" t="s">
        <v>3</v>
      </c>
      <c r="BG1530" t="s">
        <v>3</v>
      </c>
      <c r="BH1530">
        <v>3</v>
      </c>
      <c r="BI1530">
        <v>1</v>
      </c>
      <c r="BJ1530" t="s">
        <v>653</v>
      </c>
      <c r="BM1530">
        <v>500001</v>
      </c>
      <c r="BN1530">
        <v>0</v>
      </c>
      <c r="BO1530" t="s">
        <v>3</v>
      </c>
      <c r="BP1530">
        <v>0</v>
      </c>
      <c r="BQ1530">
        <v>8</v>
      </c>
      <c r="BR1530">
        <v>0</v>
      </c>
      <c r="BS1530">
        <v>1</v>
      </c>
      <c r="BT1530">
        <v>1</v>
      </c>
      <c r="BU1530">
        <v>1</v>
      </c>
      <c r="BV1530">
        <v>1</v>
      </c>
      <c r="BW1530">
        <v>1</v>
      </c>
      <c r="BX1530">
        <v>1</v>
      </c>
      <c r="BY1530" t="s">
        <v>3</v>
      </c>
      <c r="BZ1530">
        <v>0</v>
      </c>
      <c r="CA1530">
        <v>0</v>
      </c>
      <c r="CB1530" t="s">
        <v>3</v>
      </c>
      <c r="CE1530">
        <v>0</v>
      </c>
      <c r="CF1530">
        <v>0</v>
      </c>
      <c r="CG1530">
        <v>0</v>
      </c>
      <c r="CH1530">
        <v>113</v>
      </c>
      <c r="CI1530">
        <v>1</v>
      </c>
      <c r="CJ1530">
        <v>0</v>
      </c>
      <c r="CK1530">
        <v>0</v>
      </c>
      <c r="CL1530">
        <v>0</v>
      </c>
      <c r="CM1530">
        <v>0</v>
      </c>
      <c r="CN1530" t="s">
        <v>3</v>
      </c>
      <c r="CO1530">
        <v>0</v>
      </c>
      <c r="CP1530" t="e">
        <f t="shared" si="1261"/>
        <v>#REF!</v>
      </c>
      <c r="CQ1530">
        <f t="shared" si="1262"/>
        <v>5159.5487999999996</v>
      </c>
      <c r="CR1530">
        <f t="shared" si="1263"/>
        <v>0</v>
      </c>
      <c r="CS1530">
        <f t="shared" si="1264"/>
        <v>0</v>
      </c>
      <c r="CT1530">
        <f t="shared" si="1265"/>
        <v>0</v>
      </c>
      <c r="CU1530">
        <f t="shared" si="1266"/>
        <v>0</v>
      </c>
      <c r="CV1530">
        <f t="shared" si="1267"/>
        <v>0</v>
      </c>
      <c r="CW1530">
        <f t="shared" si="1268"/>
        <v>0</v>
      </c>
      <c r="CX1530">
        <f t="shared" si="1269"/>
        <v>37.94</v>
      </c>
      <c r="CY1530" t="e">
        <f>(S1530+R1530)*(BZ1530/100)</f>
        <v>#REF!</v>
      </c>
      <c r="CZ1530" t="e">
        <f>(S1530+R1530)*(CA1530/100)</f>
        <v>#REF!</v>
      </c>
      <c r="DC1530" t="s">
        <v>3</v>
      </c>
      <c r="DD1530" t="s">
        <v>3</v>
      </c>
      <c r="DE1530" t="s">
        <v>3</v>
      </c>
      <c r="DF1530" t="s">
        <v>3</v>
      </c>
      <c r="DG1530" t="s">
        <v>3</v>
      </c>
      <c r="DH1530" t="s">
        <v>3</v>
      </c>
      <c r="DI1530" t="s">
        <v>3</v>
      </c>
      <c r="DJ1530" t="s">
        <v>3</v>
      </c>
      <c r="DK1530" t="s">
        <v>3</v>
      </c>
      <c r="DL1530" t="s">
        <v>3</v>
      </c>
      <c r="DM1530" t="s">
        <v>3</v>
      </c>
      <c r="DN1530">
        <v>0</v>
      </c>
      <c r="DO1530">
        <v>0</v>
      </c>
      <c r="DP1530">
        <v>1</v>
      </c>
      <c r="DQ1530">
        <v>1</v>
      </c>
      <c r="DU1530">
        <v>1007</v>
      </c>
      <c r="DV1530" t="s">
        <v>40</v>
      </c>
      <c r="DW1530" t="e">
        <f>'1.Лок.смета.и.Акт'!#REF!</f>
        <v>#REF!</v>
      </c>
      <c r="DX1530">
        <v>1</v>
      </c>
      <c r="DZ1530" t="s">
        <v>3</v>
      </c>
      <c r="EA1530" t="s">
        <v>3</v>
      </c>
      <c r="EB1530" t="s">
        <v>3</v>
      </c>
      <c r="EC1530" t="s">
        <v>3</v>
      </c>
      <c r="EE1530">
        <v>54328897</v>
      </c>
      <c r="EF1530">
        <v>8</v>
      </c>
      <c r="EG1530" t="s">
        <v>31</v>
      </c>
      <c r="EH1530">
        <v>0</v>
      </c>
      <c r="EI1530" t="s">
        <v>3</v>
      </c>
      <c r="EJ1530">
        <v>1</v>
      </c>
      <c r="EK1530">
        <v>500001</v>
      </c>
      <c r="EL1530" t="s">
        <v>32</v>
      </c>
      <c r="EM1530" t="s">
        <v>33</v>
      </c>
      <c r="EO1530" t="s">
        <v>3</v>
      </c>
      <c r="EQ1530">
        <v>0</v>
      </c>
      <c r="ER1530">
        <v>682.48</v>
      </c>
      <c r="ES1530">
        <v>682.48</v>
      </c>
      <c r="ET1530">
        <v>0</v>
      </c>
      <c r="EU1530">
        <v>0</v>
      </c>
      <c r="EV1530">
        <v>0</v>
      </c>
      <c r="EW1530">
        <v>0</v>
      </c>
      <c r="EX1530">
        <v>0</v>
      </c>
      <c r="EZ1530">
        <v>5</v>
      </c>
      <c r="FC1530">
        <v>0</v>
      </c>
      <c r="FD1530">
        <v>18</v>
      </c>
      <c r="FF1530">
        <v>4935</v>
      </c>
      <c r="FQ1530">
        <v>0</v>
      </c>
      <c r="FR1530">
        <f t="shared" si="1270"/>
        <v>0</v>
      </c>
      <c r="FS1530">
        <v>0</v>
      </c>
      <c r="FX1530">
        <v>0</v>
      </c>
      <c r="FY1530">
        <v>0</v>
      </c>
      <c r="GA1530" t="s">
        <v>654</v>
      </c>
      <c r="GD1530">
        <v>1</v>
      </c>
      <c r="GF1530">
        <v>-1709885326</v>
      </c>
      <c r="GG1530">
        <v>2</v>
      </c>
      <c r="GH1530">
        <v>3</v>
      </c>
      <c r="GI1530">
        <v>5</v>
      </c>
      <c r="GJ1530">
        <v>0</v>
      </c>
      <c r="GK1530">
        <v>0</v>
      </c>
      <c r="GL1530">
        <f t="shared" si="1271"/>
        <v>0</v>
      </c>
      <c r="GM1530" t="e">
        <f t="shared" si="1272"/>
        <v>#REF!</v>
      </c>
      <c r="GN1530" t="e">
        <f t="shared" si="1273"/>
        <v>#REF!</v>
      </c>
      <c r="GO1530">
        <f t="shared" si="1274"/>
        <v>0</v>
      </c>
      <c r="GP1530">
        <f t="shared" si="1275"/>
        <v>0</v>
      </c>
      <c r="GR1530">
        <v>1</v>
      </c>
      <c r="GS1530">
        <v>1</v>
      </c>
      <c r="GT1530">
        <v>0</v>
      </c>
      <c r="GU1530" t="s">
        <v>3</v>
      </c>
      <c r="GV1530">
        <f t="shared" si="1276"/>
        <v>0</v>
      </c>
      <c r="GW1530">
        <v>1</v>
      </c>
      <c r="GX1530" t="e">
        <f t="shared" si="1277"/>
        <v>#REF!</v>
      </c>
      <c r="HA1530">
        <v>0</v>
      </c>
      <c r="HB1530">
        <v>0</v>
      </c>
      <c r="HC1530">
        <f t="shared" si="1278"/>
        <v>0</v>
      </c>
      <c r="HE1530" t="s">
        <v>35</v>
      </c>
      <c r="HF1530" t="s">
        <v>36</v>
      </c>
      <c r="HM1530" t="s">
        <v>3</v>
      </c>
      <c r="HN1530" t="s">
        <v>3</v>
      </c>
      <c r="HO1530" t="s">
        <v>3</v>
      </c>
      <c r="HP1530" t="s">
        <v>3</v>
      </c>
      <c r="HQ1530" t="s">
        <v>3</v>
      </c>
      <c r="IK1530">
        <v>0</v>
      </c>
    </row>
    <row r="1531" spans="1:255" x14ac:dyDescent="0.2">
      <c r="A1531" s="2">
        <v>17</v>
      </c>
      <c r="B1531" s="2">
        <v>1</v>
      </c>
      <c r="C1531" s="2">
        <f>ROW(SmtRes!A1232)</f>
        <v>1232</v>
      </c>
      <c r="D1531" s="2">
        <f>ROW(EtalonRes!A1254)</f>
        <v>1254</v>
      </c>
      <c r="E1531" s="2" t="s">
        <v>683</v>
      </c>
      <c r="F1531" s="2" t="s">
        <v>656</v>
      </c>
      <c r="G1531" s="2" t="s">
        <v>657</v>
      </c>
      <c r="H1531" s="2" t="s">
        <v>658</v>
      </c>
      <c r="I1531" s="2" t="e">
        <f>'1.Лок.смета.и.Акт'!#REF!</f>
        <v>#REF!</v>
      </c>
      <c r="J1531" s="2">
        <v>0</v>
      </c>
      <c r="K1531" s="2">
        <v>0.14499999999999999</v>
      </c>
      <c r="L1531" s="2">
        <v>0.28699999999999998</v>
      </c>
      <c r="M1531" s="2">
        <v>0</v>
      </c>
      <c r="N1531" s="2">
        <f t="shared" si="1241"/>
        <v>0.28699999999999998</v>
      </c>
      <c r="O1531" s="2" t="e">
        <f t="shared" si="1242"/>
        <v>#REF!</v>
      </c>
      <c r="P1531" s="2" t="e">
        <f t="shared" si="1243"/>
        <v>#REF!</v>
      </c>
      <c r="Q1531" s="2" t="e">
        <f t="shared" si="1244"/>
        <v>#REF!</v>
      </c>
      <c r="R1531" s="2" t="e">
        <f t="shared" si="1245"/>
        <v>#REF!</v>
      </c>
      <c r="S1531" s="2" t="e">
        <f t="shared" si="1246"/>
        <v>#REF!</v>
      </c>
      <c r="T1531" s="2" t="e">
        <f t="shared" si="1247"/>
        <v>#REF!</v>
      </c>
      <c r="U1531" s="2" t="e">
        <f t="shared" si="1248"/>
        <v>#REF!</v>
      </c>
      <c r="V1531" s="2" t="e">
        <f t="shared" si="1249"/>
        <v>#REF!</v>
      </c>
      <c r="W1531" s="2" t="e">
        <f t="shared" si="1250"/>
        <v>#REF!</v>
      </c>
      <c r="X1531" s="2" t="e">
        <f t="shared" si="1251"/>
        <v>#REF!</v>
      </c>
      <c r="Y1531" s="2" t="e">
        <f t="shared" si="1252"/>
        <v>#REF!</v>
      </c>
      <c r="Z1531" s="2"/>
      <c r="AA1531" s="2">
        <v>69726971</v>
      </c>
      <c r="AB1531" s="2">
        <f t="shared" si="1253"/>
        <v>151.44999999999999</v>
      </c>
      <c r="AC1531" s="2">
        <f>ROUND((ES1531+(SUM(SmtRes!BC1227:'SmtRes'!BC1232)+SUM(EtalonRes!AL1249:'EtalonRes'!AL1254))),2)</f>
        <v>0</v>
      </c>
      <c r="AD1531" s="2">
        <f t="shared" si="1254"/>
        <v>38.57</v>
      </c>
      <c r="AE1531" s="2">
        <f t="shared" si="1255"/>
        <v>2.1800000000000002</v>
      </c>
      <c r="AF1531" s="2">
        <f t="shared" si="1256"/>
        <v>112.88</v>
      </c>
      <c r="AG1531" s="2">
        <f t="shared" si="1257"/>
        <v>0</v>
      </c>
      <c r="AH1531" s="2">
        <f t="shared" si="1258"/>
        <v>12.64</v>
      </c>
      <c r="AI1531" s="2">
        <f t="shared" si="1259"/>
        <v>0.16</v>
      </c>
      <c r="AJ1531" s="2">
        <f t="shared" si="1260"/>
        <v>0</v>
      </c>
      <c r="AK1531" s="2">
        <v>6622.56</v>
      </c>
      <c r="AL1531" s="2">
        <v>6471.11</v>
      </c>
      <c r="AM1531" s="2">
        <v>38.57</v>
      </c>
      <c r="AN1531" s="2">
        <v>2.1800000000000002</v>
      </c>
      <c r="AO1531" s="2">
        <v>112.88</v>
      </c>
      <c r="AP1531" s="2">
        <v>0</v>
      </c>
      <c r="AQ1531" s="2">
        <v>12.64</v>
      </c>
      <c r="AR1531" s="2">
        <v>0.16</v>
      </c>
      <c r="AS1531" s="2">
        <v>0</v>
      </c>
      <c r="AT1531" s="2">
        <v>105</v>
      </c>
      <c r="AU1531" s="2">
        <v>65</v>
      </c>
      <c r="AV1531" s="2">
        <v>1</v>
      </c>
      <c r="AW1531" s="2">
        <v>1</v>
      </c>
      <c r="AX1531" s="2"/>
      <c r="AY1531" s="2"/>
      <c r="AZ1531" s="2">
        <v>1</v>
      </c>
      <c r="BA1531" s="2">
        <v>1</v>
      </c>
      <c r="BB1531" s="2">
        <v>1</v>
      </c>
      <c r="BC1531" s="2">
        <v>1</v>
      </c>
      <c r="BD1531" s="2" t="s">
        <v>3</v>
      </c>
      <c r="BE1531" s="2" t="s">
        <v>3</v>
      </c>
      <c r="BF1531" s="2" t="s">
        <v>3</v>
      </c>
      <c r="BG1531" s="2" t="s">
        <v>3</v>
      </c>
      <c r="BH1531" s="2">
        <v>0</v>
      </c>
      <c r="BI1531" s="2">
        <v>1</v>
      </c>
      <c r="BJ1531" s="2" t="s">
        <v>659</v>
      </c>
      <c r="BK1531" s="2"/>
      <c r="BL1531" s="2"/>
      <c r="BM1531" s="2">
        <v>6001</v>
      </c>
      <c r="BN1531" s="2">
        <v>0</v>
      </c>
      <c r="BO1531" s="2" t="s">
        <v>3</v>
      </c>
      <c r="BP1531" s="2">
        <v>0</v>
      </c>
      <c r="BQ1531" s="2">
        <v>2</v>
      </c>
      <c r="BR1531" s="2">
        <v>0</v>
      </c>
      <c r="BS1531" s="2">
        <v>1</v>
      </c>
      <c r="BT1531" s="2">
        <v>1</v>
      </c>
      <c r="BU1531" s="2">
        <v>1</v>
      </c>
      <c r="BV1531" s="2">
        <v>1</v>
      </c>
      <c r="BW1531" s="2">
        <v>1</v>
      </c>
      <c r="BX1531" s="2">
        <v>1</v>
      </c>
      <c r="BY1531" s="2" t="s">
        <v>3</v>
      </c>
      <c r="BZ1531" s="2">
        <v>105</v>
      </c>
      <c r="CA1531" s="2">
        <v>65</v>
      </c>
      <c r="CB1531" s="2" t="s">
        <v>3</v>
      </c>
      <c r="CC1531" s="2"/>
      <c r="CD1531" s="2"/>
      <c r="CE1531" s="2">
        <v>0</v>
      </c>
      <c r="CF1531" s="2">
        <v>0</v>
      </c>
      <c r="CG1531" s="2">
        <v>0</v>
      </c>
      <c r="CH1531" s="2">
        <v>114</v>
      </c>
      <c r="CI1531" s="2">
        <v>0</v>
      </c>
      <c r="CJ1531" s="2">
        <v>0</v>
      </c>
      <c r="CK1531" s="2">
        <v>0</v>
      </c>
      <c r="CL1531" s="2">
        <v>0</v>
      </c>
      <c r="CM1531" s="2">
        <v>0</v>
      </c>
      <c r="CN1531" s="2" t="s">
        <v>3</v>
      </c>
      <c r="CO1531" s="2">
        <v>0</v>
      </c>
      <c r="CP1531" s="2" t="e">
        <f t="shared" si="1261"/>
        <v>#REF!</v>
      </c>
      <c r="CQ1531" s="2">
        <f t="shared" si="1262"/>
        <v>0</v>
      </c>
      <c r="CR1531" s="2">
        <f t="shared" si="1263"/>
        <v>38.57</v>
      </c>
      <c r="CS1531" s="2">
        <f t="shared" si="1264"/>
        <v>2.1800000000000002</v>
      </c>
      <c r="CT1531" s="2">
        <f t="shared" si="1265"/>
        <v>112.88</v>
      </c>
      <c r="CU1531" s="2">
        <f t="shared" si="1266"/>
        <v>0</v>
      </c>
      <c r="CV1531" s="2">
        <f t="shared" si="1267"/>
        <v>12.64</v>
      </c>
      <c r="CW1531" s="2">
        <f t="shared" si="1268"/>
        <v>0.16</v>
      </c>
      <c r="CX1531" s="2">
        <f t="shared" si="1269"/>
        <v>0</v>
      </c>
      <c r="CY1531" s="2" t="e">
        <f>(((S1531+R1531)*AT1531)/100)</f>
        <v>#REF!</v>
      </c>
      <c r="CZ1531" s="2" t="e">
        <f>(((S1531+R1531)*AU1531)/100)</f>
        <v>#REF!</v>
      </c>
      <c r="DA1531" s="2"/>
      <c r="DB1531" s="2"/>
      <c r="DC1531" s="2" t="s">
        <v>3</v>
      </c>
      <c r="DD1531" s="2" t="s">
        <v>3</v>
      </c>
      <c r="DE1531" s="2" t="s">
        <v>3</v>
      </c>
      <c r="DF1531" s="2" t="s">
        <v>3</v>
      </c>
      <c r="DG1531" s="2" t="s">
        <v>3</v>
      </c>
      <c r="DH1531" s="2" t="s">
        <v>3</v>
      </c>
      <c r="DI1531" s="2" t="s">
        <v>3</v>
      </c>
      <c r="DJ1531" s="2" t="s">
        <v>3</v>
      </c>
      <c r="DK1531" s="2" t="s">
        <v>3</v>
      </c>
      <c r="DL1531" s="2" t="s">
        <v>3</v>
      </c>
      <c r="DM1531" s="2" t="s">
        <v>3</v>
      </c>
      <c r="DN1531" s="2">
        <v>0</v>
      </c>
      <c r="DO1531" s="2">
        <v>0</v>
      </c>
      <c r="DP1531" s="2">
        <v>1</v>
      </c>
      <c r="DQ1531" s="2">
        <v>1</v>
      </c>
      <c r="DR1531" s="2"/>
      <c r="DS1531" s="2"/>
      <c r="DT1531" s="2"/>
      <c r="DU1531" s="2">
        <v>1013</v>
      </c>
      <c r="DV1531" s="2" t="s">
        <v>658</v>
      </c>
      <c r="DW1531" s="2" t="s">
        <v>658</v>
      </c>
      <c r="DX1531" s="2">
        <v>1</v>
      </c>
      <c r="DY1531" s="2"/>
      <c r="DZ1531" s="2" t="s">
        <v>3</v>
      </c>
      <c r="EA1531" s="2" t="s">
        <v>3</v>
      </c>
      <c r="EB1531" s="2" t="s">
        <v>3</v>
      </c>
      <c r="EC1531" s="2" t="s">
        <v>3</v>
      </c>
      <c r="ED1531" s="2"/>
      <c r="EE1531" s="2">
        <v>54328951</v>
      </c>
      <c r="EF1531" s="2">
        <v>2</v>
      </c>
      <c r="EG1531" s="2" t="s">
        <v>21</v>
      </c>
      <c r="EH1531" s="2">
        <v>0</v>
      </c>
      <c r="EI1531" s="2" t="s">
        <v>3</v>
      </c>
      <c r="EJ1531" s="2">
        <v>1</v>
      </c>
      <c r="EK1531" s="2">
        <v>6001</v>
      </c>
      <c r="EL1531" s="2" t="s">
        <v>660</v>
      </c>
      <c r="EM1531" s="2" t="s">
        <v>661</v>
      </c>
      <c r="EN1531" s="2"/>
      <c r="EO1531" s="2" t="s">
        <v>3</v>
      </c>
      <c r="EP1531" s="2"/>
      <c r="EQ1531" s="2">
        <v>1441792</v>
      </c>
      <c r="ER1531" s="2">
        <v>6622.56</v>
      </c>
      <c r="ES1531" s="2">
        <v>6471.11</v>
      </c>
      <c r="ET1531" s="2">
        <v>38.57</v>
      </c>
      <c r="EU1531" s="2">
        <v>2.1800000000000002</v>
      </c>
      <c r="EV1531" s="2">
        <v>112.88</v>
      </c>
      <c r="EW1531" s="2">
        <v>12.64</v>
      </c>
      <c r="EX1531" s="2">
        <v>0.16</v>
      </c>
      <c r="EY1531" s="2">
        <v>1</v>
      </c>
      <c r="EZ1531" s="2"/>
      <c r="FA1531" s="2"/>
      <c r="FB1531" s="2"/>
      <c r="FC1531" s="2"/>
      <c r="FD1531" s="2"/>
      <c r="FE1531" s="2"/>
      <c r="FF1531" s="2"/>
      <c r="FG1531" s="2"/>
      <c r="FH1531" s="2"/>
      <c r="FI1531" s="2"/>
      <c r="FJ1531" s="2"/>
      <c r="FK1531" s="2"/>
      <c r="FL1531" s="2"/>
      <c r="FM1531" s="2"/>
      <c r="FN1531" s="2"/>
      <c r="FO1531" s="2"/>
      <c r="FP1531" s="2"/>
      <c r="FQ1531" s="2">
        <v>0</v>
      </c>
      <c r="FR1531" s="2">
        <f t="shared" si="1270"/>
        <v>0</v>
      </c>
      <c r="FS1531" s="2">
        <v>0</v>
      </c>
      <c r="FT1531" s="2"/>
      <c r="FU1531" s="2"/>
      <c r="FV1531" s="2"/>
      <c r="FW1531" s="2"/>
      <c r="FX1531" s="2">
        <v>105</v>
      </c>
      <c r="FY1531" s="2">
        <v>65</v>
      </c>
      <c r="FZ1531" s="2"/>
      <c r="GA1531" s="2" t="s">
        <v>3</v>
      </c>
      <c r="GB1531" s="2"/>
      <c r="GC1531" s="2"/>
      <c r="GD1531" s="2">
        <v>1</v>
      </c>
      <c r="GE1531" s="2"/>
      <c r="GF1531" s="2">
        <v>-410446655</v>
      </c>
      <c r="GG1531" s="2">
        <v>2</v>
      </c>
      <c r="GH1531" s="2">
        <v>1</v>
      </c>
      <c r="GI1531" s="2">
        <v>-2</v>
      </c>
      <c r="GJ1531" s="2">
        <v>0</v>
      </c>
      <c r="GK1531" s="2">
        <v>0</v>
      </c>
      <c r="GL1531" s="2">
        <f t="shared" si="1271"/>
        <v>0</v>
      </c>
      <c r="GM1531" s="2" t="e">
        <f t="shared" si="1272"/>
        <v>#REF!</v>
      </c>
      <c r="GN1531" s="2" t="e">
        <f t="shared" si="1273"/>
        <v>#REF!</v>
      </c>
      <c r="GO1531" s="2">
        <f t="shared" si="1274"/>
        <v>0</v>
      </c>
      <c r="GP1531" s="2">
        <f t="shared" si="1275"/>
        <v>0</v>
      </c>
      <c r="GQ1531" s="2"/>
      <c r="GR1531" s="2">
        <v>0</v>
      </c>
      <c r="GS1531" s="2">
        <v>3</v>
      </c>
      <c r="GT1531" s="2">
        <v>0</v>
      </c>
      <c r="GU1531" s="2" t="s">
        <v>3</v>
      </c>
      <c r="GV1531" s="2">
        <f t="shared" si="1276"/>
        <v>0</v>
      </c>
      <c r="GW1531" s="2">
        <v>1</v>
      </c>
      <c r="GX1531" s="2" t="e">
        <f t="shared" si="1277"/>
        <v>#REF!</v>
      </c>
      <c r="GY1531" s="2"/>
      <c r="GZ1531" s="2"/>
      <c r="HA1531" s="2">
        <v>0</v>
      </c>
      <c r="HB1531" s="2">
        <v>0</v>
      </c>
      <c r="HC1531" s="2">
        <f t="shared" si="1278"/>
        <v>0</v>
      </c>
      <c r="HD1531" s="2"/>
      <c r="HE1531" s="2" t="s">
        <v>3</v>
      </c>
      <c r="HF1531" s="2" t="s">
        <v>3</v>
      </c>
      <c r="HG1531" s="2"/>
      <c r="HH1531" s="2"/>
      <c r="HI1531" s="2"/>
      <c r="HJ1531" s="2"/>
      <c r="HK1531" s="2"/>
      <c r="HL1531" s="2"/>
      <c r="HM1531" s="2" t="s">
        <v>3</v>
      </c>
      <c r="HN1531" s="2" t="s">
        <v>662</v>
      </c>
      <c r="HO1531" s="2" t="s">
        <v>663</v>
      </c>
      <c r="HP1531" s="2" t="s">
        <v>664</v>
      </c>
      <c r="HQ1531" s="2" t="s">
        <v>664</v>
      </c>
      <c r="HR1531" s="2"/>
      <c r="HS1531" s="2"/>
      <c r="HT1531" s="2"/>
      <c r="HU1531" s="2"/>
      <c r="HV1531" s="2"/>
      <c r="HW1531" s="2"/>
      <c r="HX1531" s="2"/>
      <c r="HY1531" s="2"/>
      <c r="HZ1531" s="2"/>
      <c r="IA1531" s="2"/>
      <c r="IB1531" s="2"/>
      <c r="IC1531" s="2"/>
      <c r="ID1531" s="2"/>
      <c r="IE1531" s="2"/>
      <c r="IF1531" s="2"/>
      <c r="IG1531" s="2"/>
      <c r="IH1531" s="2"/>
      <c r="II1531" s="2"/>
      <c r="IJ1531" s="2"/>
      <c r="IK1531" s="2">
        <v>0</v>
      </c>
      <c r="IL1531" s="2"/>
      <c r="IM1531" s="2"/>
      <c r="IN1531" s="2"/>
      <c r="IO1531" s="2"/>
      <c r="IP1531" s="2"/>
      <c r="IQ1531" s="2"/>
      <c r="IR1531" s="2"/>
      <c r="IS1531" s="2"/>
      <c r="IT1531" s="2"/>
      <c r="IU1531" s="2"/>
    </row>
    <row r="1532" spans="1:255" x14ac:dyDescent="0.2">
      <c r="A1532">
        <v>17</v>
      </c>
      <c r="B1532">
        <v>1</v>
      </c>
      <c r="C1532">
        <f>ROW(SmtRes!A1238)</f>
        <v>1238</v>
      </c>
      <c r="D1532">
        <f>ROW(EtalonRes!A1260)</f>
        <v>1260</v>
      </c>
      <c r="E1532" t="s">
        <v>683</v>
      </c>
      <c r="F1532" t="s">
        <v>656</v>
      </c>
      <c r="G1532" t="s">
        <v>657</v>
      </c>
      <c r="H1532" t="s">
        <v>658</v>
      </c>
      <c r="I1532" t="e">
        <f>'1.Лок.смета.и.Акт'!#REF!</f>
        <v>#REF!</v>
      </c>
      <c r="J1532">
        <v>0</v>
      </c>
      <c r="K1532">
        <v>0.14499999999999999</v>
      </c>
      <c r="L1532">
        <v>0.28699999999999998</v>
      </c>
      <c r="M1532">
        <v>0</v>
      </c>
      <c r="N1532">
        <f t="shared" si="1241"/>
        <v>0.28699999999999998</v>
      </c>
      <c r="O1532" t="e">
        <f t="shared" si="1242"/>
        <v>#REF!</v>
      </c>
      <c r="P1532" t="e">
        <f t="shared" si="1243"/>
        <v>#REF!</v>
      </c>
      <c r="Q1532" t="e">
        <f t="shared" si="1244"/>
        <v>#REF!</v>
      </c>
      <c r="R1532" t="e">
        <f t="shared" si="1245"/>
        <v>#REF!</v>
      </c>
      <c r="S1532" t="e">
        <f t="shared" si="1246"/>
        <v>#REF!</v>
      </c>
      <c r="T1532" t="e">
        <f t="shared" si="1247"/>
        <v>#REF!</v>
      </c>
      <c r="U1532" t="e">
        <f t="shared" si="1248"/>
        <v>#REF!</v>
      </c>
      <c r="V1532" t="e">
        <f t="shared" si="1249"/>
        <v>#REF!</v>
      </c>
      <c r="W1532" t="e">
        <f t="shared" si="1250"/>
        <v>#REF!</v>
      </c>
      <c r="X1532" t="e">
        <f t="shared" si="1251"/>
        <v>#REF!</v>
      </c>
      <c r="Y1532" t="e">
        <f t="shared" si="1252"/>
        <v>#REF!</v>
      </c>
      <c r="AA1532">
        <v>69726884</v>
      </c>
      <c r="AB1532">
        <f t="shared" si="1253"/>
        <v>151.44999999999999</v>
      </c>
      <c r="AC1532">
        <f>ROUND((ES1532+(SUM(SmtRes!BC1233:'SmtRes'!BC1238)+SUM(EtalonRes!AL1255:'EtalonRes'!AL1260))),2)</f>
        <v>0</v>
      </c>
      <c r="AD1532">
        <f t="shared" si="1254"/>
        <v>38.57</v>
      </c>
      <c r="AE1532">
        <f t="shared" si="1255"/>
        <v>2.1800000000000002</v>
      </c>
      <c r="AF1532">
        <f t="shared" si="1256"/>
        <v>112.88</v>
      </c>
      <c r="AG1532">
        <f t="shared" si="1257"/>
        <v>0</v>
      </c>
      <c r="AH1532" t="e">
        <f t="shared" si="1258"/>
        <v>#REF!</v>
      </c>
      <c r="AI1532">
        <f t="shared" si="1259"/>
        <v>0.16</v>
      </c>
      <c r="AJ1532">
        <f t="shared" si="1260"/>
        <v>0</v>
      </c>
      <c r="AK1532">
        <v>6622.56</v>
      </c>
      <c r="AL1532">
        <v>6471.11</v>
      </c>
      <c r="AM1532">
        <v>38.57</v>
      </c>
      <c r="AN1532">
        <v>2.1800000000000002</v>
      </c>
      <c r="AO1532">
        <v>112.88</v>
      </c>
      <c r="AP1532">
        <v>0</v>
      </c>
      <c r="AQ1532" t="e">
        <f>'1.Лок.смета.и.Акт'!#REF!</f>
        <v>#REF!</v>
      </c>
      <c r="AR1532">
        <v>0.16</v>
      </c>
      <c r="AS1532">
        <v>0</v>
      </c>
      <c r="AT1532">
        <v>100</v>
      </c>
      <c r="AU1532">
        <v>55</v>
      </c>
      <c r="AV1532">
        <v>1</v>
      </c>
      <c r="AW1532">
        <v>1</v>
      </c>
      <c r="AZ1532">
        <v>1</v>
      </c>
      <c r="BA1532">
        <v>25.36</v>
      </c>
      <c r="BB1532">
        <v>7.84</v>
      </c>
      <c r="BC1532">
        <v>7.56</v>
      </c>
      <c r="BD1532" t="s">
        <v>3</v>
      </c>
      <c r="BE1532" t="s">
        <v>3</v>
      </c>
      <c r="BF1532" t="s">
        <v>3</v>
      </c>
      <c r="BG1532" t="s">
        <v>3</v>
      </c>
      <c r="BH1532">
        <v>0</v>
      </c>
      <c r="BI1532">
        <v>1</v>
      </c>
      <c r="BJ1532" t="s">
        <v>659</v>
      </c>
      <c r="BM1532">
        <v>6001</v>
      </c>
      <c r="BN1532">
        <v>0</v>
      </c>
      <c r="BO1532" t="s">
        <v>656</v>
      </c>
      <c r="BP1532">
        <v>1</v>
      </c>
      <c r="BQ1532">
        <v>2</v>
      </c>
      <c r="BR1532">
        <v>0</v>
      </c>
      <c r="BS1532">
        <v>19.8</v>
      </c>
      <c r="BT1532">
        <v>1</v>
      </c>
      <c r="BU1532">
        <v>1</v>
      </c>
      <c r="BV1532">
        <v>1</v>
      </c>
      <c r="BW1532">
        <v>1</v>
      </c>
      <c r="BX1532">
        <v>1</v>
      </c>
      <c r="BY1532" t="s">
        <v>3</v>
      </c>
      <c r="BZ1532" t="e">
        <f>'1.Лок.смета.и.Акт'!#REF!</f>
        <v>#REF!</v>
      </c>
      <c r="CA1532" t="e">
        <f>'1.Лок.смета.и.Акт'!#REF!</f>
        <v>#REF!</v>
      </c>
      <c r="CB1532" t="s">
        <v>3</v>
      </c>
      <c r="CE1532">
        <v>0</v>
      </c>
      <c r="CF1532">
        <v>0</v>
      </c>
      <c r="CG1532">
        <v>0</v>
      </c>
      <c r="CH1532">
        <v>114</v>
      </c>
      <c r="CI1532">
        <v>0</v>
      </c>
      <c r="CJ1532">
        <v>0</v>
      </c>
      <c r="CK1532">
        <v>0</v>
      </c>
      <c r="CL1532">
        <v>0</v>
      </c>
      <c r="CM1532">
        <v>0</v>
      </c>
      <c r="CN1532" t="s">
        <v>3</v>
      </c>
      <c r="CO1532">
        <v>0</v>
      </c>
      <c r="CP1532" t="e">
        <f t="shared" si="1261"/>
        <v>#REF!</v>
      </c>
      <c r="CQ1532">
        <f t="shared" si="1262"/>
        <v>0</v>
      </c>
      <c r="CR1532">
        <f t="shared" si="1263"/>
        <v>302.3888</v>
      </c>
      <c r="CS1532">
        <f t="shared" si="1264"/>
        <v>43.164000000000001</v>
      </c>
      <c r="CT1532">
        <f t="shared" si="1265"/>
        <v>2862.6367999999998</v>
      </c>
      <c r="CU1532">
        <f t="shared" si="1266"/>
        <v>0</v>
      </c>
      <c r="CV1532" t="e">
        <f t="shared" si="1267"/>
        <v>#REF!</v>
      </c>
      <c r="CW1532">
        <f t="shared" si="1268"/>
        <v>0.16</v>
      </c>
      <c r="CX1532">
        <f t="shared" si="1269"/>
        <v>0</v>
      </c>
      <c r="CY1532" t="e">
        <f>(S1532+R1532)*(BZ1532/100)</f>
        <v>#REF!</v>
      </c>
      <c r="CZ1532" t="e">
        <f>(S1532+R1532)*(CA1532/100)</f>
        <v>#REF!</v>
      </c>
      <c r="DC1532" t="s">
        <v>3</v>
      </c>
      <c r="DD1532" t="s">
        <v>3</v>
      </c>
      <c r="DE1532" t="s">
        <v>3</v>
      </c>
      <c r="DF1532" t="s">
        <v>3</v>
      </c>
      <c r="DG1532" t="s">
        <v>3</v>
      </c>
      <c r="DH1532" t="s">
        <v>3</v>
      </c>
      <c r="DI1532" t="s">
        <v>3</v>
      </c>
      <c r="DJ1532" t="s">
        <v>3</v>
      </c>
      <c r="DK1532" t="s">
        <v>3</v>
      </c>
      <c r="DL1532" t="s">
        <v>3</v>
      </c>
      <c r="DM1532" t="s">
        <v>3</v>
      </c>
      <c r="DN1532">
        <v>105</v>
      </c>
      <c r="DO1532">
        <v>65</v>
      </c>
      <c r="DP1532">
        <v>1</v>
      </c>
      <c r="DQ1532">
        <v>1</v>
      </c>
      <c r="DU1532">
        <v>1013</v>
      </c>
      <c r="DV1532" t="s">
        <v>658</v>
      </c>
      <c r="DW1532" t="e">
        <f>'1.Лок.смета.и.Акт'!#REF!</f>
        <v>#REF!</v>
      </c>
      <c r="DX1532">
        <v>1</v>
      </c>
      <c r="DZ1532" t="s">
        <v>3</v>
      </c>
      <c r="EA1532" t="s">
        <v>3</v>
      </c>
      <c r="EB1532" t="s">
        <v>3</v>
      </c>
      <c r="EC1532" t="s">
        <v>3</v>
      </c>
      <c r="EE1532">
        <v>54328951</v>
      </c>
      <c r="EF1532">
        <v>2</v>
      </c>
      <c r="EG1532" t="s">
        <v>21</v>
      </c>
      <c r="EH1532">
        <v>0</v>
      </c>
      <c r="EI1532" t="s">
        <v>3</v>
      </c>
      <c r="EJ1532">
        <v>1</v>
      </c>
      <c r="EK1532">
        <v>6001</v>
      </c>
      <c r="EL1532" t="s">
        <v>660</v>
      </c>
      <c r="EM1532" t="s">
        <v>661</v>
      </c>
      <c r="EO1532" t="s">
        <v>3</v>
      </c>
      <c r="EQ1532">
        <v>1441792</v>
      </c>
      <c r="ER1532">
        <v>6622.56</v>
      </c>
      <c r="ES1532">
        <v>6471.11</v>
      </c>
      <c r="ET1532">
        <v>38.57</v>
      </c>
      <c r="EU1532">
        <v>2.1800000000000002</v>
      </c>
      <c r="EV1532">
        <v>112.88</v>
      </c>
      <c r="EW1532" t="e">
        <f>'1.Лок.смета.и.Акт'!#REF!</f>
        <v>#REF!</v>
      </c>
      <c r="EX1532">
        <v>0.16</v>
      </c>
      <c r="EY1532">
        <v>1</v>
      </c>
      <c r="FQ1532">
        <v>0</v>
      </c>
      <c r="FR1532">
        <f t="shared" si="1270"/>
        <v>0</v>
      </c>
      <c r="FS1532">
        <v>0</v>
      </c>
      <c r="FX1532">
        <v>105</v>
      </c>
      <c r="FY1532">
        <v>65</v>
      </c>
      <c r="GA1532" t="s">
        <v>3</v>
      </c>
      <c r="GD1532">
        <v>1</v>
      </c>
      <c r="GF1532">
        <v>-410446655</v>
      </c>
      <c r="GG1532">
        <v>2</v>
      </c>
      <c r="GH1532">
        <v>1</v>
      </c>
      <c r="GI1532">
        <v>2</v>
      </c>
      <c r="GJ1532">
        <v>0</v>
      </c>
      <c r="GK1532">
        <v>0</v>
      </c>
      <c r="GL1532">
        <f t="shared" si="1271"/>
        <v>0</v>
      </c>
      <c r="GM1532" t="e">
        <f t="shared" si="1272"/>
        <v>#REF!</v>
      </c>
      <c r="GN1532" t="e">
        <f t="shared" si="1273"/>
        <v>#REF!</v>
      </c>
      <c r="GO1532">
        <f t="shared" si="1274"/>
        <v>0</v>
      </c>
      <c r="GP1532">
        <f t="shared" si="1275"/>
        <v>0</v>
      </c>
      <c r="GR1532">
        <v>0</v>
      </c>
      <c r="GS1532">
        <v>0</v>
      </c>
      <c r="GT1532">
        <v>0</v>
      </c>
      <c r="GU1532" t="s">
        <v>3</v>
      </c>
      <c r="GV1532">
        <f t="shared" si="1276"/>
        <v>0</v>
      </c>
      <c r="GW1532">
        <v>1015.2</v>
      </c>
      <c r="GX1532" t="e">
        <f t="shared" si="1277"/>
        <v>#REF!</v>
      </c>
      <c r="HA1532">
        <v>0</v>
      </c>
      <c r="HB1532">
        <v>0</v>
      </c>
      <c r="HC1532">
        <f t="shared" si="1278"/>
        <v>0</v>
      </c>
      <c r="HE1532" t="s">
        <v>3</v>
      </c>
      <c r="HF1532" t="s">
        <v>3</v>
      </c>
      <c r="HM1532" t="s">
        <v>3</v>
      </c>
      <c r="HN1532" t="s">
        <v>662</v>
      </c>
      <c r="HO1532" t="s">
        <v>663</v>
      </c>
      <c r="HP1532" t="s">
        <v>664</v>
      </c>
      <c r="HQ1532" t="s">
        <v>664</v>
      </c>
      <c r="IK1532">
        <v>0</v>
      </c>
    </row>
    <row r="1533" spans="1:255" x14ac:dyDescent="0.2">
      <c r="A1533" s="2">
        <v>18</v>
      </c>
      <c r="B1533" s="2">
        <v>1</v>
      </c>
      <c r="C1533" s="2">
        <v>1231</v>
      </c>
      <c r="D1533" s="2"/>
      <c r="E1533" s="2" t="s">
        <v>684</v>
      </c>
      <c r="F1533" s="2" t="s">
        <v>666</v>
      </c>
      <c r="G1533" s="2" t="s">
        <v>667</v>
      </c>
      <c r="H1533" s="2" t="s">
        <v>78</v>
      </c>
      <c r="I1533" s="2" t="e">
        <f>I1531*J1533</f>
        <v>#REF!</v>
      </c>
      <c r="J1533" s="2">
        <v>2.8000000000000004E-2</v>
      </c>
      <c r="K1533" s="2">
        <v>2.8000000000000001E-2</v>
      </c>
      <c r="L1533" s="2">
        <v>8.0359999999999997E-3</v>
      </c>
      <c r="M1533" s="2">
        <v>0</v>
      </c>
      <c r="N1533" s="2">
        <f t="shared" si="1241"/>
        <v>8.0000000000000002E-3</v>
      </c>
      <c r="O1533" s="2" t="e">
        <f t="shared" si="1242"/>
        <v>#REF!</v>
      </c>
      <c r="P1533" s="2" t="e">
        <f t="shared" si="1243"/>
        <v>#REF!</v>
      </c>
      <c r="Q1533" s="2" t="e">
        <f t="shared" si="1244"/>
        <v>#REF!</v>
      </c>
      <c r="R1533" s="2" t="e">
        <f t="shared" si="1245"/>
        <v>#REF!</v>
      </c>
      <c r="S1533" s="2" t="e">
        <f t="shared" si="1246"/>
        <v>#REF!</v>
      </c>
      <c r="T1533" s="2" t="e">
        <f t="shared" si="1247"/>
        <v>#REF!</v>
      </c>
      <c r="U1533" s="2" t="e">
        <f t="shared" si="1248"/>
        <v>#REF!</v>
      </c>
      <c r="V1533" s="2" t="e">
        <f t="shared" si="1249"/>
        <v>#REF!</v>
      </c>
      <c r="W1533" s="2" t="e">
        <f t="shared" si="1250"/>
        <v>#REF!</v>
      </c>
      <c r="X1533" s="2" t="e">
        <f t="shared" si="1251"/>
        <v>#REF!</v>
      </c>
      <c r="Y1533" s="2" t="e">
        <f t="shared" si="1252"/>
        <v>#REF!</v>
      </c>
      <c r="Z1533" s="2"/>
      <c r="AA1533" s="2">
        <v>69726971</v>
      </c>
      <c r="AB1533" s="2">
        <f t="shared" si="1253"/>
        <v>10559.12</v>
      </c>
      <c r="AC1533" s="2">
        <f>ROUND((ES1533),2)</f>
        <v>10559.12</v>
      </c>
      <c r="AD1533" s="2">
        <f t="shared" si="1254"/>
        <v>0</v>
      </c>
      <c r="AE1533" s="2">
        <f t="shared" si="1255"/>
        <v>0</v>
      </c>
      <c r="AF1533" s="2">
        <f t="shared" si="1256"/>
        <v>0</v>
      </c>
      <c r="AG1533" s="2">
        <f t="shared" si="1257"/>
        <v>0</v>
      </c>
      <c r="AH1533" s="2">
        <f t="shared" si="1258"/>
        <v>0</v>
      </c>
      <c r="AI1533" s="2">
        <f t="shared" si="1259"/>
        <v>0</v>
      </c>
      <c r="AJ1533" s="2">
        <f t="shared" si="1260"/>
        <v>22.28</v>
      </c>
      <c r="AK1533" s="2">
        <v>10559.12</v>
      </c>
      <c r="AL1533" s="2">
        <v>10559.12</v>
      </c>
      <c r="AM1533" s="2">
        <v>0</v>
      </c>
      <c r="AN1533" s="2">
        <v>0</v>
      </c>
      <c r="AO1533" s="2">
        <v>0</v>
      </c>
      <c r="AP1533" s="2">
        <v>0</v>
      </c>
      <c r="AQ1533" s="2">
        <v>0</v>
      </c>
      <c r="AR1533" s="2">
        <v>0</v>
      </c>
      <c r="AS1533" s="2">
        <v>22.28</v>
      </c>
      <c r="AT1533" s="2">
        <v>0</v>
      </c>
      <c r="AU1533" s="2">
        <v>0</v>
      </c>
      <c r="AV1533" s="2">
        <v>1</v>
      </c>
      <c r="AW1533" s="2">
        <v>1</v>
      </c>
      <c r="AX1533" s="2"/>
      <c r="AY1533" s="2"/>
      <c r="AZ1533" s="2">
        <v>1</v>
      </c>
      <c r="BA1533" s="2">
        <v>1</v>
      </c>
      <c r="BB1533" s="2">
        <v>1</v>
      </c>
      <c r="BC1533" s="2">
        <v>1</v>
      </c>
      <c r="BD1533" s="2" t="s">
        <v>3</v>
      </c>
      <c r="BE1533" s="2" t="s">
        <v>3</v>
      </c>
      <c r="BF1533" s="2" t="s">
        <v>3</v>
      </c>
      <c r="BG1533" s="2" t="s">
        <v>3</v>
      </c>
      <c r="BH1533" s="2">
        <v>3</v>
      </c>
      <c r="BI1533" s="2">
        <v>1</v>
      </c>
      <c r="BJ1533" s="2" t="s">
        <v>668</v>
      </c>
      <c r="BK1533" s="2"/>
      <c r="BL1533" s="2"/>
      <c r="BM1533" s="2">
        <v>500001</v>
      </c>
      <c r="BN1533" s="2">
        <v>0</v>
      </c>
      <c r="BO1533" s="2" t="s">
        <v>3</v>
      </c>
      <c r="BP1533" s="2">
        <v>0</v>
      </c>
      <c r="BQ1533" s="2">
        <v>8</v>
      </c>
      <c r="BR1533" s="2">
        <v>0</v>
      </c>
      <c r="BS1533" s="2">
        <v>1</v>
      </c>
      <c r="BT1533" s="2">
        <v>1</v>
      </c>
      <c r="BU1533" s="2">
        <v>1</v>
      </c>
      <c r="BV1533" s="2">
        <v>1</v>
      </c>
      <c r="BW1533" s="2">
        <v>1</v>
      </c>
      <c r="BX1533" s="2">
        <v>1</v>
      </c>
      <c r="BY1533" s="2" t="s">
        <v>3</v>
      </c>
      <c r="BZ1533" s="2">
        <v>0</v>
      </c>
      <c r="CA1533" s="2">
        <v>0</v>
      </c>
      <c r="CB1533" s="2" t="s">
        <v>3</v>
      </c>
      <c r="CC1533" s="2"/>
      <c r="CD1533" s="2"/>
      <c r="CE1533" s="2">
        <v>0</v>
      </c>
      <c r="CF1533" s="2">
        <v>0</v>
      </c>
      <c r="CG1533" s="2">
        <v>0</v>
      </c>
      <c r="CH1533" s="2">
        <v>114</v>
      </c>
      <c r="CI1533" s="2">
        <v>1</v>
      </c>
      <c r="CJ1533" s="2">
        <v>0</v>
      </c>
      <c r="CK1533" s="2">
        <v>0</v>
      </c>
      <c r="CL1533" s="2">
        <v>0</v>
      </c>
      <c r="CM1533" s="2">
        <v>0</v>
      </c>
      <c r="CN1533" s="2" t="s">
        <v>3</v>
      </c>
      <c r="CO1533" s="2">
        <v>0</v>
      </c>
      <c r="CP1533" s="2" t="e">
        <f t="shared" si="1261"/>
        <v>#REF!</v>
      </c>
      <c r="CQ1533" s="2">
        <f t="shared" si="1262"/>
        <v>10559.12</v>
      </c>
      <c r="CR1533" s="2">
        <f t="shared" si="1263"/>
        <v>0</v>
      </c>
      <c r="CS1533" s="2">
        <f t="shared" si="1264"/>
        <v>0</v>
      </c>
      <c r="CT1533" s="2">
        <f t="shared" si="1265"/>
        <v>0</v>
      </c>
      <c r="CU1533" s="2">
        <f t="shared" si="1266"/>
        <v>0</v>
      </c>
      <c r="CV1533" s="2">
        <f t="shared" si="1267"/>
        <v>0</v>
      </c>
      <c r="CW1533" s="2">
        <f t="shared" si="1268"/>
        <v>0</v>
      </c>
      <c r="CX1533" s="2">
        <f t="shared" si="1269"/>
        <v>22.28</v>
      </c>
      <c r="CY1533" s="2" t="e">
        <f>(((S1533+R1533)*AT1533)/100)</f>
        <v>#REF!</v>
      </c>
      <c r="CZ1533" s="2" t="e">
        <f>(((S1533+R1533)*AU1533)/100)</f>
        <v>#REF!</v>
      </c>
      <c r="DA1533" s="2"/>
      <c r="DB1533" s="2"/>
      <c r="DC1533" s="2" t="s">
        <v>3</v>
      </c>
      <c r="DD1533" s="2" t="s">
        <v>3</v>
      </c>
      <c r="DE1533" s="2" t="s">
        <v>3</v>
      </c>
      <c r="DF1533" s="2" t="s">
        <v>3</v>
      </c>
      <c r="DG1533" s="2" t="s">
        <v>3</v>
      </c>
      <c r="DH1533" s="2" t="s">
        <v>3</v>
      </c>
      <c r="DI1533" s="2" t="s">
        <v>3</v>
      </c>
      <c r="DJ1533" s="2" t="s">
        <v>3</v>
      </c>
      <c r="DK1533" s="2" t="s">
        <v>3</v>
      </c>
      <c r="DL1533" s="2" t="s">
        <v>3</v>
      </c>
      <c r="DM1533" s="2" t="s">
        <v>3</v>
      </c>
      <c r="DN1533" s="2">
        <v>0</v>
      </c>
      <c r="DO1533" s="2">
        <v>0</v>
      </c>
      <c r="DP1533" s="2">
        <v>1</v>
      </c>
      <c r="DQ1533" s="2">
        <v>1</v>
      </c>
      <c r="DR1533" s="2"/>
      <c r="DS1533" s="2"/>
      <c r="DT1533" s="2"/>
      <c r="DU1533" s="2">
        <v>1009</v>
      </c>
      <c r="DV1533" s="2" t="s">
        <v>78</v>
      </c>
      <c r="DW1533" s="2" t="s">
        <v>78</v>
      </c>
      <c r="DX1533" s="2">
        <v>1000</v>
      </c>
      <c r="DY1533" s="2"/>
      <c r="DZ1533" s="2" t="s">
        <v>3</v>
      </c>
      <c r="EA1533" s="2" t="s">
        <v>3</v>
      </c>
      <c r="EB1533" s="2" t="s">
        <v>3</v>
      </c>
      <c r="EC1533" s="2" t="s">
        <v>3</v>
      </c>
      <c r="ED1533" s="2"/>
      <c r="EE1533" s="2">
        <v>54328897</v>
      </c>
      <c r="EF1533" s="2">
        <v>8</v>
      </c>
      <c r="EG1533" s="2" t="s">
        <v>31</v>
      </c>
      <c r="EH1533" s="2">
        <v>0</v>
      </c>
      <c r="EI1533" s="2" t="s">
        <v>3</v>
      </c>
      <c r="EJ1533" s="2">
        <v>1</v>
      </c>
      <c r="EK1533" s="2">
        <v>500001</v>
      </c>
      <c r="EL1533" s="2" t="s">
        <v>32</v>
      </c>
      <c r="EM1533" s="2" t="s">
        <v>33</v>
      </c>
      <c r="EN1533" s="2"/>
      <c r="EO1533" s="2" t="s">
        <v>3</v>
      </c>
      <c r="EP1533" s="2"/>
      <c r="EQ1533" s="2">
        <v>0</v>
      </c>
      <c r="ER1533" s="2">
        <v>10559.12</v>
      </c>
      <c r="ES1533" s="2">
        <v>10559.12</v>
      </c>
      <c r="ET1533" s="2">
        <v>0</v>
      </c>
      <c r="EU1533" s="2">
        <v>0</v>
      </c>
      <c r="EV1533" s="2">
        <v>0</v>
      </c>
      <c r="EW1533" s="2">
        <v>0</v>
      </c>
      <c r="EX1533" s="2">
        <v>0</v>
      </c>
      <c r="EY1533" s="2"/>
      <c r="EZ1533" s="2"/>
      <c r="FA1533" s="2"/>
      <c r="FB1533" s="2"/>
      <c r="FC1533" s="2"/>
      <c r="FD1533" s="2"/>
      <c r="FE1533" s="2"/>
      <c r="FF1533" s="2"/>
      <c r="FG1533" s="2"/>
      <c r="FH1533" s="2"/>
      <c r="FI1533" s="2"/>
      <c r="FJ1533" s="2"/>
      <c r="FK1533" s="2"/>
      <c r="FL1533" s="2"/>
      <c r="FM1533" s="2"/>
      <c r="FN1533" s="2"/>
      <c r="FO1533" s="2"/>
      <c r="FP1533" s="2"/>
      <c r="FQ1533" s="2">
        <v>0</v>
      </c>
      <c r="FR1533" s="2">
        <f t="shared" si="1270"/>
        <v>0</v>
      </c>
      <c r="FS1533" s="2">
        <v>0</v>
      </c>
      <c r="FT1533" s="2"/>
      <c r="FU1533" s="2"/>
      <c r="FV1533" s="2"/>
      <c r="FW1533" s="2"/>
      <c r="FX1533" s="2">
        <v>0</v>
      </c>
      <c r="FY1533" s="2">
        <v>0</v>
      </c>
      <c r="FZ1533" s="2"/>
      <c r="GA1533" s="2" t="s">
        <v>3</v>
      </c>
      <c r="GB1533" s="2"/>
      <c r="GC1533" s="2"/>
      <c r="GD1533" s="2">
        <v>1</v>
      </c>
      <c r="GE1533" s="2"/>
      <c r="GF1533" s="2">
        <v>429567918</v>
      </c>
      <c r="GG1533" s="2">
        <v>2</v>
      </c>
      <c r="GH1533" s="2">
        <v>1</v>
      </c>
      <c r="GI1533" s="2">
        <v>-2</v>
      </c>
      <c r="GJ1533" s="2">
        <v>0</v>
      </c>
      <c r="GK1533" s="2">
        <v>0</v>
      </c>
      <c r="GL1533" s="2">
        <f t="shared" si="1271"/>
        <v>0</v>
      </c>
      <c r="GM1533" s="2" t="e">
        <f t="shared" si="1272"/>
        <v>#REF!</v>
      </c>
      <c r="GN1533" s="2" t="e">
        <f t="shared" si="1273"/>
        <v>#REF!</v>
      </c>
      <c r="GO1533" s="2">
        <f t="shared" si="1274"/>
        <v>0</v>
      </c>
      <c r="GP1533" s="2">
        <f t="shared" si="1275"/>
        <v>0</v>
      </c>
      <c r="GQ1533" s="2"/>
      <c r="GR1533" s="2">
        <v>0</v>
      </c>
      <c r="GS1533" s="2">
        <v>3</v>
      </c>
      <c r="GT1533" s="2">
        <v>0</v>
      </c>
      <c r="GU1533" s="2" t="s">
        <v>3</v>
      </c>
      <c r="GV1533" s="2">
        <f t="shared" si="1276"/>
        <v>0</v>
      </c>
      <c r="GW1533" s="2">
        <v>1</v>
      </c>
      <c r="GX1533" s="2" t="e">
        <f t="shared" si="1277"/>
        <v>#REF!</v>
      </c>
      <c r="GY1533" s="2"/>
      <c r="GZ1533" s="2"/>
      <c r="HA1533" s="2">
        <v>0</v>
      </c>
      <c r="HB1533" s="2">
        <v>0</v>
      </c>
      <c r="HC1533" s="2">
        <f t="shared" si="1278"/>
        <v>0</v>
      </c>
      <c r="HD1533" s="2"/>
      <c r="HE1533" s="2" t="s">
        <v>3</v>
      </c>
      <c r="HF1533" s="2" t="s">
        <v>3</v>
      </c>
      <c r="HG1533" s="2"/>
      <c r="HH1533" s="2"/>
      <c r="HI1533" s="2"/>
      <c r="HJ1533" s="2"/>
      <c r="HK1533" s="2"/>
      <c r="HL1533" s="2"/>
      <c r="HM1533" s="2" t="s">
        <v>3</v>
      </c>
      <c r="HN1533" s="2" t="s">
        <v>3</v>
      </c>
      <c r="HO1533" s="2" t="s">
        <v>3</v>
      </c>
      <c r="HP1533" s="2" t="s">
        <v>3</v>
      </c>
      <c r="HQ1533" s="2" t="s">
        <v>3</v>
      </c>
      <c r="HR1533" s="2"/>
      <c r="HS1533" s="2"/>
      <c r="HT1533" s="2"/>
      <c r="HU1533" s="2"/>
      <c r="HV1533" s="2"/>
      <c r="HW1533" s="2"/>
      <c r="HX1533" s="2"/>
      <c r="HY1533" s="2"/>
      <c r="HZ1533" s="2"/>
      <c r="IA1533" s="2"/>
      <c r="IB1533" s="2"/>
      <c r="IC1533" s="2"/>
      <c r="ID1533" s="2"/>
      <c r="IE1533" s="2"/>
      <c r="IF1533" s="2"/>
      <c r="IG1533" s="2"/>
      <c r="IH1533" s="2"/>
      <c r="II1533" s="2"/>
      <c r="IJ1533" s="2"/>
      <c r="IK1533" s="2">
        <v>0</v>
      </c>
      <c r="IL1533" s="2"/>
      <c r="IM1533" s="2"/>
      <c r="IN1533" s="2"/>
      <c r="IO1533" s="2"/>
      <c r="IP1533" s="2"/>
      <c r="IQ1533" s="2"/>
      <c r="IR1533" s="2"/>
      <c r="IS1533" s="2"/>
      <c r="IT1533" s="2"/>
      <c r="IU1533" s="2"/>
    </row>
    <row r="1534" spans="1:255" x14ac:dyDescent="0.2">
      <c r="A1534">
        <v>18</v>
      </c>
      <c r="B1534">
        <v>1</v>
      </c>
      <c r="C1534">
        <v>1237</v>
      </c>
      <c r="E1534" t="s">
        <v>684</v>
      </c>
      <c r="F1534" t="e">
        <f>'1.Лок.смета.и.Акт'!#REF!</f>
        <v>#REF!</v>
      </c>
      <c r="G1534" t="s">
        <v>667</v>
      </c>
      <c r="H1534" t="s">
        <v>78</v>
      </c>
      <c r="I1534" t="e">
        <f>I1532*J1534</f>
        <v>#REF!</v>
      </c>
      <c r="J1534">
        <v>2.8000000000000004E-2</v>
      </c>
      <c r="K1534">
        <v>2.8000000000000001E-2</v>
      </c>
      <c r="L1534">
        <v>8.0359999999999997E-3</v>
      </c>
      <c r="M1534">
        <v>0</v>
      </c>
      <c r="N1534">
        <f t="shared" si="1241"/>
        <v>8.0000000000000002E-3</v>
      </c>
      <c r="O1534" t="e">
        <f t="shared" si="1242"/>
        <v>#REF!</v>
      </c>
      <c r="P1534" t="e">
        <f t="shared" si="1243"/>
        <v>#REF!</v>
      </c>
      <c r="Q1534" t="e">
        <f t="shared" si="1244"/>
        <v>#REF!</v>
      </c>
      <c r="R1534" t="e">
        <f t="shared" si="1245"/>
        <v>#REF!</v>
      </c>
      <c r="S1534" t="e">
        <f t="shared" si="1246"/>
        <v>#REF!</v>
      </c>
      <c r="T1534" t="e">
        <f t="shared" si="1247"/>
        <v>#REF!</v>
      </c>
      <c r="U1534" t="e">
        <f t="shared" si="1248"/>
        <v>#REF!</v>
      </c>
      <c r="V1534" t="e">
        <f t="shared" si="1249"/>
        <v>#REF!</v>
      </c>
      <c r="W1534" t="e">
        <f t="shared" si="1250"/>
        <v>#REF!</v>
      </c>
      <c r="X1534" t="e">
        <f t="shared" si="1251"/>
        <v>#REF!</v>
      </c>
      <c r="Y1534" t="e">
        <f t="shared" si="1252"/>
        <v>#REF!</v>
      </c>
      <c r="AA1534">
        <v>69726884</v>
      </c>
      <c r="AB1534">
        <f t="shared" si="1253"/>
        <v>3335.64</v>
      </c>
      <c r="AC1534">
        <f>ROUND((ES1534),2)</f>
        <v>3335.64</v>
      </c>
      <c r="AD1534">
        <f t="shared" si="1254"/>
        <v>0</v>
      </c>
      <c r="AE1534">
        <f t="shared" si="1255"/>
        <v>0</v>
      </c>
      <c r="AF1534">
        <f t="shared" si="1256"/>
        <v>0</v>
      </c>
      <c r="AG1534">
        <f t="shared" si="1257"/>
        <v>0</v>
      </c>
      <c r="AH1534">
        <f t="shared" si="1258"/>
        <v>0</v>
      </c>
      <c r="AI1534">
        <f t="shared" si="1259"/>
        <v>0</v>
      </c>
      <c r="AJ1534">
        <f t="shared" si="1260"/>
        <v>22.28</v>
      </c>
      <c r="AK1534">
        <v>3335.6400000000003</v>
      </c>
      <c r="AL1534">
        <v>3335.6400000000003</v>
      </c>
      <c r="AM1534">
        <v>0</v>
      </c>
      <c r="AN1534">
        <v>0</v>
      </c>
      <c r="AO1534">
        <v>0</v>
      </c>
      <c r="AP1534">
        <v>0</v>
      </c>
      <c r="AQ1534">
        <v>0</v>
      </c>
      <c r="AR1534">
        <v>0</v>
      </c>
      <c r="AS1534">
        <v>22.28</v>
      </c>
      <c r="AT1534">
        <v>0</v>
      </c>
      <c r="AU1534">
        <v>0</v>
      </c>
      <c r="AV1534">
        <v>1</v>
      </c>
      <c r="AW1534">
        <v>1</v>
      </c>
      <c r="AZ1534">
        <v>1</v>
      </c>
      <c r="BA1534">
        <v>1</v>
      </c>
      <c r="BB1534">
        <v>1</v>
      </c>
      <c r="BC1534">
        <v>7.56</v>
      </c>
      <c r="BD1534" t="s">
        <v>3</v>
      </c>
      <c r="BE1534" t="s">
        <v>3</v>
      </c>
      <c r="BF1534" t="s">
        <v>3</v>
      </c>
      <c r="BG1534" t="s">
        <v>3</v>
      </c>
      <c r="BH1534">
        <v>3</v>
      </c>
      <c r="BI1534">
        <v>1</v>
      </c>
      <c r="BJ1534" t="s">
        <v>668</v>
      </c>
      <c r="BM1534">
        <v>500001</v>
      </c>
      <c r="BN1534">
        <v>0</v>
      </c>
      <c r="BO1534" t="s">
        <v>3</v>
      </c>
      <c r="BP1534">
        <v>0</v>
      </c>
      <c r="BQ1534">
        <v>8</v>
      </c>
      <c r="BR1534">
        <v>0</v>
      </c>
      <c r="BS1534">
        <v>1</v>
      </c>
      <c r="BT1534">
        <v>1</v>
      </c>
      <c r="BU1534">
        <v>1</v>
      </c>
      <c r="BV1534">
        <v>1</v>
      </c>
      <c r="BW1534">
        <v>1</v>
      </c>
      <c r="BX1534">
        <v>1</v>
      </c>
      <c r="BY1534" t="s">
        <v>3</v>
      </c>
      <c r="BZ1534">
        <v>0</v>
      </c>
      <c r="CA1534">
        <v>0</v>
      </c>
      <c r="CB1534" t="s">
        <v>3</v>
      </c>
      <c r="CE1534">
        <v>0</v>
      </c>
      <c r="CF1534">
        <v>0</v>
      </c>
      <c r="CG1534">
        <v>0</v>
      </c>
      <c r="CH1534">
        <v>114</v>
      </c>
      <c r="CI1534">
        <v>1</v>
      </c>
      <c r="CJ1534">
        <v>0</v>
      </c>
      <c r="CK1534">
        <v>0</v>
      </c>
      <c r="CL1534">
        <v>0</v>
      </c>
      <c r="CM1534">
        <v>0</v>
      </c>
      <c r="CN1534" t="s">
        <v>3</v>
      </c>
      <c r="CO1534">
        <v>0</v>
      </c>
      <c r="CP1534" t="e">
        <f t="shared" si="1261"/>
        <v>#REF!</v>
      </c>
      <c r="CQ1534">
        <f t="shared" si="1262"/>
        <v>25217.438399999999</v>
      </c>
      <c r="CR1534">
        <f t="shared" si="1263"/>
        <v>0</v>
      </c>
      <c r="CS1534">
        <f t="shared" si="1264"/>
        <v>0</v>
      </c>
      <c r="CT1534">
        <f t="shared" si="1265"/>
        <v>0</v>
      </c>
      <c r="CU1534">
        <f t="shared" si="1266"/>
        <v>0</v>
      </c>
      <c r="CV1534">
        <f t="shared" si="1267"/>
        <v>0</v>
      </c>
      <c r="CW1534">
        <f t="shared" si="1268"/>
        <v>0</v>
      </c>
      <c r="CX1534">
        <f t="shared" si="1269"/>
        <v>22.28</v>
      </c>
      <c r="CY1534" t="e">
        <f>(S1534+R1534)*(BZ1534/100)</f>
        <v>#REF!</v>
      </c>
      <c r="CZ1534" t="e">
        <f>(S1534+R1534)*(CA1534/100)</f>
        <v>#REF!</v>
      </c>
      <c r="DC1534" t="s">
        <v>3</v>
      </c>
      <c r="DD1534" t="s">
        <v>3</v>
      </c>
      <c r="DE1534" t="s">
        <v>3</v>
      </c>
      <c r="DF1534" t="s">
        <v>3</v>
      </c>
      <c r="DG1534" t="s">
        <v>3</v>
      </c>
      <c r="DH1534" t="s">
        <v>3</v>
      </c>
      <c r="DI1534" t="s">
        <v>3</v>
      </c>
      <c r="DJ1534" t="s">
        <v>3</v>
      </c>
      <c r="DK1534" t="s">
        <v>3</v>
      </c>
      <c r="DL1534" t="s">
        <v>3</v>
      </c>
      <c r="DM1534" t="s">
        <v>3</v>
      </c>
      <c r="DN1534">
        <v>0</v>
      </c>
      <c r="DO1534">
        <v>0</v>
      </c>
      <c r="DP1534">
        <v>1</v>
      </c>
      <c r="DQ1534">
        <v>1</v>
      </c>
      <c r="DU1534">
        <v>1009</v>
      </c>
      <c r="DV1534" t="s">
        <v>78</v>
      </c>
      <c r="DW1534" t="e">
        <f>'1.Лок.смета.и.Акт'!#REF!</f>
        <v>#REF!</v>
      </c>
      <c r="DX1534">
        <v>1000</v>
      </c>
      <c r="DZ1534" t="s">
        <v>3</v>
      </c>
      <c r="EA1534" t="s">
        <v>3</v>
      </c>
      <c r="EB1534" t="s">
        <v>3</v>
      </c>
      <c r="EC1534" t="s">
        <v>3</v>
      </c>
      <c r="EE1534">
        <v>54328897</v>
      </c>
      <c r="EF1534">
        <v>8</v>
      </c>
      <c r="EG1534" t="s">
        <v>31</v>
      </c>
      <c r="EH1534">
        <v>0</v>
      </c>
      <c r="EI1534" t="s">
        <v>3</v>
      </c>
      <c r="EJ1534">
        <v>1</v>
      </c>
      <c r="EK1534">
        <v>500001</v>
      </c>
      <c r="EL1534" t="s">
        <v>32</v>
      </c>
      <c r="EM1534" t="s">
        <v>33</v>
      </c>
      <c r="EO1534" t="s">
        <v>3</v>
      </c>
      <c r="EQ1534">
        <v>0</v>
      </c>
      <c r="ER1534">
        <v>3335.6400000000003</v>
      </c>
      <c r="ES1534">
        <v>3335.6400000000003</v>
      </c>
      <c r="ET1534">
        <v>0</v>
      </c>
      <c r="EU1534">
        <v>0</v>
      </c>
      <c r="EV1534">
        <v>0</v>
      </c>
      <c r="EW1534">
        <v>0</v>
      </c>
      <c r="EX1534">
        <v>0</v>
      </c>
      <c r="EZ1534">
        <v>5</v>
      </c>
      <c r="FC1534">
        <v>0</v>
      </c>
      <c r="FD1534">
        <v>18</v>
      </c>
      <c r="FF1534">
        <v>24120</v>
      </c>
      <c r="FQ1534">
        <v>0</v>
      </c>
      <c r="FR1534">
        <f t="shared" si="1270"/>
        <v>0</v>
      </c>
      <c r="FS1534">
        <v>0</v>
      </c>
      <c r="FX1534">
        <v>0</v>
      </c>
      <c r="FY1534">
        <v>0</v>
      </c>
      <c r="GA1534" t="s">
        <v>669</v>
      </c>
      <c r="GD1534">
        <v>1</v>
      </c>
      <c r="GF1534">
        <v>429567918</v>
      </c>
      <c r="GG1534">
        <v>2</v>
      </c>
      <c r="GH1534">
        <v>3</v>
      </c>
      <c r="GI1534">
        <v>5</v>
      </c>
      <c r="GJ1534">
        <v>0</v>
      </c>
      <c r="GK1534">
        <v>0</v>
      </c>
      <c r="GL1534">
        <f t="shared" si="1271"/>
        <v>0</v>
      </c>
      <c r="GM1534" t="e">
        <f t="shared" si="1272"/>
        <v>#REF!</v>
      </c>
      <c r="GN1534" t="e">
        <f t="shared" si="1273"/>
        <v>#REF!</v>
      </c>
      <c r="GO1534">
        <f t="shared" si="1274"/>
        <v>0</v>
      </c>
      <c r="GP1534">
        <f t="shared" si="1275"/>
        <v>0</v>
      </c>
      <c r="GR1534">
        <v>1</v>
      </c>
      <c r="GS1534">
        <v>1</v>
      </c>
      <c r="GT1534">
        <v>0</v>
      </c>
      <c r="GU1534" t="s">
        <v>3</v>
      </c>
      <c r="GV1534">
        <f t="shared" si="1276"/>
        <v>0</v>
      </c>
      <c r="GW1534">
        <v>1</v>
      </c>
      <c r="GX1534" t="e">
        <f t="shared" si="1277"/>
        <v>#REF!</v>
      </c>
      <c r="HA1534">
        <v>0</v>
      </c>
      <c r="HB1534">
        <v>0</v>
      </c>
      <c r="HC1534">
        <f t="shared" si="1278"/>
        <v>0</v>
      </c>
      <c r="HE1534" t="s">
        <v>35</v>
      </c>
      <c r="HF1534" t="s">
        <v>36</v>
      </c>
      <c r="HM1534" t="s">
        <v>3</v>
      </c>
      <c r="HN1534" t="s">
        <v>3</v>
      </c>
      <c r="HO1534" t="s">
        <v>3</v>
      </c>
      <c r="HP1534" t="s">
        <v>3</v>
      </c>
      <c r="HQ1534" t="s">
        <v>3</v>
      </c>
      <c r="IK1534">
        <v>0</v>
      </c>
    </row>
    <row r="1535" spans="1:255" x14ac:dyDescent="0.2">
      <c r="A1535" s="2">
        <v>18</v>
      </c>
      <c r="B1535" s="2">
        <v>1</v>
      </c>
      <c r="C1535" s="2">
        <v>1232</v>
      </c>
      <c r="D1535" s="2"/>
      <c r="E1535" s="2" t="s">
        <v>685</v>
      </c>
      <c r="F1535" s="2" t="s">
        <v>671</v>
      </c>
      <c r="G1535" s="2" t="s">
        <v>672</v>
      </c>
      <c r="H1535" s="2" t="s">
        <v>78</v>
      </c>
      <c r="I1535" s="2" t="e">
        <f>I1531*J1535</f>
        <v>#REF!</v>
      </c>
      <c r="J1535" s="2">
        <v>1</v>
      </c>
      <c r="K1535" s="2">
        <v>1</v>
      </c>
      <c r="L1535" s="2">
        <v>0.28699999999999998</v>
      </c>
      <c r="M1535" s="2">
        <v>0</v>
      </c>
      <c r="N1535" s="2">
        <f t="shared" si="1241"/>
        <v>0.28699999999999998</v>
      </c>
      <c r="O1535" s="2" t="e">
        <f t="shared" si="1242"/>
        <v>#REF!</v>
      </c>
      <c r="P1535" s="2" t="e">
        <f t="shared" si="1243"/>
        <v>#REF!</v>
      </c>
      <c r="Q1535" s="2" t="e">
        <f t="shared" si="1244"/>
        <v>#REF!</v>
      </c>
      <c r="R1535" s="2" t="e">
        <f t="shared" si="1245"/>
        <v>#REF!</v>
      </c>
      <c r="S1535" s="2" t="e">
        <f t="shared" si="1246"/>
        <v>#REF!</v>
      </c>
      <c r="T1535" s="2" t="e">
        <f t="shared" si="1247"/>
        <v>#REF!</v>
      </c>
      <c r="U1535" s="2" t="e">
        <f t="shared" si="1248"/>
        <v>#REF!</v>
      </c>
      <c r="V1535" s="2" t="e">
        <f t="shared" si="1249"/>
        <v>#REF!</v>
      </c>
      <c r="W1535" s="2" t="e">
        <f t="shared" si="1250"/>
        <v>#REF!</v>
      </c>
      <c r="X1535" s="2" t="e">
        <f t="shared" si="1251"/>
        <v>#REF!</v>
      </c>
      <c r="Y1535" s="2" t="e">
        <f t="shared" si="1252"/>
        <v>#REF!</v>
      </c>
      <c r="Z1535" s="2"/>
      <c r="AA1535" s="2">
        <v>69726971</v>
      </c>
      <c r="AB1535" s="2">
        <f t="shared" si="1253"/>
        <v>14770.4</v>
      </c>
      <c r="AC1535" s="2">
        <f>ROUND((ES1535),2)</f>
        <v>14770.4</v>
      </c>
      <c r="AD1535" s="2">
        <f t="shared" si="1254"/>
        <v>0</v>
      </c>
      <c r="AE1535" s="2">
        <f t="shared" si="1255"/>
        <v>0</v>
      </c>
      <c r="AF1535" s="2">
        <f t="shared" si="1256"/>
        <v>0</v>
      </c>
      <c r="AG1535" s="2">
        <f t="shared" si="1257"/>
        <v>0</v>
      </c>
      <c r="AH1535" s="2">
        <f t="shared" si="1258"/>
        <v>0</v>
      </c>
      <c r="AI1535" s="2">
        <f t="shared" si="1259"/>
        <v>0</v>
      </c>
      <c r="AJ1535" s="2">
        <f t="shared" si="1260"/>
        <v>0</v>
      </c>
      <c r="AK1535" s="2">
        <v>14770.4</v>
      </c>
      <c r="AL1535" s="2">
        <v>14770.4</v>
      </c>
      <c r="AM1535" s="2">
        <v>0</v>
      </c>
      <c r="AN1535" s="2">
        <v>0</v>
      </c>
      <c r="AO1535" s="2">
        <v>0</v>
      </c>
      <c r="AP1535" s="2">
        <v>0</v>
      </c>
      <c r="AQ1535" s="2">
        <v>0</v>
      </c>
      <c r="AR1535" s="2">
        <v>0</v>
      </c>
      <c r="AS1535" s="2">
        <v>0</v>
      </c>
      <c r="AT1535" s="2">
        <v>0</v>
      </c>
      <c r="AU1535" s="2">
        <v>0</v>
      </c>
      <c r="AV1535" s="2">
        <v>1</v>
      </c>
      <c r="AW1535" s="2">
        <v>1</v>
      </c>
      <c r="AX1535" s="2"/>
      <c r="AY1535" s="2"/>
      <c r="AZ1535" s="2">
        <v>1</v>
      </c>
      <c r="BA1535" s="2">
        <v>1</v>
      </c>
      <c r="BB1535" s="2">
        <v>1</v>
      </c>
      <c r="BC1535" s="2">
        <v>1</v>
      </c>
      <c r="BD1535" s="2" t="s">
        <v>3</v>
      </c>
      <c r="BE1535" s="2" t="s">
        <v>3</v>
      </c>
      <c r="BF1535" s="2" t="s">
        <v>3</v>
      </c>
      <c r="BG1535" s="2" t="s">
        <v>3</v>
      </c>
      <c r="BH1535" s="2">
        <v>3</v>
      </c>
      <c r="BI1535" s="2">
        <v>1</v>
      </c>
      <c r="BJ1535" s="2" t="s">
        <v>673</v>
      </c>
      <c r="BK1535" s="2"/>
      <c r="BL1535" s="2"/>
      <c r="BM1535" s="2">
        <v>500003</v>
      </c>
      <c r="BN1535" s="2">
        <v>0</v>
      </c>
      <c r="BO1535" s="2" t="s">
        <v>3</v>
      </c>
      <c r="BP1535" s="2">
        <v>0</v>
      </c>
      <c r="BQ1535" s="2">
        <v>13</v>
      </c>
      <c r="BR1535" s="2">
        <v>0</v>
      </c>
      <c r="BS1535" s="2">
        <v>1</v>
      </c>
      <c r="BT1535" s="2">
        <v>1</v>
      </c>
      <c r="BU1535" s="2">
        <v>1</v>
      </c>
      <c r="BV1535" s="2">
        <v>1</v>
      </c>
      <c r="BW1535" s="2">
        <v>1</v>
      </c>
      <c r="BX1535" s="2">
        <v>1</v>
      </c>
      <c r="BY1535" s="2" t="s">
        <v>3</v>
      </c>
      <c r="BZ1535" s="2">
        <v>0</v>
      </c>
      <c r="CA1535" s="2">
        <v>0</v>
      </c>
      <c r="CB1535" s="2" t="s">
        <v>3</v>
      </c>
      <c r="CC1535" s="2"/>
      <c r="CD1535" s="2"/>
      <c r="CE1535" s="2">
        <v>0</v>
      </c>
      <c r="CF1535" s="2">
        <v>0</v>
      </c>
      <c r="CG1535" s="2">
        <v>0</v>
      </c>
      <c r="CH1535" s="2">
        <v>114</v>
      </c>
      <c r="CI1535" s="2">
        <v>2</v>
      </c>
      <c r="CJ1535" s="2">
        <v>0</v>
      </c>
      <c r="CK1535" s="2">
        <v>0</v>
      </c>
      <c r="CL1535" s="2">
        <v>0</v>
      </c>
      <c r="CM1535" s="2">
        <v>0</v>
      </c>
      <c r="CN1535" s="2" t="s">
        <v>3</v>
      </c>
      <c r="CO1535" s="2">
        <v>0</v>
      </c>
      <c r="CP1535" s="2" t="e">
        <f t="shared" si="1261"/>
        <v>#REF!</v>
      </c>
      <c r="CQ1535" s="2">
        <f t="shared" si="1262"/>
        <v>14770.4</v>
      </c>
      <c r="CR1535" s="2">
        <f t="shared" si="1263"/>
        <v>0</v>
      </c>
      <c r="CS1535" s="2">
        <f t="shared" si="1264"/>
        <v>0</v>
      </c>
      <c r="CT1535" s="2">
        <f t="shared" si="1265"/>
        <v>0</v>
      </c>
      <c r="CU1535" s="2">
        <f t="shared" si="1266"/>
        <v>0</v>
      </c>
      <c r="CV1535" s="2">
        <f t="shared" si="1267"/>
        <v>0</v>
      </c>
      <c r="CW1535" s="2">
        <f t="shared" si="1268"/>
        <v>0</v>
      </c>
      <c r="CX1535" s="2">
        <f t="shared" si="1269"/>
        <v>0</v>
      </c>
      <c r="CY1535" s="2" t="e">
        <f>(((S1535+R1535)*AT1535)/100)</f>
        <v>#REF!</v>
      </c>
      <c r="CZ1535" s="2" t="e">
        <f>(((S1535+R1535)*AU1535)/100)</f>
        <v>#REF!</v>
      </c>
      <c r="DA1535" s="2"/>
      <c r="DB1535" s="2"/>
      <c r="DC1535" s="2" t="s">
        <v>3</v>
      </c>
      <c r="DD1535" s="2" t="s">
        <v>3</v>
      </c>
      <c r="DE1535" s="2" t="s">
        <v>3</v>
      </c>
      <c r="DF1535" s="2" t="s">
        <v>3</v>
      </c>
      <c r="DG1535" s="2" t="s">
        <v>3</v>
      </c>
      <c r="DH1535" s="2" t="s">
        <v>3</v>
      </c>
      <c r="DI1535" s="2" t="s">
        <v>3</v>
      </c>
      <c r="DJ1535" s="2" t="s">
        <v>3</v>
      </c>
      <c r="DK1535" s="2" t="s">
        <v>3</v>
      </c>
      <c r="DL1535" s="2" t="s">
        <v>3</v>
      </c>
      <c r="DM1535" s="2" t="s">
        <v>3</v>
      </c>
      <c r="DN1535" s="2">
        <v>0</v>
      </c>
      <c r="DO1535" s="2">
        <v>0</v>
      </c>
      <c r="DP1535" s="2">
        <v>1</v>
      </c>
      <c r="DQ1535" s="2">
        <v>1</v>
      </c>
      <c r="DR1535" s="2"/>
      <c r="DS1535" s="2"/>
      <c r="DT1535" s="2"/>
      <c r="DU1535" s="2">
        <v>1009</v>
      </c>
      <c r="DV1535" s="2" t="s">
        <v>78</v>
      </c>
      <c r="DW1535" s="2" t="s">
        <v>78</v>
      </c>
      <c r="DX1535" s="2">
        <v>1000</v>
      </c>
      <c r="DY1535" s="2"/>
      <c r="DZ1535" s="2" t="s">
        <v>3</v>
      </c>
      <c r="EA1535" s="2" t="s">
        <v>3</v>
      </c>
      <c r="EB1535" s="2" t="s">
        <v>3</v>
      </c>
      <c r="EC1535" s="2" t="s">
        <v>3</v>
      </c>
      <c r="ED1535" s="2"/>
      <c r="EE1535" s="2">
        <v>54329104</v>
      </c>
      <c r="EF1535" s="2">
        <v>13</v>
      </c>
      <c r="EG1535" s="2" t="s">
        <v>42</v>
      </c>
      <c r="EH1535" s="2">
        <v>0</v>
      </c>
      <c r="EI1535" s="2" t="s">
        <v>3</v>
      </c>
      <c r="EJ1535" s="2">
        <v>1</v>
      </c>
      <c r="EK1535" s="2">
        <v>500003</v>
      </c>
      <c r="EL1535" s="2" t="s">
        <v>43</v>
      </c>
      <c r="EM1535" s="2" t="s">
        <v>44</v>
      </c>
      <c r="EN1535" s="2"/>
      <c r="EO1535" s="2" t="s">
        <v>3</v>
      </c>
      <c r="EP1535" s="2"/>
      <c r="EQ1535" s="2">
        <v>0</v>
      </c>
      <c r="ER1535" s="2">
        <v>14770.4</v>
      </c>
      <c r="ES1535" s="2">
        <v>14770.4</v>
      </c>
      <c r="ET1535" s="2">
        <v>0</v>
      </c>
      <c r="EU1535" s="2">
        <v>0</v>
      </c>
      <c r="EV1535" s="2">
        <v>0</v>
      </c>
      <c r="EW1535" s="2">
        <v>0</v>
      </c>
      <c r="EX1535" s="2">
        <v>0</v>
      </c>
      <c r="EY1535" s="2"/>
      <c r="EZ1535" s="2"/>
      <c r="FA1535" s="2"/>
      <c r="FB1535" s="2"/>
      <c r="FC1535" s="2"/>
      <c r="FD1535" s="2"/>
      <c r="FE1535" s="2"/>
      <c r="FF1535" s="2"/>
      <c r="FG1535" s="2"/>
      <c r="FH1535" s="2"/>
      <c r="FI1535" s="2"/>
      <c r="FJ1535" s="2"/>
      <c r="FK1535" s="2"/>
      <c r="FL1535" s="2"/>
      <c r="FM1535" s="2"/>
      <c r="FN1535" s="2"/>
      <c r="FO1535" s="2"/>
      <c r="FP1535" s="2"/>
      <c r="FQ1535" s="2">
        <v>0</v>
      </c>
      <c r="FR1535" s="2">
        <f t="shared" si="1270"/>
        <v>0</v>
      </c>
      <c r="FS1535" s="2">
        <v>0</v>
      </c>
      <c r="FT1535" s="2"/>
      <c r="FU1535" s="2"/>
      <c r="FV1535" s="2"/>
      <c r="FW1535" s="2"/>
      <c r="FX1535" s="2">
        <v>0</v>
      </c>
      <c r="FY1535" s="2">
        <v>0</v>
      </c>
      <c r="FZ1535" s="2"/>
      <c r="GA1535" s="2" t="s">
        <v>3</v>
      </c>
      <c r="GB1535" s="2"/>
      <c r="GC1535" s="2"/>
      <c r="GD1535" s="2">
        <v>1</v>
      </c>
      <c r="GE1535" s="2"/>
      <c r="GF1535" s="2">
        <v>-78750848</v>
      </c>
      <c r="GG1535" s="2">
        <v>2</v>
      </c>
      <c r="GH1535" s="2">
        <v>1</v>
      </c>
      <c r="GI1535" s="2">
        <v>-2</v>
      </c>
      <c r="GJ1535" s="2">
        <v>0</v>
      </c>
      <c r="GK1535" s="2">
        <v>0</v>
      </c>
      <c r="GL1535" s="2">
        <f t="shared" si="1271"/>
        <v>0</v>
      </c>
      <c r="GM1535" s="2" t="e">
        <f t="shared" si="1272"/>
        <v>#REF!</v>
      </c>
      <c r="GN1535" s="2" t="e">
        <f t="shared" si="1273"/>
        <v>#REF!</v>
      </c>
      <c r="GO1535" s="2">
        <f t="shared" si="1274"/>
        <v>0</v>
      </c>
      <c r="GP1535" s="2">
        <f t="shared" si="1275"/>
        <v>0</v>
      </c>
      <c r="GQ1535" s="2"/>
      <c r="GR1535" s="2">
        <v>0</v>
      </c>
      <c r="GS1535" s="2">
        <v>3</v>
      </c>
      <c r="GT1535" s="2">
        <v>0</v>
      </c>
      <c r="GU1535" s="2" t="s">
        <v>3</v>
      </c>
      <c r="GV1535" s="2">
        <f t="shared" si="1276"/>
        <v>0</v>
      </c>
      <c r="GW1535" s="2">
        <v>1</v>
      </c>
      <c r="GX1535" s="2" t="e">
        <f t="shared" si="1277"/>
        <v>#REF!</v>
      </c>
      <c r="GY1535" s="2"/>
      <c r="GZ1535" s="2"/>
      <c r="HA1535" s="2">
        <v>0</v>
      </c>
      <c r="HB1535" s="2">
        <v>0</v>
      </c>
      <c r="HC1535" s="2">
        <f t="shared" si="1278"/>
        <v>0</v>
      </c>
      <c r="HD1535" s="2"/>
      <c r="HE1535" s="2" t="s">
        <v>3</v>
      </c>
      <c r="HF1535" s="2" t="s">
        <v>3</v>
      </c>
      <c r="HG1535" s="2"/>
      <c r="HH1535" s="2"/>
      <c r="HI1535" s="2"/>
      <c r="HJ1535" s="2"/>
      <c r="HK1535" s="2"/>
      <c r="HL1535" s="2"/>
      <c r="HM1535" s="2" t="s">
        <v>3</v>
      </c>
      <c r="HN1535" s="2" t="s">
        <v>3</v>
      </c>
      <c r="HO1535" s="2" t="s">
        <v>3</v>
      </c>
      <c r="HP1535" s="2" t="s">
        <v>3</v>
      </c>
      <c r="HQ1535" s="2" t="s">
        <v>3</v>
      </c>
      <c r="HR1535" s="2"/>
      <c r="HS1535" s="2"/>
      <c r="HT1535" s="2"/>
      <c r="HU1535" s="2"/>
      <c r="HV1535" s="2"/>
      <c r="HW1535" s="2"/>
      <c r="HX1535" s="2"/>
      <c r="HY1535" s="2"/>
      <c r="HZ1535" s="2"/>
      <c r="IA1535" s="2"/>
      <c r="IB1535" s="2"/>
      <c r="IC1535" s="2"/>
      <c r="ID1535" s="2"/>
      <c r="IE1535" s="2"/>
      <c r="IF1535" s="2"/>
      <c r="IG1535" s="2"/>
      <c r="IH1535" s="2"/>
      <c r="II1535" s="2"/>
      <c r="IJ1535" s="2"/>
      <c r="IK1535" s="2">
        <v>0</v>
      </c>
      <c r="IL1535" s="2"/>
      <c r="IM1535" s="2"/>
      <c r="IN1535" s="2"/>
      <c r="IO1535" s="2"/>
      <c r="IP1535" s="2"/>
      <c r="IQ1535" s="2"/>
      <c r="IR1535" s="2"/>
      <c r="IS1535" s="2"/>
      <c r="IT1535" s="2"/>
      <c r="IU1535" s="2"/>
    </row>
    <row r="1536" spans="1:255" x14ac:dyDescent="0.2">
      <c r="A1536">
        <v>18</v>
      </c>
      <c r="B1536">
        <v>1</v>
      </c>
      <c r="C1536">
        <v>1238</v>
      </c>
      <c r="E1536" t="s">
        <v>685</v>
      </c>
      <c r="F1536" t="e">
        <f>'1.Лок.смета.и.Акт'!#REF!</f>
        <v>#REF!</v>
      </c>
      <c r="G1536" t="s">
        <v>672</v>
      </c>
      <c r="H1536" t="s">
        <v>78</v>
      </c>
      <c r="I1536" t="e">
        <f>I1532*J1536</f>
        <v>#REF!</v>
      </c>
      <c r="J1536">
        <v>1</v>
      </c>
      <c r="K1536">
        <v>1</v>
      </c>
      <c r="L1536">
        <v>0.28699999999999998</v>
      </c>
      <c r="M1536">
        <v>0</v>
      </c>
      <c r="N1536">
        <f t="shared" si="1241"/>
        <v>0.28699999999999998</v>
      </c>
      <c r="O1536" t="e">
        <f t="shared" si="1242"/>
        <v>#REF!</v>
      </c>
      <c r="P1536" t="e">
        <f t="shared" si="1243"/>
        <v>#REF!</v>
      </c>
      <c r="Q1536" t="e">
        <f t="shared" si="1244"/>
        <v>#REF!</v>
      </c>
      <c r="R1536" t="e">
        <f t="shared" si="1245"/>
        <v>#REF!</v>
      </c>
      <c r="S1536" t="e">
        <f t="shared" si="1246"/>
        <v>#REF!</v>
      </c>
      <c r="T1536" t="e">
        <f t="shared" si="1247"/>
        <v>#REF!</v>
      </c>
      <c r="U1536" t="e">
        <f t="shared" si="1248"/>
        <v>#REF!</v>
      </c>
      <c r="V1536" t="e">
        <f t="shared" si="1249"/>
        <v>#REF!</v>
      </c>
      <c r="W1536" t="e">
        <f t="shared" si="1250"/>
        <v>#REF!</v>
      </c>
      <c r="X1536" t="e">
        <f t="shared" si="1251"/>
        <v>#REF!</v>
      </c>
      <c r="Y1536" t="e">
        <f t="shared" si="1252"/>
        <v>#REF!</v>
      </c>
      <c r="AA1536">
        <v>69726884</v>
      </c>
      <c r="AB1536">
        <f t="shared" si="1253"/>
        <v>14515.49</v>
      </c>
      <c r="AC1536">
        <f>ROUND((ES1536),2)</f>
        <v>14515.49</v>
      </c>
      <c r="AD1536">
        <f t="shared" si="1254"/>
        <v>0</v>
      </c>
      <c r="AE1536">
        <f t="shared" si="1255"/>
        <v>0</v>
      </c>
      <c r="AF1536">
        <f t="shared" si="1256"/>
        <v>0</v>
      </c>
      <c r="AG1536">
        <f t="shared" si="1257"/>
        <v>0</v>
      </c>
      <c r="AH1536">
        <f t="shared" si="1258"/>
        <v>0</v>
      </c>
      <c r="AI1536">
        <f t="shared" si="1259"/>
        <v>0</v>
      </c>
      <c r="AJ1536">
        <f t="shared" si="1260"/>
        <v>0</v>
      </c>
      <c r="AK1536">
        <v>14515.490000000002</v>
      </c>
      <c r="AL1536">
        <v>14515.490000000002</v>
      </c>
      <c r="AM1536">
        <v>0</v>
      </c>
      <c r="AN1536">
        <v>0</v>
      </c>
      <c r="AO1536">
        <v>0</v>
      </c>
      <c r="AP1536">
        <v>0</v>
      </c>
      <c r="AQ1536">
        <v>0</v>
      </c>
      <c r="AR1536">
        <v>0</v>
      </c>
      <c r="AS1536">
        <v>0</v>
      </c>
      <c r="AT1536">
        <v>0</v>
      </c>
      <c r="AU1536">
        <v>0</v>
      </c>
      <c r="AV1536">
        <v>1</v>
      </c>
      <c r="AW1536">
        <v>1</v>
      </c>
      <c r="AZ1536">
        <v>1</v>
      </c>
      <c r="BA1536">
        <v>1</v>
      </c>
      <c r="BB1536">
        <v>1</v>
      </c>
      <c r="BC1536">
        <v>7.56</v>
      </c>
      <c r="BD1536" t="s">
        <v>3</v>
      </c>
      <c r="BE1536" t="s">
        <v>3</v>
      </c>
      <c r="BF1536" t="s">
        <v>3</v>
      </c>
      <c r="BG1536" t="s">
        <v>3</v>
      </c>
      <c r="BH1536">
        <v>3</v>
      </c>
      <c r="BI1536">
        <v>1</v>
      </c>
      <c r="BJ1536" t="s">
        <v>673</v>
      </c>
      <c r="BM1536">
        <v>500003</v>
      </c>
      <c r="BN1536">
        <v>0</v>
      </c>
      <c r="BO1536" t="s">
        <v>3</v>
      </c>
      <c r="BP1536">
        <v>0</v>
      </c>
      <c r="BQ1536">
        <v>13</v>
      </c>
      <c r="BR1536">
        <v>0</v>
      </c>
      <c r="BS1536">
        <v>1</v>
      </c>
      <c r="BT1536">
        <v>1</v>
      </c>
      <c r="BU1536">
        <v>1</v>
      </c>
      <c r="BV1536">
        <v>1</v>
      </c>
      <c r="BW1536">
        <v>1</v>
      </c>
      <c r="BX1536">
        <v>1</v>
      </c>
      <c r="BY1536" t="s">
        <v>3</v>
      </c>
      <c r="BZ1536">
        <v>0</v>
      </c>
      <c r="CA1536">
        <v>0</v>
      </c>
      <c r="CB1536" t="s">
        <v>3</v>
      </c>
      <c r="CE1536">
        <v>0</v>
      </c>
      <c r="CF1536">
        <v>0</v>
      </c>
      <c r="CG1536">
        <v>0</v>
      </c>
      <c r="CH1536">
        <v>114</v>
      </c>
      <c r="CI1536">
        <v>2</v>
      </c>
      <c r="CJ1536">
        <v>0</v>
      </c>
      <c r="CK1536">
        <v>0</v>
      </c>
      <c r="CL1536">
        <v>0</v>
      </c>
      <c r="CM1536">
        <v>0</v>
      </c>
      <c r="CN1536" t="s">
        <v>3</v>
      </c>
      <c r="CO1536">
        <v>0</v>
      </c>
      <c r="CP1536" t="e">
        <f t="shared" si="1261"/>
        <v>#REF!</v>
      </c>
      <c r="CQ1536">
        <f t="shared" si="1262"/>
        <v>109737.1044</v>
      </c>
      <c r="CR1536">
        <f t="shared" si="1263"/>
        <v>0</v>
      </c>
      <c r="CS1536">
        <f t="shared" si="1264"/>
        <v>0</v>
      </c>
      <c r="CT1536">
        <f t="shared" si="1265"/>
        <v>0</v>
      </c>
      <c r="CU1536">
        <f t="shared" si="1266"/>
        <v>0</v>
      </c>
      <c r="CV1536">
        <f t="shared" si="1267"/>
        <v>0</v>
      </c>
      <c r="CW1536">
        <f t="shared" si="1268"/>
        <v>0</v>
      </c>
      <c r="CX1536">
        <f t="shared" si="1269"/>
        <v>0</v>
      </c>
      <c r="CY1536" t="e">
        <f>(S1536+R1536)*(BZ1536/100)</f>
        <v>#REF!</v>
      </c>
      <c r="CZ1536" t="e">
        <f>(S1536+R1536)*(CA1536/100)</f>
        <v>#REF!</v>
      </c>
      <c r="DC1536" t="s">
        <v>3</v>
      </c>
      <c r="DD1536" t="s">
        <v>3</v>
      </c>
      <c r="DE1536" t="s">
        <v>3</v>
      </c>
      <c r="DF1536" t="s">
        <v>3</v>
      </c>
      <c r="DG1536" t="s">
        <v>3</v>
      </c>
      <c r="DH1536" t="s">
        <v>3</v>
      </c>
      <c r="DI1536" t="s">
        <v>3</v>
      </c>
      <c r="DJ1536" t="s">
        <v>3</v>
      </c>
      <c r="DK1536" t="s">
        <v>3</v>
      </c>
      <c r="DL1536" t="s">
        <v>3</v>
      </c>
      <c r="DM1536" t="s">
        <v>3</v>
      </c>
      <c r="DN1536">
        <v>0</v>
      </c>
      <c r="DO1536">
        <v>0</v>
      </c>
      <c r="DP1536">
        <v>1</v>
      </c>
      <c r="DQ1536">
        <v>1</v>
      </c>
      <c r="DU1536">
        <v>1009</v>
      </c>
      <c r="DV1536" t="s">
        <v>78</v>
      </c>
      <c r="DW1536" t="e">
        <f>'1.Лок.смета.и.Акт'!#REF!</f>
        <v>#REF!</v>
      </c>
      <c r="DX1536">
        <v>1000</v>
      </c>
      <c r="DZ1536" t="s">
        <v>3</v>
      </c>
      <c r="EA1536" t="s">
        <v>3</v>
      </c>
      <c r="EB1536" t="s">
        <v>3</v>
      </c>
      <c r="EC1536" t="s">
        <v>3</v>
      </c>
      <c r="EE1536">
        <v>54329104</v>
      </c>
      <c r="EF1536">
        <v>13</v>
      </c>
      <c r="EG1536" t="s">
        <v>42</v>
      </c>
      <c r="EH1536">
        <v>0</v>
      </c>
      <c r="EI1536" t="s">
        <v>3</v>
      </c>
      <c r="EJ1536">
        <v>1</v>
      </c>
      <c r="EK1536">
        <v>500003</v>
      </c>
      <c r="EL1536" t="s">
        <v>43</v>
      </c>
      <c r="EM1536" t="s">
        <v>44</v>
      </c>
      <c r="EO1536" t="s">
        <v>3</v>
      </c>
      <c r="EQ1536">
        <v>0</v>
      </c>
      <c r="ER1536">
        <v>104961.39</v>
      </c>
      <c r="ES1536">
        <v>14515.490000000002</v>
      </c>
      <c r="ET1536">
        <v>0</v>
      </c>
      <c r="EU1536">
        <v>0</v>
      </c>
      <c r="EV1536">
        <v>0</v>
      </c>
      <c r="EW1536">
        <v>0</v>
      </c>
      <c r="EX1536">
        <v>0</v>
      </c>
      <c r="EZ1536">
        <v>5</v>
      </c>
      <c r="FC1536">
        <v>0</v>
      </c>
      <c r="FD1536">
        <v>18</v>
      </c>
      <c r="FF1536">
        <v>104961.39</v>
      </c>
      <c r="FQ1536">
        <v>0</v>
      </c>
      <c r="FR1536">
        <f t="shared" si="1270"/>
        <v>0</v>
      </c>
      <c r="FS1536">
        <v>0</v>
      </c>
      <c r="FX1536">
        <v>0</v>
      </c>
      <c r="FY1536">
        <v>0</v>
      </c>
      <c r="GA1536" t="s">
        <v>674</v>
      </c>
      <c r="GD1536">
        <v>1</v>
      </c>
      <c r="GF1536">
        <v>-78750848</v>
      </c>
      <c r="GG1536">
        <v>2</v>
      </c>
      <c r="GH1536">
        <v>3</v>
      </c>
      <c r="GI1536">
        <v>5</v>
      </c>
      <c r="GJ1536">
        <v>0</v>
      </c>
      <c r="GK1536">
        <v>0</v>
      </c>
      <c r="GL1536">
        <f t="shared" si="1271"/>
        <v>0</v>
      </c>
      <c r="GM1536" t="e">
        <f t="shared" si="1272"/>
        <v>#REF!</v>
      </c>
      <c r="GN1536" t="e">
        <f t="shared" si="1273"/>
        <v>#REF!</v>
      </c>
      <c r="GO1536">
        <f t="shared" si="1274"/>
        <v>0</v>
      </c>
      <c r="GP1536">
        <f t="shared" si="1275"/>
        <v>0</v>
      </c>
      <c r="GR1536">
        <v>1</v>
      </c>
      <c r="GS1536">
        <v>1</v>
      </c>
      <c r="GT1536">
        <v>0</v>
      </c>
      <c r="GU1536" t="s">
        <v>3</v>
      </c>
      <c r="GV1536">
        <f t="shared" si="1276"/>
        <v>0</v>
      </c>
      <c r="GW1536">
        <v>1</v>
      </c>
      <c r="GX1536" t="e">
        <f t="shared" si="1277"/>
        <v>#REF!</v>
      </c>
      <c r="HA1536">
        <v>0</v>
      </c>
      <c r="HB1536">
        <v>0</v>
      </c>
      <c r="HC1536">
        <f t="shared" si="1278"/>
        <v>0</v>
      </c>
      <c r="HE1536" t="s">
        <v>35</v>
      </c>
      <c r="HF1536" t="s">
        <v>36</v>
      </c>
      <c r="HM1536" t="s">
        <v>3</v>
      </c>
      <c r="HN1536" t="s">
        <v>3</v>
      </c>
      <c r="HO1536" t="s">
        <v>3</v>
      </c>
      <c r="HP1536" t="s">
        <v>3</v>
      </c>
      <c r="HQ1536" t="s">
        <v>3</v>
      </c>
      <c r="IK1536">
        <v>0</v>
      </c>
    </row>
    <row r="1537" spans="1:255" x14ac:dyDescent="0.2">
      <c r="A1537" s="2">
        <v>17</v>
      </c>
      <c r="B1537" s="2">
        <v>1</v>
      </c>
      <c r="C1537" s="2">
        <f>ROW(SmtRes!A1244)</f>
        <v>1244</v>
      </c>
      <c r="D1537" s="2">
        <f>ROW(EtalonRes!A1266)</f>
        <v>1266</v>
      </c>
      <c r="E1537" s="2" t="s">
        <v>686</v>
      </c>
      <c r="F1537" s="2" t="s">
        <v>184</v>
      </c>
      <c r="G1537" s="2" t="s">
        <v>185</v>
      </c>
      <c r="H1537" s="2" t="s">
        <v>186</v>
      </c>
      <c r="I1537" s="2" t="e">
        <f>'1.Лок.смета.и.Акт'!#REF!</f>
        <v>#REF!</v>
      </c>
      <c r="J1537" s="2">
        <v>0</v>
      </c>
      <c r="K1537" s="2">
        <v>0.78</v>
      </c>
      <c r="L1537" s="2">
        <v>1.56</v>
      </c>
      <c r="M1537" s="2">
        <v>0</v>
      </c>
      <c r="N1537" s="2">
        <f t="shared" si="1241"/>
        <v>1.56</v>
      </c>
      <c r="O1537" s="2" t="e">
        <f t="shared" si="1242"/>
        <v>#REF!</v>
      </c>
      <c r="P1537" s="2" t="e">
        <f t="shared" si="1243"/>
        <v>#REF!</v>
      </c>
      <c r="Q1537" s="2" t="e">
        <f t="shared" si="1244"/>
        <v>#REF!</v>
      </c>
      <c r="R1537" s="2" t="e">
        <f t="shared" si="1245"/>
        <v>#REF!</v>
      </c>
      <c r="S1537" s="2" t="e">
        <f t="shared" si="1246"/>
        <v>#REF!</v>
      </c>
      <c r="T1537" s="2" t="e">
        <f t="shared" si="1247"/>
        <v>#REF!</v>
      </c>
      <c r="U1537" s="2" t="e">
        <f t="shared" si="1248"/>
        <v>#REF!</v>
      </c>
      <c r="V1537" s="2" t="e">
        <f t="shared" si="1249"/>
        <v>#REF!</v>
      </c>
      <c r="W1537" s="2" t="e">
        <f t="shared" si="1250"/>
        <v>#REF!</v>
      </c>
      <c r="X1537" s="2" t="e">
        <f t="shared" si="1251"/>
        <v>#REF!</v>
      </c>
      <c r="Y1537" s="2" t="e">
        <f t="shared" si="1252"/>
        <v>#REF!</v>
      </c>
      <c r="Z1537" s="2"/>
      <c r="AA1537" s="2">
        <v>69726971</v>
      </c>
      <c r="AB1537" s="2">
        <f t="shared" si="1253"/>
        <v>360.73</v>
      </c>
      <c r="AC1537" s="2">
        <f>ROUND((ES1537+(SUM(SmtRes!BC1239:'SmtRes'!BC1244)+SUM(EtalonRes!AL1261:'EtalonRes'!AL1266))),2)</f>
        <v>0</v>
      </c>
      <c r="AD1537" s="2">
        <f t="shared" si="1254"/>
        <v>44.25</v>
      </c>
      <c r="AE1537" s="2">
        <f t="shared" si="1255"/>
        <v>17.28</v>
      </c>
      <c r="AF1537" s="2">
        <f t="shared" si="1256"/>
        <v>316.48</v>
      </c>
      <c r="AG1537" s="2">
        <f t="shared" si="1257"/>
        <v>0</v>
      </c>
      <c r="AH1537" s="2">
        <f t="shared" si="1258"/>
        <v>39.51</v>
      </c>
      <c r="AI1537" s="2">
        <f t="shared" si="1259"/>
        <v>1.27</v>
      </c>
      <c r="AJ1537" s="2">
        <f t="shared" si="1260"/>
        <v>0</v>
      </c>
      <c r="AK1537" s="2">
        <v>1394.91</v>
      </c>
      <c r="AL1537" s="2">
        <v>1034.18</v>
      </c>
      <c r="AM1537" s="2">
        <v>44.25</v>
      </c>
      <c r="AN1537" s="2">
        <v>17.28</v>
      </c>
      <c r="AO1537" s="2">
        <v>316.48</v>
      </c>
      <c r="AP1537" s="2">
        <v>0</v>
      </c>
      <c r="AQ1537" s="2">
        <v>39.51</v>
      </c>
      <c r="AR1537" s="2">
        <v>1.27</v>
      </c>
      <c r="AS1537" s="2">
        <v>0</v>
      </c>
      <c r="AT1537" s="2">
        <v>123</v>
      </c>
      <c r="AU1537" s="2">
        <v>75</v>
      </c>
      <c r="AV1537" s="2">
        <v>1</v>
      </c>
      <c r="AW1537" s="2">
        <v>1</v>
      </c>
      <c r="AX1537" s="2"/>
      <c r="AY1537" s="2"/>
      <c r="AZ1537" s="2">
        <v>1</v>
      </c>
      <c r="BA1537" s="2">
        <v>1</v>
      </c>
      <c r="BB1537" s="2">
        <v>1</v>
      </c>
      <c r="BC1537" s="2">
        <v>1</v>
      </c>
      <c r="BD1537" s="2" t="s">
        <v>3</v>
      </c>
      <c r="BE1537" s="2" t="s">
        <v>3</v>
      </c>
      <c r="BF1537" s="2" t="s">
        <v>3</v>
      </c>
      <c r="BG1537" s="2" t="s">
        <v>3</v>
      </c>
      <c r="BH1537" s="2">
        <v>0</v>
      </c>
      <c r="BI1537" s="2">
        <v>1</v>
      </c>
      <c r="BJ1537" s="2" t="s">
        <v>187</v>
      </c>
      <c r="BK1537" s="2"/>
      <c r="BL1537" s="2"/>
      <c r="BM1537" s="2">
        <v>11001</v>
      </c>
      <c r="BN1537" s="2">
        <v>0</v>
      </c>
      <c r="BO1537" s="2" t="s">
        <v>3</v>
      </c>
      <c r="BP1537" s="2">
        <v>0</v>
      </c>
      <c r="BQ1537" s="2">
        <v>2</v>
      </c>
      <c r="BR1537" s="2">
        <v>0</v>
      </c>
      <c r="BS1537" s="2">
        <v>1</v>
      </c>
      <c r="BT1537" s="2">
        <v>1</v>
      </c>
      <c r="BU1537" s="2">
        <v>1</v>
      </c>
      <c r="BV1537" s="2">
        <v>1</v>
      </c>
      <c r="BW1537" s="2">
        <v>1</v>
      </c>
      <c r="BX1537" s="2">
        <v>1</v>
      </c>
      <c r="BY1537" s="2" t="s">
        <v>3</v>
      </c>
      <c r="BZ1537" s="2">
        <v>123</v>
      </c>
      <c r="CA1537" s="2">
        <v>75</v>
      </c>
      <c r="CB1537" s="2" t="s">
        <v>3</v>
      </c>
      <c r="CC1537" s="2"/>
      <c r="CD1537" s="2"/>
      <c r="CE1537" s="2">
        <v>0</v>
      </c>
      <c r="CF1537" s="2">
        <v>0</v>
      </c>
      <c r="CG1537" s="2">
        <v>0</v>
      </c>
      <c r="CH1537" s="2">
        <v>115</v>
      </c>
      <c r="CI1537" s="2">
        <v>0</v>
      </c>
      <c r="CJ1537" s="2">
        <v>0</v>
      </c>
      <c r="CK1537" s="2">
        <v>0</v>
      </c>
      <c r="CL1537" s="2">
        <v>0</v>
      </c>
      <c r="CM1537" s="2">
        <v>0</v>
      </c>
      <c r="CN1537" s="2" t="s">
        <v>3</v>
      </c>
      <c r="CO1537" s="2">
        <v>0</v>
      </c>
      <c r="CP1537" s="2" t="e">
        <f t="shared" si="1261"/>
        <v>#REF!</v>
      </c>
      <c r="CQ1537" s="2">
        <f t="shared" si="1262"/>
        <v>0</v>
      </c>
      <c r="CR1537" s="2">
        <f t="shared" si="1263"/>
        <v>44.25</v>
      </c>
      <c r="CS1537" s="2">
        <f t="shared" si="1264"/>
        <v>17.28</v>
      </c>
      <c r="CT1537" s="2">
        <f t="shared" si="1265"/>
        <v>316.48</v>
      </c>
      <c r="CU1537" s="2">
        <f t="shared" si="1266"/>
        <v>0</v>
      </c>
      <c r="CV1537" s="2">
        <f t="shared" si="1267"/>
        <v>39.51</v>
      </c>
      <c r="CW1537" s="2">
        <f t="shared" si="1268"/>
        <v>1.27</v>
      </c>
      <c r="CX1537" s="2">
        <f t="shared" si="1269"/>
        <v>0</v>
      </c>
      <c r="CY1537" s="2" t="e">
        <f>(((S1537+R1537)*AT1537)/100)</f>
        <v>#REF!</v>
      </c>
      <c r="CZ1537" s="2" t="e">
        <f>(((S1537+R1537)*AU1537)/100)</f>
        <v>#REF!</v>
      </c>
      <c r="DA1537" s="2"/>
      <c r="DB1537" s="2"/>
      <c r="DC1537" s="2" t="s">
        <v>3</v>
      </c>
      <c r="DD1537" s="2" t="s">
        <v>3</v>
      </c>
      <c r="DE1537" s="2" t="s">
        <v>3</v>
      </c>
      <c r="DF1537" s="2" t="s">
        <v>3</v>
      </c>
      <c r="DG1537" s="2" t="s">
        <v>3</v>
      </c>
      <c r="DH1537" s="2" t="s">
        <v>3</v>
      </c>
      <c r="DI1537" s="2" t="s">
        <v>3</v>
      </c>
      <c r="DJ1537" s="2" t="s">
        <v>3</v>
      </c>
      <c r="DK1537" s="2" t="s">
        <v>3</v>
      </c>
      <c r="DL1537" s="2" t="s">
        <v>3</v>
      </c>
      <c r="DM1537" s="2" t="s">
        <v>3</v>
      </c>
      <c r="DN1537" s="2">
        <v>0</v>
      </c>
      <c r="DO1537" s="2">
        <v>0</v>
      </c>
      <c r="DP1537" s="2">
        <v>1</v>
      </c>
      <c r="DQ1537" s="2">
        <v>1</v>
      </c>
      <c r="DR1537" s="2"/>
      <c r="DS1537" s="2"/>
      <c r="DT1537" s="2"/>
      <c r="DU1537" s="2">
        <v>1013</v>
      </c>
      <c r="DV1537" s="2" t="s">
        <v>186</v>
      </c>
      <c r="DW1537" s="2" t="s">
        <v>186</v>
      </c>
      <c r="DX1537" s="2">
        <v>1</v>
      </c>
      <c r="DY1537" s="2"/>
      <c r="DZ1537" s="2" t="s">
        <v>3</v>
      </c>
      <c r="EA1537" s="2" t="s">
        <v>3</v>
      </c>
      <c r="EB1537" s="2" t="s">
        <v>3</v>
      </c>
      <c r="EC1537" s="2" t="s">
        <v>3</v>
      </c>
      <c r="ED1537" s="2"/>
      <c r="EE1537" s="2">
        <v>54328965</v>
      </c>
      <c r="EF1537" s="2">
        <v>2</v>
      </c>
      <c r="EG1537" s="2" t="s">
        <v>21</v>
      </c>
      <c r="EH1537" s="2">
        <v>0</v>
      </c>
      <c r="EI1537" s="2" t="s">
        <v>3</v>
      </c>
      <c r="EJ1537" s="2">
        <v>1</v>
      </c>
      <c r="EK1537" s="2">
        <v>11001</v>
      </c>
      <c r="EL1537" s="2" t="s">
        <v>22</v>
      </c>
      <c r="EM1537" s="2" t="s">
        <v>23</v>
      </c>
      <c r="EN1537" s="2"/>
      <c r="EO1537" s="2" t="s">
        <v>3</v>
      </c>
      <c r="EP1537" s="2"/>
      <c r="EQ1537" s="2">
        <v>1441792</v>
      </c>
      <c r="ER1537" s="2">
        <v>1394.91</v>
      </c>
      <c r="ES1537" s="2">
        <v>1034.18</v>
      </c>
      <c r="ET1537" s="2">
        <v>44.25</v>
      </c>
      <c r="EU1537" s="2">
        <v>17.28</v>
      </c>
      <c r="EV1537" s="2">
        <v>316.48</v>
      </c>
      <c r="EW1537" s="2">
        <v>39.51</v>
      </c>
      <c r="EX1537" s="2">
        <v>1.27</v>
      </c>
      <c r="EY1537" s="2">
        <v>1</v>
      </c>
      <c r="EZ1537" s="2"/>
      <c r="FA1537" s="2"/>
      <c r="FB1537" s="2"/>
      <c r="FC1537" s="2"/>
      <c r="FD1537" s="2"/>
      <c r="FE1537" s="2"/>
      <c r="FF1537" s="2"/>
      <c r="FG1537" s="2"/>
      <c r="FH1537" s="2"/>
      <c r="FI1537" s="2"/>
      <c r="FJ1537" s="2"/>
      <c r="FK1537" s="2"/>
      <c r="FL1537" s="2"/>
      <c r="FM1537" s="2"/>
      <c r="FN1537" s="2"/>
      <c r="FO1537" s="2"/>
      <c r="FP1537" s="2"/>
      <c r="FQ1537" s="2">
        <v>0</v>
      </c>
      <c r="FR1537" s="2">
        <f t="shared" si="1270"/>
        <v>0</v>
      </c>
      <c r="FS1537" s="2">
        <v>0</v>
      </c>
      <c r="FT1537" s="2"/>
      <c r="FU1537" s="2"/>
      <c r="FV1537" s="2"/>
      <c r="FW1537" s="2"/>
      <c r="FX1537" s="2">
        <v>123</v>
      </c>
      <c r="FY1537" s="2">
        <v>75</v>
      </c>
      <c r="FZ1537" s="2"/>
      <c r="GA1537" s="2" t="s">
        <v>3</v>
      </c>
      <c r="GB1537" s="2"/>
      <c r="GC1537" s="2"/>
      <c r="GD1537" s="2">
        <v>1</v>
      </c>
      <c r="GE1537" s="2"/>
      <c r="GF1537" s="2">
        <v>-212485047</v>
      </c>
      <c r="GG1537" s="2">
        <v>2</v>
      </c>
      <c r="GH1537" s="2">
        <v>1</v>
      </c>
      <c r="GI1537" s="2">
        <v>-2</v>
      </c>
      <c r="GJ1537" s="2">
        <v>0</v>
      </c>
      <c r="GK1537" s="2">
        <v>0</v>
      </c>
      <c r="GL1537" s="2">
        <f t="shared" si="1271"/>
        <v>0</v>
      </c>
      <c r="GM1537" s="2" t="e">
        <f t="shared" si="1272"/>
        <v>#REF!</v>
      </c>
      <c r="GN1537" s="2" t="e">
        <f t="shared" si="1273"/>
        <v>#REF!</v>
      </c>
      <c r="GO1537" s="2">
        <f t="shared" si="1274"/>
        <v>0</v>
      </c>
      <c r="GP1537" s="2">
        <f t="shared" si="1275"/>
        <v>0</v>
      </c>
      <c r="GQ1537" s="2"/>
      <c r="GR1537" s="2">
        <v>0</v>
      </c>
      <c r="GS1537" s="2">
        <v>3</v>
      </c>
      <c r="GT1537" s="2">
        <v>0</v>
      </c>
      <c r="GU1537" s="2" t="s">
        <v>3</v>
      </c>
      <c r="GV1537" s="2">
        <f t="shared" si="1276"/>
        <v>0</v>
      </c>
      <c r="GW1537" s="2">
        <v>1</v>
      </c>
      <c r="GX1537" s="2" t="e">
        <f t="shared" si="1277"/>
        <v>#REF!</v>
      </c>
      <c r="GY1537" s="2"/>
      <c r="GZ1537" s="2"/>
      <c r="HA1537" s="2">
        <v>0</v>
      </c>
      <c r="HB1537" s="2">
        <v>0</v>
      </c>
      <c r="HC1537" s="2">
        <f t="shared" si="1278"/>
        <v>0</v>
      </c>
      <c r="HD1537" s="2"/>
      <c r="HE1537" s="2" t="s">
        <v>3</v>
      </c>
      <c r="HF1537" s="2" t="s">
        <v>3</v>
      </c>
      <c r="HG1537" s="2"/>
      <c r="HH1537" s="2"/>
      <c r="HI1537" s="2"/>
      <c r="HJ1537" s="2"/>
      <c r="HK1537" s="2"/>
      <c r="HL1537" s="2"/>
      <c r="HM1537" s="2" t="s">
        <v>3</v>
      </c>
      <c r="HN1537" s="2" t="s">
        <v>24</v>
      </c>
      <c r="HO1537" s="2" t="s">
        <v>25</v>
      </c>
      <c r="HP1537" s="2" t="s">
        <v>22</v>
      </c>
      <c r="HQ1537" s="2" t="s">
        <v>22</v>
      </c>
      <c r="HR1537" s="2"/>
      <c r="HS1537" s="2"/>
      <c r="HT1537" s="2"/>
      <c r="HU1537" s="2"/>
      <c r="HV1537" s="2"/>
      <c r="HW1537" s="2"/>
      <c r="HX1537" s="2"/>
      <c r="HY1537" s="2"/>
      <c r="HZ1537" s="2"/>
      <c r="IA1537" s="2"/>
      <c r="IB1537" s="2"/>
      <c r="IC1537" s="2"/>
      <c r="ID1537" s="2"/>
      <c r="IE1537" s="2"/>
      <c r="IF1537" s="2"/>
      <c r="IG1537" s="2"/>
      <c r="IH1537" s="2"/>
      <c r="II1537" s="2"/>
      <c r="IJ1537" s="2"/>
      <c r="IK1537" s="2">
        <v>0</v>
      </c>
      <c r="IL1537" s="2"/>
      <c r="IM1537" s="2"/>
      <c r="IN1537" s="2"/>
      <c r="IO1537" s="2"/>
      <c r="IP1537" s="2"/>
      <c r="IQ1537" s="2"/>
      <c r="IR1537" s="2"/>
      <c r="IS1537" s="2"/>
      <c r="IT1537" s="2"/>
      <c r="IU1537" s="2"/>
    </row>
    <row r="1538" spans="1:255" x14ac:dyDescent="0.2">
      <c r="A1538">
        <v>17</v>
      </c>
      <c r="B1538">
        <v>1</v>
      </c>
      <c r="C1538">
        <f>ROW(SmtRes!A1250)</f>
        <v>1250</v>
      </c>
      <c r="D1538">
        <f>ROW(EtalonRes!A1272)</f>
        <v>1272</v>
      </c>
      <c r="E1538" t="s">
        <v>686</v>
      </c>
      <c r="F1538" t="s">
        <v>184</v>
      </c>
      <c r="G1538" t="s">
        <v>185</v>
      </c>
      <c r="H1538" t="s">
        <v>186</v>
      </c>
      <c r="I1538" t="e">
        <f>'1.Лок.смета.и.Акт'!#REF!</f>
        <v>#REF!</v>
      </c>
      <c r="J1538">
        <v>0</v>
      </c>
      <c r="K1538">
        <v>0.78</v>
      </c>
      <c r="L1538">
        <v>1.56</v>
      </c>
      <c r="M1538">
        <v>0</v>
      </c>
      <c r="N1538">
        <f t="shared" si="1241"/>
        <v>1.56</v>
      </c>
      <c r="O1538" t="e">
        <f t="shared" si="1242"/>
        <v>#REF!</v>
      </c>
      <c r="P1538" t="e">
        <f t="shared" si="1243"/>
        <v>#REF!</v>
      </c>
      <c r="Q1538" t="e">
        <f t="shared" si="1244"/>
        <v>#REF!</v>
      </c>
      <c r="R1538" t="e">
        <f t="shared" si="1245"/>
        <v>#REF!</v>
      </c>
      <c r="S1538" t="e">
        <f t="shared" si="1246"/>
        <v>#REF!</v>
      </c>
      <c r="T1538" t="e">
        <f t="shared" si="1247"/>
        <v>#REF!</v>
      </c>
      <c r="U1538" t="e">
        <f t="shared" si="1248"/>
        <v>#REF!</v>
      </c>
      <c r="V1538" t="e">
        <f t="shared" si="1249"/>
        <v>#REF!</v>
      </c>
      <c r="W1538" t="e">
        <f t="shared" si="1250"/>
        <v>#REF!</v>
      </c>
      <c r="X1538" t="e">
        <f t="shared" si="1251"/>
        <v>#REF!</v>
      </c>
      <c r="Y1538" t="e">
        <f t="shared" si="1252"/>
        <v>#REF!</v>
      </c>
      <c r="AA1538">
        <v>69726884</v>
      </c>
      <c r="AB1538">
        <f t="shared" si="1253"/>
        <v>360.73</v>
      </c>
      <c r="AC1538">
        <f>ROUND((ES1538+(SUM(SmtRes!BC1245:'SmtRes'!BC1250)+SUM(EtalonRes!AL1267:'EtalonRes'!AL1272))),2)</f>
        <v>0</v>
      </c>
      <c r="AD1538">
        <f t="shared" si="1254"/>
        <v>44.25</v>
      </c>
      <c r="AE1538">
        <f t="shared" si="1255"/>
        <v>17.28</v>
      </c>
      <c r="AF1538">
        <f t="shared" si="1256"/>
        <v>316.48</v>
      </c>
      <c r="AG1538">
        <f t="shared" si="1257"/>
        <v>0</v>
      </c>
      <c r="AH1538" t="e">
        <f t="shared" si="1258"/>
        <v>#REF!</v>
      </c>
      <c r="AI1538">
        <f t="shared" si="1259"/>
        <v>1.27</v>
      </c>
      <c r="AJ1538">
        <f t="shared" si="1260"/>
        <v>0</v>
      </c>
      <c r="AK1538">
        <v>1394.91</v>
      </c>
      <c r="AL1538">
        <v>1034.18</v>
      </c>
      <c r="AM1538">
        <v>44.25</v>
      </c>
      <c r="AN1538">
        <v>17.28</v>
      </c>
      <c r="AO1538">
        <v>316.48</v>
      </c>
      <c r="AP1538">
        <v>0</v>
      </c>
      <c r="AQ1538" t="e">
        <f>'1.Лок.смета.и.Акт'!#REF!</f>
        <v>#REF!</v>
      </c>
      <c r="AR1538">
        <v>1.27</v>
      </c>
      <c r="AS1538">
        <v>0</v>
      </c>
      <c r="AT1538">
        <v>117</v>
      </c>
      <c r="AU1538">
        <v>64</v>
      </c>
      <c r="AV1538">
        <v>1</v>
      </c>
      <c r="AW1538">
        <v>1</v>
      </c>
      <c r="AZ1538">
        <v>1</v>
      </c>
      <c r="BA1538">
        <v>25.36</v>
      </c>
      <c r="BB1538">
        <v>7.84</v>
      </c>
      <c r="BC1538">
        <v>7.56</v>
      </c>
      <c r="BD1538" t="s">
        <v>3</v>
      </c>
      <c r="BE1538" t="s">
        <v>3</v>
      </c>
      <c r="BF1538" t="s">
        <v>3</v>
      </c>
      <c r="BG1538" t="s">
        <v>3</v>
      </c>
      <c r="BH1538">
        <v>0</v>
      </c>
      <c r="BI1538">
        <v>1</v>
      </c>
      <c r="BJ1538" t="s">
        <v>187</v>
      </c>
      <c r="BM1538">
        <v>11001</v>
      </c>
      <c r="BN1538">
        <v>0</v>
      </c>
      <c r="BO1538" t="s">
        <v>184</v>
      </c>
      <c r="BP1538">
        <v>1</v>
      </c>
      <c r="BQ1538">
        <v>2</v>
      </c>
      <c r="BR1538">
        <v>0</v>
      </c>
      <c r="BS1538">
        <v>19.8</v>
      </c>
      <c r="BT1538">
        <v>1</v>
      </c>
      <c r="BU1538">
        <v>1</v>
      </c>
      <c r="BV1538">
        <v>1</v>
      </c>
      <c r="BW1538">
        <v>1</v>
      </c>
      <c r="BX1538">
        <v>1</v>
      </c>
      <c r="BY1538" t="s">
        <v>3</v>
      </c>
      <c r="BZ1538" t="e">
        <f>'1.Лок.смета.и.Акт'!#REF!</f>
        <v>#REF!</v>
      </c>
      <c r="CA1538" t="e">
        <f>'1.Лок.смета.и.Акт'!#REF!</f>
        <v>#REF!</v>
      </c>
      <c r="CB1538" t="s">
        <v>3</v>
      </c>
      <c r="CE1538">
        <v>0</v>
      </c>
      <c r="CF1538">
        <v>0</v>
      </c>
      <c r="CG1538">
        <v>0</v>
      </c>
      <c r="CH1538">
        <v>115</v>
      </c>
      <c r="CI1538">
        <v>0</v>
      </c>
      <c r="CJ1538">
        <v>0</v>
      </c>
      <c r="CK1538">
        <v>0</v>
      </c>
      <c r="CL1538">
        <v>0</v>
      </c>
      <c r="CM1538">
        <v>0</v>
      </c>
      <c r="CN1538" t="s">
        <v>3</v>
      </c>
      <c r="CO1538">
        <v>0</v>
      </c>
      <c r="CP1538" t="e">
        <f t="shared" si="1261"/>
        <v>#REF!</v>
      </c>
      <c r="CQ1538">
        <f t="shared" si="1262"/>
        <v>0</v>
      </c>
      <c r="CR1538">
        <f t="shared" si="1263"/>
        <v>346.92</v>
      </c>
      <c r="CS1538">
        <f t="shared" si="1264"/>
        <v>342.14400000000006</v>
      </c>
      <c r="CT1538">
        <f t="shared" si="1265"/>
        <v>8025.9328000000005</v>
      </c>
      <c r="CU1538">
        <f t="shared" si="1266"/>
        <v>0</v>
      </c>
      <c r="CV1538" t="e">
        <f t="shared" si="1267"/>
        <v>#REF!</v>
      </c>
      <c r="CW1538">
        <f t="shared" si="1268"/>
        <v>1.27</v>
      </c>
      <c r="CX1538">
        <f t="shared" si="1269"/>
        <v>0</v>
      </c>
      <c r="CY1538" t="e">
        <f>(S1538+R1538)*(BZ1538/100)</f>
        <v>#REF!</v>
      </c>
      <c r="CZ1538" t="e">
        <f>(S1538+R1538)*(CA1538/100)</f>
        <v>#REF!</v>
      </c>
      <c r="DC1538" t="s">
        <v>3</v>
      </c>
      <c r="DD1538" t="s">
        <v>3</v>
      </c>
      <c r="DE1538" t="s">
        <v>3</v>
      </c>
      <c r="DF1538" t="s">
        <v>3</v>
      </c>
      <c r="DG1538" t="s">
        <v>3</v>
      </c>
      <c r="DH1538" t="s">
        <v>3</v>
      </c>
      <c r="DI1538" t="s">
        <v>3</v>
      </c>
      <c r="DJ1538" t="s">
        <v>3</v>
      </c>
      <c r="DK1538" t="s">
        <v>3</v>
      </c>
      <c r="DL1538" t="s">
        <v>3</v>
      </c>
      <c r="DM1538" t="s">
        <v>3</v>
      </c>
      <c r="DN1538">
        <v>123</v>
      </c>
      <c r="DO1538">
        <v>75</v>
      </c>
      <c r="DP1538">
        <v>1</v>
      </c>
      <c r="DQ1538">
        <v>1</v>
      </c>
      <c r="DU1538">
        <v>1013</v>
      </c>
      <c r="DV1538" t="s">
        <v>186</v>
      </c>
      <c r="DW1538" t="e">
        <f>'1.Лок.смета.и.Акт'!#REF!</f>
        <v>#REF!</v>
      </c>
      <c r="DX1538">
        <v>1</v>
      </c>
      <c r="DZ1538" t="s">
        <v>3</v>
      </c>
      <c r="EA1538" t="s">
        <v>3</v>
      </c>
      <c r="EB1538" t="s">
        <v>3</v>
      </c>
      <c r="EC1538" t="s">
        <v>3</v>
      </c>
      <c r="EE1538">
        <v>54328965</v>
      </c>
      <c r="EF1538">
        <v>2</v>
      </c>
      <c r="EG1538" t="s">
        <v>21</v>
      </c>
      <c r="EH1538">
        <v>0</v>
      </c>
      <c r="EI1538" t="s">
        <v>3</v>
      </c>
      <c r="EJ1538">
        <v>1</v>
      </c>
      <c r="EK1538">
        <v>11001</v>
      </c>
      <c r="EL1538" t="s">
        <v>22</v>
      </c>
      <c r="EM1538" t="s">
        <v>23</v>
      </c>
      <c r="EO1538" t="s">
        <v>3</v>
      </c>
      <c r="EQ1538">
        <v>1441792</v>
      </c>
      <c r="ER1538">
        <v>1394.91</v>
      </c>
      <c r="ES1538">
        <v>1034.18</v>
      </c>
      <c r="ET1538">
        <v>44.25</v>
      </c>
      <c r="EU1538">
        <v>17.28</v>
      </c>
      <c r="EV1538">
        <v>316.48</v>
      </c>
      <c r="EW1538" t="e">
        <f>'1.Лок.смета.и.Акт'!#REF!</f>
        <v>#REF!</v>
      </c>
      <c r="EX1538">
        <v>1.27</v>
      </c>
      <c r="EY1538">
        <v>1</v>
      </c>
      <c r="FQ1538">
        <v>0</v>
      </c>
      <c r="FR1538">
        <f t="shared" si="1270"/>
        <v>0</v>
      </c>
      <c r="FS1538">
        <v>0</v>
      </c>
      <c r="FX1538">
        <v>123</v>
      </c>
      <c r="FY1538">
        <v>75</v>
      </c>
      <c r="GA1538" t="s">
        <v>3</v>
      </c>
      <c r="GD1538">
        <v>1</v>
      </c>
      <c r="GF1538">
        <v>-212485047</v>
      </c>
      <c r="GG1538">
        <v>2</v>
      </c>
      <c r="GH1538">
        <v>1</v>
      </c>
      <c r="GI1538">
        <v>2</v>
      </c>
      <c r="GJ1538">
        <v>0</v>
      </c>
      <c r="GK1538">
        <v>0</v>
      </c>
      <c r="GL1538">
        <f t="shared" si="1271"/>
        <v>0</v>
      </c>
      <c r="GM1538" t="e">
        <f t="shared" si="1272"/>
        <v>#REF!</v>
      </c>
      <c r="GN1538" t="e">
        <f t="shared" si="1273"/>
        <v>#REF!</v>
      </c>
      <c r="GO1538">
        <f t="shared" si="1274"/>
        <v>0</v>
      </c>
      <c r="GP1538">
        <f t="shared" si="1275"/>
        <v>0</v>
      </c>
      <c r="GR1538">
        <v>0</v>
      </c>
      <c r="GS1538">
        <v>0</v>
      </c>
      <c r="GT1538">
        <v>0</v>
      </c>
      <c r="GU1538" t="s">
        <v>3</v>
      </c>
      <c r="GV1538">
        <f t="shared" si="1276"/>
        <v>0</v>
      </c>
      <c r="GW1538">
        <v>1015.2</v>
      </c>
      <c r="GX1538" t="e">
        <f t="shared" si="1277"/>
        <v>#REF!</v>
      </c>
      <c r="HA1538">
        <v>0</v>
      </c>
      <c r="HB1538">
        <v>0</v>
      </c>
      <c r="HC1538">
        <f t="shared" si="1278"/>
        <v>0</v>
      </c>
      <c r="HE1538" t="s">
        <v>3</v>
      </c>
      <c r="HF1538" t="s">
        <v>3</v>
      </c>
      <c r="HM1538" t="s">
        <v>3</v>
      </c>
      <c r="HN1538" t="s">
        <v>24</v>
      </c>
      <c r="HO1538" t="s">
        <v>25</v>
      </c>
      <c r="HP1538" t="s">
        <v>22</v>
      </c>
      <c r="HQ1538" t="s">
        <v>22</v>
      </c>
      <c r="IK1538">
        <v>0</v>
      </c>
    </row>
    <row r="1539" spans="1:255" x14ac:dyDescent="0.2">
      <c r="A1539" s="2">
        <v>18</v>
      </c>
      <c r="B1539" s="2">
        <v>1</v>
      </c>
      <c r="C1539" s="2">
        <v>1244</v>
      </c>
      <c r="D1539" s="2"/>
      <c r="E1539" s="2" t="s">
        <v>687</v>
      </c>
      <c r="F1539" s="2" t="s">
        <v>641</v>
      </c>
      <c r="G1539" s="2" t="s">
        <v>642</v>
      </c>
      <c r="H1539" s="2" t="s">
        <v>40</v>
      </c>
      <c r="I1539" s="2" t="e">
        <f>I1537*J1539</f>
        <v>#REF!</v>
      </c>
      <c r="J1539" s="2">
        <v>2.04</v>
      </c>
      <c r="K1539" s="2">
        <v>2.04</v>
      </c>
      <c r="L1539" s="2">
        <v>3.1823999999999999</v>
      </c>
      <c r="M1539" s="2">
        <v>0</v>
      </c>
      <c r="N1539" s="2">
        <f t="shared" si="1241"/>
        <v>3.1823999999999999</v>
      </c>
      <c r="O1539" s="2" t="e">
        <f t="shared" si="1242"/>
        <v>#REF!</v>
      </c>
      <c r="P1539" s="2" t="e">
        <f t="shared" si="1243"/>
        <v>#REF!</v>
      </c>
      <c r="Q1539" s="2" t="e">
        <f t="shared" si="1244"/>
        <v>#REF!</v>
      </c>
      <c r="R1539" s="2" t="e">
        <f t="shared" si="1245"/>
        <v>#REF!</v>
      </c>
      <c r="S1539" s="2" t="e">
        <f t="shared" si="1246"/>
        <v>#REF!</v>
      </c>
      <c r="T1539" s="2" t="e">
        <f t="shared" si="1247"/>
        <v>#REF!</v>
      </c>
      <c r="U1539" s="2" t="e">
        <f t="shared" si="1248"/>
        <v>#REF!</v>
      </c>
      <c r="V1539" s="2" t="e">
        <f t="shared" si="1249"/>
        <v>#REF!</v>
      </c>
      <c r="W1539" s="2" t="e">
        <f t="shared" si="1250"/>
        <v>#REF!</v>
      </c>
      <c r="X1539" s="2" t="e">
        <f t="shared" si="1251"/>
        <v>#REF!</v>
      </c>
      <c r="Y1539" s="2" t="e">
        <f t="shared" si="1252"/>
        <v>#REF!</v>
      </c>
      <c r="Z1539" s="2"/>
      <c r="AA1539" s="2">
        <v>69726971</v>
      </c>
      <c r="AB1539" s="2">
        <f t="shared" si="1253"/>
        <v>436.64</v>
      </c>
      <c r="AC1539" s="2">
        <f>ROUND((ES1539),2)</f>
        <v>436.64</v>
      </c>
      <c r="AD1539" s="2">
        <f t="shared" si="1254"/>
        <v>0</v>
      </c>
      <c r="AE1539" s="2">
        <f t="shared" si="1255"/>
        <v>0</v>
      </c>
      <c r="AF1539" s="2">
        <f t="shared" si="1256"/>
        <v>0</v>
      </c>
      <c r="AG1539" s="2">
        <f t="shared" si="1257"/>
        <v>0</v>
      </c>
      <c r="AH1539" s="2">
        <f t="shared" si="1258"/>
        <v>0</v>
      </c>
      <c r="AI1539" s="2">
        <f t="shared" si="1259"/>
        <v>0</v>
      </c>
      <c r="AJ1539" s="2">
        <f t="shared" si="1260"/>
        <v>0</v>
      </c>
      <c r="AK1539" s="2">
        <v>436.64</v>
      </c>
      <c r="AL1539" s="2">
        <v>436.64</v>
      </c>
      <c r="AM1539" s="2">
        <v>0</v>
      </c>
      <c r="AN1539" s="2">
        <v>0</v>
      </c>
      <c r="AO1539" s="2">
        <v>0</v>
      </c>
      <c r="AP1539" s="2">
        <v>0</v>
      </c>
      <c r="AQ1539" s="2">
        <v>0</v>
      </c>
      <c r="AR1539" s="2">
        <v>0</v>
      </c>
      <c r="AS1539" s="2">
        <v>0</v>
      </c>
      <c r="AT1539" s="2">
        <v>0</v>
      </c>
      <c r="AU1539" s="2">
        <v>0</v>
      </c>
      <c r="AV1539" s="2">
        <v>1</v>
      </c>
      <c r="AW1539" s="2">
        <v>1</v>
      </c>
      <c r="AX1539" s="2"/>
      <c r="AY1539" s="2"/>
      <c r="AZ1539" s="2">
        <v>1</v>
      </c>
      <c r="BA1539" s="2">
        <v>1</v>
      </c>
      <c r="BB1539" s="2">
        <v>1</v>
      </c>
      <c r="BC1539" s="2">
        <v>1</v>
      </c>
      <c r="BD1539" s="2" t="s">
        <v>3</v>
      </c>
      <c r="BE1539" s="2" t="s">
        <v>3</v>
      </c>
      <c r="BF1539" s="2" t="s">
        <v>3</v>
      </c>
      <c r="BG1539" s="2" t="s">
        <v>3</v>
      </c>
      <c r="BH1539" s="2">
        <v>3</v>
      </c>
      <c r="BI1539" s="2">
        <v>1</v>
      </c>
      <c r="BJ1539" s="2" t="s">
        <v>643</v>
      </c>
      <c r="BK1539" s="2"/>
      <c r="BL1539" s="2"/>
      <c r="BM1539" s="2">
        <v>500003</v>
      </c>
      <c r="BN1539" s="2">
        <v>0</v>
      </c>
      <c r="BO1539" s="2" t="s">
        <v>3</v>
      </c>
      <c r="BP1539" s="2">
        <v>0</v>
      </c>
      <c r="BQ1539" s="2">
        <v>13</v>
      </c>
      <c r="BR1539" s="2">
        <v>0</v>
      </c>
      <c r="BS1539" s="2">
        <v>1</v>
      </c>
      <c r="BT1539" s="2">
        <v>1</v>
      </c>
      <c r="BU1539" s="2">
        <v>1</v>
      </c>
      <c r="BV1539" s="2">
        <v>1</v>
      </c>
      <c r="BW1539" s="2">
        <v>1</v>
      </c>
      <c r="BX1539" s="2">
        <v>1</v>
      </c>
      <c r="BY1539" s="2" t="s">
        <v>3</v>
      </c>
      <c r="BZ1539" s="2">
        <v>0</v>
      </c>
      <c r="CA1539" s="2">
        <v>0</v>
      </c>
      <c r="CB1539" s="2" t="s">
        <v>3</v>
      </c>
      <c r="CC1539" s="2"/>
      <c r="CD1539" s="2"/>
      <c r="CE1539" s="2">
        <v>0</v>
      </c>
      <c r="CF1539" s="2">
        <v>0</v>
      </c>
      <c r="CG1539" s="2">
        <v>0</v>
      </c>
      <c r="CH1539" s="2">
        <v>115</v>
      </c>
      <c r="CI1539" s="2">
        <v>1</v>
      </c>
      <c r="CJ1539" s="2">
        <v>0</v>
      </c>
      <c r="CK1539" s="2">
        <v>0</v>
      </c>
      <c r="CL1539" s="2">
        <v>0</v>
      </c>
      <c r="CM1539" s="2">
        <v>0</v>
      </c>
      <c r="CN1539" s="2" t="s">
        <v>3</v>
      </c>
      <c r="CO1539" s="2">
        <v>0</v>
      </c>
      <c r="CP1539" s="2" t="e">
        <f t="shared" si="1261"/>
        <v>#REF!</v>
      </c>
      <c r="CQ1539" s="2">
        <f t="shared" si="1262"/>
        <v>436.64</v>
      </c>
      <c r="CR1539" s="2">
        <f t="shared" si="1263"/>
        <v>0</v>
      </c>
      <c r="CS1539" s="2">
        <f t="shared" si="1264"/>
        <v>0</v>
      </c>
      <c r="CT1539" s="2">
        <f t="shared" si="1265"/>
        <v>0</v>
      </c>
      <c r="CU1539" s="2">
        <f t="shared" si="1266"/>
        <v>0</v>
      </c>
      <c r="CV1539" s="2">
        <f t="shared" si="1267"/>
        <v>0</v>
      </c>
      <c r="CW1539" s="2">
        <f t="shared" si="1268"/>
        <v>0</v>
      </c>
      <c r="CX1539" s="2">
        <f t="shared" si="1269"/>
        <v>0</v>
      </c>
      <c r="CY1539" s="2" t="e">
        <f>(((S1539+R1539)*AT1539)/100)</f>
        <v>#REF!</v>
      </c>
      <c r="CZ1539" s="2" t="e">
        <f>(((S1539+R1539)*AU1539)/100)</f>
        <v>#REF!</v>
      </c>
      <c r="DA1539" s="2"/>
      <c r="DB1539" s="2"/>
      <c r="DC1539" s="2" t="s">
        <v>3</v>
      </c>
      <c r="DD1539" s="2" t="s">
        <v>3</v>
      </c>
      <c r="DE1539" s="2" t="s">
        <v>3</v>
      </c>
      <c r="DF1539" s="2" t="s">
        <v>3</v>
      </c>
      <c r="DG1539" s="2" t="s">
        <v>3</v>
      </c>
      <c r="DH1539" s="2" t="s">
        <v>3</v>
      </c>
      <c r="DI1539" s="2" t="s">
        <v>3</v>
      </c>
      <c r="DJ1539" s="2" t="s">
        <v>3</v>
      </c>
      <c r="DK1539" s="2" t="s">
        <v>3</v>
      </c>
      <c r="DL1539" s="2" t="s">
        <v>3</v>
      </c>
      <c r="DM1539" s="2" t="s">
        <v>3</v>
      </c>
      <c r="DN1539" s="2">
        <v>0</v>
      </c>
      <c r="DO1539" s="2">
        <v>0</v>
      </c>
      <c r="DP1539" s="2">
        <v>1</v>
      </c>
      <c r="DQ1539" s="2">
        <v>1</v>
      </c>
      <c r="DR1539" s="2"/>
      <c r="DS1539" s="2"/>
      <c r="DT1539" s="2"/>
      <c r="DU1539" s="2">
        <v>1007</v>
      </c>
      <c r="DV1539" s="2" t="s">
        <v>40</v>
      </c>
      <c r="DW1539" s="2" t="s">
        <v>40</v>
      </c>
      <c r="DX1539" s="2">
        <v>1</v>
      </c>
      <c r="DY1539" s="2"/>
      <c r="DZ1539" s="2" t="s">
        <v>3</v>
      </c>
      <c r="EA1539" s="2" t="s">
        <v>3</v>
      </c>
      <c r="EB1539" s="2" t="s">
        <v>3</v>
      </c>
      <c r="EC1539" s="2" t="s">
        <v>3</v>
      </c>
      <c r="ED1539" s="2"/>
      <c r="EE1539" s="2">
        <v>54329104</v>
      </c>
      <c r="EF1539" s="2">
        <v>13</v>
      </c>
      <c r="EG1539" s="2" t="s">
        <v>42</v>
      </c>
      <c r="EH1539" s="2">
        <v>0</v>
      </c>
      <c r="EI1539" s="2" t="s">
        <v>3</v>
      </c>
      <c r="EJ1539" s="2">
        <v>1</v>
      </c>
      <c r="EK1539" s="2">
        <v>500003</v>
      </c>
      <c r="EL1539" s="2" t="s">
        <v>43</v>
      </c>
      <c r="EM1539" s="2" t="s">
        <v>44</v>
      </c>
      <c r="EN1539" s="2"/>
      <c r="EO1539" s="2" t="s">
        <v>3</v>
      </c>
      <c r="EP1539" s="2"/>
      <c r="EQ1539" s="2">
        <v>0</v>
      </c>
      <c r="ER1539" s="2">
        <v>436.64</v>
      </c>
      <c r="ES1539" s="2">
        <v>436.64</v>
      </c>
      <c r="ET1539" s="2">
        <v>0</v>
      </c>
      <c r="EU1539" s="2">
        <v>0</v>
      </c>
      <c r="EV1539" s="2">
        <v>0</v>
      </c>
      <c r="EW1539" s="2">
        <v>0</v>
      </c>
      <c r="EX1539" s="2">
        <v>0</v>
      </c>
      <c r="EY1539" s="2"/>
      <c r="EZ1539" s="2"/>
      <c r="FA1539" s="2"/>
      <c r="FB1539" s="2"/>
      <c r="FC1539" s="2"/>
      <c r="FD1539" s="2"/>
      <c r="FE1539" s="2"/>
      <c r="FF1539" s="2"/>
      <c r="FG1539" s="2"/>
      <c r="FH1539" s="2"/>
      <c r="FI1539" s="2"/>
      <c r="FJ1539" s="2"/>
      <c r="FK1539" s="2"/>
      <c r="FL1539" s="2"/>
      <c r="FM1539" s="2"/>
      <c r="FN1539" s="2"/>
      <c r="FO1539" s="2"/>
      <c r="FP1539" s="2"/>
      <c r="FQ1539" s="2">
        <v>0</v>
      </c>
      <c r="FR1539" s="2">
        <f t="shared" si="1270"/>
        <v>0</v>
      </c>
      <c r="FS1539" s="2">
        <v>0</v>
      </c>
      <c r="FT1539" s="2"/>
      <c r="FU1539" s="2"/>
      <c r="FV1539" s="2"/>
      <c r="FW1539" s="2"/>
      <c r="FX1539" s="2">
        <v>0</v>
      </c>
      <c r="FY1539" s="2">
        <v>0</v>
      </c>
      <c r="FZ1539" s="2"/>
      <c r="GA1539" s="2" t="s">
        <v>3</v>
      </c>
      <c r="GB1539" s="2"/>
      <c r="GC1539" s="2"/>
      <c r="GD1539" s="2">
        <v>1</v>
      </c>
      <c r="GE1539" s="2"/>
      <c r="GF1539" s="2">
        <v>1571262290</v>
      </c>
      <c r="GG1539" s="2">
        <v>2</v>
      </c>
      <c r="GH1539" s="2">
        <v>1</v>
      </c>
      <c r="GI1539" s="2">
        <v>-2</v>
      </c>
      <c r="GJ1539" s="2">
        <v>0</v>
      </c>
      <c r="GK1539" s="2">
        <v>0</v>
      </c>
      <c r="GL1539" s="2">
        <f t="shared" si="1271"/>
        <v>0</v>
      </c>
      <c r="GM1539" s="2" t="e">
        <f t="shared" si="1272"/>
        <v>#REF!</v>
      </c>
      <c r="GN1539" s="2" t="e">
        <f t="shared" si="1273"/>
        <v>#REF!</v>
      </c>
      <c r="GO1539" s="2">
        <f t="shared" si="1274"/>
        <v>0</v>
      </c>
      <c r="GP1539" s="2">
        <f t="shared" si="1275"/>
        <v>0</v>
      </c>
      <c r="GQ1539" s="2"/>
      <c r="GR1539" s="2">
        <v>0</v>
      </c>
      <c r="GS1539" s="2">
        <v>3</v>
      </c>
      <c r="GT1539" s="2">
        <v>0</v>
      </c>
      <c r="GU1539" s="2" t="s">
        <v>3</v>
      </c>
      <c r="GV1539" s="2">
        <f t="shared" si="1276"/>
        <v>0</v>
      </c>
      <c r="GW1539" s="2">
        <v>1</v>
      </c>
      <c r="GX1539" s="2" t="e">
        <f t="shared" si="1277"/>
        <v>#REF!</v>
      </c>
      <c r="GY1539" s="2"/>
      <c r="GZ1539" s="2"/>
      <c r="HA1539" s="2">
        <v>0</v>
      </c>
      <c r="HB1539" s="2">
        <v>0</v>
      </c>
      <c r="HC1539" s="2">
        <f t="shared" si="1278"/>
        <v>0</v>
      </c>
      <c r="HD1539" s="2"/>
      <c r="HE1539" s="2" t="s">
        <v>3</v>
      </c>
      <c r="HF1539" s="2" t="s">
        <v>3</v>
      </c>
      <c r="HG1539" s="2"/>
      <c r="HH1539" s="2"/>
      <c r="HI1539" s="2"/>
      <c r="HJ1539" s="2"/>
      <c r="HK1539" s="2"/>
      <c r="HL1539" s="2"/>
      <c r="HM1539" s="2" t="s">
        <v>3</v>
      </c>
      <c r="HN1539" s="2" t="s">
        <v>3</v>
      </c>
      <c r="HO1539" s="2" t="s">
        <v>3</v>
      </c>
      <c r="HP1539" s="2" t="s">
        <v>3</v>
      </c>
      <c r="HQ1539" s="2" t="s">
        <v>3</v>
      </c>
      <c r="HR1539" s="2"/>
      <c r="HS1539" s="2"/>
      <c r="HT1539" s="2"/>
      <c r="HU1539" s="2"/>
      <c r="HV1539" s="2"/>
      <c r="HW1539" s="2"/>
      <c r="HX1539" s="2"/>
      <c r="HY1539" s="2"/>
      <c r="HZ1539" s="2"/>
      <c r="IA1539" s="2"/>
      <c r="IB1539" s="2"/>
      <c r="IC1539" s="2"/>
      <c r="ID1539" s="2"/>
      <c r="IE1539" s="2"/>
      <c r="IF1539" s="2"/>
      <c r="IG1539" s="2"/>
      <c r="IH1539" s="2"/>
      <c r="II1539" s="2"/>
      <c r="IJ1539" s="2"/>
      <c r="IK1539" s="2">
        <v>0</v>
      </c>
      <c r="IL1539" s="2"/>
      <c r="IM1539" s="2"/>
      <c r="IN1539" s="2"/>
      <c r="IO1539" s="2"/>
      <c r="IP1539" s="2"/>
      <c r="IQ1539" s="2"/>
      <c r="IR1539" s="2"/>
      <c r="IS1539" s="2"/>
      <c r="IT1539" s="2"/>
      <c r="IU1539" s="2"/>
    </row>
    <row r="1540" spans="1:255" x14ac:dyDescent="0.2">
      <c r="A1540">
        <v>18</v>
      </c>
      <c r="B1540">
        <v>1</v>
      </c>
      <c r="C1540">
        <v>1250</v>
      </c>
      <c r="E1540" t="s">
        <v>687</v>
      </c>
      <c r="F1540" t="e">
        <f>'1.Лок.смета.и.Акт'!#REF!</f>
        <v>#REF!</v>
      </c>
      <c r="G1540" t="s">
        <v>642</v>
      </c>
      <c r="H1540" t="s">
        <v>40</v>
      </c>
      <c r="I1540" t="e">
        <f>I1538*J1540</f>
        <v>#REF!</v>
      </c>
      <c r="J1540">
        <v>2.04</v>
      </c>
      <c r="K1540">
        <v>2.04</v>
      </c>
      <c r="L1540">
        <v>3.1823999999999999</v>
      </c>
      <c r="M1540">
        <v>0</v>
      </c>
      <c r="N1540">
        <f t="shared" si="1241"/>
        <v>3.1823999999999999</v>
      </c>
      <c r="O1540" t="e">
        <f t="shared" si="1242"/>
        <v>#REF!</v>
      </c>
      <c r="P1540" t="e">
        <f t="shared" si="1243"/>
        <v>#REF!</v>
      </c>
      <c r="Q1540" t="e">
        <f t="shared" si="1244"/>
        <v>#REF!</v>
      </c>
      <c r="R1540" t="e">
        <f t="shared" si="1245"/>
        <v>#REF!</v>
      </c>
      <c r="S1540" t="e">
        <f t="shared" si="1246"/>
        <v>#REF!</v>
      </c>
      <c r="T1540" t="e">
        <f t="shared" si="1247"/>
        <v>#REF!</v>
      </c>
      <c r="U1540" t="e">
        <f t="shared" si="1248"/>
        <v>#REF!</v>
      </c>
      <c r="V1540" t="e">
        <f t="shared" si="1249"/>
        <v>#REF!</v>
      </c>
      <c r="W1540" t="e">
        <f t="shared" si="1250"/>
        <v>#REF!</v>
      </c>
      <c r="X1540" t="e">
        <f t="shared" si="1251"/>
        <v>#REF!</v>
      </c>
      <c r="Y1540" t="e">
        <f t="shared" si="1252"/>
        <v>#REF!</v>
      </c>
      <c r="AA1540">
        <v>69726884</v>
      </c>
      <c r="AB1540">
        <f t="shared" si="1253"/>
        <v>470.73</v>
      </c>
      <c r="AC1540">
        <f>ROUND((ES1540),2)</f>
        <v>470.73</v>
      </c>
      <c r="AD1540">
        <f t="shared" si="1254"/>
        <v>0</v>
      </c>
      <c r="AE1540">
        <f t="shared" si="1255"/>
        <v>0</v>
      </c>
      <c r="AF1540">
        <f t="shared" si="1256"/>
        <v>0</v>
      </c>
      <c r="AG1540">
        <f t="shared" si="1257"/>
        <v>0</v>
      </c>
      <c r="AH1540">
        <f t="shared" si="1258"/>
        <v>0</v>
      </c>
      <c r="AI1540">
        <f t="shared" si="1259"/>
        <v>0</v>
      </c>
      <c r="AJ1540">
        <f t="shared" si="1260"/>
        <v>0</v>
      </c>
      <c r="AK1540">
        <v>470.73</v>
      </c>
      <c r="AL1540">
        <v>470.73</v>
      </c>
      <c r="AM1540">
        <v>0</v>
      </c>
      <c r="AN1540">
        <v>0</v>
      </c>
      <c r="AO1540">
        <v>0</v>
      </c>
      <c r="AP1540">
        <v>0</v>
      </c>
      <c r="AQ1540">
        <v>0</v>
      </c>
      <c r="AR1540">
        <v>0</v>
      </c>
      <c r="AS1540">
        <v>0</v>
      </c>
      <c r="AT1540">
        <v>0</v>
      </c>
      <c r="AU1540">
        <v>0</v>
      </c>
      <c r="AV1540">
        <v>1</v>
      </c>
      <c r="AW1540">
        <v>1</v>
      </c>
      <c r="AZ1540">
        <v>1</v>
      </c>
      <c r="BA1540">
        <v>1</v>
      </c>
      <c r="BB1540">
        <v>1</v>
      </c>
      <c r="BC1540">
        <v>7.56</v>
      </c>
      <c r="BD1540" t="s">
        <v>3</v>
      </c>
      <c r="BE1540" t="s">
        <v>3</v>
      </c>
      <c r="BF1540" t="s">
        <v>3</v>
      </c>
      <c r="BG1540" t="s">
        <v>3</v>
      </c>
      <c r="BH1540">
        <v>3</v>
      </c>
      <c r="BI1540">
        <v>1</v>
      </c>
      <c r="BJ1540" t="s">
        <v>643</v>
      </c>
      <c r="BM1540">
        <v>500003</v>
      </c>
      <c r="BN1540">
        <v>0</v>
      </c>
      <c r="BO1540" t="s">
        <v>3</v>
      </c>
      <c r="BP1540">
        <v>0</v>
      </c>
      <c r="BQ1540">
        <v>13</v>
      </c>
      <c r="BR1540">
        <v>0</v>
      </c>
      <c r="BS1540">
        <v>1</v>
      </c>
      <c r="BT1540">
        <v>1</v>
      </c>
      <c r="BU1540">
        <v>1</v>
      </c>
      <c r="BV1540">
        <v>1</v>
      </c>
      <c r="BW1540">
        <v>1</v>
      </c>
      <c r="BX1540">
        <v>1</v>
      </c>
      <c r="BY1540" t="s">
        <v>3</v>
      </c>
      <c r="BZ1540">
        <v>0</v>
      </c>
      <c r="CA1540">
        <v>0</v>
      </c>
      <c r="CB1540" t="s">
        <v>3</v>
      </c>
      <c r="CE1540">
        <v>0</v>
      </c>
      <c r="CF1540">
        <v>0</v>
      </c>
      <c r="CG1540">
        <v>0</v>
      </c>
      <c r="CH1540">
        <v>115</v>
      </c>
      <c r="CI1540">
        <v>1</v>
      </c>
      <c r="CJ1540">
        <v>0</v>
      </c>
      <c r="CK1540">
        <v>0</v>
      </c>
      <c r="CL1540">
        <v>0</v>
      </c>
      <c r="CM1540">
        <v>0</v>
      </c>
      <c r="CN1540" t="s">
        <v>3</v>
      </c>
      <c r="CO1540">
        <v>0</v>
      </c>
      <c r="CP1540" t="e">
        <f t="shared" si="1261"/>
        <v>#REF!</v>
      </c>
      <c r="CQ1540">
        <f t="shared" si="1262"/>
        <v>3558.7188000000001</v>
      </c>
      <c r="CR1540">
        <f t="shared" si="1263"/>
        <v>0</v>
      </c>
      <c r="CS1540">
        <f t="shared" si="1264"/>
        <v>0</v>
      </c>
      <c r="CT1540">
        <f t="shared" si="1265"/>
        <v>0</v>
      </c>
      <c r="CU1540">
        <f t="shared" si="1266"/>
        <v>0</v>
      </c>
      <c r="CV1540">
        <f t="shared" si="1267"/>
        <v>0</v>
      </c>
      <c r="CW1540">
        <f t="shared" si="1268"/>
        <v>0</v>
      </c>
      <c r="CX1540">
        <f t="shared" si="1269"/>
        <v>0</v>
      </c>
      <c r="CY1540" t="e">
        <f>(S1540+R1540)*(BZ1540/100)</f>
        <v>#REF!</v>
      </c>
      <c r="CZ1540" t="e">
        <f>(S1540+R1540)*(CA1540/100)</f>
        <v>#REF!</v>
      </c>
      <c r="DC1540" t="s">
        <v>3</v>
      </c>
      <c r="DD1540" t="s">
        <v>3</v>
      </c>
      <c r="DE1540" t="s">
        <v>3</v>
      </c>
      <c r="DF1540" t="s">
        <v>3</v>
      </c>
      <c r="DG1540" t="s">
        <v>3</v>
      </c>
      <c r="DH1540" t="s">
        <v>3</v>
      </c>
      <c r="DI1540" t="s">
        <v>3</v>
      </c>
      <c r="DJ1540" t="s">
        <v>3</v>
      </c>
      <c r="DK1540" t="s">
        <v>3</v>
      </c>
      <c r="DL1540" t="s">
        <v>3</v>
      </c>
      <c r="DM1540" t="s">
        <v>3</v>
      </c>
      <c r="DN1540">
        <v>0</v>
      </c>
      <c r="DO1540">
        <v>0</v>
      </c>
      <c r="DP1540">
        <v>1</v>
      </c>
      <c r="DQ1540">
        <v>1</v>
      </c>
      <c r="DU1540">
        <v>1007</v>
      </c>
      <c r="DV1540" t="s">
        <v>40</v>
      </c>
      <c r="DW1540" t="e">
        <f>'1.Лок.смета.и.Акт'!#REF!</f>
        <v>#REF!</v>
      </c>
      <c r="DX1540">
        <v>1</v>
      </c>
      <c r="DZ1540" t="s">
        <v>3</v>
      </c>
      <c r="EA1540" t="s">
        <v>3</v>
      </c>
      <c r="EB1540" t="s">
        <v>3</v>
      </c>
      <c r="EC1540" t="s">
        <v>3</v>
      </c>
      <c r="EE1540">
        <v>54329104</v>
      </c>
      <c r="EF1540">
        <v>13</v>
      </c>
      <c r="EG1540" t="s">
        <v>42</v>
      </c>
      <c r="EH1540">
        <v>0</v>
      </c>
      <c r="EI1540" t="s">
        <v>3</v>
      </c>
      <c r="EJ1540">
        <v>1</v>
      </c>
      <c r="EK1540">
        <v>500003</v>
      </c>
      <c r="EL1540" t="s">
        <v>43</v>
      </c>
      <c r="EM1540" t="s">
        <v>44</v>
      </c>
      <c r="EO1540" t="s">
        <v>3</v>
      </c>
      <c r="EQ1540">
        <v>0</v>
      </c>
      <c r="ER1540">
        <v>3403.83</v>
      </c>
      <c r="ES1540">
        <v>470.73</v>
      </c>
      <c r="ET1540">
        <v>0</v>
      </c>
      <c r="EU1540">
        <v>0</v>
      </c>
      <c r="EV1540">
        <v>0</v>
      </c>
      <c r="EW1540">
        <v>0</v>
      </c>
      <c r="EX1540">
        <v>0</v>
      </c>
      <c r="EZ1540">
        <v>5</v>
      </c>
      <c r="FC1540">
        <v>0</v>
      </c>
      <c r="FD1540">
        <v>18</v>
      </c>
      <c r="FF1540">
        <v>3403.83</v>
      </c>
      <c r="FQ1540">
        <v>0</v>
      </c>
      <c r="FR1540">
        <f t="shared" si="1270"/>
        <v>0</v>
      </c>
      <c r="FS1540">
        <v>0</v>
      </c>
      <c r="FX1540">
        <v>0</v>
      </c>
      <c r="FY1540">
        <v>0</v>
      </c>
      <c r="GA1540" t="s">
        <v>644</v>
      </c>
      <c r="GD1540">
        <v>1</v>
      </c>
      <c r="GF1540">
        <v>1571262290</v>
      </c>
      <c r="GG1540">
        <v>2</v>
      </c>
      <c r="GH1540">
        <v>3</v>
      </c>
      <c r="GI1540">
        <v>5</v>
      </c>
      <c r="GJ1540">
        <v>0</v>
      </c>
      <c r="GK1540">
        <v>0</v>
      </c>
      <c r="GL1540">
        <f t="shared" si="1271"/>
        <v>0</v>
      </c>
      <c r="GM1540" t="e">
        <f t="shared" si="1272"/>
        <v>#REF!</v>
      </c>
      <c r="GN1540" t="e">
        <f t="shared" si="1273"/>
        <v>#REF!</v>
      </c>
      <c r="GO1540">
        <f t="shared" si="1274"/>
        <v>0</v>
      </c>
      <c r="GP1540">
        <f t="shared" si="1275"/>
        <v>0</v>
      </c>
      <c r="GR1540">
        <v>1</v>
      </c>
      <c r="GS1540">
        <v>1</v>
      </c>
      <c r="GT1540">
        <v>0</v>
      </c>
      <c r="GU1540" t="s">
        <v>3</v>
      </c>
      <c r="GV1540">
        <f t="shared" si="1276"/>
        <v>0</v>
      </c>
      <c r="GW1540">
        <v>1</v>
      </c>
      <c r="GX1540" t="e">
        <f t="shared" si="1277"/>
        <v>#REF!</v>
      </c>
      <c r="HA1540">
        <v>0</v>
      </c>
      <c r="HB1540">
        <v>0</v>
      </c>
      <c r="HC1540">
        <f t="shared" si="1278"/>
        <v>0</v>
      </c>
      <c r="HE1540" t="s">
        <v>35</v>
      </c>
      <c r="HF1540" t="s">
        <v>36</v>
      </c>
      <c r="HM1540" t="s">
        <v>3</v>
      </c>
      <c r="HN1540" t="s">
        <v>3</v>
      </c>
      <c r="HO1540" t="s">
        <v>3</v>
      </c>
      <c r="HP1540" t="s">
        <v>3</v>
      </c>
      <c r="HQ1540" t="s">
        <v>3</v>
      </c>
      <c r="IK1540">
        <v>0</v>
      </c>
    </row>
    <row r="1541" spans="1:255" x14ac:dyDescent="0.2">
      <c r="A1541" s="2">
        <v>18</v>
      </c>
      <c r="B1541" s="2">
        <v>1</v>
      </c>
      <c r="C1541" s="2">
        <v>1243</v>
      </c>
      <c r="D1541" s="2"/>
      <c r="E1541" s="2" t="s">
        <v>688</v>
      </c>
      <c r="F1541" s="2" t="s">
        <v>82</v>
      </c>
      <c r="G1541" s="2" t="s">
        <v>83</v>
      </c>
      <c r="H1541" s="2" t="s">
        <v>40</v>
      </c>
      <c r="I1541" s="2" t="e">
        <f>I1537*J1541</f>
        <v>#REF!</v>
      </c>
      <c r="J1541" s="2">
        <v>3.5</v>
      </c>
      <c r="K1541" s="2">
        <v>3.5</v>
      </c>
      <c r="L1541" s="2">
        <v>5.46</v>
      </c>
      <c r="M1541" s="2">
        <v>0</v>
      </c>
      <c r="N1541" s="2">
        <f t="shared" si="1241"/>
        <v>5.46</v>
      </c>
      <c r="O1541" s="2" t="e">
        <f t="shared" si="1242"/>
        <v>#REF!</v>
      </c>
      <c r="P1541" s="2" t="e">
        <f t="shared" si="1243"/>
        <v>#REF!</v>
      </c>
      <c r="Q1541" s="2" t="e">
        <f t="shared" si="1244"/>
        <v>#REF!</v>
      </c>
      <c r="R1541" s="2" t="e">
        <f t="shared" si="1245"/>
        <v>#REF!</v>
      </c>
      <c r="S1541" s="2" t="e">
        <f t="shared" si="1246"/>
        <v>#REF!</v>
      </c>
      <c r="T1541" s="2" t="e">
        <f t="shared" si="1247"/>
        <v>#REF!</v>
      </c>
      <c r="U1541" s="2" t="e">
        <f t="shared" si="1248"/>
        <v>#REF!</v>
      </c>
      <c r="V1541" s="2" t="e">
        <f t="shared" si="1249"/>
        <v>#REF!</v>
      </c>
      <c r="W1541" s="2" t="e">
        <f t="shared" si="1250"/>
        <v>#REF!</v>
      </c>
      <c r="X1541" s="2" t="e">
        <f t="shared" si="1251"/>
        <v>#REF!</v>
      </c>
      <c r="Y1541" s="2" t="e">
        <f t="shared" si="1252"/>
        <v>#REF!</v>
      </c>
      <c r="Z1541" s="2"/>
      <c r="AA1541" s="2">
        <v>69726971</v>
      </c>
      <c r="AB1541" s="2">
        <f t="shared" si="1253"/>
        <v>7.14</v>
      </c>
      <c r="AC1541" s="2">
        <f>ROUND((ES1541),2)</f>
        <v>7.14</v>
      </c>
      <c r="AD1541" s="2">
        <f t="shared" si="1254"/>
        <v>0</v>
      </c>
      <c r="AE1541" s="2">
        <f t="shared" si="1255"/>
        <v>0</v>
      </c>
      <c r="AF1541" s="2">
        <f t="shared" si="1256"/>
        <v>0</v>
      </c>
      <c r="AG1541" s="2">
        <f t="shared" si="1257"/>
        <v>0</v>
      </c>
      <c r="AH1541" s="2">
        <f t="shared" si="1258"/>
        <v>0</v>
      </c>
      <c r="AI1541" s="2">
        <f t="shared" si="1259"/>
        <v>0</v>
      </c>
      <c r="AJ1541" s="2">
        <f t="shared" si="1260"/>
        <v>4.45</v>
      </c>
      <c r="AK1541" s="2">
        <v>7.14</v>
      </c>
      <c r="AL1541" s="2">
        <v>7.14</v>
      </c>
      <c r="AM1541" s="2">
        <v>0</v>
      </c>
      <c r="AN1541" s="2">
        <v>0</v>
      </c>
      <c r="AO1541" s="2">
        <v>0</v>
      </c>
      <c r="AP1541" s="2">
        <v>0</v>
      </c>
      <c r="AQ1541" s="2">
        <v>0</v>
      </c>
      <c r="AR1541" s="2">
        <v>0</v>
      </c>
      <c r="AS1541" s="2">
        <v>4.45</v>
      </c>
      <c r="AT1541" s="2">
        <v>0</v>
      </c>
      <c r="AU1541" s="2">
        <v>0</v>
      </c>
      <c r="AV1541" s="2">
        <v>1</v>
      </c>
      <c r="AW1541" s="2">
        <v>1</v>
      </c>
      <c r="AX1541" s="2"/>
      <c r="AY1541" s="2"/>
      <c r="AZ1541" s="2">
        <v>1</v>
      </c>
      <c r="BA1541" s="2">
        <v>1</v>
      </c>
      <c r="BB1541" s="2">
        <v>1</v>
      </c>
      <c r="BC1541" s="2">
        <v>1</v>
      </c>
      <c r="BD1541" s="2" t="s">
        <v>3</v>
      </c>
      <c r="BE1541" s="2" t="s">
        <v>3</v>
      </c>
      <c r="BF1541" s="2" t="s">
        <v>3</v>
      </c>
      <c r="BG1541" s="2" t="s">
        <v>3</v>
      </c>
      <c r="BH1541" s="2">
        <v>3</v>
      </c>
      <c r="BI1541" s="2">
        <v>1</v>
      </c>
      <c r="BJ1541" s="2" t="s">
        <v>84</v>
      </c>
      <c r="BK1541" s="2"/>
      <c r="BL1541" s="2"/>
      <c r="BM1541" s="2">
        <v>500001</v>
      </c>
      <c r="BN1541" s="2">
        <v>0</v>
      </c>
      <c r="BO1541" s="2" t="s">
        <v>3</v>
      </c>
      <c r="BP1541" s="2">
        <v>0</v>
      </c>
      <c r="BQ1541" s="2">
        <v>8</v>
      </c>
      <c r="BR1541" s="2">
        <v>0</v>
      </c>
      <c r="BS1541" s="2">
        <v>1</v>
      </c>
      <c r="BT1541" s="2">
        <v>1</v>
      </c>
      <c r="BU1541" s="2">
        <v>1</v>
      </c>
      <c r="BV1541" s="2">
        <v>1</v>
      </c>
      <c r="BW1541" s="2">
        <v>1</v>
      </c>
      <c r="BX1541" s="2">
        <v>1</v>
      </c>
      <c r="BY1541" s="2" t="s">
        <v>3</v>
      </c>
      <c r="BZ1541" s="2">
        <v>0</v>
      </c>
      <c r="CA1541" s="2">
        <v>0</v>
      </c>
      <c r="CB1541" s="2" t="s">
        <v>3</v>
      </c>
      <c r="CC1541" s="2"/>
      <c r="CD1541" s="2"/>
      <c r="CE1541" s="2">
        <v>0</v>
      </c>
      <c r="CF1541" s="2">
        <v>0</v>
      </c>
      <c r="CG1541" s="2">
        <v>0</v>
      </c>
      <c r="CH1541" s="2">
        <v>115</v>
      </c>
      <c r="CI1541" s="2">
        <v>2</v>
      </c>
      <c r="CJ1541" s="2">
        <v>0</v>
      </c>
      <c r="CK1541" s="2">
        <v>0</v>
      </c>
      <c r="CL1541" s="2">
        <v>0</v>
      </c>
      <c r="CM1541" s="2">
        <v>0</v>
      </c>
      <c r="CN1541" s="2" t="s">
        <v>3</v>
      </c>
      <c r="CO1541" s="2">
        <v>0</v>
      </c>
      <c r="CP1541" s="2" t="e">
        <f t="shared" si="1261"/>
        <v>#REF!</v>
      </c>
      <c r="CQ1541" s="2">
        <f t="shared" si="1262"/>
        <v>7.14</v>
      </c>
      <c r="CR1541" s="2">
        <f t="shared" si="1263"/>
        <v>0</v>
      </c>
      <c r="CS1541" s="2">
        <f t="shared" si="1264"/>
        <v>0</v>
      </c>
      <c r="CT1541" s="2">
        <f t="shared" si="1265"/>
        <v>0</v>
      </c>
      <c r="CU1541" s="2">
        <f t="shared" si="1266"/>
        <v>0</v>
      </c>
      <c r="CV1541" s="2">
        <f t="shared" si="1267"/>
        <v>0</v>
      </c>
      <c r="CW1541" s="2">
        <f t="shared" si="1268"/>
        <v>0</v>
      </c>
      <c r="CX1541" s="2">
        <f t="shared" si="1269"/>
        <v>4.45</v>
      </c>
      <c r="CY1541" s="2" t="e">
        <f>(((S1541+R1541)*AT1541)/100)</f>
        <v>#REF!</v>
      </c>
      <c r="CZ1541" s="2" t="e">
        <f>(((S1541+R1541)*AU1541)/100)</f>
        <v>#REF!</v>
      </c>
      <c r="DA1541" s="2"/>
      <c r="DB1541" s="2"/>
      <c r="DC1541" s="2" t="s">
        <v>3</v>
      </c>
      <c r="DD1541" s="2" t="s">
        <v>3</v>
      </c>
      <c r="DE1541" s="2" t="s">
        <v>3</v>
      </c>
      <c r="DF1541" s="2" t="s">
        <v>3</v>
      </c>
      <c r="DG1541" s="2" t="s">
        <v>3</v>
      </c>
      <c r="DH1541" s="2" t="s">
        <v>3</v>
      </c>
      <c r="DI1541" s="2" t="s">
        <v>3</v>
      </c>
      <c r="DJ1541" s="2" t="s">
        <v>3</v>
      </c>
      <c r="DK1541" s="2" t="s">
        <v>3</v>
      </c>
      <c r="DL1541" s="2" t="s">
        <v>3</v>
      </c>
      <c r="DM1541" s="2" t="s">
        <v>3</v>
      </c>
      <c r="DN1541" s="2">
        <v>0</v>
      </c>
      <c r="DO1541" s="2">
        <v>0</v>
      </c>
      <c r="DP1541" s="2">
        <v>1</v>
      </c>
      <c r="DQ1541" s="2">
        <v>1</v>
      </c>
      <c r="DR1541" s="2"/>
      <c r="DS1541" s="2"/>
      <c r="DT1541" s="2"/>
      <c r="DU1541" s="2">
        <v>1007</v>
      </c>
      <c r="DV1541" s="2" t="s">
        <v>40</v>
      </c>
      <c r="DW1541" s="2" t="s">
        <v>40</v>
      </c>
      <c r="DX1541" s="2">
        <v>1</v>
      </c>
      <c r="DY1541" s="2"/>
      <c r="DZ1541" s="2" t="s">
        <v>3</v>
      </c>
      <c r="EA1541" s="2" t="s">
        <v>3</v>
      </c>
      <c r="EB1541" s="2" t="s">
        <v>3</v>
      </c>
      <c r="EC1541" s="2" t="s">
        <v>3</v>
      </c>
      <c r="ED1541" s="2"/>
      <c r="EE1541" s="2">
        <v>54328897</v>
      </c>
      <c r="EF1541" s="2">
        <v>8</v>
      </c>
      <c r="EG1541" s="2" t="s">
        <v>31</v>
      </c>
      <c r="EH1541" s="2">
        <v>0</v>
      </c>
      <c r="EI1541" s="2" t="s">
        <v>3</v>
      </c>
      <c r="EJ1541" s="2">
        <v>1</v>
      </c>
      <c r="EK1541" s="2">
        <v>500001</v>
      </c>
      <c r="EL1541" s="2" t="s">
        <v>32</v>
      </c>
      <c r="EM1541" s="2" t="s">
        <v>33</v>
      </c>
      <c r="EN1541" s="2"/>
      <c r="EO1541" s="2" t="s">
        <v>3</v>
      </c>
      <c r="EP1541" s="2"/>
      <c r="EQ1541" s="2">
        <v>0</v>
      </c>
      <c r="ER1541" s="2">
        <v>7.14</v>
      </c>
      <c r="ES1541" s="2">
        <v>7.14</v>
      </c>
      <c r="ET1541" s="2">
        <v>0</v>
      </c>
      <c r="EU1541" s="2">
        <v>0</v>
      </c>
      <c r="EV1541" s="2">
        <v>0</v>
      </c>
      <c r="EW1541" s="2">
        <v>0</v>
      </c>
      <c r="EX1541" s="2">
        <v>0</v>
      </c>
      <c r="EY1541" s="2"/>
      <c r="EZ1541" s="2"/>
      <c r="FA1541" s="2"/>
      <c r="FB1541" s="2"/>
      <c r="FC1541" s="2"/>
      <c r="FD1541" s="2"/>
      <c r="FE1541" s="2"/>
      <c r="FF1541" s="2"/>
      <c r="FG1541" s="2"/>
      <c r="FH1541" s="2"/>
      <c r="FI1541" s="2"/>
      <c r="FJ1541" s="2"/>
      <c r="FK1541" s="2"/>
      <c r="FL1541" s="2"/>
      <c r="FM1541" s="2"/>
      <c r="FN1541" s="2"/>
      <c r="FO1541" s="2"/>
      <c r="FP1541" s="2"/>
      <c r="FQ1541" s="2">
        <v>0</v>
      </c>
      <c r="FR1541" s="2">
        <f t="shared" si="1270"/>
        <v>0</v>
      </c>
      <c r="FS1541" s="2">
        <v>0</v>
      </c>
      <c r="FT1541" s="2"/>
      <c r="FU1541" s="2"/>
      <c r="FV1541" s="2"/>
      <c r="FW1541" s="2"/>
      <c r="FX1541" s="2">
        <v>0</v>
      </c>
      <c r="FY1541" s="2">
        <v>0</v>
      </c>
      <c r="FZ1541" s="2"/>
      <c r="GA1541" s="2" t="s">
        <v>3</v>
      </c>
      <c r="GB1541" s="2"/>
      <c r="GC1541" s="2"/>
      <c r="GD1541" s="2">
        <v>1</v>
      </c>
      <c r="GE1541" s="2"/>
      <c r="GF1541" s="2">
        <v>-50505369</v>
      </c>
      <c r="GG1541" s="2">
        <v>2</v>
      </c>
      <c r="GH1541" s="2">
        <v>1</v>
      </c>
      <c r="GI1541" s="2">
        <v>-2</v>
      </c>
      <c r="GJ1541" s="2">
        <v>0</v>
      </c>
      <c r="GK1541" s="2">
        <v>0</v>
      </c>
      <c r="GL1541" s="2">
        <f t="shared" si="1271"/>
        <v>0</v>
      </c>
      <c r="GM1541" s="2" t="e">
        <f t="shared" si="1272"/>
        <v>#REF!</v>
      </c>
      <c r="GN1541" s="2" t="e">
        <f t="shared" si="1273"/>
        <v>#REF!</v>
      </c>
      <c r="GO1541" s="2">
        <f t="shared" si="1274"/>
        <v>0</v>
      </c>
      <c r="GP1541" s="2">
        <f t="shared" si="1275"/>
        <v>0</v>
      </c>
      <c r="GQ1541" s="2"/>
      <c r="GR1541" s="2">
        <v>0</v>
      </c>
      <c r="GS1541" s="2">
        <v>3</v>
      </c>
      <c r="GT1541" s="2">
        <v>0</v>
      </c>
      <c r="GU1541" s="2" t="s">
        <v>3</v>
      </c>
      <c r="GV1541" s="2">
        <f t="shared" si="1276"/>
        <v>0</v>
      </c>
      <c r="GW1541" s="2">
        <v>1</v>
      </c>
      <c r="GX1541" s="2" t="e">
        <f t="shared" si="1277"/>
        <v>#REF!</v>
      </c>
      <c r="GY1541" s="2"/>
      <c r="GZ1541" s="2"/>
      <c r="HA1541" s="2">
        <v>0</v>
      </c>
      <c r="HB1541" s="2">
        <v>0</v>
      </c>
      <c r="HC1541" s="2">
        <f t="shared" si="1278"/>
        <v>0</v>
      </c>
      <c r="HD1541" s="2"/>
      <c r="HE1541" s="2" t="s">
        <v>3</v>
      </c>
      <c r="HF1541" s="2" t="s">
        <v>3</v>
      </c>
      <c r="HG1541" s="2"/>
      <c r="HH1541" s="2"/>
      <c r="HI1541" s="2"/>
      <c r="HJ1541" s="2"/>
      <c r="HK1541" s="2"/>
      <c r="HL1541" s="2"/>
      <c r="HM1541" s="2" t="s">
        <v>3</v>
      </c>
      <c r="HN1541" s="2" t="s">
        <v>3</v>
      </c>
      <c r="HO1541" s="2" t="s">
        <v>3</v>
      </c>
      <c r="HP1541" s="2" t="s">
        <v>3</v>
      </c>
      <c r="HQ1541" s="2" t="s">
        <v>3</v>
      </c>
      <c r="HR1541" s="2"/>
      <c r="HS1541" s="2"/>
      <c r="HT1541" s="2"/>
      <c r="HU1541" s="2"/>
      <c r="HV1541" s="2"/>
      <c r="HW1541" s="2"/>
      <c r="HX1541" s="2"/>
      <c r="HY1541" s="2"/>
      <c r="HZ1541" s="2"/>
      <c r="IA1541" s="2"/>
      <c r="IB1541" s="2"/>
      <c r="IC1541" s="2"/>
      <c r="ID1541" s="2"/>
      <c r="IE1541" s="2"/>
      <c r="IF1541" s="2"/>
      <c r="IG1541" s="2"/>
      <c r="IH1541" s="2"/>
      <c r="II1541" s="2"/>
      <c r="IJ1541" s="2"/>
      <c r="IK1541" s="2">
        <v>0</v>
      </c>
      <c r="IL1541" s="2"/>
      <c r="IM1541" s="2"/>
      <c r="IN1541" s="2"/>
      <c r="IO1541" s="2"/>
      <c r="IP1541" s="2"/>
      <c r="IQ1541" s="2"/>
      <c r="IR1541" s="2"/>
      <c r="IS1541" s="2"/>
      <c r="IT1541" s="2"/>
      <c r="IU1541" s="2"/>
    </row>
    <row r="1542" spans="1:255" x14ac:dyDescent="0.2">
      <c r="A1542">
        <v>18</v>
      </c>
      <c r="B1542">
        <v>1</v>
      </c>
      <c r="C1542">
        <v>1249</v>
      </c>
      <c r="E1542" t="s">
        <v>688</v>
      </c>
      <c r="F1542" t="e">
        <f>'1.Лок.смета.и.Акт'!#REF!</f>
        <v>#REF!</v>
      </c>
      <c r="G1542" t="s">
        <v>83</v>
      </c>
      <c r="H1542" t="s">
        <v>40</v>
      </c>
      <c r="I1542" t="e">
        <f>I1538*J1542</f>
        <v>#REF!</v>
      </c>
      <c r="J1542">
        <v>3.5</v>
      </c>
      <c r="K1542">
        <v>3.5</v>
      </c>
      <c r="L1542">
        <v>5.46</v>
      </c>
      <c r="M1542">
        <v>0</v>
      </c>
      <c r="N1542">
        <f t="shared" si="1241"/>
        <v>5.46</v>
      </c>
      <c r="O1542" t="e">
        <f t="shared" si="1242"/>
        <v>#REF!</v>
      </c>
      <c r="P1542" t="e">
        <f t="shared" si="1243"/>
        <v>#REF!</v>
      </c>
      <c r="Q1542" t="e">
        <f t="shared" si="1244"/>
        <v>#REF!</v>
      </c>
      <c r="R1542" t="e">
        <f t="shared" si="1245"/>
        <v>#REF!</v>
      </c>
      <c r="S1542" t="e">
        <f t="shared" si="1246"/>
        <v>#REF!</v>
      </c>
      <c r="T1542" t="e">
        <f t="shared" si="1247"/>
        <v>#REF!</v>
      </c>
      <c r="U1542" t="e">
        <f t="shared" si="1248"/>
        <v>#REF!</v>
      </c>
      <c r="V1542" t="e">
        <f t="shared" si="1249"/>
        <v>#REF!</v>
      </c>
      <c r="W1542" t="e">
        <f t="shared" si="1250"/>
        <v>#REF!</v>
      </c>
      <c r="X1542" t="e">
        <f t="shared" si="1251"/>
        <v>#REF!</v>
      </c>
      <c r="Y1542" t="e">
        <f t="shared" si="1252"/>
        <v>#REF!</v>
      </c>
      <c r="AA1542">
        <v>69726884</v>
      </c>
      <c r="AB1542">
        <f t="shared" si="1253"/>
        <v>1.97</v>
      </c>
      <c r="AC1542">
        <f>ROUND((ES1542),2)</f>
        <v>1.97</v>
      </c>
      <c r="AD1542">
        <f t="shared" si="1254"/>
        <v>0</v>
      </c>
      <c r="AE1542">
        <f t="shared" si="1255"/>
        <v>0</v>
      </c>
      <c r="AF1542">
        <f t="shared" si="1256"/>
        <v>0</v>
      </c>
      <c r="AG1542">
        <f t="shared" si="1257"/>
        <v>0</v>
      </c>
      <c r="AH1542">
        <f t="shared" si="1258"/>
        <v>0</v>
      </c>
      <c r="AI1542">
        <f t="shared" si="1259"/>
        <v>0</v>
      </c>
      <c r="AJ1542">
        <f t="shared" si="1260"/>
        <v>4.45</v>
      </c>
      <c r="AK1542">
        <v>1.97</v>
      </c>
      <c r="AL1542">
        <v>1.97</v>
      </c>
      <c r="AM1542">
        <v>0</v>
      </c>
      <c r="AN1542">
        <v>0</v>
      </c>
      <c r="AO1542">
        <v>0</v>
      </c>
      <c r="AP1542">
        <v>0</v>
      </c>
      <c r="AQ1542">
        <v>0</v>
      </c>
      <c r="AR1542">
        <v>0</v>
      </c>
      <c r="AS1542">
        <v>4.45</v>
      </c>
      <c r="AT1542">
        <v>0</v>
      </c>
      <c r="AU1542">
        <v>0</v>
      </c>
      <c r="AV1542">
        <v>1</v>
      </c>
      <c r="AW1542">
        <v>1</v>
      </c>
      <c r="AZ1542">
        <v>1</v>
      </c>
      <c r="BA1542">
        <v>1</v>
      </c>
      <c r="BB1542">
        <v>1</v>
      </c>
      <c r="BC1542">
        <v>7.56</v>
      </c>
      <c r="BD1542" t="s">
        <v>3</v>
      </c>
      <c r="BE1542" t="s">
        <v>3</v>
      </c>
      <c r="BF1542" t="s">
        <v>3</v>
      </c>
      <c r="BG1542" t="s">
        <v>3</v>
      </c>
      <c r="BH1542">
        <v>3</v>
      </c>
      <c r="BI1542">
        <v>1</v>
      </c>
      <c r="BJ1542" t="s">
        <v>84</v>
      </c>
      <c r="BM1542">
        <v>500001</v>
      </c>
      <c r="BN1542">
        <v>0</v>
      </c>
      <c r="BO1542" t="s">
        <v>3</v>
      </c>
      <c r="BP1542">
        <v>0</v>
      </c>
      <c r="BQ1542">
        <v>8</v>
      </c>
      <c r="BR1542">
        <v>0</v>
      </c>
      <c r="BS1542">
        <v>1</v>
      </c>
      <c r="BT1542">
        <v>1</v>
      </c>
      <c r="BU1542">
        <v>1</v>
      </c>
      <c r="BV1542">
        <v>1</v>
      </c>
      <c r="BW1542">
        <v>1</v>
      </c>
      <c r="BX1542">
        <v>1</v>
      </c>
      <c r="BY1542" t="s">
        <v>3</v>
      </c>
      <c r="BZ1542">
        <v>0</v>
      </c>
      <c r="CA1542">
        <v>0</v>
      </c>
      <c r="CB1542" t="s">
        <v>3</v>
      </c>
      <c r="CE1542">
        <v>0</v>
      </c>
      <c r="CF1542">
        <v>0</v>
      </c>
      <c r="CG1542">
        <v>0</v>
      </c>
      <c r="CH1542">
        <v>115</v>
      </c>
      <c r="CI1542">
        <v>2</v>
      </c>
      <c r="CJ1542">
        <v>0</v>
      </c>
      <c r="CK1542">
        <v>0</v>
      </c>
      <c r="CL1542">
        <v>0</v>
      </c>
      <c r="CM1542">
        <v>0</v>
      </c>
      <c r="CN1542" t="s">
        <v>3</v>
      </c>
      <c r="CO1542">
        <v>0</v>
      </c>
      <c r="CP1542" t="e">
        <f t="shared" si="1261"/>
        <v>#REF!</v>
      </c>
      <c r="CQ1542">
        <f t="shared" si="1262"/>
        <v>14.893199999999998</v>
      </c>
      <c r="CR1542">
        <f t="shared" si="1263"/>
        <v>0</v>
      </c>
      <c r="CS1542">
        <f t="shared" si="1264"/>
        <v>0</v>
      </c>
      <c r="CT1542">
        <f t="shared" si="1265"/>
        <v>0</v>
      </c>
      <c r="CU1542">
        <f t="shared" si="1266"/>
        <v>0</v>
      </c>
      <c r="CV1542">
        <f t="shared" si="1267"/>
        <v>0</v>
      </c>
      <c r="CW1542">
        <f t="shared" si="1268"/>
        <v>0</v>
      </c>
      <c r="CX1542">
        <f t="shared" si="1269"/>
        <v>4.45</v>
      </c>
      <c r="CY1542" t="e">
        <f>(S1542+R1542)*(BZ1542/100)</f>
        <v>#REF!</v>
      </c>
      <c r="CZ1542" t="e">
        <f>(S1542+R1542)*(CA1542/100)</f>
        <v>#REF!</v>
      </c>
      <c r="DC1542" t="s">
        <v>3</v>
      </c>
      <c r="DD1542" t="s">
        <v>3</v>
      </c>
      <c r="DE1542" t="s">
        <v>3</v>
      </c>
      <c r="DF1542" t="s">
        <v>3</v>
      </c>
      <c r="DG1542" t="s">
        <v>3</v>
      </c>
      <c r="DH1542" t="s">
        <v>3</v>
      </c>
      <c r="DI1542" t="s">
        <v>3</v>
      </c>
      <c r="DJ1542" t="s">
        <v>3</v>
      </c>
      <c r="DK1542" t="s">
        <v>3</v>
      </c>
      <c r="DL1542" t="s">
        <v>3</v>
      </c>
      <c r="DM1542" t="s">
        <v>3</v>
      </c>
      <c r="DN1542">
        <v>0</v>
      </c>
      <c r="DO1542">
        <v>0</v>
      </c>
      <c r="DP1542">
        <v>1</v>
      </c>
      <c r="DQ1542">
        <v>1</v>
      </c>
      <c r="DU1542">
        <v>1007</v>
      </c>
      <c r="DV1542" t="s">
        <v>40</v>
      </c>
      <c r="DW1542" t="e">
        <f>'1.Лок.смета.и.Акт'!#REF!</f>
        <v>#REF!</v>
      </c>
      <c r="DX1542">
        <v>1</v>
      </c>
      <c r="DZ1542" t="s">
        <v>3</v>
      </c>
      <c r="EA1542" t="s">
        <v>3</v>
      </c>
      <c r="EB1542" t="s">
        <v>3</v>
      </c>
      <c r="EC1542" t="s">
        <v>3</v>
      </c>
      <c r="EE1542">
        <v>54328897</v>
      </c>
      <c r="EF1542">
        <v>8</v>
      </c>
      <c r="EG1542" t="s">
        <v>31</v>
      </c>
      <c r="EH1542">
        <v>0</v>
      </c>
      <c r="EI1542" t="s">
        <v>3</v>
      </c>
      <c r="EJ1542">
        <v>1</v>
      </c>
      <c r="EK1542">
        <v>500001</v>
      </c>
      <c r="EL1542" t="s">
        <v>32</v>
      </c>
      <c r="EM1542" t="s">
        <v>33</v>
      </c>
      <c r="EO1542" t="s">
        <v>3</v>
      </c>
      <c r="EQ1542">
        <v>0</v>
      </c>
      <c r="ER1542">
        <v>14.19</v>
      </c>
      <c r="ES1542">
        <v>1.97</v>
      </c>
      <c r="ET1542">
        <v>0</v>
      </c>
      <c r="EU1542">
        <v>0</v>
      </c>
      <c r="EV1542">
        <v>0</v>
      </c>
      <c r="EW1542">
        <v>0</v>
      </c>
      <c r="EX1542">
        <v>0</v>
      </c>
      <c r="EZ1542">
        <v>5</v>
      </c>
      <c r="FC1542">
        <v>0</v>
      </c>
      <c r="FD1542">
        <v>18</v>
      </c>
      <c r="FF1542">
        <v>14.19</v>
      </c>
      <c r="FQ1542">
        <v>0</v>
      </c>
      <c r="FR1542">
        <f t="shared" si="1270"/>
        <v>0</v>
      </c>
      <c r="FS1542">
        <v>0</v>
      </c>
      <c r="FX1542">
        <v>0</v>
      </c>
      <c r="FY1542">
        <v>0</v>
      </c>
      <c r="GA1542" t="s">
        <v>85</v>
      </c>
      <c r="GD1542">
        <v>1</v>
      </c>
      <c r="GF1542">
        <v>-50505369</v>
      </c>
      <c r="GG1542">
        <v>2</v>
      </c>
      <c r="GH1542">
        <v>3</v>
      </c>
      <c r="GI1542">
        <v>5</v>
      </c>
      <c r="GJ1542">
        <v>0</v>
      </c>
      <c r="GK1542">
        <v>0</v>
      </c>
      <c r="GL1542">
        <f t="shared" si="1271"/>
        <v>0</v>
      </c>
      <c r="GM1542" t="e">
        <f t="shared" si="1272"/>
        <v>#REF!</v>
      </c>
      <c r="GN1542" t="e">
        <f t="shared" si="1273"/>
        <v>#REF!</v>
      </c>
      <c r="GO1542">
        <f t="shared" si="1274"/>
        <v>0</v>
      </c>
      <c r="GP1542">
        <f t="shared" si="1275"/>
        <v>0</v>
      </c>
      <c r="GR1542">
        <v>1</v>
      </c>
      <c r="GS1542">
        <v>1</v>
      </c>
      <c r="GT1542">
        <v>0</v>
      </c>
      <c r="GU1542" t="s">
        <v>3</v>
      </c>
      <c r="GV1542">
        <f t="shared" si="1276"/>
        <v>0</v>
      </c>
      <c r="GW1542">
        <v>1</v>
      </c>
      <c r="GX1542" t="e">
        <f t="shared" si="1277"/>
        <v>#REF!</v>
      </c>
      <c r="HA1542">
        <v>0</v>
      </c>
      <c r="HB1542">
        <v>0</v>
      </c>
      <c r="HC1542">
        <f t="shared" si="1278"/>
        <v>0</v>
      </c>
      <c r="HE1542" t="s">
        <v>35</v>
      </c>
      <c r="HF1542" t="s">
        <v>36</v>
      </c>
      <c r="HM1542" t="s">
        <v>3</v>
      </c>
      <c r="HN1542" t="s">
        <v>3</v>
      </c>
      <c r="HO1542" t="s">
        <v>3</v>
      </c>
      <c r="HP1542" t="s">
        <v>3</v>
      </c>
      <c r="HQ1542" t="s">
        <v>3</v>
      </c>
      <c r="IK1542">
        <v>0</v>
      </c>
    </row>
    <row r="1543" spans="1:255" x14ac:dyDescent="0.2">
      <c r="A1543" s="2">
        <v>17</v>
      </c>
      <c r="B1543" s="2">
        <v>1</v>
      </c>
      <c r="C1543" s="2">
        <f>ROW(SmtRes!A1255)</f>
        <v>1255</v>
      </c>
      <c r="D1543" s="2">
        <f>ROW(EtalonRes!A1277)</f>
        <v>1277</v>
      </c>
      <c r="E1543" s="2" t="s">
        <v>689</v>
      </c>
      <c r="F1543" s="2" t="s">
        <v>196</v>
      </c>
      <c r="G1543" s="2" t="s">
        <v>197</v>
      </c>
      <c r="H1543" s="2" t="s">
        <v>186</v>
      </c>
      <c r="I1543" s="2" t="e">
        <f>'1.Лок.смета.и.Акт'!#REF!</f>
        <v>#REF!</v>
      </c>
      <c r="J1543" s="2">
        <v>0</v>
      </c>
      <c r="K1543" s="2">
        <v>0.78</v>
      </c>
      <c r="L1543" s="2">
        <v>1.56</v>
      </c>
      <c r="M1543" s="2">
        <v>0</v>
      </c>
      <c r="N1543" s="2">
        <f t="shared" si="1241"/>
        <v>1.56</v>
      </c>
      <c r="O1543" s="2" t="e">
        <f t="shared" si="1242"/>
        <v>#REF!</v>
      </c>
      <c r="P1543" s="2" t="e">
        <f t="shared" si="1243"/>
        <v>#REF!</v>
      </c>
      <c r="Q1543" s="2" t="e">
        <f t="shared" si="1244"/>
        <v>#REF!</v>
      </c>
      <c r="R1543" s="2" t="e">
        <f t="shared" si="1245"/>
        <v>#REF!</v>
      </c>
      <c r="S1543" s="2" t="e">
        <f t="shared" si="1246"/>
        <v>#REF!</v>
      </c>
      <c r="T1543" s="2" t="e">
        <f t="shared" si="1247"/>
        <v>#REF!</v>
      </c>
      <c r="U1543" s="2" t="e">
        <f t="shared" si="1248"/>
        <v>#REF!</v>
      </c>
      <c r="V1543" s="2" t="e">
        <f t="shared" si="1249"/>
        <v>#REF!</v>
      </c>
      <c r="W1543" s="2" t="e">
        <f t="shared" si="1250"/>
        <v>#REF!</v>
      </c>
      <c r="X1543" s="2" t="e">
        <f t="shared" si="1251"/>
        <v>#REF!</v>
      </c>
      <c r="Y1543" s="2" t="e">
        <f t="shared" si="1252"/>
        <v>#REF!</v>
      </c>
      <c r="Z1543" s="2"/>
      <c r="AA1543" s="2">
        <v>69726971</v>
      </c>
      <c r="AB1543" s="2">
        <f t="shared" si="1253"/>
        <v>46.97</v>
      </c>
      <c r="AC1543" s="2">
        <f>ROUND(((ES1543*4)+(SUM(SmtRes!BC1251:'SmtRes'!BC1255)+SUM(EtalonRes!AL1273:'EtalonRes'!AL1277))),2)</f>
        <v>0.01</v>
      </c>
      <c r="AD1543" s="2">
        <f>ROUND(((((ET1543*4))-((EU1543*4)))+AE1543),2)</f>
        <v>30.92</v>
      </c>
      <c r="AE1543" s="2">
        <f>ROUND(((EU1543*4)),2)</f>
        <v>11.44</v>
      </c>
      <c r="AF1543" s="2">
        <f>ROUND(((EV1543*4)),2)</f>
        <v>16.04</v>
      </c>
      <c r="AG1543" s="2">
        <f t="shared" si="1257"/>
        <v>0</v>
      </c>
      <c r="AH1543" s="2">
        <f>((EW1543*4))</f>
        <v>2</v>
      </c>
      <c r="AI1543" s="2">
        <f>((EX1543*4))</f>
        <v>0.84</v>
      </c>
      <c r="AJ1543" s="2">
        <f t="shared" si="1260"/>
        <v>0</v>
      </c>
      <c r="AK1543" s="2">
        <v>264.04000000000002</v>
      </c>
      <c r="AL1543" s="2">
        <v>252.3</v>
      </c>
      <c r="AM1543" s="2">
        <v>7.73</v>
      </c>
      <c r="AN1543" s="2">
        <v>2.86</v>
      </c>
      <c r="AO1543" s="2">
        <v>4.01</v>
      </c>
      <c r="AP1543" s="2">
        <v>0</v>
      </c>
      <c r="AQ1543" s="2">
        <v>0.5</v>
      </c>
      <c r="AR1543" s="2">
        <v>0.21</v>
      </c>
      <c r="AS1543" s="2">
        <v>0</v>
      </c>
      <c r="AT1543" s="2">
        <v>123</v>
      </c>
      <c r="AU1543" s="2">
        <v>75</v>
      </c>
      <c r="AV1543" s="2">
        <v>1</v>
      </c>
      <c r="AW1543" s="2">
        <v>1</v>
      </c>
      <c r="AX1543" s="2"/>
      <c r="AY1543" s="2"/>
      <c r="AZ1543" s="2">
        <v>1</v>
      </c>
      <c r="BA1543" s="2">
        <v>1</v>
      </c>
      <c r="BB1543" s="2">
        <v>1</v>
      </c>
      <c r="BC1543" s="2">
        <v>1</v>
      </c>
      <c r="BD1543" s="2" t="s">
        <v>3</v>
      </c>
      <c r="BE1543" s="2" t="s">
        <v>3</v>
      </c>
      <c r="BF1543" s="2" t="s">
        <v>3</v>
      </c>
      <c r="BG1543" s="2" t="s">
        <v>3</v>
      </c>
      <c r="BH1543" s="2">
        <v>0</v>
      </c>
      <c r="BI1543" s="2">
        <v>1</v>
      </c>
      <c r="BJ1543" s="2" t="s">
        <v>198</v>
      </c>
      <c r="BK1543" s="2"/>
      <c r="BL1543" s="2"/>
      <c r="BM1543" s="2">
        <v>11001</v>
      </c>
      <c r="BN1543" s="2">
        <v>0</v>
      </c>
      <c r="BO1543" s="2" t="s">
        <v>3</v>
      </c>
      <c r="BP1543" s="2">
        <v>0</v>
      </c>
      <c r="BQ1543" s="2">
        <v>2</v>
      </c>
      <c r="BR1543" s="2">
        <v>0</v>
      </c>
      <c r="BS1543" s="2">
        <v>1</v>
      </c>
      <c r="BT1543" s="2">
        <v>1</v>
      </c>
      <c r="BU1543" s="2">
        <v>1</v>
      </c>
      <c r="BV1543" s="2">
        <v>1</v>
      </c>
      <c r="BW1543" s="2">
        <v>1</v>
      </c>
      <c r="BX1543" s="2">
        <v>1</v>
      </c>
      <c r="BY1543" s="2" t="s">
        <v>3</v>
      </c>
      <c r="BZ1543" s="2">
        <v>123</v>
      </c>
      <c r="CA1543" s="2">
        <v>75</v>
      </c>
      <c r="CB1543" s="2" t="s">
        <v>3</v>
      </c>
      <c r="CC1543" s="2"/>
      <c r="CD1543" s="2"/>
      <c r="CE1543" s="2">
        <v>0</v>
      </c>
      <c r="CF1543" s="2">
        <v>0</v>
      </c>
      <c r="CG1543" s="2">
        <v>0</v>
      </c>
      <c r="CH1543" s="2">
        <v>116</v>
      </c>
      <c r="CI1543" s="2">
        <v>0</v>
      </c>
      <c r="CJ1543" s="2">
        <v>0</v>
      </c>
      <c r="CK1543" s="2">
        <v>0</v>
      </c>
      <c r="CL1543" s="2">
        <v>0</v>
      </c>
      <c r="CM1543" s="2">
        <v>0</v>
      </c>
      <c r="CN1543" s="2" t="s">
        <v>3</v>
      </c>
      <c r="CO1543" s="2">
        <v>0</v>
      </c>
      <c r="CP1543" s="2" t="e">
        <f t="shared" si="1261"/>
        <v>#REF!</v>
      </c>
      <c r="CQ1543" s="2">
        <f t="shared" si="1262"/>
        <v>0.01</v>
      </c>
      <c r="CR1543" s="2">
        <f t="shared" si="1263"/>
        <v>30.92</v>
      </c>
      <c r="CS1543" s="2">
        <f t="shared" si="1264"/>
        <v>11.44</v>
      </c>
      <c r="CT1543" s="2">
        <f t="shared" si="1265"/>
        <v>16.04</v>
      </c>
      <c r="CU1543" s="2">
        <f t="shared" si="1266"/>
        <v>0</v>
      </c>
      <c r="CV1543" s="2">
        <f t="shared" si="1267"/>
        <v>2</v>
      </c>
      <c r="CW1543" s="2">
        <f t="shared" si="1268"/>
        <v>0.84</v>
      </c>
      <c r="CX1543" s="2">
        <f t="shared" si="1269"/>
        <v>0</v>
      </c>
      <c r="CY1543" s="2" t="e">
        <f>(((S1543+R1543)*AT1543)/100)</f>
        <v>#REF!</v>
      </c>
      <c r="CZ1543" s="2" t="e">
        <f>(((S1543+R1543)*AU1543)/100)</f>
        <v>#REF!</v>
      </c>
      <c r="DA1543" s="2"/>
      <c r="DB1543" s="2"/>
      <c r="DC1543" s="2" t="s">
        <v>3</v>
      </c>
      <c r="DD1543" s="2" t="s">
        <v>199</v>
      </c>
      <c r="DE1543" s="2" t="s">
        <v>199</v>
      </c>
      <c r="DF1543" s="2" t="s">
        <v>199</v>
      </c>
      <c r="DG1543" s="2" t="s">
        <v>199</v>
      </c>
      <c r="DH1543" s="2" t="s">
        <v>3</v>
      </c>
      <c r="DI1543" s="2" t="s">
        <v>199</v>
      </c>
      <c r="DJ1543" s="2" t="s">
        <v>199</v>
      </c>
      <c r="DK1543" s="2" t="s">
        <v>3</v>
      </c>
      <c r="DL1543" s="2" t="s">
        <v>3</v>
      </c>
      <c r="DM1543" s="2" t="s">
        <v>3</v>
      </c>
      <c r="DN1543" s="2">
        <v>0</v>
      </c>
      <c r="DO1543" s="2">
        <v>0</v>
      </c>
      <c r="DP1543" s="2">
        <v>1</v>
      </c>
      <c r="DQ1543" s="2">
        <v>1</v>
      </c>
      <c r="DR1543" s="2"/>
      <c r="DS1543" s="2"/>
      <c r="DT1543" s="2"/>
      <c r="DU1543" s="2">
        <v>1013</v>
      </c>
      <c r="DV1543" s="2" t="s">
        <v>186</v>
      </c>
      <c r="DW1543" s="2" t="s">
        <v>186</v>
      </c>
      <c r="DX1543" s="2">
        <v>1</v>
      </c>
      <c r="DY1543" s="2"/>
      <c r="DZ1543" s="2" t="s">
        <v>3</v>
      </c>
      <c r="EA1543" s="2" t="s">
        <v>3</v>
      </c>
      <c r="EB1543" s="2" t="s">
        <v>3</v>
      </c>
      <c r="EC1543" s="2" t="s">
        <v>3</v>
      </c>
      <c r="ED1543" s="2"/>
      <c r="EE1543" s="2">
        <v>54328965</v>
      </c>
      <c r="EF1543" s="2">
        <v>2</v>
      </c>
      <c r="EG1543" s="2" t="s">
        <v>21</v>
      </c>
      <c r="EH1543" s="2">
        <v>0</v>
      </c>
      <c r="EI1543" s="2" t="s">
        <v>3</v>
      </c>
      <c r="EJ1543" s="2">
        <v>1</v>
      </c>
      <c r="EK1543" s="2">
        <v>11001</v>
      </c>
      <c r="EL1543" s="2" t="s">
        <v>22</v>
      </c>
      <c r="EM1543" s="2" t="s">
        <v>23</v>
      </c>
      <c r="EN1543" s="2"/>
      <c r="EO1543" s="2" t="s">
        <v>3</v>
      </c>
      <c r="EP1543" s="2"/>
      <c r="EQ1543" s="2">
        <v>1441792</v>
      </c>
      <c r="ER1543" s="2">
        <v>264.04000000000002</v>
      </c>
      <c r="ES1543" s="2">
        <v>252.3</v>
      </c>
      <c r="ET1543" s="2">
        <v>7.73</v>
      </c>
      <c r="EU1543" s="2">
        <v>2.86</v>
      </c>
      <c r="EV1543" s="2">
        <v>4.01</v>
      </c>
      <c r="EW1543" s="2">
        <v>0.5</v>
      </c>
      <c r="EX1543" s="2">
        <v>0.21</v>
      </c>
      <c r="EY1543" s="2">
        <v>1</v>
      </c>
      <c r="EZ1543" s="2"/>
      <c r="FA1543" s="2"/>
      <c r="FB1543" s="2"/>
      <c r="FC1543" s="2"/>
      <c r="FD1543" s="2"/>
      <c r="FE1543" s="2"/>
      <c r="FF1543" s="2"/>
      <c r="FG1543" s="2"/>
      <c r="FH1543" s="2"/>
      <c r="FI1543" s="2"/>
      <c r="FJ1543" s="2"/>
      <c r="FK1543" s="2"/>
      <c r="FL1543" s="2"/>
      <c r="FM1543" s="2"/>
      <c r="FN1543" s="2"/>
      <c r="FO1543" s="2"/>
      <c r="FP1543" s="2"/>
      <c r="FQ1543" s="2">
        <v>0</v>
      </c>
      <c r="FR1543" s="2">
        <f t="shared" si="1270"/>
        <v>0</v>
      </c>
      <c r="FS1543" s="2">
        <v>0</v>
      </c>
      <c r="FT1543" s="2"/>
      <c r="FU1543" s="2"/>
      <c r="FV1543" s="2"/>
      <c r="FW1543" s="2"/>
      <c r="FX1543" s="2">
        <v>123</v>
      </c>
      <c r="FY1543" s="2">
        <v>75</v>
      </c>
      <c r="FZ1543" s="2"/>
      <c r="GA1543" s="2" t="s">
        <v>3</v>
      </c>
      <c r="GB1543" s="2"/>
      <c r="GC1543" s="2"/>
      <c r="GD1543" s="2">
        <v>1</v>
      </c>
      <c r="GE1543" s="2"/>
      <c r="GF1543" s="2">
        <v>-1905653660</v>
      </c>
      <c r="GG1543" s="2">
        <v>2</v>
      </c>
      <c r="GH1543" s="2">
        <v>1</v>
      </c>
      <c r="GI1543" s="2">
        <v>-2</v>
      </c>
      <c r="GJ1543" s="2">
        <v>0</v>
      </c>
      <c r="GK1543" s="2">
        <v>0</v>
      </c>
      <c r="GL1543" s="2">
        <f t="shared" si="1271"/>
        <v>0</v>
      </c>
      <c r="GM1543" s="2" t="e">
        <f t="shared" si="1272"/>
        <v>#REF!</v>
      </c>
      <c r="GN1543" s="2" t="e">
        <f t="shared" si="1273"/>
        <v>#REF!</v>
      </c>
      <c r="GO1543" s="2">
        <f t="shared" si="1274"/>
        <v>0</v>
      </c>
      <c r="GP1543" s="2">
        <f t="shared" si="1275"/>
        <v>0</v>
      </c>
      <c r="GQ1543" s="2"/>
      <c r="GR1543" s="2">
        <v>0</v>
      </c>
      <c r="GS1543" s="2">
        <v>3</v>
      </c>
      <c r="GT1543" s="2">
        <v>0</v>
      </c>
      <c r="GU1543" s="2" t="s">
        <v>199</v>
      </c>
      <c r="GV1543" s="2">
        <f>ROUND(((GT1543*4)),2)</f>
        <v>0</v>
      </c>
      <c r="GW1543" s="2">
        <v>1</v>
      </c>
      <c r="GX1543" s="2" t="e">
        <f t="shared" si="1277"/>
        <v>#REF!</v>
      </c>
      <c r="GY1543" s="2"/>
      <c r="GZ1543" s="2"/>
      <c r="HA1543" s="2">
        <v>0</v>
      </c>
      <c r="HB1543" s="2">
        <v>0</v>
      </c>
      <c r="HC1543" s="2">
        <f t="shared" si="1278"/>
        <v>0</v>
      </c>
      <c r="HD1543" s="2"/>
      <c r="HE1543" s="2" t="s">
        <v>3</v>
      </c>
      <c r="HF1543" s="2" t="s">
        <v>3</v>
      </c>
      <c r="HG1543" s="2"/>
      <c r="HH1543" s="2"/>
      <c r="HI1543" s="2"/>
      <c r="HJ1543" s="2"/>
      <c r="HK1543" s="2"/>
      <c r="HL1543" s="2"/>
      <c r="HM1543" s="2" t="s">
        <v>3</v>
      </c>
      <c r="HN1543" s="2" t="s">
        <v>24</v>
      </c>
      <c r="HO1543" s="2" t="s">
        <v>25</v>
      </c>
      <c r="HP1543" s="2" t="s">
        <v>22</v>
      </c>
      <c r="HQ1543" s="2" t="s">
        <v>22</v>
      </c>
      <c r="HR1543" s="2"/>
      <c r="HS1543" s="2"/>
      <c r="HT1543" s="2"/>
      <c r="HU1543" s="2"/>
      <c r="HV1543" s="2"/>
      <c r="HW1543" s="2"/>
      <c r="HX1543" s="2"/>
      <c r="HY1543" s="2"/>
      <c r="HZ1543" s="2"/>
      <c r="IA1543" s="2"/>
      <c r="IB1543" s="2"/>
      <c r="IC1543" s="2"/>
      <c r="ID1543" s="2"/>
      <c r="IE1543" s="2"/>
      <c r="IF1543" s="2"/>
      <c r="IG1543" s="2"/>
      <c r="IH1543" s="2"/>
      <c r="II1543" s="2"/>
      <c r="IJ1543" s="2"/>
      <c r="IK1543" s="2">
        <v>0</v>
      </c>
      <c r="IL1543" s="2"/>
      <c r="IM1543" s="2"/>
      <c r="IN1543" s="2"/>
      <c r="IO1543" s="2"/>
      <c r="IP1543" s="2"/>
      <c r="IQ1543" s="2"/>
      <c r="IR1543" s="2"/>
      <c r="IS1543" s="2"/>
      <c r="IT1543" s="2"/>
      <c r="IU1543" s="2"/>
    </row>
    <row r="1544" spans="1:255" x14ac:dyDescent="0.2">
      <c r="A1544">
        <v>17</v>
      </c>
      <c r="B1544">
        <v>1</v>
      </c>
      <c r="C1544">
        <f>ROW(SmtRes!A1260)</f>
        <v>1260</v>
      </c>
      <c r="D1544">
        <f>ROW(EtalonRes!A1282)</f>
        <v>1282</v>
      </c>
      <c r="E1544" t="s">
        <v>689</v>
      </c>
      <c r="F1544" t="s">
        <v>196</v>
      </c>
      <c r="G1544" t="s">
        <v>197</v>
      </c>
      <c r="H1544" t="s">
        <v>186</v>
      </c>
      <c r="I1544" t="e">
        <f>'1.Лок.смета.и.Акт'!#REF!</f>
        <v>#REF!</v>
      </c>
      <c r="J1544">
        <v>0</v>
      </c>
      <c r="K1544">
        <v>0.78</v>
      </c>
      <c r="L1544">
        <v>1.56</v>
      </c>
      <c r="M1544">
        <v>0</v>
      </c>
      <c r="N1544">
        <f t="shared" si="1241"/>
        <v>1.56</v>
      </c>
      <c r="O1544" t="e">
        <f t="shared" si="1242"/>
        <v>#REF!</v>
      </c>
      <c r="P1544" t="e">
        <f t="shared" si="1243"/>
        <v>#REF!</v>
      </c>
      <c r="Q1544" t="e">
        <f t="shared" si="1244"/>
        <v>#REF!</v>
      </c>
      <c r="R1544" t="e">
        <f t="shared" si="1245"/>
        <v>#REF!</v>
      </c>
      <c r="S1544" t="e">
        <f t="shared" si="1246"/>
        <v>#REF!</v>
      </c>
      <c r="T1544" t="e">
        <f t="shared" si="1247"/>
        <v>#REF!</v>
      </c>
      <c r="U1544" t="e">
        <f t="shared" si="1248"/>
        <v>#REF!</v>
      </c>
      <c r="V1544" t="e">
        <f t="shared" si="1249"/>
        <v>#REF!</v>
      </c>
      <c r="W1544" t="e">
        <f t="shared" si="1250"/>
        <v>#REF!</v>
      </c>
      <c r="X1544" t="e">
        <f t="shared" si="1251"/>
        <v>#REF!</v>
      </c>
      <c r="Y1544" t="e">
        <f t="shared" si="1252"/>
        <v>#REF!</v>
      </c>
      <c r="AA1544">
        <v>69726884</v>
      </c>
      <c r="AB1544">
        <f t="shared" si="1253"/>
        <v>46.97</v>
      </c>
      <c r="AC1544">
        <f>ROUND(((ES1544*4)+(SUM(SmtRes!BC1256:'SmtRes'!BC1260)+SUM(EtalonRes!AL1278:'EtalonRes'!AL1282))),2)</f>
        <v>0.01</v>
      </c>
      <c r="AD1544">
        <f>ROUND(((((ET1544*4))-((EU1544*4)))+AE1544),2)</f>
        <v>30.92</v>
      </c>
      <c r="AE1544">
        <f>ROUND(((EU1544*4)),2)</f>
        <v>11.44</v>
      </c>
      <c r="AF1544">
        <f>ROUND(((EV1544*4)),2)</f>
        <v>16.04</v>
      </c>
      <c r="AG1544">
        <f t="shared" si="1257"/>
        <v>0</v>
      </c>
      <c r="AH1544" t="e">
        <f>((EW1544*4))</f>
        <v>#REF!</v>
      </c>
      <c r="AI1544">
        <f>((EX1544*4))</f>
        <v>0.84</v>
      </c>
      <c r="AJ1544">
        <f t="shared" si="1260"/>
        <v>0</v>
      </c>
      <c r="AK1544">
        <v>264.04000000000002</v>
      </c>
      <c r="AL1544">
        <v>252.3</v>
      </c>
      <c r="AM1544">
        <v>7.73</v>
      </c>
      <c r="AN1544">
        <v>2.86</v>
      </c>
      <c r="AO1544">
        <v>4.01</v>
      </c>
      <c r="AP1544">
        <v>0</v>
      </c>
      <c r="AQ1544" t="e">
        <f>'1.Лок.смета.и.Акт'!#REF!</f>
        <v>#REF!</v>
      </c>
      <c r="AR1544">
        <v>0.21</v>
      </c>
      <c r="AS1544">
        <v>0</v>
      </c>
      <c r="AT1544">
        <v>117</v>
      </c>
      <c r="AU1544">
        <v>64</v>
      </c>
      <c r="AV1544">
        <v>1</v>
      </c>
      <c r="AW1544">
        <v>1</v>
      </c>
      <c r="AZ1544">
        <v>1</v>
      </c>
      <c r="BA1544">
        <v>25.36</v>
      </c>
      <c r="BB1544">
        <v>7.84</v>
      </c>
      <c r="BC1544">
        <v>7.56</v>
      </c>
      <c r="BD1544" t="s">
        <v>3</v>
      </c>
      <c r="BE1544" t="s">
        <v>3</v>
      </c>
      <c r="BF1544" t="s">
        <v>3</v>
      </c>
      <c r="BG1544" t="s">
        <v>3</v>
      </c>
      <c r="BH1544">
        <v>0</v>
      </c>
      <c r="BI1544">
        <v>1</v>
      </c>
      <c r="BJ1544" t="s">
        <v>198</v>
      </c>
      <c r="BM1544">
        <v>11001</v>
      </c>
      <c r="BN1544">
        <v>0</v>
      </c>
      <c r="BO1544" t="s">
        <v>196</v>
      </c>
      <c r="BP1544">
        <v>1</v>
      </c>
      <c r="BQ1544">
        <v>2</v>
      </c>
      <c r="BR1544">
        <v>0</v>
      </c>
      <c r="BS1544">
        <v>19.8</v>
      </c>
      <c r="BT1544">
        <v>1</v>
      </c>
      <c r="BU1544">
        <v>1</v>
      </c>
      <c r="BV1544">
        <v>1</v>
      </c>
      <c r="BW1544">
        <v>1</v>
      </c>
      <c r="BX1544">
        <v>1</v>
      </c>
      <c r="BY1544" t="s">
        <v>3</v>
      </c>
      <c r="BZ1544" t="e">
        <f>'1.Лок.смета.и.Акт'!#REF!</f>
        <v>#REF!</v>
      </c>
      <c r="CA1544" t="e">
        <f>'1.Лок.смета.и.Акт'!#REF!</f>
        <v>#REF!</v>
      </c>
      <c r="CB1544" t="s">
        <v>3</v>
      </c>
      <c r="CE1544">
        <v>0</v>
      </c>
      <c r="CF1544">
        <v>0</v>
      </c>
      <c r="CG1544">
        <v>0</v>
      </c>
      <c r="CH1544">
        <v>116</v>
      </c>
      <c r="CI1544">
        <v>0</v>
      </c>
      <c r="CJ1544">
        <v>0</v>
      </c>
      <c r="CK1544">
        <v>0</v>
      </c>
      <c r="CL1544">
        <v>0</v>
      </c>
      <c r="CM1544">
        <v>0</v>
      </c>
      <c r="CN1544" t="s">
        <v>3</v>
      </c>
      <c r="CO1544">
        <v>0</v>
      </c>
      <c r="CP1544" t="e">
        <f t="shared" si="1261"/>
        <v>#REF!</v>
      </c>
      <c r="CQ1544">
        <f t="shared" si="1262"/>
        <v>7.5600000000000001E-2</v>
      </c>
      <c r="CR1544">
        <f t="shared" si="1263"/>
        <v>242.4128</v>
      </c>
      <c r="CS1544">
        <f t="shared" si="1264"/>
        <v>226.512</v>
      </c>
      <c r="CT1544">
        <f t="shared" si="1265"/>
        <v>406.77439999999996</v>
      </c>
      <c r="CU1544">
        <f t="shared" si="1266"/>
        <v>0</v>
      </c>
      <c r="CV1544" t="e">
        <f t="shared" si="1267"/>
        <v>#REF!</v>
      </c>
      <c r="CW1544">
        <f t="shared" si="1268"/>
        <v>0.84</v>
      </c>
      <c r="CX1544">
        <f t="shared" si="1269"/>
        <v>0</v>
      </c>
      <c r="CY1544" t="e">
        <f>(S1544+R1544)*(BZ1544/100)</f>
        <v>#REF!</v>
      </c>
      <c r="CZ1544" t="e">
        <f>(S1544+R1544)*(CA1544/100)</f>
        <v>#REF!</v>
      </c>
      <c r="DC1544" t="s">
        <v>3</v>
      </c>
      <c r="DD1544" t="s">
        <v>199</v>
      </c>
      <c r="DE1544" t="s">
        <v>199</v>
      </c>
      <c r="DF1544" t="s">
        <v>199</v>
      </c>
      <c r="DG1544" t="s">
        <v>199</v>
      </c>
      <c r="DH1544" t="s">
        <v>3</v>
      </c>
      <c r="DI1544" t="s">
        <v>199</v>
      </c>
      <c r="DJ1544" t="s">
        <v>199</v>
      </c>
      <c r="DK1544" t="s">
        <v>3</v>
      </c>
      <c r="DL1544" t="s">
        <v>3</v>
      </c>
      <c r="DM1544" t="s">
        <v>3</v>
      </c>
      <c r="DN1544">
        <v>123</v>
      </c>
      <c r="DO1544">
        <v>75</v>
      </c>
      <c r="DP1544">
        <v>1</v>
      </c>
      <c r="DQ1544">
        <v>1</v>
      </c>
      <c r="DU1544">
        <v>1013</v>
      </c>
      <c r="DV1544" t="s">
        <v>186</v>
      </c>
      <c r="DW1544" t="e">
        <f>'1.Лок.смета.и.Акт'!#REF!</f>
        <v>#REF!</v>
      </c>
      <c r="DX1544">
        <v>1</v>
      </c>
      <c r="DZ1544" t="s">
        <v>3</v>
      </c>
      <c r="EA1544" t="s">
        <v>3</v>
      </c>
      <c r="EB1544" t="s">
        <v>3</v>
      </c>
      <c r="EC1544" t="s">
        <v>3</v>
      </c>
      <c r="EE1544">
        <v>54328965</v>
      </c>
      <c r="EF1544">
        <v>2</v>
      </c>
      <c r="EG1544" t="s">
        <v>21</v>
      </c>
      <c r="EH1544">
        <v>0</v>
      </c>
      <c r="EI1544" t="s">
        <v>3</v>
      </c>
      <c r="EJ1544">
        <v>1</v>
      </c>
      <c r="EK1544">
        <v>11001</v>
      </c>
      <c r="EL1544" t="s">
        <v>22</v>
      </c>
      <c r="EM1544" t="s">
        <v>23</v>
      </c>
      <c r="EO1544" t="s">
        <v>3</v>
      </c>
      <c r="EQ1544">
        <v>1441792</v>
      </c>
      <c r="ER1544">
        <v>264.04000000000002</v>
      </c>
      <c r="ES1544">
        <v>252.3</v>
      </c>
      <c r="ET1544">
        <v>7.73</v>
      </c>
      <c r="EU1544">
        <v>2.86</v>
      </c>
      <c r="EV1544">
        <v>4.01</v>
      </c>
      <c r="EW1544" t="e">
        <f>'1.Лок.смета.и.Акт'!#REF!</f>
        <v>#REF!</v>
      </c>
      <c r="EX1544">
        <v>0.21</v>
      </c>
      <c r="EY1544">
        <v>1</v>
      </c>
      <c r="FQ1544">
        <v>0</v>
      </c>
      <c r="FR1544">
        <f t="shared" si="1270"/>
        <v>0</v>
      </c>
      <c r="FS1544">
        <v>0</v>
      </c>
      <c r="FX1544">
        <v>123</v>
      </c>
      <c r="FY1544">
        <v>75</v>
      </c>
      <c r="GA1544" t="s">
        <v>3</v>
      </c>
      <c r="GD1544">
        <v>1</v>
      </c>
      <c r="GF1544">
        <v>-1905653660</v>
      </c>
      <c r="GG1544">
        <v>2</v>
      </c>
      <c r="GH1544">
        <v>1</v>
      </c>
      <c r="GI1544">
        <v>2</v>
      </c>
      <c r="GJ1544">
        <v>0</v>
      </c>
      <c r="GK1544">
        <v>0</v>
      </c>
      <c r="GL1544">
        <f t="shared" si="1271"/>
        <v>0</v>
      </c>
      <c r="GM1544" t="e">
        <f t="shared" si="1272"/>
        <v>#REF!</v>
      </c>
      <c r="GN1544" t="e">
        <f t="shared" si="1273"/>
        <v>#REF!</v>
      </c>
      <c r="GO1544">
        <f t="shared" si="1274"/>
        <v>0</v>
      </c>
      <c r="GP1544">
        <f t="shared" si="1275"/>
        <v>0</v>
      </c>
      <c r="GR1544">
        <v>0</v>
      </c>
      <c r="GS1544">
        <v>0</v>
      </c>
      <c r="GT1544">
        <v>0</v>
      </c>
      <c r="GU1544" t="s">
        <v>199</v>
      </c>
      <c r="GV1544">
        <f>ROUND(((GT1544*4)),2)</f>
        <v>0</v>
      </c>
      <c r="GW1544">
        <v>1015.2</v>
      </c>
      <c r="GX1544" t="e">
        <f t="shared" si="1277"/>
        <v>#REF!</v>
      </c>
      <c r="HA1544">
        <v>0</v>
      </c>
      <c r="HB1544">
        <v>0</v>
      </c>
      <c r="HC1544">
        <f t="shared" si="1278"/>
        <v>0</v>
      </c>
      <c r="HE1544" t="s">
        <v>3</v>
      </c>
      <c r="HF1544" t="s">
        <v>3</v>
      </c>
      <c r="HM1544" t="s">
        <v>3</v>
      </c>
      <c r="HN1544" t="s">
        <v>24</v>
      </c>
      <c r="HO1544" t="s">
        <v>25</v>
      </c>
      <c r="HP1544" t="s">
        <v>22</v>
      </c>
      <c r="HQ1544" t="s">
        <v>22</v>
      </c>
      <c r="IK1544">
        <v>0</v>
      </c>
    </row>
    <row r="1545" spans="1:255" x14ac:dyDescent="0.2">
      <c r="A1545" s="2">
        <v>18</v>
      </c>
      <c r="B1545" s="2">
        <v>1</v>
      </c>
      <c r="C1545" s="2">
        <v>1255</v>
      </c>
      <c r="D1545" s="2"/>
      <c r="E1545" s="2" t="s">
        <v>690</v>
      </c>
      <c r="F1545" s="2" t="s">
        <v>641</v>
      </c>
      <c r="G1545" s="2" t="s">
        <v>642</v>
      </c>
      <c r="H1545" s="2" t="s">
        <v>40</v>
      </c>
      <c r="I1545" s="2" t="e">
        <f>I1543*J1545</f>
        <v>#REF!</v>
      </c>
      <c r="J1545" s="2">
        <v>2.04</v>
      </c>
      <c r="K1545" s="2">
        <v>0.51</v>
      </c>
      <c r="L1545" s="2">
        <v>3.1823999999999999</v>
      </c>
      <c r="M1545" s="2">
        <v>0</v>
      </c>
      <c r="N1545" s="2">
        <f t="shared" si="1241"/>
        <v>3.1823999999999999</v>
      </c>
      <c r="O1545" s="2" t="e">
        <f t="shared" si="1242"/>
        <v>#REF!</v>
      </c>
      <c r="P1545" s="2" t="e">
        <f t="shared" si="1243"/>
        <v>#REF!</v>
      </c>
      <c r="Q1545" s="2" t="e">
        <f t="shared" si="1244"/>
        <v>#REF!</v>
      </c>
      <c r="R1545" s="2" t="e">
        <f t="shared" si="1245"/>
        <v>#REF!</v>
      </c>
      <c r="S1545" s="2" t="e">
        <f t="shared" si="1246"/>
        <v>#REF!</v>
      </c>
      <c r="T1545" s="2" t="e">
        <f t="shared" si="1247"/>
        <v>#REF!</v>
      </c>
      <c r="U1545" s="2" t="e">
        <f t="shared" si="1248"/>
        <v>#REF!</v>
      </c>
      <c r="V1545" s="2" t="e">
        <f t="shared" si="1249"/>
        <v>#REF!</v>
      </c>
      <c r="W1545" s="2" t="e">
        <f t="shared" si="1250"/>
        <v>#REF!</v>
      </c>
      <c r="X1545" s="2" t="e">
        <f t="shared" si="1251"/>
        <v>#REF!</v>
      </c>
      <c r="Y1545" s="2" t="e">
        <f t="shared" si="1252"/>
        <v>#REF!</v>
      </c>
      <c r="Z1545" s="2"/>
      <c r="AA1545" s="2">
        <v>69726971</v>
      </c>
      <c r="AB1545" s="2">
        <f t="shared" si="1253"/>
        <v>436.64</v>
      </c>
      <c r="AC1545" s="2">
        <f>ROUND((ES1545),2)</f>
        <v>436.64</v>
      </c>
      <c r="AD1545" s="2">
        <f>ROUND((((ET1545)-(EU1545))+AE1545),2)</f>
        <v>0</v>
      </c>
      <c r="AE1545" s="2">
        <f>ROUND((EU1545),2)</f>
        <v>0</v>
      </c>
      <c r="AF1545" s="2">
        <f>ROUND((EV1545),2)</f>
        <v>0</v>
      </c>
      <c r="AG1545" s="2">
        <f t="shared" si="1257"/>
        <v>0</v>
      </c>
      <c r="AH1545" s="2">
        <f>(EW1545)</f>
        <v>0</v>
      </c>
      <c r="AI1545" s="2">
        <f>(EX1545)</f>
        <v>0</v>
      </c>
      <c r="AJ1545" s="2">
        <f t="shared" si="1260"/>
        <v>0</v>
      </c>
      <c r="AK1545" s="2">
        <v>436.64</v>
      </c>
      <c r="AL1545" s="2">
        <v>436.64</v>
      </c>
      <c r="AM1545" s="2">
        <v>0</v>
      </c>
      <c r="AN1545" s="2">
        <v>0</v>
      </c>
      <c r="AO1545" s="2">
        <v>0</v>
      </c>
      <c r="AP1545" s="2">
        <v>0</v>
      </c>
      <c r="AQ1545" s="2">
        <v>0</v>
      </c>
      <c r="AR1545" s="2">
        <v>0</v>
      </c>
      <c r="AS1545" s="2">
        <v>0</v>
      </c>
      <c r="AT1545" s="2">
        <v>0</v>
      </c>
      <c r="AU1545" s="2">
        <v>0</v>
      </c>
      <c r="AV1545" s="2">
        <v>1</v>
      </c>
      <c r="AW1545" s="2">
        <v>1</v>
      </c>
      <c r="AX1545" s="2"/>
      <c r="AY1545" s="2"/>
      <c r="AZ1545" s="2">
        <v>1</v>
      </c>
      <c r="BA1545" s="2">
        <v>1</v>
      </c>
      <c r="BB1545" s="2">
        <v>1</v>
      </c>
      <c r="BC1545" s="2">
        <v>1</v>
      </c>
      <c r="BD1545" s="2" t="s">
        <v>3</v>
      </c>
      <c r="BE1545" s="2" t="s">
        <v>3</v>
      </c>
      <c r="BF1545" s="2" t="s">
        <v>3</v>
      </c>
      <c r="BG1545" s="2" t="s">
        <v>3</v>
      </c>
      <c r="BH1545" s="2">
        <v>3</v>
      </c>
      <c r="BI1545" s="2">
        <v>1</v>
      </c>
      <c r="BJ1545" s="2" t="s">
        <v>643</v>
      </c>
      <c r="BK1545" s="2"/>
      <c r="BL1545" s="2"/>
      <c r="BM1545" s="2">
        <v>500003</v>
      </c>
      <c r="BN1545" s="2">
        <v>0</v>
      </c>
      <c r="BO1545" s="2" t="s">
        <v>3</v>
      </c>
      <c r="BP1545" s="2">
        <v>0</v>
      </c>
      <c r="BQ1545" s="2">
        <v>13</v>
      </c>
      <c r="BR1545" s="2">
        <v>0</v>
      </c>
      <c r="BS1545" s="2">
        <v>1</v>
      </c>
      <c r="BT1545" s="2">
        <v>1</v>
      </c>
      <c r="BU1545" s="2">
        <v>1</v>
      </c>
      <c r="BV1545" s="2">
        <v>1</v>
      </c>
      <c r="BW1545" s="2">
        <v>1</v>
      </c>
      <c r="BX1545" s="2">
        <v>1</v>
      </c>
      <c r="BY1545" s="2" t="s">
        <v>3</v>
      </c>
      <c r="BZ1545" s="2">
        <v>0</v>
      </c>
      <c r="CA1545" s="2">
        <v>0</v>
      </c>
      <c r="CB1545" s="2" t="s">
        <v>3</v>
      </c>
      <c r="CC1545" s="2"/>
      <c r="CD1545" s="2"/>
      <c r="CE1545" s="2">
        <v>0</v>
      </c>
      <c r="CF1545" s="2">
        <v>0</v>
      </c>
      <c r="CG1545" s="2">
        <v>0</v>
      </c>
      <c r="CH1545" s="2">
        <v>116</v>
      </c>
      <c r="CI1545" s="2">
        <v>1</v>
      </c>
      <c r="CJ1545" s="2">
        <v>0</v>
      </c>
      <c r="CK1545" s="2">
        <v>0</v>
      </c>
      <c r="CL1545" s="2">
        <v>0</v>
      </c>
      <c r="CM1545" s="2">
        <v>0</v>
      </c>
      <c r="CN1545" s="2" t="s">
        <v>3</v>
      </c>
      <c r="CO1545" s="2">
        <v>0</v>
      </c>
      <c r="CP1545" s="2" t="e">
        <f t="shared" si="1261"/>
        <v>#REF!</v>
      </c>
      <c r="CQ1545" s="2">
        <f t="shared" si="1262"/>
        <v>436.64</v>
      </c>
      <c r="CR1545" s="2">
        <f t="shared" si="1263"/>
        <v>0</v>
      </c>
      <c r="CS1545" s="2">
        <f t="shared" si="1264"/>
        <v>0</v>
      </c>
      <c r="CT1545" s="2">
        <f t="shared" si="1265"/>
        <v>0</v>
      </c>
      <c r="CU1545" s="2">
        <f t="shared" si="1266"/>
        <v>0</v>
      </c>
      <c r="CV1545" s="2">
        <f t="shared" si="1267"/>
        <v>0</v>
      </c>
      <c r="CW1545" s="2">
        <f t="shared" si="1268"/>
        <v>0</v>
      </c>
      <c r="CX1545" s="2">
        <f t="shared" si="1269"/>
        <v>0</v>
      </c>
      <c r="CY1545" s="2" t="e">
        <f>(((S1545+R1545)*AT1545)/100)</f>
        <v>#REF!</v>
      </c>
      <c r="CZ1545" s="2" t="e">
        <f>(((S1545+R1545)*AU1545)/100)</f>
        <v>#REF!</v>
      </c>
      <c r="DA1545" s="2"/>
      <c r="DB1545" s="2"/>
      <c r="DC1545" s="2" t="s">
        <v>3</v>
      </c>
      <c r="DD1545" s="2" t="s">
        <v>3</v>
      </c>
      <c r="DE1545" s="2" t="s">
        <v>3</v>
      </c>
      <c r="DF1545" s="2" t="s">
        <v>3</v>
      </c>
      <c r="DG1545" s="2" t="s">
        <v>3</v>
      </c>
      <c r="DH1545" s="2" t="s">
        <v>3</v>
      </c>
      <c r="DI1545" s="2" t="s">
        <v>3</v>
      </c>
      <c r="DJ1545" s="2" t="s">
        <v>3</v>
      </c>
      <c r="DK1545" s="2" t="s">
        <v>3</v>
      </c>
      <c r="DL1545" s="2" t="s">
        <v>3</v>
      </c>
      <c r="DM1545" s="2" t="s">
        <v>3</v>
      </c>
      <c r="DN1545" s="2">
        <v>0</v>
      </c>
      <c r="DO1545" s="2">
        <v>0</v>
      </c>
      <c r="DP1545" s="2">
        <v>1</v>
      </c>
      <c r="DQ1545" s="2">
        <v>1</v>
      </c>
      <c r="DR1545" s="2"/>
      <c r="DS1545" s="2"/>
      <c r="DT1545" s="2"/>
      <c r="DU1545" s="2">
        <v>1007</v>
      </c>
      <c r="DV1545" s="2" t="s">
        <v>40</v>
      </c>
      <c r="DW1545" s="2" t="s">
        <v>40</v>
      </c>
      <c r="DX1545" s="2">
        <v>1</v>
      </c>
      <c r="DY1545" s="2"/>
      <c r="DZ1545" s="2" t="s">
        <v>3</v>
      </c>
      <c r="EA1545" s="2" t="s">
        <v>3</v>
      </c>
      <c r="EB1545" s="2" t="s">
        <v>3</v>
      </c>
      <c r="EC1545" s="2" t="s">
        <v>3</v>
      </c>
      <c r="ED1545" s="2"/>
      <c r="EE1545" s="2">
        <v>54329104</v>
      </c>
      <c r="EF1545" s="2">
        <v>13</v>
      </c>
      <c r="EG1545" s="2" t="s">
        <v>42</v>
      </c>
      <c r="EH1545" s="2">
        <v>0</v>
      </c>
      <c r="EI1545" s="2" t="s">
        <v>3</v>
      </c>
      <c r="EJ1545" s="2">
        <v>1</v>
      </c>
      <c r="EK1545" s="2">
        <v>500003</v>
      </c>
      <c r="EL1545" s="2" t="s">
        <v>43</v>
      </c>
      <c r="EM1545" s="2" t="s">
        <v>44</v>
      </c>
      <c r="EN1545" s="2"/>
      <c r="EO1545" s="2" t="s">
        <v>3</v>
      </c>
      <c r="EP1545" s="2"/>
      <c r="EQ1545" s="2">
        <v>0</v>
      </c>
      <c r="ER1545" s="2">
        <v>436.64</v>
      </c>
      <c r="ES1545" s="2">
        <v>436.64</v>
      </c>
      <c r="ET1545" s="2">
        <v>0</v>
      </c>
      <c r="EU1545" s="2">
        <v>0</v>
      </c>
      <c r="EV1545" s="2">
        <v>0</v>
      </c>
      <c r="EW1545" s="2">
        <v>0</v>
      </c>
      <c r="EX1545" s="2">
        <v>0</v>
      </c>
      <c r="EY1545" s="2"/>
      <c r="EZ1545" s="2"/>
      <c r="FA1545" s="2"/>
      <c r="FB1545" s="2"/>
      <c r="FC1545" s="2"/>
      <c r="FD1545" s="2"/>
      <c r="FE1545" s="2"/>
      <c r="FF1545" s="2"/>
      <c r="FG1545" s="2"/>
      <c r="FH1545" s="2"/>
      <c r="FI1545" s="2"/>
      <c r="FJ1545" s="2"/>
      <c r="FK1545" s="2"/>
      <c r="FL1545" s="2"/>
      <c r="FM1545" s="2"/>
      <c r="FN1545" s="2"/>
      <c r="FO1545" s="2"/>
      <c r="FP1545" s="2"/>
      <c r="FQ1545" s="2">
        <v>0</v>
      </c>
      <c r="FR1545" s="2">
        <f t="shared" si="1270"/>
        <v>0</v>
      </c>
      <c r="FS1545" s="2">
        <v>0</v>
      </c>
      <c r="FT1545" s="2"/>
      <c r="FU1545" s="2"/>
      <c r="FV1545" s="2"/>
      <c r="FW1545" s="2"/>
      <c r="FX1545" s="2">
        <v>0</v>
      </c>
      <c r="FY1545" s="2">
        <v>0</v>
      </c>
      <c r="FZ1545" s="2"/>
      <c r="GA1545" s="2" t="s">
        <v>3</v>
      </c>
      <c r="GB1545" s="2"/>
      <c r="GC1545" s="2"/>
      <c r="GD1545" s="2">
        <v>1</v>
      </c>
      <c r="GE1545" s="2"/>
      <c r="GF1545" s="2">
        <v>1571262290</v>
      </c>
      <c r="GG1545" s="2">
        <v>2</v>
      </c>
      <c r="GH1545" s="2">
        <v>1</v>
      </c>
      <c r="GI1545" s="2">
        <v>-2</v>
      </c>
      <c r="GJ1545" s="2">
        <v>0</v>
      </c>
      <c r="GK1545" s="2">
        <v>0</v>
      </c>
      <c r="GL1545" s="2">
        <f t="shared" si="1271"/>
        <v>0</v>
      </c>
      <c r="GM1545" s="2" t="e">
        <f t="shared" si="1272"/>
        <v>#REF!</v>
      </c>
      <c r="GN1545" s="2" t="e">
        <f t="shared" si="1273"/>
        <v>#REF!</v>
      </c>
      <c r="GO1545" s="2">
        <f t="shared" si="1274"/>
        <v>0</v>
      </c>
      <c r="GP1545" s="2">
        <f t="shared" si="1275"/>
        <v>0</v>
      </c>
      <c r="GQ1545" s="2"/>
      <c r="GR1545" s="2">
        <v>0</v>
      </c>
      <c r="GS1545" s="2">
        <v>3</v>
      </c>
      <c r="GT1545" s="2">
        <v>0</v>
      </c>
      <c r="GU1545" s="2" t="s">
        <v>3</v>
      </c>
      <c r="GV1545" s="2">
        <f>ROUND((GT1545),2)</f>
        <v>0</v>
      </c>
      <c r="GW1545" s="2">
        <v>1</v>
      </c>
      <c r="GX1545" s="2" t="e">
        <f t="shared" si="1277"/>
        <v>#REF!</v>
      </c>
      <c r="GY1545" s="2"/>
      <c r="GZ1545" s="2"/>
      <c r="HA1545" s="2">
        <v>0</v>
      </c>
      <c r="HB1545" s="2">
        <v>0</v>
      </c>
      <c r="HC1545" s="2">
        <f t="shared" si="1278"/>
        <v>0</v>
      </c>
      <c r="HD1545" s="2"/>
      <c r="HE1545" s="2" t="s">
        <v>3</v>
      </c>
      <c r="HF1545" s="2" t="s">
        <v>3</v>
      </c>
      <c r="HG1545" s="2"/>
      <c r="HH1545" s="2"/>
      <c r="HI1545" s="2"/>
      <c r="HJ1545" s="2"/>
      <c r="HK1545" s="2"/>
      <c r="HL1545" s="2"/>
      <c r="HM1545" s="2" t="s">
        <v>199</v>
      </c>
      <c r="HN1545" s="2" t="s">
        <v>3</v>
      </c>
      <c r="HO1545" s="2" t="s">
        <v>3</v>
      </c>
      <c r="HP1545" s="2" t="s">
        <v>3</v>
      </c>
      <c r="HQ1545" s="2" t="s">
        <v>3</v>
      </c>
      <c r="HR1545" s="2"/>
      <c r="HS1545" s="2"/>
      <c r="HT1545" s="2"/>
      <c r="HU1545" s="2"/>
      <c r="HV1545" s="2"/>
      <c r="HW1545" s="2"/>
      <c r="HX1545" s="2"/>
      <c r="HY1545" s="2"/>
      <c r="HZ1545" s="2"/>
      <c r="IA1545" s="2"/>
      <c r="IB1545" s="2"/>
      <c r="IC1545" s="2"/>
      <c r="ID1545" s="2"/>
      <c r="IE1545" s="2"/>
      <c r="IF1545" s="2"/>
      <c r="IG1545" s="2"/>
      <c r="IH1545" s="2"/>
      <c r="II1545" s="2"/>
      <c r="IJ1545" s="2"/>
      <c r="IK1545" s="2">
        <v>0</v>
      </c>
      <c r="IL1545" s="2"/>
      <c r="IM1545" s="2"/>
      <c r="IN1545" s="2"/>
      <c r="IO1545" s="2"/>
      <c r="IP1545" s="2"/>
      <c r="IQ1545" s="2"/>
      <c r="IR1545" s="2"/>
      <c r="IS1545" s="2"/>
      <c r="IT1545" s="2"/>
      <c r="IU1545" s="2"/>
    </row>
    <row r="1546" spans="1:255" x14ac:dyDescent="0.2">
      <c r="A1546">
        <v>18</v>
      </c>
      <c r="B1546">
        <v>1</v>
      </c>
      <c r="C1546">
        <v>1260</v>
      </c>
      <c r="E1546" t="s">
        <v>690</v>
      </c>
      <c r="F1546" t="e">
        <f>'1.Лок.смета.и.Акт'!#REF!</f>
        <v>#REF!</v>
      </c>
      <c r="G1546" t="s">
        <v>642</v>
      </c>
      <c r="H1546" t="s">
        <v>40</v>
      </c>
      <c r="I1546" t="e">
        <f>I1544*J1546</f>
        <v>#REF!</v>
      </c>
      <c r="J1546">
        <v>2.04</v>
      </c>
      <c r="K1546">
        <v>0.51</v>
      </c>
      <c r="L1546">
        <v>3.1823999999999999</v>
      </c>
      <c r="M1546">
        <v>0</v>
      </c>
      <c r="N1546">
        <f t="shared" si="1241"/>
        <v>3.1823999999999999</v>
      </c>
      <c r="O1546" t="e">
        <f t="shared" si="1242"/>
        <v>#REF!</v>
      </c>
      <c r="P1546" t="e">
        <f t="shared" si="1243"/>
        <v>#REF!</v>
      </c>
      <c r="Q1546" t="e">
        <f t="shared" si="1244"/>
        <v>#REF!</v>
      </c>
      <c r="R1546" t="e">
        <f t="shared" si="1245"/>
        <v>#REF!</v>
      </c>
      <c r="S1546" t="e">
        <f t="shared" si="1246"/>
        <v>#REF!</v>
      </c>
      <c r="T1546" t="e">
        <f t="shared" si="1247"/>
        <v>#REF!</v>
      </c>
      <c r="U1546" t="e">
        <f t="shared" si="1248"/>
        <v>#REF!</v>
      </c>
      <c r="V1546" t="e">
        <f t="shared" si="1249"/>
        <v>#REF!</v>
      </c>
      <c r="W1546" t="e">
        <f t="shared" si="1250"/>
        <v>#REF!</v>
      </c>
      <c r="X1546" t="e">
        <f t="shared" si="1251"/>
        <v>#REF!</v>
      </c>
      <c r="Y1546" t="e">
        <f t="shared" si="1252"/>
        <v>#REF!</v>
      </c>
      <c r="AA1546">
        <v>69726884</v>
      </c>
      <c r="AB1546">
        <f t="shared" si="1253"/>
        <v>470.73</v>
      </c>
      <c r="AC1546">
        <f>ROUND((ES1546),2)</f>
        <v>470.73</v>
      </c>
      <c r="AD1546">
        <f>ROUND((((ET1546)-(EU1546))+AE1546),2)</f>
        <v>0</v>
      </c>
      <c r="AE1546">
        <f>ROUND((EU1546),2)</f>
        <v>0</v>
      </c>
      <c r="AF1546">
        <f>ROUND((EV1546),2)</f>
        <v>0</v>
      </c>
      <c r="AG1546">
        <f t="shared" si="1257"/>
        <v>0</v>
      </c>
      <c r="AH1546">
        <f>(EW1546)</f>
        <v>0</v>
      </c>
      <c r="AI1546">
        <f>(EX1546)</f>
        <v>0</v>
      </c>
      <c r="AJ1546">
        <f t="shared" si="1260"/>
        <v>0</v>
      </c>
      <c r="AK1546">
        <v>470.73</v>
      </c>
      <c r="AL1546">
        <v>470.73</v>
      </c>
      <c r="AM1546">
        <v>0</v>
      </c>
      <c r="AN1546">
        <v>0</v>
      </c>
      <c r="AO1546">
        <v>0</v>
      </c>
      <c r="AP1546">
        <v>0</v>
      </c>
      <c r="AQ1546">
        <v>0</v>
      </c>
      <c r="AR1546">
        <v>0</v>
      </c>
      <c r="AS1546">
        <v>0</v>
      </c>
      <c r="AT1546">
        <v>0</v>
      </c>
      <c r="AU1546">
        <v>0</v>
      </c>
      <c r="AV1546">
        <v>1</v>
      </c>
      <c r="AW1546">
        <v>1</v>
      </c>
      <c r="AZ1546">
        <v>1</v>
      </c>
      <c r="BA1546">
        <v>1</v>
      </c>
      <c r="BB1546">
        <v>1</v>
      </c>
      <c r="BC1546">
        <v>7.56</v>
      </c>
      <c r="BD1546" t="s">
        <v>3</v>
      </c>
      <c r="BE1546" t="s">
        <v>3</v>
      </c>
      <c r="BF1546" t="s">
        <v>3</v>
      </c>
      <c r="BG1546" t="s">
        <v>3</v>
      </c>
      <c r="BH1546">
        <v>3</v>
      </c>
      <c r="BI1546">
        <v>1</v>
      </c>
      <c r="BJ1546" t="s">
        <v>643</v>
      </c>
      <c r="BM1546">
        <v>500003</v>
      </c>
      <c r="BN1546">
        <v>0</v>
      </c>
      <c r="BO1546" t="s">
        <v>3</v>
      </c>
      <c r="BP1546">
        <v>0</v>
      </c>
      <c r="BQ1546">
        <v>13</v>
      </c>
      <c r="BR1546">
        <v>0</v>
      </c>
      <c r="BS1546">
        <v>1</v>
      </c>
      <c r="BT1546">
        <v>1</v>
      </c>
      <c r="BU1546">
        <v>1</v>
      </c>
      <c r="BV1546">
        <v>1</v>
      </c>
      <c r="BW1546">
        <v>1</v>
      </c>
      <c r="BX1546">
        <v>1</v>
      </c>
      <c r="BY1546" t="s">
        <v>3</v>
      </c>
      <c r="BZ1546">
        <v>0</v>
      </c>
      <c r="CA1546">
        <v>0</v>
      </c>
      <c r="CB1546" t="s">
        <v>3</v>
      </c>
      <c r="CE1546">
        <v>0</v>
      </c>
      <c r="CF1546">
        <v>0</v>
      </c>
      <c r="CG1546">
        <v>0</v>
      </c>
      <c r="CH1546">
        <v>116</v>
      </c>
      <c r="CI1546">
        <v>1</v>
      </c>
      <c r="CJ1546">
        <v>0</v>
      </c>
      <c r="CK1546">
        <v>0</v>
      </c>
      <c r="CL1546">
        <v>0</v>
      </c>
      <c r="CM1546">
        <v>0</v>
      </c>
      <c r="CN1546" t="s">
        <v>3</v>
      </c>
      <c r="CO1546">
        <v>0</v>
      </c>
      <c r="CP1546" t="e">
        <f t="shared" si="1261"/>
        <v>#REF!</v>
      </c>
      <c r="CQ1546">
        <f t="shared" si="1262"/>
        <v>3558.7188000000001</v>
      </c>
      <c r="CR1546">
        <f t="shared" si="1263"/>
        <v>0</v>
      </c>
      <c r="CS1546">
        <f t="shared" si="1264"/>
        <v>0</v>
      </c>
      <c r="CT1546">
        <f t="shared" si="1265"/>
        <v>0</v>
      </c>
      <c r="CU1546">
        <f t="shared" si="1266"/>
        <v>0</v>
      </c>
      <c r="CV1546">
        <f t="shared" si="1267"/>
        <v>0</v>
      </c>
      <c r="CW1546">
        <f t="shared" si="1268"/>
        <v>0</v>
      </c>
      <c r="CX1546">
        <f t="shared" si="1269"/>
        <v>0</v>
      </c>
      <c r="CY1546" t="e">
        <f>(S1546+R1546)*(BZ1546/100)</f>
        <v>#REF!</v>
      </c>
      <c r="CZ1546" t="e">
        <f>(S1546+R1546)*(CA1546/100)</f>
        <v>#REF!</v>
      </c>
      <c r="DC1546" t="s">
        <v>3</v>
      </c>
      <c r="DD1546" t="s">
        <v>3</v>
      </c>
      <c r="DE1546" t="s">
        <v>3</v>
      </c>
      <c r="DF1546" t="s">
        <v>3</v>
      </c>
      <c r="DG1546" t="s">
        <v>3</v>
      </c>
      <c r="DH1546" t="s">
        <v>3</v>
      </c>
      <c r="DI1546" t="s">
        <v>3</v>
      </c>
      <c r="DJ1546" t="s">
        <v>3</v>
      </c>
      <c r="DK1546" t="s">
        <v>3</v>
      </c>
      <c r="DL1546" t="s">
        <v>3</v>
      </c>
      <c r="DM1546" t="s">
        <v>3</v>
      </c>
      <c r="DN1546">
        <v>0</v>
      </c>
      <c r="DO1546">
        <v>0</v>
      </c>
      <c r="DP1546">
        <v>1</v>
      </c>
      <c r="DQ1546">
        <v>1</v>
      </c>
      <c r="DU1546">
        <v>1007</v>
      </c>
      <c r="DV1546" t="s">
        <v>40</v>
      </c>
      <c r="DW1546" t="e">
        <f>'1.Лок.смета.и.Акт'!#REF!</f>
        <v>#REF!</v>
      </c>
      <c r="DX1546">
        <v>1</v>
      </c>
      <c r="DZ1546" t="s">
        <v>3</v>
      </c>
      <c r="EA1546" t="s">
        <v>3</v>
      </c>
      <c r="EB1546" t="s">
        <v>3</v>
      </c>
      <c r="EC1546" t="s">
        <v>3</v>
      </c>
      <c r="EE1546">
        <v>54329104</v>
      </c>
      <c r="EF1546">
        <v>13</v>
      </c>
      <c r="EG1546" t="s">
        <v>42</v>
      </c>
      <c r="EH1546">
        <v>0</v>
      </c>
      <c r="EI1546" t="s">
        <v>3</v>
      </c>
      <c r="EJ1546">
        <v>1</v>
      </c>
      <c r="EK1546">
        <v>500003</v>
      </c>
      <c r="EL1546" t="s">
        <v>43</v>
      </c>
      <c r="EM1546" t="s">
        <v>44</v>
      </c>
      <c r="EO1546" t="s">
        <v>3</v>
      </c>
      <c r="EQ1546">
        <v>0</v>
      </c>
      <c r="ER1546">
        <v>3403.83</v>
      </c>
      <c r="ES1546">
        <v>470.73</v>
      </c>
      <c r="ET1546">
        <v>0</v>
      </c>
      <c r="EU1546">
        <v>0</v>
      </c>
      <c r="EV1546">
        <v>0</v>
      </c>
      <c r="EW1546">
        <v>0</v>
      </c>
      <c r="EX1546">
        <v>0</v>
      </c>
      <c r="EZ1546">
        <v>5</v>
      </c>
      <c r="FC1546">
        <v>0</v>
      </c>
      <c r="FD1546">
        <v>18</v>
      </c>
      <c r="FF1546">
        <v>3403.83</v>
      </c>
      <c r="FQ1546">
        <v>0</v>
      </c>
      <c r="FR1546">
        <f t="shared" si="1270"/>
        <v>0</v>
      </c>
      <c r="FS1546">
        <v>0</v>
      </c>
      <c r="FX1546">
        <v>0</v>
      </c>
      <c r="FY1546">
        <v>0</v>
      </c>
      <c r="GA1546" t="s">
        <v>644</v>
      </c>
      <c r="GD1546">
        <v>1</v>
      </c>
      <c r="GF1546">
        <v>1571262290</v>
      </c>
      <c r="GG1546">
        <v>2</v>
      </c>
      <c r="GH1546">
        <v>3</v>
      </c>
      <c r="GI1546">
        <v>5</v>
      </c>
      <c r="GJ1546">
        <v>0</v>
      </c>
      <c r="GK1546">
        <v>0</v>
      </c>
      <c r="GL1546">
        <f t="shared" si="1271"/>
        <v>0</v>
      </c>
      <c r="GM1546" t="e">
        <f t="shared" si="1272"/>
        <v>#REF!</v>
      </c>
      <c r="GN1546" t="e">
        <f t="shared" si="1273"/>
        <v>#REF!</v>
      </c>
      <c r="GO1546">
        <f t="shared" si="1274"/>
        <v>0</v>
      </c>
      <c r="GP1546">
        <f t="shared" si="1275"/>
        <v>0</v>
      </c>
      <c r="GR1546">
        <v>1</v>
      </c>
      <c r="GS1546">
        <v>1</v>
      </c>
      <c r="GT1546">
        <v>0</v>
      </c>
      <c r="GU1546" t="s">
        <v>3</v>
      </c>
      <c r="GV1546">
        <f>ROUND((GT1546),2)</f>
        <v>0</v>
      </c>
      <c r="GW1546">
        <v>1</v>
      </c>
      <c r="GX1546" t="e">
        <f t="shared" si="1277"/>
        <v>#REF!</v>
      </c>
      <c r="HA1546">
        <v>0</v>
      </c>
      <c r="HB1546">
        <v>0</v>
      </c>
      <c r="HC1546">
        <f t="shared" si="1278"/>
        <v>0</v>
      </c>
      <c r="HE1546" t="s">
        <v>35</v>
      </c>
      <c r="HF1546" t="s">
        <v>36</v>
      </c>
      <c r="HM1546" t="s">
        <v>199</v>
      </c>
      <c r="HN1546" t="s">
        <v>3</v>
      </c>
      <c r="HO1546" t="s">
        <v>3</v>
      </c>
      <c r="HP1546" t="s">
        <v>3</v>
      </c>
      <c r="HQ1546" t="s">
        <v>3</v>
      </c>
      <c r="IK1546">
        <v>0</v>
      </c>
    </row>
    <row r="1548" spans="1:255" x14ac:dyDescent="0.2">
      <c r="A1548" s="3">
        <v>51</v>
      </c>
      <c r="B1548" s="3">
        <f>B1523</f>
        <v>1</v>
      </c>
      <c r="C1548" s="3">
        <f>A1523</f>
        <v>5</v>
      </c>
      <c r="D1548" s="3">
        <f>ROW(A1523)</f>
        <v>1523</v>
      </c>
      <c r="E1548" s="3"/>
      <c r="F1548" s="3" t="str">
        <f>IF(F1523&lt;&gt;"",F1523,"")</f>
        <v>Новый подраздел</v>
      </c>
      <c r="G1548" s="3" t="str">
        <f>IF(G1523&lt;&gt;"",G1523,"")</f>
        <v>Чердак (на отм. +60,080)</v>
      </c>
      <c r="H1548" s="3">
        <v>0</v>
      </c>
      <c r="I1548" s="3"/>
      <c r="J1548" s="3"/>
      <c r="K1548" s="3"/>
      <c r="L1548" s="3"/>
      <c r="M1548" s="3"/>
      <c r="N1548" s="3"/>
      <c r="O1548" s="3" t="e">
        <f t="shared" ref="O1548:T1548" si="1279">ROUND(AB1548,0)</f>
        <v>#REF!</v>
      </c>
      <c r="P1548" s="3" t="e">
        <f t="shared" si="1279"/>
        <v>#REF!</v>
      </c>
      <c r="Q1548" s="3" t="e">
        <f t="shared" si="1279"/>
        <v>#REF!</v>
      </c>
      <c r="R1548" s="3" t="e">
        <f t="shared" si="1279"/>
        <v>#REF!</v>
      </c>
      <c r="S1548" s="3" t="e">
        <f t="shared" si="1279"/>
        <v>#REF!</v>
      </c>
      <c r="T1548" s="3" t="e">
        <f t="shared" si="1279"/>
        <v>#REF!</v>
      </c>
      <c r="U1548" s="3" t="e">
        <f>AH1548</f>
        <v>#REF!</v>
      </c>
      <c r="V1548" s="3" t="e">
        <f>AI1548</f>
        <v>#REF!</v>
      </c>
      <c r="W1548" s="3" t="e">
        <f>ROUND(AJ1548,0)</f>
        <v>#REF!</v>
      </c>
      <c r="X1548" s="3" t="e">
        <f>ROUND(AK1548,0)</f>
        <v>#REF!</v>
      </c>
      <c r="Y1548" s="3" t="e">
        <f>ROUND(AL1548,0)</f>
        <v>#REF!</v>
      </c>
      <c r="Z1548" s="3"/>
      <c r="AA1548" s="3"/>
      <c r="AB1548" s="3" t="e">
        <f>ROUND(SUMIF(AA1527:AA1546,"=69726971",O1527:O1546),0)</f>
        <v>#REF!</v>
      </c>
      <c r="AC1548" s="3" t="e">
        <f>ROUND(SUMIF(AA1527:AA1546,"=69726971",P1527:P1546),0)</f>
        <v>#REF!</v>
      </c>
      <c r="AD1548" s="3" t="e">
        <f>ROUND(SUMIF(AA1527:AA1546,"=69726971",Q1527:Q1546),0)</f>
        <v>#REF!</v>
      </c>
      <c r="AE1548" s="3" t="e">
        <f>ROUND(SUMIF(AA1527:AA1546,"=69726971",R1527:R1546),0)</f>
        <v>#REF!</v>
      </c>
      <c r="AF1548" s="3" t="e">
        <f>ROUND(SUMIF(AA1527:AA1546,"=69726971",S1527:S1546),0)</f>
        <v>#REF!</v>
      </c>
      <c r="AG1548" s="3" t="e">
        <f>ROUND(SUMIF(AA1527:AA1546,"=69726971",T1527:T1546),0)</f>
        <v>#REF!</v>
      </c>
      <c r="AH1548" s="3" t="e">
        <f>SUMIF(AA1527:AA1546,"=69726971",U1527:U1546)</f>
        <v>#REF!</v>
      </c>
      <c r="AI1548" s="3" t="e">
        <f>SUMIF(AA1527:AA1546,"=69726971",V1527:V1546)</f>
        <v>#REF!</v>
      </c>
      <c r="AJ1548" s="3" t="e">
        <f>ROUND(SUMIF(AA1527:AA1546,"=69726971",W1527:W1546),0)</f>
        <v>#REF!</v>
      </c>
      <c r="AK1548" s="3" t="e">
        <f>ROUND(SUMIF(AA1527:AA1546,"=69726971",X1527:X1546),0)</f>
        <v>#REF!</v>
      </c>
      <c r="AL1548" s="3" t="e">
        <f>ROUND(SUMIF(AA1527:AA1546,"=69726971",Y1527:Y1546),0)</f>
        <v>#REF!</v>
      </c>
      <c r="AM1548" s="3"/>
      <c r="AN1548" s="3"/>
      <c r="AO1548" s="3">
        <f t="shared" ref="AO1548:BD1548" si="1280">ROUND(BX1548,0)</f>
        <v>0</v>
      </c>
      <c r="AP1548" s="3">
        <f t="shared" si="1280"/>
        <v>0</v>
      </c>
      <c r="AQ1548" s="3">
        <f t="shared" si="1280"/>
        <v>0</v>
      </c>
      <c r="AR1548" s="3" t="e">
        <f t="shared" si="1280"/>
        <v>#REF!</v>
      </c>
      <c r="AS1548" s="3" t="e">
        <f t="shared" si="1280"/>
        <v>#REF!</v>
      </c>
      <c r="AT1548" s="3">
        <f t="shared" si="1280"/>
        <v>0</v>
      </c>
      <c r="AU1548" s="3">
        <f t="shared" si="1280"/>
        <v>0</v>
      </c>
      <c r="AV1548" s="3" t="e">
        <f t="shared" si="1280"/>
        <v>#REF!</v>
      </c>
      <c r="AW1548" s="3" t="e">
        <f t="shared" si="1280"/>
        <v>#REF!</v>
      </c>
      <c r="AX1548" s="3">
        <f t="shared" si="1280"/>
        <v>0</v>
      </c>
      <c r="AY1548" s="3" t="e">
        <f t="shared" si="1280"/>
        <v>#REF!</v>
      </c>
      <c r="AZ1548" s="3">
        <f t="shared" si="1280"/>
        <v>0</v>
      </c>
      <c r="BA1548" s="3" t="e">
        <f t="shared" si="1280"/>
        <v>#REF!</v>
      </c>
      <c r="BB1548" s="3">
        <f t="shared" si="1280"/>
        <v>0</v>
      </c>
      <c r="BC1548" s="3">
        <f t="shared" si="1280"/>
        <v>0</v>
      </c>
      <c r="BD1548" s="3">
        <f t="shared" si="1280"/>
        <v>0</v>
      </c>
      <c r="BE1548" s="3"/>
      <c r="BF1548" s="3"/>
      <c r="BG1548" s="3"/>
      <c r="BH1548" s="3"/>
      <c r="BI1548" s="3"/>
      <c r="BJ1548" s="3"/>
      <c r="BK1548" s="3"/>
      <c r="BL1548" s="3"/>
      <c r="BM1548" s="3"/>
      <c r="BN1548" s="3"/>
      <c r="BO1548" s="3"/>
      <c r="BP1548" s="3"/>
      <c r="BQ1548" s="3"/>
      <c r="BR1548" s="3"/>
      <c r="BS1548" s="3"/>
      <c r="BT1548" s="3"/>
      <c r="BU1548" s="3"/>
      <c r="BV1548" s="3"/>
      <c r="BW1548" s="3"/>
      <c r="BX1548" s="3">
        <f>ROUND(SUMIF(AA1527:AA1546,"=69726971",FQ1527:FQ1546),0)</f>
        <v>0</v>
      </c>
      <c r="BY1548" s="3">
        <f>ROUND(SUMIF(AA1527:AA1546,"=69726971",FR1527:FR1546),0)</f>
        <v>0</v>
      </c>
      <c r="BZ1548" s="3">
        <f>ROUND(SUMIF(AA1527:AA1546,"=69726971",GL1527:GL1546),0)</f>
        <v>0</v>
      </c>
      <c r="CA1548" s="3" t="e">
        <f>ROUND(SUMIF(AA1527:AA1546,"=69726971",GM1527:GM1546),0)</f>
        <v>#REF!</v>
      </c>
      <c r="CB1548" s="3" t="e">
        <f>ROUND(SUMIF(AA1527:AA1546,"=69726971",GN1527:GN1546),0)</f>
        <v>#REF!</v>
      </c>
      <c r="CC1548" s="3">
        <f>ROUND(SUMIF(AA1527:AA1546,"=69726971",GO1527:GO1546),0)</f>
        <v>0</v>
      </c>
      <c r="CD1548" s="3">
        <f>ROUND(SUMIF(AA1527:AA1546,"=69726971",GP1527:GP1546),0)</f>
        <v>0</v>
      </c>
      <c r="CE1548" s="3" t="e">
        <f>AC1548-BX1548</f>
        <v>#REF!</v>
      </c>
      <c r="CF1548" s="3" t="e">
        <f>AC1548-BY1548</f>
        <v>#REF!</v>
      </c>
      <c r="CG1548" s="3">
        <f>BX1548-BZ1548</f>
        <v>0</v>
      </c>
      <c r="CH1548" s="3" t="e">
        <f>AC1548-BX1548-BY1548+BZ1548</f>
        <v>#REF!</v>
      </c>
      <c r="CI1548" s="3">
        <f>BY1548-BZ1548</f>
        <v>0</v>
      </c>
      <c r="CJ1548" s="3" t="e">
        <f>ROUND(SUMIF(AA1527:AA1546,"=69726971",GX1527:GX1546),0)</f>
        <v>#REF!</v>
      </c>
      <c r="CK1548" s="3">
        <f>ROUND(SUMIF(AA1527:AA1546,"=69726971",GY1527:GY1546),0)</f>
        <v>0</v>
      </c>
      <c r="CL1548" s="3">
        <f>ROUND(SUMIF(AA1527:AA1546,"=69726971",GZ1527:GZ1546),0)</f>
        <v>0</v>
      </c>
      <c r="CM1548" s="3">
        <f>ROUND(SUMIF(AA1527:AA1546,"=69726971",HD1527:HD1546),0)</f>
        <v>0</v>
      </c>
      <c r="CN1548" s="3"/>
      <c r="CO1548" s="3"/>
      <c r="CP1548" s="3"/>
      <c r="CQ1548" s="3"/>
      <c r="CR1548" s="3"/>
      <c r="CS1548" s="3"/>
      <c r="CT1548" s="3"/>
      <c r="CU1548" s="3"/>
      <c r="CV1548" s="3"/>
      <c r="CW1548" s="3"/>
      <c r="CX1548" s="3"/>
      <c r="CY1548" s="3"/>
      <c r="CZ1548" s="3"/>
      <c r="DA1548" s="3"/>
      <c r="DB1548" s="3"/>
      <c r="DC1548" s="3"/>
      <c r="DD1548" s="3"/>
      <c r="DE1548" s="3"/>
      <c r="DF1548" s="3"/>
      <c r="DG1548" s="4" t="e">
        <f t="shared" ref="DG1548:DL1548" si="1281">ROUND(DT1548,0)</f>
        <v>#REF!</v>
      </c>
      <c r="DH1548" s="4" t="e">
        <f t="shared" si="1281"/>
        <v>#REF!</v>
      </c>
      <c r="DI1548" s="4" t="e">
        <f t="shared" si="1281"/>
        <v>#REF!</v>
      </c>
      <c r="DJ1548" s="4" t="e">
        <f t="shared" si="1281"/>
        <v>#REF!</v>
      </c>
      <c r="DK1548" s="4" t="e">
        <f t="shared" si="1281"/>
        <v>#REF!</v>
      </c>
      <c r="DL1548" s="4" t="e">
        <f t="shared" si="1281"/>
        <v>#REF!</v>
      </c>
      <c r="DM1548" s="4" t="e">
        <f>DZ1548</f>
        <v>#REF!</v>
      </c>
      <c r="DN1548" s="4" t="e">
        <f>EA1548</f>
        <v>#REF!</v>
      </c>
      <c r="DO1548" s="4" t="e">
        <f>ROUND(EB1548,0)</f>
        <v>#REF!</v>
      </c>
      <c r="DP1548" s="4" t="e">
        <f>ROUND(EC1548,0)</f>
        <v>#REF!</v>
      </c>
      <c r="DQ1548" s="4" t="e">
        <f>ROUND(ED1548,0)</f>
        <v>#REF!</v>
      </c>
      <c r="DR1548" s="4"/>
      <c r="DS1548" s="4"/>
      <c r="DT1548" s="4" t="e">
        <f>ROUND(SUMIF(AA1527:AA1546,"=69726884",O1527:O1546),0)</f>
        <v>#REF!</v>
      </c>
      <c r="DU1548" s="4" t="e">
        <f>ROUND(SUMIF(AA1527:AA1546,"=69726884",P1527:P1546),0)</f>
        <v>#REF!</v>
      </c>
      <c r="DV1548" s="4" t="e">
        <f>ROUND(SUMIF(AA1527:AA1546,"=69726884",Q1527:Q1546),0)</f>
        <v>#REF!</v>
      </c>
      <c r="DW1548" s="4" t="e">
        <f>ROUND(SUMIF(AA1527:AA1546,"=69726884",R1527:R1546),0)</f>
        <v>#REF!</v>
      </c>
      <c r="DX1548" s="4" t="e">
        <f>ROUND(SUMIF(AA1527:AA1546,"=69726884",S1527:S1546),0)</f>
        <v>#REF!</v>
      </c>
      <c r="DY1548" s="4" t="e">
        <f>ROUND(SUMIF(AA1527:AA1546,"=69726884",T1527:T1546),0)</f>
        <v>#REF!</v>
      </c>
      <c r="DZ1548" s="4" t="e">
        <f>SUMIF(AA1527:AA1546,"=69726884",U1527:U1546)</f>
        <v>#REF!</v>
      </c>
      <c r="EA1548" s="4" t="e">
        <f>SUMIF(AA1527:AA1546,"=69726884",V1527:V1546)</f>
        <v>#REF!</v>
      </c>
      <c r="EB1548" s="4" t="e">
        <f>ROUND(SUMIF(AA1527:AA1546,"=69726884",W1527:W1546),0)</f>
        <v>#REF!</v>
      </c>
      <c r="EC1548" s="4" t="e">
        <f>ROUND(SUMIF(AA1527:AA1546,"=69726884",X1527:X1546),0)</f>
        <v>#REF!</v>
      </c>
      <c r="ED1548" s="4" t="e">
        <f>ROUND(SUMIF(AA1527:AA1546,"=69726884",Y1527:Y1546),0)</f>
        <v>#REF!</v>
      </c>
      <c r="EE1548" s="4"/>
      <c r="EF1548" s="4"/>
      <c r="EG1548" s="4">
        <f t="shared" ref="EG1548:EV1548" si="1282">ROUND(FP1548,0)</f>
        <v>0</v>
      </c>
      <c r="EH1548" s="4">
        <f t="shared" si="1282"/>
        <v>0</v>
      </c>
      <c r="EI1548" s="4">
        <f t="shared" si="1282"/>
        <v>0</v>
      </c>
      <c r="EJ1548" s="4" t="e">
        <f t="shared" si="1282"/>
        <v>#REF!</v>
      </c>
      <c r="EK1548" s="4" t="e">
        <f t="shared" si="1282"/>
        <v>#REF!</v>
      </c>
      <c r="EL1548" s="4">
        <f t="shared" si="1282"/>
        <v>0</v>
      </c>
      <c r="EM1548" s="4">
        <f t="shared" si="1282"/>
        <v>0</v>
      </c>
      <c r="EN1548" s="4" t="e">
        <f t="shared" si="1282"/>
        <v>#REF!</v>
      </c>
      <c r="EO1548" s="4" t="e">
        <f t="shared" si="1282"/>
        <v>#REF!</v>
      </c>
      <c r="EP1548" s="4">
        <f t="shared" si="1282"/>
        <v>0</v>
      </c>
      <c r="EQ1548" s="4" t="e">
        <f t="shared" si="1282"/>
        <v>#REF!</v>
      </c>
      <c r="ER1548" s="4">
        <f t="shared" si="1282"/>
        <v>0</v>
      </c>
      <c r="ES1548" s="4" t="e">
        <f t="shared" si="1282"/>
        <v>#REF!</v>
      </c>
      <c r="ET1548" s="4">
        <f t="shared" si="1282"/>
        <v>0</v>
      </c>
      <c r="EU1548" s="4">
        <f t="shared" si="1282"/>
        <v>0</v>
      </c>
      <c r="EV1548" s="4">
        <f t="shared" si="1282"/>
        <v>0</v>
      </c>
      <c r="EW1548" s="4"/>
      <c r="EX1548" s="4"/>
      <c r="EY1548" s="4"/>
      <c r="EZ1548" s="4"/>
      <c r="FA1548" s="4"/>
      <c r="FB1548" s="4"/>
      <c r="FC1548" s="4"/>
      <c r="FD1548" s="4"/>
      <c r="FE1548" s="4"/>
      <c r="FF1548" s="4"/>
      <c r="FG1548" s="4"/>
      <c r="FH1548" s="4"/>
      <c r="FI1548" s="4"/>
      <c r="FJ1548" s="4"/>
      <c r="FK1548" s="4"/>
      <c r="FL1548" s="4"/>
      <c r="FM1548" s="4"/>
      <c r="FN1548" s="4"/>
      <c r="FO1548" s="4"/>
      <c r="FP1548" s="4">
        <f>ROUND(SUMIF(AA1527:AA1546,"=69726884",FQ1527:FQ1546),0)</f>
        <v>0</v>
      </c>
      <c r="FQ1548" s="4">
        <f>ROUND(SUMIF(AA1527:AA1546,"=69726884",FR1527:FR1546),0)</f>
        <v>0</v>
      </c>
      <c r="FR1548" s="4">
        <f>ROUND(SUMIF(AA1527:AA1546,"=69726884",GL1527:GL1546),0)</f>
        <v>0</v>
      </c>
      <c r="FS1548" s="4" t="e">
        <f>ROUND(SUMIF(AA1527:AA1546,"=69726884",GM1527:GM1546),0)</f>
        <v>#REF!</v>
      </c>
      <c r="FT1548" s="4" t="e">
        <f>ROUND(SUMIF(AA1527:AA1546,"=69726884",GN1527:GN1546),0)</f>
        <v>#REF!</v>
      </c>
      <c r="FU1548" s="4">
        <f>ROUND(SUMIF(AA1527:AA1546,"=69726884",GO1527:GO1546),0)</f>
        <v>0</v>
      </c>
      <c r="FV1548" s="4">
        <f>ROUND(SUMIF(AA1527:AA1546,"=69726884",GP1527:GP1546),0)</f>
        <v>0</v>
      </c>
      <c r="FW1548" s="4" t="e">
        <f>DU1548-FP1548</f>
        <v>#REF!</v>
      </c>
      <c r="FX1548" s="4" t="e">
        <f>DU1548-FQ1548</f>
        <v>#REF!</v>
      </c>
      <c r="FY1548" s="4">
        <f>FP1548-FR1548</f>
        <v>0</v>
      </c>
      <c r="FZ1548" s="4" t="e">
        <f>DU1548-FP1548-FQ1548+FR1548</f>
        <v>#REF!</v>
      </c>
      <c r="GA1548" s="4">
        <f>FQ1548-FR1548</f>
        <v>0</v>
      </c>
      <c r="GB1548" s="4" t="e">
        <f>ROUND(SUMIF(AA1527:AA1546,"=69726884",GX1527:GX1546),0)</f>
        <v>#REF!</v>
      </c>
      <c r="GC1548" s="4">
        <f>ROUND(SUMIF(AA1527:AA1546,"=69726884",GY1527:GY1546),0)</f>
        <v>0</v>
      </c>
      <c r="GD1548" s="4">
        <f>ROUND(SUMIF(AA1527:AA1546,"=69726884",GZ1527:GZ1546),0)</f>
        <v>0</v>
      </c>
      <c r="GE1548" s="4">
        <f>ROUND(SUMIF(AA1527:AA1546,"=69726884",HD1527:HD1546),0)</f>
        <v>0</v>
      </c>
      <c r="GF1548" s="4"/>
      <c r="GG1548" s="4"/>
      <c r="GH1548" s="4"/>
      <c r="GI1548" s="4"/>
      <c r="GJ1548" s="4"/>
      <c r="GK1548" s="4"/>
      <c r="GL1548" s="4"/>
      <c r="GM1548" s="4"/>
      <c r="GN1548" s="4"/>
      <c r="GO1548" s="4"/>
      <c r="GP1548" s="4"/>
      <c r="GQ1548" s="4"/>
      <c r="GR1548" s="4"/>
      <c r="GS1548" s="4"/>
      <c r="GT1548" s="4"/>
      <c r="GU1548" s="4"/>
      <c r="GV1548" s="4"/>
      <c r="GW1548" s="4"/>
      <c r="GX1548" s="4">
        <v>0</v>
      </c>
    </row>
    <row r="1550" spans="1:255" x14ac:dyDescent="0.2">
      <c r="A1550" s="5">
        <v>50</v>
      </c>
      <c r="B1550" s="5">
        <v>0</v>
      </c>
      <c r="C1550" s="5">
        <v>0</v>
      </c>
      <c r="D1550" s="5">
        <v>1</v>
      </c>
      <c r="E1550" s="5">
        <v>201</v>
      </c>
      <c r="F1550" s="5" t="e">
        <f>ROUND(Source!O1548,O1550)</f>
        <v>#REF!</v>
      </c>
      <c r="G1550" s="5" t="s">
        <v>86</v>
      </c>
      <c r="H1550" s="5" t="s">
        <v>87</v>
      </c>
      <c r="I1550" s="5"/>
      <c r="J1550" s="5"/>
      <c r="K1550" s="5">
        <v>201</v>
      </c>
      <c r="L1550" s="5">
        <v>1</v>
      </c>
      <c r="M1550" s="5">
        <v>3</v>
      </c>
      <c r="N1550" s="5" t="s">
        <v>3</v>
      </c>
      <c r="O1550" s="5">
        <v>0</v>
      </c>
      <c r="P1550" s="5" t="e">
        <f>ROUND(Source!DG1548,O1550)</f>
        <v>#REF!</v>
      </c>
      <c r="Q1550" s="5"/>
      <c r="R1550" s="5"/>
      <c r="S1550" s="5"/>
      <c r="T1550" s="5"/>
      <c r="U1550" s="5"/>
      <c r="V1550" s="5"/>
      <c r="W1550" s="5">
        <v>12795</v>
      </c>
      <c r="X1550" s="5">
        <v>1</v>
      </c>
      <c r="Y1550" s="5">
        <v>12795</v>
      </c>
      <c r="Z1550" s="5">
        <v>96168</v>
      </c>
      <c r="AA1550" s="5">
        <v>1</v>
      </c>
      <c r="AB1550" s="5">
        <v>96168</v>
      </c>
    </row>
    <row r="1551" spans="1:255" x14ac:dyDescent="0.2">
      <c r="A1551" s="5">
        <v>50</v>
      </c>
      <c r="B1551" s="5">
        <v>0</v>
      </c>
      <c r="C1551" s="5">
        <v>0</v>
      </c>
      <c r="D1551" s="5">
        <v>1</v>
      </c>
      <c r="E1551" s="5">
        <v>202</v>
      </c>
      <c r="F1551" s="5" t="e">
        <f>ROUND(Source!P1548,O1551)</f>
        <v>#REF!</v>
      </c>
      <c r="G1551" s="5" t="s">
        <v>88</v>
      </c>
      <c r="H1551" s="5" t="s">
        <v>89</v>
      </c>
      <c r="I1551" s="5"/>
      <c r="J1551" s="5"/>
      <c r="K1551" s="5">
        <v>202</v>
      </c>
      <c r="L1551" s="5">
        <v>2</v>
      </c>
      <c r="M1551" s="5">
        <v>3</v>
      </c>
      <c r="N1551" s="5" t="s">
        <v>3</v>
      </c>
      <c r="O1551" s="5">
        <v>0</v>
      </c>
      <c r="P1551" s="5" t="e">
        <f>ROUND(Source!DH1548,O1551)</f>
        <v>#REF!</v>
      </c>
      <c r="Q1551" s="5"/>
      <c r="R1551" s="5"/>
      <c r="S1551" s="5"/>
      <c r="T1551" s="5"/>
      <c r="U1551" s="5"/>
      <c r="V1551" s="5"/>
      <c r="W1551" s="5">
        <v>11505</v>
      </c>
      <c r="X1551" s="5">
        <v>1</v>
      </c>
      <c r="Y1551" s="5">
        <v>11505</v>
      </c>
      <c r="Z1551" s="5">
        <v>68430</v>
      </c>
      <c r="AA1551" s="5">
        <v>1</v>
      </c>
      <c r="AB1551" s="5">
        <v>68430</v>
      </c>
    </row>
    <row r="1552" spans="1:255" x14ac:dyDescent="0.2">
      <c r="A1552" s="5">
        <v>50</v>
      </c>
      <c r="B1552" s="5">
        <v>0</v>
      </c>
      <c r="C1552" s="5">
        <v>0</v>
      </c>
      <c r="D1552" s="5">
        <v>1</v>
      </c>
      <c r="E1552" s="5">
        <v>222</v>
      </c>
      <c r="F1552" s="5">
        <f>ROUND(Source!AO1548,O1552)</f>
        <v>0</v>
      </c>
      <c r="G1552" s="5" t="s">
        <v>90</v>
      </c>
      <c r="H1552" s="5" t="s">
        <v>91</v>
      </c>
      <c r="I1552" s="5"/>
      <c r="J1552" s="5"/>
      <c r="K1552" s="5">
        <v>222</v>
      </c>
      <c r="L1552" s="5">
        <v>3</v>
      </c>
      <c r="M1552" s="5">
        <v>3</v>
      </c>
      <c r="N1552" s="5" t="s">
        <v>3</v>
      </c>
      <c r="O1552" s="5">
        <v>0</v>
      </c>
      <c r="P1552" s="5">
        <f>ROUND(Source!EG1548,O1552)</f>
        <v>0</v>
      </c>
      <c r="Q1552" s="5"/>
      <c r="R1552" s="5"/>
      <c r="S1552" s="5"/>
      <c r="T1552" s="5"/>
      <c r="U1552" s="5"/>
      <c r="V1552" s="5"/>
      <c r="W1552" s="5">
        <v>0</v>
      </c>
      <c r="X1552" s="5">
        <v>1</v>
      </c>
      <c r="Y1552" s="5">
        <v>0</v>
      </c>
      <c r="Z1552" s="5">
        <v>0</v>
      </c>
      <c r="AA1552" s="5">
        <v>1</v>
      </c>
      <c r="AB1552" s="5">
        <v>0</v>
      </c>
    </row>
    <row r="1553" spans="1:28" x14ac:dyDescent="0.2">
      <c r="A1553" s="5">
        <v>50</v>
      </c>
      <c r="B1553" s="5">
        <v>0</v>
      </c>
      <c r="C1553" s="5">
        <v>0</v>
      </c>
      <c r="D1553" s="5">
        <v>1</v>
      </c>
      <c r="E1553" s="5">
        <v>225</v>
      </c>
      <c r="F1553" s="5" t="e">
        <f>ROUND(Source!AV1548,O1553)</f>
        <v>#REF!</v>
      </c>
      <c r="G1553" s="5" t="s">
        <v>92</v>
      </c>
      <c r="H1553" s="5" t="s">
        <v>93</v>
      </c>
      <c r="I1553" s="5"/>
      <c r="J1553" s="5"/>
      <c r="K1553" s="5">
        <v>225</v>
      </c>
      <c r="L1553" s="5">
        <v>4</v>
      </c>
      <c r="M1553" s="5">
        <v>3</v>
      </c>
      <c r="N1553" s="5" t="s">
        <v>3</v>
      </c>
      <c r="O1553" s="5">
        <v>0</v>
      </c>
      <c r="P1553" s="5" t="e">
        <f>ROUND(Source!EN1548,O1553)</f>
        <v>#REF!</v>
      </c>
      <c r="Q1553" s="5"/>
      <c r="R1553" s="5"/>
      <c r="S1553" s="5"/>
      <c r="T1553" s="5"/>
      <c r="U1553" s="5"/>
      <c r="V1553" s="5"/>
      <c r="W1553" s="5">
        <v>11505</v>
      </c>
      <c r="X1553" s="5">
        <v>1</v>
      </c>
      <c r="Y1553" s="5">
        <v>11505</v>
      </c>
      <c r="Z1553" s="5">
        <v>68430</v>
      </c>
      <c r="AA1553" s="5">
        <v>1</v>
      </c>
      <c r="AB1553" s="5">
        <v>68430</v>
      </c>
    </row>
    <row r="1554" spans="1:28" x14ac:dyDescent="0.2">
      <c r="A1554" s="5">
        <v>50</v>
      </c>
      <c r="B1554" s="5">
        <v>0</v>
      </c>
      <c r="C1554" s="5">
        <v>0</v>
      </c>
      <c r="D1554" s="5">
        <v>1</v>
      </c>
      <c r="E1554" s="5">
        <v>226</v>
      </c>
      <c r="F1554" s="5" t="e">
        <f>ROUND(Source!AW1548,O1554)</f>
        <v>#REF!</v>
      </c>
      <c r="G1554" s="5" t="s">
        <v>94</v>
      </c>
      <c r="H1554" s="5" t="s">
        <v>95</v>
      </c>
      <c r="I1554" s="5"/>
      <c r="J1554" s="5"/>
      <c r="K1554" s="5">
        <v>226</v>
      </c>
      <c r="L1554" s="5">
        <v>5</v>
      </c>
      <c r="M1554" s="5">
        <v>3</v>
      </c>
      <c r="N1554" s="5" t="s">
        <v>3</v>
      </c>
      <c r="O1554" s="5">
        <v>0</v>
      </c>
      <c r="P1554" s="5" t="e">
        <f>ROUND(Source!EO1548,O1554)</f>
        <v>#REF!</v>
      </c>
      <c r="Q1554" s="5"/>
      <c r="R1554" s="5"/>
      <c r="S1554" s="5"/>
      <c r="T1554" s="5"/>
      <c r="U1554" s="5"/>
      <c r="V1554" s="5"/>
      <c r="W1554" s="5">
        <v>11505</v>
      </c>
      <c r="X1554" s="5">
        <v>1</v>
      </c>
      <c r="Y1554" s="5">
        <v>11505</v>
      </c>
      <c r="Z1554" s="5">
        <v>68430</v>
      </c>
      <c r="AA1554" s="5">
        <v>1</v>
      </c>
      <c r="AB1554" s="5">
        <v>68430</v>
      </c>
    </row>
    <row r="1555" spans="1:28" x14ac:dyDescent="0.2">
      <c r="A1555" s="5">
        <v>50</v>
      </c>
      <c r="B1555" s="5">
        <v>0</v>
      </c>
      <c r="C1555" s="5">
        <v>0</v>
      </c>
      <c r="D1555" s="5">
        <v>1</v>
      </c>
      <c r="E1555" s="5">
        <v>227</v>
      </c>
      <c r="F1555" s="5">
        <f>ROUND(Source!AX1548,O1555)</f>
        <v>0</v>
      </c>
      <c r="G1555" s="5" t="s">
        <v>96</v>
      </c>
      <c r="H1555" s="5" t="s">
        <v>97</v>
      </c>
      <c r="I1555" s="5"/>
      <c r="J1555" s="5"/>
      <c r="K1555" s="5">
        <v>227</v>
      </c>
      <c r="L1555" s="5">
        <v>6</v>
      </c>
      <c r="M1555" s="5">
        <v>3</v>
      </c>
      <c r="N1555" s="5" t="s">
        <v>3</v>
      </c>
      <c r="O1555" s="5">
        <v>0</v>
      </c>
      <c r="P1555" s="5">
        <f>ROUND(Source!EP1548,O1555)</f>
        <v>0</v>
      </c>
      <c r="Q1555" s="5"/>
      <c r="R1555" s="5"/>
      <c r="S1555" s="5"/>
      <c r="T1555" s="5"/>
      <c r="U1555" s="5"/>
      <c r="V1555" s="5"/>
      <c r="W1555" s="5">
        <v>0</v>
      </c>
      <c r="X1555" s="5">
        <v>1</v>
      </c>
      <c r="Y1555" s="5">
        <v>0</v>
      </c>
      <c r="Z1555" s="5">
        <v>0</v>
      </c>
      <c r="AA1555" s="5">
        <v>1</v>
      </c>
      <c r="AB1555" s="5">
        <v>0</v>
      </c>
    </row>
    <row r="1556" spans="1:28" x14ac:dyDescent="0.2">
      <c r="A1556" s="5">
        <v>50</v>
      </c>
      <c r="B1556" s="5">
        <v>0</v>
      </c>
      <c r="C1556" s="5">
        <v>0</v>
      </c>
      <c r="D1556" s="5">
        <v>1</v>
      </c>
      <c r="E1556" s="5">
        <v>228</v>
      </c>
      <c r="F1556" s="5" t="e">
        <f>ROUND(Source!AY1548,O1556)</f>
        <v>#REF!</v>
      </c>
      <c r="G1556" s="5" t="s">
        <v>98</v>
      </c>
      <c r="H1556" s="5" t="s">
        <v>99</v>
      </c>
      <c r="I1556" s="5"/>
      <c r="J1556" s="5"/>
      <c r="K1556" s="5">
        <v>228</v>
      </c>
      <c r="L1556" s="5">
        <v>7</v>
      </c>
      <c r="M1556" s="5">
        <v>3</v>
      </c>
      <c r="N1556" s="5" t="s">
        <v>3</v>
      </c>
      <c r="O1556" s="5">
        <v>0</v>
      </c>
      <c r="P1556" s="5" t="e">
        <f>ROUND(Source!EQ1548,O1556)</f>
        <v>#REF!</v>
      </c>
      <c r="Q1556" s="5"/>
      <c r="R1556" s="5"/>
      <c r="S1556" s="5"/>
      <c r="T1556" s="5"/>
      <c r="U1556" s="5"/>
      <c r="V1556" s="5"/>
      <c r="W1556" s="5">
        <v>11505</v>
      </c>
      <c r="X1556" s="5">
        <v>1</v>
      </c>
      <c r="Y1556" s="5">
        <v>11505</v>
      </c>
      <c r="Z1556" s="5">
        <v>68430</v>
      </c>
      <c r="AA1556" s="5">
        <v>1</v>
      </c>
      <c r="AB1556" s="5">
        <v>68430</v>
      </c>
    </row>
    <row r="1557" spans="1:28" x14ac:dyDescent="0.2">
      <c r="A1557" s="5">
        <v>50</v>
      </c>
      <c r="B1557" s="5">
        <v>0</v>
      </c>
      <c r="C1557" s="5">
        <v>0</v>
      </c>
      <c r="D1557" s="5">
        <v>1</v>
      </c>
      <c r="E1557" s="5">
        <v>216</v>
      </c>
      <c r="F1557" s="5">
        <f>ROUND(Source!AP1548,O1557)</f>
        <v>0</v>
      </c>
      <c r="G1557" s="5" t="s">
        <v>100</v>
      </c>
      <c r="H1557" s="5" t="s">
        <v>101</v>
      </c>
      <c r="I1557" s="5"/>
      <c r="J1557" s="5"/>
      <c r="K1557" s="5">
        <v>216</v>
      </c>
      <c r="L1557" s="5">
        <v>8</v>
      </c>
      <c r="M1557" s="5">
        <v>3</v>
      </c>
      <c r="N1557" s="5" t="s">
        <v>3</v>
      </c>
      <c r="O1557" s="5">
        <v>0</v>
      </c>
      <c r="P1557" s="5">
        <f>ROUND(Source!EH1548,O1557)</f>
        <v>0</v>
      </c>
      <c r="Q1557" s="5"/>
      <c r="R1557" s="5"/>
      <c r="S1557" s="5"/>
      <c r="T1557" s="5"/>
      <c r="U1557" s="5"/>
      <c r="V1557" s="5"/>
      <c r="W1557" s="5">
        <v>0</v>
      </c>
      <c r="X1557" s="5">
        <v>1</v>
      </c>
      <c r="Y1557" s="5">
        <v>0</v>
      </c>
      <c r="Z1557" s="5">
        <v>0</v>
      </c>
      <c r="AA1557" s="5">
        <v>1</v>
      </c>
      <c r="AB1557" s="5">
        <v>0</v>
      </c>
    </row>
    <row r="1558" spans="1:28" x14ac:dyDescent="0.2">
      <c r="A1558" s="5">
        <v>50</v>
      </c>
      <c r="B1558" s="5">
        <v>0</v>
      </c>
      <c r="C1558" s="5">
        <v>0</v>
      </c>
      <c r="D1558" s="5">
        <v>1</v>
      </c>
      <c r="E1558" s="5">
        <v>223</v>
      </c>
      <c r="F1558" s="5">
        <f>ROUND(Source!AQ1548,O1558)</f>
        <v>0</v>
      </c>
      <c r="G1558" s="5" t="s">
        <v>102</v>
      </c>
      <c r="H1558" s="5" t="s">
        <v>103</v>
      </c>
      <c r="I1558" s="5"/>
      <c r="J1558" s="5"/>
      <c r="K1558" s="5">
        <v>223</v>
      </c>
      <c r="L1558" s="5">
        <v>9</v>
      </c>
      <c r="M1558" s="5">
        <v>3</v>
      </c>
      <c r="N1558" s="5" t="s">
        <v>3</v>
      </c>
      <c r="O1558" s="5">
        <v>0</v>
      </c>
      <c r="P1558" s="5">
        <f>ROUND(Source!EI1548,O1558)</f>
        <v>0</v>
      </c>
      <c r="Q1558" s="5"/>
      <c r="R1558" s="5"/>
      <c r="S1558" s="5"/>
      <c r="T1558" s="5"/>
      <c r="U1558" s="5"/>
      <c r="V1558" s="5"/>
      <c r="W1558" s="5">
        <v>0</v>
      </c>
      <c r="X1558" s="5">
        <v>1</v>
      </c>
      <c r="Y1558" s="5">
        <v>0</v>
      </c>
      <c r="Z1558" s="5">
        <v>0</v>
      </c>
      <c r="AA1558" s="5">
        <v>1</v>
      </c>
      <c r="AB1558" s="5">
        <v>0</v>
      </c>
    </row>
    <row r="1559" spans="1:28" x14ac:dyDescent="0.2">
      <c r="A1559" s="5">
        <v>50</v>
      </c>
      <c r="B1559" s="5">
        <v>0</v>
      </c>
      <c r="C1559" s="5">
        <v>0</v>
      </c>
      <c r="D1559" s="5">
        <v>1</v>
      </c>
      <c r="E1559" s="5">
        <v>229</v>
      </c>
      <c r="F1559" s="5">
        <f>ROUND(Source!AZ1548,O1559)</f>
        <v>0</v>
      </c>
      <c r="G1559" s="5" t="s">
        <v>104</v>
      </c>
      <c r="H1559" s="5" t="s">
        <v>105</v>
      </c>
      <c r="I1559" s="5"/>
      <c r="J1559" s="5"/>
      <c r="K1559" s="5">
        <v>229</v>
      </c>
      <c r="L1559" s="5">
        <v>10</v>
      </c>
      <c r="M1559" s="5">
        <v>3</v>
      </c>
      <c r="N1559" s="5" t="s">
        <v>3</v>
      </c>
      <c r="O1559" s="5">
        <v>0</v>
      </c>
      <c r="P1559" s="5">
        <f>ROUND(Source!ER1548,O1559)</f>
        <v>0</v>
      </c>
      <c r="Q1559" s="5"/>
      <c r="R1559" s="5"/>
      <c r="S1559" s="5"/>
      <c r="T1559" s="5"/>
      <c r="U1559" s="5"/>
      <c r="V1559" s="5"/>
      <c r="W1559" s="5">
        <v>0</v>
      </c>
      <c r="X1559" s="5">
        <v>1</v>
      </c>
      <c r="Y1559" s="5">
        <v>0</v>
      </c>
      <c r="Z1559" s="5">
        <v>0</v>
      </c>
      <c r="AA1559" s="5">
        <v>1</v>
      </c>
      <c r="AB1559" s="5">
        <v>0</v>
      </c>
    </row>
    <row r="1560" spans="1:28" x14ac:dyDescent="0.2">
      <c r="A1560" s="5">
        <v>50</v>
      </c>
      <c r="B1560" s="5">
        <v>0</v>
      </c>
      <c r="C1560" s="5">
        <v>0</v>
      </c>
      <c r="D1560" s="5">
        <v>1</v>
      </c>
      <c r="E1560" s="5">
        <v>203</v>
      </c>
      <c r="F1560" s="5" t="e">
        <f>ROUND(Source!Q1548,O1560)</f>
        <v>#REF!</v>
      </c>
      <c r="G1560" s="5" t="s">
        <v>106</v>
      </c>
      <c r="H1560" s="5" t="s">
        <v>107</v>
      </c>
      <c r="I1560" s="5"/>
      <c r="J1560" s="5"/>
      <c r="K1560" s="5">
        <v>203</v>
      </c>
      <c r="L1560" s="5">
        <v>11</v>
      </c>
      <c r="M1560" s="5">
        <v>3</v>
      </c>
      <c r="N1560" s="5" t="s">
        <v>3</v>
      </c>
      <c r="O1560" s="5">
        <v>0</v>
      </c>
      <c r="P1560" s="5" t="e">
        <f>ROUND(Source!DI1548,O1560)</f>
        <v>#REF!</v>
      </c>
      <c r="Q1560" s="5"/>
      <c r="R1560" s="5"/>
      <c r="S1560" s="5"/>
      <c r="T1560" s="5"/>
      <c r="U1560" s="5"/>
      <c r="V1560" s="5"/>
      <c r="W1560" s="5">
        <v>314</v>
      </c>
      <c r="X1560" s="5">
        <v>1</v>
      </c>
      <c r="Y1560" s="5">
        <v>314</v>
      </c>
      <c r="Z1560" s="5">
        <v>2819</v>
      </c>
      <c r="AA1560" s="5">
        <v>1</v>
      </c>
      <c r="AB1560" s="5">
        <v>2819</v>
      </c>
    </row>
    <row r="1561" spans="1:28" x14ac:dyDescent="0.2">
      <c r="A1561" s="5">
        <v>50</v>
      </c>
      <c r="B1561" s="5">
        <v>0</v>
      </c>
      <c r="C1561" s="5">
        <v>0</v>
      </c>
      <c r="D1561" s="5">
        <v>1</v>
      </c>
      <c r="E1561" s="5">
        <v>231</v>
      </c>
      <c r="F1561" s="5">
        <f>ROUND(Source!BB1548,O1561)</f>
        <v>0</v>
      </c>
      <c r="G1561" s="5" t="s">
        <v>108</v>
      </c>
      <c r="H1561" s="5" t="s">
        <v>109</v>
      </c>
      <c r="I1561" s="5"/>
      <c r="J1561" s="5"/>
      <c r="K1561" s="5">
        <v>231</v>
      </c>
      <c r="L1561" s="5">
        <v>12</v>
      </c>
      <c r="M1561" s="5">
        <v>3</v>
      </c>
      <c r="N1561" s="5" t="s">
        <v>3</v>
      </c>
      <c r="O1561" s="5">
        <v>0</v>
      </c>
      <c r="P1561" s="5">
        <f>ROUND(Source!ET1548,O1561)</f>
        <v>0</v>
      </c>
      <c r="Q1561" s="5"/>
      <c r="R1561" s="5"/>
      <c r="S1561" s="5"/>
      <c r="T1561" s="5"/>
      <c r="U1561" s="5"/>
      <c r="V1561" s="5"/>
      <c r="W1561" s="5">
        <v>0</v>
      </c>
      <c r="X1561" s="5">
        <v>1</v>
      </c>
      <c r="Y1561" s="5">
        <v>0</v>
      </c>
      <c r="Z1561" s="5">
        <v>0</v>
      </c>
      <c r="AA1561" s="5">
        <v>1</v>
      </c>
      <c r="AB1561" s="5">
        <v>0</v>
      </c>
    </row>
    <row r="1562" spans="1:28" x14ac:dyDescent="0.2">
      <c r="A1562" s="5">
        <v>50</v>
      </c>
      <c r="B1562" s="5">
        <v>0</v>
      </c>
      <c r="C1562" s="5">
        <v>0</v>
      </c>
      <c r="D1562" s="5">
        <v>1</v>
      </c>
      <c r="E1562" s="5">
        <v>204</v>
      </c>
      <c r="F1562" s="5" t="e">
        <f>ROUND(Source!R1548,O1562)</f>
        <v>#REF!</v>
      </c>
      <c r="G1562" s="5" t="s">
        <v>110</v>
      </c>
      <c r="H1562" s="5" t="s">
        <v>111</v>
      </c>
      <c r="I1562" s="5"/>
      <c r="J1562" s="5"/>
      <c r="K1562" s="5">
        <v>204</v>
      </c>
      <c r="L1562" s="5">
        <v>13</v>
      </c>
      <c r="M1562" s="5">
        <v>3</v>
      </c>
      <c r="N1562" s="5" t="s">
        <v>3</v>
      </c>
      <c r="O1562" s="5">
        <v>0</v>
      </c>
      <c r="P1562" s="5" t="e">
        <f>ROUND(Source!DJ1548,O1562)</f>
        <v>#REF!</v>
      </c>
      <c r="Q1562" s="5"/>
      <c r="R1562" s="5"/>
      <c r="S1562" s="5"/>
      <c r="T1562" s="5"/>
      <c r="U1562" s="5"/>
      <c r="V1562" s="5"/>
      <c r="W1562" s="5">
        <v>22</v>
      </c>
      <c r="X1562" s="5">
        <v>1</v>
      </c>
      <c r="Y1562" s="5">
        <v>22</v>
      </c>
      <c r="Z1562" s="5">
        <v>450</v>
      </c>
      <c r="AA1562" s="5">
        <v>1</v>
      </c>
      <c r="AB1562" s="5">
        <v>450</v>
      </c>
    </row>
    <row r="1563" spans="1:28" x14ac:dyDescent="0.2">
      <c r="A1563" s="5">
        <v>50</v>
      </c>
      <c r="B1563" s="5">
        <v>0</v>
      </c>
      <c r="C1563" s="5">
        <v>0</v>
      </c>
      <c r="D1563" s="5">
        <v>1</v>
      </c>
      <c r="E1563" s="5">
        <v>205</v>
      </c>
      <c r="F1563" s="5" t="e">
        <f>ROUND(Source!S1548,O1563)</f>
        <v>#REF!</v>
      </c>
      <c r="G1563" s="5" t="s">
        <v>112</v>
      </c>
      <c r="H1563" s="5" t="s">
        <v>113</v>
      </c>
      <c r="I1563" s="5"/>
      <c r="J1563" s="5"/>
      <c r="K1563" s="5">
        <v>205</v>
      </c>
      <c r="L1563" s="5">
        <v>14</v>
      </c>
      <c r="M1563" s="5">
        <v>3</v>
      </c>
      <c r="N1563" s="5" t="s">
        <v>3</v>
      </c>
      <c r="O1563" s="5">
        <v>0</v>
      </c>
      <c r="P1563" s="5" t="e">
        <f>ROUND(Source!DK1548,O1563)</f>
        <v>#REF!</v>
      </c>
      <c r="Q1563" s="5"/>
      <c r="R1563" s="5"/>
      <c r="S1563" s="5"/>
      <c r="T1563" s="5"/>
      <c r="U1563" s="5"/>
      <c r="V1563" s="5"/>
      <c r="W1563" s="5">
        <v>976</v>
      </c>
      <c r="X1563" s="5">
        <v>1</v>
      </c>
      <c r="Y1563" s="5">
        <v>976</v>
      </c>
      <c r="Z1563" s="5">
        <v>24919</v>
      </c>
      <c r="AA1563" s="5">
        <v>1</v>
      </c>
      <c r="AB1563" s="5">
        <v>24919</v>
      </c>
    </row>
    <row r="1564" spans="1:28" x14ac:dyDescent="0.2">
      <c r="A1564" s="5">
        <v>50</v>
      </c>
      <c r="B1564" s="5">
        <v>0</v>
      </c>
      <c r="C1564" s="5">
        <v>0</v>
      </c>
      <c r="D1564" s="5">
        <v>1</v>
      </c>
      <c r="E1564" s="5">
        <v>232</v>
      </c>
      <c r="F1564" s="5">
        <f>ROUND(Source!BC1548,O1564)</f>
        <v>0</v>
      </c>
      <c r="G1564" s="5" t="s">
        <v>114</v>
      </c>
      <c r="H1564" s="5" t="s">
        <v>115</v>
      </c>
      <c r="I1564" s="5"/>
      <c r="J1564" s="5"/>
      <c r="K1564" s="5">
        <v>232</v>
      </c>
      <c r="L1564" s="5">
        <v>15</v>
      </c>
      <c r="M1564" s="5">
        <v>3</v>
      </c>
      <c r="N1564" s="5" t="s">
        <v>3</v>
      </c>
      <c r="O1564" s="5">
        <v>0</v>
      </c>
      <c r="P1564" s="5">
        <f>ROUND(Source!EU1548,O1564)</f>
        <v>0</v>
      </c>
      <c r="Q1564" s="5"/>
      <c r="R1564" s="5"/>
      <c r="S1564" s="5"/>
      <c r="T1564" s="5"/>
      <c r="U1564" s="5"/>
      <c r="V1564" s="5"/>
      <c r="W1564" s="5">
        <v>0</v>
      </c>
      <c r="X1564" s="5">
        <v>1</v>
      </c>
      <c r="Y1564" s="5">
        <v>0</v>
      </c>
      <c r="Z1564" s="5">
        <v>0</v>
      </c>
      <c r="AA1564" s="5">
        <v>1</v>
      </c>
      <c r="AB1564" s="5">
        <v>0</v>
      </c>
    </row>
    <row r="1565" spans="1:28" x14ac:dyDescent="0.2">
      <c r="A1565" s="5">
        <v>50</v>
      </c>
      <c r="B1565" s="5">
        <v>0</v>
      </c>
      <c r="C1565" s="5">
        <v>0</v>
      </c>
      <c r="D1565" s="5">
        <v>1</v>
      </c>
      <c r="E1565" s="5">
        <v>214</v>
      </c>
      <c r="F1565" s="5" t="e">
        <f>ROUND(Source!AS1548,O1565)</f>
        <v>#REF!</v>
      </c>
      <c r="G1565" s="5" t="s">
        <v>116</v>
      </c>
      <c r="H1565" s="5" t="s">
        <v>117</v>
      </c>
      <c r="I1565" s="5"/>
      <c r="J1565" s="5"/>
      <c r="K1565" s="5">
        <v>214</v>
      </c>
      <c r="L1565" s="5">
        <v>16</v>
      </c>
      <c r="M1565" s="5">
        <v>3</v>
      </c>
      <c r="N1565" s="5" t="s">
        <v>3</v>
      </c>
      <c r="O1565" s="5">
        <v>0</v>
      </c>
      <c r="P1565" s="5" t="e">
        <f>ROUND(Source!EK1548,O1565)</f>
        <v>#REF!</v>
      </c>
      <c r="Q1565" s="5"/>
      <c r="R1565" s="5"/>
      <c r="S1565" s="5"/>
      <c r="T1565" s="5"/>
      <c r="U1565" s="5"/>
      <c r="V1565" s="5"/>
      <c r="W1565" s="5">
        <v>14571</v>
      </c>
      <c r="X1565" s="5">
        <v>1</v>
      </c>
      <c r="Y1565" s="5">
        <v>14571</v>
      </c>
      <c r="Z1565" s="5">
        <v>137316</v>
      </c>
      <c r="AA1565" s="5">
        <v>1</v>
      </c>
      <c r="AB1565" s="5">
        <v>137316</v>
      </c>
    </row>
    <row r="1566" spans="1:28" x14ac:dyDescent="0.2">
      <c r="A1566" s="5">
        <v>50</v>
      </c>
      <c r="B1566" s="5">
        <v>0</v>
      </c>
      <c r="C1566" s="5">
        <v>0</v>
      </c>
      <c r="D1566" s="5">
        <v>1</v>
      </c>
      <c r="E1566" s="5">
        <v>215</v>
      </c>
      <c r="F1566" s="5">
        <f>ROUND(Source!AT1548,O1566)</f>
        <v>0</v>
      </c>
      <c r="G1566" s="5" t="s">
        <v>118</v>
      </c>
      <c r="H1566" s="5" t="s">
        <v>119</v>
      </c>
      <c r="I1566" s="5"/>
      <c r="J1566" s="5"/>
      <c r="K1566" s="5">
        <v>215</v>
      </c>
      <c r="L1566" s="5">
        <v>17</v>
      </c>
      <c r="M1566" s="5">
        <v>3</v>
      </c>
      <c r="N1566" s="5" t="s">
        <v>3</v>
      </c>
      <c r="O1566" s="5">
        <v>0</v>
      </c>
      <c r="P1566" s="5">
        <f>ROUND(Source!EL1548,O1566)</f>
        <v>0</v>
      </c>
      <c r="Q1566" s="5"/>
      <c r="R1566" s="5"/>
      <c r="S1566" s="5"/>
      <c r="T1566" s="5"/>
      <c r="U1566" s="5"/>
      <c r="V1566" s="5"/>
      <c r="W1566" s="5">
        <v>0</v>
      </c>
      <c r="X1566" s="5">
        <v>1</v>
      </c>
      <c r="Y1566" s="5">
        <v>0</v>
      </c>
      <c r="Z1566" s="5">
        <v>0</v>
      </c>
      <c r="AA1566" s="5">
        <v>1</v>
      </c>
      <c r="AB1566" s="5">
        <v>0</v>
      </c>
    </row>
    <row r="1567" spans="1:28" x14ac:dyDescent="0.2">
      <c r="A1567" s="5">
        <v>50</v>
      </c>
      <c r="B1567" s="5">
        <v>0</v>
      </c>
      <c r="C1567" s="5">
        <v>0</v>
      </c>
      <c r="D1567" s="5">
        <v>1</v>
      </c>
      <c r="E1567" s="5">
        <v>217</v>
      </c>
      <c r="F1567" s="5">
        <f>ROUND(Source!AU1548,O1567)</f>
        <v>0</v>
      </c>
      <c r="G1567" s="5" t="s">
        <v>120</v>
      </c>
      <c r="H1567" s="5" t="s">
        <v>121</v>
      </c>
      <c r="I1567" s="5"/>
      <c r="J1567" s="5"/>
      <c r="K1567" s="5">
        <v>217</v>
      </c>
      <c r="L1567" s="5">
        <v>18</v>
      </c>
      <c r="M1567" s="5">
        <v>3</v>
      </c>
      <c r="N1567" s="5" t="s">
        <v>3</v>
      </c>
      <c r="O1567" s="5">
        <v>0</v>
      </c>
      <c r="P1567" s="5">
        <f>ROUND(Source!EM1548,O1567)</f>
        <v>0</v>
      </c>
      <c r="Q1567" s="5"/>
      <c r="R1567" s="5"/>
      <c r="S1567" s="5"/>
      <c r="T1567" s="5"/>
      <c r="U1567" s="5"/>
      <c r="V1567" s="5"/>
      <c r="W1567" s="5">
        <v>0</v>
      </c>
      <c r="X1567" s="5">
        <v>1</v>
      </c>
      <c r="Y1567" s="5">
        <v>0</v>
      </c>
      <c r="Z1567" s="5">
        <v>0</v>
      </c>
      <c r="AA1567" s="5">
        <v>1</v>
      </c>
      <c r="AB1567" s="5">
        <v>0</v>
      </c>
    </row>
    <row r="1568" spans="1:28" x14ac:dyDescent="0.2">
      <c r="A1568" s="5">
        <v>50</v>
      </c>
      <c r="B1568" s="5">
        <v>0</v>
      </c>
      <c r="C1568" s="5">
        <v>0</v>
      </c>
      <c r="D1568" s="5">
        <v>1</v>
      </c>
      <c r="E1568" s="5">
        <v>230</v>
      </c>
      <c r="F1568" s="5" t="e">
        <f>ROUND(Source!BA1548,O1568)</f>
        <v>#REF!</v>
      </c>
      <c r="G1568" s="5" t="s">
        <v>122</v>
      </c>
      <c r="H1568" s="5" t="s">
        <v>123</v>
      </c>
      <c r="I1568" s="5"/>
      <c r="J1568" s="5"/>
      <c r="K1568" s="5">
        <v>230</v>
      </c>
      <c r="L1568" s="5">
        <v>19</v>
      </c>
      <c r="M1568" s="5">
        <v>3</v>
      </c>
      <c r="N1568" s="5" t="s">
        <v>3</v>
      </c>
      <c r="O1568" s="5">
        <v>0</v>
      </c>
      <c r="P1568" s="5" t="e">
        <f>ROUND(Source!ES1548,O1568)</f>
        <v>#REF!</v>
      </c>
      <c r="Q1568" s="5"/>
      <c r="R1568" s="5"/>
      <c r="S1568" s="5"/>
      <c r="T1568" s="5"/>
      <c r="U1568" s="5"/>
      <c r="V1568" s="5"/>
      <c r="W1568" s="5">
        <v>0</v>
      </c>
      <c r="X1568" s="5">
        <v>1</v>
      </c>
      <c r="Y1568" s="5">
        <v>0</v>
      </c>
      <c r="Z1568" s="5">
        <v>0</v>
      </c>
      <c r="AA1568" s="5">
        <v>1</v>
      </c>
      <c r="AB1568" s="5">
        <v>0</v>
      </c>
    </row>
    <row r="1569" spans="1:255" x14ac:dyDescent="0.2">
      <c r="A1569" s="5">
        <v>50</v>
      </c>
      <c r="B1569" s="5">
        <v>0</v>
      </c>
      <c r="C1569" s="5">
        <v>0</v>
      </c>
      <c r="D1569" s="5">
        <v>1</v>
      </c>
      <c r="E1569" s="5">
        <v>206</v>
      </c>
      <c r="F1569" s="5" t="e">
        <f>ROUND(Source!T1548,O1569)</f>
        <v>#REF!</v>
      </c>
      <c r="G1569" s="5" t="s">
        <v>124</v>
      </c>
      <c r="H1569" s="5" t="s">
        <v>125</v>
      </c>
      <c r="I1569" s="5"/>
      <c r="J1569" s="5"/>
      <c r="K1569" s="5">
        <v>206</v>
      </c>
      <c r="L1569" s="5">
        <v>20</v>
      </c>
      <c r="M1569" s="5">
        <v>3</v>
      </c>
      <c r="N1569" s="5" t="s">
        <v>3</v>
      </c>
      <c r="O1569" s="5">
        <v>0</v>
      </c>
      <c r="P1569" s="5" t="e">
        <f>ROUND(Source!DL1548,O1569)</f>
        <v>#REF!</v>
      </c>
      <c r="Q1569" s="5"/>
      <c r="R1569" s="5"/>
      <c r="S1569" s="5"/>
      <c r="T1569" s="5"/>
      <c r="U1569" s="5"/>
      <c r="V1569" s="5"/>
      <c r="W1569" s="5">
        <v>0</v>
      </c>
      <c r="X1569" s="5">
        <v>1</v>
      </c>
      <c r="Y1569" s="5">
        <v>0</v>
      </c>
      <c r="Z1569" s="5">
        <v>0</v>
      </c>
      <c r="AA1569" s="5">
        <v>1</v>
      </c>
      <c r="AB1569" s="5">
        <v>0</v>
      </c>
    </row>
    <row r="1570" spans="1:255" x14ac:dyDescent="0.2">
      <c r="A1570" s="5">
        <v>50</v>
      </c>
      <c r="B1570" s="5">
        <v>0</v>
      </c>
      <c r="C1570" s="5">
        <v>0</v>
      </c>
      <c r="D1570" s="5">
        <v>1</v>
      </c>
      <c r="E1570" s="5">
        <v>207</v>
      </c>
      <c r="F1570" s="5" t="e">
        <f>Source!U1548</f>
        <v>#REF!</v>
      </c>
      <c r="G1570" s="5" t="s">
        <v>126</v>
      </c>
      <c r="H1570" s="5" t="s">
        <v>127</v>
      </c>
      <c r="I1570" s="5"/>
      <c r="J1570" s="5"/>
      <c r="K1570" s="5">
        <v>207</v>
      </c>
      <c r="L1570" s="5">
        <v>21</v>
      </c>
      <c r="M1570" s="5">
        <v>3</v>
      </c>
      <c r="N1570" s="5" t="s">
        <v>3</v>
      </c>
      <c r="O1570" s="5">
        <v>-1</v>
      </c>
      <c r="P1570" s="5" t="e">
        <f>Source!DM1548</f>
        <v>#REF!</v>
      </c>
      <c r="Q1570" s="5"/>
      <c r="R1570" s="5"/>
      <c r="S1570" s="5"/>
      <c r="T1570" s="5"/>
      <c r="U1570" s="5"/>
      <c r="V1570" s="5"/>
      <c r="W1570" s="5">
        <v>108.07660000000001</v>
      </c>
      <c r="X1570" s="5">
        <v>1</v>
      </c>
      <c r="Y1570" s="5">
        <v>108.07660000000001</v>
      </c>
      <c r="Z1570" s="5">
        <v>108.07660000000001</v>
      </c>
      <c r="AA1570" s="5">
        <v>1</v>
      </c>
      <c r="AB1570" s="5">
        <v>108.07660000000001</v>
      </c>
    </row>
    <row r="1571" spans="1:255" x14ac:dyDescent="0.2">
      <c r="A1571" s="5">
        <v>50</v>
      </c>
      <c r="B1571" s="5">
        <v>0</v>
      </c>
      <c r="C1571" s="5">
        <v>0</v>
      </c>
      <c r="D1571" s="5">
        <v>1</v>
      </c>
      <c r="E1571" s="5">
        <v>208</v>
      </c>
      <c r="F1571" s="5" t="e">
        <f>Source!V1548</f>
        <v>#REF!</v>
      </c>
      <c r="G1571" s="5" t="s">
        <v>128</v>
      </c>
      <c r="H1571" s="5" t="s">
        <v>129</v>
      </c>
      <c r="I1571" s="5"/>
      <c r="J1571" s="5"/>
      <c r="K1571" s="5">
        <v>208</v>
      </c>
      <c r="L1571" s="5">
        <v>22</v>
      </c>
      <c r="M1571" s="5">
        <v>3</v>
      </c>
      <c r="N1571" s="5" t="s">
        <v>3</v>
      </c>
      <c r="O1571" s="5">
        <v>-1</v>
      </c>
      <c r="P1571" s="5" t="e">
        <f>Source!DN1548</f>
        <v>#REF!</v>
      </c>
      <c r="Q1571" s="5"/>
      <c r="R1571" s="5"/>
      <c r="S1571" s="5"/>
      <c r="T1571" s="5"/>
      <c r="U1571" s="5"/>
      <c r="V1571" s="5"/>
      <c r="W1571" s="5">
        <v>1.669</v>
      </c>
      <c r="X1571" s="5">
        <v>1</v>
      </c>
      <c r="Y1571" s="5">
        <v>1.669</v>
      </c>
      <c r="Z1571" s="5">
        <v>1.669</v>
      </c>
      <c r="AA1571" s="5">
        <v>1</v>
      </c>
      <c r="AB1571" s="5">
        <v>1.669</v>
      </c>
    </row>
    <row r="1572" spans="1:255" x14ac:dyDescent="0.2">
      <c r="A1572" s="5">
        <v>50</v>
      </c>
      <c r="B1572" s="5">
        <v>0</v>
      </c>
      <c r="C1572" s="5">
        <v>0</v>
      </c>
      <c r="D1572" s="5">
        <v>1</v>
      </c>
      <c r="E1572" s="5">
        <v>209</v>
      </c>
      <c r="F1572" s="5" t="e">
        <f>ROUND(Source!W1548,O1572)</f>
        <v>#REF!</v>
      </c>
      <c r="G1572" s="5" t="s">
        <v>130</v>
      </c>
      <c r="H1572" s="5" t="s">
        <v>131</v>
      </c>
      <c r="I1572" s="5"/>
      <c r="J1572" s="5"/>
      <c r="K1572" s="5">
        <v>209</v>
      </c>
      <c r="L1572" s="5">
        <v>23</v>
      </c>
      <c r="M1572" s="5">
        <v>3</v>
      </c>
      <c r="N1572" s="5" t="s">
        <v>3</v>
      </c>
      <c r="O1572" s="5">
        <v>0</v>
      </c>
      <c r="P1572" s="5" t="e">
        <f>ROUND(Source!DO1548,O1572)</f>
        <v>#REF!</v>
      </c>
      <c r="Q1572" s="5"/>
      <c r="R1572" s="5"/>
      <c r="S1572" s="5"/>
      <c r="T1572" s="5"/>
      <c r="U1572" s="5"/>
      <c r="V1572" s="5"/>
      <c r="W1572" s="5">
        <v>314</v>
      </c>
      <c r="X1572" s="5">
        <v>1</v>
      </c>
      <c r="Y1572" s="5">
        <v>314</v>
      </c>
      <c r="Z1572" s="5">
        <v>314</v>
      </c>
      <c r="AA1572" s="5">
        <v>1</v>
      </c>
      <c r="AB1572" s="5">
        <v>314</v>
      </c>
    </row>
    <row r="1573" spans="1:255" x14ac:dyDescent="0.2">
      <c r="A1573" s="5">
        <v>50</v>
      </c>
      <c r="B1573" s="5">
        <v>0</v>
      </c>
      <c r="C1573" s="5">
        <v>0</v>
      </c>
      <c r="D1573" s="5">
        <v>1</v>
      </c>
      <c r="E1573" s="5">
        <v>233</v>
      </c>
      <c r="F1573" s="5">
        <f>ROUND(Source!BD1548,O1573)</f>
        <v>0</v>
      </c>
      <c r="G1573" s="5" t="s">
        <v>132</v>
      </c>
      <c r="H1573" s="5" t="s">
        <v>133</v>
      </c>
      <c r="I1573" s="5"/>
      <c r="J1573" s="5"/>
      <c r="K1573" s="5">
        <v>233</v>
      </c>
      <c r="L1573" s="5">
        <v>24</v>
      </c>
      <c r="M1573" s="5">
        <v>3</v>
      </c>
      <c r="N1573" s="5" t="s">
        <v>3</v>
      </c>
      <c r="O1573" s="5">
        <v>0</v>
      </c>
      <c r="P1573" s="5">
        <f>ROUND(Source!EV1548,O1573)</f>
        <v>0</v>
      </c>
      <c r="Q1573" s="5"/>
      <c r="R1573" s="5"/>
      <c r="S1573" s="5"/>
      <c r="T1573" s="5"/>
      <c r="U1573" s="5"/>
      <c r="V1573" s="5"/>
      <c r="W1573" s="5">
        <v>0</v>
      </c>
      <c r="X1573" s="5">
        <v>1</v>
      </c>
      <c r="Y1573" s="5">
        <v>0</v>
      </c>
      <c r="Z1573" s="5">
        <v>0</v>
      </c>
      <c r="AA1573" s="5">
        <v>1</v>
      </c>
      <c r="AB1573" s="5">
        <v>0</v>
      </c>
    </row>
    <row r="1574" spans="1:255" x14ac:dyDescent="0.2">
      <c r="A1574" s="5">
        <v>50</v>
      </c>
      <c r="B1574" s="5">
        <v>0</v>
      </c>
      <c r="C1574" s="5">
        <v>0</v>
      </c>
      <c r="D1574" s="5">
        <v>1</v>
      </c>
      <c r="E1574" s="5">
        <v>210</v>
      </c>
      <c r="F1574" s="5" t="e">
        <f>ROUND(Source!X1548,O1574)</f>
        <v>#REF!</v>
      </c>
      <c r="G1574" s="5" t="s">
        <v>134</v>
      </c>
      <c r="H1574" s="5" t="s">
        <v>135</v>
      </c>
      <c r="I1574" s="5"/>
      <c r="J1574" s="5"/>
      <c r="K1574" s="5">
        <v>210</v>
      </c>
      <c r="L1574" s="5">
        <v>25</v>
      </c>
      <c r="M1574" s="5">
        <v>3</v>
      </c>
      <c r="N1574" s="5" t="s">
        <v>3</v>
      </c>
      <c r="O1574" s="5">
        <v>0</v>
      </c>
      <c r="P1574" s="5" t="e">
        <f>ROUND(Source!DP1548,O1574)</f>
        <v>#REF!</v>
      </c>
      <c r="Q1574" s="5"/>
      <c r="R1574" s="5"/>
      <c r="S1574" s="5"/>
      <c r="T1574" s="5"/>
      <c r="U1574" s="5"/>
      <c r="V1574" s="5"/>
      <c r="W1574" s="5">
        <v>1064</v>
      </c>
      <c r="X1574" s="5">
        <v>1</v>
      </c>
      <c r="Y1574" s="5">
        <v>1064</v>
      </c>
      <c r="Z1574" s="5">
        <v>25667</v>
      </c>
      <c r="AA1574" s="5">
        <v>1</v>
      </c>
      <c r="AB1574" s="5">
        <v>25667</v>
      </c>
    </row>
    <row r="1575" spans="1:255" x14ac:dyDescent="0.2">
      <c r="A1575" s="5">
        <v>50</v>
      </c>
      <c r="B1575" s="5">
        <v>0</v>
      </c>
      <c r="C1575" s="5">
        <v>0</v>
      </c>
      <c r="D1575" s="5">
        <v>1</v>
      </c>
      <c r="E1575" s="5">
        <v>211</v>
      </c>
      <c r="F1575" s="5" t="e">
        <f>ROUND(Source!Y1548,O1575)</f>
        <v>#REF!</v>
      </c>
      <c r="G1575" s="5" t="s">
        <v>136</v>
      </c>
      <c r="H1575" s="5" t="s">
        <v>137</v>
      </c>
      <c r="I1575" s="5"/>
      <c r="J1575" s="5"/>
      <c r="K1575" s="5">
        <v>211</v>
      </c>
      <c r="L1575" s="5">
        <v>26</v>
      </c>
      <c r="M1575" s="5">
        <v>3</v>
      </c>
      <c r="N1575" s="5" t="s">
        <v>3</v>
      </c>
      <c r="O1575" s="5">
        <v>0</v>
      </c>
      <c r="P1575" s="5" t="e">
        <f>ROUND(Source!DQ1548,O1575)</f>
        <v>#REF!</v>
      </c>
      <c r="Q1575" s="5"/>
      <c r="R1575" s="5"/>
      <c r="S1575" s="5"/>
      <c r="T1575" s="5"/>
      <c r="U1575" s="5"/>
      <c r="V1575" s="5"/>
      <c r="W1575" s="5">
        <v>712</v>
      </c>
      <c r="X1575" s="5">
        <v>1</v>
      </c>
      <c r="Y1575" s="5">
        <v>712</v>
      </c>
      <c r="Z1575" s="5">
        <v>15481</v>
      </c>
      <c r="AA1575" s="5">
        <v>1</v>
      </c>
      <c r="AB1575" s="5">
        <v>15481</v>
      </c>
    </row>
    <row r="1576" spans="1:255" x14ac:dyDescent="0.2">
      <c r="A1576" s="5">
        <v>50</v>
      </c>
      <c r="B1576" s="5">
        <v>0</v>
      </c>
      <c r="C1576" s="5">
        <v>0</v>
      </c>
      <c r="D1576" s="5">
        <v>1</v>
      </c>
      <c r="E1576" s="5">
        <v>224</v>
      </c>
      <c r="F1576" s="5" t="e">
        <f>ROUND(Source!AR1548,O1576)</f>
        <v>#REF!</v>
      </c>
      <c r="G1576" s="5" t="s">
        <v>138</v>
      </c>
      <c r="H1576" s="5" t="s">
        <v>139</v>
      </c>
      <c r="I1576" s="5"/>
      <c r="J1576" s="5"/>
      <c r="K1576" s="5">
        <v>224</v>
      </c>
      <c r="L1576" s="5">
        <v>27</v>
      </c>
      <c r="M1576" s="5">
        <v>3</v>
      </c>
      <c r="N1576" s="5" t="s">
        <v>3</v>
      </c>
      <c r="O1576" s="5">
        <v>0</v>
      </c>
      <c r="P1576" s="5" t="e">
        <f>ROUND(Source!EJ1548,O1576)</f>
        <v>#REF!</v>
      </c>
      <c r="Q1576" s="5"/>
      <c r="R1576" s="5"/>
      <c r="S1576" s="5"/>
      <c r="T1576" s="5"/>
      <c r="U1576" s="5"/>
      <c r="V1576" s="5"/>
      <c r="W1576" s="5">
        <v>14571</v>
      </c>
      <c r="X1576" s="5">
        <v>1</v>
      </c>
      <c r="Y1576" s="5">
        <v>14571</v>
      </c>
      <c r="Z1576" s="5">
        <v>137316</v>
      </c>
      <c r="AA1576" s="5">
        <v>1</v>
      </c>
      <c r="AB1576" s="5">
        <v>137316</v>
      </c>
    </row>
    <row r="1578" spans="1:255" x14ac:dyDescent="0.2">
      <c r="A1578" s="1">
        <v>5</v>
      </c>
      <c r="B1578" s="1">
        <v>1</v>
      </c>
      <c r="C1578" s="1"/>
      <c r="D1578" s="1">
        <f>ROW(A1603)</f>
        <v>1603</v>
      </c>
      <c r="E1578" s="1"/>
      <c r="F1578" s="1" t="s">
        <v>141</v>
      </c>
      <c r="G1578" s="1" t="s">
        <v>691</v>
      </c>
      <c r="H1578" s="1" t="s">
        <v>3</v>
      </c>
      <c r="I1578" s="1">
        <v>0</v>
      </c>
      <c r="J1578" s="1"/>
      <c r="K1578" s="1">
        <v>-1</v>
      </c>
      <c r="L1578" s="1"/>
      <c r="M1578" s="1" t="s">
        <v>3</v>
      </c>
      <c r="N1578" s="1"/>
      <c r="O1578" s="1"/>
      <c r="P1578" s="1"/>
      <c r="Q1578" s="1"/>
      <c r="R1578" s="1"/>
      <c r="S1578" s="1">
        <v>0</v>
      </c>
      <c r="T1578" s="1">
        <v>0</v>
      </c>
      <c r="U1578" s="1" t="s">
        <v>3</v>
      </c>
      <c r="V1578" s="1">
        <v>0</v>
      </c>
      <c r="W1578" s="1"/>
      <c r="X1578" s="1"/>
      <c r="Y1578" s="1"/>
      <c r="Z1578" s="1"/>
      <c r="AA1578" s="1"/>
      <c r="AB1578" s="1" t="s">
        <v>3</v>
      </c>
      <c r="AC1578" s="1" t="s">
        <v>3</v>
      </c>
      <c r="AD1578" s="1" t="s">
        <v>3</v>
      </c>
      <c r="AE1578" s="1" t="s">
        <v>3</v>
      </c>
      <c r="AF1578" s="1" t="s">
        <v>3</v>
      </c>
      <c r="AG1578" s="1" t="s">
        <v>3</v>
      </c>
      <c r="AH1578" s="1"/>
      <c r="AI1578" s="1"/>
      <c r="AJ1578" s="1"/>
      <c r="AK1578" s="1"/>
      <c r="AL1578" s="1"/>
      <c r="AM1578" s="1"/>
      <c r="AN1578" s="1"/>
      <c r="AO1578" s="1"/>
      <c r="AP1578" s="1" t="s">
        <v>3</v>
      </c>
      <c r="AQ1578" s="1" t="s">
        <v>3</v>
      </c>
      <c r="AR1578" s="1" t="s">
        <v>3</v>
      </c>
      <c r="AS1578" s="1"/>
      <c r="AT1578" s="1"/>
      <c r="AU1578" s="1"/>
      <c r="AV1578" s="1"/>
      <c r="AW1578" s="1"/>
      <c r="AX1578" s="1"/>
      <c r="AY1578" s="1"/>
      <c r="AZ1578" s="1" t="s">
        <v>3</v>
      </c>
      <c r="BA1578" s="1"/>
      <c r="BB1578" s="1" t="s">
        <v>3</v>
      </c>
      <c r="BC1578" s="1" t="s">
        <v>3</v>
      </c>
      <c r="BD1578" s="1" t="s">
        <v>3</v>
      </c>
      <c r="BE1578" s="1" t="s">
        <v>3</v>
      </c>
      <c r="BF1578" s="1" t="s">
        <v>3</v>
      </c>
      <c r="BG1578" s="1" t="s">
        <v>3</v>
      </c>
      <c r="BH1578" s="1" t="s">
        <v>3</v>
      </c>
      <c r="BI1578" s="1" t="s">
        <v>3</v>
      </c>
      <c r="BJ1578" s="1" t="s">
        <v>3</v>
      </c>
      <c r="BK1578" s="1" t="s">
        <v>3</v>
      </c>
      <c r="BL1578" s="1" t="s">
        <v>3</v>
      </c>
      <c r="BM1578" s="1" t="s">
        <v>3</v>
      </c>
      <c r="BN1578" s="1" t="s">
        <v>3</v>
      </c>
      <c r="BO1578" s="1" t="s">
        <v>3</v>
      </c>
      <c r="BP1578" s="1" t="s">
        <v>3</v>
      </c>
      <c r="BQ1578" s="1"/>
      <c r="BR1578" s="1"/>
      <c r="BS1578" s="1"/>
      <c r="BT1578" s="1"/>
      <c r="BU1578" s="1"/>
      <c r="BV1578" s="1"/>
      <c r="BW1578" s="1"/>
      <c r="BX1578" s="1">
        <v>0</v>
      </c>
      <c r="BY1578" s="1"/>
      <c r="BZ1578" s="1"/>
      <c r="CA1578" s="1"/>
      <c r="CB1578" s="1"/>
      <c r="CC1578" s="1"/>
      <c r="CD1578" s="1"/>
      <c r="CE1578" s="1"/>
      <c r="CF1578" s="1"/>
      <c r="CG1578" s="1"/>
      <c r="CH1578" s="1"/>
      <c r="CI1578" s="1"/>
      <c r="CJ1578" s="1">
        <v>0</v>
      </c>
    </row>
    <row r="1580" spans="1:255" x14ac:dyDescent="0.2">
      <c r="A1580" s="3">
        <v>52</v>
      </c>
      <c r="B1580" s="3">
        <f t="shared" ref="B1580:G1580" si="1283">B1603</f>
        <v>1</v>
      </c>
      <c r="C1580" s="3">
        <f t="shared" si="1283"/>
        <v>5</v>
      </c>
      <c r="D1580" s="3">
        <f t="shared" si="1283"/>
        <v>1578</v>
      </c>
      <c r="E1580" s="3">
        <f t="shared" si="1283"/>
        <v>0</v>
      </c>
      <c r="F1580" s="3" t="str">
        <f t="shared" si="1283"/>
        <v>Новый подраздел</v>
      </c>
      <c r="G1580" s="3" t="str">
        <f t="shared" si="1283"/>
        <v>Чердак (на отм. +60,130)</v>
      </c>
      <c r="H1580" s="3"/>
      <c r="I1580" s="3"/>
      <c r="J1580" s="3"/>
      <c r="K1580" s="3"/>
      <c r="L1580" s="3"/>
      <c r="M1580" s="3"/>
      <c r="N1580" s="3"/>
      <c r="O1580" s="3" t="e">
        <f t="shared" ref="O1580:AT1580" si="1284">O1603</f>
        <v>#REF!</v>
      </c>
      <c r="P1580" s="3" t="e">
        <f t="shared" si="1284"/>
        <v>#REF!</v>
      </c>
      <c r="Q1580" s="3" t="e">
        <f t="shared" si="1284"/>
        <v>#REF!</v>
      </c>
      <c r="R1580" s="3" t="e">
        <f t="shared" si="1284"/>
        <v>#REF!</v>
      </c>
      <c r="S1580" s="3" t="e">
        <f t="shared" si="1284"/>
        <v>#REF!</v>
      </c>
      <c r="T1580" s="3" t="e">
        <f t="shared" si="1284"/>
        <v>#REF!</v>
      </c>
      <c r="U1580" s="3" t="e">
        <f t="shared" si="1284"/>
        <v>#REF!</v>
      </c>
      <c r="V1580" s="3" t="e">
        <f t="shared" si="1284"/>
        <v>#REF!</v>
      </c>
      <c r="W1580" s="3" t="e">
        <f t="shared" si="1284"/>
        <v>#REF!</v>
      </c>
      <c r="X1580" s="3" t="e">
        <f t="shared" si="1284"/>
        <v>#REF!</v>
      </c>
      <c r="Y1580" s="3" t="e">
        <f t="shared" si="1284"/>
        <v>#REF!</v>
      </c>
      <c r="Z1580" s="3">
        <f t="shared" si="1284"/>
        <v>0</v>
      </c>
      <c r="AA1580" s="3">
        <f t="shared" si="1284"/>
        <v>0</v>
      </c>
      <c r="AB1580" s="3" t="e">
        <f t="shared" si="1284"/>
        <v>#REF!</v>
      </c>
      <c r="AC1580" s="3" t="e">
        <f t="shared" si="1284"/>
        <v>#REF!</v>
      </c>
      <c r="AD1580" s="3" t="e">
        <f t="shared" si="1284"/>
        <v>#REF!</v>
      </c>
      <c r="AE1580" s="3" t="e">
        <f t="shared" si="1284"/>
        <v>#REF!</v>
      </c>
      <c r="AF1580" s="3" t="e">
        <f t="shared" si="1284"/>
        <v>#REF!</v>
      </c>
      <c r="AG1580" s="3" t="e">
        <f t="shared" si="1284"/>
        <v>#REF!</v>
      </c>
      <c r="AH1580" s="3" t="e">
        <f t="shared" si="1284"/>
        <v>#REF!</v>
      </c>
      <c r="AI1580" s="3" t="e">
        <f t="shared" si="1284"/>
        <v>#REF!</v>
      </c>
      <c r="AJ1580" s="3" t="e">
        <f t="shared" si="1284"/>
        <v>#REF!</v>
      </c>
      <c r="AK1580" s="3" t="e">
        <f t="shared" si="1284"/>
        <v>#REF!</v>
      </c>
      <c r="AL1580" s="3" t="e">
        <f t="shared" si="1284"/>
        <v>#REF!</v>
      </c>
      <c r="AM1580" s="3">
        <f t="shared" si="1284"/>
        <v>0</v>
      </c>
      <c r="AN1580" s="3">
        <f t="shared" si="1284"/>
        <v>0</v>
      </c>
      <c r="AO1580" s="3">
        <f t="shared" si="1284"/>
        <v>0</v>
      </c>
      <c r="AP1580" s="3">
        <f t="shared" si="1284"/>
        <v>0</v>
      </c>
      <c r="AQ1580" s="3">
        <f t="shared" si="1284"/>
        <v>0</v>
      </c>
      <c r="AR1580" s="3" t="e">
        <f t="shared" si="1284"/>
        <v>#REF!</v>
      </c>
      <c r="AS1580" s="3" t="e">
        <f t="shared" si="1284"/>
        <v>#REF!</v>
      </c>
      <c r="AT1580" s="3">
        <f t="shared" si="1284"/>
        <v>0</v>
      </c>
      <c r="AU1580" s="3">
        <f t="shared" ref="AU1580:BZ1580" si="1285">AU1603</f>
        <v>0</v>
      </c>
      <c r="AV1580" s="3" t="e">
        <f t="shared" si="1285"/>
        <v>#REF!</v>
      </c>
      <c r="AW1580" s="3" t="e">
        <f t="shared" si="1285"/>
        <v>#REF!</v>
      </c>
      <c r="AX1580" s="3">
        <f t="shared" si="1285"/>
        <v>0</v>
      </c>
      <c r="AY1580" s="3" t="e">
        <f t="shared" si="1285"/>
        <v>#REF!</v>
      </c>
      <c r="AZ1580" s="3">
        <f t="shared" si="1285"/>
        <v>0</v>
      </c>
      <c r="BA1580" s="3" t="e">
        <f t="shared" si="1285"/>
        <v>#REF!</v>
      </c>
      <c r="BB1580" s="3">
        <f t="shared" si="1285"/>
        <v>0</v>
      </c>
      <c r="BC1580" s="3">
        <f t="shared" si="1285"/>
        <v>0</v>
      </c>
      <c r="BD1580" s="3">
        <f t="shared" si="1285"/>
        <v>0</v>
      </c>
      <c r="BE1580" s="3">
        <f t="shared" si="1285"/>
        <v>0</v>
      </c>
      <c r="BF1580" s="3">
        <f t="shared" si="1285"/>
        <v>0</v>
      </c>
      <c r="BG1580" s="3">
        <f t="shared" si="1285"/>
        <v>0</v>
      </c>
      <c r="BH1580" s="3">
        <f t="shared" si="1285"/>
        <v>0</v>
      </c>
      <c r="BI1580" s="3">
        <f t="shared" si="1285"/>
        <v>0</v>
      </c>
      <c r="BJ1580" s="3">
        <f t="shared" si="1285"/>
        <v>0</v>
      </c>
      <c r="BK1580" s="3">
        <f t="shared" si="1285"/>
        <v>0</v>
      </c>
      <c r="BL1580" s="3">
        <f t="shared" si="1285"/>
        <v>0</v>
      </c>
      <c r="BM1580" s="3">
        <f t="shared" si="1285"/>
        <v>0</v>
      </c>
      <c r="BN1580" s="3">
        <f t="shared" si="1285"/>
        <v>0</v>
      </c>
      <c r="BO1580" s="3">
        <f t="shared" si="1285"/>
        <v>0</v>
      </c>
      <c r="BP1580" s="3">
        <f t="shared" si="1285"/>
        <v>0</v>
      </c>
      <c r="BQ1580" s="3">
        <f t="shared" si="1285"/>
        <v>0</v>
      </c>
      <c r="BR1580" s="3">
        <f t="shared" si="1285"/>
        <v>0</v>
      </c>
      <c r="BS1580" s="3">
        <f t="shared" si="1285"/>
        <v>0</v>
      </c>
      <c r="BT1580" s="3">
        <f t="shared" si="1285"/>
        <v>0</v>
      </c>
      <c r="BU1580" s="3">
        <f t="shared" si="1285"/>
        <v>0</v>
      </c>
      <c r="BV1580" s="3">
        <f t="shared" si="1285"/>
        <v>0</v>
      </c>
      <c r="BW1580" s="3">
        <f t="shared" si="1285"/>
        <v>0</v>
      </c>
      <c r="BX1580" s="3">
        <f t="shared" si="1285"/>
        <v>0</v>
      </c>
      <c r="BY1580" s="3">
        <f t="shared" si="1285"/>
        <v>0</v>
      </c>
      <c r="BZ1580" s="3">
        <f t="shared" si="1285"/>
        <v>0</v>
      </c>
      <c r="CA1580" s="3" t="e">
        <f t="shared" ref="CA1580:DF1580" si="1286">CA1603</f>
        <v>#REF!</v>
      </c>
      <c r="CB1580" s="3" t="e">
        <f t="shared" si="1286"/>
        <v>#REF!</v>
      </c>
      <c r="CC1580" s="3">
        <f t="shared" si="1286"/>
        <v>0</v>
      </c>
      <c r="CD1580" s="3">
        <f t="shared" si="1286"/>
        <v>0</v>
      </c>
      <c r="CE1580" s="3" t="e">
        <f t="shared" si="1286"/>
        <v>#REF!</v>
      </c>
      <c r="CF1580" s="3" t="e">
        <f t="shared" si="1286"/>
        <v>#REF!</v>
      </c>
      <c r="CG1580" s="3">
        <f t="shared" si="1286"/>
        <v>0</v>
      </c>
      <c r="CH1580" s="3" t="e">
        <f t="shared" si="1286"/>
        <v>#REF!</v>
      </c>
      <c r="CI1580" s="3">
        <f t="shared" si="1286"/>
        <v>0</v>
      </c>
      <c r="CJ1580" s="3" t="e">
        <f t="shared" si="1286"/>
        <v>#REF!</v>
      </c>
      <c r="CK1580" s="3">
        <f t="shared" si="1286"/>
        <v>0</v>
      </c>
      <c r="CL1580" s="3">
        <f t="shared" si="1286"/>
        <v>0</v>
      </c>
      <c r="CM1580" s="3">
        <f t="shared" si="1286"/>
        <v>0</v>
      </c>
      <c r="CN1580" s="3">
        <f t="shared" si="1286"/>
        <v>0</v>
      </c>
      <c r="CO1580" s="3">
        <f t="shared" si="1286"/>
        <v>0</v>
      </c>
      <c r="CP1580" s="3">
        <f t="shared" si="1286"/>
        <v>0</v>
      </c>
      <c r="CQ1580" s="3">
        <f t="shared" si="1286"/>
        <v>0</v>
      </c>
      <c r="CR1580" s="3">
        <f t="shared" si="1286"/>
        <v>0</v>
      </c>
      <c r="CS1580" s="3">
        <f t="shared" si="1286"/>
        <v>0</v>
      </c>
      <c r="CT1580" s="3">
        <f t="shared" si="1286"/>
        <v>0</v>
      </c>
      <c r="CU1580" s="3">
        <f t="shared" si="1286"/>
        <v>0</v>
      </c>
      <c r="CV1580" s="3">
        <f t="shared" si="1286"/>
        <v>0</v>
      </c>
      <c r="CW1580" s="3">
        <f t="shared" si="1286"/>
        <v>0</v>
      </c>
      <c r="CX1580" s="3">
        <f t="shared" si="1286"/>
        <v>0</v>
      </c>
      <c r="CY1580" s="3">
        <f t="shared" si="1286"/>
        <v>0</v>
      </c>
      <c r="CZ1580" s="3">
        <f t="shared" si="1286"/>
        <v>0</v>
      </c>
      <c r="DA1580" s="3">
        <f t="shared" si="1286"/>
        <v>0</v>
      </c>
      <c r="DB1580" s="3">
        <f t="shared" si="1286"/>
        <v>0</v>
      </c>
      <c r="DC1580" s="3">
        <f t="shared" si="1286"/>
        <v>0</v>
      </c>
      <c r="DD1580" s="3">
        <f t="shared" si="1286"/>
        <v>0</v>
      </c>
      <c r="DE1580" s="3">
        <f t="shared" si="1286"/>
        <v>0</v>
      </c>
      <c r="DF1580" s="3">
        <f t="shared" si="1286"/>
        <v>0</v>
      </c>
      <c r="DG1580" s="4" t="e">
        <f t="shared" ref="DG1580:EL1580" si="1287">DG1603</f>
        <v>#REF!</v>
      </c>
      <c r="DH1580" s="4" t="e">
        <f t="shared" si="1287"/>
        <v>#REF!</v>
      </c>
      <c r="DI1580" s="4" t="e">
        <f t="shared" si="1287"/>
        <v>#REF!</v>
      </c>
      <c r="DJ1580" s="4" t="e">
        <f t="shared" si="1287"/>
        <v>#REF!</v>
      </c>
      <c r="DK1580" s="4" t="e">
        <f t="shared" si="1287"/>
        <v>#REF!</v>
      </c>
      <c r="DL1580" s="4" t="e">
        <f t="shared" si="1287"/>
        <v>#REF!</v>
      </c>
      <c r="DM1580" s="4" t="e">
        <f t="shared" si="1287"/>
        <v>#REF!</v>
      </c>
      <c r="DN1580" s="4" t="e">
        <f t="shared" si="1287"/>
        <v>#REF!</v>
      </c>
      <c r="DO1580" s="4" t="e">
        <f t="shared" si="1287"/>
        <v>#REF!</v>
      </c>
      <c r="DP1580" s="4" t="e">
        <f t="shared" si="1287"/>
        <v>#REF!</v>
      </c>
      <c r="DQ1580" s="4" t="e">
        <f t="shared" si="1287"/>
        <v>#REF!</v>
      </c>
      <c r="DR1580" s="4">
        <f t="shared" si="1287"/>
        <v>0</v>
      </c>
      <c r="DS1580" s="4">
        <f t="shared" si="1287"/>
        <v>0</v>
      </c>
      <c r="DT1580" s="4" t="e">
        <f t="shared" si="1287"/>
        <v>#REF!</v>
      </c>
      <c r="DU1580" s="4" t="e">
        <f t="shared" si="1287"/>
        <v>#REF!</v>
      </c>
      <c r="DV1580" s="4" t="e">
        <f t="shared" si="1287"/>
        <v>#REF!</v>
      </c>
      <c r="DW1580" s="4" t="e">
        <f t="shared" si="1287"/>
        <v>#REF!</v>
      </c>
      <c r="DX1580" s="4" t="e">
        <f t="shared" si="1287"/>
        <v>#REF!</v>
      </c>
      <c r="DY1580" s="4" t="e">
        <f t="shared" si="1287"/>
        <v>#REF!</v>
      </c>
      <c r="DZ1580" s="4" t="e">
        <f t="shared" si="1287"/>
        <v>#REF!</v>
      </c>
      <c r="EA1580" s="4" t="e">
        <f t="shared" si="1287"/>
        <v>#REF!</v>
      </c>
      <c r="EB1580" s="4" t="e">
        <f t="shared" si="1287"/>
        <v>#REF!</v>
      </c>
      <c r="EC1580" s="4" t="e">
        <f t="shared" si="1287"/>
        <v>#REF!</v>
      </c>
      <c r="ED1580" s="4" t="e">
        <f t="shared" si="1287"/>
        <v>#REF!</v>
      </c>
      <c r="EE1580" s="4">
        <f t="shared" si="1287"/>
        <v>0</v>
      </c>
      <c r="EF1580" s="4">
        <f t="shared" si="1287"/>
        <v>0</v>
      </c>
      <c r="EG1580" s="4">
        <f t="shared" si="1287"/>
        <v>0</v>
      </c>
      <c r="EH1580" s="4">
        <f t="shared" si="1287"/>
        <v>0</v>
      </c>
      <c r="EI1580" s="4">
        <f t="shared" si="1287"/>
        <v>0</v>
      </c>
      <c r="EJ1580" s="4" t="e">
        <f t="shared" si="1287"/>
        <v>#REF!</v>
      </c>
      <c r="EK1580" s="4" t="e">
        <f t="shared" si="1287"/>
        <v>#REF!</v>
      </c>
      <c r="EL1580" s="4">
        <f t="shared" si="1287"/>
        <v>0</v>
      </c>
      <c r="EM1580" s="4">
        <f t="shared" ref="EM1580:FR1580" si="1288">EM1603</f>
        <v>0</v>
      </c>
      <c r="EN1580" s="4" t="e">
        <f t="shared" si="1288"/>
        <v>#REF!</v>
      </c>
      <c r="EO1580" s="4" t="e">
        <f t="shared" si="1288"/>
        <v>#REF!</v>
      </c>
      <c r="EP1580" s="4">
        <f t="shared" si="1288"/>
        <v>0</v>
      </c>
      <c r="EQ1580" s="4" t="e">
        <f t="shared" si="1288"/>
        <v>#REF!</v>
      </c>
      <c r="ER1580" s="4">
        <f t="shared" si="1288"/>
        <v>0</v>
      </c>
      <c r="ES1580" s="4" t="e">
        <f t="shared" si="1288"/>
        <v>#REF!</v>
      </c>
      <c r="ET1580" s="4">
        <f t="shared" si="1288"/>
        <v>0</v>
      </c>
      <c r="EU1580" s="4">
        <f t="shared" si="1288"/>
        <v>0</v>
      </c>
      <c r="EV1580" s="4">
        <f t="shared" si="1288"/>
        <v>0</v>
      </c>
      <c r="EW1580" s="4">
        <f t="shared" si="1288"/>
        <v>0</v>
      </c>
      <c r="EX1580" s="4">
        <f t="shared" si="1288"/>
        <v>0</v>
      </c>
      <c r="EY1580" s="4">
        <f t="shared" si="1288"/>
        <v>0</v>
      </c>
      <c r="EZ1580" s="4">
        <f t="shared" si="1288"/>
        <v>0</v>
      </c>
      <c r="FA1580" s="4">
        <f t="shared" si="1288"/>
        <v>0</v>
      </c>
      <c r="FB1580" s="4">
        <f t="shared" si="1288"/>
        <v>0</v>
      </c>
      <c r="FC1580" s="4">
        <f t="shared" si="1288"/>
        <v>0</v>
      </c>
      <c r="FD1580" s="4">
        <f t="shared" si="1288"/>
        <v>0</v>
      </c>
      <c r="FE1580" s="4">
        <f t="shared" si="1288"/>
        <v>0</v>
      </c>
      <c r="FF1580" s="4">
        <f t="shared" si="1288"/>
        <v>0</v>
      </c>
      <c r="FG1580" s="4">
        <f t="shared" si="1288"/>
        <v>0</v>
      </c>
      <c r="FH1580" s="4">
        <f t="shared" si="1288"/>
        <v>0</v>
      </c>
      <c r="FI1580" s="4">
        <f t="shared" si="1288"/>
        <v>0</v>
      </c>
      <c r="FJ1580" s="4">
        <f t="shared" si="1288"/>
        <v>0</v>
      </c>
      <c r="FK1580" s="4">
        <f t="shared" si="1288"/>
        <v>0</v>
      </c>
      <c r="FL1580" s="4">
        <f t="shared" si="1288"/>
        <v>0</v>
      </c>
      <c r="FM1580" s="4">
        <f t="shared" si="1288"/>
        <v>0</v>
      </c>
      <c r="FN1580" s="4">
        <f t="shared" si="1288"/>
        <v>0</v>
      </c>
      <c r="FO1580" s="4">
        <f t="shared" si="1288"/>
        <v>0</v>
      </c>
      <c r="FP1580" s="4">
        <f t="shared" si="1288"/>
        <v>0</v>
      </c>
      <c r="FQ1580" s="4">
        <f t="shared" si="1288"/>
        <v>0</v>
      </c>
      <c r="FR1580" s="4">
        <f t="shared" si="1288"/>
        <v>0</v>
      </c>
      <c r="FS1580" s="4" t="e">
        <f t="shared" ref="FS1580:GX1580" si="1289">FS1603</f>
        <v>#REF!</v>
      </c>
      <c r="FT1580" s="4" t="e">
        <f t="shared" si="1289"/>
        <v>#REF!</v>
      </c>
      <c r="FU1580" s="4">
        <f t="shared" si="1289"/>
        <v>0</v>
      </c>
      <c r="FV1580" s="4">
        <f t="shared" si="1289"/>
        <v>0</v>
      </c>
      <c r="FW1580" s="4" t="e">
        <f t="shared" si="1289"/>
        <v>#REF!</v>
      </c>
      <c r="FX1580" s="4" t="e">
        <f t="shared" si="1289"/>
        <v>#REF!</v>
      </c>
      <c r="FY1580" s="4">
        <f t="shared" si="1289"/>
        <v>0</v>
      </c>
      <c r="FZ1580" s="4" t="e">
        <f t="shared" si="1289"/>
        <v>#REF!</v>
      </c>
      <c r="GA1580" s="4">
        <f t="shared" si="1289"/>
        <v>0</v>
      </c>
      <c r="GB1580" s="4" t="e">
        <f t="shared" si="1289"/>
        <v>#REF!</v>
      </c>
      <c r="GC1580" s="4">
        <f t="shared" si="1289"/>
        <v>0</v>
      </c>
      <c r="GD1580" s="4">
        <f t="shared" si="1289"/>
        <v>0</v>
      </c>
      <c r="GE1580" s="4">
        <f t="shared" si="1289"/>
        <v>0</v>
      </c>
      <c r="GF1580" s="4">
        <f t="shared" si="1289"/>
        <v>0</v>
      </c>
      <c r="GG1580" s="4">
        <f t="shared" si="1289"/>
        <v>0</v>
      </c>
      <c r="GH1580" s="4">
        <f t="shared" si="1289"/>
        <v>0</v>
      </c>
      <c r="GI1580" s="4">
        <f t="shared" si="1289"/>
        <v>0</v>
      </c>
      <c r="GJ1580" s="4">
        <f t="shared" si="1289"/>
        <v>0</v>
      </c>
      <c r="GK1580" s="4">
        <f t="shared" si="1289"/>
        <v>0</v>
      </c>
      <c r="GL1580" s="4">
        <f t="shared" si="1289"/>
        <v>0</v>
      </c>
      <c r="GM1580" s="4">
        <f t="shared" si="1289"/>
        <v>0</v>
      </c>
      <c r="GN1580" s="4">
        <f t="shared" si="1289"/>
        <v>0</v>
      </c>
      <c r="GO1580" s="4">
        <f t="shared" si="1289"/>
        <v>0</v>
      </c>
      <c r="GP1580" s="4">
        <f t="shared" si="1289"/>
        <v>0</v>
      </c>
      <c r="GQ1580" s="4">
        <f t="shared" si="1289"/>
        <v>0</v>
      </c>
      <c r="GR1580" s="4">
        <f t="shared" si="1289"/>
        <v>0</v>
      </c>
      <c r="GS1580" s="4">
        <f t="shared" si="1289"/>
        <v>0</v>
      </c>
      <c r="GT1580" s="4">
        <f t="shared" si="1289"/>
        <v>0</v>
      </c>
      <c r="GU1580" s="4">
        <f t="shared" si="1289"/>
        <v>0</v>
      </c>
      <c r="GV1580" s="4">
        <f t="shared" si="1289"/>
        <v>0</v>
      </c>
      <c r="GW1580" s="4">
        <f t="shared" si="1289"/>
        <v>0</v>
      </c>
      <c r="GX1580" s="4">
        <f t="shared" si="1289"/>
        <v>0</v>
      </c>
    </row>
    <row r="1582" spans="1:255" x14ac:dyDescent="0.2">
      <c r="A1582" s="2">
        <v>17</v>
      </c>
      <c r="B1582" s="2">
        <v>1</v>
      </c>
      <c r="C1582" s="2">
        <f>ROW(SmtRes!A1264)</f>
        <v>1264</v>
      </c>
      <c r="D1582" s="2">
        <f>ROW(EtalonRes!A1286)</f>
        <v>1286</v>
      </c>
      <c r="E1582" s="2" t="s">
        <v>692</v>
      </c>
      <c r="F1582" s="2" t="s">
        <v>144</v>
      </c>
      <c r="G1582" s="2" t="s">
        <v>145</v>
      </c>
      <c r="H1582" s="2" t="s">
        <v>146</v>
      </c>
      <c r="I1582" s="2" t="e">
        <f>'1.Лок.смета.и.Акт'!#REF!</f>
        <v>#REF!</v>
      </c>
      <c r="J1582" s="2">
        <v>0</v>
      </c>
      <c r="K1582" s="2">
        <v>5.5</v>
      </c>
      <c r="L1582" s="2">
        <v>11.01</v>
      </c>
      <c r="M1582" s="2">
        <v>0</v>
      </c>
      <c r="N1582" s="2">
        <f t="shared" ref="N1582:N1601" si="1290">ROUND(L1582-M1582,4)</f>
        <v>11.01</v>
      </c>
      <c r="O1582" s="2" t="e">
        <f t="shared" ref="O1582:O1601" si="1291">ROUND(CP1582,0)</f>
        <v>#REF!</v>
      </c>
      <c r="P1582" s="2" t="e">
        <f t="shared" ref="P1582:P1601" si="1292">ROUND(CQ1582*I1582,0)</f>
        <v>#REF!</v>
      </c>
      <c r="Q1582" s="2" t="e">
        <f t="shared" ref="Q1582:Q1601" si="1293">ROUND(CR1582*I1582,0)</f>
        <v>#REF!</v>
      </c>
      <c r="R1582" s="2" t="e">
        <f t="shared" ref="R1582:R1601" si="1294">ROUND(CS1582*I1582,0)</f>
        <v>#REF!</v>
      </c>
      <c r="S1582" s="2" t="e">
        <f t="shared" ref="S1582:S1601" si="1295">ROUND(CT1582*I1582,0)</f>
        <v>#REF!</v>
      </c>
      <c r="T1582" s="2" t="e">
        <f t="shared" ref="T1582:T1601" si="1296">ROUND(CU1582*I1582,0)</f>
        <v>#REF!</v>
      </c>
      <c r="U1582" s="2" t="e">
        <f t="shared" ref="U1582:U1601" si="1297">CV1582*I1582</f>
        <v>#REF!</v>
      </c>
      <c r="V1582" s="2" t="e">
        <f t="shared" ref="V1582:V1601" si="1298">CW1582*I1582</f>
        <v>#REF!</v>
      </c>
      <c r="W1582" s="2" t="e">
        <f t="shared" ref="W1582:W1601" si="1299">ROUND(CX1582*I1582,0)</f>
        <v>#REF!</v>
      </c>
      <c r="X1582" s="2" t="e">
        <f t="shared" ref="X1582:X1601" si="1300">ROUND(CY1582,0)</f>
        <v>#REF!</v>
      </c>
      <c r="Y1582" s="2" t="e">
        <f t="shared" ref="Y1582:Y1601" si="1301">ROUND(CZ1582,0)</f>
        <v>#REF!</v>
      </c>
      <c r="Z1582" s="2"/>
      <c r="AA1582" s="2">
        <v>69726971</v>
      </c>
      <c r="AB1582" s="2">
        <f t="shared" ref="AB1582:AB1601" si="1302">ROUND((AC1582+AD1582+AF1582),2)</f>
        <v>121.7</v>
      </c>
      <c r="AC1582" s="2">
        <f>ROUND((ES1582+(SUM(SmtRes!BC1261:'SmtRes'!BC1264)+SUM(EtalonRes!AL1283:'EtalonRes'!AL1286))),2)</f>
        <v>0</v>
      </c>
      <c r="AD1582" s="2">
        <f t="shared" ref="AD1582:AD1597" si="1303">ROUND((((ET1582)-(EU1582))+AE1582),2)</f>
        <v>31.92</v>
      </c>
      <c r="AE1582" s="2">
        <f t="shared" ref="AE1582:AE1597" si="1304">ROUND((EU1582),2)</f>
        <v>0</v>
      </c>
      <c r="AF1582" s="2">
        <f t="shared" ref="AF1582:AF1597" si="1305">ROUND((EV1582),2)</f>
        <v>89.78</v>
      </c>
      <c r="AG1582" s="2">
        <f t="shared" ref="AG1582:AG1601" si="1306">ROUND((AP1582),2)</f>
        <v>0</v>
      </c>
      <c r="AH1582" s="2">
        <f t="shared" ref="AH1582:AH1597" si="1307">(EW1582)</f>
        <v>9.4700000000000006</v>
      </c>
      <c r="AI1582" s="2">
        <f t="shared" ref="AI1582:AI1597" si="1308">(EX1582)</f>
        <v>0</v>
      </c>
      <c r="AJ1582" s="2">
        <f t="shared" ref="AJ1582:AJ1601" si="1309">(AS1582)</f>
        <v>0</v>
      </c>
      <c r="AK1582" s="2">
        <v>1135.98</v>
      </c>
      <c r="AL1582" s="2">
        <v>1014.28</v>
      </c>
      <c r="AM1582" s="2">
        <v>31.92</v>
      </c>
      <c r="AN1582" s="2">
        <v>0</v>
      </c>
      <c r="AO1582" s="2">
        <v>89.78</v>
      </c>
      <c r="AP1582" s="2">
        <v>0</v>
      </c>
      <c r="AQ1582" s="2">
        <v>9.4700000000000006</v>
      </c>
      <c r="AR1582" s="2">
        <v>0</v>
      </c>
      <c r="AS1582" s="2">
        <v>0</v>
      </c>
      <c r="AT1582" s="2">
        <v>100</v>
      </c>
      <c r="AU1582" s="2">
        <v>70</v>
      </c>
      <c r="AV1582" s="2">
        <v>1</v>
      </c>
      <c r="AW1582" s="2">
        <v>1</v>
      </c>
      <c r="AX1582" s="2"/>
      <c r="AY1582" s="2"/>
      <c r="AZ1582" s="2">
        <v>1</v>
      </c>
      <c r="BA1582" s="2">
        <v>1</v>
      </c>
      <c r="BB1582" s="2">
        <v>1</v>
      </c>
      <c r="BC1582" s="2">
        <v>1</v>
      </c>
      <c r="BD1582" s="2" t="s">
        <v>3</v>
      </c>
      <c r="BE1582" s="2" t="s">
        <v>3</v>
      </c>
      <c r="BF1582" s="2" t="s">
        <v>3</v>
      </c>
      <c r="BG1582" s="2" t="s">
        <v>3</v>
      </c>
      <c r="BH1582" s="2">
        <v>0</v>
      </c>
      <c r="BI1582" s="2">
        <v>1</v>
      </c>
      <c r="BJ1582" s="2" t="s">
        <v>147</v>
      </c>
      <c r="BK1582" s="2"/>
      <c r="BL1582" s="2"/>
      <c r="BM1582" s="2">
        <v>26001</v>
      </c>
      <c r="BN1582" s="2">
        <v>0</v>
      </c>
      <c r="BO1582" s="2" t="s">
        <v>3</v>
      </c>
      <c r="BP1582" s="2">
        <v>0</v>
      </c>
      <c r="BQ1582" s="2">
        <v>2</v>
      </c>
      <c r="BR1582" s="2">
        <v>0</v>
      </c>
      <c r="BS1582" s="2">
        <v>1</v>
      </c>
      <c r="BT1582" s="2">
        <v>1</v>
      </c>
      <c r="BU1582" s="2">
        <v>1</v>
      </c>
      <c r="BV1582" s="2">
        <v>1</v>
      </c>
      <c r="BW1582" s="2">
        <v>1</v>
      </c>
      <c r="BX1582" s="2">
        <v>1</v>
      </c>
      <c r="BY1582" s="2" t="s">
        <v>3</v>
      </c>
      <c r="BZ1582" s="2">
        <v>100</v>
      </c>
      <c r="CA1582" s="2">
        <v>70</v>
      </c>
      <c r="CB1582" s="2" t="s">
        <v>3</v>
      </c>
      <c r="CC1582" s="2"/>
      <c r="CD1582" s="2"/>
      <c r="CE1582" s="2">
        <v>0</v>
      </c>
      <c r="CF1582" s="2">
        <v>0</v>
      </c>
      <c r="CG1582" s="2">
        <v>0</v>
      </c>
      <c r="CH1582" s="2">
        <v>117</v>
      </c>
      <c r="CI1582" s="2">
        <v>0</v>
      </c>
      <c r="CJ1582" s="2">
        <v>0</v>
      </c>
      <c r="CK1582" s="2">
        <v>0</v>
      </c>
      <c r="CL1582" s="2">
        <v>0</v>
      </c>
      <c r="CM1582" s="2">
        <v>0</v>
      </c>
      <c r="CN1582" s="2" t="s">
        <v>3</v>
      </c>
      <c r="CO1582" s="2">
        <v>0</v>
      </c>
      <c r="CP1582" s="2" t="e">
        <f t="shared" ref="CP1582:CP1601" si="1310">(P1582+Q1582+S1582)</f>
        <v>#REF!</v>
      </c>
      <c r="CQ1582" s="2">
        <f t="shared" ref="CQ1582:CQ1601" si="1311">AC1582*BC1582</f>
        <v>0</v>
      </c>
      <c r="CR1582" s="2">
        <f t="shared" ref="CR1582:CR1601" si="1312">AD1582*BB1582</f>
        <v>31.92</v>
      </c>
      <c r="CS1582" s="2">
        <f t="shared" ref="CS1582:CS1601" si="1313">AE1582*BS1582</f>
        <v>0</v>
      </c>
      <c r="CT1582" s="2">
        <f t="shared" ref="CT1582:CT1601" si="1314">AF1582*BA1582</f>
        <v>89.78</v>
      </c>
      <c r="CU1582" s="2">
        <f t="shared" ref="CU1582:CU1601" si="1315">AG1582</f>
        <v>0</v>
      </c>
      <c r="CV1582" s="2">
        <f t="shared" ref="CV1582:CV1601" si="1316">AH1582</f>
        <v>9.4700000000000006</v>
      </c>
      <c r="CW1582" s="2">
        <f t="shared" ref="CW1582:CW1601" si="1317">AI1582</f>
        <v>0</v>
      </c>
      <c r="CX1582" s="2">
        <f t="shared" ref="CX1582:CX1601" si="1318">AJ1582</f>
        <v>0</v>
      </c>
      <c r="CY1582" s="2" t="e">
        <f>(((S1582+R1582)*AT1582)/100)</f>
        <v>#REF!</v>
      </c>
      <c r="CZ1582" s="2" t="e">
        <f>(((S1582+R1582)*AU1582)/100)</f>
        <v>#REF!</v>
      </c>
      <c r="DA1582" s="2"/>
      <c r="DB1582" s="2"/>
      <c r="DC1582" s="2" t="s">
        <v>3</v>
      </c>
      <c r="DD1582" s="2" t="s">
        <v>3</v>
      </c>
      <c r="DE1582" s="2" t="s">
        <v>3</v>
      </c>
      <c r="DF1582" s="2" t="s">
        <v>3</v>
      </c>
      <c r="DG1582" s="2" t="s">
        <v>3</v>
      </c>
      <c r="DH1582" s="2" t="s">
        <v>3</v>
      </c>
      <c r="DI1582" s="2" t="s">
        <v>3</v>
      </c>
      <c r="DJ1582" s="2" t="s">
        <v>3</v>
      </c>
      <c r="DK1582" s="2" t="s">
        <v>3</v>
      </c>
      <c r="DL1582" s="2" t="s">
        <v>3</v>
      </c>
      <c r="DM1582" s="2" t="s">
        <v>3</v>
      </c>
      <c r="DN1582" s="2">
        <v>0</v>
      </c>
      <c r="DO1582" s="2">
        <v>0</v>
      </c>
      <c r="DP1582" s="2">
        <v>1</v>
      </c>
      <c r="DQ1582" s="2">
        <v>1</v>
      </c>
      <c r="DR1582" s="2"/>
      <c r="DS1582" s="2"/>
      <c r="DT1582" s="2"/>
      <c r="DU1582" s="2">
        <v>1013</v>
      </c>
      <c r="DV1582" s="2" t="s">
        <v>146</v>
      </c>
      <c r="DW1582" s="2" t="s">
        <v>146</v>
      </c>
      <c r="DX1582" s="2">
        <v>1</v>
      </c>
      <c r="DY1582" s="2"/>
      <c r="DZ1582" s="2" t="s">
        <v>3</v>
      </c>
      <c r="EA1582" s="2" t="s">
        <v>3</v>
      </c>
      <c r="EB1582" s="2" t="s">
        <v>3</v>
      </c>
      <c r="EC1582" s="2" t="s">
        <v>3</v>
      </c>
      <c r="ED1582" s="2"/>
      <c r="EE1582" s="2">
        <v>54329004</v>
      </c>
      <c r="EF1582" s="2">
        <v>2</v>
      </c>
      <c r="EG1582" s="2" t="s">
        <v>21</v>
      </c>
      <c r="EH1582" s="2">
        <v>0</v>
      </c>
      <c r="EI1582" s="2" t="s">
        <v>3</v>
      </c>
      <c r="EJ1582" s="2">
        <v>1</v>
      </c>
      <c r="EK1582" s="2">
        <v>26001</v>
      </c>
      <c r="EL1582" s="2" t="s">
        <v>148</v>
      </c>
      <c r="EM1582" s="2" t="s">
        <v>149</v>
      </c>
      <c r="EN1582" s="2"/>
      <c r="EO1582" s="2" t="s">
        <v>3</v>
      </c>
      <c r="EP1582" s="2"/>
      <c r="EQ1582" s="2">
        <v>1441792</v>
      </c>
      <c r="ER1582" s="2">
        <v>1135.98</v>
      </c>
      <c r="ES1582" s="2">
        <v>1014.28</v>
      </c>
      <c r="ET1582" s="2">
        <v>31.92</v>
      </c>
      <c r="EU1582" s="2">
        <v>0</v>
      </c>
      <c r="EV1582" s="2">
        <v>89.78</v>
      </c>
      <c r="EW1582" s="2">
        <v>9.4700000000000006</v>
      </c>
      <c r="EX1582" s="2">
        <v>0</v>
      </c>
      <c r="EY1582" s="2">
        <v>1</v>
      </c>
      <c r="EZ1582" s="2"/>
      <c r="FA1582" s="2"/>
      <c r="FB1582" s="2"/>
      <c r="FC1582" s="2"/>
      <c r="FD1582" s="2"/>
      <c r="FE1582" s="2"/>
      <c r="FF1582" s="2"/>
      <c r="FG1582" s="2"/>
      <c r="FH1582" s="2"/>
      <c r="FI1582" s="2"/>
      <c r="FJ1582" s="2"/>
      <c r="FK1582" s="2"/>
      <c r="FL1582" s="2"/>
      <c r="FM1582" s="2"/>
      <c r="FN1582" s="2"/>
      <c r="FO1582" s="2"/>
      <c r="FP1582" s="2"/>
      <c r="FQ1582" s="2">
        <v>0</v>
      </c>
      <c r="FR1582" s="2">
        <f t="shared" ref="FR1582:FR1601" si="1319">ROUND(IF(BI1582=3,GM1582,0),0)</f>
        <v>0</v>
      </c>
      <c r="FS1582" s="2">
        <v>0</v>
      </c>
      <c r="FT1582" s="2"/>
      <c r="FU1582" s="2"/>
      <c r="FV1582" s="2"/>
      <c r="FW1582" s="2"/>
      <c r="FX1582" s="2">
        <v>100</v>
      </c>
      <c r="FY1582" s="2">
        <v>70</v>
      </c>
      <c r="FZ1582" s="2"/>
      <c r="GA1582" s="2" t="s">
        <v>3</v>
      </c>
      <c r="GB1582" s="2"/>
      <c r="GC1582" s="2"/>
      <c r="GD1582" s="2">
        <v>1</v>
      </c>
      <c r="GE1582" s="2"/>
      <c r="GF1582" s="2">
        <v>709320199</v>
      </c>
      <c r="GG1582" s="2">
        <v>2</v>
      </c>
      <c r="GH1582" s="2">
        <v>1</v>
      </c>
      <c r="GI1582" s="2">
        <v>-2</v>
      </c>
      <c r="GJ1582" s="2">
        <v>0</v>
      </c>
      <c r="GK1582" s="2">
        <v>0</v>
      </c>
      <c r="GL1582" s="2">
        <f t="shared" ref="GL1582:GL1601" si="1320">ROUND(IF(AND(BH1582=3,BI1582=3,FS1582&lt;&gt;0),P1582,0),0)</f>
        <v>0</v>
      </c>
      <c r="GM1582" s="2" t="e">
        <f t="shared" ref="GM1582:GM1601" si="1321">ROUND(O1582+X1582+Y1582,0)+GX1582</f>
        <v>#REF!</v>
      </c>
      <c r="GN1582" s="2" t="e">
        <f t="shared" ref="GN1582:GN1601" si="1322">IF(OR(BI1582=0,BI1582=1),GM1582-GX1582,0)</f>
        <v>#REF!</v>
      </c>
      <c r="GO1582" s="2">
        <f t="shared" ref="GO1582:GO1601" si="1323">IF(BI1582=2,GM1582-GX1582,0)</f>
        <v>0</v>
      </c>
      <c r="GP1582" s="2">
        <f t="shared" ref="GP1582:GP1601" si="1324">IF(BI1582=4,GM1582-GX1582,0)</f>
        <v>0</v>
      </c>
      <c r="GQ1582" s="2"/>
      <c r="GR1582" s="2">
        <v>0</v>
      </c>
      <c r="GS1582" s="2">
        <v>3</v>
      </c>
      <c r="GT1582" s="2">
        <v>0</v>
      </c>
      <c r="GU1582" s="2" t="s">
        <v>3</v>
      </c>
      <c r="GV1582" s="2">
        <f t="shared" ref="GV1582:GV1597" si="1325">ROUND((GT1582),2)</f>
        <v>0</v>
      </c>
      <c r="GW1582" s="2">
        <v>1</v>
      </c>
      <c r="GX1582" s="2" t="e">
        <f t="shared" ref="GX1582:GX1601" si="1326">ROUND(HC1582*I1582,0)</f>
        <v>#REF!</v>
      </c>
      <c r="GY1582" s="2"/>
      <c r="GZ1582" s="2"/>
      <c r="HA1582" s="2">
        <v>0</v>
      </c>
      <c r="HB1582" s="2">
        <v>0</v>
      </c>
      <c r="HC1582" s="2">
        <f t="shared" ref="HC1582:HC1601" si="1327">GV1582*GW1582</f>
        <v>0</v>
      </c>
      <c r="HD1582" s="2"/>
      <c r="HE1582" s="2" t="s">
        <v>3</v>
      </c>
      <c r="HF1582" s="2" t="s">
        <v>3</v>
      </c>
      <c r="HG1582" s="2"/>
      <c r="HH1582" s="2"/>
      <c r="HI1582" s="2"/>
      <c r="HJ1582" s="2"/>
      <c r="HK1582" s="2"/>
      <c r="HL1582" s="2"/>
      <c r="HM1582" s="2" t="s">
        <v>3</v>
      </c>
      <c r="HN1582" s="2" t="s">
        <v>150</v>
      </c>
      <c r="HO1582" s="2" t="s">
        <v>151</v>
      </c>
      <c r="HP1582" s="2" t="s">
        <v>148</v>
      </c>
      <c r="HQ1582" s="2" t="s">
        <v>148</v>
      </c>
      <c r="HR1582" s="2"/>
      <c r="HS1582" s="2"/>
      <c r="HT1582" s="2"/>
      <c r="HU1582" s="2"/>
      <c r="HV1582" s="2"/>
      <c r="HW1582" s="2"/>
      <c r="HX1582" s="2"/>
      <c r="HY1582" s="2"/>
      <c r="HZ1582" s="2"/>
      <c r="IA1582" s="2"/>
      <c r="IB1582" s="2"/>
      <c r="IC1582" s="2"/>
      <c r="ID1582" s="2"/>
      <c r="IE1582" s="2"/>
      <c r="IF1582" s="2"/>
      <c r="IG1582" s="2"/>
      <c r="IH1582" s="2"/>
      <c r="II1582" s="2"/>
      <c r="IJ1582" s="2"/>
      <c r="IK1582" s="2">
        <v>0</v>
      </c>
      <c r="IL1582" s="2"/>
      <c r="IM1582" s="2"/>
      <c r="IN1582" s="2"/>
      <c r="IO1582" s="2"/>
      <c r="IP1582" s="2"/>
      <c r="IQ1582" s="2"/>
      <c r="IR1582" s="2"/>
      <c r="IS1582" s="2"/>
      <c r="IT1582" s="2"/>
      <c r="IU1582" s="2"/>
    </row>
    <row r="1583" spans="1:255" x14ac:dyDescent="0.2">
      <c r="A1583">
        <v>17</v>
      </c>
      <c r="B1583">
        <v>1</v>
      </c>
      <c r="C1583">
        <f>ROW(SmtRes!A1268)</f>
        <v>1268</v>
      </c>
      <c r="D1583">
        <f>ROW(EtalonRes!A1290)</f>
        <v>1290</v>
      </c>
      <c r="E1583" t="s">
        <v>692</v>
      </c>
      <c r="F1583" t="s">
        <v>144</v>
      </c>
      <c r="G1583" t="s">
        <v>145</v>
      </c>
      <c r="H1583" t="s">
        <v>146</v>
      </c>
      <c r="I1583" t="e">
        <f>'1.Лок.смета.и.Акт'!#REF!</f>
        <v>#REF!</v>
      </c>
      <c r="J1583">
        <v>0</v>
      </c>
      <c r="K1583">
        <v>5.5</v>
      </c>
      <c r="L1583">
        <v>11.01</v>
      </c>
      <c r="M1583">
        <v>0</v>
      </c>
      <c r="N1583">
        <f t="shared" si="1290"/>
        <v>11.01</v>
      </c>
      <c r="O1583" t="e">
        <f t="shared" si="1291"/>
        <v>#REF!</v>
      </c>
      <c r="P1583" t="e">
        <f t="shared" si="1292"/>
        <v>#REF!</v>
      </c>
      <c r="Q1583" t="e">
        <f t="shared" si="1293"/>
        <v>#REF!</v>
      </c>
      <c r="R1583" t="e">
        <f t="shared" si="1294"/>
        <v>#REF!</v>
      </c>
      <c r="S1583" t="e">
        <f t="shared" si="1295"/>
        <v>#REF!</v>
      </c>
      <c r="T1583" t="e">
        <f t="shared" si="1296"/>
        <v>#REF!</v>
      </c>
      <c r="U1583" t="e">
        <f t="shared" si="1297"/>
        <v>#REF!</v>
      </c>
      <c r="V1583" t="e">
        <f t="shared" si="1298"/>
        <v>#REF!</v>
      </c>
      <c r="W1583" t="e">
        <f t="shared" si="1299"/>
        <v>#REF!</v>
      </c>
      <c r="X1583" t="e">
        <f t="shared" si="1300"/>
        <v>#REF!</v>
      </c>
      <c r="Y1583" t="e">
        <f t="shared" si="1301"/>
        <v>#REF!</v>
      </c>
      <c r="AA1583">
        <v>69726884</v>
      </c>
      <c r="AB1583">
        <f t="shared" si="1302"/>
        <v>121.7</v>
      </c>
      <c r="AC1583">
        <f>ROUND((ES1583+(SUM(SmtRes!BC1265:'SmtRes'!BC1268)+SUM(EtalonRes!AL1287:'EtalonRes'!AL1290))),2)</f>
        <v>0</v>
      </c>
      <c r="AD1583">
        <f t="shared" si="1303"/>
        <v>31.92</v>
      </c>
      <c r="AE1583">
        <f t="shared" si="1304"/>
        <v>0</v>
      </c>
      <c r="AF1583">
        <f t="shared" si="1305"/>
        <v>89.78</v>
      </c>
      <c r="AG1583">
        <f t="shared" si="1306"/>
        <v>0</v>
      </c>
      <c r="AH1583" t="e">
        <f t="shared" si="1307"/>
        <v>#REF!</v>
      </c>
      <c r="AI1583">
        <f t="shared" si="1308"/>
        <v>0</v>
      </c>
      <c r="AJ1583">
        <f t="shared" si="1309"/>
        <v>0</v>
      </c>
      <c r="AK1583">
        <v>1135.98</v>
      </c>
      <c r="AL1583">
        <v>1014.28</v>
      </c>
      <c r="AM1583">
        <v>31.92</v>
      </c>
      <c r="AN1583">
        <v>0</v>
      </c>
      <c r="AO1583">
        <v>89.78</v>
      </c>
      <c r="AP1583">
        <v>0</v>
      </c>
      <c r="AQ1583" t="e">
        <f>'1.Лок.смета.и.Акт'!#REF!</f>
        <v>#REF!</v>
      </c>
      <c r="AR1583">
        <v>0</v>
      </c>
      <c r="AS1583">
        <v>0</v>
      </c>
      <c r="AT1583">
        <v>95</v>
      </c>
      <c r="AU1583">
        <v>60</v>
      </c>
      <c r="AV1583">
        <v>1</v>
      </c>
      <c r="AW1583">
        <v>1</v>
      </c>
      <c r="AZ1583">
        <v>1</v>
      </c>
      <c r="BA1583">
        <v>25.6</v>
      </c>
      <c r="BB1583">
        <v>9.3000000000000007</v>
      </c>
      <c r="BC1583">
        <v>7.56</v>
      </c>
      <c r="BD1583" t="s">
        <v>3</v>
      </c>
      <c r="BE1583" t="s">
        <v>3</v>
      </c>
      <c r="BF1583" t="s">
        <v>3</v>
      </c>
      <c r="BG1583" t="s">
        <v>3</v>
      </c>
      <c r="BH1583">
        <v>0</v>
      </c>
      <c r="BI1583">
        <v>1</v>
      </c>
      <c r="BJ1583" t="s">
        <v>147</v>
      </c>
      <c r="BM1583">
        <v>26001</v>
      </c>
      <c r="BN1583">
        <v>0</v>
      </c>
      <c r="BO1583" t="s">
        <v>144</v>
      </c>
      <c r="BP1583">
        <v>1</v>
      </c>
      <c r="BQ1583">
        <v>2</v>
      </c>
      <c r="BR1583">
        <v>0</v>
      </c>
      <c r="BS1583">
        <v>19.8</v>
      </c>
      <c r="BT1583">
        <v>1</v>
      </c>
      <c r="BU1583">
        <v>1</v>
      </c>
      <c r="BV1583">
        <v>1</v>
      </c>
      <c r="BW1583">
        <v>1</v>
      </c>
      <c r="BX1583">
        <v>1</v>
      </c>
      <c r="BY1583" t="s">
        <v>3</v>
      </c>
      <c r="BZ1583" t="e">
        <f>'1.Лок.смета.и.Акт'!#REF!</f>
        <v>#REF!</v>
      </c>
      <c r="CA1583" t="e">
        <f>'1.Лок.смета.и.Акт'!#REF!</f>
        <v>#REF!</v>
      </c>
      <c r="CB1583" t="s">
        <v>3</v>
      </c>
      <c r="CE1583">
        <v>0</v>
      </c>
      <c r="CF1583">
        <v>0</v>
      </c>
      <c r="CG1583">
        <v>0</v>
      </c>
      <c r="CH1583">
        <v>117</v>
      </c>
      <c r="CI1583">
        <v>0</v>
      </c>
      <c r="CJ1583">
        <v>0</v>
      </c>
      <c r="CK1583">
        <v>0</v>
      </c>
      <c r="CL1583">
        <v>0</v>
      </c>
      <c r="CM1583">
        <v>0</v>
      </c>
      <c r="CN1583" t="s">
        <v>3</v>
      </c>
      <c r="CO1583">
        <v>0</v>
      </c>
      <c r="CP1583" t="e">
        <f t="shared" si="1310"/>
        <v>#REF!</v>
      </c>
      <c r="CQ1583">
        <f t="shared" si="1311"/>
        <v>0</v>
      </c>
      <c r="CR1583">
        <f t="shared" si="1312"/>
        <v>296.85600000000005</v>
      </c>
      <c r="CS1583">
        <f t="shared" si="1313"/>
        <v>0</v>
      </c>
      <c r="CT1583">
        <f t="shared" si="1314"/>
        <v>2298.3679999999999</v>
      </c>
      <c r="CU1583">
        <f t="shared" si="1315"/>
        <v>0</v>
      </c>
      <c r="CV1583" t="e">
        <f t="shared" si="1316"/>
        <v>#REF!</v>
      </c>
      <c r="CW1583">
        <f t="shared" si="1317"/>
        <v>0</v>
      </c>
      <c r="CX1583">
        <f t="shared" si="1318"/>
        <v>0</v>
      </c>
      <c r="CY1583" t="e">
        <f>(S1583+R1583)*(BZ1583/100)</f>
        <v>#REF!</v>
      </c>
      <c r="CZ1583" t="e">
        <f>(S1583+R1583)*(CA1583/100)</f>
        <v>#REF!</v>
      </c>
      <c r="DC1583" t="s">
        <v>3</v>
      </c>
      <c r="DD1583" t="s">
        <v>3</v>
      </c>
      <c r="DE1583" t="s">
        <v>3</v>
      </c>
      <c r="DF1583" t="s">
        <v>3</v>
      </c>
      <c r="DG1583" t="s">
        <v>3</v>
      </c>
      <c r="DH1583" t="s">
        <v>3</v>
      </c>
      <c r="DI1583" t="s">
        <v>3</v>
      </c>
      <c r="DJ1583" t="s">
        <v>3</v>
      </c>
      <c r="DK1583" t="s">
        <v>3</v>
      </c>
      <c r="DL1583" t="s">
        <v>3</v>
      </c>
      <c r="DM1583" t="s">
        <v>3</v>
      </c>
      <c r="DN1583">
        <v>100</v>
      </c>
      <c r="DO1583">
        <v>70</v>
      </c>
      <c r="DP1583">
        <v>1</v>
      </c>
      <c r="DQ1583">
        <v>1</v>
      </c>
      <c r="DU1583">
        <v>1013</v>
      </c>
      <c r="DV1583" t="s">
        <v>146</v>
      </c>
      <c r="DW1583" t="e">
        <f>'1.Лок.смета.и.Акт'!#REF!</f>
        <v>#REF!</v>
      </c>
      <c r="DX1583">
        <v>1</v>
      </c>
      <c r="DZ1583" t="s">
        <v>3</v>
      </c>
      <c r="EA1583" t="s">
        <v>3</v>
      </c>
      <c r="EB1583" t="s">
        <v>3</v>
      </c>
      <c r="EC1583" t="s">
        <v>3</v>
      </c>
      <c r="EE1583">
        <v>54329004</v>
      </c>
      <c r="EF1583">
        <v>2</v>
      </c>
      <c r="EG1583" t="s">
        <v>21</v>
      </c>
      <c r="EH1583">
        <v>0</v>
      </c>
      <c r="EI1583" t="s">
        <v>3</v>
      </c>
      <c r="EJ1583">
        <v>1</v>
      </c>
      <c r="EK1583">
        <v>26001</v>
      </c>
      <c r="EL1583" t="s">
        <v>148</v>
      </c>
      <c r="EM1583" t="s">
        <v>149</v>
      </c>
      <c r="EO1583" t="s">
        <v>3</v>
      </c>
      <c r="EQ1583">
        <v>1441792</v>
      </c>
      <c r="ER1583">
        <v>1135.98</v>
      </c>
      <c r="ES1583">
        <v>1014.28</v>
      </c>
      <c r="ET1583">
        <v>31.92</v>
      </c>
      <c r="EU1583">
        <v>0</v>
      </c>
      <c r="EV1583">
        <v>89.78</v>
      </c>
      <c r="EW1583" t="e">
        <f>'1.Лок.смета.и.Акт'!#REF!</f>
        <v>#REF!</v>
      </c>
      <c r="EX1583">
        <v>0</v>
      </c>
      <c r="EY1583">
        <v>1</v>
      </c>
      <c r="FQ1583">
        <v>0</v>
      </c>
      <c r="FR1583">
        <f t="shared" si="1319"/>
        <v>0</v>
      </c>
      <c r="FS1583">
        <v>0</v>
      </c>
      <c r="FX1583">
        <v>100</v>
      </c>
      <c r="FY1583">
        <v>70</v>
      </c>
      <c r="GA1583" t="s">
        <v>3</v>
      </c>
      <c r="GD1583">
        <v>1</v>
      </c>
      <c r="GF1583">
        <v>709320199</v>
      </c>
      <c r="GG1583">
        <v>2</v>
      </c>
      <c r="GH1583">
        <v>1</v>
      </c>
      <c r="GI1583">
        <v>2</v>
      </c>
      <c r="GJ1583">
        <v>0</v>
      </c>
      <c r="GK1583">
        <v>0</v>
      </c>
      <c r="GL1583">
        <f t="shared" si="1320"/>
        <v>0</v>
      </c>
      <c r="GM1583" t="e">
        <f t="shared" si="1321"/>
        <v>#REF!</v>
      </c>
      <c r="GN1583" t="e">
        <f t="shared" si="1322"/>
        <v>#REF!</v>
      </c>
      <c r="GO1583">
        <f t="shared" si="1323"/>
        <v>0</v>
      </c>
      <c r="GP1583">
        <f t="shared" si="1324"/>
        <v>0</v>
      </c>
      <c r="GR1583">
        <v>0</v>
      </c>
      <c r="GS1583">
        <v>0</v>
      </c>
      <c r="GT1583">
        <v>0</v>
      </c>
      <c r="GU1583" t="s">
        <v>3</v>
      </c>
      <c r="GV1583">
        <f t="shared" si="1325"/>
        <v>0</v>
      </c>
      <c r="GW1583">
        <v>1008.11</v>
      </c>
      <c r="GX1583" t="e">
        <f t="shared" si="1326"/>
        <v>#REF!</v>
      </c>
      <c r="HA1583">
        <v>0</v>
      </c>
      <c r="HB1583">
        <v>0</v>
      </c>
      <c r="HC1583">
        <f t="shared" si="1327"/>
        <v>0</v>
      </c>
      <c r="HE1583" t="s">
        <v>3</v>
      </c>
      <c r="HF1583" t="s">
        <v>3</v>
      </c>
      <c r="HM1583" t="s">
        <v>3</v>
      </c>
      <c r="HN1583" t="s">
        <v>150</v>
      </c>
      <c r="HO1583" t="s">
        <v>151</v>
      </c>
      <c r="HP1583" t="s">
        <v>148</v>
      </c>
      <c r="HQ1583" t="s">
        <v>148</v>
      </c>
      <c r="IK1583">
        <v>0</v>
      </c>
    </row>
    <row r="1584" spans="1:255" x14ac:dyDescent="0.2">
      <c r="A1584" s="2">
        <v>18</v>
      </c>
      <c r="B1584" s="2">
        <v>1</v>
      </c>
      <c r="C1584" s="2">
        <v>1264</v>
      </c>
      <c r="D1584" s="2"/>
      <c r="E1584" s="2" t="s">
        <v>693</v>
      </c>
      <c r="F1584" s="2" t="s">
        <v>651</v>
      </c>
      <c r="G1584" s="2" t="s">
        <v>652</v>
      </c>
      <c r="H1584" s="2" t="s">
        <v>40</v>
      </c>
      <c r="I1584" s="2" t="e">
        <f>I1582*J1584</f>
        <v>#REF!</v>
      </c>
      <c r="J1584" s="2">
        <v>1.02</v>
      </c>
      <c r="K1584" s="2">
        <v>1.02</v>
      </c>
      <c r="L1584" s="2">
        <v>11.2302</v>
      </c>
      <c r="M1584" s="2">
        <v>0</v>
      </c>
      <c r="N1584" s="2">
        <f t="shared" si="1290"/>
        <v>11.2302</v>
      </c>
      <c r="O1584" s="2" t="e">
        <f t="shared" si="1291"/>
        <v>#REF!</v>
      </c>
      <c r="P1584" s="2" t="e">
        <f t="shared" si="1292"/>
        <v>#REF!</v>
      </c>
      <c r="Q1584" s="2" t="e">
        <f t="shared" si="1293"/>
        <v>#REF!</v>
      </c>
      <c r="R1584" s="2" t="e">
        <f t="shared" si="1294"/>
        <v>#REF!</v>
      </c>
      <c r="S1584" s="2" t="e">
        <f t="shared" si="1295"/>
        <v>#REF!</v>
      </c>
      <c r="T1584" s="2" t="e">
        <f t="shared" si="1296"/>
        <v>#REF!</v>
      </c>
      <c r="U1584" s="2" t="e">
        <f t="shared" si="1297"/>
        <v>#REF!</v>
      </c>
      <c r="V1584" s="2" t="e">
        <f t="shared" si="1298"/>
        <v>#REF!</v>
      </c>
      <c r="W1584" s="2" t="e">
        <f t="shared" si="1299"/>
        <v>#REF!</v>
      </c>
      <c r="X1584" s="2" t="e">
        <f t="shared" si="1300"/>
        <v>#REF!</v>
      </c>
      <c r="Y1584" s="2" t="e">
        <f t="shared" si="1301"/>
        <v>#REF!</v>
      </c>
      <c r="Z1584" s="2"/>
      <c r="AA1584" s="2">
        <v>69726971</v>
      </c>
      <c r="AB1584" s="2">
        <f t="shared" si="1302"/>
        <v>994.39</v>
      </c>
      <c r="AC1584" s="2">
        <f>ROUND((ES1584),2)</f>
        <v>994.39</v>
      </c>
      <c r="AD1584" s="2">
        <f t="shared" si="1303"/>
        <v>0</v>
      </c>
      <c r="AE1584" s="2">
        <f t="shared" si="1304"/>
        <v>0</v>
      </c>
      <c r="AF1584" s="2">
        <f t="shared" si="1305"/>
        <v>0</v>
      </c>
      <c r="AG1584" s="2">
        <f t="shared" si="1306"/>
        <v>0</v>
      </c>
      <c r="AH1584" s="2">
        <f t="shared" si="1307"/>
        <v>0</v>
      </c>
      <c r="AI1584" s="2">
        <f t="shared" si="1308"/>
        <v>0</v>
      </c>
      <c r="AJ1584" s="2">
        <f t="shared" si="1309"/>
        <v>37.94</v>
      </c>
      <c r="AK1584" s="2">
        <v>994.39</v>
      </c>
      <c r="AL1584" s="2">
        <v>994.39</v>
      </c>
      <c r="AM1584" s="2">
        <v>0</v>
      </c>
      <c r="AN1584" s="2">
        <v>0</v>
      </c>
      <c r="AO1584" s="2">
        <v>0</v>
      </c>
      <c r="AP1584" s="2">
        <v>0</v>
      </c>
      <c r="AQ1584" s="2">
        <v>0</v>
      </c>
      <c r="AR1584" s="2">
        <v>0</v>
      </c>
      <c r="AS1584" s="2">
        <v>37.94</v>
      </c>
      <c r="AT1584" s="2">
        <v>0</v>
      </c>
      <c r="AU1584" s="2">
        <v>0</v>
      </c>
      <c r="AV1584" s="2">
        <v>1</v>
      </c>
      <c r="AW1584" s="2">
        <v>1</v>
      </c>
      <c r="AX1584" s="2"/>
      <c r="AY1584" s="2"/>
      <c r="AZ1584" s="2">
        <v>1</v>
      </c>
      <c r="BA1584" s="2">
        <v>1</v>
      </c>
      <c r="BB1584" s="2">
        <v>1</v>
      </c>
      <c r="BC1584" s="2">
        <v>1</v>
      </c>
      <c r="BD1584" s="2" t="s">
        <v>3</v>
      </c>
      <c r="BE1584" s="2" t="s">
        <v>3</v>
      </c>
      <c r="BF1584" s="2" t="s">
        <v>3</v>
      </c>
      <c r="BG1584" s="2" t="s">
        <v>3</v>
      </c>
      <c r="BH1584" s="2">
        <v>3</v>
      </c>
      <c r="BI1584" s="2">
        <v>1</v>
      </c>
      <c r="BJ1584" s="2" t="s">
        <v>653</v>
      </c>
      <c r="BK1584" s="2"/>
      <c r="BL1584" s="2"/>
      <c r="BM1584" s="2">
        <v>500001</v>
      </c>
      <c r="BN1584" s="2">
        <v>0</v>
      </c>
      <c r="BO1584" s="2" t="s">
        <v>3</v>
      </c>
      <c r="BP1584" s="2">
        <v>0</v>
      </c>
      <c r="BQ1584" s="2">
        <v>8</v>
      </c>
      <c r="BR1584" s="2">
        <v>0</v>
      </c>
      <c r="BS1584" s="2">
        <v>1</v>
      </c>
      <c r="BT1584" s="2">
        <v>1</v>
      </c>
      <c r="BU1584" s="2">
        <v>1</v>
      </c>
      <c r="BV1584" s="2">
        <v>1</v>
      </c>
      <c r="BW1584" s="2">
        <v>1</v>
      </c>
      <c r="BX1584" s="2">
        <v>1</v>
      </c>
      <c r="BY1584" s="2" t="s">
        <v>3</v>
      </c>
      <c r="BZ1584" s="2">
        <v>0</v>
      </c>
      <c r="CA1584" s="2">
        <v>0</v>
      </c>
      <c r="CB1584" s="2" t="s">
        <v>3</v>
      </c>
      <c r="CC1584" s="2"/>
      <c r="CD1584" s="2"/>
      <c r="CE1584" s="2">
        <v>0</v>
      </c>
      <c r="CF1584" s="2">
        <v>0</v>
      </c>
      <c r="CG1584" s="2">
        <v>0</v>
      </c>
      <c r="CH1584" s="2">
        <v>117</v>
      </c>
      <c r="CI1584" s="2">
        <v>1</v>
      </c>
      <c r="CJ1584" s="2">
        <v>0</v>
      </c>
      <c r="CK1584" s="2">
        <v>0</v>
      </c>
      <c r="CL1584" s="2">
        <v>0</v>
      </c>
      <c r="CM1584" s="2">
        <v>0</v>
      </c>
      <c r="CN1584" s="2" t="s">
        <v>3</v>
      </c>
      <c r="CO1584" s="2">
        <v>0</v>
      </c>
      <c r="CP1584" s="2" t="e">
        <f t="shared" si="1310"/>
        <v>#REF!</v>
      </c>
      <c r="CQ1584" s="2">
        <f t="shared" si="1311"/>
        <v>994.39</v>
      </c>
      <c r="CR1584" s="2">
        <f t="shared" si="1312"/>
        <v>0</v>
      </c>
      <c r="CS1584" s="2">
        <f t="shared" si="1313"/>
        <v>0</v>
      </c>
      <c r="CT1584" s="2">
        <f t="shared" si="1314"/>
        <v>0</v>
      </c>
      <c r="CU1584" s="2">
        <f t="shared" si="1315"/>
        <v>0</v>
      </c>
      <c r="CV1584" s="2">
        <f t="shared" si="1316"/>
        <v>0</v>
      </c>
      <c r="CW1584" s="2">
        <f t="shared" si="1317"/>
        <v>0</v>
      </c>
      <c r="CX1584" s="2">
        <f t="shared" si="1318"/>
        <v>37.94</v>
      </c>
      <c r="CY1584" s="2" t="e">
        <f>(((S1584+R1584)*AT1584)/100)</f>
        <v>#REF!</v>
      </c>
      <c r="CZ1584" s="2" t="e">
        <f>(((S1584+R1584)*AU1584)/100)</f>
        <v>#REF!</v>
      </c>
      <c r="DA1584" s="2"/>
      <c r="DB1584" s="2"/>
      <c r="DC1584" s="2" t="s">
        <v>3</v>
      </c>
      <c r="DD1584" s="2" t="s">
        <v>3</v>
      </c>
      <c r="DE1584" s="2" t="s">
        <v>3</v>
      </c>
      <c r="DF1584" s="2" t="s">
        <v>3</v>
      </c>
      <c r="DG1584" s="2" t="s">
        <v>3</v>
      </c>
      <c r="DH1584" s="2" t="s">
        <v>3</v>
      </c>
      <c r="DI1584" s="2" t="s">
        <v>3</v>
      </c>
      <c r="DJ1584" s="2" t="s">
        <v>3</v>
      </c>
      <c r="DK1584" s="2" t="s">
        <v>3</v>
      </c>
      <c r="DL1584" s="2" t="s">
        <v>3</v>
      </c>
      <c r="DM1584" s="2" t="s">
        <v>3</v>
      </c>
      <c r="DN1584" s="2">
        <v>0</v>
      </c>
      <c r="DO1584" s="2">
        <v>0</v>
      </c>
      <c r="DP1584" s="2">
        <v>1</v>
      </c>
      <c r="DQ1584" s="2">
        <v>1</v>
      </c>
      <c r="DR1584" s="2"/>
      <c r="DS1584" s="2"/>
      <c r="DT1584" s="2"/>
      <c r="DU1584" s="2">
        <v>1007</v>
      </c>
      <c r="DV1584" s="2" t="s">
        <v>40</v>
      </c>
      <c r="DW1584" s="2" t="s">
        <v>40</v>
      </c>
      <c r="DX1584" s="2">
        <v>1</v>
      </c>
      <c r="DY1584" s="2"/>
      <c r="DZ1584" s="2" t="s">
        <v>3</v>
      </c>
      <c r="EA1584" s="2" t="s">
        <v>3</v>
      </c>
      <c r="EB1584" s="2" t="s">
        <v>3</v>
      </c>
      <c r="EC1584" s="2" t="s">
        <v>3</v>
      </c>
      <c r="ED1584" s="2"/>
      <c r="EE1584" s="2">
        <v>54328897</v>
      </c>
      <c r="EF1584" s="2">
        <v>8</v>
      </c>
      <c r="EG1584" s="2" t="s">
        <v>31</v>
      </c>
      <c r="EH1584" s="2">
        <v>0</v>
      </c>
      <c r="EI1584" s="2" t="s">
        <v>3</v>
      </c>
      <c r="EJ1584" s="2">
        <v>1</v>
      </c>
      <c r="EK1584" s="2">
        <v>500001</v>
      </c>
      <c r="EL1584" s="2" t="s">
        <v>32</v>
      </c>
      <c r="EM1584" s="2" t="s">
        <v>33</v>
      </c>
      <c r="EN1584" s="2"/>
      <c r="EO1584" s="2" t="s">
        <v>3</v>
      </c>
      <c r="EP1584" s="2"/>
      <c r="EQ1584" s="2">
        <v>0</v>
      </c>
      <c r="ER1584" s="2">
        <v>994.39</v>
      </c>
      <c r="ES1584" s="2">
        <v>994.39</v>
      </c>
      <c r="ET1584" s="2">
        <v>0</v>
      </c>
      <c r="EU1584" s="2">
        <v>0</v>
      </c>
      <c r="EV1584" s="2">
        <v>0</v>
      </c>
      <c r="EW1584" s="2">
        <v>0</v>
      </c>
      <c r="EX1584" s="2">
        <v>0</v>
      </c>
      <c r="EY1584" s="2"/>
      <c r="EZ1584" s="2"/>
      <c r="FA1584" s="2"/>
      <c r="FB1584" s="2"/>
      <c r="FC1584" s="2"/>
      <c r="FD1584" s="2"/>
      <c r="FE1584" s="2"/>
      <c r="FF1584" s="2"/>
      <c r="FG1584" s="2"/>
      <c r="FH1584" s="2"/>
      <c r="FI1584" s="2"/>
      <c r="FJ1584" s="2"/>
      <c r="FK1584" s="2"/>
      <c r="FL1584" s="2"/>
      <c r="FM1584" s="2"/>
      <c r="FN1584" s="2"/>
      <c r="FO1584" s="2"/>
      <c r="FP1584" s="2"/>
      <c r="FQ1584" s="2">
        <v>0</v>
      </c>
      <c r="FR1584" s="2">
        <f t="shared" si="1319"/>
        <v>0</v>
      </c>
      <c r="FS1584" s="2">
        <v>0</v>
      </c>
      <c r="FT1584" s="2"/>
      <c r="FU1584" s="2"/>
      <c r="FV1584" s="2"/>
      <c r="FW1584" s="2"/>
      <c r="FX1584" s="2">
        <v>0</v>
      </c>
      <c r="FY1584" s="2">
        <v>0</v>
      </c>
      <c r="FZ1584" s="2"/>
      <c r="GA1584" s="2" t="s">
        <v>3</v>
      </c>
      <c r="GB1584" s="2"/>
      <c r="GC1584" s="2"/>
      <c r="GD1584" s="2">
        <v>1</v>
      </c>
      <c r="GE1584" s="2"/>
      <c r="GF1584" s="2">
        <v>-1709885326</v>
      </c>
      <c r="GG1584" s="2">
        <v>2</v>
      </c>
      <c r="GH1584" s="2">
        <v>1</v>
      </c>
      <c r="GI1584" s="2">
        <v>-2</v>
      </c>
      <c r="GJ1584" s="2">
        <v>0</v>
      </c>
      <c r="GK1584" s="2">
        <v>0</v>
      </c>
      <c r="GL1584" s="2">
        <f t="shared" si="1320"/>
        <v>0</v>
      </c>
      <c r="GM1584" s="2" t="e">
        <f t="shared" si="1321"/>
        <v>#REF!</v>
      </c>
      <c r="GN1584" s="2" t="e">
        <f t="shared" si="1322"/>
        <v>#REF!</v>
      </c>
      <c r="GO1584" s="2">
        <f t="shared" si="1323"/>
        <v>0</v>
      </c>
      <c r="GP1584" s="2">
        <f t="shared" si="1324"/>
        <v>0</v>
      </c>
      <c r="GQ1584" s="2"/>
      <c r="GR1584" s="2">
        <v>0</v>
      </c>
      <c r="GS1584" s="2">
        <v>3</v>
      </c>
      <c r="GT1584" s="2">
        <v>0</v>
      </c>
      <c r="GU1584" s="2" t="s">
        <v>3</v>
      </c>
      <c r="GV1584" s="2">
        <f t="shared" si="1325"/>
        <v>0</v>
      </c>
      <c r="GW1584" s="2">
        <v>1</v>
      </c>
      <c r="GX1584" s="2" t="e">
        <f t="shared" si="1326"/>
        <v>#REF!</v>
      </c>
      <c r="GY1584" s="2"/>
      <c r="GZ1584" s="2"/>
      <c r="HA1584" s="2">
        <v>0</v>
      </c>
      <c r="HB1584" s="2">
        <v>0</v>
      </c>
      <c r="HC1584" s="2">
        <f t="shared" si="1327"/>
        <v>0</v>
      </c>
      <c r="HD1584" s="2"/>
      <c r="HE1584" s="2" t="s">
        <v>3</v>
      </c>
      <c r="HF1584" s="2" t="s">
        <v>3</v>
      </c>
      <c r="HG1584" s="2"/>
      <c r="HH1584" s="2"/>
      <c r="HI1584" s="2"/>
      <c r="HJ1584" s="2"/>
      <c r="HK1584" s="2"/>
      <c r="HL1584" s="2"/>
      <c r="HM1584" s="2" t="s">
        <v>3</v>
      </c>
      <c r="HN1584" s="2" t="s">
        <v>3</v>
      </c>
      <c r="HO1584" s="2" t="s">
        <v>3</v>
      </c>
      <c r="HP1584" s="2" t="s">
        <v>3</v>
      </c>
      <c r="HQ1584" s="2" t="s">
        <v>3</v>
      </c>
      <c r="HR1584" s="2"/>
      <c r="HS1584" s="2"/>
      <c r="HT1584" s="2"/>
      <c r="HU1584" s="2"/>
      <c r="HV1584" s="2"/>
      <c r="HW1584" s="2"/>
      <c r="HX1584" s="2"/>
      <c r="HY1584" s="2"/>
      <c r="HZ1584" s="2"/>
      <c r="IA1584" s="2"/>
      <c r="IB1584" s="2"/>
      <c r="IC1584" s="2"/>
      <c r="ID1584" s="2"/>
      <c r="IE1584" s="2"/>
      <c r="IF1584" s="2"/>
      <c r="IG1584" s="2"/>
      <c r="IH1584" s="2"/>
      <c r="II1584" s="2"/>
      <c r="IJ1584" s="2"/>
      <c r="IK1584" s="2">
        <v>0</v>
      </c>
      <c r="IL1584" s="2"/>
      <c r="IM1584" s="2"/>
      <c r="IN1584" s="2"/>
      <c r="IO1584" s="2"/>
      <c r="IP1584" s="2"/>
      <c r="IQ1584" s="2"/>
      <c r="IR1584" s="2"/>
      <c r="IS1584" s="2"/>
      <c r="IT1584" s="2"/>
      <c r="IU1584" s="2"/>
    </row>
    <row r="1585" spans="1:255" x14ac:dyDescent="0.2">
      <c r="A1585">
        <v>18</v>
      </c>
      <c r="B1585">
        <v>1</v>
      </c>
      <c r="C1585">
        <v>1268</v>
      </c>
      <c r="E1585" t="s">
        <v>693</v>
      </c>
      <c r="F1585" t="e">
        <f>'1.Лок.смета.и.Акт'!#REF!</f>
        <v>#REF!</v>
      </c>
      <c r="G1585" t="s">
        <v>652</v>
      </c>
      <c r="H1585" t="s">
        <v>40</v>
      </c>
      <c r="I1585" t="e">
        <f>I1583*J1585</f>
        <v>#REF!</v>
      </c>
      <c r="J1585">
        <v>1.02</v>
      </c>
      <c r="K1585">
        <v>1.02</v>
      </c>
      <c r="L1585">
        <v>11.2302</v>
      </c>
      <c r="M1585">
        <v>0</v>
      </c>
      <c r="N1585">
        <f t="shared" si="1290"/>
        <v>11.2302</v>
      </c>
      <c r="O1585" t="e">
        <f t="shared" si="1291"/>
        <v>#REF!</v>
      </c>
      <c r="P1585" t="e">
        <f t="shared" si="1292"/>
        <v>#REF!</v>
      </c>
      <c r="Q1585" t="e">
        <f t="shared" si="1293"/>
        <v>#REF!</v>
      </c>
      <c r="R1585" t="e">
        <f t="shared" si="1294"/>
        <v>#REF!</v>
      </c>
      <c r="S1585" t="e">
        <f t="shared" si="1295"/>
        <v>#REF!</v>
      </c>
      <c r="T1585" t="e">
        <f t="shared" si="1296"/>
        <v>#REF!</v>
      </c>
      <c r="U1585" t="e">
        <f t="shared" si="1297"/>
        <v>#REF!</v>
      </c>
      <c r="V1585" t="e">
        <f t="shared" si="1298"/>
        <v>#REF!</v>
      </c>
      <c r="W1585" t="e">
        <f t="shared" si="1299"/>
        <v>#REF!</v>
      </c>
      <c r="X1585" t="e">
        <f t="shared" si="1300"/>
        <v>#REF!</v>
      </c>
      <c r="Y1585" t="e">
        <f t="shared" si="1301"/>
        <v>#REF!</v>
      </c>
      <c r="AA1585">
        <v>69726884</v>
      </c>
      <c r="AB1585">
        <f t="shared" si="1302"/>
        <v>682.48</v>
      </c>
      <c r="AC1585">
        <f>ROUND((ES1585),2)</f>
        <v>682.48</v>
      </c>
      <c r="AD1585">
        <f t="shared" si="1303"/>
        <v>0</v>
      </c>
      <c r="AE1585">
        <f t="shared" si="1304"/>
        <v>0</v>
      </c>
      <c r="AF1585">
        <f t="shared" si="1305"/>
        <v>0</v>
      </c>
      <c r="AG1585">
        <f t="shared" si="1306"/>
        <v>0</v>
      </c>
      <c r="AH1585">
        <f t="shared" si="1307"/>
        <v>0</v>
      </c>
      <c r="AI1585">
        <f t="shared" si="1308"/>
        <v>0</v>
      </c>
      <c r="AJ1585">
        <f t="shared" si="1309"/>
        <v>37.94</v>
      </c>
      <c r="AK1585">
        <v>682.48</v>
      </c>
      <c r="AL1585">
        <v>682.48</v>
      </c>
      <c r="AM1585">
        <v>0</v>
      </c>
      <c r="AN1585">
        <v>0</v>
      </c>
      <c r="AO1585">
        <v>0</v>
      </c>
      <c r="AP1585">
        <v>0</v>
      </c>
      <c r="AQ1585">
        <v>0</v>
      </c>
      <c r="AR1585">
        <v>0</v>
      </c>
      <c r="AS1585">
        <v>37.94</v>
      </c>
      <c r="AT1585">
        <v>0</v>
      </c>
      <c r="AU1585">
        <v>0</v>
      </c>
      <c r="AV1585">
        <v>1</v>
      </c>
      <c r="AW1585">
        <v>1</v>
      </c>
      <c r="AZ1585">
        <v>1</v>
      </c>
      <c r="BA1585">
        <v>1</v>
      </c>
      <c r="BB1585">
        <v>1</v>
      </c>
      <c r="BC1585">
        <v>7.56</v>
      </c>
      <c r="BD1585" t="s">
        <v>3</v>
      </c>
      <c r="BE1585" t="s">
        <v>3</v>
      </c>
      <c r="BF1585" t="s">
        <v>3</v>
      </c>
      <c r="BG1585" t="s">
        <v>3</v>
      </c>
      <c r="BH1585">
        <v>3</v>
      </c>
      <c r="BI1585">
        <v>1</v>
      </c>
      <c r="BJ1585" t="s">
        <v>653</v>
      </c>
      <c r="BM1585">
        <v>500001</v>
      </c>
      <c r="BN1585">
        <v>0</v>
      </c>
      <c r="BO1585" t="s">
        <v>3</v>
      </c>
      <c r="BP1585">
        <v>0</v>
      </c>
      <c r="BQ1585">
        <v>8</v>
      </c>
      <c r="BR1585">
        <v>0</v>
      </c>
      <c r="BS1585">
        <v>1</v>
      </c>
      <c r="BT1585">
        <v>1</v>
      </c>
      <c r="BU1585">
        <v>1</v>
      </c>
      <c r="BV1585">
        <v>1</v>
      </c>
      <c r="BW1585">
        <v>1</v>
      </c>
      <c r="BX1585">
        <v>1</v>
      </c>
      <c r="BY1585" t="s">
        <v>3</v>
      </c>
      <c r="BZ1585">
        <v>0</v>
      </c>
      <c r="CA1585">
        <v>0</v>
      </c>
      <c r="CB1585" t="s">
        <v>3</v>
      </c>
      <c r="CE1585">
        <v>0</v>
      </c>
      <c r="CF1585">
        <v>0</v>
      </c>
      <c r="CG1585">
        <v>0</v>
      </c>
      <c r="CH1585">
        <v>117</v>
      </c>
      <c r="CI1585">
        <v>1</v>
      </c>
      <c r="CJ1585">
        <v>0</v>
      </c>
      <c r="CK1585">
        <v>0</v>
      </c>
      <c r="CL1585">
        <v>0</v>
      </c>
      <c r="CM1585">
        <v>0</v>
      </c>
      <c r="CN1585" t="s">
        <v>3</v>
      </c>
      <c r="CO1585">
        <v>0</v>
      </c>
      <c r="CP1585" t="e">
        <f t="shared" si="1310"/>
        <v>#REF!</v>
      </c>
      <c r="CQ1585">
        <f t="shared" si="1311"/>
        <v>5159.5487999999996</v>
      </c>
      <c r="CR1585">
        <f t="shared" si="1312"/>
        <v>0</v>
      </c>
      <c r="CS1585">
        <f t="shared" si="1313"/>
        <v>0</v>
      </c>
      <c r="CT1585">
        <f t="shared" si="1314"/>
        <v>0</v>
      </c>
      <c r="CU1585">
        <f t="shared" si="1315"/>
        <v>0</v>
      </c>
      <c r="CV1585">
        <f t="shared" si="1316"/>
        <v>0</v>
      </c>
      <c r="CW1585">
        <f t="shared" si="1317"/>
        <v>0</v>
      </c>
      <c r="CX1585">
        <f t="shared" si="1318"/>
        <v>37.94</v>
      </c>
      <c r="CY1585" t="e">
        <f>(S1585+R1585)*(BZ1585/100)</f>
        <v>#REF!</v>
      </c>
      <c r="CZ1585" t="e">
        <f>(S1585+R1585)*(CA1585/100)</f>
        <v>#REF!</v>
      </c>
      <c r="DC1585" t="s">
        <v>3</v>
      </c>
      <c r="DD1585" t="s">
        <v>3</v>
      </c>
      <c r="DE1585" t="s">
        <v>3</v>
      </c>
      <c r="DF1585" t="s">
        <v>3</v>
      </c>
      <c r="DG1585" t="s">
        <v>3</v>
      </c>
      <c r="DH1585" t="s">
        <v>3</v>
      </c>
      <c r="DI1585" t="s">
        <v>3</v>
      </c>
      <c r="DJ1585" t="s">
        <v>3</v>
      </c>
      <c r="DK1585" t="s">
        <v>3</v>
      </c>
      <c r="DL1585" t="s">
        <v>3</v>
      </c>
      <c r="DM1585" t="s">
        <v>3</v>
      </c>
      <c r="DN1585">
        <v>0</v>
      </c>
      <c r="DO1585">
        <v>0</v>
      </c>
      <c r="DP1585">
        <v>1</v>
      </c>
      <c r="DQ1585">
        <v>1</v>
      </c>
      <c r="DU1585">
        <v>1007</v>
      </c>
      <c r="DV1585" t="s">
        <v>40</v>
      </c>
      <c r="DW1585" t="e">
        <f>'1.Лок.смета.и.Акт'!#REF!</f>
        <v>#REF!</v>
      </c>
      <c r="DX1585">
        <v>1</v>
      </c>
      <c r="DZ1585" t="s">
        <v>3</v>
      </c>
      <c r="EA1585" t="s">
        <v>3</v>
      </c>
      <c r="EB1585" t="s">
        <v>3</v>
      </c>
      <c r="EC1585" t="s">
        <v>3</v>
      </c>
      <c r="EE1585">
        <v>54328897</v>
      </c>
      <c r="EF1585">
        <v>8</v>
      </c>
      <c r="EG1585" t="s">
        <v>31</v>
      </c>
      <c r="EH1585">
        <v>0</v>
      </c>
      <c r="EI1585" t="s">
        <v>3</v>
      </c>
      <c r="EJ1585">
        <v>1</v>
      </c>
      <c r="EK1585">
        <v>500001</v>
      </c>
      <c r="EL1585" t="s">
        <v>32</v>
      </c>
      <c r="EM1585" t="s">
        <v>33</v>
      </c>
      <c r="EO1585" t="s">
        <v>3</v>
      </c>
      <c r="EQ1585">
        <v>0</v>
      </c>
      <c r="ER1585">
        <v>682.48</v>
      </c>
      <c r="ES1585">
        <v>682.48</v>
      </c>
      <c r="ET1585">
        <v>0</v>
      </c>
      <c r="EU1585">
        <v>0</v>
      </c>
      <c r="EV1585">
        <v>0</v>
      </c>
      <c r="EW1585">
        <v>0</v>
      </c>
      <c r="EX1585">
        <v>0</v>
      </c>
      <c r="EZ1585">
        <v>5</v>
      </c>
      <c r="FC1585">
        <v>0</v>
      </c>
      <c r="FD1585">
        <v>18</v>
      </c>
      <c r="FF1585">
        <v>4935</v>
      </c>
      <c r="FQ1585">
        <v>0</v>
      </c>
      <c r="FR1585">
        <f t="shared" si="1319"/>
        <v>0</v>
      </c>
      <c r="FS1585">
        <v>0</v>
      </c>
      <c r="FX1585">
        <v>0</v>
      </c>
      <c r="FY1585">
        <v>0</v>
      </c>
      <c r="GA1585" t="s">
        <v>654</v>
      </c>
      <c r="GD1585">
        <v>1</v>
      </c>
      <c r="GF1585">
        <v>-1709885326</v>
      </c>
      <c r="GG1585">
        <v>2</v>
      </c>
      <c r="GH1585">
        <v>3</v>
      </c>
      <c r="GI1585">
        <v>5</v>
      </c>
      <c r="GJ1585">
        <v>0</v>
      </c>
      <c r="GK1585">
        <v>0</v>
      </c>
      <c r="GL1585">
        <f t="shared" si="1320"/>
        <v>0</v>
      </c>
      <c r="GM1585" t="e">
        <f t="shared" si="1321"/>
        <v>#REF!</v>
      </c>
      <c r="GN1585" t="e">
        <f t="shared" si="1322"/>
        <v>#REF!</v>
      </c>
      <c r="GO1585">
        <f t="shared" si="1323"/>
        <v>0</v>
      </c>
      <c r="GP1585">
        <f t="shared" si="1324"/>
        <v>0</v>
      </c>
      <c r="GR1585">
        <v>1</v>
      </c>
      <c r="GS1585">
        <v>1</v>
      </c>
      <c r="GT1585">
        <v>0</v>
      </c>
      <c r="GU1585" t="s">
        <v>3</v>
      </c>
      <c r="GV1585">
        <f t="shared" si="1325"/>
        <v>0</v>
      </c>
      <c r="GW1585">
        <v>1</v>
      </c>
      <c r="GX1585" t="e">
        <f t="shared" si="1326"/>
        <v>#REF!</v>
      </c>
      <c r="HA1585">
        <v>0</v>
      </c>
      <c r="HB1585">
        <v>0</v>
      </c>
      <c r="HC1585">
        <f t="shared" si="1327"/>
        <v>0</v>
      </c>
      <c r="HE1585" t="s">
        <v>35</v>
      </c>
      <c r="HF1585" t="s">
        <v>36</v>
      </c>
      <c r="HM1585" t="s">
        <v>3</v>
      </c>
      <c r="HN1585" t="s">
        <v>3</v>
      </c>
      <c r="HO1585" t="s">
        <v>3</v>
      </c>
      <c r="HP1585" t="s">
        <v>3</v>
      </c>
      <c r="HQ1585" t="s">
        <v>3</v>
      </c>
      <c r="IK1585">
        <v>0</v>
      </c>
    </row>
    <row r="1586" spans="1:255" x14ac:dyDescent="0.2">
      <c r="A1586" s="2">
        <v>17</v>
      </c>
      <c r="B1586" s="2">
        <v>1</v>
      </c>
      <c r="C1586" s="2">
        <f>ROW(SmtRes!A1274)</f>
        <v>1274</v>
      </c>
      <c r="D1586" s="2">
        <f>ROW(EtalonRes!A1296)</f>
        <v>1296</v>
      </c>
      <c r="E1586" s="2" t="s">
        <v>694</v>
      </c>
      <c r="F1586" s="2" t="s">
        <v>656</v>
      </c>
      <c r="G1586" s="2" t="s">
        <v>657</v>
      </c>
      <c r="H1586" s="2" t="s">
        <v>658</v>
      </c>
      <c r="I1586" s="2" t="e">
        <f>'1.Лок.смета.и.Акт'!#REF!</f>
        <v>#REF!</v>
      </c>
      <c r="J1586" s="2">
        <v>0</v>
      </c>
      <c r="K1586" s="2">
        <v>7.0999999999999994E-2</v>
      </c>
      <c r="L1586" s="2">
        <v>0.14299999999999999</v>
      </c>
      <c r="M1586" s="2">
        <v>0</v>
      </c>
      <c r="N1586" s="2">
        <f t="shared" si="1290"/>
        <v>0.14299999999999999</v>
      </c>
      <c r="O1586" s="2" t="e">
        <f t="shared" si="1291"/>
        <v>#REF!</v>
      </c>
      <c r="P1586" s="2" t="e">
        <f t="shared" si="1292"/>
        <v>#REF!</v>
      </c>
      <c r="Q1586" s="2" t="e">
        <f t="shared" si="1293"/>
        <v>#REF!</v>
      </c>
      <c r="R1586" s="2" t="e">
        <f t="shared" si="1294"/>
        <v>#REF!</v>
      </c>
      <c r="S1586" s="2" t="e">
        <f t="shared" si="1295"/>
        <v>#REF!</v>
      </c>
      <c r="T1586" s="2" t="e">
        <f t="shared" si="1296"/>
        <v>#REF!</v>
      </c>
      <c r="U1586" s="2" t="e">
        <f t="shared" si="1297"/>
        <v>#REF!</v>
      </c>
      <c r="V1586" s="2" t="e">
        <f t="shared" si="1298"/>
        <v>#REF!</v>
      </c>
      <c r="W1586" s="2" t="e">
        <f t="shared" si="1299"/>
        <v>#REF!</v>
      </c>
      <c r="X1586" s="2" t="e">
        <f t="shared" si="1300"/>
        <v>#REF!</v>
      </c>
      <c r="Y1586" s="2" t="e">
        <f t="shared" si="1301"/>
        <v>#REF!</v>
      </c>
      <c r="Z1586" s="2"/>
      <c r="AA1586" s="2">
        <v>69726971</v>
      </c>
      <c r="AB1586" s="2">
        <f t="shared" si="1302"/>
        <v>151.44999999999999</v>
      </c>
      <c r="AC1586" s="2">
        <f>ROUND((ES1586+(SUM(SmtRes!BC1269:'SmtRes'!BC1274)+SUM(EtalonRes!AL1291:'EtalonRes'!AL1296))),2)</f>
        <v>0</v>
      </c>
      <c r="AD1586" s="2">
        <f t="shared" si="1303"/>
        <v>38.57</v>
      </c>
      <c r="AE1586" s="2">
        <f t="shared" si="1304"/>
        <v>2.1800000000000002</v>
      </c>
      <c r="AF1586" s="2">
        <f t="shared" si="1305"/>
        <v>112.88</v>
      </c>
      <c r="AG1586" s="2">
        <f t="shared" si="1306"/>
        <v>0</v>
      </c>
      <c r="AH1586" s="2">
        <f t="shared" si="1307"/>
        <v>12.64</v>
      </c>
      <c r="AI1586" s="2">
        <f t="shared" si="1308"/>
        <v>0.16</v>
      </c>
      <c r="AJ1586" s="2">
        <f t="shared" si="1309"/>
        <v>0</v>
      </c>
      <c r="AK1586" s="2">
        <v>6622.56</v>
      </c>
      <c r="AL1586" s="2">
        <v>6471.11</v>
      </c>
      <c r="AM1586" s="2">
        <v>38.57</v>
      </c>
      <c r="AN1586" s="2">
        <v>2.1800000000000002</v>
      </c>
      <c r="AO1586" s="2">
        <v>112.88</v>
      </c>
      <c r="AP1586" s="2">
        <v>0</v>
      </c>
      <c r="AQ1586" s="2">
        <v>12.64</v>
      </c>
      <c r="AR1586" s="2">
        <v>0.16</v>
      </c>
      <c r="AS1586" s="2">
        <v>0</v>
      </c>
      <c r="AT1586" s="2">
        <v>105</v>
      </c>
      <c r="AU1586" s="2">
        <v>65</v>
      </c>
      <c r="AV1586" s="2">
        <v>1</v>
      </c>
      <c r="AW1586" s="2">
        <v>1</v>
      </c>
      <c r="AX1586" s="2"/>
      <c r="AY1586" s="2"/>
      <c r="AZ1586" s="2">
        <v>1</v>
      </c>
      <c r="BA1586" s="2">
        <v>1</v>
      </c>
      <c r="BB1586" s="2">
        <v>1</v>
      </c>
      <c r="BC1586" s="2">
        <v>1</v>
      </c>
      <c r="BD1586" s="2" t="s">
        <v>3</v>
      </c>
      <c r="BE1586" s="2" t="s">
        <v>3</v>
      </c>
      <c r="BF1586" s="2" t="s">
        <v>3</v>
      </c>
      <c r="BG1586" s="2" t="s">
        <v>3</v>
      </c>
      <c r="BH1586" s="2">
        <v>0</v>
      </c>
      <c r="BI1586" s="2">
        <v>1</v>
      </c>
      <c r="BJ1586" s="2" t="s">
        <v>659</v>
      </c>
      <c r="BK1586" s="2"/>
      <c r="BL1586" s="2"/>
      <c r="BM1586" s="2">
        <v>6001</v>
      </c>
      <c r="BN1586" s="2">
        <v>0</v>
      </c>
      <c r="BO1586" s="2" t="s">
        <v>3</v>
      </c>
      <c r="BP1586" s="2">
        <v>0</v>
      </c>
      <c r="BQ1586" s="2">
        <v>2</v>
      </c>
      <c r="BR1586" s="2">
        <v>0</v>
      </c>
      <c r="BS1586" s="2">
        <v>1</v>
      </c>
      <c r="BT1586" s="2">
        <v>1</v>
      </c>
      <c r="BU1586" s="2">
        <v>1</v>
      </c>
      <c r="BV1586" s="2">
        <v>1</v>
      </c>
      <c r="BW1586" s="2">
        <v>1</v>
      </c>
      <c r="BX1586" s="2">
        <v>1</v>
      </c>
      <c r="BY1586" s="2" t="s">
        <v>3</v>
      </c>
      <c r="BZ1586" s="2">
        <v>105</v>
      </c>
      <c r="CA1586" s="2">
        <v>65</v>
      </c>
      <c r="CB1586" s="2" t="s">
        <v>3</v>
      </c>
      <c r="CC1586" s="2"/>
      <c r="CD1586" s="2"/>
      <c r="CE1586" s="2">
        <v>0</v>
      </c>
      <c r="CF1586" s="2">
        <v>0</v>
      </c>
      <c r="CG1586" s="2">
        <v>0</v>
      </c>
      <c r="CH1586" s="2">
        <v>118</v>
      </c>
      <c r="CI1586" s="2">
        <v>0</v>
      </c>
      <c r="CJ1586" s="2">
        <v>0</v>
      </c>
      <c r="CK1586" s="2">
        <v>0</v>
      </c>
      <c r="CL1586" s="2">
        <v>0</v>
      </c>
      <c r="CM1586" s="2">
        <v>0</v>
      </c>
      <c r="CN1586" s="2" t="s">
        <v>3</v>
      </c>
      <c r="CO1586" s="2">
        <v>0</v>
      </c>
      <c r="CP1586" s="2" t="e">
        <f t="shared" si="1310"/>
        <v>#REF!</v>
      </c>
      <c r="CQ1586" s="2">
        <f t="shared" si="1311"/>
        <v>0</v>
      </c>
      <c r="CR1586" s="2">
        <f t="shared" si="1312"/>
        <v>38.57</v>
      </c>
      <c r="CS1586" s="2">
        <f t="shared" si="1313"/>
        <v>2.1800000000000002</v>
      </c>
      <c r="CT1586" s="2">
        <f t="shared" si="1314"/>
        <v>112.88</v>
      </c>
      <c r="CU1586" s="2">
        <f t="shared" si="1315"/>
        <v>0</v>
      </c>
      <c r="CV1586" s="2">
        <f t="shared" si="1316"/>
        <v>12.64</v>
      </c>
      <c r="CW1586" s="2">
        <f t="shared" si="1317"/>
        <v>0.16</v>
      </c>
      <c r="CX1586" s="2">
        <f t="shared" si="1318"/>
        <v>0</v>
      </c>
      <c r="CY1586" s="2" t="e">
        <f>(((S1586+R1586)*AT1586)/100)</f>
        <v>#REF!</v>
      </c>
      <c r="CZ1586" s="2" t="e">
        <f>(((S1586+R1586)*AU1586)/100)</f>
        <v>#REF!</v>
      </c>
      <c r="DA1586" s="2"/>
      <c r="DB1586" s="2"/>
      <c r="DC1586" s="2" t="s">
        <v>3</v>
      </c>
      <c r="DD1586" s="2" t="s">
        <v>3</v>
      </c>
      <c r="DE1586" s="2" t="s">
        <v>3</v>
      </c>
      <c r="DF1586" s="2" t="s">
        <v>3</v>
      </c>
      <c r="DG1586" s="2" t="s">
        <v>3</v>
      </c>
      <c r="DH1586" s="2" t="s">
        <v>3</v>
      </c>
      <c r="DI1586" s="2" t="s">
        <v>3</v>
      </c>
      <c r="DJ1586" s="2" t="s">
        <v>3</v>
      </c>
      <c r="DK1586" s="2" t="s">
        <v>3</v>
      </c>
      <c r="DL1586" s="2" t="s">
        <v>3</v>
      </c>
      <c r="DM1586" s="2" t="s">
        <v>3</v>
      </c>
      <c r="DN1586" s="2">
        <v>0</v>
      </c>
      <c r="DO1586" s="2">
        <v>0</v>
      </c>
      <c r="DP1586" s="2">
        <v>1</v>
      </c>
      <c r="DQ1586" s="2">
        <v>1</v>
      </c>
      <c r="DR1586" s="2"/>
      <c r="DS1586" s="2"/>
      <c r="DT1586" s="2"/>
      <c r="DU1586" s="2">
        <v>1013</v>
      </c>
      <c r="DV1586" s="2" t="s">
        <v>658</v>
      </c>
      <c r="DW1586" s="2" t="s">
        <v>658</v>
      </c>
      <c r="DX1586" s="2">
        <v>1</v>
      </c>
      <c r="DY1586" s="2"/>
      <c r="DZ1586" s="2" t="s">
        <v>3</v>
      </c>
      <c r="EA1586" s="2" t="s">
        <v>3</v>
      </c>
      <c r="EB1586" s="2" t="s">
        <v>3</v>
      </c>
      <c r="EC1586" s="2" t="s">
        <v>3</v>
      </c>
      <c r="ED1586" s="2"/>
      <c r="EE1586" s="2">
        <v>54328951</v>
      </c>
      <c r="EF1586" s="2">
        <v>2</v>
      </c>
      <c r="EG1586" s="2" t="s">
        <v>21</v>
      </c>
      <c r="EH1586" s="2">
        <v>0</v>
      </c>
      <c r="EI1586" s="2" t="s">
        <v>3</v>
      </c>
      <c r="EJ1586" s="2">
        <v>1</v>
      </c>
      <c r="EK1586" s="2">
        <v>6001</v>
      </c>
      <c r="EL1586" s="2" t="s">
        <v>660</v>
      </c>
      <c r="EM1586" s="2" t="s">
        <v>661</v>
      </c>
      <c r="EN1586" s="2"/>
      <c r="EO1586" s="2" t="s">
        <v>3</v>
      </c>
      <c r="EP1586" s="2"/>
      <c r="EQ1586" s="2">
        <v>1441792</v>
      </c>
      <c r="ER1586" s="2">
        <v>6622.56</v>
      </c>
      <c r="ES1586" s="2">
        <v>6471.11</v>
      </c>
      <c r="ET1586" s="2">
        <v>38.57</v>
      </c>
      <c r="EU1586" s="2">
        <v>2.1800000000000002</v>
      </c>
      <c r="EV1586" s="2">
        <v>112.88</v>
      </c>
      <c r="EW1586" s="2">
        <v>12.64</v>
      </c>
      <c r="EX1586" s="2">
        <v>0.16</v>
      </c>
      <c r="EY1586" s="2">
        <v>1</v>
      </c>
      <c r="EZ1586" s="2"/>
      <c r="FA1586" s="2"/>
      <c r="FB1586" s="2"/>
      <c r="FC1586" s="2"/>
      <c r="FD1586" s="2"/>
      <c r="FE1586" s="2"/>
      <c r="FF1586" s="2"/>
      <c r="FG1586" s="2"/>
      <c r="FH1586" s="2"/>
      <c r="FI1586" s="2"/>
      <c r="FJ1586" s="2"/>
      <c r="FK1586" s="2"/>
      <c r="FL1586" s="2"/>
      <c r="FM1586" s="2"/>
      <c r="FN1586" s="2"/>
      <c r="FO1586" s="2"/>
      <c r="FP1586" s="2"/>
      <c r="FQ1586" s="2">
        <v>0</v>
      </c>
      <c r="FR1586" s="2">
        <f t="shared" si="1319"/>
        <v>0</v>
      </c>
      <c r="FS1586" s="2">
        <v>0</v>
      </c>
      <c r="FT1586" s="2"/>
      <c r="FU1586" s="2"/>
      <c r="FV1586" s="2"/>
      <c r="FW1586" s="2"/>
      <c r="FX1586" s="2">
        <v>105</v>
      </c>
      <c r="FY1586" s="2">
        <v>65</v>
      </c>
      <c r="FZ1586" s="2"/>
      <c r="GA1586" s="2" t="s">
        <v>3</v>
      </c>
      <c r="GB1586" s="2"/>
      <c r="GC1586" s="2"/>
      <c r="GD1586" s="2">
        <v>1</v>
      </c>
      <c r="GE1586" s="2"/>
      <c r="GF1586" s="2">
        <v>-410446655</v>
      </c>
      <c r="GG1586" s="2">
        <v>2</v>
      </c>
      <c r="GH1586" s="2">
        <v>1</v>
      </c>
      <c r="GI1586" s="2">
        <v>-2</v>
      </c>
      <c r="GJ1586" s="2">
        <v>0</v>
      </c>
      <c r="GK1586" s="2">
        <v>0</v>
      </c>
      <c r="GL1586" s="2">
        <f t="shared" si="1320"/>
        <v>0</v>
      </c>
      <c r="GM1586" s="2" t="e">
        <f t="shared" si="1321"/>
        <v>#REF!</v>
      </c>
      <c r="GN1586" s="2" t="e">
        <f t="shared" si="1322"/>
        <v>#REF!</v>
      </c>
      <c r="GO1586" s="2">
        <f t="shared" si="1323"/>
        <v>0</v>
      </c>
      <c r="GP1586" s="2">
        <f t="shared" si="1324"/>
        <v>0</v>
      </c>
      <c r="GQ1586" s="2"/>
      <c r="GR1586" s="2">
        <v>0</v>
      </c>
      <c r="GS1586" s="2">
        <v>3</v>
      </c>
      <c r="GT1586" s="2">
        <v>0</v>
      </c>
      <c r="GU1586" s="2" t="s">
        <v>3</v>
      </c>
      <c r="GV1586" s="2">
        <f t="shared" si="1325"/>
        <v>0</v>
      </c>
      <c r="GW1586" s="2">
        <v>1</v>
      </c>
      <c r="GX1586" s="2" t="e">
        <f t="shared" si="1326"/>
        <v>#REF!</v>
      </c>
      <c r="GY1586" s="2"/>
      <c r="GZ1586" s="2"/>
      <c r="HA1586" s="2">
        <v>0</v>
      </c>
      <c r="HB1586" s="2">
        <v>0</v>
      </c>
      <c r="HC1586" s="2">
        <f t="shared" si="1327"/>
        <v>0</v>
      </c>
      <c r="HD1586" s="2"/>
      <c r="HE1586" s="2" t="s">
        <v>3</v>
      </c>
      <c r="HF1586" s="2" t="s">
        <v>3</v>
      </c>
      <c r="HG1586" s="2"/>
      <c r="HH1586" s="2"/>
      <c r="HI1586" s="2"/>
      <c r="HJ1586" s="2"/>
      <c r="HK1586" s="2"/>
      <c r="HL1586" s="2"/>
      <c r="HM1586" s="2" t="s">
        <v>3</v>
      </c>
      <c r="HN1586" s="2" t="s">
        <v>662</v>
      </c>
      <c r="HO1586" s="2" t="s">
        <v>663</v>
      </c>
      <c r="HP1586" s="2" t="s">
        <v>664</v>
      </c>
      <c r="HQ1586" s="2" t="s">
        <v>664</v>
      </c>
      <c r="HR1586" s="2"/>
      <c r="HS1586" s="2"/>
      <c r="HT1586" s="2"/>
      <c r="HU1586" s="2"/>
      <c r="HV1586" s="2"/>
      <c r="HW1586" s="2"/>
      <c r="HX1586" s="2"/>
      <c r="HY1586" s="2"/>
      <c r="HZ1586" s="2"/>
      <c r="IA1586" s="2"/>
      <c r="IB1586" s="2"/>
      <c r="IC1586" s="2"/>
      <c r="ID1586" s="2"/>
      <c r="IE1586" s="2"/>
      <c r="IF1586" s="2"/>
      <c r="IG1586" s="2"/>
      <c r="IH1586" s="2"/>
      <c r="II1586" s="2"/>
      <c r="IJ1586" s="2"/>
      <c r="IK1586" s="2">
        <v>0</v>
      </c>
      <c r="IL1586" s="2"/>
      <c r="IM1586" s="2"/>
      <c r="IN1586" s="2"/>
      <c r="IO1586" s="2"/>
      <c r="IP1586" s="2"/>
      <c r="IQ1586" s="2"/>
      <c r="IR1586" s="2"/>
      <c r="IS1586" s="2"/>
      <c r="IT1586" s="2"/>
      <c r="IU1586" s="2"/>
    </row>
    <row r="1587" spans="1:255" x14ac:dyDescent="0.2">
      <c r="A1587">
        <v>17</v>
      </c>
      <c r="B1587">
        <v>1</v>
      </c>
      <c r="C1587">
        <f>ROW(SmtRes!A1280)</f>
        <v>1280</v>
      </c>
      <c r="D1587">
        <f>ROW(EtalonRes!A1302)</f>
        <v>1302</v>
      </c>
      <c r="E1587" t="s">
        <v>694</v>
      </c>
      <c r="F1587" t="s">
        <v>656</v>
      </c>
      <c r="G1587" t="s">
        <v>657</v>
      </c>
      <c r="H1587" t="s">
        <v>658</v>
      </c>
      <c r="I1587" t="e">
        <f>'1.Лок.смета.и.Акт'!#REF!</f>
        <v>#REF!</v>
      </c>
      <c r="J1587">
        <v>0</v>
      </c>
      <c r="K1587">
        <v>7.0999999999999994E-2</v>
      </c>
      <c r="L1587">
        <v>0.14299999999999999</v>
      </c>
      <c r="M1587">
        <v>0</v>
      </c>
      <c r="N1587">
        <f t="shared" si="1290"/>
        <v>0.14299999999999999</v>
      </c>
      <c r="O1587" t="e">
        <f t="shared" si="1291"/>
        <v>#REF!</v>
      </c>
      <c r="P1587" t="e">
        <f t="shared" si="1292"/>
        <v>#REF!</v>
      </c>
      <c r="Q1587" t="e">
        <f t="shared" si="1293"/>
        <v>#REF!</v>
      </c>
      <c r="R1587" t="e">
        <f t="shared" si="1294"/>
        <v>#REF!</v>
      </c>
      <c r="S1587" t="e">
        <f t="shared" si="1295"/>
        <v>#REF!</v>
      </c>
      <c r="T1587" t="e">
        <f t="shared" si="1296"/>
        <v>#REF!</v>
      </c>
      <c r="U1587" t="e">
        <f t="shared" si="1297"/>
        <v>#REF!</v>
      </c>
      <c r="V1587" t="e">
        <f t="shared" si="1298"/>
        <v>#REF!</v>
      </c>
      <c r="W1587" t="e">
        <f t="shared" si="1299"/>
        <v>#REF!</v>
      </c>
      <c r="X1587" t="e">
        <f t="shared" si="1300"/>
        <v>#REF!</v>
      </c>
      <c r="Y1587" t="e">
        <f t="shared" si="1301"/>
        <v>#REF!</v>
      </c>
      <c r="AA1587">
        <v>69726884</v>
      </c>
      <c r="AB1587">
        <f t="shared" si="1302"/>
        <v>151.44999999999999</v>
      </c>
      <c r="AC1587">
        <f>ROUND((ES1587+(SUM(SmtRes!BC1275:'SmtRes'!BC1280)+SUM(EtalonRes!AL1297:'EtalonRes'!AL1302))),2)</f>
        <v>0</v>
      </c>
      <c r="AD1587">
        <f t="shared" si="1303"/>
        <v>38.57</v>
      </c>
      <c r="AE1587">
        <f t="shared" si="1304"/>
        <v>2.1800000000000002</v>
      </c>
      <c r="AF1587">
        <f t="shared" si="1305"/>
        <v>112.88</v>
      </c>
      <c r="AG1587">
        <f t="shared" si="1306"/>
        <v>0</v>
      </c>
      <c r="AH1587" t="e">
        <f t="shared" si="1307"/>
        <v>#REF!</v>
      </c>
      <c r="AI1587">
        <f t="shared" si="1308"/>
        <v>0.16</v>
      </c>
      <c r="AJ1587">
        <f t="shared" si="1309"/>
        <v>0</v>
      </c>
      <c r="AK1587">
        <v>6622.56</v>
      </c>
      <c r="AL1587">
        <v>6471.11</v>
      </c>
      <c r="AM1587">
        <v>38.57</v>
      </c>
      <c r="AN1587">
        <v>2.1800000000000002</v>
      </c>
      <c r="AO1587">
        <v>112.88</v>
      </c>
      <c r="AP1587">
        <v>0</v>
      </c>
      <c r="AQ1587" t="e">
        <f>'1.Лок.смета.и.Акт'!#REF!</f>
        <v>#REF!</v>
      </c>
      <c r="AR1587">
        <v>0.16</v>
      </c>
      <c r="AS1587">
        <v>0</v>
      </c>
      <c r="AT1587">
        <v>100</v>
      </c>
      <c r="AU1587">
        <v>55</v>
      </c>
      <c r="AV1587">
        <v>1</v>
      </c>
      <c r="AW1587">
        <v>1</v>
      </c>
      <c r="AZ1587">
        <v>1</v>
      </c>
      <c r="BA1587">
        <v>25.36</v>
      </c>
      <c r="BB1587">
        <v>7.84</v>
      </c>
      <c r="BC1587">
        <v>7.56</v>
      </c>
      <c r="BD1587" t="s">
        <v>3</v>
      </c>
      <c r="BE1587" t="s">
        <v>3</v>
      </c>
      <c r="BF1587" t="s">
        <v>3</v>
      </c>
      <c r="BG1587" t="s">
        <v>3</v>
      </c>
      <c r="BH1587">
        <v>0</v>
      </c>
      <c r="BI1587">
        <v>1</v>
      </c>
      <c r="BJ1587" t="s">
        <v>659</v>
      </c>
      <c r="BM1587">
        <v>6001</v>
      </c>
      <c r="BN1587">
        <v>0</v>
      </c>
      <c r="BO1587" t="s">
        <v>656</v>
      </c>
      <c r="BP1587">
        <v>1</v>
      </c>
      <c r="BQ1587">
        <v>2</v>
      </c>
      <c r="BR1587">
        <v>0</v>
      </c>
      <c r="BS1587">
        <v>19.8</v>
      </c>
      <c r="BT1587">
        <v>1</v>
      </c>
      <c r="BU1587">
        <v>1</v>
      </c>
      <c r="BV1587">
        <v>1</v>
      </c>
      <c r="BW1587">
        <v>1</v>
      </c>
      <c r="BX1587">
        <v>1</v>
      </c>
      <c r="BY1587" t="s">
        <v>3</v>
      </c>
      <c r="BZ1587" t="e">
        <f>'1.Лок.смета.и.Акт'!#REF!</f>
        <v>#REF!</v>
      </c>
      <c r="CA1587" t="e">
        <f>'1.Лок.смета.и.Акт'!#REF!</f>
        <v>#REF!</v>
      </c>
      <c r="CB1587" t="s">
        <v>3</v>
      </c>
      <c r="CE1587">
        <v>0</v>
      </c>
      <c r="CF1587">
        <v>0</v>
      </c>
      <c r="CG1587">
        <v>0</v>
      </c>
      <c r="CH1587">
        <v>118</v>
      </c>
      <c r="CI1587">
        <v>0</v>
      </c>
      <c r="CJ1587">
        <v>0</v>
      </c>
      <c r="CK1587">
        <v>0</v>
      </c>
      <c r="CL1587">
        <v>0</v>
      </c>
      <c r="CM1587">
        <v>0</v>
      </c>
      <c r="CN1587" t="s">
        <v>3</v>
      </c>
      <c r="CO1587">
        <v>0</v>
      </c>
      <c r="CP1587" t="e">
        <f t="shared" si="1310"/>
        <v>#REF!</v>
      </c>
      <c r="CQ1587">
        <f t="shared" si="1311"/>
        <v>0</v>
      </c>
      <c r="CR1587">
        <f t="shared" si="1312"/>
        <v>302.3888</v>
      </c>
      <c r="CS1587">
        <f t="shared" si="1313"/>
        <v>43.164000000000001</v>
      </c>
      <c r="CT1587">
        <f t="shared" si="1314"/>
        <v>2862.6367999999998</v>
      </c>
      <c r="CU1587">
        <f t="shared" si="1315"/>
        <v>0</v>
      </c>
      <c r="CV1587" t="e">
        <f t="shared" si="1316"/>
        <v>#REF!</v>
      </c>
      <c r="CW1587">
        <f t="shared" si="1317"/>
        <v>0.16</v>
      </c>
      <c r="CX1587">
        <f t="shared" si="1318"/>
        <v>0</v>
      </c>
      <c r="CY1587" t="e">
        <f>(S1587+R1587)*(BZ1587/100)</f>
        <v>#REF!</v>
      </c>
      <c r="CZ1587" t="e">
        <f>(S1587+R1587)*(CA1587/100)</f>
        <v>#REF!</v>
      </c>
      <c r="DC1587" t="s">
        <v>3</v>
      </c>
      <c r="DD1587" t="s">
        <v>3</v>
      </c>
      <c r="DE1587" t="s">
        <v>3</v>
      </c>
      <c r="DF1587" t="s">
        <v>3</v>
      </c>
      <c r="DG1587" t="s">
        <v>3</v>
      </c>
      <c r="DH1587" t="s">
        <v>3</v>
      </c>
      <c r="DI1587" t="s">
        <v>3</v>
      </c>
      <c r="DJ1587" t="s">
        <v>3</v>
      </c>
      <c r="DK1587" t="s">
        <v>3</v>
      </c>
      <c r="DL1587" t="s">
        <v>3</v>
      </c>
      <c r="DM1587" t="s">
        <v>3</v>
      </c>
      <c r="DN1587">
        <v>105</v>
      </c>
      <c r="DO1587">
        <v>65</v>
      </c>
      <c r="DP1587">
        <v>1</v>
      </c>
      <c r="DQ1587">
        <v>1</v>
      </c>
      <c r="DU1587">
        <v>1013</v>
      </c>
      <c r="DV1587" t="s">
        <v>658</v>
      </c>
      <c r="DW1587" t="e">
        <f>'1.Лок.смета.и.Акт'!#REF!</f>
        <v>#REF!</v>
      </c>
      <c r="DX1587">
        <v>1</v>
      </c>
      <c r="DZ1587" t="s">
        <v>3</v>
      </c>
      <c r="EA1587" t="s">
        <v>3</v>
      </c>
      <c r="EB1587" t="s">
        <v>3</v>
      </c>
      <c r="EC1587" t="s">
        <v>3</v>
      </c>
      <c r="EE1587">
        <v>54328951</v>
      </c>
      <c r="EF1587">
        <v>2</v>
      </c>
      <c r="EG1587" t="s">
        <v>21</v>
      </c>
      <c r="EH1587">
        <v>0</v>
      </c>
      <c r="EI1587" t="s">
        <v>3</v>
      </c>
      <c r="EJ1587">
        <v>1</v>
      </c>
      <c r="EK1587">
        <v>6001</v>
      </c>
      <c r="EL1587" t="s">
        <v>660</v>
      </c>
      <c r="EM1587" t="s">
        <v>661</v>
      </c>
      <c r="EO1587" t="s">
        <v>3</v>
      </c>
      <c r="EQ1587">
        <v>1441792</v>
      </c>
      <c r="ER1587">
        <v>6622.56</v>
      </c>
      <c r="ES1587">
        <v>6471.11</v>
      </c>
      <c r="ET1587">
        <v>38.57</v>
      </c>
      <c r="EU1587">
        <v>2.1800000000000002</v>
      </c>
      <c r="EV1587">
        <v>112.88</v>
      </c>
      <c r="EW1587" t="e">
        <f>'1.Лок.смета.и.Акт'!#REF!</f>
        <v>#REF!</v>
      </c>
      <c r="EX1587">
        <v>0.16</v>
      </c>
      <c r="EY1587">
        <v>1</v>
      </c>
      <c r="FQ1587">
        <v>0</v>
      </c>
      <c r="FR1587">
        <f t="shared" si="1319"/>
        <v>0</v>
      </c>
      <c r="FS1587">
        <v>0</v>
      </c>
      <c r="FX1587">
        <v>105</v>
      </c>
      <c r="FY1587">
        <v>65</v>
      </c>
      <c r="GA1587" t="s">
        <v>3</v>
      </c>
      <c r="GD1587">
        <v>1</v>
      </c>
      <c r="GF1587">
        <v>-410446655</v>
      </c>
      <c r="GG1587">
        <v>2</v>
      </c>
      <c r="GH1587">
        <v>1</v>
      </c>
      <c r="GI1587">
        <v>2</v>
      </c>
      <c r="GJ1587">
        <v>0</v>
      </c>
      <c r="GK1587">
        <v>0</v>
      </c>
      <c r="GL1587">
        <f t="shared" si="1320"/>
        <v>0</v>
      </c>
      <c r="GM1587" t="e">
        <f t="shared" si="1321"/>
        <v>#REF!</v>
      </c>
      <c r="GN1587" t="e">
        <f t="shared" si="1322"/>
        <v>#REF!</v>
      </c>
      <c r="GO1587">
        <f t="shared" si="1323"/>
        <v>0</v>
      </c>
      <c r="GP1587">
        <f t="shared" si="1324"/>
        <v>0</v>
      </c>
      <c r="GR1587">
        <v>0</v>
      </c>
      <c r="GS1587">
        <v>0</v>
      </c>
      <c r="GT1587">
        <v>0</v>
      </c>
      <c r="GU1587" t="s">
        <v>3</v>
      </c>
      <c r="GV1587">
        <f t="shared" si="1325"/>
        <v>0</v>
      </c>
      <c r="GW1587">
        <v>1015.2</v>
      </c>
      <c r="GX1587" t="e">
        <f t="shared" si="1326"/>
        <v>#REF!</v>
      </c>
      <c r="HA1587">
        <v>0</v>
      </c>
      <c r="HB1587">
        <v>0</v>
      </c>
      <c r="HC1587">
        <f t="shared" si="1327"/>
        <v>0</v>
      </c>
      <c r="HE1587" t="s">
        <v>3</v>
      </c>
      <c r="HF1587" t="s">
        <v>3</v>
      </c>
      <c r="HM1587" t="s">
        <v>3</v>
      </c>
      <c r="HN1587" t="s">
        <v>662</v>
      </c>
      <c r="HO1587" t="s">
        <v>663</v>
      </c>
      <c r="HP1587" t="s">
        <v>664</v>
      </c>
      <c r="HQ1587" t="s">
        <v>664</v>
      </c>
      <c r="IK1587">
        <v>0</v>
      </c>
    </row>
    <row r="1588" spans="1:255" x14ac:dyDescent="0.2">
      <c r="A1588" s="2">
        <v>18</v>
      </c>
      <c r="B1588" s="2">
        <v>1</v>
      </c>
      <c r="C1588" s="2">
        <v>1273</v>
      </c>
      <c r="D1588" s="2"/>
      <c r="E1588" s="2" t="s">
        <v>695</v>
      </c>
      <c r="F1588" s="2" t="s">
        <v>666</v>
      </c>
      <c r="G1588" s="2" t="s">
        <v>667</v>
      </c>
      <c r="H1588" s="2" t="s">
        <v>78</v>
      </c>
      <c r="I1588" s="2" t="e">
        <f>I1586*J1588</f>
        <v>#REF!</v>
      </c>
      <c r="J1588" s="2">
        <v>2.8000000000000004E-2</v>
      </c>
      <c r="K1588" s="2">
        <v>2.8000000000000001E-2</v>
      </c>
      <c r="L1588" s="2">
        <v>4.0039999999999997E-3</v>
      </c>
      <c r="M1588" s="2">
        <v>0</v>
      </c>
      <c r="N1588" s="2">
        <f t="shared" si="1290"/>
        <v>4.0000000000000001E-3</v>
      </c>
      <c r="O1588" s="2" t="e">
        <f t="shared" si="1291"/>
        <v>#REF!</v>
      </c>
      <c r="P1588" s="2" t="e">
        <f t="shared" si="1292"/>
        <v>#REF!</v>
      </c>
      <c r="Q1588" s="2" t="e">
        <f t="shared" si="1293"/>
        <v>#REF!</v>
      </c>
      <c r="R1588" s="2" t="e">
        <f t="shared" si="1294"/>
        <v>#REF!</v>
      </c>
      <c r="S1588" s="2" t="e">
        <f t="shared" si="1295"/>
        <v>#REF!</v>
      </c>
      <c r="T1588" s="2" t="e">
        <f t="shared" si="1296"/>
        <v>#REF!</v>
      </c>
      <c r="U1588" s="2" t="e">
        <f t="shared" si="1297"/>
        <v>#REF!</v>
      </c>
      <c r="V1588" s="2" t="e">
        <f t="shared" si="1298"/>
        <v>#REF!</v>
      </c>
      <c r="W1588" s="2" t="e">
        <f t="shared" si="1299"/>
        <v>#REF!</v>
      </c>
      <c r="X1588" s="2" t="e">
        <f t="shared" si="1300"/>
        <v>#REF!</v>
      </c>
      <c r="Y1588" s="2" t="e">
        <f t="shared" si="1301"/>
        <v>#REF!</v>
      </c>
      <c r="Z1588" s="2"/>
      <c r="AA1588" s="2">
        <v>69726971</v>
      </c>
      <c r="AB1588" s="2">
        <f t="shared" si="1302"/>
        <v>10559.12</v>
      </c>
      <c r="AC1588" s="2">
        <f>ROUND((ES1588),2)</f>
        <v>10559.12</v>
      </c>
      <c r="AD1588" s="2">
        <f t="shared" si="1303"/>
        <v>0</v>
      </c>
      <c r="AE1588" s="2">
        <f t="shared" si="1304"/>
        <v>0</v>
      </c>
      <c r="AF1588" s="2">
        <f t="shared" si="1305"/>
        <v>0</v>
      </c>
      <c r="AG1588" s="2">
        <f t="shared" si="1306"/>
        <v>0</v>
      </c>
      <c r="AH1588" s="2">
        <f t="shared" si="1307"/>
        <v>0</v>
      </c>
      <c r="AI1588" s="2">
        <f t="shared" si="1308"/>
        <v>0</v>
      </c>
      <c r="AJ1588" s="2">
        <f t="shared" si="1309"/>
        <v>22.28</v>
      </c>
      <c r="AK1588" s="2">
        <v>10559.12</v>
      </c>
      <c r="AL1588" s="2">
        <v>10559.12</v>
      </c>
      <c r="AM1588" s="2">
        <v>0</v>
      </c>
      <c r="AN1588" s="2">
        <v>0</v>
      </c>
      <c r="AO1588" s="2">
        <v>0</v>
      </c>
      <c r="AP1588" s="2">
        <v>0</v>
      </c>
      <c r="AQ1588" s="2">
        <v>0</v>
      </c>
      <c r="AR1588" s="2">
        <v>0</v>
      </c>
      <c r="AS1588" s="2">
        <v>22.28</v>
      </c>
      <c r="AT1588" s="2">
        <v>0</v>
      </c>
      <c r="AU1588" s="2">
        <v>0</v>
      </c>
      <c r="AV1588" s="2">
        <v>1</v>
      </c>
      <c r="AW1588" s="2">
        <v>1</v>
      </c>
      <c r="AX1588" s="2"/>
      <c r="AY1588" s="2"/>
      <c r="AZ1588" s="2">
        <v>1</v>
      </c>
      <c r="BA1588" s="2">
        <v>1</v>
      </c>
      <c r="BB1588" s="2">
        <v>1</v>
      </c>
      <c r="BC1588" s="2">
        <v>1</v>
      </c>
      <c r="BD1588" s="2" t="s">
        <v>3</v>
      </c>
      <c r="BE1588" s="2" t="s">
        <v>3</v>
      </c>
      <c r="BF1588" s="2" t="s">
        <v>3</v>
      </c>
      <c r="BG1588" s="2" t="s">
        <v>3</v>
      </c>
      <c r="BH1588" s="2">
        <v>3</v>
      </c>
      <c r="BI1588" s="2">
        <v>1</v>
      </c>
      <c r="BJ1588" s="2" t="s">
        <v>668</v>
      </c>
      <c r="BK1588" s="2"/>
      <c r="BL1588" s="2"/>
      <c r="BM1588" s="2">
        <v>500001</v>
      </c>
      <c r="BN1588" s="2">
        <v>0</v>
      </c>
      <c r="BO1588" s="2" t="s">
        <v>3</v>
      </c>
      <c r="BP1588" s="2">
        <v>0</v>
      </c>
      <c r="BQ1588" s="2">
        <v>8</v>
      </c>
      <c r="BR1588" s="2">
        <v>0</v>
      </c>
      <c r="BS1588" s="2">
        <v>1</v>
      </c>
      <c r="BT1588" s="2">
        <v>1</v>
      </c>
      <c r="BU1588" s="2">
        <v>1</v>
      </c>
      <c r="BV1588" s="2">
        <v>1</v>
      </c>
      <c r="BW1588" s="2">
        <v>1</v>
      </c>
      <c r="BX1588" s="2">
        <v>1</v>
      </c>
      <c r="BY1588" s="2" t="s">
        <v>3</v>
      </c>
      <c r="BZ1588" s="2">
        <v>0</v>
      </c>
      <c r="CA1588" s="2">
        <v>0</v>
      </c>
      <c r="CB1588" s="2" t="s">
        <v>3</v>
      </c>
      <c r="CC1588" s="2"/>
      <c r="CD1588" s="2"/>
      <c r="CE1588" s="2">
        <v>0</v>
      </c>
      <c r="CF1588" s="2">
        <v>0</v>
      </c>
      <c r="CG1588" s="2">
        <v>0</v>
      </c>
      <c r="CH1588" s="2">
        <v>118</v>
      </c>
      <c r="CI1588" s="2">
        <v>1</v>
      </c>
      <c r="CJ1588" s="2">
        <v>0</v>
      </c>
      <c r="CK1588" s="2">
        <v>0</v>
      </c>
      <c r="CL1588" s="2">
        <v>0</v>
      </c>
      <c r="CM1588" s="2">
        <v>0</v>
      </c>
      <c r="CN1588" s="2" t="s">
        <v>3</v>
      </c>
      <c r="CO1588" s="2">
        <v>0</v>
      </c>
      <c r="CP1588" s="2" t="e">
        <f t="shared" si="1310"/>
        <v>#REF!</v>
      </c>
      <c r="CQ1588" s="2">
        <f t="shared" si="1311"/>
        <v>10559.12</v>
      </c>
      <c r="CR1588" s="2">
        <f t="shared" si="1312"/>
        <v>0</v>
      </c>
      <c r="CS1588" s="2">
        <f t="shared" si="1313"/>
        <v>0</v>
      </c>
      <c r="CT1588" s="2">
        <f t="shared" si="1314"/>
        <v>0</v>
      </c>
      <c r="CU1588" s="2">
        <f t="shared" si="1315"/>
        <v>0</v>
      </c>
      <c r="CV1588" s="2">
        <f t="shared" si="1316"/>
        <v>0</v>
      </c>
      <c r="CW1588" s="2">
        <f t="shared" si="1317"/>
        <v>0</v>
      </c>
      <c r="CX1588" s="2">
        <f t="shared" si="1318"/>
        <v>22.28</v>
      </c>
      <c r="CY1588" s="2" t="e">
        <f>(((S1588+R1588)*AT1588)/100)</f>
        <v>#REF!</v>
      </c>
      <c r="CZ1588" s="2" t="e">
        <f>(((S1588+R1588)*AU1588)/100)</f>
        <v>#REF!</v>
      </c>
      <c r="DA1588" s="2"/>
      <c r="DB1588" s="2"/>
      <c r="DC1588" s="2" t="s">
        <v>3</v>
      </c>
      <c r="DD1588" s="2" t="s">
        <v>3</v>
      </c>
      <c r="DE1588" s="2" t="s">
        <v>3</v>
      </c>
      <c r="DF1588" s="2" t="s">
        <v>3</v>
      </c>
      <c r="DG1588" s="2" t="s">
        <v>3</v>
      </c>
      <c r="DH1588" s="2" t="s">
        <v>3</v>
      </c>
      <c r="DI1588" s="2" t="s">
        <v>3</v>
      </c>
      <c r="DJ1588" s="2" t="s">
        <v>3</v>
      </c>
      <c r="DK1588" s="2" t="s">
        <v>3</v>
      </c>
      <c r="DL1588" s="2" t="s">
        <v>3</v>
      </c>
      <c r="DM1588" s="2" t="s">
        <v>3</v>
      </c>
      <c r="DN1588" s="2">
        <v>0</v>
      </c>
      <c r="DO1588" s="2">
        <v>0</v>
      </c>
      <c r="DP1588" s="2">
        <v>1</v>
      </c>
      <c r="DQ1588" s="2">
        <v>1</v>
      </c>
      <c r="DR1588" s="2"/>
      <c r="DS1588" s="2"/>
      <c r="DT1588" s="2"/>
      <c r="DU1588" s="2">
        <v>1009</v>
      </c>
      <c r="DV1588" s="2" t="s">
        <v>78</v>
      </c>
      <c r="DW1588" s="2" t="s">
        <v>78</v>
      </c>
      <c r="DX1588" s="2">
        <v>1000</v>
      </c>
      <c r="DY1588" s="2"/>
      <c r="DZ1588" s="2" t="s">
        <v>3</v>
      </c>
      <c r="EA1588" s="2" t="s">
        <v>3</v>
      </c>
      <c r="EB1588" s="2" t="s">
        <v>3</v>
      </c>
      <c r="EC1588" s="2" t="s">
        <v>3</v>
      </c>
      <c r="ED1588" s="2"/>
      <c r="EE1588" s="2">
        <v>54328897</v>
      </c>
      <c r="EF1588" s="2">
        <v>8</v>
      </c>
      <c r="EG1588" s="2" t="s">
        <v>31</v>
      </c>
      <c r="EH1588" s="2">
        <v>0</v>
      </c>
      <c r="EI1588" s="2" t="s">
        <v>3</v>
      </c>
      <c r="EJ1588" s="2">
        <v>1</v>
      </c>
      <c r="EK1588" s="2">
        <v>500001</v>
      </c>
      <c r="EL1588" s="2" t="s">
        <v>32</v>
      </c>
      <c r="EM1588" s="2" t="s">
        <v>33</v>
      </c>
      <c r="EN1588" s="2"/>
      <c r="EO1588" s="2" t="s">
        <v>3</v>
      </c>
      <c r="EP1588" s="2"/>
      <c r="EQ1588" s="2">
        <v>0</v>
      </c>
      <c r="ER1588" s="2">
        <v>10559.12</v>
      </c>
      <c r="ES1588" s="2">
        <v>10559.12</v>
      </c>
      <c r="ET1588" s="2">
        <v>0</v>
      </c>
      <c r="EU1588" s="2">
        <v>0</v>
      </c>
      <c r="EV1588" s="2">
        <v>0</v>
      </c>
      <c r="EW1588" s="2">
        <v>0</v>
      </c>
      <c r="EX1588" s="2">
        <v>0</v>
      </c>
      <c r="EY1588" s="2"/>
      <c r="EZ1588" s="2"/>
      <c r="FA1588" s="2"/>
      <c r="FB1588" s="2"/>
      <c r="FC1588" s="2"/>
      <c r="FD1588" s="2"/>
      <c r="FE1588" s="2"/>
      <c r="FF1588" s="2"/>
      <c r="FG1588" s="2"/>
      <c r="FH1588" s="2"/>
      <c r="FI1588" s="2"/>
      <c r="FJ1588" s="2"/>
      <c r="FK1588" s="2"/>
      <c r="FL1588" s="2"/>
      <c r="FM1588" s="2"/>
      <c r="FN1588" s="2"/>
      <c r="FO1588" s="2"/>
      <c r="FP1588" s="2"/>
      <c r="FQ1588" s="2">
        <v>0</v>
      </c>
      <c r="FR1588" s="2">
        <f t="shared" si="1319"/>
        <v>0</v>
      </c>
      <c r="FS1588" s="2">
        <v>0</v>
      </c>
      <c r="FT1588" s="2"/>
      <c r="FU1588" s="2"/>
      <c r="FV1588" s="2"/>
      <c r="FW1588" s="2"/>
      <c r="FX1588" s="2">
        <v>0</v>
      </c>
      <c r="FY1588" s="2">
        <v>0</v>
      </c>
      <c r="FZ1588" s="2"/>
      <c r="GA1588" s="2" t="s">
        <v>3</v>
      </c>
      <c r="GB1588" s="2"/>
      <c r="GC1588" s="2"/>
      <c r="GD1588" s="2">
        <v>1</v>
      </c>
      <c r="GE1588" s="2"/>
      <c r="GF1588" s="2">
        <v>429567918</v>
      </c>
      <c r="GG1588" s="2">
        <v>2</v>
      </c>
      <c r="GH1588" s="2">
        <v>1</v>
      </c>
      <c r="GI1588" s="2">
        <v>-2</v>
      </c>
      <c r="GJ1588" s="2">
        <v>0</v>
      </c>
      <c r="GK1588" s="2">
        <v>0</v>
      </c>
      <c r="GL1588" s="2">
        <f t="shared" si="1320"/>
        <v>0</v>
      </c>
      <c r="GM1588" s="2" t="e">
        <f t="shared" si="1321"/>
        <v>#REF!</v>
      </c>
      <c r="GN1588" s="2" t="e">
        <f t="shared" si="1322"/>
        <v>#REF!</v>
      </c>
      <c r="GO1588" s="2">
        <f t="shared" si="1323"/>
        <v>0</v>
      </c>
      <c r="GP1588" s="2">
        <f t="shared" si="1324"/>
        <v>0</v>
      </c>
      <c r="GQ1588" s="2"/>
      <c r="GR1588" s="2">
        <v>0</v>
      </c>
      <c r="GS1588" s="2">
        <v>3</v>
      </c>
      <c r="GT1588" s="2">
        <v>0</v>
      </c>
      <c r="GU1588" s="2" t="s">
        <v>3</v>
      </c>
      <c r="GV1588" s="2">
        <f t="shared" si="1325"/>
        <v>0</v>
      </c>
      <c r="GW1588" s="2">
        <v>1</v>
      </c>
      <c r="GX1588" s="2" t="e">
        <f t="shared" si="1326"/>
        <v>#REF!</v>
      </c>
      <c r="GY1588" s="2"/>
      <c r="GZ1588" s="2"/>
      <c r="HA1588" s="2">
        <v>0</v>
      </c>
      <c r="HB1588" s="2">
        <v>0</v>
      </c>
      <c r="HC1588" s="2">
        <f t="shared" si="1327"/>
        <v>0</v>
      </c>
      <c r="HD1588" s="2"/>
      <c r="HE1588" s="2" t="s">
        <v>3</v>
      </c>
      <c r="HF1588" s="2" t="s">
        <v>3</v>
      </c>
      <c r="HG1588" s="2"/>
      <c r="HH1588" s="2"/>
      <c r="HI1588" s="2"/>
      <c r="HJ1588" s="2"/>
      <c r="HK1588" s="2"/>
      <c r="HL1588" s="2"/>
      <c r="HM1588" s="2" t="s">
        <v>3</v>
      </c>
      <c r="HN1588" s="2" t="s">
        <v>3</v>
      </c>
      <c r="HO1588" s="2" t="s">
        <v>3</v>
      </c>
      <c r="HP1588" s="2" t="s">
        <v>3</v>
      </c>
      <c r="HQ1588" s="2" t="s">
        <v>3</v>
      </c>
      <c r="HR1588" s="2"/>
      <c r="HS1588" s="2"/>
      <c r="HT1588" s="2"/>
      <c r="HU1588" s="2"/>
      <c r="HV1588" s="2"/>
      <c r="HW1588" s="2"/>
      <c r="HX1588" s="2"/>
      <c r="HY1588" s="2"/>
      <c r="HZ1588" s="2"/>
      <c r="IA1588" s="2"/>
      <c r="IB1588" s="2"/>
      <c r="IC1588" s="2"/>
      <c r="ID1588" s="2"/>
      <c r="IE1588" s="2"/>
      <c r="IF1588" s="2"/>
      <c r="IG1588" s="2"/>
      <c r="IH1588" s="2"/>
      <c r="II1588" s="2"/>
      <c r="IJ1588" s="2"/>
      <c r="IK1588" s="2">
        <v>0</v>
      </c>
      <c r="IL1588" s="2"/>
      <c r="IM1588" s="2"/>
      <c r="IN1588" s="2"/>
      <c r="IO1588" s="2"/>
      <c r="IP1588" s="2"/>
      <c r="IQ1588" s="2"/>
      <c r="IR1588" s="2"/>
      <c r="IS1588" s="2"/>
      <c r="IT1588" s="2"/>
      <c r="IU1588" s="2"/>
    </row>
    <row r="1589" spans="1:255" x14ac:dyDescent="0.2">
      <c r="A1589">
        <v>18</v>
      </c>
      <c r="B1589">
        <v>1</v>
      </c>
      <c r="C1589">
        <v>1279</v>
      </c>
      <c r="E1589" t="s">
        <v>695</v>
      </c>
      <c r="F1589" t="e">
        <f>'1.Лок.смета.и.Акт'!#REF!</f>
        <v>#REF!</v>
      </c>
      <c r="G1589" t="s">
        <v>667</v>
      </c>
      <c r="H1589" t="s">
        <v>78</v>
      </c>
      <c r="I1589" t="e">
        <f>I1587*J1589</f>
        <v>#REF!</v>
      </c>
      <c r="J1589">
        <v>2.8000000000000004E-2</v>
      </c>
      <c r="K1589">
        <v>2.8000000000000001E-2</v>
      </c>
      <c r="L1589">
        <v>4.0039999999999997E-3</v>
      </c>
      <c r="M1589">
        <v>0</v>
      </c>
      <c r="N1589">
        <f t="shared" si="1290"/>
        <v>4.0000000000000001E-3</v>
      </c>
      <c r="O1589" t="e">
        <f t="shared" si="1291"/>
        <v>#REF!</v>
      </c>
      <c r="P1589" t="e">
        <f t="shared" si="1292"/>
        <v>#REF!</v>
      </c>
      <c r="Q1589" t="e">
        <f t="shared" si="1293"/>
        <v>#REF!</v>
      </c>
      <c r="R1589" t="e">
        <f t="shared" si="1294"/>
        <v>#REF!</v>
      </c>
      <c r="S1589" t="e">
        <f t="shared" si="1295"/>
        <v>#REF!</v>
      </c>
      <c r="T1589" t="e">
        <f t="shared" si="1296"/>
        <v>#REF!</v>
      </c>
      <c r="U1589" t="e">
        <f t="shared" si="1297"/>
        <v>#REF!</v>
      </c>
      <c r="V1589" t="e">
        <f t="shared" si="1298"/>
        <v>#REF!</v>
      </c>
      <c r="W1589" t="e">
        <f t="shared" si="1299"/>
        <v>#REF!</v>
      </c>
      <c r="X1589" t="e">
        <f t="shared" si="1300"/>
        <v>#REF!</v>
      </c>
      <c r="Y1589" t="e">
        <f t="shared" si="1301"/>
        <v>#REF!</v>
      </c>
      <c r="AA1589">
        <v>69726884</v>
      </c>
      <c r="AB1589">
        <f t="shared" si="1302"/>
        <v>3335.64</v>
      </c>
      <c r="AC1589">
        <f>ROUND((ES1589),2)</f>
        <v>3335.64</v>
      </c>
      <c r="AD1589">
        <f t="shared" si="1303"/>
        <v>0</v>
      </c>
      <c r="AE1589">
        <f t="shared" si="1304"/>
        <v>0</v>
      </c>
      <c r="AF1589">
        <f t="shared" si="1305"/>
        <v>0</v>
      </c>
      <c r="AG1589">
        <f t="shared" si="1306"/>
        <v>0</v>
      </c>
      <c r="AH1589">
        <f t="shared" si="1307"/>
        <v>0</v>
      </c>
      <c r="AI1589">
        <f t="shared" si="1308"/>
        <v>0</v>
      </c>
      <c r="AJ1589">
        <f t="shared" si="1309"/>
        <v>22.28</v>
      </c>
      <c r="AK1589">
        <v>3335.6400000000003</v>
      </c>
      <c r="AL1589">
        <v>3335.6400000000003</v>
      </c>
      <c r="AM1589">
        <v>0</v>
      </c>
      <c r="AN1589">
        <v>0</v>
      </c>
      <c r="AO1589">
        <v>0</v>
      </c>
      <c r="AP1589">
        <v>0</v>
      </c>
      <c r="AQ1589">
        <v>0</v>
      </c>
      <c r="AR1589">
        <v>0</v>
      </c>
      <c r="AS1589">
        <v>22.28</v>
      </c>
      <c r="AT1589">
        <v>0</v>
      </c>
      <c r="AU1589">
        <v>0</v>
      </c>
      <c r="AV1589">
        <v>1</v>
      </c>
      <c r="AW1589">
        <v>1</v>
      </c>
      <c r="AZ1589">
        <v>1</v>
      </c>
      <c r="BA1589">
        <v>1</v>
      </c>
      <c r="BB1589">
        <v>1</v>
      </c>
      <c r="BC1589">
        <v>7.56</v>
      </c>
      <c r="BD1589" t="s">
        <v>3</v>
      </c>
      <c r="BE1589" t="s">
        <v>3</v>
      </c>
      <c r="BF1589" t="s">
        <v>3</v>
      </c>
      <c r="BG1589" t="s">
        <v>3</v>
      </c>
      <c r="BH1589">
        <v>3</v>
      </c>
      <c r="BI1589">
        <v>1</v>
      </c>
      <c r="BJ1589" t="s">
        <v>668</v>
      </c>
      <c r="BM1589">
        <v>500001</v>
      </c>
      <c r="BN1589">
        <v>0</v>
      </c>
      <c r="BO1589" t="s">
        <v>3</v>
      </c>
      <c r="BP1589">
        <v>0</v>
      </c>
      <c r="BQ1589">
        <v>8</v>
      </c>
      <c r="BR1589">
        <v>0</v>
      </c>
      <c r="BS1589">
        <v>1</v>
      </c>
      <c r="BT1589">
        <v>1</v>
      </c>
      <c r="BU1589">
        <v>1</v>
      </c>
      <c r="BV1589">
        <v>1</v>
      </c>
      <c r="BW1589">
        <v>1</v>
      </c>
      <c r="BX1589">
        <v>1</v>
      </c>
      <c r="BY1589" t="s">
        <v>3</v>
      </c>
      <c r="BZ1589">
        <v>0</v>
      </c>
      <c r="CA1589">
        <v>0</v>
      </c>
      <c r="CB1589" t="s">
        <v>3</v>
      </c>
      <c r="CE1589">
        <v>0</v>
      </c>
      <c r="CF1589">
        <v>0</v>
      </c>
      <c r="CG1589">
        <v>0</v>
      </c>
      <c r="CH1589">
        <v>118</v>
      </c>
      <c r="CI1589">
        <v>1</v>
      </c>
      <c r="CJ1589">
        <v>0</v>
      </c>
      <c r="CK1589">
        <v>0</v>
      </c>
      <c r="CL1589">
        <v>0</v>
      </c>
      <c r="CM1589">
        <v>0</v>
      </c>
      <c r="CN1589" t="s">
        <v>3</v>
      </c>
      <c r="CO1589">
        <v>0</v>
      </c>
      <c r="CP1589" t="e">
        <f t="shared" si="1310"/>
        <v>#REF!</v>
      </c>
      <c r="CQ1589">
        <f t="shared" si="1311"/>
        <v>25217.438399999999</v>
      </c>
      <c r="CR1589">
        <f t="shared" si="1312"/>
        <v>0</v>
      </c>
      <c r="CS1589">
        <f t="shared" si="1313"/>
        <v>0</v>
      </c>
      <c r="CT1589">
        <f t="shared" si="1314"/>
        <v>0</v>
      </c>
      <c r="CU1589">
        <f t="shared" si="1315"/>
        <v>0</v>
      </c>
      <c r="CV1589">
        <f t="shared" si="1316"/>
        <v>0</v>
      </c>
      <c r="CW1589">
        <f t="shared" si="1317"/>
        <v>0</v>
      </c>
      <c r="CX1589">
        <f t="shared" si="1318"/>
        <v>22.28</v>
      </c>
      <c r="CY1589" t="e">
        <f>(S1589+R1589)*(BZ1589/100)</f>
        <v>#REF!</v>
      </c>
      <c r="CZ1589" t="e">
        <f>(S1589+R1589)*(CA1589/100)</f>
        <v>#REF!</v>
      </c>
      <c r="DC1589" t="s">
        <v>3</v>
      </c>
      <c r="DD1589" t="s">
        <v>3</v>
      </c>
      <c r="DE1589" t="s">
        <v>3</v>
      </c>
      <c r="DF1589" t="s">
        <v>3</v>
      </c>
      <c r="DG1589" t="s">
        <v>3</v>
      </c>
      <c r="DH1589" t="s">
        <v>3</v>
      </c>
      <c r="DI1589" t="s">
        <v>3</v>
      </c>
      <c r="DJ1589" t="s">
        <v>3</v>
      </c>
      <c r="DK1589" t="s">
        <v>3</v>
      </c>
      <c r="DL1589" t="s">
        <v>3</v>
      </c>
      <c r="DM1589" t="s">
        <v>3</v>
      </c>
      <c r="DN1589">
        <v>0</v>
      </c>
      <c r="DO1589">
        <v>0</v>
      </c>
      <c r="DP1589">
        <v>1</v>
      </c>
      <c r="DQ1589">
        <v>1</v>
      </c>
      <c r="DU1589">
        <v>1009</v>
      </c>
      <c r="DV1589" t="s">
        <v>78</v>
      </c>
      <c r="DW1589" t="e">
        <f>'1.Лок.смета.и.Акт'!#REF!</f>
        <v>#REF!</v>
      </c>
      <c r="DX1589">
        <v>1000</v>
      </c>
      <c r="DZ1589" t="s">
        <v>3</v>
      </c>
      <c r="EA1589" t="s">
        <v>3</v>
      </c>
      <c r="EB1589" t="s">
        <v>3</v>
      </c>
      <c r="EC1589" t="s">
        <v>3</v>
      </c>
      <c r="EE1589">
        <v>54328897</v>
      </c>
      <c r="EF1589">
        <v>8</v>
      </c>
      <c r="EG1589" t="s">
        <v>31</v>
      </c>
      <c r="EH1589">
        <v>0</v>
      </c>
      <c r="EI1589" t="s">
        <v>3</v>
      </c>
      <c r="EJ1589">
        <v>1</v>
      </c>
      <c r="EK1589">
        <v>500001</v>
      </c>
      <c r="EL1589" t="s">
        <v>32</v>
      </c>
      <c r="EM1589" t="s">
        <v>33</v>
      </c>
      <c r="EO1589" t="s">
        <v>3</v>
      </c>
      <c r="EQ1589">
        <v>0</v>
      </c>
      <c r="ER1589">
        <v>3335.6400000000003</v>
      </c>
      <c r="ES1589">
        <v>3335.6400000000003</v>
      </c>
      <c r="ET1589">
        <v>0</v>
      </c>
      <c r="EU1589">
        <v>0</v>
      </c>
      <c r="EV1589">
        <v>0</v>
      </c>
      <c r="EW1589">
        <v>0</v>
      </c>
      <c r="EX1589">
        <v>0</v>
      </c>
      <c r="EZ1589">
        <v>5</v>
      </c>
      <c r="FC1589">
        <v>0</v>
      </c>
      <c r="FD1589">
        <v>18</v>
      </c>
      <c r="FF1589">
        <v>24120</v>
      </c>
      <c r="FQ1589">
        <v>0</v>
      </c>
      <c r="FR1589">
        <f t="shared" si="1319"/>
        <v>0</v>
      </c>
      <c r="FS1589">
        <v>0</v>
      </c>
      <c r="FX1589">
        <v>0</v>
      </c>
      <c r="FY1589">
        <v>0</v>
      </c>
      <c r="GA1589" t="s">
        <v>669</v>
      </c>
      <c r="GD1589">
        <v>1</v>
      </c>
      <c r="GF1589">
        <v>429567918</v>
      </c>
      <c r="GG1589">
        <v>2</v>
      </c>
      <c r="GH1589">
        <v>3</v>
      </c>
      <c r="GI1589">
        <v>5</v>
      </c>
      <c r="GJ1589">
        <v>0</v>
      </c>
      <c r="GK1589">
        <v>0</v>
      </c>
      <c r="GL1589">
        <f t="shared" si="1320"/>
        <v>0</v>
      </c>
      <c r="GM1589" t="e">
        <f t="shared" si="1321"/>
        <v>#REF!</v>
      </c>
      <c r="GN1589" t="e">
        <f t="shared" si="1322"/>
        <v>#REF!</v>
      </c>
      <c r="GO1589">
        <f t="shared" si="1323"/>
        <v>0</v>
      </c>
      <c r="GP1589">
        <f t="shared" si="1324"/>
        <v>0</v>
      </c>
      <c r="GR1589">
        <v>1</v>
      </c>
      <c r="GS1589">
        <v>1</v>
      </c>
      <c r="GT1589">
        <v>0</v>
      </c>
      <c r="GU1589" t="s">
        <v>3</v>
      </c>
      <c r="GV1589">
        <f t="shared" si="1325"/>
        <v>0</v>
      </c>
      <c r="GW1589">
        <v>1</v>
      </c>
      <c r="GX1589" t="e">
        <f t="shared" si="1326"/>
        <v>#REF!</v>
      </c>
      <c r="HA1589">
        <v>0</v>
      </c>
      <c r="HB1589">
        <v>0</v>
      </c>
      <c r="HC1589">
        <f t="shared" si="1327"/>
        <v>0</v>
      </c>
      <c r="HE1589" t="s">
        <v>35</v>
      </c>
      <c r="HF1589" t="s">
        <v>36</v>
      </c>
      <c r="HM1589" t="s">
        <v>3</v>
      </c>
      <c r="HN1589" t="s">
        <v>3</v>
      </c>
      <c r="HO1589" t="s">
        <v>3</v>
      </c>
      <c r="HP1589" t="s">
        <v>3</v>
      </c>
      <c r="HQ1589" t="s">
        <v>3</v>
      </c>
      <c r="IK1589">
        <v>0</v>
      </c>
    </row>
    <row r="1590" spans="1:255" x14ac:dyDescent="0.2">
      <c r="A1590" s="2">
        <v>18</v>
      </c>
      <c r="B1590" s="2">
        <v>1</v>
      </c>
      <c r="C1590" s="2">
        <v>1274</v>
      </c>
      <c r="D1590" s="2"/>
      <c r="E1590" s="2" t="s">
        <v>696</v>
      </c>
      <c r="F1590" s="2" t="s">
        <v>671</v>
      </c>
      <c r="G1590" s="2" t="s">
        <v>672</v>
      </c>
      <c r="H1590" s="2" t="s">
        <v>78</v>
      </c>
      <c r="I1590" s="2" t="e">
        <f>I1586*J1590</f>
        <v>#REF!</v>
      </c>
      <c r="J1590" s="2">
        <v>1</v>
      </c>
      <c r="K1590" s="2">
        <v>1</v>
      </c>
      <c r="L1590" s="2">
        <v>0.14299999999999999</v>
      </c>
      <c r="M1590" s="2">
        <v>0</v>
      </c>
      <c r="N1590" s="2">
        <f t="shared" si="1290"/>
        <v>0.14299999999999999</v>
      </c>
      <c r="O1590" s="2" t="e">
        <f t="shared" si="1291"/>
        <v>#REF!</v>
      </c>
      <c r="P1590" s="2" t="e">
        <f t="shared" si="1292"/>
        <v>#REF!</v>
      </c>
      <c r="Q1590" s="2" t="e">
        <f t="shared" si="1293"/>
        <v>#REF!</v>
      </c>
      <c r="R1590" s="2" t="e">
        <f t="shared" si="1294"/>
        <v>#REF!</v>
      </c>
      <c r="S1590" s="2" t="e">
        <f t="shared" si="1295"/>
        <v>#REF!</v>
      </c>
      <c r="T1590" s="2" t="e">
        <f t="shared" si="1296"/>
        <v>#REF!</v>
      </c>
      <c r="U1590" s="2" t="e">
        <f t="shared" si="1297"/>
        <v>#REF!</v>
      </c>
      <c r="V1590" s="2" t="e">
        <f t="shared" si="1298"/>
        <v>#REF!</v>
      </c>
      <c r="W1590" s="2" t="e">
        <f t="shared" si="1299"/>
        <v>#REF!</v>
      </c>
      <c r="X1590" s="2" t="e">
        <f t="shared" si="1300"/>
        <v>#REF!</v>
      </c>
      <c r="Y1590" s="2" t="e">
        <f t="shared" si="1301"/>
        <v>#REF!</v>
      </c>
      <c r="Z1590" s="2"/>
      <c r="AA1590" s="2">
        <v>69726971</v>
      </c>
      <c r="AB1590" s="2">
        <f t="shared" si="1302"/>
        <v>14770.4</v>
      </c>
      <c r="AC1590" s="2">
        <f>ROUND((ES1590),2)</f>
        <v>14770.4</v>
      </c>
      <c r="AD1590" s="2">
        <f t="shared" si="1303"/>
        <v>0</v>
      </c>
      <c r="AE1590" s="2">
        <f t="shared" si="1304"/>
        <v>0</v>
      </c>
      <c r="AF1590" s="2">
        <f t="shared" si="1305"/>
        <v>0</v>
      </c>
      <c r="AG1590" s="2">
        <f t="shared" si="1306"/>
        <v>0</v>
      </c>
      <c r="AH1590" s="2">
        <f t="shared" si="1307"/>
        <v>0</v>
      </c>
      <c r="AI1590" s="2">
        <f t="shared" si="1308"/>
        <v>0</v>
      </c>
      <c r="AJ1590" s="2">
        <f t="shared" si="1309"/>
        <v>0</v>
      </c>
      <c r="AK1590" s="2">
        <v>14770.4</v>
      </c>
      <c r="AL1590" s="2">
        <v>14770.4</v>
      </c>
      <c r="AM1590" s="2">
        <v>0</v>
      </c>
      <c r="AN1590" s="2">
        <v>0</v>
      </c>
      <c r="AO1590" s="2">
        <v>0</v>
      </c>
      <c r="AP1590" s="2">
        <v>0</v>
      </c>
      <c r="AQ1590" s="2">
        <v>0</v>
      </c>
      <c r="AR1590" s="2">
        <v>0</v>
      </c>
      <c r="AS1590" s="2">
        <v>0</v>
      </c>
      <c r="AT1590" s="2">
        <v>0</v>
      </c>
      <c r="AU1590" s="2">
        <v>0</v>
      </c>
      <c r="AV1590" s="2">
        <v>1</v>
      </c>
      <c r="AW1590" s="2">
        <v>1</v>
      </c>
      <c r="AX1590" s="2"/>
      <c r="AY1590" s="2"/>
      <c r="AZ1590" s="2">
        <v>1</v>
      </c>
      <c r="BA1590" s="2">
        <v>1</v>
      </c>
      <c r="BB1590" s="2">
        <v>1</v>
      </c>
      <c r="BC1590" s="2">
        <v>1</v>
      </c>
      <c r="BD1590" s="2" t="s">
        <v>3</v>
      </c>
      <c r="BE1590" s="2" t="s">
        <v>3</v>
      </c>
      <c r="BF1590" s="2" t="s">
        <v>3</v>
      </c>
      <c r="BG1590" s="2" t="s">
        <v>3</v>
      </c>
      <c r="BH1590" s="2">
        <v>3</v>
      </c>
      <c r="BI1590" s="2">
        <v>1</v>
      </c>
      <c r="BJ1590" s="2" t="s">
        <v>673</v>
      </c>
      <c r="BK1590" s="2"/>
      <c r="BL1590" s="2"/>
      <c r="BM1590" s="2">
        <v>500003</v>
      </c>
      <c r="BN1590" s="2">
        <v>0</v>
      </c>
      <c r="BO1590" s="2" t="s">
        <v>3</v>
      </c>
      <c r="BP1590" s="2">
        <v>0</v>
      </c>
      <c r="BQ1590" s="2">
        <v>13</v>
      </c>
      <c r="BR1590" s="2">
        <v>0</v>
      </c>
      <c r="BS1590" s="2">
        <v>1</v>
      </c>
      <c r="BT1590" s="2">
        <v>1</v>
      </c>
      <c r="BU1590" s="2">
        <v>1</v>
      </c>
      <c r="BV1590" s="2">
        <v>1</v>
      </c>
      <c r="BW1590" s="2">
        <v>1</v>
      </c>
      <c r="BX1590" s="2">
        <v>1</v>
      </c>
      <c r="BY1590" s="2" t="s">
        <v>3</v>
      </c>
      <c r="BZ1590" s="2">
        <v>0</v>
      </c>
      <c r="CA1590" s="2">
        <v>0</v>
      </c>
      <c r="CB1590" s="2" t="s">
        <v>3</v>
      </c>
      <c r="CC1590" s="2"/>
      <c r="CD1590" s="2"/>
      <c r="CE1590" s="2">
        <v>0</v>
      </c>
      <c r="CF1590" s="2">
        <v>0</v>
      </c>
      <c r="CG1590" s="2">
        <v>0</v>
      </c>
      <c r="CH1590" s="2">
        <v>118</v>
      </c>
      <c r="CI1590" s="2">
        <v>2</v>
      </c>
      <c r="CJ1590" s="2">
        <v>0</v>
      </c>
      <c r="CK1590" s="2">
        <v>0</v>
      </c>
      <c r="CL1590" s="2">
        <v>0</v>
      </c>
      <c r="CM1590" s="2">
        <v>0</v>
      </c>
      <c r="CN1590" s="2" t="s">
        <v>3</v>
      </c>
      <c r="CO1590" s="2">
        <v>0</v>
      </c>
      <c r="CP1590" s="2" t="e">
        <f t="shared" si="1310"/>
        <v>#REF!</v>
      </c>
      <c r="CQ1590" s="2">
        <f t="shared" si="1311"/>
        <v>14770.4</v>
      </c>
      <c r="CR1590" s="2">
        <f t="shared" si="1312"/>
        <v>0</v>
      </c>
      <c r="CS1590" s="2">
        <f t="shared" si="1313"/>
        <v>0</v>
      </c>
      <c r="CT1590" s="2">
        <f t="shared" si="1314"/>
        <v>0</v>
      </c>
      <c r="CU1590" s="2">
        <f t="shared" si="1315"/>
        <v>0</v>
      </c>
      <c r="CV1590" s="2">
        <f t="shared" si="1316"/>
        <v>0</v>
      </c>
      <c r="CW1590" s="2">
        <f t="shared" si="1317"/>
        <v>0</v>
      </c>
      <c r="CX1590" s="2">
        <f t="shared" si="1318"/>
        <v>0</v>
      </c>
      <c r="CY1590" s="2" t="e">
        <f>(((S1590+R1590)*AT1590)/100)</f>
        <v>#REF!</v>
      </c>
      <c r="CZ1590" s="2" t="e">
        <f>(((S1590+R1590)*AU1590)/100)</f>
        <v>#REF!</v>
      </c>
      <c r="DA1590" s="2"/>
      <c r="DB1590" s="2"/>
      <c r="DC1590" s="2" t="s">
        <v>3</v>
      </c>
      <c r="DD1590" s="2" t="s">
        <v>3</v>
      </c>
      <c r="DE1590" s="2" t="s">
        <v>3</v>
      </c>
      <c r="DF1590" s="2" t="s">
        <v>3</v>
      </c>
      <c r="DG1590" s="2" t="s">
        <v>3</v>
      </c>
      <c r="DH1590" s="2" t="s">
        <v>3</v>
      </c>
      <c r="DI1590" s="2" t="s">
        <v>3</v>
      </c>
      <c r="DJ1590" s="2" t="s">
        <v>3</v>
      </c>
      <c r="DK1590" s="2" t="s">
        <v>3</v>
      </c>
      <c r="DL1590" s="2" t="s">
        <v>3</v>
      </c>
      <c r="DM1590" s="2" t="s">
        <v>3</v>
      </c>
      <c r="DN1590" s="2">
        <v>0</v>
      </c>
      <c r="DO1590" s="2">
        <v>0</v>
      </c>
      <c r="DP1590" s="2">
        <v>1</v>
      </c>
      <c r="DQ1590" s="2">
        <v>1</v>
      </c>
      <c r="DR1590" s="2"/>
      <c r="DS1590" s="2"/>
      <c r="DT1590" s="2"/>
      <c r="DU1590" s="2">
        <v>1009</v>
      </c>
      <c r="DV1590" s="2" t="s">
        <v>78</v>
      </c>
      <c r="DW1590" s="2" t="s">
        <v>78</v>
      </c>
      <c r="DX1590" s="2">
        <v>1000</v>
      </c>
      <c r="DY1590" s="2"/>
      <c r="DZ1590" s="2" t="s">
        <v>3</v>
      </c>
      <c r="EA1590" s="2" t="s">
        <v>3</v>
      </c>
      <c r="EB1590" s="2" t="s">
        <v>3</v>
      </c>
      <c r="EC1590" s="2" t="s">
        <v>3</v>
      </c>
      <c r="ED1590" s="2"/>
      <c r="EE1590" s="2">
        <v>54329104</v>
      </c>
      <c r="EF1590" s="2">
        <v>13</v>
      </c>
      <c r="EG1590" s="2" t="s">
        <v>42</v>
      </c>
      <c r="EH1590" s="2">
        <v>0</v>
      </c>
      <c r="EI1590" s="2" t="s">
        <v>3</v>
      </c>
      <c r="EJ1590" s="2">
        <v>1</v>
      </c>
      <c r="EK1590" s="2">
        <v>500003</v>
      </c>
      <c r="EL1590" s="2" t="s">
        <v>43</v>
      </c>
      <c r="EM1590" s="2" t="s">
        <v>44</v>
      </c>
      <c r="EN1590" s="2"/>
      <c r="EO1590" s="2" t="s">
        <v>3</v>
      </c>
      <c r="EP1590" s="2"/>
      <c r="EQ1590" s="2">
        <v>0</v>
      </c>
      <c r="ER1590" s="2">
        <v>14770.4</v>
      </c>
      <c r="ES1590" s="2">
        <v>14770.4</v>
      </c>
      <c r="ET1590" s="2">
        <v>0</v>
      </c>
      <c r="EU1590" s="2">
        <v>0</v>
      </c>
      <c r="EV1590" s="2">
        <v>0</v>
      </c>
      <c r="EW1590" s="2">
        <v>0</v>
      </c>
      <c r="EX1590" s="2">
        <v>0</v>
      </c>
      <c r="EY1590" s="2"/>
      <c r="EZ1590" s="2"/>
      <c r="FA1590" s="2"/>
      <c r="FB1590" s="2"/>
      <c r="FC1590" s="2"/>
      <c r="FD1590" s="2"/>
      <c r="FE1590" s="2"/>
      <c r="FF1590" s="2"/>
      <c r="FG1590" s="2"/>
      <c r="FH1590" s="2"/>
      <c r="FI1590" s="2"/>
      <c r="FJ1590" s="2"/>
      <c r="FK1590" s="2"/>
      <c r="FL1590" s="2"/>
      <c r="FM1590" s="2"/>
      <c r="FN1590" s="2"/>
      <c r="FO1590" s="2"/>
      <c r="FP1590" s="2"/>
      <c r="FQ1590" s="2">
        <v>0</v>
      </c>
      <c r="FR1590" s="2">
        <f t="shared" si="1319"/>
        <v>0</v>
      </c>
      <c r="FS1590" s="2">
        <v>0</v>
      </c>
      <c r="FT1590" s="2"/>
      <c r="FU1590" s="2"/>
      <c r="FV1590" s="2"/>
      <c r="FW1590" s="2"/>
      <c r="FX1590" s="2">
        <v>0</v>
      </c>
      <c r="FY1590" s="2">
        <v>0</v>
      </c>
      <c r="FZ1590" s="2"/>
      <c r="GA1590" s="2" t="s">
        <v>3</v>
      </c>
      <c r="GB1590" s="2"/>
      <c r="GC1590" s="2"/>
      <c r="GD1590" s="2">
        <v>1</v>
      </c>
      <c r="GE1590" s="2"/>
      <c r="GF1590" s="2">
        <v>-78750848</v>
      </c>
      <c r="GG1590" s="2">
        <v>2</v>
      </c>
      <c r="GH1590" s="2">
        <v>1</v>
      </c>
      <c r="GI1590" s="2">
        <v>-2</v>
      </c>
      <c r="GJ1590" s="2">
        <v>0</v>
      </c>
      <c r="GK1590" s="2">
        <v>0</v>
      </c>
      <c r="GL1590" s="2">
        <f t="shared" si="1320"/>
        <v>0</v>
      </c>
      <c r="GM1590" s="2" t="e">
        <f t="shared" si="1321"/>
        <v>#REF!</v>
      </c>
      <c r="GN1590" s="2" t="e">
        <f t="shared" si="1322"/>
        <v>#REF!</v>
      </c>
      <c r="GO1590" s="2">
        <f t="shared" si="1323"/>
        <v>0</v>
      </c>
      <c r="GP1590" s="2">
        <f t="shared" si="1324"/>
        <v>0</v>
      </c>
      <c r="GQ1590" s="2"/>
      <c r="GR1590" s="2">
        <v>0</v>
      </c>
      <c r="GS1590" s="2">
        <v>3</v>
      </c>
      <c r="GT1590" s="2">
        <v>0</v>
      </c>
      <c r="GU1590" s="2" t="s">
        <v>3</v>
      </c>
      <c r="GV1590" s="2">
        <f t="shared" si="1325"/>
        <v>0</v>
      </c>
      <c r="GW1590" s="2">
        <v>1</v>
      </c>
      <c r="GX1590" s="2" t="e">
        <f t="shared" si="1326"/>
        <v>#REF!</v>
      </c>
      <c r="GY1590" s="2"/>
      <c r="GZ1590" s="2"/>
      <c r="HA1590" s="2">
        <v>0</v>
      </c>
      <c r="HB1590" s="2">
        <v>0</v>
      </c>
      <c r="HC1590" s="2">
        <f t="shared" si="1327"/>
        <v>0</v>
      </c>
      <c r="HD1590" s="2"/>
      <c r="HE1590" s="2" t="s">
        <v>3</v>
      </c>
      <c r="HF1590" s="2" t="s">
        <v>3</v>
      </c>
      <c r="HG1590" s="2"/>
      <c r="HH1590" s="2"/>
      <c r="HI1590" s="2"/>
      <c r="HJ1590" s="2"/>
      <c r="HK1590" s="2"/>
      <c r="HL1590" s="2"/>
      <c r="HM1590" s="2" t="s">
        <v>3</v>
      </c>
      <c r="HN1590" s="2" t="s">
        <v>3</v>
      </c>
      <c r="HO1590" s="2" t="s">
        <v>3</v>
      </c>
      <c r="HP1590" s="2" t="s">
        <v>3</v>
      </c>
      <c r="HQ1590" s="2" t="s">
        <v>3</v>
      </c>
      <c r="HR1590" s="2"/>
      <c r="HS1590" s="2"/>
      <c r="HT1590" s="2"/>
      <c r="HU1590" s="2"/>
      <c r="HV1590" s="2"/>
      <c r="HW1590" s="2"/>
      <c r="HX1590" s="2"/>
      <c r="HY1590" s="2"/>
      <c r="HZ1590" s="2"/>
      <c r="IA1590" s="2"/>
      <c r="IB1590" s="2"/>
      <c r="IC1590" s="2"/>
      <c r="ID1590" s="2"/>
      <c r="IE1590" s="2"/>
      <c r="IF1590" s="2"/>
      <c r="IG1590" s="2"/>
      <c r="IH1590" s="2"/>
      <c r="II1590" s="2"/>
      <c r="IJ1590" s="2"/>
      <c r="IK1590" s="2">
        <v>0</v>
      </c>
      <c r="IL1590" s="2"/>
      <c r="IM1590" s="2"/>
      <c r="IN1590" s="2"/>
      <c r="IO1590" s="2"/>
      <c r="IP1590" s="2"/>
      <c r="IQ1590" s="2"/>
      <c r="IR1590" s="2"/>
      <c r="IS1590" s="2"/>
      <c r="IT1590" s="2"/>
      <c r="IU1590" s="2"/>
    </row>
    <row r="1591" spans="1:255" x14ac:dyDescent="0.2">
      <c r="A1591">
        <v>18</v>
      </c>
      <c r="B1591">
        <v>1</v>
      </c>
      <c r="C1591">
        <v>1280</v>
      </c>
      <c r="E1591" t="s">
        <v>696</v>
      </c>
      <c r="F1591" t="e">
        <f>'1.Лок.смета.и.Акт'!#REF!</f>
        <v>#REF!</v>
      </c>
      <c r="G1591" t="s">
        <v>672</v>
      </c>
      <c r="H1591" t="s">
        <v>78</v>
      </c>
      <c r="I1591" t="e">
        <f>I1587*J1591</f>
        <v>#REF!</v>
      </c>
      <c r="J1591">
        <v>1</v>
      </c>
      <c r="K1591">
        <v>1</v>
      </c>
      <c r="L1591">
        <v>0.14299999999999999</v>
      </c>
      <c r="M1591">
        <v>0</v>
      </c>
      <c r="N1591">
        <f t="shared" si="1290"/>
        <v>0.14299999999999999</v>
      </c>
      <c r="O1591" t="e">
        <f t="shared" si="1291"/>
        <v>#REF!</v>
      </c>
      <c r="P1591" t="e">
        <f t="shared" si="1292"/>
        <v>#REF!</v>
      </c>
      <c r="Q1591" t="e">
        <f t="shared" si="1293"/>
        <v>#REF!</v>
      </c>
      <c r="R1591" t="e">
        <f t="shared" si="1294"/>
        <v>#REF!</v>
      </c>
      <c r="S1591" t="e">
        <f t="shared" si="1295"/>
        <v>#REF!</v>
      </c>
      <c r="T1591" t="e">
        <f t="shared" si="1296"/>
        <v>#REF!</v>
      </c>
      <c r="U1591" t="e">
        <f t="shared" si="1297"/>
        <v>#REF!</v>
      </c>
      <c r="V1591" t="e">
        <f t="shared" si="1298"/>
        <v>#REF!</v>
      </c>
      <c r="W1591" t="e">
        <f t="shared" si="1299"/>
        <v>#REF!</v>
      </c>
      <c r="X1591" t="e">
        <f t="shared" si="1300"/>
        <v>#REF!</v>
      </c>
      <c r="Y1591" t="e">
        <f t="shared" si="1301"/>
        <v>#REF!</v>
      </c>
      <c r="AA1591">
        <v>69726884</v>
      </c>
      <c r="AB1591">
        <f t="shared" si="1302"/>
        <v>14515.49</v>
      </c>
      <c r="AC1591">
        <f>ROUND((ES1591),2)</f>
        <v>14515.49</v>
      </c>
      <c r="AD1591">
        <f t="shared" si="1303"/>
        <v>0</v>
      </c>
      <c r="AE1591">
        <f t="shared" si="1304"/>
        <v>0</v>
      </c>
      <c r="AF1591">
        <f t="shared" si="1305"/>
        <v>0</v>
      </c>
      <c r="AG1591">
        <f t="shared" si="1306"/>
        <v>0</v>
      </c>
      <c r="AH1591">
        <f t="shared" si="1307"/>
        <v>0</v>
      </c>
      <c r="AI1591">
        <f t="shared" si="1308"/>
        <v>0</v>
      </c>
      <c r="AJ1591">
        <f t="shared" si="1309"/>
        <v>0</v>
      </c>
      <c r="AK1591">
        <v>14515.490000000002</v>
      </c>
      <c r="AL1591">
        <v>14515.490000000002</v>
      </c>
      <c r="AM1591">
        <v>0</v>
      </c>
      <c r="AN1591">
        <v>0</v>
      </c>
      <c r="AO1591">
        <v>0</v>
      </c>
      <c r="AP1591">
        <v>0</v>
      </c>
      <c r="AQ1591">
        <v>0</v>
      </c>
      <c r="AR1591">
        <v>0</v>
      </c>
      <c r="AS1591">
        <v>0</v>
      </c>
      <c r="AT1591">
        <v>0</v>
      </c>
      <c r="AU1591">
        <v>0</v>
      </c>
      <c r="AV1591">
        <v>1</v>
      </c>
      <c r="AW1591">
        <v>1</v>
      </c>
      <c r="AZ1591">
        <v>1</v>
      </c>
      <c r="BA1591">
        <v>1</v>
      </c>
      <c r="BB1591">
        <v>1</v>
      </c>
      <c r="BC1591">
        <v>7.56</v>
      </c>
      <c r="BD1591" t="s">
        <v>3</v>
      </c>
      <c r="BE1591" t="s">
        <v>3</v>
      </c>
      <c r="BF1591" t="s">
        <v>3</v>
      </c>
      <c r="BG1591" t="s">
        <v>3</v>
      </c>
      <c r="BH1591">
        <v>3</v>
      </c>
      <c r="BI1591">
        <v>1</v>
      </c>
      <c r="BJ1591" t="s">
        <v>673</v>
      </c>
      <c r="BM1591">
        <v>500003</v>
      </c>
      <c r="BN1591">
        <v>0</v>
      </c>
      <c r="BO1591" t="s">
        <v>3</v>
      </c>
      <c r="BP1591">
        <v>0</v>
      </c>
      <c r="BQ1591">
        <v>13</v>
      </c>
      <c r="BR1591">
        <v>0</v>
      </c>
      <c r="BS1591">
        <v>1</v>
      </c>
      <c r="BT1591">
        <v>1</v>
      </c>
      <c r="BU1591">
        <v>1</v>
      </c>
      <c r="BV1591">
        <v>1</v>
      </c>
      <c r="BW1591">
        <v>1</v>
      </c>
      <c r="BX1591">
        <v>1</v>
      </c>
      <c r="BY1591" t="s">
        <v>3</v>
      </c>
      <c r="BZ1591">
        <v>0</v>
      </c>
      <c r="CA1591">
        <v>0</v>
      </c>
      <c r="CB1591" t="s">
        <v>3</v>
      </c>
      <c r="CE1591">
        <v>0</v>
      </c>
      <c r="CF1591">
        <v>0</v>
      </c>
      <c r="CG1591">
        <v>0</v>
      </c>
      <c r="CH1591">
        <v>118</v>
      </c>
      <c r="CI1591">
        <v>2</v>
      </c>
      <c r="CJ1591">
        <v>0</v>
      </c>
      <c r="CK1591">
        <v>0</v>
      </c>
      <c r="CL1591">
        <v>0</v>
      </c>
      <c r="CM1591">
        <v>0</v>
      </c>
      <c r="CN1591" t="s">
        <v>3</v>
      </c>
      <c r="CO1591">
        <v>0</v>
      </c>
      <c r="CP1591" t="e">
        <f t="shared" si="1310"/>
        <v>#REF!</v>
      </c>
      <c r="CQ1591">
        <f t="shared" si="1311"/>
        <v>109737.1044</v>
      </c>
      <c r="CR1591">
        <f t="shared" si="1312"/>
        <v>0</v>
      </c>
      <c r="CS1591">
        <f t="shared" si="1313"/>
        <v>0</v>
      </c>
      <c r="CT1591">
        <f t="shared" si="1314"/>
        <v>0</v>
      </c>
      <c r="CU1591">
        <f t="shared" si="1315"/>
        <v>0</v>
      </c>
      <c r="CV1591">
        <f t="shared" si="1316"/>
        <v>0</v>
      </c>
      <c r="CW1591">
        <f t="shared" si="1317"/>
        <v>0</v>
      </c>
      <c r="CX1591">
        <f t="shared" si="1318"/>
        <v>0</v>
      </c>
      <c r="CY1591" t="e">
        <f>(S1591+R1591)*(BZ1591/100)</f>
        <v>#REF!</v>
      </c>
      <c r="CZ1591" t="e">
        <f>(S1591+R1591)*(CA1591/100)</f>
        <v>#REF!</v>
      </c>
      <c r="DC1591" t="s">
        <v>3</v>
      </c>
      <c r="DD1591" t="s">
        <v>3</v>
      </c>
      <c r="DE1591" t="s">
        <v>3</v>
      </c>
      <c r="DF1591" t="s">
        <v>3</v>
      </c>
      <c r="DG1591" t="s">
        <v>3</v>
      </c>
      <c r="DH1591" t="s">
        <v>3</v>
      </c>
      <c r="DI1591" t="s">
        <v>3</v>
      </c>
      <c r="DJ1591" t="s">
        <v>3</v>
      </c>
      <c r="DK1591" t="s">
        <v>3</v>
      </c>
      <c r="DL1591" t="s">
        <v>3</v>
      </c>
      <c r="DM1591" t="s">
        <v>3</v>
      </c>
      <c r="DN1591">
        <v>0</v>
      </c>
      <c r="DO1591">
        <v>0</v>
      </c>
      <c r="DP1591">
        <v>1</v>
      </c>
      <c r="DQ1591">
        <v>1</v>
      </c>
      <c r="DU1591">
        <v>1009</v>
      </c>
      <c r="DV1591" t="s">
        <v>78</v>
      </c>
      <c r="DW1591" t="e">
        <f>'1.Лок.смета.и.Акт'!#REF!</f>
        <v>#REF!</v>
      </c>
      <c r="DX1591">
        <v>1000</v>
      </c>
      <c r="DZ1591" t="s">
        <v>3</v>
      </c>
      <c r="EA1591" t="s">
        <v>3</v>
      </c>
      <c r="EB1591" t="s">
        <v>3</v>
      </c>
      <c r="EC1591" t="s">
        <v>3</v>
      </c>
      <c r="EE1591">
        <v>54329104</v>
      </c>
      <c r="EF1591">
        <v>13</v>
      </c>
      <c r="EG1591" t="s">
        <v>42</v>
      </c>
      <c r="EH1591">
        <v>0</v>
      </c>
      <c r="EI1591" t="s">
        <v>3</v>
      </c>
      <c r="EJ1591">
        <v>1</v>
      </c>
      <c r="EK1591">
        <v>500003</v>
      </c>
      <c r="EL1591" t="s">
        <v>43</v>
      </c>
      <c r="EM1591" t="s">
        <v>44</v>
      </c>
      <c r="EO1591" t="s">
        <v>3</v>
      </c>
      <c r="EQ1591">
        <v>0</v>
      </c>
      <c r="ER1591">
        <v>104961.39</v>
      </c>
      <c r="ES1591">
        <v>14515.490000000002</v>
      </c>
      <c r="ET1591">
        <v>0</v>
      </c>
      <c r="EU1591">
        <v>0</v>
      </c>
      <c r="EV1591">
        <v>0</v>
      </c>
      <c r="EW1591">
        <v>0</v>
      </c>
      <c r="EX1591">
        <v>0</v>
      </c>
      <c r="EZ1591">
        <v>5</v>
      </c>
      <c r="FC1591">
        <v>0</v>
      </c>
      <c r="FD1591">
        <v>18</v>
      </c>
      <c r="FF1591">
        <v>104961.39</v>
      </c>
      <c r="FQ1591">
        <v>0</v>
      </c>
      <c r="FR1591">
        <f t="shared" si="1319"/>
        <v>0</v>
      </c>
      <c r="FS1591">
        <v>0</v>
      </c>
      <c r="FX1591">
        <v>0</v>
      </c>
      <c r="FY1591">
        <v>0</v>
      </c>
      <c r="GA1591" t="s">
        <v>674</v>
      </c>
      <c r="GD1591">
        <v>1</v>
      </c>
      <c r="GF1591">
        <v>-78750848</v>
      </c>
      <c r="GG1591">
        <v>2</v>
      </c>
      <c r="GH1591">
        <v>3</v>
      </c>
      <c r="GI1591">
        <v>5</v>
      </c>
      <c r="GJ1591">
        <v>0</v>
      </c>
      <c r="GK1591">
        <v>0</v>
      </c>
      <c r="GL1591">
        <f t="shared" si="1320"/>
        <v>0</v>
      </c>
      <c r="GM1591" t="e">
        <f t="shared" si="1321"/>
        <v>#REF!</v>
      </c>
      <c r="GN1591" t="e">
        <f t="shared" si="1322"/>
        <v>#REF!</v>
      </c>
      <c r="GO1591">
        <f t="shared" si="1323"/>
        <v>0</v>
      </c>
      <c r="GP1591">
        <f t="shared" si="1324"/>
        <v>0</v>
      </c>
      <c r="GR1591">
        <v>1</v>
      </c>
      <c r="GS1591">
        <v>1</v>
      </c>
      <c r="GT1591">
        <v>0</v>
      </c>
      <c r="GU1591" t="s">
        <v>3</v>
      </c>
      <c r="GV1591">
        <f t="shared" si="1325"/>
        <v>0</v>
      </c>
      <c r="GW1591">
        <v>1</v>
      </c>
      <c r="GX1591" t="e">
        <f t="shared" si="1326"/>
        <v>#REF!</v>
      </c>
      <c r="HA1591">
        <v>0</v>
      </c>
      <c r="HB1591">
        <v>0</v>
      </c>
      <c r="HC1591">
        <f t="shared" si="1327"/>
        <v>0</v>
      </c>
      <c r="HE1591" t="s">
        <v>35</v>
      </c>
      <c r="HF1591" t="s">
        <v>36</v>
      </c>
      <c r="HM1591" t="s">
        <v>3</v>
      </c>
      <c r="HN1591" t="s">
        <v>3</v>
      </c>
      <c r="HO1591" t="s">
        <v>3</v>
      </c>
      <c r="HP1591" t="s">
        <v>3</v>
      </c>
      <c r="HQ1591" t="s">
        <v>3</v>
      </c>
      <c r="IK1591">
        <v>0</v>
      </c>
    </row>
    <row r="1592" spans="1:255" x14ac:dyDescent="0.2">
      <c r="A1592" s="2">
        <v>17</v>
      </c>
      <c r="B1592" s="2">
        <v>1</v>
      </c>
      <c r="C1592" s="2">
        <f>ROW(SmtRes!A1286)</f>
        <v>1286</v>
      </c>
      <c r="D1592" s="2">
        <f>ROW(EtalonRes!A1308)</f>
        <v>1308</v>
      </c>
      <c r="E1592" s="2" t="s">
        <v>697</v>
      </c>
      <c r="F1592" s="2" t="s">
        <v>184</v>
      </c>
      <c r="G1592" s="2" t="s">
        <v>185</v>
      </c>
      <c r="H1592" s="2" t="s">
        <v>186</v>
      </c>
      <c r="I1592" s="2" t="e">
        <f>'1.Лок.смета.и.Акт'!#REF!</f>
        <v>#REF!</v>
      </c>
      <c r="J1592" s="2">
        <v>0</v>
      </c>
      <c r="K1592" s="2">
        <v>0.36699999999999999</v>
      </c>
      <c r="L1592" s="2">
        <v>0.73399999999999999</v>
      </c>
      <c r="M1592" s="2">
        <v>0</v>
      </c>
      <c r="N1592" s="2">
        <f t="shared" si="1290"/>
        <v>0.73399999999999999</v>
      </c>
      <c r="O1592" s="2" t="e">
        <f t="shared" si="1291"/>
        <v>#REF!</v>
      </c>
      <c r="P1592" s="2" t="e">
        <f t="shared" si="1292"/>
        <v>#REF!</v>
      </c>
      <c r="Q1592" s="2" t="e">
        <f t="shared" si="1293"/>
        <v>#REF!</v>
      </c>
      <c r="R1592" s="2" t="e">
        <f t="shared" si="1294"/>
        <v>#REF!</v>
      </c>
      <c r="S1592" s="2" t="e">
        <f t="shared" si="1295"/>
        <v>#REF!</v>
      </c>
      <c r="T1592" s="2" t="e">
        <f t="shared" si="1296"/>
        <v>#REF!</v>
      </c>
      <c r="U1592" s="2" t="e">
        <f t="shared" si="1297"/>
        <v>#REF!</v>
      </c>
      <c r="V1592" s="2" t="e">
        <f t="shared" si="1298"/>
        <v>#REF!</v>
      </c>
      <c r="W1592" s="2" t="e">
        <f t="shared" si="1299"/>
        <v>#REF!</v>
      </c>
      <c r="X1592" s="2" t="e">
        <f t="shared" si="1300"/>
        <v>#REF!</v>
      </c>
      <c r="Y1592" s="2" t="e">
        <f t="shared" si="1301"/>
        <v>#REF!</v>
      </c>
      <c r="Z1592" s="2"/>
      <c r="AA1592" s="2">
        <v>69726971</v>
      </c>
      <c r="AB1592" s="2">
        <f t="shared" si="1302"/>
        <v>360.73</v>
      </c>
      <c r="AC1592" s="2">
        <f>ROUND((ES1592+(SUM(SmtRes!BC1281:'SmtRes'!BC1286)+SUM(EtalonRes!AL1303:'EtalonRes'!AL1308))),2)</f>
        <v>0</v>
      </c>
      <c r="AD1592" s="2">
        <f t="shared" si="1303"/>
        <v>44.25</v>
      </c>
      <c r="AE1592" s="2">
        <f t="shared" si="1304"/>
        <v>17.28</v>
      </c>
      <c r="AF1592" s="2">
        <f t="shared" si="1305"/>
        <v>316.48</v>
      </c>
      <c r="AG1592" s="2">
        <f t="shared" si="1306"/>
        <v>0</v>
      </c>
      <c r="AH1592" s="2">
        <f t="shared" si="1307"/>
        <v>39.51</v>
      </c>
      <c r="AI1592" s="2">
        <f t="shared" si="1308"/>
        <v>1.27</v>
      </c>
      <c r="AJ1592" s="2">
        <f t="shared" si="1309"/>
        <v>0</v>
      </c>
      <c r="AK1592" s="2">
        <v>1394.91</v>
      </c>
      <c r="AL1592" s="2">
        <v>1034.18</v>
      </c>
      <c r="AM1592" s="2">
        <v>44.25</v>
      </c>
      <c r="AN1592" s="2">
        <v>17.28</v>
      </c>
      <c r="AO1592" s="2">
        <v>316.48</v>
      </c>
      <c r="AP1592" s="2">
        <v>0</v>
      </c>
      <c r="AQ1592" s="2">
        <v>39.51</v>
      </c>
      <c r="AR1592" s="2">
        <v>1.27</v>
      </c>
      <c r="AS1592" s="2">
        <v>0</v>
      </c>
      <c r="AT1592" s="2">
        <v>123</v>
      </c>
      <c r="AU1592" s="2">
        <v>75</v>
      </c>
      <c r="AV1592" s="2">
        <v>1</v>
      </c>
      <c r="AW1592" s="2">
        <v>1</v>
      </c>
      <c r="AX1592" s="2"/>
      <c r="AY1592" s="2"/>
      <c r="AZ1592" s="2">
        <v>1</v>
      </c>
      <c r="BA1592" s="2">
        <v>1</v>
      </c>
      <c r="BB1592" s="2">
        <v>1</v>
      </c>
      <c r="BC1592" s="2">
        <v>1</v>
      </c>
      <c r="BD1592" s="2" t="s">
        <v>3</v>
      </c>
      <c r="BE1592" s="2" t="s">
        <v>3</v>
      </c>
      <c r="BF1592" s="2" t="s">
        <v>3</v>
      </c>
      <c r="BG1592" s="2" t="s">
        <v>3</v>
      </c>
      <c r="BH1592" s="2">
        <v>0</v>
      </c>
      <c r="BI1592" s="2">
        <v>1</v>
      </c>
      <c r="BJ1592" s="2" t="s">
        <v>187</v>
      </c>
      <c r="BK1592" s="2"/>
      <c r="BL1592" s="2"/>
      <c r="BM1592" s="2">
        <v>11001</v>
      </c>
      <c r="BN1592" s="2">
        <v>0</v>
      </c>
      <c r="BO1592" s="2" t="s">
        <v>3</v>
      </c>
      <c r="BP1592" s="2">
        <v>0</v>
      </c>
      <c r="BQ1592" s="2">
        <v>2</v>
      </c>
      <c r="BR1592" s="2">
        <v>0</v>
      </c>
      <c r="BS1592" s="2">
        <v>1</v>
      </c>
      <c r="BT1592" s="2">
        <v>1</v>
      </c>
      <c r="BU1592" s="2">
        <v>1</v>
      </c>
      <c r="BV1592" s="2">
        <v>1</v>
      </c>
      <c r="BW1592" s="2">
        <v>1</v>
      </c>
      <c r="BX1592" s="2">
        <v>1</v>
      </c>
      <c r="BY1592" s="2" t="s">
        <v>3</v>
      </c>
      <c r="BZ1592" s="2">
        <v>123</v>
      </c>
      <c r="CA1592" s="2">
        <v>75</v>
      </c>
      <c r="CB1592" s="2" t="s">
        <v>3</v>
      </c>
      <c r="CC1592" s="2"/>
      <c r="CD1592" s="2"/>
      <c r="CE1592" s="2">
        <v>0</v>
      </c>
      <c r="CF1592" s="2">
        <v>0</v>
      </c>
      <c r="CG1592" s="2">
        <v>0</v>
      </c>
      <c r="CH1592" s="2">
        <v>119</v>
      </c>
      <c r="CI1592" s="2">
        <v>0</v>
      </c>
      <c r="CJ1592" s="2">
        <v>0</v>
      </c>
      <c r="CK1592" s="2">
        <v>0</v>
      </c>
      <c r="CL1592" s="2">
        <v>0</v>
      </c>
      <c r="CM1592" s="2">
        <v>0</v>
      </c>
      <c r="CN1592" s="2" t="s">
        <v>3</v>
      </c>
      <c r="CO1592" s="2">
        <v>0</v>
      </c>
      <c r="CP1592" s="2" t="e">
        <f t="shared" si="1310"/>
        <v>#REF!</v>
      </c>
      <c r="CQ1592" s="2">
        <f t="shared" si="1311"/>
        <v>0</v>
      </c>
      <c r="CR1592" s="2">
        <f t="shared" si="1312"/>
        <v>44.25</v>
      </c>
      <c r="CS1592" s="2">
        <f t="shared" si="1313"/>
        <v>17.28</v>
      </c>
      <c r="CT1592" s="2">
        <f t="shared" si="1314"/>
        <v>316.48</v>
      </c>
      <c r="CU1592" s="2">
        <f t="shared" si="1315"/>
        <v>0</v>
      </c>
      <c r="CV1592" s="2">
        <f t="shared" si="1316"/>
        <v>39.51</v>
      </c>
      <c r="CW1592" s="2">
        <f t="shared" si="1317"/>
        <v>1.27</v>
      </c>
      <c r="CX1592" s="2">
        <f t="shared" si="1318"/>
        <v>0</v>
      </c>
      <c r="CY1592" s="2" t="e">
        <f>(((S1592+R1592)*AT1592)/100)</f>
        <v>#REF!</v>
      </c>
      <c r="CZ1592" s="2" t="e">
        <f>(((S1592+R1592)*AU1592)/100)</f>
        <v>#REF!</v>
      </c>
      <c r="DA1592" s="2"/>
      <c r="DB1592" s="2"/>
      <c r="DC1592" s="2" t="s">
        <v>3</v>
      </c>
      <c r="DD1592" s="2" t="s">
        <v>3</v>
      </c>
      <c r="DE1592" s="2" t="s">
        <v>3</v>
      </c>
      <c r="DF1592" s="2" t="s">
        <v>3</v>
      </c>
      <c r="DG1592" s="2" t="s">
        <v>3</v>
      </c>
      <c r="DH1592" s="2" t="s">
        <v>3</v>
      </c>
      <c r="DI1592" s="2" t="s">
        <v>3</v>
      </c>
      <c r="DJ1592" s="2" t="s">
        <v>3</v>
      </c>
      <c r="DK1592" s="2" t="s">
        <v>3</v>
      </c>
      <c r="DL1592" s="2" t="s">
        <v>3</v>
      </c>
      <c r="DM1592" s="2" t="s">
        <v>3</v>
      </c>
      <c r="DN1592" s="2">
        <v>0</v>
      </c>
      <c r="DO1592" s="2">
        <v>0</v>
      </c>
      <c r="DP1592" s="2">
        <v>1</v>
      </c>
      <c r="DQ1592" s="2">
        <v>1</v>
      </c>
      <c r="DR1592" s="2"/>
      <c r="DS1592" s="2"/>
      <c r="DT1592" s="2"/>
      <c r="DU1592" s="2">
        <v>1013</v>
      </c>
      <c r="DV1592" s="2" t="s">
        <v>186</v>
      </c>
      <c r="DW1592" s="2" t="s">
        <v>186</v>
      </c>
      <c r="DX1592" s="2">
        <v>1</v>
      </c>
      <c r="DY1592" s="2"/>
      <c r="DZ1592" s="2" t="s">
        <v>3</v>
      </c>
      <c r="EA1592" s="2" t="s">
        <v>3</v>
      </c>
      <c r="EB1592" s="2" t="s">
        <v>3</v>
      </c>
      <c r="EC1592" s="2" t="s">
        <v>3</v>
      </c>
      <c r="ED1592" s="2"/>
      <c r="EE1592" s="2">
        <v>54328965</v>
      </c>
      <c r="EF1592" s="2">
        <v>2</v>
      </c>
      <c r="EG1592" s="2" t="s">
        <v>21</v>
      </c>
      <c r="EH1592" s="2">
        <v>0</v>
      </c>
      <c r="EI1592" s="2" t="s">
        <v>3</v>
      </c>
      <c r="EJ1592" s="2">
        <v>1</v>
      </c>
      <c r="EK1592" s="2">
        <v>11001</v>
      </c>
      <c r="EL1592" s="2" t="s">
        <v>22</v>
      </c>
      <c r="EM1592" s="2" t="s">
        <v>23</v>
      </c>
      <c r="EN1592" s="2"/>
      <c r="EO1592" s="2" t="s">
        <v>3</v>
      </c>
      <c r="EP1592" s="2"/>
      <c r="EQ1592" s="2">
        <v>1441792</v>
      </c>
      <c r="ER1592" s="2">
        <v>1394.91</v>
      </c>
      <c r="ES1592" s="2">
        <v>1034.18</v>
      </c>
      <c r="ET1592" s="2">
        <v>44.25</v>
      </c>
      <c r="EU1592" s="2">
        <v>17.28</v>
      </c>
      <c r="EV1592" s="2">
        <v>316.48</v>
      </c>
      <c r="EW1592" s="2">
        <v>39.51</v>
      </c>
      <c r="EX1592" s="2">
        <v>1.27</v>
      </c>
      <c r="EY1592" s="2">
        <v>1</v>
      </c>
      <c r="EZ1592" s="2"/>
      <c r="FA1592" s="2"/>
      <c r="FB1592" s="2"/>
      <c r="FC1592" s="2"/>
      <c r="FD1592" s="2"/>
      <c r="FE1592" s="2"/>
      <c r="FF1592" s="2"/>
      <c r="FG1592" s="2"/>
      <c r="FH1592" s="2"/>
      <c r="FI1592" s="2"/>
      <c r="FJ1592" s="2"/>
      <c r="FK1592" s="2"/>
      <c r="FL1592" s="2"/>
      <c r="FM1592" s="2"/>
      <c r="FN1592" s="2"/>
      <c r="FO1592" s="2"/>
      <c r="FP1592" s="2"/>
      <c r="FQ1592" s="2">
        <v>0</v>
      </c>
      <c r="FR1592" s="2">
        <f t="shared" si="1319"/>
        <v>0</v>
      </c>
      <c r="FS1592" s="2">
        <v>0</v>
      </c>
      <c r="FT1592" s="2"/>
      <c r="FU1592" s="2"/>
      <c r="FV1592" s="2"/>
      <c r="FW1592" s="2"/>
      <c r="FX1592" s="2">
        <v>123</v>
      </c>
      <c r="FY1592" s="2">
        <v>75</v>
      </c>
      <c r="FZ1592" s="2"/>
      <c r="GA1592" s="2" t="s">
        <v>3</v>
      </c>
      <c r="GB1592" s="2"/>
      <c r="GC1592" s="2"/>
      <c r="GD1592" s="2">
        <v>1</v>
      </c>
      <c r="GE1592" s="2"/>
      <c r="GF1592" s="2">
        <v>-212485047</v>
      </c>
      <c r="GG1592" s="2">
        <v>2</v>
      </c>
      <c r="GH1592" s="2">
        <v>1</v>
      </c>
      <c r="GI1592" s="2">
        <v>-2</v>
      </c>
      <c r="GJ1592" s="2">
        <v>0</v>
      </c>
      <c r="GK1592" s="2">
        <v>0</v>
      </c>
      <c r="GL1592" s="2">
        <f t="shared" si="1320"/>
        <v>0</v>
      </c>
      <c r="GM1592" s="2" t="e">
        <f t="shared" si="1321"/>
        <v>#REF!</v>
      </c>
      <c r="GN1592" s="2" t="e">
        <f t="shared" si="1322"/>
        <v>#REF!</v>
      </c>
      <c r="GO1592" s="2">
        <f t="shared" si="1323"/>
        <v>0</v>
      </c>
      <c r="GP1592" s="2">
        <f t="shared" si="1324"/>
        <v>0</v>
      </c>
      <c r="GQ1592" s="2"/>
      <c r="GR1592" s="2">
        <v>0</v>
      </c>
      <c r="GS1592" s="2">
        <v>3</v>
      </c>
      <c r="GT1592" s="2">
        <v>0</v>
      </c>
      <c r="GU1592" s="2" t="s">
        <v>3</v>
      </c>
      <c r="GV1592" s="2">
        <f t="shared" si="1325"/>
        <v>0</v>
      </c>
      <c r="GW1592" s="2">
        <v>1</v>
      </c>
      <c r="GX1592" s="2" t="e">
        <f t="shared" si="1326"/>
        <v>#REF!</v>
      </c>
      <c r="GY1592" s="2"/>
      <c r="GZ1592" s="2"/>
      <c r="HA1592" s="2">
        <v>0</v>
      </c>
      <c r="HB1592" s="2">
        <v>0</v>
      </c>
      <c r="HC1592" s="2">
        <f t="shared" si="1327"/>
        <v>0</v>
      </c>
      <c r="HD1592" s="2"/>
      <c r="HE1592" s="2" t="s">
        <v>3</v>
      </c>
      <c r="HF1592" s="2" t="s">
        <v>3</v>
      </c>
      <c r="HG1592" s="2"/>
      <c r="HH1592" s="2"/>
      <c r="HI1592" s="2"/>
      <c r="HJ1592" s="2"/>
      <c r="HK1592" s="2"/>
      <c r="HL1592" s="2"/>
      <c r="HM1592" s="2" t="s">
        <v>3</v>
      </c>
      <c r="HN1592" s="2" t="s">
        <v>24</v>
      </c>
      <c r="HO1592" s="2" t="s">
        <v>25</v>
      </c>
      <c r="HP1592" s="2" t="s">
        <v>22</v>
      </c>
      <c r="HQ1592" s="2" t="s">
        <v>22</v>
      </c>
      <c r="HR1592" s="2"/>
      <c r="HS1592" s="2"/>
      <c r="HT1592" s="2"/>
      <c r="HU1592" s="2"/>
      <c r="HV1592" s="2"/>
      <c r="HW1592" s="2"/>
      <c r="HX1592" s="2"/>
      <c r="HY1592" s="2"/>
      <c r="HZ1592" s="2"/>
      <c r="IA1592" s="2"/>
      <c r="IB1592" s="2"/>
      <c r="IC1592" s="2"/>
      <c r="ID1592" s="2"/>
      <c r="IE1592" s="2"/>
      <c r="IF1592" s="2"/>
      <c r="IG1592" s="2"/>
      <c r="IH1592" s="2"/>
      <c r="II1592" s="2"/>
      <c r="IJ1592" s="2"/>
      <c r="IK1592" s="2">
        <v>0</v>
      </c>
      <c r="IL1592" s="2"/>
      <c r="IM1592" s="2"/>
      <c r="IN1592" s="2"/>
      <c r="IO1592" s="2"/>
      <c r="IP1592" s="2"/>
      <c r="IQ1592" s="2"/>
      <c r="IR1592" s="2"/>
      <c r="IS1592" s="2"/>
      <c r="IT1592" s="2"/>
      <c r="IU1592" s="2"/>
    </row>
    <row r="1593" spans="1:255" x14ac:dyDescent="0.2">
      <c r="A1593">
        <v>17</v>
      </c>
      <c r="B1593">
        <v>1</v>
      </c>
      <c r="C1593">
        <f>ROW(SmtRes!A1292)</f>
        <v>1292</v>
      </c>
      <c r="D1593">
        <f>ROW(EtalonRes!A1314)</f>
        <v>1314</v>
      </c>
      <c r="E1593" t="s">
        <v>697</v>
      </c>
      <c r="F1593" t="s">
        <v>184</v>
      </c>
      <c r="G1593" t="s">
        <v>185</v>
      </c>
      <c r="H1593" t="s">
        <v>186</v>
      </c>
      <c r="I1593" t="e">
        <f>'1.Лок.смета.и.Акт'!#REF!</f>
        <v>#REF!</v>
      </c>
      <c r="J1593">
        <v>0</v>
      </c>
      <c r="K1593">
        <v>0.36699999999999999</v>
      </c>
      <c r="L1593">
        <v>0.73399999999999999</v>
      </c>
      <c r="M1593">
        <v>0</v>
      </c>
      <c r="N1593">
        <f t="shared" si="1290"/>
        <v>0.73399999999999999</v>
      </c>
      <c r="O1593" t="e">
        <f t="shared" si="1291"/>
        <v>#REF!</v>
      </c>
      <c r="P1593" t="e">
        <f t="shared" si="1292"/>
        <v>#REF!</v>
      </c>
      <c r="Q1593" t="e">
        <f t="shared" si="1293"/>
        <v>#REF!</v>
      </c>
      <c r="R1593" t="e">
        <f t="shared" si="1294"/>
        <v>#REF!</v>
      </c>
      <c r="S1593" t="e">
        <f t="shared" si="1295"/>
        <v>#REF!</v>
      </c>
      <c r="T1593" t="e">
        <f t="shared" si="1296"/>
        <v>#REF!</v>
      </c>
      <c r="U1593" t="e">
        <f t="shared" si="1297"/>
        <v>#REF!</v>
      </c>
      <c r="V1593" t="e">
        <f t="shared" si="1298"/>
        <v>#REF!</v>
      </c>
      <c r="W1593" t="e">
        <f t="shared" si="1299"/>
        <v>#REF!</v>
      </c>
      <c r="X1593" t="e">
        <f t="shared" si="1300"/>
        <v>#REF!</v>
      </c>
      <c r="Y1593" t="e">
        <f t="shared" si="1301"/>
        <v>#REF!</v>
      </c>
      <c r="AA1593">
        <v>69726884</v>
      </c>
      <c r="AB1593">
        <f t="shared" si="1302"/>
        <v>360.73</v>
      </c>
      <c r="AC1593">
        <f>ROUND((ES1593+(SUM(SmtRes!BC1287:'SmtRes'!BC1292)+SUM(EtalonRes!AL1309:'EtalonRes'!AL1314))),2)</f>
        <v>0</v>
      </c>
      <c r="AD1593">
        <f t="shared" si="1303"/>
        <v>44.25</v>
      </c>
      <c r="AE1593">
        <f t="shared" si="1304"/>
        <v>17.28</v>
      </c>
      <c r="AF1593">
        <f t="shared" si="1305"/>
        <v>316.48</v>
      </c>
      <c r="AG1593">
        <f t="shared" si="1306"/>
        <v>0</v>
      </c>
      <c r="AH1593" t="e">
        <f t="shared" si="1307"/>
        <v>#REF!</v>
      </c>
      <c r="AI1593">
        <f t="shared" si="1308"/>
        <v>1.27</v>
      </c>
      <c r="AJ1593">
        <f t="shared" si="1309"/>
        <v>0</v>
      </c>
      <c r="AK1593">
        <v>1394.91</v>
      </c>
      <c r="AL1593">
        <v>1034.18</v>
      </c>
      <c r="AM1593">
        <v>44.25</v>
      </c>
      <c r="AN1593">
        <v>17.28</v>
      </c>
      <c r="AO1593">
        <v>316.48</v>
      </c>
      <c r="AP1593">
        <v>0</v>
      </c>
      <c r="AQ1593" t="e">
        <f>'1.Лок.смета.и.Акт'!#REF!</f>
        <v>#REF!</v>
      </c>
      <c r="AR1593">
        <v>1.27</v>
      </c>
      <c r="AS1593">
        <v>0</v>
      </c>
      <c r="AT1593">
        <v>117</v>
      </c>
      <c r="AU1593">
        <v>64</v>
      </c>
      <c r="AV1593">
        <v>1</v>
      </c>
      <c r="AW1593">
        <v>1</v>
      </c>
      <c r="AZ1593">
        <v>1</v>
      </c>
      <c r="BA1593">
        <v>25.36</v>
      </c>
      <c r="BB1593">
        <v>7.84</v>
      </c>
      <c r="BC1593">
        <v>7.56</v>
      </c>
      <c r="BD1593" t="s">
        <v>3</v>
      </c>
      <c r="BE1593" t="s">
        <v>3</v>
      </c>
      <c r="BF1593" t="s">
        <v>3</v>
      </c>
      <c r="BG1593" t="s">
        <v>3</v>
      </c>
      <c r="BH1593">
        <v>0</v>
      </c>
      <c r="BI1593">
        <v>1</v>
      </c>
      <c r="BJ1593" t="s">
        <v>187</v>
      </c>
      <c r="BM1593">
        <v>11001</v>
      </c>
      <c r="BN1593">
        <v>0</v>
      </c>
      <c r="BO1593" t="s">
        <v>184</v>
      </c>
      <c r="BP1593">
        <v>1</v>
      </c>
      <c r="BQ1593">
        <v>2</v>
      </c>
      <c r="BR1593">
        <v>0</v>
      </c>
      <c r="BS1593">
        <v>19.8</v>
      </c>
      <c r="BT1593">
        <v>1</v>
      </c>
      <c r="BU1593">
        <v>1</v>
      </c>
      <c r="BV1593">
        <v>1</v>
      </c>
      <c r="BW1593">
        <v>1</v>
      </c>
      <c r="BX1593">
        <v>1</v>
      </c>
      <c r="BY1593" t="s">
        <v>3</v>
      </c>
      <c r="BZ1593" t="e">
        <f>'1.Лок.смета.и.Акт'!#REF!</f>
        <v>#REF!</v>
      </c>
      <c r="CA1593" t="e">
        <f>'1.Лок.смета.и.Акт'!#REF!</f>
        <v>#REF!</v>
      </c>
      <c r="CB1593" t="s">
        <v>3</v>
      </c>
      <c r="CE1593">
        <v>0</v>
      </c>
      <c r="CF1593">
        <v>0</v>
      </c>
      <c r="CG1593">
        <v>0</v>
      </c>
      <c r="CH1593">
        <v>119</v>
      </c>
      <c r="CI1593">
        <v>0</v>
      </c>
      <c r="CJ1593">
        <v>0</v>
      </c>
      <c r="CK1593">
        <v>0</v>
      </c>
      <c r="CL1593">
        <v>0</v>
      </c>
      <c r="CM1593">
        <v>0</v>
      </c>
      <c r="CN1593" t="s">
        <v>3</v>
      </c>
      <c r="CO1593">
        <v>0</v>
      </c>
      <c r="CP1593" t="e">
        <f t="shared" si="1310"/>
        <v>#REF!</v>
      </c>
      <c r="CQ1593">
        <f t="shared" si="1311"/>
        <v>0</v>
      </c>
      <c r="CR1593">
        <f t="shared" si="1312"/>
        <v>346.92</v>
      </c>
      <c r="CS1593">
        <f t="shared" si="1313"/>
        <v>342.14400000000006</v>
      </c>
      <c r="CT1593">
        <f t="shared" si="1314"/>
        <v>8025.9328000000005</v>
      </c>
      <c r="CU1593">
        <f t="shared" si="1315"/>
        <v>0</v>
      </c>
      <c r="CV1593" t="e">
        <f t="shared" si="1316"/>
        <v>#REF!</v>
      </c>
      <c r="CW1593">
        <f t="shared" si="1317"/>
        <v>1.27</v>
      </c>
      <c r="CX1593">
        <f t="shared" si="1318"/>
        <v>0</v>
      </c>
      <c r="CY1593" t="e">
        <f>(S1593+R1593)*(BZ1593/100)</f>
        <v>#REF!</v>
      </c>
      <c r="CZ1593" t="e">
        <f>(S1593+R1593)*(CA1593/100)</f>
        <v>#REF!</v>
      </c>
      <c r="DC1593" t="s">
        <v>3</v>
      </c>
      <c r="DD1593" t="s">
        <v>3</v>
      </c>
      <c r="DE1593" t="s">
        <v>3</v>
      </c>
      <c r="DF1593" t="s">
        <v>3</v>
      </c>
      <c r="DG1593" t="s">
        <v>3</v>
      </c>
      <c r="DH1593" t="s">
        <v>3</v>
      </c>
      <c r="DI1593" t="s">
        <v>3</v>
      </c>
      <c r="DJ1593" t="s">
        <v>3</v>
      </c>
      <c r="DK1593" t="s">
        <v>3</v>
      </c>
      <c r="DL1593" t="s">
        <v>3</v>
      </c>
      <c r="DM1593" t="s">
        <v>3</v>
      </c>
      <c r="DN1593">
        <v>123</v>
      </c>
      <c r="DO1593">
        <v>75</v>
      </c>
      <c r="DP1593">
        <v>1</v>
      </c>
      <c r="DQ1593">
        <v>1</v>
      </c>
      <c r="DU1593">
        <v>1013</v>
      </c>
      <c r="DV1593" t="s">
        <v>186</v>
      </c>
      <c r="DW1593" t="e">
        <f>'1.Лок.смета.и.Акт'!#REF!</f>
        <v>#REF!</v>
      </c>
      <c r="DX1593">
        <v>1</v>
      </c>
      <c r="DZ1593" t="s">
        <v>3</v>
      </c>
      <c r="EA1593" t="s">
        <v>3</v>
      </c>
      <c r="EB1593" t="s">
        <v>3</v>
      </c>
      <c r="EC1593" t="s">
        <v>3</v>
      </c>
      <c r="EE1593">
        <v>54328965</v>
      </c>
      <c r="EF1593">
        <v>2</v>
      </c>
      <c r="EG1593" t="s">
        <v>21</v>
      </c>
      <c r="EH1593">
        <v>0</v>
      </c>
      <c r="EI1593" t="s">
        <v>3</v>
      </c>
      <c r="EJ1593">
        <v>1</v>
      </c>
      <c r="EK1593">
        <v>11001</v>
      </c>
      <c r="EL1593" t="s">
        <v>22</v>
      </c>
      <c r="EM1593" t="s">
        <v>23</v>
      </c>
      <c r="EO1593" t="s">
        <v>3</v>
      </c>
      <c r="EQ1593">
        <v>1441792</v>
      </c>
      <c r="ER1593">
        <v>1394.91</v>
      </c>
      <c r="ES1593">
        <v>1034.18</v>
      </c>
      <c r="ET1593">
        <v>44.25</v>
      </c>
      <c r="EU1593">
        <v>17.28</v>
      </c>
      <c r="EV1593">
        <v>316.48</v>
      </c>
      <c r="EW1593" t="e">
        <f>'1.Лок.смета.и.Акт'!#REF!</f>
        <v>#REF!</v>
      </c>
      <c r="EX1593">
        <v>1.27</v>
      </c>
      <c r="EY1593">
        <v>1</v>
      </c>
      <c r="FQ1593">
        <v>0</v>
      </c>
      <c r="FR1593">
        <f t="shared" si="1319"/>
        <v>0</v>
      </c>
      <c r="FS1593">
        <v>0</v>
      </c>
      <c r="FX1593">
        <v>123</v>
      </c>
      <c r="FY1593">
        <v>75</v>
      </c>
      <c r="GA1593" t="s">
        <v>3</v>
      </c>
      <c r="GD1593">
        <v>1</v>
      </c>
      <c r="GF1593">
        <v>-212485047</v>
      </c>
      <c r="GG1593">
        <v>2</v>
      </c>
      <c r="GH1593">
        <v>1</v>
      </c>
      <c r="GI1593">
        <v>2</v>
      </c>
      <c r="GJ1593">
        <v>0</v>
      </c>
      <c r="GK1593">
        <v>0</v>
      </c>
      <c r="GL1593">
        <f t="shared" si="1320"/>
        <v>0</v>
      </c>
      <c r="GM1593" t="e">
        <f t="shared" si="1321"/>
        <v>#REF!</v>
      </c>
      <c r="GN1593" t="e">
        <f t="shared" si="1322"/>
        <v>#REF!</v>
      </c>
      <c r="GO1593">
        <f t="shared" si="1323"/>
        <v>0</v>
      </c>
      <c r="GP1593">
        <f t="shared" si="1324"/>
        <v>0</v>
      </c>
      <c r="GR1593">
        <v>0</v>
      </c>
      <c r="GS1593">
        <v>0</v>
      </c>
      <c r="GT1593">
        <v>0</v>
      </c>
      <c r="GU1593" t="s">
        <v>3</v>
      </c>
      <c r="GV1593">
        <f t="shared" si="1325"/>
        <v>0</v>
      </c>
      <c r="GW1593">
        <v>1015.2</v>
      </c>
      <c r="GX1593" t="e">
        <f t="shared" si="1326"/>
        <v>#REF!</v>
      </c>
      <c r="HA1593">
        <v>0</v>
      </c>
      <c r="HB1593">
        <v>0</v>
      </c>
      <c r="HC1593">
        <f t="shared" si="1327"/>
        <v>0</v>
      </c>
      <c r="HE1593" t="s">
        <v>3</v>
      </c>
      <c r="HF1593" t="s">
        <v>3</v>
      </c>
      <c r="HM1593" t="s">
        <v>3</v>
      </c>
      <c r="HN1593" t="s">
        <v>24</v>
      </c>
      <c r="HO1593" t="s">
        <v>25</v>
      </c>
      <c r="HP1593" t="s">
        <v>22</v>
      </c>
      <c r="HQ1593" t="s">
        <v>22</v>
      </c>
      <c r="IK1593">
        <v>0</v>
      </c>
    </row>
    <row r="1594" spans="1:255" x14ac:dyDescent="0.2">
      <c r="A1594" s="2">
        <v>18</v>
      </c>
      <c r="B1594" s="2">
        <v>1</v>
      </c>
      <c r="C1594" s="2">
        <v>1286</v>
      </c>
      <c r="D1594" s="2"/>
      <c r="E1594" s="2" t="s">
        <v>698</v>
      </c>
      <c r="F1594" s="2" t="s">
        <v>641</v>
      </c>
      <c r="G1594" s="2" t="s">
        <v>642</v>
      </c>
      <c r="H1594" s="2" t="s">
        <v>40</v>
      </c>
      <c r="I1594" s="2" t="e">
        <f>I1592*J1594</f>
        <v>#REF!</v>
      </c>
      <c r="J1594" s="2">
        <v>2.04</v>
      </c>
      <c r="K1594" s="2">
        <v>2.04</v>
      </c>
      <c r="L1594" s="2">
        <v>1.49736</v>
      </c>
      <c r="M1594" s="2">
        <v>0</v>
      </c>
      <c r="N1594" s="2">
        <f t="shared" si="1290"/>
        <v>1.4974000000000001</v>
      </c>
      <c r="O1594" s="2" t="e">
        <f t="shared" si="1291"/>
        <v>#REF!</v>
      </c>
      <c r="P1594" s="2" t="e">
        <f t="shared" si="1292"/>
        <v>#REF!</v>
      </c>
      <c r="Q1594" s="2" t="e">
        <f t="shared" si="1293"/>
        <v>#REF!</v>
      </c>
      <c r="R1594" s="2" t="e">
        <f t="shared" si="1294"/>
        <v>#REF!</v>
      </c>
      <c r="S1594" s="2" t="e">
        <f t="shared" si="1295"/>
        <v>#REF!</v>
      </c>
      <c r="T1594" s="2" t="e">
        <f t="shared" si="1296"/>
        <v>#REF!</v>
      </c>
      <c r="U1594" s="2" t="e">
        <f t="shared" si="1297"/>
        <v>#REF!</v>
      </c>
      <c r="V1594" s="2" t="e">
        <f t="shared" si="1298"/>
        <v>#REF!</v>
      </c>
      <c r="W1594" s="2" t="e">
        <f t="shared" si="1299"/>
        <v>#REF!</v>
      </c>
      <c r="X1594" s="2" t="e">
        <f t="shared" si="1300"/>
        <v>#REF!</v>
      </c>
      <c r="Y1594" s="2" t="e">
        <f t="shared" si="1301"/>
        <v>#REF!</v>
      </c>
      <c r="Z1594" s="2"/>
      <c r="AA1594" s="2">
        <v>69726971</v>
      </c>
      <c r="AB1594" s="2">
        <f t="shared" si="1302"/>
        <v>436.64</v>
      </c>
      <c r="AC1594" s="2">
        <f>ROUND((ES1594),2)</f>
        <v>436.64</v>
      </c>
      <c r="AD1594" s="2">
        <f t="shared" si="1303"/>
        <v>0</v>
      </c>
      <c r="AE1594" s="2">
        <f t="shared" si="1304"/>
        <v>0</v>
      </c>
      <c r="AF1594" s="2">
        <f t="shared" si="1305"/>
        <v>0</v>
      </c>
      <c r="AG1594" s="2">
        <f t="shared" si="1306"/>
        <v>0</v>
      </c>
      <c r="AH1594" s="2">
        <f t="shared" si="1307"/>
        <v>0</v>
      </c>
      <c r="AI1594" s="2">
        <f t="shared" si="1308"/>
        <v>0</v>
      </c>
      <c r="AJ1594" s="2">
        <f t="shared" si="1309"/>
        <v>0</v>
      </c>
      <c r="AK1594" s="2">
        <v>436.64</v>
      </c>
      <c r="AL1594" s="2">
        <v>436.64</v>
      </c>
      <c r="AM1594" s="2">
        <v>0</v>
      </c>
      <c r="AN1594" s="2">
        <v>0</v>
      </c>
      <c r="AO1594" s="2">
        <v>0</v>
      </c>
      <c r="AP1594" s="2">
        <v>0</v>
      </c>
      <c r="AQ1594" s="2">
        <v>0</v>
      </c>
      <c r="AR1594" s="2">
        <v>0</v>
      </c>
      <c r="AS1594" s="2">
        <v>0</v>
      </c>
      <c r="AT1594" s="2">
        <v>0</v>
      </c>
      <c r="AU1594" s="2">
        <v>0</v>
      </c>
      <c r="AV1594" s="2">
        <v>1</v>
      </c>
      <c r="AW1594" s="2">
        <v>1</v>
      </c>
      <c r="AX1594" s="2"/>
      <c r="AY1594" s="2"/>
      <c r="AZ1594" s="2">
        <v>1</v>
      </c>
      <c r="BA1594" s="2">
        <v>1</v>
      </c>
      <c r="BB1594" s="2">
        <v>1</v>
      </c>
      <c r="BC1594" s="2">
        <v>1</v>
      </c>
      <c r="BD1594" s="2" t="s">
        <v>3</v>
      </c>
      <c r="BE1594" s="2" t="s">
        <v>3</v>
      </c>
      <c r="BF1594" s="2" t="s">
        <v>3</v>
      </c>
      <c r="BG1594" s="2" t="s">
        <v>3</v>
      </c>
      <c r="BH1594" s="2">
        <v>3</v>
      </c>
      <c r="BI1594" s="2">
        <v>1</v>
      </c>
      <c r="BJ1594" s="2" t="s">
        <v>643</v>
      </c>
      <c r="BK1594" s="2"/>
      <c r="BL1594" s="2"/>
      <c r="BM1594" s="2">
        <v>500003</v>
      </c>
      <c r="BN1594" s="2">
        <v>0</v>
      </c>
      <c r="BO1594" s="2" t="s">
        <v>3</v>
      </c>
      <c r="BP1594" s="2">
        <v>0</v>
      </c>
      <c r="BQ1594" s="2">
        <v>13</v>
      </c>
      <c r="BR1594" s="2">
        <v>0</v>
      </c>
      <c r="BS1594" s="2">
        <v>1</v>
      </c>
      <c r="BT1594" s="2">
        <v>1</v>
      </c>
      <c r="BU1594" s="2">
        <v>1</v>
      </c>
      <c r="BV1594" s="2">
        <v>1</v>
      </c>
      <c r="BW1594" s="2">
        <v>1</v>
      </c>
      <c r="BX1594" s="2">
        <v>1</v>
      </c>
      <c r="BY1594" s="2" t="s">
        <v>3</v>
      </c>
      <c r="BZ1594" s="2">
        <v>0</v>
      </c>
      <c r="CA1594" s="2">
        <v>0</v>
      </c>
      <c r="CB1594" s="2" t="s">
        <v>3</v>
      </c>
      <c r="CC1594" s="2"/>
      <c r="CD1594" s="2"/>
      <c r="CE1594" s="2">
        <v>0</v>
      </c>
      <c r="CF1594" s="2">
        <v>0</v>
      </c>
      <c r="CG1594" s="2">
        <v>0</v>
      </c>
      <c r="CH1594" s="2">
        <v>119</v>
      </c>
      <c r="CI1594" s="2">
        <v>1</v>
      </c>
      <c r="CJ1594" s="2">
        <v>0</v>
      </c>
      <c r="CK1594" s="2">
        <v>0</v>
      </c>
      <c r="CL1594" s="2">
        <v>0</v>
      </c>
      <c r="CM1594" s="2">
        <v>0</v>
      </c>
      <c r="CN1594" s="2" t="s">
        <v>3</v>
      </c>
      <c r="CO1594" s="2">
        <v>0</v>
      </c>
      <c r="CP1594" s="2" t="e">
        <f t="shared" si="1310"/>
        <v>#REF!</v>
      </c>
      <c r="CQ1594" s="2">
        <f t="shared" si="1311"/>
        <v>436.64</v>
      </c>
      <c r="CR1594" s="2">
        <f t="shared" si="1312"/>
        <v>0</v>
      </c>
      <c r="CS1594" s="2">
        <f t="shared" si="1313"/>
        <v>0</v>
      </c>
      <c r="CT1594" s="2">
        <f t="shared" si="1314"/>
        <v>0</v>
      </c>
      <c r="CU1594" s="2">
        <f t="shared" si="1315"/>
        <v>0</v>
      </c>
      <c r="CV1594" s="2">
        <f t="shared" si="1316"/>
        <v>0</v>
      </c>
      <c r="CW1594" s="2">
        <f t="shared" si="1317"/>
        <v>0</v>
      </c>
      <c r="CX1594" s="2">
        <f t="shared" si="1318"/>
        <v>0</v>
      </c>
      <c r="CY1594" s="2" t="e">
        <f>(((S1594+R1594)*AT1594)/100)</f>
        <v>#REF!</v>
      </c>
      <c r="CZ1594" s="2" t="e">
        <f>(((S1594+R1594)*AU1594)/100)</f>
        <v>#REF!</v>
      </c>
      <c r="DA1594" s="2"/>
      <c r="DB1594" s="2"/>
      <c r="DC1594" s="2" t="s">
        <v>3</v>
      </c>
      <c r="DD1594" s="2" t="s">
        <v>3</v>
      </c>
      <c r="DE1594" s="2" t="s">
        <v>3</v>
      </c>
      <c r="DF1594" s="2" t="s">
        <v>3</v>
      </c>
      <c r="DG1594" s="2" t="s">
        <v>3</v>
      </c>
      <c r="DH1594" s="2" t="s">
        <v>3</v>
      </c>
      <c r="DI1594" s="2" t="s">
        <v>3</v>
      </c>
      <c r="DJ1594" s="2" t="s">
        <v>3</v>
      </c>
      <c r="DK1594" s="2" t="s">
        <v>3</v>
      </c>
      <c r="DL1594" s="2" t="s">
        <v>3</v>
      </c>
      <c r="DM1594" s="2" t="s">
        <v>3</v>
      </c>
      <c r="DN1594" s="2">
        <v>0</v>
      </c>
      <c r="DO1594" s="2">
        <v>0</v>
      </c>
      <c r="DP1594" s="2">
        <v>1</v>
      </c>
      <c r="DQ1594" s="2">
        <v>1</v>
      </c>
      <c r="DR1594" s="2"/>
      <c r="DS1594" s="2"/>
      <c r="DT1594" s="2"/>
      <c r="DU1594" s="2">
        <v>1007</v>
      </c>
      <c r="DV1594" s="2" t="s">
        <v>40</v>
      </c>
      <c r="DW1594" s="2" t="s">
        <v>40</v>
      </c>
      <c r="DX1594" s="2">
        <v>1</v>
      </c>
      <c r="DY1594" s="2"/>
      <c r="DZ1594" s="2" t="s">
        <v>3</v>
      </c>
      <c r="EA1594" s="2" t="s">
        <v>3</v>
      </c>
      <c r="EB1594" s="2" t="s">
        <v>3</v>
      </c>
      <c r="EC1594" s="2" t="s">
        <v>3</v>
      </c>
      <c r="ED1594" s="2"/>
      <c r="EE1594" s="2">
        <v>54329104</v>
      </c>
      <c r="EF1594" s="2">
        <v>13</v>
      </c>
      <c r="EG1594" s="2" t="s">
        <v>42</v>
      </c>
      <c r="EH1594" s="2">
        <v>0</v>
      </c>
      <c r="EI1594" s="2" t="s">
        <v>3</v>
      </c>
      <c r="EJ1594" s="2">
        <v>1</v>
      </c>
      <c r="EK1594" s="2">
        <v>500003</v>
      </c>
      <c r="EL1594" s="2" t="s">
        <v>43</v>
      </c>
      <c r="EM1594" s="2" t="s">
        <v>44</v>
      </c>
      <c r="EN1594" s="2"/>
      <c r="EO1594" s="2" t="s">
        <v>3</v>
      </c>
      <c r="EP1594" s="2"/>
      <c r="EQ1594" s="2">
        <v>0</v>
      </c>
      <c r="ER1594" s="2">
        <v>436.64</v>
      </c>
      <c r="ES1594" s="2">
        <v>436.64</v>
      </c>
      <c r="ET1594" s="2">
        <v>0</v>
      </c>
      <c r="EU1594" s="2">
        <v>0</v>
      </c>
      <c r="EV1594" s="2">
        <v>0</v>
      </c>
      <c r="EW1594" s="2">
        <v>0</v>
      </c>
      <c r="EX1594" s="2">
        <v>0</v>
      </c>
      <c r="EY1594" s="2"/>
      <c r="EZ1594" s="2"/>
      <c r="FA1594" s="2"/>
      <c r="FB1594" s="2"/>
      <c r="FC1594" s="2"/>
      <c r="FD1594" s="2"/>
      <c r="FE1594" s="2"/>
      <c r="FF1594" s="2"/>
      <c r="FG1594" s="2"/>
      <c r="FH1594" s="2"/>
      <c r="FI1594" s="2"/>
      <c r="FJ1594" s="2"/>
      <c r="FK1594" s="2"/>
      <c r="FL1594" s="2"/>
      <c r="FM1594" s="2"/>
      <c r="FN1594" s="2"/>
      <c r="FO1594" s="2"/>
      <c r="FP1594" s="2"/>
      <c r="FQ1594" s="2">
        <v>0</v>
      </c>
      <c r="FR1594" s="2">
        <f t="shared" si="1319"/>
        <v>0</v>
      </c>
      <c r="FS1594" s="2">
        <v>0</v>
      </c>
      <c r="FT1594" s="2"/>
      <c r="FU1594" s="2"/>
      <c r="FV1594" s="2"/>
      <c r="FW1594" s="2"/>
      <c r="FX1594" s="2">
        <v>0</v>
      </c>
      <c r="FY1594" s="2">
        <v>0</v>
      </c>
      <c r="FZ1594" s="2"/>
      <c r="GA1594" s="2" t="s">
        <v>3</v>
      </c>
      <c r="GB1594" s="2"/>
      <c r="GC1594" s="2"/>
      <c r="GD1594" s="2">
        <v>1</v>
      </c>
      <c r="GE1594" s="2"/>
      <c r="GF1594" s="2">
        <v>1571262290</v>
      </c>
      <c r="GG1594" s="2">
        <v>2</v>
      </c>
      <c r="GH1594" s="2">
        <v>1</v>
      </c>
      <c r="GI1594" s="2">
        <v>-2</v>
      </c>
      <c r="GJ1594" s="2">
        <v>0</v>
      </c>
      <c r="GK1594" s="2">
        <v>0</v>
      </c>
      <c r="GL1594" s="2">
        <f t="shared" si="1320"/>
        <v>0</v>
      </c>
      <c r="GM1594" s="2" t="e">
        <f t="shared" si="1321"/>
        <v>#REF!</v>
      </c>
      <c r="GN1594" s="2" t="e">
        <f t="shared" si="1322"/>
        <v>#REF!</v>
      </c>
      <c r="GO1594" s="2">
        <f t="shared" si="1323"/>
        <v>0</v>
      </c>
      <c r="GP1594" s="2">
        <f t="shared" si="1324"/>
        <v>0</v>
      </c>
      <c r="GQ1594" s="2"/>
      <c r="GR1594" s="2">
        <v>0</v>
      </c>
      <c r="GS1594" s="2">
        <v>3</v>
      </c>
      <c r="GT1594" s="2">
        <v>0</v>
      </c>
      <c r="GU1594" s="2" t="s">
        <v>3</v>
      </c>
      <c r="GV1594" s="2">
        <f t="shared" si="1325"/>
        <v>0</v>
      </c>
      <c r="GW1594" s="2">
        <v>1</v>
      </c>
      <c r="GX1594" s="2" t="e">
        <f t="shared" si="1326"/>
        <v>#REF!</v>
      </c>
      <c r="GY1594" s="2"/>
      <c r="GZ1594" s="2"/>
      <c r="HA1594" s="2">
        <v>0</v>
      </c>
      <c r="HB1594" s="2">
        <v>0</v>
      </c>
      <c r="HC1594" s="2">
        <f t="shared" si="1327"/>
        <v>0</v>
      </c>
      <c r="HD1594" s="2"/>
      <c r="HE1594" s="2" t="s">
        <v>3</v>
      </c>
      <c r="HF1594" s="2" t="s">
        <v>3</v>
      </c>
      <c r="HG1594" s="2"/>
      <c r="HH1594" s="2"/>
      <c r="HI1594" s="2"/>
      <c r="HJ1594" s="2"/>
      <c r="HK1594" s="2"/>
      <c r="HL1594" s="2"/>
      <c r="HM1594" s="2" t="s">
        <v>3</v>
      </c>
      <c r="HN1594" s="2" t="s">
        <v>3</v>
      </c>
      <c r="HO1594" s="2" t="s">
        <v>3</v>
      </c>
      <c r="HP1594" s="2" t="s">
        <v>3</v>
      </c>
      <c r="HQ1594" s="2" t="s">
        <v>3</v>
      </c>
      <c r="HR1594" s="2"/>
      <c r="HS1594" s="2"/>
      <c r="HT1594" s="2"/>
      <c r="HU1594" s="2"/>
      <c r="HV1594" s="2"/>
      <c r="HW1594" s="2"/>
      <c r="HX1594" s="2"/>
      <c r="HY1594" s="2"/>
      <c r="HZ1594" s="2"/>
      <c r="IA1594" s="2"/>
      <c r="IB1594" s="2"/>
      <c r="IC1594" s="2"/>
      <c r="ID1594" s="2"/>
      <c r="IE1594" s="2"/>
      <c r="IF1594" s="2"/>
      <c r="IG1594" s="2"/>
      <c r="IH1594" s="2"/>
      <c r="II1594" s="2"/>
      <c r="IJ1594" s="2"/>
      <c r="IK1594" s="2">
        <v>0</v>
      </c>
      <c r="IL1594" s="2"/>
      <c r="IM1594" s="2"/>
      <c r="IN1594" s="2"/>
      <c r="IO1594" s="2"/>
      <c r="IP1594" s="2"/>
      <c r="IQ1594" s="2"/>
      <c r="IR1594" s="2"/>
      <c r="IS1594" s="2"/>
      <c r="IT1594" s="2"/>
      <c r="IU1594" s="2"/>
    </row>
    <row r="1595" spans="1:255" x14ac:dyDescent="0.2">
      <c r="A1595">
        <v>18</v>
      </c>
      <c r="B1595">
        <v>1</v>
      </c>
      <c r="C1595">
        <v>1292</v>
      </c>
      <c r="E1595" t="s">
        <v>698</v>
      </c>
      <c r="F1595" t="e">
        <f>'1.Лок.смета.и.Акт'!#REF!</f>
        <v>#REF!</v>
      </c>
      <c r="G1595" t="s">
        <v>642</v>
      </c>
      <c r="H1595" t="s">
        <v>40</v>
      </c>
      <c r="I1595" t="e">
        <f>I1593*J1595</f>
        <v>#REF!</v>
      </c>
      <c r="J1595">
        <v>2.04</v>
      </c>
      <c r="K1595">
        <v>2.04</v>
      </c>
      <c r="L1595">
        <v>1.49736</v>
      </c>
      <c r="M1595">
        <v>0</v>
      </c>
      <c r="N1595">
        <f t="shared" si="1290"/>
        <v>1.4974000000000001</v>
      </c>
      <c r="O1595" t="e">
        <f t="shared" si="1291"/>
        <v>#REF!</v>
      </c>
      <c r="P1595" t="e">
        <f t="shared" si="1292"/>
        <v>#REF!</v>
      </c>
      <c r="Q1595" t="e">
        <f t="shared" si="1293"/>
        <v>#REF!</v>
      </c>
      <c r="R1595" t="e">
        <f t="shared" si="1294"/>
        <v>#REF!</v>
      </c>
      <c r="S1595" t="e">
        <f t="shared" si="1295"/>
        <v>#REF!</v>
      </c>
      <c r="T1595" t="e">
        <f t="shared" si="1296"/>
        <v>#REF!</v>
      </c>
      <c r="U1595" t="e">
        <f t="shared" si="1297"/>
        <v>#REF!</v>
      </c>
      <c r="V1595" t="e">
        <f t="shared" si="1298"/>
        <v>#REF!</v>
      </c>
      <c r="W1595" t="e">
        <f t="shared" si="1299"/>
        <v>#REF!</v>
      </c>
      <c r="X1595" t="e">
        <f t="shared" si="1300"/>
        <v>#REF!</v>
      </c>
      <c r="Y1595" t="e">
        <f t="shared" si="1301"/>
        <v>#REF!</v>
      </c>
      <c r="AA1595">
        <v>69726884</v>
      </c>
      <c r="AB1595">
        <f t="shared" si="1302"/>
        <v>470.73</v>
      </c>
      <c r="AC1595">
        <f>ROUND((ES1595),2)</f>
        <v>470.73</v>
      </c>
      <c r="AD1595">
        <f t="shared" si="1303"/>
        <v>0</v>
      </c>
      <c r="AE1595">
        <f t="shared" si="1304"/>
        <v>0</v>
      </c>
      <c r="AF1595">
        <f t="shared" si="1305"/>
        <v>0</v>
      </c>
      <c r="AG1595">
        <f t="shared" si="1306"/>
        <v>0</v>
      </c>
      <c r="AH1595">
        <f t="shared" si="1307"/>
        <v>0</v>
      </c>
      <c r="AI1595">
        <f t="shared" si="1308"/>
        <v>0</v>
      </c>
      <c r="AJ1595">
        <f t="shared" si="1309"/>
        <v>0</v>
      </c>
      <c r="AK1595">
        <v>470.73</v>
      </c>
      <c r="AL1595">
        <v>470.73</v>
      </c>
      <c r="AM1595">
        <v>0</v>
      </c>
      <c r="AN1595">
        <v>0</v>
      </c>
      <c r="AO1595">
        <v>0</v>
      </c>
      <c r="AP1595">
        <v>0</v>
      </c>
      <c r="AQ1595">
        <v>0</v>
      </c>
      <c r="AR1595">
        <v>0</v>
      </c>
      <c r="AS1595">
        <v>0</v>
      </c>
      <c r="AT1595">
        <v>0</v>
      </c>
      <c r="AU1595">
        <v>0</v>
      </c>
      <c r="AV1595">
        <v>1</v>
      </c>
      <c r="AW1595">
        <v>1</v>
      </c>
      <c r="AZ1595">
        <v>1</v>
      </c>
      <c r="BA1595">
        <v>1</v>
      </c>
      <c r="BB1595">
        <v>1</v>
      </c>
      <c r="BC1595">
        <v>7.56</v>
      </c>
      <c r="BD1595" t="s">
        <v>3</v>
      </c>
      <c r="BE1595" t="s">
        <v>3</v>
      </c>
      <c r="BF1595" t="s">
        <v>3</v>
      </c>
      <c r="BG1595" t="s">
        <v>3</v>
      </c>
      <c r="BH1595">
        <v>3</v>
      </c>
      <c r="BI1595">
        <v>1</v>
      </c>
      <c r="BJ1595" t="s">
        <v>643</v>
      </c>
      <c r="BM1595">
        <v>500003</v>
      </c>
      <c r="BN1595">
        <v>0</v>
      </c>
      <c r="BO1595" t="s">
        <v>3</v>
      </c>
      <c r="BP1595">
        <v>0</v>
      </c>
      <c r="BQ1595">
        <v>13</v>
      </c>
      <c r="BR1595">
        <v>0</v>
      </c>
      <c r="BS1595">
        <v>1</v>
      </c>
      <c r="BT1595">
        <v>1</v>
      </c>
      <c r="BU1595">
        <v>1</v>
      </c>
      <c r="BV1595">
        <v>1</v>
      </c>
      <c r="BW1595">
        <v>1</v>
      </c>
      <c r="BX1595">
        <v>1</v>
      </c>
      <c r="BY1595" t="s">
        <v>3</v>
      </c>
      <c r="BZ1595">
        <v>0</v>
      </c>
      <c r="CA1595">
        <v>0</v>
      </c>
      <c r="CB1595" t="s">
        <v>3</v>
      </c>
      <c r="CE1595">
        <v>0</v>
      </c>
      <c r="CF1595">
        <v>0</v>
      </c>
      <c r="CG1595">
        <v>0</v>
      </c>
      <c r="CH1595">
        <v>119</v>
      </c>
      <c r="CI1595">
        <v>1</v>
      </c>
      <c r="CJ1595">
        <v>0</v>
      </c>
      <c r="CK1595">
        <v>0</v>
      </c>
      <c r="CL1595">
        <v>0</v>
      </c>
      <c r="CM1595">
        <v>0</v>
      </c>
      <c r="CN1595" t="s">
        <v>3</v>
      </c>
      <c r="CO1595">
        <v>0</v>
      </c>
      <c r="CP1595" t="e">
        <f t="shared" si="1310"/>
        <v>#REF!</v>
      </c>
      <c r="CQ1595">
        <f t="shared" si="1311"/>
        <v>3558.7188000000001</v>
      </c>
      <c r="CR1595">
        <f t="shared" si="1312"/>
        <v>0</v>
      </c>
      <c r="CS1595">
        <f t="shared" si="1313"/>
        <v>0</v>
      </c>
      <c r="CT1595">
        <f t="shared" si="1314"/>
        <v>0</v>
      </c>
      <c r="CU1595">
        <f t="shared" si="1315"/>
        <v>0</v>
      </c>
      <c r="CV1595">
        <f t="shared" si="1316"/>
        <v>0</v>
      </c>
      <c r="CW1595">
        <f t="shared" si="1317"/>
        <v>0</v>
      </c>
      <c r="CX1595">
        <f t="shared" si="1318"/>
        <v>0</v>
      </c>
      <c r="CY1595" t="e">
        <f>(S1595+R1595)*(BZ1595/100)</f>
        <v>#REF!</v>
      </c>
      <c r="CZ1595" t="e">
        <f>(S1595+R1595)*(CA1595/100)</f>
        <v>#REF!</v>
      </c>
      <c r="DC1595" t="s">
        <v>3</v>
      </c>
      <c r="DD1595" t="s">
        <v>3</v>
      </c>
      <c r="DE1595" t="s">
        <v>3</v>
      </c>
      <c r="DF1595" t="s">
        <v>3</v>
      </c>
      <c r="DG1595" t="s">
        <v>3</v>
      </c>
      <c r="DH1595" t="s">
        <v>3</v>
      </c>
      <c r="DI1595" t="s">
        <v>3</v>
      </c>
      <c r="DJ1595" t="s">
        <v>3</v>
      </c>
      <c r="DK1595" t="s">
        <v>3</v>
      </c>
      <c r="DL1595" t="s">
        <v>3</v>
      </c>
      <c r="DM1595" t="s">
        <v>3</v>
      </c>
      <c r="DN1595">
        <v>0</v>
      </c>
      <c r="DO1595">
        <v>0</v>
      </c>
      <c r="DP1595">
        <v>1</v>
      </c>
      <c r="DQ1595">
        <v>1</v>
      </c>
      <c r="DU1595">
        <v>1007</v>
      </c>
      <c r="DV1595" t="s">
        <v>40</v>
      </c>
      <c r="DW1595" t="e">
        <f>'1.Лок.смета.и.Акт'!#REF!</f>
        <v>#REF!</v>
      </c>
      <c r="DX1595">
        <v>1</v>
      </c>
      <c r="DZ1595" t="s">
        <v>3</v>
      </c>
      <c r="EA1595" t="s">
        <v>3</v>
      </c>
      <c r="EB1595" t="s">
        <v>3</v>
      </c>
      <c r="EC1595" t="s">
        <v>3</v>
      </c>
      <c r="EE1595">
        <v>54329104</v>
      </c>
      <c r="EF1595">
        <v>13</v>
      </c>
      <c r="EG1595" t="s">
        <v>42</v>
      </c>
      <c r="EH1595">
        <v>0</v>
      </c>
      <c r="EI1595" t="s">
        <v>3</v>
      </c>
      <c r="EJ1595">
        <v>1</v>
      </c>
      <c r="EK1595">
        <v>500003</v>
      </c>
      <c r="EL1595" t="s">
        <v>43</v>
      </c>
      <c r="EM1595" t="s">
        <v>44</v>
      </c>
      <c r="EO1595" t="s">
        <v>3</v>
      </c>
      <c r="EQ1595">
        <v>0</v>
      </c>
      <c r="ER1595">
        <v>3403.83</v>
      </c>
      <c r="ES1595">
        <v>470.73</v>
      </c>
      <c r="ET1595">
        <v>0</v>
      </c>
      <c r="EU1595">
        <v>0</v>
      </c>
      <c r="EV1595">
        <v>0</v>
      </c>
      <c r="EW1595">
        <v>0</v>
      </c>
      <c r="EX1595">
        <v>0</v>
      </c>
      <c r="EZ1595">
        <v>5</v>
      </c>
      <c r="FC1595">
        <v>0</v>
      </c>
      <c r="FD1595">
        <v>18</v>
      </c>
      <c r="FF1595">
        <v>3403.83</v>
      </c>
      <c r="FQ1595">
        <v>0</v>
      </c>
      <c r="FR1595">
        <f t="shared" si="1319"/>
        <v>0</v>
      </c>
      <c r="FS1595">
        <v>0</v>
      </c>
      <c r="FX1595">
        <v>0</v>
      </c>
      <c r="FY1595">
        <v>0</v>
      </c>
      <c r="GA1595" t="s">
        <v>644</v>
      </c>
      <c r="GD1595">
        <v>1</v>
      </c>
      <c r="GF1595">
        <v>1571262290</v>
      </c>
      <c r="GG1595">
        <v>2</v>
      </c>
      <c r="GH1595">
        <v>3</v>
      </c>
      <c r="GI1595">
        <v>5</v>
      </c>
      <c r="GJ1595">
        <v>0</v>
      </c>
      <c r="GK1595">
        <v>0</v>
      </c>
      <c r="GL1595">
        <f t="shared" si="1320"/>
        <v>0</v>
      </c>
      <c r="GM1595" t="e">
        <f t="shared" si="1321"/>
        <v>#REF!</v>
      </c>
      <c r="GN1595" t="e">
        <f t="shared" si="1322"/>
        <v>#REF!</v>
      </c>
      <c r="GO1595">
        <f t="shared" si="1323"/>
        <v>0</v>
      </c>
      <c r="GP1595">
        <f t="shared" si="1324"/>
        <v>0</v>
      </c>
      <c r="GR1595">
        <v>1</v>
      </c>
      <c r="GS1595">
        <v>1</v>
      </c>
      <c r="GT1595">
        <v>0</v>
      </c>
      <c r="GU1595" t="s">
        <v>3</v>
      </c>
      <c r="GV1595">
        <f t="shared" si="1325"/>
        <v>0</v>
      </c>
      <c r="GW1595">
        <v>1</v>
      </c>
      <c r="GX1595" t="e">
        <f t="shared" si="1326"/>
        <v>#REF!</v>
      </c>
      <c r="HA1595">
        <v>0</v>
      </c>
      <c r="HB1595">
        <v>0</v>
      </c>
      <c r="HC1595">
        <f t="shared" si="1327"/>
        <v>0</v>
      </c>
      <c r="HE1595" t="s">
        <v>35</v>
      </c>
      <c r="HF1595" t="s">
        <v>36</v>
      </c>
      <c r="HM1595" t="s">
        <v>3</v>
      </c>
      <c r="HN1595" t="s">
        <v>3</v>
      </c>
      <c r="HO1595" t="s">
        <v>3</v>
      </c>
      <c r="HP1595" t="s">
        <v>3</v>
      </c>
      <c r="HQ1595" t="s">
        <v>3</v>
      </c>
      <c r="IK1595">
        <v>0</v>
      </c>
    </row>
    <row r="1596" spans="1:255" x14ac:dyDescent="0.2">
      <c r="A1596" s="2">
        <v>18</v>
      </c>
      <c r="B1596" s="2">
        <v>1</v>
      </c>
      <c r="C1596" s="2">
        <v>1285</v>
      </c>
      <c r="D1596" s="2"/>
      <c r="E1596" s="2" t="s">
        <v>699</v>
      </c>
      <c r="F1596" s="2" t="s">
        <v>82</v>
      </c>
      <c r="G1596" s="2" t="s">
        <v>83</v>
      </c>
      <c r="H1596" s="2" t="s">
        <v>40</v>
      </c>
      <c r="I1596" s="2" t="e">
        <f>I1592*J1596</f>
        <v>#REF!</v>
      </c>
      <c r="J1596" s="2">
        <v>3.5</v>
      </c>
      <c r="K1596" s="2">
        <v>3.5</v>
      </c>
      <c r="L1596" s="2">
        <v>2.569</v>
      </c>
      <c r="M1596" s="2">
        <v>0</v>
      </c>
      <c r="N1596" s="2">
        <f t="shared" si="1290"/>
        <v>2.569</v>
      </c>
      <c r="O1596" s="2" t="e">
        <f t="shared" si="1291"/>
        <v>#REF!</v>
      </c>
      <c r="P1596" s="2" t="e">
        <f t="shared" si="1292"/>
        <v>#REF!</v>
      </c>
      <c r="Q1596" s="2" t="e">
        <f t="shared" si="1293"/>
        <v>#REF!</v>
      </c>
      <c r="R1596" s="2" t="e">
        <f t="shared" si="1294"/>
        <v>#REF!</v>
      </c>
      <c r="S1596" s="2" t="e">
        <f t="shared" si="1295"/>
        <v>#REF!</v>
      </c>
      <c r="T1596" s="2" t="e">
        <f t="shared" si="1296"/>
        <v>#REF!</v>
      </c>
      <c r="U1596" s="2" t="e">
        <f t="shared" si="1297"/>
        <v>#REF!</v>
      </c>
      <c r="V1596" s="2" t="e">
        <f t="shared" si="1298"/>
        <v>#REF!</v>
      </c>
      <c r="W1596" s="2" t="e">
        <f t="shared" si="1299"/>
        <v>#REF!</v>
      </c>
      <c r="X1596" s="2" t="e">
        <f t="shared" si="1300"/>
        <v>#REF!</v>
      </c>
      <c r="Y1596" s="2" t="e">
        <f t="shared" si="1301"/>
        <v>#REF!</v>
      </c>
      <c r="Z1596" s="2"/>
      <c r="AA1596" s="2">
        <v>69726971</v>
      </c>
      <c r="AB1596" s="2">
        <f t="shared" si="1302"/>
        <v>7.14</v>
      </c>
      <c r="AC1596" s="2">
        <f>ROUND((ES1596),2)</f>
        <v>7.14</v>
      </c>
      <c r="AD1596" s="2">
        <f t="shared" si="1303"/>
        <v>0</v>
      </c>
      <c r="AE1596" s="2">
        <f t="shared" si="1304"/>
        <v>0</v>
      </c>
      <c r="AF1596" s="2">
        <f t="shared" si="1305"/>
        <v>0</v>
      </c>
      <c r="AG1596" s="2">
        <f t="shared" si="1306"/>
        <v>0</v>
      </c>
      <c r="AH1596" s="2">
        <f t="shared" si="1307"/>
        <v>0</v>
      </c>
      <c r="AI1596" s="2">
        <f t="shared" si="1308"/>
        <v>0</v>
      </c>
      <c r="AJ1596" s="2">
        <f t="shared" si="1309"/>
        <v>4.45</v>
      </c>
      <c r="AK1596" s="2">
        <v>7.14</v>
      </c>
      <c r="AL1596" s="2">
        <v>7.14</v>
      </c>
      <c r="AM1596" s="2">
        <v>0</v>
      </c>
      <c r="AN1596" s="2">
        <v>0</v>
      </c>
      <c r="AO1596" s="2">
        <v>0</v>
      </c>
      <c r="AP1596" s="2">
        <v>0</v>
      </c>
      <c r="AQ1596" s="2">
        <v>0</v>
      </c>
      <c r="AR1596" s="2">
        <v>0</v>
      </c>
      <c r="AS1596" s="2">
        <v>4.45</v>
      </c>
      <c r="AT1596" s="2">
        <v>0</v>
      </c>
      <c r="AU1596" s="2">
        <v>0</v>
      </c>
      <c r="AV1596" s="2">
        <v>1</v>
      </c>
      <c r="AW1596" s="2">
        <v>1</v>
      </c>
      <c r="AX1596" s="2"/>
      <c r="AY1596" s="2"/>
      <c r="AZ1596" s="2">
        <v>1</v>
      </c>
      <c r="BA1596" s="2">
        <v>1</v>
      </c>
      <c r="BB1596" s="2">
        <v>1</v>
      </c>
      <c r="BC1596" s="2">
        <v>1</v>
      </c>
      <c r="BD1596" s="2" t="s">
        <v>3</v>
      </c>
      <c r="BE1596" s="2" t="s">
        <v>3</v>
      </c>
      <c r="BF1596" s="2" t="s">
        <v>3</v>
      </c>
      <c r="BG1596" s="2" t="s">
        <v>3</v>
      </c>
      <c r="BH1596" s="2">
        <v>3</v>
      </c>
      <c r="BI1596" s="2">
        <v>1</v>
      </c>
      <c r="BJ1596" s="2" t="s">
        <v>84</v>
      </c>
      <c r="BK1596" s="2"/>
      <c r="BL1596" s="2"/>
      <c r="BM1596" s="2">
        <v>500001</v>
      </c>
      <c r="BN1596" s="2">
        <v>0</v>
      </c>
      <c r="BO1596" s="2" t="s">
        <v>3</v>
      </c>
      <c r="BP1596" s="2">
        <v>0</v>
      </c>
      <c r="BQ1596" s="2">
        <v>8</v>
      </c>
      <c r="BR1596" s="2">
        <v>0</v>
      </c>
      <c r="BS1596" s="2">
        <v>1</v>
      </c>
      <c r="BT1596" s="2">
        <v>1</v>
      </c>
      <c r="BU1596" s="2">
        <v>1</v>
      </c>
      <c r="BV1596" s="2">
        <v>1</v>
      </c>
      <c r="BW1596" s="2">
        <v>1</v>
      </c>
      <c r="BX1596" s="2">
        <v>1</v>
      </c>
      <c r="BY1596" s="2" t="s">
        <v>3</v>
      </c>
      <c r="BZ1596" s="2">
        <v>0</v>
      </c>
      <c r="CA1596" s="2">
        <v>0</v>
      </c>
      <c r="CB1596" s="2" t="s">
        <v>3</v>
      </c>
      <c r="CC1596" s="2"/>
      <c r="CD1596" s="2"/>
      <c r="CE1596" s="2">
        <v>0</v>
      </c>
      <c r="CF1596" s="2">
        <v>0</v>
      </c>
      <c r="CG1596" s="2">
        <v>0</v>
      </c>
      <c r="CH1596" s="2">
        <v>119</v>
      </c>
      <c r="CI1596" s="2">
        <v>2</v>
      </c>
      <c r="CJ1596" s="2">
        <v>0</v>
      </c>
      <c r="CK1596" s="2">
        <v>0</v>
      </c>
      <c r="CL1596" s="2">
        <v>0</v>
      </c>
      <c r="CM1596" s="2">
        <v>0</v>
      </c>
      <c r="CN1596" s="2" t="s">
        <v>3</v>
      </c>
      <c r="CO1596" s="2">
        <v>0</v>
      </c>
      <c r="CP1596" s="2" t="e">
        <f t="shared" si="1310"/>
        <v>#REF!</v>
      </c>
      <c r="CQ1596" s="2">
        <f t="shared" si="1311"/>
        <v>7.14</v>
      </c>
      <c r="CR1596" s="2">
        <f t="shared" si="1312"/>
        <v>0</v>
      </c>
      <c r="CS1596" s="2">
        <f t="shared" si="1313"/>
        <v>0</v>
      </c>
      <c r="CT1596" s="2">
        <f t="shared" si="1314"/>
        <v>0</v>
      </c>
      <c r="CU1596" s="2">
        <f t="shared" si="1315"/>
        <v>0</v>
      </c>
      <c r="CV1596" s="2">
        <f t="shared" si="1316"/>
        <v>0</v>
      </c>
      <c r="CW1596" s="2">
        <f t="shared" si="1317"/>
        <v>0</v>
      </c>
      <c r="CX1596" s="2">
        <f t="shared" si="1318"/>
        <v>4.45</v>
      </c>
      <c r="CY1596" s="2" t="e">
        <f>(((S1596+R1596)*AT1596)/100)</f>
        <v>#REF!</v>
      </c>
      <c r="CZ1596" s="2" t="e">
        <f>(((S1596+R1596)*AU1596)/100)</f>
        <v>#REF!</v>
      </c>
      <c r="DA1596" s="2"/>
      <c r="DB1596" s="2"/>
      <c r="DC1596" s="2" t="s">
        <v>3</v>
      </c>
      <c r="DD1596" s="2" t="s">
        <v>3</v>
      </c>
      <c r="DE1596" s="2" t="s">
        <v>3</v>
      </c>
      <c r="DF1596" s="2" t="s">
        <v>3</v>
      </c>
      <c r="DG1596" s="2" t="s">
        <v>3</v>
      </c>
      <c r="DH1596" s="2" t="s">
        <v>3</v>
      </c>
      <c r="DI1596" s="2" t="s">
        <v>3</v>
      </c>
      <c r="DJ1596" s="2" t="s">
        <v>3</v>
      </c>
      <c r="DK1596" s="2" t="s">
        <v>3</v>
      </c>
      <c r="DL1596" s="2" t="s">
        <v>3</v>
      </c>
      <c r="DM1596" s="2" t="s">
        <v>3</v>
      </c>
      <c r="DN1596" s="2">
        <v>0</v>
      </c>
      <c r="DO1596" s="2">
        <v>0</v>
      </c>
      <c r="DP1596" s="2">
        <v>1</v>
      </c>
      <c r="DQ1596" s="2">
        <v>1</v>
      </c>
      <c r="DR1596" s="2"/>
      <c r="DS1596" s="2"/>
      <c r="DT1596" s="2"/>
      <c r="DU1596" s="2">
        <v>1007</v>
      </c>
      <c r="DV1596" s="2" t="s">
        <v>40</v>
      </c>
      <c r="DW1596" s="2" t="s">
        <v>40</v>
      </c>
      <c r="DX1596" s="2">
        <v>1</v>
      </c>
      <c r="DY1596" s="2"/>
      <c r="DZ1596" s="2" t="s">
        <v>3</v>
      </c>
      <c r="EA1596" s="2" t="s">
        <v>3</v>
      </c>
      <c r="EB1596" s="2" t="s">
        <v>3</v>
      </c>
      <c r="EC1596" s="2" t="s">
        <v>3</v>
      </c>
      <c r="ED1596" s="2"/>
      <c r="EE1596" s="2">
        <v>54328897</v>
      </c>
      <c r="EF1596" s="2">
        <v>8</v>
      </c>
      <c r="EG1596" s="2" t="s">
        <v>31</v>
      </c>
      <c r="EH1596" s="2">
        <v>0</v>
      </c>
      <c r="EI1596" s="2" t="s">
        <v>3</v>
      </c>
      <c r="EJ1596" s="2">
        <v>1</v>
      </c>
      <c r="EK1596" s="2">
        <v>500001</v>
      </c>
      <c r="EL1596" s="2" t="s">
        <v>32</v>
      </c>
      <c r="EM1596" s="2" t="s">
        <v>33</v>
      </c>
      <c r="EN1596" s="2"/>
      <c r="EO1596" s="2" t="s">
        <v>3</v>
      </c>
      <c r="EP1596" s="2"/>
      <c r="EQ1596" s="2">
        <v>0</v>
      </c>
      <c r="ER1596" s="2">
        <v>7.14</v>
      </c>
      <c r="ES1596" s="2">
        <v>7.14</v>
      </c>
      <c r="ET1596" s="2">
        <v>0</v>
      </c>
      <c r="EU1596" s="2">
        <v>0</v>
      </c>
      <c r="EV1596" s="2">
        <v>0</v>
      </c>
      <c r="EW1596" s="2">
        <v>0</v>
      </c>
      <c r="EX1596" s="2">
        <v>0</v>
      </c>
      <c r="EY1596" s="2"/>
      <c r="EZ1596" s="2"/>
      <c r="FA1596" s="2"/>
      <c r="FB1596" s="2"/>
      <c r="FC1596" s="2"/>
      <c r="FD1596" s="2"/>
      <c r="FE1596" s="2"/>
      <c r="FF1596" s="2"/>
      <c r="FG1596" s="2"/>
      <c r="FH1596" s="2"/>
      <c r="FI1596" s="2"/>
      <c r="FJ1596" s="2"/>
      <c r="FK1596" s="2"/>
      <c r="FL1596" s="2"/>
      <c r="FM1596" s="2"/>
      <c r="FN1596" s="2"/>
      <c r="FO1596" s="2"/>
      <c r="FP1596" s="2"/>
      <c r="FQ1596" s="2">
        <v>0</v>
      </c>
      <c r="FR1596" s="2">
        <f t="shared" si="1319"/>
        <v>0</v>
      </c>
      <c r="FS1596" s="2">
        <v>0</v>
      </c>
      <c r="FT1596" s="2"/>
      <c r="FU1596" s="2"/>
      <c r="FV1596" s="2"/>
      <c r="FW1596" s="2"/>
      <c r="FX1596" s="2">
        <v>0</v>
      </c>
      <c r="FY1596" s="2">
        <v>0</v>
      </c>
      <c r="FZ1596" s="2"/>
      <c r="GA1596" s="2" t="s">
        <v>3</v>
      </c>
      <c r="GB1596" s="2"/>
      <c r="GC1596" s="2"/>
      <c r="GD1596" s="2">
        <v>1</v>
      </c>
      <c r="GE1596" s="2"/>
      <c r="GF1596" s="2">
        <v>-50505369</v>
      </c>
      <c r="GG1596" s="2">
        <v>2</v>
      </c>
      <c r="GH1596" s="2">
        <v>1</v>
      </c>
      <c r="GI1596" s="2">
        <v>-2</v>
      </c>
      <c r="GJ1596" s="2">
        <v>0</v>
      </c>
      <c r="GK1596" s="2">
        <v>0</v>
      </c>
      <c r="GL1596" s="2">
        <f t="shared" si="1320"/>
        <v>0</v>
      </c>
      <c r="GM1596" s="2" t="e">
        <f t="shared" si="1321"/>
        <v>#REF!</v>
      </c>
      <c r="GN1596" s="2" t="e">
        <f t="shared" si="1322"/>
        <v>#REF!</v>
      </c>
      <c r="GO1596" s="2">
        <f t="shared" si="1323"/>
        <v>0</v>
      </c>
      <c r="GP1596" s="2">
        <f t="shared" si="1324"/>
        <v>0</v>
      </c>
      <c r="GQ1596" s="2"/>
      <c r="GR1596" s="2">
        <v>0</v>
      </c>
      <c r="GS1596" s="2">
        <v>3</v>
      </c>
      <c r="GT1596" s="2">
        <v>0</v>
      </c>
      <c r="GU1596" s="2" t="s">
        <v>3</v>
      </c>
      <c r="GV1596" s="2">
        <f t="shared" si="1325"/>
        <v>0</v>
      </c>
      <c r="GW1596" s="2">
        <v>1</v>
      </c>
      <c r="GX1596" s="2" t="e">
        <f t="shared" si="1326"/>
        <v>#REF!</v>
      </c>
      <c r="GY1596" s="2"/>
      <c r="GZ1596" s="2"/>
      <c r="HA1596" s="2">
        <v>0</v>
      </c>
      <c r="HB1596" s="2">
        <v>0</v>
      </c>
      <c r="HC1596" s="2">
        <f t="shared" si="1327"/>
        <v>0</v>
      </c>
      <c r="HD1596" s="2"/>
      <c r="HE1596" s="2" t="s">
        <v>3</v>
      </c>
      <c r="HF1596" s="2" t="s">
        <v>3</v>
      </c>
      <c r="HG1596" s="2"/>
      <c r="HH1596" s="2"/>
      <c r="HI1596" s="2"/>
      <c r="HJ1596" s="2"/>
      <c r="HK1596" s="2"/>
      <c r="HL1596" s="2"/>
      <c r="HM1596" s="2" t="s">
        <v>3</v>
      </c>
      <c r="HN1596" s="2" t="s">
        <v>3</v>
      </c>
      <c r="HO1596" s="2" t="s">
        <v>3</v>
      </c>
      <c r="HP1596" s="2" t="s">
        <v>3</v>
      </c>
      <c r="HQ1596" s="2" t="s">
        <v>3</v>
      </c>
      <c r="HR1596" s="2"/>
      <c r="HS1596" s="2"/>
      <c r="HT1596" s="2"/>
      <c r="HU1596" s="2"/>
      <c r="HV1596" s="2"/>
      <c r="HW1596" s="2"/>
      <c r="HX1596" s="2"/>
      <c r="HY1596" s="2"/>
      <c r="HZ1596" s="2"/>
      <c r="IA1596" s="2"/>
      <c r="IB1596" s="2"/>
      <c r="IC1596" s="2"/>
      <c r="ID1596" s="2"/>
      <c r="IE1596" s="2"/>
      <c r="IF1596" s="2"/>
      <c r="IG1596" s="2"/>
      <c r="IH1596" s="2"/>
      <c r="II1596" s="2"/>
      <c r="IJ1596" s="2"/>
      <c r="IK1596" s="2">
        <v>0</v>
      </c>
      <c r="IL1596" s="2"/>
      <c r="IM1596" s="2"/>
      <c r="IN1596" s="2"/>
      <c r="IO1596" s="2"/>
      <c r="IP1596" s="2"/>
      <c r="IQ1596" s="2"/>
      <c r="IR1596" s="2"/>
      <c r="IS1596" s="2"/>
      <c r="IT1596" s="2"/>
      <c r="IU1596" s="2"/>
    </row>
    <row r="1597" spans="1:255" x14ac:dyDescent="0.2">
      <c r="A1597">
        <v>18</v>
      </c>
      <c r="B1597">
        <v>1</v>
      </c>
      <c r="C1597">
        <v>1291</v>
      </c>
      <c r="E1597" t="s">
        <v>699</v>
      </c>
      <c r="F1597" t="e">
        <f>'1.Лок.смета.и.Акт'!#REF!</f>
        <v>#REF!</v>
      </c>
      <c r="G1597" t="s">
        <v>83</v>
      </c>
      <c r="H1597" t="s">
        <v>40</v>
      </c>
      <c r="I1597" t="e">
        <f>I1593*J1597</f>
        <v>#REF!</v>
      </c>
      <c r="J1597">
        <v>3.5</v>
      </c>
      <c r="K1597">
        <v>3.5</v>
      </c>
      <c r="L1597">
        <v>2.569</v>
      </c>
      <c r="M1597">
        <v>0</v>
      </c>
      <c r="N1597">
        <f t="shared" si="1290"/>
        <v>2.569</v>
      </c>
      <c r="O1597" t="e">
        <f t="shared" si="1291"/>
        <v>#REF!</v>
      </c>
      <c r="P1597" t="e">
        <f t="shared" si="1292"/>
        <v>#REF!</v>
      </c>
      <c r="Q1597" t="e">
        <f t="shared" si="1293"/>
        <v>#REF!</v>
      </c>
      <c r="R1597" t="e">
        <f t="shared" si="1294"/>
        <v>#REF!</v>
      </c>
      <c r="S1597" t="e">
        <f t="shared" si="1295"/>
        <v>#REF!</v>
      </c>
      <c r="T1597" t="e">
        <f t="shared" si="1296"/>
        <v>#REF!</v>
      </c>
      <c r="U1597" t="e">
        <f t="shared" si="1297"/>
        <v>#REF!</v>
      </c>
      <c r="V1597" t="e">
        <f t="shared" si="1298"/>
        <v>#REF!</v>
      </c>
      <c r="W1597" t="e">
        <f t="shared" si="1299"/>
        <v>#REF!</v>
      </c>
      <c r="X1597" t="e">
        <f t="shared" si="1300"/>
        <v>#REF!</v>
      </c>
      <c r="Y1597" t="e">
        <f t="shared" si="1301"/>
        <v>#REF!</v>
      </c>
      <c r="AA1597">
        <v>69726884</v>
      </c>
      <c r="AB1597">
        <f t="shared" si="1302"/>
        <v>1.97</v>
      </c>
      <c r="AC1597">
        <f>ROUND((ES1597),2)</f>
        <v>1.97</v>
      </c>
      <c r="AD1597">
        <f t="shared" si="1303"/>
        <v>0</v>
      </c>
      <c r="AE1597">
        <f t="shared" si="1304"/>
        <v>0</v>
      </c>
      <c r="AF1597">
        <f t="shared" si="1305"/>
        <v>0</v>
      </c>
      <c r="AG1597">
        <f t="shared" si="1306"/>
        <v>0</v>
      </c>
      <c r="AH1597">
        <f t="shared" si="1307"/>
        <v>0</v>
      </c>
      <c r="AI1597">
        <f t="shared" si="1308"/>
        <v>0</v>
      </c>
      <c r="AJ1597">
        <f t="shared" si="1309"/>
        <v>4.45</v>
      </c>
      <c r="AK1597">
        <v>1.97</v>
      </c>
      <c r="AL1597">
        <v>1.97</v>
      </c>
      <c r="AM1597">
        <v>0</v>
      </c>
      <c r="AN1597">
        <v>0</v>
      </c>
      <c r="AO1597">
        <v>0</v>
      </c>
      <c r="AP1597">
        <v>0</v>
      </c>
      <c r="AQ1597">
        <v>0</v>
      </c>
      <c r="AR1597">
        <v>0</v>
      </c>
      <c r="AS1597">
        <v>4.45</v>
      </c>
      <c r="AT1597">
        <v>0</v>
      </c>
      <c r="AU1597">
        <v>0</v>
      </c>
      <c r="AV1597">
        <v>1</v>
      </c>
      <c r="AW1597">
        <v>1</v>
      </c>
      <c r="AZ1597">
        <v>1</v>
      </c>
      <c r="BA1597">
        <v>1</v>
      </c>
      <c r="BB1597">
        <v>1</v>
      </c>
      <c r="BC1597">
        <v>7.56</v>
      </c>
      <c r="BD1597" t="s">
        <v>3</v>
      </c>
      <c r="BE1597" t="s">
        <v>3</v>
      </c>
      <c r="BF1597" t="s">
        <v>3</v>
      </c>
      <c r="BG1597" t="s">
        <v>3</v>
      </c>
      <c r="BH1597">
        <v>3</v>
      </c>
      <c r="BI1597">
        <v>1</v>
      </c>
      <c r="BJ1597" t="s">
        <v>84</v>
      </c>
      <c r="BM1597">
        <v>500001</v>
      </c>
      <c r="BN1597">
        <v>0</v>
      </c>
      <c r="BO1597" t="s">
        <v>3</v>
      </c>
      <c r="BP1597">
        <v>0</v>
      </c>
      <c r="BQ1597">
        <v>8</v>
      </c>
      <c r="BR1597">
        <v>0</v>
      </c>
      <c r="BS1597">
        <v>1</v>
      </c>
      <c r="BT1597">
        <v>1</v>
      </c>
      <c r="BU1597">
        <v>1</v>
      </c>
      <c r="BV1597">
        <v>1</v>
      </c>
      <c r="BW1597">
        <v>1</v>
      </c>
      <c r="BX1597">
        <v>1</v>
      </c>
      <c r="BY1597" t="s">
        <v>3</v>
      </c>
      <c r="BZ1597">
        <v>0</v>
      </c>
      <c r="CA1597">
        <v>0</v>
      </c>
      <c r="CB1597" t="s">
        <v>3</v>
      </c>
      <c r="CE1597">
        <v>0</v>
      </c>
      <c r="CF1597">
        <v>0</v>
      </c>
      <c r="CG1597">
        <v>0</v>
      </c>
      <c r="CH1597">
        <v>119</v>
      </c>
      <c r="CI1597">
        <v>2</v>
      </c>
      <c r="CJ1597">
        <v>0</v>
      </c>
      <c r="CK1597">
        <v>0</v>
      </c>
      <c r="CL1597">
        <v>0</v>
      </c>
      <c r="CM1597">
        <v>0</v>
      </c>
      <c r="CN1597" t="s">
        <v>3</v>
      </c>
      <c r="CO1597">
        <v>0</v>
      </c>
      <c r="CP1597" t="e">
        <f t="shared" si="1310"/>
        <v>#REF!</v>
      </c>
      <c r="CQ1597">
        <f t="shared" si="1311"/>
        <v>14.893199999999998</v>
      </c>
      <c r="CR1597">
        <f t="shared" si="1312"/>
        <v>0</v>
      </c>
      <c r="CS1597">
        <f t="shared" si="1313"/>
        <v>0</v>
      </c>
      <c r="CT1597">
        <f t="shared" si="1314"/>
        <v>0</v>
      </c>
      <c r="CU1597">
        <f t="shared" si="1315"/>
        <v>0</v>
      </c>
      <c r="CV1597">
        <f t="shared" si="1316"/>
        <v>0</v>
      </c>
      <c r="CW1597">
        <f t="shared" si="1317"/>
        <v>0</v>
      </c>
      <c r="CX1597">
        <f t="shared" si="1318"/>
        <v>4.45</v>
      </c>
      <c r="CY1597" t="e">
        <f>(S1597+R1597)*(BZ1597/100)</f>
        <v>#REF!</v>
      </c>
      <c r="CZ1597" t="e">
        <f>(S1597+R1597)*(CA1597/100)</f>
        <v>#REF!</v>
      </c>
      <c r="DC1597" t="s">
        <v>3</v>
      </c>
      <c r="DD1597" t="s">
        <v>3</v>
      </c>
      <c r="DE1597" t="s">
        <v>3</v>
      </c>
      <c r="DF1597" t="s">
        <v>3</v>
      </c>
      <c r="DG1597" t="s">
        <v>3</v>
      </c>
      <c r="DH1597" t="s">
        <v>3</v>
      </c>
      <c r="DI1597" t="s">
        <v>3</v>
      </c>
      <c r="DJ1597" t="s">
        <v>3</v>
      </c>
      <c r="DK1597" t="s">
        <v>3</v>
      </c>
      <c r="DL1597" t="s">
        <v>3</v>
      </c>
      <c r="DM1597" t="s">
        <v>3</v>
      </c>
      <c r="DN1597">
        <v>0</v>
      </c>
      <c r="DO1597">
        <v>0</v>
      </c>
      <c r="DP1597">
        <v>1</v>
      </c>
      <c r="DQ1597">
        <v>1</v>
      </c>
      <c r="DU1597">
        <v>1007</v>
      </c>
      <c r="DV1597" t="s">
        <v>40</v>
      </c>
      <c r="DW1597" t="e">
        <f>'1.Лок.смета.и.Акт'!#REF!</f>
        <v>#REF!</v>
      </c>
      <c r="DX1597">
        <v>1</v>
      </c>
      <c r="DZ1597" t="s">
        <v>3</v>
      </c>
      <c r="EA1597" t="s">
        <v>3</v>
      </c>
      <c r="EB1597" t="s">
        <v>3</v>
      </c>
      <c r="EC1597" t="s">
        <v>3</v>
      </c>
      <c r="EE1597">
        <v>54328897</v>
      </c>
      <c r="EF1597">
        <v>8</v>
      </c>
      <c r="EG1597" t="s">
        <v>31</v>
      </c>
      <c r="EH1597">
        <v>0</v>
      </c>
      <c r="EI1597" t="s">
        <v>3</v>
      </c>
      <c r="EJ1597">
        <v>1</v>
      </c>
      <c r="EK1597">
        <v>500001</v>
      </c>
      <c r="EL1597" t="s">
        <v>32</v>
      </c>
      <c r="EM1597" t="s">
        <v>33</v>
      </c>
      <c r="EO1597" t="s">
        <v>3</v>
      </c>
      <c r="EQ1597">
        <v>0</v>
      </c>
      <c r="ER1597">
        <v>14.19</v>
      </c>
      <c r="ES1597">
        <v>1.97</v>
      </c>
      <c r="ET1597">
        <v>0</v>
      </c>
      <c r="EU1597">
        <v>0</v>
      </c>
      <c r="EV1597">
        <v>0</v>
      </c>
      <c r="EW1597">
        <v>0</v>
      </c>
      <c r="EX1597">
        <v>0</v>
      </c>
      <c r="EZ1597">
        <v>5</v>
      </c>
      <c r="FC1597">
        <v>0</v>
      </c>
      <c r="FD1597">
        <v>18</v>
      </c>
      <c r="FF1597">
        <v>14.19</v>
      </c>
      <c r="FQ1597">
        <v>0</v>
      </c>
      <c r="FR1597">
        <f t="shared" si="1319"/>
        <v>0</v>
      </c>
      <c r="FS1597">
        <v>0</v>
      </c>
      <c r="FX1597">
        <v>0</v>
      </c>
      <c r="FY1597">
        <v>0</v>
      </c>
      <c r="GA1597" t="s">
        <v>85</v>
      </c>
      <c r="GD1597">
        <v>1</v>
      </c>
      <c r="GF1597">
        <v>-50505369</v>
      </c>
      <c r="GG1597">
        <v>2</v>
      </c>
      <c r="GH1597">
        <v>3</v>
      </c>
      <c r="GI1597">
        <v>5</v>
      </c>
      <c r="GJ1597">
        <v>0</v>
      </c>
      <c r="GK1597">
        <v>0</v>
      </c>
      <c r="GL1597">
        <f t="shared" si="1320"/>
        <v>0</v>
      </c>
      <c r="GM1597" t="e">
        <f t="shared" si="1321"/>
        <v>#REF!</v>
      </c>
      <c r="GN1597" t="e">
        <f t="shared" si="1322"/>
        <v>#REF!</v>
      </c>
      <c r="GO1597">
        <f t="shared" si="1323"/>
        <v>0</v>
      </c>
      <c r="GP1597">
        <f t="shared" si="1324"/>
        <v>0</v>
      </c>
      <c r="GR1597">
        <v>1</v>
      </c>
      <c r="GS1597">
        <v>1</v>
      </c>
      <c r="GT1597">
        <v>0</v>
      </c>
      <c r="GU1597" t="s">
        <v>3</v>
      </c>
      <c r="GV1597">
        <f t="shared" si="1325"/>
        <v>0</v>
      </c>
      <c r="GW1597">
        <v>1</v>
      </c>
      <c r="GX1597" t="e">
        <f t="shared" si="1326"/>
        <v>#REF!</v>
      </c>
      <c r="HA1597">
        <v>0</v>
      </c>
      <c r="HB1597">
        <v>0</v>
      </c>
      <c r="HC1597">
        <f t="shared" si="1327"/>
        <v>0</v>
      </c>
      <c r="HE1597" t="s">
        <v>35</v>
      </c>
      <c r="HF1597" t="s">
        <v>36</v>
      </c>
      <c r="HM1597" t="s">
        <v>3</v>
      </c>
      <c r="HN1597" t="s">
        <v>3</v>
      </c>
      <c r="HO1597" t="s">
        <v>3</v>
      </c>
      <c r="HP1597" t="s">
        <v>3</v>
      </c>
      <c r="HQ1597" t="s">
        <v>3</v>
      </c>
      <c r="IK1597">
        <v>0</v>
      </c>
    </row>
    <row r="1598" spans="1:255" x14ac:dyDescent="0.2">
      <c r="A1598" s="2">
        <v>17</v>
      </c>
      <c r="B1598" s="2">
        <v>1</v>
      </c>
      <c r="C1598" s="2">
        <f>ROW(SmtRes!A1297)</f>
        <v>1297</v>
      </c>
      <c r="D1598" s="2">
        <f>ROW(EtalonRes!A1319)</f>
        <v>1319</v>
      </c>
      <c r="E1598" s="2" t="s">
        <v>700</v>
      </c>
      <c r="F1598" s="2" t="s">
        <v>196</v>
      </c>
      <c r="G1598" s="2" t="s">
        <v>197</v>
      </c>
      <c r="H1598" s="2" t="s">
        <v>186</v>
      </c>
      <c r="I1598" s="2" t="e">
        <f>'1.Лок.смета.и.Акт'!#REF!</f>
        <v>#REF!</v>
      </c>
      <c r="J1598" s="2">
        <v>0</v>
      </c>
      <c r="K1598" s="2">
        <v>0.36699999999999999</v>
      </c>
      <c r="L1598" s="2">
        <v>0.77800000000000002</v>
      </c>
      <c r="M1598" s="2">
        <v>0</v>
      </c>
      <c r="N1598" s="2">
        <f t="shared" si="1290"/>
        <v>0.77800000000000002</v>
      </c>
      <c r="O1598" s="2" t="e">
        <f t="shared" si="1291"/>
        <v>#REF!</v>
      </c>
      <c r="P1598" s="2" t="e">
        <f t="shared" si="1292"/>
        <v>#REF!</v>
      </c>
      <c r="Q1598" s="2" t="e">
        <f t="shared" si="1293"/>
        <v>#REF!</v>
      </c>
      <c r="R1598" s="2" t="e">
        <f t="shared" si="1294"/>
        <v>#REF!</v>
      </c>
      <c r="S1598" s="2" t="e">
        <f t="shared" si="1295"/>
        <v>#REF!</v>
      </c>
      <c r="T1598" s="2" t="e">
        <f t="shared" si="1296"/>
        <v>#REF!</v>
      </c>
      <c r="U1598" s="2" t="e">
        <f t="shared" si="1297"/>
        <v>#REF!</v>
      </c>
      <c r="V1598" s="2" t="e">
        <f t="shared" si="1298"/>
        <v>#REF!</v>
      </c>
      <c r="W1598" s="2" t="e">
        <f t="shared" si="1299"/>
        <v>#REF!</v>
      </c>
      <c r="X1598" s="2" t="e">
        <f t="shared" si="1300"/>
        <v>#REF!</v>
      </c>
      <c r="Y1598" s="2" t="e">
        <f t="shared" si="1301"/>
        <v>#REF!</v>
      </c>
      <c r="Z1598" s="2"/>
      <c r="AA1598" s="2">
        <v>69726971</v>
      </c>
      <c r="AB1598" s="2">
        <f t="shared" si="1302"/>
        <v>46.97</v>
      </c>
      <c r="AC1598" s="2">
        <f>ROUND(((ES1598*4)+(SUM(SmtRes!BC1293:'SmtRes'!BC1297)+SUM(EtalonRes!AL1315:'EtalonRes'!AL1319))),2)</f>
        <v>0.01</v>
      </c>
      <c r="AD1598" s="2">
        <f>ROUND(((((ET1598*4))-((EU1598*4)))+AE1598),2)</f>
        <v>30.92</v>
      </c>
      <c r="AE1598" s="2">
        <f>ROUND(((EU1598*4)),2)</f>
        <v>11.44</v>
      </c>
      <c r="AF1598" s="2">
        <f>ROUND(((EV1598*4)),2)</f>
        <v>16.04</v>
      </c>
      <c r="AG1598" s="2">
        <f t="shared" si="1306"/>
        <v>0</v>
      </c>
      <c r="AH1598" s="2">
        <f>((EW1598*4))</f>
        <v>2</v>
      </c>
      <c r="AI1598" s="2">
        <f>((EX1598*4))</f>
        <v>0.84</v>
      </c>
      <c r="AJ1598" s="2">
        <f t="shared" si="1309"/>
        <v>0</v>
      </c>
      <c r="AK1598" s="2">
        <v>264.04000000000002</v>
      </c>
      <c r="AL1598" s="2">
        <v>252.3</v>
      </c>
      <c r="AM1598" s="2">
        <v>7.73</v>
      </c>
      <c r="AN1598" s="2">
        <v>2.86</v>
      </c>
      <c r="AO1598" s="2">
        <v>4.01</v>
      </c>
      <c r="AP1598" s="2">
        <v>0</v>
      </c>
      <c r="AQ1598" s="2">
        <v>0.5</v>
      </c>
      <c r="AR1598" s="2">
        <v>0.21</v>
      </c>
      <c r="AS1598" s="2">
        <v>0</v>
      </c>
      <c r="AT1598" s="2">
        <v>123</v>
      </c>
      <c r="AU1598" s="2">
        <v>75</v>
      </c>
      <c r="AV1598" s="2">
        <v>1</v>
      </c>
      <c r="AW1598" s="2">
        <v>1</v>
      </c>
      <c r="AX1598" s="2"/>
      <c r="AY1598" s="2"/>
      <c r="AZ1598" s="2">
        <v>1</v>
      </c>
      <c r="BA1598" s="2">
        <v>1</v>
      </c>
      <c r="BB1598" s="2">
        <v>1</v>
      </c>
      <c r="BC1598" s="2">
        <v>1</v>
      </c>
      <c r="BD1598" s="2" t="s">
        <v>3</v>
      </c>
      <c r="BE1598" s="2" t="s">
        <v>3</v>
      </c>
      <c r="BF1598" s="2" t="s">
        <v>3</v>
      </c>
      <c r="BG1598" s="2" t="s">
        <v>3</v>
      </c>
      <c r="BH1598" s="2">
        <v>0</v>
      </c>
      <c r="BI1598" s="2">
        <v>1</v>
      </c>
      <c r="BJ1598" s="2" t="s">
        <v>198</v>
      </c>
      <c r="BK1598" s="2"/>
      <c r="BL1598" s="2"/>
      <c r="BM1598" s="2">
        <v>11001</v>
      </c>
      <c r="BN1598" s="2">
        <v>0</v>
      </c>
      <c r="BO1598" s="2" t="s">
        <v>3</v>
      </c>
      <c r="BP1598" s="2">
        <v>0</v>
      </c>
      <c r="BQ1598" s="2">
        <v>2</v>
      </c>
      <c r="BR1598" s="2">
        <v>0</v>
      </c>
      <c r="BS1598" s="2">
        <v>1</v>
      </c>
      <c r="BT1598" s="2">
        <v>1</v>
      </c>
      <c r="BU1598" s="2">
        <v>1</v>
      </c>
      <c r="BV1598" s="2">
        <v>1</v>
      </c>
      <c r="BW1598" s="2">
        <v>1</v>
      </c>
      <c r="BX1598" s="2">
        <v>1</v>
      </c>
      <c r="BY1598" s="2" t="s">
        <v>3</v>
      </c>
      <c r="BZ1598" s="2">
        <v>123</v>
      </c>
      <c r="CA1598" s="2">
        <v>75</v>
      </c>
      <c r="CB1598" s="2" t="s">
        <v>3</v>
      </c>
      <c r="CC1598" s="2"/>
      <c r="CD1598" s="2"/>
      <c r="CE1598" s="2">
        <v>0</v>
      </c>
      <c r="CF1598" s="2">
        <v>0</v>
      </c>
      <c r="CG1598" s="2">
        <v>0</v>
      </c>
      <c r="CH1598" s="2">
        <v>120</v>
      </c>
      <c r="CI1598" s="2">
        <v>0</v>
      </c>
      <c r="CJ1598" s="2">
        <v>0</v>
      </c>
      <c r="CK1598" s="2">
        <v>0</v>
      </c>
      <c r="CL1598" s="2">
        <v>0</v>
      </c>
      <c r="CM1598" s="2">
        <v>0</v>
      </c>
      <c r="CN1598" s="2" t="s">
        <v>3</v>
      </c>
      <c r="CO1598" s="2">
        <v>0</v>
      </c>
      <c r="CP1598" s="2" t="e">
        <f t="shared" si="1310"/>
        <v>#REF!</v>
      </c>
      <c r="CQ1598" s="2">
        <f t="shared" si="1311"/>
        <v>0.01</v>
      </c>
      <c r="CR1598" s="2">
        <f t="shared" si="1312"/>
        <v>30.92</v>
      </c>
      <c r="CS1598" s="2">
        <f t="shared" si="1313"/>
        <v>11.44</v>
      </c>
      <c r="CT1598" s="2">
        <f t="shared" si="1314"/>
        <v>16.04</v>
      </c>
      <c r="CU1598" s="2">
        <f t="shared" si="1315"/>
        <v>0</v>
      </c>
      <c r="CV1598" s="2">
        <f t="shared" si="1316"/>
        <v>2</v>
      </c>
      <c r="CW1598" s="2">
        <f t="shared" si="1317"/>
        <v>0.84</v>
      </c>
      <c r="CX1598" s="2">
        <f t="shared" si="1318"/>
        <v>0</v>
      </c>
      <c r="CY1598" s="2" t="e">
        <f>(((S1598+R1598)*AT1598)/100)</f>
        <v>#REF!</v>
      </c>
      <c r="CZ1598" s="2" t="e">
        <f>(((S1598+R1598)*AU1598)/100)</f>
        <v>#REF!</v>
      </c>
      <c r="DA1598" s="2"/>
      <c r="DB1598" s="2"/>
      <c r="DC1598" s="2" t="s">
        <v>3</v>
      </c>
      <c r="DD1598" s="2" t="s">
        <v>199</v>
      </c>
      <c r="DE1598" s="2" t="s">
        <v>199</v>
      </c>
      <c r="DF1598" s="2" t="s">
        <v>199</v>
      </c>
      <c r="DG1598" s="2" t="s">
        <v>199</v>
      </c>
      <c r="DH1598" s="2" t="s">
        <v>3</v>
      </c>
      <c r="DI1598" s="2" t="s">
        <v>199</v>
      </c>
      <c r="DJ1598" s="2" t="s">
        <v>199</v>
      </c>
      <c r="DK1598" s="2" t="s">
        <v>3</v>
      </c>
      <c r="DL1598" s="2" t="s">
        <v>3</v>
      </c>
      <c r="DM1598" s="2" t="s">
        <v>3</v>
      </c>
      <c r="DN1598" s="2">
        <v>0</v>
      </c>
      <c r="DO1598" s="2">
        <v>0</v>
      </c>
      <c r="DP1598" s="2">
        <v>1</v>
      </c>
      <c r="DQ1598" s="2">
        <v>1</v>
      </c>
      <c r="DR1598" s="2"/>
      <c r="DS1598" s="2"/>
      <c r="DT1598" s="2"/>
      <c r="DU1598" s="2">
        <v>1013</v>
      </c>
      <c r="DV1598" s="2" t="s">
        <v>186</v>
      </c>
      <c r="DW1598" s="2" t="s">
        <v>186</v>
      </c>
      <c r="DX1598" s="2">
        <v>1</v>
      </c>
      <c r="DY1598" s="2"/>
      <c r="DZ1598" s="2" t="s">
        <v>3</v>
      </c>
      <c r="EA1598" s="2" t="s">
        <v>3</v>
      </c>
      <c r="EB1598" s="2" t="s">
        <v>3</v>
      </c>
      <c r="EC1598" s="2" t="s">
        <v>3</v>
      </c>
      <c r="ED1598" s="2"/>
      <c r="EE1598" s="2">
        <v>54328965</v>
      </c>
      <c r="EF1598" s="2">
        <v>2</v>
      </c>
      <c r="EG1598" s="2" t="s">
        <v>21</v>
      </c>
      <c r="EH1598" s="2">
        <v>0</v>
      </c>
      <c r="EI1598" s="2" t="s">
        <v>3</v>
      </c>
      <c r="EJ1598" s="2">
        <v>1</v>
      </c>
      <c r="EK1598" s="2">
        <v>11001</v>
      </c>
      <c r="EL1598" s="2" t="s">
        <v>22</v>
      </c>
      <c r="EM1598" s="2" t="s">
        <v>23</v>
      </c>
      <c r="EN1598" s="2"/>
      <c r="EO1598" s="2" t="s">
        <v>3</v>
      </c>
      <c r="EP1598" s="2"/>
      <c r="EQ1598" s="2">
        <v>1441792</v>
      </c>
      <c r="ER1598" s="2">
        <v>264.04000000000002</v>
      </c>
      <c r="ES1598" s="2">
        <v>252.3</v>
      </c>
      <c r="ET1598" s="2">
        <v>7.73</v>
      </c>
      <c r="EU1598" s="2">
        <v>2.86</v>
      </c>
      <c r="EV1598" s="2">
        <v>4.01</v>
      </c>
      <c r="EW1598" s="2">
        <v>0.5</v>
      </c>
      <c r="EX1598" s="2">
        <v>0.21</v>
      </c>
      <c r="EY1598" s="2">
        <v>1</v>
      </c>
      <c r="EZ1598" s="2"/>
      <c r="FA1598" s="2"/>
      <c r="FB1598" s="2"/>
      <c r="FC1598" s="2"/>
      <c r="FD1598" s="2"/>
      <c r="FE1598" s="2"/>
      <c r="FF1598" s="2"/>
      <c r="FG1598" s="2"/>
      <c r="FH1598" s="2"/>
      <c r="FI1598" s="2"/>
      <c r="FJ1598" s="2"/>
      <c r="FK1598" s="2"/>
      <c r="FL1598" s="2"/>
      <c r="FM1598" s="2"/>
      <c r="FN1598" s="2"/>
      <c r="FO1598" s="2"/>
      <c r="FP1598" s="2"/>
      <c r="FQ1598" s="2">
        <v>0</v>
      </c>
      <c r="FR1598" s="2">
        <f t="shared" si="1319"/>
        <v>0</v>
      </c>
      <c r="FS1598" s="2">
        <v>0</v>
      </c>
      <c r="FT1598" s="2"/>
      <c r="FU1598" s="2"/>
      <c r="FV1598" s="2"/>
      <c r="FW1598" s="2"/>
      <c r="FX1598" s="2">
        <v>123</v>
      </c>
      <c r="FY1598" s="2">
        <v>75</v>
      </c>
      <c r="FZ1598" s="2"/>
      <c r="GA1598" s="2" t="s">
        <v>3</v>
      </c>
      <c r="GB1598" s="2"/>
      <c r="GC1598" s="2"/>
      <c r="GD1598" s="2">
        <v>1</v>
      </c>
      <c r="GE1598" s="2"/>
      <c r="GF1598" s="2">
        <v>-1905653660</v>
      </c>
      <c r="GG1598" s="2">
        <v>2</v>
      </c>
      <c r="GH1598" s="2">
        <v>1</v>
      </c>
      <c r="GI1598" s="2">
        <v>-2</v>
      </c>
      <c r="GJ1598" s="2">
        <v>0</v>
      </c>
      <c r="GK1598" s="2">
        <v>0</v>
      </c>
      <c r="GL1598" s="2">
        <f t="shared" si="1320"/>
        <v>0</v>
      </c>
      <c r="GM1598" s="2" t="e">
        <f t="shared" si="1321"/>
        <v>#REF!</v>
      </c>
      <c r="GN1598" s="2" t="e">
        <f t="shared" si="1322"/>
        <v>#REF!</v>
      </c>
      <c r="GO1598" s="2">
        <f t="shared" si="1323"/>
        <v>0</v>
      </c>
      <c r="GP1598" s="2">
        <f t="shared" si="1324"/>
        <v>0</v>
      </c>
      <c r="GQ1598" s="2"/>
      <c r="GR1598" s="2">
        <v>0</v>
      </c>
      <c r="GS1598" s="2">
        <v>3</v>
      </c>
      <c r="GT1598" s="2">
        <v>0</v>
      </c>
      <c r="GU1598" s="2" t="s">
        <v>199</v>
      </c>
      <c r="GV1598" s="2">
        <f>ROUND(((GT1598*4)),2)</f>
        <v>0</v>
      </c>
      <c r="GW1598" s="2">
        <v>1</v>
      </c>
      <c r="GX1598" s="2" t="e">
        <f t="shared" si="1326"/>
        <v>#REF!</v>
      </c>
      <c r="GY1598" s="2"/>
      <c r="GZ1598" s="2"/>
      <c r="HA1598" s="2">
        <v>0</v>
      </c>
      <c r="HB1598" s="2">
        <v>0</v>
      </c>
      <c r="HC1598" s="2">
        <f t="shared" si="1327"/>
        <v>0</v>
      </c>
      <c r="HD1598" s="2"/>
      <c r="HE1598" s="2" t="s">
        <v>3</v>
      </c>
      <c r="HF1598" s="2" t="s">
        <v>3</v>
      </c>
      <c r="HG1598" s="2"/>
      <c r="HH1598" s="2"/>
      <c r="HI1598" s="2"/>
      <c r="HJ1598" s="2"/>
      <c r="HK1598" s="2"/>
      <c r="HL1598" s="2"/>
      <c r="HM1598" s="2" t="s">
        <v>3</v>
      </c>
      <c r="HN1598" s="2" t="s">
        <v>24</v>
      </c>
      <c r="HO1598" s="2" t="s">
        <v>25</v>
      </c>
      <c r="HP1598" s="2" t="s">
        <v>22</v>
      </c>
      <c r="HQ1598" s="2" t="s">
        <v>22</v>
      </c>
      <c r="HR1598" s="2"/>
      <c r="HS1598" s="2"/>
      <c r="HT1598" s="2"/>
      <c r="HU1598" s="2"/>
      <c r="HV1598" s="2"/>
      <c r="HW1598" s="2"/>
      <c r="HX1598" s="2"/>
      <c r="HY1598" s="2"/>
      <c r="HZ1598" s="2"/>
      <c r="IA1598" s="2"/>
      <c r="IB1598" s="2"/>
      <c r="IC1598" s="2"/>
      <c r="ID1598" s="2"/>
      <c r="IE1598" s="2"/>
      <c r="IF1598" s="2"/>
      <c r="IG1598" s="2"/>
      <c r="IH1598" s="2"/>
      <c r="II1598" s="2"/>
      <c r="IJ1598" s="2"/>
      <c r="IK1598" s="2">
        <v>0</v>
      </c>
      <c r="IL1598" s="2"/>
      <c r="IM1598" s="2"/>
      <c r="IN1598" s="2"/>
      <c r="IO1598" s="2"/>
      <c r="IP1598" s="2"/>
      <c r="IQ1598" s="2"/>
      <c r="IR1598" s="2"/>
      <c r="IS1598" s="2"/>
      <c r="IT1598" s="2"/>
      <c r="IU1598" s="2"/>
    </row>
    <row r="1599" spans="1:255" x14ac:dyDescent="0.2">
      <c r="A1599">
        <v>17</v>
      </c>
      <c r="B1599">
        <v>1</v>
      </c>
      <c r="C1599">
        <f>ROW(SmtRes!A1302)</f>
        <v>1302</v>
      </c>
      <c r="D1599">
        <f>ROW(EtalonRes!A1324)</f>
        <v>1324</v>
      </c>
      <c r="E1599" t="s">
        <v>700</v>
      </c>
      <c r="F1599" t="s">
        <v>196</v>
      </c>
      <c r="G1599" t="s">
        <v>197</v>
      </c>
      <c r="H1599" t="s">
        <v>186</v>
      </c>
      <c r="I1599" t="e">
        <f>'1.Лок.смета.и.Акт'!#REF!</f>
        <v>#REF!</v>
      </c>
      <c r="J1599">
        <v>0</v>
      </c>
      <c r="K1599">
        <v>0.36699999999999999</v>
      </c>
      <c r="L1599">
        <v>0.77800000000000002</v>
      </c>
      <c r="M1599">
        <v>0</v>
      </c>
      <c r="N1599">
        <f t="shared" si="1290"/>
        <v>0.77800000000000002</v>
      </c>
      <c r="O1599" t="e">
        <f t="shared" si="1291"/>
        <v>#REF!</v>
      </c>
      <c r="P1599" t="e">
        <f t="shared" si="1292"/>
        <v>#REF!</v>
      </c>
      <c r="Q1599" t="e">
        <f t="shared" si="1293"/>
        <v>#REF!</v>
      </c>
      <c r="R1599" t="e">
        <f t="shared" si="1294"/>
        <v>#REF!</v>
      </c>
      <c r="S1599" t="e">
        <f t="shared" si="1295"/>
        <v>#REF!</v>
      </c>
      <c r="T1599" t="e">
        <f t="shared" si="1296"/>
        <v>#REF!</v>
      </c>
      <c r="U1599" t="e">
        <f t="shared" si="1297"/>
        <v>#REF!</v>
      </c>
      <c r="V1599" t="e">
        <f t="shared" si="1298"/>
        <v>#REF!</v>
      </c>
      <c r="W1599" t="e">
        <f t="shared" si="1299"/>
        <v>#REF!</v>
      </c>
      <c r="X1599" t="e">
        <f t="shared" si="1300"/>
        <v>#REF!</v>
      </c>
      <c r="Y1599" t="e">
        <f t="shared" si="1301"/>
        <v>#REF!</v>
      </c>
      <c r="AA1599">
        <v>69726884</v>
      </c>
      <c r="AB1599">
        <f t="shared" si="1302"/>
        <v>46.97</v>
      </c>
      <c r="AC1599">
        <f>ROUND(((ES1599*4)+(SUM(SmtRes!BC1298:'SmtRes'!BC1302)+SUM(EtalonRes!AL1320:'EtalonRes'!AL1324))),2)</f>
        <v>0.01</v>
      </c>
      <c r="AD1599">
        <f>ROUND(((((ET1599*4))-((EU1599*4)))+AE1599),2)</f>
        <v>30.92</v>
      </c>
      <c r="AE1599">
        <f>ROUND(((EU1599*4)),2)</f>
        <v>11.44</v>
      </c>
      <c r="AF1599">
        <f>ROUND(((EV1599*4)),2)</f>
        <v>16.04</v>
      </c>
      <c r="AG1599">
        <f t="shared" si="1306"/>
        <v>0</v>
      </c>
      <c r="AH1599" t="e">
        <f>((EW1599*4))</f>
        <v>#REF!</v>
      </c>
      <c r="AI1599">
        <f>((EX1599*4))</f>
        <v>0.84</v>
      </c>
      <c r="AJ1599">
        <f t="shared" si="1309"/>
        <v>0</v>
      </c>
      <c r="AK1599">
        <v>264.04000000000002</v>
      </c>
      <c r="AL1599">
        <v>252.3</v>
      </c>
      <c r="AM1599">
        <v>7.73</v>
      </c>
      <c r="AN1599">
        <v>2.86</v>
      </c>
      <c r="AO1599">
        <v>4.01</v>
      </c>
      <c r="AP1599">
        <v>0</v>
      </c>
      <c r="AQ1599" t="e">
        <f>'1.Лок.смета.и.Акт'!#REF!</f>
        <v>#REF!</v>
      </c>
      <c r="AR1599">
        <v>0.21</v>
      </c>
      <c r="AS1599">
        <v>0</v>
      </c>
      <c r="AT1599">
        <v>117</v>
      </c>
      <c r="AU1599">
        <v>64</v>
      </c>
      <c r="AV1599">
        <v>1</v>
      </c>
      <c r="AW1599">
        <v>1</v>
      </c>
      <c r="AZ1599">
        <v>1</v>
      </c>
      <c r="BA1599">
        <v>25.36</v>
      </c>
      <c r="BB1599">
        <v>7.84</v>
      </c>
      <c r="BC1599">
        <v>7.56</v>
      </c>
      <c r="BD1599" t="s">
        <v>3</v>
      </c>
      <c r="BE1599" t="s">
        <v>3</v>
      </c>
      <c r="BF1599" t="s">
        <v>3</v>
      </c>
      <c r="BG1599" t="s">
        <v>3</v>
      </c>
      <c r="BH1599">
        <v>0</v>
      </c>
      <c r="BI1599">
        <v>1</v>
      </c>
      <c r="BJ1599" t="s">
        <v>198</v>
      </c>
      <c r="BM1599">
        <v>11001</v>
      </c>
      <c r="BN1599">
        <v>0</v>
      </c>
      <c r="BO1599" t="s">
        <v>196</v>
      </c>
      <c r="BP1599">
        <v>1</v>
      </c>
      <c r="BQ1599">
        <v>2</v>
      </c>
      <c r="BR1599">
        <v>0</v>
      </c>
      <c r="BS1599">
        <v>19.8</v>
      </c>
      <c r="BT1599">
        <v>1</v>
      </c>
      <c r="BU1599">
        <v>1</v>
      </c>
      <c r="BV1599">
        <v>1</v>
      </c>
      <c r="BW1599">
        <v>1</v>
      </c>
      <c r="BX1599">
        <v>1</v>
      </c>
      <c r="BY1599" t="s">
        <v>3</v>
      </c>
      <c r="BZ1599" t="e">
        <f>'1.Лок.смета.и.Акт'!#REF!</f>
        <v>#REF!</v>
      </c>
      <c r="CA1599" t="e">
        <f>'1.Лок.смета.и.Акт'!#REF!</f>
        <v>#REF!</v>
      </c>
      <c r="CB1599" t="s">
        <v>3</v>
      </c>
      <c r="CE1599">
        <v>0</v>
      </c>
      <c r="CF1599">
        <v>0</v>
      </c>
      <c r="CG1599">
        <v>0</v>
      </c>
      <c r="CH1599">
        <v>120</v>
      </c>
      <c r="CI1599">
        <v>0</v>
      </c>
      <c r="CJ1599">
        <v>0</v>
      </c>
      <c r="CK1599">
        <v>0</v>
      </c>
      <c r="CL1599">
        <v>0</v>
      </c>
      <c r="CM1599">
        <v>0</v>
      </c>
      <c r="CN1599" t="s">
        <v>3</v>
      </c>
      <c r="CO1599">
        <v>0</v>
      </c>
      <c r="CP1599" t="e">
        <f t="shared" si="1310"/>
        <v>#REF!</v>
      </c>
      <c r="CQ1599">
        <f t="shared" si="1311"/>
        <v>7.5600000000000001E-2</v>
      </c>
      <c r="CR1599">
        <f t="shared" si="1312"/>
        <v>242.4128</v>
      </c>
      <c r="CS1599">
        <f t="shared" si="1313"/>
        <v>226.512</v>
      </c>
      <c r="CT1599">
        <f t="shared" si="1314"/>
        <v>406.77439999999996</v>
      </c>
      <c r="CU1599">
        <f t="shared" si="1315"/>
        <v>0</v>
      </c>
      <c r="CV1599" t="e">
        <f t="shared" si="1316"/>
        <v>#REF!</v>
      </c>
      <c r="CW1599">
        <f t="shared" si="1317"/>
        <v>0.84</v>
      </c>
      <c r="CX1599">
        <f t="shared" si="1318"/>
        <v>0</v>
      </c>
      <c r="CY1599" t="e">
        <f>(S1599+R1599)*(BZ1599/100)</f>
        <v>#REF!</v>
      </c>
      <c r="CZ1599" t="e">
        <f>(S1599+R1599)*(CA1599/100)</f>
        <v>#REF!</v>
      </c>
      <c r="DC1599" t="s">
        <v>3</v>
      </c>
      <c r="DD1599" t="s">
        <v>199</v>
      </c>
      <c r="DE1599" t="s">
        <v>199</v>
      </c>
      <c r="DF1599" t="s">
        <v>199</v>
      </c>
      <c r="DG1599" t="s">
        <v>199</v>
      </c>
      <c r="DH1599" t="s">
        <v>3</v>
      </c>
      <c r="DI1599" t="s">
        <v>199</v>
      </c>
      <c r="DJ1599" t="s">
        <v>199</v>
      </c>
      <c r="DK1599" t="s">
        <v>3</v>
      </c>
      <c r="DL1599" t="s">
        <v>3</v>
      </c>
      <c r="DM1599" t="s">
        <v>3</v>
      </c>
      <c r="DN1599">
        <v>123</v>
      </c>
      <c r="DO1599">
        <v>75</v>
      </c>
      <c r="DP1599">
        <v>1</v>
      </c>
      <c r="DQ1599">
        <v>1</v>
      </c>
      <c r="DU1599">
        <v>1013</v>
      </c>
      <c r="DV1599" t="s">
        <v>186</v>
      </c>
      <c r="DW1599" t="e">
        <f>'1.Лок.смета.и.Акт'!#REF!</f>
        <v>#REF!</v>
      </c>
      <c r="DX1599">
        <v>1</v>
      </c>
      <c r="DZ1599" t="s">
        <v>3</v>
      </c>
      <c r="EA1599" t="s">
        <v>3</v>
      </c>
      <c r="EB1599" t="s">
        <v>3</v>
      </c>
      <c r="EC1599" t="s">
        <v>3</v>
      </c>
      <c r="EE1599">
        <v>54328965</v>
      </c>
      <c r="EF1599">
        <v>2</v>
      </c>
      <c r="EG1599" t="s">
        <v>21</v>
      </c>
      <c r="EH1599">
        <v>0</v>
      </c>
      <c r="EI1599" t="s">
        <v>3</v>
      </c>
      <c r="EJ1599">
        <v>1</v>
      </c>
      <c r="EK1599">
        <v>11001</v>
      </c>
      <c r="EL1599" t="s">
        <v>22</v>
      </c>
      <c r="EM1599" t="s">
        <v>23</v>
      </c>
      <c r="EO1599" t="s">
        <v>3</v>
      </c>
      <c r="EQ1599">
        <v>1441792</v>
      </c>
      <c r="ER1599">
        <v>264.04000000000002</v>
      </c>
      <c r="ES1599">
        <v>252.3</v>
      </c>
      <c r="ET1599">
        <v>7.73</v>
      </c>
      <c r="EU1599">
        <v>2.86</v>
      </c>
      <c r="EV1599">
        <v>4.01</v>
      </c>
      <c r="EW1599" t="e">
        <f>'1.Лок.смета.и.Акт'!#REF!</f>
        <v>#REF!</v>
      </c>
      <c r="EX1599">
        <v>0.21</v>
      </c>
      <c r="EY1599">
        <v>1</v>
      </c>
      <c r="FQ1599">
        <v>0</v>
      </c>
      <c r="FR1599">
        <f t="shared" si="1319"/>
        <v>0</v>
      </c>
      <c r="FS1599">
        <v>0</v>
      </c>
      <c r="FX1599">
        <v>123</v>
      </c>
      <c r="FY1599">
        <v>75</v>
      </c>
      <c r="GA1599" t="s">
        <v>3</v>
      </c>
      <c r="GD1599">
        <v>1</v>
      </c>
      <c r="GF1599">
        <v>-1905653660</v>
      </c>
      <c r="GG1599">
        <v>2</v>
      </c>
      <c r="GH1599">
        <v>1</v>
      </c>
      <c r="GI1599">
        <v>2</v>
      </c>
      <c r="GJ1599">
        <v>0</v>
      </c>
      <c r="GK1599">
        <v>0</v>
      </c>
      <c r="GL1599">
        <f t="shared" si="1320"/>
        <v>0</v>
      </c>
      <c r="GM1599" t="e">
        <f t="shared" si="1321"/>
        <v>#REF!</v>
      </c>
      <c r="GN1599" t="e">
        <f t="shared" si="1322"/>
        <v>#REF!</v>
      </c>
      <c r="GO1599">
        <f t="shared" si="1323"/>
        <v>0</v>
      </c>
      <c r="GP1599">
        <f t="shared" si="1324"/>
        <v>0</v>
      </c>
      <c r="GR1599">
        <v>0</v>
      </c>
      <c r="GS1599">
        <v>0</v>
      </c>
      <c r="GT1599">
        <v>0</v>
      </c>
      <c r="GU1599" t="s">
        <v>199</v>
      </c>
      <c r="GV1599">
        <f>ROUND(((GT1599*4)),2)</f>
        <v>0</v>
      </c>
      <c r="GW1599">
        <v>1015.2</v>
      </c>
      <c r="GX1599" t="e">
        <f t="shared" si="1326"/>
        <v>#REF!</v>
      </c>
      <c r="HA1599">
        <v>0</v>
      </c>
      <c r="HB1599">
        <v>0</v>
      </c>
      <c r="HC1599">
        <f t="shared" si="1327"/>
        <v>0</v>
      </c>
      <c r="HE1599" t="s">
        <v>3</v>
      </c>
      <c r="HF1599" t="s">
        <v>3</v>
      </c>
      <c r="HM1599" t="s">
        <v>3</v>
      </c>
      <c r="HN1599" t="s">
        <v>24</v>
      </c>
      <c r="HO1599" t="s">
        <v>25</v>
      </c>
      <c r="HP1599" t="s">
        <v>22</v>
      </c>
      <c r="HQ1599" t="s">
        <v>22</v>
      </c>
      <c r="IK1599">
        <v>0</v>
      </c>
    </row>
    <row r="1600" spans="1:255" x14ac:dyDescent="0.2">
      <c r="A1600" s="2">
        <v>18</v>
      </c>
      <c r="B1600" s="2">
        <v>1</v>
      </c>
      <c r="C1600" s="2">
        <v>1297</v>
      </c>
      <c r="D1600" s="2"/>
      <c r="E1600" s="2" t="s">
        <v>701</v>
      </c>
      <c r="F1600" s="2" t="s">
        <v>641</v>
      </c>
      <c r="G1600" s="2" t="s">
        <v>642</v>
      </c>
      <c r="H1600" s="2" t="s">
        <v>40</v>
      </c>
      <c r="I1600" s="2" t="e">
        <f>I1598*J1600</f>
        <v>#REF!</v>
      </c>
      <c r="J1600" s="2">
        <v>2.04</v>
      </c>
      <c r="K1600" s="2">
        <v>0.51</v>
      </c>
      <c r="L1600" s="2">
        <v>1.5871200000000001</v>
      </c>
      <c r="M1600" s="2">
        <v>0</v>
      </c>
      <c r="N1600" s="2">
        <f t="shared" si="1290"/>
        <v>1.5871</v>
      </c>
      <c r="O1600" s="2" t="e">
        <f t="shared" si="1291"/>
        <v>#REF!</v>
      </c>
      <c r="P1600" s="2" t="e">
        <f t="shared" si="1292"/>
        <v>#REF!</v>
      </c>
      <c r="Q1600" s="2" t="e">
        <f t="shared" si="1293"/>
        <v>#REF!</v>
      </c>
      <c r="R1600" s="2" t="e">
        <f t="shared" si="1294"/>
        <v>#REF!</v>
      </c>
      <c r="S1600" s="2" t="e">
        <f t="shared" si="1295"/>
        <v>#REF!</v>
      </c>
      <c r="T1600" s="2" t="e">
        <f t="shared" si="1296"/>
        <v>#REF!</v>
      </c>
      <c r="U1600" s="2" t="e">
        <f t="shared" si="1297"/>
        <v>#REF!</v>
      </c>
      <c r="V1600" s="2" t="e">
        <f t="shared" si="1298"/>
        <v>#REF!</v>
      </c>
      <c r="W1600" s="2" t="e">
        <f t="shared" si="1299"/>
        <v>#REF!</v>
      </c>
      <c r="X1600" s="2" t="e">
        <f t="shared" si="1300"/>
        <v>#REF!</v>
      </c>
      <c r="Y1600" s="2" t="e">
        <f t="shared" si="1301"/>
        <v>#REF!</v>
      </c>
      <c r="Z1600" s="2"/>
      <c r="AA1600" s="2">
        <v>69726971</v>
      </c>
      <c r="AB1600" s="2">
        <f t="shared" si="1302"/>
        <v>436.64</v>
      </c>
      <c r="AC1600" s="2">
        <f>ROUND((ES1600),2)</f>
        <v>436.64</v>
      </c>
      <c r="AD1600" s="2">
        <f>ROUND((((ET1600)-(EU1600))+AE1600),2)</f>
        <v>0</v>
      </c>
      <c r="AE1600" s="2">
        <f>ROUND((EU1600),2)</f>
        <v>0</v>
      </c>
      <c r="AF1600" s="2">
        <f>ROUND((EV1600),2)</f>
        <v>0</v>
      </c>
      <c r="AG1600" s="2">
        <f t="shared" si="1306"/>
        <v>0</v>
      </c>
      <c r="AH1600" s="2">
        <f>(EW1600)</f>
        <v>0</v>
      </c>
      <c r="AI1600" s="2">
        <f>(EX1600)</f>
        <v>0</v>
      </c>
      <c r="AJ1600" s="2">
        <f t="shared" si="1309"/>
        <v>0</v>
      </c>
      <c r="AK1600" s="2">
        <v>436.64</v>
      </c>
      <c r="AL1600" s="2">
        <v>436.64</v>
      </c>
      <c r="AM1600" s="2">
        <v>0</v>
      </c>
      <c r="AN1600" s="2">
        <v>0</v>
      </c>
      <c r="AO1600" s="2">
        <v>0</v>
      </c>
      <c r="AP1600" s="2">
        <v>0</v>
      </c>
      <c r="AQ1600" s="2">
        <v>0</v>
      </c>
      <c r="AR1600" s="2">
        <v>0</v>
      </c>
      <c r="AS1600" s="2">
        <v>0</v>
      </c>
      <c r="AT1600" s="2">
        <v>0</v>
      </c>
      <c r="AU1600" s="2">
        <v>0</v>
      </c>
      <c r="AV1600" s="2">
        <v>1</v>
      </c>
      <c r="AW1600" s="2">
        <v>1</v>
      </c>
      <c r="AX1600" s="2"/>
      <c r="AY1600" s="2"/>
      <c r="AZ1600" s="2">
        <v>1</v>
      </c>
      <c r="BA1600" s="2">
        <v>1</v>
      </c>
      <c r="BB1600" s="2">
        <v>1</v>
      </c>
      <c r="BC1600" s="2">
        <v>1</v>
      </c>
      <c r="BD1600" s="2" t="s">
        <v>3</v>
      </c>
      <c r="BE1600" s="2" t="s">
        <v>3</v>
      </c>
      <c r="BF1600" s="2" t="s">
        <v>3</v>
      </c>
      <c r="BG1600" s="2" t="s">
        <v>3</v>
      </c>
      <c r="BH1600" s="2">
        <v>3</v>
      </c>
      <c r="BI1600" s="2">
        <v>1</v>
      </c>
      <c r="BJ1600" s="2" t="s">
        <v>643</v>
      </c>
      <c r="BK1600" s="2"/>
      <c r="BL1600" s="2"/>
      <c r="BM1600" s="2">
        <v>500003</v>
      </c>
      <c r="BN1600" s="2">
        <v>0</v>
      </c>
      <c r="BO1600" s="2" t="s">
        <v>3</v>
      </c>
      <c r="BP1600" s="2">
        <v>0</v>
      </c>
      <c r="BQ1600" s="2">
        <v>13</v>
      </c>
      <c r="BR1600" s="2">
        <v>0</v>
      </c>
      <c r="BS1600" s="2">
        <v>1</v>
      </c>
      <c r="BT1600" s="2">
        <v>1</v>
      </c>
      <c r="BU1600" s="2">
        <v>1</v>
      </c>
      <c r="BV1600" s="2">
        <v>1</v>
      </c>
      <c r="BW1600" s="2">
        <v>1</v>
      </c>
      <c r="BX1600" s="2">
        <v>1</v>
      </c>
      <c r="BY1600" s="2" t="s">
        <v>3</v>
      </c>
      <c r="BZ1600" s="2">
        <v>0</v>
      </c>
      <c r="CA1600" s="2">
        <v>0</v>
      </c>
      <c r="CB1600" s="2" t="s">
        <v>3</v>
      </c>
      <c r="CC1600" s="2"/>
      <c r="CD1600" s="2"/>
      <c r="CE1600" s="2">
        <v>0</v>
      </c>
      <c r="CF1600" s="2">
        <v>0</v>
      </c>
      <c r="CG1600" s="2">
        <v>0</v>
      </c>
      <c r="CH1600" s="2">
        <v>120</v>
      </c>
      <c r="CI1600" s="2">
        <v>1</v>
      </c>
      <c r="CJ1600" s="2">
        <v>0</v>
      </c>
      <c r="CK1600" s="2">
        <v>0</v>
      </c>
      <c r="CL1600" s="2">
        <v>0</v>
      </c>
      <c r="CM1600" s="2">
        <v>0</v>
      </c>
      <c r="CN1600" s="2" t="s">
        <v>3</v>
      </c>
      <c r="CO1600" s="2">
        <v>0</v>
      </c>
      <c r="CP1600" s="2" t="e">
        <f t="shared" si="1310"/>
        <v>#REF!</v>
      </c>
      <c r="CQ1600" s="2">
        <f t="shared" si="1311"/>
        <v>436.64</v>
      </c>
      <c r="CR1600" s="2">
        <f t="shared" si="1312"/>
        <v>0</v>
      </c>
      <c r="CS1600" s="2">
        <f t="shared" si="1313"/>
        <v>0</v>
      </c>
      <c r="CT1600" s="2">
        <f t="shared" si="1314"/>
        <v>0</v>
      </c>
      <c r="CU1600" s="2">
        <f t="shared" si="1315"/>
        <v>0</v>
      </c>
      <c r="CV1600" s="2">
        <f t="shared" si="1316"/>
        <v>0</v>
      </c>
      <c r="CW1600" s="2">
        <f t="shared" si="1317"/>
        <v>0</v>
      </c>
      <c r="CX1600" s="2">
        <f t="shared" si="1318"/>
        <v>0</v>
      </c>
      <c r="CY1600" s="2" t="e">
        <f>(((S1600+R1600)*AT1600)/100)</f>
        <v>#REF!</v>
      </c>
      <c r="CZ1600" s="2" t="e">
        <f>(((S1600+R1600)*AU1600)/100)</f>
        <v>#REF!</v>
      </c>
      <c r="DA1600" s="2"/>
      <c r="DB1600" s="2"/>
      <c r="DC1600" s="2" t="s">
        <v>3</v>
      </c>
      <c r="DD1600" s="2" t="s">
        <v>3</v>
      </c>
      <c r="DE1600" s="2" t="s">
        <v>3</v>
      </c>
      <c r="DF1600" s="2" t="s">
        <v>3</v>
      </c>
      <c r="DG1600" s="2" t="s">
        <v>3</v>
      </c>
      <c r="DH1600" s="2" t="s">
        <v>3</v>
      </c>
      <c r="DI1600" s="2" t="s">
        <v>3</v>
      </c>
      <c r="DJ1600" s="2" t="s">
        <v>3</v>
      </c>
      <c r="DK1600" s="2" t="s">
        <v>3</v>
      </c>
      <c r="DL1600" s="2" t="s">
        <v>3</v>
      </c>
      <c r="DM1600" s="2" t="s">
        <v>3</v>
      </c>
      <c r="DN1600" s="2">
        <v>0</v>
      </c>
      <c r="DO1600" s="2">
        <v>0</v>
      </c>
      <c r="DP1600" s="2">
        <v>1</v>
      </c>
      <c r="DQ1600" s="2">
        <v>1</v>
      </c>
      <c r="DR1600" s="2"/>
      <c r="DS1600" s="2"/>
      <c r="DT1600" s="2"/>
      <c r="DU1600" s="2">
        <v>1007</v>
      </c>
      <c r="DV1600" s="2" t="s">
        <v>40</v>
      </c>
      <c r="DW1600" s="2" t="s">
        <v>40</v>
      </c>
      <c r="DX1600" s="2">
        <v>1</v>
      </c>
      <c r="DY1600" s="2"/>
      <c r="DZ1600" s="2" t="s">
        <v>3</v>
      </c>
      <c r="EA1600" s="2" t="s">
        <v>3</v>
      </c>
      <c r="EB1600" s="2" t="s">
        <v>3</v>
      </c>
      <c r="EC1600" s="2" t="s">
        <v>3</v>
      </c>
      <c r="ED1600" s="2"/>
      <c r="EE1600" s="2">
        <v>54329104</v>
      </c>
      <c r="EF1600" s="2">
        <v>13</v>
      </c>
      <c r="EG1600" s="2" t="s">
        <v>42</v>
      </c>
      <c r="EH1600" s="2">
        <v>0</v>
      </c>
      <c r="EI1600" s="2" t="s">
        <v>3</v>
      </c>
      <c r="EJ1600" s="2">
        <v>1</v>
      </c>
      <c r="EK1600" s="2">
        <v>500003</v>
      </c>
      <c r="EL1600" s="2" t="s">
        <v>43</v>
      </c>
      <c r="EM1600" s="2" t="s">
        <v>44</v>
      </c>
      <c r="EN1600" s="2"/>
      <c r="EO1600" s="2" t="s">
        <v>3</v>
      </c>
      <c r="EP1600" s="2"/>
      <c r="EQ1600" s="2">
        <v>0</v>
      </c>
      <c r="ER1600" s="2">
        <v>436.64</v>
      </c>
      <c r="ES1600" s="2">
        <v>436.64</v>
      </c>
      <c r="ET1600" s="2">
        <v>0</v>
      </c>
      <c r="EU1600" s="2">
        <v>0</v>
      </c>
      <c r="EV1600" s="2">
        <v>0</v>
      </c>
      <c r="EW1600" s="2">
        <v>0</v>
      </c>
      <c r="EX1600" s="2">
        <v>0</v>
      </c>
      <c r="EY1600" s="2"/>
      <c r="EZ1600" s="2"/>
      <c r="FA1600" s="2"/>
      <c r="FB1600" s="2"/>
      <c r="FC1600" s="2"/>
      <c r="FD1600" s="2"/>
      <c r="FE1600" s="2"/>
      <c r="FF1600" s="2"/>
      <c r="FG1600" s="2"/>
      <c r="FH1600" s="2"/>
      <c r="FI1600" s="2"/>
      <c r="FJ1600" s="2"/>
      <c r="FK1600" s="2"/>
      <c r="FL1600" s="2"/>
      <c r="FM1600" s="2"/>
      <c r="FN1600" s="2"/>
      <c r="FO1600" s="2"/>
      <c r="FP1600" s="2"/>
      <c r="FQ1600" s="2">
        <v>0</v>
      </c>
      <c r="FR1600" s="2">
        <f t="shared" si="1319"/>
        <v>0</v>
      </c>
      <c r="FS1600" s="2">
        <v>0</v>
      </c>
      <c r="FT1600" s="2"/>
      <c r="FU1600" s="2"/>
      <c r="FV1600" s="2"/>
      <c r="FW1600" s="2"/>
      <c r="FX1600" s="2">
        <v>0</v>
      </c>
      <c r="FY1600" s="2">
        <v>0</v>
      </c>
      <c r="FZ1600" s="2"/>
      <c r="GA1600" s="2" t="s">
        <v>3</v>
      </c>
      <c r="GB1600" s="2"/>
      <c r="GC1600" s="2"/>
      <c r="GD1600" s="2">
        <v>1</v>
      </c>
      <c r="GE1600" s="2"/>
      <c r="GF1600" s="2">
        <v>1571262290</v>
      </c>
      <c r="GG1600" s="2">
        <v>2</v>
      </c>
      <c r="GH1600" s="2">
        <v>1</v>
      </c>
      <c r="GI1600" s="2">
        <v>-2</v>
      </c>
      <c r="GJ1600" s="2">
        <v>0</v>
      </c>
      <c r="GK1600" s="2">
        <v>0</v>
      </c>
      <c r="GL1600" s="2">
        <f t="shared" si="1320"/>
        <v>0</v>
      </c>
      <c r="GM1600" s="2" t="e">
        <f t="shared" si="1321"/>
        <v>#REF!</v>
      </c>
      <c r="GN1600" s="2" t="e">
        <f t="shared" si="1322"/>
        <v>#REF!</v>
      </c>
      <c r="GO1600" s="2">
        <f t="shared" si="1323"/>
        <v>0</v>
      </c>
      <c r="GP1600" s="2">
        <f t="shared" si="1324"/>
        <v>0</v>
      </c>
      <c r="GQ1600" s="2"/>
      <c r="GR1600" s="2">
        <v>0</v>
      </c>
      <c r="GS1600" s="2">
        <v>3</v>
      </c>
      <c r="GT1600" s="2">
        <v>0</v>
      </c>
      <c r="GU1600" s="2" t="s">
        <v>3</v>
      </c>
      <c r="GV1600" s="2">
        <f>ROUND((GT1600),2)</f>
        <v>0</v>
      </c>
      <c r="GW1600" s="2">
        <v>1</v>
      </c>
      <c r="GX1600" s="2" t="e">
        <f t="shared" si="1326"/>
        <v>#REF!</v>
      </c>
      <c r="GY1600" s="2"/>
      <c r="GZ1600" s="2"/>
      <c r="HA1600" s="2">
        <v>0</v>
      </c>
      <c r="HB1600" s="2">
        <v>0</v>
      </c>
      <c r="HC1600" s="2">
        <f t="shared" si="1327"/>
        <v>0</v>
      </c>
      <c r="HD1600" s="2"/>
      <c r="HE1600" s="2" t="s">
        <v>3</v>
      </c>
      <c r="HF1600" s="2" t="s">
        <v>3</v>
      </c>
      <c r="HG1600" s="2"/>
      <c r="HH1600" s="2"/>
      <c r="HI1600" s="2"/>
      <c r="HJ1600" s="2"/>
      <c r="HK1600" s="2"/>
      <c r="HL1600" s="2"/>
      <c r="HM1600" s="2" t="s">
        <v>199</v>
      </c>
      <c r="HN1600" s="2" t="s">
        <v>3</v>
      </c>
      <c r="HO1600" s="2" t="s">
        <v>3</v>
      </c>
      <c r="HP1600" s="2" t="s">
        <v>3</v>
      </c>
      <c r="HQ1600" s="2" t="s">
        <v>3</v>
      </c>
      <c r="HR1600" s="2"/>
      <c r="HS1600" s="2"/>
      <c r="HT1600" s="2"/>
      <c r="HU1600" s="2"/>
      <c r="HV1600" s="2"/>
      <c r="HW1600" s="2"/>
      <c r="HX1600" s="2"/>
      <c r="HY1600" s="2"/>
      <c r="HZ1600" s="2"/>
      <c r="IA1600" s="2"/>
      <c r="IB1600" s="2"/>
      <c r="IC1600" s="2"/>
      <c r="ID1600" s="2"/>
      <c r="IE1600" s="2"/>
      <c r="IF1600" s="2"/>
      <c r="IG1600" s="2"/>
      <c r="IH1600" s="2"/>
      <c r="II1600" s="2"/>
      <c r="IJ1600" s="2"/>
      <c r="IK1600" s="2">
        <v>0</v>
      </c>
      <c r="IL1600" s="2"/>
      <c r="IM1600" s="2"/>
      <c r="IN1600" s="2"/>
      <c r="IO1600" s="2"/>
      <c r="IP1600" s="2"/>
      <c r="IQ1600" s="2"/>
      <c r="IR1600" s="2"/>
      <c r="IS1600" s="2"/>
      <c r="IT1600" s="2"/>
      <c r="IU1600" s="2"/>
    </row>
    <row r="1601" spans="1:245" x14ac:dyDescent="0.2">
      <c r="A1601">
        <v>18</v>
      </c>
      <c r="B1601">
        <v>1</v>
      </c>
      <c r="C1601">
        <v>1302</v>
      </c>
      <c r="E1601" t="s">
        <v>701</v>
      </c>
      <c r="F1601" t="e">
        <f>'1.Лок.смета.и.Акт'!#REF!</f>
        <v>#REF!</v>
      </c>
      <c r="G1601" t="s">
        <v>642</v>
      </c>
      <c r="H1601" t="s">
        <v>40</v>
      </c>
      <c r="I1601" t="e">
        <f>I1599*J1601</f>
        <v>#REF!</v>
      </c>
      <c r="J1601">
        <v>2.04</v>
      </c>
      <c r="K1601">
        <v>0.51</v>
      </c>
      <c r="L1601">
        <v>1.5871200000000001</v>
      </c>
      <c r="M1601">
        <v>0</v>
      </c>
      <c r="N1601">
        <f t="shared" si="1290"/>
        <v>1.5871</v>
      </c>
      <c r="O1601" t="e">
        <f t="shared" si="1291"/>
        <v>#REF!</v>
      </c>
      <c r="P1601" t="e">
        <f t="shared" si="1292"/>
        <v>#REF!</v>
      </c>
      <c r="Q1601" t="e">
        <f t="shared" si="1293"/>
        <v>#REF!</v>
      </c>
      <c r="R1601" t="e">
        <f t="shared" si="1294"/>
        <v>#REF!</v>
      </c>
      <c r="S1601" t="e">
        <f t="shared" si="1295"/>
        <v>#REF!</v>
      </c>
      <c r="T1601" t="e">
        <f t="shared" si="1296"/>
        <v>#REF!</v>
      </c>
      <c r="U1601" t="e">
        <f t="shared" si="1297"/>
        <v>#REF!</v>
      </c>
      <c r="V1601" t="e">
        <f t="shared" si="1298"/>
        <v>#REF!</v>
      </c>
      <c r="W1601" t="e">
        <f t="shared" si="1299"/>
        <v>#REF!</v>
      </c>
      <c r="X1601" t="e">
        <f t="shared" si="1300"/>
        <v>#REF!</v>
      </c>
      <c r="Y1601" t="e">
        <f t="shared" si="1301"/>
        <v>#REF!</v>
      </c>
      <c r="AA1601">
        <v>69726884</v>
      </c>
      <c r="AB1601">
        <f t="shared" si="1302"/>
        <v>470.73</v>
      </c>
      <c r="AC1601">
        <f>ROUND((ES1601),2)</f>
        <v>470.73</v>
      </c>
      <c r="AD1601">
        <f>ROUND((((ET1601)-(EU1601))+AE1601),2)</f>
        <v>0</v>
      </c>
      <c r="AE1601">
        <f>ROUND((EU1601),2)</f>
        <v>0</v>
      </c>
      <c r="AF1601">
        <f>ROUND((EV1601),2)</f>
        <v>0</v>
      </c>
      <c r="AG1601">
        <f t="shared" si="1306"/>
        <v>0</v>
      </c>
      <c r="AH1601">
        <f>(EW1601)</f>
        <v>0</v>
      </c>
      <c r="AI1601">
        <f>(EX1601)</f>
        <v>0</v>
      </c>
      <c r="AJ1601">
        <f t="shared" si="1309"/>
        <v>0</v>
      </c>
      <c r="AK1601">
        <v>470.73</v>
      </c>
      <c r="AL1601">
        <v>470.73</v>
      </c>
      <c r="AM1601">
        <v>0</v>
      </c>
      <c r="AN1601">
        <v>0</v>
      </c>
      <c r="AO1601">
        <v>0</v>
      </c>
      <c r="AP1601">
        <v>0</v>
      </c>
      <c r="AQ1601">
        <v>0</v>
      </c>
      <c r="AR1601">
        <v>0</v>
      </c>
      <c r="AS1601">
        <v>0</v>
      </c>
      <c r="AT1601">
        <v>0</v>
      </c>
      <c r="AU1601">
        <v>0</v>
      </c>
      <c r="AV1601">
        <v>1</v>
      </c>
      <c r="AW1601">
        <v>1</v>
      </c>
      <c r="AZ1601">
        <v>1</v>
      </c>
      <c r="BA1601">
        <v>1</v>
      </c>
      <c r="BB1601">
        <v>1</v>
      </c>
      <c r="BC1601">
        <v>7.56</v>
      </c>
      <c r="BD1601" t="s">
        <v>3</v>
      </c>
      <c r="BE1601" t="s">
        <v>3</v>
      </c>
      <c r="BF1601" t="s">
        <v>3</v>
      </c>
      <c r="BG1601" t="s">
        <v>3</v>
      </c>
      <c r="BH1601">
        <v>3</v>
      </c>
      <c r="BI1601">
        <v>1</v>
      </c>
      <c r="BJ1601" t="s">
        <v>643</v>
      </c>
      <c r="BM1601">
        <v>500003</v>
      </c>
      <c r="BN1601">
        <v>0</v>
      </c>
      <c r="BO1601" t="s">
        <v>3</v>
      </c>
      <c r="BP1601">
        <v>0</v>
      </c>
      <c r="BQ1601">
        <v>13</v>
      </c>
      <c r="BR1601">
        <v>0</v>
      </c>
      <c r="BS1601">
        <v>1</v>
      </c>
      <c r="BT1601">
        <v>1</v>
      </c>
      <c r="BU1601">
        <v>1</v>
      </c>
      <c r="BV1601">
        <v>1</v>
      </c>
      <c r="BW1601">
        <v>1</v>
      </c>
      <c r="BX1601">
        <v>1</v>
      </c>
      <c r="BY1601" t="s">
        <v>3</v>
      </c>
      <c r="BZ1601">
        <v>0</v>
      </c>
      <c r="CA1601">
        <v>0</v>
      </c>
      <c r="CB1601" t="s">
        <v>3</v>
      </c>
      <c r="CE1601">
        <v>0</v>
      </c>
      <c r="CF1601">
        <v>0</v>
      </c>
      <c r="CG1601">
        <v>0</v>
      </c>
      <c r="CH1601">
        <v>120</v>
      </c>
      <c r="CI1601">
        <v>1</v>
      </c>
      <c r="CJ1601">
        <v>0</v>
      </c>
      <c r="CK1601">
        <v>0</v>
      </c>
      <c r="CL1601">
        <v>0</v>
      </c>
      <c r="CM1601">
        <v>0</v>
      </c>
      <c r="CN1601" t="s">
        <v>3</v>
      </c>
      <c r="CO1601">
        <v>0</v>
      </c>
      <c r="CP1601" t="e">
        <f t="shared" si="1310"/>
        <v>#REF!</v>
      </c>
      <c r="CQ1601">
        <f t="shared" si="1311"/>
        <v>3558.7188000000001</v>
      </c>
      <c r="CR1601">
        <f t="shared" si="1312"/>
        <v>0</v>
      </c>
      <c r="CS1601">
        <f t="shared" si="1313"/>
        <v>0</v>
      </c>
      <c r="CT1601">
        <f t="shared" si="1314"/>
        <v>0</v>
      </c>
      <c r="CU1601">
        <f t="shared" si="1315"/>
        <v>0</v>
      </c>
      <c r="CV1601">
        <f t="shared" si="1316"/>
        <v>0</v>
      </c>
      <c r="CW1601">
        <f t="shared" si="1317"/>
        <v>0</v>
      </c>
      <c r="CX1601">
        <f t="shared" si="1318"/>
        <v>0</v>
      </c>
      <c r="CY1601" t="e">
        <f>(S1601+R1601)*(BZ1601/100)</f>
        <v>#REF!</v>
      </c>
      <c r="CZ1601" t="e">
        <f>(S1601+R1601)*(CA1601/100)</f>
        <v>#REF!</v>
      </c>
      <c r="DC1601" t="s">
        <v>3</v>
      </c>
      <c r="DD1601" t="s">
        <v>3</v>
      </c>
      <c r="DE1601" t="s">
        <v>3</v>
      </c>
      <c r="DF1601" t="s">
        <v>3</v>
      </c>
      <c r="DG1601" t="s">
        <v>3</v>
      </c>
      <c r="DH1601" t="s">
        <v>3</v>
      </c>
      <c r="DI1601" t="s">
        <v>3</v>
      </c>
      <c r="DJ1601" t="s">
        <v>3</v>
      </c>
      <c r="DK1601" t="s">
        <v>3</v>
      </c>
      <c r="DL1601" t="s">
        <v>3</v>
      </c>
      <c r="DM1601" t="s">
        <v>3</v>
      </c>
      <c r="DN1601">
        <v>0</v>
      </c>
      <c r="DO1601">
        <v>0</v>
      </c>
      <c r="DP1601">
        <v>1</v>
      </c>
      <c r="DQ1601">
        <v>1</v>
      </c>
      <c r="DU1601">
        <v>1007</v>
      </c>
      <c r="DV1601" t="s">
        <v>40</v>
      </c>
      <c r="DW1601" t="e">
        <f>'1.Лок.смета.и.Акт'!#REF!</f>
        <v>#REF!</v>
      </c>
      <c r="DX1601">
        <v>1</v>
      </c>
      <c r="DZ1601" t="s">
        <v>3</v>
      </c>
      <c r="EA1601" t="s">
        <v>3</v>
      </c>
      <c r="EB1601" t="s">
        <v>3</v>
      </c>
      <c r="EC1601" t="s">
        <v>3</v>
      </c>
      <c r="EE1601">
        <v>54329104</v>
      </c>
      <c r="EF1601">
        <v>13</v>
      </c>
      <c r="EG1601" t="s">
        <v>42</v>
      </c>
      <c r="EH1601">
        <v>0</v>
      </c>
      <c r="EI1601" t="s">
        <v>3</v>
      </c>
      <c r="EJ1601">
        <v>1</v>
      </c>
      <c r="EK1601">
        <v>500003</v>
      </c>
      <c r="EL1601" t="s">
        <v>43</v>
      </c>
      <c r="EM1601" t="s">
        <v>44</v>
      </c>
      <c r="EO1601" t="s">
        <v>3</v>
      </c>
      <c r="EQ1601">
        <v>0</v>
      </c>
      <c r="ER1601">
        <v>3403.83</v>
      </c>
      <c r="ES1601">
        <v>470.73</v>
      </c>
      <c r="ET1601">
        <v>0</v>
      </c>
      <c r="EU1601">
        <v>0</v>
      </c>
      <c r="EV1601">
        <v>0</v>
      </c>
      <c r="EW1601">
        <v>0</v>
      </c>
      <c r="EX1601">
        <v>0</v>
      </c>
      <c r="EZ1601">
        <v>5</v>
      </c>
      <c r="FC1601">
        <v>0</v>
      </c>
      <c r="FD1601">
        <v>18</v>
      </c>
      <c r="FF1601">
        <v>3403.83</v>
      </c>
      <c r="FQ1601">
        <v>0</v>
      </c>
      <c r="FR1601">
        <f t="shared" si="1319"/>
        <v>0</v>
      </c>
      <c r="FS1601">
        <v>0</v>
      </c>
      <c r="FX1601">
        <v>0</v>
      </c>
      <c r="FY1601">
        <v>0</v>
      </c>
      <c r="GA1601" t="s">
        <v>644</v>
      </c>
      <c r="GD1601">
        <v>1</v>
      </c>
      <c r="GF1601">
        <v>1571262290</v>
      </c>
      <c r="GG1601">
        <v>2</v>
      </c>
      <c r="GH1601">
        <v>3</v>
      </c>
      <c r="GI1601">
        <v>5</v>
      </c>
      <c r="GJ1601">
        <v>0</v>
      </c>
      <c r="GK1601">
        <v>0</v>
      </c>
      <c r="GL1601">
        <f t="shared" si="1320"/>
        <v>0</v>
      </c>
      <c r="GM1601" t="e">
        <f t="shared" si="1321"/>
        <v>#REF!</v>
      </c>
      <c r="GN1601" t="e">
        <f t="shared" si="1322"/>
        <v>#REF!</v>
      </c>
      <c r="GO1601">
        <f t="shared" si="1323"/>
        <v>0</v>
      </c>
      <c r="GP1601">
        <f t="shared" si="1324"/>
        <v>0</v>
      </c>
      <c r="GR1601">
        <v>1</v>
      </c>
      <c r="GS1601">
        <v>1</v>
      </c>
      <c r="GT1601">
        <v>0</v>
      </c>
      <c r="GU1601" t="s">
        <v>3</v>
      </c>
      <c r="GV1601">
        <f>ROUND((GT1601),2)</f>
        <v>0</v>
      </c>
      <c r="GW1601">
        <v>1</v>
      </c>
      <c r="GX1601" t="e">
        <f t="shared" si="1326"/>
        <v>#REF!</v>
      </c>
      <c r="HA1601">
        <v>0</v>
      </c>
      <c r="HB1601">
        <v>0</v>
      </c>
      <c r="HC1601">
        <f t="shared" si="1327"/>
        <v>0</v>
      </c>
      <c r="HE1601" t="s">
        <v>35</v>
      </c>
      <c r="HF1601" t="s">
        <v>36</v>
      </c>
      <c r="HM1601" t="s">
        <v>199</v>
      </c>
      <c r="HN1601" t="s">
        <v>3</v>
      </c>
      <c r="HO1601" t="s">
        <v>3</v>
      </c>
      <c r="HP1601" t="s">
        <v>3</v>
      </c>
      <c r="HQ1601" t="s">
        <v>3</v>
      </c>
      <c r="IK1601">
        <v>0</v>
      </c>
    </row>
    <row r="1603" spans="1:245" x14ac:dyDescent="0.2">
      <c r="A1603" s="3">
        <v>51</v>
      </c>
      <c r="B1603" s="3">
        <f>B1578</f>
        <v>1</v>
      </c>
      <c r="C1603" s="3">
        <f>A1578</f>
        <v>5</v>
      </c>
      <c r="D1603" s="3">
        <f>ROW(A1578)</f>
        <v>1578</v>
      </c>
      <c r="E1603" s="3"/>
      <c r="F1603" s="3" t="str">
        <f>IF(F1578&lt;&gt;"",F1578,"")</f>
        <v>Новый подраздел</v>
      </c>
      <c r="G1603" s="3" t="str">
        <f>IF(G1578&lt;&gt;"",G1578,"")</f>
        <v>Чердак (на отм. +60,130)</v>
      </c>
      <c r="H1603" s="3">
        <v>0</v>
      </c>
      <c r="I1603" s="3"/>
      <c r="J1603" s="3"/>
      <c r="K1603" s="3"/>
      <c r="L1603" s="3"/>
      <c r="M1603" s="3"/>
      <c r="N1603" s="3"/>
      <c r="O1603" s="3" t="e">
        <f t="shared" ref="O1603:T1603" si="1328">ROUND(AB1603,0)</f>
        <v>#REF!</v>
      </c>
      <c r="P1603" s="3" t="e">
        <f t="shared" si="1328"/>
        <v>#REF!</v>
      </c>
      <c r="Q1603" s="3" t="e">
        <f t="shared" si="1328"/>
        <v>#REF!</v>
      </c>
      <c r="R1603" s="3" t="e">
        <f t="shared" si="1328"/>
        <v>#REF!</v>
      </c>
      <c r="S1603" s="3" t="e">
        <f t="shared" si="1328"/>
        <v>#REF!</v>
      </c>
      <c r="T1603" s="3" t="e">
        <f t="shared" si="1328"/>
        <v>#REF!</v>
      </c>
      <c r="U1603" s="3" t="e">
        <f>AH1603</f>
        <v>#REF!</v>
      </c>
      <c r="V1603" s="3" t="e">
        <f>AI1603</f>
        <v>#REF!</v>
      </c>
      <c r="W1603" s="3" t="e">
        <f>ROUND(AJ1603,0)</f>
        <v>#REF!</v>
      </c>
      <c r="X1603" s="3" t="e">
        <f>ROUND(AK1603,0)</f>
        <v>#REF!</v>
      </c>
      <c r="Y1603" s="3" t="e">
        <f>ROUND(AL1603,0)</f>
        <v>#REF!</v>
      </c>
      <c r="Z1603" s="3"/>
      <c r="AA1603" s="3"/>
      <c r="AB1603" s="3" t="e">
        <f>ROUND(SUMIF(AA1582:AA1601,"=69726971",O1582:O1601),0)</f>
        <v>#REF!</v>
      </c>
      <c r="AC1603" s="3" t="e">
        <f>ROUND(SUMIF(AA1582:AA1601,"=69726971",P1582:P1601),0)</f>
        <v>#REF!</v>
      </c>
      <c r="AD1603" s="3" t="e">
        <f>ROUND(SUMIF(AA1582:AA1601,"=69726971",Q1582:Q1601),0)</f>
        <v>#REF!</v>
      </c>
      <c r="AE1603" s="3" t="e">
        <f>ROUND(SUMIF(AA1582:AA1601,"=69726971",R1582:R1601),0)</f>
        <v>#REF!</v>
      </c>
      <c r="AF1603" s="3" t="e">
        <f>ROUND(SUMIF(AA1582:AA1601,"=69726971",S1582:S1601),0)</f>
        <v>#REF!</v>
      </c>
      <c r="AG1603" s="3" t="e">
        <f>ROUND(SUMIF(AA1582:AA1601,"=69726971",T1582:T1601),0)</f>
        <v>#REF!</v>
      </c>
      <c r="AH1603" s="3" t="e">
        <f>SUMIF(AA1582:AA1601,"=69726971",U1582:U1601)</f>
        <v>#REF!</v>
      </c>
      <c r="AI1603" s="3" t="e">
        <f>SUMIF(AA1582:AA1601,"=69726971",V1582:V1601)</f>
        <v>#REF!</v>
      </c>
      <c r="AJ1603" s="3" t="e">
        <f>ROUND(SUMIF(AA1582:AA1601,"=69726971",W1582:W1601),0)</f>
        <v>#REF!</v>
      </c>
      <c r="AK1603" s="3" t="e">
        <f>ROUND(SUMIF(AA1582:AA1601,"=69726971",X1582:X1601),0)</f>
        <v>#REF!</v>
      </c>
      <c r="AL1603" s="3" t="e">
        <f>ROUND(SUMIF(AA1582:AA1601,"=69726971",Y1582:Y1601),0)</f>
        <v>#REF!</v>
      </c>
      <c r="AM1603" s="3"/>
      <c r="AN1603" s="3"/>
      <c r="AO1603" s="3">
        <f t="shared" ref="AO1603:BD1603" si="1329">ROUND(BX1603,0)</f>
        <v>0</v>
      </c>
      <c r="AP1603" s="3">
        <f t="shared" si="1329"/>
        <v>0</v>
      </c>
      <c r="AQ1603" s="3">
        <f t="shared" si="1329"/>
        <v>0</v>
      </c>
      <c r="AR1603" s="3" t="e">
        <f t="shared" si="1329"/>
        <v>#REF!</v>
      </c>
      <c r="AS1603" s="3" t="e">
        <f t="shared" si="1329"/>
        <v>#REF!</v>
      </c>
      <c r="AT1603" s="3">
        <f t="shared" si="1329"/>
        <v>0</v>
      </c>
      <c r="AU1603" s="3">
        <f t="shared" si="1329"/>
        <v>0</v>
      </c>
      <c r="AV1603" s="3" t="e">
        <f t="shared" si="1329"/>
        <v>#REF!</v>
      </c>
      <c r="AW1603" s="3" t="e">
        <f t="shared" si="1329"/>
        <v>#REF!</v>
      </c>
      <c r="AX1603" s="3">
        <f t="shared" si="1329"/>
        <v>0</v>
      </c>
      <c r="AY1603" s="3" t="e">
        <f t="shared" si="1329"/>
        <v>#REF!</v>
      </c>
      <c r="AZ1603" s="3">
        <f t="shared" si="1329"/>
        <v>0</v>
      </c>
      <c r="BA1603" s="3" t="e">
        <f t="shared" si="1329"/>
        <v>#REF!</v>
      </c>
      <c r="BB1603" s="3">
        <f t="shared" si="1329"/>
        <v>0</v>
      </c>
      <c r="BC1603" s="3">
        <f t="shared" si="1329"/>
        <v>0</v>
      </c>
      <c r="BD1603" s="3">
        <f t="shared" si="1329"/>
        <v>0</v>
      </c>
      <c r="BE1603" s="3"/>
      <c r="BF1603" s="3"/>
      <c r="BG1603" s="3"/>
      <c r="BH1603" s="3"/>
      <c r="BI1603" s="3"/>
      <c r="BJ1603" s="3"/>
      <c r="BK1603" s="3"/>
      <c r="BL1603" s="3"/>
      <c r="BM1603" s="3"/>
      <c r="BN1603" s="3"/>
      <c r="BO1603" s="3"/>
      <c r="BP1603" s="3"/>
      <c r="BQ1603" s="3"/>
      <c r="BR1603" s="3"/>
      <c r="BS1603" s="3"/>
      <c r="BT1603" s="3"/>
      <c r="BU1603" s="3"/>
      <c r="BV1603" s="3"/>
      <c r="BW1603" s="3"/>
      <c r="BX1603" s="3">
        <f>ROUND(SUMIF(AA1582:AA1601,"=69726971",FQ1582:FQ1601),0)</f>
        <v>0</v>
      </c>
      <c r="BY1603" s="3">
        <f>ROUND(SUMIF(AA1582:AA1601,"=69726971",FR1582:FR1601),0)</f>
        <v>0</v>
      </c>
      <c r="BZ1603" s="3">
        <f>ROUND(SUMIF(AA1582:AA1601,"=69726971",GL1582:GL1601),0)</f>
        <v>0</v>
      </c>
      <c r="CA1603" s="3" t="e">
        <f>ROUND(SUMIF(AA1582:AA1601,"=69726971",GM1582:GM1601),0)</f>
        <v>#REF!</v>
      </c>
      <c r="CB1603" s="3" t="e">
        <f>ROUND(SUMIF(AA1582:AA1601,"=69726971",GN1582:GN1601),0)</f>
        <v>#REF!</v>
      </c>
      <c r="CC1603" s="3">
        <f>ROUND(SUMIF(AA1582:AA1601,"=69726971",GO1582:GO1601),0)</f>
        <v>0</v>
      </c>
      <c r="CD1603" s="3">
        <f>ROUND(SUMIF(AA1582:AA1601,"=69726971",GP1582:GP1601),0)</f>
        <v>0</v>
      </c>
      <c r="CE1603" s="3" t="e">
        <f>AC1603-BX1603</f>
        <v>#REF!</v>
      </c>
      <c r="CF1603" s="3" t="e">
        <f>AC1603-BY1603</f>
        <v>#REF!</v>
      </c>
      <c r="CG1603" s="3">
        <f>BX1603-BZ1603</f>
        <v>0</v>
      </c>
      <c r="CH1603" s="3" t="e">
        <f>AC1603-BX1603-BY1603+BZ1603</f>
        <v>#REF!</v>
      </c>
      <c r="CI1603" s="3">
        <f>BY1603-BZ1603</f>
        <v>0</v>
      </c>
      <c r="CJ1603" s="3" t="e">
        <f>ROUND(SUMIF(AA1582:AA1601,"=69726971",GX1582:GX1601),0)</f>
        <v>#REF!</v>
      </c>
      <c r="CK1603" s="3">
        <f>ROUND(SUMIF(AA1582:AA1601,"=69726971",GY1582:GY1601),0)</f>
        <v>0</v>
      </c>
      <c r="CL1603" s="3">
        <f>ROUND(SUMIF(AA1582:AA1601,"=69726971",GZ1582:GZ1601),0)</f>
        <v>0</v>
      </c>
      <c r="CM1603" s="3">
        <f>ROUND(SUMIF(AA1582:AA1601,"=69726971",HD1582:HD1601),0)</f>
        <v>0</v>
      </c>
      <c r="CN1603" s="3"/>
      <c r="CO1603" s="3"/>
      <c r="CP1603" s="3"/>
      <c r="CQ1603" s="3"/>
      <c r="CR1603" s="3"/>
      <c r="CS1603" s="3"/>
      <c r="CT1603" s="3"/>
      <c r="CU1603" s="3"/>
      <c r="CV1603" s="3"/>
      <c r="CW1603" s="3"/>
      <c r="CX1603" s="3"/>
      <c r="CY1603" s="3"/>
      <c r="CZ1603" s="3"/>
      <c r="DA1603" s="3"/>
      <c r="DB1603" s="3"/>
      <c r="DC1603" s="3"/>
      <c r="DD1603" s="3"/>
      <c r="DE1603" s="3"/>
      <c r="DF1603" s="3"/>
      <c r="DG1603" s="4" t="e">
        <f t="shared" ref="DG1603:DL1603" si="1330">ROUND(DT1603,0)</f>
        <v>#REF!</v>
      </c>
      <c r="DH1603" s="4" t="e">
        <f t="shared" si="1330"/>
        <v>#REF!</v>
      </c>
      <c r="DI1603" s="4" t="e">
        <f t="shared" si="1330"/>
        <v>#REF!</v>
      </c>
      <c r="DJ1603" s="4" t="e">
        <f t="shared" si="1330"/>
        <v>#REF!</v>
      </c>
      <c r="DK1603" s="4" t="e">
        <f t="shared" si="1330"/>
        <v>#REF!</v>
      </c>
      <c r="DL1603" s="4" t="e">
        <f t="shared" si="1330"/>
        <v>#REF!</v>
      </c>
      <c r="DM1603" s="4" t="e">
        <f>DZ1603</f>
        <v>#REF!</v>
      </c>
      <c r="DN1603" s="4" t="e">
        <f>EA1603</f>
        <v>#REF!</v>
      </c>
      <c r="DO1603" s="4" t="e">
        <f>ROUND(EB1603,0)</f>
        <v>#REF!</v>
      </c>
      <c r="DP1603" s="4" t="e">
        <f>ROUND(EC1603,0)</f>
        <v>#REF!</v>
      </c>
      <c r="DQ1603" s="4" t="e">
        <f>ROUND(ED1603,0)</f>
        <v>#REF!</v>
      </c>
      <c r="DR1603" s="4"/>
      <c r="DS1603" s="4"/>
      <c r="DT1603" s="4" t="e">
        <f>ROUND(SUMIF(AA1582:AA1601,"=69726884",O1582:O1601),0)</f>
        <v>#REF!</v>
      </c>
      <c r="DU1603" s="4" t="e">
        <f>ROUND(SUMIF(AA1582:AA1601,"=69726884",P1582:P1601),0)</f>
        <v>#REF!</v>
      </c>
      <c r="DV1603" s="4" t="e">
        <f>ROUND(SUMIF(AA1582:AA1601,"=69726884",Q1582:Q1601),0)</f>
        <v>#REF!</v>
      </c>
      <c r="DW1603" s="4" t="e">
        <f>ROUND(SUMIF(AA1582:AA1601,"=69726884",R1582:R1601),0)</f>
        <v>#REF!</v>
      </c>
      <c r="DX1603" s="4" t="e">
        <f>ROUND(SUMIF(AA1582:AA1601,"=69726884",S1582:S1601),0)</f>
        <v>#REF!</v>
      </c>
      <c r="DY1603" s="4" t="e">
        <f>ROUND(SUMIF(AA1582:AA1601,"=69726884",T1582:T1601),0)</f>
        <v>#REF!</v>
      </c>
      <c r="DZ1603" s="4" t="e">
        <f>SUMIF(AA1582:AA1601,"=69726884",U1582:U1601)</f>
        <v>#REF!</v>
      </c>
      <c r="EA1603" s="4" t="e">
        <f>SUMIF(AA1582:AA1601,"=69726884",V1582:V1601)</f>
        <v>#REF!</v>
      </c>
      <c r="EB1603" s="4" t="e">
        <f>ROUND(SUMIF(AA1582:AA1601,"=69726884",W1582:W1601),0)</f>
        <v>#REF!</v>
      </c>
      <c r="EC1603" s="4" t="e">
        <f>ROUND(SUMIF(AA1582:AA1601,"=69726884",X1582:X1601),0)</f>
        <v>#REF!</v>
      </c>
      <c r="ED1603" s="4" t="e">
        <f>ROUND(SUMIF(AA1582:AA1601,"=69726884",Y1582:Y1601),0)</f>
        <v>#REF!</v>
      </c>
      <c r="EE1603" s="4"/>
      <c r="EF1603" s="4"/>
      <c r="EG1603" s="4">
        <f t="shared" ref="EG1603:EV1603" si="1331">ROUND(FP1603,0)</f>
        <v>0</v>
      </c>
      <c r="EH1603" s="4">
        <f t="shared" si="1331"/>
        <v>0</v>
      </c>
      <c r="EI1603" s="4">
        <f t="shared" si="1331"/>
        <v>0</v>
      </c>
      <c r="EJ1603" s="4" t="e">
        <f t="shared" si="1331"/>
        <v>#REF!</v>
      </c>
      <c r="EK1603" s="4" t="e">
        <f t="shared" si="1331"/>
        <v>#REF!</v>
      </c>
      <c r="EL1603" s="4">
        <f t="shared" si="1331"/>
        <v>0</v>
      </c>
      <c r="EM1603" s="4">
        <f t="shared" si="1331"/>
        <v>0</v>
      </c>
      <c r="EN1603" s="4" t="e">
        <f t="shared" si="1331"/>
        <v>#REF!</v>
      </c>
      <c r="EO1603" s="4" t="e">
        <f t="shared" si="1331"/>
        <v>#REF!</v>
      </c>
      <c r="EP1603" s="4">
        <f t="shared" si="1331"/>
        <v>0</v>
      </c>
      <c r="EQ1603" s="4" t="e">
        <f t="shared" si="1331"/>
        <v>#REF!</v>
      </c>
      <c r="ER1603" s="4">
        <f t="shared" si="1331"/>
        <v>0</v>
      </c>
      <c r="ES1603" s="4" t="e">
        <f t="shared" si="1331"/>
        <v>#REF!</v>
      </c>
      <c r="ET1603" s="4">
        <f t="shared" si="1331"/>
        <v>0</v>
      </c>
      <c r="EU1603" s="4">
        <f t="shared" si="1331"/>
        <v>0</v>
      </c>
      <c r="EV1603" s="4">
        <f t="shared" si="1331"/>
        <v>0</v>
      </c>
      <c r="EW1603" s="4"/>
      <c r="EX1603" s="4"/>
      <c r="EY1603" s="4"/>
      <c r="EZ1603" s="4"/>
      <c r="FA1603" s="4"/>
      <c r="FB1603" s="4"/>
      <c r="FC1603" s="4"/>
      <c r="FD1603" s="4"/>
      <c r="FE1603" s="4"/>
      <c r="FF1603" s="4"/>
      <c r="FG1603" s="4"/>
      <c r="FH1603" s="4"/>
      <c r="FI1603" s="4"/>
      <c r="FJ1603" s="4"/>
      <c r="FK1603" s="4"/>
      <c r="FL1603" s="4"/>
      <c r="FM1603" s="4"/>
      <c r="FN1603" s="4"/>
      <c r="FO1603" s="4"/>
      <c r="FP1603" s="4">
        <f>ROUND(SUMIF(AA1582:AA1601,"=69726884",FQ1582:FQ1601),0)</f>
        <v>0</v>
      </c>
      <c r="FQ1603" s="4">
        <f>ROUND(SUMIF(AA1582:AA1601,"=69726884",FR1582:FR1601),0)</f>
        <v>0</v>
      </c>
      <c r="FR1603" s="4">
        <f>ROUND(SUMIF(AA1582:AA1601,"=69726884",GL1582:GL1601),0)</f>
        <v>0</v>
      </c>
      <c r="FS1603" s="4" t="e">
        <f>ROUND(SUMIF(AA1582:AA1601,"=69726884",GM1582:GM1601),0)</f>
        <v>#REF!</v>
      </c>
      <c r="FT1603" s="4" t="e">
        <f>ROUND(SUMIF(AA1582:AA1601,"=69726884",GN1582:GN1601),0)</f>
        <v>#REF!</v>
      </c>
      <c r="FU1603" s="4">
        <f>ROUND(SUMIF(AA1582:AA1601,"=69726884",GO1582:GO1601),0)</f>
        <v>0</v>
      </c>
      <c r="FV1603" s="4">
        <f>ROUND(SUMIF(AA1582:AA1601,"=69726884",GP1582:GP1601),0)</f>
        <v>0</v>
      </c>
      <c r="FW1603" s="4" t="e">
        <f>DU1603-FP1603</f>
        <v>#REF!</v>
      </c>
      <c r="FX1603" s="4" t="e">
        <f>DU1603-FQ1603</f>
        <v>#REF!</v>
      </c>
      <c r="FY1603" s="4">
        <f>FP1603-FR1603</f>
        <v>0</v>
      </c>
      <c r="FZ1603" s="4" t="e">
        <f>DU1603-FP1603-FQ1603+FR1603</f>
        <v>#REF!</v>
      </c>
      <c r="GA1603" s="4">
        <f>FQ1603-FR1603</f>
        <v>0</v>
      </c>
      <c r="GB1603" s="4" t="e">
        <f>ROUND(SUMIF(AA1582:AA1601,"=69726884",GX1582:GX1601),0)</f>
        <v>#REF!</v>
      </c>
      <c r="GC1603" s="4">
        <f>ROUND(SUMIF(AA1582:AA1601,"=69726884",GY1582:GY1601),0)</f>
        <v>0</v>
      </c>
      <c r="GD1603" s="4">
        <f>ROUND(SUMIF(AA1582:AA1601,"=69726884",GZ1582:GZ1601),0)</f>
        <v>0</v>
      </c>
      <c r="GE1603" s="4">
        <f>ROUND(SUMIF(AA1582:AA1601,"=69726884",HD1582:HD1601),0)</f>
        <v>0</v>
      </c>
      <c r="GF1603" s="4"/>
      <c r="GG1603" s="4"/>
      <c r="GH1603" s="4"/>
      <c r="GI1603" s="4"/>
      <c r="GJ1603" s="4"/>
      <c r="GK1603" s="4"/>
      <c r="GL1603" s="4"/>
      <c r="GM1603" s="4"/>
      <c r="GN1603" s="4"/>
      <c r="GO1603" s="4"/>
      <c r="GP1603" s="4"/>
      <c r="GQ1603" s="4"/>
      <c r="GR1603" s="4"/>
      <c r="GS1603" s="4"/>
      <c r="GT1603" s="4"/>
      <c r="GU1603" s="4"/>
      <c r="GV1603" s="4"/>
      <c r="GW1603" s="4"/>
      <c r="GX1603" s="4">
        <v>0</v>
      </c>
    </row>
    <row r="1605" spans="1:245" x14ac:dyDescent="0.2">
      <c r="A1605" s="5">
        <v>50</v>
      </c>
      <c r="B1605" s="5">
        <v>0</v>
      </c>
      <c r="C1605" s="5">
        <v>0</v>
      </c>
      <c r="D1605" s="5">
        <v>1</v>
      </c>
      <c r="E1605" s="5">
        <v>201</v>
      </c>
      <c r="F1605" s="5" t="e">
        <f>ROUND(Source!O1603,O1605)</f>
        <v>#REF!</v>
      </c>
      <c r="G1605" s="5" t="s">
        <v>86</v>
      </c>
      <c r="H1605" s="5" t="s">
        <v>87</v>
      </c>
      <c r="I1605" s="5"/>
      <c r="J1605" s="5"/>
      <c r="K1605" s="5">
        <v>201</v>
      </c>
      <c r="L1605" s="5">
        <v>1</v>
      </c>
      <c r="M1605" s="5">
        <v>3</v>
      </c>
      <c r="N1605" s="5" t="s">
        <v>3</v>
      </c>
      <c r="O1605" s="5">
        <v>0</v>
      </c>
      <c r="P1605" s="5" t="e">
        <f>ROUND(Source!DG1603,O1605)</f>
        <v>#REF!</v>
      </c>
      <c r="Q1605" s="5"/>
      <c r="R1605" s="5"/>
      <c r="S1605" s="5"/>
      <c r="T1605" s="5"/>
      <c r="U1605" s="5"/>
      <c r="V1605" s="5"/>
      <c r="W1605" s="5">
        <v>8142</v>
      </c>
      <c r="X1605" s="5">
        <v>1</v>
      </c>
      <c r="Y1605" s="5">
        <v>8142</v>
      </c>
      <c r="Z1605" s="5">
        <v>59942</v>
      </c>
      <c r="AA1605" s="5">
        <v>1</v>
      </c>
      <c r="AB1605" s="5">
        <v>59942</v>
      </c>
    </row>
    <row r="1606" spans="1:245" x14ac:dyDescent="0.2">
      <c r="A1606" s="5">
        <v>50</v>
      </c>
      <c r="B1606" s="5">
        <v>0</v>
      </c>
      <c r="C1606" s="5">
        <v>0</v>
      </c>
      <c r="D1606" s="5">
        <v>1</v>
      </c>
      <c r="E1606" s="5">
        <v>202</v>
      </c>
      <c r="F1606" s="5" t="e">
        <f>ROUND(Source!P1603,O1606)</f>
        <v>#REF!</v>
      </c>
      <c r="G1606" s="5" t="s">
        <v>88</v>
      </c>
      <c r="H1606" s="5" t="s">
        <v>89</v>
      </c>
      <c r="I1606" s="5"/>
      <c r="J1606" s="5"/>
      <c r="K1606" s="5">
        <v>202</v>
      </c>
      <c r="L1606" s="5">
        <v>2</v>
      </c>
      <c r="M1606" s="5">
        <v>3</v>
      </c>
      <c r="N1606" s="5" t="s">
        <v>3</v>
      </c>
      <c r="O1606" s="5">
        <v>0</v>
      </c>
      <c r="P1606" s="5" t="e">
        <f>ROUND(Source!DH1603,O1606)</f>
        <v>#REF!</v>
      </c>
      <c r="Q1606" s="5"/>
      <c r="R1606" s="5"/>
      <c r="S1606" s="5"/>
      <c r="T1606" s="5"/>
      <c r="U1606" s="5"/>
      <c r="V1606" s="5"/>
      <c r="W1606" s="5">
        <v>7312</v>
      </c>
      <c r="X1606" s="5">
        <v>1</v>
      </c>
      <c r="Y1606" s="5">
        <v>7312</v>
      </c>
      <c r="Z1606" s="5">
        <v>42133</v>
      </c>
      <c r="AA1606" s="5">
        <v>1</v>
      </c>
      <c r="AB1606" s="5">
        <v>42133</v>
      </c>
    </row>
    <row r="1607" spans="1:245" x14ac:dyDescent="0.2">
      <c r="A1607" s="5">
        <v>50</v>
      </c>
      <c r="B1607" s="5">
        <v>0</v>
      </c>
      <c r="C1607" s="5">
        <v>0</v>
      </c>
      <c r="D1607" s="5">
        <v>1</v>
      </c>
      <c r="E1607" s="5">
        <v>222</v>
      </c>
      <c r="F1607" s="5">
        <f>ROUND(Source!AO1603,O1607)</f>
        <v>0</v>
      </c>
      <c r="G1607" s="5" t="s">
        <v>90</v>
      </c>
      <c r="H1607" s="5" t="s">
        <v>91</v>
      </c>
      <c r="I1607" s="5"/>
      <c r="J1607" s="5"/>
      <c r="K1607" s="5">
        <v>222</v>
      </c>
      <c r="L1607" s="5">
        <v>3</v>
      </c>
      <c r="M1607" s="5">
        <v>3</v>
      </c>
      <c r="N1607" s="5" t="s">
        <v>3</v>
      </c>
      <c r="O1607" s="5">
        <v>0</v>
      </c>
      <c r="P1607" s="5">
        <f>ROUND(Source!EG1603,O1607)</f>
        <v>0</v>
      </c>
      <c r="Q1607" s="5"/>
      <c r="R1607" s="5"/>
      <c r="S1607" s="5"/>
      <c r="T1607" s="5"/>
      <c r="U1607" s="5"/>
      <c r="V1607" s="5"/>
      <c r="W1607" s="5">
        <v>0</v>
      </c>
      <c r="X1607" s="5">
        <v>1</v>
      </c>
      <c r="Y1607" s="5">
        <v>0</v>
      </c>
      <c r="Z1607" s="5">
        <v>0</v>
      </c>
      <c r="AA1607" s="5">
        <v>1</v>
      </c>
      <c r="AB1607" s="5">
        <v>0</v>
      </c>
    </row>
    <row r="1608" spans="1:245" x14ac:dyDescent="0.2">
      <c r="A1608" s="5">
        <v>50</v>
      </c>
      <c r="B1608" s="5">
        <v>0</v>
      </c>
      <c r="C1608" s="5">
        <v>0</v>
      </c>
      <c r="D1608" s="5">
        <v>1</v>
      </c>
      <c r="E1608" s="5">
        <v>225</v>
      </c>
      <c r="F1608" s="5" t="e">
        <f>ROUND(Source!AV1603,O1608)</f>
        <v>#REF!</v>
      </c>
      <c r="G1608" s="5" t="s">
        <v>92</v>
      </c>
      <c r="H1608" s="5" t="s">
        <v>93</v>
      </c>
      <c r="I1608" s="5"/>
      <c r="J1608" s="5"/>
      <c r="K1608" s="5">
        <v>225</v>
      </c>
      <c r="L1608" s="5">
        <v>4</v>
      </c>
      <c r="M1608" s="5">
        <v>3</v>
      </c>
      <c r="N1608" s="5" t="s">
        <v>3</v>
      </c>
      <c r="O1608" s="5">
        <v>0</v>
      </c>
      <c r="P1608" s="5" t="e">
        <f>ROUND(Source!EN1603,O1608)</f>
        <v>#REF!</v>
      </c>
      <c r="Q1608" s="5"/>
      <c r="R1608" s="5"/>
      <c r="S1608" s="5"/>
      <c r="T1608" s="5"/>
      <c r="U1608" s="5"/>
      <c r="V1608" s="5"/>
      <c r="W1608" s="5">
        <v>7312</v>
      </c>
      <c r="X1608" s="5">
        <v>1</v>
      </c>
      <c r="Y1608" s="5">
        <v>7312</v>
      </c>
      <c r="Z1608" s="5">
        <v>42133</v>
      </c>
      <c r="AA1608" s="5">
        <v>1</v>
      </c>
      <c r="AB1608" s="5">
        <v>42133</v>
      </c>
    </row>
    <row r="1609" spans="1:245" x14ac:dyDescent="0.2">
      <c r="A1609" s="5">
        <v>50</v>
      </c>
      <c r="B1609" s="5">
        <v>0</v>
      </c>
      <c r="C1609" s="5">
        <v>0</v>
      </c>
      <c r="D1609" s="5">
        <v>1</v>
      </c>
      <c r="E1609" s="5">
        <v>226</v>
      </c>
      <c r="F1609" s="5" t="e">
        <f>ROUND(Source!AW1603,O1609)</f>
        <v>#REF!</v>
      </c>
      <c r="G1609" s="5" t="s">
        <v>94</v>
      </c>
      <c r="H1609" s="5" t="s">
        <v>95</v>
      </c>
      <c r="I1609" s="5"/>
      <c r="J1609" s="5"/>
      <c r="K1609" s="5">
        <v>226</v>
      </c>
      <c r="L1609" s="5">
        <v>5</v>
      </c>
      <c r="M1609" s="5">
        <v>3</v>
      </c>
      <c r="N1609" s="5" t="s">
        <v>3</v>
      </c>
      <c r="O1609" s="5">
        <v>0</v>
      </c>
      <c r="P1609" s="5" t="e">
        <f>ROUND(Source!EO1603,O1609)</f>
        <v>#REF!</v>
      </c>
      <c r="Q1609" s="5"/>
      <c r="R1609" s="5"/>
      <c r="S1609" s="5"/>
      <c r="T1609" s="5"/>
      <c r="U1609" s="5"/>
      <c r="V1609" s="5"/>
      <c r="W1609" s="5">
        <v>7312</v>
      </c>
      <c r="X1609" s="5">
        <v>1</v>
      </c>
      <c r="Y1609" s="5">
        <v>7312</v>
      </c>
      <c r="Z1609" s="5">
        <v>42133</v>
      </c>
      <c r="AA1609" s="5">
        <v>1</v>
      </c>
      <c r="AB1609" s="5">
        <v>42133</v>
      </c>
    </row>
    <row r="1610" spans="1:245" x14ac:dyDescent="0.2">
      <c r="A1610" s="5">
        <v>50</v>
      </c>
      <c r="B1610" s="5">
        <v>0</v>
      </c>
      <c r="C1610" s="5">
        <v>0</v>
      </c>
      <c r="D1610" s="5">
        <v>1</v>
      </c>
      <c r="E1610" s="5">
        <v>227</v>
      </c>
      <c r="F1610" s="5">
        <f>ROUND(Source!AX1603,O1610)</f>
        <v>0</v>
      </c>
      <c r="G1610" s="5" t="s">
        <v>96</v>
      </c>
      <c r="H1610" s="5" t="s">
        <v>97</v>
      </c>
      <c r="I1610" s="5"/>
      <c r="J1610" s="5"/>
      <c r="K1610" s="5">
        <v>227</v>
      </c>
      <c r="L1610" s="5">
        <v>6</v>
      </c>
      <c r="M1610" s="5">
        <v>3</v>
      </c>
      <c r="N1610" s="5" t="s">
        <v>3</v>
      </c>
      <c r="O1610" s="5">
        <v>0</v>
      </c>
      <c r="P1610" s="5">
        <f>ROUND(Source!EP1603,O1610)</f>
        <v>0</v>
      </c>
      <c r="Q1610" s="5"/>
      <c r="R1610" s="5"/>
      <c r="S1610" s="5"/>
      <c r="T1610" s="5"/>
      <c r="U1610" s="5"/>
      <c r="V1610" s="5"/>
      <c r="W1610" s="5">
        <v>0</v>
      </c>
      <c r="X1610" s="5">
        <v>1</v>
      </c>
      <c r="Y1610" s="5">
        <v>0</v>
      </c>
      <c r="Z1610" s="5">
        <v>0</v>
      </c>
      <c r="AA1610" s="5">
        <v>1</v>
      </c>
      <c r="AB1610" s="5">
        <v>0</v>
      </c>
    </row>
    <row r="1611" spans="1:245" x14ac:dyDescent="0.2">
      <c r="A1611" s="5">
        <v>50</v>
      </c>
      <c r="B1611" s="5">
        <v>0</v>
      </c>
      <c r="C1611" s="5">
        <v>0</v>
      </c>
      <c r="D1611" s="5">
        <v>1</v>
      </c>
      <c r="E1611" s="5">
        <v>228</v>
      </c>
      <c r="F1611" s="5" t="e">
        <f>ROUND(Source!AY1603,O1611)</f>
        <v>#REF!</v>
      </c>
      <c r="G1611" s="5" t="s">
        <v>98</v>
      </c>
      <c r="H1611" s="5" t="s">
        <v>99</v>
      </c>
      <c r="I1611" s="5"/>
      <c r="J1611" s="5"/>
      <c r="K1611" s="5">
        <v>228</v>
      </c>
      <c r="L1611" s="5">
        <v>7</v>
      </c>
      <c r="M1611" s="5">
        <v>3</v>
      </c>
      <c r="N1611" s="5" t="s">
        <v>3</v>
      </c>
      <c r="O1611" s="5">
        <v>0</v>
      </c>
      <c r="P1611" s="5" t="e">
        <f>ROUND(Source!EQ1603,O1611)</f>
        <v>#REF!</v>
      </c>
      <c r="Q1611" s="5"/>
      <c r="R1611" s="5"/>
      <c r="S1611" s="5"/>
      <c r="T1611" s="5"/>
      <c r="U1611" s="5"/>
      <c r="V1611" s="5"/>
      <c r="W1611" s="5">
        <v>7312</v>
      </c>
      <c r="X1611" s="5">
        <v>1</v>
      </c>
      <c r="Y1611" s="5">
        <v>7312</v>
      </c>
      <c r="Z1611" s="5">
        <v>42133</v>
      </c>
      <c r="AA1611" s="5">
        <v>1</v>
      </c>
      <c r="AB1611" s="5">
        <v>42133</v>
      </c>
    </row>
    <row r="1612" spans="1:245" x14ac:dyDescent="0.2">
      <c r="A1612" s="5">
        <v>50</v>
      </c>
      <c r="B1612" s="5">
        <v>0</v>
      </c>
      <c r="C1612" s="5">
        <v>0</v>
      </c>
      <c r="D1612" s="5">
        <v>1</v>
      </c>
      <c r="E1612" s="5">
        <v>216</v>
      </c>
      <c r="F1612" s="5">
        <f>ROUND(Source!AP1603,O1612)</f>
        <v>0</v>
      </c>
      <c r="G1612" s="5" t="s">
        <v>100</v>
      </c>
      <c r="H1612" s="5" t="s">
        <v>101</v>
      </c>
      <c r="I1612" s="5"/>
      <c r="J1612" s="5"/>
      <c r="K1612" s="5">
        <v>216</v>
      </c>
      <c r="L1612" s="5">
        <v>8</v>
      </c>
      <c r="M1612" s="5">
        <v>3</v>
      </c>
      <c r="N1612" s="5" t="s">
        <v>3</v>
      </c>
      <c r="O1612" s="5">
        <v>0</v>
      </c>
      <c r="P1612" s="5">
        <f>ROUND(Source!EH1603,O1612)</f>
        <v>0</v>
      </c>
      <c r="Q1612" s="5"/>
      <c r="R1612" s="5"/>
      <c r="S1612" s="5"/>
      <c r="T1612" s="5"/>
      <c r="U1612" s="5"/>
      <c r="V1612" s="5"/>
      <c r="W1612" s="5">
        <v>0</v>
      </c>
      <c r="X1612" s="5">
        <v>1</v>
      </c>
      <c r="Y1612" s="5">
        <v>0</v>
      </c>
      <c r="Z1612" s="5">
        <v>0</v>
      </c>
      <c r="AA1612" s="5">
        <v>1</v>
      </c>
      <c r="AB1612" s="5">
        <v>0</v>
      </c>
    </row>
    <row r="1613" spans="1:245" x14ac:dyDescent="0.2">
      <c r="A1613" s="5">
        <v>50</v>
      </c>
      <c r="B1613" s="5">
        <v>0</v>
      </c>
      <c r="C1613" s="5">
        <v>0</v>
      </c>
      <c r="D1613" s="5">
        <v>1</v>
      </c>
      <c r="E1613" s="5">
        <v>223</v>
      </c>
      <c r="F1613" s="5">
        <f>ROUND(Source!AQ1603,O1613)</f>
        <v>0</v>
      </c>
      <c r="G1613" s="5" t="s">
        <v>102</v>
      </c>
      <c r="H1613" s="5" t="s">
        <v>103</v>
      </c>
      <c r="I1613" s="5"/>
      <c r="J1613" s="5"/>
      <c r="K1613" s="5">
        <v>223</v>
      </c>
      <c r="L1613" s="5">
        <v>9</v>
      </c>
      <c r="M1613" s="5">
        <v>3</v>
      </c>
      <c r="N1613" s="5" t="s">
        <v>3</v>
      </c>
      <c r="O1613" s="5">
        <v>0</v>
      </c>
      <c r="P1613" s="5">
        <f>ROUND(Source!EI1603,O1613)</f>
        <v>0</v>
      </c>
      <c r="Q1613" s="5"/>
      <c r="R1613" s="5"/>
      <c r="S1613" s="5"/>
      <c r="T1613" s="5"/>
      <c r="U1613" s="5"/>
      <c r="V1613" s="5"/>
      <c r="W1613" s="5">
        <v>0</v>
      </c>
      <c r="X1613" s="5">
        <v>1</v>
      </c>
      <c r="Y1613" s="5">
        <v>0</v>
      </c>
      <c r="Z1613" s="5">
        <v>0</v>
      </c>
      <c r="AA1613" s="5">
        <v>1</v>
      </c>
      <c r="AB1613" s="5">
        <v>0</v>
      </c>
    </row>
    <row r="1614" spans="1:245" x14ac:dyDescent="0.2">
      <c r="A1614" s="5">
        <v>50</v>
      </c>
      <c r="B1614" s="5">
        <v>0</v>
      </c>
      <c r="C1614" s="5">
        <v>0</v>
      </c>
      <c r="D1614" s="5">
        <v>1</v>
      </c>
      <c r="E1614" s="5">
        <v>229</v>
      </c>
      <c r="F1614" s="5">
        <f>ROUND(Source!AZ1603,O1614)</f>
        <v>0</v>
      </c>
      <c r="G1614" s="5" t="s">
        <v>104</v>
      </c>
      <c r="H1614" s="5" t="s">
        <v>105</v>
      </c>
      <c r="I1614" s="5"/>
      <c r="J1614" s="5"/>
      <c r="K1614" s="5">
        <v>229</v>
      </c>
      <c r="L1614" s="5">
        <v>10</v>
      </c>
      <c r="M1614" s="5">
        <v>3</v>
      </c>
      <c r="N1614" s="5" t="s">
        <v>3</v>
      </c>
      <c r="O1614" s="5">
        <v>0</v>
      </c>
      <c r="P1614" s="5">
        <f>ROUND(Source!ER1603,O1614)</f>
        <v>0</v>
      </c>
      <c r="Q1614" s="5"/>
      <c r="R1614" s="5"/>
      <c r="S1614" s="5"/>
      <c r="T1614" s="5"/>
      <c r="U1614" s="5"/>
      <c r="V1614" s="5"/>
      <c r="W1614" s="5">
        <v>0</v>
      </c>
      <c r="X1614" s="5">
        <v>1</v>
      </c>
      <c r="Y1614" s="5">
        <v>0</v>
      </c>
      <c r="Z1614" s="5">
        <v>0</v>
      </c>
      <c r="AA1614" s="5">
        <v>1</v>
      </c>
      <c r="AB1614" s="5">
        <v>0</v>
      </c>
    </row>
    <row r="1615" spans="1:245" x14ac:dyDescent="0.2">
      <c r="A1615" s="5">
        <v>50</v>
      </c>
      <c r="B1615" s="5">
        <v>0</v>
      </c>
      <c r="C1615" s="5">
        <v>0</v>
      </c>
      <c r="D1615" s="5">
        <v>1</v>
      </c>
      <c r="E1615" s="5">
        <v>203</v>
      </c>
      <c r="F1615" s="5" t="e">
        <f>ROUND(Source!Q1603,O1615)</f>
        <v>#REF!</v>
      </c>
      <c r="G1615" s="5" t="s">
        <v>106</v>
      </c>
      <c r="H1615" s="5" t="s">
        <v>107</v>
      </c>
      <c r="I1615" s="5"/>
      <c r="J1615" s="5"/>
      <c r="K1615" s="5">
        <v>203</v>
      </c>
      <c r="L1615" s="5">
        <v>11</v>
      </c>
      <c r="M1615" s="5">
        <v>3</v>
      </c>
      <c r="N1615" s="5" t="s">
        <v>3</v>
      </c>
      <c r="O1615" s="5">
        <v>0</v>
      </c>
      <c r="P1615" s="5" t="e">
        <f>ROUND(Source!DI1603,O1615)</f>
        <v>#REF!</v>
      </c>
      <c r="Q1615" s="5"/>
      <c r="R1615" s="5"/>
      <c r="S1615" s="5"/>
      <c r="T1615" s="5"/>
      <c r="U1615" s="5"/>
      <c r="V1615" s="5"/>
      <c r="W1615" s="5">
        <v>206</v>
      </c>
      <c r="X1615" s="5">
        <v>1</v>
      </c>
      <c r="Y1615" s="5">
        <v>206</v>
      </c>
      <c r="Z1615" s="5">
        <v>1870</v>
      </c>
      <c r="AA1615" s="5">
        <v>1</v>
      </c>
      <c r="AB1615" s="5">
        <v>1870</v>
      </c>
    </row>
    <row r="1616" spans="1:245" x14ac:dyDescent="0.2">
      <c r="A1616" s="5">
        <v>50</v>
      </c>
      <c r="B1616" s="5">
        <v>0</v>
      </c>
      <c r="C1616" s="5">
        <v>0</v>
      </c>
      <c r="D1616" s="5">
        <v>1</v>
      </c>
      <c r="E1616" s="5">
        <v>231</v>
      </c>
      <c r="F1616" s="5">
        <f>ROUND(Source!BB1603,O1616)</f>
        <v>0</v>
      </c>
      <c r="G1616" s="5" t="s">
        <v>108</v>
      </c>
      <c r="H1616" s="5" t="s">
        <v>109</v>
      </c>
      <c r="I1616" s="5"/>
      <c r="J1616" s="5"/>
      <c r="K1616" s="5">
        <v>231</v>
      </c>
      <c r="L1616" s="5">
        <v>12</v>
      </c>
      <c r="M1616" s="5">
        <v>3</v>
      </c>
      <c r="N1616" s="5" t="s">
        <v>3</v>
      </c>
      <c r="O1616" s="5">
        <v>0</v>
      </c>
      <c r="P1616" s="5">
        <f>ROUND(Source!ET1603,O1616)</f>
        <v>0</v>
      </c>
      <c r="Q1616" s="5"/>
      <c r="R1616" s="5"/>
      <c r="S1616" s="5"/>
      <c r="T1616" s="5"/>
      <c r="U1616" s="5"/>
      <c r="V1616" s="5"/>
      <c r="W1616" s="5">
        <v>0</v>
      </c>
      <c r="X1616" s="5">
        <v>1</v>
      </c>
      <c r="Y1616" s="5">
        <v>0</v>
      </c>
      <c r="Z1616" s="5">
        <v>0</v>
      </c>
      <c r="AA1616" s="5">
        <v>1</v>
      </c>
      <c r="AB1616" s="5">
        <v>0</v>
      </c>
    </row>
    <row r="1617" spans="1:28" x14ac:dyDescent="0.2">
      <c r="A1617" s="5">
        <v>50</v>
      </c>
      <c r="B1617" s="5">
        <v>0</v>
      </c>
      <c r="C1617" s="5">
        <v>0</v>
      </c>
      <c r="D1617" s="5">
        <v>1</v>
      </c>
      <c r="E1617" s="5">
        <v>204</v>
      </c>
      <c r="F1617" s="5" t="e">
        <f>ROUND(Source!R1603,O1617)</f>
        <v>#REF!</v>
      </c>
      <c r="G1617" s="5" t="s">
        <v>110</v>
      </c>
      <c r="H1617" s="5" t="s">
        <v>111</v>
      </c>
      <c r="I1617" s="5"/>
      <c r="J1617" s="5"/>
      <c r="K1617" s="5">
        <v>204</v>
      </c>
      <c r="L1617" s="5">
        <v>13</v>
      </c>
      <c r="M1617" s="5">
        <v>3</v>
      </c>
      <c r="N1617" s="5" t="s">
        <v>3</v>
      </c>
      <c r="O1617" s="5">
        <v>0</v>
      </c>
      <c r="P1617" s="5" t="e">
        <f>ROUND(Source!DJ1603,O1617)</f>
        <v>#REF!</v>
      </c>
      <c r="Q1617" s="5"/>
      <c r="R1617" s="5"/>
      <c r="S1617" s="5"/>
      <c r="T1617" s="5"/>
      <c r="U1617" s="5"/>
      <c r="V1617" s="5"/>
      <c r="W1617" s="5">
        <v>10</v>
      </c>
      <c r="X1617" s="5">
        <v>1</v>
      </c>
      <c r="Y1617" s="5">
        <v>10</v>
      </c>
      <c r="Z1617" s="5">
        <v>212</v>
      </c>
      <c r="AA1617" s="5">
        <v>1</v>
      </c>
      <c r="AB1617" s="5">
        <v>212</v>
      </c>
    </row>
    <row r="1618" spans="1:28" x14ac:dyDescent="0.2">
      <c r="A1618" s="5">
        <v>50</v>
      </c>
      <c r="B1618" s="5">
        <v>0</v>
      </c>
      <c r="C1618" s="5">
        <v>0</v>
      </c>
      <c r="D1618" s="5">
        <v>1</v>
      </c>
      <c r="E1618" s="5">
        <v>205</v>
      </c>
      <c r="F1618" s="5" t="e">
        <f>ROUND(Source!S1603,O1618)</f>
        <v>#REF!</v>
      </c>
      <c r="G1618" s="5" t="s">
        <v>112</v>
      </c>
      <c r="H1618" s="5" t="s">
        <v>113</v>
      </c>
      <c r="I1618" s="5"/>
      <c r="J1618" s="5"/>
      <c r="K1618" s="5">
        <v>205</v>
      </c>
      <c r="L1618" s="5">
        <v>14</v>
      </c>
      <c r="M1618" s="5">
        <v>3</v>
      </c>
      <c r="N1618" s="5" t="s">
        <v>3</v>
      </c>
      <c r="O1618" s="5">
        <v>0</v>
      </c>
      <c r="P1618" s="5" t="e">
        <f>ROUND(Source!DK1603,O1618)</f>
        <v>#REF!</v>
      </c>
      <c r="Q1618" s="5"/>
      <c r="R1618" s="5"/>
      <c r="S1618" s="5"/>
      <c r="T1618" s="5"/>
      <c r="U1618" s="5"/>
      <c r="V1618" s="5"/>
      <c r="W1618" s="5">
        <v>624</v>
      </c>
      <c r="X1618" s="5">
        <v>1</v>
      </c>
      <c r="Y1618" s="5">
        <v>624</v>
      </c>
      <c r="Z1618" s="5">
        <v>15939</v>
      </c>
      <c r="AA1618" s="5">
        <v>1</v>
      </c>
      <c r="AB1618" s="5">
        <v>15939</v>
      </c>
    </row>
    <row r="1619" spans="1:28" x14ac:dyDescent="0.2">
      <c r="A1619" s="5">
        <v>50</v>
      </c>
      <c r="B1619" s="5">
        <v>0</v>
      </c>
      <c r="C1619" s="5">
        <v>0</v>
      </c>
      <c r="D1619" s="5">
        <v>1</v>
      </c>
      <c r="E1619" s="5">
        <v>232</v>
      </c>
      <c r="F1619" s="5">
        <f>ROUND(Source!BC1603,O1619)</f>
        <v>0</v>
      </c>
      <c r="G1619" s="5" t="s">
        <v>114</v>
      </c>
      <c r="H1619" s="5" t="s">
        <v>115</v>
      </c>
      <c r="I1619" s="5"/>
      <c r="J1619" s="5"/>
      <c r="K1619" s="5">
        <v>232</v>
      </c>
      <c r="L1619" s="5">
        <v>15</v>
      </c>
      <c r="M1619" s="5">
        <v>3</v>
      </c>
      <c r="N1619" s="5" t="s">
        <v>3</v>
      </c>
      <c r="O1619" s="5">
        <v>0</v>
      </c>
      <c r="P1619" s="5">
        <f>ROUND(Source!EU1603,O1619)</f>
        <v>0</v>
      </c>
      <c r="Q1619" s="5"/>
      <c r="R1619" s="5"/>
      <c r="S1619" s="5"/>
      <c r="T1619" s="5"/>
      <c r="U1619" s="5"/>
      <c r="V1619" s="5"/>
      <c r="W1619" s="5">
        <v>0</v>
      </c>
      <c r="X1619" s="5">
        <v>1</v>
      </c>
      <c r="Y1619" s="5">
        <v>0</v>
      </c>
      <c r="Z1619" s="5">
        <v>0</v>
      </c>
      <c r="AA1619" s="5">
        <v>1</v>
      </c>
      <c r="AB1619" s="5">
        <v>0</v>
      </c>
    </row>
    <row r="1620" spans="1:28" x14ac:dyDescent="0.2">
      <c r="A1620" s="5">
        <v>50</v>
      </c>
      <c r="B1620" s="5">
        <v>0</v>
      </c>
      <c r="C1620" s="5">
        <v>0</v>
      </c>
      <c r="D1620" s="5">
        <v>1</v>
      </c>
      <c r="E1620" s="5">
        <v>214</v>
      </c>
      <c r="F1620" s="5" t="e">
        <f>ROUND(Source!AS1603,O1620)</f>
        <v>#REF!</v>
      </c>
      <c r="G1620" s="5" t="s">
        <v>116</v>
      </c>
      <c r="H1620" s="5" t="s">
        <v>117</v>
      </c>
      <c r="I1620" s="5"/>
      <c r="J1620" s="5"/>
      <c r="K1620" s="5">
        <v>214</v>
      </c>
      <c r="L1620" s="5">
        <v>16</v>
      </c>
      <c r="M1620" s="5">
        <v>3</v>
      </c>
      <c r="N1620" s="5" t="s">
        <v>3</v>
      </c>
      <c r="O1620" s="5">
        <v>0</v>
      </c>
      <c r="P1620" s="5" t="e">
        <f>ROUND(Source!EK1603,O1620)</f>
        <v>#REF!</v>
      </c>
      <c r="Q1620" s="5"/>
      <c r="R1620" s="5"/>
      <c r="S1620" s="5"/>
      <c r="T1620" s="5"/>
      <c r="U1620" s="5"/>
      <c r="V1620" s="5"/>
      <c r="W1620" s="5">
        <v>9257</v>
      </c>
      <c r="X1620" s="5">
        <v>1</v>
      </c>
      <c r="Y1620" s="5">
        <v>9257</v>
      </c>
      <c r="Z1620" s="5">
        <v>85834</v>
      </c>
      <c r="AA1620" s="5">
        <v>1</v>
      </c>
      <c r="AB1620" s="5">
        <v>85834</v>
      </c>
    </row>
    <row r="1621" spans="1:28" x14ac:dyDescent="0.2">
      <c r="A1621" s="5">
        <v>50</v>
      </c>
      <c r="B1621" s="5">
        <v>0</v>
      </c>
      <c r="C1621" s="5">
        <v>0</v>
      </c>
      <c r="D1621" s="5">
        <v>1</v>
      </c>
      <c r="E1621" s="5">
        <v>215</v>
      </c>
      <c r="F1621" s="5">
        <f>ROUND(Source!AT1603,O1621)</f>
        <v>0</v>
      </c>
      <c r="G1621" s="5" t="s">
        <v>118</v>
      </c>
      <c r="H1621" s="5" t="s">
        <v>119</v>
      </c>
      <c r="I1621" s="5"/>
      <c r="J1621" s="5"/>
      <c r="K1621" s="5">
        <v>215</v>
      </c>
      <c r="L1621" s="5">
        <v>17</v>
      </c>
      <c r="M1621" s="5">
        <v>3</v>
      </c>
      <c r="N1621" s="5" t="s">
        <v>3</v>
      </c>
      <c r="O1621" s="5">
        <v>0</v>
      </c>
      <c r="P1621" s="5">
        <f>ROUND(Source!EL1603,O1621)</f>
        <v>0</v>
      </c>
      <c r="Q1621" s="5"/>
      <c r="R1621" s="5"/>
      <c r="S1621" s="5"/>
      <c r="T1621" s="5"/>
      <c r="U1621" s="5"/>
      <c r="V1621" s="5"/>
      <c r="W1621" s="5">
        <v>0</v>
      </c>
      <c r="X1621" s="5">
        <v>1</v>
      </c>
      <c r="Y1621" s="5">
        <v>0</v>
      </c>
      <c r="Z1621" s="5">
        <v>0</v>
      </c>
      <c r="AA1621" s="5">
        <v>1</v>
      </c>
      <c r="AB1621" s="5">
        <v>0</v>
      </c>
    </row>
    <row r="1622" spans="1:28" x14ac:dyDescent="0.2">
      <c r="A1622" s="5">
        <v>50</v>
      </c>
      <c r="B1622" s="5">
        <v>0</v>
      </c>
      <c r="C1622" s="5">
        <v>0</v>
      </c>
      <c r="D1622" s="5">
        <v>1</v>
      </c>
      <c r="E1622" s="5">
        <v>217</v>
      </c>
      <c r="F1622" s="5">
        <f>ROUND(Source!AU1603,O1622)</f>
        <v>0</v>
      </c>
      <c r="G1622" s="5" t="s">
        <v>120</v>
      </c>
      <c r="H1622" s="5" t="s">
        <v>121</v>
      </c>
      <c r="I1622" s="5"/>
      <c r="J1622" s="5"/>
      <c r="K1622" s="5">
        <v>217</v>
      </c>
      <c r="L1622" s="5">
        <v>18</v>
      </c>
      <c r="M1622" s="5">
        <v>3</v>
      </c>
      <c r="N1622" s="5" t="s">
        <v>3</v>
      </c>
      <c r="O1622" s="5">
        <v>0</v>
      </c>
      <c r="P1622" s="5">
        <f>ROUND(Source!EM1603,O1622)</f>
        <v>0</v>
      </c>
      <c r="Q1622" s="5"/>
      <c r="R1622" s="5"/>
      <c r="S1622" s="5"/>
      <c r="T1622" s="5"/>
      <c r="U1622" s="5"/>
      <c r="V1622" s="5"/>
      <c r="W1622" s="5">
        <v>0</v>
      </c>
      <c r="X1622" s="5">
        <v>1</v>
      </c>
      <c r="Y1622" s="5">
        <v>0</v>
      </c>
      <c r="Z1622" s="5">
        <v>0</v>
      </c>
      <c r="AA1622" s="5">
        <v>1</v>
      </c>
      <c r="AB1622" s="5">
        <v>0</v>
      </c>
    </row>
    <row r="1623" spans="1:28" x14ac:dyDescent="0.2">
      <c r="A1623" s="5">
        <v>50</v>
      </c>
      <c r="B1623" s="5">
        <v>0</v>
      </c>
      <c r="C1623" s="5">
        <v>0</v>
      </c>
      <c r="D1623" s="5">
        <v>1</v>
      </c>
      <c r="E1623" s="5">
        <v>230</v>
      </c>
      <c r="F1623" s="5" t="e">
        <f>ROUND(Source!BA1603,O1623)</f>
        <v>#REF!</v>
      </c>
      <c r="G1623" s="5" t="s">
        <v>122</v>
      </c>
      <c r="H1623" s="5" t="s">
        <v>123</v>
      </c>
      <c r="I1623" s="5"/>
      <c r="J1623" s="5"/>
      <c r="K1623" s="5">
        <v>230</v>
      </c>
      <c r="L1623" s="5">
        <v>19</v>
      </c>
      <c r="M1623" s="5">
        <v>3</v>
      </c>
      <c r="N1623" s="5" t="s">
        <v>3</v>
      </c>
      <c r="O1623" s="5">
        <v>0</v>
      </c>
      <c r="P1623" s="5" t="e">
        <f>ROUND(Source!ES1603,O1623)</f>
        <v>#REF!</v>
      </c>
      <c r="Q1623" s="5"/>
      <c r="R1623" s="5"/>
      <c r="S1623" s="5"/>
      <c r="T1623" s="5"/>
      <c r="U1623" s="5"/>
      <c r="V1623" s="5"/>
      <c r="W1623" s="5">
        <v>0</v>
      </c>
      <c r="X1623" s="5">
        <v>1</v>
      </c>
      <c r="Y1623" s="5">
        <v>0</v>
      </c>
      <c r="Z1623" s="5">
        <v>0</v>
      </c>
      <c r="AA1623" s="5">
        <v>1</v>
      </c>
      <c r="AB1623" s="5">
        <v>0</v>
      </c>
    </row>
    <row r="1624" spans="1:28" x14ac:dyDescent="0.2">
      <c r="A1624" s="5">
        <v>50</v>
      </c>
      <c r="B1624" s="5">
        <v>0</v>
      </c>
      <c r="C1624" s="5">
        <v>0</v>
      </c>
      <c r="D1624" s="5">
        <v>1</v>
      </c>
      <c r="E1624" s="5">
        <v>206</v>
      </c>
      <c r="F1624" s="5" t="e">
        <f>ROUND(Source!T1603,O1624)</f>
        <v>#REF!</v>
      </c>
      <c r="G1624" s="5" t="s">
        <v>124</v>
      </c>
      <c r="H1624" s="5" t="s">
        <v>125</v>
      </c>
      <c r="I1624" s="5"/>
      <c r="J1624" s="5"/>
      <c r="K1624" s="5">
        <v>206</v>
      </c>
      <c r="L1624" s="5">
        <v>20</v>
      </c>
      <c r="M1624" s="5">
        <v>3</v>
      </c>
      <c r="N1624" s="5" t="s">
        <v>3</v>
      </c>
      <c r="O1624" s="5">
        <v>0</v>
      </c>
      <c r="P1624" s="5" t="e">
        <f>ROUND(Source!DL1603,O1624)</f>
        <v>#REF!</v>
      </c>
      <c r="Q1624" s="5"/>
      <c r="R1624" s="5"/>
      <c r="S1624" s="5"/>
      <c r="T1624" s="5"/>
      <c r="U1624" s="5"/>
      <c r="V1624" s="5"/>
      <c r="W1624" s="5">
        <v>0</v>
      </c>
      <c r="X1624" s="5">
        <v>1</v>
      </c>
      <c r="Y1624" s="5">
        <v>0</v>
      </c>
      <c r="Z1624" s="5">
        <v>0</v>
      </c>
      <c r="AA1624" s="5">
        <v>1</v>
      </c>
      <c r="AB1624" s="5">
        <v>0</v>
      </c>
    </row>
    <row r="1625" spans="1:28" x14ac:dyDescent="0.2">
      <c r="A1625" s="5">
        <v>50</v>
      </c>
      <c r="B1625" s="5">
        <v>0</v>
      </c>
      <c r="C1625" s="5">
        <v>0</v>
      </c>
      <c r="D1625" s="5">
        <v>1</v>
      </c>
      <c r="E1625" s="5">
        <v>207</v>
      </c>
      <c r="F1625" s="5" t="e">
        <f>Source!U1603</f>
        <v>#REF!</v>
      </c>
      <c r="G1625" s="5" t="s">
        <v>126</v>
      </c>
      <c r="H1625" s="5" t="s">
        <v>127</v>
      </c>
      <c r="I1625" s="5"/>
      <c r="J1625" s="5"/>
      <c r="K1625" s="5">
        <v>207</v>
      </c>
      <c r="L1625" s="5">
        <v>21</v>
      </c>
      <c r="M1625" s="5">
        <v>3</v>
      </c>
      <c r="N1625" s="5" t="s">
        <v>3</v>
      </c>
      <c r="O1625" s="5">
        <v>-1</v>
      </c>
      <c r="P1625" s="5" t="e">
        <f>Source!DM1603</f>
        <v>#REF!</v>
      </c>
      <c r="Q1625" s="5"/>
      <c r="R1625" s="5"/>
      <c r="S1625" s="5"/>
      <c r="T1625" s="5"/>
      <c r="U1625" s="5"/>
      <c r="V1625" s="5"/>
      <c r="W1625" s="5">
        <v>68.216610000000003</v>
      </c>
      <c r="X1625" s="5">
        <v>1</v>
      </c>
      <c r="Y1625" s="5">
        <v>68.216610000000003</v>
      </c>
      <c r="Z1625" s="5">
        <v>68.216610000000003</v>
      </c>
      <c r="AA1625" s="5">
        <v>1</v>
      </c>
      <c r="AB1625" s="5">
        <v>68.216610000000003</v>
      </c>
    </row>
    <row r="1626" spans="1:28" x14ac:dyDescent="0.2">
      <c r="A1626" s="5">
        <v>50</v>
      </c>
      <c r="B1626" s="5">
        <v>0</v>
      </c>
      <c r="C1626" s="5">
        <v>0</v>
      </c>
      <c r="D1626" s="5">
        <v>1</v>
      </c>
      <c r="E1626" s="5">
        <v>208</v>
      </c>
      <c r="F1626" s="5" t="e">
        <f>Source!V1603</f>
        <v>#REF!</v>
      </c>
      <c r="G1626" s="5" t="s">
        <v>128</v>
      </c>
      <c r="H1626" s="5" t="s">
        <v>129</v>
      </c>
      <c r="I1626" s="5"/>
      <c r="J1626" s="5"/>
      <c r="K1626" s="5">
        <v>208</v>
      </c>
      <c r="L1626" s="5">
        <v>22</v>
      </c>
      <c r="M1626" s="5">
        <v>3</v>
      </c>
      <c r="N1626" s="5" t="s">
        <v>3</v>
      </c>
      <c r="O1626" s="5">
        <v>-1</v>
      </c>
      <c r="P1626" s="5" t="e">
        <f>Source!DN1603</f>
        <v>#REF!</v>
      </c>
      <c r="Q1626" s="5"/>
      <c r="R1626" s="5"/>
      <c r="S1626" s="5"/>
      <c r="T1626" s="5"/>
      <c r="U1626" s="5"/>
      <c r="V1626" s="5"/>
      <c r="W1626" s="5">
        <v>0.78573000000000004</v>
      </c>
      <c r="X1626" s="5">
        <v>1</v>
      </c>
      <c r="Y1626" s="5">
        <v>0.78573000000000004</v>
      </c>
      <c r="Z1626" s="5">
        <v>0.78573000000000004</v>
      </c>
      <c r="AA1626" s="5">
        <v>1</v>
      </c>
      <c r="AB1626" s="5">
        <v>0.78573000000000004</v>
      </c>
    </row>
    <row r="1627" spans="1:28" x14ac:dyDescent="0.2">
      <c r="A1627" s="5">
        <v>50</v>
      </c>
      <c r="B1627" s="5">
        <v>0</v>
      </c>
      <c r="C1627" s="5">
        <v>0</v>
      </c>
      <c r="D1627" s="5">
        <v>1</v>
      </c>
      <c r="E1627" s="5">
        <v>209</v>
      </c>
      <c r="F1627" s="5" t="e">
        <f>ROUND(Source!W1603,O1627)</f>
        <v>#REF!</v>
      </c>
      <c r="G1627" s="5" t="s">
        <v>130</v>
      </c>
      <c r="H1627" s="5" t="s">
        <v>131</v>
      </c>
      <c r="I1627" s="5"/>
      <c r="J1627" s="5"/>
      <c r="K1627" s="5">
        <v>209</v>
      </c>
      <c r="L1627" s="5">
        <v>23</v>
      </c>
      <c r="M1627" s="5">
        <v>3</v>
      </c>
      <c r="N1627" s="5" t="s">
        <v>3</v>
      </c>
      <c r="O1627" s="5">
        <v>0</v>
      </c>
      <c r="P1627" s="5" t="e">
        <f>ROUND(Source!DO1603,O1627)</f>
        <v>#REF!</v>
      </c>
      <c r="Q1627" s="5"/>
      <c r="R1627" s="5"/>
      <c r="S1627" s="5"/>
      <c r="T1627" s="5"/>
      <c r="U1627" s="5"/>
      <c r="V1627" s="5"/>
      <c r="W1627" s="5">
        <v>219</v>
      </c>
      <c r="X1627" s="5">
        <v>1</v>
      </c>
      <c r="Y1627" s="5">
        <v>219</v>
      </c>
      <c r="Z1627" s="5">
        <v>219</v>
      </c>
      <c r="AA1627" s="5">
        <v>1</v>
      </c>
      <c r="AB1627" s="5">
        <v>219</v>
      </c>
    </row>
    <row r="1628" spans="1:28" x14ac:dyDescent="0.2">
      <c r="A1628" s="5">
        <v>50</v>
      </c>
      <c r="B1628" s="5">
        <v>0</v>
      </c>
      <c r="C1628" s="5">
        <v>0</v>
      </c>
      <c r="D1628" s="5">
        <v>1</v>
      </c>
      <c r="E1628" s="5">
        <v>233</v>
      </c>
      <c r="F1628" s="5">
        <f>ROUND(Source!BD1603,O1628)</f>
        <v>0</v>
      </c>
      <c r="G1628" s="5" t="s">
        <v>132</v>
      </c>
      <c r="H1628" s="5" t="s">
        <v>133</v>
      </c>
      <c r="I1628" s="5"/>
      <c r="J1628" s="5"/>
      <c r="K1628" s="5">
        <v>233</v>
      </c>
      <c r="L1628" s="5">
        <v>24</v>
      </c>
      <c r="M1628" s="5">
        <v>3</v>
      </c>
      <c r="N1628" s="5" t="s">
        <v>3</v>
      </c>
      <c r="O1628" s="5">
        <v>0</v>
      </c>
      <c r="P1628" s="5">
        <f>ROUND(Source!EV1603,O1628)</f>
        <v>0</v>
      </c>
      <c r="Q1628" s="5"/>
      <c r="R1628" s="5"/>
      <c r="S1628" s="5"/>
      <c r="T1628" s="5"/>
      <c r="U1628" s="5"/>
      <c r="V1628" s="5"/>
      <c r="W1628" s="5">
        <v>0</v>
      </c>
      <c r="X1628" s="5">
        <v>1</v>
      </c>
      <c r="Y1628" s="5">
        <v>0</v>
      </c>
      <c r="Z1628" s="5">
        <v>0</v>
      </c>
      <c r="AA1628" s="5">
        <v>1</v>
      </c>
      <c r="AB1628" s="5">
        <v>0</v>
      </c>
    </row>
    <row r="1629" spans="1:28" x14ac:dyDescent="0.2">
      <c r="A1629" s="5">
        <v>50</v>
      </c>
      <c r="B1629" s="5">
        <v>0</v>
      </c>
      <c r="C1629" s="5">
        <v>0</v>
      </c>
      <c r="D1629" s="5">
        <v>1</v>
      </c>
      <c r="E1629" s="5">
        <v>210</v>
      </c>
      <c r="F1629" s="5" t="e">
        <f>ROUND(Source!X1603,O1629)</f>
        <v>#REF!</v>
      </c>
      <c r="G1629" s="5" t="s">
        <v>134</v>
      </c>
      <c r="H1629" s="5" t="s">
        <v>135</v>
      </c>
      <c r="I1629" s="5"/>
      <c r="J1629" s="5"/>
      <c r="K1629" s="5">
        <v>210</v>
      </c>
      <c r="L1629" s="5">
        <v>25</v>
      </c>
      <c r="M1629" s="5">
        <v>3</v>
      </c>
      <c r="N1629" s="5" t="s">
        <v>3</v>
      </c>
      <c r="O1629" s="5">
        <v>0</v>
      </c>
      <c r="P1629" s="5" t="e">
        <f>ROUND(Source!DP1603,O1629)</f>
        <v>#REF!</v>
      </c>
      <c r="Q1629" s="5"/>
      <c r="R1629" s="5"/>
      <c r="S1629" s="5"/>
      <c r="T1629" s="5"/>
      <c r="U1629" s="5"/>
      <c r="V1629" s="5"/>
      <c r="W1629" s="5">
        <v>664</v>
      </c>
      <c r="X1629" s="5">
        <v>1</v>
      </c>
      <c r="Y1629" s="5">
        <v>664</v>
      </c>
      <c r="Z1629" s="5">
        <v>16080</v>
      </c>
      <c r="AA1629" s="5">
        <v>1</v>
      </c>
      <c r="AB1629" s="5">
        <v>16080</v>
      </c>
    </row>
    <row r="1630" spans="1:28" x14ac:dyDescent="0.2">
      <c r="A1630" s="5">
        <v>50</v>
      </c>
      <c r="B1630" s="5">
        <v>0</v>
      </c>
      <c r="C1630" s="5">
        <v>0</v>
      </c>
      <c r="D1630" s="5">
        <v>1</v>
      </c>
      <c r="E1630" s="5">
        <v>211</v>
      </c>
      <c r="F1630" s="5" t="e">
        <f>ROUND(Source!Y1603,O1630)</f>
        <v>#REF!</v>
      </c>
      <c r="G1630" s="5" t="s">
        <v>136</v>
      </c>
      <c r="H1630" s="5" t="s">
        <v>137</v>
      </c>
      <c r="I1630" s="5"/>
      <c r="J1630" s="5"/>
      <c r="K1630" s="5">
        <v>211</v>
      </c>
      <c r="L1630" s="5">
        <v>26</v>
      </c>
      <c r="M1630" s="5">
        <v>3</v>
      </c>
      <c r="N1630" s="5" t="s">
        <v>3</v>
      </c>
      <c r="O1630" s="5">
        <v>0</v>
      </c>
      <c r="P1630" s="5" t="e">
        <f>ROUND(Source!DQ1603,O1630)</f>
        <v>#REF!</v>
      </c>
      <c r="Q1630" s="5"/>
      <c r="R1630" s="5"/>
      <c r="S1630" s="5"/>
      <c r="T1630" s="5"/>
      <c r="U1630" s="5"/>
      <c r="V1630" s="5"/>
      <c r="W1630" s="5">
        <v>451</v>
      </c>
      <c r="X1630" s="5">
        <v>1</v>
      </c>
      <c r="Y1630" s="5">
        <v>451</v>
      </c>
      <c r="Z1630" s="5">
        <v>9812</v>
      </c>
      <c r="AA1630" s="5">
        <v>1</v>
      </c>
      <c r="AB1630" s="5">
        <v>9812</v>
      </c>
    </row>
    <row r="1631" spans="1:28" x14ac:dyDescent="0.2">
      <c r="A1631" s="5">
        <v>50</v>
      </c>
      <c r="B1631" s="5">
        <v>0</v>
      </c>
      <c r="C1631" s="5">
        <v>0</v>
      </c>
      <c r="D1631" s="5">
        <v>1</v>
      </c>
      <c r="E1631" s="5">
        <v>224</v>
      </c>
      <c r="F1631" s="5" t="e">
        <f>ROUND(Source!AR1603,O1631)</f>
        <v>#REF!</v>
      </c>
      <c r="G1631" s="5" t="s">
        <v>138</v>
      </c>
      <c r="H1631" s="5" t="s">
        <v>139</v>
      </c>
      <c r="I1631" s="5"/>
      <c r="J1631" s="5"/>
      <c r="K1631" s="5">
        <v>224</v>
      </c>
      <c r="L1631" s="5">
        <v>27</v>
      </c>
      <c r="M1631" s="5">
        <v>3</v>
      </c>
      <c r="N1631" s="5" t="s">
        <v>3</v>
      </c>
      <c r="O1631" s="5">
        <v>0</v>
      </c>
      <c r="P1631" s="5" t="e">
        <f>ROUND(Source!EJ1603,O1631)</f>
        <v>#REF!</v>
      </c>
      <c r="Q1631" s="5"/>
      <c r="R1631" s="5"/>
      <c r="S1631" s="5"/>
      <c r="T1631" s="5"/>
      <c r="U1631" s="5"/>
      <c r="V1631" s="5"/>
      <c r="W1631" s="5">
        <v>9257</v>
      </c>
      <c r="X1631" s="5">
        <v>1</v>
      </c>
      <c r="Y1631" s="5">
        <v>9257</v>
      </c>
      <c r="Z1631" s="5">
        <v>85834</v>
      </c>
      <c r="AA1631" s="5">
        <v>1</v>
      </c>
      <c r="AB1631" s="5">
        <v>85834</v>
      </c>
    </row>
    <row r="1633" spans="1:206" x14ac:dyDescent="0.2">
      <c r="A1633" s="3">
        <v>51</v>
      </c>
      <c r="B1633" s="3">
        <f>B1419</f>
        <v>1</v>
      </c>
      <c r="C1633" s="3">
        <f>A1419</f>
        <v>4</v>
      </c>
      <c r="D1633" s="3">
        <f>ROW(A1419)</f>
        <v>1419</v>
      </c>
      <c r="E1633" s="3"/>
      <c r="F1633" s="3" t="str">
        <f>IF(F1419&lt;&gt;"",F1419,"")</f>
        <v>Новый раздел</v>
      </c>
      <c r="G1633" s="3" t="str">
        <f>IF(G1419&lt;&gt;"",G1419,"")</f>
        <v>Чердак</v>
      </c>
      <c r="H1633" s="3">
        <v>0</v>
      </c>
      <c r="I1633" s="3"/>
      <c r="J1633" s="3"/>
      <c r="K1633" s="3"/>
      <c r="L1633" s="3"/>
      <c r="M1633" s="3"/>
      <c r="N1633" s="3"/>
      <c r="O1633" s="3" t="e">
        <f t="shared" ref="O1633:T1633" si="1332">ROUND(O1438+O1493+O1548+O1603+AB1633,0)</f>
        <v>#REF!</v>
      </c>
      <c r="P1633" s="3" t="e">
        <f t="shared" si="1332"/>
        <v>#REF!</v>
      </c>
      <c r="Q1633" s="3" t="e">
        <f t="shared" si="1332"/>
        <v>#REF!</v>
      </c>
      <c r="R1633" s="3" t="e">
        <f t="shared" si="1332"/>
        <v>#REF!</v>
      </c>
      <c r="S1633" s="3" t="e">
        <f t="shared" si="1332"/>
        <v>#REF!</v>
      </c>
      <c r="T1633" s="3" t="e">
        <f t="shared" si="1332"/>
        <v>#REF!</v>
      </c>
      <c r="U1633" s="3" t="e">
        <f>U1438+U1493+U1548+U1603+AH1633</f>
        <v>#REF!</v>
      </c>
      <c r="V1633" s="3" t="e">
        <f>V1438+V1493+V1548+V1603+AI1633</f>
        <v>#REF!</v>
      </c>
      <c r="W1633" s="3" t="e">
        <f>ROUND(W1438+W1493+W1548+W1603+AJ1633,0)</f>
        <v>#REF!</v>
      </c>
      <c r="X1633" s="3" t="e">
        <f>ROUND(X1438+X1493+X1548+X1603+AK1633,0)</f>
        <v>#REF!</v>
      </c>
      <c r="Y1633" s="3" t="e">
        <f>ROUND(Y1438+Y1493+Y1548+Y1603+AL1633,0)</f>
        <v>#REF!</v>
      </c>
      <c r="Z1633" s="3"/>
      <c r="AA1633" s="3"/>
      <c r="AB1633" s="3"/>
      <c r="AC1633" s="3"/>
      <c r="AD1633" s="3"/>
      <c r="AE1633" s="3"/>
      <c r="AF1633" s="3"/>
      <c r="AG1633" s="3"/>
      <c r="AH1633" s="3"/>
      <c r="AI1633" s="3"/>
      <c r="AJ1633" s="3"/>
      <c r="AK1633" s="3"/>
      <c r="AL1633" s="3"/>
      <c r="AM1633" s="3"/>
      <c r="AN1633" s="3"/>
      <c r="AO1633" s="3">
        <f t="shared" ref="AO1633:BD1633" si="1333">ROUND(AO1438+AO1493+AO1548+AO1603+BX1633,0)</f>
        <v>0</v>
      </c>
      <c r="AP1633" s="3">
        <f t="shared" si="1333"/>
        <v>0</v>
      </c>
      <c r="AQ1633" s="3">
        <f t="shared" si="1333"/>
        <v>0</v>
      </c>
      <c r="AR1633" s="3" t="e">
        <f t="shared" si="1333"/>
        <v>#REF!</v>
      </c>
      <c r="AS1633" s="3" t="e">
        <f t="shared" si="1333"/>
        <v>#REF!</v>
      </c>
      <c r="AT1633" s="3">
        <f t="shared" si="1333"/>
        <v>0</v>
      </c>
      <c r="AU1633" s="3">
        <f t="shared" si="1333"/>
        <v>0</v>
      </c>
      <c r="AV1633" s="3" t="e">
        <f t="shared" si="1333"/>
        <v>#REF!</v>
      </c>
      <c r="AW1633" s="3" t="e">
        <f t="shared" si="1333"/>
        <v>#REF!</v>
      </c>
      <c r="AX1633" s="3">
        <f t="shared" si="1333"/>
        <v>0</v>
      </c>
      <c r="AY1633" s="3" t="e">
        <f t="shared" si="1333"/>
        <v>#REF!</v>
      </c>
      <c r="AZ1633" s="3">
        <f t="shared" si="1333"/>
        <v>0</v>
      </c>
      <c r="BA1633" s="3" t="e">
        <f t="shared" si="1333"/>
        <v>#REF!</v>
      </c>
      <c r="BB1633" s="3">
        <f t="shared" si="1333"/>
        <v>0</v>
      </c>
      <c r="BC1633" s="3">
        <f t="shared" si="1333"/>
        <v>0</v>
      </c>
      <c r="BD1633" s="3">
        <f t="shared" si="1333"/>
        <v>0</v>
      </c>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4" t="e">
        <f t="shared" ref="DG1633:DL1633" si="1334">ROUND(DG1438+DG1493+DG1548+DG1603+DT1633,0)</f>
        <v>#REF!</v>
      </c>
      <c r="DH1633" s="4" t="e">
        <f t="shared" si="1334"/>
        <v>#REF!</v>
      </c>
      <c r="DI1633" s="4" t="e">
        <f t="shared" si="1334"/>
        <v>#REF!</v>
      </c>
      <c r="DJ1633" s="4" t="e">
        <f t="shared" si="1334"/>
        <v>#REF!</v>
      </c>
      <c r="DK1633" s="4" t="e">
        <f t="shared" si="1334"/>
        <v>#REF!</v>
      </c>
      <c r="DL1633" s="4" t="e">
        <f t="shared" si="1334"/>
        <v>#REF!</v>
      </c>
      <c r="DM1633" s="4" t="e">
        <f>DM1438+DM1493+DM1548+DM1603+DZ1633</f>
        <v>#REF!</v>
      </c>
      <c r="DN1633" s="4" t="e">
        <f>DN1438+DN1493+DN1548+DN1603+EA1633</f>
        <v>#REF!</v>
      </c>
      <c r="DO1633" s="4" t="e">
        <f>ROUND(DO1438+DO1493+DO1548+DO1603+EB1633,0)</f>
        <v>#REF!</v>
      </c>
      <c r="DP1633" s="4" t="e">
        <f>ROUND(DP1438+DP1493+DP1548+DP1603+EC1633,0)</f>
        <v>#REF!</v>
      </c>
      <c r="DQ1633" s="4" t="e">
        <f>ROUND(DQ1438+DQ1493+DQ1548+DQ1603+ED1633,0)</f>
        <v>#REF!</v>
      </c>
      <c r="DR1633" s="4"/>
      <c r="DS1633" s="4"/>
      <c r="DT1633" s="4"/>
      <c r="DU1633" s="4"/>
      <c r="DV1633" s="4"/>
      <c r="DW1633" s="4"/>
      <c r="DX1633" s="4"/>
      <c r="DY1633" s="4"/>
      <c r="DZ1633" s="4"/>
      <c r="EA1633" s="4"/>
      <c r="EB1633" s="4"/>
      <c r="EC1633" s="4"/>
      <c r="ED1633" s="4"/>
      <c r="EE1633" s="4"/>
      <c r="EF1633" s="4"/>
      <c r="EG1633" s="4">
        <f t="shared" ref="EG1633:EV1633" si="1335">ROUND(EG1438+EG1493+EG1548+EG1603+FP1633,0)</f>
        <v>0</v>
      </c>
      <c r="EH1633" s="4">
        <f t="shared" si="1335"/>
        <v>0</v>
      </c>
      <c r="EI1633" s="4">
        <f t="shared" si="1335"/>
        <v>0</v>
      </c>
      <c r="EJ1633" s="4" t="e">
        <f t="shared" si="1335"/>
        <v>#REF!</v>
      </c>
      <c r="EK1633" s="4" t="e">
        <f t="shared" si="1335"/>
        <v>#REF!</v>
      </c>
      <c r="EL1633" s="4">
        <f t="shared" si="1335"/>
        <v>0</v>
      </c>
      <c r="EM1633" s="4">
        <f t="shared" si="1335"/>
        <v>0</v>
      </c>
      <c r="EN1633" s="4" t="e">
        <f t="shared" si="1335"/>
        <v>#REF!</v>
      </c>
      <c r="EO1633" s="4" t="e">
        <f t="shared" si="1335"/>
        <v>#REF!</v>
      </c>
      <c r="EP1633" s="4">
        <f t="shared" si="1335"/>
        <v>0</v>
      </c>
      <c r="EQ1633" s="4" t="e">
        <f t="shared" si="1335"/>
        <v>#REF!</v>
      </c>
      <c r="ER1633" s="4">
        <f t="shared" si="1335"/>
        <v>0</v>
      </c>
      <c r="ES1633" s="4" t="e">
        <f t="shared" si="1335"/>
        <v>#REF!</v>
      </c>
      <c r="ET1633" s="4">
        <f t="shared" si="1335"/>
        <v>0</v>
      </c>
      <c r="EU1633" s="4">
        <f t="shared" si="1335"/>
        <v>0</v>
      </c>
      <c r="EV1633" s="4">
        <f t="shared" si="1335"/>
        <v>0</v>
      </c>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c r="GW1633" s="4"/>
      <c r="GX1633" s="4">
        <v>0</v>
      </c>
    </row>
    <row r="1635" spans="1:206" x14ac:dyDescent="0.2">
      <c r="A1635" s="5">
        <v>50</v>
      </c>
      <c r="B1635" s="5">
        <v>0</v>
      </c>
      <c r="C1635" s="5">
        <v>0</v>
      </c>
      <c r="D1635" s="5">
        <v>1</v>
      </c>
      <c r="E1635" s="5">
        <v>201</v>
      </c>
      <c r="F1635" s="5" t="e">
        <f>ROUND(Source!O1633,O1635)</f>
        <v>#REF!</v>
      </c>
      <c r="G1635" s="5" t="s">
        <v>86</v>
      </c>
      <c r="H1635" s="5" t="s">
        <v>87</v>
      </c>
      <c r="I1635" s="5"/>
      <c r="J1635" s="5"/>
      <c r="K1635" s="5">
        <v>201</v>
      </c>
      <c r="L1635" s="5">
        <v>1</v>
      </c>
      <c r="M1635" s="5">
        <v>3</v>
      </c>
      <c r="N1635" s="5" t="s">
        <v>3</v>
      </c>
      <c r="O1635" s="5">
        <v>0</v>
      </c>
      <c r="P1635" s="5" t="e">
        <f>ROUND(Source!DG1633,O1635)</f>
        <v>#REF!</v>
      </c>
      <c r="Q1635" s="5"/>
      <c r="R1635" s="5"/>
      <c r="S1635" s="5"/>
      <c r="T1635" s="5"/>
      <c r="U1635" s="5"/>
      <c r="V1635" s="5"/>
      <c r="W1635" s="5">
        <v>33460</v>
      </c>
      <c r="X1635" s="5">
        <v>1</v>
      </c>
      <c r="Y1635" s="5">
        <v>33460</v>
      </c>
      <c r="Z1635" s="5">
        <v>268421</v>
      </c>
      <c r="AA1635" s="5">
        <v>1</v>
      </c>
      <c r="AB1635" s="5">
        <v>268421</v>
      </c>
    </row>
    <row r="1636" spans="1:206" x14ac:dyDescent="0.2">
      <c r="A1636" s="5">
        <v>50</v>
      </c>
      <c r="B1636" s="5">
        <v>0</v>
      </c>
      <c r="C1636" s="5">
        <v>0</v>
      </c>
      <c r="D1636" s="5">
        <v>1</v>
      </c>
      <c r="E1636" s="5">
        <v>202</v>
      </c>
      <c r="F1636" s="5" t="e">
        <f>ROUND(Source!P1633,O1636)</f>
        <v>#REF!</v>
      </c>
      <c r="G1636" s="5" t="s">
        <v>88</v>
      </c>
      <c r="H1636" s="5" t="s">
        <v>89</v>
      </c>
      <c r="I1636" s="5"/>
      <c r="J1636" s="5"/>
      <c r="K1636" s="5">
        <v>202</v>
      </c>
      <c r="L1636" s="5">
        <v>2</v>
      </c>
      <c r="M1636" s="5">
        <v>3</v>
      </c>
      <c r="N1636" s="5" t="s">
        <v>3</v>
      </c>
      <c r="O1636" s="5">
        <v>0</v>
      </c>
      <c r="P1636" s="5" t="e">
        <f>ROUND(Source!DH1633,O1636)</f>
        <v>#REF!</v>
      </c>
      <c r="Q1636" s="5"/>
      <c r="R1636" s="5"/>
      <c r="S1636" s="5"/>
      <c r="T1636" s="5"/>
      <c r="U1636" s="5"/>
      <c r="V1636" s="5"/>
      <c r="W1636" s="5">
        <v>29611</v>
      </c>
      <c r="X1636" s="5">
        <v>1</v>
      </c>
      <c r="Y1636" s="5">
        <v>29611</v>
      </c>
      <c r="Z1636" s="5">
        <v>184538</v>
      </c>
      <c r="AA1636" s="5">
        <v>1</v>
      </c>
      <c r="AB1636" s="5">
        <v>184538</v>
      </c>
    </row>
    <row r="1637" spans="1:206" x14ac:dyDescent="0.2">
      <c r="A1637" s="5">
        <v>50</v>
      </c>
      <c r="B1637" s="5">
        <v>0</v>
      </c>
      <c r="C1637" s="5">
        <v>0</v>
      </c>
      <c r="D1637" s="5">
        <v>1</v>
      </c>
      <c r="E1637" s="5">
        <v>222</v>
      </c>
      <c r="F1637" s="5">
        <f>ROUND(Source!AO1633,O1637)</f>
        <v>0</v>
      </c>
      <c r="G1637" s="5" t="s">
        <v>90</v>
      </c>
      <c r="H1637" s="5" t="s">
        <v>91</v>
      </c>
      <c r="I1637" s="5"/>
      <c r="J1637" s="5"/>
      <c r="K1637" s="5">
        <v>222</v>
      </c>
      <c r="L1637" s="5">
        <v>3</v>
      </c>
      <c r="M1637" s="5">
        <v>3</v>
      </c>
      <c r="N1637" s="5" t="s">
        <v>3</v>
      </c>
      <c r="O1637" s="5">
        <v>0</v>
      </c>
      <c r="P1637" s="5">
        <f>ROUND(Source!EG1633,O1637)</f>
        <v>0</v>
      </c>
      <c r="Q1637" s="5"/>
      <c r="R1637" s="5"/>
      <c r="S1637" s="5"/>
      <c r="T1637" s="5"/>
      <c r="U1637" s="5"/>
      <c r="V1637" s="5"/>
      <c r="W1637" s="5">
        <v>0</v>
      </c>
      <c r="X1637" s="5">
        <v>1</v>
      </c>
      <c r="Y1637" s="5">
        <v>0</v>
      </c>
      <c r="Z1637" s="5">
        <v>0</v>
      </c>
      <c r="AA1637" s="5">
        <v>1</v>
      </c>
      <c r="AB1637" s="5">
        <v>0</v>
      </c>
    </row>
    <row r="1638" spans="1:206" x14ac:dyDescent="0.2">
      <c r="A1638" s="5">
        <v>50</v>
      </c>
      <c r="B1638" s="5">
        <v>0</v>
      </c>
      <c r="C1638" s="5">
        <v>0</v>
      </c>
      <c r="D1638" s="5">
        <v>1</v>
      </c>
      <c r="E1638" s="5">
        <v>225</v>
      </c>
      <c r="F1638" s="5" t="e">
        <f>ROUND(Source!AV1633,O1638)</f>
        <v>#REF!</v>
      </c>
      <c r="G1638" s="5" t="s">
        <v>92</v>
      </c>
      <c r="H1638" s="5" t="s">
        <v>93</v>
      </c>
      <c r="I1638" s="5"/>
      <c r="J1638" s="5"/>
      <c r="K1638" s="5">
        <v>225</v>
      </c>
      <c r="L1638" s="5">
        <v>4</v>
      </c>
      <c r="M1638" s="5">
        <v>3</v>
      </c>
      <c r="N1638" s="5" t="s">
        <v>3</v>
      </c>
      <c r="O1638" s="5">
        <v>0</v>
      </c>
      <c r="P1638" s="5" t="e">
        <f>ROUND(Source!EN1633,O1638)</f>
        <v>#REF!</v>
      </c>
      <c r="Q1638" s="5"/>
      <c r="R1638" s="5"/>
      <c r="S1638" s="5"/>
      <c r="T1638" s="5"/>
      <c r="U1638" s="5"/>
      <c r="V1638" s="5"/>
      <c r="W1638" s="5">
        <v>29611</v>
      </c>
      <c r="X1638" s="5">
        <v>1</v>
      </c>
      <c r="Y1638" s="5">
        <v>29611</v>
      </c>
      <c r="Z1638" s="5">
        <v>184538</v>
      </c>
      <c r="AA1638" s="5">
        <v>1</v>
      </c>
      <c r="AB1638" s="5">
        <v>184538</v>
      </c>
    </row>
    <row r="1639" spans="1:206" x14ac:dyDescent="0.2">
      <c r="A1639" s="5">
        <v>50</v>
      </c>
      <c r="B1639" s="5">
        <v>0</v>
      </c>
      <c r="C1639" s="5">
        <v>0</v>
      </c>
      <c r="D1639" s="5">
        <v>1</v>
      </c>
      <c r="E1639" s="5">
        <v>226</v>
      </c>
      <c r="F1639" s="5" t="e">
        <f>ROUND(Source!AW1633,O1639)</f>
        <v>#REF!</v>
      </c>
      <c r="G1639" s="5" t="s">
        <v>94</v>
      </c>
      <c r="H1639" s="5" t="s">
        <v>95</v>
      </c>
      <c r="I1639" s="5"/>
      <c r="J1639" s="5"/>
      <c r="K1639" s="5">
        <v>226</v>
      </c>
      <c r="L1639" s="5">
        <v>5</v>
      </c>
      <c r="M1639" s="5">
        <v>3</v>
      </c>
      <c r="N1639" s="5" t="s">
        <v>3</v>
      </c>
      <c r="O1639" s="5">
        <v>0</v>
      </c>
      <c r="P1639" s="5" t="e">
        <f>ROUND(Source!EO1633,O1639)</f>
        <v>#REF!</v>
      </c>
      <c r="Q1639" s="5"/>
      <c r="R1639" s="5"/>
      <c r="S1639" s="5"/>
      <c r="T1639" s="5"/>
      <c r="U1639" s="5"/>
      <c r="V1639" s="5"/>
      <c r="W1639" s="5">
        <v>29611</v>
      </c>
      <c r="X1639" s="5">
        <v>1</v>
      </c>
      <c r="Y1639" s="5">
        <v>29611</v>
      </c>
      <c r="Z1639" s="5">
        <v>184538</v>
      </c>
      <c r="AA1639" s="5">
        <v>1</v>
      </c>
      <c r="AB1639" s="5">
        <v>184538</v>
      </c>
    </row>
    <row r="1640" spans="1:206" x14ac:dyDescent="0.2">
      <c r="A1640" s="5">
        <v>50</v>
      </c>
      <c r="B1640" s="5">
        <v>0</v>
      </c>
      <c r="C1640" s="5">
        <v>0</v>
      </c>
      <c r="D1640" s="5">
        <v>1</v>
      </c>
      <c r="E1640" s="5">
        <v>227</v>
      </c>
      <c r="F1640" s="5">
        <f>ROUND(Source!AX1633,O1640)</f>
        <v>0</v>
      </c>
      <c r="G1640" s="5" t="s">
        <v>96</v>
      </c>
      <c r="H1640" s="5" t="s">
        <v>97</v>
      </c>
      <c r="I1640" s="5"/>
      <c r="J1640" s="5"/>
      <c r="K1640" s="5">
        <v>227</v>
      </c>
      <c r="L1640" s="5">
        <v>6</v>
      </c>
      <c r="M1640" s="5">
        <v>3</v>
      </c>
      <c r="N1640" s="5" t="s">
        <v>3</v>
      </c>
      <c r="O1640" s="5">
        <v>0</v>
      </c>
      <c r="P1640" s="5">
        <f>ROUND(Source!EP1633,O1640)</f>
        <v>0</v>
      </c>
      <c r="Q1640" s="5"/>
      <c r="R1640" s="5"/>
      <c r="S1640" s="5"/>
      <c r="T1640" s="5"/>
      <c r="U1640" s="5"/>
      <c r="V1640" s="5"/>
      <c r="W1640" s="5">
        <v>0</v>
      </c>
      <c r="X1640" s="5">
        <v>1</v>
      </c>
      <c r="Y1640" s="5">
        <v>0</v>
      </c>
      <c r="Z1640" s="5">
        <v>0</v>
      </c>
      <c r="AA1640" s="5">
        <v>1</v>
      </c>
      <c r="AB1640" s="5">
        <v>0</v>
      </c>
    </row>
    <row r="1641" spans="1:206" x14ac:dyDescent="0.2">
      <c r="A1641" s="5">
        <v>50</v>
      </c>
      <c r="B1641" s="5">
        <v>0</v>
      </c>
      <c r="C1641" s="5">
        <v>0</v>
      </c>
      <c r="D1641" s="5">
        <v>1</v>
      </c>
      <c r="E1641" s="5">
        <v>228</v>
      </c>
      <c r="F1641" s="5" t="e">
        <f>ROUND(Source!AY1633,O1641)</f>
        <v>#REF!</v>
      </c>
      <c r="G1641" s="5" t="s">
        <v>98</v>
      </c>
      <c r="H1641" s="5" t="s">
        <v>99</v>
      </c>
      <c r="I1641" s="5"/>
      <c r="J1641" s="5"/>
      <c r="K1641" s="5">
        <v>228</v>
      </c>
      <c r="L1641" s="5">
        <v>7</v>
      </c>
      <c r="M1641" s="5">
        <v>3</v>
      </c>
      <c r="N1641" s="5" t="s">
        <v>3</v>
      </c>
      <c r="O1641" s="5">
        <v>0</v>
      </c>
      <c r="P1641" s="5" t="e">
        <f>ROUND(Source!EQ1633,O1641)</f>
        <v>#REF!</v>
      </c>
      <c r="Q1641" s="5"/>
      <c r="R1641" s="5"/>
      <c r="S1641" s="5"/>
      <c r="T1641" s="5"/>
      <c r="U1641" s="5"/>
      <c r="V1641" s="5"/>
      <c r="W1641" s="5">
        <v>29611</v>
      </c>
      <c r="X1641" s="5">
        <v>1</v>
      </c>
      <c r="Y1641" s="5">
        <v>29611</v>
      </c>
      <c r="Z1641" s="5">
        <v>184538</v>
      </c>
      <c r="AA1641" s="5">
        <v>1</v>
      </c>
      <c r="AB1641" s="5">
        <v>184538</v>
      </c>
    </row>
    <row r="1642" spans="1:206" x14ac:dyDescent="0.2">
      <c r="A1642" s="5">
        <v>50</v>
      </c>
      <c r="B1642" s="5">
        <v>0</v>
      </c>
      <c r="C1642" s="5">
        <v>0</v>
      </c>
      <c r="D1642" s="5">
        <v>1</v>
      </c>
      <c r="E1642" s="5">
        <v>216</v>
      </c>
      <c r="F1642" s="5">
        <f>ROUND(Source!AP1633,O1642)</f>
        <v>0</v>
      </c>
      <c r="G1642" s="5" t="s">
        <v>100</v>
      </c>
      <c r="H1642" s="5" t="s">
        <v>101</v>
      </c>
      <c r="I1642" s="5"/>
      <c r="J1642" s="5"/>
      <c r="K1642" s="5">
        <v>216</v>
      </c>
      <c r="L1642" s="5">
        <v>8</v>
      </c>
      <c r="M1642" s="5">
        <v>3</v>
      </c>
      <c r="N1642" s="5" t="s">
        <v>3</v>
      </c>
      <c r="O1642" s="5">
        <v>0</v>
      </c>
      <c r="P1642" s="5">
        <f>ROUND(Source!EH1633,O1642)</f>
        <v>0</v>
      </c>
      <c r="Q1642" s="5"/>
      <c r="R1642" s="5"/>
      <c r="S1642" s="5"/>
      <c r="T1642" s="5"/>
      <c r="U1642" s="5"/>
      <c r="V1642" s="5"/>
      <c r="W1642" s="5">
        <v>0</v>
      </c>
      <c r="X1642" s="5">
        <v>1</v>
      </c>
      <c r="Y1642" s="5">
        <v>0</v>
      </c>
      <c r="Z1642" s="5">
        <v>0</v>
      </c>
      <c r="AA1642" s="5">
        <v>1</v>
      </c>
      <c r="AB1642" s="5">
        <v>0</v>
      </c>
    </row>
    <row r="1643" spans="1:206" x14ac:dyDescent="0.2">
      <c r="A1643" s="5">
        <v>50</v>
      </c>
      <c r="B1643" s="5">
        <v>0</v>
      </c>
      <c r="C1643" s="5">
        <v>0</v>
      </c>
      <c r="D1643" s="5">
        <v>1</v>
      </c>
      <c r="E1643" s="5">
        <v>223</v>
      </c>
      <c r="F1643" s="5">
        <f>ROUND(Source!AQ1633,O1643)</f>
        <v>0</v>
      </c>
      <c r="G1643" s="5" t="s">
        <v>102</v>
      </c>
      <c r="H1643" s="5" t="s">
        <v>103</v>
      </c>
      <c r="I1643" s="5"/>
      <c r="J1643" s="5"/>
      <c r="K1643" s="5">
        <v>223</v>
      </c>
      <c r="L1643" s="5">
        <v>9</v>
      </c>
      <c r="M1643" s="5">
        <v>3</v>
      </c>
      <c r="N1643" s="5" t="s">
        <v>3</v>
      </c>
      <c r="O1643" s="5">
        <v>0</v>
      </c>
      <c r="P1643" s="5">
        <f>ROUND(Source!EI1633,O1643)</f>
        <v>0</v>
      </c>
      <c r="Q1643" s="5"/>
      <c r="R1643" s="5"/>
      <c r="S1643" s="5"/>
      <c r="T1643" s="5"/>
      <c r="U1643" s="5"/>
      <c r="V1643" s="5"/>
      <c r="W1643" s="5">
        <v>0</v>
      </c>
      <c r="X1643" s="5">
        <v>1</v>
      </c>
      <c r="Y1643" s="5">
        <v>0</v>
      </c>
      <c r="Z1643" s="5">
        <v>0</v>
      </c>
      <c r="AA1643" s="5">
        <v>1</v>
      </c>
      <c r="AB1643" s="5">
        <v>0</v>
      </c>
    </row>
    <row r="1644" spans="1:206" x14ac:dyDescent="0.2">
      <c r="A1644" s="5">
        <v>50</v>
      </c>
      <c r="B1644" s="5">
        <v>0</v>
      </c>
      <c r="C1644" s="5">
        <v>0</v>
      </c>
      <c r="D1644" s="5">
        <v>1</v>
      </c>
      <c r="E1644" s="5">
        <v>229</v>
      </c>
      <c r="F1644" s="5">
        <f>ROUND(Source!AZ1633,O1644)</f>
        <v>0</v>
      </c>
      <c r="G1644" s="5" t="s">
        <v>104</v>
      </c>
      <c r="H1644" s="5" t="s">
        <v>105</v>
      </c>
      <c r="I1644" s="5"/>
      <c r="J1644" s="5"/>
      <c r="K1644" s="5">
        <v>229</v>
      </c>
      <c r="L1644" s="5">
        <v>10</v>
      </c>
      <c r="M1644" s="5">
        <v>3</v>
      </c>
      <c r="N1644" s="5" t="s">
        <v>3</v>
      </c>
      <c r="O1644" s="5">
        <v>0</v>
      </c>
      <c r="P1644" s="5">
        <f>ROUND(Source!ER1633,O1644)</f>
        <v>0</v>
      </c>
      <c r="Q1644" s="5"/>
      <c r="R1644" s="5"/>
      <c r="S1644" s="5"/>
      <c r="T1644" s="5"/>
      <c r="U1644" s="5"/>
      <c r="V1644" s="5"/>
      <c r="W1644" s="5">
        <v>0</v>
      </c>
      <c r="X1644" s="5">
        <v>1</v>
      </c>
      <c r="Y1644" s="5">
        <v>0</v>
      </c>
      <c r="Z1644" s="5">
        <v>0</v>
      </c>
      <c r="AA1644" s="5">
        <v>1</v>
      </c>
      <c r="AB1644" s="5">
        <v>0</v>
      </c>
    </row>
    <row r="1645" spans="1:206" x14ac:dyDescent="0.2">
      <c r="A1645" s="5">
        <v>50</v>
      </c>
      <c r="B1645" s="5">
        <v>0</v>
      </c>
      <c r="C1645" s="5">
        <v>0</v>
      </c>
      <c r="D1645" s="5">
        <v>1</v>
      </c>
      <c r="E1645" s="5">
        <v>203</v>
      </c>
      <c r="F1645" s="5" t="e">
        <f>ROUND(Source!Q1633,O1645)</f>
        <v>#REF!</v>
      </c>
      <c r="G1645" s="5" t="s">
        <v>106</v>
      </c>
      <c r="H1645" s="5" t="s">
        <v>107</v>
      </c>
      <c r="I1645" s="5"/>
      <c r="J1645" s="5"/>
      <c r="K1645" s="5">
        <v>203</v>
      </c>
      <c r="L1645" s="5">
        <v>11</v>
      </c>
      <c r="M1645" s="5">
        <v>3</v>
      </c>
      <c r="N1645" s="5" t="s">
        <v>3</v>
      </c>
      <c r="O1645" s="5">
        <v>0</v>
      </c>
      <c r="P1645" s="5" t="e">
        <f>ROUND(Source!DI1633,O1645)</f>
        <v>#REF!</v>
      </c>
      <c r="Q1645" s="5"/>
      <c r="R1645" s="5"/>
      <c r="S1645" s="5"/>
      <c r="T1645" s="5"/>
      <c r="U1645" s="5"/>
      <c r="V1645" s="5"/>
      <c r="W1645" s="5">
        <v>851</v>
      </c>
      <c r="X1645" s="5">
        <v>1</v>
      </c>
      <c r="Y1645" s="5">
        <v>851</v>
      </c>
      <c r="Z1645" s="5">
        <v>7466</v>
      </c>
      <c r="AA1645" s="5">
        <v>1</v>
      </c>
      <c r="AB1645" s="5">
        <v>7466</v>
      </c>
    </row>
    <row r="1646" spans="1:206" x14ac:dyDescent="0.2">
      <c r="A1646" s="5">
        <v>50</v>
      </c>
      <c r="B1646" s="5">
        <v>0</v>
      </c>
      <c r="C1646" s="5">
        <v>0</v>
      </c>
      <c r="D1646" s="5">
        <v>1</v>
      </c>
      <c r="E1646" s="5">
        <v>231</v>
      </c>
      <c r="F1646" s="5">
        <f>ROUND(Source!BB1633,O1646)</f>
        <v>0</v>
      </c>
      <c r="G1646" s="5" t="s">
        <v>108</v>
      </c>
      <c r="H1646" s="5" t="s">
        <v>109</v>
      </c>
      <c r="I1646" s="5"/>
      <c r="J1646" s="5"/>
      <c r="K1646" s="5">
        <v>231</v>
      </c>
      <c r="L1646" s="5">
        <v>12</v>
      </c>
      <c r="M1646" s="5">
        <v>3</v>
      </c>
      <c r="N1646" s="5" t="s">
        <v>3</v>
      </c>
      <c r="O1646" s="5">
        <v>0</v>
      </c>
      <c r="P1646" s="5">
        <f>ROUND(Source!ET1633,O1646)</f>
        <v>0</v>
      </c>
      <c r="Q1646" s="5"/>
      <c r="R1646" s="5"/>
      <c r="S1646" s="5"/>
      <c r="T1646" s="5"/>
      <c r="U1646" s="5"/>
      <c r="V1646" s="5"/>
      <c r="W1646" s="5">
        <v>0</v>
      </c>
      <c r="X1646" s="5">
        <v>1</v>
      </c>
      <c r="Y1646" s="5">
        <v>0</v>
      </c>
      <c r="Z1646" s="5">
        <v>0</v>
      </c>
      <c r="AA1646" s="5">
        <v>1</v>
      </c>
      <c r="AB1646" s="5">
        <v>0</v>
      </c>
    </row>
    <row r="1647" spans="1:206" x14ac:dyDescent="0.2">
      <c r="A1647" s="5">
        <v>50</v>
      </c>
      <c r="B1647" s="5">
        <v>0</v>
      </c>
      <c r="C1647" s="5">
        <v>0</v>
      </c>
      <c r="D1647" s="5">
        <v>1</v>
      </c>
      <c r="E1647" s="5">
        <v>204</v>
      </c>
      <c r="F1647" s="5" t="e">
        <f>ROUND(Source!R1633,O1647)</f>
        <v>#REF!</v>
      </c>
      <c r="G1647" s="5" t="s">
        <v>110</v>
      </c>
      <c r="H1647" s="5" t="s">
        <v>111</v>
      </c>
      <c r="I1647" s="5"/>
      <c r="J1647" s="5"/>
      <c r="K1647" s="5">
        <v>204</v>
      </c>
      <c r="L1647" s="5">
        <v>13</v>
      </c>
      <c r="M1647" s="5">
        <v>3</v>
      </c>
      <c r="N1647" s="5" t="s">
        <v>3</v>
      </c>
      <c r="O1647" s="5">
        <v>0</v>
      </c>
      <c r="P1647" s="5" t="e">
        <f>ROUND(Source!DJ1633,O1647)</f>
        <v>#REF!</v>
      </c>
      <c r="Q1647" s="5"/>
      <c r="R1647" s="5"/>
      <c r="S1647" s="5"/>
      <c r="T1647" s="5"/>
      <c r="U1647" s="5"/>
      <c r="V1647" s="5"/>
      <c r="W1647" s="5">
        <v>110</v>
      </c>
      <c r="X1647" s="5">
        <v>1</v>
      </c>
      <c r="Y1647" s="5">
        <v>110</v>
      </c>
      <c r="Z1647" s="5">
        <v>2197</v>
      </c>
      <c r="AA1647" s="5">
        <v>1</v>
      </c>
      <c r="AB1647" s="5">
        <v>2197</v>
      </c>
    </row>
    <row r="1648" spans="1:206" x14ac:dyDescent="0.2">
      <c r="A1648" s="5">
        <v>50</v>
      </c>
      <c r="B1648" s="5">
        <v>0</v>
      </c>
      <c r="C1648" s="5">
        <v>0</v>
      </c>
      <c r="D1648" s="5">
        <v>1</v>
      </c>
      <c r="E1648" s="5">
        <v>205</v>
      </c>
      <c r="F1648" s="5" t="e">
        <f>ROUND(Source!S1633,O1648)</f>
        <v>#REF!</v>
      </c>
      <c r="G1648" s="5" t="s">
        <v>112</v>
      </c>
      <c r="H1648" s="5" t="s">
        <v>113</v>
      </c>
      <c r="I1648" s="5"/>
      <c r="J1648" s="5"/>
      <c r="K1648" s="5">
        <v>205</v>
      </c>
      <c r="L1648" s="5">
        <v>14</v>
      </c>
      <c r="M1648" s="5">
        <v>3</v>
      </c>
      <c r="N1648" s="5" t="s">
        <v>3</v>
      </c>
      <c r="O1648" s="5">
        <v>0</v>
      </c>
      <c r="P1648" s="5" t="e">
        <f>ROUND(Source!DK1633,O1648)</f>
        <v>#REF!</v>
      </c>
      <c r="Q1648" s="5"/>
      <c r="R1648" s="5"/>
      <c r="S1648" s="5"/>
      <c r="T1648" s="5"/>
      <c r="U1648" s="5"/>
      <c r="V1648" s="5"/>
      <c r="W1648" s="5">
        <v>2998</v>
      </c>
      <c r="X1648" s="5">
        <v>1</v>
      </c>
      <c r="Y1648" s="5">
        <v>2998</v>
      </c>
      <c r="Z1648" s="5">
        <v>76417</v>
      </c>
      <c r="AA1648" s="5">
        <v>1</v>
      </c>
      <c r="AB1648" s="5">
        <v>76417</v>
      </c>
    </row>
    <row r="1649" spans="1:88" x14ac:dyDescent="0.2">
      <c r="A1649" s="5">
        <v>50</v>
      </c>
      <c r="B1649" s="5">
        <v>0</v>
      </c>
      <c r="C1649" s="5">
        <v>0</v>
      </c>
      <c r="D1649" s="5">
        <v>1</v>
      </c>
      <c r="E1649" s="5">
        <v>232</v>
      </c>
      <c r="F1649" s="5">
        <f>ROUND(Source!BC1633,O1649)</f>
        <v>0</v>
      </c>
      <c r="G1649" s="5" t="s">
        <v>114</v>
      </c>
      <c r="H1649" s="5" t="s">
        <v>115</v>
      </c>
      <c r="I1649" s="5"/>
      <c r="J1649" s="5"/>
      <c r="K1649" s="5">
        <v>232</v>
      </c>
      <c r="L1649" s="5">
        <v>15</v>
      </c>
      <c r="M1649" s="5">
        <v>3</v>
      </c>
      <c r="N1649" s="5" t="s">
        <v>3</v>
      </c>
      <c r="O1649" s="5">
        <v>0</v>
      </c>
      <c r="P1649" s="5">
        <f>ROUND(Source!EU1633,O1649)</f>
        <v>0</v>
      </c>
      <c r="Q1649" s="5"/>
      <c r="R1649" s="5"/>
      <c r="S1649" s="5"/>
      <c r="T1649" s="5"/>
      <c r="U1649" s="5"/>
      <c r="V1649" s="5"/>
      <c r="W1649" s="5">
        <v>0</v>
      </c>
      <c r="X1649" s="5">
        <v>1</v>
      </c>
      <c r="Y1649" s="5">
        <v>0</v>
      </c>
      <c r="Z1649" s="5">
        <v>0</v>
      </c>
      <c r="AA1649" s="5">
        <v>1</v>
      </c>
      <c r="AB1649" s="5">
        <v>0</v>
      </c>
    </row>
    <row r="1650" spans="1:88" x14ac:dyDescent="0.2">
      <c r="A1650" s="5">
        <v>50</v>
      </c>
      <c r="B1650" s="5">
        <v>0</v>
      </c>
      <c r="C1650" s="5">
        <v>0</v>
      </c>
      <c r="D1650" s="5">
        <v>1</v>
      </c>
      <c r="E1650" s="5">
        <v>214</v>
      </c>
      <c r="F1650" s="5" t="e">
        <f>ROUND(Source!AS1633,O1650)</f>
        <v>#REF!</v>
      </c>
      <c r="G1650" s="5" t="s">
        <v>116</v>
      </c>
      <c r="H1650" s="5" t="s">
        <v>117</v>
      </c>
      <c r="I1650" s="5"/>
      <c r="J1650" s="5"/>
      <c r="K1650" s="5">
        <v>214</v>
      </c>
      <c r="L1650" s="5">
        <v>16</v>
      </c>
      <c r="M1650" s="5">
        <v>3</v>
      </c>
      <c r="N1650" s="5" t="s">
        <v>3</v>
      </c>
      <c r="O1650" s="5">
        <v>0</v>
      </c>
      <c r="P1650" s="5" t="e">
        <f>ROUND(Source!EK1633,O1650)</f>
        <v>#REF!</v>
      </c>
      <c r="Q1650" s="5"/>
      <c r="R1650" s="5"/>
      <c r="S1650" s="5"/>
      <c r="T1650" s="5"/>
      <c r="U1650" s="5"/>
      <c r="V1650" s="5"/>
      <c r="W1650" s="5">
        <v>39173</v>
      </c>
      <c r="X1650" s="5">
        <v>1</v>
      </c>
      <c r="Y1650" s="5">
        <v>39173</v>
      </c>
      <c r="Z1650" s="5">
        <v>400161</v>
      </c>
      <c r="AA1650" s="5">
        <v>1</v>
      </c>
      <c r="AB1650" s="5">
        <v>400161</v>
      </c>
    </row>
    <row r="1651" spans="1:88" x14ac:dyDescent="0.2">
      <c r="A1651" s="5">
        <v>50</v>
      </c>
      <c r="B1651" s="5">
        <v>0</v>
      </c>
      <c r="C1651" s="5">
        <v>0</v>
      </c>
      <c r="D1651" s="5">
        <v>1</v>
      </c>
      <c r="E1651" s="5">
        <v>215</v>
      </c>
      <c r="F1651" s="5">
        <f>ROUND(Source!AT1633,O1651)</f>
        <v>0</v>
      </c>
      <c r="G1651" s="5" t="s">
        <v>118</v>
      </c>
      <c r="H1651" s="5" t="s">
        <v>119</v>
      </c>
      <c r="I1651" s="5"/>
      <c r="J1651" s="5"/>
      <c r="K1651" s="5">
        <v>215</v>
      </c>
      <c r="L1651" s="5">
        <v>17</v>
      </c>
      <c r="M1651" s="5">
        <v>3</v>
      </c>
      <c r="N1651" s="5" t="s">
        <v>3</v>
      </c>
      <c r="O1651" s="5">
        <v>0</v>
      </c>
      <c r="P1651" s="5">
        <f>ROUND(Source!EL1633,O1651)</f>
        <v>0</v>
      </c>
      <c r="Q1651" s="5"/>
      <c r="R1651" s="5"/>
      <c r="S1651" s="5"/>
      <c r="T1651" s="5"/>
      <c r="U1651" s="5"/>
      <c r="V1651" s="5"/>
      <c r="W1651" s="5">
        <v>0</v>
      </c>
      <c r="X1651" s="5">
        <v>1</v>
      </c>
      <c r="Y1651" s="5">
        <v>0</v>
      </c>
      <c r="Z1651" s="5">
        <v>0</v>
      </c>
      <c r="AA1651" s="5">
        <v>1</v>
      </c>
      <c r="AB1651" s="5">
        <v>0</v>
      </c>
    </row>
    <row r="1652" spans="1:88" x14ac:dyDescent="0.2">
      <c r="A1652" s="5">
        <v>50</v>
      </c>
      <c r="B1652" s="5">
        <v>0</v>
      </c>
      <c r="C1652" s="5">
        <v>0</v>
      </c>
      <c r="D1652" s="5">
        <v>1</v>
      </c>
      <c r="E1652" s="5">
        <v>217</v>
      </c>
      <c r="F1652" s="5">
        <f>ROUND(Source!AU1633,O1652)</f>
        <v>0</v>
      </c>
      <c r="G1652" s="5" t="s">
        <v>120</v>
      </c>
      <c r="H1652" s="5" t="s">
        <v>121</v>
      </c>
      <c r="I1652" s="5"/>
      <c r="J1652" s="5"/>
      <c r="K1652" s="5">
        <v>217</v>
      </c>
      <c r="L1652" s="5">
        <v>18</v>
      </c>
      <c r="M1652" s="5">
        <v>3</v>
      </c>
      <c r="N1652" s="5" t="s">
        <v>3</v>
      </c>
      <c r="O1652" s="5">
        <v>0</v>
      </c>
      <c r="P1652" s="5">
        <f>ROUND(Source!EM1633,O1652)</f>
        <v>0</v>
      </c>
      <c r="Q1652" s="5"/>
      <c r="R1652" s="5"/>
      <c r="S1652" s="5"/>
      <c r="T1652" s="5"/>
      <c r="U1652" s="5"/>
      <c r="V1652" s="5"/>
      <c r="W1652" s="5">
        <v>0</v>
      </c>
      <c r="X1652" s="5">
        <v>1</v>
      </c>
      <c r="Y1652" s="5">
        <v>0</v>
      </c>
      <c r="Z1652" s="5">
        <v>0</v>
      </c>
      <c r="AA1652" s="5">
        <v>1</v>
      </c>
      <c r="AB1652" s="5">
        <v>0</v>
      </c>
    </row>
    <row r="1653" spans="1:88" x14ac:dyDescent="0.2">
      <c r="A1653" s="5">
        <v>50</v>
      </c>
      <c r="B1653" s="5">
        <v>0</v>
      </c>
      <c r="C1653" s="5">
        <v>0</v>
      </c>
      <c r="D1653" s="5">
        <v>1</v>
      </c>
      <c r="E1653" s="5">
        <v>230</v>
      </c>
      <c r="F1653" s="5" t="e">
        <f>ROUND(Source!BA1633,O1653)</f>
        <v>#REF!</v>
      </c>
      <c r="G1653" s="5" t="s">
        <v>122</v>
      </c>
      <c r="H1653" s="5" t="s">
        <v>123</v>
      </c>
      <c r="I1653" s="5"/>
      <c r="J1653" s="5"/>
      <c r="K1653" s="5">
        <v>230</v>
      </c>
      <c r="L1653" s="5">
        <v>19</v>
      </c>
      <c r="M1653" s="5">
        <v>3</v>
      </c>
      <c r="N1653" s="5" t="s">
        <v>3</v>
      </c>
      <c r="O1653" s="5">
        <v>0</v>
      </c>
      <c r="P1653" s="5" t="e">
        <f>ROUND(Source!ES1633,O1653)</f>
        <v>#REF!</v>
      </c>
      <c r="Q1653" s="5"/>
      <c r="R1653" s="5"/>
      <c r="S1653" s="5"/>
      <c r="T1653" s="5"/>
      <c r="U1653" s="5"/>
      <c r="V1653" s="5"/>
      <c r="W1653" s="5">
        <v>0</v>
      </c>
      <c r="X1653" s="5">
        <v>1</v>
      </c>
      <c r="Y1653" s="5">
        <v>0</v>
      </c>
      <c r="Z1653" s="5">
        <v>0</v>
      </c>
      <c r="AA1653" s="5">
        <v>1</v>
      </c>
      <c r="AB1653" s="5">
        <v>0</v>
      </c>
    </row>
    <row r="1654" spans="1:88" x14ac:dyDescent="0.2">
      <c r="A1654" s="5">
        <v>50</v>
      </c>
      <c r="B1654" s="5">
        <v>0</v>
      </c>
      <c r="C1654" s="5">
        <v>0</v>
      </c>
      <c r="D1654" s="5">
        <v>1</v>
      </c>
      <c r="E1654" s="5">
        <v>206</v>
      </c>
      <c r="F1654" s="5" t="e">
        <f>ROUND(Source!T1633,O1654)</f>
        <v>#REF!</v>
      </c>
      <c r="G1654" s="5" t="s">
        <v>124</v>
      </c>
      <c r="H1654" s="5" t="s">
        <v>125</v>
      </c>
      <c r="I1654" s="5"/>
      <c r="J1654" s="5"/>
      <c r="K1654" s="5">
        <v>206</v>
      </c>
      <c r="L1654" s="5">
        <v>20</v>
      </c>
      <c r="M1654" s="5">
        <v>3</v>
      </c>
      <c r="N1654" s="5" t="s">
        <v>3</v>
      </c>
      <c r="O1654" s="5">
        <v>0</v>
      </c>
      <c r="P1654" s="5" t="e">
        <f>ROUND(Source!DL1633,O1654)</f>
        <v>#REF!</v>
      </c>
      <c r="Q1654" s="5"/>
      <c r="R1654" s="5"/>
      <c r="S1654" s="5"/>
      <c r="T1654" s="5"/>
      <c r="U1654" s="5"/>
      <c r="V1654" s="5"/>
      <c r="W1654" s="5">
        <v>0</v>
      </c>
      <c r="X1654" s="5">
        <v>1</v>
      </c>
      <c r="Y1654" s="5">
        <v>0</v>
      </c>
      <c r="Z1654" s="5">
        <v>0</v>
      </c>
      <c r="AA1654" s="5">
        <v>1</v>
      </c>
      <c r="AB1654" s="5">
        <v>0</v>
      </c>
    </row>
    <row r="1655" spans="1:88" x14ac:dyDescent="0.2">
      <c r="A1655" s="5">
        <v>50</v>
      </c>
      <c r="B1655" s="5">
        <v>0</v>
      </c>
      <c r="C1655" s="5">
        <v>0</v>
      </c>
      <c r="D1655" s="5">
        <v>1</v>
      </c>
      <c r="E1655" s="5">
        <v>207</v>
      </c>
      <c r="F1655" s="5" t="e">
        <f>Source!U1633</f>
        <v>#REF!</v>
      </c>
      <c r="G1655" s="5" t="s">
        <v>126</v>
      </c>
      <c r="H1655" s="5" t="s">
        <v>127</v>
      </c>
      <c r="I1655" s="5"/>
      <c r="J1655" s="5"/>
      <c r="K1655" s="5">
        <v>207</v>
      </c>
      <c r="L1655" s="5">
        <v>21</v>
      </c>
      <c r="M1655" s="5">
        <v>3</v>
      </c>
      <c r="N1655" s="5" t="s">
        <v>3</v>
      </c>
      <c r="O1655" s="5">
        <v>-1</v>
      </c>
      <c r="P1655" s="5" t="e">
        <f>Source!DM1633</f>
        <v>#REF!</v>
      </c>
      <c r="Q1655" s="5"/>
      <c r="R1655" s="5"/>
      <c r="S1655" s="5"/>
      <c r="T1655" s="5"/>
      <c r="U1655" s="5"/>
      <c r="V1655" s="5"/>
      <c r="W1655" s="5">
        <v>343.93362999999999</v>
      </c>
      <c r="X1655" s="5">
        <v>1</v>
      </c>
      <c r="Y1655" s="5">
        <v>343.93362999999999</v>
      </c>
      <c r="Z1655" s="5">
        <v>343.93362999999999</v>
      </c>
      <c r="AA1655" s="5">
        <v>1</v>
      </c>
      <c r="AB1655" s="5">
        <v>343.93362999999999</v>
      </c>
    </row>
    <row r="1656" spans="1:88" x14ac:dyDescent="0.2">
      <c r="A1656" s="5">
        <v>50</v>
      </c>
      <c r="B1656" s="5">
        <v>0</v>
      </c>
      <c r="C1656" s="5">
        <v>0</v>
      </c>
      <c r="D1656" s="5">
        <v>1</v>
      </c>
      <c r="E1656" s="5">
        <v>208</v>
      </c>
      <c r="F1656" s="5" t="e">
        <f>Source!V1633</f>
        <v>#REF!</v>
      </c>
      <c r="G1656" s="5" t="s">
        <v>128</v>
      </c>
      <c r="H1656" s="5" t="s">
        <v>129</v>
      </c>
      <c r="I1656" s="5"/>
      <c r="J1656" s="5"/>
      <c r="K1656" s="5">
        <v>208</v>
      </c>
      <c r="L1656" s="5">
        <v>22</v>
      </c>
      <c r="M1656" s="5">
        <v>3</v>
      </c>
      <c r="N1656" s="5" t="s">
        <v>3</v>
      </c>
      <c r="O1656" s="5">
        <v>-1</v>
      </c>
      <c r="P1656" s="5" t="e">
        <f>Source!DN1633</f>
        <v>#REF!</v>
      </c>
      <c r="Q1656" s="5"/>
      <c r="R1656" s="5"/>
      <c r="S1656" s="5"/>
      <c r="T1656" s="5"/>
      <c r="U1656" s="5"/>
      <c r="V1656" s="5"/>
      <c r="W1656" s="5">
        <v>8.15015</v>
      </c>
      <c r="X1656" s="5">
        <v>1</v>
      </c>
      <c r="Y1656" s="5">
        <v>8.15015</v>
      </c>
      <c r="Z1656" s="5">
        <v>8.15015</v>
      </c>
      <c r="AA1656" s="5">
        <v>1</v>
      </c>
      <c r="AB1656" s="5">
        <v>8.15015</v>
      </c>
    </row>
    <row r="1657" spans="1:88" x14ac:dyDescent="0.2">
      <c r="A1657" s="5">
        <v>50</v>
      </c>
      <c r="B1657" s="5">
        <v>0</v>
      </c>
      <c r="C1657" s="5">
        <v>0</v>
      </c>
      <c r="D1657" s="5">
        <v>1</v>
      </c>
      <c r="E1657" s="5">
        <v>209</v>
      </c>
      <c r="F1657" s="5" t="e">
        <f>ROUND(Source!W1633,O1657)</f>
        <v>#REF!</v>
      </c>
      <c r="G1657" s="5" t="s">
        <v>130</v>
      </c>
      <c r="H1657" s="5" t="s">
        <v>131</v>
      </c>
      <c r="I1657" s="5"/>
      <c r="J1657" s="5"/>
      <c r="K1657" s="5">
        <v>209</v>
      </c>
      <c r="L1657" s="5">
        <v>23</v>
      </c>
      <c r="M1657" s="5">
        <v>3</v>
      </c>
      <c r="N1657" s="5" t="s">
        <v>3</v>
      </c>
      <c r="O1657" s="5">
        <v>0</v>
      </c>
      <c r="P1657" s="5" t="e">
        <f>ROUND(Source!DO1633,O1657)</f>
        <v>#REF!</v>
      </c>
      <c r="Q1657" s="5"/>
      <c r="R1657" s="5"/>
      <c r="S1657" s="5"/>
      <c r="T1657" s="5"/>
      <c r="U1657" s="5"/>
      <c r="V1657" s="5"/>
      <c r="W1657" s="5">
        <v>696</v>
      </c>
      <c r="X1657" s="5">
        <v>1</v>
      </c>
      <c r="Y1657" s="5">
        <v>696</v>
      </c>
      <c r="Z1657" s="5">
        <v>696</v>
      </c>
      <c r="AA1657" s="5">
        <v>1</v>
      </c>
      <c r="AB1657" s="5">
        <v>696</v>
      </c>
    </row>
    <row r="1658" spans="1:88" x14ac:dyDescent="0.2">
      <c r="A1658" s="5">
        <v>50</v>
      </c>
      <c r="B1658" s="5">
        <v>0</v>
      </c>
      <c r="C1658" s="5">
        <v>0</v>
      </c>
      <c r="D1658" s="5">
        <v>1</v>
      </c>
      <c r="E1658" s="5">
        <v>233</v>
      </c>
      <c r="F1658" s="5">
        <f>ROUND(Source!BD1633,O1658)</f>
        <v>0</v>
      </c>
      <c r="G1658" s="5" t="s">
        <v>132</v>
      </c>
      <c r="H1658" s="5" t="s">
        <v>133</v>
      </c>
      <c r="I1658" s="5"/>
      <c r="J1658" s="5"/>
      <c r="K1658" s="5">
        <v>233</v>
      </c>
      <c r="L1658" s="5">
        <v>24</v>
      </c>
      <c r="M1658" s="5">
        <v>3</v>
      </c>
      <c r="N1658" s="5" t="s">
        <v>3</v>
      </c>
      <c r="O1658" s="5">
        <v>0</v>
      </c>
      <c r="P1658" s="5">
        <f>ROUND(Source!EV1633,O1658)</f>
        <v>0</v>
      </c>
      <c r="Q1658" s="5"/>
      <c r="R1658" s="5"/>
      <c r="S1658" s="5"/>
      <c r="T1658" s="5"/>
      <c r="U1658" s="5"/>
      <c r="V1658" s="5"/>
      <c r="W1658" s="5">
        <v>0</v>
      </c>
      <c r="X1658" s="5">
        <v>1</v>
      </c>
      <c r="Y1658" s="5">
        <v>0</v>
      </c>
      <c r="Z1658" s="5">
        <v>0</v>
      </c>
      <c r="AA1658" s="5">
        <v>1</v>
      </c>
      <c r="AB1658" s="5">
        <v>0</v>
      </c>
    </row>
    <row r="1659" spans="1:88" x14ac:dyDescent="0.2">
      <c r="A1659" s="5">
        <v>50</v>
      </c>
      <c r="B1659" s="5">
        <v>0</v>
      </c>
      <c r="C1659" s="5">
        <v>0</v>
      </c>
      <c r="D1659" s="5">
        <v>1</v>
      </c>
      <c r="E1659" s="5">
        <v>210</v>
      </c>
      <c r="F1659" s="5" t="e">
        <f>ROUND(Source!X1633,O1659)</f>
        <v>#REF!</v>
      </c>
      <c r="G1659" s="5" t="s">
        <v>134</v>
      </c>
      <c r="H1659" s="5" t="s">
        <v>135</v>
      </c>
      <c r="I1659" s="5"/>
      <c r="J1659" s="5"/>
      <c r="K1659" s="5">
        <v>210</v>
      </c>
      <c r="L1659" s="5">
        <v>25</v>
      </c>
      <c r="M1659" s="5">
        <v>3</v>
      </c>
      <c r="N1659" s="5" t="s">
        <v>3</v>
      </c>
      <c r="O1659" s="5">
        <v>0</v>
      </c>
      <c r="P1659" s="5" t="e">
        <f>ROUND(Source!DP1633,O1659)</f>
        <v>#REF!</v>
      </c>
      <c r="Q1659" s="5"/>
      <c r="R1659" s="5"/>
      <c r="S1659" s="5"/>
      <c r="T1659" s="5"/>
      <c r="U1659" s="5"/>
      <c r="V1659" s="5"/>
      <c r="W1659" s="5">
        <v>3461</v>
      </c>
      <c r="X1659" s="5">
        <v>1</v>
      </c>
      <c r="Y1659" s="5">
        <v>3461</v>
      </c>
      <c r="Z1659" s="5">
        <v>83103</v>
      </c>
      <c r="AA1659" s="5">
        <v>1</v>
      </c>
      <c r="AB1659" s="5">
        <v>83103</v>
      </c>
    </row>
    <row r="1660" spans="1:88" x14ac:dyDescent="0.2">
      <c r="A1660" s="5">
        <v>50</v>
      </c>
      <c r="B1660" s="5">
        <v>0</v>
      </c>
      <c r="C1660" s="5">
        <v>0</v>
      </c>
      <c r="D1660" s="5">
        <v>1</v>
      </c>
      <c r="E1660" s="5">
        <v>211</v>
      </c>
      <c r="F1660" s="5" t="e">
        <f>ROUND(Source!Y1633,O1660)</f>
        <v>#REF!</v>
      </c>
      <c r="G1660" s="5" t="s">
        <v>136</v>
      </c>
      <c r="H1660" s="5" t="s">
        <v>137</v>
      </c>
      <c r="I1660" s="5"/>
      <c r="J1660" s="5"/>
      <c r="K1660" s="5">
        <v>211</v>
      </c>
      <c r="L1660" s="5">
        <v>26</v>
      </c>
      <c r="M1660" s="5">
        <v>3</v>
      </c>
      <c r="N1660" s="5" t="s">
        <v>3</v>
      </c>
      <c r="O1660" s="5">
        <v>0</v>
      </c>
      <c r="P1660" s="5" t="e">
        <f>ROUND(Source!DQ1633,O1660)</f>
        <v>#REF!</v>
      </c>
      <c r="Q1660" s="5"/>
      <c r="R1660" s="5"/>
      <c r="S1660" s="5"/>
      <c r="T1660" s="5"/>
      <c r="U1660" s="5"/>
      <c r="V1660" s="5"/>
      <c r="W1660" s="5">
        <v>2252</v>
      </c>
      <c r="X1660" s="5">
        <v>1</v>
      </c>
      <c r="Y1660" s="5">
        <v>2252</v>
      </c>
      <c r="Z1660" s="5">
        <v>48637</v>
      </c>
      <c r="AA1660" s="5">
        <v>1</v>
      </c>
      <c r="AB1660" s="5">
        <v>48637</v>
      </c>
    </row>
    <row r="1661" spans="1:88" x14ac:dyDescent="0.2">
      <c r="A1661" s="5">
        <v>50</v>
      </c>
      <c r="B1661" s="5">
        <v>0</v>
      </c>
      <c r="C1661" s="5">
        <v>0</v>
      </c>
      <c r="D1661" s="5">
        <v>1</v>
      </c>
      <c r="E1661" s="5">
        <v>224</v>
      </c>
      <c r="F1661" s="5" t="e">
        <f>ROUND(Source!AR1633,O1661)</f>
        <v>#REF!</v>
      </c>
      <c r="G1661" s="5" t="s">
        <v>138</v>
      </c>
      <c r="H1661" s="5" t="s">
        <v>139</v>
      </c>
      <c r="I1661" s="5"/>
      <c r="J1661" s="5"/>
      <c r="K1661" s="5">
        <v>224</v>
      </c>
      <c r="L1661" s="5">
        <v>27</v>
      </c>
      <c r="M1661" s="5">
        <v>3</v>
      </c>
      <c r="N1661" s="5" t="s">
        <v>3</v>
      </c>
      <c r="O1661" s="5">
        <v>0</v>
      </c>
      <c r="P1661" s="5" t="e">
        <f>ROUND(Source!EJ1633,O1661)</f>
        <v>#REF!</v>
      </c>
      <c r="Q1661" s="5"/>
      <c r="R1661" s="5"/>
      <c r="S1661" s="5"/>
      <c r="T1661" s="5"/>
      <c r="U1661" s="5"/>
      <c r="V1661" s="5"/>
      <c r="W1661" s="5">
        <v>39173</v>
      </c>
      <c r="X1661" s="5">
        <v>1</v>
      </c>
      <c r="Y1661" s="5">
        <v>39173</v>
      </c>
      <c r="Z1661" s="5">
        <v>400161</v>
      </c>
      <c r="AA1661" s="5">
        <v>1</v>
      </c>
      <c r="AB1661" s="5">
        <v>400161</v>
      </c>
    </row>
    <row r="1663" spans="1:88" x14ac:dyDescent="0.2">
      <c r="A1663" s="1">
        <v>4</v>
      </c>
      <c r="B1663" s="1">
        <v>1</v>
      </c>
      <c r="C1663" s="1"/>
      <c r="D1663" s="1">
        <f>ROW(A2034)</f>
        <v>2034</v>
      </c>
      <c r="E1663" s="1"/>
      <c r="F1663" s="1" t="s">
        <v>46</v>
      </c>
      <c r="G1663" s="1" t="s">
        <v>702</v>
      </c>
      <c r="H1663" s="1" t="s">
        <v>3</v>
      </c>
      <c r="I1663" s="1">
        <v>0</v>
      </c>
      <c r="J1663" s="1"/>
      <c r="K1663" s="1">
        <v>0</v>
      </c>
      <c r="L1663" s="1"/>
      <c r="M1663" s="1" t="s">
        <v>3</v>
      </c>
      <c r="N1663" s="1"/>
      <c r="O1663" s="1"/>
      <c r="P1663" s="1"/>
      <c r="Q1663" s="1"/>
      <c r="R1663" s="1"/>
      <c r="S1663" s="1">
        <v>0</v>
      </c>
      <c r="T1663" s="1">
        <v>0</v>
      </c>
      <c r="U1663" s="1" t="s">
        <v>3</v>
      </c>
      <c r="V1663" s="1">
        <v>0</v>
      </c>
      <c r="W1663" s="1"/>
      <c r="X1663" s="1"/>
      <c r="Y1663" s="1"/>
      <c r="Z1663" s="1"/>
      <c r="AA1663" s="1"/>
      <c r="AB1663" s="1" t="s">
        <v>3</v>
      </c>
      <c r="AC1663" s="1" t="s">
        <v>3</v>
      </c>
      <c r="AD1663" s="1" t="s">
        <v>3</v>
      </c>
      <c r="AE1663" s="1" t="s">
        <v>3</v>
      </c>
      <c r="AF1663" s="1" t="s">
        <v>3</v>
      </c>
      <c r="AG1663" s="1" t="s">
        <v>3</v>
      </c>
      <c r="AH1663" s="1"/>
      <c r="AI1663" s="1"/>
      <c r="AJ1663" s="1"/>
      <c r="AK1663" s="1"/>
      <c r="AL1663" s="1"/>
      <c r="AM1663" s="1"/>
      <c r="AN1663" s="1"/>
      <c r="AO1663" s="1"/>
      <c r="AP1663" s="1" t="s">
        <v>3</v>
      </c>
      <c r="AQ1663" s="1" t="s">
        <v>3</v>
      </c>
      <c r="AR1663" s="1" t="s">
        <v>3</v>
      </c>
      <c r="AS1663" s="1"/>
      <c r="AT1663" s="1"/>
      <c r="AU1663" s="1"/>
      <c r="AV1663" s="1"/>
      <c r="AW1663" s="1"/>
      <c r="AX1663" s="1"/>
      <c r="AY1663" s="1"/>
      <c r="AZ1663" s="1" t="s">
        <v>3</v>
      </c>
      <c r="BA1663" s="1"/>
      <c r="BB1663" s="1" t="s">
        <v>3</v>
      </c>
      <c r="BC1663" s="1" t="s">
        <v>3</v>
      </c>
      <c r="BD1663" s="1" t="s">
        <v>3</v>
      </c>
      <c r="BE1663" s="1" t="s">
        <v>3</v>
      </c>
      <c r="BF1663" s="1" t="s">
        <v>3</v>
      </c>
      <c r="BG1663" s="1" t="s">
        <v>3</v>
      </c>
      <c r="BH1663" s="1" t="s">
        <v>3</v>
      </c>
      <c r="BI1663" s="1" t="s">
        <v>3</v>
      </c>
      <c r="BJ1663" s="1" t="s">
        <v>3</v>
      </c>
      <c r="BK1663" s="1" t="s">
        <v>3</v>
      </c>
      <c r="BL1663" s="1" t="s">
        <v>3</v>
      </c>
      <c r="BM1663" s="1" t="s">
        <v>3</v>
      </c>
      <c r="BN1663" s="1" t="s">
        <v>3</v>
      </c>
      <c r="BO1663" s="1" t="s">
        <v>3</v>
      </c>
      <c r="BP1663" s="1" t="s">
        <v>3</v>
      </c>
      <c r="BQ1663" s="1"/>
      <c r="BR1663" s="1"/>
      <c r="BS1663" s="1"/>
      <c r="BT1663" s="1"/>
      <c r="BU1663" s="1"/>
      <c r="BV1663" s="1"/>
      <c r="BW1663" s="1"/>
      <c r="BX1663" s="1">
        <v>0</v>
      </c>
      <c r="BY1663" s="1"/>
      <c r="BZ1663" s="1"/>
      <c r="CA1663" s="1"/>
      <c r="CB1663" s="1"/>
      <c r="CC1663" s="1"/>
      <c r="CD1663" s="1"/>
      <c r="CE1663" s="1"/>
      <c r="CF1663" s="1"/>
      <c r="CG1663" s="1"/>
      <c r="CH1663" s="1"/>
      <c r="CI1663" s="1"/>
      <c r="CJ1663" s="1">
        <v>0</v>
      </c>
    </row>
    <row r="1665" spans="1:255" x14ac:dyDescent="0.2">
      <c r="A1665" s="3">
        <v>52</v>
      </c>
      <c r="B1665" s="3">
        <f t="shared" ref="B1665:G1665" si="1336">B2034</f>
        <v>1</v>
      </c>
      <c r="C1665" s="3">
        <f t="shared" si="1336"/>
        <v>4</v>
      </c>
      <c r="D1665" s="3">
        <f t="shared" si="1336"/>
        <v>1663</v>
      </c>
      <c r="E1665" s="3">
        <f t="shared" si="1336"/>
        <v>0</v>
      </c>
      <c r="F1665" s="3" t="str">
        <f t="shared" si="1336"/>
        <v>Новый раздел</v>
      </c>
      <c r="G1665" s="3" t="str">
        <f t="shared" si="1336"/>
        <v>Котельная</v>
      </c>
      <c r="H1665" s="3"/>
      <c r="I1665" s="3"/>
      <c r="J1665" s="3"/>
      <c r="K1665" s="3"/>
      <c r="L1665" s="3"/>
      <c r="M1665" s="3"/>
      <c r="N1665" s="3"/>
      <c r="O1665" s="3">
        <f t="shared" ref="O1665:AT1665" si="1337">O2034</f>
        <v>0</v>
      </c>
      <c r="P1665" s="3">
        <f t="shared" si="1337"/>
        <v>0</v>
      </c>
      <c r="Q1665" s="3">
        <f t="shared" si="1337"/>
        <v>0</v>
      </c>
      <c r="R1665" s="3">
        <f t="shared" si="1337"/>
        <v>0</v>
      </c>
      <c r="S1665" s="3">
        <f t="shared" si="1337"/>
        <v>0</v>
      </c>
      <c r="T1665" s="3">
        <f t="shared" si="1337"/>
        <v>0</v>
      </c>
      <c r="U1665" s="3">
        <f t="shared" si="1337"/>
        <v>0</v>
      </c>
      <c r="V1665" s="3">
        <f t="shared" si="1337"/>
        <v>0</v>
      </c>
      <c r="W1665" s="3">
        <f t="shared" si="1337"/>
        <v>0</v>
      </c>
      <c r="X1665" s="3">
        <f t="shared" si="1337"/>
        <v>0</v>
      </c>
      <c r="Y1665" s="3">
        <f t="shared" si="1337"/>
        <v>0</v>
      </c>
      <c r="Z1665" s="3">
        <f t="shared" si="1337"/>
        <v>0</v>
      </c>
      <c r="AA1665" s="3">
        <f t="shared" si="1337"/>
        <v>0</v>
      </c>
      <c r="AB1665" s="3">
        <f t="shared" si="1337"/>
        <v>0</v>
      </c>
      <c r="AC1665" s="3">
        <f t="shared" si="1337"/>
        <v>0</v>
      </c>
      <c r="AD1665" s="3">
        <f t="shared" si="1337"/>
        <v>0</v>
      </c>
      <c r="AE1665" s="3">
        <f t="shared" si="1337"/>
        <v>0</v>
      </c>
      <c r="AF1665" s="3">
        <f t="shared" si="1337"/>
        <v>0</v>
      </c>
      <c r="AG1665" s="3">
        <f t="shared" si="1337"/>
        <v>0</v>
      </c>
      <c r="AH1665" s="3">
        <f t="shared" si="1337"/>
        <v>0</v>
      </c>
      <c r="AI1665" s="3">
        <f t="shared" si="1337"/>
        <v>0</v>
      </c>
      <c r="AJ1665" s="3">
        <f t="shared" si="1337"/>
        <v>0</v>
      </c>
      <c r="AK1665" s="3">
        <f t="shared" si="1337"/>
        <v>0</v>
      </c>
      <c r="AL1665" s="3">
        <f t="shared" si="1337"/>
        <v>0</v>
      </c>
      <c r="AM1665" s="3">
        <f t="shared" si="1337"/>
        <v>0</v>
      </c>
      <c r="AN1665" s="3">
        <f t="shared" si="1337"/>
        <v>0</v>
      </c>
      <c r="AO1665" s="3">
        <f t="shared" si="1337"/>
        <v>0</v>
      </c>
      <c r="AP1665" s="3">
        <f t="shared" si="1337"/>
        <v>0</v>
      </c>
      <c r="AQ1665" s="3">
        <f t="shared" si="1337"/>
        <v>0</v>
      </c>
      <c r="AR1665" s="3">
        <f t="shared" si="1337"/>
        <v>0</v>
      </c>
      <c r="AS1665" s="3">
        <f t="shared" si="1337"/>
        <v>0</v>
      </c>
      <c r="AT1665" s="3">
        <f t="shared" si="1337"/>
        <v>0</v>
      </c>
      <c r="AU1665" s="3">
        <f t="shared" ref="AU1665:BZ1665" si="1338">AU2034</f>
        <v>0</v>
      </c>
      <c r="AV1665" s="3">
        <f t="shared" si="1338"/>
        <v>0</v>
      </c>
      <c r="AW1665" s="3">
        <f t="shared" si="1338"/>
        <v>0</v>
      </c>
      <c r="AX1665" s="3">
        <f t="shared" si="1338"/>
        <v>0</v>
      </c>
      <c r="AY1665" s="3">
        <f t="shared" si="1338"/>
        <v>0</v>
      </c>
      <c r="AZ1665" s="3">
        <f t="shared" si="1338"/>
        <v>0</v>
      </c>
      <c r="BA1665" s="3">
        <f t="shared" si="1338"/>
        <v>0</v>
      </c>
      <c r="BB1665" s="3">
        <f t="shared" si="1338"/>
        <v>0</v>
      </c>
      <c r="BC1665" s="3">
        <f t="shared" si="1338"/>
        <v>0</v>
      </c>
      <c r="BD1665" s="3">
        <f t="shared" si="1338"/>
        <v>0</v>
      </c>
      <c r="BE1665" s="3">
        <f t="shared" si="1338"/>
        <v>0</v>
      </c>
      <c r="BF1665" s="3">
        <f t="shared" si="1338"/>
        <v>0</v>
      </c>
      <c r="BG1665" s="3">
        <f t="shared" si="1338"/>
        <v>0</v>
      </c>
      <c r="BH1665" s="3">
        <f t="shared" si="1338"/>
        <v>0</v>
      </c>
      <c r="BI1665" s="3">
        <f t="shared" si="1338"/>
        <v>0</v>
      </c>
      <c r="BJ1665" s="3">
        <f t="shared" si="1338"/>
        <v>0</v>
      </c>
      <c r="BK1665" s="3">
        <f t="shared" si="1338"/>
        <v>0</v>
      </c>
      <c r="BL1665" s="3">
        <f t="shared" si="1338"/>
        <v>0</v>
      </c>
      <c r="BM1665" s="3">
        <f t="shared" si="1338"/>
        <v>0</v>
      </c>
      <c r="BN1665" s="3">
        <f t="shared" si="1338"/>
        <v>0</v>
      </c>
      <c r="BO1665" s="3">
        <f t="shared" si="1338"/>
        <v>0</v>
      </c>
      <c r="BP1665" s="3">
        <f t="shared" si="1338"/>
        <v>0</v>
      </c>
      <c r="BQ1665" s="3">
        <f t="shared" si="1338"/>
        <v>0</v>
      </c>
      <c r="BR1665" s="3">
        <f t="shared" si="1338"/>
        <v>0</v>
      </c>
      <c r="BS1665" s="3">
        <f t="shared" si="1338"/>
        <v>0</v>
      </c>
      <c r="BT1665" s="3">
        <f t="shared" si="1338"/>
        <v>0</v>
      </c>
      <c r="BU1665" s="3">
        <f t="shared" si="1338"/>
        <v>0</v>
      </c>
      <c r="BV1665" s="3">
        <f t="shared" si="1338"/>
        <v>0</v>
      </c>
      <c r="BW1665" s="3">
        <f t="shared" si="1338"/>
        <v>0</v>
      </c>
      <c r="BX1665" s="3">
        <f t="shared" si="1338"/>
        <v>0</v>
      </c>
      <c r="BY1665" s="3">
        <f t="shared" si="1338"/>
        <v>0</v>
      </c>
      <c r="BZ1665" s="3">
        <f t="shared" si="1338"/>
        <v>0</v>
      </c>
      <c r="CA1665" s="3">
        <f t="shared" ref="CA1665:DF1665" si="1339">CA2034</f>
        <v>0</v>
      </c>
      <c r="CB1665" s="3">
        <f t="shared" si="1339"/>
        <v>0</v>
      </c>
      <c r="CC1665" s="3">
        <f t="shared" si="1339"/>
        <v>0</v>
      </c>
      <c r="CD1665" s="3">
        <f t="shared" si="1339"/>
        <v>0</v>
      </c>
      <c r="CE1665" s="3">
        <f t="shared" si="1339"/>
        <v>0</v>
      </c>
      <c r="CF1665" s="3">
        <f t="shared" si="1339"/>
        <v>0</v>
      </c>
      <c r="CG1665" s="3">
        <f t="shared" si="1339"/>
        <v>0</v>
      </c>
      <c r="CH1665" s="3">
        <f t="shared" si="1339"/>
        <v>0</v>
      </c>
      <c r="CI1665" s="3">
        <f t="shared" si="1339"/>
        <v>0</v>
      </c>
      <c r="CJ1665" s="3">
        <f t="shared" si="1339"/>
        <v>0</v>
      </c>
      <c r="CK1665" s="3">
        <f t="shared" si="1339"/>
        <v>0</v>
      </c>
      <c r="CL1665" s="3">
        <f t="shared" si="1339"/>
        <v>0</v>
      </c>
      <c r="CM1665" s="3">
        <f t="shared" si="1339"/>
        <v>0</v>
      </c>
      <c r="CN1665" s="3">
        <f t="shared" si="1339"/>
        <v>0</v>
      </c>
      <c r="CO1665" s="3">
        <f t="shared" si="1339"/>
        <v>0</v>
      </c>
      <c r="CP1665" s="3">
        <f t="shared" si="1339"/>
        <v>0</v>
      </c>
      <c r="CQ1665" s="3">
        <f t="shared" si="1339"/>
        <v>0</v>
      </c>
      <c r="CR1665" s="3">
        <f t="shared" si="1339"/>
        <v>0</v>
      </c>
      <c r="CS1665" s="3">
        <f t="shared" si="1339"/>
        <v>0</v>
      </c>
      <c r="CT1665" s="3">
        <f t="shared" si="1339"/>
        <v>0</v>
      </c>
      <c r="CU1665" s="3">
        <f t="shared" si="1339"/>
        <v>0</v>
      </c>
      <c r="CV1665" s="3">
        <f t="shared" si="1339"/>
        <v>0</v>
      </c>
      <c r="CW1665" s="3">
        <f t="shared" si="1339"/>
        <v>0</v>
      </c>
      <c r="CX1665" s="3">
        <f t="shared" si="1339"/>
        <v>0</v>
      </c>
      <c r="CY1665" s="3">
        <f t="shared" si="1339"/>
        <v>0</v>
      </c>
      <c r="CZ1665" s="3">
        <f t="shared" si="1339"/>
        <v>0</v>
      </c>
      <c r="DA1665" s="3">
        <f t="shared" si="1339"/>
        <v>0</v>
      </c>
      <c r="DB1665" s="3">
        <f t="shared" si="1339"/>
        <v>0</v>
      </c>
      <c r="DC1665" s="3">
        <f t="shared" si="1339"/>
        <v>0</v>
      </c>
      <c r="DD1665" s="3">
        <f t="shared" si="1339"/>
        <v>0</v>
      </c>
      <c r="DE1665" s="3">
        <f t="shared" si="1339"/>
        <v>0</v>
      </c>
      <c r="DF1665" s="3">
        <f t="shared" si="1339"/>
        <v>0</v>
      </c>
      <c r="DG1665" s="4">
        <f t="shared" ref="DG1665:EL1665" si="1340">DG2034</f>
        <v>0</v>
      </c>
      <c r="DH1665" s="4">
        <f t="shared" si="1340"/>
        <v>0</v>
      </c>
      <c r="DI1665" s="4">
        <f t="shared" si="1340"/>
        <v>0</v>
      </c>
      <c r="DJ1665" s="4">
        <f t="shared" si="1340"/>
        <v>0</v>
      </c>
      <c r="DK1665" s="4">
        <f t="shared" si="1340"/>
        <v>0</v>
      </c>
      <c r="DL1665" s="4">
        <f t="shared" si="1340"/>
        <v>0</v>
      </c>
      <c r="DM1665" s="4">
        <f t="shared" si="1340"/>
        <v>0</v>
      </c>
      <c r="DN1665" s="4">
        <f t="shared" si="1340"/>
        <v>0</v>
      </c>
      <c r="DO1665" s="4">
        <f t="shared" si="1340"/>
        <v>0</v>
      </c>
      <c r="DP1665" s="4">
        <f t="shared" si="1340"/>
        <v>0</v>
      </c>
      <c r="DQ1665" s="4">
        <f t="shared" si="1340"/>
        <v>0</v>
      </c>
      <c r="DR1665" s="4">
        <f t="shared" si="1340"/>
        <v>0</v>
      </c>
      <c r="DS1665" s="4">
        <f t="shared" si="1340"/>
        <v>0</v>
      </c>
      <c r="DT1665" s="4">
        <f t="shared" si="1340"/>
        <v>0</v>
      </c>
      <c r="DU1665" s="4">
        <f t="shared" si="1340"/>
        <v>0</v>
      </c>
      <c r="DV1665" s="4">
        <f t="shared" si="1340"/>
        <v>0</v>
      </c>
      <c r="DW1665" s="4">
        <f t="shared" si="1340"/>
        <v>0</v>
      </c>
      <c r="DX1665" s="4">
        <f t="shared" si="1340"/>
        <v>0</v>
      </c>
      <c r="DY1665" s="4">
        <f t="shared" si="1340"/>
        <v>0</v>
      </c>
      <c r="DZ1665" s="4">
        <f t="shared" si="1340"/>
        <v>0</v>
      </c>
      <c r="EA1665" s="4">
        <f t="shared" si="1340"/>
        <v>0</v>
      </c>
      <c r="EB1665" s="4">
        <f t="shared" si="1340"/>
        <v>0</v>
      </c>
      <c r="EC1665" s="4">
        <f t="shared" si="1340"/>
        <v>0</v>
      </c>
      <c r="ED1665" s="4">
        <f t="shared" si="1340"/>
        <v>0</v>
      </c>
      <c r="EE1665" s="4">
        <f t="shared" si="1340"/>
        <v>0</v>
      </c>
      <c r="EF1665" s="4">
        <f t="shared" si="1340"/>
        <v>0</v>
      </c>
      <c r="EG1665" s="4">
        <f t="shared" si="1340"/>
        <v>0</v>
      </c>
      <c r="EH1665" s="4">
        <f t="shared" si="1340"/>
        <v>0</v>
      </c>
      <c r="EI1665" s="4">
        <f t="shared" si="1340"/>
        <v>0</v>
      </c>
      <c r="EJ1665" s="4">
        <f t="shared" si="1340"/>
        <v>0</v>
      </c>
      <c r="EK1665" s="4">
        <f t="shared" si="1340"/>
        <v>0</v>
      </c>
      <c r="EL1665" s="4">
        <f t="shared" si="1340"/>
        <v>0</v>
      </c>
      <c r="EM1665" s="4">
        <f t="shared" ref="EM1665:FR1665" si="1341">EM2034</f>
        <v>0</v>
      </c>
      <c r="EN1665" s="4">
        <f t="shared" si="1341"/>
        <v>0</v>
      </c>
      <c r="EO1665" s="4">
        <f t="shared" si="1341"/>
        <v>0</v>
      </c>
      <c r="EP1665" s="4">
        <f t="shared" si="1341"/>
        <v>0</v>
      </c>
      <c r="EQ1665" s="4">
        <f t="shared" si="1341"/>
        <v>0</v>
      </c>
      <c r="ER1665" s="4">
        <f t="shared" si="1341"/>
        <v>0</v>
      </c>
      <c r="ES1665" s="4">
        <f t="shared" si="1341"/>
        <v>0</v>
      </c>
      <c r="ET1665" s="4">
        <f t="shared" si="1341"/>
        <v>0</v>
      </c>
      <c r="EU1665" s="4">
        <f t="shared" si="1341"/>
        <v>0</v>
      </c>
      <c r="EV1665" s="4">
        <f t="shared" si="1341"/>
        <v>0</v>
      </c>
      <c r="EW1665" s="4">
        <f t="shared" si="1341"/>
        <v>0</v>
      </c>
      <c r="EX1665" s="4">
        <f t="shared" si="1341"/>
        <v>0</v>
      </c>
      <c r="EY1665" s="4">
        <f t="shared" si="1341"/>
        <v>0</v>
      </c>
      <c r="EZ1665" s="4">
        <f t="shared" si="1341"/>
        <v>0</v>
      </c>
      <c r="FA1665" s="4">
        <f t="shared" si="1341"/>
        <v>0</v>
      </c>
      <c r="FB1665" s="4">
        <f t="shared" si="1341"/>
        <v>0</v>
      </c>
      <c r="FC1665" s="4">
        <f t="shared" si="1341"/>
        <v>0</v>
      </c>
      <c r="FD1665" s="4">
        <f t="shared" si="1341"/>
        <v>0</v>
      </c>
      <c r="FE1665" s="4">
        <f t="shared" si="1341"/>
        <v>0</v>
      </c>
      <c r="FF1665" s="4">
        <f t="shared" si="1341"/>
        <v>0</v>
      </c>
      <c r="FG1665" s="4">
        <f t="shared" si="1341"/>
        <v>0</v>
      </c>
      <c r="FH1665" s="4">
        <f t="shared" si="1341"/>
        <v>0</v>
      </c>
      <c r="FI1665" s="4">
        <f t="shared" si="1341"/>
        <v>0</v>
      </c>
      <c r="FJ1665" s="4">
        <f t="shared" si="1341"/>
        <v>0</v>
      </c>
      <c r="FK1665" s="4">
        <f t="shared" si="1341"/>
        <v>0</v>
      </c>
      <c r="FL1665" s="4">
        <f t="shared" si="1341"/>
        <v>0</v>
      </c>
      <c r="FM1665" s="4">
        <f t="shared" si="1341"/>
        <v>0</v>
      </c>
      <c r="FN1665" s="4">
        <f t="shared" si="1341"/>
        <v>0</v>
      </c>
      <c r="FO1665" s="4">
        <f t="shared" si="1341"/>
        <v>0</v>
      </c>
      <c r="FP1665" s="4">
        <f t="shared" si="1341"/>
        <v>0</v>
      </c>
      <c r="FQ1665" s="4">
        <f t="shared" si="1341"/>
        <v>0</v>
      </c>
      <c r="FR1665" s="4">
        <f t="shared" si="1341"/>
        <v>0</v>
      </c>
      <c r="FS1665" s="4">
        <f t="shared" ref="FS1665:GX1665" si="1342">FS2034</f>
        <v>0</v>
      </c>
      <c r="FT1665" s="4">
        <f t="shared" si="1342"/>
        <v>0</v>
      </c>
      <c r="FU1665" s="4">
        <f t="shared" si="1342"/>
        <v>0</v>
      </c>
      <c r="FV1665" s="4">
        <f t="shared" si="1342"/>
        <v>0</v>
      </c>
      <c r="FW1665" s="4">
        <f t="shared" si="1342"/>
        <v>0</v>
      </c>
      <c r="FX1665" s="4">
        <f t="shared" si="1342"/>
        <v>0</v>
      </c>
      <c r="FY1665" s="4">
        <f t="shared" si="1342"/>
        <v>0</v>
      </c>
      <c r="FZ1665" s="4">
        <f t="shared" si="1342"/>
        <v>0</v>
      </c>
      <c r="GA1665" s="4">
        <f t="shared" si="1342"/>
        <v>0</v>
      </c>
      <c r="GB1665" s="4">
        <f t="shared" si="1342"/>
        <v>0</v>
      </c>
      <c r="GC1665" s="4">
        <f t="shared" si="1342"/>
        <v>0</v>
      </c>
      <c r="GD1665" s="4">
        <f t="shared" si="1342"/>
        <v>0</v>
      </c>
      <c r="GE1665" s="4">
        <f t="shared" si="1342"/>
        <v>0</v>
      </c>
      <c r="GF1665" s="4">
        <f t="shared" si="1342"/>
        <v>0</v>
      </c>
      <c r="GG1665" s="4">
        <f t="shared" si="1342"/>
        <v>0</v>
      </c>
      <c r="GH1665" s="4">
        <f t="shared" si="1342"/>
        <v>0</v>
      </c>
      <c r="GI1665" s="4">
        <f t="shared" si="1342"/>
        <v>0</v>
      </c>
      <c r="GJ1665" s="4">
        <f t="shared" si="1342"/>
        <v>0</v>
      </c>
      <c r="GK1665" s="4">
        <f t="shared" si="1342"/>
        <v>0</v>
      </c>
      <c r="GL1665" s="4">
        <f t="shared" si="1342"/>
        <v>0</v>
      </c>
      <c r="GM1665" s="4">
        <f t="shared" si="1342"/>
        <v>0</v>
      </c>
      <c r="GN1665" s="4">
        <f t="shared" si="1342"/>
        <v>0</v>
      </c>
      <c r="GO1665" s="4">
        <f t="shared" si="1342"/>
        <v>0</v>
      </c>
      <c r="GP1665" s="4">
        <f t="shared" si="1342"/>
        <v>0</v>
      </c>
      <c r="GQ1665" s="4">
        <f t="shared" si="1342"/>
        <v>0</v>
      </c>
      <c r="GR1665" s="4">
        <f t="shared" si="1342"/>
        <v>0</v>
      </c>
      <c r="GS1665" s="4">
        <f t="shared" si="1342"/>
        <v>0</v>
      </c>
      <c r="GT1665" s="4">
        <f t="shared" si="1342"/>
        <v>0</v>
      </c>
      <c r="GU1665" s="4">
        <f t="shared" si="1342"/>
        <v>0</v>
      </c>
      <c r="GV1665" s="4">
        <f t="shared" si="1342"/>
        <v>0</v>
      </c>
      <c r="GW1665" s="4">
        <f t="shared" si="1342"/>
        <v>0</v>
      </c>
      <c r="GX1665" s="4">
        <f t="shared" si="1342"/>
        <v>0</v>
      </c>
    </row>
    <row r="1667" spans="1:255" x14ac:dyDescent="0.2">
      <c r="A1667" s="1">
        <v>5</v>
      </c>
      <c r="B1667" s="1">
        <v>1</v>
      </c>
      <c r="C1667" s="1"/>
      <c r="D1667" s="1">
        <f>ROW(A1766)</f>
        <v>1766</v>
      </c>
      <c r="E1667" s="1"/>
      <c r="F1667" s="1" t="s">
        <v>141</v>
      </c>
      <c r="G1667" s="1" t="s">
        <v>703</v>
      </c>
      <c r="H1667" s="1" t="s">
        <v>3</v>
      </c>
      <c r="I1667" s="1">
        <v>0</v>
      </c>
      <c r="J1667" s="1"/>
      <c r="K1667" s="1">
        <v>0</v>
      </c>
      <c r="L1667" s="1"/>
      <c r="M1667" s="1" t="s">
        <v>3</v>
      </c>
      <c r="N1667" s="1"/>
      <c r="O1667" s="1"/>
      <c r="P1667" s="1"/>
      <c r="Q1667" s="1"/>
      <c r="R1667" s="1"/>
      <c r="S1667" s="1">
        <v>0</v>
      </c>
      <c r="T1667" s="1">
        <v>0</v>
      </c>
      <c r="U1667" s="1" t="s">
        <v>3</v>
      </c>
      <c r="V1667" s="1">
        <v>0</v>
      </c>
      <c r="W1667" s="1"/>
      <c r="X1667" s="1"/>
      <c r="Y1667" s="1"/>
      <c r="Z1667" s="1"/>
      <c r="AA1667" s="1"/>
      <c r="AB1667" s="1" t="s">
        <v>3</v>
      </c>
      <c r="AC1667" s="1" t="s">
        <v>3</v>
      </c>
      <c r="AD1667" s="1" t="s">
        <v>3</v>
      </c>
      <c r="AE1667" s="1" t="s">
        <v>3</v>
      </c>
      <c r="AF1667" s="1" t="s">
        <v>3</v>
      </c>
      <c r="AG1667" s="1" t="s">
        <v>3</v>
      </c>
      <c r="AH1667" s="1"/>
      <c r="AI1667" s="1"/>
      <c r="AJ1667" s="1"/>
      <c r="AK1667" s="1"/>
      <c r="AL1667" s="1"/>
      <c r="AM1667" s="1"/>
      <c r="AN1667" s="1"/>
      <c r="AO1667" s="1"/>
      <c r="AP1667" s="1" t="s">
        <v>3</v>
      </c>
      <c r="AQ1667" s="1" t="s">
        <v>3</v>
      </c>
      <c r="AR1667" s="1" t="s">
        <v>3</v>
      </c>
      <c r="AS1667" s="1"/>
      <c r="AT1667" s="1"/>
      <c r="AU1667" s="1"/>
      <c r="AV1667" s="1"/>
      <c r="AW1667" s="1"/>
      <c r="AX1667" s="1"/>
      <c r="AY1667" s="1"/>
      <c r="AZ1667" s="1" t="s">
        <v>3</v>
      </c>
      <c r="BA1667" s="1"/>
      <c r="BB1667" s="1" t="s">
        <v>3</v>
      </c>
      <c r="BC1667" s="1" t="s">
        <v>3</v>
      </c>
      <c r="BD1667" s="1" t="s">
        <v>3</v>
      </c>
      <c r="BE1667" s="1" t="s">
        <v>3</v>
      </c>
      <c r="BF1667" s="1" t="s">
        <v>3</v>
      </c>
      <c r="BG1667" s="1" t="s">
        <v>3</v>
      </c>
      <c r="BH1667" s="1" t="s">
        <v>3</v>
      </c>
      <c r="BI1667" s="1" t="s">
        <v>3</v>
      </c>
      <c r="BJ1667" s="1" t="s">
        <v>3</v>
      </c>
      <c r="BK1667" s="1" t="s">
        <v>3</v>
      </c>
      <c r="BL1667" s="1" t="s">
        <v>3</v>
      </c>
      <c r="BM1667" s="1" t="s">
        <v>3</v>
      </c>
      <c r="BN1667" s="1" t="s">
        <v>3</v>
      </c>
      <c r="BO1667" s="1" t="s">
        <v>3</v>
      </c>
      <c r="BP1667" s="1" t="s">
        <v>3</v>
      </c>
      <c r="BQ1667" s="1"/>
      <c r="BR1667" s="1"/>
      <c r="BS1667" s="1"/>
      <c r="BT1667" s="1"/>
      <c r="BU1667" s="1"/>
      <c r="BV1667" s="1"/>
      <c r="BW1667" s="1"/>
      <c r="BX1667" s="1">
        <v>0</v>
      </c>
      <c r="BY1667" s="1"/>
      <c r="BZ1667" s="1"/>
      <c r="CA1667" s="1"/>
      <c r="CB1667" s="1"/>
      <c r="CC1667" s="1"/>
      <c r="CD1667" s="1"/>
      <c r="CE1667" s="1"/>
      <c r="CF1667" s="1"/>
      <c r="CG1667" s="1"/>
      <c r="CH1667" s="1"/>
      <c r="CI1667" s="1"/>
      <c r="CJ1667" s="1">
        <v>0</v>
      </c>
    </row>
    <row r="1669" spans="1:255" x14ac:dyDescent="0.2">
      <c r="A1669" s="3">
        <v>52</v>
      </c>
      <c r="B1669" s="3">
        <f t="shared" ref="B1669:G1669" si="1343">B1766</f>
        <v>1</v>
      </c>
      <c r="C1669" s="3">
        <f t="shared" si="1343"/>
        <v>5</v>
      </c>
      <c r="D1669" s="3">
        <f t="shared" si="1343"/>
        <v>1667</v>
      </c>
      <c r="E1669" s="3">
        <f t="shared" si="1343"/>
        <v>0</v>
      </c>
      <c r="F1669" s="3" t="str">
        <f t="shared" si="1343"/>
        <v>Новый подраздел</v>
      </c>
      <c r="G1669" s="3" t="str">
        <f t="shared" si="1343"/>
        <v>Котельный зал</v>
      </c>
      <c r="H1669" s="3"/>
      <c r="I1669" s="3"/>
      <c r="J1669" s="3"/>
      <c r="K1669" s="3"/>
      <c r="L1669" s="3"/>
      <c r="M1669" s="3"/>
      <c r="N1669" s="3"/>
      <c r="O1669" s="3">
        <f t="shared" ref="O1669:AT1669" si="1344">O1766</f>
        <v>0</v>
      </c>
      <c r="P1669" s="3">
        <f t="shared" si="1344"/>
        <v>0</v>
      </c>
      <c r="Q1669" s="3">
        <f t="shared" si="1344"/>
        <v>0</v>
      </c>
      <c r="R1669" s="3">
        <f t="shared" si="1344"/>
        <v>0</v>
      </c>
      <c r="S1669" s="3">
        <f t="shared" si="1344"/>
        <v>0</v>
      </c>
      <c r="T1669" s="3">
        <f t="shared" si="1344"/>
        <v>0</v>
      </c>
      <c r="U1669" s="3">
        <f t="shared" si="1344"/>
        <v>0</v>
      </c>
      <c r="V1669" s="3">
        <f t="shared" si="1344"/>
        <v>0</v>
      </c>
      <c r="W1669" s="3">
        <f t="shared" si="1344"/>
        <v>0</v>
      </c>
      <c r="X1669" s="3">
        <f t="shared" si="1344"/>
        <v>0</v>
      </c>
      <c r="Y1669" s="3">
        <f t="shared" si="1344"/>
        <v>0</v>
      </c>
      <c r="Z1669" s="3">
        <f t="shared" si="1344"/>
        <v>0</v>
      </c>
      <c r="AA1669" s="3">
        <f t="shared" si="1344"/>
        <v>0</v>
      </c>
      <c r="AB1669" s="3">
        <f t="shared" si="1344"/>
        <v>0</v>
      </c>
      <c r="AC1669" s="3">
        <f t="shared" si="1344"/>
        <v>0</v>
      </c>
      <c r="AD1669" s="3">
        <f t="shared" si="1344"/>
        <v>0</v>
      </c>
      <c r="AE1669" s="3">
        <f t="shared" si="1344"/>
        <v>0</v>
      </c>
      <c r="AF1669" s="3">
        <f t="shared" si="1344"/>
        <v>0</v>
      </c>
      <c r="AG1669" s="3">
        <f t="shared" si="1344"/>
        <v>0</v>
      </c>
      <c r="AH1669" s="3">
        <f t="shared" si="1344"/>
        <v>0</v>
      </c>
      <c r="AI1669" s="3">
        <f t="shared" si="1344"/>
        <v>0</v>
      </c>
      <c r="AJ1669" s="3">
        <f t="shared" si="1344"/>
        <v>0</v>
      </c>
      <c r="AK1669" s="3">
        <f t="shared" si="1344"/>
        <v>0</v>
      </c>
      <c r="AL1669" s="3">
        <f t="shared" si="1344"/>
        <v>0</v>
      </c>
      <c r="AM1669" s="3">
        <f t="shared" si="1344"/>
        <v>0</v>
      </c>
      <c r="AN1669" s="3">
        <f t="shared" si="1344"/>
        <v>0</v>
      </c>
      <c r="AO1669" s="3">
        <f t="shared" si="1344"/>
        <v>0</v>
      </c>
      <c r="AP1669" s="3">
        <f t="shared" si="1344"/>
        <v>0</v>
      </c>
      <c r="AQ1669" s="3">
        <f t="shared" si="1344"/>
        <v>0</v>
      </c>
      <c r="AR1669" s="3">
        <f t="shared" si="1344"/>
        <v>0</v>
      </c>
      <c r="AS1669" s="3">
        <f t="shared" si="1344"/>
        <v>0</v>
      </c>
      <c r="AT1669" s="3">
        <f t="shared" si="1344"/>
        <v>0</v>
      </c>
      <c r="AU1669" s="3">
        <f t="shared" ref="AU1669:BZ1669" si="1345">AU1766</f>
        <v>0</v>
      </c>
      <c r="AV1669" s="3">
        <f t="shared" si="1345"/>
        <v>0</v>
      </c>
      <c r="AW1669" s="3">
        <f t="shared" si="1345"/>
        <v>0</v>
      </c>
      <c r="AX1669" s="3">
        <f t="shared" si="1345"/>
        <v>0</v>
      </c>
      <c r="AY1669" s="3">
        <f t="shared" si="1345"/>
        <v>0</v>
      </c>
      <c r="AZ1669" s="3">
        <f t="shared" si="1345"/>
        <v>0</v>
      </c>
      <c r="BA1669" s="3">
        <f t="shared" si="1345"/>
        <v>0</v>
      </c>
      <c r="BB1669" s="3">
        <f t="shared" si="1345"/>
        <v>0</v>
      </c>
      <c r="BC1669" s="3">
        <f t="shared" si="1345"/>
        <v>0</v>
      </c>
      <c r="BD1669" s="3">
        <f t="shared" si="1345"/>
        <v>0</v>
      </c>
      <c r="BE1669" s="3">
        <f t="shared" si="1345"/>
        <v>0</v>
      </c>
      <c r="BF1669" s="3">
        <f t="shared" si="1345"/>
        <v>0</v>
      </c>
      <c r="BG1669" s="3">
        <f t="shared" si="1345"/>
        <v>0</v>
      </c>
      <c r="BH1669" s="3">
        <f t="shared" si="1345"/>
        <v>0</v>
      </c>
      <c r="BI1669" s="3">
        <f t="shared" si="1345"/>
        <v>0</v>
      </c>
      <c r="BJ1669" s="3">
        <f t="shared" si="1345"/>
        <v>0</v>
      </c>
      <c r="BK1669" s="3">
        <f t="shared" si="1345"/>
        <v>0</v>
      </c>
      <c r="BL1669" s="3">
        <f t="shared" si="1345"/>
        <v>0</v>
      </c>
      <c r="BM1669" s="3">
        <f t="shared" si="1345"/>
        <v>0</v>
      </c>
      <c r="BN1669" s="3">
        <f t="shared" si="1345"/>
        <v>0</v>
      </c>
      <c r="BO1669" s="3">
        <f t="shared" si="1345"/>
        <v>0</v>
      </c>
      <c r="BP1669" s="3">
        <f t="shared" si="1345"/>
        <v>0</v>
      </c>
      <c r="BQ1669" s="3">
        <f t="shared" si="1345"/>
        <v>0</v>
      </c>
      <c r="BR1669" s="3">
        <f t="shared" si="1345"/>
        <v>0</v>
      </c>
      <c r="BS1669" s="3">
        <f t="shared" si="1345"/>
        <v>0</v>
      </c>
      <c r="BT1669" s="3">
        <f t="shared" si="1345"/>
        <v>0</v>
      </c>
      <c r="BU1669" s="3">
        <f t="shared" si="1345"/>
        <v>0</v>
      </c>
      <c r="BV1669" s="3">
        <f t="shared" si="1345"/>
        <v>0</v>
      </c>
      <c r="BW1669" s="3">
        <f t="shared" si="1345"/>
        <v>0</v>
      </c>
      <c r="BX1669" s="3">
        <f t="shared" si="1345"/>
        <v>0</v>
      </c>
      <c r="BY1669" s="3">
        <f t="shared" si="1345"/>
        <v>0</v>
      </c>
      <c r="BZ1669" s="3">
        <f t="shared" si="1345"/>
        <v>0</v>
      </c>
      <c r="CA1669" s="3">
        <f t="shared" ref="CA1669:DF1669" si="1346">CA1766</f>
        <v>0</v>
      </c>
      <c r="CB1669" s="3">
        <f t="shared" si="1346"/>
        <v>0</v>
      </c>
      <c r="CC1669" s="3">
        <f t="shared" si="1346"/>
        <v>0</v>
      </c>
      <c r="CD1669" s="3">
        <f t="shared" si="1346"/>
        <v>0</v>
      </c>
      <c r="CE1669" s="3">
        <f t="shared" si="1346"/>
        <v>0</v>
      </c>
      <c r="CF1669" s="3">
        <f t="shared" si="1346"/>
        <v>0</v>
      </c>
      <c r="CG1669" s="3">
        <f t="shared" si="1346"/>
        <v>0</v>
      </c>
      <c r="CH1669" s="3">
        <f t="shared" si="1346"/>
        <v>0</v>
      </c>
      <c r="CI1669" s="3">
        <f t="shared" si="1346"/>
        <v>0</v>
      </c>
      <c r="CJ1669" s="3">
        <f t="shared" si="1346"/>
        <v>0</v>
      </c>
      <c r="CK1669" s="3">
        <f t="shared" si="1346"/>
        <v>0</v>
      </c>
      <c r="CL1669" s="3">
        <f t="shared" si="1346"/>
        <v>0</v>
      </c>
      <c r="CM1669" s="3">
        <f t="shared" si="1346"/>
        <v>0</v>
      </c>
      <c r="CN1669" s="3">
        <f t="shared" si="1346"/>
        <v>0</v>
      </c>
      <c r="CO1669" s="3">
        <f t="shared" si="1346"/>
        <v>0</v>
      </c>
      <c r="CP1669" s="3">
        <f t="shared" si="1346"/>
        <v>0</v>
      </c>
      <c r="CQ1669" s="3">
        <f t="shared" si="1346"/>
        <v>0</v>
      </c>
      <c r="CR1669" s="3">
        <f t="shared" si="1346"/>
        <v>0</v>
      </c>
      <c r="CS1669" s="3">
        <f t="shared" si="1346"/>
        <v>0</v>
      </c>
      <c r="CT1669" s="3">
        <f t="shared" si="1346"/>
        <v>0</v>
      </c>
      <c r="CU1669" s="3">
        <f t="shared" si="1346"/>
        <v>0</v>
      </c>
      <c r="CV1669" s="3">
        <f t="shared" si="1346"/>
        <v>0</v>
      </c>
      <c r="CW1669" s="3">
        <f t="shared" si="1346"/>
        <v>0</v>
      </c>
      <c r="CX1669" s="3">
        <f t="shared" si="1346"/>
        <v>0</v>
      </c>
      <c r="CY1669" s="3">
        <f t="shared" si="1346"/>
        <v>0</v>
      </c>
      <c r="CZ1669" s="3">
        <f t="shared" si="1346"/>
        <v>0</v>
      </c>
      <c r="DA1669" s="3">
        <f t="shared" si="1346"/>
        <v>0</v>
      </c>
      <c r="DB1669" s="3">
        <f t="shared" si="1346"/>
        <v>0</v>
      </c>
      <c r="DC1669" s="3">
        <f t="shared" si="1346"/>
        <v>0</v>
      </c>
      <c r="DD1669" s="3">
        <f t="shared" si="1346"/>
        <v>0</v>
      </c>
      <c r="DE1669" s="3">
        <f t="shared" si="1346"/>
        <v>0</v>
      </c>
      <c r="DF1669" s="3">
        <f t="shared" si="1346"/>
        <v>0</v>
      </c>
      <c r="DG1669" s="4">
        <f t="shared" ref="DG1669:EL1669" si="1347">DG1766</f>
        <v>0</v>
      </c>
      <c r="DH1669" s="4">
        <f t="shared" si="1347"/>
        <v>0</v>
      </c>
      <c r="DI1669" s="4">
        <f t="shared" si="1347"/>
        <v>0</v>
      </c>
      <c r="DJ1669" s="4">
        <f t="shared" si="1347"/>
        <v>0</v>
      </c>
      <c r="DK1669" s="4">
        <f t="shared" si="1347"/>
        <v>0</v>
      </c>
      <c r="DL1669" s="4">
        <f t="shared" si="1347"/>
        <v>0</v>
      </c>
      <c r="DM1669" s="4">
        <f t="shared" si="1347"/>
        <v>0</v>
      </c>
      <c r="DN1669" s="4">
        <f t="shared" si="1347"/>
        <v>0</v>
      </c>
      <c r="DO1669" s="4">
        <f t="shared" si="1347"/>
        <v>0</v>
      </c>
      <c r="DP1669" s="4">
        <f t="shared" si="1347"/>
        <v>0</v>
      </c>
      <c r="DQ1669" s="4">
        <f t="shared" si="1347"/>
        <v>0</v>
      </c>
      <c r="DR1669" s="4">
        <f t="shared" si="1347"/>
        <v>0</v>
      </c>
      <c r="DS1669" s="4">
        <f t="shared" si="1347"/>
        <v>0</v>
      </c>
      <c r="DT1669" s="4">
        <f t="shared" si="1347"/>
        <v>0</v>
      </c>
      <c r="DU1669" s="4">
        <f t="shared" si="1347"/>
        <v>0</v>
      </c>
      <c r="DV1669" s="4">
        <f t="shared" si="1347"/>
        <v>0</v>
      </c>
      <c r="DW1669" s="4">
        <f t="shared" si="1347"/>
        <v>0</v>
      </c>
      <c r="DX1669" s="4">
        <f t="shared" si="1347"/>
        <v>0</v>
      </c>
      <c r="DY1669" s="4">
        <f t="shared" si="1347"/>
        <v>0</v>
      </c>
      <c r="DZ1669" s="4">
        <f t="shared" si="1347"/>
        <v>0</v>
      </c>
      <c r="EA1669" s="4">
        <f t="shared" si="1347"/>
        <v>0</v>
      </c>
      <c r="EB1669" s="4">
        <f t="shared" si="1347"/>
        <v>0</v>
      </c>
      <c r="EC1669" s="4">
        <f t="shared" si="1347"/>
        <v>0</v>
      </c>
      <c r="ED1669" s="4">
        <f t="shared" si="1347"/>
        <v>0</v>
      </c>
      <c r="EE1669" s="4">
        <f t="shared" si="1347"/>
        <v>0</v>
      </c>
      <c r="EF1669" s="4">
        <f t="shared" si="1347"/>
        <v>0</v>
      </c>
      <c r="EG1669" s="4">
        <f t="shared" si="1347"/>
        <v>0</v>
      </c>
      <c r="EH1669" s="4">
        <f t="shared" si="1347"/>
        <v>0</v>
      </c>
      <c r="EI1669" s="4">
        <f t="shared" si="1347"/>
        <v>0</v>
      </c>
      <c r="EJ1669" s="4">
        <f t="shared" si="1347"/>
        <v>0</v>
      </c>
      <c r="EK1669" s="4">
        <f t="shared" si="1347"/>
        <v>0</v>
      </c>
      <c r="EL1669" s="4">
        <f t="shared" si="1347"/>
        <v>0</v>
      </c>
      <c r="EM1669" s="4">
        <f t="shared" ref="EM1669:FR1669" si="1348">EM1766</f>
        <v>0</v>
      </c>
      <c r="EN1669" s="4">
        <f t="shared" si="1348"/>
        <v>0</v>
      </c>
      <c r="EO1669" s="4">
        <f t="shared" si="1348"/>
        <v>0</v>
      </c>
      <c r="EP1669" s="4">
        <f t="shared" si="1348"/>
        <v>0</v>
      </c>
      <c r="EQ1669" s="4">
        <f t="shared" si="1348"/>
        <v>0</v>
      </c>
      <c r="ER1669" s="4">
        <f t="shared" si="1348"/>
        <v>0</v>
      </c>
      <c r="ES1669" s="4">
        <f t="shared" si="1348"/>
        <v>0</v>
      </c>
      <c r="ET1669" s="4">
        <f t="shared" si="1348"/>
        <v>0</v>
      </c>
      <c r="EU1669" s="4">
        <f t="shared" si="1348"/>
        <v>0</v>
      </c>
      <c r="EV1669" s="4">
        <f t="shared" si="1348"/>
        <v>0</v>
      </c>
      <c r="EW1669" s="4">
        <f t="shared" si="1348"/>
        <v>0</v>
      </c>
      <c r="EX1669" s="4">
        <f t="shared" si="1348"/>
        <v>0</v>
      </c>
      <c r="EY1669" s="4">
        <f t="shared" si="1348"/>
        <v>0</v>
      </c>
      <c r="EZ1669" s="4">
        <f t="shared" si="1348"/>
        <v>0</v>
      </c>
      <c r="FA1669" s="4">
        <f t="shared" si="1348"/>
        <v>0</v>
      </c>
      <c r="FB1669" s="4">
        <f t="shared" si="1348"/>
        <v>0</v>
      </c>
      <c r="FC1669" s="4">
        <f t="shared" si="1348"/>
        <v>0</v>
      </c>
      <c r="FD1669" s="4">
        <f t="shared" si="1348"/>
        <v>0</v>
      </c>
      <c r="FE1669" s="4">
        <f t="shared" si="1348"/>
        <v>0</v>
      </c>
      <c r="FF1669" s="4">
        <f t="shared" si="1348"/>
        <v>0</v>
      </c>
      <c r="FG1669" s="4">
        <f t="shared" si="1348"/>
        <v>0</v>
      </c>
      <c r="FH1669" s="4">
        <f t="shared" si="1348"/>
        <v>0</v>
      </c>
      <c r="FI1669" s="4">
        <f t="shared" si="1348"/>
        <v>0</v>
      </c>
      <c r="FJ1669" s="4">
        <f t="shared" si="1348"/>
        <v>0</v>
      </c>
      <c r="FK1669" s="4">
        <f t="shared" si="1348"/>
        <v>0</v>
      </c>
      <c r="FL1669" s="4">
        <f t="shared" si="1348"/>
        <v>0</v>
      </c>
      <c r="FM1669" s="4">
        <f t="shared" si="1348"/>
        <v>0</v>
      </c>
      <c r="FN1669" s="4">
        <f t="shared" si="1348"/>
        <v>0</v>
      </c>
      <c r="FO1669" s="4">
        <f t="shared" si="1348"/>
        <v>0</v>
      </c>
      <c r="FP1669" s="4">
        <f t="shared" si="1348"/>
        <v>0</v>
      </c>
      <c r="FQ1669" s="4">
        <f t="shared" si="1348"/>
        <v>0</v>
      </c>
      <c r="FR1669" s="4">
        <f t="shared" si="1348"/>
        <v>0</v>
      </c>
      <c r="FS1669" s="4">
        <f t="shared" ref="FS1669:GX1669" si="1349">FS1766</f>
        <v>0</v>
      </c>
      <c r="FT1669" s="4">
        <f t="shared" si="1349"/>
        <v>0</v>
      </c>
      <c r="FU1669" s="4">
        <f t="shared" si="1349"/>
        <v>0</v>
      </c>
      <c r="FV1669" s="4">
        <f t="shared" si="1349"/>
        <v>0</v>
      </c>
      <c r="FW1669" s="4">
        <f t="shared" si="1349"/>
        <v>0</v>
      </c>
      <c r="FX1669" s="4">
        <f t="shared" si="1349"/>
        <v>0</v>
      </c>
      <c r="FY1669" s="4">
        <f t="shared" si="1349"/>
        <v>0</v>
      </c>
      <c r="FZ1669" s="4">
        <f t="shared" si="1349"/>
        <v>0</v>
      </c>
      <c r="GA1669" s="4">
        <f t="shared" si="1349"/>
        <v>0</v>
      </c>
      <c r="GB1669" s="4">
        <f t="shared" si="1349"/>
        <v>0</v>
      </c>
      <c r="GC1669" s="4">
        <f t="shared" si="1349"/>
        <v>0</v>
      </c>
      <c r="GD1669" s="4">
        <f t="shared" si="1349"/>
        <v>0</v>
      </c>
      <c r="GE1669" s="4">
        <f t="shared" si="1349"/>
        <v>0</v>
      </c>
      <c r="GF1669" s="4">
        <f t="shared" si="1349"/>
        <v>0</v>
      </c>
      <c r="GG1669" s="4">
        <f t="shared" si="1349"/>
        <v>0</v>
      </c>
      <c r="GH1669" s="4">
        <f t="shared" si="1349"/>
        <v>0</v>
      </c>
      <c r="GI1669" s="4">
        <f t="shared" si="1349"/>
        <v>0</v>
      </c>
      <c r="GJ1669" s="4">
        <f t="shared" si="1349"/>
        <v>0</v>
      </c>
      <c r="GK1669" s="4">
        <f t="shared" si="1349"/>
        <v>0</v>
      </c>
      <c r="GL1669" s="4">
        <f t="shared" si="1349"/>
        <v>0</v>
      </c>
      <c r="GM1669" s="4">
        <f t="shared" si="1349"/>
        <v>0</v>
      </c>
      <c r="GN1669" s="4">
        <f t="shared" si="1349"/>
        <v>0</v>
      </c>
      <c r="GO1669" s="4">
        <f t="shared" si="1349"/>
        <v>0</v>
      </c>
      <c r="GP1669" s="4">
        <f t="shared" si="1349"/>
        <v>0</v>
      </c>
      <c r="GQ1669" s="4">
        <f t="shared" si="1349"/>
        <v>0</v>
      </c>
      <c r="GR1669" s="4">
        <f t="shared" si="1349"/>
        <v>0</v>
      </c>
      <c r="GS1669" s="4">
        <f t="shared" si="1349"/>
        <v>0</v>
      </c>
      <c r="GT1669" s="4">
        <f t="shared" si="1349"/>
        <v>0</v>
      </c>
      <c r="GU1669" s="4">
        <f t="shared" si="1349"/>
        <v>0</v>
      </c>
      <c r="GV1669" s="4">
        <f t="shared" si="1349"/>
        <v>0</v>
      </c>
      <c r="GW1669" s="4">
        <f t="shared" si="1349"/>
        <v>0</v>
      </c>
      <c r="GX1669" s="4">
        <f t="shared" si="1349"/>
        <v>0</v>
      </c>
    </row>
    <row r="1671" spans="1:255" x14ac:dyDescent="0.2">
      <c r="A1671" s="2">
        <v>17</v>
      </c>
      <c r="B1671" s="2">
        <v>1</v>
      </c>
      <c r="C1671" s="2">
        <f>ROW(SmtRes!A1305)</f>
        <v>1305</v>
      </c>
      <c r="D1671" s="2">
        <f>ROW(EtalonRes!A1327)</f>
        <v>1327</v>
      </c>
      <c r="E1671" s="2" t="s">
        <v>704</v>
      </c>
      <c r="F1671" s="2" t="s">
        <v>158</v>
      </c>
      <c r="G1671" s="2" t="s">
        <v>159</v>
      </c>
      <c r="H1671" s="2" t="s">
        <v>160</v>
      </c>
      <c r="I1671" s="2">
        <v>0</v>
      </c>
      <c r="J1671" s="2">
        <v>0</v>
      </c>
      <c r="K1671" s="2">
        <v>0</v>
      </c>
      <c r="L1671" s="2">
        <v>0.84</v>
      </c>
      <c r="M1671" s="2">
        <v>0</v>
      </c>
      <c r="N1671" s="2">
        <f t="shared" ref="N1671:N1702" si="1350">ROUND(L1671-M1671,4)</f>
        <v>0.84</v>
      </c>
      <c r="O1671" s="2">
        <f t="shared" ref="O1671:O1702" si="1351">ROUND(CP1671,0)</f>
        <v>0</v>
      </c>
      <c r="P1671" s="2">
        <f t="shared" ref="P1671:P1702" si="1352">ROUND(CQ1671*I1671,0)</f>
        <v>0</v>
      </c>
      <c r="Q1671" s="2">
        <f t="shared" ref="Q1671:Q1702" si="1353">ROUND(CR1671*I1671,0)</f>
        <v>0</v>
      </c>
      <c r="R1671" s="2">
        <f t="shared" ref="R1671:R1702" si="1354">ROUND(CS1671*I1671,0)</f>
        <v>0</v>
      </c>
      <c r="S1671" s="2">
        <f t="shared" ref="S1671:S1702" si="1355">ROUND(CT1671*I1671,0)</f>
        <v>0</v>
      </c>
      <c r="T1671" s="2">
        <f t="shared" ref="T1671:T1702" si="1356">ROUND(CU1671*I1671,0)</f>
        <v>0</v>
      </c>
      <c r="U1671" s="2">
        <f t="shared" ref="U1671:U1702" si="1357">CV1671*I1671</f>
        <v>0</v>
      </c>
      <c r="V1671" s="2">
        <f t="shared" ref="V1671:V1702" si="1358">CW1671*I1671</f>
        <v>0</v>
      </c>
      <c r="W1671" s="2">
        <f t="shared" ref="W1671:W1702" si="1359">ROUND(CX1671*I1671,0)</f>
        <v>0</v>
      </c>
      <c r="X1671" s="2">
        <f t="shared" ref="X1671:X1702" si="1360">ROUND(CY1671,0)</f>
        <v>0</v>
      </c>
      <c r="Y1671" s="2">
        <f t="shared" ref="Y1671:Y1702" si="1361">ROUND(CZ1671,0)</f>
        <v>0</v>
      </c>
      <c r="Z1671" s="2"/>
      <c r="AA1671" s="2">
        <v>69726971</v>
      </c>
      <c r="AB1671" s="2">
        <f t="shared" ref="AB1671:AB1702" si="1362">ROUND((AC1671+AD1671+AF1671),2)</f>
        <v>31.54</v>
      </c>
      <c r="AC1671" s="2">
        <f>ROUND((ES1671+(SUM(SmtRes!BC1303:'SmtRes'!BC1305)+SUM(EtalonRes!AL1325:'EtalonRes'!AL1327))),2)</f>
        <v>0</v>
      </c>
      <c r="AD1671" s="2">
        <f t="shared" ref="AD1671:AD1694" si="1363">ROUND((((ET1671)-(EU1671))+AE1671),2)</f>
        <v>1.87</v>
      </c>
      <c r="AE1671" s="2">
        <f t="shared" ref="AE1671:AE1694" si="1364">ROUND((EU1671),2)</f>
        <v>0</v>
      </c>
      <c r="AF1671" s="2">
        <f t="shared" ref="AF1671:AF1694" si="1365">ROUND((EV1671),2)</f>
        <v>29.67</v>
      </c>
      <c r="AG1671" s="2">
        <f t="shared" ref="AG1671:AG1702" si="1366">ROUND((AP1671),2)</f>
        <v>0</v>
      </c>
      <c r="AH1671" s="2">
        <f t="shared" ref="AH1671:AH1694" si="1367">(EW1671)</f>
        <v>3.45</v>
      </c>
      <c r="AI1671" s="2">
        <f t="shared" ref="AI1671:AI1694" si="1368">(EX1671)</f>
        <v>0</v>
      </c>
      <c r="AJ1671" s="2">
        <f t="shared" ref="AJ1671:AJ1702" si="1369">(AS1671)</f>
        <v>0</v>
      </c>
      <c r="AK1671" s="2">
        <v>1532.16</v>
      </c>
      <c r="AL1671" s="2">
        <v>1500.62</v>
      </c>
      <c r="AM1671" s="2">
        <v>1.87</v>
      </c>
      <c r="AN1671" s="2">
        <v>0</v>
      </c>
      <c r="AO1671" s="2">
        <v>29.67</v>
      </c>
      <c r="AP1671" s="2">
        <v>0</v>
      </c>
      <c r="AQ1671" s="2">
        <v>3.45</v>
      </c>
      <c r="AR1671" s="2">
        <v>0</v>
      </c>
      <c r="AS1671" s="2">
        <v>0</v>
      </c>
      <c r="AT1671" s="2">
        <v>123</v>
      </c>
      <c r="AU1671" s="2">
        <v>75</v>
      </c>
      <c r="AV1671" s="2">
        <v>1</v>
      </c>
      <c r="AW1671" s="2">
        <v>1</v>
      </c>
      <c r="AX1671" s="2"/>
      <c r="AY1671" s="2"/>
      <c r="AZ1671" s="2">
        <v>1</v>
      </c>
      <c r="BA1671" s="2">
        <v>1</v>
      </c>
      <c r="BB1671" s="2">
        <v>1</v>
      </c>
      <c r="BC1671" s="2">
        <v>1</v>
      </c>
      <c r="BD1671" s="2" t="s">
        <v>3</v>
      </c>
      <c r="BE1671" s="2" t="s">
        <v>3</v>
      </c>
      <c r="BF1671" s="2" t="s">
        <v>3</v>
      </c>
      <c r="BG1671" s="2" t="s">
        <v>3</v>
      </c>
      <c r="BH1671" s="2">
        <v>0</v>
      </c>
      <c r="BI1671" s="2">
        <v>1</v>
      </c>
      <c r="BJ1671" s="2" t="s">
        <v>161</v>
      </c>
      <c r="BK1671" s="2"/>
      <c r="BL1671" s="2"/>
      <c r="BM1671" s="2">
        <v>11001</v>
      </c>
      <c r="BN1671" s="2">
        <v>0</v>
      </c>
      <c r="BO1671" s="2" t="s">
        <v>3</v>
      </c>
      <c r="BP1671" s="2">
        <v>0</v>
      </c>
      <c r="BQ1671" s="2">
        <v>2</v>
      </c>
      <c r="BR1671" s="2">
        <v>0</v>
      </c>
      <c r="BS1671" s="2">
        <v>1</v>
      </c>
      <c r="BT1671" s="2">
        <v>1</v>
      </c>
      <c r="BU1671" s="2">
        <v>1</v>
      </c>
      <c r="BV1671" s="2">
        <v>1</v>
      </c>
      <c r="BW1671" s="2">
        <v>1</v>
      </c>
      <c r="BX1671" s="2">
        <v>1</v>
      </c>
      <c r="BY1671" s="2" t="s">
        <v>3</v>
      </c>
      <c r="BZ1671" s="2">
        <v>123</v>
      </c>
      <c r="CA1671" s="2">
        <v>75</v>
      </c>
      <c r="CB1671" s="2" t="s">
        <v>3</v>
      </c>
      <c r="CC1671" s="2"/>
      <c r="CD1671" s="2"/>
      <c r="CE1671" s="2">
        <v>0</v>
      </c>
      <c r="CF1671" s="2">
        <v>0</v>
      </c>
      <c r="CG1671" s="2">
        <v>0</v>
      </c>
      <c r="CH1671" s="2">
        <v>121</v>
      </c>
      <c r="CI1671" s="2">
        <v>0</v>
      </c>
      <c r="CJ1671" s="2">
        <v>0</v>
      </c>
      <c r="CK1671" s="2">
        <v>0</v>
      </c>
      <c r="CL1671" s="2">
        <v>0</v>
      </c>
      <c r="CM1671" s="2">
        <v>0</v>
      </c>
      <c r="CN1671" s="2" t="s">
        <v>3</v>
      </c>
      <c r="CO1671" s="2">
        <v>0</v>
      </c>
      <c r="CP1671" s="2">
        <f t="shared" ref="CP1671:CP1702" si="1370">(P1671+Q1671+S1671)</f>
        <v>0</v>
      </c>
      <c r="CQ1671" s="2">
        <f t="shared" ref="CQ1671:CQ1702" si="1371">AC1671*BC1671</f>
        <v>0</v>
      </c>
      <c r="CR1671" s="2">
        <f t="shared" ref="CR1671:CR1702" si="1372">AD1671*BB1671</f>
        <v>1.87</v>
      </c>
      <c r="CS1671" s="2">
        <f t="shared" ref="CS1671:CS1702" si="1373">AE1671*BS1671</f>
        <v>0</v>
      </c>
      <c r="CT1671" s="2">
        <f t="shared" ref="CT1671:CT1702" si="1374">AF1671*BA1671</f>
        <v>29.67</v>
      </c>
      <c r="CU1671" s="2">
        <f t="shared" ref="CU1671:CU1702" si="1375">AG1671</f>
        <v>0</v>
      </c>
      <c r="CV1671" s="2">
        <f t="shared" ref="CV1671:CV1702" si="1376">AH1671</f>
        <v>3.45</v>
      </c>
      <c r="CW1671" s="2">
        <f t="shared" ref="CW1671:CW1702" si="1377">AI1671</f>
        <v>0</v>
      </c>
      <c r="CX1671" s="2">
        <f t="shared" ref="CX1671:CX1702" si="1378">AJ1671</f>
        <v>0</v>
      </c>
      <c r="CY1671" s="2">
        <f>(((S1671+R1671)*AT1671)/100)</f>
        <v>0</v>
      </c>
      <c r="CZ1671" s="2">
        <f>(((S1671+R1671)*AU1671)/100)</f>
        <v>0</v>
      </c>
      <c r="DA1671" s="2"/>
      <c r="DB1671" s="2"/>
      <c r="DC1671" s="2" t="s">
        <v>3</v>
      </c>
      <c r="DD1671" s="2" t="s">
        <v>3</v>
      </c>
      <c r="DE1671" s="2" t="s">
        <v>3</v>
      </c>
      <c r="DF1671" s="2" t="s">
        <v>3</v>
      </c>
      <c r="DG1671" s="2" t="s">
        <v>3</v>
      </c>
      <c r="DH1671" s="2" t="s">
        <v>3</v>
      </c>
      <c r="DI1671" s="2" t="s">
        <v>3</v>
      </c>
      <c r="DJ1671" s="2" t="s">
        <v>3</v>
      </c>
      <c r="DK1671" s="2" t="s">
        <v>3</v>
      </c>
      <c r="DL1671" s="2" t="s">
        <v>3</v>
      </c>
      <c r="DM1671" s="2" t="s">
        <v>3</v>
      </c>
      <c r="DN1671" s="2">
        <v>0</v>
      </c>
      <c r="DO1671" s="2">
        <v>0</v>
      </c>
      <c r="DP1671" s="2">
        <v>1</v>
      </c>
      <c r="DQ1671" s="2">
        <v>1</v>
      </c>
      <c r="DR1671" s="2"/>
      <c r="DS1671" s="2"/>
      <c r="DT1671" s="2"/>
      <c r="DU1671" s="2">
        <v>1013</v>
      </c>
      <c r="DV1671" s="2" t="s">
        <v>160</v>
      </c>
      <c r="DW1671" s="2" t="s">
        <v>160</v>
      </c>
      <c r="DX1671" s="2">
        <v>1</v>
      </c>
      <c r="DY1671" s="2"/>
      <c r="DZ1671" s="2" t="s">
        <v>3</v>
      </c>
      <c r="EA1671" s="2" t="s">
        <v>3</v>
      </c>
      <c r="EB1671" s="2" t="s">
        <v>3</v>
      </c>
      <c r="EC1671" s="2" t="s">
        <v>3</v>
      </c>
      <c r="ED1671" s="2"/>
      <c r="EE1671" s="2">
        <v>54328965</v>
      </c>
      <c r="EF1671" s="2">
        <v>2</v>
      </c>
      <c r="EG1671" s="2" t="s">
        <v>21</v>
      </c>
      <c r="EH1671" s="2">
        <v>0</v>
      </c>
      <c r="EI1671" s="2" t="s">
        <v>3</v>
      </c>
      <c r="EJ1671" s="2">
        <v>1</v>
      </c>
      <c r="EK1671" s="2">
        <v>11001</v>
      </c>
      <c r="EL1671" s="2" t="s">
        <v>22</v>
      </c>
      <c r="EM1671" s="2" t="s">
        <v>23</v>
      </c>
      <c r="EN1671" s="2"/>
      <c r="EO1671" s="2" t="s">
        <v>3</v>
      </c>
      <c r="EP1671" s="2"/>
      <c r="EQ1671" s="2">
        <v>1441792</v>
      </c>
      <c r="ER1671" s="2">
        <v>1532.16</v>
      </c>
      <c r="ES1671" s="2">
        <v>1500.62</v>
      </c>
      <c r="ET1671" s="2">
        <v>1.87</v>
      </c>
      <c r="EU1671" s="2">
        <v>0</v>
      </c>
      <c r="EV1671" s="2">
        <v>29.67</v>
      </c>
      <c r="EW1671" s="2">
        <v>3.45</v>
      </c>
      <c r="EX1671" s="2">
        <v>0</v>
      </c>
      <c r="EY1671" s="2">
        <v>1</v>
      </c>
      <c r="EZ1671" s="2"/>
      <c r="FA1671" s="2"/>
      <c r="FB1671" s="2"/>
      <c r="FC1671" s="2"/>
      <c r="FD1671" s="2"/>
      <c r="FE1671" s="2"/>
      <c r="FF1671" s="2"/>
      <c r="FG1671" s="2"/>
      <c r="FH1671" s="2"/>
      <c r="FI1671" s="2"/>
      <c r="FJ1671" s="2"/>
      <c r="FK1671" s="2"/>
      <c r="FL1671" s="2"/>
      <c r="FM1671" s="2"/>
      <c r="FN1671" s="2"/>
      <c r="FO1671" s="2"/>
      <c r="FP1671" s="2"/>
      <c r="FQ1671" s="2">
        <v>0</v>
      </c>
      <c r="FR1671" s="2">
        <f t="shared" ref="FR1671:FR1702" si="1379">ROUND(IF(BI1671=3,GM1671,0),0)</f>
        <v>0</v>
      </c>
      <c r="FS1671" s="2">
        <v>0</v>
      </c>
      <c r="FT1671" s="2"/>
      <c r="FU1671" s="2"/>
      <c r="FV1671" s="2"/>
      <c r="FW1671" s="2"/>
      <c r="FX1671" s="2">
        <v>123</v>
      </c>
      <c r="FY1671" s="2">
        <v>75</v>
      </c>
      <c r="FZ1671" s="2"/>
      <c r="GA1671" s="2" t="s">
        <v>3</v>
      </c>
      <c r="GB1671" s="2"/>
      <c r="GC1671" s="2"/>
      <c r="GD1671" s="2">
        <v>1</v>
      </c>
      <c r="GE1671" s="2"/>
      <c r="GF1671" s="2">
        <v>-736195811</v>
      </c>
      <c r="GG1671" s="2">
        <v>2</v>
      </c>
      <c r="GH1671" s="2">
        <v>1</v>
      </c>
      <c r="GI1671" s="2">
        <v>-2</v>
      </c>
      <c r="GJ1671" s="2">
        <v>0</v>
      </c>
      <c r="GK1671" s="2">
        <v>0</v>
      </c>
      <c r="GL1671" s="2">
        <f t="shared" ref="GL1671:GL1702" si="1380">ROUND(IF(AND(BH1671=3,BI1671=3,FS1671&lt;&gt;0),P1671,0),0)</f>
        <v>0</v>
      </c>
      <c r="GM1671" s="2">
        <f t="shared" ref="GM1671:GM1702" si="1381">ROUND(O1671+X1671+Y1671,0)+GX1671</f>
        <v>0</v>
      </c>
      <c r="GN1671" s="2">
        <f t="shared" ref="GN1671:GN1702" si="1382">IF(OR(BI1671=0,BI1671=1),GM1671-GX1671,0)</f>
        <v>0</v>
      </c>
      <c r="GO1671" s="2">
        <f t="shared" ref="GO1671:GO1702" si="1383">IF(BI1671=2,GM1671-GX1671,0)</f>
        <v>0</v>
      </c>
      <c r="GP1671" s="2">
        <f t="shared" ref="GP1671:GP1702" si="1384">IF(BI1671=4,GM1671-GX1671,0)</f>
        <v>0</v>
      </c>
      <c r="GQ1671" s="2"/>
      <c r="GR1671" s="2">
        <v>0</v>
      </c>
      <c r="GS1671" s="2">
        <v>3</v>
      </c>
      <c r="GT1671" s="2">
        <v>0</v>
      </c>
      <c r="GU1671" s="2" t="s">
        <v>3</v>
      </c>
      <c r="GV1671" s="2">
        <f t="shared" ref="GV1671:GV1694" si="1385">ROUND((GT1671),2)</f>
        <v>0</v>
      </c>
      <c r="GW1671" s="2">
        <v>1</v>
      </c>
      <c r="GX1671" s="2">
        <f t="shared" ref="GX1671:GX1702" si="1386">ROUND(HC1671*I1671,0)</f>
        <v>0</v>
      </c>
      <c r="GY1671" s="2"/>
      <c r="GZ1671" s="2"/>
      <c r="HA1671" s="2">
        <v>0</v>
      </c>
      <c r="HB1671" s="2">
        <v>0</v>
      </c>
      <c r="HC1671" s="2">
        <f t="shared" ref="HC1671:HC1702" si="1387">GV1671*GW1671</f>
        <v>0</v>
      </c>
      <c r="HD1671" s="2"/>
      <c r="HE1671" s="2" t="s">
        <v>3</v>
      </c>
      <c r="HF1671" s="2" t="s">
        <v>3</v>
      </c>
      <c r="HG1671" s="2"/>
      <c r="HH1671" s="2"/>
      <c r="HI1671" s="2"/>
      <c r="HJ1671" s="2"/>
      <c r="HK1671" s="2"/>
      <c r="HL1671" s="2"/>
      <c r="HM1671" s="2" t="s">
        <v>3</v>
      </c>
      <c r="HN1671" s="2" t="s">
        <v>24</v>
      </c>
      <c r="HO1671" s="2" t="s">
        <v>25</v>
      </c>
      <c r="HP1671" s="2" t="s">
        <v>22</v>
      </c>
      <c r="HQ1671" s="2" t="s">
        <v>22</v>
      </c>
      <c r="HR1671" s="2"/>
      <c r="HS1671" s="2"/>
      <c r="HT1671" s="2"/>
      <c r="HU1671" s="2"/>
      <c r="HV1671" s="2"/>
      <c r="HW1671" s="2"/>
      <c r="HX1671" s="2"/>
      <c r="HY1671" s="2"/>
      <c r="HZ1671" s="2"/>
      <c r="IA1671" s="2"/>
      <c r="IB1671" s="2"/>
      <c r="IC1671" s="2"/>
      <c r="ID1671" s="2"/>
      <c r="IE1671" s="2"/>
      <c r="IF1671" s="2"/>
      <c r="IG1671" s="2"/>
      <c r="IH1671" s="2"/>
      <c r="II1671" s="2"/>
      <c r="IJ1671" s="2"/>
      <c r="IK1671" s="2">
        <v>0</v>
      </c>
      <c r="IL1671" s="2"/>
      <c r="IM1671" s="2"/>
      <c r="IN1671" s="2"/>
      <c r="IO1671" s="2"/>
      <c r="IP1671" s="2"/>
      <c r="IQ1671" s="2"/>
      <c r="IR1671" s="2"/>
      <c r="IS1671" s="2"/>
      <c r="IT1671" s="2"/>
      <c r="IU1671" s="2"/>
    </row>
    <row r="1672" spans="1:255" x14ac:dyDescent="0.2">
      <c r="A1672">
        <v>17</v>
      </c>
      <c r="B1672">
        <v>1</v>
      </c>
      <c r="C1672">
        <f>ROW(SmtRes!A1308)</f>
        <v>1308</v>
      </c>
      <c r="D1672">
        <f>ROW(EtalonRes!A1330)</f>
        <v>1330</v>
      </c>
      <c r="E1672" t="s">
        <v>704</v>
      </c>
      <c r="F1672" t="s">
        <v>158</v>
      </c>
      <c r="G1672" t="s">
        <v>159</v>
      </c>
      <c r="H1672" t="s">
        <v>160</v>
      </c>
      <c r="I1672">
        <v>0</v>
      </c>
      <c r="J1672">
        <v>0</v>
      </c>
      <c r="K1672">
        <v>0</v>
      </c>
      <c r="L1672">
        <v>0.84</v>
      </c>
      <c r="M1672">
        <v>0</v>
      </c>
      <c r="N1672">
        <f t="shared" si="1350"/>
        <v>0.84</v>
      </c>
      <c r="O1672">
        <f t="shared" si="1351"/>
        <v>0</v>
      </c>
      <c r="P1672">
        <f t="shared" si="1352"/>
        <v>0</v>
      </c>
      <c r="Q1672">
        <f t="shared" si="1353"/>
        <v>0</v>
      </c>
      <c r="R1672">
        <f t="shared" si="1354"/>
        <v>0</v>
      </c>
      <c r="S1672">
        <f t="shared" si="1355"/>
        <v>0</v>
      </c>
      <c r="T1672">
        <f t="shared" si="1356"/>
        <v>0</v>
      </c>
      <c r="U1672">
        <f t="shared" si="1357"/>
        <v>0</v>
      </c>
      <c r="V1672">
        <f t="shared" si="1358"/>
        <v>0</v>
      </c>
      <c r="W1672">
        <f t="shared" si="1359"/>
        <v>0</v>
      </c>
      <c r="X1672">
        <f t="shared" si="1360"/>
        <v>0</v>
      </c>
      <c r="Y1672">
        <f t="shared" si="1361"/>
        <v>0</v>
      </c>
      <c r="AA1672">
        <v>69726884</v>
      </c>
      <c r="AB1672">
        <f t="shared" si="1362"/>
        <v>31.54</v>
      </c>
      <c r="AC1672">
        <f>ROUND((ES1672+(SUM(SmtRes!BC1306:'SmtRes'!BC1308)+SUM(EtalonRes!AL1328:'EtalonRes'!AL1330))),2)</f>
        <v>0</v>
      </c>
      <c r="AD1672">
        <f t="shared" si="1363"/>
        <v>1.87</v>
      </c>
      <c r="AE1672">
        <f t="shared" si="1364"/>
        <v>0</v>
      </c>
      <c r="AF1672">
        <f t="shared" si="1365"/>
        <v>29.67</v>
      </c>
      <c r="AG1672">
        <f t="shared" si="1366"/>
        <v>0</v>
      </c>
      <c r="AH1672">
        <f t="shared" si="1367"/>
        <v>3.45</v>
      </c>
      <c r="AI1672">
        <f t="shared" si="1368"/>
        <v>0</v>
      </c>
      <c r="AJ1672">
        <f t="shared" si="1369"/>
        <v>0</v>
      </c>
      <c r="AK1672">
        <v>1532.16</v>
      </c>
      <c r="AL1672">
        <v>1500.62</v>
      </c>
      <c r="AM1672">
        <v>1.87</v>
      </c>
      <c r="AN1672">
        <v>0</v>
      </c>
      <c r="AO1672">
        <v>29.67</v>
      </c>
      <c r="AP1672">
        <v>0</v>
      </c>
      <c r="AQ1672">
        <v>3.45</v>
      </c>
      <c r="AR1672">
        <v>0</v>
      </c>
      <c r="AS1672">
        <v>0</v>
      </c>
      <c r="AT1672">
        <v>117</v>
      </c>
      <c r="AU1672">
        <v>64</v>
      </c>
      <c r="AV1672">
        <v>1</v>
      </c>
      <c r="AW1672">
        <v>1</v>
      </c>
      <c r="AZ1672">
        <v>1</v>
      </c>
      <c r="BA1672">
        <v>25.36</v>
      </c>
      <c r="BB1672">
        <v>7.84</v>
      </c>
      <c r="BC1672">
        <v>7.56</v>
      </c>
      <c r="BD1672" t="s">
        <v>3</v>
      </c>
      <c r="BE1672" t="s">
        <v>3</v>
      </c>
      <c r="BF1672" t="s">
        <v>3</v>
      </c>
      <c r="BG1672" t="s">
        <v>3</v>
      </c>
      <c r="BH1672">
        <v>0</v>
      </c>
      <c r="BI1672">
        <v>1</v>
      </c>
      <c r="BJ1672" t="s">
        <v>161</v>
      </c>
      <c r="BM1672">
        <v>11001</v>
      </c>
      <c r="BN1672">
        <v>0</v>
      </c>
      <c r="BO1672" t="s">
        <v>158</v>
      </c>
      <c r="BP1672">
        <v>1</v>
      </c>
      <c r="BQ1672">
        <v>2</v>
      </c>
      <c r="BR1672">
        <v>0</v>
      </c>
      <c r="BS1672">
        <v>19.8</v>
      </c>
      <c r="BT1672">
        <v>1</v>
      </c>
      <c r="BU1672">
        <v>1</v>
      </c>
      <c r="BV1672">
        <v>1</v>
      </c>
      <c r="BW1672">
        <v>1</v>
      </c>
      <c r="BX1672">
        <v>1</v>
      </c>
      <c r="BY1672" t="s">
        <v>3</v>
      </c>
      <c r="BZ1672">
        <v>117</v>
      </c>
      <c r="CA1672">
        <v>64</v>
      </c>
      <c r="CB1672" t="s">
        <v>3</v>
      </c>
      <c r="CE1672">
        <v>0</v>
      </c>
      <c r="CF1672">
        <v>0</v>
      </c>
      <c r="CG1672">
        <v>0</v>
      </c>
      <c r="CH1672">
        <v>121</v>
      </c>
      <c r="CI1672">
        <v>0</v>
      </c>
      <c r="CJ1672">
        <v>0</v>
      </c>
      <c r="CK1672">
        <v>0</v>
      </c>
      <c r="CL1672">
        <v>0</v>
      </c>
      <c r="CM1672">
        <v>0</v>
      </c>
      <c r="CN1672" t="s">
        <v>3</v>
      </c>
      <c r="CO1672">
        <v>0</v>
      </c>
      <c r="CP1672">
        <f t="shared" si="1370"/>
        <v>0</v>
      </c>
      <c r="CQ1672">
        <f t="shared" si="1371"/>
        <v>0</v>
      </c>
      <c r="CR1672">
        <f t="shared" si="1372"/>
        <v>14.6608</v>
      </c>
      <c r="CS1672">
        <f t="shared" si="1373"/>
        <v>0</v>
      </c>
      <c r="CT1672">
        <f t="shared" si="1374"/>
        <v>752.43119999999999</v>
      </c>
      <c r="CU1672">
        <f t="shared" si="1375"/>
        <v>0</v>
      </c>
      <c r="CV1672">
        <f t="shared" si="1376"/>
        <v>3.45</v>
      </c>
      <c r="CW1672">
        <f t="shared" si="1377"/>
        <v>0</v>
      </c>
      <c r="CX1672">
        <f t="shared" si="1378"/>
        <v>0</v>
      </c>
      <c r="CY1672">
        <f>(S1672+R1672)*(BZ1672/100)</f>
        <v>0</v>
      </c>
      <c r="CZ1672">
        <f>(S1672+R1672)*(CA1672/100)</f>
        <v>0</v>
      </c>
      <c r="DC1672" t="s">
        <v>3</v>
      </c>
      <c r="DD1672" t="s">
        <v>3</v>
      </c>
      <c r="DE1672" t="s">
        <v>3</v>
      </c>
      <c r="DF1672" t="s">
        <v>3</v>
      </c>
      <c r="DG1672" t="s">
        <v>3</v>
      </c>
      <c r="DH1672" t="s">
        <v>3</v>
      </c>
      <c r="DI1672" t="s">
        <v>3</v>
      </c>
      <c r="DJ1672" t="s">
        <v>3</v>
      </c>
      <c r="DK1672" t="s">
        <v>3</v>
      </c>
      <c r="DL1672" t="s">
        <v>3</v>
      </c>
      <c r="DM1672" t="s">
        <v>3</v>
      </c>
      <c r="DN1672">
        <v>123</v>
      </c>
      <c r="DO1672">
        <v>75</v>
      </c>
      <c r="DP1672">
        <v>1</v>
      </c>
      <c r="DQ1672">
        <v>1</v>
      </c>
      <c r="DU1672">
        <v>1013</v>
      </c>
      <c r="DV1672" t="s">
        <v>160</v>
      </c>
      <c r="DW1672" t="s">
        <v>160</v>
      </c>
      <c r="DX1672">
        <v>1</v>
      </c>
      <c r="DZ1672" t="s">
        <v>3</v>
      </c>
      <c r="EA1672" t="s">
        <v>3</v>
      </c>
      <c r="EB1672" t="s">
        <v>3</v>
      </c>
      <c r="EC1672" t="s">
        <v>3</v>
      </c>
      <c r="EE1672">
        <v>54328965</v>
      </c>
      <c r="EF1672">
        <v>2</v>
      </c>
      <c r="EG1672" t="s">
        <v>21</v>
      </c>
      <c r="EH1672">
        <v>0</v>
      </c>
      <c r="EI1672" t="s">
        <v>3</v>
      </c>
      <c r="EJ1672">
        <v>1</v>
      </c>
      <c r="EK1672">
        <v>11001</v>
      </c>
      <c r="EL1672" t="s">
        <v>22</v>
      </c>
      <c r="EM1672" t="s">
        <v>23</v>
      </c>
      <c r="EO1672" t="s">
        <v>3</v>
      </c>
      <c r="EQ1672">
        <v>1441792</v>
      </c>
      <c r="ER1672">
        <v>1532.16</v>
      </c>
      <c r="ES1672">
        <v>1500.62</v>
      </c>
      <c r="ET1672">
        <v>1.87</v>
      </c>
      <c r="EU1672">
        <v>0</v>
      </c>
      <c r="EV1672">
        <v>29.67</v>
      </c>
      <c r="EW1672">
        <v>3.45</v>
      </c>
      <c r="EX1672">
        <v>0</v>
      </c>
      <c r="EY1672">
        <v>1</v>
      </c>
      <c r="FQ1672">
        <v>0</v>
      </c>
      <c r="FR1672">
        <f t="shared" si="1379"/>
        <v>0</v>
      </c>
      <c r="FS1672">
        <v>0</v>
      </c>
      <c r="FX1672">
        <v>123</v>
      </c>
      <c r="FY1672">
        <v>75</v>
      </c>
      <c r="GA1672" t="s">
        <v>3</v>
      </c>
      <c r="GD1672">
        <v>1</v>
      </c>
      <c r="GF1672">
        <v>-736195811</v>
      </c>
      <c r="GG1672">
        <v>2</v>
      </c>
      <c r="GH1672">
        <v>1</v>
      </c>
      <c r="GI1672">
        <v>2</v>
      </c>
      <c r="GJ1672">
        <v>0</v>
      </c>
      <c r="GK1672">
        <v>0</v>
      </c>
      <c r="GL1672">
        <f t="shared" si="1380"/>
        <v>0</v>
      </c>
      <c r="GM1672">
        <f t="shared" si="1381"/>
        <v>0</v>
      </c>
      <c r="GN1672">
        <f t="shared" si="1382"/>
        <v>0</v>
      </c>
      <c r="GO1672">
        <f t="shared" si="1383"/>
        <v>0</v>
      </c>
      <c r="GP1672">
        <f t="shared" si="1384"/>
        <v>0</v>
      </c>
      <c r="GR1672">
        <v>0</v>
      </c>
      <c r="GS1672">
        <v>0</v>
      </c>
      <c r="GT1672">
        <v>0</v>
      </c>
      <c r="GU1672" t="s">
        <v>3</v>
      </c>
      <c r="GV1672">
        <f t="shared" si="1385"/>
        <v>0</v>
      </c>
      <c r="GW1672">
        <v>1015.2</v>
      </c>
      <c r="GX1672">
        <f t="shared" si="1386"/>
        <v>0</v>
      </c>
      <c r="HA1672">
        <v>0</v>
      </c>
      <c r="HB1672">
        <v>0</v>
      </c>
      <c r="HC1672">
        <f t="shared" si="1387"/>
        <v>0</v>
      </c>
      <c r="HE1672" t="s">
        <v>3</v>
      </c>
      <c r="HF1672" t="s">
        <v>3</v>
      </c>
      <c r="HM1672" t="s">
        <v>3</v>
      </c>
      <c r="HN1672" t="s">
        <v>24</v>
      </c>
      <c r="HO1672" t="s">
        <v>25</v>
      </c>
      <c r="HP1672" t="s">
        <v>22</v>
      </c>
      <c r="HQ1672" t="s">
        <v>22</v>
      </c>
      <c r="IK1672">
        <v>0</v>
      </c>
    </row>
    <row r="1673" spans="1:255" x14ac:dyDescent="0.2">
      <c r="A1673" s="2">
        <v>18</v>
      </c>
      <c r="B1673" s="2">
        <v>1</v>
      </c>
      <c r="C1673" s="2">
        <v>1305</v>
      </c>
      <c r="D1673" s="2"/>
      <c r="E1673" s="2" t="s">
        <v>705</v>
      </c>
      <c r="F1673" s="2" t="s">
        <v>163</v>
      </c>
      <c r="G1673" s="2" t="s">
        <v>164</v>
      </c>
      <c r="H1673" s="2" t="s">
        <v>56</v>
      </c>
      <c r="I1673" s="2">
        <f>I1671*J1673</f>
        <v>0</v>
      </c>
      <c r="J1673" s="2">
        <v>115</v>
      </c>
      <c r="K1673" s="2">
        <v>115</v>
      </c>
      <c r="L1673" s="2">
        <v>96.6</v>
      </c>
      <c r="M1673" s="2">
        <v>0</v>
      </c>
      <c r="N1673" s="2">
        <f t="shared" si="1350"/>
        <v>96.6</v>
      </c>
      <c r="O1673" s="2">
        <f t="shared" si="1351"/>
        <v>0</v>
      </c>
      <c r="P1673" s="2">
        <f t="shared" si="1352"/>
        <v>0</v>
      </c>
      <c r="Q1673" s="2">
        <f t="shared" si="1353"/>
        <v>0</v>
      </c>
      <c r="R1673" s="2">
        <f t="shared" si="1354"/>
        <v>0</v>
      </c>
      <c r="S1673" s="2">
        <f t="shared" si="1355"/>
        <v>0</v>
      </c>
      <c r="T1673" s="2">
        <f t="shared" si="1356"/>
        <v>0</v>
      </c>
      <c r="U1673" s="2">
        <f t="shared" si="1357"/>
        <v>0</v>
      </c>
      <c r="V1673" s="2">
        <f t="shared" si="1358"/>
        <v>0</v>
      </c>
      <c r="W1673" s="2">
        <f t="shared" si="1359"/>
        <v>0</v>
      </c>
      <c r="X1673" s="2">
        <f t="shared" si="1360"/>
        <v>0</v>
      </c>
      <c r="Y1673" s="2">
        <f t="shared" si="1361"/>
        <v>0</v>
      </c>
      <c r="Z1673" s="2"/>
      <c r="AA1673" s="2">
        <v>69726971</v>
      </c>
      <c r="AB1673" s="2">
        <f t="shared" si="1362"/>
        <v>12.26</v>
      </c>
      <c r="AC1673" s="2">
        <f>ROUND((ES1673),2)</f>
        <v>12.26</v>
      </c>
      <c r="AD1673" s="2">
        <f t="shared" si="1363"/>
        <v>0</v>
      </c>
      <c r="AE1673" s="2">
        <f t="shared" si="1364"/>
        <v>0</v>
      </c>
      <c r="AF1673" s="2">
        <f t="shared" si="1365"/>
        <v>0</v>
      </c>
      <c r="AG1673" s="2">
        <f t="shared" si="1366"/>
        <v>0</v>
      </c>
      <c r="AH1673" s="2">
        <f t="shared" si="1367"/>
        <v>0</v>
      </c>
      <c r="AI1673" s="2">
        <f t="shared" si="1368"/>
        <v>0</v>
      </c>
      <c r="AJ1673" s="2">
        <f t="shared" si="1369"/>
        <v>0.01</v>
      </c>
      <c r="AK1673" s="2">
        <v>12.26</v>
      </c>
      <c r="AL1673" s="2">
        <v>12.26</v>
      </c>
      <c r="AM1673" s="2">
        <v>0</v>
      </c>
      <c r="AN1673" s="2">
        <v>0</v>
      </c>
      <c r="AO1673" s="2">
        <v>0</v>
      </c>
      <c r="AP1673" s="2">
        <v>0</v>
      </c>
      <c r="AQ1673" s="2">
        <v>0</v>
      </c>
      <c r="AR1673" s="2">
        <v>0</v>
      </c>
      <c r="AS1673" s="2">
        <v>0.01</v>
      </c>
      <c r="AT1673" s="2">
        <v>0</v>
      </c>
      <c r="AU1673" s="2">
        <v>0</v>
      </c>
      <c r="AV1673" s="2">
        <v>1</v>
      </c>
      <c r="AW1673" s="2">
        <v>1</v>
      </c>
      <c r="AX1673" s="2"/>
      <c r="AY1673" s="2"/>
      <c r="AZ1673" s="2">
        <v>1</v>
      </c>
      <c r="BA1673" s="2">
        <v>1</v>
      </c>
      <c r="BB1673" s="2">
        <v>1</v>
      </c>
      <c r="BC1673" s="2">
        <v>1</v>
      </c>
      <c r="BD1673" s="2" t="s">
        <v>3</v>
      </c>
      <c r="BE1673" s="2" t="s">
        <v>3</v>
      </c>
      <c r="BF1673" s="2" t="s">
        <v>3</v>
      </c>
      <c r="BG1673" s="2" t="s">
        <v>3</v>
      </c>
      <c r="BH1673" s="2">
        <v>3</v>
      </c>
      <c r="BI1673" s="2">
        <v>1</v>
      </c>
      <c r="BJ1673" s="2" t="s">
        <v>706</v>
      </c>
      <c r="BK1673" s="2"/>
      <c r="BL1673" s="2"/>
      <c r="BM1673" s="2">
        <v>500001</v>
      </c>
      <c r="BN1673" s="2">
        <v>0</v>
      </c>
      <c r="BO1673" s="2" t="s">
        <v>3</v>
      </c>
      <c r="BP1673" s="2">
        <v>0</v>
      </c>
      <c r="BQ1673" s="2">
        <v>8</v>
      </c>
      <c r="BR1673" s="2">
        <v>0</v>
      </c>
      <c r="BS1673" s="2">
        <v>1</v>
      </c>
      <c r="BT1673" s="2">
        <v>1</v>
      </c>
      <c r="BU1673" s="2">
        <v>1</v>
      </c>
      <c r="BV1673" s="2">
        <v>1</v>
      </c>
      <c r="BW1673" s="2">
        <v>1</v>
      </c>
      <c r="BX1673" s="2">
        <v>1</v>
      </c>
      <c r="BY1673" s="2" t="s">
        <v>3</v>
      </c>
      <c r="BZ1673" s="2">
        <v>0</v>
      </c>
      <c r="CA1673" s="2">
        <v>0</v>
      </c>
      <c r="CB1673" s="2" t="s">
        <v>3</v>
      </c>
      <c r="CC1673" s="2"/>
      <c r="CD1673" s="2"/>
      <c r="CE1673" s="2">
        <v>0</v>
      </c>
      <c r="CF1673" s="2">
        <v>0</v>
      </c>
      <c r="CG1673" s="2">
        <v>0</v>
      </c>
      <c r="CH1673" s="2">
        <v>121</v>
      </c>
      <c r="CI1673" s="2">
        <v>1</v>
      </c>
      <c r="CJ1673" s="2">
        <v>0</v>
      </c>
      <c r="CK1673" s="2">
        <v>0</v>
      </c>
      <c r="CL1673" s="2">
        <v>0</v>
      </c>
      <c r="CM1673" s="2">
        <v>0</v>
      </c>
      <c r="CN1673" s="2" t="s">
        <v>3</v>
      </c>
      <c r="CO1673" s="2">
        <v>0</v>
      </c>
      <c r="CP1673" s="2">
        <f t="shared" si="1370"/>
        <v>0</v>
      </c>
      <c r="CQ1673" s="2">
        <f t="shared" si="1371"/>
        <v>12.26</v>
      </c>
      <c r="CR1673" s="2">
        <f t="shared" si="1372"/>
        <v>0</v>
      </c>
      <c r="CS1673" s="2">
        <f t="shared" si="1373"/>
        <v>0</v>
      </c>
      <c r="CT1673" s="2">
        <f t="shared" si="1374"/>
        <v>0</v>
      </c>
      <c r="CU1673" s="2">
        <f t="shared" si="1375"/>
        <v>0</v>
      </c>
      <c r="CV1673" s="2">
        <f t="shared" si="1376"/>
        <v>0</v>
      </c>
      <c r="CW1673" s="2">
        <f t="shared" si="1377"/>
        <v>0</v>
      </c>
      <c r="CX1673" s="2">
        <f t="shared" si="1378"/>
        <v>0.01</v>
      </c>
      <c r="CY1673" s="2">
        <f>(((S1673+R1673)*AT1673)/100)</f>
        <v>0</v>
      </c>
      <c r="CZ1673" s="2">
        <f>(((S1673+R1673)*AU1673)/100)</f>
        <v>0</v>
      </c>
      <c r="DA1673" s="2"/>
      <c r="DB1673" s="2"/>
      <c r="DC1673" s="2" t="s">
        <v>3</v>
      </c>
      <c r="DD1673" s="2" t="s">
        <v>3</v>
      </c>
      <c r="DE1673" s="2" t="s">
        <v>3</v>
      </c>
      <c r="DF1673" s="2" t="s">
        <v>3</v>
      </c>
      <c r="DG1673" s="2" t="s">
        <v>3</v>
      </c>
      <c r="DH1673" s="2" t="s">
        <v>3</v>
      </c>
      <c r="DI1673" s="2" t="s">
        <v>3</v>
      </c>
      <c r="DJ1673" s="2" t="s">
        <v>3</v>
      </c>
      <c r="DK1673" s="2" t="s">
        <v>3</v>
      </c>
      <c r="DL1673" s="2" t="s">
        <v>3</v>
      </c>
      <c r="DM1673" s="2" t="s">
        <v>3</v>
      </c>
      <c r="DN1673" s="2">
        <v>0</v>
      </c>
      <c r="DO1673" s="2">
        <v>0</v>
      </c>
      <c r="DP1673" s="2">
        <v>1</v>
      </c>
      <c r="DQ1673" s="2">
        <v>1</v>
      </c>
      <c r="DR1673" s="2"/>
      <c r="DS1673" s="2"/>
      <c r="DT1673" s="2"/>
      <c r="DU1673" s="2">
        <v>1005</v>
      </c>
      <c r="DV1673" s="2" t="s">
        <v>56</v>
      </c>
      <c r="DW1673" s="2" t="s">
        <v>56</v>
      </c>
      <c r="DX1673" s="2">
        <v>1</v>
      </c>
      <c r="DY1673" s="2"/>
      <c r="DZ1673" s="2" t="s">
        <v>3</v>
      </c>
      <c r="EA1673" s="2" t="s">
        <v>3</v>
      </c>
      <c r="EB1673" s="2" t="s">
        <v>3</v>
      </c>
      <c r="EC1673" s="2" t="s">
        <v>3</v>
      </c>
      <c r="ED1673" s="2"/>
      <c r="EE1673" s="2">
        <v>54328897</v>
      </c>
      <c r="EF1673" s="2">
        <v>8</v>
      </c>
      <c r="EG1673" s="2" t="s">
        <v>31</v>
      </c>
      <c r="EH1673" s="2">
        <v>0</v>
      </c>
      <c r="EI1673" s="2" t="s">
        <v>3</v>
      </c>
      <c r="EJ1673" s="2">
        <v>1</v>
      </c>
      <c r="EK1673" s="2">
        <v>500001</v>
      </c>
      <c r="EL1673" s="2" t="s">
        <v>32</v>
      </c>
      <c r="EM1673" s="2" t="s">
        <v>33</v>
      </c>
      <c r="EN1673" s="2"/>
      <c r="EO1673" s="2" t="s">
        <v>3</v>
      </c>
      <c r="EP1673" s="2"/>
      <c r="EQ1673" s="2">
        <v>0</v>
      </c>
      <c r="ER1673" s="2">
        <v>12.26</v>
      </c>
      <c r="ES1673" s="2">
        <v>12.26</v>
      </c>
      <c r="ET1673" s="2">
        <v>0</v>
      </c>
      <c r="EU1673" s="2">
        <v>0</v>
      </c>
      <c r="EV1673" s="2">
        <v>0</v>
      </c>
      <c r="EW1673" s="2">
        <v>0</v>
      </c>
      <c r="EX1673" s="2">
        <v>0</v>
      </c>
      <c r="EY1673" s="2"/>
      <c r="EZ1673" s="2"/>
      <c r="FA1673" s="2"/>
      <c r="FB1673" s="2"/>
      <c r="FC1673" s="2"/>
      <c r="FD1673" s="2"/>
      <c r="FE1673" s="2"/>
      <c r="FF1673" s="2"/>
      <c r="FG1673" s="2"/>
      <c r="FH1673" s="2"/>
      <c r="FI1673" s="2"/>
      <c r="FJ1673" s="2"/>
      <c r="FK1673" s="2"/>
      <c r="FL1673" s="2"/>
      <c r="FM1673" s="2"/>
      <c r="FN1673" s="2"/>
      <c r="FO1673" s="2"/>
      <c r="FP1673" s="2"/>
      <c r="FQ1673" s="2">
        <v>0</v>
      </c>
      <c r="FR1673" s="2">
        <f t="shared" si="1379"/>
        <v>0</v>
      </c>
      <c r="FS1673" s="2">
        <v>0</v>
      </c>
      <c r="FT1673" s="2"/>
      <c r="FU1673" s="2"/>
      <c r="FV1673" s="2"/>
      <c r="FW1673" s="2"/>
      <c r="FX1673" s="2">
        <v>0</v>
      </c>
      <c r="FY1673" s="2">
        <v>0</v>
      </c>
      <c r="FZ1673" s="2"/>
      <c r="GA1673" s="2" t="s">
        <v>3</v>
      </c>
      <c r="GB1673" s="2"/>
      <c r="GC1673" s="2"/>
      <c r="GD1673" s="2">
        <v>1</v>
      </c>
      <c r="GE1673" s="2"/>
      <c r="GF1673" s="2">
        <v>1175579212</v>
      </c>
      <c r="GG1673" s="2">
        <v>2</v>
      </c>
      <c r="GH1673" s="2">
        <v>1</v>
      </c>
      <c r="GI1673" s="2">
        <v>-2</v>
      </c>
      <c r="GJ1673" s="2">
        <v>0</v>
      </c>
      <c r="GK1673" s="2">
        <v>0</v>
      </c>
      <c r="GL1673" s="2">
        <f t="shared" si="1380"/>
        <v>0</v>
      </c>
      <c r="GM1673" s="2">
        <f t="shared" si="1381"/>
        <v>0</v>
      </c>
      <c r="GN1673" s="2">
        <f t="shared" si="1382"/>
        <v>0</v>
      </c>
      <c r="GO1673" s="2">
        <f t="shared" si="1383"/>
        <v>0</v>
      </c>
      <c r="GP1673" s="2">
        <f t="shared" si="1384"/>
        <v>0</v>
      </c>
      <c r="GQ1673" s="2"/>
      <c r="GR1673" s="2">
        <v>0</v>
      </c>
      <c r="GS1673" s="2">
        <v>3</v>
      </c>
      <c r="GT1673" s="2">
        <v>0</v>
      </c>
      <c r="GU1673" s="2" t="s">
        <v>3</v>
      </c>
      <c r="GV1673" s="2">
        <f t="shared" si="1385"/>
        <v>0</v>
      </c>
      <c r="GW1673" s="2">
        <v>1</v>
      </c>
      <c r="GX1673" s="2">
        <f t="shared" si="1386"/>
        <v>0</v>
      </c>
      <c r="GY1673" s="2"/>
      <c r="GZ1673" s="2"/>
      <c r="HA1673" s="2">
        <v>0</v>
      </c>
      <c r="HB1673" s="2">
        <v>0</v>
      </c>
      <c r="HC1673" s="2">
        <f t="shared" si="1387"/>
        <v>0</v>
      </c>
      <c r="HD1673" s="2"/>
      <c r="HE1673" s="2" t="s">
        <v>3</v>
      </c>
      <c r="HF1673" s="2" t="s">
        <v>3</v>
      </c>
      <c r="HG1673" s="2"/>
      <c r="HH1673" s="2"/>
      <c r="HI1673" s="2"/>
      <c r="HJ1673" s="2"/>
      <c r="HK1673" s="2"/>
      <c r="HL1673" s="2"/>
      <c r="HM1673" s="2" t="s">
        <v>3</v>
      </c>
      <c r="HN1673" s="2" t="s">
        <v>3</v>
      </c>
      <c r="HO1673" s="2" t="s">
        <v>3</v>
      </c>
      <c r="HP1673" s="2" t="s">
        <v>3</v>
      </c>
      <c r="HQ1673" s="2" t="s">
        <v>3</v>
      </c>
      <c r="HR1673" s="2"/>
      <c r="HS1673" s="2"/>
      <c r="HT1673" s="2"/>
      <c r="HU1673" s="2"/>
      <c r="HV1673" s="2"/>
      <c r="HW1673" s="2"/>
      <c r="HX1673" s="2"/>
      <c r="HY1673" s="2"/>
      <c r="HZ1673" s="2"/>
      <c r="IA1673" s="2"/>
      <c r="IB1673" s="2"/>
      <c r="IC1673" s="2"/>
      <c r="ID1673" s="2"/>
      <c r="IE1673" s="2"/>
      <c r="IF1673" s="2"/>
      <c r="IG1673" s="2"/>
      <c r="IH1673" s="2"/>
      <c r="II1673" s="2"/>
      <c r="IJ1673" s="2"/>
      <c r="IK1673" s="2">
        <v>0</v>
      </c>
      <c r="IL1673" s="2"/>
      <c r="IM1673" s="2"/>
      <c r="IN1673" s="2"/>
      <c r="IO1673" s="2"/>
      <c r="IP1673" s="2"/>
      <c r="IQ1673" s="2"/>
      <c r="IR1673" s="2"/>
      <c r="IS1673" s="2"/>
      <c r="IT1673" s="2"/>
      <c r="IU1673" s="2"/>
    </row>
    <row r="1674" spans="1:255" x14ac:dyDescent="0.2">
      <c r="A1674">
        <v>18</v>
      </c>
      <c r="B1674">
        <v>1</v>
      </c>
      <c r="C1674">
        <v>1308</v>
      </c>
      <c r="E1674" t="s">
        <v>705</v>
      </c>
      <c r="F1674" t="s">
        <v>163</v>
      </c>
      <c r="G1674" t="s">
        <v>164</v>
      </c>
      <c r="H1674" t="s">
        <v>56</v>
      </c>
      <c r="I1674">
        <f>I1672*J1674</f>
        <v>0</v>
      </c>
      <c r="J1674">
        <v>115</v>
      </c>
      <c r="K1674">
        <v>115</v>
      </c>
      <c r="L1674">
        <v>96.6</v>
      </c>
      <c r="M1674">
        <v>0</v>
      </c>
      <c r="N1674">
        <f t="shared" si="1350"/>
        <v>96.6</v>
      </c>
      <c r="O1674">
        <f t="shared" si="1351"/>
        <v>0</v>
      </c>
      <c r="P1674">
        <f t="shared" si="1352"/>
        <v>0</v>
      </c>
      <c r="Q1674">
        <f t="shared" si="1353"/>
        <v>0</v>
      </c>
      <c r="R1674">
        <f t="shared" si="1354"/>
        <v>0</v>
      </c>
      <c r="S1674">
        <f t="shared" si="1355"/>
        <v>0</v>
      </c>
      <c r="T1674">
        <f t="shared" si="1356"/>
        <v>0</v>
      </c>
      <c r="U1674">
        <f t="shared" si="1357"/>
        <v>0</v>
      </c>
      <c r="V1674">
        <f t="shared" si="1358"/>
        <v>0</v>
      </c>
      <c r="W1674">
        <f t="shared" si="1359"/>
        <v>0</v>
      </c>
      <c r="X1674">
        <f t="shared" si="1360"/>
        <v>0</v>
      </c>
      <c r="Y1674">
        <f t="shared" si="1361"/>
        <v>0</v>
      </c>
      <c r="AA1674">
        <v>69726884</v>
      </c>
      <c r="AB1674">
        <f t="shared" si="1362"/>
        <v>3.65</v>
      </c>
      <c r="AC1674">
        <f>ROUND((ES1674),2)</f>
        <v>3.65</v>
      </c>
      <c r="AD1674">
        <f t="shared" si="1363"/>
        <v>0</v>
      </c>
      <c r="AE1674">
        <f t="shared" si="1364"/>
        <v>0</v>
      </c>
      <c r="AF1674">
        <f t="shared" si="1365"/>
        <v>0</v>
      </c>
      <c r="AG1674">
        <f t="shared" si="1366"/>
        <v>0</v>
      </c>
      <c r="AH1674">
        <f t="shared" si="1367"/>
        <v>0</v>
      </c>
      <c r="AI1674">
        <f t="shared" si="1368"/>
        <v>0</v>
      </c>
      <c r="AJ1674">
        <f t="shared" si="1369"/>
        <v>0.01</v>
      </c>
      <c r="AK1674">
        <v>3.65</v>
      </c>
      <c r="AL1674">
        <v>3.65</v>
      </c>
      <c r="AM1674">
        <v>0</v>
      </c>
      <c r="AN1674">
        <v>0</v>
      </c>
      <c r="AO1674">
        <v>0</v>
      </c>
      <c r="AP1674">
        <v>0</v>
      </c>
      <c r="AQ1674">
        <v>0</v>
      </c>
      <c r="AR1674">
        <v>0</v>
      </c>
      <c r="AS1674">
        <v>0.01</v>
      </c>
      <c r="AT1674">
        <v>0</v>
      </c>
      <c r="AU1674">
        <v>0</v>
      </c>
      <c r="AV1674">
        <v>1</v>
      </c>
      <c r="AW1674">
        <v>1</v>
      </c>
      <c r="AZ1674">
        <v>1</v>
      </c>
      <c r="BA1674">
        <v>1</v>
      </c>
      <c r="BB1674">
        <v>1</v>
      </c>
      <c r="BC1674">
        <v>7.56</v>
      </c>
      <c r="BD1674" t="s">
        <v>3</v>
      </c>
      <c r="BE1674" t="s">
        <v>3</v>
      </c>
      <c r="BF1674" t="s">
        <v>3</v>
      </c>
      <c r="BG1674" t="s">
        <v>3</v>
      </c>
      <c r="BH1674">
        <v>3</v>
      </c>
      <c r="BI1674">
        <v>1</v>
      </c>
      <c r="BJ1674" t="s">
        <v>706</v>
      </c>
      <c r="BM1674">
        <v>500001</v>
      </c>
      <c r="BN1674">
        <v>0</v>
      </c>
      <c r="BO1674" t="s">
        <v>3</v>
      </c>
      <c r="BP1674">
        <v>0</v>
      </c>
      <c r="BQ1674">
        <v>8</v>
      </c>
      <c r="BR1674">
        <v>0</v>
      </c>
      <c r="BS1674">
        <v>1</v>
      </c>
      <c r="BT1674">
        <v>1</v>
      </c>
      <c r="BU1674">
        <v>1</v>
      </c>
      <c r="BV1674">
        <v>1</v>
      </c>
      <c r="BW1674">
        <v>1</v>
      </c>
      <c r="BX1674">
        <v>1</v>
      </c>
      <c r="BY1674" t="s">
        <v>3</v>
      </c>
      <c r="BZ1674">
        <v>0</v>
      </c>
      <c r="CA1674">
        <v>0</v>
      </c>
      <c r="CB1674" t="s">
        <v>3</v>
      </c>
      <c r="CE1674">
        <v>0</v>
      </c>
      <c r="CF1674">
        <v>0</v>
      </c>
      <c r="CG1674">
        <v>0</v>
      </c>
      <c r="CH1674">
        <v>121</v>
      </c>
      <c r="CI1674">
        <v>1</v>
      </c>
      <c r="CJ1674">
        <v>0</v>
      </c>
      <c r="CK1674">
        <v>0</v>
      </c>
      <c r="CL1674">
        <v>0</v>
      </c>
      <c r="CM1674">
        <v>0</v>
      </c>
      <c r="CN1674" t="s">
        <v>3</v>
      </c>
      <c r="CO1674">
        <v>0</v>
      </c>
      <c r="CP1674">
        <f t="shared" si="1370"/>
        <v>0</v>
      </c>
      <c r="CQ1674">
        <f t="shared" si="1371"/>
        <v>27.593999999999998</v>
      </c>
      <c r="CR1674">
        <f t="shared" si="1372"/>
        <v>0</v>
      </c>
      <c r="CS1674">
        <f t="shared" si="1373"/>
        <v>0</v>
      </c>
      <c r="CT1674">
        <f t="shared" si="1374"/>
        <v>0</v>
      </c>
      <c r="CU1674">
        <f t="shared" si="1375"/>
        <v>0</v>
      </c>
      <c r="CV1674">
        <f t="shared" si="1376"/>
        <v>0</v>
      </c>
      <c r="CW1674">
        <f t="shared" si="1377"/>
        <v>0</v>
      </c>
      <c r="CX1674">
        <f t="shared" si="1378"/>
        <v>0.01</v>
      </c>
      <c r="CY1674">
        <f>(S1674+R1674)*(BZ1674/100)</f>
        <v>0</v>
      </c>
      <c r="CZ1674">
        <f>(S1674+R1674)*(CA1674/100)</f>
        <v>0</v>
      </c>
      <c r="DC1674" t="s">
        <v>3</v>
      </c>
      <c r="DD1674" t="s">
        <v>3</v>
      </c>
      <c r="DE1674" t="s">
        <v>3</v>
      </c>
      <c r="DF1674" t="s">
        <v>3</v>
      </c>
      <c r="DG1674" t="s">
        <v>3</v>
      </c>
      <c r="DH1674" t="s">
        <v>3</v>
      </c>
      <c r="DI1674" t="s">
        <v>3</v>
      </c>
      <c r="DJ1674" t="s">
        <v>3</v>
      </c>
      <c r="DK1674" t="s">
        <v>3</v>
      </c>
      <c r="DL1674" t="s">
        <v>3</v>
      </c>
      <c r="DM1674" t="s">
        <v>3</v>
      </c>
      <c r="DN1674">
        <v>0</v>
      </c>
      <c r="DO1674">
        <v>0</v>
      </c>
      <c r="DP1674">
        <v>1</v>
      </c>
      <c r="DQ1674">
        <v>1</v>
      </c>
      <c r="DU1674">
        <v>1005</v>
      </c>
      <c r="DV1674" t="s">
        <v>56</v>
      </c>
      <c r="DW1674" t="s">
        <v>56</v>
      </c>
      <c r="DX1674">
        <v>1</v>
      </c>
      <c r="DZ1674" t="s">
        <v>3</v>
      </c>
      <c r="EA1674" t="s">
        <v>3</v>
      </c>
      <c r="EB1674" t="s">
        <v>3</v>
      </c>
      <c r="EC1674" t="s">
        <v>3</v>
      </c>
      <c r="EE1674">
        <v>54328897</v>
      </c>
      <c r="EF1674">
        <v>8</v>
      </c>
      <c r="EG1674" t="s">
        <v>31</v>
      </c>
      <c r="EH1674">
        <v>0</v>
      </c>
      <c r="EI1674" t="s">
        <v>3</v>
      </c>
      <c r="EJ1674">
        <v>1</v>
      </c>
      <c r="EK1674">
        <v>500001</v>
      </c>
      <c r="EL1674" t="s">
        <v>32</v>
      </c>
      <c r="EM1674" t="s">
        <v>33</v>
      </c>
      <c r="EO1674" t="s">
        <v>3</v>
      </c>
      <c r="EQ1674">
        <v>0</v>
      </c>
      <c r="ER1674">
        <v>26.39</v>
      </c>
      <c r="ES1674">
        <v>3.65</v>
      </c>
      <c r="ET1674">
        <v>0</v>
      </c>
      <c r="EU1674">
        <v>0</v>
      </c>
      <c r="EV1674">
        <v>0</v>
      </c>
      <c r="EW1674">
        <v>0</v>
      </c>
      <c r="EX1674">
        <v>0</v>
      </c>
      <c r="EZ1674">
        <v>5</v>
      </c>
      <c r="FC1674">
        <v>0</v>
      </c>
      <c r="FD1674">
        <v>18</v>
      </c>
      <c r="FF1674">
        <v>26.39</v>
      </c>
      <c r="FQ1674">
        <v>0</v>
      </c>
      <c r="FR1674">
        <f t="shared" si="1379"/>
        <v>0</v>
      </c>
      <c r="FS1674">
        <v>0</v>
      </c>
      <c r="FX1674">
        <v>0</v>
      </c>
      <c r="FY1674">
        <v>0</v>
      </c>
      <c r="GA1674" t="s">
        <v>707</v>
      </c>
      <c r="GD1674">
        <v>1</v>
      </c>
      <c r="GF1674">
        <v>1175579212</v>
      </c>
      <c r="GG1674">
        <v>2</v>
      </c>
      <c r="GH1674">
        <v>3</v>
      </c>
      <c r="GI1674">
        <v>5</v>
      </c>
      <c r="GJ1674">
        <v>0</v>
      </c>
      <c r="GK1674">
        <v>0</v>
      </c>
      <c r="GL1674">
        <f t="shared" si="1380"/>
        <v>0</v>
      </c>
      <c r="GM1674">
        <f t="shared" si="1381"/>
        <v>0</v>
      </c>
      <c r="GN1674">
        <f t="shared" si="1382"/>
        <v>0</v>
      </c>
      <c r="GO1674">
        <f t="shared" si="1383"/>
        <v>0</v>
      </c>
      <c r="GP1674">
        <f t="shared" si="1384"/>
        <v>0</v>
      </c>
      <c r="GR1674">
        <v>1</v>
      </c>
      <c r="GS1674">
        <v>1</v>
      </c>
      <c r="GT1674">
        <v>0</v>
      </c>
      <c r="GU1674" t="s">
        <v>3</v>
      </c>
      <c r="GV1674">
        <f t="shared" si="1385"/>
        <v>0</v>
      </c>
      <c r="GW1674">
        <v>1</v>
      </c>
      <c r="GX1674">
        <f t="shared" si="1386"/>
        <v>0</v>
      </c>
      <c r="HA1674">
        <v>0</v>
      </c>
      <c r="HB1674">
        <v>0</v>
      </c>
      <c r="HC1674">
        <f t="shared" si="1387"/>
        <v>0</v>
      </c>
      <c r="HE1674" t="s">
        <v>35</v>
      </c>
      <c r="HF1674" t="s">
        <v>36</v>
      </c>
      <c r="HM1674" t="s">
        <v>3</v>
      </c>
      <c r="HN1674" t="s">
        <v>3</v>
      </c>
      <c r="HO1674" t="s">
        <v>3</v>
      </c>
      <c r="HP1674" t="s">
        <v>3</v>
      </c>
      <c r="HQ1674" t="s">
        <v>3</v>
      </c>
      <c r="IK1674">
        <v>0</v>
      </c>
    </row>
    <row r="1675" spans="1:255" x14ac:dyDescent="0.2">
      <c r="A1675" s="2">
        <v>17</v>
      </c>
      <c r="B1675" s="2">
        <v>1</v>
      </c>
      <c r="C1675" s="2">
        <f>ROW(SmtRes!A1313)</f>
        <v>1313</v>
      </c>
      <c r="D1675" s="2">
        <f>ROW(EtalonRes!A1335)</f>
        <v>1335</v>
      </c>
      <c r="E1675" s="2" t="s">
        <v>708</v>
      </c>
      <c r="F1675" s="2" t="s">
        <v>709</v>
      </c>
      <c r="G1675" s="2" t="s">
        <v>710</v>
      </c>
      <c r="H1675" s="2" t="s">
        <v>401</v>
      </c>
      <c r="I1675" s="2">
        <v>0</v>
      </c>
      <c r="J1675" s="2">
        <v>0</v>
      </c>
      <c r="K1675" s="2">
        <v>0</v>
      </c>
      <c r="L1675" s="2">
        <v>0.80300000000000005</v>
      </c>
      <c r="M1675" s="2">
        <v>0</v>
      </c>
      <c r="N1675" s="2">
        <f t="shared" si="1350"/>
        <v>0.80300000000000005</v>
      </c>
      <c r="O1675" s="2">
        <f t="shared" si="1351"/>
        <v>0</v>
      </c>
      <c r="P1675" s="2">
        <f t="shared" si="1352"/>
        <v>0</v>
      </c>
      <c r="Q1675" s="2">
        <f t="shared" si="1353"/>
        <v>0</v>
      </c>
      <c r="R1675" s="2">
        <f t="shared" si="1354"/>
        <v>0</v>
      </c>
      <c r="S1675" s="2">
        <f t="shared" si="1355"/>
        <v>0</v>
      </c>
      <c r="T1675" s="2">
        <f t="shared" si="1356"/>
        <v>0</v>
      </c>
      <c r="U1675" s="2">
        <f t="shared" si="1357"/>
        <v>0</v>
      </c>
      <c r="V1675" s="2">
        <f t="shared" si="1358"/>
        <v>0</v>
      </c>
      <c r="W1675" s="2">
        <f t="shared" si="1359"/>
        <v>0</v>
      </c>
      <c r="X1675" s="2">
        <f t="shared" si="1360"/>
        <v>0</v>
      </c>
      <c r="Y1675" s="2">
        <f t="shared" si="1361"/>
        <v>0</v>
      </c>
      <c r="Z1675" s="2"/>
      <c r="AA1675" s="2">
        <v>69726971</v>
      </c>
      <c r="AB1675" s="2">
        <f t="shared" si="1362"/>
        <v>353.69</v>
      </c>
      <c r="AC1675" s="2">
        <f>ROUND((ES1675+(SUM(SmtRes!BC1309:'SmtRes'!BC1313)+SUM(EtalonRes!AL1331:'EtalonRes'!AL1335))),2)</f>
        <v>0</v>
      </c>
      <c r="AD1675" s="2">
        <f t="shared" si="1363"/>
        <v>97.13</v>
      </c>
      <c r="AE1675" s="2">
        <f t="shared" si="1364"/>
        <v>2.4500000000000002</v>
      </c>
      <c r="AF1675" s="2">
        <f t="shared" si="1365"/>
        <v>256.56</v>
      </c>
      <c r="AG1675" s="2">
        <f t="shared" si="1366"/>
        <v>0</v>
      </c>
      <c r="AH1675" s="2">
        <f t="shared" si="1367"/>
        <v>28.38</v>
      </c>
      <c r="AI1675" s="2">
        <f t="shared" si="1368"/>
        <v>0.18</v>
      </c>
      <c r="AJ1675" s="2">
        <f t="shared" si="1369"/>
        <v>0</v>
      </c>
      <c r="AK1675" s="2">
        <v>2588.38</v>
      </c>
      <c r="AL1675" s="2">
        <v>2234.69</v>
      </c>
      <c r="AM1675" s="2">
        <v>97.13</v>
      </c>
      <c r="AN1675" s="2">
        <v>2.4500000000000002</v>
      </c>
      <c r="AO1675" s="2">
        <v>256.56</v>
      </c>
      <c r="AP1675" s="2">
        <v>0</v>
      </c>
      <c r="AQ1675" s="2">
        <v>28.38</v>
      </c>
      <c r="AR1675" s="2">
        <v>0.18</v>
      </c>
      <c r="AS1675" s="2">
        <v>0</v>
      </c>
      <c r="AT1675" s="2">
        <v>123</v>
      </c>
      <c r="AU1675" s="2">
        <v>75</v>
      </c>
      <c r="AV1675" s="2">
        <v>1</v>
      </c>
      <c r="AW1675" s="2">
        <v>1</v>
      </c>
      <c r="AX1675" s="2"/>
      <c r="AY1675" s="2"/>
      <c r="AZ1675" s="2">
        <v>1</v>
      </c>
      <c r="BA1675" s="2">
        <v>1</v>
      </c>
      <c r="BB1675" s="2">
        <v>1</v>
      </c>
      <c r="BC1675" s="2">
        <v>1</v>
      </c>
      <c r="BD1675" s="2" t="s">
        <v>3</v>
      </c>
      <c r="BE1675" s="2" t="s">
        <v>3</v>
      </c>
      <c r="BF1675" s="2" t="s">
        <v>3</v>
      </c>
      <c r="BG1675" s="2" t="s">
        <v>3</v>
      </c>
      <c r="BH1675" s="2">
        <v>0</v>
      </c>
      <c r="BI1675" s="2">
        <v>1</v>
      </c>
      <c r="BJ1675" s="2" t="s">
        <v>711</v>
      </c>
      <c r="BK1675" s="2"/>
      <c r="BL1675" s="2"/>
      <c r="BM1675" s="2">
        <v>11001</v>
      </c>
      <c r="BN1675" s="2">
        <v>0</v>
      </c>
      <c r="BO1675" s="2" t="s">
        <v>3</v>
      </c>
      <c r="BP1675" s="2">
        <v>0</v>
      </c>
      <c r="BQ1675" s="2">
        <v>2</v>
      </c>
      <c r="BR1675" s="2">
        <v>0</v>
      </c>
      <c r="BS1675" s="2">
        <v>1</v>
      </c>
      <c r="BT1675" s="2">
        <v>1</v>
      </c>
      <c r="BU1675" s="2">
        <v>1</v>
      </c>
      <c r="BV1675" s="2">
        <v>1</v>
      </c>
      <c r="BW1675" s="2">
        <v>1</v>
      </c>
      <c r="BX1675" s="2">
        <v>1</v>
      </c>
      <c r="BY1675" s="2" t="s">
        <v>3</v>
      </c>
      <c r="BZ1675" s="2">
        <v>123</v>
      </c>
      <c r="CA1675" s="2">
        <v>75</v>
      </c>
      <c r="CB1675" s="2" t="s">
        <v>3</v>
      </c>
      <c r="CC1675" s="2"/>
      <c r="CD1675" s="2"/>
      <c r="CE1675" s="2">
        <v>0</v>
      </c>
      <c r="CF1675" s="2">
        <v>0</v>
      </c>
      <c r="CG1675" s="2">
        <v>0</v>
      </c>
      <c r="CH1675" s="2">
        <v>122</v>
      </c>
      <c r="CI1675" s="2">
        <v>0</v>
      </c>
      <c r="CJ1675" s="2">
        <v>0</v>
      </c>
      <c r="CK1675" s="2">
        <v>0</v>
      </c>
      <c r="CL1675" s="2">
        <v>0</v>
      </c>
      <c r="CM1675" s="2">
        <v>0</v>
      </c>
      <c r="CN1675" s="2" t="s">
        <v>3</v>
      </c>
      <c r="CO1675" s="2">
        <v>0</v>
      </c>
      <c r="CP1675" s="2">
        <f t="shared" si="1370"/>
        <v>0</v>
      </c>
      <c r="CQ1675" s="2">
        <f t="shared" si="1371"/>
        <v>0</v>
      </c>
      <c r="CR1675" s="2">
        <f t="shared" si="1372"/>
        <v>97.13</v>
      </c>
      <c r="CS1675" s="2">
        <f t="shared" si="1373"/>
        <v>2.4500000000000002</v>
      </c>
      <c r="CT1675" s="2">
        <f t="shared" si="1374"/>
        <v>256.56</v>
      </c>
      <c r="CU1675" s="2">
        <f t="shared" si="1375"/>
        <v>0</v>
      </c>
      <c r="CV1675" s="2">
        <f t="shared" si="1376"/>
        <v>28.38</v>
      </c>
      <c r="CW1675" s="2">
        <f t="shared" si="1377"/>
        <v>0.18</v>
      </c>
      <c r="CX1675" s="2">
        <f t="shared" si="1378"/>
        <v>0</v>
      </c>
      <c r="CY1675" s="2">
        <f>(((S1675+R1675)*AT1675)/100)</f>
        <v>0</v>
      </c>
      <c r="CZ1675" s="2">
        <f>(((S1675+R1675)*AU1675)/100)</f>
        <v>0</v>
      </c>
      <c r="DA1675" s="2"/>
      <c r="DB1675" s="2"/>
      <c r="DC1675" s="2" t="s">
        <v>3</v>
      </c>
      <c r="DD1675" s="2" t="s">
        <v>3</v>
      </c>
      <c r="DE1675" s="2" t="s">
        <v>3</v>
      </c>
      <c r="DF1675" s="2" t="s">
        <v>3</v>
      </c>
      <c r="DG1675" s="2" t="s">
        <v>3</v>
      </c>
      <c r="DH1675" s="2" t="s">
        <v>3</v>
      </c>
      <c r="DI1675" s="2" t="s">
        <v>3</v>
      </c>
      <c r="DJ1675" s="2" t="s">
        <v>3</v>
      </c>
      <c r="DK1675" s="2" t="s">
        <v>3</v>
      </c>
      <c r="DL1675" s="2" t="s">
        <v>3</v>
      </c>
      <c r="DM1675" s="2" t="s">
        <v>3</v>
      </c>
      <c r="DN1675" s="2">
        <v>0</v>
      </c>
      <c r="DO1675" s="2">
        <v>0</v>
      </c>
      <c r="DP1675" s="2">
        <v>1</v>
      </c>
      <c r="DQ1675" s="2">
        <v>1</v>
      </c>
      <c r="DR1675" s="2"/>
      <c r="DS1675" s="2"/>
      <c r="DT1675" s="2"/>
      <c r="DU1675" s="2">
        <v>1005</v>
      </c>
      <c r="DV1675" s="2" t="s">
        <v>401</v>
      </c>
      <c r="DW1675" s="2" t="s">
        <v>401</v>
      </c>
      <c r="DX1675" s="2">
        <v>100</v>
      </c>
      <c r="DY1675" s="2"/>
      <c r="DZ1675" s="2" t="s">
        <v>3</v>
      </c>
      <c r="EA1675" s="2" t="s">
        <v>3</v>
      </c>
      <c r="EB1675" s="2" t="s">
        <v>3</v>
      </c>
      <c r="EC1675" s="2" t="s">
        <v>3</v>
      </c>
      <c r="ED1675" s="2"/>
      <c r="EE1675" s="2">
        <v>54328965</v>
      </c>
      <c r="EF1675" s="2">
        <v>2</v>
      </c>
      <c r="EG1675" s="2" t="s">
        <v>21</v>
      </c>
      <c r="EH1675" s="2">
        <v>0</v>
      </c>
      <c r="EI1675" s="2" t="s">
        <v>3</v>
      </c>
      <c r="EJ1675" s="2">
        <v>1</v>
      </c>
      <c r="EK1675" s="2">
        <v>11001</v>
      </c>
      <c r="EL1675" s="2" t="s">
        <v>22</v>
      </c>
      <c r="EM1675" s="2" t="s">
        <v>23</v>
      </c>
      <c r="EN1675" s="2"/>
      <c r="EO1675" s="2" t="s">
        <v>3</v>
      </c>
      <c r="EP1675" s="2"/>
      <c r="EQ1675" s="2">
        <v>1441792</v>
      </c>
      <c r="ER1675" s="2">
        <v>2588.38</v>
      </c>
      <c r="ES1675" s="2">
        <v>2234.69</v>
      </c>
      <c r="ET1675" s="2">
        <v>97.13</v>
      </c>
      <c r="EU1675" s="2">
        <v>2.4500000000000002</v>
      </c>
      <c r="EV1675" s="2">
        <v>256.56</v>
      </c>
      <c r="EW1675" s="2">
        <v>28.38</v>
      </c>
      <c r="EX1675" s="2">
        <v>0.18</v>
      </c>
      <c r="EY1675" s="2">
        <v>1</v>
      </c>
      <c r="EZ1675" s="2"/>
      <c r="FA1675" s="2"/>
      <c r="FB1675" s="2"/>
      <c r="FC1675" s="2"/>
      <c r="FD1675" s="2"/>
      <c r="FE1675" s="2"/>
      <c r="FF1675" s="2"/>
      <c r="FG1675" s="2"/>
      <c r="FH1675" s="2"/>
      <c r="FI1675" s="2"/>
      <c r="FJ1675" s="2"/>
      <c r="FK1675" s="2"/>
      <c r="FL1675" s="2"/>
      <c r="FM1675" s="2"/>
      <c r="FN1675" s="2"/>
      <c r="FO1675" s="2"/>
      <c r="FP1675" s="2"/>
      <c r="FQ1675" s="2">
        <v>0</v>
      </c>
      <c r="FR1675" s="2">
        <f t="shared" si="1379"/>
        <v>0</v>
      </c>
      <c r="FS1675" s="2">
        <v>0</v>
      </c>
      <c r="FT1675" s="2"/>
      <c r="FU1675" s="2"/>
      <c r="FV1675" s="2"/>
      <c r="FW1675" s="2"/>
      <c r="FX1675" s="2">
        <v>123</v>
      </c>
      <c r="FY1675" s="2">
        <v>75</v>
      </c>
      <c r="FZ1675" s="2"/>
      <c r="GA1675" s="2" t="s">
        <v>3</v>
      </c>
      <c r="GB1675" s="2"/>
      <c r="GC1675" s="2"/>
      <c r="GD1675" s="2">
        <v>1</v>
      </c>
      <c r="GE1675" s="2"/>
      <c r="GF1675" s="2">
        <v>-1965833293</v>
      </c>
      <c r="GG1675" s="2">
        <v>2</v>
      </c>
      <c r="GH1675" s="2">
        <v>1</v>
      </c>
      <c r="GI1675" s="2">
        <v>-2</v>
      </c>
      <c r="GJ1675" s="2">
        <v>0</v>
      </c>
      <c r="GK1675" s="2">
        <v>0</v>
      </c>
      <c r="GL1675" s="2">
        <f t="shared" si="1380"/>
        <v>0</v>
      </c>
      <c r="GM1675" s="2">
        <f t="shared" si="1381"/>
        <v>0</v>
      </c>
      <c r="GN1675" s="2">
        <f t="shared" si="1382"/>
        <v>0</v>
      </c>
      <c r="GO1675" s="2">
        <f t="shared" si="1383"/>
        <v>0</v>
      </c>
      <c r="GP1675" s="2">
        <f t="shared" si="1384"/>
        <v>0</v>
      </c>
      <c r="GQ1675" s="2"/>
      <c r="GR1675" s="2">
        <v>0</v>
      </c>
      <c r="GS1675" s="2">
        <v>3</v>
      </c>
      <c r="GT1675" s="2">
        <v>0</v>
      </c>
      <c r="GU1675" s="2" t="s">
        <v>3</v>
      </c>
      <c r="GV1675" s="2">
        <f t="shared" si="1385"/>
        <v>0</v>
      </c>
      <c r="GW1675" s="2">
        <v>1</v>
      </c>
      <c r="GX1675" s="2">
        <f t="shared" si="1386"/>
        <v>0</v>
      </c>
      <c r="GY1675" s="2"/>
      <c r="GZ1675" s="2"/>
      <c r="HA1675" s="2">
        <v>0</v>
      </c>
      <c r="HB1675" s="2">
        <v>0</v>
      </c>
      <c r="HC1675" s="2">
        <f t="shared" si="1387"/>
        <v>0</v>
      </c>
      <c r="HD1675" s="2"/>
      <c r="HE1675" s="2" t="s">
        <v>3</v>
      </c>
      <c r="HF1675" s="2" t="s">
        <v>3</v>
      </c>
      <c r="HG1675" s="2"/>
      <c r="HH1675" s="2"/>
      <c r="HI1675" s="2"/>
      <c r="HJ1675" s="2"/>
      <c r="HK1675" s="2"/>
      <c r="HL1675" s="2"/>
      <c r="HM1675" s="2" t="s">
        <v>3</v>
      </c>
      <c r="HN1675" s="2" t="s">
        <v>24</v>
      </c>
      <c r="HO1675" s="2" t="s">
        <v>25</v>
      </c>
      <c r="HP1675" s="2" t="s">
        <v>22</v>
      </c>
      <c r="HQ1675" s="2" t="s">
        <v>22</v>
      </c>
      <c r="HR1675" s="2"/>
      <c r="HS1675" s="2"/>
      <c r="HT1675" s="2"/>
      <c r="HU1675" s="2"/>
      <c r="HV1675" s="2"/>
      <c r="HW1675" s="2"/>
      <c r="HX1675" s="2"/>
      <c r="HY1675" s="2"/>
      <c r="HZ1675" s="2"/>
      <c r="IA1675" s="2"/>
      <c r="IB1675" s="2"/>
      <c r="IC1675" s="2"/>
      <c r="ID1675" s="2"/>
      <c r="IE1675" s="2"/>
      <c r="IF1675" s="2"/>
      <c r="IG1675" s="2"/>
      <c r="IH1675" s="2"/>
      <c r="II1675" s="2"/>
      <c r="IJ1675" s="2"/>
      <c r="IK1675" s="2">
        <v>0</v>
      </c>
      <c r="IL1675" s="2"/>
      <c r="IM1675" s="2"/>
      <c r="IN1675" s="2"/>
      <c r="IO1675" s="2"/>
      <c r="IP1675" s="2"/>
      <c r="IQ1675" s="2"/>
      <c r="IR1675" s="2"/>
      <c r="IS1675" s="2"/>
      <c r="IT1675" s="2"/>
      <c r="IU1675" s="2"/>
    </row>
    <row r="1676" spans="1:255" x14ac:dyDescent="0.2">
      <c r="A1676">
        <v>17</v>
      </c>
      <c r="B1676">
        <v>1</v>
      </c>
      <c r="C1676">
        <f>ROW(SmtRes!A1318)</f>
        <v>1318</v>
      </c>
      <c r="D1676">
        <f>ROW(EtalonRes!A1340)</f>
        <v>1340</v>
      </c>
      <c r="E1676" t="s">
        <v>708</v>
      </c>
      <c r="F1676" t="s">
        <v>709</v>
      </c>
      <c r="G1676" t="s">
        <v>710</v>
      </c>
      <c r="H1676" t="s">
        <v>401</v>
      </c>
      <c r="I1676">
        <v>0</v>
      </c>
      <c r="J1676">
        <v>0</v>
      </c>
      <c r="K1676">
        <v>0</v>
      </c>
      <c r="L1676">
        <v>0.80300000000000005</v>
      </c>
      <c r="M1676">
        <v>0</v>
      </c>
      <c r="N1676">
        <f t="shared" si="1350"/>
        <v>0.80300000000000005</v>
      </c>
      <c r="O1676">
        <f t="shared" si="1351"/>
        <v>0</v>
      </c>
      <c r="P1676">
        <f t="shared" si="1352"/>
        <v>0</v>
      </c>
      <c r="Q1676">
        <f t="shared" si="1353"/>
        <v>0</v>
      </c>
      <c r="R1676">
        <f t="shared" si="1354"/>
        <v>0</v>
      </c>
      <c r="S1676">
        <f t="shared" si="1355"/>
        <v>0</v>
      </c>
      <c r="T1676">
        <f t="shared" si="1356"/>
        <v>0</v>
      </c>
      <c r="U1676">
        <f t="shared" si="1357"/>
        <v>0</v>
      </c>
      <c r="V1676">
        <f t="shared" si="1358"/>
        <v>0</v>
      </c>
      <c r="W1676">
        <f t="shared" si="1359"/>
        <v>0</v>
      </c>
      <c r="X1676">
        <f t="shared" si="1360"/>
        <v>0</v>
      </c>
      <c r="Y1676">
        <f t="shared" si="1361"/>
        <v>0</v>
      </c>
      <c r="AA1676">
        <v>69726884</v>
      </c>
      <c r="AB1676">
        <f t="shared" si="1362"/>
        <v>353.69</v>
      </c>
      <c r="AC1676">
        <f>ROUND((ES1676+(SUM(SmtRes!BC1314:'SmtRes'!BC1318)+SUM(EtalonRes!AL1336:'EtalonRes'!AL1340))),2)</f>
        <v>0</v>
      </c>
      <c r="AD1676">
        <f t="shared" si="1363"/>
        <v>97.13</v>
      </c>
      <c r="AE1676">
        <f t="shared" si="1364"/>
        <v>2.4500000000000002</v>
      </c>
      <c r="AF1676">
        <f t="shared" si="1365"/>
        <v>256.56</v>
      </c>
      <c r="AG1676">
        <f t="shared" si="1366"/>
        <v>0</v>
      </c>
      <c r="AH1676">
        <f t="shared" si="1367"/>
        <v>28.38</v>
      </c>
      <c r="AI1676">
        <f t="shared" si="1368"/>
        <v>0.18</v>
      </c>
      <c r="AJ1676">
        <f t="shared" si="1369"/>
        <v>0</v>
      </c>
      <c r="AK1676">
        <v>2588.38</v>
      </c>
      <c r="AL1676">
        <v>2234.69</v>
      </c>
      <c r="AM1676">
        <v>97.13</v>
      </c>
      <c r="AN1676">
        <v>2.4500000000000002</v>
      </c>
      <c r="AO1676">
        <v>256.56</v>
      </c>
      <c r="AP1676">
        <v>0</v>
      </c>
      <c r="AQ1676">
        <v>28.38</v>
      </c>
      <c r="AR1676">
        <v>0.18</v>
      </c>
      <c r="AS1676">
        <v>0</v>
      </c>
      <c r="AT1676">
        <v>117</v>
      </c>
      <c r="AU1676">
        <v>64</v>
      </c>
      <c r="AV1676">
        <v>1</v>
      </c>
      <c r="AW1676">
        <v>1</v>
      </c>
      <c r="AZ1676">
        <v>1</v>
      </c>
      <c r="BA1676">
        <v>25.36</v>
      </c>
      <c r="BB1676">
        <v>7.84</v>
      </c>
      <c r="BC1676">
        <v>7.56</v>
      </c>
      <c r="BD1676" t="s">
        <v>3</v>
      </c>
      <c r="BE1676" t="s">
        <v>3</v>
      </c>
      <c r="BF1676" t="s">
        <v>3</v>
      </c>
      <c r="BG1676" t="s">
        <v>3</v>
      </c>
      <c r="BH1676">
        <v>0</v>
      </c>
      <c r="BI1676">
        <v>1</v>
      </c>
      <c r="BJ1676" t="s">
        <v>711</v>
      </c>
      <c r="BM1676">
        <v>11001</v>
      </c>
      <c r="BN1676">
        <v>0</v>
      </c>
      <c r="BO1676" t="s">
        <v>709</v>
      </c>
      <c r="BP1676">
        <v>1</v>
      </c>
      <c r="BQ1676">
        <v>2</v>
      </c>
      <c r="BR1676">
        <v>0</v>
      </c>
      <c r="BS1676">
        <v>19.8</v>
      </c>
      <c r="BT1676">
        <v>1</v>
      </c>
      <c r="BU1676">
        <v>1</v>
      </c>
      <c r="BV1676">
        <v>1</v>
      </c>
      <c r="BW1676">
        <v>1</v>
      </c>
      <c r="BX1676">
        <v>1</v>
      </c>
      <c r="BY1676" t="s">
        <v>3</v>
      </c>
      <c r="BZ1676">
        <v>117</v>
      </c>
      <c r="CA1676">
        <v>64</v>
      </c>
      <c r="CB1676" t="s">
        <v>3</v>
      </c>
      <c r="CE1676">
        <v>0</v>
      </c>
      <c r="CF1676">
        <v>0</v>
      </c>
      <c r="CG1676">
        <v>0</v>
      </c>
      <c r="CH1676">
        <v>122</v>
      </c>
      <c r="CI1676">
        <v>0</v>
      </c>
      <c r="CJ1676">
        <v>0</v>
      </c>
      <c r="CK1676">
        <v>0</v>
      </c>
      <c r="CL1676">
        <v>0</v>
      </c>
      <c r="CM1676">
        <v>0</v>
      </c>
      <c r="CN1676" t="s">
        <v>3</v>
      </c>
      <c r="CO1676">
        <v>0</v>
      </c>
      <c r="CP1676">
        <f t="shared" si="1370"/>
        <v>0</v>
      </c>
      <c r="CQ1676">
        <f t="shared" si="1371"/>
        <v>0</v>
      </c>
      <c r="CR1676">
        <f t="shared" si="1372"/>
        <v>761.49919999999997</v>
      </c>
      <c r="CS1676">
        <f t="shared" si="1373"/>
        <v>48.510000000000005</v>
      </c>
      <c r="CT1676">
        <f t="shared" si="1374"/>
        <v>6506.3616000000002</v>
      </c>
      <c r="CU1676">
        <f t="shared" si="1375"/>
        <v>0</v>
      </c>
      <c r="CV1676">
        <f t="shared" si="1376"/>
        <v>28.38</v>
      </c>
      <c r="CW1676">
        <f t="shared" si="1377"/>
        <v>0.18</v>
      </c>
      <c r="CX1676">
        <f t="shared" si="1378"/>
        <v>0</v>
      </c>
      <c r="CY1676">
        <f>(S1676+R1676)*(BZ1676/100)</f>
        <v>0</v>
      </c>
      <c r="CZ1676">
        <f>(S1676+R1676)*(CA1676/100)</f>
        <v>0</v>
      </c>
      <c r="DC1676" t="s">
        <v>3</v>
      </c>
      <c r="DD1676" t="s">
        <v>3</v>
      </c>
      <c r="DE1676" t="s">
        <v>3</v>
      </c>
      <c r="DF1676" t="s">
        <v>3</v>
      </c>
      <c r="DG1676" t="s">
        <v>3</v>
      </c>
      <c r="DH1676" t="s">
        <v>3</v>
      </c>
      <c r="DI1676" t="s">
        <v>3</v>
      </c>
      <c r="DJ1676" t="s">
        <v>3</v>
      </c>
      <c r="DK1676" t="s">
        <v>3</v>
      </c>
      <c r="DL1676" t="s">
        <v>3</v>
      </c>
      <c r="DM1676" t="s">
        <v>3</v>
      </c>
      <c r="DN1676">
        <v>123</v>
      </c>
      <c r="DO1676">
        <v>75</v>
      </c>
      <c r="DP1676">
        <v>1</v>
      </c>
      <c r="DQ1676">
        <v>1</v>
      </c>
      <c r="DU1676">
        <v>1005</v>
      </c>
      <c r="DV1676" t="s">
        <v>401</v>
      </c>
      <c r="DW1676" t="s">
        <v>401</v>
      </c>
      <c r="DX1676">
        <v>100</v>
      </c>
      <c r="DZ1676" t="s">
        <v>3</v>
      </c>
      <c r="EA1676" t="s">
        <v>3</v>
      </c>
      <c r="EB1676" t="s">
        <v>3</v>
      </c>
      <c r="EC1676" t="s">
        <v>3</v>
      </c>
      <c r="EE1676">
        <v>54328965</v>
      </c>
      <c r="EF1676">
        <v>2</v>
      </c>
      <c r="EG1676" t="s">
        <v>21</v>
      </c>
      <c r="EH1676">
        <v>0</v>
      </c>
      <c r="EI1676" t="s">
        <v>3</v>
      </c>
      <c r="EJ1676">
        <v>1</v>
      </c>
      <c r="EK1676">
        <v>11001</v>
      </c>
      <c r="EL1676" t="s">
        <v>22</v>
      </c>
      <c r="EM1676" t="s">
        <v>23</v>
      </c>
      <c r="EO1676" t="s">
        <v>3</v>
      </c>
      <c r="EQ1676">
        <v>1441792</v>
      </c>
      <c r="ER1676">
        <v>2588.38</v>
      </c>
      <c r="ES1676">
        <v>2234.69</v>
      </c>
      <c r="ET1676">
        <v>97.13</v>
      </c>
      <c r="EU1676">
        <v>2.4500000000000002</v>
      </c>
      <c r="EV1676">
        <v>256.56</v>
      </c>
      <c r="EW1676">
        <v>28.38</v>
      </c>
      <c r="EX1676">
        <v>0.18</v>
      </c>
      <c r="EY1676">
        <v>1</v>
      </c>
      <c r="FQ1676">
        <v>0</v>
      </c>
      <c r="FR1676">
        <f t="shared" si="1379"/>
        <v>0</v>
      </c>
      <c r="FS1676">
        <v>0</v>
      </c>
      <c r="FX1676">
        <v>123</v>
      </c>
      <c r="FY1676">
        <v>75</v>
      </c>
      <c r="GA1676" t="s">
        <v>3</v>
      </c>
      <c r="GD1676">
        <v>1</v>
      </c>
      <c r="GF1676">
        <v>-1965833293</v>
      </c>
      <c r="GG1676">
        <v>2</v>
      </c>
      <c r="GH1676">
        <v>1</v>
      </c>
      <c r="GI1676">
        <v>2</v>
      </c>
      <c r="GJ1676">
        <v>0</v>
      </c>
      <c r="GK1676">
        <v>0</v>
      </c>
      <c r="GL1676">
        <f t="shared" si="1380"/>
        <v>0</v>
      </c>
      <c r="GM1676">
        <f t="shared" si="1381"/>
        <v>0</v>
      </c>
      <c r="GN1676">
        <f t="shared" si="1382"/>
        <v>0</v>
      </c>
      <c r="GO1676">
        <f t="shared" si="1383"/>
        <v>0</v>
      </c>
      <c r="GP1676">
        <f t="shared" si="1384"/>
        <v>0</v>
      </c>
      <c r="GR1676">
        <v>0</v>
      </c>
      <c r="GS1676">
        <v>0</v>
      </c>
      <c r="GT1676">
        <v>0</v>
      </c>
      <c r="GU1676" t="s">
        <v>3</v>
      </c>
      <c r="GV1676">
        <f t="shared" si="1385"/>
        <v>0</v>
      </c>
      <c r="GW1676">
        <v>1015.2</v>
      </c>
      <c r="GX1676">
        <f t="shared" si="1386"/>
        <v>0</v>
      </c>
      <c r="HA1676">
        <v>0</v>
      </c>
      <c r="HB1676">
        <v>0</v>
      </c>
      <c r="HC1676">
        <f t="shared" si="1387"/>
        <v>0</v>
      </c>
      <c r="HE1676" t="s">
        <v>3</v>
      </c>
      <c r="HF1676" t="s">
        <v>3</v>
      </c>
      <c r="HM1676" t="s">
        <v>3</v>
      </c>
      <c r="HN1676" t="s">
        <v>24</v>
      </c>
      <c r="HO1676" t="s">
        <v>25</v>
      </c>
      <c r="HP1676" t="s">
        <v>22</v>
      </c>
      <c r="HQ1676" t="s">
        <v>22</v>
      </c>
      <c r="IK1676">
        <v>0</v>
      </c>
    </row>
    <row r="1677" spans="1:255" x14ac:dyDescent="0.2">
      <c r="A1677" s="2">
        <v>18</v>
      </c>
      <c r="B1677" s="2">
        <v>1</v>
      </c>
      <c r="C1677" s="2">
        <v>1313</v>
      </c>
      <c r="D1677" s="2"/>
      <c r="E1677" s="2" t="s">
        <v>712</v>
      </c>
      <c r="F1677" s="2" t="s">
        <v>713</v>
      </c>
      <c r="G1677" s="2" t="s">
        <v>714</v>
      </c>
      <c r="H1677" s="2" t="s">
        <v>40</v>
      </c>
      <c r="I1677" s="2">
        <f>I1675*J1677</f>
        <v>0</v>
      </c>
      <c r="J1677" s="2">
        <v>4.0744189999999998</v>
      </c>
      <c r="K1677" s="2">
        <v>4.0744189999999998</v>
      </c>
      <c r="L1677" s="2">
        <v>3.2717580000000002</v>
      </c>
      <c r="M1677" s="2">
        <v>0</v>
      </c>
      <c r="N1677" s="2">
        <f t="shared" si="1350"/>
        <v>3.2717999999999998</v>
      </c>
      <c r="O1677" s="2">
        <f t="shared" si="1351"/>
        <v>0</v>
      </c>
      <c r="P1677" s="2">
        <f t="shared" si="1352"/>
        <v>0</v>
      </c>
      <c r="Q1677" s="2">
        <f t="shared" si="1353"/>
        <v>0</v>
      </c>
      <c r="R1677" s="2">
        <f t="shared" si="1354"/>
        <v>0</v>
      </c>
      <c r="S1677" s="2">
        <f t="shared" si="1355"/>
        <v>0</v>
      </c>
      <c r="T1677" s="2">
        <f t="shared" si="1356"/>
        <v>0</v>
      </c>
      <c r="U1677" s="2">
        <f t="shared" si="1357"/>
        <v>0</v>
      </c>
      <c r="V1677" s="2">
        <f t="shared" si="1358"/>
        <v>0</v>
      </c>
      <c r="W1677" s="2">
        <f t="shared" si="1359"/>
        <v>0</v>
      </c>
      <c r="X1677" s="2">
        <f t="shared" si="1360"/>
        <v>0</v>
      </c>
      <c r="Y1677" s="2">
        <f t="shared" si="1361"/>
        <v>0</v>
      </c>
      <c r="Z1677" s="2"/>
      <c r="AA1677" s="2">
        <v>69726971</v>
      </c>
      <c r="AB1677" s="2">
        <f t="shared" si="1362"/>
        <v>780.05</v>
      </c>
      <c r="AC1677" s="2">
        <f>ROUND((ES1677),2)</f>
        <v>780.05</v>
      </c>
      <c r="AD1677" s="2">
        <f t="shared" si="1363"/>
        <v>0</v>
      </c>
      <c r="AE1677" s="2">
        <f t="shared" si="1364"/>
        <v>0</v>
      </c>
      <c r="AF1677" s="2">
        <f t="shared" si="1365"/>
        <v>0</v>
      </c>
      <c r="AG1677" s="2">
        <f t="shared" si="1366"/>
        <v>0</v>
      </c>
      <c r="AH1677" s="2">
        <f t="shared" si="1367"/>
        <v>0</v>
      </c>
      <c r="AI1677" s="2">
        <f t="shared" si="1368"/>
        <v>0</v>
      </c>
      <c r="AJ1677" s="2">
        <f t="shared" si="1369"/>
        <v>14.26</v>
      </c>
      <c r="AK1677" s="2">
        <v>780.05</v>
      </c>
      <c r="AL1677" s="2">
        <v>780.05</v>
      </c>
      <c r="AM1677" s="2">
        <v>0</v>
      </c>
      <c r="AN1677" s="2">
        <v>0</v>
      </c>
      <c r="AO1677" s="2">
        <v>0</v>
      </c>
      <c r="AP1677" s="2">
        <v>0</v>
      </c>
      <c r="AQ1677" s="2">
        <v>0</v>
      </c>
      <c r="AR1677" s="2">
        <v>0</v>
      </c>
      <c r="AS1677" s="2">
        <v>14.26</v>
      </c>
      <c r="AT1677" s="2">
        <v>0</v>
      </c>
      <c r="AU1677" s="2">
        <v>0</v>
      </c>
      <c r="AV1677" s="2">
        <v>1</v>
      </c>
      <c r="AW1677" s="2">
        <v>1</v>
      </c>
      <c r="AX1677" s="2"/>
      <c r="AY1677" s="2"/>
      <c r="AZ1677" s="2">
        <v>1</v>
      </c>
      <c r="BA1677" s="2">
        <v>1</v>
      </c>
      <c r="BB1677" s="2">
        <v>1</v>
      </c>
      <c r="BC1677" s="2">
        <v>1</v>
      </c>
      <c r="BD1677" s="2" t="s">
        <v>3</v>
      </c>
      <c r="BE1677" s="2" t="s">
        <v>3</v>
      </c>
      <c r="BF1677" s="2" t="s">
        <v>3</v>
      </c>
      <c r="BG1677" s="2" t="s">
        <v>3</v>
      </c>
      <c r="BH1677" s="2">
        <v>3</v>
      </c>
      <c r="BI1677" s="2">
        <v>1</v>
      </c>
      <c r="BJ1677" s="2" t="s">
        <v>715</v>
      </c>
      <c r="BK1677" s="2"/>
      <c r="BL1677" s="2"/>
      <c r="BM1677" s="2">
        <v>500001</v>
      </c>
      <c r="BN1677" s="2">
        <v>0</v>
      </c>
      <c r="BO1677" s="2" t="s">
        <v>3</v>
      </c>
      <c r="BP1677" s="2">
        <v>0</v>
      </c>
      <c r="BQ1677" s="2">
        <v>8</v>
      </c>
      <c r="BR1677" s="2">
        <v>0</v>
      </c>
      <c r="BS1677" s="2">
        <v>1</v>
      </c>
      <c r="BT1677" s="2">
        <v>1</v>
      </c>
      <c r="BU1677" s="2">
        <v>1</v>
      </c>
      <c r="BV1677" s="2">
        <v>1</v>
      </c>
      <c r="BW1677" s="2">
        <v>1</v>
      </c>
      <c r="BX1677" s="2">
        <v>1</v>
      </c>
      <c r="BY1677" s="2" t="s">
        <v>3</v>
      </c>
      <c r="BZ1677" s="2">
        <v>0</v>
      </c>
      <c r="CA1677" s="2">
        <v>0</v>
      </c>
      <c r="CB1677" s="2" t="s">
        <v>3</v>
      </c>
      <c r="CC1677" s="2"/>
      <c r="CD1677" s="2"/>
      <c r="CE1677" s="2">
        <v>0</v>
      </c>
      <c r="CF1677" s="2">
        <v>0</v>
      </c>
      <c r="CG1677" s="2">
        <v>0</v>
      </c>
      <c r="CH1677" s="2">
        <v>122</v>
      </c>
      <c r="CI1677" s="2">
        <v>1</v>
      </c>
      <c r="CJ1677" s="2">
        <v>0</v>
      </c>
      <c r="CK1677" s="2">
        <v>0</v>
      </c>
      <c r="CL1677" s="2">
        <v>0</v>
      </c>
      <c r="CM1677" s="2">
        <v>0</v>
      </c>
      <c r="CN1677" s="2" t="s">
        <v>3</v>
      </c>
      <c r="CO1677" s="2">
        <v>0</v>
      </c>
      <c r="CP1677" s="2">
        <f t="shared" si="1370"/>
        <v>0</v>
      </c>
      <c r="CQ1677" s="2">
        <f t="shared" si="1371"/>
        <v>780.05</v>
      </c>
      <c r="CR1677" s="2">
        <f t="shared" si="1372"/>
        <v>0</v>
      </c>
      <c r="CS1677" s="2">
        <f t="shared" si="1373"/>
        <v>0</v>
      </c>
      <c r="CT1677" s="2">
        <f t="shared" si="1374"/>
        <v>0</v>
      </c>
      <c r="CU1677" s="2">
        <f t="shared" si="1375"/>
        <v>0</v>
      </c>
      <c r="CV1677" s="2">
        <f t="shared" si="1376"/>
        <v>0</v>
      </c>
      <c r="CW1677" s="2">
        <f t="shared" si="1377"/>
        <v>0</v>
      </c>
      <c r="CX1677" s="2">
        <f t="shared" si="1378"/>
        <v>14.26</v>
      </c>
      <c r="CY1677" s="2">
        <f>(((S1677+R1677)*AT1677)/100)</f>
        <v>0</v>
      </c>
      <c r="CZ1677" s="2">
        <f>(((S1677+R1677)*AU1677)/100)</f>
        <v>0</v>
      </c>
      <c r="DA1677" s="2"/>
      <c r="DB1677" s="2"/>
      <c r="DC1677" s="2" t="s">
        <v>3</v>
      </c>
      <c r="DD1677" s="2" t="s">
        <v>3</v>
      </c>
      <c r="DE1677" s="2" t="s">
        <v>3</v>
      </c>
      <c r="DF1677" s="2" t="s">
        <v>3</v>
      </c>
      <c r="DG1677" s="2" t="s">
        <v>3</v>
      </c>
      <c r="DH1677" s="2" t="s">
        <v>3</v>
      </c>
      <c r="DI1677" s="2" t="s">
        <v>3</v>
      </c>
      <c r="DJ1677" s="2" t="s">
        <v>3</v>
      </c>
      <c r="DK1677" s="2" t="s">
        <v>3</v>
      </c>
      <c r="DL1677" s="2" t="s">
        <v>3</v>
      </c>
      <c r="DM1677" s="2" t="s">
        <v>3</v>
      </c>
      <c r="DN1677" s="2">
        <v>0</v>
      </c>
      <c r="DO1677" s="2">
        <v>0</v>
      </c>
      <c r="DP1677" s="2">
        <v>1</v>
      </c>
      <c r="DQ1677" s="2">
        <v>1</v>
      </c>
      <c r="DR1677" s="2"/>
      <c r="DS1677" s="2"/>
      <c r="DT1677" s="2"/>
      <c r="DU1677" s="2">
        <v>1007</v>
      </c>
      <c r="DV1677" s="2" t="s">
        <v>40</v>
      </c>
      <c r="DW1677" s="2" t="s">
        <v>40</v>
      </c>
      <c r="DX1677" s="2">
        <v>1</v>
      </c>
      <c r="DY1677" s="2"/>
      <c r="DZ1677" s="2" t="s">
        <v>3</v>
      </c>
      <c r="EA1677" s="2" t="s">
        <v>3</v>
      </c>
      <c r="EB1677" s="2" t="s">
        <v>3</v>
      </c>
      <c r="EC1677" s="2" t="s">
        <v>3</v>
      </c>
      <c r="ED1677" s="2"/>
      <c r="EE1677" s="2">
        <v>54328897</v>
      </c>
      <c r="EF1677" s="2">
        <v>8</v>
      </c>
      <c r="EG1677" s="2" t="s">
        <v>31</v>
      </c>
      <c r="EH1677" s="2">
        <v>0</v>
      </c>
      <c r="EI1677" s="2" t="s">
        <v>3</v>
      </c>
      <c r="EJ1677" s="2">
        <v>1</v>
      </c>
      <c r="EK1677" s="2">
        <v>500001</v>
      </c>
      <c r="EL1677" s="2" t="s">
        <v>32</v>
      </c>
      <c r="EM1677" s="2" t="s">
        <v>33</v>
      </c>
      <c r="EN1677" s="2"/>
      <c r="EO1677" s="2" t="s">
        <v>3</v>
      </c>
      <c r="EP1677" s="2"/>
      <c r="EQ1677" s="2">
        <v>0</v>
      </c>
      <c r="ER1677" s="2">
        <v>780.05</v>
      </c>
      <c r="ES1677" s="2">
        <v>780.05</v>
      </c>
      <c r="ET1677" s="2">
        <v>0</v>
      </c>
      <c r="EU1677" s="2">
        <v>0</v>
      </c>
      <c r="EV1677" s="2">
        <v>0</v>
      </c>
      <c r="EW1677" s="2">
        <v>0</v>
      </c>
      <c r="EX1677" s="2">
        <v>0</v>
      </c>
      <c r="EY1677" s="2"/>
      <c r="EZ1677" s="2"/>
      <c r="FA1677" s="2"/>
      <c r="FB1677" s="2"/>
      <c r="FC1677" s="2"/>
      <c r="FD1677" s="2"/>
      <c r="FE1677" s="2"/>
      <c r="FF1677" s="2"/>
      <c r="FG1677" s="2"/>
      <c r="FH1677" s="2"/>
      <c r="FI1677" s="2"/>
      <c r="FJ1677" s="2"/>
      <c r="FK1677" s="2"/>
      <c r="FL1677" s="2"/>
      <c r="FM1677" s="2"/>
      <c r="FN1677" s="2"/>
      <c r="FO1677" s="2"/>
      <c r="FP1677" s="2"/>
      <c r="FQ1677" s="2">
        <v>0</v>
      </c>
      <c r="FR1677" s="2">
        <f t="shared" si="1379"/>
        <v>0</v>
      </c>
      <c r="FS1677" s="2">
        <v>0</v>
      </c>
      <c r="FT1677" s="2"/>
      <c r="FU1677" s="2"/>
      <c r="FV1677" s="2"/>
      <c r="FW1677" s="2"/>
      <c r="FX1677" s="2">
        <v>0</v>
      </c>
      <c r="FY1677" s="2">
        <v>0</v>
      </c>
      <c r="FZ1677" s="2"/>
      <c r="GA1677" s="2" t="s">
        <v>3</v>
      </c>
      <c r="GB1677" s="2"/>
      <c r="GC1677" s="2"/>
      <c r="GD1677" s="2">
        <v>1</v>
      </c>
      <c r="GE1677" s="2"/>
      <c r="GF1677" s="2">
        <v>-2113911805</v>
      </c>
      <c r="GG1677" s="2">
        <v>2</v>
      </c>
      <c r="GH1677" s="2">
        <v>1</v>
      </c>
      <c r="GI1677" s="2">
        <v>-2</v>
      </c>
      <c r="GJ1677" s="2">
        <v>0</v>
      </c>
      <c r="GK1677" s="2">
        <v>0</v>
      </c>
      <c r="GL1677" s="2">
        <f t="shared" si="1380"/>
        <v>0</v>
      </c>
      <c r="GM1677" s="2">
        <f t="shared" si="1381"/>
        <v>0</v>
      </c>
      <c r="GN1677" s="2">
        <f t="shared" si="1382"/>
        <v>0</v>
      </c>
      <c r="GO1677" s="2">
        <f t="shared" si="1383"/>
        <v>0</v>
      </c>
      <c r="GP1677" s="2">
        <f t="shared" si="1384"/>
        <v>0</v>
      </c>
      <c r="GQ1677" s="2"/>
      <c r="GR1677" s="2">
        <v>0</v>
      </c>
      <c r="GS1677" s="2">
        <v>3</v>
      </c>
      <c r="GT1677" s="2">
        <v>0</v>
      </c>
      <c r="GU1677" s="2" t="s">
        <v>3</v>
      </c>
      <c r="GV1677" s="2">
        <f t="shared" si="1385"/>
        <v>0</v>
      </c>
      <c r="GW1677" s="2">
        <v>1</v>
      </c>
      <c r="GX1677" s="2">
        <f t="shared" si="1386"/>
        <v>0</v>
      </c>
      <c r="GY1677" s="2"/>
      <c r="GZ1677" s="2"/>
      <c r="HA1677" s="2">
        <v>0</v>
      </c>
      <c r="HB1677" s="2">
        <v>0</v>
      </c>
      <c r="HC1677" s="2">
        <f t="shared" si="1387"/>
        <v>0</v>
      </c>
      <c r="HD1677" s="2"/>
      <c r="HE1677" s="2" t="s">
        <v>3</v>
      </c>
      <c r="HF1677" s="2" t="s">
        <v>3</v>
      </c>
      <c r="HG1677" s="2"/>
      <c r="HH1677" s="2"/>
      <c r="HI1677" s="2"/>
      <c r="HJ1677" s="2"/>
      <c r="HK1677" s="2"/>
      <c r="HL1677" s="2"/>
      <c r="HM1677" s="2" t="s">
        <v>3</v>
      </c>
      <c r="HN1677" s="2" t="s">
        <v>3</v>
      </c>
      <c r="HO1677" s="2" t="s">
        <v>3</v>
      </c>
      <c r="HP1677" s="2" t="s">
        <v>3</v>
      </c>
      <c r="HQ1677" s="2" t="s">
        <v>3</v>
      </c>
      <c r="HR1677" s="2"/>
      <c r="HS1677" s="2"/>
      <c r="HT1677" s="2"/>
      <c r="HU1677" s="2"/>
      <c r="HV1677" s="2"/>
      <c r="HW1677" s="2"/>
      <c r="HX1677" s="2"/>
      <c r="HY1677" s="2"/>
      <c r="HZ1677" s="2"/>
      <c r="IA1677" s="2"/>
      <c r="IB1677" s="2"/>
      <c r="IC1677" s="2"/>
      <c r="ID1677" s="2"/>
      <c r="IE1677" s="2"/>
      <c r="IF1677" s="2"/>
      <c r="IG1677" s="2"/>
      <c r="IH1677" s="2"/>
      <c r="II1677" s="2"/>
      <c r="IJ1677" s="2"/>
      <c r="IK1677" s="2">
        <v>0</v>
      </c>
      <c r="IL1677" s="2"/>
      <c r="IM1677" s="2"/>
      <c r="IN1677" s="2"/>
      <c r="IO1677" s="2"/>
      <c r="IP1677" s="2"/>
      <c r="IQ1677" s="2"/>
      <c r="IR1677" s="2"/>
      <c r="IS1677" s="2"/>
      <c r="IT1677" s="2"/>
      <c r="IU1677" s="2"/>
    </row>
    <row r="1678" spans="1:255" x14ac:dyDescent="0.2">
      <c r="A1678">
        <v>18</v>
      </c>
      <c r="B1678">
        <v>1</v>
      </c>
      <c r="C1678">
        <v>1318</v>
      </c>
      <c r="E1678" t="s">
        <v>712</v>
      </c>
      <c r="F1678" t="s">
        <v>713</v>
      </c>
      <c r="G1678" t="s">
        <v>714</v>
      </c>
      <c r="H1678" t="s">
        <v>40</v>
      </c>
      <c r="I1678">
        <f>I1676*J1678</f>
        <v>0</v>
      </c>
      <c r="J1678">
        <v>4.0744189999999998</v>
      </c>
      <c r="K1678">
        <v>4.0744189999999998</v>
      </c>
      <c r="L1678">
        <v>3.2717580000000002</v>
      </c>
      <c r="M1678">
        <v>0</v>
      </c>
      <c r="N1678">
        <f t="shared" si="1350"/>
        <v>3.2717999999999998</v>
      </c>
      <c r="O1678">
        <f t="shared" si="1351"/>
        <v>0</v>
      </c>
      <c r="P1678">
        <f t="shared" si="1352"/>
        <v>0</v>
      </c>
      <c r="Q1678">
        <f t="shared" si="1353"/>
        <v>0</v>
      </c>
      <c r="R1678">
        <f t="shared" si="1354"/>
        <v>0</v>
      </c>
      <c r="S1678">
        <f t="shared" si="1355"/>
        <v>0</v>
      </c>
      <c r="T1678">
        <f t="shared" si="1356"/>
        <v>0</v>
      </c>
      <c r="U1678">
        <f t="shared" si="1357"/>
        <v>0</v>
      </c>
      <c r="V1678">
        <f t="shared" si="1358"/>
        <v>0</v>
      </c>
      <c r="W1678">
        <f t="shared" si="1359"/>
        <v>0</v>
      </c>
      <c r="X1678">
        <f t="shared" si="1360"/>
        <v>0</v>
      </c>
      <c r="Y1678">
        <f t="shared" si="1361"/>
        <v>0</v>
      </c>
      <c r="AA1678">
        <v>69726884</v>
      </c>
      <c r="AB1678">
        <f t="shared" si="1362"/>
        <v>3705.44</v>
      </c>
      <c r="AC1678">
        <f>ROUND((ES1678),2)</f>
        <v>3705.44</v>
      </c>
      <c r="AD1678">
        <f t="shared" si="1363"/>
        <v>0</v>
      </c>
      <c r="AE1678">
        <f t="shared" si="1364"/>
        <v>0</v>
      </c>
      <c r="AF1678">
        <f t="shared" si="1365"/>
        <v>0</v>
      </c>
      <c r="AG1678">
        <f t="shared" si="1366"/>
        <v>0</v>
      </c>
      <c r="AH1678">
        <f t="shared" si="1367"/>
        <v>0</v>
      </c>
      <c r="AI1678">
        <f t="shared" si="1368"/>
        <v>0</v>
      </c>
      <c r="AJ1678">
        <f t="shared" si="1369"/>
        <v>14.26</v>
      </c>
      <c r="AK1678">
        <v>3705.4399999999996</v>
      </c>
      <c r="AL1678">
        <v>3705.4399999999996</v>
      </c>
      <c r="AM1678">
        <v>0</v>
      </c>
      <c r="AN1678">
        <v>0</v>
      </c>
      <c r="AO1678">
        <v>0</v>
      </c>
      <c r="AP1678">
        <v>0</v>
      </c>
      <c r="AQ1678">
        <v>0</v>
      </c>
      <c r="AR1678">
        <v>0</v>
      </c>
      <c r="AS1678">
        <v>14.26</v>
      </c>
      <c r="AT1678">
        <v>0</v>
      </c>
      <c r="AU1678">
        <v>0</v>
      </c>
      <c r="AV1678">
        <v>1</v>
      </c>
      <c r="AW1678">
        <v>1</v>
      </c>
      <c r="AZ1678">
        <v>1</v>
      </c>
      <c r="BA1678">
        <v>1</v>
      </c>
      <c r="BB1678">
        <v>1</v>
      </c>
      <c r="BC1678">
        <v>7.56</v>
      </c>
      <c r="BD1678" t="s">
        <v>3</v>
      </c>
      <c r="BE1678" t="s">
        <v>3</v>
      </c>
      <c r="BF1678" t="s">
        <v>3</v>
      </c>
      <c r="BG1678" t="s">
        <v>3</v>
      </c>
      <c r="BH1678">
        <v>3</v>
      </c>
      <c r="BI1678">
        <v>1</v>
      </c>
      <c r="BJ1678" t="s">
        <v>715</v>
      </c>
      <c r="BM1678">
        <v>500001</v>
      </c>
      <c r="BN1678">
        <v>0</v>
      </c>
      <c r="BO1678" t="s">
        <v>3</v>
      </c>
      <c r="BP1678">
        <v>0</v>
      </c>
      <c r="BQ1678">
        <v>8</v>
      </c>
      <c r="BR1678">
        <v>0</v>
      </c>
      <c r="BS1678">
        <v>1</v>
      </c>
      <c r="BT1678">
        <v>1</v>
      </c>
      <c r="BU1678">
        <v>1</v>
      </c>
      <c r="BV1678">
        <v>1</v>
      </c>
      <c r="BW1678">
        <v>1</v>
      </c>
      <c r="BX1678">
        <v>1</v>
      </c>
      <c r="BY1678" t="s">
        <v>3</v>
      </c>
      <c r="BZ1678">
        <v>0</v>
      </c>
      <c r="CA1678">
        <v>0</v>
      </c>
      <c r="CB1678" t="s">
        <v>3</v>
      </c>
      <c r="CE1678">
        <v>0</v>
      </c>
      <c r="CF1678">
        <v>0</v>
      </c>
      <c r="CG1678">
        <v>0</v>
      </c>
      <c r="CH1678">
        <v>122</v>
      </c>
      <c r="CI1678">
        <v>1</v>
      </c>
      <c r="CJ1678">
        <v>0</v>
      </c>
      <c r="CK1678">
        <v>0</v>
      </c>
      <c r="CL1678">
        <v>0</v>
      </c>
      <c r="CM1678">
        <v>0</v>
      </c>
      <c r="CN1678" t="s">
        <v>3</v>
      </c>
      <c r="CO1678">
        <v>0</v>
      </c>
      <c r="CP1678">
        <f t="shared" si="1370"/>
        <v>0</v>
      </c>
      <c r="CQ1678">
        <f t="shared" si="1371"/>
        <v>28013.126399999997</v>
      </c>
      <c r="CR1678">
        <f t="shared" si="1372"/>
        <v>0</v>
      </c>
      <c r="CS1678">
        <f t="shared" si="1373"/>
        <v>0</v>
      </c>
      <c r="CT1678">
        <f t="shared" si="1374"/>
        <v>0</v>
      </c>
      <c r="CU1678">
        <f t="shared" si="1375"/>
        <v>0</v>
      </c>
      <c r="CV1678">
        <f t="shared" si="1376"/>
        <v>0</v>
      </c>
      <c r="CW1678">
        <f t="shared" si="1377"/>
        <v>0</v>
      </c>
      <c r="CX1678">
        <f t="shared" si="1378"/>
        <v>14.26</v>
      </c>
      <c r="CY1678">
        <f>(S1678+R1678)*(BZ1678/100)</f>
        <v>0</v>
      </c>
      <c r="CZ1678">
        <f>(S1678+R1678)*(CA1678/100)</f>
        <v>0</v>
      </c>
      <c r="DC1678" t="s">
        <v>3</v>
      </c>
      <c r="DD1678" t="s">
        <v>3</v>
      </c>
      <c r="DE1678" t="s">
        <v>3</v>
      </c>
      <c r="DF1678" t="s">
        <v>3</v>
      </c>
      <c r="DG1678" t="s">
        <v>3</v>
      </c>
      <c r="DH1678" t="s">
        <v>3</v>
      </c>
      <c r="DI1678" t="s">
        <v>3</v>
      </c>
      <c r="DJ1678" t="s">
        <v>3</v>
      </c>
      <c r="DK1678" t="s">
        <v>3</v>
      </c>
      <c r="DL1678" t="s">
        <v>3</v>
      </c>
      <c r="DM1678" t="s">
        <v>3</v>
      </c>
      <c r="DN1678">
        <v>0</v>
      </c>
      <c r="DO1678">
        <v>0</v>
      </c>
      <c r="DP1678">
        <v>1</v>
      </c>
      <c r="DQ1678">
        <v>1</v>
      </c>
      <c r="DU1678">
        <v>1007</v>
      </c>
      <c r="DV1678" t="s">
        <v>40</v>
      </c>
      <c r="DW1678" t="s">
        <v>40</v>
      </c>
      <c r="DX1678">
        <v>1</v>
      </c>
      <c r="DZ1678" t="s">
        <v>3</v>
      </c>
      <c r="EA1678" t="s">
        <v>3</v>
      </c>
      <c r="EB1678" t="s">
        <v>3</v>
      </c>
      <c r="EC1678" t="s">
        <v>3</v>
      </c>
      <c r="EE1678">
        <v>54328897</v>
      </c>
      <c r="EF1678">
        <v>8</v>
      </c>
      <c r="EG1678" t="s">
        <v>31</v>
      </c>
      <c r="EH1678">
        <v>0</v>
      </c>
      <c r="EI1678" t="s">
        <v>3</v>
      </c>
      <c r="EJ1678">
        <v>1</v>
      </c>
      <c r="EK1678">
        <v>500001</v>
      </c>
      <c r="EL1678" t="s">
        <v>32</v>
      </c>
      <c r="EM1678" t="s">
        <v>33</v>
      </c>
      <c r="EO1678" t="s">
        <v>3</v>
      </c>
      <c r="EQ1678">
        <v>0</v>
      </c>
      <c r="ER1678">
        <v>26793.98</v>
      </c>
      <c r="ES1678">
        <v>3705.4399999999996</v>
      </c>
      <c r="ET1678">
        <v>0</v>
      </c>
      <c r="EU1678">
        <v>0</v>
      </c>
      <c r="EV1678">
        <v>0</v>
      </c>
      <c r="EW1678">
        <v>0</v>
      </c>
      <c r="EX1678">
        <v>0</v>
      </c>
      <c r="EZ1678">
        <v>5</v>
      </c>
      <c r="FC1678">
        <v>0</v>
      </c>
      <c r="FD1678">
        <v>18</v>
      </c>
      <c r="FF1678">
        <v>26793.98</v>
      </c>
      <c r="FQ1678">
        <v>0</v>
      </c>
      <c r="FR1678">
        <f t="shared" si="1379"/>
        <v>0</v>
      </c>
      <c r="FS1678">
        <v>0</v>
      </c>
      <c r="FX1678">
        <v>0</v>
      </c>
      <c r="FY1678">
        <v>0</v>
      </c>
      <c r="GA1678" t="s">
        <v>716</v>
      </c>
      <c r="GD1678">
        <v>1</v>
      </c>
      <c r="GF1678">
        <v>-2113911805</v>
      </c>
      <c r="GG1678">
        <v>2</v>
      </c>
      <c r="GH1678">
        <v>3</v>
      </c>
      <c r="GI1678">
        <v>5</v>
      </c>
      <c r="GJ1678">
        <v>0</v>
      </c>
      <c r="GK1678">
        <v>0</v>
      </c>
      <c r="GL1678">
        <f t="shared" si="1380"/>
        <v>0</v>
      </c>
      <c r="GM1678">
        <f t="shared" si="1381"/>
        <v>0</v>
      </c>
      <c r="GN1678">
        <f t="shared" si="1382"/>
        <v>0</v>
      </c>
      <c r="GO1678">
        <f t="shared" si="1383"/>
        <v>0</v>
      </c>
      <c r="GP1678">
        <f t="shared" si="1384"/>
        <v>0</v>
      </c>
      <c r="GR1678">
        <v>1</v>
      </c>
      <c r="GS1678">
        <v>1</v>
      </c>
      <c r="GT1678">
        <v>0</v>
      </c>
      <c r="GU1678" t="s">
        <v>3</v>
      </c>
      <c r="GV1678">
        <f t="shared" si="1385"/>
        <v>0</v>
      </c>
      <c r="GW1678">
        <v>1</v>
      </c>
      <c r="GX1678">
        <f t="shared" si="1386"/>
        <v>0</v>
      </c>
      <c r="HA1678">
        <v>0</v>
      </c>
      <c r="HB1678">
        <v>0</v>
      </c>
      <c r="HC1678">
        <f t="shared" si="1387"/>
        <v>0</v>
      </c>
      <c r="HE1678" t="s">
        <v>35</v>
      </c>
      <c r="HF1678" t="s">
        <v>36</v>
      </c>
      <c r="HM1678" t="s">
        <v>3</v>
      </c>
      <c r="HN1678" t="s">
        <v>3</v>
      </c>
      <c r="HO1678" t="s">
        <v>3</v>
      </c>
      <c r="HP1678" t="s">
        <v>3</v>
      </c>
      <c r="HQ1678" t="s">
        <v>3</v>
      </c>
      <c r="IK1678">
        <v>0</v>
      </c>
    </row>
    <row r="1679" spans="1:255" x14ac:dyDescent="0.2">
      <c r="A1679" s="2">
        <v>17</v>
      </c>
      <c r="B1679" s="2">
        <v>1</v>
      </c>
      <c r="C1679" s="2">
        <f>ROW(SmtRes!A1321)</f>
        <v>1321</v>
      </c>
      <c r="D1679" s="2">
        <f>ROW(EtalonRes!A1343)</f>
        <v>1343</v>
      </c>
      <c r="E1679" s="2" t="s">
        <v>717</v>
      </c>
      <c r="F1679" s="2" t="s">
        <v>158</v>
      </c>
      <c r="G1679" s="2" t="s">
        <v>159</v>
      </c>
      <c r="H1679" s="2" t="s">
        <v>160</v>
      </c>
      <c r="I1679" s="2">
        <v>0</v>
      </c>
      <c r="J1679" s="2">
        <v>0</v>
      </c>
      <c r="K1679" s="2">
        <v>0</v>
      </c>
      <c r="L1679" s="2">
        <v>0.84</v>
      </c>
      <c r="M1679" s="2">
        <v>0</v>
      </c>
      <c r="N1679" s="2">
        <f t="shared" si="1350"/>
        <v>0.84</v>
      </c>
      <c r="O1679" s="2">
        <f t="shared" si="1351"/>
        <v>0</v>
      </c>
      <c r="P1679" s="2">
        <f t="shared" si="1352"/>
        <v>0</v>
      </c>
      <c r="Q1679" s="2">
        <f t="shared" si="1353"/>
        <v>0</v>
      </c>
      <c r="R1679" s="2">
        <f t="shared" si="1354"/>
        <v>0</v>
      </c>
      <c r="S1679" s="2">
        <f t="shared" si="1355"/>
        <v>0</v>
      </c>
      <c r="T1679" s="2">
        <f t="shared" si="1356"/>
        <v>0</v>
      </c>
      <c r="U1679" s="2">
        <f t="shared" si="1357"/>
        <v>0</v>
      </c>
      <c r="V1679" s="2">
        <f t="shared" si="1358"/>
        <v>0</v>
      </c>
      <c r="W1679" s="2">
        <f t="shared" si="1359"/>
        <v>0</v>
      </c>
      <c r="X1679" s="2">
        <f t="shared" si="1360"/>
        <v>0</v>
      </c>
      <c r="Y1679" s="2">
        <f t="shared" si="1361"/>
        <v>0</v>
      </c>
      <c r="Z1679" s="2"/>
      <c r="AA1679" s="2">
        <v>69726971</v>
      </c>
      <c r="AB1679" s="2">
        <f t="shared" si="1362"/>
        <v>31.54</v>
      </c>
      <c r="AC1679" s="2">
        <f>ROUND((ES1679+(SUM(SmtRes!BC1319:'SmtRes'!BC1321)+SUM(EtalonRes!AL1341:'EtalonRes'!AL1343))),2)</f>
        <v>0</v>
      </c>
      <c r="AD1679" s="2">
        <f t="shared" si="1363"/>
        <v>1.87</v>
      </c>
      <c r="AE1679" s="2">
        <f t="shared" si="1364"/>
        <v>0</v>
      </c>
      <c r="AF1679" s="2">
        <f t="shared" si="1365"/>
        <v>29.67</v>
      </c>
      <c r="AG1679" s="2">
        <f t="shared" si="1366"/>
        <v>0</v>
      </c>
      <c r="AH1679" s="2">
        <f t="shared" si="1367"/>
        <v>3.45</v>
      </c>
      <c r="AI1679" s="2">
        <f t="shared" si="1368"/>
        <v>0</v>
      </c>
      <c r="AJ1679" s="2">
        <f t="shared" si="1369"/>
        <v>0</v>
      </c>
      <c r="AK1679" s="2">
        <v>1532.16</v>
      </c>
      <c r="AL1679" s="2">
        <v>1500.62</v>
      </c>
      <c r="AM1679" s="2">
        <v>1.87</v>
      </c>
      <c r="AN1679" s="2">
        <v>0</v>
      </c>
      <c r="AO1679" s="2">
        <v>29.67</v>
      </c>
      <c r="AP1679" s="2">
        <v>0</v>
      </c>
      <c r="AQ1679" s="2">
        <v>3.45</v>
      </c>
      <c r="AR1679" s="2">
        <v>0</v>
      </c>
      <c r="AS1679" s="2">
        <v>0</v>
      </c>
      <c r="AT1679" s="2">
        <v>123</v>
      </c>
      <c r="AU1679" s="2">
        <v>75</v>
      </c>
      <c r="AV1679" s="2">
        <v>1</v>
      </c>
      <c r="AW1679" s="2">
        <v>1</v>
      </c>
      <c r="AX1679" s="2"/>
      <c r="AY1679" s="2"/>
      <c r="AZ1679" s="2">
        <v>1</v>
      </c>
      <c r="BA1679" s="2">
        <v>1</v>
      </c>
      <c r="BB1679" s="2">
        <v>1</v>
      </c>
      <c r="BC1679" s="2">
        <v>1</v>
      </c>
      <c r="BD1679" s="2" t="s">
        <v>3</v>
      </c>
      <c r="BE1679" s="2" t="s">
        <v>3</v>
      </c>
      <c r="BF1679" s="2" t="s">
        <v>3</v>
      </c>
      <c r="BG1679" s="2" t="s">
        <v>3</v>
      </c>
      <c r="BH1679" s="2">
        <v>0</v>
      </c>
      <c r="BI1679" s="2">
        <v>1</v>
      </c>
      <c r="BJ1679" s="2" t="s">
        <v>161</v>
      </c>
      <c r="BK1679" s="2"/>
      <c r="BL1679" s="2"/>
      <c r="BM1679" s="2">
        <v>11001</v>
      </c>
      <c r="BN1679" s="2">
        <v>0</v>
      </c>
      <c r="BO1679" s="2" t="s">
        <v>3</v>
      </c>
      <c r="BP1679" s="2">
        <v>0</v>
      </c>
      <c r="BQ1679" s="2">
        <v>2</v>
      </c>
      <c r="BR1679" s="2">
        <v>0</v>
      </c>
      <c r="BS1679" s="2">
        <v>1</v>
      </c>
      <c r="BT1679" s="2">
        <v>1</v>
      </c>
      <c r="BU1679" s="2">
        <v>1</v>
      </c>
      <c r="BV1679" s="2">
        <v>1</v>
      </c>
      <c r="BW1679" s="2">
        <v>1</v>
      </c>
      <c r="BX1679" s="2">
        <v>1</v>
      </c>
      <c r="BY1679" s="2" t="s">
        <v>3</v>
      </c>
      <c r="BZ1679" s="2">
        <v>123</v>
      </c>
      <c r="CA1679" s="2">
        <v>75</v>
      </c>
      <c r="CB1679" s="2" t="s">
        <v>3</v>
      </c>
      <c r="CC1679" s="2"/>
      <c r="CD1679" s="2"/>
      <c r="CE1679" s="2">
        <v>0</v>
      </c>
      <c r="CF1679" s="2">
        <v>0</v>
      </c>
      <c r="CG1679" s="2">
        <v>0</v>
      </c>
      <c r="CH1679" s="2">
        <v>123</v>
      </c>
      <c r="CI1679" s="2">
        <v>0</v>
      </c>
      <c r="CJ1679" s="2">
        <v>0</v>
      </c>
      <c r="CK1679" s="2">
        <v>0</v>
      </c>
      <c r="CL1679" s="2">
        <v>0</v>
      </c>
      <c r="CM1679" s="2">
        <v>0</v>
      </c>
      <c r="CN1679" s="2" t="s">
        <v>3</v>
      </c>
      <c r="CO1679" s="2">
        <v>0</v>
      </c>
      <c r="CP1679" s="2">
        <f t="shared" si="1370"/>
        <v>0</v>
      </c>
      <c r="CQ1679" s="2">
        <f t="shared" si="1371"/>
        <v>0</v>
      </c>
      <c r="CR1679" s="2">
        <f t="shared" si="1372"/>
        <v>1.87</v>
      </c>
      <c r="CS1679" s="2">
        <f t="shared" si="1373"/>
        <v>0</v>
      </c>
      <c r="CT1679" s="2">
        <f t="shared" si="1374"/>
        <v>29.67</v>
      </c>
      <c r="CU1679" s="2">
        <f t="shared" si="1375"/>
        <v>0</v>
      </c>
      <c r="CV1679" s="2">
        <f t="shared" si="1376"/>
        <v>3.45</v>
      </c>
      <c r="CW1679" s="2">
        <f t="shared" si="1377"/>
        <v>0</v>
      </c>
      <c r="CX1679" s="2">
        <f t="shared" si="1378"/>
        <v>0</v>
      </c>
      <c r="CY1679" s="2">
        <f>(((S1679+R1679)*AT1679)/100)</f>
        <v>0</v>
      </c>
      <c r="CZ1679" s="2">
        <f>(((S1679+R1679)*AU1679)/100)</f>
        <v>0</v>
      </c>
      <c r="DA1679" s="2"/>
      <c r="DB1679" s="2"/>
      <c r="DC1679" s="2" t="s">
        <v>3</v>
      </c>
      <c r="DD1679" s="2" t="s">
        <v>3</v>
      </c>
      <c r="DE1679" s="2" t="s">
        <v>3</v>
      </c>
      <c r="DF1679" s="2" t="s">
        <v>3</v>
      </c>
      <c r="DG1679" s="2" t="s">
        <v>3</v>
      </c>
      <c r="DH1679" s="2" t="s">
        <v>3</v>
      </c>
      <c r="DI1679" s="2" t="s">
        <v>3</v>
      </c>
      <c r="DJ1679" s="2" t="s">
        <v>3</v>
      </c>
      <c r="DK1679" s="2" t="s">
        <v>3</v>
      </c>
      <c r="DL1679" s="2" t="s">
        <v>3</v>
      </c>
      <c r="DM1679" s="2" t="s">
        <v>3</v>
      </c>
      <c r="DN1679" s="2">
        <v>0</v>
      </c>
      <c r="DO1679" s="2">
        <v>0</v>
      </c>
      <c r="DP1679" s="2">
        <v>1</v>
      </c>
      <c r="DQ1679" s="2">
        <v>1</v>
      </c>
      <c r="DR1679" s="2"/>
      <c r="DS1679" s="2"/>
      <c r="DT1679" s="2"/>
      <c r="DU1679" s="2">
        <v>1013</v>
      </c>
      <c r="DV1679" s="2" t="s">
        <v>160</v>
      </c>
      <c r="DW1679" s="2" t="s">
        <v>160</v>
      </c>
      <c r="DX1679" s="2">
        <v>1</v>
      </c>
      <c r="DY1679" s="2"/>
      <c r="DZ1679" s="2" t="s">
        <v>3</v>
      </c>
      <c r="EA1679" s="2" t="s">
        <v>3</v>
      </c>
      <c r="EB1679" s="2" t="s">
        <v>3</v>
      </c>
      <c r="EC1679" s="2" t="s">
        <v>3</v>
      </c>
      <c r="ED1679" s="2"/>
      <c r="EE1679" s="2">
        <v>54328965</v>
      </c>
      <c r="EF1679" s="2">
        <v>2</v>
      </c>
      <c r="EG1679" s="2" t="s">
        <v>21</v>
      </c>
      <c r="EH1679" s="2">
        <v>0</v>
      </c>
      <c r="EI1679" s="2" t="s">
        <v>3</v>
      </c>
      <c r="EJ1679" s="2">
        <v>1</v>
      </c>
      <c r="EK1679" s="2">
        <v>11001</v>
      </c>
      <c r="EL1679" s="2" t="s">
        <v>22</v>
      </c>
      <c r="EM1679" s="2" t="s">
        <v>23</v>
      </c>
      <c r="EN1679" s="2"/>
      <c r="EO1679" s="2" t="s">
        <v>3</v>
      </c>
      <c r="EP1679" s="2"/>
      <c r="EQ1679" s="2">
        <v>1441792</v>
      </c>
      <c r="ER1679" s="2">
        <v>1532.16</v>
      </c>
      <c r="ES1679" s="2">
        <v>1500.62</v>
      </c>
      <c r="ET1679" s="2">
        <v>1.87</v>
      </c>
      <c r="EU1679" s="2">
        <v>0</v>
      </c>
      <c r="EV1679" s="2">
        <v>29.67</v>
      </c>
      <c r="EW1679" s="2">
        <v>3.45</v>
      </c>
      <c r="EX1679" s="2">
        <v>0</v>
      </c>
      <c r="EY1679" s="2">
        <v>1</v>
      </c>
      <c r="EZ1679" s="2"/>
      <c r="FA1679" s="2"/>
      <c r="FB1679" s="2"/>
      <c r="FC1679" s="2"/>
      <c r="FD1679" s="2"/>
      <c r="FE1679" s="2"/>
      <c r="FF1679" s="2"/>
      <c r="FG1679" s="2"/>
      <c r="FH1679" s="2"/>
      <c r="FI1679" s="2"/>
      <c r="FJ1679" s="2"/>
      <c r="FK1679" s="2"/>
      <c r="FL1679" s="2"/>
      <c r="FM1679" s="2"/>
      <c r="FN1679" s="2"/>
      <c r="FO1679" s="2"/>
      <c r="FP1679" s="2"/>
      <c r="FQ1679" s="2">
        <v>0</v>
      </c>
      <c r="FR1679" s="2">
        <f t="shared" si="1379"/>
        <v>0</v>
      </c>
      <c r="FS1679" s="2">
        <v>0</v>
      </c>
      <c r="FT1679" s="2"/>
      <c r="FU1679" s="2"/>
      <c r="FV1679" s="2"/>
      <c r="FW1679" s="2"/>
      <c r="FX1679" s="2">
        <v>123</v>
      </c>
      <c r="FY1679" s="2">
        <v>75</v>
      </c>
      <c r="FZ1679" s="2"/>
      <c r="GA1679" s="2" t="s">
        <v>3</v>
      </c>
      <c r="GB1679" s="2"/>
      <c r="GC1679" s="2"/>
      <c r="GD1679" s="2">
        <v>1</v>
      </c>
      <c r="GE1679" s="2"/>
      <c r="GF1679" s="2">
        <v>-736195811</v>
      </c>
      <c r="GG1679" s="2">
        <v>2</v>
      </c>
      <c r="GH1679" s="2">
        <v>1</v>
      </c>
      <c r="GI1679" s="2">
        <v>-2</v>
      </c>
      <c r="GJ1679" s="2">
        <v>0</v>
      </c>
      <c r="GK1679" s="2">
        <v>0</v>
      </c>
      <c r="GL1679" s="2">
        <f t="shared" si="1380"/>
        <v>0</v>
      </c>
      <c r="GM1679" s="2">
        <f t="shared" si="1381"/>
        <v>0</v>
      </c>
      <c r="GN1679" s="2">
        <f t="shared" si="1382"/>
        <v>0</v>
      </c>
      <c r="GO1679" s="2">
        <f t="shared" si="1383"/>
        <v>0</v>
      </c>
      <c r="GP1679" s="2">
        <f t="shared" si="1384"/>
        <v>0</v>
      </c>
      <c r="GQ1679" s="2"/>
      <c r="GR1679" s="2">
        <v>0</v>
      </c>
      <c r="GS1679" s="2">
        <v>3</v>
      </c>
      <c r="GT1679" s="2">
        <v>0</v>
      </c>
      <c r="GU1679" s="2" t="s">
        <v>3</v>
      </c>
      <c r="GV1679" s="2">
        <f t="shared" si="1385"/>
        <v>0</v>
      </c>
      <c r="GW1679" s="2">
        <v>1</v>
      </c>
      <c r="GX1679" s="2">
        <f t="shared" si="1386"/>
        <v>0</v>
      </c>
      <c r="GY1679" s="2"/>
      <c r="GZ1679" s="2"/>
      <c r="HA1679" s="2">
        <v>0</v>
      </c>
      <c r="HB1679" s="2">
        <v>0</v>
      </c>
      <c r="HC1679" s="2">
        <f t="shared" si="1387"/>
        <v>0</v>
      </c>
      <c r="HD1679" s="2"/>
      <c r="HE1679" s="2" t="s">
        <v>3</v>
      </c>
      <c r="HF1679" s="2" t="s">
        <v>3</v>
      </c>
      <c r="HG1679" s="2"/>
      <c r="HH1679" s="2"/>
      <c r="HI1679" s="2"/>
      <c r="HJ1679" s="2"/>
      <c r="HK1679" s="2"/>
      <c r="HL1679" s="2"/>
      <c r="HM1679" s="2" t="s">
        <v>3</v>
      </c>
      <c r="HN1679" s="2" t="s">
        <v>24</v>
      </c>
      <c r="HO1679" s="2" t="s">
        <v>25</v>
      </c>
      <c r="HP1679" s="2" t="s">
        <v>22</v>
      </c>
      <c r="HQ1679" s="2" t="s">
        <v>22</v>
      </c>
      <c r="HR1679" s="2"/>
      <c r="HS1679" s="2"/>
      <c r="HT1679" s="2"/>
      <c r="HU1679" s="2"/>
      <c r="HV1679" s="2"/>
      <c r="HW1679" s="2"/>
      <c r="HX1679" s="2"/>
      <c r="HY1679" s="2"/>
      <c r="HZ1679" s="2"/>
      <c r="IA1679" s="2"/>
      <c r="IB1679" s="2"/>
      <c r="IC1679" s="2"/>
      <c r="ID1679" s="2"/>
      <c r="IE1679" s="2"/>
      <c r="IF1679" s="2"/>
      <c r="IG1679" s="2"/>
      <c r="IH1679" s="2"/>
      <c r="II1679" s="2"/>
      <c r="IJ1679" s="2"/>
      <c r="IK1679" s="2">
        <v>0</v>
      </c>
      <c r="IL1679" s="2"/>
      <c r="IM1679" s="2"/>
      <c r="IN1679" s="2"/>
      <c r="IO1679" s="2"/>
      <c r="IP1679" s="2"/>
      <c r="IQ1679" s="2"/>
      <c r="IR1679" s="2"/>
      <c r="IS1679" s="2"/>
      <c r="IT1679" s="2"/>
      <c r="IU1679" s="2"/>
    </row>
    <row r="1680" spans="1:255" x14ac:dyDescent="0.2">
      <c r="A1680">
        <v>17</v>
      </c>
      <c r="B1680">
        <v>1</v>
      </c>
      <c r="C1680">
        <f>ROW(SmtRes!A1324)</f>
        <v>1324</v>
      </c>
      <c r="D1680">
        <f>ROW(EtalonRes!A1346)</f>
        <v>1346</v>
      </c>
      <c r="E1680" t="s">
        <v>717</v>
      </c>
      <c r="F1680" t="s">
        <v>158</v>
      </c>
      <c r="G1680" t="s">
        <v>159</v>
      </c>
      <c r="H1680" t="s">
        <v>160</v>
      </c>
      <c r="I1680">
        <v>0</v>
      </c>
      <c r="J1680">
        <v>0</v>
      </c>
      <c r="K1680">
        <v>0</v>
      </c>
      <c r="L1680">
        <v>0.84</v>
      </c>
      <c r="M1680">
        <v>0</v>
      </c>
      <c r="N1680">
        <f t="shared" si="1350"/>
        <v>0.84</v>
      </c>
      <c r="O1680">
        <f t="shared" si="1351"/>
        <v>0</v>
      </c>
      <c r="P1680">
        <f t="shared" si="1352"/>
        <v>0</v>
      </c>
      <c r="Q1680">
        <f t="shared" si="1353"/>
        <v>0</v>
      </c>
      <c r="R1680">
        <f t="shared" si="1354"/>
        <v>0</v>
      </c>
      <c r="S1680">
        <f t="shared" si="1355"/>
        <v>0</v>
      </c>
      <c r="T1680">
        <f t="shared" si="1356"/>
        <v>0</v>
      </c>
      <c r="U1680">
        <f t="shared" si="1357"/>
        <v>0</v>
      </c>
      <c r="V1680">
        <f t="shared" si="1358"/>
        <v>0</v>
      </c>
      <c r="W1680">
        <f t="shared" si="1359"/>
        <v>0</v>
      </c>
      <c r="X1680">
        <f t="shared" si="1360"/>
        <v>0</v>
      </c>
      <c r="Y1680">
        <f t="shared" si="1361"/>
        <v>0</v>
      </c>
      <c r="AA1680">
        <v>69726884</v>
      </c>
      <c r="AB1680">
        <f t="shared" si="1362"/>
        <v>31.54</v>
      </c>
      <c r="AC1680">
        <f>ROUND((ES1680+(SUM(SmtRes!BC1322:'SmtRes'!BC1324)+SUM(EtalonRes!AL1344:'EtalonRes'!AL1346))),2)</f>
        <v>0</v>
      </c>
      <c r="AD1680">
        <f t="shared" si="1363"/>
        <v>1.87</v>
      </c>
      <c r="AE1680">
        <f t="shared" si="1364"/>
        <v>0</v>
      </c>
      <c r="AF1680">
        <f t="shared" si="1365"/>
        <v>29.67</v>
      </c>
      <c r="AG1680">
        <f t="shared" si="1366"/>
        <v>0</v>
      </c>
      <c r="AH1680">
        <f t="shared" si="1367"/>
        <v>3.45</v>
      </c>
      <c r="AI1680">
        <f t="shared" si="1368"/>
        <v>0</v>
      </c>
      <c r="AJ1680">
        <f t="shared" si="1369"/>
        <v>0</v>
      </c>
      <c r="AK1680">
        <v>1532.16</v>
      </c>
      <c r="AL1680">
        <v>1500.62</v>
      </c>
      <c r="AM1680">
        <v>1.87</v>
      </c>
      <c r="AN1680">
        <v>0</v>
      </c>
      <c r="AO1680">
        <v>29.67</v>
      </c>
      <c r="AP1680">
        <v>0</v>
      </c>
      <c r="AQ1680">
        <v>3.45</v>
      </c>
      <c r="AR1680">
        <v>0</v>
      </c>
      <c r="AS1680">
        <v>0</v>
      </c>
      <c r="AT1680">
        <v>117</v>
      </c>
      <c r="AU1680">
        <v>64</v>
      </c>
      <c r="AV1680">
        <v>1</v>
      </c>
      <c r="AW1680">
        <v>1</v>
      </c>
      <c r="AZ1680">
        <v>1</v>
      </c>
      <c r="BA1680">
        <v>25.36</v>
      </c>
      <c r="BB1680">
        <v>7.84</v>
      </c>
      <c r="BC1680">
        <v>7.56</v>
      </c>
      <c r="BD1680" t="s">
        <v>3</v>
      </c>
      <c r="BE1680" t="s">
        <v>3</v>
      </c>
      <c r="BF1680" t="s">
        <v>3</v>
      </c>
      <c r="BG1680" t="s">
        <v>3</v>
      </c>
      <c r="BH1680">
        <v>0</v>
      </c>
      <c r="BI1680">
        <v>1</v>
      </c>
      <c r="BJ1680" t="s">
        <v>161</v>
      </c>
      <c r="BM1680">
        <v>11001</v>
      </c>
      <c r="BN1680">
        <v>0</v>
      </c>
      <c r="BO1680" t="s">
        <v>158</v>
      </c>
      <c r="BP1680">
        <v>1</v>
      </c>
      <c r="BQ1680">
        <v>2</v>
      </c>
      <c r="BR1680">
        <v>0</v>
      </c>
      <c r="BS1680">
        <v>19.8</v>
      </c>
      <c r="BT1680">
        <v>1</v>
      </c>
      <c r="BU1680">
        <v>1</v>
      </c>
      <c r="BV1680">
        <v>1</v>
      </c>
      <c r="BW1680">
        <v>1</v>
      </c>
      <c r="BX1680">
        <v>1</v>
      </c>
      <c r="BY1680" t="s">
        <v>3</v>
      </c>
      <c r="BZ1680">
        <v>117</v>
      </c>
      <c r="CA1680">
        <v>64</v>
      </c>
      <c r="CB1680" t="s">
        <v>3</v>
      </c>
      <c r="CE1680">
        <v>0</v>
      </c>
      <c r="CF1680">
        <v>0</v>
      </c>
      <c r="CG1680">
        <v>0</v>
      </c>
      <c r="CH1680">
        <v>123</v>
      </c>
      <c r="CI1680">
        <v>0</v>
      </c>
      <c r="CJ1680">
        <v>0</v>
      </c>
      <c r="CK1680">
        <v>0</v>
      </c>
      <c r="CL1680">
        <v>0</v>
      </c>
      <c r="CM1680">
        <v>0</v>
      </c>
      <c r="CN1680" t="s">
        <v>3</v>
      </c>
      <c r="CO1680">
        <v>0</v>
      </c>
      <c r="CP1680">
        <f t="shared" si="1370"/>
        <v>0</v>
      </c>
      <c r="CQ1680">
        <f t="shared" si="1371"/>
        <v>0</v>
      </c>
      <c r="CR1680">
        <f t="shared" si="1372"/>
        <v>14.6608</v>
      </c>
      <c r="CS1680">
        <f t="shared" si="1373"/>
        <v>0</v>
      </c>
      <c r="CT1680">
        <f t="shared" si="1374"/>
        <v>752.43119999999999</v>
      </c>
      <c r="CU1680">
        <f t="shared" si="1375"/>
        <v>0</v>
      </c>
      <c r="CV1680">
        <f t="shared" si="1376"/>
        <v>3.45</v>
      </c>
      <c r="CW1680">
        <f t="shared" si="1377"/>
        <v>0</v>
      </c>
      <c r="CX1680">
        <f t="shared" si="1378"/>
        <v>0</v>
      </c>
      <c r="CY1680">
        <f>(S1680+R1680)*(BZ1680/100)</f>
        <v>0</v>
      </c>
      <c r="CZ1680">
        <f>(S1680+R1680)*(CA1680/100)</f>
        <v>0</v>
      </c>
      <c r="DC1680" t="s">
        <v>3</v>
      </c>
      <c r="DD1680" t="s">
        <v>3</v>
      </c>
      <c r="DE1680" t="s">
        <v>3</v>
      </c>
      <c r="DF1680" t="s">
        <v>3</v>
      </c>
      <c r="DG1680" t="s">
        <v>3</v>
      </c>
      <c r="DH1680" t="s">
        <v>3</v>
      </c>
      <c r="DI1680" t="s">
        <v>3</v>
      </c>
      <c r="DJ1680" t="s">
        <v>3</v>
      </c>
      <c r="DK1680" t="s">
        <v>3</v>
      </c>
      <c r="DL1680" t="s">
        <v>3</v>
      </c>
      <c r="DM1680" t="s">
        <v>3</v>
      </c>
      <c r="DN1680">
        <v>123</v>
      </c>
      <c r="DO1680">
        <v>75</v>
      </c>
      <c r="DP1680">
        <v>1</v>
      </c>
      <c r="DQ1680">
        <v>1</v>
      </c>
      <c r="DU1680">
        <v>1013</v>
      </c>
      <c r="DV1680" t="s">
        <v>160</v>
      </c>
      <c r="DW1680" t="s">
        <v>160</v>
      </c>
      <c r="DX1680">
        <v>1</v>
      </c>
      <c r="DZ1680" t="s">
        <v>3</v>
      </c>
      <c r="EA1680" t="s">
        <v>3</v>
      </c>
      <c r="EB1680" t="s">
        <v>3</v>
      </c>
      <c r="EC1680" t="s">
        <v>3</v>
      </c>
      <c r="EE1680">
        <v>54328965</v>
      </c>
      <c r="EF1680">
        <v>2</v>
      </c>
      <c r="EG1680" t="s">
        <v>21</v>
      </c>
      <c r="EH1680">
        <v>0</v>
      </c>
      <c r="EI1680" t="s">
        <v>3</v>
      </c>
      <c r="EJ1680">
        <v>1</v>
      </c>
      <c r="EK1680">
        <v>11001</v>
      </c>
      <c r="EL1680" t="s">
        <v>22</v>
      </c>
      <c r="EM1680" t="s">
        <v>23</v>
      </c>
      <c r="EO1680" t="s">
        <v>3</v>
      </c>
      <c r="EQ1680">
        <v>1441792</v>
      </c>
      <c r="ER1680">
        <v>1532.16</v>
      </c>
      <c r="ES1680">
        <v>1500.62</v>
      </c>
      <c r="ET1680">
        <v>1.87</v>
      </c>
      <c r="EU1680">
        <v>0</v>
      </c>
      <c r="EV1680">
        <v>29.67</v>
      </c>
      <c r="EW1680">
        <v>3.45</v>
      </c>
      <c r="EX1680">
        <v>0</v>
      </c>
      <c r="EY1680">
        <v>1</v>
      </c>
      <c r="FQ1680">
        <v>0</v>
      </c>
      <c r="FR1680">
        <f t="shared" si="1379"/>
        <v>0</v>
      </c>
      <c r="FS1680">
        <v>0</v>
      </c>
      <c r="FX1680">
        <v>123</v>
      </c>
      <c r="FY1680">
        <v>75</v>
      </c>
      <c r="GA1680" t="s">
        <v>3</v>
      </c>
      <c r="GD1680">
        <v>1</v>
      </c>
      <c r="GF1680">
        <v>-736195811</v>
      </c>
      <c r="GG1680">
        <v>2</v>
      </c>
      <c r="GH1680">
        <v>1</v>
      </c>
      <c r="GI1680">
        <v>2</v>
      </c>
      <c r="GJ1680">
        <v>0</v>
      </c>
      <c r="GK1680">
        <v>0</v>
      </c>
      <c r="GL1680">
        <f t="shared" si="1380"/>
        <v>0</v>
      </c>
      <c r="GM1680">
        <f t="shared" si="1381"/>
        <v>0</v>
      </c>
      <c r="GN1680">
        <f t="shared" si="1382"/>
        <v>0</v>
      </c>
      <c r="GO1680">
        <f t="shared" si="1383"/>
        <v>0</v>
      </c>
      <c r="GP1680">
        <f t="shared" si="1384"/>
        <v>0</v>
      </c>
      <c r="GR1680">
        <v>0</v>
      </c>
      <c r="GS1680">
        <v>0</v>
      </c>
      <c r="GT1680">
        <v>0</v>
      </c>
      <c r="GU1680" t="s">
        <v>3</v>
      </c>
      <c r="GV1680">
        <f t="shared" si="1385"/>
        <v>0</v>
      </c>
      <c r="GW1680">
        <v>1015.2</v>
      </c>
      <c r="GX1680">
        <f t="shared" si="1386"/>
        <v>0</v>
      </c>
      <c r="HA1680">
        <v>0</v>
      </c>
      <c r="HB1680">
        <v>0</v>
      </c>
      <c r="HC1680">
        <f t="shared" si="1387"/>
        <v>0</v>
      </c>
      <c r="HE1680" t="s">
        <v>3</v>
      </c>
      <c r="HF1680" t="s">
        <v>3</v>
      </c>
      <c r="HM1680" t="s">
        <v>3</v>
      </c>
      <c r="HN1680" t="s">
        <v>24</v>
      </c>
      <c r="HO1680" t="s">
        <v>25</v>
      </c>
      <c r="HP1680" t="s">
        <v>22</v>
      </c>
      <c r="HQ1680" t="s">
        <v>22</v>
      </c>
      <c r="IK1680">
        <v>0</v>
      </c>
    </row>
    <row r="1681" spans="1:255" x14ac:dyDescent="0.2">
      <c r="A1681" s="2">
        <v>18</v>
      </c>
      <c r="B1681" s="2">
        <v>1</v>
      </c>
      <c r="C1681" s="2">
        <v>1321</v>
      </c>
      <c r="D1681" s="2"/>
      <c r="E1681" s="2" t="s">
        <v>718</v>
      </c>
      <c r="F1681" s="2" t="s">
        <v>163</v>
      </c>
      <c r="G1681" s="2" t="s">
        <v>719</v>
      </c>
      <c r="H1681" s="2" t="s">
        <v>56</v>
      </c>
      <c r="I1681" s="2">
        <f>I1679*J1681</f>
        <v>0</v>
      </c>
      <c r="J1681" s="2">
        <v>115</v>
      </c>
      <c r="K1681" s="2">
        <v>115</v>
      </c>
      <c r="L1681" s="2">
        <v>96.6</v>
      </c>
      <c r="M1681" s="2">
        <v>0</v>
      </c>
      <c r="N1681" s="2">
        <f t="shared" si="1350"/>
        <v>96.6</v>
      </c>
      <c r="O1681" s="2">
        <f t="shared" si="1351"/>
        <v>0</v>
      </c>
      <c r="P1681" s="2">
        <f t="shared" si="1352"/>
        <v>0</v>
      </c>
      <c r="Q1681" s="2">
        <f t="shared" si="1353"/>
        <v>0</v>
      </c>
      <c r="R1681" s="2">
        <f t="shared" si="1354"/>
        <v>0</v>
      </c>
      <c r="S1681" s="2">
        <f t="shared" si="1355"/>
        <v>0</v>
      </c>
      <c r="T1681" s="2">
        <f t="shared" si="1356"/>
        <v>0</v>
      </c>
      <c r="U1681" s="2">
        <f t="shared" si="1357"/>
        <v>0</v>
      </c>
      <c r="V1681" s="2">
        <f t="shared" si="1358"/>
        <v>0</v>
      </c>
      <c r="W1681" s="2">
        <f t="shared" si="1359"/>
        <v>0</v>
      </c>
      <c r="X1681" s="2">
        <f t="shared" si="1360"/>
        <v>0</v>
      </c>
      <c r="Y1681" s="2">
        <f t="shared" si="1361"/>
        <v>0</v>
      </c>
      <c r="Z1681" s="2"/>
      <c r="AA1681" s="2">
        <v>69726971</v>
      </c>
      <c r="AB1681" s="2">
        <f t="shared" si="1362"/>
        <v>12.26</v>
      </c>
      <c r="AC1681" s="2">
        <f>ROUND((ES1681),2)</f>
        <v>12.26</v>
      </c>
      <c r="AD1681" s="2">
        <f t="shared" si="1363"/>
        <v>0</v>
      </c>
      <c r="AE1681" s="2">
        <f t="shared" si="1364"/>
        <v>0</v>
      </c>
      <c r="AF1681" s="2">
        <f t="shared" si="1365"/>
        <v>0</v>
      </c>
      <c r="AG1681" s="2">
        <f t="shared" si="1366"/>
        <v>0</v>
      </c>
      <c r="AH1681" s="2">
        <f t="shared" si="1367"/>
        <v>0</v>
      </c>
      <c r="AI1681" s="2">
        <f t="shared" si="1368"/>
        <v>0</v>
      </c>
      <c r="AJ1681" s="2">
        <f t="shared" si="1369"/>
        <v>0.01</v>
      </c>
      <c r="AK1681" s="2">
        <v>12.26</v>
      </c>
      <c r="AL1681" s="2">
        <v>12.26</v>
      </c>
      <c r="AM1681" s="2">
        <v>0</v>
      </c>
      <c r="AN1681" s="2">
        <v>0</v>
      </c>
      <c r="AO1681" s="2">
        <v>0</v>
      </c>
      <c r="AP1681" s="2">
        <v>0</v>
      </c>
      <c r="AQ1681" s="2">
        <v>0</v>
      </c>
      <c r="AR1681" s="2">
        <v>0</v>
      </c>
      <c r="AS1681" s="2">
        <v>0.01</v>
      </c>
      <c r="AT1681" s="2">
        <v>0</v>
      </c>
      <c r="AU1681" s="2">
        <v>0</v>
      </c>
      <c r="AV1681" s="2">
        <v>1</v>
      </c>
      <c r="AW1681" s="2">
        <v>1</v>
      </c>
      <c r="AX1681" s="2"/>
      <c r="AY1681" s="2"/>
      <c r="AZ1681" s="2">
        <v>1</v>
      </c>
      <c r="BA1681" s="2">
        <v>1</v>
      </c>
      <c r="BB1681" s="2">
        <v>1</v>
      </c>
      <c r="BC1681" s="2">
        <v>1</v>
      </c>
      <c r="BD1681" s="2" t="s">
        <v>3</v>
      </c>
      <c r="BE1681" s="2" t="s">
        <v>3</v>
      </c>
      <c r="BF1681" s="2" t="s">
        <v>3</v>
      </c>
      <c r="BG1681" s="2" t="s">
        <v>3</v>
      </c>
      <c r="BH1681" s="2">
        <v>3</v>
      </c>
      <c r="BI1681" s="2">
        <v>1</v>
      </c>
      <c r="BJ1681" s="2" t="s">
        <v>706</v>
      </c>
      <c r="BK1681" s="2"/>
      <c r="BL1681" s="2"/>
      <c r="BM1681" s="2">
        <v>500001</v>
      </c>
      <c r="BN1681" s="2">
        <v>0</v>
      </c>
      <c r="BO1681" s="2" t="s">
        <v>3</v>
      </c>
      <c r="BP1681" s="2">
        <v>0</v>
      </c>
      <c r="BQ1681" s="2">
        <v>8</v>
      </c>
      <c r="BR1681" s="2">
        <v>0</v>
      </c>
      <c r="BS1681" s="2">
        <v>1</v>
      </c>
      <c r="BT1681" s="2">
        <v>1</v>
      </c>
      <c r="BU1681" s="2">
        <v>1</v>
      </c>
      <c r="BV1681" s="2">
        <v>1</v>
      </c>
      <c r="BW1681" s="2">
        <v>1</v>
      </c>
      <c r="BX1681" s="2">
        <v>1</v>
      </c>
      <c r="BY1681" s="2" t="s">
        <v>3</v>
      </c>
      <c r="BZ1681" s="2">
        <v>0</v>
      </c>
      <c r="CA1681" s="2">
        <v>0</v>
      </c>
      <c r="CB1681" s="2" t="s">
        <v>3</v>
      </c>
      <c r="CC1681" s="2"/>
      <c r="CD1681" s="2"/>
      <c r="CE1681" s="2">
        <v>0</v>
      </c>
      <c r="CF1681" s="2">
        <v>0</v>
      </c>
      <c r="CG1681" s="2">
        <v>0</v>
      </c>
      <c r="CH1681" s="2">
        <v>123</v>
      </c>
      <c r="CI1681" s="2">
        <v>1</v>
      </c>
      <c r="CJ1681" s="2">
        <v>0</v>
      </c>
      <c r="CK1681" s="2">
        <v>0</v>
      </c>
      <c r="CL1681" s="2">
        <v>0</v>
      </c>
      <c r="CM1681" s="2">
        <v>0</v>
      </c>
      <c r="CN1681" s="2" t="s">
        <v>3</v>
      </c>
      <c r="CO1681" s="2">
        <v>0</v>
      </c>
      <c r="CP1681" s="2">
        <f t="shared" si="1370"/>
        <v>0</v>
      </c>
      <c r="CQ1681" s="2">
        <f t="shared" si="1371"/>
        <v>12.26</v>
      </c>
      <c r="CR1681" s="2">
        <f t="shared" si="1372"/>
        <v>0</v>
      </c>
      <c r="CS1681" s="2">
        <f t="shared" si="1373"/>
        <v>0</v>
      </c>
      <c r="CT1681" s="2">
        <f t="shared" si="1374"/>
        <v>0</v>
      </c>
      <c r="CU1681" s="2">
        <f t="shared" si="1375"/>
        <v>0</v>
      </c>
      <c r="CV1681" s="2">
        <f t="shared" si="1376"/>
        <v>0</v>
      </c>
      <c r="CW1681" s="2">
        <f t="shared" si="1377"/>
        <v>0</v>
      </c>
      <c r="CX1681" s="2">
        <f t="shared" si="1378"/>
        <v>0.01</v>
      </c>
      <c r="CY1681" s="2">
        <f>(((S1681+R1681)*AT1681)/100)</f>
        <v>0</v>
      </c>
      <c r="CZ1681" s="2">
        <f>(((S1681+R1681)*AU1681)/100)</f>
        <v>0</v>
      </c>
      <c r="DA1681" s="2"/>
      <c r="DB1681" s="2"/>
      <c r="DC1681" s="2" t="s">
        <v>3</v>
      </c>
      <c r="DD1681" s="2" t="s">
        <v>3</v>
      </c>
      <c r="DE1681" s="2" t="s">
        <v>3</v>
      </c>
      <c r="DF1681" s="2" t="s">
        <v>3</v>
      </c>
      <c r="DG1681" s="2" t="s">
        <v>3</v>
      </c>
      <c r="DH1681" s="2" t="s">
        <v>3</v>
      </c>
      <c r="DI1681" s="2" t="s">
        <v>3</v>
      </c>
      <c r="DJ1681" s="2" t="s">
        <v>3</v>
      </c>
      <c r="DK1681" s="2" t="s">
        <v>3</v>
      </c>
      <c r="DL1681" s="2" t="s">
        <v>3</v>
      </c>
      <c r="DM1681" s="2" t="s">
        <v>3</v>
      </c>
      <c r="DN1681" s="2">
        <v>0</v>
      </c>
      <c r="DO1681" s="2">
        <v>0</v>
      </c>
      <c r="DP1681" s="2">
        <v>1</v>
      </c>
      <c r="DQ1681" s="2">
        <v>1</v>
      </c>
      <c r="DR1681" s="2"/>
      <c r="DS1681" s="2"/>
      <c r="DT1681" s="2"/>
      <c r="DU1681" s="2">
        <v>1005</v>
      </c>
      <c r="DV1681" s="2" t="s">
        <v>56</v>
      </c>
      <c r="DW1681" s="2" t="s">
        <v>56</v>
      </c>
      <c r="DX1681" s="2">
        <v>1</v>
      </c>
      <c r="DY1681" s="2"/>
      <c r="DZ1681" s="2" t="s">
        <v>3</v>
      </c>
      <c r="EA1681" s="2" t="s">
        <v>3</v>
      </c>
      <c r="EB1681" s="2" t="s">
        <v>3</v>
      </c>
      <c r="EC1681" s="2" t="s">
        <v>3</v>
      </c>
      <c r="ED1681" s="2"/>
      <c r="EE1681" s="2">
        <v>54328897</v>
      </c>
      <c r="EF1681" s="2">
        <v>8</v>
      </c>
      <c r="EG1681" s="2" t="s">
        <v>31</v>
      </c>
      <c r="EH1681" s="2">
        <v>0</v>
      </c>
      <c r="EI1681" s="2" t="s">
        <v>3</v>
      </c>
      <c r="EJ1681" s="2">
        <v>1</v>
      </c>
      <c r="EK1681" s="2">
        <v>500001</v>
      </c>
      <c r="EL1681" s="2" t="s">
        <v>32</v>
      </c>
      <c r="EM1681" s="2" t="s">
        <v>33</v>
      </c>
      <c r="EN1681" s="2"/>
      <c r="EO1681" s="2" t="s">
        <v>3</v>
      </c>
      <c r="EP1681" s="2"/>
      <c r="EQ1681" s="2">
        <v>0</v>
      </c>
      <c r="ER1681" s="2">
        <v>12.26</v>
      </c>
      <c r="ES1681" s="2">
        <v>12.26</v>
      </c>
      <c r="ET1681" s="2">
        <v>0</v>
      </c>
      <c r="EU1681" s="2">
        <v>0</v>
      </c>
      <c r="EV1681" s="2">
        <v>0</v>
      </c>
      <c r="EW1681" s="2">
        <v>0</v>
      </c>
      <c r="EX1681" s="2">
        <v>0</v>
      </c>
      <c r="EY1681" s="2"/>
      <c r="EZ1681" s="2"/>
      <c r="FA1681" s="2"/>
      <c r="FB1681" s="2"/>
      <c r="FC1681" s="2"/>
      <c r="FD1681" s="2"/>
      <c r="FE1681" s="2"/>
      <c r="FF1681" s="2"/>
      <c r="FG1681" s="2"/>
      <c r="FH1681" s="2"/>
      <c r="FI1681" s="2"/>
      <c r="FJ1681" s="2"/>
      <c r="FK1681" s="2"/>
      <c r="FL1681" s="2"/>
      <c r="FM1681" s="2"/>
      <c r="FN1681" s="2"/>
      <c r="FO1681" s="2"/>
      <c r="FP1681" s="2"/>
      <c r="FQ1681" s="2">
        <v>0</v>
      </c>
      <c r="FR1681" s="2">
        <f t="shared" si="1379"/>
        <v>0</v>
      </c>
      <c r="FS1681" s="2">
        <v>0</v>
      </c>
      <c r="FT1681" s="2"/>
      <c r="FU1681" s="2"/>
      <c r="FV1681" s="2"/>
      <c r="FW1681" s="2"/>
      <c r="FX1681" s="2">
        <v>0</v>
      </c>
      <c r="FY1681" s="2">
        <v>0</v>
      </c>
      <c r="FZ1681" s="2"/>
      <c r="GA1681" s="2" t="s">
        <v>3</v>
      </c>
      <c r="GB1681" s="2"/>
      <c r="GC1681" s="2"/>
      <c r="GD1681" s="2">
        <v>1</v>
      </c>
      <c r="GE1681" s="2"/>
      <c r="GF1681" s="2">
        <v>-558691288</v>
      </c>
      <c r="GG1681" s="2">
        <v>2</v>
      </c>
      <c r="GH1681" s="2">
        <v>1</v>
      </c>
      <c r="GI1681" s="2">
        <v>-2</v>
      </c>
      <c r="GJ1681" s="2">
        <v>0</v>
      </c>
      <c r="GK1681" s="2">
        <v>0</v>
      </c>
      <c r="GL1681" s="2">
        <f t="shared" si="1380"/>
        <v>0</v>
      </c>
      <c r="GM1681" s="2">
        <f t="shared" si="1381"/>
        <v>0</v>
      </c>
      <c r="GN1681" s="2">
        <f t="shared" si="1382"/>
        <v>0</v>
      </c>
      <c r="GO1681" s="2">
        <f t="shared" si="1383"/>
        <v>0</v>
      </c>
      <c r="GP1681" s="2">
        <f t="shared" si="1384"/>
        <v>0</v>
      </c>
      <c r="GQ1681" s="2"/>
      <c r="GR1681" s="2">
        <v>0</v>
      </c>
      <c r="GS1681" s="2">
        <v>3</v>
      </c>
      <c r="GT1681" s="2">
        <v>0</v>
      </c>
      <c r="GU1681" s="2" t="s">
        <v>3</v>
      </c>
      <c r="GV1681" s="2">
        <f t="shared" si="1385"/>
        <v>0</v>
      </c>
      <c r="GW1681" s="2">
        <v>1</v>
      </c>
      <c r="GX1681" s="2">
        <f t="shared" si="1386"/>
        <v>0</v>
      </c>
      <c r="GY1681" s="2"/>
      <c r="GZ1681" s="2"/>
      <c r="HA1681" s="2">
        <v>0</v>
      </c>
      <c r="HB1681" s="2">
        <v>0</v>
      </c>
      <c r="HC1681" s="2">
        <f t="shared" si="1387"/>
        <v>0</v>
      </c>
      <c r="HD1681" s="2"/>
      <c r="HE1681" s="2" t="s">
        <v>3</v>
      </c>
      <c r="HF1681" s="2" t="s">
        <v>3</v>
      </c>
      <c r="HG1681" s="2"/>
      <c r="HH1681" s="2"/>
      <c r="HI1681" s="2"/>
      <c r="HJ1681" s="2"/>
      <c r="HK1681" s="2"/>
      <c r="HL1681" s="2"/>
      <c r="HM1681" s="2" t="s">
        <v>3</v>
      </c>
      <c r="HN1681" s="2" t="s">
        <v>3</v>
      </c>
      <c r="HO1681" s="2" t="s">
        <v>3</v>
      </c>
      <c r="HP1681" s="2" t="s">
        <v>3</v>
      </c>
      <c r="HQ1681" s="2" t="s">
        <v>3</v>
      </c>
      <c r="HR1681" s="2"/>
      <c r="HS1681" s="2"/>
      <c r="HT1681" s="2"/>
      <c r="HU1681" s="2"/>
      <c r="HV1681" s="2"/>
      <c r="HW1681" s="2"/>
      <c r="HX1681" s="2"/>
      <c r="HY1681" s="2"/>
      <c r="HZ1681" s="2"/>
      <c r="IA1681" s="2"/>
      <c r="IB1681" s="2"/>
      <c r="IC1681" s="2"/>
      <c r="ID1681" s="2"/>
      <c r="IE1681" s="2"/>
      <c r="IF1681" s="2"/>
      <c r="IG1681" s="2"/>
      <c r="IH1681" s="2"/>
      <c r="II1681" s="2"/>
      <c r="IJ1681" s="2"/>
      <c r="IK1681" s="2">
        <v>0</v>
      </c>
      <c r="IL1681" s="2"/>
      <c r="IM1681" s="2"/>
      <c r="IN1681" s="2"/>
      <c r="IO1681" s="2"/>
      <c r="IP1681" s="2"/>
      <c r="IQ1681" s="2"/>
      <c r="IR1681" s="2"/>
      <c r="IS1681" s="2"/>
      <c r="IT1681" s="2"/>
      <c r="IU1681" s="2"/>
    </row>
    <row r="1682" spans="1:255" x14ac:dyDescent="0.2">
      <c r="A1682">
        <v>18</v>
      </c>
      <c r="B1682">
        <v>1</v>
      </c>
      <c r="C1682">
        <v>1324</v>
      </c>
      <c r="E1682" t="s">
        <v>718</v>
      </c>
      <c r="F1682" t="s">
        <v>163</v>
      </c>
      <c r="G1682" t="s">
        <v>719</v>
      </c>
      <c r="H1682" t="s">
        <v>56</v>
      </c>
      <c r="I1682">
        <f>I1680*J1682</f>
        <v>0</v>
      </c>
      <c r="J1682">
        <v>115</v>
      </c>
      <c r="K1682">
        <v>115</v>
      </c>
      <c r="L1682">
        <v>96.6</v>
      </c>
      <c r="M1682">
        <v>0</v>
      </c>
      <c r="N1682">
        <f t="shared" si="1350"/>
        <v>96.6</v>
      </c>
      <c r="O1682">
        <f t="shared" si="1351"/>
        <v>0</v>
      </c>
      <c r="P1682">
        <f t="shared" si="1352"/>
        <v>0</v>
      </c>
      <c r="Q1682">
        <f t="shared" si="1353"/>
        <v>0</v>
      </c>
      <c r="R1682">
        <f t="shared" si="1354"/>
        <v>0</v>
      </c>
      <c r="S1682">
        <f t="shared" si="1355"/>
        <v>0</v>
      </c>
      <c r="T1682">
        <f t="shared" si="1356"/>
        <v>0</v>
      </c>
      <c r="U1682">
        <f t="shared" si="1357"/>
        <v>0</v>
      </c>
      <c r="V1682">
        <f t="shared" si="1358"/>
        <v>0</v>
      </c>
      <c r="W1682">
        <f t="shared" si="1359"/>
        <v>0</v>
      </c>
      <c r="X1682">
        <f t="shared" si="1360"/>
        <v>0</v>
      </c>
      <c r="Y1682">
        <f t="shared" si="1361"/>
        <v>0</v>
      </c>
      <c r="AA1682">
        <v>69726884</v>
      </c>
      <c r="AB1682">
        <f t="shared" si="1362"/>
        <v>12.82</v>
      </c>
      <c r="AC1682">
        <f>ROUND((ES1682),2)</f>
        <v>12.82</v>
      </c>
      <c r="AD1682">
        <f t="shared" si="1363"/>
        <v>0</v>
      </c>
      <c r="AE1682">
        <f t="shared" si="1364"/>
        <v>0</v>
      </c>
      <c r="AF1682">
        <f t="shared" si="1365"/>
        <v>0</v>
      </c>
      <c r="AG1682">
        <f t="shared" si="1366"/>
        <v>0</v>
      </c>
      <c r="AH1682">
        <f t="shared" si="1367"/>
        <v>0</v>
      </c>
      <c r="AI1682">
        <f t="shared" si="1368"/>
        <v>0</v>
      </c>
      <c r="AJ1682">
        <f t="shared" si="1369"/>
        <v>0.01</v>
      </c>
      <c r="AK1682">
        <v>12.82</v>
      </c>
      <c r="AL1682">
        <v>12.82</v>
      </c>
      <c r="AM1682">
        <v>0</v>
      </c>
      <c r="AN1682">
        <v>0</v>
      </c>
      <c r="AO1682">
        <v>0</v>
      </c>
      <c r="AP1682">
        <v>0</v>
      </c>
      <c r="AQ1682">
        <v>0</v>
      </c>
      <c r="AR1682">
        <v>0</v>
      </c>
      <c r="AS1682">
        <v>0.01</v>
      </c>
      <c r="AT1682">
        <v>0</v>
      </c>
      <c r="AU1682">
        <v>0</v>
      </c>
      <c r="AV1682">
        <v>1</v>
      </c>
      <c r="AW1682">
        <v>1</v>
      </c>
      <c r="AZ1682">
        <v>1</v>
      </c>
      <c r="BA1682">
        <v>1</v>
      </c>
      <c r="BB1682">
        <v>1</v>
      </c>
      <c r="BC1682">
        <v>7.56</v>
      </c>
      <c r="BD1682" t="s">
        <v>3</v>
      </c>
      <c r="BE1682" t="s">
        <v>3</v>
      </c>
      <c r="BF1682" t="s">
        <v>3</v>
      </c>
      <c r="BG1682" t="s">
        <v>3</v>
      </c>
      <c r="BH1682">
        <v>3</v>
      </c>
      <c r="BI1682">
        <v>1</v>
      </c>
      <c r="BJ1682" t="s">
        <v>706</v>
      </c>
      <c r="BM1682">
        <v>500001</v>
      </c>
      <c r="BN1682">
        <v>0</v>
      </c>
      <c r="BO1682" t="s">
        <v>3</v>
      </c>
      <c r="BP1682">
        <v>0</v>
      </c>
      <c r="BQ1682">
        <v>8</v>
      </c>
      <c r="BR1682">
        <v>0</v>
      </c>
      <c r="BS1682">
        <v>1</v>
      </c>
      <c r="BT1682">
        <v>1</v>
      </c>
      <c r="BU1682">
        <v>1</v>
      </c>
      <c r="BV1682">
        <v>1</v>
      </c>
      <c r="BW1682">
        <v>1</v>
      </c>
      <c r="BX1682">
        <v>1</v>
      </c>
      <c r="BY1682" t="s">
        <v>3</v>
      </c>
      <c r="BZ1682">
        <v>0</v>
      </c>
      <c r="CA1682">
        <v>0</v>
      </c>
      <c r="CB1682" t="s">
        <v>3</v>
      </c>
      <c r="CE1682">
        <v>0</v>
      </c>
      <c r="CF1682">
        <v>0</v>
      </c>
      <c r="CG1682">
        <v>0</v>
      </c>
      <c r="CH1682">
        <v>123</v>
      </c>
      <c r="CI1682">
        <v>1</v>
      </c>
      <c r="CJ1682">
        <v>0</v>
      </c>
      <c r="CK1682">
        <v>0</v>
      </c>
      <c r="CL1682">
        <v>0</v>
      </c>
      <c r="CM1682">
        <v>0</v>
      </c>
      <c r="CN1682" t="s">
        <v>3</v>
      </c>
      <c r="CO1682">
        <v>0</v>
      </c>
      <c r="CP1682">
        <f t="shared" si="1370"/>
        <v>0</v>
      </c>
      <c r="CQ1682">
        <f t="shared" si="1371"/>
        <v>96.919200000000004</v>
      </c>
      <c r="CR1682">
        <f t="shared" si="1372"/>
        <v>0</v>
      </c>
      <c r="CS1682">
        <f t="shared" si="1373"/>
        <v>0</v>
      </c>
      <c r="CT1682">
        <f t="shared" si="1374"/>
        <v>0</v>
      </c>
      <c r="CU1682">
        <f t="shared" si="1375"/>
        <v>0</v>
      </c>
      <c r="CV1682">
        <f t="shared" si="1376"/>
        <v>0</v>
      </c>
      <c r="CW1682">
        <f t="shared" si="1377"/>
        <v>0</v>
      </c>
      <c r="CX1682">
        <f t="shared" si="1378"/>
        <v>0.01</v>
      </c>
      <c r="CY1682">
        <f>(S1682+R1682)*(BZ1682/100)</f>
        <v>0</v>
      </c>
      <c r="CZ1682">
        <f>(S1682+R1682)*(CA1682/100)</f>
        <v>0</v>
      </c>
      <c r="DC1682" t="s">
        <v>3</v>
      </c>
      <c r="DD1682" t="s">
        <v>3</v>
      </c>
      <c r="DE1682" t="s">
        <v>3</v>
      </c>
      <c r="DF1682" t="s">
        <v>3</v>
      </c>
      <c r="DG1682" t="s">
        <v>3</v>
      </c>
      <c r="DH1682" t="s">
        <v>3</v>
      </c>
      <c r="DI1682" t="s">
        <v>3</v>
      </c>
      <c r="DJ1682" t="s">
        <v>3</v>
      </c>
      <c r="DK1682" t="s">
        <v>3</v>
      </c>
      <c r="DL1682" t="s">
        <v>3</v>
      </c>
      <c r="DM1682" t="s">
        <v>3</v>
      </c>
      <c r="DN1682">
        <v>0</v>
      </c>
      <c r="DO1682">
        <v>0</v>
      </c>
      <c r="DP1682">
        <v>1</v>
      </c>
      <c r="DQ1682">
        <v>1</v>
      </c>
      <c r="DU1682">
        <v>1005</v>
      </c>
      <c r="DV1682" t="s">
        <v>56</v>
      </c>
      <c r="DW1682" t="s">
        <v>56</v>
      </c>
      <c r="DX1682">
        <v>1</v>
      </c>
      <c r="DZ1682" t="s">
        <v>3</v>
      </c>
      <c r="EA1682" t="s">
        <v>3</v>
      </c>
      <c r="EB1682" t="s">
        <v>3</v>
      </c>
      <c r="EC1682" t="s">
        <v>3</v>
      </c>
      <c r="EE1682">
        <v>54328897</v>
      </c>
      <c r="EF1682">
        <v>8</v>
      </c>
      <c r="EG1682" t="s">
        <v>31</v>
      </c>
      <c r="EH1682">
        <v>0</v>
      </c>
      <c r="EI1682" t="s">
        <v>3</v>
      </c>
      <c r="EJ1682">
        <v>1</v>
      </c>
      <c r="EK1682">
        <v>500001</v>
      </c>
      <c r="EL1682" t="s">
        <v>32</v>
      </c>
      <c r="EM1682" t="s">
        <v>33</v>
      </c>
      <c r="EO1682" t="s">
        <v>3</v>
      </c>
      <c r="EQ1682">
        <v>0</v>
      </c>
      <c r="ER1682">
        <v>92.69</v>
      </c>
      <c r="ES1682">
        <v>12.82</v>
      </c>
      <c r="ET1682">
        <v>0</v>
      </c>
      <c r="EU1682">
        <v>0</v>
      </c>
      <c r="EV1682">
        <v>0</v>
      </c>
      <c r="EW1682">
        <v>0</v>
      </c>
      <c r="EX1682">
        <v>0</v>
      </c>
      <c r="EZ1682">
        <v>5</v>
      </c>
      <c r="FC1682">
        <v>0</v>
      </c>
      <c r="FD1682">
        <v>18</v>
      </c>
      <c r="FF1682">
        <v>92.69</v>
      </c>
      <c r="FQ1682">
        <v>0</v>
      </c>
      <c r="FR1682">
        <f t="shared" si="1379"/>
        <v>0</v>
      </c>
      <c r="FS1682">
        <v>0</v>
      </c>
      <c r="FX1682">
        <v>0</v>
      </c>
      <c r="FY1682">
        <v>0</v>
      </c>
      <c r="GA1682" t="s">
        <v>720</v>
      </c>
      <c r="GD1682">
        <v>1</v>
      </c>
      <c r="GF1682">
        <v>-558691288</v>
      </c>
      <c r="GG1682">
        <v>2</v>
      </c>
      <c r="GH1682">
        <v>3</v>
      </c>
      <c r="GI1682">
        <v>5</v>
      </c>
      <c r="GJ1682">
        <v>0</v>
      </c>
      <c r="GK1682">
        <v>0</v>
      </c>
      <c r="GL1682">
        <f t="shared" si="1380"/>
        <v>0</v>
      </c>
      <c r="GM1682">
        <f t="shared" si="1381"/>
        <v>0</v>
      </c>
      <c r="GN1682">
        <f t="shared" si="1382"/>
        <v>0</v>
      </c>
      <c r="GO1682">
        <f t="shared" si="1383"/>
        <v>0</v>
      </c>
      <c r="GP1682">
        <f t="shared" si="1384"/>
        <v>0</v>
      </c>
      <c r="GR1682">
        <v>1</v>
      </c>
      <c r="GS1682">
        <v>1</v>
      </c>
      <c r="GT1682">
        <v>0</v>
      </c>
      <c r="GU1682" t="s">
        <v>3</v>
      </c>
      <c r="GV1682">
        <f t="shared" si="1385"/>
        <v>0</v>
      </c>
      <c r="GW1682">
        <v>1</v>
      </c>
      <c r="GX1682">
        <f t="shared" si="1386"/>
        <v>0</v>
      </c>
      <c r="HA1682">
        <v>0</v>
      </c>
      <c r="HB1682">
        <v>0</v>
      </c>
      <c r="HC1682">
        <f t="shared" si="1387"/>
        <v>0</v>
      </c>
      <c r="HE1682" t="s">
        <v>35</v>
      </c>
      <c r="HF1682" t="s">
        <v>36</v>
      </c>
      <c r="HM1682" t="s">
        <v>3</v>
      </c>
      <c r="HN1682" t="s">
        <v>3</v>
      </c>
      <c r="HO1682" t="s">
        <v>3</v>
      </c>
      <c r="HP1682" t="s">
        <v>3</v>
      </c>
      <c r="HQ1682" t="s">
        <v>3</v>
      </c>
      <c r="IK1682">
        <v>0</v>
      </c>
    </row>
    <row r="1683" spans="1:255" x14ac:dyDescent="0.2">
      <c r="A1683" s="2">
        <v>17</v>
      </c>
      <c r="B1683" s="2">
        <v>1</v>
      </c>
      <c r="C1683" s="2">
        <f>ROW(SmtRes!A1330)</f>
        <v>1330</v>
      </c>
      <c r="D1683" s="2">
        <f>ROW(EtalonRes!A1352)</f>
        <v>1352</v>
      </c>
      <c r="E1683" s="2" t="s">
        <v>721</v>
      </c>
      <c r="F1683" s="2" t="s">
        <v>656</v>
      </c>
      <c r="G1683" s="2" t="s">
        <v>657</v>
      </c>
      <c r="H1683" s="2" t="s">
        <v>658</v>
      </c>
      <c r="I1683" s="2">
        <v>0</v>
      </c>
      <c r="J1683" s="2">
        <v>0</v>
      </c>
      <c r="K1683" s="2">
        <v>0</v>
      </c>
      <c r="L1683" s="2">
        <v>0.14799999999999999</v>
      </c>
      <c r="M1683" s="2">
        <v>0</v>
      </c>
      <c r="N1683" s="2">
        <f t="shared" si="1350"/>
        <v>0.14799999999999999</v>
      </c>
      <c r="O1683" s="2">
        <f t="shared" si="1351"/>
        <v>0</v>
      </c>
      <c r="P1683" s="2">
        <f t="shared" si="1352"/>
        <v>0</v>
      </c>
      <c r="Q1683" s="2">
        <f t="shared" si="1353"/>
        <v>0</v>
      </c>
      <c r="R1683" s="2">
        <f t="shared" si="1354"/>
        <v>0</v>
      </c>
      <c r="S1683" s="2">
        <f t="shared" si="1355"/>
        <v>0</v>
      </c>
      <c r="T1683" s="2">
        <f t="shared" si="1356"/>
        <v>0</v>
      </c>
      <c r="U1683" s="2">
        <f t="shared" si="1357"/>
        <v>0</v>
      </c>
      <c r="V1683" s="2">
        <f t="shared" si="1358"/>
        <v>0</v>
      </c>
      <c r="W1683" s="2">
        <f t="shared" si="1359"/>
        <v>0</v>
      </c>
      <c r="X1683" s="2">
        <f t="shared" si="1360"/>
        <v>0</v>
      </c>
      <c r="Y1683" s="2">
        <f t="shared" si="1361"/>
        <v>0</v>
      </c>
      <c r="Z1683" s="2"/>
      <c r="AA1683" s="2">
        <v>69726971</v>
      </c>
      <c r="AB1683" s="2">
        <f t="shared" si="1362"/>
        <v>151.44999999999999</v>
      </c>
      <c r="AC1683" s="2">
        <f>ROUND((ES1683+(SUM(SmtRes!BC1325:'SmtRes'!BC1330)+SUM(EtalonRes!AL1347:'EtalonRes'!AL1352))),2)</f>
        <v>0</v>
      </c>
      <c r="AD1683" s="2">
        <f t="shared" si="1363"/>
        <v>38.57</v>
      </c>
      <c r="AE1683" s="2">
        <f t="shared" si="1364"/>
        <v>2.1800000000000002</v>
      </c>
      <c r="AF1683" s="2">
        <f t="shared" si="1365"/>
        <v>112.88</v>
      </c>
      <c r="AG1683" s="2">
        <f t="shared" si="1366"/>
        <v>0</v>
      </c>
      <c r="AH1683" s="2">
        <f t="shared" si="1367"/>
        <v>12.64</v>
      </c>
      <c r="AI1683" s="2">
        <f t="shared" si="1368"/>
        <v>0.16</v>
      </c>
      <c r="AJ1683" s="2">
        <f t="shared" si="1369"/>
        <v>0</v>
      </c>
      <c r="AK1683" s="2">
        <v>6622.56</v>
      </c>
      <c r="AL1683" s="2">
        <v>6471.11</v>
      </c>
      <c r="AM1683" s="2">
        <v>38.57</v>
      </c>
      <c r="AN1683" s="2">
        <v>2.1800000000000002</v>
      </c>
      <c r="AO1683" s="2">
        <v>112.88</v>
      </c>
      <c r="AP1683" s="2">
        <v>0</v>
      </c>
      <c r="AQ1683" s="2">
        <v>12.64</v>
      </c>
      <c r="AR1683" s="2">
        <v>0.16</v>
      </c>
      <c r="AS1683" s="2">
        <v>0</v>
      </c>
      <c r="AT1683" s="2">
        <v>105</v>
      </c>
      <c r="AU1683" s="2">
        <v>65</v>
      </c>
      <c r="AV1683" s="2">
        <v>1</v>
      </c>
      <c r="AW1683" s="2">
        <v>1</v>
      </c>
      <c r="AX1683" s="2"/>
      <c r="AY1683" s="2"/>
      <c r="AZ1683" s="2">
        <v>1</v>
      </c>
      <c r="BA1683" s="2">
        <v>1</v>
      </c>
      <c r="BB1683" s="2">
        <v>1</v>
      </c>
      <c r="BC1683" s="2">
        <v>1</v>
      </c>
      <c r="BD1683" s="2" t="s">
        <v>3</v>
      </c>
      <c r="BE1683" s="2" t="s">
        <v>3</v>
      </c>
      <c r="BF1683" s="2" t="s">
        <v>3</v>
      </c>
      <c r="BG1683" s="2" t="s">
        <v>3</v>
      </c>
      <c r="BH1683" s="2">
        <v>0</v>
      </c>
      <c r="BI1683" s="2">
        <v>1</v>
      </c>
      <c r="BJ1683" s="2" t="s">
        <v>659</v>
      </c>
      <c r="BK1683" s="2"/>
      <c r="BL1683" s="2"/>
      <c r="BM1683" s="2">
        <v>6001</v>
      </c>
      <c r="BN1683" s="2">
        <v>0</v>
      </c>
      <c r="BO1683" s="2" t="s">
        <v>3</v>
      </c>
      <c r="BP1683" s="2">
        <v>0</v>
      </c>
      <c r="BQ1683" s="2">
        <v>2</v>
      </c>
      <c r="BR1683" s="2">
        <v>0</v>
      </c>
      <c r="BS1683" s="2">
        <v>1</v>
      </c>
      <c r="BT1683" s="2">
        <v>1</v>
      </c>
      <c r="BU1683" s="2">
        <v>1</v>
      </c>
      <c r="BV1683" s="2">
        <v>1</v>
      </c>
      <c r="BW1683" s="2">
        <v>1</v>
      </c>
      <c r="BX1683" s="2">
        <v>1</v>
      </c>
      <c r="BY1683" s="2" t="s">
        <v>3</v>
      </c>
      <c r="BZ1683" s="2">
        <v>105</v>
      </c>
      <c r="CA1683" s="2">
        <v>65</v>
      </c>
      <c r="CB1683" s="2" t="s">
        <v>3</v>
      </c>
      <c r="CC1683" s="2"/>
      <c r="CD1683" s="2"/>
      <c r="CE1683" s="2">
        <v>0</v>
      </c>
      <c r="CF1683" s="2">
        <v>0</v>
      </c>
      <c r="CG1683" s="2">
        <v>0</v>
      </c>
      <c r="CH1683" s="2">
        <v>124</v>
      </c>
      <c r="CI1683" s="2">
        <v>0</v>
      </c>
      <c r="CJ1683" s="2">
        <v>0</v>
      </c>
      <c r="CK1683" s="2">
        <v>0</v>
      </c>
      <c r="CL1683" s="2">
        <v>0</v>
      </c>
      <c r="CM1683" s="2">
        <v>0</v>
      </c>
      <c r="CN1683" s="2" t="s">
        <v>3</v>
      </c>
      <c r="CO1683" s="2">
        <v>0</v>
      </c>
      <c r="CP1683" s="2">
        <f t="shared" si="1370"/>
        <v>0</v>
      </c>
      <c r="CQ1683" s="2">
        <f t="shared" si="1371"/>
        <v>0</v>
      </c>
      <c r="CR1683" s="2">
        <f t="shared" si="1372"/>
        <v>38.57</v>
      </c>
      <c r="CS1683" s="2">
        <f t="shared" si="1373"/>
        <v>2.1800000000000002</v>
      </c>
      <c r="CT1683" s="2">
        <f t="shared" si="1374"/>
        <v>112.88</v>
      </c>
      <c r="CU1683" s="2">
        <f t="shared" si="1375"/>
        <v>0</v>
      </c>
      <c r="CV1683" s="2">
        <f t="shared" si="1376"/>
        <v>12.64</v>
      </c>
      <c r="CW1683" s="2">
        <f t="shared" si="1377"/>
        <v>0.16</v>
      </c>
      <c r="CX1683" s="2">
        <f t="shared" si="1378"/>
        <v>0</v>
      </c>
      <c r="CY1683" s="2">
        <f>(((S1683+R1683)*AT1683)/100)</f>
        <v>0</v>
      </c>
      <c r="CZ1683" s="2">
        <f>(((S1683+R1683)*AU1683)/100)</f>
        <v>0</v>
      </c>
      <c r="DA1683" s="2"/>
      <c r="DB1683" s="2"/>
      <c r="DC1683" s="2" t="s">
        <v>3</v>
      </c>
      <c r="DD1683" s="2" t="s">
        <v>3</v>
      </c>
      <c r="DE1683" s="2" t="s">
        <v>3</v>
      </c>
      <c r="DF1683" s="2" t="s">
        <v>3</v>
      </c>
      <c r="DG1683" s="2" t="s">
        <v>3</v>
      </c>
      <c r="DH1683" s="2" t="s">
        <v>3</v>
      </c>
      <c r="DI1683" s="2" t="s">
        <v>3</v>
      </c>
      <c r="DJ1683" s="2" t="s">
        <v>3</v>
      </c>
      <c r="DK1683" s="2" t="s">
        <v>3</v>
      </c>
      <c r="DL1683" s="2" t="s">
        <v>3</v>
      </c>
      <c r="DM1683" s="2" t="s">
        <v>3</v>
      </c>
      <c r="DN1683" s="2">
        <v>0</v>
      </c>
      <c r="DO1683" s="2">
        <v>0</v>
      </c>
      <c r="DP1683" s="2">
        <v>1</v>
      </c>
      <c r="DQ1683" s="2">
        <v>1</v>
      </c>
      <c r="DR1683" s="2"/>
      <c r="DS1683" s="2"/>
      <c r="DT1683" s="2"/>
      <c r="DU1683" s="2">
        <v>1013</v>
      </c>
      <c r="DV1683" s="2" t="s">
        <v>658</v>
      </c>
      <c r="DW1683" s="2" t="s">
        <v>658</v>
      </c>
      <c r="DX1683" s="2">
        <v>1</v>
      </c>
      <c r="DY1683" s="2"/>
      <c r="DZ1683" s="2" t="s">
        <v>3</v>
      </c>
      <c r="EA1683" s="2" t="s">
        <v>3</v>
      </c>
      <c r="EB1683" s="2" t="s">
        <v>3</v>
      </c>
      <c r="EC1683" s="2" t="s">
        <v>3</v>
      </c>
      <c r="ED1683" s="2"/>
      <c r="EE1683" s="2">
        <v>54328951</v>
      </c>
      <c r="EF1683" s="2">
        <v>2</v>
      </c>
      <c r="EG1683" s="2" t="s">
        <v>21</v>
      </c>
      <c r="EH1683" s="2">
        <v>0</v>
      </c>
      <c r="EI1683" s="2" t="s">
        <v>3</v>
      </c>
      <c r="EJ1683" s="2">
        <v>1</v>
      </c>
      <c r="EK1683" s="2">
        <v>6001</v>
      </c>
      <c r="EL1683" s="2" t="s">
        <v>660</v>
      </c>
      <c r="EM1683" s="2" t="s">
        <v>661</v>
      </c>
      <c r="EN1683" s="2"/>
      <c r="EO1683" s="2" t="s">
        <v>3</v>
      </c>
      <c r="EP1683" s="2"/>
      <c r="EQ1683" s="2">
        <v>1441792</v>
      </c>
      <c r="ER1683" s="2">
        <v>6622.56</v>
      </c>
      <c r="ES1683" s="2">
        <v>6471.11</v>
      </c>
      <c r="ET1683" s="2">
        <v>38.57</v>
      </c>
      <c r="EU1683" s="2">
        <v>2.1800000000000002</v>
      </c>
      <c r="EV1683" s="2">
        <v>112.88</v>
      </c>
      <c r="EW1683" s="2">
        <v>12.64</v>
      </c>
      <c r="EX1683" s="2">
        <v>0.16</v>
      </c>
      <c r="EY1683" s="2">
        <v>1</v>
      </c>
      <c r="EZ1683" s="2"/>
      <c r="FA1683" s="2"/>
      <c r="FB1683" s="2"/>
      <c r="FC1683" s="2"/>
      <c r="FD1683" s="2"/>
      <c r="FE1683" s="2"/>
      <c r="FF1683" s="2"/>
      <c r="FG1683" s="2"/>
      <c r="FH1683" s="2"/>
      <c r="FI1683" s="2"/>
      <c r="FJ1683" s="2"/>
      <c r="FK1683" s="2"/>
      <c r="FL1683" s="2"/>
      <c r="FM1683" s="2"/>
      <c r="FN1683" s="2"/>
      <c r="FO1683" s="2"/>
      <c r="FP1683" s="2"/>
      <c r="FQ1683" s="2">
        <v>0</v>
      </c>
      <c r="FR1683" s="2">
        <f t="shared" si="1379"/>
        <v>0</v>
      </c>
      <c r="FS1683" s="2">
        <v>0</v>
      </c>
      <c r="FT1683" s="2"/>
      <c r="FU1683" s="2"/>
      <c r="FV1683" s="2"/>
      <c r="FW1683" s="2"/>
      <c r="FX1683" s="2">
        <v>105</v>
      </c>
      <c r="FY1683" s="2">
        <v>65</v>
      </c>
      <c r="FZ1683" s="2"/>
      <c r="GA1683" s="2" t="s">
        <v>3</v>
      </c>
      <c r="GB1683" s="2"/>
      <c r="GC1683" s="2"/>
      <c r="GD1683" s="2">
        <v>1</v>
      </c>
      <c r="GE1683" s="2"/>
      <c r="GF1683" s="2">
        <v>-410446655</v>
      </c>
      <c r="GG1683" s="2">
        <v>2</v>
      </c>
      <c r="GH1683" s="2">
        <v>1</v>
      </c>
      <c r="GI1683" s="2">
        <v>-2</v>
      </c>
      <c r="GJ1683" s="2">
        <v>0</v>
      </c>
      <c r="GK1683" s="2">
        <v>0</v>
      </c>
      <c r="GL1683" s="2">
        <f t="shared" si="1380"/>
        <v>0</v>
      </c>
      <c r="GM1683" s="2">
        <f t="shared" si="1381"/>
        <v>0</v>
      </c>
      <c r="GN1683" s="2">
        <f t="shared" si="1382"/>
        <v>0</v>
      </c>
      <c r="GO1683" s="2">
        <f t="shared" si="1383"/>
        <v>0</v>
      </c>
      <c r="GP1683" s="2">
        <f t="shared" si="1384"/>
        <v>0</v>
      </c>
      <c r="GQ1683" s="2"/>
      <c r="GR1683" s="2">
        <v>0</v>
      </c>
      <c r="GS1683" s="2">
        <v>3</v>
      </c>
      <c r="GT1683" s="2">
        <v>0</v>
      </c>
      <c r="GU1683" s="2" t="s">
        <v>3</v>
      </c>
      <c r="GV1683" s="2">
        <f t="shared" si="1385"/>
        <v>0</v>
      </c>
      <c r="GW1683" s="2">
        <v>1</v>
      </c>
      <c r="GX1683" s="2">
        <f t="shared" si="1386"/>
        <v>0</v>
      </c>
      <c r="GY1683" s="2"/>
      <c r="GZ1683" s="2"/>
      <c r="HA1683" s="2">
        <v>0</v>
      </c>
      <c r="HB1683" s="2">
        <v>0</v>
      </c>
      <c r="HC1683" s="2">
        <f t="shared" si="1387"/>
        <v>0</v>
      </c>
      <c r="HD1683" s="2"/>
      <c r="HE1683" s="2" t="s">
        <v>3</v>
      </c>
      <c r="HF1683" s="2" t="s">
        <v>3</v>
      </c>
      <c r="HG1683" s="2"/>
      <c r="HH1683" s="2"/>
      <c r="HI1683" s="2"/>
      <c r="HJ1683" s="2"/>
      <c r="HK1683" s="2"/>
      <c r="HL1683" s="2"/>
      <c r="HM1683" s="2" t="s">
        <v>3</v>
      </c>
      <c r="HN1683" s="2" t="s">
        <v>662</v>
      </c>
      <c r="HO1683" s="2" t="s">
        <v>663</v>
      </c>
      <c r="HP1683" s="2" t="s">
        <v>664</v>
      </c>
      <c r="HQ1683" s="2" t="s">
        <v>664</v>
      </c>
      <c r="HR1683" s="2"/>
      <c r="HS1683" s="2"/>
      <c r="HT1683" s="2"/>
      <c r="HU1683" s="2"/>
      <c r="HV1683" s="2"/>
      <c r="HW1683" s="2"/>
      <c r="HX1683" s="2"/>
      <c r="HY1683" s="2"/>
      <c r="HZ1683" s="2"/>
      <c r="IA1683" s="2"/>
      <c r="IB1683" s="2"/>
      <c r="IC1683" s="2"/>
      <c r="ID1683" s="2"/>
      <c r="IE1683" s="2"/>
      <c r="IF1683" s="2"/>
      <c r="IG1683" s="2"/>
      <c r="IH1683" s="2"/>
      <c r="II1683" s="2"/>
      <c r="IJ1683" s="2"/>
      <c r="IK1683" s="2">
        <v>0</v>
      </c>
      <c r="IL1683" s="2"/>
      <c r="IM1683" s="2"/>
      <c r="IN1683" s="2"/>
      <c r="IO1683" s="2"/>
      <c r="IP1683" s="2"/>
      <c r="IQ1683" s="2"/>
      <c r="IR1683" s="2"/>
      <c r="IS1683" s="2"/>
      <c r="IT1683" s="2"/>
      <c r="IU1683" s="2"/>
    </row>
    <row r="1684" spans="1:255" x14ac:dyDescent="0.2">
      <c r="A1684">
        <v>17</v>
      </c>
      <c r="B1684">
        <v>1</v>
      </c>
      <c r="C1684">
        <f>ROW(SmtRes!A1336)</f>
        <v>1336</v>
      </c>
      <c r="D1684">
        <f>ROW(EtalonRes!A1358)</f>
        <v>1358</v>
      </c>
      <c r="E1684" t="s">
        <v>721</v>
      </c>
      <c r="F1684" t="s">
        <v>656</v>
      </c>
      <c r="G1684" t="s">
        <v>657</v>
      </c>
      <c r="H1684" t="s">
        <v>658</v>
      </c>
      <c r="I1684">
        <v>0</v>
      </c>
      <c r="J1684">
        <v>0</v>
      </c>
      <c r="K1684">
        <v>0</v>
      </c>
      <c r="L1684">
        <v>0.14799999999999999</v>
      </c>
      <c r="M1684">
        <v>0</v>
      </c>
      <c r="N1684">
        <f t="shared" si="1350"/>
        <v>0.14799999999999999</v>
      </c>
      <c r="O1684">
        <f t="shared" si="1351"/>
        <v>0</v>
      </c>
      <c r="P1684">
        <f t="shared" si="1352"/>
        <v>0</v>
      </c>
      <c r="Q1684">
        <f t="shared" si="1353"/>
        <v>0</v>
      </c>
      <c r="R1684">
        <f t="shared" si="1354"/>
        <v>0</v>
      </c>
      <c r="S1684">
        <f t="shared" si="1355"/>
        <v>0</v>
      </c>
      <c r="T1684">
        <f t="shared" si="1356"/>
        <v>0</v>
      </c>
      <c r="U1684">
        <f t="shared" si="1357"/>
        <v>0</v>
      </c>
      <c r="V1684">
        <f t="shared" si="1358"/>
        <v>0</v>
      </c>
      <c r="W1684">
        <f t="shared" si="1359"/>
        <v>0</v>
      </c>
      <c r="X1684">
        <f t="shared" si="1360"/>
        <v>0</v>
      </c>
      <c r="Y1684">
        <f t="shared" si="1361"/>
        <v>0</v>
      </c>
      <c r="AA1684">
        <v>69726884</v>
      </c>
      <c r="AB1684">
        <f t="shared" si="1362"/>
        <v>151.44999999999999</v>
      </c>
      <c r="AC1684">
        <f>ROUND((ES1684+(SUM(SmtRes!BC1331:'SmtRes'!BC1336)+SUM(EtalonRes!AL1353:'EtalonRes'!AL1358))),2)</f>
        <v>0</v>
      </c>
      <c r="AD1684">
        <f t="shared" si="1363"/>
        <v>38.57</v>
      </c>
      <c r="AE1684">
        <f t="shared" si="1364"/>
        <v>2.1800000000000002</v>
      </c>
      <c r="AF1684">
        <f t="shared" si="1365"/>
        <v>112.88</v>
      </c>
      <c r="AG1684">
        <f t="shared" si="1366"/>
        <v>0</v>
      </c>
      <c r="AH1684">
        <f t="shared" si="1367"/>
        <v>12.64</v>
      </c>
      <c r="AI1684">
        <f t="shared" si="1368"/>
        <v>0.16</v>
      </c>
      <c r="AJ1684">
        <f t="shared" si="1369"/>
        <v>0</v>
      </c>
      <c r="AK1684">
        <v>6622.56</v>
      </c>
      <c r="AL1684">
        <v>6471.11</v>
      </c>
      <c r="AM1684">
        <v>38.57</v>
      </c>
      <c r="AN1684">
        <v>2.1800000000000002</v>
      </c>
      <c r="AO1684">
        <v>112.88</v>
      </c>
      <c r="AP1684">
        <v>0</v>
      </c>
      <c r="AQ1684">
        <v>12.64</v>
      </c>
      <c r="AR1684">
        <v>0.16</v>
      </c>
      <c r="AS1684">
        <v>0</v>
      </c>
      <c r="AT1684">
        <v>100</v>
      </c>
      <c r="AU1684">
        <v>55</v>
      </c>
      <c r="AV1684">
        <v>1</v>
      </c>
      <c r="AW1684">
        <v>1</v>
      </c>
      <c r="AZ1684">
        <v>1</v>
      </c>
      <c r="BA1684">
        <v>25.36</v>
      </c>
      <c r="BB1684">
        <v>7.84</v>
      </c>
      <c r="BC1684">
        <v>7.56</v>
      </c>
      <c r="BD1684" t="s">
        <v>3</v>
      </c>
      <c r="BE1684" t="s">
        <v>3</v>
      </c>
      <c r="BF1684" t="s">
        <v>3</v>
      </c>
      <c r="BG1684" t="s">
        <v>3</v>
      </c>
      <c r="BH1684">
        <v>0</v>
      </c>
      <c r="BI1684">
        <v>1</v>
      </c>
      <c r="BJ1684" t="s">
        <v>659</v>
      </c>
      <c r="BM1684">
        <v>6001</v>
      </c>
      <c r="BN1684">
        <v>0</v>
      </c>
      <c r="BO1684" t="s">
        <v>656</v>
      </c>
      <c r="BP1684">
        <v>1</v>
      </c>
      <c r="BQ1684">
        <v>2</v>
      </c>
      <c r="BR1684">
        <v>0</v>
      </c>
      <c r="BS1684">
        <v>19.8</v>
      </c>
      <c r="BT1684">
        <v>1</v>
      </c>
      <c r="BU1684">
        <v>1</v>
      </c>
      <c r="BV1684">
        <v>1</v>
      </c>
      <c r="BW1684">
        <v>1</v>
      </c>
      <c r="BX1684">
        <v>1</v>
      </c>
      <c r="BY1684" t="s">
        <v>3</v>
      </c>
      <c r="BZ1684">
        <v>100</v>
      </c>
      <c r="CA1684">
        <v>55</v>
      </c>
      <c r="CB1684" t="s">
        <v>3</v>
      </c>
      <c r="CE1684">
        <v>0</v>
      </c>
      <c r="CF1684">
        <v>0</v>
      </c>
      <c r="CG1684">
        <v>0</v>
      </c>
      <c r="CH1684">
        <v>124</v>
      </c>
      <c r="CI1684">
        <v>0</v>
      </c>
      <c r="CJ1684">
        <v>0</v>
      </c>
      <c r="CK1684">
        <v>0</v>
      </c>
      <c r="CL1684">
        <v>0</v>
      </c>
      <c r="CM1684">
        <v>0</v>
      </c>
      <c r="CN1684" t="s">
        <v>3</v>
      </c>
      <c r="CO1684">
        <v>0</v>
      </c>
      <c r="CP1684">
        <f t="shared" si="1370"/>
        <v>0</v>
      </c>
      <c r="CQ1684">
        <f t="shared" si="1371"/>
        <v>0</v>
      </c>
      <c r="CR1684">
        <f t="shared" si="1372"/>
        <v>302.3888</v>
      </c>
      <c r="CS1684">
        <f t="shared" si="1373"/>
        <v>43.164000000000001</v>
      </c>
      <c r="CT1684">
        <f t="shared" si="1374"/>
        <v>2862.6367999999998</v>
      </c>
      <c r="CU1684">
        <f t="shared" si="1375"/>
        <v>0</v>
      </c>
      <c r="CV1684">
        <f t="shared" si="1376"/>
        <v>12.64</v>
      </c>
      <c r="CW1684">
        <f t="shared" si="1377"/>
        <v>0.16</v>
      </c>
      <c r="CX1684">
        <f t="shared" si="1378"/>
        <v>0</v>
      </c>
      <c r="CY1684">
        <f>(S1684+R1684)*(BZ1684/100)</f>
        <v>0</v>
      </c>
      <c r="CZ1684">
        <f>(S1684+R1684)*(CA1684/100)</f>
        <v>0</v>
      </c>
      <c r="DC1684" t="s">
        <v>3</v>
      </c>
      <c r="DD1684" t="s">
        <v>3</v>
      </c>
      <c r="DE1684" t="s">
        <v>3</v>
      </c>
      <c r="DF1684" t="s">
        <v>3</v>
      </c>
      <c r="DG1684" t="s">
        <v>3</v>
      </c>
      <c r="DH1684" t="s">
        <v>3</v>
      </c>
      <c r="DI1684" t="s">
        <v>3</v>
      </c>
      <c r="DJ1684" t="s">
        <v>3</v>
      </c>
      <c r="DK1684" t="s">
        <v>3</v>
      </c>
      <c r="DL1684" t="s">
        <v>3</v>
      </c>
      <c r="DM1684" t="s">
        <v>3</v>
      </c>
      <c r="DN1684">
        <v>105</v>
      </c>
      <c r="DO1684">
        <v>65</v>
      </c>
      <c r="DP1684">
        <v>1</v>
      </c>
      <c r="DQ1684">
        <v>1</v>
      </c>
      <c r="DU1684">
        <v>1013</v>
      </c>
      <c r="DV1684" t="s">
        <v>658</v>
      </c>
      <c r="DW1684" t="s">
        <v>658</v>
      </c>
      <c r="DX1684">
        <v>1</v>
      </c>
      <c r="DZ1684" t="s">
        <v>3</v>
      </c>
      <c r="EA1684" t="s">
        <v>3</v>
      </c>
      <c r="EB1684" t="s">
        <v>3</v>
      </c>
      <c r="EC1684" t="s">
        <v>3</v>
      </c>
      <c r="EE1684">
        <v>54328951</v>
      </c>
      <c r="EF1684">
        <v>2</v>
      </c>
      <c r="EG1684" t="s">
        <v>21</v>
      </c>
      <c r="EH1684">
        <v>0</v>
      </c>
      <c r="EI1684" t="s">
        <v>3</v>
      </c>
      <c r="EJ1684">
        <v>1</v>
      </c>
      <c r="EK1684">
        <v>6001</v>
      </c>
      <c r="EL1684" t="s">
        <v>660</v>
      </c>
      <c r="EM1684" t="s">
        <v>661</v>
      </c>
      <c r="EO1684" t="s">
        <v>3</v>
      </c>
      <c r="EQ1684">
        <v>1441792</v>
      </c>
      <c r="ER1684">
        <v>6622.56</v>
      </c>
      <c r="ES1684">
        <v>6471.11</v>
      </c>
      <c r="ET1684">
        <v>38.57</v>
      </c>
      <c r="EU1684">
        <v>2.1800000000000002</v>
      </c>
      <c r="EV1684">
        <v>112.88</v>
      </c>
      <c r="EW1684">
        <v>12.64</v>
      </c>
      <c r="EX1684">
        <v>0.16</v>
      </c>
      <c r="EY1684">
        <v>1</v>
      </c>
      <c r="FQ1684">
        <v>0</v>
      </c>
      <c r="FR1684">
        <f t="shared" si="1379"/>
        <v>0</v>
      </c>
      <c r="FS1684">
        <v>0</v>
      </c>
      <c r="FX1684">
        <v>105</v>
      </c>
      <c r="FY1684">
        <v>65</v>
      </c>
      <c r="GA1684" t="s">
        <v>3</v>
      </c>
      <c r="GD1684">
        <v>1</v>
      </c>
      <c r="GF1684">
        <v>-410446655</v>
      </c>
      <c r="GG1684">
        <v>2</v>
      </c>
      <c r="GH1684">
        <v>1</v>
      </c>
      <c r="GI1684">
        <v>2</v>
      </c>
      <c r="GJ1684">
        <v>0</v>
      </c>
      <c r="GK1684">
        <v>0</v>
      </c>
      <c r="GL1684">
        <f t="shared" si="1380"/>
        <v>0</v>
      </c>
      <c r="GM1684">
        <f t="shared" si="1381"/>
        <v>0</v>
      </c>
      <c r="GN1684">
        <f t="shared" si="1382"/>
        <v>0</v>
      </c>
      <c r="GO1684">
        <f t="shared" si="1383"/>
        <v>0</v>
      </c>
      <c r="GP1684">
        <f t="shared" si="1384"/>
        <v>0</v>
      </c>
      <c r="GR1684">
        <v>0</v>
      </c>
      <c r="GS1684">
        <v>0</v>
      </c>
      <c r="GT1684">
        <v>0</v>
      </c>
      <c r="GU1684" t="s">
        <v>3</v>
      </c>
      <c r="GV1684">
        <f t="shared" si="1385"/>
        <v>0</v>
      </c>
      <c r="GW1684">
        <v>1015.2</v>
      </c>
      <c r="GX1684">
        <f t="shared" si="1386"/>
        <v>0</v>
      </c>
      <c r="HA1684">
        <v>0</v>
      </c>
      <c r="HB1684">
        <v>0</v>
      </c>
      <c r="HC1684">
        <f t="shared" si="1387"/>
        <v>0</v>
      </c>
      <c r="HE1684" t="s">
        <v>3</v>
      </c>
      <c r="HF1684" t="s">
        <v>3</v>
      </c>
      <c r="HM1684" t="s">
        <v>3</v>
      </c>
      <c r="HN1684" t="s">
        <v>662</v>
      </c>
      <c r="HO1684" t="s">
        <v>663</v>
      </c>
      <c r="HP1684" t="s">
        <v>664</v>
      </c>
      <c r="HQ1684" t="s">
        <v>664</v>
      </c>
      <c r="IK1684">
        <v>0</v>
      </c>
    </row>
    <row r="1685" spans="1:255" x14ac:dyDescent="0.2">
      <c r="A1685" s="2">
        <v>18</v>
      </c>
      <c r="B1685" s="2">
        <v>1</v>
      </c>
      <c r="C1685" s="2">
        <v>1329</v>
      </c>
      <c r="D1685" s="2"/>
      <c r="E1685" s="2" t="s">
        <v>722</v>
      </c>
      <c r="F1685" s="2" t="s">
        <v>666</v>
      </c>
      <c r="G1685" s="2" t="s">
        <v>667</v>
      </c>
      <c r="H1685" s="2" t="s">
        <v>78</v>
      </c>
      <c r="I1685" s="2">
        <f>I1683*J1685</f>
        <v>0</v>
      </c>
      <c r="J1685" s="2">
        <v>2.8000000000000001E-2</v>
      </c>
      <c r="K1685" s="2">
        <v>2.8000000000000001E-2</v>
      </c>
      <c r="L1685" s="2">
        <v>4.1440000000000001E-3</v>
      </c>
      <c r="M1685" s="2">
        <v>0</v>
      </c>
      <c r="N1685" s="2">
        <f t="shared" si="1350"/>
        <v>4.1000000000000003E-3</v>
      </c>
      <c r="O1685" s="2">
        <f t="shared" si="1351"/>
        <v>0</v>
      </c>
      <c r="P1685" s="2">
        <f t="shared" si="1352"/>
        <v>0</v>
      </c>
      <c r="Q1685" s="2">
        <f t="shared" si="1353"/>
        <v>0</v>
      </c>
      <c r="R1685" s="2">
        <f t="shared" si="1354"/>
        <v>0</v>
      </c>
      <c r="S1685" s="2">
        <f t="shared" si="1355"/>
        <v>0</v>
      </c>
      <c r="T1685" s="2">
        <f t="shared" si="1356"/>
        <v>0</v>
      </c>
      <c r="U1685" s="2">
        <f t="shared" si="1357"/>
        <v>0</v>
      </c>
      <c r="V1685" s="2">
        <f t="shared" si="1358"/>
        <v>0</v>
      </c>
      <c r="W1685" s="2">
        <f t="shared" si="1359"/>
        <v>0</v>
      </c>
      <c r="X1685" s="2">
        <f t="shared" si="1360"/>
        <v>0</v>
      </c>
      <c r="Y1685" s="2">
        <f t="shared" si="1361"/>
        <v>0</v>
      </c>
      <c r="Z1685" s="2"/>
      <c r="AA1685" s="2">
        <v>69726971</v>
      </c>
      <c r="AB1685" s="2">
        <f t="shared" si="1362"/>
        <v>10559.12</v>
      </c>
      <c r="AC1685" s="2">
        <f>ROUND((ES1685),2)</f>
        <v>10559.12</v>
      </c>
      <c r="AD1685" s="2">
        <f t="shared" si="1363"/>
        <v>0</v>
      </c>
      <c r="AE1685" s="2">
        <f t="shared" si="1364"/>
        <v>0</v>
      </c>
      <c r="AF1685" s="2">
        <f t="shared" si="1365"/>
        <v>0</v>
      </c>
      <c r="AG1685" s="2">
        <f t="shared" si="1366"/>
        <v>0</v>
      </c>
      <c r="AH1685" s="2">
        <f t="shared" si="1367"/>
        <v>0</v>
      </c>
      <c r="AI1685" s="2">
        <f t="shared" si="1368"/>
        <v>0</v>
      </c>
      <c r="AJ1685" s="2">
        <f t="shared" si="1369"/>
        <v>22.28</v>
      </c>
      <c r="AK1685" s="2">
        <v>10559.12</v>
      </c>
      <c r="AL1685" s="2">
        <v>10559.12</v>
      </c>
      <c r="AM1685" s="2">
        <v>0</v>
      </c>
      <c r="AN1685" s="2">
        <v>0</v>
      </c>
      <c r="AO1685" s="2">
        <v>0</v>
      </c>
      <c r="AP1685" s="2">
        <v>0</v>
      </c>
      <c r="AQ1685" s="2">
        <v>0</v>
      </c>
      <c r="AR1685" s="2">
        <v>0</v>
      </c>
      <c r="AS1685" s="2">
        <v>22.28</v>
      </c>
      <c r="AT1685" s="2">
        <v>0</v>
      </c>
      <c r="AU1685" s="2">
        <v>0</v>
      </c>
      <c r="AV1685" s="2">
        <v>1</v>
      </c>
      <c r="AW1685" s="2">
        <v>1</v>
      </c>
      <c r="AX1685" s="2"/>
      <c r="AY1685" s="2"/>
      <c r="AZ1685" s="2">
        <v>1</v>
      </c>
      <c r="BA1685" s="2">
        <v>1</v>
      </c>
      <c r="BB1685" s="2">
        <v>1</v>
      </c>
      <c r="BC1685" s="2">
        <v>1</v>
      </c>
      <c r="BD1685" s="2" t="s">
        <v>3</v>
      </c>
      <c r="BE1685" s="2" t="s">
        <v>3</v>
      </c>
      <c r="BF1685" s="2" t="s">
        <v>3</v>
      </c>
      <c r="BG1685" s="2" t="s">
        <v>3</v>
      </c>
      <c r="BH1685" s="2">
        <v>3</v>
      </c>
      <c r="BI1685" s="2">
        <v>1</v>
      </c>
      <c r="BJ1685" s="2" t="s">
        <v>668</v>
      </c>
      <c r="BK1685" s="2"/>
      <c r="BL1685" s="2"/>
      <c r="BM1685" s="2">
        <v>500001</v>
      </c>
      <c r="BN1685" s="2">
        <v>0</v>
      </c>
      <c r="BO1685" s="2" t="s">
        <v>3</v>
      </c>
      <c r="BP1685" s="2">
        <v>0</v>
      </c>
      <c r="BQ1685" s="2">
        <v>8</v>
      </c>
      <c r="BR1685" s="2">
        <v>0</v>
      </c>
      <c r="BS1685" s="2">
        <v>1</v>
      </c>
      <c r="BT1685" s="2">
        <v>1</v>
      </c>
      <c r="BU1685" s="2">
        <v>1</v>
      </c>
      <c r="BV1685" s="2">
        <v>1</v>
      </c>
      <c r="BW1685" s="2">
        <v>1</v>
      </c>
      <c r="BX1685" s="2">
        <v>1</v>
      </c>
      <c r="BY1685" s="2" t="s">
        <v>3</v>
      </c>
      <c r="BZ1685" s="2">
        <v>0</v>
      </c>
      <c r="CA1685" s="2">
        <v>0</v>
      </c>
      <c r="CB1685" s="2" t="s">
        <v>3</v>
      </c>
      <c r="CC1685" s="2"/>
      <c r="CD1685" s="2"/>
      <c r="CE1685" s="2">
        <v>0</v>
      </c>
      <c r="CF1685" s="2">
        <v>0</v>
      </c>
      <c r="CG1685" s="2">
        <v>0</v>
      </c>
      <c r="CH1685" s="2">
        <v>124</v>
      </c>
      <c r="CI1685" s="2">
        <v>1</v>
      </c>
      <c r="CJ1685" s="2">
        <v>0</v>
      </c>
      <c r="CK1685" s="2">
        <v>0</v>
      </c>
      <c r="CL1685" s="2">
        <v>0</v>
      </c>
      <c r="CM1685" s="2">
        <v>0</v>
      </c>
      <c r="CN1685" s="2" t="s">
        <v>3</v>
      </c>
      <c r="CO1685" s="2">
        <v>0</v>
      </c>
      <c r="CP1685" s="2">
        <f t="shared" si="1370"/>
        <v>0</v>
      </c>
      <c r="CQ1685" s="2">
        <f t="shared" si="1371"/>
        <v>10559.12</v>
      </c>
      <c r="CR1685" s="2">
        <f t="shared" si="1372"/>
        <v>0</v>
      </c>
      <c r="CS1685" s="2">
        <f t="shared" si="1373"/>
        <v>0</v>
      </c>
      <c r="CT1685" s="2">
        <f t="shared" si="1374"/>
        <v>0</v>
      </c>
      <c r="CU1685" s="2">
        <f t="shared" si="1375"/>
        <v>0</v>
      </c>
      <c r="CV1685" s="2">
        <f t="shared" si="1376"/>
        <v>0</v>
      </c>
      <c r="CW1685" s="2">
        <f t="shared" si="1377"/>
        <v>0</v>
      </c>
      <c r="CX1685" s="2">
        <f t="shared" si="1378"/>
        <v>22.28</v>
      </c>
      <c r="CY1685" s="2">
        <f>(((S1685+R1685)*AT1685)/100)</f>
        <v>0</v>
      </c>
      <c r="CZ1685" s="2">
        <f>(((S1685+R1685)*AU1685)/100)</f>
        <v>0</v>
      </c>
      <c r="DA1685" s="2"/>
      <c r="DB1685" s="2"/>
      <c r="DC1685" s="2" t="s">
        <v>3</v>
      </c>
      <c r="DD1685" s="2" t="s">
        <v>3</v>
      </c>
      <c r="DE1685" s="2" t="s">
        <v>3</v>
      </c>
      <c r="DF1685" s="2" t="s">
        <v>3</v>
      </c>
      <c r="DG1685" s="2" t="s">
        <v>3</v>
      </c>
      <c r="DH1685" s="2" t="s">
        <v>3</v>
      </c>
      <c r="DI1685" s="2" t="s">
        <v>3</v>
      </c>
      <c r="DJ1685" s="2" t="s">
        <v>3</v>
      </c>
      <c r="DK1685" s="2" t="s">
        <v>3</v>
      </c>
      <c r="DL1685" s="2" t="s">
        <v>3</v>
      </c>
      <c r="DM1685" s="2" t="s">
        <v>3</v>
      </c>
      <c r="DN1685" s="2">
        <v>0</v>
      </c>
      <c r="DO1685" s="2">
        <v>0</v>
      </c>
      <c r="DP1685" s="2">
        <v>1</v>
      </c>
      <c r="DQ1685" s="2">
        <v>1</v>
      </c>
      <c r="DR1685" s="2"/>
      <c r="DS1685" s="2"/>
      <c r="DT1685" s="2"/>
      <c r="DU1685" s="2">
        <v>1009</v>
      </c>
      <c r="DV1685" s="2" t="s">
        <v>78</v>
      </c>
      <c r="DW1685" s="2" t="s">
        <v>78</v>
      </c>
      <c r="DX1685" s="2">
        <v>1000</v>
      </c>
      <c r="DY1685" s="2"/>
      <c r="DZ1685" s="2" t="s">
        <v>3</v>
      </c>
      <c r="EA1685" s="2" t="s">
        <v>3</v>
      </c>
      <c r="EB1685" s="2" t="s">
        <v>3</v>
      </c>
      <c r="EC1685" s="2" t="s">
        <v>3</v>
      </c>
      <c r="ED1685" s="2"/>
      <c r="EE1685" s="2">
        <v>54328897</v>
      </c>
      <c r="EF1685" s="2">
        <v>8</v>
      </c>
      <c r="EG1685" s="2" t="s">
        <v>31</v>
      </c>
      <c r="EH1685" s="2">
        <v>0</v>
      </c>
      <c r="EI1685" s="2" t="s">
        <v>3</v>
      </c>
      <c r="EJ1685" s="2">
        <v>1</v>
      </c>
      <c r="EK1685" s="2">
        <v>500001</v>
      </c>
      <c r="EL1685" s="2" t="s">
        <v>32</v>
      </c>
      <c r="EM1685" s="2" t="s">
        <v>33</v>
      </c>
      <c r="EN1685" s="2"/>
      <c r="EO1685" s="2" t="s">
        <v>3</v>
      </c>
      <c r="EP1685" s="2"/>
      <c r="EQ1685" s="2">
        <v>0</v>
      </c>
      <c r="ER1685" s="2">
        <v>10559.12</v>
      </c>
      <c r="ES1685" s="2">
        <v>10559.12</v>
      </c>
      <c r="ET1685" s="2">
        <v>0</v>
      </c>
      <c r="EU1685" s="2">
        <v>0</v>
      </c>
      <c r="EV1685" s="2">
        <v>0</v>
      </c>
      <c r="EW1685" s="2">
        <v>0</v>
      </c>
      <c r="EX1685" s="2">
        <v>0</v>
      </c>
      <c r="EY1685" s="2"/>
      <c r="EZ1685" s="2"/>
      <c r="FA1685" s="2"/>
      <c r="FB1685" s="2"/>
      <c r="FC1685" s="2"/>
      <c r="FD1685" s="2"/>
      <c r="FE1685" s="2"/>
      <c r="FF1685" s="2"/>
      <c r="FG1685" s="2"/>
      <c r="FH1685" s="2"/>
      <c r="FI1685" s="2"/>
      <c r="FJ1685" s="2"/>
      <c r="FK1685" s="2"/>
      <c r="FL1685" s="2"/>
      <c r="FM1685" s="2"/>
      <c r="FN1685" s="2"/>
      <c r="FO1685" s="2"/>
      <c r="FP1685" s="2"/>
      <c r="FQ1685" s="2">
        <v>0</v>
      </c>
      <c r="FR1685" s="2">
        <f t="shared" si="1379"/>
        <v>0</v>
      </c>
      <c r="FS1685" s="2">
        <v>0</v>
      </c>
      <c r="FT1685" s="2"/>
      <c r="FU1685" s="2"/>
      <c r="FV1685" s="2"/>
      <c r="FW1685" s="2"/>
      <c r="FX1685" s="2">
        <v>0</v>
      </c>
      <c r="FY1685" s="2">
        <v>0</v>
      </c>
      <c r="FZ1685" s="2"/>
      <c r="GA1685" s="2" t="s">
        <v>3</v>
      </c>
      <c r="GB1685" s="2"/>
      <c r="GC1685" s="2"/>
      <c r="GD1685" s="2">
        <v>1</v>
      </c>
      <c r="GE1685" s="2"/>
      <c r="GF1685" s="2">
        <v>429567918</v>
      </c>
      <c r="GG1685" s="2">
        <v>2</v>
      </c>
      <c r="GH1685" s="2">
        <v>1</v>
      </c>
      <c r="GI1685" s="2">
        <v>-2</v>
      </c>
      <c r="GJ1685" s="2">
        <v>0</v>
      </c>
      <c r="GK1685" s="2">
        <v>0</v>
      </c>
      <c r="GL1685" s="2">
        <f t="shared" si="1380"/>
        <v>0</v>
      </c>
      <c r="GM1685" s="2">
        <f t="shared" si="1381"/>
        <v>0</v>
      </c>
      <c r="GN1685" s="2">
        <f t="shared" si="1382"/>
        <v>0</v>
      </c>
      <c r="GO1685" s="2">
        <f t="shared" si="1383"/>
        <v>0</v>
      </c>
      <c r="GP1685" s="2">
        <f t="shared" si="1384"/>
        <v>0</v>
      </c>
      <c r="GQ1685" s="2"/>
      <c r="GR1685" s="2">
        <v>0</v>
      </c>
      <c r="GS1685" s="2">
        <v>3</v>
      </c>
      <c r="GT1685" s="2">
        <v>0</v>
      </c>
      <c r="GU1685" s="2" t="s">
        <v>3</v>
      </c>
      <c r="GV1685" s="2">
        <f t="shared" si="1385"/>
        <v>0</v>
      </c>
      <c r="GW1685" s="2">
        <v>1</v>
      </c>
      <c r="GX1685" s="2">
        <f t="shared" si="1386"/>
        <v>0</v>
      </c>
      <c r="GY1685" s="2"/>
      <c r="GZ1685" s="2"/>
      <c r="HA1685" s="2">
        <v>0</v>
      </c>
      <c r="HB1685" s="2">
        <v>0</v>
      </c>
      <c r="HC1685" s="2">
        <f t="shared" si="1387"/>
        <v>0</v>
      </c>
      <c r="HD1685" s="2"/>
      <c r="HE1685" s="2" t="s">
        <v>3</v>
      </c>
      <c r="HF1685" s="2" t="s">
        <v>3</v>
      </c>
      <c r="HG1685" s="2"/>
      <c r="HH1685" s="2"/>
      <c r="HI1685" s="2"/>
      <c r="HJ1685" s="2"/>
      <c r="HK1685" s="2"/>
      <c r="HL1685" s="2"/>
      <c r="HM1685" s="2" t="s">
        <v>3</v>
      </c>
      <c r="HN1685" s="2" t="s">
        <v>3</v>
      </c>
      <c r="HO1685" s="2" t="s">
        <v>3</v>
      </c>
      <c r="HP1685" s="2" t="s">
        <v>3</v>
      </c>
      <c r="HQ1685" s="2" t="s">
        <v>3</v>
      </c>
      <c r="HR1685" s="2"/>
      <c r="HS1685" s="2"/>
      <c r="HT1685" s="2"/>
      <c r="HU1685" s="2"/>
      <c r="HV1685" s="2"/>
      <c r="HW1685" s="2"/>
      <c r="HX1685" s="2"/>
      <c r="HY1685" s="2"/>
      <c r="HZ1685" s="2"/>
      <c r="IA1685" s="2"/>
      <c r="IB1685" s="2"/>
      <c r="IC1685" s="2"/>
      <c r="ID1685" s="2"/>
      <c r="IE1685" s="2"/>
      <c r="IF1685" s="2"/>
      <c r="IG1685" s="2"/>
      <c r="IH1685" s="2"/>
      <c r="II1685" s="2"/>
      <c r="IJ1685" s="2"/>
      <c r="IK1685" s="2">
        <v>0</v>
      </c>
      <c r="IL1685" s="2"/>
      <c r="IM1685" s="2"/>
      <c r="IN1685" s="2"/>
      <c r="IO1685" s="2"/>
      <c r="IP1685" s="2"/>
      <c r="IQ1685" s="2"/>
      <c r="IR1685" s="2"/>
      <c r="IS1685" s="2"/>
      <c r="IT1685" s="2"/>
      <c r="IU1685" s="2"/>
    </row>
    <row r="1686" spans="1:255" x14ac:dyDescent="0.2">
      <c r="A1686">
        <v>18</v>
      </c>
      <c r="B1686">
        <v>1</v>
      </c>
      <c r="C1686">
        <v>1335</v>
      </c>
      <c r="E1686" t="s">
        <v>722</v>
      </c>
      <c r="F1686" t="s">
        <v>666</v>
      </c>
      <c r="G1686" t="s">
        <v>667</v>
      </c>
      <c r="H1686" t="s">
        <v>78</v>
      </c>
      <c r="I1686">
        <f>I1684*J1686</f>
        <v>0</v>
      </c>
      <c r="J1686">
        <v>2.8000000000000001E-2</v>
      </c>
      <c r="K1686">
        <v>2.8000000000000001E-2</v>
      </c>
      <c r="L1686">
        <v>4.1440000000000001E-3</v>
      </c>
      <c r="M1686">
        <v>0</v>
      </c>
      <c r="N1686">
        <f t="shared" si="1350"/>
        <v>4.1000000000000003E-3</v>
      </c>
      <c r="O1686">
        <f t="shared" si="1351"/>
        <v>0</v>
      </c>
      <c r="P1686">
        <f t="shared" si="1352"/>
        <v>0</v>
      </c>
      <c r="Q1686">
        <f t="shared" si="1353"/>
        <v>0</v>
      </c>
      <c r="R1686">
        <f t="shared" si="1354"/>
        <v>0</v>
      </c>
      <c r="S1686">
        <f t="shared" si="1355"/>
        <v>0</v>
      </c>
      <c r="T1686">
        <f t="shared" si="1356"/>
        <v>0</v>
      </c>
      <c r="U1686">
        <f t="shared" si="1357"/>
        <v>0</v>
      </c>
      <c r="V1686">
        <f t="shared" si="1358"/>
        <v>0</v>
      </c>
      <c r="W1686">
        <f t="shared" si="1359"/>
        <v>0</v>
      </c>
      <c r="X1686">
        <f t="shared" si="1360"/>
        <v>0</v>
      </c>
      <c r="Y1686">
        <f t="shared" si="1361"/>
        <v>0</v>
      </c>
      <c r="AA1686">
        <v>69726884</v>
      </c>
      <c r="AB1686">
        <f t="shared" si="1362"/>
        <v>3335.64</v>
      </c>
      <c r="AC1686">
        <f>ROUND((ES1686),2)</f>
        <v>3335.64</v>
      </c>
      <c r="AD1686">
        <f t="shared" si="1363"/>
        <v>0</v>
      </c>
      <c r="AE1686">
        <f t="shared" si="1364"/>
        <v>0</v>
      </c>
      <c r="AF1686">
        <f t="shared" si="1365"/>
        <v>0</v>
      </c>
      <c r="AG1686">
        <f t="shared" si="1366"/>
        <v>0</v>
      </c>
      <c r="AH1686">
        <f t="shared" si="1367"/>
        <v>0</v>
      </c>
      <c r="AI1686">
        <f t="shared" si="1368"/>
        <v>0</v>
      </c>
      <c r="AJ1686">
        <f t="shared" si="1369"/>
        <v>22.28</v>
      </c>
      <c r="AK1686">
        <v>3335.6400000000003</v>
      </c>
      <c r="AL1686">
        <v>3335.6400000000003</v>
      </c>
      <c r="AM1686">
        <v>0</v>
      </c>
      <c r="AN1686">
        <v>0</v>
      </c>
      <c r="AO1686">
        <v>0</v>
      </c>
      <c r="AP1686">
        <v>0</v>
      </c>
      <c r="AQ1686">
        <v>0</v>
      </c>
      <c r="AR1686">
        <v>0</v>
      </c>
      <c r="AS1686">
        <v>22.28</v>
      </c>
      <c r="AT1686">
        <v>0</v>
      </c>
      <c r="AU1686">
        <v>0</v>
      </c>
      <c r="AV1686">
        <v>1</v>
      </c>
      <c r="AW1686">
        <v>1</v>
      </c>
      <c r="AZ1686">
        <v>1</v>
      </c>
      <c r="BA1686">
        <v>1</v>
      </c>
      <c r="BB1686">
        <v>1</v>
      </c>
      <c r="BC1686">
        <v>7.56</v>
      </c>
      <c r="BD1686" t="s">
        <v>3</v>
      </c>
      <c r="BE1686" t="s">
        <v>3</v>
      </c>
      <c r="BF1686" t="s">
        <v>3</v>
      </c>
      <c r="BG1686" t="s">
        <v>3</v>
      </c>
      <c r="BH1686">
        <v>3</v>
      </c>
      <c r="BI1686">
        <v>1</v>
      </c>
      <c r="BJ1686" t="s">
        <v>668</v>
      </c>
      <c r="BM1686">
        <v>500001</v>
      </c>
      <c r="BN1686">
        <v>0</v>
      </c>
      <c r="BO1686" t="s">
        <v>3</v>
      </c>
      <c r="BP1686">
        <v>0</v>
      </c>
      <c r="BQ1686">
        <v>8</v>
      </c>
      <c r="BR1686">
        <v>0</v>
      </c>
      <c r="BS1686">
        <v>1</v>
      </c>
      <c r="BT1686">
        <v>1</v>
      </c>
      <c r="BU1686">
        <v>1</v>
      </c>
      <c r="BV1686">
        <v>1</v>
      </c>
      <c r="BW1686">
        <v>1</v>
      </c>
      <c r="BX1686">
        <v>1</v>
      </c>
      <c r="BY1686" t="s">
        <v>3</v>
      </c>
      <c r="BZ1686">
        <v>0</v>
      </c>
      <c r="CA1686">
        <v>0</v>
      </c>
      <c r="CB1686" t="s">
        <v>3</v>
      </c>
      <c r="CE1686">
        <v>0</v>
      </c>
      <c r="CF1686">
        <v>0</v>
      </c>
      <c r="CG1686">
        <v>0</v>
      </c>
      <c r="CH1686">
        <v>124</v>
      </c>
      <c r="CI1686">
        <v>1</v>
      </c>
      <c r="CJ1686">
        <v>0</v>
      </c>
      <c r="CK1686">
        <v>0</v>
      </c>
      <c r="CL1686">
        <v>0</v>
      </c>
      <c r="CM1686">
        <v>0</v>
      </c>
      <c r="CN1686" t="s">
        <v>3</v>
      </c>
      <c r="CO1686">
        <v>0</v>
      </c>
      <c r="CP1686">
        <f t="shared" si="1370"/>
        <v>0</v>
      </c>
      <c r="CQ1686">
        <f t="shared" si="1371"/>
        <v>25217.438399999999</v>
      </c>
      <c r="CR1686">
        <f t="shared" si="1372"/>
        <v>0</v>
      </c>
      <c r="CS1686">
        <f t="shared" si="1373"/>
        <v>0</v>
      </c>
      <c r="CT1686">
        <f t="shared" si="1374"/>
        <v>0</v>
      </c>
      <c r="CU1686">
        <f t="shared" si="1375"/>
        <v>0</v>
      </c>
      <c r="CV1686">
        <f t="shared" si="1376"/>
        <v>0</v>
      </c>
      <c r="CW1686">
        <f t="shared" si="1377"/>
        <v>0</v>
      </c>
      <c r="CX1686">
        <f t="shared" si="1378"/>
        <v>22.28</v>
      </c>
      <c r="CY1686">
        <f>(S1686+R1686)*(BZ1686/100)</f>
        <v>0</v>
      </c>
      <c r="CZ1686">
        <f>(S1686+R1686)*(CA1686/100)</f>
        <v>0</v>
      </c>
      <c r="DC1686" t="s">
        <v>3</v>
      </c>
      <c r="DD1686" t="s">
        <v>3</v>
      </c>
      <c r="DE1686" t="s">
        <v>3</v>
      </c>
      <c r="DF1686" t="s">
        <v>3</v>
      </c>
      <c r="DG1686" t="s">
        <v>3</v>
      </c>
      <c r="DH1686" t="s">
        <v>3</v>
      </c>
      <c r="DI1686" t="s">
        <v>3</v>
      </c>
      <c r="DJ1686" t="s">
        <v>3</v>
      </c>
      <c r="DK1686" t="s">
        <v>3</v>
      </c>
      <c r="DL1686" t="s">
        <v>3</v>
      </c>
      <c r="DM1686" t="s">
        <v>3</v>
      </c>
      <c r="DN1686">
        <v>0</v>
      </c>
      <c r="DO1686">
        <v>0</v>
      </c>
      <c r="DP1686">
        <v>1</v>
      </c>
      <c r="DQ1686">
        <v>1</v>
      </c>
      <c r="DU1686">
        <v>1009</v>
      </c>
      <c r="DV1686" t="s">
        <v>78</v>
      </c>
      <c r="DW1686" t="s">
        <v>78</v>
      </c>
      <c r="DX1686">
        <v>1000</v>
      </c>
      <c r="DZ1686" t="s">
        <v>3</v>
      </c>
      <c r="EA1686" t="s">
        <v>3</v>
      </c>
      <c r="EB1686" t="s">
        <v>3</v>
      </c>
      <c r="EC1686" t="s">
        <v>3</v>
      </c>
      <c r="EE1686">
        <v>54328897</v>
      </c>
      <c r="EF1686">
        <v>8</v>
      </c>
      <c r="EG1686" t="s">
        <v>31</v>
      </c>
      <c r="EH1686">
        <v>0</v>
      </c>
      <c r="EI1686" t="s">
        <v>3</v>
      </c>
      <c r="EJ1686">
        <v>1</v>
      </c>
      <c r="EK1686">
        <v>500001</v>
      </c>
      <c r="EL1686" t="s">
        <v>32</v>
      </c>
      <c r="EM1686" t="s">
        <v>33</v>
      </c>
      <c r="EO1686" t="s">
        <v>3</v>
      </c>
      <c r="EQ1686">
        <v>0</v>
      </c>
      <c r="ER1686">
        <v>24120</v>
      </c>
      <c r="ES1686">
        <v>3335.6400000000003</v>
      </c>
      <c r="ET1686">
        <v>0</v>
      </c>
      <c r="EU1686">
        <v>0</v>
      </c>
      <c r="EV1686">
        <v>0</v>
      </c>
      <c r="EW1686">
        <v>0</v>
      </c>
      <c r="EX1686">
        <v>0</v>
      </c>
      <c r="EZ1686">
        <v>5</v>
      </c>
      <c r="FC1686">
        <v>0</v>
      </c>
      <c r="FD1686">
        <v>18</v>
      </c>
      <c r="FF1686">
        <v>24120</v>
      </c>
      <c r="FQ1686">
        <v>0</v>
      </c>
      <c r="FR1686">
        <f t="shared" si="1379"/>
        <v>0</v>
      </c>
      <c r="FS1686">
        <v>0</v>
      </c>
      <c r="FX1686">
        <v>0</v>
      </c>
      <c r="FY1686">
        <v>0</v>
      </c>
      <c r="GA1686" t="s">
        <v>669</v>
      </c>
      <c r="GD1686">
        <v>1</v>
      </c>
      <c r="GF1686">
        <v>429567918</v>
      </c>
      <c r="GG1686">
        <v>2</v>
      </c>
      <c r="GH1686">
        <v>3</v>
      </c>
      <c r="GI1686">
        <v>5</v>
      </c>
      <c r="GJ1686">
        <v>0</v>
      </c>
      <c r="GK1686">
        <v>0</v>
      </c>
      <c r="GL1686">
        <f t="shared" si="1380"/>
        <v>0</v>
      </c>
      <c r="GM1686">
        <f t="shared" si="1381"/>
        <v>0</v>
      </c>
      <c r="GN1686">
        <f t="shared" si="1382"/>
        <v>0</v>
      </c>
      <c r="GO1686">
        <f t="shared" si="1383"/>
        <v>0</v>
      </c>
      <c r="GP1686">
        <f t="shared" si="1384"/>
        <v>0</v>
      </c>
      <c r="GR1686">
        <v>1</v>
      </c>
      <c r="GS1686">
        <v>1</v>
      </c>
      <c r="GT1686">
        <v>0</v>
      </c>
      <c r="GU1686" t="s">
        <v>3</v>
      </c>
      <c r="GV1686">
        <f t="shared" si="1385"/>
        <v>0</v>
      </c>
      <c r="GW1686">
        <v>1</v>
      </c>
      <c r="GX1686">
        <f t="shared" si="1386"/>
        <v>0</v>
      </c>
      <c r="HA1686">
        <v>0</v>
      </c>
      <c r="HB1686">
        <v>0</v>
      </c>
      <c r="HC1686">
        <f t="shared" si="1387"/>
        <v>0</v>
      </c>
      <c r="HE1686" t="s">
        <v>35</v>
      </c>
      <c r="HF1686" t="s">
        <v>36</v>
      </c>
      <c r="HM1686" t="s">
        <v>3</v>
      </c>
      <c r="HN1686" t="s">
        <v>3</v>
      </c>
      <c r="HO1686" t="s">
        <v>3</v>
      </c>
      <c r="HP1686" t="s">
        <v>3</v>
      </c>
      <c r="HQ1686" t="s">
        <v>3</v>
      </c>
      <c r="IK1686">
        <v>0</v>
      </c>
    </row>
    <row r="1687" spans="1:255" x14ac:dyDescent="0.2">
      <c r="A1687" s="2">
        <v>18</v>
      </c>
      <c r="B1687" s="2">
        <v>1</v>
      </c>
      <c r="C1687" s="2">
        <v>1330</v>
      </c>
      <c r="D1687" s="2"/>
      <c r="E1687" s="2" t="s">
        <v>723</v>
      </c>
      <c r="F1687" s="2" t="s">
        <v>671</v>
      </c>
      <c r="G1687" s="2" t="s">
        <v>672</v>
      </c>
      <c r="H1687" s="2" t="s">
        <v>78</v>
      </c>
      <c r="I1687" s="2">
        <f>I1683*J1687</f>
        <v>0</v>
      </c>
      <c r="J1687" s="2">
        <v>1</v>
      </c>
      <c r="K1687" s="2">
        <v>1</v>
      </c>
      <c r="L1687" s="2">
        <v>0.14799999999999999</v>
      </c>
      <c r="M1687" s="2">
        <v>0</v>
      </c>
      <c r="N1687" s="2">
        <f t="shared" si="1350"/>
        <v>0.14799999999999999</v>
      </c>
      <c r="O1687" s="2">
        <f t="shared" si="1351"/>
        <v>0</v>
      </c>
      <c r="P1687" s="2">
        <f t="shared" si="1352"/>
        <v>0</v>
      </c>
      <c r="Q1687" s="2">
        <f t="shared" si="1353"/>
        <v>0</v>
      </c>
      <c r="R1687" s="2">
        <f t="shared" si="1354"/>
        <v>0</v>
      </c>
      <c r="S1687" s="2">
        <f t="shared" si="1355"/>
        <v>0</v>
      </c>
      <c r="T1687" s="2">
        <f t="shared" si="1356"/>
        <v>0</v>
      </c>
      <c r="U1687" s="2">
        <f t="shared" si="1357"/>
        <v>0</v>
      </c>
      <c r="V1687" s="2">
        <f t="shared" si="1358"/>
        <v>0</v>
      </c>
      <c r="W1687" s="2">
        <f t="shared" si="1359"/>
        <v>0</v>
      </c>
      <c r="X1687" s="2">
        <f t="shared" si="1360"/>
        <v>0</v>
      </c>
      <c r="Y1687" s="2">
        <f t="shared" si="1361"/>
        <v>0</v>
      </c>
      <c r="Z1687" s="2"/>
      <c r="AA1687" s="2">
        <v>69726971</v>
      </c>
      <c r="AB1687" s="2">
        <f t="shared" si="1362"/>
        <v>14770.4</v>
      </c>
      <c r="AC1687" s="2">
        <f>ROUND((ES1687),2)</f>
        <v>14770.4</v>
      </c>
      <c r="AD1687" s="2">
        <f t="shared" si="1363"/>
        <v>0</v>
      </c>
      <c r="AE1687" s="2">
        <f t="shared" si="1364"/>
        <v>0</v>
      </c>
      <c r="AF1687" s="2">
        <f t="shared" si="1365"/>
        <v>0</v>
      </c>
      <c r="AG1687" s="2">
        <f t="shared" si="1366"/>
        <v>0</v>
      </c>
      <c r="AH1687" s="2">
        <f t="shared" si="1367"/>
        <v>0</v>
      </c>
      <c r="AI1687" s="2">
        <f t="shared" si="1368"/>
        <v>0</v>
      </c>
      <c r="AJ1687" s="2">
        <f t="shared" si="1369"/>
        <v>0</v>
      </c>
      <c r="AK1687" s="2">
        <v>14770.4</v>
      </c>
      <c r="AL1687" s="2">
        <v>14770.4</v>
      </c>
      <c r="AM1687" s="2">
        <v>0</v>
      </c>
      <c r="AN1687" s="2">
        <v>0</v>
      </c>
      <c r="AO1687" s="2">
        <v>0</v>
      </c>
      <c r="AP1687" s="2">
        <v>0</v>
      </c>
      <c r="AQ1687" s="2">
        <v>0</v>
      </c>
      <c r="AR1687" s="2">
        <v>0</v>
      </c>
      <c r="AS1687" s="2">
        <v>0</v>
      </c>
      <c r="AT1687" s="2">
        <v>0</v>
      </c>
      <c r="AU1687" s="2">
        <v>0</v>
      </c>
      <c r="AV1687" s="2">
        <v>1</v>
      </c>
      <c r="AW1687" s="2">
        <v>1</v>
      </c>
      <c r="AX1687" s="2"/>
      <c r="AY1687" s="2"/>
      <c r="AZ1687" s="2">
        <v>1</v>
      </c>
      <c r="BA1687" s="2">
        <v>1</v>
      </c>
      <c r="BB1687" s="2">
        <v>1</v>
      </c>
      <c r="BC1687" s="2">
        <v>1</v>
      </c>
      <c r="BD1687" s="2" t="s">
        <v>3</v>
      </c>
      <c r="BE1687" s="2" t="s">
        <v>3</v>
      </c>
      <c r="BF1687" s="2" t="s">
        <v>3</v>
      </c>
      <c r="BG1687" s="2" t="s">
        <v>3</v>
      </c>
      <c r="BH1687" s="2">
        <v>3</v>
      </c>
      <c r="BI1687" s="2">
        <v>1</v>
      </c>
      <c r="BJ1687" s="2" t="s">
        <v>673</v>
      </c>
      <c r="BK1687" s="2"/>
      <c r="BL1687" s="2"/>
      <c r="BM1687" s="2">
        <v>500003</v>
      </c>
      <c r="BN1687" s="2">
        <v>0</v>
      </c>
      <c r="BO1687" s="2" t="s">
        <v>3</v>
      </c>
      <c r="BP1687" s="2">
        <v>0</v>
      </c>
      <c r="BQ1687" s="2">
        <v>13</v>
      </c>
      <c r="BR1687" s="2">
        <v>0</v>
      </c>
      <c r="BS1687" s="2">
        <v>1</v>
      </c>
      <c r="BT1687" s="2">
        <v>1</v>
      </c>
      <c r="BU1687" s="2">
        <v>1</v>
      </c>
      <c r="BV1687" s="2">
        <v>1</v>
      </c>
      <c r="BW1687" s="2">
        <v>1</v>
      </c>
      <c r="BX1687" s="2">
        <v>1</v>
      </c>
      <c r="BY1687" s="2" t="s">
        <v>3</v>
      </c>
      <c r="BZ1687" s="2">
        <v>0</v>
      </c>
      <c r="CA1687" s="2">
        <v>0</v>
      </c>
      <c r="CB1687" s="2" t="s">
        <v>3</v>
      </c>
      <c r="CC1687" s="2"/>
      <c r="CD1687" s="2"/>
      <c r="CE1687" s="2">
        <v>0</v>
      </c>
      <c r="CF1687" s="2">
        <v>0</v>
      </c>
      <c r="CG1687" s="2">
        <v>0</v>
      </c>
      <c r="CH1687" s="2">
        <v>124</v>
      </c>
      <c r="CI1687" s="2">
        <v>2</v>
      </c>
      <c r="CJ1687" s="2">
        <v>0</v>
      </c>
      <c r="CK1687" s="2">
        <v>0</v>
      </c>
      <c r="CL1687" s="2">
        <v>0</v>
      </c>
      <c r="CM1687" s="2">
        <v>0</v>
      </c>
      <c r="CN1687" s="2" t="s">
        <v>3</v>
      </c>
      <c r="CO1687" s="2">
        <v>0</v>
      </c>
      <c r="CP1687" s="2">
        <f t="shared" si="1370"/>
        <v>0</v>
      </c>
      <c r="CQ1687" s="2">
        <f t="shared" si="1371"/>
        <v>14770.4</v>
      </c>
      <c r="CR1687" s="2">
        <f t="shared" si="1372"/>
        <v>0</v>
      </c>
      <c r="CS1687" s="2">
        <f t="shared" si="1373"/>
        <v>0</v>
      </c>
      <c r="CT1687" s="2">
        <f t="shared" si="1374"/>
        <v>0</v>
      </c>
      <c r="CU1687" s="2">
        <f t="shared" si="1375"/>
        <v>0</v>
      </c>
      <c r="CV1687" s="2">
        <f t="shared" si="1376"/>
        <v>0</v>
      </c>
      <c r="CW1687" s="2">
        <f t="shared" si="1377"/>
        <v>0</v>
      </c>
      <c r="CX1687" s="2">
        <f t="shared" si="1378"/>
        <v>0</v>
      </c>
      <c r="CY1687" s="2">
        <f>(((S1687+R1687)*AT1687)/100)</f>
        <v>0</v>
      </c>
      <c r="CZ1687" s="2">
        <f>(((S1687+R1687)*AU1687)/100)</f>
        <v>0</v>
      </c>
      <c r="DA1687" s="2"/>
      <c r="DB1687" s="2"/>
      <c r="DC1687" s="2" t="s">
        <v>3</v>
      </c>
      <c r="DD1687" s="2" t="s">
        <v>3</v>
      </c>
      <c r="DE1687" s="2" t="s">
        <v>3</v>
      </c>
      <c r="DF1687" s="2" t="s">
        <v>3</v>
      </c>
      <c r="DG1687" s="2" t="s">
        <v>3</v>
      </c>
      <c r="DH1687" s="2" t="s">
        <v>3</v>
      </c>
      <c r="DI1687" s="2" t="s">
        <v>3</v>
      </c>
      <c r="DJ1687" s="2" t="s">
        <v>3</v>
      </c>
      <c r="DK1687" s="2" t="s">
        <v>3</v>
      </c>
      <c r="DL1687" s="2" t="s">
        <v>3</v>
      </c>
      <c r="DM1687" s="2" t="s">
        <v>3</v>
      </c>
      <c r="DN1687" s="2">
        <v>0</v>
      </c>
      <c r="DO1687" s="2">
        <v>0</v>
      </c>
      <c r="DP1687" s="2">
        <v>1</v>
      </c>
      <c r="DQ1687" s="2">
        <v>1</v>
      </c>
      <c r="DR1687" s="2"/>
      <c r="DS1687" s="2"/>
      <c r="DT1687" s="2"/>
      <c r="DU1687" s="2">
        <v>1009</v>
      </c>
      <c r="DV1687" s="2" t="s">
        <v>78</v>
      </c>
      <c r="DW1687" s="2" t="s">
        <v>78</v>
      </c>
      <c r="DX1687" s="2">
        <v>1000</v>
      </c>
      <c r="DY1687" s="2"/>
      <c r="DZ1687" s="2" t="s">
        <v>3</v>
      </c>
      <c r="EA1687" s="2" t="s">
        <v>3</v>
      </c>
      <c r="EB1687" s="2" t="s">
        <v>3</v>
      </c>
      <c r="EC1687" s="2" t="s">
        <v>3</v>
      </c>
      <c r="ED1687" s="2"/>
      <c r="EE1687" s="2">
        <v>54329104</v>
      </c>
      <c r="EF1687" s="2">
        <v>13</v>
      </c>
      <c r="EG1687" s="2" t="s">
        <v>42</v>
      </c>
      <c r="EH1687" s="2">
        <v>0</v>
      </c>
      <c r="EI1687" s="2" t="s">
        <v>3</v>
      </c>
      <c r="EJ1687" s="2">
        <v>1</v>
      </c>
      <c r="EK1687" s="2">
        <v>500003</v>
      </c>
      <c r="EL1687" s="2" t="s">
        <v>43</v>
      </c>
      <c r="EM1687" s="2" t="s">
        <v>44</v>
      </c>
      <c r="EN1687" s="2"/>
      <c r="EO1687" s="2" t="s">
        <v>3</v>
      </c>
      <c r="EP1687" s="2"/>
      <c r="EQ1687" s="2">
        <v>0</v>
      </c>
      <c r="ER1687" s="2">
        <v>14770.4</v>
      </c>
      <c r="ES1687" s="2">
        <v>14770.4</v>
      </c>
      <c r="ET1687" s="2">
        <v>0</v>
      </c>
      <c r="EU1687" s="2">
        <v>0</v>
      </c>
      <c r="EV1687" s="2">
        <v>0</v>
      </c>
      <c r="EW1687" s="2">
        <v>0</v>
      </c>
      <c r="EX1687" s="2">
        <v>0</v>
      </c>
      <c r="EY1687" s="2"/>
      <c r="EZ1687" s="2"/>
      <c r="FA1687" s="2"/>
      <c r="FB1687" s="2"/>
      <c r="FC1687" s="2"/>
      <c r="FD1687" s="2"/>
      <c r="FE1687" s="2"/>
      <c r="FF1687" s="2"/>
      <c r="FG1687" s="2"/>
      <c r="FH1687" s="2"/>
      <c r="FI1687" s="2"/>
      <c r="FJ1687" s="2"/>
      <c r="FK1687" s="2"/>
      <c r="FL1687" s="2"/>
      <c r="FM1687" s="2"/>
      <c r="FN1687" s="2"/>
      <c r="FO1687" s="2"/>
      <c r="FP1687" s="2"/>
      <c r="FQ1687" s="2">
        <v>0</v>
      </c>
      <c r="FR1687" s="2">
        <f t="shared" si="1379"/>
        <v>0</v>
      </c>
      <c r="FS1687" s="2">
        <v>0</v>
      </c>
      <c r="FT1687" s="2"/>
      <c r="FU1687" s="2"/>
      <c r="FV1687" s="2"/>
      <c r="FW1687" s="2"/>
      <c r="FX1687" s="2">
        <v>0</v>
      </c>
      <c r="FY1687" s="2">
        <v>0</v>
      </c>
      <c r="FZ1687" s="2"/>
      <c r="GA1687" s="2" t="s">
        <v>3</v>
      </c>
      <c r="GB1687" s="2"/>
      <c r="GC1687" s="2"/>
      <c r="GD1687" s="2">
        <v>1</v>
      </c>
      <c r="GE1687" s="2"/>
      <c r="GF1687" s="2">
        <v>-78750848</v>
      </c>
      <c r="GG1687" s="2">
        <v>2</v>
      </c>
      <c r="GH1687" s="2">
        <v>1</v>
      </c>
      <c r="GI1687" s="2">
        <v>-2</v>
      </c>
      <c r="GJ1687" s="2">
        <v>0</v>
      </c>
      <c r="GK1687" s="2">
        <v>0</v>
      </c>
      <c r="GL1687" s="2">
        <f t="shared" si="1380"/>
        <v>0</v>
      </c>
      <c r="GM1687" s="2">
        <f t="shared" si="1381"/>
        <v>0</v>
      </c>
      <c r="GN1687" s="2">
        <f t="shared" si="1382"/>
        <v>0</v>
      </c>
      <c r="GO1687" s="2">
        <f t="shared" si="1383"/>
        <v>0</v>
      </c>
      <c r="GP1687" s="2">
        <f t="shared" si="1384"/>
        <v>0</v>
      </c>
      <c r="GQ1687" s="2"/>
      <c r="GR1687" s="2">
        <v>0</v>
      </c>
      <c r="GS1687" s="2">
        <v>3</v>
      </c>
      <c r="GT1687" s="2">
        <v>0</v>
      </c>
      <c r="GU1687" s="2" t="s">
        <v>3</v>
      </c>
      <c r="GV1687" s="2">
        <f t="shared" si="1385"/>
        <v>0</v>
      </c>
      <c r="GW1687" s="2">
        <v>1</v>
      </c>
      <c r="GX1687" s="2">
        <f t="shared" si="1386"/>
        <v>0</v>
      </c>
      <c r="GY1687" s="2"/>
      <c r="GZ1687" s="2"/>
      <c r="HA1687" s="2">
        <v>0</v>
      </c>
      <c r="HB1687" s="2">
        <v>0</v>
      </c>
      <c r="HC1687" s="2">
        <f t="shared" si="1387"/>
        <v>0</v>
      </c>
      <c r="HD1687" s="2"/>
      <c r="HE1687" s="2" t="s">
        <v>3</v>
      </c>
      <c r="HF1687" s="2" t="s">
        <v>3</v>
      </c>
      <c r="HG1687" s="2"/>
      <c r="HH1687" s="2"/>
      <c r="HI1687" s="2"/>
      <c r="HJ1687" s="2"/>
      <c r="HK1687" s="2"/>
      <c r="HL1687" s="2"/>
      <c r="HM1687" s="2" t="s">
        <v>3</v>
      </c>
      <c r="HN1687" s="2" t="s">
        <v>3</v>
      </c>
      <c r="HO1687" s="2" t="s">
        <v>3</v>
      </c>
      <c r="HP1687" s="2" t="s">
        <v>3</v>
      </c>
      <c r="HQ1687" s="2" t="s">
        <v>3</v>
      </c>
      <c r="HR1687" s="2"/>
      <c r="HS1687" s="2"/>
      <c r="HT1687" s="2"/>
      <c r="HU1687" s="2"/>
      <c r="HV1687" s="2"/>
      <c r="HW1687" s="2"/>
      <c r="HX1687" s="2"/>
      <c r="HY1687" s="2"/>
      <c r="HZ1687" s="2"/>
      <c r="IA1687" s="2"/>
      <c r="IB1687" s="2"/>
      <c r="IC1687" s="2"/>
      <c r="ID1687" s="2"/>
      <c r="IE1687" s="2"/>
      <c r="IF1687" s="2"/>
      <c r="IG1687" s="2"/>
      <c r="IH1687" s="2"/>
      <c r="II1687" s="2"/>
      <c r="IJ1687" s="2"/>
      <c r="IK1687" s="2">
        <v>0</v>
      </c>
      <c r="IL1687" s="2"/>
      <c r="IM1687" s="2"/>
      <c r="IN1687" s="2"/>
      <c r="IO1687" s="2"/>
      <c r="IP1687" s="2"/>
      <c r="IQ1687" s="2"/>
      <c r="IR1687" s="2"/>
      <c r="IS1687" s="2"/>
      <c r="IT1687" s="2"/>
      <c r="IU1687" s="2"/>
    </row>
    <row r="1688" spans="1:255" x14ac:dyDescent="0.2">
      <c r="A1688">
        <v>18</v>
      </c>
      <c r="B1688">
        <v>1</v>
      </c>
      <c r="C1688">
        <v>1336</v>
      </c>
      <c r="E1688" t="s">
        <v>723</v>
      </c>
      <c r="F1688" t="s">
        <v>671</v>
      </c>
      <c r="G1688" t="s">
        <v>672</v>
      </c>
      <c r="H1688" t="s">
        <v>78</v>
      </c>
      <c r="I1688">
        <f>I1684*J1688</f>
        <v>0</v>
      </c>
      <c r="J1688">
        <v>1</v>
      </c>
      <c r="K1688">
        <v>1</v>
      </c>
      <c r="L1688">
        <v>0.14799999999999999</v>
      </c>
      <c r="M1688">
        <v>0</v>
      </c>
      <c r="N1688">
        <f t="shared" si="1350"/>
        <v>0.14799999999999999</v>
      </c>
      <c r="O1688">
        <f t="shared" si="1351"/>
        <v>0</v>
      </c>
      <c r="P1688">
        <f t="shared" si="1352"/>
        <v>0</v>
      </c>
      <c r="Q1688">
        <f t="shared" si="1353"/>
        <v>0</v>
      </c>
      <c r="R1688">
        <f t="shared" si="1354"/>
        <v>0</v>
      </c>
      <c r="S1688">
        <f t="shared" si="1355"/>
        <v>0</v>
      </c>
      <c r="T1688">
        <f t="shared" si="1356"/>
        <v>0</v>
      </c>
      <c r="U1688">
        <f t="shared" si="1357"/>
        <v>0</v>
      </c>
      <c r="V1688">
        <f t="shared" si="1358"/>
        <v>0</v>
      </c>
      <c r="W1688">
        <f t="shared" si="1359"/>
        <v>0</v>
      </c>
      <c r="X1688">
        <f t="shared" si="1360"/>
        <v>0</v>
      </c>
      <c r="Y1688">
        <f t="shared" si="1361"/>
        <v>0</v>
      </c>
      <c r="AA1688">
        <v>69726884</v>
      </c>
      <c r="AB1688">
        <f t="shared" si="1362"/>
        <v>14515.49</v>
      </c>
      <c r="AC1688">
        <f>ROUND((ES1688),2)</f>
        <v>14515.49</v>
      </c>
      <c r="AD1688">
        <f t="shared" si="1363"/>
        <v>0</v>
      </c>
      <c r="AE1688">
        <f t="shared" si="1364"/>
        <v>0</v>
      </c>
      <c r="AF1688">
        <f t="shared" si="1365"/>
        <v>0</v>
      </c>
      <c r="AG1688">
        <f t="shared" si="1366"/>
        <v>0</v>
      </c>
      <c r="AH1688">
        <f t="shared" si="1367"/>
        <v>0</v>
      </c>
      <c r="AI1688">
        <f t="shared" si="1368"/>
        <v>0</v>
      </c>
      <c r="AJ1688">
        <f t="shared" si="1369"/>
        <v>0</v>
      </c>
      <c r="AK1688">
        <v>14515.490000000002</v>
      </c>
      <c r="AL1688">
        <v>14515.490000000002</v>
      </c>
      <c r="AM1688">
        <v>0</v>
      </c>
      <c r="AN1688">
        <v>0</v>
      </c>
      <c r="AO1688">
        <v>0</v>
      </c>
      <c r="AP1688">
        <v>0</v>
      </c>
      <c r="AQ1688">
        <v>0</v>
      </c>
      <c r="AR1688">
        <v>0</v>
      </c>
      <c r="AS1688">
        <v>0</v>
      </c>
      <c r="AT1688">
        <v>0</v>
      </c>
      <c r="AU1688">
        <v>0</v>
      </c>
      <c r="AV1688">
        <v>1</v>
      </c>
      <c r="AW1688">
        <v>1</v>
      </c>
      <c r="AZ1688">
        <v>1</v>
      </c>
      <c r="BA1688">
        <v>1</v>
      </c>
      <c r="BB1688">
        <v>1</v>
      </c>
      <c r="BC1688">
        <v>7.56</v>
      </c>
      <c r="BD1688" t="s">
        <v>3</v>
      </c>
      <c r="BE1688" t="s">
        <v>3</v>
      </c>
      <c r="BF1688" t="s">
        <v>3</v>
      </c>
      <c r="BG1688" t="s">
        <v>3</v>
      </c>
      <c r="BH1688">
        <v>3</v>
      </c>
      <c r="BI1688">
        <v>1</v>
      </c>
      <c r="BJ1688" t="s">
        <v>673</v>
      </c>
      <c r="BM1688">
        <v>500003</v>
      </c>
      <c r="BN1688">
        <v>0</v>
      </c>
      <c r="BO1688" t="s">
        <v>3</v>
      </c>
      <c r="BP1688">
        <v>0</v>
      </c>
      <c r="BQ1688">
        <v>13</v>
      </c>
      <c r="BR1688">
        <v>0</v>
      </c>
      <c r="BS1688">
        <v>1</v>
      </c>
      <c r="BT1688">
        <v>1</v>
      </c>
      <c r="BU1688">
        <v>1</v>
      </c>
      <c r="BV1688">
        <v>1</v>
      </c>
      <c r="BW1688">
        <v>1</v>
      </c>
      <c r="BX1688">
        <v>1</v>
      </c>
      <c r="BY1688" t="s">
        <v>3</v>
      </c>
      <c r="BZ1688">
        <v>0</v>
      </c>
      <c r="CA1688">
        <v>0</v>
      </c>
      <c r="CB1688" t="s">
        <v>3</v>
      </c>
      <c r="CE1688">
        <v>0</v>
      </c>
      <c r="CF1688">
        <v>0</v>
      </c>
      <c r="CG1688">
        <v>0</v>
      </c>
      <c r="CH1688">
        <v>124</v>
      </c>
      <c r="CI1688">
        <v>2</v>
      </c>
      <c r="CJ1688">
        <v>0</v>
      </c>
      <c r="CK1688">
        <v>0</v>
      </c>
      <c r="CL1688">
        <v>0</v>
      </c>
      <c r="CM1688">
        <v>0</v>
      </c>
      <c r="CN1688" t="s">
        <v>3</v>
      </c>
      <c r="CO1688">
        <v>0</v>
      </c>
      <c r="CP1688">
        <f t="shared" si="1370"/>
        <v>0</v>
      </c>
      <c r="CQ1688">
        <f t="shared" si="1371"/>
        <v>109737.1044</v>
      </c>
      <c r="CR1688">
        <f t="shared" si="1372"/>
        <v>0</v>
      </c>
      <c r="CS1688">
        <f t="shared" si="1373"/>
        <v>0</v>
      </c>
      <c r="CT1688">
        <f t="shared" si="1374"/>
        <v>0</v>
      </c>
      <c r="CU1688">
        <f t="shared" si="1375"/>
        <v>0</v>
      </c>
      <c r="CV1688">
        <f t="shared" si="1376"/>
        <v>0</v>
      </c>
      <c r="CW1688">
        <f t="shared" si="1377"/>
        <v>0</v>
      </c>
      <c r="CX1688">
        <f t="shared" si="1378"/>
        <v>0</v>
      </c>
      <c r="CY1688">
        <f>(S1688+R1688)*(BZ1688/100)</f>
        <v>0</v>
      </c>
      <c r="CZ1688">
        <f>(S1688+R1688)*(CA1688/100)</f>
        <v>0</v>
      </c>
      <c r="DC1688" t="s">
        <v>3</v>
      </c>
      <c r="DD1688" t="s">
        <v>3</v>
      </c>
      <c r="DE1688" t="s">
        <v>3</v>
      </c>
      <c r="DF1688" t="s">
        <v>3</v>
      </c>
      <c r="DG1688" t="s">
        <v>3</v>
      </c>
      <c r="DH1688" t="s">
        <v>3</v>
      </c>
      <c r="DI1688" t="s">
        <v>3</v>
      </c>
      <c r="DJ1688" t="s">
        <v>3</v>
      </c>
      <c r="DK1688" t="s">
        <v>3</v>
      </c>
      <c r="DL1688" t="s">
        <v>3</v>
      </c>
      <c r="DM1688" t="s">
        <v>3</v>
      </c>
      <c r="DN1688">
        <v>0</v>
      </c>
      <c r="DO1688">
        <v>0</v>
      </c>
      <c r="DP1688">
        <v>1</v>
      </c>
      <c r="DQ1688">
        <v>1</v>
      </c>
      <c r="DU1688">
        <v>1009</v>
      </c>
      <c r="DV1688" t="s">
        <v>78</v>
      </c>
      <c r="DW1688" t="s">
        <v>78</v>
      </c>
      <c r="DX1688">
        <v>1000</v>
      </c>
      <c r="DZ1688" t="s">
        <v>3</v>
      </c>
      <c r="EA1688" t="s">
        <v>3</v>
      </c>
      <c r="EB1688" t="s">
        <v>3</v>
      </c>
      <c r="EC1688" t="s">
        <v>3</v>
      </c>
      <c r="EE1688">
        <v>54329104</v>
      </c>
      <c r="EF1688">
        <v>13</v>
      </c>
      <c r="EG1688" t="s">
        <v>42</v>
      </c>
      <c r="EH1688">
        <v>0</v>
      </c>
      <c r="EI1688" t="s">
        <v>3</v>
      </c>
      <c r="EJ1688">
        <v>1</v>
      </c>
      <c r="EK1688">
        <v>500003</v>
      </c>
      <c r="EL1688" t="s">
        <v>43</v>
      </c>
      <c r="EM1688" t="s">
        <v>44</v>
      </c>
      <c r="EO1688" t="s">
        <v>3</v>
      </c>
      <c r="EQ1688">
        <v>0</v>
      </c>
      <c r="ER1688">
        <v>104961.39</v>
      </c>
      <c r="ES1688">
        <v>14515.490000000002</v>
      </c>
      <c r="ET1688">
        <v>0</v>
      </c>
      <c r="EU1688">
        <v>0</v>
      </c>
      <c r="EV1688">
        <v>0</v>
      </c>
      <c r="EW1688">
        <v>0</v>
      </c>
      <c r="EX1688">
        <v>0</v>
      </c>
      <c r="EZ1688">
        <v>5</v>
      </c>
      <c r="FC1688">
        <v>0</v>
      </c>
      <c r="FD1688">
        <v>18</v>
      </c>
      <c r="FF1688">
        <v>104961.39</v>
      </c>
      <c r="FQ1688">
        <v>0</v>
      </c>
      <c r="FR1688">
        <f t="shared" si="1379"/>
        <v>0</v>
      </c>
      <c r="FS1688">
        <v>0</v>
      </c>
      <c r="FX1688">
        <v>0</v>
      </c>
      <c r="FY1688">
        <v>0</v>
      </c>
      <c r="GA1688" t="s">
        <v>674</v>
      </c>
      <c r="GD1688">
        <v>1</v>
      </c>
      <c r="GF1688">
        <v>-78750848</v>
      </c>
      <c r="GG1688">
        <v>2</v>
      </c>
      <c r="GH1688">
        <v>3</v>
      </c>
      <c r="GI1688">
        <v>5</v>
      </c>
      <c r="GJ1688">
        <v>0</v>
      </c>
      <c r="GK1688">
        <v>0</v>
      </c>
      <c r="GL1688">
        <f t="shared" si="1380"/>
        <v>0</v>
      </c>
      <c r="GM1688">
        <f t="shared" si="1381"/>
        <v>0</v>
      </c>
      <c r="GN1688">
        <f t="shared" si="1382"/>
        <v>0</v>
      </c>
      <c r="GO1688">
        <f t="shared" si="1383"/>
        <v>0</v>
      </c>
      <c r="GP1688">
        <f t="shared" si="1384"/>
        <v>0</v>
      </c>
      <c r="GR1688">
        <v>1</v>
      </c>
      <c r="GS1688">
        <v>1</v>
      </c>
      <c r="GT1688">
        <v>0</v>
      </c>
      <c r="GU1688" t="s">
        <v>3</v>
      </c>
      <c r="GV1688">
        <f t="shared" si="1385"/>
        <v>0</v>
      </c>
      <c r="GW1688">
        <v>1</v>
      </c>
      <c r="GX1688">
        <f t="shared" si="1386"/>
        <v>0</v>
      </c>
      <c r="HA1688">
        <v>0</v>
      </c>
      <c r="HB1688">
        <v>0</v>
      </c>
      <c r="HC1688">
        <f t="shared" si="1387"/>
        <v>0</v>
      </c>
      <c r="HE1688" t="s">
        <v>35</v>
      </c>
      <c r="HF1688" t="s">
        <v>36</v>
      </c>
      <c r="HM1688" t="s">
        <v>3</v>
      </c>
      <c r="HN1688" t="s">
        <v>3</v>
      </c>
      <c r="HO1688" t="s">
        <v>3</v>
      </c>
      <c r="HP1688" t="s">
        <v>3</v>
      </c>
      <c r="HQ1688" t="s">
        <v>3</v>
      </c>
      <c r="IK1688">
        <v>0</v>
      </c>
    </row>
    <row r="1689" spans="1:255" x14ac:dyDescent="0.2">
      <c r="A1689" s="2">
        <v>17</v>
      </c>
      <c r="B1689" s="2">
        <v>1</v>
      </c>
      <c r="C1689" s="2">
        <f>ROW(SmtRes!A1342)</f>
        <v>1342</v>
      </c>
      <c r="D1689" s="2">
        <f>ROW(EtalonRes!A1364)</f>
        <v>1364</v>
      </c>
      <c r="E1689" s="2" t="s">
        <v>724</v>
      </c>
      <c r="F1689" s="2" t="s">
        <v>184</v>
      </c>
      <c r="G1689" s="2" t="s">
        <v>185</v>
      </c>
      <c r="H1689" s="2" t="s">
        <v>186</v>
      </c>
      <c r="I1689" s="2">
        <v>0</v>
      </c>
      <c r="J1689" s="2">
        <v>0</v>
      </c>
      <c r="K1689" s="2">
        <v>0</v>
      </c>
      <c r="L1689" s="2">
        <v>0.80300000000000005</v>
      </c>
      <c r="M1689" s="2">
        <v>0</v>
      </c>
      <c r="N1689" s="2">
        <f t="shared" si="1350"/>
        <v>0.80300000000000005</v>
      </c>
      <c r="O1689" s="2">
        <f t="shared" si="1351"/>
        <v>0</v>
      </c>
      <c r="P1689" s="2">
        <f t="shared" si="1352"/>
        <v>0</v>
      </c>
      <c r="Q1689" s="2">
        <f t="shared" si="1353"/>
        <v>0</v>
      </c>
      <c r="R1689" s="2">
        <f t="shared" si="1354"/>
        <v>0</v>
      </c>
      <c r="S1689" s="2">
        <f t="shared" si="1355"/>
        <v>0</v>
      </c>
      <c r="T1689" s="2">
        <f t="shared" si="1356"/>
        <v>0</v>
      </c>
      <c r="U1689" s="2">
        <f t="shared" si="1357"/>
        <v>0</v>
      </c>
      <c r="V1689" s="2">
        <f t="shared" si="1358"/>
        <v>0</v>
      </c>
      <c r="W1689" s="2">
        <f t="shared" si="1359"/>
        <v>0</v>
      </c>
      <c r="X1689" s="2">
        <f t="shared" si="1360"/>
        <v>0</v>
      </c>
      <c r="Y1689" s="2">
        <f t="shared" si="1361"/>
        <v>0</v>
      </c>
      <c r="Z1689" s="2"/>
      <c r="AA1689" s="2">
        <v>69726971</v>
      </c>
      <c r="AB1689" s="2">
        <f t="shared" si="1362"/>
        <v>360.73</v>
      </c>
      <c r="AC1689" s="2">
        <f>ROUND((ES1689+(SUM(SmtRes!BC1337:'SmtRes'!BC1342)+SUM(EtalonRes!AL1359:'EtalonRes'!AL1364))),2)</f>
        <v>0</v>
      </c>
      <c r="AD1689" s="2">
        <f t="shared" si="1363"/>
        <v>44.25</v>
      </c>
      <c r="AE1689" s="2">
        <f t="shared" si="1364"/>
        <v>17.28</v>
      </c>
      <c r="AF1689" s="2">
        <f t="shared" si="1365"/>
        <v>316.48</v>
      </c>
      <c r="AG1689" s="2">
        <f t="shared" si="1366"/>
        <v>0</v>
      </c>
      <c r="AH1689" s="2">
        <f t="shared" si="1367"/>
        <v>39.51</v>
      </c>
      <c r="AI1689" s="2">
        <f t="shared" si="1368"/>
        <v>1.27</v>
      </c>
      <c r="AJ1689" s="2">
        <f t="shared" si="1369"/>
        <v>0</v>
      </c>
      <c r="AK1689" s="2">
        <v>1394.91</v>
      </c>
      <c r="AL1689" s="2">
        <v>1034.18</v>
      </c>
      <c r="AM1689" s="2">
        <v>44.25</v>
      </c>
      <c r="AN1689" s="2">
        <v>17.28</v>
      </c>
      <c r="AO1689" s="2">
        <v>316.48</v>
      </c>
      <c r="AP1689" s="2">
        <v>0</v>
      </c>
      <c r="AQ1689" s="2">
        <v>39.51</v>
      </c>
      <c r="AR1689" s="2">
        <v>1.27</v>
      </c>
      <c r="AS1689" s="2">
        <v>0</v>
      </c>
      <c r="AT1689" s="2">
        <v>123</v>
      </c>
      <c r="AU1689" s="2">
        <v>75</v>
      </c>
      <c r="AV1689" s="2">
        <v>1</v>
      </c>
      <c r="AW1689" s="2">
        <v>1</v>
      </c>
      <c r="AX1689" s="2"/>
      <c r="AY1689" s="2"/>
      <c r="AZ1689" s="2">
        <v>1</v>
      </c>
      <c r="BA1689" s="2">
        <v>1</v>
      </c>
      <c r="BB1689" s="2">
        <v>1</v>
      </c>
      <c r="BC1689" s="2">
        <v>1</v>
      </c>
      <c r="BD1689" s="2" t="s">
        <v>3</v>
      </c>
      <c r="BE1689" s="2" t="s">
        <v>3</v>
      </c>
      <c r="BF1689" s="2" t="s">
        <v>3</v>
      </c>
      <c r="BG1689" s="2" t="s">
        <v>3</v>
      </c>
      <c r="BH1689" s="2">
        <v>0</v>
      </c>
      <c r="BI1689" s="2">
        <v>1</v>
      </c>
      <c r="BJ1689" s="2" t="s">
        <v>187</v>
      </c>
      <c r="BK1689" s="2"/>
      <c r="BL1689" s="2"/>
      <c r="BM1689" s="2">
        <v>11001</v>
      </c>
      <c r="BN1689" s="2">
        <v>0</v>
      </c>
      <c r="BO1689" s="2" t="s">
        <v>3</v>
      </c>
      <c r="BP1689" s="2">
        <v>0</v>
      </c>
      <c r="BQ1689" s="2">
        <v>2</v>
      </c>
      <c r="BR1689" s="2">
        <v>0</v>
      </c>
      <c r="BS1689" s="2">
        <v>1</v>
      </c>
      <c r="BT1689" s="2">
        <v>1</v>
      </c>
      <c r="BU1689" s="2">
        <v>1</v>
      </c>
      <c r="BV1689" s="2">
        <v>1</v>
      </c>
      <c r="BW1689" s="2">
        <v>1</v>
      </c>
      <c r="BX1689" s="2">
        <v>1</v>
      </c>
      <c r="BY1689" s="2" t="s">
        <v>3</v>
      </c>
      <c r="BZ1689" s="2">
        <v>123</v>
      </c>
      <c r="CA1689" s="2">
        <v>75</v>
      </c>
      <c r="CB1689" s="2" t="s">
        <v>3</v>
      </c>
      <c r="CC1689" s="2"/>
      <c r="CD1689" s="2"/>
      <c r="CE1689" s="2">
        <v>0</v>
      </c>
      <c r="CF1689" s="2">
        <v>0</v>
      </c>
      <c r="CG1689" s="2">
        <v>0</v>
      </c>
      <c r="CH1689" s="2">
        <v>125</v>
      </c>
      <c r="CI1689" s="2">
        <v>0</v>
      </c>
      <c r="CJ1689" s="2">
        <v>0</v>
      </c>
      <c r="CK1689" s="2">
        <v>0</v>
      </c>
      <c r="CL1689" s="2">
        <v>0</v>
      </c>
      <c r="CM1689" s="2">
        <v>0</v>
      </c>
      <c r="CN1689" s="2" t="s">
        <v>3</v>
      </c>
      <c r="CO1689" s="2">
        <v>0</v>
      </c>
      <c r="CP1689" s="2">
        <f t="shared" si="1370"/>
        <v>0</v>
      </c>
      <c r="CQ1689" s="2">
        <f t="shared" si="1371"/>
        <v>0</v>
      </c>
      <c r="CR1689" s="2">
        <f t="shared" si="1372"/>
        <v>44.25</v>
      </c>
      <c r="CS1689" s="2">
        <f t="shared" si="1373"/>
        <v>17.28</v>
      </c>
      <c r="CT1689" s="2">
        <f t="shared" si="1374"/>
        <v>316.48</v>
      </c>
      <c r="CU1689" s="2">
        <f t="shared" si="1375"/>
        <v>0</v>
      </c>
      <c r="CV1689" s="2">
        <f t="shared" si="1376"/>
        <v>39.51</v>
      </c>
      <c r="CW1689" s="2">
        <f t="shared" si="1377"/>
        <v>1.27</v>
      </c>
      <c r="CX1689" s="2">
        <f t="shared" si="1378"/>
        <v>0</v>
      </c>
      <c r="CY1689" s="2">
        <f>(((S1689+R1689)*AT1689)/100)</f>
        <v>0</v>
      </c>
      <c r="CZ1689" s="2">
        <f>(((S1689+R1689)*AU1689)/100)</f>
        <v>0</v>
      </c>
      <c r="DA1689" s="2"/>
      <c r="DB1689" s="2"/>
      <c r="DC1689" s="2" t="s">
        <v>3</v>
      </c>
      <c r="DD1689" s="2" t="s">
        <v>3</v>
      </c>
      <c r="DE1689" s="2" t="s">
        <v>3</v>
      </c>
      <c r="DF1689" s="2" t="s">
        <v>3</v>
      </c>
      <c r="DG1689" s="2" t="s">
        <v>3</v>
      </c>
      <c r="DH1689" s="2" t="s">
        <v>3</v>
      </c>
      <c r="DI1689" s="2" t="s">
        <v>3</v>
      </c>
      <c r="DJ1689" s="2" t="s">
        <v>3</v>
      </c>
      <c r="DK1689" s="2" t="s">
        <v>3</v>
      </c>
      <c r="DL1689" s="2" t="s">
        <v>3</v>
      </c>
      <c r="DM1689" s="2" t="s">
        <v>3</v>
      </c>
      <c r="DN1689" s="2">
        <v>0</v>
      </c>
      <c r="DO1689" s="2">
        <v>0</v>
      </c>
      <c r="DP1689" s="2">
        <v>1</v>
      </c>
      <c r="DQ1689" s="2">
        <v>1</v>
      </c>
      <c r="DR1689" s="2"/>
      <c r="DS1689" s="2"/>
      <c r="DT1689" s="2"/>
      <c r="DU1689" s="2">
        <v>1013</v>
      </c>
      <c r="DV1689" s="2" t="s">
        <v>186</v>
      </c>
      <c r="DW1689" s="2" t="s">
        <v>186</v>
      </c>
      <c r="DX1689" s="2">
        <v>1</v>
      </c>
      <c r="DY1689" s="2"/>
      <c r="DZ1689" s="2" t="s">
        <v>3</v>
      </c>
      <c r="EA1689" s="2" t="s">
        <v>3</v>
      </c>
      <c r="EB1689" s="2" t="s">
        <v>3</v>
      </c>
      <c r="EC1689" s="2" t="s">
        <v>3</v>
      </c>
      <c r="ED1689" s="2"/>
      <c r="EE1689" s="2">
        <v>54328965</v>
      </c>
      <c r="EF1689" s="2">
        <v>2</v>
      </c>
      <c r="EG1689" s="2" t="s">
        <v>21</v>
      </c>
      <c r="EH1689" s="2">
        <v>0</v>
      </c>
      <c r="EI1689" s="2" t="s">
        <v>3</v>
      </c>
      <c r="EJ1689" s="2">
        <v>1</v>
      </c>
      <c r="EK1689" s="2">
        <v>11001</v>
      </c>
      <c r="EL1689" s="2" t="s">
        <v>22</v>
      </c>
      <c r="EM1689" s="2" t="s">
        <v>23</v>
      </c>
      <c r="EN1689" s="2"/>
      <c r="EO1689" s="2" t="s">
        <v>3</v>
      </c>
      <c r="EP1689" s="2"/>
      <c r="EQ1689" s="2">
        <v>1441792</v>
      </c>
      <c r="ER1689" s="2">
        <v>1394.91</v>
      </c>
      <c r="ES1689" s="2">
        <v>1034.18</v>
      </c>
      <c r="ET1689" s="2">
        <v>44.25</v>
      </c>
      <c r="EU1689" s="2">
        <v>17.28</v>
      </c>
      <c r="EV1689" s="2">
        <v>316.48</v>
      </c>
      <c r="EW1689" s="2">
        <v>39.51</v>
      </c>
      <c r="EX1689" s="2">
        <v>1.27</v>
      </c>
      <c r="EY1689" s="2">
        <v>1</v>
      </c>
      <c r="EZ1689" s="2"/>
      <c r="FA1689" s="2"/>
      <c r="FB1689" s="2"/>
      <c r="FC1689" s="2"/>
      <c r="FD1689" s="2"/>
      <c r="FE1689" s="2"/>
      <c r="FF1689" s="2"/>
      <c r="FG1689" s="2"/>
      <c r="FH1689" s="2"/>
      <c r="FI1689" s="2"/>
      <c r="FJ1689" s="2"/>
      <c r="FK1689" s="2"/>
      <c r="FL1689" s="2"/>
      <c r="FM1689" s="2"/>
      <c r="FN1689" s="2"/>
      <c r="FO1689" s="2"/>
      <c r="FP1689" s="2"/>
      <c r="FQ1689" s="2">
        <v>0</v>
      </c>
      <c r="FR1689" s="2">
        <f t="shared" si="1379"/>
        <v>0</v>
      </c>
      <c r="FS1689" s="2">
        <v>0</v>
      </c>
      <c r="FT1689" s="2"/>
      <c r="FU1689" s="2"/>
      <c r="FV1689" s="2"/>
      <c r="FW1689" s="2"/>
      <c r="FX1689" s="2">
        <v>123</v>
      </c>
      <c r="FY1689" s="2">
        <v>75</v>
      </c>
      <c r="FZ1689" s="2"/>
      <c r="GA1689" s="2" t="s">
        <v>3</v>
      </c>
      <c r="GB1689" s="2"/>
      <c r="GC1689" s="2"/>
      <c r="GD1689" s="2">
        <v>1</v>
      </c>
      <c r="GE1689" s="2"/>
      <c r="GF1689" s="2">
        <v>-212485047</v>
      </c>
      <c r="GG1689" s="2">
        <v>2</v>
      </c>
      <c r="GH1689" s="2">
        <v>1</v>
      </c>
      <c r="GI1689" s="2">
        <v>-2</v>
      </c>
      <c r="GJ1689" s="2">
        <v>0</v>
      </c>
      <c r="GK1689" s="2">
        <v>0</v>
      </c>
      <c r="GL1689" s="2">
        <f t="shared" si="1380"/>
        <v>0</v>
      </c>
      <c r="GM1689" s="2">
        <f t="shared" si="1381"/>
        <v>0</v>
      </c>
      <c r="GN1689" s="2">
        <f t="shared" si="1382"/>
        <v>0</v>
      </c>
      <c r="GO1689" s="2">
        <f t="shared" si="1383"/>
        <v>0</v>
      </c>
      <c r="GP1689" s="2">
        <f t="shared" si="1384"/>
        <v>0</v>
      </c>
      <c r="GQ1689" s="2"/>
      <c r="GR1689" s="2">
        <v>0</v>
      </c>
      <c r="GS1689" s="2">
        <v>3</v>
      </c>
      <c r="GT1689" s="2">
        <v>0</v>
      </c>
      <c r="GU1689" s="2" t="s">
        <v>3</v>
      </c>
      <c r="GV1689" s="2">
        <f t="shared" si="1385"/>
        <v>0</v>
      </c>
      <c r="GW1689" s="2">
        <v>1</v>
      </c>
      <c r="GX1689" s="2">
        <f t="shared" si="1386"/>
        <v>0</v>
      </c>
      <c r="GY1689" s="2"/>
      <c r="GZ1689" s="2"/>
      <c r="HA1689" s="2">
        <v>0</v>
      </c>
      <c r="HB1689" s="2">
        <v>0</v>
      </c>
      <c r="HC1689" s="2">
        <f t="shared" si="1387"/>
        <v>0</v>
      </c>
      <c r="HD1689" s="2"/>
      <c r="HE1689" s="2" t="s">
        <v>3</v>
      </c>
      <c r="HF1689" s="2" t="s">
        <v>3</v>
      </c>
      <c r="HG1689" s="2"/>
      <c r="HH1689" s="2"/>
      <c r="HI1689" s="2"/>
      <c r="HJ1689" s="2"/>
      <c r="HK1689" s="2"/>
      <c r="HL1689" s="2"/>
      <c r="HM1689" s="2" t="s">
        <v>3</v>
      </c>
      <c r="HN1689" s="2" t="s">
        <v>24</v>
      </c>
      <c r="HO1689" s="2" t="s">
        <v>25</v>
      </c>
      <c r="HP1689" s="2" t="s">
        <v>22</v>
      </c>
      <c r="HQ1689" s="2" t="s">
        <v>22</v>
      </c>
      <c r="HR1689" s="2"/>
      <c r="HS1689" s="2"/>
      <c r="HT1689" s="2"/>
      <c r="HU1689" s="2"/>
      <c r="HV1689" s="2"/>
      <c r="HW1689" s="2"/>
      <c r="HX1689" s="2"/>
      <c r="HY1689" s="2"/>
      <c r="HZ1689" s="2"/>
      <c r="IA1689" s="2"/>
      <c r="IB1689" s="2"/>
      <c r="IC1689" s="2"/>
      <c r="ID1689" s="2"/>
      <c r="IE1689" s="2"/>
      <c r="IF1689" s="2"/>
      <c r="IG1689" s="2"/>
      <c r="IH1689" s="2"/>
      <c r="II1689" s="2"/>
      <c r="IJ1689" s="2"/>
      <c r="IK1689" s="2">
        <v>0</v>
      </c>
      <c r="IL1689" s="2"/>
      <c r="IM1689" s="2"/>
      <c r="IN1689" s="2"/>
      <c r="IO1689" s="2"/>
      <c r="IP1689" s="2"/>
      <c r="IQ1689" s="2"/>
      <c r="IR1689" s="2"/>
      <c r="IS1689" s="2"/>
      <c r="IT1689" s="2"/>
      <c r="IU1689" s="2"/>
    </row>
    <row r="1690" spans="1:255" x14ac:dyDescent="0.2">
      <c r="A1690">
        <v>17</v>
      </c>
      <c r="B1690">
        <v>1</v>
      </c>
      <c r="C1690">
        <f>ROW(SmtRes!A1348)</f>
        <v>1348</v>
      </c>
      <c r="D1690">
        <f>ROW(EtalonRes!A1370)</f>
        <v>1370</v>
      </c>
      <c r="E1690" t="s">
        <v>724</v>
      </c>
      <c r="F1690" t="s">
        <v>184</v>
      </c>
      <c r="G1690" t="s">
        <v>185</v>
      </c>
      <c r="H1690" t="s">
        <v>186</v>
      </c>
      <c r="I1690">
        <v>0</v>
      </c>
      <c r="J1690">
        <v>0</v>
      </c>
      <c r="K1690">
        <v>0</v>
      </c>
      <c r="L1690">
        <v>0.80300000000000005</v>
      </c>
      <c r="M1690">
        <v>0</v>
      </c>
      <c r="N1690">
        <f t="shared" si="1350"/>
        <v>0.80300000000000005</v>
      </c>
      <c r="O1690">
        <f t="shared" si="1351"/>
        <v>0</v>
      </c>
      <c r="P1690">
        <f t="shared" si="1352"/>
        <v>0</v>
      </c>
      <c r="Q1690">
        <f t="shared" si="1353"/>
        <v>0</v>
      </c>
      <c r="R1690">
        <f t="shared" si="1354"/>
        <v>0</v>
      </c>
      <c r="S1690">
        <f t="shared" si="1355"/>
        <v>0</v>
      </c>
      <c r="T1690">
        <f t="shared" si="1356"/>
        <v>0</v>
      </c>
      <c r="U1690">
        <f t="shared" si="1357"/>
        <v>0</v>
      </c>
      <c r="V1690">
        <f t="shared" si="1358"/>
        <v>0</v>
      </c>
      <c r="W1690">
        <f t="shared" si="1359"/>
        <v>0</v>
      </c>
      <c r="X1690">
        <f t="shared" si="1360"/>
        <v>0</v>
      </c>
      <c r="Y1690">
        <f t="shared" si="1361"/>
        <v>0</v>
      </c>
      <c r="AA1690">
        <v>69726884</v>
      </c>
      <c r="AB1690">
        <f t="shared" si="1362"/>
        <v>360.73</v>
      </c>
      <c r="AC1690">
        <f>ROUND((ES1690+(SUM(SmtRes!BC1343:'SmtRes'!BC1348)+SUM(EtalonRes!AL1365:'EtalonRes'!AL1370))),2)</f>
        <v>0</v>
      </c>
      <c r="AD1690">
        <f t="shared" si="1363"/>
        <v>44.25</v>
      </c>
      <c r="AE1690">
        <f t="shared" si="1364"/>
        <v>17.28</v>
      </c>
      <c r="AF1690">
        <f t="shared" si="1365"/>
        <v>316.48</v>
      </c>
      <c r="AG1690">
        <f t="shared" si="1366"/>
        <v>0</v>
      </c>
      <c r="AH1690">
        <f t="shared" si="1367"/>
        <v>39.51</v>
      </c>
      <c r="AI1690">
        <f t="shared" si="1368"/>
        <v>1.27</v>
      </c>
      <c r="AJ1690">
        <f t="shared" si="1369"/>
        <v>0</v>
      </c>
      <c r="AK1690">
        <v>1394.91</v>
      </c>
      <c r="AL1690">
        <v>1034.18</v>
      </c>
      <c r="AM1690">
        <v>44.25</v>
      </c>
      <c r="AN1690">
        <v>17.28</v>
      </c>
      <c r="AO1690">
        <v>316.48</v>
      </c>
      <c r="AP1690">
        <v>0</v>
      </c>
      <c r="AQ1690">
        <v>39.51</v>
      </c>
      <c r="AR1690">
        <v>1.27</v>
      </c>
      <c r="AS1690">
        <v>0</v>
      </c>
      <c r="AT1690">
        <v>117</v>
      </c>
      <c r="AU1690">
        <v>64</v>
      </c>
      <c r="AV1690">
        <v>1</v>
      </c>
      <c r="AW1690">
        <v>1</v>
      </c>
      <c r="AZ1690">
        <v>1</v>
      </c>
      <c r="BA1690">
        <v>25.36</v>
      </c>
      <c r="BB1690">
        <v>7.84</v>
      </c>
      <c r="BC1690">
        <v>7.56</v>
      </c>
      <c r="BD1690" t="s">
        <v>3</v>
      </c>
      <c r="BE1690" t="s">
        <v>3</v>
      </c>
      <c r="BF1690" t="s">
        <v>3</v>
      </c>
      <c r="BG1690" t="s">
        <v>3</v>
      </c>
      <c r="BH1690">
        <v>0</v>
      </c>
      <c r="BI1690">
        <v>1</v>
      </c>
      <c r="BJ1690" t="s">
        <v>187</v>
      </c>
      <c r="BM1690">
        <v>11001</v>
      </c>
      <c r="BN1690">
        <v>0</v>
      </c>
      <c r="BO1690" t="s">
        <v>184</v>
      </c>
      <c r="BP1690">
        <v>1</v>
      </c>
      <c r="BQ1690">
        <v>2</v>
      </c>
      <c r="BR1690">
        <v>0</v>
      </c>
      <c r="BS1690">
        <v>19.8</v>
      </c>
      <c r="BT1690">
        <v>1</v>
      </c>
      <c r="BU1690">
        <v>1</v>
      </c>
      <c r="BV1690">
        <v>1</v>
      </c>
      <c r="BW1690">
        <v>1</v>
      </c>
      <c r="BX1690">
        <v>1</v>
      </c>
      <c r="BY1690" t="s">
        <v>3</v>
      </c>
      <c r="BZ1690">
        <v>117</v>
      </c>
      <c r="CA1690">
        <v>64</v>
      </c>
      <c r="CB1690" t="s">
        <v>3</v>
      </c>
      <c r="CE1690">
        <v>0</v>
      </c>
      <c r="CF1690">
        <v>0</v>
      </c>
      <c r="CG1690">
        <v>0</v>
      </c>
      <c r="CH1690">
        <v>125</v>
      </c>
      <c r="CI1690">
        <v>0</v>
      </c>
      <c r="CJ1690">
        <v>0</v>
      </c>
      <c r="CK1690">
        <v>0</v>
      </c>
      <c r="CL1690">
        <v>0</v>
      </c>
      <c r="CM1690">
        <v>0</v>
      </c>
      <c r="CN1690" t="s">
        <v>3</v>
      </c>
      <c r="CO1690">
        <v>0</v>
      </c>
      <c r="CP1690">
        <f t="shared" si="1370"/>
        <v>0</v>
      </c>
      <c r="CQ1690">
        <f t="shared" si="1371"/>
        <v>0</v>
      </c>
      <c r="CR1690">
        <f t="shared" si="1372"/>
        <v>346.92</v>
      </c>
      <c r="CS1690">
        <f t="shared" si="1373"/>
        <v>342.14400000000006</v>
      </c>
      <c r="CT1690">
        <f t="shared" si="1374"/>
        <v>8025.9328000000005</v>
      </c>
      <c r="CU1690">
        <f t="shared" si="1375"/>
        <v>0</v>
      </c>
      <c r="CV1690">
        <f t="shared" si="1376"/>
        <v>39.51</v>
      </c>
      <c r="CW1690">
        <f t="shared" si="1377"/>
        <v>1.27</v>
      </c>
      <c r="CX1690">
        <f t="shared" si="1378"/>
        <v>0</v>
      </c>
      <c r="CY1690">
        <f>(S1690+R1690)*(BZ1690/100)</f>
        <v>0</v>
      </c>
      <c r="CZ1690">
        <f>(S1690+R1690)*(CA1690/100)</f>
        <v>0</v>
      </c>
      <c r="DC1690" t="s">
        <v>3</v>
      </c>
      <c r="DD1690" t="s">
        <v>3</v>
      </c>
      <c r="DE1690" t="s">
        <v>3</v>
      </c>
      <c r="DF1690" t="s">
        <v>3</v>
      </c>
      <c r="DG1690" t="s">
        <v>3</v>
      </c>
      <c r="DH1690" t="s">
        <v>3</v>
      </c>
      <c r="DI1690" t="s">
        <v>3</v>
      </c>
      <c r="DJ1690" t="s">
        <v>3</v>
      </c>
      <c r="DK1690" t="s">
        <v>3</v>
      </c>
      <c r="DL1690" t="s">
        <v>3</v>
      </c>
      <c r="DM1690" t="s">
        <v>3</v>
      </c>
      <c r="DN1690">
        <v>123</v>
      </c>
      <c r="DO1690">
        <v>75</v>
      </c>
      <c r="DP1690">
        <v>1</v>
      </c>
      <c r="DQ1690">
        <v>1</v>
      </c>
      <c r="DU1690">
        <v>1013</v>
      </c>
      <c r="DV1690" t="s">
        <v>186</v>
      </c>
      <c r="DW1690" t="s">
        <v>186</v>
      </c>
      <c r="DX1690">
        <v>1</v>
      </c>
      <c r="DZ1690" t="s">
        <v>3</v>
      </c>
      <c r="EA1690" t="s">
        <v>3</v>
      </c>
      <c r="EB1690" t="s">
        <v>3</v>
      </c>
      <c r="EC1690" t="s">
        <v>3</v>
      </c>
      <c r="EE1690">
        <v>54328965</v>
      </c>
      <c r="EF1690">
        <v>2</v>
      </c>
      <c r="EG1690" t="s">
        <v>21</v>
      </c>
      <c r="EH1690">
        <v>0</v>
      </c>
      <c r="EI1690" t="s">
        <v>3</v>
      </c>
      <c r="EJ1690">
        <v>1</v>
      </c>
      <c r="EK1690">
        <v>11001</v>
      </c>
      <c r="EL1690" t="s">
        <v>22</v>
      </c>
      <c r="EM1690" t="s">
        <v>23</v>
      </c>
      <c r="EO1690" t="s">
        <v>3</v>
      </c>
      <c r="EQ1690">
        <v>1441792</v>
      </c>
      <c r="ER1690">
        <v>1394.91</v>
      </c>
      <c r="ES1690">
        <v>1034.18</v>
      </c>
      <c r="ET1690">
        <v>44.25</v>
      </c>
      <c r="EU1690">
        <v>17.28</v>
      </c>
      <c r="EV1690">
        <v>316.48</v>
      </c>
      <c r="EW1690">
        <v>39.51</v>
      </c>
      <c r="EX1690">
        <v>1.27</v>
      </c>
      <c r="EY1690">
        <v>1</v>
      </c>
      <c r="FQ1690">
        <v>0</v>
      </c>
      <c r="FR1690">
        <f t="shared" si="1379"/>
        <v>0</v>
      </c>
      <c r="FS1690">
        <v>0</v>
      </c>
      <c r="FX1690">
        <v>123</v>
      </c>
      <c r="FY1690">
        <v>75</v>
      </c>
      <c r="GA1690" t="s">
        <v>3</v>
      </c>
      <c r="GD1690">
        <v>1</v>
      </c>
      <c r="GF1690">
        <v>-212485047</v>
      </c>
      <c r="GG1690">
        <v>2</v>
      </c>
      <c r="GH1690">
        <v>1</v>
      </c>
      <c r="GI1690">
        <v>2</v>
      </c>
      <c r="GJ1690">
        <v>0</v>
      </c>
      <c r="GK1690">
        <v>0</v>
      </c>
      <c r="GL1690">
        <f t="shared" si="1380"/>
        <v>0</v>
      </c>
      <c r="GM1690">
        <f t="shared" si="1381"/>
        <v>0</v>
      </c>
      <c r="GN1690">
        <f t="shared" si="1382"/>
        <v>0</v>
      </c>
      <c r="GO1690">
        <f t="shared" si="1383"/>
        <v>0</v>
      </c>
      <c r="GP1690">
        <f t="shared" si="1384"/>
        <v>0</v>
      </c>
      <c r="GR1690">
        <v>0</v>
      </c>
      <c r="GS1690">
        <v>0</v>
      </c>
      <c r="GT1690">
        <v>0</v>
      </c>
      <c r="GU1690" t="s">
        <v>3</v>
      </c>
      <c r="GV1690">
        <f t="shared" si="1385"/>
        <v>0</v>
      </c>
      <c r="GW1690">
        <v>1015.2</v>
      </c>
      <c r="GX1690">
        <f t="shared" si="1386"/>
        <v>0</v>
      </c>
      <c r="HA1690">
        <v>0</v>
      </c>
      <c r="HB1690">
        <v>0</v>
      </c>
      <c r="HC1690">
        <f t="shared" si="1387"/>
        <v>0</v>
      </c>
      <c r="HE1690" t="s">
        <v>3</v>
      </c>
      <c r="HF1690" t="s">
        <v>3</v>
      </c>
      <c r="HM1690" t="s">
        <v>3</v>
      </c>
      <c r="HN1690" t="s">
        <v>24</v>
      </c>
      <c r="HO1690" t="s">
        <v>25</v>
      </c>
      <c r="HP1690" t="s">
        <v>22</v>
      </c>
      <c r="HQ1690" t="s">
        <v>22</v>
      </c>
      <c r="IK1690">
        <v>0</v>
      </c>
    </row>
    <row r="1691" spans="1:255" x14ac:dyDescent="0.2">
      <c r="A1691" s="2">
        <v>18</v>
      </c>
      <c r="B1691" s="2">
        <v>1</v>
      </c>
      <c r="C1691" s="2">
        <v>1342</v>
      </c>
      <c r="D1691" s="2"/>
      <c r="E1691" s="2" t="s">
        <v>725</v>
      </c>
      <c r="F1691" s="2" t="s">
        <v>502</v>
      </c>
      <c r="G1691" s="2" t="s">
        <v>503</v>
      </c>
      <c r="H1691" s="2" t="s">
        <v>40</v>
      </c>
      <c r="I1691" s="2">
        <f>I1689*J1691</f>
        <v>0</v>
      </c>
      <c r="J1691" s="2">
        <v>2.04</v>
      </c>
      <c r="K1691" s="2">
        <v>2.04</v>
      </c>
      <c r="L1691" s="2">
        <v>1.63812</v>
      </c>
      <c r="M1691" s="2">
        <v>0</v>
      </c>
      <c r="N1691" s="2">
        <f t="shared" si="1350"/>
        <v>1.6380999999999999</v>
      </c>
      <c r="O1691" s="2">
        <f t="shared" si="1351"/>
        <v>0</v>
      </c>
      <c r="P1691" s="2">
        <f t="shared" si="1352"/>
        <v>0</v>
      </c>
      <c r="Q1691" s="2">
        <f t="shared" si="1353"/>
        <v>0</v>
      </c>
      <c r="R1691" s="2">
        <f t="shared" si="1354"/>
        <v>0</v>
      </c>
      <c r="S1691" s="2">
        <f t="shared" si="1355"/>
        <v>0</v>
      </c>
      <c r="T1691" s="2">
        <f t="shared" si="1356"/>
        <v>0</v>
      </c>
      <c r="U1691" s="2">
        <f t="shared" si="1357"/>
        <v>0</v>
      </c>
      <c r="V1691" s="2">
        <f t="shared" si="1358"/>
        <v>0</v>
      </c>
      <c r="W1691" s="2">
        <f t="shared" si="1359"/>
        <v>0</v>
      </c>
      <c r="X1691" s="2">
        <f t="shared" si="1360"/>
        <v>0</v>
      </c>
      <c r="Y1691" s="2">
        <f t="shared" si="1361"/>
        <v>0</v>
      </c>
      <c r="Z1691" s="2"/>
      <c r="AA1691" s="2">
        <v>69726971</v>
      </c>
      <c r="AB1691" s="2">
        <f t="shared" si="1362"/>
        <v>531.91</v>
      </c>
      <c r="AC1691" s="2">
        <f>ROUND((ES1691),2)</f>
        <v>531.91</v>
      </c>
      <c r="AD1691" s="2">
        <f t="shared" si="1363"/>
        <v>0</v>
      </c>
      <c r="AE1691" s="2">
        <f t="shared" si="1364"/>
        <v>0</v>
      </c>
      <c r="AF1691" s="2">
        <f t="shared" si="1365"/>
        <v>0</v>
      </c>
      <c r="AG1691" s="2">
        <f t="shared" si="1366"/>
        <v>0</v>
      </c>
      <c r="AH1691" s="2">
        <f t="shared" si="1367"/>
        <v>0</v>
      </c>
      <c r="AI1691" s="2">
        <f t="shared" si="1368"/>
        <v>0</v>
      </c>
      <c r="AJ1691" s="2">
        <f t="shared" si="1369"/>
        <v>0</v>
      </c>
      <c r="AK1691" s="2">
        <v>531.91</v>
      </c>
      <c r="AL1691" s="2">
        <v>531.91</v>
      </c>
      <c r="AM1691" s="2">
        <v>0</v>
      </c>
      <c r="AN1691" s="2">
        <v>0</v>
      </c>
      <c r="AO1691" s="2">
        <v>0</v>
      </c>
      <c r="AP1691" s="2">
        <v>0</v>
      </c>
      <c r="AQ1691" s="2">
        <v>0</v>
      </c>
      <c r="AR1691" s="2">
        <v>0</v>
      </c>
      <c r="AS1691" s="2">
        <v>0</v>
      </c>
      <c r="AT1691" s="2">
        <v>0</v>
      </c>
      <c r="AU1691" s="2">
        <v>0</v>
      </c>
      <c r="AV1691" s="2">
        <v>1</v>
      </c>
      <c r="AW1691" s="2">
        <v>1</v>
      </c>
      <c r="AX1691" s="2"/>
      <c r="AY1691" s="2"/>
      <c r="AZ1691" s="2">
        <v>1</v>
      </c>
      <c r="BA1691" s="2">
        <v>1</v>
      </c>
      <c r="BB1691" s="2">
        <v>1</v>
      </c>
      <c r="BC1691" s="2">
        <v>1</v>
      </c>
      <c r="BD1691" s="2" t="s">
        <v>3</v>
      </c>
      <c r="BE1691" s="2" t="s">
        <v>3</v>
      </c>
      <c r="BF1691" s="2" t="s">
        <v>3</v>
      </c>
      <c r="BG1691" s="2" t="s">
        <v>3</v>
      </c>
      <c r="BH1691" s="2">
        <v>3</v>
      </c>
      <c r="BI1691" s="2">
        <v>1</v>
      </c>
      <c r="BJ1691" s="2" t="s">
        <v>504</v>
      </c>
      <c r="BK1691" s="2"/>
      <c r="BL1691" s="2"/>
      <c r="BM1691" s="2">
        <v>500003</v>
      </c>
      <c r="BN1691" s="2">
        <v>0</v>
      </c>
      <c r="BO1691" s="2" t="s">
        <v>3</v>
      </c>
      <c r="BP1691" s="2">
        <v>0</v>
      </c>
      <c r="BQ1691" s="2">
        <v>13</v>
      </c>
      <c r="BR1691" s="2">
        <v>0</v>
      </c>
      <c r="BS1691" s="2">
        <v>1</v>
      </c>
      <c r="BT1691" s="2">
        <v>1</v>
      </c>
      <c r="BU1691" s="2">
        <v>1</v>
      </c>
      <c r="BV1691" s="2">
        <v>1</v>
      </c>
      <c r="BW1691" s="2">
        <v>1</v>
      </c>
      <c r="BX1691" s="2">
        <v>1</v>
      </c>
      <c r="BY1691" s="2" t="s">
        <v>3</v>
      </c>
      <c r="BZ1691" s="2">
        <v>0</v>
      </c>
      <c r="CA1691" s="2">
        <v>0</v>
      </c>
      <c r="CB1691" s="2" t="s">
        <v>3</v>
      </c>
      <c r="CC1691" s="2"/>
      <c r="CD1691" s="2"/>
      <c r="CE1691" s="2">
        <v>0</v>
      </c>
      <c r="CF1691" s="2">
        <v>0</v>
      </c>
      <c r="CG1691" s="2">
        <v>0</v>
      </c>
      <c r="CH1691" s="2">
        <v>125</v>
      </c>
      <c r="CI1691" s="2">
        <v>1</v>
      </c>
      <c r="CJ1691" s="2">
        <v>0</v>
      </c>
      <c r="CK1691" s="2">
        <v>0</v>
      </c>
      <c r="CL1691" s="2">
        <v>0</v>
      </c>
      <c r="CM1691" s="2">
        <v>0</v>
      </c>
      <c r="CN1691" s="2" t="s">
        <v>3</v>
      </c>
      <c r="CO1691" s="2">
        <v>0</v>
      </c>
      <c r="CP1691" s="2">
        <f t="shared" si="1370"/>
        <v>0</v>
      </c>
      <c r="CQ1691" s="2">
        <f t="shared" si="1371"/>
        <v>531.91</v>
      </c>
      <c r="CR1691" s="2">
        <f t="shared" si="1372"/>
        <v>0</v>
      </c>
      <c r="CS1691" s="2">
        <f t="shared" si="1373"/>
        <v>0</v>
      </c>
      <c r="CT1691" s="2">
        <f t="shared" si="1374"/>
        <v>0</v>
      </c>
      <c r="CU1691" s="2">
        <f t="shared" si="1375"/>
        <v>0</v>
      </c>
      <c r="CV1691" s="2">
        <f t="shared" si="1376"/>
        <v>0</v>
      </c>
      <c r="CW1691" s="2">
        <f t="shared" si="1377"/>
        <v>0</v>
      </c>
      <c r="CX1691" s="2">
        <f t="shared" si="1378"/>
        <v>0</v>
      </c>
      <c r="CY1691" s="2">
        <f>(((S1691+R1691)*AT1691)/100)</f>
        <v>0</v>
      </c>
      <c r="CZ1691" s="2">
        <f>(((S1691+R1691)*AU1691)/100)</f>
        <v>0</v>
      </c>
      <c r="DA1691" s="2"/>
      <c r="DB1691" s="2"/>
      <c r="DC1691" s="2" t="s">
        <v>3</v>
      </c>
      <c r="DD1691" s="2" t="s">
        <v>3</v>
      </c>
      <c r="DE1691" s="2" t="s">
        <v>3</v>
      </c>
      <c r="DF1691" s="2" t="s">
        <v>3</v>
      </c>
      <c r="DG1691" s="2" t="s">
        <v>3</v>
      </c>
      <c r="DH1691" s="2" t="s">
        <v>3</v>
      </c>
      <c r="DI1691" s="2" t="s">
        <v>3</v>
      </c>
      <c r="DJ1691" s="2" t="s">
        <v>3</v>
      </c>
      <c r="DK1691" s="2" t="s">
        <v>3</v>
      </c>
      <c r="DL1691" s="2" t="s">
        <v>3</v>
      </c>
      <c r="DM1691" s="2" t="s">
        <v>3</v>
      </c>
      <c r="DN1691" s="2">
        <v>0</v>
      </c>
      <c r="DO1691" s="2">
        <v>0</v>
      </c>
      <c r="DP1691" s="2">
        <v>1</v>
      </c>
      <c r="DQ1691" s="2">
        <v>1</v>
      </c>
      <c r="DR1691" s="2"/>
      <c r="DS1691" s="2"/>
      <c r="DT1691" s="2"/>
      <c r="DU1691" s="2">
        <v>1007</v>
      </c>
      <c r="DV1691" s="2" t="s">
        <v>40</v>
      </c>
      <c r="DW1691" s="2" t="s">
        <v>40</v>
      </c>
      <c r="DX1691" s="2">
        <v>1</v>
      </c>
      <c r="DY1691" s="2"/>
      <c r="DZ1691" s="2" t="s">
        <v>3</v>
      </c>
      <c r="EA1691" s="2" t="s">
        <v>3</v>
      </c>
      <c r="EB1691" s="2" t="s">
        <v>3</v>
      </c>
      <c r="EC1691" s="2" t="s">
        <v>3</v>
      </c>
      <c r="ED1691" s="2"/>
      <c r="EE1691" s="2">
        <v>54329104</v>
      </c>
      <c r="EF1691" s="2">
        <v>13</v>
      </c>
      <c r="EG1691" s="2" t="s">
        <v>42</v>
      </c>
      <c r="EH1691" s="2">
        <v>0</v>
      </c>
      <c r="EI1691" s="2" t="s">
        <v>3</v>
      </c>
      <c r="EJ1691" s="2">
        <v>1</v>
      </c>
      <c r="EK1691" s="2">
        <v>500003</v>
      </c>
      <c r="EL1691" s="2" t="s">
        <v>43</v>
      </c>
      <c r="EM1691" s="2" t="s">
        <v>44</v>
      </c>
      <c r="EN1691" s="2"/>
      <c r="EO1691" s="2" t="s">
        <v>3</v>
      </c>
      <c r="EP1691" s="2"/>
      <c r="EQ1691" s="2">
        <v>0</v>
      </c>
      <c r="ER1691" s="2">
        <v>531.91</v>
      </c>
      <c r="ES1691" s="2">
        <v>531.91</v>
      </c>
      <c r="ET1691" s="2">
        <v>0</v>
      </c>
      <c r="EU1691" s="2">
        <v>0</v>
      </c>
      <c r="EV1691" s="2">
        <v>0</v>
      </c>
      <c r="EW1691" s="2">
        <v>0</v>
      </c>
      <c r="EX1691" s="2">
        <v>0</v>
      </c>
      <c r="EY1691" s="2"/>
      <c r="EZ1691" s="2"/>
      <c r="FA1691" s="2"/>
      <c r="FB1691" s="2"/>
      <c r="FC1691" s="2"/>
      <c r="FD1691" s="2"/>
      <c r="FE1691" s="2"/>
      <c r="FF1691" s="2"/>
      <c r="FG1691" s="2"/>
      <c r="FH1691" s="2"/>
      <c r="FI1691" s="2"/>
      <c r="FJ1691" s="2"/>
      <c r="FK1691" s="2"/>
      <c r="FL1691" s="2"/>
      <c r="FM1691" s="2"/>
      <c r="FN1691" s="2"/>
      <c r="FO1691" s="2"/>
      <c r="FP1691" s="2"/>
      <c r="FQ1691" s="2">
        <v>0</v>
      </c>
      <c r="FR1691" s="2">
        <f t="shared" si="1379"/>
        <v>0</v>
      </c>
      <c r="FS1691" s="2">
        <v>0</v>
      </c>
      <c r="FT1691" s="2"/>
      <c r="FU1691" s="2"/>
      <c r="FV1691" s="2"/>
      <c r="FW1691" s="2"/>
      <c r="FX1691" s="2">
        <v>0</v>
      </c>
      <c r="FY1691" s="2">
        <v>0</v>
      </c>
      <c r="FZ1691" s="2"/>
      <c r="GA1691" s="2" t="s">
        <v>3</v>
      </c>
      <c r="GB1691" s="2"/>
      <c r="GC1691" s="2"/>
      <c r="GD1691" s="2">
        <v>1</v>
      </c>
      <c r="GE1691" s="2"/>
      <c r="GF1691" s="2">
        <v>-1690895291</v>
      </c>
      <c r="GG1691" s="2">
        <v>2</v>
      </c>
      <c r="GH1691" s="2">
        <v>1</v>
      </c>
      <c r="GI1691" s="2">
        <v>-2</v>
      </c>
      <c r="GJ1691" s="2">
        <v>0</v>
      </c>
      <c r="GK1691" s="2">
        <v>0</v>
      </c>
      <c r="GL1691" s="2">
        <f t="shared" si="1380"/>
        <v>0</v>
      </c>
      <c r="GM1691" s="2">
        <f t="shared" si="1381"/>
        <v>0</v>
      </c>
      <c r="GN1691" s="2">
        <f t="shared" si="1382"/>
        <v>0</v>
      </c>
      <c r="GO1691" s="2">
        <f t="shared" si="1383"/>
        <v>0</v>
      </c>
      <c r="GP1691" s="2">
        <f t="shared" si="1384"/>
        <v>0</v>
      </c>
      <c r="GQ1691" s="2"/>
      <c r="GR1691" s="2">
        <v>0</v>
      </c>
      <c r="GS1691" s="2">
        <v>3</v>
      </c>
      <c r="GT1691" s="2">
        <v>0</v>
      </c>
      <c r="GU1691" s="2" t="s">
        <v>3</v>
      </c>
      <c r="GV1691" s="2">
        <f t="shared" si="1385"/>
        <v>0</v>
      </c>
      <c r="GW1691" s="2">
        <v>1</v>
      </c>
      <c r="GX1691" s="2">
        <f t="shared" si="1386"/>
        <v>0</v>
      </c>
      <c r="GY1691" s="2"/>
      <c r="GZ1691" s="2"/>
      <c r="HA1691" s="2">
        <v>0</v>
      </c>
      <c r="HB1691" s="2">
        <v>0</v>
      </c>
      <c r="HC1691" s="2">
        <f t="shared" si="1387"/>
        <v>0</v>
      </c>
      <c r="HD1691" s="2"/>
      <c r="HE1691" s="2" t="s">
        <v>3</v>
      </c>
      <c r="HF1691" s="2" t="s">
        <v>3</v>
      </c>
      <c r="HG1691" s="2"/>
      <c r="HH1691" s="2"/>
      <c r="HI1691" s="2"/>
      <c r="HJ1691" s="2"/>
      <c r="HK1691" s="2"/>
      <c r="HL1691" s="2"/>
      <c r="HM1691" s="2" t="s">
        <v>3</v>
      </c>
      <c r="HN1691" s="2" t="s">
        <v>3</v>
      </c>
      <c r="HO1691" s="2" t="s">
        <v>3</v>
      </c>
      <c r="HP1691" s="2" t="s">
        <v>3</v>
      </c>
      <c r="HQ1691" s="2" t="s">
        <v>3</v>
      </c>
      <c r="HR1691" s="2"/>
      <c r="HS1691" s="2"/>
      <c r="HT1691" s="2"/>
      <c r="HU1691" s="2"/>
      <c r="HV1691" s="2"/>
      <c r="HW1691" s="2"/>
      <c r="HX1691" s="2"/>
      <c r="HY1691" s="2"/>
      <c r="HZ1691" s="2"/>
      <c r="IA1691" s="2"/>
      <c r="IB1691" s="2"/>
      <c r="IC1691" s="2"/>
      <c r="ID1691" s="2"/>
      <c r="IE1691" s="2"/>
      <c r="IF1691" s="2"/>
      <c r="IG1691" s="2"/>
      <c r="IH1691" s="2"/>
      <c r="II1691" s="2"/>
      <c r="IJ1691" s="2"/>
      <c r="IK1691" s="2">
        <v>0</v>
      </c>
      <c r="IL1691" s="2"/>
      <c r="IM1691" s="2"/>
      <c r="IN1691" s="2"/>
      <c r="IO1691" s="2"/>
      <c r="IP1691" s="2"/>
      <c r="IQ1691" s="2"/>
      <c r="IR1691" s="2"/>
      <c r="IS1691" s="2"/>
      <c r="IT1691" s="2"/>
      <c r="IU1691" s="2"/>
    </row>
    <row r="1692" spans="1:255" x14ac:dyDescent="0.2">
      <c r="A1692">
        <v>18</v>
      </c>
      <c r="B1692">
        <v>1</v>
      </c>
      <c r="C1692">
        <v>1348</v>
      </c>
      <c r="E1692" t="s">
        <v>725</v>
      </c>
      <c r="F1692" t="s">
        <v>502</v>
      </c>
      <c r="G1692" t="s">
        <v>503</v>
      </c>
      <c r="H1692" t="s">
        <v>40</v>
      </c>
      <c r="I1692">
        <f>I1690*J1692</f>
        <v>0</v>
      </c>
      <c r="J1692">
        <v>2.04</v>
      </c>
      <c r="K1692">
        <v>2.04</v>
      </c>
      <c r="L1692">
        <v>1.63812</v>
      </c>
      <c r="M1692">
        <v>0</v>
      </c>
      <c r="N1692">
        <f t="shared" si="1350"/>
        <v>1.6380999999999999</v>
      </c>
      <c r="O1692">
        <f t="shared" si="1351"/>
        <v>0</v>
      </c>
      <c r="P1692">
        <f t="shared" si="1352"/>
        <v>0</v>
      </c>
      <c r="Q1692">
        <f t="shared" si="1353"/>
        <v>0</v>
      </c>
      <c r="R1692">
        <f t="shared" si="1354"/>
        <v>0</v>
      </c>
      <c r="S1692">
        <f t="shared" si="1355"/>
        <v>0</v>
      </c>
      <c r="T1692">
        <f t="shared" si="1356"/>
        <v>0</v>
      </c>
      <c r="U1692">
        <f t="shared" si="1357"/>
        <v>0</v>
      </c>
      <c r="V1692">
        <f t="shared" si="1358"/>
        <v>0</v>
      </c>
      <c r="W1692">
        <f t="shared" si="1359"/>
        <v>0</v>
      </c>
      <c r="X1692">
        <f t="shared" si="1360"/>
        <v>0</v>
      </c>
      <c r="Y1692">
        <f t="shared" si="1361"/>
        <v>0</v>
      </c>
      <c r="AA1692">
        <v>69726884</v>
      </c>
      <c r="AB1692">
        <f t="shared" si="1362"/>
        <v>577.88</v>
      </c>
      <c r="AC1692">
        <f>ROUND((ES1692),2)</f>
        <v>577.88</v>
      </c>
      <c r="AD1692">
        <f t="shared" si="1363"/>
        <v>0</v>
      </c>
      <c r="AE1692">
        <f t="shared" si="1364"/>
        <v>0</v>
      </c>
      <c r="AF1692">
        <f t="shared" si="1365"/>
        <v>0</v>
      </c>
      <c r="AG1692">
        <f t="shared" si="1366"/>
        <v>0</v>
      </c>
      <c r="AH1692">
        <f t="shared" si="1367"/>
        <v>0</v>
      </c>
      <c r="AI1692">
        <f t="shared" si="1368"/>
        <v>0</v>
      </c>
      <c r="AJ1692">
        <f t="shared" si="1369"/>
        <v>0</v>
      </c>
      <c r="AK1692">
        <v>577.88000000000011</v>
      </c>
      <c r="AL1692">
        <v>577.88000000000011</v>
      </c>
      <c r="AM1692">
        <v>0</v>
      </c>
      <c r="AN1692">
        <v>0</v>
      </c>
      <c r="AO1692">
        <v>0</v>
      </c>
      <c r="AP1692">
        <v>0</v>
      </c>
      <c r="AQ1692">
        <v>0</v>
      </c>
      <c r="AR1692">
        <v>0</v>
      </c>
      <c r="AS1692">
        <v>0</v>
      </c>
      <c r="AT1692">
        <v>0</v>
      </c>
      <c r="AU1692">
        <v>0</v>
      </c>
      <c r="AV1692">
        <v>1</v>
      </c>
      <c r="AW1692">
        <v>1</v>
      </c>
      <c r="AZ1692">
        <v>1</v>
      </c>
      <c r="BA1692">
        <v>1</v>
      </c>
      <c r="BB1692">
        <v>1</v>
      </c>
      <c r="BC1692">
        <v>7.56</v>
      </c>
      <c r="BD1692" t="s">
        <v>3</v>
      </c>
      <c r="BE1692" t="s">
        <v>3</v>
      </c>
      <c r="BF1692" t="s">
        <v>3</v>
      </c>
      <c r="BG1692" t="s">
        <v>3</v>
      </c>
      <c r="BH1692">
        <v>3</v>
      </c>
      <c r="BI1692">
        <v>1</v>
      </c>
      <c r="BJ1692" t="s">
        <v>504</v>
      </c>
      <c r="BM1692">
        <v>500003</v>
      </c>
      <c r="BN1692">
        <v>0</v>
      </c>
      <c r="BO1692" t="s">
        <v>3</v>
      </c>
      <c r="BP1692">
        <v>0</v>
      </c>
      <c r="BQ1692">
        <v>13</v>
      </c>
      <c r="BR1692">
        <v>0</v>
      </c>
      <c r="BS1692">
        <v>1</v>
      </c>
      <c r="BT1692">
        <v>1</v>
      </c>
      <c r="BU1692">
        <v>1</v>
      </c>
      <c r="BV1692">
        <v>1</v>
      </c>
      <c r="BW1692">
        <v>1</v>
      </c>
      <c r="BX1692">
        <v>1</v>
      </c>
      <c r="BY1692" t="s">
        <v>3</v>
      </c>
      <c r="BZ1692">
        <v>0</v>
      </c>
      <c r="CA1692">
        <v>0</v>
      </c>
      <c r="CB1692" t="s">
        <v>3</v>
      </c>
      <c r="CE1692">
        <v>0</v>
      </c>
      <c r="CF1692">
        <v>0</v>
      </c>
      <c r="CG1692">
        <v>0</v>
      </c>
      <c r="CH1692">
        <v>125</v>
      </c>
      <c r="CI1692">
        <v>1</v>
      </c>
      <c r="CJ1692">
        <v>0</v>
      </c>
      <c r="CK1692">
        <v>0</v>
      </c>
      <c r="CL1692">
        <v>0</v>
      </c>
      <c r="CM1692">
        <v>0</v>
      </c>
      <c r="CN1692" t="s">
        <v>3</v>
      </c>
      <c r="CO1692">
        <v>0</v>
      </c>
      <c r="CP1692">
        <f t="shared" si="1370"/>
        <v>0</v>
      </c>
      <c r="CQ1692">
        <f t="shared" si="1371"/>
        <v>4368.7727999999997</v>
      </c>
      <c r="CR1692">
        <f t="shared" si="1372"/>
        <v>0</v>
      </c>
      <c r="CS1692">
        <f t="shared" si="1373"/>
        <v>0</v>
      </c>
      <c r="CT1692">
        <f t="shared" si="1374"/>
        <v>0</v>
      </c>
      <c r="CU1692">
        <f t="shared" si="1375"/>
        <v>0</v>
      </c>
      <c r="CV1692">
        <f t="shared" si="1376"/>
        <v>0</v>
      </c>
      <c r="CW1692">
        <f t="shared" si="1377"/>
        <v>0</v>
      </c>
      <c r="CX1692">
        <f t="shared" si="1378"/>
        <v>0</v>
      </c>
      <c r="CY1692">
        <f>(S1692+R1692)*(BZ1692/100)</f>
        <v>0</v>
      </c>
      <c r="CZ1692">
        <f>(S1692+R1692)*(CA1692/100)</f>
        <v>0</v>
      </c>
      <c r="DC1692" t="s">
        <v>3</v>
      </c>
      <c r="DD1692" t="s">
        <v>3</v>
      </c>
      <c r="DE1692" t="s">
        <v>3</v>
      </c>
      <c r="DF1692" t="s">
        <v>3</v>
      </c>
      <c r="DG1692" t="s">
        <v>3</v>
      </c>
      <c r="DH1692" t="s">
        <v>3</v>
      </c>
      <c r="DI1692" t="s">
        <v>3</v>
      </c>
      <c r="DJ1692" t="s">
        <v>3</v>
      </c>
      <c r="DK1692" t="s">
        <v>3</v>
      </c>
      <c r="DL1692" t="s">
        <v>3</v>
      </c>
      <c r="DM1692" t="s">
        <v>3</v>
      </c>
      <c r="DN1692">
        <v>0</v>
      </c>
      <c r="DO1692">
        <v>0</v>
      </c>
      <c r="DP1692">
        <v>1</v>
      </c>
      <c r="DQ1692">
        <v>1</v>
      </c>
      <c r="DU1692">
        <v>1007</v>
      </c>
      <c r="DV1692" t="s">
        <v>40</v>
      </c>
      <c r="DW1692" t="s">
        <v>40</v>
      </c>
      <c r="DX1692">
        <v>1</v>
      </c>
      <c r="DZ1692" t="s">
        <v>3</v>
      </c>
      <c r="EA1692" t="s">
        <v>3</v>
      </c>
      <c r="EB1692" t="s">
        <v>3</v>
      </c>
      <c r="EC1692" t="s">
        <v>3</v>
      </c>
      <c r="EE1692">
        <v>54329104</v>
      </c>
      <c r="EF1692">
        <v>13</v>
      </c>
      <c r="EG1692" t="s">
        <v>42</v>
      </c>
      <c r="EH1692">
        <v>0</v>
      </c>
      <c r="EI1692" t="s">
        <v>3</v>
      </c>
      <c r="EJ1692">
        <v>1</v>
      </c>
      <c r="EK1692">
        <v>500003</v>
      </c>
      <c r="EL1692" t="s">
        <v>43</v>
      </c>
      <c r="EM1692" t="s">
        <v>44</v>
      </c>
      <c r="EO1692" t="s">
        <v>3</v>
      </c>
      <c r="EQ1692">
        <v>0</v>
      </c>
      <c r="ER1692">
        <v>4178.62</v>
      </c>
      <c r="ES1692">
        <v>577.88000000000011</v>
      </c>
      <c r="ET1692">
        <v>0</v>
      </c>
      <c r="EU1692">
        <v>0</v>
      </c>
      <c r="EV1692">
        <v>0</v>
      </c>
      <c r="EW1692">
        <v>0</v>
      </c>
      <c r="EX1692">
        <v>0</v>
      </c>
      <c r="EZ1692">
        <v>5</v>
      </c>
      <c r="FC1692">
        <v>0</v>
      </c>
      <c r="FD1692">
        <v>18</v>
      </c>
      <c r="FF1692">
        <v>4178.62</v>
      </c>
      <c r="FQ1692">
        <v>0</v>
      </c>
      <c r="FR1692">
        <f t="shared" si="1379"/>
        <v>0</v>
      </c>
      <c r="FS1692">
        <v>0</v>
      </c>
      <c r="FX1692">
        <v>0</v>
      </c>
      <c r="FY1692">
        <v>0</v>
      </c>
      <c r="GA1692" t="s">
        <v>505</v>
      </c>
      <c r="GD1692">
        <v>1</v>
      </c>
      <c r="GF1692">
        <v>-1690895291</v>
      </c>
      <c r="GG1692">
        <v>2</v>
      </c>
      <c r="GH1692">
        <v>3</v>
      </c>
      <c r="GI1692">
        <v>5</v>
      </c>
      <c r="GJ1692">
        <v>0</v>
      </c>
      <c r="GK1692">
        <v>0</v>
      </c>
      <c r="GL1692">
        <f t="shared" si="1380"/>
        <v>0</v>
      </c>
      <c r="GM1692">
        <f t="shared" si="1381"/>
        <v>0</v>
      </c>
      <c r="GN1692">
        <f t="shared" si="1382"/>
        <v>0</v>
      </c>
      <c r="GO1692">
        <f t="shared" si="1383"/>
        <v>0</v>
      </c>
      <c r="GP1692">
        <f t="shared" si="1384"/>
        <v>0</v>
      </c>
      <c r="GR1692">
        <v>1</v>
      </c>
      <c r="GS1692">
        <v>1</v>
      </c>
      <c r="GT1692">
        <v>0</v>
      </c>
      <c r="GU1692" t="s">
        <v>3</v>
      </c>
      <c r="GV1692">
        <f t="shared" si="1385"/>
        <v>0</v>
      </c>
      <c r="GW1692">
        <v>1</v>
      </c>
      <c r="GX1692">
        <f t="shared" si="1386"/>
        <v>0</v>
      </c>
      <c r="HA1692">
        <v>0</v>
      </c>
      <c r="HB1692">
        <v>0</v>
      </c>
      <c r="HC1692">
        <f t="shared" si="1387"/>
        <v>0</v>
      </c>
      <c r="HE1692" t="s">
        <v>35</v>
      </c>
      <c r="HF1692" t="s">
        <v>36</v>
      </c>
      <c r="HM1692" t="s">
        <v>3</v>
      </c>
      <c r="HN1692" t="s">
        <v>3</v>
      </c>
      <c r="HO1692" t="s">
        <v>3</v>
      </c>
      <c r="HP1692" t="s">
        <v>3</v>
      </c>
      <c r="HQ1692" t="s">
        <v>3</v>
      </c>
      <c r="IK1692">
        <v>0</v>
      </c>
    </row>
    <row r="1693" spans="1:255" x14ac:dyDescent="0.2">
      <c r="A1693" s="2">
        <v>18</v>
      </c>
      <c r="B1693" s="2">
        <v>1</v>
      </c>
      <c r="C1693" s="2">
        <v>1341</v>
      </c>
      <c r="D1693" s="2"/>
      <c r="E1693" s="2" t="s">
        <v>726</v>
      </c>
      <c r="F1693" s="2" t="s">
        <v>82</v>
      </c>
      <c r="G1693" s="2" t="s">
        <v>83</v>
      </c>
      <c r="H1693" s="2" t="s">
        <v>40</v>
      </c>
      <c r="I1693" s="2">
        <f>I1689*J1693</f>
        <v>0</v>
      </c>
      <c r="J1693" s="2">
        <v>3.5</v>
      </c>
      <c r="K1693" s="2">
        <v>3.5</v>
      </c>
      <c r="L1693" s="2">
        <v>2.8105000000000002</v>
      </c>
      <c r="M1693" s="2">
        <v>0</v>
      </c>
      <c r="N1693" s="2">
        <f t="shared" si="1350"/>
        <v>2.8105000000000002</v>
      </c>
      <c r="O1693" s="2">
        <f t="shared" si="1351"/>
        <v>0</v>
      </c>
      <c r="P1693" s="2">
        <f t="shared" si="1352"/>
        <v>0</v>
      </c>
      <c r="Q1693" s="2">
        <f t="shared" si="1353"/>
        <v>0</v>
      </c>
      <c r="R1693" s="2">
        <f t="shared" si="1354"/>
        <v>0</v>
      </c>
      <c r="S1693" s="2">
        <f t="shared" si="1355"/>
        <v>0</v>
      </c>
      <c r="T1693" s="2">
        <f t="shared" si="1356"/>
        <v>0</v>
      </c>
      <c r="U1693" s="2">
        <f t="shared" si="1357"/>
        <v>0</v>
      </c>
      <c r="V1693" s="2">
        <f t="shared" si="1358"/>
        <v>0</v>
      </c>
      <c r="W1693" s="2">
        <f t="shared" si="1359"/>
        <v>0</v>
      </c>
      <c r="X1693" s="2">
        <f t="shared" si="1360"/>
        <v>0</v>
      </c>
      <c r="Y1693" s="2">
        <f t="shared" si="1361"/>
        <v>0</v>
      </c>
      <c r="Z1693" s="2"/>
      <c r="AA1693" s="2">
        <v>69726971</v>
      </c>
      <c r="AB1693" s="2">
        <f t="shared" si="1362"/>
        <v>7.14</v>
      </c>
      <c r="AC1693" s="2">
        <f>ROUND((ES1693),2)</f>
        <v>7.14</v>
      </c>
      <c r="AD1693" s="2">
        <f t="shared" si="1363"/>
        <v>0</v>
      </c>
      <c r="AE1693" s="2">
        <f t="shared" si="1364"/>
        <v>0</v>
      </c>
      <c r="AF1693" s="2">
        <f t="shared" si="1365"/>
        <v>0</v>
      </c>
      <c r="AG1693" s="2">
        <f t="shared" si="1366"/>
        <v>0</v>
      </c>
      <c r="AH1693" s="2">
        <f t="shared" si="1367"/>
        <v>0</v>
      </c>
      <c r="AI1693" s="2">
        <f t="shared" si="1368"/>
        <v>0</v>
      </c>
      <c r="AJ1693" s="2">
        <f t="shared" si="1369"/>
        <v>4.45</v>
      </c>
      <c r="AK1693" s="2">
        <v>7.14</v>
      </c>
      <c r="AL1693" s="2">
        <v>7.14</v>
      </c>
      <c r="AM1693" s="2">
        <v>0</v>
      </c>
      <c r="AN1693" s="2">
        <v>0</v>
      </c>
      <c r="AO1693" s="2">
        <v>0</v>
      </c>
      <c r="AP1693" s="2">
        <v>0</v>
      </c>
      <c r="AQ1693" s="2">
        <v>0</v>
      </c>
      <c r="AR1693" s="2">
        <v>0</v>
      </c>
      <c r="AS1693" s="2">
        <v>4.45</v>
      </c>
      <c r="AT1693" s="2">
        <v>0</v>
      </c>
      <c r="AU1693" s="2">
        <v>0</v>
      </c>
      <c r="AV1693" s="2">
        <v>1</v>
      </c>
      <c r="AW1693" s="2">
        <v>1</v>
      </c>
      <c r="AX1693" s="2"/>
      <c r="AY1693" s="2"/>
      <c r="AZ1693" s="2">
        <v>1</v>
      </c>
      <c r="BA1693" s="2">
        <v>1</v>
      </c>
      <c r="BB1693" s="2">
        <v>1</v>
      </c>
      <c r="BC1693" s="2">
        <v>1</v>
      </c>
      <c r="BD1693" s="2" t="s">
        <v>3</v>
      </c>
      <c r="BE1693" s="2" t="s">
        <v>3</v>
      </c>
      <c r="BF1693" s="2" t="s">
        <v>3</v>
      </c>
      <c r="BG1693" s="2" t="s">
        <v>3</v>
      </c>
      <c r="BH1693" s="2">
        <v>3</v>
      </c>
      <c r="BI1693" s="2">
        <v>1</v>
      </c>
      <c r="BJ1693" s="2" t="s">
        <v>84</v>
      </c>
      <c r="BK1693" s="2"/>
      <c r="BL1693" s="2"/>
      <c r="BM1693" s="2">
        <v>500001</v>
      </c>
      <c r="BN1693" s="2">
        <v>0</v>
      </c>
      <c r="BO1693" s="2" t="s">
        <v>3</v>
      </c>
      <c r="BP1693" s="2">
        <v>0</v>
      </c>
      <c r="BQ1693" s="2">
        <v>8</v>
      </c>
      <c r="BR1693" s="2">
        <v>0</v>
      </c>
      <c r="BS1693" s="2">
        <v>1</v>
      </c>
      <c r="BT1693" s="2">
        <v>1</v>
      </c>
      <c r="BU1693" s="2">
        <v>1</v>
      </c>
      <c r="BV1693" s="2">
        <v>1</v>
      </c>
      <c r="BW1693" s="2">
        <v>1</v>
      </c>
      <c r="BX1693" s="2">
        <v>1</v>
      </c>
      <c r="BY1693" s="2" t="s">
        <v>3</v>
      </c>
      <c r="BZ1693" s="2">
        <v>0</v>
      </c>
      <c r="CA1693" s="2">
        <v>0</v>
      </c>
      <c r="CB1693" s="2" t="s">
        <v>3</v>
      </c>
      <c r="CC1693" s="2"/>
      <c r="CD1693" s="2"/>
      <c r="CE1693" s="2">
        <v>0</v>
      </c>
      <c r="CF1693" s="2">
        <v>0</v>
      </c>
      <c r="CG1693" s="2">
        <v>0</v>
      </c>
      <c r="CH1693" s="2">
        <v>125</v>
      </c>
      <c r="CI1693" s="2">
        <v>2</v>
      </c>
      <c r="CJ1693" s="2">
        <v>0</v>
      </c>
      <c r="CK1693" s="2">
        <v>0</v>
      </c>
      <c r="CL1693" s="2">
        <v>0</v>
      </c>
      <c r="CM1693" s="2">
        <v>0</v>
      </c>
      <c r="CN1693" s="2" t="s">
        <v>3</v>
      </c>
      <c r="CO1693" s="2">
        <v>0</v>
      </c>
      <c r="CP1693" s="2">
        <f t="shared" si="1370"/>
        <v>0</v>
      </c>
      <c r="CQ1693" s="2">
        <f t="shared" si="1371"/>
        <v>7.14</v>
      </c>
      <c r="CR1693" s="2">
        <f t="shared" si="1372"/>
        <v>0</v>
      </c>
      <c r="CS1693" s="2">
        <f t="shared" si="1373"/>
        <v>0</v>
      </c>
      <c r="CT1693" s="2">
        <f t="shared" si="1374"/>
        <v>0</v>
      </c>
      <c r="CU1693" s="2">
        <f t="shared" si="1375"/>
        <v>0</v>
      </c>
      <c r="CV1693" s="2">
        <f t="shared" si="1376"/>
        <v>0</v>
      </c>
      <c r="CW1693" s="2">
        <f t="shared" si="1377"/>
        <v>0</v>
      </c>
      <c r="CX1693" s="2">
        <f t="shared" si="1378"/>
        <v>4.45</v>
      </c>
      <c r="CY1693" s="2">
        <f>(((S1693+R1693)*AT1693)/100)</f>
        <v>0</v>
      </c>
      <c r="CZ1693" s="2">
        <f>(((S1693+R1693)*AU1693)/100)</f>
        <v>0</v>
      </c>
      <c r="DA1693" s="2"/>
      <c r="DB1693" s="2"/>
      <c r="DC1693" s="2" t="s">
        <v>3</v>
      </c>
      <c r="DD1693" s="2" t="s">
        <v>3</v>
      </c>
      <c r="DE1693" s="2" t="s">
        <v>3</v>
      </c>
      <c r="DF1693" s="2" t="s">
        <v>3</v>
      </c>
      <c r="DG1693" s="2" t="s">
        <v>3</v>
      </c>
      <c r="DH1693" s="2" t="s">
        <v>3</v>
      </c>
      <c r="DI1693" s="2" t="s">
        <v>3</v>
      </c>
      <c r="DJ1693" s="2" t="s">
        <v>3</v>
      </c>
      <c r="DK1693" s="2" t="s">
        <v>3</v>
      </c>
      <c r="DL1693" s="2" t="s">
        <v>3</v>
      </c>
      <c r="DM1693" s="2" t="s">
        <v>3</v>
      </c>
      <c r="DN1693" s="2">
        <v>0</v>
      </c>
      <c r="DO1693" s="2">
        <v>0</v>
      </c>
      <c r="DP1693" s="2">
        <v>1</v>
      </c>
      <c r="DQ1693" s="2">
        <v>1</v>
      </c>
      <c r="DR1693" s="2"/>
      <c r="DS1693" s="2"/>
      <c r="DT1693" s="2"/>
      <c r="DU1693" s="2">
        <v>1007</v>
      </c>
      <c r="DV1693" s="2" t="s">
        <v>40</v>
      </c>
      <c r="DW1693" s="2" t="s">
        <v>40</v>
      </c>
      <c r="DX1693" s="2">
        <v>1</v>
      </c>
      <c r="DY1693" s="2"/>
      <c r="DZ1693" s="2" t="s">
        <v>3</v>
      </c>
      <c r="EA1693" s="2" t="s">
        <v>3</v>
      </c>
      <c r="EB1693" s="2" t="s">
        <v>3</v>
      </c>
      <c r="EC1693" s="2" t="s">
        <v>3</v>
      </c>
      <c r="ED1693" s="2"/>
      <c r="EE1693" s="2">
        <v>54328897</v>
      </c>
      <c r="EF1693" s="2">
        <v>8</v>
      </c>
      <c r="EG1693" s="2" t="s">
        <v>31</v>
      </c>
      <c r="EH1693" s="2">
        <v>0</v>
      </c>
      <c r="EI1693" s="2" t="s">
        <v>3</v>
      </c>
      <c r="EJ1693" s="2">
        <v>1</v>
      </c>
      <c r="EK1693" s="2">
        <v>500001</v>
      </c>
      <c r="EL1693" s="2" t="s">
        <v>32</v>
      </c>
      <c r="EM1693" s="2" t="s">
        <v>33</v>
      </c>
      <c r="EN1693" s="2"/>
      <c r="EO1693" s="2" t="s">
        <v>3</v>
      </c>
      <c r="EP1693" s="2"/>
      <c r="EQ1693" s="2">
        <v>0</v>
      </c>
      <c r="ER1693" s="2">
        <v>7.14</v>
      </c>
      <c r="ES1693" s="2">
        <v>7.14</v>
      </c>
      <c r="ET1693" s="2">
        <v>0</v>
      </c>
      <c r="EU1693" s="2">
        <v>0</v>
      </c>
      <c r="EV1693" s="2">
        <v>0</v>
      </c>
      <c r="EW1693" s="2">
        <v>0</v>
      </c>
      <c r="EX1693" s="2">
        <v>0</v>
      </c>
      <c r="EY1693" s="2"/>
      <c r="EZ1693" s="2"/>
      <c r="FA1693" s="2"/>
      <c r="FB1693" s="2"/>
      <c r="FC1693" s="2"/>
      <c r="FD1693" s="2"/>
      <c r="FE1693" s="2"/>
      <c r="FF1693" s="2"/>
      <c r="FG1693" s="2"/>
      <c r="FH1693" s="2"/>
      <c r="FI1693" s="2"/>
      <c r="FJ1693" s="2"/>
      <c r="FK1693" s="2"/>
      <c r="FL1693" s="2"/>
      <c r="FM1693" s="2"/>
      <c r="FN1693" s="2"/>
      <c r="FO1693" s="2"/>
      <c r="FP1693" s="2"/>
      <c r="FQ1693" s="2">
        <v>0</v>
      </c>
      <c r="FR1693" s="2">
        <f t="shared" si="1379"/>
        <v>0</v>
      </c>
      <c r="FS1693" s="2">
        <v>0</v>
      </c>
      <c r="FT1693" s="2"/>
      <c r="FU1693" s="2"/>
      <c r="FV1693" s="2"/>
      <c r="FW1693" s="2"/>
      <c r="FX1693" s="2">
        <v>0</v>
      </c>
      <c r="FY1693" s="2">
        <v>0</v>
      </c>
      <c r="FZ1693" s="2"/>
      <c r="GA1693" s="2" t="s">
        <v>3</v>
      </c>
      <c r="GB1693" s="2"/>
      <c r="GC1693" s="2"/>
      <c r="GD1693" s="2">
        <v>1</v>
      </c>
      <c r="GE1693" s="2"/>
      <c r="GF1693" s="2">
        <v>-50505369</v>
      </c>
      <c r="GG1693" s="2">
        <v>2</v>
      </c>
      <c r="GH1693" s="2">
        <v>1</v>
      </c>
      <c r="GI1693" s="2">
        <v>-2</v>
      </c>
      <c r="GJ1693" s="2">
        <v>0</v>
      </c>
      <c r="GK1693" s="2">
        <v>0</v>
      </c>
      <c r="GL1693" s="2">
        <f t="shared" si="1380"/>
        <v>0</v>
      </c>
      <c r="GM1693" s="2">
        <f t="shared" si="1381"/>
        <v>0</v>
      </c>
      <c r="GN1693" s="2">
        <f t="shared" si="1382"/>
        <v>0</v>
      </c>
      <c r="GO1693" s="2">
        <f t="shared" si="1383"/>
        <v>0</v>
      </c>
      <c r="GP1693" s="2">
        <f t="shared" si="1384"/>
        <v>0</v>
      </c>
      <c r="GQ1693" s="2"/>
      <c r="GR1693" s="2">
        <v>0</v>
      </c>
      <c r="GS1693" s="2">
        <v>3</v>
      </c>
      <c r="GT1693" s="2">
        <v>0</v>
      </c>
      <c r="GU1693" s="2" t="s">
        <v>3</v>
      </c>
      <c r="GV1693" s="2">
        <f t="shared" si="1385"/>
        <v>0</v>
      </c>
      <c r="GW1693" s="2">
        <v>1</v>
      </c>
      <c r="GX1693" s="2">
        <f t="shared" si="1386"/>
        <v>0</v>
      </c>
      <c r="GY1693" s="2"/>
      <c r="GZ1693" s="2"/>
      <c r="HA1693" s="2">
        <v>0</v>
      </c>
      <c r="HB1693" s="2">
        <v>0</v>
      </c>
      <c r="HC1693" s="2">
        <f t="shared" si="1387"/>
        <v>0</v>
      </c>
      <c r="HD1693" s="2"/>
      <c r="HE1693" s="2" t="s">
        <v>3</v>
      </c>
      <c r="HF1693" s="2" t="s">
        <v>3</v>
      </c>
      <c r="HG1693" s="2"/>
      <c r="HH1693" s="2"/>
      <c r="HI1693" s="2"/>
      <c r="HJ1693" s="2"/>
      <c r="HK1693" s="2"/>
      <c r="HL1693" s="2"/>
      <c r="HM1693" s="2" t="s">
        <v>3</v>
      </c>
      <c r="HN1693" s="2" t="s">
        <v>3</v>
      </c>
      <c r="HO1693" s="2" t="s">
        <v>3</v>
      </c>
      <c r="HP1693" s="2" t="s">
        <v>3</v>
      </c>
      <c r="HQ1693" s="2" t="s">
        <v>3</v>
      </c>
      <c r="HR1693" s="2"/>
      <c r="HS1693" s="2"/>
      <c r="HT1693" s="2"/>
      <c r="HU1693" s="2"/>
      <c r="HV1693" s="2"/>
      <c r="HW1693" s="2"/>
      <c r="HX1693" s="2"/>
      <c r="HY1693" s="2"/>
      <c r="HZ1693" s="2"/>
      <c r="IA1693" s="2"/>
      <c r="IB1693" s="2"/>
      <c r="IC1693" s="2"/>
      <c r="ID1693" s="2"/>
      <c r="IE1693" s="2"/>
      <c r="IF1693" s="2"/>
      <c r="IG1693" s="2"/>
      <c r="IH1693" s="2"/>
      <c r="II1693" s="2"/>
      <c r="IJ1693" s="2"/>
      <c r="IK1693" s="2">
        <v>0</v>
      </c>
      <c r="IL1693" s="2"/>
      <c r="IM1693" s="2"/>
      <c r="IN1693" s="2"/>
      <c r="IO1693" s="2"/>
      <c r="IP1693" s="2"/>
      <c r="IQ1693" s="2"/>
      <c r="IR1693" s="2"/>
      <c r="IS1693" s="2"/>
      <c r="IT1693" s="2"/>
      <c r="IU1693" s="2"/>
    </row>
    <row r="1694" spans="1:255" x14ac:dyDescent="0.2">
      <c r="A1694">
        <v>18</v>
      </c>
      <c r="B1694">
        <v>1</v>
      </c>
      <c r="C1694">
        <v>1347</v>
      </c>
      <c r="E1694" t="s">
        <v>726</v>
      </c>
      <c r="F1694" t="s">
        <v>82</v>
      </c>
      <c r="G1694" t="s">
        <v>83</v>
      </c>
      <c r="H1694" t="s">
        <v>40</v>
      </c>
      <c r="I1694">
        <f>I1690*J1694</f>
        <v>0</v>
      </c>
      <c r="J1694">
        <v>3.5</v>
      </c>
      <c r="K1694">
        <v>3.5</v>
      </c>
      <c r="L1694">
        <v>2.8105000000000002</v>
      </c>
      <c r="M1694">
        <v>0</v>
      </c>
      <c r="N1694">
        <f t="shared" si="1350"/>
        <v>2.8105000000000002</v>
      </c>
      <c r="O1694">
        <f t="shared" si="1351"/>
        <v>0</v>
      </c>
      <c r="P1694">
        <f t="shared" si="1352"/>
        <v>0</v>
      </c>
      <c r="Q1694">
        <f t="shared" si="1353"/>
        <v>0</v>
      </c>
      <c r="R1694">
        <f t="shared" si="1354"/>
        <v>0</v>
      </c>
      <c r="S1694">
        <f t="shared" si="1355"/>
        <v>0</v>
      </c>
      <c r="T1694">
        <f t="shared" si="1356"/>
        <v>0</v>
      </c>
      <c r="U1694">
        <f t="shared" si="1357"/>
        <v>0</v>
      </c>
      <c r="V1694">
        <f t="shared" si="1358"/>
        <v>0</v>
      </c>
      <c r="W1694">
        <f t="shared" si="1359"/>
        <v>0</v>
      </c>
      <c r="X1694">
        <f t="shared" si="1360"/>
        <v>0</v>
      </c>
      <c r="Y1694">
        <f t="shared" si="1361"/>
        <v>0</v>
      </c>
      <c r="AA1694">
        <v>69726884</v>
      </c>
      <c r="AB1694">
        <f t="shared" si="1362"/>
        <v>1.97</v>
      </c>
      <c r="AC1694">
        <f>ROUND((ES1694),2)</f>
        <v>1.97</v>
      </c>
      <c r="AD1694">
        <f t="shared" si="1363"/>
        <v>0</v>
      </c>
      <c r="AE1694">
        <f t="shared" si="1364"/>
        <v>0</v>
      </c>
      <c r="AF1694">
        <f t="shared" si="1365"/>
        <v>0</v>
      </c>
      <c r="AG1694">
        <f t="shared" si="1366"/>
        <v>0</v>
      </c>
      <c r="AH1694">
        <f t="shared" si="1367"/>
        <v>0</v>
      </c>
      <c r="AI1694">
        <f t="shared" si="1368"/>
        <v>0</v>
      </c>
      <c r="AJ1694">
        <f t="shared" si="1369"/>
        <v>4.45</v>
      </c>
      <c r="AK1694">
        <v>1.97</v>
      </c>
      <c r="AL1694">
        <v>1.97</v>
      </c>
      <c r="AM1694">
        <v>0</v>
      </c>
      <c r="AN1694">
        <v>0</v>
      </c>
      <c r="AO1694">
        <v>0</v>
      </c>
      <c r="AP1694">
        <v>0</v>
      </c>
      <c r="AQ1694">
        <v>0</v>
      </c>
      <c r="AR1694">
        <v>0</v>
      </c>
      <c r="AS1694">
        <v>4.45</v>
      </c>
      <c r="AT1694">
        <v>0</v>
      </c>
      <c r="AU1694">
        <v>0</v>
      </c>
      <c r="AV1694">
        <v>1</v>
      </c>
      <c r="AW1694">
        <v>1</v>
      </c>
      <c r="AZ1694">
        <v>1</v>
      </c>
      <c r="BA1694">
        <v>1</v>
      </c>
      <c r="BB1694">
        <v>1</v>
      </c>
      <c r="BC1694">
        <v>7.56</v>
      </c>
      <c r="BD1694" t="s">
        <v>3</v>
      </c>
      <c r="BE1694" t="s">
        <v>3</v>
      </c>
      <c r="BF1694" t="s">
        <v>3</v>
      </c>
      <c r="BG1694" t="s">
        <v>3</v>
      </c>
      <c r="BH1694">
        <v>3</v>
      </c>
      <c r="BI1694">
        <v>1</v>
      </c>
      <c r="BJ1694" t="s">
        <v>84</v>
      </c>
      <c r="BM1694">
        <v>500001</v>
      </c>
      <c r="BN1694">
        <v>0</v>
      </c>
      <c r="BO1694" t="s">
        <v>3</v>
      </c>
      <c r="BP1694">
        <v>0</v>
      </c>
      <c r="BQ1694">
        <v>8</v>
      </c>
      <c r="BR1694">
        <v>0</v>
      </c>
      <c r="BS1694">
        <v>1</v>
      </c>
      <c r="BT1694">
        <v>1</v>
      </c>
      <c r="BU1694">
        <v>1</v>
      </c>
      <c r="BV1694">
        <v>1</v>
      </c>
      <c r="BW1694">
        <v>1</v>
      </c>
      <c r="BX1694">
        <v>1</v>
      </c>
      <c r="BY1694" t="s">
        <v>3</v>
      </c>
      <c r="BZ1694">
        <v>0</v>
      </c>
      <c r="CA1694">
        <v>0</v>
      </c>
      <c r="CB1694" t="s">
        <v>3</v>
      </c>
      <c r="CE1694">
        <v>0</v>
      </c>
      <c r="CF1694">
        <v>0</v>
      </c>
      <c r="CG1694">
        <v>0</v>
      </c>
      <c r="CH1694">
        <v>125</v>
      </c>
      <c r="CI1694">
        <v>2</v>
      </c>
      <c r="CJ1694">
        <v>0</v>
      </c>
      <c r="CK1694">
        <v>0</v>
      </c>
      <c r="CL1694">
        <v>0</v>
      </c>
      <c r="CM1694">
        <v>0</v>
      </c>
      <c r="CN1694" t="s">
        <v>3</v>
      </c>
      <c r="CO1694">
        <v>0</v>
      </c>
      <c r="CP1694">
        <f t="shared" si="1370"/>
        <v>0</v>
      </c>
      <c r="CQ1694">
        <f t="shared" si="1371"/>
        <v>14.893199999999998</v>
      </c>
      <c r="CR1694">
        <f t="shared" si="1372"/>
        <v>0</v>
      </c>
      <c r="CS1694">
        <f t="shared" si="1373"/>
        <v>0</v>
      </c>
      <c r="CT1694">
        <f t="shared" si="1374"/>
        <v>0</v>
      </c>
      <c r="CU1694">
        <f t="shared" si="1375"/>
        <v>0</v>
      </c>
      <c r="CV1694">
        <f t="shared" si="1376"/>
        <v>0</v>
      </c>
      <c r="CW1694">
        <f t="shared" si="1377"/>
        <v>0</v>
      </c>
      <c r="CX1694">
        <f t="shared" si="1378"/>
        <v>4.45</v>
      </c>
      <c r="CY1694">
        <f>(S1694+R1694)*(BZ1694/100)</f>
        <v>0</v>
      </c>
      <c r="CZ1694">
        <f>(S1694+R1694)*(CA1694/100)</f>
        <v>0</v>
      </c>
      <c r="DC1694" t="s">
        <v>3</v>
      </c>
      <c r="DD1694" t="s">
        <v>3</v>
      </c>
      <c r="DE1694" t="s">
        <v>3</v>
      </c>
      <c r="DF1694" t="s">
        <v>3</v>
      </c>
      <c r="DG1694" t="s">
        <v>3</v>
      </c>
      <c r="DH1694" t="s">
        <v>3</v>
      </c>
      <c r="DI1694" t="s">
        <v>3</v>
      </c>
      <c r="DJ1694" t="s">
        <v>3</v>
      </c>
      <c r="DK1694" t="s">
        <v>3</v>
      </c>
      <c r="DL1694" t="s">
        <v>3</v>
      </c>
      <c r="DM1694" t="s">
        <v>3</v>
      </c>
      <c r="DN1694">
        <v>0</v>
      </c>
      <c r="DO1694">
        <v>0</v>
      </c>
      <c r="DP1694">
        <v>1</v>
      </c>
      <c r="DQ1694">
        <v>1</v>
      </c>
      <c r="DU1694">
        <v>1007</v>
      </c>
      <c r="DV1694" t="s">
        <v>40</v>
      </c>
      <c r="DW1694" t="s">
        <v>40</v>
      </c>
      <c r="DX1694">
        <v>1</v>
      </c>
      <c r="DZ1694" t="s">
        <v>3</v>
      </c>
      <c r="EA1694" t="s">
        <v>3</v>
      </c>
      <c r="EB1694" t="s">
        <v>3</v>
      </c>
      <c r="EC1694" t="s">
        <v>3</v>
      </c>
      <c r="EE1694">
        <v>54328897</v>
      </c>
      <c r="EF1694">
        <v>8</v>
      </c>
      <c r="EG1694" t="s">
        <v>31</v>
      </c>
      <c r="EH1694">
        <v>0</v>
      </c>
      <c r="EI1694" t="s">
        <v>3</v>
      </c>
      <c r="EJ1694">
        <v>1</v>
      </c>
      <c r="EK1694">
        <v>500001</v>
      </c>
      <c r="EL1694" t="s">
        <v>32</v>
      </c>
      <c r="EM1694" t="s">
        <v>33</v>
      </c>
      <c r="EO1694" t="s">
        <v>3</v>
      </c>
      <c r="EQ1694">
        <v>0</v>
      </c>
      <c r="ER1694">
        <v>14.19</v>
      </c>
      <c r="ES1694">
        <v>1.97</v>
      </c>
      <c r="ET1694">
        <v>0</v>
      </c>
      <c r="EU1694">
        <v>0</v>
      </c>
      <c r="EV1694">
        <v>0</v>
      </c>
      <c r="EW1694">
        <v>0</v>
      </c>
      <c r="EX1694">
        <v>0</v>
      </c>
      <c r="EZ1694">
        <v>5</v>
      </c>
      <c r="FC1694">
        <v>0</v>
      </c>
      <c r="FD1694">
        <v>18</v>
      </c>
      <c r="FF1694">
        <v>14.19</v>
      </c>
      <c r="FQ1694">
        <v>0</v>
      </c>
      <c r="FR1694">
        <f t="shared" si="1379"/>
        <v>0</v>
      </c>
      <c r="FS1694">
        <v>0</v>
      </c>
      <c r="FX1694">
        <v>0</v>
      </c>
      <c r="FY1694">
        <v>0</v>
      </c>
      <c r="GA1694" t="s">
        <v>85</v>
      </c>
      <c r="GD1694">
        <v>1</v>
      </c>
      <c r="GF1694">
        <v>-50505369</v>
      </c>
      <c r="GG1694">
        <v>2</v>
      </c>
      <c r="GH1694">
        <v>3</v>
      </c>
      <c r="GI1694">
        <v>5</v>
      </c>
      <c r="GJ1694">
        <v>0</v>
      </c>
      <c r="GK1694">
        <v>0</v>
      </c>
      <c r="GL1694">
        <f t="shared" si="1380"/>
        <v>0</v>
      </c>
      <c r="GM1694">
        <f t="shared" si="1381"/>
        <v>0</v>
      </c>
      <c r="GN1694">
        <f t="shared" si="1382"/>
        <v>0</v>
      </c>
      <c r="GO1694">
        <f t="shared" si="1383"/>
        <v>0</v>
      </c>
      <c r="GP1694">
        <f t="shared" si="1384"/>
        <v>0</v>
      </c>
      <c r="GR1694">
        <v>1</v>
      </c>
      <c r="GS1694">
        <v>1</v>
      </c>
      <c r="GT1694">
        <v>0</v>
      </c>
      <c r="GU1694" t="s">
        <v>3</v>
      </c>
      <c r="GV1694">
        <f t="shared" si="1385"/>
        <v>0</v>
      </c>
      <c r="GW1694">
        <v>1</v>
      </c>
      <c r="GX1694">
        <f t="shared" si="1386"/>
        <v>0</v>
      </c>
      <c r="HA1694">
        <v>0</v>
      </c>
      <c r="HB1694">
        <v>0</v>
      </c>
      <c r="HC1694">
        <f t="shared" si="1387"/>
        <v>0</v>
      </c>
      <c r="HE1694" t="s">
        <v>35</v>
      </c>
      <c r="HF1694" t="s">
        <v>36</v>
      </c>
      <c r="HM1694" t="s">
        <v>3</v>
      </c>
      <c r="HN1694" t="s">
        <v>3</v>
      </c>
      <c r="HO1694" t="s">
        <v>3</v>
      </c>
      <c r="HP1694" t="s">
        <v>3</v>
      </c>
      <c r="HQ1694" t="s">
        <v>3</v>
      </c>
      <c r="IK1694">
        <v>0</v>
      </c>
    </row>
    <row r="1695" spans="1:255" x14ac:dyDescent="0.2">
      <c r="A1695" s="2">
        <v>17</v>
      </c>
      <c r="B1695" s="2">
        <v>1</v>
      </c>
      <c r="C1695" s="2">
        <f>ROW(SmtRes!A1353)</f>
        <v>1353</v>
      </c>
      <c r="D1695" s="2">
        <f>ROW(EtalonRes!A1375)</f>
        <v>1375</v>
      </c>
      <c r="E1695" s="2" t="s">
        <v>727</v>
      </c>
      <c r="F1695" s="2" t="s">
        <v>196</v>
      </c>
      <c r="G1695" s="2" t="s">
        <v>197</v>
      </c>
      <c r="H1695" s="2" t="s">
        <v>186</v>
      </c>
      <c r="I1695" s="2">
        <v>0</v>
      </c>
      <c r="J1695" s="2">
        <v>0</v>
      </c>
      <c r="K1695" s="2">
        <v>0</v>
      </c>
      <c r="L1695" s="2">
        <v>0.80300000000000005</v>
      </c>
      <c r="M1695" s="2">
        <v>0</v>
      </c>
      <c r="N1695" s="2">
        <f t="shared" si="1350"/>
        <v>0.80300000000000005</v>
      </c>
      <c r="O1695" s="2">
        <f t="shared" si="1351"/>
        <v>0</v>
      </c>
      <c r="P1695" s="2">
        <f t="shared" si="1352"/>
        <v>0</v>
      </c>
      <c r="Q1695" s="2">
        <f t="shared" si="1353"/>
        <v>0</v>
      </c>
      <c r="R1695" s="2">
        <f t="shared" si="1354"/>
        <v>0</v>
      </c>
      <c r="S1695" s="2">
        <f t="shared" si="1355"/>
        <v>0</v>
      </c>
      <c r="T1695" s="2">
        <f t="shared" si="1356"/>
        <v>0</v>
      </c>
      <c r="U1695" s="2">
        <f t="shared" si="1357"/>
        <v>0</v>
      </c>
      <c r="V1695" s="2">
        <f t="shared" si="1358"/>
        <v>0</v>
      </c>
      <c r="W1695" s="2">
        <f t="shared" si="1359"/>
        <v>0</v>
      </c>
      <c r="X1695" s="2">
        <f t="shared" si="1360"/>
        <v>0</v>
      </c>
      <c r="Y1695" s="2">
        <f t="shared" si="1361"/>
        <v>0</v>
      </c>
      <c r="Z1695" s="2"/>
      <c r="AA1695" s="2">
        <v>69726971</v>
      </c>
      <c r="AB1695" s="2">
        <f t="shared" si="1362"/>
        <v>46.97</v>
      </c>
      <c r="AC1695" s="2">
        <f>ROUND(((ES1695*4)+(SUM(SmtRes!BC1349:'SmtRes'!BC1353)+SUM(EtalonRes!AL1371:'EtalonRes'!AL1375))),2)</f>
        <v>0.01</v>
      </c>
      <c r="AD1695" s="2">
        <f>ROUND(((((ET1695*4))-((EU1695*4)))+AE1695),2)</f>
        <v>30.92</v>
      </c>
      <c r="AE1695" s="2">
        <f>ROUND(((EU1695*4)),2)</f>
        <v>11.44</v>
      </c>
      <c r="AF1695" s="2">
        <f>ROUND(((EV1695*4)),2)</f>
        <v>16.04</v>
      </c>
      <c r="AG1695" s="2">
        <f t="shared" si="1366"/>
        <v>0</v>
      </c>
      <c r="AH1695" s="2">
        <f>((EW1695*4))</f>
        <v>2</v>
      </c>
      <c r="AI1695" s="2">
        <f>((EX1695*4))</f>
        <v>0.84</v>
      </c>
      <c r="AJ1695" s="2">
        <f t="shared" si="1369"/>
        <v>0</v>
      </c>
      <c r="AK1695" s="2">
        <v>264.04000000000002</v>
      </c>
      <c r="AL1695" s="2">
        <v>252.3</v>
      </c>
      <c r="AM1695" s="2">
        <v>7.73</v>
      </c>
      <c r="AN1695" s="2">
        <v>2.86</v>
      </c>
      <c r="AO1695" s="2">
        <v>4.01</v>
      </c>
      <c r="AP1695" s="2">
        <v>0</v>
      </c>
      <c r="AQ1695" s="2">
        <v>0.5</v>
      </c>
      <c r="AR1695" s="2">
        <v>0.21</v>
      </c>
      <c r="AS1695" s="2">
        <v>0</v>
      </c>
      <c r="AT1695" s="2">
        <v>123</v>
      </c>
      <c r="AU1695" s="2">
        <v>75</v>
      </c>
      <c r="AV1695" s="2">
        <v>1</v>
      </c>
      <c r="AW1695" s="2">
        <v>1</v>
      </c>
      <c r="AX1695" s="2"/>
      <c r="AY1695" s="2"/>
      <c r="AZ1695" s="2">
        <v>1</v>
      </c>
      <c r="BA1695" s="2">
        <v>1</v>
      </c>
      <c r="BB1695" s="2">
        <v>1</v>
      </c>
      <c r="BC1695" s="2">
        <v>1</v>
      </c>
      <c r="BD1695" s="2" t="s">
        <v>3</v>
      </c>
      <c r="BE1695" s="2" t="s">
        <v>3</v>
      </c>
      <c r="BF1695" s="2" t="s">
        <v>3</v>
      </c>
      <c r="BG1695" s="2" t="s">
        <v>3</v>
      </c>
      <c r="BH1695" s="2">
        <v>0</v>
      </c>
      <c r="BI1695" s="2">
        <v>1</v>
      </c>
      <c r="BJ1695" s="2" t="s">
        <v>198</v>
      </c>
      <c r="BK1695" s="2"/>
      <c r="BL1695" s="2"/>
      <c r="BM1695" s="2">
        <v>11001</v>
      </c>
      <c r="BN1695" s="2">
        <v>0</v>
      </c>
      <c r="BO1695" s="2" t="s">
        <v>3</v>
      </c>
      <c r="BP1695" s="2">
        <v>0</v>
      </c>
      <c r="BQ1695" s="2">
        <v>2</v>
      </c>
      <c r="BR1695" s="2">
        <v>0</v>
      </c>
      <c r="BS1695" s="2">
        <v>1</v>
      </c>
      <c r="BT1695" s="2">
        <v>1</v>
      </c>
      <c r="BU1695" s="2">
        <v>1</v>
      </c>
      <c r="BV1695" s="2">
        <v>1</v>
      </c>
      <c r="BW1695" s="2">
        <v>1</v>
      </c>
      <c r="BX1695" s="2">
        <v>1</v>
      </c>
      <c r="BY1695" s="2" t="s">
        <v>3</v>
      </c>
      <c r="BZ1695" s="2">
        <v>123</v>
      </c>
      <c r="CA1695" s="2">
        <v>75</v>
      </c>
      <c r="CB1695" s="2" t="s">
        <v>3</v>
      </c>
      <c r="CC1695" s="2"/>
      <c r="CD1695" s="2"/>
      <c r="CE1695" s="2">
        <v>0</v>
      </c>
      <c r="CF1695" s="2">
        <v>0</v>
      </c>
      <c r="CG1695" s="2">
        <v>0</v>
      </c>
      <c r="CH1695" s="2">
        <v>126</v>
      </c>
      <c r="CI1695" s="2">
        <v>0</v>
      </c>
      <c r="CJ1695" s="2">
        <v>0</v>
      </c>
      <c r="CK1695" s="2">
        <v>0</v>
      </c>
      <c r="CL1695" s="2">
        <v>0</v>
      </c>
      <c r="CM1695" s="2">
        <v>0</v>
      </c>
      <c r="CN1695" s="2" t="s">
        <v>3</v>
      </c>
      <c r="CO1695" s="2">
        <v>0</v>
      </c>
      <c r="CP1695" s="2">
        <f t="shared" si="1370"/>
        <v>0</v>
      </c>
      <c r="CQ1695" s="2">
        <f t="shared" si="1371"/>
        <v>0.01</v>
      </c>
      <c r="CR1695" s="2">
        <f t="shared" si="1372"/>
        <v>30.92</v>
      </c>
      <c r="CS1695" s="2">
        <f t="shared" si="1373"/>
        <v>11.44</v>
      </c>
      <c r="CT1695" s="2">
        <f t="shared" si="1374"/>
        <v>16.04</v>
      </c>
      <c r="CU1695" s="2">
        <f t="shared" si="1375"/>
        <v>0</v>
      </c>
      <c r="CV1695" s="2">
        <f t="shared" si="1376"/>
        <v>2</v>
      </c>
      <c r="CW1695" s="2">
        <f t="shared" si="1377"/>
        <v>0.84</v>
      </c>
      <c r="CX1695" s="2">
        <f t="shared" si="1378"/>
        <v>0</v>
      </c>
      <c r="CY1695" s="2">
        <f>(((S1695+R1695)*AT1695)/100)</f>
        <v>0</v>
      </c>
      <c r="CZ1695" s="2">
        <f>(((S1695+R1695)*AU1695)/100)</f>
        <v>0</v>
      </c>
      <c r="DA1695" s="2"/>
      <c r="DB1695" s="2"/>
      <c r="DC1695" s="2" t="s">
        <v>3</v>
      </c>
      <c r="DD1695" s="2" t="s">
        <v>199</v>
      </c>
      <c r="DE1695" s="2" t="s">
        <v>199</v>
      </c>
      <c r="DF1695" s="2" t="s">
        <v>199</v>
      </c>
      <c r="DG1695" s="2" t="s">
        <v>199</v>
      </c>
      <c r="DH1695" s="2" t="s">
        <v>3</v>
      </c>
      <c r="DI1695" s="2" t="s">
        <v>199</v>
      </c>
      <c r="DJ1695" s="2" t="s">
        <v>199</v>
      </c>
      <c r="DK1695" s="2" t="s">
        <v>3</v>
      </c>
      <c r="DL1695" s="2" t="s">
        <v>3</v>
      </c>
      <c r="DM1695" s="2" t="s">
        <v>3</v>
      </c>
      <c r="DN1695" s="2">
        <v>0</v>
      </c>
      <c r="DO1695" s="2">
        <v>0</v>
      </c>
      <c r="DP1695" s="2">
        <v>1</v>
      </c>
      <c r="DQ1695" s="2">
        <v>1</v>
      </c>
      <c r="DR1695" s="2"/>
      <c r="DS1695" s="2"/>
      <c r="DT1695" s="2"/>
      <c r="DU1695" s="2">
        <v>1013</v>
      </c>
      <c r="DV1695" s="2" t="s">
        <v>186</v>
      </c>
      <c r="DW1695" s="2" t="s">
        <v>186</v>
      </c>
      <c r="DX1695" s="2">
        <v>1</v>
      </c>
      <c r="DY1695" s="2"/>
      <c r="DZ1695" s="2" t="s">
        <v>3</v>
      </c>
      <c r="EA1695" s="2" t="s">
        <v>3</v>
      </c>
      <c r="EB1695" s="2" t="s">
        <v>3</v>
      </c>
      <c r="EC1695" s="2" t="s">
        <v>3</v>
      </c>
      <c r="ED1695" s="2"/>
      <c r="EE1695" s="2">
        <v>54328965</v>
      </c>
      <c r="EF1695" s="2">
        <v>2</v>
      </c>
      <c r="EG1695" s="2" t="s">
        <v>21</v>
      </c>
      <c r="EH1695" s="2">
        <v>0</v>
      </c>
      <c r="EI1695" s="2" t="s">
        <v>3</v>
      </c>
      <c r="EJ1695" s="2">
        <v>1</v>
      </c>
      <c r="EK1695" s="2">
        <v>11001</v>
      </c>
      <c r="EL1695" s="2" t="s">
        <v>22</v>
      </c>
      <c r="EM1695" s="2" t="s">
        <v>23</v>
      </c>
      <c r="EN1695" s="2"/>
      <c r="EO1695" s="2" t="s">
        <v>3</v>
      </c>
      <c r="EP1695" s="2"/>
      <c r="EQ1695" s="2">
        <v>1441792</v>
      </c>
      <c r="ER1695" s="2">
        <v>264.04000000000002</v>
      </c>
      <c r="ES1695" s="2">
        <v>252.3</v>
      </c>
      <c r="ET1695" s="2">
        <v>7.73</v>
      </c>
      <c r="EU1695" s="2">
        <v>2.86</v>
      </c>
      <c r="EV1695" s="2">
        <v>4.01</v>
      </c>
      <c r="EW1695" s="2">
        <v>0.5</v>
      </c>
      <c r="EX1695" s="2">
        <v>0.21</v>
      </c>
      <c r="EY1695" s="2">
        <v>1</v>
      </c>
      <c r="EZ1695" s="2"/>
      <c r="FA1695" s="2"/>
      <c r="FB1695" s="2"/>
      <c r="FC1695" s="2"/>
      <c r="FD1695" s="2"/>
      <c r="FE1695" s="2"/>
      <c r="FF1695" s="2"/>
      <c r="FG1695" s="2"/>
      <c r="FH1695" s="2"/>
      <c r="FI1695" s="2"/>
      <c r="FJ1695" s="2"/>
      <c r="FK1695" s="2"/>
      <c r="FL1695" s="2"/>
      <c r="FM1695" s="2"/>
      <c r="FN1695" s="2"/>
      <c r="FO1695" s="2"/>
      <c r="FP1695" s="2"/>
      <c r="FQ1695" s="2">
        <v>0</v>
      </c>
      <c r="FR1695" s="2">
        <f t="shared" si="1379"/>
        <v>0</v>
      </c>
      <c r="FS1695" s="2">
        <v>0</v>
      </c>
      <c r="FT1695" s="2"/>
      <c r="FU1695" s="2"/>
      <c r="FV1695" s="2"/>
      <c r="FW1695" s="2"/>
      <c r="FX1695" s="2">
        <v>123</v>
      </c>
      <c r="FY1695" s="2">
        <v>75</v>
      </c>
      <c r="FZ1695" s="2"/>
      <c r="GA1695" s="2" t="s">
        <v>3</v>
      </c>
      <c r="GB1695" s="2"/>
      <c r="GC1695" s="2"/>
      <c r="GD1695" s="2">
        <v>1</v>
      </c>
      <c r="GE1695" s="2"/>
      <c r="GF1695" s="2">
        <v>-1905653660</v>
      </c>
      <c r="GG1695" s="2">
        <v>2</v>
      </c>
      <c r="GH1695" s="2">
        <v>1</v>
      </c>
      <c r="GI1695" s="2">
        <v>-2</v>
      </c>
      <c r="GJ1695" s="2">
        <v>0</v>
      </c>
      <c r="GK1695" s="2">
        <v>0</v>
      </c>
      <c r="GL1695" s="2">
        <f t="shared" si="1380"/>
        <v>0</v>
      </c>
      <c r="GM1695" s="2">
        <f t="shared" si="1381"/>
        <v>0</v>
      </c>
      <c r="GN1695" s="2">
        <f t="shared" si="1382"/>
        <v>0</v>
      </c>
      <c r="GO1695" s="2">
        <f t="shared" si="1383"/>
        <v>0</v>
      </c>
      <c r="GP1695" s="2">
        <f t="shared" si="1384"/>
        <v>0</v>
      </c>
      <c r="GQ1695" s="2"/>
      <c r="GR1695" s="2">
        <v>0</v>
      </c>
      <c r="GS1695" s="2">
        <v>3</v>
      </c>
      <c r="GT1695" s="2">
        <v>0</v>
      </c>
      <c r="GU1695" s="2" t="s">
        <v>199</v>
      </c>
      <c r="GV1695" s="2">
        <f>ROUND(((GT1695*4)),2)</f>
        <v>0</v>
      </c>
      <c r="GW1695" s="2">
        <v>1</v>
      </c>
      <c r="GX1695" s="2">
        <f t="shared" si="1386"/>
        <v>0</v>
      </c>
      <c r="GY1695" s="2"/>
      <c r="GZ1695" s="2"/>
      <c r="HA1695" s="2">
        <v>0</v>
      </c>
      <c r="HB1695" s="2">
        <v>0</v>
      </c>
      <c r="HC1695" s="2">
        <f t="shared" si="1387"/>
        <v>0</v>
      </c>
      <c r="HD1695" s="2"/>
      <c r="HE1695" s="2" t="s">
        <v>3</v>
      </c>
      <c r="HF1695" s="2" t="s">
        <v>3</v>
      </c>
      <c r="HG1695" s="2"/>
      <c r="HH1695" s="2"/>
      <c r="HI1695" s="2"/>
      <c r="HJ1695" s="2"/>
      <c r="HK1695" s="2"/>
      <c r="HL1695" s="2"/>
      <c r="HM1695" s="2" t="s">
        <v>3</v>
      </c>
      <c r="HN1695" s="2" t="s">
        <v>24</v>
      </c>
      <c r="HO1695" s="2" t="s">
        <v>25</v>
      </c>
      <c r="HP1695" s="2" t="s">
        <v>22</v>
      </c>
      <c r="HQ1695" s="2" t="s">
        <v>22</v>
      </c>
      <c r="HR1695" s="2"/>
      <c r="HS1695" s="2"/>
      <c r="HT1695" s="2"/>
      <c r="HU1695" s="2"/>
      <c r="HV1695" s="2"/>
      <c r="HW1695" s="2"/>
      <c r="HX1695" s="2"/>
      <c r="HY1695" s="2"/>
      <c r="HZ1695" s="2"/>
      <c r="IA1695" s="2"/>
      <c r="IB1695" s="2"/>
      <c r="IC1695" s="2"/>
      <c r="ID1695" s="2"/>
      <c r="IE1695" s="2"/>
      <c r="IF1695" s="2"/>
      <c r="IG1695" s="2"/>
      <c r="IH1695" s="2"/>
      <c r="II1695" s="2"/>
      <c r="IJ1695" s="2"/>
      <c r="IK1695" s="2">
        <v>0</v>
      </c>
      <c r="IL1695" s="2"/>
      <c r="IM1695" s="2"/>
      <c r="IN1695" s="2"/>
      <c r="IO1695" s="2"/>
      <c r="IP1695" s="2"/>
      <c r="IQ1695" s="2"/>
      <c r="IR1695" s="2"/>
      <c r="IS1695" s="2"/>
      <c r="IT1695" s="2"/>
      <c r="IU1695" s="2"/>
    </row>
    <row r="1696" spans="1:255" x14ac:dyDescent="0.2">
      <c r="A1696">
        <v>17</v>
      </c>
      <c r="B1696">
        <v>1</v>
      </c>
      <c r="C1696">
        <f>ROW(SmtRes!A1358)</f>
        <v>1358</v>
      </c>
      <c r="D1696">
        <f>ROW(EtalonRes!A1380)</f>
        <v>1380</v>
      </c>
      <c r="E1696" t="s">
        <v>727</v>
      </c>
      <c r="F1696" t="s">
        <v>196</v>
      </c>
      <c r="G1696" t="s">
        <v>197</v>
      </c>
      <c r="H1696" t="s">
        <v>186</v>
      </c>
      <c r="I1696">
        <v>0</v>
      </c>
      <c r="J1696">
        <v>0</v>
      </c>
      <c r="K1696">
        <v>0</v>
      </c>
      <c r="L1696">
        <v>0.80300000000000005</v>
      </c>
      <c r="M1696">
        <v>0</v>
      </c>
      <c r="N1696">
        <f t="shared" si="1350"/>
        <v>0.80300000000000005</v>
      </c>
      <c r="O1696">
        <f t="shared" si="1351"/>
        <v>0</v>
      </c>
      <c r="P1696">
        <f t="shared" si="1352"/>
        <v>0</v>
      </c>
      <c r="Q1696">
        <f t="shared" si="1353"/>
        <v>0</v>
      </c>
      <c r="R1696">
        <f t="shared" si="1354"/>
        <v>0</v>
      </c>
      <c r="S1696">
        <f t="shared" si="1355"/>
        <v>0</v>
      </c>
      <c r="T1696">
        <f t="shared" si="1356"/>
        <v>0</v>
      </c>
      <c r="U1696">
        <f t="shared" si="1357"/>
        <v>0</v>
      </c>
      <c r="V1696">
        <f t="shared" si="1358"/>
        <v>0</v>
      </c>
      <c r="W1696">
        <f t="shared" si="1359"/>
        <v>0</v>
      </c>
      <c r="X1696">
        <f t="shared" si="1360"/>
        <v>0</v>
      </c>
      <c r="Y1696">
        <f t="shared" si="1361"/>
        <v>0</v>
      </c>
      <c r="AA1696">
        <v>69726884</v>
      </c>
      <c r="AB1696">
        <f t="shared" si="1362"/>
        <v>46.97</v>
      </c>
      <c r="AC1696">
        <f>ROUND(((ES1696*4)+(SUM(SmtRes!BC1354:'SmtRes'!BC1358)+SUM(EtalonRes!AL1376:'EtalonRes'!AL1380))),2)</f>
        <v>0.01</v>
      </c>
      <c r="AD1696">
        <f>ROUND(((((ET1696*4))-((EU1696*4)))+AE1696),2)</f>
        <v>30.92</v>
      </c>
      <c r="AE1696">
        <f>ROUND(((EU1696*4)),2)</f>
        <v>11.44</v>
      </c>
      <c r="AF1696">
        <f>ROUND(((EV1696*4)),2)</f>
        <v>16.04</v>
      </c>
      <c r="AG1696">
        <f t="shared" si="1366"/>
        <v>0</v>
      </c>
      <c r="AH1696">
        <f>((EW1696*4))</f>
        <v>2</v>
      </c>
      <c r="AI1696">
        <f>((EX1696*4))</f>
        <v>0.84</v>
      </c>
      <c r="AJ1696">
        <f t="shared" si="1369"/>
        <v>0</v>
      </c>
      <c r="AK1696">
        <v>264.04000000000002</v>
      </c>
      <c r="AL1696">
        <v>252.3</v>
      </c>
      <c r="AM1696">
        <v>7.73</v>
      </c>
      <c r="AN1696">
        <v>2.86</v>
      </c>
      <c r="AO1696">
        <v>4.01</v>
      </c>
      <c r="AP1696">
        <v>0</v>
      </c>
      <c r="AQ1696">
        <v>0.5</v>
      </c>
      <c r="AR1696">
        <v>0.21</v>
      </c>
      <c r="AS1696">
        <v>0</v>
      </c>
      <c r="AT1696">
        <v>117</v>
      </c>
      <c r="AU1696">
        <v>64</v>
      </c>
      <c r="AV1696">
        <v>1</v>
      </c>
      <c r="AW1696">
        <v>1</v>
      </c>
      <c r="AZ1696">
        <v>1</v>
      </c>
      <c r="BA1696">
        <v>25.36</v>
      </c>
      <c r="BB1696">
        <v>7.84</v>
      </c>
      <c r="BC1696">
        <v>7.56</v>
      </c>
      <c r="BD1696" t="s">
        <v>3</v>
      </c>
      <c r="BE1696" t="s">
        <v>3</v>
      </c>
      <c r="BF1696" t="s">
        <v>3</v>
      </c>
      <c r="BG1696" t="s">
        <v>3</v>
      </c>
      <c r="BH1696">
        <v>0</v>
      </c>
      <c r="BI1696">
        <v>1</v>
      </c>
      <c r="BJ1696" t="s">
        <v>198</v>
      </c>
      <c r="BM1696">
        <v>11001</v>
      </c>
      <c r="BN1696">
        <v>0</v>
      </c>
      <c r="BO1696" t="s">
        <v>196</v>
      </c>
      <c r="BP1696">
        <v>1</v>
      </c>
      <c r="BQ1696">
        <v>2</v>
      </c>
      <c r="BR1696">
        <v>0</v>
      </c>
      <c r="BS1696">
        <v>19.8</v>
      </c>
      <c r="BT1696">
        <v>1</v>
      </c>
      <c r="BU1696">
        <v>1</v>
      </c>
      <c r="BV1696">
        <v>1</v>
      </c>
      <c r="BW1696">
        <v>1</v>
      </c>
      <c r="BX1696">
        <v>1</v>
      </c>
      <c r="BY1696" t="s">
        <v>3</v>
      </c>
      <c r="BZ1696">
        <v>117</v>
      </c>
      <c r="CA1696">
        <v>64</v>
      </c>
      <c r="CB1696" t="s">
        <v>3</v>
      </c>
      <c r="CE1696">
        <v>0</v>
      </c>
      <c r="CF1696">
        <v>0</v>
      </c>
      <c r="CG1696">
        <v>0</v>
      </c>
      <c r="CH1696">
        <v>126</v>
      </c>
      <c r="CI1696">
        <v>0</v>
      </c>
      <c r="CJ1696">
        <v>0</v>
      </c>
      <c r="CK1696">
        <v>0</v>
      </c>
      <c r="CL1696">
        <v>0</v>
      </c>
      <c r="CM1696">
        <v>0</v>
      </c>
      <c r="CN1696" t="s">
        <v>3</v>
      </c>
      <c r="CO1696">
        <v>0</v>
      </c>
      <c r="CP1696">
        <f t="shared" si="1370"/>
        <v>0</v>
      </c>
      <c r="CQ1696">
        <f t="shared" si="1371"/>
        <v>7.5600000000000001E-2</v>
      </c>
      <c r="CR1696">
        <f t="shared" si="1372"/>
        <v>242.4128</v>
      </c>
      <c r="CS1696">
        <f t="shared" si="1373"/>
        <v>226.512</v>
      </c>
      <c r="CT1696">
        <f t="shared" si="1374"/>
        <v>406.77439999999996</v>
      </c>
      <c r="CU1696">
        <f t="shared" si="1375"/>
        <v>0</v>
      </c>
      <c r="CV1696">
        <f t="shared" si="1376"/>
        <v>2</v>
      </c>
      <c r="CW1696">
        <f t="shared" si="1377"/>
        <v>0.84</v>
      </c>
      <c r="CX1696">
        <f t="shared" si="1378"/>
        <v>0</v>
      </c>
      <c r="CY1696">
        <f>(S1696+R1696)*(BZ1696/100)</f>
        <v>0</v>
      </c>
      <c r="CZ1696">
        <f>(S1696+R1696)*(CA1696/100)</f>
        <v>0</v>
      </c>
      <c r="DC1696" t="s">
        <v>3</v>
      </c>
      <c r="DD1696" t="s">
        <v>199</v>
      </c>
      <c r="DE1696" t="s">
        <v>199</v>
      </c>
      <c r="DF1696" t="s">
        <v>199</v>
      </c>
      <c r="DG1696" t="s">
        <v>199</v>
      </c>
      <c r="DH1696" t="s">
        <v>3</v>
      </c>
      <c r="DI1696" t="s">
        <v>199</v>
      </c>
      <c r="DJ1696" t="s">
        <v>199</v>
      </c>
      <c r="DK1696" t="s">
        <v>3</v>
      </c>
      <c r="DL1696" t="s">
        <v>3</v>
      </c>
      <c r="DM1696" t="s">
        <v>3</v>
      </c>
      <c r="DN1696">
        <v>123</v>
      </c>
      <c r="DO1696">
        <v>75</v>
      </c>
      <c r="DP1696">
        <v>1</v>
      </c>
      <c r="DQ1696">
        <v>1</v>
      </c>
      <c r="DU1696">
        <v>1013</v>
      </c>
      <c r="DV1696" t="s">
        <v>186</v>
      </c>
      <c r="DW1696" t="s">
        <v>186</v>
      </c>
      <c r="DX1696">
        <v>1</v>
      </c>
      <c r="DZ1696" t="s">
        <v>3</v>
      </c>
      <c r="EA1696" t="s">
        <v>3</v>
      </c>
      <c r="EB1696" t="s">
        <v>3</v>
      </c>
      <c r="EC1696" t="s">
        <v>3</v>
      </c>
      <c r="EE1696">
        <v>54328965</v>
      </c>
      <c r="EF1696">
        <v>2</v>
      </c>
      <c r="EG1696" t="s">
        <v>21</v>
      </c>
      <c r="EH1696">
        <v>0</v>
      </c>
      <c r="EI1696" t="s">
        <v>3</v>
      </c>
      <c r="EJ1696">
        <v>1</v>
      </c>
      <c r="EK1696">
        <v>11001</v>
      </c>
      <c r="EL1696" t="s">
        <v>22</v>
      </c>
      <c r="EM1696" t="s">
        <v>23</v>
      </c>
      <c r="EO1696" t="s">
        <v>3</v>
      </c>
      <c r="EQ1696">
        <v>1441792</v>
      </c>
      <c r="ER1696">
        <v>264.04000000000002</v>
      </c>
      <c r="ES1696">
        <v>252.3</v>
      </c>
      <c r="ET1696">
        <v>7.73</v>
      </c>
      <c r="EU1696">
        <v>2.86</v>
      </c>
      <c r="EV1696">
        <v>4.01</v>
      </c>
      <c r="EW1696">
        <v>0.5</v>
      </c>
      <c r="EX1696">
        <v>0.21</v>
      </c>
      <c r="EY1696">
        <v>1</v>
      </c>
      <c r="FQ1696">
        <v>0</v>
      </c>
      <c r="FR1696">
        <f t="shared" si="1379"/>
        <v>0</v>
      </c>
      <c r="FS1696">
        <v>0</v>
      </c>
      <c r="FX1696">
        <v>123</v>
      </c>
      <c r="FY1696">
        <v>75</v>
      </c>
      <c r="GA1696" t="s">
        <v>3</v>
      </c>
      <c r="GD1696">
        <v>1</v>
      </c>
      <c r="GF1696">
        <v>-1905653660</v>
      </c>
      <c r="GG1696">
        <v>2</v>
      </c>
      <c r="GH1696">
        <v>1</v>
      </c>
      <c r="GI1696">
        <v>2</v>
      </c>
      <c r="GJ1696">
        <v>0</v>
      </c>
      <c r="GK1696">
        <v>0</v>
      </c>
      <c r="GL1696">
        <f t="shared" si="1380"/>
        <v>0</v>
      </c>
      <c r="GM1696">
        <f t="shared" si="1381"/>
        <v>0</v>
      </c>
      <c r="GN1696">
        <f t="shared" si="1382"/>
        <v>0</v>
      </c>
      <c r="GO1696">
        <f t="shared" si="1383"/>
        <v>0</v>
      </c>
      <c r="GP1696">
        <f t="shared" si="1384"/>
        <v>0</v>
      </c>
      <c r="GR1696">
        <v>0</v>
      </c>
      <c r="GS1696">
        <v>0</v>
      </c>
      <c r="GT1696">
        <v>0</v>
      </c>
      <c r="GU1696" t="s">
        <v>199</v>
      </c>
      <c r="GV1696">
        <f>ROUND(((GT1696*4)),2)</f>
        <v>0</v>
      </c>
      <c r="GW1696">
        <v>1015.2</v>
      </c>
      <c r="GX1696">
        <f t="shared" si="1386"/>
        <v>0</v>
      </c>
      <c r="HA1696">
        <v>0</v>
      </c>
      <c r="HB1696">
        <v>0</v>
      </c>
      <c r="HC1696">
        <f t="shared" si="1387"/>
        <v>0</v>
      </c>
      <c r="HE1696" t="s">
        <v>3</v>
      </c>
      <c r="HF1696" t="s">
        <v>3</v>
      </c>
      <c r="HM1696" t="s">
        <v>3</v>
      </c>
      <c r="HN1696" t="s">
        <v>24</v>
      </c>
      <c r="HO1696" t="s">
        <v>25</v>
      </c>
      <c r="HP1696" t="s">
        <v>22</v>
      </c>
      <c r="HQ1696" t="s">
        <v>22</v>
      </c>
      <c r="IK1696">
        <v>0</v>
      </c>
    </row>
    <row r="1697" spans="1:255" x14ac:dyDescent="0.2">
      <c r="A1697" s="2">
        <v>18</v>
      </c>
      <c r="B1697" s="2">
        <v>1</v>
      </c>
      <c r="C1697" s="2">
        <v>1353</v>
      </c>
      <c r="D1697" s="2"/>
      <c r="E1697" s="2" t="s">
        <v>728</v>
      </c>
      <c r="F1697" s="2" t="s">
        <v>502</v>
      </c>
      <c r="G1697" s="2" t="s">
        <v>503</v>
      </c>
      <c r="H1697" s="2" t="s">
        <v>40</v>
      </c>
      <c r="I1697" s="2">
        <f>I1695*J1697</f>
        <v>0</v>
      </c>
      <c r="J1697" s="2">
        <v>2.04</v>
      </c>
      <c r="K1697" s="2">
        <v>0.51</v>
      </c>
      <c r="L1697" s="2">
        <v>1.63812</v>
      </c>
      <c r="M1697" s="2">
        <v>0</v>
      </c>
      <c r="N1697" s="2">
        <f t="shared" si="1350"/>
        <v>1.6380999999999999</v>
      </c>
      <c r="O1697" s="2">
        <f t="shared" si="1351"/>
        <v>0</v>
      </c>
      <c r="P1697" s="2">
        <f t="shared" si="1352"/>
        <v>0</v>
      </c>
      <c r="Q1697" s="2">
        <f t="shared" si="1353"/>
        <v>0</v>
      </c>
      <c r="R1697" s="2">
        <f t="shared" si="1354"/>
        <v>0</v>
      </c>
      <c r="S1697" s="2">
        <f t="shared" si="1355"/>
        <v>0</v>
      </c>
      <c r="T1697" s="2">
        <f t="shared" si="1356"/>
        <v>0</v>
      </c>
      <c r="U1697" s="2">
        <f t="shared" si="1357"/>
        <v>0</v>
      </c>
      <c r="V1697" s="2">
        <f t="shared" si="1358"/>
        <v>0</v>
      </c>
      <c r="W1697" s="2">
        <f t="shared" si="1359"/>
        <v>0</v>
      </c>
      <c r="X1697" s="2">
        <f t="shared" si="1360"/>
        <v>0</v>
      </c>
      <c r="Y1697" s="2">
        <f t="shared" si="1361"/>
        <v>0</v>
      </c>
      <c r="Z1697" s="2"/>
      <c r="AA1697" s="2">
        <v>69726971</v>
      </c>
      <c r="AB1697" s="2">
        <f t="shared" si="1362"/>
        <v>531.91</v>
      </c>
      <c r="AC1697" s="2">
        <f>ROUND((ES1697),2)</f>
        <v>531.91</v>
      </c>
      <c r="AD1697" s="2">
        <f t="shared" ref="AD1697:AD1732" si="1388">ROUND((((ET1697)-(EU1697))+AE1697),2)</f>
        <v>0</v>
      </c>
      <c r="AE1697" s="2">
        <f t="shared" ref="AE1697:AE1732" si="1389">ROUND((EU1697),2)</f>
        <v>0</v>
      </c>
      <c r="AF1697" s="2">
        <f t="shared" ref="AF1697:AF1732" si="1390">ROUND((EV1697),2)</f>
        <v>0</v>
      </c>
      <c r="AG1697" s="2">
        <f t="shared" si="1366"/>
        <v>0</v>
      </c>
      <c r="AH1697" s="2">
        <f t="shared" ref="AH1697:AH1732" si="1391">(EW1697)</f>
        <v>0</v>
      </c>
      <c r="AI1697" s="2">
        <f t="shared" ref="AI1697:AI1732" si="1392">(EX1697)</f>
        <v>0</v>
      </c>
      <c r="AJ1697" s="2">
        <f t="shared" si="1369"/>
        <v>0</v>
      </c>
      <c r="AK1697" s="2">
        <v>531.91</v>
      </c>
      <c r="AL1697" s="2">
        <v>531.91</v>
      </c>
      <c r="AM1697" s="2">
        <v>0</v>
      </c>
      <c r="AN1697" s="2">
        <v>0</v>
      </c>
      <c r="AO1697" s="2">
        <v>0</v>
      </c>
      <c r="AP1697" s="2">
        <v>0</v>
      </c>
      <c r="AQ1697" s="2">
        <v>0</v>
      </c>
      <c r="AR1697" s="2">
        <v>0</v>
      </c>
      <c r="AS1697" s="2">
        <v>0</v>
      </c>
      <c r="AT1697" s="2">
        <v>0</v>
      </c>
      <c r="AU1697" s="2">
        <v>0</v>
      </c>
      <c r="AV1697" s="2">
        <v>1</v>
      </c>
      <c r="AW1697" s="2">
        <v>1</v>
      </c>
      <c r="AX1697" s="2"/>
      <c r="AY1697" s="2"/>
      <c r="AZ1697" s="2">
        <v>1</v>
      </c>
      <c r="BA1697" s="2">
        <v>1</v>
      </c>
      <c r="BB1697" s="2">
        <v>1</v>
      </c>
      <c r="BC1697" s="2">
        <v>1</v>
      </c>
      <c r="BD1697" s="2" t="s">
        <v>3</v>
      </c>
      <c r="BE1697" s="2" t="s">
        <v>3</v>
      </c>
      <c r="BF1697" s="2" t="s">
        <v>3</v>
      </c>
      <c r="BG1697" s="2" t="s">
        <v>3</v>
      </c>
      <c r="BH1697" s="2">
        <v>3</v>
      </c>
      <c r="BI1697" s="2">
        <v>1</v>
      </c>
      <c r="BJ1697" s="2" t="s">
        <v>504</v>
      </c>
      <c r="BK1697" s="2"/>
      <c r="BL1697" s="2"/>
      <c r="BM1697" s="2">
        <v>500003</v>
      </c>
      <c r="BN1697" s="2">
        <v>0</v>
      </c>
      <c r="BO1697" s="2" t="s">
        <v>3</v>
      </c>
      <c r="BP1697" s="2">
        <v>0</v>
      </c>
      <c r="BQ1697" s="2">
        <v>13</v>
      </c>
      <c r="BR1697" s="2">
        <v>0</v>
      </c>
      <c r="BS1697" s="2">
        <v>1</v>
      </c>
      <c r="BT1697" s="2">
        <v>1</v>
      </c>
      <c r="BU1697" s="2">
        <v>1</v>
      </c>
      <c r="BV1697" s="2">
        <v>1</v>
      </c>
      <c r="BW1697" s="2">
        <v>1</v>
      </c>
      <c r="BX1697" s="2">
        <v>1</v>
      </c>
      <c r="BY1697" s="2" t="s">
        <v>3</v>
      </c>
      <c r="BZ1697" s="2">
        <v>0</v>
      </c>
      <c r="CA1697" s="2">
        <v>0</v>
      </c>
      <c r="CB1697" s="2" t="s">
        <v>3</v>
      </c>
      <c r="CC1697" s="2"/>
      <c r="CD1697" s="2"/>
      <c r="CE1697" s="2">
        <v>0</v>
      </c>
      <c r="CF1697" s="2">
        <v>0</v>
      </c>
      <c r="CG1697" s="2">
        <v>0</v>
      </c>
      <c r="CH1697" s="2">
        <v>126</v>
      </c>
      <c r="CI1697" s="2">
        <v>1</v>
      </c>
      <c r="CJ1697" s="2">
        <v>0</v>
      </c>
      <c r="CK1697" s="2">
        <v>0</v>
      </c>
      <c r="CL1697" s="2">
        <v>0</v>
      </c>
      <c r="CM1697" s="2">
        <v>0</v>
      </c>
      <c r="CN1697" s="2" t="s">
        <v>3</v>
      </c>
      <c r="CO1697" s="2">
        <v>0</v>
      </c>
      <c r="CP1697" s="2">
        <f t="shared" si="1370"/>
        <v>0</v>
      </c>
      <c r="CQ1697" s="2">
        <f t="shared" si="1371"/>
        <v>531.91</v>
      </c>
      <c r="CR1697" s="2">
        <f t="shared" si="1372"/>
        <v>0</v>
      </c>
      <c r="CS1697" s="2">
        <f t="shared" si="1373"/>
        <v>0</v>
      </c>
      <c r="CT1697" s="2">
        <f t="shared" si="1374"/>
        <v>0</v>
      </c>
      <c r="CU1697" s="2">
        <f t="shared" si="1375"/>
        <v>0</v>
      </c>
      <c r="CV1697" s="2">
        <f t="shared" si="1376"/>
        <v>0</v>
      </c>
      <c r="CW1697" s="2">
        <f t="shared" si="1377"/>
        <v>0</v>
      </c>
      <c r="CX1697" s="2">
        <f t="shared" si="1378"/>
        <v>0</v>
      </c>
      <c r="CY1697" s="2">
        <f>(((S1697+R1697)*AT1697)/100)</f>
        <v>0</v>
      </c>
      <c r="CZ1697" s="2">
        <f>(((S1697+R1697)*AU1697)/100)</f>
        <v>0</v>
      </c>
      <c r="DA1697" s="2"/>
      <c r="DB1697" s="2"/>
      <c r="DC1697" s="2" t="s">
        <v>3</v>
      </c>
      <c r="DD1697" s="2" t="s">
        <v>3</v>
      </c>
      <c r="DE1697" s="2" t="s">
        <v>3</v>
      </c>
      <c r="DF1697" s="2" t="s">
        <v>3</v>
      </c>
      <c r="DG1697" s="2" t="s">
        <v>3</v>
      </c>
      <c r="DH1697" s="2" t="s">
        <v>3</v>
      </c>
      <c r="DI1697" s="2" t="s">
        <v>3</v>
      </c>
      <c r="DJ1697" s="2" t="s">
        <v>3</v>
      </c>
      <c r="DK1697" s="2" t="s">
        <v>3</v>
      </c>
      <c r="DL1697" s="2" t="s">
        <v>3</v>
      </c>
      <c r="DM1697" s="2" t="s">
        <v>3</v>
      </c>
      <c r="DN1697" s="2">
        <v>0</v>
      </c>
      <c r="DO1697" s="2">
        <v>0</v>
      </c>
      <c r="DP1697" s="2">
        <v>1</v>
      </c>
      <c r="DQ1697" s="2">
        <v>1</v>
      </c>
      <c r="DR1697" s="2"/>
      <c r="DS1697" s="2"/>
      <c r="DT1697" s="2"/>
      <c r="DU1697" s="2">
        <v>1007</v>
      </c>
      <c r="DV1697" s="2" t="s">
        <v>40</v>
      </c>
      <c r="DW1697" s="2" t="s">
        <v>40</v>
      </c>
      <c r="DX1697" s="2">
        <v>1</v>
      </c>
      <c r="DY1697" s="2"/>
      <c r="DZ1697" s="2" t="s">
        <v>3</v>
      </c>
      <c r="EA1697" s="2" t="s">
        <v>3</v>
      </c>
      <c r="EB1697" s="2" t="s">
        <v>3</v>
      </c>
      <c r="EC1697" s="2" t="s">
        <v>3</v>
      </c>
      <c r="ED1697" s="2"/>
      <c r="EE1697" s="2">
        <v>54329104</v>
      </c>
      <c r="EF1697" s="2">
        <v>13</v>
      </c>
      <c r="EG1697" s="2" t="s">
        <v>42</v>
      </c>
      <c r="EH1697" s="2">
        <v>0</v>
      </c>
      <c r="EI1697" s="2" t="s">
        <v>3</v>
      </c>
      <c r="EJ1697" s="2">
        <v>1</v>
      </c>
      <c r="EK1697" s="2">
        <v>500003</v>
      </c>
      <c r="EL1697" s="2" t="s">
        <v>43</v>
      </c>
      <c r="EM1697" s="2" t="s">
        <v>44</v>
      </c>
      <c r="EN1697" s="2"/>
      <c r="EO1697" s="2" t="s">
        <v>3</v>
      </c>
      <c r="EP1697" s="2"/>
      <c r="EQ1697" s="2">
        <v>0</v>
      </c>
      <c r="ER1697" s="2">
        <v>531.91</v>
      </c>
      <c r="ES1697" s="2">
        <v>531.91</v>
      </c>
      <c r="ET1697" s="2">
        <v>0</v>
      </c>
      <c r="EU1697" s="2">
        <v>0</v>
      </c>
      <c r="EV1697" s="2">
        <v>0</v>
      </c>
      <c r="EW1697" s="2">
        <v>0</v>
      </c>
      <c r="EX1697" s="2">
        <v>0</v>
      </c>
      <c r="EY1697" s="2"/>
      <c r="EZ1697" s="2"/>
      <c r="FA1697" s="2"/>
      <c r="FB1697" s="2"/>
      <c r="FC1697" s="2"/>
      <c r="FD1697" s="2"/>
      <c r="FE1697" s="2"/>
      <c r="FF1697" s="2"/>
      <c r="FG1697" s="2"/>
      <c r="FH1697" s="2"/>
      <c r="FI1697" s="2"/>
      <c r="FJ1697" s="2"/>
      <c r="FK1697" s="2"/>
      <c r="FL1697" s="2"/>
      <c r="FM1697" s="2"/>
      <c r="FN1697" s="2"/>
      <c r="FO1697" s="2"/>
      <c r="FP1697" s="2"/>
      <c r="FQ1697" s="2">
        <v>0</v>
      </c>
      <c r="FR1697" s="2">
        <f t="shared" si="1379"/>
        <v>0</v>
      </c>
      <c r="FS1697" s="2">
        <v>0</v>
      </c>
      <c r="FT1697" s="2"/>
      <c r="FU1697" s="2"/>
      <c r="FV1697" s="2"/>
      <c r="FW1697" s="2"/>
      <c r="FX1697" s="2">
        <v>0</v>
      </c>
      <c r="FY1697" s="2">
        <v>0</v>
      </c>
      <c r="FZ1697" s="2"/>
      <c r="GA1697" s="2" t="s">
        <v>3</v>
      </c>
      <c r="GB1697" s="2"/>
      <c r="GC1697" s="2"/>
      <c r="GD1697" s="2">
        <v>1</v>
      </c>
      <c r="GE1697" s="2"/>
      <c r="GF1697" s="2">
        <v>-1690895291</v>
      </c>
      <c r="GG1697" s="2">
        <v>2</v>
      </c>
      <c r="GH1697" s="2">
        <v>1</v>
      </c>
      <c r="GI1697" s="2">
        <v>-2</v>
      </c>
      <c r="GJ1697" s="2">
        <v>0</v>
      </c>
      <c r="GK1697" s="2">
        <v>0</v>
      </c>
      <c r="GL1697" s="2">
        <f t="shared" si="1380"/>
        <v>0</v>
      </c>
      <c r="GM1697" s="2">
        <f t="shared" si="1381"/>
        <v>0</v>
      </c>
      <c r="GN1697" s="2">
        <f t="shared" si="1382"/>
        <v>0</v>
      </c>
      <c r="GO1697" s="2">
        <f t="shared" si="1383"/>
        <v>0</v>
      </c>
      <c r="GP1697" s="2">
        <f t="shared" si="1384"/>
        <v>0</v>
      </c>
      <c r="GQ1697" s="2"/>
      <c r="GR1697" s="2">
        <v>0</v>
      </c>
      <c r="GS1697" s="2">
        <v>3</v>
      </c>
      <c r="GT1697" s="2">
        <v>0</v>
      </c>
      <c r="GU1697" s="2" t="s">
        <v>3</v>
      </c>
      <c r="GV1697" s="2">
        <f t="shared" ref="GV1697:GV1732" si="1393">ROUND((GT1697),2)</f>
        <v>0</v>
      </c>
      <c r="GW1697" s="2">
        <v>1</v>
      </c>
      <c r="GX1697" s="2">
        <f t="shared" si="1386"/>
        <v>0</v>
      </c>
      <c r="GY1697" s="2"/>
      <c r="GZ1697" s="2"/>
      <c r="HA1697" s="2">
        <v>0</v>
      </c>
      <c r="HB1697" s="2">
        <v>0</v>
      </c>
      <c r="HC1697" s="2">
        <f t="shared" si="1387"/>
        <v>0</v>
      </c>
      <c r="HD1697" s="2"/>
      <c r="HE1697" s="2" t="s">
        <v>3</v>
      </c>
      <c r="HF1697" s="2" t="s">
        <v>3</v>
      </c>
      <c r="HG1697" s="2"/>
      <c r="HH1697" s="2"/>
      <c r="HI1697" s="2"/>
      <c r="HJ1697" s="2"/>
      <c r="HK1697" s="2"/>
      <c r="HL1697" s="2"/>
      <c r="HM1697" s="2" t="s">
        <v>199</v>
      </c>
      <c r="HN1697" s="2" t="s">
        <v>3</v>
      </c>
      <c r="HO1697" s="2" t="s">
        <v>3</v>
      </c>
      <c r="HP1697" s="2" t="s">
        <v>3</v>
      </c>
      <c r="HQ1697" s="2" t="s">
        <v>3</v>
      </c>
      <c r="HR1697" s="2"/>
      <c r="HS1697" s="2"/>
      <c r="HT1697" s="2"/>
      <c r="HU1697" s="2"/>
      <c r="HV1697" s="2"/>
      <c r="HW1697" s="2"/>
      <c r="HX1697" s="2"/>
      <c r="HY1697" s="2"/>
      <c r="HZ1697" s="2"/>
      <c r="IA1697" s="2"/>
      <c r="IB1697" s="2"/>
      <c r="IC1697" s="2"/>
      <c r="ID1697" s="2"/>
      <c r="IE1697" s="2"/>
      <c r="IF1697" s="2"/>
      <c r="IG1697" s="2"/>
      <c r="IH1697" s="2"/>
      <c r="II1697" s="2"/>
      <c r="IJ1697" s="2"/>
      <c r="IK1697" s="2">
        <v>0</v>
      </c>
      <c r="IL1697" s="2"/>
      <c r="IM1697" s="2"/>
      <c r="IN1697" s="2"/>
      <c r="IO1697" s="2"/>
      <c r="IP1697" s="2"/>
      <c r="IQ1697" s="2"/>
      <c r="IR1697" s="2"/>
      <c r="IS1697" s="2"/>
      <c r="IT1697" s="2"/>
      <c r="IU1697" s="2"/>
    </row>
    <row r="1698" spans="1:255" x14ac:dyDescent="0.2">
      <c r="A1698">
        <v>18</v>
      </c>
      <c r="B1698">
        <v>1</v>
      </c>
      <c r="C1698">
        <v>1358</v>
      </c>
      <c r="E1698" t="s">
        <v>728</v>
      </c>
      <c r="F1698" t="s">
        <v>502</v>
      </c>
      <c r="G1698" t="s">
        <v>503</v>
      </c>
      <c r="H1698" t="s">
        <v>40</v>
      </c>
      <c r="I1698">
        <f>I1696*J1698</f>
        <v>0</v>
      </c>
      <c r="J1698">
        <v>2.04</v>
      </c>
      <c r="K1698">
        <v>0.51</v>
      </c>
      <c r="L1698">
        <v>1.63812</v>
      </c>
      <c r="M1698">
        <v>0</v>
      </c>
      <c r="N1698">
        <f t="shared" si="1350"/>
        <v>1.6380999999999999</v>
      </c>
      <c r="O1698">
        <f t="shared" si="1351"/>
        <v>0</v>
      </c>
      <c r="P1698">
        <f t="shared" si="1352"/>
        <v>0</v>
      </c>
      <c r="Q1698">
        <f t="shared" si="1353"/>
        <v>0</v>
      </c>
      <c r="R1698">
        <f t="shared" si="1354"/>
        <v>0</v>
      </c>
      <c r="S1698">
        <f t="shared" si="1355"/>
        <v>0</v>
      </c>
      <c r="T1698">
        <f t="shared" si="1356"/>
        <v>0</v>
      </c>
      <c r="U1698">
        <f t="shared" si="1357"/>
        <v>0</v>
      </c>
      <c r="V1698">
        <f t="shared" si="1358"/>
        <v>0</v>
      </c>
      <c r="W1698">
        <f t="shared" si="1359"/>
        <v>0</v>
      </c>
      <c r="X1698">
        <f t="shared" si="1360"/>
        <v>0</v>
      </c>
      <c r="Y1698">
        <f t="shared" si="1361"/>
        <v>0</v>
      </c>
      <c r="AA1698">
        <v>69726884</v>
      </c>
      <c r="AB1698">
        <f t="shared" si="1362"/>
        <v>577.88</v>
      </c>
      <c r="AC1698">
        <f>ROUND((ES1698),2)</f>
        <v>577.88</v>
      </c>
      <c r="AD1698">
        <f t="shared" si="1388"/>
        <v>0</v>
      </c>
      <c r="AE1698">
        <f t="shared" si="1389"/>
        <v>0</v>
      </c>
      <c r="AF1698">
        <f t="shared" si="1390"/>
        <v>0</v>
      </c>
      <c r="AG1698">
        <f t="shared" si="1366"/>
        <v>0</v>
      </c>
      <c r="AH1698">
        <f t="shared" si="1391"/>
        <v>0</v>
      </c>
      <c r="AI1698">
        <f t="shared" si="1392"/>
        <v>0</v>
      </c>
      <c r="AJ1698">
        <f t="shared" si="1369"/>
        <v>0</v>
      </c>
      <c r="AK1698">
        <v>577.88000000000011</v>
      </c>
      <c r="AL1698">
        <v>577.88000000000011</v>
      </c>
      <c r="AM1698">
        <v>0</v>
      </c>
      <c r="AN1698">
        <v>0</v>
      </c>
      <c r="AO1698">
        <v>0</v>
      </c>
      <c r="AP1698">
        <v>0</v>
      </c>
      <c r="AQ1698">
        <v>0</v>
      </c>
      <c r="AR1698">
        <v>0</v>
      </c>
      <c r="AS1698">
        <v>0</v>
      </c>
      <c r="AT1698">
        <v>0</v>
      </c>
      <c r="AU1698">
        <v>0</v>
      </c>
      <c r="AV1698">
        <v>1</v>
      </c>
      <c r="AW1698">
        <v>1</v>
      </c>
      <c r="AZ1698">
        <v>1</v>
      </c>
      <c r="BA1698">
        <v>1</v>
      </c>
      <c r="BB1698">
        <v>1</v>
      </c>
      <c r="BC1698">
        <v>7.56</v>
      </c>
      <c r="BD1698" t="s">
        <v>3</v>
      </c>
      <c r="BE1698" t="s">
        <v>3</v>
      </c>
      <c r="BF1698" t="s">
        <v>3</v>
      </c>
      <c r="BG1698" t="s">
        <v>3</v>
      </c>
      <c r="BH1698">
        <v>3</v>
      </c>
      <c r="BI1698">
        <v>1</v>
      </c>
      <c r="BJ1698" t="s">
        <v>504</v>
      </c>
      <c r="BM1698">
        <v>500003</v>
      </c>
      <c r="BN1698">
        <v>0</v>
      </c>
      <c r="BO1698" t="s">
        <v>3</v>
      </c>
      <c r="BP1698">
        <v>0</v>
      </c>
      <c r="BQ1698">
        <v>13</v>
      </c>
      <c r="BR1698">
        <v>0</v>
      </c>
      <c r="BS1698">
        <v>1</v>
      </c>
      <c r="BT1698">
        <v>1</v>
      </c>
      <c r="BU1698">
        <v>1</v>
      </c>
      <c r="BV1698">
        <v>1</v>
      </c>
      <c r="BW1698">
        <v>1</v>
      </c>
      <c r="BX1698">
        <v>1</v>
      </c>
      <c r="BY1698" t="s">
        <v>3</v>
      </c>
      <c r="BZ1698">
        <v>0</v>
      </c>
      <c r="CA1698">
        <v>0</v>
      </c>
      <c r="CB1698" t="s">
        <v>3</v>
      </c>
      <c r="CE1698">
        <v>0</v>
      </c>
      <c r="CF1698">
        <v>0</v>
      </c>
      <c r="CG1698">
        <v>0</v>
      </c>
      <c r="CH1698">
        <v>126</v>
      </c>
      <c r="CI1698">
        <v>1</v>
      </c>
      <c r="CJ1698">
        <v>0</v>
      </c>
      <c r="CK1698">
        <v>0</v>
      </c>
      <c r="CL1698">
        <v>0</v>
      </c>
      <c r="CM1698">
        <v>0</v>
      </c>
      <c r="CN1698" t="s">
        <v>3</v>
      </c>
      <c r="CO1698">
        <v>0</v>
      </c>
      <c r="CP1698">
        <f t="shared" si="1370"/>
        <v>0</v>
      </c>
      <c r="CQ1698">
        <f t="shared" si="1371"/>
        <v>4368.7727999999997</v>
      </c>
      <c r="CR1698">
        <f t="shared" si="1372"/>
        <v>0</v>
      </c>
      <c r="CS1698">
        <f t="shared" si="1373"/>
        <v>0</v>
      </c>
      <c r="CT1698">
        <f t="shared" si="1374"/>
        <v>0</v>
      </c>
      <c r="CU1698">
        <f t="shared" si="1375"/>
        <v>0</v>
      </c>
      <c r="CV1698">
        <f t="shared" si="1376"/>
        <v>0</v>
      </c>
      <c r="CW1698">
        <f t="shared" si="1377"/>
        <v>0</v>
      </c>
      <c r="CX1698">
        <f t="shared" si="1378"/>
        <v>0</v>
      </c>
      <c r="CY1698">
        <f>(S1698+R1698)*(BZ1698/100)</f>
        <v>0</v>
      </c>
      <c r="CZ1698">
        <f>(S1698+R1698)*(CA1698/100)</f>
        <v>0</v>
      </c>
      <c r="DC1698" t="s">
        <v>3</v>
      </c>
      <c r="DD1698" t="s">
        <v>3</v>
      </c>
      <c r="DE1698" t="s">
        <v>3</v>
      </c>
      <c r="DF1698" t="s">
        <v>3</v>
      </c>
      <c r="DG1698" t="s">
        <v>3</v>
      </c>
      <c r="DH1698" t="s">
        <v>3</v>
      </c>
      <c r="DI1698" t="s">
        <v>3</v>
      </c>
      <c r="DJ1698" t="s">
        <v>3</v>
      </c>
      <c r="DK1698" t="s">
        <v>3</v>
      </c>
      <c r="DL1698" t="s">
        <v>3</v>
      </c>
      <c r="DM1698" t="s">
        <v>3</v>
      </c>
      <c r="DN1698">
        <v>0</v>
      </c>
      <c r="DO1698">
        <v>0</v>
      </c>
      <c r="DP1698">
        <v>1</v>
      </c>
      <c r="DQ1698">
        <v>1</v>
      </c>
      <c r="DU1698">
        <v>1007</v>
      </c>
      <c r="DV1698" t="s">
        <v>40</v>
      </c>
      <c r="DW1698" t="s">
        <v>40</v>
      </c>
      <c r="DX1698">
        <v>1</v>
      </c>
      <c r="DZ1698" t="s">
        <v>3</v>
      </c>
      <c r="EA1698" t="s">
        <v>3</v>
      </c>
      <c r="EB1698" t="s">
        <v>3</v>
      </c>
      <c r="EC1698" t="s">
        <v>3</v>
      </c>
      <c r="EE1698">
        <v>54329104</v>
      </c>
      <c r="EF1698">
        <v>13</v>
      </c>
      <c r="EG1698" t="s">
        <v>42</v>
      </c>
      <c r="EH1698">
        <v>0</v>
      </c>
      <c r="EI1698" t="s">
        <v>3</v>
      </c>
      <c r="EJ1698">
        <v>1</v>
      </c>
      <c r="EK1698">
        <v>500003</v>
      </c>
      <c r="EL1698" t="s">
        <v>43</v>
      </c>
      <c r="EM1698" t="s">
        <v>44</v>
      </c>
      <c r="EO1698" t="s">
        <v>3</v>
      </c>
      <c r="EQ1698">
        <v>0</v>
      </c>
      <c r="ER1698">
        <v>4178.62</v>
      </c>
      <c r="ES1698">
        <v>577.88000000000011</v>
      </c>
      <c r="ET1698">
        <v>0</v>
      </c>
      <c r="EU1698">
        <v>0</v>
      </c>
      <c r="EV1698">
        <v>0</v>
      </c>
      <c r="EW1698">
        <v>0</v>
      </c>
      <c r="EX1698">
        <v>0</v>
      </c>
      <c r="EZ1698">
        <v>5</v>
      </c>
      <c r="FC1698">
        <v>0</v>
      </c>
      <c r="FD1698">
        <v>18</v>
      </c>
      <c r="FF1698">
        <v>4178.62</v>
      </c>
      <c r="FQ1698">
        <v>0</v>
      </c>
      <c r="FR1698">
        <f t="shared" si="1379"/>
        <v>0</v>
      </c>
      <c r="FS1698">
        <v>0</v>
      </c>
      <c r="FX1698">
        <v>0</v>
      </c>
      <c r="FY1698">
        <v>0</v>
      </c>
      <c r="GA1698" t="s">
        <v>505</v>
      </c>
      <c r="GD1698">
        <v>1</v>
      </c>
      <c r="GF1698">
        <v>-1690895291</v>
      </c>
      <c r="GG1698">
        <v>2</v>
      </c>
      <c r="GH1698">
        <v>3</v>
      </c>
      <c r="GI1698">
        <v>5</v>
      </c>
      <c r="GJ1698">
        <v>0</v>
      </c>
      <c r="GK1698">
        <v>0</v>
      </c>
      <c r="GL1698">
        <f t="shared" si="1380"/>
        <v>0</v>
      </c>
      <c r="GM1698">
        <f t="shared" si="1381"/>
        <v>0</v>
      </c>
      <c r="GN1698">
        <f t="shared" si="1382"/>
        <v>0</v>
      </c>
      <c r="GO1698">
        <f t="shared" si="1383"/>
        <v>0</v>
      </c>
      <c r="GP1698">
        <f t="shared" si="1384"/>
        <v>0</v>
      </c>
      <c r="GR1698">
        <v>1</v>
      </c>
      <c r="GS1698">
        <v>1</v>
      </c>
      <c r="GT1698">
        <v>0</v>
      </c>
      <c r="GU1698" t="s">
        <v>3</v>
      </c>
      <c r="GV1698">
        <f t="shared" si="1393"/>
        <v>0</v>
      </c>
      <c r="GW1698">
        <v>1</v>
      </c>
      <c r="GX1698">
        <f t="shared" si="1386"/>
        <v>0</v>
      </c>
      <c r="HA1698">
        <v>0</v>
      </c>
      <c r="HB1698">
        <v>0</v>
      </c>
      <c r="HC1698">
        <f t="shared" si="1387"/>
        <v>0</v>
      </c>
      <c r="HE1698" t="s">
        <v>35</v>
      </c>
      <c r="HF1698" t="s">
        <v>36</v>
      </c>
      <c r="HM1698" t="s">
        <v>199</v>
      </c>
      <c r="HN1698" t="s">
        <v>3</v>
      </c>
      <c r="HO1698" t="s">
        <v>3</v>
      </c>
      <c r="HP1698" t="s">
        <v>3</v>
      </c>
      <c r="HQ1698" t="s">
        <v>3</v>
      </c>
      <c r="IK1698">
        <v>0</v>
      </c>
    </row>
    <row r="1699" spans="1:255" x14ac:dyDescent="0.2">
      <c r="A1699" s="2">
        <v>17</v>
      </c>
      <c r="B1699" s="2">
        <v>1</v>
      </c>
      <c r="C1699" s="2">
        <f>ROW(SmtRes!A1366)</f>
        <v>1366</v>
      </c>
      <c r="D1699" s="2">
        <f>ROW(EtalonRes!A1389)</f>
        <v>1389</v>
      </c>
      <c r="E1699" s="2" t="s">
        <v>729</v>
      </c>
      <c r="F1699" s="2" t="s">
        <v>399</v>
      </c>
      <c r="G1699" s="2" t="s">
        <v>400</v>
      </c>
      <c r="H1699" s="2" t="s">
        <v>401</v>
      </c>
      <c r="I1699" s="2">
        <v>0</v>
      </c>
      <c r="J1699" s="2">
        <v>0</v>
      </c>
      <c r="K1699" s="2">
        <v>0</v>
      </c>
      <c r="L1699" s="2">
        <v>0.96</v>
      </c>
      <c r="M1699" s="2">
        <v>0</v>
      </c>
      <c r="N1699" s="2">
        <f t="shared" si="1350"/>
        <v>0.96</v>
      </c>
      <c r="O1699" s="2">
        <f t="shared" si="1351"/>
        <v>0</v>
      </c>
      <c r="P1699" s="2">
        <f t="shared" si="1352"/>
        <v>0</v>
      </c>
      <c r="Q1699" s="2">
        <f t="shared" si="1353"/>
        <v>0</v>
      </c>
      <c r="R1699" s="2">
        <f t="shared" si="1354"/>
        <v>0</v>
      </c>
      <c r="S1699" s="2">
        <f t="shared" si="1355"/>
        <v>0</v>
      </c>
      <c r="T1699" s="2">
        <f t="shared" si="1356"/>
        <v>0</v>
      </c>
      <c r="U1699" s="2">
        <f t="shared" si="1357"/>
        <v>0</v>
      </c>
      <c r="V1699" s="2">
        <f t="shared" si="1358"/>
        <v>0</v>
      </c>
      <c r="W1699" s="2">
        <f t="shared" si="1359"/>
        <v>0</v>
      </c>
      <c r="X1699" s="2">
        <f t="shared" si="1360"/>
        <v>0</v>
      </c>
      <c r="Y1699" s="2">
        <f t="shared" si="1361"/>
        <v>0</v>
      </c>
      <c r="Z1699" s="2"/>
      <c r="AA1699" s="2">
        <v>69726971</v>
      </c>
      <c r="AB1699" s="2">
        <f t="shared" si="1362"/>
        <v>323.89999999999998</v>
      </c>
      <c r="AC1699" s="2">
        <f>ROUND((ES1699+(SUM(SmtRes!BC1359:'SmtRes'!BC1366)+SUM(EtalonRes!AL1381:'EtalonRes'!AL1389))),2)</f>
        <v>0</v>
      </c>
      <c r="AD1699" s="2">
        <f t="shared" si="1388"/>
        <v>26.42</v>
      </c>
      <c r="AE1699" s="2">
        <f t="shared" si="1389"/>
        <v>0.41</v>
      </c>
      <c r="AF1699" s="2">
        <f t="shared" si="1390"/>
        <v>297.48</v>
      </c>
      <c r="AG1699" s="2">
        <f t="shared" si="1366"/>
        <v>0</v>
      </c>
      <c r="AH1699" s="2">
        <f t="shared" si="1391"/>
        <v>26.97</v>
      </c>
      <c r="AI1699" s="2">
        <f t="shared" si="1392"/>
        <v>0.03</v>
      </c>
      <c r="AJ1699" s="2">
        <f t="shared" si="1369"/>
        <v>0</v>
      </c>
      <c r="AK1699" s="2">
        <v>456.91</v>
      </c>
      <c r="AL1699" s="2">
        <v>133.01</v>
      </c>
      <c r="AM1699" s="2">
        <v>26.42</v>
      </c>
      <c r="AN1699" s="2">
        <v>0.41</v>
      </c>
      <c r="AO1699" s="2">
        <v>297.48</v>
      </c>
      <c r="AP1699" s="2">
        <v>0</v>
      </c>
      <c r="AQ1699" s="2">
        <v>26.97</v>
      </c>
      <c r="AR1699" s="2">
        <v>0.03</v>
      </c>
      <c r="AS1699" s="2">
        <v>0</v>
      </c>
      <c r="AT1699" s="2">
        <v>123</v>
      </c>
      <c r="AU1699" s="2">
        <v>75</v>
      </c>
      <c r="AV1699" s="2">
        <v>1</v>
      </c>
      <c r="AW1699" s="2">
        <v>1</v>
      </c>
      <c r="AX1699" s="2"/>
      <c r="AY1699" s="2"/>
      <c r="AZ1699" s="2">
        <v>1</v>
      </c>
      <c r="BA1699" s="2">
        <v>1</v>
      </c>
      <c r="BB1699" s="2">
        <v>1</v>
      </c>
      <c r="BC1699" s="2">
        <v>1</v>
      </c>
      <c r="BD1699" s="2" t="s">
        <v>3</v>
      </c>
      <c r="BE1699" s="2" t="s">
        <v>3</v>
      </c>
      <c r="BF1699" s="2" t="s">
        <v>3</v>
      </c>
      <c r="BG1699" s="2" t="s">
        <v>3</v>
      </c>
      <c r="BH1699" s="2">
        <v>0</v>
      </c>
      <c r="BI1699" s="2">
        <v>1</v>
      </c>
      <c r="BJ1699" s="2" t="s">
        <v>402</v>
      </c>
      <c r="BK1699" s="2"/>
      <c r="BL1699" s="2"/>
      <c r="BM1699" s="2">
        <v>11001</v>
      </c>
      <c r="BN1699" s="2">
        <v>0</v>
      </c>
      <c r="BO1699" s="2" t="s">
        <v>3</v>
      </c>
      <c r="BP1699" s="2">
        <v>0</v>
      </c>
      <c r="BQ1699" s="2">
        <v>2</v>
      </c>
      <c r="BR1699" s="2">
        <v>0</v>
      </c>
      <c r="BS1699" s="2">
        <v>1</v>
      </c>
      <c r="BT1699" s="2">
        <v>1</v>
      </c>
      <c r="BU1699" s="2">
        <v>1</v>
      </c>
      <c r="BV1699" s="2">
        <v>1</v>
      </c>
      <c r="BW1699" s="2">
        <v>1</v>
      </c>
      <c r="BX1699" s="2">
        <v>1</v>
      </c>
      <c r="BY1699" s="2" t="s">
        <v>3</v>
      </c>
      <c r="BZ1699" s="2">
        <v>123</v>
      </c>
      <c r="CA1699" s="2">
        <v>75</v>
      </c>
      <c r="CB1699" s="2" t="s">
        <v>3</v>
      </c>
      <c r="CC1699" s="2"/>
      <c r="CD1699" s="2"/>
      <c r="CE1699" s="2">
        <v>0</v>
      </c>
      <c r="CF1699" s="2">
        <v>0</v>
      </c>
      <c r="CG1699" s="2">
        <v>0</v>
      </c>
      <c r="CH1699" s="2">
        <v>127</v>
      </c>
      <c r="CI1699" s="2">
        <v>0</v>
      </c>
      <c r="CJ1699" s="2">
        <v>0</v>
      </c>
      <c r="CK1699" s="2">
        <v>0</v>
      </c>
      <c r="CL1699" s="2">
        <v>0</v>
      </c>
      <c r="CM1699" s="2">
        <v>0</v>
      </c>
      <c r="CN1699" s="2" t="s">
        <v>3</v>
      </c>
      <c r="CO1699" s="2">
        <v>0</v>
      </c>
      <c r="CP1699" s="2">
        <f t="shared" si="1370"/>
        <v>0</v>
      </c>
      <c r="CQ1699" s="2">
        <f t="shared" si="1371"/>
        <v>0</v>
      </c>
      <c r="CR1699" s="2">
        <f t="shared" si="1372"/>
        <v>26.42</v>
      </c>
      <c r="CS1699" s="2">
        <f t="shared" si="1373"/>
        <v>0.41</v>
      </c>
      <c r="CT1699" s="2">
        <f t="shared" si="1374"/>
        <v>297.48</v>
      </c>
      <c r="CU1699" s="2">
        <f t="shared" si="1375"/>
        <v>0</v>
      </c>
      <c r="CV1699" s="2">
        <f t="shared" si="1376"/>
        <v>26.97</v>
      </c>
      <c r="CW1699" s="2">
        <f t="shared" si="1377"/>
        <v>0.03</v>
      </c>
      <c r="CX1699" s="2">
        <f t="shared" si="1378"/>
        <v>0</v>
      </c>
      <c r="CY1699" s="2">
        <f>(((S1699+R1699)*AT1699)/100)</f>
        <v>0</v>
      </c>
      <c r="CZ1699" s="2">
        <f>(((S1699+R1699)*AU1699)/100)</f>
        <v>0</v>
      </c>
      <c r="DA1699" s="2"/>
      <c r="DB1699" s="2"/>
      <c r="DC1699" s="2" t="s">
        <v>3</v>
      </c>
      <c r="DD1699" s="2" t="s">
        <v>3</v>
      </c>
      <c r="DE1699" s="2" t="s">
        <v>3</v>
      </c>
      <c r="DF1699" s="2" t="s">
        <v>3</v>
      </c>
      <c r="DG1699" s="2" t="s">
        <v>3</v>
      </c>
      <c r="DH1699" s="2" t="s">
        <v>3</v>
      </c>
      <c r="DI1699" s="2" t="s">
        <v>3</v>
      </c>
      <c r="DJ1699" s="2" t="s">
        <v>3</v>
      </c>
      <c r="DK1699" s="2" t="s">
        <v>3</v>
      </c>
      <c r="DL1699" s="2" t="s">
        <v>3</v>
      </c>
      <c r="DM1699" s="2" t="s">
        <v>3</v>
      </c>
      <c r="DN1699" s="2">
        <v>0</v>
      </c>
      <c r="DO1699" s="2">
        <v>0</v>
      </c>
      <c r="DP1699" s="2">
        <v>1</v>
      </c>
      <c r="DQ1699" s="2">
        <v>1</v>
      </c>
      <c r="DR1699" s="2"/>
      <c r="DS1699" s="2"/>
      <c r="DT1699" s="2"/>
      <c r="DU1699" s="2">
        <v>1005</v>
      </c>
      <c r="DV1699" s="2" t="s">
        <v>401</v>
      </c>
      <c r="DW1699" s="2" t="s">
        <v>401</v>
      </c>
      <c r="DX1699" s="2">
        <v>100</v>
      </c>
      <c r="DY1699" s="2"/>
      <c r="DZ1699" s="2" t="s">
        <v>3</v>
      </c>
      <c r="EA1699" s="2" t="s">
        <v>3</v>
      </c>
      <c r="EB1699" s="2" t="s">
        <v>3</v>
      </c>
      <c r="EC1699" s="2" t="s">
        <v>3</v>
      </c>
      <c r="ED1699" s="2"/>
      <c r="EE1699" s="2">
        <v>54328965</v>
      </c>
      <c r="EF1699" s="2">
        <v>2</v>
      </c>
      <c r="EG1699" s="2" t="s">
        <v>21</v>
      </c>
      <c r="EH1699" s="2">
        <v>0</v>
      </c>
      <c r="EI1699" s="2" t="s">
        <v>3</v>
      </c>
      <c r="EJ1699" s="2">
        <v>1</v>
      </c>
      <c r="EK1699" s="2">
        <v>11001</v>
      </c>
      <c r="EL1699" s="2" t="s">
        <v>22</v>
      </c>
      <c r="EM1699" s="2" t="s">
        <v>23</v>
      </c>
      <c r="EN1699" s="2"/>
      <c r="EO1699" s="2" t="s">
        <v>3</v>
      </c>
      <c r="EP1699" s="2"/>
      <c r="EQ1699" s="2">
        <v>1441792</v>
      </c>
      <c r="ER1699" s="2">
        <v>456.91</v>
      </c>
      <c r="ES1699" s="2">
        <v>133.01</v>
      </c>
      <c r="ET1699" s="2">
        <v>26.42</v>
      </c>
      <c r="EU1699" s="2">
        <v>0.41</v>
      </c>
      <c r="EV1699" s="2">
        <v>297.48</v>
      </c>
      <c r="EW1699" s="2">
        <v>26.97</v>
      </c>
      <c r="EX1699" s="2">
        <v>0.03</v>
      </c>
      <c r="EY1699" s="2">
        <v>1</v>
      </c>
      <c r="EZ1699" s="2"/>
      <c r="FA1699" s="2"/>
      <c r="FB1699" s="2"/>
      <c r="FC1699" s="2"/>
      <c r="FD1699" s="2"/>
      <c r="FE1699" s="2"/>
      <c r="FF1699" s="2"/>
      <c r="FG1699" s="2"/>
      <c r="FH1699" s="2"/>
      <c r="FI1699" s="2"/>
      <c r="FJ1699" s="2"/>
      <c r="FK1699" s="2"/>
      <c r="FL1699" s="2"/>
      <c r="FM1699" s="2"/>
      <c r="FN1699" s="2"/>
      <c r="FO1699" s="2"/>
      <c r="FP1699" s="2"/>
      <c r="FQ1699" s="2">
        <v>0</v>
      </c>
      <c r="FR1699" s="2">
        <f t="shared" si="1379"/>
        <v>0</v>
      </c>
      <c r="FS1699" s="2">
        <v>0</v>
      </c>
      <c r="FT1699" s="2"/>
      <c r="FU1699" s="2"/>
      <c r="FV1699" s="2"/>
      <c r="FW1699" s="2"/>
      <c r="FX1699" s="2">
        <v>123</v>
      </c>
      <c r="FY1699" s="2">
        <v>75</v>
      </c>
      <c r="FZ1699" s="2"/>
      <c r="GA1699" s="2" t="s">
        <v>3</v>
      </c>
      <c r="GB1699" s="2"/>
      <c r="GC1699" s="2"/>
      <c r="GD1699" s="2">
        <v>1</v>
      </c>
      <c r="GE1699" s="2"/>
      <c r="GF1699" s="2">
        <v>-74619032</v>
      </c>
      <c r="GG1699" s="2">
        <v>2</v>
      </c>
      <c r="GH1699" s="2">
        <v>1</v>
      </c>
      <c r="GI1699" s="2">
        <v>-2</v>
      </c>
      <c r="GJ1699" s="2">
        <v>0</v>
      </c>
      <c r="GK1699" s="2">
        <v>0</v>
      </c>
      <c r="GL1699" s="2">
        <f t="shared" si="1380"/>
        <v>0</v>
      </c>
      <c r="GM1699" s="2">
        <f t="shared" si="1381"/>
        <v>0</v>
      </c>
      <c r="GN1699" s="2">
        <f t="shared" si="1382"/>
        <v>0</v>
      </c>
      <c r="GO1699" s="2">
        <f t="shared" si="1383"/>
        <v>0</v>
      </c>
      <c r="GP1699" s="2">
        <f t="shared" si="1384"/>
        <v>0</v>
      </c>
      <c r="GQ1699" s="2"/>
      <c r="GR1699" s="2">
        <v>0</v>
      </c>
      <c r="GS1699" s="2">
        <v>3</v>
      </c>
      <c r="GT1699" s="2">
        <v>0</v>
      </c>
      <c r="GU1699" s="2" t="s">
        <v>3</v>
      </c>
      <c r="GV1699" s="2">
        <f t="shared" si="1393"/>
        <v>0</v>
      </c>
      <c r="GW1699" s="2">
        <v>1</v>
      </c>
      <c r="GX1699" s="2">
        <f t="shared" si="1386"/>
        <v>0</v>
      </c>
      <c r="GY1699" s="2"/>
      <c r="GZ1699" s="2"/>
      <c r="HA1699" s="2">
        <v>0</v>
      </c>
      <c r="HB1699" s="2">
        <v>0</v>
      </c>
      <c r="HC1699" s="2">
        <f t="shared" si="1387"/>
        <v>0</v>
      </c>
      <c r="HD1699" s="2"/>
      <c r="HE1699" s="2" t="s">
        <v>3</v>
      </c>
      <c r="HF1699" s="2" t="s">
        <v>3</v>
      </c>
      <c r="HG1699" s="2"/>
      <c r="HH1699" s="2"/>
      <c r="HI1699" s="2"/>
      <c r="HJ1699" s="2"/>
      <c r="HK1699" s="2"/>
      <c r="HL1699" s="2"/>
      <c r="HM1699" s="2" t="s">
        <v>3</v>
      </c>
      <c r="HN1699" s="2" t="s">
        <v>24</v>
      </c>
      <c r="HO1699" s="2" t="s">
        <v>25</v>
      </c>
      <c r="HP1699" s="2" t="s">
        <v>22</v>
      </c>
      <c r="HQ1699" s="2" t="s">
        <v>22</v>
      </c>
      <c r="HR1699" s="2"/>
      <c r="HS1699" s="2"/>
      <c r="HT1699" s="2"/>
      <c r="HU1699" s="2"/>
      <c r="HV1699" s="2"/>
      <c r="HW1699" s="2"/>
      <c r="HX1699" s="2"/>
      <c r="HY1699" s="2"/>
      <c r="HZ1699" s="2"/>
      <c r="IA1699" s="2"/>
      <c r="IB1699" s="2"/>
      <c r="IC1699" s="2"/>
      <c r="ID1699" s="2"/>
      <c r="IE1699" s="2"/>
      <c r="IF1699" s="2"/>
      <c r="IG1699" s="2"/>
      <c r="IH1699" s="2"/>
      <c r="II1699" s="2"/>
      <c r="IJ1699" s="2"/>
      <c r="IK1699" s="2">
        <v>0</v>
      </c>
      <c r="IL1699" s="2"/>
      <c r="IM1699" s="2"/>
      <c r="IN1699" s="2"/>
      <c r="IO1699" s="2"/>
      <c r="IP1699" s="2"/>
      <c r="IQ1699" s="2"/>
      <c r="IR1699" s="2"/>
      <c r="IS1699" s="2"/>
      <c r="IT1699" s="2"/>
      <c r="IU1699" s="2"/>
    </row>
    <row r="1700" spans="1:255" x14ac:dyDescent="0.2">
      <c r="A1700">
        <v>17</v>
      </c>
      <c r="B1700">
        <v>1</v>
      </c>
      <c r="C1700">
        <f>ROW(SmtRes!A1374)</f>
        <v>1374</v>
      </c>
      <c r="D1700">
        <f>ROW(EtalonRes!A1398)</f>
        <v>1398</v>
      </c>
      <c r="E1700" t="s">
        <v>729</v>
      </c>
      <c r="F1700" t="s">
        <v>399</v>
      </c>
      <c r="G1700" t="s">
        <v>400</v>
      </c>
      <c r="H1700" t="s">
        <v>401</v>
      </c>
      <c r="I1700">
        <v>0</v>
      </c>
      <c r="J1700">
        <v>0</v>
      </c>
      <c r="K1700">
        <v>0</v>
      </c>
      <c r="L1700">
        <v>0.96</v>
      </c>
      <c r="M1700">
        <v>0</v>
      </c>
      <c r="N1700">
        <f t="shared" si="1350"/>
        <v>0.96</v>
      </c>
      <c r="O1700">
        <f t="shared" si="1351"/>
        <v>0</v>
      </c>
      <c r="P1700">
        <f t="shared" si="1352"/>
        <v>0</v>
      </c>
      <c r="Q1700">
        <f t="shared" si="1353"/>
        <v>0</v>
      </c>
      <c r="R1700">
        <f t="shared" si="1354"/>
        <v>0</v>
      </c>
      <c r="S1700">
        <f t="shared" si="1355"/>
        <v>0</v>
      </c>
      <c r="T1700">
        <f t="shared" si="1356"/>
        <v>0</v>
      </c>
      <c r="U1700">
        <f t="shared" si="1357"/>
        <v>0</v>
      </c>
      <c r="V1700">
        <f t="shared" si="1358"/>
        <v>0</v>
      </c>
      <c r="W1700">
        <f t="shared" si="1359"/>
        <v>0</v>
      </c>
      <c r="X1700">
        <f t="shared" si="1360"/>
        <v>0</v>
      </c>
      <c r="Y1700">
        <f t="shared" si="1361"/>
        <v>0</v>
      </c>
      <c r="AA1700">
        <v>69726884</v>
      </c>
      <c r="AB1700">
        <f t="shared" si="1362"/>
        <v>323.89999999999998</v>
      </c>
      <c r="AC1700">
        <f>ROUND((ES1700+(SUM(SmtRes!BC1367:'SmtRes'!BC1374)+SUM(EtalonRes!AL1390:'EtalonRes'!AL1398))),2)</f>
        <v>0</v>
      </c>
      <c r="AD1700">
        <f t="shared" si="1388"/>
        <v>26.42</v>
      </c>
      <c r="AE1700">
        <f t="shared" si="1389"/>
        <v>0.41</v>
      </c>
      <c r="AF1700">
        <f t="shared" si="1390"/>
        <v>297.48</v>
      </c>
      <c r="AG1700">
        <f t="shared" si="1366"/>
        <v>0</v>
      </c>
      <c r="AH1700">
        <f t="shared" si="1391"/>
        <v>26.97</v>
      </c>
      <c r="AI1700">
        <f t="shared" si="1392"/>
        <v>0.03</v>
      </c>
      <c r="AJ1700">
        <f t="shared" si="1369"/>
        <v>0</v>
      </c>
      <c r="AK1700">
        <v>456.91</v>
      </c>
      <c r="AL1700">
        <v>133.01</v>
      </c>
      <c r="AM1700">
        <v>26.42</v>
      </c>
      <c r="AN1700">
        <v>0.41</v>
      </c>
      <c r="AO1700">
        <v>297.48</v>
      </c>
      <c r="AP1700">
        <v>0</v>
      </c>
      <c r="AQ1700">
        <v>26.97</v>
      </c>
      <c r="AR1700">
        <v>0.03</v>
      </c>
      <c r="AS1700">
        <v>0</v>
      </c>
      <c r="AT1700">
        <v>117</v>
      </c>
      <c r="AU1700">
        <v>64</v>
      </c>
      <c r="AV1700">
        <v>1</v>
      </c>
      <c r="AW1700">
        <v>1</v>
      </c>
      <c r="AZ1700">
        <v>1</v>
      </c>
      <c r="BA1700">
        <v>25.36</v>
      </c>
      <c r="BB1700">
        <v>7.84</v>
      </c>
      <c r="BC1700">
        <v>7.56</v>
      </c>
      <c r="BD1700" t="s">
        <v>3</v>
      </c>
      <c r="BE1700" t="s">
        <v>3</v>
      </c>
      <c r="BF1700" t="s">
        <v>3</v>
      </c>
      <c r="BG1700" t="s">
        <v>3</v>
      </c>
      <c r="BH1700">
        <v>0</v>
      </c>
      <c r="BI1700">
        <v>1</v>
      </c>
      <c r="BJ1700" t="s">
        <v>402</v>
      </c>
      <c r="BM1700">
        <v>11001</v>
      </c>
      <c r="BN1700">
        <v>0</v>
      </c>
      <c r="BO1700" t="s">
        <v>399</v>
      </c>
      <c r="BP1700">
        <v>1</v>
      </c>
      <c r="BQ1700">
        <v>2</v>
      </c>
      <c r="BR1700">
        <v>0</v>
      </c>
      <c r="BS1700">
        <v>19.8</v>
      </c>
      <c r="BT1700">
        <v>1</v>
      </c>
      <c r="BU1700">
        <v>1</v>
      </c>
      <c r="BV1700">
        <v>1</v>
      </c>
      <c r="BW1700">
        <v>1</v>
      </c>
      <c r="BX1700">
        <v>1</v>
      </c>
      <c r="BY1700" t="s">
        <v>3</v>
      </c>
      <c r="BZ1700">
        <v>117</v>
      </c>
      <c r="CA1700">
        <v>64</v>
      </c>
      <c r="CB1700" t="s">
        <v>3</v>
      </c>
      <c r="CE1700">
        <v>0</v>
      </c>
      <c r="CF1700">
        <v>0</v>
      </c>
      <c r="CG1700">
        <v>0</v>
      </c>
      <c r="CH1700">
        <v>127</v>
      </c>
      <c r="CI1700">
        <v>0</v>
      </c>
      <c r="CJ1700">
        <v>0</v>
      </c>
      <c r="CK1700">
        <v>0</v>
      </c>
      <c r="CL1700">
        <v>0</v>
      </c>
      <c r="CM1700">
        <v>0</v>
      </c>
      <c r="CN1700" t="s">
        <v>3</v>
      </c>
      <c r="CO1700">
        <v>0</v>
      </c>
      <c r="CP1700">
        <f t="shared" si="1370"/>
        <v>0</v>
      </c>
      <c r="CQ1700">
        <f t="shared" si="1371"/>
        <v>0</v>
      </c>
      <c r="CR1700">
        <f t="shared" si="1372"/>
        <v>207.1328</v>
      </c>
      <c r="CS1700">
        <f t="shared" si="1373"/>
        <v>8.1180000000000003</v>
      </c>
      <c r="CT1700">
        <f t="shared" si="1374"/>
        <v>7544.0928000000004</v>
      </c>
      <c r="CU1700">
        <f t="shared" si="1375"/>
        <v>0</v>
      </c>
      <c r="CV1700">
        <f t="shared" si="1376"/>
        <v>26.97</v>
      </c>
      <c r="CW1700">
        <f t="shared" si="1377"/>
        <v>0.03</v>
      </c>
      <c r="CX1700">
        <f t="shared" si="1378"/>
        <v>0</v>
      </c>
      <c r="CY1700">
        <f>(S1700+R1700)*(BZ1700/100)</f>
        <v>0</v>
      </c>
      <c r="CZ1700">
        <f>(S1700+R1700)*(CA1700/100)</f>
        <v>0</v>
      </c>
      <c r="DC1700" t="s">
        <v>3</v>
      </c>
      <c r="DD1700" t="s">
        <v>3</v>
      </c>
      <c r="DE1700" t="s">
        <v>3</v>
      </c>
      <c r="DF1700" t="s">
        <v>3</v>
      </c>
      <c r="DG1700" t="s">
        <v>3</v>
      </c>
      <c r="DH1700" t="s">
        <v>3</v>
      </c>
      <c r="DI1700" t="s">
        <v>3</v>
      </c>
      <c r="DJ1700" t="s">
        <v>3</v>
      </c>
      <c r="DK1700" t="s">
        <v>3</v>
      </c>
      <c r="DL1700" t="s">
        <v>3</v>
      </c>
      <c r="DM1700" t="s">
        <v>3</v>
      </c>
      <c r="DN1700">
        <v>123</v>
      </c>
      <c r="DO1700">
        <v>75</v>
      </c>
      <c r="DP1700">
        <v>1</v>
      </c>
      <c r="DQ1700">
        <v>1</v>
      </c>
      <c r="DU1700">
        <v>1005</v>
      </c>
      <c r="DV1700" t="s">
        <v>401</v>
      </c>
      <c r="DW1700" t="s">
        <v>401</v>
      </c>
      <c r="DX1700">
        <v>100</v>
      </c>
      <c r="DZ1700" t="s">
        <v>3</v>
      </c>
      <c r="EA1700" t="s">
        <v>3</v>
      </c>
      <c r="EB1700" t="s">
        <v>3</v>
      </c>
      <c r="EC1700" t="s">
        <v>3</v>
      </c>
      <c r="EE1700">
        <v>54328965</v>
      </c>
      <c r="EF1700">
        <v>2</v>
      </c>
      <c r="EG1700" t="s">
        <v>21</v>
      </c>
      <c r="EH1700">
        <v>0</v>
      </c>
      <c r="EI1700" t="s">
        <v>3</v>
      </c>
      <c r="EJ1700">
        <v>1</v>
      </c>
      <c r="EK1700">
        <v>11001</v>
      </c>
      <c r="EL1700" t="s">
        <v>22</v>
      </c>
      <c r="EM1700" t="s">
        <v>23</v>
      </c>
      <c r="EO1700" t="s">
        <v>3</v>
      </c>
      <c r="EQ1700">
        <v>1441792</v>
      </c>
      <c r="ER1700">
        <v>456.91</v>
      </c>
      <c r="ES1700">
        <v>133.01</v>
      </c>
      <c r="ET1700">
        <v>26.42</v>
      </c>
      <c r="EU1700">
        <v>0.41</v>
      </c>
      <c r="EV1700">
        <v>297.48</v>
      </c>
      <c r="EW1700">
        <v>26.97</v>
      </c>
      <c r="EX1700">
        <v>0.03</v>
      </c>
      <c r="EY1700">
        <v>1</v>
      </c>
      <c r="FQ1700">
        <v>0</v>
      </c>
      <c r="FR1700">
        <f t="shared" si="1379"/>
        <v>0</v>
      </c>
      <c r="FS1700">
        <v>0</v>
      </c>
      <c r="FX1700">
        <v>123</v>
      </c>
      <c r="FY1700">
        <v>75</v>
      </c>
      <c r="GA1700" t="s">
        <v>3</v>
      </c>
      <c r="GD1700">
        <v>1</v>
      </c>
      <c r="GF1700">
        <v>-74619032</v>
      </c>
      <c r="GG1700">
        <v>2</v>
      </c>
      <c r="GH1700">
        <v>1</v>
      </c>
      <c r="GI1700">
        <v>2</v>
      </c>
      <c r="GJ1700">
        <v>0</v>
      </c>
      <c r="GK1700">
        <v>0</v>
      </c>
      <c r="GL1700">
        <f t="shared" si="1380"/>
        <v>0</v>
      </c>
      <c r="GM1700">
        <f t="shared" si="1381"/>
        <v>0</v>
      </c>
      <c r="GN1700">
        <f t="shared" si="1382"/>
        <v>0</v>
      </c>
      <c r="GO1700">
        <f t="shared" si="1383"/>
        <v>0</v>
      </c>
      <c r="GP1700">
        <f t="shared" si="1384"/>
        <v>0</v>
      </c>
      <c r="GR1700">
        <v>0</v>
      </c>
      <c r="GS1700">
        <v>0</v>
      </c>
      <c r="GT1700">
        <v>0</v>
      </c>
      <c r="GU1700" t="s">
        <v>3</v>
      </c>
      <c r="GV1700">
        <f t="shared" si="1393"/>
        <v>0</v>
      </c>
      <c r="GW1700">
        <v>1015.2</v>
      </c>
      <c r="GX1700">
        <f t="shared" si="1386"/>
        <v>0</v>
      </c>
      <c r="HA1700">
        <v>0</v>
      </c>
      <c r="HB1700">
        <v>0</v>
      </c>
      <c r="HC1700">
        <f t="shared" si="1387"/>
        <v>0</v>
      </c>
      <c r="HE1700" t="s">
        <v>3</v>
      </c>
      <c r="HF1700" t="s">
        <v>3</v>
      </c>
      <c r="HM1700" t="s">
        <v>3</v>
      </c>
      <c r="HN1700" t="s">
        <v>24</v>
      </c>
      <c r="HO1700" t="s">
        <v>25</v>
      </c>
      <c r="HP1700" t="s">
        <v>22</v>
      </c>
      <c r="HQ1700" t="s">
        <v>22</v>
      </c>
      <c r="IK1700">
        <v>0</v>
      </c>
    </row>
    <row r="1701" spans="1:255" x14ac:dyDescent="0.2">
      <c r="A1701" s="2">
        <v>18</v>
      </c>
      <c r="B1701" s="2">
        <v>1</v>
      </c>
      <c r="C1701" s="2">
        <v>1366</v>
      </c>
      <c r="D1701" s="2"/>
      <c r="E1701" s="2" t="s">
        <v>730</v>
      </c>
      <c r="F1701" s="2" t="s">
        <v>404</v>
      </c>
      <c r="G1701" s="2" t="s">
        <v>405</v>
      </c>
      <c r="H1701" s="2" t="s">
        <v>78</v>
      </c>
      <c r="I1701" s="2">
        <f>I1699*J1701</f>
        <v>0</v>
      </c>
      <c r="J1701" s="2">
        <v>0.06</v>
      </c>
      <c r="K1701" s="2">
        <v>0.06</v>
      </c>
      <c r="L1701" s="2">
        <v>5.7599999999999998E-2</v>
      </c>
      <c r="M1701" s="2">
        <v>0</v>
      </c>
      <c r="N1701" s="2">
        <f t="shared" si="1350"/>
        <v>5.7599999999999998E-2</v>
      </c>
      <c r="O1701" s="2">
        <f t="shared" si="1351"/>
        <v>0</v>
      </c>
      <c r="P1701" s="2">
        <f t="shared" si="1352"/>
        <v>0</v>
      </c>
      <c r="Q1701" s="2">
        <f t="shared" si="1353"/>
        <v>0</v>
      </c>
      <c r="R1701" s="2">
        <f t="shared" si="1354"/>
        <v>0</v>
      </c>
      <c r="S1701" s="2">
        <f t="shared" si="1355"/>
        <v>0</v>
      </c>
      <c r="T1701" s="2">
        <f t="shared" si="1356"/>
        <v>0</v>
      </c>
      <c r="U1701" s="2">
        <f t="shared" si="1357"/>
        <v>0</v>
      </c>
      <c r="V1701" s="2">
        <f t="shared" si="1358"/>
        <v>0</v>
      </c>
      <c r="W1701" s="2">
        <f t="shared" si="1359"/>
        <v>0</v>
      </c>
      <c r="X1701" s="2">
        <f t="shared" si="1360"/>
        <v>0</v>
      </c>
      <c r="Y1701" s="2">
        <f t="shared" si="1361"/>
        <v>0</v>
      </c>
      <c r="Z1701" s="2"/>
      <c r="AA1701" s="2">
        <v>69726971</v>
      </c>
      <c r="AB1701" s="2">
        <f t="shared" si="1362"/>
        <v>11956.78</v>
      </c>
      <c r="AC1701" s="2">
        <f>ROUND((ES1701),2)</f>
        <v>11956.78</v>
      </c>
      <c r="AD1701" s="2">
        <f t="shared" si="1388"/>
        <v>0</v>
      </c>
      <c r="AE1701" s="2">
        <f t="shared" si="1389"/>
        <v>0</v>
      </c>
      <c r="AF1701" s="2">
        <f t="shared" si="1390"/>
        <v>0</v>
      </c>
      <c r="AG1701" s="2">
        <f t="shared" si="1366"/>
        <v>0</v>
      </c>
      <c r="AH1701" s="2">
        <f t="shared" si="1391"/>
        <v>0</v>
      </c>
      <c r="AI1701" s="2">
        <f t="shared" si="1392"/>
        <v>0</v>
      </c>
      <c r="AJ1701" s="2">
        <f t="shared" si="1369"/>
        <v>48.06</v>
      </c>
      <c r="AK1701" s="2">
        <v>11956.78</v>
      </c>
      <c r="AL1701" s="2">
        <v>11956.78</v>
      </c>
      <c r="AM1701" s="2">
        <v>0</v>
      </c>
      <c r="AN1701" s="2">
        <v>0</v>
      </c>
      <c r="AO1701" s="2">
        <v>0</v>
      </c>
      <c r="AP1701" s="2">
        <v>0</v>
      </c>
      <c r="AQ1701" s="2">
        <v>0</v>
      </c>
      <c r="AR1701" s="2">
        <v>0</v>
      </c>
      <c r="AS1701" s="2">
        <v>48.06</v>
      </c>
      <c r="AT1701" s="2">
        <v>0</v>
      </c>
      <c r="AU1701" s="2">
        <v>0</v>
      </c>
      <c r="AV1701" s="2">
        <v>1</v>
      </c>
      <c r="AW1701" s="2">
        <v>1</v>
      </c>
      <c r="AX1701" s="2"/>
      <c r="AY1701" s="2"/>
      <c r="AZ1701" s="2">
        <v>1</v>
      </c>
      <c r="BA1701" s="2">
        <v>1</v>
      </c>
      <c r="BB1701" s="2">
        <v>1</v>
      </c>
      <c r="BC1701" s="2">
        <v>1</v>
      </c>
      <c r="BD1701" s="2" t="s">
        <v>3</v>
      </c>
      <c r="BE1701" s="2" t="s">
        <v>3</v>
      </c>
      <c r="BF1701" s="2" t="s">
        <v>3</v>
      </c>
      <c r="BG1701" s="2" t="s">
        <v>3</v>
      </c>
      <c r="BH1701" s="2">
        <v>3</v>
      </c>
      <c r="BI1701" s="2">
        <v>1</v>
      </c>
      <c r="BJ1701" s="2" t="s">
        <v>731</v>
      </c>
      <c r="BK1701" s="2"/>
      <c r="BL1701" s="2"/>
      <c r="BM1701" s="2">
        <v>500001</v>
      </c>
      <c r="BN1701" s="2">
        <v>0</v>
      </c>
      <c r="BO1701" s="2" t="s">
        <v>3</v>
      </c>
      <c r="BP1701" s="2">
        <v>0</v>
      </c>
      <c r="BQ1701" s="2">
        <v>8</v>
      </c>
      <c r="BR1701" s="2">
        <v>0</v>
      </c>
      <c r="BS1701" s="2">
        <v>1</v>
      </c>
      <c r="BT1701" s="2">
        <v>1</v>
      </c>
      <c r="BU1701" s="2">
        <v>1</v>
      </c>
      <c r="BV1701" s="2">
        <v>1</v>
      </c>
      <c r="BW1701" s="2">
        <v>1</v>
      </c>
      <c r="BX1701" s="2">
        <v>1</v>
      </c>
      <c r="BY1701" s="2" t="s">
        <v>3</v>
      </c>
      <c r="BZ1701" s="2">
        <v>0</v>
      </c>
      <c r="CA1701" s="2">
        <v>0</v>
      </c>
      <c r="CB1701" s="2" t="s">
        <v>3</v>
      </c>
      <c r="CC1701" s="2"/>
      <c r="CD1701" s="2"/>
      <c r="CE1701" s="2">
        <v>0</v>
      </c>
      <c r="CF1701" s="2">
        <v>0</v>
      </c>
      <c r="CG1701" s="2">
        <v>0</v>
      </c>
      <c r="CH1701" s="2">
        <v>127</v>
      </c>
      <c r="CI1701" s="2">
        <v>1</v>
      </c>
      <c r="CJ1701" s="2">
        <v>0</v>
      </c>
      <c r="CK1701" s="2">
        <v>0</v>
      </c>
      <c r="CL1701" s="2">
        <v>0</v>
      </c>
      <c r="CM1701" s="2">
        <v>0</v>
      </c>
      <c r="CN1701" s="2" t="s">
        <v>3</v>
      </c>
      <c r="CO1701" s="2">
        <v>0</v>
      </c>
      <c r="CP1701" s="2">
        <f t="shared" si="1370"/>
        <v>0</v>
      </c>
      <c r="CQ1701" s="2">
        <f t="shared" si="1371"/>
        <v>11956.78</v>
      </c>
      <c r="CR1701" s="2">
        <f t="shared" si="1372"/>
        <v>0</v>
      </c>
      <c r="CS1701" s="2">
        <f t="shared" si="1373"/>
        <v>0</v>
      </c>
      <c r="CT1701" s="2">
        <f t="shared" si="1374"/>
        <v>0</v>
      </c>
      <c r="CU1701" s="2">
        <f t="shared" si="1375"/>
        <v>0</v>
      </c>
      <c r="CV1701" s="2">
        <f t="shared" si="1376"/>
        <v>0</v>
      </c>
      <c r="CW1701" s="2">
        <f t="shared" si="1377"/>
        <v>0</v>
      </c>
      <c r="CX1701" s="2">
        <f t="shared" si="1378"/>
        <v>48.06</v>
      </c>
      <c r="CY1701" s="2">
        <f>(((S1701+R1701)*AT1701)/100)</f>
        <v>0</v>
      </c>
      <c r="CZ1701" s="2">
        <f>(((S1701+R1701)*AU1701)/100)</f>
        <v>0</v>
      </c>
      <c r="DA1701" s="2"/>
      <c r="DB1701" s="2"/>
      <c r="DC1701" s="2" t="s">
        <v>3</v>
      </c>
      <c r="DD1701" s="2" t="s">
        <v>3</v>
      </c>
      <c r="DE1701" s="2" t="s">
        <v>3</v>
      </c>
      <c r="DF1701" s="2" t="s">
        <v>3</v>
      </c>
      <c r="DG1701" s="2" t="s">
        <v>3</v>
      </c>
      <c r="DH1701" s="2" t="s">
        <v>3</v>
      </c>
      <c r="DI1701" s="2" t="s">
        <v>3</v>
      </c>
      <c r="DJ1701" s="2" t="s">
        <v>3</v>
      </c>
      <c r="DK1701" s="2" t="s">
        <v>3</v>
      </c>
      <c r="DL1701" s="2" t="s">
        <v>3</v>
      </c>
      <c r="DM1701" s="2" t="s">
        <v>3</v>
      </c>
      <c r="DN1701" s="2">
        <v>0</v>
      </c>
      <c r="DO1701" s="2">
        <v>0</v>
      </c>
      <c r="DP1701" s="2">
        <v>1</v>
      </c>
      <c r="DQ1701" s="2">
        <v>1</v>
      </c>
      <c r="DR1701" s="2"/>
      <c r="DS1701" s="2"/>
      <c r="DT1701" s="2"/>
      <c r="DU1701" s="2">
        <v>1009</v>
      </c>
      <c r="DV1701" s="2" t="s">
        <v>78</v>
      </c>
      <c r="DW1701" s="2" t="s">
        <v>78</v>
      </c>
      <c r="DX1701" s="2">
        <v>1000</v>
      </c>
      <c r="DY1701" s="2"/>
      <c r="DZ1701" s="2" t="s">
        <v>3</v>
      </c>
      <c r="EA1701" s="2" t="s">
        <v>3</v>
      </c>
      <c r="EB1701" s="2" t="s">
        <v>3</v>
      </c>
      <c r="EC1701" s="2" t="s">
        <v>3</v>
      </c>
      <c r="ED1701" s="2"/>
      <c r="EE1701" s="2">
        <v>54328897</v>
      </c>
      <c r="EF1701" s="2">
        <v>8</v>
      </c>
      <c r="EG1701" s="2" t="s">
        <v>31</v>
      </c>
      <c r="EH1701" s="2">
        <v>0</v>
      </c>
      <c r="EI1701" s="2" t="s">
        <v>3</v>
      </c>
      <c r="EJ1701" s="2">
        <v>1</v>
      </c>
      <c r="EK1701" s="2">
        <v>500001</v>
      </c>
      <c r="EL1701" s="2" t="s">
        <v>32</v>
      </c>
      <c r="EM1701" s="2" t="s">
        <v>33</v>
      </c>
      <c r="EN1701" s="2"/>
      <c r="EO1701" s="2" t="s">
        <v>3</v>
      </c>
      <c r="EP1701" s="2"/>
      <c r="EQ1701" s="2">
        <v>0</v>
      </c>
      <c r="ER1701" s="2">
        <v>11956.78</v>
      </c>
      <c r="ES1701" s="2">
        <v>11956.78</v>
      </c>
      <c r="ET1701" s="2">
        <v>0</v>
      </c>
      <c r="EU1701" s="2">
        <v>0</v>
      </c>
      <c r="EV1701" s="2">
        <v>0</v>
      </c>
      <c r="EW1701" s="2">
        <v>0</v>
      </c>
      <c r="EX1701" s="2">
        <v>0</v>
      </c>
      <c r="EY1701" s="2"/>
      <c r="EZ1701" s="2"/>
      <c r="FA1701" s="2"/>
      <c r="FB1701" s="2"/>
      <c r="FC1701" s="2"/>
      <c r="FD1701" s="2"/>
      <c r="FE1701" s="2"/>
      <c r="FF1701" s="2"/>
      <c r="FG1701" s="2"/>
      <c r="FH1701" s="2"/>
      <c r="FI1701" s="2"/>
      <c r="FJ1701" s="2"/>
      <c r="FK1701" s="2"/>
      <c r="FL1701" s="2"/>
      <c r="FM1701" s="2"/>
      <c r="FN1701" s="2"/>
      <c r="FO1701" s="2"/>
      <c r="FP1701" s="2"/>
      <c r="FQ1701" s="2">
        <v>0</v>
      </c>
      <c r="FR1701" s="2">
        <f t="shared" si="1379"/>
        <v>0</v>
      </c>
      <c r="FS1701" s="2">
        <v>0</v>
      </c>
      <c r="FT1701" s="2"/>
      <c r="FU1701" s="2"/>
      <c r="FV1701" s="2"/>
      <c r="FW1701" s="2"/>
      <c r="FX1701" s="2">
        <v>0</v>
      </c>
      <c r="FY1701" s="2">
        <v>0</v>
      </c>
      <c r="FZ1701" s="2"/>
      <c r="GA1701" s="2" t="s">
        <v>3</v>
      </c>
      <c r="GB1701" s="2"/>
      <c r="GC1701" s="2"/>
      <c r="GD1701" s="2">
        <v>1</v>
      </c>
      <c r="GE1701" s="2"/>
      <c r="GF1701" s="2">
        <v>1170742764</v>
      </c>
      <c r="GG1701" s="2">
        <v>2</v>
      </c>
      <c r="GH1701" s="2">
        <v>1</v>
      </c>
      <c r="GI1701" s="2">
        <v>-2</v>
      </c>
      <c r="GJ1701" s="2">
        <v>0</v>
      </c>
      <c r="GK1701" s="2">
        <v>0</v>
      </c>
      <c r="GL1701" s="2">
        <f t="shared" si="1380"/>
        <v>0</v>
      </c>
      <c r="GM1701" s="2">
        <f t="shared" si="1381"/>
        <v>0</v>
      </c>
      <c r="GN1701" s="2">
        <f t="shared" si="1382"/>
        <v>0</v>
      </c>
      <c r="GO1701" s="2">
        <f t="shared" si="1383"/>
        <v>0</v>
      </c>
      <c r="GP1701" s="2">
        <f t="shared" si="1384"/>
        <v>0</v>
      </c>
      <c r="GQ1701" s="2"/>
      <c r="GR1701" s="2">
        <v>0</v>
      </c>
      <c r="GS1701" s="2">
        <v>3</v>
      </c>
      <c r="GT1701" s="2">
        <v>0</v>
      </c>
      <c r="GU1701" s="2" t="s">
        <v>3</v>
      </c>
      <c r="GV1701" s="2">
        <f t="shared" si="1393"/>
        <v>0</v>
      </c>
      <c r="GW1701" s="2">
        <v>1</v>
      </c>
      <c r="GX1701" s="2">
        <f t="shared" si="1386"/>
        <v>0</v>
      </c>
      <c r="GY1701" s="2"/>
      <c r="GZ1701" s="2"/>
      <c r="HA1701" s="2">
        <v>0</v>
      </c>
      <c r="HB1701" s="2">
        <v>0</v>
      </c>
      <c r="HC1701" s="2">
        <f t="shared" si="1387"/>
        <v>0</v>
      </c>
      <c r="HD1701" s="2"/>
      <c r="HE1701" s="2" t="s">
        <v>3</v>
      </c>
      <c r="HF1701" s="2" t="s">
        <v>3</v>
      </c>
      <c r="HG1701" s="2"/>
      <c r="HH1701" s="2"/>
      <c r="HI1701" s="2"/>
      <c r="HJ1701" s="2"/>
      <c r="HK1701" s="2"/>
      <c r="HL1701" s="2"/>
      <c r="HM1701" s="2" t="s">
        <v>3</v>
      </c>
      <c r="HN1701" s="2" t="s">
        <v>3</v>
      </c>
      <c r="HO1701" s="2" t="s">
        <v>3</v>
      </c>
      <c r="HP1701" s="2" t="s">
        <v>3</v>
      </c>
      <c r="HQ1701" s="2" t="s">
        <v>3</v>
      </c>
      <c r="HR1701" s="2"/>
      <c r="HS1701" s="2"/>
      <c r="HT1701" s="2"/>
      <c r="HU1701" s="2"/>
      <c r="HV1701" s="2"/>
      <c r="HW1701" s="2"/>
      <c r="HX1701" s="2"/>
      <c r="HY1701" s="2"/>
      <c r="HZ1701" s="2"/>
      <c r="IA1701" s="2"/>
      <c r="IB1701" s="2"/>
      <c r="IC1701" s="2"/>
      <c r="ID1701" s="2"/>
      <c r="IE1701" s="2"/>
      <c r="IF1701" s="2"/>
      <c r="IG1701" s="2"/>
      <c r="IH1701" s="2"/>
      <c r="II1701" s="2"/>
      <c r="IJ1701" s="2"/>
      <c r="IK1701" s="2">
        <v>0</v>
      </c>
      <c r="IL1701" s="2"/>
      <c r="IM1701" s="2"/>
      <c r="IN1701" s="2"/>
      <c r="IO1701" s="2"/>
      <c r="IP1701" s="2"/>
      <c r="IQ1701" s="2"/>
      <c r="IR1701" s="2"/>
      <c r="IS1701" s="2"/>
      <c r="IT1701" s="2"/>
      <c r="IU1701" s="2"/>
    </row>
    <row r="1702" spans="1:255" x14ac:dyDescent="0.2">
      <c r="A1702">
        <v>18</v>
      </c>
      <c r="B1702">
        <v>1</v>
      </c>
      <c r="C1702">
        <v>1374</v>
      </c>
      <c r="E1702" t="s">
        <v>730</v>
      </c>
      <c r="F1702" t="s">
        <v>404</v>
      </c>
      <c r="G1702" t="s">
        <v>405</v>
      </c>
      <c r="H1702" t="s">
        <v>78</v>
      </c>
      <c r="I1702">
        <f>I1700*J1702</f>
        <v>0</v>
      </c>
      <c r="J1702">
        <v>0.06</v>
      </c>
      <c r="K1702">
        <v>0.06</v>
      </c>
      <c r="L1702">
        <v>5.7599999999999998E-2</v>
      </c>
      <c r="M1702">
        <v>0</v>
      </c>
      <c r="N1702">
        <f t="shared" si="1350"/>
        <v>5.7599999999999998E-2</v>
      </c>
      <c r="O1702">
        <f t="shared" si="1351"/>
        <v>0</v>
      </c>
      <c r="P1702">
        <f t="shared" si="1352"/>
        <v>0</v>
      </c>
      <c r="Q1702">
        <f t="shared" si="1353"/>
        <v>0</v>
      </c>
      <c r="R1702">
        <f t="shared" si="1354"/>
        <v>0</v>
      </c>
      <c r="S1702">
        <f t="shared" si="1355"/>
        <v>0</v>
      </c>
      <c r="T1702">
        <f t="shared" si="1356"/>
        <v>0</v>
      </c>
      <c r="U1702">
        <f t="shared" si="1357"/>
        <v>0</v>
      </c>
      <c r="V1702">
        <f t="shared" si="1358"/>
        <v>0</v>
      </c>
      <c r="W1702">
        <f t="shared" si="1359"/>
        <v>0</v>
      </c>
      <c r="X1702">
        <f t="shared" si="1360"/>
        <v>0</v>
      </c>
      <c r="Y1702">
        <f t="shared" si="1361"/>
        <v>0</v>
      </c>
      <c r="AA1702">
        <v>69726884</v>
      </c>
      <c r="AB1702">
        <f t="shared" si="1362"/>
        <v>21357.14</v>
      </c>
      <c r="AC1702">
        <f>ROUND((ES1702),2)</f>
        <v>21357.14</v>
      </c>
      <c r="AD1702">
        <f t="shared" si="1388"/>
        <v>0</v>
      </c>
      <c r="AE1702">
        <f t="shared" si="1389"/>
        <v>0</v>
      </c>
      <c r="AF1702">
        <f t="shared" si="1390"/>
        <v>0</v>
      </c>
      <c r="AG1702">
        <f t="shared" si="1366"/>
        <v>0</v>
      </c>
      <c r="AH1702">
        <f t="shared" si="1391"/>
        <v>0</v>
      </c>
      <c r="AI1702">
        <f t="shared" si="1392"/>
        <v>0</v>
      </c>
      <c r="AJ1702">
        <f t="shared" si="1369"/>
        <v>48.06</v>
      </c>
      <c r="AK1702">
        <v>21357.14</v>
      </c>
      <c r="AL1702">
        <v>21357.14</v>
      </c>
      <c r="AM1702">
        <v>0</v>
      </c>
      <c r="AN1702">
        <v>0</v>
      </c>
      <c r="AO1702">
        <v>0</v>
      </c>
      <c r="AP1702">
        <v>0</v>
      </c>
      <c r="AQ1702">
        <v>0</v>
      </c>
      <c r="AR1702">
        <v>0</v>
      </c>
      <c r="AS1702">
        <v>48.06</v>
      </c>
      <c r="AT1702">
        <v>0</v>
      </c>
      <c r="AU1702">
        <v>0</v>
      </c>
      <c r="AV1702">
        <v>1</v>
      </c>
      <c r="AW1702">
        <v>1</v>
      </c>
      <c r="AZ1702">
        <v>1</v>
      </c>
      <c r="BA1702">
        <v>1</v>
      </c>
      <c r="BB1702">
        <v>1</v>
      </c>
      <c r="BC1702">
        <v>7.56</v>
      </c>
      <c r="BD1702" t="s">
        <v>3</v>
      </c>
      <c r="BE1702" t="s">
        <v>3</v>
      </c>
      <c r="BF1702" t="s">
        <v>3</v>
      </c>
      <c r="BG1702" t="s">
        <v>3</v>
      </c>
      <c r="BH1702">
        <v>3</v>
      </c>
      <c r="BI1702">
        <v>1</v>
      </c>
      <c r="BJ1702" t="s">
        <v>731</v>
      </c>
      <c r="BM1702">
        <v>500001</v>
      </c>
      <c r="BN1702">
        <v>0</v>
      </c>
      <c r="BO1702" t="s">
        <v>3</v>
      </c>
      <c r="BP1702">
        <v>0</v>
      </c>
      <c r="BQ1702">
        <v>8</v>
      </c>
      <c r="BR1702">
        <v>0</v>
      </c>
      <c r="BS1702">
        <v>1</v>
      </c>
      <c r="BT1702">
        <v>1</v>
      </c>
      <c r="BU1702">
        <v>1</v>
      </c>
      <c r="BV1702">
        <v>1</v>
      </c>
      <c r="BW1702">
        <v>1</v>
      </c>
      <c r="BX1702">
        <v>1</v>
      </c>
      <c r="BY1702" t="s">
        <v>3</v>
      </c>
      <c r="BZ1702">
        <v>0</v>
      </c>
      <c r="CA1702">
        <v>0</v>
      </c>
      <c r="CB1702" t="s">
        <v>3</v>
      </c>
      <c r="CE1702">
        <v>0</v>
      </c>
      <c r="CF1702">
        <v>0</v>
      </c>
      <c r="CG1702">
        <v>0</v>
      </c>
      <c r="CH1702">
        <v>127</v>
      </c>
      <c r="CI1702">
        <v>1</v>
      </c>
      <c r="CJ1702">
        <v>0</v>
      </c>
      <c r="CK1702">
        <v>0</v>
      </c>
      <c r="CL1702">
        <v>0</v>
      </c>
      <c r="CM1702">
        <v>0</v>
      </c>
      <c r="CN1702" t="s">
        <v>3</v>
      </c>
      <c r="CO1702">
        <v>0</v>
      </c>
      <c r="CP1702">
        <f t="shared" si="1370"/>
        <v>0</v>
      </c>
      <c r="CQ1702">
        <f t="shared" si="1371"/>
        <v>161459.97839999999</v>
      </c>
      <c r="CR1702">
        <f t="shared" si="1372"/>
        <v>0</v>
      </c>
      <c r="CS1702">
        <f t="shared" si="1373"/>
        <v>0</v>
      </c>
      <c r="CT1702">
        <f t="shared" si="1374"/>
        <v>0</v>
      </c>
      <c r="CU1702">
        <f t="shared" si="1375"/>
        <v>0</v>
      </c>
      <c r="CV1702">
        <f t="shared" si="1376"/>
        <v>0</v>
      </c>
      <c r="CW1702">
        <f t="shared" si="1377"/>
        <v>0</v>
      </c>
      <c r="CX1702">
        <f t="shared" si="1378"/>
        <v>48.06</v>
      </c>
      <c r="CY1702">
        <f>(S1702+R1702)*(BZ1702/100)</f>
        <v>0</v>
      </c>
      <c r="CZ1702">
        <f>(S1702+R1702)*(CA1702/100)</f>
        <v>0</v>
      </c>
      <c r="DC1702" t="s">
        <v>3</v>
      </c>
      <c r="DD1702" t="s">
        <v>3</v>
      </c>
      <c r="DE1702" t="s">
        <v>3</v>
      </c>
      <c r="DF1702" t="s">
        <v>3</v>
      </c>
      <c r="DG1702" t="s">
        <v>3</v>
      </c>
      <c r="DH1702" t="s">
        <v>3</v>
      </c>
      <c r="DI1702" t="s">
        <v>3</v>
      </c>
      <c r="DJ1702" t="s">
        <v>3</v>
      </c>
      <c r="DK1702" t="s">
        <v>3</v>
      </c>
      <c r="DL1702" t="s">
        <v>3</v>
      </c>
      <c r="DM1702" t="s">
        <v>3</v>
      </c>
      <c r="DN1702">
        <v>0</v>
      </c>
      <c r="DO1702">
        <v>0</v>
      </c>
      <c r="DP1702">
        <v>1</v>
      </c>
      <c r="DQ1702">
        <v>1</v>
      </c>
      <c r="DU1702">
        <v>1009</v>
      </c>
      <c r="DV1702" t="s">
        <v>78</v>
      </c>
      <c r="DW1702" t="s">
        <v>78</v>
      </c>
      <c r="DX1702">
        <v>1000</v>
      </c>
      <c r="DZ1702" t="s">
        <v>3</v>
      </c>
      <c r="EA1702" t="s">
        <v>3</v>
      </c>
      <c r="EB1702" t="s">
        <v>3</v>
      </c>
      <c r="EC1702" t="s">
        <v>3</v>
      </c>
      <c r="EE1702">
        <v>54328897</v>
      </c>
      <c r="EF1702">
        <v>8</v>
      </c>
      <c r="EG1702" t="s">
        <v>31</v>
      </c>
      <c r="EH1702">
        <v>0</v>
      </c>
      <c r="EI1702" t="s">
        <v>3</v>
      </c>
      <c r="EJ1702">
        <v>1</v>
      </c>
      <c r="EK1702">
        <v>500001</v>
      </c>
      <c r="EL1702" t="s">
        <v>32</v>
      </c>
      <c r="EM1702" t="s">
        <v>33</v>
      </c>
      <c r="EO1702" t="s">
        <v>3</v>
      </c>
      <c r="EQ1702">
        <v>0</v>
      </c>
      <c r="ER1702">
        <v>161460</v>
      </c>
      <c r="ES1702">
        <v>21357.14</v>
      </c>
      <c r="ET1702">
        <v>0</v>
      </c>
      <c r="EU1702">
        <v>0</v>
      </c>
      <c r="EV1702">
        <v>0</v>
      </c>
      <c r="EW1702">
        <v>0</v>
      </c>
      <c r="EX1702">
        <v>0</v>
      </c>
      <c r="EZ1702">
        <v>5</v>
      </c>
      <c r="FC1702">
        <v>0</v>
      </c>
      <c r="FD1702">
        <v>18</v>
      </c>
      <c r="FF1702">
        <v>161460</v>
      </c>
      <c r="FQ1702">
        <v>0</v>
      </c>
      <c r="FR1702">
        <f t="shared" si="1379"/>
        <v>0</v>
      </c>
      <c r="FS1702">
        <v>0</v>
      </c>
      <c r="FX1702">
        <v>0</v>
      </c>
      <c r="FY1702">
        <v>0</v>
      </c>
      <c r="GA1702" t="s">
        <v>732</v>
      </c>
      <c r="GD1702">
        <v>1</v>
      </c>
      <c r="GF1702">
        <v>1170742764</v>
      </c>
      <c r="GG1702">
        <v>2</v>
      </c>
      <c r="GH1702">
        <v>3</v>
      </c>
      <c r="GI1702">
        <v>5</v>
      </c>
      <c r="GJ1702">
        <v>0</v>
      </c>
      <c r="GK1702">
        <v>0</v>
      </c>
      <c r="GL1702">
        <f t="shared" si="1380"/>
        <v>0</v>
      </c>
      <c r="GM1702">
        <f t="shared" si="1381"/>
        <v>0</v>
      </c>
      <c r="GN1702">
        <f t="shared" si="1382"/>
        <v>0</v>
      </c>
      <c r="GO1702">
        <f t="shared" si="1383"/>
        <v>0</v>
      </c>
      <c r="GP1702">
        <f t="shared" si="1384"/>
        <v>0</v>
      </c>
      <c r="GR1702">
        <v>1</v>
      </c>
      <c r="GS1702">
        <v>1</v>
      </c>
      <c r="GT1702">
        <v>0</v>
      </c>
      <c r="GU1702" t="s">
        <v>3</v>
      </c>
      <c r="GV1702">
        <f t="shared" si="1393"/>
        <v>0</v>
      </c>
      <c r="GW1702">
        <v>1</v>
      </c>
      <c r="GX1702">
        <f t="shared" si="1386"/>
        <v>0</v>
      </c>
      <c r="HA1702">
        <v>0</v>
      </c>
      <c r="HB1702">
        <v>0</v>
      </c>
      <c r="HC1702">
        <f t="shared" si="1387"/>
        <v>0</v>
      </c>
      <c r="HE1702" t="s">
        <v>733</v>
      </c>
      <c r="HF1702" t="s">
        <v>733</v>
      </c>
      <c r="HM1702" t="s">
        <v>3</v>
      </c>
      <c r="HN1702" t="s">
        <v>3</v>
      </c>
      <c r="HO1702" t="s">
        <v>3</v>
      </c>
      <c r="HP1702" t="s">
        <v>3</v>
      </c>
      <c r="HQ1702" t="s">
        <v>3</v>
      </c>
      <c r="IK1702">
        <v>0</v>
      </c>
    </row>
    <row r="1703" spans="1:255" x14ac:dyDescent="0.2">
      <c r="A1703" s="2">
        <v>18</v>
      </c>
      <c r="B1703" s="2">
        <v>1</v>
      </c>
      <c r="C1703" s="2">
        <v>1365</v>
      </c>
      <c r="D1703" s="2"/>
      <c r="E1703" s="2" t="s">
        <v>734</v>
      </c>
      <c r="F1703" s="2" t="s">
        <v>66</v>
      </c>
      <c r="G1703" s="2" t="s">
        <v>67</v>
      </c>
      <c r="H1703" s="2" t="s">
        <v>68</v>
      </c>
      <c r="I1703" s="2">
        <f>I1699*J1703</f>
        <v>0</v>
      </c>
      <c r="J1703" s="2">
        <v>0.5</v>
      </c>
      <c r="K1703" s="2">
        <v>0.5</v>
      </c>
      <c r="L1703" s="2">
        <v>0.48</v>
      </c>
      <c r="M1703" s="2">
        <v>0</v>
      </c>
      <c r="N1703" s="2">
        <f t="shared" ref="N1703:N1734" si="1394">ROUND(L1703-M1703,4)</f>
        <v>0.48</v>
      </c>
      <c r="O1703" s="2">
        <f t="shared" ref="O1703:O1734" si="1395">ROUND(CP1703,0)</f>
        <v>0</v>
      </c>
      <c r="P1703" s="2">
        <f t="shared" ref="P1703:P1734" si="1396">ROUND(CQ1703*I1703,0)</f>
        <v>0</v>
      </c>
      <c r="Q1703" s="2">
        <f t="shared" ref="Q1703:Q1734" si="1397">ROUND(CR1703*I1703,0)</f>
        <v>0</v>
      </c>
      <c r="R1703" s="2">
        <f t="shared" ref="R1703:R1734" si="1398">ROUND(CS1703*I1703,0)</f>
        <v>0</v>
      </c>
      <c r="S1703" s="2">
        <f t="shared" ref="S1703:S1734" si="1399">ROUND(CT1703*I1703,0)</f>
        <v>0</v>
      </c>
      <c r="T1703" s="2">
        <f t="shared" ref="T1703:T1734" si="1400">ROUND(CU1703*I1703,0)</f>
        <v>0</v>
      </c>
      <c r="U1703" s="2">
        <f t="shared" ref="U1703:U1734" si="1401">CV1703*I1703</f>
        <v>0</v>
      </c>
      <c r="V1703" s="2">
        <f t="shared" ref="V1703:V1734" si="1402">CW1703*I1703</f>
        <v>0</v>
      </c>
      <c r="W1703" s="2">
        <f t="shared" ref="W1703:W1734" si="1403">ROUND(CX1703*I1703,0)</f>
        <v>0</v>
      </c>
      <c r="X1703" s="2">
        <f t="shared" ref="X1703:X1734" si="1404">ROUND(CY1703,0)</f>
        <v>0</v>
      </c>
      <c r="Y1703" s="2">
        <f t="shared" ref="Y1703:Y1734" si="1405">ROUND(CZ1703,0)</f>
        <v>0</v>
      </c>
      <c r="Z1703" s="2"/>
      <c r="AA1703" s="2">
        <v>69726971</v>
      </c>
      <c r="AB1703" s="2">
        <f t="shared" ref="AB1703:AB1734" si="1406">ROUND((AC1703+AD1703+AF1703),2)</f>
        <v>1.82</v>
      </c>
      <c r="AC1703" s="2">
        <f>ROUND((ES1703),2)</f>
        <v>1.82</v>
      </c>
      <c r="AD1703" s="2">
        <f t="shared" si="1388"/>
        <v>0</v>
      </c>
      <c r="AE1703" s="2">
        <f t="shared" si="1389"/>
        <v>0</v>
      </c>
      <c r="AF1703" s="2">
        <f t="shared" si="1390"/>
        <v>0</v>
      </c>
      <c r="AG1703" s="2">
        <f t="shared" ref="AG1703:AG1734" si="1407">ROUND((AP1703),2)</f>
        <v>0</v>
      </c>
      <c r="AH1703" s="2">
        <f t="shared" si="1391"/>
        <v>0</v>
      </c>
      <c r="AI1703" s="2">
        <f t="shared" si="1392"/>
        <v>0</v>
      </c>
      <c r="AJ1703" s="2">
        <f t="shared" ref="AJ1703:AJ1734" si="1408">(AS1703)</f>
        <v>0.03</v>
      </c>
      <c r="AK1703" s="2">
        <v>1.82</v>
      </c>
      <c r="AL1703" s="2">
        <v>1.82</v>
      </c>
      <c r="AM1703" s="2">
        <v>0</v>
      </c>
      <c r="AN1703" s="2">
        <v>0</v>
      </c>
      <c r="AO1703" s="2">
        <v>0</v>
      </c>
      <c r="AP1703" s="2">
        <v>0</v>
      </c>
      <c r="AQ1703" s="2">
        <v>0</v>
      </c>
      <c r="AR1703" s="2">
        <v>0</v>
      </c>
      <c r="AS1703" s="2">
        <v>0.03</v>
      </c>
      <c r="AT1703" s="2">
        <v>0</v>
      </c>
      <c r="AU1703" s="2">
        <v>0</v>
      </c>
      <c r="AV1703" s="2">
        <v>1</v>
      </c>
      <c r="AW1703" s="2">
        <v>1</v>
      </c>
      <c r="AX1703" s="2"/>
      <c r="AY1703" s="2"/>
      <c r="AZ1703" s="2">
        <v>1</v>
      </c>
      <c r="BA1703" s="2">
        <v>1</v>
      </c>
      <c r="BB1703" s="2">
        <v>1</v>
      </c>
      <c r="BC1703" s="2">
        <v>1</v>
      </c>
      <c r="BD1703" s="2" t="s">
        <v>3</v>
      </c>
      <c r="BE1703" s="2" t="s">
        <v>3</v>
      </c>
      <c r="BF1703" s="2" t="s">
        <v>3</v>
      </c>
      <c r="BG1703" s="2" t="s">
        <v>3</v>
      </c>
      <c r="BH1703" s="2">
        <v>3</v>
      </c>
      <c r="BI1703" s="2">
        <v>1</v>
      </c>
      <c r="BJ1703" s="2" t="s">
        <v>267</v>
      </c>
      <c r="BK1703" s="2"/>
      <c r="BL1703" s="2"/>
      <c r="BM1703" s="2">
        <v>500001</v>
      </c>
      <c r="BN1703" s="2">
        <v>0</v>
      </c>
      <c r="BO1703" s="2" t="s">
        <v>3</v>
      </c>
      <c r="BP1703" s="2">
        <v>0</v>
      </c>
      <c r="BQ1703" s="2">
        <v>8</v>
      </c>
      <c r="BR1703" s="2">
        <v>0</v>
      </c>
      <c r="BS1703" s="2">
        <v>1</v>
      </c>
      <c r="BT1703" s="2">
        <v>1</v>
      </c>
      <c r="BU1703" s="2">
        <v>1</v>
      </c>
      <c r="BV1703" s="2">
        <v>1</v>
      </c>
      <c r="BW1703" s="2">
        <v>1</v>
      </c>
      <c r="BX1703" s="2">
        <v>1</v>
      </c>
      <c r="BY1703" s="2" t="s">
        <v>3</v>
      </c>
      <c r="BZ1703" s="2">
        <v>0</v>
      </c>
      <c r="CA1703" s="2">
        <v>0</v>
      </c>
      <c r="CB1703" s="2" t="s">
        <v>3</v>
      </c>
      <c r="CC1703" s="2"/>
      <c r="CD1703" s="2"/>
      <c r="CE1703" s="2">
        <v>0</v>
      </c>
      <c r="CF1703" s="2">
        <v>0</v>
      </c>
      <c r="CG1703" s="2">
        <v>0</v>
      </c>
      <c r="CH1703" s="2">
        <v>127</v>
      </c>
      <c r="CI1703" s="2">
        <v>2</v>
      </c>
      <c r="CJ1703" s="2">
        <v>0</v>
      </c>
      <c r="CK1703" s="2">
        <v>0</v>
      </c>
      <c r="CL1703" s="2">
        <v>0</v>
      </c>
      <c r="CM1703" s="2">
        <v>0</v>
      </c>
      <c r="CN1703" s="2" t="s">
        <v>3</v>
      </c>
      <c r="CO1703" s="2">
        <v>0</v>
      </c>
      <c r="CP1703" s="2">
        <f t="shared" ref="CP1703:CP1734" si="1409">(P1703+Q1703+S1703)</f>
        <v>0</v>
      </c>
      <c r="CQ1703" s="2">
        <f t="shared" ref="CQ1703:CQ1734" si="1410">AC1703*BC1703</f>
        <v>1.82</v>
      </c>
      <c r="CR1703" s="2">
        <f t="shared" ref="CR1703:CR1734" si="1411">AD1703*BB1703</f>
        <v>0</v>
      </c>
      <c r="CS1703" s="2">
        <f t="shared" ref="CS1703:CS1734" si="1412">AE1703*BS1703</f>
        <v>0</v>
      </c>
      <c r="CT1703" s="2">
        <f t="shared" ref="CT1703:CT1734" si="1413">AF1703*BA1703</f>
        <v>0</v>
      </c>
      <c r="CU1703" s="2">
        <f t="shared" ref="CU1703:CU1734" si="1414">AG1703</f>
        <v>0</v>
      </c>
      <c r="CV1703" s="2">
        <f t="shared" ref="CV1703:CV1734" si="1415">AH1703</f>
        <v>0</v>
      </c>
      <c r="CW1703" s="2">
        <f t="shared" ref="CW1703:CW1734" si="1416">AI1703</f>
        <v>0</v>
      </c>
      <c r="CX1703" s="2">
        <f t="shared" ref="CX1703:CX1734" si="1417">AJ1703</f>
        <v>0.03</v>
      </c>
      <c r="CY1703" s="2">
        <f>(((S1703+R1703)*AT1703)/100)</f>
        <v>0</v>
      </c>
      <c r="CZ1703" s="2">
        <f>(((S1703+R1703)*AU1703)/100)</f>
        <v>0</v>
      </c>
      <c r="DA1703" s="2"/>
      <c r="DB1703" s="2"/>
      <c r="DC1703" s="2" t="s">
        <v>3</v>
      </c>
      <c r="DD1703" s="2" t="s">
        <v>3</v>
      </c>
      <c r="DE1703" s="2" t="s">
        <v>3</v>
      </c>
      <c r="DF1703" s="2" t="s">
        <v>3</v>
      </c>
      <c r="DG1703" s="2" t="s">
        <v>3</v>
      </c>
      <c r="DH1703" s="2" t="s">
        <v>3</v>
      </c>
      <c r="DI1703" s="2" t="s">
        <v>3</v>
      </c>
      <c r="DJ1703" s="2" t="s">
        <v>3</v>
      </c>
      <c r="DK1703" s="2" t="s">
        <v>3</v>
      </c>
      <c r="DL1703" s="2" t="s">
        <v>3</v>
      </c>
      <c r="DM1703" s="2" t="s">
        <v>3</v>
      </c>
      <c r="DN1703" s="2">
        <v>0</v>
      </c>
      <c r="DO1703" s="2">
        <v>0</v>
      </c>
      <c r="DP1703" s="2">
        <v>1</v>
      </c>
      <c r="DQ1703" s="2">
        <v>1</v>
      </c>
      <c r="DR1703" s="2"/>
      <c r="DS1703" s="2"/>
      <c r="DT1703" s="2"/>
      <c r="DU1703" s="2">
        <v>1009</v>
      </c>
      <c r="DV1703" s="2" t="s">
        <v>68</v>
      </c>
      <c r="DW1703" s="2" t="s">
        <v>68</v>
      </c>
      <c r="DX1703" s="2">
        <v>1</v>
      </c>
      <c r="DY1703" s="2"/>
      <c r="DZ1703" s="2" t="s">
        <v>3</v>
      </c>
      <c r="EA1703" s="2" t="s">
        <v>3</v>
      </c>
      <c r="EB1703" s="2" t="s">
        <v>3</v>
      </c>
      <c r="EC1703" s="2" t="s">
        <v>3</v>
      </c>
      <c r="ED1703" s="2"/>
      <c r="EE1703" s="2">
        <v>54328897</v>
      </c>
      <c r="EF1703" s="2">
        <v>8</v>
      </c>
      <c r="EG1703" s="2" t="s">
        <v>31</v>
      </c>
      <c r="EH1703" s="2">
        <v>0</v>
      </c>
      <c r="EI1703" s="2" t="s">
        <v>3</v>
      </c>
      <c r="EJ1703" s="2">
        <v>1</v>
      </c>
      <c r="EK1703" s="2">
        <v>500001</v>
      </c>
      <c r="EL1703" s="2" t="s">
        <v>32</v>
      </c>
      <c r="EM1703" s="2" t="s">
        <v>33</v>
      </c>
      <c r="EN1703" s="2"/>
      <c r="EO1703" s="2" t="s">
        <v>3</v>
      </c>
      <c r="EP1703" s="2"/>
      <c r="EQ1703" s="2">
        <v>0</v>
      </c>
      <c r="ER1703" s="2">
        <v>1.82</v>
      </c>
      <c r="ES1703" s="2">
        <v>1.82</v>
      </c>
      <c r="ET1703" s="2">
        <v>0</v>
      </c>
      <c r="EU1703" s="2">
        <v>0</v>
      </c>
      <c r="EV1703" s="2">
        <v>0</v>
      </c>
      <c r="EW1703" s="2">
        <v>0</v>
      </c>
      <c r="EX1703" s="2">
        <v>0</v>
      </c>
      <c r="EY1703" s="2"/>
      <c r="EZ1703" s="2"/>
      <c r="FA1703" s="2"/>
      <c r="FB1703" s="2"/>
      <c r="FC1703" s="2"/>
      <c r="FD1703" s="2"/>
      <c r="FE1703" s="2"/>
      <c r="FF1703" s="2"/>
      <c r="FG1703" s="2"/>
      <c r="FH1703" s="2"/>
      <c r="FI1703" s="2"/>
      <c r="FJ1703" s="2"/>
      <c r="FK1703" s="2"/>
      <c r="FL1703" s="2"/>
      <c r="FM1703" s="2"/>
      <c r="FN1703" s="2"/>
      <c r="FO1703" s="2"/>
      <c r="FP1703" s="2"/>
      <c r="FQ1703" s="2">
        <v>0</v>
      </c>
      <c r="FR1703" s="2">
        <f t="shared" ref="FR1703:FR1734" si="1418">ROUND(IF(BI1703=3,GM1703,0),0)</f>
        <v>0</v>
      </c>
      <c r="FS1703" s="2">
        <v>0</v>
      </c>
      <c r="FT1703" s="2"/>
      <c r="FU1703" s="2"/>
      <c r="FV1703" s="2"/>
      <c r="FW1703" s="2"/>
      <c r="FX1703" s="2">
        <v>0</v>
      </c>
      <c r="FY1703" s="2">
        <v>0</v>
      </c>
      <c r="FZ1703" s="2"/>
      <c r="GA1703" s="2" t="s">
        <v>3</v>
      </c>
      <c r="GB1703" s="2"/>
      <c r="GC1703" s="2"/>
      <c r="GD1703" s="2">
        <v>1</v>
      </c>
      <c r="GE1703" s="2"/>
      <c r="GF1703" s="2">
        <v>-2014069362</v>
      </c>
      <c r="GG1703" s="2">
        <v>2</v>
      </c>
      <c r="GH1703" s="2">
        <v>1</v>
      </c>
      <c r="GI1703" s="2">
        <v>-2</v>
      </c>
      <c r="GJ1703" s="2">
        <v>0</v>
      </c>
      <c r="GK1703" s="2">
        <v>0</v>
      </c>
      <c r="GL1703" s="2">
        <f t="shared" ref="GL1703:GL1734" si="1419">ROUND(IF(AND(BH1703=3,BI1703=3,FS1703&lt;&gt;0),P1703,0),0)</f>
        <v>0</v>
      </c>
      <c r="GM1703" s="2">
        <f t="shared" ref="GM1703:GM1734" si="1420">ROUND(O1703+X1703+Y1703,0)+GX1703</f>
        <v>0</v>
      </c>
      <c r="GN1703" s="2">
        <f t="shared" ref="GN1703:GN1734" si="1421">IF(OR(BI1703=0,BI1703=1),GM1703-GX1703,0)</f>
        <v>0</v>
      </c>
      <c r="GO1703" s="2">
        <f t="shared" ref="GO1703:GO1734" si="1422">IF(BI1703=2,GM1703-GX1703,0)</f>
        <v>0</v>
      </c>
      <c r="GP1703" s="2">
        <f t="shared" ref="GP1703:GP1734" si="1423">IF(BI1703=4,GM1703-GX1703,0)</f>
        <v>0</v>
      </c>
      <c r="GQ1703" s="2"/>
      <c r="GR1703" s="2">
        <v>0</v>
      </c>
      <c r="GS1703" s="2">
        <v>3</v>
      </c>
      <c r="GT1703" s="2">
        <v>0</v>
      </c>
      <c r="GU1703" s="2" t="s">
        <v>3</v>
      </c>
      <c r="GV1703" s="2">
        <f t="shared" si="1393"/>
        <v>0</v>
      </c>
      <c r="GW1703" s="2">
        <v>1</v>
      </c>
      <c r="GX1703" s="2">
        <f t="shared" ref="GX1703:GX1734" si="1424">ROUND(HC1703*I1703,0)</f>
        <v>0</v>
      </c>
      <c r="GY1703" s="2"/>
      <c r="GZ1703" s="2"/>
      <c r="HA1703" s="2">
        <v>0</v>
      </c>
      <c r="HB1703" s="2">
        <v>0</v>
      </c>
      <c r="HC1703" s="2">
        <f t="shared" ref="HC1703:HC1734" si="1425">GV1703*GW1703</f>
        <v>0</v>
      </c>
      <c r="HD1703" s="2"/>
      <c r="HE1703" s="2" t="s">
        <v>3</v>
      </c>
      <c r="HF1703" s="2" t="s">
        <v>3</v>
      </c>
      <c r="HG1703" s="2"/>
      <c r="HH1703" s="2"/>
      <c r="HI1703" s="2"/>
      <c r="HJ1703" s="2"/>
      <c r="HK1703" s="2"/>
      <c r="HL1703" s="2"/>
      <c r="HM1703" s="2" t="s">
        <v>3</v>
      </c>
      <c r="HN1703" s="2" t="s">
        <v>3</v>
      </c>
      <c r="HO1703" s="2" t="s">
        <v>3</v>
      </c>
      <c r="HP1703" s="2" t="s">
        <v>3</v>
      </c>
      <c r="HQ1703" s="2" t="s">
        <v>3</v>
      </c>
      <c r="HR1703" s="2"/>
      <c r="HS1703" s="2"/>
      <c r="HT1703" s="2"/>
      <c r="HU1703" s="2"/>
      <c r="HV1703" s="2"/>
      <c r="HW1703" s="2"/>
      <c r="HX1703" s="2"/>
      <c r="HY1703" s="2"/>
      <c r="HZ1703" s="2"/>
      <c r="IA1703" s="2"/>
      <c r="IB1703" s="2"/>
      <c r="IC1703" s="2"/>
      <c r="ID1703" s="2"/>
      <c r="IE1703" s="2"/>
      <c r="IF1703" s="2"/>
      <c r="IG1703" s="2"/>
      <c r="IH1703" s="2"/>
      <c r="II1703" s="2"/>
      <c r="IJ1703" s="2"/>
      <c r="IK1703" s="2">
        <v>0</v>
      </c>
      <c r="IL1703" s="2"/>
      <c r="IM1703" s="2"/>
      <c r="IN1703" s="2"/>
      <c r="IO1703" s="2"/>
      <c r="IP1703" s="2"/>
      <c r="IQ1703" s="2"/>
      <c r="IR1703" s="2"/>
      <c r="IS1703" s="2"/>
      <c r="IT1703" s="2"/>
      <c r="IU1703" s="2"/>
    </row>
    <row r="1704" spans="1:255" x14ac:dyDescent="0.2">
      <c r="A1704">
        <v>18</v>
      </c>
      <c r="B1704">
        <v>1</v>
      </c>
      <c r="C1704">
        <v>1373</v>
      </c>
      <c r="E1704" t="s">
        <v>734</v>
      </c>
      <c r="F1704" t="s">
        <v>66</v>
      </c>
      <c r="G1704" t="s">
        <v>67</v>
      </c>
      <c r="H1704" t="s">
        <v>68</v>
      </c>
      <c r="I1704">
        <f>I1700*J1704</f>
        <v>0</v>
      </c>
      <c r="J1704">
        <v>0.5</v>
      </c>
      <c r="K1704">
        <v>0.5</v>
      </c>
      <c r="L1704">
        <v>0.48</v>
      </c>
      <c r="M1704">
        <v>0</v>
      </c>
      <c r="N1704">
        <f t="shared" si="1394"/>
        <v>0.48</v>
      </c>
      <c r="O1704">
        <f t="shared" si="1395"/>
        <v>0</v>
      </c>
      <c r="P1704">
        <f t="shared" si="1396"/>
        <v>0</v>
      </c>
      <c r="Q1704">
        <f t="shared" si="1397"/>
        <v>0</v>
      </c>
      <c r="R1704">
        <f t="shared" si="1398"/>
        <v>0</v>
      </c>
      <c r="S1704">
        <f t="shared" si="1399"/>
        <v>0</v>
      </c>
      <c r="T1704">
        <f t="shared" si="1400"/>
        <v>0</v>
      </c>
      <c r="U1704">
        <f t="shared" si="1401"/>
        <v>0</v>
      </c>
      <c r="V1704">
        <f t="shared" si="1402"/>
        <v>0</v>
      </c>
      <c r="W1704">
        <f t="shared" si="1403"/>
        <v>0</v>
      </c>
      <c r="X1704">
        <f t="shared" si="1404"/>
        <v>0</v>
      </c>
      <c r="Y1704">
        <f t="shared" si="1405"/>
        <v>0</v>
      </c>
      <c r="AA1704">
        <v>69726884</v>
      </c>
      <c r="AB1704">
        <f t="shared" si="1406"/>
        <v>4.0999999999999996</v>
      </c>
      <c r="AC1704">
        <f>ROUND((ES1704),2)</f>
        <v>4.0999999999999996</v>
      </c>
      <c r="AD1704">
        <f t="shared" si="1388"/>
        <v>0</v>
      </c>
      <c r="AE1704">
        <f t="shared" si="1389"/>
        <v>0</v>
      </c>
      <c r="AF1704">
        <f t="shared" si="1390"/>
        <v>0</v>
      </c>
      <c r="AG1704">
        <f t="shared" si="1407"/>
        <v>0</v>
      </c>
      <c r="AH1704">
        <f t="shared" si="1391"/>
        <v>0</v>
      </c>
      <c r="AI1704">
        <f t="shared" si="1392"/>
        <v>0</v>
      </c>
      <c r="AJ1704">
        <f t="shared" si="1408"/>
        <v>0.03</v>
      </c>
      <c r="AK1704">
        <v>4.0999999999999996</v>
      </c>
      <c r="AL1704">
        <v>4.0999999999999996</v>
      </c>
      <c r="AM1704">
        <v>0</v>
      </c>
      <c r="AN1704">
        <v>0</v>
      </c>
      <c r="AO1704">
        <v>0</v>
      </c>
      <c r="AP1704">
        <v>0</v>
      </c>
      <c r="AQ1704">
        <v>0</v>
      </c>
      <c r="AR1704">
        <v>0</v>
      </c>
      <c r="AS1704">
        <v>0.03</v>
      </c>
      <c r="AT1704">
        <v>0</v>
      </c>
      <c r="AU1704">
        <v>0</v>
      </c>
      <c r="AV1704">
        <v>1</v>
      </c>
      <c r="AW1704">
        <v>1</v>
      </c>
      <c r="AZ1704">
        <v>1</v>
      </c>
      <c r="BA1704">
        <v>1</v>
      </c>
      <c r="BB1704">
        <v>1</v>
      </c>
      <c r="BC1704">
        <v>7.56</v>
      </c>
      <c r="BD1704" t="s">
        <v>3</v>
      </c>
      <c r="BE1704" t="s">
        <v>3</v>
      </c>
      <c r="BF1704" t="s">
        <v>3</v>
      </c>
      <c r="BG1704" t="s">
        <v>3</v>
      </c>
      <c r="BH1704">
        <v>3</v>
      </c>
      <c r="BI1704">
        <v>1</v>
      </c>
      <c r="BJ1704" t="s">
        <v>267</v>
      </c>
      <c r="BM1704">
        <v>500001</v>
      </c>
      <c r="BN1704">
        <v>0</v>
      </c>
      <c r="BO1704" t="s">
        <v>3</v>
      </c>
      <c r="BP1704">
        <v>0</v>
      </c>
      <c r="BQ1704">
        <v>8</v>
      </c>
      <c r="BR1704">
        <v>0</v>
      </c>
      <c r="BS1704">
        <v>1</v>
      </c>
      <c r="BT1704">
        <v>1</v>
      </c>
      <c r="BU1704">
        <v>1</v>
      </c>
      <c r="BV1704">
        <v>1</v>
      </c>
      <c r="BW1704">
        <v>1</v>
      </c>
      <c r="BX1704">
        <v>1</v>
      </c>
      <c r="BY1704" t="s">
        <v>3</v>
      </c>
      <c r="BZ1704">
        <v>0</v>
      </c>
      <c r="CA1704">
        <v>0</v>
      </c>
      <c r="CB1704" t="s">
        <v>3</v>
      </c>
      <c r="CE1704">
        <v>0</v>
      </c>
      <c r="CF1704">
        <v>0</v>
      </c>
      <c r="CG1704">
        <v>0</v>
      </c>
      <c r="CH1704">
        <v>127</v>
      </c>
      <c r="CI1704">
        <v>2</v>
      </c>
      <c r="CJ1704">
        <v>0</v>
      </c>
      <c r="CK1704">
        <v>0</v>
      </c>
      <c r="CL1704">
        <v>0</v>
      </c>
      <c r="CM1704">
        <v>0</v>
      </c>
      <c r="CN1704" t="s">
        <v>3</v>
      </c>
      <c r="CO1704">
        <v>0</v>
      </c>
      <c r="CP1704">
        <f t="shared" si="1409"/>
        <v>0</v>
      </c>
      <c r="CQ1704">
        <f t="shared" si="1410"/>
        <v>30.995999999999995</v>
      </c>
      <c r="CR1704">
        <f t="shared" si="1411"/>
        <v>0</v>
      </c>
      <c r="CS1704">
        <f t="shared" si="1412"/>
        <v>0</v>
      </c>
      <c r="CT1704">
        <f t="shared" si="1413"/>
        <v>0</v>
      </c>
      <c r="CU1704">
        <f t="shared" si="1414"/>
        <v>0</v>
      </c>
      <c r="CV1704">
        <f t="shared" si="1415"/>
        <v>0</v>
      </c>
      <c r="CW1704">
        <f t="shared" si="1416"/>
        <v>0</v>
      </c>
      <c r="CX1704">
        <f t="shared" si="1417"/>
        <v>0.03</v>
      </c>
      <c r="CY1704">
        <f>(S1704+R1704)*(BZ1704/100)</f>
        <v>0</v>
      </c>
      <c r="CZ1704">
        <f>(S1704+R1704)*(CA1704/100)</f>
        <v>0</v>
      </c>
      <c r="DC1704" t="s">
        <v>3</v>
      </c>
      <c r="DD1704" t="s">
        <v>3</v>
      </c>
      <c r="DE1704" t="s">
        <v>3</v>
      </c>
      <c r="DF1704" t="s">
        <v>3</v>
      </c>
      <c r="DG1704" t="s">
        <v>3</v>
      </c>
      <c r="DH1704" t="s">
        <v>3</v>
      </c>
      <c r="DI1704" t="s">
        <v>3</v>
      </c>
      <c r="DJ1704" t="s">
        <v>3</v>
      </c>
      <c r="DK1704" t="s">
        <v>3</v>
      </c>
      <c r="DL1704" t="s">
        <v>3</v>
      </c>
      <c r="DM1704" t="s">
        <v>3</v>
      </c>
      <c r="DN1704">
        <v>0</v>
      </c>
      <c r="DO1704">
        <v>0</v>
      </c>
      <c r="DP1704">
        <v>1</v>
      </c>
      <c r="DQ1704">
        <v>1</v>
      </c>
      <c r="DU1704">
        <v>1009</v>
      </c>
      <c r="DV1704" t="s">
        <v>68</v>
      </c>
      <c r="DW1704" t="s">
        <v>68</v>
      </c>
      <c r="DX1704">
        <v>1</v>
      </c>
      <c r="DZ1704" t="s">
        <v>3</v>
      </c>
      <c r="EA1704" t="s">
        <v>3</v>
      </c>
      <c r="EB1704" t="s">
        <v>3</v>
      </c>
      <c r="EC1704" t="s">
        <v>3</v>
      </c>
      <c r="EE1704">
        <v>54328897</v>
      </c>
      <c r="EF1704">
        <v>8</v>
      </c>
      <c r="EG1704" t="s">
        <v>31</v>
      </c>
      <c r="EH1704">
        <v>0</v>
      </c>
      <c r="EI1704" t="s">
        <v>3</v>
      </c>
      <c r="EJ1704">
        <v>1</v>
      </c>
      <c r="EK1704">
        <v>500001</v>
      </c>
      <c r="EL1704" t="s">
        <v>32</v>
      </c>
      <c r="EM1704" t="s">
        <v>33</v>
      </c>
      <c r="EO1704" t="s">
        <v>3</v>
      </c>
      <c r="EQ1704">
        <v>0</v>
      </c>
      <c r="ER1704">
        <v>31</v>
      </c>
      <c r="ES1704">
        <v>4.0999999999999996</v>
      </c>
      <c r="ET1704">
        <v>0</v>
      </c>
      <c r="EU1704">
        <v>0</v>
      </c>
      <c r="EV1704">
        <v>0</v>
      </c>
      <c r="EW1704">
        <v>0</v>
      </c>
      <c r="EX1704">
        <v>0</v>
      </c>
      <c r="EZ1704">
        <v>5</v>
      </c>
      <c r="FC1704">
        <v>0</v>
      </c>
      <c r="FD1704">
        <v>18</v>
      </c>
      <c r="FF1704">
        <v>31</v>
      </c>
      <c r="FQ1704">
        <v>0</v>
      </c>
      <c r="FR1704">
        <f t="shared" si="1418"/>
        <v>0</v>
      </c>
      <c r="FS1704">
        <v>0</v>
      </c>
      <c r="FX1704">
        <v>0</v>
      </c>
      <c r="FY1704">
        <v>0</v>
      </c>
      <c r="GA1704" t="s">
        <v>735</v>
      </c>
      <c r="GD1704">
        <v>1</v>
      </c>
      <c r="GF1704">
        <v>-2014069362</v>
      </c>
      <c r="GG1704">
        <v>2</v>
      </c>
      <c r="GH1704">
        <v>3</v>
      </c>
      <c r="GI1704">
        <v>5</v>
      </c>
      <c r="GJ1704">
        <v>0</v>
      </c>
      <c r="GK1704">
        <v>0</v>
      </c>
      <c r="GL1704">
        <f t="shared" si="1419"/>
        <v>0</v>
      </c>
      <c r="GM1704">
        <f t="shared" si="1420"/>
        <v>0</v>
      </c>
      <c r="GN1704">
        <f t="shared" si="1421"/>
        <v>0</v>
      </c>
      <c r="GO1704">
        <f t="shared" si="1422"/>
        <v>0</v>
      </c>
      <c r="GP1704">
        <f t="shared" si="1423"/>
        <v>0</v>
      </c>
      <c r="GR1704">
        <v>1</v>
      </c>
      <c r="GS1704">
        <v>1</v>
      </c>
      <c r="GT1704">
        <v>0</v>
      </c>
      <c r="GU1704" t="s">
        <v>3</v>
      </c>
      <c r="GV1704">
        <f t="shared" si="1393"/>
        <v>0</v>
      </c>
      <c r="GW1704">
        <v>1</v>
      </c>
      <c r="GX1704">
        <f t="shared" si="1424"/>
        <v>0</v>
      </c>
      <c r="HA1704">
        <v>0</v>
      </c>
      <c r="HB1704">
        <v>0</v>
      </c>
      <c r="HC1704">
        <f t="shared" si="1425"/>
        <v>0</v>
      </c>
      <c r="HE1704" t="s">
        <v>733</v>
      </c>
      <c r="HF1704" t="s">
        <v>733</v>
      </c>
      <c r="HM1704" t="s">
        <v>3</v>
      </c>
      <c r="HN1704" t="s">
        <v>3</v>
      </c>
      <c r="HO1704" t="s">
        <v>3</v>
      </c>
      <c r="HP1704" t="s">
        <v>3</v>
      </c>
      <c r="HQ1704" t="s">
        <v>3</v>
      </c>
      <c r="IK1704">
        <v>0</v>
      </c>
    </row>
    <row r="1705" spans="1:255" x14ac:dyDescent="0.2">
      <c r="A1705" s="2">
        <v>17</v>
      </c>
      <c r="B1705" s="2">
        <v>1</v>
      </c>
      <c r="C1705" s="2">
        <f>ROW(SmtRes!A1385)</f>
        <v>1385</v>
      </c>
      <c r="D1705" s="2">
        <f>ROW(EtalonRes!A1411)</f>
        <v>1411</v>
      </c>
      <c r="E1705" s="2" t="s">
        <v>736</v>
      </c>
      <c r="F1705" s="2" t="s">
        <v>410</v>
      </c>
      <c r="G1705" s="2" t="s">
        <v>411</v>
      </c>
      <c r="H1705" s="2" t="s">
        <v>401</v>
      </c>
      <c r="I1705" s="2">
        <v>0</v>
      </c>
      <c r="J1705" s="2">
        <v>0</v>
      </c>
      <c r="K1705" s="2">
        <v>0</v>
      </c>
      <c r="L1705" s="2">
        <v>0.96</v>
      </c>
      <c r="M1705" s="2">
        <v>0</v>
      </c>
      <c r="N1705" s="2">
        <f t="shared" si="1394"/>
        <v>0.96</v>
      </c>
      <c r="O1705" s="2">
        <f t="shared" si="1395"/>
        <v>0</v>
      </c>
      <c r="P1705" s="2">
        <f t="shared" si="1396"/>
        <v>0</v>
      </c>
      <c r="Q1705" s="2">
        <f t="shared" si="1397"/>
        <v>0</v>
      </c>
      <c r="R1705" s="2">
        <f t="shared" si="1398"/>
        <v>0</v>
      </c>
      <c r="S1705" s="2">
        <f t="shared" si="1399"/>
        <v>0</v>
      </c>
      <c r="T1705" s="2">
        <f t="shared" si="1400"/>
        <v>0</v>
      </c>
      <c r="U1705" s="2">
        <f t="shared" si="1401"/>
        <v>0</v>
      </c>
      <c r="V1705" s="2">
        <f t="shared" si="1402"/>
        <v>0</v>
      </c>
      <c r="W1705" s="2">
        <f t="shared" si="1403"/>
        <v>0</v>
      </c>
      <c r="X1705" s="2">
        <f t="shared" si="1404"/>
        <v>0</v>
      </c>
      <c r="Y1705" s="2">
        <f t="shared" si="1405"/>
        <v>0</v>
      </c>
      <c r="Z1705" s="2"/>
      <c r="AA1705" s="2">
        <v>69726971</v>
      </c>
      <c r="AB1705" s="2">
        <f t="shared" si="1406"/>
        <v>844.1</v>
      </c>
      <c r="AC1705" s="2">
        <f>ROUND((ES1705+(SUM(SmtRes!BC1375:'SmtRes'!BC1385)+SUM(EtalonRes!AL1399:'EtalonRes'!AL1411))),2)</f>
        <v>0</v>
      </c>
      <c r="AD1705" s="2">
        <f t="shared" si="1388"/>
        <v>319.02999999999997</v>
      </c>
      <c r="AE1705" s="2">
        <f t="shared" si="1389"/>
        <v>5.31</v>
      </c>
      <c r="AF1705" s="2">
        <f t="shared" si="1390"/>
        <v>525.07000000000005</v>
      </c>
      <c r="AG1705" s="2">
        <f t="shared" si="1407"/>
        <v>0</v>
      </c>
      <c r="AH1705" s="2">
        <f t="shared" si="1391"/>
        <v>46.18</v>
      </c>
      <c r="AI1705" s="2">
        <f t="shared" si="1392"/>
        <v>0.39</v>
      </c>
      <c r="AJ1705" s="2">
        <f t="shared" si="1408"/>
        <v>0</v>
      </c>
      <c r="AK1705" s="2">
        <v>2667.88</v>
      </c>
      <c r="AL1705" s="2">
        <v>1823.78</v>
      </c>
      <c r="AM1705" s="2">
        <v>319.02999999999997</v>
      </c>
      <c r="AN1705" s="2">
        <v>5.31</v>
      </c>
      <c r="AO1705" s="2">
        <v>525.07000000000005</v>
      </c>
      <c r="AP1705" s="2">
        <v>0</v>
      </c>
      <c r="AQ1705" s="2">
        <v>46.18</v>
      </c>
      <c r="AR1705" s="2">
        <v>0.39</v>
      </c>
      <c r="AS1705" s="2">
        <v>0</v>
      </c>
      <c r="AT1705" s="2">
        <v>123</v>
      </c>
      <c r="AU1705" s="2">
        <v>75</v>
      </c>
      <c r="AV1705" s="2">
        <v>1</v>
      </c>
      <c r="AW1705" s="2">
        <v>1</v>
      </c>
      <c r="AX1705" s="2"/>
      <c r="AY1705" s="2"/>
      <c r="AZ1705" s="2">
        <v>1</v>
      </c>
      <c r="BA1705" s="2">
        <v>1</v>
      </c>
      <c r="BB1705" s="2">
        <v>1</v>
      </c>
      <c r="BC1705" s="2">
        <v>1</v>
      </c>
      <c r="BD1705" s="2" t="s">
        <v>3</v>
      </c>
      <c r="BE1705" s="2" t="s">
        <v>3</v>
      </c>
      <c r="BF1705" s="2" t="s">
        <v>3</v>
      </c>
      <c r="BG1705" s="2" t="s">
        <v>3</v>
      </c>
      <c r="BH1705" s="2">
        <v>0</v>
      </c>
      <c r="BI1705" s="2">
        <v>1</v>
      </c>
      <c r="BJ1705" s="2" t="s">
        <v>412</v>
      </c>
      <c r="BK1705" s="2"/>
      <c r="BL1705" s="2"/>
      <c r="BM1705" s="2">
        <v>11001</v>
      </c>
      <c r="BN1705" s="2">
        <v>0</v>
      </c>
      <c r="BO1705" s="2" t="s">
        <v>3</v>
      </c>
      <c r="BP1705" s="2">
        <v>0</v>
      </c>
      <c r="BQ1705" s="2">
        <v>2</v>
      </c>
      <c r="BR1705" s="2">
        <v>0</v>
      </c>
      <c r="BS1705" s="2">
        <v>1</v>
      </c>
      <c r="BT1705" s="2">
        <v>1</v>
      </c>
      <c r="BU1705" s="2">
        <v>1</v>
      </c>
      <c r="BV1705" s="2">
        <v>1</v>
      </c>
      <c r="BW1705" s="2">
        <v>1</v>
      </c>
      <c r="BX1705" s="2">
        <v>1</v>
      </c>
      <c r="BY1705" s="2" t="s">
        <v>3</v>
      </c>
      <c r="BZ1705" s="2">
        <v>123</v>
      </c>
      <c r="CA1705" s="2">
        <v>75</v>
      </c>
      <c r="CB1705" s="2" t="s">
        <v>3</v>
      </c>
      <c r="CC1705" s="2"/>
      <c r="CD1705" s="2"/>
      <c r="CE1705" s="2">
        <v>0</v>
      </c>
      <c r="CF1705" s="2">
        <v>0</v>
      </c>
      <c r="CG1705" s="2">
        <v>0</v>
      </c>
      <c r="CH1705" s="2">
        <v>128</v>
      </c>
      <c r="CI1705" s="2">
        <v>0</v>
      </c>
      <c r="CJ1705" s="2">
        <v>0</v>
      </c>
      <c r="CK1705" s="2">
        <v>0</v>
      </c>
      <c r="CL1705" s="2">
        <v>0</v>
      </c>
      <c r="CM1705" s="2">
        <v>0</v>
      </c>
      <c r="CN1705" s="2" t="s">
        <v>3</v>
      </c>
      <c r="CO1705" s="2">
        <v>0</v>
      </c>
      <c r="CP1705" s="2">
        <f t="shared" si="1409"/>
        <v>0</v>
      </c>
      <c r="CQ1705" s="2">
        <f t="shared" si="1410"/>
        <v>0</v>
      </c>
      <c r="CR1705" s="2">
        <f t="shared" si="1411"/>
        <v>319.02999999999997</v>
      </c>
      <c r="CS1705" s="2">
        <f t="shared" si="1412"/>
        <v>5.31</v>
      </c>
      <c r="CT1705" s="2">
        <f t="shared" si="1413"/>
        <v>525.07000000000005</v>
      </c>
      <c r="CU1705" s="2">
        <f t="shared" si="1414"/>
        <v>0</v>
      </c>
      <c r="CV1705" s="2">
        <f t="shared" si="1415"/>
        <v>46.18</v>
      </c>
      <c r="CW1705" s="2">
        <f t="shared" si="1416"/>
        <v>0.39</v>
      </c>
      <c r="CX1705" s="2">
        <f t="shared" si="1417"/>
        <v>0</v>
      </c>
      <c r="CY1705" s="2">
        <f>(((S1705+R1705)*AT1705)/100)</f>
        <v>0</v>
      </c>
      <c r="CZ1705" s="2">
        <f>(((S1705+R1705)*AU1705)/100)</f>
        <v>0</v>
      </c>
      <c r="DA1705" s="2"/>
      <c r="DB1705" s="2"/>
      <c r="DC1705" s="2" t="s">
        <v>3</v>
      </c>
      <c r="DD1705" s="2" t="s">
        <v>3</v>
      </c>
      <c r="DE1705" s="2" t="s">
        <v>3</v>
      </c>
      <c r="DF1705" s="2" t="s">
        <v>3</v>
      </c>
      <c r="DG1705" s="2" t="s">
        <v>3</v>
      </c>
      <c r="DH1705" s="2" t="s">
        <v>3</v>
      </c>
      <c r="DI1705" s="2" t="s">
        <v>3</v>
      </c>
      <c r="DJ1705" s="2" t="s">
        <v>3</v>
      </c>
      <c r="DK1705" s="2" t="s">
        <v>3</v>
      </c>
      <c r="DL1705" s="2" t="s">
        <v>3</v>
      </c>
      <c r="DM1705" s="2" t="s">
        <v>3</v>
      </c>
      <c r="DN1705" s="2">
        <v>0</v>
      </c>
      <c r="DO1705" s="2">
        <v>0</v>
      </c>
      <c r="DP1705" s="2">
        <v>1</v>
      </c>
      <c r="DQ1705" s="2">
        <v>1</v>
      </c>
      <c r="DR1705" s="2"/>
      <c r="DS1705" s="2"/>
      <c r="DT1705" s="2"/>
      <c r="DU1705" s="2">
        <v>1005</v>
      </c>
      <c r="DV1705" s="2" t="s">
        <v>401</v>
      </c>
      <c r="DW1705" s="2" t="s">
        <v>401</v>
      </c>
      <c r="DX1705" s="2">
        <v>100</v>
      </c>
      <c r="DY1705" s="2"/>
      <c r="DZ1705" s="2" t="s">
        <v>3</v>
      </c>
      <c r="EA1705" s="2" t="s">
        <v>3</v>
      </c>
      <c r="EB1705" s="2" t="s">
        <v>3</v>
      </c>
      <c r="EC1705" s="2" t="s">
        <v>3</v>
      </c>
      <c r="ED1705" s="2"/>
      <c r="EE1705" s="2">
        <v>54328965</v>
      </c>
      <c r="EF1705" s="2">
        <v>2</v>
      </c>
      <c r="EG1705" s="2" t="s">
        <v>21</v>
      </c>
      <c r="EH1705" s="2">
        <v>0</v>
      </c>
      <c r="EI1705" s="2" t="s">
        <v>3</v>
      </c>
      <c r="EJ1705" s="2">
        <v>1</v>
      </c>
      <c r="EK1705" s="2">
        <v>11001</v>
      </c>
      <c r="EL1705" s="2" t="s">
        <v>22</v>
      </c>
      <c r="EM1705" s="2" t="s">
        <v>23</v>
      </c>
      <c r="EN1705" s="2"/>
      <c r="EO1705" s="2" t="s">
        <v>3</v>
      </c>
      <c r="EP1705" s="2"/>
      <c r="EQ1705" s="2">
        <v>1441792</v>
      </c>
      <c r="ER1705" s="2">
        <v>2667.88</v>
      </c>
      <c r="ES1705" s="2">
        <v>1823.78</v>
      </c>
      <c r="ET1705" s="2">
        <v>319.02999999999997</v>
      </c>
      <c r="EU1705" s="2">
        <v>5.31</v>
      </c>
      <c r="EV1705" s="2">
        <v>525.07000000000005</v>
      </c>
      <c r="EW1705" s="2">
        <v>46.18</v>
      </c>
      <c r="EX1705" s="2">
        <v>0.39</v>
      </c>
      <c r="EY1705" s="2">
        <v>1</v>
      </c>
      <c r="EZ1705" s="2"/>
      <c r="FA1705" s="2"/>
      <c r="FB1705" s="2"/>
      <c r="FC1705" s="2"/>
      <c r="FD1705" s="2"/>
      <c r="FE1705" s="2"/>
      <c r="FF1705" s="2"/>
      <c r="FG1705" s="2"/>
      <c r="FH1705" s="2"/>
      <c r="FI1705" s="2"/>
      <c r="FJ1705" s="2"/>
      <c r="FK1705" s="2"/>
      <c r="FL1705" s="2"/>
      <c r="FM1705" s="2"/>
      <c r="FN1705" s="2"/>
      <c r="FO1705" s="2"/>
      <c r="FP1705" s="2"/>
      <c r="FQ1705" s="2">
        <v>0</v>
      </c>
      <c r="FR1705" s="2">
        <f t="shared" si="1418"/>
        <v>0</v>
      </c>
      <c r="FS1705" s="2">
        <v>0</v>
      </c>
      <c r="FT1705" s="2"/>
      <c r="FU1705" s="2"/>
      <c r="FV1705" s="2"/>
      <c r="FW1705" s="2"/>
      <c r="FX1705" s="2">
        <v>123</v>
      </c>
      <c r="FY1705" s="2">
        <v>75</v>
      </c>
      <c r="FZ1705" s="2"/>
      <c r="GA1705" s="2" t="s">
        <v>3</v>
      </c>
      <c r="GB1705" s="2"/>
      <c r="GC1705" s="2"/>
      <c r="GD1705" s="2">
        <v>1</v>
      </c>
      <c r="GE1705" s="2"/>
      <c r="GF1705" s="2">
        <v>1150420588</v>
      </c>
      <c r="GG1705" s="2">
        <v>2</v>
      </c>
      <c r="GH1705" s="2">
        <v>1</v>
      </c>
      <c r="GI1705" s="2">
        <v>-2</v>
      </c>
      <c r="GJ1705" s="2">
        <v>0</v>
      </c>
      <c r="GK1705" s="2">
        <v>0</v>
      </c>
      <c r="GL1705" s="2">
        <f t="shared" si="1419"/>
        <v>0</v>
      </c>
      <c r="GM1705" s="2">
        <f t="shared" si="1420"/>
        <v>0</v>
      </c>
      <c r="GN1705" s="2">
        <f t="shared" si="1421"/>
        <v>0</v>
      </c>
      <c r="GO1705" s="2">
        <f t="shared" si="1422"/>
        <v>0</v>
      </c>
      <c r="GP1705" s="2">
        <f t="shared" si="1423"/>
        <v>0</v>
      </c>
      <c r="GQ1705" s="2"/>
      <c r="GR1705" s="2">
        <v>0</v>
      </c>
      <c r="GS1705" s="2">
        <v>3</v>
      </c>
      <c r="GT1705" s="2">
        <v>0</v>
      </c>
      <c r="GU1705" s="2" t="s">
        <v>3</v>
      </c>
      <c r="GV1705" s="2">
        <f t="shared" si="1393"/>
        <v>0</v>
      </c>
      <c r="GW1705" s="2">
        <v>1</v>
      </c>
      <c r="GX1705" s="2">
        <f t="shared" si="1424"/>
        <v>0</v>
      </c>
      <c r="GY1705" s="2"/>
      <c r="GZ1705" s="2"/>
      <c r="HA1705" s="2">
        <v>0</v>
      </c>
      <c r="HB1705" s="2">
        <v>0</v>
      </c>
      <c r="HC1705" s="2">
        <f t="shared" si="1425"/>
        <v>0</v>
      </c>
      <c r="HD1705" s="2"/>
      <c r="HE1705" s="2" t="s">
        <v>3</v>
      </c>
      <c r="HF1705" s="2" t="s">
        <v>3</v>
      </c>
      <c r="HG1705" s="2"/>
      <c r="HH1705" s="2"/>
      <c r="HI1705" s="2"/>
      <c r="HJ1705" s="2"/>
      <c r="HK1705" s="2"/>
      <c r="HL1705" s="2"/>
      <c r="HM1705" s="2" t="s">
        <v>3</v>
      </c>
      <c r="HN1705" s="2" t="s">
        <v>24</v>
      </c>
      <c r="HO1705" s="2" t="s">
        <v>25</v>
      </c>
      <c r="HP1705" s="2" t="s">
        <v>22</v>
      </c>
      <c r="HQ1705" s="2" t="s">
        <v>22</v>
      </c>
      <c r="HR1705" s="2"/>
      <c r="HS1705" s="2"/>
      <c r="HT1705" s="2"/>
      <c r="HU1705" s="2"/>
      <c r="HV1705" s="2"/>
      <c r="HW1705" s="2"/>
      <c r="HX1705" s="2"/>
      <c r="HY1705" s="2"/>
      <c r="HZ1705" s="2"/>
      <c r="IA1705" s="2"/>
      <c r="IB1705" s="2"/>
      <c r="IC1705" s="2"/>
      <c r="ID1705" s="2"/>
      <c r="IE1705" s="2"/>
      <c r="IF1705" s="2"/>
      <c r="IG1705" s="2"/>
      <c r="IH1705" s="2"/>
      <c r="II1705" s="2"/>
      <c r="IJ1705" s="2"/>
      <c r="IK1705" s="2">
        <v>0</v>
      </c>
      <c r="IL1705" s="2"/>
      <c r="IM1705" s="2"/>
      <c r="IN1705" s="2"/>
      <c r="IO1705" s="2"/>
      <c r="IP1705" s="2"/>
      <c r="IQ1705" s="2"/>
      <c r="IR1705" s="2"/>
      <c r="IS1705" s="2"/>
      <c r="IT1705" s="2"/>
      <c r="IU1705" s="2"/>
    </row>
    <row r="1706" spans="1:255" x14ac:dyDescent="0.2">
      <c r="A1706">
        <v>17</v>
      </c>
      <c r="B1706">
        <v>1</v>
      </c>
      <c r="C1706">
        <f>ROW(SmtRes!A1396)</f>
        <v>1396</v>
      </c>
      <c r="D1706">
        <f>ROW(EtalonRes!A1424)</f>
        <v>1424</v>
      </c>
      <c r="E1706" t="s">
        <v>736</v>
      </c>
      <c r="F1706" t="s">
        <v>410</v>
      </c>
      <c r="G1706" t="s">
        <v>411</v>
      </c>
      <c r="H1706" t="s">
        <v>401</v>
      </c>
      <c r="I1706">
        <v>0</v>
      </c>
      <c r="J1706">
        <v>0</v>
      </c>
      <c r="K1706">
        <v>0</v>
      </c>
      <c r="L1706">
        <v>0.96</v>
      </c>
      <c r="M1706">
        <v>0</v>
      </c>
      <c r="N1706">
        <f t="shared" si="1394"/>
        <v>0.96</v>
      </c>
      <c r="O1706">
        <f t="shared" si="1395"/>
        <v>0</v>
      </c>
      <c r="P1706">
        <f t="shared" si="1396"/>
        <v>0</v>
      </c>
      <c r="Q1706">
        <f t="shared" si="1397"/>
        <v>0</v>
      </c>
      <c r="R1706">
        <f t="shared" si="1398"/>
        <v>0</v>
      </c>
      <c r="S1706">
        <f t="shared" si="1399"/>
        <v>0</v>
      </c>
      <c r="T1706">
        <f t="shared" si="1400"/>
        <v>0</v>
      </c>
      <c r="U1706">
        <f t="shared" si="1401"/>
        <v>0</v>
      </c>
      <c r="V1706">
        <f t="shared" si="1402"/>
        <v>0</v>
      </c>
      <c r="W1706">
        <f t="shared" si="1403"/>
        <v>0</v>
      </c>
      <c r="X1706">
        <f t="shared" si="1404"/>
        <v>0</v>
      </c>
      <c r="Y1706">
        <f t="shared" si="1405"/>
        <v>0</v>
      </c>
      <c r="AA1706">
        <v>69726884</v>
      </c>
      <c r="AB1706">
        <f t="shared" si="1406"/>
        <v>844.1</v>
      </c>
      <c r="AC1706">
        <f>ROUND((ES1706+(SUM(SmtRes!BC1386:'SmtRes'!BC1396)+SUM(EtalonRes!AL1412:'EtalonRes'!AL1424))),2)</f>
        <v>0</v>
      </c>
      <c r="AD1706">
        <f t="shared" si="1388"/>
        <v>319.02999999999997</v>
      </c>
      <c r="AE1706">
        <f t="shared" si="1389"/>
        <v>5.31</v>
      </c>
      <c r="AF1706">
        <f t="shared" si="1390"/>
        <v>525.07000000000005</v>
      </c>
      <c r="AG1706">
        <f t="shared" si="1407"/>
        <v>0</v>
      </c>
      <c r="AH1706">
        <f t="shared" si="1391"/>
        <v>46.18</v>
      </c>
      <c r="AI1706">
        <f t="shared" si="1392"/>
        <v>0.39</v>
      </c>
      <c r="AJ1706">
        <f t="shared" si="1408"/>
        <v>0</v>
      </c>
      <c r="AK1706">
        <v>2667.88</v>
      </c>
      <c r="AL1706">
        <v>1823.78</v>
      </c>
      <c r="AM1706">
        <v>319.02999999999997</v>
      </c>
      <c r="AN1706">
        <v>5.31</v>
      </c>
      <c r="AO1706">
        <v>525.07000000000005</v>
      </c>
      <c r="AP1706">
        <v>0</v>
      </c>
      <c r="AQ1706">
        <v>46.18</v>
      </c>
      <c r="AR1706">
        <v>0.39</v>
      </c>
      <c r="AS1706">
        <v>0</v>
      </c>
      <c r="AT1706">
        <v>117</v>
      </c>
      <c r="AU1706">
        <v>64</v>
      </c>
      <c r="AV1706">
        <v>1</v>
      </c>
      <c r="AW1706">
        <v>1</v>
      </c>
      <c r="AZ1706">
        <v>1</v>
      </c>
      <c r="BA1706">
        <v>25.36</v>
      </c>
      <c r="BB1706">
        <v>7.84</v>
      </c>
      <c r="BC1706">
        <v>7.56</v>
      </c>
      <c r="BD1706" t="s">
        <v>3</v>
      </c>
      <c r="BE1706" t="s">
        <v>3</v>
      </c>
      <c r="BF1706" t="s">
        <v>3</v>
      </c>
      <c r="BG1706" t="s">
        <v>3</v>
      </c>
      <c r="BH1706">
        <v>0</v>
      </c>
      <c r="BI1706">
        <v>1</v>
      </c>
      <c r="BJ1706" t="s">
        <v>412</v>
      </c>
      <c r="BM1706">
        <v>11001</v>
      </c>
      <c r="BN1706">
        <v>0</v>
      </c>
      <c r="BO1706" t="s">
        <v>410</v>
      </c>
      <c r="BP1706">
        <v>1</v>
      </c>
      <c r="BQ1706">
        <v>2</v>
      </c>
      <c r="BR1706">
        <v>0</v>
      </c>
      <c r="BS1706">
        <v>19.8</v>
      </c>
      <c r="BT1706">
        <v>1</v>
      </c>
      <c r="BU1706">
        <v>1</v>
      </c>
      <c r="BV1706">
        <v>1</v>
      </c>
      <c r="BW1706">
        <v>1</v>
      </c>
      <c r="BX1706">
        <v>1</v>
      </c>
      <c r="BY1706" t="s">
        <v>3</v>
      </c>
      <c r="BZ1706">
        <v>117</v>
      </c>
      <c r="CA1706">
        <v>64</v>
      </c>
      <c r="CB1706" t="s">
        <v>3</v>
      </c>
      <c r="CE1706">
        <v>0</v>
      </c>
      <c r="CF1706">
        <v>0</v>
      </c>
      <c r="CG1706">
        <v>0</v>
      </c>
      <c r="CH1706">
        <v>128</v>
      </c>
      <c r="CI1706">
        <v>0</v>
      </c>
      <c r="CJ1706">
        <v>0</v>
      </c>
      <c r="CK1706">
        <v>0</v>
      </c>
      <c r="CL1706">
        <v>0</v>
      </c>
      <c r="CM1706">
        <v>0</v>
      </c>
      <c r="CN1706" t="s">
        <v>3</v>
      </c>
      <c r="CO1706">
        <v>0</v>
      </c>
      <c r="CP1706">
        <f t="shared" si="1409"/>
        <v>0</v>
      </c>
      <c r="CQ1706">
        <f t="shared" si="1410"/>
        <v>0</v>
      </c>
      <c r="CR1706">
        <f t="shared" si="1411"/>
        <v>2501.1951999999997</v>
      </c>
      <c r="CS1706">
        <f t="shared" si="1412"/>
        <v>105.13799999999999</v>
      </c>
      <c r="CT1706">
        <f t="shared" si="1413"/>
        <v>13315.775200000002</v>
      </c>
      <c r="CU1706">
        <f t="shared" si="1414"/>
        <v>0</v>
      </c>
      <c r="CV1706">
        <f t="shared" si="1415"/>
        <v>46.18</v>
      </c>
      <c r="CW1706">
        <f t="shared" si="1416"/>
        <v>0.39</v>
      </c>
      <c r="CX1706">
        <f t="shared" si="1417"/>
        <v>0</v>
      </c>
      <c r="CY1706">
        <f>(S1706+R1706)*(BZ1706/100)</f>
        <v>0</v>
      </c>
      <c r="CZ1706">
        <f>(S1706+R1706)*(CA1706/100)</f>
        <v>0</v>
      </c>
      <c r="DC1706" t="s">
        <v>3</v>
      </c>
      <c r="DD1706" t="s">
        <v>3</v>
      </c>
      <c r="DE1706" t="s">
        <v>3</v>
      </c>
      <c r="DF1706" t="s">
        <v>3</v>
      </c>
      <c r="DG1706" t="s">
        <v>3</v>
      </c>
      <c r="DH1706" t="s">
        <v>3</v>
      </c>
      <c r="DI1706" t="s">
        <v>3</v>
      </c>
      <c r="DJ1706" t="s">
        <v>3</v>
      </c>
      <c r="DK1706" t="s">
        <v>3</v>
      </c>
      <c r="DL1706" t="s">
        <v>3</v>
      </c>
      <c r="DM1706" t="s">
        <v>3</v>
      </c>
      <c r="DN1706">
        <v>123</v>
      </c>
      <c r="DO1706">
        <v>75</v>
      </c>
      <c r="DP1706">
        <v>1</v>
      </c>
      <c r="DQ1706">
        <v>1</v>
      </c>
      <c r="DU1706">
        <v>1005</v>
      </c>
      <c r="DV1706" t="s">
        <v>401</v>
      </c>
      <c r="DW1706" t="s">
        <v>401</v>
      </c>
      <c r="DX1706">
        <v>100</v>
      </c>
      <c r="DZ1706" t="s">
        <v>3</v>
      </c>
      <c r="EA1706" t="s">
        <v>3</v>
      </c>
      <c r="EB1706" t="s">
        <v>3</v>
      </c>
      <c r="EC1706" t="s">
        <v>3</v>
      </c>
      <c r="EE1706">
        <v>54328965</v>
      </c>
      <c r="EF1706">
        <v>2</v>
      </c>
      <c r="EG1706" t="s">
        <v>21</v>
      </c>
      <c r="EH1706">
        <v>0</v>
      </c>
      <c r="EI1706" t="s">
        <v>3</v>
      </c>
      <c r="EJ1706">
        <v>1</v>
      </c>
      <c r="EK1706">
        <v>11001</v>
      </c>
      <c r="EL1706" t="s">
        <v>22</v>
      </c>
      <c r="EM1706" t="s">
        <v>23</v>
      </c>
      <c r="EO1706" t="s">
        <v>3</v>
      </c>
      <c r="EQ1706">
        <v>1441792</v>
      </c>
      <c r="ER1706">
        <v>2667.88</v>
      </c>
      <c r="ES1706">
        <v>1823.78</v>
      </c>
      <c r="ET1706">
        <v>319.02999999999997</v>
      </c>
      <c r="EU1706">
        <v>5.31</v>
      </c>
      <c r="EV1706">
        <v>525.07000000000005</v>
      </c>
      <c r="EW1706">
        <v>46.18</v>
      </c>
      <c r="EX1706">
        <v>0.39</v>
      </c>
      <c r="EY1706">
        <v>1</v>
      </c>
      <c r="FQ1706">
        <v>0</v>
      </c>
      <c r="FR1706">
        <f t="shared" si="1418"/>
        <v>0</v>
      </c>
      <c r="FS1706">
        <v>0</v>
      </c>
      <c r="FX1706">
        <v>123</v>
      </c>
      <c r="FY1706">
        <v>75</v>
      </c>
      <c r="GA1706" t="s">
        <v>3</v>
      </c>
      <c r="GD1706">
        <v>1</v>
      </c>
      <c r="GF1706">
        <v>1150420588</v>
      </c>
      <c r="GG1706">
        <v>2</v>
      </c>
      <c r="GH1706">
        <v>1</v>
      </c>
      <c r="GI1706">
        <v>2</v>
      </c>
      <c r="GJ1706">
        <v>0</v>
      </c>
      <c r="GK1706">
        <v>0</v>
      </c>
      <c r="GL1706">
        <f t="shared" si="1419"/>
        <v>0</v>
      </c>
      <c r="GM1706">
        <f t="shared" si="1420"/>
        <v>0</v>
      </c>
      <c r="GN1706">
        <f t="shared" si="1421"/>
        <v>0</v>
      </c>
      <c r="GO1706">
        <f t="shared" si="1422"/>
        <v>0</v>
      </c>
      <c r="GP1706">
        <f t="shared" si="1423"/>
        <v>0</v>
      </c>
      <c r="GR1706">
        <v>0</v>
      </c>
      <c r="GS1706">
        <v>0</v>
      </c>
      <c r="GT1706">
        <v>0</v>
      </c>
      <c r="GU1706" t="s">
        <v>3</v>
      </c>
      <c r="GV1706">
        <f t="shared" si="1393"/>
        <v>0</v>
      </c>
      <c r="GW1706">
        <v>1015.2</v>
      </c>
      <c r="GX1706">
        <f t="shared" si="1424"/>
        <v>0</v>
      </c>
      <c r="HA1706">
        <v>0</v>
      </c>
      <c r="HB1706">
        <v>0</v>
      </c>
      <c r="HC1706">
        <f t="shared" si="1425"/>
        <v>0</v>
      </c>
      <c r="HE1706" t="s">
        <v>3</v>
      </c>
      <c r="HF1706" t="s">
        <v>3</v>
      </c>
      <c r="HM1706" t="s">
        <v>3</v>
      </c>
      <c r="HN1706" t="s">
        <v>24</v>
      </c>
      <c r="HO1706" t="s">
        <v>25</v>
      </c>
      <c r="HP1706" t="s">
        <v>22</v>
      </c>
      <c r="HQ1706" t="s">
        <v>22</v>
      </c>
      <c r="IK1706">
        <v>0</v>
      </c>
    </row>
    <row r="1707" spans="1:255" x14ac:dyDescent="0.2">
      <c r="A1707" s="2">
        <v>18</v>
      </c>
      <c r="B1707" s="2">
        <v>1</v>
      </c>
      <c r="C1707" s="2">
        <v>1381</v>
      </c>
      <c r="D1707" s="2"/>
      <c r="E1707" s="2" t="s">
        <v>737</v>
      </c>
      <c r="F1707" s="2" t="s">
        <v>414</v>
      </c>
      <c r="G1707" s="2" t="s">
        <v>415</v>
      </c>
      <c r="H1707" s="2" t="s">
        <v>78</v>
      </c>
      <c r="I1707" s="2">
        <f>I1705*J1707</f>
        <v>0</v>
      </c>
      <c r="J1707" s="2">
        <v>0.28899999999999998</v>
      </c>
      <c r="K1707" s="2">
        <v>0.28899999999999998</v>
      </c>
      <c r="L1707" s="2">
        <v>0.27744000000000002</v>
      </c>
      <c r="M1707" s="2">
        <v>0</v>
      </c>
      <c r="N1707" s="2">
        <f t="shared" si="1394"/>
        <v>0.27739999999999998</v>
      </c>
      <c r="O1707" s="2">
        <f t="shared" si="1395"/>
        <v>0</v>
      </c>
      <c r="P1707" s="2">
        <f t="shared" si="1396"/>
        <v>0</v>
      </c>
      <c r="Q1707" s="2">
        <f t="shared" si="1397"/>
        <v>0</v>
      </c>
      <c r="R1707" s="2">
        <f t="shared" si="1398"/>
        <v>0</v>
      </c>
      <c r="S1707" s="2">
        <f t="shared" si="1399"/>
        <v>0</v>
      </c>
      <c r="T1707" s="2">
        <f t="shared" si="1400"/>
        <v>0</v>
      </c>
      <c r="U1707" s="2">
        <f t="shared" si="1401"/>
        <v>0</v>
      </c>
      <c r="V1707" s="2">
        <f t="shared" si="1402"/>
        <v>0</v>
      </c>
      <c r="W1707" s="2">
        <f t="shared" si="1403"/>
        <v>0</v>
      </c>
      <c r="X1707" s="2">
        <f t="shared" si="1404"/>
        <v>0</v>
      </c>
      <c r="Y1707" s="2">
        <f t="shared" si="1405"/>
        <v>0</v>
      </c>
      <c r="Z1707" s="2"/>
      <c r="AA1707" s="2">
        <v>69726971</v>
      </c>
      <c r="AB1707" s="2">
        <f t="shared" si="1406"/>
        <v>1391.4</v>
      </c>
      <c r="AC1707" s="2">
        <f t="shared" ref="AC1707:AC1716" si="1426">ROUND((ES1707),2)</f>
        <v>1391.4</v>
      </c>
      <c r="AD1707" s="2">
        <f t="shared" si="1388"/>
        <v>0</v>
      </c>
      <c r="AE1707" s="2">
        <f t="shared" si="1389"/>
        <v>0</v>
      </c>
      <c r="AF1707" s="2">
        <f t="shared" si="1390"/>
        <v>0</v>
      </c>
      <c r="AG1707" s="2">
        <f t="shared" si="1407"/>
        <v>0</v>
      </c>
      <c r="AH1707" s="2">
        <f t="shared" si="1391"/>
        <v>0</v>
      </c>
      <c r="AI1707" s="2">
        <f t="shared" si="1392"/>
        <v>0</v>
      </c>
      <c r="AJ1707" s="2">
        <f t="shared" si="1408"/>
        <v>24.55</v>
      </c>
      <c r="AK1707" s="2">
        <v>1391.4</v>
      </c>
      <c r="AL1707" s="2">
        <v>1391.4</v>
      </c>
      <c r="AM1707" s="2">
        <v>0</v>
      </c>
      <c r="AN1707" s="2">
        <v>0</v>
      </c>
      <c r="AO1707" s="2">
        <v>0</v>
      </c>
      <c r="AP1707" s="2">
        <v>0</v>
      </c>
      <c r="AQ1707" s="2">
        <v>0</v>
      </c>
      <c r="AR1707" s="2">
        <v>0</v>
      </c>
      <c r="AS1707" s="2">
        <v>24.55</v>
      </c>
      <c r="AT1707" s="2">
        <v>0</v>
      </c>
      <c r="AU1707" s="2">
        <v>0</v>
      </c>
      <c r="AV1707" s="2">
        <v>1</v>
      </c>
      <c r="AW1707" s="2">
        <v>1</v>
      </c>
      <c r="AX1707" s="2"/>
      <c r="AY1707" s="2"/>
      <c r="AZ1707" s="2">
        <v>1</v>
      </c>
      <c r="BA1707" s="2">
        <v>1</v>
      </c>
      <c r="BB1707" s="2">
        <v>1</v>
      </c>
      <c r="BC1707" s="2">
        <v>1</v>
      </c>
      <c r="BD1707" s="2" t="s">
        <v>3</v>
      </c>
      <c r="BE1707" s="2" t="s">
        <v>3</v>
      </c>
      <c r="BF1707" s="2" t="s">
        <v>3</v>
      </c>
      <c r="BG1707" s="2" t="s">
        <v>3</v>
      </c>
      <c r="BH1707" s="2">
        <v>3</v>
      </c>
      <c r="BI1707" s="2">
        <v>1</v>
      </c>
      <c r="BJ1707" s="2" t="s">
        <v>416</v>
      </c>
      <c r="BK1707" s="2"/>
      <c r="BL1707" s="2"/>
      <c r="BM1707" s="2">
        <v>500001</v>
      </c>
      <c r="BN1707" s="2">
        <v>0</v>
      </c>
      <c r="BO1707" s="2" t="s">
        <v>3</v>
      </c>
      <c r="BP1707" s="2">
        <v>0</v>
      </c>
      <c r="BQ1707" s="2">
        <v>8</v>
      </c>
      <c r="BR1707" s="2">
        <v>0</v>
      </c>
      <c r="BS1707" s="2">
        <v>1</v>
      </c>
      <c r="BT1707" s="2">
        <v>1</v>
      </c>
      <c r="BU1707" s="2">
        <v>1</v>
      </c>
      <c r="BV1707" s="2">
        <v>1</v>
      </c>
      <c r="BW1707" s="2">
        <v>1</v>
      </c>
      <c r="BX1707" s="2">
        <v>1</v>
      </c>
      <c r="BY1707" s="2" t="s">
        <v>3</v>
      </c>
      <c r="BZ1707" s="2">
        <v>0</v>
      </c>
      <c r="CA1707" s="2">
        <v>0</v>
      </c>
      <c r="CB1707" s="2" t="s">
        <v>3</v>
      </c>
      <c r="CC1707" s="2"/>
      <c r="CD1707" s="2"/>
      <c r="CE1707" s="2">
        <v>0</v>
      </c>
      <c r="CF1707" s="2">
        <v>0</v>
      </c>
      <c r="CG1707" s="2">
        <v>0</v>
      </c>
      <c r="CH1707" s="2">
        <v>128</v>
      </c>
      <c r="CI1707" s="2">
        <v>1</v>
      </c>
      <c r="CJ1707" s="2">
        <v>0</v>
      </c>
      <c r="CK1707" s="2">
        <v>0</v>
      </c>
      <c r="CL1707" s="2">
        <v>0</v>
      </c>
      <c r="CM1707" s="2">
        <v>0</v>
      </c>
      <c r="CN1707" s="2" t="s">
        <v>3</v>
      </c>
      <c r="CO1707" s="2">
        <v>0</v>
      </c>
      <c r="CP1707" s="2">
        <f t="shared" si="1409"/>
        <v>0</v>
      </c>
      <c r="CQ1707" s="2">
        <f t="shared" si="1410"/>
        <v>1391.4</v>
      </c>
      <c r="CR1707" s="2">
        <f t="shared" si="1411"/>
        <v>0</v>
      </c>
      <c r="CS1707" s="2">
        <f t="shared" si="1412"/>
        <v>0</v>
      </c>
      <c r="CT1707" s="2">
        <f t="shared" si="1413"/>
        <v>0</v>
      </c>
      <c r="CU1707" s="2">
        <f t="shared" si="1414"/>
        <v>0</v>
      </c>
      <c r="CV1707" s="2">
        <f t="shared" si="1415"/>
        <v>0</v>
      </c>
      <c r="CW1707" s="2">
        <f t="shared" si="1416"/>
        <v>0</v>
      </c>
      <c r="CX1707" s="2">
        <f t="shared" si="1417"/>
        <v>24.55</v>
      </c>
      <c r="CY1707" s="2">
        <f>(((S1707+R1707)*AT1707)/100)</f>
        <v>0</v>
      </c>
      <c r="CZ1707" s="2">
        <f>(((S1707+R1707)*AU1707)/100)</f>
        <v>0</v>
      </c>
      <c r="DA1707" s="2"/>
      <c r="DB1707" s="2"/>
      <c r="DC1707" s="2" t="s">
        <v>3</v>
      </c>
      <c r="DD1707" s="2" t="s">
        <v>3</v>
      </c>
      <c r="DE1707" s="2" t="s">
        <v>3</v>
      </c>
      <c r="DF1707" s="2" t="s">
        <v>3</v>
      </c>
      <c r="DG1707" s="2" t="s">
        <v>3</v>
      </c>
      <c r="DH1707" s="2" t="s">
        <v>3</v>
      </c>
      <c r="DI1707" s="2" t="s">
        <v>3</v>
      </c>
      <c r="DJ1707" s="2" t="s">
        <v>3</v>
      </c>
      <c r="DK1707" s="2" t="s">
        <v>3</v>
      </c>
      <c r="DL1707" s="2" t="s">
        <v>3</v>
      </c>
      <c r="DM1707" s="2" t="s">
        <v>3</v>
      </c>
      <c r="DN1707" s="2">
        <v>0</v>
      </c>
      <c r="DO1707" s="2">
        <v>0</v>
      </c>
      <c r="DP1707" s="2">
        <v>1</v>
      </c>
      <c r="DQ1707" s="2">
        <v>1</v>
      </c>
      <c r="DR1707" s="2"/>
      <c r="DS1707" s="2"/>
      <c r="DT1707" s="2"/>
      <c r="DU1707" s="2">
        <v>1009</v>
      </c>
      <c r="DV1707" s="2" t="s">
        <v>78</v>
      </c>
      <c r="DW1707" s="2" t="s">
        <v>78</v>
      </c>
      <c r="DX1707" s="2">
        <v>1000</v>
      </c>
      <c r="DY1707" s="2"/>
      <c r="DZ1707" s="2" t="s">
        <v>3</v>
      </c>
      <c r="EA1707" s="2" t="s">
        <v>3</v>
      </c>
      <c r="EB1707" s="2" t="s">
        <v>3</v>
      </c>
      <c r="EC1707" s="2" t="s">
        <v>3</v>
      </c>
      <c r="ED1707" s="2"/>
      <c r="EE1707" s="2">
        <v>54328897</v>
      </c>
      <c r="EF1707" s="2">
        <v>8</v>
      </c>
      <c r="EG1707" s="2" t="s">
        <v>31</v>
      </c>
      <c r="EH1707" s="2">
        <v>0</v>
      </c>
      <c r="EI1707" s="2" t="s">
        <v>3</v>
      </c>
      <c r="EJ1707" s="2">
        <v>1</v>
      </c>
      <c r="EK1707" s="2">
        <v>500001</v>
      </c>
      <c r="EL1707" s="2" t="s">
        <v>32</v>
      </c>
      <c r="EM1707" s="2" t="s">
        <v>33</v>
      </c>
      <c r="EN1707" s="2"/>
      <c r="EO1707" s="2" t="s">
        <v>3</v>
      </c>
      <c r="EP1707" s="2"/>
      <c r="EQ1707" s="2">
        <v>0</v>
      </c>
      <c r="ER1707" s="2">
        <v>1391.4</v>
      </c>
      <c r="ES1707" s="2">
        <v>1391.4</v>
      </c>
      <c r="ET1707" s="2">
        <v>0</v>
      </c>
      <c r="EU1707" s="2">
        <v>0</v>
      </c>
      <c r="EV1707" s="2">
        <v>0</v>
      </c>
      <c r="EW1707" s="2">
        <v>0</v>
      </c>
      <c r="EX1707" s="2">
        <v>0</v>
      </c>
      <c r="EY1707" s="2"/>
      <c r="EZ1707" s="2"/>
      <c r="FA1707" s="2"/>
      <c r="FB1707" s="2"/>
      <c r="FC1707" s="2"/>
      <c r="FD1707" s="2"/>
      <c r="FE1707" s="2"/>
      <c r="FF1707" s="2"/>
      <c r="FG1707" s="2"/>
      <c r="FH1707" s="2"/>
      <c r="FI1707" s="2"/>
      <c r="FJ1707" s="2"/>
      <c r="FK1707" s="2"/>
      <c r="FL1707" s="2"/>
      <c r="FM1707" s="2"/>
      <c r="FN1707" s="2"/>
      <c r="FO1707" s="2"/>
      <c r="FP1707" s="2"/>
      <c r="FQ1707" s="2">
        <v>0</v>
      </c>
      <c r="FR1707" s="2">
        <f t="shared" si="1418"/>
        <v>0</v>
      </c>
      <c r="FS1707" s="2">
        <v>0</v>
      </c>
      <c r="FT1707" s="2"/>
      <c r="FU1707" s="2"/>
      <c r="FV1707" s="2"/>
      <c r="FW1707" s="2"/>
      <c r="FX1707" s="2">
        <v>0</v>
      </c>
      <c r="FY1707" s="2">
        <v>0</v>
      </c>
      <c r="FZ1707" s="2"/>
      <c r="GA1707" s="2" t="s">
        <v>3</v>
      </c>
      <c r="GB1707" s="2"/>
      <c r="GC1707" s="2"/>
      <c r="GD1707" s="2">
        <v>1</v>
      </c>
      <c r="GE1707" s="2"/>
      <c r="GF1707" s="2">
        <v>1401155302</v>
      </c>
      <c r="GG1707" s="2">
        <v>2</v>
      </c>
      <c r="GH1707" s="2">
        <v>1</v>
      </c>
      <c r="GI1707" s="2">
        <v>-2</v>
      </c>
      <c r="GJ1707" s="2">
        <v>0</v>
      </c>
      <c r="GK1707" s="2">
        <v>0</v>
      </c>
      <c r="GL1707" s="2">
        <f t="shared" si="1419"/>
        <v>0</v>
      </c>
      <c r="GM1707" s="2">
        <f t="shared" si="1420"/>
        <v>0</v>
      </c>
      <c r="GN1707" s="2">
        <f t="shared" si="1421"/>
        <v>0</v>
      </c>
      <c r="GO1707" s="2">
        <f t="shared" si="1422"/>
        <v>0</v>
      </c>
      <c r="GP1707" s="2">
        <f t="shared" si="1423"/>
        <v>0</v>
      </c>
      <c r="GQ1707" s="2"/>
      <c r="GR1707" s="2">
        <v>0</v>
      </c>
      <c r="GS1707" s="2">
        <v>3</v>
      </c>
      <c r="GT1707" s="2">
        <v>0</v>
      </c>
      <c r="GU1707" s="2" t="s">
        <v>3</v>
      </c>
      <c r="GV1707" s="2">
        <f t="shared" si="1393"/>
        <v>0</v>
      </c>
      <c r="GW1707" s="2">
        <v>1</v>
      </c>
      <c r="GX1707" s="2">
        <f t="shared" si="1424"/>
        <v>0</v>
      </c>
      <c r="GY1707" s="2"/>
      <c r="GZ1707" s="2"/>
      <c r="HA1707" s="2">
        <v>0</v>
      </c>
      <c r="HB1707" s="2">
        <v>0</v>
      </c>
      <c r="HC1707" s="2">
        <f t="shared" si="1425"/>
        <v>0</v>
      </c>
      <c r="HD1707" s="2"/>
      <c r="HE1707" s="2" t="s">
        <v>3</v>
      </c>
      <c r="HF1707" s="2" t="s">
        <v>3</v>
      </c>
      <c r="HG1707" s="2"/>
      <c r="HH1707" s="2"/>
      <c r="HI1707" s="2"/>
      <c r="HJ1707" s="2"/>
      <c r="HK1707" s="2"/>
      <c r="HL1707" s="2"/>
      <c r="HM1707" s="2" t="s">
        <v>3</v>
      </c>
      <c r="HN1707" s="2" t="s">
        <v>3</v>
      </c>
      <c r="HO1707" s="2" t="s">
        <v>3</v>
      </c>
      <c r="HP1707" s="2" t="s">
        <v>3</v>
      </c>
      <c r="HQ1707" s="2" t="s">
        <v>3</v>
      </c>
      <c r="HR1707" s="2"/>
      <c r="HS1707" s="2"/>
      <c r="HT1707" s="2"/>
      <c r="HU1707" s="2"/>
      <c r="HV1707" s="2"/>
      <c r="HW1707" s="2"/>
      <c r="HX1707" s="2"/>
      <c r="HY1707" s="2"/>
      <c r="HZ1707" s="2"/>
      <c r="IA1707" s="2"/>
      <c r="IB1707" s="2"/>
      <c r="IC1707" s="2"/>
      <c r="ID1707" s="2"/>
      <c r="IE1707" s="2"/>
      <c r="IF1707" s="2"/>
      <c r="IG1707" s="2"/>
      <c r="IH1707" s="2"/>
      <c r="II1707" s="2"/>
      <c r="IJ1707" s="2"/>
      <c r="IK1707" s="2">
        <v>0</v>
      </c>
      <c r="IL1707" s="2"/>
      <c r="IM1707" s="2"/>
      <c r="IN1707" s="2"/>
      <c r="IO1707" s="2"/>
      <c r="IP1707" s="2"/>
      <c r="IQ1707" s="2"/>
      <c r="IR1707" s="2"/>
      <c r="IS1707" s="2"/>
      <c r="IT1707" s="2"/>
      <c r="IU1707" s="2"/>
    </row>
    <row r="1708" spans="1:255" x14ac:dyDescent="0.2">
      <c r="A1708">
        <v>18</v>
      </c>
      <c r="B1708">
        <v>1</v>
      </c>
      <c r="C1708">
        <v>1392</v>
      </c>
      <c r="E1708" t="s">
        <v>737</v>
      </c>
      <c r="F1708" t="s">
        <v>414</v>
      </c>
      <c r="G1708" t="s">
        <v>415</v>
      </c>
      <c r="H1708" t="s">
        <v>78</v>
      </c>
      <c r="I1708">
        <f>I1706*J1708</f>
        <v>0</v>
      </c>
      <c r="J1708">
        <v>0.28899999999999998</v>
      </c>
      <c r="K1708">
        <v>0.28899999999999998</v>
      </c>
      <c r="L1708">
        <v>0.27744000000000002</v>
      </c>
      <c r="M1708">
        <v>0</v>
      </c>
      <c r="N1708">
        <f t="shared" si="1394"/>
        <v>0.27739999999999998</v>
      </c>
      <c r="O1708">
        <f t="shared" si="1395"/>
        <v>0</v>
      </c>
      <c r="P1708">
        <f t="shared" si="1396"/>
        <v>0</v>
      </c>
      <c r="Q1708">
        <f t="shared" si="1397"/>
        <v>0</v>
      </c>
      <c r="R1708">
        <f t="shared" si="1398"/>
        <v>0</v>
      </c>
      <c r="S1708">
        <f t="shared" si="1399"/>
        <v>0</v>
      </c>
      <c r="T1708">
        <f t="shared" si="1400"/>
        <v>0</v>
      </c>
      <c r="U1708">
        <f t="shared" si="1401"/>
        <v>0</v>
      </c>
      <c r="V1708">
        <f t="shared" si="1402"/>
        <v>0</v>
      </c>
      <c r="W1708">
        <f t="shared" si="1403"/>
        <v>0</v>
      </c>
      <c r="X1708">
        <f t="shared" si="1404"/>
        <v>0</v>
      </c>
      <c r="Y1708">
        <f t="shared" si="1405"/>
        <v>0</v>
      </c>
      <c r="AA1708">
        <v>69726884</v>
      </c>
      <c r="AB1708">
        <f t="shared" si="1406"/>
        <v>5808.34</v>
      </c>
      <c r="AC1708">
        <f t="shared" si="1426"/>
        <v>5808.34</v>
      </c>
      <c r="AD1708">
        <f t="shared" si="1388"/>
        <v>0</v>
      </c>
      <c r="AE1708">
        <f t="shared" si="1389"/>
        <v>0</v>
      </c>
      <c r="AF1708">
        <f t="shared" si="1390"/>
        <v>0</v>
      </c>
      <c r="AG1708">
        <f t="shared" si="1407"/>
        <v>0</v>
      </c>
      <c r="AH1708">
        <f t="shared" si="1391"/>
        <v>0</v>
      </c>
      <c r="AI1708">
        <f t="shared" si="1392"/>
        <v>0</v>
      </c>
      <c r="AJ1708">
        <f t="shared" si="1408"/>
        <v>24.55</v>
      </c>
      <c r="AK1708">
        <v>5808.3400000000011</v>
      </c>
      <c r="AL1708">
        <v>5808.3400000000011</v>
      </c>
      <c r="AM1708">
        <v>0</v>
      </c>
      <c r="AN1708">
        <v>0</v>
      </c>
      <c r="AO1708">
        <v>0</v>
      </c>
      <c r="AP1708">
        <v>0</v>
      </c>
      <c r="AQ1708">
        <v>0</v>
      </c>
      <c r="AR1708">
        <v>0</v>
      </c>
      <c r="AS1708">
        <v>24.55</v>
      </c>
      <c r="AT1708">
        <v>0</v>
      </c>
      <c r="AU1708">
        <v>0</v>
      </c>
      <c r="AV1708">
        <v>1</v>
      </c>
      <c r="AW1708">
        <v>1</v>
      </c>
      <c r="AZ1708">
        <v>1</v>
      </c>
      <c r="BA1708">
        <v>1</v>
      </c>
      <c r="BB1708">
        <v>1</v>
      </c>
      <c r="BC1708">
        <v>7.56</v>
      </c>
      <c r="BD1708" t="s">
        <v>3</v>
      </c>
      <c r="BE1708" t="s">
        <v>3</v>
      </c>
      <c r="BF1708" t="s">
        <v>3</v>
      </c>
      <c r="BG1708" t="s">
        <v>3</v>
      </c>
      <c r="BH1708">
        <v>3</v>
      </c>
      <c r="BI1708">
        <v>1</v>
      </c>
      <c r="BJ1708" t="s">
        <v>416</v>
      </c>
      <c r="BM1708">
        <v>500001</v>
      </c>
      <c r="BN1708">
        <v>0</v>
      </c>
      <c r="BO1708" t="s">
        <v>3</v>
      </c>
      <c r="BP1708">
        <v>0</v>
      </c>
      <c r="BQ1708">
        <v>8</v>
      </c>
      <c r="BR1708">
        <v>0</v>
      </c>
      <c r="BS1708">
        <v>1</v>
      </c>
      <c r="BT1708">
        <v>1</v>
      </c>
      <c r="BU1708">
        <v>1</v>
      </c>
      <c r="BV1708">
        <v>1</v>
      </c>
      <c r="BW1708">
        <v>1</v>
      </c>
      <c r="BX1708">
        <v>1</v>
      </c>
      <c r="BY1708" t="s">
        <v>3</v>
      </c>
      <c r="BZ1708">
        <v>0</v>
      </c>
      <c r="CA1708">
        <v>0</v>
      </c>
      <c r="CB1708" t="s">
        <v>3</v>
      </c>
      <c r="CE1708">
        <v>0</v>
      </c>
      <c r="CF1708">
        <v>0</v>
      </c>
      <c r="CG1708">
        <v>0</v>
      </c>
      <c r="CH1708">
        <v>128</v>
      </c>
      <c r="CI1708">
        <v>1</v>
      </c>
      <c r="CJ1708">
        <v>0</v>
      </c>
      <c r="CK1708">
        <v>0</v>
      </c>
      <c r="CL1708">
        <v>0</v>
      </c>
      <c r="CM1708">
        <v>0</v>
      </c>
      <c r="CN1708" t="s">
        <v>3</v>
      </c>
      <c r="CO1708">
        <v>0</v>
      </c>
      <c r="CP1708">
        <f t="shared" si="1409"/>
        <v>0</v>
      </c>
      <c r="CQ1708">
        <f t="shared" si="1410"/>
        <v>43911.0504</v>
      </c>
      <c r="CR1708">
        <f t="shared" si="1411"/>
        <v>0</v>
      </c>
      <c r="CS1708">
        <f t="shared" si="1412"/>
        <v>0</v>
      </c>
      <c r="CT1708">
        <f t="shared" si="1413"/>
        <v>0</v>
      </c>
      <c r="CU1708">
        <f t="shared" si="1414"/>
        <v>0</v>
      </c>
      <c r="CV1708">
        <f t="shared" si="1415"/>
        <v>0</v>
      </c>
      <c r="CW1708">
        <f t="shared" si="1416"/>
        <v>0</v>
      </c>
      <c r="CX1708">
        <f t="shared" si="1417"/>
        <v>24.55</v>
      </c>
      <c r="CY1708">
        <f>(S1708+R1708)*(BZ1708/100)</f>
        <v>0</v>
      </c>
      <c r="CZ1708">
        <f>(S1708+R1708)*(CA1708/100)</f>
        <v>0</v>
      </c>
      <c r="DC1708" t="s">
        <v>3</v>
      </c>
      <c r="DD1708" t="s">
        <v>3</v>
      </c>
      <c r="DE1708" t="s">
        <v>3</v>
      </c>
      <c r="DF1708" t="s">
        <v>3</v>
      </c>
      <c r="DG1708" t="s">
        <v>3</v>
      </c>
      <c r="DH1708" t="s">
        <v>3</v>
      </c>
      <c r="DI1708" t="s">
        <v>3</v>
      </c>
      <c r="DJ1708" t="s">
        <v>3</v>
      </c>
      <c r="DK1708" t="s">
        <v>3</v>
      </c>
      <c r="DL1708" t="s">
        <v>3</v>
      </c>
      <c r="DM1708" t="s">
        <v>3</v>
      </c>
      <c r="DN1708">
        <v>0</v>
      </c>
      <c r="DO1708">
        <v>0</v>
      </c>
      <c r="DP1708">
        <v>1</v>
      </c>
      <c r="DQ1708">
        <v>1</v>
      </c>
      <c r="DU1708">
        <v>1009</v>
      </c>
      <c r="DV1708" t="s">
        <v>78</v>
      </c>
      <c r="DW1708" t="s">
        <v>78</v>
      </c>
      <c r="DX1708">
        <v>1000</v>
      </c>
      <c r="DZ1708" t="s">
        <v>3</v>
      </c>
      <c r="EA1708" t="s">
        <v>3</v>
      </c>
      <c r="EB1708" t="s">
        <v>3</v>
      </c>
      <c r="EC1708" t="s">
        <v>3</v>
      </c>
      <c r="EE1708">
        <v>54328897</v>
      </c>
      <c r="EF1708">
        <v>8</v>
      </c>
      <c r="EG1708" t="s">
        <v>31</v>
      </c>
      <c r="EH1708">
        <v>0</v>
      </c>
      <c r="EI1708" t="s">
        <v>3</v>
      </c>
      <c r="EJ1708">
        <v>1</v>
      </c>
      <c r="EK1708">
        <v>500001</v>
      </c>
      <c r="EL1708" t="s">
        <v>32</v>
      </c>
      <c r="EM1708" t="s">
        <v>33</v>
      </c>
      <c r="EO1708" t="s">
        <v>3</v>
      </c>
      <c r="EQ1708">
        <v>0</v>
      </c>
      <c r="ER1708">
        <v>42000</v>
      </c>
      <c r="ES1708">
        <v>5808.3400000000011</v>
      </c>
      <c r="ET1708">
        <v>0</v>
      </c>
      <c r="EU1708">
        <v>0</v>
      </c>
      <c r="EV1708">
        <v>0</v>
      </c>
      <c r="EW1708">
        <v>0</v>
      </c>
      <c r="EX1708">
        <v>0</v>
      </c>
      <c r="EZ1708">
        <v>5</v>
      </c>
      <c r="FC1708">
        <v>0</v>
      </c>
      <c r="FD1708">
        <v>18</v>
      </c>
      <c r="FF1708">
        <v>42000</v>
      </c>
      <c r="FQ1708">
        <v>0</v>
      </c>
      <c r="FR1708">
        <f t="shared" si="1418"/>
        <v>0</v>
      </c>
      <c r="FS1708">
        <v>0</v>
      </c>
      <c r="FX1708">
        <v>0</v>
      </c>
      <c r="FY1708">
        <v>0</v>
      </c>
      <c r="GA1708" t="s">
        <v>417</v>
      </c>
      <c r="GD1708">
        <v>1</v>
      </c>
      <c r="GF1708">
        <v>1401155302</v>
      </c>
      <c r="GG1708">
        <v>2</v>
      </c>
      <c r="GH1708">
        <v>3</v>
      </c>
      <c r="GI1708">
        <v>5</v>
      </c>
      <c r="GJ1708">
        <v>0</v>
      </c>
      <c r="GK1708">
        <v>0</v>
      </c>
      <c r="GL1708">
        <f t="shared" si="1419"/>
        <v>0</v>
      </c>
      <c r="GM1708">
        <f t="shared" si="1420"/>
        <v>0</v>
      </c>
      <c r="GN1708">
        <f t="shared" si="1421"/>
        <v>0</v>
      </c>
      <c r="GO1708">
        <f t="shared" si="1422"/>
        <v>0</v>
      </c>
      <c r="GP1708">
        <f t="shared" si="1423"/>
        <v>0</v>
      </c>
      <c r="GR1708">
        <v>1</v>
      </c>
      <c r="GS1708">
        <v>1</v>
      </c>
      <c r="GT1708">
        <v>0</v>
      </c>
      <c r="GU1708" t="s">
        <v>3</v>
      </c>
      <c r="GV1708">
        <f t="shared" si="1393"/>
        <v>0</v>
      </c>
      <c r="GW1708">
        <v>1</v>
      </c>
      <c r="GX1708">
        <f t="shared" si="1424"/>
        <v>0</v>
      </c>
      <c r="HA1708">
        <v>0</v>
      </c>
      <c r="HB1708">
        <v>0</v>
      </c>
      <c r="HC1708">
        <f t="shared" si="1425"/>
        <v>0</v>
      </c>
      <c r="HE1708" t="s">
        <v>35</v>
      </c>
      <c r="HF1708" t="s">
        <v>36</v>
      </c>
      <c r="HM1708" t="s">
        <v>3</v>
      </c>
      <c r="HN1708" t="s">
        <v>3</v>
      </c>
      <c r="HO1708" t="s">
        <v>3</v>
      </c>
      <c r="HP1708" t="s">
        <v>3</v>
      </c>
      <c r="HQ1708" t="s">
        <v>3</v>
      </c>
      <c r="IK1708">
        <v>0</v>
      </c>
    </row>
    <row r="1709" spans="1:255" x14ac:dyDescent="0.2">
      <c r="A1709" s="2">
        <v>18</v>
      </c>
      <c r="B1709" s="2">
        <v>1</v>
      </c>
      <c r="C1709" s="2">
        <v>1382</v>
      </c>
      <c r="D1709" s="2"/>
      <c r="E1709" s="2" t="s">
        <v>738</v>
      </c>
      <c r="F1709" s="2" t="s">
        <v>419</v>
      </c>
      <c r="G1709" s="2" t="s">
        <v>420</v>
      </c>
      <c r="H1709" s="2" t="s">
        <v>78</v>
      </c>
      <c r="I1709" s="2">
        <f>I1705*J1709</f>
        <v>0</v>
      </c>
      <c r="J1709" s="2">
        <v>5.7000000000000002E-2</v>
      </c>
      <c r="K1709" s="2">
        <v>5.7000000000000002E-2</v>
      </c>
      <c r="L1709" s="2">
        <v>5.4719999999999998E-2</v>
      </c>
      <c r="M1709" s="2">
        <v>0</v>
      </c>
      <c r="N1709" s="2">
        <f t="shared" si="1394"/>
        <v>5.4699999999999999E-2</v>
      </c>
      <c r="O1709" s="2">
        <f t="shared" si="1395"/>
        <v>0</v>
      </c>
      <c r="P1709" s="2">
        <f t="shared" si="1396"/>
        <v>0</v>
      </c>
      <c r="Q1709" s="2">
        <f t="shared" si="1397"/>
        <v>0</v>
      </c>
      <c r="R1709" s="2">
        <f t="shared" si="1398"/>
        <v>0</v>
      </c>
      <c r="S1709" s="2">
        <f t="shared" si="1399"/>
        <v>0</v>
      </c>
      <c r="T1709" s="2">
        <f t="shared" si="1400"/>
        <v>0</v>
      </c>
      <c r="U1709" s="2">
        <f t="shared" si="1401"/>
        <v>0</v>
      </c>
      <c r="V1709" s="2">
        <f t="shared" si="1402"/>
        <v>0</v>
      </c>
      <c r="W1709" s="2">
        <f t="shared" si="1403"/>
        <v>0</v>
      </c>
      <c r="X1709" s="2">
        <f t="shared" si="1404"/>
        <v>0</v>
      </c>
      <c r="Y1709" s="2">
        <f t="shared" si="1405"/>
        <v>0</v>
      </c>
      <c r="Z1709" s="2"/>
      <c r="AA1709" s="2">
        <v>69726971</v>
      </c>
      <c r="AB1709" s="2">
        <f t="shared" si="1406"/>
        <v>1534.65</v>
      </c>
      <c r="AC1709" s="2">
        <f t="shared" si="1426"/>
        <v>1534.65</v>
      </c>
      <c r="AD1709" s="2">
        <f t="shared" si="1388"/>
        <v>0</v>
      </c>
      <c r="AE1709" s="2">
        <f t="shared" si="1389"/>
        <v>0</v>
      </c>
      <c r="AF1709" s="2">
        <f t="shared" si="1390"/>
        <v>0</v>
      </c>
      <c r="AG1709" s="2">
        <f t="shared" si="1407"/>
        <v>0</v>
      </c>
      <c r="AH1709" s="2">
        <f t="shared" si="1391"/>
        <v>0</v>
      </c>
      <c r="AI1709" s="2">
        <f t="shared" si="1392"/>
        <v>0</v>
      </c>
      <c r="AJ1709" s="2">
        <f t="shared" si="1408"/>
        <v>27.08</v>
      </c>
      <c r="AK1709" s="2">
        <v>1534.65</v>
      </c>
      <c r="AL1709" s="2">
        <v>1534.65</v>
      </c>
      <c r="AM1709" s="2">
        <v>0</v>
      </c>
      <c r="AN1709" s="2">
        <v>0</v>
      </c>
      <c r="AO1709" s="2">
        <v>0</v>
      </c>
      <c r="AP1709" s="2">
        <v>0</v>
      </c>
      <c r="AQ1709" s="2">
        <v>0</v>
      </c>
      <c r="AR1709" s="2">
        <v>0</v>
      </c>
      <c r="AS1709" s="2">
        <v>27.08</v>
      </c>
      <c r="AT1709" s="2">
        <v>0</v>
      </c>
      <c r="AU1709" s="2">
        <v>0</v>
      </c>
      <c r="AV1709" s="2">
        <v>1</v>
      </c>
      <c r="AW1709" s="2">
        <v>1</v>
      </c>
      <c r="AX1709" s="2"/>
      <c r="AY1709" s="2"/>
      <c r="AZ1709" s="2">
        <v>1</v>
      </c>
      <c r="BA1709" s="2">
        <v>1</v>
      </c>
      <c r="BB1709" s="2">
        <v>1</v>
      </c>
      <c r="BC1709" s="2">
        <v>1</v>
      </c>
      <c r="BD1709" s="2" t="s">
        <v>3</v>
      </c>
      <c r="BE1709" s="2" t="s">
        <v>3</v>
      </c>
      <c r="BF1709" s="2" t="s">
        <v>3</v>
      </c>
      <c r="BG1709" s="2" t="s">
        <v>3</v>
      </c>
      <c r="BH1709" s="2">
        <v>3</v>
      </c>
      <c r="BI1709" s="2">
        <v>1</v>
      </c>
      <c r="BJ1709" s="2" t="s">
        <v>421</v>
      </c>
      <c r="BK1709" s="2"/>
      <c r="BL1709" s="2"/>
      <c r="BM1709" s="2">
        <v>500001</v>
      </c>
      <c r="BN1709" s="2">
        <v>0</v>
      </c>
      <c r="BO1709" s="2" t="s">
        <v>3</v>
      </c>
      <c r="BP1709" s="2">
        <v>0</v>
      </c>
      <c r="BQ1709" s="2">
        <v>8</v>
      </c>
      <c r="BR1709" s="2">
        <v>0</v>
      </c>
      <c r="BS1709" s="2">
        <v>1</v>
      </c>
      <c r="BT1709" s="2">
        <v>1</v>
      </c>
      <c r="BU1709" s="2">
        <v>1</v>
      </c>
      <c r="BV1709" s="2">
        <v>1</v>
      </c>
      <c r="BW1709" s="2">
        <v>1</v>
      </c>
      <c r="BX1709" s="2">
        <v>1</v>
      </c>
      <c r="BY1709" s="2" t="s">
        <v>3</v>
      </c>
      <c r="BZ1709" s="2">
        <v>0</v>
      </c>
      <c r="CA1709" s="2">
        <v>0</v>
      </c>
      <c r="CB1709" s="2" t="s">
        <v>3</v>
      </c>
      <c r="CC1709" s="2"/>
      <c r="CD1709" s="2"/>
      <c r="CE1709" s="2">
        <v>0</v>
      </c>
      <c r="CF1709" s="2">
        <v>0</v>
      </c>
      <c r="CG1709" s="2">
        <v>0</v>
      </c>
      <c r="CH1709" s="2">
        <v>128</v>
      </c>
      <c r="CI1709" s="2">
        <v>2</v>
      </c>
      <c r="CJ1709" s="2">
        <v>0</v>
      </c>
      <c r="CK1709" s="2">
        <v>0</v>
      </c>
      <c r="CL1709" s="2">
        <v>0</v>
      </c>
      <c r="CM1709" s="2">
        <v>0</v>
      </c>
      <c r="CN1709" s="2" t="s">
        <v>3</v>
      </c>
      <c r="CO1709" s="2">
        <v>0</v>
      </c>
      <c r="CP1709" s="2">
        <f t="shared" si="1409"/>
        <v>0</v>
      </c>
      <c r="CQ1709" s="2">
        <f t="shared" si="1410"/>
        <v>1534.65</v>
      </c>
      <c r="CR1709" s="2">
        <f t="shared" si="1411"/>
        <v>0</v>
      </c>
      <c r="CS1709" s="2">
        <f t="shared" si="1412"/>
        <v>0</v>
      </c>
      <c r="CT1709" s="2">
        <f t="shared" si="1413"/>
        <v>0</v>
      </c>
      <c r="CU1709" s="2">
        <f t="shared" si="1414"/>
        <v>0</v>
      </c>
      <c r="CV1709" s="2">
        <f t="shared" si="1415"/>
        <v>0</v>
      </c>
      <c r="CW1709" s="2">
        <f t="shared" si="1416"/>
        <v>0</v>
      </c>
      <c r="CX1709" s="2">
        <f t="shared" si="1417"/>
        <v>27.08</v>
      </c>
      <c r="CY1709" s="2">
        <f>(((S1709+R1709)*AT1709)/100)</f>
        <v>0</v>
      </c>
      <c r="CZ1709" s="2">
        <f>(((S1709+R1709)*AU1709)/100)</f>
        <v>0</v>
      </c>
      <c r="DA1709" s="2"/>
      <c r="DB1709" s="2"/>
      <c r="DC1709" s="2" t="s">
        <v>3</v>
      </c>
      <c r="DD1709" s="2" t="s">
        <v>3</v>
      </c>
      <c r="DE1709" s="2" t="s">
        <v>3</v>
      </c>
      <c r="DF1709" s="2" t="s">
        <v>3</v>
      </c>
      <c r="DG1709" s="2" t="s">
        <v>3</v>
      </c>
      <c r="DH1709" s="2" t="s">
        <v>3</v>
      </c>
      <c r="DI1709" s="2" t="s">
        <v>3</v>
      </c>
      <c r="DJ1709" s="2" t="s">
        <v>3</v>
      </c>
      <c r="DK1709" s="2" t="s">
        <v>3</v>
      </c>
      <c r="DL1709" s="2" t="s">
        <v>3</v>
      </c>
      <c r="DM1709" s="2" t="s">
        <v>3</v>
      </c>
      <c r="DN1709" s="2">
        <v>0</v>
      </c>
      <c r="DO1709" s="2">
        <v>0</v>
      </c>
      <c r="DP1709" s="2">
        <v>1</v>
      </c>
      <c r="DQ1709" s="2">
        <v>1</v>
      </c>
      <c r="DR1709" s="2"/>
      <c r="DS1709" s="2"/>
      <c r="DT1709" s="2"/>
      <c r="DU1709" s="2">
        <v>1009</v>
      </c>
      <c r="DV1709" s="2" t="s">
        <v>78</v>
      </c>
      <c r="DW1709" s="2" t="s">
        <v>78</v>
      </c>
      <c r="DX1709" s="2">
        <v>1000</v>
      </c>
      <c r="DY1709" s="2"/>
      <c r="DZ1709" s="2" t="s">
        <v>3</v>
      </c>
      <c r="EA1709" s="2" t="s">
        <v>3</v>
      </c>
      <c r="EB1709" s="2" t="s">
        <v>3</v>
      </c>
      <c r="EC1709" s="2" t="s">
        <v>3</v>
      </c>
      <c r="ED1709" s="2"/>
      <c r="EE1709" s="2">
        <v>54328897</v>
      </c>
      <c r="EF1709" s="2">
        <v>8</v>
      </c>
      <c r="EG1709" s="2" t="s">
        <v>31</v>
      </c>
      <c r="EH1709" s="2">
        <v>0</v>
      </c>
      <c r="EI1709" s="2" t="s">
        <v>3</v>
      </c>
      <c r="EJ1709" s="2">
        <v>1</v>
      </c>
      <c r="EK1709" s="2">
        <v>500001</v>
      </c>
      <c r="EL1709" s="2" t="s">
        <v>32</v>
      </c>
      <c r="EM1709" s="2" t="s">
        <v>33</v>
      </c>
      <c r="EN1709" s="2"/>
      <c r="EO1709" s="2" t="s">
        <v>3</v>
      </c>
      <c r="EP1709" s="2"/>
      <c r="EQ1709" s="2">
        <v>0</v>
      </c>
      <c r="ER1709" s="2">
        <v>1534.65</v>
      </c>
      <c r="ES1709" s="2">
        <v>1534.65</v>
      </c>
      <c r="ET1709" s="2">
        <v>0</v>
      </c>
      <c r="EU1709" s="2">
        <v>0</v>
      </c>
      <c r="EV1709" s="2">
        <v>0</v>
      </c>
      <c r="EW1709" s="2">
        <v>0</v>
      </c>
      <c r="EX1709" s="2">
        <v>0</v>
      </c>
      <c r="EY1709" s="2"/>
      <c r="EZ1709" s="2"/>
      <c r="FA1709" s="2"/>
      <c r="FB1709" s="2"/>
      <c r="FC1709" s="2"/>
      <c r="FD1709" s="2"/>
      <c r="FE1709" s="2"/>
      <c r="FF1709" s="2"/>
      <c r="FG1709" s="2"/>
      <c r="FH1709" s="2"/>
      <c r="FI1709" s="2"/>
      <c r="FJ1709" s="2"/>
      <c r="FK1709" s="2"/>
      <c r="FL1709" s="2"/>
      <c r="FM1709" s="2"/>
      <c r="FN1709" s="2"/>
      <c r="FO1709" s="2"/>
      <c r="FP1709" s="2"/>
      <c r="FQ1709" s="2">
        <v>0</v>
      </c>
      <c r="FR1709" s="2">
        <f t="shared" si="1418"/>
        <v>0</v>
      </c>
      <c r="FS1709" s="2">
        <v>0</v>
      </c>
      <c r="FT1709" s="2"/>
      <c r="FU1709" s="2"/>
      <c r="FV1709" s="2"/>
      <c r="FW1709" s="2"/>
      <c r="FX1709" s="2">
        <v>0</v>
      </c>
      <c r="FY1709" s="2">
        <v>0</v>
      </c>
      <c r="FZ1709" s="2"/>
      <c r="GA1709" s="2" t="s">
        <v>3</v>
      </c>
      <c r="GB1709" s="2"/>
      <c r="GC1709" s="2"/>
      <c r="GD1709" s="2">
        <v>1</v>
      </c>
      <c r="GE1709" s="2"/>
      <c r="GF1709" s="2">
        <v>353463573</v>
      </c>
      <c r="GG1709" s="2">
        <v>2</v>
      </c>
      <c r="GH1709" s="2">
        <v>1</v>
      </c>
      <c r="GI1709" s="2">
        <v>-2</v>
      </c>
      <c r="GJ1709" s="2">
        <v>0</v>
      </c>
      <c r="GK1709" s="2">
        <v>0</v>
      </c>
      <c r="GL1709" s="2">
        <f t="shared" si="1419"/>
        <v>0</v>
      </c>
      <c r="GM1709" s="2">
        <f t="shared" si="1420"/>
        <v>0</v>
      </c>
      <c r="GN1709" s="2">
        <f t="shared" si="1421"/>
        <v>0</v>
      </c>
      <c r="GO1709" s="2">
        <f t="shared" si="1422"/>
        <v>0</v>
      </c>
      <c r="GP1709" s="2">
        <f t="shared" si="1423"/>
        <v>0</v>
      </c>
      <c r="GQ1709" s="2"/>
      <c r="GR1709" s="2">
        <v>0</v>
      </c>
      <c r="GS1709" s="2">
        <v>3</v>
      </c>
      <c r="GT1709" s="2">
        <v>0</v>
      </c>
      <c r="GU1709" s="2" t="s">
        <v>3</v>
      </c>
      <c r="GV1709" s="2">
        <f t="shared" si="1393"/>
        <v>0</v>
      </c>
      <c r="GW1709" s="2">
        <v>1</v>
      </c>
      <c r="GX1709" s="2">
        <f t="shared" si="1424"/>
        <v>0</v>
      </c>
      <c r="GY1709" s="2"/>
      <c r="GZ1709" s="2"/>
      <c r="HA1709" s="2">
        <v>0</v>
      </c>
      <c r="HB1709" s="2">
        <v>0</v>
      </c>
      <c r="HC1709" s="2">
        <f t="shared" si="1425"/>
        <v>0</v>
      </c>
      <c r="HD1709" s="2"/>
      <c r="HE1709" s="2" t="s">
        <v>3</v>
      </c>
      <c r="HF1709" s="2" t="s">
        <v>3</v>
      </c>
      <c r="HG1709" s="2"/>
      <c r="HH1709" s="2"/>
      <c r="HI1709" s="2"/>
      <c r="HJ1709" s="2"/>
      <c r="HK1709" s="2"/>
      <c r="HL1709" s="2"/>
      <c r="HM1709" s="2" t="s">
        <v>3</v>
      </c>
      <c r="HN1709" s="2" t="s">
        <v>3</v>
      </c>
      <c r="HO1709" s="2" t="s">
        <v>3</v>
      </c>
      <c r="HP1709" s="2" t="s">
        <v>3</v>
      </c>
      <c r="HQ1709" s="2" t="s">
        <v>3</v>
      </c>
      <c r="HR1709" s="2"/>
      <c r="HS1709" s="2"/>
      <c r="HT1709" s="2"/>
      <c r="HU1709" s="2"/>
      <c r="HV1709" s="2"/>
      <c r="HW1709" s="2"/>
      <c r="HX1709" s="2"/>
      <c r="HY1709" s="2"/>
      <c r="HZ1709" s="2"/>
      <c r="IA1709" s="2"/>
      <c r="IB1709" s="2"/>
      <c r="IC1709" s="2"/>
      <c r="ID1709" s="2"/>
      <c r="IE1709" s="2"/>
      <c r="IF1709" s="2"/>
      <c r="IG1709" s="2"/>
      <c r="IH1709" s="2"/>
      <c r="II1709" s="2"/>
      <c r="IJ1709" s="2"/>
      <c r="IK1709" s="2">
        <v>0</v>
      </c>
      <c r="IL1709" s="2"/>
      <c r="IM1709" s="2"/>
      <c r="IN1709" s="2"/>
      <c r="IO1709" s="2"/>
      <c r="IP1709" s="2"/>
      <c r="IQ1709" s="2"/>
      <c r="IR1709" s="2"/>
      <c r="IS1709" s="2"/>
      <c r="IT1709" s="2"/>
      <c r="IU1709" s="2"/>
    </row>
    <row r="1710" spans="1:255" x14ac:dyDescent="0.2">
      <c r="A1710">
        <v>18</v>
      </c>
      <c r="B1710">
        <v>1</v>
      </c>
      <c r="C1710">
        <v>1393</v>
      </c>
      <c r="E1710" t="s">
        <v>738</v>
      </c>
      <c r="F1710" t="s">
        <v>419</v>
      </c>
      <c r="G1710" t="s">
        <v>420</v>
      </c>
      <c r="H1710" t="s">
        <v>78</v>
      </c>
      <c r="I1710">
        <f>I1706*J1710</f>
        <v>0</v>
      </c>
      <c r="J1710">
        <v>5.7000000000000002E-2</v>
      </c>
      <c r="K1710">
        <v>5.7000000000000002E-2</v>
      </c>
      <c r="L1710">
        <v>5.4719999999999998E-2</v>
      </c>
      <c r="M1710">
        <v>0</v>
      </c>
      <c r="N1710">
        <f t="shared" si="1394"/>
        <v>5.4699999999999999E-2</v>
      </c>
      <c r="O1710">
        <f t="shared" si="1395"/>
        <v>0</v>
      </c>
      <c r="P1710">
        <f t="shared" si="1396"/>
        <v>0</v>
      </c>
      <c r="Q1710">
        <f t="shared" si="1397"/>
        <v>0</v>
      </c>
      <c r="R1710">
        <f t="shared" si="1398"/>
        <v>0</v>
      </c>
      <c r="S1710">
        <f t="shared" si="1399"/>
        <v>0</v>
      </c>
      <c r="T1710">
        <f t="shared" si="1400"/>
        <v>0</v>
      </c>
      <c r="U1710">
        <f t="shared" si="1401"/>
        <v>0</v>
      </c>
      <c r="V1710">
        <f t="shared" si="1402"/>
        <v>0</v>
      </c>
      <c r="W1710">
        <f t="shared" si="1403"/>
        <v>0</v>
      </c>
      <c r="X1710">
        <f t="shared" si="1404"/>
        <v>0</v>
      </c>
      <c r="Y1710">
        <f t="shared" si="1405"/>
        <v>0</v>
      </c>
      <c r="AA1710">
        <v>69726884</v>
      </c>
      <c r="AB1710">
        <f t="shared" si="1406"/>
        <v>5808.34</v>
      </c>
      <c r="AC1710">
        <f t="shared" si="1426"/>
        <v>5808.34</v>
      </c>
      <c r="AD1710">
        <f t="shared" si="1388"/>
        <v>0</v>
      </c>
      <c r="AE1710">
        <f t="shared" si="1389"/>
        <v>0</v>
      </c>
      <c r="AF1710">
        <f t="shared" si="1390"/>
        <v>0</v>
      </c>
      <c r="AG1710">
        <f t="shared" si="1407"/>
        <v>0</v>
      </c>
      <c r="AH1710">
        <f t="shared" si="1391"/>
        <v>0</v>
      </c>
      <c r="AI1710">
        <f t="shared" si="1392"/>
        <v>0</v>
      </c>
      <c r="AJ1710">
        <f t="shared" si="1408"/>
        <v>27.08</v>
      </c>
      <c r="AK1710">
        <v>5808.3400000000011</v>
      </c>
      <c r="AL1710">
        <v>5808.3400000000011</v>
      </c>
      <c r="AM1710">
        <v>0</v>
      </c>
      <c r="AN1710">
        <v>0</v>
      </c>
      <c r="AO1710">
        <v>0</v>
      </c>
      <c r="AP1710">
        <v>0</v>
      </c>
      <c r="AQ1710">
        <v>0</v>
      </c>
      <c r="AR1710">
        <v>0</v>
      </c>
      <c r="AS1710">
        <v>27.08</v>
      </c>
      <c r="AT1710">
        <v>0</v>
      </c>
      <c r="AU1710">
        <v>0</v>
      </c>
      <c r="AV1710">
        <v>1</v>
      </c>
      <c r="AW1710">
        <v>1</v>
      </c>
      <c r="AZ1710">
        <v>1</v>
      </c>
      <c r="BA1710">
        <v>1</v>
      </c>
      <c r="BB1710">
        <v>1</v>
      </c>
      <c r="BC1710">
        <v>7.56</v>
      </c>
      <c r="BD1710" t="s">
        <v>3</v>
      </c>
      <c r="BE1710" t="s">
        <v>3</v>
      </c>
      <c r="BF1710" t="s">
        <v>3</v>
      </c>
      <c r="BG1710" t="s">
        <v>3</v>
      </c>
      <c r="BH1710">
        <v>3</v>
      </c>
      <c r="BI1710">
        <v>1</v>
      </c>
      <c r="BJ1710" t="s">
        <v>421</v>
      </c>
      <c r="BM1710">
        <v>500001</v>
      </c>
      <c r="BN1710">
        <v>0</v>
      </c>
      <c r="BO1710" t="s">
        <v>3</v>
      </c>
      <c r="BP1710">
        <v>0</v>
      </c>
      <c r="BQ1710">
        <v>8</v>
      </c>
      <c r="BR1710">
        <v>0</v>
      </c>
      <c r="BS1710">
        <v>1</v>
      </c>
      <c r="BT1710">
        <v>1</v>
      </c>
      <c r="BU1710">
        <v>1</v>
      </c>
      <c r="BV1710">
        <v>1</v>
      </c>
      <c r="BW1710">
        <v>1</v>
      </c>
      <c r="BX1710">
        <v>1</v>
      </c>
      <c r="BY1710" t="s">
        <v>3</v>
      </c>
      <c r="BZ1710">
        <v>0</v>
      </c>
      <c r="CA1710">
        <v>0</v>
      </c>
      <c r="CB1710" t="s">
        <v>3</v>
      </c>
      <c r="CE1710">
        <v>0</v>
      </c>
      <c r="CF1710">
        <v>0</v>
      </c>
      <c r="CG1710">
        <v>0</v>
      </c>
      <c r="CH1710">
        <v>128</v>
      </c>
      <c r="CI1710">
        <v>2</v>
      </c>
      <c r="CJ1710">
        <v>0</v>
      </c>
      <c r="CK1710">
        <v>0</v>
      </c>
      <c r="CL1710">
        <v>0</v>
      </c>
      <c r="CM1710">
        <v>0</v>
      </c>
      <c r="CN1710" t="s">
        <v>3</v>
      </c>
      <c r="CO1710">
        <v>0</v>
      </c>
      <c r="CP1710">
        <f t="shared" si="1409"/>
        <v>0</v>
      </c>
      <c r="CQ1710">
        <f t="shared" si="1410"/>
        <v>43911.0504</v>
      </c>
      <c r="CR1710">
        <f t="shared" si="1411"/>
        <v>0</v>
      </c>
      <c r="CS1710">
        <f t="shared" si="1412"/>
        <v>0</v>
      </c>
      <c r="CT1710">
        <f t="shared" si="1413"/>
        <v>0</v>
      </c>
      <c r="CU1710">
        <f t="shared" si="1414"/>
        <v>0</v>
      </c>
      <c r="CV1710">
        <f t="shared" si="1415"/>
        <v>0</v>
      </c>
      <c r="CW1710">
        <f t="shared" si="1416"/>
        <v>0</v>
      </c>
      <c r="CX1710">
        <f t="shared" si="1417"/>
        <v>27.08</v>
      </c>
      <c r="CY1710">
        <f>(S1710+R1710)*(BZ1710/100)</f>
        <v>0</v>
      </c>
      <c r="CZ1710">
        <f>(S1710+R1710)*(CA1710/100)</f>
        <v>0</v>
      </c>
      <c r="DC1710" t="s">
        <v>3</v>
      </c>
      <c r="DD1710" t="s">
        <v>3</v>
      </c>
      <c r="DE1710" t="s">
        <v>3</v>
      </c>
      <c r="DF1710" t="s">
        <v>3</v>
      </c>
      <c r="DG1710" t="s">
        <v>3</v>
      </c>
      <c r="DH1710" t="s">
        <v>3</v>
      </c>
      <c r="DI1710" t="s">
        <v>3</v>
      </c>
      <c r="DJ1710" t="s">
        <v>3</v>
      </c>
      <c r="DK1710" t="s">
        <v>3</v>
      </c>
      <c r="DL1710" t="s">
        <v>3</v>
      </c>
      <c r="DM1710" t="s">
        <v>3</v>
      </c>
      <c r="DN1710">
        <v>0</v>
      </c>
      <c r="DO1710">
        <v>0</v>
      </c>
      <c r="DP1710">
        <v>1</v>
      </c>
      <c r="DQ1710">
        <v>1</v>
      </c>
      <c r="DU1710">
        <v>1009</v>
      </c>
      <c r="DV1710" t="s">
        <v>78</v>
      </c>
      <c r="DW1710" t="s">
        <v>78</v>
      </c>
      <c r="DX1710">
        <v>1000</v>
      </c>
      <c r="DZ1710" t="s">
        <v>3</v>
      </c>
      <c r="EA1710" t="s">
        <v>3</v>
      </c>
      <c r="EB1710" t="s">
        <v>3</v>
      </c>
      <c r="EC1710" t="s">
        <v>3</v>
      </c>
      <c r="EE1710">
        <v>54328897</v>
      </c>
      <c r="EF1710">
        <v>8</v>
      </c>
      <c r="EG1710" t="s">
        <v>31</v>
      </c>
      <c r="EH1710">
        <v>0</v>
      </c>
      <c r="EI1710" t="s">
        <v>3</v>
      </c>
      <c r="EJ1710">
        <v>1</v>
      </c>
      <c r="EK1710">
        <v>500001</v>
      </c>
      <c r="EL1710" t="s">
        <v>32</v>
      </c>
      <c r="EM1710" t="s">
        <v>33</v>
      </c>
      <c r="EO1710" t="s">
        <v>3</v>
      </c>
      <c r="EQ1710">
        <v>0</v>
      </c>
      <c r="ER1710">
        <v>42000</v>
      </c>
      <c r="ES1710">
        <v>5808.3400000000011</v>
      </c>
      <c r="ET1710">
        <v>0</v>
      </c>
      <c r="EU1710">
        <v>0</v>
      </c>
      <c r="EV1710">
        <v>0</v>
      </c>
      <c r="EW1710">
        <v>0</v>
      </c>
      <c r="EX1710">
        <v>0</v>
      </c>
      <c r="EZ1710">
        <v>5</v>
      </c>
      <c r="FC1710">
        <v>0</v>
      </c>
      <c r="FD1710">
        <v>18</v>
      </c>
      <c r="FF1710">
        <v>42000</v>
      </c>
      <c r="FQ1710">
        <v>0</v>
      </c>
      <c r="FR1710">
        <f t="shared" si="1418"/>
        <v>0</v>
      </c>
      <c r="FS1710">
        <v>0</v>
      </c>
      <c r="FX1710">
        <v>0</v>
      </c>
      <c r="FY1710">
        <v>0</v>
      </c>
      <c r="GA1710" t="s">
        <v>417</v>
      </c>
      <c r="GD1710">
        <v>1</v>
      </c>
      <c r="GF1710">
        <v>353463573</v>
      </c>
      <c r="GG1710">
        <v>2</v>
      </c>
      <c r="GH1710">
        <v>3</v>
      </c>
      <c r="GI1710">
        <v>5</v>
      </c>
      <c r="GJ1710">
        <v>0</v>
      </c>
      <c r="GK1710">
        <v>0</v>
      </c>
      <c r="GL1710">
        <f t="shared" si="1419"/>
        <v>0</v>
      </c>
      <c r="GM1710">
        <f t="shared" si="1420"/>
        <v>0</v>
      </c>
      <c r="GN1710">
        <f t="shared" si="1421"/>
        <v>0</v>
      </c>
      <c r="GO1710">
        <f t="shared" si="1422"/>
        <v>0</v>
      </c>
      <c r="GP1710">
        <f t="shared" si="1423"/>
        <v>0</v>
      </c>
      <c r="GR1710">
        <v>1</v>
      </c>
      <c r="GS1710">
        <v>1</v>
      </c>
      <c r="GT1710">
        <v>0</v>
      </c>
      <c r="GU1710" t="s">
        <v>3</v>
      </c>
      <c r="GV1710">
        <f t="shared" si="1393"/>
        <v>0</v>
      </c>
      <c r="GW1710">
        <v>1</v>
      </c>
      <c r="GX1710">
        <f t="shared" si="1424"/>
        <v>0</v>
      </c>
      <c r="HA1710">
        <v>0</v>
      </c>
      <c r="HB1710">
        <v>0</v>
      </c>
      <c r="HC1710">
        <f t="shared" si="1425"/>
        <v>0</v>
      </c>
      <c r="HE1710" t="s">
        <v>35</v>
      </c>
      <c r="HF1710" t="s">
        <v>36</v>
      </c>
      <c r="HM1710" t="s">
        <v>3</v>
      </c>
      <c r="HN1710" t="s">
        <v>3</v>
      </c>
      <c r="HO1710" t="s">
        <v>3</v>
      </c>
      <c r="HP1710" t="s">
        <v>3</v>
      </c>
      <c r="HQ1710" t="s">
        <v>3</v>
      </c>
      <c r="IK1710">
        <v>0</v>
      </c>
    </row>
    <row r="1711" spans="1:255" x14ac:dyDescent="0.2">
      <c r="A1711" s="2">
        <v>18</v>
      </c>
      <c r="B1711" s="2">
        <v>1</v>
      </c>
      <c r="C1711" s="2">
        <v>1383</v>
      </c>
      <c r="D1711" s="2"/>
      <c r="E1711" s="2" t="s">
        <v>739</v>
      </c>
      <c r="F1711" s="2" t="s">
        <v>423</v>
      </c>
      <c r="G1711" s="2" t="s">
        <v>424</v>
      </c>
      <c r="H1711" s="2" t="s">
        <v>56</v>
      </c>
      <c r="I1711" s="2">
        <f>I1705*J1711</f>
        <v>0</v>
      </c>
      <c r="J1711" s="2">
        <v>116</v>
      </c>
      <c r="K1711" s="2">
        <v>116</v>
      </c>
      <c r="L1711" s="2">
        <v>111.36</v>
      </c>
      <c r="M1711" s="2">
        <v>0</v>
      </c>
      <c r="N1711" s="2">
        <f t="shared" si="1394"/>
        <v>111.36</v>
      </c>
      <c r="O1711" s="2">
        <f t="shared" si="1395"/>
        <v>0</v>
      </c>
      <c r="P1711" s="2">
        <f t="shared" si="1396"/>
        <v>0</v>
      </c>
      <c r="Q1711" s="2">
        <f t="shared" si="1397"/>
        <v>0</v>
      </c>
      <c r="R1711" s="2">
        <f t="shared" si="1398"/>
        <v>0</v>
      </c>
      <c r="S1711" s="2">
        <f t="shared" si="1399"/>
        <v>0</v>
      </c>
      <c r="T1711" s="2">
        <f t="shared" si="1400"/>
        <v>0</v>
      </c>
      <c r="U1711" s="2">
        <f t="shared" si="1401"/>
        <v>0</v>
      </c>
      <c r="V1711" s="2">
        <f t="shared" si="1402"/>
        <v>0</v>
      </c>
      <c r="W1711" s="2">
        <f t="shared" si="1403"/>
        <v>0</v>
      </c>
      <c r="X1711" s="2">
        <f t="shared" si="1404"/>
        <v>0</v>
      </c>
      <c r="Y1711" s="2">
        <f t="shared" si="1405"/>
        <v>0</v>
      </c>
      <c r="Z1711" s="2"/>
      <c r="AA1711" s="2">
        <v>69726971</v>
      </c>
      <c r="AB1711" s="2">
        <f t="shared" si="1406"/>
        <v>5.29</v>
      </c>
      <c r="AC1711" s="2">
        <f t="shared" si="1426"/>
        <v>5.29</v>
      </c>
      <c r="AD1711" s="2">
        <f t="shared" si="1388"/>
        <v>0</v>
      </c>
      <c r="AE1711" s="2">
        <f t="shared" si="1389"/>
        <v>0</v>
      </c>
      <c r="AF1711" s="2">
        <f t="shared" si="1390"/>
        <v>0</v>
      </c>
      <c r="AG1711" s="2">
        <f t="shared" si="1407"/>
        <v>0</v>
      </c>
      <c r="AH1711" s="2">
        <f t="shared" si="1391"/>
        <v>0</v>
      </c>
      <c r="AI1711" s="2">
        <f t="shared" si="1392"/>
        <v>0</v>
      </c>
      <c r="AJ1711" s="2">
        <f t="shared" si="1408"/>
        <v>7.0000000000000007E-2</v>
      </c>
      <c r="AK1711" s="2">
        <v>5.29</v>
      </c>
      <c r="AL1711" s="2">
        <v>5.29</v>
      </c>
      <c r="AM1711" s="2">
        <v>0</v>
      </c>
      <c r="AN1711" s="2">
        <v>0</v>
      </c>
      <c r="AO1711" s="2">
        <v>0</v>
      </c>
      <c r="AP1711" s="2">
        <v>0</v>
      </c>
      <c r="AQ1711" s="2">
        <v>0</v>
      </c>
      <c r="AR1711" s="2">
        <v>0</v>
      </c>
      <c r="AS1711" s="2">
        <v>7.0000000000000007E-2</v>
      </c>
      <c r="AT1711" s="2">
        <v>0</v>
      </c>
      <c r="AU1711" s="2">
        <v>0</v>
      </c>
      <c r="AV1711" s="2">
        <v>1</v>
      </c>
      <c r="AW1711" s="2">
        <v>1</v>
      </c>
      <c r="AX1711" s="2"/>
      <c r="AY1711" s="2"/>
      <c r="AZ1711" s="2">
        <v>1</v>
      </c>
      <c r="BA1711" s="2">
        <v>1</v>
      </c>
      <c r="BB1711" s="2">
        <v>1</v>
      </c>
      <c r="BC1711" s="2">
        <v>1</v>
      </c>
      <c r="BD1711" s="2" t="s">
        <v>3</v>
      </c>
      <c r="BE1711" s="2" t="s">
        <v>3</v>
      </c>
      <c r="BF1711" s="2" t="s">
        <v>3</v>
      </c>
      <c r="BG1711" s="2" t="s">
        <v>3</v>
      </c>
      <c r="BH1711" s="2">
        <v>3</v>
      </c>
      <c r="BI1711" s="2">
        <v>1</v>
      </c>
      <c r="BJ1711" s="2" t="s">
        <v>425</v>
      </c>
      <c r="BK1711" s="2"/>
      <c r="BL1711" s="2"/>
      <c r="BM1711" s="2">
        <v>500001</v>
      </c>
      <c r="BN1711" s="2">
        <v>0</v>
      </c>
      <c r="BO1711" s="2" t="s">
        <v>3</v>
      </c>
      <c r="BP1711" s="2">
        <v>0</v>
      </c>
      <c r="BQ1711" s="2">
        <v>8</v>
      </c>
      <c r="BR1711" s="2">
        <v>0</v>
      </c>
      <c r="BS1711" s="2">
        <v>1</v>
      </c>
      <c r="BT1711" s="2">
        <v>1</v>
      </c>
      <c r="BU1711" s="2">
        <v>1</v>
      </c>
      <c r="BV1711" s="2">
        <v>1</v>
      </c>
      <c r="BW1711" s="2">
        <v>1</v>
      </c>
      <c r="BX1711" s="2">
        <v>1</v>
      </c>
      <c r="BY1711" s="2" t="s">
        <v>3</v>
      </c>
      <c r="BZ1711" s="2">
        <v>0</v>
      </c>
      <c r="CA1711" s="2">
        <v>0</v>
      </c>
      <c r="CB1711" s="2" t="s">
        <v>3</v>
      </c>
      <c r="CC1711" s="2"/>
      <c r="CD1711" s="2"/>
      <c r="CE1711" s="2">
        <v>0</v>
      </c>
      <c r="CF1711" s="2">
        <v>0</v>
      </c>
      <c r="CG1711" s="2">
        <v>0</v>
      </c>
      <c r="CH1711" s="2">
        <v>128</v>
      </c>
      <c r="CI1711" s="2">
        <v>3</v>
      </c>
      <c r="CJ1711" s="2">
        <v>0</v>
      </c>
      <c r="CK1711" s="2">
        <v>0</v>
      </c>
      <c r="CL1711" s="2">
        <v>0</v>
      </c>
      <c r="CM1711" s="2">
        <v>0</v>
      </c>
      <c r="CN1711" s="2" t="s">
        <v>3</v>
      </c>
      <c r="CO1711" s="2">
        <v>0</v>
      </c>
      <c r="CP1711" s="2">
        <f t="shared" si="1409"/>
        <v>0</v>
      </c>
      <c r="CQ1711" s="2">
        <f t="shared" si="1410"/>
        <v>5.29</v>
      </c>
      <c r="CR1711" s="2">
        <f t="shared" si="1411"/>
        <v>0</v>
      </c>
      <c r="CS1711" s="2">
        <f t="shared" si="1412"/>
        <v>0</v>
      </c>
      <c r="CT1711" s="2">
        <f t="shared" si="1413"/>
        <v>0</v>
      </c>
      <c r="CU1711" s="2">
        <f t="shared" si="1414"/>
        <v>0</v>
      </c>
      <c r="CV1711" s="2">
        <f t="shared" si="1415"/>
        <v>0</v>
      </c>
      <c r="CW1711" s="2">
        <f t="shared" si="1416"/>
        <v>0</v>
      </c>
      <c r="CX1711" s="2">
        <f t="shared" si="1417"/>
        <v>7.0000000000000007E-2</v>
      </c>
      <c r="CY1711" s="2">
        <f>(((S1711+R1711)*AT1711)/100)</f>
        <v>0</v>
      </c>
      <c r="CZ1711" s="2">
        <f>(((S1711+R1711)*AU1711)/100)</f>
        <v>0</v>
      </c>
      <c r="DA1711" s="2"/>
      <c r="DB1711" s="2"/>
      <c r="DC1711" s="2" t="s">
        <v>3</v>
      </c>
      <c r="DD1711" s="2" t="s">
        <v>3</v>
      </c>
      <c r="DE1711" s="2" t="s">
        <v>3</v>
      </c>
      <c r="DF1711" s="2" t="s">
        <v>3</v>
      </c>
      <c r="DG1711" s="2" t="s">
        <v>3</v>
      </c>
      <c r="DH1711" s="2" t="s">
        <v>3</v>
      </c>
      <c r="DI1711" s="2" t="s">
        <v>3</v>
      </c>
      <c r="DJ1711" s="2" t="s">
        <v>3</v>
      </c>
      <c r="DK1711" s="2" t="s">
        <v>3</v>
      </c>
      <c r="DL1711" s="2" t="s">
        <v>3</v>
      </c>
      <c r="DM1711" s="2" t="s">
        <v>3</v>
      </c>
      <c r="DN1711" s="2">
        <v>0</v>
      </c>
      <c r="DO1711" s="2">
        <v>0</v>
      </c>
      <c r="DP1711" s="2">
        <v>1</v>
      </c>
      <c r="DQ1711" s="2">
        <v>1</v>
      </c>
      <c r="DR1711" s="2"/>
      <c r="DS1711" s="2"/>
      <c r="DT1711" s="2"/>
      <c r="DU1711" s="2">
        <v>1005</v>
      </c>
      <c r="DV1711" s="2" t="s">
        <v>56</v>
      </c>
      <c r="DW1711" s="2" t="s">
        <v>56</v>
      </c>
      <c r="DX1711" s="2">
        <v>1</v>
      </c>
      <c r="DY1711" s="2"/>
      <c r="DZ1711" s="2" t="s">
        <v>3</v>
      </c>
      <c r="EA1711" s="2" t="s">
        <v>3</v>
      </c>
      <c r="EB1711" s="2" t="s">
        <v>3</v>
      </c>
      <c r="EC1711" s="2" t="s">
        <v>3</v>
      </c>
      <c r="ED1711" s="2"/>
      <c r="EE1711" s="2">
        <v>54328897</v>
      </c>
      <c r="EF1711" s="2">
        <v>8</v>
      </c>
      <c r="EG1711" s="2" t="s">
        <v>31</v>
      </c>
      <c r="EH1711" s="2">
        <v>0</v>
      </c>
      <c r="EI1711" s="2" t="s">
        <v>3</v>
      </c>
      <c r="EJ1711" s="2">
        <v>1</v>
      </c>
      <c r="EK1711" s="2">
        <v>500001</v>
      </c>
      <c r="EL1711" s="2" t="s">
        <v>32</v>
      </c>
      <c r="EM1711" s="2" t="s">
        <v>33</v>
      </c>
      <c r="EN1711" s="2"/>
      <c r="EO1711" s="2" t="s">
        <v>3</v>
      </c>
      <c r="EP1711" s="2"/>
      <c r="EQ1711" s="2">
        <v>0</v>
      </c>
      <c r="ER1711" s="2">
        <v>5.29</v>
      </c>
      <c r="ES1711" s="2">
        <v>5.29</v>
      </c>
      <c r="ET1711" s="2">
        <v>0</v>
      </c>
      <c r="EU1711" s="2">
        <v>0</v>
      </c>
      <c r="EV1711" s="2">
        <v>0</v>
      </c>
      <c r="EW1711" s="2">
        <v>0</v>
      </c>
      <c r="EX1711" s="2">
        <v>0</v>
      </c>
      <c r="EY1711" s="2"/>
      <c r="EZ1711" s="2"/>
      <c r="FA1711" s="2"/>
      <c r="FB1711" s="2"/>
      <c r="FC1711" s="2"/>
      <c r="FD1711" s="2"/>
      <c r="FE1711" s="2"/>
      <c r="FF1711" s="2"/>
      <c r="FG1711" s="2"/>
      <c r="FH1711" s="2"/>
      <c r="FI1711" s="2"/>
      <c r="FJ1711" s="2"/>
      <c r="FK1711" s="2"/>
      <c r="FL1711" s="2"/>
      <c r="FM1711" s="2"/>
      <c r="FN1711" s="2"/>
      <c r="FO1711" s="2"/>
      <c r="FP1711" s="2"/>
      <c r="FQ1711" s="2">
        <v>0</v>
      </c>
      <c r="FR1711" s="2">
        <f t="shared" si="1418"/>
        <v>0</v>
      </c>
      <c r="FS1711" s="2">
        <v>0</v>
      </c>
      <c r="FT1711" s="2"/>
      <c r="FU1711" s="2"/>
      <c r="FV1711" s="2"/>
      <c r="FW1711" s="2"/>
      <c r="FX1711" s="2">
        <v>0</v>
      </c>
      <c r="FY1711" s="2">
        <v>0</v>
      </c>
      <c r="FZ1711" s="2"/>
      <c r="GA1711" s="2" t="s">
        <v>3</v>
      </c>
      <c r="GB1711" s="2"/>
      <c r="GC1711" s="2"/>
      <c r="GD1711" s="2">
        <v>1</v>
      </c>
      <c r="GE1711" s="2"/>
      <c r="GF1711" s="2">
        <v>1049001139</v>
      </c>
      <c r="GG1711" s="2">
        <v>2</v>
      </c>
      <c r="GH1711" s="2">
        <v>1</v>
      </c>
      <c r="GI1711" s="2">
        <v>-2</v>
      </c>
      <c r="GJ1711" s="2">
        <v>0</v>
      </c>
      <c r="GK1711" s="2">
        <v>0</v>
      </c>
      <c r="GL1711" s="2">
        <f t="shared" si="1419"/>
        <v>0</v>
      </c>
      <c r="GM1711" s="2">
        <f t="shared" si="1420"/>
        <v>0</v>
      </c>
      <c r="GN1711" s="2">
        <f t="shared" si="1421"/>
        <v>0</v>
      </c>
      <c r="GO1711" s="2">
        <f t="shared" si="1422"/>
        <v>0</v>
      </c>
      <c r="GP1711" s="2">
        <f t="shared" si="1423"/>
        <v>0</v>
      </c>
      <c r="GQ1711" s="2"/>
      <c r="GR1711" s="2">
        <v>0</v>
      </c>
      <c r="GS1711" s="2">
        <v>3</v>
      </c>
      <c r="GT1711" s="2">
        <v>0</v>
      </c>
      <c r="GU1711" s="2" t="s">
        <v>3</v>
      </c>
      <c r="GV1711" s="2">
        <f t="shared" si="1393"/>
        <v>0</v>
      </c>
      <c r="GW1711" s="2">
        <v>1</v>
      </c>
      <c r="GX1711" s="2">
        <f t="shared" si="1424"/>
        <v>0</v>
      </c>
      <c r="GY1711" s="2"/>
      <c r="GZ1711" s="2"/>
      <c r="HA1711" s="2">
        <v>0</v>
      </c>
      <c r="HB1711" s="2">
        <v>0</v>
      </c>
      <c r="HC1711" s="2">
        <f t="shared" si="1425"/>
        <v>0</v>
      </c>
      <c r="HD1711" s="2"/>
      <c r="HE1711" s="2" t="s">
        <v>3</v>
      </c>
      <c r="HF1711" s="2" t="s">
        <v>3</v>
      </c>
      <c r="HG1711" s="2"/>
      <c r="HH1711" s="2"/>
      <c r="HI1711" s="2"/>
      <c r="HJ1711" s="2"/>
      <c r="HK1711" s="2"/>
      <c r="HL1711" s="2"/>
      <c r="HM1711" s="2" t="s">
        <v>3</v>
      </c>
      <c r="HN1711" s="2" t="s">
        <v>3</v>
      </c>
      <c r="HO1711" s="2" t="s">
        <v>3</v>
      </c>
      <c r="HP1711" s="2" t="s">
        <v>3</v>
      </c>
      <c r="HQ1711" s="2" t="s">
        <v>3</v>
      </c>
      <c r="HR1711" s="2"/>
      <c r="HS1711" s="2"/>
      <c r="HT1711" s="2"/>
      <c r="HU1711" s="2"/>
      <c r="HV1711" s="2"/>
      <c r="HW1711" s="2"/>
      <c r="HX1711" s="2"/>
      <c r="HY1711" s="2"/>
      <c r="HZ1711" s="2"/>
      <c r="IA1711" s="2"/>
      <c r="IB1711" s="2"/>
      <c r="IC1711" s="2"/>
      <c r="ID1711" s="2"/>
      <c r="IE1711" s="2"/>
      <c r="IF1711" s="2"/>
      <c r="IG1711" s="2"/>
      <c r="IH1711" s="2"/>
      <c r="II1711" s="2"/>
      <c r="IJ1711" s="2"/>
      <c r="IK1711" s="2">
        <v>0</v>
      </c>
      <c r="IL1711" s="2"/>
      <c r="IM1711" s="2"/>
      <c r="IN1711" s="2"/>
      <c r="IO1711" s="2"/>
      <c r="IP1711" s="2"/>
      <c r="IQ1711" s="2"/>
      <c r="IR1711" s="2"/>
      <c r="IS1711" s="2"/>
      <c r="IT1711" s="2"/>
      <c r="IU1711" s="2"/>
    </row>
    <row r="1712" spans="1:255" x14ac:dyDescent="0.2">
      <c r="A1712">
        <v>18</v>
      </c>
      <c r="B1712">
        <v>1</v>
      </c>
      <c r="C1712">
        <v>1394</v>
      </c>
      <c r="E1712" t="s">
        <v>739</v>
      </c>
      <c r="F1712" t="s">
        <v>423</v>
      </c>
      <c r="G1712" t="s">
        <v>424</v>
      </c>
      <c r="H1712" t="s">
        <v>56</v>
      </c>
      <c r="I1712">
        <f>I1706*J1712</f>
        <v>0</v>
      </c>
      <c r="J1712">
        <v>116</v>
      </c>
      <c r="K1712">
        <v>116</v>
      </c>
      <c r="L1712">
        <v>111.36</v>
      </c>
      <c r="M1712">
        <v>0</v>
      </c>
      <c r="N1712">
        <f t="shared" si="1394"/>
        <v>111.36</v>
      </c>
      <c r="O1712">
        <f t="shared" si="1395"/>
        <v>0</v>
      </c>
      <c r="P1712">
        <f t="shared" si="1396"/>
        <v>0</v>
      </c>
      <c r="Q1712">
        <f t="shared" si="1397"/>
        <v>0</v>
      </c>
      <c r="R1712">
        <f t="shared" si="1398"/>
        <v>0</v>
      </c>
      <c r="S1712">
        <f t="shared" si="1399"/>
        <v>0</v>
      </c>
      <c r="T1712">
        <f t="shared" si="1400"/>
        <v>0</v>
      </c>
      <c r="U1712">
        <f t="shared" si="1401"/>
        <v>0</v>
      </c>
      <c r="V1712">
        <f t="shared" si="1402"/>
        <v>0</v>
      </c>
      <c r="W1712">
        <f t="shared" si="1403"/>
        <v>0</v>
      </c>
      <c r="X1712">
        <f t="shared" si="1404"/>
        <v>0</v>
      </c>
      <c r="Y1712">
        <f t="shared" si="1405"/>
        <v>0</v>
      </c>
      <c r="AA1712">
        <v>69726884</v>
      </c>
      <c r="AB1712">
        <f t="shared" si="1406"/>
        <v>11.23</v>
      </c>
      <c r="AC1712">
        <f t="shared" si="1426"/>
        <v>11.23</v>
      </c>
      <c r="AD1712">
        <f t="shared" si="1388"/>
        <v>0</v>
      </c>
      <c r="AE1712">
        <f t="shared" si="1389"/>
        <v>0</v>
      </c>
      <c r="AF1712">
        <f t="shared" si="1390"/>
        <v>0</v>
      </c>
      <c r="AG1712">
        <f t="shared" si="1407"/>
        <v>0</v>
      </c>
      <c r="AH1712">
        <f t="shared" si="1391"/>
        <v>0</v>
      </c>
      <c r="AI1712">
        <f t="shared" si="1392"/>
        <v>0</v>
      </c>
      <c r="AJ1712">
        <f t="shared" si="1408"/>
        <v>7.0000000000000007E-2</v>
      </c>
      <c r="AK1712">
        <v>11.23</v>
      </c>
      <c r="AL1712">
        <v>11.23</v>
      </c>
      <c r="AM1712">
        <v>0</v>
      </c>
      <c r="AN1712">
        <v>0</v>
      </c>
      <c r="AO1712">
        <v>0</v>
      </c>
      <c r="AP1712">
        <v>0</v>
      </c>
      <c r="AQ1712">
        <v>0</v>
      </c>
      <c r="AR1712">
        <v>0</v>
      </c>
      <c r="AS1712">
        <v>7.0000000000000007E-2</v>
      </c>
      <c r="AT1712">
        <v>0</v>
      </c>
      <c r="AU1712">
        <v>0</v>
      </c>
      <c r="AV1712">
        <v>1</v>
      </c>
      <c r="AW1712">
        <v>1</v>
      </c>
      <c r="AZ1712">
        <v>1</v>
      </c>
      <c r="BA1712">
        <v>1</v>
      </c>
      <c r="BB1712">
        <v>1</v>
      </c>
      <c r="BC1712">
        <v>7.56</v>
      </c>
      <c r="BD1712" t="s">
        <v>3</v>
      </c>
      <c r="BE1712" t="s">
        <v>3</v>
      </c>
      <c r="BF1712" t="s">
        <v>3</v>
      </c>
      <c r="BG1712" t="s">
        <v>3</v>
      </c>
      <c r="BH1712">
        <v>3</v>
      </c>
      <c r="BI1712">
        <v>1</v>
      </c>
      <c r="BJ1712" t="s">
        <v>425</v>
      </c>
      <c r="BM1712">
        <v>500001</v>
      </c>
      <c r="BN1712">
        <v>0</v>
      </c>
      <c r="BO1712" t="s">
        <v>3</v>
      </c>
      <c r="BP1712">
        <v>0</v>
      </c>
      <c r="BQ1712">
        <v>8</v>
      </c>
      <c r="BR1712">
        <v>0</v>
      </c>
      <c r="BS1712">
        <v>1</v>
      </c>
      <c r="BT1712">
        <v>1</v>
      </c>
      <c r="BU1712">
        <v>1</v>
      </c>
      <c r="BV1712">
        <v>1</v>
      </c>
      <c r="BW1712">
        <v>1</v>
      </c>
      <c r="BX1712">
        <v>1</v>
      </c>
      <c r="BY1712" t="s">
        <v>3</v>
      </c>
      <c r="BZ1712">
        <v>0</v>
      </c>
      <c r="CA1712">
        <v>0</v>
      </c>
      <c r="CB1712" t="s">
        <v>3</v>
      </c>
      <c r="CE1712">
        <v>0</v>
      </c>
      <c r="CF1712">
        <v>0</v>
      </c>
      <c r="CG1712">
        <v>0</v>
      </c>
      <c r="CH1712">
        <v>128</v>
      </c>
      <c r="CI1712">
        <v>3</v>
      </c>
      <c r="CJ1712">
        <v>0</v>
      </c>
      <c r="CK1712">
        <v>0</v>
      </c>
      <c r="CL1712">
        <v>0</v>
      </c>
      <c r="CM1712">
        <v>0</v>
      </c>
      <c r="CN1712" t="s">
        <v>3</v>
      </c>
      <c r="CO1712">
        <v>0</v>
      </c>
      <c r="CP1712">
        <f t="shared" si="1409"/>
        <v>0</v>
      </c>
      <c r="CQ1712">
        <f t="shared" si="1410"/>
        <v>84.898799999999994</v>
      </c>
      <c r="CR1712">
        <f t="shared" si="1411"/>
        <v>0</v>
      </c>
      <c r="CS1712">
        <f t="shared" si="1412"/>
        <v>0</v>
      </c>
      <c r="CT1712">
        <f t="shared" si="1413"/>
        <v>0</v>
      </c>
      <c r="CU1712">
        <f t="shared" si="1414"/>
        <v>0</v>
      </c>
      <c r="CV1712">
        <f t="shared" si="1415"/>
        <v>0</v>
      </c>
      <c r="CW1712">
        <f t="shared" si="1416"/>
        <v>0</v>
      </c>
      <c r="CX1712">
        <f t="shared" si="1417"/>
        <v>7.0000000000000007E-2</v>
      </c>
      <c r="CY1712">
        <f>(S1712+R1712)*(BZ1712/100)</f>
        <v>0</v>
      </c>
      <c r="CZ1712">
        <f>(S1712+R1712)*(CA1712/100)</f>
        <v>0</v>
      </c>
      <c r="DC1712" t="s">
        <v>3</v>
      </c>
      <c r="DD1712" t="s">
        <v>3</v>
      </c>
      <c r="DE1712" t="s">
        <v>3</v>
      </c>
      <c r="DF1712" t="s">
        <v>3</v>
      </c>
      <c r="DG1712" t="s">
        <v>3</v>
      </c>
      <c r="DH1712" t="s">
        <v>3</v>
      </c>
      <c r="DI1712" t="s">
        <v>3</v>
      </c>
      <c r="DJ1712" t="s">
        <v>3</v>
      </c>
      <c r="DK1712" t="s">
        <v>3</v>
      </c>
      <c r="DL1712" t="s">
        <v>3</v>
      </c>
      <c r="DM1712" t="s">
        <v>3</v>
      </c>
      <c r="DN1712">
        <v>0</v>
      </c>
      <c r="DO1712">
        <v>0</v>
      </c>
      <c r="DP1712">
        <v>1</v>
      </c>
      <c r="DQ1712">
        <v>1</v>
      </c>
      <c r="DU1712">
        <v>1005</v>
      </c>
      <c r="DV1712" t="s">
        <v>56</v>
      </c>
      <c r="DW1712" t="s">
        <v>56</v>
      </c>
      <c r="DX1712">
        <v>1</v>
      </c>
      <c r="DZ1712" t="s">
        <v>3</v>
      </c>
      <c r="EA1712" t="s">
        <v>3</v>
      </c>
      <c r="EB1712" t="s">
        <v>3</v>
      </c>
      <c r="EC1712" t="s">
        <v>3</v>
      </c>
      <c r="EE1712">
        <v>54328897</v>
      </c>
      <c r="EF1712">
        <v>8</v>
      </c>
      <c r="EG1712" t="s">
        <v>31</v>
      </c>
      <c r="EH1712">
        <v>0</v>
      </c>
      <c r="EI1712" t="s">
        <v>3</v>
      </c>
      <c r="EJ1712">
        <v>1</v>
      </c>
      <c r="EK1712">
        <v>500001</v>
      </c>
      <c r="EL1712" t="s">
        <v>32</v>
      </c>
      <c r="EM1712" t="s">
        <v>33</v>
      </c>
      <c r="EO1712" t="s">
        <v>3</v>
      </c>
      <c r="EQ1712">
        <v>0</v>
      </c>
      <c r="ER1712">
        <v>81.17</v>
      </c>
      <c r="ES1712">
        <v>11.23</v>
      </c>
      <c r="ET1712">
        <v>0</v>
      </c>
      <c r="EU1712">
        <v>0</v>
      </c>
      <c r="EV1712">
        <v>0</v>
      </c>
      <c r="EW1712">
        <v>0</v>
      </c>
      <c r="EX1712">
        <v>0</v>
      </c>
      <c r="EZ1712">
        <v>5</v>
      </c>
      <c r="FC1712">
        <v>0</v>
      </c>
      <c r="FD1712">
        <v>18</v>
      </c>
      <c r="FF1712">
        <v>81.17</v>
      </c>
      <c r="FQ1712">
        <v>0</v>
      </c>
      <c r="FR1712">
        <f t="shared" si="1418"/>
        <v>0</v>
      </c>
      <c r="FS1712">
        <v>0</v>
      </c>
      <c r="FX1712">
        <v>0</v>
      </c>
      <c r="FY1712">
        <v>0</v>
      </c>
      <c r="GA1712" t="s">
        <v>426</v>
      </c>
      <c r="GD1712">
        <v>1</v>
      </c>
      <c r="GF1712">
        <v>1049001139</v>
      </c>
      <c r="GG1712">
        <v>2</v>
      </c>
      <c r="GH1712">
        <v>3</v>
      </c>
      <c r="GI1712">
        <v>5</v>
      </c>
      <c r="GJ1712">
        <v>0</v>
      </c>
      <c r="GK1712">
        <v>0</v>
      </c>
      <c r="GL1712">
        <f t="shared" si="1419"/>
        <v>0</v>
      </c>
      <c r="GM1712">
        <f t="shared" si="1420"/>
        <v>0</v>
      </c>
      <c r="GN1712">
        <f t="shared" si="1421"/>
        <v>0</v>
      </c>
      <c r="GO1712">
        <f t="shared" si="1422"/>
        <v>0</v>
      </c>
      <c r="GP1712">
        <f t="shared" si="1423"/>
        <v>0</v>
      </c>
      <c r="GR1712">
        <v>1</v>
      </c>
      <c r="GS1712">
        <v>1</v>
      </c>
      <c r="GT1712">
        <v>0</v>
      </c>
      <c r="GU1712" t="s">
        <v>3</v>
      </c>
      <c r="GV1712">
        <f t="shared" si="1393"/>
        <v>0</v>
      </c>
      <c r="GW1712">
        <v>1</v>
      </c>
      <c r="GX1712">
        <f t="shared" si="1424"/>
        <v>0</v>
      </c>
      <c r="HA1712">
        <v>0</v>
      </c>
      <c r="HB1712">
        <v>0</v>
      </c>
      <c r="HC1712">
        <f t="shared" si="1425"/>
        <v>0</v>
      </c>
      <c r="HE1712" t="s">
        <v>35</v>
      </c>
      <c r="HF1712" t="s">
        <v>36</v>
      </c>
      <c r="HM1712" t="s">
        <v>3</v>
      </c>
      <c r="HN1712" t="s">
        <v>3</v>
      </c>
      <c r="HO1712" t="s">
        <v>3</v>
      </c>
      <c r="HP1712" t="s">
        <v>3</v>
      </c>
      <c r="HQ1712" t="s">
        <v>3</v>
      </c>
      <c r="IK1712">
        <v>0</v>
      </c>
    </row>
    <row r="1713" spans="1:255" x14ac:dyDescent="0.2">
      <c r="A1713" s="2">
        <v>18</v>
      </c>
      <c r="B1713" s="2">
        <v>1</v>
      </c>
      <c r="C1713" s="2">
        <v>1384</v>
      </c>
      <c r="D1713" s="2"/>
      <c r="E1713" s="2" t="s">
        <v>740</v>
      </c>
      <c r="F1713" s="2" t="s">
        <v>428</v>
      </c>
      <c r="G1713" s="2" t="s">
        <v>429</v>
      </c>
      <c r="H1713" s="2" t="s">
        <v>78</v>
      </c>
      <c r="I1713" s="2">
        <f>I1705*J1713</f>
        <v>0</v>
      </c>
      <c r="J1713" s="2">
        <v>9.5000000000000001E-2</v>
      </c>
      <c r="K1713" s="2">
        <v>9.5000000000000001E-2</v>
      </c>
      <c r="L1713" s="2">
        <v>9.1200000000000003E-2</v>
      </c>
      <c r="M1713" s="2">
        <v>0</v>
      </c>
      <c r="N1713" s="2">
        <f t="shared" si="1394"/>
        <v>9.1200000000000003E-2</v>
      </c>
      <c r="O1713" s="2">
        <f t="shared" si="1395"/>
        <v>0</v>
      </c>
      <c r="P1713" s="2">
        <f t="shared" si="1396"/>
        <v>0</v>
      </c>
      <c r="Q1713" s="2">
        <f t="shared" si="1397"/>
        <v>0</v>
      </c>
      <c r="R1713" s="2">
        <f t="shared" si="1398"/>
        <v>0</v>
      </c>
      <c r="S1713" s="2">
        <f t="shared" si="1399"/>
        <v>0</v>
      </c>
      <c r="T1713" s="2">
        <f t="shared" si="1400"/>
        <v>0</v>
      </c>
      <c r="U1713" s="2">
        <f t="shared" si="1401"/>
        <v>0</v>
      </c>
      <c r="V1713" s="2">
        <f t="shared" si="1402"/>
        <v>0</v>
      </c>
      <c r="W1713" s="2">
        <f t="shared" si="1403"/>
        <v>0</v>
      </c>
      <c r="X1713" s="2">
        <f t="shared" si="1404"/>
        <v>0</v>
      </c>
      <c r="Y1713" s="2">
        <f t="shared" si="1405"/>
        <v>0</v>
      </c>
      <c r="Z1713" s="2"/>
      <c r="AA1713" s="2">
        <v>69726971</v>
      </c>
      <c r="AB1713" s="2">
        <f t="shared" si="1406"/>
        <v>5646.9</v>
      </c>
      <c r="AC1713" s="2">
        <f t="shared" si="1426"/>
        <v>5646.9</v>
      </c>
      <c r="AD1713" s="2">
        <f t="shared" si="1388"/>
        <v>0</v>
      </c>
      <c r="AE1713" s="2">
        <f t="shared" si="1389"/>
        <v>0</v>
      </c>
      <c r="AF1713" s="2">
        <f t="shared" si="1390"/>
        <v>0</v>
      </c>
      <c r="AG1713" s="2">
        <f t="shared" si="1407"/>
        <v>0</v>
      </c>
      <c r="AH1713" s="2">
        <f t="shared" si="1391"/>
        <v>0</v>
      </c>
      <c r="AI1713" s="2">
        <f t="shared" si="1392"/>
        <v>0</v>
      </c>
      <c r="AJ1713" s="2">
        <f t="shared" si="1408"/>
        <v>90.23</v>
      </c>
      <c r="AK1713" s="2">
        <v>5646.9</v>
      </c>
      <c r="AL1713" s="2">
        <v>5646.9</v>
      </c>
      <c r="AM1713" s="2">
        <v>0</v>
      </c>
      <c r="AN1713" s="2">
        <v>0</v>
      </c>
      <c r="AO1713" s="2">
        <v>0</v>
      </c>
      <c r="AP1713" s="2">
        <v>0</v>
      </c>
      <c r="AQ1713" s="2">
        <v>0</v>
      </c>
      <c r="AR1713" s="2">
        <v>0</v>
      </c>
      <c r="AS1713" s="2">
        <v>90.23</v>
      </c>
      <c r="AT1713" s="2">
        <v>0</v>
      </c>
      <c r="AU1713" s="2">
        <v>0</v>
      </c>
      <c r="AV1713" s="2">
        <v>1</v>
      </c>
      <c r="AW1713" s="2">
        <v>1</v>
      </c>
      <c r="AX1713" s="2"/>
      <c r="AY1713" s="2"/>
      <c r="AZ1713" s="2">
        <v>1</v>
      </c>
      <c r="BA1713" s="2">
        <v>1</v>
      </c>
      <c r="BB1713" s="2">
        <v>1</v>
      </c>
      <c r="BC1713" s="2">
        <v>1</v>
      </c>
      <c r="BD1713" s="2" t="s">
        <v>3</v>
      </c>
      <c r="BE1713" s="2" t="s">
        <v>3</v>
      </c>
      <c r="BF1713" s="2" t="s">
        <v>3</v>
      </c>
      <c r="BG1713" s="2" t="s">
        <v>3</v>
      </c>
      <c r="BH1713" s="2">
        <v>3</v>
      </c>
      <c r="BI1713" s="2">
        <v>1</v>
      </c>
      <c r="BJ1713" s="2" t="s">
        <v>430</v>
      </c>
      <c r="BK1713" s="2"/>
      <c r="BL1713" s="2"/>
      <c r="BM1713" s="2">
        <v>500001</v>
      </c>
      <c r="BN1713" s="2">
        <v>0</v>
      </c>
      <c r="BO1713" s="2" t="s">
        <v>3</v>
      </c>
      <c r="BP1713" s="2">
        <v>0</v>
      </c>
      <c r="BQ1713" s="2">
        <v>8</v>
      </c>
      <c r="BR1713" s="2">
        <v>0</v>
      </c>
      <c r="BS1713" s="2">
        <v>1</v>
      </c>
      <c r="BT1713" s="2">
        <v>1</v>
      </c>
      <c r="BU1713" s="2">
        <v>1</v>
      </c>
      <c r="BV1713" s="2">
        <v>1</v>
      </c>
      <c r="BW1713" s="2">
        <v>1</v>
      </c>
      <c r="BX1713" s="2">
        <v>1</v>
      </c>
      <c r="BY1713" s="2" t="s">
        <v>3</v>
      </c>
      <c r="BZ1713" s="2">
        <v>0</v>
      </c>
      <c r="CA1713" s="2">
        <v>0</v>
      </c>
      <c r="CB1713" s="2" t="s">
        <v>3</v>
      </c>
      <c r="CC1713" s="2"/>
      <c r="CD1713" s="2"/>
      <c r="CE1713" s="2">
        <v>0</v>
      </c>
      <c r="CF1713" s="2">
        <v>0</v>
      </c>
      <c r="CG1713" s="2">
        <v>0</v>
      </c>
      <c r="CH1713" s="2">
        <v>128</v>
      </c>
      <c r="CI1713" s="2">
        <v>4</v>
      </c>
      <c r="CJ1713" s="2">
        <v>0</v>
      </c>
      <c r="CK1713" s="2">
        <v>0</v>
      </c>
      <c r="CL1713" s="2">
        <v>0</v>
      </c>
      <c r="CM1713" s="2">
        <v>0</v>
      </c>
      <c r="CN1713" s="2" t="s">
        <v>3</v>
      </c>
      <c r="CO1713" s="2">
        <v>0</v>
      </c>
      <c r="CP1713" s="2">
        <f t="shared" si="1409"/>
        <v>0</v>
      </c>
      <c r="CQ1713" s="2">
        <f t="shared" si="1410"/>
        <v>5646.9</v>
      </c>
      <c r="CR1713" s="2">
        <f t="shared" si="1411"/>
        <v>0</v>
      </c>
      <c r="CS1713" s="2">
        <f t="shared" si="1412"/>
        <v>0</v>
      </c>
      <c r="CT1713" s="2">
        <f t="shared" si="1413"/>
        <v>0</v>
      </c>
      <c r="CU1713" s="2">
        <f t="shared" si="1414"/>
        <v>0</v>
      </c>
      <c r="CV1713" s="2">
        <f t="shared" si="1415"/>
        <v>0</v>
      </c>
      <c r="CW1713" s="2">
        <f t="shared" si="1416"/>
        <v>0</v>
      </c>
      <c r="CX1713" s="2">
        <f t="shared" si="1417"/>
        <v>90.23</v>
      </c>
      <c r="CY1713" s="2">
        <f>(((S1713+R1713)*AT1713)/100)</f>
        <v>0</v>
      </c>
      <c r="CZ1713" s="2">
        <f>(((S1713+R1713)*AU1713)/100)</f>
        <v>0</v>
      </c>
      <c r="DA1713" s="2"/>
      <c r="DB1713" s="2"/>
      <c r="DC1713" s="2" t="s">
        <v>3</v>
      </c>
      <c r="DD1713" s="2" t="s">
        <v>3</v>
      </c>
      <c r="DE1713" s="2" t="s">
        <v>3</v>
      </c>
      <c r="DF1713" s="2" t="s">
        <v>3</v>
      </c>
      <c r="DG1713" s="2" t="s">
        <v>3</v>
      </c>
      <c r="DH1713" s="2" t="s">
        <v>3</v>
      </c>
      <c r="DI1713" s="2" t="s">
        <v>3</v>
      </c>
      <c r="DJ1713" s="2" t="s">
        <v>3</v>
      </c>
      <c r="DK1713" s="2" t="s">
        <v>3</v>
      </c>
      <c r="DL1713" s="2" t="s">
        <v>3</v>
      </c>
      <c r="DM1713" s="2" t="s">
        <v>3</v>
      </c>
      <c r="DN1713" s="2">
        <v>0</v>
      </c>
      <c r="DO1713" s="2">
        <v>0</v>
      </c>
      <c r="DP1713" s="2">
        <v>1</v>
      </c>
      <c r="DQ1713" s="2">
        <v>1</v>
      </c>
      <c r="DR1713" s="2"/>
      <c r="DS1713" s="2"/>
      <c r="DT1713" s="2"/>
      <c r="DU1713" s="2">
        <v>1009</v>
      </c>
      <c r="DV1713" s="2" t="s">
        <v>78</v>
      </c>
      <c r="DW1713" s="2" t="s">
        <v>78</v>
      </c>
      <c r="DX1713" s="2">
        <v>1000</v>
      </c>
      <c r="DY1713" s="2"/>
      <c r="DZ1713" s="2" t="s">
        <v>3</v>
      </c>
      <c r="EA1713" s="2" t="s">
        <v>3</v>
      </c>
      <c r="EB1713" s="2" t="s">
        <v>3</v>
      </c>
      <c r="EC1713" s="2" t="s">
        <v>3</v>
      </c>
      <c r="ED1713" s="2"/>
      <c r="EE1713" s="2">
        <v>54328897</v>
      </c>
      <c r="EF1713" s="2">
        <v>8</v>
      </c>
      <c r="EG1713" s="2" t="s">
        <v>31</v>
      </c>
      <c r="EH1713" s="2">
        <v>0</v>
      </c>
      <c r="EI1713" s="2" t="s">
        <v>3</v>
      </c>
      <c r="EJ1713" s="2">
        <v>1</v>
      </c>
      <c r="EK1713" s="2">
        <v>500001</v>
      </c>
      <c r="EL1713" s="2" t="s">
        <v>32</v>
      </c>
      <c r="EM1713" s="2" t="s">
        <v>33</v>
      </c>
      <c r="EN1713" s="2"/>
      <c r="EO1713" s="2" t="s">
        <v>3</v>
      </c>
      <c r="EP1713" s="2"/>
      <c r="EQ1713" s="2">
        <v>0</v>
      </c>
      <c r="ER1713" s="2">
        <v>5646.9</v>
      </c>
      <c r="ES1713" s="2">
        <v>5646.9</v>
      </c>
      <c r="ET1713" s="2">
        <v>0</v>
      </c>
      <c r="EU1713" s="2">
        <v>0</v>
      </c>
      <c r="EV1713" s="2">
        <v>0</v>
      </c>
      <c r="EW1713" s="2">
        <v>0</v>
      </c>
      <c r="EX1713" s="2">
        <v>0</v>
      </c>
      <c r="EY1713" s="2"/>
      <c r="EZ1713" s="2"/>
      <c r="FA1713" s="2"/>
      <c r="FB1713" s="2"/>
      <c r="FC1713" s="2"/>
      <c r="FD1713" s="2"/>
      <c r="FE1713" s="2"/>
      <c r="FF1713" s="2"/>
      <c r="FG1713" s="2"/>
      <c r="FH1713" s="2"/>
      <c r="FI1713" s="2"/>
      <c r="FJ1713" s="2"/>
      <c r="FK1713" s="2"/>
      <c r="FL1713" s="2"/>
      <c r="FM1713" s="2"/>
      <c r="FN1713" s="2"/>
      <c r="FO1713" s="2"/>
      <c r="FP1713" s="2"/>
      <c r="FQ1713" s="2">
        <v>0</v>
      </c>
      <c r="FR1713" s="2">
        <f t="shared" si="1418"/>
        <v>0</v>
      </c>
      <c r="FS1713" s="2">
        <v>0</v>
      </c>
      <c r="FT1713" s="2"/>
      <c r="FU1713" s="2"/>
      <c r="FV1713" s="2"/>
      <c r="FW1713" s="2"/>
      <c r="FX1713" s="2">
        <v>0</v>
      </c>
      <c r="FY1713" s="2">
        <v>0</v>
      </c>
      <c r="FZ1713" s="2"/>
      <c r="GA1713" s="2" t="s">
        <v>3</v>
      </c>
      <c r="GB1713" s="2"/>
      <c r="GC1713" s="2"/>
      <c r="GD1713" s="2">
        <v>1</v>
      </c>
      <c r="GE1713" s="2"/>
      <c r="GF1713" s="2">
        <v>-1245202389</v>
      </c>
      <c r="GG1713" s="2">
        <v>2</v>
      </c>
      <c r="GH1713" s="2">
        <v>1</v>
      </c>
      <c r="GI1713" s="2">
        <v>-2</v>
      </c>
      <c r="GJ1713" s="2">
        <v>0</v>
      </c>
      <c r="GK1713" s="2">
        <v>0</v>
      </c>
      <c r="GL1713" s="2">
        <f t="shared" si="1419"/>
        <v>0</v>
      </c>
      <c r="GM1713" s="2">
        <f t="shared" si="1420"/>
        <v>0</v>
      </c>
      <c r="GN1713" s="2">
        <f t="shared" si="1421"/>
        <v>0</v>
      </c>
      <c r="GO1713" s="2">
        <f t="shared" si="1422"/>
        <v>0</v>
      </c>
      <c r="GP1713" s="2">
        <f t="shared" si="1423"/>
        <v>0</v>
      </c>
      <c r="GQ1713" s="2"/>
      <c r="GR1713" s="2">
        <v>0</v>
      </c>
      <c r="GS1713" s="2">
        <v>3</v>
      </c>
      <c r="GT1713" s="2">
        <v>0</v>
      </c>
      <c r="GU1713" s="2" t="s">
        <v>3</v>
      </c>
      <c r="GV1713" s="2">
        <f t="shared" si="1393"/>
        <v>0</v>
      </c>
      <c r="GW1713" s="2">
        <v>1</v>
      </c>
      <c r="GX1713" s="2">
        <f t="shared" si="1424"/>
        <v>0</v>
      </c>
      <c r="GY1713" s="2"/>
      <c r="GZ1713" s="2"/>
      <c r="HA1713" s="2">
        <v>0</v>
      </c>
      <c r="HB1713" s="2">
        <v>0</v>
      </c>
      <c r="HC1713" s="2">
        <f t="shared" si="1425"/>
        <v>0</v>
      </c>
      <c r="HD1713" s="2"/>
      <c r="HE1713" s="2" t="s">
        <v>3</v>
      </c>
      <c r="HF1713" s="2" t="s">
        <v>3</v>
      </c>
      <c r="HG1713" s="2"/>
      <c r="HH1713" s="2"/>
      <c r="HI1713" s="2"/>
      <c r="HJ1713" s="2"/>
      <c r="HK1713" s="2"/>
      <c r="HL1713" s="2"/>
      <c r="HM1713" s="2" t="s">
        <v>3</v>
      </c>
      <c r="HN1713" s="2" t="s">
        <v>3</v>
      </c>
      <c r="HO1713" s="2" t="s">
        <v>3</v>
      </c>
      <c r="HP1713" s="2" t="s">
        <v>3</v>
      </c>
      <c r="HQ1713" s="2" t="s">
        <v>3</v>
      </c>
      <c r="HR1713" s="2"/>
      <c r="HS1713" s="2"/>
      <c r="HT1713" s="2"/>
      <c r="HU1713" s="2"/>
      <c r="HV1713" s="2"/>
      <c r="HW1713" s="2"/>
      <c r="HX1713" s="2"/>
      <c r="HY1713" s="2"/>
      <c r="HZ1713" s="2"/>
      <c r="IA1713" s="2"/>
      <c r="IB1713" s="2"/>
      <c r="IC1713" s="2"/>
      <c r="ID1713" s="2"/>
      <c r="IE1713" s="2"/>
      <c r="IF1713" s="2"/>
      <c r="IG1713" s="2"/>
      <c r="IH1713" s="2"/>
      <c r="II1713" s="2"/>
      <c r="IJ1713" s="2"/>
      <c r="IK1713" s="2">
        <v>0</v>
      </c>
      <c r="IL1713" s="2"/>
      <c r="IM1713" s="2"/>
      <c r="IN1713" s="2"/>
      <c r="IO1713" s="2"/>
      <c r="IP1713" s="2"/>
      <c r="IQ1713" s="2"/>
      <c r="IR1713" s="2"/>
      <c r="IS1713" s="2"/>
      <c r="IT1713" s="2"/>
      <c r="IU1713" s="2"/>
    </row>
    <row r="1714" spans="1:255" x14ac:dyDescent="0.2">
      <c r="A1714">
        <v>18</v>
      </c>
      <c r="B1714">
        <v>1</v>
      </c>
      <c r="C1714">
        <v>1395</v>
      </c>
      <c r="E1714" t="s">
        <v>740</v>
      </c>
      <c r="F1714" t="s">
        <v>428</v>
      </c>
      <c r="G1714" t="s">
        <v>429</v>
      </c>
      <c r="H1714" t="s">
        <v>78</v>
      </c>
      <c r="I1714">
        <f>I1706*J1714</f>
        <v>0</v>
      </c>
      <c r="J1714">
        <v>9.5000000000000001E-2</v>
      </c>
      <c r="K1714">
        <v>9.5000000000000001E-2</v>
      </c>
      <c r="L1714">
        <v>9.1200000000000003E-2</v>
      </c>
      <c r="M1714">
        <v>0</v>
      </c>
      <c r="N1714">
        <f t="shared" si="1394"/>
        <v>9.1200000000000003E-2</v>
      </c>
      <c r="O1714">
        <f t="shared" si="1395"/>
        <v>0</v>
      </c>
      <c r="P1714">
        <f t="shared" si="1396"/>
        <v>0</v>
      </c>
      <c r="Q1714">
        <f t="shared" si="1397"/>
        <v>0</v>
      </c>
      <c r="R1714">
        <f t="shared" si="1398"/>
        <v>0</v>
      </c>
      <c r="S1714">
        <f t="shared" si="1399"/>
        <v>0</v>
      </c>
      <c r="T1714">
        <f t="shared" si="1400"/>
        <v>0</v>
      </c>
      <c r="U1714">
        <f t="shared" si="1401"/>
        <v>0</v>
      </c>
      <c r="V1714">
        <f t="shared" si="1402"/>
        <v>0</v>
      </c>
      <c r="W1714">
        <f t="shared" si="1403"/>
        <v>0</v>
      </c>
      <c r="X1714">
        <f t="shared" si="1404"/>
        <v>0</v>
      </c>
      <c r="Y1714">
        <f t="shared" si="1405"/>
        <v>0</v>
      </c>
      <c r="AA1714">
        <v>69726884</v>
      </c>
      <c r="AB1714">
        <f t="shared" si="1406"/>
        <v>5859.5</v>
      </c>
      <c r="AC1714">
        <f t="shared" si="1426"/>
        <v>5859.5</v>
      </c>
      <c r="AD1714">
        <f t="shared" si="1388"/>
        <v>0</v>
      </c>
      <c r="AE1714">
        <f t="shared" si="1389"/>
        <v>0</v>
      </c>
      <c r="AF1714">
        <f t="shared" si="1390"/>
        <v>0</v>
      </c>
      <c r="AG1714">
        <f t="shared" si="1407"/>
        <v>0</v>
      </c>
      <c r="AH1714">
        <f t="shared" si="1391"/>
        <v>0</v>
      </c>
      <c r="AI1714">
        <f t="shared" si="1392"/>
        <v>0</v>
      </c>
      <c r="AJ1714">
        <f t="shared" si="1408"/>
        <v>90.23</v>
      </c>
      <c r="AK1714">
        <v>5859.5</v>
      </c>
      <c r="AL1714">
        <v>5859.5</v>
      </c>
      <c r="AM1714">
        <v>0</v>
      </c>
      <c r="AN1714">
        <v>0</v>
      </c>
      <c r="AO1714">
        <v>0</v>
      </c>
      <c r="AP1714">
        <v>0</v>
      </c>
      <c r="AQ1714">
        <v>0</v>
      </c>
      <c r="AR1714">
        <v>0</v>
      </c>
      <c r="AS1714">
        <v>90.23</v>
      </c>
      <c r="AT1714">
        <v>0</v>
      </c>
      <c r="AU1714">
        <v>0</v>
      </c>
      <c r="AV1714">
        <v>1</v>
      </c>
      <c r="AW1714">
        <v>1</v>
      </c>
      <c r="AZ1714">
        <v>1</v>
      </c>
      <c r="BA1714">
        <v>1</v>
      </c>
      <c r="BB1714">
        <v>1</v>
      </c>
      <c r="BC1714">
        <v>7.56</v>
      </c>
      <c r="BD1714" t="s">
        <v>3</v>
      </c>
      <c r="BE1714" t="s">
        <v>3</v>
      </c>
      <c r="BF1714" t="s">
        <v>3</v>
      </c>
      <c r="BG1714" t="s">
        <v>3</v>
      </c>
      <c r="BH1714">
        <v>3</v>
      </c>
      <c r="BI1714">
        <v>1</v>
      </c>
      <c r="BJ1714" t="s">
        <v>430</v>
      </c>
      <c r="BM1714">
        <v>500001</v>
      </c>
      <c r="BN1714">
        <v>0</v>
      </c>
      <c r="BO1714" t="s">
        <v>3</v>
      </c>
      <c r="BP1714">
        <v>0</v>
      </c>
      <c r="BQ1714">
        <v>8</v>
      </c>
      <c r="BR1714">
        <v>0</v>
      </c>
      <c r="BS1714">
        <v>1</v>
      </c>
      <c r="BT1714">
        <v>1</v>
      </c>
      <c r="BU1714">
        <v>1</v>
      </c>
      <c r="BV1714">
        <v>1</v>
      </c>
      <c r="BW1714">
        <v>1</v>
      </c>
      <c r="BX1714">
        <v>1</v>
      </c>
      <c r="BY1714" t="s">
        <v>3</v>
      </c>
      <c r="BZ1714">
        <v>0</v>
      </c>
      <c r="CA1714">
        <v>0</v>
      </c>
      <c r="CB1714" t="s">
        <v>3</v>
      </c>
      <c r="CE1714">
        <v>0</v>
      </c>
      <c r="CF1714">
        <v>0</v>
      </c>
      <c r="CG1714">
        <v>0</v>
      </c>
      <c r="CH1714">
        <v>128</v>
      </c>
      <c r="CI1714">
        <v>4</v>
      </c>
      <c r="CJ1714">
        <v>0</v>
      </c>
      <c r="CK1714">
        <v>0</v>
      </c>
      <c r="CL1714">
        <v>0</v>
      </c>
      <c r="CM1714">
        <v>0</v>
      </c>
      <c r="CN1714" t="s">
        <v>3</v>
      </c>
      <c r="CO1714">
        <v>0</v>
      </c>
      <c r="CP1714">
        <f t="shared" si="1409"/>
        <v>0</v>
      </c>
      <c r="CQ1714">
        <f t="shared" si="1410"/>
        <v>44297.82</v>
      </c>
      <c r="CR1714">
        <f t="shared" si="1411"/>
        <v>0</v>
      </c>
      <c r="CS1714">
        <f t="shared" si="1412"/>
        <v>0</v>
      </c>
      <c r="CT1714">
        <f t="shared" si="1413"/>
        <v>0</v>
      </c>
      <c r="CU1714">
        <f t="shared" si="1414"/>
        <v>0</v>
      </c>
      <c r="CV1714">
        <f t="shared" si="1415"/>
        <v>0</v>
      </c>
      <c r="CW1714">
        <f t="shared" si="1416"/>
        <v>0</v>
      </c>
      <c r="CX1714">
        <f t="shared" si="1417"/>
        <v>90.23</v>
      </c>
      <c r="CY1714">
        <f>(S1714+R1714)*(BZ1714/100)</f>
        <v>0</v>
      </c>
      <c r="CZ1714">
        <f>(S1714+R1714)*(CA1714/100)</f>
        <v>0</v>
      </c>
      <c r="DC1714" t="s">
        <v>3</v>
      </c>
      <c r="DD1714" t="s">
        <v>3</v>
      </c>
      <c r="DE1714" t="s">
        <v>3</v>
      </c>
      <c r="DF1714" t="s">
        <v>3</v>
      </c>
      <c r="DG1714" t="s">
        <v>3</v>
      </c>
      <c r="DH1714" t="s">
        <v>3</v>
      </c>
      <c r="DI1714" t="s">
        <v>3</v>
      </c>
      <c r="DJ1714" t="s">
        <v>3</v>
      </c>
      <c r="DK1714" t="s">
        <v>3</v>
      </c>
      <c r="DL1714" t="s">
        <v>3</v>
      </c>
      <c r="DM1714" t="s">
        <v>3</v>
      </c>
      <c r="DN1714">
        <v>0</v>
      </c>
      <c r="DO1714">
        <v>0</v>
      </c>
      <c r="DP1714">
        <v>1</v>
      </c>
      <c r="DQ1714">
        <v>1</v>
      </c>
      <c r="DU1714">
        <v>1009</v>
      </c>
      <c r="DV1714" t="s">
        <v>78</v>
      </c>
      <c r="DW1714" t="s">
        <v>78</v>
      </c>
      <c r="DX1714">
        <v>1000</v>
      </c>
      <c r="DZ1714" t="s">
        <v>3</v>
      </c>
      <c r="EA1714" t="s">
        <v>3</v>
      </c>
      <c r="EB1714" t="s">
        <v>3</v>
      </c>
      <c r="EC1714" t="s">
        <v>3</v>
      </c>
      <c r="EE1714">
        <v>54328897</v>
      </c>
      <c r="EF1714">
        <v>8</v>
      </c>
      <c r="EG1714" t="s">
        <v>31</v>
      </c>
      <c r="EH1714">
        <v>0</v>
      </c>
      <c r="EI1714" t="s">
        <v>3</v>
      </c>
      <c r="EJ1714">
        <v>1</v>
      </c>
      <c r="EK1714">
        <v>500001</v>
      </c>
      <c r="EL1714" t="s">
        <v>32</v>
      </c>
      <c r="EM1714" t="s">
        <v>33</v>
      </c>
      <c r="EO1714" t="s">
        <v>3</v>
      </c>
      <c r="EQ1714">
        <v>0</v>
      </c>
      <c r="ER1714">
        <v>42370</v>
      </c>
      <c r="ES1714">
        <v>5859.5</v>
      </c>
      <c r="ET1714">
        <v>0</v>
      </c>
      <c r="EU1714">
        <v>0</v>
      </c>
      <c r="EV1714">
        <v>0</v>
      </c>
      <c r="EW1714">
        <v>0</v>
      </c>
      <c r="EX1714">
        <v>0</v>
      </c>
      <c r="EZ1714">
        <v>5</v>
      </c>
      <c r="FC1714">
        <v>0</v>
      </c>
      <c r="FD1714">
        <v>18</v>
      </c>
      <c r="FF1714">
        <v>42370</v>
      </c>
      <c r="FQ1714">
        <v>0</v>
      </c>
      <c r="FR1714">
        <f t="shared" si="1418"/>
        <v>0</v>
      </c>
      <c r="FS1714">
        <v>0</v>
      </c>
      <c r="FX1714">
        <v>0</v>
      </c>
      <c r="FY1714">
        <v>0</v>
      </c>
      <c r="GA1714" t="s">
        <v>431</v>
      </c>
      <c r="GD1714">
        <v>1</v>
      </c>
      <c r="GF1714">
        <v>-1245202389</v>
      </c>
      <c r="GG1714">
        <v>2</v>
      </c>
      <c r="GH1714">
        <v>3</v>
      </c>
      <c r="GI1714">
        <v>5</v>
      </c>
      <c r="GJ1714">
        <v>0</v>
      </c>
      <c r="GK1714">
        <v>0</v>
      </c>
      <c r="GL1714">
        <f t="shared" si="1419"/>
        <v>0</v>
      </c>
      <c r="GM1714">
        <f t="shared" si="1420"/>
        <v>0</v>
      </c>
      <c r="GN1714">
        <f t="shared" si="1421"/>
        <v>0</v>
      </c>
      <c r="GO1714">
        <f t="shared" si="1422"/>
        <v>0</v>
      </c>
      <c r="GP1714">
        <f t="shared" si="1423"/>
        <v>0</v>
      </c>
      <c r="GR1714">
        <v>1</v>
      </c>
      <c r="GS1714">
        <v>1</v>
      </c>
      <c r="GT1714">
        <v>0</v>
      </c>
      <c r="GU1714" t="s">
        <v>3</v>
      </c>
      <c r="GV1714">
        <f t="shared" si="1393"/>
        <v>0</v>
      </c>
      <c r="GW1714">
        <v>1</v>
      </c>
      <c r="GX1714">
        <f t="shared" si="1424"/>
        <v>0</v>
      </c>
      <c r="HA1714">
        <v>0</v>
      </c>
      <c r="HB1714">
        <v>0</v>
      </c>
      <c r="HC1714">
        <f t="shared" si="1425"/>
        <v>0</v>
      </c>
      <c r="HE1714" t="s">
        <v>35</v>
      </c>
      <c r="HF1714" t="s">
        <v>36</v>
      </c>
      <c r="HM1714" t="s">
        <v>3</v>
      </c>
      <c r="HN1714" t="s">
        <v>3</v>
      </c>
      <c r="HO1714" t="s">
        <v>3</v>
      </c>
      <c r="HP1714" t="s">
        <v>3</v>
      </c>
      <c r="HQ1714" t="s">
        <v>3</v>
      </c>
      <c r="IK1714">
        <v>0</v>
      </c>
    </row>
    <row r="1715" spans="1:255" x14ac:dyDescent="0.2">
      <c r="A1715" s="2">
        <v>18</v>
      </c>
      <c r="B1715" s="2">
        <v>1</v>
      </c>
      <c r="C1715" s="2">
        <v>1385</v>
      </c>
      <c r="D1715" s="2"/>
      <c r="E1715" s="2" t="s">
        <v>741</v>
      </c>
      <c r="F1715" s="2" t="s">
        <v>66</v>
      </c>
      <c r="G1715" s="2" t="s">
        <v>67</v>
      </c>
      <c r="H1715" s="2" t="s">
        <v>68</v>
      </c>
      <c r="I1715" s="2">
        <f>I1705*J1715</f>
        <v>0</v>
      </c>
      <c r="J1715" s="2">
        <v>0.5</v>
      </c>
      <c r="K1715" s="2">
        <v>0.5</v>
      </c>
      <c r="L1715" s="2">
        <v>0.48</v>
      </c>
      <c r="M1715" s="2">
        <v>0</v>
      </c>
      <c r="N1715" s="2">
        <f t="shared" si="1394"/>
        <v>0.48</v>
      </c>
      <c r="O1715" s="2">
        <f t="shared" si="1395"/>
        <v>0</v>
      </c>
      <c r="P1715" s="2">
        <f t="shared" si="1396"/>
        <v>0</v>
      </c>
      <c r="Q1715" s="2">
        <f t="shared" si="1397"/>
        <v>0</v>
      </c>
      <c r="R1715" s="2">
        <f t="shared" si="1398"/>
        <v>0</v>
      </c>
      <c r="S1715" s="2">
        <f t="shared" si="1399"/>
        <v>0</v>
      </c>
      <c r="T1715" s="2">
        <f t="shared" si="1400"/>
        <v>0</v>
      </c>
      <c r="U1715" s="2">
        <f t="shared" si="1401"/>
        <v>0</v>
      </c>
      <c r="V1715" s="2">
        <f t="shared" si="1402"/>
        <v>0</v>
      </c>
      <c r="W1715" s="2">
        <f t="shared" si="1403"/>
        <v>0</v>
      </c>
      <c r="X1715" s="2">
        <f t="shared" si="1404"/>
        <v>0</v>
      </c>
      <c r="Y1715" s="2">
        <f t="shared" si="1405"/>
        <v>0</v>
      </c>
      <c r="Z1715" s="2"/>
      <c r="AA1715" s="2">
        <v>69726971</v>
      </c>
      <c r="AB1715" s="2">
        <f t="shared" si="1406"/>
        <v>1.82</v>
      </c>
      <c r="AC1715" s="2">
        <f t="shared" si="1426"/>
        <v>1.82</v>
      </c>
      <c r="AD1715" s="2">
        <f t="shared" si="1388"/>
        <v>0</v>
      </c>
      <c r="AE1715" s="2">
        <f t="shared" si="1389"/>
        <v>0</v>
      </c>
      <c r="AF1715" s="2">
        <f t="shared" si="1390"/>
        <v>0</v>
      </c>
      <c r="AG1715" s="2">
        <f t="shared" si="1407"/>
        <v>0</v>
      </c>
      <c r="AH1715" s="2">
        <f t="shared" si="1391"/>
        <v>0</v>
      </c>
      <c r="AI1715" s="2">
        <f t="shared" si="1392"/>
        <v>0</v>
      </c>
      <c r="AJ1715" s="2">
        <f t="shared" si="1408"/>
        <v>0.03</v>
      </c>
      <c r="AK1715" s="2">
        <v>1.82</v>
      </c>
      <c r="AL1715" s="2">
        <v>1.82</v>
      </c>
      <c r="AM1715" s="2">
        <v>0</v>
      </c>
      <c r="AN1715" s="2">
        <v>0</v>
      </c>
      <c r="AO1715" s="2">
        <v>0</v>
      </c>
      <c r="AP1715" s="2">
        <v>0</v>
      </c>
      <c r="AQ1715" s="2">
        <v>0</v>
      </c>
      <c r="AR1715" s="2">
        <v>0</v>
      </c>
      <c r="AS1715" s="2">
        <v>0.03</v>
      </c>
      <c r="AT1715" s="2">
        <v>0</v>
      </c>
      <c r="AU1715" s="2">
        <v>0</v>
      </c>
      <c r="AV1715" s="2">
        <v>1</v>
      </c>
      <c r="AW1715" s="2">
        <v>1</v>
      </c>
      <c r="AX1715" s="2"/>
      <c r="AY1715" s="2"/>
      <c r="AZ1715" s="2">
        <v>1</v>
      </c>
      <c r="BA1715" s="2">
        <v>1</v>
      </c>
      <c r="BB1715" s="2">
        <v>1</v>
      </c>
      <c r="BC1715" s="2">
        <v>1</v>
      </c>
      <c r="BD1715" s="2" t="s">
        <v>3</v>
      </c>
      <c r="BE1715" s="2" t="s">
        <v>3</v>
      </c>
      <c r="BF1715" s="2" t="s">
        <v>3</v>
      </c>
      <c r="BG1715" s="2" t="s">
        <v>3</v>
      </c>
      <c r="BH1715" s="2">
        <v>3</v>
      </c>
      <c r="BI1715" s="2">
        <v>1</v>
      </c>
      <c r="BJ1715" s="2" t="s">
        <v>69</v>
      </c>
      <c r="BK1715" s="2"/>
      <c r="BL1715" s="2"/>
      <c r="BM1715" s="2">
        <v>500001</v>
      </c>
      <c r="BN1715" s="2">
        <v>0</v>
      </c>
      <c r="BO1715" s="2" t="s">
        <v>3</v>
      </c>
      <c r="BP1715" s="2">
        <v>0</v>
      </c>
      <c r="BQ1715" s="2">
        <v>8</v>
      </c>
      <c r="BR1715" s="2">
        <v>0</v>
      </c>
      <c r="BS1715" s="2">
        <v>1</v>
      </c>
      <c r="BT1715" s="2">
        <v>1</v>
      </c>
      <c r="BU1715" s="2">
        <v>1</v>
      </c>
      <c r="BV1715" s="2">
        <v>1</v>
      </c>
      <c r="BW1715" s="2">
        <v>1</v>
      </c>
      <c r="BX1715" s="2">
        <v>1</v>
      </c>
      <c r="BY1715" s="2" t="s">
        <v>3</v>
      </c>
      <c r="BZ1715" s="2">
        <v>0</v>
      </c>
      <c r="CA1715" s="2">
        <v>0</v>
      </c>
      <c r="CB1715" s="2" t="s">
        <v>3</v>
      </c>
      <c r="CC1715" s="2"/>
      <c r="CD1715" s="2"/>
      <c r="CE1715" s="2">
        <v>0</v>
      </c>
      <c r="CF1715" s="2">
        <v>0</v>
      </c>
      <c r="CG1715" s="2">
        <v>0</v>
      </c>
      <c r="CH1715" s="2">
        <v>128</v>
      </c>
      <c r="CI1715" s="2">
        <v>5</v>
      </c>
      <c r="CJ1715" s="2">
        <v>0</v>
      </c>
      <c r="CK1715" s="2">
        <v>0</v>
      </c>
      <c r="CL1715" s="2">
        <v>0</v>
      </c>
      <c r="CM1715" s="2">
        <v>0</v>
      </c>
      <c r="CN1715" s="2" t="s">
        <v>3</v>
      </c>
      <c r="CO1715" s="2">
        <v>0</v>
      </c>
      <c r="CP1715" s="2">
        <f t="shared" si="1409"/>
        <v>0</v>
      </c>
      <c r="CQ1715" s="2">
        <f t="shared" si="1410"/>
        <v>1.82</v>
      </c>
      <c r="CR1715" s="2">
        <f t="shared" si="1411"/>
        <v>0</v>
      </c>
      <c r="CS1715" s="2">
        <f t="shared" si="1412"/>
        <v>0</v>
      </c>
      <c r="CT1715" s="2">
        <f t="shared" si="1413"/>
        <v>0</v>
      </c>
      <c r="CU1715" s="2">
        <f t="shared" si="1414"/>
        <v>0</v>
      </c>
      <c r="CV1715" s="2">
        <f t="shared" si="1415"/>
        <v>0</v>
      </c>
      <c r="CW1715" s="2">
        <f t="shared" si="1416"/>
        <v>0</v>
      </c>
      <c r="CX1715" s="2">
        <f t="shared" si="1417"/>
        <v>0.03</v>
      </c>
      <c r="CY1715" s="2">
        <f>(((S1715+R1715)*AT1715)/100)</f>
        <v>0</v>
      </c>
      <c r="CZ1715" s="2">
        <f>(((S1715+R1715)*AU1715)/100)</f>
        <v>0</v>
      </c>
      <c r="DA1715" s="2"/>
      <c r="DB1715" s="2"/>
      <c r="DC1715" s="2" t="s">
        <v>3</v>
      </c>
      <c r="DD1715" s="2" t="s">
        <v>3</v>
      </c>
      <c r="DE1715" s="2" t="s">
        <v>3</v>
      </c>
      <c r="DF1715" s="2" t="s">
        <v>3</v>
      </c>
      <c r="DG1715" s="2" t="s">
        <v>3</v>
      </c>
      <c r="DH1715" s="2" t="s">
        <v>3</v>
      </c>
      <c r="DI1715" s="2" t="s">
        <v>3</v>
      </c>
      <c r="DJ1715" s="2" t="s">
        <v>3</v>
      </c>
      <c r="DK1715" s="2" t="s">
        <v>3</v>
      </c>
      <c r="DL1715" s="2" t="s">
        <v>3</v>
      </c>
      <c r="DM1715" s="2" t="s">
        <v>3</v>
      </c>
      <c r="DN1715" s="2">
        <v>0</v>
      </c>
      <c r="DO1715" s="2">
        <v>0</v>
      </c>
      <c r="DP1715" s="2">
        <v>1</v>
      </c>
      <c r="DQ1715" s="2">
        <v>1</v>
      </c>
      <c r="DR1715" s="2"/>
      <c r="DS1715" s="2"/>
      <c r="DT1715" s="2"/>
      <c r="DU1715" s="2">
        <v>1009</v>
      </c>
      <c r="DV1715" s="2" t="s">
        <v>68</v>
      </c>
      <c r="DW1715" s="2" t="s">
        <v>68</v>
      </c>
      <c r="DX1715" s="2">
        <v>1</v>
      </c>
      <c r="DY1715" s="2"/>
      <c r="DZ1715" s="2" t="s">
        <v>3</v>
      </c>
      <c r="EA1715" s="2" t="s">
        <v>3</v>
      </c>
      <c r="EB1715" s="2" t="s">
        <v>3</v>
      </c>
      <c r="EC1715" s="2" t="s">
        <v>3</v>
      </c>
      <c r="ED1715" s="2"/>
      <c r="EE1715" s="2">
        <v>54328897</v>
      </c>
      <c r="EF1715" s="2">
        <v>8</v>
      </c>
      <c r="EG1715" s="2" t="s">
        <v>31</v>
      </c>
      <c r="EH1715" s="2">
        <v>0</v>
      </c>
      <c r="EI1715" s="2" t="s">
        <v>3</v>
      </c>
      <c r="EJ1715" s="2">
        <v>1</v>
      </c>
      <c r="EK1715" s="2">
        <v>500001</v>
      </c>
      <c r="EL1715" s="2" t="s">
        <v>32</v>
      </c>
      <c r="EM1715" s="2" t="s">
        <v>33</v>
      </c>
      <c r="EN1715" s="2"/>
      <c r="EO1715" s="2" t="s">
        <v>3</v>
      </c>
      <c r="EP1715" s="2"/>
      <c r="EQ1715" s="2">
        <v>0</v>
      </c>
      <c r="ER1715" s="2">
        <v>1.82</v>
      </c>
      <c r="ES1715" s="2">
        <v>1.82</v>
      </c>
      <c r="ET1715" s="2">
        <v>0</v>
      </c>
      <c r="EU1715" s="2">
        <v>0</v>
      </c>
      <c r="EV1715" s="2">
        <v>0</v>
      </c>
      <c r="EW1715" s="2">
        <v>0</v>
      </c>
      <c r="EX1715" s="2">
        <v>0</v>
      </c>
      <c r="EY1715" s="2"/>
      <c r="EZ1715" s="2"/>
      <c r="FA1715" s="2"/>
      <c r="FB1715" s="2"/>
      <c r="FC1715" s="2"/>
      <c r="FD1715" s="2"/>
      <c r="FE1715" s="2"/>
      <c r="FF1715" s="2"/>
      <c r="FG1715" s="2"/>
      <c r="FH1715" s="2"/>
      <c r="FI1715" s="2"/>
      <c r="FJ1715" s="2"/>
      <c r="FK1715" s="2"/>
      <c r="FL1715" s="2"/>
      <c r="FM1715" s="2"/>
      <c r="FN1715" s="2"/>
      <c r="FO1715" s="2"/>
      <c r="FP1715" s="2"/>
      <c r="FQ1715" s="2">
        <v>0</v>
      </c>
      <c r="FR1715" s="2">
        <f t="shared" si="1418"/>
        <v>0</v>
      </c>
      <c r="FS1715" s="2">
        <v>0</v>
      </c>
      <c r="FT1715" s="2"/>
      <c r="FU1715" s="2"/>
      <c r="FV1715" s="2"/>
      <c r="FW1715" s="2"/>
      <c r="FX1715" s="2">
        <v>0</v>
      </c>
      <c r="FY1715" s="2">
        <v>0</v>
      </c>
      <c r="FZ1715" s="2"/>
      <c r="GA1715" s="2" t="s">
        <v>3</v>
      </c>
      <c r="GB1715" s="2"/>
      <c r="GC1715" s="2"/>
      <c r="GD1715" s="2">
        <v>1</v>
      </c>
      <c r="GE1715" s="2"/>
      <c r="GF1715" s="2">
        <v>-386994921</v>
      </c>
      <c r="GG1715" s="2">
        <v>2</v>
      </c>
      <c r="GH1715" s="2">
        <v>1</v>
      </c>
      <c r="GI1715" s="2">
        <v>-2</v>
      </c>
      <c r="GJ1715" s="2">
        <v>0</v>
      </c>
      <c r="GK1715" s="2">
        <v>0</v>
      </c>
      <c r="GL1715" s="2">
        <f t="shared" si="1419"/>
        <v>0</v>
      </c>
      <c r="GM1715" s="2">
        <f t="shared" si="1420"/>
        <v>0</v>
      </c>
      <c r="GN1715" s="2">
        <f t="shared" si="1421"/>
        <v>0</v>
      </c>
      <c r="GO1715" s="2">
        <f t="shared" si="1422"/>
        <v>0</v>
      </c>
      <c r="GP1715" s="2">
        <f t="shared" si="1423"/>
        <v>0</v>
      </c>
      <c r="GQ1715" s="2"/>
      <c r="GR1715" s="2">
        <v>0</v>
      </c>
      <c r="GS1715" s="2">
        <v>3</v>
      </c>
      <c r="GT1715" s="2">
        <v>0</v>
      </c>
      <c r="GU1715" s="2" t="s">
        <v>3</v>
      </c>
      <c r="GV1715" s="2">
        <f t="shared" si="1393"/>
        <v>0</v>
      </c>
      <c r="GW1715" s="2">
        <v>1</v>
      </c>
      <c r="GX1715" s="2">
        <f t="shared" si="1424"/>
        <v>0</v>
      </c>
      <c r="GY1715" s="2"/>
      <c r="GZ1715" s="2"/>
      <c r="HA1715" s="2">
        <v>0</v>
      </c>
      <c r="HB1715" s="2">
        <v>0</v>
      </c>
      <c r="HC1715" s="2">
        <f t="shared" si="1425"/>
        <v>0</v>
      </c>
      <c r="HD1715" s="2"/>
      <c r="HE1715" s="2" t="s">
        <v>3</v>
      </c>
      <c r="HF1715" s="2" t="s">
        <v>3</v>
      </c>
      <c r="HG1715" s="2"/>
      <c r="HH1715" s="2"/>
      <c r="HI1715" s="2"/>
      <c r="HJ1715" s="2"/>
      <c r="HK1715" s="2"/>
      <c r="HL1715" s="2"/>
      <c r="HM1715" s="2" t="s">
        <v>3</v>
      </c>
      <c r="HN1715" s="2" t="s">
        <v>3</v>
      </c>
      <c r="HO1715" s="2" t="s">
        <v>3</v>
      </c>
      <c r="HP1715" s="2" t="s">
        <v>3</v>
      </c>
      <c r="HQ1715" s="2" t="s">
        <v>3</v>
      </c>
      <c r="HR1715" s="2"/>
      <c r="HS1715" s="2"/>
      <c r="HT1715" s="2"/>
      <c r="HU1715" s="2"/>
      <c r="HV1715" s="2"/>
      <c r="HW1715" s="2"/>
      <c r="HX1715" s="2"/>
      <c r="HY1715" s="2"/>
      <c r="HZ1715" s="2"/>
      <c r="IA1715" s="2"/>
      <c r="IB1715" s="2"/>
      <c r="IC1715" s="2"/>
      <c r="ID1715" s="2"/>
      <c r="IE1715" s="2"/>
      <c r="IF1715" s="2"/>
      <c r="IG1715" s="2"/>
      <c r="IH1715" s="2"/>
      <c r="II1715" s="2"/>
      <c r="IJ1715" s="2"/>
      <c r="IK1715" s="2">
        <v>0</v>
      </c>
      <c r="IL1715" s="2"/>
      <c r="IM1715" s="2"/>
      <c r="IN1715" s="2"/>
      <c r="IO1715" s="2"/>
      <c r="IP1715" s="2"/>
      <c r="IQ1715" s="2"/>
      <c r="IR1715" s="2"/>
      <c r="IS1715" s="2"/>
      <c r="IT1715" s="2"/>
      <c r="IU1715" s="2"/>
    </row>
    <row r="1716" spans="1:255" x14ac:dyDescent="0.2">
      <c r="A1716">
        <v>18</v>
      </c>
      <c r="B1716">
        <v>1</v>
      </c>
      <c r="C1716">
        <v>1396</v>
      </c>
      <c r="E1716" t="s">
        <v>741</v>
      </c>
      <c r="F1716" t="s">
        <v>66</v>
      </c>
      <c r="G1716" t="s">
        <v>67</v>
      </c>
      <c r="H1716" t="s">
        <v>68</v>
      </c>
      <c r="I1716">
        <f>I1706*J1716</f>
        <v>0</v>
      </c>
      <c r="J1716">
        <v>0.5</v>
      </c>
      <c r="K1716">
        <v>0.5</v>
      </c>
      <c r="L1716">
        <v>0.48</v>
      </c>
      <c r="M1716">
        <v>0</v>
      </c>
      <c r="N1716">
        <f t="shared" si="1394"/>
        <v>0.48</v>
      </c>
      <c r="O1716">
        <f t="shared" si="1395"/>
        <v>0</v>
      </c>
      <c r="P1716">
        <f t="shared" si="1396"/>
        <v>0</v>
      </c>
      <c r="Q1716">
        <f t="shared" si="1397"/>
        <v>0</v>
      </c>
      <c r="R1716">
        <f t="shared" si="1398"/>
        <v>0</v>
      </c>
      <c r="S1716">
        <f t="shared" si="1399"/>
        <v>0</v>
      </c>
      <c r="T1716">
        <f t="shared" si="1400"/>
        <v>0</v>
      </c>
      <c r="U1716">
        <f t="shared" si="1401"/>
        <v>0</v>
      </c>
      <c r="V1716">
        <f t="shared" si="1402"/>
        <v>0</v>
      </c>
      <c r="W1716">
        <f t="shared" si="1403"/>
        <v>0</v>
      </c>
      <c r="X1716">
        <f t="shared" si="1404"/>
        <v>0</v>
      </c>
      <c r="Y1716">
        <f t="shared" si="1405"/>
        <v>0</v>
      </c>
      <c r="AA1716">
        <v>69726884</v>
      </c>
      <c r="AB1716">
        <f t="shared" si="1406"/>
        <v>4.28</v>
      </c>
      <c r="AC1716">
        <f t="shared" si="1426"/>
        <v>4.28</v>
      </c>
      <c r="AD1716">
        <f t="shared" si="1388"/>
        <v>0</v>
      </c>
      <c r="AE1716">
        <f t="shared" si="1389"/>
        <v>0</v>
      </c>
      <c r="AF1716">
        <f t="shared" si="1390"/>
        <v>0</v>
      </c>
      <c r="AG1716">
        <f t="shared" si="1407"/>
        <v>0</v>
      </c>
      <c r="AH1716">
        <f t="shared" si="1391"/>
        <v>0</v>
      </c>
      <c r="AI1716">
        <f t="shared" si="1392"/>
        <v>0</v>
      </c>
      <c r="AJ1716">
        <f t="shared" si="1408"/>
        <v>0.03</v>
      </c>
      <c r="AK1716">
        <v>4.2799999999999994</v>
      </c>
      <c r="AL1716">
        <v>4.2799999999999994</v>
      </c>
      <c r="AM1716">
        <v>0</v>
      </c>
      <c r="AN1716">
        <v>0</v>
      </c>
      <c r="AO1716">
        <v>0</v>
      </c>
      <c r="AP1716">
        <v>0</v>
      </c>
      <c r="AQ1716">
        <v>0</v>
      </c>
      <c r="AR1716">
        <v>0</v>
      </c>
      <c r="AS1716">
        <v>0.03</v>
      </c>
      <c r="AT1716">
        <v>0</v>
      </c>
      <c r="AU1716">
        <v>0</v>
      </c>
      <c r="AV1716">
        <v>1</v>
      </c>
      <c r="AW1716">
        <v>1</v>
      </c>
      <c r="AZ1716">
        <v>1</v>
      </c>
      <c r="BA1716">
        <v>1</v>
      </c>
      <c r="BB1716">
        <v>1</v>
      </c>
      <c r="BC1716">
        <v>7.56</v>
      </c>
      <c r="BD1716" t="s">
        <v>3</v>
      </c>
      <c r="BE1716" t="s">
        <v>3</v>
      </c>
      <c r="BF1716" t="s">
        <v>3</v>
      </c>
      <c r="BG1716" t="s">
        <v>3</v>
      </c>
      <c r="BH1716">
        <v>3</v>
      </c>
      <c r="BI1716">
        <v>1</v>
      </c>
      <c r="BJ1716" t="s">
        <v>69</v>
      </c>
      <c r="BM1716">
        <v>500001</v>
      </c>
      <c r="BN1716">
        <v>0</v>
      </c>
      <c r="BO1716" t="s">
        <v>3</v>
      </c>
      <c r="BP1716">
        <v>0</v>
      </c>
      <c r="BQ1716">
        <v>8</v>
      </c>
      <c r="BR1716">
        <v>0</v>
      </c>
      <c r="BS1716">
        <v>1</v>
      </c>
      <c r="BT1716">
        <v>1</v>
      </c>
      <c r="BU1716">
        <v>1</v>
      </c>
      <c r="BV1716">
        <v>1</v>
      </c>
      <c r="BW1716">
        <v>1</v>
      </c>
      <c r="BX1716">
        <v>1</v>
      </c>
      <c r="BY1716" t="s">
        <v>3</v>
      </c>
      <c r="BZ1716">
        <v>0</v>
      </c>
      <c r="CA1716">
        <v>0</v>
      </c>
      <c r="CB1716" t="s">
        <v>3</v>
      </c>
      <c r="CE1716">
        <v>0</v>
      </c>
      <c r="CF1716">
        <v>0</v>
      </c>
      <c r="CG1716">
        <v>0</v>
      </c>
      <c r="CH1716">
        <v>128</v>
      </c>
      <c r="CI1716">
        <v>5</v>
      </c>
      <c r="CJ1716">
        <v>0</v>
      </c>
      <c r="CK1716">
        <v>0</v>
      </c>
      <c r="CL1716">
        <v>0</v>
      </c>
      <c r="CM1716">
        <v>0</v>
      </c>
      <c r="CN1716" t="s">
        <v>3</v>
      </c>
      <c r="CO1716">
        <v>0</v>
      </c>
      <c r="CP1716">
        <f t="shared" si="1409"/>
        <v>0</v>
      </c>
      <c r="CQ1716">
        <f t="shared" si="1410"/>
        <v>32.3568</v>
      </c>
      <c r="CR1716">
        <f t="shared" si="1411"/>
        <v>0</v>
      </c>
      <c r="CS1716">
        <f t="shared" si="1412"/>
        <v>0</v>
      </c>
      <c r="CT1716">
        <f t="shared" si="1413"/>
        <v>0</v>
      </c>
      <c r="CU1716">
        <f t="shared" si="1414"/>
        <v>0</v>
      </c>
      <c r="CV1716">
        <f t="shared" si="1415"/>
        <v>0</v>
      </c>
      <c r="CW1716">
        <f t="shared" si="1416"/>
        <v>0</v>
      </c>
      <c r="CX1716">
        <f t="shared" si="1417"/>
        <v>0.03</v>
      </c>
      <c r="CY1716">
        <f>(S1716+R1716)*(BZ1716/100)</f>
        <v>0</v>
      </c>
      <c r="CZ1716">
        <f>(S1716+R1716)*(CA1716/100)</f>
        <v>0</v>
      </c>
      <c r="DC1716" t="s">
        <v>3</v>
      </c>
      <c r="DD1716" t="s">
        <v>3</v>
      </c>
      <c r="DE1716" t="s">
        <v>3</v>
      </c>
      <c r="DF1716" t="s">
        <v>3</v>
      </c>
      <c r="DG1716" t="s">
        <v>3</v>
      </c>
      <c r="DH1716" t="s">
        <v>3</v>
      </c>
      <c r="DI1716" t="s">
        <v>3</v>
      </c>
      <c r="DJ1716" t="s">
        <v>3</v>
      </c>
      <c r="DK1716" t="s">
        <v>3</v>
      </c>
      <c r="DL1716" t="s">
        <v>3</v>
      </c>
      <c r="DM1716" t="s">
        <v>3</v>
      </c>
      <c r="DN1716">
        <v>0</v>
      </c>
      <c r="DO1716">
        <v>0</v>
      </c>
      <c r="DP1716">
        <v>1</v>
      </c>
      <c r="DQ1716">
        <v>1</v>
      </c>
      <c r="DU1716">
        <v>1009</v>
      </c>
      <c r="DV1716" t="s">
        <v>68</v>
      </c>
      <c r="DW1716" t="s">
        <v>68</v>
      </c>
      <c r="DX1716">
        <v>1</v>
      </c>
      <c r="DZ1716" t="s">
        <v>3</v>
      </c>
      <c r="EA1716" t="s">
        <v>3</v>
      </c>
      <c r="EB1716" t="s">
        <v>3</v>
      </c>
      <c r="EC1716" t="s">
        <v>3</v>
      </c>
      <c r="EE1716">
        <v>54328897</v>
      </c>
      <c r="EF1716">
        <v>8</v>
      </c>
      <c r="EG1716" t="s">
        <v>31</v>
      </c>
      <c r="EH1716">
        <v>0</v>
      </c>
      <c r="EI1716" t="s">
        <v>3</v>
      </c>
      <c r="EJ1716">
        <v>1</v>
      </c>
      <c r="EK1716">
        <v>500001</v>
      </c>
      <c r="EL1716" t="s">
        <v>32</v>
      </c>
      <c r="EM1716" t="s">
        <v>33</v>
      </c>
      <c r="EO1716" t="s">
        <v>3</v>
      </c>
      <c r="EQ1716">
        <v>0</v>
      </c>
      <c r="ER1716">
        <v>31</v>
      </c>
      <c r="ES1716">
        <v>4.2799999999999994</v>
      </c>
      <c r="ET1716">
        <v>0</v>
      </c>
      <c r="EU1716">
        <v>0</v>
      </c>
      <c r="EV1716">
        <v>0</v>
      </c>
      <c r="EW1716">
        <v>0</v>
      </c>
      <c r="EX1716">
        <v>0</v>
      </c>
      <c r="EZ1716">
        <v>5</v>
      </c>
      <c r="FC1716">
        <v>0</v>
      </c>
      <c r="FD1716">
        <v>18</v>
      </c>
      <c r="FF1716">
        <v>31</v>
      </c>
      <c r="FQ1716">
        <v>0</v>
      </c>
      <c r="FR1716">
        <f t="shared" si="1418"/>
        <v>0</v>
      </c>
      <c r="FS1716">
        <v>0</v>
      </c>
      <c r="FX1716">
        <v>0</v>
      </c>
      <c r="FY1716">
        <v>0</v>
      </c>
      <c r="GA1716" t="s">
        <v>70</v>
      </c>
      <c r="GD1716">
        <v>1</v>
      </c>
      <c r="GF1716">
        <v>-386994921</v>
      </c>
      <c r="GG1716">
        <v>2</v>
      </c>
      <c r="GH1716">
        <v>3</v>
      </c>
      <c r="GI1716">
        <v>5</v>
      </c>
      <c r="GJ1716">
        <v>0</v>
      </c>
      <c r="GK1716">
        <v>0</v>
      </c>
      <c r="GL1716">
        <f t="shared" si="1419"/>
        <v>0</v>
      </c>
      <c r="GM1716">
        <f t="shared" si="1420"/>
        <v>0</v>
      </c>
      <c r="GN1716">
        <f t="shared" si="1421"/>
        <v>0</v>
      </c>
      <c r="GO1716">
        <f t="shared" si="1422"/>
        <v>0</v>
      </c>
      <c r="GP1716">
        <f t="shared" si="1423"/>
        <v>0</v>
      </c>
      <c r="GR1716">
        <v>1</v>
      </c>
      <c r="GS1716">
        <v>1</v>
      </c>
      <c r="GT1716">
        <v>0</v>
      </c>
      <c r="GU1716" t="s">
        <v>3</v>
      </c>
      <c r="GV1716">
        <f t="shared" si="1393"/>
        <v>0</v>
      </c>
      <c r="GW1716">
        <v>1</v>
      </c>
      <c r="GX1716">
        <f t="shared" si="1424"/>
        <v>0</v>
      </c>
      <c r="HA1716">
        <v>0</v>
      </c>
      <c r="HB1716">
        <v>0</v>
      </c>
      <c r="HC1716">
        <f t="shared" si="1425"/>
        <v>0</v>
      </c>
      <c r="HE1716" t="s">
        <v>35</v>
      </c>
      <c r="HF1716" t="s">
        <v>36</v>
      </c>
      <c r="HM1716" t="s">
        <v>3</v>
      </c>
      <c r="HN1716" t="s">
        <v>3</v>
      </c>
      <c r="HO1716" t="s">
        <v>3</v>
      </c>
      <c r="HP1716" t="s">
        <v>3</v>
      </c>
      <c r="HQ1716" t="s">
        <v>3</v>
      </c>
      <c r="IK1716">
        <v>0</v>
      </c>
    </row>
    <row r="1717" spans="1:255" x14ac:dyDescent="0.2">
      <c r="A1717" s="2">
        <v>17</v>
      </c>
      <c r="B1717" s="2">
        <v>1</v>
      </c>
      <c r="C1717" s="2">
        <f>ROW(SmtRes!A1406)</f>
        <v>1406</v>
      </c>
      <c r="D1717" s="2">
        <f>ROW(EtalonRes!A1436)</f>
        <v>1436</v>
      </c>
      <c r="E1717" s="2" t="s">
        <v>742</v>
      </c>
      <c r="F1717" s="2" t="s">
        <v>434</v>
      </c>
      <c r="G1717" s="2" t="s">
        <v>435</v>
      </c>
      <c r="H1717" s="2" t="s">
        <v>401</v>
      </c>
      <c r="I1717" s="2">
        <v>0</v>
      </c>
      <c r="J1717" s="2">
        <v>0</v>
      </c>
      <c r="K1717" s="2">
        <v>0</v>
      </c>
      <c r="L1717" s="2">
        <v>0.96</v>
      </c>
      <c r="M1717" s="2">
        <v>0</v>
      </c>
      <c r="N1717" s="2">
        <f t="shared" si="1394"/>
        <v>0.96</v>
      </c>
      <c r="O1717" s="2">
        <f t="shared" si="1395"/>
        <v>0</v>
      </c>
      <c r="P1717" s="2">
        <f t="shared" si="1396"/>
        <v>0</v>
      </c>
      <c r="Q1717" s="2">
        <f t="shared" si="1397"/>
        <v>0</v>
      </c>
      <c r="R1717" s="2">
        <f t="shared" si="1398"/>
        <v>0</v>
      </c>
      <c r="S1717" s="2">
        <f t="shared" si="1399"/>
        <v>0</v>
      </c>
      <c r="T1717" s="2">
        <f t="shared" si="1400"/>
        <v>0</v>
      </c>
      <c r="U1717" s="2">
        <f t="shared" si="1401"/>
        <v>0</v>
      </c>
      <c r="V1717" s="2">
        <f t="shared" si="1402"/>
        <v>0</v>
      </c>
      <c r="W1717" s="2">
        <f t="shared" si="1403"/>
        <v>0</v>
      </c>
      <c r="X1717" s="2">
        <f t="shared" si="1404"/>
        <v>0</v>
      </c>
      <c r="Y1717" s="2">
        <f t="shared" si="1405"/>
        <v>0</v>
      </c>
      <c r="Z1717" s="2"/>
      <c r="AA1717" s="2">
        <v>69726971</v>
      </c>
      <c r="AB1717" s="2">
        <f t="shared" si="1406"/>
        <v>474.6</v>
      </c>
      <c r="AC1717" s="2">
        <f>ROUND((ES1717+(SUM(SmtRes!BC1397:'SmtRes'!BC1406)+SUM(EtalonRes!AL1425:'EtalonRes'!AL1436))),2)</f>
        <v>0</v>
      </c>
      <c r="AD1717" s="2">
        <f t="shared" si="1388"/>
        <v>157.83000000000001</v>
      </c>
      <c r="AE1717" s="2">
        <f t="shared" si="1389"/>
        <v>3.13</v>
      </c>
      <c r="AF1717" s="2">
        <f t="shared" si="1390"/>
        <v>316.77</v>
      </c>
      <c r="AG1717" s="2">
        <f t="shared" si="1407"/>
        <v>0</v>
      </c>
      <c r="AH1717" s="2">
        <f t="shared" si="1391"/>
        <v>27.86</v>
      </c>
      <c r="AI1717" s="2">
        <f t="shared" si="1392"/>
        <v>0.23</v>
      </c>
      <c r="AJ1717" s="2">
        <f t="shared" si="1408"/>
        <v>0</v>
      </c>
      <c r="AK1717" s="2">
        <v>1706.53</v>
      </c>
      <c r="AL1717" s="2">
        <v>1231.93</v>
      </c>
      <c r="AM1717" s="2">
        <v>157.83000000000001</v>
      </c>
      <c r="AN1717" s="2">
        <v>3.13</v>
      </c>
      <c r="AO1717" s="2">
        <v>316.77</v>
      </c>
      <c r="AP1717" s="2">
        <v>0</v>
      </c>
      <c r="AQ1717" s="2">
        <v>27.86</v>
      </c>
      <c r="AR1717" s="2">
        <v>0.23</v>
      </c>
      <c r="AS1717" s="2">
        <v>0</v>
      </c>
      <c r="AT1717" s="2">
        <v>123</v>
      </c>
      <c r="AU1717" s="2">
        <v>75</v>
      </c>
      <c r="AV1717" s="2">
        <v>1</v>
      </c>
      <c r="AW1717" s="2">
        <v>1</v>
      </c>
      <c r="AX1717" s="2"/>
      <c r="AY1717" s="2"/>
      <c r="AZ1717" s="2">
        <v>1</v>
      </c>
      <c r="BA1717" s="2">
        <v>1</v>
      </c>
      <c r="BB1717" s="2">
        <v>1</v>
      </c>
      <c r="BC1717" s="2">
        <v>1</v>
      </c>
      <c r="BD1717" s="2" t="s">
        <v>3</v>
      </c>
      <c r="BE1717" s="2" t="s">
        <v>3</v>
      </c>
      <c r="BF1717" s="2" t="s">
        <v>3</v>
      </c>
      <c r="BG1717" s="2" t="s">
        <v>3</v>
      </c>
      <c r="BH1717" s="2">
        <v>0</v>
      </c>
      <c r="BI1717" s="2">
        <v>1</v>
      </c>
      <c r="BJ1717" s="2" t="s">
        <v>436</v>
      </c>
      <c r="BK1717" s="2"/>
      <c r="BL1717" s="2"/>
      <c r="BM1717" s="2">
        <v>11001</v>
      </c>
      <c r="BN1717" s="2">
        <v>0</v>
      </c>
      <c r="BO1717" s="2" t="s">
        <v>3</v>
      </c>
      <c r="BP1717" s="2">
        <v>0</v>
      </c>
      <c r="BQ1717" s="2">
        <v>2</v>
      </c>
      <c r="BR1717" s="2">
        <v>0</v>
      </c>
      <c r="BS1717" s="2">
        <v>1</v>
      </c>
      <c r="BT1717" s="2">
        <v>1</v>
      </c>
      <c r="BU1717" s="2">
        <v>1</v>
      </c>
      <c r="BV1717" s="2">
        <v>1</v>
      </c>
      <c r="BW1717" s="2">
        <v>1</v>
      </c>
      <c r="BX1717" s="2">
        <v>1</v>
      </c>
      <c r="BY1717" s="2" t="s">
        <v>3</v>
      </c>
      <c r="BZ1717" s="2">
        <v>123</v>
      </c>
      <c r="CA1717" s="2">
        <v>75</v>
      </c>
      <c r="CB1717" s="2" t="s">
        <v>3</v>
      </c>
      <c r="CC1717" s="2"/>
      <c r="CD1717" s="2"/>
      <c r="CE1717" s="2">
        <v>0</v>
      </c>
      <c r="CF1717" s="2">
        <v>0</v>
      </c>
      <c r="CG1717" s="2">
        <v>0</v>
      </c>
      <c r="CH1717" s="2">
        <v>129</v>
      </c>
      <c r="CI1717" s="2">
        <v>0</v>
      </c>
      <c r="CJ1717" s="2">
        <v>0</v>
      </c>
      <c r="CK1717" s="2">
        <v>0</v>
      </c>
      <c r="CL1717" s="2">
        <v>0</v>
      </c>
      <c r="CM1717" s="2">
        <v>0</v>
      </c>
      <c r="CN1717" s="2" t="s">
        <v>3</v>
      </c>
      <c r="CO1717" s="2">
        <v>0</v>
      </c>
      <c r="CP1717" s="2">
        <f t="shared" si="1409"/>
        <v>0</v>
      </c>
      <c r="CQ1717" s="2">
        <f t="shared" si="1410"/>
        <v>0</v>
      </c>
      <c r="CR1717" s="2">
        <f t="shared" si="1411"/>
        <v>157.83000000000001</v>
      </c>
      <c r="CS1717" s="2">
        <f t="shared" si="1412"/>
        <v>3.13</v>
      </c>
      <c r="CT1717" s="2">
        <f t="shared" si="1413"/>
        <v>316.77</v>
      </c>
      <c r="CU1717" s="2">
        <f t="shared" si="1414"/>
        <v>0</v>
      </c>
      <c r="CV1717" s="2">
        <f t="shared" si="1415"/>
        <v>27.86</v>
      </c>
      <c r="CW1717" s="2">
        <f t="shared" si="1416"/>
        <v>0.23</v>
      </c>
      <c r="CX1717" s="2">
        <f t="shared" si="1417"/>
        <v>0</v>
      </c>
      <c r="CY1717" s="2">
        <f>(((S1717+R1717)*AT1717)/100)</f>
        <v>0</v>
      </c>
      <c r="CZ1717" s="2">
        <f>(((S1717+R1717)*AU1717)/100)</f>
        <v>0</v>
      </c>
      <c r="DA1717" s="2"/>
      <c r="DB1717" s="2"/>
      <c r="DC1717" s="2" t="s">
        <v>3</v>
      </c>
      <c r="DD1717" s="2" t="s">
        <v>3</v>
      </c>
      <c r="DE1717" s="2" t="s">
        <v>3</v>
      </c>
      <c r="DF1717" s="2" t="s">
        <v>3</v>
      </c>
      <c r="DG1717" s="2" t="s">
        <v>3</v>
      </c>
      <c r="DH1717" s="2" t="s">
        <v>3</v>
      </c>
      <c r="DI1717" s="2" t="s">
        <v>3</v>
      </c>
      <c r="DJ1717" s="2" t="s">
        <v>3</v>
      </c>
      <c r="DK1717" s="2" t="s">
        <v>3</v>
      </c>
      <c r="DL1717" s="2" t="s">
        <v>3</v>
      </c>
      <c r="DM1717" s="2" t="s">
        <v>3</v>
      </c>
      <c r="DN1717" s="2">
        <v>0</v>
      </c>
      <c r="DO1717" s="2">
        <v>0</v>
      </c>
      <c r="DP1717" s="2">
        <v>1</v>
      </c>
      <c r="DQ1717" s="2">
        <v>1</v>
      </c>
      <c r="DR1717" s="2"/>
      <c r="DS1717" s="2"/>
      <c r="DT1717" s="2"/>
      <c r="DU1717" s="2">
        <v>1005</v>
      </c>
      <c r="DV1717" s="2" t="s">
        <v>401</v>
      </c>
      <c r="DW1717" s="2" t="s">
        <v>401</v>
      </c>
      <c r="DX1717" s="2">
        <v>100</v>
      </c>
      <c r="DY1717" s="2"/>
      <c r="DZ1717" s="2" t="s">
        <v>3</v>
      </c>
      <c r="EA1717" s="2" t="s">
        <v>3</v>
      </c>
      <c r="EB1717" s="2" t="s">
        <v>3</v>
      </c>
      <c r="EC1717" s="2" t="s">
        <v>3</v>
      </c>
      <c r="ED1717" s="2"/>
      <c r="EE1717" s="2">
        <v>54328965</v>
      </c>
      <c r="EF1717" s="2">
        <v>2</v>
      </c>
      <c r="EG1717" s="2" t="s">
        <v>21</v>
      </c>
      <c r="EH1717" s="2">
        <v>0</v>
      </c>
      <c r="EI1717" s="2" t="s">
        <v>3</v>
      </c>
      <c r="EJ1717" s="2">
        <v>1</v>
      </c>
      <c r="EK1717" s="2">
        <v>11001</v>
      </c>
      <c r="EL1717" s="2" t="s">
        <v>22</v>
      </c>
      <c r="EM1717" s="2" t="s">
        <v>23</v>
      </c>
      <c r="EN1717" s="2"/>
      <c r="EO1717" s="2" t="s">
        <v>3</v>
      </c>
      <c r="EP1717" s="2"/>
      <c r="EQ1717" s="2">
        <v>1441792</v>
      </c>
      <c r="ER1717" s="2">
        <v>1706.53</v>
      </c>
      <c r="ES1717" s="2">
        <v>1231.93</v>
      </c>
      <c r="ET1717" s="2">
        <v>157.83000000000001</v>
      </c>
      <c r="EU1717" s="2">
        <v>3.13</v>
      </c>
      <c r="EV1717" s="2">
        <v>316.77</v>
      </c>
      <c r="EW1717" s="2">
        <v>27.86</v>
      </c>
      <c r="EX1717" s="2">
        <v>0.23</v>
      </c>
      <c r="EY1717" s="2">
        <v>1</v>
      </c>
      <c r="EZ1717" s="2"/>
      <c r="FA1717" s="2"/>
      <c r="FB1717" s="2"/>
      <c r="FC1717" s="2"/>
      <c r="FD1717" s="2"/>
      <c r="FE1717" s="2"/>
      <c r="FF1717" s="2"/>
      <c r="FG1717" s="2"/>
      <c r="FH1717" s="2"/>
      <c r="FI1717" s="2"/>
      <c r="FJ1717" s="2"/>
      <c r="FK1717" s="2"/>
      <c r="FL1717" s="2"/>
      <c r="FM1717" s="2"/>
      <c r="FN1717" s="2"/>
      <c r="FO1717" s="2"/>
      <c r="FP1717" s="2"/>
      <c r="FQ1717" s="2">
        <v>0</v>
      </c>
      <c r="FR1717" s="2">
        <f t="shared" si="1418"/>
        <v>0</v>
      </c>
      <c r="FS1717" s="2">
        <v>0</v>
      </c>
      <c r="FT1717" s="2"/>
      <c r="FU1717" s="2"/>
      <c r="FV1717" s="2"/>
      <c r="FW1717" s="2"/>
      <c r="FX1717" s="2">
        <v>123</v>
      </c>
      <c r="FY1717" s="2">
        <v>75</v>
      </c>
      <c r="FZ1717" s="2"/>
      <c r="GA1717" s="2" t="s">
        <v>3</v>
      </c>
      <c r="GB1717" s="2"/>
      <c r="GC1717" s="2"/>
      <c r="GD1717" s="2">
        <v>1</v>
      </c>
      <c r="GE1717" s="2"/>
      <c r="GF1717" s="2">
        <v>-817961621</v>
      </c>
      <c r="GG1717" s="2">
        <v>2</v>
      </c>
      <c r="GH1717" s="2">
        <v>1</v>
      </c>
      <c r="GI1717" s="2">
        <v>-2</v>
      </c>
      <c r="GJ1717" s="2">
        <v>0</v>
      </c>
      <c r="GK1717" s="2">
        <v>0</v>
      </c>
      <c r="GL1717" s="2">
        <f t="shared" si="1419"/>
        <v>0</v>
      </c>
      <c r="GM1717" s="2">
        <f t="shared" si="1420"/>
        <v>0</v>
      </c>
      <c r="GN1717" s="2">
        <f t="shared" si="1421"/>
        <v>0</v>
      </c>
      <c r="GO1717" s="2">
        <f t="shared" si="1422"/>
        <v>0</v>
      </c>
      <c r="GP1717" s="2">
        <f t="shared" si="1423"/>
        <v>0</v>
      </c>
      <c r="GQ1717" s="2"/>
      <c r="GR1717" s="2">
        <v>0</v>
      </c>
      <c r="GS1717" s="2">
        <v>3</v>
      </c>
      <c r="GT1717" s="2">
        <v>0</v>
      </c>
      <c r="GU1717" s="2" t="s">
        <v>3</v>
      </c>
      <c r="GV1717" s="2">
        <f t="shared" si="1393"/>
        <v>0</v>
      </c>
      <c r="GW1717" s="2">
        <v>1</v>
      </c>
      <c r="GX1717" s="2">
        <f t="shared" si="1424"/>
        <v>0</v>
      </c>
      <c r="GY1717" s="2"/>
      <c r="GZ1717" s="2"/>
      <c r="HA1717" s="2">
        <v>0</v>
      </c>
      <c r="HB1717" s="2">
        <v>0</v>
      </c>
      <c r="HC1717" s="2">
        <f t="shared" si="1425"/>
        <v>0</v>
      </c>
      <c r="HD1717" s="2"/>
      <c r="HE1717" s="2" t="s">
        <v>3</v>
      </c>
      <c r="HF1717" s="2" t="s">
        <v>3</v>
      </c>
      <c r="HG1717" s="2"/>
      <c r="HH1717" s="2"/>
      <c r="HI1717" s="2"/>
      <c r="HJ1717" s="2"/>
      <c r="HK1717" s="2"/>
      <c r="HL1717" s="2"/>
      <c r="HM1717" s="2" t="s">
        <v>3</v>
      </c>
      <c r="HN1717" s="2" t="s">
        <v>24</v>
      </c>
      <c r="HO1717" s="2" t="s">
        <v>25</v>
      </c>
      <c r="HP1717" s="2" t="s">
        <v>22</v>
      </c>
      <c r="HQ1717" s="2" t="s">
        <v>22</v>
      </c>
      <c r="HR1717" s="2"/>
      <c r="HS1717" s="2"/>
      <c r="HT1717" s="2"/>
      <c r="HU1717" s="2"/>
      <c r="HV1717" s="2"/>
      <c r="HW1717" s="2"/>
      <c r="HX1717" s="2"/>
      <c r="HY1717" s="2"/>
      <c r="HZ1717" s="2"/>
      <c r="IA1717" s="2"/>
      <c r="IB1717" s="2"/>
      <c r="IC1717" s="2"/>
      <c r="ID1717" s="2"/>
      <c r="IE1717" s="2"/>
      <c r="IF1717" s="2"/>
      <c r="IG1717" s="2"/>
      <c r="IH1717" s="2"/>
      <c r="II1717" s="2"/>
      <c r="IJ1717" s="2"/>
      <c r="IK1717" s="2">
        <v>0</v>
      </c>
      <c r="IL1717" s="2"/>
      <c r="IM1717" s="2"/>
      <c r="IN1717" s="2"/>
      <c r="IO1717" s="2"/>
      <c r="IP1717" s="2"/>
      <c r="IQ1717" s="2"/>
      <c r="IR1717" s="2"/>
      <c r="IS1717" s="2"/>
      <c r="IT1717" s="2"/>
      <c r="IU1717" s="2"/>
    </row>
    <row r="1718" spans="1:255" x14ac:dyDescent="0.2">
      <c r="A1718">
        <v>17</v>
      </c>
      <c r="B1718">
        <v>1</v>
      </c>
      <c r="C1718">
        <f>ROW(SmtRes!A1416)</f>
        <v>1416</v>
      </c>
      <c r="D1718">
        <f>ROW(EtalonRes!A1448)</f>
        <v>1448</v>
      </c>
      <c r="E1718" t="s">
        <v>742</v>
      </c>
      <c r="F1718" t="s">
        <v>434</v>
      </c>
      <c r="G1718" t="s">
        <v>435</v>
      </c>
      <c r="H1718" t="s">
        <v>401</v>
      </c>
      <c r="I1718">
        <v>0</v>
      </c>
      <c r="J1718">
        <v>0</v>
      </c>
      <c r="K1718">
        <v>0</v>
      </c>
      <c r="L1718">
        <v>0.96</v>
      </c>
      <c r="M1718">
        <v>0</v>
      </c>
      <c r="N1718">
        <f t="shared" si="1394"/>
        <v>0.96</v>
      </c>
      <c r="O1718">
        <f t="shared" si="1395"/>
        <v>0</v>
      </c>
      <c r="P1718">
        <f t="shared" si="1396"/>
        <v>0</v>
      </c>
      <c r="Q1718">
        <f t="shared" si="1397"/>
        <v>0</v>
      </c>
      <c r="R1718">
        <f t="shared" si="1398"/>
        <v>0</v>
      </c>
      <c r="S1718">
        <f t="shared" si="1399"/>
        <v>0</v>
      </c>
      <c r="T1718">
        <f t="shared" si="1400"/>
        <v>0</v>
      </c>
      <c r="U1718">
        <f t="shared" si="1401"/>
        <v>0</v>
      </c>
      <c r="V1718">
        <f t="shared" si="1402"/>
        <v>0</v>
      </c>
      <c r="W1718">
        <f t="shared" si="1403"/>
        <v>0</v>
      </c>
      <c r="X1718">
        <f t="shared" si="1404"/>
        <v>0</v>
      </c>
      <c r="Y1718">
        <f t="shared" si="1405"/>
        <v>0</v>
      </c>
      <c r="AA1718">
        <v>69726884</v>
      </c>
      <c r="AB1718">
        <f t="shared" si="1406"/>
        <v>474.6</v>
      </c>
      <c r="AC1718">
        <f>ROUND((ES1718+(SUM(SmtRes!BC1407:'SmtRes'!BC1416)+SUM(EtalonRes!AL1437:'EtalonRes'!AL1448))),2)</f>
        <v>0</v>
      </c>
      <c r="AD1718">
        <f t="shared" si="1388"/>
        <v>157.83000000000001</v>
      </c>
      <c r="AE1718">
        <f t="shared" si="1389"/>
        <v>3.13</v>
      </c>
      <c r="AF1718">
        <f t="shared" si="1390"/>
        <v>316.77</v>
      </c>
      <c r="AG1718">
        <f t="shared" si="1407"/>
        <v>0</v>
      </c>
      <c r="AH1718">
        <f t="shared" si="1391"/>
        <v>27.86</v>
      </c>
      <c r="AI1718">
        <f t="shared" si="1392"/>
        <v>0.23</v>
      </c>
      <c r="AJ1718">
        <f t="shared" si="1408"/>
        <v>0</v>
      </c>
      <c r="AK1718">
        <v>1706.53</v>
      </c>
      <c r="AL1718">
        <v>1231.93</v>
      </c>
      <c r="AM1718">
        <v>157.83000000000001</v>
      </c>
      <c r="AN1718">
        <v>3.13</v>
      </c>
      <c r="AO1718">
        <v>316.77</v>
      </c>
      <c r="AP1718">
        <v>0</v>
      </c>
      <c r="AQ1718">
        <v>27.86</v>
      </c>
      <c r="AR1718">
        <v>0.23</v>
      </c>
      <c r="AS1718">
        <v>0</v>
      </c>
      <c r="AT1718">
        <v>117</v>
      </c>
      <c r="AU1718">
        <v>64</v>
      </c>
      <c r="AV1718">
        <v>1</v>
      </c>
      <c r="AW1718">
        <v>1</v>
      </c>
      <c r="AZ1718">
        <v>1</v>
      </c>
      <c r="BA1718">
        <v>25.36</v>
      </c>
      <c r="BB1718">
        <v>7.84</v>
      </c>
      <c r="BC1718">
        <v>7.56</v>
      </c>
      <c r="BD1718" t="s">
        <v>3</v>
      </c>
      <c r="BE1718" t="s">
        <v>3</v>
      </c>
      <c r="BF1718" t="s">
        <v>3</v>
      </c>
      <c r="BG1718" t="s">
        <v>3</v>
      </c>
      <c r="BH1718">
        <v>0</v>
      </c>
      <c r="BI1718">
        <v>1</v>
      </c>
      <c r="BJ1718" t="s">
        <v>436</v>
      </c>
      <c r="BM1718">
        <v>11001</v>
      </c>
      <c r="BN1718">
        <v>0</v>
      </c>
      <c r="BO1718" t="s">
        <v>434</v>
      </c>
      <c r="BP1718">
        <v>1</v>
      </c>
      <c r="BQ1718">
        <v>2</v>
      </c>
      <c r="BR1718">
        <v>0</v>
      </c>
      <c r="BS1718">
        <v>19.8</v>
      </c>
      <c r="BT1718">
        <v>1</v>
      </c>
      <c r="BU1718">
        <v>1</v>
      </c>
      <c r="BV1718">
        <v>1</v>
      </c>
      <c r="BW1718">
        <v>1</v>
      </c>
      <c r="BX1718">
        <v>1</v>
      </c>
      <c r="BY1718" t="s">
        <v>3</v>
      </c>
      <c r="BZ1718">
        <v>117</v>
      </c>
      <c r="CA1718">
        <v>64</v>
      </c>
      <c r="CB1718" t="s">
        <v>3</v>
      </c>
      <c r="CE1718">
        <v>0</v>
      </c>
      <c r="CF1718">
        <v>0</v>
      </c>
      <c r="CG1718">
        <v>0</v>
      </c>
      <c r="CH1718">
        <v>129</v>
      </c>
      <c r="CI1718">
        <v>0</v>
      </c>
      <c r="CJ1718">
        <v>0</v>
      </c>
      <c r="CK1718">
        <v>0</v>
      </c>
      <c r="CL1718">
        <v>0</v>
      </c>
      <c r="CM1718">
        <v>0</v>
      </c>
      <c r="CN1718" t="s">
        <v>3</v>
      </c>
      <c r="CO1718">
        <v>0</v>
      </c>
      <c r="CP1718">
        <f t="shared" si="1409"/>
        <v>0</v>
      </c>
      <c r="CQ1718">
        <f t="shared" si="1410"/>
        <v>0</v>
      </c>
      <c r="CR1718">
        <f t="shared" si="1411"/>
        <v>1237.3872000000001</v>
      </c>
      <c r="CS1718">
        <f t="shared" si="1412"/>
        <v>61.973999999999997</v>
      </c>
      <c r="CT1718">
        <f t="shared" si="1413"/>
        <v>8033.2871999999998</v>
      </c>
      <c r="CU1718">
        <f t="shared" si="1414"/>
        <v>0</v>
      </c>
      <c r="CV1718">
        <f t="shared" si="1415"/>
        <v>27.86</v>
      </c>
      <c r="CW1718">
        <f t="shared" si="1416"/>
        <v>0.23</v>
      </c>
      <c r="CX1718">
        <f t="shared" si="1417"/>
        <v>0</v>
      </c>
      <c r="CY1718">
        <f>(S1718+R1718)*(BZ1718/100)</f>
        <v>0</v>
      </c>
      <c r="CZ1718">
        <f>(S1718+R1718)*(CA1718/100)</f>
        <v>0</v>
      </c>
      <c r="DC1718" t="s">
        <v>3</v>
      </c>
      <c r="DD1718" t="s">
        <v>3</v>
      </c>
      <c r="DE1718" t="s">
        <v>3</v>
      </c>
      <c r="DF1718" t="s">
        <v>3</v>
      </c>
      <c r="DG1718" t="s">
        <v>3</v>
      </c>
      <c r="DH1718" t="s">
        <v>3</v>
      </c>
      <c r="DI1718" t="s">
        <v>3</v>
      </c>
      <c r="DJ1718" t="s">
        <v>3</v>
      </c>
      <c r="DK1718" t="s">
        <v>3</v>
      </c>
      <c r="DL1718" t="s">
        <v>3</v>
      </c>
      <c r="DM1718" t="s">
        <v>3</v>
      </c>
      <c r="DN1718">
        <v>123</v>
      </c>
      <c r="DO1718">
        <v>75</v>
      </c>
      <c r="DP1718">
        <v>1</v>
      </c>
      <c r="DQ1718">
        <v>1</v>
      </c>
      <c r="DU1718">
        <v>1005</v>
      </c>
      <c r="DV1718" t="s">
        <v>401</v>
      </c>
      <c r="DW1718" t="s">
        <v>401</v>
      </c>
      <c r="DX1718">
        <v>100</v>
      </c>
      <c r="DZ1718" t="s">
        <v>3</v>
      </c>
      <c r="EA1718" t="s">
        <v>3</v>
      </c>
      <c r="EB1718" t="s">
        <v>3</v>
      </c>
      <c r="EC1718" t="s">
        <v>3</v>
      </c>
      <c r="EE1718">
        <v>54328965</v>
      </c>
      <c r="EF1718">
        <v>2</v>
      </c>
      <c r="EG1718" t="s">
        <v>21</v>
      </c>
      <c r="EH1718">
        <v>0</v>
      </c>
      <c r="EI1718" t="s">
        <v>3</v>
      </c>
      <c r="EJ1718">
        <v>1</v>
      </c>
      <c r="EK1718">
        <v>11001</v>
      </c>
      <c r="EL1718" t="s">
        <v>22</v>
      </c>
      <c r="EM1718" t="s">
        <v>23</v>
      </c>
      <c r="EO1718" t="s">
        <v>3</v>
      </c>
      <c r="EQ1718">
        <v>1441792</v>
      </c>
      <c r="ER1718">
        <v>1706.53</v>
      </c>
      <c r="ES1718">
        <v>1231.93</v>
      </c>
      <c r="ET1718">
        <v>157.83000000000001</v>
      </c>
      <c r="EU1718">
        <v>3.13</v>
      </c>
      <c r="EV1718">
        <v>316.77</v>
      </c>
      <c r="EW1718">
        <v>27.86</v>
      </c>
      <c r="EX1718">
        <v>0.23</v>
      </c>
      <c r="EY1718">
        <v>1</v>
      </c>
      <c r="FQ1718">
        <v>0</v>
      </c>
      <c r="FR1718">
        <f t="shared" si="1418"/>
        <v>0</v>
      </c>
      <c r="FS1718">
        <v>0</v>
      </c>
      <c r="FX1718">
        <v>123</v>
      </c>
      <c r="FY1718">
        <v>75</v>
      </c>
      <c r="GA1718" t="s">
        <v>3</v>
      </c>
      <c r="GD1718">
        <v>1</v>
      </c>
      <c r="GF1718">
        <v>-817961621</v>
      </c>
      <c r="GG1718">
        <v>2</v>
      </c>
      <c r="GH1718">
        <v>1</v>
      </c>
      <c r="GI1718">
        <v>2</v>
      </c>
      <c r="GJ1718">
        <v>0</v>
      </c>
      <c r="GK1718">
        <v>0</v>
      </c>
      <c r="GL1718">
        <f t="shared" si="1419"/>
        <v>0</v>
      </c>
      <c r="GM1718">
        <f t="shared" si="1420"/>
        <v>0</v>
      </c>
      <c r="GN1718">
        <f t="shared" si="1421"/>
        <v>0</v>
      </c>
      <c r="GO1718">
        <f t="shared" si="1422"/>
        <v>0</v>
      </c>
      <c r="GP1718">
        <f t="shared" si="1423"/>
        <v>0</v>
      </c>
      <c r="GR1718">
        <v>0</v>
      </c>
      <c r="GS1718">
        <v>0</v>
      </c>
      <c r="GT1718">
        <v>0</v>
      </c>
      <c r="GU1718" t="s">
        <v>3</v>
      </c>
      <c r="GV1718">
        <f t="shared" si="1393"/>
        <v>0</v>
      </c>
      <c r="GW1718">
        <v>1015.2</v>
      </c>
      <c r="GX1718">
        <f t="shared" si="1424"/>
        <v>0</v>
      </c>
      <c r="HA1718">
        <v>0</v>
      </c>
      <c r="HB1718">
        <v>0</v>
      </c>
      <c r="HC1718">
        <f t="shared" si="1425"/>
        <v>0</v>
      </c>
      <c r="HE1718" t="s">
        <v>3</v>
      </c>
      <c r="HF1718" t="s">
        <v>3</v>
      </c>
      <c r="HM1718" t="s">
        <v>3</v>
      </c>
      <c r="HN1718" t="s">
        <v>24</v>
      </c>
      <c r="HO1718" t="s">
        <v>25</v>
      </c>
      <c r="HP1718" t="s">
        <v>22</v>
      </c>
      <c r="HQ1718" t="s">
        <v>22</v>
      </c>
      <c r="IK1718">
        <v>0</v>
      </c>
    </row>
    <row r="1719" spans="1:255" x14ac:dyDescent="0.2">
      <c r="A1719" s="2">
        <v>18</v>
      </c>
      <c r="B1719" s="2">
        <v>1</v>
      </c>
      <c r="C1719" s="2">
        <v>1403</v>
      </c>
      <c r="D1719" s="2"/>
      <c r="E1719" s="2" t="s">
        <v>743</v>
      </c>
      <c r="F1719" s="2" t="s">
        <v>414</v>
      </c>
      <c r="G1719" s="2" t="s">
        <v>415</v>
      </c>
      <c r="H1719" s="2" t="s">
        <v>78</v>
      </c>
      <c r="I1719" s="2">
        <f>I1717*J1719</f>
        <v>0</v>
      </c>
      <c r="J1719" s="2">
        <v>0.13200000000000001</v>
      </c>
      <c r="K1719" s="2">
        <v>0.13200000000000001</v>
      </c>
      <c r="L1719" s="2">
        <v>0.12672</v>
      </c>
      <c r="M1719" s="2">
        <v>0</v>
      </c>
      <c r="N1719" s="2">
        <f t="shared" si="1394"/>
        <v>0.12670000000000001</v>
      </c>
      <c r="O1719" s="2">
        <f t="shared" si="1395"/>
        <v>0</v>
      </c>
      <c r="P1719" s="2">
        <f t="shared" si="1396"/>
        <v>0</v>
      </c>
      <c r="Q1719" s="2">
        <f t="shared" si="1397"/>
        <v>0</v>
      </c>
      <c r="R1719" s="2">
        <f t="shared" si="1398"/>
        <v>0</v>
      </c>
      <c r="S1719" s="2">
        <f t="shared" si="1399"/>
        <v>0</v>
      </c>
      <c r="T1719" s="2">
        <f t="shared" si="1400"/>
        <v>0</v>
      </c>
      <c r="U1719" s="2">
        <f t="shared" si="1401"/>
        <v>0</v>
      </c>
      <c r="V1719" s="2">
        <f t="shared" si="1402"/>
        <v>0</v>
      </c>
      <c r="W1719" s="2">
        <f t="shared" si="1403"/>
        <v>0</v>
      </c>
      <c r="X1719" s="2">
        <f t="shared" si="1404"/>
        <v>0</v>
      </c>
      <c r="Y1719" s="2">
        <f t="shared" si="1405"/>
        <v>0</v>
      </c>
      <c r="Z1719" s="2"/>
      <c r="AA1719" s="2">
        <v>69726971</v>
      </c>
      <c r="AB1719" s="2">
        <f t="shared" si="1406"/>
        <v>1391.4</v>
      </c>
      <c r="AC1719" s="2">
        <f t="shared" ref="AC1719:AC1726" si="1427">ROUND((ES1719),2)</f>
        <v>1391.4</v>
      </c>
      <c r="AD1719" s="2">
        <f t="shared" si="1388"/>
        <v>0</v>
      </c>
      <c r="AE1719" s="2">
        <f t="shared" si="1389"/>
        <v>0</v>
      </c>
      <c r="AF1719" s="2">
        <f t="shared" si="1390"/>
        <v>0</v>
      </c>
      <c r="AG1719" s="2">
        <f t="shared" si="1407"/>
        <v>0</v>
      </c>
      <c r="AH1719" s="2">
        <f t="shared" si="1391"/>
        <v>0</v>
      </c>
      <c r="AI1719" s="2">
        <f t="shared" si="1392"/>
        <v>0</v>
      </c>
      <c r="AJ1719" s="2">
        <f t="shared" si="1408"/>
        <v>24.55</v>
      </c>
      <c r="AK1719" s="2">
        <v>1391.4</v>
      </c>
      <c r="AL1719" s="2">
        <v>1391.4</v>
      </c>
      <c r="AM1719" s="2">
        <v>0</v>
      </c>
      <c r="AN1719" s="2">
        <v>0</v>
      </c>
      <c r="AO1719" s="2">
        <v>0</v>
      </c>
      <c r="AP1719" s="2">
        <v>0</v>
      </c>
      <c r="AQ1719" s="2">
        <v>0</v>
      </c>
      <c r="AR1719" s="2">
        <v>0</v>
      </c>
      <c r="AS1719" s="2">
        <v>24.55</v>
      </c>
      <c r="AT1719" s="2">
        <v>0</v>
      </c>
      <c r="AU1719" s="2">
        <v>0</v>
      </c>
      <c r="AV1719" s="2">
        <v>1</v>
      </c>
      <c r="AW1719" s="2">
        <v>1</v>
      </c>
      <c r="AX1719" s="2"/>
      <c r="AY1719" s="2"/>
      <c r="AZ1719" s="2">
        <v>1</v>
      </c>
      <c r="BA1719" s="2">
        <v>1</v>
      </c>
      <c r="BB1719" s="2">
        <v>1</v>
      </c>
      <c r="BC1719" s="2">
        <v>1</v>
      </c>
      <c r="BD1719" s="2" t="s">
        <v>3</v>
      </c>
      <c r="BE1719" s="2" t="s">
        <v>3</v>
      </c>
      <c r="BF1719" s="2" t="s">
        <v>3</v>
      </c>
      <c r="BG1719" s="2" t="s">
        <v>3</v>
      </c>
      <c r="BH1719" s="2">
        <v>3</v>
      </c>
      <c r="BI1719" s="2">
        <v>1</v>
      </c>
      <c r="BJ1719" s="2" t="s">
        <v>416</v>
      </c>
      <c r="BK1719" s="2"/>
      <c r="BL1719" s="2"/>
      <c r="BM1719" s="2">
        <v>500001</v>
      </c>
      <c r="BN1719" s="2">
        <v>0</v>
      </c>
      <c r="BO1719" s="2" t="s">
        <v>3</v>
      </c>
      <c r="BP1719" s="2">
        <v>0</v>
      </c>
      <c r="BQ1719" s="2">
        <v>8</v>
      </c>
      <c r="BR1719" s="2">
        <v>0</v>
      </c>
      <c r="BS1719" s="2">
        <v>1</v>
      </c>
      <c r="BT1719" s="2">
        <v>1</v>
      </c>
      <c r="BU1719" s="2">
        <v>1</v>
      </c>
      <c r="BV1719" s="2">
        <v>1</v>
      </c>
      <c r="BW1719" s="2">
        <v>1</v>
      </c>
      <c r="BX1719" s="2">
        <v>1</v>
      </c>
      <c r="BY1719" s="2" t="s">
        <v>3</v>
      </c>
      <c r="BZ1719" s="2">
        <v>0</v>
      </c>
      <c r="CA1719" s="2">
        <v>0</v>
      </c>
      <c r="CB1719" s="2" t="s">
        <v>3</v>
      </c>
      <c r="CC1719" s="2"/>
      <c r="CD1719" s="2"/>
      <c r="CE1719" s="2">
        <v>0</v>
      </c>
      <c r="CF1719" s="2">
        <v>0</v>
      </c>
      <c r="CG1719" s="2">
        <v>0</v>
      </c>
      <c r="CH1719" s="2">
        <v>129</v>
      </c>
      <c r="CI1719" s="2">
        <v>1</v>
      </c>
      <c r="CJ1719" s="2">
        <v>0</v>
      </c>
      <c r="CK1719" s="2">
        <v>0</v>
      </c>
      <c r="CL1719" s="2">
        <v>0</v>
      </c>
      <c r="CM1719" s="2">
        <v>0</v>
      </c>
      <c r="CN1719" s="2" t="s">
        <v>3</v>
      </c>
      <c r="CO1719" s="2">
        <v>0</v>
      </c>
      <c r="CP1719" s="2">
        <f t="shared" si="1409"/>
        <v>0</v>
      </c>
      <c r="CQ1719" s="2">
        <f t="shared" si="1410"/>
        <v>1391.4</v>
      </c>
      <c r="CR1719" s="2">
        <f t="shared" si="1411"/>
        <v>0</v>
      </c>
      <c r="CS1719" s="2">
        <f t="shared" si="1412"/>
        <v>0</v>
      </c>
      <c r="CT1719" s="2">
        <f t="shared" si="1413"/>
        <v>0</v>
      </c>
      <c r="CU1719" s="2">
        <f t="shared" si="1414"/>
        <v>0</v>
      </c>
      <c r="CV1719" s="2">
        <f t="shared" si="1415"/>
        <v>0</v>
      </c>
      <c r="CW1719" s="2">
        <f t="shared" si="1416"/>
        <v>0</v>
      </c>
      <c r="CX1719" s="2">
        <f t="shared" si="1417"/>
        <v>24.55</v>
      </c>
      <c r="CY1719" s="2">
        <f>(((S1719+R1719)*AT1719)/100)</f>
        <v>0</v>
      </c>
      <c r="CZ1719" s="2">
        <f>(((S1719+R1719)*AU1719)/100)</f>
        <v>0</v>
      </c>
      <c r="DA1719" s="2"/>
      <c r="DB1719" s="2"/>
      <c r="DC1719" s="2" t="s">
        <v>3</v>
      </c>
      <c r="DD1719" s="2" t="s">
        <v>3</v>
      </c>
      <c r="DE1719" s="2" t="s">
        <v>3</v>
      </c>
      <c r="DF1719" s="2" t="s">
        <v>3</v>
      </c>
      <c r="DG1719" s="2" t="s">
        <v>3</v>
      </c>
      <c r="DH1719" s="2" t="s">
        <v>3</v>
      </c>
      <c r="DI1719" s="2" t="s">
        <v>3</v>
      </c>
      <c r="DJ1719" s="2" t="s">
        <v>3</v>
      </c>
      <c r="DK1719" s="2" t="s">
        <v>3</v>
      </c>
      <c r="DL1719" s="2" t="s">
        <v>3</v>
      </c>
      <c r="DM1719" s="2" t="s">
        <v>3</v>
      </c>
      <c r="DN1719" s="2">
        <v>0</v>
      </c>
      <c r="DO1719" s="2">
        <v>0</v>
      </c>
      <c r="DP1719" s="2">
        <v>1</v>
      </c>
      <c r="DQ1719" s="2">
        <v>1</v>
      </c>
      <c r="DR1719" s="2"/>
      <c r="DS1719" s="2"/>
      <c r="DT1719" s="2"/>
      <c r="DU1719" s="2">
        <v>1009</v>
      </c>
      <c r="DV1719" s="2" t="s">
        <v>78</v>
      </c>
      <c r="DW1719" s="2" t="s">
        <v>78</v>
      </c>
      <c r="DX1719" s="2">
        <v>1000</v>
      </c>
      <c r="DY1719" s="2"/>
      <c r="DZ1719" s="2" t="s">
        <v>3</v>
      </c>
      <c r="EA1719" s="2" t="s">
        <v>3</v>
      </c>
      <c r="EB1719" s="2" t="s">
        <v>3</v>
      </c>
      <c r="EC1719" s="2" t="s">
        <v>3</v>
      </c>
      <c r="ED1719" s="2"/>
      <c r="EE1719" s="2">
        <v>54328897</v>
      </c>
      <c r="EF1719" s="2">
        <v>8</v>
      </c>
      <c r="EG1719" s="2" t="s">
        <v>31</v>
      </c>
      <c r="EH1719" s="2">
        <v>0</v>
      </c>
      <c r="EI1719" s="2" t="s">
        <v>3</v>
      </c>
      <c r="EJ1719" s="2">
        <v>1</v>
      </c>
      <c r="EK1719" s="2">
        <v>500001</v>
      </c>
      <c r="EL1719" s="2" t="s">
        <v>32</v>
      </c>
      <c r="EM1719" s="2" t="s">
        <v>33</v>
      </c>
      <c r="EN1719" s="2"/>
      <c r="EO1719" s="2" t="s">
        <v>3</v>
      </c>
      <c r="EP1719" s="2"/>
      <c r="EQ1719" s="2">
        <v>0</v>
      </c>
      <c r="ER1719" s="2">
        <v>1391.4</v>
      </c>
      <c r="ES1719" s="2">
        <v>1391.4</v>
      </c>
      <c r="ET1719" s="2">
        <v>0</v>
      </c>
      <c r="EU1719" s="2">
        <v>0</v>
      </c>
      <c r="EV1719" s="2">
        <v>0</v>
      </c>
      <c r="EW1719" s="2">
        <v>0</v>
      </c>
      <c r="EX1719" s="2">
        <v>0</v>
      </c>
      <c r="EY1719" s="2"/>
      <c r="EZ1719" s="2"/>
      <c r="FA1719" s="2"/>
      <c r="FB1719" s="2"/>
      <c r="FC1719" s="2"/>
      <c r="FD1719" s="2"/>
      <c r="FE1719" s="2"/>
      <c r="FF1719" s="2"/>
      <c r="FG1719" s="2"/>
      <c r="FH1719" s="2"/>
      <c r="FI1719" s="2"/>
      <c r="FJ1719" s="2"/>
      <c r="FK1719" s="2"/>
      <c r="FL1719" s="2"/>
      <c r="FM1719" s="2"/>
      <c r="FN1719" s="2"/>
      <c r="FO1719" s="2"/>
      <c r="FP1719" s="2"/>
      <c r="FQ1719" s="2">
        <v>0</v>
      </c>
      <c r="FR1719" s="2">
        <f t="shared" si="1418"/>
        <v>0</v>
      </c>
      <c r="FS1719" s="2">
        <v>0</v>
      </c>
      <c r="FT1719" s="2"/>
      <c r="FU1719" s="2"/>
      <c r="FV1719" s="2"/>
      <c r="FW1719" s="2"/>
      <c r="FX1719" s="2">
        <v>0</v>
      </c>
      <c r="FY1719" s="2">
        <v>0</v>
      </c>
      <c r="FZ1719" s="2"/>
      <c r="GA1719" s="2" t="s">
        <v>3</v>
      </c>
      <c r="GB1719" s="2"/>
      <c r="GC1719" s="2"/>
      <c r="GD1719" s="2">
        <v>1</v>
      </c>
      <c r="GE1719" s="2"/>
      <c r="GF1719" s="2">
        <v>1401155302</v>
      </c>
      <c r="GG1719" s="2">
        <v>2</v>
      </c>
      <c r="GH1719" s="2">
        <v>1</v>
      </c>
      <c r="GI1719" s="2">
        <v>-2</v>
      </c>
      <c r="GJ1719" s="2">
        <v>0</v>
      </c>
      <c r="GK1719" s="2">
        <v>0</v>
      </c>
      <c r="GL1719" s="2">
        <f t="shared" si="1419"/>
        <v>0</v>
      </c>
      <c r="GM1719" s="2">
        <f t="shared" si="1420"/>
        <v>0</v>
      </c>
      <c r="GN1719" s="2">
        <f t="shared" si="1421"/>
        <v>0</v>
      </c>
      <c r="GO1719" s="2">
        <f t="shared" si="1422"/>
        <v>0</v>
      </c>
      <c r="GP1719" s="2">
        <f t="shared" si="1423"/>
        <v>0</v>
      </c>
      <c r="GQ1719" s="2"/>
      <c r="GR1719" s="2">
        <v>0</v>
      </c>
      <c r="GS1719" s="2">
        <v>3</v>
      </c>
      <c r="GT1719" s="2">
        <v>0</v>
      </c>
      <c r="GU1719" s="2" t="s">
        <v>3</v>
      </c>
      <c r="GV1719" s="2">
        <f t="shared" si="1393"/>
        <v>0</v>
      </c>
      <c r="GW1719" s="2">
        <v>1</v>
      </c>
      <c r="GX1719" s="2">
        <f t="shared" si="1424"/>
        <v>0</v>
      </c>
      <c r="GY1719" s="2"/>
      <c r="GZ1719" s="2"/>
      <c r="HA1719" s="2">
        <v>0</v>
      </c>
      <c r="HB1719" s="2">
        <v>0</v>
      </c>
      <c r="HC1719" s="2">
        <f t="shared" si="1425"/>
        <v>0</v>
      </c>
      <c r="HD1719" s="2"/>
      <c r="HE1719" s="2" t="s">
        <v>3</v>
      </c>
      <c r="HF1719" s="2" t="s">
        <v>3</v>
      </c>
      <c r="HG1719" s="2"/>
      <c r="HH1719" s="2"/>
      <c r="HI1719" s="2"/>
      <c r="HJ1719" s="2"/>
      <c r="HK1719" s="2"/>
      <c r="HL1719" s="2"/>
      <c r="HM1719" s="2" t="s">
        <v>3</v>
      </c>
      <c r="HN1719" s="2" t="s">
        <v>3</v>
      </c>
      <c r="HO1719" s="2" t="s">
        <v>3</v>
      </c>
      <c r="HP1719" s="2" t="s">
        <v>3</v>
      </c>
      <c r="HQ1719" s="2" t="s">
        <v>3</v>
      </c>
      <c r="HR1719" s="2"/>
      <c r="HS1719" s="2"/>
      <c r="HT1719" s="2"/>
      <c r="HU1719" s="2"/>
      <c r="HV1719" s="2"/>
      <c r="HW1719" s="2"/>
      <c r="HX1719" s="2"/>
      <c r="HY1719" s="2"/>
      <c r="HZ1719" s="2"/>
      <c r="IA1719" s="2"/>
      <c r="IB1719" s="2"/>
      <c r="IC1719" s="2"/>
      <c r="ID1719" s="2"/>
      <c r="IE1719" s="2"/>
      <c r="IF1719" s="2"/>
      <c r="IG1719" s="2"/>
      <c r="IH1719" s="2"/>
      <c r="II1719" s="2"/>
      <c r="IJ1719" s="2"/>
      <c r="IK1719" s="2">
        <v>0</v>
      </c>
      <c r="IL1719" s="2"/>
      <c r="IM1719" s="2"/>
      <c r="IN1719" s="2"/>
      <c r="IO1719" s="2"/>
      <c r="IP1719" s="2"/>
      <c r="IQ1719" s="2"/>
      <c r="IR1719" s="2"/>
      <c r="IS1719" s="2"/>
      <c r="IT1719" s="2"/>
      <c r="IU1719" s="2"/>
    </row>
    <row r="1720" spans="1:255" x14ac:dyDescent="0.2">
      <c r="A1720">
        <v>18</v>
      </c>
      <c r="B1720">
        <v>1</v>
      </c>
      <c r="C1720">
        <v>1413</v>
      </c>
      <c r="E1720" t="s">
        <v>743</v>
      </c>
      <c r="F1720" t="s">
        <v>414</v>
      </c>
      <c r="G1720" t="s">
        <v>415</v>
      </c>
      <c r="H1720" t="s">
        <v>78</v>
      </c>
      <c r="I1720">
        <f>I1718*J1720</f>
        <v>0</v>
      </c>
      <c r="J1720">
        <v>0.13200000000000001</v>
      </c>
      <c r="K1720">
        <v>0.13200000000000001</v>
      </c>
      <c r="L1720">
        <v>0.12672</v>
      </c>
      <c r="M1720">
        <v>0</v>
      </c>
      <c r="N1720">
        <f t="shared" si="1394"/>
        <v>0.12670000000000001</v>
      </c>
      <c r="O1720">
        <f t="shared" si="1395"/>
        <v>0</v>
      </c>
      <c r="P1720">
        <f t="shared" si="1396"/>
        <v>0</v>
      </c>
      <c r="Q1720">
        <f t="shared" si="1397"/>
        <v>0</v>
      </c>
      <c r="R1720">
        <f t="shared" si="1398"/>
        <v>0</v>
      </c>
      <c r="S1720">
        <f t="shared" si="1399"/>
        <v>0</v>
      </c>
      <c r="T1720">
        <f t="shared" si="1400"/>
        <v>0</v>
      </c>
      <c r="U1720">
        <f t="shared" si="1401"/>
        <v>0</v>
      </c>
      <c r="V1720">
        <f t="shared" si="1402"/>
        <v>0</v>
      </c>
      <c r="W1720">
        <f t="shared" si="1403"/>
        <v>0</v>
      </c>
      <c r="X1720">
        <f t="shared" si="1404"/>
        <v>0</v>
      </c>
      <c r="Y1720">
        <f t="shared" si="1405"/>
        <v>0</v>
      </c>
      <c r="AA1720">
        <v>69726884</v>
      </c>
      <c r="AB1720">
        <f t="shared" si="1406"/>
        <v>5808.34</v>
      </c>
      <c r="AC1720">
        <f t="shared" si="1427"/>
        <v>5808.34</v>
      </c>
      <c r="AD1720">
        <f t="shared" si="1388"/>
        <v>0</v>
      </c>
      <c r="AE1720">
        <f t="shared" si="1389"/>
        <v>0</v>
      </c>
      <c r="AF1720">
        <f t="shared" si="1390"/>
        <v>0</v>
      </c>
      <c r="AG1720">
        <f t="shared" si="1407"/>
        <v>0</v>
      </c>
      <c r="AH1720">
        <f t="shared" si="1391"/>
        <v>0</v>
      </c>
      <c r="AI1720">
        <f t="shared" si="1392"/>
        <v>0</v>
      </c>
      <c r="AJ1720">
        <f t="shared" si="1408"/>
        <v>24.55</v>
      </c>
      <c r="AK1720">
        <v>5808.3400000000011</v>
      </c>
      <c r="AL1720">
        <v>5808.3400000000011</v>
      </c>
      <c r="AM1720">
        <v>0</v>
      </c>
      <c r="AN1720">
        <v>0</v>
      </c>
      <c r="AO1720">
        <v>0</v>
      </c>
      <c r="AP1720">
        <v>0</v>
      </c>
      <c r="AQ1720">
        <v>0</v>
      </c>
      <c r="AR1720">
        <v>0</v>
      </c>
      <c r="AS1720">
        <v>24.55</v>
      </c>
      <c r="AT1720">
        <v>0</v>
      </c>
      <c r="AU1720">
        <v>0</v>
      </c>
      <c r="AV1720">
        <v>1</v>
      </c>
      <c r="AW1720">
        <v>1</v>
      </c>
      <c r="AZ1720">
        <v>1</v>
      </c>
      <c r="BA1720">
        <v>1</v>
      </c>
      <c r="BB1720">
        <v>1</v>
      </c>
      <c r="BC1720">
        <v>7.56</v>
      </c>
      <c r="BD1720" t="s">
        <v>3</v>
      </c>
      <c r="BE1720" t="s">
        <v>3</v>
      </c>
      <c r="BF1720" t="s">
        <v>3</v>
      </c>
      <c r="BG1720" t="s">
        <v>3</v>
      </c>
      <c r="BH1720">
        <v>3</v>
      </c>
      <c r="BI1720">
        <v>1</v>
      </c>
      <c r="BJ1720" t="s">
        <v>416</v>
      </c>
      <c r="BM1720">
        <v>500001</v>
      </c>
      <c r="BN1720">
        <v>0</v>
      </c>
      <c r="BO1720" t="s">
        <v>3</v>
      </c>
      <c r="BP1720">
        <v>0</v>
      </c>
      <c r="BQ1720">
        <v>8</v>
      </c>
      <c r="BR1720">
        <v>0</v>
      </c>
      <c r="BS1720">
        <v>1</v>
      </c>
      <c r="BT1720">
        <v>1</v>
      </c>
      <c r="BU1720">
        <v>1</v>
      </c>
      <c r="BV1720">
        <v>1</v>
      </c>
      <c r="BW1720">
        <v>1</v>
      </c>
      <c r="BX1720">
        <v>1</v>
      </c>
      <c r="BY1720" t="s">
        <v>3</v>
      </c>
      <c r="BZ1720">
        <v>0</v>
      </c>
      <c r="CA1720">
        <v>0</v>
      </c>
      <c r="CB1720" t="s">
        <v>3</v>
      </c>
      <c r="CE1720">
        <v>0</v>
      </c>
      <c r="CF1720">
        <v>0</v>
      </c>
      <c r="CG1720">
        <v>0</v>
      </c>
      <c r="CH1720">
        <v>129</v>
      </c>
      <c r="CI1720">
        <v>1</v>
      </c>
      <c r="CJ1720">
        <v>0</v>
      </c>
      <c r="CK1720">
        <v>0</v>
      </c>
      <c r="CL1720">
        <v>0</v>
      </c>
      <c r="CM1720">
        <v>0</v>
      </c>
      <c r="CN1720" t="s">
        <v>3</v>
      </c>
      <c r="CO1720">
        <v>0</v>
      </c>
      <c r="CP1720">
        <f t="shared" si="1409"/>
        <v>0</v>
      </c>
      <c r="CQ1720">
        <f t="shared" si="1410"/>
        <v>43911.0504</v>
      </c>
      <c r="CR1720">
        <f t="shared" si="1411"/>
        <v>0</v>
      </c>
      <c r="CS1720">
        <f t="shared" si="1412"/>
        <v>0</v>
      </c>
      <c r="CT1720">
        <f t="shared" si="1413"/>
        <v>0</v>
      </c>
      <c r="CU1720">
        <f t="shared" si="1414"/>
        <v>0</v>
      </c>
      <c r="CV1720">
        <f t="shared" si="1415"/>
        <v>0</v>
      </c>
      <c r="CW1720">
        <f t="shared" si="1416"/>
        <v>0</v>
      </c>
      <c r="CX1720">
        <f t="shared" si="1417"/>
        <v>24.55</v>
      </c>
      <c r="CY1720">
        <f>(S1720+R1720)*(BZ1720/100)</f>
        <v>0</v>
      </c>
      <c r="CZ1720">
        <f>(S1720+R1720)*(CA1720/100)</f>
        <v>0</v>
      </c>
      <c r="DC1720" t="s">
        <v>3</v>
      </c>
      <c r="DD1720" t="s">
        <v>3</v>
      </c>
      <c r="DE1720" t="s">
        <v>3</v>
      </c>
      <c r="DF1720" t="s">
        <v>3</v>
      </c>
      <c r="DG1720" t="s">
        <v>3</v>
      </c>
      <c r="DH1720" t="s">
        <v>3</v>
      </c>
      <c r="DI1720" t="s">
        <v>3</v>
      </c>
      <c r="DJ1720" t="s">
        <v>3</v>
      </c>
      <c r="DK1720" t="s">
        <v>3</v>
      </c>
      <c r="DL1720" t="s">
        <v>3</v>
      </c>
      <c r="DM1720" t="s">
        <v>3</v>
      </c>
      <c r="DN1720">
        <v>0</v>
      </c>
      <c r="DO1720">
        <v>0</v>
      </c>
      <c r="DP1720">
        <v>1</v>
      </c>
      <c r="DQ1720">
        <v>1</v>
      </c>
      <c r="DU1720">
        <v>1009</v>
      </c>
      <c r="DV1720" t="s">
        <v>78</v>
      </c>
      <c r="DW1720" t="s">
        <v>78</v>
      </c>
      <c r="DX1720">
        <v>1000</v>
      </c>
      <c r="DZ1720" t="s">
        <v>3</v>
      </c>
      <c r="EA1720" t="s">
        <v>3</v>
      </c>
      <c r="EB1720" t="s">
        <v>3</v>
      </c>
      <c r="EC1720" t="s">
        <v>3</v>
      </c>
      <c r="EE1720">
        <v>54328897</v>
      </c>
      <c r="EF1720">
        <v>8</v>
      </c>
      <c r="EG1720" t="s">
        <v>31</v>
      </c>
      <c r="EH1720">
        <v>0</v>
      </c>
      <c r="EI1720" t="s">
        <v>3</v>
      </c>
      <c r="EJ1720">
        <v>1</v>
      </c>
      <c r="EK1720">
        <v>500001</v>
      </c>
      <c r="EL1720" t="s">
        <v>32</v>
      </c>
      <c r="EM1720" t="s">
        <v>33</v>
      </c>
      <c r="EO1720" t="s">
        <v>3</v>
      </c>
      <c r="EQ1720">
        <v>0</v>
      </c>
      <c r="ER1720">
        <v>42000</v>
      </c>
      <c r="ES1720">
        <v>5808.3400000000011</v>
      </c>
      <c r="ET1720">
        <v>0</v>
      </c>
      <c r="EU1720">
        <v>0</v>
      </c>
      <c r="EV1720">
        <v>0</v>
      </c>
      <c r="EW1720">
        <v>0</v>
      </c>
      <c r="EX1720">
        <v>0</v>
      </c>
      <c r="EZ1720">
        <v>5</v>
      </c>
      <c r="FC1720">
        <v>0</v>
      </c>
      <c r="FD1720">
        <v>18</v>
      </c>
      <c r="FF1720">
        <v>42000</v>
      </c>
      <c r="FQ1720">
        <v>0</v>
      </c>
      <c r="FR1720">
        <f t="shared" si="1418"/>
        <v>0</v>
      </c>
      <c r="FS1720">
        <v>0</v>
      </c>
      <c r="FX1720">
        <v>0</v>
      </c>
      <c r="FY1720">
        <v>0</v>
      </c>
      <c r="GA1720" t="s">
        <v>417</v>
      </c>
      <c r="GD1720">
        <v>1</v>
      </c>
      <c r="GF1720">
        <v>1401155302</v>
      </c>
      <c r="GG1720">
        <v>2</v>
      </c>
      <c r="GH1720">
        <v>3</v>
      </c>
      <c r="GI1720">
        <v>5</v>
      </c>
      <c r="GJ1720">
        <v>0</v>
      </c>
      <c r="GK1720">
        <v>0</v>
      </c>
      <c r="GL1720">
        <f t="shared" si="1419"/>
        <v>0</v>
      </c>
      <c r="GM1720">
        <f t="shared" si="1420"/>
        <v>0</v>
      </c>
      <c r="GN1720">
        <f t="shared" si="1421"/>
        <v>0</v>
      </c>
      <c r="GO1720">
        <f t="shared" si="1422"/>
        <v>0</v>
      </c>
      <c r="GP1720">
        <f t="shared" si="1423"/>
        <v>0</v>
      </c>
      <c r="GR1720">
        <v>1</v>
      </c>
      <c r="GS1720">
        <v>1</v>
      </c>
      <c r="GT1720">
        <v>0</v>
      </c>
      <c r="GU1720" t="s">
        <v>3</v>
      </c>
      <c r="GV1720">
        <f t="shared" si="1393"/>
        <v>0</v>
      </c>
      <c r="GW1720">
        <v>1</v>
      </c>
      <c r="GX1720">
        <f t="shared" si="1424"/>
        <v>0</v>
      </c>
      <c r="HA1720">
        <v>0</v>
      </c>
      <c r="HB1720">
        <v>0</v>
      </c>
      <c r="HC1720">
        <f t="shared" si="1425"/>
        <v>0</v>
      </c>
      <c r="HE1720" t="s">
        <v>35</v>
      </c>
      <c r="HF1720" t="s">
        <v>36</v>
      </c>
      <c r="HM1720" t="s">
        <v>3</v>
      </c>
      <c r="HN1720" t="s">
        <v>3</v>
      </c>
      <c r="HO1720" t="s">
        <v>3</v>
      </c>
      <c r="HP1720" t="s">
        <v>3</v>
      </c>
      <c r="HQ1720" t="s">
        <v>3</v>
      </c>
      <c r="IK1720">
        <v>0</v>
      </c>
    </row>
    <row r="1721" spans="1:255" x14ac:dyDescent="0.2">
      <c r="A1721" s="2">
        <v>18</v>
      </c>
      <c r="B1721" s="2">
        <v>1</v>
      </c>
      <c r="C1721" s="2">
        <v>1404</v>
      </c>
      <c r="D1721" s="2"/>
      <c r="E1721" s="2" t="s">
        <v>744</v>
      </c>
      <c r="F1721" s="2" t="s">
        <v>419</v>
      </c>
      <c r="G1721" s="2" t="s">
        <v>420</v>
      </c>
      <c r="H1721" s="2" t="s">
        <v>78</v>
      </c>
      <c r="I1721" s="2">
        <f>I1717*J1721</f>
        <v>0</v>
      </c>
      <c r="J1721" s="2">
        <v>1.9E-2</v>
      </c>
      <c r="K1721" s="2">
        <v>1.9E-2</v>
      </c>
      <c r="L1721" s="2">
        <v>1.8239999999999999E-2</v>
      </c>
      <c r="M1721" s="2">
        <v>0</v>
      </c>
      <c r="N1721" s="2">
        <f t="shared" si="1394"/>
        <v>1.8200000000000001E-2</v>
      </c>
      <c r="O1721" s="2">
        <f t="shared" si="1395"/>
        <v>0</v>
      </c>
      <c r="P1721" s="2">
        <f t="shared" si="1396"/>
        <v>0</v>
      </c>
      <c r="Q1721" s="2">
        <f t="shared" si="1397"/>
        <v>0</v>
      </c>
      <c r="R1721" s="2">
        <f t="shared" si="1398"/>
        <v>0</v>
      </c>
      <c r="S1721" s="2">
        <f t="shared" si="1399"/>
        <v>0</v>
      </c>
      <c r="T1721" s="2">
        <f t="shared" si="1400"/>
        <v>0</v>
      </c>
      <c r="U1721" s="2">
        <f t="shared" si="1401"/>
        <v>0</v>
      </c>
      <c r="V1721" s="2">
        <f t="shared" si="1402"/>
        <v>0</v>
      </c>
      <c r="W1721" s="2">
        <f t="shared" si="1403"/>
        <v>0</v>
      </c>
      <c r="X1721" s="2">
        <f t="shared" si="1404"/>
        <v>0</v>
      </c>
      <c r="Y1721" s="2">
        <f t="shared" si="1405"/>
        <v>0</v>
      </c>
      <c r="Z1721" s="2"/>
      <c r="AA1721" s="2">
        <v>69726971</v>
      </c>
      <c r="AB1721" s="2">
        <f t="shared" si="1406"/>
        <v>1534.65</v>
      </c>
      <c r="AC1721" s="2">
        <f t="shared" si="1427"/>
        <v>1534.65</v>
      </c>
      <c r="AD1721" s="2">
        <f t="shared" si="1388"/>
        <v>0</v>
      </c>
      <c r="AE1721" s="2">
        <f t="shared" si="1389"/>
        <v>0</v>
      </c>
      <c r="AF1721" s="2">
        <f t="shared" si="1390"/>
        <v>0</v>
      </c>
      <c r="AG1721" s="2">
        <f t="shared" si="1407"/>
        <v>0</v>
      </c>
      <c r="AH1721" s="2">
        <f t="shared" si="1391"/>
        <v>0</v>
      </c>
      <c r="AI1721" s="2">
        <f t="shared" si="1392"/>
        <v>0</v>
      </c>
      <c r="AJ1721" s="2">
        <f t="shared" si="1408"/>
        <v>27.08</v>
      </c>
      <c r="AK1721" s="2">
        <v>1534.65</v>
      </c>
      <c r="AL1721" s="2">
        <v>1534.65</v>
      </c>
      <c r="AM1721" s="2">
        <v>0</v>
      </c>
      <c r="AN1721" s="2">
        <v>0</v>
      </c>
      <c r="AO1721" s="2">
        <v>0</v>
      </c>
      <c r="AP1721" s="2">
        <v>0</v>
      </c>
      <c r="AQ1721" s="2">
        <v>0</v>
      </c>
      <c r="AR1721" s="2">
        <v>0</v>
      </c>
      <c r="AS1721" s="2">
        <v>27.08</v>
      </c>
      <c r="AT1721" s="2">
        <v>0</v>
      </c>
      <c r="AU1721" s="2">
        <v>0</v>
      </c>
      <c r="AV1721" s="2">
        <v>1</v>
      </c>
      <c r="AW1721" s="2">
        <v>1</v>
      </c>
      <c r="AX1721" s="2"/>
      <c r="AY1721" s="2"/>
      <c r="AZ1721" s="2">
        <v>1</v>
      </c>
      <c r="BA1721" s="2">
        <v>1</v>
      </c>
      <c r="BB1721" s="2">
        <v>1</v>
      </c>
      <c r="BC1721" s="2">
        <v>1</v>
      </c>
      <c r="BD1721" s="2" t="s">
        <v>3</v>
      </c>
      <c r="BE1721" s="2" t="s">
        <v>3</v>
      </c>
      <c r="BF1721" s="2" t="s">
        <v>3</v>
      </c>
      <c r="BG1721" s="2" t="s">
        <v>3</v>
      </c>
      <c r="BH1721" s="2">
        <v>3</v>
      </c>
      <c r="BI1721" s="2">
        <v>1</v>
      </c>
      <c r="BJ1721" s="2" t="s">
        <v>421</v>
      </c>
      <c r="BK1721" s="2"/>
      <c r="BL1721" s="2"/>
      <c r="BM1721" s="2">
        <v>500001</v>
      </c>
      <c r="BN1721" s="2">
        <v>0</v>
      </c>
      <c r="BO1721" s="2" t="s">
        <v>3</v>
      </c>
      <c r="BP1721" s="2">
        <v>0</v>
      </c>
      <c r="BQ1721" s="2">
        <v>8</v>
      </c>
      <c r="BR1721" s="2">
        <v>0</v>
      </c>
      <c r="BS1721" s="2">
        <v>1</v>
      </c>
      <c r="BT1721" s="2">
        <v>1</v>
      </c>
      <c r="BU1721" s="2">
        <v>1</v>
      </c>
      <c r="BV1721" s="2">
        <v>1</v>
      </c>
      <c r="BW1721" s="2">
        <v>1</v>
      </c>
      <c r="BX1721" s="2">
        <v>1</v>
      </c>
      <c r="BY1721" s="2" t="s">
        <v>3</v>
      </c>
      <c r="BZ1721" s="2">
        <v>0</v>
      </c>
      <c r="CA1721" s="2">
        <v>0</v>
      </c>
      <c r="CB1721" s="2" t="s">
        <v>3</v>
      </c>
      <c r="CC1721" s="2"/>
      <c r="CD1721" s="2"/>
      <c r="CE1721" s="2">
        <v>0</v>
      </c>
      <c r="CF1721" s="2">
        <v>0</v>
      </c>
      <c r="CG1721" s="2">
        <v>0</v>
      </c>
      <c r="CH1721" s="2">
        <v>129</v>
      </c>
      <c r="CI1721" s="2">
        <v>2</v>
      </c>
      <c r="CJ1721" s="2">
        <v>0</v>
      </c>
      <c r="CK1721" s="2">
        <v>0</v>
      </c>
      <c r="CL1721" s="2">
        <v>0</v>
      </c>
      <c r="CM1721" s="2">
        <v>0</v>
      </c>
      <c r="CN1721" s="2" t="s">
        <v>3</v>
      </c>
      <c r="CO1721" s="2">
        <v>0</v>
      </c>
      <c r="CP1721" s="2">
        <f t="shared" si="1409"/>
        <v>0</v>
      </c>
      <c r="CQ1721" s="2">
        <f t="shared" si="1410"/>
        <v>1534.65</v>
      </c>
      <c r="CR1721" s="2">
        <f t="shared" si="1411"/>
        <v>0</v>
      </c>
      <c r="CS1721" s="2">
        <f t="shared" si="1412"/>
        <v>0</v>
      </c>
      <c r="CT1721" s="2">
        <f t="shared" si="1413"/>
        <v>0</v>
      </c>
      <c r="CU1721" s="2">
        <f t="shared" si="1414"/>
        <v>0</v>
      </c>
      <c r="CV1721" s="2">
        <f t="shared" si="1415"/>
        <v>0</v>
      </c>
      <c r="CW1721" s="2">
        <f t="shared" si="1416"/>
        <v>0</v>
      </c>
      <c r="CX1721" s="2">
        <f t="shared" si="1417"/>
        <v>27.08</v>
      </c>
      <c r="CY1721" s="2">
        <f>(((S1721+R1721)*AT1721)/100)</f>
        <v>0</v>
      </c>
      <c r="CZ1721" s="2">
        <f>(((S1721+R1721)*AU1721)/100)</f>
        <v>0</v>
      </c>
      <c r="DA1721" s="2"/>
      <c r="DB1721" s="2"/>
      <c r="DC1721" s="2" t="s">
        <v>3</v>
      </c>
      <c r="DD1721" s="2" t="s">
        <v>3</v>
      </c>
      <c r="DE1721" s="2" t="s">
        <v>3</v>
      </c>
      <c r="DF1721" s="2" t="s">
        <v>3</v>
      </c>
      <c r="DG1721" s="2" t="s">
        <v>3</v>
      </c>
      <c r="DH1721" s="2" t="s">
        <v>3</v>
      </c>
      <c r="DI1721" s="2" t="s">
        <v>3</v>
      </c>
      <c r="DJ1721" s="2" t="s">
        <v>3</v>
      </c>
      <c r="DK1721" s="2" t="s">
        <v>3</v>
      </c>
      <c r="DL1721" s="2" t="s">
        <v>3</v>
      </c>
      <c r="DM1721" s="2" t="s">
        <v>3</v>
      </c>
      <c r="DN1721" s="2">
        <v>0</v>
      </c>
      <c r="DO1721" s="2">
        <v>0</v>
      </c>
      <c r="DP1721" s="2">
        <v>1</v>
      </c>
      <c r="DQ1721" s="2">
        <v>1</v>
      </c>
      <c r="DR1721" s="2"/>
      <c r="DS1721" s="2"/>
      <c r="DT1721" s="2"/>
      <c r="DU1721" s="2">
        <v>1009</v>
      </c>
      <c r="DV1721" s="2" t="s">
        <v>78</v>
      </c>
      <c r="DW1721" s="2" t="s">
        <v>78</v>
      </c>
      <c r="DX1721" s="2">
        <v>1000</v>
      </c>
      <c r="DY1721" s="2"/>
      <c r="DZ1721" s="2" t="s">
        <v>3</v>
      </c>
      <c r="EA1721" s="2" t="s">
        <v>3</v>
      </c>
      <c r="EB1721" s="2" t="s">
        <v>3</v>
      </c>
      <c r="EC1721" s="2" t="s">
        <v>3</v>
      </c>
      <c r="ED1721" s="2"/>
      <c r="EE1721" s="2">
        <v>54328897</v>
      </c>
      <c r="EF1721" s="2">
        <v>8</v>
      </c>
      <c r="EG1721" s="2" t="s">
        <v>31</v>
      </c>
      <c r="EH1721" s="2">
        <v>0</v>
      </c>
      <c r="EI1721" s="2" t="s">
        <v>3</v>
      </c>
      <c r="EJ1721" s="2">
        <v>1</v>
      </c>
      <c r="EK1721" s="2">
        <v>500001</v>
      </c>
      <c r="EL1721" s="2" t="s">
        <v>32</v>
      </c>
      <c r="EM1721" s="2" t="s">
        <v>33</v>
      </c>
      <c r="EN1721" s="2"/>
      <c r="EO1721" s="2" t="s">
        <v>3</v>
      </c>
      <c r="EP1721" s="2"/>
      <c r="EQ1721" s="2">
        <v>0</v>
      </c>
      <c r="ER1721" s="2">
        <v>1534.65</v>
      </c>
      <c r="ES1721" s="2">
        <v>1534.65</v>
      </c>
      <c r="ET1721" s="2">
        <v>0</v>
      </c>
      <c r="EU1721" s="2">
        <v>0</v>
      </c>
      <c r="EV1721" s="2">
        <v>0</v>
      </c>
      <c r="EW1721" s="2">
        <v>0</v>
      </c>
      <c r="EX1721" s="2">
        <v>0</v>
      </c>
      <c r="EY1721" s="2"/>
      <c r="EZ1721" s="2"/>
      <c r="FA1721" s="2"/>
      <c r="FB1721" s="2"/>
      <c r="FC1721" s="2"/>
      <c r="FD1721" s="2"/>
      <c r="FE1721" s="2"/>
      <c r="FF1721" s="2"/>
      <c r="FG1721" s="2"/>
      <c r="FH1721" s="2"/>
      <c r="FI1721" s="2"/>
      <c r="FJ1721" s="2"/>
      <c r="FK1721" s="2"/>
      <c r="FL1721" s="2"/>
      <c r="FM1721" s="2"/>
      <c r="FN1721" s="2"/>
      <c r="FO1721" s="2"/>
      <c r="FP1721" s="2"/>
      <c r="FQ1721" s="2">
        <v>0</v>
      </c>
      <c r="FR1721" s="2">
        <f t="shared" si="1418"/>
        <v>0</v>
      </c>
      <c r="FS1721" s="2">
        <v>0</v>
      </c>
      <c r="FT1721" s="2"/>
      <c r="FU1721" s="2"/>
      <c r="FV1721" s="2"/>
      <c r="FW1721" s="2"/>
      <c r="FX1721" s="2">
        <v>0</v>
      </c>
      <c r="FY1721" s="2">
        <v>0</v>
      </c>
      <c r="FZ1721" s="2"/>
      <c r="GA1721" s="2" t="s">
        <v>3</v>
      </c>
      <c r="GB1721" s="2"/>
      <c r="GC1721" s="2"/>
      <c r="GD1721" s="2">
        <v>1</v>
      </c>
      <c r="GE1721" s="2"/>
      <c r="GF1721" s="2">
        <v>353463573</v>
      </c>
      <c r="GG1721" s="2">
        <v>2</v>
      </c>
      <c r="GH1721" s="2">
        <v>1</v>
      </c>
      <c r="GI1721" s="2">
        <v>-2</v>
      </c>
      <c r="GJ1721" s="2">
        <v>0</v>
      </c>
      <c r="GK1721" s="2">
        <v>0</v>
      </c>
      <c r="GL1721" s="2">
        <f t="shared" si="1419"/>
        <v>0</v>
      </c>
      <c r="GM1721" s="2">
        <f t="shared" si="1420"/>
        <v>0</v>
      </c>
      <c r="GN1721" s="2">
        <f t="shared" si="1421"/>
        <v>0</v>
      </c>
      <c r="GO1721" s="2">
        <f t="shared" si="1422"/>
        <v>0</v>
      </c>
      <c r="GP1721" s="2">
        <f t="shared" si="1423"/>
        <v>0</v>
      </c>
      <c r="GQ1721" s="2"/>
      <c r="GR1721" s="2">
        <v>0</v>
      </c>
      <c r="GS1721" s="2">
        <v>3</v>
      </c>
      <c r="GT1721" s="2">
        <v>0</v>
      </c>
      <c r="GU1721" s="2" t="s">
        <v>3</v>
      </c>
      <c r="GV1721" s="2">
        <f t="shared" si="1393"/>
        <v>0</v>
      </c>
      <c r="GW1721" s="2">
        <v>1</v>
      </c>
      <c r="GX1721" s="2">
        <f t="shared" si="1424"/>
        <v>0</v>
      </c>
      <c r="GY1721" s="2"/>
      <c r="GZ1721" s="2"/>
      <c r="HA1721" s="2">
        <v>0</v>
      </c>
      <c r="HB1721" s="2">
        <v>0</v>
      </c>
      <c r="HC1721" s="2">
        <f t="shared" si="1425"/>
        <v>0</v>
      </c>
      <c r="HD1721" s="2"/>
      <c r="HE1721" s="2" t="s">
        <v>3</v>
      </c>
      <c r="HF1721" s="2" t="s">
        <v>3</v>
      </c>
      <c r="HG1721" s="2"/>
      <c r="HH1721" s="2"/>
      <c r="HI1721" s="2"/>
      <c r="HJ1721" s="2"/>
      <c r="HK1721" s="2"/>
      <c r="HL1721" s="2"/>
      <c r="HM1721" s="2" t="s">
        <v>3</v>
      </c>
      <c r="HN1721" s="2" t="s">
        <v>3</v>
      </c>
      <c r="HO1721" s="2" t="s">
        <v>3</v>
      </c>
      <c r="HP1721" s="2" t="s">
        <v>3</v>
      </c>
      <c r="HQ1721" s="2" t="s">
        <v>3</v>
      </c>
      <c r="HR1721" s="2"/>
      <c r="HS1721" s="2"/>
      <c r="HT1721" s="2"/>
      <c r="HU1721" s="2"/>
      <c r="HV1721" s="2"/>
      <c r="HW1721" s="2"/>
      <c r="HX1721" s="2"/>
      <c r="HY1721" s="2"/>
      <c r="HZ1721" s="2"/>
      <c r="IA1721" s="2"/>
      <c r="IB1721" s="2"/>
      <c r="IC1721" s="2"/>
      <c r="ID1721" s="2"/>
      <c r="IE1721" s="2"/>
      <c r="IF1721" s="2"/>
      <c r="IG1721" s="2"/>
      <c r="IH1721" s="2"/>
      <c r="II1721" s="2"/>
      <c r="IJ1721" s="2"/>
      <c r="IK1721" s="2">
        <v>0</v>
      </c>
      <c r="IL1721" s="2"/>
      <c r="IM1721" s="2"/>
      <c r="IN1721" s="2"/>
      <c r="IO1721" s="2"/>
      <c r="IP1721" s="2"/>
      <c r="IQ1721" s="2"/>
      <c r="IR1721" s="2"/>
      <c r="IS1721" s="2"/>
      <c r="IT1721" s="2"/>
      <c r="IU1721" s="2"/>
    </row>
    <row r="1722" spans="1:255" x14ac:dyDescent="0.2">
      <c r="A1722">
        <v>18</v>
      </c>
      <c r="B1722">
        <v>1</v>
      </c>
      <c r="C1722">
        <v>1414</v>
      </c>
      <c r="E1722" t="s">
        <v>744</v>
      </c>
      <c r="F1722" t="s">
        <v>419</v>
      </c>
      <c r="G1722" t="s">
        <v>420</v>
      </c>
      <c r="H1722" t="s">
        <v>78</v>
      </c>
      <c r="I1722">
        <f>I1718*J1722</f>
        <v>0</v>
      </c>
      <c r="J1722">
        <v>1.9E-2</v>
      </c>
      <c r="K1722">
        <v>1.9E-2</v>
      </c>
      <c r="L1722">
        <v>1.8239999999999999E-2</v>
      </c>
      <c r="M1722">
        <v>0</v>
      </c>
      <c r="N1722">
        <f t="shared" si="1394"/>
        <v>1.8200000000000001E-2</v>
      </c>
      <c r="O1722">
        <f t="shared" si="1395"/>
        <v>0</v>
      </c>
      <c r="P1722">
        <f t="shared" si="1396"/>
        <v>0</v>
      </c>
      <c r="Q1722">
        <f t="shared" si="1397"/>
        <v>0</v>
      </c>
      <c r="R1722">
        <f t="shared" si="1398"/>
        <v>0</v>
      </c>
      <c r="S1722">
        <f t="shared" si="1399"/>
        <v>0</v>
      </c>
      <c r="T1722">
        <f t="shared" si="1400"/>
        <v>0</v>
      </c>
      <c r="U1722">
        <f t="shared" si="1401"/>
        <v>0</v>
      </c>
      <c r="V1722">
        <f t="shared" si="1402"/>
        <v>0</v>
      </c>
      <c r="W1722">
        <f t="shared" si="1403"/>
        <v>0</v>
      </c>
      <c r="X1722">
        <f t="shared" si="1404"/>
        <v>0</v>
      </c>
      <c r="Y1722">
        <f t="shared" si="1405"/>
        <v>0</v>
      </c>
      <c r="AA1722">
        <v>69726884</v>
      </c>
      <c r="AB1722">
        <f t="shared" si="1406"/>
        <v>5808.34</v>
      </c>
      <c r="AC1722">
        <f t="shared" si="1427"/>
        <v>5808.34</v>
      </c>
      <c r="AD1722">
        <f t="shared" si="1388"/>
        <v>0</v>
      </c>
      <c r="AE1722">
        <f t="shared" si="1389"/>
        <v>0</v>
      </c>
      <c r="AF1722">
        <f t="shared" si="1390"/>
        <v>0</v>
      </c>
      <c r="AG1722">
        <f t="shared" si="1407"/>
        <v>0</v>
      </c>
      <c r="AH1722">
        <f t="shared" si="1391"/>
        <v>0</v>
      </c>
      <c r="AI1722">
        <f t="shared" si="1392"/>
        <v>0</v>
      </c>
      <c r="AJ1722">
        <f t="shared" si="1408"/>
        <v>27.08</v>
      </c>
      <c r="AK1722">
        <v>5808.3400000000011</v>
      </c>
      <c r="AL1722">
        <v>5808.3400000000011</v>
      </c>
      <c r="AM1722">
        <v>0</v>
      </c>
      <c r="AN1722">
        <v>0</v>
      </c>
      <c r="AO1722">
        <v>0</v>
      </c>
      <c r="AP1722">
        <v>0</v>
      </c>
      <c r="AQ1722">
        <v>0</v>
      </c>
      <c r="AR1722">
        <v>0</v>
      </c>
      <c r="AS1722">
        <v>27.08</v>
      </c>
      <c r="AT1722">
        <v>0</v>
      </c>
      <c r="AU1722">
        <v>0</v>
      </c>
      <c r="AV1722">
        <v>1</v>
      </c>
      <c r="AW1722">
        <v>1</v>
      </c>
      <c r="AZ1722">
        <v>1</v>
      </c>
      <c r="BA1722">
        <v>1</v>
      </c>
      <c r="BB1722">
        <v>1</v>
      </c>
      <c r="BC1722">
        <v>7.56</v>
      </c>
      <c r="BD1722" t="s">
        <v>3</v>
      </c>
      <c r="BE1722" t="s">
        <v>3</v>
      </c>
      <c r="BF1722" t="s">
        <v>3</v>
      </c>
      <c r="BG1722" t="s">
        <v>3</v>
      </c>
      <c r="BH1722">
        <v>3</v>
      </c>
      <c r="BI1722">
        <v>1</v>
      </c>
      <c r="BJ1722" t="s">
        <v>421</v>
      </c>
      <c r="BM1722">
        <v>500001</v>
      </c>
      <c r="BN1722">
        <v>0</v>
      </c>
      <c r="BO1722" t="s">
        <v>3</v>
      </c>
      <c r="BP1722">
        <v>0</v>
      </c>
      <c r="BQ1722">
        <v>8</v>
      </c>
      <c r="BR1722">
        <v>0</v>
      </c>
      <c r="BS1722">
        <v>1</v>
      </c>
      <c r="BT1722">
        <v>1</v>
      </c>
      <c r="BU1722">
        <v>1</v>
      </c>
      <c r="BV1722">
        <v>1</v>
      </c>
      <c r="BW1722">
        <v>1</v>
      </c>
      <c r="BX1722">
        <v>1</v>
      </c>
      <c r="BY1722" t="s">
        <v>3</v>
      </c>
      <c r="BZ1722">
        <v>0</v>
      </c>
      <c r="CA1722">
        <v>0</v>
      </c>
      <c r="CB1722" t="s">
        <v>3</v>
      </c>
      <c r="CE1722">
        <v>0</v>
      </c>
      <c r="CF1722">
        <v>0</v>
      </c>
      <c r="CG1722">
        <v>0</v>
      </c>
      <c r="CH1722">
        <v>129</v>
      </c>
      <c r="CI1722">
        <v>2</v>
      </c>
      <c r="CJ1722">
        <v>0</v>
      </c>
      <c r="CK1722">
        <v>0</v>
      </c>
      <c r="CL1722">
        <v>0</v>
      </c>
      <c r="CM1722">
        <v>0</v>
      </c>
      <c r="CN1722" t="s">
        <v>3</v>
      </c>
      <c r="CO1722">
        <v>0</v>
      </c>
      <c r="CP1722">
        <f t="shared" si="1409"/>
        <v>0</v>
      </c>
      <c r="CQ1722">
        <f t="shared" si="1410"/>
        <v>43911.0504</v>
      </c>
      <c r="CR1722">
        <f t="shared" si="1411"/>
        <v>0</v>
      </c>
      <c r="CS1722">
        <f t="shared" si="1412"/>
        <v>0</v>
      </c>
      <c r="CT1722">
        <f t="shared" si="1413"/>
        <v>0</v>
      </c>
      <c r="CU1722">
        <f t="shared" si="1414"/>
        <v>0</v>
      </c>
      <c r="CV1722">
        <f t="shared" si="1415"/>
        <v>0</v>
      </c>
      <c r="CW1722">
        <f t="shared" si="1416"/>
        <v>0</v>
      </c>
      <c r="CX1722">
        <f t="shared" si="1417"/>
        <v>27.08</v>
      </c>
      <c r="CY1722">
        <f>(S1722+R1722)*(BZ1722/100)</f>
        <v>0</v>
      </c>
      <c r="CZ1722">
        <f>(S1722+R1722)*(CA1722/100)</f>
        <v>0</v>
      </c>
      <c r="DC1722" t="s">
        <v>3</v>
      </c>
      <c r="DD1722" t="s">
        <v>3</v>
      </c>
      <c r="DE1722" t="s">
        <v>3</v>
      </c>
      <c r="DF1722" t="s">
        <v>3</v>
      </c>
      <c r="DG1722" t="s">
        <v>3</v>
      </c>
      <c r="DH1722" t="s">
        <v>3</v>
      </c>
      <c r="DI1722" t="s">
        <v>3</v>
      </c>
      <c r="DJ1722" t="s">
        <v>3</v>
      </c>
      <c r="DK1722" t="s">
        <v>3</v>
      </c>
      <c r="DL1722" t="s">
        <v>3</v>
      </c>
      <c r="DM1722" t="s">
        <v>3</v>
      </c>
      <c r="DN1722">
        <v>0</v>
      </c>
      <c r="DO1722">
        <v>0</v>
      </c>
      <c r="DP1722">
        <v>1</v>
      </c>
      <c r="DQ1722">
        <v>1</v>
      </c>
      <c r="DU1722">
        <v>1009</v>
      </c>
      <c r="DV1722" t="s">
        <v>78</v>
      </c>
      <c r="DW1722" t="s">
        <v>78</v>
      </c>
      <c r="DX1722">
        <v>1000</v>
      </c>
      <c r="DZ1722" t="s">
        <v>3</v>
      </c>
      <c r="EA1722" t="s">
        <v>3</v>
      </c>
      <c r="EB1722" t="s">
        <v>3</v>
      </c>
      <c r="EC1722" t="s">
        <v>3</v>
      </c>
      <c r="EE1722">
        <v>54328897</v>
      </c>
      <c r="EF1722">
        <v>8</v>
      </c>
      <c r="EG1722" t="s">
        <v>31</v>
      </c>
      <c r="EH1722">
        <v>0</v>
      </c>
      <c r="EI1722" t="s">
        <v>3</v>
      </c>
      <c r="EJ1722">
        <v>1</v>
      </c>
      <c r="EK1722">
        <v>500001</v>
      </c>
      <c r="EL1722" t="s">
        <v>32</v>
      </c>
      <c r="EM1722" t="s">
        <v>33</v>
      </c>
      <c r="EO1722" t="s">
        <v>3</v>
      </c>
      <c r="EQ1722">
        <v>0</v>
      </c>
      <c r="ER1722">
        <v>42000</v>
      </c>
      <c r="ES1722">
        <v>5808.3400000000011</v>
      </c>
      <c r="ET1722">
        <v>0</v>
      </c>
      <c r="EU1722">
        <v>0</v>
      </c>
      <c r="EV1722">
        <v>0</v>
      </c>
      <c r="EW1722">
        <v>0</v>
      </c>
      <c r="EX1722">
        <v>0</v>
      </c>
      <c r="EZ1722">
        <v>5</v>
      </c>
      <c r="FC1722">
        <v>0</v>
      </c>
      <c r="FD1722">
        <v>18</v>
      </c>
      <c r="FF1722">
        <v>42000</v>
      </c>
      <c r="FQ1722">
        <v>0</v>
      </c>
      <c r="FR1722">
        <f t="shared" si="1418"/>
        <v>0</v>
      </c>
      <c r="FS1722">
        <v>0</v>
      </c>
      <c r="FX1722">
        <v>0</v>
      </c>
      <c r="FY1722">
        <v>0</v>
      </c>
      <c r="GA1722" t="s">
        <v>417</v>
      </c>
      <c r="GD1722">
        <v>1</v>
      </c>
      <c r="GF1722">
        <v>353463573</v>
      </c>
      <c r="GG1722">
        <v>2</v>
      </c>
      <c r="GH1722">
        <v>3</v>
      </c>
      <c r="GI1722">
        <v>5</v>
      </c>
      <c r="GJ1722">
        <v>0</v>
      </c>
      <c r="GK1722">
        <v>0</v>
      </c>
      <c r="GL1722">
        <f t="shared" si="1419"/>
        <v>0</v>
      </c>
      <c r="GM1722">
        <f t="shared" si="1420"/>
        <v>0</v>
      </c>
      <c r="GN1722">
        <f t="shared" si="1421"/>
        <v>0</v>
      </c>
      <c r="GO1722">
        <f t="shared" si="1422"/>
        <v>0</v>
      </c>
      <c r="GP1722">
        <f t="shared" si="1423"/>
        <v>0</v>
      </c>
      <c r="GR1722">
        <v>1</v>
      </c>
      <c r="GS1722">
        <v>1</v>
      </c>
      <c r="GT1722">
        <v>0</v>
      </c>
      <c r="GU1722" t="s">
        <v>3</v>
      </c>
      <c r="GV1722">
        <f t="shared" si="1393"/>
        <v>0</v>
      </c>
      <c r="GW1722">
        <v>1</v>
      </c>
      <c r="GX1722">
        <f t="shared" si="1424"/>
        <v>0</v>
      </c>
      <c r="HA1722">
        <v>0</v>
      </c>
      <c r="HB1722">
        <v>0</v>
      </c>
      <c r="HC1722">
        <f t="shared" si="1425"/>
        <v>0</v>
      </c>
      <c r="HE1722" t="s">
        <v>35</v>
      </c>
      <c r="HF1722" t="s">
        <v>36</v>
      </c>
      <c r="HM1722" t="s">
        <v>3</v>
      </c>
      <c r="HN1722" t="s">
        <v>3</v>
      </c>
      <c r="HO1722" t="s">
        <v>3</v>
      </c>
      <c r="HP1722" t="s">
        <v>3</v>
      </c>
      <c r="HQ1722" t="s">
        <v>3</v>
      </c>
      <c r="IK1722">
        <v>0</v>
      </c>
    </row>
    <row r="1723" spans="1:255" x14ac:dyDescent="0.2">
      <c r="A1723" s="2">
        <v>18</v>
      </c>
      <c r="B1723" s="2">
        <v>1</v>
      </c>
      <c r="C1723" s="2">
        <v>1405</v>
      </c>
      <c r="D1723" s="2"/>
      <c r="E1723" s="2" t="s">
        <v>745</v>
      </c>
      <c r="F1723" s="2" t="s">
        <v>423</v>
      </c>
      <c r="G1723" s="2" t="s">
        <v>440</v>
      </c>
      <c r="H1723" s="2" t="s">
        <v>56</v>
      </c>
      <c r="I1723" s="2">
        <f>I1717*J1723</f>
        <v>0</v>
      </c>
      <c r="J1723" s="2">
        <v>116</v>
      </c>
      <c r="K1723" s="2">
        <v>116</v>
      </c>
      <c r="L1723" s="2">
        <v>111.36</v>
      </c>
      <c r="M1723" s="2">
        <v>0</v>
      </c>
      <c r="N1723" s="2">
        <f t="shared" si="1394"/>
        <v>111.36</v>
      </c>
      <c r="O1723" s="2">
        <f t="shared" si="1395"/>
        <v>0</v>
      </c>
      <c r="P1723" s="2">
        <f t="shared" si="1396"/>
        <v>0</v>
      </c>
      <c r="Q1723" s="2">
        <f t="shared" si="1397"/>
        <v>0</v>
      </c>
      <c r="R1723" s="2">
        <f t="shared" si="1398"/>
        <v>0</v>
      </c>
      <c r="S1723" s="2">
        <f t="shared" si="1399"/>
        <v>0</v>
      </c>
      <c r="T1723" s="2">
        <f t="shared" si="1400"/>
        <v>0</v>
      </c>
      <c r="U1723" s="2">
        <f t="shared" si="1401"/>
        <v>0</v>
      </c>
      <c r="V1723" s="2">
        <f t="shared" si="1402"/>
        <v>0</v>
      </c>
      <c r="W1723" s="2">
        <f t="shared" si="1403"/>
        <v>0</v>
      </c>
      <c r="X1723" s="2">
        <f t="shared" si="1404"/>
        <v>0</v>
      </c>
      <c r="Y1723" s="2">
        <f t="shared" si="1405"/>
        <v>0</v>
      </c>
      <c r="Z1723" s="2"/>
      <c r="AA1723" s="2">
        <v>69726971</v>
      </c>
      <c r="AB1723" s="2">
        <f t="shared" si="1406"/>
        <v>5.29</v>
      </c>
      <c r="AC1723" s="2">
        <f t="shared" si="1427"/>
        <v>5.29</v>
      </c>
      <c r="AD1723" s="2">
        <f t="shared" si="1388"/>
        <v>0</v>
      </c>
      <c r="AE1723" s="2">
        <f t="shared" si="1389"/>
        <v>0</v>
      </c>
      <c r="AF1723" s="2">
        <f t="shared" si="1390"/>
        <v>0</v>
      </c>
      <c r="AG1723" s="2">
        <f t="shared" si="1407"/>
        <v>0</v>
      </c>
      <c r="AH1723" s="2">
        <f t="shared" si="1391"/>
        <v>0</v>
      </c>
      <c r="AI1723" s="2">
        <f t="shared" si="1392"/>
        <v>0</v>
      </c>
      <c r="AJ1723" s="2">
        <f t="shared" si="1408"/>
        <v>7.0000000000000007E-2</v>
      </c>
      <c r="AK1723" s="2">
        <v>5.29</v>
      </c>
      <c r="AL1723" s="2">
        <v>5.29</v>
      </c>
      <c r="AM1723" s="2">
        <v>0</v>
      </c>
      <c r="AN1723" s="2">
        <v>0</v>
      </c>
      <c r="AO1723" s="2">
        <v>0</v>
      </c>
      <c r="AP1723" s="2">
        <v>0</v>
      </c>
      <c r="AQ1723" s="2">
        <v>0</v>
      </c>
      <c r="AR1723" s="2">
        <v>0</v>
      </c>
      <c r="AS1723" s="2">
        <v>7.0000000000000007E-2</v>
      </c>
      <c r="AT1723" s="2">
        <v>0</v>
      </c>
      <c r="AU1723" s="2">
        <v>0</v>
      </c>
      <c r="AV1723" s="2">
        <v>1</v>
      </c>
      <c r="AW1723" s="2">
        <v>1</v>
      </c>
      <c r="AX1723" s="2"/>
      <c r="AY1723" s="2"/>
      <c r="AZ1723" s="2">
        <v>1</v>
      </c>
      <c r="BA1723" s="2">
        <v>1</v>
      </c>
      <c r="BB1723" s="2">
        <v>1</v>
      </c>
      <c r="BC1723" s="2">
        <v>1</v>
      </c>
      <c r="BD1723" s="2" t="s">
        <v>3</v>
      </c>
      <c r="BE1723" s="2" t="s">
        <v>3</v>
      </c>
      <c r="BF1723" s="2" t="s">
        <v>3</v>
      </c>
      <c r="BG1723" s="2" t="s">
        <v>3</v>
      </c>
      <c r="BH1723" s="2">
        <v>3</v>
      </c>
      <c r="BI1723" s="2">
        <v>1</v>
      </c>
      <c r="BJ1723" s="2" t="s">
        <v>425</v>
      </c>
      <c r="BK1723" s="2"/>
      <c r="BL1723" s="2"/>
      <c r="BM1723" s="2">
        <v>500001</v>
      </c>
      <c r="BN1723" s="2">
        <v>0</v>
      </c>
      <c r="BO1723" s="2" t="s">
        <v>3</v>
      </c>
      <c r="BP1723" s="2">
        <v>0</v>
      </c>
      <c r="BQ1723" s="2">
        <v>8</v>
      </c>
      <c r="BR1723" s="2">
        <v>0</v>
      </c>
      <c r="BS1723" s="2">
        <v>1</v>
      </c>
      <c r="BT1723" s="2">
        <v>1</v>
      </c>
      <c r="BU1723" s="2">
        <v>1</v>
      </c>
      <c r="BV1723" s="2">
        <v>1</v>
      </c>
      <c r="BW1723" s="2">
        <v>1</v>
      </c>
      <c r="BX1723" s="2">
        <v>1</v>
      </c>
      <c r="BY1723" s="2" t="s">
        <v>3</v>
      </c>
      <c r="BZ1723" s="2">
        <v>0</v>
      </c>
      <c r="CA1723" s="2">
        <v>0</v>
      </c>
      <c r="CB1723" s="2" t="s">
        <v>3</v>
      </c>
      <c r="CC1723" s="2"/>
      <c r="CD1723" s="2"/>
      <c r="CE1723" s="2">
        <v>0</v>
      </c>
      <c r="CF1723" s="2">
        <v>0</v>
      </c>
      <c r="CG1723" s="2">
        <v>0</v>
      </c>
      <c r="CH1723" s="2">
        <v>129</v>
      </c>
      <c r="CI1723" s="2">
        <v>3</v>
      </c>
      <c r="CJ1723" s="2">
        <v>0</v>
      </c>
      <c r="CK1723" s="2">
        <v>0</v>
      </c>
      <c r="CL1723" s="2">
        <v>0</v>
      </c>
      <c r="CM1723" s="2">
        <v>0</v>
      </c>
      <c r="CN1723" s="2" t="s">
        <v>3</v>
      </c>
      <c r="CO1723" s="2">
        <v>0</v>
      </c>
      <c r="CP1723" s="2">
        <f t="shared" si="1409"/>
        <v>0</v>
      </c>
      <c r="CQ1723" s="2">
        <f t="shared" si="1410"/>
        <v>5.29</v>
      </c>
      <c r="CR1723" s="2">
        <f t="shared" si="1411"/>
        <v>0</v>
      </c>
      <c r="CS1723" s="2">
        <f t="shared" si="1412"/>
        <v>0</v>
      </c>
      <c r="CT1723" s="2">
        <f t="shared" si="1413"/>
        <v>0</v>
      </c>
      <c r="CU1723" s="2">
        <f t="shared" si="1414"/>
        <v>0</v>
      </c>
      <c r="CV1723" s="2">
        <f t="shared" si="1415"/>
        <v>0</v>
      </c>
      <c r="CW1723" s="2">
        <f t="shared" si="1416"/>
        <v>0</v>
      </c>
      <c r="CX1723" s="2">
        <f t="shared" si="1417"/>
        <v>7.0000000000000007E-2</v>
      </c>
      <c r="CY1723" s="2">
        <f>(((S1723+R1723)*AT1723)/100)</f>
        <v>0</v>
      </c>
      <c r="CZ1723" s="2">
        <f>(((S1723+R1723)*AU1723)/100)</f>
        <v>0</v>
      </c>
      <c r="DA1723" s="2"/>
      <c r="DB1723" s="2"/>
      <c r="DC1723" s="2" t="s">
        <v>3</v>
      </c>
      <c r="DD1723" s="2" t="s">
        <v>3</v>
      </c>
      <c r="DE1723" s="2" t="s">
        <v>3</v>
      </c>
      <c r="DF1723" s="2" t="s">
        <v>3</v>
      </c>
      <c r="DG1723" s="2" t="s">
        <v>3</v>
      </c>
      <c r="DH1723" s="2" t="s">
        <v>3</v>
      </c>
      <c r="DI1723" s="2" t="s">
        <v>3</v>
      </c>
      <c r="DJ1723" s="2" t="s">
        <v>3</v>
      </c>
      <c r="DK1723" s="2" t="s">
        <v>3</v>
      </c>
      <c r="DL1723" s="2" t="s">
        <v>3</v>
      </c>
      <c r="DM1723" s="2" t="s">
        <v>3</v>
      </c>
      <c r="DN1723" s="2">
        <v>0</v>
      </c>
      <c r="DO1723" s="2">
        <v>0</v>
      </c>
      <c r="DP1723" s="2">
        <v>1</v>
      </c>
      <c r="DQ1723" s="2">
        <v>1</v>
      </c>
      <c r="DR1723" s="2"/>
      <c r="DS1723" s="2"/>
      <c r="DT1723" s="2"/>
      <c r="DU1723" s="2">
        <v>1005</v>
      </c>
      <c r="DV1723" s="2" t="s">
        <v>56</v>
      </c>
      <c r="DW1723" s="2" t="s">
        <v>56</v>
      </c>
      <c r="DX1723" s="2">
        <v>1</v>
      </c>
      <c r="DY1723" s="2"/>
      <c r="DZ1723" s="2" t="s">
        <v>3</v>
      </c>
      <c r="EA1723" s="2" t="s">
        <v>3</v>
      </c>
      <c r="EB1723" s="2" t="s">
        <v>3</v>
      </c>
      <c r="EC1723" s="2" t="s">
        <v>3</v>
      </c>
      <c r="ED1723" s="2"/>
      <c r="EE1723" s="2">
        <v>54328897</v>
      </c>
      <c r="EF1723" s="2">
        <v>8</v>
      </c>
      <c r="EG1723" s="2" t="s">
        <v>31</v>
      </c>
      <c r="EH1723" s="2">
        <v>0</v>
      </c>
      <c r="EI1723" s="2" t="s">
        <v>3</v>
      </c>
      <c r="EJ1723" s="2">
        <v>1</v>
      </c>
      <c r="EK1723" s="2">
        <v>500001</v>
      </c>
      <c r="EL1723" s="2" t="s">
        <v>32</v>
      </c>
      <c r="EM1723" s="2" t="s">
        <v>33</v>
      </c>
      <c r="EN1723" s="2"/>
      <c r="EO1723" s="2" t="s">
        <v>3</v>
      </c>
      <c r="EP1723" s="2"/>
      <c r="EQ1723" s="2">
        <v>0</v>
      </c>
      <c r="ER1723" s="2">
        <v>5.29</v>
      </c>
      <c r="ES1723" s="2">
        <v>5.29</v>
      </c>
      <c r="ET1723" s="2">
        <v>0</v>
      </c>
      <c r="EU1723" s="2">
        <v>0</v>
      </c>
      <c r="EV1723" s="2">
        <v>0</v>
      </c>
      <c r="EW1723" s="2">
        <v>0</v>
      </c>
      <c r="EX1723" s="2">
        <v>0</v>
      </c>
      <c r="EY1723" s="2"/>
      <c r="EZ1723" s="2"/>
      <c r="FA1723" s="2"/>
      <c r="FB1723" s="2"/>
      <c r="FC1723" s="2"/>
      <c r="FD1723" s="2"/>
      <c r="FE1723" s="2"/>
      <c r="FF1723" s="2"/>
      <c r="FG1723" s="2"/>
      <c r="FH1723" s="2"/>
      <c r="FI1723" s="2"/>
      <c r="FJ1723" s="2"/>
      <c r="FK1723" s="2"/>
      <c r="FL1723" s="2"/>
      <c r="FM1723" s="2"/>
      <c r="FN1723" s="2"/>
      <c r="FO1723" s="2"/>
      <c r="FP1723" s="2"/>
      <c r="FQ1723" s="2">
        <v>0</v>
      </c>
      <c r="FR1723" s="2">
        <f t="shared" si="1418"/>
        <v>0</v>
      </c>
      <c r="FS1723" s="2">
        <v>0</v>
      </c>
      <c r="FT1723" s="2"/>
      <c r="FU1723" s="2"/>
      <c r="FV1723" s="2"/>
      <c r="FW1723" s="2"/>
      <c r="FX1723" s="2">
        <v>0</v>
      </c>
      <c r="FY1723" s="2">
        <v>0</v>
      </c>
      <c r="FZ1723" s="2"/>
      <c r="GA1723" s="2" t="s">
        <v>3</v>
      </c>
      <c r="GB1723" s="2"/>
      <c r="GC1723" s="2"/>
      <c r="GD1723" s="2">
        <v>1</v>
      </c>
      <c r="GE1723" s="2"/>
      <c r="GF1723" s="2">
        <v>1537754992</v>
      </c>
      <c r="GG1723" s="2">
        <v>2</v>
      </c>
      <c r="GH1723" s="2">
        <v>1</v>
      </c>
      <c r="GI1723" s="2">
        <v>-2</v>
      </c>
      <c r="GJ1723" s="2">
        <v>0</v>
      </c>
      <c r="GK1723" s="2">
        <v>0</v>
      </c>
      <c r="GL1723" s="2">
        <f t="shared" si="1419"/>
        <v>0</v>
      </c>
      <c r="GM1723" s="2">
        <f t="shared" si="1420"/>
        <v>0</v>
      </c>
      <c r="GN1723" s="2">
        <f t="shared" si="1421"/>
        <v>0</v>
      </c>
      <c r="GO1723" s="2">
        <f t="shared" si="1422"/>
        <v>0</v>
      </c>
      <c r="GP1723" s="2">
        <f t="shared" si="1423"/>
        <v>0</v>
      </c>
      <c r="GQ1723" s="2"/>
      <c r="GR1723" s="2">
        <v>0</v>
      </c>
      <c r="GS1723" s="2">
        <v>3</v>
      </c>
      <c r="GT1723" s="2">
        <v>0</v>
      </c>
      <c r="GU1723" s="2" t="s">
        <v>3</v>
      </c>
      <c r="GV1723" s="2">
        <f t="shared" si="1393"/>
        <v>0</v>
      </c>
      <c r="GW1723" s="2">
        <v>1</v>
      </c>
      <c r="GX1723" s="2">
        <f t="shared" si="1424"/>
        <v>0</v>
      </c>
      <c r="GY1723" s="2"/>
      <c r="GZ1723" s="2"/>
      <c r="HA1723" s="2">
        <v>0</v>
      </c>
      <c r="HB1723" s="2">
        <v>0</v>
      </c>
      <c r="HC1723" s="2">
        <f t="shared" si="1425"/>
        <v>0</v>
      </c>
      <c r="HD1723" s="2"/>
      <c r="HE1723" s="2" t="s">
        <v>3</v>
      </c>
      <c r="HF1723" s="2" t="s">
        <v>3</v>
      </c>
      <c r="HG1723" s="2"/>
      <c r="HH1723" s="2"/>
      <c r="HI1723" s="2"/>
      <c r="HJ1723" s="2"/>
      <c r="HK1723" s="2"/>
      <c r="HL1723" s="2"/>
      <c r="HM1723" s="2" t="s">
        <v>3</v>
      </c>
      <c r="HN1723" s="2" t="s">
        <v>3</v>
      </c>
      <c r="HO1723" s="2" t="s">
        <v>3</v>
      </c>
      <c r="HP1723" s="2" t="s">
        <v>3</v>
      </c>
      <c r="HQ1723" s="2" t="s">
        <v>3</v>
      </c>
      <c r="HR1723" s="2"/>
      <c r="HS1723" s="2"/>
      <c r="HT1723" s="2"/>
      <c r="HU1723" s="2"/>
      <c r="HV1723" s="2"/>
      <c r="HW1723" s="2"/>
      <c r="HX1723" s="2"/>
      <c r="HY1723" s="2"/>
      <c r="HZ1723" s="2"/>
      <c r="IA1723" s="2"/>
      <c r="IB1723" s="2"/>
      <c r="IC1723" s="2"/>
      <c r="ID1723" s="2"/>
      <c r="IE1723" s="2"/>
      <c r="IF1723" s="2"/>
      <c r="IG1723" s="2"/>
      <c r="IH1723" s="2"/>
      <c r="II1723" s="2"/>
      <c r="IJ1723" s="2"/>
      <c r="IK1723" s="2">
        <v>0</v>
      </c>
      <c r="IL1723" s="2"/>
      <c r="IM1723" s="2"/>
      <c r="IN1723" s="2"/>
      <c r="IO1723" s="2"/>
      <c r="IP1723" s="2"/>
      <c r="IQ1723" s="2"/>
      <c r="IR1723" s="2"/>
      <c r="IS1723" s="2"/>
      <c r="IT1723" s="2"/>
      <c r="IU1723" s="2"/>
    </row>
    <row r="1724" spans="1:255" x14ac:dyDescent="0.2">
      <c r="A1724">
        <v>18</v>
      </c>
      <c r="B1724">
        <v>1</v>
      </c>
      <c r="C1724">
        <v>1415</v>
      </c>
      <c r="E1724" t="s">
        <v>745</v>
      </c>
      <c r="F1724" t="s">
        <v>423</v>
      </c>
      <c r="G1724" t="s">
        <v>440</v>
      </c>
      <c r="H1724" t="s">
        <v>56</v>
      </c>
      <c r="I1724">
        <f>I1718*J1724</f>
        <v>0</v>
      </c>
      <c r="J1724">
        <v>116</v>
      </c>
      <c r="K1724">
        <v>116</v>
      </c>
      <c r="L1724">
        <v>111.36</v>
      </c>
      <c r="M1724">
        <v>0</v>
      </c>
      <c r="N1724">
        <f t="shared" si="1394"/>
        <v>111.36</v>
      </c>
      <c r="O1724">
        <f t="shared" si="1395"/>
        <v>0</v>
      </c>
      <c r="P1724">
        <f t="shared" si="1396"/>
        <v>0</v>
      </c>
      <c r="Q1724">
        <f t="shared" si="1397"/>
        <v>0</v>
      </c>
      <c r="R1724">
        <f t="shared" si="1398"/>
        <v>0</v>
      </c>
      <c r="S1724">
        <f t="shared" si="1399"/>
        <v>0</v>
      </c>
      <c r="T1724">
        <f t="shared" si="1400"/>
        <v>0</v>
      </c>
      <c r="U1724">
        <f t="shared" si="1401"/>
        <v>0</v>
      </c>
      <c r="V1724">
        <f t="shared" si="1402"/>
        <v>0</v>
      </c>
      <c r="W1724">
        <f t="shared" si="1403"/>
        <v>0</v>
      </c>
      <c r="X1724">
        <f t="shared" si="1404"/>
        <v>0</v>
      </c>
      <c r="Y1724">
        <f t="shared" si="1405"/>
        <v>0</v>
      </c>
      <c r="AA1724">
        <v>69726884</v>
      </c>
      <c r="AB1724">
        <f t="shared" si="1406"/>
        <v>13.12</v>
      </c>
      <c r="AC1724">
        <f t="shared" si="1427"/>
        <v>13.12</v>
      </c>
      <c r="AD1724">
        <f t="shared" si="1388"/>
        <v>0</v>
      </c>
      <c r="AE1724">
        <f t="shared" si="1389"/>
        <v>0</v>
      </c>
      <c r="AF1724">
        <f t="shared" si="1390"/>
        <v>0</v>
      </c>
      <c r="AG1724">
        <f t="shared" si="1407"/>
        <v>0</v>
      </c>
      <c r="AH1724">
        <f t="shared" si="1391"/>
        <v>0</v>
      </c>
      <c r="AI1724">
        <f t="shared" si="1392"/>
        <v>0</v>
      </c>
      <c r="AJ1724">
        <f t="shared" si="1408"/>
        <v>7.0000000000000007E-2</v>
      </c>
      <c r="AK1724">
        <v>13.120000000000001</v>
      </c>
      <c r="AL1724">
        <v>13.120000000000001</v>
      </c>
      <c r="AM1724">
        <v>0</v>
      </c>
      <c r="AN1724">
        <v>0</v>
      </c>
      <c r="AO1724">
        <v>0</v>
      </c>
      <c r="AP1724">
        <v>0</v>
      </c>
      <c r="AQ1724">
        <v>0</v>
      </c>
      <c r="AR1724">
        <v>0</v>
      </c>
      <c r="AS1724">
        <v>7.0000000000000007E-2</v>
      </c>
      <c r="AT1724">
        <v>0</v>
      </c>
      <c r="AU1724">
        <v>0</v>
      </c>
      <c r="AV1724">
        <v>1</v>
      </c>
      <c r="AW1724">
        <v>1</v>
      </c>
      <c r="AZ1724">
        <v>1</v>
      </c>
      <c r="BA1724">
        <v>1</v>
      </c>
      <c r="BB1724">
        <v>1</v>
      </c>
      <c r="BC1724">
        <v>7.56</v>
      </c>
      <c r="BD1724" t="s">
        <v>3</v>
      </c>
      <c r="BE1724" t="s">
        <v>3</v>
      </c>
      <c r="BF1724" t="s">
        <v>3</v>
      </c>
      <c r="BG1724" t="s">
        <v>3</v>
      </c>
      <c r="BH1724">
        <v>3</v>
      </c>
      <c r="BI1724">
        <v>1</v>
      </c>
      <c r="BJ1724" t="s">
        <v>425</v>
      </c>
      <c r="BM1724">
        <v>500001</v>
      </c>
      <c r="BN1724">
        <v>0</v>
      </c>
      <c r="BO1724" t="s">
        <v>3</v>
      </c>
      <c r="BP1724">
        <v>0</v>
      </c>
      <c r="BQ1724">
        <v>8</v>
      </c>
      <c r="BR1724">
        <v>0</v>
      </c>
      <c r="BS1724">
        <v>1</v>
      </c>
      <c r="BT1724">
        <v>1</v>
      </c>
      <c r="BU1724">
        <v>1</v>
      </c>
      <c r="BV1724">
        <v>1</v>
      </c>
      <c r="BW1724">
        <v>1</v>
      </c>
      <c r="BX1724">
        <v>1</v>
      </c>
      <c r="BY1724" t="s">
        <v>3</v>
      </c>
      <c r="BZ1724">
        <v>0</v>
      </c>
      <c r="CA1724">
        <v>0</v>
      </c>
      <c r="CB1724" t="s">
        <v>3</v>
      </c>
      <c r="CE1724">
        <v>0</v>
      </c>
      <c r="CF1724">
        <v>0</v>
      </c>
      <c r="CG1724">
        <v>0</v>
      </c>
      <c r="CH1724">
        <v>129</v>
      </c>
      <c r="CI1724">
        <v>3</v>
      </c>
      <c r="CJ1724">
        <v>0</v>
      </c>
      <c r="CK1724">
        <v>0</v>
      </c>
      <c r="CL1724">
        <v>0</v>
      </c>
      <c r="CM1724">
        <v>0</v>
      </c>
      <c r="CN1724" t="s">
        <v>3</v>
      </c>
      <c r="CO1724">
        <v>0</v>
      </c>
      <c r="CP1724">
        <f t="shared" si="1409"/>
        <v>0</v>
      </c>
      <c r="CQ1724">
        <f t="shared" si="1410"/>
        <v>99.18719999999999</v>
      </c>
      <c r="CR1724">
        <f t="shared" si="1411"/>
        <v>0</v>
      </c>
      <c r="CS1724">
        <f t="shared" si="1412"/>
        <v>0</v>
      </c>
      <c r="CT1724">
        <f t="shared" si="1413"/>
        <v>0</v>
      </c>
      <c r="CU1724">
        <f t="shared" si="1414"/>
        <v>0</v>
      </c>
      <c r="CV1724">
        <f t="shared" si="1415"/>
        <v>0</v>
      </c>
      <c r="CW1724">
        <f t="shared" si="1416"/>
        <v>0</v>
      </c>
      <c r="CX1724">
        <f t="shared" si="1417"/>
        <v>7.0000000000000007E-2</v>
      </c>
      <c r="CY1724">
        <f>(S1724+R1724)*(BZ1724/100)</f>
        <v>0</v>
      </c>
      <c r="CZ1724">
        <f>(S1724+R1724)*(CA1724/100)</f>
        <v>0</v>
      </c>
      <c r="DC1724" t="s">
        <v>3</v>
      </c>
      <c r="DD1724" t="s">
        <v>3</v>
      </c>
      <c r="DE1724" t="s">
        <v>3</v>
      </c>
      <c r="DF1724" t="s">
        <v>3</v>
      </c>
      <c r="DG1724" t="s">
        <v>3</v>
      </c>
      <c r="DH1724" t="s">
        <v>3</v>
      </c>
      <c r="DI1724" t="s">
        <v>3</v>
      </c>
      <c r="DJ1724" t="s">
        <v>3</v>
      </c>
      <c r="DK1724" t="s">
        <v>3</v>
      </c>
      <c r="DL1724" t="s">
        <v>3</v>
      </c>
      <c r="DM1724" t="s">
        <v>3</v>
      </c>
      <c r="DN1724">
        <v>0</v>
      </c>
      <c r="DO1724">
        <v>0</v>
      </c>
      <c r="DP1724">
        <v>1</v>
      </c>
      <c r="DQ1724">
        <v>1</v>
      </c>
      <c r="DU1724">
        <v>1005</v>
      </c>
      <c r="DV1724" t="s">
        <v>56</v>
      </c>
      <c r="DW1724" t="s">
        <v>56</v>
      </c>
      <c r="DX1724">
        <v>1</v>
      </c>
      <c r="DZ1724" t="s">
        <v>3</v>
      </c>
      <c r="EA1724" t="s">
        <v>3</v>
      </c>
      <c r="EB1724" t="s">
        <v>3</v>
      </c>
      <c r="EC1724" t="s">
        <v>3</v>
      </c>
      <c r="EE1724">
        <v>54328897</v>
      </c>
      <c r="EF1724">
        <v>8</v>
      </c>
      <c r="EG1724" t="s">
        <v>31</v>
      </c>
      <c r="EH1724">
        <v>0</v>
      </c>
      <c r="EI1724" t="s">
        <v>3</v>
      </c>
      <c r="EJ1724">
        <v>1</v>
      </c>
      <c r="EK1724">
        <v>500001</v>
      </c>
      <c r="EL1724" t="s">
        <v>32</v>
      </c>
      <c r="EM1724" t="s">
        <v>33</v>
      </c>
      <c r="EO1724" t="s">
        <v>3</v>
      </c>
      <c r="EQ1724">
        <v>0</v>
      </c>
      <c r="ER1724">
        <v>94.87</v>
      </c>
      <c r="ES1724">
        <v>13.120000000000001</v>
      </c>
      <c r="ET1724">
        <v>0</v>
      </c>
      <c r="EU1724">
        <v>0</v>
      </c>
      <c r="EV1724">
        <v>0</v>
      </c>
      <c r="EW1724">
        <v>0</v>
      </c>
      <c r="EX1724">
        <v>0</v>
      </c>
      <c r="EZ1724">
        <v>5</v>
      </c>
      <c r="FC1724">
        <v>0</v>
      </c>
      <c r="FD1724">
        <v>18</v>
      </c>
      <c r="FF1724">
        <v>94.87</v>
      </c>
      <c r="FQ1724">
        <v>0</v>
      </c>
      <c r="FR1724">
        <f t="shared" si="1418"/>
        <v>0</v>
      </c>
      <c r="FS1724">
        <v>0</v>
      </c>
      <c r="FX1724">
        <v>0</v>
      </c>
      <c r="FY1724">
        <v>0</v>
      </c>
      <c r="GA1724" t="s">
        <v>441</v>
      </c>
      <c r="GD1724">
        <v>1</v>
      </c>
      <c r="GF1724">
        <v>1537754992</v>
      </c>
      <c r="GG1724">
        <v>2</v>
      </c>
      <c r="GH1724">
        <v>3</v>
      </c>
      <c r="GI1724">
        <v>5</v>
      </c>
      <c r="GJ1724">
        <v>0</v>
      </c>
      <c r="GK1724">
        <v>0</v>
      </c>
      <c r="GL1724">
        <f t="shared" si="1419"/>
        <v>0</v>
      </c>
      <c r="GM1724">
        <f t="shared" si="1420"/>
        <v>0</v>
      </c>
      <c r="GN1724">
        <f t="shared" si="1421"/>
        <v>0</v>
      </c>
      <c r="GO1724">
        <f t="shared" si="1422"/>
        <v>0</v>
      </c>
      <c r="GP1724">
        <f t="shared" si="1423"/>
        <v>0</v>
      </c>
      <c r="GR1724">
        <v>1</v>
      </c>
      <c r="GS1724">
        <v>1</v>
      </c>
      <c r="GT1724">
        <v>0</v>
      </c>
      <c r="GU1724" t="s">
        <v>3</v>
      </c>
      <c r="GV1724">
        <f t="shared" si="1393"/>
        <v>0</v>
      </c>
      <c r="GW1724">
        <v>1</v>
      </c>
      <c r="GX1724">
        <f t="shared" si="1424"/>
        <v>0</v>
      </c>
      <c r="HA1724">
        <v>0</v>
      </c>
      <c r="HB1724">
        <v>0</v>
      </c>
      <c r="HC1724">
        <f t="shared" si="1425"/>
        <v>0</v>
      </c>
      <c r="HE1724" t="s">
        <v>35</v>
      </c>
      <c r="HF1724" t="s">
        <v>36</v>
      </c>
      <c r="HM1724" t="s">
        <v>3</v>
      </c>
      <c r="HN1724" t="s">
        <v>3</v>
      </c>
      <c r="HO1724" t="s">
        <v>3</v>
      </c>
      <c r="HP1724" t="s">
        <v>3</v>
      </c>
      <c r="HQ1724" t="s">
        <v>3</v>
      </c>
      <c r="IK1724">
        <v>0</v>
      </c>
    </row>
    <row r="1725" spans="1:255" x14ac:dyDescent="0.2">
      <c r="A1725" s="2">
        <v>18</v>
      </c>
      <c r="B1725" s="2">
        <v>1</v>
      </c>
      <c r="C1725" s="2">
        <v>1406</v>
      </c>
      <c r="D1725" s="2"/>
      <c r="E1725" s="2" t="s">
        <v>746</v>
      </c>
      <c r="F1725" s="2" t="s">
        <v>428</v>
      </c>
      <c r="G1725" s="2" t="s">
        <v>429</v>
      </c>
      <c r="H1725" s="2" t="s">
        <v>78</v>
      </c>
      <c r="I1725" s="2">
        <f>I1717*J1725</f>
        <v>0</v>
      </c>
      <c r="J1725" s="2">
        <v>5.7000000000000002E-2</v>
      </c>
      <c r="K1725" s="2">
        <v>5.7000000000000002E-2</v>
      </c>
      <c r="L1725" s="2">
        <v>5.4719999999999998E-2</v>
      </c>
      <c r="M1725" s="2">
        <v>0</v>
      </c>
      <c r="N1725" s="2">
        <f t="shared" si="1394"/>
        <v>5.4699999999999999E-2</v>
      </c>
      <c r="O1725" s="2">
        <f t="shared" si="1395"/>
        <v>0</v>
      </c>
      <c r="P1725" s="2">
        <f t="shared" si="1396"/>
        <v>0</v>
      </c>
      <c r="Q1725" s="2">
        <f t="shared" si="1397"/>
        <v>0</v>
      </c>
      <c r="R1725" s="2">
        <f t="shared" si="1398"/>
        <v>0</v>
      </c>
      <c r="S1725" s="2">
        <f t="shared" si="1399"/>
        <v>0</v>
      </c>
      <c r="T1725" s="2">
        <f t="shared" si="1400"/>
        <v>0</v>
      </c>
      <c r="U1725" s="2">
        <f t="shared" si="1401"/>
        <v>0</v>
      </c>
      <c r="V1725" s="2">
        <f t="shared" si="1402"/>
        <v>0</v>
      </c>
      <c r="W1725" s="2">
        <f t="shared" si="1403"/>
        <v>0</v>
      </c>
      <c r="X1725" s="2">
        <f t="shared" si="1404"/>
        <v>0</v>
      </c>
      <c r="Y1725" s="2">
        <f t="shared" si="1405"/>
        <v>0</v>
      </c>
      <c r="Z1725" s="2"/>
      <c r="AA1725" s="2">
        <v>69726971</v>
      </c>
      <c r="AB1725" s="2">
        <f t="shared" si="1406"/>
        <v>5646.9</v>
      </c>
      <c r="AC1725" s="2">
        <f t="shared" si="1427"/>
        <v>5646.9</v>
      </c>
      <c r="AD1725" s="2">
        <f t="shared" si="1388"/>
        <v>0</v>
      </c>
      <c r="AE1725" s="2">
        <f t="shared" si="1389"/>
        <v>0</v>
      </c>
      <c r="AF1725" s="2">
        <f t="shared" si="1390"/>
        <v>0</v>
      </c>
      <c r="AG1725" s="2">
        <f t="shared" si="1407"/>
        <v>0</v>
      </c>
      <c r="AH1725" s="2">
        <f t="shared" si="1391"/>
        <v>0</v>
      </c>
      <c r="AI1725" s="2">
        <f t="shared" si="1392"/>
        <v>0</v>
      </c>
      <c r="AJ1725" s="2">
        <f t="shared" si="1408"/>
        <v>90.23</v>
      </c>
      <c r="AK1725" s="2">
        <v>5646.9</v>
      </c>
      <c r="AL1725" s="2">
        <v>5646.9</v>
      </c>
      <c r="AM1725" s="2">
        <v>0</v>
      </c>
      <c r="AN1725" s="2">
        <v>0</v>
      </c>
      <c r="AO1725" s="2">
        <v>0</v>
      </c>
      <c r="AP1725" s="2">
        <v>0</v>
      </c>
      <c r="AQ1725" s="2">
        <v>0</v>
      </c>
      <c r="AR1725" s="2">
        <v>0</v>
      </c>
      <c r="AS1725" s="2">
        <v>90.23</v>
      </c>
      <c r="AT1725" s="2">
        <v>0</v>
      </c>
      <c r="AU1725" s="2">
        <v>0</v>
      </c>
      <c r="AV1725" s="2">
        <v>1</v>
      </c>
      <c r="AW1725" s="2">
        <v>1</v>
      </c>
      <c r="AX1725" s="2"/>
      <c r="AY1725" s="2"/>
      <c r="AZ1725" s="2">
        <v>1</v>
      </c>
      <c r="BA1725" s="2">
        <v>1</v>
      </c>
      <c r="BB1725" s="2">
        <v>1</v>
      </c>
      <c r="BC1725" s="2">
        <v>1</v>
      </c>
      <c r="BD1725" s="2" t="s">
        <v>3</v>
      </c>
      <c r="BE1725" s="2" t="s">
        <v>3</v>
      </c>
      <c r="BF1725" s="2" t="s">
        <v>3</v>
      </c>
      <c r="BG1725" s="2" t="s">
        <v>3</v>
      </c>
      <c r="BH1725" s="2">
        <v>3</v>
      </c>
      <c r="BI1725" s="2">
        <v>1</v>
      </c>
      <c r="BJ1725" s="2" t="s">
        <v>430</v>
      </c>
      <c r="BK1725" s="2"/>
      <c r="BL1725" s="2"/>
      <c r="BM1725" s="2">
        <v>500001</v>
      </c>
      <c r="BN1725" s="2">
        <v>0</v>
      </c>
      <c r="BO1725" s="2" t="s">
        <v>3</v>
      </c>
      <c r="BP1725" s="2">
        <v>0</v>
      </c>
      <c r="BQ1725" s="2">
        <v>8</v>
      </c>
      <c r="BR1725" s="2">
        <v>0</v>
      </c>
      <c r="BS1725" s="2">
        <v>1</v>
      </c>
      <c r="BT1725" s="2">
        <v>1</v>
      </c>
      <c r="BU1725" s="2">
        <v>1</v>
      </c>
      <c r="BV1725" s="2">
        <v>1</v>
      </c>
      <c r="BW1725" s="2">
        <v>1</v>
      </c>
      <c r="BX1725" s="2">
        <v>1</v>
      </c>
      <c r="BY1725" s="2" t="s">
        <v>3</v>
      </c>
      <c r="BZ1725" s="2">
        <v>0</v>
      </c>
      <c r="CA1725" s="2">
        <v>0</v>
      </c>
      <c r="CB1725" s="2" t="s">
        <v>3</v>
      </c>
      <c r="CC1725" s="2"/>
      <c r="CD1725" s="2"/>
      <c r="CE1725" s="2">
        <v>0</v>
      </c>
      <c r="CF1725" s="2">
        <v>0</v>
      </c>
      <c r="CG1725" s="2">
        <v>0</v>
      </c>
      <c r="CH1725" s="2">
        <v>129</v>
      </c>
      <c r="CI1725" s="2">
        <v>4</v>
      </c>
      <c r="CJ1725" s="2">
        <v>0</v>
      </c>
      <c r="CK1725" s="2">
        <v>0</v>
      </c>
      <c r="CL1725" s="2">
        <v>0</v>
      </c>
      <c r="CM1725" s="2">
        <v>0</v>
      </c>
      <c r="CN1725" s="2" t="s">
        <v>3</v>
      </c>
      <c r="CO1725" s="2">
        <v>0</v>
      </c>
      <c r="CP1725" s="2">
        <f t="shared" si="1409"/>
        <v>0</v>
      </c>
      <c r="CQ1725" s="2">
        <f t="shared" si="1410"/>
        <v>5646.9</v>
      </c>
      <c r="CR1725" s="2">
        <f t="shared" si="1411"/>
        <v>0</v>
      </c>
      <c r="CS1725" s="2">
        <f t="shared" si="1412"/>
        <v>0</v>
      </c>
      <c r="CT1725" s="2">
        <f t="shared" si="1413"/>
        <v>0</v>
      </c>
      <c r="CU1725" s="2">
        <f t="shared" si="1414"/>
        <v>0</v>
      </c>
      <c r="CV1725" s="2">
        <f t="shared" si="1415"/>
        <v>0</v>
      </c>
      <c r="CW1725" s="2">
        <f t="shared" si="1416"/>
        <v>0</v>
      </c>
      <c r="CX1725" s="2">
        <f t="shared" si="1417"/>
        <v>90.23</v>
      </c>
      <c r="CY1725" s="2">
        <f>(((S1725+R1725)*AT1725)/100)</f>
        <v>0</v>
      </c>
      <c r="CZ1725" s="2">
        <f>(((S1725+R1725)*AU1725)/100)</f>
        <v>0</v>
      </c>
      <c r="DA1725" s="2"/>
      <c r="DB1725" s="2"/>
      <c r="DC1725" s="2" t="s">
        <v>3</v>
      </c>
      <c r="DD1725" s="2" t="s">
        <v>3</v>
      </c>
      <c r="DE1725" s="2" t="s">
        <v>3</v>
      </c>
      <c r="DF1725" s="2" t="s">
        <v>3</v>
      </c>
      <c r="DG1725" s="2" t="s">
        <v>3</v>
      </c>
      <c r="DH1725" s="2" t="s">
        <v>3</v>
      </c>
      <c r="DI1725" s="2" t="s">
        <v>3</v>
      </c>
      <c r="DJ1725" s="2" t="s">
        <v>3</v>
      </c>
      <c r="DK1725" s="2" t="s">
        <v>3</v>
      </c>
      <c r="DL1725" s="2" t="s">
        <v>3</v>
      </c>
      <c r="DM1725" s="2" t="s">
        <v>3</v>
      </c>
      <c r="DN1725" s="2">
        <v>0</v>
      </c>
      <c r="DO1725" s="2">
        <v>0</v>
      </c>
      <c r="DP1725" s="2">
        <v>1</v>
      </c>
      <c r="DQ1725" s="2">
        <v>1</v>
      </c>
      <c r="DR1725" s="2"/>
      <c r="DS1725" s="2"/>
      <c r="DT1725" s="2"/>
      <c r="DU1725" s="2">
        <v>1009</v>
      </c>
      <c r="DV1725" s="2" t="s">
        <v>78</v>
      </c>
      <c r="DW1725" s="2" t="s">
        <v>78</v>
      </c>
      <c r="DX1725" s="2">
        <v>1000</v>
      </c>
      <c r="DY1725" s="2"/>
      <c r="DZ1725" s="2" t="s">
        <v>3</v>
      </c>
      <c r="EA1725" s="2" t="s">
        <v>3</v>
      </c>
      <c r="EB1725" s="2" t="s">
        <v>3</v>
      </c>
      <c r="EC1725" s="2" t="s">
        <v>3</v>
      </c>
      <c r="ED1725" s="2"/>
      <c r="EE1725" s="2">
        <v>54328897</v>
      </c>
      <c r="EF1725" s="2">
        <v>8</v>
      </c>
      <c r="EG1725" s="2" t="s">
        <v>31</v>
      </c>
      <c r="EH1725" s="2">
        <v>0</v>
      </c>
      <c r="EI1725" s="2" t="s">
        <v>3</v>
      </c>
      <c r="EJ1725" s="2">
        <v>1</v>
      </c>
      <c r="EK1725" s="2">
        <v>500001</v>
      </c>
      <c r="EL1725" s="2" t="s">
        <v>32</v>
      </c>
      <c r="EM1725" s="2" t="s">
        <v>33</v>
      </c>
      <c r="EN1725" s="2"/>
      <c r="EO1725" s="2" t="s">
        <v>3</v>
      </c>
      <c r="EP1725" s="2"/>
      <c r="EQ1725" s="2">
        <v>0</v>
      </c>
      <c r="ER1725" s="2">
        <v>5646.9</v>
      </c>
      <c r="ES1725" s="2">
        <v>5646.9</v>
      </c>
      <c r="ET1725" s="2">
        <v>0</v>
      </c>
      <c r="EU1725" s="2">
        <v>0</v>
      </c>
      <c r="EV1725" s="2">
        <v>0</v>
      </c>
      <c r="EW1725" s="2">
        <v>0</v>
      </c>
      <c r="EX1725" s="2">
        <v>0</v>
      </c>
      <c r="EY1725" s="2"/>
      <c r="EZ1725" s="2"/>
      <c r="FA1725" s="2"/>
      <c r="FB1725" s="2"/>
      <c r="FC1725" s="2"/>
      <c r="FD1725" s="2"/>
      <c r="FE1725" s="2"/>
      <c r="FF1725" s="2"/>
      <c r="FG1725" s="2"/>
      <c r="FH1725" s="2"/>
      <c r="FI1725" s="2"/>
      <c r="FJ1725" s="2"/>
      <c r="FK1725" s="2"/>
      <c r="FL1725" s="2"/>
      <c r="FM1725" s="2"/>
      <c r="FN1725" s="2"/>
      <c r="FO1725" s="2"/>
      <c r="FP1725" s="2"/>
      <c r="FQ1725" s="2">
        <v>0</v>
      </c>
      <c r="FR1725" s="2">
        <f t="shared" si="1418"/>
        <v>0</v>
      </c>
      <c r="FS1725" s="2">
        <v>0</v>
      </c>
      <c r="FT1725" s="2"/>
      <c r="FU1725" s="2"/>
      <c r="FV1725" s="2"/>
      <c r="FW1725" s="2"/>
      <c r="FX1725" s="2">
        <v>0</v>
      </c>
      <c r="FY1725" s="2">
        <v>0</v>
      </c>
      <c r="FZ1725" s="2"/>
      <c r="GA1725" s="2" t="s">
        <v>3</v>
      </c>
      <c r="GB1725" s="2"/>
      <c r="GC1725" s="2"/>
      <c r="GD1725" s="2">
        <v>1</v>
      </c>
      <c r="GE1725" s="2"/>
      <c r="GF1725" s="2">
        <v>-1245202389</v>
      </c>
      <c r="GG1725" s="2">
        <v>2</v>
      </c>
      <c r="GH1725" s="2">
        <v>1</v>
      </c>
      <c r="GI1725" s="2">
        <v>-2</v>
      </c>
      <c r="GJ1725" s="2">
        <v>0</v>
      </c>
      <c r="GK1725" s="2">
        <v>0</v>
      </c>
      <c r="GL1725" s="2">
        <f t="shared" si="1419"/>
        <v>0</v>
      </c>
      <c r="GM1725" s="2">
        <f t="shared" si="1420"/>
        <v>0</v>
      </c>
      <c r="GN1725" s="2">
        <f t="shared" si="1421"/>
        <v>0</v>
      </c>
      <c r="GO1725" s="2">
        <f t="shared" si="1422"/>
        <v>0</v>
      </c>
      <c r="GP1725" s="2">
        <f t="shared" si="1423"/>
        <v>0</v>
      </c>
      <c r="GQ1725" s="2"/>
      <c r="GR1725" s="2">
        <v>0</v>
      </c>
      <c r="GS1725" s="2">
        <v>3</v>
      </c>
      <c r="GT1725" s="2">
        <v>0</v>
      </c>
      <c r="GU1725" s="2" t="s">
        <v>3</v>
      </c>
      <c r="GV1725" s="2">
        <f t="shared" si="1393"/>
        <v>0</v>
      </c>
      <c r="GW1725" s="2">
        <v>1</v>
      </c>
      <c r="GX1725" s="2">
        <f t="shared" si="1424"/>
        <v>0</v>
      </c>
      <c r="GY1725" s="2"/>
      <c r="GZ1725" s="2"/>
      <c r="HA1725" s="2">
        <v>0</v>
      </c>
      <c r="HB1725" s="2">
        <v>0</v>
      </c>
      <c r="HC1725" s="2">
        <f t="shared" si="1425"/>
        <v>0</v>
      </c>
      <c r="HD1725" s="2"/>
      <c r="HE1725" s="2" t="s">
        <v>3</v>
      </c>
      <c r="HF1725" s="2" t="s">
        <v>3</v>
      </c>
      <c r="HG1725" s="2"/>
      <c r="HH1725" s="2"/>
      <c r="HI1725" s="2"/>
      <c r="HJ1725" s="2"/>
      <c r="HK1725" s="2"/>
      <c r="HL1725" s="2"/>
      <c r="HM1725" s="2" t="s">
        <v>3</v>
      </c>
      <c r="HN1725" s="2" t="s">
        <v>3</v>
      </c>
      <c r="HO1725" s="2" t="s">
        <v>3</v>
      </c>
      <c r="HP1725" s="2" t="s">
        <v>3</v>
      </c>
      <c r="HQ1725" s="2" t="s">
        <v>3</v>
      </c>
      <c r="HR1725" s="2"/>
      <c r="HS1725" s="2"/>
      <c r="HT1725" s="2"/>
      <c r="HU1725" s="2"/>
      <c r="HV1725" s="2"/>
      <c r="HW1725" s="2"/>
      <c r="HX1725" s="2"/>
      <c r="HY1725" s="2"/>
      <c r="HZ1725" s="2"/>
      <c r="IA1725" s="2"/>
      <c r="IB1725" s="2"/>
      <c r="IC1725" s="2"/>
      <c r="ID1725" s="2"/>
      <c r="IE1725" s="2"/>
      <c r="IF1725" s="2"/>
      <c r="IG1725" s="2"/>
      <c r="IH1725" s="2"/>
      <c r="II1725" s="2"/>
      <c r="IJ1725" s="2"/>
      <c r="IK1725" s="2">
        <v>0</v>
      </c>
      <c r="IL1725" s="2"/>
      <c r="IM1725" s="2"/>
      <c r="IN1725" s="2"/>
      <c r="IO1725" s="2"/>
      <c r="IP1725" s="2"/>
      <c r="IQ1725" s="2"/>
      <c r="IR1725" s="2"/>
      <c r="IS1725" s="2"/>
      <c r="IT1725" s="2"/>
      <c r="IU1725" s="2"/>
    </row>
    <row r="1726" spans="1:255" x14ac:dyDescent="0.2">
      <c r="A1726">
        <v>18</v>
      </c>
      <c r="B1726">
        <v>1</v>
      </c>
      <c r="C1726">
        <v>1416</v>
      </c>
      <c r="E1726" t="s">
        <v>746</v>
      </c>
      <c r="F1726" t="s">
        <v>428</v>
      </c>
      <c r="G1726" t="s">
        <v>429</v>
      </c>
      <c r="H1726" t="s">
        <v>78</v>
      </c>
      <c r="I1726">
        <f>I1718*J1726</f>
        <v>0</v>
      </c>
      <c r="J1726">
        <v>5.7000000000000002E-2</v>
      </c>
      <c r="K1726">
        <v>5.7000000000000002E-2</v>
      </c>
      <c r="L1726">
        <v>5.4719999999999998E-2</v>
      </c>
      <c r="M1726">
        <v>0</v>
      </c>
      <c r="N1726">
        <f t="shared" si="1394"/>
        <v>5.4699999999999999E-2</v>
      </c>
      <c r="O1726">
        <f t="shared" si="1395"/>
        <v>0</v>
      </c>
      <c r="P1726">
        <f t="shared" si="1396"/>
        <v>0</v>
      </c>
      <c r="Q1726">
        <f t="shared" si="1397"/>
        <v>0</v>
      </c>
      <c r="R1726">
        <f t="shared" si="1398"/>
        <v>0</v>
      </c>
      <c r="S1726">
        <f t="shared" si="1399"/>
        <v>0</v>
      </c>
      <c r="T1726">
        <f t="shared" si="1400"/>
        <v>0</v>
      </c>
      <c r="U1726">
        <f t="shared" si="1401"/>
        <v>0</v>
      </c>
      <c r="V1726">
        <f t="shared" si="1402"/>
        <v>0</v>
      </c>
      <c r="W1726">
        <f t="shared" si="1403"/>
        <v>0</v>
      </c>
      <c r="X1726">
        <f t="shared" si="1404"/>
        <v>0</v>
      </c>
      <c r="Y1726">
        <f t="shared" si="1405"/>
        <v>0</v>
      </c>
      <c r="AA1726">
        <v>69726884</v>
      </c>
      <c r="AB1726">
        <f t="shared" si="1406"/>
        <v>5859.5</v>
      </c>
      <c r="AC1726">
        <f t="shared" si="1427"/>
        <v>5859.5</v>
      </c>
      <c r="AD1726">
        <f t="shared" si="1388"/>
        <v>0</v>
      </c>
      <c r="AE1726">
        <f t="shared" si="1389"/>
        <v>0</v>
      </c>
      <c r="AF1726">
        <f t="shared" si="1390"/>
        <v>0</v>
      </c>
      <c r="AG1726">
        <f t="shared" si="1407"/>
        <v>0</v>
      </c>
      <c r="AH1726">
        <f t="shared" si="1391"/>
        <v>0</v>
      </c>
      <c r="AI1726">
        <f t="shared" si="1392"/>
        <v>0</v>
      </c>
      <c r="AJ1726">
        <f t="shared" si="1408"/>
        <v>90.23</v>
      </c>
      <c r="AK1726">
        <v>5859.5</v>
      </c>
      <c r="AL1726">
        <v>5859.5</v>
      </c>
      <c r="AM1726">
        <v>0</v>
      </c>
      <c r="AN1726">
        <v>0</v>
      </c>
      <c r="AO1726">
        <v>0</v>
      </c>
      <c r="AP1726">
        <v>0</v>
      </c>
      <c r="AQ1726">
        <v>0</v>
      </c>
      <c r="AR1726">
        <v>0</v>
      </c>
      <c r="AS1726">
        <v>90.23</v>
      </c>
      <c r="AT1726">
        <v>0</v>
      </c>
      <c r="AU1726">
        <v>0</v>
      </c>
      <c r="AV1726">
        <v>1</v>
      </c>
      <c r="AW1726">
        <v>1</v>
      </c>
      <c r="AZ1726">
        <v>1</v>
      </c>
      <c r="BA1726">
        <v>1</v>
      </c>
      <c r="BB1726">
        <v>1</v>
      </c>
      <c r="BC1726">
        <v>7.56</v>
      </c>
      <c r="BD1726" t="s">
        <v>3</v>
      </c>
      <c r="BE1726" t="s">
        <v>3</v>
      </c>
      <c r="BF1726" t="s">
        <v>3</v>
      </c>
      <c r="BG1726" t="s">
        <v>3</v>
      </c>
      <c r="BH1726">
        <v>3</v>
      </c>
      <c r="BI1726">
        <v>1</v>
      </c>
      <c r="BJ1726" t="s">
        <v>430</v>
      </c>
      <c r="BM1726">
        <v>500001</v>
      </c>
      <c r="BN1726">
        <v>0</v>
      </c>
      <c r="BO1726" t="s">
        <v>3</v>
      </c>
      <c r="BP1726">
        <v>0</v>
      </c>
      <c r="BQ1726">
        <v>8</v>
      </c>
      <c r="BR1726">
        <v>0</v>
      </c>
      <c r="BS1726">
        <v>1</v>
      </c>
      <c r="BT1726">
        <v>1</v>
      </c>
      <c r="BU1726">
        <v>1</v>
      </c>
      <c r="BV1726">
        <v>1</v>
      </c>
      <c r="BW1726">
        <v>1</v>
      </c>
      <c r="BX1726">
        <v>1</v>
      </c>
      <c r="BY1726" t="s">
        <v>3</v>
      </c>
      <c r="BZ1726">
        <v>0</v>
      </c>
      <c r="CA1726">
        <v>0</v>
      </c>
      <c r="CB1726" t="s">
        <v>3</v>
      </c>
      <c r="CE1726">
        <v>0</v>
      </c>
      <c r="CF1726">
        <v>0</v>
      </c>
      <c r="CG1726">
        <v>0</v>
      </c>
      <c r="CH1726">
        <v>129</v>
      </c>
      <c r="CI1726">
        <v>4</v>
      </c>
      <c r="CJ1726">
        <v>0</v>
      </c>
      <c r="CK1726">
        <v>0</v>
      </c>
      <c r="CL1726">
        <v>0</v>
      </c>
      <c r="CM1726">
        <v>0</v>
      </c>
      <c r="CN1726" t="s">
        <v>3</v>
      </c>
      <c r="CO1726">
        <v>0</v>
      </c>
      <c r="CP1726">
        <f t="shared" si="1409"/>
        <v>0</v>
      </c>
      <c r="CQ1726">
        <f t="shared" si="1410"/>
        <v>44297.82</v>
      </c>
      <c r="CR1726">
        <f t="shared" si="1411"/>
        <v>0</v>
      </c>
      <c r="CS1726">
        <f t="shared" si="1412"/>
        <v>0</v>
      </c>
      <c r="CT1726">
        <f t="shared" si="1413"/>
        <v>0</v>
      </c>
      <c r="CU1726">
        <f t="shared" si="1414"/>
        <v>0</v>
      </c>
      <c r="CV1726">
        <f t="shared" si="1415"/>
        <v>0</v>
      </c>
      <c r="CW1726">
        <f t="shared" si="1416"/>
        <v>0</v>
      </c>
      <c r="CX1726">
        <f t="shared" si="1417"/>
        <v>90.23</v>
      </c>
      <c r="CY1726">
        <f>(S1726+R1726)*(BZ1726/100)</f>
        <v>0</v>
      </c>
      <c r="CZ1726">
        <f>(S1726+R1726)*(CA1726/100)</f>
        <v>0</v>
      </c>
      <c r="DC1726" t="s">
        <v>3</v>
      </c>
      <c r="DD1726" t="s">
        <v>3</v>
      </c>
      <c r="DE1726" t="s">
        <v>3</v>
      </c>
      <c r="DF1726" t="s">
        <v>3</v>
      </c>
      <c r="DG1726" t="s">
        <v>3</v>
      </c>
      <c r="DH1726" t="s">
        <v>3</v>
      </c>
      <c r="DI1726" t="s">
        <v>3</v>
      </c>
      <c r="DJ1726" t="s">
        <v>3</v>
      </c>
      <c r="DK1726" t="s">
        <v>3</v>
      </c>
      <c r="DL1726" t="s">
        <v>3</v>
      </c>
      <c r="DM1726" t="s">
        <v>3</v>
      </c>
      <c r="DN1726">
        <v>0</v>
      </c>
      <c r="DO1726">
        <v>0</v>
      </c>
      <c r="DP1726">
        <v>1</v>
      </c>
      <c r="DQ1726">
        <v>1</v>
      </c>
      <c r="DU1726">
        <v>1009</v>
      </c>
      <c r="DV1726" t="s">
        <v>78</v>
      </c>
      <c r="DW1726" t="s">
        <v>78</v>
      </c>
      <c r="DX1726">
        <v>1000</v>
      </c>
      <c r="DZ1726" t="s">
        <v>3</v>
      </c>
      <c r="EA1726" t="s">
        <v>3</v>
      </c>
      <c r="EB1726" t="s">
        <v>3</v>
      </c>
      <c r="EC1726" t="s">
        <v>3</v>
      </c>
      <c r="EE1726">
        <v>54328897</v>
      </c>
      <c r="EF1726">
        <v>8</v>
      </c>
      <c r="EG1726" t="s">
        <v>31</v>
      </c>
      <c r="EH1726">
        <v>0</v>
      </c>
      <c r="EI1726" t="s">
        <v>3</v>
      </c>
      <c r="EJ1726">
        <v>1</v>
      </c>
      <c r="EK1726">
        <v>500001</v>
      </c>
      <c r="EL1726" t="s">
        <v>32</v>
      </c>
      <c r="EM1726" t="s">
        <v>33</v>
      </c>
      <c r="EO1726" t="s">
        <v>3</v>
      </c>
      <c r="EQ1726">
        <v>0</v>
      </c>
      <c r="ER1726">
        <v>42370</v>
      </c>
      <c r="ES1726">
        <v>5859.5</v>
      </c>
      <c r="ET1726">
        <v>0</v>
      </c>
      <c r="EU1726">
        <v>0</v>
      </c>
      <c r="EV1726">
        <v>0</v>
      </c>
      <c r="EW1726">
        <v>0</v>
      </c>
      <c r="EX1726">
        <v>0</v>
      </c>
      <c r="EZ1726">
        <v>5</v>
      </c>
      <c r="FC1726">
        <v>0</v>
      </c>
      <c r="FD1726">
        <v>18</v>
      </c>
      <c r="FF1726">
        <v>42370</v>
      </c>
      <c r="FQ1726">
        <v>0</v>
      </c>
      <c r="FR1726">
        <f t="shared" si="1418"/>
        <v>0</v>
      </c>
      <c r="FS1726">
        <v>0</v>
      </c>
      <c r="FX1726">
        <v>0</v>
      </c>
      <c r="FY1726">
        <v>0</v>
      </c>
      <c r="GA1726" t="s">
        <v>431</v>
      </c>
      <c r="GD1726">
        <v>1</v>
      </c>
      <c r="GF1726">
        <v>-1245202389</v>
      </c>
      <c r="GG1726">
        <v>2</v>
      </c>
      <c r="GH1726">
        <v>3</v>
      </c>
      <c r="GI1726">
        <v>5</v>
      </c>
      <c r="GJ1726">
        <v>0</v>
      </c>
      <c r="GK1726">
        <v>0</v>
      </c>
      <c r="GL1726">
        <f t="shared" si="1419"/>
        <v>0</v>
      </c>
      <c r="GM1726">
        <f t="shared" si="1420"/>
        <v>0</v>
      </c>
      <c r="GN1726">
        <f t="shared" si="1421"/>
        <v>0</v>
      </c>
      <c r="GO1726">
        <f t="shared" si="1422"/>
        <v>0</v>
      </c>
      <c r="GP1726">
        <f t="shared" si="1423"/>
        <v>0</v>
      </c>
      <c r="GR1726">
        <v>1</v>
      </c>
      <c r="GS1726">
        <v>1</v>
      </c>
      <c r="GT1726">
        <v>0</v>
      </c>
      <c r="GU1726" t="s">
        <v>3</v>
      </c>
      <c r="GV1726">
        <f t="shared" si="1393"/>
        <v>0</v>
      </c>
      <c r="GW1726">
        <v>1</v>
      </c>
      <c r="GX1726">
        <f t="shared" si="1424"/>
        <v>0</v>
      </c>
      <c r="HA1726">
        <v>0</v>
      </c>
      <c r="HB1726">
        <v>0</v>
      </c>
      <c r="HC1726">
        <f t="shared" si="1425"/>
        <v>0</v>
      </c>
      <c r="HE1726" t="s">
        <v>35</v>
      </c>
      <c r="HF1726" t="s">
        <v>36</v>
      </c>
      <c r="HM1726" t="s">
        <v>3</v>
      </c>
      <c r="HN1726" t="s">
        <v>3</v>
      </c>
      <c r="HO1726" t="s">
        <v>3</v>
      </c>
      <c r="HP1726" t="s">
        <v>3</v>
      </c>
      <c r="HQ1726" t="s">
        <v>3</v>
      </c>
      <c r="IK1726">
        <v>0</v>
      </c>
    </row>
    <row r="1727" spans="1:255" x14ac:dyDescent="0.2">
      <c r="A1727" s="2">
        <v>17</v>
      </c>
      <c r="B1727" s="2">
        <v>1</v>
      </c>
      <c r="C1727" s="2">
        <f>ROW(SmtRes!A1422)</f>
        <v>1422</v>
      </c>
      <c r="D1727" s="2">
        <f>ROW(EtalonRes!A1454)</f>
        <v>1454</v>
      </c>
      <c r="E1727" s="2" t="s">
        <v>747</v>
      </c>
      <c r="F1727" s="2" t="s">
        <v>184</v>
      </c>
      <c r="G1727" s="2" t="s">
        <v>748</v>
      </c>
      <c r="H1727" s="2" t="s">
        <v>186</v>
      </c>
      <c r="I1727" s="2">
        <v>0</v>
      </c>
      <c r="J1727" s="2">
        <v>0</v>
      </c>
      <c r="K1727" s="2">
        <v>0</v>
      </c>
      <c r="L1727" s="2">
        <v>0.80300000000000005</v>
      </c>
      <c r="M1727" s="2">
        <v>0</v>
      </c>
      <c r="N1727" s="2">
        <f t="shared" si="1394"/>
        <v>0.80300000000000005</v>
      </c>
      <c r="O1727" s="2">
        <f t="shared" si="1395"/>
        <v>0</v>
      </c>
      <c r="P1727" s="2">
        <f t="shared" si="1396"/>
        <v>0</v>
      </c>
      <c r="Q1727" s="2">
        <f t="shared" si="1397"/>
        <v>0</v>
      </c>
      <c r="R1727" s="2">
        <f t="shared" si="1398"/>
        <v>0</v>
      </c>
      <c r="S1727" s="2">
        <f t="shared" si="1399"/>
        <v>0</v>
      </c>
      <c r="T1727" s="2">
        <f t="shared" si="1400"/>
        <v>0</v>
      </c>
      <c r="U1727" s="2">
        <f t="shared" si="1401"/>
        <v>0</v>
      </c>
      <c r="V1727" s="2">
        <f t="shared" si="1402"/>
        <v>0</v>
      </c>
      <c r="W1727" s="2">
        <f t="shared" si="1403"/>
        <v>0</v>
      </c>
      <c r="X1727" s="2">
        <f t="shared" si="1404"/>
        <v>0</v>
      </c>
      <c r="Y1727" s="2">
        <f t="shared" si="1405"/>
        <v>0</v>
      </c>
      <c r="Z1727" s="2"/>
      <c r="AA1727" s="2">
        <v>69726971</v>
      </c>
      <c r="AB1727" s="2">
        <f t="shared" si="1406"/>
        <v>360.73</v>
      </c>
      <c r="AC1727" s="2">
        <f>ROUND((ES1727+(SUM(SmtRes!BC1417:'SmtRes'!BC1422)+SUM(EtalonRes!AL1449:'EtalonRes'!AL1454))),2)</f>
        <v>0</v>
      </c>
      <c r="AD1727" s="2">
        <f t="shared" si="1388"/>
        <v>44.25</v>
      </c>
      <c r="AE1727" s="2">
        <f t="shared" si="1389"/>
        <v>17.28</v>
      </c>
      <c r="AF1727" s="2">
        <f t="shared" si="1390"/>
        <v>316.48</v>
      </c>
      <c r="AG1727" s="2">
        <f t="shared" si="1407"/>
        <v>0</v>
      </c>
      <c r="AH1727" s="2">
        <f t="shared" si="1391"/>
        <v>39.51</v>
      </c>
      <c r="AI1727" s="2">
        <f t="shared" si="1392"/>
        <v>1.27</v>
      </c>
      <c r="AJ1727" s="2">
        <f t="shared" si="1408"/>
        <v>0</v>
      </c>
      <c r="AK1727" s="2">
        <v>1394.91</v>
      </c>
      <c r="AL1727" s="2">
        <v>1034.18</v>
      </c>
      <c r="AM1727" s="2">
        <v>44.25</v>
      </c>
      <c r="AN1727" s="2">
        <v>17.28</v>
      </c>
      <c r="AO1727" s="2">
        <v>316.48</v>
      </c>
      <c r="AP1727" s="2">
        <v>0</v>
      </c>
      <c r="AQ1727" s="2">
        <v>39.51</v>
      </c>
      <c r="AR1727" s="2">
        <v>1.27</v>
      </c>
      <c r="AS1727" s="2">
        <v>0</v>
      </c>
      <c r="AT1727" s="2">
        <v>123</v>
      </c>
      <c r="AU1727" s="2">
        <v>75</v>
      </c>
      <c r="AV1727" s="2">
        <v>1</v>
      </c>
      <c r="AW1727" s="2">
        <v>1</v>
      </c>
      <c r="AX1727" s="2"/>
      <c r="AY1727" s="2"/>
      <c r="AZ1727" s="2">
        <v>1</v>
      </c>
      <c r="BA1727" s="2">
        <v>1</v>
      </c>
      <c r="BB1727" s="2">
        <v>1</v>
      </c>
      <c r="BC1727" s="2">
        <v>1</v>
      </c>
      <c r="BD1727" s="2" t="s">
        <v>3</v>
      </c>
      <c r="BE1727" s="2" t="s">
        <v>3</v>
      </c>
      <c r="BF1727" s="2" t="s">
        <v>3</v>
      </c>
      <c r="BG1727" s="2" t="s">
        <v>3</v>
      </c>
      <c r="BH1727" s="2">
        <v>0</v>
      </c>
      <c r="BI1727" s="2">
        <v>1</v>
      </c>
      <c r="BJ1727" s="2" t="s">
        <v>187</v>
      </c>
      <c r="BK1727" s="2"/>
      <c r="BL1727" s="2"/>
      <c r="BM1727" s="2">
        <v>11001</v>
      </c>
      <c r="BN1727" s="2">
        <v>0</v>
      </c>
      <c r="BO1727" s="2" t="s">
        <v>3</v>
      </c>
      <c r="BP1727" s="2">
        <v>0</v>
      </c>
      <c r="BQ1727" s="2">
        <v>2</v>
      </c>
      <c r="BR1727" s="2">
        <v>0</v>
      </c>
      <c r="BS1727" s="2">
        <v>1</v>
      </c>
      <c r="BT1727" s="2">
        <v>1</v>
      </c>
      <c r="BU1727" s="2">
        <v>1</v>
      </c>
      <c r="BV1727" s="2">
        <v>1</v>
      </c>
      <c r="BW1727" s="2">
        <v>1</v>
      </c>
      <c r="BX1727" s="2">
        <v>1</v>
      </c>
      <c r="BY1727" s="2" t="s">
        <v>3</v>
      </c>
      <c r="BZ1727" s="2">
        <v>123</v>
      </c>
      <c r="CA1727" s="2">
        <v>75</v>
      </c>
      <c r="CB1727" s="2" t="s">
        <v>3</v>
      </c>
      <c r="CC1727" s="2"/>
      <c r="CD1727" s="2"/>
      <c r="CE1727" s="2">
        <v>0</v>
      </c>
      <c r="CF1727" s="2">
        <v>0</v>
      </c>
      <c r="CG1727" s="2">
        <v>0</v>
      </c>
      <c r="CH1727" s="2">
        <v>130</v>
      </c>
      <c r="CI1727" s="2">
        <v>0</v>
      </c>
      <c r="CJ1727" s="2">
        <v>0</v>
      </c>
      <c r="CK1727" s="2">
        <v>0</v>
      </c>
      <c r="CL1727" s="2">
        <v>0</v>
      </c>
      <c r="CM1727" s="2">
        <v>0</v>
      </c>
      <c r="CN1727" s="2" t="s">
        <v>3</v>
      </c>
      <c r="CO1727" s="2">
        <v>0</v>
      </c>
      <c r="CP1727" s="2">
        <f t="shared" si="1409"/>
        <v>0</v>
      </c>
      <c r="CQ1727" s="2">
        <f t="shared" si="1410"/>
        <v>0</v>
      </c>
      <c r="CR1727" s="2">
        <f t="shared" si="1411"/>
        <v>44.25</v>
      </c>
      <c r="CS1727" s="2">
        <f t="shared" si="1412"/>
        <v>17.28</v>
      </c>
      <c r="CT1727" s="2">
        <f t="shared" si="1413"/>
        <v>316.48</v>
      </c>
      <c r="CU1727" s="2">
        <f t="shared" si="1414"/>
        <v>0</v>
      </c>
      <c r="CV1727" s="2">
        <f t="shared" si="1415"/>
        <v>39.51</v>
      </c>
      <c r="CW1727" s="2">
        <f t="shared" si="1416"/>
        <v>1.27</v>
      </c>
      <c r="CX1727" s="2">
        <f t="shared" si="1417"/>
        <v>0</v>
      </c>
      <c r="CY1727" s="2">
        <f>(((S1727+R1727)*AT1727)/100)</f>
        <v>0</v>
      </c>
      <c r="CZ1727" s="2">
        <f>(((S1727+R1727)*AU1727)/100)</f>
        <v>0</v>
      </c>
      <c r="DA1727" s="2"/>
      <c r="DB1727" s="2"/>
      <c r="DC1727" s="2" t="s">
        <v>3</v>
      </c>
      <c r="DD1727" s="2" t="s">
        <v>3</v>
      </c>
      <c r="DE1727" s="2" t="s">
        <v>3</v>
      </c>
      <c r="DF1727" s="2" t="s">
        <v>3</v>
      </c>
      <c r="DG1727" s="2" t="s">
        <v>3</v>
      </c>
      <c r="DH1727" s="2" t="s">
        <v>3</v>
      </c>
      <c r="DI1727" s="2" t="s">
        <v>3</v>
      </c>
      <c r="DJ1727" s="2" t="s">
        <v>3</v>
      </c>
      <c r="DK1727" s="2" t="s">
        <v>3</v>
      </c>
      <c r="DL1727" s="2" t="s">
        <v>3</v>
      </c>
      <c r="DM1727" s="2" t="s">
        <v>3</v>
      </c>
      <c r="DN1727" s="2">
        <v>0</v>
      </c>
      <c r="DO1727" s="2">
        <v>0</v>
      </c>
      <c r="DP1727" s="2">
        <v>1</v>
      </c>
      <c r="DQ1727" s="2">
        <v>1</v>
      </c>
      <c r="DR1727" s="2"/>
      <c r="DS1727" s="2"/>
      <c r="DT1727" s="2"/>
      <c r="DU1727" s="2">
        <v>1013</v>
      </c>
      <c r="DV1727" s="2" t="s">
        <v>186</v>
      </c>
      <c r="DW1727" s="2" t="s">
        <v>186</v>
      </c>
      <c r="DX1727" s="2">
        <v>1</v>
      </c>
      <c r="DY1727" s="2"/>
      <c r="DZ1727" s="2" t="s">
        <v>3</v>
      </c>
      <c r="EA1727" s="2" t="s">
        <v>3</v>
      </c>
      <c r="EB1727" s="2" t="s">
        <v>3</v>
      </c>
      <c r="EC1727" s="2" t="s">
        <v>3</v>
      </c>
      <c r="ED1727" s="2"/>
      <c r="EE1727" s="2">
        <v>54328965</v>
      </c>
      <c r="EF1727" s="2">
        <v>2</v>
      </c>
      <c r="EG1727" s="2" t="s">
        <v>21</v>
      </c>
      <c r="EH1727" s="2">
        <v>0</v>
      </c>
      <c r="EI1727" s="2" t="s">
        <v>3</v>
      </c>
      <c r="EJ1727" s="2">
        <v>1</v>
      </c>
      <c r="EK1727" s="2">
        <v>11001</v>
      </c>
      <c r="EL1727" s="2" t="s">
        <v>22</v>
      </c>
      <c r="EM1727" s="2" t="s">
        <v>23</v>
      </c>
      <c r="EN1727" s="2"/>
      <c r="EO1727" s="2" t="s">
        <v>3</v>
      </c>
      <c r="EP1727" s="2"/>
      <c r="EQ1727" s="2">
        <v>1441792</v>
      </c>
      <c r="ER1727" s="2">
        <v>1394.91</v>
      </c>
      <c r="ES1727" s="2">
        <v>1034.18</v>
      </c>
      <c r="ET1727" s="2">
        <v>44.25</v>
      </c>
      <c r="EU1727" s="2">
        <v>17.28</v>
      </c>
      <c r="EV1727" s="2">
        <v>316.48</v>
      </c>
      <c r="EW1727" s="2">
        <v>39.51</v>
      </c>
      <c r="EX1727" s="2">
        <v>1.27</v>
      </c>
      <c r="EY1727" s="2">
        <v>1</v>
      </c>
      <c r="EZ1727" s="2"/>
      <c r="FA1727" s="2"/>
      <c r="FB1727" s="2"/>
      <c r="FC1727" s="2"/>
      <c r="FD1727" s="2"/>
      <c r="FE1727" s="2"/>
      <c r="FF1727" s="2"/>
      <c r="FG1727" s="2"/>
      <c r="FH1727" s="2"/>
      <c r="FI1727" s="2"/>
      <c r="FJ1727" s="2"/>
      <c r="FK1727" s="2"/>
      <c r="FL1727" s="2"/>
      <c r="FM1727" s="2"/>
      <c r="FN1727" s="2"/>
      <c r="FO1727" s="2"/>
      <c r="FP1727" s="2"/>
      <c r="FQ1727" s="2">
        <v>0</v>
      </c>
      <c r="FR1727" s="2">
        <f t="shared" si="1418"/>
        <v>0</v>
      </c>
      <c r="FS1727" s="2">
        <v>0</v>
      </c>
      <c r="FT1727" s="2"/>
      <c r="FU1727" s="2"/>
      <c r="FV1727" s="2"/>
      <c r="FW1727" s="2"/>
      <c r="FX1727" s="2">
        <v>123</v>
      </c>
      <c r="FY1727" s="2">
        <v>75</v>
      </c>
      <c r="FZ1727" s="2"/>
      <c r="GA1727" s="2" t="s">
        <v>3</v>
      </c>
      <c r="GB1727" s="2"/>
      <c r="GC1727" s="2"/>
      <c r="GD1727" s="2">
        <v>1</v>
      </c>
      <c r="GE1727" s="2"/>
      <c r="GF1727" s="2">
        <v>-373574037</v>
      </c>
      <c r="GG1727" s="2">
        <v>2</v>
      </c>
      <c r="GH1727" s="2">
        <v>1</v>
      </c>
      <c r="GI1727" s="2">
        <v>-2</v>
      </c>
      <c r="GJ1727" s="2">
        <v>0</v>
      </c>
      <c r="GK1727" s="2">
        <v>0</v>
      </c>
      <c r="GL1727" s="2">
        <f t="shared" si="1419"/>
        <v>0</v>
      </c>
      <c r="GM1727" s="2">
        <f t="shared" si="1420"/>
        <v>0</v>
      </c>
      <c r="GN1727" s="2">
        <f t="shared" si="1421"/>
        <v>0</v>
      </c>
      <c r="GO1727" s="2">
        <f t="shared" si="1422"/>
        <v>0</v>
      </c>
      <c r="GP1727" s="2">
        <f t="shared" si="1423"/>
        <v>0</v>
      </c>
      <c r="GQ1727" s="2"/>
      <c r="GR1727" s="2">
        <v>0</v>
      </c>
      <c r="GS1727" s="2">
        <v>3</v>
      </c>
      <c r="GT1727" s="2">
        <v>0</v>
      </c>
      <c r="GU1727" s="2" t="s">
        <v>3</v>
      </c>
      <c r="GV1727" s="2">
        <f t="shared" si="1393"/>
        <v>0</v>
      </c>
      <c r="GW1727" s="2">
        <v>1</v>
      </c>
      <c r="GX1727" s="2">
        <f t="shared" si="1424"/>
        <v>0</v>
      </c>
      <c r="GY1727" s="2"/>
      <c r="GZ1727" s="2"/>
      <c r="HA1727" s="2">
        <v>0</v>
      </c>
      <c r="HB1727" s="2">
        <v>0</v>
      </c>
      <c r="HC1727" s="2">
        <f t="shared" si="1425"/>
        <v>0</v>
      </c>
      <c r="HD1727" s="2"/>
      <c r="HE1727" s="2" t="s">
        <v>3</v>
      </c>
      <c r="HF1727" s="2" t="s">
        <v>3</v>
      </c>
      <c r="HG1727" s="2"/>
      <c r="HH1727" s="2"/>
      <c r="HI1727" s="2"/>
      <c r="HJ1727" s="2"/>
      <c r="HK1727" s="2"/>
      <c r="HL1727" s="2"/>
      <c r="HM1727" s="2" t="s">
        <v>3</v>
      </c>
      <c r="HN1727" s="2" t="s">
        <v>24</v>
      </c>
      <c r="HO1727" s="2" t="s">
        <v>25</v>
      </c>
      <c r="HP1727" s="2" t="s">
        <v>22</v>
      </c>
      <c r="HQ1727" s="2" t="s">
        <v>22</v>
      </c>
      <c r="HR1727" s="2"/>
      <c r="HS1727" s="2"/>
      <c r="HT1727" s="2"/>
      <c r="HU1727" s="2"/>
      <c r="HV1727" s="2"/>
      <c r="HW1727" s="2"/>
      <c r="HX1727" s="2"/>
      <c r="HY1727" s="2"/>
      <c r="HZ1727" s="2"/>
      <c r="IA1727" s="2"/>
      <c r="IB1727" s="2"/>
      <c r="IC1727" s="2"/>
      <c r="ID1727" s="2"/>
      <c r="IE1727" s="2"/>
      <c r="IF1727" s="2"/>
      <c r="IG1727" s="2"/>
      <c r="IH1727" s="2"/>
      <c r="II1727" s="2"/>
      <c r="IJ1727" s="2"/>
      <c r="IK1727" s="2">
        <v>0</v>
      </c>
      <c r="IL1727" s="2"/>
      <c r="IM1727" s="2"/>
      <c r="IN1727" s="2"/>
      <c r="IO1727" s="2"/>
      <c r="IP1727" s="2"/>
      <c r="IQ1727" s="2"/>
      <c r="IR1727" s="2"/>
      <c r="IS1727" s="2"/>
      <c r="IT1727" s="2"/>
      <c r="IU1727" s="2"/>
    </row>
    <row r="1728" spans="1:255" x14ac:dyDescent="0.2">
      <c r="A1728">
        <v>17</v>
      </c>
      <c r="B1728">
        <v>1</v>
      </c>
      <c r="C1728">
        <f>ROW(SmtRes!A1428)</f>
        <v>1428</v>
      </c>
      <c r="D1728">
        <f>ROW(EtalonRes!A1460)</f>
        <v>1460</v>
      </c>
      <c r="E1728" t="s">
        <v>747</v>
      </c>
      <c r="F1728" t="s">
        <v>184</v>
      </c>
      <c r="G1728" t="s">
        <v>748</v>
      </c>
      <c r="H1728" t="s">
        <v>186</v>
      </c>
      <c r="I1728">
        <v>0</v>
      </c>
      <c r="J1728">
        <v>0</v>
      </c>
      <c r="K1728">
        <v>0</v>
      </c>
      <c r="L1728">
        <v>0.80300000000000005</v>
      </c>
      <c r="M1728">
        <v>0</v>
      </c>
      <c r="N1728">
        <f t="shared" si="1394"/>
        <v>0.80300000000000005</v>
      </c>
      <c r="O1728">
        <f t="shared" si="1395"/>
        <v>0</v>
      </c>
      <c r="P1728">
        <f t="shared" si="1396"/>
        <v>0</v>
      </c>
      <c r="Q1728">
        <f t="shared" si="1397"/>
        <v>0</v>
      </c>
      <c r="R1728">
        <f t="shared" si="1398"/>
        <v>0</v>
      </c>
      <c r="S1728">
        <f t="shared" si="1399"/>
        <v>0</v>
      </c>
      <c r="T1728">
        <f t="shared" si="1400"/>
        <v>0</v>
      </c>
      <c r="U1728">
        <f t="shared" si="1401"/>
        <v>0</v>
      </c>
      <c r="V1728">
        <f t="shared" si="1402"/>
        <v>0</v>
      </c>
      <c r="W1728">
        <f t="shared" si="1403"/>
        <v>0</v>
      </c>
      <c r="X1728">
        <f t="shared" si="1404"/>
        <v>0</v>
      </c>
      <c r="Y1728">
        <f t="shared" si="1405"/>
        <v>0</v>
      </c>
      <c r="AA1728">
        <v>69726884</v>
      </c>
      <c r="AB1728">
        <f t="shared" si="1406"/>
        <v>360.73</v>
      </c>
      <c r="AC1728">
        <f>ROUND((ES1728+(SUM(SmtRes!BC1423:'SmtRes'!BC1428)+SUM(EtalonRes!AL1455:'EtalonRes'!AL1460))),2)</f>
        <v>0</v>
      </c>
      <c r="AD1728">
        <f t="shared" si="1388"/>
        <v>44.25</v>
      </c>
      <c r="AE1728">
        <f t="shared" si="1389"/>
        <v>17.28</v>
      </c>
      <c r="AF1728">
        <f t="shared" si="1390"/>
        <v>316.48</v>
      </c>
      <c r="AG1728">
        <f t="shared" si="1407"/>
        <v>0</v>
      </c>
      <c r="AH1728">
        <f t="shared" si="1391"/>
        <v>39.51</v>
      </c>
      <c r="AI1728">
        <f t="shared" si="1392"/>
        <v>1.27</v>
      </c>
      <c r="AJ1728">
        <f t="shared" si="1408"/>
        <v>0</v>
      </c>
      <c r="AK1728">
        <v>1394.91</v>
      </c>
      <c r="AL1728">
        <v>1034.18</v>
      </c>
      <c r="AM1728">
        <v>44.25</v>
      </c>
      <c r="AN1728">
        <v>17.28</v>
      </c>
      <c r="AO1728">
        <v>316.48</v>
      </c>
      <c r="AP1728">
        <v>0</v>
      </c>
      <c r="AQ1728">
        <v>39.51</v>
      </c>
      <c r="AR1728">
        <v>1.27</v>
      </c>
      <c r="AS1728">
        <v>0</v>
      </c>
      <c r="AT1728">
        <v>117</v>
      </c>
      <c r="AU1728">
        <v>64</v>
      </c>
      <c r="AV1728">
        <v>1</v>
      </c>
      <c r="AW1728">
        <v>1</v>
      </c>
      <c r="AZ1728">
        <v>1</v>
      </c>
      <c r="BA1728">
        <v>25.36</v>
      </c>
      <c r="BB1728">
        <v>7.84</v>
      </c>
      <c r="BC1728">
        <v>7.56</v>
      </c>
      <c r="BD1728" t="s">
        <v>3</v>
      </c>
      <c r="BE1728" t="s">
        <v>3</v>
      </c>
      <c r="BF1728" t="s">
        <v>3</v>
      </c>
      <c r="BG1728" t="s">
        <v>3</v>
      </c>
      <c r="BH1728">
        <v>0</v>
      </c>
      <c r="BI1728">
        <v>1</v>
      </c>
      <c r="BJ1728" t="s">
        <v>187</v>
      </c>
      <c r="BM1728">
        <v>11001</v>
      </c>
      <c r="BN1728">
        <v>0</v>
      </c>
      <c r="BO1728" t="s">
        <v>184</v>
      </c>
      <c r="BP1728">
        <v>1</v>
      </c>
      <c r="BQ1728">
        <v>2</v>
      </c>
      <c r="BR1728">
        <v>0</v>
      </c>
      <c r="BS1728">
        <v>19.8</v>
      </c>
      <c r="BT1728">
        <v>1</v>
      </c>
      <c r="BU1728">
        <v>1</v>
      </c>
      <c r="BV1728">
        <v>1</v>
      </c>
      <c r="BW1728">
        <v>1</v>
      </c>
      <c r="BX1728">
        <v>1</v>
      </c>
      <c r="BY1728" t="s">
        <v>3</v>
      </c>
      <c r="BZ1728">
        <v>117</v>
      </c>
      <c r="CA1728">
        <v>64</v>
      </c>
      <c r="CB1728" t="s">
        <v>3</v>
      </c>
      <c r="CE1728">
        <v>0</v>
      </c>
      <c r="CF1728">
        <v>0</v>
      </c>
      <c r="CG1728">
        <v>0</v>
      </c>
      <c r="CH1728">
        <v>130</v>
      </c>
      <c r="CI1728">
        <v>0</v>
      </c>
      <c r="CJ1728">
        <v>0</v>
      </c>
      <c r="CK1728">
        <v>0</v>
      </c>
      <c r="CL1728">
        <v>0</v>
      </c>
      <c r="CM1728">
        <v>0</v>
      </c>
      <c r="CN1728" t="s">
        <v>3</v>
      </c>
      <c r="CO1728">
        <v>0</v>
      </c>
      <c r="CP1728">
        <f t="shared" si="1409"/>
        <v>0</v>
      </c>
      <c r="CQ1728">
        <f t="shared" si="1410"/>
        <v>0</v>
      </c>
      <c r="CR1728">
        <f t="shared" si="1411"/>
        <v>346.92</v>
      </c>
      <c r="CS1728">
        <f t="shared" si="1412"/>
        <v>342.14400000000006</v>
      </c>
      <c r="CT1728">
        <f t="shared" si="1413"/>
        <v>8025.9328000000005</v>
      </c>
      <c r="CU1728">
        <f t="shared" si="1414"/>
        <v>0</v>
      </c>
      <c r="CV1728">
        <f t="shared" si="1415"/>
        <v>39.51</v>
      </c>
      <c r="CW1728">
        <f t="shared" si="1416"/>
        <v>1.27</v>
      </c>
      <c r="CX1728">
        <f t="shared" si="1417"/>
        <v>0</v>
      </c>
      <c r="CY1728">
        <f>(S1728+R1728)*(BZ1728/100)</f>
        <v>0</v>
      </c>
      <c r="CZ1728">
        <f>(S1728+R1728)*(CA1728/100)</f>
        <v>0</v>
      </c>
      <c r="DC1728" t="s">
        <v>3</v>
      </c>
      <c r="DD1728" t="s">
        <v>3</v>
      </c>
      <c r="DE1728" t="s">
        <v>3</v>
      </c>
      <c r="DF1728" t="s">
        <v>3</v>
      </c>
      <c r="DG1728" t="s">
        <v>3</v>
      </c>
      <c r="DH1728" t="s">
        <v>3</v>
      </c>
      <c r="DI1728" t="s">
        <v>3</v>
      </c>
      <c r="DJ1728" t="s">
        <v>3</v>
      </c>
      <c r="DK1728" t="s">
        <v>3</v>
      </c>
      <c r="DL1728" t="s">
        <v>3</v>
      </c>
      <c r="DM1728" t="s">
        <v>3</v>
      </c>
      <c r="DN1728">
        <v>123</v>
      </c>
      <c r="DO1728">
        <v>75</v>
      </c>
      <c r="DP1728">
        <v>1</v>
      </c>
      <c r="DQ1728">
        <v>1</v>
      </c>
      <c r="DU1728">
        <v>1013</v>
      </c>
      <c r="DV1728" t="s">
        <v>186</v>
      </c>
      <c r="DW1728" t="s">
        <v>186</v>
      </c>
      <c r="DX1728">
        <v>1</v>
      </c>
      <c r="DZ1728" t="s">
        <v>3</v>
      </c>
      <c r="EA1728" t="s">
        <v>3</v>
      </c>
      <c r="EB1728" t="s">
        <v>3</v>
      </c>
      <c r="EC1728" t="s">
        <v>3</v>
      </c>
      <c r="EE1728">
        <v>54328965</v>
      </c>
      <c r="EF1728">
        <v>2</v>
      </c>
      <c r="EG1728" t="s">
        <v>21</v>
      </c>
      <c r="EH1728">
        <v>0</v>
      </c>
      <c r="EI1728" t="s">
        <v>3</v>
      </c>
      <c r="EJ1728">
        <v>1</v>
      </c>
      <c r="EK1728">
        <v>11001</v>
      </c>
      <c r="EL1728" t="s">
        <v>22</v>
      </c>
      <c r="EM1728" t="s">
        <v>23</v>
      </c>
      <c r="EO1728" t="s">
        <v>3</v>
      </c>
      <c r="EQ1728">
        <v>1441792</v>
      </c>
      <c r="ER1728">
        <v>1394.91</v>
      </c>
      <c r="ES1728">
        <v>1034.18</v>
      </c>
      <c r="ET1728">
        <v>44.25</v>
      </c>
      <c r="EU1728">
        <v>17.28</v>
      </c>
      <c r="EV1728">
        <v>316.48</v>
      </c>
      <c r="EW1728">
        <v>39.51</v>
      </c>
      <c r="EX1728">
        <v>1.27</v>
      </c>
      <c r="EY1728">
        <v>1</v>
      </c>
      <c r="FQ1728">
        <v>0</v>
      </c>
      <c r="FR1728">
        <f t="shared" si="1418"/>
        <v>0</v>
      </c>
      <c r="FS1728">
        <v>0</v>
      </c>
      <c r="FX1728">
        <v>123</v>
      </c>
      <c r="FY1728">
        <v>75</v>
      </c>
      <c r="GA1728" t="s">
        <v>3</v>
      </c>
      <c r="GD1728">
        <v>1</v>
      </c>
      <c r="GF1728">
        <v>-373574037</v>
      </c>
      <c r="GG1728">
        <v>2</v>
      </c>
      <c r="GH1728">
        <v>1</v>
      </c>
      <c r="GI1728">
        <v>2</v>
      </c>
      <c r="GJ1728">
        <v>0</v>
      </c>
      <c r="GK1728">
        <v>0</v>
      </c>
      <c r="GL1728">
        <f t="shared" si="1419"/>
        <v>0</v>
      </c>
      <c r="GM1728">
        <f t="shared" si="1420"/>
        <v>0</v>
      </c>
      <c r="GN1728">
        <f t="shared" si="1421"/>
        <v>0</v>
      </c>
      <c r="GO1728">
        <f t="shared" si="1422"/>
        <v>0</v>
      </c>
      <c r="GP1728">
        <f t="shared" si="1423"/>
        <v>0</v>
      </c>
      <c r="GR1728">
        <v>0</v>
      </c>
      <c r="GS1728">
        <v>0</v>
      </c>
      <c r="GT1728">
        <v>0</v>
      </c>
      <c r="GU1728" t="s">
        <v>3</v>
      </c>
      <c r="GV1728">
        <f t="shared" si="1393"/>
        <v>0</v>
      </c>
      <c r="GW1728">
        <v>1015.2</v>
      </c>
      <c r="GX1728">
        <f t="shared" si="1424"/>
        <v>0</v>
      </c>
      <c r="HA1728">
        <v>0</v>
      </c>
      <c r="HB1728">
        <v>0</v>
      </c>
      <c r="HC1728">
        <f t="shared" si="1425"/>
        <v>0</v>
      </c>
      <c r="HE1728" t="s">
        <v>3</v>
      </c>
      <c r="HF1728" t="s">
        <v>3</v>
      </c>
      <c r="HM1728" t="s">
        <v>3</v>
      </c>
      <c r="HN1728" t="s">
        <v>24</v>
      </c>
      <c r="HO1728" t="s">
        <v>25</v>
      </c>
      <c r="HP1728" t="s">
        <v>22</v>
      </c>
      <c r="HQ1728" t="s">
        <v>22</v>
      </c>
      <c r="IK1728">
        <v>0</v>
      </c>
    </row>
    <row r="1729" spans="1:255" x14ac:dyDescent="0.2">
      <c r="A1729" s="2">
        <v>18</v>
      </c>
      <c r="B1729" s="2">
        <v>1</v>
      </c>
      <c r="C1729" s="2">
        <v>1422</v>
      </c>
      <c r="D1729" s="2"/>
      <c r="E1729" s="2" t="s">
        <v>749</v>
      </c>
      <c r="F1729" s="2" t="s">
        <v>502</v>
      </c>
      <c r="G1729" s="2" t="s">
        <v>503</v>
      </c>
      <c r="H1729" s="2" t="s">
        <v>40</v>
      </c>
      <c r="I1729" s="2">
        <f>I1727*J1729</f>
        <v>0</v>
      </c>
      <c r="J1729" s="2">
        <v>2.04</v>
      </c>
      <c r="K1729" s="2">
        <v>2.04</v>
      </c>
      <c r="L1729" s="2">
        <v>1.63812</v>
      </c>
      <c r="M1729" s="2">
        <v>0</v>
      </c>
      <c r="N1729" s="2">
        <f t="shared" si="1394"/>
        <v>1.6380999999999999</v>
      </c>
      <c r="O1729" s="2">
        <f t="shared" si="1395"/>
        <v>0</v>
      </c>
      <c r="P1729" s="2">
        <f t="shared" si="1396"/>
        <v>0</v>
      </c>
      <c r="Q1729" s="2">
        <f t="shared" si="1397"/>
        <v>0</v>
      </c>
      <c r="R1729" s="2">
        <f t="shared" si="1398"/>
        <v>0</v>
      </c>
      <c r="S1729" s="2">
        <f t="shared" si="1399"/>
        <v>0</v>
      </c>
      <c r="T1729" s="2">
        <f t="shared" si="1400"/>
        <v>0</v>
      </c>
      <c r="U1729" s="2">
        <f t="shared" si="1401"/>
        <v>0</v>
      </c>
      <c r="V1729" s="2">
        <f t="shared" si="1402"/>
        <v>0</v>
      </c>
      <c r="W1729" s="2">
        <f t="shared" si="1403"/>
        <v>0</v>
      </c>
      <c r="X1729" s="2">
        <f t="shared" si="1404"/>
        <v>0</v>
      </c>
      <c r="Y1729" s="2">
        <f t="shared" si="1405"/>
        <v>0</v>
      </c>
      <c r="Z1729" s="2"/>
      <c r="AA1729" s="2">
        <v>69726971</v>
      </c>
      <c r="AB1729" s="2">
        <f t="shared" si="1406"/>
        <v>531.91</v>
      </c>
      <c r="AC1729" s="2">
        <f>ROUND((ES1729),2)</f>
        <v>531.91</v>
      </c>
      <c r="AD1729" s="2">
        <f t="shared" si="1388"/>
        <v>0</v>
      </c>
      <c r="AE1729" s="2">
        <f t="shared" si="1389"/>
        <v>0</v>
      </c>
      <c r="AF1729" s="2">
        <f t="shared" si="1390"/>
        <v>0</v>
      </c>
      <c r="AG1729" s="2">
        <f t="shared" si="1407"/>
        <v>0</v>
      </c>
      <c r="AH1729" s="2">
        <f t="shared" si="1391"/>
        <v>0</v>
      </c>
      <c r="AI1729" s="2">
        <f t="shared" si="1392"/>
        <v>0</v>
      </c>
      <c r="AJ1729" s="2">
        <f t="shared" si="1408"/>
        <v>0</v>
      </c>
      <c r="AK1729" s="2">
        <v>531.91</v>
      </c>
      <c r="AL1729" s="2">
        <v>531.91</v>
      </c>
      <c r="AM1729" s="2">
        <v>0</v>
      </c>
      <c r="AN1729" s="2">
        <v>0</v>
      </c>
      <c r="AO1729" s="2">
        <v>0</v>
      </c>
      <c r="AP1729" s="2">
        <v>0</v>
      </c>
      <c r="AQ1729" s="2">
        <v>0</v>
      </c>
      <c r="AR1729" s="2">
        <v>0</v>
      </c>
      <c r="AS1729" s="2">
        <v>0</v>
      </c>
      <c r="AT1729" s="2">
        <v>0</v>
      </c>
      <c r="AU1729" s="2">
        <v>0</v>
      </c>
      <c r="AV1729" s="2">
        <v>1</v>
      </c>
      <c r="AW1729" s="2">
        <v>1</v>
      </c>
      <c r="AX1729" s="2"/>
      <c r="AY1729" s="2"/>
      <c r="AZ1729" s="2">
        <v>1</v>
      </c>
      <c r="BA1729" s="2">
        <v>1</v>
      </c>
      <c r="BB1729" s="2">
        <v>1</v>
      </c>
      <c r="BC1729" s="2">
        <v>1</v>
      </c>
      <c r="BD1729" s="2" t="s">
        <v>3</v>
      </c>
      <c r="BE1729" s="2" t="s">
        <v>3</v>
      </c>
      <c r="BF1729" s="2" t="s">
        <v>3</v>
      </c>
      <c r="BG1729" s="2" t="s">
        <v>3</v>
      </c>
      <c r="BH1729" s="2">
        <v>3</v>
      </c>
      <c r="BI1729" s="2">
        <v>1</v>
      </c>
      <c r="BJ1729" s="2" t="s">
        <v>504</v>
      </c>
      <c r="BK1729" s="2"/>
      <c r="BL1729" s="2"/>
      <c r="BM1729" s="2">
        <v>500003</v>
      </c>
      <c r="BN1729" s="2">
        <v>0</v>
      </c>
      <c r="BO1729" s="2" t="s">
        <v>3</v>
      </c>
      <c r="BP1729" s="2">
        <v>0</v>
      </c>
      <c r="BQ1729" s="2">
        <v>13</v>
      </c>
      <c r="BR1729" s="2">
        <v>0</v>
      </c>
      <c r="BS1729" s="2">
        <v>1</v>
      </c>
      <c r="BT1729" s="2">
        <v>1</v>
      </c>
      <c r="BU1729" s="2">
        <v>1</v>
      </c>
      <c r="BV1729" s="2">
        <v>1</v>
      </c>
      <c r="BW1729" s="2">
        <v>1</v>
      </c>
      <c r="BX1729" s="2">
        <v>1</v>
      </c>
      <c r="BY1729" s="2" t="s">
        <v>3</v>
      </c>
      <c r="BZ1729" s="2">
        <v>0</v>
      </c>
      <c r="CA1729" s="2">
        <v>0</v>
      </c>
      <c r="CB1729" s="2" t="s">
        <v>3</v>
      </c>
      <c r="CC1729" s="2"/>
      <c r="CD1729" s="2"/>
      <c r="CE1729" s="2">
        <v>0</v>
      </c>
      <c r="CF1729" s="2">
        <v>0</v>
      </c>
      <c r="CG1729" s="2">
        <v>0</v>
      </c>
      <c r="CH1729" s="2">
        <v>130</v>
      </c>
      <c r="CI1729" s="2">
        <v>1</v>
      </c>
      <c r="CJ1729" s="2">
        <v>0</v>
      </c>
      <c r="CK1729" s="2">
        <v>0</v>
      </c>
      <c r="CL1729" s="2">
        <v>0</v>
      </c>
      <c r="CM1729" s="2">
        <v>0</v>
      </c>
      <c r="CN1729" s="2" t="s">
        <v>3</v>
      </c>
      <c r="CO1729" s="2">
        <v>0</v>
      </c>
      <c r="CP1729" s="2">
        <f t="shared" si="1409"/>
        <v>0</v>
      </c>
      <c r="CQ1729" s="2">
        <f t="shared" si="1410"/>
        <v>531.91</v>
      </c>
      <c r="CR1729" s="2">
        <f t="shared" si="1411"/>
        <v>0</v>
      </c>
      <c r="CS1729" s="2">
        <f t="shared" si="1412"/>
        <v>0</v>
      </c>
      <c r="CT1729" s="2">
        <f t="shared" si="1413"/>
        <v>0</v>
      </c>
      <c r="CU1729" s="2">
        <f t="shared" si="1414"/>
        <v>0</v>
      </c>
      <c r="CV1729" s="2">
        <f t="shared" si="1415"/>
        <v>0</v>
      </c>
      <c r="CW1729" s="2">
        <f t="shared" si="1416"/>
        <v>0</v>
      </c>
      <c r="CX1729" s="2">
        <f t="shared" si="1417"/>
        <v>0</v>
      </c>
      <c r="CY1729" s="2">
        <f>(((S1729+R1729)*AT1729)/100)</f>
        <v>0</v>
      </c>
      <c r="CZ1729" s="2">
        <f>(((S1729+R1729)*AU1729)/100)</f>
        <v>0</v>
      </c>
      <c r="DA1729" s="2"/>
      <c r="DB1729" s="2"/>
      <c r="DC1729" s="2" t="s">
        <v>3</v>
      </c>
      <c r="DD1729" s="2" t="s">
        <v>3</v>
      </c>
      <c r="DE1729" s="2" t="s">
        <v>3</v>
      </c>
      <c r="DF1729" s="2" t="s">
        <v>3</v>
      </c>
      <c r="DG1729" s="2" t="s">
        <v>3</v>
      </c>
      <c r="DH1729" s="2" t="s">
        <v>3</v>
      </c>
      <c r="DI1729" s="2" t="s">
        <v>3</v>
      </c>
      <c r="DJ1729" s="2" t="s">
        <v>3</v>
      </c>
      <c r="DK1729" s="2" t="s">
        <v>3</v>
      </c>
      <c r="DL1729" s="2" t="s">
        <v>3</v>
      </c>
      <c r="DM1729" s="2" t="s">
        <v>3</v>
      </c>
      <c r="DN1729" s="2">
        <v>0</v>
      </c>
      <c r="DO1729" s="2">
        <v>0</v>
      </c>
      <c r="DP1729" s="2">
        <v>1</v>
      </c>
      <c r="DQ1729" s="2">
        <v>1</v>
      </c>
      <c r="DR1729" s="2"/>
      <c r="DS1729" s="2"/>
      <c r="DT1729" s="2"/>
      <c r="DU1729" s="2">
        <v>1007</v>
      </c>
      <c r="DV1729" s="2" t="s">
        <v>40</v>
      </c>
      <c r="DW1729" s="2" t="s">
        <v>40</v>
      </c>
      <c r="DX1729" s="2">
        <v>1</v>
      </c>
      <c r="DY1729" s="2"/>
      <c r="DZ1729" s="2" t="s">
        <v>3</v>
      </c>
      <c r="EA1729" s="2" t="s">
        <v>3</v>
      </c>
      <c r="EB1729" s="2" t="s">
        <v>3</v>
      </c>
      <c r="EC1729" s="2" t="s">
        <v>3</v>
      </c>
      <c r="ED1729" s="2"/>
      <c r="EE1729" s="2">
        <v>54329104</v>
      </c>
      <c r="EF1729" s="2">
        <v>13</v>
      </c>
      <c r="EG1729" s="2" t="s">
        <v>42</v>
      </c>
      <c r="EH1729" s="2">
        <v>0</v>
      </c>
      <c r="EI1729" s="2" t="s">
        <v>3</v>
      </c>
      <c r="EJ1729" s="2">
        <v>1</v>
      </c>
      <c r="EK1729" s="2">
        <v>500003</v>
      </c>
      <c r="EL1729" s="2" t="s">
        <v>43</v>
      </c>
      <c r="EM1729" s="2" t="s">
        <v>44</v>
      </c>
      <c r="EN1729" s="2"/>
      <c r="EO1729" s="2" t="s">
        <v>3</v>
      </c>
      <c r="EP1729" s="2"/>
      <c r="EQ1729" s="2">
        <v>0</v>
      </c>
      <c r="ER1729" s="2">
        <v>531.91</v>
      </c>
      <c r="ES1729" s="2">
        <v>531.91</v>
      </c>
      <c r="ET1729" s="2">
        <v>0</v>
      </c>
      <c r="EU1729" s="2">
        <v>0</v>
      </c>
      <c r="EV1729" s="2">
        <v>0</v>
      </c>
      <c r="EW1729" s="2">
        <v>0</v>
      </c>
      <c r="EX1729" s="2">
        <v>0</v>
      </c>
      <c r="EY1729" s="2"/>
      <c r="EZ1729" s="2"/>
      <c r="FA1729" s="2"/>
      <c r="FB1729" s="2"/>
      <c r="FC1729" s="2"/>
      <c r="FD1729" s="2"/>
      <c r="FE1729" s="2"/>
      <c r="FF1729" s="2"/>
      <c r="FG1729" s="2"/>
      <c r="FH1729" s="2"/>
      <c r="FI1729" s="2"/>
      <c r="FJ1729" s="2"/>
      <c r="FK1729" s="2"/>
      <c r="FL1729" s="2"/>
      <c r="FM1729" s="2"/>
      <c r="FN1729" s="2"/>
      <c r="FO1729" s="2"/>
      <c r="FP1729" s="2"/>
      <c r="FQ1729" s="2">
        <v>0</v>
      </c>
      <c r="FR1729" s="2">
        <f t="shared" si="1418"/>
        <v>0</v>
      </c>
      <c r="FS1729" s="2">
        <v>0</v>
      </c>
      <c r="FT1729" s="2"/>
      <c r="FU1729" s="2"/>
      <c r="FV1729" s="2"/>
      <c r="FW1729" s="2"/>
      <c r="FX1729" s="2">
        <v>0</v>
      </c>
      <c r="FY1729" s="2">
        <v>0</v>
      </c>
      <c r="FZ1729" s="2"/>
      <c r="GA1729" s="2" t="s">
        <v>3</v>
      </c>
      <c r="GB1729" s="2"/>
      <c r="GC1729" s="2"/>
      <c r="GD1729" s="2">
        <v>1</v>
      </c>
      <c r="GE1729" s="2"/>
      <c r="GF1729" s="2">
        <v>-1690895291</v>
      </c>
      <c r="GG1729" s="2">
        <v>2</v>
      </c>
      <c r="GH1729" s="2">
        <v>1</v>
      </c>
      <c r="GI1729" s="2">
        <v>-2</v>
      </c>
      <c r="GJ1729" s="2">
        <v>0</v>
      </c>
      <c r="GK1729" s="2">
        <v>0</v>
      </c>
      <c r="GL1729" s="2">
        <f t="shared" si="1419"/>
        <v>0</v>
      </c>
      <c r="GM1729" s="2">
        <f t="shared" si="1420"/>
        <v>0</v>
      </c>
      <c r="GN1729" s="2">
        <f t="shared" si="1421"/>
        <v>0</v>
      </c>
      <c r="GO1729" s="2">
        <f t="shared" si="1422"/>
        <v>0</v>
      </c>
      <c r="GP1729" s="2">
        <f t="shared" si="1423"/>
        <v>0</v>
      </c>
      <c r="GQ1729" s="2"/>
      <c r="GR1729" s="2">
        <v>0</v>
      </c>
      <c r="GS1729" s="2">
        <v>3</v>
      </c>
      <c r="GT1729" s="2">
        <v>0</v>
      </c>
      <c r="GU1729" s="2" t="s">
        <v>3</v>
      </c>
      <c r="GV1729" s="2">
        <f t="shared" si="1393"/>
        <v>0</v>
      </c>
      <c r="GW1729" s="2">
        <v>1</v>
      </c>
      <c r="GX1729" s="2">
        <f t="shared" si="1424"/>
        <v>0</v>
      </c>
      <c r="GY1729" s="2"/>
      <c r="GZ1729" s="2"/>
      <c r="HA1729" s="2">
        <v>0</v>
      </c>
      <c r="HB1729" s="2">
        <v>0</v>
      </c>
      <c r="HC1729" s="2">
        <f t="shared" si="1425"/>
        <v>0</v>
      </c>
      <c r="HD1729" s="2"/>
      <c r="HE1729" s="2" t="s">
        <v>3</v>
      </c>
      <c r="HF1729" s="2" t="s">
        <v>3</v>
      </c>
      <c r="HG1729" s="2"/>
      <c r="HH1729" s="2"/>
      <c r="HI1729" s="2"/>
      <c r="HJ1729" s="2"/>
      <c r="HK1729" s="2"/>
      <c r="HL1729" s="2"/>
      <c r="HM1729" s="2" t="s">
        <v>3</v>
      </c>
      <c r="HN1729" s="2" t="s">
        <v>3</v>
      </c>
      <c r="HO1729" s="2" t="s">
        <v>3</v>
      </c>
      <c r="HP1729" s="2" t="s">
        <v>3</v>
      </c>
      <c r="HQ1729" s="2" t="s">
        <v>3</v>
      </c>
      <c r="HR1729" s="2"/>
      <c r="HS1729" s="2"/>
      <c r="HT1729" s="2"/>
      <c r="HU1729" s="2"/>
      <c r="HV1729" s="2"/>
      <c r="HW1729" s="2"/>
      <c r="HX1729" s="2"/>
      <c r="HY1729" s="2"/>
      <c r="HZ1729" s="2"/>
      <c r="IA1729" s="2"/>
      <c r="IB1729" s="2"/>
      <c r="IC1729" s="2"/>
      <c r="ID1729" s="2"/>
      <c r="IE1729" s="2"/>
      <c r="IF1729" s="2"/>
      <c r="IG1729" s="2"/>
      <c r="IH1729" s="2"/>
      <c r="II1729" s="2"/>
      <c r="IJ1729" s="2"/>
      <c r="IK1729" s="2">
        <v>0</v>
      </c>
      <c r="IL1729" s="2"/>
      <c r="IM1729" s="2"/>
      <c r="IN1729" s="2"/>
      <c r="IO1729" s="2"/>
      <c r="IP1729" s="2"/>
      <c r="IQ1729" s="2"/>
      <c r="IR1729" s="2"/>
      <c r="IS1729" s="2"/>
      <c r="IT1729" s="2"/>
      <c r="IU1729" s="2"/>
    </row>
    <row r="1730" spans="1:255" x14ac:dyDescent="0.2">
      <c r="A1730">
        <v>18</v>
      </c>
      <c r="B1730">
        <v>1</v>
      </c>
      <c r="C1730">
        <v>1428</v>
      </c>
      <c r="E1730" t="s">
        <v>749</v>
      </c>
      <c r="F1730" t="s">
        <v>502</v>
      </c>
      <c r="G1730" t="s">
        <v>503</v>
      </c>
      <c r="H1730" t="s">
        <v>40</v>
      </c>
      <c r="I1730">
        <f>I1728*J1730</f>
        <v>0</v>
      </c>
      <c r="J1730">
        <v>2.04</v>
      </c>
      <c r="K1730">
        <v>2.04</v>
      </c>
      <c r="L1730">
        <v>1.63812</v>
      </c>
      <c r="M1730">
        <v>0</v>
      </c>
      <c r="N1730">
        <f t="shared" si="1394"/>
        <v>1.6380999999999999</v>
      </c>
      <c r="O1730">
        <f t="shared" si="1395"/>
        <v>0</v>
      </c>
      <c r="P1730">
        <f t="shared" si="1396"/>
        <v>0</v>
      </c>
      <c r="Q1730">
        <f t="shared" si="1397"/>
        <v>0</v>
      </c>
      <c r="R1730">
        <f t="shared" si="1398"/>
        <v>0</v>
      </c>
      <c r="S1730">
        <f t="shared" si="1399"/>
        <v>0</v>
      </c>
      <c r="T1730">
        <f t="shared" si="1400"/>
        <v>0</v>
      </c>
      <c r="U1730">
        <f t="shared" si="1401"/>
        <v>0</v>
      </c>
      <c r="V1730">
        <f t="shared" si="1402"/>
        <v>0</v>
      </c>
      <c r="W1730">
        <f t="shared" si="1403"/>
        <v>0</v>
      </c>
      <c r="X1730">
        <f t="shared" si="1404"/>
        <v>0</v>
      </c>
      <c r="Y1730">
        <f t="shared" si="1405"/>
        <v>0</v>
      </c>
      <c r="AA1730">
        <v>69726884</v>
      </c>
      <c r="AB1730">
        <f t="shared" si="1406"/>
        <v>577.88</v>
      </c>
      <c r="AC1730">
        <f>ROUND((ES1730),2)</f>
        <v>577.88</v>
      </c>
      <c r="AD1730">
        <f t="shared" si="1388"/>
        <v>0</v>
      </c>
      <c r="AE1730">
        <f t="shared" si="1389"/>
        <v>0</v>
      </c>
      <c r="AF1730">
        <f t="shared" si="1390"/>
        <v>0</v>
      </c>
      <c r="AG1730">
        <f t="shared" si="1407"/>
        <v>0</v>
      </c>
      <c r="AH1730">
        <f t="shared" si="1391"/>
        <v>0</v>
      </c>
      <c r="AI1730">
        <f t="shared" si="1392"/>
        <v>0</v>
      </c>
      <c r="AJ1730">
        <f t="shared" si="1408"/>
        <v>0</v>
      </c>
      <c r="AK1730">
        <v>577.88000000000011</v>
      </c>
      <c r="AL1730">
        <v>577.88000000000011</v>
      </c>
      <c r="AM1730">
        <v>0</v>
      </c>
      <c r="AN1730">
        <v>0</v>
      </c>
      <c r="AO1730">
        <v>0</v>
      </c>
      <c r="AP1730">
        <v>0</v>
      </c>
      <c r="AQ1730">
        <v>0</v>
      </c>
      <c r="AR1730">
        <v>0</v>
      </c>
      <c r="AS1730">
        <v>0</v>
      </c>
      <c r="AT1730">
        <v>0</v>
      </c>
      <c r="AU1730">
        <v>0</v>
      </c>
      <c r="AV1730">
        <v>1</v>
      </c>
      <c r="AW1730">
        <v>1</v>
      </c>
      <c r="AZ1730">
        <v>1</v>
      </c>
      <c r="BA1730">
        <v>1</v>
      </c>
      <c r="BB1730">
        <v>1</v>
      </c>
      <c r="BC1730">
        <v>7.56</v>
      </c>
      <c r="BD1730" t="s">
        <v>3</v>
      </c>
      <c r="BE1730" t="s">
        <v>3</v>
      </c>
      <c r="BF1730" t="s">
        <v>3</v>
      </c>
      <c r="BG1730" t="s">
        <v>3</v>
      </c>
      <c r="BH1730">
        <v>3</v>
      </c>
      <c r="BI1730">
        <v>1</v>
      </c>
      <c r="BJ1730" t="s">
        <v>504</v>
      </c>
      <c r="BM1730">
        <v>500003</v>
      </c>
      <c r="BN1730">
        <v>0</v>
      </c>
      <c r="BO1730" t="s">
        <v>3</v>
      </c>
      <c r="BP1730">
        <v>0</v>
      </c>
      <c r="BQ1730">
        <v>13</v>
      </c>
      <c r="BR1730">
        <v>0</v>
      </c>
      <c r="BS1730">
        <v>1</v>
      </c>
      <c r="BT1730">
        <v>1</v>
      </c>
      <c r="BU1730">
        <v>1</v>
      </c>
      <c r="BV1730">
        <v>1</v>
      </c>
      <c r="BW1730">
        <v>1</v>
      </c>
      <c r="BX1730">
        <v>1</v>
      </c>
      <c r="BY1730" t="s">
        <v>3</v>
      </c>
      <c r="BZ1730">
        <v>0</v>
      </c>
      <c r="CA1730">
        <v>0</v>
      </c>
      <c r="CB1730" t="s">
        <v>3</v>
      </c>
      <c r="CE1730">
        <v>0</v>
      </c>
      <c r="CF1730">
        <v>0</v>
      </c>
      <c r="CG1730">
        <v>0</v>
      </c>
      <c r="CH1730">
        <v>130</v>
      </c>
      <c r="CI1730">
        <v>1</v>
      </c>
      <c r="CJ1730">
        <v>0</v>
      </c>
      <c r="CK1730">
        <v>0</v>
      </c>
      <c r="CL1730">
        <v>0</v>
      </c>
      <c r="CM1730">
        <v>0</v>
      </c>
      <c r="CN1730" t="s">
        <v>3</v>
      </c>
      <c r="CO1730">
        <v>0</v>
      </c>
      <c r="CP1730">
        <f t="shared" si="1409"/>
        <v>0</v>
      </c>
      <c r="CQ1730">
        <f t="shared" si="1410"/>
        <v>4368.7727999999997</v>
      </c>
      <c r="CR1730">
        <f t="shared" si="1411"/>
        <v>0</v>
      </c>
      <c r="CS1730">
        <f t="shared" si="1412"/>
        <v>0</v>
      </c>
      <c r="CT1730">
        <f t="shared" si="1413"/>
        <v>0</v>
      </c>
      <c r="CU1730">
        <f t="shared" si="1414"/>
        <v>0</v>
      </c>
      <c r="CV1730">
        <f t="shared" si="1415"/>
        <v>0</v>
      </c>
      <c r="CW1730">
        <f t="shared" si="1416"/>
        <v>0</v>
      </c>
      <c r="CX1730">
        <f t="shared" si="1417"/>
        <v>0</v>
      </c>
      <c r="CY1730">
        <f>(S1730+R1730)*(BZ1730/100)</f>
        <v>0</v>
      </c>
      <c r="CZ1730">
        <f>(S1730+R1730)*(CA1730/100)</f>
        <v>0</v>
      </c>
      <c r="DC1730" t="s">
        <v>3</v>
      </c>
      <c r="DD1730" t="s">
        <v>3</v>
      </c>
      <c r="DE1730" t="s">
        <v>3</v>
      </c>
      <c r="DF1730" t="s">
        <v>3</v>
      </c>
      <c r="DG1730" t="s">
        <v>3</v>
      </c>
      <c r="DH1730" t="s">
        <v>3</v>
      </c>
      <c r="DI1730" t="s">
        <v>3</v>
      </c>
      <c r="DJ1730" t="s">
        <v>3</v>
      </c>
      <c r="DK1730" t="s">
        <v>3</v>
      </c>
      <c r="DL1730" t="s">
        <v>3</v>
      </c>
      <c r="DM1730" t="s">
        <v>3</v>
      </c>
      <c r="DN1730">
        <v>0</v>
      </c>
      <c r="DO1730">
        <v>0</v>
      </c>
      <c r="DP1730">
        <v>1</v>
      </c>
      <c r="DQ1730">
        <v>1</v>
      </c>
      <c r="DU1730">
        <v>1007</v>
      </c>
      <c r="DV1730" t="s">
        <v>40</v>
      </c>
      <c r="DW1730" t="s">
        <v>40</v>
      </c>
      <c r="DX1730">
        <v>1</v>
      </c>
      <c r="DZ1730" t="s">
        <v>3</v>
      </c>
      <c r="EA1730" t="s">
        <v>3</v>
      </c>
      <c r="EB1730" t="s">
        <v>3</v>
      </c>
      <c r="EC1730" t="s">
        <v>3</v>
      </c>
      <c r="EE1730">
        <v>54329104</v>
      </c>
      <c r="EF1730">
        <v>13</v>
      </c>
      <c r="EG1730" t="s">
        <v>42</v>
      </c>
      <c r="EH1730">
        <v>0</v>
      </c>
      <c r="EI1730" t="s">
        <v>3</v>
      </c>
      <c r="EJ1730">
        <v>1</v>
      </c>
      <c r="EK1730">
        <v>500003</v>
      </c>
      <c r="EL1730" t="s">
        <v>43</v>
      </c>
      <c r="EM1730" t="s">
        <v>44</v>
      </c>
      <c r="EO1730" t="s">
        <v>3</v>
      </c>
      <c r="EQ1730">
        <v>0</v>
      </c>
      <c r="ER1730">
        <v>4178.62</v>
      </c>
      <c r="ES1730">
        <v>577.88000000000011</v>
      </c>
      <c r="ET1730">
        <v>0</v>
      </c>
      <c r="EU1730">
        <v>0</v>
      </c>
      <c r="EV1730">
        <v>0</v>
      </c>
      <c r="EW1730">
        <v>0</v>
      </c>
      <c r="EX1730">
        <v>0</v>
      </c>
      <c r="EZ1730">
        <v>5</v>
      </c>
      <c r="FC1730">
        <v>0</v>
      </c>
      <c r="FD1730">
        <v>18</v>
      </c>
      <c r="FF1730">
        <v>4178.62</v>
      </c>
      <c r="FQ1730">
        <v>0</v>
      </c>
      <c r="FR1730">
        <f t="shared" si="1418"/>
        <v>0</v>
      </c>
      <c r="FS1730">
        <v>0</v>
      </c>
      <c r="FX1730">
        <v>0</v>
      </c>
      <c r="FY1730">
        <v>0</v>
      </c>
      <c r="GA1730" t="s">
        <v>505</v>
      </c>
      <c r="GD1730">
        <v>1</v>
      </c>
      <c r="GF1730">
        <v>-1690895291</v>
      </c>
      <c r="GG1730">
        <v>2</v>
      </c>
      <c r="GH1730">
        <v>3</v>
      </c>
      <c r="GI1730">
        <v>5</v>
      </c>
      <c r="GJ1730">
        <v>0</v>
      </c>
      <c r="GK1730">
        <v>0</v>
      </c>
      <c r="GL1730">
        <f t="shared" si="1419"/>
        <v>0</v>
      </c>
      <c r="GM1730">
        <f t="shared" si="1420"/>
        <v>0</v>
      </c>
      <c r="GN1730">
        <f t="shared" si="1421"/>
        <v>0</v>
      </c>
      <c r="GO1730">
        <f t="shared" si="1422"/>
        <v>0</v>
      </c>
      <c r="GP1730">
        <f t="shared" si="1423"/>
        <v>0</v>
      </c>
      <c r="GR1730">
        <v>1</v>
      </c>
      <c r="GS1730">
        <v>1</v>
      </c>
      <c r="GT1730">
        <v>0</v>
      </c>
      <c r="GU1730" t="s">
        <v>3</v>
      </c>
      <c r="GV1730">
        <f t="shared" si="1393"/>
        <v>0</v>
      </c>
      <c r="GW1730">
        <v>1</v>
      </c>
      <c r="GX1730">
        <f t="shared" si="1424"/>
        <v>0</v>
      </c>
      <c r="HA1730">
        <v>0</v>
      </c>
      <c r="HB1730">
        <v>0</v>
      </c>
      <c r="HC1730">
        <f t="shared" si="1425"/>
        <v>0</v>
      </c>
      <c r="HE1730" t="s">
        <v>35</v>
      </c>
      <c r="HF1730" t="s">
        <v>36</v>
      </c>
      <c r="HM1730" t="s">
        <v>3</v>
      </c>
      <c r="HN1730" t="s">
        <v>3</v>
      </c>
      <c r="HO1730" t="s">
        <v>3</v>
      </c>
      <c r="HP1730" t="s">
        <v>3</v>
      </c>
      <c r="HQ1730" t="s">
        <v>3</v>
      </c>
      <c r="IK1730">
        <v>0</v>
      </c>
    </row>
    <row r="1731" spans="1:255" x14ac:dyDescent="0.2">
      <c r="A1731" s="2">
        <v>18</v>
      </c>
      <c r="B1731" s="2">
        <v>1</v>
      </c>
      <c r="C1731" s="2">
        <v>1421</v>
      </c>
      <c r="D1731" s="2"/>
      <c r="E1731" s="2" t="s">
        <v>750</v>
      </c>
      <c r="F1731" s="2" t="s">
        <v>82</v>
      </c>
      <c r="G1731" s="2" t="s">
        <v>83</v>
      </c>
      <c r="H1731" s="2" t="s">
        <v>40</v>
      </c>
      <c r="I1731" s="2">
        <f>I1727*J1731</f>
        <v>0</v>
      </c>
      <c r="J1731" s="2">
        <v>3.5</v>
      </c>
      <c r="K1731" s="2">
        <v>3.5</v>
      </c>
      <c r="L1731" s="2">
        <v>2.8105000000000002</v>
      </c>
      <c r="M1731" s="2">
        <v>0</v>
      </c>
      <c r="N1731" s="2">
        <f t="shared" si="1394"/>
        <v>2.8105000000000002</v>
      </c>
      <c r="O1731" s="2">
        <f t="shared" si="1395"/>
        <v>0</v>
      </c>
      <c r="P1731" s="2">
        <f t="shared" si="1396"/>
        <v>0</v>
      </c>
      <c r="Q1731" s="2">
        <f t="shared" si="1397"/>
        <v>0</v>
      </c>
      <c r="R1731" s="2">
        <f t="shared" si="1398"/>
        <v>0</v>
      </c>
      <c r="S1731" s="2">
        <f t="shared" si="1399"/>
        <v>0</v>
      </c>
      <c r="T1731" s="2">
        <f t="shared" si="1400"/>
        <v>0</v>
      </c>
      <c r="U1731" s="2">
        <f t="shared" si="1401"/>
        <v>0</v>
      </c>
      <c r="V1731" s="2">
        <f t="shared" si="1402"/>
        <v>0</v>
      </c>
      <c r="W1731" s="2">
        <f t="shared" si="1403"/>
        <v>0</v>
      </c>
      <c r="X1731" s="2">
        <f t="shared" si="1404"/>
        <v>0</v>
      </c>
      <c r="Y1731" s="2">
        <f t="shared" si="1405"/>
        <v>0</v>
      </c>
      <c r="Z1731" s="2"/>
      <c r="AA1731" s="2">
        <v>69726971</v>
      </c>
      <c r="AB1731" s="2">
        <f t="shared" si="1406"/>
        <v>7.14</v>
      </c>
      <c r="AC1731" s="2">
        <f>ROUND((ES1731),2)</f>
        <v>7.14</v>
      </c>
      <c r="AD1731" s="2">
        <f t="shared" si="1388"/>
        <v>0</v>
      </c>
      <c r="AE1731" s="2">
        <f t="shared" si="1389"/>
        <v>0</v>
      </c>
      <c r="AF1731" s="2">
        <f t="shared" si="1390"/>
        <v>0</v>
      </c>
      <c r="AG1731" s="2">
        <f t="shared" si="1407"/>
        <v>0</v>
      </c>
      <c r="AH1731" s="2">
        <f t="shared" si="1391"/>
        <v>0</v>
      </c>
      <c r="AI1731" s="2">
        <f t="shared" si="1392"/>
        <v>0</v>
      </c>
      <c r="AJ1731" s="2">
        <f t="shared" si="1408"/>
        <v>4.45</v>
      </c>
      <c r="AK1731" s="2">
        <v>7.14</v>
      </c>
      <c r="AL1731" s="2">
        <v>7.14</v>
      </c>
      <c r="AM1731" s="2">
        <v>0</v>
      </c>
      <c r="AN1731" s="2">
        <v>0</v>
      </c>
      <c r="AO1731" s="2">
        <v>0</v>
      </c>
      <c r="AP1731" s="2">
        <v>0</v>
      </c>
      <c r="AQ1731" s="2">
        <v>0</v>
      </c>
      <c r="AR1731" s="2">
        <v>0</v>
      </c>
      <c r="AS1731" s="2">
        <v>4.45</v>
      </c>
      <c r="AT1731" s="2">
        <v>0</v>
      </c>
      <c r="AU1731" s="2">
        <v>0</v>
      </c>
      <c r="AV1731" s="2">
        <v>1</v>
      </c>
      <c r="AW1731" s="2">
        <v>1</v>
      </c>
      <c r="AX1731" s="2"/>
      <c r="AY1731" s="2"/>
      <c r="AZ1731" s="2">
        <v>1</v>
      </c>
      <c r="BA1731" s="2">
        <v>1</v>
      </c>
      <c r="BB1731" s="2">
        <v>1</v>
      </c>
      <c r="BC1731" s="2">
        <v>1</v>
      </c>
      <c r="BD1731" s="2" t="s">
        <v>3</v>
      </c>
      <c r="BE1731" s="2" t="s">
        <v>3</v>
      </c>
      <c r="BF1731" s="2" t="s">
        <v>3</v>
      </c>
      <c r="BG1731" s="2" t="s">
        <v>3</v>
      </c>
      <c r="BH1731" s="2">
        <v>3</v>
      </c>
      <c r="BI1731" s="2">
        <v>1</v>
      </c>
      <c r="BJ1731" s="2" t="s">
        <v>84</v>
      </c>
      <c r="BK1731" s="2"/>
      <c r="BL1731" s="2"/>
      <c r="BM1731" s="2">
        <v>500001</v>
      </c>
      <c r="BN1731" s="2">
        <v>0</v>
      </c>
      <c r="BO1731" s="2" t="s">
        <v>3</v>
      </c>
      <c r="BP1731" s="2">
        <v>0</v>
      </c>
      <c r="BQ1731" s="2">
        <v>8</v>
      </c>
      <c r="BR1731" s="2">
        <v>0</v>
      </c>
      <c r="BS1731" s="2">
        <v>1</v>
      </c>
      <c r="BT1731" s="2">
        <v>1</v>
      </c>
      <c r="BU1731" s="2">
        <v>1</v>
      </c>
      <c r="BV1731" s="2">
        <v>1</v>
      </c>
      <c r="BW1731" s="2">
        <v>1</v>
      </c>
      <c r="BX1731" s="2">
        <v>1</v>
      </c>
      <c r="BY1731" s="2" t="s">
        <v>3</v>
      </c>
      <c r="BZ1731" s="2">
        <v>0</v>
      </c>
      <c r="CA1731" s="2">
        <v>0</v>
      </c>
      <c r="CB1731" s="2" t="s">
        <v>3</v>
      </c>
      <c r="CC1731" s="2"/>
      <c r="CD1731" s="2"/>
      <c r="CE1731" s="2">
        <v>0</v>
      </c>
      <c r="CF1731" s="2">
        <v>0</v>
      </c>
      <c r="CG1731" s="2">
        <v>0</v>
      </c>
      <c r="CH1731" s="2">
        <v>130</v>
      </c>
      <c r="CI1731" s="2">
        <v>2</v>
      </c>
      <c r="CJ1731" s="2">
        <v>0</v>
      </c>
      <c r="CK1731" s="2">
        <v>0</v>
      </c>
      <c r="CL1731" s="2">
        <v>0</v>
      </c>
      <c r="CM1731" s="2">
        <v>0</v>
      </c>
      <c r="CN1731" s="2" t="s">
        <v>3</v>
      </c>
      <c r="CO1731" s="2">
        <v>0</v>
      </c>
      <c r="CP1731" s="2">
        <f t="shared" si="1409"/>
        <v>0</v>
      </c>
      <c r="CQ1731" s="2">
        <f t="shared" si="1410"/>
        <v>7.14</v>
      </c>
      <c r="CR1731" s="2">
        <f t="shared" si="1411"/>
        <v>0</v>
      </c>
      <c r="CS1731" s="2">
        <f t="shared" si="1412"/>
        <v>0</v>
      </c>
      <c r="CT1731" s="2">
        <f t="shared" si="1413"/>
        <v>0</v>
      </c>
      <c r="CU1731" s="2">
        <f t="shared" si="1414"/>
        <v>0</v>
      </c>
      <c r="CV1731" s="2">
        <f t="shared" si="1415"/>
        <v>0</v>
      </c>
      <c r="CW1731" s="2">
        <f t="shared" si="1416"/>
        <v>0</v>
      </c>
      <c r="CX1731" s="2">
        <f t="shared" si="1417"/>
        <v>4.45</v>
      </c>
      <c r="CY1731" s="2">
        <f>(((S1731+R1731)*AT1731)/100)</f>
        <v>0</v>
      </c>
      <c r="CZ1731" s="2">
        <f>(((S1731+R1731)*AU1731)/100)</f>
        <v>0</v>
      </c>
      <c r="DA1731" s="2"/>
      <c r="DB1731" s="2"/>
      <c r="DC1731" s="2" t="s">
        <v>3</v>
      </c>
      <c r="DD1731" s="2" t="s">
        <v>3</v>
      </c>
      <c r="DE1731" s="2" t="s">
        <v>3</v>
      </c>
      <c r="DF1731" s="2" t="s">
        <v>3</v>
      </c>
      <c r="DG1731" s="2" t="s">
        <v>3</v>
      </c>
      <c r="DH1731" s="2" t="s">
        <v>3</v>
      </c>
      <c r="DI1731" s="2" t="s">
        <v>3</v>
      </c>
      <c r="DJ1731" s="2" t="s">
        <v>3</v>
      </c>
      <c r="DK1731" s="2" t="s">
        <v>3</v>
      </c>
      <c r="DL1731" s="2" t="s">
        <v>3</v>
      </c>
      <c r="DM1731" s="2" t="s">
        <v>3</v>
      </c>
      <c r="DN1731" s="2">
        <v>0</v>
      </c>
      <c r="DO1731" s="2">
        <v>0</v>
      </c>
      <c r="DP1731" s="2">
        <v>1</v>
      </c>
      <c r="DQ1731" s="2">
        <v>1</v>
      </c>
      <c r="DR1731" s="2"/>
      <c r="DS1731" s="2"/>
      <c r="DT1731" s="2"/>
      <c r="DU1731" s="2">
        <v>1007</v>
      </c>
      <c r="DV1731" s="2" t="s">
        <v>40</v>
      </c>
      <c r="DW1731" s="2" t="s">
        <v>40</v>
      </c>
      <c r="DX1731" s="2">
        <v>1</v>
      </c>
      <c r="DY1731" s="2"/>
      <c r="DZ1731" s="2" t="s">
        <v>3</v>
      </c>
      <c r="EA1731" s="2" t="s">
        <v>3</v>
      </c>
      <c r="EB1731" s="2" t="s">
        <v>3</v>
      </c>
      <c r="EC1731" s="2" t="s">
        <v>3</v>
      </c>
      <c r="ED1731" s="2"/>
      <c r="EE1731" s="2">
        <v>54328897</v>
      </c>
      <c r="EF1731" s="2">
        <v>8</v>
      </c>
      <c r="EG1731" s="2" t="s">
        <v>31</v>
      </c>
      <c r="EH1731" s="2">
        <v>0</v>
      </c>
      <c r="EI1731" s="2" t="s">
        <v>3</v>
      </c>
      <c r="EJ1731" s="2">
        <v>1</v>
      </c>
      <c r="EK1731" s="2">
        <v>500001</v>
      </c>
      <c r="EL1731" s="2" t="s">
        <v>32</v>
      </c>
      <c r="EM1731" s="2" t="s">
        <v>33</v>
      </c>
      <c r="EN1731" s="2"/>
      <c r="EO1731" s="2" t="s">
        <v>3</v>
      </c>
      <c r="EP1731" s="2"/>
      <c r="EQ1731" s="2">
        <v>0</v>
      </c>
      <c r="ER1731" s="2">
        <v>7.14</v>
      </c>
      <c r="ES1731" s="2">
        <v>7.14</v>
      </c>
      <c r="ET1731" s="2">
        <v>0</v>
      </c>
      <c r="EU1731" s="2">
        <v>0</v>
      </c>
      <c r="EV1731" s="2">
        <v>0</v>
      </c>
      <c r="EW1731" s="2">
        <v>0</v>
      </c>
      <c r="EX1731" s="2">
        <v>0</v>
      </c>
      <c r="EY1731" s="2"/>
      <c r="EZ1731" s="2"/>
      <c r="FA1731" s="2"/>
      <c r="FB1731" s="2"/>
      <c r="FC1731" s="2"/>
      <c r="FD1731" s="2"/>
      <c r="FE1731" s="2"/>
      <c r="FF1731" s="2"/>
      <c r="FG1731" s="2"/>
      <c r="FH1731" s="2"/>
      <c r="FI1731" s="2"/>
      <c r="FJ1731" s="2"/>
      <c r="FK1731" s="2"/>
      <c r="FL1731" s="2"/>
      <c r="FM1731" s="2"/>
      <c r="FN1731" s="2"/>
      <c r="FO1731" s="2"/>
      <c r="FP1731" s="2"/>
      <c r="FQ1731" s="2">
        <v>0</v>
      </c>
      <c r="FR1731" s="2">
        <f t="shared" si="1418"/>
        <v>0</v>
      </c>
      <c r="FS1731" s="2">
        <v>0</v>
      </c>
      <c r="FT1731" s="2"/>
      <c r="FU1731" s="2"/>
      <c r="FV1731" s="2"/>
      <c r="FW1731" s="2"/>
      <c r="FX1731" s="2">
        <v>0</v>
      </c>
      <c r="FY1731" s="2">
        <v>0</v>
      </c>
      <c r="FZ1731" s="2"/>
      <c r="GA1731" s="2" t="s">
        <v>3</v>
      </c>
      <c r="GB1731" s="2"/>
      <c r="GC1731" s="2"/>
      <c r="GD1731" s="2">
        <v>1</v>
      </c>
      <c r="GE1731" s="2"/>
      <c r="GF1731" s="2">
        <v>-50505369</v>
      </c>
      <c r="GG1731" s="2">
        <v>2</v>
      </c>
      <c r="GH1731" s="2">
        <v>1</v>
      </c>
      <c r="GI1731" s="2">
        <v>-2</v>
      </c>
      <c r="GJ1731" s="2">
        <v>0</v>
      </c>
      <c r="GK1731" s="2">
        <v>0</v>
      </c>
      <c r="GL1731" s="2">
        <f t="shared" si="1419"/>
        <v>0</v>
      </c>
      <c r="GM1731" s="2">
        <f t="shared" si="1420"/>
        <v>0</v>
      </c>
      <c r="GN1731" s="2">
        <f t="shared" si="1421"/>
        <v>0</v>
      </c>
      <c r="GO1731" s="2">
        <f t="shared" si="1422"/>
        <v>0</v>
      </c>
      <c r="GP1731" s="2">
        <f t="shared" si="1423"/>
        <v>0</v>
      </c>
      <c r="GQ1731" s="2"/>
      <c r="GR1731" s="2">
        <v>0</v>
      </c>
      <c r="GS1731" s="2">
        <v>3</v>
      </c>
      <c r="GT1731" s="2">
        <v>0</v>
      </c>
      <c r="GU1731" s="2" t="s">
        <v>3</v>
      </c>
      <c r="GV1731" s="2">
        <f t="shared" si="1393"/>
        <v>0</v>
      </c>
      <c r="GW1731" s="2">
        <v>1</v>
      </c>
      <c r="GX1731" s="2">
        <f t="shared" si="1424"/>
        <v>0</v>
      </c>
      <c r="GY1731" s="2"/>
      <c r="GZ1731" s="2"/>
      <c r="HA1731" s="2">
        <v>0</v>
      </c>
      <c r="HB1731" s="2">
        <v>0</v>
      </c>
      <c r="HC1731" s="2">
        <f t="shared" si="1425"/>
        <v>0</v>
      </c>
      <c r="HD1731" s="2"/>
      <c r="HE1731" s="2" t="s">
        <v>3</v>
      </c>
      <c r="HF1731" s="2" t="s">
        <v>3</v>
      </c>
      <c r="HG1731" s="2"/>
      <c r="HH1731" s="2"/>
      <c r="HI1731" s="2"/>
      <c r="HJ1731" s="2"/>
      <c r="HK1731" s="2"/>
      <c r="HL1731" s="2"/>
      <c r="HM1731" s="2" t="s">
        <v>3</v>
      </c>
      <c r="HN1731" s="2" t="s">
        <v>3</v>
      </c>
      <c r="HO1731" s="2" t="s">
        <v>3</v>
      </c>
      <c r="HP1731" s="2" t="s">
        <v>3</v>
      </c>
      <c r="HQ1731" s="2" t="s">
        <v>3</v>
      </c>
      <c r="HR1731" s="2"/>
      <c r="HS1731" s="2"/>
      <c r="HT1731" s="2"/>
      <c r="HU1731" s="2"/>
      <c r="HV1731" s="2"/>
      <c r="HW1731" s="2"/>
      <c r="HX1731" s="2"/>
      <c r="HY1731" s="2"/>
      <c r="HZ1731" s="2"/>
      <c r="IA1731" s="2"/>
      <c r="IB1731" s="2"/>
      <c r="IC1731" s="2"/>
      <c r="ID1731" s="2"/>
      <c r="IE1731" s="2"/>
      <c r="IF1731" s="2"/>
      <c r="IG1731" s="2"/>
      <c r="IH1731" s="2"/>
      <c r="II1731" s="2"/>
      <c r="IJ1731" s="2"/>
      <c r="IK1731" s="2">
        <v>0</v>
      </c>
      <c r="IL1731" s="2"/>
      <c r="IM1731" s="2"/>
      <c r="IN1731" s="2"/>
      <c r="IO1731" s="2"/>
      <c r="IP1731" s="2"/>
      <c r="IQ1731" s="2"/>
      <c r="IR1731" s="2"/>
      <c r="IS1731" s="2"/>
      <c r="IT1731" s="2"/>
      <c r="IU1731" s="2"/>
    </row>
    <row r="1732" spans="1:255" x14ac:dyDescent="0.2">
      <c r="A1732">
        <v>18</v>
      </c>
      <c r="B1732">
        <v>1</v>
      </c>
      <c r="C1732">
        <v>1427</v>
      </c>
      <c r="E1732" t="s">
        <v>750</v>
      </c>
      <c r="F1732" t="s">
        <v>82</v>
      </c>
      <c r="G1732" t="s">
        <v>83</v>
      </c>
      <c r="H1732" t="s">
        <v>40</v>
      </c>
      <c r="I1732">
        <f>I1728*J1732</f>
        <v>0</v>
      </c>
      <c r="J1732">
        <v>3.5</v>
      </c>
      <c r="K1732">
        <v>3.5</v>
      </c>
      <c r="L1732">
        <v>2.8105000000000002</v>
      </c>
      <c r="M1732">
        <v>0</v>
      </c>
      <c r="N1732">
        <f t="shared" si="1394"/>
        <v>2.8105000000000002</v>
      </c>
      <c r="O1732">
        <f t="shared" si="1395"/>
        <v>0</v>
      </c>
      <c r="P1732">
        <f t="shared" si="1396"/>
        <v>0</v>
      </c>
      <c r="Q1732">
        <f t="shared" si="1397"/>
        <v>0</v>
      </c>
      <c r="R1732">
        <f t="shared" si="1398"/>
        <v>0</v>
      </c>
      <c r="S1732">
        <f t="shared" si="1399"/>
        <v>0</v>
      </c>
      <c r="T1732">
        <f t="shared" si="1400"/>
        <v>0</v>
      </c>
      <c r="U1732">
        <f t="shared" si="1401"/>
        <v>0</v>
      </c>
      <c r="V1732">
        <f t="shared" si="1402"/>
        <v>0</v>
      </c>
      <c r="W1732">
        <f t="shared" si="1403"/>
        <v>0</v>
      </c>
      <c r="X1732">
        <f t="shared" si="1404"/>
        <v>0</v>
      </c>
      <c r="Y1732">
        <f t="shared" si="1405"/>
        <v>0</v>
      </c>
      <c r="AA1732">
        <v>69726884</v>
      </c>
      <c r="AB1732">
        <f t="shared" si="1406"/>
        <v>1.97</v>
      </c>
      <c r="AC1732">
        <f>ROUND((ES1732),2)</f>
        <v>1.97</v>
      </c>
      <c r="AD1732">
        <f t="shared" si="1388"/>
        <v>0</v>
      </c>
      <c r="AE1732">
        <f t="shared" si="1389"/>
        <v>0</v>
      </c>
      <c r="AF1732">
        <f t="shared" si="1390"/>
        <v>0</v>
      </c>
      <c r="AG1732">
        <f t="shared" si="1407"/>
        <v>0</v>
      </c>
      <c r="AH1732">
        <f t="shared" si="1391"/>
        <v>0</v>
      </c>
      <c r="AI1732">
        <f t="shared" si="1392"/>
        <v>0</v>
      </c>
      <c r="AJ1732">
        <f t="shared" si="1408"/>
        <v>4.45</v>
      </c>
      <c r="AK1732">
        <v>1.97</v>
      </c>
      <c r="AL1732">
        <v>1.97</v>
      </c>
      <c r="AM1732">
        <v>0</v>
      </c>
      <c r="AN1732">
        <v>0</v>
      </c>
      <c r="AO1732">
        <v>0</v>
      </c>
      <c r="AP1732">
        <v>0</v>
      </c>
      <c r="AQ1732">
        <v>0</v>
      </c>
      <c r="AR1732">
        <v>0</v>
      </c>
      <c r="AS1732">
        <v>4.45</v>
      </c>
      <c r="AT1732">
        <v>0</v>
      </c>
      <c r="AU1732">
        <v>0</v>
      </c>
      <c r="AV1732">
        <v>1</v>
      </c>
      <c r="AW1732">
        <v>1</v>
      </c>
      <c r="AZ1732">
        <v>1</v>
      </c>
      <c r="BA1732">
        <v>1</v>
      </c>
      <c r="BB1732">
        <v>1</v>
      </c>
      <c r="BC1732">
        <v>7.56</v>
      </c>
      <c r="BD1732" t="s">
        <v>3</v>
      </c>
      <c r="BE1732" t="s">
        <v>3</v>
      </c>
      <c r="BF1732" t="s">
        <v>3</v>
      </c>
      <c r="BG1732" t="s">
        <v>3</v>
      </c>
      <c r="BH1732">
        <v>3</v>
      </c>
      <c r="BI1732">
        <v>1</v>
      </c>
      <c r="BJ1732" t="s">
        <v>84</v>
      </c>
      <c r="BM1732">
        <v>500001</v>
      </c>
      <c r="BN1732">
        <v>0</v>
      </c>
      <c r="BO1732" t="s">
        <v>3</v>
      </c>
      <c r="BP1732">
        <v>0</v>
      </c>
      <c r="BQ1732">
        <v>8</v>
      </c>
      <c r="BR1732">
        <v>0</v>
      </c>
      <c r="BS1732">
        <v>1</v>
      </c>
      <c r="BT1732">
        <v>1</v>
      </c>
      <c r="BU1732">
        <v>1</v>
      </c>
      <c r="BV1732">
        <v>1</v>
      </c>
      <c r="BW1732">
        <v>1</v>
      </c>
      <c r="BX1732">
        <v>1</v>
      </c>
      <c r="BY1732" t="s">
        <v>3</v>
      </c>
      <c r="BZ1732">
        <v>0</v>
      </c>
      <c r="CA1732">
        <v>0</v>
      </c>
      <c r="CB1732" t="s">
        <v>3</v>
      </c>
      <c r="CE1732">
        <v>0</v>
      </c>
      <c r="CF1732">
        <v>0</v>
      </c>
      <c r="CG1732">
        <v>0</v>
      </c>
      <c r="CH1732">
        <v>130</v>
      </c>
      <c r="CI1732">
        <v>2</v>
      </c>
      <c r="CJ1732">
        <v>0</v>
      </c>
      <c r="CK1732">
        <v>0</v>
      </c>
      <c r="CL1732">
        <v>0</v>
      </c>
      <c r="CM1732">
        <v>0</v>
      </c>
      <c r="CN1732" t="s">
        <v>3</v>
      </c>
      <c r="CO1732">
        <v>0</v>
      </c>
      <c r="CP1732">
        <f t="shared" si="1409"/>
        <v>0</v>
      </c>
      <c r="CQ1732">
        <f t="shared" si="1410"/>
        <v>14.893199999999998</v>
      </c>
      <c r="CR1732">
        <f t="shared" si="1411"/>
        <v>0</v>
      </c>
      <c r="CS1732">
        <f t="shared" si="1412"/>
        <v>0</v>
      </c>
      <c r="CT1732">
        <f t="shared" si="1413"/>
        <v>0</v>
      </c>
      <c r="CU1732">
        <f t="shared" si="1414"/>
        <v>0</v>
      </c>
      <c r="CV1732">
        <f t="shared" si="1415"/>
        <v>0</v>
      </c>
      <c r="CW1732">
        <f t="shared" si="1416"/>
        <v>0</v>
      </c>
      <c r="CX1732">
        <f t="shared" si="1417"/>
        <v>4.45</v>
      </c>
      <c r="CY1732">
        <f>(S1732+R1732)*(BZ1732/100)</f>
        <v>0</v>
      </c>
      <c r="CZ1732">
        <f>(S1732+R1732)*(CA1732/100)</f>
        <v>0</v>
      </c>
      <c r="DC1732" t="s">
        <v>3</v>
      </c>
      <c r="DD1732" t="s">
        <v>3</v>
      </c>
      <c r="DE1732" t="s">
        <v>3</v>
      </c>
      <c r="DF1732" t="s">
        <v>3</v>
      </c>
      <c r="DG1732" t="s">
        <v>3</v>
      </c>
      <c r="DH1732" t="s">
        <v>3</v>
      </c>
      <c r="DI1732" t="s">
        <v>3</v>
      </c>
      <c r="DJ1732" t="s">
        <v>3</v>
      </c>
      <c r="DK1732" t="s">
        <v>3</v>
      </c>
      <c r="DL1732" t="s">
        <v>3</v>
      </c>
      <c r="DM1732" t="s">
        <v>3</v>
      </c>
      <c r="DN1732">
        <v>0</v>
      </c>
      <c r="DO1732">
        <v>0</v>
      </c>
      <c r="DP1732">
        <v>1</v>
      </c>
      <c r="DQ1732">
        <v>1</v>
      </c>
      <c r="DU1732">
        <v>1007</v>
      </c>
      <c r="DV1732" t="s">
        <v>40</v>
      </c>
      <c r="DW1732" t="s">
        <v>40</v>
      </c>
      <c r="DX1732">
        <v>1</v>
      </c>
      <c r="DZ1732" t="s">
        <v>3</v>
      </c>
      <c r="EA1732" t="s">
        <v>3</v>
      </c>
      <c r="EB1732" t="s">
        <v>3</v>
      </c>
      <c r="EC1732" t="s">
        <v>3</v>
      </c>
      <c r="EE1732">
        <v>54328897</v>
      </c>
      <c r="EF1732">
        <v>8</v>
      </c>
      <c r="EG1732" t="s">
        <v>31</v>
      </c>
      <c r="EH1732">
        <v>0</v>
      </c>
      <c r="EI1732" t="s">
        <v>3</v>
      </c>
      <c r="EJ1732">
        <v>1</v>
      </c>
      <c r="EK1732">
        <v>500001</v>
      </c>
      <c r="EL1732" t="s">
        <v>32</v>
      </c>
      <c r="EM1732" t="s">
        <v>33</v>
      </c>
      <c r="EO1732" t="s">
        <v>3</v>
      </c>
      <c r="EQ1732">
        <v>0</v>
      </c>
      <c r="ER1732">
        <v>14.19</v>
      </c>
      <c r="ES1732">
        <v>1.97</v>
      </c>
      <c r="ET1732">
        <v>0</v>
      </c>
      <c r="EU1732">
        <v>0</v>
      </c>
      <c r="EV1732">
        <v>0</v>
      </c>
      <c r="EW1732">
        <v>0</v>
      </c>
      <c r="EX1732">
        <v>0</v>
      </c>
      <c r="EZ1732">
        <v>5</v>
      </c>
      <c r="FC1732">
        <v>0</v>
      </c>
      <c r="FD1732">
        <v>18</v>
      </c>
      <c r="FF1732">
        <v>14.19</v>
      </c>
      <c r="FQ1732">
        <v>0</v>
      </c>
      <c r="FR1732">
        <f t="shared" si="1418"/>
        <v>0</v>
      </c>
      <c r="FS1732">
        <v>0</v>
      </c>
      <c r="FX1732">
        <v>0</v>
      </c>
      <c r="FY1732">
        <v>0</v>
      </c>
      <c r="GA1732" t="s">
        <v>85</v>
      </c>
      <c r="GD1732">
        <v>1</v>
      </c>
      <c r="GF1732">
        <v>-50505369</v>
      </c>
      <c r="GG1732">
        <v>2</v>
      </c>
      <c r="GH1732">
        <v>3</v>
      </c>
      <c r="GI1732">
        <v>5</v>
      </c>
      <c r="GJ1732">
        <v>0</v>
      </c>
      <c r="GK1732">
        <v>0</v>
      </c>
      <c r="GL1732">
        <f t="shared" si="1419"/>
        <v>0</v>
      </c>
      <c r="GM1732">
        <f t="shared" si="1420"/>
        <v>0</v>
      </c>
      <c r="GN1732">
        <f t="shared" si="1421"/>
        <v>0</v>
      </c>
      <c r="GO1732">
        <f t="shared" si="1422"/>
        <v>0</v>
      </c>
      <c r="GP1732">
        <f t="shared" si="1423"/>
        <v>0</v>
      </c>
      <c r="GR1732">
        <v>1</v>
      </c>
      <c r="GS1732">
        <v>1</v>
      </c>
      <c r="GT1732">
        <v>0</v>
      </c>
      <c r="GU1732" t="s">
        <v>3</v>
      </c>
      <c r="GV1732">
        <f t="shared" si="1393"/>
        <v>0</v>
      </c>
      <c r="GW1732">
        <v>1</v>
      </c>
      <c r="GX1732">
        <f t="shared" si="1424"/>
        <v>0</v>
      </c>
      <c r="HA1732">
        <v>0</v>
      </c>
      <c r="HB1732">
        <v>0</v>
      </c>
      <c r="HC1732">
        <f t="shared" si="1425"/>
        <v>0</v>
      </c>
      <c r="HE1732" t="s">
        <v>35</v>
      </c>
      <c r="HF1732" t="s">
        <v>36</v>
      </c>
      <c r="HM1732" t="s">
        <v>3</v>
      </c>
      <c r="HN1732" t="s">
        <v>3</v>
      </c>
      <c r="HO1732" t="s">
        <v>3</v>
      </c>
      <c r="HP1732" t="s">
        <v>3</v>
      </c>
      <c r="HQ1732" t="s">
        <v>3</v>
      </c>
      <c r="IK1732">
        <v>0</v>
      </c>
    </row>
    <row r="1733" spans="1:255" x14ac:dyDescent="0.2">
      <c r="A1733" s="2">
        <v>17</v>
      </c>
      <c r="B1733" s="2">
        <v>1</v>
      </c>
      <c r="C1733" s="2">
        <f>ROW(SmtRes!A1433)</f>
        <v>1433</v>
      </c>
      <c r="D1733" s="2">
        <f>ROW(EtalonRes!A1465)</f>
        <v>1465</v>
      </c>
      <c r="E1733" s="2" t="s">
        <v>751</v>
      </c>
      <c r="F1733" s="2" t="s">
        <v>196</v>
      </c>
      <c r="G1733" s="2" t="s">
        <v>752</v>
      </c>
      <c r="H1733" s="2" t="s">
        <v>186</v>
      </c>
      <c r="I1733" s="2">
        <v>0</v>
      </c>
      <c r="J1733" s="2">
        <v>0</v>
      </c>
      <c r="K1733" s="2">
        <v>0</v>
      </c>
      <c r="L1733" s="2">
        <v>0.80300000000000005</v>
      </c>
      <c r="M1733" s="2">
        <v>0</v>
      </c>
      <c r="N1733" s="2">
        <f t="shared" si="1394"/>
        <v>0.80300000000000005</v>
      </c>
      <c r="O1733" s="2">
        <f t="shared" si="1395"/>
        <v>0</v>
      </c>
      <c r="P1733" s="2">
        <f t="shared" si="1396"/>
        <v>0</v>
      </c>
      <c r="Q1733" s="2">
        <f t="shared" si="1397"/>
        <v>0</v>
      </c>
      <c r="R1733" s="2">
        <f t="shared" si="1398"/>
        <v>0</v>
      </c>
      <c r="S1733" s="2">
        <f t="shared" si="1399"/>
        <v>0</v>
      </c>
      <c r="T1733" s="2">
        <f t="shared" si="1400"/>
        <v>0</v>
      </c>
      <c r="U1733" s="2">
        <f t="shared" si="1401"/>
        <v>0</v>
      </c>
      <c r="V1733" s="2">
        <f t="shared" si="1402"/>
        <v>0</v>
      </c>
      <c r="W1733" s="2">
        <f t="shared" si="1403"/>
        <v>0</v>
      </c>
      <c r="X1733" s="2">
        <f t="shared" si="1404"/>
        <v>0</v>
      </c>
      <c r="Y1733" s="2">
        <f t="shared" si="1405"/>
        <v>0</v>
      </c>
      <c r="Z1733" s="2"/>
      <c r="AA1733" s="2">
        <v>69726971</v>
      </c>
      <c r="AB1733" s="2">
        <f t="shared" si="1406"/>
        <v>93.94</v>
      </c>
      <c r="AC1733" s="2">
        <f>ROUND(((ES1733*8)+(SUM(SmtRes!BC1429:'SmtRes'!BC1433)+SUM(EtalonRes!AL1461:'EtalonRes'!AL1465))),2)</f>
        <v>0.02</v>
      </c>
      <c r="AD1733" s="2">
        <f>ROUND(((((ET1733*8))-((EU1733*8)))+AE1733),2)</f>
        <v>61.84</v>
      </c>
      <c r="AE1733" s="2">
        <f>ROUND(((EU1733*8)),2)</f>
        <v>22.88</v>
      </c>
      <c r="AF1733" s="2">
        <f>ROUND(((EV1733*8)),2)</f>
        <v>32.08</v>
      </c>
      <c r="AG1733" s="2">
        <f t="shared" si="1407"/>
        <v>0</v>
      </c>
      <c r="AH1733" s="2">
        <f>((EW1733*8))</f>
        <v>4</v>
      </c>
      <c r="AI1733" s="2">
        <f>((EX1733*8))</f>
        <v>1.68</v>
      </c>
      <c r="AJ1733" s="2">
        <f t="shared" si="1408"/>
        <v>0</v>
      </c>
      <c r="AK1733" s="2">
        <v>264.04000000000002</v>
      </c>
      <c r="AL1733" s="2">
        <v>252.3</v>
      </c>
      <c r="AM1733" s="2">
        <v>7.73</v>
      </c>
      <c r="AN1733" s="2">
        <v>2.86</v>
      </c>
      <c r="AO1733" s="2">
        <v>4.01</v>
      </c>
      <c r="AP1733" s="2">
        <v>0</v>
      </c>
      <c r="AQ1733" s="2">
        <v>0.5</v>
      </c>
      <c r="AR1733" s="2">
        <v>0.21</v>
      </c>
      <c r="AS1733" s="2">
        <v>0</v>
      </c>
      <c r="AT1733" s="2">
        <v>123</v>
      </c>
      <c r="AU1733" s="2">
        <v>75</v>
      </c>
      <c r="AV1733" s="2">
        <v>1</v>
      </c>
      <c r="AW1733" s="2">
        <v>1</v>
      </c>
      <c r="AX1733" s="2"/>
      <c r="AY1733" s="2"/>
      <c r="AZ1733" s="2">
        <v>1</v>
      </c>
      <c r="BA1733" s="2">
        <v>1</v>
      </c>
      <c r="BB1733" s="2">
        <v>1</v>
      </c>
      <c r="BC1733" s="2">
        <v>1</v>
      </c>
      <c r="BD1733" s="2" t="s">
        <v>3</v>
      </c>
      <c r="BE1733" s="2" t="s">
        <v>3</v>
      </c>
      <c r="BF1733" s="2" t="s">
        <v>3</v>
      </c>
      <c r="BG1733" s="2" t="s">
        <v>3</v>
      </c>
      <c r="BH1733" s="2">
        <v>0</v>
      </c>
      <c r="BI1733" s="2">
        <v>1</v>
      </c>
      <c r="BJ1733" s="2" t="s">
        <v>198</v>
      </c>
      <c r="BK1733" s="2"/>
      <c r="BL1733" s="2"/>
      <c r="BM1733" s="2">
        <v>11001</v>
      </c>
      <c r="BN1733" s="2">
        <v>0</v>
      </c>
      <c r="BO1733" s="2" t="s">
        <v>3</v>
      </c>
      <c r="BP1733" s="2">
        <v>0</v>
      </c>
      <c r="BQ1733" s="2">
        <v>2</v>
      </c>
      <c r="BR1733" s="2">
        <v>0</v>
      </c>
      <c r="BS1733" s="2">
        <v>1</v>
      </c>
      <c r="BT1733" s="2">
        <v>1</v>
      </c>
      <c r="BU1733" s="2">
        <v>1</v>
      </c>
      <c r="BV1733" s="2">
        <v>1</v>
      </c>
      <c r="BW1733" s="2">
        <v>1</v>
      </c>
      <c r="BX1733" s="2">
        <v>1</v>
      </c>
      <c r="BY1733" s="2" t="s">
        <v>3</v>
      </c>
      <c r="BZ1733" s="2">
        <v>123</v>
      </c>
      <c r="CA1733" s="2">
        <v>75</v>
      </c>
      <c r="CB1733" s="2" t="s">
        <v>3</v>
      </c>
      <c r="CC1733" s="2"/>
      <c r="CD1733" s="2"/>
      <c r="CE1733" s="2">
        <v>0</v>
      </c>
      <c r="CF1733" s="2">
        <v>0</v>
      </c>
      <c r="CG1733" s="2">
        <v>0</v>
      </c>
      <c r="CH1733" s="2">
        <v>131</v>
      </c>
      <c r="CI1733" s="2">
        <v>0</v>
      </c>
      <c r="CJ1733" s="2">
        <v>0</v>
      </c>
      <c r="CK1733" s="2">
        <v>0</v>
      </c>
      <c r="CL1733" s="2">
        <v>0</v>
      </c>
      <c r="CM1733" s="2">
        <v>0</v>
      </c>
      <c r="CN1733" s="2" t="s">
        <v>3</v>
      </c>
      <c r="CO1733" s="2">
        <v>0</v>
      </c>
      <c r="CP1733" s="2">
        <f t="shared" si="1409"/>
        <v>0</v>
      </c>
      <c r="CQ1733" s="2">
        <f t="shared" si="1410"/>
        <v>0.02</v>
      </c>
      <c r="CR1733" s="2">
        <f t="shared" si="1411"/>
        <v>61.84</v>
      </c>
      <c r="CS1733" s="2">
        <f t="shared" si="1412"/>
        <v>22.88</v>
      </c>
      <c r="CT1733" s="2">
        <f t="shared" si="1413"/>
        <v>32.08</v>
      </c>
      <c r="CU1733" s="2">
        <f t="shared" si="1414"/>
        <v>0</v>
      </c>
      <c r="CV1733" s="2">
        <f t="shared" si="1415"/>
        <v>4</v>
      </c>
      <c r="CW1733" s="2">
        <f t="shared" si="1416"/>
        <v>1.68</v>
      </c>
      <c r="CX1733" s="2">
        <f t="shared" si="1417"/>
        <v>0</v>
      </c>
      <c r="CY1733" s="2">
        <f>(((S1733+R1733)*AT1733)/100)</f>
        <v>0</v>
      </c>
      <c r="CZ1733" s="2">
        <f>(((S1733+R1733)*AU1733)/100)</f>
        <v>0</v>
      </c>
      <c r="DA1733" s="2"/>
      <c r="DB1733" s="2"/>
      <c r="DC1733" s="2" t="s">
        <v>3</v>
      </c>
      <c r="DD1733" s="2" t="s">
        <v>753</v>
      </c>
      <c r="DE1733" s="2" t="s">
        <v>753</v>
      </c>
      <c r="DF1733" s="2" t="s">
        <v>753</v>
      </c>
      <c r="DG1733" s="2" t="s">
        <v>753</v>
      </c>
      <c r="DH1733" s="2" t="s">
        <v>3</v>
      </c>
      <c r="DI1733" s="2" t="s">
        <v>753</v>
      </c>
      <c r="DJ1733" s="2" t="s">
        <v>753</v>
      </c>
      <c r="DK1733" s="2" t="s">
        <v>3</v>
      </c>
      <c r="DL1733" s="2" t="s">
        <v>3</v>
      </c>
      <c r="DM1733" s="2" t="s">
        <v>3</v>
      </c>
      <c r="DN1733" s="2">
        <v>0</v>
      </c>
      <c r="DO1733" s="2">
        <v>0</v>
      </c>
      <c r="DP1733" s="2">
        <v>1</v>
      </c>
      <c r="DQ1733" s="2">
        <v>1</v>
      </c>
      <c r="DR1733" s="2"/>
      <c r="DS1733" s="2"/>
      <c r="DT1733" s="2"/>
      <c r="DU1733" s="2">
        <v>1013</v>
      </c>
      <c r="DV1733" s="2" t="s">
        <v>186</v>
      </c>
      <c r="DW1733" s="2" t="s">
        <v>186</v>
      </c>
      <c r="DX1733" s="2">
        <v>1</v>
      </c>
      <c r="DY1733" s="2"/>
      <c r="DZ1733" s="2" t="s">
        <v>3</v>
      </c>
      <c r="EA1733" s="2" t="s">
        <v>3</v>
      </c>
      <c r="EB1733" s="2" t="s">
        <v>3</v>
      </c>
      <c r="EC1733" s="2" t="s">
        <v>3</v>
      </c>
      <c r="ED1733" s="2"/>
      <c r="EE1733" s="2">
        <v>54328965</v>
      </c>
      <c r="EF1733" s="2">
        <v>2</v>
      </c>
      <c r="EG1733" s="2" t="s">
        <v>21</v>
      </c>
      <c r="EH1733" s="2">
        <v>0</v>
      </c>
      <c r="EI1733" s="2" t="s">
        <v>3</v>
      </c>
      <c r="EJ1733" s="2">
        <v>1</v>
      </c>
      <c r="EK1733" s="2">
        <v>11001</v>
      </c>
      <c r="EL1733" s="2" t="s">
        <v>22</v>
      </c>
      <c r="EM1733" s="2" t="s">
        <v>23</v>
      </c>
      <c r="EN1733" s="2"/>
      <c r="EO1733" s="2" t="s">
        <v>3</v>
      </c>
      <c r="EP1733" s="2"/>
      <c r="EQ1733" s="2">
        <v>1441792</v>
      </c>
      <c r="ER1733" s="2">
        <v>264.04000000000002</v>
      </c>
      <c r="ES1733" s="2">
        <v>252.3</v>
      </c>
      <c r="ET1733" s="2">
        <v>7.73</v>
      </c>
      <c r="EU1733" s="2">
        <v>2.86</v>
      </c>
      <c r="EV1733" s="2">
        <v>4.01</v>
      </c>
      <c r="EW1733" s="2">
        <v>0.5</v>
      </c>
      <c r="EX1733" s="2">
        <v>0.21</v>
      </c>
      <c r="EY1733" s="2">
        <v>1</v>
      </c>
      <c r="EZ1733" s="2"/>
      <c r="FA1733" s="2"/>
      <c r="FB1733" s="2"/>
      <c r="FC1733" s="2"/>
      <c r="FD1733" s="2"/>
      <c r="FE1733" s="2"/>
      <c r="FF1733" s="2"/>
      <c r="FG1733" s="2"/>
      <c r="FH1733" s="2"/>
      <c r="FI1733" s="2"/>
      <c r="FJ1733" s="2"/>
      <c r="FK1733" s="2"/>
      <c r="FL1733" s="2"/>
      <c r="FM1733" s="2"/>
      <c r="FN1733" s="2"/>
      <c r="FO1733" s="2"/>
      <c r="FP1733" s="2"/>
      <c r="FQ1733" s="2">
        <v>0</v>
      </c>
      <c r="FR1733" s="2">
        <f t="shared" si="1418"/>
        <v>0</v>
      </c>
      <c r="FS1733" s="2">
        <v>0</v>
      </c>
      <c r="FT1733" s="2"/>
      <c r="FU1733" s="2"/>
      <c r="FV1733" s="2"/>
      <c r="FW1733" s="2"/>
      <c r="FX1733" s="2">
        <v>123</v>
      </c>
      <c r="FY1733" s="2">
        <v>75</v>
      </c>
      <c r="FZ1733" s="2"/>
      <c r="GA1733" s="2" t="s">
        <v>3</v>
      </c>
      <c r="GB1733" s="2"/>
      <c r="GC1733" s="2"/>
      <c r="GD1733" s="2">
        <v>1</v>
      </c>
      <c r="GE1733" s="2"/>
      <c r="GF1733" s="2">
        <v>1101439079</v>
      </c>
      <c r="GG1733" s="2">
        <v>2</v>
      </c>
      <c r="GH1733" s="2">
        <v>1</v>
      </c>
      <c r="GI1733" s="2">
        <v>-2</v>
      </c>
      <c r="GJ1733" s="2">
        <v>0</v>
      </c>
      <c r="GK1733" s="2">
        <v>0</v>
      </c>
      <c r="GL1733" s="2">
        <f t="shared" si="1419"/>
        <v>0</v>
      </c>
      <c r="GM1733" s="2">
        <f t="shared" si="1420"/>
        <v>0</v>
      </c>
      <c r="GN1733" s="2">
        <f t="shared" si="1421"/>
        <v>0</v>
      </c>
      <c r="GO1733" s="2">
        <f t="shared" si="1422"/>
        <v>0</v>
      </c>
      <c r="GP1733" s="2">
        <f t="shared" si="1423"/>
        <v>0</v>
      </c>
      <c r="GQ1733" s="2"/>
      <c r="GR1733" s="2">
        <v>0</v>
      </c>
      <c r="GS1733" s="2">
        <v>3</v>
      </c>
      <c r="GT1733" s="2">
        <v>0</v>
      </c>
      <c r="GU1733" s="2" t="s">
        <v>753</v>
      </c>
      <c r="GV1733" s="2">
        <f>ROUND(((GT1733*8)),2)</f>
        <v>0</v>
      </c>
      <c r="GW1733" s="2">
        <v>1</v>
      </c>
      <c r="GX1733" s="2">
        <f t="shared" si="1424"/>
        <v>0</v>
      </c>
      <c r="GY1733" s="2"/>
      <c r="GZ1733" s="2"/>
      <c r="HA1733" s="2">
        <v>0</v>
      </c>
      <c r="HB1733" s="2">
        <v>0</v>
      </c>
      <c r="HC1733" s="2">
        <f t="shared" si="1425"/>
        <v>0</v>
      </c>
      <c r="HD1733" s="2"/>
      <c r="HE1733" s="2" t="s">
        <v>3</v>
      </c>
      <c r="HF1733" s="2" t="s">
        <v>3</v>
      </c>
      <c r="HG1733" s="2"/>
      <c r="HH1733" s="2"/>
      <c r="HI1733" s="2"/>
      <c r="HJ1733" s="2"/>
      <c r="HK1733" s="2"/>
      <c r="HL1733" s="2"/>
      <c r="HM1733" s="2" t="s">
        <v>3</v>
      </c>
      <c r="HN1733" s="2" t="s">
        <v>24</v>
      </c>
      <c r="HO1733" s="2" t="s">
        <v>25</v>
      </c>
      <c r="HP1733" s="2" t="s">
        <v>22</v>
      </c>
      <c r="HQ1733" s="2" t="s">
        <v>22</v>
      </c>
      <c r="HR1733" s="2"/>
      <c r="HS1733" s="2"/>
      <c r="HT1733" s="2"/>
      <c r="HU1733" s="2"/>
      <c r="HV1733" s="2"/>
      <c r="HW1733" s="2"/>
      <c r="HX1733" s="2"/>
      <c r="HY1733" s="2"/>
      <c r="HZ1733" s="2"/>
      <c r="IA1733" s="2"/>
      <c r="IB1733" s="2"/>
      <c r="IC1733" s="2"/>
      <c r="ID1733" s="2"/>
      <c r="IE1733" s="2"/>
      <c r="IF1733" s="2"/>
      <c r="IG1733" s="2"/>
      <c r="IH1733" s="2"/>
      <c r="II1733" s="2"/>
      <c r="IJ1733" s="2"/>
      <c r="IK1733" s="2">
        <v>0</v>
      </c>
      <c r="IL1733" s="2"/>
      <c r="IM1733" s="2"/>
      <c r="IN1733" s="2"/>
      <c r="IO1733" s="2"/>
      <c r="IP1733" s="2"/>
      <c r="IQ1733" s="2"/>
      <c r="IR1733" s="2"/>
      <c r="IS1733" s="2"/>
      <c r="IT1733" s="2"/>
      <c r="IU1733" s="2"/>
    </row>
    <row r="1734" spans="1:255" x14ac:dyDescent="0.2">
      <c r="A1734">
        <v>17</v>
      </c>
      <c r="B1734">
        <v>1</v>
      </c>
      <c r="C1734">
        <f>ROW(SmtRes!A1438)</f>
        <v>1438</v>
      </c>
      <c r="D1734">
        <f>ROW(EtalonRes!A1470)</f>
        <v>1470</v>
      </c>
      <c r="E1734" t="s">
        <v>751</v>
      </c>
      <c r="F1734" t="s">
        <v>196</v>
      </c>
      <c r="G1734" t="s">
        <v>752</v>
      </c>
      <c r="H1734" t="s">
        <v>186</v>
      </c>
      <c r="I1734">
        <v>0</v>
      </c>
      <c r="J1734">
        <v>0</v>
      </c>
      <c r="K1734">
        <v>0</v>
      </c>
      <c r="L1734">
        <v>0.80300000000000005</v>
      </c>
      <c r="M1734">
        <v>0</v>
      </c>
      <c r="N1734">
        <f t="shared" si="1394"/>
        <v>0.80300000000000005</v>
      </c>
      <c r="O1734">
        <f t="shared" si="1395"/>
        <v>0</v>
      </c>
      <c r="P1734">
        <f t="shared" si="1396"/>
        <v>0</v>
      </c>
      <c r="Q1734">
        <f t="shared" si="1397"/>
        <v>0</v>
      </c>
      <c r="R1734">
        <f t="shared" si="1398"/>
        <v>0</v>
      </c>
      <c r="S1734">
        <f t="shared" si="1399"/>
        <v>0</v>
      </c>
      <c r="T1734">
        <f t="shared" si="1400"/>
        <v>0</v>
      </c>
      <c r="U1734">
        <f t="shared" si="1401"/>
        <v>0</v>
      </c>
      <c r="V1734">
        <f t="shared" si="1402"/>
        <v>0</v>
      </c>
      <c r="W1734">
        <f t="shared" si="1403"/>
        <v>0</v>
      </c>
      <c r="X1734">
        <f t="shared" si="1404"/>
        <v>0</v>
      </c>
      <c r="Y1734">
        <f t="shared" si="1405"/>
        <v>0</v>
      </c>
      <c r="AA1734">
        <v>69726884</v>
      </c>
      <c r="AB1734">
        <f t="shared" si="1406"/>
        <v>93.94</v>
      </c>
      <c r="AC1734">
        <f>ROUND(((ES1734*8)+(SUM(SmtRes!BC1434:'SmtRes'!BC1438)+SUM(EtalonRes!AL1466:'EtalonRes'!AL1470))),2)</f>
        <v>0.02</v>
      </c>
      <c r="AD1734">
        <f>ROUND(((((ET1734*8))-((EU1734*8)))+AE1734),2)</f>
        <v>61.84</v>
      </c>
      <c r="AE1734">
        <f>ROUND(((EU1734*8)),2)</f>
        <v>22.88</v>
      </c>
      <c r="AF1734">
        <f>ROUND(((EV1734*8)),2)</f>
        <v>32.08</v>
      </c>
      <c r="AG1734">
        <f t="shared" si="1407"/>
        <v>0</v>
      </c>
      <c r="AH1734">
        <f>((EW1734*8))</f>
        <v>4</v>
      </c>
      <c r="AI1734">
        <f>((EX1734*8))</f>
        <v>1.68</v>
      </c>
      <c r="AJ1734">
        <f t="shared" si="1408"/>
        <v>0</v>
      </c>
      <c r="AK1734">
        <v>264.04000000000002</v>
      </c>
      <c r="AL1734">
        <v>252.3</v>
      </c>
      <c r="AM1734">
        <v>7.73</v>
      </c>
      <c r="AN1734">
        <v>2.86</v>
      </c>
      <c r="AO1734">
        <v>4.01</v>
      </c>
      <c r="AP1734">
        <v>0</v>
      </c>
      <c r="AQ1734">
        <v>0.5</v>
      </c>
      <c r="AR1734">
        <v>0.21</v>
      </c>
      <c r="AS1734">
        <v>0</v>
      </c>
      <c r="AT1734">
        <v>117</v>
      </c>
      <c r="AU1734">
        <v>64</v>
      </c>
      <c r="AV1734">
        <v>1</v>
      </c>
      <c r="AW1734">
        <v>1</v>
      </c>
      <c r="AZ1734">
        <v>1</v>
      </c>
      <c r="BA1734">
        <v>25.36</v>
      </c>
      <c r="BB1734">
        <v>7.84</v>
      </c>
      <c r="BC1734">
        <v>7.56</v>
      </c>
      <c r="BD1734" t="s">
        <v>3</v>
      </c>
      <c r="BE1734" t="s">
        <v>3</v>
      </c>
      <c r="BF1734" t="s">
        <v>3</v>
      </c>
      <c r="BG1734" t="s">
        <v>3</v>
      </c>
      <c r="BH1734">
        <v>0</v>
      </c>
      <c r="BI1734">
        <v>1</v>
      </c>
      <c r="BJ1734" t="s">
        <v>198</v>
      </c>
      <c r="BM1734">
        <v>11001</v>
      </c>
      <c r="BN1734">
        <v>0</v>
      </c>
      <c r="BO1734" t="s">
        <v>196</v>
      </c>
      <c r="BP1734">
        <v>1</v>
      </c>
      <c r="BQ1734">
        <v>2</v>
      </c>
      <c r="BR1734">
        <v>0</v>
      </c>
      <c r="BS1734">
        <v>19.8</v>
      </c>
      <c r="BT1734">
        <v>1</v>
      </c>
      <c r="BU1734">
        <v>1</v>
      </c>
      <c r="BV1734">
        <v>1</v>
      </c>
      <c r="BW1734">
        <v>1</v>
      </c>
      <c r="BX1734">
        <v>1</v>
      </c>
      <c r="BY1734" t="s">
        <v>3</v>
      </c>
      <c r="BZ1734">
        <v>117</v>
      </c>
      <c r="CA1734">
        <v>64</v>
      </c>
      <c r="CB1734" t="s">
        <v>3</v>
      </c>
      <c r="CE1734">
        <v>0</v>
      </c>
      <c r="CF1734">
        <v>0</v>
      </c>
      <c r="CG1734">
        <v>0</v>
      </c>
      <c r="CH1734">
        <v>131</v>
      </c>
      <c r="CI1734">
        <v>0</v>
      </c>
      <c r="CJ1734">
        <v>0</v>
      </c>
      <c r="CK1734">
        <v>0</v>
      </c>
      <c r="CL1734">
        <v>0</v>
      </c>
      <c r="CM1734">
        <v>0</v>
      </c>
      <c r="CN1734" t="s">
        <v>3</v>
      </c>
      <c r="CO1734">
        <v>0</v>
      </c>
      <c r="CP1734">
        <f t="shared" si="1409"/>
        <v>0</v>
      </c>
      <c r="CQ1734">
        <f t="shared" si="1410"/>
        <v>0.1512</v>
      </c>
      <c r="CR1734">
        <f t="shared" si="1411"/>
        <v>484.82560000000001</v>
      </c>
      <c r="CS1734">
        <f t="shared" si="1412"/>
        <v>453.024</v>
      </c>
      <c r="CT1734">
        <f t="shared" si="1413"/>
        <v>813.54879999999991</v>
      </c>
      <c r="CU1734">
        <f t="shared" si="1414"/>
        <v>0</v>
      </c>
      <c r="CV1734">
        <f t="shared" si="1415"/>
        <v>4</v>
      </c>
      <c r="CW1734">
        <f t="shared" si="1416"/>
        <v>1.68</v>
      </c>
      <c r="CX1734">
        <f t="shared" si="1417"/>
        <v>0</v>
      </c>
      <c r="CY1734">
        <f>(S1734+R1734)*(BZ1734/100)</f>
        <v>0</v>
      </c>
      <c r="CZ1734">
        <f>(S1734+R1734)*(CA1734/100)</f>
        <v>0</v>
      </c>
      <c r="DC1734" t="s">
        <v>3</v>
      </c>
      <c r="DD1734" t="s">
        <v>753</v>
      </c>
      <c r="DE1734" t="s">
        <v>753</v>
      </c>
      <c r="DF1734" t="s">
        <v>753</v>
      </c>
      <c r="DG1734" t="s">
        <v>753</v>
      </c>
      <c r="DH1734" t="s">
        <v>3</v>
      </c>
      <c r="DI1734" t="s">
        <v>753</v>
      </c>
      <c r="DJ1734" t="s">
        <v>753</v>
      </c>
      <c r="DK1734" t="s">
        <v>3</v>
      </c>
      <c r="DL1734" t="s">
        <v>3</v>
      </c>
      <c r="DM1734" t="s">
        <v>3</v>
      </c>
      <c r="DN1734">
        <v>123</v>
      </c>
      <c r="DO1734">
        <v>75</v>
      </c>
      <c r="DP1734">
        <v>1</v>
      </c>
      <c r="DQ1734">
        <v>1</v>
      </c>
      <c r="DU1734">
        <v>1013</v>
      </c>
      <c r="DV1734" t="s">
        <v>186</v>
      </c>
      <c r="DW1734" t="s">
        <v>186</v>
      </c>
      <c r="DX1734">
        <v>1</v>
      </c>
      <c r="DZ1734" t="s">
        <v>3</v>
      </c>
      <c r="EA1734" t="s">
        <v>3</v>
      </c>
      <c r="EB1734" t="s">
        <v>3</v>
      </c>
      <c r="EC1734" t="s">
        <v>3</v>
      </c>
      <c r="EE1734">
        <v>54328965</v>
      </c>
      <c r="EF1734">
        <v>2</v>
      </c>
      <c r="EG1734" t="s">
        <v>21</v>
      </c>
      <c r="EH1734">
        <v>0</v>
      </c>
      <c r="EI1734" t="s">
        <v>3</v>
      </c>
      <c r="EJ1734">
        <v>1</v>
      </c>
      <c r="EK1734">
        <v>11001</v>
      </c>
      <c r="EL1734" t="s">
        <v>22</v>
      </c>
      <c r="EM1734" t="s">
        <v>23</v>
      </c>
      <c r="EO1734" t="s">
        <v>3</v>
      </c>
      <c r="EQ1734">
        <v>1441792</v>
      </c>
      <c r="ER1734">
        <v>264.04000000000002</v>
      </c>
      <c r="ES1734">
        <v>252.3</v>
      </c>
      <c r="ET1734">
        <v>7.73</v>
      </c>
      <c r="EU1734">
        <v>2.86</v>
      </c>
      <c r="EV1734">
        <v>4.01</v>
      </c>
      <c r="EW1734">
        <v>0.5</v>
      </c>
      <c r="EX1734">
        <v>0.21</v>
      </c>
      <c r="EY1734">
        <v>1</v>
      </c>
      <c r="FQ1734">
        <v>0</v>
      </c>
      <c r="FR1734">
        <f t="shared" si="1418"/>
        <v>0</v>
      </c>
      <c r="FS1734">
        <v>0</v>
      </c>
      <c r="FX1734">
        <v>123</v>
      </c>
      <c r="FY1734">
        <v>75</v>
      </c>
      <c r="GA1734" t="s">
        <v>3</v>
      </c>
      <c r="GD1734">
        <v>1</v>
      </c>
      <c r="GF1734">
        <v>1101439079</v>
      </c>
      <c r="GG1734">
        <v>2</v>
      </c>
      <c r="GH1734">
        <v>1</v>
      </c>
      <c r="GI1734">
        <v>2</v>
      </c>
      <c r="GJ1734">
        <v>0</v>
      </c>
      <c r="GK1734">
        <v>0</v>
      </c>
      <c r="GL1734">
        <f t="shared" si="1419"/>
        <v>0</v>
      </c>
      <c r="GM1734">
        <f t="shared" si="1420"/>
        <v>0</v>
      </c>
      <c r="GN1734">
        <f t="shared" si="1421"/>
        <v>0</v>
      </c>
      <c r="GO1734">
        <f t="shared" si="1422"/>
        <v>0</v>
      </c>
      <c r="GP1734">
        <f t="shared" si="1423"/>
        <v>0</v>
      </c>
      <c r="GR1734">
        <v>0</v>
      </c>
      <c r="GS1734">
        <v>0</v>
      </c>
      <c r="GT1734">
        <v>0</v>
      </c>
      <c r="GU1734" t="s">
        <v>753</v>
      </c>
      <c r="GV1734">
        <f>ROUND(((GT1734*8)),2)</f>
        <v>0</v>
      </c>
      <c r="GW1734">
        <v>1015.2</v>
      </c>
      <c r="GX1734">
        <f t="shared" si="1424"/>
        <v>0</v>
      </c>
      <c r="HA1734">
        <v>0</v>
      </c>
      <c r="HB1734">
        <v>0</v>
      </c>
      <c r="HC1734">
        <f t="shared" si="1425"/>
        <v>0</v>
      </c>
      <c r="HE1734" t="s">
        <v>3</v>
      </c>
      <c r="HF1734" t="s">
        <v>3</v>
      </c>
      <c r="HM1734" t="s">
        <v>3</v>
      </c>
      <c r="HN1734" t="s">
        <v>24</v>
      </c>
      <c r="HO1734" t="s">
        <v>25</v>
      </c>
      <c r="HP1734" t="s">
        <v>22</v>
      </c>
      <c r="HQ1734" t="s">
        <v>22</v>
      </c>
      <c r="IK1734">
        <v>0</v>
      </c>
    </row>
    <row r="1735" spans="1:255" x14ac:dyDescent="0.2">
      <c r="A1735" s="2">
        <v>18</v>
      </c>
      <c r="B1735" s="2">
        <v>1</v>
      </c>
      <c r="C1735" s="2">
        <v>1433</v>
      </c>
      <c r="D1735" s="2"/>
      <c r="E1735" s="2" t="s">
        <v>754</v>
      </c>
      <c r="F1735" s="2" t="s">
        <v>502</v>
      </c>
      <c r="G1735" s="2" t="s">
        <v>503</v>
      </c>
      <c r="H1735" s="2" t="s">
        <v>40</v>
      </c>
      <c r="I1735" s="2">
        <f>I1733*J1735</f>
        <v>0</v>
      </c>
      <c r="J1735" s="2">
        <v>4.08</v>
      </c>
      <c r="K1735" s="2">
        <v>0.51</v>
      </c>
      <c r="L1735" s="2">
        <v>3.27624</v>
      </c>
      <c r="M1735" s="2">
        <v>0</v>
      </c>
      <c r="N1735" s="2">
        <f t="shared" ref="N1735:N1764" si="1428">ROUND(L1735-M1735,4)</f>
        <v>3.2761999999999998</v>
      </c>
      <c r="O1735" s="2">
        <f t="shared" ref="O1735:O1764" si="1429">ROUND(CP1735,0)</f>
        <v>0</v>
      </c>
      <c r="P1735" s="2">
        <f t="shared" ref="P1735:P1764" si="1430">ROUND(CQ1735*I1735,0)</f>
        <v>0</v>
      </c>
      <c r="Q1735" s="2">
        <f t="shared" ref="Q1735:Q1764" si="1431">ROUND(CR1735*I1735,0)</f>
        <v>0</v>
      </c>
      <c r="R1735" s="2">
        <f t="shared" ref="R1735:R1764" si="1432">ROUND(CS1735*I1735,0)</f>
        <v>0</v>
      </c>
      <c r="S1735" s="2">
        <f t="shared" ref="S1735:S1764" si="1433">ROUND(CT1735*I1735,0)</f>
        <v>0</v>
      </c>
      <c r="T1735" s="2">
        <f t="shared" ref="T1735:T1764" si="1434">ROUND(CU1735*I1735,0)</f>
        <v>0</v>
      </c>
      <c r="U1735" s="2">
        <f t="shared" ref="U1735:U1764" si="1435">CV1735*I1735</f>
        <v>0</v>
      </c>
      <c r="V1735" s="2">
        <f t="shared" ref="V1735:V1764" si="1436">CW1735*I1735</f>
        <v>0</v>
      </c>
      <c r="W1735" s="2">
        <f t="shared" ref="W1735:W1764" si="1437">ROUND(CX1735*I1735,0)</f>
        <v>0</v>
      </c>
      <c r="X1735" s="2">
        <f t="shared" ref="X1735:X1764" si="1438">ROUND(CY1735,0)</f>
        <v>0</v>
      </c>
      <c r="Y1735" s="2">
        <f t="shared" ref="Y1735:Y1764" si="1439">ROUND(CZ1735,0)</f>
        <v>0</v>
      </c>
      <c r="Z1735" s="2"/>
      <c r="AA1735" s="2">
        <v>69726971</v>
      </c>
      <c r="AB1735" s="2">
        <f t="shared" ref="AB1735:AB1764" si="1440">ROUND((AC1735+AD1735+AF1735),2)</f>
        <v>531.91</v>
      </c>
      <c r="AC1735" s="2">
        <f>ROUND((ES1735),2)</f>
        <v>531.91</v>
      </c>
      <c r="AD1735" s="2">
        <f t="shared" ref="AD1735:AD1760" si="1441">ROUND((((ET1735)-(EU1735))+AE1735),2)</f>
        <v>0</v>
      </c>
      <c r="AE1735" s="2">
        <f t="shared" ref="AE1735:AE1760" si="1442">ROUND((EU1735),2)</f>
        <v>0</v>
      </c>
      <c r="AF1735" s="2">
        <f t="shared" ref="AF1735:AF1760" si="1443">ROUND((EV1735),2)</f>
        <v>0</v>
      </c>
      <c r="AG1735" s="2">
        <f t="shared" ref="AG1735:AG1764" si="1444">ROUND((AP1735),2)</f>
        <v>0</v>
      </c>
      <c r="AH1735" s="2">
        <f t="shared" ref="AH1735:AH1764" si="1445">(EW1735)</f>
        <v>0</v>
      </c>
      <c r="AI1735" s="2">
        <f t="shared" ref="AI1735:AI1764" si="1446">(EX1735)</f>
        <v>0</v>
      </c>
      <c r="AJ1735" s="2">
        <f t="shared" ref="AJ1735:AJ1764" si="1447">(AS1735)</f>
        <v>0</v>
      </c>
      <c r="AK1735" s="2">
        <v>531.91</v>
      </c>
      <c r="AL1735" s="2">
        <v>531.91</v>
      </c>
      <c r="AM1735" s="2">
        <v>0</v>
      </c>
      <c r="AN1735" s="2">
        <v>0</v>
      </c>
      <c r="AO1735" s="2">
        <v>0</v>
      </c>
      <c r="AP1735" s="2">
        <v>0</v>
      </c>
      <c r="AQ1735" s="2">
        <v>0</v>
      </c>
      <c r="AR1735" s="2">
        <v>0</v>
      </c>
      <c r="AS1735" s="2">
        <v>0</v>
      </c>
      <c r="AT1735" s="2">
        <v>0</v>
      </c>
      <c r="AU1735" s="2">
        <v>0</v>
      </c>
      <c r="AV1735" s="2">
        <v>1</v>
      </c>
      <c r="AW1735" s="2">
        <v>1</v>
      </c>
      <c r="AX1735" s="2"/>
      <c r="AY1735" s="2"/>
      <c r="AZ1735" s="2">
        <v>1</v>
      </c>
      <c r="BA1735" s="2">
        <v>1</v>
      </c>
      <c r="BB1735" s="2">
        <v>1</v>
      </c>
      <c r="BC1735" s="2">
        <v>1</v>
      </c>
      <c r="BD1735" s="2" t="s">
        <v>3</v>
      </c>
      <c r="BE1735" s="2" t="s">
        <v>3</v>
      </c>
      <c r="BF1735" s="2" t="s">
        <v>3</v>
      </c>
      <c r="BG1735" s="2" t="s">
        <v>3</v>
      </c>
      <c r="BH1735" s="2">
        <v>3</v>
      </c>
      <c r="BI1735" s="2">
        <v>1</v>
      </c>
      <c r="BJ1735" s="2" t="s">
        <v>504</v>
      </c>
      <c r="BK1735" s="2"/>
      <c r="BL1735" s="2"/>
      <c r="BM1735" s="2">
        <v>500003</v>
      </c>
      <c r="BN1735" s="2">
        <v>0</v>
      </c>
      <c r="BO1735" s="2" t="s">
        <v>3</v>
      </c>
      <c r="BP1735" s="2">
        <v>0</v>
      </c>
      <c r="BQ1735" s="2">
        <v>13</v>
      </c>
      <c r="BR1735" s="2">
        <v>0</v>
      </c>
      <c r="BS1735" s="2">
        <v>1</v>
      </c>
      <c r="BT1735" s="2">
        <v>1</v>
      </c>
      <c r="BU1735" s="2">
        <v>1</v>
      </c>
      <c r="BV1735" s="2">
        <v>1</v>
      </c>
      <c r="BW1735" s="2">
        <v>1</v>
      </c>
      <c r="BX1735" s="2">
        <v>1</v>
      </c>
      <c r="BY1735" s="2" t="s">
        <v>3</v>
      </c>
      <c r="BZ1735" s="2">
        <v>0</v>
      </c>
      <c r="CA1735" s="2">
        <v>0</v>
      </c>
      <c r="CB1735" s="2" t="s">
        <v>3</v>
      </c>
      <c r="CC1735" s="2"/>
      <c r="CD1735" s="2"/>
      <c r="CE1735" s="2">
        <v>0</v>
      </c>
      <c r="CF1735" s="2">
        <v>0</v>
      </c>
      <c r="CG1735" s="2">
        <v>0</v>
      </c>
      <c r="CH1735" s="2">
        <v>131</v>
      </c>
      <c r="CI1735" s="2">
        <v>1</v>
      </c>
      <c r="CJ1735" s="2">
        <v>0</v>
      </c>
      <c r="CK1735" s="2">
        <v>0</v>
      </c>
      <c r="CL1735" s="2">
        <v>0</v>
      </c>
      <c r="CM1735" s="2">
        <v>0</v>
      </c>
      <c r="CN1735" s="2" t="s">
        <v>3</v>
      </c>
      <c r="CO1735" s="2">
        <v>0</v>
      </c>
      <c r="CP1735" s="2">
        <f t="shared" ref="CP1735:CP1764" si="1448">(P1735+Q1735+S1735)</f>
        <v>0</v>
      </c>
      <c r="CQ1735" s="2">
        <f t="shared" ref="CQ1735:CQ1764" si="1449">AC1735*BC1735</f>
        <v>531.91</v>
      </c>
      <c r="CR1735" s="2">
        <f t="shared" ref="CR1735:CR1764" si="1450">AD1735*BB1735</f>
        <v>0</v>
      </c>
      <c r="CS1735" s="2">
        <f t="shared" ref="CS1735:CS1764" si="1451">AE1735*BS1735</f>
        <v>0</v>
      </c>
      <c r="CT1735" s="2">
        <f t="shared" ref="CT1735:CT1764" si="1452">AF1735*BA1735</f>
        <v>0</v>
      </c>
      <c r="CU1735" s="2">
        <f t="shared" ref="CU1735:CU1764" si="1453">AG1735</f>
        <v>0</v>
      </c>
      <c r="CV1735" s="2">
        <f t="shared" ref="CV1735:CV1764" si="1454">AH1735</f>
        <v>0</v>
      </c>
      <c r="CW1735" s="2">
        <f t="shared" ref="CW1735:CW1764" si="1455">AI1735</f>
        <v>0</v>
      </c>
      <c r="CX1735" s="2">
        <f t="shared" ref="CX1735:CX1764" si="1456">AJ1735</f>
        <v>0</v>
      </c>
      <c r="CY1735" s="2">
        <f>(((S1735+R1735)*AT1735)/100)</f>
        <v>0</v>
      </c>
      <c r="CZ1735" s="2">
        <f>(((S1735+R1735)*AU1735)/100)</f>
        <v>0</v>
      </c>
      <c r="DA1735" s="2"/>
      <c r="DB1735" s="2"/>
      <c r="DC1735" s="2" t="s">
        <v>3</v>
      </c>
      <c r="DD1735" s="2" t="s">
        <v>3</v>
      </c>
      <c r="DE1735" s="2" t="s">
        <v>3</v>
      </c>
      <c r="DF1735" s="2" t="s">
        <v>3</v>
      </c>
      <c r="DG1735" s="2" t="s">
        <v>3</v>
      </c>
      <c r="DH1735" s="2" t="s">
        <v>3</v>
      </c>
      <c r="DI1735" s="2" t="s">
        <v>3</v>
      </c>
      <c r="DJ1735" s="2" t="s">
        <v>3</v>
      </c>
      <c r="DK1735" s="2" t="s">
        <v>3</v>
      </c>
      <c r="DL1735" s="2" t="s">
        <v>3</v>
      </c>
      <c r="DM1735" s="2" t="s">
        <v>3</v>
      </c>
      <c r="DN1735" s="2">
        <v>0</v>
      </c>
      <c r="DO1735" s="2">
        <v>0</v>
      </c>
      <c r="DP1735" s="2">
        <v>1</v>
      </c>
      <c r="DQ1735" s="2">
        <v>1</v>
      </c>
      <c r="DR1735" s="2"/>
      <c r="DS1735" s="2"/>
      <c r="DT1735" s="2"/>
      <c r="DU1735" s="2">
        <v>1007</v>
      </c>
      <c r="DV1735" s="2" t="s">
        <v>40</v>
      </c>
      <c r="DW1735" s="2" t="s">
        <v>40</v>
      </c>
      <c r="DX1735" s="2">
        <v>1</v>
      </c>
      <c r="DY1735" s="2"/>
      <c r="DZ1735" s="2" t="s">
        <v>3</v>
      </c>
      <c r="EA1735" s="2" t="s">
        <v>3</v>
      </c>
      <c r="EB1735" s="2" t="s">
        <v>3</v>
      </c>
      <c r="EC1735" s="2" t="s">
        <v>3</v>
      </c>
      <c r="ED1735" s="2"/>
      <c r="EE1735" s="2">
        <v>54329104</v>
      </c>
      <c r="EF1735" s="2">
        <v>13</v>
      </c>
      <c r="EG1735" s="2" t="s">
        <v>42</v>
      </c>
      <c r="EH1735" s="2">
        <v>0</v>
      </c>
      <c r="EI1735" s="2" t="s">
        <v>3</v>
      </c>
      <c r="EJ1735" s="2">
        <v>1</v>
      </c>
      <c r="EK1735" s="2">
        <v>500003</v>
      </c>
      <c r="EL1735" s="2" t="s">
        <v>43</v>
      </c>
      <c r="EM1735" s="2" t="s">
        <v>44</v>
      </c>
      <c r="EN1735" s="2"/>
      <c r="EO1735" s="2" t="s">
        <v>3</v>
      </c>
      <c r="EP1735" s="2"/>
      <c r="EQ1735" s="2">
        <v>0</v>
      </c>
      <c r="ER1735" s="2">
        <v>531.91</v>
      </c>
      <c r="ES1735" s="2">
        <v>531.91</v>
      </c>
      <c r="ET1735" s="2">
        <v>0</v>
      </c>
      <c r="EU1735" s="2">
        <v>0</v>
      </c>
      <c r="EV1735" s="2">
        <v>0</v>
      </c>
      <c r="EW1735" s="2">
        <v>0</v>
      </c>
      <c r="EX1735" s="2">
        <v>0</v>
      </c>
      <c r="EY1735" s="2"/>
      <c r="EZ1735" s="2"/>
      <c r="FA1735" s="2"/>
      <c r="FB1735" s="2"/>
      <c r="FC1735" s="2"/>
      <c r="FD1735" s="2"/>
      <c r="FE1735" s="2"/>
      <c r="FF1735" s="2"/>
      <c r="FG1735" s="2"/>
      <c r="FH1735" s="2"/>
      <c r="FI1735" s="2"/>
      <c r="FJ1735" s="2"/>
      <c r="FK1735" s="2"/>
      <c r="FL1735" s="2"/>
      <c r="FM1735" s="2"/>
      <c r="FN1735" s="2"/>
      <c r="FO1735" s="2"/>
      <c r="FP1735" s="2"/>
      <c r="FQ1735" s="2">
        <v>0</v>
      </c>
      <c r="FR1735" s="2">
        <f t="shared" ref="FR1735:FR1764" si="1457">ROUND(IF(BI1735=3,GM1735,0),0)</f>
        <v>0</v>
      </c>
      <c r="FS1735" s="2">
        <v>0</v>
      </c>
      <c r="FT1735" s="2"/>
      <c r="FU1735" s="2"/>
      <c r="FV1735" s="2"/>
      <c r="FW1735" s="2"/>
      <c r="FX1735" s="2">
        <v>0</v>
      </c>
      <c r="FY1735" s="2">
        <v>0</v>
      </c>
      <c r="FZ1735" s="2"/>
      <c r="GA1735" s="2" t="s">
        <v>3</v>
      </c>
      <c r="GB1735" s="2"/>
      <c r="GC1735" s="2"/>
      <c r="GD1735" s="2">
        <v>1</v>
      </c>
      <c r="GE1735" s="2"/>
      <c r="GF1735" s="2">
        <v>-1690895291</v>
      </c>
      <c r="GG1735" s="2">
        <v>2</v>
      </c>
      <c r="GH1735" s="2">
        <v>1</v>
      </c>
      <c r="GI1735" s="2">
        <v>-2</v>
      </c>
      <c r="GJ1735" s="2">
        <v>0</v>
      </c>
      <c r="GK1735" s="2">
        <v>0</v>
      </c>
      <c r="GL1735" s="2">
        <f t="shared" ref="GL1735:GL1764" si="1458">ROUND(IF(AND(BH1735=3,BI1735=3,FS1735&lt;&gt;0),P1735,0),0)</f>
        <v>0</v>
      </c>
      <c r="GM1735" s="2">
        <f t="shared" ref="GM1735:GM1764" si="1459">ROUND(O1735+X1735+Y1735,0)+GX1735</f>
        <v>0</v>
      </c>
      <c r="GN1735" s="2">
        <f t="shared" ref="GN1735:GN1764" si="1460">IF(OR(BI1735=0,BI1735=1),GM1735-GX1735,0)</f>
        <v>0</v>
      </c>
      <c r="GO1735" s="2">
        <f t="shared" ref="GO1735:GO1764" si="1461">IF(BI1735=2,GM1735-GX1735,0)</f>
        <v>0</v>
      </c>
      <c r="GP1735" s="2">
        <f t="shared" ref="GP1735:GP1764" si="1462">IF(BI1735=4,GM1735-GX1735,0)</f>
        <v>0</v>
      </c>
      <c r="GQ1735" s="2"/>
      <c r="GR1735" s="2">
        <v>0</v>
      </c>
      <c r="GS1735" s="2">
        <v>3</v>
      </c>
      <c r="GT1735" s="2">
        <v>0</v>
      </c>
      <c r="GU1735" s="2" t="s">
        <v>3</v>
      </c>
      <c r="GV1735" s="2">
        <f t="shared" ref="GV1735:GV1764" si="1463">ROUND((GT1735),2)</f>
        <v>0</v>
      </c>
      <c r="GW1735" s="2">
        <v>1</v>
      </c>
      <c r="GX1735" s="2">
        <f t="shared" ref="GX1735:GX1764" si="1464">ROUND(HC1735*I1735,0)</f>
        <v>0</v>
      </c>
      <c r="GY1735" s="2"/>
      <c r="GZ1735" s="2"/>
      <c r="HA1735" s="2">
        <v>0</v>
      </c>
      <c r="HB1735" s="2">
        <v>0</v>
      </c>
      <c r="HC1735" s="2">
        <f t="shared" ref="HC1735:HC1764" si="1465">GV1735*GW1735</f>
        <v>0</v>
      </c>
      <c r="HD1735" s="2"/>
      <c r="HE1735" s="2" t="s">
        <v>3</v>
      </c>
      <c r="HF1735" s="2" t="s">
        <v>3</v>
      </c>
      <c r="HG1735" s="2"/>
      <c r="HH1735" s="2"/>
      <c r="HI1735" s="2"/>
      <c r="HJ1735" s="2"/>
      <c r="HK1735" s="2"/>
      <c r="HL1735" s="2"/>
      <c r="HM1735" s="2" t="s">
        <v>753</v>
      </c>
      <c r="HN1735" s="2" t="s">
        <v>3</v>
      </c>
      <c r="HO1735" s="2" t="s">
        <v>3</v>
      </c>
      <c r="HP1735" s="2" t="s">
        <v>3</v>
      </c>
      <c r="HQ1735" s="2" t="s">
        <v>3</v>
      </c>
      <c r="HR1735" s="2"/>
      <c r="HS1735" s="2"/>
      <c r="HT1735" s="2"/>
      <c r="HU1735" s="2"/>
      <c r="HV1735" s="2"/>
      <c r="HW1735" s="2"/>
      <c r="HX1735" s="2"/>
      <c r="HY1735" s="2"/>
      <c r="HZ1735" s="2"/>
      <c r="IA1735" s="2"/>
      <c r="IB1735" s="2"/>
      <c r="IC1735" s="2"/>
      <c r="ID1735" s="2"/>
      <c r="IE1735" s="2"/>
      <c r="IF1735" s="2"/>
      <c r="IG1735" s="2"/>
      <c r="IH1735" s="2"/>
      <c r="II1735" s="2"/>
      <c r="IJ1735" s="2"/>
      <c r="IK1735" s="2">
        <v>0</v>
      </c>
      <c r="IL1735" s="2"/>
      <c r="IM1735" s="2"/>
      <c r="IN1735" s="2"/>
      <c r="IO1735" s="2"/>
      <c r="IP1735" s="2"/>
      <c r="IQ1735" s="2"/>
      <c r="IR1735" s="2"/>
      <c r="IS1735" s="2"/>
      <c r="IT1735" s="2"/>
      <c r="IU1735" s="2"/>
    </row>
    <row r="1736" spans="1:255" x14ac:dyDescent="0.2">
      <c r="A1736">
        <v>18</v>
      </c>
      <c r="B1736">
        <v>1</v>
      </c>
      <c r="C1736">
        <v>1438</v>
      </c>
      <c r="E1736" t="s">
        <v>754</v>
      </c>
      <c r="F1736" t="s">
        <v>502</v>
      </c>
      <c r="G1736" t="s">
        <v>503</v>
      </c>
      <c r="H1736" t="s">
        <v>40</v>
      </c>
      <c r="I1736">
        <f>I1734*J1736</f>
        <v>0</v>
      </c>
      <c r="J1736">
        <v>4.08</v>
      </c>
      <c r="K1736">
        <v>0.51</v>
      </c>
      <c r="L1736">
        <v>3.27624</v>
      </c>
      <c r="M1736">
        <v>0</v>
      </c>
      <c r="N1736">
        <f t="shared" si="1428"/>
        <v>3.2761999999999998</v>
      </c>
      <c r="O1736">
        <f t="shared" si="1429"/>
        <v>0</v>
      </c>
      <c r="P1736">
        <f t="shared" si="1430"/>
        <v>0</v>
      </c>
      <c r="Q1736">
        <f t="shared" si="1431"/>
        <v>0</v>
      </c>
      <c r="R1736">
        <f t="shared" si="1432"/>
        <v>0</v>
      </c>
      <c r="S1736">
        <f t="shared" si="1433"/>
        <v>0</v>
      </c>
      <c r="T1736">
        <f t="shared" si="1434"/>
        <v>0</v>
      </c>
      <c r="U1736">
        <f t="shared" si="1435"/>
        <v>0</v>
      </c>
      <c r="V1736">
        <f t="shared" si="1436"/>
        <v>0</v>
      </c>
      <c r="W1736">
        <f t="shared" si="1437"/>
        <v>0</v>
      </c>
      <c r="X1736">
        <f t="shared" si="1438"/>
        <v>0</v>
      </c>
      <c r="Y1736">
        <f t="shared" si="1439"/>
        <v>0</v>
      </c>
      <c r="AA1736">
        <v>69726884</v>
      </c>
      <c r="AB1736">
        <f t="shared" si="1440"/>
        <v>577.88</v>
      </c>
      <c r="AC1736">
        <f>ROUND((ES1736),2)</f>
        <v>577.88</v>
      </c>
      <c r="AD1736">
        <f t="shared" si="1441"/>
        <v>0</v>
      </c>
      <c r="AE1736">
        <f t="shared" si="1442"/>
        <v>0</v>
      </c>
      <c r="AF1736">
        <f t="shared" si="1443"/>
        <v>0</v>
      </c>
      <c r="AG1736">
        <f t="shared" si="1444"/>
        <v>0</v>
      </c>
      <c r="AH1736">
        <f t="shared" si="1445"/>
        <v>0</v>
      </c>
      <c r="AI1736">
        <f t="shared" si="1446"/>
        <v>0</v>
      </c>
      <c r="AJ1736">
        <f t="shared" si="1447"/>
        <v>0</v>
      </c>
      <c r="AK1736">
        <v>577.88000000000011</v>
      </c>
      <c r="AL1736">
        <v>577.88000000000011</v>
      </c>
      <c r="AM1736">
        <v>0</v>
      </c>
      <c r="AN1736">
        <v>0</v>
      </c>
      <c r="AO1736">
        <v>0</v>
      </c>
      <c r="AP1736">
        <v>0</v>
      </c>
      <c r="AQ1736">
        <v>0</v>
      </c>
      <c r="AR1736">
        <v>0</v>
      </c>
      <c r="AS1736">
        <v>0</v>
      </c>
      <c r="AT1736">
        <v>0</v>
      </c>
      <c r="AU1736">
        <v>0</v>
      </c>
      <c r="AV1736">
        <v>1</v>
      </c>
      <c r="AW1736">
        <v>1</v>
      </c>
      <c r="AZ1736">
        <v>1</v>
      </c>
      <c r="BA1736">
        <v>1</v>
      </c>
      <c r="BB1736">
        <v>1</v>
      </c>
      <c r="BC1736">
        <v>7.56</v>
      </c>
      <c r="BD1736" t="s">
        <v>3</v>
      </c>
      <c r="BE1736" t="s">
        <v>3</v>
      </c>
      <c r="BF1736" t="s">
        <v>3</v>
      </c>
      <c r="BG1736" t="s">
        <v>3</v>
      </c>
      <c r="BH1736">
        <v>3</v>
      </c>
      <c r="BI1736">
        <v>1</v>
      </c>
      <c r="BJ1736" t="s">
        <v>504</v>
      </c>
      <c r="BM1736">
        <v>500003</v>
      </c>
      <c r="BN1736">
        <v>0</v>
      </c>
      <c r="BO1736" t="s">
        <v>3</v>
      </c>
      <c r="BP1736">
        <v>0</v>
      </c>
      <c r="BQ1736">
        <v>13</v>
      </c>
      <c r="BR1736">
        <v>0</v>
      </c>
      <c r="BS1736">
        <v>1</v>
      </c>
      <c r="BT1736">
        <v>1</v>
      </c>
      <c r="BU1736">
        <v>1</v>
      </c>
      <c r="BV1736">
        <v>1</v>
      </c>
      <c r="BW1736">
        <v>1</v>
      </c>
      <c r="BX1736">
        <v>1</v>
      </c>
      <c r="BY1736" t="s">
        <v>3</v>
      </c>
      <c r="BZ1736">
        <v>0</v>
      </c>
      <c r="CA1736">
        <v>0</v>
      </c>
      <c r="CB1736" t="s">
        <v>3</v>
      </c>
      <c r="CE1736">
        <v>0</v>
      </c>
      <c r="CF1736">
        <v>0</v>
      </c>
      <c r="CG1736">
        <v>0</v>
      </c>
      <c r="CH1736">
        <v>131</v>
      </c>
      <c r="CI1736">
        <v>1</v>
      </c>
      <c r="CJ1736">
        <v>0</v>
      </c>
      <c r="CK1736">
        <v>0</v>
      </c>
      <c r="CL1736">
        <v>0</v>
      </c>
      <c r="CM1736">
        <v>0</v>
      </c>
      <c r="CN1736" t="s">
        <v>3</v>
      </c>
      <c r="CO1736">
        <v>0</v>
      </c>
      <c r="CP1736">
        <f t="shared" si="1448"/>
        <v>0</v>
      </c>
      <c r="CQ1736">
        <f t="shared" si="1449"/>
        <v>4368.7727999999997</v>
      </c>
      <c r="CR1736">
        <f t="shared" si="1450"/>
        <v>0</v>
      </c>
      <c r="CS1736">
        <f t="shared" si="1451"/>
        <v>0</v>
      </c>
      <c r="CT1736">
        <f t="shared" si="1452"/>
        <v>0</v>
      </c>
      <c r="CU1736">
        <f t="shared" si="1453"/>
        <v>0</v>
      </c>
      <c r="CV1736">
        <f t="shared" si="1454"/>
        <v>0</v>
      </c>
      <c r="CW1736">
        <f t="shared" si="1455"/>
        <v>0</v>
      </c>
      <c r="CX1736">
        <f t="shared" si="1456"/>
        <v>0</v>
      </c>
      <c r="CY1736">
        <f>(S1736+R1736)*(BZ1736/100)</f>
        <v>0</v>
      </c>
      <c r="CZ1736">
        <f>(S1736+R1736)*(CA1736/100)</f>
        <v>0</v>
      </c>
      <c r="DC1736" t="s">
        <v>3</v>
      </c>
      <c r="DD1736" t="s">
        <v>3</v>
      </c>
      <c r="DE1736" t="s">
        <v>3</v>
      </c>
      <c r="DF1736" t="s">
        <v>3</v>
      </c>
      <c r="DG1736" t="s">
        <v>3</v>
      </c>
      <c r="DH1736" t="s">
        <v>3</v>
      </c>
      <c r="DI1736" t="s">
        <v>3</v>
      </c>
      <c r="DJ1736" t="s">
        <v>3</v>
      </c>
      <c r="DK1736" t="s">
        <v>3</v>
      </c>
      <c r="DL1736" t="s">
        <v>3</v>
      </c>
      <c r="DM1736" t="s">
        <v>3</v>
      </c>
      <c r="DN1736">
        <v>0</v>
      </c>
      <c r="DO1736">
        <v>0</v>
      </c>
      <c r="DP1736">
        <v>1</v>
      </c>
      <c r="DQ1736">
        <v>1</v>
      </c>
      <c r="DU1736">
        <v>1007</v>
      </c>
      <c r="DV1736" t="s">
        <v>40</v>
      </c>
      <c r="DW1736" t="s">
        <v>40</v>
      </c>
      <c r="DX1736">
        <v>1</v>
      </c>
      <c r="DZ1736" t="s">
        <v>3</v>
      </c>
      <c r="EA1736" t="s">
        <v>3</v>
      </c>
      <c r="EB1736" t="s">
        <v>3</v>
      </c>
      <c r="EC1736" t="s">
        <v>3</v>
      </c>
      <c r="EE1736">
        <v>54329104</v>
      </c>
      <c r="EF1736">
        <v>13</v>
      </c>
      <c r="EG1736" t="s">
        <v>42</v>
      </c>
      <c r="EH1736">
        <v>0</v>
      </c>
      <c r="EI1736" t="s">
        <v>3</v>
      </c>
      <c r="EJ1736">
        <v>1</v>
      </c>
      <c r="EK1736">
        <v>500003</v>
      </c>
      <c r="EL1736" t="s">
        <v>43</v>
      </c>
      <c r="EM1736" t="s">
        <v>44</v>
      </c>
      <c r="EO1736" t="s">
        <v>3</v>
      </c>
      <c r="EQ1736">
        <v>0</v>
      </c>
      <c r="ER1736">
        <v>4178.62</v>
      </c>
      <c r="ES1736">
        <v>577.88000000000011</v>
      </c>
      <c r="ET1736">
        <v>0</v>
      </c>
      <c r="EU1736">
        <v>0</v>
      </c>
      <c r="EV1736">
        <v>0</v>
      </c>
      <c r="EW1736">
        <v>0</v>
      </c>
      <c r="EX1736">
        <v>0</v>
      </c>
      <c r="EZ1736">
        <v>5</v>
      </c>
      <c r="FC1736">
        <v>0</v>
      </c>
      <c r="FD1736">
        <v>18</v>
      </c>
      <c r="FF1736">
        <v>4178.62</v>
      </c>
      <c r="FQ1736">
        <v>0</v>
      </c>
      <c r="FR1736">
        <f t="shared" si="1457"/>
        <v>0</v>
      </c>
      <c r="FS1736">
        <v>0</v>
      </c>
      <c r="FX1736">
        <v>0</v>
      </c>
      <c r="FY1736">
        <v>0</v>
      </c>
      <c r="GA1736" t="s">
        <v>505</v>
      </c>
      <c r="GD1736">
        <v>1</v>
      </c>
      <c r="GF1736">
        <v>-1690895291</v>
      </c>
      <c r="GG1736">
        <v>2</v>
      </c>
      <c r="GH1736">
        <v>3</v>
      </c>
      <c r="GI1736">
        <v>5</v>
      </c>
      <c r="GJ1736">
        <v>0</v>
      </c>
      <c r="GK1736">
        <v>0</v>
      </c>
      <c r="GL1736">
        <f t="shared" si="1458"/>
        <v>0</v>
      </c>
      <c r="GM1736">
        <f t="shared" si="1459"/>
        <v>0</v>
      </c>
      <c r="GN1736">
        <f t="shared" si="1460"/>
        <v>0</v>
      </c>
      <c r="GO1736">
        <f t="shared" si="1461"/>
        <v>0</v>
      </c>
      <c r="GP1736">
        <f t="shared" si="1462"/>
        <v>0</v>
      </c>
      <c r="GR1736">
        <v>1</v>
      </c>
      <c r="GS1736">
        <v>1</v>
      </c>
      <c r="GT1736">
        <v>0</v>
      </c>
      <c r="GU1736" t="s">
        <v>3</v>
      </c>
      <c r="GV1736">
        <f t="shared" si="1463"/>
        <v>0</v>
      </c>
      <c r="GW1736">
        <v>1</v>
      </c>
      <c r="GX1736">
        <f t="shared" si="1464"/>
        <v>0</v>
      </c>
      <c r="HA1736">
        <v>0</v>
      </c>
      <c r="HB1736">
        <v>0</v>
      </c>
      <c r="HC1736">
        <f t="shared" si="1465"/>
        <v>0</v>
      </c>
      <c r="HE1736" t="s">
        <v>35</v>
      </c>
      <c r="HF1736" t="s">
        <v>36</v>
      </c>
      <c r="HM1736" t="s">
        <v>753</v>
      </c>
      <c r="HN1736" t="s">
        <v>3</v>
      </c>
      <c r="HO1736" t="s">
        <v>3</v>
      </c>
      <c r="HP1736" t="s">
        <v>3</v>
      </c>
      <c r="HQ1736" t="s">
        <v>3</v>
      </c>
      <c r="IK1736">
        <v>0</v>
      </c>
    </row>
    <row r="1737" spans="1:255" x14ac:dyDescent="0.2">
      <c r="A1737" s="2">
        <v>17</v>
      </c>
      <c r="B1737" s="2">
        <v>1</v>
      </c>
      <c r="C1737" s="2">
        <f>ROW(SmtRes!A1450)</f>
        <v>1450</v>
      </c>
      <c r="D1737" s="2">
        <f>ROW(EtalonRes!A1481)</f>
        <v>1481</v>
      </c>
      <c r="E1737" s="2" t="s">
        <v>755</v>
      </c>
      <c r="F1737" s="2" t="s">
        <v>49</v>
      </c>
      <c r="G1737" s="2" t="s">
        <v>50</v>
      </c>
      <c r="H1737" s="2" t="s">
        <v>51</v>
      </c>
      <c r="I1737" s="2">
        <v>0</v>
      </c>
      <c r="J1737" s="2">
        <v>0</v>
      </c>
      <c r="K1737" s="2">
        <v>0</v>
      </c>
      <c r="L1737" s="2">
        <v>0.80300000000000005</v>
      </c>
      <c r="M1737" s="2">
        <v>0</v>
      </c>
      <c r="N1737" s="2">
        <f t="shared" si="1428"/>
        <v>0.80300000000000005</v>
      </c>
      <c r="O1737" s="2">
        <f t="shared" si="1429"/>
        <v>0</v>
      </c>
      <c r="P1737" s="2">
        <f t="shared" si="1430"/>
        <v>0</v>
      </c>
      <c r="Q1737" s="2">
        <f t="shared" si="1431"/>
        <v>0</v>
      </c>
      <c r="R1737" s="2">
        <f t="shared" si="1432"/>
        <v>0</v>
      </c>
      <c r="S1737" s="2">
        <f t="shared" si="1433"/>
        <v>0</v>
      </c>
      <c r="T1737" s="2">
        <f t="shared" si="1434"/>
        <v>0</v>
      </c>
      <c r="U1737" s="2">
        <f t="shared" si="1435"/>
        <v>0</v>
      </c>
      <c r="V1737" s="2">
        <f t="shared" si="1436"/>
        <v>0</v>
      </c>
      <c r="W1737" s="2">
        <f t="shared" si="1437"/>
        <v>0</v>
      </c>
      <c r="X1737" s="2">
        <f t="shared" si="1438"/>
        <v>0</v>
      </c>
      <c r="Y1737" s="2">
        <f t="shared" si="1439"/>
        <v>0</v>
      </c>
      <c r="Z1737" s="2"/>
      <c r="AA1737" s="2">
        <v>69726971</v>
      </c>
      <c r="AB1737" s="2">
        <f t="shared" si="1440"/>
        <v>1205.75</v>
      </c>
      <c r="AC1737" s="2">
        <f>ROUND((ES1737+(SUM(SmtRes!BC1439:'SmtRes'!BC1450)+SUM(EtalonRes!AL1471:'EtalonRes'!AL1481))),2)</f>
        <v>0</v>
      </c>
      <c r="AD1737" s="2">
        <f t="shared" si="1441"/>
        <v>149.29</v>
      </c>
      <c r="AE1737" s="2">
        <f t="shared" si="1442"/>
        <v>50.77</v>
      </c>
      <c r="AF1737" s="2">
        <f t="shared" si="1443"/>
        <v>1056.46</v>
      </c>
      <c r="AG1737" s="2">
        <f t="shared" si="1444"/>
        <v>0</v>
      </c>
      <c r="AH1737" s="2">
        <f t="shared" si="1445"/>
        <v>119.78</v>
      </c>
      <c r="AI1737" s="2">
        <f t="shared" si="1446"/>
        <v>4.22</v>
      </c>
      <c r="AJ1737" s="2">
        <f t="shared" si="1447"/>
        <v>0</v>
      </c>
      <c r="AK1737" s="2">
        <v>9112.3799999999992</v>
      </c>
      <c r="AL1737" s="2">
        <v>7906.63</v>
      </c>
      <c r="AM1737" s="2">
        <v>149.29</v>
      </c>
      <c r="AN1737" s="2">
        <v>50.77</v>
      </c>
      <c r="AO1737" s="2">
        <v>1056.46</v>
      </c>
      <c r="AP1737" s="2">
        <v>0</v>
      </c>
      <c r="AQ1737" s="2">
        <v>119.78</v>
      </c>
      <c r="AR1737" s="2">
        <v>4.22</v>
      </c>
      <c r="AS1737" s="2">
        <v>0</v>
      </c>
      <c r="AT1737" s="2">
        <v>123</v>
      </c>
      <c r="AU1737" s="2">
        <v>75</v>
      </c>
      <c r="AV1737" s="2">
        <v>1</v>
      </c>
      <c r="AW1737" s="2">
        <v>1</v>
      </c>
      <c r="AX1737" s="2"/>
      <c r="AY1737" s="2"/>
      <c r="AZ1737" s="2">
        <v>1</v>
      </c>
      <c r="BA1737" s="2">
        <v>1</v>
      </c>
      <c r="BB1737" s="2">
        <v>1</v>
      </c>
      <c r="BC1737" s="2">
        <v>1</v>
      </c>
      <c r="BD1737" s="2" t="s">
        <v>3</v>
      </c>
      <c r="BE1737" s="2" t="s">
        <v>3</v>
      </c>
      <c r="BF1737" s="2" t="s">
        <v>3</v>
      </c>
      <c r="BG1737" s="2" t="s">
        <v>3</v>
      </c>
      <c r="BH1737" s="2">
        <v>0</v>
      </c>
      <c r="BI1737" s="2">
        <v>1</v>
      </c>
      <c r="BJ1737" s="2" t="s">
        <v>52</v>
      </c>
      <c r="BK1737" s="2"/>
      <c r="BL1737" s="2"/>
      <c r="BM1737" s="2">
        <v>11001</v>
      </c>
      <c r="BN1737" s="2">
        <v>0</v>
      </c>
      <c r="BO1737" s="2" t="s">
        <v>3</v>
      </c>
      <c r="BP1737" s="2">
        <v>0</v>
      </c>
      <c r="BQ1737" s="2">
        <v>2</v>
      </c>
      <c r="BR1737" s="2">
        <v>0</v>
      </c>
      <c r="BS1737" s="2">
        <v>1</v>
      </c>
      <c r="BT1737" s="2">
        <v>1</v>
      </c>
      <c r="BU1737" s="2">
        <v>1</v>
      </c>
      <c r="BV1737" s="2">
        <v>1</v>
      </c>
      <c r="BW1737" s="2">
        <v>1</v>
      </c>
      <c r="BX1737" s="2">
        <v>1</v>
      </c>
      <c r="BY1737" s="2" t="s">
        <v>3</v>
      </c>
      <c r="BZ1737" s="2">
        <v>123</v>
      </c>
      <c r="CA1737" s="2">
        <v>75</v>
      </c>
      <c r="CB1737" s="2" t="s">
        <v>3</v>
      </c>
      <c r="CC1737" s="2"/>
      <c r="CD1737" s="2"/>
      <c r="CE1737" s="2">
        <v>0</v>
      </c>
      <c r="CF1737" s="2">
        <v>0</v>
      </c>
      <c r="CG1737" s="2">
        <v>0</v>
      </c>
      <c r="CH1737" s="2">
        <v>132</v>
      </c>
      <c r="CI1737" s="2">
        <v>0</v>
      </c>
      <c r="CJ1737" s="2">
        <v>0</v>
      </c>
      <c r="CK1737" s="2">
        <v>0</v>
      </c>
      <c r="CL1737" s="2">
        <v>0</v>
      </c>
      <c r="CM1737" s="2">
        <v>0</v>
      </c>
      <c r="CN1737" s="2" t="s">
        <v>3</v>
      </c>
      <c r="CO1737" s="2">
        <v>0</v>
      </c>
      <c r="CP1737" s="2">
        <f t="shared" si="1448"/>
        <v>0</v>
      </c>
      <c r="CQ1737" s="2">
        <f t="shared" si="1449"/>
        <v>0</v>
      </c>
      <c r="CR1737" s="2">
        <f t="shared" si="1450"/>
        <v>149.29</v>
      </c>
      <c r="CS1737" s="2">
        <f t="shared" si="1451"/>
        <v>50.77</v>
      </c>
      <c r="CT1737" s="2">
        <f t="shared" si="1452"/>
        <v>1056.46</v>
      </c>
      <c r="CU1737" s="2">
        <f t="shared" si="1453"/>
        <v>0</v>
      </c>
      <c r="CV1737" s="2">
        <f t="shared" si="1454"/>
        <v>119.78</v>
      </c>
      <c r="CW1737" s="2">
        <f t="shared" si="1455"/>
        <v>4.22</v>
      </c>
      <c r="CX1737" s="2">
        <f t="shared" si="1456"/>
        <v>0</v>
      </c>
      <c r="CY1737" s="2">
        <f>(((S1737+R1737)*AT1737)/100)</f>
        <v>0</v>
      </c>
      <c r="CZ1737" s="2">
        <f>(((S1737+R1737)*AU1737)/100)</f>
        <v>0</v>
      </c>
      <c r="DA1737" s="2"/>
      <c r="DB1737" s="2"/>
      <c r="DC1737" s="2" t="s">
        <v>3</v>
      </c>
      <c r="DD1737" s="2" t="s">
        <v>3</v>
      </c>
      <c r="DE1737" s="2" t="s">
        <v>3</v>
      </c>
      <c r="DF1737" s="2" t="s">
        <v>3</v>
      </c>
      <c r="DG1737" s="2" t="s">
        <v>3</v>
      </c>
      <c r="DH1737" s="2" t="s">
        <v>3</v>
      </c>
      <c r="DI1737" s="2" t="s">
        <v>3</v>
      </c>
      <c r="DJ1737" s="2" t="s">
        <v>3</v>
      </c>
      <c r="DK1737" s="2" t="s">
        <v>3</v>
      </c>
      <c r="DL1737" s="2" t="s">
        <v>3</v>
      </c>
      <c r="DM1737" s="2" t="s">
        <v>3</v>
      </c>
      <c r="DN1737" s="2">
        <v>0</v>
      </c>
      <c r="DO1737" s="2">
        <v>0</v>
      </c>
      <c r="DP1737" s="2">
        <v>1</v>
      </c>
      <c r="DQ1737" s="2">
        <v>1</v>
      </c>
      <c r="DR1737" s="2"/>
      <c r="DS1737" s="2"/>
      <c r="DT1737" s="2"/>
      <c r="DU1737" s="2">
        <v>1013</v>
      </c>
      <c r="DV1737" s="2" t="s">
        <v>51</v>
      </c>
      <c r="DW1737" s="2" t="s">
        <v>51</v>
      </c>
      <c r="DX1737" s="2">
        <v>1</v>
      </c>
      <c r="DY1737" s="2"/>
      <c r="DZ1737" s="2" t="s">
        <v>3</v>
      </c>
      <c r="EA1737" s="2" t="s">
        <v>3</v>
      </c>
      <c r="EB1737" s="2" t="s">
        <v>3</v>
      </c>
      <c r="EC1737" s="2" t="s">
        <v>3</v>
      </c>
      <c r="ED1737" s="2"/>
      <c r="EE1737" s="2">
        <v>54328965</v>
      </c>
      <c r="EF1737" s="2">
        <v>2</v>
      </c>
      <c r="EG1737" s="2" t="s">
        <v>21</v>
      </c>
      <c r="EH1737" s="2">
        <v>0</v>
      </c>
      <c r="EI1737" s="2" t="s">
        <v>3</v>
      </c>
      <c r="EJ1737" s="2">
        <v>1</v>
      </c>
      <c r="EK1737" s="2">
        <v>11001</v>
      </c>
      <c r="EL1737" s="2" t="s">
        <v>22</v>
      </c>
      <c r="EM1737" s="2" t="s">
        <v>23</v>
      </c>
      <c r="EN1737" s="2"/>
      <c r="EO1737" s="2" t="s">
        <v>3</v>
      </c>
      <c r="EP1737" s="2"/>
      <c r="EQ1737" s="2">
        <v>1441792</v>
      </c>
      <c r="ER1737" s="2">
        <v>9112.3799999999992</v>
      </c>
      <c r="ES1737" s="2">
        <v>7906.63</v>
      </c>
      <c r="ET1737" s="2">
        <v>149.29</v>
      </c>
      <c r="EU1737" s="2">
        <v>50.77</v>
      </c>
      <c r="EV1737" s="2">
        <v>1056.46</v>
      </c>
      <c r="EW1737" s="2">
        <v>119.78</v>
      </c>
      <c r="EX1737" s="2">
        <v>4.22</v>
      </c>
      <c r="EY1737" s="2">
        <v>1</v>
      </c>
      <c r="EZ1737" s="2"/>
      <c r="FA1737" s="2"/>
      <c r="FB1737" s="2"/>
      <c r="FC1737" s="2"/>
      <c r="FD1737" s="2"/>
      <c r="FE1737" s="2"/>
      <c r="FF1737" s="2"/>
      <c r="FG1737" s="2"/>
      <c r="FH1737" s="2"/>
      <c r="FI1737" s="2"/>
      <c r="FJ1737" s="2"/>
      <c r="FK1737" s="2"/>
      <c r="FL1737" s="2"/>
      <c r="FM1737" s="2"/>
      <c r="FN1737" s="2"/>
      <c r="FO1737" s="2"/>
      <c r="FP1737" s="2"/>
      <c r="FQ1737" s="2">
        <v>0</v>
      </c>
      <c r="FR1737" s="2">
        <f t="shared" si="1457"/>
        <v>0</v>
      </c>
      <c r="FS1737" s="2">
        <v>0</v>
      </c>
      <c r="FT1737" s="2"/>
      <c r="FU1737" s="2"/>
      <c r="FV1737" s="2"/>
      <c r="FW1737" s="2"/>
      <c r="FX1737" s="2">
        <v>123</v>
      </c>
      <c r="FY1737" s="2">
        <v>75</v>
      </c>
      <c r="FZ1737" s="2"/>
      <c r="GA1737" s="2" t="s">
        <v>3</v>
      </c>
      <c r="GB1737" s="2"/>
      <c r="GC1737" s="2"/>
      <c r="GD1737" s="2">
        <v>1</v>
      </c>
      <c r="GE1737" s="2"/>
      <c r="GF1737" s="2">
        <v>1342565087</v>
      </c>
      <c r="GG1737" s="2">
        <v>2</v>
      </c>
      <c r="GH1737" s="2">
        <v>1</v>
      </c>
      <c r="GI1737" s="2">
        <v>-2</v>
      </c>
      <c r="GJ1737" s="2">
        <v>0</v>
      </c>
      <c r="GK1737" s="2">
        <v>0</v>
      </c>
      <c r="GL1737" s="2">
        <f t="shared" si="1458"/>
        <v>0</v>
      </c>
      <c r="GM1737" s="2">
        <f t="shared" si="1459"/>
        <v>0</v>
      </c>
      <c r="GN1737" s="2">
        <f t="shared" si="1460"/>
        <v>0</v>
      </c>
      <c r="GO1737" s="2">
        <f t="shared" si="1461"/>
        <v>0</v>
      </c>
      <c r="GP1737" s="2">
        <f t="shared" si="1462"/>
        <v>0</v>
      </c>
      <c r="GQ1737" s="2"/>
      <c r="GR1737" s="2">
        <v>0</v>
      </c>
      <c r="GS1737" s="2">
        <v>3</v>
      </c>
      <c r="GT1737" s="2">
        <v>0</v>
      </c>
      <c r="GU1737" s="2" t="s">
        <v>3</v>
      </c>
      <c r="GV1737" s="2">
        <f t="shared" si="1463"/>
        <v>0</v>
      </c>
      <c r="GW1737" s="2">
        <v>1</v>
      </c>
      <c r="GX1737" s="2">
        <f t="shared" si="1464"/>
        <v>0</v>
      </c>
      <c r="GY1737" s="2"/>
      <c r="GZ1737" s="2"/>
      <c r="HA1737" s="2">
        <v>0</v>
      </c>
      <c r="HB1737" s="2">
        <v>0</v>
      </c>
      <c r="HC1737" s="2">
        <f t="shared" si="1465"/>
        <v>0</v>
      </c>
      <c r="HD1737" s="2"/>
      <c r="HE1737" s="2" t="s">
        <v>3</v>
      </c>
      <c r="HF1737" s="2" t="s">
        <v>3</v>
      </c>
      <c r="HG1737" s="2"/>
      <c r="HH1737" s="2"/>
      <c r="HI1737" s="2"/>
      <c r="HJ1737" s="2"/>
      <c r="HK1737" s="2"/>
      <c r="HL1737" s="2"/>
      <c r="HM1737" s="2" t="s">
        <v>3</v>
      </c>
      <c r="HN1737" s="2" t="s">
        <v>24</v>
      </c>
      <c r="HO1737" s="2" t="s">
        <v>25</v>
      </c>
      <c r="HP1737" s="2" t="s">
        <v>22</v>
      </c>
      <c r="HQ1737" s="2" t="s">
        <v>22</v>
      </c>
      <c r="HR1737" s="2"/>
      <c r="HS1737" s="2"/>
      <c r="HT1737" s="2"/>
      <c r="HU1737" s="2"/>
      <c r="HV1737" s="2"/>
      <c r="HW1737" s="2"/>
      <c r="HX1737" s="2"/>
      <c r="HY1737" s="2"/>
      <c r="HZ1737" s="2"/>
      <c r="IA1737" s="2"/>
      <c r="IB1737" s="2"/>
      <c r="IC1737" s="2"/>
      <c r="ID1737" s="2"/>
      <c r="IE1737" s="2"/>
      <c r="IF1737" s="2"/>
      <c r="IG1737" s="2"/>
      <c r="IH1737" s="2"/>
      <c r="II1737" s="2"/>
      <c r="IJ1737" s="2"/>
      <c r="IK1737" s="2">
        <v>0</v>
      </c>
      <c r="IL1737" s="2"/>
      <c r="IM1737" s="2"/>
      <c r="IN1737" s="2"/>
      <c r="IO1737" s="2"/>
      <c r="IP1737" s="2"/>
      <c r="IQ1737" s="2"/>
      <c r="IR1737" s="2"/>
      <c r="IS1737" s="2"/>
      <c r="IT1737" s="2"/>
      <c r="IU1737" s="2"/>
    </row>
    <row r="1738" spans="1:255" x14ac:dyDescent="0.2">
      <c r="A1738">
        <v>17</v>
      </c>
      <c r="B1738">
        <v>1</v>
      </c>
      <c r="C1738">
        <f>ROW(SmtRes!A1462)</f>
        <v>1462</v>
      </c>
      <c r="D1738">
        <f>ROW(EtalonRes!A1492)</f>
        <v>1492</v>
      </c>
      <c r="E1738" t="s">
        <v>755</v>
      </c>
      <c r="F1738" t="s">
        <v>49</v>
      </c>
      <c r="G1738" t="s">
        <v>50</v>
      </c>
      <c r="H1738" t="s">
        <v>51</v>
      </c>
      <c r="I1738">
        <v>0</v>
      </c>
      <c r="J1738">
        <v>0</v>
      </c>
      <c r="K1738">
        <v>0</v>
      </c>
      <c r="L1738">
        <v>0.80300000000000005</v>
      </c>
      <c r="M1738">
        <v>0</v>
      </c>
      <c r="N1738">
        <f t="shared" si="1428"/>
        <v>0.80300000000000005</v>
      </c>
      <c r="O1738">
        <f t="shared" si="1429"/>
        <v>0</v>
      </c>
      <c r="P1738">
        <f t="shared" si="1430"/>
        <v>0</v>
      </c>
      <c r="Q1738">
        <f t="shared" si="1431"/>
        <v>0</v>
      </c>
      <c r="R1738">
        <f t="shared" si="1432"/>
        <v>0</v>
      </c>
      <c r="S1738">
        <f t="shared" si="1433"/>
        <v>0</v>
      </c>
      <c r="T1738">
        <f t="shared" si="1434"/>
        <v>0</v>
      </c>
      <c r="U1738">
        <f t="shared" si="1435"/>
        <v>0</v>
      </c>
      <c r="V1738">
        <f t="shared" si="1436"/>
        <v>0</v>
      </c>
      <c r="W1738">
        <f t="shared" si="1437"/>
        <v>0</v>
      </c>
      <c r="X1738">
        <f t="shared" si="1438"/>
        <v>0</v>
      </c>
      <c r="Y1738">
        <f t="shared" si="1439"/>
        <v>0</v>
      </c>
      <c r="AA1738">
        <v>69726884</v>
      </c>
      <c r="AB1738">
        <f t="shared" si="1440"/>
        <v>1205.75</v>
      </c>
      <c r="AC1738">
        <f>ROUND((ES1738+(SUM(SmtRes!BC1451:'SmtRes'!BC1462)+SUM(EtalonRes!AL1482:'EtalonRes'!AL1492))),2)</f>
        <v>0</v>
      </c>
      <c r="AD1738">
        <f t="shared" si="1441"/>
        <v>149.29</v>
      </c>
      <c r="AE1738">
        <f t="shared" si="1442"/>
        <v>50.77</v>
      </c>
      <c r="AF1738">
        <f t="shared" si="1443"/>
        <v>1056.46</v>
      </c>
      <c r="AG1738">
        <f t="shared" si="1444"/>
        <v>0</v>
      </c>
      <c r="AH1738">
        <f t="shared" si="1445"/>
        <v>119.78</v>
      </c>
      <c r="AI1738">
        <f t="shared" si="1446"/>
        <v>4.22</v>
      </c>
      <c r="AJ1738">
        <f t="shared" si="1447"/>
        <v>0</v>
      </c>
      <c r="AK1738">
        <v>9112.3799999999992</v>
      </c>
      <c r="AL1738">
        <v>7906.63</v>
      </c>
      <c r="AM1738">
        <v>149.29</v>
      </c>
      <c r="AN1738">
        <v>50.77</v>
      </c>
      <c r="AO1738">
        <v>1056.46</v>
      </c>
      <c r="AP1738">
        <v>0</v>
      </c>
      <c r="AQ1738">
        <v>119.78</v>
      </c>
      <c r="AR1738">
        <v>4.22</v>
      </c>
      <c r="AS1738">
        <v>0</v>
      </c>
      <c r="AT1738">
        <v>117</v>
      </c>
      <c r="AU1738">
        <v>64</v>
      </c>
      <c r="AV1738">
        <v>1</v>
      </c>
      <c r="AW1738">
        <v>1</v>
      </c>
      <c r="AZ1738">
        <v>1</v>
      </c>
      <c r="BA1738">
        <v>34.92</v>
      </c>
      <c r="BB1738">
        <v>9.3000000000000007</v>
      </c>
      <c r="BC1738">
        <v>7.56</v>
      </c>
      <c r="BD1738" t="s">
        <v>3</v>
      </c>
      <c r="BE1738" t="s">
        <v>3</v>
      </c>
      <c r="BF1738" t="s">
        <v>3</v>
      </c>
      <c r="BG1738" t="s">
        <v>3</v>
      </c>
      <c r="BH1738">
        <v>0</v>
      </c>
      <c r="BI1738">
        <v>1</v>
      </c>
      <c r="BJ1738" t="s">
        <v>52</v>
      </c>
      <c r="BM1738">
        <v>11001</v>
      </c>
      <c r="BN1738">
        <v>0</v>
      </c>
      <c r="BO1738" t="s">
        <v>49</v>
      </c>
      <c r="BP1738">
        <v>1</v>
      </c>
      <c r="BQ1738">
        <v>2</v>
      </c>
      <c r="BR1738">
        <v>0</v>
      </c>
      <c r="BS1738">
        <v>19.8</v>
      </c>
      <c r="BT1738">
        <v>1</v>
      </c>
      <c r="BU1738">
        <v>1</v>
      </c>
      <c r="BV1738">
        <v>1</v>
      </c>
      <c r="BW1738">
        <v>1</v>
      </c>
      <c r="BX1738">
        <v>1</v>
      </c>
      <c r="BY1738" t="s">
        <v>3</v>
      </c>
      <c r="BZ1738">
        <v>117</v>
      </c>
      <c r="CA1738">
        <v>64</v>
      </c>
      <c r="CB1738" t="s">
        <v>3</v>
      </c>
      <c r="CE1738">
        <v>0</v>
      </c>
      <c r="CF1738">
        <v>0</v>
      </c>
      <c r="CG1738">
        <v>0</v>
      </c>
      <c r="CH1738">
        <v>132</v>
      </c>
      <c r="CI1738">
        <v>0</v>
      </c>
      <c r="CJ1738">
        <v>0</v>
      </c>
      <c r="CK1738">
        <v>0</v>
      </c>
      <c r="CL1738">
        <v>0</v>
      </c>
      <c r="CM1738">
        <v>0</v>
      </c>
      <c r="CN1738" t="s">
        <v>3</v>
      </c>
      <c r="CO1738">
        <v>0</v>
      </c>
      <c r="CP1738">
        <f t="shared" si="1448"/>
        <v>0</v>
      </c>
      <c r="CQ1738">
        <f t="shared" si="1449"/>
        <v>0</v>
      </c>
      <c r="CR1738">
        <f t="shared" si="1450"/>
        <v>1388.3969999999999</v>
      </c>
      <c r="CS1738">
        <f t="shared" si="1451"/>
        <v>1005.2460000000001</v>
      </c>
      <c r="CT1738">
        <f t="shared" si="1452"/>
        <v>36891.583200000001</v>
      </c>
      <c r="CU1738">
        <f t="shared" si="1453"/>
        <v>0</v>
      </c>
      <c r="CV1738">
        <f t="shared" si="1454"/>
        <v>119.78</v>
      </c>
      <c r="CW1738">
        <f t="shared" si="1455"/>
        <v>4.22</v>
      </c>
      <c r="CX1738">
        <f t="shared" si="1456"/>
        <v>0</v>
      </c>
      <c r="CY1738">
        <f>(S1738+R1738)*(BZ1738/100)</f>
        <v>0</v>
      </c>
      <c r="CZ1738">
        <f>(S1738+R1738)*(CA1738/100)</f>
        <v>0</v>
      </c>
      <c r="DC1738" t="s">
        <v>3</v>
      </c>
      <c r="DD1738" t="s">
        <v>3</v>
      </c>
      <c r="DE1738" t="s">
        <v>3</v>
      </c>
      <c r="DF1738" t="s">
        <v>3</v>
      </c>
      <c r="DG1738" t="s">
        <v>3</v>
      </c>
      <c r="DH1738" t="s">
        <v>3</v>
      </c>
      <c r="DI1738" t="s">
        <v>3</v>
      </c>
      <c r="DJ1738" t="s">
        <v>3</v>
      </c>
      <c r="DK1738" t="s">
        <v>3</v>
      </c>
      <c r="DL1738" t="s">
        <v>3</v>
      </c>
      <c r="DM1738" t="s">
        <v>3</v>
      </c>
      <c r="DN1738">
        <v>123</v>
      </c>
      <c r="DO1738">
        <v>75</v>
      </c>
      <c r="DP1738">
        <v>1</v>
      </c>
      <c r="DQ1738">
        <v>1</v>
      </c>
      <c r="DU1738">
        <v>1013</v>
      </c>
      <c r="DV1738" t="s">
        <v>51</v>
      </c>
      <c r="DW1738" t="s">
        <v>51</v>
      </c>
      <c r="DX1738">
        <v>1</v>
      </c>
      <c r="DZ1738" t="s">
        <v>3</v>
      </c>
      <c r="EA1738" t="s">
        <v>3</v>
      </c>
      <c r="EB1738" t="s">
        <v>3</v>
      </c>
      <c r="EC1738" t="s">
        <v>3</v>
      </c>
      <c r="EE1738">
        <v>54328965</v>
      </c>
      <c r="EF1738">
        <v>2</v>
      </c>
      <c r="EG1738" t="s">
        <v>21</v>
      </c>
      <c r="EH1738">
        <v>0</v>
      </c>
      <c r="EI1738" t="s">
        <v>3</v>
      </c>
      <c r="EJ1738">
        <v>1</v>
      </c>
      <c r="EK1738">
        <v>11001</v>
      </c>
      <c r="EL1738" t="s">
        <v>22</v>
      </c>
      <c r="EM1738" t="s">
        <v>23</v>
      </c>
      <c r="EO1738" t="s">
        <v>3</v>
      </c>
      <c r="EQ1738">
        <v>1441792</v>
      </c>
      <c r="ER1738">
        <v>9112.3799999999992</v>
      </c>
      <c r="ES1738">
        <v>7906.63</v>
      </c>
      <c r="ET1738">
        <v>149.29</v>
      </c>
      <c r="EU1738">
        <v>50.77</v>
      </c>
      <c r="EV1738">
        <v>1056.46</v>
      </c>
      <c r="EW1738">
        <v>119.78</v>
      </c>
      <c r="EX1738">
        <v>4.22</v>
      </c>
      <c r="EY1738">
        <v>1</v>
      </c>
      <c r="FQ1738">
        <v>0</v>
      </c>
      <c r="FR1738">
        <f t="shared" si="1457"/>
        <v>0</v>
      </c>
      <c r="FS1738">
        <v>0</v>
      </c>
      <c r="FX1738">
        <v>123</v>
      </c>
      <c r="FY1738">
        <v>75</v>
      </c>
      <c r="GA1738" t="s">
        <v>3</v>
      </c>
      <c r="GD1738">
        <v>1</v>
      </c>
      <c r="GF1738">
        <v>1342565087</v>
      </c>
      <c r="GG1738">
        <v>2</v>
      </c>
      <c r="GH1738">
        <v>1</v>
      </c>
      <c r="GI1738">
        <v>2</v>
      </c>
      <c r="GJ1738">
        <v>0</v>
      </c>
      <c r="GK1738">
        <v>0</v>
      </c>
      <c r="GL1738">
        <f t="shared" si="1458"/>
        <v>0</v>
      </c>
      <c r="GM1738">
        <f t="shared" si="1459"/>
        <v>0</v>
      </c>
      <c r="GN1738">
        <f t="shared" si="1460"/>
        <v>0</v>
      </c>
      <c r="GO1738">
        <f t="shared" si="1461"/>
        <v>0</v>
      </c>
      <c r="GP1738">
        <f t="shared" si="1462"/>
        <v>0</v>
      </c>
      <c r="GR1738">
        <v>0</v>
      </c>
      <c r="GS1738">
        <v>0</v>
      </c>
      <c r="GT1738">
        <v>0</v>
      </c>
      <c r="GU1738" t="s">
        <v>3</v>
      </c>
      <c r="GV1738">
        <f t="shared" si="1463"/>
        <v>0</v>
      </c>
      <c r="GW1738">
        <v>1005.2</v>
      </c>
      <c r="GX1738">
        <f t="shared" si="1464"/>
        <v>0</v>
      </c>
      <c r="HA1738">
        <v>0</v>
      </c>
      <c r="HB1738">
        <v>0</v>
      </c>
      <c r="HC1738">
        <f t="shared" si="1465"/>
        <v>0</v>
      </c>
      <c r="HE1738" t="s">
        <v>3</v>
      </c>
      <c r="HF1738" t="s">
        <v>3</v>
      </c>
      <c r="HM1738" t="s">
        <v>3</v>
      </c>
      <c r="HN1738" t="s">
        <v>24</v>
      </c>
      <c r="HO1738" t="s">
        <v>25</v>
      </c>
      <c r="HP1738" t="s">
        <v>22</v>
      </c>
      <c r="HQ1738" t="s">
        <v>22</v>
      </c>
      <c r="IK1738">
        <v>0</v>
      </c>
    </row>
    <row r="1739" spans="1:255" x14ac:dyDescent="0.2">
      <c r="A1739" s="2">
        <v>18</v>
      </c>
      <c r="B1739" s="2">
        <v>1</v>
      </c>
      <c r="C1739" s="2">
        <v>1449</v>
      </c>
      <c r="D1739" s="2"/>
      <c r="E1739" s="2" t="s">
        <v>756</v>
      </c>
      <c r="F1739" s="2" t="s">
        <v>60</v>
      </c>
      <c r="G1739" s="2" t="s">
        <v>61</v>
      </c>
      <c r="H1739" s="2" t="s">
        <v>62</v>
      </c>
      <c r="I1739" s="2">
        <f>I1737*J1739</f>
        <v>0</v>
      </c>
      <c r="J1739" s="2">
        <v>800</v>
      </c>
      <c r="K1739" s="2">
        <v>800</v>
      </c>
      <c r="L1739" s="2">
        <v>642.4</v>
      </c>
      <c r="M1739" s="2">
        <v>0</v>
      </c>
      <c r="N1739" s="2">
        <f t="shared" si="1428"/>
        <v>642.4</v>
      </c>
      <c r="O1739" s="2">
        <f t="shared" si="1429"/>
        <v>0</v>
      </c>
      <c r="P1739" s="2">
        <f t="shared" si="1430"/>
        <v>0</v>
      </c>
      <c r="Q1739" s="2">
        <f t="shared" si="1431"/>
        <v>0</v>
      </c>
      <c r="R1739" s="2">
        <f t="shared" si="1432"/>
        <v>0</v>
      </c>
      <c r="S1739" s="2">
        <f t="shared" si="1433"/>
        <v>0</v>
      </c>
      <c r="T1739" s="2">
        <f t="shared" si="1434"/>
        <v>0</v>
      </c>
      <c r="U1739" s="2">
        <f t="shared" si="1435"/>
        <v>0</v>
      </c>
      <c r="V1739" s="2">
        <f t="shared" si="1436"/>
        <v>0</v>
      </c>
      <c r="W1739" s="2">
        <f t="shared" si="1437"/>
        <v>0</v>
      </c>
      <c r="X1739" s="2">
        <f t="shared" si="1438"/>
        <v>0</v>
      </c>
      <c r="Y1739" s="2">
        <f t="shared" si="1439"/>
        <v>0</v>
      </c>
      <c r="Z1739" s="2"/>
      <c r="AA1739" s="2">
        <v>69726971</v>
      </c>
      <c r="AB1739" s="2">
        <f t="shared" si="1440"/>
        <v>0.5</v>
      </c>
      <c r="AC1739" s="2">
        <f t="shared" ref="AC1739:AC1750" si="1466">ROUND((ES1739),2)</f>
        <v>0.5</v>
      </c>
      <c r="AD1739" s="2">
        <f t="shared" si="1441"/>
        <v>0</v>
      </c>
      <c r="AE1739" s="2">
        <f t="shared" si="1442"/>
        <v>0</v>
      </c>
      <c r="AF1739" s="2">
        <f t="shared" si="1443"/>
        <v>0</v>
      </c>
      <c r="AG1739" s="2">
        <f t="shared" si="1444"/>
        <v>0</v>
      </c>
      <c r="AH1739" s="2">
        <f t="shared" si="1445"/>
        <v>0</v>
      </c>
      <c r="AI1739" s="2">
        <f t="shared" si="1446"/>
        <v>0</v>
      </c>
      <c r="AJ1739" s="2">
        <f t="shared" si="1447"/>
        <v>0</v>
      </c>
      <c r="AK1739" s="2">
        <v>0.5</v>
      </c>
      <c r="AL1739" s="2">
        <v>0.5</v>
      </c>
      <c r="AM1739" s="2">
        <v>0</v>
      </c>
      <c r="AN1739" s="2">
        <v>0</v>
      </c>
      <c r="AO1739" s="2">
        <v>0</v>
      </c>
      <c r="AP1739" s="2">
        <v>0</v>
      </c>
      <c r="AQ1739" s="2">
        <v>0</v>
      </c>
      <c r="AR1739" s="2">
        <v>0</v>
      </c>
      <c r="AS1739" s="2">
        <v>0</v>
      </c>
      <c r="AT1739" s="2">
        <v>0</v>
      </c>
      <c r="AU1739" s="2">
        <v>0</v>
      </c>
      <c r="AV1739" s="2">
        <v>1</v>
      </c>
      <c r="AW1739" s="2">
        <v>1</v>
      </c>
      <c r="AX1739" s="2"/>
      <c r="AY1739" s="2"/>
      <c r="AZ1739" s="2">
        <v>1</v>
      </c>
      <c r="BA1739" s="2">
        <v>1</v>
      </c>
      <c r="BB1739" s="2">
        <v>1</v>
      </c>
      <c r="BC1739" s="2">
        <v>1</v>
      </c>
      <c r="BD1739" s="2" t="s">
        <v>3</v>
      </c>
      <c r="BE1739" s="2" t="s">
        <v>3</v>
      </c>
      <c r="BF1739" s="2" t="s">
        <v>3</v>
      </c>
      <c r="BG1739" s="2" t="s">
        <v>3</v>
      </c>
      <c r="BH1739" s="2">
        <v>3</v>
      </c>
      <c r="BI1739" s="2">
        <v>1</v>
      </c>
      <c r="BJ1739" s="2" t="s">
        <v>63</v>
      </c>
      <c r="BK1739" s="2"/>
      <c r="BL1739" s="2"/>
      <c r="BM1739" s="2">
        <v>500001</v>
      </c>
      <c r="BN1739" s="2">
        <v>0</v>
      </c>
      <c r="BO1739" s="2" t="s">
        <v>3</v>
      </c>
      <c r="BP1739" s="2">
        <v>0</v>
      </c>
      <c r="BQ1739" s="2">
        <v>8</v>
      </c>
      <c r="BR1739" s="2">
        <v>0</v>
      </c>
      <c r="BS1739" s="2">
        <v>1</v>
      </c>
      <c r="BT1739" s="2">
        <v>1</v>
      </c>
      <c r="BU1739" s="2">
        <v>1</v>
      </c>
      <c r="BV1739" s="2">
        <v>1</v>
      </c>
      <c r="BW1739" s="2">
        <v>1</v>
      </c>
      <c r="BX1739" s="2">
        <v>1</v>
      </c>
      <c r="BY1739" s="2" t="s">
        <v>3</v>
      </c>
      <c r="BZ1739" s="2">
        <v>0</v>
      </c>
      <c r="CA1739" s="2">
        <v>0</v>
      </c>
      <c r="CB1739" s="2" t="s">
        <v>3</v>
      </c>
      <c r="CC1739" s="2"/>
      <c r="CD1739" s="2"/>
      <c r="CE1739" s="2">
        <v>0</v>
      </c>
      <c r="CF1739" s="2">
        <v>0</v>
      </c>
      <c r="CG1739" s="2">
        <v>0</v>
      </c>
      <c r="CH1739" s="2">
        <v>132</v>
      </c>
      <c r="CI1739" s="2">
        <v>1</v>
      </c>
      <c r="CJ1739" s="2">
        <v>0</v>
      </c>
      <c r="CK1739" s="2">
        <v>0</v>
      </c>
      <c r="CL1739" s="2">
        <v>0</v>
      </c>
      <c r="CM1739" s="2">
        <v>0</v>
      </c>
      <c r="CN1739" s="2" t="s">
        <v>3</v>
      </c>
      <c r="CO1739" s="2">
        <v>0</v>
      </c>
      <c r="CP1739" s="2">
        <f t="shared" si="1448"/>
        <v>0</v>
      </c>
      <c r="CQ1739" s="2">
        <f t="shared" si="1449"/>
        <v>0.5</v>
      </c>
      <c r="CR1739" s="2">
        <f t="shared" si="1450"/>
        <v>0</v>
      </c>
      <c r="CS1739" s="2">
        <f t="shared" si="1451"/>
        <v>0</v>
      </c>
      <c r="CT1739" s="2">
        <f t="shared" si="1452"/>
        <v>0</v>
      </c>
      <c r="CU1739" s="2">
        <f t="shared" si="1453"/>
        <v>0</v>
      </c>
      <c r="CV1739" s="2">
        <f t="shared" si="1454"/>
        <v>0</v>
      </c>
      <c r="CW1739" s="2">
        <f t="shared" si="1455"/>
        <v>0</v>
      </c>
      <c r="CX1739" s="2">
        <f t="shared" si="1456"/>
        <v>0</v>
      </c>
      <c r="CY1739" s="2">
        <f>(((S1739+R1739)*AT1739)/100)</f>
        <v>0</v>
      </c>
      <c r="CZ1739" s="2">
        <f>(((S1739+R1739)*AU1739)/100)</f>
        <v>0</v>
      </c>
      <c r="DA1739" s="2"/>
      <c r="DB1739" s="2"/>
      <c r="DC1739" s="2" t="s">
        <v>3</v>
      </c>
      <c r="DD1739" s="2" t="s">
        <v>3</v>
      </c>
      <c r="DE1739" s="2" t="s">
        <v>3</v>
      </c>
      <c r="DF1739" s="2" t="s">
        <v>3</v>
      </c>
      <c r="DG1739" s="2" t="s">
        <v>3</v>
      </c>
      <c r="DH1739" s="2" t="s">
        <v>3</v>
      </c>
      <c r="DI1739" s="2" t="s">
        <v>3</v>
      </c>
      <c r="DJ1739" s="2" t="s">
        <v>3</v>
      </c>
      <c r="DK1739" s="2" t="s">
        <v>3</v>
      </c>
      <c r="DL1739" s="2" t="s">
        <v>3</v>
      </c>
      <c r="DM1739" s="2" t="s">
        <v>3</v>
      </c>
      <c r="DN1739" s="2">
        <v>0</v>
      </c>
      <c r="DO1739" s="2">
        <v>0</v>
      </c>
      <c r="DP1739" s="2">
        <v>1</v>
      </c>
      <c r="DQ1739" s="2">
        <v>1</v>
      </c>
      <c r="DR1739" s="2"/>
      <c r="DS1739" s="2"/>
      <c r="DT1739" s="2"/>
      <c r="DU1739" s="2">
        <v>1010</v>
      </c>
      <c r="DV1739" s="2" t="s">
        <v>62</v>
      </c>
      <c r="DW1739" s="2" t="s">
        <v>62</v>
      </c>
      <c r="DX1739" s="2">
        <v>1</v>
      </c>
      <c r="DY1739" s="2"/>
      <c r="DZ1739" s="2" t="s">
        <v>3</v>
      </c>
      <c r="EA1739" s="2" t="s">
        <v>3</v>
      </c>
      <c r="EB1739" s="2" t="s">
        <v>3</v>
      </c>
      <c r="EC1739" s="2" t="s">
        <v>3</v>
      </c>
      <c r="ED1739" s="2"/>
      <c r="EE1739" s="2">
        <v>54328897</v>
      </c>
      <c r="EF1739" s="2">
        <v>8</v>
      </c>
      <c r="EG1739" s="2" t="s">
        <v>31</v>
      </c>
      <c r="EH1739" s="2">
        <v>0</v>
      </c>
      <c r="EI1739" s="2" t="s">
        <v>3</v>
      </c>
      <c r="EJ1739" s="2">
        <v>1</v>
      </c>
      <c r="EK1739" s="2">
        <v>500001</v>
      </c>
      <c r="EL1739" s="2" t="s">
        <v>32</v>
      </c>
      <c r="EM1739" s="2" t="s">
        <v>33</v>
      </c>
      <c r="EN1739" s="2"/>
      <c r="EO1739" s="2" t="s">
        <v>3</v>
      </c>
      <c r="EP1739" s="2"/>
      <c r="EQ1739" s="2">
        <v>0</v>
      </c>
      <c r="ER1739" s="2">
        <v>0.5</v>
      </c>
      <c r="ES1739" s="2">
        <v>0.5</v>
      </c>
      <c r="ET1739" s="2">
        <v>0</v>
      </c>
      <c r="EU1739" s="2">
        <v>0</v>
      </c>
      <c r="EV1739" s="2">
        <v>0</v>
      </c>
      <c r="EW1739" s="2">
        <v>0</v>
      </c>
      <c r="EX1739" s="2">
        <v>0</v>
      </c>
      <c r="EY1739" s="2"/>
      <c r="EZ1739" s="2"/>
      <c r="FA1739" s="2"/>
      <c r="FB1739" s="2"/>
      <c r="FC1739" s="2"/>
      <c r="FD1739" s="2"/>
      <c r="FE1739" s="2"/>
      <c r="FF1739" s="2"/>
      <c r="FG1739" s="2"/>
      <c r="FH1739" s="2"/>
      <c r="FI1739" s="2"/>
      <c r="FJ1739" s="2"/>
      <c r="FK1739" s="2"/>
      <c r="FL1739" s="2"/>
      <c r="FM1739" s="2"/>
      <c r="FN1739" s="2"/>
      <c r="FO1739" s="2"/>
      <c r="FP1739" s="2"/>
      <c r="FQ1739" s="2">
        <v>0</v>
      </c>
      <c r="FR1739" s="2">
        <f t="shared" si="1457"/>
        <v>0</v>
      </c>
      <c r="FS1739" s="2">
        <v>0</v>
      </c>
      <c r="FT1739" s="2"/>
      <c r="FU1739" s="2"/>
      <c r="FV1739" s="2"/>
      <c r="FW1739" s="2"/>
      <c r="FX1739" s="2">
        <v>0</v>
      </c>
      <c r="FY1739" s="2">
        <v>0</v>
      </c>
      <c r="FZ1739" s="2"/>
      <c r="GA1739" s="2" t="s">
        <v>3</v>
      </c>
      <c r="GB1739" s="2"/>
      <c r="GC1739" s="2"/>
      <c r="GD1739" s="2">
        <v>1</v>
      </c>
      <c r="GE1739" s="2"/>
      <c r="GF1739" s="2">
        <v>-1388122292</v>
      </c>
      <c r="GG1739" s="2">
        <v>2</v>
      </c>
      <c r="GH1739" s="2">
        <v>1</v>
      </c>
      <c r="GI1739" s="2">
        <v>-2</v>
      </c>
      <c r="GJ1739" s="2">
        <v>0</v>
      </c>
      <c r="GK1739" s="2">
        <v>0</v>
      </c>
      <c r="GL1739" s="2">
        <f t="shared" si="1458"/>
        <v>0</v>
      </c>
      <c r="GM1739" s="2">
        <f t="shared" si="1459"/>
        <v>0</v>
      </c>
      <c r="GN1739" s="2">
        <f t="shared" si="1460"/>
        <v>0</v>
      </c>
      <c r="GO1739" s="2">
        <f t="shared" si="1461"/>
        <v>0</v>
      </c>
      <c r="GP1739" s="2">
        <f t="shared" si="1462"/>
        <v>0</v>
      </c>
      <c r="GQ1739" s="2"/>
      <c r="GR1739" s="2">
        <v>0</v>
      </c>
      <c r="GS1739" s="2">
        <v>3</v>
      </c>
      <c r="GT1739" s="2">
        <v>0</v>
      </c>
      <c r="GU1739" s="2" t="s">
        <v>3</v>
      </c>
      <c r="GV1739" s="2">
        <f t="shared" si="1463"/>
        <v>0</v>
      </c>
      <c r="GW1739" s="2">
        <v>1</v>
      </c>
      <c r="GX1739" s="2">
        <f t="shared" si="1464"/>
        <v>0</v>
      </c>
      <c r="GY1739" s="2"/>
      <c r="GZ1739" s="2"/>
      <c r="HA1739" s="2">
        <v>0</v>
      </c>
      <c r="HB1739" s="2">
        <v>0</v>
      </c>
      <c r="HC1739" s="2">
        <f t="shared" si="1465"/>
        <v>0</v>
      </c>
      <c r="HD1739" s="2"/>
      <c r="HE1739" s="2" t="s">
        <v>3</v>
      </c>
      <c r="HF1739" s="2" t="s">
        <v>3</v>
      </c>
      <c r="HG1739" s="2"/>
      <c r="HH1739" s="2"/>
      <c r="HI1739" s="2"/>
      <c r="HJ1739" s="2"/>
      <c r="HK1739" s="2"/>
      <c r="HL1739" s="2"/>
      <c r="HM1739" s="2" t="s">
        <v>3</v>
      </c>
      <c r="HN1739" s="2" t="s">
        <v>3</v>
      </c>
      <c r="HO1739" s="2" t="s">
        <v>3</v>
      </c>
      <c r="HP1739" s="2" t="s">
        <v>3</v>
      </c>
      <c r="HQ1739" s="2" t="s">
        <v>3</v>
      </c>
      <c r="HR1739" s="2"/>
      <c r="HS1739" s="2"/>
      <c r="HT1739" s="2"/>
      <c r="HU1739" s="2"/>
      <c r="HV1739" s="2"/>
      <c r="HW1739" s="2"/>
      <c r="HX1739" s="2"/>
      <c r="HY1739" s="2"/>
      <c r="HZ1739" s="2"/>
      <c r="IA1739" s="2"/>
      <c r="IB1739" s="2"/>
      <c r="IC1739" s="2"/>
      <c r="ID1739" s="2"/>
      <c r="IE1739" s="2"/>
      <c r="IF1739" s="2"/>
      <c r="IG1739" s="2"/>
      <c r="IH1739" s="2"/>
      <c r="II1739" s="2"/>
      <c r="IJ1739" s="2"/>
      <c r="IK1739" s="2">
        <v>0</v>
      </c>
      <c r="IL1739" s="2"/>
      <c r="IM1739" s="2"/>
      <c r="IN1739" s="2"/>
      <c r="IO1739" s="2"/>
      <c r="IP1739" s="2"/>
      <c r="IQ1739" s="2"/>
      <c r="IR1739" s="2"/>
      <c r="IS1739" s="2"/>
      <c r="IT1739" s="2"/>
      <c r="IU1739" s="2"/>
    </row>
    <row r="1740" spans="1:255" x14ac:dyDescent="0.2">
      <c r="A1740">
        <v>18</v>
      </c>
      <c r="B1740">
        <v>1</v>
      </c>
      <c r="C1740">
        <v>1461</v>
      </c>
      <c r="E1740" t="s">
        <v>756</v>
      </c>
      <c r="F1740" t="s">
        <v>60</v>
      </c>
      <c r="G1740" t="s">
        <v>61</v>
      </c>
      <c r="H1740" t="s">
        <v>62</v>
      </c>
      <c r="I1740">
        <f>I1738*J1740</f>
        <v>0</v>
      </c>
      <c r="J1740">
        <v>800</v>
      </c>
      <c r="K1740">
        <v>800</v>
      </c>
      <c r="L1740">
        <v>642.4</v>
      </c>
      <c r="M1740">
        <v>0</v>
      </c>
      <c r="N1740">
        <f t="shared" si="1428"/>
        <v>642.4</v>
      </c>
      <c r="O1740">
        <f t="shared" si="1429"/>
        <v>0</v>
      </c>
      <c r="P1740">
        <f t="shared" si="1430"/>
        <v>0</v>
      </c>
      <c r="Q1740">
        <f t="shared" si="1431"/>
        <v>0</v>
      </c>
      <c r="R1740">
        <f t="shared" si="1432"/>
        <v>0</v>
      </c>
      <c r="S1740">
        <f t="shared" si="1433"/>
        <v>0</v>
      </c>
      <c r="T1740">
        <f t="shared" si="1434"/>
        <v>0</v>
      </c>
      <c r="U1740">
        <f t="shared" si="1435"/>
        <v>0</v>
      </c>
      <c r="V1740">
        <f t="shared" si="1436"/>
        <v>0</v>
      </c>
      <c r="W1740">
        <f t="shared" si="1437"/>
        <v>0</v>
      </c>
      <c r="X1740">
        <f t="shared" si="1438"/>
        <v>0</v>
      </c>
      <c r="Y1740">
        <f t="shared" si="1439"/>
        <v>0</v>
      </c>
      <c r="AA1740">
        <v>69726884</v>
      </c>
      <c r="AB1740">
        <f t="shared" si="1440"/>
        <v>0.02</v>
      </c>
      <c r="AC1740">
        <f t="shared" si="1466"/>
        <v>0.02</v>
      </c>
      <c r="AD1740">
        <f t="shared" si="1441"/>
        <v>0</v>
      </c>
      <c r="AE1740">
        <f t="shared" si="1442"/>
        <v>0</v>
      </c>
      <c r="AF1740">
        <f t="shared" si="1443"/>
        <v>0</v>
      </c>
      <c r="AG1740">
        <f t="shared" si="1444"/>
        <v>0</v>
      </c>
      <c r="AH1740">
        <f t="shared" si="1445"/>
        <v>0</v>
      </c>
      <c r="AI1740">
        <f t="shared" si="1446"/>
        <v>0</v>
      </c>
      <c r="AJ1740">
        <f t="shared" si="1447"/>
        <v>0</v>
      </c>
      <c r="AK1740">
        <v>0.02</v>
      </c>
      <c r="AL1740">
        <v>0.02</v>
      </c>
      <c r="AM1740">
        <v>0</v>
      </c>
      <c r="AN1740">
        <v>0</v>
      </c>
      <c r="AO1740">
        <v>0</v>
      </c>
      <c r="AP1740">
        <v>0</v>
      </c>
      <c r="AQ1740">
        <v>0</v>
      </c>
      <c r="AR1740">
        <v>0</v>
      </c>
      <c r="AS1740">
        <v>0</v>
      </c>
      <c r="AT1740">
        <v>0</v>
      </c>
      <c r="AU1740">
        <v>0</v>
      </c>
      <c r="AV1740">
        <v>1</v>
      </c>
      <c r="AW1740">
        <v>1</v>
      </c>
      <c r="AZ1740">
        <v>1</v>
      </c>
      <c r="BA1740">
        <v>1</v>
      </c>
      <c r="BB1740">
        <v>1</v>
      </c>
      <c r="BC1740">
        <v>7.56</v>
      </c>
      <c r="BD1740" t="s">
        <v>3</v>
      </c>
      <c r="BE1740" t="s">
        <v>3</v>
      </c>
      <c r="BF1740" t="s">
        <v>3</v>
      </c>
      <c r="BG1740" t="s">
        <v>3</v>
      </c>
      <c r="BH1740">
        <v>3</v>
      </c>
      <c r="BI1740">
        <v>1</v>
      </c>
      <c r="BJ1740" t="s">
        <v>63</v>
      </c>
      <c r="BM1740">
        <v>500001</v>
      </c>
      <c r="BN1740">
        <v>0</v>
      </c>
      <c r="BO1740" t="s">
        <v>3</v>
      </c>
      <c r="BP1740">
        <v>0</v>
      </c>
      <c r="BQ1740">
        <v>8</v>
      </c>
      <c r="BR1740">
        <v>0</v>
      </c>
      <c r="BS1740">
        <v>1</v>
      </c>
      <c r="BT1740">
        <v>1</v>
      </c>
      <c r="BU1740">
        <v>1</v>
      </c>
      <c r="BV1740">
        <v>1</v>
      </c>
      <c r="BW1740">
        <v>1</v>
      </c>
      <c r="BX1740">
        <v>1</v>
      </c>
      <c r="BY1740" t="s">
        <v>3</v>
      </c>
      <c r="BZ1740">
        <v>0</v>
      </c>
      <c r="CA1740">
        <v>0</v>
      </c>
      <c r="CB1740" t="s">
        <v>3</v>
      </c>
      <c r="CE1740">
        <v>0</v>
      </c>
      <c r="CF1740">
        <v>0</v>
      </c>
      <c r="CG1740">
        <v>0</v>
      </c>
      <c r="CH1740">
        <v>132</v>
      </c>
      <c r="CI1740">
        <v>1</v>
      </c>
      <c r="CJ1740">
        <v>0</v>
      </c>
      <c r="CK1740">
        <v>0</v>
      </c>
      <c r="CL1740">
        <v>0</v>
      </c>
      <c r="CM1740">
        <v>0</v>
      </c>
      <c r="CN1740" t="s">
        <v>3</v>
      </c>
      <c r="CO1740">
        <v>0</v>
      </c>
      <c r="CP1740">
        <f t="shared" si="1448"/>
        <v>0</v>
      </c>
      <c r="CQ1740">
        <f t="shared" si="1449"/>
        <v>0.1512</v>
      </c>
      <c r="CR1740">
        <f t="shared" si="1450"/>
        <v>0</v>
      </c>
      <c r="CS1740">
        <f t="shared" si="1451"/>
        <v>0</v>
      </c>
      <c r="CT1740">
        <f t="shared" si="1452"/>
        <v>0</v>
      </c>
      <c r="CU1740">
        <f t="shared" si="1453"/>
        <v>0</v>
      </c>
      <c r="CV1740">
        <f t="shared" si="1454"/>
        <v>0</v>
      </c>
      <c r="CW1740">
        <f t="shared" si="1455"/>
        <v>0</v>
      </c>
      <c r="CX1740">
        <f t="shared" si="1456"/>
        <v>0</v>
      </c>
      <c r="CY1740">
        <f>(S1740+R1740)*(BZ1740/100)</f>
        <v>0</v>
      </c>
      <c r="CZ1740">
        <f>(S1740+R1740)*(CA1740/100)</f>
        <v>0</v>
      </c>
      <c r="DC1740" t="s">
        <v>3</v>
      </c>
      <c r="DD1740" t="s">
        <v>3</v>
      </c>
      <c r="DE1740" t="s">
        <v>3</v>
      </c>
      <c r="DF1740" t="s">
        <v>3</v>
      </c>
      <c r="DG1740" t="s">
        <v>3</v>
      </c>
      <c r="DH1740" t="s">
        <v>3</v>
      </c>
      <c r="DI1740" t="s">
        <v>3</v>
      </c>
      <c r="DJ1740" t="s">
        <v>3</v>
      </c>
      <c r="DK1740" t="s">
        <v>3</v>
      </c>
      <c r="DL1740" t="s">
        <v>3</v>
      </c>
      <c r="DM1740" t="s">
        <v>3</v>
      </c>
      <c r="DN1740">
        <v>0</v>
      </c>
      <c r="DO1740">
        <v>0</v>
      </c>
      <c r="DP1740">
        <v>1</v>
      </c>
      <c r="DQ1740">
        <v>1</v>
      </c>
      <c r="DU1740">
        <v>1010</v>
      </c>
      <c r="DV1740" t="s">
        <v>62</v>
      </c>
      <c r="DW1740" t="s">
        <v>62</v>
      </c>
      <c r="DX1740">
        <v>1</v>
      </c>
      <c r="DZ1740" t="s">
        <v>3</v>
      </c>
      <c r="EA1740" t="s">
        <v>3</v>
      </c>
      <c r="EB1740" t="s">
        <v>3</v>
      </c>
      <c r="EC1740" t="s">
        <v>3</v>
      </c>
      <c r="EE1740">
        <v>54328897</v>
      </c>
      <c r="EF1740">
        <v>8</v>
      </c>
      <c r="EG1740" t="s">
        <v>31</v>
      </c>
      <c r="EH1740">
        <v>0</v>
      </c>
      <c r="EI1740" t="s">
        <v>3</v>
      </c>
      <c r="EJ1740">
        <v>1</v>
      </c>
      <c r="EK1740">
        <v>500001</v>
      </c>
      <c r="EL1740" t="s">
        <v>32</v>
      </c>
      <c r="EM1740" t="s">
        <v>33</v>
      </c>
      <c r="EO1740" t="s">
        <v>3</v>
      </c>
      <c r="EQ1740">
        <v>0</v>
      </c>
      <c r="ER1740">
        <v>0.14000000000000001</v>
      </c>
      <c r="ES1740">
        <v>0.02</v>
      </c>
      <c r="ET1740">
        <v>0</v>
      </c>
      <c r="EU1740">
        <v>0</v>
      </c>
      <c r="EV1740">
        <v>0</v>
      </c>
      <c r="EW1740">
        <v>0</v>
      </c>
      <c r="EX1740">
        <v>0</v>
      </c>
      <c r="EZ1740">
        <v>5</v>
      </c>
      <c r="FC1740">
        <v>0</v>
      </c>
      <c r="FD1740">
        <v>18</v>
      </c>
      <c r="FF1740">
        <v>0.14000000000000001</v>
      </c>
      <c r="FQ1740">
        <v>0</v>
      </c>
      <c r="FR1740">
        <f t="shared" si="1457"/>
        <v>0</v>
      </c>
      <c r="FS1740">
        <v>0</v>
      </c>
      <c r="FX1740">
        <v>0</v>
      </c>
      <c r="FY1740">
        <v>0</v>
      </c>
      <c r="GA1740" t="s">
        <v>64</v>
      </c>
      <c r="GD1740">
        <v>1</v>
      </c>
      <c r="GF1740">
        <v>-1388122292</v>
      </c>
      <c r="GG1740">
        <v>2</v>
      </c>
      <c r="GH1740">
        <v>3</v>
      </c>
      <c r="GI1740">
        <v>5</v>
      </c>
      <c r="GJ1740">
        <v>0</v>
      </c>
      <c r="GK1740">
        <v>0</v>
      </c>
      <c r="GL1740">
        <f t="shared" si="1458"/>
        <v>0</v>
      </c>
      <c r="GM1740">
        <f t="shared" si="1459"/>
        <v>0</v>
      </c>
      <c r="GN1740">
        <f t="shared" si="1460"/>
        <v>0</v>
      </c>
      <c r="GO1740">
        <f t="shared" si="1461"/>
        <v>0</v>
      </c>
      <c r="GP1740">
        <f t="shared" si="1462"/>
        <v>0</v>
      </c>
      <c r="GR1740">
        <v>1</v>
      </c>
      <c r="GS1740">
        <v>1</v>
      </c>
      <c r="GT1740">
        <v>0</v>
      </c>
      <c r="GU1740" t="s">
        <v>3</v>
      </c>
      <c r="GV1740">
        <f t="shared" si="1463"/>
        <v>0</v>
      </c>
      <c r="GW1740">
        <v>1</v>
      </c>
      <c r="GX1740">
        <f t="shared" si="1464"/>
        <v>0</v>
      </c>
      <c r="HA1740">
        <v>0</v>
      </c>
      <c r="HB1740">
        <v>0</v>
      </c>
      <c r="HC1740">
        <f t="shared" si="1465"/>
        <v>0</v>
      </c>
      <c r="HE1740" t="s">
        <v>35</v>
      </c>
      <c r="HF1740" t="s">
        <v>36</v>
      </c>
      <c r="HM1740" t="s">
        <v>3</v>
      </c>
      <c r="HN1740" t="s">
        <v>3</v>
      </c>
      <c r="HO1740" t="s">
        <v>3</v>
      </c>
      <c r="HP1740" t="s">
        <v>3</v>
      </c>
      <c r="HQ1740" t="s">
        <v>3</v>
      </c>
      <c r="IK1740">
        <v>0</v>
      </c>
    </row>
    <row r="1741" spans="1:255" x14ac:dyDescent="0.2">
      <c r="A1741" s="2">
        <v>18</v>
      </c>
      <c r="B1741" s="2">
        <v>1</v>
      </c>
      <c r="C1741" s="2">
        <v>1445</v>
      </c>
      <c r="D1741" s="2"/>
      <c r="E1741" s="2" t="s">
        <v>757</v>
      </c>
      <c r="F1741" s="2" t="s">
        <v>54</v>
      </c>
      <c r="G1741" s="2" t="s">
        <v>55</v>
      </c>
      <c r="H1741" s="2" t="s">
        <v>56</v>
      </c>
      <c r="I1741" s="2">
        <f>I1737*J1741</f>
        <v>0</v>
      </c>
      <c r="J1741" s="2">
        <v>102</v>
      </c>
      <c r="K1741" s="2">
        <v>102</v>
      </c>
      <c r="L1741" s="2">
        <v>81.906000000000006</v>
      </c>
      <c r="M1741" s="2">
        <v>0</v>
      </c>
      <c r="N1741" s="2">
        <f t="shared" si="1428"/>
        <v>81.906000000000006</v>
      </c>
      <c r="O1741" s="2">
        <f t="shared" si="1429"/>
        <v>0</v>
      </c>
      <c r="P1741" s="2">
        <f t="shared" si="1430"/>
        <v>0</v>
      </c>
      <c r="Q1741" s="2">
        <f t="shared" si="1431"/>
        <v>0</v>
      </c>
      <c r="R1741" s="2">
        <f t="shared" si="1432"/>
        <v>0</v>
      </c>
      <c r="S1741" s="2">
        <f t="shared" si="1433"/>
        <v>0</v>
      </c>
      <c r="T1741" s="2">
        <f t="shared" si="1434"/>
        <v>0</v>
      </c>
      <c r="U1741" s="2">
        <f t="shared" si="1435"/>
        <v>0</v>
      </c>
      <c r="V1741" s="2">
        <f t="shared" si="1436"/>
        <v>0</v>
      </c>
      <c r="W1741" s="2">
        <f t="shared" si="1437"/>
        <v>0</v>
      </c>
      <c r="X1741" s="2">
        <f t="shared" si="1438"/>
        <v>0</v>
      </c>
      <c r="Y1741" s="2">
        <f t="shared" si="1439"/>
        <v>0</v>
      </c>
      <c r="Z1741" s="2"/>
      <c r="AA1741" s="2">
        <v>69726971</v>
      </c>
      <c r="AB1741" s="2">
        <f t="shared" si="1440"/>
        <v>68.2</v>
      </c>
      <c r="AC1741" s="2">
        <f t="shared" si="1466"/>
        <v>68.2</v>
      </c>
      <c r="AD1741" s="2">
        <f t="shared" si="1441"/>
        <v>0</v>
      </c>
      <c r="AE1741" s="2">
        <f t="shared" si="1442"/>
        <v>0</v>
      </c>
      <c r="AF1741" s="2">
        <f t="shared" si="1443"/>
        <v>0</v>
      </c>
      <c r="AG1741" s="2">
        <f t="shared" si="1444"/>
        <v>0</v>
      </c>
      <c r="AH1741" s="2">
        <f t="shared" si="1445"/>
        <v>0</v>
      </c>
      <c r="AI1741" s="2">
        <f t="shared" si="1446"/>
        <v>0</v>
      </c>
      <c r="AJ1741" s="2">
        <f t="shared" si="1447"/>
        <v>1.2</v>
      </c>
      <c r="AK1741" s="2">
        <v>68.2</v>
      </c>
      <c r="AL1741" s="2">
        <v>68.2</v>
      </c>
      <c r="AM1741" s="2">
        <v>0</v>
      </c>
      <c r="AN1741" s="2">
        <v>0</v>
      </c>
      <c r="AO1741" s="2">
        <v>0</v>
      </c>
      <c r="AP1741" s="2">
        <v>0</v>
      </c>
      <c r="AQ1741" s="2">
        <v>0</v>
      </c>
      <c r="AR1741" s="2">
        <v>0</v>
      </c>
      <c r="AS1741" s="2">
        <v>1.2</v>
      </c>
      <c r="AT1741" s="2">
        <v>0</v>
      </c>
      <c r="AU1741" s="2">
        <v>0</v>
      </c>
      <c r="AV1741" s="2">
        <v>1</v>
      </c>
      <c r="AW1741" s="2">
        <v>1</v>
      </c>
      <c r="AX1741" s="2"/>
      <c r="AY1741" s="2"/>
      <c r="AZ1741" s="2">
        <v>1</v>
      </c>
      <c r="BA1741" s="2">
        <v>1</v>
      </c>
      <c r="BB1741" s="2">
        <v>1</v>
      </c>
      <c r="BC1741" s="2">
        <v>1</v>
      </c>
      <c r="BD1741" s="2" t="s">
        <v>3</v>
      </c>
      <c r="BE1741" s="2" t="s">
        <v>3</v>
      </c>
      <c r="BF1741" s="2" t="s">
        <v>3</v>
      </c>
      <c r="BG1741" s="2" t="s">
        <v>3</v>
      </c>
      <c r="BH1741" s="2">
        <v>3</v>
      </c>
      <c r="BI1741" s="2">
        <v>1</v>
      </c>
      <c r="BJ1741" s="2" t="s">
        <v>57</v>
      </c>
      <c r="BK1741" s="2"/>
      <c r="BL1741" s="2"/>
      <c r="BM1741" s="2">
        <v>500001</v>
      </c>
      <c r="BN1741" s="2">
        <v>0</v>
      </c>
      <c r="BO1741" s="2" t="s">
        <v>3</v>
      </c>
      <c r="BP1741" s="2">
        <v>0</v>
      </c>
      <c r="BQ1741" s="2">
        <v>8</v>
      </c>
      <c r="BR1741" s="2">
        <v>0</v>
      </c>
      <c r="BS1741" s="2">
        <v>1</v>
      </c>
      <c r="BT1741" s="2">
        <v>1</v>
      </c>
      <c r="BU1741" s="2">
        <v>1</v>
      </c>
      <c r="BV1741" s="2">
        <v>1</v>
      </c>
      <c r="BW1741" s="2">
        <v>1</v>
      </c>
      <c r="BX1741" s="2">
        <v>1</v>
      </c>
      <c r="BY1741" s="2" t="s">
        <v>3</v>
      </c>
      <c r="BZ1741" s="2">
        <v>0</v>
      </c>
      <c r="CA1741" s="2">
        <v>0</v>
      </c>
      <c r="CB1741" s="2" t="s">
        <v>3</v>
      </c>
      <c r="CC1741" s="2"/>
      <c r="CD1741" s="2"/>
      <c r="CE1741" s="2">
        <v>0</v>
      </c>
      <c r="CF1741" s="2">
        <v>0</v>
      </c>
      <c r="CG1741" s="2">
        <v>0</v>
      </c>
      <c r="CH1741" s="2">
        <v>132</v>
      </c>
      <c r="CI1741" s="2">
        <v>2</v>
      </c>
      <c r="CJ1741" s="2">
        <v>0</v>
      </c>
      <c r="CK1741" s="2">
        <v>0</v>
      </c>
      <c r="CL1741" s="2">
        <v>0</v>
      </c>
      <c r="CM1741" s="2">
        <v>0</v>
      </c>
      <c r="CN1741" s="2" t="s">
        <v>3</v>
      </c>
      <c r="CO1741" s="2">
        <v>0</v>
      </c>
      <c r="CP1741" s="2">
        <f t="shared" si="1448"/>
        <v>0</v>
      </c>
      <c r="CQ1741" s="2">
        <f t="shared" si="1449"/>
        <v>68.2</v>
      </c>
      <c r="CR1741" s="2">
        <f t="shared" si="1450"/>
        <v>0</v>
      </c>
      <c r="CS1741" s="2">
        <f t="shared" si="1451"/>
        <v>0</v>
      </c>
      <c r="CT1741" s="2">
        <f t="shared" si="1452"/>
        <v>0</v>
      </c>
      <c r="CU1741" s="2">
        <f t="shared" si="1453"/>
        <v>0</v>
      </c>
      <c r="CV1741" s="2">
        <f t="shared" si="1454"/>
        <v>0</v>
      </c>
      <c r="CW1741" s="2">
        <f t="shared" si="1455"/>
        <v>0</v>
      </c>
      <c r="CX1741" s="2">
        <f t="shared" si="1456"/>
        <v>1.2</v>
      </c>
      <c r="CY1741" s="2">
        <f>(((S1741+R1741)*AT1741)/100)</f>
        <v>0</v>
      </c>
      <c r="CZ1741" s="2">
        <f>(((S1741+R1741)*AU1741)/100)</f>
        <v>0</v>
      </c>
      <c r="DA1741" s="2"/>
      <c r="DB1741" s="2"/>
      <c r="DC1741" s="2" t="s">
        <v>3</v>
      </c>
      <c r="DD1741" s="2" t="s">
        <v>3</v>
      </c>
      <c r="DE1741" s="2" t="s">
        <v>3</v>
      </c>
      <c r="DF1741" s="2" t="s">
        <v>3</v>
      </c>
      <c r="DG1741" s="2" t="s">
        <v>3</v>
      </c>
      <c r="DH1741" s="2" t="s">
        <v>3</v>
      </c>
      <c r="DI1741" s="2" t="s">
        <v>3</v>
      </c>
      <c r="DJ1741" s="2" t="s">
        <v>3</v>
      </c>
      <c r="DK1741" s="2" t="s">
        <v>3</v>
      </c>
      <c r="DL1741" s="2" t="s">
        <v>3</v>
      </c>
      <c r="DM1741" s="2" t="s">
        <v>3</v>
      </c>
      <c r="DN1741" s="2">
        <v>0</v>
      </c>
      <c r="DO1741" s="2">
        <v>0</v>
      </c>
      <c r="DP1741" s="2">
        <v>1</v>
      </c>
      <c r="DQ1741" s="2">
        <v>1</v>
      </c>
      <c r="DR1741" s="2"/>
      <c r="DS1741" s="2"/>
      <c r="DT1741" s="2"/>
      <c r="DU1741" s="2">
        <v>1005</v>
      </c>
      <c r="DV1741" s="2" t="s">
        <v>56</v>
      </c>
      <c r="DW1741" s="2" t="s">
        <v>56</v>
      </c>
      <c r="DX1741" s="2">
        <v>1</v>
      </c>
      <c r="DY1741" s="2"/>
      <c r="DZ1741" s="2" t="s">
        <v>3</v>
      </c>
      <c r="EA1741" s="2" t="s">
        <v>3</v>
      </c>
      <c r="EB1741" s="2" t="s">
        <v>3</v>
      </c>
      <c r="EC1741" s="2" t="s">
        <v>3</v>
      </c>
      <c r="ED1741" s="2"/>
      <c r="EE1741" s="2">
        <v>54328897</v>
      </c>
      <c r="EF1741" s="2">
        <v>8</v>
      </c>
      <c r="EG1741" s="2" t="s">
        <v>31</v>
      </c>
      <c r="EH1741" s="2">
        <v>0</v>
      </c>
      <c r="EI1741" s="2" t="s">
        <v>3</v>
      </c>
      <c r="EJ1741" s="2">
        <v>1</v>
      </c>
      <c r="EK1741" s="2">
        <v>500001</v>
      </c>
      <c r="EL1741" s="2" t="s">
        <v>32</v>
      </c>
      <c r="EM1741" s="2" t="s">
        <v>33</v>
      </c>
      <c r="EN1741" s="2"/>
      <c r="EO1741" s="2" t="s">
        <v>3</v>
      </c>
      <c r="EP1741" s="2"/>
      <c r="EQ1741" s="2">
        <v>0</v>
      </c>
      <c r="ER1741" s="2">
        <v>68.2</v>
      </c>
      <c r="ES1741" s="2">
        <v>68.2</v>
      </c>
      <c r="ET1741" s="2">
        <v>0</v>
      </c>
      <c r="EU1741" s="2">
        <v>0</v>
      </c>
      <c r="EV1741" s="2">
        <v>0</v>
      </c>
      <c r="EW1741" s="2">
        <v>0</v>
      </c>
      <c r="EX1741" s="2">
        <v>0</v>
      </c>
      <c r="EY1741" s="2"/>
      <c r="EZ1741" s="2"/>
      <c r="FA1741" s="2"/>
      <c r="FB1741" s="2"/>
      <c r="FC1741" s="2"/>
      <c r="FD1741" s="2"/>
      <c r="FE1741" s="2"/>
      <c r="FF1741" s="2"/>
      <c r="FG1741" s="2"/>
      <c r="FH1741" s="2"/>
      <c r="FI1741" s="2"/>
      <c r="FJ1741" s="2"/>
      <c r="FK1741" s="2"/>
      <c r="FL1741" s="2"/>
      <c r="FM1741" s="2"/>
      <c r="FN1741" s="2"/>
      <c r="FO1741" s="2"/>
      <c r="FP1741" s="2"/>
      <c r="FQ1741" s="2">
        <v>0</v>
      </c>
      <c r="FR1741" s="2">
        <f t="shared" si="1457"/>
        <v>0</v>
      </c>
      <c r="FS1741" s="2">
        <v>0</v>
      </c>
      <c r="FT1741" s="2"/>
      <c r="FU1741" s="2"/>
      <c r="FV1741" s="2"/>
      <c r="FW1741" s="2"/>
      <c r="FX1741" s="2">
        <v>0</v>
      </c>
      <c r="FY1741" s="2">
        <v>0</v>
      </c>
      <c r="FZ1741" s="2"/>
      <c r="GA1741" s="2" t="s">
        <v>3</v>
      </c>
      <c r="GB1741" s="2"/>
      <c r="GC1741" s="2"/>
      <c r="GD1741" s="2">
        <v>1</v>
      </c>
      <c r="GE1741" s="2"/>
      <c r="GF1741" s="2">
        <v>-1566646677</v>
      </c>
      <c r="GG1741" s="2">
        <v>2</v>
      </c>
      <c r="GH1741" s="2">
        <v>1</v>
      </c>
      <c r="GI1741" s="2">
        <v>-2</v>
      </c>
      <c r="GJ1741" s="2">
        <v>0</v>
      </c>
      <c r="GK1741" s="2">
        <v>0</v>
      </c>
      <c r="GL1741" s="2">
        <f t="shared" si="1458"/>
        <v>0</v>
      </c>
      <c r="GM1741" s="2">
        <f t="shared" si="1459"/>
        <v>0</v>
      </c>
      <c r="GN1741" s="2">
        <f t="shared" si="1460"/>
        <v>0</v>
      </c>
      <c r="GO1741" s="2">
        <f t="shared" si="1461"/>
        <v>0</v>
      </c>
      <c r="GP1741" s="2">
        <f t="shared" si="1462"/>
        <v>0</v>
      </c>
      <c r="GQ1741" s="2"/>
      <c r="GR1741" s="2">
        <v>0</v>
      </c>
      <c r="GS1741" s="2">
        <v>3</v>
      </c>
      <c r="GT1741" s="2">
        <v>0</v>
      </c>
      <c r="GU1741" s="2" t="s">
        <v>3</v>
      </c>
      <c r="GV1741" s="2">
        <f t="shared" si="1463"/>
        <v>0</v>
      </c>
      <c r="GW1741" s="2">
        <v>1</v>
      </c>
      <c r="GX1741" s="2">
        <f t="shared" si="1464"/>
        <v>0</v>
      </c>
      <c r="GY1741" s="2"/>
      <c r="GZ1741" s="2"/>
      <c r="HA1741" s="2">
        <v>0</v>
      </c>
      <c r="HB1741" s="2">
        <v>0</v>
      </c>
      <c r="HC1741" s="2">
        <f t="shared" si="1465"/>
        <v>0</v>
      </c>
      <c r="HD1741" s="2"/>
      <c r="HE1741" s="2" t="s">
        <v>3</v>
      </c>
      <c r="HF1741" s="2" t="s">
        <v>3</v>
      </c>
      <c r="HG1741" s="2"/>
      <c r="HH1741" s="2"/>
      <c r="HI1741" s="2"/>
      <c r="HJ1741" s="2"/>
      <c r="HK1741" s="2"/>
      <c r="HL1741" s="2"/>
      <c r="HM1741" s="2" t="s">
        <v>3</v>
      </c>
      <c r="HN1741" s="2" t="s">
        <v>3</v>
      </c>
      <c r="HO1741" s="2" t="s">
        <v>3</v>
      </c>
      <c r="HP1741" s="2" t="s">
        <v>3</v>
      </c>
      <c r="HQ1741" s="2" t="s">
        <v>3</v>
      </c>
      <c r="HR1741" s="2"/>
      <c r="HS1741" s="2"/>
      <c r="HT1741" s="2"/>
      <c r="HU1741" s="2"/>
      <c r="HV1741" s="2"/>
      <c r="HW1741" s="2"/>
      <c r="HX1741" s="2"/>
      <c r="HY1741" s="2"/>
      <c r="HZ1741" s="2"/>
      <c r="IA1741" s="2"/>
      <c r="IB1741" s="2"/>
      <c r="IC1741" s="2"/>
      <c r="ID1741" s="2"/>
      <c r="IE1741" s="2"/>
      <c r="IF1741" s="2"/>
      <c r="IG1741" s="2"/>
      <c r="IH1741" s="2"/>
      <c r="II1741" s="2"/>
      <c r="IJ1741" s="2"/>
      <c r="IK1741" s="2">
        <v>0</v>
      </c>
      <c r="IL1741" s="2"/>
      <c r="IM1741" s="2"/>
      <c r="IN1741" s="2"/>
      <c r="IO1741" s="2"/>
      <c r="IP1741" s="2"/>
      <c r="IQ1741" s="2"/>
      <c r="IR1741" s="2"/>
      <c r="IS1741" s="2"/>
      <c r="IT1741" s="2"/>
      <c r="IU1741" s="2"/>
    </row>
    <row r="1742" spans="1:255" x14ac:dyDescent="0.2">
      <c r="A1742">
        <v>18</v>
      </c>
      <c r="B1742">
        <v>1</v>
      </c>
      <c r="C1742">
        <v>1457</v>
      </c>
      <c r="E1742" t="s">
        <v>757</v>
      </c>
      <c r="F1742" t="s">
        <v>54</v>
      </c>
      <c r="G1742" t="s">
        <v>55</v>
      </c>
      <c r="H1742" t="s">
        <v>56</v>
      </c>
      <c r="I1742">
        <f>I1738*J1742</f>
        <v>0</v>
      </c>
      <c r="J1742">
        <v>102</v>
      </c>
      <c r="K1742">
        <v>102</v>
      </c>
      <c r="L1742">
        <v>81.906000000000006</v>
      </c>
      <c r="M1742">
        <v>0</v>
      </c>
      <c r="N1742">
        <f t="shared" si="1428"/>
        <v>81.906000000000006</v>
      </c>
      <c r="O1742">
        <f t="shared" si="1429"/>
        <v>0</v>
      </c>
      <c r="P1742">
        <f t="shared" si="1430"/>
        <v>0</v>
      </c>
      <c r="Q1742">
        <f t="shared" si="1431"/>
        <v>0</v>
      </c>
      <c r="R1742">
        <f t="shared" si="1432"/>
        <v>0</v>
      </c>
      <c r="S1742">
        <f t="shared" si="1433"/>
        <v>0</v>
      </c>
      <c r="T1742">
        <f t="shared" si="1434"/>
        <v>0</v>
      </c>
      <c r="U1742">
        <f t="shared" si="1435"/>
        <v>0</v>
      </c>
      <c r="V1742">
        <f t="shared" si="1436"/>
        <v>0</v>
      </c>
      <c r="W1742">
        <f t="shared" si="1437"/>
        <v>0</v>
      </c>
      <c r="X1742">
        <f t="shared" si="1438"/>
        <v>0</v>
      </c>
      <c r="Y1742">
        <f t="shared" si="1439"/>
        <v>0</v>
      </c>
      <c r="AA1742">
        <v>69726884</v>
      </c>
      <c r="AB1742">
        <f t="shared" si="1440"/>
        <v>133.46</v>
      </c>
      <c r="AC1742">
        <f t="shared" si="1466"/>
        <v>133.46</v>
      </c>
      <c r="AD1742">
        <f t="shared" si="1441"/>
        <v>0</v>
      </c>
      <c r="AE1742">
        <f t="shared" si="1442"/>
        <v>0</v>
      </c>
      <c r="AF1742">
        <f t="shared" si="1443"/>
        <v>0</v>
      </c>
      <c r="AG1742">
        <f t="shared" si="1444"/>
        <v>0</v>
      </c>
      <c r="AH1742">
        <f t="shared" si="1445"/>
        <v>0</v>
      </c>
      <c r="AI1742">
        <f t="shared" si="1446"/>
        <v>0</v>
      </c>
      <c r="AJ1742">
        <f t="shared" si="1447"/>
        <v>1.2</v>
      </c>
      <c r="AK1742">
        <v>133.46</v>
      </c>
      <c r="AL1742">
        <v>133.46</v>
      </c>
      <c r="AM1742">
        <v>0</v>
      </c>
      <c r="AN1742">
        <v>0</v>
      </c>
      <c r="AO1742">
        <v>0</v>
      </c>
      <c r="AP1742">
        <v>0</v>
      </c>
      <c r="AQ1742">
        <v>0</v>
      </c>
      <c r="AR1742">
        <v>0</v>
      </c>
      <c r="AS1742">
        <v>1.2</v>
      </c>
      <c r="AT1742">
        <v>0</v>
      </c>
      <c r="AU1742">
        <v>0</v>
      </c>
      <c r="AV1742">
        <v>1</v>
      </c>
      <c r="AW1742">
        <v>1</v>
      </c>
      <c r="AZ1742">
        <v>1</v>
      </c>
      <c r="BA1742">
        <v>1</v>
      </c>
      <c r="BB1742">
        <v>1</v>
      </c>
      <c r="BC1742">
        <v>7.56</v>
      </c>
      <c r="BD1742" t="s">
        <v>3</v>
      </c>
      <c r="BE1742" t="s">
        <v>3</v>
      </c>
      <c r="BF1742" t="s">
        <v>3</v>
      </c>
      <c r="BG1742" t="s">
        <v>3</v>
      </c>
      <c r="BH1742">
        <v>3</v>
      </c>
      <c r="BI1742">
        <v>1</v>
      </c>
      <c r="BJ1742" t="s">
        <v>57</v>
      </c>
      <c r="BM1742">
        <v>500001</v>
      </c>
      <c r="BN1742">
        <v>0</v>
      </c>
      <c r="BO1742" t="s">
        <v>3</v>
      </c>
      <c r="BP1742">
        <v>0</v>
      </c>
      <c r="BQ1742">
        <v>8</v>
      </c>
      <c r="BR1742">
        <v>0</v>
      </c>
      <c r="BS1742">
        <v>1</v>
      </c>
      <c r="BT1742">
        <v>1</v>
      </c>
      <c r="BU1742">
        <v>1</v>
      </c>
      <c r="BV1742">
        <v>1</v>
      </c>
      <c r="BW1742">
        <v>1</v>
      </c>
      <c r="BX1742">
        <v>1</v>
      </c>
      <c r="BY1742" t="s">
        <v>3</v>
      </c>
      <c r="BZ1742">
        <v>0</v>
      </c>
      <c r="CA1742">
        <v>0</v>
      </c>
      <c r="CB1742" t="s">
        <v>3</v>
      </c>
      <c r="CE1742">
        <v>0</v>
      </c>
      <c r="CF1742">
        <v>0</v>
      </c>
      <c r="CG1742">
        <v>0</v>
      </c>
      <c r="CH1742">
        <v>132</v>
      </c>
      <c r="CI1742">
        <v>2</v>
      </c>
      <c r="CJ1742">
        <v>0</v>
      </c>
      <c r="CK1742">
        <v>0</v>
      </c>
      <c r="CL1742">
        <v>0</v>
      </c>
      <c r="CM1742">
        <v>0</v>
      </c>
      <c r="CN1742" t="s">
        <v>3</v>
      </c>
      <c r="CO1742">
        <v>0</v>
      </c>
      <c r="CP1742">
        <f t="shared" si="1448"/>
        <v>0</v>
      </c>
      <c r="CQ1742">
        <f t="shared" si="1449"/>
        <v>1008.9576</v>
      </c>
      <c r="CR1742">
        <f t="shared" si="1450"/>
        <v>0</v>
      </c>
      <c r="CS1742">
        <f t="shared" si="1451"/>
        <v>0</v>
      </c>
      <c r="CT1742">
        <f t="shared" si="1452"/>
        <v>0</v>
      </c>
      <c r="CU1742">
        <f t="shared" si="1453"/>
        <v>0</v>
      </c>
      <c r="CV1742">
        <f t="shared" si="1454"/>
        <v>0</v>
      </c>
      <c r="CW1742">
        <f t="shared" si="1455"/>
        <v>0</v>
      </c>
      <c r="CX1742">
        <f t="shared" si="1456"/>
        <v>1.2</v>
      </c>
      <c r="CY1742">
        <f>(S1742+R1742)*(BZ1742/100)</f>
        <v>0</v>
      </c>
      <c r="CZ1742">
        <f>(S1742+R1742)*(CA1742/100)</f>
        <v>0</v>
      </c>
      <c r="DC1742" t="s">
        <v>3</v>
      </c>
      <c r="DD1742" t="s">
        <v>3</v>
      </c>
      <c r="DE1742" t="s">
        <v>3</v>
      </c>
      <c r="DF1742" t="s">
        <v>3</v>
      </c>
      <c r="DG1742" t="s">
        <v>3</v>
      </c>
      <c r="DH1742" t="s">
        <v>3</v>
      </c>
      <c r="DI1742" t="s">
        <v>3</v>
      </c>
      <c r="DJ1742" t="s">
        <v>3</v>
      </c>
      <c r="DK1742" t="s">
        <v>3</v>
      </c>
      <c r="DL1742" t="s">
        <v>3</v>
      </c>
      <c r="DM1742" t="s">
        <v>3</v>
      </c>
      <c r="DN1742">
        <v>0</v>
      </c>
      <c r="DO1742">
        <v>0</v>
      </c>
      <c r="DP1742">
        <v>1</v>
      </c>
      <c r="DQ1742">
        <v>1</v>
      </c>
      <c r="DU1742">
        <v>1005</v>
      </c>
      <c r="DV1742" t="s">
        <v>56</v>
      </c>
      <c r="DW1742" t="s">
        <v>56</v>
      </c>
      <c r="DX1742">
        <v>1</v>
      </c>
      <c r="DZ1742" t="s">
        <v>3</v>
      </c>
      <c r="EA1742" t="s">
        <v>3</v>
      </c>
      <c r="EB1742" t="s">
        <v>3</v>
      </c>
      <c r="EC1742" t="s">
        <v>3</v>
      </c>
      <c r="EE1742">
        <v>54328897</v>
      </c>
      <c r="EF1742">
        <v>8</v>
      </c>
      <c r="EG1742" t="s">
        <v>31</v>
      </c>
      <c r="EH1742">
        <v>0</v>
      </c>
      <c r="EI1742" t="s">
        <v>3</v>
      </c>
      <c r="EJ1742">
        <v>1</v>
      </c>
      <c r="EK1742">
        <v>500001</v>
      </c>
      <c r="EL1742" t="s">
        <v>32</v>
      </c>
      <c r="EM1742" t="s">
        <v>33</v>
      </c>
      <c r="EO1742" t="s">
        <v>3</v>
      </c>
      <c r="EQ1742">
        <v>0</v>
      </c>
      <c r="ER1742">
        <v>965</v>
      </c>
      <c r="ES1742">
        <v>133.46</v>
      </c>
      <c r="ET1742">
        <v>0</v>
      </c>
      <c r="EU1742">
        <v>0</v>
      </c>
      <c r="EV1742">
        <v>0</v>
      </c>
      <c r="EW1742">
        <v>0</v>
      </c>
      <c r="EX1742">
        <v>0</v>
      </c>
      <c r="EZ1742">
        <v>5</v>
      </c>
      <c r="FC1742">
        <v>0</v>
      </c>
      <c r="FD1742">
        <v>18</v>
      </c>
      <c r="FF1742">
        <v>965</v>
      </c>
      <c r="FQ1742">
        <v>0</v>
      </c>
      <c r="FR1742">
        <f t="shared" si="1457"/>
        <v>0</v>
      </c>
      <c r="FS1742">
        <v>0</v>
      </c>
      <c r="FX1742">
        <v>0</v>
      </c>
      <c r="FY1742">
        <v>0</v>
      </c>
      <c r="GA1742" t="s">
        <v>58</v>
      </c>
      <c r="GD1742">
        <v>1</v>
      </c>
      <c r="GF1742">
        <v>-1566646677</v>
      </c>
      <c r="GG1742">
        <v>2</v>
      </c>
      <c r="GH1742">
        <v>3</v>
      </c>
      <c r="GI1742">
        <v>5</v>
      </c>
      <c r="GJ1742">
        <v>0</v>
      </c>
      <c r="GK1742">
        <v>0</v>
      </c>
      <c r="GL1742">
        <f t="shared" si="1458"/>
        <v>0</v>
      </c>
      <c r="GM1742">
        <f t="shared" si="1459"/>
        <v>0</v>
      </c>
      <c r="GN1742">
        <f t="shared" si="1460"/>
        <v>0</v>
      </c>
      <c r="GO1742">
        <f t="shared" si="1461"/>
        <v>0</v>
      </c>
      <c r="GP1742">
        <f t="shared" si="1462"/>
        <v>0</v>
      </c>
      <c r="GR1742">
        <v>1</v>
      </c>
      <c r="GS1742">
        <v>1</v>
      </c>
      <c r="GT1742">
        <v>0</v>
      </c>
      <c r="GU1742" t="s">
        <v>3</v>
      </c>
      <c r="GV1742">
        <f t="shared" si="1463"/>
        <v>0</v>
      </c>
      <c r="GW1742">
        <v>1</v>
      </c>
      <c r="GX1742">
        <f t="shared" si="1464"/>
        <v>0</v>
      </c>
      <c r="HA1742">
        <v>0</v>
      </c>
      <c r="HB1742">
        <v>0</v>
      </c>
      <c r="HC1742">
        <f t="shared" si="1465"/>
        <v>0</v>
      </c>
      <c r="HE1742" t="s">
        <v>35</v>
      </c>
      <c r="HF1742" t="s">
        <v>36</v>
      </c>
      <c r="HM1742" t="s">
        <v>3</v>
      </c>
      <c r="HN1742" t="s">
        <v>3</v>
      </c>
      <c r="HO1742" t="s">
        <v>3</v>
      </c>
      <c r="HP1742" t="s">
        <v>3</v>
      </c>
      <c r="HQ1742" t="s">
        <v>3</v>
      </c>
      <c r="IK1742">
        <v>0</v>
      </c>
    </row>
    <row r="1743" spans="1:255" x14ac:dyDescent="0.2">
      <c r="A1743" s="2">
        <v>18</v>
      </c>
      <c r="B1743" s="2">
        <v>1</v>
      </c>
      <c r="C1743" s="2">
        <v>1446</v>
      </c>
      <c r="D1743" s="2"/>
      <c r="E1743" s="2" t="s">
        <v>758</v>
      </c>
      <c r="F1743" s="2" t="s">
        <v>66</v>
      </c>
      <c r="G1743" s="2" t="s">
        <v>67</v>
      </c>
      <c r="H1743" s="2" t="s">
        <v>68</v>
      </c>
      <c r="I1743" s="2">
        <f>I1737*J1743</f>
        <v>0</v>
      </c>
      <c r="J1743" s="2">
        <v>0.5</v>
      </c>
      <c r="K1743" s="2">
        <v>0.5</v>
      </c>
      <c r="L1743" s="2">
        <v>0.40150000000000002</v>
      </c>
      <c r="M1743" s="2">
        <v>0</v>
      </c>
      <c r="N1743" s="2">
        <f t="shared" si="1428"/>
        <v>0.40150000000000002</v>
      </c>
      <c r="O1743" s="2">
        <f t="shared" si="1429"/>
        <v>0</v>
      </c>
      <c r="P1743" s="2">
        <f t="shared" si="1430"/>
        <v>0</v>
      </c>
      <c r="Q1743" s="2">
        <f t="shared" si="1431"/>
        <v>0</v>
      </c>
      <c r="R1743" s="2">
        <f t="shared" si="1432"/>
        <v>0</v>
      </c>
      <c r="S1743" s="2">
        <f t="shared" si="1433"/>
        <v>0</v>
      </c>
      <c r="T1743" s="2">
        <f t="shared" si="1434"/>
        <v>0</v>
      </c>
      <c r="U1743" s="2">
        <f t="shared" si="1435"/>
        <v>0</v>
      </c>
      <c r="V1743" s="2">
        <f t="shared" si="1436"/>
        <v>0</v>
      </c>
      <c r="W1743" s="2">
        <f t="shared" si="1437"/>
        <v>0</v>
      </c>
      <c r="X1743" s="2">
        <f t="shared" si="1438"/>
        <v>0</v>
      </c>
      <c r="Y1743" s="2">
        <f t="shared" si="1439"/>
        <v>0</v>
      </c>
      <c r="Z1743" s="2"/>
      <c r="AA1743" s="2">
        <v>69726971</v>
      </c>
      <c r="AB1743" s="2">
        <f t="shared" si="1440"/>
        <v>1.82</v>
      </c>
      <c r="AC1743" s="2">
        <f t="shared" si="1466"/>
        <v>1.82</v>
      </c>
      <c r="AD1743" s="2">
        <f t="shared" si="1441"/>
        <v>0</v>
      </c>
      <c r="AE1743" s="2">
        <f t="shared" si="1442"/>
        <v>0</v>
      </c>
      <c r="AF1743" s="2">
        <f t="shared" si="1443"/>
        <v>0</v>
      </c>
      <c r="AG1743" s="2">
        <f t="shared" si="1444"/>
        <v>0</v>
      </c>
      <c r="AH1743" s="2">
        <f t="shared" si="1445"/>
        <v>0</v>
      </c>
      <c r="AI1743" s="2">
        <f t="shared" si="1446"/>
        <v>0</v>
      </c>
      <c r="AJ1743" s="2">
        <f t="shared" si="1447"/>
        <v>0.03</v>
      </c>
      <c r="AK1743" s="2">
        <v>1.82</v>
      </c>
      <c r="AL1743" s="2">
        <v>1.82</v>
      </c>
      <c r="AM1743" s="2">
        <v>0</v>
      </c>
      <c r="AN1743" s="2">
        <v>0</v>
      </c>
      <c r="AO1743" s="2">
        <v>0</v>
      </c>
      <c r="AP1743" s="2">
        <v>0</v>
      </c>
      <c r="AQ1743" s="2">
        <v>0</v>
      </c>
      <c r="AR1743" s="2">
        <v>0</v>
      </c>
      <c r="AS1743" s="2">
        <v>0.03</v>
      </c>
      <c r="AT1743" s="2">
        <v>0</v>
      </c>
      <c r="AU1743" s="2">
        <v>0</v>
      </c>
      <c r="AV1743" s="2">
        <v>1</v>
      </c>
      <c r="AW1743" s="2">
        <v>1</v>
      </c>
      <c r="AX1743" s="2"/>
      <c r="AY1743" s="2"/>
      <c r="AZ1743" s="2">
        <v>1</v>
      </c>
      <c r="BA1743" s="2">
        <v>1</v>
      </c>
      <c r="BB1743" s="2">
        <v>1</v>
      </c>
      <c r="BC1743" s="2">
        <v>1</v>
      </c>
      <c r="BD1743" s="2" t="s">
        <v>3</v>
      </c>
      <c r="BE1743" s="2" t="s">
        <v>3</v>
      </c>
      <c r="BF1743" s="2" t="s">
        <v>3</v>
      </c>
      <c r="BG1743" s="2" t="s">
        <v>3</v>
      </c>
      <c r="BH1743" s="2">
        <v>3</v>
      </c>
      <c r="BI1743" s="2">
        <v>1</v>
      </c>
      <c r="BJ1743" s="2" t="s">
        <v>69</v>
      </c>
      <c r="BK1743" s="2"/>
      <c r="BL1743" s="2"/>
      <c r="BM1743" s="2">
        <v>500001</v>
      </c>
      <c r="BN1743" s="2">
        <v>0</v>
      </c>
      <c r="BO1743" s="2" t="s">
        <v>3</v>
      </c>
      <c r="BP1743" s="2">
        <v>0</v>
      </c>
      <c r="BQ1743" s="2">
        <v>8</v>
      </c>
      <c r="BR1743" s="2">
        <v>0</v>
      </c>
      <c r="BS1743" s="2">
        <v>1</v>
      </c>
      <c r="BT1743" s="2">
        <v>1</v>
      </c>
      <c r="BU1743" s="2">
        <v>1</v>
      </c>
      <c r="BV1743" s="2">
        <v>1</v>
      </c>
      <c r="BW1743" s="2">
        <v>1</v>
      </c>
      <c r="BX1743" s="2">
        <v>1</v>
      </c>
      <c r="BY1743" s="2" t="s">
        <v>3</v>
      </c>
      <c r="BZ1743" s="2">
        <v>0</v>
      </c>
      <c r="CA1743" s="2">
        <v>0</v>
      </c>
      <c r="CB1743" s="2" t="s">
        <v>3</v>
      </c>
      <c r="CC1743" s="2"/>
      <c r="CD1743" s="2"/>
      <c r="CE1743" s="2">
        <v>0</v>
      </c>
      <c r="CF1743" s="2">
        <v>0</v>
      </c>
      <c r="CG1743" s="2">
        <v>0</v>
      </c>
      <c r="CH1743" s="2">
        <v>132</v>
      </c>
      <c r="CI1743" s="2">
        <v>3</v>
      </c>
      <c r="CJ1743" s="2">
        <v>0</v>
      </c>
      <c r="CK1743" s="2">
        <v>0</v>
      </c>
      <c r="CL1743" s="2">
        <v>0</v>
      </c>
      <c r="CM1743" s="2">
        <v>0</v>
      </c>
      <c r="CN1743" s="2" t="s">
        <v>3</v>
      </c>
      <c r="CO1743" s="2">
        <v>0</v>
      </c>
      <c r="CP1743" s="2">
        <f t="shared" si="1448"/>
        <v>0</v>
      </c>
      <c r="CQ1743" s="2">
        <f t="shared" si="1449"/>
        <v>1.82</v>
      </c>
      <c r="CR1743" s="2">
        <f t="shared" si="1450"/>
        <v>0</v>
      </c>
      <c r="CS1743" s="2">
        <f t="shared" si="1451"/>
        <v>0</v>
      </c>
      <c r="CT1743" s="2">
        <f t="shared" si="1452"/>
        <v>0</v>
      </c>
      <c r="CU1743" s="2">
        <f t="shared" si="1453"/>
        <v>0</v>
      </c>
      <c r="CV1743" s="2">
        <f t="shared" si="1454"/>
        <v>0</v>
      </c>
      <c r="CW1743" s="2">
        <f t="shared" si="1455"/>
        <v>0</v>
      </c>
      <c r="CX1743" s="2">
        <f t="shared" si="1456"/>
        <v>0.03</v>
      </c>
      <c r="CY1743" s="2">
        <f>(((S1743+R1743)*AT1743)/100)</f>
        <v>0</v>
      </c>
      <c r="CZ1743" s="2">
        <f>(((S1743+R1743)*AU1743)/100)</f>
        <v>0</v>
      </c>
      <c r="DA1743" s="2"/>
      <c r="DB1743" s="2"/>
      <c r="DC1743" s="2" t="s">
        <v>3</v>
      </c>
      <c r="DD1743" s="2" t="s">
        <v>3</v>
      </c>
      <c r="DE1743" s="2" t="s">
        <v>3</v>
      </c>
      <c r="DF1743" s="2" t="s">
        <v>3</v>
      </c>
      <c r="DG1743" s="2" t="s">
        <v>3</v>
      </c>
      <c r="DH1743" s="2" t="s">
        <v>3</v>
      </c>
      <c r="DI1743" s="2" t="s">
        <v>3</v>
      </c>
      <c r="DJ1743" s="2" t="s">
        <v>3</v>
      </c>
      <c r="DK1743" s="2" t="s">
        <v>3</v>
      </c>
      <c r="DL1743" s="2" t="s">
        <v>3</v>
      </c>
      <c r="DM1743" s="2" t="s">
        <v>3</v>
      </c>
      <c r="DN1743" s="2">
        <v>0</v>
      </c>
      <c r="DO1743" s="2">
        <v>0</v>
      </c>
      <c r="DP1743" s="2">
        <v>1</v>
      </c>
      <c r="DQ1743" s="2">
        <v>1</v>
      </c>
      <c r="DR1743" s="2"/>
      <c r="DS1743" s="2"/>
      <c r="DT1743" s="2"/>
      <c r="DU1743" s="2">
        <v>1009</v>
      </c>
      <c r="DV1743" s="2" t="s">
        <v>68</v>
      </c>
      <c r="DW1743" s="2" t="s">
        <v>68</v>
      </c>
      <c r="DX1743" s="2">
        <v>1</v>
      </c>
      <c r="DY1743" s="2"/>
      <c r="DZ1743" s="2" t="s">
        <v>3</v>
      </c>
      <c r="EA1743" s="2" t="s">
        <v>3</v>
      </c>
      <c r="EB1743" s="2" t="s">
        <v>3</v>
      </c>
      <c r="EC1743" s="2" t="s">
        <v>3</v>
      </c>
      <c r="ED1743" s="2"/>
      <c r="EE1743" s="2">
        <v>54328897</v>
      </c>
      <c r="EF1743" s="2">
        <v>8</v>
      </c>
      <c r="EG1743" s="2" t="s">
        <v>31</v>
      </c>
      <c r="EH1743" s="2">
        <v>0</v>
      </c>
      <c r="EI1743" s="2" t="s">
        <v>3</v>
      </c>
      <c r="EJ1743" s="2">
        <v>1</v>
      </c>
      <c r="EK1743" s="2">
        <v>500001</v>
      </c>
      <c r="EL1743" s="2" t="s">
        <v>32</v>
      </c>
      <c r="EM1743" s="2" t="s">
        <v>33</v>
      </c>
      <c r="EN1743" s="2"/>
      <c r="EO1743" s="2" t="s">
        <v>3</v>
      </c>
      <c r="EP1743" s="2"/>
      <c r="EQ1743" s="2">
        <v>0</v>
      </c>
      <c r="ER1743" s="2">
        <v>1.82</v>
      </c>
      <c r="ES1743" s="2">
        <v>1.82</v>
      </c>
      <c r="ET1743" s="2">
        <v>0</v>
      </c>
      <c r="EU1743" s="2">
        <v>0</v>
      </c>
      <c r="EV1743" s="2">
        <v>0</v>
      </c>
      <c r="EW1743" s="2">
        <v>0</v>
      </c>
      <c r="EX1743" s="2">
        <v>0</v>
      </c>
      <c r="EY1743" s="2"/>
      <c r="EZ1743" s="2"/>
      <c r="FA1743" s="2"/>
      <c r="FB1743" s="2"/>
      <c r="FC1743" s="2"/>
      <c r="FD1743" s="2"/>
      <c r="FE1743" s="2"/>
      <c r="FF1743" s="2"/>
      <c r="FG1743" s="2"/>
      <c r="FH1743" s="2"/>
      <c r="FI1743" s="2"/>
      <c r="FJ1743" s="2"/>
      <c r="FK1743" s="2"/>
      <c r="FL1743" s="2"/>
      <c r="FM1743" s="2"/>
      <c r="FN1743" s="2"/>
      <c r="FO1743" s="2"/>
      <c r="FP1743" s="2"/>
      <c r="FQ1743" s="2">
        <v>0</v>
      </c>
      <c r="FR1743" s="2">
        <f t="shared" si="1457"/>
        <v>0</v>
      </c>
      <c r="FS1743" s="2">
        <v>0</v>
      </c>
      <c r="FT1743" s="2"/>
      <c r="FU1743" s="2"/>
      <c r="FV1743" s="2"/>
      <c r="FW1743" s="2"/>
      <c r="FX1743" s="2">
        <v>0</v>
      </c>
      <c r="FY1743" s="2">
        <v>0</v>
      </c>
      <c r="FZ1743" s="2"/>
      <c r="GA1743" s="2" t="s">
        <v>3</v>
      </c>
      <c r="GB1743" s="2"/>
      <c r="GC1743" s="2"/>
      <c r="GD1743" s="2">
        <v>1</v>
      </c>
      <c r="GE1743" s="2"/>
      <c r="GF1743" s="2">
        <v>-386994921</v>
      </c>
      <c r="GG1743" s="2">
        <v>2</v>
      </c>
      <c r="GH1743" s="2">
        <v>1</v>
      </c>
      <c r="GI1743" s="2">
        <v>-2</v>
      </c>
      <c r="GJ1743" s="2">
        <v>0</v>
      </c>
      <c r="GK1743" s="2">
        <v>0</v>
      </c>
      <c r="GL1743" s="2">
        <f t="shared" si="1458"/>
        <v>0</v>
      </c>
      <c r="GM1743" s="2">
        <f t="shared" si="1459"/>
        <v>0</v>
      </c>
      <c r="GN1743" s="2">
        <f t="shared" si="1460"/>
        <v>0</v>
      </c>
      <c r="GO1743" s="2">
        <f t="shared" si="1461"/>
        <v>0</v>
      </c>
      <c r="GP1743" s="2">
        <f t="shared" si="1462"/>
        <v>0</v>
      </c>
      <c r="GQ1743" s="2"/>
      <c r="GR1743" s="2">
        <v>0</v>
      </c>
      <c r="GS1743" s="2">
        <v>3</v>
      </c>
      <c r="GT1743" s="2">
        <v>0</v>
      </c>
      <c r="GU1743" s="2" t="s">
        <v>3</v>
      </c>
      <c r="GV1743" s="2">
        <f t="shared" si="1463"/>
        <v>0</v>
      </c>
      <c r="GW1743" s="2">
        <v>1</v>
      </c>
      <c r="GX1743" s="2">
        <f t="shared" si="1464"/>
        <v>0</v>
      </c>
      <c r="GY1743" s="2"/>
      <c r="GZ1743" s="2"/>
      <c r="HA1743" s="2">
        <v>0</v>
      </c>
      <c r="HB1743" s="2">
        <v>0</v>
      </c>
      <c r="HC1743" s="2">
        <f t="shared" si="1465"/>
        <v>0</v>
      </c>
      <c r="HD1743" s="2"/>
      <c r="HE1743" s="2" t="s">
        <v>3</v>
      </c>
      <c r="HF1743" s="2" t="s">
        <v>3</v>
      </c>
      <c r="HG1743" s="2"/>
      <c r="HH1743" s="2"/>
      <c r="HI1743" s="2"/>
      <c r="HJ1743" s="2"/>
      <c r="HK1743" s="2"/>
      <c r="HL1743" s="2"/>
      <c r="HM1743" s="2" t="s">
        <v>3</v>
      </c>
      <c r="HN1743" s="2" t="s">
        <v>3</v>
      </c>
      <c r="HO1743" s="2" t="s">
        <v>3</v>
      </c>
      <c r="HP1743" s="2" t="s">
        <v>3</v>
      </c>
      <c r="HQ1743" s="2" t="s">
        <v>3</v>
      </c>
      <c r="HR1743" s="2"/>
      <c r="HS1743" s="2"/>
      <c r="HT1743" s="2"/>
      <c r="HU1743" s="2"/>
      <c r="HV1743" s="2"/>
      <c r="HW1743" s="2"/>
      <c r="HX1743" s="2"/>
      <c r="HY1743" s="2"/>
      <c r="HZ1743" s="2"/>
      <c r="IA1743" s="2"/>
      <c r="IB1743" s="2"/>
      <c r="IC1743" s="2"/>
      <c r="ID1743" s="2"/>
      <c r="IE1743" s="2"/>
      <c r="IF1743" s="2"/>
      <c r="IG1743" s="2"/>
      <c r="IH1743" s="2"/>
      <c r="II1743" s="2"/>
      <c r="IJ1743" s="2"/>
      <c r="IK1743" s="2">
        <v>0</v>
      </c>
      <c r="IL1743" s="2"/>
      <c r="IM1743" s="2"/>
      <c r="IN1743" s="2"/>
      <c r="IO1743" s="2"/>
      <c r="IP1743" s="2"/>
      <c r="IQ1743" s="2"/>
      <c r="IR1743" s="2"/>
      <c r="IS1743" s="2"/>
      <c r="IT1743" s="2"/>
      <c r="IU1743" s="2"/>
    </row>
    <row r="1744" spans="1:255" x14ac:dyDescent="0.2">
      <c r="A1744">
        <v>18</v>
      </c>
      <c r="B1744">
        <v>1</v>
      </c>
      <c r="C1744">
        <v>1458</v>
      </c>
      <c r="E1744" t="s">
        <v>758</v>
      </c>
      <c r="F1744" t="s">
        <v>66</v>
      </c>
      <c r="G1744" t="s">
        <v>67</v>
      </c>
      <c r="H1744" t="s">
        <v>68</v>
      </c>
      <c r="I1744">
        <f>I1738*J1744</f>
        <v>0</v>
      </c>
      <c r="J1744">
        <v>0.5</v>
      </c>
      <c r="K1744">
        <v>0.5</v>
      </c>
      <c r="L1744">
        <v>0.40150000000000002</v>
      </c>
      <c r="M1744">
        <v>0</v>
      </c>
      <c r="N1744">
        <f t="shared" si="1428"/>
        <v>0.40150000000000002</v>
      </c>
      <c r="O1744">
        <f t="shared" si="1429"/>
        <v>0</v>
      </c>
      <c r="P1744">
        <f t="shared" si="1430"/>
        <v>0</v>
      </c>
      <c r="Q1744">
        <f t="shared" si="1431"/>
        <v>0</v>
      </c>
      <c r="R1744">
        <f t="shared" si="1432"/>
        <v>0</v>
      </c>
      <c r="S1744">
        <f t="shared" si="1433"/>
        <v>0</v>
      </c>
      <c r="T1744">
        <f t="shared" si="1434"/>
        <v>0</v>
      </c>
      <c r="U1744">
        <f t="shared" si="1435"/>
        <v>0</v>
      </c>
      <c r="V1744">
        <f t="shared" si="1436"/>
        <v>0</v>
      </c>
      <c r="W1744">
        <f t="shared" si="1437"/>
        <v>0</v>
      </c>
      <c r="X1744">
        <f t="shared" si="1438"/>
        <v>0</v>
      </c>
      <c r="Y1744">
        <f t="shared" si="1439"/>
        <v>0</v>
      </c>
      <c r="AA1744">
        <v>69726884</v>
      </c>
      <c r="AB1744">
        <f t="shared" si="1440"/>
        <v>4.28</v>
      </c>
      <c r="AC1744">
        <f t="shared" si="1466"/>
        <v>4.28</v>
      </c>
      <c r="AD1744">
        <f t="shared" si="1441"/>
        <v>0</v>
      </c>
      <c r="AE1744">
        <f t="shared" si="1442"/>
        <v>0</v>
      </c>
      <c r="AF1744">
        <f t="shared" si="1443"/>
        <v>0</v>
      </c>
      <c r="AG1744">
        <f t="shared" si="1444"/>
        <v>0</v>
      </c>
      <c r="AH1744">
        <f t="shared" si="1445"/>
        <v>0</v>
      </c>
      <c r="AI1744">
        <f t="shared" si="1446"/>
        <v>0</v>
      </c>
      <c r="AJ1744">
        <f t="shared" si="1447"/>
        <v>0.03</v>
      </c>
      <c r="AK1744">
        <v>4.2799999999999994</v>
      </c>
      <c r="AL1744">
        <v>4.2799999999999994</v>
      </c>
      <c r="AM1744">
        <v>0</v>
      </c>
      <c r="AN1744">
        <v>0</v>
      </c>
      <c r="AO1744">
        <v>0</v>
      </c>
      <c r="AP1744">
        <v>0</v>
      </c>
      <c r="AQ1744">
        <v>0</v>
      </c>
      <c r="AR1744">
        <v>0</v>
      </c>
      <c r="AS1744">
        <v>0.03</v>
      </c>
      <c r="AT1744">
        <v>0</v>
      </c>
      <c r="AU1744">
        <v>0</v>
      </c>
      <c r="AV1744">
        <v>1</v>
      </c>
      <c r="AW1744">
        <v>1</v>
      </c>
      <c r="AZ1744">
        <v>1</v>
      </c>
      <c r="BA1744">
        <v>1</v>
      </c>
      <c r="BB1744">
        <v>1</v>
      </c>
      <c r="BC1744">
        <v>7.56</v>
      </c>
      <c r="BD1744" t="s">
        <v>3</v>
      </c>
      <c r="BE1744" t="s">
        <v>3</v>
      </c>
      <c r="BF1744" t="s">
        <v>3</v>
      </c>
      <c r="BG1744" t="s">
        <v>3</v>
      </c>
      <c r="BH1744">
        <v>3</v>
      </c>
      <c r="BI1744">
        <v>1</v>
      </c>
      <c r="BJ1744" t="s">
        <v>69</v>
      </c>
      <c r="BM1744">
        <v>500001</v>
      </c>
      <c r="BN1744">
        <v>0</v>
      </c>
      <c r="BO1744" t="s">
        <v>3</v>
      </c>
      <c r="BP1744">
        <v>0</v>
      </c>
      <c r="BQ1744">
        <v>8</v>
      </c>
      <c r="BR1744">
        <v>0</v>
      </c>
      <c r="BS1744">
        <v>1</v>
      </c>
      <c r="BT1744">
        <v>1</v>
      </c>
      <c r="BU1744">
        <v>1</v>
      </c>
      <c r="BV1744">
        <v>1</v>
      </c>
      <c r="BW1744">
        <v>1</v>
      </c>
      <c r="BX1744">
        <v>1</v>
      </c>
      <c r="BY1744" t="s">
        <v>3</v>
      </c>
      <c r="BZ1744">
        <v>0</v>
      </c>
      <c r="CA1744">
        <v>0</v>
      </c>
      <c r="CB1744" t="s">
        <v>3</v>
      </c>
      <c r="CE1744">
        <v>0</v>
      </c>
      <c r="CF1744">
        <v>0</v>
      </c>
      <c r="CG1744">
        <v>0</v>
      </c>
      <c r="CH1744">
        <v>132</v>
      </c>
      <c r="CI1744">
        <v>3</v>
      </c>
      <c r="CJ1744">
        <v>0</v>
      </c>
      <c r="CK1744">
        <v>0</v>
      </c>
      <c r="CL1744">
        <v>0</v>
      </c>
      <c r="CM1744">
        <v>0</v>
      </c>
      <c r="CN1744" t="s">
        <v>3</v>
      </c>
      <c r="CO1744">
        <v>0</v>
      </c>
      <c r="CP1744">
        <f t="shared" si="1448"/>
        <v>0</v>
      </c>
      <c r="CQ1744">
        <f t="shared" si="1449"/>
        <v>32.3568</v>
      </c>
      <c r="CR1744">
        <f t="shared" si="1450"/>
        <v>0</v>
      </c>
      <c r="CS1744">
        <f t="shared" si="1451"/>
        <v>0</v>
      </c>
      <c r="CT1744">
        <f t="shared" si="1452"/>
        <v>0</v>
      </c>
      <c r="CU1744">
        <f t="shared" si="1453"/>
        <v>0</v>
      </c>
      <c r="CV1744">
        <f t="shared" si="1454"/>
        <v>0</v>
      </c>
      <c r="CW1744">
        <f t="shared" si="1455"/>
        <v>0</v>
      </c>
      <c r="CX1744">
        <f t="shared" si="1456"/>
        <v>0.03</v>
      </c>
      <c r="CY1744">
        <f>(S1744+R1744)*(BZ1744/100)</f>
        <v>0</v>
      </c>
      <c r="CZ1744">
        <f>(S1744+R1744)*(CA1744/100)</f>
        <v>0</v>
      </c>
      <c r="DC1744" t="s">
        <v>3</v>
      </c>
      <c r="DD1744" t="s">
        <v>3</v>
      </c>
      <c r="DE1744" t="s">
        <v>3</v>
      </c>
      <c r="DF1744" t="s">
        <v>3</v>
      </c>
      <c r="DG1744" t="s">
        <v>3</v>
      </c>
      <c r="DH1744" t="s">
        <v>3</v>
      </c>
      <c r="DI1744" t="s">
        <v>3</v>
      </c>
      <c r="DJ1744" t="s">
        <v>3</v>
      </c>
      <c r="DK1744" t="s">
        <v>3</v>
      </c>
      <c r="DL1744" t="s">
        <v>3</v>
      </c>
      <c r="DM1744" t="s">
        <v>3</v>
      </c>
      <c r="DN1744">
        <v>0</v>
      </c>
      <c r="DO1744">
        <v>0</v>
      </c>
      <c r="DP1744">
        <v>1</v>
      </c>
      <c r="DQ1744">
        <v>1</v>
      </c>
      <c r="DU1744">
        <v>1009</v>
      </c>
      <c r="DV1744" t="s">
        <v>68</v>
      </c>
      <c r="DW1744" t="s">
        <v>68</v>
      </c>
      <c r="DX1744">
        <v>1</v>
      </c>
      <c r="DZ1744" t="s">
        <v>3</v>
      </c>
      <c r="EA1744" t="s">
        <v>3</v>
      </c>
      <c r="EB1744" t="s">
        <v>3</v>
      </c>
      <c r="EC1744" t="s">
        <v>3</v>
      </c>
      <c r="EE1744">
        <v>54328897</v>
      </c>
      <c r="EF1744">
        <v>8</v>
      </c>
      <c r="EG1744" t="s">
        <v>31</v>
      </c>
      <c r="EH1744">
        <v>0</v>
      </c>
      <c r="EI1744" t="s">
        <v>3</v>
      </c>
      <c r="EJ1744">
        <v>1</v>
      </c>
      <c r="EK1744">
        <v>500001</v>
      </c>
      <c r="EL1744" t="s">
        <v>32</v>
      </c>
      <c r="EM1744" t="s">
        <v>33</v>
      </c>
      <c r="EO1744" t="s">
        <v>3</v>
      </c>
      <c r="EQ1744">
        <v>0</v>
      </c>
      <c r="ER1744">
        <v>31</v>
      </c>
      <c r="ES1744">
        <v>4.2799999999999994</v>
      </c>
      <c r="ET1744">
        <v>0</v>
      </c>
      <c r="EU1744">
        <v>0</v>
      </c>
      <c r="EV1744">
        <v>0</v>
      </c>
      <c r="EW1744">
        <v>0</v>
      </c>
      <c r="EX1744">
        <v>0</v>
      </c>
      <c r="EZ1744">
        <v>5</v>
      </c>
      <c r="FC1744">
        <v>0</v>
      </c>
      <c r="FD1744">
        <v>18</v>
      </c>
      <c r="FF1744">
        <v>31</v>
      </c>
      <c r="FQ1744">
        <v>0</v>
      </c>
      <c r="FR1744">
        <f t="shared" si="1457"/>
        <v>0</v>
      </c>
      <c r="FS1744">
        <v>0</v>
      </c>
      <c r="FX1744">
        <v>0</v>
      </c>
      <c r="FY1744">
        <v>0</v>
      </c>
      <c r="GA1744" t="s">
        <v>70</v>
      </c>
      <c r="GD1744">
        <v>1</v>
      </c>
      <c r="GF1744">
        <v>-386994921</v>
      </c>
      <c r="GG1744">
        <v>2</v>
      </c>
      <c r="GH1744">
        <v>3</v>
      </c>
      <c r="GI1744">
        <v>5</v>
      </c>
      <c r="GJ1744">
        <v>0</v>
      </c>
      <c r="GK1744">
        <v>0</v>
      </c>
      <c r="GL1744">
        <f t="shared" si="1458"/>
        <v>0</v>
      </c>
      <c r="GM1744">
        <f t="shared" si="1459"/>
        <v>0</v>
      </c>
      <c r="GN1744">
        <f t="shared" si="1460"/>
        <v>0</v>
      </c>
      <c r="GO1744">
        <f t="shared" si="1461"/>
        <v>0</v>
      </c>
      <c r="GP1744">
        <f t="shared" si="1462"/>
        <v>0</v>
      </c>
      <c r="GR1744">
        <v>1</v>
      </c>
      <c r="GS1744">
        <v>1</v>
      </c>
      <c r="GT1744">
        <v>0</v>
      </c>
      <c r="GU1744" t="s">
        <v>3</v>
      </c>
      <c r="GV1744">
        <f t="shared" si="1463"/>
        <v>0</v>
      </c>
      <c r="GW1744">
        <v>1</v>
      </c>
      <c r="GX1744">
        <f t="shared" si="1464"/>
        <v>0</v>
      </c>
      <c r="HA1744">
        <v>0</v>
      </c>
      <c r="HB1744">
        <v>0</v>
      </c>
      <c r="HC1744">
        <f t="shared" si="1465"/>
        <v>0</v>
      </c>
      <c r="HE1744" t="s">
        <v>35</v>
      </c>
      <c r="HF1744" t="s">
        <v>36</v>
      </c>
      <c r="HM1744" t="s">
        <v>3</v>
      </c>
      <c r="HN1744" t="s">
        <v>3</v>
      </c>
      <c r="HO1744" t="s">
        <v>3</v>
      </c>
      <c r="HP1744" t="s">
        <v>3</v>
      </c>
      <c r="HQ1744" t="s">
        <v>3</v>
      </c>
      <c r="IK1744">
        <v>0</v>
      </c>
    </row>
    <row r="1745" spans="1:255" x14ac:dyDescent="0.2">
      <c r="A1745" s="2">
        <v>18</v>
      </c>
      <c r="B1745" s="2">
        <v>1</v>
      </c>
      <c r="C1745" s="2">
        <v>1447</v>
      </c>
      <c r="D1745" s="2"/>
      <c r="E1745" s="2" t="s">
        <v>759</v>
      </c>
      <c r="F1745" s="2" t="s">
        <v>72</v>
      </c>
      <c r="G1745" s="2" t="s">
        <v>73</v>
      </c>
      <c r="H1745" s="2" t="s">
        <v>68</v>
      </c>
      <c r="I1745" s="2">
        <f>I1737*J1745</f>
        <v>0</v>
      </c>
      <c r="J1745" s="2">
        <v>450</v>
      </c>
      <c r="K1745" s="2">
        <v>450</v>
      </c>
      <c r="L1745" s="2">
        <v>361.35</v>
      </c>
      <c r="M1745" s="2">
        <v>0</v>
      </c>
      <c r="N1745" s="2">
        <f t="shared" si="1428"/>
        <v>361.35</v>
      </c>
      <c r="O1745" s="2">
        <f t="shared" si="1429"/>
        <v>0</v>
      </c>
      <c r="P1745" s="2">
        <f t="shared" si="1430"/>
        <v>0</v>
      </c>
      <c r="Q1745" s="2">
        <f t="shared" si="1431"/>
        <v>0</v>
      </c>
      <c r="R1745" s="2">
        <f t="shared" si="1432"/>
        <v>0</v>
      </c>
      <c r="S1745" s="2">
        <f t="shared" si="1433"/>
        <v>0</v>
      </c>
      <c r="T1745" s="2">
        <f t="shared" si="1434"/>
        <v>0</v>
      </c>
      <c r="U1745" s="2">
        <f t="shared" si="1435"/>
        <v>0</v>
      </c>
      <c r="V1745" s="2">
        <f t="shared" si="1436"/>
        <v>0</v>
      </c>
      <c r="W1745" s="2">
        <f t="shared" si="1437"/>
        <v>0</v>
      </c>
      <c r="X1745" s="2">
        <f t="shared" si="1438"/>
        <v>0</v>
      </c>
      <c r="Y1745" s="2">
        <f t="shared" si="1439"/>
        <v>0</v>
      </c>
      <c r="Z1745" s="2"/>
      <c r="AA1745" s="2">
        <v>69726971</v>
      </c>
      <c r="AB1745" s="2">
        <f t="shared" si="1440"/>
        <v>1.38</v>
      </c>
      <c r="AC1745" s="2">
        <f t="shared" si="1466"/>
        <v>1.38</v>
      </c>
      <c r="AD1745" s="2">
        <f t="shared" si="1441"/>
        <v>0</v>
      </c>
      <c r="AE1745" s="2">
        <f t="shared" si="1442"/>
        <v>0</v>
      </c>
      <c r="AF1745" s="2">
        <f t="shared" si="1443"/>
        <v>0</v>
      </c>
      <c r="AG1745" s="2">
        <f t="shared" si="1444"/>
        <v>0</v>
      </c>
      <c r="AH1745" s="2">
        <f t="shared" si="1445"/>
        <v>0</v>
      </c>
      <c r="AI1745" s="2">
        <f t="shared" si="1446"/>
        <v>0</v>
      </c>
      <c r="AJ1745" s="2">
        <f t="shared" si="1447"/>
        <v>0.01</v>
      </c>
      <c r="AK1745" s="2">
        <v>1.38</v>
      </c>
      <c r="AL1745" s="2">
        <v>1.38</v>
      </c>
      <c r="AM1745" s="2">
        <v>0</v>
      </c>
      <c r="AN1745" s="2">
        <v>0</v>
      </c>
      <c r="AO1745" s="2">
        <v>0</v>
      </c>
      <c r="AP1745" s="2">
        <v>0</v>
      </c>
      <c r="AQ1745" s="2">
        <v>0</v>
      </c>
      <c r="AR1745" s="2">
        <v>0</v>
      </c>
      <c r="AS1745" s="2">
        <v>0.01</v>
      </c>
      <c r="AT1745" s="2">
        <v>0</v>
      </c>
      <c r="AU1745" s="2">
        <v>0</v>
      </c>
      <c r="AV1745" s="2">
        <v>1</v>
      </c>
      <c r="AW1745" s="2">
        <v>1</v>
      </c>
      <c r="AX1745" s="2"/>
      <c r="AY1745" s="2"/>
      <c r="AZ1745" s="2">
        <v>1</v>
      </c>
      <c r="BA1745" s="2">
        <v>1</v>
      </c>
      <c r="BB1745" s="2">
        <v>1</v>
      </c>
      <c r="BC1745" s="2">
        <v>1</v>
      </c>
      <c r="BD1745" s="2" t="s">
        <v>3</v>
      </c>
      <c r="BE1745" s="2" t="s">
        <v>3</v>
      </c>
      <c r="BF1745" s="2" t="s">
        <v>3</v>
      </c>
      <c r="BG1745" s="2" t="s">
        <v>3</v>
      </c>
      <c r="BH1745" s="2">
        <v>3</v>
      </c>
      <c r="BI1745" s="2">
        <v>1</v>
      </c>
      <c r="BJ1745" s="2" t="s">
        <v>74</v>
      </c>
      <c r="BK1745" s="2"/>
      <c r="BL1745" s="2"/>
      <c r="BM1745" s="2">
        <v>500001</v>
      </c>
      <c r="BN1745" s="2">
        <v>0</v>
      </c>
      <c r="BO1745" s="2" t="s">
        <v>3</v>
      </c>
      <c r="BP1745" s="2">
        <v>0</v>
      </c>
      <c r="BQ1745" s="2">
        <v>8</v>
      </c>
      <c r="BR1745" s="2">
        <v>0</v>
      </c>
      <c r="BS1745" s="2">
        <v>1</v>
      </c>
      <c r="BT1745" s="2">
        <v>1</v>
      </c>
      <c r="BU1745" s="2">
        <v>1</v>
      </c>
      <c r="BV1745" s="2">
        <v>1</v>
      </c>
      <c r="BW1745" s="2">
        <v>1</v>
      </c>
      <c r="BX1745" s="2">
        <v>1</v>
      </c>
      <c r="BY1745" s="2" t="s">
        <v>3</v>
      </c>
      <c r="BZ1745" s="2">
        <v>0</v>
      </c>
      <c r="CA1745" s="2">
        <v>0</v>
      </c>
      <c r="CB1745" s="2" t="s">
        <v>3</v>
      </c>
      <c r="CC1745" s="2"/>
      <c r="CD1745" s="2"/>
      <c r="CE1745" s="2">
        <v>0</v>
      </c>
      <c r="CF1745" s="2">
        <v>0</v>
      </c>
      <c r="CG1745" s="2">
        <v>0</v>
      </c>
      <c r="CH1745" s="2">
        <v>132</v>
      </c>
      <c r="CI1745" s="2">
        <v>4</v>
      </c>
      <c r="CJ1745" s="2">
        <v>0</v>
      </c>
      <c r="CK1745" s="2">
        <v>0</v>
      </c>
      <c r="CL1745" s="2">
        <v>0</v>
      </c>
      <c r="CM1745" s="2">
        <v>0</v>
      </c>
      <c r="CN1745" s="2" t="s">
        <v>3</v>
      </c>
      <c r="CO1745" s="2">
        <v>0</v>
      </c>
      <c r="CP1745" s="2">
        <f t="shared" si="1448"/>
        <v>0</v>
      </c>
      <c r="CQ1745" s="2">
        <f t="shared" si="1449"/>
        <v>1.38</v>
      </c>
      <c r="CR1745" s="2">
        <f t="shared" si="1450"/>
        <v>0</v>
      </c>
      <c r="CS1745" s="2">
        <f t="shared" si="1451"/>
        <v>0</v>
      </c>
      <c r="CT1745" s="2">
        <f t="shared" si="1452"/>
        <v>0</v>
      </c>
      <c r="CU1745" s="2">
        <f t="shared" si="1453"/>
        <v>0</v>
      </c>
      <c r="CV1745" s="2">
        <f t="shared" si="1454"/>
        <v>0</v>
      </c>
      <c r="CW1745" s="2">
        <f t="shared" si="1455"/>
        <v>0</v>
      </c>
      <c r="CX1745" s="2">
        <f t="shared" si="1456"/>
        <v>0.01</v>
      </c>
      <c r="CY1745" s="2">
        <f>(((S1745+R1745)*AT1745)/100)</f>
        <v>0</v>
      </c>
      <c r="CZ1745" s="2">
        <f>(((S1745+R1745)*AU1745)/100)</f>
        <v>0</v>
      </c>
      <c r="DA1745" s="2"/>
      <c r="DB1745" s="2"/>
      <c r="DC1745" s="2" t="s">
        <v>3</v>
      </c>
      <c r="DD1745" s="2" t="s">
        <v>3</v>
      </c>
      <c r="DE1745" s="2" t="s">
        <v>3</v>
      </c>
      <c r="DF1745" s="2" t="s">
        <v>3</v>
      </c>
      <c r="DG1745" s="2" t="s">
        <v>3</v>
      </c>
      <c r="DH1745" s="2" t="s">
        <v>3</v>
      </c>
      <c r="DI1745" s="2" t="s">
        <v>3</v>
      </c>
      <c r="DJ1745" s="2" t="s">
        <v>3</v>
      </c>
      <c r="DK1745" s="2" t="s">
        <v>3</v>
      </c>
      <c r="DL1745" s="2" t="s">
        <v>3</v>
      </c>
      <c r="DM1745" s="2" t="s">
        <v>3</v>
      </c>
      <c r="DN1745" s="2">
        <v>0</v>
      </c>
      <c r="DO1745" s="2">
        <v>0</v>
      </c>
      <c r="DP1745" s="2">
        <v>1</v>
      </c>
      <c r="DQ1745" s="2">
        <v>1</v>
      </c>
      <c r="DR1745" s="2"/>
      <c r="DS1745" s="2"/>
      <c r="DT1745" s="2"/>
      <c r="DU1745" s="2">
        <v>1009</v>
      </c>
      <c r="DV1745" s="2" t="s">
        <v>68</v>
      </c>
      <c r="DW1745" s="2" t="s">
        <v>68</v>
      </c>
      <c r="DX1745" s="2">
        <v>1</v>
      </c>
      <c r="DY1745" s="2"/>
      <c r="DZ1745" s="2" t="s">
        <v>3</v>
      </c>
      <c r="EA1745" s="2" t="s">
        <v>3</v>
      </c>
      <c r="EB1745" s="2" t="s">
        <v>3</v>
      </c>
      <c r="EC1745" s="2" t="s">
        <v>3</v>
      </c>
      <c r="ED1745" s="2"/>
      <c r="EE1745" s="2">
        <v>54328897</v>
      </c>
      <c r="EF1745" s="2">
        <v>8</v>
      </c>
      <c r="EG1745" s="2" t="s">
        <v>31</v>
      </c>
      <c r="EH1745" s="2">
        <v>0</v>
      </c>
      <c r="EI1745" s="2" t="s">
        <v>3</v>
      </c>
      <c r="EJ1745" s="2">
        <v>1</v>
      </c>
      <c r="EK1745" s="2">
        <v>500001</v>
      </c>
      <c r="EL1745" s="2" t="s">
        <v>32</v>
      </c>
      <c r="EM1745" s="2" t="s">
        <v>33</v>
      </c>
      <c r="EN1745" s="2"/>
      <c r="EO1745" s="2" t="s">
        <v>3</v>
      </c>
      <c r="EP1745" s="2"/>
      <c r="EQ1745" s="2">
        <v>0</v>
      </c>
      <c r="ER1745" s="2">
        <v>1.38</v>
      </c>
      <c r="ES1745" s="2">
        <v>1.38</v>
      </c>
      <c r="ET1745" s="2">
        <v>0</v>
      </c>
      <c r="EU1745" s="2">
        <v>0</v>
      </c>
      <c r="EV1745" s="2">
        <v>0</v>
      </c>
      <c r="EW1745" s="2">
        <v>0</v>
      </c>
      <c r="EX1745" s="2">
        <v>0</v>
      </c>
      <c r="EY1745" s="2"/>
      <c r="EZ1745" s="2"/>
      <c r="FA1745" s="2"/>
      <c r="FB1745" s="2"/>
      <c r="FC1745" s="2"/>
      <c r="FD1745" s="2"/>
      <c r="FE1745" s="2"/>
      <c r="FF1745" s="2"/>
      <c r="FG1745" s="2"/>
      <c r="FH1745" s="2"/>
      <c r="FI1745" s="2"/>
      <c r="FJ1745" s="2"/>
      <c r="FK1745" s="2"/>
      <c r="FL1745" s="2"/>
      <c r="FM1745" s="2"/>
      <c r="FN1745" s="2"/>
      <c r="FO1745" s="2"/>
      <c r="FP1745" s="2"/>
      <c r="FQ1745" s="2">
        <v>0</v>
      </c>
      <c r="FR1745" s="2">
        <f t="shared" si="1457"/>
        <v>0</v>
      </c>
      <c r="FS1745" s="2">
        <v>0</v>
      </c>
      <c r="FT1745" s="2"/>
      <c r="FU1745" s="2"/>
      <c r="FV1745" s="2"/>
      <c r="FW1745" s="2"/>
      <c r="FX1745" s="2">
        <v>0</v>
      </c>
      <c r="FY1745" s="2">
        <v>0</v>
      </c>
      <c r="FZ1745" s="2"/>
      <c r="GA1745" s="2" t="s">
        <v>3</v>
      </c>
      <c r="GB1745" s="2"/>
      <c r="GC1745" s="2"/>
      <c r="GD1745" s="2">
        <v>1</v>
      </c>
      <c r="GE1745" s="2"/>
      <c r="GF1745" s="2">
        <v>-2018777761</v>
      </c>
      <c r="GG1745" s="2">
        <v>2</v>
      </c>
      <c r="GH1745" s="2">
        <v>1</v>
      </c>
      <c r="GI1745" s="2">
        <v>-2</v>
      </c>
      <c r="GJ1745" s="2">
        <v>0</v>
      </c>
      <c r="GK1745" s="2">
        <v>0</v>
      </c>
      <c r="GL1745" s="2">
        <f t="shared" si="1458"/>
        <v>0</v>
      </c>
      <c r="GM1745" s="2">
        <f t="shared" si="1459"/>
        <v>0</v>
      </c>
      <c r="GN1745" s="2">
        <f t="shared" si="1460"/>
        <v>0</v>
      </c>
      <c r="GO1745" s="2">
        <f t="shared" si="1461"/>
        <v>0</v>
      </c>
      <c r="GP1745" s="2">
        <f t="shared" si="1462"/>
        <v>0</v>
      </c>
      <c r="GQ1745" s="2"/>
      <c r="GR1745" s="2">
        <v>0</v>
      </c>
      <c r="GS1745" s="2">
        <v>3</v>
      </c>
      <c r="GT1745" s="2">
        <v>0</v>
      </c>
      <c r="GU1745" s="2" t="s">
        <v>3</v>
      </c>
      <c r="GV1745" s="2">
        <f t="shared" si="1463"/>
        <v>0</v>
      </c>
      <c r="GW1745" s="2">
        <v>1</v>
      </c>
      <c r="GX1745" s="2">
        <f t="shared" si="1464"/>
        <v>0</v>
      </c>
      <c r="GY1745" s="2"/>
      <c r="GZ1745" s="2"/>
      <c r="HA1745" s="2">
        <v>0</v>
      </c>
      <c r="HB1745" s="2">
        <v>0</v>
      </c>
      <c r="HC1745" s="2">
        <f t="shared" si="1465"/>
        <v>0</v>
      </c>
      <c r="HD1745" s="2"/>
      <c r="HE1745" s="2" t="s">
        <v>3</v>
      </c>
      <c r="HF1745" s="2" t="s">
        <v>3</v>
      </c>
      <c r="HG1745" s="2"/>
      <c r="HH1745" s="2"/>
      <c r="HI1745" s="2"/>
      <c r="HJ1745" s="2"/>
      <c r="HK1745" s="2"/>
      <c r="HL1745" s="2"/>
      <c r="HM1745" s="2" t="s">
        <v>3</v>
      </c>
      <c r="HN1745" s="2" t="s">
        <v>3</v>
      </c>
      <c r="HO1745" s="2" t="s">
        <v>3</v>
      </c>
      <c r="HP1745" s="2" t="s">
        <v>3</v>
      </c>
      <c r="HQ1745" s="2" t="s">
        <v>3</v>
      </c>
      <c r="HR1745" s="2"/>
      <c r="HS1745" s="2"/>
      <c r="HT1745" s="2"/>
      <c r="HU1745" s="2"/>
      <c r="HV1745" s="2"/>
      <c r="HW1745" s="2"/>
      <c r="HX1745" s="2"/>
      <c r="HY1745" s="2"/>
      <c r="HZ1745" s="2"/>
      <c r="IA1745" s="2"/>
      <c r="IB1745" s="2"/>
      <c r="IC1745" s="2"/>
      <c r="ID1745" s="2"/>
      <c r="IE1745" s="2"/>
      <c r="IF1745" s="2"/>
      <c r="IG1745" s="2"/>
      <c r="IH1745" s="2"/>
      <c r="II1745" s="2"/>
      <c r="IJ1745" s="2"/>
      <c r="IK1745" s="2">
        <v>0</v>
      </c>
      <c r="IL1745" s="2"/>
      <c r="IM1745" s="2"/>
      <c r="IN1745" s="2"/>
      <c r="IO1745" s="2"/>
      <c r="IP1745" s="2"/>
      <c r="IQ1745" s="2"/>
      <c r="IR1745" s="2"/>
      <c r="IS1745" s="2"/>
      <c r="IT1745" s="2"/>
      <c r="IU1745" s="2"/>
    </row>
    <row r="1746" spans="1:255" x14ac:dyDescent="0.2">
      <c r="A1746">
        <v>18</v>
      </c>
      <c r="B1746">
        <v>1</v>
      </c>
      <c r="C1746">
        <v>1459</v>
      </c>
      <c r="E1746" t="s">
        <v>759</v>
      </c>
      <c r="F1746" t="s">
        <v>72</v>
      </c>
      <c r="G1746" t="s">
        <v>73</v>
      </c>
      <c r="H1746" t="s">
        <v>68</v>
      </c>
      <c r="I1746">
        <f>I1738*J1746</f>
        <v>0</v>
      </c>
      <c r="J1746">
        <v>450</v>
      </c>
      <c r="K1746">
        <v>450</v>
      </c>
      <c r="L1746">
        <v>361.35</v>
      </c>
      <c r="M1746">
        <v>0</v>
      </c>
      <c r="N1746">
        <f t="shared" si="1428"/>
        <v>361.35</v>
      </c>
      <c r="O1746">
        <f t="shared" si="1429"/>
        <v>0</v>
      </c>
      <c r="P1746">
        <f t="shared" si="1430"/>
        <v>0</v>
      </c>
      <c r="Q1746">
        <f t="shared" si="1431"/>
        <v>0</v>
      </c>
      <c r="R1746">
        <f t="shared" si="1432"/>
        <v>0</v>
      </c>
      <c r="S1746">
        <f t="shared" si="1433"/>
        <v>0</v>
      </c>
      <c r="T1746">
        <f t="shared" si="1434"/>
        <v>0</v>
      </c>
      <c r="U1746">
        <f t="shared" si="1435"/>
        <v>0</v>
      </c>
      <c r="V1746">
        <f t="shared" si="1436"/>
        <v>0</v>
      </c>
      <c r="W1746">
        <f t="shared" si="1437"/>
        <v>0</v>
      </c>
      <c r="X1746">
        <f t="shared" si="1438"/>
        <v>0</v>
      </c>
      <c r="Y1746">
        <f t="shared" si="1439"/>
        <v>0</v>
      </c>
      <c r="AA1746">
        <v>69726884</v>
      </c>
      <c r="AB1746">
        <f t="shared" si="1440"/>
        <v>1.06</v>
      </c>
      <c r="AC1746">
        <f t="shared" si="1466"/>
        <v>1.06</v>
      </c>
      <c r="AD1746">
        <f t="shared" si="1441"/>
        <v>0</v>
      </c>
      <c r="AE1746">
        <f t="shared" si="1442"/>
        <v>0</v>
      </c>
      <c r="AF1746">
        <f t="shared" si="1443"/>
        <v>0</v>
      </c>
      <c r="AG1746">
        <f t="shared" si="1444"/>
        <v>0</v>
      </c>
      <c r="AH1746">
        <f t="shared" si="1445"/>
        <v>0</v>
      </c>
      <c r="AI1746">
        <f t="shared" si="1446"/>
        <v>0</v>
      </c>
      <c r="AJ1746">
        <f t="shared" si="1447"/>
        <v>0.01</v>
      </c>
      <c r="AK1746">
        <v>1.06</v>
      </c>
      <c r="AL1746">
        <v>1.06</v>
      </c>
      <c r="AM1746">
        <v>0</v>
      </c>
      <c r="AN1746">
        <v>0</v>
      </c>
      <c r="AO1746">
        <v>0</v>
      </c>
      <c r="AP1746">
        <v>0</v>
      </c>
      <c r="AQ1746">
        <v>0</v>
      </c>
      <c r="AR1746">
        <v>0</v>
      </c>
      <c r="AS1746">
        <v>0.01</v>
      </c>
      <c r="AT1746">
        <v>0</v>
      </c>
      <c r="AU1746">
        <v>0</v>
      </c>
      <c r="AV1746">
        <v>1</v>
      </c>
      <c r="AW1746">
        <v>1</v>
      </c>
      <c r="AZ1746">
        <v>1</v>
      </c>
      <c r="BA1746">
        <v>1</v>
      </c>
      <c r="BB1746">
        <v>1</v>
      </c>
      <c r="BC1746">
        <v>7.56</v>
      </c>
      <c r="BD1746" t="s">
        <v>3</v>
      </c>
      <c r="BE1746" t="s">
        <v>3</v>
      </c>
      <c r="BF1746" t="s">
        <v>3</v>
      </c>
      <c r="BG1746" t="s">
        <v>3</v>
      </c>
      <c r="BH1746">
        <v>3</v>
      </c>
      <c r="BI1746">
        <v>1</v>
      </c>
      <c r="BJ1746" t="s">
        <v>74</v>
      </c>
      <c r="BM1746">
        <v>500001</v>
      </c>
      <c r="BN1746">
        <v>0</v>
      </c>
      <c r="BO1746" t="s">
        <v>3</v>
      </c>
      <c r="BP1746">
        <v>0</v>
      </c>
      <c r="BQ1746">
        <v>8</v>
      </c>
      <c r="BR1746">
        <v>0</v>
      </c>
      <c r="BS1746">
        <v>1</v>
      </c>
      <c r="BT1746">
        <v>1</v>
      </c>
      <c r="BU1746">
        <v>1</v>
      </c>
      <c r="BV1746">
        <v>1</v>
      </c>
      <c r="BW1746">
        <v>1</v>
      </c>
      <c r="BX1746">
        <v>1</v>
      </c>
      <c r="BY1746" t="s">
        <v>3</v>
      </c>
      <c r="BZ1746">
        <v>0</v>
      </c>
      <c r="CA1746">
        <v>0</v>
      </c>
      <c r="CB1746" t="s">
        <v>3</v>
      </c>
      <c r="CE1746">
        <v>0</v>
      </c>
      <c r="CF1746">
        <v>0</v>
      </c>
      <c r="CG1746">
        <v>0</v>
      </c>
      <c r="CH1746">
        <v>132</v>
      </c>
      <c r="CI1746">
        <v>4</v>
      </c>
      <c r="CJ1746">
        <v>0</v>
      </c>
      <c r="CK1746">
        <v>0</v>
      </c>
      <c r="CL1746">
        <v>0</v>
      </c>
      <c r="CM1746">
        <v>0</v>
      </c>
      <c r="CN1746" t="s">
        <v>3</v>
      </c>
      <c r="CO1746">
        <v>0</v>
      </c>
      <c r="CP1746">
        <f t="shared" si="1448"/>
        <v>0</v>
      </c>
      <c r="CQ1746">
        <f t="shared" si="1449"/>
        <v>8.0136000000000003</v>
      </c>
      <c r="CR1746">
        <f t="shared" si="1450"/>
        <v>0</v>
      </c>
      <c r="CS1746">
        <f t="shared" si="1451"/>
        <v>0</v>
      </c>
      <c r="CT1746">
        <f t="shared" si="1452"/>
        <v>0</v>
      </c>
      <c r="CU1746">
        <f t="shared" si="1453"/>
        <v>0</v>
      </c>
      <c r="CV1746">
        <f t="shared" si="1454"/>
        <v>0</v>
      </c>
      <c r="CW1746">
        <f t="shared" si="1455"/>
        <v>0</v>
      </c>
      <c r="CX1746">
        <f t="shared" si="1456"/>
        <v>0.01</v>
      </c>
      <c r="CY1746">
        <f>(S1746+R1746)*(BZ1746/100)</f>
        <v>0</v>
      </c>
      <c r="CZ1746">
        <f>(S1746+R1746)*(CA1746/100)</f>
        <v>0</v>
      </c>
      <c r="DC1746" t="s">
        <v>3</v>
      </c>
      <c r="DD1746" t="s">
        <v>3</v>
      </c>
      <c r="DE1746" t="s">
        <v>3</v>
      </c>
      <c r="DF1746" t="s">
        <v>3</v>
      </c>
      <c r="DG1746" t="s">
        <v>3</v>
      </c>
      <c r="DH1746" t="s">
        <v>3</v>
      </c>
      <c r="DI1746" t="s">
        <v>3</v>
      </c>
      <c r="DJ1746" t="s">
        <v>3</v>
      </c>
      <c r="DK1746" t="s">
        <v>3</v>
      </c>
      <c r="DL1746" t="s">
        <v>3</v>
      </c>
      <c r="DM1746" t="s">
        <v>3</v>
      </c>
      <c r="DN1746">
        <v>0</v>
      </c>
      <c r="DO1746">
        <v>0</v>
      </c>
      <c r="DP1746">
        <v>1</v>
      </c>
      <c r="DQ1746">
        <v>1</v>
      </c>
      <c r="DU1746">
        <v>1009</v>
      </c>
      <c r="DV1746" t="s">
        <v>68</v>
      </c>
      <c r="DW1746" t="s">
        <v>68</v>
      </c>
      <c r="DX1746">
        <v>1</v>
      </c>
      <c r="DZ1746" t="s">
        <v>3</v>
      </c>
      <c r="EA1746" t="s">
        <v>3</v>
      </c>
      <c r="EB1746" t="s">
        <v>3</v>
      </c>
      <c r="EC1746" t="s">
        <v>3</v>
      </c>
      <c r="EE1746">
        <v>54328897</v>
      </c>
      <c r="EF1746">
        <v>8</v>
      </c>
      <c r="EG1746" t="s">
        <v>31</v>
      </c>
      <c r="EH1746">
        <v>0</v>
      </c>
      <c r="EI1746" t="s">
        <v>3</v>
      </c>
      <c r="EJ1746">
        <v>1</v>
      </c>
      <c r="EK1746">
        <v>500001</v>
      </c>
      <c r="EL1746" t="s">
        <v>32</v>
      </c>
      <c r="EM1746" t="s">
        <v>33</v>
      </c>
      <c r="EO1746" t="s">
        <v>3</v>
      </c>
      <c r="EQ1746">
        <v>0</v>
      </c>
      <c r="ER1746">
        <v>7.63</v>
      </c>
      <c r="ES1746">
        <v>1.06</v>
      </c>
      <c r="ET1746">
        <v>0</v>
      </c>
      <c r="EU1746">
        <v>0</v>
      </c>
      <c r="EV1746">
        <v>0</v>
      </c>
      <c r="EW1746">
        <v>0</v>
      </c>
      <c r="EX1746">
        <v>0</v>
      </c>
      <c r="EZ1746">
        <v>5</v>
      </c>
      <c r="FC1746">
        <v>0</v>
      </c>
      <c r="FD1746">
        <v>18</v>
      </c>
      <c r="FF1746">
        <v>7.63</v>
      </c>
      <c r="FQ1746">
        <v>0</v>
      </c>
      <c r="FR1746">
        <f t="shared" si="1457"/>
        <v>0</v>
      </c>
      <c r="FS1746">
        <v>0</v>
      </c>
      <c r="FX1746">
        <v>0</v>
      </c>
      <c r="FY1746">
        <v>0</v>
      </c>
      <c r="GA1746" t="s">
        <v>75</v>
      </c>
      <c r="GD1746">
        <v>1</v>
      </c>
      <c r="GF1746">
        <v>-2018777761</v>
      </c>
      <c r="GG1746">
        <v>2</v>
      </c>
      <c r="GH1746">
        <v>3</v>
      </c>
      <c r="GI1746">
        <v>5</v>
      </c>
      <c r="GJ1746">
        <v>0</v>
      </c>
      <c r="GK1746">
        <v>0</v>
      </c>
      <c r="GL1746">
        <f t="shared" si="1458"/>
        <v>0</v>
      </c>
      <c r="GM1746">
        <f t="shared" si="1459"/>
        <v>0</v>
      </c>
      <c r="GN1746">
        <f t="shared" si="1460"/>
        <v>0</v>
      </c>
      <c r="GO1746">
        <f t="shared" si="1461"/>
        <v>0</v>
      </c>
      <c r="GP1746">
        <f t="shared" si="1462"/>
        <v>0</v>
      </c>
      <c r="GR1746">
        <v>1</v>
      </c>
      <c r="GS1746">
        <v>1</v>
      </c>
      <c r="GT1746">
        <v>0</v>
      </c>
      <c r="GU1746" t="s">
        <v>3</v>
      </c>
      <c r="GV1746">
        <f t="shared" si="1463"/>
        <v>0</v>
      </c>
      <c r="GW1746">
        <v>1</v>
      </c>
      <c r="GX1746">
        <f t="shared" si="1464"/>
        <v>0</v>
      </c>
      <c r="HA1746">
        <v>0</v>
      </c>
      <c r="HB1746">
        <v>0</v>
      </c>
      <c r="HC1746">
        <f t="shared" si="1465"/>
        <v>0</v>
      </c>
      <c r="HE1746" t="s">
        <v>35</v>
      </c>
      <c r="HF1746" t="s">
        <v>36</v>
      </c>
      <c r="HM1746" t="s">
        <v>3</v>
      </c>
      <c r="HN1746" t="s">
        <v>3</v>
      </c>
      <c r="HO1746" t="s">
        <v>3</v>
      </c>
      <c r="HP1746" t="s">
        <v>3</v>
      </c>
      <c r="HQ1746" t="s">
        <v>3</v>
      </c>
      <c r="IK1746">
        <v>0</v>
      </c>
    </row>
    <row r="1747" spans="1:255" x14ac:dyDescent="0.2">
      <c r="A1747" s="2">
        <v>18</v>
      </c>
      <c r="B1747" s="2">
        <v>1</v>
      </c>
      <c r="C1747" s="2">
        <v>1448</v>
      </c>
      <c r="D1747" s="2"/>
      <c r="E1747" s="2" t="s">
        <v>760</v>
      </c>
      <c r="F1747" s="2" t="s">
        <v>76</v>
      </c>
      <c r="G1747" s="2" t="s">
        <v>77</v>
      </c>
      <c r="H1747" s="2" t="s">
        <v>78</v>
      </c>
      <c r="I1747" s="2">
        <f>I1737*J1747</f>
        <v>0</v>
      </c>
      <c r="J1747" s="2">
        <v>0.05</v>
      </c>
      <c r="K1747" s="2">
        <v>0.05</v>
      </c>
      <c r="L1747" s="2">
        <v>4.0149999999999998E-2</v>
      </c>
      <c r="M1747" s="2">
        <v>0</v>
      </c>
      <c r="N1747" s="2">
        <f t="shared" si="1428"/>
        <v>4.02E-2</v>
      </c>
      <c r="O1747" s="2">
        <f t="shared" si="1429"/>
        <v>0</v>
      </c>
      <c r="P1747" s="2">
        <f t="shared" si="1430"/>
        <v>0</v>
      </c>
      <c r="Q1747" s="2">
        <f t="shared" si="1431"/>
        <v>0</v>
      </c>
      <c r="R1747" s="2">
        <f t="shared" si="1432"/>
        <v>0</v>
      </c>
      <c r="S1747" s="2">
        <f t="shared" si="1433"/>
        <v>0</v>
      </c>
      <c r="T1747" s="2">
        <f t="shared" si="1434"/>
        <v>0</v>
      </c>
      <c r="U1747" s="2">
        <f t="shared" si="1435"/>
        <v>0</v>
      </c>
      <c r="V1747" s="2">
        <f t="shared" si="1436"/>
        <v>0</v>
      </c>
      <c r="W1747" s="2">
        <f t="shared" si="1437"/>
        <v>0</v>
      </c>
      <c r="X1747" s="2">
        <f t="shared" si="1438"/>
        <v>0</v>
      </c>
      <c r="Y1747" s="2">
        <f t="shared" si="1439"/>
        <v>0</v>
      </c>
      <c r="Z1747" s="2"/>
      <c r="AA1747" s="2">
        <v>69726971</v>
      </c>
      <c r="AB1747" s="2">
        <f t="shared" si="1440"/>
        <v>6552.07</v>
      </c>
      <c r="AC1747" s="2">
        <f t="shared" si="1466"/>
        <v>6552.07</v>
      </c>
      <c r="AD1747" s="2">
        <f t="shared" si="1441"/>
        <v>0</v>
      </c>
      <c r="AE1747" s="2">
        <f t="shared" si="1442"/>
        <v>0</v>
      </c>
      <c r="AF1747" s="2">
        <f t="shared" si="1443"/>
        <v>0</v>
      </c>
      <c r="AG1747" s="2">
        <f t="shared" si="1444"/>
        <v>0</v>
      </c>
      <c r="AH1747" s="2">
        <f t="shared" si="1445"/>
        <v>0</v>
      </c>
      <c r="AI1747" s="2">
        <f t="shared" si="1446"/>
        <v>0</v>
      </c>
      <c r="AJ1747" s="2">
        <f t="shared" si="1447"/>
        <v>37.56</v>
      </c>
      <c r="AK1747" s="2">
        <v>6552.07</v>
      </c>
      <c r="AL1747" s="2">
        <v>6552.07</v>
      </c>
      <c r="AM1747" s="2">
        <v>0</v>
      </c>
      <c r="AN1747" s="2">
        <v>0</v>
      </c>
      <c r="AO1747" s="2">
        <v>0</v>
      </c>
      <c r="AP1747" s="2">
        <v>0</v>
      </c>
      <c r="AQ1747" s="2">
        <v>0</v>
      </c>
      <c r="AR1747" s="2">
        <v>0</v>
      </c>
      <c r="AS1747" s="2">
        <v>37.56</v>
      </c>
      <c r="AT1747" s="2">
        <v>0</v>
      </c>
      <c r="AU1747" s="2">
        <v>0</v>
      </c>
      <c r="AV1747" s="2">
        <v>1</v>
      </c>
      <c r="AW1747" s="2">
        <v>1</v>
      </c>
      <c r="AX1747" s="2"/>
      <c r="AY1747" s="2"/>
      <c r="AZ1747" s="2">
        <v>1</v>
      </c>
      <c r="BA1747" s="2">
        <v>1</v>
      </c>
      <c r="BB1747" s="2">
        <v>1</v>
      </c>
      <c r="BC1747" s="2">
        <v>1</v>
      </c>
      <c r="BD1747" s="2" t="s">
        <v>3</v>
      </c>
      <c r="BE1747" s="2" t="s">
        <v>3</v>
      </c>
      <c r="BF1747" s="2" t="s">
        <v>3</v>
      </c>
      <c r="BG1747" s="2" t="s">
        <v>3</v>
      </c>
      <c r="BH1747" s="2">
        <v>3</v>
      </c>
      <c r="BI1747" s="2">
        <v>1</v>
      </c>
      <c r="BJ1747" s="2" t="s">
        <v>79</v>
      </c>
      <c r="BK1747" s="2"/>
      <c r="BL1747" s="2"/>
      <c r="BM1747" s="2">
        <v>500001</v>
      </c>
      <c r="BN1747" s="2">
        <v>0</v>
      </c>
      <c r="BO1747" s="2" t="s">
        <v>3</v>
      </c>
      <c r="BP1747" s="2">
        <v>0</v>
      </c>
      <c r="BQ1747" s="2">
        <v>8</v>
      </c>
      <c r="BR1747" s="2">
        <v>0</v>
      </c>
      <c r="BS1747" s="2">
        <v>1</v>
      </c>
      <c r="BT1747" s="2">
        <v>1</v>
      </c>
      <c r="BU1747" s="2">
        <v>1</v>
      </c>
      <c r="BV1747" s="2">
        <v>1</v>
      </c>
      <c r="BW1747" s="2">
        <v>1</v>
      </c>
      <c r="BX1747" s="2">
        <v>1</v>
      </c>
      <c r="BY1747" s="2" t="s">
        <v>3</v>
      </c>
      <c r="BZ1747" s="2">
        <v>0</v>
      </c>
      <c r="CA1747" s="2">
        <v>0</v>
      </c>
      <c r="CB1747" s="2" t="s">
        <v>3</v>
      </c>
      <c r="CC1747" s="2"/>
      <c r="CD1747" s="2"/>
      <c r="CE1747" s="2">
        <v>0</v>
      </c>
      <c r="CF1747" s="2">
        <v>0</v>
      </c>
      <c r="CG1747" s="2">
        <v>0</v>
      </c>
      <c r="CH1747" s="2">
        <v>132</v>
      </c>
      <c r="CI1747" s="2">
        <v>5</v>
      </c>
      <c r="CJ1747" s="2">
        <v>0</v>
      </c>
      <c r="CK1747" s="2">
        <v>0</v>
      </c>
      <c r="CL1747" s="2">
        <v>0</v>
      </c>
      <c r="CM1747" s="2">
        <v>0</v>
      </c>
      <c r="CN1747" s="2" t="s">
        <v>3</v>
      </c>
      <c r="CO1747" s="2">
        <v>0</v>
      </c>
      <c r="CP1747" s="2">
        <f t="shared" si="1448"/>
        <v>0</v>
      </c>
      <c r="CQ1747" s="2">
        <f t="shared" si="1449"/>
        <v>6552.07</v>
      </c>
      <c r="CR1747" s="2">
        <f t="shared" si="1450"/>
        <v>0</v>
      </c>
      <c r="CS1747" s="2">
        <f t="shared" si="1451"/>
        <v>0</v>
      </c>
      <c r="CT1747" s="2">
        <f t="shared" si="1452"/>
        <v>0</v>
      </c>
      <c r="CU1747" s="2">
        <f t="shared" si="1453"/>
        <v>0</v>
      </c>
      <c r="CV1747" s="2">
        <f t="shared" si="1454"/>
        <v>0</v>
      </c>
      <c r="CW1747" s="2">
        <f t="shared" si="1455"/>
        <v>0</v>
      </c>
      <c r="CX1747" s="2">
        <f t="shared" si="1456"/>
        <v>37.56</v>
      </c>
      <c r="CY1747" s="2">
        <f>(((S1747+R1747)*AT1747)/100)</f>
        <v>0</v>
      </c>
      <c r="CZ1747" s="2">
        <f>(((S1747+R1747)*AU1747)/100)</f>
        <v>0</v>
      </c>
      <c r="DA1747" s="2"/>
      <c r="DB1747" s="2"/>
      <c r="DC1747" s="2" t="s">
        <v>3</v>
      </c>
      <c r="DD1747" s="2" t="s">
        <v>3</v>
      </c>
      <c r="DE1747" s="2" t="s">
        <v>3</v>
      </c>
      <c r="DF1747" s="2" t="s">
        <v>3</v>
      </c>
      <c r="DG1747" s="2" t="s">
        <v>3</v>
      </c>
      <c r="DH1747" s="2" t="s">
        <v>3</v>
      </c>
      <c r="DI1747" s="2" t="s">
        <v>3</v>
      </c>
      <c r="DJ1747" s="2" t="s">
        <v>3</v>
      </c>
      <c r="DK1747" s="2" t="s">
        <v>3</v>
      </c>
      <c r="DL1747" s="2" t="s">
        <v>3</v>
      </c>
      <c r="DM1747" s="2" t="s">
        <v>3</v>
      </c>
      <c r="DN1747" s="2">
        <v>0</v>
      </c>
      <c r="DO1747" s="2">
        <v>0</v>
      </c>
      <c r="DP1747" s="2">
        <v>1</v>
      </c>
      <c r="DQ1747" s="2">
        <v>1</v>
      </c>
      <c r="DR1747" s="2"/>
      <c r="DS1747" s="2"/>
      <c r="DT1747" s="2"/>
      <c r="DU1747" s="2">
        <v>1009</v>
      </c>
      <c r="DV1747" s="2" t="s">
        <v>78</v>
      </c>
      <c r="DW1747" s="2" t="s">
        <v>78</v>
      </c>
      <c r="DX1747" s="2">
        <v>1000</v>
      </c>
      <c r="DY1747" s="2"/>
      <c r="DZ1747" s="2" t="s">
        <v>3</v>
      </c>
      <c r="EA1747" s="2" t="s">
        <v>3</v>
      </c>
      <c r="EB1747" s="2" t="s">
        <v>3</v>
      </c>
      <c r="EC1747" s="2" t="s">
        <v>3</v>
      </c>
      <c r="ED1747" s="2"/>
      <c r="EE1747" s="2">
        <v>54328897</v>
      </c>
      <c r="EF1747" s="2">
        <v>8</v>
      </c>
      <c r="EG1747" s="2" t="s">
        <v>31</v>
      </c>
      <c r="EH1747" s="2">
        <v>0</v>
      </c>
      <c r="EI1747" s="2" t="s">
        <v>3</v>
      </c>
      <c r="EJ1747" s="2">
        <v>1</v>
      </c>
      <c r="EK1747" s="2">
        <v>500001</v>
      </c>
      <c r="EL1747" s="2" t="s">
        <v>32</v>
      </c>
      <c r="EM1747" s="2" t="s">
        <v>33</v>
      </c>
      <c r="EN1747" s="2"/>
      <c r="EO1747" s="2" t="s">
        <v>3</v>
      </c>
      <c r="EP1747" s="2"/>
      <c r="EQ1747" s="2">
        <v>0</v>
      </c>
      <c r="ER1747" s="2">
        <v>6552.07</v>
      </c>
      <c r="ES1747" s="2">
        <v>6552.07</v>
      </c>
      <c r="ET1747" s="2">
        <v>0</v>
      </c>
      <c r="EU1747" s="2">
        <v>0</v>
      </c>
      <c r="EV1747" s="2">
        <v>0</v>
      </c>
      <c r="EW1747" s="2">
        <v>0</v>
      </c>
      <c r="EX1747" s="2">
        <v>0</v>
      </c>
      <c r="EY1747" s="2"/>
      <c r="EZ1747" s="2"/>
      <c r="FA1747" s="2"/>
      <c r="FB1747" s="2"/>
      <c r="FC1747" s="2"/>
      <c r="FD1747" s="2"/>
      <c r="FE1747" s="2"/>
      <c r="FF1747" s="2"/>
      <c r="FG1747" s="2"/>
      <c r="FH1747" s="2"/>
      <c r="FI1747" s="2"/>
      <c r="FJ1747" s="2"/>
      <c r="FK1747" s="2"/>
      <c r="FL1747" s="2"/>
      <c r="FM1747" s="2"/>
      <c r="FN1747" s="2"/>
      <c r="FO1747" s="2"/>
      <c r="FP1747" s="2"/>
      <c r="FQ1747" s="2">
        <v>0</v>
      </c>
      <c r="FR1747" s="2">
        <f t="shared" si="1457"/>
        <v>0</v>
      </c>
      <c r="FS1747" s="2">
        <v>0</v>
      </c>
      <c r="FT1747" s="2"/>
      <c r="FU1747" s="2"/>
      <c r="FV1747" s="2"/>
      <c r="FW1747" s="2"/>
      <c r="FX1747" s="2">
        <v>0</v>
      </c>
      <c r="FY1747" s="2">
        <v>0</v>
      </c>
      <c r="FZ1747" s="2"/>
      <c r="GA1747" s="2" t="s">
        <v>3</v>
      </c>
      <c r="GB1747" s="2"/>
      <c r="GC1747" s="2"/>
      <c r="GD1747" s="2">
        <v>1</v>
      </c>
      <c r="GE1747" s="2"/>
      <c r="GF1747" s="2">
        <v>-228372036</v>
      </c>
      <c r="GG1747" s="2">
        <v>2</v>
      </c>
      <c r="GH1747" s="2">
        <v>1</v>
      </c>
      <c r="GI1747" s="2">
        <v>-2</v>
      </c>
      <c r="GJ1747" s="2">
        <v>0</v>
      </c>
      <c r="GK1747" s="2">
        <v>0</v>
      </c>
      <c r="GL1747" s="2">
        <f t="shared" si="1458"/>
        <v>0</v>
      </c>
      <c r="GM1747" s="2">
        <f t="shared" si="1459"/>
        <v>0</v>
      </c>
      <c r="GN1747" s="2">
        <f t="shared" si="1460"/>
        <v>0</v>
      </c>
      <c r="GO1747" s="2">
        <f t="shared" si="1461"/>
        <v>0</v>
      </c>
      <c r="GP1747" s="2">
        <f t="shared" si="1462"/>
        <v>0</v>
      </c>
      <c r="GQ1747" s="2"/>
      <c r="GR1747" s="2">
        <v>0</v>
      </c>
      <c r="GS1747" s="2">
        <v>3</v>
      </c>
      <c r="GT1747" s="2">
        <v>0</v>
      </c>
      <c r="GU1747" s="2" t="s">
        <v>3</v>
      </c>
      <c r="GV1747" s="2">
        <f t="shared" si="1463"/>
        <v>0</v>
      </c>
      <c r="GW1747" s="2">
        <v>1</v>
      </c>
      <c r="GX1747" s="2">
        <f t="shared" si="1464"/>
        <v>0</v>
      </c>
      <c r="GY1747" s="2"/>
      <c r="GZ1747" s="2"/>
      <c r="HA1747" s="2">
        <v>0</v>
      </c>
      <c r="HB1747" s="2">
        <v>0</v>
      </c>
      <c r="HC1747" s="2">
        <f t="shared" si="1465"/>
        <v>0</v>
      </c>
      <c r="HD1747" s="2"/>
      <c r="HE1747" s="2" t="s">
        <v>3</v>
      </c>
      <c r="HF1747" s="2" t="s">
        <v>3</v>
      </c>
      <c r="HG1747" s="2"/>
      <c r="HH1747" s="2"/>
      <c r="HI1747" s="2"/>
      <c r="HJ1747" s="2"/>
      <c r="HK1747" s="2"/>
      <c r="HL1747" s="2"/>
      <c r="HM1747" s="2" t="s">
        <v>3</v>
      </c>
      <c r="HN1747" s="2" t="s">
        <v>3</v>
      </c>
      <c r="HO1747" s="2" t="s">
        <v>3</v>
      </c>
      <c r="HP1747" s="2" t="s">
        <v>3</v>
      </c>
      <c r="HQ1747" s="2" t="s">
        <v>3</v>
      </c>
      <c r="HR1747" s="2"/>
      <c r="HS1747" s="2"/>
      <c r="HT1747" s="2"/>
      <c r="HU1747" s="2"/>
      <c r="HV1747" s="2"/>
      <c r="HW1747" s="2"/>
      <c r="HX1747" s="2"/>
      <c r="HY1747" s="2"/>
      <c r="HZ1747" s="2"/>
      <c r="IA1747" s="2"/>
      <c r="IB1747" s="2"/>
      <c r="IC1747" s="2"/>
      <c r="ID1747" s="2"/>
      <c r="IE1747" s="2"/>
      <c r="IF1747" s="2"/>
      <c r="IG1747" s="2"/>
      <c r="IH1747" s="2"/>
      <c r="II1747" s="2"/>
      <c r="IJ1747" s="2"/>
      <c r="IK1747" s="2">
        <v>0</v>
      </c>
      <c r="IL1747" s="2"/>
      <c r="IM1747" s="2"/>
      <c r="IN1747" s="2"/>
      <c r="IO1747" s="2"/>
      <c r="IP1747" s="2"/>
      <c r="IQ1747" s="2"/>
      <c r="IR1747" s="2"/>
      <c r="IS1747" s="2"/>
      <c r="IT1747" s="2"/>
      <c r="IU1747" s="2"/>
    </row>
    <row r="1748" spans="1:255" x14ac:dyDescent="0.2">
      <c r="A1748">
        <v>18</v>
      </c>
      <c r="B1748">
        <v>1</v>
      </c>
      <c r="C1748">
        <v>1460</v>
      </c>
      <c r="E1748" t="s">
        <v>760</v>
      </c>
      <c r="F1748" t="s">
        <v>76</v>
      </c>
      <c r="G1748" t="s">
        <v>77</v>
      </c>
      <c r="H1748" t="s">
        <v>78</v>
      </c>
      <c r="I1748">
        <f>I1738*J1748</f>
        <v>0</v>
      </c>
      <c r="J1748">
        <v>0.05</v>
      </c>
      <c r="K1748">
        <v>0.05</v>
      </c>
      <c r="L1748">
        <v>4.0149999999999998E-2</v>
      </c>
      <c r="M1748">
        <v>0</v>
      </c>
      <c r="N1748">
        <f t="shared" si="1428"/>
        <v>4.02E-2</v>
      </c>
      <c r="O1748">
        <f t="shared" si="1429"/>
        <v>0</v>
      </c>
      <c r="P1748">
        <f t="shared" si="1430"/>
        <v>0</v>
      </c>
      <c r="Q1748">
        <f t="shared" si="1431"/>
        <v>0</v>
      </c>
      <c r="R1748">
        <f t="shared" si="1432"/>
        <v>0</v>
      </c>
      <c r="S1748">
        <f t="shared" si="1433"/>
        <v>0</v>
      </c>
      <c r="T1748">
        <f t="shared" si="1434"/>
        <v>0</v>
      </c>
      <c r="U1748">
        <f t="shared" si="1435"/>
        <v>0</v>
      </c>
      <c r="V1748">
        <f t="shared" si="1436"/>
        <v>0</v>
      </c>
      <c r="W1748">
        <f t="shared" si="1437"/>
        <v>0</v>
      </c>
      <c r="X1748">
        <f t="shared" si="1438"/>
        <v>0</v>
      </c>
      <c r="Y1748">
        <f t="shared" si="1439"/>
        <v>0</v>
      </c>
      <c r="AA1748">
        <v>69726884</v>
      </c>
      <c r="AB1748">
        <f t="shared" si="1440"/>
        <v>11524.01</v>
      </c>
      <c r="AC1748">
        <f t="shared" si="1466"/>
        <v>11524.01</v>
      </c>
      <c r="AD1748">
        <f t="shared" si="1441"/>
        <v>0</v>
      </c>
      <c r="AE1748">
        <f t="shared" si="1442"/>
        <v>0</v>
      </c>
      <c r="AF1748">
        <f t="shared" si="1443"/>
        <v>0</v>
      </c>
      <c r="AG1748">
        <f t="shared" si="1444"/>
        <v>0</v>
      </c>
      <c r="AH1748">
        <f t="shared" si="1445"/>
        <v>0</v>
      </c>
      <c r="AI1748">
        <f t="shared" si="1446"/>
        <v>0</v>
      </c>
      <c r="AJ1748">
        <f t="shared" si="1447"/>
        <v>37.56</v>
      </c>
      <c r="AK1748">
        <v>11524.009999999998</v>
      </c>
      <c r="AL1748">
        <v>11524.009999999998</v>
      </c>
      <c r="AM1748">
        <v>0</v>
      </c>
      <c r="AN1748">
        <v>0</v>
      </c>
      <c r="AO1748">
        <v>0</v>
      </c>
      <c r="AP1748">
        <v>0</v>
      </c>
      <c r="AQ1748">
        <v>0</v>
      </c>
      <c r="AR1748">
        <v>0</v>
      </c>
      <c r="AS1748">
        <v>37.56</v>
      </c>
      <c r="AT1748">
        <v>0</v>
      </c>
      <c r="AU1748">
        <v>0</v>
      </c>
      <c r="AV1748">
        <v>1</v>
      </c>
      <c r="AW1748">
        <v>1</v>
      </c>
      <c r="AZ1748">
        <v>1</v>
      </c>
      <c r="BA1748">
        <v>1</v>
      </c>
      <c r="BB1748">
        <v>1</v>
      </c>
      <c r="BC1748">
        <v>7.56</v>
      </c>
      <c r="BD1748" t="s">
        <v>3</v>
      </c>
      <c r="BE1748" t="s">
        <v>3</v>
      </c>
      <c r="BF1748" t="s">
        <v>3</v>
      </c>
      <c r="BG1748" t="s">
        <v>3</v>
      </c>
      <c r="BH1748">
        <v>3</v>
      </c>
      <c r="BI1748">
        <v>1</v>
      </c>
      <c r="BJ1748" t="s">
        <v>79</v>
      </c>
      <c r="BM1748">
        <v>500001</v>
      </c>
      <c r="BN1748">
        <v>0</v>
      </c>
      <c r="BO1748" t="s">
        <v>3</v>
      </c>
      <c r="BP1748">
        <v>0</v>
      </c>
      <c r="BQ1748">
        <v>8</v>
      </c>
      <c r="BR1748">
        <v>0</v>
      </c>
      <c r="BS1748">
        <v>1</v>
      </c>
      <c r="BT1748">
        <v>1</v>
      </c>
      <c r="BU1748">
        <v>1</v>
      </c>
      <c r="BV1748">
        <v>1</v>
      </c>
      <c r="BW1748">
        <v>1</v>
      </c>
      <c r="BX1748">
        <v>1</v>
      </c>
      <c r="BY1748" t="s">
        <v>3</v>
      </c>
      <c r="BZ1748">
        <v>0</v>
      </c>
      <c r="CA1748">
        <v>0</v>
      </c>
      <c r="CB1748" t="s">
        <v>3</v>
      </c>
      <c r="CE1748">
        <v>0</v>
      </c>
      <c r="CF1748">
        <v>0</v>
      </c>
      <c r="CG1748">
        <v>0</v>
      </c>
      <c r="CH1748">
        <v>132</v>
      </c>
      <c r="CI1748">
        <v>5</v>
      </c>
      <c r="CJ1748">
        <v>0</v>
      </c>
      <c r="CK1748">
        <v>0</v>
      </c>
      <c r="CL1748">
        <v>0</v>
      </c>
      <c r="CM1748">
        <v>0</v>
      </c>
      <c r="CN1748" t="s">
        <v>3</v>
      </c>
      <c r="CO1748">
        <v>0</v>
      </c>
      <c r="CP1748">
        <f t="shared" si="1448"/>
        <v>0</v>
      </c>
      <c r="CQ1748">
        <f t="shared" si="1449"/>
        <v>87121.515599999999</v>
      </c>
      <c r="CR1748">
        <f t="shared" si="1450"/>
        <v>0</v>
      </c>
      <c r="CS1748">
        <f t="shared" si="1451"/>
        <v>0</v>
      </c>
      <c r="CT1748">
        <f t="shared" si="1452"/>
        <v>0</v>
      </c>
      <c r="CU1748">
        <f t="shared" si="1453"/>
        <v>0</v>
      </c>
      <c r="CV1748">
        <f t="shared" si="1454"/>
        <v>0</v>
      </c>
      <c r="CW1748">
        <f t="shared" si="1455"/>
        <v>0</v>
      </c>
      <c r="CX1748">
        <f t="shared" si="1456"/>
        <v>37.56</v>
      </c>
      <c r="CY1748">
        <f>(S1748+R1748)*(BZ1748/100)</f>
        <v>0</v>
      </c>
      <c r="CZ1748">
        <f>(S1748+R1748)*(CA1748/100)</f>
        <v>0</v>
      </c>
      <c r="DC1748" t="s">
        <v>3</v>
      </c>
      <c r="DD1748" t="s">
        <v>3</v>
      </c>
      <c r="DE1748" t="s">
        <v>3</v>
      </c>
      <c r="DF1748" t="s">
        <v>3</v>
      </c>
      <c r="DG1748" t="s">
        <v>3</v>
      </c>
      <c r="DH1748" t="s">
        <v>3</v>
      </c>
      <c r="DI1748" t="s">
        <v>3</v>
      </c>
      <c r="DJ1748" t="s">
        <v>3</v>
      </c>
      <c r="DK1748" t="s">
        <v>3</v>
      </c>
      <c r="DL1748" t="s">
        <v>3</v>
      </c>
      <c r="DM1748" t="s">
        <v>3</v>
      </c>
      <c r="DN1748">
        <v>0</v>
      </c>
      <c r="DO1748">
        <v>0</v>
      </c>
      <c r="DP1748">
        <v>1</v>
      </c>
      <c r="DQ1748">
        <v>1</v>
      </c>
      <c r="DU1748">
        <v>1009</v>
      </c>
      <c r="DV1748" t="s">
        <v>78</v>
      </c>
      <c r="DW1748" t="s">
        <v>78</v>
      </c>
      <c r="DX1748">
        <v>1000</v>
      </c>
      <c r="DZ1748" t="s">
        <v>3</v>
      </c>
      <c r="EA1748" t="s">
        <v>3</v>
      </c>
      <c r="EB1748" t="s">
        <v>3</v>
      </c>
      <c r="EC1748" t="s">
        <v>3</v>
      </c>
      <c r="EE1748">
        <v>54328897</v>
      </c>
      <c r="EF1748">
        <v>8</v>
      </c>
      <c r="EG1748" t="s">
        <v>31</v>
      </c>
      <c r="EH1748">
        <v>0</v>
      </c>
      <c r="EI1748" t="s">
        <v>3</v>
      </c>
      <c r="EJ1748">
        <v>1</v>
      </c>
      <c r="EK1748">
        <v>500001</v>
      </c>
      <c r="EL1748" t="s">
        <v>32</v>
      </c>
      <c r="EM1748" t="s">
        <v>33</v>
      </c>
      <c r="EO1748" t="s">
        <v>3</v>
      </c>
      <c r="EQ1748">
        <v>0</v>
      </c>
      <c r="ER1748">
        <v>83330</v>
      </c>
      <c r="ES1748">
        <v>11524.009999999998</v>
      </c>
      <c r="ET1748">
        <v>0</v>
      </c>
      <c r="EU1748">
        <v>0</v>
      </c>
      <c r="EV1748">
        <v>0</v>
      </c>
      <c r="EW1748">
        <v>0</v>
      </c>
      <c r="EX1748">
        <v>0</v>
      </c>
      <c r="EZ1748">
        <v>5</v>
      </c>
      <c r="FC1748">
        <v>0</v>
      </c>
      <c r="FD1748">
        <v>18</v>
      </c>
      <c r="FF1748">
        <v>83330</v>
      </c>
      <c r="FQ1748">
        <v>0</v>
      </c>
      <c r="FR1748">
        <f t="shared" si="1457"/>
        <v>0</v>
      </c>
      <c r="FS1748">
        <v>0</v>
      </c>
      <c r="FX1748">
        <v>0</v>
      </c>
      <c r="FY1748">
        <v>0</v>
      </c>
      <c r="GA1748" t="s">
        <v>80</v>
      </c>
      <c r="GD1748">
        <v>1</v>
      </c>
      <c r="GF1748">
        <v>-228372036</v>
      </c>
      <c r="GG1748">
        <v>2</v>
      </c>
      <c r="GH1748">
        <v>3</v>
      </c>
      <c r="GI1748">
        <v>5</v>
      </c>
      <c r="GJ1748">
        <v>0</v>
      </c>
      <c r="GK1748">
        <v>0</v>
      </c>
      <c r="GL1748">
        <f t="shared" si="1458"/>
        <v>0</v>
      </c>
      <c r="GM1748">
        <f t="shared" si="1459"/>
        <v>0</v>
      </c>
      <c r="GN1748">
        <f t="shared" si="1460"/>
        <v>0</v>
      </c>
      <c r="GO1748">
        <f t="shared" si="1461"/>
        <v>0</v>
      </c>
      <c r="GP1748">
        <f t="shared" si="1462"/>
        <v>0</v>
      </c>
      <c r="GR1748">
        <v>1</v>
      </c>
      <c r="GS1748">
        <v>1</v>
      </c>
      <c r="GT1748">
        <v>0</v>
      </c>
      <c r="GU1748" t="s">
        <v>3</v>
      </c>
      <c r="GV1748">
        <f t="shared" si="1463"/>
        <v>0</v>
      </c>
      <c r="GW1748">
        <v>1</v>
      </c>
      <c r="GX1748">
        <f t="shared" si="1464"/>
        <v>0</v>
      </c>
      <c r="HA1748">
        <v>0</v>
      </c>
      <c r="HB1748">
        <v>0</v>
      </c>
      <c r="HC1748">
        <f t="shared" si="1465"/>
        <v>0</v>
      </c>
      <c r="HE1748" t="s">
        <v>35</v>
      </c>
      <c r="HF1748" t="s">
        <v>36</v>
      </c>
      <c r="HM1748" t="s">
        <v>3</v>
      </c>
      <c r="HN1748" t="s">
        <v>3</v>
      </c>
      <c r="HO1748" t="s">
        <v>3</v>
      </c>
      <c r="HP1748" t="s">
        <v>3</v>
      </c>
      <c r="HQ1748" t="s">
        <v>3</v>
      </c>
      <c r="IK1748">
        <v>0</v>
      </c>
    </row>
    <row r="1749" spans="1:255" x14ac:dyDescent="0.2">
      <c r="A1749" s="2">
        <v>18</v>
      </c>
      <c r="B1749" s="2">
        <v>1</v>
      </c>
      <c r="C1749" s="2">
        <v>1450</v>
      </c>
      <c r="D1749" s="2"/>
      <c r="E1749" s="2" t="s">
        <v>761</v>
      </c>
      <c r="F1749" s="2" t="s">
        <v>82</v>
      </c>
      <c r="G1749" s="2" t="s">
        <v>83</v>
      </c>
      <c r="H1749" s="2" t="s">
        <v>40</v>
      </c>
      <c r="I1749" s="2">
        <f>I1737*J1749</f>
        <v>0</v>
      </c>
      <c r="J1749" s="2">
        <v>0.1</v>
      </c>
      <c r="K1749" s="2">
        <v>0.1</v>
      </c>
      <c r="L1749" s="2">
        <v>8.0299999999999996E-2</v>
      </c>
      <c r="M1749" s="2">
        <v>0</v>
      </c>
      <c r="N1749" s="2">
        <f t="shared" si="1428"/>
        <v>8.0299999999999996E-2</v>
      </c>
      <c r="O1749" s="2">
        <f t="shared" si="1429"/>
        <v>0</v>
      </c>
      <c r="P1749" s="2">
        <f t="shared" si="1430"/>
        <v>0</v>
      </c>
      <c r="Q1749" s="2">
        <f t="shared" si="1431"/>
        <v>0</v>
      </c>
      <c r="R1749" s="2">
        <f t="shared" si="1432"/>
        <v>0</v>
      </c>
      <c r="S1749" s="2">
        <f t="shared" si="1433"/>
        <v>0</v>
      </c>
      <c r="T1749" s="2">
        <f t="shared" si="1434"/>
        <v>0</v>
      </c>
      <c r="U1749" s="2">
        <f t="shared" si="1435"/>
        <v>0</v>
      </c>
      <c r="V1749" s="2">
        <f t="shared" si="1436"/>
        <v>0</v>
      </c>
      <c r="W1749" s="2">
        <f t="shared" si="1437"/>
        <v>0</v>
      </c>
      <c r="X1749" s="2">
        <f t="shared" si="1438"/>
        <v>0</v>
      </c>
      <c r="Y1749" s="2">
        <f t="shared" si="1439"/>
        <v>0</v>
      </c>
      <c r="Z1749" s="2"/>
      <c r="AA1749" s="2">
        <v>69726971</v>
      </c>
      <c r="AB1749" s="2">
        <f t="shared" si="1440"/>
        <v>7.14</v>
      </c>
      <c r="AC1749" s="2">
        <f t="shared" si="1466"/>
        <v>7.14</v>
      </c>
      <c r="AD1749" s="2">
        <f t="shared" si="1441"/>
        <v>0</v>
      </c>
      <c r="AE1749" s="2">
        <f t="shared" si="1442"/>
        <v>0</v>
      </c>
      <c r="AF1749" s="2">
        <f t="shared" si="1443"/>
        <v>0</v>
      </c>
      <c r="AG1749" s="2">
        <f t="shared" si="1444"/>
        <v>0</v>
      </c>
      <c r="AH1749" s="2">
        <f t="shared" si="1445"/>
        <v>0</v>
      </c>
      <c r="AI1749" s="2">
        <f t="shared" si="1446"/>
        <v>0</v>
      </c>
      <c r="AJ1749" s="2">
        <f t="shared" si="1447"/>
        <v>4.45</v>
      </c>
      <c r="AK1749" s="2">
        <v>7.14</v>
      </c>
      <c r="AL1749" s="2">
        <v>7.14</v>
      </c>
      <c r="AM1749" s="2">
        <v>0</v>
      </c>
      <c r="AN1749" s="2">
        <v>0</v>
      </c>
      <c r="AO1749" s="2">
        <v>0</v>
      </c>
      <c r="AP1749" s="2">
        <v>0</v>
      </c>
      <c r="AQ1749" s="2">
        <v>0</v>
      </c>
      <c r="AR1749" s="2">
        <v>0</v>
      </c>
      <c r="AS1749" s="2">
        <v>4.45</v>
      </c>
      <c r="AT1749" s="2">
        <v>0</v>
      </c>
      <c r="AU1749" s="2">
        <v>0</v>
      </c>
      <c r="AV1749" s="2">
        <v>1</v>
      </c>
      <c r="AW1749" s="2">
        <v>1</v>
      </c>
      <c r="AX1749" s="2"/>
      <c r="AY1749" s="2"/>
      <c r="AZ1749" s="2">
        <v>1</v>
      </c>
      <c r="BA1749" s="2">
        <v>1</v>
      </c>
      <c r="BB1749" s="2">
        <v>1</v>
      </c>
      <c r="BC1749" s="2">
        <v>1</v>
      </c>
      <c r="BD1749" s="2" t="s">
        <v>3</v>
      </c>
      <c r="BE1749" s="2" t="s">
        <v>3</v>
      </c>
      <c r="BF1749" s="2" t="s">
        <v>3</v>
      </c>
      <c r="BG1749" s="2" t="s">
        <v>3</v>
      </c>
      <c r="BH1749" s="2">
        <v>3</v>
      </c>
      <c r="BI1749" s="2">
        <v>1</v>
      </c>
      <c r="BJ1749" s="2" t="s">
        <v>84</v>
      </c>
      <c r="BK1749" s="2"/>
      <c r="BL1749" s="2"/>
      <c r="BM1749" s="2">
        <v>500001</v>
      </c>
      <c r="BN1749" s="2">
        <v>0</v>
      </c>
      <c r="BO1749" s="2" t="s">
        <v>3</v>
      </c>
      <c r="BP1749" s="2">
        <v>0</v>
      </c>
      <c r="BQ1749" s="2">
        <v>8</v>
      </c>
      <c r="BR1749" s="2">
        <v>0</v>
      </c>
      <c r="BS1749" s="2">
        <v>1</v>
      </c>
      <c r="BT1749" s="2">
        <v>1</v>
      </c>
      <c r="BU1749" s="2">
        <v>1</v>
      </c>
      <c r="BV1749" s="2">
        <v>1</v>
      </c>
      <c r="BW1749" s="2">
        <v>1</v>
      </c>
      <c r="BX1749" s="2">
        <v>1</v>
      </c>
      <c r="BY1749" s="2" t="s">
        <v>3</v>
      </c>
      <c r="BZ1749" s="2">
        <v>0</v>
      </c>
      <c r="CA1749" s="2">
        <v>0</v>
      </c>
      <c r="CB1749" s="2" t="s">
        <v>3</v>
      </c>
      <c r="CC1749" s="2"/>
      <c r="CD1749" s="2"/>
      <c r="CE1749" s="2">
        <v>0</v>
      </c>
      <c r="CF1749" s="2">
        <v>0</v>
      </c>
      <c r="CG1749" s="2">
        <v>0</v>
      </c>
      <c r="CH1749" s="2">
        <v>132</v>
      </c>
      <c r="CI1749" s="2">
        <v>6</v>
      </c>
      <c r="CJ1749" s="2">
        <v>0</v>
      </c>
      <c r="CK1749" s="2">
        <v>0</v>
      </c>
      <c r="CL1749" s="2">
        <v>0</v>
      </c>
      <c r="CM1749" s="2">
        <v>0</v>
      </c>
      <c r="CN1749" s="2" t="s">
        <v>3</v>
      </c>
      <c r="CO1749" s="2">
        <v>0</v>
      </c>
      <c r="CP1749" s="2">
        <f t="shared" si="1448"/>
        <v>0</v>
      </c>
      <c r="CQ1749" s="2">
        <f t="shared" si="1449"/>
        <v>7.14</v>
      </c>
      <c r="CR1749" s="2">
        <f t="shared" si="1450"/>
        <v>0</v>
      </c>
      <c r="CS1749" s="2">
        <f t="shared" si="1451"/>
        <v>0</v>
      </c>
      <c r="CT1749" s="2">
        <f t="shared" si="1452"/>
        <v>0</v>
      </c>
      <c r="CU1749" s="2">
        <f t="shared" si="1453"/>
        <v>0</v>
      </c>
      <c r="CV1749" s="2">
        <f t="shared" si="1454"/>
        <v>0</v>
      </c>
      <c r="CW1749" s="2">
        <f t="shared" si="1455"/>
        <v>0</v>
      </c>
      <c r="CX1749" s="2">
        <f t="shared" si="1456"/>
        <v>4.45</v>
      </c>
      <c r="CY1749" s="2">
        <f>(((S1749+R1749)*AT1749)/100)</f>
        <v>0</v>
      </c>
      <c r="CZ1749" s="2">
        <f>(((S1749+R1749)*AU1749)/100)</f>
        <v>0</v>
      </c>
      <c r="DA1749" s="2"/>
      <c r="DB1749" s="2"/>
      <c r="DC1749" s="2" t="s">
        <v>3</v>
      </c>
      <c r="DD1749" s="2" t="s">
        <v>3</v>
      </c>
      <c r="DE1749" s="2" t="s">
        <v>3</v>
      </c>
      <c r="DF1749" s="2" t="s">
        <v>3</v>
      </c>
      <c r="DG1749" s="2" t="s">
        <v>3</v>
      </c>
      <c r="DH1749" s="2" t="s">
        <v>3</v>
      </c>
      <c r="DI1749" s="2" t="s">
        <v>3</v>
      </c>
      <c r="DJ1749" s="2" t="s">
        <v>3</v>
      </c>
      <c r="DK1749" s="2" t="s">
        <v>3</v>
      </c>
      <c r="DL1749" s="2" t="s">
        <v>3</v>
      </c>
      <c r="DM1749" s="2" t="s">
        <v>3</v>
      </c>
      <c r="DN1749" s="2">
        <v>0</v>
      </c>
      <c r="DO1749" s="2">
        <v>0</v>
      </c>
      <c r="DP1749" s="2">
        <v>1</v>
      </c>
      <c r="DQ1749" s="2">
        <v>1</v>
      </c>
      <c r="DR1749" s="2"/>
      <c r="DS1749" s="2"/>
      <c r="DT1749" s="2"/>
      <c r="DU1749" s="2">
        <v>1007</v>
      </c>
      <c r="DV1749" s="2" t="s">
        <v>40</v>
      </c>
      <c r="DW1749" s="2" t="s">
        <v>40</v>
      </c>
      <c r="DX1749" s="2">
        <v>1</v>
      </c>
      <c r="DY1749" s="2"/>
      <c r="DZ1749" s="2" t="s">
        <v>3</v>
      </c>
      <c r="EA1749" s="2" t="s">
        <v>3</v>
      </c>
      <c r="EB1749" s="2" t="s">
        <v>3</v>
      </c>
      <c r="EC1749" s="2" t="s">
        <v>3</v>
      </c>
      <c r="ED1749" s="2"/>
      <c r="EE1749" s="2">
        <v>54328897</v>
      </c>
      <c r="EF1749" s="2">
        <v>8</v>
      </c>
      <c r="EG1749" s="2" t="s">
        <v>31</v>
      </c>
      <c r="EH1749" s="2">
        <v>0</v>
      </c>
      <c r="EI1749" s="2" t="s">
        <v>3</v>
      </c>
      <c r="EJ1749" s="2">
        <v>1</v>
      </c>
      <c r="EK1749" s="2">
        <v>500001</v>
      </c>
      <c r="EL1749" s="2" t="s">
        <v>32</v>
      </c>
      <c r="EM1749" s="2" t="s">
        <v>33</v>
      </c>
      <c r="EN1749" s="2"/>
      <c r="EO1749" s="2" t="s">
        <v>3</v>
      </c>
      <c r="EP1749" s="2"/>
      <c r="EQ1749" s="2">
        <v>0</v>
      </c>
      <c r="ER1749" s="2">
        <v>7.14</v>
      </c>
      <c r="ES1749" s="2">
        <v>7.14</v>
      </c>
      <c r="ET1749" s="2">
        <v>0</v>
      </c>
      <c r="EU1749" s="2">
        <v>0</v>
      </c>
      <c r="EV1749" s="2">
        <v>0</v>
      </c>
      <c r="EW1749" s="2">
        <v>0</v>
      </c>
      <c r="EX1749" s="2">
        <v>0</v>
      </c>
      <c r="EY1749" s="2"/>
      <c r="EZ1749" s="2"/>
      <c r="FA1749" s="2"/>
      <c r="FB1749" s="2"/>
      <c r="FC1749" s="2"/>
      <c r="FD1749" s="2"/>
      <c r="FE1749" s="2"/>
      <c r="FF1749" s="2"/>
      <c r="FG1749" s="2"/>
      <c r="FH1749" s="2"/>
      <c r="FI1749" s="2"/>
      <c r="FJ1749" s="2"/>
      <c r="FK1749" s="2"/>
      <c r="FL1749" s="2"/>
      <c r="FM1749" s="2"/>
      <c r="FN1749" s="2"/>
      <c r="FO1749" s="2"/>
      <c r="FP1749" s="2"/>
      <c r="FQ1749" s="2">
        <v>0</v>
      </c>
      <c r="FR1749" s="2">
        <f t="shared" si="1457"/>
        <v>0</v>
      </c>
      <c r="FS1749" s="2">
        <v>0</v>
      </c>
      <c r="FT1749" s="2"/>
      <c r="FU1749" s="2"/>
      <c r="FV1749" s="2"/>
      <c r="FW1749" s="2"/>
      <c r="FX1749" s="2">
        <v>0</v>
      </c>
      <c r="FY1749" s="2">
        <v>0</v>
      </c>
      <c r="FZ1749" s="2"/>
      <c r="GA1749" s="2" t="s">
        <v>3</v>
      </c>
      <c r="GB1749" s="2"/>
      <c r="GC1749" s="2"/>
      <c r="GD1749" s="2">
        <v>1</v>
      </c>
      <c r="GE1749" s="2"/>
      <c r="GF1749" s="2">
        <v>-50505369</v>
      </c>
      <c r="GG1749" s="2">
        <v>2</v>
      </c>
      <c r="GH1749" s="2">
        <v>1</v>
      </c>
      <c r="GI1749" s="2">
        <v>-2</v>
      </c>
      <c r="GJ1749" s="2">
        <v>0</v>
      </c>
      <c r="GK1749" s="2">
        <v>0</v>
      </c>
      <c r="GL1749" s="2">
        <f t="shared" si="1458"/>
        <v>0</v>
      </c>
      <c r="GM1749" s="2">
        <f t="shared" si="1459"/>
        <v>0</v>
      </c>
      <c r="GN1749" s="2">
        <f t="shared" si="1460"/>
        <v>0</v>
      </c>
      <c r="GO1749" s="2">
        <f t="shared" si="1461"/>
        <v>0</v>
      </c>
      <c r="GP1749" s="2">
        <f t="shared" si="1462"/>
        <v>0</v>
      </c>
      <c r="GQ1749" s="2"/>
      <c r="GR1749" s="2">
        <v>0</v>
      </c>
      <c r="GS1749" s="2">
        <v>3</v>
      </c>
      <c r="GT1749" s="2">
        <v>0</v>
      </c>
      <c r="GU1749" s="2" t="s">
        <v>3</v>
      </c>
      <c r="GV1749" s="2">
        <f t="shared" si="1463"/>
        <v>0</v>
      </c>
      <c r="GW1749" s="2">
        <v>1</v>
      </c>
      <c r="GX1749" s="2">
        <f t="shared" si="1464"/>
        <v>0</v>
      </c>
      <c r="GY1749" s="2"/>
      <c r="GZ1749" s="2"/>
      <c r="HA1749" s="2">
        <v>0</v>
      </c>
      <c r="HB1749" s="2">
        <v>0</v>
      </c>
      <c r="HC1749" s="2">
        <f t="shared" si="1465"/>
        <v>0</v>
      </c>
      <c r="HD1749" s="2"/>
      <c r="HE1749" s="2" t="s">
        <v>3</v>
      </c>
      <c r="HF1749" s="2" t="s">
        <v>3</v>
      </c>
      <c r="HG1749" s="2"/>
      <c r="HH1749" s="2"/>
      <c r="HI1749" s="2"/>
      <c r="HJ1749" s="2"/>
      <c r="HK1749" s="2"/>
      <c r="HL1749" s="2"/>
      <c r="HM1749" s="2" t="s">
        <v>3</v>
      </c>
      <c r="HN1749" s="2" t="s">
        <v>3</v>
      </c>
      <c r="HO1749" s="2" t="s">
        <v>3</v>
      </c>
      <c r="HP1749" s="2" t="s">
        <v>3</v>
      </c>
      <c r="HQ1749" s="2" t="s">
        <v>3</v>
      </c>
      <c r="HR1749" s="2"/>
      <c r="HS1749" s="2"/>
      <c r="HT1749" s="2"/>
      <c r="HU1749" s="2"/>
      <c r="HV1749" s="2"/>
      <c r="HW1749" s="2"/>
      <c r="HX1749" s="2"/>
      <c r="HY1749" s="2"/>
      <c r="HZ1749" s="2"/>
      <c r="IA1749" s="2"/>
      <c r="IB1749" s="2"/>
      <c r="IC1749" s="2"/>
      <c r="ID1749" s="2"/>
      <c r="IE1749" s="2"/>
      <c r="IF1749" s="2"/>
      <c r="IG1749" s="2"/>
      <c r="IH1749" s="2"/>
      <c r="II1749" s="2"/>
      <c r="IJ1749" s="2"/>
      <c r="IK1749" s="2">
        <v>0</v>
      </c>
      <c r="IL1749" s="2"/>
      <c r="IM1749" s="2"/>
      <c r="IN1749" s="2"/>
      <c r="IO1749" s="2"/>
      <c r="IP1749" s="2"/>
      <c r="IQ1749" s="2"/>
      <c r="IR1749" s="2"/>
      <c r="IS1749" s="2"/>
      <c r="IT1749" s="2"/>
      <c r="IU1749" s="2"/>
    </row>
    <row r="1750" spans="1:255" x14ac:dyDescent="0.2">
      <c r="A1750">
        <v>18</v>
      </c>
      <c r="B1750">
        <v>1</v>
      </c>
      <c r="C1750">
        <v>1462</v>
      </c>
      <c r="E1750" t="s">
        <v>761</v>
      </c>
      <c r="F1750" t="s">
        <v>82</v>
      </c>
      <c r="G1750" t="s">
        <v>83</v>
      </c>
      <c r="H1750" t="s">
        <v>40</v>
      </c>
      <c r="I1750">
        <f>I1738*J1750</f>
        <v>0</v>
      </c>
      <c r="J1750">
        <v>0.1</v>
      </c>
      <c r="K1750">
        <v>0.1</v>
      </c>
      <c r="L1750">
        <v>8.0299999999999996E-2</v>
      </c>
      <c r="M1750">
        <v>0</v>
      </c>
      <c r="N1750">
        <f t="shared" si="1428"/>
        <v>8.0299999999999996E-2</v>
      </c>
      <c r="O1750">
        <f t="shared" si="1429"/>
        <v>0</v>
      </c>
      <c r="P1750">
        <f t="shared" si="1430"/>
        <v>0</v>
      </c>
      <c r="Q1750">
        <f t="shared" si="1431"/>
        <v>0</v>
      </c>
      <c r="R1750">
        <f t="shared" si="1432"/>
        <v>0</v>
      </c>
      <c r="S1750">
        <f t="shared" si="1433"/>
        <v>0</v>
      </c>
      <c r="T1750">
        <f t="shared" si="1434"/>
        <v>0</v>
      </c>
      <c r="U1750">
        <f t="shared" si="1435"/>
        <v>0</v>
      </c>
      <c r="V1750">
        <f t="shared" si="1436"/>
        <v>0</v>
      </c>
      <c r="W1750">
        <f t="shared" si="1437"/>
        <v>0</v>
      </c>
      <c r="X1750">
        <f t="shared" si="1438"/>
        <v>0</v>
      </c>
      <c r="Y1750">
        <f t="shared" si="1439"/>
        <v>0</v>
      </c>
      <c r="AA1750">
        <v>69726884</v>
      </c>
      <c r="AB1750">
        <f t="shared" si="1440"/>
        <v>1.97</v>
      </c>
      <c r="AC1750">
        <f t="shared" si="1466"/>
        <v>1.97</v>
      </c>
      <c r="AD1750">
        <f t="shared" si="1441"/>
        <v>0</v>
      </c>
      <c r="AE1750">
        <f t="shared" si="1442"/>
        <v>0</v>
      </c>
      <c r="AF1750">
        <f t="shared" si="1443"/>
        <v>0</v>
      </c>
      <c r="AG1750">
        <f t="shared" si="1444"/>
        <v>0</v>
      </c>
      <c r="AH1750">
        <f t="shared" si="1445"/>
        <v>0</v>
      </c>
      <c r="AI1750">
        <f t="shared" si="1446"/>
        <v>0</v>
      </c>
      <c r="AJ1750">
        <f t="shared" si="1447"/>
        <v>4.45</v>
      </c>
      <c r="AK1750">
        <v>1.97</v>
      </c>
      <c r="AL1750">
        <v>1.97</v>
      </c>
      <c r="AM1750">
        <v>0</v>
      </c>
      <c r="AN1750">
        <v>0</v>
      </c>
      <c r="AO1750">
        <v>0</v>
      </c>
      <c r="AP1750">
        <v>0</v>
      </c>
      <c r="AQ1750">
        <v>0</v>
      </c>
      <c r="AR1750">
        <v>0</v>
      </c>
      <c r="AS1750">
        <v>4.45</v>
      </c>
      <c r="AT1750">
        <v>0</v>
      </c>
      <c r="AU1750">
        <v>0</v>
      </c>
      <c r="AV1750">
        <v>1</v>
      </c>
      <c r="AW1750">
        <v>1</v>
      </c>
      <c r="AZ1750">
        <v>1</v>
      </c>
      <c r="BA1750">
        <v>1</v>
      </c>
      <c r="BB1750">
        <v>1</v>
      </c>
      <c r="BC1750">
        <v>7.56</v>
      </c>
      <c r="BD1750" t="s">
        <v>3</v>
      </c>
      <c r="BE1750" t="s">
        <v>3</v>
      </c>
      <c r="BF1750" t="s">
        <v>3</v>
      </c>
      <c r="BG1750" t="s">
        <v>3</v>
      </c>
      <c r="BH1750">
        <v>3</v>
      </c>
      <c r="BI1750">
        <v>1</v>
      </c>
      <c r="BJ1750" t="s">
        <v>84</v>
      </c>
      <c r="BM1750">
        <v>500001</v>
      </c>
      <c r="BN1750">
        <v>0</v>
      </c>
      <c r="BO1750" t="s">
        <v>3</v>
      </c>
      <c r="BP1750">
        <v>0</v>
      </c>
      <c r="BQ1750">
        <v>8</v>
      </c>
      <c r="BR1750">
        <v>0</v>
      </c>
      <c r="BS1750">
        <v>1</v>
      </c>
      <c r="BT1750">
        <v>1</v>
      </c>
      <c r="BU1750">
        <v>1</v>
      </c>
      <c r="BV1750">
        <v>1</v>
      </c>
      <c r="BW1750">
        <v>1</v>
      </c>
      <c r="BX1750">
        <v>1</v>
      </c>
      <c r="BY1750" t="s">
        <v>3</v>
      </c>
      <c r="BZ1750">
        <v>0</v>
      </c>
      <c r="CA1750">
        <v>0</v>
      </c>
      <c r="CB1750" t="s">
        <v>3</v>
      </c>
      <c r="CE1750">
        <v>0</v>
      </c>
      <c r="CF1750">
        <v>0</v>
      </c>
      <c r="CG1750">
        <v>0</v>
      </c>
      <c r="CH1750">
        <v>132</v>
      </c>
      <c r="CI1750">
        <v>6</v>
      </c>
      <c r="CJ1750">
        <v>0</v>
      </c>
      <c r="CK1750">
        <v>0</v>
      </c>
      <c r="CL1750">
        <v>0</v>
      </c>
      <c r="CM1750">
        <v>0</v>
      </c>
      <c r="CN1750" t="s">
        <v>3</v>
      </c>
      <c r="CO1750">
        <v>0</v>
      </c>
      <c r="CP1750">
        <f t="shared" si="1448"/>
        <v>0</v>
      </c>
      <c r="CQ1750">
        <f t="shared" si="1449"/>
        <v>14.893199999999998</v>
      </c>
      <c r="CR1750">
        <f t="shared" si="1450"/>
        <v>0</v>
      </c>
      <c r="CS1750">
        <f t="shared" si="1451"/>
        <v>0</v>
      </c>
      <c r="CT1750">
        <f t="shared" si="1452"/>
        <v>0</v>
      </c>
      <c r="CU1750">
        <f t="shared" si="1453"/>
        <v>0</v>
      </c>
      <c r="CV1750">
        <f t="shared" si="1454"/>
        <v>0</v>
      </c>
      <c r="CW1750">
        <f t="shared" si="1455"/>
        <v>0</v>
      </c>
      <c r="CX1750">
        <f t="shared" si="1456"/>
        <v>4.45</v>
      </c>
      <c r="CY1750">
        <f>(S1750+R1750)*(BZ1750/100)</f>
        <v>0</v>
      </c>
      <c r="CZ1750">
        <f>(S1750+R1750)*(CA1750/100)</f>
        <v>0</v>
      </c>
      <c r="DC1750" t="s">
        <v>3</v>
      </c>
      <c r="DD1750" t="s">
        <v>3</v>
      </c>
      <c r="DE1750" t="s">
        <v>3</v>
      </c>
      <c r="DF1750" t="s">
        <v>3</v>
      </c>
      <c r="DG1750" t="s">
        <v>3</v>
      </c>
      <c r="DH1750" t="s">
        <v>3</v>
      </c>
      <c r="DI1750" t="s">
        <v>3</v>
      </c>
      <c r="DJ1750" t="s">
        <v>3</v>
      </c>
      <c r="DK1750" t="s">
        <v>3</v>
      </c>
      <c r="DL1750" t="s">
        <v>3</v>
      </c>
      <c r="DM1750" t="s">
        <v>3</v>
      </c>
      <c r="DN1750">
        <v>0</v>
      </c>
      <c r="DO1750">
        <v>0</v>
      </c>
      <c r="DP1750">
        <v>1</v>
      </c>
      <c r="DQ1750">
        <v>1</v>
      </c>
      <c r="DU1750">
        <v>1007</v>
      </c>
      <c r="DV1750" t="s">
        <v>40</v>
      </c>
      <c r="DW1750" t="s">
        <v>40</v>
      </c>
      <c r="DX1750">
        <v>1</v>
      </c>
      <c r="DZ1750" t="s">
        <v>3</v>
      </c>
      <c r="EA1750" t="s">
        <v>3</v>
      </c>
      <c r="EB1750" t="s">
        <v>3</v>
      </c>
      <c r="EC1750" t="s">
        <v>3</v>
      </c>
      <c r="EE1750">
        <v>54328897</v>
      </c>
      <c r="EF1750">
        <v>8</v>
      </c>
      <c r="EG1750" t="s">
        <v>31</v>
      </c>
      <c r="EH1750">
        <v>0</v>
      </c>
      <c r="EI1750" t="s">
        <v>3</v>
      </c>
      <c r="EJ1750">
        <v>1</v>
      </c>
      <c r="EK1750">
        <v>500001</v>
      </c>
      <c r="EL1750" t="s">
        <v>32</v>
      </c>
      <c r="EM1750" t="s">
        <v>33</v>
      </c>
      <c r="EO1750" t="s">
        <v>3</v>
      </c>
      <c r="EQ1750">
        <v>0</v>
      </c>
      <c r="ER1750">
        <v>14.19</v>
      </c>
      <c r="ES1750">
        <v>1.97</v>
      </c>
      <c r="ET1750">
        <v>0</v>
      </c>
      <c r="EU1750">
        <v>0</v>
      </c>
      <c r="EV1750">
        <v>0</v>
      </c>
      <c r="EW1750">
        <v>0</v>
      </c>
      <c r="EX1750">
        <v>0</v>
      </c>
      <c r="EZ1750">
        <v>5</v>
      </c>
      <c r="FC1750">
        <v>0</v>
      </c>
      <c r="FD1750">
        <v>18</v>
      </c>
      <c r="FF1750">
        <v>14.19</v>
      </c>
      <c r="FQ1750">
        <v>0</v>
      </c>
      <c r="FR1750">
        <f t="shared" si="1457"/>
        <v>0</v>
      </c>
      <c r="FS1750">
        <v>0</v>
      </c>
      <c r="FX1750">
        <v>0</v>
      </c>
      <c r="FY1750">
        <v>0</v>
      </c>
      <c r="GA1750" t="s">
        <v>85</v>
      </c>
      <c r="GD1750">
        <v>1</v>
      </c>
      <c r="GF1750">
        <v>-50505369</v>
      </c>
      <c r="GG1750">
        <v>2</v>
      </c>
      <c r="GH1750">
        <v>3</v>
      </c>
      <c r="GI1750">
        <v>5</v>
      </c>
      <c r="GJ1750">
        <v>0</v>
      </c>
      <c r="GK1750">
        <v>0</v>
      </c>
      <c r="GL1750">
        <f t="shared" si="1458"/>
        <v>0</v>
      </c>
      <c r="GM1750">
        <f t="shared" si="1459"/>
        <v>0</v>
      </c>
      <c r="GN1750">
        <f t="shared" si="1460"/>
        <v>0</v>
      </c>
      <c r="GO1750">
        <f t="shared" si="1461"/>
        <v>0</v>
      </c>
      <c r="GP1750">
        <f t="shared" si="1462"/>
        <v>0</v>
      </c>
      <c r="GR1750">
        <v>1</v>
      </c>
      <c r="GS1750">
        <v>1</v>
      </c>
      <c r="GT1750">
        <v>0</v>
      </c>
      <c r="GU1750" t="s">
        <v>3</v>
      </c>
      <c r="GV1750">
        <f t="shared" si="1463"/>
        <v>0</v>
      </c>
      <c r="GW1750">
        <v>1</v>
      </c>
      <c r="GX1750">
        <f t="shared" si="1464"/>
        <v>0</v>
      </c>
      <c r="HA1750">
        <v>0</v>
      </c>
      <c r="HB1750">
        <v>0</v>
      </c>
      <c r="HC1750">
        <f t="shared" si="1465"/>
        <v>0</v>
      </c>
      <c r="HE1750" t="s">
        <v>35</v>
      </c>
      <c r="HF1750" t="s">
        <v>36</v>
      </c>
      <c r="HM1750" t="s">
        <v>3</v>
      </c>
      <c r="HN1750" t="s">
        <v>3</v>
      </c>
      <c r="HO1750" t="s">
        <v>3</v>
      </c>
      <c r="HP1750" t="s">
        <v>3</v>
      </c>
      <c r="HQ1750" t="s">
        <v>3</v>
      </c>
      <c r="IK1750">
        <v>0</v>
      </c>
    </row>
    <row r="1751" spans="1:255" x14ac:dyDescent="0.2">
      <c r="A1751" s="2">
        <v>17</v>
      </c>
      <c r="B1751" s="2">
        <v>1</v>
      </c>
      <c r="C1751" s="2">
        <f>ROW(SmtRes!A1466)</f>
        <v>1466</v>
      </c>
      <c r="D1751" s="2">
        <f>ROW(EtalonRes!A1496)</f>
        <v>1496</v>
      </c>
      <c r="E1751" s="2" t="s">
        <v>762</v>
      </c>
      <c r="F1751" s="2" t="s">
        <v>17</v>
      </c>
      <c r="G1751" s="2" t="s">
        <v>18</v>
      </c>
      <c r="H1751" s="2" t="s">
        <v>19</v>
      </c>
      <c r="I1751" s="2">
        <v>0</v>
      </c>
      <c r="J1751" s="2">
        <v>0</v>
      </c>
      <c r="K1751" s="2">
        <v>0</v>
      </c>
      <c r="L1751" s="2">
        <v>0.50600000000000001</v>
      </c>
      <c r="M1751" s="2">
        <v>0</v>
      </c>
      <c r="N1751" s="2">
        <f t="shared" si="1428"/>
        <v>0.50600000000000001</v>
      </c>
      <c r="O1751" s="2">
        <f t="shared" si="1429"/>
        <v>0</v>
      </c>
      <c r="P1751" s="2">
        <f t="shared" si="1430"/>
        <v>0</v>
      </c>
      <c r="Q1751" s="2">
        <f t="shared" si="1431"/>
        <v>0</v>
      </c>
      <c r="R1751" s="2">
        <f t="shared" si="1432"/>
        <v>0</v>
      </c>
      <c r="S1751" s="2">
        <f t="shared" si="1433"/>
        <v>0</v>
      </c>
      <c r="T1751" s="2">
        <f t="shared" si="1434"/>
        <v>0</v>
      </c>
      <c r="U1751" s="2">
        <f t="shared" si="1435"/>
        <v>0</v>
      </c>
      <c r="V1751" s="2">
        <f t="shared" si="1436"/>
        <v>0</v>
      </c>
      <c r="W1751" s="2">
        <f t="shared" si="1437"/>
        <v>0</v>
      </c>
      <c r="X1751" s="2">
        <f t="shared" si="1438"/>
        <v>0</v>
      </c>
      <c r="Y1751" s="2">
        <f t="shared" si="1439"/>
        <v>0</v>
      </c>
      <c r="Z1751" s="2"/>
      <c r="AA1751" s="2">
        <v>69726971</v>
      </c>
      <c r="AB1751" s="2">
        <f t="shared" si="1440"/>
        <v>231.92</v>
      </c>
      <c r="AC1751" s="2">
        <f>ROUND((ES1751+(SUM(SmtRes!BC1463:'SmtRes'!BC1466)+SUM(EtalonRes!AL1493:'EtalonRes'!AL1496))),2)</f>
        <v>0</v>
      </c>
      <c r="AD1751" s="2">
        <f t="shared" si="1441"/>
        <v>5.6</v>
      </c>
      <c r="AE1751" s="2">
        <f t="shared" si="1442"/>
        <v>0</v>
      </c>
      <c r="AF1751" s="2">
        <f t="shared" si="1443"/>
        <v>226.32</v>
      </c>
      <c r="AG1751" s="2">
        <f t="shared" si="1444"/>
        <v>0</v>
      </c>
      <c r="AH1751" s="2">
        <f t="shared" si="1445"/>
        <v>23.6</v>
      </c>
      <c r="AI1751" s="2">
        <f t="shared" si="1446"/>
        <v>0</v>
      </c>
      <c r="AJ1751" s="2">
        <f t="shared" si="1447"/>
        <v>0</v>
      </c>
      <c r="AK1751" s="2">
        <v>2713.19</v>
      </c>
      <c r="AL1751" s="2">
        <v>2481.27</v>
      </c>
      <c r="AM1751" s="2">
        <v>5.6</v>
      </c>
      <c r="AN1751" s="2">
        <v>0</v>
      </c>
      <c r="AO1751" s="2">
        <v>226.32</v>
      </c>
      <c r="AP1751" s="2">
        <v>0</v>
      </c>
      <c r="AQ1751" s="2">
        <v>23.6</v>
      </c>
      <c r="AR1751" s="2">
        <v>0</v>
      </c>
      <c r="AS1751" s="2">
        <v>0</v>
      </c>
      <c r="AT1751" s="2">
        <v>123</v>
      </c>
      <c r="AU1751" s="2">
        <v>75</v>
      </c>
      <c r="AV1751" s="2">
        <v>1</v>
      </c>
      <c r="AW1751" s="2">
        <v>1</v>
      </c>
      <c r="AX1751" s="2"/>
      <c r="AY1751" s="2"/>
      <c r="AZ1751" s="2">
        <v>1</v>
      </c>
      <c r="BA1751" s="2">
        <v>1</v>
      </c>
      <c r="BB1751" s="2">
        <v>1</v>
      </c>
      <c r="BC1751" s="2">
        <v>1</v>
      </c>
      <c r="BD1751" s="2" t="s">
        <v>3</v>
      </c>
      <c r="BE1751" s="2" t="s">
        <v>3</v>
      </c>
      <c r="BF1751" s="2" t="s">
        <v>3</v>
      </c>
      <c r="BG1751" s="2" t="s">
        <v>3</v>
      </c>
      <c r="BH1751" s="2">
        <v>0</v>
      </c>
      <c r="BI1751" s="2">
        <v>1</v>
      </c>
      <c r="BJ1751" s="2" t="s">
        <v>20</v>
      </c>
      <c r="BK1751" s="2"/>
      <c r="BL1751" s="2"/>
      <c r="BM1751" s="2">
        <v>11001</v>
      </c>
      <c r="BN1751" s="2">
        <v>0</v>
      </c>
      <c r="BO1751" s="2" t="s">
        <v>3</v>
      </c>
      <c r="BP1751" s="2">
        <v>0</v>
      </c>
      <c r="BQ1751" s="2">
        <v>2</v>
      </c>
      <c r="BR1751" s="2">
        <v>0</v>
      </c>
      <c r="BS1751" s="2">
        <v>1</v>
      </c>
      <c r="BT1751" s="2">
        <v>1</v>
      </c>
      <c r="BU1751" s="2">
        <v>1</v>
      </c>
      <c r="BV1751" s="2">
        <v>1</v>
      </c>
      <c r="BW1751" s="2">
        <v>1</v>
      </c>
      <c r="BX1751" s="2">
        <v>1</v>
      </c>
      <c r="BY1751" s="2" t="s">
        <v>3</v>
      </c>
      <c r="BZ1751" s="2">
        <v>123</v>
      </c>
      <c r="CA1751" s="2">
        <v>75</v>
      </c>
      <c r="CB1751" s="2" t="s">
        <v>3</v>
      </c>
      <c r="CC1751" s="2"/>
      <c r="CD1751" s="2"/>
      <c r="CE1751" s="2">
        <v>0</v>
      </c>
      <c r="CF1751" s="2">
        <v>0</v>
      </c>
      <c r="CG1751" s="2">
        <v>0</v>
      </c>
      <c r="CH1751" s="2">
        <v>133</v>
      </c>
      <c r="CI1751" s="2">
        <v>0</v>
      </c>
      <c r="CJ1751" s="2">
        <v>0</v>
      </c>
      <c r="CK1751" s="2">
        <v>0</v>
      </c>
      <c r="CL1751" s="2">
        <v>0</v>
      </c>
      <c r="CM1751" s="2">
        <v>0</v>
      </c>
      <c r="CN1751" s="2" t="s">
        <v>3</v>
      </c>
      <c r="CO1751" s="2">
        <v>0</v>
      </c>
      <c r="CP1751" s="2">
        <f t="shared" si="1448"/>
        <v>0</v>
      </c>
      <c r="CQ1751" s="2">
        <f t="shared" si="1449"/>
        <v>0</v>
      </c>
      <c r="CR1751" s="2">
        <f t="shared" si="1450"/>
        <v>5.6</v>
      </c>
      <c r="CS1751" s="2">
        <f t="shared" si="1451"/>
        <v>0</v>
      </c>
      <c r="CT1751" s="2">
        <f t="shared" si="1452"/>
        <v>226.32</v>
      </c>
      <c r="CU1751" s="2">
        <f t="shared" si="1453"/>
        <v>0</v>
      </c>
      <c r="CV1751" s="2">
        <f t="shared" si="1454"/>
        <v>23.6</v>
      </c>
      <c r="CW1751" s="2">
        <f t="shared" si="1455"/>
        <v>0</v>
      </c>
      <c r="CX1751" s="2">
        <f t="shared" si="1456"/>
        <v>0</v>
      </c>
      <c r="CY1751" s="2">
        <f>(((S1751+R1751)*AT1751)/100)</f>
        <v>0</v>
      </c>
      <c r="CZ1751" s="2">
        <f>(((S1751+R1751)*AU1751)/100)</f>
        <v>0</v>
      </c>
      <c r="DA1751" s="2"/>
      <c r="DB1751" s="2"/>
      <c r="DC1751" s="2" t="s">
        <v>3</v>
      </c>
      <c r="DD1751" s="2" t="s">
        <v>3</v>
      </c>
      <c r="DE1751" s="2" t="s">
        <v>3</v>
      </c>
      <c r="DF1751" s="2" t="s">
        <v>3</v>
      </c>
      <c r="DG1751" s="2" t="s">
        <v>3</v>
      </c>
      <c r="DH1751" s="2" t="s">
        <v>3</v>
      </c>
      <c r="DI1751" s="2" t="s">
        <v>3</v>
      </c>
      <c r="DJ1751" s="2" t="s">
        <v>3</v>
      </c>
      <c r="DK1751" s="2" t="s">
        <v>3</v>
      </c>
      <c r="DL1751" s="2" t="s">
        <v>3</v>
      </c>
      <c r="DM1751" s="2" t="s">
        <v>3</v>
      </c>
      <c r="DN1751" s="2">
        <v>0</v>
      </c>
      <c r="DO1751" s="2">
        <v>0</v>
      </c>
      <c r="DP1751" s="2">
        <v>1</v>
      </c>
      <c r="DQ1751" s="2">
        <v>1</v>
      </c>
      <c r="DR1751" s="2"/>
      <c r="DS1751" s="2"/>
      <c r="DT1751" s="2"/>
      <c r="DU1751" s="2">
        <v>1013</v>
      </c>
      <c r="DV1751" s="2" t="s">
        <v>19</v>
      </c>
      <c r="DW1751" s="2" t="s">
        <v>19</v>
      </c>
      <c r="DX1751" s="2">
        <v>1</v>
      </c>
      <c r="DY1751" s="2"/>
      <c r="DZ1751" s="2" t="s">
        <v>3</v>
      </c>
      <c r="EA1751" s="2" t="s">
        <v>3</v>
      </c>
      <c r="EB1751" s="2" t="s">
        <v>3</v>
      </c>
      <c r="EC1751" s="2" t="s">
        <v>3</v>
      </c>
      <c r="ED1751" s="2"/>
      <c r="EE1751" s="2">
        <v>54328965</v>
      </c>
      <c r="EF1751" s="2">
        <v>2</v>
      </c>
      <c r="EG1751" s="2" t="s">
        <v>21</v>
      </c>
      <c r="EH1751" s="2">
        <v>0</v>
      </c>
      <c r="EI1751" s="2" t="s">
        <v>3</v>
      </c>
      <c r="EJ1751" s="2">
        <v>1</v>
      </c>
      <c r="EK1751" s="2">
        <v>11001</v>
      </c>
      <c r="EL1751" s="2" t="s">
        <v>22</v>
      </c>
      <c r="EM1751" s="2" t="s">
        <v>23</v>
      </c>
      <c r="EN1751" s="2"/>
      <c r="EO1751" s="2" t="s">
        <v>3</v>
      </c>
      <c r="EP1751" s="2"/>
      <c r="EQ1751" s="2">
        <v>1441792</v>
      </c>
      <c r="ER1751" s="2">
        <v>2713.19</v>
      </c>
      <c r="ES1751" s="2">
        <v>2481.27</v>
      </c>
      <c r="ET1751" s="2">
        <v>5.6</v>
      </c>
      <c r="EU1751" s="2">
        <v>0</v>
      </c>
      <c r="EV1751" s="2">
        <v>226.32</v>
      </c>
      <c r="EW1751" s="2">
        <v>23.6</v>
      </c>
      <c r="EX1751" s="2">
        <v>0</v>
      </c>
      <c r="EY1751" s="2">
        <v>1</v>
      </c>
      <c r="EZ1751" s="2"/>
      <c r="FA1751" s="2"/>
      <c r="FB1751" s="2"/>
      <c r="FC1751" s="2"/>
      <c r="FD1751" s="2"/>
      <c r="FE1751" s="2"/>
      <c r="FF1751" s="2"/>
      <c r="FG1751" s="2"/>
      <c r="FH1751" s="2"/>
      <c r="FI1751" s="2"/>
      <c r="FJ1751" s="2"/>
      <c r="FK1751" s="2"/>
      <c r="FL1751" s="2"/>
      <c r="FM1751" s="2"/>
      <c r="FN1751" s="2"/>
      <c r="FO1751" s="2"/>
      <c r="FP1751" s="2"/>
      <c r="FQ1751" s="2">
        <v>0</v>
      </c>
      <c r="FR1751" s="2">
        <f t="shared" si="1457"/>
        <v>0</v>
      </c>
      <c r="FS1751" s="2">
        <v>0</v>
      </c>
      <c r="FT1751" s="2"/>
      <c r="FU1751" s="2"/>
      <c r="FV1751" s="2"/>
      <c r="FW1751" s="2"/>
      <c r="FX1751" s="2">
        <v>123</v>
      </c>
      <c r="FY1751" s="2">
        <v>75</v>
      </c>
      <c r="FZ1751" s="2"/>
      <c r="GA1751" s="2" t="s">
        <v>3</v>
      </c>
      <c r="GB1751" s="2"/>
      <c r="GC1751" s="2"/>
      <c r="GD1751" s="2">
        <v>1</v>
      </c>
      <c r="GE1751" s="2"/>
      <c r="GF1751" s="2">
        <v>473219550</v>
      </c>
      <c r="GG1751" s="2">
        <v>2</v>
      </c>
      <c r="GH1751" s="2">
        <v>1</v>
      </c>
      <c r="GI1751" s="2">
        <v>-2</v>
      </c>
      <c r="GJ1751" s="2">
        <v>0</v>
      </c>
      <c r="GK1751" s="2">
        <v>0</v>
      </c>
      <c r="GL1751" s="2">
        <f t="shared" si="1458"/>
        <v>0</v>
      </c>
      <c r="GM1751" s="2">
        <f t="shared" si="1459"/>
        <v>0</v>
      </c>
      <c r="GN1751" s="2">
        <f t="shared" si="1460"/>
        <v>0</v>
      </c>
      <c r="GO1751" s="2">
        <f t="shared" si="1461"/>
        <v>0</v>
      </c>
      <c r="GP1751" s="2">
        <f t="shared" si="1462"/>
        <v>0</v>
      </c>
      <c r="GQ1751" s="2"/>
      <c r="GR1751" s="2">
        <v>0</v>
      </c>
      <c r="GS1751" s="2">
        <v>3</v>
      </c>
      <c r="GT1751" s="2">
        <v>0</v>
      </c>
      <c r="GU1751" s="2" t="s">
        <v>3</v>
      </c>
      <c r="GV1751" s="2">
        <f t="shared" si="1463"/>
        <v>0</v>
      </c>
      <c r="GW1751" s="2">
        <v>1</v>
      </c>
      <c r="GX1751" s="2">
        <f t="shared" si="1464"/>
        <v>0</v>
      </c>
      <c r="GY1751" s="2"/>
      <c r="GZ1751" s="2"/>
      <c r="HA1751" s="2">
        <v>0</v>
      </c>
      <c r="HB1751" s="2">
        <v>0</v>
      </c>
      <c r="HC1751" s="2">
        <f t="shared" si="1465"/>
        <v>0</v>
      </c>
      <c r="HD1751" s="2"/>
      <c r="HE1751" s="2" t="s">
        <v>3</v>
      </c>
      <c r="HF1751" s="2" t="s">
        <v>3</v>
      </c>
      <c r="HG1751" s="2"/>
      <c r="HH1751" s="2"/>
      <c r="HI1751" s="2"/>
      <c r="HJ1751" s="2"/>
      <c r="HK1751" s="2"/>
      <c r="HL1751" s="2"/>
      <c r="HM1751" s="2" t="s">
        <v>3</v>
      </c>
      <c r="HN1751" s="2" t="s">
        <v>24</v>
      </c>
      <c r="HO1751" s="2" t="s">
        <v>25</v>
      </c>
      <c r="HP1751" s="2" t="s">
        <v>22</v>
      </c>
      <c r="HQ1751" s="2" t="s">
        <v>22</v>
      </c>
      <c r="HR1751" s="2"/>
      <c r="HS1751" s="2"/>
      <c r="HT1751" s="2"/>
      <c r="HU1751" s="2"/>
      <c r="HV1751" s="2"/>
      <c r="HW1751" s="2"/>
      <c r="HX1751" s="2"/>
      <c r="HY1751" s="2"/>
      <c r="HZ1751" s="2"/>
      <c r="IA1751" s="2"/>
      <c r="IB1751" s="2"/>
      <c r="IC1751" s="2"/>
      <c r="ID1751" s="2"/>
      <c r="IE1751" s="2"/>
      <c r="IF1751" s="2"/>
      <c r="IG1751" s="2"/>
      <c r="IH1751" s="2"/>
      <c r="II1751" s="2"/>
      <c r="IJ1751" s="2"/>
      <c r="IK1751" s="2">
        <v>0</v>
      </c>
      <c r="IL1751" s="2"/>
      <c r="IM1751" s="2"/>
      <c r="IN1751" s="2"/>
      <c r="IO1751" s="2"/>
      <c r="IP1751" s="2"/>
      <c r="IQ1751" s="2"/>
      <c r="IR1751" s="2"/>
      <c r="IS1751" s="2"/>
      <c r="IT1751" s="2"/>
      <c r="IU1751" s="2"/>
    </row>
    <row r="1752" spans="1:255" x14ac:dyDescent="0.2">
      <c r="A1752">
        <v>17</v>
      </c>
      <c r="B1752">
        <v>1</v>
      </c>
      <c r="C1752">
        <f>ROW(SmtRes!A1470)</f>
        <v>1470</v>
      </c>
      <c r="D1752">
        <f>ROW(EtalonRes!A1500)</f>
        <v>1500</v>
      </c>
      <c r="E1752" t="s">
        <v>762</v>
      </c>
      <c r="F1752" t="s">
        <v>17</v>
      </c>
      <c r="G1752" t="s">
        <v>18</v>
      </c>
      <c r="H1752" t="s">
        <v>19</v>
      </c>
      <c r="I1752">
        <v>0</v>
      </c>
      <c r="J1752">
        <v>0</v>
      </c>
      <c r="K1752">
        <v>0</v>
      </c>
      <c r="L1752">
        <v>0.50600000000000001</v>
      </c>
      <c r="M1752">
        <v>0</v>
      </c>
      <c r="N1752">
        <f t="shared" si="1428"/>
        <v>0.50600000000000001</v>
      </c>
      <c r="O1752">
        <f t="shared" si="1429"/>
        <v>0</v>
      </c>
      <c r="P1752">
        <f t="shared" si="1430"/>
        <v>0</v>
      </c>
      <c r="Q1752">
        <f t="shared" si="1431"/>
        <v>0</v>
      </c>
      <c r="R1752">
        <f t="shared" si="1432"/>
        <v>0</v>
      </c>
      <c r="S1752">
        <f t="shared" si="1433"/>
        <v>0</v>
      </c>
      <c r="T1752">
        <f t="shared" si="1434"/>
        <v>0</v>
      </c>
      <c r="U1752">
        <f t="shared" si="1435"/>
        <v>0</v>
      </c>
      <c r="V1752">
        <f t="shared" si="1436"/>
        <v>0</v>
      </c>
      <c r="W1752">
        <f t="shared" si="1437"/>
        <v>0</v>
      </c>
      <c r="X1752">
        <f t="shared" si="1438"/>
        <v>0</v>
      </c>
      <c r="Y1752">
        <f t="shared" si="1439"/>
        <v>0</v>
      </c>
      <c r="AA1752">
        <v>69726884</v>
      </c>
      <c r="AB1752">
        <f t="shared" si="1440"/>
        <v>231.92</v>
      </c>
      <c r="AC1752">
        <f>ROUND((ES1752+(SUM(SmtRes!BC1467:'SmtRes'!BC1470)+SUM(EtalonRes!AL1497:'EtalonRes'!AL1500))),2)</f>
        <v>0</v>
      </c>
      <c r="AD1752">
        <f t="shared" si="1441"/>
        <v>5.6</v>
      </c>
      <c r="AE1752">
        <f t="shared" si="1442"/>
        <v>0</v>
      </c>
      <c r="AF1752">
        <f t="shared" si="1443"/>
        <v>226.32</v>
      </c>
      <c r="AG1752">
        <f t="shared" si="1444"/>
        <v>0</v>
      </c>
      <c r="AH1752">
        <f t="shared" si="1445"/>
        <v>23.6</v>
      </c>
      <c r="AI1752">
        <f t="shared" si="1446"/>
        <v>0</v>
      </c>
      <c r="AJ1752">
        <f t="shared" si="1447"/>
        <v>0</v>
      </c>
      <c r="AK1752">
        <v>2713.19</v>
      </c>
      <c r="AL1752">
        <v>2481.27</v>
      </c>
      <c r="AM1752">
        <v>5.6</v>
      </c>
      <c r="AN1752">
        <v>0</v>
      </c>
      <c r="AO1752">
        <v>226.32</v>
      </c>
      <c r="AP1752">
        <v>0</v>
      </c>
      <c r="AQ1752">
        <v>23.6</v>
      </c>
      <c r="AR1752">
        <v>0</v>
      </c>
      <c r="AS1752">
        <v>0</v>
      </c>
      <c r="AT1752">
        <v>117</v>
      </c>
      <c r="AU1752">
        <v>64</v>
      </c>
      <c r="AV1752">
        <v>1</v>
      </c>
      <c r="AW1752">
        <v>1</v>
      </c>
      <c r="AZ1752">
        <v>1</v>
      </c>
      <c r="BA1752">
        <v>34.92</v>
      </c>
      <c r="BB1752">
        <v>9.3000000000000007</v>
      </c>
      <c r="BC1752">
        <v>7.56</v>
      </c>
      <c r="BD1752" t="s">
        <v>3</v>
      </c>
      <c r="BE1752" t="s">
        <v>3</v>
      </c>
      <c r="BF1752" t="s">
        <v>3</v>
      </c>
      <c r="BG1752" t="s">
        <v>3</v>
      </c>
      <c r="BH1752">
        <v>0</v>
      </c>
      <c r="BI1752">
        <v>1</v>
      </c>
      <c r="BJ1752" t="s">
        <v>20</v>
      </c>
      <c r="BM1752">
        <v>11001</v>
      </c>
      <c r="BN1752">
        <v>0</v>
      </c>
      <c r="BO1752" t="s">
        <v>17</v>
      </c>
      <c r="BP1752">
        <v>1</v>
      </c>
      <c r="BQ1752">
        <v>2</v>
      </c>
      <c r="BR1752">
        <v>0</v>
      </c>
      <c r="BS1752">
        <v>19.8</v>
      </c>
      <c r="BT1752">
        <v>1</v>
      </c>
      <c r="BU1752">
        <v>1</v>
      </c>
      <c r="BV1752">
        <v>1</v>
      </c>
      <c r="BW1752">
        <v>1</v>
      </c>
      <c r="BX1752">
        <v>1</v>
      </c>
      <c r="BY1752" t="s">
        <v>3</v>
      </c>
      <c r="BZ1752">
        <v>117</v>
      </c>
      <c r="CA1752">
        <v>64</v>
      </c>
      <c r="CB1752" t="s">
        <v>3</v>
      </c>
      <c r="CE1752">
        <v>0</v>
      </c>
      <c r="CF1752">
        <v>0</v>
      </c>
      <c r="CG1752">
        <v>0</v>
      </c>
      <c r="CH1752">
        <v>133</v>
      </c>
      <c r="CI1752">
        <v>0</v>
      </c>
      <c r="CJ1752">
        <v>0</v>
      </c>
      <c r="CK1752">
        <v>0</v>
      </c>
      <c r="CL1752">
        <v>0</v>
      </c>
      <c r="CM1752">
        <v>0</v>
      </c>
      <c r="CN1752" t="s">
        <v>3</v>
      </c>
      <c r="CO1752">
        <v>0</v>
      </c>
      <c r="CP1752">
        <f t="shared" si="1448"/>
        <v>0</v>
      </c>
      <c r="CQ1752">
        <f t="shared" si="1449"/>
        <v>0</v>
      </c>
      <c r="CR1752">
        <f t="shared" si="1450"/>
        <v>52.08</v>
      </c>
      <c r="CS1752">
        <f t="shared" si="1451"/>
        <v>0</v>
      </c>
      <c r="CT1752">
        <f t="shared" si="1452"/>
        <v>7903.0944</v>
      </c>
      <c r="CU1752">
        <f t="shared" si="1453"/>
        <v>0</v>
      </c>
      <c r="CV1752">
        <f t="shared" si="1454"/>
        <v>23.6</v>
      </c>
      <c r="CW1752">
        <f t="shared" si="1455"/>
        <v>0</v>
      </c>
      <c r="CX1752">
        <f t="shared" si="1456"/>
        <v>0</v>
      </c>
      <c r="CY1752">
        <f>(S1752+R1752)*(BZ1752/100)</f>
        <v>0</v>
      </c>
      <c r="CZ1752">
        <f>(S1752+R1752)*(CA1752/100)</f>
        <v>0</v>
      </c>
      <c r="DC1752" t="s">
        <v>3</v>
      </c>
      <c r="DD1752" t="s">
        <v>3</v>
      </c>
      <c r="DE1752" t="s">
        <v>3</v>
      </c>
      <c r="DF1752" t="s">
        <v>3</v>
      </c>
      <c r="DG1752" t="s">
        <v>3</v>
      </c>
      <c r="DH1752" t="s">
        <v>3</v>
      </c>
      <c r="DI1752" t="s">
        <v>3</v>
      </c>
      <c r="DJ1752" t="s">
        <v>3</v>
      </c>
      <c r="DK1752" t="s">
        <v>3</v>
      </c>
      <c r="DL1752" t="s">
        <v>3</v>
      </c>
      <c r="DM1752" t="s">
        <v>3</v>
      </c>
      <c r="DN1752">
        <v>123</v>
      </c>
      <c r="DO1752">
        <v>75</v>
      </c>
      <c r="DP1752">
        <v>1</v>
      </c>
      <c r="DQ1752">
        <v>1</v>
      </c>
      <c r="DU1752">
        <v>1013</v>
      </c>
      <c r="DV1752" t="s">
        <v>19</v>
      </c>
      <c r="DW1752" t="s">
        <v>19</v>
      </c>
      <c r="DX1752">
        <v>1</v>
      </c>
      <c r="DZ1752" t="s">
        <v>3</v>
      </c>
      <c r="EA1752" t="s">
        <v>3</v>
      </c>
      <c r="EB1752" t="s">
        <v>3</v>
      </c>
      <c r="EC1752" t="s">
        <v>3</v>
      </c>
      <c r="EE1752">
        <v>54328965</v>
      </c>
      <c r="EF1752">
        <v>2</v>
      </c>
      <c r="EG1752" t="s">
        <v>21</v>
      </c>
      <c r="EH1752">
        <v>0</v>
      </c>
      <c r="EI1752" t="s">
        <v>3</v>
      </c>
      <c r="EJ1752">
        <v>1</v>
      </c>
      <c r="EK1752">
        <v>11001</v>
      </c>
      <c r="EL1752" t="s">
        <v>22</v>
      </c>
      <c r="EM1752" t="s">
        <v>23</v>
      </c>
      <c r="EO1752" t="s">
        <v>3</v>
      </c>
      <c r="EQ1752">
        <v>1441792</v>
      </c>
      <c r="ER1752">
        <v>2713.19</v>
      </c>
      <c r="ES1752">
        <v>2481.27</v>
      </c>
      <c r="ET1752">
        <v>5.6</v>
      </c>
      <c r="EU1752">
        <v>0</v>
      </c>
      <c r="EV1752">
        <v>226.32</v>
      </c>
      <c r="EW1752">
        <v>23.6</v>
      </c>
      <c r="EX1752">
        <v>0</v>
      </c>
      <c r="EY1752">
        <v>1</v>
      </c>
      <c r="FQ1752">
        <v>0</v>
      </c>
      <c r="FR1752">
        <f t="shared" si="1457"/>
        <v>0</v>
      </c>
      <c r="FS1752">
        <v>0</v>
      </c>
      <c r="FX1752">
        <v>123</v>
      </c>
      <c r="FY1752">
        <v>75</v>
      </c>
      <c r="GA1752" t="s">
        <v>3</v>
      </c>
      <c r="GD1752">
        <v>1</v>
      </c>
      <c r="GF1752">
        <v>473219550</v>
      </c>
      <c r="GG1752">
        <v>2</v>
      </c>
      <c r="GH1752">
        <v>1</v>
      </c>
      <c r="GI1752">
        <v>2</v>
      </c>
      <c r="GJ1752">
        <v>0</v>
      </c>
      <c r="GK1752">
        <v>0</v>
      </c>
      <c r="GL1752">
        <f t="shared" si="1458"/>
        <v>0</v>
      </c>
      <c r="GM1752">
        <f t="shared" si="1459"/>
        <v>0</v>
      </c>
      <c r="GN1752">
        <f t="shared" si="1460"/>
        <v>0</v>
      </c>
      <c r="GO1752">
        <f t="shared" si="1461"/>
        <v>0</v>
      </c>
      <c r="GP1752">
        <f t="shared" si="1462"/>
        <v>0</v>
      </c>
      <c r="GR1752">
        <v>0</v>
      </c>
      <c r="GS1752">
        <v>0</v>
      </c>
      <c r="GT1752">
        <v>0</v>
      </c>
      <c r="GU1752" t="s">
        <v>3</v>
      </c>
      <c r="GV1752">
        <f t="shared" si="1463"/>
        <v>0</v>
      </c>
      <c r="GW1752">
        <v>1005.2</v>
      </c>
      <c r="GX1752">
        <f t="shared" si="1464"/>
        <v>0</v>
      </c>
      <c r="HA1752">
        <v>0</v>
      </c>
      <c r="HB1752">
        <v>0</v>
      </c>
      <c r="HC1752">
        <f t="shared" si="1465"/>
        <v>0</v>
      </c>
      <c r="HE1752" t="s">
        <v>3</v>
      </c>
      <c r="HF1752" t="s">
        <v>3</v>
      </c>
      <c r="HM1752" t="s">
        <v>3</v>
      </c>
      <c r="HN1752" t="s">
        <v>24</v>
      </c>
      <c r="HO1752" t="s">
        <v>25</v>
      </c>
      <c r="HP1752" t="s">
        <v>22</v>
      </c>
      <c r="HQ1752" t="s">
        <v>22</v>
      </c>
      <c r="IK1752">
        <v>0</v>
      </c>
    </row>
    <row r="1753" spans="1:255" x14ac:dyDescent="0.2">
      <c r="A1753" s="2">
        <v>18</v>
      </c>
      <c r="B1753" s="2">
        <v>1</v>
      </c>
      <c r="C1753" s="2">
        <v>1465</v>
      </c>
      <c r="D1753" s="2"/>
      <c r="E1753" s="2" t="s">
        <v>763</v>
      </c>
      <c r="F1753" s="2" t="s">
        <v>27</v>
      </c>
      <c r="G1753" s="2" t="s">
        <v>28</v>
      </c>
      <c r="H1753" s="2" t="s">
        <v>29</v>
      </c>
      <c r="I1753" s="2">
        <f>I1751*J1753</f>
        <v>0</v>
      </c>
      <c r="J1753" s="2">
        <v>101</v>
      </c>
      <c r="K1753" s="2">
        <v>101</v>
      </c>
      <c r="L1753" s="2">
        <v>51.106000000000002</v>
      </c>
      <c r="M1753" s="2">
        <v>0</v>
      </c>
      <c r="N1753" s="2">
        <f t="shared" si="1428"/>
        <v>51.106000000000002</v>
      </c>
      <c r="O1753" s="2">
        <f t="shared" si="1429"/>
        <v>0</v>
      </c>
      <c r="P1753" s="2">
        <f t="shared" si="1430"/>
        <v>0</v>
      </c>
      <c r="Q1753" s="2">
        <f t="shared" si="1431"/>
        <v>0</v>
      </c>
      <c r="R1753" s="2">
        <f t="shared" si="1432"/>
        <v>0</v>
      </c>
      <c r="S1753" s="2">
        <f t="shared" si="1433"/>
        <v>0</v>
      </c>
      <c r="T1753" s="2">
        <f t="shared" si="1434"/>
        <v>0</v>
      </c>
      <c r="U1753" s="2">
        <f t="shared" si="1435"/>
        <v>0</v>
      </c>
      <c r="V1753" s="2">
        <f t="shared" si="1436"/>
        <v>0</v>
      </c>
      <c r="W1753" s="2">
        <f t="shared" si="1437"/>
        <v>0</v>
      </c>
      <c r="X1753" s="2">
        <f t="shared" si="1438"/>
        <v>0</v>
      </c>
      <c r="Y1753" s="2">
        <f t="shared" si="1439"/>
        <v>0</v>
      </c>
      <c r="Z1753" s="2"/>
      <c r="AA1753" s="2">
        <v>69726971</v>
      </c>
      <c r="AB1753" s="2">
        <f t="shared" si="1440"/>
        <v>23.73</v>
      </c>
      <c r="AC1753" s="2">
        <f>ROUND((ES1753),2)</f>
        <v>23.73</v>
      </c>
      <c r="AD1753" s="2">
        <f t="shared" si="1441"/>
        <v>0</v>
      </c>
      <c r="AE1753" s="2">
        <f t="shared" si="1442"/>
        <v>0</v>
      </c>
      <c r="AF1753" s="2">
        <f t="shared" si="1443"/>
        <v>0</v>
      </c>
      <c r="AG1753" s="2">
        <f t="shared" si="1444"/>
        <v>0</v>
      </c>
      <c r="AH1753" s="2">
        <f t="shared" si="1445"/>
        <v>0</v>
      </c>
      <c r="AI1753" s="2">
        <f t="shared" si="1446"/>
        <v>0</v>
      </c>
      <c r="AJ1753" s="2">
        <f t="shared" si="1447"/>
        <v>0.27</v>
      </c>
      <c r="AK1753" s="2">
        <v>23.73</v>
      </c>
      <c r="AL1753" s="2">
        <v>23.73</v>
      </c>
      <c r="AM1753" s="2">
        <v>0</v>
      </c>
      <c r="AN1753" s="2">
        <v>0</v>
      </c>
      <c r="AO1753" s="2">
        <v>0</v>
      </c>
      <c r="AP1753" s="2">
        <v>0</v>
      </c>
      <c r="AQ1753" s="2">
        <v>0</v>
      </c>
      <c r="AR1753" s="2">
        <v>0</v>
      </c>
      <c r="AS1753" s="2">
        <v>0.27</v>
      </c>
      <c r="AT1753" s="2">
        <v>0</v>
      </c>
      <c r="AU1753" s="2">
        <v>0</v>
      </c>
      <c r="AV1753" s="2">
        <v>1</v>
      </c>
      <c r="AW1753" s="2">
        <v>1</v>
      </c>
      <c r="AX1753" s="2"/>
      <c r="AY1753" s="2"/>
      <c r="AZ1753" s="2">
        <v>1</v>
      </c>
      <c r="BA1753" s="2">
        <v>1</v>
      </c>
      <c r="BB1753" s="2">
        <v>1</v>
      </c>
      <c r="BC1753" s="2">
        <v>1</v>
      </c>
      <c r="BD1753" s="2" t="s">
        <v>3</v>
      </c>
      <c r="BE1753" s="2" t="s">
        <v>3</v>
      </c>
      <c r="BF1753" s="2" t="s">
        <v>3</v>
      </c>
      <c r="BG1753" s="2" t="s">
        <v>3</v>
      </c>
      <c r="BH1753" s="2">
        <v>3</v>
      </c>
      <c r="BI1753" s="2">
        <v>1</v>
      </c>
      <c r="BJ1753" s="2" t="s">
        <v>30</v>
      </c>
      <c r="BK1753" s="2"/>
      <c r="BL1753" s="2"/>
      <c r="BM1753" s="2">
        <v>500001</v>
      </c>
      <c r="BN1753" s="2">
        <v>0</v>
      </c>
      <c r="BO1753" s="2" t="s">
        <v>3</v>
      </c>
      <c r="BP1753" s="2">
        <v>0</v>
      </c>
      <c r="BQ1753" s="2">
        <v>8</v>
      </c>
      <c r="BR1753" s="2">
        <v>0</v>
      </c>
      <c r="BS1753" s="2">
        <v>1</v>
      </c>
      <c r="BT1753" s="2">
        <v>1</v>
      </c>
      <c r="BU1753" s="2">
        <v>1</v>
      </c>
      <c r="BV1753" s="2">
        <v>1</v>
      </c>
      <c r="BW1753" s="2">
        <v>1</v>
      </c>
      <c r="BX1753" s="2">
        <v>1</v>
      </c>
      <c r="BY1753" s="2" t="s">
        <v>3</v>
      </c>
      <c r="BZ1753" s="2">
        <v>0</v>
      </c>
      <c r="CA1753" s="2">
        <v>0</v>
      </c>
      <c r="CB1753" s="2" t="s">
        <v>3</v>
      </c>
      <c r="CC1753" s="2"/>
      <c r="CD1753" s="2"/>
      <c r="CE1753" s="2">
        <v>0</v>
      </c>
      <c r="CF1753" s="2">
        <v>0</v>
      </c>
      <c r="CG1753" s="2">
        <v>0</v>
      </c>
      <c r="CH1753" s="2">
        <v>133</v>
      </c>
      <c r="CI1753" s="2">
        <v>1</v>
      </c>
      <c r="CJ1753" s="2">
        <v>0</v>
      </c>
      <c r="CK1753" s="2">
        <v>0</v>
      </c>
      <c r="CL1753" s="2">
        <v>0</v>
      </c>
      <c r="CM1753" s="2">
        <v>0</v>
      </c>
      <c r="CN1753" s="2" t="s">
        <v>3</v>
      </c>
      <c r="CO1753" s="2">
        <v>0</v>
      </c>
      <c r="CP1753" s="2">
        <f t="shared" si="1448"/>
        <v>0</v>
      </c>
      <c r="CQ1753" s="2">
        <f t="shared" si="1449"/>
        <v>23.73</v>
      </c>
      <c r="CR1753" s="2">
        <f t="shared" si="1450"/>
        <v>0</v>
      </c>
      <c r="CS1753" s="2">
        <f t="shared" si="1451"/>
        <v>0</v>
      </c>
      <c r="CT1753" s="2">
        <f t="shared" si="1452"/>
        <v>0</v>
      </c>
      <c r="CU1753" s="2">
        <f t="shared" si="1453"/>
        <v>0</v>
      </c>
      <c r="CV1753" s="2">
        <f t="shared" si="1454"/>
        <v>0</v>
      </c>
      <c r="CW1753" s="2">
        <f t="shared" si="1455"/>
        <v>0</v>
      </c>
      <c r="CX1753" s="2">
        <f t="shared" si="1456"/>
        <v>0.27</v>
      </c>
      <c r="CY1753" s="2">
        <f>(((S1753+R1753)*AT1753)/100)</f>
        <v>0</v>
      </c>
      <c r="CZ1753" s="2">
        <f>(((S1753+R1753)*AU1753)/100)</f>
        <v>0</v>
      </c>
      <c r="DA1753" s="2"/>
      <c r="DB1753" s="2"/>
      <c r="DC1753" s="2" t="s">
        <v>3</v>
      </c>
      <c r="DD1753" s="2" t="s">
        <v>3</v>
      </c>
      <c r="DE1753" s="2" t="s">
        <v>3</v>
      </c>
      <c r="DF1753" s="2" t="s">
        <v>3</v>
      </c>
      <c r="DG1753" s="2" t="s">
        <v>3</v>
      </c>
      <c r="DH1753" s="2" t="s">
        <v>3</v>
      </c>
      <c r="DI1753" s="2" t="s">
        <v>3</v>
      </c>
      <c r="DJ1753" s="2" t="s">
        <v>3</v>
      </c>
      <c r="DK1753" s="2" t="s">
        <v>3</v>
      </c>
      <c r="DL1753" s="2" t="s">
        <v>3</v>
      </c>
      <c r="DM1753" s="2" t="s">
        <v>3</v>
      </c>
      <c r="DN1753" s="2">
        <v>0</v>
      </c>
      <c r="DO1753" s="2">
        <v>0</v>
      </c>
      <c r="DP1753" s="2">
        <v>1</v>
      </c>
      <c r="DQ1753" s="2">
        <v>1</v>
      </c>
      <c r="DR1753" s="2"/>
      <c r="DS1753" s="2"/>
      <c r="DT1753" s="2"/>
      <c r="DU1753" s="2">
        <v>1003</v>
      </c>
      <c r="DV1753" s="2" t="s">
        <v>29</v>
      </c>
      <c r="DW1753" s="2" t="s">
        <v>29</v>
      </c>
      <c r="DX1753" s="2">
        <v>1</v>
      </c>
      <c r="DY1753" s="2"/>
      <c r="DZ1753" s="2" t="s">
        <v>3</v>
      </c>
      <c r="EA1753" s="2" t="s">
        <v>3</v>
      </c>
      <c r="EB1753" s="2" t="s">
        <v>3</v>
      </c>
      <c r="EC1753" s="2" t="s">
        <v>3</v>
      </c>
      <c r="ED1753" s="2"/>
      <c r="EE1753" s="2">
        <v>54328897</v>
      </c>
      <c r="EF1753" s="2">
        <v>8</v>
      </c>
      <c r="EG1753" s="2" t="s">
        <v>31</v>
      </c>
      <c r="EH1753" s="2">
        <v>0</v>
      </c>
      <c r="EI1753" s="2" t="s">
        <v>3</v>
      </c>
      <c r="EJ1753" s="2">
        <v>1</v>
      </c>
      <c r="EK1753" s="2">
        <v>500001</v>
      </c>
      <c r="EL1753" s="2" t="s">
        <v>32</v>
      </c>
      <c r="EM1753" s="2" t="s">
        <v>33</v>
      </c>
      <c r="EN1753" s="2"/>
      <c r="EO1753" s="2" t="s">
        <v>3</v>
      </c>
      <c r="EP1753" s="2"/>
      <c r="EQ1753" s="2">
        <v>0</v>
      </c>
      <c r="ER1753" s="2">
        <v>23.73</v>
      </c>
      <c r="ES1753" s="2">
        <v>23.73</v>
      </c>
      <c r="ET1753" s="2">
        <v>0</v>
      </c>
      <c r="EU1753" s="2">
        <v>0</v>
      </c>
      <c r="EV1753" s="2">
        <v>0</v>
      </c>
      <c r="EW1753" s="2">
        <v>0</v>
      </c>
      <c r="EX1753" s="2">
        <v>0</v>
      </c>
      <c r="EY1753" s="2"/>
      <c r="EZ1753" s="2"/>
      <c r="FA1753" s="2"/>
      <c r="FB1753" s="2"/>
      <c r="FC1753" s="2"/>
      <c r="FD1753" s="2"/>
      <c r="FE1753" s="2"/>
      <c r="FF1753" s="2"/>
      <c r="FG1753" s="2"/>
      <c r="FH1753" s="2"/>
      <c r="FI1753" s="2"/>
      <c r="FJ1753" s="2"/>
      <c r="FK1753" s="2"/>
      <c r="FL1753" s="2"/>
      <c r="FM1753" s="2"/>
      <c r="FN1753" s="2"/>
      <c r="FO1753" s="2"/>
      <c r="FP1753" s="2"/>
      <c r="FQ1753" s="2">
        <v>0</v>
      </c>
      <c r="FR1753" s="2">
        <f t="shared" si="1457"/>
        <v>0</v>
      </c>
      <c r="FS1753" s="2">
        <v>0</v>
      </c>
      <c r="FT1753" s="2"/>
      <c r="FU1753" s="2"/>
      <c r="FV1753" s="2"/>
      <c r="FW1753" s="2"/>
      <c r="FX1753" s="2">
        <v>0</v>
      </c>
      <c r="FY1753" s="2">
        <v>0</v>
      </c>
      <c r="FZ1753" s="2"/>
      <c r="GA1753" s="2" t="s">
        <v>3</v>
      </c>
      <c r="GB1753" s="2"/>
      <c r="GC1753" s="2"/>
      <c r="GD1753" s="2">
        <v>1</v>
      </c>
      <c r="GE1753" s="2"/>
      <c r="GF1753" s="2">
        <v>-847675274</v>
      </c>
      <c r="GG1753" s="2">
        <v>2</v>
      </c>
      <c r="GH1753" s="2">
        <v>1</v>
      </c>
      <c r="GI1753" s="2">
        <v>-2</v>
      </c>
      <c r="GJ1753" s="2">
        <v>0</v>
      </c>
      <c r="GK1753" s="2">
        <v>0</v>
      </c>
      <c r="GL1753" s="2">
        <f t="shared" si="1458"/>
        <v>0</v>
      </c>
      <c r="GM1753" s="2">
        <f t="shared" si="1459"/>
        <v>0</v>
      </c>
      <c r="GN1753" s="2">
        <f t="shared" si="1460"/>
        <v>0</v>
      </c>
      <c r="GO1753" s="2">
        <f t="shared" si="1461"/>
        <v>0</v>
      </c>
      <c r="GP1753" s="2">
        <f t="shared" si="1462"/>
        <v>0</v>
      </c>
      <c r="GQ1753" s="2"/>
      <c r="GR1753" s="2">
        <v>0</v>
      </c>
      <c r="GS1753" s="2">
        <v>3</v>
      </c>
      <c r="GT1753" s="2">
        <v>0</v>
      </c>
      <c r="GU1753" s="2" t="s">
        <v>3</v>
      </c>
      <c r="GV1753" s="2">
        <f t="shared" si="1463"/>
        <v>0</v>
      </c>
      <c r="GW1753" s="2">
        <v>1</v>
      </c>
      <c r="GX1753" s="2">
        <f t="shared" si="1464"/>
        <v>0</v>
      </c>
      <c r="GY1753" s="2"/>
      <c r="GZ1753" s="2"/>
      <c r="HA1753" s="2">
        <v>0</v>
      </c>
      <c r="HB1753" s="2">
        <v>0</v>
      </c>
      <c r="HC1753" s="2">
        <f t="shared" si="1465"/>
        <v>0</v>
      </c>
      <c r="HD1753" s="2"/>
      <c r="HE1753" s="2" t="s">
        <v>3</v>
      </c>
      <c r="HF1753" s="2" t="s">
        <v>3</v>
      </c>
      <c r="HG1753" s="2"/>
      <c r="HH1753" s="2"/>
      <c r="HI1753" s="2"/>
      <c r="HJ1753" s="2"/>
      <c r="HK1753" s="2"/>
      <c r="HL1753" s="2"/>
      <c r="HM1753" s="2" t="s">
        <v>3</v>
      </c>
      <c r="HN1753" s="2" t="s">
        <v>3</v>
      </c>
      <c r="HO1753" s="2" t="s">
        <v>3</v>
      </c>
      <c r="HP1753" s="2" t="s">
        <v>3</v>
      </c>
      <c r="HQ1753" s="2" t="s">
        <v>3</v>
      </c>
      <c r="HR1753" s="2"/>
      <c r="HS1753" s="2"/>
      <c r="HT1753" s="2"/>
      <c r="HU1753" s="2"/>
      <c r="HV1753" s="2"/>
      <c r="HW1753" s="2"/>
      <c r="HX1753" s="2"/>
      <c r="HY1753" s="2"/>
      <c r="HZ1753" s="2"/>
      <c r="IA1753" s="2"/>
      <c r="IB1753" s="2"/>
      <c r="IC1753" s="2"/>
      <c r="ID1753" s="2"/>
      <c r="IE1753" s="2"/>
      <c r="IF1753" s="2"/>
      <c r="IG1753" s="2"/>
      <c r="IH1753" s="2"/>
      <c r="II1753" s="2"/>
      <c r="IJ1753" s="2"/>
      <c r="IK1753" s="2">
        <v>0</v>
      </c>
      <c r="IL1753" s="2"/>
      <c r="IM1753" s="2"/>
      <c r="IN1753" s="2"/>
      <c r="IO1753" s="2"/>
      <c r="IP1753" s="2"/>
      <c r="IQ1753" s="2"/>
      <c r="IR1753" s="2"/>
      <c r="IS1753" s="2"/>
      <c r="IT1753" s="2"/>
      <c r="IU1753" s="2"/>
    </row>
    <row r="1754" spans="1:255" x14ac:dyDescent="0.2">
      <c r="A1754">
        <v>18</v>
      </c>
      <c r="B1754">
        <v>1</v>
      </c>
      <c r="C1754">
        <v>1469</v>
      </c>
      <c r="E1754" t="s">
        <v>763</v>
      </c>
      <c r="F1754" t="s">
        <v>27</v>
      </c>
      <c r="G1754" t="s">
        <v>28</v>
      </c>
      <c r="H1754" t="s">
        <v>29</v>
      </c>
      <c r="I1754">
        <f>I1752*J1754</f>
        <v>0</v>
      </c>
      <c r="J1754">
        <v>101</v>
      </c>
      <c r="K1754">
        <v>101</v>
      </c>
      <c r="L1754">
        <v>51.106000000000002</v>
      </c>
      <c r="M1754">
        <v>0</v>
      </c>
      <c r="N1754">
        <f t="shared" si="1428"/>
        <v>51.106000000000002</v>
      </c>
      <c r="O1754">
        <f t="shared" si="1429"/>
        <v>0</v>
      </c>
      <c r="P1754">
        <f t="shared" si="1430"/>
        <v>0</v>
      </c>
      <c r="Q1754">
        <f t="shared" si="1431"/>
        <v>0</v>
      </c>
      <c r="R1754">
        <f t="shared" si="1432"/>
        <v>0</v>
      </c>
      <c r="S1754">
        <f t="shared" si="1433"/>
        <v>0</v>
      </c>
      <c r="T1754">
        <f t="shared" si="1434"/>
        <v>0</v>
      </c>
      <c r="U1754">
        <f t="shared" si="1435"/>
        <v>0</v>
      </c>
      <c r="V1754">
        <f t="shared" si="1436"/>
        <v>0</v>
      </c>
      <c r="W1754">
        <f t="shared" si="1437"/>
        <v>0</v>
      </c>
      <c r="X1754">
        <f t="shared" si="1438"/>
        <v>0</v>
      </c>
      <c r="Y1754">
        <f t="shared" si="1439"/>
        <v>0</v>
      </c>
      <c r="AA1754">
        <v>69726884</v>
      </c>
      <c r="AB1754">
        <f t="shared" si="1440"/>
        <v>6.22</v>
      </c>
      <c r="AC1754">
        <f>ROUND((ES1754),2)</f>
        <v>6.22</v>
      </c>
      <c r="AD1754">
        <f t="shared" si="1441"/>
        <v>0</v>
      </c>
      <c r="AE1754">
        <f t="shared" si="1442"/>
        <v>0</v>
      </c>
      <c r="AF1754">
        <f t="shared" si="1443"/>
        <v>0</v>
      </c>
      <c r="AG1754">
        <f t="shared" si="1444"/>
        <v>0</v>
      </c>
      <c r="AH1754">
        <f t="shared" si="1445"/>
        <v>0</v>
      </c>
      <c r="AI1754">
        <f t="shared" si="1446"/>
        <v>0</v>
      </c>
      <c r="AJ1754">
        <f t="shared" si="1447"/>
        <v>0.27</v>
      </c>
      <c r="AK1754">
        <v>6.2200000000000006</v>
      </c>
      <c r="AL1754">
        <v>6.2200000000000006</v>
      </c>
      <c r="AM1754">
        <v>0</v>
      </c>
      <c r="AN1754">
        <v>0</v>
      </c>
      <c r="AO1754">
        <v>0</v>
      </c>
      <c r="AP1754">
        <v>0</v>
      </c>
      <c r="AQ1754">
        <v>0</v>
      </c>
      <c r="AR1754">
        <v>0</v>
      </c>
      <c r="AS1754">
        <v>0.27</v>
      </c>
      <c r="AT1754">
        <v>0</v>
      </c>
      <c r="AU1754">
        <v>0</v>
      </c>
      <c r="AV1754">
        <v>1</v>
      </c>
      <c r="AW1754">
        <v>1</v>
      </c>
      <c r="AZ1754">
        <v>1</v>
      </c>
      <c r="BA1754">
        <v>1</v>
      </c>
      <c r="BB1754">
        <v>1</v>
      </c>
      <c r="BC1754">
        <v>7.56</v>
      </c>
      <c r="BD1754" t="s">
        <v>3</v>
      </c>
      <c r="BE1754" t="s">
        <v>3</v>
      </c>
      <c r="BF1754" t="s">
        <v>3</v>
      </c>
      <c r="BG1754" t="s">
        <v>3</v>
      </c>
      <c r="BH1754">
        <v>3</v>
      </c>
      <c r="BI1754">
        <v>1</v>
      </c>
      <c r="BJ1754" t="s">
        <v>30</v>
      </c>
      <c r="BM1754">
        <v>500001</v>
      </c>
      <c r="BN1754">
        <v>0</v>
      </c>
      <c r="BO1754" t="s">
        <v>3</v>
      </c>
      <c r="BP1754">
        <v>0</v>
      </c>
      <c r="BQ1754">
        <v>8</v>
      </c>
      <c r="BR1754">
        <v>0</v>
      </c>
      <c r="BS1754">
        <v>1</v>
      </c>
      <c r="BT1754">
        <v>1</v>
      </c>
      <c r="BU1754">
        <v>1</v>
      </c>
      <c r="BV1754">
        <v>1</v>
      </c>
      <c r="BW1754">
        <v>1</v>
      </c>
      <c r="BX1754">
        <v>1</v>
      </c>
      <c r="BY1754" t="s">
        <v>3</v>
      </c>
      <c r="BZ1754">
        <v>0</v>
      </c>
      <c r="CA1754">
        <v>0</v>
      </c>
      <c r="CB1754" t="s">
        <v>3</v>
      </c>
      <c r="CE1754">
        <v>0</v>
      </c>
      <c r="CF1754">
        <v>0</v>
      </c>
      <c r="CG1754">
        <v>0</v>
      </c>
      <c r="CH1754">
        <v>133</v>
      </c>
      <c r="CI1754">
        <v>1</v>
      </c>
      <c r="CJ1754">
        <v>0</v>
      </c>
      <c r="CK1754">
        <v>0</v>
      </c>
      <c r="CL1754">
        <v>0</v>
      </c>
      <c r="CM1754">
        <v>0</v>
      </c>
      <c r="CN1754" t="s">
        <v>3</v>
      </c>
      <c r="CO1754">
        <v>0</v>
      </c>
      <c r="CP1754">
        <f t="shared" si="1448"/>
        <v>0</v>
      </c>
      <c r="CQ1754">
        <f t="shared" si="1449"/>
        <v>47.023199999999996</v>
      </c>
      <c r="CR1754">
        <f t="shared" si="1450"/>
        <v>0</v>
      </c>
      <c r="CS1754">
        <f t="shared" si="1451"/>
        <v>0</v>
      </c>
      <c r="CT1754">
        <f t="shared" si="1452"/>
        <v>0</v>
      </c>
      <c r="CU1754">
        <f t="shared" si="1453"/>
        <v>0</v>
      </c>
      <c r="CV1754">
        <f t="shared" si="1454"/>
        <v>0</v>
      </c>
      <c r="CW1754">
        <f t="shared" si="1455"/>
        <v>0</v>
      </c>
      <c r="CX1754">
        <f t="shared" si="1456"/>
        <v>0.27</v>
      </c>
      <c r="CY1754">
        <f>(S1754+R1754)*(BZ1754/100)</f>
        <v>0</v>
      </c>
      <c r="CZ1754">
        <f>(S1754+R1754)*(CA1754/100)</f>
        <v>0</v>
      </c>
      <c r="DC1754" t="s">
        <v>3</v>
      </c>
      <c r="DD1754" t="s">
        <v>3</v>
      </c>
      <c r="DE1754" t="s">
        <v>3</v>
      </c>
      <c r="DF1754" t="s">
        <v>3</v>
      </c>
      <c r="DG1754" t="s">
        <v>3</v>
      </c>
      <c r="DH1754" t="s">
        <v>3</v>
      </c>
      <c r="DI1754" t="s">
        <v>3</v>
      </c>
      <c r="DJ1754" t="s">
        <v>3</v>
      </c>
      <c r="DK1754" t="s">
        <v>3</v>
      </c>
      <c r="DL1754" t="s">
        <v>3</v>
      </c>
      <c r="DM1754" t="s">
        <v>3</v>
      </c>
      <c r="DN1754">
        <v>0</v>
      </c>
      <c r="DO1754">
        <v>0</v>
      </c>
      <c r="DP1754">
        <v>1</v>
      </c>
      <c r="DQ1754">
        <v>1</v>
      </c>
      <c r="DU1754">
        <v>1003</v>
      </c>
      <c r="DV1754" t="s">
        <v>29</v>
      </c>
      <c r="DW1754" t="s">
        <v>29</v>
      </c>
      <c r="DX1754">
        <v>1</v>
      </c>
      <c r="DZ1754" t="s">
        <v>3</v>
      </c>
      <c r="EA1754" t="s">
        <v>3</v>
      </c>
      <c r="EB1754" t="s">
        <v>3</v>
      </c>
      <c r="EC1754" t="s">
        <v>3</v>
      </c>
      <c r="EE1754">
        <v>54328897</v>
      </c>
      <c r="EF1754">
        <v>8</v>
      </c>
      <c r="EG1754" t="s">
        <v>31</v>
      </c>
      <c r="EH1754">
        <v>0</v>
      </c>
      <c r="EI1754" t="s">
        <v>3</v>
      </c>
      <c r="EJ1754">
        <v>1</v>
      </c>
      <c r="EK1754">
        <v>500001</v>
      </c>
      <c r="EL1754" t="s">
        <v>32</v>
      </c>
      <c r="EM1754" t="s">
        <v>33</v>
      </c>
      <c r="EO1754" t="s">
        <v>3</v>
      </c>
      <c r="EQ1754">
        <v>0</v>
      </c>
      <c r="ER1754">
        <v>45</v>
      </c>
      <c r="ES1754">
        <v>6.2200000000000006</v>
      </c>
      <c r="ET1754">
        <v>0</v>
      </c>
      <c r="EU1754">
        <v>0</v>
      </c>
      <c r="EV1754">
        <v>0</v>
      </c>
      <c r="EW1754">
        <v>0</v>
      </c>
      <c r="EX1754">
        <v>0</v>
      </c>
      <c r="EZ1754">
        <v>5</v>
      </c>
      <c r="FC1754">
        <v>0</v>
      </c>
      <c r="FD1754">
        <v>18</v>
      </c>
      <c r="FF1754">
        <v>45</v>
      </c>
      <c r="FQ1754">
        <v>0</v>
      </c>
      <c r="FR1754">
        <f t="shared" si="1457"/>
        <v>0</v>
      </c>
      <c r="FS1754">
        <v>0</v>
      </c>
      <c r="FX1754">
        <v>0</v>
      </c>
      <c r="FY1754">
        <v>0</v>
      </c>
      <c r="GA1754" t="s">
        <v>34</v>
      </c>
      <c r="GD1754">
        <v>1</v>
      </c>
      <c r="GF1754">
        <v>-847675274</v>
      </c>
      <c r="GG1754">
        <v>2</v>
      </c>
      <c r="GH1754">
        <v>3</v>
      </c>
      <c r="GI1754">
        <v>5</v>
      </c>
      <c r="GJ1754">
        <v>0</v>
      </c>
      <c r="GK1754">
        <v>0</v>
      </c>
      <c r="GL1754">
        <f t="shared" si="1458"/>
        <v>0</v>
      </c>
      <c r="GM1754">
        <f t="shared" si="1459"/>
        <v>0</v>
      </c>
      <c r="GN1754">
        <f t="shared" si="1460"/>
        <v>0</v>
      </c>
      <c r="GO1754">
        <f t="shared" si="1461"/>
        <v>0</v>
      </c>
      <c r="GP1754">
        <f t="shared" si="1462"/>
        <v>0</v>
      </c>
      <c r="GR1754">
        <v>1</v>
      </c>
      <c r="GS1754">
        <v>1</v>
      </c>
      <c r="GT1754">
        <v>0</v>
      </c>
      <c r="GU1754" t="s">
        <v>3</v>
      </c>
      <c r="GV1754">
        <f t="shared" si="1463"/>
        <v>0</v>
      </c>
      <c r="GW1754">
        <v>1</v>
      </c>
      <c r="GX1754">
        <f t="shared" si="1464"/>
        <v>0</v>
      </c>
      <c r="HA1754">
        <v>0</v>
      </c>
      <c r="HB1754">
        <v>0</v>
      </c>
      <c r="HC1754">
        <f t="shared" si="1465"/>
        <v>0</v>
      </c>
      <c r="HE1754" t="s">
        <v>35</v>
      </c>
      <c r="HF1754" t="s">
        <v>36</v>
      </c>
      <c r="HM1754" t="s">
        <v>3</v>
      </c>
      <c r="HN1754" t="s">
        <v>3</v>
      </c>
      <c r="HO1754" t="s">
        <v>3</v>
      </c>
      <c r="HP1754" t="s">
        <v>3</v>
      </c>
      <c r="HQ1754" t="s">
        <v>3</v>
      </c>
      <c r="IK1754">
        <v>0</v>
      </c>
    </row>
    <row r="1755" spans="1:255" x14ac:dyDescent="0.2">
      <c r="A1755" s="2">
        <v>18</v>
      </c>
      <c r="B1755" s="2">
        <v>1</v>
      </c>
      <c r="C1755" s="2">
        <v>1466</v>
      </c>
      <c r="D1755" s="2"/>
      <c r="E1755" s="2" t="s">
        <v>764</v>
      </c>
      <c r="F1755" s="2" t="s">
        <v>38</v>
      </c>
      <c r="G1755" s="2" t="s">
        <v>39</v>
      </c>
      <c r="H1755" s="2" t="s">
        <v>40</v>
      </c>
      <c r="I1755" s="2">
        <f>I1751*J1755</f>
        <v>0</v>
      </c>
      <c r="J1755" s="2">
        <v>0.16</v>
      </c>
      <c r="K1755" s="2">
        <v>0.16</v>
      </c>
      <c r="L1755" s="2">
        <v>8.0960000000000004E-2</v>
      </c>
      <c r="M1755" s="2">
        <v>0</v>
      </c>
      <c r="N1755" s="2">
        <f t="shared" si="1428"/>
        <v>8.1000000000000003E-2</v>
      </c>
      <c r="O1755" s="2">
        <f t="shared" si="1429"/>
        <v>0</v>
      </c>
      <c r="P1755" s="2">
        <f t="shared" si="1430"/>
        <v>0</v>
      </c>
      <c r="Q1755" s="2">
        <f t="shared" si="1431"/>
        <v>0</v>
      </c>
      <c r="R1755" s="2">
        <f t="shared" si="1432"/>
        <v>0</v>
      </c>
      <c r="S1755" s="2">
        <f t="shared" si="1433"/>
        <v>0</v>
      </c>
      <c r="T1755" s="2">
        <f t="shared" si="1434"/>
        <v>0</v>
      </c>
      <c r="U1755" s="2">
        <f t="shared" si="1435"/>
        <v>0</v>
      </c>
      <c r="V1755" s="2">
        <f t="shared" si="1436"/>
        <v>0</v>
      </c>
      <c r="W1755" s="2">
        <f t="shared" si="1437"/>
        <v>0</v>
      </c>
      <c r="X1755" s="2">
        <f t="shared" si="1438"/>
        <v>0</v>
      </c>
      <c r="Y1755" s="2">
        <f t="shared" si="1439"/>
        <v>0</v>
      </c>
      <c r="Z1755" s="2"/>
      <c r="AA1755" s="2">
        <v>69726971</v>
      </c>
      <c r="AB1755" s="2">
        <f t="shared" si="1440"/>
        <v>624.16999999999996</v>
      </c>
      <c r="AC1755" s="2">
        <f>ROUND((ES1755),2)</f>
        <v>624.16999999999996</v>
      </c>
      <c r="AD1755" s="2">
        <f t="shared" si="1441"/>
        <v>0</v>
      </c>
      <c r="AE1755" s="2">
        <f t="shared" si="1442"/>
        <v>0</v>
      </c>
      <c r="AF1755" s="2">
        <f t="shared" si="1443"/>
        <v>0</v>
      </c>
      <c r="AG1755" s="2">
        <f t="shared" si="1444"/>
        <v>0</v>
      </c>
      <c r="AH1755" s="2">
        <f t="shared" si="1445"/>
        <v>0</v>
      </c>
      <c r="AI1755" s="2">
        <f t="shared" si="1446"/>
        <v>0</v>
      </c>
      <c r="AJ1755" s="2">
        <f t="shared" si="1447"/>
        <v>0</v>
      </c>
      <c r="AK1755" s="2">
        <v>624.16999999999996</v>
      </c>
      <c r="AL1755" s="2">
        <v>624.16999999999996</v>
      </c>
      <c r="AM1755" s="2">
        <v>0</v>
      </c>
      <c r="AN1755" s="2">
        <v>0</v>
      </c>
      <c r="AO1755" s="2">
        <v>0</v>
      </c>
      <c r="AP1755" s="2">
        <v>0</v>
      </c>
      <c r="AQ1755" s="2">
        <v>0</v>
      </c>
      <c r="AR1755" s="2">
        <v>0</v>
      </c>
      <c r="AS1755" s="2">
        <v>0</v>
      </c>
      <c r="AT1755" s="2">
        <v>0</v>
      </c>
      <c r="AU1755" s="2">
        <v>0</v>
      </c>
      <c r="AV1755" s="2">
        <v>1</v>
      </c>
      <c r="AW1755" s="2">
        <v>1</v>
      </c>
      <c r="AX1755" s="2"/>
      <c r="AY1755" s="2"/>
      <c r="AZ1755" s="2">
        <v>1</v>
      </c>
      <c r="BA1755" s="2">
        <v>1</v>
      </c>
      <c r="BB1755" s="2">
        <v>1</v>
      </c>
      <c r="BC1755" s="2">
        <v>1</v>
      </c>
      <c r="BD1755" s="2" t="s">
        <v>3</v>
      </c>
      <c r="BE1755" s="2" t="s">
        <v>3</v>
      </c>
      <c r="BF1755" s="2" t="s">
        <v>3</v>
      </c>
      <c r="BG1755" s="2" t="s">
        <v>3</v>
      </c>
      <c r="BH1755" s="2">
        <v>3</v>
      </c>
      <c r="BI1755" s="2">
        <v>1</v>
      </c>
      <c r="BJ1755" s="2" t="s">
        <v>41</v>
      </c>
      <c r="BK1755" s="2"/>
      <c r="BL1755" s="2"/>
      <c r="BM1755" s="2">
        <v>500003</v>
      </c>
      <c r="BN1755" s="2">
        <v>0</v>
      </c>
      <c r="BO1755" s="2" t="s">
        <v>3</v>
      </c>
      <c r="BP1755" s="2">
        <v>0</v>
      </c>
      <c r="BQ1755" s="2">
        <v>13</v>
      </c>
      <c r="BR1755" s="2">
        <v>0</v>
      </c>
      <c r="BS1755" s="2">
        <v>1</v>
      </c>
      <c r="BT1755" s="2">
        <v>1</v>
      </c>
      <c r="BU1755" s="2">
        <v>1</v>
      </c>
      <c r="BV1755" s="2">
        <v>1</v>
      </c>
      <c r="BW1755" s="2">
        <v>1</v>
      </c>
      <c r="BX1755" s="2">
        <v>1</v>
      </c>
      <c r="BY1755" s="2" t="s">
        <v>3</v>
      </c>
      <c r="BZ1755" s="2">
        <v>0</v>
      </c>
      <c r="CA1755" s="2">
        <v>0</v>
      </c>
      <c r="CB1755" s="2" t="s">
        <v>3</v>
      </c>
      <c r="CC1755" s="2"/>
      <c r="CD1755" s="2"/>
      <c r="CE1755" s="2">
        <v>0</v>
      </c>
      <c r="CF1755" s="2">
        <v>0</v>
      </c>
      <c r="CG1755" s="2">
        <v>0</v>
      </c>
      <c r="CH1755" s="2">
        <v>133</v>
      </c>
      <c r="CI1755" s="2">
        <v>2</v>
      </c>
      <c r="CJ1755" s="2">
        <v>0</v>
      </c>
      <c r="CK1755" s="2">
        <v>0</v>
      </c>
      <c r="CL1755" s="2">
        <v>0</v>
      </c>
      <c r="CM1755" s="2">
        <v>0</v>
      </c>
      <c r="CN1755" s="2" t="s">
        <v>3</v>
      </c>
      <c r="CO1755" s="2">
        <v>0</v>
      </c>
      <c r="CP1755" s="2">
        <f t="shared" si="1448"/>
        <v>0</v>
      </c>
      <c r="CQ1755" s="2">
        <f t="shared" si="1449"/>
        <v>624.16999999999996</v>
      </c>
      <c r="CR1755" s="2">
        <f t="shared" si="1450"/>
        <v>0</v>
      </c>
      <c r="CS1755" s="2">
        <f t="shared" si="1451"/>
        <v>0</v>
      </c>
      <c r="CT1755" s="2">
        <f t="shared" si="1452"/>
        <v>0</v>
      </c>
      <c r="CU1755" s="2">
        <f t="shared" si="1453"/>
        <v>0</v>
      </c>
      <c r="CV1755" s="2">
        <f t="shared" si="1454"/>
        <v>0</v>
      </c>
      <c r="CW1755" s="2">
        <f t="shared" si="1455"/>
        <v>0</v>
      </c>
      <c r="CX1755" s="2">
        <f t="shared" si="1456"/>
        <v>0</v>
      </c>
      <c r="CY1755" s="2">
        <f>(((S1755+R1755)*AT1755)/100)</f>
        <v>0</v>
      </c>
      <c r="CZ1755" s="2">
        <f>(((S1755+R1755)*AU1755)/100)</f>
        <v>0</v>
      </c>
      <c r="DA1755" s="2"/>
      <c r="DB1755" s="2"/>
      <c r="DC1755" s="2" t="s">
        <v>3</v>
      </c>
      <c r="DD1755" s="2" t="s">
        <v>3</v>
      </c>
      <c r="DE1755" s="2" t="s">
        <v>3</v>
      </c>
      <c r="DF1755" s="2" t="s">
        <v>3</v>
      </c>
      <c r="DG1755" s="2" t="s">
        <v>3</v>
      </c>
      <c r="DH1755" s="2" t="s">
        <v>3</v>
      </c>
      <c r="DI1755" s="2" t="s">
        <v>3</v>
      </c>
      <c r="DJ1755" s="2" t="s">
        <v>3</v>
      </c>
      <c r="DK1755" s="2" t="s">
        <v>3</v>
      </c>
      <c r="DL1755" s="2" t="s">
        <v>3</v>
      </c>
      <c r="DM1755" s="2" t="s">
        <v>3</v>
      </c>
      <c r="DN1755" s="2">
        <v>0</v>
      </c>
      <c r="DO1755" s="2">
        <v>0</v>
      </c>
      <c r="DP1755" s="2">
        <v>1</v>
      </c>
      <c r="DQ1755" s="2">
        <v>1</v>
      </c>
      <c r="DR1755" s="2"/>
      <c r="DS1755" s="2"/>
      <c r="DT1755" s="2"/>
      <c r="DU1755" s="2">
        <v>1007</v>
      </c>
      <c r="DV1755" s="2" t="s">
        <v>40</v>
      </c>
      <c r="DW1755" s="2" t="s">
        <v>40</v>
      </c>
      <c r="DX1755" s="2">
        <v>1</v>
      </c>
      <c r="DY1755" s="2"/>
      <c r="DZ1755" s="2" t="s">
        <v>3</v>
      </c>
      <c r="EA1755" s="2" t="s">
        <v>3</v>
      </c>
      <c r="EB1755" s="2" t="s">
        <v>3</v>
      </c>
      <c r="EC1755" s="2" t="s">
        <v>3</v>
      </c>
      <c r="ED1755" s="2"/>
      <c r="EE1755" s="2">
        <v>54329104</v>
      </c>
      <c r="EF1755" s="2">
        <v>13</v>
      </c>
      <c r="EG1755" s="2" t="s">
        <v>42</v>
      </c>
      <c r="EH1755" s="2">
        <v>0</v>
      </c>
      <c r="EI1755" s="2" t="s">
        <v>3</v>
      </c>
      <c r="EJ1755" s="2">
        <v>1</v>
      </c>
      <c r="EK1755" s="2">
        <v>500003</v>
      </c>
      <c r="EL1755" s="2" t="s">
        <v>43</v>
      </c>
      <c r="EM1755" s="2" t="s">
        <v>44</v>
      </c>
      <c r="EN1755" s="2"/>
      <c r="EO1755" s="2" t="s">
        <v>3</v>
      </c>
      <c r="EP1755" s="2"/>
      <c r="EQ1755" s="2">
        <v>0</v>
      </c>
      <c r="ER1755" s="2">
        <v>624.16999999999996</v>
      </c>
      <c r="ES1755" s="2">
        <v>624.16999999999996</v>
      </c>
      <c r="ET1755" s="2">
        <v>0</v>
      </c>
      <c r="EU1755" s="2">
        <v>0</v>
      </c>
      <c r="EV1755" s="2">
        <v>0</v>
      </c>
      <c r="EW1755" s="2">
        <v>0</v>
      </c>
      <c r="EX1755" s="2">
        <v>0</v>
      </c>
      <c r="EY1755" s="2"/>
      <c r="EZ1755" s="2"/>
      <c r="FA1755" s="2"/>
      <c r="FB1755" s="2"/>
      <c r="FC1755" s="2"/>
      <c r="FD1755" s="2"/>
      <c r="FE1755" s="2"/>
      <c r="FF1755" s="2"/>
      <c r="FG1755" s="2"/>
      <c r="FH1755" s="2"/>
      <c r="FI1755" s="2"/>
      <c r="FJ1755" s="2"/>
      <c r="FK1755" s="2"/>
      <c r="FL1755" s="2"/>
      <c r="FM1755" s="2"/>
      <c r="FN1755" s="2"/>
      <c r="FO1755" s="2"/>
      <c r="FP1755" s="2"/>
      <c r="FQ1755" s="2">
        <v>0</v>
      </c>
      <c r="FR1755" s="2">
        <f t="shared" si="1457"/>
        <v>0</v>
      </c>
      <c r="FS1755" s="2">
        <v>0</v>
      </c>
      <c r="FT1755" s="2"/>
      <c r="FU1755" s="2"/>
      <c r="FV1755" s="2"/>
      <c r="FW1755" s="2"/>
      <c r="FX1755" s="2">
        <v>0</v>
      </c>
      <c r="FY1755" s="2">
        <v>0</v>
      </c>
      <c r="FZ1755" s="2"/>
      <c r="GA1755" s="2" t="s">
        <v>3</v>
      </c>
      <c r="GB1755" s="2"/>
      <c r="GC1755" s="2"/>
      <c r="GD1755" s="2">
        <v>1</v>
      </c>
      <c r="GE1755" s="2"/>
      <c r="GF1755" s="2">
        <v>-2108228812</v>
      </c>
      <c r="GG1755" s="2">
        <v>2</v>
      </c>
      <c r="GH1755" s="2">
        <v>1</v>
      </c>
      <c r="GI1755" s="2">
        <v>-2</v>
      </c>
      <c r="GJ1755" s="2">
        <v>0</v>
      </c>
      <c r="GK1755" s="2">
        <v>0</v>
      </c>
      <c r="GL1755" s="2">
        <f t="shared" si="1458"/>
        <v>0</v>
      </c>
      <c r="GM1755" s="2">
        <f t="shared" si="1459"/>
        <v>0</v>
      </c>
      <c r="GN1755" s="2">
        <f t="shared" si="1460"/>
        <v>0</v>
      </c>
      <c r="GO1755" s="2">
        <f t="shared" si="1461"/>
        <v>0</v>
      </c>
      <c r="GP1755" s="2">
        <f t="shared" si="1462"/>
        <v>0</v>
      </c>
      <c r="GQ1755" s="2"/>
      <c r="GR1755" s="2">
        <v>0</v>
      </c>
      <c r="GS1755" s="2">
        <v>3</v>
      </c>
      <c r="GT1755" s="2">
        <v>0</v>
      </c>
      <c r="GU1755" s="2" t="s">
        <v>3</v>
      </c>
      <c r="GV1755" s="2">
        <f t="shared" si="1463"/>
        <v>0</v>
      </c>
      <c r="GW1755" s="2">
        <v>1</v>
      </c>
      <c r="GX1755" s="2">
        <f t="shared" si="1464"/>
        <v>0</v>
      </c>
      <c r="GY1755" s="2"/>
      <c r="GZ1755" s="2"/>
      <c r="HA1755" s="2">
        <v>0</v>
      </c>
      <c r="HB1755" s="2">
        <v>0</v>
      </c>
      <c r="HC1755" s="2">
        <f t="shared" si="1465"/>
        <v>0</v>
      </c>
      <c r="HD1755" s="2"/>
      <c r="HE1755" s="2" t="s">
        <v>3</v>
      </c>
      <c r="HF1755" s="2" t="s">
        <v>3</v>
      </c>
      <c r="HG1755" s="2"/>
      <c r="HH1755" s="2"/>
      <c r="HI1755" s="2"/>
      <c r="HJ1755" s="2"/>
      <c r="HK1755" s="2"/>
      <c r="HL1755" s="2"/>
      <c r="HM1755" s="2" t="s">
        <v>3</v>
      </c>
      <c r="HN1755" s="2" t="s">
        <v>3</v>
      </c>
      <c r="HO1755" s="2" t="s">
        <v>3</v>
      </c>
      <c r="HP1755" s="2" t="s">
        <v>3</v>
      </c>
      <c r="HQ1755" s="2" t="s">
        <v>3</v>
      </c>
      <c r="HR1755" s="2"/>
      <c r="HS1755" s="2"/>
      <c r="HT1755" s="2"/>
      <c r="HU1755" s="2"/>
      <c r="HV1755" s="2"/>
      <c r="HW1755" s="2"/>
      <c r="HX1755" s="2"/>
      <c r="HY1755" s="2"/>
      <c r="HZ1755" s="2"/>
      <c r="IA1755" s="2"/>
      <c r="IB1755" s="2"/>
      <c r="IC1755" s="2"/>
      <c r="ID1755" s="2"/>
      <c r="IE1755" s="2"/>
      <c r="IF1755" s="2"/>
      <c r="IG1755" s="2"/>
      <c r="IH1755" s="2"/>
      <c r="II1755" s="2"/>
      <c r="IJ1755" s="2"/>
      <c r="IK1755" s="2">
        <v>0</v>
      </c>
      <c r="IL1755" s="2"/>
      <c r="IM1755" s="2"/>
      <c r="IN1755" s="2"/>
      <c r="IO1755" s="2"/>
      <c r="IP1755" s="2"/>
      <c r="IQ1755" s="2"/>
      <c r="IR1755" s="2"/>
      <c r="IS1755" s="2"/>
      <c r="IT1755" s="2"/>
      <c r="IU1755" s="2"/>
    </row>
    <row r="1756" spans="1:255" x14ac:dyDescent="0.2">
      <c r="A1756">
        <v>18</v>
      </c>
      <c r="B1756">
        <v>1</v>
      </c>
      <c r="C1756">
        <v>1470</v>
      </c>
      <c r="E1756" t="s">
        <v>764</v>
      </c>
      <c r="F1756" t="s">
        <v>38</v>
      </c>
      <c r="G1756" t="s">
        <v>39</v>
      </c>
      <c r="H1756" t="s">
        <v>40</v>
      </c>
      <c r="I1756">
        <f>I1752*J1756</f>
        <v>0</v>
      </c>
      <c r="J1756">
        <v>0.16</v>
      </c>
      <c r="K1756">
        <v>0.16</v>
      </c>
      <c r="L1756">
        <v>8.0960000000000004E-2</v>
      </c>
      <c r="M1756">
        <v>0</v>
      </c>
      <c r="N1756">
        <f t="shared" si="1428"/>
        <v>8.1000000000000003E-2</v>
      </c>
      <c r="O1756">
        <f t="shared" si="1429"/>
        <v>0</v>
      </c>
      <c r="P1756">
        <f t="shared" si="1430"/>
        <v>0</v>
      </c>
      <c r="Q1756">
        <f t="shared" si="1431"/>
        <v>0</v>
      </c>
      <c r="R1756">
        <f t="shared" si="1432"/>
        <v>0</v>
      </c>
      <c r="S1756">
        <f t="shared" si="1433"/>
        <v>0</v>
      </c>
      <c r="T1756">
        <f t="shared" si="1434"/>
        <v>0</v>
      </c>
      <c r="U1756">
        <f t="shared" si="1435"/>
        <v>0</v>
      </c>
      <c r="V1756">
        <f t="shared" si="1436"/>
        <v>0</v>
      </c>
      <c r="W1756">
        <f t="shared" si="1437"/>
        <v>0</v>
      </c>
      <c r="X1756">
        <f t="shared" si="1438"/>
        <v>0</v>
      </c>
      <c r="Y1756">
        <f t="shared" si="1439"/>
        <v>0</v>
      </c>
      <c r="AA1756">
        <v>69726884</v>
      </c>
      <c r="AB1756">
        <f t="shared" si="1440"/>
        <v>681.7</v>
      </c>
      <c r="AC1756">
        <f>ROUND((ES1756),2)</f>
        <v>681.7</v>
      </c>
      <c r="AD1756">
        <f t="shared" si="1441"/>
        <v>0</v>
      </c>
      <c r="AE1756">
        <f t="shared" si="1442"/>
        <v>0</v>
      </c>
      <c r="AF1756">
        <f t="shared" si="1443"/>
        <v>0</v>
      </c>
      <c r="AG1756">
        <f t="shared" si="1444"/>
        <v>0</v>
      </c>
      <c r="AH1756">
        <f t="shared" si="1445"/>
        <v>0</v>
      </c>
      <c r="AI1756">
        <f t="shared" si="1446"/>
        <v>0</v>
      </c>
      <c r="AJ1756">
        <f t="shared" si="1447"/>
        <v>0</v>
      </c>
      <c r="AK1756">
        <v>681.69999999999993</v>
      </c>
      <c r="AL1756">
        <v>681.69999999999993</v>
      </c>
      <c r="AM1756">
        <v>0</v>
      </c>
      <c r="AN1756">
        <v>0</v>
      </c>
      <c r="AO1756">
        <v>0</v>
      </c>
      <c r="AP1756">
        <v>0</v>
      </c>
      <c r="AQ1756">
        <v>0</v>
      </c>
      <c r="AR1756">
        <v>0</v>
      </c>
      <c r="AS1756">
        <v>0</v>
      </c>
      <c r="AT1756">
        <v>0</v>
      </c>
      <c r="AU1756">
        <v>0</v>
      </c>
      <c r="AV1756">
        <v>1</v>
      </c>
      <c r="AW1756">
        <v>1</v>
      </c>
      <c r="AZ1756">
        <v>1</v>
      </c>
      <c r="BA1756">
        <v>1</v>
      </c>
      <c r="BB1756">
        <v>1</v>
      </c>
      <c r="BC1756">
        <v>7.56</v>
      </c>
      <c r="BD1756" t="s">
        <v>3</v>
      </c>
      <c r="BE1756" t="s">
        <v>3</v>
      </c>
      <c r="BF1756" t="s">
        <v>3</v>
      </c>
      <c r="BG1756" t="s">
        <v>3</v>
      </c>
      <c r="BH1756">
        <v>3</v>
      </c>
      <c r="BI1756">
        <v>1</v>
      </c>
      <c r="BJ1756" t="s">
        <v>41</v>
      </c>
      <c r="BM1756">
        <v>500003</v>
      </c>
      <c r="BN1756">
        <v>0</v>
      </c>
      <c r="BO1756" t="s">
        <v>3</v>
      </c>
      <c r="BP1756">
        <v>0</v>
      </c>
      <c r="BQ1756">
        <v>13</v>
      </c>
      <c r="BR1756">
        <v>0</v>
      </c>
      <c r="BS1756">
        <v>1</v>
      </c>
      <c r="BT1756">
        <v>1</v>
      </c>
      <c r="BU1756">
        <v>1</v>
      </c>
      <c r="BV1756">
        <v>1</v>
      </c>
      <c r="BW1756">
        <v>1</v>
      </c>
      <c r="BX1756">
        <v>1</v>
      </c>
      <c r="BY1756" t="s">
        <v>3</v>
      </c>
      <c r="BZ1756">
        <v>0</v>
      </c>
      <c r="CA1756">
        <v>0</v>
      </c>
      <c r="CB1756" t="s">
        <v>3</v>
      </c>
      <c r="CE1756">
        <v>0</v>
      </c>
      <c r="CF1756">
        <v>0</v>
      </c>
      <c r="CG1756">
        <v>0</v>
      </c>
      <c r="CH1756">
        <v>133</v>
      </c>
      <c r="CI1756">
        <v>2</v>
      </c>
      <c r="CJ1756">
        <v>0</v>
      </c>
      <c r="CK1756">
        <v>0</v>
      </c>
      <c r="CL1756">
        <v>0</v>
      </c>
      <c r="CM1756">
        <v>0</v>
      </c>
      <c r="CN1756" t="s">
        <v>3</v>
      </c>
      <c r="CO1756">
        <v>0</v>
      </c>
      <c r="CP1756">
        <f t="shared" si="1448"/>
        <v>0</v>
      </c>
      <c r="CQ1756">
        <f t="shared" si="1449"/>
        <v>5153.652</v>
      </c>
      <c r="CR1756">
        <f t="shared" si="1450"/>
        <v>0</v>
      </c>
      <c r="CS1756">
        <f t="shared" si="1451"/>
        <v>0</v>
      </c>
      <c r="CT1756">
        <f t="shared" si="1452"/>
        <v>0</v>
      </c>
      <c r="CU1756">
        <f t="shared" si="1453"/>
        <v>0</v>
      </c>
      <c r="CV1756">
        <f t="shared" si="1454"/>
        <v>0</v>
      </c>
      <c r="CW1756">
        <f t="shared" si="1455"/>
        <v>0</v>
      </c>
      <c r="CX1756">
        <f t="shared" si="1456"/>
        <v>0</v>
      </c>
      <c r="CY1756">
        <f>(S1756+R1756)*(BZ1756/100)</f>
        <v>0</v>
      </c>
      <c r="CZ1756">
        <f>(S1756+R1756)*(CA1756/100)</f>
        <v>0</v>
      </c>
      <c r="DC1756" t="s">
        <v>3</v>
      </c>
      <c r="DD1756" t="s">
        <v>3</v>
      </c>
      <c r="DE1756" t="s">
        <v>3</v>
      </c>
      <c r="DF1756" t="s">
        <v>3</v>
      </c>
      <c r="DG1756" t="s">
        <v>3</v>
      </c>
      <c r="DH1756" t="s">
        <v>3</v>
      </c>
      <c r="DI1756" t="s">
        <v>3</v>
      </c>
      <c r="DJ1756" t="s">
        <v>3</v>
      </c>
      <c r="DK1756" t="s">
        <v>3</v>
      </c>
      <c r="DL1756" t="s">
        <v>3</v>
      </c>
      <c r="DM1756" t="s">
        <v>3</v>
      </c>
      <c r="DN1756">
        <v>0</v>
      </c>
      <c r="DO1756">
        <v>0</v>
      </c>
      <c r="DP1756">
        <v>1</v>
      </c>
      <c r="DQ1756">
        <v>1</v>
      </c>
      <c r="DU1756">
        <v>1007</v>
      </c>
      <c r="DV1756" t="s">
        <v>40</v>
      </c>
      <c r="DW1756" t="s">
        <v>40</v>
      </c>
      <c r="DX1756">
        <v>1</v>
      </c>
      <c r="DZ1756" t="s">
        <v>3</v>
      </c>
      <c r="EA1756" t="s">
        <v>3</v>
      </c>
      <c r="EB1756" t="s">
        <v>3</v>
      </c>
      <c r="EC1756" t="s">
        <v>3</v>
      </c>
      <c r="EE1756">
        <v>54329104</v>
      </c>
      <c r="EF1756">
        <v>13</v>
      </c>
      <c r="EG1756" t="s">
        <v>42</v>
      </c>
      <c r="EH1756">
        <v>0</v>
      </c>
      <c r="EI1756" t="s">
        <v>3</v>
      </c>
      <c r="EJ1756">
        <v>1</v>
      </c>
      <c r="EK1756">
        <v>500003</v>
      </c>
      <c r="EL1756" t="s">
        <v>43</v>
      </c>
      <c r="EM1756" t="s">
        <v>44</v>
      </c>
      <c r="EO1756" t="s">
        <v>3</v>
      </c>
      <c r="EQ1756">
        <v>0</v>
      </c>
      <c r="ER1756">
        <v>4929.3500000000004</v>
      </c>
      <c r="ES1756">
        <v>681.69999999999993</v>
      </c>
      <c r="ET1756">
        <v>0</v>
      </c>
      <c r="EU1756">
        <v>0</v>
      </c>
      <c r="EV1756">
        <v>0</v>
      </c>
      <c r="EW1756">
        <v>0</v>
      </c>
      <c r="EX1756">
        <v>0</v>
      </c>
      <c r="EZ1756">
        <v>5</v>
      </c>
      <c r="FC1756">
        <v>0</v>
      </c>
      <c r="FD1756">
        <v>18</v>
      </c>
      <c r="FF1756">
        <v>4929.3500000000004</v>
      </c>
      <c r="FQ1756">
        <v>0</v>
      </c>
      <c r="FR1756">
        <f t="shared" si="1457"/>
        <v>0</v>
      </c>
      <c r="FS1756">
        <v>0</v>
      </c>
      <c r="FX1756">
        <v>0</v>
      </c>
      <c r="FY1756">
        <v>0</v>
      </c>
      <c r="GA1756" t="s">
        <v>45</v>
      </c>
      <c r="GD1756">
        <v>1</v>
      </c>
      <c r="GF1756">
        <v>-2108228812</v>
      </c>
      <c r="GG1756">
        <v>2</v>
      </c>
      <c r="GH1756">
        <v>3</v>
      </c>
      <c r="GI1756">
        <v>5</v>
      </c>
      <c r="GJ1756">
        <v>0</v>
      </c>
      <c r="GK1756">
        <v>0</v>
      </c>
      <c r="GL1756">
        <f t="shared" si="1458"/>
        <v>0</v>
      </c>
      <c r="GM1756">
        <f t="shared" si="1459"/>
        <v>0</v>
      </c>
      <c r="GN1756">
        <f t="shared" si="1460"/>
        <v>0</v>
      </c>
      <c r="GO1756">
        <f t="shared" si="1461"/>
        <v>0</v>
      </c>
      <c r="GP1756">
        <f t="shared" si="1462"/>
        <v>0</v>
      </c>
      <c r="GR1756">
        <v>1</v>
      </c>
      <c r="GS1756">
        <v>1</v>
      </c>
      <c r="GT1756">
        <v>0</v>
      </c>
      <c r="GU1756" t="s">
        <v>3</v>
      </c>
      <c r="GV1756">
        <f t="shared" si="1463"/>
        <v>0</v>
      </c>
      <c r="GW1756">
        <v>1</v>
      </c>
      <c r="GX1756">
        <f t="shared" si="1464"/>
        <v>0</v>
      </c>
      <c r="HA1756">
        <v>0</v>
      </c>
      <c r="HB1756">
        <v>0</v>
      </c>
      <c r="HC1756">
        <f t="shared" si="1465"/>
        <v>0</v>
      </c>
      <c r="HE1756" t="s">
        <v>35</v>
      </c>
      <c r="HF1756" t="s">
        <v>36</v>
      </c>
      <c r="HM1756" t="s">
        <v>3</v>
      </c>
      <c r="HN1756" t="s">
        <v>3</v>
      </c>
      <c r="HO1756" t="s">
        <v>3</v>
      </c>
      <c r="HP1756" t="s">
        <v>3</v>
      </c>
      <c r="HQ1756" t="s">
        <v>3</v>
      </c>
      <c r="IK1756">
        <v>0</v>
      </c>
    </row>
    <row r="1757" spans="1:255" x14ac:dyDescent="0.2">
      <c r="A1757" s="2">
        <v>17</v>
      </c>
      <c r="B1757" s="2">
        <v>1</v>
      </c>
      <c r="C1757" s="2">
        <f>ROW(SmtRes!A1475)</f>
        <v>1475</v>
      </c>
      <c r="D1757" s="2">
        <f>ROW(EtalonRes!A1505)</f>
        <v>1505</v>
      </c>
      <c r="E1757" s="2" t="s">
        <v>765</v>
      </c>
      <c r="F1757" s="2" t="s">
        <v>709</v>
      </c>
      <c r="G1757" s="2" t="s">
        <v>766</v>
      </c>
      <c r="H1757" s="2" t="s">
        <v>401</v>
      </c>
      <c r="I1757" s="2">
        <v>0</v>
      </c>
      <c r="J1757" s="2">
        <v>0</v>
      </c>
      <c r="K1757" s="2">
        <v>0</v>
      </c>
      <c r="L1757" s="2">
        <v>0.04</v>
      </c>
      <c r="M1757" s="2">
        <v>0</v>
      </c>
      <c r="N1757" s="2">
        <f t="shared" si="1428"/>
        <v>0.04</v>
      </c>
      <c r="O1757" s="2">
        <f t="shared" si="1429"/>
        <v>0</v>
      </c>
      <c r="P1757" s="2">
        <f t="shared" si="1430"/>
        <v>0</v>
      </c>
      <c r="Q1757" s="2">
        <f t="shared" si="1431"/>
        <v>0</v>
      </c>
      <c r="R1757" s="2">
        <f t="shared" si="1432"/>
        <v>0</v>
      </c>
      <c r="S1757" s="2">
        <f t="shared" si="1433"/>
        <v>0</v>
      </c>
      <c r="T1757" s="2">
        <f t="shared" si="1434"/>
        <v>0</v>
      </c>
      <c r="U1757" s="2">
        <f t="shared" si="1435"/>
        <v>0</v>
      </c>
      <c r="V1757" s="2">
        <f t="shared" si="1436"/>
        <v>0</v>
      </c>
      <c r="W1757" s="2">
        <f t="shared" si="1437"/>
        <v>0</v>
      </c>
      <c r="X1757" s="2">
        <f t="shared" si="1438"/>
        <v>0</v>
      </c>
      <c r="Y1757" s="2">
        <f t="shared" si="1439"/>
        <v>0</v>
      </c>
      <c r="Z1757" s="2"/>
      <c r="AA1757" s="2">
        <v>69726971</v>
      </c>
      <c r="AB1757" s="2">
        <f t="shared" si="1440"/>
        <v>353.69</v>
      </c>
      <c r="AC1757" s="2">
        <f>ROUND((ES1757+(SUM(SmtRes!BC1471:'SmtRes'!BC1475)+SUM(EtalonRes!AL1501:'EtalonRes'!AL1505))),2)</f>
        <v>0</v>
      </c>
      <c r="AD1757" s="2">
        <f t="shared" si="1441"/>
        <v>97.13</v>
      </c>
      <c r="AE1757" s="2">
        <f t="shared" si="1442"/>
        <v>2.4500000000000002</v>
      </c>
      <c r="AF1757" s="2">
        <f t="shared" si="1443"/>
        <v>256.56</v>
      </c>
      <c r="AG1757" s="2">
        <f t="shared" si="1444"/>
        <v>0</v>
      </c>
      <c r="AH1757" s="2">
        <f t="shared" si="1445"/>
        <v>28.38</v>
      </c>
      <c r="AI1757" s="2">
        <f t="shared" si="1446"/>
        <v>0.18</v>
      </c>
      <c r="AJ1757" s="2">
        <f t="shared" si="1447"/>
        <v>0</v>
      </c>
      <c r="AK1757" s="2">
        <v>2588.38</v>
      </c>
      <c r="AL1757" s="2">
        <v>2234.69</v>
      </c>
      <c r="AM1757" s="2">
        <v>97.13</v>
      </c>
      <c r="AN1757" s="2">
        <v>2.4500000000000002</v>
      </c>
      <c r="AO1757" s="2">
        <v>256.56</v>
      </c>
      <c r="AP1757" s="2">
        <v>0</v>
      </c>
      <c r="AQ1757" s="2">
        <v>28.38</v>
      </c>
      <c r="AR1757" s="2">
        <v>0.18</v>
      </c>
      <c r="AS1757" s="2">
        <v>0</v>
      </c>
      <c r="AT1757" s="2">
        <v>123</v>
      </c>
      <c r="AU1757" s="2">
        <v>75</v>
      </c>
      <c r="AV1757" s="2">
        <v>1</v>
      </c>
      <c r="AW1757" s="2">
        <v>1</v>
      </c>
      <c r="AX1757" s="2"/>
      <c r="AY1757" s="2"/>
      <c r="AZ1757" s="2">
        <v>1</v>
      </c>
      <c r="BA1757" s="2">
        <v>1</v>
      </c>
      <c r="BB1757" s="2">
        <v>1</v>
      </c>
      <c r="BC1757" s="2">
        <v>1</v>
      </c>
      <c r="BD1757" s="2" t="s">
        <v>3</v>
      </c>
      <c r="BE1757" s="2" t="s">
        <v>3</v>
      </c>
      <c r="BF1757" s="2" t="s">
        <v>3</v>
      </c>
      <c r="BG1757" s="2" t="s">
        <v>3</v>
      </c>
      <c r="BH1757" s="2">
        <v>0</v>
      </c>
      <c r="BI1757" s="2">
        <v>1</v>
      </c>
      <c r="BJ1757" s="2" t="s">
        <v>711</v>
      </c>
      <c r="BK1757" s="2"/>
      <c r="BL1757" s="2"/>
      <c r="BM1757" s="2">
        <v>11001</v>
      </c>
      <c r="BN1757" s="2">
        <v>0</v>
      </c>
      <c r="BO1757" s="2" t="s">
        <v>3</v>
      </c>
      <c r="BP1757" s="2">
        <v>0</v>
      </c>
      <c r="BQ1757" s="2">
        <v>2</v>
      </c>
      <c r="BR1757" s="2">
        <v>0</v>
      </c>
      <c r="BS1757" s="2">
        <v>1</v>
      </c>
      <c r="BT1757" s="2">
        <v>1</v>
      </c>
      <c r="BU1757" s="2">
        <v>1</v>
      </c>
      <c r="BV1757" s="2">
        <v>1</v>
      </c>
      <c r="BW1757" s="2">
        <v>1</v>
      </c>
      <c r="BX1757" s="2">
        <v>1</v>
      </c>
      <c r="BY1757" s="2" t="s">
        <v>3</v>
      </c>
      <c r="BZ1757" s="2">
        <v>123</v>
      </c>
      <c r="CA1757" s="2">
        <v>75</v>
      </c>
      <c r="CB1757" s="2" t="s">
        <v>3</v>
      </c>
      <c r="CC1757" s="2"/>
      <c r="CD1757" s="2"/>
      <c r="CE1757" s="2">
        <v>0</v>
      </c>
      <c r="CF1757" s="2">
        <v>0</v>
      </c>
      <c r="CG1757" s="2">
        <v>0</v>
      </c>
      <c r="CH1757" s="2">
        <v>134</v>
      </c>
      <c r="CI1757" s="2">
        <v>0</v>
      </c>
      <c r="CJ1757" s="2">
        <v>0</v>
      </c>
      <c r="CK1757" s="2">
        <v>0</v>
      </c>
      <c r="CL1757" s="2">
        <v>0</v>
      </c>
      <c r="CM1757" s="2">
        <v>0</v>
      </c>
      <c r="CN1757" s="2" t="s">
        <v>3</v>
      </c>
      <c r="CO1757" s="2">
        <v>0</v>
      </c>
      <c r="CP1757" s="2">
        <f t="shared" si="1448"/>
        <v>0</v>
      </c>
      <c r="CQ1757" s="2">
        <f t="shared" si="1449"/>
        <v>0</v>
      </c>
      <c r="CR1757" s="2">
        <f t="shared" si="1450"/>
        <v>97.13</v>
      </c>
      <c r="CS1757" s="2">
        <f t="shared" si="1451"/>
        <v>2.4500000000000002</v>
      </c>
      <c r="CT1757" s="2">
        <f t="shared" si="1452"/>
        <v>256.56</v>
      </c>
      <c r="CU1757" s="2">
        <f t="shared" si="1453"/>
        <v>0</v>
      </c>
      <c r="CV1757" s="2">
        <f t="shared" si="1454"/>
        <v>28.38</v>
      </c>
      <c r="CW1757" s="2">
        <f t="shared" si="1455"/>
        <v>0.18</v>
      </c>
      <c r="CX1757" s="2">
        <f t="shared" si="1456"/>
        <v>0</v>
      </c>
      <c r="CY1757" s="2">
        <f>(((S1757+R1757)*AT1757)/100)</f>
        <v>0</v>
      </c>
      <c r="CZ1757" s="2">
        <f>(((S1757+R1757)*AU1757)/100)</f>
        <v>0</v>
      </c>
      <c r="DA1757" s="2"/>
      <c r="DB1757" s="2"/>
      <c r="DC1757" s="2" t="s">
        <v>3</v>
      </c>
      <c r="DD1757" s="2" t="s">
        <v>3</v>
      </c>
      <c r="DE1757" s="2" t="s">
        <v>3</v>
      </c>
      <c r="DF1757" s="2" t="s">
        <v>3</v>
      </c>
      <c r="DG1757" s="2" t="s">
        <v>3</v>
      </c>
      <c r="DH1757" s="2" t="s">
        <v>3</v>
      </c>
      <c r="DI1757" s="2" t="s">
        <v>3</v>
      </c>
      <c r="DJ1757" s="2" t="s">
        <v>3</v>
      </c>
      <c r="DK1757" s="2" t="s">
        <v>3</v>
      </c>
      <c r="DL1757" s="2" t="s">
        <v>3</v>
      </c>
      <c r="DM1757" s="2" t="s">
        <v>3</v>
      </c>
      <c r="DN1757" s="2">
        <v>0</v>
      </c>
      <c r="DO1757" s="2">
        <v>0</v>
      </c>
      <c r="DP1757" s="2">
        <v>1</v>
      </c>
      <c r="DQ1757" s="2">
        <v>1</v>
      </c>
      <c r="DR1757" s="2"/>
      <c r="DS1757" s="2"/>
      <c r="DT1757" s="2"/>
      <c r="DU1757" s="2">
        <v>1005</v>
      </c>
      <c r="DV1757" s="2" t="s">
        <v>401</v>
      </c>
      <c r="DW1757" s="2" t="s">
        <v>401</v>
      </c>
      <c r="DX1757" s="2">
        <v>100</v>
      </c>
      <c r="DY1757" s="2"/>
      <c r="DZ1757" s="2" t="s">
        <v>3</v>
      </c>
      <c r="EA1757" s="2" t="s">
        <v>3</v>
      </c>
      <c r="EB1757" s="2" t="s">
        <v>3</v>
      </c>
      <c r="EC1757" s="2" t="s">
        <v>3</v>
      </c>
      <c r="ED1757" s="2"/>
      <c r="EE1757" s="2">
        <v>54328965</v>
      </c>
      <c r="EF1757" s="2">
        <v>2</v>
      </c>
      <c r="EG1757" s="2" t="s">
        <v>21</v>
      </c>
      <c r="EH1757" s="2">
        <v>0</v>
      </c>
      <c r="EI1757" s="2" t="s">
        <v>3</v>
      </c>
      <c r="EJ1757" s="2">
        <v>1</v>
      </c>
      <c r="EK1757" s="2">
        <v>11001</v>
      </c>
      <c r="EL1757" s="2" t="s">
        <v>22</v>
      </c>
      <c r="EM1757" s="2" t="s">
        <v>23</v>
      </c>
      <c r="EN1757" s="2"/>
      <c r="EO1757" s="2" t="s">
        <v>3</v>
      </c>
      <c r="EP1757" s="2"/>
      <c r="EQ1757" s="2">
        <v>1441792</v>
      </c>
      <c r="ER1757" s="2">
        <v>2588.38</v>
      </c>
      <c r="ES1757" s="2">
        <v>2234.69</v>
      </c>
      <c r="ET1757" s="2">
        <v>97.13</v>
      </c>
      <c r="EU1757" s="2">
        <v>2.4500000000000002</v>
      </c>
      <c r="EV1757" s="2">
        <v>256.56</v>
      </c>
      <c r="EW1757" s="2">
        <v>28.38</v>
      </c>
      <c r="EX1757" s="2">
        <v>0.18</v>
      </c>
      <c r="EY1757" s="2">
        <v>1</v>
      </c>
      <c r="EZ1757" s="2"/>
      <c r="FA1757" s="2"/>
      <c r="FB1757" s="2"/>
      <c r="FC1757" s="2"/>
      <c r="FD1757" s="2"/>
      <c r="FE1757" s="2"/>
      <c r="FF1757" s="2"/>
      <c r="FG1757" s="2"/>
      <c r="FH1757" s="2"/>
      <c r="FI1757" s="2"/>
      <c r="FJ1757" s="2"/>
      <c r="FK1757" s="2"/>
      <c r="FL1757" s="2"/>
      <c r="FM1757" s="2"/>
      <c r="FN1757" s="2"/>
      <c r="FO1757" s="2"/>
      <c r="FP1757" s="2"/>
      <c r="FQ1757" s="2">
        <v>0</v>
      </c>
      <c r="FR1757" s="2">
        <f t="shared" si="1457"/>
        <v>0</v>
      </c>
      <c r="FS1757" s="2">
        <v>0</v>
      </c>
      <c r="FT1757" s="2"/>
      <c r="FU1757" s="2"/>
      <c r="FV1757" s="2"/>
      <c r="FW1757" s="2"/>
      <c r="FX1757" s="2">
        <v>123</v>
      </c>
      <c r="FY1757" s="2">
        <v>75</v>
      </c>
      <c r="FZ1757" s="2"/>
      <c r="GA1757" s="2" t="s">
        <v>3</v>
      </c>
      <c r="GB1757" s="2"/>
      <c r="GC1757" s="2"/>
      <c r="GD1757" s="2">
        <v>1</v>
      </c>
      <c r="GE1757" s="2"/>
      <c r="GF1757" s="2">
        <v>1754623064</v>
      </c>
      <c r="GG1757" s="2">
        <v>2</v>
      </c>
      <c r="GH1757" s="2">
        <v>1</v>
      </c>
      <c r="GI1757" s="2">
        <v>-2</v>
      </c>
      <c r="GJ1757" s="2">
        <v>0</v>
      </c>
      <c r="GK1757" s="2">
        <v>0</v>
      </c>
      <c r="GL1757" s="2">
        <f t="shared" si="1458"/>
        <v>0</v>
      </c>
      <c r="GM1757" s="2">
        <f t="shared" si="1459"/>
        <v>0</v>
      </c>
      <c r="GN1757" s="2">
        <f t="shared" si="1460"/>
        <v>0</v>
      </c>
      <c r="GO1757" s="2">
        <f t="shared" si="1461"/>
        <v>0</v>
      </c>
      <c r="GP1757" s="2">
        <f t="shared" si="1462"/>
        <v>0</v>
      </c>
      <c r="GQ1757" s="2"/>
      <c r="GR1757" s="2">
        <v>0</v>
      </c>
      <c r="GS1757" s="2">
        <v>3</v>
      </c>
      <c r="GT1757" s="2">
        <v>0</v>
      </c>
      <c r="GU1757" s="2" t="s">
        <v>3</v>
      </c>
      <c r="GV1757" s="2">
        <f t="shared" si="1463"/>
        <v>0</v>
      </c>
      <c r="GW1757" s="2">
        <v>1</v>
      </c>
      <c r="GX1757" s="2">
        <f t="shared" si="1464"/>
        <v>0</v>
      </c>
      <c r="GY1757" s="2"/>
      <c r="GZ1757" s="2"/>
      <c r="HA1757" s="2">
        <v>0</v>
      </c>
      <c r="HB1757" s="2">
        <v>0</v>
      </c>
      <c r="HC1757" s="2">
        <f t="shared" si="1465"/>
        <v>0</v>
      </c>
      <c r="HD1757" s="2"/>
      <c r="HE1757" s="2" t="s">
        <v>3</v>
      </c>
      <c r="HF1757" s="2" t="s">
        <v>3</v>
      </c>
      <c r="HG1757" s="2"/>
      <c r="HH1757" s="2"/>
      <c r="HI1757" s="2"/>
      <c r="HJ1757" s="2"/>
      <c r="HK1757" s="2"/>
      <c r="HL1757" s="2"/>
      <c r="HM1757" s="2" t="s">
        <v>3</v>
      </c>
      <c r="HN1757" s="2" t="s">
        <v>24</v>
      </c>
      <c r="HO1757" s="2" t="s">
        <v>25</v>
      </c>
      <c r="HP1757" s="2" t="s">
        <v>22</v>
      </c>
      <c r="HQ1757" s="2" t="s">
        <v>22</v>
      </c>
      <c r="HR1757" s="2"/>
      <c r="HS1757" s="2"/>
      <c r="HT1757" s="2"/>
      <c r="HU1757" s="2"/>
      <c r="HV1757" s="2"/>
      <c r="HW1757" s="2"/>
      <c r="HX1757" s="2"/>
      <c r="HY1757" s="2"/>
      <c r="HZ1757" s="2"/>
      <c r="IA1757" s="2"/>
      <c r="IB1757" s="2"/>
      <c r="IC1757" s="2"/>
      <c r="ID1757" s="2"/>
      <c r="IE1757" s="2"/>
      <c r="IF1757" s="2"/>
      <c r="IG1757" s="2"/>
      <c r="IH1757" s="2"/>
      <c r="II1757" s="2"/>
      <c r="IJ1757" s="2"/>
      <c r="IK1757" s="2">
        <v>0</v>
      </c>
      <c r="IL1757" s="2"/>
      <c r="IM1757" s="2"/>
      <c r="IN1757" s="2"/>
      <c r="IO1757" s="2"/>
      <c r="IP1757" s="2"/>
      <c r="IQ1757" s="2"/>
      <c r="IR1757" s="2"/>
      <c r="IS1757" s="2"/>
      <c r="IT1757" s="2"/>
      <c r="IU1757" s="2"/>
    </row>
    <row r="1758" spans="1:255" x14ac:dyDescent="0.2">
      <c r="A1758">
        <v>17</v>
      </c>
      <c r="B1758">
        <v>1</v>
      </c>
      <c r="C1758">
        <f>ROW(SmtRes!A1480)</f>
        <v>1480</v>
      </c>
      <c r="D1758">
        <f>ROW(EtalonRes!A1510)</f>
        <v>1510</v>
      </c>
      <c r="E1758" t="s">
        <v>765</v>
      </c>
      <c r="F1758" t="s">
        <v>709</v>
      </c>
      <c r="G1758" t="s">
        <v>766</v>
      </c>
      <c r="H1758" t="s">
        <v>401</v>
      </c>
      <c r="I1758">
        <v>0</v>
      </c>
      <c r="J1758">
        <v>0</v>
      </c>
      <c r="K1758">
        <v>0</v>
      </c>
      <c r="L1758">
        <v>0.04</v>
      </c>
      <c r="M1758">
        <v>0</v>
      </c>
      <c r="N1758">
        <f t="shared" si="1428"/>
        <v>0.04</v>
      </c>
      <c r="O1758">
        <f t="shared" si="1429"/>
        <v>0</v>
      </c>
      <c r="P1758">
        <f t="shared" si="1430"/>
        <v>0</v>
      </c>
      <c r="Q1758">
        <f t="shared" si="1431"/>
        <v>0</v>
      </c>
      <c r="R1758">
        <f t="shared" si="1432"/>
        <v>0</v>
      </c>
      <c r="S1758">
        <f t="shared" si="1433"/>
        <v>0</v>
      </c>
      <c r="T1758">
        <f t="shared" si="1434"/>
        <v>0</v>
      </c>
      <c r="U1758">
        <f t="shared" si="1435"/>
        <v>0</v>
      </c>
      <c r="V1758">
        <f t="shared" si="1436"/>
        <v>0</v>
      </c>
      <c r="W1758">
        <f t="shared" si="1437"/>
        <v>0</v>
      </c>
      <c r="X1758">
        <f t="shared" si="1438"/>
        <v>0</v>
      </c>
      <c r="Y1758">
        <f t="shared" si="1439"/>
        <v>0</v>
      </c>
      <c r="AA1758">
        <v>69726884</v>
      </c>
      <c r="AB1758">
        <f t="shared" si="1440"/>
        <v>353.69</v>
      </c>
      <c r="AC1758">
        <f>ROUND((ES1758+(SUM(SmtRes!BC1476:'SmtRes'!BC1480)+SUM(EtalonRes!AL1506:'EtalonRes'!AL1510))),2)</f>
        <v>0</v>
      </c>
      <c r="AD1758">
        <f t="shared" si="1441"/>
        <v>97.13</v>
      </c>
      <c r="AE1758">
        <f t="shared" si="1442"/>
        <v>2.4500000000000002</v>
      </c>
      <c r="AF1758">
        <f t="shared" si="1443"/>
        <v>256.56</v>
      </c>
      <c r="AG1758">
        <f t="shared" si="1444"/>
        <v>0</v>
      </c>
      <c r="AH1758">
        <f t="shared" si="1445"/>
        <v>28.38</v>
      </c>
      <c r="AI1758">
        <f t="shared" si="1446"/>
        <v>0.18</v>
      </c>
      <c r="AJ1758">
        <f t="shared" si="1447"/>
        <v>0</v>
      </c>
      <c r="AK1758">
        <v>2588.38</v>
      </c>
      <c r="AL1758">
        <v>2234.69</v>
      </c>
      <c r="AM1758">
        <v>97.13</v>
      </c>
      <c r="AN1758">
        <v>2.4500000000000002</v>
      </c>
      <c r="AO1758">
        <v>256.56</v>
      </c>
      <c r="AP1758">
        <v>0</v>
      </c>
      <c r="AQ1758">
        <v>28.38</v>
      </c>
      <c r="AR1758">
        <v>0.18</v>
      </c>
      <c r="AS1758">
        <v>0</v>
      </c>
      <c r="AT1758">
        <v>117</v>
      </c>
      <c r="AU1758">
        <v>64</v>
      </c>
      <c r="AV1758">
        <v>1</v>
      </c>
      <c r="AW1758">
        <v>1</v>
      </c>
      <c r="AZ1758">
        <v>1</v>
      </c>
      <c r="BA1758">
        <v>25.36</v>
      </c>
      <c r="BB1758">
        <v>7.84</v>
      </c>
      <c r="BC1758">
        <v>7.56</v>
      </c>
      <c r="BD1758" t="s">
        <v>3</v>
      </c>
      <c r="BE1758" t="s">
        <v>3</v>
      </c>
      <c r="BF1758" t="s">
        <v>3</v>
      </c>
      <c r="BG1758" t="s">
        <v>3</v>
      </c>
      <c r="BH1758">
        <v>0</v>
      </c>
      <c r="BI1758">
        <v>1</v>
      </c>
      <c r="BJ1758" t="s">
        <v>711</v>
      </c>
      <c r="BM1758">
        <v>11001</v>
      </c>
      <c r="BN1758">
        <v>0</v>
      </c>
      <c r="BO1758" t="s">
        <v>709</v>
      </c>
      <c r="BP1758">
        <v>1</v>
      </c>
      <c r="BQ1758">
        <v>2</v>
      </c>
      <c r="BR1758">
        <v>0</v>
      </c>
      <c r="BS1758">
        <v>19.8</v>
      </c>
      <c r="BT1758">
        <v>1</v>
      </c>
      <c r="BU1758">
        <v>1</v>
      </c>
      <c r="BV1758">
        <v>1</v>
      </c>
      <c r="BW1758">
        <v>1</v>
      </c>
      <c r="BX1758">
        <v>1</v>
      </c>
      <c r="BY1758" t="s">
        <v>3</v>
      </c>
      <c r="BZ1758">
        <v>117</v>
      </c>
      <c r="CA1758">
        <v>64</v>
      </c>
      <c r="CB1758" t="s">
        <v>3</v>
      </c>
      <c r="CE1758">
        <v>0</v>
      </c>
      <c r="CF1758">
        <v>0</v>
      </c>
      <c r="CG1758">
        <v>0</v>
      </c>
      <c r="CH1758">
        <v>134</v>
      </c>
      <c r="CI1758">
        <v>0</v>
      </c>
      <c r="CJ1758">
        <v>0</v>
      </c>
      <c r="CK1758">
        <v>0</v>
      </c>
      <c r="CL1758">
        <v>0</v>
      </c>
      <c r="CM1758">
        <v>0</v>
      </c>
      <c r="CN1758" t="s">
        <v>3</v>
      </c>
      <c r="CO1758">
        <v>0</v>
      </c>
      <c r="CP1758">
        <f t="shared" si="1448"/>
        <v>0</v>
      </c>
      <c r="CQ1758">
        <f t="shared" si="1449"/>
        <v>0</v>
      </c>
      <c r="CR1758">
        <f t="shared" si="1450"/>
        <v>761.49919999999997</v>
      </c>
      <c r="CS1758">
        <f t="shared" si="1451"/>
        <v>48.510000000000005</v>
      </c>
      <c r="CT1758">
        <f t="shared" si="1452"/>
        <v>6506.3616000000002</v>
      </c>
      <c r="CU1758">
        <f t="shared" si="1453"/>
        <v>0</v>
      </c>
      <c r="CV1758">
        <f t="shared" si="1454"/>
        <v>28.38</v>
      </c>
      <c r="CW1758">
        <f t="shared" si="1455"/>
        <v>0.18</v>
      </c>
      <c r="CX1758">
        <f t="shared" si="1456"/>
        <v>0</v>
      </c>
      <c r="CY1758">
        <f>(S1758+R1758)*(BZ1758/100)</f>
        <v>0</v>
      </c>
      <c r="CZ1758">
        <f>(S1758+R1758)*(CA1758/100)</f>
        <v>0</v>
      </c>
      <c r="DC1758" t="s">
        <v>3</v>
      </c>
      <c r="DD1758" t="s">
        <v>3</v>
      </c>
      <c r="DE1758" t="s">
        <v>3</v>
      </c>
      <c r="DF1758" t="s">
        <v>3</v>
      </c>
      <c r="DG1758" t="s">
        <v>3</v>
      </c>
      <c r="DH1758" t="s">
        <v>3</v>
      </c>
      <c r="DI1758" t="s">
        <v>3</v>
      </c>
      <c r="DJ1758" t="s">
        <v>3</v>
      </c>
      <c r="DK1758" t="s">
        <v>3</v>
      </c>
      <c r="DL1758" t="s">
        <v>3</v>
      </c>
      <c r="DM1758" t="s">
        <v>3</v>
      </c>
      <c r="DN1758">
        <v>123</v>
      </c>
      <c r="DO1758">
        <v>75</v>
      </c>
      <c r="DP1758">
        <v>1</v>
      </c>
      <c r="DQ1758">
        <v>1</v>
      </c>
      <c r="DU1758">
        <v>1005</v>
      </c>
      <c r="DV1758" t="s">
        <v>401</v>
      </c>
      <c r="DW1758" t="s">
        <v>401</v>
      </c>
      <c r="DX1758">
        <v>100</v>
      </c>
      <c r="DZ1758" t="s">
        <v>3</v>
      </c>
      <c r="EA1758" t="s">
        <v>3</v>
      </c>
      <c r="EB1758" t="s">
        <v>3</v>
      </c>
      <c r="EC1758" t="s">
        <v>3</v>
      </c>
      <c r="EE1758">
        <v>54328965</v>
      </c>
      <c r="EF1758">
        <v>2</v>
      </c>
      <c r="EG1758" t="s">
        <v>21</v>
      </c>
      <c r="EH1758">
        <v>0</v>
      </c>
      <c r="EI1758" t="s">
        <v>3</v>
      </c>
      <c r="EJ1758">
        <v>1</v>
      </c>
      <c r="EK1758">
        <v>11001</v>
      </c>
      <c r="EL1758" t="s">
        <v>22</v>
      </c>
      <c r="EM1758" t="s">
        <v>23</v>
      </c>
      <c r="EO1758" t="s">
        <v>3</v>
      </c>
      <c r="EQ1758">
        <v>1441792</v>
      </c>
      <c r="ER1758">
        <v>2588.38</v>
      </c>
      <c r="ES1758">
        <v>2234.69</v>
      </c>
      <c r="ET1758">
        <v>97.13</v>
      </c>
      <c r="EU1758">
        <v>2.4500000000000002</v>
      </c>
      <c r="EV1758">
        <v>256.56</v>
      </c>
      <c r="EW1758">
        <v>28.38</v>
      </c>
      <c r="EX1758">
        <v>0.18</v>
      </c>
      <c r="EY1758">
        <v>1</v>
      </c>
      <c r="FQ1758">
        <v>0</v>
      </c>
      <c r="FR1758">
        <f t="shared" si="1457"/>
        <v>0</v>
      </c>
      <c r="FS1758">
        <v>0</v>
      </c>
      <c r="FX1758">
        <v>123</v>
      </c>
      <c r="FY1758">
        <v>75</v>
      </c>
      <c r="GA1758" t="s">
        <v>3</v>
      </c>
      <c r="GD1758">
        <v>1</v>
      </c>
      <c r="GF1758">
        <v>1754623064</v>
      </c>
      <c r="GG1758">
        <v>2</v>
      </c>
      <c r="GH1758">
        <v>1</v>
      </c>
      <c r="GI1758">
        <v>2</v>
      </c>
      <c r="GJ1758">
        <v>0</v>
      </c>
      <c r="GK1758">
        <v>0</v>
      </c>
      <c r="GL1758">
        <f t="shared" si="1458"/>
        <v>0</v>
      </c>
      <c r="GM1758">
        <f t="shared" si="1459"/>
        <v>0</v>
      </c>
      <c r="GN1758">
        <f t="shared" si="1460"/>
        <v>0</v>
      </c>
      <c r="GO1758">
        <f t="shared" si="1461"/>
        <v>0</v>
      </c>
      <c r="GP1758">
        <f t="shared" si="1462"/>
        <v>0</v>
      </c>
      <c r="GR1758">
        <v>0</v>
      </c>
      <c r="GS1758">
        <v>0</v>
      </c>
      <c r="GT1758">
        <v>0</v>
      </c>
      <c r="GU1758" t="s">
        <v>3</v>
      </c>
      <c r="GV1758">
        <f t="shared" si="1463"/>
        <v>0</v>
      </c>
      <c r="GW1758">
        <v>1015.2</v>
      </c>
      <c r="GX1758">
        <f t="shared" si="1464"/>
        <v>0</v>
      </c>
      <c r="HA1758">
        <v>0</v>
      </c>
      <c r="HB1758">
        <v>0</v>
      </c>
      <c r="HC1758">
        <f t="shared" si="1465"/>
        <v>0</v>
      </c>
      <c r="HE1758" t="s">
        <v>3</v>
      </c>
      <c r="HF1758" t="s">
        <v>3</v>
      </c>
      <c r="HM1758" t="s">
        <v>3</v>
      </c>
      <c r="HN1758" t="s">
        <v>24</v>
      </c>
      <c r="HO1758" t="s">
        <v>25</v>
      </c>
      <c r="HP1758" t="s">
        <v>22</v>
      </c>
      <c r="HQ1758" t="s">
        <v>22</v>
      </c>
      <c r="IK1758">
        <v>0</v>
      </c>
    </row>
    <row r="1759" spans="1:255" x14ac:dyDescent="0.2">
      <c r="A1759" s="2">
        <v>18</v>
      </c>
      <c r="B1759" s="2">
        <v>1</v>
      </c>
      <c r="C1759" s="2">
        <v>1475</v>
      </c>
      <c r="D1759" s="2"/>
      <c r="E1759" s="2" t="s">
        <v>767</v>
      </c>
      <c r="F1759" s="2" t="s">
        <v>713</v>
      </c>
      <c r="G1759" s="2" t="s">
        <v>768</v>
      </c>
      <c r="H1759" s="2" t="s">
        <v>40</v>
      </c>
      <c r="I1759" s="2">
        <f>I1757*J1759</f>
        <v>0</v>
      </c>
      <c r="J1759" s="2">
        <v>2</v>
      </c>
      <c r="K1759" s="2">
        <v>2</v>
      </c>
      <c r="L1759" s="2">
        <v>0.08</v>
      </c>
      <c r="M1759" s="2">
        <v>0</v>
      </c>
      <c r="N1759" s="2">
        <f t="shared" si="1428"/>
        <v>0.08</v>
      </c>
      <c r="O1759" s="2">
        <f t="shared" si="1429"/>
        <v>0</v>
      </c>
      <c r="P1759" s="2">
        <f t="shared" si="1430"/>
        <v>0</v>
      </c>
      <c r="Q1759" s="2">
        <f t="shared" si="1431"/>
        <v>0</v>
      </c>
      <c r="R1759" s="2">
        <f t="shared" si="1432"/>
        <v>0</v>
      </c>
      <c r="S1759" s="2">
        <f t="shared" si="1433"/>
        <v>0</v>
      </c>
      <c r="T1759" s="2">
        <f t="shared" si="1434"/>
        <v>0</v>
      </c>
      <c r="U1759" s="2">
        <f t="shared" si="1435"/>
        <v>0</v>
      </c>
      <c r="V1759" s="2">
        <f t="shared" si="1436"/>
        <v>0</v>
      </c>
      <c r="W1759" s="2">
        <f t="shared" si="1437"/>
        <v>0</v>
      </c>
      <c r="X1759" s="2">
        <f t="shared" si="1438"/>
        <v>0</v>
      </c>
      <c r="Y1759" s="2">
        <f t="shared" si="1439"/>
        <v>0</v>
      </c>
      <c r="Z1759" s="2"/>
      <c r="AA1759" s="2">
        <v>69726971</v>
      </c>
      <c r="AB1759" s="2">
        <f t="shared" si="1440"/>
        <v>390.03</v>
      </c>
      <c r="AC1759" s="2">
        <f>ROUND(((ES1759*0.5)),2)</f>
        <v>390.03</v>
      </c>
      <c r="AD1759" s="2">
        <f t="shared" si="1441"/>
        <v>0</v>
      </c>
      <c r="AE1759" s="2">
        <f t="shared" si="1442"/>
        <v>0</v>
      </c>
      <c r="AF1759" s="2">
        <f t="shared" si="1443"/>
        <v>0</v>
      </c>
      <c r="AG1759" s="2">
        <f t="shared" si="1444"/>
        <v>0</v>
      </c>
      <c r="AH1759" s="2">
        <f t="shared" si="1445"/>
        <v>0</v>
      </c>
      <c r="AI1759" s="2">
        <f t="shared" si="1446"/>
        <v>0</v>
      </c>
      <c r="AJ1759" s="2">
        <f t="shared" si="1447"/>
        <v>14.26</v>
      </c>
      <c r="AK1759" s="2">
        <v>780.05</v>
      </c>
      <c r="AL1759" s="2">
        <v>780.05</v>
      </c>
      <c r="AM1759" s="2">
        <v>0</v>
      </c>
      <c r="AN1759" s="2">
        <v>0</v>
      </c>
      <c r="AO1759" s="2">
        <v>0</v>
      </c>
      <c r="AP1759" s="2">
        <v>0</v>
      </c>
      <c r="AQ1759" s="2">
        <v>0</v>
      </c>
      <c r="AR1759" s="2">
        <v>0</v>
      </c>
      <c r="AS1759" s="2">
        <v>14.26</v>
      </c>
      <c r="AT1759" s="2">
        <v>0</v>
      </c>
      <c r="AU1759" s="2">
        <v>0</v>
      </c>
      <c r="AV1759" s="2">
        <v>1</v>
      </c>
      <c r="AW1759" s="2">
        <v>1</v>
      </c>
      <c r="AX1759" s="2"/>
      <c r="AY1759" s="2"/>
      <c r="AZ1759" s="2">
        <v>1</v>
      </c>
      <c r="BA1759" s="2">
        <v>1</v>
      </c>
      <c r="BB1759" s="2">
        <v>1</v>
      </c>
      <c r="BC1759" s="2">
        <v>1</v>
      </c>
      <c r="BD1759" s="2" t="s">
        <v>3</v>
      </c>
      <c r="BE1759" s="2" t="s">
        <v>3</v>
      </c>
      <c r="BF1759" s="2" t="s">
        <v>3</v>
      </c>
      <c r="BG1759" s="2" t="s">
        <v>3</v>
      </c>
      <c r="BH1759" s="2">
        <v>3</v>
      </c>
      <c r="BI1759" s="2">
        <v>1</v>
      </c>
      <c r="BJ1759" s="2" t="s">
        <v>769</v>
      </c>
      <c r="BK1759" s="2"/>
      <c r="BL1759" s="2"/>
      <c r="BM1759" s="2">
        <v>500001</v>
      </c>
      <c r="BN1759" s="2">
        <v>0</v>
      </c>
      <c r="BO1759" s="2" t="s">
        <v>3</v>
      </c>
      <c r="BP1759" s="2">
        <v>0</v>
      </c>
      <c r="BQ1759" s="2">
        <v>8</v>
      </c>
      <c r="BR1759" s="2">
        <v>0</v>
      </c>
      <c r="BS1759" s="2">
        <v>1</v>
      </c>
      <c r="BT1759" s="2">
        <v>1</v>
      </c>
      <c r="BU1759" s="2">
        <v>1</v>
      </c>
      <c r="BV1759" s="2">
        <v>1</v>
      </c>
      <c r="BW1759" s="2">
        <v>1</v>
      </c>
      <c r="BX1759" s="2">
        <v>1</v>
      </c>
      <c r="BY1759" s="2" t="s">
        <v>3</v>
      </c>
      <c r="BZ1759" s="2">
        <v>0</v>
      </c>
      <c r="CA1759" s="2">
        <v>0</v>
      </c>
      <c r="CB1759" s="2" t="s">
        <v>3</v>
      </c>
      <c r="CC1759" s="2"/>
      <c r="CD1759" s="2"/>
      <c r="CE1759" s="2">
        <v>0</v>
      </c>
      <c r="CF1759" s="2">
        <v>0</v>
      </c>
      <c r="CG1759" s="2">
        <v>0</v>
      </c>
      <c r="CH1759" s="2">
        <v>134</v>
      </c>
      <c r="CI1759" s="2">
        <v>1</v>
      </c>
      <c r="CJ1759" s="2">
        <v>0</v>
      </c>
      <c r="CK1759" s="2">
        <v>0</v>
      </c>
      <c r="CL1759" s="2">
        <v>0</v>
      </c>
      <c r="CM1759" s="2">
        <v>0</v>
      </c>
      <c r="CN1759" s="2" t="s">
        <v>3</v>
      </c>
      <c r="CO1759" s="2">
        <v>0</v>
      </c>
      <c r="CP1759" s="2">
        <f t="shared" si="1448"/>
        <v>0</v>
      </c>
      <c r="CQ1759" s="2">
        <f t="shared" si="1449"/>
        <v>390.03</v>
      </c>
      <c r="CR1759" s="2">
        <f t="shared" si="1450"/>
        <v>0</v>
      </c>
      <c r="CS1759" s="2">
        <f t="shared" si="1451"/>
        <v>0</v>
      </c>
      <c r="CT1759" s="2">
        <f t="shared" si="1452"/>
        <v>0</v>
      </c>
      <c r="CU1759" s="2">
        <f t="shared" si="1453"/>
        <v>0</v>
      </c>
      <c r="CV1759" s="2">
        <f t="shared" si="1454"/>
        <v>0</v>
      </c>
      <c r="CW1759" s="2">
        <f t="shared" si="1455"/>
        <v>0</v>
      </c>
      <c r="CX1759" s="2">
        <f t="shared" si="1456"/>
        <v>14.26</v>
      </c>
      <c r="CY1759" s="2">
        <f>(((S1759+R1759)*AT1759)/100)</f>
        <v>0</v>
      </c>
      <c r="CZ1759" s="2">
        <f>(((S1759+R1759)*AU1759)/100)</f>
        <v>0</v>
      </c>
      <c r="DA1759" s="2"/>
      <c r="DB1759" s="2"/>
      <c r="DC1759" s="2" t="s">
        <v>3</v>
      </c>
      <c r="DD1759" s="2" t="s">
        <v>205</v>
      </c>
      <c r="DE1759" s="2" t="s">
        <v>3</v>
      </c>
      <c r="DF1759" s="2" t="s">
        <v>3</v>
      </c>
      <c r="DG1759" s="2" t="s">
        <v>3</v>
      </c>
      <c r="DH1759" s="2" t="s">
        <v>3</v>
      </c>
      <c r="DI1759" s="2" t="s">
        <v>3</v>
      </c>
      <c r="DJ1759" s="2" t="s">
        <v>3</v>
      </c>
      <c r="DK1759" s="2" t="s">
        <v>3</v>
      </c>
      <c r="DL1759" s="2" t="s">
        <v>3</v>
      </c>
      <c r="DM1759" s="2" t="s">
        <v>3</v>
      </c>
      <c r="DN1759" s="2">
        <v>0</v>
      </c>
      <c r="DO1759" s="2">
        <v>0</v>
      </c>
      <c r="DP1759" s="2">
        <v>1</v>
      </c>
      <c r="DQ1759" s="2">
        <v>1</v>
      </c>
      <c r="DR1759" s="2"/>
      <c r="DS1759" s="2"/>
      <c r="DT1759" s="2"/>
      <c r="DU1759" s="2">
        <v>1007</v>
      </c>
      <c r="DV1759" s="2" t="s">
        <v>40</v>
      </c>
      <c r="DW1759" s="2" t="s">
        <v>40</v>
      </c>
      <c r="DX1759" s="2">
        <v>1</v>
      </c>
      <c r="DY1759" s="2"/>
      <c r="DZ1759" s="2" t="s">
        <v>3</v>
      </c>
      <c r="EA1759" s="2" t="s">
        <v>3</v>
      </c>
      <c r="EB1759" s="2" t="s">
        <v>3</v>
      </c>
      <c r="EC1759" s="2" t="s">
        <v>3</v>
      </c>
      <c r="ED1759" s="2"/>
      <c r="EE1759" s="2">
        <v>54328897</v>
      </c>
      <c r="EF1759" s="2">
        <v>8</v>
      </c>
      <c r="EG1759" s="2" t="s">
        <v>31</v>
      </c>
      <c r="EH1759" s="2">
        <v>0</v>
      </c>
      <c r="EI1759" s="2" t="s">
        <v>3</v>
      </c>
      <c r="EJ1759" s="2">
        <v>1</v>
      </c>
      <c r="EK1759" s="2">
        <v>500001</v>
      </c>
      <c r="EL1759" s="2" t="s">
        <v>32</v>
      </c>
      <c r="EM1759" s="2" t="s">
        <v>33</v>
      </c>
      <c r="EN1759" s="2"/>
      <c r="EO1759" s="2" t="s">
        <v>3</v>
      </c>
      <c r="EP1759" s="2"/>
      <c r="EQ1759" s="2">
        <v>0</v>
      </c>
      <c r="ER1759" s="2">
        <v>780.05</v>
      </c>
      <c r="ES1759" s="2">
        <v>780.05</v>
      </c>
      <c r="ET1759" s="2">
        <v>0</v>
      </c>
      <c r="EU1759" s="2">
        <v>0</v>
      </c>
      <c r="EV1759" s="2">
        <v>0</v>
      </c>
      <c r="EW1759" s="2">
        <v>0</v>
      </c>
      <c r="EX1759" s="2">
        <v>0</v>
      </c>
      <c r="EY1759" s="2"/>
      <c r="EZ1759" s="2"/>
      <c r="FA1759" s="2"/>
      <c r="FB1759" s="2"/>
      <c r="FC1759" s="2"/>
      <c r="FD1759" s="2"/>
      <c r="FE1759" s="2"/>
      <c r="FF1759" s="2"/>
      <c r="FG1759" s="2"/>
      <c r="FH1759" s="2"/>
      <c r="FI1759" s="2"/>
      <c r="FJ1759" s="2"/>
      <c r="FK1759" s="2"/>
      <c r="FL1759" s="2"/>
      <c r="FM1759" s="2"/>
      <c r="FN1759" s="2"/>
      <c r="FO1759" s="2"/>
      <c r="FP1759" s="2"/>
      <c r="FQ1759" s="2">
        <v>0</v>
      </c>
      <c r="FR1759" s="2">
        <f t="shared" si="1457"/>
        <v>0</v>
      </c>
      <c r="FS1759" s="2">
        <v>0</v>
      </c>
      <c r="FT1759" s="2"/>
      <c r="FU1759" s="2"/>
      <c r="FV1759" s="2"/>
      <c r="FW1759" s="2"/>
      <c r="FX1759" s="2">
        <v>0</v>
      </c>
      <c r="FY1759" s="2">
        <v>0</v>
      </c>
      <c r="FZ1759" s="2"/>
      <c r="GA1759" s="2" t="s">
        <v>3</v>
      </c>
      <c r="GB1759" s="2"/>
      <c r="GC1759" s="2"/>
      <c r="GD1759" s="2">
        <v>1</v>
      </c>
      <c r="GE1759" s="2"/>
      <c r="GF1759" s="2">
        <v>1601609231</v>
      </c>
      <c r="GG1759" s="2">
        <v>2</v>
      </c>
      <c r="GH1759" s="2">
        <v>1</v>
      </c>
      <c r="GI1759" s="2">
        <v>-2</v>
      </c>
      <c r="GJ1759" s="2">
        <v>0</v>
      </c>
      <c r="GK1759" s="2">
        <v>0</v>
      </c>
      <c r="GL1759" s="2">
        <f t="shared" si="1458"/>
        <v>0</v>
      </c>
      <c r="GM1759" s="2">
        <f t="shared" si="1459"/>
        <v>0</v>
      </c>
      <c r="GN1759" s="2">
        <f t="shared" si="1460"/>
        <v>0</v>
      </c>
      <c r="GO1759" s="2">
        <f t="shared" si="1461"/>
        <v>0</v>
      </c>
      <c r="GP1759" s="2">
        <f t="shared" si="1462"/>
        <v>0</v>
      </c>
      <c r="GQ1759" s="2"/>
      <c r="GR1759" s="2">
        <v>0</v>
      </c>
      <c r="GS1759" s="2">
        <v>3</v>
      </c>
      <c r="GT1759" s="2">
        <v>0</v>
      </c>
      <c r="GU1759" s="2" t="s">
        <v>3</v>
      </c>
      <c r="GV1759" s="2">
        <f t="shared" si="1463"/>
        <v>0</v>
      </c>
      <c r="GW1759" s="2">
        <v>1</v>
      </c>
      <c r="GX1759" s="2">
        <f t="shared" si="1464"/>
        <v>0</v>
      </c>
      <c r="GY1759" s="2"/>
      <c r="GZ1759" s="2"/>
      <c r="HA1759" s="2">
        <v>0</v>
      </c>
      <c r="HB1759" s="2">
        <v>0</v>
      </c>
      <c r="HC1759" s="2">
        <f t="shared" si="1465"/>
        <v>0</v>
      </c>
      <c r="HD1759" s="2"/>
      <c r="HE1759" s="2" t="s">
        <v>3</v>
      </c>
      <c r="HF1759" s="2" t="s">
        <v>3</v>
      </c>
      <c r="HG1759" s="2"/>
      <c r="HH1759" s="2"/>
      <c r="HI1759" s="2"/>
      <c r="HJ1759" s="2"/>
      <c r="HK1759" s="2"/>
      <c r="HL1759" s="2"/>
      <c r="HM1759" s="2" t="s">
        <v>3</v>
      </c>
      <c r="HN1759" s="2" t="s">
        <v>3</v>
      </c>
      <c r="HO1759" s="2" t="s">
        <v>3</v>
      </c>
      <c r="HP1759" s="2" t="s">
        <v>3</v>
      </c>
      <c r="HQ1759" s="2" t="s">
        <v>3</v>
      </c>
      <c r="HR1759" s="2"/>
      <c r="HS1759" s="2"/>
      <c r="HT1759" s="2"/>
      <c r="HU1759" s="2"/>
      <c r="HV1759" s="2"/>
      <c r="HW1759" s="2"/>
      <c r="HX1759" s="2"/>
      <c r="HY1759" s="2"/>
      <c r="HZ1759" s="2"/>
      <c r="IA1759" s="2"/>
      <c r="IB1759" s="2"/>
      <c r="IC1759" s="2"/>
      <c r="ID1759" s="2"/>
      <c r="IE1759" s="2"/>
      <c r="IF1759" s="2"/>
      <c r="IG1759" s="2"/>
      <c r="IH1759" s="2"/>
      <c r="II1759" s="2"/>
      <c r="IJ1759" s="2"/>
      <c r="IK1759" s="2">
        <v>0</v>
      </c>
      <c r="IL1759" s="2"/>
      <c r="IM1759" s="2"/>
      <c r="IN1759" s="2"/>
      <c r="IO1759" s="2"/>
      <c r="IP1759" s="2"/>
      <c r="IQ1759" s="2"/>
      <c r="IR1759" s="2"/>
      <c r="IS1759" s="2"/>
      <c r="IT1759" s="2"/>
      <c r="IU1759" s="2"/>
    </row>
    <row r="1760" spans="1:255" x14ac:dyDescent="0.2">
      <c r="A1760">
        <v>18</v>
      </c>
      <c r="B1760">
        <v>1</v>
      </c>
      <c r="C1760">
        <v>1480</v>
      </c>
      <c r="E1760" t="s">
        <v>767</v>
      </c>
      <c r="F1760" t="s">
        <v>713</v>
      </c>
      <c r="G1760" t="s">
        <v>768</v>
      </c>
      <c r="H1760" t="s">
        <v>40</v>
      </c>
      <c r="I1760">
        <f>I1758*J1760</f>
        <v>0</v>
      </c>
      <c r="J1760">
        <v>2</v>
      </c>
      <c r="K1760">
        <v>2</v>
      </c>
      <c r="L1760">
        <v>0.08</v>
      </c>
      <c r="M1760">
        <v>0</v>
      </c>
      <c r="N1760">
        <f t="shared" si="1428"/>
        <v>0.08</v>
      </c>
      <c r="O1760">
        <f t="shared" si="1429"/>
        <v>0</v>
      </c>
      <c r="P1760">
        <f t="shared" si="1430"/>
        <v>0</v>
      </c>
      <c r="Q1760">
        <f t="shared" si="1431"/>
        <v>0</v>
      </c>
      <c r="R1760">
        <f t="shared" si="1432"/>
        <v>0</v>
      </c>
      <c r="S1760">
        <f t="shared" si="1433"/>
        <v>0</v>
      </c>
      <c r="T1760">
        <f t="shared" si="1434"/>
        <v>0</v>
      </c>
      <c r="U1760">
        <f t="shared" si="1435"/>
        <v>0</v>
      </c>
      <c r="V1760">
        <f t="shared" si="1436"/>
        <v>0</v>
      </c>
      <c r="W1760">
        <f t="shared" si="1437"/>
        <v>0</v>
      </c>
      <c r="X1760">
        <f t="shared" si="1438"/>
        <v>0</v>
      </c>
      <c r="Y1760">
        <f t="shared" si="1439"/>
        <v>0</v>
      </c>
      <c r="AA1760">
        <v>69726884</v>
      </c>
      <c r="AB1760">
        <f t="shared" si="1440"/>
        <v>1852.72</v>
      </c>
      <c r="AC1760">
        <f>ROUND(((ES1760*0.5)),2)</f>
        <v>1852.72</v>
      </c>
      <c r="AD1760">
        <f t="shared" si="1441"/>
        <v>0</v>
      </c>
      <c r="AE1760">
        <f t="shared" si="1442"/>
        <v>0</v>
      </c>
      <c r="AF1760">
        <f t="shared" si="1443"/>
        <v>0</v>
      </c>
      <c r="AG1760">
        <f t="shared" si="1444"/>
        <v>0</v>
      </c>
      <c r="AH1760">
        <f t="shared" si="1445"/>
        <v>0</v>
      </c>
      <c r="AI1760">
        <f t="shared" si="1446"/>
        <v>0</v>
      </c>
      <c r="AJ1760">
        <f t="shared" si="1447"/>
        <v>14.26</v>
      </c>
      <c r="AK1760">
        <v>3705.4399999999996</v>
      </c>
      <c r="AL1760">
        <v>3705.4399999999996</v>
      </c>
      <c r="AM1760">
        <v>0</v>
      </c>
      <c r="AN1760">
        <v>0</v>
      </c>
      <c r="AO1760">
        <v>0</v>
      </c>
      <c r="AP1760">
        <v>0</v>
      </c>
      <c r="AQ1760">
        <v>0</v>
      </c>
      <c r="AR1760">
        <v>0</v>
      </c>
      <c r="AS1760">
        <v>14.26</v>
      </c>
      <c r="AT1760">
        <v>0</v>
      </c>
      <c r="AU1760">
        <v>0</v>
      </c>
      <c r="AV1760">
        <v>1</v>
      </c>
      <c r="AW1760">
        <v>1</v>
      </c>
      <c r="AZ1760">
        <v>1</v>
      </c>
      <c r="BA1760">
        <v>1</v>
      </c>
      <c r="BB1760">
        <v>1</v>
      </c>
      <c r="BC1760">
        <v>7.56</v>
      </c>
      <c r="BD1760" t="s">
        <v>3</v>
      </c>
      <c r="BE1760" t="s">
        <v>3</v>
      </c>
      <c r="BF1760" t="s">
        <v>3</v>
      </c>
      <c r="BG1760" t="s">
        <v>3</v>
      </c>
      <c r="BH1760">
        <v>3</v>
      </c>
      <c r="BI1760">
        <v>1</v>
      </c>
      <c r="BJ1760" t="s">
        <v>769</v>
      </c>
      <c r="BM1760">
        <v>500001</v>
      </c>
      <c r="BN1760">
        <v>0</v>
      </c>
      <c r="BO1760" t="s">
        <v>3</v>
      </c>
      <c r="BP1760">
        <v>0</v>
      </c>
      <c r="BQ1760">
        <v>8</v>
      </c>
      <c r="BR1760">
        <v>0</v>
      </c>
      <c r="BS1760">
        <v>1</v>
      </c>
      <c r="BT1760">
        <v>1</v>
      </c>
      <c r="BU1760">
        <v>1</v>
      </c>
      <c r="BV1760">
        <v>1</v>
      </c>
      <c r="BW1760">
        <v>1</v>
      </c>
      <c r="BX1760">
        <v>1</v>
      </c>
      <c r="BY1760" t="s">
        <v>3</v>
      </c>
      <c r="BZ1760">
        <v>0</v>
      </c>
      <c r="CA1760">
        <v>0</v>
      </c>
      <c r="CB1760" t="s">
        <v>3</v>
      </c>
      <c r="CE1760">
        <v>0</v>
      </c>
      <c r="CF1760">
        <v>0</v>
      </c>
      <c r="CG1760">
        <v>0</v>
      </c>
      <c r="CH1760">
        <v>134</v>
      </c>
      <c r="CI1760">
        <v>1</v>
      </c>
      <c r="CJ1760">
        <v>0</v>
      </c>
      <c r="CK1760">
        <v>0</v>
      </c>
      <c r="CL1760">
        <v>0</v>
      </c>
      <c r="CM1760">
        <v>0</v>
      </c>
      <c r="CN1760" t="s">
        <v>3</v>
      </c>
      <c r="CO1760">
        <v>0</v>
      </c>
      <c r="CP1760">
        <f t="shared" si="1448"/>
        <v>0</v>
      </c>
      <c r="CQ1760">
        <f t="shared" si="1449"/>
        <v>14006.563199999999</v>
      </c>
      <c r="CR1760">
        <f t="shared" si="1450"/>
        <v>0</v>
      </c>
      <c r="CS1760">
        <f t="shared" si="1451"/>
        <v>0</v>
      </c>
      <c r="CT1760">
        <f t="shared" si="1452"/>
        <v>0</v>
      </c>
      <c r="CU1760">
        <f t="shared" si="1453"/>
        <v>0</v>
      </c>
      <c r="CV1760">
        <f t="shared" si="1454"/>
        <v>0</v>
      </c>
      <c r="CW1760">
        <f t="shared" si="1455"/>
        <v>0</v>
      </c>
      <c r="CX1760">
        <f t="shared" si="1456"/>
        <v>14.26</v>
      </c>
      <c r="CY1760">
        <f>(S1760+R1760)*(BZ1760/100)</f>
        <v>0</v>
      </c>
      <c r="CZ1760">
        <f>(S1760+R1760)*(CA1760/100)</f>
        <v>0</v>
      </c>
      <c r="DC1760" t="s">
        <v>3</v>
      </c>
      <c r="DD1760" t="s">
        <v>205</v>
      </c>
      <c r="DE1760" t="s">
        <v>3</v>
      </c>
      <c r="DF1760" t="s">
        <v>3</v>
      </c>
      <c r="DG1760" t="s">
        <v>3</v>
      </c>
      <c r="DH1760" t="s">
        <v>3</v>
      </c>
      <c r="DI1760" t="s">
        <v>3</v>
      </c>
      <c r="DJ1760" t="s">
        <v>3</v>
      </c>
      <c r="DK1760" t="s">
        <v>3</v>
      </c>
      <c r="DL1760" t="s">
        <v>3</v>
      </c>
      <c r="DM1760" t="s">
        <v>3</v>
      </c>
      <c r="DN1760">
        <v>0</v>
      </c>
      <c r="DO1760">
        <v>0</v>
      </c>
      <c r="DP1760">
        <v>1</v>
      </c>
      <c r="DQ1760">
        <v>1</v>
      </c>
      <c r="DU1760">
        <v>1007</v>
      </c>
      <c r="DV1760" t="s">
        <v>40</v>
      </c>
      <c r="DW1760" t="s">
        <v>40</v>
      </c>
      <c r="DX1760">
        <v>1</v>
      </c>
      <c r="DZ1760" t="s">
        <v>3</v>
      </c>
      <c r="EA1760" t="s">
        <v>3</v>
      </c>
      <c r="EB1760" t="s">
        <v>3</v>
      </c>
      <c r="EC1760" t="s">
        <v>3</v>
      </c>
      <c r="EE1760">
        <v>54328897</v>
      </c>
      <c r="EF1760">
        <v>8</v>
      </c>
      <c r="EG1760" t="s">
        <v>31</v>
      </c>
      <c r="EH1760">
        <v>0</v>
      </c>
      <c r="EI1760" t="s">
        <v>3</v>
      </c>
      <c r="EJ1760">
        <v>1</v>
      </c>
      <c r="EK1760">
        <v>500001</v>
      </c>
      <c r="EL1760" t="s">
        <v>32</v>
      </c>
      <c r="EM1760" t="s">
        <v>33</v>
      </c>
      <c r="EO1760" t="s">
        <v>3</v>
      </c>
      <c r="EQ1760">
        <v>0</v>
      </c>
      <c r="ER1760">
        <v>26793.98</v>
      </c>
      <c r="ES1760">
        <v>3705.4399999999996</v>
      </c>
      <c r="ET1760">
        <v>0</v>
      </c>
      <c r="EU1760">
        <v>0</v>
      </c>
      <c r="EV1760">
        <v>0</v>
      </c>
      <c r="EW1760">
        <v>0</v>
      </c>
      <c r="EX1760">
        <v>0</v>
      </c>
      <c r="EZ1760">
        <v>5</v>
      </c>
      <c r="FC1760">
        <v>0</v>
      </c>
      <c r="FD1760">
        <v>18</v>
      </c>
      <c r="FF1760">
        <v>26793.98</v>
      </c>
      <c r="FQ1760">
        <v>0</v>
      </c>
      <c r="FR1760">
        <f t="shared" si="1457"/>
        <v>0</v>
      </c>
      <c r="FS1760">
        <v>0</v>
      </c>
      <c r="FX1760">
        <v>0</v>
      </c>
      <c r="FY1760">
        <v>0</v>
      </c>
      <c r="GA1760" t="s">
        <v>716</v>
      </c>
      <c r="GD1760">
        <v>1</v>
      </c>
      <c r="GF1760">
        <v>1601609231</v>
      </c>
      <c r="GG1760">
        <v>2</v>
      </c>
      <c r="GH1760">
        <v>3</v>
      </c>
      <c r="GI1760">
        <v>5</v>
      </c>
      <c r="GJ1760">
        <v>0</v>
      </c>
      <c r="GK1760">
        <v>0</v>
      </c>
      <c r="GL1760">
        <f t="shared" si="1458"/>
        <v>0</v>
      </c>
      <c r="GM1760">
        <f t="shared" si="1459"/>
        <v>0</v>
      </c>
      <c r="GN1760">
        <f t="shared" si="1460"/>
        <v>0</v>
      </c>
      <c r="GO1760">
        <f t="shared" si="1461"/>
        <v>0</v>
      </c>
      <c r="GP1760">
        <f t="shared" si="1462"/>
        <v>0</v>
      </c>
      <c r="GR1760">
        <v>1</v>
      </c>
      <c r="GS1760">
        <v>1</v>
      </c>
      <c r="GT1760">
        <v>0</v>
      </c>
      <c r="GU1760" t="s">
        <v>3</v>
      </c>
      <c r="GV1760">
        <f t="shared" si="1463"/>
        <v>0</v>
      </c>
      <c r="GW1760">
        <v>1</v>
      </c>
      <c r="GX1760">
        <f t="shared" si="1464"/>
        <v>0</v>
      </c>
      <c r="HA1760">
        <v>0</v>
      </c>
      <c r="HB1760">
        <v>0</v>
      </c>
      <c r="HC1760">
        <f t="shared" si="1465"/>
        <v>0</v>
      </c>
      <c r="HE1760" t="s">
        <v>35</v>
      </c>
      <c r="HF1760" t="s">
        <v>36</v>
      </c>
      <c r="HM1760" t="s">
        <v>3</v>
      </c>
      <c r="HN1760" t="s">
        <v>3</v>
      </c>
      <c r="HO1760" t="s">
        <v>3</v>
      </c>
      <c r="HP1760" t="s">
        <v>3</v>
      </c>
      <c r="HQ1760" t="s">
        <v>3</v>
      </c>
      <c r="IK1760">
        <v>0</v>
      </c>
    </row>
    <row r="1761" spans="1:255" x14ac:dyDescent="0.2">
      <c r="A1761" s="2">
        <v>17</v>
      </c>
      <c r="B1761" s="2">
        <v>1</v>
      </c>
      <c r="C1761" s="2">
        <f>ROW(SmtRes!A1484)</f>
        <v>1484</v>
      </c>
      <c r="D1761" s="2">
        <f>ROW(EtalonRes!A1517)</f>
        <v>1517</v>
      </c>
      <c r="E1761" s="2" t="s">
        <v>770</v>
      </c>
      <c r="F1761" s="2" t="s">
        <v>771</v>
      </c>
      <c r="G1761" s="2" t="s">
        <v>772</v>
      </c>
      <c r="H1761" s="2" t="s">
        <v>170</v>
      </c>
      <c r="I1761" s="2">
        <v>0</v>
      </c>
      <c r="J1761" s="2">
        <v>0</v>
      </c>
      <c r="K1761" s="2">
        <v>0</v>
      </c>
      <c r="L1761" s="2">
        <v>0.6</v>
      </c>
      <c r="M1761" s="2">
        <v>0</v>
      </c>
      <c r="N1761" s="2">
        <f t="shared" si="1428"/>
        <v>0.6</v>
      </c>
      <c r="O1761" s="2">
        <f t="shared" si="1429"/>
        <v>0</v>
      </c>
      <c r="P1761" s="2">
        <f t="shared" si="1430"/>
        <v>0</v>
      </c>
      <c r="Q1761" s="2">
        <f t="shared" si="1431"/>
        <v>0</v>
      </c>
      <c r="R1761" s="2">
        <f t="shared" si="1432"/>
        <v>0</v>
      </c>
      <c r="S1761" s="2">
        <f t="shared" si="1433"/>
        <v>0</v>
      </c>
      <c r="T1761" s="2">
        <f t="shared" si="1434"/>
        <v>0</v>
      </c>
      <c r="U1761" s="2">
        <f t="shared" si="1435"/>
        <v>0</v>
      </c>
      <c r="V1761" s="2">
        <f t="shared" si="1436"/>
        <v>0</v>
      </c>
      <c r="W1761" s="2">
        <f t="shared" si="1437"/>
        <v>0</v>
      </c>
      <c r="X1761" s="2">
        <f t="shared" si="1438"/>
        <v>0</v>
      </c>
      <c r="Y1761" s="2">
        <f t="shared" si="1439"/>
        <v>0</v>
      </c>
      <c r="Z1761" s="2"/>
      <c r="AA1761" s="2">
        <v>69726971</v>
      </c>
      <c r="AB1761" s="2">
        <f t="shared" si="1440"/>
        <v>171.75</v>
      </c>
      <c r="AC1761" s="2">
        <f>ROUND((ES1761+(SUM(SmtRes!BC1481:'SmtRes'!BC1484)+SUM(EtalonRes!AL1511:'EtalonRes'!AL1517))),2)</f>
        <v>0</v>
      </c>
      <c r="AD1761" s="2">
        <f>ROUND((((ET1761+(SUM(SmtRes!BD1481:'SmtRes'!BD1484)+SUM(EtalonRes!AM1511:'EtalonRes'!AM1517)))-(EU1761+(SUM(SmtRes!BE1481:'SmtRes'!BE1484)+SUM(EtalonRes!AN1511:'EtalonRes'!AN1517))))+AE1761),2)</f>
        <v>9.34</v>
      </c>
      <c r="AE1761" s="2">
        <f>ROUND((EU1761+(SUM(SmtRes!BE1481:'SmtRes'!BE1484)+SUM(EtalonRes!AN1511:'EtalonRes'!AN1517))),2)</f>
        <v>0</v>
      </c>
      <c r="AF1761" s="2">
        <f>ROUND((EV1761),2)</f>
        <v>162.41</v>
      </c>
      <c r="AG1761" s="2">
        <f t="shared" si="1444"/>
        <v>0</v>
      </c>
      <c r="AH1761" s="2">
        <f t="shared" si="1445"/>
        <v>17.75</v>
      </c>
      <c r="AI1761" s="2">
        <f t="shared" si="1446"/>
        <v>4.12</v>
      </c>
      <c r="AJ1761" s="2">
        <f t="shared" si="1447"/>
        <v>0</v>
      </c>
      <c r="AK1761" s="2">
        <v>1941.88</v>
      </c>
      <c r="AL1761" s="2">
        <v>1005.4</v>
      </c>
      <c r="AM1761" s="2">
        <v>774.07</v>
      </c>
      <c r="AN1761" s="2">
        <v>41.78</v>
      </c>
      <c r="AO1761" s="2">
        <v>162.41</v>
      </c>
      <c r="AP1761" s="2">
        <v>0</v>
      </c>
      <c r="AQ1761" s="2">
        <v>17.75</v>
      </c>
      <c r="AR1761" s="2">
        <v>4.12</v>
      </c>
      <c r="AS1761" s="2">
        <v>0</v>
      </c>
      <c r="AT1761" s="2">
        <v>155</v>
      </c>
      <c r="AU1761" s="2">
        <v>100</v>
      </c>
      <c r="AV1761" s="2">
        <v>1</v>
      </c>
      <c r="AW1761" s="2">
        <v>1</v>
      </c>
      <c r="AX1761" s="2"/>
      <c r="AY1761" s="2"/>
      <c r="AZ1761" s="2">
        <v>1</v>
      </c>
      <c r="BA1761" s="2">
        <v>1</v>
      </c>
      <c r="BB1761" s="2">
        <v>1</v>
      </c>
      <c r="BC1761" s="2">
        <v>1</v>
      </c>
      <c r="BD1761" s="2" t="s">
        <v>3</v>
      </c>
      <c r="BE1761" s="2" t="s">
        <v>3</v>
      </c>
      <c r="BF1761" s="2" t="s">
        <v>3</v>
      </c>
      <c r="BG1761" s="2" t="s">
        <v>3</v>
      </c>
      <c r="BH1761" s="2">
        <v>0</v>
      </c>
      <c r="BI1761" s="2">
        <v>1</v>
      </c>
      <c r="BJ1761" s="2" t="s">
        <v>773</v>
      </c>
      <c r="BK1761" s="2"/>
      <c r="BL1761" s="2"/>
      <c r="BM1761" s="2">
        <v>7005</v>
      </c>
      <c r="BN1761" s="2">
        <v>0</v>
      </c>
      <c r="BO1761" s="2" t="s">
        <v>3</v>
      </c>
      <c r="BP1761" s="2">
        <v>0</v>
      </c>
      <c r="BQ1761" s="2">
        <v>2</v>
      </c>
      <c r="BR1761" s="2">
        <v>0</v>
      </c>
      <c r="BS1761" s="2">
        <v>1</v>
      </c>
      <c r="BT1761" s="2">
        <v>1</v>
      </c>
      <c r="BU1761" s="2">
        <v>1</v>
      </c>
      <c r="BV1761" s="2">
        <v>1</v>
      </c>
      <c r="BW1761" s="2">
        <v>1</v>
      </c>
      <c r="BX1761" s="2">
        <v>1</v>
      </c>
      <c r="BY1761" s="2" t="s">
        <v>3</v>
      </c>
      <c r="BZ1761" s="2">
        <v>155</v>
      </c>
      <c r="CA1761" s="2">
        <v>100</v>
      </c>
      <c r="CB1761" s="2" t="s">
        <v>3</v>
      </c>
      <c r="CC1761" s="2"/>
      <c r="CD1761" s="2"/>
      <c r="CE1761" s="2">
        <v>0</v>
      </c>
      <c r="CF1761" s="2">
        <v>0</v>
      </c>
      <c r="CG1761" s="2">
        <v>0</v>
      </c>
      <c r="CH1761" s="2">
        <v>135</v>
      </c>
      <c r="CI1761" s="2">
        <v>0</v>
      </c>
      <c r="CJ1761" s="2">
        <v>0</v>
      </c>
      <c r="CK1761" s="2">
        <v>0</v>
      </c>
      <c r="CL1761" s="2">
        <v>0</v>
      </c>
      <c r="CM1761" s="2">
        <v>0</v>
      </c>
      <c r="CN1761" s="2" t="s">
        <v>3</v>
      </c>
      <c r="CO1761" s="2">
        <v>0</v>
      </c>
      <c r="CP1761" s="2">
        <f t="shared" si="1448"/>
        <v>0</v>
      </c>
      <c r="CQ1761" s="2">
        <f t="shared" si="1449"/>
        <v>0</v>
      </c>
      <c r="CR1761" s="2">
        <f t="shared" si="1450"/>
        <v>9.34</v>
      </c>
      <c r="CS1761" s="2">
        <f t="shared" si="1451"/>
        <v>0</v>
      </c>
      <c r="CT1761" s="2">
        <f t="shared" si="1452"/>
        <v>162.41</v>
      </c>
      <c r="CU1761" s="2">
        <f t="shared" si="1453"/>
        <v>0</v>
      </c>
      <c r="CV1761" s="2">
        <f t="shared" si="1454"/>
        <v>17.75</v>
      </c>
      <c r="CW1761" s="2">
        <f t="shared" si="1455"/>
        <v>4.12</v>
      </c>
      <c r="CX1761" s="2">
        <f t="shared" si="1456"/>
        <v>0</v>
      </c>
      <c r="CY1761" s="2">
        <f>(((S1761+R1761)*AT1761)/100)</f>
        <v>0</v>
      </c>
      <c r="CZ1761" s="2">
        <f>(((S1761+R1761)*AU1761)/100)</f>
        <v>0</v>
      </c>
      <c r="DA1761" s="2"/>
      <c r="DB1761" s="2"/>
      <c r="DC1761" s="2" t="s">
        <v>3</v>
      </c>
      <c r="DD1761" s="2" t="s">
        <v>3</v>
      </c>
      <c r="DE1761" s="2" t="s">
        <v>3</v>
      </c>
      <c r="DF1761" s="2" t="s">
        <v>3</v>
      </c>
      <c r="DG1761" s="2" t="s">
        <v>3</v>
      </c>
      <c r="DH1761" s="2" t="s">
        <v>3</v>
      </c>
      <c r="DI1761" s="2" t="s">
        <v>3</v>
      </c>
      <c r="DJ1761" s="2" t="s">
        <v>3</v>
      </c>
      <c r="DK1761" s="2" t="s">
        <v>3</v>
      </c>
      <c r="DL1761" s="2" t="s">
        <v>3</v>
      </c>
      <c r="DM1761" s="2" t="s">
        <v>3</v>
      </c>
      <c r="DN1761" s="2">
        <v>0</v>
      </c>
      <c r="DO1761" s="2">
        <v>0</v>
      </c>
      <c r="DP1761" s="2">
        <v>1</v>
      </c>
      <c r="DQ1761" s="2">
        <v>1</v>
      </c>
      <c r="DR1761" s="2"/>
      <c r="DS1761" s="2"/>
      <c r="DT1761" s="2"/>
      <c r="DU1761" s="2">
        <v>1013</v>
      </c>
      <c r="DV1761" s="2" t="s">
        <v>170</v>
      </c>
      <c r="DW1761" s="2" t="s">
        <v>170</v>
      </c>
      <c r="DX1761" s="2">
        <v>1</v>
      </c>
      <c r="DY1761" s="2"/>
      <c r="DZ1761" s="2" t="s">
        <v>3</v>
      </c>
      <c r="EA1761" s="2" t="s">
        <v>3</v>
      </c>
      <c r="EB1761" s="2" t="s">
        <v>3</v>
      </c>
      <c r="EC1761" s="2" t="s">
        <v>3</v>
      </c>
      <c r="ED1761" s="2"/>
      <c r="EE1761" s="2">
        <v>54328916</v>
      </c>
      <c r="EF1761" s="2">
        <v>2</v>
      </c>
      <c r="EG1761" s="2" t="s">
        <v>21</v>
      </c>
      <c r="EH1761" s="2">
        <v>0</v>
      </c>
      <c r="EI1761" s="2" t="s">
        <v>3</v>
      </c>
      <c r="EJ1761" s="2">
        <v>1</v>
      </c>
      <c r="EK1761" s="2">
        <v>7005</v>
      </c>
      <c r="EL1761" s="2" t="s">
        <v>172</v>
      </c>
      <c r="EM1761" s="2" t="s">
        <v>173</v>
      </c>
      <c r="EN1761" s="2"/>
      <c r="EO1761" s="2" t="s">
        <v>3</v>
      </c>
      <c r="EP1761" s="2"/>
      <c r="EQ1761" s="2">
        <v>1441792</v>
      </c>
      <c r="ER1761" s="2">
        <v>1941.88</v>
      </c>
      <c r="ES1761" s="2">
        <v>1005.4</v>
      </c>
      <c r="ET1761" s="2">
        <v>774.07</v>
      </c>
      <c r="EU1761" s="2">
        <v>41.78</v>
      </c>
      <c r="EV1761" s="2">
        <v>162.41</v>
      </c>
      <c r="EW1761" s="2">
        <v>17.75</v>
      </c>
      <c r="EX1761" s="2">
        <v>4.12</v>
      </c>
      <c r="EY1761" s="2">
        <v>1</v>
      </c>
      <c r="EZ1761" s="2"/>
      <c r="FA1761" s="2"/>
      <c r="FB1761" s="2"/>
      <c r="FC1761" s="2"/>
      <c r="FD1761" s="2"/>
      <c r="FE1761" s="2"/>
      <c r="FF1761" s="2"/>
      <c r="FG1761" s="2"/>
      <c r="FH1761" s="2"/>
      <c r="FI1761" s="2"/>
      <c r="FJ1761" s="2"/>
      <c r="FK1761" s="2"/>
      <c r="FL1761" s="2"/>
      <c r="FM1761" s="2"/>
      <c r="FN1761" s="2"/>
      <c r="FO1761" s="2"/>
      <c r="FP1761" s="2"/>
      <c r="FQ1761" s="2">
        <v>0</v>
      </c>
      <c r="FR1761" s="2">
        <f t="shared" si="1457"/>
        <v>0</v>
      </c>
      <c r="FS1761" s="2">
        <v>0</v>
      </c>
      <c r="FT1761" s="2"/>
      <c r="FU1761" s="2"/>
      <c r="FV1761" s="2"/>
      <c r="FW1761" s="2"/>
      <c r="FX1761" s="2">
        <v>155</v>
      </c>
      <c r="FY1761" s="2">
        <v>100</v>
      </c>
      <c r="FZ1761" s="2"/>
      <c r="GA1761" s="2" t="s">
        <v>3</v>
      </c>
      <c r="GB1761" s="2"/>
      <c r="GC1761" s="2"/>
      <c r="GD1761" s="2">
        <v>1</v>
      </c>
      <c r="GE1761" s="2"/>
      <c r="GF1761" s="2">
        <v>-1095874454</v>
      </c>
      <c r="GG1761" s="2">
        <v>2</v>
      </c>
      <c r="GH1761" s="2">
        <v>1</v>
      </c>
      <c r="GI1761" s="2">
        <v>-2</v>
      </c>
      <c r="GJ1761" s="2">
        <v>0</v>
      </c>
      <c r="GK1761" s="2">
        <v>0</v>
      </c>
      <c r="GL1761" s="2">
        <f t="shared" si="1458"/>
        <v>0</v>
      </c>
      <c r="GM1761" s="2">
        <f t="shared" si="1459"/>
        <v>0</v>
      </c>
      <c r="GN1761" s="2">
        <f t="shared" si="1460"/>
        <v>0</v>
      </c>
      <c r="GO1761" s="2">
        <f t="shared" si="1461"/>
        <v>0</v>
      </c>
      <c r="GP1761" s="2">
        <f t="shared" si="1462"/>
        <v>0</v>
      </c>
      <c r="GQ1761" s="2"/>
      <c r="GR1761" s="2">
        <v>0</v>
      </c>
      <c r="GS1761" s="2">
        <v>3</v>
      </c>
      <c r="GT1761" s="2">
        <v>0</v>
      </c>
      <c r="GU1761" s="2" t="s">
        <v>3</v>
      </c>
      <c r="GV1761" s="2">
        <f t="shared" si="1463"/>
        <v>0</v>
      </c>
      <c r="GW1761" s="2">
        <v>1</v>
      </c>
      <c r="GX1761" s="2">
        <f t="shared" si="1464"/>
        <v>0</v>
      </c>
      <c r="GY1761" s="2"/>
      <c r="GZ1761" s="2"/>
      <c r="HA1761" s="2">
        <v>0</v>
      </c>
      <c r="HB1761" s="2">
        <v>0</v>
      </c>
      <c r="HC1761" s="2">
        <f t="shared" si="1465"/>
        <v>0</v>
      </c>
      <c r="HD1761" s="2"/>
      <c r="HE1761" s="2" t="s">
        <v>3</v>
      </c>
      <c r="HF1761" s="2" t="s">
        <v>3</v>
      </c>
      <c r="HG1761" s="2"/>
      <c r="HH1761" s="2"/>
      <c r="HI1761" s="2"/>
      <c r="HJ1761" s="2"/>
      <c r="HK1761" s="2"/>
      <c r="HL1761" s="2"/>
      <c r="HM1761" s="2" t="s">
        <v>3</v>
      </c>
      <c r="HN1761" s="2" t="s">
        <v>174</v>
      </c>
      <c r="HO1761" s="2" t="s">
        <v>175</v>
      </c>
      <c r="HP1761" s="2" t="s">
        <v>176</v>
      </c>
      <c r="HQ1761" s="2" t="s">
        <v>176</v>
      </c>
      <c r="HR1761" s="2"/>
      <c r="HS1761" s="2"/>
      <c r="HT1761" s="2"/>
      <c r="HU1761" s="2"/>
      <c r="HV1761" s="2"/>
      <c r="HW1761" s="2"/>
      <c r="HX1761" s="2"/>
      <c r="HY1761" s="2"/>
      <c r="HZ1761" s="2"/>
      <c r="IA1761" s="2"/>
      <c r="IB1761" s="2"/>
      <c r="IC1761" s="2"/>
      <c r="ID1761" s="2"/>
      <c r="IE1761" s="2"/>
      <c r="IF1761" s="2"/>
      <c r="IG1761" s="2"/>
      <c r="IH1761" s="2"/>
      <c r="II1761" s="2"/>
      <c r="IJ1761" s="2"/>
      <c r="IK1761" s="2">
        <v>0</v>
      </c>
      <c r="IL1761" s="2"/>
      <c r="IM1761" s="2"/>
      <c r="IN1761" s="2"/>
      <c r="IO1761" s="2"/>
      <c r="IP1761" s="2"/>
      <c r="IQ1761" s="2"/>
      <c r="IR1761" s="2"/>
      <c r="IS1761" s="2"/>
      <c r="IT1761" s="2"/>
      <c r="IU1761" s="2"/>
    </row>
    <row r="1762" spans="1:255" x14ac:dyDescent="0.2">
      <c r="A1762">
        <v>17</v>
      </c>
      <c r="B1762">
        <v>1</v>
      </c>
      <c r="C1762">
        <f>ROW(SmtRes!A1488)</f>
        <v>1488</v>
      </c>
      <c r="D1762">
        <f>ROW(EtalonRes!A1524)</f>
        <v>1524</v>
      </c>
      <c r="E1762" t="s">
        <v>770</v>
      </c>
      <c r="F1762" t="s">
        <v>771</v>
      </c>
      <c r="G1762" t="s">
        <v>772</v>
      </c>
      <c r="H1762" t="s">
        <v>170</v>
      </c>
      <c r="I1762">
        <v>0</v>
      </c>
      <c r="J1762">
        <v>0</v>
      </c>
      <c r="K1762">
        <v>0</v>
      </c>
      <c r="L1762">
        <v>0.6</v>
      </c>
      <c r="M1762">
        <v>0</v>
      </c>
      <c r="N1762">
        <f t="shared" si="1428"/>
        <v>0.6</v>
      </c>
      <c r="O1762">
        <f t="shared" si="1429"/>
        <v>0</v>
      </c>
      <c r="P1762">
        <f t="shared" si="1430"/>
        <v>0</v>
      </c>
      <c r="Q1762">
        <f t="shared" si="1431"/>
        <v>0</v>
      </c>
      <c r="R1762">
        <f t="shared" si="1432"/>
        <v>0</v>
      </c>
      <c r="S1762">
        <f t="shared" si="1433"/>
        <v>0</v>
      </c>
      <c r="T1762">
        <f t="shared" si="1434"/>
        <v>0</v>
      </c>
      <c r="U1762">
        <f t="shared" si="1435"/>
        <v>0</v>
      </c>
      <c r="V1762">
        <f t="shared" si="1436"/>
        <v>0</v>
      </c>
      <c r="W1762">
        <f t="shared" si="1437"/>
        <v>0</v>
      </c>
      <c r="X1762">
        <f t="shared" si="1438"/>
        <v>0</v>
      </c>
      <c r="Y1762">
        <f t="shared" si="1439"/>
        <v>0</v>
      </c>
      <c r="AA1762">
        <v>69726884</v>
      </c>
      <c r="AB1762">
        <f t="shared" si="1440"/>
        <v>171.75</v>
      </c>
      <c r="AC1762">
        <f>ROUND((ES1762+(SUM(SmtRes!BC1485:'SmtRes'!BC1488)+SUM(EtalonRes!AL1518:'EtalonRes'!AL1524))),2)</f>
        <v>0</v>
      </c>
      <c r="AD1762">
        <f>ROUND((((ET1762+(SUM(SmtRes!BD1485:'SmtRes'!BD1488)+SUM(EtalonRes!AM1518:'EtalonRes'!AM1524)))-(EU1762+(SUM(SmtRes!BE1485:'SmtRes'!BE1488)+SUM(EtalonRes!AN1518:'EtalonRes'!AN1524))))+AE1762),2)</f>
        <v>9.34</v>
      </c>
      <c r="AE1762">
        <f>ROUND((EU1762+(SUM(SmtRes!BE1485:'SmtRes'!BE1488)+SUM(EtalonRes!AN1518:'EtalonRes'!AN1524))),2)</f>
        <v>0</v>
      </c>
      <c r="AF1762">
        <f>ROUND((EV1762),2)</f>
        <v>162.41</v>
      </c>
      <c r="AG1762">
        <f t="shared" si="1444"/>
        <v>0</v>
      </c>
      <c r="AH1762">
        <f t="shared" si="1445"/>
        <v>17.75</v>
      </c>
      <c r="AI1762">
        <f t="shared" si="1446"/>
        <v>4.12</v>
      </c>
      <c r="AJ1762">
        <f t="shared" si="1447"/>
        <v>0</v>
      </c>
      <c r="AK1762">
        <v>1941.88</v>
      </c>
      <c r="AL1762">
        <v>1005.4</v>
      </c>
      <c r="AM1762">
        <v>774.07</v>
      </c>
      <c r="AN1762">
        <v>41.78</v>
      </c>
      <c r="AO1762">
        <v>162.41</v>
      </c>
      <c r="AP1762">
        <v>0</v>
      </c>
      <c r="AQ1762">
        <v>17.75</v>
      </c>
      <c r="AR1762">
        <v>4.12</v>
      </c>
      <c r="AS1762">
        <v>0</v>
      </c>
      <c r="AT1762">
        <v>147</v>
      </c>
      <c r="AU1762">
        <v>85</v>
      </c>
      <c r="AV1762">
        <v>1</v>
      </c>
      <c r="AW1762">
        <v>1</v>
      </c>
      <c r="AZ1762">
        <v>1</v>
      </c>
      <c r="BA1762">
        <v>25.6</v>
      </c>
      <c r="BB1762">
        <v>9.3000000000000007</v>
      </c>
      <c r="BC1762">
        <v>7.56</v>
      </c>
      <c r="BD1762" t="s">
        <v>3</v>
      </c>
      <c r="BE1762" t="s">
        <v>3</v>
      </c>
      <c r="BF1762" t="s">
        <v>3</v>
      </c>
      <c r="BG1762" t="s">
        <v>3</v>
      </c>
      <c r="BH1762">
        <v>0</v>
      </c>
      <c r="BI1762">
        <v>1</v>
      </c>
      <c r="BJ1762" t="s">
        <v>773</v>
      </c>
      <c r="BM1762">
        <v>7005</v>
      </c>
      <c r="BN1762">
        <v>0</v>
      </c>
      <c r="BO1762" t="s">
        <v>771</v>
      </c>
      <c r="BP1762">
        <v>1</v>
      </c>
      <c r="BQ1762">
        <v>2</v>
      </c>
      <c r="BR1762">
        <v>0</v>
      </c>
      <c r="BS1762">
        <v>19.8</v>
      </c>
      <c r="BT1762">
        <v>1</v>
      </c>
      <c r="BU1762">
        <v>1</v>
      </c>
      <c r="BV1762">
        <v>1</v>
      </c>
      <c r="BW1762">
        <v>1</v>
      </c>
      <c r="BX1762">
        <v>1</v>
      </c>
      <c r="BY1762" t="s">
        <v>3</v>
      </c>
      <c r="BZ1762">
        <v>147</v>
      </c>
      <c r="CA1762">
        <v>85</v>
      </c>
      <c r="CB1762" t="s">
        <v>3</v>
      </c>
      <c r="CE1762">
        <v>0</v>
      </c>
      <c r="CF1762">
        <v>0</v>
      </c>
      <c r="CG1762">
        <v>0</v>
      </c>
      <c r="CH1762">
        <v>135</v>
      </c>
      <c r="CI1762">
        <v>0</v>
      </c>
      <c r="CJ1762">
        <v>0</v>
      </c>
      <c r="CK1762">
        <v>0</v>
      </c>
      <c r="CL1762">
        <v>0</v>
      </c>
      <c r="CM1762">
        <v>0</v>
      </c>
      <c r="CN1762" t="s">
        <v>3</v>
      </c>
      <c r="CO1762">
        <v>0</v>
      </c>
      <c r="CP1762">
        <f t="shared" si="1448"/>
        <v>0</v>
      </c>
      <c r="CQ1762">
        <f t="shared" si="1449"/>
        <v>0</v>
      </c>
      <c r="CR1762">
        <f t="shared" si="1450"/>
        <v>86.862000000000009</v>
      </c>
      <c r="CS1762">
        <f t="shared" si="1451"/>
        <v>0</v>
      </c>
      <c r="CT1762">
        <f t="shared" si="1452"/>
        <v>4157.6959999999999</v>
      </c>
      <c r="CU1762">
        <f t="shared" si="1453"/>
        <v>0</v>
      </c>
      <c r="CV1762">
        <f t="shared" si="1454"/>
        <v>17.75</v>
      </c>
      <c r="CW1762">
        <f t="shared" si="1455"/>
        <v>4.12</v>
      </c>
      <c r="CX1762">
        <f t="shared" si="1456"/>
        <v>0</v>
      </c>
      <c r="CY1762">
        <f>(S1762+R1762)*(BZ1762/100)</f>
        <v>0</v>
      </c>
      <c r="CZ1762">
        <f>(S1762+R1762)*(CA1762/100)</f>
        <v>0</v>
      </c>
      <c r="DC1762" t="s">
        <v>3</v>
      </c>
      <c r="DD1762" t="s">
        <v>3</v>
      </c>
      <c r="DE1762" t="s">
        <v>3</v>
      </c>
      <c r="DF1762" t="s">
        <v>3</v>
      </c>
      <c r="DG1762" t="s">
        <v>3</v>
      </c>
      <c r="DH1762" t="s">
        <v>3</v>
      </c>
      <c r="DI1762" t="s">
        <v>3</v>
      </c>
      <c r="DJ1762" t="s">
        <v>3</v>
      </c>
      <c r="DK1762" t="s">
        <v>3</v>
      </c>
      <c r="DL1762" t="s">
        <v>3</v>
      </c>
      <c r="DM1762" t="s">
        <v>3</v>
      </c>
      <c r="DN1762">
        <v>155</v>
      </c>
      <c r="DO1762">
        <v>100</v>
      </c>
      <c r="DP1762">
        <v>1</v>
      </c>
      <c r="DQ1762">
        <v>1</v>
      </c>
      <c r="DU1762">
        <v>1013</v>
      </c>
      <c r="DV1762" t="s">
        <v>170</v>
      </c>
      <c r="DW1762" t="s">
        <v>170</v>
      </c>
      <c r="DX1762">
        <v>1</v>
      </c>
      <c r="DZ1762" t="s">
        <v>3</v>
      </c>
      <c r="EA1762" t="s">
        <v>3</v>
      </c>
      <c r="EB1762" t="s">
        <v>3</v>
      </c>
      <c r="EC1762" t="s">
        <v>3</v>
      </c>
      <c r="EE1762">
        <v>54328916</v>
      </c>
      <c r="EF1762">
        <v>2</v>
      </c>
      <c r="EG1762" t="s">
        <v>21</v>
      </c>
      <c r="EH1762">
        <v>0</v>
      </c>
      <c r="EI1762" t="s">
        <v>3</v>
      </c>
      <c r="EJ1762">
        <v>1</v>
      </c>
      <c r="EK1762">
        <v>7005</v>
      </c>
      <c r="EL1762" t="s">
        <v>172</v>
      </c>
      <c r="EM1762" t="s">
        <v>173</v>
      </c>
      <c r="EO1762" t="s">
        <v>3</v>
      </c>
      <c r="EQ1762">
        <v>1441792</v>
      </c>
      <c r="ER1762">
        <v>1941.88</v>
      </c>
      <c r="ES1762">
        <v>1005.4</v>
      </c>
      <c r="ET1762">
        <v>774.07</v>
      </c>
      <c r="EU1762">
        <v>41.78</v>
      </c>
      <c r="EV1762">
        <v>162.41</v>
      </c>
      <c r="EW1762">
        <v>17.75</v>
      </c>
      <c r="EX1762">
        <v>4.12</v>
      </c>
      <c r="EY1762">
        <v>1</v>
      </c>
      <c r="FQ1762">
        <v>0</v>
      </c>
      <c r="FR1762">
        <f t="shared" si="1457"/>
        <v>0</v>
      </c>
      <c r="FS1762">
        <v>0</v>
      </c>
      <c r="FX1762">
        <v>155</v>
      </c>
      <c r="FY1762">
        <v>100</v>
      </c>
      <c r="GA1762" t="s">
        <v>3</v>
      </c>
      <c r="GD1762">
        <v>1</v>
      </c>
      <c r="GF1762">
        <v>-1095874454</v>
      </c>
      <c r="GG1762">
        <v>2</v>
      </c>
      <c r="GH1762">
        <v>1</v>
      </c>
      <c r="GI1762">
        <v>2</v>
      </c>
      <c r="GJ1762">
        <v>0</v>
      </c>
      <c r="GK1762">
        <v>0</v>
      </c>
      <c r="GL1762">
        <f t="shared" si="1458"/>
        <v>0</v>
      </c>
      <c r="GM1762">
        <f t="shared" si="1459"/>
        <v>0</v>
      </c>
      <c r="GN1762">
        <f t="shared" si="1460"/>
        <v>0</v>
      </c>
      <c r="GO1762">
        <f t="shared" si="1461"/>
        <v>0</v>
      </c>
      <c r="GP1762">
        <f t="shared" si="1462"/>
        <v>0</v>
      </c>
      <c r="GR1762">
        <v>0</v>
      </c>
      <c r="GS1762">
        <v>0</v>
      </c>
      <c r="GT1762">
        <v>0</v>
      </c>
      <c r="GU1762" t="s">
        <v>3</v>
      </c>
      <c r="GV1762">
        <f t="shared" si="1463"/>
        <v>0</v>
      </c>
      <c r="GW1762">
        <v>1008.6</v>
      </c>
      <c r="GX1762">
        <f t="shared" si="1464"/>
        <v>0</v>
      </c>
      <c r="HA1762">
        <v>0</v>
      </c>
      <c r="HB1762">
        <v>0</v>
      </c>
      <c r="HC1762">
        <f t="shared" si="1465"/>
        <v>0</v>
      </c>
      <c r="HE1762" t="s">
        <v>3</v>
      </c>
      <c r="HF1762" t="s">
        <v>3</v>
      </c>
      <c r="HM1762" t="s">
        <v>3</v>
      </c>
      <c r="HN1762" t="s">
        <v>174</v>
      </c>
      <c r="HO1762" t="s">
        <v>175</v>
      </c>
      <c r="HP1762" t="s">
        <v>176</v>
      </c>
      <c r="HQ1762" t="s">
        <v>176</v>
      </c>
      <c r="IK1762">
        <v>0</v>
      </c>
    </row>
    <row r="1763" spans="1:255" x14ac:dyDescent="0.2">
      <c r="A1763" s="2">
        <v>18</v>
      </c>
      <c r="B1763" s="2">
        <v>1</v>
      </c>
      <c r="C1763" s="2">
        <v>1484</v>
      </c>
      <c r="D1763" s="2"/>
      <c r="E1763" s="2" t="s">
        <v>774</v>
      </c>
      <c r="F1763" s="2" t="s">
        <v>775</v>
      </c>
      <c r="G1763" s="2" t="s">
        <v>776</v>
      </c>
      <c r="H1763" s="2" t="s">
        <v>68</v>
      </c>
      <c r="I1763" s="2">
        <f>I1761*J1763</f>
        <v>0</v>
      </c>
      <c r="J1763" s="2">
        <v>13.4</v>
      </c>
      <c r="K1763" s="2">
        <v>13.4</v>
      </c>
      <c r="L1763" s="2">
        <v>8.0399999999999991</v>
      </c>
      <c r="M1763" s="2">
        <v>0</v>
      </c>
      <c r="N1763" s="2">
        <f t="shared" si="1428"/>
        <v>8.0399999999999991</v>
      </c>
      <c r="O1763" s="2">
        <f t="shared" si="1429"/>
        <v>0</v>
      </c>
      <c r="P1763" s="2">
        <f t="shared" si="1430"/>
        <v>0</v>
      </c>
      <c r="Q1763" s="2">
        <f t="shared" si="1431"/>
        <v>0</v>
      </c>
      <c r="R1763" s="2">
        <f t="shared" si="1432"/>
        <v>0</v>
      </c>
      <c r="S1763" s="2">
        <f t="shared" si="1433"/>
        <v>0</v>
      </c>
      <c r="T1763" s="2">
        <f t="shared" si="1434"/>
        <v>0</v>
      </c>
      <c r="U1763" s="2">
        <f t="shared" si="1435"/>
        <v>0</v>
      </c>
      <c r="V1763" s="2">
        <f t="shared" si="1436"/>
        <v>0</v>
      </c>
      <c r="W1763" s="2">
        <f t="shared" si="1437"/>
        <v>0</v>
      </c>
      <c r="X1763" s="2">
        <f t="shared" si="1438"/>
        <v>0</v>
      </c>
      <c r="Y1763" s="2">
        <f t="shared" si="1439"/>
        <v>0</v>
      </c>
      <c r="Z1763" s="2"/>
      <c r="AA1763" s="2">
        <v>69726971</v>
      </c>
      <c r="AB1763" s="2">
        <f t="shared" si="1440"/>
        <v>75.03</v>
      </c>
      <c r="AC1763" s="2">
        <f>ROUND((ES1763),2)</f>
        <v>75.03</v>
      </c>
      <c r="AD1763" s="2">
        <f>ROUND((((ET1763)-(EU1763))+AE1763),2)</f>
        <v>0</v>
      </c>
      <c r="AE1763" s="2">
        <f>ROUND((EU1763),2)</f>
        <v>0</v>
      </c>
      <c r="AF1763" s="2">
        <f>ROUND((EV1763),2)</f>
        <v>0</v>
      </c>
      <c r="AG1763" s="2">
        <f t="shared" si="1444"/>
        <v>0</v>
      </c>
      <c r="AH1763" s="2">
        <f t="shared" si="1445"/>
        <v>0</v>
      </c>
      <c r="AI1763" s="2">
        <f t="shared" si="1446"/>
        <v>0</v>
      </c>
      <c r="AJ1763" s="2">
        <f t="shared" si="1447"/>
        <v>0.04</v>
      </c>
      <c r="AK1763" s="2">
        <v>75.03</v>
      </c>
      <c r="AL1763" s="2">
        <v>75.03</v>
      </c>
      <c r="AM1763" s="2">
        <v>0</v>
      </c>
      <c r="AN1763" s="2">
        <v>0</v>
      </c>
      <c r="AO1763" s="2">
        <v>0</v>
      </c>
      <c r="AP1763" s="2">
        <v>0</v>
      </c>
      <c r="AQ1763" s="2">
        <v>0</v>
      </c>
      <c r="AR1763" s="2">
        <v>0</v>
      </c>
      <c r="AS1763" s="2">
        <v>0.04</v>
      </c>
      <c r="AT1763" s="2">
        <v>0</v>
      </c>
      <c r="AU1763" s="2">
        <v>0</v>
      </c>
      <c r="AV1763" s="2">
        <v>1</v>
      </c>
      <c r="AW1763" s="2">
        <v>1</v>
      </c>
      <c r="AX1763" s="2"/>
      <c r="AY1763" s="2"/>
      <c r="AZ1763" s="2">
        <v>1</v>
      </c>
      <c r="BA1763" s="2">
        <v>1</v>
      </c>
      <c r="BB1763" s="2">
        <v>1</v>
      </c>
      <c r="BC1763" s="2">
        <v>1</v>
      </c>
      <c r="BD1763" s="2" t="s">
        <v>3</v>
      </c>
      <c r="BE1763" s="2" t="s">
        <v>3</v>
      </c>
      <c r="BF1763" s="2" t="s">
        <v>3</v>
      </c>
      <c r="BG1763" s="2" t="s">
        <v>3</v>
      </c>
      <c r="BH1763" s="2">
        <v>3</v>
      </c>
      <c r="BI1763" s="2">
        <v>1</v>
      </c>
      <c r="BJ1763" s="2" t="s">
        <v>777</v>
      </c>
      <c r="BK1763" s="2"/>
      <c r="BL1763" s="2"/>
      <c r="BM1763" s="2">
        <v>500001</v>
      </c>
      <c r="BN1763" s="2">
        <v>0</v>
      </c>
      <c r="BO1763" s="2" t="s">
        <v>3</v>
      </c>
      <c r="BP1763" s="2">
        <v>0</v>
      </c>
      <c r="BQ1763" s="2">
        <v>8</v>
      </c>
      <c r="BR1763" s="2">
        <v>0</v>
      </c>
      <c r="BS1763" s="2">
        <v>1</v>
      </c>
      <c r="BT1763" s="2">
        <v>1</v>
      </c>
      <c r="BU1763" s="2">
        <v>1</v>
      </c>
      <c r="BV1763" s="2">
        <v>1</v>
      </c>
      <c r="BW1763" s="2">
        <v>1</v>
      </c>
      <c r="BX1763" s="2">
        <v>1</v>
      </c>
      <c r="BY1763" s="2" t="s">
        <v>3</v>
      </c>
      <c r="BZ1763" s="2">
        <v>0</v>
      </c>
      <c r="CA1763" s="2">
        <v>0</v>
      </c>
      <c r="CB1763" s="2" t="s">
        <v>3</v>
      </c>
      <c r="CC1763" s="2"/>
      <c r="CD1763" s="2"/>
      <c r="CE1763" s="2">
        <v>0</v>
      </c>
      <c r="CF1763" s="2">
        <v>0</v>
      </c>
      <c r="CG1763" s="2">
        <v>0</v>
      </c>
      <c r="CH1763" s="2">
        <v>135</v>
      </c>
      <c r="CI1763" s="2">
        <v>1</v>
      </c>
      <c r="CJ1763" s="2">
        <v>0</v>
      </c>
      <c r="CK1763" s="2">
        <v>0</v>
      </c>
      <c r="CL1763" s="2">
        <v>0</v>
      </c>
      <c r="CM1763" s="2">
        <v>0</v>
      </c>
      <c r="CN1763" s="2" t="s">
        <v>3</v>
      </c>
      <c r="CO1763" s="2">
        <v>0</v>
      </c>
      <c r="CP1763" s="2">
        <f t="shared" si="1448"/>
        <v>0</v>
      </c>
      <c r="CQ1763" s="2">
        <f t="shared" si="1449"/>
        <v>75.03</v>
      </c>
      <c r="CR1763" s="2">
        <f t="shared" si="1450"/>
        <v>0</v>
      </c>
      <c r="CS1763" s="2">
        <f t="shared" si="1451"/>
        <v>0</v>
      </c>
      <c r="CT1763" s="2">
        <f t="shared" si="1452"/>
        <v>0</v>
      </c>
      <c r="CU1763" s="2">
        <f t="shared" si="1453"/>
        <v>0</v>
      </c>
      <c r="CV1763" s="2">
        <f t="shared" si="1454"/>
        <v>0</v>
      </c>
      <c r="CW1763" s="2">
        <f t="shared" si="1455"/>
        <v>0</v>
      </c>
      <c r="CX1763" s="2">
        <f t="shared" si="1456"/>
        <v>0.04</v>
      </c>
      <c r="CY1763" s="2">
        <f>(((S1763+R1763)*AT1763)/100)</f>
        <v>0</v>
      </c>
      <c r="CZ1763" s="2">
        <f>(((S1763+R1763)*AU1763)/100)</f>
        <v>0</v>
      </c>
      <c r="DA1763" s="2"/>
      <c r="DB1763" s="2"/>
      <c r="DC1763" s="2" t="s">
        <v>3</v>
      </c>
      <c r="DD1763" s="2" t="s">
        <v>3</v>
      </c>
      <c r="DE1763" s="2" t="s">
        <v>3</v>
      </c>
      <c r="DF1763" s="2" t="s">
        <v>3</v>
      </c>
      <c r="DG1763" s="2" t="s">
        <v>3</v>
      </c>
      <c r="DH1763" s="2" t="s">
        <v>3</v>
      </c>
      <c r="DI1763" s="2" t="s">
        <v>3</v>
      </c>
      <c r="DJ1763" s="2" t="s">
        <v>3</v>
      </c>
      <c r="DK1763" s="2" t="s">
        <v>3</v>
      </c>
      <c r="DL1763" s="2" t="s">
        <v>3</v>
      </c>
      <c r="DM1763" s="2" t="s">
        <v>3</v>
      </c>
      <c r="DN1763" s="2">
        <v>0</v>
      </c>
      <c r="DO1763" s="2">
        <v>0</v>
      </c>
      <c r="DP1763" s="2">
        <v>1</v>
      </c>
      <c r="DQ1763" s="2">
        <v>1</v>
      </c>
      <c r="DR1763" s="2"/>
      <c r="DS1763" s="2"/>
      <c r="DT1763" s="2"/>
      <c r="DU1763" s="2">
        <v>1009</v>
      </c>
      <c r="DV1763" s="2" t="s">
        <v>68</v>
      </c>
      <c r="DW1763" s="2" t="s">
        <v>68</v>
      </c>
      <c r="DX1763" s="2">
        <v>1</v>
      </c>
      <c r="DY1763" s="2"/>
      <c r="DZ1763" s="2" t="s">
        <v>3</v>
      </c>
      <c r="EA1763" s="2" t="s">
        <v>3</v>
      </c>
      <c r="EB1763" s="2" t="s">
        <v>3</v>
      </c>
      <c r="EC1763" s="2" t="s">
        <v>3</v>
      </c>
      <c r="ED1763" s="2"/>
      <c r="EE1763" s="2">
        <v>54328897</v>
      </c>
      <c r="EF1763" s="2">
        <v>8</v>
      </c>
      <c r="EG1763" s="2" t="s">
        <v>31</v>
      </c>
      <c r="EH1763" s="2">
        <v>0</v>
      </c>
      <c r="EI1763" s="2" t="s">
        <v>3</v>
      </c>
      <c r="EJ1763" s="2">
        <v>1</v>
      </c>
      <c r="EK1763" s="2">
        <v>500001</v>
      </c>
      <c r="EL1763" s="2" t="s">
        <v>32</v>
      </c>
      <c r="EM1763" s="2" t="s">
        <v>33</v>
      </c>
      <c r="EN1763" s="2"/>
      <c r="EO1763" s="2" t="s">
        <v>3</v>
      </c>
      <c r="EP1763" s="2"/>
      <c r="EQ1763" s="2">
        <v>0</v>
      </c>
      <c r="ER1763" s="2">
        <v>75.03</v>
      </c>
      <c r="ES1763" s="2">
        <v>75.03</v>
      </c>
      <c r="ET1763" s="2">
        <v>0</v>
      </c>
      <c r="EU1763" s="2">
        <v>0</v>
      </c>
      <c r="EV1763" s="2">
        <v>0</v>
      </c>
      <c r="EW1763" s="2">
        <v>0</v>
      </c>
      <c r="EX1763" s="2">
        <v>0</v>
      </c>
      <c r="EY1763" s="2"/>
      <c r="EZ1763" s="2"/>
      <c r="FA1763" s="2"/>
      <c r="FB1763" s="2"/>
      <c r="FC1763" s="2"/>
      <c r="FD1763" s="2"/>
      <c r="FE1763" s="2"/>
      <c r="FF1763" s="2"/>
      <c r="FG1763" s="2"/>
      <c r="FH1763" s="2"/>
      <c r="FI1763" s="2"/>
      <c r="FJ1763" s="2"/>
      <c r="FK1763" s="2"/>
      <c r="FL1763" s="2"/>
      <c r="FM1763" s="2"/>
      <c r="FN1763" s="2"/>
      <c r="FO1763" s="2"/>
      <c r="FP1763" s="2"/>
      <c r="FQ1763" s="2">
        <v>0</v>
      </c>
      <c r="FR1763" s="2">
        <f t="shared" si="1457"/>
        <v>0</v>
      </c>
      <c r="FS1763" s="2">
        <v>0</v>
      </c>
      <c r="FT1763" s="2"/>
      <c r="FU1763" s="2"/>
      <c r="FV1763" s="2"/>
      <c r="FW1763" s="2"/>
      <c r="FX1763" s="2">
        <v>0</v>
      </c>
      <c r="FY1763" s="2">
        <v>0</v>
      </c>
      <c r="FZ1763" s="2"/>
      <c r="GA1763" s="2" t="s">
        <v>3</v>
      </c>
      <c r="GB1763" s="2"/>
      <c r="GC1763" s="2"/>
      <c r="GD1763" s="2">
        <v>1</v>
      </c>
      <c r="GE1763" s="2"/>
      <c r="GF1763" s="2">
        <v>1518797861</v>
      </c>
      <c r="GG1763" s="2">
        <v>2</v>
      </c>
      <c r="GH1763" s="2">
        <v>1</v>
      </c>
      <c r="GI1763" s="2">
        <v>-2</v>
      </c>
      <c r="GJ1763" s="2">
        <v>0</v>
      </c>
      <c r="GK1763" s="2">
        <v>0</v>
      </c>
      <c r="GL1763" s="2">
        <f t="shared" si="1458"/>
        <v>0</v>
      </c>
      <c r="GM1763" s="2">
        <f t="shared" si="1459"/>
        <v>0</v>
      </c>
      <c r="GN1763" s="2">
        <f t="shared" si="1460"/>
        <v>0</v>
      </c>
      <c r="GO1763" s="2">
        <f t="shared" si="1461"/>
        <v>0</v>
      </c>
      <c r="GP1763" s="2">
        <f t="shared" si="1462"/>
        <v>0</v>
      </c>
      <c r="GQ1763" s="2"/>
      <c r="GR1763" s="2">
        <v>0</v>
      </c>
      <c r="GS1763" s="2">
        <v>3</v>
      </c>
      <c r="GT1763" s="2">
        <v>0</v>
      </c>
      <c r="GU1763" s="2" t="s">
        <v>3</v>
      </c>
      <c r="GV1763" s="2">
        <f t="shared" si="1463"/>
        <v>0</v>
      </c>
      <c r="GW1763" s="2">
        <v>1</v>
      </c>
      <c r="GX1763" s="2">
        <f t="shared" si="1464"/>
        <v>0</v>
      </c>
      <c r="GY1763" s="2"/>
      <c r="GZ1763" s="2"/>
      <c r="HA1763" s="2">
        <v>0</v>
      </c>
      <c r="HB1763" s="2">
        <v>0</v>
      </c>
      <c r="HC1763" s="2">
        <f t="shared" si="1465"/>
        <v>0</v>
      </c>
      <c r="HD1763" s="2"/>
      <c r="HE1763" s="2" t="s">
        <v>3</v>
      </c>
      <c r="HF1763" s="2" t="s">
        <v>3</v>
      </c>
      <c r="HG1763" s="2"/>
      <c r="HH1763" s="2"/>
      <c r="HI1763" s="2"/>
      <c r="HJ1763" s="2"/>
      <c r="HK1763" s="2"/>
      <c r="HL1763" s="2"/>
      <c r="HM1763" s="2" t="s">
        <v>3</v>
      </c>
      <c r="HN1763" s="2" t="s">
        <v>3</v>
      </c>
      <c r="HO1763" s="2" t="s">
        <v>3</v>
      </c>
      <c r="HP1763" s="2" t="s">
        <v>3</v>
      </c>
      <c r="HQ1763" s="2" t="s">
        <v>3</v>
      </c>
      <c r="HR1763" s="2"/>
      <c r="HS1763" s="2"/>
      <c r="HT1763" s="2"/>
      <c r="HU1763" s="2"/>
      <c r="HV1763" s="2"/>
      <c r="HW1763" s="2"/>
      <c r="HX1763" s="2"/>
      <c r="HY1763" s="2"/>
      <c r="HZ1763" s="2"/>
      <c r="IA1763" s="2"/>
      <c r="IB1763" s="2"/>
      <c r="IC1763" s="2"/>
      <c r="ID1763" s="2"/>
      <c r="IE1763" s="2"/>
      <c r="IF1763" s="2"/>
      <c r="IG1763" s="2"/>
      <c r="IH1763" s="2"/>
      <c r="II1763" s="2"/>
      <c r="IJ1763" s="2"/>
      <c r="IK1763" s="2">
        <v>0</v>
      </c>
      <c r="IL1763" s="2"/>
      <c r="IM1763" s="2"/>
      <c r="IN1763" s="2"/>
      <c r="IO1763" s="2"/>
      <c r="IP1763" s="2"/>
      <c r="IQ1763" s="2"/>
      <c r="IR1763" s="2"/>
      <c r="IS1763" s="2"/>
      <c r="IT1763" s="2"/>
      <c r="IU1763" s="2"/>
    </row>
    <row r="1764" spans="1:255" x14ac:dyDescent="0.2">
      <c r="A1764">
        <v>18</v>
      </c>
      <c r="B1764">
        <v>1</v>
      </c>
      <c r="C1764">
        <v>1488</v>
      </c>
      <c r="E1764" t="s">
        <v>774</v>
      </c>
      <c r="F1764" t="s">
        <v>775</v>
      </c>
      <c r="G1764" t="s">
        <v>776</v>
      </c>
      <c r="H1764" t="s">
        <v>68</v>
      </c>
      <c r="I1764">
        <f>I1762*J1764</f>
        <v>0</v>
      </c>
      <c r="J1764">
        <v>13.4</v>
      </c>
      <c r="K1764">
        <v>13.4</v>
      </c>
      <c r="L1764">
        <v>8.0399999999999991</v>
      </c>
      <c r="M1764">
        <v>0</v>
      </c>
      <c r="N1764">
        <f t="shared" si="1428"/>
        <v>8.0399999999999991</v>
      </c>
      <c r="O1764">
        <f t="shared" si="1429"/>
        <v>0</v>
      </c>
      <c r="P1764">
        <f t="shared" si="1430"/>
        <v>0</v>
      </c>
      <c r="Q1764">
        <f t="shared" si="1431"/>
        <v>0</v>
      </c>
      <c r="R1764">
        <f t="shared" si="1432"/>
        <v>0</v>
      </c>
      <c r="S1764">
        <f t="shared" si="1433"/>
        <v>0</v>
      </c>
      <c r="T1764">
        <f t="shared" si="1434"/>
        <v>0</v>
      </c>
      <c r="U1764">
        <f t="shared" si="1435"/>
        <v>0</v>
      </c>
      <c r="V1764">
        <f t="shared" si="1436"/>
        <v>0</v>
      </c>
      <c r="W1764">
        <f t="shared" si="1437"/>
        <v>0</v>
      </c>
      <c r="X1764">
        <f t="shared" si="1438"/>
        <v>0</v>
      </c>
      <c r="Y1764">
        <f t="shared" si="1439"/>
        <v>0</v>
      </c>
      <c r="AA1764">
        <v>69726884</v>
      </c>
      <c r="AB1764">
        <f t="shared" si="1440"/>
        <v>22.86</v>
      </c>
      <c r="AC1764">
        <f>ROUND((ES1764),2)</f>
        <v>22.86</v>
      </c>
      <c r="AD1764">
        <f>ROUND((((ET1764)-(EU1764))+AE1764),2)</f>
        <v>0</v>
      </c>
      <c r="AE1764">
        <f>ROUND((EU1764),2)</f>
        <v>0</v>
      </c>
      <c r="AF1764">
        <f>ROUND((EV1764),2)</f>
        <v>0</v>
      </c>
      <c r="AG1764">
        <f t="shared" si="1444"/>
        <v>0</v>
      </c>
      <c r="AH1764">
        <f t="shared" si="1445"/>
        <v>0</v>
      </c>
      <c r="AI1764">
        <f t="shared" si="1446"/>
        <v>0</v>
      </c>
      <c r="AJ1764">
        <f t="shared" si="1447"/>
        <v>0.04</v>
      </c>
      <c r="AK1764">
        <v>22.86</v>
      </c>
      <c r="AL1764">
        <v>22.86</v>
      </c>
      <c r="AM1764">
        <v>0</v>
      </c>
      <c r="AN1764">
        <v>0</v>
      </c>
      <c r="AO1764">
        <v>0</v>
      </c>
      <c r="AP1764">
        <v>0</v>
      </c>
      <c r="AQ1764">
        <v>0</v>
      </c>
      <c r="AR1764">
        <v>0</v>
      </c>
      <c r="AS1764">
        <v>0.04</v>
      </c>
      <c r="AT1764">
        <v>0</v>
      </c>
      <c r="AU1764">
        <v>0</v>
      </c>
      <c r="AV1764">
        <v>1</v>
      </c>
      <c r="AW1764">
        <v>1</v>
      </c>
      <c r="AZ1764">
        <v>1</v>
      </c>
      <c r="BA1764">
        <v>1</v>
      </c>
      <c r="BB1764">
        <v>1</v>
      </c>
      <c r="BC1764">
        <v>7.56</v>
      </c>
      <c r="BD1764" t="s">
        <v>3</v>
      </c>
      <c r="BE1764" t="s">
        <v>3</v>
      </c>
      <c r="BF1764" t="s">
        <v>3</v>
      </c>
      <c r="BG1764" t="s">
        <v>3</v>
      </c>
      <c r="BH1764">
        <v>3</v>
      </c>
      <c r="BI1764">
        <v>1</v>
      </c>
      <c r="BJ1764" t="s">
        <v>777</v>
      </c>
      <c r="BM1764">
        <v>500001</v>
      </c>
      <c r="BN1764">
        <v>0</v>
      </c>
      <c r="BO1764" t="s">
        <v>3</v>
      </c>
      <c r="BP1764">
        <v>0</v>
      </c>
      <c r="BQ1764">
        <v>8</v>
      </c>
      <c r="BR1764">
        <v>0</v>
      </c>
      <c r="BS1764">
        <v>1</v>
      </c>
      <c r="BT1764">
        <v>1</v>
      </c>
      <c r="BU1764">
        <v>1</v>
      </c>
      <c r="BV1764">
        <v>1</v>
      </c>
      <c r="BW1764">
        <v>1</v>
      </c>
      <c r="BX1764">
        <v>1</v>
      </c>
      <c r="BY1764" t="s">
        <v>3</v>
      </c>
      <c r="BZ1764">
        <v>0</v>
      </c>
      <c r="CA1764">
        <v>0</v>
      </c>
      <c r="CB1764" t="s">
        <v>3</v>
      </c>
      <c r="CE1764">
        <v>0</v>
      </c>
      <c r="CF1764">
        <v>0</v>
      </c>
      <c r="CG1764">
        <v>0</v>
      </c>
      <c r="CH1764">
        <v>135</v>
      </c>
      <c r="CI1764">
        <v>1</v>
      </c>
      <c r="CJ1764">
        <v>0</v>
      </c>
      <c r="CK1764">
        <v>0</v>
      </c>
      <c r="CL1764">
        <v>0</v>
      </c>
      <c r="CM1764">
        <v>0</v>
      </c>
      <c r="CN1764" t="s">
        <v>3</v>
      </c>
      <c r="CO1764">
        <v>0</v>
      </c>
      <c r="CP1764">
        <f t="shared" si="1448"/>
        <v>0</v>
      </c>
      <c r="CQ1764">
        <f t="shared" si="1449"/>
        <v>172.82159999999999</v>
      </c>
      <c r="CR1764">
        <f t="shared" si="1450"/>
        <v>0</v>
      </c>
      <c r="CS1764">
        <f t="shared" si="1451"/>
        <v>0</v>
      </c>
      <c r="CT1764">
        <f t="shared" si="1452"/>
        <v>0</v>
      </c>
      <c r="CU1764">
        <f t="shared" si="1453"/>
        <v>0</v>
      </c>
      <c r="CV1764">
        <f t="shared" si="1454"/>
        <v>0</v>
      </c>
      <c r="CW1764">
        <f t="shared" si="1455"/>
        <v>0</v>
      </c>
      <c r="CX1764">
        <f t="shared" si="1456"/>
        <v>0.04</v>
      </c>
      <c r="CY1764">
        <f>(S1764+R1764)*(BZ1764/100)</f>
        <v>0</v>
      </c>
      <c r="CZ1764">
        <f>(S1764+R1764)*(CA1764/100)</f>
        <v>0</v>
      </c>
      <c r="DC1764" t="s">
        <v>3</v>
      </c>
      <c r="DD1764" t="s">
        <v>3</v>
      </c>
      <c r="DE1764" t="s">
        <v>3</v>
      </c>
      <c r="DF1764" t="s">
        <v>3</v>
      </c>
      <c r="DG1764" t="s">
        <v>3</v>
      </c>
      <c r="DH1764" t="s">
        <v>3</v>
      </c>
      <c r="DI1764" t="s">
        <v>3</v>
      </c>
      <c r="DJ1764" t="s">
        <v>3</v>
      </c>
      <c r="DK1764" t="s">
        <v>3</v>
      </c>
      <c r="DL1764" t="s">
        <v>3</v>
      </c>
      <c r="DM1764" t="s">
        <v>3</v>
      </c>
      <c r="DN1764">
        <v>0</v>
      </c>
      <c r="DO1764">
        <v>0</v>
      </c>
      <c r="DP1764">
        <v>1</v>
      </c>
      <c r="DQ1764">
        <v>1</v>
      </c>
      <c r="DU1764">
        <v>1009</v>
      </c>
      <c r="DV1764" t="s">
        <v>68</v>
      </c>
      <c r="DW1764" t="s">
        <v>68</v>
      </c>
      <c r="DX1764">
        <v>1</v>
      </c>
      <c r="DZ1764" t="s">
        <v>3</v>
      </c>
      <c r="EA1764" t="s">
        <v>3</v>
      </c>
      <c r="EB1764" t="s">
        <v>3</v>
      </c>
      <c r="EC1764" t="s">
        <v>3</v>
      </c>
      <c r="EE1764">
        <v>54328897</v>
      </c>
      <c r="EF1764">
        <v>8</v>
      </c>
      <c r="EG1764" t="s">
        <v>31</v>
      </c>
      <c r="EH1764">
        <v>0</v>
      </c>
      <c r="EI1764" t="s">
        <v>3</v>
      </c>
      <c r="EJ1764">
        <v>1</v>
      </c>
      <c r="EK1764">
        <v>500001</v>
      </c>
      <c r="EL1764" t="s">
        <v>32</v>
      </c>
      <c r="EM1764" t="s">
        <v>33</v>
      </c>
      <c r="EO1764" t="s">
        <v>3</v>
      </c>
      <c r="EQ1764">
        <v>0</v>
      </c>
      <c r="ER1764">
        <v>165.25</v>
      </c>
      <c r="ES1764">
        <v>22.86</v>
      </c>
      <c r="ET1764">
        <v>0</v>
      </c>
      <c r="EU1764">
        <v>0</v>
      </c>
      <c r="EV1764">
        <v>0</v>
      </c>
      <c r="EW1764">
        <v>0</v>
      </c>
      <c r="EX1764">
        <v>0</v>
      </c>
      <c r="EZ1764">
        <v>5</v>
      </c>
      <c r="FC1764">
        <v>0</v>
      </c>
      <c r="FD1764">
        <v>18</v>
      </c>
      <c r="FF1764">
        <v>165.25</v>
      </c>
      <c r="FQ1764">
        <v>0</v>
      </c>
      <c r="FR1764">
        <f t="shared" si="1457"/>
        <v>0</v>
      </c>
      <c r="FS1764">
        <v>0</v>
      </c>
      <c r="FX1764">
        <v>0</v>
      </c>
      <c r="FY1764">
        <v>0</v>
      </c>
      <c r="GA1764" t="s">
        <v>778</v>
      </c>
      <c r="GD1764">
        <v>1</v>
      </c>
      <c r="GF1764">
        <v>1518797861</v>
      </c>
      <c r="GG1764">
        <v>2</v>
      </c>
      <c r="GH1764">
        <v>3</v>
      </c>
      <c r="GI1764">
        <v>5</v>
      </c>
      <c r="GJ1764">
        <v>0</v>
      </c>
      <c r="GK1764">
        <v>0</v>
      </c>
      <c r="GL1764">
        <f t="shared" si="1458"/>
        <v>0</v>
      </c>
      <c r="GM1764">
        <f t="shared" si="1459"/>
        <v>0</v>
      </c>
      <c r="GN1764">
        <f t="shared" si="1460"/>
        <v>0</v>
      </c>
      <c r="GO1764">
        <f t="shared" si="1461"/>
        <v>0</v>
      </c>
      <c r="GP1764">
        <f t="shared" si="1462"/>
        <v>0</v>
      </c>
      <c r="GR1764">
        <v>1</v>
      </c>
      <c r="GS1764">
        <v>1</v>
      </c>
      <c r="GT1764">
        <v>0</v>
      </c>
      <c r="GU1764" t="s">
        <v>3</v>
      </c>
      <c r="GV1764">
        <f t="shared" si="1463"/>
        <v>0</v>
      </c>
      <c r="GW1764">
        <v>1</v>
      </c>
      <c r="GX1764">
        <f t="shared" si="1464"/>
        <v>0</v>
      </c>
      <c r="HA1764">
        <v>0</v>
      </c>
      <c r="HB1764">
        <v>0</v>
      </c>
      <c r="HC1764">
        <f t="shared" si="1465"/>
        <v>0</v>
      </c>
      <c r="HE1764" t="s">
        <v>35</v>
      </c>
      <c r="HF1764" t="s">
        <v>36</v>
      </c>
      <c r="HM1764" t="s">
        <v>3</v>
      </c>
      <c r="HN1764" t="s">
        <v>3</v>
      </c>
      <c r="HO1764" t="s">
        <v>3</v>
      </c>
      <c r="HP1764" t="s">
        <v>3</v>
      </c>
      <c r="HQ1764" t="s">
        <v>3</v>
      </c>
      <c r="IK1764">
        <v>0</v>
      </c>
    </row>
    <row r="1766" spans="1:255" x14ac:dyDescent="0.2">
      <c r="A1766" s="3">
        <v>51</v>
      </c>
      <c r="B1766" s="3">
        <f>B1667</f>
        <v>1</v>
      </c>
      <c r="C1766" s="3">
        <f>A1667</f>
        <v>5</v>
      </c>
      <c r="D1766" s="3">
        <f>ROW(A1667)</f>
        <v>1667</v>
      </c>
      <c r="E1766" s="3"/>
      <c r="F1766" s="3" t="str">
        <f>IF(F1667&lt;&gt;"",F1667,"")</f>
        <v>Новый подраздел</v>
      </c>
      <c r="G1766" s="3" t="str">
        <f>IF(G1667&lt;&gt;"",G1667,"")</f>
        <v>Котельный зал</v>
      </c>
      <c r="H1766" s="3">
        <v>0</v>
      </c>
      <c r="I1766" s="3"/>
      <c r="J1766" s="3"/>
      <c r="K1766" s="3"/>
      <c r="L1766" s="3"/>
      <c r="M1766" s="3"/>
      <c r="N1766" s="3"/>
      <c r="O1766" s="3">
        <f t="shared" ref="O1766:T1766" si="1467">ROUND(AB1766,0)</f>
        <v>0</v>
      </c>
      <c r="P1766" s="3">
        <f t="shared" si="1467"/>
        <v>0</v>
      </c>
      <c r="Q1766" s="3">
        <f t="shared" si="1467"/>
        <v>0</v>
      </c>
      <c r="R1766" s="3">
        <f t="shared" si="1467"/>
        <v>0</v>
      </c>
      <c r="S1766" s="3">
        <f t="shared" si="1467"/>
        <v>0</v>
      </c>
      <c r="T1766" s="3">
        <f t="shared" si="1467"/>
        <v>0</v>
      </c>
      <c r="U1766" s="3">
        <f>AH1766</f>
        <v>0</v>
      </c>
      <c r="V1766" s="3">
        <f>AI1766</f>
        <v>0</v>
      </c>
      <c r="W1766" s="3">
        <f>ROUND(AJ1766,0)</f>
        <v>0</v>
      </c>
      <c r="X1766" s="3">
        <f>ROUND(AK1766,0)</f>
        <v>0</v>
      </c>
      <c r="Y1766" s="3">
        <f>ROUND(AL1766,0)</f>
        <v>0</v>
      </c>
      <c r="Z1766" s="3"/>
      <c r="AA1766" s="3"/>
      <c r="AB1766" s="3">
        <f>ROUND(SUMIF(AA1671:AA1764,"=69726971",O1671:O1764),0)</f>
        <v>0</v>
      </c>
      <c r="AC1766" s="3">
        <f>ROUND(SUMIF(AA1671:AA1764,"=69726971",P1671:P1764),0)</f>
        <v>0</v>
      </c>
      <c r="AD1766" s="3">
        <f>ROUND(SUMIF(AA1671:AA1764,"=69726971",Q1671:Q1764),0)</f>
        <v>0</v>
      </c>
      <c r="AE1766" s="3">
        <f>ROUND(SUMIF(AA1671:AA1764,"=69726971",R1671:R1764),0)</f>
        <v>0</v>
      </c>
      <c r="AF1766" s="3">
        <f>ROUND(SUMIF(AA1671:AA1764,"=69726971",S1671:S1764),0)</f>
        <v>0</v>
      </c>
      <c r="AG1766" s="3">
        <f>ROUND(SUMIF(AA1671:AA1764,"=69726971",T1671:T1764),0)</f>
        <v>0</v>
      </c>
      <c r="AH1766" s="3">
        <f>SUMIF(AA1671:AA1764,"=69726971",U1671:U1764)</f>
        <v>0</v>
      </c>
      <c r="AI1766" s="3">
        <f>SUMIF(AA1671:AA1764,"=69726971",V1671:V1764)</f>
        <v>0</v>
      </c>
      <c r="AJ1766" s="3">
        <f>ROUND(SUMIF(AA1671:AA1764,"=69726971",W1671:W1764),0)</f>
        <v>0</v>
      </c>
      <c r="AK1766" s="3">
        <f>ROUND(SUMIF(AA1671:AA1764,"=69726971",X1671:X1764),0)</f>
        <v>0</v>
      </c>
      <c r="AL1766" s="3">
        <f>ROUND(SUMIF(AA1671:AA1764,"=69726971",Y1671:Y1764),0)</f>
        <v>0</v>
      </c>
      <c r="AM1766" s="3"/>
      <c r="AN1766" s="3"/>
      <c r="AO1766" s="3">
        <f t="shared" ref="AO1766:BD1766" si="1468">ROUND(BX1766,0)</f>
        <v>0</v>
      </c>
      <c r="AP1766" s="3">
        <f t="shared" si="1468"/>
        <v>0</v>
      </c>
      <c r="AQ1766" s="3">
        <f t="shared" si="1468"/>
        <v>0</v>
      </c>
      <c r="AR1766" s="3">
        <f t="shared" si="1468"/>
        <v>0</v>
      </c>
      <c r="AS1766" s="3">
        <f t="shared" si="1468"/>
        <v>0</v>
      </c>
      <c r="AT1766" s="3">
        <f t="shared" si="1468"/>
        <v>0</v>
      </c>
      <c r="AU1766" s="3">
        <f t="shared" si="1468"/>
        <v>0</v>
      </c>
      <c r="AV1766" s="3">
        <f t="shared" si="1468"/>
        <v>0</v>
      </c>
      <c r="AW1766" s="3">
        <f t="shared" si="1468"/>
        <v>0</v>
      </c>
      <c r="AX1766" s="3">
        <f t="shared" si="1468"/>
        <v>0</v>
      </c>
      <c r="AY1766" s="3">
        <f t="shared" si="1468"/>
        <v>0</v>
      </c>
      <c r="AZ1766" s="3">
        <f t="shared" si="1468"/>
        <v>0</v>
      </c>
      <c r="BA1766" s="3">
        <f t="shared" si="1468"/>
        <v>0</v>
      </c>
      <c r="BB1766" s="3">
        <f t="shared" si="1468"/>
        <v>0</v>
      </c>
      <c r="BC1766" s="3">
        <f t="shared" si="1468"/>
        <v>0</v>
      </c>
      <c r="BD1766" s="3">
        <f t="shared" si="1468"/>
        <v>0</v>
      </c>
      <c r="BE1766" s="3"/>
      <c r="BF1766" s="3"/>
      <c r="BG1766" s="3"/>
      <c r="BH1766" s="3"/>
      <c r="BI1766" s="3"/>
      <c r="BJ1766" s="3"/>
      <c r="BK1766" s="3"/>
      <c r="BL1766" s="3"/>
      <c r="BM1766" s="3"/>
      <c r="BN1766" s="3"/>
      <c r="BO1766" s="3"/>
      <c r="BP1766" s="3"/>
      <c r="BQ1766" s="3"/>
      <c r="BR1766" s="3"/>
      <c r="BS1766" s="3"/>
      <c r="BT1766" s="3"/>
      <c r="BU1766" s="3"/>
      <c r="BV1766" s="3"/>
      <c r="BW1766" s="3"/>
      <c r="BX1766" s="3">
        <f>ROUND(SUMIF(AA1671:AA1764,"=69726971",FQ1671:FQ1764),0)</f>
        <v>0</v>
      </c>
      <c r="BY1766" s="3">
        <f>ROUND(SUMIF(AA1671:AA1764,"=69726971",FR1671:FR1764),0)</f>
        <v>0</v>
      </c>
      <c r="BZ1766" s="3">
        <f>ROUND(SUMIF(AA1671:AA1764,"=69726971",GL1671:GL1764),0)</f>
        <v>0</v>
      </c>
      <c r="CA1766" s="3">
        <f>ROUND(SUMIF(AA1671:AA1764,"=69726971",GM1671:GM1764),0)</f>
        <v>0</v>
      </c>
      <c r="CB1766" s="3">
        <f>ROUND(SUMIF(AA1671:AA1764,"=69726971",GN1671:GN1764),0)</f>
        <v>0</v>
      </c>
      <c r="CC1766" s="3">
        <f>ROUND(SUMIF(AA1671:AA1764,"=69726971",GO1671:GO1764),0)</f>
        <v>0</v>
      </c>
      <c r="CD1766" s="3">
        <f>ROUND(SUMIF(AA1671:AA1764,"=69726971",GP1671:GP1764),0)</f>
        <v>0</v>
      </c>
      <c r="CE1766" s="3">
        <f>AC1766-BX1766</f>
        <v>0</v>
      </c>
      <c r="CF1766" s="3">
        <f>AC1766-BY1766</f>
        <v>0</v>
      </c>
      <c r="CG1766" s="3">
        <f>BX1766-BZ1766</f>
        <v>0</v>
      </c>
      <c r="CH1766" s="3">
        <f>AC1766-BX1766-BY1766+BZ1766</f>
        <v>0</v>
      </c>
      <c r="CI1766" s="3">
        <f>BY1766-BZ1766</f>
        <v>0</v>
      </c>
      <c r="CJ1766" s="3">
        <f>ROUND(SUMIF(AA1671:AA1764,"=69726971",GX1671:GX1764),0)</f>
        <v>0</v>
      </c>
      <c r="CK1766" s="3">
        <f>ROUND(SUMIF(AA1671:AA1764,"=69726971",GY1671:GY1764),0)</f>
        <v>0</v>
      </c>
      <c r="CL1766" s="3">
        <f>ROUND(SUMIF(AA1671:AA1764,"=69726971",GZ1671:GZ1764),0)</f>
        <v>0</v>
      </c>
      <c r="CM1766" s="3">
        <f>ROUND(SUMIF(AA1671:AA1764,"=69726971",HD1671:HD1764),0)</f>
        <v>0</v>
      </c>
      <c r="CN1766" s="3"/>
      <c r="CO1766" s="3"/>
      <c r="CP1766" s="3"/>
      <c r="CQ1766" s="3"/>
      <c r="CR1766" s="3"/>
      <c r="CS1766" s="3"/>
      <c r="CT1766" s="3"/>
      <c r="CU1766" s="3"/>
      <c r="CV1766" s="3"/>
      <c r="CW1766" s="3"/>
      <c r="CX1766" s="3"/>
      <c r="CY1766" s="3"/>
      <c r="CZ1766" s="3"/>
      <c r="DA1766" s="3"/>
      <c r="DB1766" s="3"/>
      <c r="DC1766" s="3"/>
      <c r="DD1766" s="3"/>
      <c r="DE1766" s="3"/>
      <c r="DF1766" s="3"/>
      <c r="DG1766" s="4">
        <f t="shared" ref="DG1766:DL1766" si="1469">ROUND(DT1766,0)</f>
        <v>0</v>
      </c>
      <c r="DH1766" s="4">
        <f t="shared" si="1469"/>
        <v>0</v>
      </c>
      <c r="DI1766" s="4">
        <f t="shared" si="1469"/>
        <v>0</v>
      </c>
      <c r="DJ1766" s="4">
        <f t="shared" si="1469"/>
        <v>0</v>
      </c>
      <c r="DK1766" s="4">
        <f t="shared" si="1469"/>
        <v>0</v>
      </c>
      <c r="DL1766" s="4">
        <f t="shared" si="1469"/>
        <v>0</v>
      </c>
      <c r="DM1766" s="4">
        <f>DZ1766</f>
        <v>0</v>
      </c>
      <c r="DN1766" s="4">
        <f>EA1766</f>
        <v>0</v>
      </c>
      <c r="DO1766" s="4">
        <f>ROUND(EB1766,0)</f>
        <v>0</v>
      </c>
      <c r="DP1766" s="4">
        <f>ROUND(EC1766,0)</f>
        <v>0</v>
      </c>
      <c r="DQ1766" s="4">
        <f>ROUND(ED1766,0)</f>
        <v>0</v>
      </c>
      <c r="DR1766" s="4"/>
      <c r="DS1766" s="4"/>
      <c r="DT1766" s="4">
        <f>ROUND(SUMIF(AA1671:AA1764,"=69726884",O1671:O1764),0)</f>
        <v>0</v>
      </c>
      <c r="DU1766" s="4">
        <f>ROUND(SUMIF(AA1671:AA1764,"=69726884",P1671:P1764),0)</f>
        <v>0</v>
      </c>
      <c r="DV1766" s="4">
        <f>ROUND(SUMIF(AA1671:AA1764,"=69726884",Q1671:Q1764),0)</f>
        <v>0</v>
      </c>
      <c r="DW1766" s="4">
        <f>ROUND(SUMIF(AA1671:AA1764,"=69726884",R1671:R1764),0)</f>
        <v>0</v>
      </c>
      <c r="DX1766" s="4">
        <f>ROUND(SUMIF(AA1671:AA1764,"=69726884",S1671:S1764),0)</f>
        <v>0</v>
      </c>
      <c r="DY1766" s="4">
        <f>ROUND(SUMIF(AA1671:AA1764,"=69726884",T1671:T1764),0)</f>
        <v>0</v>
      </c>
      <c r="DZ1766" s="4">
        <f>SUMIF(AA1671:AA1764,"=69726884",U1671:U1764)</f>
        <v>0</v>
      </c>
      <c r="EA1766" s="4">
        <f>SUMIF(AA1671:AA1764,"=69726884",V1671:V1764)</f>
        <v>0</v>
      </c>
      <c r="EB1766" s="4">
        <f>ROUND(SUMIF(AA1671:AA1764,"=69726884",W1671:W1764),0)</f>
        <v>0</v>
      </c>
      <c r="EC1766" s="4">
        <f>ROUND(SUMIF(AA1671:AA1764,"=69726884",X1671:X1764),0)</f>
        <v>0</v>
      </c>
      <c r="ED1766" s="4">
        <f>ROUND(SUMIF(AA1671:AA1764,"=69726884",Y1671:Y1764),0)</f>
        <v>0</v>
      </c>
      <c r="EE1766" s="4"/>
      <c r="EF1766" s="4"/>
      <c r="EG1766" s="4">
        <f t="shared" ref="EG1766:EV1766" si="1470">ROUND(FP1766,0)</f>
        <v>0</v>
      </c>
      <c r="EH1766" s="4">
        <f t="shared" si="1470"/>
        <v>0</v>
      </c>
      <c r="EI1766" s="4">
        <f t="shared" si="1470"/>
        <v>0</v>
      </c>
      <c r="EJ1766" s="4">
        <f t="shared" si="1470"/>
        <v>0</v>
      </c>
      <c r="EK1766" s="4">
        <f t="shared" si="1470"/>
        <v>0</v>
      </c>
      <c r="EL1766" s="4">
        <f t="shared" si="1470"/>
        <v>0</v>
      </c>
      <c r="EM1766" s="4">
        <f t="shared" si="1470"/>
        <v>0</v>
      </c>
      <c r="EN1766" s="4">
        <f t="shared" si="1470"/>
        <v>0</v>
      </c>
      <c r="EO1766" s="4">
        <f t="shared" si="1470"/>
        <v>0</v>
      </c>
      <c r="EP1766" s="4">
        <f t="shared" si="1470"/>
        <v>0</v>
      </c>
      <c r="EQ1766" s="4">
        <f t="shared" si="1470"/>
        <v>0</v>
      </c>
      <c r="ER1766" s="4">
        <f t="shared" si="1470"/>
        <v>0</v>
      </c>
      <c r="ES1766" s="4">
        <f t="shared" si="1470"/>
        <v>0</v>
      </c>
      <c r="ET1766" s="4">
        <f t="shared" si="1470"/>
        <v>0</v>
      </c>
      <c r="EU1766" s="4">
        <f t="shared" si="1470"/>
        <v>0</v>
      </c>
      <c r="EV1766" s="4">
        <f t="shared" si="1470"/>
        <v>0</v>
      </c>
      <c r="EW1766" s="4"/>
      <c r="EX1766" s="4"/>
      <c r="EY1766" s="4"/>
      <c r="EZ1766" s="4"/>
      <c r="FA1766" s="4"/>
      <c r="FB1766" s="4"/>
      <c r="FC1766" s="4"/>
      <c r="FD1766" s="4"/>
      <c r="FE1766" s="4"/>
      <c r="FF1766" s="4"/>
      <c r="FG1766" s="4"/>
      <c r="FH1766" s="4"/>
      <c r="FI1766" s="4"/>
      <c r="FJ1766" s="4"/>
      <c r="FK1766" s="4"/>
      <c r="FL1766" s="4"/>
      <c r="FM1766" s="4"/>
      <c r="FN1766" s="4"/>
      <c r="FO1766" s="4"/>
      <c r="FP1766" s="4">
        <f>ROUND(SUMIF(AA1671:AA1764,"=69726884",FQ1671:FQ1764),0)</f>
        <v>0</v>
      </c>
      <c r="FQ1766" s="4">
        <f>ROUND(SUMIF(AA1671:AA1764,"=69726884",FR1671:FR1764),0)</f>
        <v>0</v>
      </c>
      <c r="FR1766" s="4">
        <f>ROUND(SUMIF(AA1671:AA1764,"=69726884",GL1671:GL1764),0)</f>
        <v>0</v>
      </c>
      <c r="FS1766" s="4">
        <f>ROUND(SUMIF(AA1671:AA1764,"=69726884",GM1671:GM1764),0)</f>
        <v>0</v>
      </c>
      <c r="FT1766" s="4">
        <f>ROUND(SUMIF(AA1671:AA1764,"=69726884",GN1671:GN1764),0)</f>
        <v>0</v>
      </c>
      <c r="FU1766" s="4">
        <f>ROUND(SUMIF(AA1671:AA1764,"=69726884",GO1671:GO1764),0)</f>
        <v>0</v>
      </c>
      <c r="FV1766" s="4">
        <f>ROUND(SUMIF(AA1671:AA1764,"=69726884",GP1671:GP1764),0)</f>
        <v>0</v>
      </c>
      <c r="FW1766" s="4">
        <f>DU1766-FP1766</f>
        <v>0</v>
      </c>
      <c r="FX1766" s="4">
        <f>DU1766-FQ1766</f>
        <v>0</v>
      </c>
      <c r="FY1766" s="4">
        <f>FP1766-FR1766</f>
        <v>0</v>
      </c>
      <c r="FZ1766" s="4">
        <f>DU1766-FP1766-FQ1766+FR1766</f>
        <v>0</v>
      </c>
      <c r="GA1766" s="4">
        <f>FQ1766-FR1766</f>
        <v>0</v>
      </c>
      <c r="GB1766" s="4">
        <f>ROUND(SUMIF(AA1671:AA1764,"=69726884",GX1671:GX1764),0)</f>
        <v>0</v>
      </c>
      <c r="GC1766" s="4">
        <f>ROUND(SUMIF(AA1671:AA1764,"=69726884",GY1671:GY1764),0)</f>
        <v>0</v>
      </c>
      <c r="GD1766" s="4">
        <f>ROUND(SUMIF(AA1671:AA1764,"=69726884",GZ1671:GZ1764),0)</f>
        <v>0</v>
      </c>
      <c r="GE1766" s="4">
        <f>ROUND(SUMIF(AA1671:AA1764,"=69726884",HD1671:HD1764),0)</f>
        <v>0</v>
      </c>
      <c r="GF1766" s="4"/>
      <c r="GG1766" s="4"/>
      <c r="GH1766" s="4"/>
      <c r="GI1766" s="4"/>
      <c r="GJ1766" s="4"/>
      <c r="GK1766" s="4"/>
      <c r="GL1766" s="4"/>
      <c r="GM1766" s="4"/>
      <c r="GN1766" s="4"/>
      <c r="GO1766" s="4"/>
      <c r="GP1766" s="4"/>
      <c r="GQ1766" s="4"/>
      <c r="GR1766" s="4"/>
      <c r="GS1766" s="4"/>
      <c r="GT1766" s="4"/>
      <c r="GU1766" s="4"/>
      <c r="GV1766" s="4"/>
      <c r="GW1766" s="4"/>
      <c r="GX1766" s="4">
        <v>0</v>
      </c>
    </row>
    <row r="1768" spans="1:255" x14ac:dyDescent="0.2">
      <c r="A1768" s="5">
        <v>50</v>
      </c>
      <c r="B1768" s="5">
        <v>0</v>
      </c>
      <c r="C1768" s="5">
        <v>0</v>
      </c>
      <c r="D1768" s="5">
        <v>1</v>
      </c>
      <c r="E1768" s="5">
        <v>201</v>
      </c>
      <c r="F1768" s="5">
        <f>ROUND(Source!O1766,O1768)</f>
        <v>0</v>
      </c>
      <c r="G1768" s="5" t="s">
        <v>86</v>
      </c>
      <c r="H1768" s="5" t="s">
        <v>87</v>
      </c>
      <c r="I1768" s="5"/>
      <c r="J1768" s="5"/>
      <c r="K1768" s="5">
        <v>201</v>
      </c>
      <c r="L1768" s="5">
        <v>1</v>
      </c>
      <c r="M1768" s="5">
        <v>3</v>
      </c>
      <c r="N1768" s="5" t="s">
        <v>3</v>
      </c>
      <c r="O1768" s="5">
        <v>0</v>
      </c>
      <c r="P1768" s="5">
        <f>ROUND(Source!DG1766,O1768)</f>
        <v>0</v>
      </c>
      <c r="Q1768" s="5"/>
      <c r="R1768" s="5"/>
      <c r="S1768" s="5"/>
      <c r="T1768" s="5"/>
      <c r="U1768" s="5"/>
      <c r="V1768" s="5"/>
      <c r="W1768" s="5">
        <v>0</v>
      </c>
      <c r="X1768" s="5">
        <v>1</v>
      </c>
      <c r="Y1768" s="5">
        <v>0</v>
      </c>
      <c r="Z1768" s="5">
        <v>0</v>
      </c>
      <c r="AA1768" s="5">
        <v>1</v>
      </c>
      <c r="AB1768" s="5">
        <v>0</v>
      </c>
    </row>
    <row r="1769" spans="1:255" x14ac:dyDescent="0.2">
      <c r="A1769" s="5">
        <v>50</v>
      </c>
      <c r="B1769" s="5">
        <v>0</v>
      </c>
      <c r="C1769" s="5">
        <v>0</v>
      </c>
      <c r="D1769" s="5">
        <v>1</v>
      </c>
      <c r="E1769" s="5">
        <v>202</v>
      </c>
      <c r="F1769" s="5">
        <f>ROUND(Source!P1766,O1769)</f>
        <v>0</v>
      </c>
      <c r="G1769" s="5" t="s">
        <v>88</v>
      </c>
      <c r="H1769" s="5" t="s">
        <v>89</v>
      </c>
      <c r="I1769" s="5"/>
      <c r="J1769" s="5"/>
      <c r="K1769" s="5">
        <v>202</v>
      </c>
      <c r="L1769" s="5">
        <v>2</v>
      </c>
      <c r="M1769" s="5">
        <v>3</v>
      </c>
      <c r="N1769" s="5" t="s">
        <v>3</v>
      </c>
      <c r="O1769" s="5">
        <v>0</v>
      </c>
      <c r="P1769" s="5">
        <f>ROUND(Source!DH1766,O1769)</f>
        <v>0</v>
      </c>
      <c r="Q1769" s="5"/>
      <c r="R1769" s="5"/>
      <c r="S1769" s="5"/>
      <c r="T1769" s="5"/>
      <c r="U1769" s="5"/>
      <c r="V1769" s="5"/>
      <c r="W1769" s="5">
        <v>0</v>
      </c>
      <c r="X1769" s="5">
        <v>1</v>
      </c>
      <c r="Y1769" s="5">
        <v>0</v>
      </c>
      <c r="Z1769" s="5">
        <v>0</v>
      </c>
      <c r="AA1769" s="5">
        <v>1</v>
      </c>
      <c r="AB1769" s="5">
        <v>0</v>
      </c>
    </row>
    <row r="1770" spans="1:255" x14ac:dyDescent="0.2">
      <c r="A1770" s="5">
        <v>50</v>
      </c>
      <c r="B1770" s="5">
        <v>0</v>
      </c>
      <c r="C1770" s="5">
        <v>0</v>
      </c>
      <c r="D1770" s="5">
        <v>1</v>
      </c>
      <c r="E1770" s="5">
        <v>222</v>
      </c>
      <c r="F1770" s="5">
        <f>ROUND(Source!AO1766,O1770)</f>
        <v>0</v>
      </c>
      <c r="G1770" s="5" t="s">
        <v>90</v>
      </c>
      <c r="H1770" s="5" t="s">
        <v>91</v>
      </c>
      <c r="I1770" s="5"/>
      <c r="J1770" s="5"/>
      <c r="K1770" s="5">
        <v>222</v>
      </c>
      <c r="L1770" s="5">
        <v>3</v>
      </c>
      <c r="M1770" s="5">
        <v>3</v>
      </c>
      <c r="N1770" s="5" t="s">
        <v>3</v>
      </c>
      <c r="O1770" s="5">
        <v>0</v>
      </c>
      <c r="P1770" s="5">
        <f>ROUND(Source!EG1766,O1770)</f>
        <v>0</v>
      </c>
      <c r="Q1770" s="5"/>
      <c r="R1770" s="5"/>
      <c r="S1770" s="5"/>
      <c r="T1770" s="5"/>
      <c r="U1770" s="5"/>
      <c r="V1770" s="5"/>
      <c r="W1770" s="5">
        <v>0</v>
      </c>
      <c r="X1770" s="5">
        <v>1</v>
      </c>
      <c r="Y1770" s="5">
        <v>0</v>
      </c>
      <c r="Z1770" s="5">
        <v>0</v>
      </c>
      <c r="AA1770" s="5">
        <v>1</v>
      </c>
      <c r="AB1770" s="5">
        <v>0</v>
      </c>
    </row>
    <row r="1771" spans="1:255" x14ac:dyDescent="0.2">
      <c r="A1771" s="5">
        <v>50</v>
      </c>
      <c r="B1771" s="5">
        <v>0</v>
      </c>
      <c r="C1771" s="5">
        <v>0</v>
      </c>
      <c r="D1771" s="5">
        <v>1</v>
      </c>
      <c r="E1771" s="5">
        <v>225</v>
      </c>
      <c r="F1771" s="5">
        <f>ROUND(Source!AV1766,O1771)</f>
        <v>0</v>
      </c>
      <c r="G1771" s="5" t="s">
        <v>92</v>
      </c>
      <c r="H1771" s="5" t="s">
        <v>93</v>
      </c>
      <c r="I1771" s="5"/>
      <c r="J1771" s="5"/>
      <c r="K1771" s="5">
        <v>225</v>
      </c>
      <c r="L1771" s="5">
        <v>4</v>
      </c>
      <c r="M1771" s="5">
        <v>3</v>
      </c>
      <c r="N1771" s="5" t="s">
        <v>3</v>
      </c>
      <c r="O1771" s="5">
        <v>0</v>
      </c>
      <c r="P1771" s="5">
        <f>ROUND(Source!EN1766,O1771)</f>
        <v>0</v>
      </c>
      <c r="Q1771" s="5"/>
      <c r="R1771" s="5"/>
      <c r="S1771" s="5"/>
      <c r="T1771" s="5"/>
      <c r="U1771" s="5"/>
      <c r="V1771" s="5"/>
      <c r="W1771" s="5">
        <v>0</v>
      </c>
      <c r="X1771" s="5">
        <v>1</v>
      </c>
      <c r="Y1771" s="5">
        <v>0</v>
      </c>
      <c r="Z1771" s="5">
        <v>0</v>
      </c>
      <c r="AA1771" s="5">
        <v>1</v>
      </c>
      <c r="AB1771" s="5">
        <v>0</v>
      </c>
    </row>
    <row r="1772" spans="1:255" x14ac:dyDescent="0.2">
      <c r="A1772" s="5">
        <v>50</v>
      </c>
      <c r="B1772" s="5">
        <v>0</v>
      </c>
      <c r="C1772" s="5">
        <v>0</v>
      </c>
      <c r="D1772" s="5">
        <v>1</v>
      </c>
      <c r="E1772" s="5">
        <v>226</v>
      </c>
      <c r="F1772" s="5">
        <f>ROUND(Source!AW1766,O1772)</f>
        <v>0</v>
      </c>
      <c r="G1772" s="5" t="s">
        <v>94</v>
      </c>
      <c r="H1772" s="5" t="s">
        <v>95</v>
      </c>
      <c r="I1772" s="5"/>
      <c r="J1772" s="5"/>
      <c r="K1772" s="5">
        <v>226</v>
      </c>
      <c r="L1772" s="5">
        <v>5</v>
      </c>
      <c r="M1772" s="5">
        <v>3</v>
      </c>
      <c r="N1772" s="5" t="s">
        <v>3</v>
      </c>
      <c r="O1772" s="5">
        <v>0</v>
      </c>
      <c r="P1772" s="5">
        <f>ROUND(Source!EO1766,O1772)</f>
        <v>0</v>
      </c>
      <c r="Q1772" s="5"/>
      <c r="R1772" s="5"/>
      <c r="S1772" s="5"/>
      <c r="T1772" s="5"/>
      <c r="U1772" s="5"/>
      <c r="V1772" s="5"/>
      <c r="W1772" s="5">
        <v>0</v>
      </c>
      <c r="X1772" s="5">
        <v>1</v>
      </c>
      <c r="Y1772" s="5">
        <v>0</v>
      </c>
      <c r="Z1772" s="5">
        <v>0</v>
      </c>
      <c r="AA1772" s="5">
        <v>1</v>
      </c>
      <c r="AB1772" s="5">
        <v>0</v>
      </c>
    </row>
    <row r="1773" spans="1:255" x14ac:dyDescent="0.2">
      <c r="A1773" s="5">
        <v>50</v>
      </c>
      <c r="B1773" s="5">
        <v>0</v>
      </c>
      <c r="C1773" s="5">
        <v>0</v>
      </c>
      <c r="D1773" s="5">
        <v>1</v>
      </c>
      <c r="E1773" s="5">
        <v>227</v>
      </c>
      <c r="F1773" s="5">
        <f>ROUND(Source!AX1766,O1773)</f>
        <v>0</v>
      </c>
      <c r="G1773" s="5" t="s">
        <v>96</v>
      </c>
      <c r="H1773" s="5" t="s">
        <v>97</v>
      </c>
      <c r="I1773" s="5"/>
      <c r="J1773" s="5"/>
      <c r="K1773" s="5">
        <v>227</v>
      </c>
      <c r="L1773" s="5">
        <v>6</v>
      </c>
      <c r="M1773" s="5">
        <v>3</v>
      </c>
      <c r="N1773" s="5" t="s">
        <v>3</v>
      </c>
      <c r="O1773" s="5">
        <v>0</v>
      </c>
      <c r="P1773" s="5">
        <f>ROUND(Source!EP1766,O1773)</f>
        <v>0</v>
      </c>
      <c r="Q1773" s="5"/>
      <c r="R1773" s="5"/>
      <c r="S1773" s="5"/>
      <c r="T1773" s="5"/>
      <c r="U1773" s="5"/>
      <c r="V1773" s="5"/>
      <c r="W1773" s="5">
        <v>0</v>
      </c>
      <c r="X1773" s="5">
        <v>1</v>
      </c>
      <c r="Y1773" s="5">
        <v>0</v>
      </c>
      <c r="Z1773" s="5">
        <v>0</v>
      </c>
      <c r="AA1773" s="5">
        <v>1</v>
      </c>
      <c r="AB1773" s="5">
        <v>0</v>
      </c>
    </row>
    <row r="1774" spans="1:255" x14ac:dyDescent="0.2">
      <c r="A1774" s="5">
        <v>50</v>
      </c>
      <c r="B1774" s="5">
        <v>0</v>
      </c>
      <c r="C1774" s="5">
        <v>0</v>
      </c>
      <c r="D1774" s="5">
        <v>1</v>
      </c>
      <c r="E1774" s="5">
        <v>228</v>
      </c>
      <c r="F1774" s="5">
        <f>ROUND(Source!AY1766,O1774)</f>
        <v>0</v>
      </c>
      <c r="G1774" s="5" t="s">
        <v>98</v>
      </c>
      <c r="H1774" s="5" t="s">
        <v>99</v>
      </c>
      <c r="I1774" s="5"/>
      <c r="J1774" s="5"/>
      <c r="K1774" s="5">
        <v>228</v>
      </c>
      <c r="L1774" s="5">
        <v>7</v>
      </c>
      <c r="M1774" s="5">
        <v>3</v>
      </c>
      <c r="N1774" s="5" t="s">
        <v>3</v>
      </c>
      <c r="O1774" s="5">
        <v>0</v>
      </c>
      <c r="P1774" s="5">
        <f>ROUND(Source!EQ1766,O1774)</f>
        <v>0</v>
      </c>
      <c r="Q1774" s="5"/>
      <c r="R1774" s="5"/>
      <c r="S1774" s="5"/>
      <c r="T1774" s="5"/>
      <c r="U1774" s="5"/>
      <c r="V1774" s="5"/>
      <c r="W1774" s="5">
        <v>0</v>
      </c>
      <c r="X1774" s="5">
        <v>1</v>
      </c>
      <c r="Y1774" s="5">
        <v>0</v>
      </c>
      <c r="Z1774" s="5">
        <v>0</v>
      </c>
      <c r="AA1774" s="5">
        <v>1</v>
      </c>
      <c r="AB1774" s="5">
        <v>0</v>
      </c>
    </row>
    <row r="1775" spans="1:255" x14ac:dyDescent="0.2">
      <c r="A1775" s="5">
        <v>50</v>
      </c>
      <c r="B1775" s="5">
        <v>0</v>
      </c>
      <c r="C1775" s="5">
        <v>0</v>
      </c>
      <c r="D1775" s="5">
        <v>1</v>
      </c>
      <c r="E1775" s="5">
        <v>216</v>
      </c>
      <c r="F1775" s="5">
        <f>ROUND(Source!AP1766,O1775)</f>
        <v>0</v>
      </c>
      <c r="G1775" s="5" t="s">
        <v>100</v>
      </c>
      <c r="H1775" s="5" t="s">
        <v>101</v>
      </c>
      <c r="I1775" s="5"/>
      <c r="J1775" s="5"/>
      <c r="K1775" s="5">
        <v>216</v>
      </c>
      <c r="L1775" s="5">
        <v>8</v>
      </c>
      <c r="M1775" s="5">
        <v>3</v>
      </c>
      <c r="N1775" s="5" t="s">
        <v>3</v>
      </c>
      <c r="O1775" s="5">
        <v>0</v>
      </c>
      <c r="P1775" s="5">
        <f>ROUND(Source!EH1766,O1775)</f>
        <v>0</v>
      </c>
      <c r="Q1775" s="5"/>
      <c r="R1775" s="5"/>
      <c r="S1775" s="5"/>
      <c r="T1775" s="5"/>
      <c r="U1775" s="5"/>
      <c r="V1775" s="5"/>
      <c r="W1775" s="5">
        <v>0</v>
      </c>
      <c r="X1775" s="5">
        <v>1</v>
      </c>
      <c r="Y1775" s="5">
        <v>0</v>
      </c>
      <c r="Z1775" s="5">
        <v>0</v>
      </c>
      <c r="AA1775" s="5">
        <v>1</v>
      </c>
      <c r="AB1775" s="5">
        <v>0</v>
      </c>
    </row>
    <row r="1776" spans="1:255" x14ac:dyDescent="0.2">
      <c r="A1776" s="5">
        <v>50</v>
      </c>
      <c r="B1776" s="5">
        <v>0</v>
      </c>
      <c r="C1776" s="5">
        <v>0</v>
      </c>
      <c r="D1776" s="5">
        <v>1</v>
      </c>
      <c r="E1776" s="5">
        <v>223</v>
      </c>
      <c r="F1776" s="5">
        <f>ROUND(Source!AQ1766,O1776)</f>
        <v>0</v>
      </c>
      <c r="G1776" s="5" t="s">
        <v>102</v>
      </c>
      <c r="H1776" s="5" t="s">
        <v>103</v>
      </c>
      <c r="I1776" s="5"/>
      <c r="J1776" s="5"/>
      <c r="K1776" s="5">
        <v>223</v>
      </c>
      <c r="L1776" s="5">
        <v>9</v>
      </c>
      <c r="M1776" s="5">
        <v>3</v>
      </c>
      <c r="N1776" s="5" t="s">
        <v>3</v>
      </c>
      <c r="O1776" s="5">
        <v>0</v>
      </c>
      <c r="P1776" s="5">
        <f>ROUND(Source!EI1766,O1776)</f>
        <v>0</v>
      </c>
      <c r="Q1776" s="5"/>
      <c r="R1776" s="5"/>
      <c r="S1776" s="5"/>
      <c r="T1776" s="5"/>
      <c r="U1776" s="5"/>
      <c r="V1776" s="5"/>
      <c r="W1776" s="5">
        <v>0</v>
      </c>
      <c r="X1776" s="5">
        <v>1</v>
      </c>
      <c r="Y1776" s="5">
        <v>0</v>
      </c>
      <c r="Z1776" s="5">
        <v>0</v>
      </c>
      <c r="AA1776" s="5">
        <v>1</v>
      </c>
      <c r="AB1776" s="5">
        <v>0</v>
      </c>
    </row>
    <row r="1777" spans="1:28" x14ac:dyDescent="0.2">
      <c r="A1777" s="5">
        <v>50</v>
      </c>
      <c r="B1777" s="5">
        <v>0</v>
      </c>
      <c r="C1777" s="5">
        <v>0</v>
      </c>
      <c r="D1777" s="5">
        <v>1</v>
      </c>
      <c r="E1777" s="5">
        <v>229</v>
      </c>
      <c r="F1777" s="5">
        <f>ROUND(Source!AZ1766,O1777)</f>
        <v>0</v>
      </c>
      <c r="G1777" s="5" t="s">
        <v>104</v>
      </c>
      <c r="H1777" s="5" t="s">
        <v>105</v>
      </c>
      <c r="I1777" s="5"/>
      <c r="J1777" s="5"/>
      <c r="K1777" s="5">
        <v>229</v>
      </c>
      <c r="L1777" s="5">
        <v>10</v>
      </c>
      <c r="M1777" s="5">
        <v>3</v>
      </c>
      <c r="N1777" s="5" t="s">
        <v>3</v>
      </c>
      <c r="O1777" s="5">
        <v>0</v>
      </c>
      <c r="P1777" s="5">
        <f>ROUND(Source!ER1766,O1777)</f>
        <v>0</v>
      </c>
      <c r="Q1777" s="5"/>
      <c r="R1777" s="5"/>
      <c r="S1777" s="5"/>
      <c r="T1777" s="5"/>
      <c r="U1777" s="5"/>
      <c r="V1777" s="5"/>
      <c r="W1777" s="5">
        <v>0</v>
      </c>
      <c r="X1777" s="5">
        <v>1</v>
      </c>
      <c r="Y1777" s="5">
        <v>0</v>
      </c>
      <c r="Z1777" s="5">
        <v>0</v>
      </c>
      <c r="AA1777" s="5">
        <v>1</v>
      </c>
      <c r="AB1777" s="5">
        <v>0</v>
      </c>
    </row>
    <row r="1778" spans="1:28" x14ac:dyDescent="0.2">
      <c r="A1778" s="5">
        <v>50</v>
      </c>
      <c r="B1778" s="5">
        <v>0</v>
      </c>
      <c r="C1778" s="5">
        <v>0</v>
      </c>
      <c r="D1778" s="5">
        <v>1</v>
      </c>
      <c r="E1778" s="5">
        <v>203</v>
      </c>
      <c r="F1778" s="5">
        <f>ROUND(Source!Q1766,O1778)</f>
        <v>0</v>
      </c>
      <c r="G1778" s="5" t="s">
        <v>106</v>
      </c>
      <c r="H1778" s="5" t="s">
        <v>107</v>
      </c>
      <c r="I1778" s="5"/>
      <c r="J1778" s="5"/>
      <c r="K1778" s="5">
        <v>203</v>
      </c>
      <c r="L1778" s="5">
        <v>11</v>
      </c>
      <c r="M1778" s="5">
        <v>3</v>
      </c>
      <c r="N1778" s="5" t="s">
        <v>3</v>
      </c>
      <c r="O1778" s="5">
        <v>0</v>
      </c>
      <c r="P1778" s="5">
        <f>ROUND(Source!DI1766,O1778)</f>
        <v>0</v>
      </c>
      <c r="Q1778" s="5"/>
      <c r="R1778" s="5"/>
      <c r="S1778" s="5"/>
      <c r="T1778" s="5"/>
      <c r="U1778" s="5"/>
      <c r="V1778" s="5"/>
      <c r="W1778" s="5">
        <v>0</v>
      </c>
      <c r="X1778" s="5">
        <v>1</v>
      </c>
      <c r="Y1778" s="5">
        <v>0</v>
      </c>
      <c r="Z1778" s="5">
        <v>0</v>
      </c>
      <c r="AA1778" s="5">
        <v>1</v>
      </c>
      <c r="AB1778" s="5">
        <v>0</v>
      </c>
    </row>
    <row r="1779" spans="1:28" x14ac:dyDescent="0.2">
      <c r="A1779" s="5">
        <v>50</v>
      </c>
      <c r="B1779" s="5">
        <v>0</v>
      </c>
      <c r="C1779" s="5">
        <v>0</v>
      </c>
      <c r="D1779" s="5">
        <v>1</v>
      </c>
      <c r="E1779" s="5">
        <v>231</v>
      </c>
      <c r="F1779" s="5">
        <f>ROUND(Source!BB1766,O1779)</f>
        <v>0</v>
      </c>
      <c r="G1779" s="5" t="s">
        <v>108</v>
      </c>
      <c r="H1779" s="5" t="s">
        <v>109</v>
      </c>
      <c r="I1779" s="5"/>
      <c r="J1779" s="5"/>
      <c r="K1779" s="5">
        <v>231</v>
      </c>
      <c r="L1779" s="5">
        <v>12</v>
      </c>
      <c r="M1779" s="5">
        <v>3</v>
      </c>
      <c r="N1779" s="5" t="s">
        <v>3</v>
      </c>
      <c r="O1779" s="5">
        <v>0</v>
      </c>
      <c r="P1779" s="5">
        <f>ROUND(Source!ET1766,O1779)</f>
        <v>0</v>
      </c>
      <c r="Q1779" s="5"/>
      <c r="R1779" s="5"/>
      <c r="S1779" s="5"/>
      <c r="T1779" s="5"/>
      <c r="U1779" s="5"/>
      <c r="V1779" s="5"/>
      <c r="W1779" s="5">
        <v>0</v>
      </c>
      <c r="X1779" s="5">
        <v>1</v>
      </c>
      <c r="Y1779" s="5">
        <v>0</v>
      </c>
      <c r="Z1779" s="5">
        <v>0</v>
      </c>
      <c r="AA1779" s="5">
        <v>1</v>
      </c>
      <c r="AB1779" s="5">
        <v>0</v>
      </c>
    </row>
    <row r="1780" spans="1:28" x14ac:dyDescent="0.2">
      <c r="A1780" s="5">
        <v>50</v>
      </c>
      <c r="B1780" s="5">
        <v>0</v>
      </c>
      <c r="C1780" s="5">
        <v>0</v>
      </c>
      <c r="D1780" s="5">
        <v>1</v>
      </c>
      <c r="E1780" s="5">
        <v>204</v>
      </c>
      <c r="F1780" s="5">
        <f>ROUND(Source!R1766,O1780)</f>
        <v>0</v>
      </c>
      <c r="G1780" s="5" t="s">
        <v>110</v>
      </c>
      <c r="H1780" s="5" t="s">
        <v>111</v>
      </c>
      <c r="I1780" s="5"/>
      <c r="J1780" s="5"/>
      <c r="K1780" s="5">
        <v>204</v>
      </c>
      <c r="L1780" s="5">
        <v>13</v>
      </c>
      <c r="M1780" s="5">
        <v>3</v>
      </c>
      <c r="N1780" s="5" t="s">
        <v>3</v>
      </c>
      <c r="O1780" s="5">
        <v>0</v>
      </c>
      <c r="P1780" s="5">
        <f>ROUND(Source!DJ1766,O1780)</f>
        <v>0</v>
      </c>
      <c r="Q1780" s="5"/>
      <c r="R1780" s="5"/>
      <c r="S1780" s="5"/>
      <c r="T1780" s="5"/>
      <c r="U1780" s="5"/>
      <c r="V1780" s="5"/>
      <c r="W1780" s="5">
        <v>0</v>
      </c>
      <c r="X1780" s="5">
        <v>1</v>
      </c>
      <c r="Y1780" s="5">
        <v>0</v>
      </c>
      <c r="Z1780" s="5">
        <v>0</v>
      </c>
      <c r="AA1780" s="5">
        <v>1</v>
      </c>
      <c r="AB1780" s="5">
        <v>0</v>
      </c>
    </row>
    <row r="1781" spans="1:28" x14ac:dyDescent="0.2">
      <c r="A1781" s="5">
        <v>50</v>
      </c>
      <c r="B1781" s="5">
        <v>0</v>
      </c>
      <c r="C1781" s="5">
        <v>0</v>
      </c>
      <c r="D1781" s="5">
        <v>1</v>
      </c>
      <c r="E1781" s="5">
        <v>205</v>
      </c>
      <c r="F1781" s="5">
        <f>ROUND(Source!S1766,O1781)</f>
        <v>0</v>
      </c>
      <c r="G1781" s="5" t="s">
        <v>112</v>
      </c>
      <c r="H1781" s="5" t="s">
        <v>113</v>
      </c>
      <c r="I1781" s="5"/>
      <c r="J1781" s="5"/>
      <c r="K1781" s="5">
        <v>205</v>
      </c>
      <c r="L1781" s="5">
        <v>14</v>
      </c>
      <c r="M1781" s="5">
        <v>3</v>
      </c>
      <c r="N1781" s="5" t="s">
        <v>3</v>
      </c>
      <c r="O1781" s="5">
        <v>0</v>
      </c>
      <c r="P1781" s="5">
        <f>ROUND(Source!DK1766,O1781)</f>
        <v>0</v>
      </c>
      <c r="Q1781" s="5"/>
      <c r="R1781" s="5"/>
      <c r="S1781" s="5"/>
      <c r="T1781" s="5"/>
      <c r="U1781" s="5"/>
      <c r="V1781" s="5"/>
      <c r="W1781" s="5">
        <v>0</v>
      </c>
      <c r="X1781" s="5">
        <v>1</v>
      </c>
      <c r="Y1781" s="5">
        <v>0</v>
      </c>
      <c r="Z1781" s="5">
        <v>0</v>
      </c>
      <c r="AA1781" s="5">
        <v>1</v>
      </c>
      <c r="AB1781" s="5">
        <v>0</v>
      </c>
    </row>
    <row r="1782" spans="1:28" x14ac:dyDescent="0.2">
      <c r="A1782" s="5">
        <v>50</v>
      </c>
      <c r="B1782" s="5">
        <v>0</v>
      </c>
      <c r="C1782" s="5">
        <v>0</v>
      </c>
      <c r="D1782" s="5">
        <v>1</v>
      </c>
      <c r="E1782" s="5">
        <v>232</v>
      </c>
      <c r="F1782" s="5">
        <f>ROUND(Source!BC1766,O1782)</f>
        <v>0</v>
      </c>
      <c r="G1782" s="5" t="s">
        <v>114</v>
      </c>
      <c r="H1782" s="5" t="s">
        <v>115</v>
      </c>
      <c r="I1782" s="5"/>
      <c r="J1782" s="5"/>
      <c r="K1782" s="5">
        <v>232</v>
      </c>
      <c r="L1782" s="5">
        <v>15</v>
      </c>
      <c r="M1782" s="5">
        <v>3</v>
      </c>
      <c r="N1782" s="5" t="s">
        <v>3</v>
      </c>
      <c r="O1782" s="5">
        <v>0</v>
      </c>
      <c r="P1782" s="5">
        <f>ROUND(Source!EU1766,O1782)</f>
        <v>0</v>
      </c>
      <c r="Q1782" s="5"/>
      <c r="R1782" s="5"/>
      <c r="S1782" s="5"/>
      <c r="T1782" s="5"/>
      <c r="U1782" s="5"/>
      <c r="V1782" s="5"/>
      <c r="W1782" s="5">
        <v>0</v>
      </c>
      <c r="X1782" s="5">
        <v>1</v>
      </c>
      <c r="Y1782" s="5">
        <v>0</v>
      </c>
      <c r="Z1782" s="5">
        <v>0</v>
      </c>
      <c r="AA1782" s="5">
        <v>1</v>
      </c>
      <c r="AB1782" s="5">
        <v>0</v>
      </c>
    </row>
    <row r="1783" spans="1:28" x14ac:dyDescent="0.2">
      <c r="A1783" s="5">
        <v>50</v>
      </c>
      <c r="B1783" s="5">
        <v>0</v>
      </c>
      <c r="C1783" s="5">
        <v>0</v>
      </c>
      <c r="D1783" s="5">
        <v>1</v>
      </c>
      <c r="E1783" s="5">
        <v>214</v>
      </c>
      <c r="F1783" s="5">
        <f>ROUND(Source!AS1766,O1783)</f>
        <v>0</v>
      </c>
      <c r="G1783" s="5" t="s">
        <v>116</v>
      </c>
      <c r="H1783" s="5" t="s">
        <v>117</v>
      </c>
      <c r="I1783" s="5"/>
      <c r="J1783" s="5"/>
      <c r="K1783" s="5">
        <v>214</v>
      </c>
      <c r="L1783" s="5">
        <v>16</v>
      </c>
      <c r="M1783" s="5">
        <v>3</v>
      </c>
      <c r="N1783" s="5" t="s">
        <v>3</v>
      </c>
      <c r="O1783" s="5">
        <v>0</v>
      </c>
      <c r="P1783" s="5">
        <f>ROUND(Source!EK1766,O1783)</f>
        <v>0</v>
      </c>
      <c r="Q1783" s="5"/>
      <c r="R1783" s="5"/>
      <c r="S1783" s="5"/>
      <c r="T1783" s="5"/>
      <c r="U1783" s="5"/>
      <c r="V1783" s="5"/>
      <c r="W1783" s="5">
        <v>0</v>
      </c>
      <c r="X1783" s="5">
        <v>1</v>
      </c>
      <c r="Y1783" s="5">
        <v>0</v>
      </c>
      <c r="Z1783" s="5">
        <v>0</v>
      </c>
      <c r="AA1783" s="5">
        <v>1</v>
      </c>
      <c r="AB1783" s="5">
        <v>0</v>
      </c>
    </row>
    <row r="1784" spans="1:28" x14ac:dyDescent="0.2">
      <c r="A1784" s="5">
        <v>50</v>
      </c>
      <c r="B1784" s="5">
        <v>0</v>
      </c>
      <c r="C1784" s="5">
        <v>0</v>
      </c>
      <c r="D1784" s="5">
        <v>1</v>
      </c>
      <c r="E1784" s="5">
        <v>215</v>
      </c>
      <c r="F1784" s="5">
        <f>ROUND(Source!AT1766,O1784)</f>
        <v>0</v>
      </c>
      <c r="G1784" s="5" t="s">
        <v>118</v>
      </c>
      <c r="H1784" s="5" t="s">
        <v>119</v>
      </c>
      <c r="I1784" s="5"/>
      <c r="J1784" s="5"/>
      <c r="K1784" s="5">
        <v>215</v>
      </c>
      <c r="L1784" s="5">
        <v>17</v>
      </c>
      <c r="M1784" s="5">
        <v>3</v>
      </c>
      <c r="N1784" s="5" t="s">
        <v>3</v>
      </c>
      <c r="O1784" s="5">
        <v>0</v>
      </c>
      <c r="P1784" s="5">
        <f>ROUND(Source!EL1766,O1784)</f>
        <v>0</v>
      </c>
      <c r="Q1784" s="5"/>
      <c r="R1784" s="5"/>
      <c r="S1784" s="5"/>
      <c r="T1784" s="5"/>
      <c r="U1784" s="5"/>
      <c r="V1784" s="5"/>
      <c r="W1784" s="5">
        <v>0</v>
      </c>
      <c r="X1784" s="5">
        <v>1</v>
      </c>
      <c r="Y1784" s="5">
        <v>0</v>
      </c>
      <c r="Z1784" s="5">
        <v>0</v>
      </c>
      <c r="AA1784" s="5">
        <v>1</v>
      </c>
      <c r="AB1784" s="5">
        <v>0</v>
      </c>
    </row>
    <row r="1785" spans="1:28" x14ac:dyDescent="0.2">
      <c r="A1785" s="5">
        <v>50</v>
      </c>
      <c r="B1785" s="5">
        <v>0</v>
      </c>
      <c r="C1785" s="5">
        <v>0</v>
      </c>
      <c r="D1785" s="5">
        <v>1</v>
      </c>
      <c r="E1785" s="5">
        <v>217</v>
      </c>
      <c r="F1785" s="5">
        <f>ROUND(Source!AU1766,O1785)</f>
        <v>0</v>
      </c>
      <c r="G1785" s="5" t="s">
        <v>120</v>
      </c>
      <c r="H1785" s="5" t="s">
        <v>121</v>
      </c>
      <c r="I1785" s="5"/>
      <c r="J1785" s="5"/>
      <c r="K1785" s="5">
        <v>217</v>
      </c>
      <c r="L1785" s="5">
        <v>18</v>
      </c>
      <c r="M1785" s="5">
        <v>3</v>
      </c>
      <c r="N1785" s="5" t="s">
        <v>3</v>
      </c>
      <c r="O1785" s="5">
        <v>0</v>
      </c>
      <c r="P1785" s="5">
        <f>ROUND(Source!EM1766,O1785)</f>
        <v>0</v>
      </c>
      <c r="Q1785" s="5"/>
      <c r="R1785" s="5"/>
      <c r="S1785" s="5"/>
      <c r="T1785" s="5"/>
      <c r="U1785" s="5"/>
      <c r="V1785" s="5"/>
      <c r="W1785" s="5">
        <v>0</v>
      </c>
      <c r="X1785" s="5">
        <v>1</v>
      </c>
      <c r="Y1785" s="5">
        <v>0</v>
      </c>
      <c r="Z1785" s="5">
        <v>0</v>
      </c>
      <c r="AA1785" s="5">
        <v>1</v>
      </c>
      <c r="AB1785" s="5">
        <v>0</v>
      </c>
    </row>
    <row r="1786" spans="1:28" x14ac:dyDescent="0.2">
      <c r="A1786" s="5">
        <v>50</v>
      </c>
      <c r="B1786" s="5">
        <v>0</v>
      </c>
      <c r="C1786" s="5">
        <v>0</v>
      </c>
      <c r="D1786" s="5">
        <v>1</v>
      </c>
      <c r="E1786" s="5">
        <v>230</v>
      </c>
      <c r="F1786" s="5">
        <f>ROUND(Source!BA1766,O1786)</f>
        <v>0</v>
      </c>
      <c r="G1786" s="5" t="s">
        <v>122</v>
      </c>
      <c r="H1786" s="5" t="s">
        <v>123</v>
      </c>
      <c r="I1786" s="5"/>
      <c r="J1786" s="5"/>
      <c r="K1786" s="5">
        <v>230</v>
      </c>
      <c r="L1786" s="5">
        <v>19</v>
      </c>
      <c r="M1786" s="5">
        <v>3</v>
      </c>
      <c r="N1786" s="5" t="s">
        <v>3</v>
      </c>
      <c r="O1786" s="5">
        <v>0</v>
      </c>
      <c r="P1786" s="5">
        <f>ROUND(Source!ES1766,O1786)</f>
        <v>0</v>
      </c>
      <c r="Q1786" s="5"/>
      <c r="R1786" s="5"/>
      <c r="S1786" s="5"/>
      <c r="T1786" s="5"/>
      <c r="U1786" s="5"/>
      <c r="V1786" s="5"/>
      <c r="W1786" s="5">
        <v>0</v>
      </c>
      <c r="X1786" s="5">
        <v>1</v>
      </c>
      <c r="Y1786" s="5">
        <v>0</v>
      </c>
      <c r="Z1786" s="5">
        <v>0</v>
      </c>
      <c r="AA1786" s="5">
        <v>1</v>
      </c>
      <c r="AB1786" s="5">
        <v>0</v>
      </c>
    </row>
    <row r="1787" spans="1:28" x14ac:dyDescent="0.2">
      <c r="A1787" s="5">
        <v>50</v>
      </c>
      <c r="B1787" s="5">
        <v>0</v>
      </c>
      <c r="C1787" s="5">
        <v>0</v>
      </c>
      <c r="D1787" s="5">
        <v>1</v>
      </c>
      <c r="E1787" s="5">
        <v>206</v>
      </c>
      <c r="F1787" s="5">
        <f>ROUND(Source!T1766,O1787)</f>
        <v>0</v>
      </c>
      <c r="G1787" s="5" t="s">
        <v>124</v>
      </c>
      <c r="H1787" s="5" t="s">
        <v>125</v>
      </c>
      <c r="I1787" s="5"/>
      <c r="J1787" s="5"/>
      <c r="K1787" s="5">
        <v>206</v>
      </c>
      <c r="L1787" s="5">
        <v>20</v>
      </c>
      <c r="M1787" s="5">
        <v>3</v>
      </c>
      <c r="N1787" s="5" t="s">
        <v>3</v>
      </c>
      <c r="O1787" s="5">
        <v>0</v>
      </c>
      <c r="P1787" s="5">
        <f>ROUND(Source!DL1766,O1787)</f>
        <v>0</v>
      </c>
      <c r="Q1787" s="5"/>
      <c r="R1787" s="5"/>
      <c r="S1787" s="5"/>
      <c r="T1787" s="5"/>
      <c r="U1787" s="5"/>
      <c r="V1787" s="5"/>
      <c r="W1787" s="5">
        <v>0</v>
      </c>
      <c r="X1787" s="5">
        <v>1</v>
      </c>
      <c r="Y1787" s="5">
        <v>0</v>
      </c>
      <c r="Z1787" s="5">
        <v>0</v>
      </c>
      <c r="AA1787" s="5">
        <v>1</v>
      </c>
      <c r="AB1787" s="5">
        <v>0</v>
      </c>
    </row>
    <row r="1788" spans="1:28" x14ac:dyDescent="0.2">
      <c r="A1788" s="5">
        <v>50</v>
      </c>
      <c r="B1788" s="5">
        <v>0</v>
      </c>
      <c r="C1788" s="5">
        <v>0</v>
      </c>
      <c r="D1788" s="5">
        <v>1</v>
      </c>
      <c r="E1788" s="5">
        <v>207</v>
      </c>
      <c r="F1788" s="5">
        <f>Source!U1766</f>
        <v>0</v>
      </c>
      <c r="G1788" s="5" t="s">
        <v>126</v>
      </c>
      <c r="H1788" s="5" t="s">
        <v>127</v>
      </c>
      <c r="I1788" s="5"/>
      <c r="J1788" s="5"/>
      <c r="K1788" s="5">
        <v>207</v>
      </c>
      <c r="L1788" s="5">
        <v>21</v>
      </c>
      <c r="M1788" s="5">
        <v>3</v>
      </c>
      <c r="N1788" s="5" t="s">
        <v>3</v>
      </c>
      <c r="O1788" s="5">
        <v>-1</v>
      </c>
      <c r="P1788" s="5">
        <f>Source!DM1766</f>
        <v>0</v>
      </c>
      <c r="Q1788" s="5"/>
      <c r="R1788" s="5"/>
      <c r="S1788" s="5"/>
      <c r="T1788" s="5"/>
      <c r="U1788" s="5"/>
      <c r="V1788" s="5"/>
      <c r="W1788" s="5">
        <v>0</v>
      </c>
      <c r="X1788" s="5">
        <v>1</v>
      </c>
      <c r="Y1788" s="5">
        <v>0</v>
      </c>
      <c r="Z1788" s="5">
        <v>0</v>
      </c>
      <c r="AA1788" s="5">
        <v>1</v>
      </c>
      <c r="AB1788" s="5">
        <v>0</v>
      </c>
    </row>
    <row r="1789" spans="1:28" x14ac:dyDescent="0.2">
      <c r="A1789" s="5">
        <v>50</v>
      </c>
      <c r="B1789" s="5">
        <v>0</v>
      </c>
      <c r="C1789" s="5">
        <v>0</v>
      </c>
      <c r="D1789" s="5">
        <v>1</v>
      </c>
      <c r="E1789" s="5">
        <v>208</v>
      </c>
      <c r="F1789" s="5">
        <f>Source!V1766</f>
        <v>0</v>
      </c>
      <c r="G1789" s="5" t="s">
        <v>128</v>
      </c>
      <c r="H1789" s="5" t="s">
        <v>129</v>
      </c>
      <c r="I1789" s="5"/>
      <c r="J1789" s="5"/>
      <c r="K1789" s="5">
        <v>208</v>
      </c>
      <c r="L1789" s="5">
        <v>22</v>
      </c>
      <c r="M1789" s="5">
        <v>3</v>
      </c>
      <c r="N1789" s="5" t="s">
        <v>3</v>
      </c>
      <c r="O1789" s="5">
        <v>-1</v>
      </c>
      <c r="P1789" s="5">
        <f>Source!DN1766</f>
        <v>0</v>
      </c>
      <c r="Q1789" s="5"/>
      <c r="R1789" s="5"/>
      <c r="S1789" s="5"/>
      <c r="T1789" s="5"/>
      <c r="U1789" s="5"/>
      <c r="V1789" s="5"/>
      <c r="W1789" s="5">
        <v>0</v>
      </c>
      <c r="X1789" s="5">
        <v>1</v>
      </c>
      <c r="Y1789" s="5">
        <v>0</v>
      </c>
      <c r="Z1789" s="5">
        <v>0</v>
      </c>
      <c r="AA1789" s="5">
        <v>1</v>
      </c>
      <c r="AB1789" s="5">
        <v>0</v>
      </c>
    </row>
    <row r="1790" spans="1:28" x14ac:dyDescent="0.2">
      <c r="A1790" s="5">
        <v>50</v>
      </c>
      <c r="B1790" s="5">
        <v>0</v>
      </c>
      <c r="C1790" s="5">
        <v>0</v>
      </c>
      <c r="D1790" s="5">
        <v>1</v>
      </c>
      <c r="E1790" s="5">
        <v>209</v>
      </c>
      <c r="F1790" s="5">
        <f>ROUND(Source!W1766,O1790)</f>
        <v>0</v>
      </c>
      <c r="G1790" s="5" t="s">
        <v>130</v>
      </c>
      <c r="H1790" s="5" t="s">
        <v>131</v>
      </c>
      <c r="I1790" s="5"/>
      <c r="J1790" s="5"/>
      <c r="K1790" s="5">
        <v>209</v>
      </c>
      <c r="L1790" s="5">
        <v>23</v>
      </c>
      <c r="M1790" s="5">
        <v>3</v>
      </c>
      <c r="N1790" s="5" t="s">
        <v>3</v>
      </c>
      <c r="O1790" s="5">
        <v>0</v>
      </c>
      <c r="P1790" s="5">
        <f>ROUND(Source!DO1766,O1790)</f>
        <v>0</v>
      </c>
      <c r="Q1790" s="5"/>
      <c r="R1790" s="5"/>
      <c r="S1790" s="5"/>
      <c r="T1790" s="5"/>
      <c r="U1790" s="5"/>
      <c r="V1790" s="5"/>
      <c r="W1790" s="5">
        <v>0</v>
      </c>
      <c r="X1790" s="5">
        <v>1</v>
      </c>
      <c r="Y1790" s="5">
        <v>0</v>
      </c>
      <c r="Z1790" s="5">
        <v>0</v>
      </c>
      <c r="AA1790" s="5">
        <v>1</v>
      </c>
      <c r="AB1790" s="5">
        <v>0</v>
      </c>
    </row>
    <row r="1791" spans="1:28" x14ac:dyDescent="0.2">
      <c r="A1791" s="5">
        <v>50</v>
      </c>
      <c r="B1791" s="5">
        <v>0</v>
      </c>
      <c r="C1791" s="5">
        <v>0</v>
      </c>
      <c r="D1791" s="5">
        <v>1</v>
      </c>
      <c r="E1791" s="5">
        <v>233</v>
      </c>
      <c r="F1791" s="5">
        <f>ROUND(Source!BD1766,O1791)</f>
        <v>0</v>
      </c>
      <c r="G1791" s="5" t="s">
        <v>132</v>
      </c>
      <c r="H1791" s="5" t="s">
        <v>133</v>
      </c>
      <c r="I1791" s="5"/>
      <c r="J1791" s="5"/>
      <c r="K1791" s="5">
        <v>233</v>
      </c>
      <c r="L1791" s="5">
        <v>24</v>
      </c>
      <c r="M1791" s="5">
        <v>3</v>
      </c>
      <c r="N1791" s="5" t="s">
        <v>3</v>
      </c>
      <c r="O1791" s="5">
        <v>0</v>
      </c>
      <c r="P1791" s="5">
        <f>ROUND(Source!EV1766,O1791)</f>
        <v>0</v>
      </c>
      <c r="Q1791" s="5"/>
      <c r="R1791" s="5"/>
      <c r="S1791" s="5"/>
      <c r="T1791" s="5"/>
      <c r="U1791" s="5"/>
      <c r="V1791" s="5"/>
      <c r="W1791" s="5">
        <v>0</v>
      </c>
      <c r="X1791" s="5">
        <v>1</v>
      </c>
      <c r="Y1791" s="5">
        <v>0</v>
      </c>
      <c r="Z1791" s="5">
        <v>0</v>
      </c>
      <c r="AA1791" s="5">
        <v>1</v>
      </c>
      <c r="AB1791" s="5">
        <v>0</v>
      </c>
    </row>
    <row r="1792" spans="1:28" x14ac:dyDescent="0.2">
      <c r="A1792" s="5">
        <v>50</v>
      </c>
      <c r="B1792" s="5">
        <v>0</v>
      </c>
      <c r="C1792" s="5">
        <v>0</v>
      </c>
      <c r="D1792" s="5">
        <v>1</v>
      </c>
      <c r="E1792" s="5">
        <v>210</v>
      </c>
      <c r="F1792" s="5">
        <f>ROUND(Source!X1766,O1792)</f>
        <v>0</v>
      </c>
      <c r="G1792" s="5" t="s">
        <v>134</v>
      </c>
      <c r="H1792" s="5" t="s">
        <v>135</v>
      </c>
      <c r="I1792" s="5"/>
      <c r="J1792" s="5"/>
      <c r="K1792" s="5">
        <v>210</v>
      </c>
      <c r="L1792" s="5">
        <v>25</v>
      </c>
      <c r="M1792" s="5">
        <v>3</v>
      </c>
      <c r="N1792" s="5" t="s">
        <v>3</v>
      </c>
      <c r="O1792" s="5">
        <v>0</v>
      </c>
      <c r="P1792" s="5">
        <f>ROUND(Source!DP1766,O1792)</f>
        <v>0</v>
      </c>
      <c r="Q1792" s="5"/>
      <c r="R1792" s="5"/>
      <c r="S1792" s="5"/>
      <c r="T1792" s="5"/>
      <c r="U1792" s="5"/>
      <c r="V1792" s="5"/>
      <c r="W1792" s="5">
        <v>0</v>
      </c>
      <c r="X1792" s="5">
        <v>1</v>
      </c>
      <c r="Y1792" s="5">
        <v>0</v>
      </c>
      <c r="Z1792" s="5">
        <v>0</v>
      </c>
      <c r="AA1792" s="5">
        <v>1</v>
      </c>
      <c r="AB1792" s="5">
        <v>0</v>
      </c>
    </row>
    <row r="1793" spans="1:255" x14ac:dyDescent="0.2">
      <c r="A1793" s="5">
        <v>50</v>
      </c>
      <c r="B1793" s="5">
        <v>0</v>
      </c>
      <c r="C1793" s="5">
        <v>0</v>
      </c>
      <c r="D1793" s="5">
        <v>1</v>
      </c>
      <c r="E1793" s="5">
        <v>211</v>
      </c>
      <c r="F1793" s="5">
        <f>ROUND(Source!Y1766,O1793)</f>
        <v>0</v>
      </c>
      <c r="G1793" s="5" t="s">
        <v>136</v>
      </c>
      <c r="H1793" s="5" t="s">
        <v>137</v>
      </c>
      <c r="I1793" s="5"/>
      <c r="J1793" s="5"/>
      <c r="K1793" s="5">
        <v>211</v>
      </c>
      <c r="L1793" s="5">
        <v>26</v>
      </c>
      <c r="M1793" s="5">
        <v>3</v>
      </c>
      <c r="N1793" s="5" t="s">
        <v>3</v>
      </c>
      <c r="O1793" s="5">
        <v>0</v>
      </c>
      <c r="P1793" s="5">
        <f>ROUND(Source!DQ1766,O1793)</f>
        <v>0</v>
      </c>
      <c r="Q1793" s="5"/>
      <c r="R1793" s="5"/>
      <c r="S1793" s="5"/>
      <c r="T1793" s="5"/>
      <c r="U1793" s="5"/>
      <c r="V1793" s="5"/>
      <c r="W1793" s="5">
        <v>0</v>
      </c>
      <c r="X1793" s="5">
        <v>1</v>
      </c>
      <c r="Y1793" s="5">
        <v>0</v>
      </c>
      <c r="Z1793" s="5">
        <v>0</v>
      </c>
      <c r="AA1793" s="5">
        <v>1</v>
      </c>
      <c r="AB1793" s="5">
        <v>0</v>
      </c>
    </row>
    <row r="1794" spans="1:255" x14ac:dyDescent="0.2">
      <c r="A1794" s="5">
        <v>50</v>
      </c>
      <c r="B1794" s="5">
        <v>0</v>
      </c>
      <c r="C1794" s="5">
        <v>0</v>
      </c>
      <c r="D1794" s="5">
        <v>1</v>
      </c>
      <c r="E1794" s="5">
        <v>224</v>
      </c>
      <c r="F1794" s="5">
        <f>ROUND(Source!AR1766,O1794)</f>
        <v>0</v>
      </c>
      <c r="G1794" s="5" t="s">
        <v>138</v>
      </c>
      <c r="H1794" s="5" t="s">
        <v>139</v>
      </c>
      <c r="I1794" s="5"/>
      <c r="J1794" s="5"/>
      <c r="K1794" s="5">
        <v>224</v>
      </c>
      <c r="L1794" s="5">
        <v>27</v>
      </c>
      <c r="M1794" s="5">
        <v>3</v>
      </c>
      <c r="N1794" s="5" t="s">
        <v>3</v>
      </c>
      <c r="O1794" s="5">
        <v>0</v>
      </c>
      <c r="P1794" s="5">
        <f>ROUND(Source!EJ1766,O1794)</f>
        <v>0</v>
      </c>
      <c r="Q1794" s="5"/>
      <c r="R1794" s="5"/>
      <c r="S1794" s="5"/>
      <c r="T1794" s="5"/>
      <c r="U1794" s="5"/>
      <c r="V1794" s="5"/>
      <c r="W1794" s="5">
        <v>0</v>
      </c>
      <c r="X1794" s="5">
        <v>1</v>
      </c>
      <c r="Y1794" s="5">
        <v>0</v>
      </c>
      <c r="Z1794" s="5">
        <v>0</v>
      </c>
      <c r="AA1794" s="5">
        <v>1</v>
      </c>
      <c r="AB1794" s="5">
        <v>0</v>
      </c>
    </row>
    <row r="1796" spans="1:255" x14ac:dyDescent="0.2">
      <c r="A1796" s="1">
        <v>5</v>
      </c>
      <c r="B1796" s="1">
        <v>1</v>
      </c>
      <c r="C1796" s="1"/>
      <c r="D1796" s="1">
        <f>ROW(A1887)</f>
        <v>1887</v>
      </c>
      <c r="E1796" s="1"/>
      <c r="F1796" s="1" t="s">
        <v>141</v>
      </c>
      <c r="G1796" s="1" t="s">
        <v>779</v>
      </c>
      <c r="H1796" s="1" t="s">
        <v>3</v>
      </c>
      <c r="I1796" s="1">
        <v>0</v>
      </c>
      <c r="J1796" s="1"/>
      <c r="K1796" s="1">
        <v>0</v>
      </c>
      <c r="L1796" s="1"/>
      <c r="M1796" s="1" t="s">
        <v>3</v>
      </c>
      <c r="N1796" s="1"/>
      <c r="O1796" s="1"/>
      <c r="P1796" s="1"/>
      <c r="Q1796" s="1"/>
      <c r="R1796" s="1"/>
      <c r="S1796" s="1">
        <v>0</v>
      </c>
      <c r="T1796" s="1">
        <v>0</v>
      </c>
      <c r="U1796" s="1" t="s">
        <v>3</v>
      </c>
      <c r="V1796" s="1">
        <v>0</v>
      </c>
      <c r="W1796" s="1"/>
      <c r="X1796" s="1"/>
      <c r="Y1796" s="1"/>
      <c r="Z1796" s="1"/>
      <c r="AA1796" s="1"/>
      <c r="AB1796" s="1" t="s">
        <v>3</v>
      </c>
      <c r="AC1796" s="1" t="s">
        <v>3</v>
      </c>
      <c r="AD1796" s="1" t="s">
        <v>3</v>
      </c>
      <c r="AE1796" s="1" t="s">
        <v>3</v>
      </c>
      <c r="AF1796" s="1" t="s">
        <v>3</v>
      </c>
      <c r="AG1796" s="1" t="s">
        <v>3</v>
      </c>
      <c r="AH1796" s="1"/>
      <c r="AI1796" s="1"/>
      <c r="AJ1796" s="1"/>
      <c r="AK1796" s="1"/>
      <c r="AL1796" s="1"/>
      <c r="AM1796" s="1"/>
      <c r="AN1796" s="1"/>
      <c r="AO1796" s="1"/>
      <c r="AP1796" s="1" t="s">
        <v>3</v>
      </c>
      <c r="AQ1796" s="1" t="s">
        <v>3</v>
      </c>
      <c r="AR1796" s="1" t="s">
        <v>3</v>
      </c>
      <c r="AS1796" s="1"/>
      <c r="AT1796" s="1"/>
      <c r="AU1796" s="1"/>
      <c r="AV1796" s="1"/>
      <c r="AW1796" s="1"/>
      <c r="AX1796" s="1"/>
      <c r="AY1796" s="1"/>
      <c r="AZ1796" s="1" t="s">
        <v>3</v>
      </c>
      <c r="BA1796" s="1"/>
      <c r="BB1796" s="1" t="s">
        <v>3</v>
      </c>
      <c r="BC1796" s="1" t="s">
        <v>3</v>
      </c>
      <c r="BD1796" s="1" t="s">
        <v>3</v>
      </c>
      <c r="BE1796" s="1" t="s">
        <v>3</v>
      </c>
      <c r="BF1796" s="1" t="s">
        <v>3</v>
      </c>
      <c r="BG1796" s="1" t="s">
        <v>3</v>
      </c>
      <c r="BH1796" s="1" t="s">
        <v>3</v>
      </c>
      <c r="BI1796" s="1" t="s">
        <v>3</v>
      </c>
      <c r="BJ1796" s="1" t="s">
        <v>3</v>
      </c>
      <c r="BK1796" s="1" t="s">
        <v>3</v>
      </c>
      <c r="BL1796" s="1" t="s">
        <v>3</v>
      </c>
      <c r="BM1796" s="1" t="s">
        <v>3</v>
      </c>
      <c r="BN1796" s="1" t="s">
        <v>3</v>
      </c>
      <c r="BO1796" s="1" t="s">
        <v>3</v>
      </c>
      <c r="BP1796" s="1" t="s">
        <v>3</v>
      </c>
      <c r="BQ1796" s="1"/>
      <c r="BR1796" s="1"/>
      <c r="BS1796" s="1"/>
      <c r="BT1796" s="1"/>
      <c r="BU1796" s="1"/>
      <c r="BV1796" s="1"/>
      <c r="BW1796" s="1"/>
      <c r="BX1796" s="1">
        <v>0</v>
      </c>
      <c r="BY1796" s="1"/>
      <c r="BZ1796" s="1"/>
      <c r="CA1796" s="1"/>
      <c r="CB1796" s="1"/>
      <c r="CC1796" s="1"/>
      <c r="CD1796" s="1"/>
      <c r="CE1796" s="1"/>
      <c r="CF1796" s="1"/>
      <c r="CG1796" s="1"/>
      <c r="CH1796" s="1"/>
      <c r="CI1796" s="1"/>
      <c r="CJ1796" s="1">
        <v>0</v>
      </c>
    </row>
    <row r="1798" spans="1:255" x14ac:dyDescent="0.2">
      <c r="A1798" s="3">
        <v>52</v>
      </c>
      <c r="B1798" s="3">
        <f t="shared" ref="B1798:G1798" si="1471">B1887</f>
        <v>1</v>
      </c>
      <c r="C1798" s="3">
        <f t="shared" si="1471"/>
        <v>5</v>
      </c>
      <c r="D1798" s="3">
        <f t="shared" si="1471"/>
        <v>1796</v>
      </c>
      <c r="E1798" s="3">
        <f t="shared" si="1471"/>
        <v>0</v>
      </c>
      <c r="F1798" s="3" t="str">
        <f t="shared" si="1471"/>
        <v>Новый подраздел</v>
      </c>
      <c r="G1798" s="3" t="str">
        <f t="shared" si="1471"/>
        <v>Санузел котельной</v>
      </c>
      <c r="H1798" s="3"/>
      <c r="I1798" s="3"/>
      <c r="J1798" s="3"/>
      <c r="K1798" s="3"/>
      <c r="L1798" s="3"/>
      <c r="M1798" s="3"/>
      <c r="N1798" s="3"/>
      <c r="O1798" s="3">
        <f t="shared" ref="O1798:AT1798" si="1472">O1887</f>
        <v>0</v>
      </c>
      <c r="P1798" s="3">
        <f t="shared" si="1472"/>
        <v>0</v>
      </c>
      <c r="Q1798" s="3">
        <f t="shared" si="1472"/>
        <v>0</v>
      </c>
      <c r="R1798" s="3">
        <f t="shared" si="1472"/>
        <v>0</v>
      </c>
      <c r="S1798" s="3">
        <f t="shared" si="1472"/>
        <v>0</v>
      </c>
      <c r="T1798" s="3">
        <f t="shared" si="1472"/>
        <v>0</v>
      </c>
      <c r="U1798" s="3">
        <f t="shared" si="1472"/>
        <v>0</v>
      </c>
      <c r="V1798" s="3">
        <f t="shared" si="1472"/>
        <v>0</v>
      </c>
      <c r="W1798" s="3">
        <f t="shared" si="1472"/>
        <v>0</v>
      </c>
      <c r="X1798" s="3">
        <f t="shared" si="1472"/>
        <v>0</v>
      </c>
      <c r="Y1798" s="3">
        <f t="shared" si="1472"/>
        <v>0</v>
      </c>
      <c r="Z1798" s="3">
        <f t="shared" si="1472"/>
        <v>0</v>
      </c>
      <c r="AA1798" s="3">
        <f t="shared" si="1472"/>
        <v>0</v>
      </c>
      <c r="AB1798" s="3">
        <f t="shared" si="1472"/>
        <v>0</v>
      </c>
      <c r="AC1798" s="3">
        <f t="shared" si="1472"/>
        <v>0</v>
      </c>
      <c r="AD1798" s="3">
        <f t="shared" si="1472"/>
        <v>0</v>
      </c>
      <c r="AE1798" s="3">
        <f t="shared" si="1472"/>
        <v>0</v>
      </c>
      <c r="AF1798" s="3">
        <f t="shared" si="1472"/>
        <v>0</v>
      </c>
      <c r="AG1798" s="3">
        <f t="shared" si="1472"/>
        <v>0</v>
      </c>
      <c r="AH1798" s="3">
        <f t="shared" si="1472"/>
        <v>0</v>
      </c>
      <c r="AI1798" s="3">
        <f t="shared" si="1472"/>
        <v>0</v>
      </c>
      <c r="AJ1798" s="3">
        <f t="shared" si="1472"/>
        <v>0</v>
      </c>
      <c r="AK1798" s="3">
        <f t="shared" si="1472"/>
        <v>0</v>
      </c>
      <c r="AL1798" s="3">
        <f t="shared" si="1472"/>
        <v>0</v>
      </c>
      <c r="AM1798" s="3">
        <f t="shared" si="1472"/>
        <v>0</v>
      </c>
      <c r="AN1798" s="3">
        <f t="shared" si="1472"/>
        <v>0</v>
      </c>
      <c r="AO1798" s="3">
        <f t="shared" si="1472"/>
        <v>0</v>
      </c>
      <c r="AP1798" s="3">
        <f t="shared" si="1472"/>
        <v>0</v>
      </c>
      <c r="AQ1798" s="3">
        <f t="shared" si="1472"/>
        <v>0</v>
      </c>
      <c r="AR1798" s="3">
        <f t="shared" si="1472"/>
        <v>0</v>
      </c>
      <c r="AS1798" s="3">
        <f t="shared" si="1472"/>
        <v>0</v>
      </c>
      <c r="AT1798" s="3">
        <f t="shared" si="1472"/>
        <v>0</v>
      </c>
      <c r="AU1798" s="3">
        <f t="shared" ref="AU1798:BZ1798" si="1473">AU1887</f>
        <v>0</v>
      </c>
      <c r="AV1798" s="3">
        <f t="shared" si="1473"/>
        <v>0</v>
      </c>
      <c r="AW1798" s="3">
        <f t="shared" si="1473"/>
        <v>0</v>
      </c>
      <c r="AX1798" s="3">
        <f t="shared" si="1473"/>
        <v>0</v>
      </c>
      <c r="AY1798" s="3">
        <f t="shared" si="1473"/>
        <v>0</v>
      </c>
      <c r="AZ1798" s="3">
        <f t="shared" si="1473"/>
        <v>0</v>
      </c>
      <c r="BA1798" s="3">
        <f t="shared" si="1473"/>
        <v>0</v>
      </c>
      <c r="BB1798" s="3">
        <f t="shared" si="1473"/>
        <v>0</v>
      </c>
      <c r="BC1798" s="3">
        <f t="shared" si="1473"/>
        <v>0</v>
      </c>
      <c r="BD1798" s="3">
        <f t="shared" si="1473"/>
        <v>0</v>
      </c>
      <c r="BE1798" s="3">
        <f t="shared" si="1473"/>
        <v>0</v>
      </c>
      <c r="BF1798" s="3">
        <f t="shared" si="1473"/>
        <v>0</v>
      </c>
      <c r="BG1798" s="3">
        <f t="shared" si="1473"/>
        <v>0</v>
      </c>
      <c r="BH1798" s="3">
        <f t="shared" si="1473"/>
        <v>0</v>
      </c>
      <c r="BI1798" s="3">
        <f t="shared" si="1473"/>
        <v>0</v>
      </c>
      <c r="BJ1798" s="3">
        <f t="shared" si="1473"/>
        <v>0</v>
      </c>
      <c r="BK1798" s="3">
        <f t="shared" si="1473"/>
        <v>0</v>
      </c>
      <c r="BL1798" s="3">
        <f t="shared" si="1473"/>
        <v>0</v>
      </c>
      <c r="BM1798" s="3">
        <f t="shared" si="1473"/>
        <v>0</v>
      </c>
      <c r="BN1798" s="3">
        <f t="shared" si="1473"/>
        <v>0</v>
      </c>
      <c r="BO1798" s="3">
        <f t="shared" si="1473"/>
        <v>0</v>
      </c>
      <c r="BP1798" s="3">
        <f t="shared" si="1473"/>
        <v>0</v>
      </c>
      <c r="BQ1798" s="3">
        <f t="shared" si="1473"/>
        <v>0</v>
      </c>
      <c r="BR1798" s="3">
        <f t="shared" si="1473"/>
        <v>0</v>
      </c>
      <c r="BS1798" s="3">
        <f t="shared" si="1473"/>
        <v>0</v>
      </c>
      <c r="BT1798" s="3">
        <f t="shared" si="1473"/>
        <v>0</v>
      </c>
      <c r="BU1798" s="3">
        <f t="shared" si="1473"/>
        <v>0</v>
      </c>
      <c r="BV1798" s="3">
        <f t="shared" si="1473"/>
        <v>0</v>
      </c>
      <c r="BW1798" s="3">
        <f t="shared" si="1473"/>
        <v>0</v>
      </c>
      <c r="BX1798" s="3">
        <f t="shared" si="1473"/>
        <v>0</v>
      </c>
      <c r="BY1798" s="3">
        <f t="shared" si="1473"/>
        <v>0</v>
      </c>
      <c r="BZ1798" s="3">
        <f t="shared" si="1473"/>
        <v>0</v>
      </c>
      <c r="CA1798" s="3">
        <f t="shared" ref="CA1798:DF1798" si="1474">CA1887</f>
        <v>0</v>
      </c>
      <c r="CB1798" s="3">
        <f t="shared" si="1474"/>
        <v>0</v>
      </c>
      <c r="CC1798" s="3">
        <f t="shared" si="1474"/>
        <v>0</v>
      </c>
      <c r="CD1798" s="3">
        <f t="shared" si="1474"/>
        <v>0</v>
      </c>
      <c r="CE1798" s="3">
        <f t="shared" si="1474"/>
        <v>0</v>
      </c>
      <c r="CF1798" s="3">
        <f t="shared" si="1474"/>
        <v>0</v>
      </c>
      <c r="CG1798" s="3">
        <f t="shared" si="1474"/>
        <v>0</v>
      </c>
      <c r="CH1798" s="3">
        <f t="shared" si="1474"/>
        <v>0</v>
      </c>
      <c r="CI1798" s="3">
        <f t="shared" si="1474"/>
        <v>0</v>
      </c>
      <c r="CJ1798" s="3">
        <f t="shared" si="1474"/>
        <v>0</v>
      </c>
      <c r="CK1798" s="3">
        <f t="shared" si="1474"/>
        <v>0</v>
      </c>
      <c r="CL1798" s="3">
        <f t="shared" si="1474"/>
        <v>0</v>
      </c>
      <c r="CM1798" s="3">
        <f t="shared" si="1474"/>
        <v>0</v>
      </c>
      <c r="CN1798" s="3">
        <f t="shared" si="1474"/>
        <v>0</v>
      </c>
      <c r="CO1798" s="3">
        <f t="shared" si="1474"/>
        <v>0</v>
      </c>
      <c r="CP1798" s="3">
        <f t="shared" si="1474"/>
        <v>0</v>
      </c>
      <c r="CQ1798" s="3">
        <f t="shared" si="1474"/>
        <v>0</v>
      </c>
      <c r="CR1798" s="3">
        <f t="shared" si="1474"/>
        <v>0</v>
      </c>
      <c r="CS1798" s="3">
        <f t="shared" si="1474"/>
        <v>0</v>
      </c>
      <c r="CT1798" s="3">
        <f t="shared" si="1474"/>
        <v>0</v>
      </c>
      <c r="CU1798" s="3">
        <f t="shared" si="1474"/>
        <v>0</v>
      </c>
      <c r="CV1798" s="3">
        <f t="shared" si="1474"/>
        <v>0</v>
      </c>
      <c r="CW1798" s="3">
        <f t="shared" si="1474"/>
        <v>0</v>
      </c>
      <c r="CX1798" s="3">
        <f t="shared" si="1474"/>
        <v>0</v>
      </c>
      <c r="CY1798" s="3">
        <f t="shared" si="1474"/>
        <v>0</v>
      </c>
      <c r="CZ1798" s="3">
        <f t="shared" si="1474"/>
        <v>0</v>
      </c>
      <c r="DA1798" s="3">
        <f t="shared" si="1474"/>
        <v>0</v>
      </c>
      <c r="DB1798" s="3">
        <f t="shared" si="1474"/>
        <v>0</v>
      </c>
      <c r="DC1798" s="3">
        <f t="shared" si="1474"/>
        <v>0</v>
      </c>
      <c r="DD1798" s="3">
        <f t="shared" si="1474"/>
        <v>0</v>
      </c>
      <c r="DE1798" s="3">
        <f t="shared" si="1474"/>
        <v>0</v>
      </c>
      <c r="DF1798" s="3">
        <f t="shared" si="1474"/>
        <v>0</v>
      </c>
      <c r="DG1798" s="4">
        <f t="shared" ref="DG1798:EL1798" si="1475">DG1887</f>
        <v>0</v>
      </c>
      <c r="DH1798" s="4">
        <f t="shared" si="1475"/>
        <v>0</v>
      </c>
      <c r="DI1798" s="4">
        <f t="shared" si="1475"/>
        <v>0</v>
      </c>
      <c r="DJ1798" s="4">
        <f t="shared" si="1475"/>
        <v>0</v>
      </c>
      <c r="DK1798" s="4">
        <f t="shared" si="1475"/>
        <v>0</v>
      </c>
      <c r="DL1798" s="4">
        <f t="shared" si="1475"/>
        <v>0</v>
      </c>
      <c r="DM1798" s="4">
        <f t="shared" si="1475"/>
        <v>0</v>
      </c>
      <c r="DN1798" s="4">
        <f t="shared" si="1475"/>
        <v>0</v>
      </c>
      <c r="DO1798" s="4">
        <f t="shared" si="1475"/>
        <v>0</v>
      </c>
      <c r="DP1798" s="4">
        <f t="shared" si="1475"/>
        <v>0</v>
      </c>
      <c r="DQ1798" s="4">
        <f t="shared" si="1475"/>
        <v>0</v>
      </c>
      <c r="DR1798" s="4">
        <f t="shared" si="1475"/>
        <v>0</v>
      </c>
      <c r="DS1798" s="4">
        <f t="shared" si="1475"/>
        <v>0</v>
      </c>
      <c r="DT1798" s="4">
        <f t="shared" si="1475"/>
        <v>0</v>
      </c>
      <c r="DU1798" s="4">
        <f t="shared" si="1475"/>
        <v>0</v>
      </c>
      <c r="DV1798" s="4">
        <f t="shared" si="1475"/>
        <v>0</v>
      </c>
      <c r="DW1798" s="4">
        <f t="shared" si="1475"/>
        <v>0</v>
      </c>
      <c r="DX1798" s="4">
        <f t="shared" si="1475"/>
        <v>0</v>
      </c>
      <c r="DY1798" s="4">
        <f t="shared" si="1475"/>
        <v>0</v>
      </c>
      <c r="DZ1798" s="4">
        <f t="shared" si="1475"/>
        <v>0</v>
      </c>
      <c r="EA1798" s="4">
        <f t="shared" si="1475"/>
        <v>0</v>
      </c>
      <c r="EB1798" s="4">
        <f t="shared" si="1475"/>
        <v>0</v>
      </c>
      <c r="EC1798" s="4">
        <f t="shared" si="1475"/>
        <v>0</v>
      </c>
      <c r="ED1798" s="4">
        <f t="shared" si="1475"/>
        <v>0</v>
      </c>
      <c r="EE1798" s="4">
        <f t="shared" si="1475"/>
        <v>0</v>
      </c>
      <c r="EF1798" s="4">
        <f t="shared" si="1475"/>
        <v>0</v>
      </c>
      <c r="EG1798" s="4">
        <f t="shared" si="1475"/>
        <v>0</v>
      </c>
      <c r="EH1798" s="4">
        <f t="shared" si="1475"/>
        <v>0</v>
      </c>
      <c r="EI1798" s="4">
        <f t="shared" si="1475"/>
        <v>0</v>
      </c>
      <c r="EJ1798" s="4">
        <f t="shared" si="1475"/>
        <v>0</v>
      </c>
      <c r="EK1798" s="4">
        <f t="shared" si="1475"/>
        <v>0</v>
      </c>
      <c r="EL1798" s="4">
        <f t="shared" si="1475"/>
        <v>0</v>
      </c>
      <c r="EM1798" s="4">
        <f t="shared" ref="EM1798:FR1798" si="1476">EM1887</f>
        <v>0</v>
      </c>
      <c r="EN1798" s="4">
        <f t="shared" si="1476"/>
        <v>0</v>
      </c>
      <c r="EO1798" s="4">
        <f t="shared" si="1476"/>
        <v>0</v>
      </c>
      <c r="EP1798" s="4">
        <f t="shared" si="1476"/>
        <v>0</v>
      </c>
      <c r="EQ1798" s="4">
        <f t="shared" si="1476"/>
        <v>0</v>
      </c>
      <c r="ER1798" s="4">
        <f t="shared" si="1476"/>
        <v>0</v>
      </c>
      <c r="ES1798" s="4">
        <f t="shared" si="1476"/>
        <v>0</v>
      </c>
      <c r="ET1798" s="4">
        <f t="shared" si="1476"/>
        <v>0</v>
      </c>
      <c r="EU1798" s="4">
        <f t="shared" si="1476"/>
        <v>0</v>
      </c>
      <c r="EV1798" s="4">
        <f t="shared" si="1476"/>
        <v>0</v>
      </c>
      <c r="EW1798" s="4">
        <f t="shared" si="1476"/>
        <v>0</v>
      </c>
      <c r="EX1798" s="4">
        <f t="shared" si="1476"/>
        <v>0</v>
      </c>
      <c r="EY1798" s="4">
        <f t="shared" si="1476"/>
        <v>0</v>
      </c>
      <c r="EZ1798" s="4">
        <f t="shared" si="1476"/>
        <v>0</v>
      </c>
      <c r="FA1798" s="4">
        <f t="shared" si="1476"/>
        <v>0</v>
      </c>
      <c r="FB1798" s="4">
        <f t="shared" si="1476"/>
        <v>0</v>
      </c>
      <c r="FC1798" s="4">
        <f t="shared" si="1476"/>
        <v>0</v>
      </c>
      <c r="FD1798" s="4">
        <f t="shared" si="1476"/>
        <v>0</v>
      </c>
      <c r="FE1798" s="4">
        <f t="shared" si="1476"/>
        <v>0</v>
      </c>
      <c r="FF1798" s="4">
        <f t="shared" si="1476"/>
        <v>0</v>
      </c>
      <c r="FG1798" s="4">
        <f t="shared" si="1476"/>
        <v>0</v>
      </c>
      <c r="FH1798" s="4">
        <f t="shared" si="1476"/>
        <v>0</v>
      </c>
      <c r="FI1798" s="4">
        <f t="shared" si="1476"/>
        <v>0</v>
      </c>
      <c r="FJ1798" s="4">
        <f t="shared" si="1476"/>
        <v>0</v>
      </c>
      <c r="FK1798" s="4">
        <f t="shared" si="1476"/>
        <v>0</v>
      </c>
      <c r="FL1798" s="4">
        <f t="shared" si="1476"/>
        <v>0</v>
      </c>
      <c r="FM1798" s="4">
        <f t="shared" si="1476"/>
        <v>0</v>
      </c>
      <c r="FN1798" s="4">
        <f t="shared" si="1476"/>
        <v>0</v>
      </c>
      <c r="FO1798" s="4">
        <f t="shared" si="1476"/>
        <v>0</v>
      </c>
      <c r="FP1798" s="4">
        <f t="shared" si="1476"/>
        <v>0</v>
      </c>
      <c r="FQ1798" s="4">
        <f t="shared" si="1476"/>
        <v>0</v>
      </c>
      <c r="FR1798" s="4">
        <f t="shared" si="1476"/>
        <v>0</v>
      </c>
      <c r="FS1798" s="4">
        <f t="shared" ref="FS1798:GX1798" si="1477">FS1887</f>
        <v>0</v>
      </c>
      <c r="FT1798" s="4">
        <f t="shared" si="1477"/>
        <v>0</v>
      </c>
      <c r="FU1798" s="4">
        <f t="shared" si="1477"/>
        <v>0</v>
      </c>
      <c r="FV1798" s="4">
        <f t="shared" si="1477"/>
        <v>0</v>
      </c>
      <c r="FW1798" s="4">
        <f t="shared" si="1477"/>
        <v>0</v>
      </c>
      <c r="FX1798" s="4">
        <f t="shared" si="1477"/>
        <v>0</v>
      </c>
      <c r="FY1798" s="4">
        <f t="shared" si="1477"/>
        <v>0</v>
      </c>
      <c r="FZ1798" s="4">
        <f t="shared" si="1477"/>
        <v>0</v>
      </c>
      <c r="GA1798" s="4">
        <f t="shared" si="1477"/>
        <v>0</v>
      </c>
      <c r="GB1798" s="4">
        <f t="shared" si="1477"/>
        <v>0</v>
      </c>
      <c r="GC1798" s="4">
        <f t="shared" si="1477"/>
        <v>0</v>
      </c>
      <c r="GD1798" s="4">
        <f t="shared" si="1477"/>
        <v>0</v>
      </c>
      <c r="GE1798" s="4">
        <f t="shared" si="1477"/>
        <v>0</v>
      </c>
      <c r="GF1798" s="4">
        <f t="shared" si="1477"/>
        <v>0</v>
      </c>
      <c r="GG1798" s="4">
        <f t="shared" si="1477"/>
        <v>0</v>
      </c>
      <c r="GH1798" s="4">
        <f t="shared" si="1477"/>
        <v>0</v>
      </c>
      <c r="GI1798" s="4">
        <f t="shared" si="1477"/>
        <v>0</v>
      </c>
      <c r="GJ1798" s="4">
        <f t="shared" si="1477"/>
        <v>0</v>
      </c>
      <c r="GK1798" s="4">
        <f t="shared" si="1477"/>
        <v>0</v>
      </c>
      <c r="GL1798" s="4">
        <f t="shared" si="1477"/>
        <v>0</v>
      </c>
      <c r="GM1798" s="4">
        <f t="shared" si="1477"/>
        <v>0</v>
      </c>
      <c r="GN1798" s="4">
        <f t="shared" si="1477"/>
        <v>0</v>
      </c>
      <c r="GO1798" s="4">
        <f t="shared" si="1477"/>
        <v>0</v>
      </c>
      <c r="GP1798" s="4">
        <f t="shared" si="1477"/>
        <v>0</v>
      </c>
      <c r="GQ1798" s="4">
        <f t="shared" si="1477"/>
        <v>0</v>
      </c>
      <c r="GR1798" s="4">
        <f t="shared" si="1477"/>
        <v>0</v>
      </c>
      <c r="GS1798" s="4">
        <f t="shared" si="1477"/>
        <v>0</v>
      </c>
      <c r="GT1798" s="4">
        <f t="shared" si="1477"/>
        <v>0</v>
      </c>
      <c r="GU1798" s="4">
        <f t="shared" si="1477"/>
        <v>0</v>
      </c>
      <c r="GV1798" s="4">
        <f t="shared" si="1477"/>
        <v>0</v>
      </c>
      <c r="GW1798" s="4">
        <f t="shared" si="1477"/>
        <v>0</v>
      </c>
      <c r="GX1798" s="4">
        <f t="shared" si="1477"/>
        <v>0</v>
      </c>
    </row>
    <row r="1800" spans="1:255" x14ac:dyDescent="0.2">
      <c r="A1800" s="2">
        <v>17</v>
      </c>
      <c r="B1800" s="2">
        <v>1</v>
      </c>
      <c r="C1800" s="2">
        <f>ROW(SmtRes!A1491)</f>
        <v>1491</v>
      </c>
      <c r="D1800" s="2">
        <f>ROW(EtalonRes!A1527)</f>
        <v>1527</v>
      </c>
      <c r="E1800" s="2" t="s">
        <v>780</v>
      </c>
      <c r="F1800" s="2" t="s">
        <v>158</v>
      </c>
      <c r="G1800" s="2" t="s">
        <v>159</v>
      </c>
      <c r="H1800" s="2" t="s">
        <v>160</v>
      </c>
      <c r="I1800" s="2">
        <v>0</v>
      </c>
      <c r="J1800" s="2">
        <v>0</v>
      </c>
      <c r="K1800" s="2">
        <v>0</v>
      </c>
      <c r="L1800" s="2">
        <v>3.2000000000000001E-2</v>
      </c>
      <c r="M1800" s="2">
        <v>0</v>
      </c>
      <c r="N1800" s="2">
        <f t="shared" ref="N1800:N1831" si="1478">ROUND(L1800-M1800,4)</f>
        <v>3.2000000000000001E-2</v>
      </c>
      <c r="O1800" s="2">
        <f t="shared" ref="O1800:O1831" si="1479">ROUND(CP1800,0)</f>
        <v>0</v>
      </c>
      <c r="P1800" s="2">
        <f t="shared" ref="P1800:P1831" si="1480">ROUND(CQ1800*I1800,0)</f>
        <v>0</v>
      </c>
      <c r="Q1800" s="2">
        <f t="shared" ref="Q1800:Q1831" si="1481">ROUND(CR1800*I1800,0)</f>
        <v>0</v>
      </c>
      <c r="R1800" s="2">
        <f t="shared" ref="R1800:R1831" si="1482">ROUND(CS1800*I1800,0)</f>
        <v>0</v>
      </c>
      <c r="S1800" s="2">
        <f t="shared" ref="S1800:S1831" si="1483">ROUND(CT1800*I1800,0)</f>
        <v>0</v>
      </c>
      <c r="T1800" s="2">
        <f t="shared" ref="T1800:T1831" si="1484">ROUND(CU1800*I1800,0)</f>
        <v>0</v>
      </c>
      <c r="U1800" s="2">
        <f t="shared" ref="U1800:U1831" si="1485">CV1800*I1800</f>
        <v>0</v>
      </c>
      <c r="V1800" s="2">
        <f t="shared" ref="V1800:V1831" si="1486">CW1800*I1800</f>
        <v>0</v>
      </c>
      <c r="W1800" s="2">
        <f t="shared" ref="W1800:W1831" si="1487">ROUND(CX1800*I1800,0)</f>
        <v>0</v>
      </c>
      <c r="X1800" s="2">
        <f t="shared" ref="X1800:X1831" si="1488">ROUND(CY1800,0)</f>
        <v>0</v>
      </c>
      <c r="Y1800" s="2">
        <f t="shared" ref="Y1800:Y1831" si="1489">ROUND(CZ1800,0)</f>
        <v>0</v>
      </c>
      <c r="Z1800" s="2"/>
      <c r="AA1800" s="2">
        <v>69726971</v>
      </c>
      <c r="AB1800" s="2">
        <f t="shared" ref="AB1800:AB1831" si="1490">ROUND((AC1800+AD1800+AF1800),2)</f>
        <v>31.54</v>
      </c>
      <c r="AC1800" s="2">
        <f>ROUND((ES1800+(SUM(SmtRes!BC1489:'SmtRes'!BC1491)+SUM(EtalonRes!AL1525:'EtalonRes'!AL1527))),2)</f>
        <v>0</v>
      </c>
      <c r="AD1800" s="2">
        <f t="shared" ref="AD1800:AD1823" si="1491">ROUND((((ET1800)-(EU1800))+AE1800),2)</f>
        <v>1.87</v>
      </c>
      <c r="AE1800" s="2">
        <f t="shared" ref="AE1800:AE1823" si="1492">ROUND((EU1800),2)</f>
        <v>0</v>
      </c>
      <c r="AF1800" s="2">
        <f t="shared" ref="AF1800:AF1823" si="1493">ROUND((EV1800),2)</f>
        <v>29.67</v>
      </c>
      <c r="AG1800" s="2">
        <f t="shared" ref="AG1800:AG1831" si="1494">ROUND((AP1800),2)</f>
        <v>0</v>
      </c>
      <c r="AH1800" s="2">
        <f t="shared" ref="AH1800:AH1823" si="1495">(EW1800)</f>
        <v>3.45</v>
      </c>
      <c r="AI1800" s="2">
        <f t="shared" ref="AI1800:AI1823" si="1496">(EX1800)</f>
        <v>0</v>
      </c>
      <c r="AJ1800" s="2">
        <f t="shared" ref="AJ1800:AJ1831" si="1497">(AS1800)</f>
        <v>0</v>
      </c>
      <c r="AK1800" s="2">
        <v>1532.16</v>
      </c>
      <c r="AL1800" s="2">
        <v>1500.62</v>
      </c>
      <c r="AM1800" s="2">
        <v>1.87</v>
      </c>
      <c r="AN1800" s="2">
        <v>0</v>
      </c>
      <c r="AO1800" s="2">
        <v>29.67</v>
      </c>
      <c r="AP1800" s="2">
        <v>0</v>
      </c>
      <c r="AQ1800" s="2">
        <v>3.45</v>
      </c>
      <c r="AR1800" s="2">
        <v>0</v>
      </c>
      <c r="AS1800" s="2">
        <v>0</v>
      </c>
      <c r="AT1800" s="2">
        <v>123</v>
      </c>
      <c r="AU1800" s="2">
        <v>75</v>
      </c>
      <c r="AV1800" s="2">
        <v>1</v>
      </c>
      <c r="AW1800" s="2">
        <v>1</v>
      </c>
      <c r="AX1800" s="2"/>
      <c r="AY1800" s="2"/>
      <c r="AZ1800" s="2">
        <v>1</v>
      </c>
      <c r="BA1800" s="2">
        <v>1</v>
      </c>
      <c r="BB1800" s="2">
        <v>1</v>
      </c>
      <c r="BC1800" s="2">
        <v>1</v>
      </c>
      <c r="BD1800" s="2" t="s">
        <v>3</v>
      </c>
      <c r="BE1800" s="2" t="s">
        <v>3</v>
      </c>
      <c r="BF1800" s="2" t="s">
        <v>3</v>
      </c>
      <c r="BG1800" s="2" t="s">
        <v>3</v>
      </c>
      <c r="BH1800" s="2">
        <v>0</v>
      </c>
      <c r="BI1800" s="2">
        <v>1</v>
      </c>
      <c r="BJ1800" s="2" t="s">
        <v>161</v>
      </c>
      <c r="BK1800" s="2"/>
      <c r="BL1800" s="2"/>
      <c r="BM1800" s="2">
        <v>11001</v>
      </c>
      <c r="BN1800" s="2">
        <v>0</v>
      </c>
      <c r="BO1800" s="2" t="s">
        <v>3</v>
      </c>
      <c r="BP1800" s="2">
        <v>0</v>
      </c>
      <c r="BQ1800" s="2">
        <v>2</v>
      </c>
      <c r="BR1800" s="2">
        <v>0</v>
      </c>
      <c r="BS1800" s="2">
        <v>1</v>
      </c>
      <c r="BT1800" s="2">
        <v>1</v>
      </c>
      <c r="BU1800" s="2">
        <v>1</v>
      </c>
      <c r="BV1800" s="2">
        <v>1</v>
      </c>
      <c r="BW1800" s="2">
        <v>1</v>
      </c>
      <c r="BX1800" s="2">
        <v>1</v>
      </c>
      <c r="BY1800" s="2" t="s">
        <v>3</v>
      </c>
      <c r="BZ1800" s="2">
        <v>123</v>
      </c>
      <c r="CA1800" s="2">
        <v>75</v>
      </c>
      <c r="CB1800" s="2" t="s">
        <v>3</v>
      </c>
      <c r="CC1800" s="2"/>
      <c r="CD1800" s="2"/>
      <c r="CE1800" s="2">
        <v>0</v>
      </c>
      <c r="CF1800" s="2">
        <v>0</v>
      </c>
      <c r="CG1800" s="2">
        <v>0</v>
      </c>
      <c r="CH1800" s="2">
        <v>136</v>
      </c>
      <c r="CI1800" s="2">
        <v>0</v>
      </c>
      <c r="CJ1800" s="2">
        <v>0</v>
      </c>
      <c r="CK1800" s="2">
        <v>0</v>
      </c>
      <c r="CL1800" s="2">
        <v>0</v>
      </c>
      <c r="CM1800" s="2">
        <v>0</v>
      </c>
      <c r="CN1800" s="2" t="s">
        <v>3</v>
      </c>
      <c r="CO1800" s="2">
        <v>0</v>
      </c>
      <c r="CP1800" s="2">
        <f t="shared" ref="CP1800:CP1831" si="1498">(P1800+Q1800+S1800)</f>
        <v>0</v>
      </c>
      <c r="CQ1800" s="2">
        <f t="shared" ref="CQ1800:CQ1831" si="1499">AC1800*BC1800</f>
        <v>0</v>
      </c>
      <c r="CR1800" s="2">
        <f t="shared" ref="CR1800:CR1831" si="1500">AD1800*BB1800</f>
        <v>1.87</v>
      </c>
      <c r="CS1800" s="2">
        <f t="shared" ref="CS1800:CS1831" si="1501">AE1800*BS1800</f>
        <v>0</v>
      </c>
      <c r="CT1800" s="2">
        <f t="shared" ref="CT1800:CT1831" si="1502">AF1800*BA1800</f>
        <v>29.67</v>
      </c>
      <c r="CU1800" s="2">
        <f t="shared" ref="CU1800:CU1831" si="1503">AG1800</f>
        <v>0</v>
      </c>
      <c r="CV1800" s="2">
        <f t="shared" ref="CV1800:CV1831" si="1504">AH1800</f>
        <v>3.45</v>
      </c>
      <c r="CW1800" s="2">
        <f t="shared" ref="CW1800:CW1831" si="1505">AI1800</f>
        <v>0</v>
      </c>
      <c r="CX1800" s="2">
        <f t="shared" ref="CX1800:CX1831" si="1506">AJ1800</f>
        <v>0</v>
      </c>
      <c r="CY1800" s="2">
        <f>(((S1800+R1800)*AT1800)/100)</f>
        <v>0</v>
      </c>
      <c r="CZ1800" s="2">
        <f>(((S1800+R1800)*AU1800)/100)</f>
        <v>0</v>
      </c>
      <c r="DA1800" s="2"/>
      <c r="DB1800" s="2"/>
      <c r="DC1800" s="2" t="s">
        <v>3</v>
      </c>
      <c r="DD1800" s="2" t="s">
        <v>3</v>
      </c>
      <c r="DE1800" s="2" t="s">
        <v>3</v>
      </c>
      <c r="DF1800" s="2" t="s">
        <v>3</v>
      </c>
      <c r="DG1800" s="2" t="s">
        <v>3</v>
      </c>
      <c r="DH1800" s="2" t="s">
        <v>3</v>
      </c>
      <c r="DI1800" s="2" t="s">
        <v>3</v>
      </c>
      <c r="DJ1800" s="2" t="s">
        <v>3</v>
      </c>
      <c r="DK1800" s="2" t="s">
        <v>3</v>
      </c>
      <c r="DL1800" s="2" t="s">
        <v>3</v>
      </c>
      <c r="DM1800" s="2" t="s">
        <v>3</v>
      </c>
      <c r="DN1800" s="2">
        <v>0</v>
      </c>
      <c r="DO1800" s="2">
        <v>0</v>
      </c>
      <c r="DP1800" s="2">
        <v>1</v>
      </c>
      <c r="DQ1800" s="2">
        <v>1</v>
      </c>
      <c r="DR1800" s="2"/>
      <c r="DS1800" s="2"/>
      <c r="DT1800" s="2"/>
      <c r="DU1800" s="2">
        <v>1013</v>
      </c>
      <c r="DV1800" s="2" t="s">
        <v>160</v>
      </c>
      <c r="DW1800" s="2" t="s">
        <v>160</v>
      </c>
      <c r="DX1800" s="2">
        <v>1</v>
      </c>
      <c r="DY1800" s="2"/>
      <c r="DZ1800" s="2" t="s">
        <v>3</v>
      </c>
      <c r="EA1800" s="2" t="s">
        <v>3</v>
      </c>
      <c r="EB1800" s="2" t="s">
        <v>3</v>
      </c>
      <c r="EC1800" s="2" t="s">
        <v>3</v>
      </c>
      <c r="ED1800" s="2"/>
      <c r="EE1800" s="2">
        <v>54328965</v>
      </c>
      <c r="EF1800" s="2">
        <v>2</v>
      </c>
      <c r="EG1800" s="2" t="s">
        <v>21</v>
      </c>
      <c r="EH1800" s="2">
        <v>0</v>
      </c>
      <c r="EI1800" s="2" t="s">
        <v>3</v>
      </c>
      <c r="EJ1800" s="2">
        <v>1</v>
      </c>
      <c r="EK1800" s="2">
        <v>11001</v>
      </c>
      <c r="EL1800" s="2" t="s">
        <v>22</v>
      </c>
      <c r="EM1800" s="2" t="s">
        <v>23</v>
      </c>
      <c r="EN1800" s="2"/>
      <c r="EO1800" s="2" t="s">
        <v>3</v>
      </c>
      <c r="EP1800" s="2"/>
      <c r="EQ1800" s="2">
        <v>1441792</v>
      </c>
      <c r="ER1800" s="2">
        <v>1532.16</v>
      </c>
      <c r="ES1800" s="2">
        <v>1500.62</v>
      </c>
      <c r="ET1800" s="2">
        <v>1.87</v>
      </c>
      <c r="EU1800" s="2">
        <v>0</v>
      </c>
      <c r="EV1800" s="2">
        <v>29.67</v>
      </c>
      <c r="EW1800" s="2">
        <v>3.45</v>
      </c>
      <c r="EX1800" s="2">
        <v>0</v>
      </c>
      <c r="EY1800" s="2">
        <v>1</v>
      </c>
      <c r="EZ1800" s="2"/>
      <c r="FA1800" s="2"/>
      <c r="FB1800" s="2"/>
      <c r="FC1800" s="2"/>
      <c r="FD1800" s="2"/>
      <c r="FE1800" s="2"/>
      <c r="FF1800" s="2"/>
      <c r="FG1800" s="2"/>
      <c r="FH1800" s="2"/>
      <c r="FI1800" s="2"/>
      <c r="FJ1800" s="2"/>
      <c r="FK1800" s="2"/>
      <c r="FL1800" s="2"/>
      <c r="FM1800" s="2"/>
      <c r="FN1800" s="2"/>
      <c r="FO1800" s="2"/>
      <c r="FP1800" s="2"/>
      <c r="FQ1800" s="2">
        <v>0</v>
      </c>
      <c r="FR1800" s="2">
        <f t="shared" ref="FR1800:FR1831" si="1507">ROUND(IF(BI1800=3,GM1800,0),0)</f>
        <v>0</v>
      </c>
      <c r="FS1800" s="2">
        <v>0</v>
      </c>
      <c r="FT1800" s="2"/>
      <c r="FU1800" s="2"/>
      <c r="FV1800" s="2"/>
      <c r="FW1800" s="2"/>
      <c r="FX1800" s="2">
        <v>123</v>
      </c>
      <c r="FY1800" s="2">
        <v>75</v>
      </c>
      <c r="FZ1800" s="2"/>
      <c r="GA1800" s="2" t="s">
        <v>3</v>
      </c>
      <c r="GB1800" s="2"/>
      <c r="GC1800" s="2"/>
      <c r="GD1800" s="2">
        <v>1</v>
      </c>
      <c r="GE1800" s="2"/>
      <c r="GF1800" s="2">
        <v>-736195811</v>
      </c>
      <c r="GG1800" s="2">
        <v>2</v>
      </c>
      <c r="GH1800" s="2">
        <v>1</v>
      </c>
      <c r="GI1800" s="2">
        <v>-2</v>
      </c>
      <c r="GJ1800" s="2">
        <v>0</v>
      </c>
      <c r="GK1800" s="2">
        <v>0</v>
      </c>
      <c r="GL1800" s="2">
        <f t="shared" ref="GL1800:GL1831" si="1508">ROUND(IF(AND(BH1800=3,BI1800=3,FS1800&lt;&gt;0),P1800,0),0)</f>
        <v>0</v>
      </c>
      <c r="GM1800" s="2">
        <f t="shared" ref="GM1800:GM1831" si="1509">ROUND(O1800+X1800+Y1800,0)+GX1800</f>
        <v>0</v>
      </c>
      <c r="GN1800" s="2">
        <f t="shared" ref="GN1800:GN1831" si="1510">IF(OR(BI1800=0,BI1800=1),GM1800-GX1800,0)</f>
        <v>0</v>
      </c>
      <c r="GO1800" s="2">
        <f t="shared" ref="GO1800:GO1831" si="1511">IF(BI1800=2,GM1800-GX1800,0)</f>
        <v>0</v>
      </c>
      <c r="GP1800" s="2">
        <f t="shared" ref="GP1800:GP1831" si="1512">IF(BI1800=4,GM1800-GX1800,0)</f>
        <v>0</v>
      </c>
      <c r="GQ1800" s="2"/>
      <c r="GR1800" s="2">
        <v>0</v>
      </c>
      <c r="GS1800" s="2">
        <v>3</v>
      </c>
      <c r="GT1800" s="2">
        <v>0</v>
      </c>
      <c r="GU1800" s="2" t="s">
        <v>3</v>
      </c>
      <c r="GV1800" s="2">
        <f t="shared" ref="GV1800:GV1823" si="1513">ROUND((GT1800),2)</f>
        <v>0</v>
      </c>
      <c r="GW1800" s="2">
        <v>1</v>
      </c>
      <c r="GX1800" s="2">
        <f t="shared" ref="GX1800:GX1831" si="1514">ROUND(HC1800*I1800,0)</f>
        <v>0</v>
      </c>
      <c r="GY1800" s="2"/>
      <c r="GZ1800" s="2"/>
      <c r="HA1800" s="2">
        <v>0</v>
      </c>
      <c r="HB1800" s="2">
        <v>0</v>
      </c>
      <c r="HC1800" s="2">
        <f t="shared" ref="HC1800:HC1831" si="1515">GV1800*GW1800</f>
        <v>0</v>
      </c>
      <c r="HD1800" s="2"/>
      <c r="HE1800" s="2" t="s">
        <v>3</v>
      </c>
      <c r="HF1800" s="2" t="s">
        <v>3</v>
      </c>
      <c r="HG1800" s="2"/>
      <c r="HH1800" s="2"/>
      <c r="HI1800" s="2"/>
      <c r="HJ1800" s="2"/>
      <c r="HK1800" s="2"/>
      <c r="HL1800" s="2"/>
      <c r="HM1800" s="2" t="s">
        <v>3</v>
      </c>
      <c r="HN1800" s="2" t="s">
        <v>24</v>
      </c>
      <c r="HO1800" s="2" t="s">
        <v>25</v>
      </c>
      <c r="HP1800" s="2" t="s">
        <v>22</v>
      </c>
      <c r="HQ1800" s="2" t="s">
        <v>22</v>
      </c>
      <c r="HR1800" s="2"/>
      <c r="HS1800" s="2"/>
      <c r="HT1800" s="2"/>
      <c r="HU1800" s="2"/>
      <c r="HV1800" s="2"/>
      <c r="HW1800" s="2"/>
      <c r="HX1800" s="2"/>
      <c r="HY1800" s="2"/>
      <c r="HZ1800" s="2"/>
      <c r="IA1800" s="2"/>
      <c r="IB1800" s="2"/>
      <c r="IC1800" s="2"/>
      <c r="ID1800" s="2"/>
      <c r="IE1800" s="2"/>
      <c r="IF1800" s="2"/>
      <c r="IG1800" s="2"/>
      <c r="IH1800" s="2"/>
      <c r="II1800" s="2"/>
      <c r="IJ1800" s="2"/>
      <c r="IK1800" s="2">
        <v>0</v>
      </c>
      <c r="IL1800" s="2"/>
      <c r="IM1800" s="2"/>
      <c r="IN1800" s="2"/>
      <c r="IO1800" s="2"/>
      <c r="IP1800" s="2"/>
      <c r="IQ1800" s="2"/>
      <c r="IR1800" s="2"/>
      <c r="IS1800" s="2"/>
      <c r="IT1800" s="2"/>
      <c r="IU1800" s="2"/>
    </row>
    <row r="1801" spans="1:255" x14ac:dyDescent="0.2">
      <c r="A1801">
        <v>17</v>
      </c>
      <c r="B1801">
        <v>1</v>
      </c>
      <c r="C1801">
        <f>ROW(SmtRes!A1494)</f>
        <v>1494</v>
      </c>
      <c r="D1801">
        <f>ROW(EtalonRes!A1530)</f>
        <v>1530</v>
      </c>
      <c r="E1801" t="s">
        <v>780</v>
      </c>
      <c r="F1801" t="s">
        <v>158</v>
      </c>
      <c r="G1801" t="s">
        <v>159</v>
      </c>
      <c r="H1801" t="s">
        <v>160</v>
      </c>
      <c r="I1801">
        <v>0</v>
      </c>
      <c r="J1801">
        <v>0</v>
      </c>
      <c r="K1801">
        <v>0</v>
      </c>
      <c r="L1801">
        <v>3.2000000000000001E-2</v>
      </c>
      <c r="M1801">
        <v>0</v>
      </c>
      <c r="N1801">
        <f t="shared" si="1478"/>
        <v>3.2000000000000001E-2</v>
      </c>
      <c r="O1801">
        <f t="shared" si="1479"/>
        <v>0</v>
      </c>
      <c r="P1801">
        <f t="shared" si="1480"/>
        <v>0</v>
      </c>
      <c r="Q1801">
        <f t="shared" si="1481"/>
        <v>0</v>
      </c>
      <c r="R1801">
        <f t="shared" si="1482"/>
        <v>0</v>
      </c>
      <c r="S1801">
        <f t="shared" si="1483"/>
        <v>0</v>
      </c>
      <c r="T1801">
        <f t="shared" si="1484"/>
        <v>0</v>
      </c>
      <c r="U1801">
        <f t="shared" si="1485"/>
        <v>0</v>
      </c>
      <c r="V1801">
        <f t="shared" si="1486"/>
        <v>0</v>
      </c>
      <c r="W1801">
        <f t="shared" si="1487"/>
        <v>0</v>
      </c>
      <c r="X1801">
        <f t="shared" si="1488"/>
        <v>0</v>
      </c>
      <c r="Y1801">
        <f t="shared" si="1489"/>
        <v>0</v>
      </c>
      <c r="AA1801">
        <v>69726884</v>
      </c>
      <c r="AB1801">
        <f t="shared" si="1490"/>
        <v>31.54</v>
      </c>
      <c r="AC1801">
        <f>ROUND((ES1801+(SUM(SmtRes!BC1492:'SmtRes'!BC1494)+SUM(EtalonRes!AL1528:'EtalonRes'!AL1530))),2)</f>
        <v>0</v>
      </c>
      <c r="AD1801">
        <f t="shared" si="1491"/>
        <v>1.87</v>
      </c>
      <c r="AE1801">
        <f t="shared" si="1492"/>
        <v>0</v>
      </c>
      <c r="AF1801">
        <f t="shared" si="1493"/>
        <v>29.67</v>
      </c>
      <c r="AG1801">
        <f t="shared" si="1494"/>
        <v>0</v>
      </c>
      <c r="AH1801">
        <f t="shared" si="1495"/>
        <v>3.45</v>
      </c>
      <c r="AI1801">
        <f t="shared" si="1496"/>
        <v>0</v>
      </c>
      <c r="AJ1801">
        <f t="shared" si="1497"/>
        <v>0</v>
      </c>
      <c r="AK1801">
        <v>1532.16</v>
      </c>
      <c r="AL1801">
        <v>1500.62</v>
      </c>
      <c r="AM1801">
        <v>1.87</v>
      </c>
      <c r="AN1801">
        <v>0</v>
      </c>
      <c r="AO1801">
        <v>29.67</v>
      </c>
      <c r="AP1801">
        <v>0</v>
      </c>
      <c r="AQ1801">
        <v>3.45</v>
      </c>
      <c r="AR1801">
        <v>0</v>
      </c>
      <c r="AS1801">
        <v>0</v>
      </c>
      <c r="AT1801">
        <v>117</v>
      </c>
      <c r="AU1801">
        <v>64</v>
      </c>
      <c r="AV1801">
        <v>1</v>
      </c>
      <c r="AW1801">
        <v>1</v>
      </c>
      <c r="AZ1801">
        <v>1</v>
      </c>
      <c r="BA1801">
        <v>25.36</v>
      </c>
      <c r="BB1801">
        <v>7.84</v>
      </c>
      <c r="BC1801">
        <v>7.56</v>
      </c>
      <c r="BD1801" t="s">
        <v>3</v>
      </c>
      <c r="BE1801" t="s">
        <v>3</v>
      </c>
      <c r="BF1801" t="s">
        <v>3</v>
      </c>
      <c r="BG1801" t="s">
        <v>3</v>
      </c>
      <c r="BH1801">
        <v>0</v>
      </c>
      <c r="BI1801">
        <v>1</v>
      </c>
      <c r="BJ1801" t="s">
        <v>161</v>
      </c>
      <c r="BM1801">
        <v>11001</v>
      </c>
      <c r="BN1801">
        <v>0</v>
      </c>
      <c r="BO1801" t="s">
        <v>158</v>
      </c>
      <c r="BP1801">
        <v>1</v>
      </c>
      <c r="BQ1801">
        <v>2</v>
      </c>
      <c r="BR1801">
        <v>0</v>
      </c>
      <c r="BS1801">
        <v>19.8</v>
      </c>
      <c r="BT1801">
        <v>1</v>
      </c>
      <c r="BU1801">
        <v>1</v>
      </c>
      <c r="BV1801">
        <v>1</v>
      </c>
      <c r="BW1801">
        <v>1</v>
      </c>
      <c r="BX1801">
        <v>1</v>
      </c>
      <c r="BY1801" t="s">
        <v>3</v>
      </c>
      <c r="BZ1801">
        <v>117</v>
      </c>
      <c r="CA1801">
        <v>64</v>
      </c>
      <c r="CB1801" t="s">
        <v>3</v>
      </c>
      <c r="CE1801">
        <v>0</v>
      </c>
      <c r="CF1801">
        <v>0</v>
      </c>
      <c r="CG1801">
        <v>0</v>
      </c>
      <c r="CH1801">
        <v>136</v>
      </c>
      <c r="CI1801">
        <v>0</v>
      </c>
      <c r="CJ1801">
        <v>0</v>
      </c>
      <c r="CK1801">
        <v>0</v>
      </c>
      <c r="CL1801">
        <v>0</v>
      </c>
      <c r="CM1801">
        <v>0</v>
      </c>
      <c r="CN1801" t="s">
        <v>3</v>
      </c>
      <c r="CO1801">
        <v>0</v>
      </c>
      <c r="CP1801">
        <f t="shared" si="1498"/>
        <v>0</v>
      </c>
      <c r="CQ1801">
        <f t="shared" si="1499"/>
        <v>0</v>
      </c>
      <c r="CR1801">
        <f t="shared" si="1500"/>
        <v>14.6608</v>
      </c>
      <c r="CS1801">
        <f t="shared" si="1501"/>
        <v>0</v>
      </c>
      <c r="CT1801">
        <f t="shared" si="1502"/>
        <v>752.43119999999999</v>
      </c>
      <c r="CU1801">
        <f t="shared" si="1503"/>
        <v>0</v>
      </c>
      <c r="CV1801">
        <f t="shared" si="1504"/>
        <v>3.45</v>
      </c>
      <c r="CW1801">
        <f t="shared" si="1505"/>
        <v>0</v>
      </c>
      <c r="CX1801">
        <f t="shared" si="1506"/>
        <v>0</v>
      </c>
      <c r="CY1801">
        <f>(S1801+R1801)*(BZ1801/100)</f>
        <v>0</v>
      </c>
      <c r="CZ1801">
        <f>(S1801+R1801)*(CA1801/100)</f>
        <v>0</v>
      </c>
      <c r="DC1801" t="s">
        <v>3</v>
      </c>
      <c r="DD1801" t="s">
        <v>3</v>
      </c>
      <c r="DE1801" t="s">
        <v>3</v>
      </c>
      <c r="DF1801" t="s">
        <v>3</v>
      </c>
      <c r="DG1801" t="s">
        <v>3</v>
      </c>
      <c r="DH1801" t="s">
        <v>3</v>
      </c>
      <c r="DI1801" t="s">
        <v>3</v>
      </c>
      <c r="DJ1801" t="s">
        <v>3</v>
      </c>
      <c r="DK1801" t="s">
        <v>3</v>
      </c>
      <c r="DL1801" t="s">
        <v>3</v>
      </c>
      <c r="DM1801" t="s">
        <v>3</v>
      </c>
      <c r="DN1801">
        <v>123</v>
      </c>
      <c r="DO1801">
        <v>75</v>
      </c>
      <c r="DP1801">
        <v>1</v>
      </c>
      <c r="DQ1801">
        <v>1</v>
      </c>
      <c r="DU1801">
        <v>1013</v>
      </c>
      <c r="DV1801" t="s">
        <v>160</v>
      </c>
      <c r="DW1801" t="s">
        <v>160</v>
      </c>
      <c r="DX1801">
        <v>1</v>
      </c>
      <c r="DZ1801" t="s">
        <v>3</v>
      </c>
      <c r="EA1801" t="s">
        <v>3</v>
      </c>
      <c r="EB1801" t="s">
        <v>3</v>
      </c>
      <c r="EC1801" t="s">
        <v>3</v>
      </c>
      <c r="EE1801">
        <v>54328965</v>
      </c>
      <c r="EF1801">
        <v>2</v>
      </c>
      <c r="EG1801" t="s">
        <v>21</v>
      </c>
      <c r="EH1801">
        <v>0</v>
      </c>
      <c r="EI1801" t="s">
        <v>3</v>
      </c>
      <c r="EJ1801">
        <v>1</v>
      </c>
      <c r="EK1801">
        <v>11001</v>
      </c>
      <c r="EL1801" t="s">
        <v>22</v>
      </c>
      <c r="EM1801" t="s">
        <v>23</v>
      </c>
      <c r="EO1801" t="s">
        <v>3</v>
      </c>
      <c r="EQ1801">
        <v>1441792</v>
      </c>
      <c r="ER1801">
        <v>1532.16</v>
      </c>
      <c r="ES1801">
        <v>1500.62</v>
      </c>
      <c r="ET1801">
        <v>1.87</v>
      </c>
      <c r="EU1801">
        <v>0</v>
      </c>
      <c r="EV1801">
        <v>29.67</v>
      </c>
      <c r="EW1801">
        <v>3.45</v>
      </c>
      <c r="EX1801">
        <v>0</v>
      </c>
      <c r="EY1801">
        <v>1</v>
      </c>
      <c r="FQ1801">
        <v>0</v>
      </c>
      <c r="FR1801">
        <f t="shared" si="1507"/>
        <v>0</v>
      </c>
      <c r="FS1801">
        <v>0</v>
      </c>
      <c r="FX1801">
        <v>123</v>
      </c>
      <c r="FY1801">
        <v>75</v>
      </c>
      <c r="GA1801" t="s">
        <v>3</v>
      </c>
      <c r="GD1801">
        <v>1</v>
      </c>
      <c r="GF1801">
        <v>-736195811</v>
      </c>
      <c r="GG1801">
        <v>2</v>
      </c>
      <c r="GH1801">
        <v>1</v>
      </c>
      <c r="GI1801">
        <v>2</v>
      </c>
      <c r="GJ1801">
        <v>0</v>
      </c>
      <c r="GK1801">
        <v>0</v>
      </c>
      <c r="GL1801">
        <f t="shared" si="1508"/>
        <v>0</v>
      </c>
      <c r="GM1801">
        <f t="shared" si="1509"/>
        <v>0</v>
      </c>
      <c r="GN1801">
        <f t="shared" si="1510"/>
        <v>0</v>
      </c>
      <c r="GO1801">
        <f t="shared" si="1511"/>
        <v>0</v>
      </c>
      <c r="GP1801">
        <f t="shared" si="1512"/>
        <v>0</v>
      </c>
      <c r="GR1801">
        <v>0</v>
      </c>
      <c r="GS1801">
        <v>0</v>
      </c>
      <c r="GT1801">
        <v>0</v>
      </c>
      <c r="GU1801" t="s">
        <v>3</v>
      </c>
      <c r="GV1801">
        <f t="shared" si="1513"/>
        <v>0</v>
      </c>
      <c r="GW1801">
        <v>1015.2</v>
      </c>
      <c r="GX1801">
        <f t="shared" si="1514"/>
        <v>0</v>
      </c>
      <c r="HA1801">
        <v>0</v>
      </c>
      <c r="HB1801">
        <v>0</v>
      </c>
      <c r="HC1801">
        <f t="shared" si="1515"/>
        <v>0</v>
      </c>
      <c r="HE1801" t="s">
        <v>3</v>
      </c>
      <c r="HF1801" t="s">
        <v>3</v>
      </c>
      <c r="HM1801" t="s">
        <v>3</v>
      </c>
      <c r="HN1801" t="s">
        <v>24</v>
      </c>
      <c r="HO1801" t="s">
        <v>25</v>
      </c>
      <c r="HP1801" t="s">
        <v>22</v>
      </c>
      <c r="HQ1801" t="s">
        <v>22</v>
      </c>
      <c r="IK1801">
        <v>0</v>
      </c>
    </row>
    <row r="1802" spans="1:255" x14ac:dyDescent="0.2">
      <c r="A1802" s="2">
        <v>18</v>
      </c>
      <c r="B1802" s="2">
        <v>1</v>
      </c>
      <c r="C1802" s="2">
        <v>1491</v>
      </c>
      <c r="D1802" s="2"/>
      <c r="E1802" s="2" t="s">
        <v>781</v>
      </c>
      <c r="F1802" s="2" t="s">
        <v>163</v>
      </c>
      <c r="G1802" s="2" t="s">
        <v>164</v>
      </c>
      <c r="H1802" s="2" t="s">
        <v>56</v>
      </c>
      <c r="I1802" s="2">
        <f>I1800*J1802</f>
        <v>0</v>
      </c>
      <c r="J1802" s="2">
        <v>115</v>
      </c>
      <c r="K1802" s="2">
        <v>115</v>
      </c>
      <c r="L1802" s="2">
        <v>3.68</v>
      </c>
      <c r="M1802" s="2">
        <v>0</v>
      </c>
      <c r="N1802" s="2">
        <f t="shared" si="1478"/>
        <v>3.68</v>
      </c>
      <c r="O1802" s="2">
        <f t="shared" si="1479"/>
        <v>0</v>
      </c>
      <c r="P1802" s="2">
        <f t="shared" si="1480"/>
        <v>0</v>
      </c>
      <c r="Q1802" s="2">
        <f t="shared" si="1481"/>
        <v>0</v>
      </c>
      <c r="R1802" s="2">
        <f t="shared" si="1482"/>
        <v>0</v>
      </c>
      <c r="S1802" s="2">
        <f t="shared" si="1483"/>
        <v>0</v>
      </c>
      <c r="T1802" s="2">
        <f t="shared" si="1484"/>
        <v>0</v>
      </c>
      <c r="U1802" s="2">
        <f t="shared" si="1485"/>
        <v>0</v>
      </c>
      <c r="V1802" s="2">
        <f t="shared" si="1486"/>
        <v>0</v>
      </c>
      <c r="W1802" s="2">
        <f t="shared" si="1487"/>
        <v>0</v>
      </c>
      <c r="X1802" s="2">
        <f t="shared" si="1488"/>
        <v>0</v>
      </c>
      <c r="Y1802" s="2">
        <f t="shared" si="1489"/>
        <v>0</v>
      </c>
      <c r="Z1802" s="2"/>
      <c r="AA1802" s="2">
        <v>69726971</v>
      </c>
      <c r="AB1802" s="2">
        <f t="shared" si="1490"/>
        <v>12.26</v>
      </c>
      <c r="AC1802" s="2">
        <f>ROUND((ES1802),2)</f>
        <v>12.26</v>
      </c>
      <c r="AD1802" s="2">
        <f t="shared" si="1491"/>
        <v>0</v>
      </c>
      <c r="AE1802" s="2">
        <f t="shared" si="1492"/>
        <v>0</v>
      </c>
      <c r="AF1802" s="2">
        <f t="shared" si="1493"/>
        <v>0</v>
      </c>
      <c r="AG1802" s="2">
        <f t="shared" si="1494"/>
        <v>0</v>
      </c>
      <c r="AH1802" s="2">
        <f t="shared" si="1495"/>
        <v>0</v>
      </c>
      <c r="AI1802" s="2">
        <f t="shared" si="1496"/>
        <v>0</v>
      </c>
      <c r="AJ1802" s="2">
        <f t="shared" si="1497"/>
        <v>0.01</v>
      </c>
      <c r="AK1802" s="2">
        <v>12.26</v>
      </c>
      <c r="AL1802" s="2">
        <v>12.26</v>
      </c>
      <c r="AM1802" s="2">
        <v>0</v>
      </c>
      <c r="AN1802" s="2">
        <v>0</v>
      </c>
      <c r="AO1802" s="2">
        <v>0</v>
      </c>
      <c r="AP1802" s="2">
        <v>0</v>
      </c>
      <c r="AQ1802" s="2">
        <v>0</v>
      </c>
      <c r="AR1802" s="2">
        <v>0</v>
      </c>
      <c r="AS1802" s="2">
        <v>0.01</v>
      </c>
      <c r="AT1802" s="2">
        <v>0</v>
      </c>
      <c r="AU1802" s="2">
        <v>0</v>
      </c>
      <c r="AV1802" s="2">
        <v>1</v>
      </c>
      <c r="AW1802" s="2">
        <v>1</v>
      </c>
      <c r="AX1802" s="2"/>
      <c r="AY1802" s="2"/>
      <c r="AZ1802" s="2">
        <v>1</v>
      </c>
      <c r="BA1802" s="2">
        <v>1</v>
      </c>
      <c r="BB1802" s="2">
        <v>1</v>
      </c>
      <c r="BC1802" s="2">
        <v>1</v>
      </c>
      <c r="BD1802" s="2" t="s">
        <v>3</v>
      </c>
      <c r="BE1802" s="2" t="s">
        <v>3</v>
      </c>
      <c r="BF1802" s="2" t="s">
        <v>3</v>
      </c>
      <c r="BG1802" s="2" t="s">
        <v>3</v>
      </c>
      <c r="BH1802" s="2">
        <v>3</v>
      </c>
      <c r="BI1802" s="2">
        <v>1</v>
      </c>
      <c r="BJ1802" s="2" t="s">
        <v>706</v>
      </c>
      <c r="BK1802" s="2"/>
      <c r="BL1802" s="2"/>
      <c r="BM1802" s="2">
        <v>500001</v>
      </c>
      <c r="BN1802" s="2">
        <v>0</v>
      </c>
      <c r="BO1802" s="2" t="s">
        <v>3</v>
      </c>
      <c r="BP1802" s="2">
        <v>0</v>
      </c>
      <c r="BQ1802" s="2">
        <v>8</v>
      </c>
      <c r="BR1802" s="2">
        <v>0</v>
      </c>
      <c r="BS1802" s="2">
        <v>1</v>
      </c>
      <c r="BT1802" s="2">
        <v>1</v>
      </c>
      <c r="BU1802" s="2">
        <v>1</v>
      </c>
      <c r="BV1802" s="2">
        <v>1</v>
      </c>
      <c r="BW1802" s="2">
        <v>1</v>
      </c>
      <c r="BX1802" s="2">
        <v>1</v>
      </c>
      <c r="BY1802" s="2" t="s">
        <v>3</v>
      </c>
      <c r="BZ1802" s="2">
        <v>0</v>
      </c>
      <c r="CA1802" s="2">
        <v>0</v>
      </c>
      <c r="CB1802" s="2" t="s">
        <v>3</v>
      </c>
      <c r="CC1802" s="2"/>
      <c r="CD1802" s="2"/>
      <c r="CE1802" s="2">
        <v>0</v>
      </c>
      <c r="CF1802" s="2">
        <v>0</v>
      </c>
      <c r="CG1802" s="2">
        <v>0</v>
      </c>
      <c r="CH1802" s="2">
        <v>136</v>
      </c>
      <c r="CI1802" s="2">
        <v>1</v>
      </c>
      <c r="CJ1802" s="2">
        <v>0</v>
      </c>
      <c r="CK1802" s="2">
        <v>0</v>
      </c>
      <c r="CL1802" s="2">
        <v>0</v>
      </c>
      <c r="CM1802" s="2">
        <v>0</v>
      </c>
      <c r="CN1802" s="2" t="s">
        <v>3</v>
      </c>
      <c r="CO1802" s="2">
        <v>0</v>
      </c>
      <c r="CP1802" s="2">
        <f t="shared" si="1498"/>
        <v>0</v>
      </c>
      <c r="CQ1802" s="2">
        <f t="shared" si="1499"/>
        <v>12.26</v>
      </c>
      <c r="CR1802" s="2">
        <f t="shared" si="1500"/>
        <v>0</v>
      </c>
      <c r="CS1802" s="2">
        <f t="shared" si="1501"/>
        <v>0</v>
      </c>
      <c r="CT1802" s="2">
        <f t="shared" si="1502"/>
        <v>0</v>
      </c>
      <c r="CU1802" s="2">
        <f t="shared" si="1503"/>
        <v>0</v>
      </c>
      <c r="CV1802" s="2">
        <f t="shared" si="1504"/>
        <v>0</v>
      </c>
      <c r="CW1802" s="2">
        <f t="shared" si="1505"/>
        <v>0</v>
      </c>
      <c r="CX1802" s="2">
        <f t="shared" si="1506"/>
        <v>0.01</v>
      </c>
      <c r="CY1802" s="2">
        <f>(((S1802+R1802)*AT1802)/100)</f>
        <v>0</v>
      </c>
      <c r="CZ1802" s="2">
        <f>(((S1802+R1802)*AU1802)/100)</f>
        <v>0</v>
      </c>
      <c r="DA1802" s="2"/>
      <c r="DB1802" s="2"/>
      <c r="DC1802" s="2" t="s">
        <v>3</v>
      </c>
      <c r="DD1802" s="2" t="s">
        <v>3</v>
      </c>
      <c r="DE1802" s="2" t="s">
        <v>3</v>
      </c>
      <c r="DF1802" s="2" t="s">
        <v>3</v>
      </c>
      <c r="DG1802" s="2" t="s">
        <v>3</v>
      </c>
      <c r="DH1802" s="2" t="s">
        <v>3</v>
      </c>
      <c r="DI1802" s="2" t="s">
        <v>3</v>
      </c>
      <c r="DJ1802" s="2" t="s">
        <v>3</v>
      </c>
      <c r="DK1802" s="2" t="s">
        <v>3</v>
      </c>
      <c r="DL1802" s="2" t="s">
        <v>3</v>
      </c>
      <c r="DM1802" s="2" t="s">
        <v>3</v>
      </c>
      <c r="DN1802" s="2">
        <v>0</v>
      </c>
      <c r="DO1802" s="2">
        <v>0</v>
      </c>
      <c r="DP1802" s="2">
        <v>1</v>
      </c>
      <c r="DQ1802" s="2">
        <v>1</v>
      </c>
      <c r="DR1802" s="2"/>
      <c r="DS1802" s="2"/>
      <c r="DT1802" s="2"/>
      <c r="DU1802" s="2">
        <v>1005</v>
      </c>
      <c r="DV1802" s="2" t="s">
        <v>56</v>
      </c>
      <c r="DW1802" s="2" t="s">
        <v>56</v>
      </c>
      <c r="DX1802" s="2">
        <v>1</v>
      </c>
      <c r="DY1802" s="2"/>
      <c r="DZ1802" s="2" t="s">
        <v>3</v>
      </c>
      <c r="EA1802" s="2" t="s">
        <v>3</v>
      </c>
      <c r="EB1802" s="2" t="s">
        <v>3</v>
      </c>
      <c r="EC1802" s="2" t="s">
        <v>3</v>
      </c>
      <c r="ED1802" s="2"/>
      <c r="EE1802" s="2">
        <v>54328897</v>
      </c>
      <c r="EF1802" s="2">
        <v>8</v>
      </c>
      <c r="EG1802" s="2" t="s">
        <v>31</v>
      </c>
      <c r="EH1802" s="2">
        <v>0</v>
      </c>
      <c r="EI1802" s="2" t="s">
        <v>3</v>
      </c>
      <c r="EJ1802" s="2">
        <v>1</v>
      </c>
      <c r="EK1802" s="2">
        <v>500001</v>
      </c>
      <c r="EL1802" s="2" t="s">
        <v>32</v>
      </c>
      <c r="EM1802" s="2" t="s">
        <v>33</v>
      </c>
      <c r="EN1802" s="2"/>
      <c r="EO1802" s="2" t="s">
        <v>3</v>
      </c>
      <c r="EP1802" s="2"/>
      <c r="EQ1802" s="2">
        <v>0</v>
      </c>
      <c r="ER1802" s="2">
        <v>12.26</v>
      </c>
      <c r="ES1802" s="2">
        <v>12.26</v>
      </c>
      <c r="ET1802" s="2">
        <v>0</v>
      </c>
      <c r="EU1802" s="2">
        <v>0</v>
      </c>
      <c r="EV1802" s="2">
        <v>0</v>
      </c>
      <c r="EW1802" s="2">
        <v>0</v>
      </c>
      <c r="EX1802" s="2">
        <v>0</v>
      </c>
      <c r="EY1802" s="2"/>
      <c r="EZ1802" s="2"/>
      <c r="FA1802" s="2"/>
      <c r="FB1802" s="2"/>
      <c r="FC1802" s="2"/>
      <c r="FD1802" s="2"/>
      <c r="FE1802" s="2"/>
      <c r="FF1802" s="2"/>
      <c r="FG1802" s="2"/>
      <c r="FH1802" s="2"/>
      <c r="FI1802" s="2"/>
      <c r="FJ1802" s="2"/>
      <c r="FK1802" s="2"/>
      <c r="FL1802" s="2"/>
      <c r="FM1802" s="2"/>
      <c r="FN1802" s="2"/>
      <c r="FO1802" s="2"/>
      <c r="FP1802" s="2"/>
      <c r="FQ1802" s="2">
        <v>0</v>
      </c>
      <c r="FR1802" s="2">
        <f t="shared" si="1507"/>
        <v>0</v>
      </c>
      <c r="FS1802" s="2">
        <v>0</v>
      </c>
      <c r="FT1802" s="2"/>
      <c r="FU1802" s="2"/>
      <c r="FV1802" s="2"/>
      <c r="FW1802" s="2"/>
      <c r="FX1802" s="2">
        <v>0</v>
      </c>
      <c r="FY1802" s="2">
        <v>0</v>
      </c>
      <c r="FZ1802" s="2"/>
      <c r="GA1802" s="2" t="s">
        <v>3</v>
      </c>
      <c r="GB1802" s="2"/>
      <c r="GC1802" s="2"/>
      <c r="GD1802" s="2">
        <v>1</v>
      </c>
      <c r="GE1802" s="2"/>
      <c r="GF1802" s="2">
        <v>1175579212</v>
      </c>
      <c r="GG1802" s="2">
        <v>2</v>
      </c>
      <c r="GH1802" s="2">
        <v>1</v>
      </c>
      <c r="GI1802" s="2">
        <v>-2</v>
      </c>
      <c r="GJ1802" s="2">
        <v>0</v>
      </c>
      <c r="GK1802" s="2">
        <v>0</v>
      </c>
      <c r="GL1802" s="2">
        <f t="shared" si="1508"/>
        <v>0</v>
      </c>
      <c r="GM1802" s="2">
        <f t="shared" si="1509"/>
        <v>0</v>
      </c>
      <c r="GN1802" s="2">
        <f t="shared" si="1510"/>
        <v>0</v>
      </c>
      <c r="GO1802" s="2">
        <f t="shared" si="1511"/>
        <v>0</v>
      </c>
      <c r="GP1802" s="2">
        <f t="shared" si="1512"/>
        <v>0</v>
      </c>
      <c r="GQ1802" s="2"/>
      <c r="GR1802" s="2">
        <v>0</v>
      </c>
      <c r="GS1802" s="2">
        <v>3</v>
      </c>
      <c r="GT1802" s="2">
        <v>0</v>
      </c>
      <c r="GU1802" s="2" t="s">
        <v>3</v>
      </c>
      <c r="GV1802" s="2">
        <f t="shared" si="1513"/>
        <v>0</v>
      </c>
      <c r="GW1802" s="2">
        <v>1</v>
      </c>
      <c r="GX1802" s="2">
        <f t="shared" si="1514"/>
        <v>0</v>
      </c>
      <c r="GY1802" s="2"/>
      <c r="GZ1802" s="2"/>
      <c r="HA1802" s="2">
        <v>0</v>
      </c>
      <c r="HB1802" s="2">
        <v>0</v>
      </c>
      <c r="HC1802" s="2">
        <f t="shared" si="1515"/>
        <v>0</v>
      </c>
      <c r="HD1802" s="2"/>
      <c r="HE1802" s="2" t="s">
        <v>3</v>
      </c>
      <c r="HF1802" s="2" t="s">
        <v>3</v>
      </c>
      <c r="HG1802" s="2"/>
      <c r="HH1802" s="2"/>
      <c r="HI1802" s="2"/>
      <c r="HJ1802" s="2"/>
      <c r="HK1802" s="2"/>
      <c r="HL1802" s="2"/>
      <c r="HM1802" s="2" t="s">
        <v>3</v>
      </c>
      <c r="HN1802" s="2" t="s">
        <v>3</v>
      </c>
      <c r="HO1802" s="2" t="s">
        <v>3</v>
      </c>
      <c r="HP1802" s="2" t="s">
        <v>3</v>
      </c>
      <c r="HQ1802" s="2" t="s">
        <v>3</v>
      </c>
      <c r="HR1802" s="2"/>
      <c r="HS1802" s="2"/>
      <c r="HT1802" s="2"/>
      <c r="HU1802" s="2"/>
      <c r="HV1802" s="2"/>
      <c r="HW1802" s="2"/>
      <c r="HX1802" s="2"/>
      <c r="HY1802" s="2"/>
      <c r="HZ1802" s="2"/>
      <c r="IA1802" s="2"/>
      <c r="IB1802" s="2"/>
      <c r="IC1802" s="2"/>
      <c r="ID1802" s="2"/>
      <c r="IE1802" s="2"/>
      <c r="IF1802" s="2"/>
      <c r="IG1802" s="2"/>
      <c r="IH1802" s="2"/>
      <c r="II1802" s="2"/>
      <c r="IJ1802" s="2"/>
      <c r="IK1802" s="2">
        <v>0</v>
      </c>
      <c r="IL1802" s="2"/>
      <c r="IM1802" s="2"/>
      <c r="IN1802" s="2"/>
      <c r="IO1802" s="2"/>
      <c r="IP1802" s="2"/>
      <c r="IQ1802" s="2"/>
      <c r="IR1802" s="2"/>
      <c r="IS1802" s="2"/>
      <c r="IT1802" s="2"/>
      <c r="IU1802" s="2"/>
    </row>
    <row r="1803" spans="1:255" x14ac:dyDescent="0.2">
      <c r="A1803">
        <v>18</v>
      </c>
      <c r="B1803">
        <v>1</v>
      </c>
      <c r="C1803">
        <v>1494</v>
      </c>
      <c r="E1803" t="s">
        <v>781</v>
      </c>
      <c r="F1803" t="s">
        <v>163</v>
      </c>
      <c r="G1803" t="s">
        <v>164</v>
      </c>
      <c r="H1803" t="s">
        <v>56</v>
      </c>
      <c r="I1803">
        <f>I1801*J1803</f>
        <v>0</v>
      </c>
      <c r="J1803">
        <v>115</v>
      </c>
      <c r="K1803">
        <v>115</v>
      </c>
      <c r="L1803">
        <v>3.68</v>
      </c>
      <c r="M1803">
        <v>0</v>
      </c>
      <c r="N1803">
        <f t="shared" si="1478"/>
        <v>3.68</v>
      </c>
      <c r="O1803">
        <f t="shared" si="1479"/>
        <v>0</v>
      </c>
      <c r="P1803">
        <f t="shared" si="1480"/>
        <v>0</v>
      </c>
      <c r="Q1803">
        <f t="shared" si="1481"/>
        <v>0</v>
      </c>
      <c r="R1803">
        <f t="shared" si="1482"/>
        <v>0</v>
      </c>
      <c r="S1803">
        <f t="shared" si="1483"/>
        <v>0</v>
      </c>
      <c r="T1803">
        <f t="shared" si="1484"/>
        <v>0</v>
      </c>
      <c r="U1803">
        <f t="shared" si="1485"/>
        <v>0</v>
      </c>
      <c r="V1803">
        <f t="shared" si="1486"/>
        <v>0</v>
      </c>
      <c r="W1803">
        <f t="shared" si="1487"/>
        <v>0</v>
      </c>
      <c r="X1803">
        <f t="shared" si="1488"/>
        <v>0</v>
      </c>
      <c r="Y1803">
        <f t="shared" si="1489"/>
        <v>0</v>
      </c>
      <c r="AA1803">
        <v>69726884</v>
      </c>
      <c r="AB1803">
        <f t="shared" si="1490"/>
        <v>3.65</v>
      </c>
      <c r="AC1803">
        <f>ROUND((ES1803),2)</f>
        <v>3.65</v>
      </c>
      <c r="AD1803">
        <f t="shared" si="1491"/>
        <v>0</v>
      </c>
      <c r="AE1803">
        <f t="shared" si="1492"/>
        <v>0</v>
      </c>
      <c r="AF1803">
        <f t="shared" si="1493"/>
        <v>0</v>
      </c>
      <c r="AG1803">
        <f t="shared" si="1494"/>
        <v>0</v>
      </c>
      <c r="AH1803">
        <f t="shared" si="1495"/>
        <v>0</v>
      </c>
      <c r="AI1803">
        <f t="shared" si="1496"/>
        <v>0</v>
      </c>
      <c r="AJ1803">
        <f t="shared" si="1497"/>
        <v>0.01</v>
      </c>
      <c r="AK1803">
        <v>3.65</v>
      </c>
      <c r="AL1803">
        <v>3.65</v>
      </c>
      <c r="AM1803">
        <v>0</v>
      </c>
      <c r="AN1803">
        <v>0</v>
      </c>
      <c r="AO1803">
        <v>0</v>
      </c>
      <c r="AP1803">
        <v>0</v>
      </c>
      <c r="AQ1803">
        <v>0</v>
      </c>
      <c r="AR1803">
        <v>0</v>
      </c>
      <c r="AS1803">
        <v>0.01</v>
      </c>
      <c r="AT1803">
        <v>0</v>
      </c>
      <c r="AU1803">
        <v>0</v>
      </c>
      <c r="AV1803">
        <v>1</v>
      </c>
      <c r="AW1803">
        <v>1</v>
      </c>
      <c r="AZ1803">
        <v>1</v>
      </c>
      <c r="BA1803">
        <v>1</v>
      </c>
      <c r="BB1803">
        <v>1</v>
      </c>
      <c r="BC1803">
        <v>7.56</v>
      </c>
      <c r="BD1803" t="s">
        <v>3</v>
      </c>
      <c r="BE1803" t="s">
        <v>3</v>
      </c>
      <c r="BF1803" t="s">
        <v>3</v>
      </c>
      <c r="BG1803" t="s">
        <v>3</v>
      </c>
      <c r="BH1803">
        <v>3</v>
      </c>
      <c r="BI1803">
        <v>1</v>
      </c>
      <c r="BJ1803" t="s">
        <v>706</v>
      </c>
      <c r="BM1803">
        <v>500001</v>
      </c>
      <c r="BN1803">
        <v>0</v>
      </c>
      <c r="BO1803" t="s">
        <v>3</v>
      </c>
      <c r="BP1803">
        <v>0</v>
      </c>
      <c r="BQ1803">
        <v>8</v>
      </c>
      <c r="BR1803">
        <v>0</v>
      </c>
      <c r="BS1803">
        <v>1</v>
      </c>
      <c r="BT1803">
        <v>1</v>
      </c>
      <c r="BU1803">
        <v>1</v>
      </c>
      <c r="BV1803">
        <v>1</v>
      </c>
      <c r="BW1803">
        <v>1</v>
      </c>
      <c r="BX1803">
        <v>1</v>
      </c>
      <c r="BY1803" t="s">
        <v>3</v>
      </c>
      <c r="BZ1803">
        <v>0</v>
      </c>
      <c r="CA1803">
        <v>0</v>
      </c>
      <c r="CB1803" t="s">
        <v>3</v>
      </c>
      <c r="CE1803">
        <v>0</v>
      </c>
      <c r="CF1803">
        <v>0</v>
      </c>
      <c r="CG1803">
        <v>0</v>
      </c>
      <c r="CH1803">
        <v>136</v>
      </c>
      <c r="CI1803">
        <v>1</v>
      </c>
      <c r="CJ1803">
        <v>0</v>
      </c>
      <c r="CK1803">
        <v>0</v>
      </c>
      <c r="CL1803">
        <v>0</v>
      </c>
      <c r="CM1803">
        <v>0</v>
      </c>
      <c r="CN1803" t="s">
        <v>3</v>
      </c>
      <c r="CO1803">
        <v>0</v>
      </c>
      <c r="CP1803">
        <f t="shared" si="1498"/>
        <v>0</v>
      </c>
      <c r="CQ1803">
        <f t="shared" si="1499"/>
        <v>27.593999999999998</v>
      </c>
      <c r="CR1803">
        <f t="shared" si="1500"/>
        <v>0</v>
      </c>
      <c r="CS1803">
        <f t="shared" si="1501"/>
        <v>0</v>
      </c>
      <c r="CT1803">
        <f t="shared" si="1502"/>
        <v>0</v>
      </c>
      <c r="CU1803">
        <f t="shared" si="1503"/>
        <v>0</v>
      </c>
      <c r="CV1803">
        <f t="shared" si="1504"/>
        <v>0</v>
      </c>
      <c r="CW1803">
        <f t="shared" si="1505"/>
        <v>0</v>
      </c>
      <c r="CX1803">
        <f t="shared" si="1506"/>
        <v>0.01</v>
      </c>
      <c r="CY1803">
        <f>(S1803+R1803)*(BZ1803/100)</f>
        <v>0</v>
      </c>
      <c r="CZ1803">
        <f>(S1803+R1803)*(CA1803/100)</f>
        <v>0</v>
      </c>
      <c r="DC1803" t="s">
        <v>3</v>
      </c>
      <c r="DD1803" t="s">
        <v>3</v>
      </c>
      <c r="DE1803" t="s">
        <v>3</v>
      </c>
      <c r="DF1803" t="s">
        <v>3</v>
      </c>
      <c r="DG1803" t="s">
        <v>3</v>
      </c>
      <c r="DH1803" t="s">
        <v>3</v>
      </c>
      <c r="DI1803" t="s">
        <v>3</v>
      </c>
      <c r="DJ1803" t="s">
        <v>3</v>
      </c>
      <c r="DK1803" t="s">
        <v>3</v>
      </c>
      <c r="DL1803" t="s">
        <v>3</v>
      </c>
      <c r="DM1803" t="s">
        <v>3</v>
      </c>
      <c r="DN1803">
        <v>0</v>
      </c>
      <c r="DO1803">
        <v>0</v>
      </c>
      <c r="DP1803">
        <v>1</v>
      </c>
      <c r="DQ1803">
        <v>1</v>
      </c>
      <c r="DU1803">
        <v>1005</v>
      </c>
      <c r="DV1803" t="s">
        <v>56</v>
      </c>
      <c r="DW1803" t="s">
        <v>56</v>
      </c>
      <c r="DX1803">
        <v>1</v>
      </c>
      <c r="DZ1803" t="s">
        <v>3</v>
      </c>
      <c r="EA1803" t="s">
        <v>3</v>
      </c>
      <c r="EB1803" t="s">
        <v>3</v>
      </c>
      <c r="EC1803" t="s">
        <v>3</v>
      </c>
      <c r="EE1803">
        <v>54328897</v>
      </c>
      <c r="EF1803">
        <v>8</v>
      </c>
      <c r="EG1803" t="s">
        <v>31</v>
      </c>
      <c r="EH1803">
        <v>0</v>
      </c>
      <c r="EI1803" t="s">
        <v>3</v>
      </c>
      <c r="EJ1803">
        <v>1</v>
      </c>
      <c r="EK1803">
        <v>500001</v>
      </c>
      <c r="EL1803" t="s">
        <v>32</v>
      </c>
      <c r="EM1803" t="s">
        <v>33</v>
      </c>
      <c r="EO1803" t="s">
        <v>3</v>
      </c>
      <c r="EQ1803">
        <v>0</v>
      </c>
      <c r="ER1803">
        <v>3.65</v>
      </c>
      <c r="ES1803">
        <v>3.65</v>
      </c>
      <c r="ET1803">
        <v>0</v>
      </c>
      <c r="EU1803">
        <v>0</v>
      </c>
      <c r="EV1803">
        <v>0</v>
      </c>
      <c r="EW1803">
        <v>0</v>
      </c>
      <c r="EX1803">
        <v>0</v>
      </c>
      <c r="EZ1803">
        <v>5</v>
      </c>
      <c r="FC1803">
        <v>0</v>
      </c>
      <c r="FD1803">
        <v>18</v>
      </c>
      <c r="FF1803">
        <v>26.39</v>
      </c>
      <c r="FQ1803">
        <v>0</v>
      </c>
      <c r="FR1803">
        <f t="shared" si="1507"/>
        <v>0</v>
      </c>
      <c r="FS1803">
        <v>0</v>
      </c>
      <c r="FX1803">
        <v>0</v>
      </c>
      <c r="FY1803">
        <v>0</v>
      </c>
      <c r="GA1803" t="s">
        <v>707</v>
      </c>
      <c r="GD1803">
        <v>1</v>
      </c>
      <c r="GF1803">
        <v>1175579212</v>
      </c>
      <c r="GG1803">
        <v>2</v>
      </c>
      <c r="GH1803">
        <v>3</v>
      </c>
      <c r="GI1803">
        <v>5</v>
      </c>
      <c r="GJ1803">
        <v>0</v>
      </c>
      <c r="GK1803">
        <v>0</v>
      </c>
      <c r="GL1803">
        <f t="shared" si="1508"/>
        <v>0</v>
      </c>
      <c r="GM1803">
        <f t="shared" si="1509"/>
        <v>0</v>
      </c>
      <c r="GN1803">
        <f t="shared" si="1510"/>
        <v>0</v>
      </c>
      <c r="GO1803">
        <f t="shared" si="1511"/>
        <v>0</v>
      </c>
      <c r="GP1803">
        <f t="shared" si="1512"/>
        <v>0</v>
      </c>
      <c r="GR1803">
        <v>1</v>
      </c>
      <c r="GS1803">
        <v>1</v>
      </c>
      <c r="GT1803">
        <v>0</v>
      </c>
      <c r="GU1803" t="s">
        <v>3</v>
      </c>
      <c r="GV1803">
        <f t="shared" si="1513"/>
        <v>0</v>
      </c>
      <c r="GW1803">
        <v>1</v>
      </c>
      <c r="GX1803">
        <f t="shared" si="1514"/>
        <v>0</v>
      </c>
      <c r="HA1803">
        <v>0</v>
      </c>
      <c r="HB1803">
        <v>0</v>
      </c>
      <c r="HC1803">
        <f t="shared" si="1515"/>
        <v>0</v>
      </c>
      <c r="HE1803" t="s">
        <v>35</v>
      </c>
      <c r="HF1803" t="s">
        <v>36</v>
      </c>
      <c r="HM1803" t="s">
        <v>3</v>
      </c>
      <c r="HN1803" t="s">
        <v>3</v>
      </c>
      <c r="HO1803" t="s">
        <v>3</v>
      </c>
      <c r="HP1803" t="s">
        <v>3</v>
      </c>
      <c r="HQ1803" t="s">
        <v>3</v>
      </c>
      <c r="IK1803">
        <v>0</v>
      </c>
    </row>
    <row r="1804" spans="1:255" x14ac:dyDescent="0.2">
      <c r="A1804" s="2">
        <v>17</v>
      </c>
      <c r="B1804" s="2">
        <v>1</v>
      </c>
      <c r="C1804" s="2">
        <f>ROW(SmtRes!A1499)</f>
        <v>1499</v>
      </c>
      <c r="D1804" s="2">
        <f>ROW(EtalonRes!A1535)</f>
        <v>1535</v>
      </c>
      <c r="E1804" s="2" t="s">
        <v>782</v>
      </c>
      <c r="F1804" s="2" t="s">
        <v>709</v>
      </c>
      <c r="G1804" s="2" t="s">
        <v>710</v>
      </c>
      <c r="H1804" s="2" t="s">
        <v>401</v>
      </c>
      <c r="I1804" s="2">
        <v>0</v>
      </c>
      <c r="J1804" s="2">
        <v>0</v>
      </c>
      <c r="K1804" s="2">
        <v>0</v>
      </c>
      <c r="L1804" s="2">
        <v>3.1E-2</v>
      </c>
      <c r="M1804" s="2">
        <v>0</v>
      </c>
      <c r="N1804" s="2">
        <f t="shared" si="1478"/>
        <v>3.1E-2</v>
      </c>
      <c r="O1804" s="2">
        <f t="shared" si="1479"/>
        <v>0</v>
      </c>
      <c r="P1804" s="2">
        <f t="shared" si="1480"/>
        <v>0</v>
      </c>
      <c r="Q1804" s="2">
        <f t="shared" si="1481"/>
        <v>0</v>
      </c>
      <c r="R1804" s="2">
        <f t="shared" si="1482"/>
        <v>0</v>
      </c>
      <c r="S1804" s="2">
        <f t="shared" si="1483"/>
        <v>0</v>
      </c>
      <c r="T1804" s="2">
        <f t="shared" si="1484"/>
        <v>0</v>
      </c>
      <c r="U1804" s="2">
        <f t="shared" si="1485"/>
        <v>0</v>
      </c>
      <c r="V1804" s="2">
        <f t="shared" si="1486"/>
        <v>0</v>
      </c>
      <c r="W1804" s="2">
        <f t="shared" si="1487"/>
        <v>0</v>
      </c>
      <c r="X1804" s="2">
        <f t="shared" si="1488"/>
        <v>0</v>
      </c>
      <c r="Y1804" s="2">
        <f t="shared" si="1489"/>
        <v>0</v>
      </c>
      <c r="Z1804" s="2"/>
      <c r="AA1804" s="2">
        <v>69726971</v>
      </c>
      <c r="AB1804" s="2">
        <f t="shared" si="1490"/>
        <v>353.69</v>
      </c>
      <c r="AC1804" s="2">
        <f>ROUND((ES1804+(SUM(SmtRes!BC1495:'SmtRes'!BC1499)+SUM(EtalonRes!AL1531:'EtalonRes'!AL1535))),2)</f>
        <v>0</v>
      </c>
      <c r="AD1804" s="2">
        <f t="shared" si="1491"/>
        <v>97.13</v>
      </c>
      <c r="AE1804" s="2">
        <f t="shared" si="1492"/>
        <v>2.4500000000000002</v>
      </c>
      <c r="AF1804" s="2">
        <f t="shared" si="1493"/>
        <v>256.56</v>
      </c>
      <c r="AG1804" s="2">
        <f t="shared" si="1494"/>
        <v>0</v>
      </c>
      <c r="AH1804" s="2">
        <f t="shared" si="1495"/>
        <v>28.38</v>
      </c>
      <c r="AI1804" s="2">
        <f t="shared" si="1496"/>
        <v>0.18</v>
      </c>
      <c r="AJ1804" s="2">
        <f t="shared" si="1497"/>
        <v>0</v>
      </c>
      <c r="AK1804" s="2">
        <v>2588.38</v>
      </c>
      <c r="AL1804" s="2">
        <v>2234.69</v>
      </c>
      <c r="AM1804" s="2">
        <v>97.13</v>
      </c>
      <c r="AN1804" s="2">
        <v>2.4500000000000002</v>
      </c>
      <c r="AO1804" s="2">
        <v>256.56</v>
      </c>
      <c r="AP1804" s="2">
        <v>0</v>
      </c>
      <c r="AQ1804" s="2">
        <v>28.38</v>
      </c>
      <c r="AR1804" s="2">
        <v>0.18</v>
      </c>
      <c r="AS1804" s="2">
        <v>0</v>
      </c>
      <c r="AT1804" s="2">
        <v>123</v>
      </c>
      <c r="AU1804" s="2">
        <v>75</v>
      </c>
      <c r="AV1804" s="2">
        <v>1</v>
      </c>
      <c r="AW1804" s="2">
        <v>1</v>
      </c>
      <c r="AX1804" s="2"/>
      <c r="AY1804" s="2"/>
      <c r="AZ1804" s="2">
        <v>1</v>
      </c>
      <c r="BA1804" s="2">
        <v>1</v>
      </c>
      <c r="BB1804" s="2">
        <v>1</v>
      </c>
      <c r="BC1804" s="2">
        <v>1</v>
      </c>
      <c r="BD1804" s="2" t="s">
        <v>3</v>
      </c>
      <c r="BE1804" s="2" t="s">
        <v>3</v>
      </c>
      <c r="BF1804" s="2" t="s">
        <v>3</v>
      </c>
      <c r="BG1804" s="2" t="s">
        <v>3</v>
      </c>
      <c r="BH1804" s="2">
        <v>0</v>
      </c>
      <c r="BI1804" s="2">
        <v>1</v>
      </c>
      <c r="BJ1804" s="2" t="s">
        <v>711</v>
      </c>
      <c r="BK1804" s="2"/>
      <c r="BL1804" s="2"/>
      <c r="BM1804" s="2">
        <v>11001</v>
      </c>
      <c r="BN1804" s="2">
        <v>0</v>
      </c>
      <c r="BO1804" s="2" t="s">
        <v>3</v>
      </c>
      <c r="BP1804" s="2">
        <v>0</v>
      </c>
      <c r="BQ1804" s="2">
        <v>2</v>
      </c>
      <c r="BR1804" s="2">
        <v>0</v>
      </c>
      <c r="BS1804" s="2">
        <v>1</v>
      </c>
      <c r="BT1804" s="2">
        <v>1</v>
      </c>
      <c r="BU1804" s="2">
        <v>1</v>
      </c>
      <c r="BV1804" s="2">
        <v>1</v>
      </c>
      <c r="BW1804" s="2">
        <v>1</v>
      </c>
      <c r="BX1804" s="2">
        <v>1</v>
      </c>
      <c r="BY1804" s="2" t="s">
        <v>3</v>
      </c>
      <c r="BZ1804" s="2">
        <v>123</v>
      </c>
      <c r="CA1804" s="2">
        <v>75</v>
      </c>
      <c r="CB1804" s="2" t="s">
        <v>3</v>
      </c>
      <c r="CC1804" s="2"/>
      <c r="CD1804" s="2"/>
      <c r="CE1804" s="2">
        <v>0</v>
      </c>
      <c r="CF1804" s="2">
        <v>0</v>
      </c>
      <c r="CG1804" s="2">
        <v>0</v>
      </c>
      <c r="CH1804" s="2">
        <v>137</v>
      </c>
      <c r="CI1804" s="2">
        <v>0</v>
      </c>
      <c r="CJ1804" s="2">
        <v>0</v>
      </c>
      <c r="CK1804" s="2">
        <v>0</v>
      </c>
      <c r="CL1804" s="2">
        <v>0</v>
      </c>
      <c r="CM1804" s="2">
        <v>0</v>
      </c>
      <c r="CN1804" s="2" t="s">
        <v>3</v>
      </c>
      <c r="CO1804" s="2">
        <v>0</v>
      </c>
      <c r="CP1804" s="2">
        <f t="shared" si="1498"/>
        <v>0</v>
      </c>
      <c r="CQ1804" s="2">
        <f t="shared" si="1499"/>
        <v>0</v>
      </c>
      <c r="CR1804" s="2">
        <f t="shared" si="1500"/>
        <v>97.13</v>
      </c>
      <c r="CS1804" s="2">
        <f t="shared" si="1501"/>
        <v>2.4500000000000002</v>
      </c>
      <c r="CT1804" s="2">
        <f t="shared" si="1502"/>
        <v>256.56</v>
      </c>
      <c r="CU1804" s="2">
        <f t="shared" si="1503"/>
        <v>0</v>
      </c>
      <c r="CV1804" s="2">
        <f t="shared" si="1504"/>
        <v>28.38</v>
      </c>
      <c r="CW1804" s="2">
        <f t="shared" si="1505"/>
        <v>0.18</v>
      </c>
      <c r="CX1804" s="2">
        <f t="shared" si="1506"/>
        <v>0</v>
      </c>
      <c r="CY1804" s="2">
        <f>(((S1804+R1804)*AT1804)/100)</f>
        <v>0</v>
      </c>
      <c r="CZ1804" s="2">
        <f>(((S1804+R1804)*AU1804)/100)</f>
        <v>0</v>
      </c>
      <c r="DA1804" s="2"/>
      <c r="DB1804" s="2"/>
      <c r="DC1804" s="2" t="s">
        <v>3</v>
      </c>
      <c r="DD1804" s="2" t="s">
        <v>3</v>
      </c>
      <c r="DE1804" s="2" t="s">
        <v>3</v>
      </c>
      <c r="DF1804" s="2" t="s">
        <v>3</v>
      </c>
      <c r="DG1804" s="2" t="s">
        <v>3</v>
      </c>
      <c r="DH1804" s="2" t="s">
        <v>3</v>
      </c>
      <c r="DI1804" s="2" t="s">
        <v>3</v>
      </c>
      <c r="DJ1804" s="2" t="s">
        <v>3</v>
      </c>
      <c r="DK1804" s="2" t="s">
        <v>3</v>
      </c>
      <c r="DL1804" s="2" t="s">
        <v>3</v>
      </c>
      <c r="DM1804" s="2" t="s">
        <v>3</v>
      </c>
      <c r="DN1804" s="2">
        <v>0</v>
      </c>
      <c r="DO1804" s="2">
        <v>0</v>
      </c>
      <c r="DP1804" s="2">
        <v>1</v>
      </c>
      <c r="DQ1804" s="2">
        <v>1</v>
      </c>
      <c r="DR1804" s="2"/>
      <c r="DS1804" s="2"/>
      <c r="DT1804" s="2"/>
      <c r="DU1804" s="2">
        <v>1005</v>
      </c>
      <c r="DV1804" s="2" t="s">
        <v>401</v>
      </c>
      <c r="DW1804" s="2" t="s">
        <v>401</v>
      </c>
      <c r="DX1804" s="2">
        <v>100</v>
      </c>
      <c r="DY1804" s="2"/>
      <c r="DZ1804" s="2" t="s">
        <v>3</v>
      </c>
      <c r="EA1804" s="2" t="s">
        <v>3</v>
      </c>
      <c r="EB1804" s="2" t="s">
        <v>3</v>
      </c>
      <c r="EC1804" s="2" t="s">
        <v>3</v>
      </c>
      <c r="ED1804" s="2"/>
      <c r="EE1804" s="2">
        <v>54328965</v>
      </c>
      <c r="EF1804" s="2">
        <v>2</v>
      </c>
      <c r="EG1804" s="2" t="s">
        <v>21</v>
      </c>
      <c r="EH1804" s="2">
        <v>0</v>
      </c>
      <c r="EI1804" s="2" t="s">
        <v>3</v>
      </c>
      <c r="EJ1804" s="2">
        <v>1</v>
      </c>
      <c r="EK1804" s="2">
        <v>11001</v>
      </c>
      <c r="EL1804" s="2" t="s">
        <v>22</v>
      </c>
      <c r="EM1804" s="2" t="s">
        <v>23</v>
      </c>
      <c r="EN1804" s="2"/>
      <c r="EO1804" s="2" t="s">
        <v>3</v>
      </c>
      <c r="EP1804" s="2"/>
      <c r="EQ1804" s="2">
        <v>1441792</v>
      </c>
      <c r="ER1804" s="2">
        <v>2588.38</v>
      </c>
      <c r="ES1804" s="2">
        <v>2234.69</v>
      </c>
      <c r="ET1804" s="2">
        <v>97.13</v>
      </c>
      <c r="EU1804" s="2">
        <v>2.4500000000000002</v>
      </c>
      <c r="EV1804" s="2">
        <v>256.56</v>
      </c>
      <c r="EW1804" s="2">
        <v>28.38</v>
      </c>
      <c r="EX1804" s="2">
        <v>0.18</v>
      </c>
      <c r="EY1804" s="2">
        <v>1</v>
      </c>
      <c r="EZ1804" s="2"/>
      <c r="FA1804" s="2"/>
      <c r="FB1804" s="2"/>
      <c r="FC1804" s="2"/>
      <c r="FD1804" s="2"/>
      <c r="FE1804" s="2"/>
      <c r="FF1804" s="2"/>
      <c r="FG1804" s="2"/>
      <c r="FH1804" s="2"/>
      <c r="FI1804" s="2"/>
      <c r="FJ1804" s="2"/>
      <c r="FK1804" s="2"/>
      <c r="FL1804" s="2"/>
      <c r="FM1804" s="2"/>
      <c r="FN1804" s="2"/>
      <c r="FO1804" s="2"/>
      <c r="FP1804" s="2"/>
      <c r="FQ1804" s="2">
        <v>0</v>
      </c>
      <c r="FR1804" s="2">
        <f t="shared" si="1507"/>
        <v>0</v>
      </c>
      <c r="FS1804" s="2">
        <v>0</v>
      </c>
      <c r="FT1804" s="2"/>
      <c r="FU1804" s="2"/>
      <c r="FV1804" s="2"/>
      <c r="FW1804" s="2"/>
      <c r="FX1804" s="2">
        <v>123</v>
      </c>
      <c r="FY1804" s="2">
        <v>75</v>
      </c>
      <c r="FZ1804" s="2"/>
      <c r="GA1804" s="2" t="s">
        <v>3</v>
      </c>
      <c r="GB1804" s="2"/>
      <c r="GC1804" s="2"/>
      <c r="GD1804" s="2">
        <v>1</v>
      </c>
      <c r="GE1804" s="2"/>
      <c r="GF1804" s="2">
        <v>-1965833293</v>
      </c>
      <c r="GG1804" s="2">
        <v>2</v>
      </c>
      <c r="GH1804" s="2">
        <v>1</v>
      </c>
      <c r="GI1804" s="2">
        <v>-2</v>
      </c>
      <c r="GJ1804" s="2">
        <v>0</v>
      </c>
      <c r="GK1804" s="2">
        <v>0</v>
      </c>
      <c r="GL1804" s="2">
        <f t="shared" si="1508"/>
        <v>0</v>
      </c>
      <c r="GM1804" s="2">
        <f t="shared" si="1509"/>
        <v>0</v>
      </c>
      <c r="GN1804" s="2">
        <f t="shared" si="1510"/>
        <v>0</v>
      </c>
      <c r="GO1804" s="2">
        <f t="shared" si="1511"/>
        <v>0</v>
      </c>
      <c r="GP1804" s="2">
        <f t="shared" si="1512"/>
        <v>0</v>
      </c>
      <c r="GQ1804" s="2"/>
      <c r="GR1804" s="2">
        <v>0</v>
      </c>
      <c r="GS1804" s="2">
        <v>3</v>
      </c>
      <c r="GT1804" s="2">
        <v>0</v>
      </c>
      <c r="GU1804" s="2" t="s">
        <v>3</v>
      </c>
      <c r="GV1804" s="2">
        <f t="shared" si="1513"/>
        <v>0</v>
      </c>
      <c r="GW1804" s="2">
        <v>1</v>
      </c>
      <c r="GX1804" s="2">
        <f t="shared" si="1514"/>
        <v>0</v>
      </c>
      <c r="GY1804" s="2"/>
      <c r="GZ1804" s="2"/>
      <c r="HA1804" s="2">
        <v>0</v>
      </c>
      <c r="HB1804" s="2">
        <v>0</v>
      </c>
      <c r="HC1804" s="2">
        <f t="shared" si="1515"/>
        <v>0</v>
      </c>
      <c r="HD1804" s="2"/>
      <c r="HE1804" s="2" t="s">
        <v>3</v>
      </c>
      <c r="HF1804" s="2" t="s">
        <v>3</v>
      </c>
      <c r="HG1804" s="2"/>
      <c r="HH1804" s="2"/>
      <c r="HI1804" s="2"/>
      <c r="HJ1804" s="2"/>
      <c r="HK1804" s="2"/>
      <c r="HL1804" s="2"/>
      <c r="HM1804" s="2" t="s">
        <v>3</v>
      </c>
      <c r="HN1804" s="2" t="s">
        <v>24</v>
      </c>
      <c r="HO1804" s="2" t="s">
        <v>25</v>
      </c>
      <c r="HP1804" s="2" t="s">
        <v>22</v>
      </c>
      <c r="HQ1804" s="2" t="s">
        <v>22</v>
      </c>
      <c r="HR1804" s="2"/>
      <c r="HS1804" s="2"/>
      <c r="HT1804" s="2"/>
      <c r="HU1804" s="2"/>
      <c r="HV1804" s="2"/>
      <c r="HW1804" s="2"/>
      <c r="HX1804" s="2"/>
      <c r="HY1804" s="2"/>
      <c r="HZ1804" s="2"/>
      <c r="IA1804" s="2"/>
      <c r="IB1804" s="2"/>
      <c r="IC1804" s="2"/>
      <c r="ID1804" s="2"/>
      <c r="IE1804" s="2"/>
      <c r="IF1804" s="2"/>
      <c r="IG1804" s="2"/>
      <c r="IH1804" s="2"/>
      <c r="II1804" s="2"/>
      <c r="IJ1804" s="2"/>
      <c r="IK1804" s="2">
        <v>0</v>
      </c>
      <c r="IL1804" s="2"/>
      <c r="IM1804" s="2"/>
      <c r="IN1804" s="2"/>
      <c r="IO1804" s="2"/>
      <c r="IP1804" s="2"/>
      <c r="IQ1804" s="2"/>
      <c r="IR1804" s="2"/>
      <c r="IS1804" s="2"/>
      <c r="IT1804" s="2"/>
      <c r="IU1804" s="2"/>
    </row>
    <row r="1805" spans="1:255" x14ac:dyDescent="0.2">
      <c r="A1805">
        <v>17</v>
      </c>
      <c r="B1805">
        <v>1</v>
      </c>
      <c r="C1805">
        <f>ROW(SmtRes!A1504)</f>
        <v>1504</v>
      </c>
      <c r="D1805">
        <f>ROW(EtalonRes!A1540)</f>
        <v>1540</v>
      </c>
      <c r="E1805" t="s">
        <v>782</v>
      </c>
      <c r="F1805" t="s">
        <v>709</v>
      </c>
      <c r="G1805" t="s">
        <v>710</v>
      </c>
      <c r="H1805" t="s">
        <v>401</v>
      </c>
      <c r="I1805">
        <v>0</v>
      </c>
      <c r="J1805">
        <v>0</v>
      </c>
      <c r="K1805">
        <v>0</v>
      </c>
      <c r="L1805">
        <v>3.1E-2</v>
      </c>
      <c r="M1805">
        <v>0</v>
      </c>
      <c r="N1805">
        <f t="shared" si="1478"/>
        <v>3.1E-2</v>
      </c>
      <c r="O1805">
        <f t="shared" si="1479"/>
        <v>0</v>
      </c>
      <c r="P1805">
        <f t="shared" si="1480"/>
        <v>0</v>
      </c>
      <c r="Q1805">
        <f t="shared" si="1481"/>
        <v>0</v>
      </c>
      <c r="R1805">
        <f t="shared" si="1482"/>
        <v>0</v>
      </c>
      <c r="S1805">
        <f t="shared" si="1483"/>
        <v>0</v>
      </c>
      <c r="T1805">
        <f t="shared" si="1484"/>
        <v>0</v>
      </c>
      <c r="U1805">
        <f t="shared" si="1485"/>
        <v>0</v>
      </c>
      <c r="V1805">
        <f t="shared" si="1486"/>
        <v>0</v>
      </c>
      <c r="W1805">
        <f t="shared" si="1487"/>
        <v>0</v>
      </c>
      <c r="X1805">
        <f t="shared" si="1488"/>
        <v>0</v>
      </c>
      <c r="Y1805">
        <f t="shared" si="1489"/>
        <v>0</v>
      </c>
      <c r="AA1805">
        <v>69726884</v>
      </c>
      <c r="AB1805">
        <f t="shared" si="1490"/>
        <v>353.69</v>
      </c>
      <c r="AC1805">
        <f>ROUND((ES1805+(SUM(SmtRes!BC1500:'SmtRes'!BC1504)+SUM(EtalonRes!AL1536:'EtalonRes'!AL1540))),2)</f>
        <v>0</v>
      </c>
      <c r="AD1805">
        <f t="shared" si="1491"/>
        <v>97.13</v>
      </c>
      <c r="AE1805">
        <f t="shared" si="1492"/>
        <v>2.4500000000000002</v>
      </c>
      <c r="AF1805">
        <f t="shared" si="1493"/>
        <v>256.56</v>
      </c>
      <c r="AG1805">
        <f t="shared" si="1494"/>
        <v>0</v>
      </c>
      <c r="AH1805">
        <f t="shared" si="1495"/>
        <v>28.38</v>
      </c>
      <c r="AI1805">
        <f t="shared" si="1496"/>
        <v>0.18</v>
      </c>
      <c r="AJ1805">
        <f t="shared" si="1497"/>
        <v>0</v>
      </c>
      <c r="AK1805">
        <v>2588.38</v>
      </c>
      <c r="AL1805">
        <v>2234.69</v>
      </c>
      <c r="AM1805">
        <v>97.13</v>
      </c>
      <c r="AN1805">
        <v>2.4500000000000002</v>
      </c>
      <c r="AO1805">
        <v>256.56</v>
      </c>
      <c r="AP1805">
        <v>0</v>
      </c>
      <c r="AQ1805">
        <v>28.38</v>
      </c>
      <c r="AR1805">
        <v>0.18</v>
      </c>
      <c r="AS1805">
        <v>0</v>
      </c>
      <c r="AT1805">
        <v>117</v>
      </c>
      <c r="AU1805">
        <v>64</v>
      </c>
      <c r="AV1805">
        <v>1</v>
      </c>
      <c r="AW1805">
        <v>1</v>
      </c>
      <c r="AZ1805">
        <v>1</v>
      </c>
      <c r="BA1805">
        <v>25.36</v>
      </c>
      <c r="BB1805">
        <v>7.84</v>
      </c>
      <c r="BC1805">
        <v>7.56</v>
      </c>
      <c r="BD1805" t="s">
        <v>3</v>
      </c>
      <c r="BE1805" t="s">
        <v>3</v>
      </c>
      <c r="BF1805" t="s">
        <v>3</v>
      </c>
      <c r="BG1805" t="s">
        <v>3</v>
      </c>
      <c r="BH1805">
        <v>0</v>
      </c>
      <c r="BI1805">
        <v>1</v>
      </c>
      <c r="BJ1805" t="s">
        <v>711</v>
      </c>
      <c r="BM1805">
        <v>11001</v>
      </c>
      <c r="BN1805">
        <v>0</v>
      </c>
      <c r="BO1805" t="s">
        <v>709</v>
      </c>
      <c r="BP1805">
        <v>1</v>
      </c>
      <c r="BQ1805">
        <v>2</v>
      </c>
      <c r="BR1805">
        <v>0</v>
      </c>
      <c r="BS1805">
        <v>19.8</v>
      </c>
      <c r="BT1805">
        <v>1</v>
      </c>
      <c r="BU1805">
        <v>1</v>
      </c>
      <c r="BV1805">
        <v>1</v>
      </c>
      <c r="BW1805">
        <v>1</v>
      </c>
      <c r="BX1805">
        <v>1</v>
      </c>
      <c r="BY1805" t="s">
        <v>3</v>
      </c>
      <c r="BZ1805">
        <v>117</v>
      </c>
      <c r="CA1805">
        <v>64</v>
      </c>
      <c r="CB1805" t="s">
        <v>3</v>
      </c>
      <c r="CE1805">
        <v>0</v>
      </c>
      <c r="CF1805">
        <v>0</v>
      </c>
      <c r="CG1805">
        <v>0</v>
      </c>
      <c r="CH1805">
        <v>137</v>
      </c>
      <c r="CI1805">
        <v>0</v>
      </c>
      <c r="CJ1805">
        <v>0</v>
      </c>
      <c r="CK1805">
        <v>0</v>
      </c>
      <c r="CL1805">
        <v>0</v>
      </c>
      <c r="CM1805">
        <v>0</v>
      </c>
      <c r="CN1805" t="s">
        <v>3</v>
      </c>
      <c r="CO1805">
        <v>0</v>
      </c>
      <c r="CP1805">
        <f t="shared" si="1498"/>
        <v>0</v>
      </c>
      <c r="CQ1805">
        <f t="shared" si="1499"/>
        <v>0</v>
      </c>
      <c r="CR1805">
        <f t="shared" si="1500"/>
        <v>761.49919999999997</v>
      </c>
      <c r="CS1805">
        <f t="shared" si="1501"/>
        <v>48.510000000000005</v>
      </c>
      <c r="CT1805">
        <f t="shared" si="1502"/>
        <v>6506.3616000000002</v>
      </c>
      <c r="CU1805">
        <f t="shared" si="1503"/>
        <v>0</v>
      </c>
      <c r="CV1805">
        <f t="shared" si="1504"/>
        <v>28.38</v>
      </c>
      <c r="CW1805">
        <f t="shared" si="1505"/>
        <v>0.18</v>
      </c>
      <c r="CX1805">
        <f t="shared" si="1506"/>
        <v>0</v>
      </c>
      <c r="CY1805">
        <f>(S1805+R1805)*(BZ1805/100)</f>
        <v>0</v>
      </c>
      <c r="CZ1805">
        <f>(S1805+R1805)*(CA1805/100)</f>
        <v>0</v>
      </c>
      <c r="DC1805" t="s">
        <v>3</v>
      </c>
      <c r="DD1805" t="s">
        <v>3</v>
      </c>
      <c r="DE1805" t="s">
        <v>3</v>
      </c>
      <c r="DF1805" t="s">
        <v>3</v>
      </c>
      <c r="DG1805" t="s">
        <v>3</v>
      </c>
      <c r="DH1805" t="s">
        <v>3</v>
      </c>
      <c r="DI1805" t="s">
        <v>3</v>
      </c>
      <c r="DJ1805" t="s">
        <v>3</v>
      </c>
      <c r="DK1805" t="s">
        <v>3</v>
      </c>
      <c r="DL1805" t="s">
        <v>3</v>
      </c>
      <c r="DM1805" t="s">
        <v>3</v>
      </c>
      <c r="DN1805">
        <v>123</v>
      </c>
      <c r="DO1805">
        <v>75</v>
      </c>
      <c r="DP1805">
        <v>1</v>
      </c>
      <c r="DQ1805">
        <v>1</v>
      </c>
      <c r="DU1805">
        <v>1005</v>
      </c>
      <c r="DV1805" t="s">
        <v>401</v>
      </c>
      <c r="DW1805" t="s">
        <v>401</v>
      </c>
      <c r="DX1805">
        <v>100</v>
      </c>
      <c r="DZ1805" t="s">
        <v>3</v>
      </c>
      <c r="EA1805" t="s">
        <v>3</v>
      </c>
      <c r="EB1805" t="s">
        <v>3</v>
      </c>
      <c r="EC1805" t="s">
        <v>3</v>
      </c>
      <c r="EE1805">
        <v>54328965</v>
      </c>
      <c r="EF1805">
        <v>2</v>
      </c>
      <c r="EG1805" t="s">
        <v>21</v>
      </c>
      <c r="EH1805">
        <v>0</v>
      </c>
      <c r="EI1805" t="s">
        <v>3</v>
      </c>
      <c r="EJ1805">
        <v>1</v>
      </c>
      <c r="EK1805">
        <v>11001</v>
      </c>
      <c r="EL1805" t="s">
        <v>22</v>
      </c>
      <c r="EM1805" t="s">
        <v>23</v>
      </c>
      <c r="EO1805" t="s">
        <v>3</v>
      </c>
      <c r="EQ1805">
        <v>1441792</v>
      </c>
      <c r="ER1805">
        <v>2588.38</v>
      </c>
      <c r="ES1805">
        <v>2234.69</v>
      </c>
      <c r="ET1805">
        <v>97.13</v>
      </c>
      <c r="EU1805">
        <v>2.4500000000000002</v>
      </c>
      <c r="EV1805">
        <v>256.56</v>
      </c>
      <c r="EW1805">
        <v>28.38</v>
      </c>
      <c r="EX1805">
        <v>0.18</v>
      </c>
      <c r="EY1805">
        <v>1</v>
      </c>
      <c r="FQ1805">
        <v>0</v>
      </c>
      <c r="FR1805">
        <f t="shared" si="1507"/>
        <v>0</v>
      </c>
      <c r="FS1805">
        <v>0</v>
      </c>
      <c r="FX1805">
        <v>123</v>
      </c>
      <c r="FY1805">
        <v>75</v>
      </c>
      <c r="GA1805" t="s">
        <v>3</v>
      </c>
      <c r="GD1805">
        <v>1</v>
      </c>
      <c r="GF1805">
        <v>-1965833293</v>
      </c>
      <c r="GG1805">
        <v>2</v>
      </c>
      <c r="GH1805">
        <v>1</v>
      </c>
      <c r="GI1805">
        <v>2</v>
      </c>
      <c r="GJ1805">
        <v>0</v>
      </c>
      <c r="GK1805">
        <v>0</v>
      </c>
      <c r="GL1805">
        <f t="shared" si="1508"/>
        <v>0</v>
      </c>
      <c r="GM1805">
        <f t="shared" si="1509"/>
        <v>0</v>
      </c>
      <c r="GN1805">
        <f t="shared" si="1510"/>
        <v>0</v>
      </c>
      <c r="GO1805">
        <f t="shared" si="1511"/>
        <v>0</v>
      </c>
      <c r="GP1805">
        <f t="shared" si="1512"/>
        <v>0</v>
      </c>
      <c r="GR1805">
        <v>0</v>
      </c>
      <c r="GS1805">
        <v>0</v>
      </c>
      <c r="GT1805">
        <v>0</v>
      </c>
      <c r="GU1805" t="s">
        <v>3</v>
      </c>
      <c r="GV1805">
        <f t="shared" si="1513"/>
        <v>0</v>
      </c>
      <c r="GW1805">
        <v>1015.2</v>
      </c>
      <c r="GX1805">
        <f t="shared" si="1514"/>
        <v>0</v>
      </c>
      <c r="HA1805">
        <v>0</v>
      </c>
      <c r="HB1805">
        <v>0</v>
      </c>
      <c r="HC1805">
        <f t="shared" si="1515"/>
        <v>0</v>
      </c>
      <c r="HE1805" t="s">
        <v>3</v>
      </c>
      <c r="HF1805" t="s">
        <v>3</v>
      </c>
      <c r="HM1805" t="s">
        <v>3</v>
      </c>
      <c r="HN1805" t="s">
        <v>24</v>
      </c>
      <c r="HO1805" t="s">
        <v>25</v>
      </c>
      <c r="HP1805" t="s">
        <v>22</v>
      </c>
      <c r="HQ1805" t="s">
        <v>22</v>
      </c>
      <c r="IK1805">
        <v>0</v>
      </c>
    </row>
    <row r="1806" spans="1:255" x14ac:dyDescent="0.2">
      <c r="A1806" s="2">
        <v>18</v>
      </c>
      <c r="B1806" s="2">
        <v>1</v>
      </c>
      <c r="C1806" s="2">
        <v>1499</v>
      </c>
      <c r="D1806" s="2"/>
      <c r="E1806" s="2" t="s">
        <v>783</v>
      </c>
      <c r="F1806" s="2" t="s">
        <v>713</v>
      </c>
      <c r="G1806" s="2" t="s">
        <v>714</v>
      </c>
      <c r="H1806" s="2" t="s">
        <v>40</v>
      </c>
      <c r="I1806" s="2">
        <f>I1804*J1806</f>
        <v>0</v>
      </c>
      <c r="J1806" s="2">
        <v>4.1176469999999998</v>
      </c>
      <c r="K1806" s="2">
        <v>4.1176469999999998</v>
      </c>
      <c r="L1806" s="2">
        <v>0.12764700000000001</v>
      </c>
      <c r="M1806" s="2">
        <v>0</v>
      </c>
      <c r="N1806" s="2">
        <f t="shared" si="1478"/>
        <v>0.12759999999999999</v>
      </c>
      <c r="O1806" s="2">
        <f t="shared" si="1479"/>
        <v>0</v>
      </c>
      <c r="P1806" s="2">
        <f t="shared" si="1480"/>
        <v>0</v>
      </c>
      <c r="Q1806" s="2">
        <f t="shared" si="1481"/>
        <v>0</v>
      </c>
      <c r="R1806" s="2">
        <f t="shared" si="1482"/>
        <v>0</v>
      </c>
      <c r="S1806" s="2">
        <f t="shared" si="1483"/>
        <v>0</v>
      </c>
      <c r="T1806" s="2">
        <f t="shared" si="1484"/>
        <v>0</v>
      </c>
      <c r="U1806" s="2">
        <f t="shared" si="1485"/>
        <v>0</v>
      </c>
      <c r="V1806" s="2">
        <f t="shared" si="1486"/>
        <v>0</v>
      </c>
      <c r="W1806" s="2">
        <f t="shared" si="1487"/>
        <v>0</v>
      </c>
      <c r="X1806" s="2">
        <f t="shared" si="1488"/>
        <v>0</v>
      </c>
      <c r="Y1806" s="2">
        <f t="shared" si="1489"/>
        <v>0</v>
      </c>
      <c r="Z1806" s="2"/>
      <c r="AA1806" s="2">
        <v>69726971</v>
      </c>
      <c r="AB1806" s="2">
        <f t="shared" si="1490"/>
        <v>780.05</v>
      </c>
      <c r="AC1806" s="2">
        <f>ROUND((ES1806),2)</f>
        <v>780.05</v>
      </c>
      <c r="AD1806" s="2">
        <f t="shared" si="1491"/>
        <v>0</v>
      </c>
      <c r="AE1806" s="2">
        <f t="shared" si="1492"/>
        <v>0</v>
      </c>
      <c r="AF1806" s="2">
        <f t="shared" si="1493"/>
        <v>0</v>
      </c>
      <c r="AG1806" s="2">
        <f t="shared" si="1494"/>
        <v>0</v>
      </c>
      <c r="AH1806" s="2">
        <f t="shared" si="1495"/>
        <v>0</v>
      </c>
      <c r="AI1806" s="2">
        <f t="shared" si="1496"/>
        <v>0</v>
      </c>
      <c r="AJ1806" s="2">
        <f t="shared" si="1497"/>
        <v>14.26</v>
      </c>
      <c r="AK1806" s="2">
        <v>780.05</v>
      </c>
      <c r="AL1806" s="2">
        <v>780.05</v>
      </c>
      <c r="AM1806" s="2">
        <v>0</v>
      </c>
      <c r="AN1806" s="2">
        <v>0</v>
      </c>
      <c r="AO1806" s="2">
        <v>0</v>
      </c>
      <c r="AP1806" s="2">
        <v>0</v>
      </c>
      <c r="AQ1806" s="2">
        <v>0</v>
      </c>
      <c r="AR1806" s="2">
        <v>0</v>
      </c>
      <c r="AS1806" s="2">
        <v>14.26</v>
      </c>
      <c r="AT1806" s="2">
        <v>0</v>
      </c>
      <c r="AU1806" s="2">
        <v>0</v>
      </c>
      <c r="AV1806" s="2">
        <v>1</v>
      </c>
      <c r="AW1806" s="2">
        <v>1</v>
      </c>
      <c r="AX1806" s="2"/>
      <c r="AY1806" s="2"/>
      <c r="AZ1806" s="2">
        <v>1</v>
      </c>
      <c r="BA1806" s="2">
        <v>1</v>
      </c>
      <c r="BB1806" s="2">
        <v>1</v>
      </c>
      <c r="BC1806" s="2">
        <v>1</v>
      </c>
      <c r="BD1806" s="2" t="s">
        <v>3</v>
      </c>
      <c r="BE1806" s="2" t="s">
        <v>3</v>
      </c>
      <c r="BF1806" s="2" t="s">
        <v>3</v>
      </c>
      <c r="BG1806" s="2" t="s">
        <v>3</v>
      </c>
      <c r="BH1806" s="2">
        <v>3</v>
      </c>
      <c r="BI1806" s="2">
        <v>1</v>
      </c>
      <c r="BJ1806" s="2" t="s">
        <v>769</v>
      </c>
      <c r="BK1806" s="2"/>
      <c r="BL1806" s="2"/>
      <c r="BM1806" s="2">
        <v>500001</v>
      </c>
      <c r="BN1806" s="2">
        <v>0</v>
      </c>
      <c r="BO1806" s="2" t="s">
        <v>3</v>
      </c>
      <c r="BP1806" s="2">
        <v>0</v>
      </c>
      <c r="BQ1806" s="2">
        <v>8</v>
      </c>
      <c r="BR1806" s="2">
        <v>0</v>
      </c>
      <c r="BS1806" s="2">
        <v>1</v>
      </c>
      <c r="BT1806" s="2">
        <v>1</v>
      </c>
      <c r="BU1806" s="2">
        <v>1</v>
      </c>
      <c r="BV1806" s="2">
        <v>1</v>
      </c>
      <c r="BW1806" s="2">
        <v>1</v>
      </c>
      <c r="BX1806" s="2">
        <v>1</v>
      </c>
      <c r="BY1806" s="2" t="s">
        <v>3</v>
      </c>
      <c r="BZ1806" s="2">
        <v>0</v>
      </c>
      <c r="CA1806" s="2">
        <v>0</v>
      </c>
      <c r="CB1806" s="2" t="s">
        <v>3</v>
      </c>
      <c r="CC1806" s="2"/>
      <c r="CD1806" s="2"/>
      <c r="CE1806" s="2">
        <v>0</v>
      </c>
      <c r="CF1806" s="2">
        <v>0</v>
      </c>
      <c r="CG1806" s="2">
        <v>0</v>
      </c>
      <c r="CH1806" s="2">
        <v>137</v>
      </c>
      <c r="CI1806" s="2">
        <v>1</v>
      </c>
      <c r="CJ1806" s="2">
        <v>0</v>
      </c>
      <c r="CK1806" s="2">
        <v>0</v>
      </c>
      <c r="CL1806" s="2">
        <v>0</v>
      </c>
      <c r="CM1806" s="2">
        <v>0</v>
      </c>
      <c r="CN1806" s="2" t="s">
        <v>3</v>
      </c>
      <c r="CO1806" s="2">
        <v>0</v>
      </c>
      <c r="CP1806" s="2">
        <f t="shared" si="1498"/>
        <v>0</v>
      </c>
      <c r="CQ1806" s="2">
        <f t="shared" si="1499"/>
        <v>780.05</v>
      </c>
      <c r="CR1806" s="2">
        <f t="shared" si="1500"/>
        <v>0</v>
      </c>
      <c r="CS1806" s="2">
        <f t="shared" si="1501"/>
        <v>0</v>
      </c>
      <c r="CT1806" s="2">
        <f t="shared" si="1502"/>
        <v>0</v>
      </c>
      <c r="CU1806" s="2">
        <f t="shared" si="1503"/>
        <v>0</v>
      </c>
      <c r="CV1806" s="2">
        <f t="shared" si="1504"/>
        <v>0</v>
      </c>
      <c r="CW1806" s="2">
        <f t="shared" si="1505"/>
        <v>0</v>
      </c>
      <c r="CX1806" s="2">
        <f t="shared" si="1506"/>
        <v>14.26</v>
      </c>
      <c r="CY1806" s="2">
        <f>(((S1806+R1806)*AT1806)/100)</f>
        <v>0</v>
      </c>
      <c r="CZ1806" s="2">
        <f>(((S1806+R1806)*AU1806)/100)</f>
        <v>0</v>
      </c>
      <c r="DA1806" s="2"/>
      <c r="DB1806" s="2"/>
      <c r="DC1806" s="2" t="s">
        <v>3</v>
      </c>
      <c r="DD1806" s="2" t="s">
        <v>3</v>
      </c>
      <c r="DE1806" s="2" t="s">
        <v>3</v>
      </c>
      <c r="DF1806" s="2" t="s">
        <v>3</v>
      </c>
      <c r="DG1806" s="2" t="s">
        <v>3</v>
      </c>
      <c r="DH1806" s="2" t="s">
        <v>3</v>
      </c>
      <c r="DI1806" s="2" t="s">
        <v>3</v>
      </c>
      <c r="DJ1806" s="2" t="s">
        <v>3</v>
      </c>
      <c r="DK1806" s="2" t="s">
        <v>3</v>
      </c>
      <c r="DL1806" s="2" t="s">
        <v>3</v>
      </c>
      <c r="DM1806" s="2" t="s">
        <v>3</v>
      </c>
      <c r="DN1806" s="2">
        <v>0</v>
      </c>
      <c r="DO1806" s="2">
        <v>0</v>
      </c>
      <c r="DP1806" s="2">
        <v>1</v>
      </c>
      <c r="DQ1806" s="2">
        <v>1</v>
      </c>
      <c r="DR1806" s="2"/>
      <c r="DS1806" s="2"/>
      <c r="DT1806" s="2"/>
      <c r="DU1806" s="2">
        <v>1007</v>
      </c>
      <c r="DV1806" s="2" t="s">
        <v>40</v>
      </c>
      <c r="DW1806" s="2" t="s">
        <v>40</v>
      </c>
      <c r="DX1806" s="2">
        <v>1</v>
      </c>
      <c r="DY1806" s="2"/>
      <c r="DZ1806" s="2" t="s">
        <v>3</v>
      </c>
      <c r="EA1806" s="2" t="s">
        <v>3</v>
      </c>
      <c r="EB1806" s="2" t="s">
        <v>3</v>
      </c>
      <c r="EC1806" s="2" t="s">
        <v>3</v>
      </c>
      <c r="ED1806" s="2"/>
      <c r="EE1806" s="2">
        <v>54328897</v>
      </c>
      <c r="EF1806" s="2">
        <v>8</v>
      </c>
      <c r="EG1806" s="2" t="s">
        <v>31</v>
      </c>
      <c r="EH1806" s="2">
        <v>0</v>
      </c>
      <c r="EI1806" s="2" t="s">
        <v>3</v>
      </c>
      <c r="EJ1806" s="2">
        <v>1</v>
      </c>
      <c r="EK1806" s="2">
        <v>500001</v>
      </c>
      <c r="EL1806" s="2" t="s">
        <v>32</v>
      </c>
      <c r="EM1806" s="2" t="s">
        <v>33</v>
      </c>
      <c r="EN1806" s="2"/>
      <c r="EO1806" s="2" t="s">
        <v>3</v>
      </c>
      <c r="EP1806" s="2"/>
      <c r="EQ1806" s="2">
        <v>0</v>
      </c>
      <c r="ER1806" s="2">
        <v>780.05</v>
      </c>
      <c r="ES1806" s="2">
        <v>780.05</v>
      </c>
      <c r="ET1806" s="2">
        <v>0</v>
      </c>
      <c r="EU1806" s="2">
        <v>0</v>
      </c>
      <c r="EV1806" s="2">
        <v>0</v>
      </c>
      <c r="EW1806" s="2">
        <v>0</v>
      </c>
      <c r="EX1806" s="2">
        <v>0</v>
      </c>
      <c r="EY1806" s="2"/>
      <c r="EZ1806" s="2"/>
      <c r="FA1806" s="2"/>
      <c r="FB1806" s="2"/>
      <c r="FC1806" s="2"/>
      <c r="FD1806" s="2"/>
      <c r="FE1806" s="2"/>
      <c r="FF1806" s="2"/>
      <c r="FG1806" s="2"/>
      <c r="FH1806" s="2"/>
      <c r="FI1806" s="2"/>
      <c r="FJ1806" s="2"/>
      <c r="FK1806" s="2"/>
      <c r="FL1806" s="2"/>
      <c r="FM1806" s="2"/>
      <c r="FN1806" s="2"/>
      <c r="FO1806" s="2"/>
      <c r="FP1806" s="2"/>
      <c r="FQ1806" s="2">
        <v>0</v>
      </c>
      <c r="FR1806" s="2">
        <f t="shared" si="1507"/>
        <v>0</v>
      </c>
      <c r="FS1806" s="2">
        <v>0</v>
      </c>
      <c r="FT1806" s="2"/>
      <c r="FU1806" s="2"/>
      <c r="FV1806" s="2"/>
      <c r="FW1806" s="2"/>
      <c r="FX1806" s="2">
        <v>0</v>
      </c>
      <c r="FY1806" s="2">
        <v>0</v>
      </c>
      <c r="FZ1806" s="2"/>
      <c r="GA1806" s="2" t="s">
        <v>3</v>
      </c>
      <c r="GB1806" s="2"/>
      <c r="GC1806" s="2"/>
      <c r="GD1806" s="2">
        <v>1</v>
      </c>
      <c r="GE1806" s="2"/>
      <c r="GF1806" s="2">
        <v>791100629</v>
      </c>
      <c r="GG1806" s="2">
        <v>2</v>
      </c>
      <c r="GH1806" s="2">
        <v>1</v>
      </c>
      <c r="GI1806" s="2">
        <v>-2</v>
      </c>
      <c r="GJ1806" s="2">
        <v>0</v>
      </c>
      <c r="GK1806" s="2">
        <v>0</v>
      </c>
      <c r="GL1806" s="2">
        <f t="shared" si="1508"/>
        <v>0</v>
      </c>
      <c r="GM1806" s="2">
        <f t="shared" si="1509"/>
        <v>0</v>
      </c>
      <c r="GN1806" s="2">
        <f t="shared" si="1510"/>
        <v>0</v>
      </c>
      <c r="GO1806" s="2">
        <f t="shared" si="1511"/>
        <v>0</v>
      </c>
      <c r="GP1806" s="2">
        <f t="shared" si="1512"/>
        <v>0</v>
      </c>
      <c r="GQ1806" s="2"/>
      <c r="GR1806" s="2">
        <v>0</v>
      </c>
      <c r="GS1806" s="2">
        <v>3</v>
      </c>
      <c r="GT1806" s="2">
        <v>0</v>
      </c>
      <c r="GU1806" s="2" t="s">
        <v>3</v>
      </c>
      <c r="GV1806" s="2">
        <f t="shared" si="1513"/>
        <v>0</v>
      </c>
      <c r="GW1806" s="2">
        <v>1</v>
      </c>
      <c r="GX1806" s="2">
        <f t="shared" si="1514"/>
        <v>0</v>
      </c>
      <c r="GY1806" s="2"/>
      <c r="GZ1806" s="2"/>
      <c r="HA1806" s="2">
        <v>0</v>
      </c>
      <c r="HB1806" s="2">
        <v>0</v>
      </c>
      <c r="HC1806" s="2">
        <f t="shared" si="1515"/>
        <v>0</v>
      </c>
      <c r="HD1806" s="2"/>
      <c r="HE1806" s="2" t="s">
        <v>3</v>
      </c>
      <c r="HF1806" s="2" t="s">
        <v>3</v>
      </c>
      <c r="HG1806" s="2"/>
      <c r="HH1806" s="2"/>
      <c r="HI1806" s="2"/>
      <c r="HJ1806" s="2"/>
      <c r="HK1806" s="2"/>
      <c r="HL1806" s="2"/>
      <c r="HM1806" s="2" t="s">
        <v>3</v>
      </c>
      <c r="HN1806" s="2" t="s">
        <v>3</v>
      </c>
      <c r="HO1806" s="2" t="s">
        <v>3</v>
      </c>
      <c r="HP1806" s="2" t="s">
        <v>3</v>
      </c>
      <c r="HQ1806" s="2" t="s">
        <v>3</v>
      </c>
      <c r="HR1806" s="2"/>
      <c r="HS1806" s="2"/>
      <c r="HT1806" s="2"/>
      <c r="HU1806" s="2"/>
      <c r="HV1806" s="2"/>
      <c r="HW1806" s="2"/>
      <c r="HX1806" s="2"/>
      <c r="HY1806" s="2"/>
      <c r="HZ1806" s="2"/>
      <c r="IA1806" s="2"/>
      <c r="IB1806" s="2"/>
      <c r="IC1806" s="2"/>
      <c r="ID1806" s="2"/>
      <c r="IE1806" s="2"/>
      <c r="IF1806" s="2"/>
      <c r="IG1806" s="2"/>
      <c r="IH1806" s="2"/>
      <c r="II1806" s="2"/>
      <c r="IJ1806" s="2"/>
      <c r="IK1806" s="2">
        <v>0</v>
      </c>
      <c r="IL1806" s="2"/>
      <c r="IM1806" s="2"/>
      <c r="IN1806" s="2"/>
      <c r="IO1806" s="2"/>
      <c r="IP1806" s="2"/>
      <c r="IQ1806" s="2"/>
      <c r="IR1806" s="2"/>
      <c r="IS1806" s="2"/>
      <c r="IT1806" s="2"/>
      <c r="IU1806" s="2"/>
    </row>
    <row r="1807" spans="1:255" x14ac:dyDescent="0.2">
      <c r="A1807">
        <v>18</v>
      </c>
      <c r="B1807">
        <v>1</v>
      </c>
      <c r="C1807">
        <v>1504</v>
      </c>
      <c r="E1807" t="s">
        <v>783</v>
      </c>
      <c r="F1807" t="s">
        <v>713</v>
      </c>
      <c r="G1807" t="s">
        <v>714</v>
      </c>
      <c r="H1807" t="s">
        <v>40</v>
      </c>
      <c r="I1807">
        <f>I1805*J1807</f>
        <v>0</v>
      </c>
      <c r="J1807">
        <v>4.1176469999999998</v>
      </c>
      <c r="K1807">
        <v>4.1176469999999998</v>
      </c>
      <c r="L1807">
        <v>0.12764700000000001</v>
      </c>
      <c r="M1807">
        <v>0</v>
      </c>
      <c r="N1807">
        <f t="shared" si="1478"/>
        <v>0.12759999999999999</v>
      </c>
      <c r="O1807">
        <f t="shared" si="1479"/>
        <v>0</v>
      </c>
      <c r="P1807">
        <f t="shared" si="1480"/>
        <v>0</v>
      </c>
      <c r="Q1807">
        <f t="shared" si="1481"/>
        <v>0</v>
      </c>
      <c r="R1807">
        <f t="shared" si="1482"/>
        <v>0</v>
      </c>
      <c r="S1807">
        <f t="shared" si="1483"/>
        <v>0</v>
      </c>
      <c r="T1807">
        <f t="shared" si="1484"/>
        <v>0</v>
      </c>
      <c r="U1807">
        <f t="shared" si="1485"/>
        <v>0</v>
      </c>
      <c r="V1807">
        <f t="shared" si="1486"/>
        <v>0</v>
      </c>
      <c r="W1807">
        <f t="shared" si="1487"/>
        <v>0</v>
      </c>
      <c r="X1807">
        <f t="shared" si="1488"/>
        <v>0</v>
      </c>
      <c r="Y1807">
        <f t="shared" si="1489"/>
        <v>0</v>
      </c>
      <c r="AA1807">
        <v>69726884</v>
      </c>
      <c r="AB1807">
        <f t="shared" si="1490"/>
        <v>3544.08</v>
      </c>
      <c r="AC1807">
        <f>ROUND((ES1807),2)</f>
        <v>3544.08</v>
      </c>
      <c r="AD1807">
        <f t="shared" si="1491"/>
        <v>0</v>
      </c>
      <c r="AE1807">
        <f t="shared" si="1492"/>
        <v>0</v>
      </c>
      <c r="AF1807">
        <f t="shared" si="1493"/>
        <v>0</v>
      </c>
      <c r="AG1807">
        <f t="shared" si="1494"/>
        <v>0</v>
      </c>
      <c r="AH1807">
        <f t="shared" si="1495"/>
        <v>0</v>
      </c>
      <c r="AI1807">
        <f t="shared" si="1496"/>
        <v>0</v>
      </c>
      <c r="AJ1807">
        <f t="shared" si="1497"/>
        <v>14.26</v>
      </c>
      <c r="AK1807">
        <v>3544.08</v>
      </c>
      <c r="AL1807">
        <v>3544.08</v>
      </c>
      <c r="AM1807">
        <v>0</v>
      </c>
      <c r="AN1807">
        <v>0</v>
      </c>
      <c r="AO1807">
        <v>0</v>
      </c>
      <c r="AP1807">
        <v>0</v>
      </c>
      <c r="AQ1807">
        <v>0</v>
      </c>
      <c r="AR1807">
        <v>0</v>
      </c>
      <c r="AS1807">
        <v>14.26</v>
      </c>
      <c r="AT1807">
        <v>0</v>
      </c>
      <c r="AU1807">
        <v>0</v>
      </c>
      <c r="AV1807">
        <v>1</v>
      </c>
      <c r="AW1807">
        <v>1</v>
      </c>
      <c r="AZ1807">
        <v>1</v>
      </c>
      <c r="BA1807">
        <v>1</v>
      </c>
      <c r="BB1807">
        <v>1</v>
      </c>
      <c r="BC1807">
        <v>7.56</v>
      </c>
      <c r="BD1807" t="s">
        <v>3</v>
      </c>
      <c r="BE1807" t="s">
        <v>3</v>
      </c>
      <c r="BF1807" t="s">
        <v>3</v>
      </c>
      <c r="BG1807" t="s">
        <v>3</v>
      </c>
      <c r="BH1807">
        <v>3</v>
      </c>
      <c r="BI1807">
        <v>1</v>
      </c>
      <c r="BJ1807" t="s">
        <v>769</v>
      </c>
      <c r="BM1807">
        <v>500001</v>
      </c>
      <c r="BN1807">
        <v>0</v>
      </c>
      <c r="BO1807" t="s">
        <v>3</v>
      </c>
      <c r="BP1807">
        <v>0</v>
      </c>
      <c r="BQ1807">
        <v>8</v>
      </c>
      <c r="BR1807">
        <v>0</v>
      </c>
      <c r="BS1807">
        <v>1</v>
      </c>
      <c r="BT1807">
        <v>1</v>
      </c>
      <c r="BU1807">
        <v>1</v>
      </c>
      <c r="BV1807">
        <v>1</v>
      </c>
      <c r="BW1807">
        <v>1</v>
      </c>
      <c r="BX1807">
        <v>1</v>
      </c>
      <c r="BY1807" t="s">
        <v>3</v>
      </c>
      <c r="BZ1807">
        <v>0</v>
      </c>
      <c r="CA1807">
        <v>0</v>
      </c>
      <c r="CB1807" t="s">
        <v>3</v>
      </c>
      <c r="CE1807">
        <v>0</v>
      </c>
      <c r="CF1807">
        <v>0</v>
      </c>
      <c r="CG1807">
        <v>0</v>
      </c>
      <c r="CH1807">
        <v>137</v>
      </c>
      <c r="CI1807">
        <v>1</v>
      </c>
      <c r="CJ1807">
        <v>0</v>
      </c>
      <c r="CK1807">
        <v>0</v>
      </c>
      <c r="CL1807">
        <v>0</v>
      </c>
      <c r="CM1807">
        <v>0</v>
      </c>
      <c r="CN1807" t="s">
        <v>3</v>
      </c>
      <c r="CO1807">
        <v>0</v>
      </c>
      <c r="CP1807">
        <f t="shared" si="1498"/>
        <v>0</v>
      </c>
      <c r="CQ1807">
        <f t="shared" si="1499"/>
        <v>26793.244799999997</v>
      </c>
      <c r="CR1807">
        <f t="shared" si="1500"/>
        <v>0</v>
      </c>
      <c r="CS1807">
        <f t="shared" si="1501"/>
        <v>0</v>
      </c>
      <c r="CT1807">
        <f t="shared" si="1502"/>
        <v>0</v>
      </c>
      <c r="CU1807">
        <f t="shared" si="1503"/>
        <v>0</v>
      </c>
      <c r="CV1807">
        <f t="shared" si="1504"/>
        <v>0</v>
      </c>
      <c r="CW1807">
        <f t="shared" si="1505"/>
        <v>0</v>
      </c>
      <c r="CX1807">
        <f t="shared" si="1506"/>
        <v>14.26</v>
      </c>
      <c r="CY1807">
        <f>(S1807+R1807)*(BZ1807/100)</f>
        <v>0</v>
      </c>
      <c r="CZ1807">
        <f>(S1807+R1807)*(CA1807/100)</f>
        <v>0</v>
      </c>
      <c r="DC1807" t="s">
        <v>3</v>
      </c>
      <c r="DD1807" t="s">
        <v>3</v>
      </c>
      <c r="DE1807" t="s">
        <v>3</v>
      </c>
      <c r="DF1807" t="s">
        <v>3</v>
      </c>
      <c r="DG1807" t="s">
        <v>3</v>
      </c>
      <c r="DH1807" t="s">
        <v>3</v>
      </c>
      <c r="DI1807" t="s">
        <v>3</v>
      </c>
      <c r="DJ1807" t="s">
        <v>3</v>
      </c>
      <c r="DK1807" t="s">
        <v>3</v>
      </c>
      <c r="DL1807" t="s">
        <v>3</v>
      </c>
      <c r="DM1807" t="s">
        <v>3</v>
      </c>
      <c r="DN1807">
        <v>0</v>
      </c>
      <c r="DO1807">
        <v>0</v>
      </c>
      <c r="DP1807">
        <v>1</v>
      </c>
      <c r="DQ1807">
        <v>1</v>
      </c>
      <c r="DU1807">
        <v>1007</v>
      </c>
      <c r="DV1807" t="s">
        <v>40</v>
      </c>
      <c r="DW1807" t="s">
        <v>40</v>
      </c>
      <c r="DX1807">
        <v>1</v>
      </c>
      <c r="DZ1807" t="s">
        <v>3</v>
      </c>
      <c r="EA1807" t="s">
        <v>3</v>
      </c>
      <c r="EB1807" t="s">
        <v>3</v>
      </c>
      <c r="EC1807" t="s">
        <v>3</v>
      </c>
      <c r="EE1807">
        <v>54328897</v>
      </c>
      <c r="EF1807">
        <v>8</v>
      </c>
      <c r="EG1807" t="s">
        <v>31</v>
      </c>
      <c r="EH1807">
        <v>0</v>
      </c>
      <c r="EI1807" t="s">
        <v>3</v>
      </c>
      <c r="EJ1807">
        <v>1</v>
      </c>
      <c r="EK1807">
        <v>500001</v>
      </c>
      <c r="EL1807" t="s">
        <v>32</v>
      </c>
      <c r="EM1807" t="s">
        <v>33</v>
      </c>
      <c r="EO1807" t="s">
        <v>3</v>
      </c>
      <c r="EQ1807">
        <v>0</v>
      </c>
      <c r="ER1807">
        <v>26793.279999999999</v>
      </c>
      <c r="ES1807">
        <v>3544.08</v>
      </c>
      <c r="ET1807">
        <v>0</v>
      </c>
      <c r="EU1807">
        <v>0</v>
      </c>
      <c r="EV1807">
        <v>0</v>
      </c>
      <c r="EW1807">
        <v>0</v>
      </c>
      <c r="EX1807">
        <v>0</v>
      </c>
      <c r="EZ1807">
        <v>5</v>
      </c>
      <c r="FC1807">
        <v>0</v>
      </c>
      <c r="FD1807">
        <v>18</v>
      </c>
      <c r="FF1807">
        <v>26793.279999999999</v>
      </c>
      <c r="FQ1807">
        <v>0</v>
      </c>
      <c r="FR1807">
        <f t="shared" si="1507"/>
        <v>0</v>
      </c>
      <c r="FS1807">
        <v>0</v>
      </c>
      <c r="FX1807">
        <v>0</v>
      </c>
      <c r="FY1807">
        <v>0</v>
      </c>
      <c r="GA1807" t="s">
        <v>784</v>
      </c>
      <c r="GD1807">
        <v>1</v>
      </c>
      <c r="GF1807">
        <v>791100629</v>
      </c>
      <c r="GG1807">
        <v>2</v>
      </c>
      <c r="GH1807">
        <v>3</v>
      </c>
      <c r="GI1807">
        <v>5</v>
      </c>
      <c r="GJ1807">
        <v>0</v>
      </c>
      <c r="GK1807">
        <v>0</v>
      </c>
      <c r="GL1807">
        <f t="shared" si="1508"/>
        <v>0</v>
      </c>
      <c r="GM1807">
        <f t="shared" si="1509"/>
        <v>0</v>
      </c>
      <c r="GN1807">
        <f t="shared" si="1510"/>
        <v>0</v>
      </c>
      <c r="GO1807">
        <f t="shared" si="1511"/>
        <v>0</v>
      </c>
      <c r="GP1807">
        <f t="shared" si="1512"/>
        <v>0</v>
      </c>
      <c r="GR1807">
        <v>1</v>
      </c>
      <c r="GS1807">
        <v>1</v>
      </c>
      <c r="GT1807">
        <v>0</v>
      </c>
      <c r="GU1807" t="s">
        <v>3</v>
      </c>
      <c r="GV1807">
        <f t="shared" si="1513"/>
        <v>0</v>
      </c>
      <c r="GW1807">
        <v>1</v>
      </c>
      <c r="GX1807">
        <f t="shared" si="1514"/>
        <v>0</v>
      </c>
      <c r="HA1807">
        <v>0</v>
      </c>
      <c r="HB1807">
        <v>0</v>
      </c>
      <c r="HC1807">
        <f t="shared" si="1515"/>
        <v>0</v>
      </c>
      <c r="HE1807" t="s">
        <v>733</v>
      </c>
      <c r="HF1807" t="s">
        <v>733</v>
      </c>
      <c r="HM1807" t="s">
        <v>3</v>
      </c>
      <c r="HN1807" t="s">
        <v>3</v>
      </c>
      <c r="HO1807" t="s">
        <v>3</v>
      </c>
      <c r="HP1807" t="s">
        <v>3</v>
      </c>
      <c r="HQ1807" t="s">
        <v>3</v>
      </c>
      <c r="IK1807">
        <v>0</v>
      </c>
    </row>
    <row r="1808" spans="1:255" x14ac:dyDescent="0.2">
      <c r="A1808" s="2">
        <v>17</v>
      </c>
      <c r="B1808" s="2">
        <v>1</v>
      </c>
      <c r="C1808" s="2">
        <f>ROW(SmtRes!A1507)</f>
        <v>1507</v>
      </c>
      <c r="D1808" s="2">
        <f>ROW(EtalonRes!A1543)</f>
        <v>1543</v>
      </c>
      <c r="E1808" s="2" t="s">
        <v>785</v>
      </c>
      <c r="F1808" s="2" t="s">
        <v>158</v>
      </c>
      <c r="G1808" s="2" t="s">
        <v>159</v>
      </c>
      <c r="H1808" s="2" t="s">
        <v>160</v>
      </c>
      <c r="I1808" s="2">
        <v>0</v>
      </c>
      <c r="J1808" s="2">
        <v>0</v>
      </c>
      <c r="K1808" s="2">
        <v>0</v>
      </c>
      <c r="L1808" s="2">
        <v>3.1E-2</v>
      </c>
      <c r="M1808" s="2">
        <v>0</v>
      </c>
      <c r="N1808" s="2">
        <f t="shared" si="1478"/>
        <v>3.1E-2</v>
      </c>
      <c r="O1808" s="2">
        <f t="shared" si="1479"/>
        <v>0</v>
      </c>
      <c r="P1808" s="2">
        <f t="shared" si="1480"/>
        <v>0</v>
      </c>
      <c r="Q1808" s="2">
        <f t="shared" si="1481"/>
        <v>0</v>
      </c>
      <c r="R1808" s="2">
        <f t="shared" si="1482"/>
        <v>0</v>
      </c>
      <c r="S1808" s="2">
        <f t="shared" si="1483"/>
        <v>0</v>
      </c>
      <c r="T1808" s="2">
        <f t="shared" si="1484"/>
        <v>0</v>
      </c>
      <c r="U1808" s="2">
        <f t="shared" si="1485"/>
        <v>0</v>
      </c>
      <c r="V1808" s="2">
        <f t="shared" si="1486"/>
        <v>0</v>
      </c>
      <c r="W1808" s="2">
        <f t="shared" si="1487"/>
        <v>0</v>
      </c>
      <c r="X1808" s="2">
        <f t="shared" si="1488"/>
        <v>0</v>
      </c>
      <c r="Y1808" s="2">
        <f t="shared" si="1489"/>
        <v>0</v>
      </c>
      <c r="Z1808" s="2"/>
      <c r="AA1808" s="2">
        <v>69726971</v>
      </c>
      <c r="AB1808" s="2">
        <f t="shared" si="1490"/>
        <v>31.54</v>
      </c>
      <c r="AC1808" s="2">
        <f>ROUND((ES1808+(SUM(SmtRes!BC1505:'SmtRes'!BC1507)+SUM(EtalonRes!AL1541:'EtalonRes'!AL1543))),2)</f>
        <v>0</v>
      </c>
      <c r="AD1808" s="2">
        <f t="shared" si="1491"/>
        <v>1.87</v>
      </c>
      <c r="AE1808" s="2">
        <f t="shared" si="1492"/>
        <v>0</v>
      </c>
      <c r="AF1808" s="2">
        <f t="shared" si="1493"/>
        <v>29.67</v>
      </c>
      <c r="AG1808" s="2">
        <f t="shared" si="1494"/>
        <v>0</v>
      </c>
      <c r="AH1808" s="2">
        <f t="shared" si="1495"/>
        <v>3.45</v>
      </c>
      <c r="AI1808" s="2">
        <f t="shared" si="1496"/>
        <v>0</v>
      </c>
      <c r="AJ1808" s="2">
        <f t="shared" si="1497"/>
        <v>0</v>
      </c>
      <c r="AK1808" s="2">
        <v>1532.16</v>
      </c>
      <c r="AL1808" s="2">
        <v>1500.62</v>
      </c>
      <c r="AM1808" s="2">
        <v>1.87</v>
      </c>
      <c r="AN1808" s="2">
        <v>0</v>
      </c>
      <c r="AO1808" s="2">
        <v>29.67</v>
      </c>
      <c r="AP1808" s="2">
        <v>0</v>
      </c>
      <c r="AQ1808" s="2">
        <v>3.45</v>
      </c>
      <c r="AR1808" s="2">
        <v>0</v>
      </c>
      <c r="AS1808" s="2">
        <v>0</v>
      </c>
      <c r="AT1808" s="2">
        <v>123</v>
      </c>
      <c r="AU1808" s="2">
        <v>75</v>
      </c>
      <c r="AV1808" s="2">
        <v>1</v>
      </c>
      <c r="AW1808" s="2">
        <v>1</v>
      </c>
      <c r="AX1808" s="2"/>
      <c r="AY1808" s="2"/>
      <c r="AZ1808" s="2">
        <v>1</v>
      </c>
      <c r="BA1808" s="2">
        <v>1</v>
      </c>
      <c r="BB1808" s="2">
        <v>1</v>
      </c>
      <c r="BC1808" s="2">
        <v>1</v>
      </c>
      <c r="BD1808" s="2" t="s">
        <v>3</v>
      </c>
      <c r="BE1808" s="2" t="s">
        <v>3</v>
      </c>
      <c r="BF1808" s="2" t="s">
        <v>3</v>
      </c>
      <c r="BG1808" s="2" t="s">
        <v>3</v>
      </c>
      <c r="BH1808" s="2">
        <v>0</v>
      </c>
      <c r="BI1808" s="2">
        <v>1</v>
      </c>
      <c r="BJ1808" s="2" t="s">
        <v>161</v>
      </c>
      <c r="BK1808" s="2"/>
      <c r="BL1808" s="2"/>
      <c r="BM1808" s="2">
        <v>11001</v>
      </c>
      <c r="BN1808" s="2">
        <v>0</v>
      </c>
      <c r="BO1808" s="2" t="s">
        <v>3</v>
      </c>
      <c r="BP1808" s="2">
        <v>0</v>
      </c>
      <c r="BQ1808" s="2">
        <v>2</v>
      </c>
      <c r="BR1808" s="2">
        <v>0</v>
      </c>
      <c r="BS1808" s="2">
        <v>1</v>
      </c>
      <c r="BT1808" s="2">
        <v>1</v>
      </c>
      <c r="BU1808" s="2">
        <v>1</v>
      </c>
      <c r="BV1808" s="2">
        <v>1</v>
      </c>
      <c r="BW1808" s="2">
        <v>1</v>
      </c>
      <c r="BX1808" s="2">
        <v>1</v>
      </c>
      <c r="BY1808" s="2" t="s">
        <v>3</v>
      </c>
      <c r="BZ1808" s="2">
        <v>123</v>
      </c>
      <c r="CA1808" s="2">
        <v>75</v>
      </c>
      <c r="CB1808" s="2" t="s">
        <v>3</v>
      </c>
      <c r="CC1808" s="2"/>
      <c r="CD1808" s="2"/>
      <c r="CE1808" s="2">
        <v>0</v>
      </c>
      <c r="CF1808" s="2">
        <v>0</v>
      </c>
      <c r="CG1808" s="2">
        <v>0</v>
      </c>
      <c r="CH1808" s="2">
        <v>138</v>
      </c>
      <c r="CI1808" s="2">
        <v>0</v>
      </c>
      <c r="CJ1808" s="2">
        <v>0</v>
      </c>
      <c r="CK1808" s="2">
        <v>0</v>
      </c>
      <c r="CL1808" s="2">
        <v>0</v>
      </c>
      <c r="CM1808" s="2">
        <v>0</v>
      </c>
      <c r="CN1808" s="2" t="s">
        <v>3</v>
      </c>
      <c r="CO1808" s="2">
        <v>0</v>
      </c>
      <c r="CP1808" s="2">
        <f t="shared" si="1498"/>
        <v>0</v>
      </c>
      <c r="CQ1808" s="2">
        <f t="shared" si="1499"/>
        <v>0</v>
      </c>
      <c r="CR1808" s="2">
        <f t="shared" si="1500"/>
        <v>1.87</v>
      </c>
      <c r="CS1808" s="2">
        <f t="shared" si="1501"/>
        <v>0</v>
      </c>
      <c r="CT1808" s="2">
        <f t="shared" si="1502"/>
        <v>29.67</v>
      </c>
      <c r="CU1808" s="2">
        <f t="shared" si="1503"/>
        <v>0</v>
      </c>
      <c r="CV1808" s="2">
        <f t="shared" si="1504"/>
        <v>3.45</v>
      </c>
      <c r="CW1808" s="2">
        <f t="shared" si="1505"/>
        <v>0</v>
      </c>
      <c r="CX1808" s="2">
        <f t="shared" si="1506"/>
        <v>0</v>
      </c>
      <c r="CY1808" s="2">
        <f>(((S1808+R1808)*AT1808)/100)</f>
        <v>0</v>
      </c>
      <c r="CZ1808" s="2">
        <f>(((S1808+R1808)*AU1808)/100)</f>
        <v>0</v>
      </c>
      <c r="DA1808" s="2"/>
      <c r="DB1808" s="2"/>
      <c r="DC1808" s="2" t="s">
        <v>3</v>
      </c>
      <c r="DD1808" s="2" t="s">
        <v>3</v>
      </c>
      <c r="DE1808" s="2" t="s">
        <v>3</v>
      </c>
      <c r="DF1808" s="2" t="s">
        <v>3</v>
      </c>
      <c r="DG1808" s="2" t="s">
        <v>3</v>
      </c>
      <c r="DH1808" s="2" t="s">
        <v>3</v>
      </c>
      <c r="DI1808" s="2" t="s">
        <v>3</v>
      </c>
      <c r="DJ1808" s="2" t="s">
        <v>3</v>
      </c>
      <c r="DK1808" s="2" t="s">
        <v>3</v>
      </c>
      <c r="DL1808" s="2" t="s">
        <v>3</v>
      </c>
      <c r="DM1808" s="2" t="s">
        <v>3</v>
      </c>
      <c r="DN1808" s="2">
        <v>0</v>
      </c>
      <c r="DO1808" s="2">
        <v>0</v>
      </c>
      <c r="DP1808" s="2">
        <v>1</v>
      </c>
      <c r="DQ1808" s="2">
        <v>1</v>
      </c>
      <c r="DR1808" s="2"/>
      <c r="DS1808" s="2"/>
      <c r="DT1808" s="2"/>
      <c r="DU1808" s="2">
        <v>1013</v>
      </c>
      <c r="DV1808" s="2" t="s">
        <v>160</v>
      </c>
      <c r="DW1808" s="2" t="s">
        <v>160</v>
      </c>
      <c r="DX1808" s="2">
        <v>1</v>
      </c>
      <c r="DY1808" s="2"/>
      <c r="DZ1808" s="2" t="s">
        <v>3</v>
      </c>
      <c r="EA1808" s="2" t="s">
        <v>3</v>
      </c>
      <c r="EB1808" s="2" t="s">
        <v>3</v>
      </c>
      <c r="EC1808" s="2" t="s">
        <v>3</v>
      </c>
      <c r="ED1808" s="2"/>
      <c r="EE1808" s="2">
        <v>54328965</v>
      </c>
      <c r="EF1808" s="2">
        <v>2</v>
      </c>
      <c r="EG1808" s="2" t="s">
        <v>21</v>
      </c>
      <c r="EH1808" s="2">
        <v>0</v>
      </c>
      <c r="EI1808" s="2" t="s">
        <v>3</v>
      </c>
      <c r="EJ1808" s="2">
        <v>1</v>
      </c>
      <c r="EK1808" s="2">
        <v>11001</v>
      </c>
      <c r="EL1808" s="2" t="s">
        <v>22</v>
      </c>
      <c r="EM1808" s="2" t="s">
        <v>23</v>
      </c>
      <c r="EN1808" s="2"/>
      <c r="EO1808" s="2" t="s">
        <v>3</v>
      </c>
      <c r="EP1808" s="2"/>
      <c r="EQ1808" s="2">
        <v>1441792</v>
      </c>
      <c r="ER1808" s="2">
        <v>1532.16</v>
      </c>
      <c r="ES1808" s="2">
        <v>1500.62</v>
      </c>
      <c r="ET1808" s="2">
        <v>1.87</v>
      </c>
      <c r="EU1808" s="2">
        <v>0</v>
      </c>
      <c r="EV1808" s="2">
        <v>29.67</v>
      </c>
      <c r="EW1808" s="2">
        <v>3.45</v>
      </c>
      <c r="EX1808" s="2">
        <v>0</v>
      </c>
      <c r="EY1808" s="2">
        <v>1</v>
      </c>
      <c r="EZ1808" s="2"/>
      <c r="FA1808" s="2"/>
      <c r="FB1808" s="2"/>
      <c r="FC1808" s="2"/>
      <c r="FD1808" s="2"/>
      <c r="FE1808" s="2"/>
      <c r="FF1808" s="2"/>
      <c r="FG1808" s="2"/>
      <c r="FH1808" s="2"/>
      <c r="FI1808" s="2"/>
      <c r="FJ1808" s="2"/>
      <c r="FK1808" s="2"/>
      <c r="FL1808" s="2"/>
      <c r="FM1808" s="2"/>
      <c r="FN1808" s="2"/>
      <c r="FO1808" s="2"/>
      <c r="FP1808" s="2"/>
      <c r="FQ1808" s="2">
        <v>0</v>
      </c>
      <c r="FR1808" s="2">
        <f t="shared" si="1507"/>
        <v>0</v>
      </c>
      <c r="FS1808" s="2">
        <v>0</v>
      </c>
      <c r="FT1808" s="2"/>
      <c r="FU1808" s="2"/>
      <c r="FV1808" s="2"/>
      <c r="FW1808" s="2"/>
      <c r="FX1808" s="2">
        <v>123</v>
      </c>
      <c r="FY1808" s="2">
        <v>75</v>
      </c>
      <c r="FZ1808" s="2"/>
      <c r="GA1808" s="2" t="s">
        <v>3</v>
      </c>
      <c r="GB1808" s="2"/>
      <c r="GC1808" s="2"/>
      <c r="GD1808" s="2">
        <v>1</v>
      </c>
      <c r="GE1808" s="2"/>
      <c r="GF1808" s="2">
        <v>-736195811</v>
      </c>
      <c r="GG1808" s="2">
        <v>2</v>
      </c>
      <c r="GH1808" s="2">
        <v>1</v>
      </c>
      <c r="GI1808" s="2">
        <v>-2</v>
      </c>
      <c r="GJ1808" s="2">
        <v>0</v>
      </c>
      <c r="GK1808" s="2">
        <v>0</v>
      </c>
      <c r="GL1808" s="2">
        <f t="shared" si="1508"/>
        <v>0</v>
      </c>
      <c r="GM1808" s="2">
        <f t="shared" si="1509"/>
        <v>0</v>
      </c>
      <c r="GN1808" s="2">
        <f t="shared" si="1510"/>
        <v>0</v>
      </c>
      <c r="GO1808" s="2">
        <f t="shared" si="1511"/>
        <v>0</v>
      </c>
      <c r="GP1808" s="2">
        <f t="shared" si="1512"/>
        <v>0</v>
      </c>
      <c r="GQ1808" s="2"/>
      <c r="GR1808" s="2">
        <v>0</v>
      </c>
      <c r="GS1808" s="2">
        <v>3</v>
      </c>
      <c r="GT1808" s="2">
        <v>0</v>
      </c>
      <c r="GU1808" s="2" t="s">
        <v>3</v>
      </c>
      <c r="GV1808" s="2">
        <f t="shared" si="1513"/>
        <v>0</v>
      </c>
      <c r="GW1808" s="2">
        <v>1</v>
      </c>
      <c r="GX1808" s="2">
        <f t="shared" si="1514"/>
        <v>0</v>
      </c>
      <c r="GY1808" s="2"/>
      <c r="GZ1808" s="2"/>
      <c r="HA1808" s="2">
        <v>0</v>
      </c>
      <c r="HB1808" s="2">
        <v>0</v>
      </c>
      <c r="HC1808" s="2">
        <f t="shared" si="1515"/>
        <v>0</v>
      </c>
      <c r="HD1808" s="2"/>
      <c r="HE1808" s="2" t="s">
        <v>3</v>
      </c>
      <c r="HF1808" s="2" t="s">
        <v>3</v>
      </c>
      <c r="HG1808" s="2"/>
      <c r="HH1808" s="2"/>
      <c r="HI1808" s="2"/>
      <c r="HJ1808" s="2"/>
      <c r="HK1808" s="2"/>
      <c r="HL1808" s="2"/>
      <c r="HM1808" s="2" t="s">
        <v>3</v>
      </c>
      <c r="HN1808" s="2" t="s">
        <v>24</v>
      </c>
      <c r="HO1808" s="2" t="s">
        <v>25</v>
      </c>
      <c r="HP1808" s="2" t="s">
        <v>22</v>
      </c>
      <c r="HQ1808" s="2" t="s">
        <v>22</v>
      </c>
      <c r="HR1808" s="2"/>
      <c r="HS1808" s="2"/>
      <c r="HT1808" s="2"/>
      <c r="HU1808" s="2"/>
      <c r="HV1808" s="2"/>
      <c r="HW1808" s="2"/>
      <c r="HX1808" s="2"/>
      <c r="HY1808" s="2"/>
      <c r="HZ1808" s="2"/>
      <c r="IA1808" s="2"/>
      <c r="IB1808" s="2"/>
      <c r="IC1808" s="2"/>
      <c r="ID1808" s="2"/>
      <c r="IE1808" s="2"/>
      <c r="IF1808" s="2"/>
      <c r="IG1808" s="2"/>
      <c r="IH1808" s="2"/>
      <c r="II1808" s="2"/>
      <c r="IJ1808" s="2"/>
      <c r="IK1808" s="2">
        <v>0</v>
      </c>
      <c r="IL1808" s="2"/>
      <c r="IM1808" s="2"/>
      <c r="IN1808" s="2"/>
      <c r="IO1808" s="2"/>
      <c r="IP1808" s="2"/>
      <c r="IQ1808" s="2"/>
      <c r="IR1808" s="2"/>
      <c r="IS1808" s="2"/>
      <c r="IT1808" s="2"/>
      <c r="IU1808" s="2"/>
    </row>
    <row r="1809" spans="1:255" x14ac:dyDescent="0.2">
      <c r="A1809">
        <v>17</v>
      </c>
      <c r="B1809">
        <v>1</v>
      </c>
      <c r="C1809">
        <f>ROW(SmtRes!A1510)</f>
        <v>1510</v>
      </c>
      <c r="D1809">
        <f>ROW(EtalonRes!A1546)</f>
        <v>1546</v>
      </c>
      <c r="E1809" t="s">
        <v>785</v>
      </c>
      <c r="F1809" t="s">
        <v>158</v>
      </c>
      <c r="G1809" t="s">
        <v>159</v>
      </c>
      <c r="H1809" t="s">
        <v>160</v>
      </c>
      <c r="I1809">
        <v>0</v>
      </c>
      <c r="J1809">
        <v>0</v>
      </c>
      <c r="K1809">
        <v>0</v>
      </c>
      <c r="L1809">
        <v>3.1E-2</v>
      </c>
      <c r="M1809">
        <v>0</v>
      </c>
      <c r="N1809">
        <f t="shared" si="1478"/>
        <v>3.1E-2</v>
      </c>
      <c r="O1809">
        <f t="shared" si="1479"/>
        <v>0</v>
      </c>
      <c r="P1809">
        <f t="shared" si="1480"/>
        <v>0</v>
      </c>
      <c r="Q1809">
        <f t="shared" si="1481"/>
        <v>0</v>
      </c>
      <c r="R1809">
        <f t="shared" si="1482"/>
        <v>0</v>
      </c>
      <c r="S1809">
        <f t="shared" si="1483"/>
        <v>0</v>
      </c>
      <c r="T1809">
        <f t="shared" si="1484"/>
        <v>0</v>
      </c>
      <c r="U1809">
        <f t="shared" si="1485"/>
        <v>0</v>
      </c>
      <c r="V1809">
        <f t="shared" si="1486"/>
        <v>0</v>
      </c>
      <c r="W1809">
        <f t="shared" si="1487"/>
        <v>0</v>
      </c>
      <c r="X1809">
        <f t="shared" si="1488"/>
        <v>0</v>
      </c>
      <c r="Y1809">
        <f t="shared" si="1489"/>
        <v>0</v>
      </c>
      <c r="AA1809">
        <v>69726884</v>
      </c>
      <c r="AB1809">
        <f t="shared" si="1490"/>
        <v>31.54</v>
      </c>
      <c r="AC1809">
        <f>ROUND((ES1809+(SUM(SmtRes!BC1508:'SmtRes'!BC1510)+SUM(EtalonRes!AL1544:'EtalonRes'!AL1546))),2)</f>
        <v>0</v>
      </c>
      <c r="AD1809">
        <f t="shared" si="1491"/>
        <v>1.87</v>
      </c>
      <c r="AE1809">
        <f t="shared" si="1492"/>
        <v>0</v>
      </c>
      <c r="AF1809">
        <f t="shared" si="1493"/>
        <v>29.67</v>
      </c>
      <c r="AG1809">
        <f t="shared" si="1494"/>
        <v>0</v>
      </c>
      <c r="AH1809">
        <f t="shared" si="1495"/>
        <v>3.45</v>
      </c>
      <c r="AI1809">
        <f t="shared" si="1496"/>
        <v>0</v>
      </c>
      <c r="AJ1809">
        <f t="shared" si="1497"/>
        <v>0</v>
      </c>
      <c r="AK1809">
        <v>1532.16</v>
      </c>
      <c r="AL1809">
        <v>1500.62</v>
      </c>
      <c r="AM1809">
        <v>1.87</v>
      </c>
      <c r="AN1809">
        <v>0</v>
      </c>
      <c r="AO1809">
        <v>29.67</v>
      </c>
      <c r="AP1809">
        <v>0</v>
      </c>
      <c r="AQ1809">
        <v>3.45</v>
      </c>
      <c r="AR1809">
        <v>0</v>
      </c>
      <c r="AS1809">
        <v>0</v>
      </c>
      <c r="AT1809">
        <v>117</v>
      </c>
      <c r="AU1809">
        <v>64</v>
      </c>
      <c r="AV1809">
        <v>1</v>
      </c>
      <c r="AW1809">
        <v>1</v>
      </c>
      <c r="AZ1809">
        <v>1</v>
      </c>
      <c r="BA1809">
        <v>25.36</v>
      </c>
      <c r="BB1809">
        <v>7.84</v>
      </c>
      <c r="BC1809">
        <v>7.56</v>
      </c>
      <c r="BD1809" t="s">
        <v>3</v>
      </c>
      <c r="BE1809" t="s">
        <v>3</v>
      </c>
      <c r="BF1809" t="s">
        <v>3</v>
      </c>
      <c r="BG1809" t="s">
        <v>3</v>
      </c>
      <c r="BH1809">
        <v>0</v>
      </c>
      <c r="BI1809">
        <v>1</v>
      </c>
      <c r="BJ1809" t="s">
        <v>161</v>
      </c>
      <c r="BM1809">
        <v>11001</v>
      </c>
      <c r="BN1809">
        <v>0</v>
      </c>
      <c r="BO1809" t="s">
        <v>158</v>
      </c>
      <c r="BP1809">
        <v>1</v>
      </c>
      <c r="BQ1809">
        <v>2</v>
      </c>
      <c r="BR1809">
        <v>0</v>
      </c>
      <c r="BS1809">
        <v>19.8</v>
      </c>
      <c r="BT1809">
        <v>1</v>
      </c>
      <c r="BU1809">
        <v>1</v>
      </c>
      <c r="BV1809">
        <v>1</v>
      </c>
      <c r="BW1809">
        <v>1</v>
      </c>
      <c r="BX1809">
        <v>1</v>
      </c>
      <c r="BY1809" t="s">
        <v>3</v>
      </c>
      <c r="BZ1809">
        <v>117</v>
      </c>
      <c r="CA1809">
        <v>64</v>
      </c>
      <c r="CB1809" t="s">
        <v>3</v>
      </c>
      <c r="CE1809">
        <v>0</v>
      </c>
      <c r="CF1809">
        <v>0</v>
      </c>
      <c r="CG1809">
        <v>0</v>
      </c>
      <c r="CH1809">
        <v>138</v>
      </c>
      <c r="CI1809">
        <v>0</v>
      </c>
      <c r="CJ1809">
        <v>0</v>
      </c>
      <c r="CK1809">
        <v>0</v>
      </c>
      <c r="CL1809">
        <v>0</v>
      </c>
      <c r="CM1809">
        <v>0</v>
      </c>
      <c r="CN1809" t="s">
        <v>3</v>
      </c>
      <c r="CO1809">
        <v>0</v>
      </c>
      <c r="CP1809">
        <f t="shared" si="1498"/>
        <v>0</v>
      </c>
      <c r="CQ1809">
        <f t="shared" si="1499"/>
        <v>0</v>
      </c>
      <c r="CR1809">
        <f t="shared" si="1500"/>
        <v>14.6608</v>
      </c>
      <c r="CS1809">
        <f t="shared" si="1501"/>
        <v>0</v>
      </c>
      <c r="CT1809">
        <f t="shared" si="1502"/>
        <v>752.43119999999999</v>
      </c>
      <c r="CU1809">
        <f t="shared" si="1503"/>
        <v>0</v>
      </c>
      <c r="CV1809">
        <f t="shared" si="1504"/>
        <v>3.45</v>
      </c>
      <c r="CW1809">
        <f t="shared" si="1505"/>
        <v>0</v>
      </c>
      <c r="CX1809">
        <f t="shared" si="1506"/>
        <v>0</v>
      </c>
      <c r="CY1809">
        <f>(S1809+R1809)*(BZ1809/100)</f>
        <v>0</v>
      </c>
      <c r="CZ1809">
        <f>(S1809+R1809)*(CA1809/100)</f>
        <v>0</v>
      </c>
      <c r="DC1809" t="s">
        <v>3</v>
      </c>
      <c r="DD1809" t="s">
        <v>3</v>
      </c>
      <c r="DE1809" t="s">
        <v>3</v>
      </c>
      <c r="DF1809" t="s">
        <v>3</v>
      </c>
      <c r="DG1809" t="s">
        <v>3</v>
      </c>
      <c r="DH1809" t="s">
        <v>3</v>
      </c>
      <c r="DI1809" t="s">
        <v>3</v>
      </c>
      <c r="DJ1809" t="s">
        <v>3</v>
      </c>
      <c r="DK1809" t="s">
        <v>3</v>
      </c>
      <c r="DL1809" t="s">
        <v>3</v>
      </c>
      <c r="DM1809" t="s">
        <v>3</v>
      </c>
      <c r="DN1809">
        <v>123</v>
      </c>
      <c r="DO1809">
        <v>75</v>
      </c>
      <c r="DP1809">
        <v>1</v>
      </c>
      <c r="DQ1809">
        <v>1</v>
      </c>
      <c r="DU1809">
        <v>1013</v>
      </c>
      <c r="DV1809" t="s">
        <v>160</v>
      </c>
      <c r="DW1809" t="s">
        <v>160</v>
      </c>
      <c r="DX1809">
        <v>1</v>
      </c>
      <c r="DZ1809" t="s">
        <v>3</v>
      </c>
      <c r="EA1809" t="s">
        <v>3</v>
      </c>
      <c r="EB1809" t="s">
        <v>3</v>
      </c>
      <c r="EC1809" t="s">
        <v>3</v>
      </c>
      <c r="EE1809">
        <v>54328965</v>
      </c>
      <c r="EF1809">
        <v>2</v>
      </c>
      <c r="EG1809" t="s">
        <v>21</v>
      </c>
      <c r="EH1809">
        <v>0</v>
      </c>
      <c r="EI1809" t="s">
        <v>3</v>
      </c>
      <c r="EJ1809">
        <v>1</v>
      </c>
      <c r="EK1809">
        <v>11001</v>
      </c>
      <c r="EL1809" t="s">
        <v>22</v>
      </c>
      <c r="EM1809" t="s">
        <v>23</v>
      </c>
      <c r="EO1809" t="s">
        <v>3</v>
      </c>
      <c r="EQ1809">
        <v>1441792</v>
      </c>
      <c r="ER1809">
        <v>1532.16</v>
      </c>
      <c r="ES1809">
        <v>1500.62</v>
      </c>
      <c r="ET1809">
        <v>1.87</v>
      </c>
      <c r="EU1809">
        <v>0</v>
      </c>
      <c r="EV1809">
        <v>29.67</v>
      </c>
      <c r="EW1809">
        <v>3.45</v>
      </c>
      <c r="EX1809">
        <v>0</v>
      </c>
      <c r="EY1809">
        <v>1</v>
      </c>
      <c r="FQ1809">
        <v>0</v>
      </c>
      <c r="FR1809">
        <f t="shared" si="1507"/>
        <v>0</v>
      </c>
      <c r="FS1809">
        <v>0</v>
      </c>
      <c r="FX1809">
        <v>123</v>
      </c>
      <c r="FY1809">
        <v>75</v>
      </c>
      <c r="GA1809" t="s">
        <v>3</v>
      </c>
      <c r="GD1809">
        <v>1</v>
      </c>
      <c r="GF1809">
        <v>-736195811</v>
      </c>
      <c r="GG1809">
        <v>2</v>
      </c>
      <c r="GH1809">
        <v>1</v>
      </c>
      <c r="GI1809">
        <v>2</v>
      </c>
      <c r="GJ1809">
        <v>0</v>
      </c>
      <c r="GK1809">
        <v>0</v>
      </c>
      <c r="GL1809">
        <f t="shared" si="1508"/>
        <v>0</v>
      </c>
      <c r="GM1809">
        <f t="shared" si="1509"/>
        <v>0</v>
      </c>
      <c r="GN1809">
        <f t="shared" si="1510"/>
        <v>0</v>
      </c>
      <c r="GO1809">
        <f t="shared" si="1511"/>
        <v>0</v>
      </c>
      <c r="GP1809">
        <f t="shared" si="1512"/>
        <v>0</v>
      </c>
      <c r="GR1809">
        <v>0</v>
      </c>
      <c r="GS1809">
        <v>0</v>
      </c>
      <c r="GT1809">
        <v>0</v>
      </c>
      <c r="GU1809" t="s">
        <v>3</v>
      </c>
      <c r="GV1809">
        <f t="shared" si="1513"/>
        <v>0</v>
      </c>
      <c r="GW1809">
        <v>1015.2</v>
      </c>
      <c r="GX1809">
        <f t="shared" si="1514"/>
        <v>0</v>
      </c>
      <c r="HA1809">
        <v>0</v>
      </c>
      <c r="HB1809">
        <v>0</v>
      </c>
      <c r="HC1809">
        <f t="shared" si="1515"/>
        <v>0</v>
      </c>
      <c r="HE1809" t="s">
        <v>3</v>
      </c>
      <c r="HF1809" t="s">
        <v>3</v>
      </c>
      <c r="HM1809" t="s">
        <v>3</v>
      </c>
      <c r="HN1809" t="s">
        <v>24</v>
      </c>
      <c r="HO1809" t="s">
        <v>25</v>
      </c>
      <c r="HP1809" t="s">
        <v>22</v>
      </c>
      <c r="HQ1809" t="s">
        <v>22</v>
      </c>
      <c r="IK1809">
        <v>0</v>
      </c>
    </row>
    <row r="1810" spans="1:255" x14ac:dyDescent="0.2">
      <c r="A1810" s="2">
        <v>18</v>
      </c>
      <c r="B1810" s="2">
        <v>1</v>
      </c>
      <c r="C1810" s="2">
        <v>1507</v>
      </c>
      <c r="D1810" s="2"/>
      <c r="E1810" s="2" t="s">
        <v>786</v>
      </c>
      <c r="F1810" s="2" t="s">
        <v>163</v>
      </c>
      <c r="G1810" s="2" t="s">
        <v>719</v>
      </c>
      <c r="H1810" s="2" t="s">
        <v>56</v>
      </c>
      <c r="I1810" s="2">
        <f>I1808*J1810</f>
        <v>0</v>
      </c>
      <c r="J1810" s="2">
        <v>115</v>
      </c>
      <c r="K1810" s="2">
        <v>115</v>
      </c>
      <c r="L1810" s="2">
        <v>3.5649999999999999</v>
      </c>
      <c r="M1810" s="2">
        <v>0</v>
      </c>
      <c r="N1810" s="2">
        <f t="shared" si="1478"/>
        <v>3.5649999999999999</v>
      </c>
      <c r="O1810" s="2">
        <f t="shared" si="1479"/>
        <v>0</v>
      </c>
      <c r="P1810" s="2">
        <f t="shared" si="1480"/>
        <v>0</v>
      </c>
      <c r="Q1810" s="2">
        <f t="shared" si="1481"/>
        <v>0</v>
      </c>
      <c r="R1810" s="2">
        <f t="shared" si="1482"/>
        <v>0</v>
      </c>
      <c r="S1810" s="2">
        <f t="shared" si="1483"/>
        <v>0</v>
      </c>
      <c r="T1810" s="2">
        <f t="shared" si="1484"/>
        <v>0</v>
      </c>
      <c r="U1810" s="2">
        <f t="shared" si="1485"/>
        <v>0</v>
      </c>
      <c r="V1810" s="2">
        <f t="shared" si="1486"/>
        <v>0</v>
      </c>
      <c r="W1810" s="2">
        <f t="shared" si="1487"/>
        <v>0</v>
      </c>
      <c r="X1810" s="2">
        <f t="shared" si="1488"/>
        <v>0</v>
      </c>
      <c r="Y1810" s="2">
        <f t="shared" si="1489"/>
        <v>0</v>
      </c>
      <c r="Z1810" s="2"/>
      <c r="AA1810" s="2">
        <v>69726971</v>
      </c>
      <c r="AB1810" s="2">
        <f t="shared" si="1490"/>
        <v>12.26</v>
      </c>
      <c r="AC1810" s="2">
        <f>ROUND((ES1810),2)</f>
        <v>12.26</v>
      </c>
      <c r="AD1810" s="2">
        <f t="shared" si="1491"/>
        <v>0</v>
      </c>
      <c r="AE1810" s="2">
        <f t="shared" si="1492"/>
        <v>0</v>
      </c>
      <c r="AF1810" s="2">
        <f t="shared" si="1493"/>
        <v>0</v>
      </c>
      <c r="AG1810" s="2">
        <f t="shared" si="1494"/>
        <v>0</v>
      </c>
      <c r="AH1810" s="2">
        <f t="shared" si="1495"/>
        <v>0</v>
      </c>
      <c r="AI1810" s="2">
        <f t="shared" si="1496"/>
        <v>0</v>
      </c>
      <c r="AJ1810" s="2">
        <f t="shared" si="1497"/>
        <v>0.01</v>
      </c>
      <c r="AK1810" s="2">
        <v>12.26</v>
      </c>
      <c r="AL1810" s="2">
        <v>12.26</v>
      </c>
      <c r="AM1810" s="2">
        <v>0</v>
      </c>
      <c r="AN1810" s="2">
        <v>0</v>
      </c>
      <c r="AO1810" s="2">
        <v>0</v>
      </c>
      <c r="AP1810" s="2">
        <v>0</v>
      </c>
      <c r="AQ1810" s="2">
        <v>0</v>
      </c>
      <c r="AR1810" s="2">
        <v>0</v>
      </c>
      <c r="AS1810" s="2">
        <v>0.01</v>
      </c>
      <c r="AT1810" s="2">
        <v>0</v>
      </c>
      <c r="AU1810" s="2">
        <v>0</v>
      </c>
      <c r="AV1810" s="2">
        <v>1</v>
      </c>
      <c r="AW1810" s="2">
        <v>1</v>
      </c>
      <c r="AX1810" s="2"/>
      <c r="AY1810" s="2"/>
      <c r="AZ1810" s="2">
        <v>1</v>
      </c>
      <c r="BA1810" s="2">
        <v>1</v>
      </c>
      <c r="BB1810" s="2">
        <v>1</v>
      </c>
      <c r="BC1810" s="2">
        <v>1</v>
      </c>
      <c r="BD1810" s="2" t="s">
        <v>3</v>
      </c>
      <c r="BE1810" s="2" t="s">
        <v>3</v>
      </c>
      <c r="BF1810" s="2" t="s">
        <v>3</v>
      </c>
      <c r="BG1810" s="2" t="s">
        <v>3</v>
      </c>
      <c r="BH1810" s="2">
        <v>3</v>
      </c>
      <c r="BI1810" s="2">
        <v>1</v>
      </c>
      <c r="BJ1810" s="2" t="s">
        <v>706</v>
      </c>
      <c r="BK1810" s="2"/>
      <c r="BL1810" s="2"/>
      <c r="BM1810" s="2">
        <v>500001</v>
      </c>
      <c r="BN1810" s="2">
        <v>0</v>
      </c>
      <c r="BO1810" s="2" t="s">
        <v>3</v>
      </c>
      <c r="BP1810" s="2">
        <v>0</v>
      </c>
      <c r="BQ1810" s="2">
        <v>8</v>
      </c>
      <c r="BR1810" s="2">
        <v>0</v>
      </c>
      <c r="BS1810" s="2">
        <v>1</v>
      </c>
      <c r="BT1810" s="2">
        <v>1</v>
      </c>
      <c r="BU1810" s="2">
        <v>1</v>
      </c>
      <c r="BV1810" s="2">
        <v>1</v>
      </c>
      <c r="BW1810" s="2">
        <v>1</v>
      </c>
      <c r="BX1810" s="2">
        <v>1</v>
      </c>
      <c r="BY1810" s="2" t="s">
        <v>3</v>
      </c>
      <c r="BZ1810" s="2">
        <v>0</v>
      </c>
      <c r="CA1810" s="2">
        <v>0</v>
      </c>
      <c r="CB1810" s="2" t="s">
        <v>3</v>
      </c>
      <c r="CC1810" s="2"/>
      <c r="CD1810" s="2"/>
      <c r="CE1810" s="2">
        <v>0</v>
      </c>
      <c r="CF1810" s="2">
        <v>0</v>
      </c>
      <c r="CG1810" s="2">
        <v>0</v>
      </c>
      <c r="CH1810" s="2">
        <v>138</v>
      </c>
      <c r="CI1810" s="2">
        <v>1</v>
      </c>
      <c r="CJ1810" s="2">
        <v>0</v>
      </c>
      <c r="CK1810" s="2">
        <v>0</v>
      </c>
      <c r="CL1810" s="2">
        <v>0</v>
      </c>
      <c r="CM1810" s="2">
        <v>0</v>
      </c>
      <c r="CN1810" s="2" t="s">
        <v>3</v>
      </c>
      <c r="CO1810" s="2">
        <v>0</v>
      </c>
      <c r="CP1810" s="2">
        <f t="shared" si="1498"/>
        <v>0</v>
      </c>
      <c r="CQ1810" s="2">
        <f t="shared" si="1499"/>
        <v>12.26</v>
      </c>
      <c r="CR1810" s="2">
        <f t="shared" si="1500"/>
        <v>0</v>
      </c>
      <c r="CS1810" s="2">
        <f t="shared" si="1501"/>
        <v>0</v>
      </c>
      <c r="CT1810" s="2">
        <f t="shared" si="1502"/>
        <v>0</v>
      </c>
      <c r="CU1810" s="2">
        <f t="shared" si="1503"/>
        <v>0</v>
      </c>
      <c r="CV1810" s="2">
        <f t="shared" si="1504"/>
        <v>0</v>
      </c>
      <c r="CW1810" s="2">
        <f t="shared" si="1505"/>
        <v>0</v>
      </c>
      <c r="CX1810" s="2">
        <f t="shared" si="1506"/>
        <v>0.01</v>
      </c>
      <c r="CY1810" s="2">
        <f>(((S1810+R1810)*AT1810)/100)</f>
        <v>0</v>
      </c>
      <c r="CZ1810" s="2">
        <f>(((S1810+R1810)*AU1810)/100)</f>
        <v>0</v>
      </c>
      <c r="DA1810" s="2"/>
      <c r="DB1810" s="2"/>
      <c r="DC1810" s="2" t="s">
        <v>3</v>
      </c>
      <c r="DD1810" s="2" t="s">
        <v>3</v>
      </c>
      <c r="DE1810" s="2" t="s">
        <v>3</v>
      </c>
      <c r="DF1810" s="2" t="s">
        <v>3</v>
      </c>
      <c r="DG1810" s="2" t="s">
        <v>3</v>
      </c>
      <c r="DH1810" s="2" t="s">
        <v>3</v>
      </c>
      <c r="DI1810" s="2" t="s">
        <v>3</v>
      </c>
      <c r="DJ1810" s="2" t="s">
        <v>3</v>
      </c>
      <c r="DK1810" s="2" t="s">
        <v>3</v>
      </c>
      <c r="DL1810" s="2" t="s">
        <v>3</v>
      </c>
      <c r="DM1810" s="2" t="s">
        <v>3</v>
      </c>
      <c r="DN1810" s="2">
        <v>0</v>
      </c>
      <c r="DO1810" s="2">
        <v>0</v>
      </c>
      <c r="DP1810" s="2">
        <v>1</v>
      </c>
      <c r="DQ1810" s="2">
        <v>1</v>
      </c>
      <c r="DR1810" s="2"/>
      <c r="DS1810" s="2"/>
      <c r="DT1810" s="2"/>
      <c r="DU1810" s="2">
        <v>1005</v>
      </c>
      <c r="DV1810" s="2" t="s">
        <v>56</v>
      </c>
      <c r="DW1810" s="2" t="s">
        <v>56</v>
      </c>
      <c r="DX1810" s="2">
        <v>1</v>
      </c>
      <c r="DY1810" s="2"/>
      <c r="DZ1810" s="2" t="s">
        <v>3</v>
      </c>
      <c r="EA1810" s="2" t="s">
        <v>3</v>
      </c>
      <c r="EB1810" s="2" t="s">
        <v>3</v>
      </c>
      <c r="EC1810" s="2" t="s">
        <v>3</v>
      </c>
      <c r="ED1810" s="2"/>
      <c r="EE1810" s="2">
        <v>54328897</v>
      </c>
      <c r="EF1810" s="2">
        <v>8</v>
      </c>
      <c r="EG1810" s="2" t="s">
        <v>31</v>
      </c>
      <c r="EH1810" s="2">
        <v>0</v>
      </c>
      <c r="EI1810" s="2" t="s">
        <v>3</v>
      </c>
      <c r="EJ1810" s="2">
        <v>1</v>
      </c>
      <c r="EK1810" s="2">
        <v>500001</v>
      </c>
      <c r="EL1810" s="2" t="s">
        <v>32</v>
      </c>
      <c r="EM1810" s="2" t="s">
        <v>33</v>
      </c>
      <c r="EN1810" s="2"/>
      <c r="EO1810" s="2" t="s">
        <v>3</v>
      </c>
      <c r="EP1810" s="2"/>
      <c r="EQ1810" s="2">
        <v>0</v>
      </c>
      <c r="ER1810" s="2">
        <v>12.26</v>
      </c>
      <c r="ES1810" s="2">
        <v>12.26</v>
      </c>
      <c r="ET1810" s="2">
        <v>0</v>
      </c>
      <c r="EU1810" s="2">
        <v>0</v>
      </c>
      <c r="EV1810" s="2">
        <v>0</v>
      </c>
      <c r="EW1810" s="2">
        <v>0</v>
      </c>
      <c r="EX1810" s="2">
        <v>0</v>
      </c>
      <c r="EY1810" s="2"/>
      <c r="EZ1810" s="2"/>
      <c r="FA1810" s="2"/>
      <c r="FB1810" s="2"/>
      <c r="FC1810" s="2"/>
      <c r="FD1810" s="2"/>
      <c r="FE1810" s="2"/>
      <c r="FF1810" s="2"/>
      <c r="FG1810" s="2"/>
      <c r="FH1810" s="2"/>
      <c r="FI1810" s="2"/>
      <c r="FJ1810" s="2"/>
      <c r="FK1810" s="2"/>
      <c r="FL1810" s="2"/>
      <c r="FM1810" s="2"/>
      <c r="FN1810" s="2"/>
      <c r="FO1810" s="2"/>
      <c r="FP1810" s="2"/>
      <c r="FQ1810" s="2">
        <v>0</v>
      </c>
      <c r="FR1810" s="2">
        <f t="shared" si="1507"/>
        <v>0</v>
      </c>
      <c r="FS1810" s="2">
        <v>0</v>
      </c>
      <c r="FT1810" s="2"/>
      <c r="FU1810" s="2"/>
      <c r="FV1810" s="2"/>
      <c r="FW1810" s="2"/>
      <c r="FX1810" s="2">
        <v>0</v>
      </c>
      <c r="FY1810" s="2">
        <v>0</v>
      </c>
      <c r="FZ1810" s="2"/>
      <c r="GA1810" s="2" t="s">
        <v>3</v>
      </c>
      <c r="GB1810" s="2"/>
      <c r="GC1810" s="2"/>
      <c r="GD1810" s="2">
        <v>1</v>
      </c>
      <c r="GE1810" s="2"/>
      <c r="GF1810" s="2">
        <v>-558691288</v>
      </c>
      <c r="GG1810" s="2">
        <v>2</v>
      </c>
      <c r="GH1810" s="2">
        <v>1</v>
      </c>
      <c r="GI1810" s="2">
        <v>-2</v>
      </c>
      <c r="GJ1810" s="2">
        <v>0</v>
      </c>
      <c r="GK1810" s="2">
        <v>0</v>
      </c>
      <c r="GL1810" s="2">
        <f t="shared" si="1508"/>
        <v>0</v>
      </c>
      <c r="GM1810" s="2">
        <f t="shared" si="1509"/>
        <v>0</v>
      </c>
      <c r="GN1810" s="2">
        <f t="shared" si="1510"/>
        <v>0</v>
      </c>
      <c r="GO1810" s="2">
        <f t="shared" si="1511"/>
        <v>0</v>
      </c>
      <c r="GP1810" s="2">
        <f t="shared" si="1512"/>
        <v>0</v>
      </c>
      <c r="GQ1810" s="2"/>
      <c r="GR1810" s="2">
        <v>0</v>
      </c>
      <c r="GS1810" s="2">
        <v>3</v>
      </c>
      <c r="GT1810" s="2">
        <v>0</v>
      </c>
      <c r="GU1810" s="2" t="s">
        <v>3</v>
      </c>
      <c r="GV1810" s="2">
        <f t="shared" si="1513"/>
        <v>0</v>
      </c>
      <c r="GW1810" s="2">
        <v>1</v>
      </c>
      <c r="GX1810" s="2">
        <f t="shared" si="1514"/>
        <v>0</v>
      </c>
      <c r="GY1810" s="2"/>
      <c r="GZ1810" s="2"/>
      <c r="HA1810" s="2">
        <v>0</v>
      </c>
      <c r="HB1810" s="2">
        <v>0</v>
      </c>
      <c r="HC1810" s="2">
        <f t="shared" si="1515"/>
        <v>0</v>
      </c>
      <c r="HD1810" s="2"/>
      <c r="HE1810" s="2" t="s">
        <v>3</v>
      </c>
      <c r="HF1810" s="2" t="s">
        <v>3</v>
      </c>
      <c r="HG1810" s="2"/>
      <c r="HH1810" s="2"/>
      <c r="HI1810" s="2"/>
      <c r="HJ1810" s="2"/>
      <c r="HK1810" s="2"/>
      <c r="HL1810" s="2"/>
      <c r="HM1810" s="2" t="s">
        <v>3</v>
      </c>
      <c r="HN1810" s="2" t="s">
        <v>3</v>
      </c>
      <c r="HO1810" s="2" t="s">
        <v>3</v>
      </c>
      <c r="HP1810" s="2" t="s">
        <v>3</v>
      </c>
      <c r="HQ1810" s="2" t="s">
        <v>3</v>
      </c>
      <c r="HR1810" s="2"/>
      <c r="HS1810" s="2"/>
      <c r="HT1810" s="2"/>
      <c r="HU1810" s="2"/>
      <c r="HV1810" s="2"/>
      <c r="HW1810" s="2"/>
      <c r="HX1810" s="2"/>
      <c r="HY1810" s="2"/>
      <c r="HZ1810" s="2"/>
      <c r="IA1810" s="2"/>
      <c r="IB1810" s="2"/>
      <c r="IC1810" s="2"/>
      <c r="ID1810" s="2"/>
      <c r="IE1810" s="2"/>
      <c r="IF1810" s="2"/>
      <c r="IG1810" s="2"/>
      <c r="IH1810" s="2"/>
      <c r="II1810" s="2"/>
      <c r="IJ1810" s="2"/>
      <c r="IK1810" s="2">
        <v>0</v>
      </c>
      <c r="IL1810" s="2"/>
      <c r="IM1810" s="2"/>
      <c r="IN1810" s="2"/>
      <c r="IO1810" s="2"/>
      <c r="IP1810" s="2"/>
      <c r="IQ1810" s="2"/>
      <c r="IR1810" s="2"/>
      <c r="IS1810" s="2"/>
      <c r="IT1810" s="2"/>
      <c r="IU1810" s="2"/>
    </row>
    <row r="1811" spans="1:255" x14ac:dyDescent="0.2">
      <c r="A1811">
        <v>18</v>
      </c>
      <c r="B1811">
        <v>1</v>
      </c>
      <c r="C1811">
        <v>1510</v>
      </c>
      <c r="E1811" t="s">
        <v>786</v>
      </c>
      <c r="F1811" t="s">
        <v>163</v>
      </c>
      <c r="G1811" t="s">
        <v>719</v>
      </c>
      <c r="H1811" t="s">
        <v>56</v>
      </c>
      <c r="I1811">
        <f>I1809*J1811</f>
        <v>0</v>
      </c>
      <c r="J1811">
        <v>115</v>
      </c>
      <c r="K1811">
        <v>115</v>
      </c>
      <c r="L1811">
        <v>3.5649999999999999</v>
      </c>
      <c r="M1811">
        <v>0</v>
      </c>
      <c r="N1811">
        <f t="shared" si="1478"/>
        <v>3.5649999999999999</v>
      </c>
      <c r="O1811">
        <f t="shared" si="1479"/>
        <v>0</v>
      </c>
      <c r="P1811">
        <f t="shared" si="1480"/>
        <v>0</v>
      </c>
      <c r="Q1811">
        <f t="shared" si="1481"/>
        <v>0</v>
      </c>
      <c r="R1811">
        <f t="shared" si="1482"/>
        <v>0</v>
      </c>
      <c r="S1811">
        <f t="shared" si="1483"/>
        <v>0</v>
      </c>
      <c r="T1811">
        <f t="shared" si="1484"/>
        <v>0</v>
      </c>
      <c r="U1811">
        <f t="shared" si="1485"/>
        <v>0</v>
      </c>
      <c r="V1811">
        <f t="shared" si="1486"/>
        <v>0</v>
      </c>
      <c r="W1811">
        <f t="shared" si="1487"/>
        <v>0</v>
      </c>
      <c r="X1811">
        <f t="shared" si="1488"/>
        <v>0</v>
      </c>
      <c r="Y1811">
        <f t="shared" si="1489"/>
        <v>0</v>
      </c>
      <c r="AA1811">
        <v>69726884</v>
      </c>
      <c r="AB1811">
        <f t="shared" si="1490"/>
        <v>12.82</v>
      </c>
      <c r="AC1811">
        <f>ROUND((ES1811),2)</f>
        <v>12.82</v>
      </c>
      <c r="AD1811">
        <f t="shared" si="1491"/>
        <v>0</v>
      </c>
      <c r="AE1811">
        <f t="shared" si="1492"/>
        <v>0</v>
      </c>
      <c r="AF1811">
        <f t="shared" si="1493"/>
        <v>0</v>
      </c>
      <c r="AG1811">
        <f t="shared" si="1494"/>
        <v>0</v>
      </c>
      <c r="AH1811">
        <f t="shared" si="1495"/>
        <v>0</v>
      </c>
      <c r="AI1811">
        <f t="shared" si="1496"/>
        <v>0</v>
      </c>
      <c r="AJ1811">
        <f t="shared" si="1497"/>
        <v>0.01</v>
      </c>
      <c r="AK1811">
        <v>12.82</v>
      </c>
      <c r="AL1811">
        <v>12.82</v>
      </c>
      <c r="AM1811">
        <v>0</v>
      </c>
      <c r="AN1811">
        <v>0</v>
      </c>
      <c r="AO1811">
        <v>0</v>
      </c>
      <c r="AP1811">
        <v>0</v>
      </c>
      <c r="AQ1811">
        <v>0</v>
      </c>
      <c r="AR1811">
        <v>0</v>
      </c>
      <c r="AS1811">
        <v>0.01</v>
      </c>
      <c r="AT1811">
        <v>0</v>
      </c>
      <c r="AU1811">
        <v>0</v>
      </c>
      <c r="AV1811">
        <v>1</v>
      </c>
      <c r="AW1811">
        <v>1</v>
      </c>
      <c r="AZ1811">
        <v>1</v>
      </c>
      <c r="BA1811">
        <v>1</v>
      </c>
      <c r="BB1811">
        <v>1</v>
      </c>
      <c r="BC1811">
        <v>7.56</v>
      </c>
      <c r="BD1811" t="s">
        <v>3</v>
      </c>
      <c r="BE1811" t="s">
        <v>3</v>
      </c>
      <c r="BF1811" t="s">
        <v>3</v>
      </c>
      <c r="BG1811" t="s">
        <v>3</v>
      </c>
      <c r="BH1811">
        <v>3</v>
      </c>
      <c r="BI1811">
        <v>1</v>
      </c>
      <c r="BJ1811" t="s">
        <v>706</v>
      </c>
      <c r="BM1811">
        <v>500001</v>
      </c>
      <c r="BN1811">
        <v>0</v>
      </c>
      <c r="BO1811" t="s">
        <v>3</v>
      </c>
      <c r="BP1811">
        <v>0</v>
      </c>
      <c r="BQ1811">
        <v>8</v>
      </c>
      <c r="BR1811">
        <v>0</v>
      </c>
      <c r="BS1811">
        <v>1</v>
      </c>
      <c r="BT1811">
        <v>1</v>
      </c>
      <c r="BU1811">
        <v>1</v>
      </c>
      <c r="BV1811">
        <v>1</v>
      </c>
      <c r="BW1811">
        <v>1</v>
      </c>
      <c r="BX1811">
        <v>1</v>
      </c>
      <c r="BY1811" t="s">
        <v>3</v>
      </c>
      <c r="BZ1811">
        <v>0</v>
      </c>
      <c r="CA1811">
        <v>0</v>
      </c>
      <c r="CB1811" t="s">
        <v>3</v>
      </c>
      <c r="CE1811">
        <v>0</v>
      </c>
      <c r="CF1811">
        <v>0</v>
      </c>
      <c r="CG1811">
        <v>0</v>
      </c>
      <c r="CH1811">
        <v>138</v>
      </c>
      <c r="CI1811">
        <v>1</v>
      </c>
      <c r="CJ1811">
        <v>0</v>
      </c>
      <c r="CK1811">
        <v>0</v>
      </c>
      <c r="CL1811">
        <v>0</v>
      </c>
      <c r="CM1811">
        <v>0</v>
      </c>
      <c r="CN1811" t="s">
        <v>3</v>
      </c>
      <c r="CO1811">
        <v>0</v>
      </c>
      <c r="CP1811">
        <f t="shared" si="1498"/>
        <v>0</v>
      </c>
      <c r="CQ1811">
        <f t="shared" si="1499"/>
        <v>96.919200000000004</v>
      </c>
      <c r="CR1811">
        <f t="shared" si="1500"/>
        <v>0</v>
      </c>
      <c r="CS1811">
        <f t="shared" si="1501"/>
        <v>0</v>
      </c>
      <c r="CT1811">
        <f t="shared" si="1502"/>
        <v>0</v>
      </c>
      <c r="CU1811">
        <f t="shared" si="1503"/>
        <v>0</v>
      </c>
      <c r="CV1811">
        <f t="shared" si="1504"/>
        <v>0</v>
      </c>
      <c r="CW1811">
        <f t="shared" si="1505"/>
        <v>0</v>
      </c>
      <c r="CX1811">
        <f t="shared" si="1506"/>
        <v>0.01</v>
      </c>
      <c r="CY1811">
        <f>(S1811+R1811)*(BZ1811/100)</f>
        <v>0</v>
      </c>
      <c r="CZ1811">
        <f>(S1811+R1811)*(CA1811/100)</f>
        <v>0</v>
      </c>
      <c r="DC1811" t="s">
        <v>3</v>
      </c>
      <c r="DD1811" t="s">
        <v>3</v>
      </c>
      <c r="DE1811" t="s">
        <v>3</v>
      </c>
      <c r="DF1811" t="s">
        <v>3</v>
      </c>
      <c r="DG1811" t="s">
        <v>3</v>
      </c>
      <c r="DH1811" t="s">
        <v>3</v>
      </c>
      <c r="DI1811" t="s">
        <v>3</v>
      </c>
      <c r="DJ1811" t="s">
        <v>3</v>
      </c>
      <c r="DK1811" t="s">
        <v>3</v>
      </c>
      <c r="DL1811" t="s">
        <v>3</v>
      </c>
      <c r="DM1811" t="s">
        <v>3</v>
      </c>
      <c r="DN1811">
        <v>0</v>
      </c>
      <c r="DO1811">
        <v>0</v>
      </c>
      <c r="DP1811">
        <v>1</v>
      </c>
      <c r="DQ1811">
        <v>1</v>
      </c>
      <c r="DU1811">
        <v>1005</v>
      </c>
      <c r="DV1811" t="s">
        <v>56</v>
      </c>
      <c r="DW1811" t="s">
        <v>56</v>
      </c>
      <c r="DX1811">
        <v>1</v>
      </c>
      <c r="DZ1811" t="s">
        <v>3</v>
      </c>
      <c r="EA1811" t="s">
        <v>3</v>
      </c>
      <c r="EB1811" t="s">
        <v>3</v>
      </c>
      <c r="EC1811" t="s">
        <v>3</v>
      </c>
      <c r="EE1811">
        <v>54328897</v>
      </c>
      <c r="EF1811">
        <v>8</v>
      </c>
      <c r="EG1811" t="s">
        <v>31</v>
      </c>
      <c r="EH1811">
        <v>0</v>
      </c>
      <c r="EI1811" t="s">
        <v>3</v>
      </c>
      <c r="EJ1811">
        <v>1</v>
      </c>
      <c r="EK1811">
        <v>500001</v>
      </c>
      <c r="EL1811" t="s">
        <v>32</v>
      </c>
      <c r="EM1811" t="s">
        <v>33</v>
      </c>
      <c r="EO1811" t="s">
        <v>3</v>
      </c>
      <c r="EQ1811">
        <v>0</v>
      </c>
      <c r="ER1811">
        <v>92.69</v>
      </c>
      <c r="ES1811">
        <v>12.82</v>
      </c>
      <c r="ET1811">
        <v>0</v>
      </c>
      <c r="EU1811">
        <v>0</v>
      </c>
      <c r="EV1811">
        <v>0</v>
      </c>
      <c r="EW1811">
        <v>0</v>
      </c>
      <c r="EX1811">
        <v>0</v>
      </c>
      <c r="EZ1811">
        <v>5</v>
      </c>
      <c r="FC1811">
        <v>0</v>
      </c>
      <c r="FD1811">
        <v>18</v>
      </c>
      <c r="FF1811">
        <v>92.69</v>
      </c>
      <c r="FQ1811">
        <v>0</v>
      </c>
      <c r="FR1811">
        <f t="shared" si="1507"/>
        <v>0</v>
      </c>
      <c r="FS1811">
        <v>0</v>
      </c>
      <c r="FX1811">
        <v>0</v>
      </c>
      <c r="FY1811">
        <v>0</v>
      </c>
      <c r="GA1811" t="s">
        <v>720</v>
      </c>
      <c r="GD1811">
        <v>1</v>
      </c>
      <c r="GF1811">
        <v>-558691288</v>
      </c>
      <c r="GG1811">
        <v>2</v>
      </c>
      <c r="GH1811">
        <v>3</v>
      </c>
      <c r="GI1811">
        <v>5</v>
      </c>
      <c r="GJ1811">
        <v>0</v>
      </c>
      <c r="GK1811">
        <v>0</v>
      </c>
      <c r="GL1811">
        <f t="shared" si="1508"/>
        <v>0</v>
      </c>
      <c r="GM1811">
        <f t="shared" si="1509"/>
        <v>0</v>
      </c>
      <c r="GN1811">
        <f t="shared" si="1510"/>
        <v>0</v>
      </c>
      <c r="GO1811">
        <f t="shared" si="1511"/>
        <v>0</v>
      </c>
      <c r="GP1811">
        <f t="shared" si="1512"/>
        <v>0</v>
      </c>
      <c r="GR1811">
        <v>1</v>
      </c>
      <c r="GS1811">
        <v>1</v>
      </c>
      <c r="GT1811">
        <v>0</v>
      </c>
      <c r="GU1811" t="s">
        <v>3</v>
      </c>
      <c r="GV1811">
        <f t="shared" si="1513"/>
        <v>0</v>
      </c>
      <c r="GW1811">
        <v>1</v>
      </c>
      <c r="GX1811">
        <f t="shared" si="1514"/>
        <v>0</v>
      </c>
      <c r="HA1811">
        <v>0</v>
      </c>
      <c r="HB1811">
        <v>0</v>
      </c>
      <c r="HC1811">
        <f t="shared" si="1515"/>
        <v>0</v>
      </c>
      <c r="HE1811" t="s">
        <v>35</v>
      </c>
      <c r="HF1811" t="s">
        <v>36</v>
      </c>
      <c r="HM1811" t="s">
        <v>3</v>
      </c>
      <c r="HN1811" t="s">
        <v>3</v>
      </c>
      <c r="HO1811" t="s">
        <v>3</v>
      </c>
      <c r="HP1811" t="s">
        <v>3</v>
      </c>
      <c r="HQ1811" t="s">
        <v>3</v>
      </c>
      <c r="IK1811">
        <v>0</v>
      </c>
    </row>
    <row r="1812" spans="1:255" x14ac:dyDescent="0.2">
      <c r="A1812" s="2">
        <v>17</v>
      </c>
      <c r="B1812" s="2">
        <v>1</v>
      </c>
      <c r="C1812" s="2">
        <f>ROW(SmtRes!A1516)</f>
        <v>1516</v>
      </c>
      <c r="D1812" s="2">
        <f>ROW(EtalonRes!A1552)</f>
        <v>1552</v>
      </c>
      <c r="E1812" s="2" t="s">
        <v>787</v>
      </c>
      <c r="F1812" s="2" t="s">
        <v>656</v>
      </c>
      <c r="G1812" s="2" t="s">
        <v>657</v>
      </c>
      <c r="H1812" s="2" t="s">
        <v>658</v>
      </c>
      <c r="I1812" s="2">
        <v>0</v>
      </c>
      <c r="J1812" s="2">
        <v>0</v>
      </c>
      <c r="K1812" s="2">
        <v>0</v>
      </c>
      <c r="L1812" s="2">
        <v>5.7000000000000002E-3</v>
      </c>
      <c r="M1812" s="2">
        <v>0</v>
      </c>
      <c r="N1812" s="2">
        <f t="shared" si="1478"/>
        <v>5.7000000000000002E-3</v>
      </c>
      <c r="O1812" s="2">
        <f t="shared" si="1479"/>
        <v>0</v>
      </c>
      <c r="P1812" s="2">
        <f t="shared" si="1480"/>
        <v>0</v>
      </c>
      <c r="Q1812" s="2">
        <f t="shared" si="1481"/>
        <v>0</v>
      </c>
      <c r="R1812" s="2">
        <f t="shared" si="1482"/>
        <v>0</v>
      </c>
      <c r="S1812" s="2">
        <f t="shared" si="1483"/>
        <v>0</v>
      </c>
      <c r="T1812" s="2">
        <f t="shared" si="1484"/>
        <v>0</v>
      </c>
      <c r="U1812" s="2">
        <f t="shared" si="1485"/>
        <v>0</v>
      </c>
      <c r="V1812" s="2">
        <f t="shared" si="1486"/>
        <v>0</v>
      </c>
      <c r="W1812" s="2">
        <f t="shared" si="1487"/>
        <v>0</v>
      </c>
      <c r="X1812" s="2">
        <f t="shared" si="1488"/>
        <v>0</v>
      </c>
      <c r="Y1812" s="2">
        <f t="shared" si="1489"/>
        <v>0</v>
      </c>
      <c r="Z1812" s="2"/>
      <c r="AA1812" s="2">
        <v>69726971</v>
      </c>
      <c r="AB1812" s="2">
        <f t="shared" si="1490"/>
        <v>151.44999999999999</v>
      </c>
      <c r="AC1812" s="2">
        <f>ROUND((ES1812+(SUM(SmtRes!BC1511:'SmtRes'!BC1516)+SUM(EtalonRes!AL1547:'EtalonRes'!AL1552))),2)</f>
        <v>0</v>
      </c>
      <c r="AD1812" s="2">
        <f t="shared" si="1491"/>
        <v>38.57</v>
      </c>
      <c r="AE1812" s="2">
        <f t="shared" si="1492"/>
        <v>2.1800000000000002</v>
      </c>
      <c r="AF1812" s="2">
        <f t="shared" si="1493"/>
        <v>112.88</v>
      </c>
      <c r="AG1812" s="2">
        <f t="shared" si="1494"/>
        <v>0</v>
      </c>
      <c r="AH1812" s="2">
        <f t="shared" si="1495"/>
        <v>12.64</v>
      </c>
      <c r="AI1812" s="2">
        <f t="shared" si="1496"/>
        <v>0.16</v>
      </c>
      <c r="AJ1812" s="2">
        <f t="shared" si="1497"/>
        <v>0</v>
      </c>
      <c r="AK1812" s="2">
        <v>6622.56</v>
      </c>
      <c r="AL1812" s="2">
        <v>6471.11</v>
      </c>
      <c r="AM1812" s="2">
        <v>38.57</v>
      </c>
      <c r="AN1812" s="2">
        <v>2.1800000000000002</v>
      </c>
      <c r="AO1812" s="2">
        <v>112.88</v>
      </c>
      <c r="AP1812" s="2">
        <v>0</v>
      </c>
      <c r="AQ1812" s="2">
        <v>12.64</v>
      </c>
      <c r="AR1812" s="2">
        <v>0.16</v>
      </c>
      <c r="AS1812" s="2">
        <v>0</v>
      </c>
      <c r="AT1812" s="2">
        <v>105</v>
      </c>
      <c r="AU1812" s="2">
        <v>65</v>
      </c>
      <c r="AV1812" s="2">
        <v>1</v>
      </c>
      <c r="AW1812" s="2">
        <v>1</v>
      </c>
      <c r="AX1812" s="2"/>
      <c r="AY1812" s="2"/>
      <c r="AZ1812" s="2">
        <v>1</v>
      </c>
      <c r="BA1812" s="2">
        <v>1</v>
      </c>
      <c r="BB1812" s="2">
        <v>1</v>
      </c>
      <c r="BC1812" s="2">
        <v>1</v>
      </c>
      <c r="BD1812" s="2" t="s">
        <v>3</v>
      </c>
      <c r="BE1812" s="2" t="s">
        <v>3</v>
      </c>
      <c r="BF1812" s="2" t="s">
        <v>3</v>
      </c>
      <c r="BG1812" s="2" t="s">
        <v>3</v>
      </c>
      <c r="BH1812" s="2">
        <v>0</v>
      </c>
      <c r="BI1812" s="2">
        <v>1</v>
      </c>
      <c r="BJ1812" s="2" t="s">
        <v>659</v>
      </c>
      <c r="BK1812" s="2"/>
      <c r="BL1812" s="2"/>
      <c r="BM1812" s="2">
        <v>6001</v>
      </c>
      <c r="BN1812" s="2">
        <v>0</v>
      </c>
      <c r="BO1812" s="2" t="s">
        <v>3</v>
      </c>
      <c r="BP1812" s="2">
        <v>0</v>
      </c>
      <c r="BQ1812" s="2">
        <v>2</v>
      </c>
      <c r="BR1812" s="2">
        <v>0</v>
      </c>
      <c r="BS1812" s="2">
        <v>1</v>
      </c>
      <c r="BT1812" s="2">
        <v>1</v>
      </c>
      <c r="BU1812" s="2">
        <v>1</v>
      </c>
      <c r="BV1812" s="2">
        <v>1</v>
      </c>
      <c r="BW1812" s="2">
        <v>1</v>
      </c>
      <c r="BX1812" s="2">
        <v>1</v>
      </c>
      <c r="BY1812" s="2" t="s">
        <v>3</v>
      </c>
      <c r="BZ1812" s="2">
        <v>105</v>
      </c>
      <c r="CA1812" s="2">
        <v>65</v>
      </c>
      <c r="CB1812" s="2" t="s">
        <v>3</v>
      </c>
      <c r="CC1812" s="2"/>
      <c r="CD1812" s="2"/>
      <c r="CE1812" s="2">
        <v>0</v>
      </c>
      <c r="CF1812" s="2">
        <v>0</v>
      </c>
      <c r="CG1812" s="2">
        <v>0</v>
      </c>
      <c r="CH1812" s="2">
        <v>139</v>
      </c>
      <c r="CI1812" s="2">
        <v>0</v>
      </c>
      <c r="CJ1812" s="2">
        <v>0</v>
      </c>
      <c r="CK1812" s="2">
        <v>0</v>
      </c>
      <c r="CL1812" s="2">
        <v>0</v>
      </c>
      <c r="CM1812" s="2">
        <v>0</v>
      </c>
      <c r="CN1812" s="2" t="s">
        <v>3</v>
      </c>
      <c r="CO1812" s="2">
        <v>0</v>
      </c>
      <c r="CP1812" s="2">
        <f t="shared" si="1498"/>
        <v>0</v>
      </c>
      <c r="CQ1812" s="2">
        <f t="shared" si="1499"/>
        <v>0</v>
      </c>
      <c r="CR1812" s="2">
        <f t="shared" si="1500"/>
        <v>38.57</v>
      </c>
      <c r="CS1812" s="2">
        <f t="shared" si="1501"/>
        <v>2.1800000000000002</v>
      </c>
      <c r="CT1812" s="2">
        <f t="shared" si="1502"/>
        <v>112.88</v>
      </c>
      <c r="CU1812" s="2">
        <f t="shared" si="1503"/>
        <v>0</v>
      </c>
      <c r="CV1812" s="2">
        <f t="shared" si="1504"/>
        <v>12.64</v>
      </c>
      <c r="CW1812" s="2">
        <f t="shared" si="1505"/>
        <v>0.16</v>
      </c>
      <c r="CX1812" s="2">
        <f t="shared" si="1506"/>
        <v>0</v>
      </c>
      <c r="CY1812" s="2">
        <f>(((S1812+R1812)*AT1812)/100)</f>
        <v>0</v>
      </c>
      <c r="CZ1812" s="2">
        <f>(((S1812+R1812)*AU1812)/100)</f>
        <v>0</v>
      </c>
      <c r="DA1812" s="2"/>
      <c r="DB1812" s="2"/>
      <c r="DC1812" s="2" t="s">
        <v>3</v>
      </c>
      <c r="DD1812" s="2" t="s">
        <v>3</v>
      </c>
      <c r="DE1812" s="2" t="s">
        <v>3</v>
      </c>
      <c r="DF1812" s="2" t="s">
        <v>3</v>
      </c>
      <c r="DG1812" s="2" t="s">
        <v>3</v>
      </c>
      <c r="DH1812" s="2" t="s">
        <v>3</v>
      </c>
      <c r="DI1812" s="2" t="s">
        <v>3</v>
      </c>
      <c r="DJ1812" s="2" t="s">
        <v>3</v>
      </c>
      <c r="DK1812" s="2" t="s">
        <v>3</v>
      </c>
      <c r="DL1812" s="2" t="s">
        <v>3</v>
      </c>
      <c r="DM1812" s="2" t="s">
        <v>3</v>
      </c>
      <c r="DN1812" s="2">
        <v>0</v>
      </c>
      <c r="DO1812" s="2">
        <v>0</v>
      </c>
      <c r="DP1812" s="2">
        <v>1</v>
      </c>
      <c r="DQ1812" s="2">
        <v>1</v>
      </c>
      <c r="DR1812" s="2"/>
      <c r="DS1812" s="2"/>
      <c r="DT1812" s="2"/>
      <c r="DU1812" s="2">
        <v>1013</v>
      </c>
      <c r="DV1812" s="2" t="s">
        <v>658</v>
      </c>
      <c r="DW1812" s="2" t="s">
        <v>658</v>
      </c>
      <c r="DX1812" s="2">
        <v>1</v>
      </c>
      <c r="DY1812" s="2"/>
      <c r="DZ1812" s="2" t="s">
        <v>3</v>
      </c>
      <c r="EA1812" s="2" t="s">
        <v>3</v>
      </c>
      <c r="EB1812" s="2" t="s">
        <v>3</v>
      </c>
      <c r="EC1812" s="2" t="s">
        <v>3</v>
      </c>
      <c r="ED1812" s="2"/>
      <c r="EE1812" s="2">
        <v>54328951</v>
      </c>
      <c r="EF1812" s="2">
        <v>2</v>
      </c>
      <c r="EG1812" s="2" t="s">
        <v>21</v>
      </c>
      <c r="EH1812" s="2">
        <v>0</v>
      </c>
      <c r="EI1812" s="2" t="s">
        <v>3</v>
      </c>
      <c r="EJ1812" s="2">
        <v>1</v>
      </c>
      <c r="EK1812" s="2">
        <v>6001</v>
      </c>
      <c r="EL1812" s="2" t="s">
        <v>660</v>
      </c>
      <c r="EM1812" s="2" t="s">
        <v>661</v>
      </c>
      <c r="EN1812" s="2"/>
      <c r="EO1812" s="2" t="s">
        <v>3</v>
      </c>
      <c r="EP1812" s="2"/>
      <c r="EQ1812" s="2">
        <v>1441792</v>
      </c>
      <c r="ER1812" s="2">
        <v>6622.56</v>
      </c>
      <c r="ES1812" s="2">
        <v>6471.11</v>
      </c>
      <c r="ET1812" s="2">
        <v>38.57</v>
      </c>
      <c r="EU1812" s="2">
        <v>2.1800000000000002</v>
      </c>
      <c r="EV1812" s="2">
        <v>112.88</v>
      </c>
      <c r="EW1812" s="2">
        <v>12.64</v>
      </c>
      <c r="EX1812" s="2">
        <v>0.16</v>
      </c>
      <c r="EY1812" s="2">
        <v>1</v>
      </c>
      <c r="EZ1812" s="2"/>
      <c r="FA1812" s="2"/>
      <c r="FB1812" s="2"/>
      <c r="FC1812" s="2"/>
      <c r="FD1812" s="2"/>
      <c r="FE1812" s="2"/>
      <c r="FF1812" s="2"/>
      <c r="FG1812" s="2"/>
      <c r="FH1812" s="2"/>
      <c r="FI1812" s="2"/>
      <c r="FJ1812" s="2"/>
      <c r="FK1812" s="2"/>
      <c r="FL1812" s="2"/>
      <c r="FM1812" s="2"/>
      <c r="FN1812" s="2"/>
      <c r="FO1812" s="2"/>
      <c r="FP1812" s="2"/>
      <c r="FQ1812" s="2">
        <v>0</v>
      </c>
      <c r="FR1812" s="2">
        <f t="shared" si="1507"/>
        <v>0</v>
      </c>
      <c r="FS1812" s="2">
        <v>0</v>
      </c>
      <c r="FT1812" s="2"/>
      <c r="FU1812" s="2"/>
      <c r="FV1812" s="2"/>
      <c r="FW1812" s="2"/>
      <c r="FX1812" s="2">
        <v>105</v>
      </c>
      <c r="FY1812" s="2">
        <v>65</v>
      </c>
      <c r="FZ1812" s="2"/>
      <c r="GA1812" s="2" t="s">
        <v>3</v>
      </c>
      <c r="GB1812" s="2"/>
      <c r="GC1812" s="2"/>
      <c r="GD1812" s="2">
        <v>1</v>
      </c>
      <c r="GE1812" s="2"/>
      <c r="GF1812" s="2">
        <v>-410446655</v>
      </c>
      <c r="GG1812" s="2">
        <v>2</v>
      </c>
      <c r="GH1812" s="2">
        <v>1</v>
      </c>
      <c r="GI1812" s="2">
        <v>-2</v>
      </c>
      <c r="GJ1812" s="2">
        <v>0</v>
      </c>
      <c r="GK1812" s="2">
        <v>0</v>
      </c>
      <c r="GL1812" s="2">
        <f t="shared" si="1508"/>
        <v>0</v>
      </c>
      <c r="GM1812" s="2">
        <f t="shared" si="1509"/>
        <v>0</v>
      </c>
      <c r="GN1812" s="2">
        <f t="shared" si="1510"/>
        <v>0</v>
      </c>
      <c r="GO1812" s="2">
        <f t="shared" si="1511"/>
        <v>0</v>
      </c>
      <c r="GP1812" s="2">
        <f t="shared" si="1512"/>
        <v>0</v>
      </c>
      <c r="GQ1812" s="2"/>
      <c r="GR1812" s="2">
        <v>0</v>
      </c>
      <c r="GS1812" s="2">
        <v>3</v>
      </c>
      <c r="GT1812" s="2">
        <v>0</v>
      </c>
      <c r="GU1812" s="2" t="s">
        <v>3</v>
      </c>
      <c r="GV1812" s="2">
        <f t="shared" si="1513"/>
        <v>0</v>
      </c>
      <c r="GW1812" s="2">
        <v>1</v>
      </c>
      <c r="GX1812" s="2">
        <f t="shared" si="1514"/>
        <v>0</v>
      </c>
      <c r="GY1812" s="2"/>
      <c r="GZ1812" s="2"/>
      <c r="HA1812" s="2">
        <v>0</v>
      </c>
      <c r="HB1812" s="2">
        <v>0</v>
      </c>
      <c r="HC1812" s="2">
        <f t="shared" si="1515"/>
        <v>0</v>
      </c>
      <c r="HD1812" s="2"/>
      <c r="HE1812" s="2" t="s">
        <v>3</v>
      </c>
      <c r="HF1812" s="2" t="s">
        <v>3</v>
      </c>
      <c r="HG1812" s="2"/>
      <c r="HH1812" s="2"/>
      <c r="HI1812" s="2"/>
      <c r="HJ1812" s="2"/>
      <c r="HK1812" s="2"/>
      <c r="HL1812" s="2"/>
      <c r="HM1812" s="2" t="s">
        <v>3</v>
      </c>
      <c r="HN1812" s="2" t="s">
        <v>662</v>
      </c>
      <c r="HO1812" s="2" t="s">
        <v>663</v>
      </c>
      <c r="HP1812" s="2" t="s">
        <v>664</v>
      </c>
      <c r="HQ1812" s="2" t="s">
        <v>664</v>
      </c>
      <c r="HR1812" s="2"/>
      <c r="HS1812" s="2"/>
      <c r="HT1812" s="2"/>
      <c r="HU1812" s="2"/>
      <c r="HV1812" s="2"/>
      <c r="HW1812" s="2"/>
      <c r="HX1812" s="2"/>
      <c r="HY1812" s="2"/>
      <c r="HZ1812" s="2"/>
      <c r="IA1812" s="2"/>
      <c r="IB1812" s="2"/>
      <c r="IC1812" s="2"/>
      <c r="ID1812" s="2"/>
      <c r="IE1812" s="2"/>
      <c r="IF1812" s="2"/>
      <c r="IG1812" s="2"/>
      <c r="IH1812" s="2"/>
      <c r="II1812" s="2"/>
      <c r="IJ1812" s="2"/>
      <c r="IK1812" s="2">
        <v>0</v>
      </c>
      <c r="IL1812" s="2"/>
      <c r="IM1812" s="2"/>
      <c r="IN1812" s="2"/>
      <c r="IO1812" s="2"/>
      <c r="IP1812" s="2"/>
      <c r="IQ1812" s="2"/>
      <c r="IR1812" s="2"/>
      <c r="IS1812" s="2"/>
      <c r="IT1812" s="2"/>
      <c r="IU1812" s="2"/>
    </row>
    <row r="1813" spans="1:255" x14ac:dyDescent="0.2">
      <c r="A1813">
        <v>17</v>
      </c>
      <c r="B1813">
        <v>1</v>
      </c>
      <c r="C1813">
        <f>ROW(SmtRes!A1522)</f>
        <v>1522</v>
      </c>
      <c r="D1813">
        <f>ROW(EtalonRes!A1558)</f>
        <v>1558</v>
      </c>
      <c r="E1813" t="s">
        <v>787</v>
      </c>
      <c r="F1813" t="s">
        <v>656</v>
      </c>
      <c r="G1813" t="s">
        <v>657</v>
      </c>
      <c r="H1813" t="s">
        <v>658</v>
      </c>
      <c r="I1813">
        <v>0</v>
      </c>
      <c r="J1813">
        <v>0</v>
      </c>
      <c r="K1813">
        <v>0</v>
      </c>
      <c r="L1813">
        <v>5.7000000000000002E-3</v>
      </c>
      <c r="M1813">
        <v>0</v>
      </c>
      <c r="N1813">
        <f t="shared" si="1478"/>
        <v>5.7000000000000002E-3</v>
      </c>
      <c r="O1813">
        <f t="shared" si="1479"/>
        <v>0</v>
      </c>
      <c r="P1813">
        <f t="shared" si="1480"/>
        <v>0</v>
      </c>
      <c r="Q1813">
        <f t="shared" si="1481"/>
        <v>0</v>
      </c>
      <c r="R1813">
        <f t="shared" si="1482"/>
        <v>0</v>
      </c>
      <c r="S1813">
        <f t="shared" si="1483"/>
        <v>0</v>
      </c>
      <c r="T1813">
        <f t="shared" si="1484"/>
        <v>0</v>
      </c>
      <c r="U1813">
        <f t="shared" si="1485"/>
        <v>0</v>
      </c>
      <c r="V1813">
        <f t="shared" si="1486"/>
        <v>0</v>
      </c>
      <c r="W1813">
        <f t="shared" si="1487"/>
        <v>0</v>
      </c>
      <c r="X1813">
        <f t="shared" si="1488"/>
        <v>0</v>
      </c>
      <c r="Y1813">
        <f t="shared" si="1489"/>
        <v>0</v>
      </c>
      <c r="AA1813">
        <v>69726884</v>
      </c>
      <c r="AB1813">
        <f t="shared" si="1490"/>
        <v>151.44999999999999</v>
      </c>
      <c r="AC1813">
        <f>ROUND((ES1813+(SUM(SmtRes!BC1517:'SmtRes'!BC1522)+SUM(EtalonRes!AL1553:'EtalonRes'!AL1558))),2)</f>
        <v>0</v>
      </c>
      <c r="AD1813">
        <f t="shared" si="1491"/>
        <v>38.57</v>
      </c>
      <c r="AE1813">
        <f t="shared" si="1492"/>
        <v>2.1800000000000002</v>
      </c>
      <c r="AF1813">
        <f t="shared" si="1493"/>
        <v>112.88</v>
      </c>
      <c r="AG1813">
        <f t="shared" si="1494"/>
        <v>0</v>
      </c>
      <c r="AH1813">
        <f t="shared" si="1495"/>
        <v>12.64</v>
      </c>
      <c r="AI1813">
        <f t="shared" si="1496"/>
        <v>0.16</v>
      </c>
      <c r="AJ1813">
        <f t="shared" si="1497"/>
        <v>0</v>
      </c>
      <c r="AK1813">
        <v>6622.56</v>
      </c>
      <c r="AL1813">
        <v>6471.11</v>
      </c>
      <c r="AM1813">
        <v>38.57</v>
      </c>
      <c r="AN1813">
        <v>2.1800000000000002</v>
      </c>
      <c r="AO1813">
        <v>112.88</v>
      </c>
      <c r="AP1813">
        <v>0</v>
      </c>
      <c r="AQ1813">
        <v>12.64</v>
      </c>
      <c r="AR1813">
        <v>0.16</v>
      </c>
      <c r="AS1813">
        <v>0</v>
      </c>
      <c r="AT1813">
        <v>100</v>
      </c>
      <c r="AU1813">
        <v>55</v>
      </c>
      <c r="AV1813">
        <v>1</v>
      </c>
      <c r="AW1813">
        <v>1</v>
      </c>
      <c r="AZ1813">
        <v>1</v>
      </c>
      <c r="BA1813">
        <v>25.36</v>
      </c>
      <c r="BB1813">
        <v>7.84</v>
      </c>
      <c r="BC1813">
        <v>7.56</v>
      </c>
      <c r="BD1813" t="s">
        <v>3</v>
      </c>
      <c r="BE1813" t="s">
        <v>3</v>
      </c>
      <c r="BF1813" t="s">
        <v>3</v>
      </c>
      <c r="BG1813" t="s">
        <v>3</v>
      </c>
      <c r="BH1813">
        <v>0</v>
      </c>
      <c r="BI1813">
        <v>1</v>
      </c>
      <c r="BJ1813" t="s">
        <v>659</v>
      </c>
      <c r="BM1813">
        <v>6001</v>
      </c>
      <c r="BN1813">
        <v>0</v>
      </c>
      <c r="BO1813" t="s">
        <v>656</v>
      </c>
      <c r="BP1813">
        <v>1</v>
      </c>
      <c r="BQ1813">
        <v>2</v>
      </c>
      <c r="BR1813">
        <v>0</v>
      </c>
      <c r="BS1813">
        <v>19.8</v>
      </c>
      <c r="BT1813">
        <v>1</v>
      </c>
      <c r="BU1813">
        <v>1</v>
      </c>
      <c r="BV1813">
        <v>1</v>
      </c>
      <c r="BW1813">
        <v>1</v>
      </c>
      <c r="BX1813">
        <v>1</v>
      </c>
      <c r="BY1813" t="s">
        <v>3</v>
      </c>
      <c r="BZ1813">
        <v>100</v>
      </c>
      <c r="CA1813">
        <v>55</v>
      </c>
      <c r="CB1813" t="s">
        <v>3</v>
      </c>
      <c r="CE1813">
        <v>0</v>
      </c>
      <c r="CF1813">
        <v>0</v>
      </c>
      <c r="CG1813">
        <v>0</v>
      </c>
      <c r="CH1813">
        <v>139</v>
      </c>
      <c r="CI1813">
        <v>0</v>
      </c>
      <c r="CJ1813">
        <v>0</v>
      </c>
      <c r="CK1813">
        <v>0</v>
      </c>
      <c r="CL1813">
        <v>0</v>
      </c>
      <c r="CM1813">
        <v>0</v>
      </c>
      <c r="CN1813" t="s">
        <v>3</v>
      </c>
      <c r="CO1813">
        <v>0</v>
      </c>
      <c r="CP1813">
        <f t="shared" si="1498"/>
        <v>0</v>
      </c>
      <c r="CQ1813">
        <f t="shared" si="1499"/>
        <v>0</v>
      </c>
      <c r="CR1813">
        <f t="shared" si="1500"/>
        <v>302.3888</v>
      </c>
      <c r="CS1813">
        <f t="shared" si="1501"/>
        <v>43.164000000000001</v>
      </c>
      <c r="CT1813">
        <f t="shared" si="1502"/>
        <v>2862.6367999999998</v>
      </c>
      <c r="CU1813">
        <f t="shared" si="1503"/>
        <v>0</v>
      </c>
      <c r="CV1813">
        <f t="shared" si="1504"/>
        <v>12.64</v>
      </c>
      <c r="CW1813">
        <f t="shared" si="1505"/>
        <v>0.16</v>
      </c>
      <c r="CX1813">
        <f t="shared" si="1506"/>
        <v>0</v>
      </c>
      <c r="CY1813">
        <f>(S1813+R1813)*(BZ1813/100)</f>
        <v>0</v>
      </c>
      <c r="CZ1813">
        <f>(S1813+R1813)*(CA1813/100)</f>
        <v>0</v>
      </c>
      <c r="DC1813" t="s">
        <v>3</v>
      </c>
      <c r="DD1813" t="s">
        <v>3</v>
      </c>
      <c r="DE1813" t="s">
        <v>3</v>
      </c>
      <c r="DF1813" t="s">
        <v>3</v>
      </c>
      <c r="DG1813" t="s">
        <v>3</v>
      </c>
      <c r="DH1813" t="s">
        <v>3</v>
      </c>
      <c r="DI1813" t="s">
        <v>3</v>
      </c>
      <c r="DJ1813" t="s">
        <v>3</v>
      </c>
      <c r="DK1813" t="s">
        <v>3</v>
      </c>
      <c r="DL1813" t="s">
        <v>3</v>
      </c>
      <c r="DM1813" t="s">
        <v>3</v>
      </c>
      <c r="DN1813">
        <v>105</v>
      </c>
      <c r="DO1813">
        <v>65</v>
      </c>
      <c r="DP1813">
        <v>1</v>
      </c>
      <c r="DQ1813">
        <v>1</v>
      </c>
      <c r="DU1813">
        <v>1013</v>
      </c>
      <c r="DV1813" t="s">
        <v>658</v>
      </c>
      <c r="DW1813" t="s">
        <v>658</v>
      </c>
      <c r="DX1813">
        <v>1</v>
      </c>
      <c r="DZ1813" t="s">
        <v>3</v>
      </c>
      <c r="EA1813" t="s">
        <v>3</v>
      </c>
      <c r="EB1813" t="s">
        <v>3</v>
      </c>
      <c r="EC1813" t="s">
        <v>3</v>
      </c>
      <c r="EE1813">
        <v>54328951</v>
      </c>
      <c r="EF1813">
        <v>2</v>
      </c>
      <c r="EG1813" t="s">
        <v>21</v>
      </c>
      <c r="EH1813">
        <v>0</v>
      </c>
      <c r="EI1813" t="s">
        <v>3</v>
      </c>
      <c r="EJ1813">
        <v>1</v>
      </c>
      <c r="EK1813">
        <v>6001</v>
      </c>
      <c r="EL1813" t="s">
        <v>660</v>
      </c>
      <c r="EM1813" t="s">
        <v>661</v>
      </c>
      <c r="EO1813" t="s">
        <v>3</v>
      </c>
      <c r="EQ1813">
        <v>1441792</v>
      </c>
      <c r="ER1813">
        <v>6622.56</v>
      </c>
      <c r="ES1813">
        <v>6471.11</v>
      </c>
      <c r="ET1813">
        <v>38.57</v>
      </c>
      <c r="EU1813">
        <v>2.1800000000000002</v>
      </c>
      <c r="EV1813">
        <v>112.88</v>
      </c>
      <c r="EW1813">
        <v>12.64</v>
      </c>
      <c r="EX1813">
        <v>0.16</v>
      </c>
      <c r="EY1813">
        <v>1</v>
      </c>
      <c r="FQ1813">
        <v>0</v>
      </c>
      <c r="FR1813">
        <f t="shared" si="1507"/>
        <v>0</v>
      </c>
      <c r="FS1813">
        <v>0</v>
      </c>
      <c r="FX1813">
        <v>105</v>
      </c>
      <c r="FY1813">
        <v>65</v>
      </c>
      <c r="GA1813" t="s">
        <v>3</v>
      </c>
      <c r="GD1813">
        <v>1</v>
      </c>
      <c r="GF1813">
        <v>-410446655</v>
      </c>
      <c r="GG1813">
        <v>2</v>
      </c>
      <c r="GH1813">
        <v>1</v>
      </c>
      <c r="GI1813">
        <v>2</v>
      </c>
      <c r="GJ1813">
        <v>0</v>
      </c>
      <c r="GK1813">
        <v>0</v>
      </c>
      <c r="GL1813">
        <f t="shared" si="1508"/>
        <v>0</v>
      </c>
      <c r="GM1813">
        <f t="shared" si="1509"/>
        <v>0</v>
      </c>
      <c r="GN1813">
        <f t="shared" si="1510"/>
        <v>0</v>
      </c>
      <c r="GO1813">
        <f t="shared" si="1511"/>
        <v>0</v>
      </c>
      <c r="GP1813">
        <f t="shared" si="1512"/>
        <v>0</v>
      </c>
      <c r="GR1813">
        <v>0</v>
      </c>
      <c r="GS1813">
        <v>0</v>
      </c>
      <c r="GT1813">
        <v>0</v>
      </c>
      <c r="GU1813" t="s">
        <v>3</v>
      </c>
      <c r="GV1813">
        <f t="shared" si="1513"/>
        <v>0</v>
      </c>
      <c r="GW1813">
        <v>1015.2</v>
      </c>
      <c r="GX1813">
        <f t="shared" si="1514"/>
        <v>0</v>
      </c>
      <c r="HA1813">
        <v>0</v>
      </c>
      <c r="HB1813">
        <v>0</v>
      </c>
      <c r="HC1813">
        <f t="shared" si="1515"/>
        <v>0</v>
      </c>
      <c r="HE1813" t="s">
        <v>3</v>
      </c>
      <c r="HF1813" t="s">
        <v>3</v>
      </c>
      <c r="HM1813" t="s">
        <v>3</v>
      </c>
      <c r="HN1813" t="s">
        <v>662</v>
      </c>
      <c r="HO1813" t="s">
        <v>663</v>
      </c>
      <c r="HP1813" t="s">
        <v>664</v>
      </c>
      <c r="HQ1813" t="s">
        <v>664</v>
      </c>
      <c r="IK1813">
        <v>0</v>
      </c>
    </row>
    <row r="1814" spans="1:255" x14ac:dyDescent="0.2">
      <c r="A1814" s="2">
        <v>18</v>
      </c>
      <c r="B1814" s="2">
        <v>1</v>
      </c>
      <c r="C1814" s="2">
        <v>1515</v>
      </c>
      <c r="D1814" s="2"/>
      <c r="E1814" s="2" t="s">
        <v>788</v>
      </c>
      <c r="F1814" s="2" t="s">
        <v>666</v>
      </c>
      <c r="G1814" s="2" t="s">
        <v>667</v>
      </c>
      <c r="H1814" s="2" t="s">
        <v>78</v>
      </c>
      <c r="I1814" s="2">
        <f>I1812*J1814</f>
        <v>0</v>
      </c>
      <c r="J1814" s="2">
        <v>2.8000000000000001E-2</v>
      </c>
      <c r="K1814" s="2">
        <v>2.8000000000000001E-2</v>
      </c>
      <c r="L1814" s="2">
        <v>1.6000000000000001E-4</v>
      </c>
      <c r="M1814" s="2">
        <v>0</v>
      </c>
      <c r="N1814" s="2">
        <f t="shared" si="1478"/>
        <v>2.0000000000000001E-4</v>
      </c>
      <c r="O1814" s="2">
        <f t="shared" si="1479"/>
        <v>0</v>
      </c>
      <c r="P1814" s="2">
        <f t="shared" si="1480"/>
        <v>0</v>
      </c>
      <c r="Q1814" s="2">
        <f t="shared" si="1481"/>
        <v>0</v>
      </c>
      <c r="R1814" s="2">
        <f t="shared" si="1482"/>
        <v>0</v>
      </c>
      <c r="S1814" s="2">
        <f t="shared" si="1483"/>
        <v>0</v>
      </c>
      <c r="T1814" s="2">
        <f t="shared" si="1484"/>
        <v>0</v>
      </c>
      <c r="U1814" s="2">
        <f t="shared" si="1485"/>
        <v>0</v>
      </c>
      <c r="V1814" s="2">
        <f t="shared" si="1486"/>
        <v>0</v>
      </c>
      <c r="W1814" s="2">
        <f t="shared" si="1487"/>
        <v>0</v>
      </c>
      <c r="X1814" s="2">
        <f t="shared" si="1488"/>
        <v>0</v>
      </c>
      <c r="Y1814" s="2">
        <f t="shared" si="1489"/>
        <v>0</v>
      </c>
      <c r="Z1814" s="2"/>
      <c r="AA1814" s="2">
        <v>69726971</v>
      </c>
      <c r="AB1814" s="2">
        <f t="shared" si="1490"/>
        <v>10559.12</v>
      </c>
      <c r="AC1814" s="2">
        <f>ROUND((ES1814),2)</f>
        <v>10559.12</v>
      </c>
      <c r="AD1814" s="2">
        <f t="shared" si="1491"/>
        <v>0</v>
      </c>
      <c r="AE1814" s="2">
        <f t="shared" si="1492"/>
        <v>0</v>
      </c>
      <c r="AF1814" s="2">
        <f t="shared" si="1493"/>
        <v>0</v>
      </c>
      <c r="AG1814" s="2">
        <f t="shared" si="1494"/>
        <v>0</v>
      </c>
      <c r="AH1814" s="2">
        <f t="shared" si="1495"/>
        <v>0</v>
      </c>
      <c r="AI1814" s="2">
        <f t="shared" si="1496"/>
        <v>0</v>
      </c>
      <c r="AJ1814" s="2">
        <f t="shared" si="1497"/>
        <v>22.28</v>
      </c>
      <c r="AK1814" s="2">
        <v>10559.12</v>
      </c>
      <c r="AL1814" s="2">
        <v>10559.12</v>
      </c>
      <c r="AM1814" s="2">
        <v>0</v>
      </c>
      <c r="AN1814" s="2">
        <v>0</v>
      </c>
      <c r="AO1814" s="2">
        <v>0</v>
      </c>
      <c r="AP1814" s="2">
        <v>0</v>
      </c>
      <c r="AQ1814" s="2">
        <v>0</v>
      </c>
      <c r="AR1814" s="2">
        <v>0</v>
      </c>
      <c r="AS1814" s="2">
        <v>22.28</v>
      </c>
      <c r="AT1814" s="2">
        <v>0</v>
      </c>
      <c r="AU1814" s="2">
        <v>0</v>
      </c>
      <c r="AV1814" s="2">
        <v>1</v>
      </c>
      <c r="AW1814" s="2">
        <v>1</v>
      </c>
      <c r="AX1814" s="2"/>
      <c r="AY1814" s="2"/>
      <c r="AZ1814" s="2">
        <v>1</v>
      </c>
      <c r="BA1814" s="2">
        <v>1</v>
      </c>
      <c r="BB1814" s="2">
        <v>1</v>
      </c>
      <c r="BC1814" s="2">
        <v>1</v>
      </c>
      <c r="BD1814" s="2" t="s">
        <v>3</v>
      </c>
      <c r="BE1814" s="2" t="s">
        <v>3</v>
      </c>
      <c r="BF1814" s="2" t="s">
        <v>3</v>
      </c>
      <c r="BG1814" s="2" t="s">
        <v>3</v>
      </c>
      <c r="BH1814" s="2">
        <v>3</v>
      </c>
      <c r="BI1814" s="2">
        <v>1</v>
      </c>
      <c r="BJ1814" s="2" t="s">
        <v>668</v>
      </c>
      <c r="BK1814" s="2"/>
      <c r="BL1814" s="2"/>
      <c r="BM1814" s="2">
        <v>500001</v>
      </c>
      <c r="BN1814" s="2">
        <v>0</v>
      </c>
      <c r="BO1814" s="2" t="s">
        <v>3</v>
      </c>
      <c r="BP1814" s="2">
        <v>0</v>
      </c>
      <c r="BQ1814" s="2">
        <v>8</v>
      </c>
      <c r="BR1814" s="2">
        <v>0</v>
      </c>
      <c r="BS1814" s="2">
        <v>1</v>
      </c>
      <c r="BT1814" s="2">
        <v>1</v>
      </c>
      <c r="BU1814" s="2">
        <v>1</v>
      </c>
      <c r="BV1814" s="2">
        <v>1</v>
      </c>
      <c r="BW1814" s="2">
        <v>1</v>
      </c>
      <c r="BX1814" s="2">
        <v>1</v>
      </c>
      <c r="BY1814" s="2" t="s">
        <v>3</v>
      </c>
      <c r="BZ1814" s="2">
        <v>0</v>
      </c>
      <c r="CA1814" s="2">
        <v>0</v>
      </c>
      <c r="CB1814" s="2" t="s">
        <v>3</v>
      </c>
      <c r="CC1814" s="2"/>
      <c r="CD1814" s="2"/>
      <c r="CE1814" s="2">
        <v>0</v>
      </c>
      <c r="CF1814" s="2">
        <v>0</v>
      </c>
      <c r="CG1814" s="2">
        <v>0</v>
      </c>
      <c r="CH1814" s="2">
        <v>139</v>
      </c>
      <c r="CI1814" s="2">
        <v>1</v>
      </c>
      <c r="CJ1814" s="2">
        <v>0</v>
      </c>
      <c r="CK1814" s="2">
        <v>0</v>
      </c>
      <c r="CL1814" s="2">
        <v>0</v>
      </c>
      <c r="CM1814" s="2">
        <v>0</v>
      </c>
      <c r="CN1814" s="2" t="s">
        <v>3</v>
      </c>
      <c r="CO1814" s="2">
        <v>0</v>
      </c>
      <c r="CP1814" s="2">
        <f t="shared" si="1498"/>
        <v>0</v>
      </c>
      <c r="CQ1814" s="2">
        <f t="shared" si="1499"/>
        <v>10559.12</v>
      </c>
      <c r="CR1814" s="2">
        <f t="shared" si="1500"/>
        <v>0</v>
      </c>
      <c r="CS1814" s="2">
        <f t="shared" si="1501"/>
        <v>0</v>
      </c>
      <c r="CT1814" s="2">
        <f t="shared" si="1502"/>
        <v>0</v>
      </c>
      <c r="CU1814" s="2">
        <f t="shared" si="1503"/>
        <v>0</v>
      </c>
      <c r="CV1814" s="2">
        <f t="shared" si="1504"/>
        <v>0</v>
      </c>
      <c r="CW1814" s="2">
        <f t="shared" si="1505"/>
        <v>0</v>
      </c>
      <c r="CX1814" s="2">
        <f t="shared" si="1506"/>
        <v>22.28</v>
      </c>
      <c r="CY1814" s="2">
        <f>(((S1814+R1814)*AT1814)/100)</f>
        <v>0</v>
      </c>
      <c r="CZ1814" s="2">
        <f>(((S1814+R1814)*AU1814)/100)</f>
        <v>0</v>
      </c>
      <c r="DA1814" s="2"/>
      <c r="DB1814" s="2"/>
      <c r="DC1814" s="2" t="s">
        <v>3</v>
      </c>
      <c r="DD1814" s="2" t="s">
        <v>3</v>
      </c>
      <c r="DE1814" s="2" t="s">
        <v>3</v>
      </c>
      <c r="DF1814" s="2" t="s">
        <v>3</v>
      </c>
      <c r="DG1814" s="2" t="s">
        <v>3</v>
      </c>
      <c r="DH1814" s="2" t="s">
        <v>3</v>
      </c>
      <c r="DI1814" s="2" t="s">
        <v>3</v>
      </c>
      <c r="DJ1814" s="2" t="s">
        <v>3</v>
      </c>
      <c r="DK1814" s="2" t="s">
        <v>3</v>
      </c>
      <c r="DL1814" s="2" t="s">
        <v>3</v>
      </c>
      <c r="DM1814" s="2" t="s">
        <v>3</v>
      </c>
      <c r="DN1814" s="2">
        <v>0</v>
      </c>
      <c r="DO1814" s="2">
        <v>0</v>
      </c>
      <c r="DP1814" s="2">
        <v>1</v>
      </c>
      <c r="DQ1814" s="2">
        <v>1</v>
      </c>
      <c r="DR1814" s="2"/>
      <c r="DS1814" s="2"/>
      <c r="DT1814" s="2"/>
      <c r="DU1814" s="2">
        <v>1009</v>
      </c>
      <c r="DV1814" s="2" t="s">
        <v>78</v>
      </c>
      <c r="DW1814" s="2" t="s">
        <v>78</v>
      </c>
      <c r="DX1814" s="2">
        <v>1000</v>
      </c>
      <c r="DY1814" s="2"/>
      <c r="DZ1814" s="2" t="s">
        <v>3</v>
      </c>
      <c r="EA1814" s="2" t="s">
        <v>3</v>
      </c>
      <c r="EB1814" s="2" t="s">
        <v>3</v>
      </c>
      <c r="EC1814" s="2" t="s">
        <v>3</v>
      </c>
      <c r="ED1814" s="2"/>
      <c r="EE1814" s="2">
        <v>54328897</v>
      </c>
      <c r="EF1814" s="2">
        <v>8</v>
      </c>
      <c r="EG1814" s="2" t="s">
        <v>31</v>
      </c>
      <c r="EH1814" s="2">
        <v>0</v>
      </c>
      <c r="EI1814" s="2" t="s">
        <v>3</v>
      </c>
      <c r="EJ1814" s="2">
        <v>1</v>
      </c>
      <c r="EK1814" s="2">
        <v>500001</v>
      </c>
      <c r="EL1814" s="2" t="s">
        <v>32</v>
      </c>
      <c r="EM1814" s="2" t="s">
        <v>33</v>
      </c>
      <c r="EN1814" s="2"/>
      <c r="EO1814" s="2" t="s">
        <v>3</v>
      </c>
      <c r="EP1814" s="2"/>
      <c r="EQ1814" s="2">
        <v>0</v>
      </c>
      <c r="ER1814" s="2">
        <v>10559.12</v>
      </c>
      <c r="ES1814" s="2">
        <v>10559.12</v>
      </c>
      <c r="ET1814" s="2">
        <v>0</v>
      </c>
      <c r="EU1814" s="2">
        <v>0</v>
      </c>
      <c r="EV1814" s="2">
        <v>0</v>
      </c>
      <c r="EW1814" s="2">
        <v>0</v>
      </c>
      <c r="EX1814" s="2">
        <v>0</v>
      </c>
      <c r="EY1814" s="2"/>
      <c r="EZ1814" s="2"/>
      <c r="FA1814" s="2"/>
      <c r="FB1814" s="2"/>
      <c r="FC1814" s="2"/>
      <c r="FD1814" s="2"/>
      <c r="FE1814" s="2"/>
      <c r="FF1814" s="2"/>
      <c r="FG1814" s="2"/>
      <c r="FH1814" s="2"/>
      <c r="FI1814" s="2"/>
      <c r="FJ1814" s="2"/>
      <c r="FK1814" s="2"/>
      <c r="FL1814" s="2"/>
      <c r="FM1814" s="2"/>
      <c r="FN1814" s="2"/>
      <c r="FO1814" s="2"/>
      <c r="FP1814" s="2"/>
      <c r="FQ1814" s="2">
        <v>0</v>
      </c>
      <c r="FR1814" s="2">
        <f t="shared" si="1507"/>
        <v>0</v>
      </c>
      <c r="FS1814" s="2">
        <v>0</v>
      </c>
      <c r="FT1814" s="2"/>
      <c r="FU1814" s="2"/>
      <c r="FV1814" s="2"/>
      <c r="FW1814" s="2"/>
      <c r="FX1814" s="2">
        <v>0</v>
      </c>
      <c r="FY1814" s="2">
        <v>0</v>
      </c>
      <c r="FZ1814" s="2"/>
      <c r="GA1814" s="2" t="s">
        <v>3</v>
      </c>
      <c r="GB1814" s="2"/>
      <c r="GC1814" s="2"/>
      <c r="GD1814" s="2">
        <v>1</v>
      </c>
      <c r="GE1814" s="2"/>
      <c r="GF1814" s="2">
        <v>429567918</v>
      </c>
      <c r="GG1814" s="2">
        <v>2</v>
      </c>
      <c r="GH1814" s="2">
        <v>1</v>
      </c>
      <c r="GI1814" s="2">
        <v>-2</v>
      </c>
      <c r="GJ1814" s="2">
        <v>0</v>
      </c>
      <c r="GK1814" s="2">
        <v>0</v>
      </c>
      <c r="GL1814" s="2">
        <f t="shared" si="1508"/>
        <v>0</v>
      </c>
      <c r="GM1814" s="2">
        <f t="shared" si="1509"/>
        <v>0</v>
      </c>
      <c r="GN1814" s="2">
        <f t="shared" si="1510"/>
        <v>0</v>
      </c>
      <c r="GO1814" s="2">
        <f t="shared" si="1511"/>
        <v>0</v>
      </c>
      <c r="GP1814" s="2">
        <f t="shared" si="1512"/>
        <v>0</v>
      </c>
      <c r="GQ1814" s="2"/>
      <c r="GR1814" s="2">
        <v>0</v>
      </c>
      <c r="GS1814" s="2">
        <v>3</v>
      </c>
      <c r="GT1814" s="2">
        <v>0</v>
      </c>
      <c r="GU1814" s="2" t="s">
        <v>3</v>
      </c>
      <c r="GV1814" s="2">
        <f t="shared" si="1513"/>
        <v>0</v>
      </c>
      <c r="GW1814" s="2">
        <v>1</v>
      </c>
      <c r="GX1814" s="2">
        <f t="shared" si="1514"/>
        <v>0</v>
      </c>
      <c r="GY1814" s="2"/>
      <c r="GZ1814" s="2"/>
      <c r="HA1814" s="2">
        <v>0</v>
      </c>
      <c r="HB1814" s="2">
        <v>0</v>
      </c>
      <c r="HC1814" s="2">
        <f t="shared" si="1515"/>
        <v>0</v>
      </c>
      <c r="HD1814" s="2"/>
      <c r="HE1814" s="2" t="s">
        <v>3</v>
      </c>
      <c r="HF1814" s="2" t="s">
        <v>3</v>
      </c>
      <c r="HG1814" s="2"/>
      <c r="HH1814" s="2"/>
      <c r="HI1814" s="2"/>
      <c r="HJ1814" s="2"/>
      <c r="HK1814" s="2"/>
      <c r="HL1814" s="2"/>
      <c r="HM1814" s="2" t="s">
        <v>3</v>
      </c>
      <c r="HN1814" s="2" t="s">
        <v>3</v>
      </c>
      <c r="HO1814" s="2" t="s">
        <v>3</v>
      </c>
      <c r="HP1814" s="2" t="s">
        <v>3</v>
      </c>
      <c r="HQ1814" s="2" t="s">
        <v>3</v>
      </c>
      <c r="HR1814" s="2"/>
      <c r="HS1814" s="2"/>
      <c r="HT1814" s="2"/>
      <c r="HU1814" s="2"/>
      <c r="HV1814" s="2"/>
      <c r="HW1814" s="2"/>
      <c r="HX1814" s="2"/>
      <c r="HY1814" s="2"/>
      <c r="HZ1814" s="2"/>
      <c r="IA1814" s="2"/>
      <c r="IB1814" s="2"/>
      <c r="IC1814" s="2"/>
      <c r="ID1814" s="2"/>
      <c r="IE1814" s="2"/>
      <c r="IF1814" s="2"/>
      <c r="IG1814" s="2"/>
      <c r="IH1814" s="2"/>
      <c r="II1814" s="2"/>
      <c r="IJ1814" s="2"/>
      <c r="IK1814" s="2">
        <v>0</v>
      </c>
      <c r="IL1814" s="2"/>
      <c r="IM1814" s="2"/>
      <c r="IN1814" s="2"/>
      <c r="IO1814" s="2"/>
      <c r="IP1814" s="2"/>
      <c r="IQ1814" s="2"/>
      <c r="IR1814" s="2"/>
      <c r="IS1814" s="2"/>
      <c r="IT1814" s="2"/>
      <c r="IU1814" s="2"/>
    </row>
    <row r="1815" spans="1:255" x14ac:dyDescent="0.2">
      <c r="A1815">
        <v>18</v>
      </c>
      <c r="B1815">
        <v>1</v>
      </c>
      <c r="C1815">
        <v>1521</v>
      </c>
      <c r="E1815" t="s">
        <v>788</v>
      </c>
      <c r="F1815" t="s">
        <v>666</v>
      </c>
      <c r="G1815" t="s">
        <v>667</v>
      </c>
      <c r="H1815" t="s">
        <v>78</v>
      </c>
      <c r="I1815">
        <f>I1813*J1815</f>
        <v>0</v>
      </c>
      <c r="J1815">
        <v>2.8000000000000001E-2</v>
      </c>
      <c r="K1815">
        <v>2.8000000000000001E-2</v>
      </c>
      <c r="L1815">
        <v>1.6000000000000001E-4</v>
      </c>
      <c r="M1815">
        <v>0</v>
      </c>
      <c r="N1815">
        <f t="shared" si="1478"/>
        <v>2.0000000000000001E-4</v>
      </c>
      <c r="O1815">
        <f t="shared" si="1479"/>
        <v>0</v>
      </c>
      <c r="P1815">
        <f t="shared" si="1480"/>
        <v>0</v>
      </c>
      <c r="Q1815">
        <f t="shared" si="1481"/>
        <v>0</v>
      </c>
      <c r="R1815">
        <f t="shared" si="1482"/>
        <v>0</v>
      </c>
      <c r="S1815">
        <f t="shared" si="1483"/>
        <v>0</v>
      </c>
      <c r="T1815">
        <f t="shared" si="1484"/>
        <v>0</v>
      </c>
      <c r="U1815">
        <f t="shared" si="1485"/>
        <v>0</v>
      </c>
      <c r="V1815">
        <f t="shared" si="1486"/>
        <v>0</v>
      </c>
      <c r="W1815">
        <f t="shared" si="1487"/>
        <v>0</v>
      </c>
      <c r="X1815">
        <f t="shared" si="1488"/>
        <v>0</v>
      </c>
      <c r="Y1815">
        <f t="shared" si="1489"/>
        <v>0</v>
      </c>
      <c r="AA1815">
        <v>69726884</v>
      </c>
      <c r="AB1815">
        <f t="shared" si="1490"/>
        <v>3335.64</v>
      </c>
      <c r="AC1815">
        <f>ROUND((ES1815),2)</f>
        <v>3335.64</v>
      </c>
      <c r="AD1815">
        <f t="shared" si="1491"/>
        <v>0</v>
      </c>
      <c r="AE1815">
        <f t="shared" si="1492"/>
        <v>0</v>
      </c>
      <c r="AF1815">
        <f t="shared" si="1493"/>
        <v>0</v>
      </c>
      <c r="AG1815">
        <f t="shared" si="1494"/>
        <v>0</v>
      </c>
      <c r="AH1815">
        <f t="shared" si="1495"/>
        <v>0</v>
      </c>
      <c r="AI1815">
        <f t="shared" si="1496"/>
        <v>0</v>
      </c>
      <c r="AJ1815">
        <f t="shared" si="1497"/>
        <v>22.28</v>
      </c>
      <c r="AK1815">
        <v>3335.6400000000003</v>
      </c>
      <c r="AL1815">
        <v>3335.6400000000003</v>
      </c>
      <c r="AM1815">
        <v>0</v>
      </c>
      <c r="AN1815">
        <v>0</v>
      </c>
      <c r="AO1815">
        <v>0</v>
      </c>
      <c r="AP1815">
        <v>0</v>
      </c>
      <c r="AQ1815">
        <v>0</v>
      </c>
      <c r="AR1815">
        <v>0</v>
      </c>
      <c r="AS1815">
        <v>22.28</v>
      </c>
      <c r="AT1815">
        <v>0</v>
      </c>
      <c r="AU1815">
        <v>0</v>
      </c>
      <c r="AV1815">
        <v>1</v>
      </c>
      <c r="AW1815">
        <v>1</v>
      </c>
      <c r="AZ1815">
        <v>1</v>
      </c>
      <c r="BA1815">
        <v>1</v>
      </c>
      <c r="BB1815">
        <v>1</v>
      </c>
      <c r="BC1815">
        <v>7.56</v>
      </c>
      <c r="BD1815" t="s">
        <v>3</v>
      </c>
      <c r="BE1815" t="s">
        <v>3</v>
      </c>
      <c r="BF1815" t="s">
        <v>3</v>
      </c>
      <c r="BG1815" t="s">
        <v>3</v>
      </c>
      <c r="BH1815">
        <v>3</v>
      </c>
      <c r="BI1815">
        <v>1</v>
      </c>
      <c r="BJ1815" t="s">
        <v>668</v>
      </c>
      <c r="BM1815">
        <v>500001</v>
      </c>
      <c r="BN1815">
        <v>0</v>
      </c>
      <c r="BO1815" t="s">
        <v>3</v>
      </c>
      <c r="BP1815">
        <v>0</v>
      </c>
      <c r="BQ1815">
        <v>8</v>
      </c>
      <c r="BR1815">
        <v>0</v>
      </c>
      <c r="BS1815">
        <v>1</v>
      </c>
      <c r="BT1815">
        <v>1</v>
      </c>
      <c r="BU1815">
        <v>1</v>
      </c>
      <c r="BV1815">
        <v>1</v>
      </c>
      <c r="BW1815">
        <v>1</v>
      </c>
      <c r="BX1815">
        <v>1</v>
      </c>
      <c r="BY1815" t="s">
        <v>3</v>
      </c>
      <c r="BZ1815">
        <v>0</v>
      </c>
      <c r="CA1815">
        <v>0</v>
      </c>
      <c r="CB1815" t="s">
        <v>3</v>
      </c>
      <c r="CE1815">
        <v>0</v>
      </c>
      <c r="CF1815">
        <v>0</v>
      </c>
      <c r="CG1815">
        <v>0</v>
      </c>
      <c r="CH1815">
        <v>139</v>
      </c>
      <c r="CI1815">
        <v>1</v>
      </c>
      <c r="CJ1815">
        <v>0</v>
      </c>
      <c r="CK1815">
        <v>0</v>
      </c>
      <c r="CL1815">
        <v>0</v>
      </c>
      <c r="CM1815">
        <v>0</v>
      </c>
      <c r="CN1815" t="s">
        <v>3</v>
      </c>
      <c r="CO1815">
        <v>0</v>
      </c>
      <c r="CP1815">
        <f t="shared" si="1498"/>
        <v>0</v>
      </c>
      <c r="CQ1815">
        <f t="shared" si="1499"/>
        <v>25217.438399999999</v>
      </c>
      <c r="CR1815">
        <f t="shared" si="1500"/>
        <v>0</v>
      </c>
      <c r="CS1815">
        <f t="shared" si="1501"/>
        <v>0</v>
      </c>
      <c r="CT1815">
        <f t="shared" si="1502"/>
        <v>0</v>
      </c>
      <c r="CU1815">
        <f t="shared" si="1503"/>
        <v>0</v>
      </c>
      <c r="CV1815">
        <f t="shared" si="1504"/>
        <v>0</v>
      </c>
      <c r="CW1815">
        <f t="shared" si="1505"/>
        <v>0</v>
      </c>
      <c r="CX1815">
        <f t="shared" si="1506"/>
        <v>22.28</v>
      </c>
      <c r="CY1815">
        <f>(S1815+R1815)*(BZ1815/100)</f>
        <v>0</v>
      </c>
      <c r="CZ1815">
        <f>(S1815+R1815)*(CA1815/100)</f>
        <v>0</v>
      </c>
      <c r="DC1815" t="s">
        <v>3</v>
      </c>
      <c r="DD1815" t="s">
        <v>3</v>
      </c>
      <c r="DE1815" t="s">
        <v>3</v>
      </c>
      <c r="DF1815" t="s">
        <v>3</v>
      </c>
      <c r="DG1815" t="s">
        <v>3</v>
      </c>
      <c r="DH1815" t="s">
        <v>3</v>
      </c>
      <c r="DI1815" t="s">
        <v>3</v>
      </c>
      <c r="DJ1815" t="s">
        <v>3</v>
      </c>
      <c r="DK1815" t="s">
        <v>3</v>
      </c>
      <c r="DL1815" t="s">
        <v>3</v>
      </c>
      <c r="DM1815" t="s">
        <v>3</v>
      </c>
      <c r="DN1815">
        <v>0</v>
      </c>
      <c r="DO1815">
        <v>0</v>
      </c>
      <c r="DP1815">
        <v>1</v>
      </c>
      <c r="DQ1815">
        <v>1</v>
      </c>
      <c r="DU1815">
        <v>1009</v>
      </c>
      <c r="DV1815" t="s">
        <v>78</v>
      </c>
      <c r="DW1815" t="s">
        <v>78</v>
      </c>
      <c r="DX1815">
        <v>1000</v>
      </c>
      <c r="DZ1815" t="s">
        <v>3</v>
      </c>
      <c r="EA1815" t="s">
        <v>3</v>
      </c>
      <c r="EB1815" t="s">
        <v>3</v>
      </c>
      <c r="EC1815" t="s">
        <v>3</v>
      </c>
      <c r="EE1815">
        <v>54328897</v>
      </c>
      <c r="EF1815">
        <v>8</v>
      </c>
      <c r="EG1815" t="s">
        <v>31</v>
      </c>
      <c r="EH1815">
        <v>0</v>
      </c>
      <c r="EI1815" t="s">
        <v>3</v>
      </c>
      <c r="EJ1815">
        <v>1</v>
      </c>
      <c r="EK1815">
        <v>500001</v>
      </c>
      <c r="EL1815" t="s">
        <v>32</v>
      </c>
      <c r="EM1815" t="s">
        <v>33</v>
      </c>
      <c r="EO1815" t="s">
        <v>3</v>
      </c>
      <c r="EQ1815">
        <v>0</v>
      </c>
      <c r="ER1815">
        <v>24120</v>
      </c>
      <c r="ES1815">
        <v>3335.6400000000003</v>
      </c>
      <c r="ET1815">
        <v>0</v>
      </c>
      <c r="EU1815">
        <v>0</v>
      </c>
      <c r="EV1815">
        <v>0</v>
      </c>
      <c r="EW1815">
        <v>0</v>
      </c>
      <c r="EX1815">
        <v>0</v>
      </c>
      <c r="EZ1815">
        <v>5</v>
      </c>
      <c r="FC1815">
        <v>0</v>
      </c>
      <c r="FD1815">
        <v>18</v>
      </c>
      <c r="FF1815">
        <v>24120</v>
      </c>
      <c r="FQ1815">
        <v>0</v>
      </c>
      <c r="FR1815">
        <f t="shared" si="1507"/>
        <v>0</v>
      </c>
      <c r="FS1815">
        <v>0</v>
      </c>
      <c r="FX1815">
        <v>0</v>
      </c>
      <c r="FY1815">
        <v>0</v>
      </c>
      <c r="GA1815" t="s">
        <v>669</v>
      </c>
      <c r="GD1815">
        <v>1</v>
      </c>
      <c r="GF1815">
        <v>429567918</v>
      </c>
      <c r="GG1815">
        <v>2</v>
      </c>
      <c r="GH1815">
        <v>3</v>
      </c>
      <c r="GI1815">
        <v>5</v>
      </c>
      <c r="GJ1815">
        <v>0</v>
      </c>
      <c r="GK1815">
        <v>0</v>
      </c>
      <c r="GL1815">
        <f t="shared" si="1508"/>
        <v>0</v>
      </c>
      <c r="GM1815">
        <f t="shared" si="1509"/>
        <v>0</v>
      </c>
      <c r="GN1815">
        <f t="shared" si="1510"/>
        <v>0</v>
      </c>
      <c r="GO1815">
        <f t="shared" si="1511"/>
        <v>0</v>
      </c>
      <c r="GP1815">
        <f t="shared" si="1512"/>
        <v>0</v>
      </c>
      <c r="GR1815">
        <v>1</v>
      </c>
      <c r="GS1815">
        <v>1</v>
      </c>
      <c r="GT1815">
        <v>0</v>
      </c>
      <c r="GU1815" t="s">
        <v>3</v>
      </c>
      <c r="GV1815">
        <f t="shared" si="1513"/>
        <v>0</v>
      </c>
      <c r="GW1815">
        <v>1</v>
      </c>
      <c r="GX1815">
        <f t="shared" si="1514"/>
        <v>0</v>
      </c>
      <c r="HA1815">
        <v>0</v>
      </c>
      <c r="HB1815">
        <v>0</v>
      </c>
      <c r="HC1815">
        <f t="shared" si="1515"/>
        <v>0</v>
      </c>
      <c r="HE1815" t="s">
        <v>35</v>
      </c>
      <c r="HF1815" t="s">
        <v>36</v>
      </c>
      <c r="HM1815" t="s">
        <v>3</v>
      </c>
      <c r="HN1815" t="s">
        <v>3</v>
      </c>
      <c r="HO1815" t="s">
        <v>3</v>
      </c>
      <c r="HP1815" t="s">
        <v>3</v>
      </c>
      <c r="HQ1815" t="s">
        <v>3</v>
      </c>
      <c r="IK1815">
        <v>0</v>
      </c>
    </row>
    <row r="1816" spans="1:255" x14ac:dyDescent="0.2">
      <c r="A1816" s="2">
        <v>18</v>
      </c>
      <c r="B1816" s="2">
        <v>1</v>
      </c>
      <c r="C1816" s="2">
        <v>1516</v>
      </c>
      <c r="D1816" s="2"/>
      <c r="E1816" s="2" t="s">
        <v>789</v>
      </c>
      <c r="F1816" s="2" t="s">
        <v>671</v>
      </c>
      <c r="G1816" s="2" t="s">
        <v>672</v>
      </c>
      <c r="H1816" s="2" t="s">
        <v>78</v>
      </c>
      <c r="I1816" s="2">
        <f>I1812*J1816</f>
        <v>0</v>
      </c>
      <c r="J1816" s="2">
        <v>1</v>
      </c>
      <c r="K1816" s="2">
        <v>1</v>
      </c>
      <c r="L1816" s="2">
        <v>5.7000000000000002E-3</v>
      </c>
      <c r="M1816" s="2">
        <v>0</v>
      </c>
      <c r="N1816" s="2">
        <f t="shared" si="1478"/>
        <v>5.7000000000000002E-3</v>
      </c>
      <c r="O1816" s="2">
        <f t="shared" si="1479"/>
        <v>0</v>
      </c>
      <c r="P1816" s="2">
        <f t="shared" si="1480"/>
        <v>0</v>
      </c>
      <c r="Q1816" s="2">
        <f t="shared" si="1481"/>
        <v>0</v>
      </c>
      <c r="R1816" s="2">
        <f t="shared" si="1482"/>
        <v>0</v>
      </c>
      <c r="S1816" s="2">
        <f t="shared" si="1483"/>
        <v>0</v>
      </c>
      <c r="T1816" s="2">
        <f t="shared" si="1484"/>
        <v>0</v>
      </c>
      <c r="U1816" s="2">
        <f t="shared" si="1485"/>
        <v>0</v>
      </c>
      <c r="V1816" s="2">
        <f t="shared" si="1486"/>
        <v>0</v>
      </c>
      <c r="W1816" s="2">
        <f t="shared" si="1487"/>
        <v>0</v>
      </c>
      <c r="X1816" s="2">
        <f t="shared" si="1488"/>
        <v>0</v>
      </c>
      <c r="Y1816" s="2">
        <f t="shared" si="1489"/>
        <v>0</v>
      </c>
      <c r="Z1816" s="2"/>
      <c r="AA1816" s="2">
        <v>69726971</v>
      </c>
      <c r="AB1816" s="2">
        <f t="shared" si="1490"/>
        <v>14770.4</v>
      </c>
      <c r="AC1816" s="2">
        <f>ROUND((ES1816),2)</f>
        <v>14770.4</v>
      </c>
      <c r="AD1816" s="2">
        <f t="shared" si="1491"/>
        <v>0</v>
      </c>
      <c r="AE1816" s="2">
        <f t="shared" si="1492"/>
        <v>0</v>
      </c>
      <c r="AF1816" s="2">
        <f t="shared" si="1493"/>
        <v>0</v>
      </c>
      <c r="AG1816" s="2">
        <f t="shared" si="1494"/>
        <v>0</v>
      </c>
      <c r="AH1816" s="2">
        <f t="shared" si="1495"/>
        <v>0</v>
      </c>
      <c r="AI1816" s="2">
        <f t="shared" si="1496"/>
        <v>0</v>
      </c>
      <c r="AJ1816" s="2">
        <f t="shared" si="1497"/>
        <v>0</v>
      </c>
      <c r="AK1816" s="2">
        <v>14770.4</v>
      </c>
      <c r="AL1816" s="2">
        <v>14770.4</v>
      </c>
      <c r="AM1816" s="2">
        <v>0</v>
      </c>
      <c r="AN1816" s="2">
        <v>0</v>
      </c>
      <c r="AO1816" s="2">
        <v>0</v>
      </c>
      <c r="AP1816" s="2">
        <v>0</v>
      </c>
      <c r="AQ1816" s="2">
        <v>0</v>
      </c>
      <c r="AR1816" s="2">
        <v>0</v>
      </c>
      <c r="AS1816" s="2">
        <v>0</v>
      </c>
      <c r="AT1816" s="2">
        <v>0</v>
      </c>
      <c r="AU1816" s="2">
        <v>0</v>
      </c>
      <c r="AV1816" s="2">
        <v>1</v>
      </c>
      <c r="AW1816" s="2">
        <v>1</v>
      </c>
      <c r="AX1816" s="2"/>
      <c r="AY1816" s="2"/>
      <c r="AZ1816" s="2">
        <v>1</v>
      </c>
      <c r="BA1816" s="2">
        <v>1</v>
      </c>
      <c r="BB1816" s="2">
        <v>1</v>
      </c>
      <c r="BC1816" s="2">
        <v>1</v>
      </c>
      <c r="BD1816" s="2" t="s">
        <v>3</v>
      </c>
      <c r="BE1816" s="2" t="s">
        <v>3</v>
      </c>
      <c r="BF1816" s="2" t="s">
        <v>3</v>
      </c>
      <c r="BG1816" s="2" t="s">
        <v>3</v>
      </c>
      <c r="BH1816" s="2">
        <v>3</v>
      </c>
      <c r="BI1816" s="2">
        <v>1</v>
      </c>
      <c r="BJ1816" s="2" t="s">
        <v>673</v>
      </c>
      <c r="BK1816" s="2"/>
      <c r="BL1816" s="2"/>
      <c r="BM1816" s="2">
        <v>500003</v>
      </c>
      <c r="BN1816" s="2">
        <v>0</v>
      </c>
      <c r="BO1816" s="2" t="s">
        <v>3</v>
      </c>
      <c r="BP1816" s="2">
        <v>0</v>
      </c>
      <c r="BQ1816" s="2">
        <v>13</v>
      </c>
      <c r="BR1816" s="2">
        <v>0</v>
      </c>
      <c r="BS1816" s="2">
        <v>1</v>
      </c>
      <c r="BT1816" s="2">
        <v>1</v>
      </c>
      <c r="BU1816" s="2">
        <v>1</v>
      </c>
      <c r="BV1816" s="2">
        <v>1</v>
      </c>
      <c r="BW1816" s="2">
        <v>1</v>
      </c>
      <c r="BX1816" s="2">
        <v>1</v>
      </c>
      <c r="BY1816" s="2" t="s">
        <v>3</v>
      </c>
      <c r="BZ1816" s="2">
        <v>0</v>
      </c>
      <c r="CA1816" s="2">
        <v>0</v>
      </c>
      <c r="CB1816" s="2" t="s">
        <v>3</v>
      </c>
      <c r="CC1816" s="2"/>
      <c r="CD1816" s="2"/>
      <c r="CE1816" s="2">
        <v>0</v>
      </c>
      <c r="CF1816" s="2">
        <v>0</v>
      </c>
      <c r="CG1816" s="2">
        <v>0</v>
      </c>
      <c r="CH1816" s="2">
        <v>139</v>
      </c>
      <c r="CI1816" s="2">
        <v>2</v>
      </c>
      <c r="CJ1816" s="2">
        <v>0</v>
      </c>
      <c r="CK1816" s="2">
        <v>0</v>
      </c>
      <c r="CL1816" s="2">
        <v>0</v>
      </c>
      <c r="CM1816" s="2">
        <v>0</v>
      </c>
      <c r="CN1816" s="2" t="s">
        <v>3</v>
      </c>
      <c r="CO1816" s="2">
        <v>0</v>
      </c>
      <c r="CP1816" s="2">
        <f t="shared" si="1498"/>
        <v>0</v>
      </c>
      <c r="CQ1816" s="2">
        <f t="shared" si="1499"/>
        <v>14770.4</v>
      </c>
      <c r="CR1816" s="2">
        <f t="shared" si="1500"/>
        <v>0</v>
      </c>
      <c r="CS1816" s="2">
        <f t="shared" si="1501"/>
        <v>0</v>
      </c>
      <c r="CT1816" s="2">
        <f t="shared" si="1502"/>
        <v>0</v>
      </c>
      <c r="CU1816" s="2">
        <f t="shared" si="1503"/>
        <v>0</v>
      </c>
      <c r="CV1816" s="2">
        <f t="shared" si="1504"/>
        <v>0</v>
      </c>
      <c r="CW1816" s="2">
        <f t="shared" si="1505"/>
        <v>0</v>
      </c>
      <c r="CX1816" s="2">
        <f t="shared" si="1506"/>
        <v>0</v>
      </c>
      <c r="CY1816" s="2">
        <f>(((S1816+R1816)*AT1816)/100)</f>
        <v>0</v>
      </c>
      <c r="CZ1816" s="2">
        <f>(((S1816+R1816)*AU1816)/100)</f>
        <v>0</v>
      </c>
      <c r="DA1816" s="2"/>
      <c r="DB1816" s="2"/>
      <c r="DC1816" s="2" t="s">
        <v>3</v>
      </c>
      <c r="DD1816" s="2" t="s">
        <v>3</v>
      </c>
      <c r="DE1816" s="2" t="s">
        <v>3</v>
      </c>
      <c r="DF1816" s="2" t="s">
        <v>3</v>
      </c>
      <c r="DG1816" s="2" t="s">
        <v>3</v>
      </c>
      <c r="DH1816" s="2" t="s">
        <v>3</v>
      </c>
      <c r="DI1816" s="2" t="s">
        <v>3</v>
      </c>
      <c r="DJ1816" s="2" t="s">
        <v>3</v>
      </c>
      <c r="DK1816" s="2" t="s">
        <v>3</v>
      </c>
      <c r="DL1816" s="2" t="s">
        <v>3</v>
      </c>
      <c r="DM1816" s="2" t="s">
        <v>3</v>
      </c>
      <c r="DN1816" s="2">
        <v>0</v>
      </c>
      <c r="DO1816" s="2">
        <v>0</v>
      </c>
      <c r="DP1816" s="2">
        <v>1</v>
      </c>
      <c r="DQ1816" s="2">
        <v>1</v>
      </c>
      <c r="DR1816" s="2"/>
      <c r="DS1816" s="2"/>
      <c r="DT1816" s="2"/>
      <c r="DU1816" s="2">
        <v>1009</v>
      </c>
      <c r="DV1816" s="2" t="s">
        <v>78</v>
      </c>
      <c r="DW1816" s="2" t="s">
        <v>78</v>
      </c>
      <c r="DX1816" s="2">
        <v>1000</v>
      </c>
      <c r="DY1816" s="2"/>
      <c r="DZ1816" s="2" t="s">
        <v>3</v>
      </c>
      <c r="EA1816" s="2" t="s">
        <v>3</v>
      </c>
      <c r="EB1816" s="2" t="s">
        <v>3</v>
      </c>
      <c r="EC1816" s="2" t="s">
        <v>3</v>
      </c>
      <c r="ED1816" s="2"/>
      <c r="EE1816" s="2">
        <v>54329104</v>
      </c>
      <c r="EF1816" s="2">
        <v>13</v>
      </c>
      <c r="EG1816" s="2" t="s">
        <v>42</v>
      </c>
      <c r="EH1816" s="2">
        <v>0</v>
      </c>
      <c r="EI1816" s="2" t="s">
        <v>3</v>
      </c>
      <c r="EJ1816" s="2">
        <v>1</v>
      </c>
      <c r="EK1816" s="2">
        <v>500003</v>
      </c>
      <c r="EL1816" s="2" t="s">
        <v>43</v>
      </c>
      <c r="EM1816" s="2" t="s">
        <v>44</v>
      </c>
      <c r="EN1816" s="2"/>
      <c r="EO1816" s="2" t="s">
        <v>3</v>
      </c>
      <c r="EP1816" s="2"/>
      <c r="EQ1816" s="2">
        <v>0</v>
      </c>
      <c r="ER1816" s="2">
        <v>14770.4</v>
      </c>
      <c r="ES1816" s="2">
        <v>14770.4</v>
      </c>
      <c r="ET1816" s="2">
        <v>0</v>
      </c>
      <c r="EU1816" s="2">
        <v>0</v>
      </c>
      <c r="EV1816" s="2">
        <v>0</v>
      </c>
      <c r="EW1816" s="2">
        <v>0</v>
      </c>
      <c r="EX1816" s="2">
        <v>0</v>
      </c>
      <c r="EY1816" s="2"/>
      <c r="EZ1816" s="2"/>
      <c r="FA1816" s="2"/>
      <c r="FB1816" s="2"/>
      <c r="FC1816" s="2"/>
      <c r="FD1816" s="2"/>
      <c r="FE1816" s="2"/>
      <c r="FF1816" s="2"/>
      <c r="FG1816" s="2"/>
      <c r="FH1816" s="2"/>
      <c r="FI1816" s="2"/>
      <c r="FJ1816" s="2"/>
      <c r="FK1816" s="2"/>
      <c r="FL1816" s="2"/>
      <c r="FM1816" s="2"/>
      <c r="FN1816" s="2"/>
      <c r="FO1816" s="2"/>
      <c r="FP1816" s="2"/>
      <c r="FQ1816" s="2">
        <v>0</v>
      </c>
      <c r="FR1816" s="2">
        <f t="shared" si="1507"/>
        <v>0</v>
      </c>
      <c r="FS1816" s="2">
        <v>0</v>
      </c>
      <c r="FT1816" s="2"/>
      <c r="FU1816" s="2"/>
      <c r="FV1816" s="2"/>
      <c r="FW1816" s="2"/>
      <c r="FX1816" s="2">
        <v>0</v>
      </c>
      <c r="FY1816" s="2">
        <v>0</v>
      </c>
      <c r="FZ1816" s="2"/>
      <c r="GA1816" s="2" t="s">
        <v>3</v>
      </c>
      <c r="GB1816" s="2"/>
      <c r="GC1816" s="2"/>
      <c r="GD1816" s="2">
        <v>1</v>
      </c>
      <c r="GE1816" s="2"/>
      <c r="GF1816" s="2">
        <v>-78750848</v>
      </c>
      <c r="GG1816" s="2">
        <v>2</v>
      </c>
      <c r="GH1816" s="2">
        <v>1</v>
      </c>
      <c r="GI1816" s="2">
        <v>-2</v>
      </c>
      <c r="GJ1816" s="2">
        <v>0</v>
      </c>
      <c r="GK1816" s="2">
        <v>0</v>
      </c>
      <c r="GL1816" s="2">
        <f t="shared" si="1508"/>
        <v>0</v>
      </c>
      <c r="GM1816" s="2">
        <f t="shared" si="1509"/>
        <v>0</v>
      </c>
      <c r="GN1816" s="2">
        <f t="shared" si="1510"/>
        <v>0</v>
      </c>
      <c r="GO1816" s="2">
        <f t="shared" si="1511"/>
        <v>0</v>
      </c>
      <c r="GP1816" s="2">
        <f t="shared" si="1512"/>
        <v>0</v>
      </c>
      <c r="GQ1816" s="2"/>
      <c r="GR1816" s="2">
        <v>0</v>
      </c>
      <c r="GS1816" s="2">
        <v>3</v>
      </c>
      <c r="GT1816" s="2">
        <v>0</v>
      </c>
      <c r="GU1816" s="2" t="s">
        <v>3</v>
      </c>
      <c r="GV1816" s="2">
        <f t="shared" si="1513"/>
        <v>0</v>
      </c>
      <c r="GW1816" s="2">
        <v>1</v>
      </c>
      <c r="GX1816" s="2">
        <f t="shared" si="1514"/>
        <v>0</v>
      </c>
      <c r="GY1816" s="2"/>
      <c r="GZ1816" s="2"/>
      <c r="HA1816" s="2">
        <v>0</v>
      </c>
      <c r="HB1816" s="2">
        <v>0</v>
      </c>
      <c r="HC1816" s="2">
        <f t="shared" si="1515"/>
        <v>0</v>
      </c>
      <c r="HD1816" s="2"/>
      <c r="HE1816" s="2" t="s">
        <v>3</v>
      </c>
      <c r="HF1816" s="2" t="s">
        <v>3</v>
      </c>
      <c r="HG1816" s="2"/>
      <c r="HH1816" s="2"/>
      <c r="HI1816" s="2"/>
      <c r="HJ1816" s="2"/>
      <c r="HK1816" s="2"/>
      <c r="HL1816" s="2"/>
      <c r="HM1816" s="2" t="s">
        <v>3</v>
      </c>
      <c r="HN1816" s="2" t="s">
        <v>3</v>
      </c>
      <c r="HO1816" s="2" t="s">
        <v>3</v>
      </c>
      <c r="HP1816" s="2" t="s">
        <v>3</v>
      </c>
      <c r="HQ1816" s="2" t="s">
        <v>3</v>
      </c>
      <c r="HR1816" s="2"/>
      <c r="HS1816" s="2"/>
      <c r="HT1816" s="2"/>
      <c r="HU1816" s="2"/>
      <c r="HV1816" s="2"/>
      <c r="HW1816" s="2"/>
      <c r="HX1816" s="2"/>
      <c r="HY1816" s="2"/>
      <c r="HZ1816" s="2"/>
      <c r="IA1816" s="2"/>
      <c r="IB1816" s="2"/>
      <c r="IC1816" s="2"/>
      <c r="ID1816" s="2"/>
      <c r="IE1816" s="2"/>
      <c r="IF1816" s="2"/>
      <c r="IG1816" s="2"/>
      <c r="IH1816" s="2"/>
      <c r="II1816" s="2"/>
      <c r="IJ1816" s="2"/>
      <c r="IK1816" s="2">
        <v>0</v>
      </c>
      <c r="IL1816" s="2"/>
      <c r="IM1816" s="2"/>
      <c r="IN1816" s="2"/>
      <c r="IO1816" s="2"/>
      <c r="IP1816" s="2"/>
      <c r="IQ1816" s="2"/>
      <c r="IR1816" s="2"/>
      <c r="IS1816" s="2"/>
      <c r="IT1816" s="2"/>
      <c r="IU1816" s="2"/>
    </row>
    <row r="1817" spans="1:255" x14ac:dyDescent="0.2">
      <c r="A1817">
        <v>18</v>
      </c>
      <c r="B1817">
        <v>1</v>
      </c>
      <c r="C1817">
        <v>1522</v>
      </c>
      <c r="E1817" t="s">
        <v>789</v>
      </c>
      <c r="F1817" t="s">
        <v>671</v>
      </c>
      <c r="G1817" t="s">
        <v>672</v>
      </c>
      <c r="H1817" t="s">
        <v>78</v>
      </c>
      <c r="I1817">
        <f>I1813*J1817</f>
        <v>0</v>
      </c>
      <c r="J1817">
        <v>1</v>
      </c>
      <c r="K1817">
        <v>1</v>
      </c>
      <c r="L1817">
        <v>5.7000000000000002E-3</v>
      </c>
      <c r="M1817">
        <v>0</v>
      </c>
      <c r="N1817">
        <f t="shared" si="1478"/>
        <v>5.7000000000000002E-3</v>
      </c>
      <c r="O1817">
        <f t="shared" si="1479"/>
        <v>0</v>
      </c>
      <c r="P1817">
        <f t="shared" si="1480"/>
        <v>0</v>
      </c>
      <c r="Q1817">
        <f t="shared" si="1481"/>
        <v>0</v>
      </c>
      <c r="R1817">
        <f t="shared" si="1482"/>
        <v>0</v>
      </c>
      <c r="S1817">
        <f t="shared" si="1483"/>
        <v>0</v>
      </c>
      <c r="T1817">
        <f t="shared" si="1484"/>
        <v>0</v>
      </c>
      <c r="U1817">
        <f t="shared" si="1485"/>
        <v>0</v>
      </c>
      <c r="V1817">
        <f t="shared" si="1486"/>
        <v>0</v>
      </c>
      <c r="W1817">
        <f t="shared" si="1487"/>
        <v>0</v>
      </c>
      <c r="X1817">
        <f t="shared" si="1488"/>
        <v>0</v>
      </c>
      <c r="Y1817">
        <f t="shared" si="1489"/>
        <v>0</v>
      </c>
      <c r="AA1817">
        <v>69726884</v>
      </c>
      <c r="AB1817">
        <f t="shared" si="1490"/>
        <v>14515.49</v>
      </c>
      <c r="AC1817">
        <f>ROUND((ES1817),2)</f>
        <v>14515.49</v>
      </c>
      <c r="AD1817">
        <f t="shared" si="1491"/>
        <v>0</v>
      </c>
      <c r="AE1817">
        <f t="shared" si="1492"/>
        <v>0</v>
      </c>
      <c r="AF1817">
        <f t="shared" si="1493"/>
        <v>0</v>
      </c>
      <c r="AG1817">
        <f t="shared" si="1494"/>
        <v>0</v>
      </c>
      <c r="AH1817">
        <f t="shared" si="1495"/>
        <v>0</v>
      </c>
      <c r="AI1817">
        <f t="shared" si="1496"/>
        <v>0</v>
      </c>
      <c r="AJ1817">
        <f t="shared" si="1497"/>
        <v>0</v>
      </c>
      <c r="AK1817">
        <v>14515.490000000002</v>
      </c>
      <c r="AL1817">
        <v>14515.490000000002</v>
      </c>
      <c r="AM1817">
        <v>0</v>
      </c>
      <c r="AN1817">
        <v>0</v>
      </c>
      <c r="AO1817">
        <v>0</v>
      </c>
      <c r="AP1817">
        <v>0</v>
      </c>
      <c r="AQ1817">
        <v>0</v>
      </c>
      <c r="AR1817">
        <v>0</v>
      </c>
      <c r="AS1817">
        <v>0</v>
      </c>
      <c r="AT1817">
        <v>0</v>
      </c>
      <c r="AU1817">
        <v>0</v>
      </c>
      <c r="AV1817">
        <v>1</v>
      </c>
      <c r="AW1817">
        <v>1</v>
      </c>
      <c r="AZ1817">
        <v>1</v>
      </c>
      <c r="BA1817">
        <v>1</v>
      </c>
      <c r="BB1817">
        <v>1</v>
      </c>
      <c r="BC1817">
        <v>7.56</v>
      </c>
      <c r="BD1817" t="s">
        <v>3</v>
      </c>
      <c r="BE1817" t="s">
        <v>3</v>
      </c>
      <c r="BF1817" t="s">
        <v>3</v>
      </c>
      <c r="BG1817" t="s">
        <v>3</v>
      </c>
      <c r="BH1817">
        <v>3</v>
      </c>
      <c r="BI1817">
        <v>1</v>
      </c>
      <c r="BJ1817" t="s">
        <v>673</v>
      </c>
      <c r="BM1817">
        <v>500003</v>
      </c>
      <c r="BN1817">
        <v>0</v>
      </c>
      <c r="BO1817" t="s">
        <v>3</v>
      </c>
      <c r="BP1817">
        <v>0</v>
      </c>
      <c r="BQ1817">
        <v>13</v>
      </c>
      <c r="BR1817">
        <v>0</v>
      </c>
      <c r="BS1817">
        <v>1</v>
      </c>
      <c r="BT1817">
        <v>1</v>
      </c>
      <c r="BU1817">
        <v>1</v>
      </c>
      <c r="BV1817">
        <v>1</v>
      </c>
      <c r="BW1817">
        <v>1</v>
      </c>
      <c r="BX1817">
        <v>1</v>
      </c>
      <c r="BY1817" t="s">
        <v>3</v>
      </c>
      <c r="BZ1817">
        <v>0</v>
      </c>
      <c r="CA1817">
        <v>0</v>
      </c>
      <c r="CB1817" t="s">
        <v>3</v>
      </c>
      <c r="CE1817">
        <v>0</v>
      </c>
      <c r="CF1817">
        <v>0</v>
      </c>
      <c r="CG1817">
        <v>0</v>
      </c>
      <c r="CH1817">
        <v>139</v>
      </c>
      <c r="CI1817">
        <v>2</v>
      </c>
      <c r="CJ1817">
        <v>0</v>
      </c>
      <c r="CK1817">
        <v>0</v>
      </c>
      <c r="CL1817">
        <v>0</v>
      </c>
      <c r="CM1817">
        <v>0</v>
      </c>
      <c r="CN1817" t="s">
        <v>3</v>
      </c>
      <c r="CO1817">
        <v>0</v>
      </c>
      <c r="CP1817">
        <f t="shared" si="1498"/>
        <v>0</v>
      </c>
      <c r="CQ1817">
        <f t="shared" si="1499"/>
        <v>109737.1044</v>
      </c>
      <c r="CR1817">
        <f t="shared" si="1500"/>
        <v>0</v>
      </c>
      <c r="CS1817">
        <f t="shared" si="1501"/>
        <v>0</v>
      </c>
      <c r="CT1817">
        <f t="shared" si="1502"/>
        <v>0</v>
      </c>
      <c r="CU1817">
        <f t="shared" si="1503"/>
        <v>0</v>
      </c>
      <c r="CV1817">
        <f t="shared" si="1504"/>
        <v>0</v>
      </c>
      <c r="CW1817">
        <f t="shared" si="1505"/>
        <v>0</v>
      </c>
      <c r="CX1817">
        <f t="shared" si="1506"/>
        <v>0</v>
      </c>
      <c r="CY1817">
        <f>(S1817+R1817)*(BZ1817/100)</f>
        <v>0</v>
      </c>
      <c r="CZ1817">
        <f>(S1817+R1817)*(CA1817/100)</f>
        <v>0</v>
      </c>
      <c r="DC1817" t="s">
        <v>3</v>
      </c>
      <c r="DD1817" t="s">
        <v>3</v>
      </c>
      <c r="DE1817" t="s">
        <v>3</v>
      </c>
      <c r="DF1817" t="s">
        <v>3</v>
      </c>
      <c r="DG1817" t="s">
        <v>3</v>
      </c>
      <c r="DH1817" t="s">
        <v>3</v>
      </c>
      <c r="DI1817" t="s">
        <v>3</v>
      </c>
      <c r="DJ1817" t="s">
        <v>3</v>
      </c>
      <c r="DK1817" t="s">
        <v>3</v>
      </c>
      <c r="DL1817" t="s">
        <v>3</v>
      </c>
      <c r="DM1817" t="s">
        <v>3</v>
      </c>
      <c r="DN1817">
        <v>0</v>
      </c>
      <c r="DO1817">
        <v>0</v>
      </c>
      <c r="DP1817">
        <v>1</v>
      </c>
      <c r="DQ1817">
        <v>1</v>
      </c>
      <c r="DU1817">
        <v>1009</v>
      </c>
      <c r="DV1817" t="s">
        <v>78</v>
      </c>
      <c r="DW1817" t="s">
        <v>78</v>
      </c>
      <c r="DX1817">
        <v>1000</v>
      </c>
      <c r="DZ1817" t="s">
        <v>3</v>
      </c>
      <c r="EA1817" t="s">
        <v>3</v>
      </c>
      <c r="EB1817" t="s">
        <v>3</v>
      </c>
      <c r="EC1817" t="s">
        <v>3</v>
      </c>
      <c r="EE1817">
        <v>54329104</v>
      </c>
      <c r="EF1817">
        <v>13</v>
      </c>
      <c r="EG1817" t="s">
        <v>42</v>
      </c>
      <c r="EH1817">
        <v>0</v>
      </c>
      <c r="EI1817" t="s">
        <v>3</v>
      </c>
      <c r="EJ1817">
        <v>1</v>
      </c>
      <c r="EK1817">
        <v>500003</v>
      </c>
      <c r="EL1817" t="s">
        <v>43</v>
      </c>
      <c r="EM1817" t="s">
        <v>44</v>
      </c>
      <c r="EO1817" t="s">
        <v>3</v>
      </c>
      <c r="EQ1817">
        <v>0</v>
      </c>
      <c r="ER1817">
        <v>104961.39</v>
      </c>
      <c r="ES1817">
        <v>14515.490000000002</v>
      </c>
      <c r="ET1817">
        <v>0</v>
      </c>
      <c r="EU1817">
        <v>0</v>
      </c>
      <c r="EV1817">
        <v>0</v>
      </c>
      <c r="EW1817">
        <v>0</v>
      </c>
      <c r="EX1817">
        <v>0</v>
      </c>
      <c r="EZ1817">
        <v>5</v>
      </c>
      <c r="FC1817">
        <v>0</v>
      </c>
      <c r="FD1817">
        <v>18</v>
      </c>
      <c r="FF1817">
        <v>104961.39</v>
      </c>
      <c r="FQ1817">
        <v>0</v>
      </c>
      <c r="FR1817">
        <f t="shared" si="1507"/>
        <v>0</v>
      </c>
      <c r="FS1817">
        <v>0</v>
      </c>
      <c r="FX1817">
        <v>0</v>
      </c>
      <c r="FY1817">
        <v>0</v>
      </c>
      <c r="GA1817" t="s">
        <v>674</v>
      </c>
      <c r="GD1817">
        <v>1</v>
      </c>
      <c r="GF1817">
        <v>-78750848</v>
      </c>
      <c r="GG1817">
        <v>2</v>
      </c>
      <c r="GH1817">
        <v>3</v>
      </c>
      <c r="GI1817">
        <v>5</v>
      </c>
      <c r="GJ1817">
        <v>0</v>
      </c>
      <c r="GK1817">
        <v>0</v>
      </c>
      <c r="GL1817">
        <f t="shared" si="1508"/>
        <v>0</v>
      </c>
      <c r="GM1817">
        <f t="shared" si="1509"/>
        <v>0</v>
      </c>
      <c r="GN1817">
        <f t="shared" si="1510"/>
        <v>0</v>
      </c>
      <c r="GO1817">
        <f t="shared" si="1511"/>
        <v>0</v>
      </c>
      <c r="GP1817">
        <f t="shared" si="1512"/>
        <v>0</v>
      </c>
      <c r="GR1817">
        <v>1</v>
      </c>
      <c r="GS1817">
        <v>1</v>
      </c>
      <c r="GT1817">
        <v>0</v>
      </c>
      <c r="GU1817" t="s">
        <v>3</v>
      </c>
      <c r="GV1817">
        <f t="shared" si="1513"/>
        <v>0</v>
      </c>
      <c r="GW1817">
        <v>1</v>
      </c>
      <c r="GX1817">
        <f t="shared" si="1514"/>
        <v>0</v>
      </c>
      <c r="HA1817">
        <v>0</v>
      </c>
      <c r="HB1817">
        <v>0</v>
      </c>
      <c r="HC1817">
        <f t="shared" si="1515"/>
        <v>0</v>
      </c>
      <c r="HE1817" t="s">
        <v>35</v>
      </c>
      <c r="HF1817" t="s">
        <v>36</v>
      </c>
      <c r="HM1817" t="s">
        <v>3</v>
      </c>
      <c r="HN1817" t="s">
        <v>3</v>
      </c>
      <c r="HO1817" t="s">
        <v>3</v>
      </c>
      <c r="HP1817" t="s">
        <v>3</v>
      </c>
      <c r="HQ1817" t="s">
        <v>3</v>
      </c>
      <c r="IK1817">
        <v>0</v>
      </c>
    </row>
    <row r="1818" spans="1:255" x14ac:dyDescent="0.2">
      <c r="A1818" s="2">
        <v>17</v>
      </c>
      <c r="B1818" s="2">
        <v>1</v>
      </c>
      <c r="C1818" s="2">
        <f>ROW(SmtRes!A1528)</f>
        <v>1528</v>
      </c>
      <c r="D1818" s="2">
        <f>ROW(EtalonRes!A1564)</f>
        <v>1564</v>
      </c>
      <c r="E1818" s="2" t="s">
        <v>790</v>
      </c>
      <c r="F1818" s="2" t="s">
        <v>184</v>
      </c>
      <c r="G1818" s="2" t="s">
        <v>185</v>
      </c>
      <c r="H1818" s="2" t="s">
        <v>186</v>
      </c>
      <c r="I1818" s="2">
        <v>0</v>
      </c>
      <c r="J1818" s="2">
        <v>0</v>
      </c>
      <c r="K1818" s="2">
        <v>0</v>
      </c>
      <c r="L1818" s="2">
        <v>3.1E-2</v>
      </c>
      <c r="M1818" s="2">
        <v>0</v>
      </c>
      <c r="N1818" s="2">
        <f t="shared" si="1478"/>
        <v>3.1E-2</v>
      </c>
      <c r="O1818" s="2">
        <f t="shared" si="1479"/>
        <v>0</v>
      </c>
      <c r="P1818" s="2">
        <f t="shared" si="1480"/>
        <v>0</v>
      </c>
      <c r="Q1818" s="2">
        <f t="shared" si="1481"/>
        <v>0</v>
      </c>
      <c r="R1818" s="2">
        <f t="shared" si="1482"/>
        <v>0</v>
      </c>
      <c r="S1818" s="2">
        <f t="shared" si="1483"/>
        <v>0</v>
      </c>
      <c r="T1818" s="2">
        <f t="shared" si="1484"/>
        <v>0</v>
      </c>
      <c r="U1818" s="2">
        <f t="shared" si="1485"/>
        <v>0</v>
      </c>
      <c r="V1818" s="2">
        <f t="shared" si="1486"/>
        <v>0</v>
      </c>
      <c r="W1818" s="2">
        <f t="shared" si="1487"/>
        <v>0</v>
      </c>
      <c r="X1818" s="2">
        <f t="shared" si="1488"/>
        <v>0</v>
      </c>
      <c r="Y1818" s="2">
        <f t="shared" si="1489"/>
        <v>0</v>
      </c>
      <c r="Z1818" s="2"/>
      <c r="AA1818" s="2">
        <v>69726971</v>
      </c>
      <c r="AB1818" s="2">
        <f t="shared" si="1490"/>
        <v>360.73</v>
      </c>
      <c r="AC1818" s="2">
        <f>ROUND((ES1818+(SUM(SmtRes!BC1523:'SmtRes'!BC1528)+SUM(EtalonRes!AL1559:'EtalonRes'!AL1564))),2)</f>
        <v>0</v>
      </c>
      <c r="AD1818" s="2">
        <f t="shared" si="1491"/>
        <v>44.25</v>
      </c>
      <c r="AE1818" s="2">
        <f t="shared" si="1492"/>
        <v>17.28</v>
      </c>
      <c r="AF1818" s="2">
        <f t="shared" si="1493"/>
        <v>316.48</v>
      </c>
      <c r="AG1818" s="2">
        <f t="shared" si="1494"/>
        <v>0</v>
      </c>
      <c r="AH1818" s="2">
        <f t="shared" si="1495"/>
        <v>39.51</v>
      </c>
      <c r="AI1818" s="2">
        <f t="shared" si="1496"/>
        <v>1.27</v>
      </c>
      <c r="AJ1818" s="2">
        <f t="shared" si="1497"/>
        <v>0</v>
      </c>
      <c r="AK1818" s="2">
        <v>1394.91</v>
      </c>
      <c r="AL1818" s="2">
        <v>1034.18</v>
      </c>
      <c r="AM1818" s="2">
        <v>44.25</v>
      </c>
      <c r="AN1818" s="2">
        <v>17.28</v>
      </c>
      <c r="AO1818" s="2">
        <v>316.48</v>
      </c>
      <c r="AP1818" s="2">
        <v>0</v>
      </c>
      <c r="AQ1818" s="2">
        <v>39.51</v>
      </c>
      <c r="AR1818" s="2">
        <v>1.27</v>
      </c>
      <c r="AS1818" s="2">
        <v>0</v>
      </c>
      <c r="AT1818" s="2">
        <v>123</v>
      </c>
      <c r="AU1818" s="2">
        <v>75</v>
      </c>
      <c r="AV1818" s="2">
        <v>1</v>
      </c>
      <c r="AW1818" s="2">
        <v>1</v>
      </c>
      <c r="AX1818" s="2"/>
      <c r="AY1818" s="2"/>
      <c r="AZ1818" s="2">
        <v>1</v>
      </c>
      <c r="BA1818" s="2">
        <v>1</v>
      </c>
      <c r="BB1818" s="2">
        <v>1</v>
      </c>
      <c r="BC1818" s="2">
        <v>1</v>
      </c>
      <c r="BD1818" s="2" t="s">
        <v>3</v>
      </c>
      <c r="BE1818" s="2" t="s">
        <v>3</v>
      </c>
      <c r="BF1818" s="2" t="s">
        <v>3</v>
      </c>
      <c r="BG1818" s="2" t="s">
        <v>3</v>
      </c>
      <c r="BH1818" s="2">
        <v>0</v>
      </c>
      <c r="BI1818" s="2">
        <v>1</v>
      </c>
      <c r="BJ1818" s="2" t="s">
        <v>187</v>
      </c>
      <c r="BK1818" s="2"/>
      <c r="BL1818" s="2"/>
      <c r="BM1818" s="2">
        <v>11001</v>
      </c>
      <c r="BN1818" s="2">
        <v>0</v>
      </c>
      <c r="BO1818" s="2" t="s">
        <v>3</v>
      </c>
      <c r="BP1818" s="2">
        <v>0</v>
      </c>
      <c r="BQ1818" s="2">
        <v>2</v>
      </c>
      <c r="BR1818" s="2">
        <v>0</v>
      </c>
      <c r="BS1818" s="2">
        <v>1</v>
      </c>
      <c r="BT1818" s="2">
        <v>1</v>
      </c>
      <c r="BU1818" s="2">
        <v>1</v>
      </c>
      <c r="BV1818" s="2">
        <v>1</v>
      </c>
      <c r="BW1818" s="2">
        <v>1</v>
      </c>
      <c r="BX1818" s="2">
        <v>1</v>
      </c>
      <c r="BY1818" s="2" t="s">
        <v>3</v>
      </c>
      <c r="BZ1818" s="2">
        <v>123</v>
      </c>
      <c r="CA1818" s="2">
        <v>75</v>
      </c>
      <c r="CB1818" s="2" t="s">
        <v>3</v>
      </c>
      <c r="CC1818" s="2"/>
      <c r="CD1818" s="2"/>
      <c r="CE1818" s="2">
        <v>0</v>
      </c>
      <c r="CF1818" s="2">
        <v>0</v>
      </c>
      <c r="CG1818" s="2">
        <v>0</v>
      </c>
      <c r="CH1818" s="2">
        <v>140</v>
      </c>
      <c r="CI1818" s="2">
        <v>0</v>
      </c>
      <c r="CJ1818" s="2">
        <v>0</v>
      </c>
      <c r="CK1818" s="2">
        <v>0</v>
      </c>
      <c r="CL1818" s="2">
        <v>0</v>
      </c>
      <c r="CM1818" s="2">
        <v>0</v>
      </c>
      <c r="CN1818" s="2" t="s">
        <v>3</v>
      </c>
      <c r="CO1818" s="2">
        <v>0</v>
      </c>
      <c r="CP1818" s="2">
        <f t="shared" si="1498"/>
        <v>0</v>
      </c>
      <c r="CQ1818" s="2">
        <f t="shared" si="1499"/>
        <v>0</v>
      </c>
      <c r="CR1818" s="2">
        <f t="shared" si="1500"/>
        <v>44.25</v>
      </c>
      <c r="CS1818" s="2">
        <f t="shared" si="1501"/>
        <v>17.28</v>
      </c>
      <c r="CT1818" s="2">
        <f t="shared" si="1502"/>
        <v>316.48</v>
      </c>
      <c r="CU1818" s="2">
        <f t="shared" si="1503"/>
        <v>0</v>
      </c>
      <c r="CV1818" s="2">
        <f t="shared" si="1504"/>
        <v>39.51</v>
      </c>
      <c r="CW1818" s="2">
        <f t="shared" si="1505"/>
        <v>1.27</v>
      </c>
      <c r="CX1818" s="2">
        <f t="shared" si="1506"/>
        <v>0</v>
      </c>
      <c r="CY1818" s="2">
        <f>(((S1818+R1818)*AT1818)/100)</f>
        <v>0</v>
      </c>
      <c r="CZ1818" s="2">
        <f>(((S1818+R1818)*AU1818)/100)</f>
        <v>0</v>
      </c>
      <c r="DA1818" s="2"/>
      <c r="DB1818" s="2"/>
      <c r="DC1818" s="2" t="s">
        <v>3</v>
      </c>
      <c r="DD1818" s="2" t="s">
        <v>3</v>
      </c>
      <c r="DE1818" s="2" t="s">
        <v>3</v>
      </c>
      <c r="DF1818" s="2" t="s">
        <v>3</v>
      </c>
      <c r="DG1818" s="2" t="s">
        <v>3</v>
      </c>
      <c r="DH1818" s="2" t="s">
        <v>3</v>
      </c>
      <c r="DI1818" s="2" t="s">
        <v>3</v>
      </c>
      <c r="DJ1818" s="2" t="s">
        <v>3</v>
      </c>
      <c r="DK1818" s="2" t="s">
        <v>3</v>
      </c>
      <c r="DL1818" s="2" t="s">
        <v>3</v>
      </c>
      <c r="DM1818" s="2" t="s">
        <v>3</v>
      </c>
      <c r="DN1818" s="2">
        <v>0</v>
      </c>
      <c r="DO1818" s="2">
        <v>0</v>
      </c>
      <c r="DP1818" s="2">
        <v>1</v>
      </c>
      <c r="DQ1818" s="2">
        <v>1</v>
      </c>
      <c r="DR1818" s="2"/>
      <c r="DS1818" s="2"/>
      <c r="DT1818" s="2"/>
      <c r="DU1818" s="2">
        <v>1013</v>
      </c>
      <c r="DV1818" s="2" t="s">
        <v>186</v>
      </c>
      <c r="DW1818" s="2" t="s">
        <v>186</v>
      </c>
      <c r="DX1818" s="2">
        <v>1</v>
      </c>
      <c r="DY1818" s="2"/>
      <c r="DZ1818" s="2" t="s">
        <v>3</v>
      </c>
      <c r="EA1818" s="2" t="s">
        <v>3</v>
      </c>
      <c r="EB1818" s="2" t="s">
        <v>3</v>
      </c>
      <c r="EC1818" s="2" t="s">
        <v>3</v>
      </c>
      <c r="ED1818" s="2"/>
      <c r="EE1818" s="2">
        <v>54328965</v>
      </c>
      <c r="EF1818" s="2">
        <v>2</v>
      </c>
      <c r="EG1818" s="2" t="s">
        <v>21</v>
      </c>
      <c r="EH1818" s="2">
        <v>0</v>
      </c>
      <c r="EI1818" s="2" t="s">
        <v>3</v>
      </c>
      <c r="EJ1818" s="2">
        <v>1</v>
      </c>
      <c r="EK1818" s="2">
        <v>11001</v>
      </c>
      <c r="EL1818" s="2" t="s">
        <v>22</v>
      </c>
      <c r="EM1818" s="2" t="s">
        <v>23</v>
      </c>
      <c r="EN1818" s="2"/>
      <c r="EO1818" s="2" t="s">
        <v>3</v>
      </c>
      <c r="EP1818" s="2"/>
      <c r="EQ1818" s="2">
        <v>1441792</v>
      </c>
      <c r="ER1818" s="2">
        <v>1394.91</v>
      </c>
      <c r="ES1818" s="2">
        <v>1034.18</v>
      </c>
      <c r="ET1818" s="2">
        <v>44.25</v>
      </c>
      <c r="EU1818" s="2">
        <v>17.28</v>
      </c>
      <c r="EV1818" s="2">
        <v>316.48</v>
      </c>
      <c r="EW1818" s="2">
        <v>39.51</v>
      </c>
      <c r="EX1818" s="2">
        <v>1.27</v>
      </c>
      <c r="EY1818" s="2">
        <v>1</v>
      </c>
      <c r="EZ1818" s="2"/>
      <c r="FA1818" s="2"/>
      <c r="FB1818" s="2"/>
      <c r="FC1818" s="2"/>
      <c r="FD1818" s="2"/>
      <c r="FE1818" s="2"/>
      <c r="FF1818" s="2"/>
      <c r="FG1818" s="2"/>
      <c r="FH1818" s="2"/>
      <c r="FI1818" s="2"/>
      <c r="FJ1818" s="2"/>
      <c r="FK1818" s="2"/>
      <c r="FL1818" s="2"/>
      <c r="FM1818" s="2"/>
      <c r="FN1818" s="2"/>
      <c r="FO1818" s="2"/>
      <c r="FP1818" s="2"/>
      <c r="FQ1818" s="2">
        <v>0</v>
      </c>
      <c r="FR1818" s="2">
        <f t="shared" si="1507"/>
        <v>0</v>
      </c>
      <c r="FS1818" s="2">
        <v>0</v>
      </c>
      <c r="FT1818" s="2"/>
      <c r="FU1818" s="2"/>
      <c r="FV1818" s="2"/>
      <c r="FW1818" s="2"/>
      <c r="FX1818" s="2">
        <v>123</v>
      </c>
      <c r="FY1818" s="2">
        <v>75</v>
      </c>
      <c r="FZ1818" s="2"/>
      <c r="GA1818" s="2" t="s">
        <v>3</v>
      </c>
      <c r="GB1818" s="2"/>
      <c r="GC1818" s="2"/>
      <c r="GD1818" s="2">
        <v>1</v>
      </c>
      <c r="GE1818" s="2"/>
      <c r="GF1818" s="2">
        <v>-212485047</v>
      </c>
      <c r="GG1818" s="2">
        <v>2</v>
      </c>
      <c r="GH1818" s="2">
        <v>1</v>
      </c>
      <c r="GI1818" s="2">
        <v>-2</v>
      </c>
      <c r="GJ1818" s="2">
        <v>0</v>
      </c>
      <c r="GK1818" s="2">
        <v>0</v>
      </c>
      <c r="GL1818" s="2">
        <f t="shared" si="1508"/>
        <v>0</v>
      </c>
      <c r="GM1818" s="2">
        <f t="shared" si="1509"/>
        <v>0</v>
      </c>
      <c r="GN1818" s="2">
        <f t="shared" si="1510"/>
        <v>0</v>
      </c>
      <c r="GO1818" s="2">
        <f t="shared" si="1511"/>
        <v>0</v>
      </c>
      <c r="GP1818" s="2">
        <f t="shared" si="1512"/>
        <v>0</v>
      </c>
      <c r="GQ1818" s="2"/>
      <c r="GR1818" s="2">
        <v>0</v>
      </c>
      <c r="GS1818" s="2">
        <v>3</v>
      </c>
      <c r="GT1818" s="2">
        <v>0</v>
      </c>
      <c r="GU1818" s="2" t="s">
        <v>3</v>
      </c>
      <c r="GV1818" s="2">
        <f t="shared" si="1513"/>
        <v>0</v>
      </c>
      <c r="GW1818" s="2">
        <v>1</v>
      </c>
      <c r="GX1818" s="2">
        <f t="shared" si="1514"/>
        <v>0</v>
      </c>
      <c r="GY1818" s="2"/>
      <c r="GZ1818" s="2"/>
      <c r="HA1818" s="2">
        <v>0</v>
      </c>
      <c r="HB1818" s="2">
        <v>0</v>
      </c>
      <c r="HC1818" s="2">
        <f t="shared" si="1515"/>
        <v>0</v>
      </c>
      <c r="HD1818" s="2"/>
      <c r="HE1818" s="2" t="s">
        <v>3</v>
      </c>
      <c r="HF1818" s="2" t="s">
        <v>3</v>
      </c>
      <c r="HG1818" s="2"/>
      <c r="HH1818" s="2"/>
      <c r="HI1818" s="2"/>
      <c r="HJ1818" s="2"/>
      <c r="HK1818" s="2"/>
      <c r="HL1818" s="2"/>
      <c r="HM1818" s="2" t="s">
        <v>3</v>
      </c>
      <c r="HN1818" s="2" t="s">
        <v>24</v>
      </c>
      <c r="HO1818" s="2" t="s">
        <v>25</v>
      </c>
      <c r="HP1818" s="2" t="s">
        <v>22</v>
      </c>
      <c r="HQ1818" s="2" t="s">
        <v>22</v>
      </c>
      <c r="HR1818" s="2"/>
      <c r="HS1818" s="2"/>
      <c r="HT1818" s="2"/>
      <c r="HU1818" s="2"/>
      <c r="HV1818" s="2"/>
      <c r="HW1818" s="2"/>
      <c r="HX1818" s="2"/>
      <c r="HY1818" s="2"/>
      <c r="HZ1818" s="2"/>
      <c r="IA1818" s="2"/>
      <c r="IB1818" s="2"/>
      <c r="IC1818" s="2"/>
      <c r="ID1818" s="2"/>
      <c r="IE1818" s="2"/>
      <c r="IF1818" s="2"/>
      <c r="IG1818" s="2"/>
      <c r="IH1818" s="2"/>
      <c r="II1818" s="2"/>
      <c r="IJ1818" s="2"/>
      <c r="IK1818" s="2">
        <v>0</v>
      </c>
      <c r="IL1818" s="2"/>
      <c r="IM1818" s="2"/>
      <c r="IN1818" s="2"/>
      <c r="IO1818" s="2"/>
      <c r="IP1818" s="2"/>
      <c r="IQ1818" s="2"/>
      <c r="IR1818" s="2"/>
      <c r="IS1818" s="2"/>
      <c r="IT1818" s="2"/>
      <c r="IU1818" s="2"/>
    </row>
    <row r="1819" spans="1:255" x14ac:dyDescent="0.2">
      <c r="A1819">
        <v>17</v>
      </c>
      <c r="B1819">
        <v>1</v>
      </c>
      <c r="C1819">
        <f>ROW(SmtRes!A1534)</f>
        <v>1534</v>
      </c>
      <c r="D1819">
        <f>ROW(EtalonRes!A1570)</f>
        <v>1570</v>
      </c>
      <c r="E1819" t="s">
        <v>790</v>
      </c>
      <c r="F1819" t="s">
        <v>184</v>
      </c>
      <c r="G1819" t="s">
        <v>185</v>
      </c>
      <c r="H1819" t="s">
        <v>186</v>
      </c>
      <c r="I1819">
        <v>0</v>
      </c>
      <c r="J1819">
        <v>0</v>
      </c>
      <c r="K1819">
        <v>0</v>
      </c>
      <c r="L1819">
        <v>3.1E-2</v>
      </c>
      <c r="M1819">
        <v>0</v>
      </c>
      <c r="N1819">
        <f t="shared" si="1478"/>
        <v>3.1E-2</v>
      </c>
      <c r="O1819">
        <f t="shared" si="1479"/>
        <v>0</v>
      </c>
      <c r="P1819">
        <f t="shared" si="1480"/>
        <v>0</v>
      </c>
      <c r="Q1819">
        <f t="shared" si="1481"/>
        <v>0</v>
      </c>
      <c r="R1819">
        <f t="shared" si="1482"/>
        <v>0</v>
      </c>
      <c r="S1819">
        <f t="shared" si="1483"/>
        <v>0</v>
      </c>
      <c r="T1819">
        <f t="shared" si="1484"/>
        <v>0</v>
      </c>
      <c r="U1819">
        <f t="shared" si="1485"/>
        <v>0</v>
      </c>
      <c r="V1819">
        <f t="shared" si="1486"/>
        <v>0</v>
      </c>
      <c r="W1819">
        <f t="shared" si="1487"/>
        <v>0</v>
      </c>
      <c r="X1819">
        <f t="shared" si="1488"/>
        <v>0</v>
      </c>
      <c r="Y1819">
        <f t="shared" si="1489"/>
        <v>0</v>
      </c>
      <c r="AA1819">
        <v>69726884</v>
      </c>
      <c r="AB1819">
        <f t="shared" si="1490"/>
        <v>360.73</v>
      </c>
      <c r="AC1819">
        <f>ROUND((ES1819+(SUM(SmtRes!BC1529:'SmtRes'!BC1534)+SUM(EtalonRes!AL1565:'EtalonRes'!AL1570))),2)</f>
        <v>0</v>
      </c>
      <c r="AD1819">
        <f t="shared" si="1491"/>
        <v>44.25</v>
      </c>
      <c r="AE1819">
        <f t="shared" si="1492"/>
        <v>17.28</v>
      </c>
      <c r="AF1819">
        <f t="shared" si="1493"/>
        <v>316.48</v>
      </c>
      <c r="AG1819">
        <f t="shared" si="1494"/>
        <v>0</v>
      </c>
      <c r="AH1819">
        <f t="shared" si="1495"/>
        <v>39.51</v>
      </c>
      <c r="AI1819">
        <f t="shared" si="1496"/>
        <v>1.27</v>
      </c>
      <c r="AJ1819">
        <f t="shared" si="1497"/>
        <v>0</v>
      </c>
      <c r="AK1819">
        <v>1394.91</v>
      </c>
      <c r="AL1819">
        <v>1034.18</v>
      </c>
      <c r="AM1819">
        <v>44.25</v>
      </c>
      <c r="AN1819">
        <v>17.28</v>
      </c>
      <c r="AO1819">
        <v>316.48</v>
      </c>
      <c r="AP1819">
        <v>0</v>
      </c>
      <c r="AQ1819">
        <v>39.51</v>
      </c>
      <c r="AR1819">
        <v>1.27</v>
      </c>
      <c r="AS1819">
        <v>0</v>
      </c>
      <c r="AT1819">
        <v>117</v>
      </c>
      <c r="AU1819">
        <v>64</v>
      </c>
      <c r="AV1819">
        <v>1</v>
      </c>
      <c r="AW1819">
        <v>1</v>
      </c>
      <c r="AZ1819">
        <v>1</v>
      </c>
      <c r="BA1819">
        <v>25.36</v>
      </c>
      <c r="BB1819">
        <v>7.84</v>
      </c>
      <c r="BC1819">
        <v>7.56</v>
      </c>
      <c r="BD1819" t="s">
        <v>3</v>
      </c>
      <c r="BE1819" t="s">
        <v>3</v>
      </c>
      <c r="BF1819" t="s">
        <v>3</v>
      </c>
      <c r="BG1819" t="s">
        <v>3</v>
      </c>
      <c r="BH1819">
        <v>0</v>
      </c>
      <c r="BI1819">
        <v>1</v>
      </c>
      <c r="BJ1819" t="s">
        <v>187</v>
      </c>
      <c r="BM1819">
        <v>11001</v>
      </c>
      <c r="BN1819">
        <v>0</v>
      </c>
      <c r="BO1819" t="s">
        <v>184</v>
      </c>
      <c r="BP1819">
        <v>1</v>
      </c>
      <c r="BQ1819">
        <v>2</v>
      </c>
      <c r="BR1819">
        <v>0</v>
      </c>
      <c r="BS1819">
        <v>19.8</v>
      </c>
      <c r="BT1819">
        <v>1</v>
      </c>
      <c r="BU1819">
        <v>1</v>
      </c>
      <c r="BV1819">
        <v>1</v>
      </c>
      <c r="BW1819">
        <v>1</v>
      </c>
      <c r="BX1819">
        <v>1</v>
      </c>
      <c r="BY1819" t="s">
        <v>3</v>
      </c>
      <c r="BZ1819">
        <v>117</v>
      </c>
      <c r="CA1819">
        <v>64</v>
      </c>
      <c r="CB1819" t="s">
        <v>3</v>
      </c>
      <c r="CE1819">
        <v>0</v>
      </c>
      <c r="CF1819">
        <v>0</v>
      </c>
      <c r="CG1819">
        <v>0</v>
      </c>
      <c r="CH1819">
        <v>140</v>
      </c>
      <c r="CI1819">
        <v>0</v>
      </c>
      <c r="CJ1819">
        <v>0</v>
      </c>
      <c r="CK1819">
        <v>0</v>
      </c>
      <c r="CL1819">
        <v>0</v>
      </c>
      <c r="CM1819">
        <v>0</v>
      </c>
      <c r="CN1819" t="s">
        <v>3</v>
      </c>
      <c r="CO1819">
        <v>0</v>
      </c>
      <c r="CP1819">
        <f t="shared" si="1498"/>
        <v>0</v>
      </c>
      <c r="CQ1819">
        <f t="shared" si="1499"/>
        <v>0</v>
      </c>
      <c r="CR1819">
        <f t="shared" si="1500"/>
        <v>346.92</v>
      </c>
      <c r="CS1819">
        <f t="shared" si="1501"/>
        <v>342.14400000000006</v>
      </c>
      <c r="CT1819">
        <f t="shared" si="1502"/>
        <v>8025.9328000000005</v>
      </c>
      <c r="CU1819">
        <f t="shared" si="1503"/>
        <v>0</v>
      </c>
      <c r="CV1819">
        <f t="shared" si="1504"/>
        <v>39.51</v>
      </c>
      <c r="CW1819">
        <f t="shared" si="1505"/>
        <v>1.27</v>
      </c>
      <c r="CX1819">
        <f t="shared" si="1506"/>
        <v>0</v>
      </c>
      <c r="CY1819">
        <f>(S1819+R1819)*(BZ1819/100)</f>
        <v>0</v>
      </c>
      <c r="CZ1819">
        <f>(S1819+R1819)*(CA1819/100)</f>
        <v>0</v>
      </c>
      <c r="DC1819" t="s">
        <v>3</v>
      </c>
      <c r="DD1819" t="s">
        <v>3</v>
      </c>
      <c r="DE1819" t="s">
        <v>3</v>
      </c>
      <c r="DF1819" t="s">
        <v>3</v>
      </c>
      <c r="DG1819" t="s">
        <v>3</v>
      </c>
      <c r="DH1819" t="s">
        <v>3</v>
      </c>
      <c r="DI1819" t="s">
        <v>3</v>
      </c>
      <c r="DJ1819" t="s">
        <v>3</v>
      </c>
      <c r="DK1819" t="s">
        <v>3</v>
      </c>
      <c r="DL1819" t="s">
        <v>3</v>
      </c>
      <c r="DM1819" t="s">
        <v>3</v>
      </c>
      <c r="DN1819">
        <v>123</v>
      </c>
      <c r="DO1819">
        <v>75</v>
      </c>
      <c r="DP1819">
        <v>1</v>
      </c>
      <c r="DQ1819">
        <v>1</v>
      </c>
      <c r="DU1819">
        <v>1013</v>
      </c>
      <c r="DV1819" t="s">
        <v>186</v>
      </c>
      <c r="DW1819" t="s">
        <v>186</v>
      </c>
      <c r="DX1819">
        <v>1</v>
      </c>
      <c r="DZ1819" t="s">
        <v>3</v>
      </c>
      <c r="EA1819" t="s">
        <v>3</v>
      </c>
      <c r="EB1819" t="s">
        <v>3</v>
      </c>
      <c r="EC1819" t="s">
        <v>3</v>
      </c>
      <c r="EE1819">
        <v>54328965</v>
      </c>
      <c r="EF1819">
        <v>2</v>
      </c>
      <c r="EG1819" t="s">
        <v>21</v>
      </c>
      <c r="EH1819">
        <v>0</v>
      </c>
      <c r="EI1819" t="s">
        <v>3</v>
      </c>
      <c r="EJ1819">
        <v>1</v>
      </c>
      <c r="EK1819">
        <v>11001</v>
      </c>
      <c r="EL1819" t="s">
        <v>22</v>
      </c>
      <c r="EM1819" t="s">
        <v>23</v>
      </c>
      <c r="EO1819" t="s">
        <v>3</v>
      </c>
      <c r="EQ1819">
        <v>1441792</v>
      </c>
      <c r="ER1819">
        <v>1394.91</v>
      </c>
      <c r="ES1819">
        <v>1034.18</v>
      </c>
      <c r="ET1819">
        <v>44.25</v>
      </c>
      <c r="EU1819">
        <v>17.28</v>
      </c>
      <c r="EV1819">
        <v>316.48</v>
      </c>
      <c r="EW1819">
        <v>39.51</v>
      </c>
      <c r="EX1819">
        <v>1.27</v>
      </c>
      <c r="EY1819">
        <v>1</v>
      </c>
      <c r="FQ1819">
        <v>0</v>
      </c>
      <c r="FR1819">
        <f t="shared" si="1507"/>
        <v>0</v>
      </c>
      <c r="FS1819">
        <v>0</v>
      </c>
      <c r="FX1819">
        <v>123</v>
      </c>
      <c r="FY1819">
        <v>75</v>
      </c>
      <c r="GA1819" t="s">
        <v>3</v>
      </c>
      <c r="GD1819">
        <v>1</v>
      </c>
      <c r="GF1819">
        <v>-212485047</v>
      </c>
      <c r="GG1819">
        <v>2</v>
      </c>
      <c r="GH1819">
        <v>1</v>
      </c>
      <c r="GI1819">
        <v>2</v>
      </c>
      <c r="GJ1819">
        <v>0</v>
      </c>
      <c r="GK1819">
        <v>0</v>
      </c>
      <c r="GL1819">
        <f t="shared" si="1508"/>
        <v>0</v>
      </c>
      <c r="GM1819">
        <f t="shared" si="1509"/>
        <v>0</v>
      </c>
      <c r="GN1819">
        <f t="shared" si="1510"/>
        <v>0</v>
      </c>
      <c r="GO1819">
        <f t="shared" si="1511"/>
        <v>0</v>
      </c>
      <c r="GP1819">
        <f t="shared" si="1512"/>
        <v>0</v>
      </c>
      <c r="GR1819">
        <v>0</v>
      </c>
      <c r="GS1819">
        <v>0</v>
      </c>
      <c r="GT1819">
        <v>0</v>
      </c>
      <c r="GU1819" t="s">
        <v>3</v>
      </c>
      <c r="GV1819">
        <f t="shared" si="1513"/>
        <v>0</v>
      </c>
      <c r="GW1819">
        <v>1015.2</v>
      </c>
      <c r="GX1819">
        <f t="shared" si="1514"/>
        <v>0</v>
      </c>
      <c r="HA1819">
        <v>0</v>
      </c>
      <c r="HB1819">
        <v>0</v>
      </c>
      <c r="HC1819">
        <f t="shared" si="1515"/>
        <v>0</v>
      </c>
      <c r="HE1819" t="s">
        <v>3</v>
      </c>
      <c r="HF1819" t="s">
        <v>3</v>
      </c>
      <c r="HM1819" t="s">
        <v>3</v>
      </c>
      <c r="HN1819" t="s">
        <v>24</v>
      </c>
      <c r="HO1819" t="s">
        <v>25</v>
      </c>
      <c r="HP1819" t="s">
        <v>22</v>
      </c>
      <c r="HQ1819" t="s">
        <v>22</v>
      </c>
      <c r="IK1819">
        <v>0</v>
      </c>
    </row>
    <row r="1820" spans="1:255" x14ac:dyDescent="0.2">
      <c r="A1820" s="2">
        <v>18</v>
      </c>
      <c r="B1820" s="2">
        <v>1</v>
      </c>
      <c r="C1820" s="2">
        <v>1528</v>
      </c>
      <c r="D1820" s="2"/>
      <c r="E1820" s="2" t="s">
        <v>791</v>
      </c>
      <c r="F1820" s="2" t="s">
        <v>502</v>
      </c>
      <c r="G1820" s="2" t="s">
        <v>503</v>
      </c>
      <c r="H1820" s="2" t="s">
        <v>40</v>
      </c>
      <c r="I1820" s="2">
        <f>I1818*J1820</f>
        <v>0</v>
      </c>
      <c r="J1820" s="2">
        <v>2.04</v>
      </c>
      <c r="K1820" s="2">
        <v>2.04</v>
      </c>
      <c r="L1820" s="2">
        <v>6.3240000000000005E-2</v>
      </c>
      <c r="M1820" s="2">
        <v>0</v>
      </c>
      <c r="N1820" s="2">
        <f t="shared" si="1478"/>
        <v>6.3200000000000006E-2</v>
      </c>
      <c r="O1820" s="2">
        <f t="shared" si="1479"/>
        <v>0</v>
      </c>
      <c r="P1820" s="2">
        <f t="shared" si="1480"/>
        <v>0</v>
      </c>
      <c r="Q1820" s="2">
        <f t="shared" si="1481"/>
        <v>0</v>
      </c>
      <c r="R1820" s="2">
        <f t="shared" si="1482"/>
        <v>0</v>
      </c>
      <c r="S1820" s="2">
        <f t="shared" si="1483"/>
        <v>0</v>
      </c>
      <c r="T1820" s="2">
        <f t="shared" si="1484"/>
        <v>0</v>
      </c>
      <c r="U1820" s="2">
        <f t="shared" si="1485"/>
        <v>0</v>
      </c>
      <c r="V1820" s="2">
        <f t="shared" si="1486"/>
        <v>0</v>
      </c>
      <c r="W1820" s="2">
        <f t="shared" si="1487"/>
        <v>0</v>
      </c>
      <c r="X1820" s="2">
        <f t="shared" si="1488"/>
        <v>0</v>
      </c>
      <c r="Y1820" s="2">
        <f t="shared" si="1489"/>
        <v>0</v>
      </c>
      <c r="Z1820" s="2"/>
      <c r="AA1820" s="2">
        <v>69726971</v>
      </c>
      <c r="AB1820" s="2">
        <f t="shared" si="1490"/>
        <v>531.91</v>
      </c>
      <c r="AC1820" s="2">
        <f>ROUND((ES1820),2)</f>
        <v>531.91</v>
      </c>
      <c r="AD1820" s="2">
        <f t="shared" si="1491"/>
        <v>0</v>
      </c>
      <c r="AE1820" s="2">
        <f t="shared" si="1492"/>
        <v>0</v>
      </c>
      <c r="AF1820" s="2">
        <f t="shared" si="1493"/>
        <v>0</v>
      </c>
      <c r="AG1820" s="2">
        <f t="shared" si="1494"/>
        <v>0</v>
      </c>
      <c r="AH1820" s="2">
        <f t="shared" si="1495"/>
        <v>0</v>
      </c>
      <c r="AI1820" s="2">
        <f t="shared" si="1496"/>
        <v>0</v>
      </c>
      <c r="AJ1820" s="2">
        <f t="shared" si="1497"/>
        <v>0</v>
      </c>
      <c r="AK1820" s="2">
        <v>531.91</v>
      </c>
      <c r="AL1820" s="2">
        <v>531.91</v>
      </c>
      <c r="AM1820" s="2">
        <v>0</v>
      </c>
      <c r="AN1820" s="2">
        <v>0</v>
      </c>
      <c r="AO1820" s="2">
        <v>0</v>
      </c>
      <c r="AP1820" s="2">
        <v>0</v>
      </c>
      <c r="AQ1820" s="2">
        <v>0</v>
      </c>
      <c r="AR1820" s="2">
        <v>0</v>
      </c>
      <c r="AS1820" s="2">
        <v>0</v>
      </c>
      <c r="AT1820" s="2">
        <v>0</v>
      </c>
      <c r="AU1820" s="2">
        <v>0</v>
      </c>
      <c r="AV1820" s="2">
        <v>1</v>
      </c>
      <c r="AW1820" s="2">
        <v>1</v>
      </c>
      <c r="AX1820" s="2"/>
      <c r="AY1820" s="2"/>
      <c r="AZ1820" s="2">
        <v>1</v>
      </c>
      <c r="BA1820" s="2">
        <v>1</v>
      </c>
      <c r="BB1820" s="2">
        <v>1</v>
      </c>
      <c r="BC1820" s="2">
        <v>1</v>
      </c>
      <c r="BD1820" s="2" t="s">
        <v>3</v>
      </c>
      <c r="BE1820" s="2" t="s">
        <v>3</v>
      </c>
      <c r="BF1820" s="2" t="s">
        <v>3</v>
      </c>
      <c r="BG1820" s="2" t="s">
        <v>3</v>
      </c>
      <c r="BH1820" s="2">
        <v>3</v>
      </c>
      <c r="BI1820" s="2">
        <v>1</v>
      </c>
      <c r="BJ1820" s="2" t="s">
        <v>504</v>
      </c>
      <c r="BK1820" s="2"/>
      <c r="BL1820" s="2"/>
      <c r="BM1820" s="2">
        <v>500003</v>
      </c>
      <c r="BN1820" s="2">
        <v>0</v>
      </c>
      <c r="BO1820" s="2" t="s">
        <v>3</v>
      </c>
      <c r="BP1820" s="2">
        <v>0</v>
      </c>
      <c r="BQ1820" s="2">
        <v>13</v>
      </c>
      <c r="BR1820" s="2">
        <v>0</v>
      </c>
      <c r="BS1820" s="2">
        <v>1</v>
      </c>
      <c r="BT1820" s="2">
        <v>1</v>
      </c>
      <c r="BU1820" s="2">
        <v>1</v>
      </c>
      <c r="BV1820" s="2">
        <v>1</v>
      </c>
      <c r="BW1820" s="2">
        <v>1</v>
      </c>
      <c r="BX1820" s="2">
        <v>1</v>
      </c>
      <c r="BY1820" s="2" t="s">
        <v>3</v>
      </c>
      <c r="BZ1820" s="2">
        <v>0</v>
      </c>
      <c r="CA1820" s="2">
        <v>0</v>
      </c>
      <c r="CB1820" s="2" t="s">
        <v>3</v>
      </c>
      <c r="CC1820" s="2"/>
      <c r="CD1820" s="2"/>
      <c r="CE1820" s="2">
        <v>0</v>
      </c>
      <c r="CF1820" s="2">
        <v>0</v>
      </c>
      <c r="CG1820" s="2">
        <v>0</v>
      </c>
      <c r="CH1820" s="2">
        <v>140</v>
      </c>
      <c r="CI1820" s="2">
        <v>1</v>
      </c>
      <c r="CJ1820" s="2">
        <v>0</v>
      </c>
      <c r="CK1820" s="2">
        <v>0</v>
      </c>
      <c r="CL1820" s="2">
        <v>0</v>
      </c>
      <c r="CM1820" s="2">
        <v>0</v>
      </c>
      <c r="CN1820" s="2" t="s">
        <v>3</v>
      </c>
      <c r="CO1820" s="2">
        <v>0</v>
      </c>
      <c r="CP1820" s="2">
        <f t="shared" si="1498"/>
        <v>0</v>
      </c>
      <c r="CQ1820" s="2">
        <f t="shared" si="1499"/>
        <v>531.91</v>
      </c>
      <c r="CR1820" s="2">
        <f t="shared" si="1500"/>
        <v>0</v>
      </c>
      <c r="CS1820" s="2">
        <f t="shared" si="1501"/>
        <v>0</v>
      </c>
      <c r="CT1820" s="2">
        <f t="shared" si="1502"/>
        <v>0</v>
      </c>
      <c r="CU1820" s="2">
        <f t="shared" si="1503"/>
        <v>0</v>
      </c>
      <c r="CV1820" s="2">
        <f t="shared" si="1504"/>
        <v>0</v>
      </c>
      <c r="CW1820" s="2">
        <f t="shared" si="1505"/>
        <v>0</v>
      </c>
      <c r="CX1820" s="2">
        <f t="shared" si="1506"/>
        <v>0</v>
      </c>
      <c r="CY1820" s="2">
        <f>(((S1820+R1820)*AT1820)/100)</f>
        <v>0</v>
      </c>
      <c r="CZ1820" s="2">
        <f>(((S1820+R1820)*AU1820)/100)</f>
        <v>0</v>
      </c>
      <c r="DA1820" s="2"/>
      <c r="DB1820" s="2"/>
      <c r="DC1820" s="2" t="s">
        <v>3</v>
      </c>
      <c r="DD1820" s="2" t="s">
        <v>3</v>
      </c>
      <c r="DE1820" s="2" t="s">
        <v>3</v>
      </c>
      <c r="DF1820" s="2" t="s">
        <v>3</v>
      </c>
      <c r="DG1820" s="2" t="s">
        <v>3</v>
      </c>
      <c r="DH1820" s="2" t="s">
        <v>3</v>
      </c>
      <c r="DI1820" s="2" t="s">
        <v>3</v>
      </c>
      <c r="DJ1820" s="2" t="s">
        <v>3</v>
      </c>
      <c r="DK1820" s="2" t="s">
        <v>3</v>
      </c>
      <c r="DL1820" s="2" t="s">
        <v>3</v>
      </c>
      <c r="DM1820" s="2" t="s">
        <v>3</v>
      </c>
      <c r="DN1820" s="2">
        <v>0</v>
      </c>
      <c r="DO1820" s="2">
        <v>0</v>
      </c>
      <c r="DP1820" s="2">
        <v>1</v>
      </c>
      <c r="DQ1820" s="2">
        <v>1</v>
      </c>
      <c r="DR1820" s="2"/>
      <c r="DS1820" s="2"/>
      <c r="DT1820" s="2"/>
      <c r="DU1820" s="2">
        <v>1007</v>
      </c>
      <c r="DV1820" s="2" t="s">
        <v>40</v>
      </c>
      <c r="DW1820" s="2" t="s">
        <v>40</v>
      </c>
      <c r="DX1820" s="2">
        <v>1</v>
      </c>
      <c r="DY1820" s="2"/>
      <c r="DZ1820" s="2" t="s">
        <v>3</v>
      </c>
      <c r="EA1820" s="2" t="s">
        <v>3</v>
      </c>
      <c r="EB1820" s="2" t="s">
        <v>3</v>
      </c>
      <c r="EC1820" s="2" t="s">
        <v>3</v>
      </c>
      <c r="ED1820" s="2"/>
      <c r="EE1820" s="2">
        <v>54329104</v>
      </c>
      <c r="EF1820" s="2">
        <v>13</v>
      </c>
      <c r="EG1820" s="2" t="s">
        <v>42</v>
      </c>
      <c r="EH1820" s="2">
        <v>0</v>
      </c>
      <c r="EI1820" s="2" t="s">
        <v>3</v>
      </c>
      <c r="EJ1820" s="2">
        <v>1</v>
      </c>
      <c r="EK1820" s="2">
        <v>500003</v>
      </c>
      <c r="EL1820" s="2" t="s">
        <v>43</v>
      </c>
      <c r="EM1820" s="2" t="s">
        <v>44</v>
      </c>
      <c r="EN1820" s="2"/>
      <c r="EO1820" s="2" t="s">
        <v>3</v>
      </c>
      <c r="EP1820" s="2"/>
      <c r="EQ1820" s="2">
        <v>0</v>
      </c>
      <c r="ER1820" s="2">
        <v>531.91</v>
      </c>
      <c r="ES1820" s="2">
        <v>531.91</v>
      </c>
      <c r="ET1820" s="2">
        <v>0</v>
      </c>
      <c r="EU1820" s="2">
        <v>0</v>
      </c>
      <c r="EV1820" s="2">
        <v>0</v>
      </c>
      <c r="EW1820" s="2">
        <v>0</v>
      </c>
      <c r="EX1820" s="2">
        <v>0</v>
      </c>
      <c r="EY1820" s="2"/>
      <c r="EZ1820" s="2"/>
      <c r="FA1820" s="2"/>
      <c r="FB1820" s="2"/>
      <c r="FC1820" s="2"/>
      <c r="FD1820" s="2"/>
      <c r="FE1820" s="2"/>
      <c r="FF1820" s="2"/>
      <c r="FG1820" s="2"/>
      <c r="FH1820" s="2"/>
      <c r="FI1820" s="2"/>
      <c r="FJ1820" s="2"/>
      <c r="FK1820" s="2"/>
      <c r="FL1820" s="2"/>
      <c r="FM1820" s="2"/>
      <c r="FN1820" s="2"/>
      <c r="FO1820" s="2"/>
      <c r="FP1820" s="2"/>
      <c r="FQ1820" s="2">
        <v>0</v>
      </c>
      <c r="FR1820" s="2">
        <f t="shared" si="1507"/>
        <v>0</v>
      </c>
      <c r="FS1820" s="2">
        <v>0</v>
      </c>
      <c r="FT1820" s="2"/>
      <c r="FU1820" s="2"/>
      <c r="FV1820" s="2"/>
      <c r="FW1820" s="2"/>
      <c r="FX1820" s="2">
        <v>0</v>
      </c>
      <c r="FY1820" s="2">
        <v>0</v>
      </c>
      <c r="FZ1820" s="2"/>
      <c r="GA1820" s="2" t="s">
        <v>3</v>
      </c>
      <c r="GB1820" s="2"/>
      <c r="GC1820" s="2"/>
      <c r="GD1820" s="2">
        <v>1</v>
      </c>
      <c r="GE1820" s="2"/>
      <c r="GF1820" s="2">
        <v>-1690895291</v>
      </c>
      <c r="GG1820" s="2">
        <v>2</v>
      </c>
      <c r="GH1820" s="2">
        <v>1</v>
      </c>
      <c r="GI1820" s="2">
        <v>-2</v>
      </c>
      <c r="GJ1820" s="2">
        <v>0</v>
      </c>
      <c r="GK1820" s="2">
        <v>0</v>
      </c>
      <c r="GL1820" s="2">
        <f t="shared" si="1508"/>
        <v>0</v>
      </c>
      <c r="GM1820" s="2">
        <f t="shared" si="1509"/>
        <v>0</v>
      </c>
      <c r="GN1820" s="2">
        <f t="shared" si="1510"/>
        <v>0</v>
      </c>
      <c r="GO1820" s="2">
        <f t="shared" si="1511"/>
        <v>0</v>
      </c>
      <c r="GP1820" s="2">
        <f t="shared" si="1512"/>
        <v>0</v>
      </c>
      <c r="GQ1820" s="2"/>
      <c r="GR1820" s="2">
        <v>0</v>
      </c>
      <c r="GS1820" s="2">
        <v>3</v>
      </c>
      <c r="GT1820" s="2">
        <v>0</v>
      </c>
      <c r="GU1820" s="2" t="s">
        <v>3</v>
      </c>
      <c r="GV1820" s="2">
        <f t="shared" si="1513"/>
        <v>0</v>
      </c>
      <c r="GW1820" s="2">
        <v>1</v>
      </c>
      <c r="GX1820" s="2">
        <f t="shared" si="1514"/>
        <v>0</v>
      </c>
      <c r="GY1820" s="2"/>
      <c r="GZ1820" s="2"/>
      <c r="HA1820" s="2">
        <v>0</v>
      </c>
      <c r="HB1820" s="2">
        <v>0</v>
      </c>
      <c r="HC1820" s="2">
        <f t="shared" si="1515"/>
        <v>0</v>
      </c>
      <c r="HD1820" s="2"/>
      <c r="HE1820" s="2" t="s">
        <v>3</v>
      </c>
      <c r="HF1820" s="2" t="s">
        <v>3</v>
      </c>
      <c r="HG1820" s="2"/>
      <c r="HH1820" s="2"/>
      <c r="HI1820" s="2"/>
      <c r="HJ1820" s="2"/>
      <c r="HK1820" s="2"/>
      <c r="HL1820" s="2"/>
      <c r="HM1820" s="2" t="s">
        <v>3</v>
      </c>
      <c r="HN1820" s="2" t="s">
        <v>3</v>
      </c>
      <c r="HO1820" s="2" t="s">
        <v>3</v>
      </c>
      <c r="HP1820" s="2" t="s">
        <v>3</v>
      </c>
      <c r="HQ1820" s="2" t="s">
        <v>3</v>
      </c>
      <c r="HR1820" s="2"/>
      <c r="HS1820" s="2"/>
      <c r="HT1820" s="2"/>
      <c r="HU1820" s="2"/>
      <c r="HV1820" s="2"/>
      <c r="HW1820" s="2"/>
      <c r="HX1820" s="2"/>
      <c r="HY1820" s="2"/>
      <c r="HZ1820" s="2"/>
      <c r="IA1820" s="2"/>
      <c r="IB1820" s="2"/>
      <c r="IC1820" s="2"/>
      <c r="ID1820" s="2"/>
      <c r="IE1820" s="2"/>
      <c r="IF1820" s="2"/>
      <c r="IG1820" s="2"/>
      <c r="IH1820" s="2"/>
      <c r="II1820" s="2"/>
      <c r="IJ1820" s="2"/>
      <c r="IK1820" s="2">
        <v>0</v>
      </c>
      <c r="IL1820" s="2"/>
      <c r="IM1820" s="2"/>
      <c r="IN1820" s="2"/>
      <c r="IO1820" s="2"/>
      <c r="IP1820" s="2"/>
      <c r="IQ1820" s="2"/>
      <c r="IR1820" s="2"/>
      <c r="IS1820" s="2"/>
      <c r="IT1820" s="2"/>
      <c r="IU1820" s="2"/>
    </row>
    <row r="1821" spans="1:255" x14ac:dyDescent="0.2">
      <c r="A1821">
        <v>18</v>
      </c>
      <c r="B1821">
        <v>1</v>
      </c>
      <c r="C1821">
        <v>1534</v>
      </c>
      <c r="E1821" t="s">
        <v>791</v>
      </c>
      <c r="F1821" t="s">
        <v>502</v>
      </c>
      <c r="G1821" t="s">
        <v>503</v>
      </c>
      <c r="H1821" t="s">
        <v>40</v>
      </c>
      <c r="I1821">
        <f>I1819*J1821</f>
        <v>0</v>
      </c>
      <c r="J1821">
        <v>2.04</v>
      </c>
      <c r="K1821">
        <v>2.04</v>
      </c>
      <c r="L1821">
        <v>6.3240000000000005E-2</v>
      </c>
      <c r="M1821">
        <v>0</v>
      </c>
      <c r="N1821">
        <f t="shared" si="1478"/>
        <v>6.3200000000000006E-2</v>
      </c>
      <c r="O1821">
        <f t="shared" si="1479"/>
        <v>0</v>
      </c>
      <c r="P1821">
        <f t="shared" si="1480"/>
        <v>0</v>
      </c>
      <c r="Q1821">
        <f t="shared" si="1481"/>
        <v>0</v>
      </c>
      <c r="R1821">
        <f t="shared" si="1482"/>
        <v>0</v>
      </c>
      <c r="S1821">
        <f t="shared" si="1483"/>
        <v>0</v>
      </c>
      <c r="T1821">
        <f t="shared" si="1484"/>
        <v>0</v>
      </c>
      <c r="U1821">
        <f t="shared" si="1485"/>
        <v>0</v>
      </c>
      <c r="V1821">
        <f t="shared" si="1486"/>
        <v>0</v>
      </c>
      <c r="W1821">
        <f t="shared" si="1487"/>
        <v>0</v>
      </c>
      <c r="X1821">
        <f t="shared" si="1488"/>
        <v>0</v>
      </c>
      <c r="Y1821">
        <f t="shared" si="1489"/>
        <v>0</v>
      </c>
      <c r="AA1821">
        <v>69726884</v>
      </c>
      <c r="AB1821">
        <f t="shared" si="1490"/>
        <v>577.88</v>
      </c>
      <c r="AC1821">
        <f>ROUND((ES1821),2)</f>
        <v>577.88</v>
      </c>
      <c r="AD1821">
        <f t="shared" si="1491"/>
        <v>0</v>
      </c>
      <c r="AE1821">
        <f t="shared" si="1492"/>
        <v>0</v>
      </c>
      <c r="AF1821">
        <f t="shared" si="1493"/>
        <v>0</v>
      </c>
      <c r="AG1821">
        <f t="shared" si="1494"/>
        <v>0</v>
      </c>
      <c r="AH1821">
        <f t="shared" si="1495"/>
        <v>0</v>
      </c>
      <c r="AI1821">
        <f t="shared" si="1496"/>
        <v>0</v>
      </c>
      <c r="AJ1821">
        <f t="shared" si="1497"/>
        <v>0</v>
      </c>
      <c r="AK1821">
        <v>577.88000000000011</v>
      </c>
      <c r="AL1821">
        <v>577.88000000000011</v>
      </c>
      <c r="AM1821">
        <v>0</v>
      </c>
      <c r="AN1821">
        <v>0</v>
      </c>
      <c r="AO1821">
        <v>0</v>
      </c>
      <c r="AP1821">
        <v>0</v>
      </c>
      <c r="AQ1821">
        <v>0</v>
      </c>
      <c r="AR1821">
        <v>0</v>
      </c>
      <c r="AS1821">
        <v>0</v>
      </c>
      <c r="AT1821">
        <v>0</v>
      </c>
      <c r="AU1821">
        <v>0</v>
      </c>
      <c r="AV1821">
        <v>1</v>
      </c>
      <c r="AW1821">
        <v>1</v>
      </c>
      <c r="AZ1821">
        <v>1</v>
      </c>
      <c r="BA1821">
        <v>1</v>
      </c>
      <c r="BB1821">
        <v>1</v>
      </c>
      <c r="BC1821">
        <v>7.56</v>
      </c>
      <c r="BD1821" t="s">
        <v>3</v>
      </c>
      <c r="BE1821" t="s">
        <v>3</v>
      </c>
      <c r="BF1821" t="s">
        <v>3</v>
      </c>
      <c r="BG1821" t="s">
        <v>3</v>
      </c>
      <c r="BH1821">
        <v>3</v>
      </c>
      <c r="BI1821">
        <v>1</v>
      </c>
      <c r="BJ1821" t="s">
        <v>504</v>
      </c>
      <c r="BM1821">
        <v>500003</v>
      </c>
      <c r="BN1821">
        <v>0</v>
      </c>
      <c r="BO1821" t="s">
        <v>3</v>
      </c>
      <c r="BP1821">
        <v>0</v>
      </c>
      <c r="BQ1821">
        <v>13</v>
      </c>
      <c r="BR1821">
        <v>0</v>
      </c>
      <c r="BS1821">
        <v>1</v>
      </c>
      <c r="BT1821">
        <v>1</v>
      </c>
      <c r="BU1821">
        <v>1</v>
      </c>
      <c r="BV1821">
        <v>1</v>
      </c>
      <c r="BW1821">
        <v>1</v>
      </c>
      <c r="BX1821">
        <v>1</v>
      </c>
      <c r="BY1821" t="s">
        <v>3</v>
      </c>
      <c r="BZ1821">
        <v>0</v>
      </c>
      <c r="CA1821">
        <v>0</v>
      </c>
      <c r="CB1821" t="s">
        <v>3</v>
      </c>
      <c r="CE1821">
        <v>0</v>
      </c>
      <c r="CF1821">
        <v>0</v>
      </c>
      <c r="CG1821">
        <v>0</v>
      </c>
      <c r="CH1821">
        <v>140</v>
      </c>
      <c r="CI1821">
        <v>1</v>
      </c>
      <c r="CJ1821">
        <v>0</v>
      </c>
      <c r="CK1821">
        <v>0</v>
      </c>
      <c r="CL1821">
        <v>0</v>
      </c>
      <c r="CM1821">
        <v>0</v>
      </c>
      <c r="CN1821" t="s">
        <v>3</v>
      </c>
      <c r="CO1821">
        <v>0</v>
      </c>
      <c r="CP1821">
        <f t="shared" si="1498"/>
        <v>0</v>
      </c>
      <c r="CQ1821">
        <f t="shared" si="1499"/>
        <v>4368.7727999999997</v>
      </c>
      <c r="CR1821">
        <f t="shared" si="1500"/>
        <v>0</v>
      </c>
      <c r="CS1821">
        <f t="shared" si="1501"/>
        <v>0</v>
      </c>
      <c r="CT1821">
        <f t="shared" si="1502"/>
        <v>0</v>
      </c>
      <c r="CU1821">
        <f t="shared" si="1503"/>
        <v>0</v>
      </c>
      <c r="CV1821">
        <f t="shared" si="1504"/>
        <v>0</v>
      </c>
      <c r="CW1821">
        <f t="shared" si="1505"/>
        <v>0</v>
      </c>
      <c r="CX1821">
        <f t="shared" si="1506"/>
        <v>0</v>
      </c>
      <c r="CY1821">
        <f>(S1821+R1821)*(BZ1821/100)</f>
        <v>0</v>
      </c>
      <c r="CZ1821">
        <f>(S1821+R1821)*(CA1821/100)</f>
        <v>0</v>
      </c>
      <c r="DC1821" t="s">
        <v>3</v>
      </c>
      <c r="DD1821" t="s">
        <v>3</v>
      </c>
      <c r="DE1821" t="s">
        <v>3</v>
      </c>
      <c r="DF1821" t="s">
        <v>3</v>
      </c>
      <c r="DG1821" t="s">
        <v>3</v>
      </c>
      <c r="DH1821" t="s">
        <v>3</v>
      </c>
      <c r="DI1821" t="s">
        <v>3</v>
      </c>
      <c r="DJ1821" t="s">
        <v>3</v>
      </c>
      <c r="DK1821" t="s">
        <v>3</v>
      </c>
      <c r="DL1821" t="s">
        <v>3</v>
      </c>
      <c r="DM1821" t="s">
        <v>3</v>
      </c>
      <c r="DN1821">
        <v>0</v>
      </c>
      <c r="DO1821">
        <v>0</v>
      </c>
      <c r="DP1821">
        <v>1</v>
      </c>
      <c r="DQ1821">
        <v>1</v>
      </c>
      <c r="DU1821">
        <v>1007</v>
      </c>
      <c r="DV1821" t="s">
        <v>40</v>
      </c>
      <c r="DW1821" t="s">
        <v>40</v>
      </c>
      <c r="DX1821">
        <v>1</v>
      </c>
      <c r="DZ1821" t="s">
        <v>3</v>
      </c>
      <c r="EA1821" t="s">
        <v>3</v>
      </c>
      <c r="EB1821" t="s">
        <v>3</v>
      </c>
      <c r="EC1821" t="s">
        <v>3</v>
      </c>
      <c r="EE1821">
        <v>54329104</v>
      </c>
      <c r="EF1821">
        <v>13</v>
      </c>
      <c r="EG1821" t="s">
        <v>42</v>
      </c>
      <c r="EH1821">
        <v>0</v>
      </c>
      <c r="EI1821" t="s">
        <v>3</v>
      </c>
      <c r="EJ1821">
        <v>1</v>
      </c>
      <c r="EK1821">
        <v>500003</v>
      </c>
      <c r="EL1821" t="s">
        <v>43</v>
      </c>
      <c r="EM1821" t="s">
        <v>44</v>
      </c>
      <c r="EO1821" t="s">
        <v>3</v>
      </c>
      <c r="EQ1821">
        <v>0</v>
      </c>
      <c r="ER1821">
        <v>4178.62</v>
      </c>
      <c r="ES1821">
        <v>577.88000000000011</v>
      </c>
      <c r="ET1821">
        <v>0</v>
      </c>
      <c r="EU1821">
        <v>0</v>
      </c>
      <c r="EV1821">
        <v>0</v>
      </c>
      <c r="EW1821">
        <v>0</v>
      </c>
      <c r="EX1821">
        <v>0</v>
      </c>
      <c r="EZ1821">
        <v>5</v>
      </c>
      <c r="FC1821">
        <v>0</v>
      </c>
      <c r="FD1821">
        <v>18</v>
      </c>
      <c r="FF1821">
        <v>4178.62</v>
      </c>
      <c r="FQ1821">
        <v>0</v>
      </c>
      <c r="FR1821">
        <f t="shared" si="1507"/>
        <v>0</v>
      </c>
      <c r="FS1821">
        <v>0</v>
      </c>
      <c r="FX1821">
        <v>0</v>
      </c>
      <c r="FY1821">
        <v>0</v>
      </c>
      <c r="GA1821" t="s">
        <v>505</v>
      </c>
      <c r="GD1821">
        <v>1</v>
      </c>
      <c r="GF1821">
        <v>-1690895291</v>
      </c>
      <c r="GG1821">
        <v>2</v>
      </c>
      <c r="GH1821">
        <v>3</v>
      </c>
      <c r="GI1821">
        <v>5</v>
      </c>
      <c r="GJ1821">
        <v>0</v>
      </c>
      <c r="GK1821">
        <v>0</v>
      </c>
      <c r="GL1821">
        <f t="shared" si="1508"/>
        <v>0</v>
      </c>
      <c r="GM1821">
        <f t="shared" si="1509"/>
        <v>0</v>
      </c>
      <c r="GN1821">
        <f t="shared" si="1510"/>
        <v>0</v>
      </c>
      <c r="GO1821">
        <f t="shared" si="1511"/>
        <v>0</v>
      </c>
      <c r="GP1821">
        <f t="shared" si="1512"/>
        <v>0</v>
      </c>
      <c r="GR1821">
        <v>1</v>
      </c>
      <c r="GS1821">
        <v>1</v>
      </c>
      <c r="GT1821">
        <v>0</v>
      </c>
      <c r="GU1821" t="s">
        <v>3</v>
      </c>
      <c r="GV1821">
        <f t="shared" si="1513"/>
        <v>0</v>
      </c>
      <c r="GW1821">
        <v>1</v>
      </c>
      <c r="GX1821">
        <f t="shared" si="1514"/>
        <v>0</v>
      </c>
      <c r="HA1821">
        <v>0</v>
      </c>
      <c r="HB1821">
        <v>0</v>
      </c>
      <c r="HC1821">
        <f t="shared" si="1515"/>
        <v>0</v>
      </c>
      <c r="HE1821" t="s">
        <v>35</v>
      </c>
      <c r="HF1821" t="s">
        <v>36</v>
      </c>
      <c r="HM1821" t="s">
        <v>3</v>
      </c>
      <c r="HN1821" t="s">
        <v>3</v>
      </c>
      <c r="HO1821" t="s">
        <v>3</v>
      </c>
      <c r="HP1821" t="s">
        <v>3</v>
      </c>
      <c r="HQ1821" t="s">
        <v>3</v>
      </c>
      <c r="IK1821">
        <v>0</v>
      </c>
    </row>
    <row r="1822" spans="1:255" x14ac:dyDescent="0.2">
      <c r="A1822" s="2">
        <v>18</v>
      </c>
      <c r="B1822" s="2">
        <v>1</v>
      </c>
      <c r="C1822" s="2">
        <v>1527</v>
      </c>
      <c r="D1822" s="2"/>
      <c r="E1822" s="2" t="s">
        <v>792</v>
      </c>
      <c r="F1822" s="2" t="s">
        <v>82</v>
      </c>
      <c r="G1822" s="2" t="s">
        <v>83</v>
      </c>
      <c r="H1822" s="2" t="s">
        <v>40</v>
      </c>
      <c r="I1822" s="2">
        <f>I1818*J1822</f>
        <v>0</v>
      </c>
      <c r="J1822" s="2">
        <v>3.5</v>
      </c>
      <c r="K1822" s="2">
        <v>3.5</v>
      </c>
      <c r="L1822" s="2">
        <v>0.1085</v>
      </c>
      <c r="M1822" s="2">
        <v>0</v>
      </c>
      <c r="N1822" s="2">
        <f t="shared" si="1478"/>
        <v>0.1085</v>
      </c>
      <c r="O1822" s="2">
        <f t="shared" si="1479"/>
        <v>0</v>
      </c>
      <c r="P1822" s="2">
        <f t="shared" si="1480"/>
        <v>0</v>
      </c>
      <c r="Q1822" s="2">
        <f t="shared" si="1481"/>
        <v>0</v>
      </c>
      <c r="R1822" s="2">
        <f t="shared" si="1482"/>
        <v>0</v>
      </c>
      <c r="S1822" s="2">
        <f t="shared" si="1483"/>
        <v>0</v>
      </c>
      <c r="T1822" s="2">
        <f t="shared" si="1484"/>
        <v>0</v>
      </c>
      <c r="U1822" s="2">
        <f t="shared" si="1485"/>
        <v>0</v>
      </c>
      <c r="V1822" s="2">
        <f t="shared" si="1486"/>
        <v>0</v>
      </c>
      <c r="W1822" s="2">
        <f t="shared" si="1487"/>
        <v>0</v>
      </c>
      <c r="X1822" s="2">
        <f t="shared" si="1488"/>
        <v>0</v>
      </c>
      <c r="Y1822" s="2">
        <f t="shared" si="1489"/>
        <v>0</v>
      </c>
      <c r="Z1822" s="2"/>
      <c r="AA1822" s="2">
        <v>69726971</v>
      </c>
      <c r="AB1822" s="2">
        <f t="shared" si="1490"/>
        <v>7.14</v>
      </c>
      <c r="AC1822" s="2">
        <f>ROUND((ES1822),2)</f>
        <v>7.14</v>
      </c>
      <c r="AD1822" s="2">
        <f t="shared" si="1491"/>
        <v>0</v>
      </c>
      <c r="AE1822" s="2">
        <f t="shared" si="1492"/>
        <v>0</v>
      </c>
      <c r="AF1822" s="2">
        <f t="shared" si="1493"/>
        <v>0</v>
      </c>
      <c r="AG1822" s="2">
        <f t="shared" si="1494"/>
        <v>0</v>
      </c>
      <c r="AH1822" s="2">
        <f t="shared" si="1495"/>
        <v>0</v>
      </c>
      <c r="AI1822" s="2">
        <f t="shared" si="1496"/>
        <v>0</v>
      </c>
      <c r="AJ1822" s="2">
        <f t="shared" si="1497"/>
        <v>4.45</v>
      </c>
      <c r="AK1822" s="2">
        <v>7.14</v>
      </c>
      <c r="AL1822" s="2">
        <v>7.14</v>
      </c>
      <c r="AM1822" s="2">
        <v>0</v>
      </c>
      <c r="AN1822" s="2">
        <v>0</v>
      </c>
      <c r="AO1822" s="2">
        <v>0</v>
      </c>
      <c r="AP1822" s="2">
        <v>0</v>
      </c>
      <c r="AQ1822" s="2">
        <v>0</v>
      </c>
      <c r="AR1822" s="2">
        <v>0</v>
      </c>
      <c r="AS1822" s="2">
        <v>4.45</v>
      </c>
      <c r="AT1822" s="2">
        <v>0</v>
      </c>
      <c r="AU1822" s="2">
        <v>0</v>
      </c>
      <c r="AV1822" s="2">
        <v>1</v>
      </c>
      <c r="AW1822" s="2">
        <v>1</v>
      </c>
      <c r="AX1822" s="2"/>
      <c r="AY1822" s="2"/>
      <c r="AZ1822" s="2">
        <v>1</v>
      </c>
      <c r="BA1822" s="2">
        <v>1</v>
      </c>
      <c r="BB1822" s="2">
        <v>1</v>
      </c>
      <c r="BC1822" s="2">
        <v>1</v>
      </c>
      <c r="BD1822" s="2" t="s">
        <v>3</v>
      </c>
      <c r="BE1822" s="2" t="s">
        <v>3</v>
      </c>
      <c r="BF1822" s="2" t="s">
        <v>3</v>
      </c>
      <c r="BG1822" s="2" t="s">
        <v>3</v>
      </c>
      <c r="BH1822" s="2">
        <v>3</v>
      </c>
      <c r="BI1822" s="2">
        <v>1</v>
      </c>
      <c r="BJ1822" s="2" t="s">
        <v>84</v>
      </c>
      <c r="BK1822" s="2"/>
      <c r="BL1822" s="2"/>
      <c r="BM1822" s="2">
        <v>500001</v>
      </c>
      <c r="BN1822" s="2">
        <v>0</v>
      </c>
      <c r="BO1822" s="2" t="s">
        <v>3</v>
      </c>
      <c r="BP1822" s="2">
        <v>0</v>
      </c>
      <c r="BQ1822" s="2">
        <v>8</v>
      </c>
      <c r="BR1822" s="2">
        <v>0</v>
      </c>
      <c r="BS1822" s="2">
        <v>1</v>
      </c>
      <c r="BT1822" s="2">
        <v>1</v>
      </c>
      <c r="BU1822" s="2">
        <v>1</v>
      </c>
      <c r="BV1822" s="2">
        <v>1</v>
      </c>
      <c r="BW1822" s="2">
        <v>1</v>
      </c>
      <c r="BX1822" s="2">
        <v>1</v>
      </c>
      <c r="BY1822" s="2" t="s">
        <v>3</v>
      </c>
      <c r="BZ1822" s="2">
        <v>0</v>
      </c>
      <c r="CA1822" s="2">
        <v>0</v>
      </c>
      <c r="CB1822" s="2" t="s">
        <v>3</v>
      </c>
      <c r="CC1822" s="2"/>
      <c r="CD1822" s="2"/>
      <c r="CE1822" s="2">
        <v>0</v>
      </c>
      <c r="CF1822" s="2">
        <v>0</v>
      </c>
      <c r="CG1822" s="2">
        <v>0</v>
      </c>
      <c r="CH1822" s="2">
        <v>140</v>
      </c>
      <c r="CI1822" s="2">
        <v>2</v>
      </c>
      <c r="CJ1822" s="2">
        <v>0</v>
      </c>
      <c r="CK1822" s="2">
        <v>0</v>
      </c>
      <c r="CL1822" s="2">
        <v>0</v>
      </c>
      <c r="CM1822" s="2">
        <v>0</v>
      </c>
      <c r="CN1822" s="2" t="s">
        <v>3</v>
      </c>
      <c r="CO1822" s="2">
        <v>0</v>
      </c>
      <c r="CP1822" s="2">
        <f t="shared" si="1498"/>
        <v>0</v>
      </c>
      <c r="CQ1822" s="2">
        <f t="shared" si="1499"/>
        <v>7.14</v>
      </c>
      <c r="CR1822" s="2">
        <f t="shared" si="1500"/>
        <v>0</v>
      </c>
      <c r="CS1822" s="2">
        <f t="shared" si="1501"/>
        <v>0</v>
      </c>
      <c r="CT1822" s="2">
        <f t="shared" si="1502"/>
        <v>0</v>
      </c>
      <c r="CU1822" s="2">
        <f t="shared" si="1503"/>
        <v>0</v>
      </c>
      <c r="CV1822" s="2">
        <f t="shared" si="1504"/>
        <v>0</v>
      </c>
      <c r="CW1822" s="2">
        <f t="shared" si="1505"/>
        <v>0</v>
      </c>
      <c r="CX1822" s="2">
        <f t="shared" si="1506"/>
        <v>4.45</v>
      </c>
      <c r="CY1822" s="2">
        <f>(((S1822+R1822)*AT1822)/100)</f>
        <v>0</v>
      </c>
      <c r="CZ1822" s="2">
        <f>(((S1822+R1822)*AU1822)/100)</f>
        <v>0</v>
      </c>
      <c r="DA1822" s="2"/>
      <c r="DB1822" s="2"/>
      <c r="DC1822" s="2" t="s">
        <v>3</v>
      </c>
      <c r="DD1822" s="2" t="s">
        <v>3</v>
      </c>
      <c r="DE1822" s="2" t="s">
        <v>3</v>
      </c>
      <c r="DF1822" s="2" t="s">
        <v>3</v>
      </c>
      <c r="DG1822" s="2" t="s">
        <v>3</v>
      </c>
      <c r="DH1822" s="2" t="s">
        <v>3</v>
      </c>
      <c r="DI1822" s="2" t="s">
        <v>3</v>
      </c>
      <c r="DJ1822" s="2" t="s">
        <v>3</v>
      </c>
      <c r="DK1822" s="2" t="s">
        <v>3</v>
      </c>
      <c r="DL1822" s="2" t="s">
        <v>3</v>
      </c>
      <c r="DM1822" s="2" t="s">
        <v>3</v>
      </c>
      <c r="DN1822" s="2">
        <v>0</v>
      </c>
      <c r="DO1822" s="2">
        <v>0</v>
      </c>
      <c r="DP1822" s="2">
        <v>1</v>
      </c>
      <c r="DQ1822" s="2">
        <v>1</v>
      </c>
      <c r="DR1822" s="2"/>
      <c r="DS1822" s="2"/>
      <c r="DT1822" s="2"/>
      <c r="DU1822" s="2">
        <v>1007</v>
      </c>
      <c r="DV1822" s="2" t="s">
        <v>40</v>
      </c>
      <c r="DW1822" s="2" t="s">
        <v>40</v>
      </c>
      <c r="DX1822" s="2">
        <v>1</v>
      </c>
      <c r="DY1822" s="2"/>
      <c r="DZ1822" s="2" t="s">
        <v>3</v>
      </c>
      <c r="EA1822" s="2" t="s">
        <v>3</v>
      </c>
      <c r="EB1822" s="2" t="s">
        <v>3</v>
      </c>
      <c r="EC1822" s="2" t="s">
        <v>3</v>
      </c>
      <c r="ED1822" s="2"/>
      <c r="EE1822" s="2">
        <v>54328897</v>
      </c>
      <c r="EF1822" s="2">
        <v>8</v>
      </c>
      <c r="EG1822" s="2" t="s">
        <v>31</v>
      </c>
      <c r="EH1822" s="2">
        <v>0</v>
      </c>
      <c r="EI1822" s="2" t="s">
        <v>3</v>
      </c>
      <c r="EJ1822" s="2">
        <v>1</v>
      </c>
      <c r="EK1822" s="2">
        <v>500001</v>
      </c>
      <c r="EL1822" s="2" t="s">
        <v>32</v>
      </c>
      <c r="EM1822" s="2" t="s">
        <v>33</v>
      </c>
      <c r="EN1822" s="2"/>
      <c r="EO1822" s="2" t="s">
        <v>3</v>
      </c>
      <c r="EP1822" s="2"/>
      <c r="EQ1822" s="2">
        <v>0</v>
      </c>
      <c r="ER1822" s="2">
        <v>7.14</v>
      </c>
      <c r="ES1822" s="2">
        <v>7.14</v>
      </c>
      <c r="ET1822" s="2">
        <v>0</v>
      </c>
      <c r="EU1822" s="2">
        <v>0</v>
      </c>
      <c r="EV1822" s="2">
        <v>0</v>
      </c>
      <c r="EW1822" s="2">
        <v>0</v>
      </c>
      <c r="EX1822" s="2">
        <v>0</v>
      </c>
      <c r="EY1822" s="2"/>
      <c r="EZ1822" s="2"/>
      <c r="FA1822" s="2"/>
      <c r="FB1822" s="2"/>
      <c r="FC1822" s="2"/>
      <c r="FD1822" s="2"/>
      <c r="FE1822" s="2"/>
      <c r="FF1822" s="2"/>
      <c r="FG1822" s="2"/>
      <c r="FH1822" s="2"/>
      <c r="FI1822" s="2"/>
      <c r="FJ1822" s="2"/>
      <c r="FK1822" s="2"/>
      <c r="FL1822" s="2"/>
      <c r="FM1822" s="2"/>
      <c r="FN1822" s="2"/>
      <c r="FO1822" s="2"/>
      <c r="FP1822" s="2"/>
      <c r="FQ1822" s="2">
        <v>0</v>
      </c>
      <c r="FR1822" s="2">
        <f t="shared" si="1507"/>
        <v>0</v>
      </c>
      <c r="FS1822" s="2">
        <v>0</v>
      </c>
      <c r="FT1822" s="2"/>
      <c r="FU1822" s="2"/>
      <c r="FV1822" s="2"/>
      <c r="FW1822" s="2"/>
      <c r="FX1822" s="2">
        <v>0</v>
      </c>
      <c r="FY1822" s="2">
        <v>0</v>
      </c>
      <c r="FZ1822" s="2"/>
      <c r="GA1822" s="2" t="s">
        <v>3</v>
      </c>
      <c r="GB1822" s="2"/>
      <c r="GC1822" s="2"/>
      <c r="GD1822" s="2">
        <v>1</v>
      </c>
      <c r="GE1822" s="2"/>
      <c r="GF1822" s="2">
        <v>-50505369</v>
      </c>
      <c r="GG1822" s="2">
        <v>2</v>
      </c>
      <c r="GH1822" s="2">
        <v>1</v>
      </c>
      <c r="GI1822" s="2">
        <v>-2</v>
      </c>
      <c r="GJ1822" s="2">
        <v>0</v>
      </c>
      <c r="GK1822" s="2">
        <v>0</v>
      </c>
      <c r="GL1822" s="2">
        <f t="shared" si="1508"/>
        <v>0</v>
      </c>
      <c r="GM1822" s="2">
        <f t="shared" si="1509"/>
        <v>0</v>
      </c>
      <c r="GN1822" s="2">
        <f t="shared" si="1510"/>
        <v>0</v>
      </c>
      <c r="GO1822" s="2">
        <f t="shared" si="1511"/>
        <v>0</v>
      </c>
      <c r="GP1822" s="2">
        <f t="shared" si="1512"/>
        <v>0</v>
      </c>
      <c r="GQ1822" s="2"/>
      <c r="GR1822" s="2">
        <v>0</v>
      </c>
      <c r="GS1822" s="2">
        <v>3</v>
      </c>
      <c r="GT1822" s="2">
        <v>0</v>
      </c>
      <c r="GU1822" s="2" t="s">
        <v>3</v>
      </c>
      <c r="GV1822" s="2">
        <f t="shared" si="1513"/>
        <v>0</v>
      </c>
      <c r="GW1822" s="2">
        <v>1</v>
      </c>
      <c r="GX1822" s="2">
        <f t="shared" si="1514"/>
        <v>0</v>
      </c>
      <c r="GY1822" s="2"/>
      <c r="GZ1822" s="2"/>
      <c r="HA1822" s="2">
        <v>0</v>
      </c>
      <c r="HB1822" s="2">
        <v>0</v>
      </c>
      <c r="HC1822" s="2">
        <f t="shared" si="1515"/>
        <v>0</v>
      </c>
      <c r="HD1822" s="2"/>
      <c r="HE1822" s="2" t="s">
        <v>3</v>
      </c>
      <c r="HF1822" s="2" t="s">
        <v>3</v>
      </c>
      <c r="HG1822" s="2"/>
      <c r="HH1822" s="2"/>
      <c r="HI1822" s="2"/>
      <c r="HJ1822" s="2"/>
      <c r="HK1822" s="2"/>
      <c r="HL1822" s="2"/>
      <c r="HM1822" s="2" t="s">
        <v>3</v>
      </c>
      <c r="HN1822" s="2" t="s">
        <v>3</v>
      </c>
      <c r="HO1822" s="2" t="s">
        <v>3</v>
      </c>
      <c r="HP1822" s="2" t="s">
        <v>3</v>
      </c>
      <c r="HQ1822" s="2" t="s">
        <v>3</v>
      </c>
      <c r="HR1822" s="2"/>
      <c r="HS1822" s="2"/>
      <c r="HT1822" s="2"/>
      <c r="HU1822" s="2"/>
      <c r="HV1822" s="2"/>
      <c r="HW1822" s="2"/>
      <c r="HX1822" s="2"/>
      <c r="HY1822" s="2"/>
      <c r="HZ1822" s="2"/>
      <c r="IA1822" s="2"/>
      <c r="IB1822" s="2"/>
      <c r="IC1822" s="2"/>
      <c r="ID1822" s="2"/>
      <c r="IE1822" s="2"/>
      <c r="IF1822" s="2"/>
      <c r="IG1822" s="2"/>
      <c r="IH1822" s="2"/>
      <c r="II1822" s="2"/>
      <c r="IJ1822" s="2"/>
      <c r="IK1822" s="2">
        <v>0</v>
      </c>
      <c r="IL1822" s="2"/>
      <c r="IM1822" s="2"/>
      <c r="IN1822" s="2"/>
      <c r="IO1822" s="2"/>
      <c r="IP1822" s="2"/>
      <c r="IQ1822" s="2"/>
      <c r="IR1822" s="2"/>
      <c r="IS1822" s="2"/>
      <c r="IT1822" s="2"/>
      <c r="IU1822" s="2"/>
    </row>
    <row r="1823" spans="1:255" x14ac:dyDescent="0.2">
      <c r="A1823">
        <v>18</v>
      </c>
      <c r="B1823">
        <v>1</v>
      </c>
      <c r="C1823">
        <v>1533</v>
      </c>
      <c r="E1823" t="s">
        <v>792</v>
      </c>
      <c r="F1823" t="s">
        <v>82</v>
      </c>
      <c r="G1823" t="s">
        <v>83</v>
      </c>
      <c r="H1823" t="s">
        <v>40</v>
      </c>
      <c r="I1823">
        <f>I1819*J1823</f>
        <v>0</v>
      </c>
      <c r="J1823">
        <v>3.5</v>
      </c>
      <c r="K1823">
        <v>3.5</v>
      </c>
      <c r="L1823">
        <v>0.1085</v>
      </c>
      <c r="M1823">
        <v>0</v>
      </c>
      <c r="N1823">
        <f t="shared" si="1478"/>
        <v>0.1085</v>
      </c>
      <c r="O1823">
        <f t="shared" si="1479"/>
        <v>0</v>
      </c>
      <c r="P1823">
        <f t="shared" si="1480"/>
        <v>0</v>
      </c>
      <c r="Q1823">
        <f t="shared" si="1481"/>
        <v>0</v>
      </c>
      <c r="R1823">
        <f t="shared" si="1482"/>
        <v>0</v>
      </c>
      <c r="S1823">
        <f t="shared" si="1483"/>
        <v>0</v>
      </c>
      <c r="T1823">
        <f t="shared" si="1484"/>
        <v>0</v>
      </c>
      <c r="U1823">
        <f t="shared" si="1485"/>
        <v>0</v>
      </c>
      <c r="V1823">
        <f t="shared" si="1486"/>
        <v>0</v>
      </c>
      <c r="W1823">
        <f t="shared" si="1487"/>
        <v>0</v>
      </c>
      <c r="X1823">
        <f t="shared" si="1488"/>
        <v>0</v>
      </c>
      <c r="Y1823">
        <f t="shared" si="1489"/>
        <v>0</v>
      </c>
      <c r="AA1823">
        <v>69726884</v>
      </c>
      <c r="AB1823">
        <f t="shared" si="1490"/>
        <v>1.97</v>
      </c>
      <c r="AC1823">
        <f>ROUND((ES1823),2)</f>
        <v>1.97</v>
      </c>
      <c r="AD1823">
        <f t="shared" si="1491"/>
        <v>0</v>
      </c>
      <c r="AE1823">
        <f t="shared" si="1492"/>
        <v>0</v>
      </c>
      <c r="AF1823">
        <f t="shared" si="1493"/>
        <v>0</v>
      </c>
      <c r="AG1823">
        <f t="shared" si="1494"/>
        <v>0</v>
      </c>
      <c r="AH1823">
        <f t="shared" si="1495"/>
        <v>0</v>
      </c>
      <c r="AI1823">
        <f t="shared" si="1496"/>
        <v>0</v>
      </c>
      <c r="AJ1823">
        <f t="shared" si="1497"/>
        <v>4.45</v>
      </c>
      <c r="AK1823">
        <v>1.97</v>
      </c>
      <c r="AL1823">
        <v>1.97</v>
      </c>
      <c r="AM1823">
        <v>0</v>
      </c>
      <c r="AN1823">
        <v>0</v>
      </c>
      <c r="AO1823">
        <v>0</v>
      </c>
      <c r="AP1823">
        <v>0</v>
      </c>
      <c r="AQ1823">
        <v>0</v>
      </c>
      <c r="AR1823">
        <v>0</v>
      </c>
      <c r="AS1823">
        <v>4.45</v>
      </c>
      <c r="AT1823">
        <v>0</v>
      </c>
      <c r="AU1823">
        <v>0</v>
      </c>
      <c r="AV1823">
        <v>1</v>
      </c>
      <c r="AW1823">
        <v>1</v>
      </c>
      <c r="AZ1823">
        <v>1</v>
      </c>
      <c r="BA1823">
        <v>1</v>
      </c>
      <c r="BB1823">
        <v>1</v>
      </c>
      <c r="BC1823">
        <v>7.56</v>
      </c>
      <c r="BD1823" t="s">
        <v>3</v>
      </c>
      <c r="BE1823" t="s">
        <v>3</v>
      </c>
      <c r="BF1823" t="s">
        <v>3</v>
      </c>
      <c r="BG1823" t="s">
        <v>3</v>
      </c>
      <c r="BH1823">
        <v>3</v>
      </c>
      <c r="BI1823">
        <v>1</v>
      </c>
      <c r="BJ1823" t="s">
        <v>84</v>
      </c>
      <c r="BM1823">
        <v>500001</v>
      </c>
      <c r="BN1823">
        <v>0</v>
      </c>
      <c r="BO1823" t="s">
        <v>3</v>
      </c>
      <c r="BP1823">
        <v>0</v>
      </c>
      <c r="BQ1823">
        <v>8</v>
      </c>
      <c r="BR1823">
        <v>0</v>
      </c>
      <c r="BS1823">
        <v>1</v>
      </c>
      <c r="BT1823">
        <v>1</v>
      </c>
      <c r="BU1823">
        <v>1</v>
      </c>
      <c r="BV1823">
        <v>1</v>
      </c>
      <c r="BW1823">
        <v>1</v>
      </c>
      <c r="BX1823">
        <v>1</v>
      </c>
      <c r="BY1823" t="s">
        <v>3</v>
      </c>
      <c r="BZ1823">
        <v>0</v>
      </c>
      <c r="CA1823">
        <v>0</v>
      </c>
      <c r="CB1823" t="s">
        <v>3</v>
      </c>
      <c r="CE1823">
        <v>0</v>
      </c>
      <c r="CF1823">
        <v>0</v>
      </c>
      <c r="CG1823">
        <v>0</v>
      </c>
      <c r="CH1823">
        <v>140</v>
      </c>
      <c r="CI1823">
        <v>2</v>
      </c>
      <c r="CJ1823">
        <v>0</v>
      </c>
      <c r="CK1823">
        <v>0</v>
      </c>
      <c r="CL1823">
        <v>0</v>
      </c>
      <c r="CM1823">
        <v>0</v>
      </c>
      <c r="CN1823" t="s">
        <v>3</v>
      </c>
      <c r="CO1823">
        <v>0</v>
      </c>
      <c r="CP1823">
        <f t="shared" si="1498"/>
        <v>0</v>
      </c>
      <c r="CQ1823">
        <f t="shared" si="1499"/>
        <v>14.893199999999998</v>
      </c>
      <c r="CR1823">
        <f t="shared" si="1500"/>
        <v>0</v>
      </c>
      <c r="CS1823">
        <f t="shared" si="1501"/>
        <v>0</v>
      </c>
      <c r="CT1823">
        <f t="shared" si="1502"/>
        <v>0</v>
      </c>
      <c r="CU1823">
        <f t="shared" si="1503"/>
        <v>0</v>
      </c>
      <c r="CV1823">
        <f t="shared" si="1504"/>
        <v>0</v>
      </c>
      <c r="CW1823">
        <f t="shared" si="1505"/>
        <v>0</v>
      </c>
      <c r="CX1823">
        <f t="shared" si="1506"/>
        <v>4.45</v>
      </c>
      <c r="CY1823">
        <f>(S1823+R1823)*(BZ1823/100)</f>
        <v>0</v>
      </c>
      <c r="CZ1823">
        <f>(S1823+R1823)*(CA1823/100)</f>
        <v>0</v>
      </c>
      <c r="DC1823" t="s">
        <v>3</v>
      </c>
      <c r="DD1823" t="s">
        <v>3</v>
      </c>
      <c r="DE1823" t="s">
        <v>3</v>
      </c>
      <c r="DF1823" t="s">
        <v>3</v>
      </c>
      <c r="DG1823" t="s">
        <v>3</v>
      </c>
      <c r="DH1823" t="s">
        <v>3</v>
      </c>
      <c r="DI1823" t="s">
        <v>3</v>
      </c>
      <c r="DJ1823" t="s">
        <v>3</v>
      </c>
      <c r="DK1823" t="s">
        <v>3</v>
      </c>
      <c r="DL1823" t="s">
        <v>3</v>
      </c>
      <c r="DM1823" t="s">
        <v>3</v>
      </c>
      <c r="DN1823">
        <v>0</v>
      </c>
      <c r="DO1823">
        <v>0</v>
      </c>
      <c r="DP1823">
        <v>1</v>
      </c>
      <c r="DQ1823">
        <v>1</v>
      </c>
      <c r="DU1823">
        <v>1007</v>
      </c>
      <c r="DV1823" t="s">
        <v>40</v>
      </c>
      <c r="DW1823" t="s">
        <v>40</v>
      </c>
      <c r="DX1823">
        <v>1</v>
      </c>
      <c r="DZ1823" t="s">
        <v>3</v>
      </c>
      <c r="EA1823" t="s">
        <v>3</v>
      </c>
      <c r="EB1823" t="s">
        <v>3</v>
      </c>
      <c r="EC1823" t="s">
        <v>3</v>
      </c>
      <c r="EE1823">
        <v>54328897</v>
      </c>
      <c r="EF1823">
        <v>8</v>
      </c>
      <c r="EG1823" t="s">
        <v>31</v>
      </c>
      <c r="EH1823">
        <v>0</v>
      </c>
      <c r="EI1823" t="s">
        <v>3</v>
      </c>
      <c r="EJ1823">
        <v>1</v>
      </c>
      <c r="EK1823">
        <v>500001</v>
      </c>
      <c r="EL1823" t="s">
        <v>32</v>
      </c>
      <c r="EM1823" t="s">
        <v>33</v>
      </c>
      <c r="EO1823" t="s">
        <v>3</v>
      </c>
      <c r="EQ1823">
        <v>0</v>
      </c>
      <c r="ER1823">
        <v>14.19</v>
      </c>
      <c r="ES1823">
        <v>1.97</v>
      </c>
      <c r="ET1823">
        <v>0</v>
      </c>
      <c r="EU1823">
        <v>0</v>
      </c>
      <c r="EV1823">
        <v>0</v>
      </c>
      <c r="EW1823">
        <v>0</v>
      </c>
      <c r="EX1823">
        <v>0</v>
      </c>
      <c r="EZ1823">
        <v>5</v>
      </c>
      <c r="FC1823">
        <v>0</v>
      </c>
      <c r="FD1823">
        <v>18</v>
      </c>
      <c r="FF1823">
        <v>14.19</v>
      </c>
      <c r="FQ1823">
        <v>0</v>
      </c>
      <c r="FR1823">
        <f t="shared" si="1507"/>
        <v>0</v>
      </c>
      <c r="FS1823">
        <v>0</v>
      </c>
      <c r="FX1823">
        <v>0</v>
      </c>
      <c r="FY1823">
        <v>0</v>
      </c>
      <c r="GA1823" t="s">
        <v>85</v>
      </c>
      <c r="GD1823">
        <v>1</v>
      </c>
      <c r="GF1823">
        <v>-50505369</v>
      </c>
      <c r="GG1823">
        <v>2</v>
      </c>
      <c r="GH1823">
        <v>3</v>
      </c>
      <c r="GI1823">
        <v>5</v>
      </c>
      <c r="GJ1823">
        <v>0</v>
      </c>
      <c r="GK1823">
        <v>0</v>
      </c>
      <c r="GL1823">
        <f t="shared" si="1508"/>
        <v>0</v>
      </c>
      <c r="GM1823">
        <f t="shared" si="1509"/>
        <v>0</v>
      </c>
      <c r="GN1823">
        <f t="shared" si="1510"/>
        <v>0</v>
      </c>
      <c r="GO1823">
        <f t="shared" si="1511"/>
        <v>0</v>
      </c>
      <c r="GP1823">
        <f t="shared" si="1512"/>
        <v>0</v>
      </c>
      <c r="GR1823">
        <v>1</v>
      </c>
      <c r="GS1823">
        <v>1</v>
      </c>
      <c r="GT1823">
        <v>0</v>
      </c>
      <c r="GU1823" t="s">
        <v>3</v>
      </c>
      <c r="GV1823">
        <f t="shared" si="1513"/>
        <v>0</v>
      </c>
      <c r="GW1823">
        <v>1</v>
      </c>
      <c r="GX1823">
        <f t="shared" si="1514"/>
        <v>0</v>
      </c>
      <c r="HA1823">
        <v>0</v>
      </c>
      <c r="HB1823">
        <v>0</v>
      </c>
      <c r="HC1823">
        <f t="shared" si="1515"/>
        <v>0</v>
      </c>
      <c r="HE1823" t="s">
        <v>35</v>
      </c>
      <c r="HF1823" t="s">
        <v>36</v>
      </c>
      <c r="HM1823" t="s">
        <v>3</v>
      </c>
      <c r="HN1823" t="s">
        <v>3</v>
      </c>
      <c r="HO1823" t="s">
        <v>3</v>
      </c>
      <c r="HP1823" t="s">
        <v>3</v>
      </c>
      <c r="HQ1823" t="s">
        <v>3</v>
      </c>
      <c r="IK1823">
        <v>0</v>
      </c>
    </row>
    <row r="1824" spans="1:255" x14ac:dyDescent="0.2">
      <c r="A1824" s="2">
        <v>17</v>
      </c>
      <c r="B1824" s="2">
        <v>1</v>
      </c>
      <c r="C1824" s="2">
        <f>ROW(SmtRes!A1539)</f>
        <v>1539</v>
      </c>
      <c r="D1824" s="2">
        <f>ROW(EtalonRes!A1575)</f>
        <v>1575</v>
      </c>
      <c r="E1824" s="2" t="s">
        <v>793</v>
      </c>
      <c r="F1824" s="2" t="s">
        <v>196</v>
      </c>
      <c r="G1824" s="2" t="s">
        <v>197</v>
      </c>
      <c r="H1824" s="2" t="s">
        <v>186</v>
      </c>
      <c r="I1824" s="2">
        <v>0</v>
      </c>
      <c r="J1824" s="2">
        <v>0</v>
      </c>
      <c r="K1824" s="2">
        <v>0</v>
      </c>
      <c r="L1824" s="2">
        <v>3.1E-2</v>
      </c>
      <c r="M1824" s="2">
        <v>0</v>
      </c>
      <c r="N1824" s="2">
        <f t="shared" si="1478"/>
        <v>3.1E-2</v>
      </c>
      <c r="O1824" s="2">
        <f t="shared" si="1479"/>
        <v>0</v>
      </c>
      <c r="P1824" s="2">
        <f t="shared" si="1480"/>
        <v>0</v>
      </c>
      <c r="Q1824" s="2">
        <f t="shared" si="1481"/>
        <v>0</v>
      </c>
      <c r="R1824" s="2">
        <f t="shared" si="1482"/>
        <v>0</v>
      </c>
      <c r="S1824" s="2">
        <f t="shared" si="1483"/>
        <v>0</v>
      </c>
      <c r="T1824" s="2">
        <f t="shared" si="1484"/>
        <v>0</v>
      </c>
      <c r="U1824" s="2">
        <f t="shared" si="1485"/>
        <v>0</v>
      </c>
      <c r="V1824" s="2">
        <f t="shared" si="1486"/>
        <v>0</v>
      </c>
      <c r="W1824" s="2">
        <f t="shared" si="1487"/>
        <v>0</v>
      </c>
      <c r="X1824" s="2">
        <f t="shared" si="1488"/>
        <v>0</v>
      </c>
      <c r="Y1824" s="2">
        <f t="shared" si="1489"/>
        <v>0</v>
      </c>
      <c r="Z1824" s="2"/>
      <c r="AA1824" s="2">
        <v>69726971</v>
      </c>
      <c r="AB1824" s="2">
        <f t="shared" si="1490"/>
        <v>46.97</v>
      </c>
      <c r="AC1824" s="2">
        <f>ROUND(((ES1824*4)+(SUM(SmtRes!BC1535:'SmtRes'!BC1539)+SUM(EtalonRes!AL1571:'EtalonRes'!AL1575))),2)</f>
        <v>0.01</v>
      </c>
      <c r="AD1824" s="2">
        <f>ROUND(((((ET1824*4))-((EU1824*4)))+AE1824),2)</f>
        <v>30.92</v>
      </c>
      <c r="AE1824" s="2">
        <f>ROUND(((EU1824*4)),2)</f>
        <v>11.44</v>
      </c>
      <c r="AF1824" s="2">
        <f>ROUND(((EV1824*4)),2)</f>
        <v>16.04</v>
      </c>
      <c r="AG1824" s="2">
        <f t="shared" si="1494"/>
        <v>0</v>
      </c>
      <c r="AH1824" s="2">
        <f>((EW1824*4))</f>
        <v>2</v>
      </c>
      <c r="AI1824" s="2">
        <f>((EX1824*4))</f>
        <v>0.84</v>
      </c>
      <c r="AJ1824" s="2">
        <f t="shared" si="1497"/>
        <v>0</v>
      </c>
      <c r="AK1824" s="2">
        <v>264.04000000000002</v>
      </c>
      <c r="AL1824" s="2">
        <v>252.3</v>
      </c>
      <c r="AM1824" s="2">
        <v>7.73</v>
      </c>
      <c r="AN1824" s="2">
        <v>2.86</v>
      </c>
      <c r="AO1824" s="2">
        <v>4.01</v>
      </c>
      <c r="AP1824" s="2">
        <v>0</v>
      </c>
      <c r="AQ1824" s="2">
        <v>0.5</v>
      </c>
      <c r="AR1824" s="2">
        <v>0.21</v>
      </c>
      <c r="AS1824" s="2">
        <v>0</v>
      </c>
      <c r="AT1824" s="2">
        <v>123</v>
      </c>
      <c r="AU1824" s="2">
        <v>75</v>
      </c>
      <c r="AV1824" s="2">
        <v>1</v>
      </c>
      <c r="AW1824" s="2">
        <v>1</v>
      </c>
      <c r="AX1824" s="2"/>
      <c r="AY1824" s="2"/>
      <c r="AZ1824" s="2">
        <v>1</v>
      </c>
      <c r="BA1824" s="2">
        <v>1</v>
      </c>
      <c r="BB1824" s="2">
        <v>1</v>
      </c>
      <c r="BC1824" s="2">
        <v>1</v>
      </c>
      <c r="BD1824" s="2" t="s">
        <v>3</v>
      </c>
      <c r="BE1824" s="2" t="s">
        <v>3</v>
      </c>
      <c r="BF1824" s="2" t="s">
        <v>3</v>
      </c>
      <c r="BG1824" s="2" t="s">
        <v>3</v>
      </c>
      <c r="BH1824" s="2">
        <v>0</v>
      </c>
      <c r="BI1824" s="2">
        <v>1</v>
      </c>
      <c r="BJ1824" s="2" t="s">
        <v>198</v>
      </c>
      <c r="BK1824" s="2"/>
      <c r="BL1824" s="2"/>
      <c r="BM1824" s="2">
        <v>11001</v>
      </c>
      <c r="BN1824" s="2">
        <v>0</v>
      </c>
      <c r="BO1824" s="2" t="s">
        <v>3</v>
      </c>
      <c r="BP1824" s="2">
        <v>0</v>
      </c>
      <c r="BQ1824" s="2">
        <v>2</v>
      </c>
      <c r="BR1824" s="2">
        <v>0</v>
      </c>
      <c r="BS1824" s="2">
        <v>1</v>
      </c>
      <c r="BT1824" s="2">
        <v>1</v>
      </c>
      <c r="BU1824" s="2">
        <v>1</v>
      </c>
      <c r="BV1824" s="2">
        <v>1</v>
      </c>
      <c r="BW1824" s="2">
        <v>1</v>
      </c>
      <c r="BX1824" s="2">
        <v>1</v>
      </c>
      <c r="BY1824" s="2" t="s">
        <v>3</v>
      </c>
      <c r="BZ1824" s="2">
        <v>123</v>
      </c>
      <c r="CA1824" s="2">
        <v>75</v>
      </c>
      <c r="CB1824" s="2" t="s">
        <v>3</v>
      </c>
      <c r="CC1824" s="2"/>
      <c r="CD1824" s="2"/>
      <c r="CE1824" s="2">
        <v>0</v>
      </c>
      <c r="CF1824" s="2">
        <v>0</v>
      </c>
      <c r="CG1824" s="2">
        <v>0</v>
      </c>
      <c r="CH1824" s="2">
        <v>141</v>
      </c>
      <c r="CI1824" s="2">
        <v>0</v>
      </c>
      <c r="CJ1824" s="2">
        <v>0</v>
      </c>
      <c r="CK1824" s="2">
        <v>0</v>
      </c>
      <c r="CL1824" s="2">
        <v>0</v>
      </c>
      <c r="CM1824" s="2">
        <v>0</v>
      </c>
      <c r="CN1824" s="2" t="s">
        <v>3</v>
      </c>
      <c r="CO1824" s="2">
        <v>0</v>
      </c>
      <c r="CP1824" s="2">
        <f t="shared" si="1498"/>
        <v>0</v>
      </c>
      <c r="CQ1824" s="2">
        <f t="shared" si="1499"/>
        <v>0.01</v>
      </c>
      <c r="CR1824" s="2">
        <f t="shared" si="1500"/>
        <v>30.92</v>
      </c>
      <c r="CS1824" s="2">
        <f t="shared" si="1501"/>
        <v>11.44</v>
      </c>
      <c r="CT1824" s="2">
        <f t="shared" si="1502"/>
        <v>16.04</v>
      </c>
      <c r="CU1824" s="2">
        <f t="shared" si="1503"/>
        <v>0</v>
      </c>
      <c r="CV1824" s="2">
        <f t="shared" si="1504"/>
        <v>2</v>
      </c>
      <c r="CW1824" s="2">
        <f t="shared" si="1505"/>
        <v>0.84</v>
      </c>
      <c r="CX1824" s="2">
        <f t="shared" si="1506"/>
        <v>0</v>
      </c>
      <c r="CY1824" s="2">
        <f>(((S1824+R1824)*AT1824)/100)</f>
        <v>0</v>
      </c>
      <c r="CZ1824" s="2">
        <f>(((S1824+R1824)*AU1824)/100)</f>
        <v>0</v>
      </c>
      <c r="DA1824" s="2"/>
      <c r="DB1824" s="2"/>
      <c r="DC1824" s="2" t="s">
        <v>3</v>
      </c>
      <c r="DD1824" s="2" t="s">
        <v>199</v>
      </c>
      <c r="DE1824" s="2" t="s">
        <v>199</v>
      </c>
      <c r="DF1824" s="2" t="s">
        <v>199</v>
      </c>
      <c r="DG1824" s="2" t="s">
        <v>199</v>
      </c>
      <c r="DH1824" s="2" t="s">
        <v>3</v>
      </c>
      <c r="DI1824" s="2" t="s">
        <v>199</v>
      </c>
      <c r="DJ1824" s="2" t="s">
        <v>199</v>
      </c>
      <c r="DK1824" s="2" t="s">
        <v>3</v>
      </c>
      <c r="DL1824" s="2" t="s">
        <v>3</v>
      </c>
      <c r="DM1824" s="2" t="s">
        <v>3</v>
      </c>
      <c r="DN1824" s="2">
        <v>0</v>
      </c>
      <c r="DO1824" s="2">
        <v>0</v>
      </c>
      <c r="DP1824" s="2">
        <v>1</v>
      </c>
      <c r="DQ1824" s="2">
        <v>1</v>
      </c>
      <c r="DR1824" s="2"/>
      <c r="DS1824" s="2"/>
      <c r="DT1824" s="2"/>
      <c r="DU1824" s="2">
        <v>1013</v>
      </c>
      <c r="DV1824" s="2" t="s">
        <v>186</v>
      </c>
      <c r="DW1824" s="2" t="s">
        <v>186</v>
      </c>
      <c r="DX1824" s="2">
        <v>1</v>
      </c>
      <c r="DY1824" s="2"/>
      <c r="DZ1824" s="2" t="s">
        <v>3</v>
      </c>
      <c r="EA1824" s="2" t="s">
        <v>3</v>
      </c>
      <c r="EB1824" s="2" t="s">
        <v>3</v>
      </c>
      <c r="EC1824" s="2" t="s">
        <v>3</v>
      </c>
      <c r="ED1824" s="2"/>
      <c r="EE1824" s="2">
        <v>54328965</v>
      </c>
      <c r="EF1824" s="2">
        <v>2</v>
      </c>
      <c r="EG1824" s="2" t="s">
        <v>21</v>
      </c>
      <c r="EH1824" s="2">
        <v>0</v>
      </c>
      <c r="EI1824" s="2" t="s">
        <v>3</v>
      </c>
      <c r="EJ1824" s="2">
        <v>1</v>
      </c>
      <c r="EK1824" s="2">
        <v>11001</v>
      </c>
      <c r="EL1824" s="2" t="s">
        <v>22</v>
      </c>
      <c r="EM1824" s="2" t="s">
        <v>23</v>
      </c>
      <c r="EN1824" s="2"/>
      <c r="EO1824" s="2" t="s">
        <v>3</v>
      </c>
      <c r="EP1824" s="2"/>
      <c r="EQ1824" s="2">
        <v>1441792</v>
      </c>
      <c r="ER1824" s="2">
        <v>264.04000000000002</v>
      </c>
      <c r="ES1824" s="2">
        <v>252.3</v>
      </c>
      <c r="ET1824" s="2">
        <v>7.73</v>
      </c>
      <c r="EU1824" s="2">
        <v>2.86</v>
      </c>
      <c r="EV1824" s="2">
        <v>4.01</v>
      </c>
      <c r="EW1824" s="2">
        <v>0.5</v>
      </c>
      <c r="EX1824" s="2">
        <v>0.21</v>
      </c>
      <c r="EY1824" s="2">
        <v>1</v>
      </c>
      <c r="EZ1824" s="2"/>
      <c r="FA1824" s="2"/>
      <c r="FB1824" s="2"/>
      <c r="FC1824" s="2"/>
      <c r="FD1824" s="2"/>
      <c r="FE1824" s="2"/>
      <c r="FF1824" s="2"/>
      <c r="FG1824" s="2"/>
      <c r="FH1824" s="2"/>
      <c r="FI1824" s="2"/>
      <c r="FJ1824" s="2"/>
      <c r="FK1824" s="2"/>
      <c r="FL1824" s="2"/>
      <c r="FM1824" s="2"/>
      <c r="FN1824" s="2"/>
      <c r="FO1824" s="2"/>
      <c r="FP1824" s="2"/>
      <c r="FQ1824" s="2">
        <v>0</v>
      </c>
      <c r="FR1824" s="2">
        <f t="shared" si="1507"/>
        <v>0</v>
      </c>
      <c r="FS1824" s="2">
        <v>0</v>
      </c>
      <c r="FT1824" s="2"/>
      <c r="FU1824" s="2"/>
      <c r="FV1824" s="2"/>
      <c r="FW1824" s="2"/>
      <c r="FX1824" s="2">
        <v>123</v>
      </c>
      <c r="FY1824" s="2">
        <v>75</v>
      </c>
      <c r="FZ1824" s="2"/>
      <c r="GA1824" s="2" t="s">
        <v>3</v>
      </c>
      <c r="GB1824" s="2"/>
      <c r="GC1824" s="2"/>
      <c r="GD1824" s="2">
        <v>1</v>
      </c>
      <c r="GE1824" s="2"/>
      <c r="GF1824" s="2">
        <v>-1905653660</v>
      </c>
      <c r="GG1824" s="2">
        <v>2</v>
      </c>
      <c r="GH1824" s="2">
        <v>1</v>
      </c>
      <c r="GI1824" s="2">
        <v>-2</v>
      </c>
      <c r="GJ1824" s="2">
        <v>0</v>
      </c>
      <c r="GK1824" s="2">
        <v>0</v>
      </c>
      <c r="GL1824" s="2">
        <f t="shared" si="1508"/>
        <v>0</v>
      </c>
      <c r="GM1824" s="2">
        <f t="shared" si="1509"/>
        <v>0</v>
      </c>
      <c r="GN1824" s="2">
        <f t="shared" si="1510"/>
        <v>0</v>
      </c>
      <c r="GO1824" s="2">
        <f t="shared" si="1511"/>
        <v>0</v>
      </c>
      <c r="GP1824" s="2">
        <f t="shared" si="1512"/>
        <v>0</v>
      </c>
      <c r="GQ1824" s="2"/>
      <c r="GR1824" s="2">
        <v>0</v>
      </c>
      <c r="GS1824" s="2">
        <v>3</v>
      </c>
      <c r="GT1824" s="2">
        <v>0</v>
      </c>
      <c r="GU1824" s="2" t="s">
        <v>199</v>
      </c>
      <c r="GV1824" s="2">
        <f>ROUND(((GT1824*4)),2)</f>
        <v>0</v>
      </c>
      <c r="GW1824" s="2">
        <v>1</v>
      </c>
      <c r="GX1824" s="2">
        <f t="shared" si="1514"/>
        <v>0</v>
      </c>
      <c r="GY1824" s="2"/>
      <c r="GZ1824" s="2"/>
      <c r="HA1824" s="2">
        <v>0</v>
      </c>
      <c r="HB1824" s="2">
        <v>0</v>
      </c>
      <c r="HC1824" s="2">
        <f t="shared" si="1515"/>
        <v>0</v>
      </c>
      <c r="HD1824" s="2"/>
      <c r="HE1824" s="2" t="s">
        <v>3</v>
      </c>
      <c r="HF1824" s="2" t="s">
        <v>3</v>
      </c>
      <c r="HG1824" s="2"/>
      <c r="HH1824" s="2"/>
      <c r="HI1824" s="2"/>
      <c r="HJ1824" s="2"/>
      <c r="HK1824" s="2"/>
      <c r="HL1824" s="2"/>
      <c r="HM1824" s="2" t="s">
        <v>3</v>
      </c>
      <c r="HN1824" s="2" t="s">
        <v>24</v>
      </c>
      <c r="HO1824" s="2" t="s">
        <v>25</v>
      </c>
      <c r="HP1824" s="2" t="s">
        <v>22</v>
      </c>
      <c r="HQ1824" s="2" t="s">
        <v>22</v>
      </c>
      <c r="HR1824" s="2"/>
      <c r="HS1824" s="2"/>
      <c r="HT1824" s="2"/>
      <c r="HU1824" s="2"/>
      <c r="HV1824" s="2"/>
      <c r="HW1824" s="2"/>
      <c r="HX1824" s="2"/>
      <c r="HY1824" s="2"/>
      <c r="HZ1824" s="2"/>
      <c r="IA1824" s="2"/>
      <c r="IB1824" s="2"/>
      <c r="IC1824" s="2"/>
      <c r="ID1824" s="2"/>
      <c r="IE1824" s="2"/>
      <c r="IF1824" s="2"/>
      <c r="IG1824" s="2"/>
      <c r="IH1824" s="2"/>
      <c r="II1824" s="2"/>
      <c r="IJ1824" s="2"/>
      <c r="IK1824" s="2">
        <v>0</v>
      </c>
      <c r="IL1824" s="2"/>
      <c r="IM1824" s="2"/>
      <c r="IN1824" s="2"/>
      <c r="IO1824" s="2"/>
      <c r="IP1824" s="2"/>
      <c r="IQ1824" s="2"/>
      <c r="IR1824" s="2"/>
      <c r="IS1824" s="2"/>
      <c r="IT1824" s="2"/>
      <c r="IU1824" s="2"/>
    </row>
    <row r="1825" spans="1:255" x14ac:dyDescent="0.2">
      <c r="A1825">
        <v>17</v>
      </c>
      <c r="B1825">
        <v>1</v>
      </c>
      <c r="C1825">
        <f>ROW(SmtRes!A1544)</f>
        <v>1544</v>
      </c>
      <c r="D1825">
        <f>ROW(EtalonRes!A1580)</f>
        <v>1580</v>
      </c>
      <c r="E1825" t="s">
        <v>793</v>
      </c>
      <c r="F1825" t="s">
        <v>196</v>
      </c>
      <c r="G1825" t="s">
        <v>197</v>
      </c>
      <c r="H1825" t="s">
        <v>186</v>
      </c>
      <c r="I1825">
        <v>0</v>
      </c>
      <c r="J1825">
        <v>0</v>
      </c>
      <c r="K1825">
        <v>0</v>
      </c>
      <c r="L1825">
        <v>3.1E-2</v>
      </c>
      <c r="M1825">
        <v>0</v>
      </c>
      <c r="N1825">
        <f t="shared" si="1478"/>
        <v>3.1E-2</v>
      </c>
      <c r="O1825">
        <f t="shared" si="1479"/>
        <v>0</v>
      </c>
      <c r="P1825">
        <f t="shared" si="1480"/>
        <v>0</v>
      </c>
      <c r="Q1825">
        <f t="shared" si="1481"/>
        <v>0</v>
      </c>
      <c r="R1825">
        <f t="shared" si="1482"/>
        <v>0</v>
      </c>
      <c r="S1825">
        <f t="shared" si="1483"/>
        <v>0</v>
      </c>
      <c r="T1825">
        <f t="shared" si="1484"/>
        <v>0</v>
      </c>
      <c r="U1825">
        <f t="shared" si="1485"/>
        <v>0</v>
      </c>
      <c r="V1825">
        <f t="shared" si="1486"/>
        <v>0</v>
      </c>
      <c r="W1825">
        <f t="shared" si="1487"/>
        <v>0</v>
      </c>
      <c r="X1825">
        <f t="shared" si="1488"/>
        <v>0</v>
      </c>
      <c r="Y1825">
        <f t="shared" si="1489"/>
        <v>0</v>
      </c>
      <c r="AA1825">
        <v>69726884</v>
      </c>
      <c r="AB1825">
        <f t="shared" si="1490"/>
        <v>46.97</v>
      </c>
      <c r="AC1825">
        <f>ROUND(((ES1825*4)+(SUM(SmtRes!BC1540:'SmtRes'!BC1544)+SUM(EtalonRes!AL1576:'EtalonRes'!AL1580))),2)</f>
        <v>0.01</v>
      </c>
      <c r="AD1825">
        <f>ROUND(((((ET1825*4))-((EU1825*4)))+AE1825),2)</f>
        <v>30.92</v>
      </c>
      <c r="AE1825">
        <f>ROUND(((EU1825*4)),2)</f>
        <v>11.44</v>
      </c>
      <c r="AF1825">
        <f>ROUND(((EV1825*4)),2)</f>
        <v>16.04</v>
      </c>
      <c r="AG1825">
        <f t="shared" si="1494"/>
        <v>0</v>
      </c>
      <c r="AH1825">
        <f>((EW1825*4))</f>
        <v>2</v>
      </c>
      <c r="AI1825">
        <f>((EX1825*4))</f>
        <v>0.84</v>
      </c>
      <c r="AJ1825">
        <f t="shared" si="1497"/>
        <v>0</v>
      </c>
      <c r="AK1825">
        <v>264.04000000000002</v>
      </c>
      <c r="AL1825">
        <v>252.3</v>
      </c>
      <c r="AM1825">
        <v>7.73</v>
      </c>
      <c r="AN1825">
        <v>2.86</v>
      </c>
      <c r="AO1825">
        <v>4.01</v>
      </c>
      <c r="AP1825">
        <v>0</v>
      </c>
      <c r="AQ1825">
        <v>0.5</v>
      </c>
      <c r="AR1825">
        <v>0.21</v>
      </c>
      <c r="AS1825">
        <v>0</v>
      </c>
      <c r="AT1825">
        <v>117</v>
      </c>
      <c r="AU1825">
        <v>64</v>
      </c>
      <c r="AV1825">
        <v>1</v>
      </c>
      <c r="AW1825">
        <v>1</v>
      </c>
      <c r="AZ1825">
        <v>1</v>
      </c>
      <c r="BA1825">
        <v>25.36</v>
      </c>
      <c r="BB1825">
        <v>7.84</v>
      </c>
      <c r="BC1825">
        <v>7.56</v>
      </c>
      <c r="BD1825" t="s">
        <v>3</v>
      </c>
      <c r="BE1825" t="s">
        <v>3</v>
      </c>
      <c r="BF1825" t="s">
        <v>3</v>
      </c>
      <c r="BG1825" t="s">
        <v>3</v>
      </c>
      <c r="BH1825">
        <v>0</v>
      </c>
      <c r="BI1825">
        <v>1</v>
      </c>
      <c r="BJ1825" t="s">
        <v>198</v>
      </c>
      <c r="BM1825">
        <v>11001</v>
      </c>
      <c r="BN1825">
        <v>0</v>
      </c>
      <c r="BO1825" t="s">
        <v>196</v>
      </c>
      <c r="BP1825">
        <v>1</v>
      </c>
      <c r="BQ1825">
        <v>2</v>
      </c>
      <c r="BR1825">
        <v>0</v>
      </c>
      <c r="BS1825">
        <v>19.8</v>
      </c>
      <c r="BT1825">
        <v>1</v>
      </c>
      <c r="BU1825">
        <v>1</v>
      </c>
      <c r="BV1825">
        <v>1</v>
      </c>
      <c r="BW1825">
        <v>1</v>
      </c>
      <c r="BX1825">
        <v>1</v>
      </c>
      <c r="BY1825" t="s">
        <v>3</v>
      </c>
      <c r="BZ1825">
        <v>117</v>
      </c>
      <c r="CA1825">
        <v>64</v>
      </c>
      <c r="CB1825" t="s">
        <v>3</v>
      </c>
      <c r="CE1825">
        <v>0</v>
      </c>
      <c r="CF1825">
        <v>0</v>
      </c>
      <c r="CG1825">
        <v>0</v>
      </c>
      <c r="CH1825">
        <v>141</v>
      </c>
      <c r="CI1825">
        <v>0</v>
      </c>
      <c r="CJ1825">
        <v>0</v>
      </c>
      <c r="CK1825">
        <v>0</v>
      </c>
      <c r="CL1825">
        <v>0</v>
      </c>
      <c r="CM1825">
        <v>0</v>
      </c>
      <c r="CN1825" t="s">
        <v>3</v>
      </c>
      <c r="CO1825">
        <v>0</v>
      </c>
      <c r="CP1825">
        <f t="shared" si="1498"/>
        <v>0</v>
      </c>
      <c r="CQ1825">
        <f t="shared" si="1499"/>
        <v>7.5600000000000001E-2</v>
      </c>
      <c r="CR1825">
        <f t="shared" si="1500"/>
        <v>242.4128</v>
      </c>
      <c r="CS1825">
        <f t="shared" si="1501"/>
        <v>226.512</v>
      </c>
      <c r="CT1825">
        <f t="shared" si="1502"/>
        <v>406.77439999999996</v>
      </c>
      <c r="CU1825">
        <f t="shared" si="1503"/>
        <v>0</v>
      </c>
      <c r="CV1825">
        <f t="shared" si="1504"/>
        <v>2</v>
      </c>
      <c r="CW1825">
        <f t="shared" si="1505"/>
        <v>0.84</v>
      </c>
      <c r="CX1825">
        <f t="shared" si="1506"/>
        <v>0</v>
      </c>
      <c r="CY1825">
        <f>(S1825+R1825)*(BZ1825/100)</f>
        <v>0</v>
      </c>
      <c r="CZ1825">
        <f>(S1825+R1825)*(CA1825/100)</f>
        <v>0</v>
      </c>
      <c r="DC1825" t="s">
        <v>3</v>
      </c>
      <c r="DD1825" t="s">
        <v>199</v>
      </c>
      <c r="DE1825" t="s">
        <v>199</v>
      </c>
      <c r="DF1825" t="s">
        <v>199</v>
      </c>
      <c r="DG1825" t="s">
        <v>199</v>
      </c>
      <c r="DH1825" t="s">
        <v>3</v>
      </c>
      <c r="DI1825" t="s">
        <v>199</v>
      </c>
      <c r="DJ1825" t="s">
        <v>199</v>
      </c>
      <c r="DK1825" t="s">
        <v>3</v>
      </c>
      <c r="DL1825" t="s">
        <v>3</v>
      </c>
      <c r="DM1825" t="s">
        <v>3</v>
      </c>
      <c r="DN1825">
        <v>123</v>
      </c>
      <c r="DO1825">
        <v>75</v>
      </c>
      <c r="DP1825">
        <v>1</v>
      </c>
      <c r="DQ1825">
        <v>1</v>
      </c>
      <c r="DU1825">
        <v>1013</v>
      </c>
      <c r="DV1825" t="s">
        <v>186</v>
      </c>
      <c r="DW1825" t="s">
        <v>186</v>
      </c>
      <c r="DX1825">
        <v>1</v>
      </c>
      <c r="DZ1825" t="s">
        <v>3</v>
      </c>
      <c r="EA1825" t="s">
        <v>3</v>
      </c>
      <c r="EB1825" t="s">
        <v>3</v>
      </c>
      <c r="EC1825" t="s">
        <v>3</v>
      </c>
      <c r="EE1825">
        <v>54328965</v>
      </c>
      <c r="EF1825">
        <v>2</v>
      </c>
      <c r="EG1825" t="s">
        <v>21</v>
      </c>
      <c r="EH1825">
        <v>0</v>
      </c>
      <c r="EI1825" t="s">
        <v>3</v>
      </c>
      <c r="EJ1825">
        <v>1</v>
      </c>
      <c r="EK1825">
        <v>11001</v>
      </c>
      <c r="EL1825" t="s">
        <v>22</v>
      </c>
      <c r="EM1825" t="s">
        <v>23</v>
      </c>
      <c r="EO1825" t="s">
        <v>3</v>
      </c>
      <c r="EQ1825">
        <v>1441792</v>
      </c>
      <c r="ER1825">
        <v>264.04000000000002</v>
      </c>
      <c r="ES1825">
        <v>252.3</v>
      </c>
      <c r="ET1825">
        <v>7.73</v>
      </c>
      <c r="EU1825">
        <v>2.86</v>
      </c>
      <c r="EV1825">
        <v>4.01</v>
      </c>
      <c r="EW1825">
        <v>0.5</v>
      </c>
      <c r="EX1825">
        <v>0.21</v>
      </c>
      <c r="EY1825">
        <v>1</v>
      </c>
      <c r="FQ1825">
        <v>0</v>
      </c>
      <c r="FR1825">
        <f t="shared" si="1507"/>
        <v>0</v>
      </c>
      <c r="FS1825">
        <v>0</v>
      </c>
      <c r="FX1825">
        <v>123</v>
      </c>
      <c r="FY1825">
        <v>75</v>
      </c>
      <c r="GA1825" t="s">
        <v>3</v>
      </c>
      <c r="GD1825">
        <v>1</v>
      </c>
      <c r="GF1825">
        <v>-1905653660</v>
      </c>
      <c r="GG1825">
        <v>2</v>
      </c>
      <c r="GH1825">
        <v>1</v>
      </c>
      <c r="GI1825">
        <v>2</v>
      </c>
      <c r="GJ1825">
        <v>0</v>
      </c>
      <c r="GK1825">
        <v>0</v>
      </c>
      <c r="GL1825">
        <f t="shared" si="1508"/>
        <v>0</v>
      </c>
      <c r="GM1825">
        <f t="shared" si="1509"/>
        <v>0</v>
      </c>
      <c r="GN1825">
        <f t="shared" si="1510"/>
        <v>0</v>
      </c>
      <c r="GO1825">
        <f t="shared" si="1511"/>
        <v>0</v>
      </c>
      <c r="GP1825">
        <f t="shared" si="1512"/>
        <v>0</v>
      </c>
      <c r="GR1825">
        <v>0</v>
      </c>
      <c r="GS1825">
        <v>0</v>
      </c>
      <c r="GT1825">
        <v>0</v>
      </c>
      <c r="GU1825" t="s">
        <v>199</v>
      </c>
      <c r="GV1825">
        <f>ROUND(((GT1825*4)),2)</f>
        <v>0</v>
      </c>
      <c r="GW1825">
        <v>1015.2</v>
      </c>
      <c r="GX1825">
        <f t="shared" si="1514"/>
        <v>0</v>
      </c>
      <c r="HA1825">
        <v>0</v>
      </c>
      <c r="HB1825">
        <v>0</v>
      </c>
      <c r="HC1825">
        <f t="shared" si="1515"/>
        <v>0</v>
      </c>
      <c r="HE1825" t="s">
        <v>3</v>
      </c>
      <c r="HF1825" t="s">
        <v>3</v>
      </c>
      <c r="HM1825" t="s">
        <v>3</v>
      </c>
      <c r="HN1825" t="s">
        <v>24</v>
      </c>
      <c r="HO1825" t="s">
        <v>25</v>
      </c>
      <c r="HP1825" t="s">
        <v>22</v>
      </c>
      <c r="HQ1825" t="s">
        <v>22</v>
      </c>
      <c r="IK1825">
        <v>0</v>
      </c>
    </row>
    <row r="1826" spans="1:255" x14ac:dyDescent="0.2">
      <c r="A1826" s="2">
        <v>18</v>
      </c>
      <c r="B1826" s="2">
        <v>1</v>
      </c>
      <c r="C1826" s="2">
        <v>1539</v>
      </c>
      <c r="D1826" s="2"/>
      <c r="E1826" s="2" t="s">
        <v>794</v>
      </c>
      <c r="F1826" s="2" t="s">
        <v>502</v>
      </c>
      <c r="G1826" s="2" t="s">
        <v>503</v>
      </c>
      <c r="H1826" s="2" t="s">
        <v>40</v>
      </c>
      <c r="I1826" s="2">
        <f>I1824*J1826</f>
        <v>0</v>
      </c>
      <c r="J1826" s="2">
        <v>2.04</v>
      </c>
      <c r="K1826" s="2">
        <v>0.51</v>
      </c>
      <c r="L1826" s="2">
        <v>6.3240000000000005E-2</v>
      </c>
      <c r="M1826" s="2">
        <v>0</v>
      </c>
      <c r="N1826" s="2">
        <f t="shared" si="1478"/>
        <v>6.3200000000000006E-2</v>
      </c>
      <c r="O1826" s="2">
        <f t="shared" si="1479"/>
        <v>0</v>
      </c>
      <c r="P1826" s="2">
        <f t="shared" si="1480"/>
        <v>0</v>
      </c>
      <c r="Q1826" s="2">
        <f t="shared" si="1481"/>
        <v>0</v>
      </c>
      <c r="R1826" s="2">
        <f t="shared" si="1482"/>
        <v>0</v>
      </c>
      <c r="S1826" s="2">
        <f t="shared" si="1483"/>
        <v>0</v>
      </c>
      <c r="T1826" s="2">
        <f t="shared" si="1484"/>
        <v>0</v>
      </c>
      <c r="U1826" s="2">
        <f t="shared" si="1485"/>
        <v>0</v>
      </c>
      <c r="V1826" s="2">
        <f t="shared" si="1486"/>
        <v>0</v>
      </c>
      <c r="W1826" s="2">
        <f t="shared" si="1487"/>
        <v>0</v>
      </c>
      <c r="X1826" s="2">
        <f t="shared" si="1488"/>
        <v>0</v>
      </c>
      <c r="Y1826" s="2">
        <f t="shared" si="1489"/>
        <v>0</v>
      </c>
      <c r="Z1826" s="2"/>
      <c r="AA1826" s="2">
        <v>69726971</v>
      </c>
      <c r="AB1826" s="2">
        <f t="shared" si="1490"/>
        <v>531.91</v>
      </c>
      <c r="AC1826" s="2">
        <f>ROUND((ES1826),2)</f>
        <v>531.91</v>
      </c>
      <c r="AD1826" s="2">
        <f t="shared" ref="AD1826:AD1861" si="1516">ROUND((((ET1826)-(EU1826))+AE1826),2)</f>
        <v>0</v>
      </c>
      <c r="AE1826" s="2">
        <f t="shared" ref="AE1826:AE1861" si="1517">ROUND((EU1826),2)</f>
        <v>0</v>
      </c>
      <c r="AF1826" s="2">
        <f t="shared" ref="AF1826:AF1861" si="1518">ROUND((EV1826),2)</f>
        <v>0</v>
      </c>
      <c r="AG1826" s="2">
        <f t="shared" si="1494"/>
        <v>0</v>
      </c>
      <c r="AH1826" s="2">
        <f t="shared" ref="AH1826:AH1861" si="1519">(EW1826)</f>
        <v>0</v>
      </c>
      <c r="AI1826" s="2">
        <f t="shared" ref="AI1826:AI1861" si="1520">(EX1826)</f>
        <v>0</v>
      </c>
      <c r="AJ1826" s="2">
        <f t="shared" si="1497"/>
        <v>0</v>
      </c>
      <c r="AK1826" s="2">
        <v>531.91</v>
      </c>
      <c r="AL1826" s="2">
        <v>531.91</v>
      </c>
      <c r="AM1826" s="2">
        <v>0</v>
      </c>
      <c r="AN1826" s="2">
        <v>0</v>
      </c>
      <c r="AO1826" s="2">
        <v>0</v>
      </c>
      <c r="AP1826" s="2">
        <v>0</v>
      </c>
      <c r="AQ1826" s="2">
        <v>0</v>
      </c>
      <c r="AR1826" s="2">
        <v>0</v>
      </c>
      <c r="AS1826" s="2">
        <v>0</v>
      </c>
      <c r="AT1826" s="2">
        <v>0</v>
      </c>
      <c r="AU1826" s="2">
        <v>0</v>
      </c>
      <c r="AV1826" s="2">
        <v>1</v>
      </c>
      <c r="AW1826" s="2">
        <v>1</v>
      </c>
      <c r="AX1826" s="2"/>
      <c r="AY1826" s="2"/>
      <c r="AZ1826" s="2">
        <v>1</v>
      </c>
      <c r="BA1826" s="2">
        <v>1</v>
      </c>
      <c r="BB1826" s="2">
        <v>1</v>
      </c>
      <c r="BC1826" s="2">
        <v>1</v>
      </c>
      <c r="BD1826" s="2" t="s">
        <v>3</v>
      </c>
      <c r="BE1826" s="2" t="s">
        <v>3</v>
      </c>
      <c r="BF1826" s="2" t="s">
        <v>3</v>
      </c>
      <c r="BG1826" s="2" t="s">
        <v>3</v>
      </c>
      <c r="BH1826" s="2">
        <v>3</v>
      </c>
      <c r="BI1826" s="2">
        <v>1</v>
      </c>
      <c r="BJ1826" s="2" t="s">
        <v>504</v>
      </c>
      <c r="BK1826" s="2"/>
      <c r="BL1826" s="2"/>
      <c r="BM1826" s="2">
        <v>500003</v>
      </c>
      <c r="BN1826" s="2">
        <v>0</v>
      </c>
      <c r="BO1826" s="2" t="s">
        <v>3</v>
      </c>
      <c r="BP1826" s="2">
        <v>0</v>
      </c>
      <c r="BQ1826" s="2">
        <v>13</v>
      </c>
      <c r="BR1826" s="2">
        <v>0</v>
      </c>
      <c r="BS1826" s="2">
        <v>1</v>
      </c>
      <c r="BT1826" s="2">
        <v>1</v>
      </c>
      <c r="BU1826" s="2">
        <v>1</v>
      </c>
      <c r="BV1826" s="2">
        <v>1</v>
      </c>
      <c r="BW1826" s="2">
        <v>1</v>
      </c>
      <c r="BX1826" s="2">
        <v>1</v>
      </c>
      <c r="BY1826" s="2" t="s">
        <v>3</v>
      </c>
      <c r="BZ1826" s="2">
        <v>0</v>
      </c>
      <c r="CA1826" s="2">
        <v>0</v>
      </c>
      <c r="CB1826" s="2" t="s">
        <v>3</v>
      </c>
      <c r="CC1826" s="2"/>
      <c r="CD1826" s="2"/>
      <c r="CE1826" s="2">
        <v>0</v>
      </c>
      <c r="CF1826" s="2">
        <v>0</v>
      </c>
      <c r="CG1826" s="2">
        <v>0</v>
      </c>
      <c r="CH1826" s="2">
        <v>141</v>
      </c>
      <c r="CI1826" s="2">
        <v>1</v>
      </c>
      <c r="CJ1826" s="2">
        <v>0</v>
      </c>
      <c r="CK1826" s="2">
        <v>0</v>
      </c>
      <c r="CL1826" s="2">
        <v>0</v>
      </c>
      <c r="CM1826" s="2">
        <v>0</v>
      </c>
      <c r="CN1826" s="2" t="s">
        <v>3</v>
      </c>
      <c r="CO1826" s="2">
        <v>0</v>
      </c>
      <c r="CP1826" s="2">
        <f t="shared" si="1498"/>
        <v>0</v>
      </c>
      <c r="CQ1826" s="2">
        <f t="shared" si="1499"/>
        <v>531.91</v>
      </c>
      <c r="CR1826" s="2">
        <f t="shared" si="1500"/>
        <v>0</v>
      </c>
      <c r="CS1826" s="2">
        <f t="shared" si="1501"/>
        <v>0</v>
      </c>
      <c r="CT1826" s="2">
        <f t="shared" si="1502"/>
        <v>0</v>
      </c>
      <c r="CU1826" s="2">
        <f t="shared" si="1503"/>
        <v>0</v>
      </c>
      <c r="CV1826" s="2">
        <f t="shared" si="1504"/>
        <v>0</v>
      </c>
      <c r="CW1826" s="2">
        <f t="shared" si="1505"/>
        <v>0</v>
      </c>
      <c r="CX1826" s="2">
        <f t="shared" si="1506"/>
        <v>0</v>
      </c>
      <c r="CY1826" s="2">
        <f>(((S1826+R1826)*AT1826)/100)</f>
        <v>0</v>
      </c>
      <c r="CZ1826" s="2">
        <f>(((S1826+R1826)*AU1826)/100)</f>
        <v>0</v>
      </c>
      <c r="DA1826" s="2"/>
      <c r="DB1826" s="2"/>
      <c r="DC1826" s="2" t="s">
        <v>3</v>
      </c>
      <c r="DD1826" s="2" t="s">
        <v>3</v>
      </c>
      <c r="DE1826" s="2" t="s">
        <v>3</v>
      </c>
      <c r="DF1826" s="2" t="s">
        <v>3</v>
      </c>
      <c r="DG1826" s="2" t="s">
        <v>3</v>
      </c>
      <c r="DH1826" s="2" t="s">
        <v>3</v>
      </c>
      <c r="DI1826" s="2" t="s">
        <v>3</v>
      </c>
      <c r="DJ1826" s="2" t="s">
        <v>3</v>
      </c>
      <c r="DK1826" s="2" t="s">
        <v>3</v>
      </c>
      <c r="DL1826" s="2" t="s">
        <v>3</v>
      </c>
      <c r="DM1826" s="2" t="s">
        <v>3</v>
      </c>
      <c r="DN1826" s="2">
        <v>0</v>
      </c>
      <c r="DO1826" s="2">
        <v>0</v>
      </c>
      <c r="DP1826" s="2">
        <v>1</v>
      </c>
      <c r="DQ1826" s="2">
        <v>1</v>
      </c>
      <c r="DR1826" s="2"/>
      <c r="DS1826" s="2"/>
      <c r="DT1826" s="2"/>
      <c r="DU1826" s="2">
        <v>1007</v>
      </c>
      <c r="DV1826" s="2" t="s">
        <v>40</v>
      </c>
      <c r="DW1826" s="2" t="s">
        <v>40</v>
      </c>
      <c r="DX1826" s="2">
        <v>1</v>
      </c>
      <c r="DY1826" s="2"/>
      <c r="DZ1826" s="2" t="s">
        <v>3</v>
      </c>
      <c r="EA1826" s="2" t="s">
        <v>3</v>
      </c>
      <c r="EB1826" s="2" t="s">
        <v>3</v>
      </c>
      <c r="EC1826" s="2" t="s">
        <v>3</v>
      </c>
      <c r="ED1826" s="2"/>
      <c r="EE1826" s="2">
        <v>54329104</v>
      </c>
      <c r="EF1826" s="2">
        <v>13</v>
      </c>
      <c r="EG1826" s="2" t="s">
        <v>42</v>
      </c>
      <c r="EH1826" s="2">
        <v>0</v>
      </c>
      <c r="EI1826" s="2" t="s">
        <v>3</v>
      </c>
      <c r="EJ1826" s="2">
        <v>1</v>
      </c>
      <c r="EK1826" s="2">
        <v>500003</v>
      </c>
      <c r="EL1826" s="2" t="s">
        <v>43</v>
      </c>
      <c r="EM1826" s="2" t="s">
        <v>44</v>
      </c>
      <c r="EN1826" s="2"/>
      <c r="EO1826" s="2" t="s">
        <v>3</v>
      </c>
      <c r="EP1826" s="2"/>
      <c r="EQ1826" s="2">
        <v>0</v>
      </c>
      <c r="ER1826" s="2">
        <v>531.91</v>
      </c>
      <c r="ES1826" s="2">
        <v>531.91</v>
      </c>
      <c r="ET1826" s="2">
        <v>0</v>
      </c>
      <c r="EU1826" s="2">
        <v>0</v>
      </c>
      <c r="EV1826" s="2">
        <v>0</v>
      </c>
      <c r="EW1826" s="2">
        <v>0</v>
      </c>
      <c r="EX1826" s="2">
        <v>0</v>
      </c>
      <c r="EY1826" s="2"/>
      <c r="EZ1826" s="2"/>
      <c r="FA1826" s="2"/>
      <c r="FB1826" s="2"/>
      <c r="FC1826" s="2"/>
      <c r="FD1826" s="2"/>
      <c r="FE1826" s="2"/>
      <c r="FF1826" s="2"/>
      <c r="FG1826" s="2"/>
      <c r="FH1826" s="2"/>
      <c r="FI1826" s="2"/>
      <c r="FJ1826" s="2"/>
      <c r="FK1826" s="2"/>
      <c r="FL1826" s="2"/>
      <c r="FM1826" s="2"/>
      <c r="FN1826" s="2"/>
      <c r="FO1826" s="2"/>
      <c r="FP1826" s="2"/>
      <c r="FQ1826" s="2">
        <v>0</v>
      </c>
      <c r="FR1826" s="2">
        <f t="shared" si="1507"/>
        <v>0</v>
      </c>
      <c r="FS1826" s="2">
        <v>0</v>
      </c>
      <c r="FT1826" s="2"/>
      <c r="FU1826" s="2"/>
      <c r="FV1826" s="2"/>
      <c r="FW1826" s="2"/>
      <c r="FX1826" s="2">
        <v>0</v>
      </c>
      <c r="FY1826" s="2">
        <v>0</v>
      </c>
      <c r="FZ1826" s="2"/>
      <c r="GA1826" s="2" t="s">
        <v>3</v>
      </c>
      <c r="GB1826" s="2"/>
      <c r="GC1826" s="2"/>
      <c r="GD1826" s="2">
        <v>1</v>
      </c>
      <c r="GE1826" s="2"/>
      <c r="GF1826" s="2">
        <v>-1690895291</v>
      </c>
      <c r="GG1826" s="2">
        <v>2</v>
      </c>
      <c r="GH1826" s="2">
        <v>1</v>
      </c>
      <c r="GI1826" s="2">
        <v>-2</v>
      </c>
      <c r="GJ1826" s="2">
        <v>0</v>
      </c>
      <c r="GK1826" s="2">
        <v>0</v>
      </c>
      <c r="GL1826" s="2">
        <f t="shared" si="1508"/>
        <v>0</v>
      </c>
      <c r="GM1826" s="2">
        <f t="shared" si="1509"/>
        <v>0</v>
      </c>
      <c r="GN1826" s="2">
        <f t="shared" si="1510"/>
        <v>0</v>
      </c>
      <c r="GO1826" s="2">
        <f t="shared" si="1511"/>
        <v>0</v>
      </c>
      <c r="GP1826" s="2">
        <f t="shared" si="1512"/>
        <v>0</v>
      </c>
      <c r="GQ1826" s="2"/>
      <c r="GR1826" s="2">
        <v>0</v>
      </c>
      <c r="GS1826" s="2">
        <v>3</v>
      </c>
      <c r="GT1826" s="2">
        <v>0</v>
      </c>
      <c r="GU1826" s="2" t="s">
        <v>3</v>
      </c>
      <c r="GV1826" s="2">
        <f t="shared" ref="GV1826:GV1861" si="1521">ROUND((GT1826),2)</f>
        <v>0</v>
      </c>
      <c r="GW1826" s="2">
        <v>1</v>
      </c>
      <c r="GX1826" s="2">
        <f t="shared" si="1514"/>
        <v>0</v>
      </c>
      <c r="GY1826" s="2"/>
      <c r="GZ1826" s="2"/>
      <c r="HA1826" s="2">
        <v>0</v>
      </c>
      <c r="HB1826" s="2">
        <v>0</v>
      </c>
      <c r="HC1826" s="2">
        <f t="shared" si="1515"/>
        <v>0</v>
      </c>
      <c r="HD1826" s="2"/>
      <c r="HE1826" s="2" t="s">
        <v>3</v>
      </c>
      <c r="HF1826" s="2" t="s">
        <v>3</v>
      </c>
      <c r="HG1826" s="2"/>
      <c r="HH1826" s="2"/>
      <c r="HI1826" s="2"/>
      <c r="HJ1826" s="2"/>
      <c r="HK1826" s="2"/>
      <c r="HL1826" s="2"/>
      <c r="HM1826" s="2" t="s">
        <v>199</v>
      </c>
      <c r="HN1826" s="2" t="s">
        <v>3</v>
      </c>
      <c r="HO1826" s="2" t="s">
        <v>3</v>
      </c>
      <c r="HP1826" s="2" t="s">
        <v>3</v>
      </c>
      <c r="HQ1826" s="2" t="s">
        <v>3</v>
      </c>
      <c r="HR1826" s="2"/>
      <c r="HS1826" s="2"/>
      <c r="HT1826" s="2"/>
      <c r="HU1826" s="2"/>
      <c r="HV1826" s="2"/>
      <c r="HW1826" s="2"/>
      <c r="HX1826" s="2"/>
      <c r="HY1826" s="2"/>
      <c r="HZ1826" s="2"/>
      <c r="IA1826" s="2"/>
      <c r="IB1826" s="2"/>
      <c r="IC1826" s="2"/>
      <c r="ID1826" s="2"/>
      <c r="IE1826" s="2"/>
      <c r="IF1826" s="2"/>
      <c r="IG1826" s="2"/>
      <c r="IH1826" s="2"/>
      <c r="II1826" s="2"/>
      <c r="IJ1826" s="2"/>
      <c r="IK1826" s="2">
        <v>0</v>
      </c>
      <c r="IL1826" s="2"/>
      <c r="IM1826" s="2"/>
      <c r="IN1826" s="2"/>
      <c r="IO1826" s="2"/>
      <c r="IP1826" s="2"/>
      <c r="IQ1826" s="2"/>
      <c r="IR1826" s="2"/>
      <c r="IS1826" s="2"/>
      <c r="IT1826" s="2"/>
      <c r="IU1826" s="2"/>
    </row>
    <row r="1827" spans="1:255" x14ac:dyDescent="0.2">
      <c r="A1827">
        <v>18</v>
      </c>
      <c r="B1827">
        <v>1</v>
      </c>
      <c r="C1827">
        <v>1544</v>
      </c>
      <c r="E1827" t="s">
        <v>794</v>
      </c>
      <c r="F1827" t="s">
        <v>502</v>
      </c>
      <c r="G1827" t="s">
        <v>503</v>
      </c>
      <c r="H1827" t="s">
        <v>40</v>
      </c>
      <c r="I1827">
        <f>I1825*J1827</f>
        <v>0</v>
      </c>
      <c r="J1827">
        <v>2.04</v>
      </c>
      <c r="K1827">
        <v>0.51</v>
      </c>
      <c r="L1827">
        <v>6.3240000000000005E-2</v>
      </c>
      <c r="M1827">
        <v>0</v>
      </c>
      <c r="N1827">
        <f t="shared" si="1478"/>
        <v>6.3200000000000006E-2</v>
      </c>
      <c r="O1827">
        <f t="shared" si="1479"/>
        <v>0</v>
      </c>
      <c r="P1827">
        <f t="shared" si="1480"/>
        <v>0</v>
      </c>
      <c r="Q1827">
        <f t="shared" si="1481"/>
        <v>0</v>
      </c>
      <c r="R1827">
        <f t="shared" si="1482"/>
        <v>0</v>
      </c>
      <c r="S1827">
        <f t="shared" si="1483"/>
        <v>0</v>
      </c>
      <c r="T1827">
        <f t="shared" si="1484"/>
        <v>0</v>
      </c>
      <c r="U1827">
        <f t="shared" si="1485"/>
        <v>0</v>
      </c>
      <c r="V1827">
        <f t="shared" si="1486"/>
        <v>0</v>
      </c>
      <c r="W1827">
        <f t="shared" si="1487"/>
        <v>0</v>
      </c>
      <c r="X1827">
        <f t="shared" si="1488"/>
        <v>0</v>
      </c>
      <c r="Y1827">
        <f t="shared" si="1489"/>
        <v>0</v>
      </c>
      <c r="AA1827">
        <v>69726884</v>
      </c>
      <c r="AB1827">
        <f t="shared" si="1490"/>
        <v>577.88</v>
      </c>
      <c r="AC1827">
        <f>ROUND((ES1827),2)</f>
        <v>577.88</v>
      </c>
      <c r="AD1827">
        <f t="shared" si="1516"/>
        <v>0</v>
      </c>
      <c r="AE1827">
        <f t="shared" si="1517"/>
        <v>0</v>
      </c>
      <c r="AF1827">
        <f t="shared" si="1518"/>
        <v>0</v>
      </c>
      <c r="AG1827">
        <f t="shared" si="1494"/>
        <v>0</v>
      </c>
      <c r="AH1827">
        <f t="shared" si="1519"/>
        <v>0</v>
      </c>
      <c r="AI1827">
        <f t="shared" si="1520"/>
        <v>0</v>
      </c>
      <c r="AJ1827">
        <f t="shared" si="1497"/>
        <v>0</v>
      </c>
      <c r="AK1827">
        <v>577.88000000000011</v>
      </c>
      <c r="AL1827">
        <v>577.88000000000011</v>
      </c>
      <c r="AM1827">
        <v>0</v>
      </c>
      <c r="AN1827">
        <v>0</v>
      </c>
      <c r="AO1827">
        <v>0</v>
      </c>
      <c r="AP1827">
        <v>0</v>
      </c>
      <c r="AQ1827">
        <v>0</v>
      </c>
      <c r="AR1827">
        <v>0</v>
      </c>
      <c r="AS1827">
        <v>0</v>
      </c>
      <c r="AT1827">
        <v>0</v>
      </c>
      <c r="AU1827">
        <v>0</v>
      </c>
      <c r="AV1827">
        <v>1</v>
      </c>
      <c r="AW1827">
        <v>1</v>
      </c>
      <c r="AZ1827">
        <v>1</v>
      </c>
      <c r="BA1827">
        <v>1</v>
      </c>
      <c r="BB1827">
        <v>1</v>
      </c>
      <c r="BC1827">
        <v>7.56</v>
      </c>
      <c r="BD1827" t="s">
        <v>3</v>
      </c>
      <c r="BE1827" t="s">
        <v>3</v>
      </c>
      <c r="BF1827" t="s">
        <v>3</v>
      </c>
      <c r="BG1827" t="s">
        <v>3</v>
      </c>
      <c r="BH1827">
        <v>3</v>
      </c>
      <c r="BI1827">
        <v>1</v>
      </c>
      <c r="BJ1827" t="s">
        <v>504</v>
      </c>
      <c r="BM1827">
        <v>500003</v>
      </c>
      <c r="BN1827">
        <v>0</v>
      </c>
      <c r="BO1827" t="s">
        <v>3</v>
      </c>
      <c r="BP1827">
        <v>0</v>
      </c>
      <c r="BQ1827">
        <v>13</v>
      </c>
      <c r="BR1827">
        <v>0</v>
      </c>
      <c r="BS1827">
        <v>1</v>
      </c>
      <c r="BT1827">
        <v>1</v>
      </c>
      <c r="BU1827">
        <v>1</v>
      </c>
      <c r="BV1827">
        <v>1</v>
      </c>
      <c r="BW1827">
        <v>1</v>
      </c>
      <c r="BX1827">
        <v>1</v>
      </c>
      <c r="BY1827" t="s">
        <v>3</v>
      </c>
      <c r="BZ1827">
        <v>0</v>
      </c>
      <c r="CA1827">
        <v>0</v>
      </c>
      <c r="CB1827" t="s">
        <v>3</v>
      </c>
      <c r="CE1827">
        <v>0</v>
      </c>
      <c r="CF1827">
        <v>0</v>
      </c>
      <c r="CG1827">
        <v>0</v>
      </c>
      <c r="CH1827">
        <v>141</v>
      </c>
      <c r="CI1827">
        <v>1</v>
      </c>
      <c r="CJ1827">
        <v>0</v>
      </c>
      <c r="CK1827">
        <v>0</v>
      </c>
      <c r="CL1827">
        <v>0</v>
      </c>
      <c r="CM1827">
        <v>0</v>
      </c>
      <c r="CN1827" t="s">
        <v>3</v>
      </c>
      <c r="CO1827">
        <v>0</v>
      </c>
      <c r="CP1827">
        <f t="shared" si="1498"/>
        <v>0</v>
      </c>
      <c r="CQ1827">
        <f t="shared" si="1499"/>
        <v>4368.7727999999997</v>
      </c>
      <c r="CR1827">
        <f t="shared" si="1500"/>
        <v>0</v>
      </c>
      <c r="CS1827">
        <f t="shared" si="1501"/>
        <v>0</v>
      </c>
      <c r="CT1827">
        <f t="shared" si="1502"/>
        <v>0</v>
      </c>
      <c r="CU1827">
        <f t="shared" si="1503"/>
        <v>0</v>
      </c>
      <c r="CV1827">
        <f t="shared" si="1504"/>
        <v>0</v>
      </c>
      <c r="CW1827">
        <f t="shared" si="1505"/>
        <v>0</v>
      </c>
      <c r="CX1827">
        <f t="shared" si="1506"/>
        <v>0</v>
      </c>
      <c r="CY1827">
        <f>(S1827+R1827)*(BZ1827/100)</f>
        <v>0</v>
      </c>
      <c r="CZ1827">
        <f>(S1827+R1827)*(CA1827/100)</f>
        <v>0</v>
      </c>
      <c r="DC1827" t="s">
        <v>3</v>
      </c>
      <c r="DD1827" t="s">
        <v>3</v>
      </c>
      <c r="DE1827" t="s">
        <v>3</v>
      </c>
      <c r="DF1827" t="s">
        <v>3</v>
      </c>
      <c r="DG1827" t="s">
        <v>3</v>
      </c>
      <c r="DH1827" t="s">
        <v>3</v>
      </c>
      <c r="DI1827" t="s">
        <v>3</v>
      </c>
      <c r="DJ1827" t="s">
        <v>3</v>
      </c>
      <c r="DK1827" t="s">
        <v>3</v>
      </c>
      <c r="DL1827" t="s">
        <v>3</v>
      </c>
      <c r="DM1827" t="s">
        <v>3</v>
      </c>
      <c r="DN1827">
        <v>0</v>
      </c>
      <c r="DO1827">
        <v>0</v>
      </c>
      <c r="DP1827">
        <v>1</v>
      </c>
      <c r="DQ1827">
        <v>1</v>
      </c>
      <c r="DU1827">
        <v>1007</v>
      </c>
      <c r="DV1827" t="s">
        <v>40</v>
      </c>
      <c r="DW1827" t="s">
        <v>40</v>
      </c>
      <c r="DX1827">
        <v>1</v>
      </c>
      <c r="DZ1827" t="s">
        <v>3</v>
      </c>
      <c r="EA1827" t="s">
        <v>3</v>
      </c>
      <c r="EB1827" t="s">
        <v>3</v>
      </c>
      <c r="EC1827" t="s">
        <v>3</v>
      </c>
      <c r="EE1827">
        <v>54329104</v>
      </c>
      <c r="EF1827">
        <v>13</v>
      </c>
      <c r="EG1827" t="s">
        <v>42</v>
      </c>
      <c r="EH1827">
        <v>0</v>
      </c>
      <c r="EI1827" t="s">
        <v>3</v>
      </c>
      <c r="EJ1827">
        <v>1</v>
      </c>
      <c r="EK1827">
        <v>500003</v>
      </c>
      <c r="EL1827" t="s">
        <v>43</v>
      </c>
      <c r="EM1827" t="s">
        <v>44</v>
      </c>
      <c r="EO1827" t="s">
        <v>3</v>
      </c>
      <c r="EQ1827">
        <v>0</v>
      </c>
      <c r="ER1827">
        <v>4178.62</v>
      </c>
      <c r="ES1827">
        <v>577.88000000000011</v>
      </c>
      <c r="ET1827">
        <v>0</v>
      </c>
      <c r="EU1827">
        <v>0</v>
      </c>
      <c r="EV1827">
        <v>0</v>
      </c>
      <c r="EW1827">
        <v>0</v>
      </c>
      <c r="EX1827">
        <v>0</v>
      </c>
      <c r="EZ1827">
        <v>5</v>
      </c>
      <c r="FC1827">
        <v>0</v>
      </c>
      <c r="FD1827">
        <v>18</v>
      </c>
      <c r="FF1827">
        <v>4178.62</v>
      </c>
      <c r="FQ1827">
        <v>0</v>
      </c>
      <c r="FR1827">
        <f t="shared" si="1507"/>
        <v>0</v>
      </c>
      <c r="FS1827">
        <v>0</v>
      </c>
      <c r="FX1827">
        <v>0</v>
      </c>
      <c r="FY1827">
        <v>0</v>
      </c>
      <c r="GA1827" t="s">
        <v>505</v>
      </c>
      <c r="GD1827">
        <v>1</v>
      </c>
      <c r="GF1827">
        <v>-1690895291</v>
      </c>
      <c r="GG1827">
        <v>2</v>
      </c>
      <c r="GH1827">
        <v>3</v>
      </c>
      <c r="GI1827">
        <v>5</v>
      </c>
      <c r="GJ1827">
        <v>0</v>
      </c>
      <c r="GK1827">
        <v>0</v>
      </c>
      <c r="GL1827">
        <f t="shared" si="1508"/>
        <v>0</v>
      </c>
      <c r="GM1827">
        <f t="shared" si="1509"/>
        <v>0</v>
      </c>
      <c r="GN1827">
        <f t="shared" si="1510"/>
        <v>0</v>
      </c>
      <c r="GO1827">
        <f t="shared" si="1511"/>
        <v>0</v>
      </c>
      <c r="GP1827">
        <f t="shared" si="1512"/>
        <v>0</v>
      </c>
      <c r="GR1827">
        <v>1</v>
      </c>
      <c r="GS1827">
        <v>1</v>
      </c>
      <c r="GT1827">
        <v>0</v>
      </c>
      <c r="GU1827" t="s">
        <v>3</v>
      </c>
      <c r="GV1827">
        <f t="shared" si="1521"/>
        <v>0</v>
      </c>
      <c r="GW1827">
        <v>1</v>
      </c>
      <c r="GX1827">
        <f t="shared" si="1514"/>
        <v>0</v>
      </c>
      <c r="HA1827">
        <v>0</v>
      </c>
      <c r="HB1827">
        <v>0</v>
      </c>
      <c r="HC1827">
        <f t="shared" si="1515"/>
        <v>0</v>
      </c>
      <c r="HE1827" t="s">
        <v>35</v>
      </c>
      <c r="HF1827" t="s">
        <v>36</v>
      </c>
      <c r="HM1827" t="s">
        <v>199</v>
      </c>
      <c r="HN1827" t="s">
        <v>3</v>
      </c>
      <c r="HO1827" t="s">
        <v>3</v>
      </c>
      <c r="HP1827" t="s">
        <v>3</v>
      </c>
      <c r="HQ1827" t="s">
        <v>3</v>
      </c>
      <c r="IK1827">
        <v>0</v>
      </c>
    </row>
    <row r="1828" spans="1:255" x14ac:dyDescent="0.2">
      <c r="A1828" s="2">
        <v>17</v>
      </c>
      <c r="B1828" s="2">
        <v>1</v>
      </c>
      <c r="C1828" s="2">
        <f>ROW(SmtRes!A1552)</f>
        <v>1552</v>
      </c>
      <c r="D1828" s="2">
        <f>ROW(EtalonRes!A1589)</f>
        <v>1589</v>
      </c>
      <c r="E1828" s="2" t="s">
        <v>795</v>
      </c>
      <c r="F1828" s="2" t="s">
        <v>399</v>
      </c>
      <c r="G1828" s="2" t="s">
        <v>400</v>
      </c>
      <c r="H1828" s="2" t="s">
        <v>401</v>
      </c>
      <c r="I1828" s="2">
        <v>0</v>
      </c>
      <c r="J1828" s="2">
        <v>0</v>
      </c>
      <c r="K1828" s="2">
        <v>0</v>
      </c>
      <c r="L1828" s="2">
        <v>3.4000000000000002E-2</v>
      </c>
      <c r="M1828" s="2">
        <v>0</v>
      </c>
      <c r="N1828" s="2">
        <f t="shared" si="1478"/>
        <v>3.4000000000000002E-2</v>
      </c>
      <c r="O1828" s="2">
        <f t="shared" si="1479"/>
        <v>0</v>
      </c>
      <c r="P1828" s="2">
        <f t="shared" si="1480"/>
        <v>0</v>
      </c>
      <c r="Q1828" s="2">
        <f t="shared" si="1481"/>
        <v>0</v>
      </c>
      <c r="R1828" s="2">
        <f t="shared" si="1482"/>
        <v>0</v>
      </c>
      <c r="S1828" s="2">
        <f t="shared" si="1483"/>
        <v>0</v>
      </c>
      <c r="T1828" s="2">
        <f t="shared" si="1484"/>
        <v>0</v>
      </c>
      <c r="U1828" s="2">
        <f t="shared" si="1485"/>
        <v>0</v>
      </c>
      <c r="V1828" s="2">
        <f t="shared" si="1486"/>
        <v>0</v>
      </c>
      <c r="W1828" s="2">
        <f t="shared" si="1487"/>
        <v>0</v>
      </c>
      <c r="X1828" s="2">
        <f t="shared" si="1488"/>
        <v>0</v>
      </c>
      <c r="Y1828" s="2">
        <f t="shared" si="1489"/>
        <v>0</v>
      </c>
      <c r="Z1828" s="2"/>
      <c r="AA1828" s="2">
        <v>69726971</v>
      </c>
      <c r="AB1828" s="2">
        <f t="shared" si="1490"/>
        <v>323.89999999999998</v>
      </c>
      <c r="AC1828" s="2">
        <f>ROUND((ES1828+(SUM(SmtRes!BC1545:'SmtRes'!BC1552)+SUM(EtalonRes!AL1581:'EtalonRes'!AL1589))),2)</f>
        <v>0</v>
      </c>
      <c r="AD1828" s="2">
        <f t="shared" si="1516"/>
        <v>26.42</v>
      </c>
      <c r="AE1828" s="2">
        <f t="shared" si="1517"/>
        <v>0.41</v>
      </c>
      <c r="AF1828" s="2">
        <f t="shared" si="1518"/>
        <v>297.48</v>
      </c>
      <c r="AG1828" s="2">
        <f t="shared" si="1494"/>
        <v>0</v>
      </c>
      <c r="AH1828" s="2">
        <f t="shared" si="1519"/>
        <v>26.97</v>
      </c>
      <c r="AI1828" s="2">
        <f t="shared" si="1520"/>
        <v>0.03</v>
      </c>
      <c r="AJ1828" s="2">
        <f t="shared" si="1497"/>
        <v>0</v>
      </c>
      <c r="AK1828" s="2">
        <v>456.91</v>
      </c>
      <c r="AL1828" s="2">
        <v>133.01</v>
      </c>
      <c r="AM1828" s="2">
        <v>26.42</v>
      </c>
      <c r="AN1828" s="2">
        <v>0.41</v>
      </c>
      <c r="AO1828" s="2">
        <v>297.48</v>
      </c>
      <c r="AP1828" s="2">
        <v>0</v>
      </c>
      <c r="AQ1828" s="2">
        <v>26.97</v>
      </c>
      <c r="AR1828" s="2">
        <v>0.03</v>
      </c>
      <c r="AS1828" s="2">
        <v>0</v>
      </c>
      <c r="AT1828" s="2">
        <v>123</v>
      </c>
      <c r="AU1828" s="2">
        <v>75</v>
      </c>
      <c r="AV1828" s="2">
        <v>1</v>
      </c>
      <c r="AW1828" s="2">
        <v>1</v>
      </c>
      <c r="AX1828" s="2"/>
      <c r="AY1828" s="2"/>
      <c r="AZ1828" s="2">
        <v>1</v>
      </c>
      <c r="BA1828" s="2">
        <v>1</v>
      </c>
      <c r="BB1828" s="2">
        <v>1</v>
      </c>
      <c r="BC1828" s="2">
        <v>1</v>
      </c>
      <c r="BD1828" s="2" t="s">
        <v>3</v>
      </c>
      <c r="BE1828" s="2" t="s">
        <v>3</v>
      </c>
      <c r="BF1828" s="2" t="s">
        <v>3</v>
      </c>
      <c r="BG1828" s="2" t="s">
        <v>3</v>
      </c>
      <c r="BH1828" s="2">
        <v>0</v>
      </c>
      <c r="BI1828" s="2">
        <v>1</v>
      </c>
      <c r="BJ1828" s="2" t="s">
        <v>402</v>
      </c>
      <c r="BK1828" s="2"/>
      <c r="BL1828" s="2"/>
      <c r="BM1828" s="2">
        <v>11001</v>
      </c>
      <c r="BN1828" s="2">
        <v>0</v>
      </c>
      <c r="BO1828" s="2" t="s">
        <v>3</v>
      </c>
      <c r="BP1828" s="2">
        <v>0</v>
      </c>
      <c r="BQ1828" s="2">
        <v>2</v>
      </c>
      <c r="BR1828" s="2">
        <v>0</v>
      </c>
      <c r="BS1828" s="2">
        <v>1</v>
      </c>
      <c r="BT1828" s="2">
        <v>1</v>
      </c>
      <c r="BU1828" s="2">
        <v>1</v>
      </c>
      <c r="BV1828" s="2">
        <v>1</v>
      </c>
      <c r="BW1828" s="2">
        <v>1</v>
      </c>
      <c r="BX1828" s="2">
        <v>1</v>
      </c>
      <c r="BY1828" s="2" t="s">
        <v>3</v>
      </c>
      <c r="BZ1828" s="2">
        <v>123</v>
      </c>
      <c r="CA1828" s="2">
        <v>75</v>
      </c>
      <c r="CB1828" s="2" t="s">
        <v>3</v>
      </c>
      <c r="CC1828" s="2"/>
      <c r="CD1828" s="2"/>
      <c r="CE1828" s="2">
        <v>0</v>
      </c>
      <c r="CF1828" s="2">
        <v>0</v>
      </c>
      <c r="CG1828" s="2">
        <v>0</v>
      </c>
      <c r="CH1828" s="2">
        <v>142</v>
      </c>
      <c r="CI1828" s="2">
        <v>0</v>
      </c>
      <c r="CJ1828" s="2">
        <v>0</v>
      </c>
      <c r="CK1828" s="2">
        <v>0</v>
      </c>
      <c r="CL1828" s="2">
        <v>0</v>
      </c>
      <c r="CM1828" s="2">
        <v>0</v>
      </c>
      <c r="CN1828" s="2" t="s">
        <v>3</v>
      </c>
      <c r="CO1828" s="2">
        <v>0</v>
      </c>
      <c r="CP1828" s="2">
        <f t="shared" si="1498"/>
        <v>0</v>
      </c>
      <c r="CQ1828" s="2">
        <f t="shared" si="1499"/>
        <v>0</v>
      </c>
      <c r="CR1828" s="2">
        <f t="shared" si="1500"/>
        <v>26.42</v>
      </c>
      <c r="CS1828" s="2">
        <f t="shared" si="1501"/>
        <v>0.41</v>
      </c>
      <c r="CT1828" s="2">
        <f t="shared" si="1502"/>
        <v>297.48</v>
      </c>
      <c r="CU1828" s="2">
        <f t="shared" si="1503"/>
        <v>0</v>
      </c>
      <c r="CV1828" s="2">
        <f t="shared" si="1504"/>
        <v>26.97</v>
      </c>
      <c r="CW1828" s="2">
        <f t="shared" si="1505"/>
        <v>0.03</v>
      </c>
      <c r="CX1828" s="2">
        <f t="shared" si="1506"/>
        <v>0</v>
      </c>
      <c r="CY1828" s="2">
        <f>(((S1828+R1828)*AT1828)/100)</f>
        <v>0</v>
      </c>
      <c r="CZ1828" s="2">
        <f>(((S1828+R1828)*AU1828)/100)</f>
        <v>0</v>
      </c>
      <c r="DA1828" s="2"/>
      <c r="DB1828" s="2"/>
      <c r="DC1828" s="2" t="s">
        <v>3</v>
      </c>
      <c r="DD1828" s="2" t="s">
        <v>3</v>
      </c>
      <c r="DE1828" s="2" t="s">
        <v>3</v>
      </c>
      <c r="DF1828" s="2" t="s">
        <v>3</v>
      </c>
      <c r="DG1828" s="2" t="s">
        <v>3</v>
      </c>
      <c r="DH1828" s="2" t="s">
        <v>3</v>
      </c>
      <c r="DI1828" s="2" t="s">
        <v>3</v>
      </c>
      <c r="DJ1828" s="2" t="s">
        <v>3</v>
      </c>
      <c r="DK1828" s="2" t="s">
        <v>3</v>
      </c>
      <c r="DL1828" s="2" t="s">
        <v>3</v>
      </c>
      <c r="DM1828" s="2" t="s">
        <v>3</v>
      </c>
      <c r="DN1828" s="2">
        <v>0</v>
      </c>
      <c r="DO1828" s="2">
        <v>0</v>
      </c>
      <c r="DP1828" s="2">
        <v>1</v>
      </c>
      <c r="DQ1828" s="2">
        <v>1</v>
      </c>
      <c r="DR1828" s="2"/>
      <c r="DS1828" s="2"/>
      <c r="DT1828" s="2"/>
      <c r="DU1828" s="2">
        <v>1005</v>
      </c>
      <c r="DV1828" s="2" t="s">
        <v>401</v>
      </c>
      <c r="DW1828" s="2" t="s">
        <v>401</v>
      </c>
      <c r="DX1828" s="2">
        <v>100</v>
      </c>
      <c r="DY1828" s="2"/>
      <c r="DZ1828" s="2" t="s">
        <v>3</v>
      </c>
      <c r="EA1828" s="2" t="s">
        <v>3</v>
      </c>
      <c r="EB1828" s="2" t="s">
        <v>3</v>
      </c>
      <c r="EC1828" s="2" t="s">
        <v>3</v>
      </c>
      <c r="ED1828" s="2"/>
      <c r="EE1828" s="2">
        <v>54328965</v>
      </c>
      <c r="EF1828" s="2">
        <v>2</v>
      </c>
      <c r="EG1828" s="2" t="s">
        <v>21</v>
      </c>
      <c r="EH1828" s="2">
        <v>0</v>
      </c>
      <c r="EI1828" s="2" t="s">
        <v>3</v>
      </c>
      <c r="EJ1828" s="2">
        <v>1</v>
      </c>
      <c r="EK1828" s="2">
        <v>11001</v>
      </c>
      <c r="EL1828" s="2" t="s">
        <v>22</v>
      </c>
      <c r="EM1828" s="2" t="s">
        <v>23</v>
      </c>
      <c r="EN1828" s="2"/>
      <c r="EO1828" s="2" t="s">
        <v>3</v>
      </c>
      <c r="EP1828" s="2"/>
      <c r="EQ1828" s="2">
        <v>1441792</v>
      </c>
      <c r="ER1828" s="2">
        <v>456.91</v>
      </c>
      <c r="ES1828" s="2">
        <v>133.01</v>
      </c>
      <c r="ET1828" s="2">
        <v>26.42</v>
      </c>
      <c r="EU1828" s="2">
        <v>0.41</v>
      </c>
      <c r="EV1828" s="2">
        <v>297.48</v>
      </c>
      <c r="EW1828" s="2">
        <v>26.97</v>
      </c>
      <c r="EX1828" s="2">
        <v>0.03</v>
      </c>
      <c r="EY1828" s="2">
        <v>1</v>
      </c>
      <c r="EZ1828" s="2"/>
      <c r="FA1828" s="2"/>
      <c r="FB1828" s="2"/>
      <c r="FC1828" s="2"/>
      <c r="FD1828" s="2"/>
      <c r="FE1828" s="2"/>
      <c r="FF1828" s="2"/>
      <c r="FG1828" s="2"/>
      <c r="FH1828" s="2"/>
      <c r="FI1828" s="2"/>
      <c r="FJ1828" s="2"/>
      <c r="FK1828" s="2"/>
      <c r="FL1828" s="2"/>
      <c r="FM1828" s="2"/>
      <c r="FN1828" s="2"/>
      <c r="FO1828" s="2"/>
      <c r="FP1828" s="2"/>
      <c r="FQ1828" s="2">
        <v>0</v>
      </c>
      <c r="FR1828" s="2">
        <f t="shared" si="1507"/>
        <v>0</v>
      </c>
      <c r="FS1828" s="2">
        <v>0</v>
      </c>
      <c r="FT1828" s="2"/>
      <c r="FU1828" s="2"/>
      <c r="FV1828" s="2"/>
      <c r="FW1828" s="2"/>
      <c r="FX1828" s="2">
        <v>123</v>
      </c>
      <c r="FY1828" s="2">
        <v>75</v>
      </c>
      <c r="FZ1828" s="2"/>
      <c r="GA1828" s="2" t="s">
        <v>3</v>
      </c>
      <c r="GB1828" s="2"/>
      <c r="GC1828" s="2"/>
      <c r="GD1828" s="2">
        <v>1</v>
      </c>
      <c r="GE1828" s="2"/>
      <c r="GF1828" s="2">
        <v>-74619032</v>
      </c>
      <c r="GG1828" s="2">
        <v>2</v>
      </c>
      <c r="GH1828" s="2">
        <v>1</v>
      </c>
      <c r="GI1828" s="2">
        <v>-2</v>
      </c>
      <c r="GJ1828" s="2">
        <v>0</v>
      </c>
      <c r="GK1828" s="2">
        <v>0</v>
      </c>
      <c r="GL1828" s="2">
        <f t="shared" si="1508"/>
        <v>0</v>
      </c>
      <c r="GM1828" s="2">
        <f t="shared" si="1509"/>
        <v>0</v>
      </c>
      <c r="GN1828" s="2">
        <f t="shared" si="1510"/>
        <v>0</v>
      </c>
      <c r="GO1828" s="2">
        <f t="shared" si="1511"/>
        <v>0</v>
      </c>
      <c r="GP1828" s="2">
        <f t="shared" si="1512"/>
        <v>0</v>
      </c>
      <c r="GQ1828" s="2"/>
      <c r="GR1828" s="2">
        <v>0</v>
      </c>
      <c r="GS1828" s="2">
        <v>3</v>
      </c>
      <c r="GT1828" s="2">
        <v>0</v>
      </c>
      <c r="GU1828" s="2" t="s">
        <v>3</v>
      </c>
      <c r="GV1828" s="2">
        <f t="shared" si="1521"/>
        <v>0</v>
      </c>
      <c r="GW1828" s="2">
        <v>1</v>
      </c>
      <c r="GX1828" s="2">
        <f t="shared" si="1514"/>
        <v>0</v>
      </c>
      <c r="GY1828" s="2"/>
      <c r="GZ1828" s="2"/>
      <c r="HA1828" s="2">
        <v>0</v>
      </c>
      <c r="HB1828" s="2">
        <v>0</v>
      </c>
      <c r="HC1828" s="2">
        <f t="shared" si="1515"/>
        <v>0</v>
      </c>
      <c r="HD1828" s="2"/>
      <c r="HE1828" s="2" t="s">
        <v>3</v>
      </c>
      <c r="HF1828" s="2" t="s">
        <v>3</v>
      </c>
      <c r="HG1828" s="2"/>
      <c r="HH1828" s="2"/>
      <c r="HI1828" s="2"/>
      <c r="HJ1828" s="2"/>
      <c r="HK1828" s="2"/>
      <c r="HL1828" s="2"/>
      <c r="HM1828" s="2" t="s">
        <v>3</v>
      </c>
      <c r="HN1828" s="2" t="s">
        <v>24</v>
      </c>
      <c r="HO1828" s="2" t="s">
        <v>25</v>
      </c>
      <c r="HP1828" s="2" t="s">
        <v>22</v>
      </c>
      <c r="HQ1828" s="2" t="s">
        <v>22</v>
      </c>
      <c r="HR1828" s="2"/>
      <c r="HS1828" s="2"/>
      <c r="HT1828" s="2"/>
      <c r="HU1828" s="2"/>
      <c r="HV1828" s="2"/>
      <c r="HW1828" s="2"/>
      <c r="HX1828" s="2"/>
      <c r="HY1828" s="2"/>
      <c r="HZ1828" s="2"/>
      <c r="IA1828" s="2"/>
      <c r="IB1828" s="2"/>
      <c r="IC1828" s="2"/>
      <c r="ID1828" s="2"/>
      <c r="IE1828" s="2"/>
      <c r="IF1828" s="2"/>
      <c r="IG1828" s="2"/>
      <c r="IH1828" s="2"/>
      <c r="II1828" s="2"/>
      <c r="IJ1828" s="2"/>
      <c r="IK1828" s="2">
        <v>0</v>
      </c>
      <c r="IL1828" s="2"/>
      <c r="IM1828" s="2"/>
      <c r="IN1828" s="2"/>
      <c r="IO1828" s="2"/>
      <c r="IP1828" s="2"/>
      <c r="IQ1828" s="2"/>
      <c r="IR1828" s="2"/>
      <c r="IS1828" s="2"/>
      <c r="IT1828" s="2"/>
      <c r="IU1828" s="2"/>
    </row>
    <row r="1829" spans="1:255" x14ac:dyDescent="0.2">
      <c r="A1829">
        <v>17</v>
      </c>
      <c r="B1829">
        <v>1</v>
      </c>
      <c r="C1829">
        <f>ROW(SmtRes!A1560)</f>
        <v>1560</v>
      </c>
      <c r="D1829">
        <f>ROW(EtalonRes!A1598)</f>
        <v>1598</v>
      </c>
      <c r="E1829" t="s">
        <v>795</v>
      </c>
      <c r="F1829" t="s">
        <v>399</v>
      </c>
      <c r="G1829" t="s">
        <v>400</v>
      </c>
      <c r="H1829" t="s">
        <v>401</v>
      </c>
      <c r="I1829">
        <v>0</v>
      </c>
      <c r="J1829">
        <v>0</v>
      </c>
      <c r="K1829">
        <v>0</v>
      </c>
      <c r="L1829">
        <v>3.4000000000000002E-2</v>
      </c>
      <c r="M1829">
        <v>0</v>
      </c>
      <c r="N1829">
        <f t="shared" si="1478"/>
        <v>3.4000000000000002E-2</v>
      </c>
      <c r="O1829">
        <f t="shared" si="1479"/>
        <v>0</v>
      </c>
      <c r="P1829">
        <f t="shared" si="1480"/>
        <v>0</v>
      </c>
      <c r="Q1829">
        <f t="shared" si="1481"/>
        <v>0</v>
      </c>
      <c r="R1829">
        <f t="shared" si="1482"/>
        <v>0</v>
      </c>
      <c r="S1829">
        <f t="shared" si="1483"/>
        <v>0</v>
      </c>
      <c r="T1829">
        <f t="shared" si="1484"/>
        <v>0</v>
      </c>
      <c r="U1829">
        <f t="shared" si="1485"/>
        <v>0</v>
      </c>
      <c r="V1829">
        <f t="shared" si="1486"/>
        <v>0</v>
      </c>
      <c r="W1829">
        <f t="shared" si="1487"/>
        <v>0</v>
      </c>
      <c r="X1829">
        <f t="shared" si="1488"/>
        <v>0</v>
      </c>
      <c r="Y1829">
        <f t="shared" si="1489"/>
        <v>0</v>
      </c>
      <c r="AA1829">
        <v>69726884</v>
      </c>
      <c r="AB1829">
        <f t="shared" si="1490"/>
        <v>323.89999999999998</v>
      </c>
      <c r="AC1829">
        <f>ROUND((ES1829+(SUM(SmtRes!BC1553:'SmtRes'!BC1560)+SUM(EtalonRes!AL1590:'EtalonRes'!AL1598))),2)</f>
        <v>0</v>
      </c>
      <c r="AD1829">
        <f t="shared" si="1516"/>
        <v>26.42</v>
      </c>
      <c r="AE1829">
        <f t="shared" si="1517"/>
        <v>0.41</v>
      </c>
      <c r="AF1829">
        <f t="shared" si="1518"/>
        <v>297.48</v>
      </c>
      <c r="AG1829">
        <f t="shared" si="1494"/>
        <v>0</v>
      </c>
      <c r="AH1829">
        <f t="shared" si="1519"/>
        <v>26.97</v>
      </c>
      <c r="AI1829">
        <f t="shared" si="1520"/>
        <v>0.03</v>
      </c>
      <c r="AJ1829">
        <f t="shared" si="1497"/>
        <v>0</v>
      </c>
      <c r="AK1829">
        <v>456.91</v>
      </c>
      <c r="AL1829">
        <v>133.01</v>
      </c>
      <c r="AM1829">
        <v>26.42</v>
      </c>
      <c r="AN1829">
        <v>0.41</v>
      </c>
      <c r="AO1829">
        <v>297.48</v>
      </c>
      <c r="AP1829">
        <v>0</v>
      </c>
      <c r="AQ1829">
        <v>26.97</v>
      </c>
      <c r="AR1829">
        <v>0.03</v>
      </c>
      <c r="AS1829">
        <v>0</v>
      </c>
      <c r="AT1829">
        <v>117</v>
      </c>
      <c r="AU1829">
        <v>64</v>
      </c>
      <c r="AV1829">
        <v>1</v>
      </c>
      <c r="AW1829">
        <v>1</v>
      </c>
      <c r="AZ1829">
        <v>1</v>
      </c>
      <c r="BA1829">
        <v>25.36</v>
      </c>
      <c r="BB1829">
        <v>7.84</v>
      </c>
      <c r="BC1829">
        <v>7.56</v>
      </c>
      <c r="BD1829" t="s">
        <v>3</v>
      </c>
      <c r="BE1829" t="s">
        <v>3</v>
      </c>
      <c r="BF1829" t="s">
        <v>3</v>
      </c>
      <c r="BG1829" t="s">
        <v>3</v>
      </c>
      <c r="BH1829">
        <v>0</v>
      </c>
      <c r="BI1829">
        <v>1</v>
      </c>
      <c r="BJ1829" t="s">
        <v>402</v>
      </c>
      <c r="BM1829">
        <v>11001</v>
      </c>
      <c r="BN1829">
        <v>0</v>
      </c>
      <c r="BO1829" t="s">
        <v>399</v>
      </c>
      <c r="BP1829">
        <v>1</v>
      </c>
      <c r="BQ1829">
        <v>2</v>
      </c>
      <c r="BR1829">
        <v>0</v>
      </c>
      <c r="BS1829">
        <v>19.8</v>
      </c>
      <c r="BT1829">
        <v>1</v>
      </c>
      <c r="BU1829">
        <v>1</v>
      </c>
      <c r="BV1829">
        <v>1</v>
      </c>
      <c r="BW1829">
        <v>1</v>
      </c>
      <c r="BX1829">
        <v>1</v>
      </c>
      <c r="BY1829" t="s">
        <v>3</v>
      </c>
      <c r="BZ1829">
        <v>117</v>
      </c>
      <c r="CA1829">
        <v>64</v>
      </c>
      <c r="CB1829" t="s">
        <v>3</v>
      </c>
      <c r="CE1829">
        <v>0</v>
      </c>
      <c r="CF1829">
        <v>0</v>
      </c>
      <c r="CG1829">
        <v>0</v>
      </c>
      <c r="CH1829">
        <v>142</v>
      </c>
      <c r="CI1829">
        <v>0</v>
      </c>
      <c r="CJ1829">
        <v>0</v>
      </c>
      <c r="CK1829">
        <v>0</v>
      </c>
      <c r="CL1829">
        <v>0</v>
      </c>
      <c r="CM1829">
        <v>0</v>
      </c>
      <c r="CN1829" t="s">
        <v>3</v>
      </c>
      <c r="CO1829">
        <v>0</v>
      </c>
      <c r="CP1829">
        <f t="shared" si="1498"/>
        <v>0</v>
      </c>
      <c r="CQ1829">
        <f t="shared" si="1499"/>
        <v>0</v>
      </c>
      <c r="CR1829">
        <f t="shared" si="1500"/>
        <v>207.1328</v>
      </c>
      <c r="CS1829">
        <f t="shared" si="1501"/>
        <v>8.1180000000000003</v>
      </c>
      <c r="CT1829">
        <f t="shared" si="1502"/>
        <v>7544.0928000000004</v>
      </c>
      <c r="CU1829">
        <f t="shared" si="1503"/>
        <v>0</v>
      </c>
      <c r="CV1829">
        <f t="shared" si="1504"/>
        <v>26.97</v>
      </c>
      <c r="CW1829">
        <f t="shared" si="1505"/>
        <v>0.03</v>
      </c>
      <c r="CX1829">
        <f t="shared" si="1506"/>
        <v>0</v>
      </c>
      <c r="CY1829">
        <f>(S1829+R1829)*(BZ1829/100)</f>
        <v>0</v>
      </c>
      <c r="CZ1829">
        <f>(S1829+R1829)*(CA1829/100)</f>
        <v>0</v>
      </c>
      <c r="DC1829" t="s">
        <v>3</v>
      </c>
      <c r="DD1829" t="s">
        <v>3</v>
      </c>
      <c r="DE1829" t="s">
        <v>3</v>
      </c>
      <c r="DF1829" t="s">
        <v>3</v>
      </c>
      <c r="DG1829" t="s">
        <v>3</v>
      </c>
      <c r="DH1829" t="s">
        <v>3</v>
      </c>
      <c r="DI1829" t="s">
        <v>3</v>
      </c>
      <c r="DJ1829" t="s">
        <v>3</v>
      </c>
      <c r="DK1829" t="s">
        <v>3</v>
      </c>
      <c r="DL1829" t="s">
        <v>3</v>
      </c>
      <c r="DM1829" t="s">
        <v>3</v>
      </c>
      <c r="DN1829">
        <v>123</v>
      </c>
      <c r="DO1829">
        <v>75</v>
      </c>
      <c r="DP1829">
        <v>1</v>
      </c>
      <c r="DQ1829">
        <v>1</v>
      </c>
      <c r="DU1829">
        <v>1005</v>
      </c>
      <c r="DV1829" t="s">
        <v>401</v>
      </c>
      <c r="DW1829" t="s">
        <v>401</v>
      </c>
      <c r="DX1829">
        <v>100</v>
      </c>
      <c r="DZ1829" t="s">
        <v>3</v>
      </c>
      <c r="EA1829" t="s">
        <v>3</v>
      </c>
      <c r="EB1829" t="s">
        <v>3</v>
      </c>
      <c r="EC1829" t="s">
        <v>3</v>
      </c>
      <c r="EE1829">
        <v>54328965</v>
      </c>
      <c r="EF1829">
        <v>2</v>
      </c>
      <c r="EG1829" t="s">
        <v>21</v>
      </c>
      <c r="EH1829">
        <v>0</v>
      </c>
      <c r="EI1829" t="s">
        <v>3</v>
      </c>
      <c r="EJ1829">
        <v>1</v>
      </c>
      <c r="EK1829">
        <v>11001</v>
      </c>
      <c r="EL1829" t="s">
        <v>22</v>
      </c>
      <c r="EM1829" t="s">
        <v>23</v>
      </c>
      <c r="EO1829" t="s">
        <v>3</v>
      </c>
      <c r="EQ1829">
        <v>1441792</v>
      </c>
      <c r="ER1829">
        <v>456.91</v>
      </c>
      <c r="ES1829">
        <v>133.01</v>
      </c>
      <c r="ET1829">
        <v>26.42</v>
      </c>
      <c r="EU1829">
        <v>0.41</v>
      </c>
      <c r="EV1829">
        <v>297.48</v>
      </c>
      <c r="EW1829">
        <v>26.97</v>
      </c>
      <c r="EX1829">
        <v>0.03</v>
      </c>
      <c r="EY1829">
        <v>1</v>
      </c>
      <c r="FQ1829">
        <v>0</v>
      </c>
      <c r="FR1829">
        <f t="shared" si="1507"/>
        <v>0</v>
      </c>
      <c r="FS1829">
        <v>0</v>
      </c>
      <c r="FX1829">
        <v>123</v>
      </c>
      <c r="FY1829">
        <v>75</v>
      </c>
      <c r="GA1829" t="s">
        <v>3</v>
      </c>
      <c r="GD1829">
        <v>1</v>
      </c>
      <c r="GF1829">
        <v>-74619032</v>
      </c>
      <c r="GG1829">
        <v>2</v>
      </c>
      <c r="GH1829">
        <v>1</v>
      </c>
      <c r="GI1829">
        <v>2</v>
      </c>
      <c r="GJ1829">
        <v>0</v>
      </c>
      <c r="GK1829">
        <v>0</v>
      </c>
      <c r="GL1829">
        <f t="shared" si="1508"/>
        <v>0</v>
      </c>
      <c r="GM1829">
        <f t="shared" si="1509"/>
        <v>0</v>
      </c>
      <c r="GN1829">
        <f t="shared" si="1510"/>
        <v>0</v>
      </c>
      <c r="GO1829">
        <f t="shared" si="1511"/>
        <v>0</v>
      </c>
      <c r="GP1829">
        <f t="shared" si="1512"/>
        <v>0</v>
      </c>
      <c r="GR1829">
        <v>0</v>
      </c>
      <c r="GS1829">
        <v>0</v>
      </c>
      <c r="GT1829">
        <v>0</v>
      </c>
      <c r="GU1829" t="s">
        <v>3</v>
      </c>
      <c r="GV1829">
        <f t="shared" si="1521"/>
        <v>0</v>
      </c>
      <c r="GW1829">
        <v>1015.2</v>
      </c>
      <c r="GX1829">
        <f t="shared" si="1514"/>
        <v>0</v>
      </c>
      <c r="HA1829">
        <v>0</v>
      </c>
      <c r="HB1829">
        <v>0</v>
      </c>
      <c r="HC1829">
        <f t="shared" si="1515"/>
        <v>0</v>
      </c>
      <c r="HE1829" t="s">
        <v>3</v>
      </c>
      <c r="HF1829" t="s">
        <v>3</v>
      </c>
      <c r="HM1829" t="s">
        <v>3</v>
      </c>
      <c r="HN1829" t="s">
        <v>24</v>
      </c>
      <c r="HO1829" t="s">
        <v>25</v>
      </c>
      <c r="HP1829" t="s">
        <v>22</v>
      </c>
      <c r="HQ1829" t="s">
        <v>22</v>
      </c>
      <c r="IK1829">
        <v>0</v>
      </c>
    </row>
    <row r="1830" spans="1:255" x14ac:dyDescent="0.2">
      <c r="A1830" s="2">
        <v>18</v>
      </c>
      <c r="B1830" s="2">
        <v>1</v>
      </c>
      <c r="C1830" s="2">
        <v>1552</v>
      </c>
      <c r="D1830" s="2"/>
      <c r="E1830" s="2" t="s">
        <v>796</v>
      </c>
      <c r="F1830" s="2" t="s">
        <v>404</v>
      </c>
      <c r="G1830" s="2" t="s">
        <v>405</v>
      </c>
      <c r="H1830" s="2" t="s">
        <v>78</v>
      </c>
      <c r="I1830" s="2">
        <f>I1828*J1830</f>
        <v>0</v>
      </c>
      <c r="J1830" s="2">
        <v>0.02</v>
      </c>
      <c r="K1830" s="2">
        <v>0.02</v>
      </c>
      <c r="L1830" s="2">
        <v>6.8000000000000005E-4</v>
      </c>
      <c r="M1830" s="2">
        <v>0</v>
      </c>
      <c r="N1830" s="2">
        <f t="shared" si="1478"/>
        <v>6.9999999999999999E-4</v>
      </c>
      <c r="O1830" s="2">
        <f t="shared" si="1479"/>
        <v>0</v>
      </c>
      <c r="P1830" s="2">
        <f t="shared" si="1480"/>
        <v>0</v>
      </c>
      <c r="Q1830" s="2">
        <f t="shared" si="1481"/>
        <v>0</v>
      </c>
      <c r="R1830" s="2">
        <f t="shared" si="1482"/>
        <v>0</v>
      </c>
      <c r="S1830" s="2">
        <f t="shared" si="1483"/>
        <v>0</v>
      </c>
      <c r="T1830" s="2">
        <f t="shared" si="1484"/>
        <v>0</v>
      </c>
      <c r="U1830" s="2">
        <f t="shared" si="1485"/>
        <v>0</v>
      </c>
      <c r="V1830" s="2">
        <f t="shared" si="1486"/>
        <v>0</v>
      </c>
      <c r="W1830" s="2">
        <f t="shared" si="1487"/>
        <v>0</v>
      </c>
      <c r="X1830" s="2">
        <f t="shared" si="1488"/>
        <v>0</v>
      </c>
      <c r="Y1830" s="2">
        <f t="shared" si="1489"/>
        <v>0</v>
      </c>
      <c r="Z1830" s="2"/>
      <c r="AA1830" s="2">
        <v>69726971</v>
      </c>
      <c r="AB1830" s="2">
        <f t="shared" si="1490"/>
        <v>11956.78</v>
      </c>
      <c r="AC1830" s="2">
        <f>ROUND((ES1830),2)</f>
        <v>11956.78</v>
      </c>
      <c r="AD1830" s="2">
        <f t="shared" si="1516"/>
        <v>0</v>
      </c>
      <c r="AE1830" s="2">
        <f t="shared" si="1517"/>
        <v>0</v>
      </c>
      <c r="AF1830" s="2">
        <f t="shared" si="1518"/>
        <v>0</v>
      </c>
      <c r="AG1830" s="2">
        <f t="shared" si="1494"/>
        <v>0</v>
      </c>
      <c r="AH1830" s="2">
        <f t="shared" si="1519"/>
        <v>0</v>
      </c>
      <c r="AI1830" s="2">
        <f t="shared" si="1520"/>
        <v>0</v>
      </c>
      <c r="AJ1830" s="2">
        <f t="shared" si="1497"/>
        <v>48.06</v>
      </c>
      <c r="AK1830" s="2">
        <v>11956.78</v>
      </c>
      <c r="AL1830" s="2">
        <v>11956.78</v>
      </c>
      <c r="AM1830" s="2">
        <v>0</v>
      </c>
      <c r="AN1830" s="2">
        <v>0</v>
      </c>
      <c r="AO1830" s="2">
        <v>0</v>
      </c>
      <c r="AP1830" s="2">
        <v>0</v>
      </c>
      <c r="AQ1830" s="2">
        <v>0</v>
      </c>
      <c r="AR1830" s="2">
        <v>0</v>
      </c>
      <c r="AS1830" s="2">
        <v>48.06</v>
      </c>
      <c r="AT1830" s="2">
        <v>0</v>
      </c>
      <c r="AU1830" s="2">
        <v>0</v>
      </c>
      <c r="AV1830" s="2">
        <v>1</v>
      </c>
      <c r="AW1830" s="2">
        <v>1</v>
      </c>
      <c r="AX1830" s="2"/>
      <c r="AY1830" s="2"/>
      <c r="AZ1830" s="2">
        <v>1</v>
      </c>
      <c r="BA1830" s="2">
        <v>1</v>
      </c>
      <c r="BB1830" s="2">
        <v>1</v>
      </c>
      <c r="BC1830" s="2">
        <v>1</v>
      </c>
      <c r="BD1830" s="2" t="s">
        <v>3</v>
      </c>
      <c r="BE1830" s="2" t="s">
        <v>3</v>
      </c>
      <c r="BF1830" s="2" t="s">
        <v>3</v>
      </c>
      <c r="BG1830" s="2" t="s">
        <v>3</v>
      </c>
      <c r="BH1830" s="2">
        <v>3</v>
      </c>
      <c r="BI1830" s="2">
        <v>1</v>
      </c>
      <c r="BJ1830" s="2" t="s">
        <v>406</v>
      </c>
      <c r="BK1830" s="2"/>
      <c r="BL1830" s="2"/>
      <c r="BM1830" s="2">
        <v>500001</v>
      </c>
      <c r="BN1830" s="2">
        <v>0</v>
      </c>
      <c r="BO1830" s="2" t="s">
        <v>3</v>
      </c>
      <c r="BP1830" s="2">
        <v>0</v>
      </c>
      <c r="BQ1830" s="2">
        <v>8</v>
      </c>
      <c r="BR1830" s="2">
        <v>0</v>
      </c>
      <c r="BS1830" s="2">
        <v>1</v>
      </c>
      <c r="BT1830" s="2">
        <v>1</v>
      </c>
      <c r="BU1830" s="2">
        <v>1</v>
      </c>
      <c r="BV1830" s="2">
        <v>1</v>
      </c>
      <c r="BW1830" s="2">
        <v>1</v>
      </c>
      <c r="BX1830" s="2">
        <v>1</v>
      </c>
      <c r="BY1830" s="2" t="s">
        <v>3</v>
      </c>
      <c r="BZ1830" s="2">
        <v>0</v>
      </c>
      <c r="CA1830" s="2">
        <v>0</v>
      </c>
      <c r="CB1830" s="2" t="s">
        <v>3</v>
      </c>
      <c r="CC1830" s="2"/>
      <c r="CD1830" s="2"/>
      <c r="CE1830" s="2">
        <v>0</v>
      </c>
      <c r="CF1830" s="2">
        <v>0</v>
      </c>
      <c r="CG1830" s="2">
        <v>0</v>
      </c>
      <c r="CH1830" s="2">
        <v>142</v>
      </c>
      <c r="CI1830" s="2">
        <v>1</v>
      </c>
      <c r="CJ1830" s="2">
        <v>0</v>
      </c>
      <c r="CK1830" s="2">
        <v>0</v>
      </c>
      <c r="CL1830" s="2">
        <v>0</v>
      </c>
      <c r="CM1830" s="2">
        <v>0</v>
      </c>
      <c r="CN1830" s="2" t="s">
        <v>3</v>
      </c>
      <c r="CO1830" s="2">
        <v>0</v>
      </c>
      <c r="CP1830" s="2">
        <f t="shared" si="1498"/>
        <v>0</v>
      </c>
      <c r="CQ1830" s="2">
        <f t="shared" si="1499"/>
        <v>11956.78</v>
      </c>
      <c r="CR1830" s="2">
        <f t="shared" si="1500"/>
        <v>0</v>
      </c>
      <c r="CS1830" s="2">
        <f t="shared" si="1501"/>
        <v>0</v>
      </c>
      <c r="CT1830" s="2">
        <f t="shared" si="1502"/>
        <v>0</v>
      </c>
      <c r="CU1830" s="2">
        <f t="shared" si="1503"/>
        <v>0</v>
      </c>
      <c r="CV1830" s="2">
        <f t="shared" si="1504"/>
        <v>0</v>
      </c>
      <c r="CW1830" s="2">
        <f t="shared" si="1505"/>
        <v>0</v>
      </c>
      <c r="CX1830" s="2">
        <f t="shared" si="1506"/>
        <v>48.06</v>
      </c>
      <c r="CY1830" s="2">
        <f>(((S1830+R1830)*AT1830)/100)</f>
        <v>0</v>
      </c>
      <c r="CZ1830" s="2">
        <f>(((S1830+R1830)*AU1830)/100)</f>
        <v>0</v>
      </c>
      <c r="DA1830" s="2"/>
      <c r="DB1830" s="2"/>
      <c r="DC1830" s="2" t="s">
        <v>3</v>
      </c>
      <c r="DD1830" s="2" t="s">
        <v>3</v>
      </c>
      <c r="DE1830" s="2" t="s">
        <v>3</v>
      </c>
      <c r="DF1830" s="2" t="s">
        <v>3</v>
      </c>
      <c r="DG1830" s="2" t="s">
        <v>3</v>
      </c>
      <c r="DH1830" s="2" t="s">
        <v>3</v>
      </c>
      <c r="DI1830" s="2" t="s">
        <v>3</v>
      </c>
      <c r="DJ1830" s="2" t="s">
        <v>3</v>
      </c>
      <c r="DK1830" s="2" t="s">
        <v>3</v>
      </c>
      <c r="DL1830" s="2" t="s">
        <v>3</v>
      </c>
      <c r="DM1830" s="2" t="s">
        <v>3</v>
      </c>
      <c r="DN1830" s="2">
        <v>0</v>
      </c>
      <c r="DO1830" s="2">
        <v>0</v>
      </c>
      <c r="DP1830" s="2">
        <v>1</v>
      </c>
      <c r="DQ1830" s="2">
        <v>1</v>
      </c>
      <c r="DR1830" s="2"/>
      <c r="DS1830" s="2"/>
      <c r="DT1830" s="2"/>
      <c r="DU1830" s="2">
        <v>1009</v>
      </c>
      <c r="DV1830" s="2" t="s">
        <v>78</v>
      </c>
      <c r="DW1830" s="2" t="s">
        <v>78</v>
      </c>
      <c r="DX1830" s="2">
        <v>1000</v>
      </c>
      <c r="DY1830" s="2"/>
      <c r="DZ1830" s="2" t="s">
        <v>3</v>
      </c>
      <c r="EA1830" s="2" t="s">
        <v>3</v>
      </c>
      <c r="EB1830" s="2" t="s">
        <v>3</v>
      </c>
      <c r="EC1830" s="2" t="s">
        <v>3</v>
      </c>
      <c r="ED1830" s="2"/>
      <c r="EE1830" s="2">
        <v>54328897</v>
      </c>
      <c r="EF1830" s="2">
        <v>8</v>
      </c>
      <c r="EG1830" s="2" t="s">
        <v>31</v>
      </c>
      <c r="EH1830" s="2">
        <v>0</v>
      </c>
      <c r="EI1830" s="2" t="s">
        <v>3</v>
      </c>
      <c r="EJ1830" s="2">
        <v>1</v>
      </c>
      <c r="EK1830" s="2">
        <v>500001</v>
      </c>
      <c r="EL1830" s="2" t="s">
        <v>32</v>
      </c>
      <c r="EM1830" s="2" t="s">
        <v>33</v>
      </c>
      <c r="EN1830" s="2"/>
      <c r="EO1830" s="2" t="s">
        <v>3</v>
      </c>
      <c r="EP1830" s="2"/>
      <c r="EQ1830" s="2">
        <v>0</v>
      </c>
      <c r="ER1830" s="2">
        <v>11956.78</v>
      </c>
      <c r="ES1830" s="2">
        <v>11956.78</v>
      </c>
      <c r="ET1830" s="2">
        <v>0</v>
      </c>
      <c r="EU1830" s="2">
        <v>0</v>
      </c>
      <c r="EV1830" s="2">
        <v>0</v>
      </c>
      <c r="EW1830" s="2">
        <v>0</v>
      </c>
      <c r="EX1830" s="2">
        <v>0</v>
      </c>
      <c r="EY1830" s="2"/>
      <c r="EZ1830" s="2"/>
      <c r="FA1830" s="2"/>
      <c r="FB1830" s="2"/>
      <c r="FC1830" s="2"/>
      <c r="FD1830" s="2"/>
      <c r="FE1830" s="2"/>
      <c r="FF1830" s="2"/>
      <c r="FG1830" s="2"/>
      <c r="FH1830" s="2"/>
      <c r="FI1830" s="2"/>
      <c r="FJ1830" s="2"/>
      <c r="FK1830" s="2"/>
      <c r="FL1830" s="2"/>
      <c r="FM1830" s="2"/>
      <c r="FN1830" s="2"/>
      <c r="FO1830" s="2"/>
      <c r="FP1830" s="2"/>
      <c r="FQ1830" s="2">
        <v>0</v>
      </c>
      <c r="FR1830" s="2">
        <f t="shared" si="1507"/>
        <v>0</v>
      </c>
      <c r="FS1830" s="2">
        <v>0</v>
      </c>
      <c r="FT1830" s="2"/>
      <c r="FU1830" s="2"/>
      <c r="FV1830" s="2"/>
      <c r="FW1830" s="2"/>
      <c r="FX1830" s="2">
        <v>0</v>
      </c>
      <c r="FY1830" s="2">
        <v>0</v>
      </c>
      <c r="FZ1830" s="2"/>
      <c r="GA1830" s="2" t="s">
        <v>3</v>
      </c>
      <c r="GB1830" s="2"/>
      <c r="GC1830" s="2"/>
      <c r="GD1830" s="2">
        <v>1</v>
      </c>
      <c r="GE1830" s="2"/>
      <c r="GF1830" s="2">
        <v>718622069</v>
      </c>
      <c r="GG1830" s="2">
        <v>2</v>
      </c>
      <c r="GH1830" s="2">
        <v>1</v>
      </c>
      <c r="GI1830" s="2">
        <v>-2</v>
      </c>
      <c r="GJ1830" s="2">
        <v>0</v>
      </c>
      <c r="GK1830" s="2">
        <v>0</v>
      </c>
      <c r="GL1830" s="2">
        <f t="shared" si="1508"/>
        <v>0</v>
      </c>
      <c r="GM1830" s="2">
        <f t="shared" si="1509"/>
        <v>0</v>
      </c>
      <c r="GN1830" s="2">
        <f t="shared" si="1510"/>
        <v>0</v>
      </c>
      <c r="GO1830" s="2">
        <f t="shared" si="1511"/>
        <v>0</v>
      </c>
      <c r="GP1830" s="2">
        <f t="shared" si="1512"/>
        <v>0</v>
      </c>
      <c r="GQ1830" s="2"/>
      <c r="GR1830" s="2">
        <v>0</v>
      </c>
      <c r="GS1830" s="2">
        <v>3</v>
      </c>
      <c r="GT1830" s="2">
        <v>0</v>
      </c>
      <c r="GU1830" s="2" t="s">
        <v>3</v>
      </c>
      <c r="GV1830" s="2">
        <f t="shared" si="1521"/>
        <v>0</v>
      </c>
      <c r="GW1830" s="2">
        <v>1</v>
      </c>
      <c r="GX1830" s="2">
        <f t="shared" si="1514"/>
        <v>0</v>
      </c>
      <c r="GY1830" s="2"/>
      <c r="GZ1830" s="2"/>
      <c r="HA1830" s="2">
        <v>0</v>
      </c>
      <c r="HB1830" s="2">
        <v>0</v>
      </c>
      <c r="HC1830" s="2">
        <f t="shared" si="1515"/>
        <v>0</v>
      </c>
      <c r="HD1830" s="2"/>
      <c r="HE1830" s="2" t="s">
        <v>3</v>
      </c>
      <c r="HF1830" s="2" t="s">
        <v>3</v>
      </c>
      <c r="HG1830" s="2"/>
      <c r="HH1830" s="2"/>
      <c r="HI1830" s="2"/>
      <c r="HJ1830" s="2"/>
      <c r="HK1830" s="2"/>
      <c r="HL1830" s="2"/>
      <c r="HM1830" s="2" t="s">
        <v>3</v>
      </c>
      <c r="HN1830" s="2" t="s">
        <v>3</v>
      </c>
      <c r="HO1830" s="2" t="s">
        <v>3</v>
      </c>
      <c r="HP1830" s="2" t="s">
        <v>3</v>
      </c>
      <c r="HQ1830" s="2" t="s">
        <v>3</v>
      </c>
      <c r="HR1830" s="2"/>
      <c r="HS1830" s="2"/>
      <c r="HT1830" s="2"/>
      <c r="HU1830" s="2"/>
      <c r="HV1830" s="2"/>
      <c r="HW1830" s="2"/>
      <c r="HX1830" s="2"/>
      <c r="HY1830" s="2"/>
      <c r="HZ1830" s="2"/>
      <c r="IA1830" s="2"/>
      <c r="IB1830" s="2"/>
      <c r="IC1830" s="2"/>
      <c r="ID1830" s="2"/>
      <c r="IE1830" s="2"/>
      <c r="IF1830" s="2"/>
      <c r="IG1830" s="2"/>
      <c r="IH1830" s="2"/>
      <c r="II1830" s="2"/>
      <c r="IJ1830" s="2"/>
      <c r="IK1830" s="2">
        <v>0</v>
      </c>
      <c r="IL1830" s="2"/>
      <c r="IM1830" s="2"/>
      <c r="IN1830" s="2"/>
      <c r="IO1830" s="2"/>
      <c r="IP1830" s="2"/>
      <c r="IQ1830" s="2"/>
      <c r="IR1830" s="2"/>
      <c r="IS1830" s="2"/>
      <c r="IT1830" s="2"/>
      <c r="IU1830" s="2"/>
    </row>
    <row r="1831" spans="1:255" x14ac:dyDescent="0.2">
      <c r="A1831">
        <v>18</v>
      </c>
      <c r="B1831">
        <v>1</v>
      </c>
      <c r="C1831">
        <v>1560</v>
      </c>
      <c r="E1831" t="s">
        <v>796</v>
      </c>
      <c r="F1831" t="s">
        <v>404</v>
      </c>
      <c r="G1831" t="s">
        <v>405</v>
      </c>
      <c r="H1831" t="s">
        <v>78</v>
      </c>
      <c r="I1831">
        <f>I1829*J1831</f>
        <v>0</v>
      </c>
      <c r="J1831">
        <v>0.02</v>
      </c>
      <c r="K1831">
        <v>0.02</v>
      </c>
      <c r="L1831">
        <v>6.8000000000000005E-4</v>
      </c>
      <c r="M1831">
        <v>0</v>
      </c>
      <c r="N1831">
        <f t="shared" si="1478"/>
        <v>6.9999999999999999E-4</v>
      </c>
      <c r="O1831">
        <f t="shared" si="1479"/>
        <v>0</v>
      </c>
      <c r="P1831">
        <f t="shared" si="1480"/>
        <v>0</v>
      </c>
      <c r="Q1831">
        <f t="shared" si="1481"/>
        <v>0</v>
      </c>
      <c r="R1831">
        <f t="shared" si="1482"/>
        <v>0</v>
      </c>
      <c r="S1831">
        <f t="shared" si="1483"/>
        <v>0</v>
      </c>
      <c r="T1831">
        <f t="shared" si="1484"/>
        <v>0</v>
      </c>
      <c r="U1831">
        <f t="shared" si="1485"/>
        <v>0</v>
      </c>
      <c r="V1831">
        <f t="shared" si="1486"/>
        <v>0</v>
      </c>
      <c r="W1831">
        <f t="shared" si="1487"/>
        <v>0</v>
      </c>
      <c r="X1831">
        <f t="shared" si="1488"/>
        <v>0</v>
      </c>
      <c r="Y1831">
        <f t="shared" si="1489"/>
        <v>0</v>
      </c>
      <c r="AA1831">
        <v>69726884</v>
      </c>
      <c r="AB1831">
        <f t="shared" si="1490"/>
        <v>22328.89</v>
      </c>
      <c r="AC1831">
        <f>ROUND((ES1831),2)</f>
        <v>22328.89</v>
      </c>
      <c r="AD1831">
        <f t="shared" si="1516"/>
        <v>0</v>
      </c>
      <c r="AE1831">
        <f t="shared" si="1517"/>
        <v>0</v>
      </c>
      <c r="AF1831">
        <f t="shared" si="1518"/>
        <v>0</v>
      </c>
      <c r="AG1831">
        <f t="shared" si="1494"/>
        <v>0</v>
      </c>
      <c r="AH1831">
        <f t="shared" si="1519"/>
        <v>0</v>
      </c>
      <c r="AI1831">
        <f t="shared" si="1520"/>
        <v>0</v>
      </c>
      <c r="AJ1831">
        <f t="shared" si="1497"/>
        <v>48.06</v>
      </c>
      <c r="AK1831">
        <v>22328.89</v>
      </c>
      <c r="AL1831">
        <v>22328.89</v>
      </c>
      <c r="AM1831">
        <v>0</v>
      </c>
      <c r="AN1831">
        <v>0</v>
      </c>
      <c r="AO1831">
        <v>0</v>
      </c>
      <c r="AP1831">
        <v>0</v>
      </c>
      <c r="AQ1831">
        <v>0</v>
      </c>
      <c r="AR1831">
        <v>0</v>
      </c>
      <c r="AS1831">
        <v>48.06</v>
      </c>
      <c r="AT1831">
        <v>0</v>
      </c>
      <c r="AU1831">
        <v>0</v>
      </c>
      <c r="AV1831">
        <v>1</v>
      </c>
      <c r="AW1831">
        <v>1</v>
      </c>
      <c r="AZ1831">
        <v>1</v>
      </c>
      <c r="BA1831">
        <v>1</v>
      </c>
      <c r="BB1831">
        <v>1</v>
      </c>
      <c r="BC1831">
        <v>7.56</v>
      </c>
      <c r="BD1831" t="s">
        <v>3</v>
      </c>
      <c r="BE1831" t="s">
        <v>3</v>
      </c>
      <c r="BF1831" t="s">
        <v>3</v>
      </c>
      <c r="BG1831" t="s">
        <v>3</v>
      </c>
      <c r="BH1831">
        <v>3</v>
      </c>
      <c r="BI1831">
        <v>1</v>
      </c>
      <c r="BJ1831" t="s">
        <v>406</v>
      </c>
      <c r="BM1831">
        <v>500001</v>
      </c>
      <c r="BN1831">
        <v>0</v>
      </c>
      <c r="BO1831" t="s">
        <v>3</v>
      </c>
      <c r="BP1831">
        <v>0</v>
      </c>
      <c r="BQ1831">
        <v>8</v>
      </c>
      <c r="BR1831">
        <v>0</v>
      </c>
      <c r="BS1831">
        <v>1</v>
      </c>
      <c r="BT1831">
        <v>1</v>
      </c>
      <c r="BU1831">
        <v>1</v>
      </c>
      <c r="BV1831">
        <v>1</v>
      </c>
      <c r="BW1831">
        <v>1</v>
      </c>
      <c r="BX1831">
        <v>1</v>
      </c>
      <c r="BY1831" t="s">
        <v>3</v>
      </c>
      <c r="BZ1831">
        <v>0</v>
      </c>
      <c r="CA1831">
        <v>0</v>
      </c>
      <c r="CB1831" t="s">
        <v>3</v>
      </c>
      <c r="CE1831">
        <v>0</v>
      </c>
      <c r="CF1831">
        <v>0</v>
      </c>
      <c r="CG1831">
        <v>0</v>
      </c>
      <c r="CH1831">
        <v>142</v>
      </c>
      <c r="CI1831">
        <v>1</v>
      </c>
      <c r="CJ1831">
        <v>0</v>
      </c>
      <c r="CK1831">
        <v>0</v>
      </c>
      <c r="CL1831">
        <v>0</v>
      </c>
      <c r="CM1831">
        <v>0</v>
      </c>
      <c r="CN1831" t="s">
        <v>3</v>
      </c>
      <c r="CO1831">
        <v>0</v>
      </c>
      <c r="CP1831">
        <f t="shared" si="1498"/>
        <v>0</v>
      </c>
      <c r="CQ1831">
        <f t="shared" si="1499"/>
        <v>168806.40839999999</v>
      </c>
      <c r="CR1831">
        <f t="shared" si="1500"/>
        <v>0</v>
      </c>
      <c r="CS1831">
        <f t="shared" si="1501"/>
        <v>0</v>
      </c>
      <c r="CT1831">
        <f t="shared" si="1502"/>
        <v>0</v>
      </c>
      <c r="CU1831">
        <f t="shared" si="1503"/>
        <v>0</v>
      </c>
      <c r="CV1831">
        <f t="shared" si="1504"/>
        <v>0</v>
      </c>
      <c r="CW1831">
        <f t="shared" si="1505"/>
        <v>0</v>
      </c>
      <c r="CX1831">
        <f t="shared" si="1506"/>
        <v>48.06</v>
      </c>
      <c r="CY1831">
        <f>(S1831+R1831)*(BZ1831/100)</f>
        <v>0</v>
      </c>
      <c r="CZ1831">
        <f>(S1831+R1831)*(CA1831/100)</f>
        <v>0</v>
      </c>
      <c r="DC1831" t="s">
        <v>3</v>
      </c>
      <c r="DD1831" t="s">
        <v>3</v>
      </c>
      <c r="DE1831" t="s">
        <v>3</v>
      </c>
      <c r="DF1831" t="s">
        <v>3</v>
      </c>
      <c r="DG1831" t="s">
        <v>3</v>
      </c>
      <c r="DH1831" t="s">
        <v>3</v>
      </c>
      <c r="DI1831" t="s">
        <v>3</v>
      </c>
      <c r="DJ1831" t="s">
        <v>3</v>
      </c>
      <c r="DK1831" t="s">
        <v>3</v>
      </c>
      <c r="DL1831" t="s">
        <v>3</v>
      </c>
      <c r="DM1831" t="s">
        <v>3</v>
      </c>
      <c r="DN1831">
        <v>0</v>
      </c>
      <c r="DO1831">
        <v>0</v>
      </c>
      <c r="DP1831">
        <v>1</v>
      </c>
      <c r="DQ1831">
        <v>1</v>
      </c>
      <c r="DU1831">
        <v>1009</v>
      </c>
      <c r="DV1831" t="s">
        <v>78</v>
      </c>
      <c r="DW1831" t="s">
        <v>78</v>
      </c>
      <c r="DX1831">
        <v>1000</v>
      </c>
      <c r="DZ1831" t="s">
        <v>3</v>
      </c>
      <c r="EA1831" t="s">
        <v>3</v>
      </c>
      <c r="EB1831" t="s">
        <v>3</v>
      </c>
      <c r="EC1831" t="s">
        <v>3</v>
      </c>
      <c r="EE1831">
        <v>54328897</v>
      </c>
      <c r="EF1831">
        <v>8</v>
      </c>
      <c r="EG1831" t="s">
        <v>31</v>
      </c>
      <c r="EH1831">
        <v>0</v>
      </c>
      <c r="EI1831" t="s">
        <v>3</v>
      </c>
      <c r="EJ1831">
        <v>1</v>
      </c>
      <c r="EK1831">
        <v>500001</v>
      </c>
      <c r="EL1831" t="s">
        <v>32</v>
      </c>
      <c r="EM1831" t="s">
        <v>33</v>
      </c>
      <c r="EO1831" t="s">
        <v>3</v>
      </c>
      <c r="EQ1831">
        <v>0</v>
      </c>
      <c r="ER1831">
        <v>22328.89</v>
      </c>
      <c r="ES1831">
        <v>22328.89</v>
      </c>
      <c r="ET1831">
        <v>0</v>
      </c>
      <c r="EU1831">
        <v>0</v>
      </c>
      <c r="EV1831">
        <v>0</v>
      </c>
      <c r="EW1831">
        <v>0</v>
      </c>
      <c r="EX1831">
        <v>0</v>
      </c>
      <c r="EZ1831">
        <v>5</v>
      </c>
      <c r="FC1831">
        <v>0</v>
      </c>
      <c r="FD1831">
        <v>18</v>
      </c>
      <c r="FF1831">
        <v>161460</v>
      </c>
      <c r="FQ1831">
        <v>0</v>
      </c>
      <c r="FR1831">
        <f t="shared" si="1507"/>
        <v>0</v>
      </c>
      <c r="FS1831">
        <v>0</v>
      </c>
      <c r="FX1831">
        <v>0</v>
      </c>
      <c r="FY1831">
        <v>0</v>
      </c>
      <c r="GA1831" t="s">
        <v>407</v>
      </c>
      <c r="GD1831">
        <v>1</v>
      </c>
      <c r="GF1831">
        <v>718622069</v>
      </c>
      <c r="GG1831">
        <v>2</v>
      </c>
      <c r="GH1831">
        <v>3</v>
      </c>
      <c r="GI1831">
        <v>5</v>
      </c>
      <c r="GJ1831">
        <v>0</v>
      </c>
      <c r="GK1831">
        <v>0</v>
      </c>
      <c r="GL1831">
        <f t="shared" si="1508"/>
        <v>0</v>
      </c>
      <c r="GM1831">
        <f t="shared" si="1509"/>
        <v>0</v>
      </c>
      <c r="GN1831">
        <f t="shared" si="1510"/>
        <v>0</v>
      </c>
      <c r="GO1831">
        <f t="shared" si="1511"/>
        <v>0</v>
      </c>
      <c r="GP1831">
        <f t="shared" si="1512"/>
        <v>0</v>
      </c>
      <c r="GR1831">
        <v>1</v>
      </c>
      <c r="GS1831">
        <v>1</v>
      </c>
      <c r="GT1831">
        <v>0</v>
      </c>
      <c r="GU1831" t="s">
        <v>3</v>
      </c>
      <c r="GV1831">
        <f t="shared" si="1521"/>
        <v>0</v>
      </c>
      <c r="GW1831">
        <v>1</v>
      </c>
      <c r="GX1831">
        <f t="shared" si="1514"/>
        <v>0</v>
      </c>
      <c r="HA1831">
        <v>0</v>
      </c>
      <c r="HB1831">
        <v>0</v>
      </c>
      <c r="HC1831">
        <f t="shared" si="1515"/>
        <v>0</v>
      </c>
      <c r="HE1831" t="s">
        <v>35</v>
      </c>
      <c r="HF1831" t="s">
        <v>36</v>
      </c>
      <c r="HM1831" t="s">
        <v>3</v>
      </c>
      <c r="HN1831" t="s">
        <v>3</v>
      </c>
      <c r="HO1831" t="s">
        <v>3</v>
      </c>
      <c r="HP1831" t="s">
        <v>3</v>
      </c>
      <c r="HQ1831" t="s">
        <v>3</v>
      </c>
      <c r="IK1831">
        <v>0</v>
      </c>
    </row>
    <row r="1832" spans="1:255" x14ac:dyDescent="0.2">
      <c r="A1832" s="2">
        <v>18</v>
      </c>
      <c r="B1832" s="2">
        <v>1</v>
      </c>
      <c r="C1832" s="2">
        <v>1551</v>
      </c>
      <c r="D1832" s="2"/>
      <c r="E1832" s="2" t="s">
        <v>797</v>
      </c>
      <c r="F1832" s="2" t="s">
        <v>66</v>
      </c>
      <c r="G1832" s="2" t="s">
        <v>67</v>
      </c>
      <c r="H1832" s="2" t="s">
        <v>68</v>
      </c>
      <c r="I1832" s="2">
        <f>I1828*J1832</f>
        <v>0</v>
      </c>
      <c r="J1832" s="2">
        <v>0.5</v>
      </c>
      <c r="K1832" s="2">
        <v>0.5</v>
      </c>
      <c r="L1832" s="2">
        <v>1.7000000000000001E-2</v>
      </c>
      <c r="M1832" s="2">
        <v>0</v>
      </c>
      <c r="N1832" s="2">
        <f t="shared" ref="N1832:N1863" si="1522">ROUND(L1832-M1832,4)</f>
        <v>1.7000000000000001E-2</v>
      </c>
      <c r="O1832" s="2">
        <f t="shared" ref="O1832:O1863" si="1523">ROUND(CP1832,0)</f>
        <v>0</v>
      </c>
      <c r="P1832" s="2">
        <f t="shared" ref="P1832:P1863" si="1524">ROUND(CQ1832*I1832,0)</f>
        <v>0</v>
      </c>
      <c r="Q1832" s="2">
        <f t="shared" ref="Q1832:Q1863" si="1525">ROUND(CR1832*I1832,0)</f>
        <v>0</v>
      </c>
      <c r="R1832" s="2">
        <f t="shared" ref="R1832:R1863" si="1526">ROUND(CS1832*I1832,0)</f>
        <v>0</v>
      </c>
      <c r="S1832" s="2">
        <f t="shared" ref="S1832:S1863" si="1527">ROUND(CT1832*I1832,0)</f>
        <v>0</v>
      </c>
      <c r="T1832" s="2">
        <f t="shared" ref="T1832:T1863" si="1528">ROUND(CU1832*I1832,0)</f>
        <v>0</v>
      </c>
      <c r="U1832" s="2">
        <f t="shared" ref="U1832:U1863" si="1529">CV1832*I1832</f>
        <v>0</v>
      </c>
      <c r="V1832" s="2">
        <f t="shared" ref="V1832:V1863" si="1530">CW1832*I1832</f>
        <v>0</v>
      </c>
      <c r="W1832" s="2">
        <f t="shared" ref="W1832:W1863" si="1531">ROUND(CX1832*I1832,0)</f>
        <v>0</v>
      </c>
      <c r="X1832" s="2">
        <f t="shared" ref="X1832:X1863" si="1532">ROUND(CY1832,0)</f>
        <v>0</v>
      </c>
      <c r="Y1832" s="2">
        <f t="shared" ref="Y1832:Y1863" si="1533">ROUND(CZ1832,0)</f>
        <v>0</v>
      </c>
      <c r="Z1832" s="2"/>
      <c r="AA1832" s="2">
        <v>69726971</v>
      </c>
      <c r="AB1832" s="2">
        <f t="shared" ref="AB1832:AB1863" si="1534">ROUND((AC1832+AD1832+AF1832),2)</f>
        <v>1.82</v>
      </c>
      <c r="AC1832" s="2">
        <f>ROUND((ES1832),2)</f>
        <v>1.82</v>
      </c>
      <c r="AD1832" s="2">
        <f t="shared" si="1516"/>
        <v>0</v>
      </c>
      <c r="AE1832" s="2">
        <f t="shared" si="1517"/>
        <v>0</v>
      </c>
      <c r="AF1832" s="2">
        <f t="shared" si="1518"/>
        <v>0</v>
      </c>
      <c r="AG1832" s="2">
        <f t="shared" ref="AG1832:AG1863" si="1535">ROUND((AP1832),2)</f>
        <v>0</v>
      </c>
      <c r="AH1832" s="2">
        <f t="shared" si="1519"/>
        <v>0</v>
      </c>
      <c r="AI1832" s="2">
        <f t="shared" si="1520"/>
        <v>0</v>
      </c>
      <c r="AJ1832" s="2">
        <f t="shared" ref="AJ1832:AJ1863" si="1536">(AS1832)</f>
        <v>0.03</v>
      </c>
      <c r="AK1832" s="2">
        <v>1.82</v>
      </c>
      <c r="AL1832" s="2">
        <v>1.82</v>
      </c>
      <c r="AM1832" s="2">
        <v>0</v>
      </c>
      <c r="AN1832" s="2">
        <v>0</v>
      </c>
      <c r="AO1832" s="2">
        <v>0</v>
      </c>
      <c r="AP1832" s="2">
        <v>0</v>
      </c>
      <c r="AQ1832" s="2">
        <v>0</v>
      </c>
      <c r="AR1832" s="2">
        <v>0</v>
      </c>
      <c r="AS1832" s="2">
        <v>0.03</v>
      </c>
      <c r="AT1832" s="2">
        <v>0</v>
      </c>
      <c r="AU1832" s="2">
        <v>0</v>
      </c>
      <c r="AV1832" s="2">
        <v>1</v>
      </c>
      <c r="AW1832" s="2">
        <v>1</v>
      </c>
      <c r="AX1832" s="2"/>
      <c r="AY1832" s="2"/>
      <c r="AZ1832" s="2">
        <v>1</v>
      </c>
      <c r="BA1832" s="2">
        <v>1</v>
      </c>
      <c r="BB1832" s="2">
        <v>1</v>
      </c>
      <c r="BC1832" s="2">
        <v>1</v>
      </c>
      <c r="BD1832" s="2" t="s">
        <v>3</v>
      </c>
      <c r="BE1832" s="2" t="s">
        <v>3</v>
      </c>
      <c r="BF1832" s="2" t="s">
        <v>3</v>
      </c>
      <c r="BG1832" s="2" t="s">
        <v>3</v>
      </c>
      <c r="BH1832" s="2">
        <v>3</v>
      </c>
      <c r="BI1832" s="2">
        <v>1</v>
      </c>
      <c r="BJ1832" s="2" t="s">
        <v>69</v>
      </c>
      <c r="BK1832" s="2"/>
      <c r="BL1832" s="2"/>
      <c r="BM1832" s="2">
        <v>500001</v>
      </c>
      <c r="BN1832" s="2">
        <v>0</v>
      </c>
      <c r="BO1832" s="2" t="s">
        <v>3</v>
      </c>
      <c r="BP1832" s="2">
        <v>0</v>
      </c>
      <c r="BQ1832" s="2">
        <v>8</v>
      </c>
      <c r="BR1832" s="2">
        <v>0</v>
      </c>
      <c r="BS1832" s="2">
        <v>1</v>
      </c>
      <c r="BT1832" s="2">
        <v>1</v>
      </c>
      <c r="BU1832" s="2">
        <v>1</v>
      </c>
      <c r="BV1832" s="2">
        <v>1</v>
      </c>
      <c r="BW1832" s="2">
        <v>1</v>
      </c>
      <c r="BX1832" s="2">
        <v>1</v>
      </c>
      <c r="BY1832" s="2" t="s">
        <v>3</v>
      </c>
      <c r="BZ1832" s="2">
        <v>0</v>
      </c>
      <c r="CA1832" s="2">
        <v>0</v>
      </c>
      <c r="CB1832" s="2" t="s">
        <v>3</v>
      </c>
      <c r="CC1832" s="2"/>
      <c r="CD1832" s="2"/>
      <c r="CE1832" s="2">
        <v>0</v>
      </c>
      <c r="CF1832" s="2">
        <v>0</v>
      </c>
      <c r="CG1832" s="2">
        <v>0</v>
      </c>
      <c r="CH1832" s="2">
        <v>142</v>
      </c>
      <c r="CI1832" s="2">
        <v>2</v>
      </c>
      <c r="CJ1832" s="2">
        <v>0</v>
      </c>
      <c r="CK1832" s="2">
        <v>0</v>
      </c>
      <c r="CL1832" s="2">
        <v>0</v>
      </c>
      <c r="CM1832" s="2">
        <v>0</v>
      </c>
      <c r="CN1832" s="2" t="s">
        <v>3</v>
      </c>
      <c r="CO1832" s="2">
        <v>0</v>
      </c>
      <c r="CP1832" s="2">
        <f t="shared" ref="CP1832:CP1863" si="1537">(P1832+Q1832+S1832)</f>
        <v>0</v>
      </c>
      <c r="CQ1832" s="2">
        <f t="shared" ref="CQ1832:CQ1863" si="1538">AC1832*BC1832</f>
        <v>1.82</v>
      </c>
      <c r="CR1832" s="2">
        <f t="shared" ref="CR1832:CR1863" si="1539">AD1832*BB1832</f>
        <v>0</v>
      </c>
      <c r="CS1832" s="2">
        <f t="shared" ref="CS1832:CS1863" si="1540">AE1832*BS1832</f>
        <v>0</v>
      </c>
      <c r="CT1832" s="2">
        <f t="shared" ref="CT1832:CT1863" si="1541">AF1832*BA1832</f>
        <v>0</v>
      </c>
      <c r="CU1832" s="2">
        <f t="shared" ref="CU1832:CU1863" si="1542">AG1832</f>
        <v>0</v>
      </c>
      <c r="CV1832" s="2">
        <f t="shared" ref="CV1832:CV1863" si="1543">AH1832</f>
        <v>0</v>
      </c>
      <c r="CW1832" s="2">
        <f t="shared" ref="CW1832:CW1863" si="1544">AI1832</f>
        <v>0</v>
      </c>
      <c r="CX1832" s="2">
        <f t="shared" ref="CX1832:CX1863" si="1545">AJ1832</f>
        <v>0.03</v>
      </c>
      <c r="CY1832" s="2">
        <f>(((S1832+R1832)*AT1832)/100)</f>
        <v>0</v>
      </c>
      <c r="CZ1832" s="2">
        <f>(((S1832+R1832)*AU1832)/100)</f>
        <v>0</v>
      </c>
      <c r="DA1832" s="2"/>
      <c r="DB1832" s="2"/>
      <c r="DC1832" s="2" t="s">
        <v>3</v>
      </c>
      <c r="DD1832" s="2" t="s">
        <v>3</v>
      </c>
      <c r="DE1832" s="2" t="s">
        <v>3</v>
      </c>
      <c r="DF1832" s="2" t="s">
        <v>3</v>
      </c>
      <c r="DG1832" s="2" t="s">
        <v>3</v>
      </c>
      <c r="DH1832" s="2" t="s">
        <v>3</v>
      </c>
      <c r="DI1832" s="2" t="s">
        <v>3</v>
      </c>
      <c r="DJ1832" s="2" t="s">
        <v>3</v>
      </c>
      <c r="DK1832" s="2" t="s">
        <v>3</v>
      </c>
      <c r="DL1832" s="2" t="s">
        <v>3</v>
      </c>
      <c r="DM1832" s="2" t="s">
        <v>3</v>
      </c>
      <c r="DN1832" s="2">
        <v>0</v>
      </c>
      <c r="DO1832" s="2">
        <v>0</v>
      </c>
      <c r="DP1832" s="2">
        <v>1</v>
      </c>
      <c r="DQ1832" s="2">
        <v>1</v>
      </c>
      <c r="DR1832" s="2"/>
      <c r="DS1832" s="2"/>
      <c r="DT1832" s="2"/>
      <c r="DU1832" s="2">
        <v>1009</v>
      </c>
      <c r="DV1832" s="2" t="s">
        <v>68</v>
      </c>
      <c r="DW1832" s="2" t="s">
        <v>68</v>
      </c>
      <c r="DX1832" s="2">
        <v>1</v>
      </c>
      <c r="DY1832" s="2"/>
      <c r="DZ1832" s="2" t="s">
        <v>3</v>
      </c>
      <c r="EA1832" s="2" t="s">
        <v>3</v>
      </c>
      <c r="EB1832" s="2" t="s">
        <v>3</v>
      </c>
      <c r="EC1832" s="2" t="s">
        <v>3</v>
      </c>
      <c r="ED1832" s="2"/>
      <c r="EE1832" s="2">
        <v>54328897</v>
      </c>
      <c r="EF1832" s="2">
        <v>8</v>
      </c>
      <c r="EG1832" s="2" t="s">
        <v>31</v>
      </c>
      <c r="EH1832" s="2">
        <v>0</v>
      </c>
      <c r="EI1832" s="2" t="s">
        <v>3</v>
      </c>
      <c r="EJ1832" s="2">
        <v>1</v>
      </c>
      <c r="EK1832" s="2">
        <v>500001</v>
      </c>
      <c r="EL1832" s="2" t="s">
        <v>32</v>
      </c>
      <c r="EM1832" s="2" t="s">
        <v>33</v>
      </c>
      <c r="EN1832" s="2"/>
      <c r="EO1832" s="2" t="s">
        <v>3</v>
      </c>
      <c r="EP1832" s="2"/>
      <c r="EQ1832" s="2">
        <v>0</v>
      </c>
      <c r="ER1832" s="2">
        <v>1.82</v>
      </c>
      <c r="ES1832" s="2">
        <v>1.82</v>
      </c>
      <c r="ET1832" s="2">
        <v>0</v>
      </c>
      <c r="EU1832" s="2">
        <v>0</v>
      </c>
      <c r="EV1832" s="2">
        <v>0</v>
      </c>
      <c r="EW1832" s="2">
        <v>0</v>
      </c>
      <c r="EX1832" s="2">
        <v>0</v>
      </c>
      <c r="EY1832" s="2"/>
      <c r="EZ1832" s="2"/>
      <c r="FA1832" s="2"/>
      <c r="FB1832" s="2"/>
      <c r="FC1832" s="2"/>
      <c r="FD1832" s="2"/>
      <c r="FE1832" s="2"/>
      <c r="FF1832" s="2"/>
      <c r="FG1832" s="2"/>
      <c r="FH1832" s="2"/>
      <c r="FI1832" s="2"/>
      <c r="FJ1832" s="2"/>
      <c r="FK1832" s="2"/>
      <c r="FL1832" s="2"/>
      <c r="FM1832" s="2"/>
      <c r="FN1832" s="2"/>
      <c r="FO1832" s="2"/>
      <c r="FP1832" s="2"/>
      <c r="FQ1832" s="2">
        <v>0</v>
      </c>
      <c r="FR1832" s="2">
        <f t="shared" ref="FR1832:FR1863" si="1546">ROUND(IF(BI1832=3,GM1832,0),0)</f>
        <v>0</v>
      </c>
      <c r="FS1832" s="2">
        <v>0</v>
      </c>
      <c r="FT1832" s="2"/>
      <c r="FU1832" s="2"/>
      <c r="FV1832" s="2"/>
      <c r="FW1832" s="2"/>
      <c r="FX1832" s="2">
        <v>0</v>
      </c>
      <c r="FY1832" s="2">
        <v>0</v>
      </c>
      <c r="FZ1832" s="2"/>
      <c r="GA1832" s="2" t="s">
        <v>3</v>
      </c>
      <c r="GB1832" s="2"/>
      <c r="GC1832" s="2"/>
      <c r="GD1832" s="2">
        <v>1</v>
      </c>
      <c r="GE1832" s="2"/>
      <c r="GF1832" s="2">
        <v>-386994921</v>
      </c>
      <c r="GG1832" s="2">
        <v>2</v>
      </c>
      <c r="GH1832" s="2">
        <v>1</v>
      </c>
      <c r="GI1832" s="2">
        <v>-2</v>
      </c>
      <c r="GJ1832" s="2">
        <v>0</v>
      </c>
      <c r="GK1832" s="2">
        <v>0</v>
      </c>
      <c r="GL1832" s="2">
        <f t="shared" ref="GL1832:GL1863" si="1547">ROUND(IF(AND(BH1832=3,BI1832=3,FS1832&lt;&gt;0),P1832,0),0)</f>
        <v>0</v>
      </c>
      <c r="GM1832" s="2">
        <f t="shared" ref="GM1832:GM1863" si="1548">ROUND(O1832+X1832+Y1832,0)+GX1832</f>
        <v>0</v>
      </c>
      <c r="GN1832" s="2">
        <f t="shared" ref="GN1832:GN1863" si="1549">IF(OR(BI1832=0,BI1832=1),GM1832-GX1832,0)</f>
        <v>0</v>
      </c>
      <c r="GO1832" s="2">
        <f t="shared" ref="GO1832:GO1863" si="1550">IF(BI1832=2,GM1832-GX1832,0)</f>
        <v>0</v>
      </c>
      <c r="GP1832" s="2">
        <f t="shared" ref="GP1832:GP1863" si="1551">IF(BI1832=4,GM1832-GX1832,0)</f>
        <v>0</v>
      </c>
      <c r="GQ1832" s="2"/>
      <c r="GR1832" s="2">
        <v>0</v>
      </c>
      <c r="GS1832" s="2">
        <v>3</v>
      </c>
      <c r="GT1832" s="2">
        <v>0</v>
      </c>
      <c r="GU1832" s="2" t="s">
        <v>3</v>
      </c>
      <c r="GV1832" s="2">
        <f t="shared" si="1521"/>
        <v>0</v>
      </c>
      <c r="GW1832" s="2">
        <v>1</v>
      </c>
      <c r="GX1832" s="2">
        <f t="shared" ref="GX1832:GX1863" si="1552">ROUND(HC1832*I1832,0)</f>
        <v>0</v>
      </c>
      <c r="GY1832" s="2"/>
      <c r="GZ1832" s="2"/>
      <c r="HA1832" s="2">
        <v>0</v>
      </c>
      <c r="HB1832" s="2">
        <v>0</v>
      </c>
      <c r="HC1832" s="2">
        <f t="shared" ref="HC1832:HC1863" si="1553">GV1832*GW1832</f>
        <v>0</v>
      </c>
      <c r="HD1832" s="2"/>
      <c r="HE1832" s="2" t="s">
        <v>3</v>
      </c>
      <c r="HF1832" s="2" t="s">
        <v>3</v>
      </c>
      <c r="HG1832" s="2"/>
      <c r="HH1832" s="2"/>
      <c r="HI1832" s="2"/>
      <c r="HJ1832" s="2"/>
      <c r="HK1832" s="2"/>
      <c r="HL1832" s="2"/>
      <c r="HM1832" s="2" t="s">
        <v>3</v>
      </c>
      <c r="HN1832" s="2" t="s">
        <v>3</v>
      </c>
      <c r="HO1832" s="2" t="s">
        <v>3</v>
      </c>
      <c r="HP1832" s="2" t="s">
        <v>3</v>
      </c>
      <c r="HQ1832" s="2" t="s">
        <v>3</v>
      </c>
      <c r="HR1832" s="2"/>
      <c r="HS1832" s="2"/>
      <c r="HT1832" s="2"/>
      <c r="HU1832" s="2"/>
      <c r="HV1832" s="2"/>
      <c r="HW1832" s="2"/>
      <c r="HX1832" s="2"/>
      <c r="HY1832" s="2"/>
      <c r="HZ1832" s="2"/>
      <c r="IA1832" s="2"/>
      <c r="IB1832" s="2"/>
      <c r="IC1832" s="2"/>
      <c r="ID1832" s="2"/>
      <c r="IE1832" s="2"/>
      <c r="IF1832" s="2"/>
      <c r="IG1832" s="2"/>
      <c r="IH1832" s="2"/>
      <c r="II1832" s="2"/>
      <c r="IJ1832" s="2"/>
      <c r="IK1832" s="2">
        <v>0</v>
      </c>
      <c r="IL1832" s="2"/>
      <c r="IM1832" s="2"/>
      <c r="IN1832" s="2"/>
      <c r="IO1832" s="2"/>
      <c r="IP1832" s="2"/>
      <c r="IQ1832" s="2"/>
      <c r="IR1832" s="2"/>
      <c r="IS1832" s="2"/>
      <c r="IT1832" s="2"/>
      <c r="IU1832" s="2"/>
    </row>
    <row r="1833" spans="1:255" x14ac:dyDescent="0.2">
      <c r="A1833">
        <v>18</v>
      </c>
      <c r="B1833">
        <v>1</v>
      </c>
      <c r="C1833">
        <v>1559</v>
      </c>
      <c r="E1833" t="s">
        <v>797</v>
      </c>
      <c r="F1833" t="s">
        <v>66</v>
      </c>
      <c r="G1833" t="s">
        <v>67</v>
      </c>
      <c r="H1833" t="s">
        <v>68</v>
      </c>
      <c r="I1833">
        <f>I1829*J1833</f>
        <v>0</v>
      </c>
      <c r="J1833">
        <v>0.5</v>
      </c>
      <c r="K1833">
        <v>0.5</v>
      </c>
      <c r="L1833">
        <v>1.7000000000000001E-2</v>
      </c>
      <c r="M1833">
        <v>0</v>
      </c>
      <c r="N1833">
        <f t="shared" si="1522"/>
        <v>1.7000000000000001E-2</v>
      </c>
      <c r="O1833">
        <f t="shared" si="1523"/>
        <v>0</v>
      </c>
      <c r="P1833">
        <f t="shared" si="1524"/>
        <v>0</v>
      </c>
      <c r="Q1833">
        <f t="shared" si="1525"/>
        <v>0</v>
      </c>
      <c r="R1833">
        <f t="shared" si="1526"/>
        <v>0</v>
      </c>
      <c r="S1833">
        <f t="shared" si="1527"/>
        <v>0</v>
      </c>
      <c r="T1833">
        <f t="shared" si="1528"/>
        <v>0</v>
      </c>
      <c r="U1833">
        <f t="shared" si="1529"/>
        <v>0</v>
      </c>
      <c r="V1833">
        <f t="shared" si="1530"/>
        <v>0</v>
      </c>
      <c r="W1833">
        <f t="shared" si="1531"/>
        <v>0</v>
      </c>
      <c r="X1833">
        <f t="shared" si="1532"/>
        <v>0</v>
      </c>
      <c r="Y1833">
        <f t="shared" si="1533"/>
        <v>0</v>
      </c>
      <c r="AA1833">
        <v>69726884</v>
      </c>
      <c r="AB1833">
        <f t="shared" si="1534"/>
        <v>4.28</v>
      </c>
      <c r="AC1833">
        <f>ROUND((ES1833),2)</f>
        <v>4.28</v>
      </c>
      <c r="AD1833">
        <f t="shared" si="1516"/>
        <v>0</v>
      </c>
      <c r="AE1833">
        <f t="shared" si="1517"/>
        <v>0</v>
      </c>
      <c r="AF1833">
        <f t="shared" si="1518"/>
        <v>0</v>
      </c>
      <c r="AG1833">
        <f t="shared" si="1535"/>
        <v>0</v>
      </c>
      <c r="AH1833">
        <f t="shared" si="1519"/>
        <v>0</v>
      </c>
      <c r="AI1833">
        <f t="shared" si="1520"/>
        <v>0</v>
      </c>
      <c r="AJ1833">
        <f t="shared" si="1536"/>
        <v>0.03</v>
      </c>
      <c r="AK1833">
        <v>4.2799999999999994</v>
      </c>
      <c r="AL1833">
        <v>4.2799999999999994</v>
      </c>
      <c r="AM1833">
        <v>0</v>
      </c>
      <c r="AN1833">
        <v>0</v>
      </c>
      <c r="AO1833">
        <v>0</v>
      </c>
      <c r="AP1833">
        <v>0</v>
      </c>
      <c r="AQ1833">
        <v>0</v>
      </c>
      <c r="AR1833">
        <v>0</v>
      </c>
      <c r="AS1833">
        <v>0.03</v>
      </c>
      <c r="AT1833">
        <v>0</v>
      </c>
      <c r="AU1833">
        <v>0</v>
      </c>
      <c r="AV1833">
        <v>1</v>
      </c>
      <c r="AW1833">
        <v>1</v>
      </c>
      <c r="AZ1833">
        <v>1</v>
      </c>
      <c r="BA1833">
        <v>1</v>
      </c>
      <c r="BB1833">
        <v>1</v>
      </c>
      <c r="BC1833">
        <v>7.56</v>
      </c>
      <c r="BD1833" t="s">
        <v>3</v>
      </c>
      <c r="BE1833" t="s">
        <v>3</v>
      </c>
      <c r="BF1833" t="s">
        <v>3</v>
      </c>
      <c r="BG1833" t="s">
        <v>3</v>
      </c>
      <c r="BH1833">
        <v>3</v>
      </c>
      <c r="BI1833">
        <v>1</v>
      </c>
      <c r="BJ1833" t="s">
        <v>69</v>
      </c>
      <c r="BM1833">
        <v>500001</v>
      </c>
      <c r="BN1833">
        <v>0</v>
      </c>
      <c r="BO1833" t="s">
        <v>3</v>
      </c>
      <c r="BP1833">
        <v>0</v>
      </c>
      <c r="BQ1833">
        <v>8</v>
      </c>
      <c r="BR1833">
        <v>0</v>
      </c>
      <c r="BS1833">
        <v>1</v>
      </c>
      <c r="BT1833">
        <v>1</v>
      </c>
      <c r="BU1833">
        <v>1</v>
      </c>
      <c r="BV1833">
        <v>1</v>
      </c>
      <c r="BW1833">
        <v>1</v>
      </c>
      <c r="BX1833">
        <v>1</v>
      </c>
      <c r="BY1833" t="s">
        <v>3</v>
      </c>
      <c r="BZ1833">
        <v>0</v>
      </c>
      <c r="CA1833">
        <v>0</v>
      </c>
      <c r="CB1833" t="s">
        <v>3</v>
      </c>
      <c r="CE1833">
        <v>0</v>
      </c>
      <c r="CF1833">
        <v>0</v>
      </c>
      <c r="CG1833">
        <v>0</v>
      </c>
      <c r="CH1833">
        <v>142</v>
      </c>
      <c r="CI1833">
        <v>2</v>
      </c>
      <c r="CJ1833">
        <v>0</v>
      </c>
      <c r="CK1833">
        <v>0</v>
      </c>
      <c r="CL1833">
        <v>0</v>
      </c>
      <c r="CM1833">
        <v>0</v>
      </c>
      <c r="CN1833" t="s">
        <v>3</v>
      </c>
      <c r="CO1833">
        <v>0</v>
      </c>
      <c r="CP1833">
        <f t="shared" si="1537"/>
        <v>0</v>
      </c>
      <c r="CQ1833">
        <f t="shared" si="1538"/>
        <v>32.3568</v>
      </c>
      <c r="CR1833">
        <f t="shared" si="1539"/>
        <v>0</v>
      </c>
      <c r="CS1833">
        <f t="shared" si="1540"/>
        <v>0</v>
      </c>
      <c r="CT1833">
        <f t="shared" si="1541"/>
        <v>0</v>
      </c>
      <c r="CU1833">
        <f t="shared" si="1542"/>
        <v>0</v>
      </c>
      <c r="CV1833">
        <f t="shared" si="1543"/>
        <v>0</v>
      </c>
      <c r="CW1833">
        <f t="shared" si="1544"/>
        <v>0</v>
      </c>
      <c r="CX1833">
        <f t="shared" si="1545"/>
        <v>0.03</v>
      </c>
      <c r="CY1833">
        <f>(S1833+R1833)*(BZ1833/100)</f>
        <v>0</v>
      </c>
      <c r="CZ1833">
        <f>(S1833+R1833)*(CA1833/100)</f>
        <v>0</v>
      </c>
      <c r="DC1833" t="s">
        <v>3</v>
      </c>
      <c r="DD1833" t="s">
        <v>3</v>
      </c>
      <c r="DE1833" t="s">
        <v>3</v>
      </c>
      <c r="DF1833" t="s">
        <v>3</v>
      </c>
      <c r="DG1833" t="s">
        <v>3</v>
      </c>
      <c r="DH1833" t="s">
        <v>3</v>
      </c>
      <c r="DI1833" t="s">
        <v>3</v>
      </c>
      <c r="DJ1833" t="s">
        <v>3</v>
      </c>
      <c r="DK1833" t="s">
        <v>3</v>
      </c>
      <c r="DL1833" t="s">
        <v>3</v>
      </c>
      <c r="DM1833" t="s">
        <v>3</v>
      </c>
      <c r="DN1833">
        <v>0</v>
      </c>
      <c r="DO1833">
        <v>0</v>
      </c>
      <c r="DP1833">
        <v>1</v>
      </c>
      <c r="DQ1833">
        <v>1</v>
      </c>
      <c r="DU1833">
        <v>1009</v>
      </c>
      <c r="DV1833" t="s">
        <v>68</v>
      </c>
      <c r="DW1833" t="s">
        <v>68</v>
      </c>
      <c r="DX1833">
        <v>1</v>
      </c>
      <c r="DZ1833" t="s">
        <v>3</v>
      </c>
      <c r="EA1833" t="s">
        <v>3</v>
      </c>
      <c r="EB1833" t="s">
        <v>3</v>
      </c>
      <c r="EC1833" t="s">
        <v>3</v>
      </c>
      <c r="EE1833">
        <v>54328897</v>
      </c>
      <c r="EF1833">
        <v>8</v>
      </c>
      <c r="EG1833" t="s">
        <v>31</v>
      </c>
      <c r="EH1833">
        <v>0</v>
      </c>
      <c r="EI1833" t="s">
        <v>3</v>
      </c>
      <c r="EJ1833">
        <v>1</v>
      </c>
      <c r="EK1833">
        <v>500001</v>
      </c>
      <c r="EL1833" t="s">
        <v>32</v>
      </c>
      <c r="EM1833" t="s">
        <v>33</v>
      </c>
      <c r="EO1833" t="s">
        <v>3</v>
      </c>
      <c r="EQ1833">
        <v>0</v>
      </c>
      <c r="ER1833">
        <v>31</v>
      </c>
      <c r="ES1833">
        <v>4.2799999999999994</v>
      </c>
      <c r="ET1833">
        <v>0</v>
      </c>
      <c r="EU1833">
        <v>0</v>
      </c>
      <c r="EV1833">
        <v>0</v>
      </c>
      <c r="EW1833">
        <v>0</v>
      </c>
      <c r="EX1833">
        <v>0</v>
      </c>
      <c r="EZ1833">
        <v>5</v>
      </c>
      <c r="FC1833">
        <v>0</v>
      </c>
      <c r="FD1833">
        <v>18</v>
      </c>
      <c r="FF1833">
        <v>31</v>
      </c>
      <c r="FQ1833">
        <v>0</v>
      </c>
      <c r="FR1833">
        <f t="shared" si="1546"/>
        <v>0</v>
      </c>
      <c r="FS1833">
        <v>0</v>
      </c>
      <c r="FX1833">
        <v>0</v>
      </c>
      <c r="FY1833">
        <v>0</v>
      </c>
      <c r="GA1833" t="s">
        <v>70</v>
      </c>
      <c r="GD1833">
        <v>1</v>
      </c>
      <c r="GF1833">
        <v>-386994921</v>
      </c>
      <c r="GG1833">
        <v>2</v>
      </c>
      <c r="GH1833">
        <v>3</v>
      </c>
      <c r="GI1833">
        <v>5</v>
      </c>
      <c r="GJ1833">
        <v>0</v>
      </c>
      <c r="GK1833">
        <v>0</v>
      </c>
      <c r="GL1833">
        <f t="shared" si="1547"/>
        <v>0</v>
      </c>
      <c r="GM1833">
        <f t="shared" si="1548"/>
        <v>0</v>
      </c>
      <c r="GN1833">
        <f t="shared" si="1549"/>
        <v>0</v>
      </c>
      <c r="GO1833">
        <f t="shared" si="1550"/>
        <v>0</v>
      </c>
      <c r="GP1833">
        <f t="shared" si="1551"/>
        <v>0</v>
      </c>
      <c r="GR1833">
        <v>1</v>
      </c>
      <c r="GS1833">
        <v>1</v>
      </c>
      <c r="GT1833">
        <v>0</v>
      </c>
      <c r="GU1833" t="s">
        <v>3</v>
      </c>
      <c r="GV1833">
        <f t="shared" si="1521"/>
        <v>0</v>
      </c>
      <c r="GW1833">
        <v>1</v>
      </c>
      <c r="GX1833">
        <f t="shared" si="1552"/>
        <v>0</v>
      </c>
      <c r="HA1833">
        <v>0</v>
      </c>
      <c r="HB1833">
        <v>0</v>
      </c>
      <c r="HC1833">
        <f t="shared" si="1553"/>
        <v>0</v>
      </c>
      <c r="HE1833" t="s">
        <v>35</v>
      </c>
      <c r="HF1833" t="s">
        <v>36</v>
      </c>
      <c r="HM1833" t="s">
        <v>3</v>
      </c>
      <c r="HN1833" t="s">
        <v>3</v>
      </c>
      <c r="HO1833" t="s">
        <v>3</v>
      </c>
      <c r="HP1833" t="s">
        <v>3</v>
      </c>
      <c r="HQ1833" t="s">
        <v>3</v>
      </c>
      <c r="IK1833">
        <v>0</v>
      </c>
    </row>
    <row r="1834" spans="1:255" x14ac:dyDescent="0.2">
      <c r="A1834" s="2">
        <v>17</v>
      </c>
      <c r="B1834" s="2">
        <v>1</v>
      </c>
      <c r="C1834" s="2">
        <f>ROW(SmtRes!A1571)</f>
        <v>1571</v>
      </c>
      <c r="D1834" s="2">
        <f>ROW(EtalonRes!A1611)</f>
        <v>1611</v>
      </c>
      <c r="E1834" s="2" t="s">
        <v>798</v>
      </c>
      <c r="F1834" s="2" t="s">
        <v>410</v>
      </c>
      <c r="G1834" s="2" t="s">
        <v>411</v>
      </c>
      <c r="H1834" s="2" t="s">
        <v>401</v>
      </c>
      <c r="I1834" s="2">
        <v>0</v>
      </c>
      <c r="J1834" s="2">
        <v>0</v>
      </c>
      <c r="K1834" s="2">
        <v>0</v>
      </c>
      <c r="L1834" s="2">
        <v>3.4000000000000002E-2</v>
      </c>
      <c r="M1834" s="2">
        <v>0</v>
      </c>
      <c r="N1834" s="2">
        <f t="shared" si="1522"/>
        <v>3.4000000000000002E-2</v>
      </c>
      <c r="O1834" s="2">
        <f t="shared" si="1523"/>
        <v>0</v>
      </c>
      <c r="P1834" s="2">
        <f t="shared" si="1524"/>
        <v>0</v>
      </c>
      <c r="Q1834" s="2">
        <f t="shared" si="1525"/>
        <v>0</v>
      </c>
      <c r="R1834" s="2">
        <f t="shared" si="1526"/>
        <v>0</v>
      </c>
      <c r="S1834" s="2">
        <f t="shared" si="1527"/>
        <v>0</v>
      </c>
      <c r="T1834" s="2">
        <f t="shared" si="1528"/>
        <v>0</v>
      </c>
      <c r="U1834" s="2">
        <f t="shared" si="1529"/>
        <v>0</v>
      </c>
      <c r="V1834" s="2">
        <f t="shared" si="1530"/>
        <v>0</v>
      </c>
      <c r="W1834" s="2">
        <f t="shared" si="1531"/>
        <v>0</v>
      </c>
      <c r="X1834" s="2">
        <f t="shared" si="1532"/>
        <v>0</v>
      </c>
      <c r="Y1834" s="2">
        <f t="shared" si="1533"/>
        <v>0</v>
      </c>
      <c r="Z1834" s="2"/>
      <c r="AA1834" s="2">
        <v>69726971</v>
      </c>
      <c r="AB1834" s="2">
        <f t="shared" si="1534"/>
        <v>844.1</v>
      </c>
      <c r="AC1834" s="2">
        <f>ROUND((ES1834+(SUM(SmtRes!BC1561:'SmtRes'!BC1571)+SUM(EtalonRes!AL1599:'EtalonRes'!AL1611))),2)</f>
        <v>0</v>
      </c>
      <c r="AD1834" s="2">
        <f t="shared" si="1516"/>
        <v>319.02999999999997</v>
      </c>
      <c r="AE1834" s="2">
        <f t="shared" si="1517"/>
        <v>5.31</v>
      </c>
      <c r="AF1834" s="2">
        <f t="shared" si="1518"/>
        <v>525.07000000000005</v>
      </c>
      <c r="AG1834" s="2">
        <f t="shared" si="1535"/>
        <v>0</v>
      </c>
      <c r="AH1834" s="2">
        <f t="shared" si="1519"/>
        <v>46.18</v>
      </c>
      <c r="AI1834" s="2">
        <f t="shared" si="1520"/>
        <v>0.39</v>
      </c>
      <c r="AJ1834" s="2">
        <f t="shared" si="1536"/>
        <v>0</v>
      </c>
      <c r="AK1834" s="2">
        <v>2667.88</v>
      </c>
      <c r="AL1834" s="2">
        <v>1823.78</v>
      </c>
      <c r="AM1834" s="2">
        <v>319.02999999999997</v>
      </c>
      <c r="AN1834" s="2">
        <v>5.31</v>
      </c>
      <c r="AO1834" s="2">
        <v>525.07000000000005</v>
      </c>
      <c r="AP1834" s="2">
        <v>0</v>
      </c>
      <c r="AQ1834" s="2">
        <v>46.18</v>
      </c>
      <c r="AR1834" s="2">
        <v>0.39</v>
      </c>
      <c r="AS1834" s="2">
        <v>0</v>
      </c>
      <c r="AT1834" s="2">
        <v>123</v>
      </c>
      <c r="AU1834" s="2">
        <v>75</v>
      </c>
      <c r="AV1834" s="2">
        <v>1</v>
      </c>
      <c r="AW1834" s="2">
        <v>1</v>
      </c>
      <c r="AX1834" s="2"/>
      <c r="AY1834" s="2"/>
      <c r="AZ1834" s="2">
        <v>1</v>
      </c>
      <c r="BA1834" s="2">
        <v>1</v>
      </c>
      <c r="BB1834" s="2">
        <v>1</v>
      </c>
      <c r="BC1834" s="2">
        <v>1</v>
      </c>
      <c r="BD1834" s="2" t="s">
        <v>3</v>
      </c>
      <c r="BE1834" s="2" t="s">
        <v>3</v>
      </c>
      <c r="BF1834" s="2" t="s">
        <v>3</v>
      </c>
      <c r="BG1834" s="2" t="s">
        <v>3</v>
      </c>
      <c r="BH1834" s="2">
        <v>0</v>
      </c>
      <c r="BI1834" s="2">
        <v>1</v>
      </c>
      <c r="BJ1834" s="2" t="s">
        <v>412</v>
      </c>
      <c r="BK1834" s="2"/>
      <c r="BL1834" s="2"/>
      <c r="BM1834" s="2">
        <v>11001</v>
      </c>
      <c r="BN1834" s="2">
        <v>0</v>
      </c>
      <c r="BO1834" s="2" t="s">
        <v>3</v>
      </c>
      <c r="BP1834" s="2">
        <v>0</v>
      </c>
      <c r="BQ1834" s="2">
        <v>2</v>
      </c>
      <c r="BR1834" s="2">
        <v>0</v>
      </c>
      <c r="BS1834" s="2">
        <v>1</v>
      </c>
      <c r="BT1834" s="2">
        <v>1</v>
      </c>
      <c r="BU1834" s="2">
        <v>1</v>
      </c>
      <c r="BV1834" s="2">
        <v>1</v>
      </c>
      <c r="BW1834" s="2">
        <v>1</v>
      </c>
      <c r="BX1834" s="2">
        <v>1</v>
      </c>
      <c r="BY1834" s="2" t="s">
        <v>3</v>
      </c>
      <c r="BZ1834" s="2">
        <v>123</v>
      </c>
      <c r="CA1834" s="2">
        <v>75</v>
      </c>
      <c r="CB1834" s="2" t="s">
        <v>3</v>
      </c>
      <c r="CC1834" s="2"/>
      <c r="CD1834" s="2"/>
      <c r="CE1834" s="2">
        <v>0</v>
      </c>
      <c r="CF1834" s="2">
        <v>0</v>
      </c>
      <c r="CG1834" s="2">
        <v>0</v>
      </c>
      <c r="CH1834" s="2">
        <v>143</v>
      </c>
      <c r="CI1834" s="2">
        <v>0</v>
      </c>
      <c r="CJ1834" s="2">
        <v>0</v>
      </c>
      <c r="CK1834" s="2">
        <v>0</v>
      </c>
      <c r="CL1834" s="2">
        <v>0</v>
      </c>
      <c r="CM1834" s="2">
        <v>0</v>
      </c>
      <c r="CN1834" s="2" t="s">
        <v>3</v>
      </c>
      <c r="CO1834" s="2">
        <v>0</v>
      </c>
      <c r="CP1834" s="2">
        <f t="shared" si="1537"/>
        <v>0</v>
      </c>
      <c r="CQ1834" s="2">
        <f t="shared" si="1538"/>
        <v>0</v>
      </c>
      <c r="CR1834" s="2">
        <f t="shared" si="1539"/>
        <v>319.02999999999997</v>
      </c>
      <c r="CS1834" s="2">
        <f t="shared" si="1540"/>
        <v>5.31</v>
      </c>
      <c r="CT1834" s="2">
        <f t="shared" si="1541"/>
        <v>525.07000000000005</v>
      </c>
      <c r="CU1834" s="2">
        <f t="shared" si="1542"/>
        <v>0</v>
      </c>
      <c r="CV1834" s="2">
        <f t="shared" si="1543"/>
        <v>46.18</v>
      </c>
      <c r="CW1834" s="2">
        <f t="shared" si="1544"/>
        <v>0.39</v>
      </c>
      <c r="CX1834" s="2">
        <f t="shared" si="1545"/>
        <v>0</v>
      </c>
      <c r="CY1834" s="2">
        <f>(((S1834+R1834)*AT1834)/100)</f>
        <v>0</v>
      </c>
      <c r="CZ1834" s="2">
        <f>(((S1834+R1834)*AU1834)/100)</f>
        <v>0</v>
      </c>
      <c r="DA1834" s="2"/>
      <c r="DB1834" s="2"/>
      <c r="DC1834" s="2" t="s">
        <v>3</v>
      </c>
      <c r="DD1834" s="2" t="s">
        <v>3</v>
      </c>
      <c r="DE1834" s="2" t="s">
        <v>3</v>
      </c>
      <c r="DF1834" s="2" t="s">
        <v>3</v>
      </c>
      <c r="DG1834" s="2" t="s">
        <v>3</v>
      </c>
      <c r="DH1834" s="2" t="s">
        <v>3</v>
      </c>
      <c r="DI1834" s="2" t="s">
        <v>3</v>
      </c>
      <c r="DJ1834" s="2" t="s">
        <v>3</v>
      </c>
      <c r="DK1834" s="2" t="s">
        <v>3</v>
      </c>
      <c r="DL1834" s="2" t="s">
        <v>3</v>
      </c>
      <c r="DM1834" s="2" t="s">
        <v>3</v>
      </c>
      <c r="DN1834" s="2">
        <v>0</v>
      </c>
      <c r="DO1834" s="2">
        <v>0</v>
      </c>
      <c r="DP1834" s="2">
        <v>1</v>
      </c>
      <c r="DQ1834" s="2">
        <v>1</v>
      </c>
      <c r="DR1834" s="2"/>
      <c r="DS1834" s="2"/>
      <c r="DT1834" s="2"/>
      <c r="DU1834" s="2">
        <v>1005</v>
      </c>
      <c r="DV1834" s="2" t="s">
        <v>401</v>
      </c>
      <c r="DW1834" s="2" t="s">
        <v>401</v>
      </c>
      <c r="DX1834" s="2">
        <v>100</v>
      </c>
      <c r="DY1834" s="2"/>
      <c r="DZ1834" s="2" t="s">
        <v>3</v>
      </c>
      <c r="EA1834" s="2" t="s">
        <v>3</v>
      </c>
      <c r="EB1834" s="2" t="s">
        <v>3</v>
      </c>
      <c r="EC1834" s="2" t="s">
        <v>3</v>
      </c>
      <c r="ED1834" s="2"/>
      <c r="EE1834" s="2">
        <v>54328965</v>
      </c>
      <c r="EF1834" s="2">
        <v>2</v>
      </c>
      <c r="EG1834" s="2" t="s">
        <v>21</v>
      </c>
      <c r="EH1834" s="2">
        <v>0</v>
      </c>
      <c r="EI1834" s="2" t="s">
        <v>3</v>
      </c>
      <c r="EJ1834" s="2">
        <v>1</v>
      </c>
      <c r="EK1834" s="2">
        <v>11001</v>
      </c>
      <c r="EL1834" s="2" t="s">
        <v>22</v>
      </c>
      <c r="EM1834" s="2" t="s">
        <v>23</v>
      </c>
      <c r="EN1834" s="2"/>
      <c r="EO1834" s="2" t="s">
        <v>3</v>
      </c>
      <c r="EP1834" s="2"/>
      <c r="EQ1834" s="2">
        <v>1441792</v>
      </c>
      <c r="ER1834" s="2">
        <v>2667.88</v>
      </c>
      <c r="ES1834" s="2">
        <v>1823.78</v>
      </c>
      <c r="ET1834" s="2">
        <v>319.02999999999997</v>
      </c>
      <c r="EU1834" s="2">
        <v>5.31</v>
      </c>
      <c r="EV1834" s="2">
        <v>525.07000000000005</v>
      </c>
      <c r="EW1834" s="2">
        <v>46.18</v>
      </c>
      <c r="EX1834" s="2">
        <v>0.39</v>
      </c>
      <c r="EY1834" s="2">
        <v>1</v>
      </c>
      <c r="EZ1834" s="2"/>
      <c r="FA1834" s="2"/>
      <c r="FB1834" s="2"/>
      <c r="FC1834" s="2"/>
      <c r="FD1834" s="2"/>
      <c r="FE1834" s="2"/>
      <c r="FF1834" s="2"/>
      <c r="FG1834" s="2"/>
      <c r="FH1834" s="2"/>
      <c r="FI1834" s="2"/>
      <c r="FJ1834" s="2"/>
      <c r="FK1834" s="2"/>
      <c r="FL1834" s="2"/>
      <c r="FM1834" s="2"/>
      <c r="FN1834" s="2"/>
      <c r="FO1834" s="2"/>
      <c r="FP1834" s="2"/>
      <c r="FQ1834" s="2">
        <v>0</v>
      </c>
      <c r="FR1834" s="2">
        <f t="shared" si="1546"/>
        <v>0</v>
      </c>
      <c r="FS1834" s="2">
        <v>0</v>
      </c>
      <c r="FT1834" s="2"/>
      <c r="FU1834" s="2"/>
      <c r="FV1834" s="2"/>
      <c r="FW1834" s="2"/>
      <c r="FX1834" s="2">
        <v>123</v>
      </c>
      <c r="FY1834" s="2">
        <v>75</v>
      </c>
      <c r="FZ1834" s="2"/>
      <c r="GA1834" s="2" t="s">
        <v>3</v>
      </c>
      <c r="GB1834" s="2"/>
      <c r="GC1834" s="2"/>
      <c r="GD1834" s="2">
        <v>1</v>
      </c>
      <c r="GE1834" s="2"/>
      <c r="GF1834" s="2">
        <v>1150420588</v>
      </c>
      <c r="GG1834" s="2">
        <v>2</v>
      </c>
      <c r="GH1834" s="2">
        <v>1</v>
      </c>
      <c r="GI1834" s="2">
        <v>-2</v>
      </c>
      <c r="GJ1834" s="2">
        <v>0</v>
      </c>
      <c r="GK1834" s="2">
        <v>0</v>
      </c>
      <c r="GL1834" s="2">
        <f t="shared" si="1547"/>
        <v>0</v>
      </c>
      <c r="GM1834" s="2">
        <f t="shared" si="1548"/>
        <v>0</v>
      </c>
      <c r="GN1834" s="2">
        <f t="shared" si="1549"/>
        <v>0</v>
      </c>
      <c r="GO1834" s="2">
        <f t="shared" si="1550"/>
        <v>0</v>
      </c>
      <c r="GP1834" s="2">
        <f t="shared" si="1551"/>
        <v>0</v>
      </c>
      <c r="GQ1834" s="2"/>
      <c r="GR1834" s="2">
        <v>0</v>
      </c>
      <c r="GS1834" s="2">
        <v>3</v>
      </c>
      <c r="GT1834" s="2">
        <v>0</v>
      </c>
      <c r="GU1834" s="2" t="s">
        <v>3</v>
      </c>
      <c r="GV1834" s="2">
        <f t="shared" si="1521"/>
        <v>0</v>
      </c>
      <c r="GW1834" s="2">
        <v>1</v>
      </c>
      <c r="GX1834" s="2">
        <f t="shared" si="1552"/>
        <v>0</v>
      </c>
      <c r="GY1834" s="2"/>
      <c r="GZ1834" s="2"/>
      <c r="HA1834" s="2">
        <v>0</v>
      </c>
      <c r="HB1834" s="2">
        <v>0</v>
      </c>
      <c r="HC1834" s="2">
        <f t="shared" si="1553"/>
        <v>0</v>
      </c>
      <c r="HD1834" s="2"/>
      <c r="HE1834" s="2" t="s">
        <v>3</v>
      </c>
      <c r="HF1834" s="2" t="s">
        <v>3</v>
      </c>
      <c r="HG1834" s="2"/>
      <c r="HH1834" s="2"/>
      <c r="HI1834" s="2"/>
      <c r="HJ1834" s="2"/>
      <c r="HK1834" s="2"/>
      <c r="HL1834" s="2"/>
      <c r="HM1834" s="2" t="s">
        <v>3</v>
      </c>
      <c r="HN1834" s="2" t="s">
        <v>24</v>
      </c>
      <c r="HO1834" s="2" t="s">
        <v>25</v>
      </c>
      <c r="HP1834" s="2" t="s">
        <v>22</v>
      </c>
      <c r="HQ1834" s="2" t="s">
        <v>22</v>
      </c>
      <c r="HR1834" s="2"/>
      <c r="HS1834" s="2"/>
      <c r="HT1834" s="2"/>
      <c r="HU1834" s="2"/>
      <c r="HV1834" s="2"/>
      <c r="HW1834" s="2"/>
      <c r="HX1834" s="2"/>
      <c r="HY1834" s="2"/>
      <c r="HZ1834" s="2"/>
      <c r="IA1834" s="2"/>
      <c r="IB1834" s="2"/>
      <c r="IC1834" s="2"/>
      <c r="ID1834" s="2"/>
      <c r="IE1834" s="2"/>
      <c r="IF1834" s="2"/>
      <c r="IG1834" s="2"/>
      <c r="IH1834" s="2"/>
      <c r="II1834" s="2"/>
      <c r="IJ1834" s="2"/>
      <c r="IK1834" s="2">
        <v>0</v>
      </c>
      <c r="IL1834" s="2"/>
      <c r="IM1834" s="2"/>
      <c r="IN1834" s="2"/>
      <c r="IO1834" s="2"/>
      <c r="IP1834" s="2"/>
      <c r="IQ1834" s="2"/>
      <c r="IR1834" s="2"/>
      <c r="IS1834" s="2"/>
      <c r="IT1834" s="2"/>
      <c r="IU1834" s="2"/>
    </row>
    <row r="1835" spans="1:255" x14ac:dyDescent="0.2">
      <c r="A1835">
        <v>17</v>
      </c>
      <c r="B1835">
        <v>1</v>
      </c>
      <c r="C1835">
        <f>ROW(SmtRes!A1582)</f>
        <v>1582</v>
      </c>
      <c r="D1835">
        <f>ROW(EtalonRes!A1624)</f>
        <v>1624</v>
      </c>
      <c r="E1835" t="s">
        <v>798</v>
      </c>
      <c r="F1835" t="s">
        <v>410</v>
      </c>
      <c r="G1835" t="s">
        <v>411</v>
      </c>
      <c r="H1835" t="s">
        <v>401</v>
      </c>
      <c r="I1835">
        <v>0</v>
      </c>
      <c r="J1835">
        <v>0</v>
      </c>
      <c r="K1835">
        <v>0</v>
      </c>
      <c r="L1835">
        <v>3.4000000000000002E-2</v>
      </c>
      <c r="M1835">
        <v>0</v>
      </c>
      <c r="N1835">
        <f t="shared" si="1522"/>
        <v>3.4000000000000002E-2</v>
      </c>
      <c r="O1835">
        <f t="shared" si="1523"/>
        <v>0</v>
      </c>
      <c r="P1835">
        <f t="shared" si="1524"/>
        <v>0</v>
      </c>
      <c r="Q1835">
        <f t="shared" si="1525"/>
        <v>0</v>
      </c>
      <c r="R1835">
        <f t="shared" si="1526"/>
        <v>0</v>
      </c>
      <c r="S1835">
        <f t="shared" si="1527"/>
        <v>0</v>
      </c>
      <c r="T1835">
        <f t="shared" si="1528"/>
        <v>0</v>
      </c>
      <c r="U1835">
        <f t="shared" si="1529"/>
        <v>0</v>
      </c>
      <c r="V1835">
        <f t="shared" si="1530"/>
        <v>0</v>
      </c>
      <c r="W1835">
        <f t="shared" si="1531"/>
        <v>0</v>
      </c>
      <c r="X1835">
        <f t="shared" si="1532"/>
        <v>0</v>
      </c>
      <c r="Y1835">
        <f t="shared" si="1533"/>
        <v>0</v>
      </c>
      <c r="AA1835">
        <v>69726884</v>
      </c>
      <c r="AB1835">
        <f t="shared" si="1534"/>
        <v>844.1</v>
      </c>
      <c r="AC1835">
        <f>ROUND((ES1835+(SUM(SmtRes!BC1572:'SmtRes'!BC1582)+SUM(EtalonRes!AL1612:'EtalonRes'!AL1624))),2)</f>
        <v>0</v>
      </c>
      <c r="AD1835">
        <f t="shared" si="1516"/>
        <v>319.02999999999997</v>
      </c>
      <c r="AE1835">
        <f t="shared" si="1517"/>
        <v>5.31</v>
      </c>
      <c r="AF1835">
        <f t="shared" si="1518"/>
        <v>525.07000000000005</v>
      </c>
      <c r="AG1835">
        <f t="shared" si="1535"/>
        <v>0</v>
      </c>
      <c r="AH1835">
        <f t="shared" si="1519"/>
        <v>46.18</v>
      </c>
      <c r="AI1835">
        <f t="shared" si="1520"/>
        <v>0.39</v>
      </c>
      <c r="AJ1835">
        <f t="shared" si="1536"/>
        <v>0</v>
      </c>
      <c r="AK1835">
        <v>2667.88</v>
      </c>
      <c r="AL1835">
        <v>1823.78</v>
      </c>
      <c r="AM1835">
        <v>319.02999999999997</v>
      </c>
      <c r="AN1835">
        <v>5.31</v>
      </c>
      <c r="AO1835">
        <v>525.07000000000005</v>
      </c>
      <c r="AP1835">
        <v>0</v>
      </c>
      <c r="AQ1835">
        <v>46.18</v>
      </c>
      <c r="AR1835">
        <v>0.39</v>
      </c>
      <c r="AS1835">
        <v>0</v>
      </c>
      <c r="AT1835">
        <v>117</v>
      </c>
      <c r="AU1835">
        <v>64</v>
      </c>
      <c r="AV1835">
        <v>1</v>
      </c>
      <c r="AW1835">
        <v>1</v>
      </c>
      <c r="AZ1835">
        <v>1</v>
      </c>
      <c r="BA1835">
        <v>25.36</v>
      </c>
      <c r="BB1835">
        <v>7.84</v>
      </c>
      <c r="BC1835">
        <v>7.56</v>
      </c>
      <c r="BD1835" t="s">
        <v>3</v>
      </c>
      <c r="BE1835" t="s">
        <v>3</v>
      </c>
      <c r="BF1835" t="s">
        <v>3</v>
      </c>
      <c r="BG1835" t="s">
        <v>3</v>
      </c>
      <c r="BH1835">
        <v>0</v>
      </c>
      <c r="BI1835">
        <v>1</v>
      </c>
      <c r="BJ1835" t="s">
        <v>412</v>
      </c>
      <c r="BM1835">
        <v>11001</v>
      </c>
      <c r="BN1835">
        <v>0</v>
      </c>
      <c r="BO1835" t="s">
        <v>410</v>
      </c>
      <c r="BP1835">
        <v>1</v>
      </c>
      <c r="BQ1835">
        <v>2</v>
      </c>
      <c r="BR1835">
        <v>0</v>
      </c>
      <c r="BS1835">
        <v>19.8</v>
      </c>
      <c r="BT1835">
        <v>1</v>
      </c>
      <c r="BU1835">
        <v>1</v>
      </c>
      <c r="BV1835">
        <v>1</v>
      </c>
      <c r="BW1835">
        <v>1</v>
      </c>
      <c r="BX1835">
        <v>1</v>
      </c>
      <c r="BY1835" t="s">
        <v>3</v>
      </c>
      <c r="BZ1835">
        <v>117</v>
      </c>
      <c r="CA1835">
        <v>64</v>
      </c>
      <c r="CB1835" t="s">
        <v>3</v>
      </c>
      <c r="CE1835">
        <v>0</v>
      </c>
      <c r="CF1835">
        <v>0</v>
      </c>
      <c r="CG1835">
        <v>0</v>
      </c>
      <c r="CH1835">
        <v>143</v>
      </c>
      <c r="CI1835">
        <v>0</v>
      </c>
      <c r="CJ1835">
        <v>0</v>
      </c>
      <c r="CK1835">
        <v>0</v>
      </c>
      <c r="CL1835">
        <v>0</v>
      </c>
      <c r="CM1835">
        <v>0</v>
      </c>
      <c r="CN1835" t="s">
        <v>3</v>
      </c>
      <c r="CO1835">
        <v>0</v>
      </c>
      <c r="CP1835">
        <f t="shared" si="1537"/>
        <v>0</v>
      </c>
      <c r="CQ1835">
        <f t="shared" si="1538"/>
        <v>0</v>
      </c>
      <c r="CR1835">
        <f t="shared" si="1539"/>
        <v>2501.1951999999997</v>
      </c>
      <c r="CS1835">
        <f t="shared" si="1540"/>
        <v>105.13799999999999</v>
      </c>
      <c r="CT1835">
        <f t="shared" si="1541"/>
        <v>13315.775200000002</v>
      </c>
      <c r="CU1835">
        <f t="shared" si="1542"/>
        <v>0</v>
      </c>
      <c r="CV1835">
        <f t="shared" si="1543"/>
        <v>46.18</v>
      </c>
      <c r="CW1835">
        <f t="shared" si="1544"/>
        <v>0.39</v>
      </c>
      <c r="CX1835">
        <f t="shared" si="1545"/>
        <v>0</v>
      </c>
      <c r="CY1835">
        <f>(S1835+R1835)*(BZ1835/100)</f>
        <v>0</v>
      </c>
      <c r="CZ1835">
        <f>(S1835+R1835)*(CA1835/100)</f>
        <v>0</v>
      </c>
      <c r="DC1835" t="s">
        <v>3</v>
      </c>
      <c r="DD1835" t="s">
        <v>3</v>
      </c>
      <c r="DE1835" t="s">
        <v>3</v>
      </c>
      <c r="DF1835" t="s">
        <v>3</v>
      </c>
      <c r="DG1835" t="s">
        <v>3</v>
      </c>
      <c r="DH1835" t="s">
        <v>3</v>
      </c>
      <c r="DI1835" t="s">
        <v>3</v>
      </c>
      <c r="DJ1835" t="s">
        <v>3</v>
      </c>
      <c r="DK1835" t="s">
        <v>3</v>
      </c>
      <c r="DL1835" t="s">
        <v>3</v>
      </c>
      <c r="DM1835" t="s">
        <v>3</v>
      </c>
      <c r="DN1835">
        <v>123</v>
      </c>
      <c r="DO1835">
        <v>75</v>
      </c>
      <c r="DP1835">
        <v>1</v>
      </c>
      <c r="DQ1835">
        <v>1</v>
      </c>
      <c r="DU1835">
        <v>1005</v>
      </c>
      <c r="DV1835" t="s">
        <v>401</v>
      </c>
      <c r="DW1835" t="s">
        <v>401</v>
      </c>
      <c r="DX1835">
        <v>100</v>
      </c>
      <c r="DZ1835" t="s">
        <v>3</v>
      </c>
      <c r="EA1835" t="s">
        <v>3</v>
      </c>
      <c r="EB1835" t="s">
        <v>3</v>
      </c>
      <c r="EC1835" t="s">
        <v>3</v>
      </c>
      <c r="EE1835">
        <v>54328965</v>
      </c>
      <c r="EF1835">
        <v>2</v>
      </c>
      <c r="EG1835" t="s">
        <v>21</v>
      </c>
      <c r="EH1835">
        <v>0</v>
      </c>
      <c r="EI1835" t="s">
        <v>3</v>
      </c>
      <c r="EJ1835">
        <v>1</v>
      </c>
      <c r="EK1835">
        <v>11001</v>
      </c>
      <c r="EL1835" t="s">
        <v>22</v>
      </c>
      <c r="EM1835" t="s">
        <v>23</v>
      </c>
      <c r="EO1835" t="s">
        <v>3</v>
      </c>
      <c r="EQ1835">
        <v>1441792</v>
      </c>
      <c r="ER1835">
        <v>2667.88</v>
      </c>
      <c r="ES1835">
        <v>1823.78</v>
      </c>
      <c r="ET1835">
        <v>319.02999999999997</v>
      </c>
      <c r="EU1835">
        <v>5.31</v>
      </c>
      <c r="EV1835">
        <v>525.07000000000005</v>
      </c>
      <c r="EW1835">
        <v>46.18</v>
      </c>
      <c r="EX1835">
        <v>0.39</v>
      </c>
      <c r="EY1835">
        <v>1</v>
      </c>
      <c r="FQ1835">
        <v>0</v>
      </c>
      <c r="FR1835">
        <f t="shared" si="1546"/>
        <v>0</v>
      </c>
      <c r="FS1835">
        <v>0</v>
      </c>
      <c r="FX1835">
        <v>123</v>
      </c>
      <c r="FY1835">
        <v>75</v>
      </c>
      <c r="GA1835" t="s">
        <v>3</v>
      </c>
      <c r="GD1835">
        <v>1</v>
      </c>
      <c r="GF1835">
        <v>1150420588</v>
      </c>
      <c r="GG1835">
        <v>2</v>
      </c>
      <c r="GH1835">
        <v>1</v>
      </c>
      <c r="GI1835">
        <v>2</v>
      </c>
      <c r="GJ1835">
        <v>0</v>
      </c>
      <c r="GK1835">
        <v>0</v>
      </c>
      <c r="GL1835">
        <f t="shared" si="1547"/>
        <v>0</v>
      </c>
      <c r="GM1835">
        <f t="shared" si="1548"/>
        <v>0</v>
      </c>
      <c r="GN1835">
        <f t="shared" si="1549"/>
        <v>0</v>
      </c>
      <c r="GO1835">
        <f t="shared" si="1550"/>
        <v>0</v>
      </c>
      <c r="GP1835">
        <f t="shared" si="1551"/>
        <v>0</v>
      </c>
      <c r="GR1835">
        <v>0</v>
      </c>
      <c r="GS1835">
        <v>0</v>
      </c>
      <c r="GT1835">
        <v>0</v>
      </c>
      <c r="GU1835" t="s">
        <v>3</v>
      </c>
      <c r="GV1835">
        <f t="shared" si="1521"/>
        <v>0</v>
      </c>
      <c r="GW1835">
        <v>1015.2</v>
      </c>
      <c r="GX1835">
        <f t="shared" si="1552"/>
        <v>0</v>
      </c>
      <c r="HA1835">
        <v>0</v>
      </c>
      <c r="HB1835">
        <v>0</v>
      </c>
      <c r="HC1835">
        <f t="shared" si="1553"/>
        <v>0</v>
      </c>
      <c r="HE1835" t="s">
        <v>3</v>
      </c>
      <c r="HF1835" t="s">
        <v>3</v>
      </c>
      <c r="HM1835" t="s">
        <v>3</v>
      </c>
      <c r="HN1835" t="s">
        <v>24</v>
      </c>
      <c r="HO1835" t="s">
        <v>25</v>
      </c>
      <c r="HP1835" t="s">
        <v>22</v>
      </c>
      <c r="HQ1835" t="s">
        <v>22</v>
      </c>
      <c r="IK1835">
        <v>0</v>
      </c>
    </row>
    <row r="1836" spans="1:255" x14ac:dyDescent="0.2">
      <c r="A1836" s="2">
        <v>18</v>
      </c>
      <c r="B1836" s="2">
        <v>1</v>
      </c>
      <c r="C1836" s="2">
        <v>1567</v>
      </c>
      <c r="D1836" s="2"/>
      <c r="E1836" s="2" t="s">
        <v>799</v>
      </c>
      <c r="F1836" s="2" t="s">
        <v>414</v>
      </c>
      <c r="G1836" s="2" t="s">
        <v>415</v>
      </c>
      <c r="H1836" s="2" t="s">
        <v>78</v>
      </c>
      <c r="I1836" s="2">
        <f>I1834*J1836</f>
        <v>0</v>
      </c>
      <c r="J1836" s="2">
        <v>0.28899999999999998</v>
      </c>
      <c r="K1836" s="2">
        <v>0.28899999999999998</v>
      </c>
      <c r="L1836" s="2">
        <v>9.8259999999999997E-3</v>
      </c>
      <c r="M1836" s="2">
        <v>0</v>
      </c>
      <c r="N1836" s="2">
        <f t="shared" si="1522"/>
        <v>9.7999999999999997E-3</v>
      </c>
      <c r="O1836" s="2">
        <f t="shared" si="1523"/>
        <v>0</v>
      </c>
      <c r="P1836" s="2">
        <f t="shared" si="1524"/>
        <v>0</v>
      </c>
      <c r="Q1836" s="2">
        <f t="shared" si="1525"/>
        <v>0</v>
      </c>
      <c r="R1836" s="2">
        <f t="shared" si="1526"/>
        <v>0</v>
      </c>
      <c r="S1836" s="2">
        <f t="shared" si="1527"/>
        <v>0</v>
      </c>
      <c r="T1836" s="2">
        <f t="shared" si="1528"/>
        <v>0</v>
      </c>
      <c r="U1836" s="2">
        <f t="shared" si="1529"/>
        <v>0</v>
      </c>
      <c r="V1836" s="2">
        <f t="shared" si="1530"/>
        <v>0</v>
      </c>
      <c r="W1836" s="2">
        <f t="shared" si="1531"/>
        <v>0</v>
      </c>
      <c r="X1836" s="2">
        <f t="shared" si="1532"/>
        <v>0</v>
      </c>
      <c r="Y1836" s="2">
        <f t="shared" si="1533"/>
        <v>0</v>
      </c>
      <c r="Z1836" s="2"/>
      <c r="AA1836" s="2">
        <v>69726971</v>
      </c>
      <c r="AB1836" s="2">
        <f t="shared" si="1534"/>
        <v>1391.4</v>
      </c>
      <c r="AC1836" s="2">
        <f t="shared" ref="AC1836:AC1845" si="1554">ROUND((ES1836),2)</f>
        <v>1391.4</v>
      </c>
      <c r="AD1836" s="2">
        <f t="shared" si="1516"/>
        <v>0</v>
      </c>
      <c r="AE1836" s="2">
        <f t="shared" si="1517"/>
        <v>0</v>
      </c>
      <c r="AF1836" s="2">
        <f t="shared" si="1518"/>
        <v>0</v>
      </c>
      <c r="AG1836" s="2">
        <f t="shared" si="1535"/>
        <v>0</v>
      </c>
      <c r="AH1836" s="2">
        <f t="shared" si="1519"/>
        <v>0</v>
      </c>
      <c r="AI1836" s="2">
        <f t="shared" si="1520"/>
        <v>0</v>
      </c>
      <c r="AJ1836" s="2">
        <f t="shared" si="1536"/>
        <v>24.55</v>
      </c>
      <c r="AK1836" s="2">
        <v>1391.4</v>
      </c>
      <c r="AL1836" s="2">
        <v>1391.4</v>
      </c>
      <c r="AM1836" s="2">
        <v>0</v>
      </c>
      <c r="AN1836" s="2">
        <v>0</v>
      </c>
      <c r="AO1836" s="2">
        <v>0</v>
      </c>
      <c r="AP1836" s="2">
        <v>0</v>
      </c>
      <c r="AQ1836" s="2">
        <v>0</v>
      </c>
      <c r="AR1836" s="2">
        <v>0</v>
      </c>
      <c r="AS1836" s="2">
        <v>24.55</v>
      </c>
      <c r="AT1836" s="2">
        <v>0</v>
      </c>
      <c r="AU1836" s="2">
        <v>0</v>
      </c>
      <c r="AV1836" s="2">
        <v>1</v>
      </c>
      <c r="AW1836" s="2">
        <v>1</v>
      </c>
      <c r="AX1836" s="2"/>
      <c r="AY1836" s="2"/>
      <c r="AZ1836" s="2">
        <v>1</v>
      </c>
      <c r="BA1836" s="2">
        <v>1</v>
      </c>
      <c r="BB1836" s="2">
        <v>1</v>
      </c>
      <c r="BC1836" s="2">
        <v>1</v>
      </c>
      <c r="BD1836" s="2" t="s">
        <v>3</v>
      </c>
      <c r="BE1836" s="2" t="s">
        <v>3</v>
      </c>
      <c r="BF1836" s="2" t="s">
        <v>3</v>
      </c>
      <c r="BG1836" s="2" t="s">
        <v>3</v>
      </c>
      <c r="BH1836" s="2">
        <v>3</v>
      </c>
      <c r="BI1836" s="2">
        <v>1</v>
      </c>
      <c r="BJ1836" s="2" t="s">
        <v>416</v>
      </c>
      <c r="BK1836" s="2"/>
      <c r="BL1836" s="2"/>
      <c r="BM1836" s="2">
        <v>500001</v>
      </c>
      <c r="BN1836" s="2">
        <v>0</v>
      </c>
      <c r="BO1836" s="2" t="s">
        <v>3</v>
      </c>
      <c r="BP1836" s="2">
        <v>0</v>
      </c>
      <c r="BQ1836" s="2">
        <v>8</v>
      </c>
      <c r="BR1836" s="2">
        <v>0</v>
      </c>
      <c r="BS1836" s="2">
        <v>1</v>
      </c>
      <c r="BT1836" s="2">
        <v>1</v>
      </c>
      <c r="BU1836" s="2">
        <v>1</v>
      </c>
      <c r="BV1836" s="2">
        <v>1</v>
      </c>
      <c r="BW1836" s="2">
        <v>1</v>
      </c>
      <c r="BX1836" s="2">
        <v>1</v>
      </c>
      <c r="BY1836" s="2" t="s">
        <v>3</v>
      </c>
      <c r="BZ1836" s="2">
        <v>0</v>
      </c>
      <c r="CA1836" s="2">
        <v>0</v>
      </c>
      <c r="CB1836" s="2" t="s">
        <v>3</v>
      </c>
      <c r="CC1836" s="2"/>
      <c r="CD1836" s="2"/>
      <c r="CE1836" s="2">
        <v>0</v>
      </c>
      <c r="CF1836" s="2">
        <v>0</v>
      </c>
      <c r="CG1836" s="2">
        <v>0</v>
      </c>
      <c r="CH1836" s="2">
        <v>143</v>
      </c>
      <c r="CI1836" s="2">
        <v>1</v>
      </c>
      <c r="CJ1836" s="2">
        <v>0</v>
      </c>
      <c r="CK1836" s="2">
        <v>0</v>
      </c>
      <c r="CL1836" s="2">
        <v>0</v>
      </c>
      <c r="CM1836" s="2">
        <v>0</v>
      </c>
      <c r="CN1836" s="2" t="s">
        <v>3</v>
      </c>
      <c r="CO1836" s="2">
        <v>0</v>
      </c>
      <c r="CP1836" s="2">
        <f t="shared" si="1537"/>
        <v>0</v>
      </c>
      <c r="CQ1836" s="2">
        <f t="shared" si="1538"/>
        <v>1391.4</v>
      </c>
      <c r="CR1836" s="2">
        <f t="shared" si="1539"/>
        <v>0</v>
      </c>
      <c r="CS1836" s="2">
        <f t="shared" si="1540"/>
        <v>0</v>
      </c>
      <c r="CT1836" s="2">
        <f t="shared" si="1541"/>
        <v>0</v>
      </c>
      <c r="CU1836" s="2">
        <f t="shared" si="1542"/>
        <v>0</v>
      </c>
      <c r="CV1836" s="2">
        <f t="shared" si="1543"/>
        <v>0</v>
      </c>
      <c r="CW1836" s="2">
        <f t="shared" si="1544"/>
        <v>0</v>
      </c>
      <c r="CX1836" s="2">
        <f t="shared" si="1545"/>
        <v>24.55</v>
      </c>
      <c r="CY1836" s="2">
        <f>(((S1836+R1836)*AT1836)/100)</f>
        <v>0</v>
      </c>
      <c r="CZ1836" s="2">
        <f>(((S1836+R1836)*AU1836)/100)</f>
        <v>0</v>
      </c>
      <c r="DA1836" s="2"/>
      <c r="DB1836" s="2"/>
      <c r="DC1836" s="2" t="s">
        <v>3</v>
      </c>
      <c r="DD1836" s="2" t="s">
        <v>3</v>
      </c>
      <c r="DE1836" s="2" t="s">
        <v>3</v>
      </c>
      <c r="DF1836" s="2" t="s">
        <v>3</v>
      </c>
      <c r="DG1836" s="2" t="s">
        <v>3</v>
      </c>
      <c r="DH1836" s="2" t="s">
        <v>3</v>
      </c>
      <c r="DI1836" s="2" t="s">
        <v>3</v>
      </c>
      <c r="DJ1836" s="2" t="s">
        <v>3</v>
      </c>
      <c r="DK1836" s="2" t="s">
        <v>3</v>
      </c>
      <c r="DL1836" s="2" t="s">
        <v>3</v>
      </c>
      <c r="DM1836" s="2" t="s">
        <v>3</v>
      </c>
      <c r="DN1836" s="2">
        <v>0</v>
      </c>
      <c r="DO1836" s="2">
        <v>0</v>
      </c>
      <c r="DP1836" s="2">
        <v>1</v>
      </c>
      <c r="DQ1836" s="2">
        <v>1</v>
      </c>
      <c r="DR1836" s="2"/>
      <c r="DS1836" s="2"/>
      <c r="DT1836" s="2"/>
      <c r="DU1836" s="2">
        <v>1009</v>
      </c>
      <c r="DV1836" s="2" t="s">
        <v>78</v>
      </c>
      <c r="DW1836" s="2" t="s">
        <v>78</v>
      </c>
      <c r="DX1836" s="2">
        <v>1000</v>
      </c>
      <c r="DY1836" s="2"/>
      <c r="DZ1836" s="2" t="s">
        <v>3</v>
      </c>
      <c r="EA1836" s="2" t="s">
        <v>3</v>
      </c>
      <c r="EB1836" s="2" t="s">
        <v>3</v>
      </c>
      <c r="EC1836" s="2" t="s">
        <v>3</v>
      </c>
      <c r="ED1836" s="2"/>
      <c r="EE1836" s="2">
        <v>54328897</v>
      </c>
      <c r="EF1836" s="2">
        <v>8</v>
      </c>
      <c r="EG1836" s="2" t="s">
        <v>31</v>
      </c>
      <c r="EH1836" s="2">
        <v>0</v>
      </c>
      <c r="EI1836" s="2" t="s">
        <v>3</v>
      </c>
      <c r="EJ1836" s="2">
        <v>1</v>
      </c>
      <c r="EK1836" s="2">
        <v>500001</v>
      </c>
      <c r="EL1836" s="2" t="s">
        <v>32</v>
      </c>
      <c r="EM1836" s="2" t="s">
        <v>33</v>
      </c>
      <c r="EN1836" s="2"/>
      <c r="EO1836" s="2" t="s">
        <v>3</v>
      </c>
      <c r="EP1836" s="2"/>
      <c r="EQ1836" s="2">
        <v>0</v>
      </c>
      <c r="ER1836" s="2">
        <v>1391.4</v>
      </c>
      <c r="ES1836" s="2">
        <v>1391.4</v>
      </c>
      <c r="ET1836" s="2">
        <v>0</v>
      </c>
      <c r="EU1836" s="2">
        <v>0</v>
      </c>
      <c r="EV1836" s="2">
        <v>0</v>
      </c>
      <c r="EW1836" s="2">
        <v>0</v>
      </c>
      <c r="EX1836" s="2">
        <v>0</v>
      </c>
      <c r="EY1836" s="2"/>
      <c r="EZ1836" s="2"/>
      <c r="FA1836" s="2"/>
      <c r="FB1836" s="2"/>
      <c r="FC1836" s="2"/>
      <c r="FD1836" s="2"/>
      <c r="FE1836" s="2"/>
      <c r="FF1836" s="2"/>
      <c r="FG1836" s="2"/>
      <c r="FH1836" s="2"/>
      <c r="FI1836" s="2"/>
      <c r="FJ1836" s="2"/>
      <c r="FK1836" s="2"/>
      <c r="FL1836" s="2"/>
      <c r="FM1836" s="2"/>
      <c r="FN1836" s="2"/>
      <c r="FO1836" s="2"/>
      <c r="FP1836" s="2"/>
      <c r="FQ1836" s="2">
        <v>0</v>
      </c>
      <c r="FR1836" s="2">
        <f t="shared" si="1546"/>
        <v>0</v>
      </c>
      <c r="FS1836" s="2">
        <v>0</v>
      </c>
      <c r="FT1836" s="2"/>
      <c r="FU1836" s="2"/>
      <c r="FV1836" s="2"/>
      <c r="FW1836" s="2"/>
      <c r="FX1836" s="2">
        <v>0</v>
      </c>
      <c r="FY1836" s="2">
        <v>0</v>
      </c>
      <c r="FZ1836" s="2"/>
      <c r="GA1836" s="2" t="s">
        <v>3</v>
      </c>
      <c r="GB1836" s="2"/>
      <c r="GC1836" s="2"/>
      <c r="GD1836" s="2">
        <v>1</v>
      </c>
      <c r="GE1836" s="2"/>
      <c r="GF1836" s="2">
        <v>1401155302</v>
      </c>
      <c r="GG1836" s="2">
        <v>2</v>
      </c>
      <c r="GH1836" s="2">
        <v>1</v>
      </c>
      <c r="GI1836" s="2">
        <v>-2</v>
      </c>
      <c r="GJ1836" s="2">
        <v>0</v>
      </c>
      <c r="GK1836" s="2">
        <v>0</v>
      </c>
      <c r="GL1836" s="2">
        <f t="shared" si="1547"/>
        <v>0</v>
      </c>
      <c r="GM1836" s="2">
        <f t="shared" si="1548"/>
        <v>0</v>
      </c>
      <c r="GN1836" s="2">
        <f t="shared" si="1549"/>
        <v>0</v>
      </c>
      <c r="GO1836" s="2">
        <f t="shared" si="1550"/>
        <v>0</v>
      </c>
      <c r="GP1836" s="2">
        <f t="shared" si="1551"/>
        <v>0</v>
      </c>
      <c r="GQ1836" s="2"/>
      <c r="GR1836" s="2">
        <v>0</v>
      </c>
      <c r="GS1836" s="2">
        <v>3</v>
      </c>
      <c r="GT1836" s="2">
        <v>0</v>
      </c>
      <c r="GU1836" s="2" t="s">
        <v>3</v>
      </c>
      <c r="GV1836" s="2">
        <f t="shared" si="1521"/>
        <v>0</v>
      </c>
      <c r="GW1836" s="2">
        <v>1</v>
      </c>
      <c r="GX1836" s="2">
        <f t="shared" si="1552"/>
        <v>0</v>
      </c>
      <c r="GY1836" s="2"/>
      <c r="GZ1836" s="2"/>
      <c r="HA1836" s="2">
        <v>0</v>
      </c>
      <c r="HB1836" s="2">
        <v>0</v>
      </c>
      <c r="HC1836" s="2">
        <f t="shared" si="1553"/>
        <v>0</v>
      </c>
      <c r="HD1836" s="2"/>
      <c r="HE1836" s="2" t="s">
        <v>3</v>
      </c>
      <c r="HF1836" s="2" t="s">
        <v>3</v>
      </c>
      <c r="HG1836" s="2"/>
      <c r="HH1836" s="2"/>
      <c r="HI1836" s="2"/>
      <c r="HJ1836" s="2"/>
      <c r="HK1836" s="2"/>
      <c r="HL1836" s="2"/>
      <c r="HM1836" s="2" t="s">
        <v>3</v>
      </c>
      <c r="HN1836" s="2" t="s">
        <v>3</v>
      </c>
      <c r="HO1836" s="2" t="s">
        <v>3</v>
      </c>
      <c r="HP1836" s="2" t="s">
        <v>3</v>
      </c>
      <c r="HQ1836" s="2" t="s">
        <v>3</v>
      </c>
      <c r="HR1836" s="2"/>
      <c r="HS1836" s="2"/>
      <c r="HT1836" s="2"/>
      <c r="HU1836" s="2"/>
      <c r="HV1836" s="2"/>
      <c r="HW1836" s="2"/>
      <c r="HX1836" s="2"/>
      <c r="HY1836" s="2"/>
      <c r="HZ1836" s="2"/>
      <c r="IA1836" s="2"/>
      <c r="IB1836" s="2"/>
      <c r="IC1836" s="2"/>
      <c r="ID1836" s="2"/>
      <c r="IE1836" s="2"/>
      <c r="IF1836" s="2"/>
      <c r="IG1836" s="2"/>
      <c r="IH1836" s="2"/>
      <c r="II1836" s="2"/>
      <c r="IJ1836" s="2"/>
      <c r="IK1836" s="2">
        <v>0</v>
      </c>
      <c r="IL1836" s="2"/>
      <c r="IM1836" s="2"/>
      <c r="IN1836" s="2"/>
      <c r="IO1836" s="2"/>
      <c r="IP1836" s="2"/>
      <c r="IQ1836" s="2"/>
      <c r="IR1836" s="2"/>
      <c r="IS1836" s="2"/>
      <c r="IT1836" s="2"/>
      <c r="IU1836" s="2"/>
    </row>
    <row r="1837" spans="1:255" x14ac:dyDescent="0.2">
      <c r="A1837">
        <v>18</v>
      </c>
      <c r="B1837">
        <v>1</v>
      </c>
      <c r="C1837">
        <v>1578</v>
      </c>
      <c r="E1837" t="s">
        <v>799</v>
      </c>
      <c r="F1837" t="s">
        <v>414</v>
      </c>
      <c r="G1837" t="s">
        <v>415</v>
      </c>
      <c r="H1837" t="s">
        <v>78</v>
      </c>
      <c r="I1837">
        <f>I1835*J1837</f>
        <v>0</v>
      </c>
      <c r="J1837">
        <v>0.28899999999999998</v>
      </c>
      <c r="K1837">
        <v>0.28899999999999998</v>
      </c>
      <c r="L1837">
        <v>9.8259999999999997E-3</v>
      </c>
      <c r="M1837">
        <v>0</v>
      </c>
      <c r="N1837">
        <f t="shared" si="1522"/>
        <v>9.7999999999999997E-3</v>
      </c>
      <c r="O1837">
        <f t="shared" si="1523"/>
        <v>0</v>
      </c>
      <c r="P1837">
        <f t="shared" si="1524"/>
        <v>0</v>
      </c>
      <c r="Q1837">
        <f t="shared" si="1525"/>
        <v>0</v>
      </c>
      <c r="R1837">
        <f t="shared" si="1526"/>
        <v>0</v>
      </c>
      <c r="S1837">
        <f t="shared" si="1527"/>
        <v>0</v>
      </c>
      <c r="T1837">
        <f t="shared" si="1528"/>
        <v>0</v>
      </c>
      <c r="U1837">
        <f t="shared" si="1529"/>
        <v>0</v>
      </c>
      <c r="V1837">
        <f t="shared" si="1530"/>
        <v>0</v>
      </c>
      <c r="W1837">
        <f t="shared" si="1531"/>
        <v>0</v>
      </c>
      <c r="X1837">
        <f t="shared" si="1532"/>
        <v>0</v>
      </c>
      <c r="Y1837">
        <f t="shared" si="1533"/>
        <v>0</v>
      </c>
      <c r="AA1837">
        <v>69726884</v>
      </c>
      <c r="AB1837">
        <f t="shared" si="1534"/>
        <v>5808.34</v>
      </c>
      <c r="AC1837">
        <f t="shared" si="1554"/>
        <v>5808.34</v>
      </c>
      <c r="AD1837">
        <f t="shared" si="1516"/>
        <v>0</v>
      </c>
      <c r="AE1837">
        <f t="shared" si="1517"/>
        <v>0</v>
      </c>
      <c r="AF1837">
        <f t="shared" si="1518"/>
        <v>0</v>
      </c>
      <c r="AG1837">
        <f t="shared" si="1535"/>
        <v>0</v>
      </c>
      <c r="AH1837">
        <f t="shared" si="1519"/>
        <v>0</v>
      </c>
      <c r="AI1837">
        <f t="shared" si="1520"/>
        <v>0</v>
      </c>
      <c r="AJ1837">
        <f t="shared" si="1536"/>
        <v>24.55</v>
      </c>
      <c r="AK1837">
        <v>5808.3400000000011</v>
      </c>
      <c r="AL1837">
        <v>5808.3400000000011</v>
      </c>
      <c r="AM1837">
        <v>0</v>
      </c>
      <c r="AN1837">
        <v>0</v>
      </c>
      <c r="AO1837">
        <v>0</v>
      </c>
      <c r="AP1837">
        <v>0</v>
      </c>
      <c r="AQ1837">
        <v>0</v>
      </c>
      <c r="AR1837">
        <v>0</v>
      </c>
      <c r="AS1837">
        <v>24.55</v>
      </c>
      <c r="AT1837">
        <v>0</v>
      </c>
      <c r="AU1837">
        <v>0</v>
      </c>
      <c r="AV1837">
        <v>1</v>
      </c>
      <c r="AW1837">
        <v>1</v>
      </c>
      <c r="AZ1837">
        <v>1</v>
      </c>
      <c r="BA1837">
        <v>1</v>
      </c>
      <c r="BB1837">
        <v>1</v>
      </c>
      <c r="BC1837">
        <v>7.56</v>
      </c>
      <c r="BD1837" t="s">
        <v>3</v>
      </c>
      <c r="BE1837" t="s">
        <v>3</v>
      </c>
      <c r="BF1837" t="s">
        <v>3</v>
      </c>
      <c r="BG1837" t="s">
        <v>3</v>
      </c>
      <c r="BH1837">
        <v>3</v>
      </c>
      <c r="BI1837">
        <v>1</v>
      </c>
      <c r="BJ1837" t="s">
        <v>416</v>
      </c>
      <c r="BM1837">
        <v>500001</v>
      </c>
      <c r="BN1837">
        <v>0</v>
      </c>
      <c r="BO1837" t="s">
        <v>3</v>
      </c>
      <c r="BP1837">
        <v>0</v>
      </c>
      <c r="BQ1837">
        <v>8</v>
      </c>
      <c r="BR1837">
        <v>0</v>
      </c>
      <c r="BS1837">
        <v>1</v>
      </c>
      <c r="BT1837">
        <v>1</v>
      </c>
      <c r="BU1837">
        <v>1</v>
      </c>
      <c r="BV1837">
        <v>1</v>
      </c>
      <c r="BW1837">
        <v>1</v>
      </c>
      <c r="BX1837">
        <v>1</v>
      </c>
      <c r="BY1837" t="s">
        <v>3</v>
      </c>
      <c r="BZ1837">
        <v>0</v>
      </c>
      <c r="CA1837">
        <v>0</v>
      </c>
      <c r="CB1837" t="s">
        <v>3</v>
      </c>
      <c r="CE1837">
        <v>0</v>
      </c>
      <c r="CF1837">
        <v>0</v>
      </c>
      <c r="CG1837">
        <v>0</v>
      </c>
      <c r="CH1837">
        <v>143</v>
      </c>
      <c r="CI1837">
        <v>1</v>
      </c>
      <c r="CJ1837">
        <v>0</v>
      </c>
      <c r="CK1837">
        <v>0</v>
      </c>
      <c r="CL1837">
        <v>0</v>
      </c>
      <c r="CM1837">
        <v>0</v>
      </c>
      <c r="CN1837" t="s">
        <v>3</v>
      </c>
      <c r="CO1837">
        <v>0</v>
      </c>
      <c r="CP1837">
        <f t="shared" si="1537"/>
        <v>0</v>
      </c>
      <c r="CQ1837">
        <f t="shared" si="1538"/>
        <v>43911.0504</v>
      </c>
      <c r="CR1837">
        <f t="shared" si="1539"/>
        <v>0</v>
      </c>
      <c r="CS1837">
        <f t="shared" si="1540"/>
        <v>0</v>
      </c>
      <c r="CT1837">
        <f t="shared" si="1541"/>
        <v>0</v>
      </c>
      <c r="CU1837">
        <f t="shared" si="1542"/>
        <v>0</v>
      </c>
      <c r="CV1837">
        <f t="shared" si="1543"/>
        <v>0</v>
      </c>
      <c r="CW1837">
        <f t="shared" si="1544"/>
        <v>0</v>
      </c>
      <c r="CX1837">
        <f t="shared" si="1545"/>
        <v>24.55</v>
      </c>
      <c r="CY1837">
        <f>(S1837+R1837)*(BZ1837/100)</f>
        <v>0</v>
      </c>
      <c r="CZ1837">
        <f>(S1837+R1837)*(CA1837/100)</f>
        <v>0</v>
      </c>
      <c r="DC1837" t="s">
        <v>3</v>
      </c>
      <c r="DD1837" t="s">
        <v>3</v>
      </c>
      <c r="DE1837" t="s">
        <v>3</v>
      </c>
      <c r="DF1837" t="s">
        <v>3</v>
      </c>
      <c r="DG1837" t="s">
        <v>3</v>
      </c>
      <c r="DH1837" t="s">
        <v>3</v>
      </c>
      <c r="DI1837" t="s">
        <v>3</v>
      </c>
      <c r="DJ1837" t="s">
        <v>3</v>
      </c>
      <c r="DK1837" t="s">
        <v>3</v>
      </c>
      <c r="DL1837" t="s">
        <v>3</v>
      </c>
      <c r="DM1837" t="s">
        <v>3</v>
      </c>
      <c r="DN1837">
        <v>0</v>
      </c>
      <c r="DO1837">
        <v>0</v>
      </c>
      <c r="DP1837">
        <v>1</v>
      </c>
      <c r="DQ1837">
        <v>1</v>
      </c>
      <c r="DU1837">
        <v>1009</v>
      </c>
      <c r="DV1837" t="s">
        <v>78</v>
      </c>
      <c r="DW1837" t="s">
        <v>78</v>
      </c>
      <c r="DX1837">
        <v>1000</v>
      </c>
      <c r="DZ1837" t="s">
        <v>3</v>
      </c>
      <c r="EA1837" t="s">
        <v>3</v>
      </c>
      <c r="EB1837" t="s">
        <v>3</v>
      </c>
      <c r="EC1837" t="s">
        <v>3</v>
      </c>
      <c r="EE1837">
        <v>54328897</v>
      </c>
      <c r="EF1837">
        <v>8</v>
      </c>
      <c r="EG1837" t="s">
        <v>31</v>
      </c>
      <c r="EH1837">
        <v>0</v>
      </c>
      <c r="EI1837" t="s">
        <v>3</v>
      </c>
      <c r="EJ1837">
        <v>1</v>
      </c>
      <c r="EK1837">
        <v>500001</v>
      </c>
      <c r="EL1837" t="s">
        <v>32</v>
      </c>
      <c r="EM1837" t="s">
        <v>33</v>
      </c>
      <c r="EO1837" t="s">
        <v>3</v>
      </c>
      <c r="EQ1837">
        <v>0</v>
      </c>
      <c r="ER1837">
        <v>42000</v>
      </c>
      <c r="ES1837">
        <v>5808.3400000000011</v>
      </c>
      <c r="ET1837">
        <v>0</v>
      </c>
      <c r="EU1837">
        <v>0</v>
      </c>
      <c r="EV1837">
        <v>0</v>
      </c>
      <c r="EW1837">
        <v>0</v>
      </c>
      <c r="EX1837">
        <v>0</v>
      </c>
      <c r="EZ1837">
        <v>5</v>
      </c>
      <c r="FC1837">
        <v>0</v>
      </c>
      <c r="FD1837">
        <v>18</v>
      </c>
      <c r="FF1837">
        <v>42000</v>
      </c>
      <c r="FQ1837">
        <v>0</v>
      </c>
      <c r="FR1837">
        <f t="shared" si="1546"/>
        <v>0</v>
      </c>
      <c r="FS1837">
        <v>0</v>
      </c>
      <c r="FX1837">
        <v>0</v>
      </c>
      <c r="FY1837">
        <v>0</v>
      </c>
      <c r="GA1837" t="s">
        <v>417</v>
      </c>
      <c r="GD1837">
        <v>1</v>
      </c>
      <c r="GF1837">
        <v>1401155302</v>
      </c>
      <c r="GG1837">
        <v>2</v>
      </c>
      <c r="GH1837">
        <v>3</v>
      </c>
      <c r="GI1837">
        <v>5</v>
      </c>
      <c r="GJ1837">
        <v>0</v>
      </c>
      <c r="GK1837">
        <v>0</v>
      </c>
      <c r="GL1837">
        <f t="shared" si="1547"/>
        <v>0</v>
      </c>
      <c r="GM1837">
        <f t="shared" si="1548"/>
        <v>0</v>
      </c>
      <c r="GN1837">
        <f t="shared" si="1549"/>
        <v>0</v>
      </c>
      <c r="GO1837">
        <f t="shared" si="1550"/>
        <v>0</v>
      </c>
      <c r="GP1837">
        <f t="shared" si="1551"/>
        <v>0</v>
      </c>
      <c r="GR1837">
        <v>1</v>
      </c>
      <c r="GS1837">
        <v>1</v>
      </c>
      <c r="GT1837">
        <v>0</v>
      </c>
      <c r="GU1837" t="s">
        <v>3</v>
      </c>
      <c r="GV1837">
        <f t="shared" si="1521"/>
        <v>0</v>
      </c>
      <c r="GW1837">
        <v>1</v>
      </c>
      <c r="GX1837">
        <f t="shared" si="1552"/>
        <v>0</v>
      </c>
      <c r="HA1837">
        <v>0</v>
      </c>
      <c r="HB1837">
        <v>0</v>
      </c>
      <c r="HC1837">
        <f t="shared" si="1553"/>
        <v>0</v>
      </c>
      <c r="HE1837" t="s">
        <v>35</v>
      </c>
      <c r="HF1837" t="s">
        <v>36</v>
      </c>
      <c r="HM1837" t="s">
        <v>3</v>
      </c>
      <c r="HN1837" t="s">
        <v>3</v>
      </c>
      <c r="HO1837" t="s">
        <v>3</v>
      </c>
      <c r="HP1837" t="s">
        <v>3</v>
      </c>
      <c r="HQ1837" t="s">
        <v>3</v>
      </c>
      <c r="IK1837">
        <v>0</v>
      </c>
    </row>
    <row r="1838" spans="1:255" x14ac:dyDescent="0.2">
      <c r="A1838" s="2">
        <v>18</v>
      </c>
      <c r="B1838" s="2">
        <v>1</v>
      </c>
      <c r="C1838" s="2">
        <v>1568</v>
      </c>
      <c r="D1838" s="2"/>
      <c r="E1838" s="2" t="s">
        <v>800</v>
      </c>
      <c r="F1838" s="2" t="s">
        <v>419</v>
      </c>
      <c r="G1838" s="2" t="s">
        <v>420</v>
      </c>
      <c r="H1838" s="2" t="s">
        <v>78</v>
      </c>
      <c r="I1838" s="2">
        <f>I1834*J1838</f>
        <v>0</v>
      </c>
      <c r="J1838" s="2">
        <v>5.7000000000000002E-2</v>
      </c>
      <c r="K1838" s="2">
        <v>5.7000000000000002E-2</v>
      </c>
      <c r="L1838" s="2">
        <v>1.9380000000000001E-3</v>
      </c>
      <c r="M1838" s="2">
        <v>0</v>
      </c>
      <c r="N1838" s="2">
        <f t="shared" si="1522"/>
        <v>1.9E-3</v>
      </c>
      <c r="O1838" s="2">
        <f t="shared" si="1523"/>
        <v>0</v>
      </c>
      <c r="P1838" s="2">
        <f t="shared" si="1524"/>
        <v>0</v>
      </c>
      <c r="Q1838" s="2">
        <f t="shared" si="1525"/>
        <v>0</v>
      </c>
      <c r="R1838" s="2">
        <f t="shared" si="1526"/>
        <v>0</v>
      </c>
      <c r="S1838" s="2">
        <f t="shared" si="1527"/>
        <v>0</v>
      </c>
      <c r="T1838" s="2">
        <f t="shared" si="1528"/>
        <v>0</v>
      </c>
      <c r="U1838" s="2">
        <f t="shared" si="1529"/>
        <v>0</v>
      </c>
      <c r="V1838" s="2">
        <f t="shared" si="1530"/>
        <v>0</v>
      </c>
      <c r="W1838" s="2">
        <f t="shared" si="1531"/>
        <v>0</v>
      </c>
      <c r="X1838" s="2">
        <f t="shared" si="1532"/>
        <v>0</v>
      </c>
      <c r="Y1838" s="2">
        <f t="shared" si="1533"/>
        <v>0</v>
      </c>
      <c r="Z1838" s="2"/>
      <c r="AA1838" s="2">
        <v>69726971</v>
      </c>
      <c r="AB1838" s="2">
        <f t="shared" si="1534"/>
        <v>1534.65</v>
      </c>
      <c r="AC1838" s="2">
        <f t="shared" si="1554"/>
        <v>1534.65</v>
      </c>
      <c r="AD1838" s="2">
        <f t="shared" si="1516"/>
        <v>0</v>
      </c>
      <c r="AE1838" s="2">
        <f t="shared" si="1517"/>
        <v>0</v>
      </c>
      <c r="AF1838" s="2">
        <f t="shared" si="1518"/>
        <v>0</v>
      </c>
      <c r="AG1838" s="2">
        <f t="shared" si="1535"/>
        <v>0</v>
      </c>
      <c r="AH1838" s="2">
        <f t="shared" si="1519"/>
        <v>0</v>
      </c>
      <c r="AI1838" s="2">
        <f t="shared" si="1520"/>
        <v>0</v>
      </c>
      <c r="AJ1838" s="2">
        <f t="shared" si="1536"/>
        <v>27.08</v>
      </c>
      <c r="AK1838" s="2">
        <v>1534.65</v>
      </c>
      <c r="AL1838" s="2">
        <v>1534.65</v>
      </c>
      <c r="AM1838" s="2">
        <v>0</v>
      </c>
      <c r="AN1838" s="2">
        <v>0</v>
      </c>
      <c r="AO1838" s="2">
        <v>0</v>
      </c>
      <c r="AP1838" s="2">
        <v>0</v>
      </c>
      <c r="AQ1838" s="2">
        <v>0</v>
      </c>
      <c r="AR1838" s="2">
        <v>0</v>
      </c>
      <c r="AS1838" s="2">
        <v>27.08</v>
      </c>
      <c r="AT1838" s="2">
        <v>0</v>
      </c>
      <c r="AU1838" s="2">
        <v>0</v>
      </c>
      <c r="AV1838" s="2">
        <v>1</v>
      </c>
      <c r="AW1838" s="2">
        <v>1</v>
      </c>
      <c r="AX1838" s="2"/>
      <c r="AY1838" s="2"/>
      <c r="AZ1838" s="2">
        <v>1</v>
      </c>
      <c r="BA1838" s="2">
        <v>1</v>
      </c>
      <c r="BB1838" s="2">
        <v>1</v>
      </c>
      <c r="BC1838" s="2">
        <v>1</v>
      </c>
      <c r="BD1838" s="2" t="s">
        <v>3</v>
      </c>
      <c r="BE1838" s="2" t="s">
        <v>3</v>
      </c>
      <c r="BF1838" s="2" t="s">
        <v>3</v>
      </c>
      <c r="BG1838" s="2" t="s">
        <v>3</v>
      </c>
      <c r="BH1838" s="2">
        <v>3</v>
      </c>
      <c r="BI1838" s="2">
        <v>1</v>
      </c>
      <c r="BJ1838" s="2" t="s">
        <v>421</v>
      </c>
      <c r="BK1838" s="2"/>
      <c r="BL1838" s="2"/>
      <c r="BM1838" s="2">
        <v>500001</v>
      </c>
      <c r="BN1838" s="2">
        <v>0</v>
      </c>
      <c r="BO1838" s="2" t="s">
        <v>3</v>
      </c>
      <c r="BP1838" s="2">
        <v>0</v>
      </c>
      <c r="BQ1838" s="2">
        <v>8</v>
      </c>
      <c r="BR1838" s="2">
        <v>0</v>
      </c>
      <c r="BS1838" s="2">
        <v>1</v>
      </c>
      <c r="BT1838" s="2">
        <v>1</v>
      </c>
      <c r="BU1838" s="2">
        <v>1</v>
      </c>
      <c r="BV1838" s="2">
        <v>1</v>
      </c>
      <c r="BW1838" s="2">
        <v>1</v>
      </c>
      <c r="BX1838" s="2">
        <v>1</v>
      </c>
      <c r="BY1838" s="2" t="s">
        <v>3</v>
      </c>
      <c r="BZ1838" s="2">
        <v>0</v>
      </c>
      <c r="CA1838" s="2">
        <v>0</v>
      </c>
      <c r="CB1838" s="2" t="s">
        <v>3</v>
      </c>
      <c r="CC1838" s="2"/>
      <c r="CD1838" s="2"/>
      <c r="CE1838" s="2">
        <v>0</v>
      </c>
      <c r="CF1838" s="2">
        <v>0</v>
      </c>
      <c r="CG1838" s="2">
        <v>0</v>
      </c>
      <c r="CH1838" s="2">
        <v>143</v>
      </c>
      <c r="CI1838" s="2">
        <v>2</v>
      </c>
      <c r="CJ1838" s="2">
        <v>0</v>
      </c>
      <c r="CK1838" s="2">
        <v>0</v>
      </c>
      <c r="CL1838" s="2">
        <v>0</v>
      </c>
      <c r="CM1838" s="2">
        <v>0</v>
      </c>
      <c r="CN1838" s="2" t="s">
        <v>3</v>
      </c>
      <c r="CO1838" s="2">
        <v>0</v>
      </c>
      <c r="CP1838" s="2">
        <f t="shared" si="1537"/>
        <v>0</v>
      </c>
      <c r="CQ1838" s="2">
        <f t="shared" si="1538"/>
        <v>1534.65</v>
      </c>
      <c r="CR1838" s="2">
        <f t="shared" si="1539"/>
        <v>0</v>
      </c>
      <c r="CS1838" s="2">
        <f t="shared" si="1540"/>
        <v>0</v>
      </c>
      <c r="CT1838" s="2">
        <f t="shared" si="1541"/>
        <v>0</v>
      </c>
      <c r="CU1838" s="2">
        <f t="shared" si="1542"/>
        <v>0</v>
      </c>
      <c r="CV1838" s="2">
        <f t="shared" si="1543"/>
        <v>0</v>
      </c>
      <c r="CW1838" s="2">
        <f t="shared" si="1544"/>
        <v>0</v>
      </c>
      <c r="CX1838" s="2">
        <f t="shared" si="1545"/>
        <v>27.08</v>
      </c>
      <c r="CY1838" s="2">
        <f>(((S1838+R1838)*AT1838)/100)</f>
        <v>0</v>
      </c>
      <c r="CZ1838" s="2">
        <f>(((S1838+R1838)*AU1838)/100)</f>
        <v>0</v>
      </c>
      <c r="DA1838" s="2"/>
      <c r="DB1838" s="2"/>
      <c r="DC1838" s="2" t="s">
        <v>3</v>
      </c>
      <c r="DD1838" s="2" t="s">
        <v>3</v>
      </c>
      <c r="DE1838" s="2" t="s">
        <v>3</v>
      </c>
      <c r="DF1838" s="2" t="s">
        <v>3</v>
      </c>
      <c r="DG1838" s="2" t="s">
        <v>3</v>
      </c>
      <c r="DH1838" s="2" t="s">
        <v>3</v>
      </c>
      <c r="DI1838" s="2" t="s">
        <v>3</v>
      </c>
      <c r="DJ1838" s="2" t="s">
        <v>3</v>
      </c>
      <c r="DK1838" s="2" t="s">
        <v>3</v>
      </c>
      <c r="DL1838" s="2" t="s">
        <v>3</v>
      </c>
      <c r="DM1838" s="2" t="s">
        <v>3</v>
      </c>
      <c r="DN1838" s="2">
        <v>0</v>
      </c>
      <c r="DO1838" s="2">
        <v>0</v>
      </c>
      <c r="DP1838" s="2">
        <v>1</v>
      </c>
      <c r="DQ1838" s="2">
        <v>1</v>
      </c>
      <c r="DR1838" s="2"/>
      <c r="DS1838" s="2"/>
      <c r="DT1838" s="2"/>
      <c r="DU1838" s="2">
        <v>1009</v>
      </c>
      <c r="DV1838" s="2" t="s">
        <v>78</v>
      </c>
      <c r="DW1838" s="2" t="s">
        <v>78</v>
      </c>
      <c r="DX1838" s="2">
        <v>1000</v>
      </c>
      <c r="DY1838" s="2"/>
      <c r="DZ1838" s="2" t="s">
        <v>3</v>
      </c>
      <c r="EA1838" s="2" t="s">
        <v>3</v>
      </c>
      <c r="EB1838" s="2" t="s">
        <v>3</v>
      </c>
      <c r="EC1838" s="2" t="s">
        <v>3</v>
      </c>
      <c r="ED1838" s="2"/>
      <c r="EE1838" s="2">
        <v>54328897</v>
      </c>
      <c r="EF1838" s="2">
        <v>8</v>
      </c>
      <c r="EG1838" s="2" t="s">
        <v>31</v>
      </c>
      <c r="EH1838" s="2">
        <v>0</v>
      </c>
      <c r="EI1838" s="2" t="s">
        <v>3</v>
      </c>
      <c r="EJ1838" s="2">
        <v>1</v>
      </c>
      <c r="EK1838" s="2">
        <v>500001</v>
      </c>
      <c r="EL1838" s="2" t="s">
        <v>32</v>
      </c>
      <c r="EM1838" s="2" t="s">
        <v>33</v>
      </c>
      <c r="EN1838" s="2"/>
      <c r="EO1838" s="2" t="s">
        <v>3</v>
      </c>
      <c r="EP1838" s="2"/>
      <c r="EQ1838" s="2">
        <v>0</v>
      </c>
      <c r="ER1838" s="2">
        <v>1534.65</v>
      </c>
      <c r="ES1838" s="2">
        <v>1534.65</v>
      </c>
      <c r="ET1838" s="2">
        <v>0</v>
      </c>
      <c r="EU1838" s="2">
        <v>0</v>
      </c>
      <c r="EV1838" s="2">
        <v>0</v>
      </c>
      <c r="EW1838" s="2">
        <v>0</v>
      </c>
      <c r="EX1838" s="2">
        <v>0</v>
      </c>
      <c r="EY1838" s="2"/>
      <c r="EZ1838" s="2"/>
      <c r="FA1838" s="2"/>
      <c r="FB1838" s="2"/>
      <c r="FC1838" s="2"/>
      <c r="FD1838" s="2"/>
      <c r="FE1838" s="2"/>
      <c r="FF1838" s="2"/>
      <c r="FG1838" s="2"/>
      <c r="FH1838" s="2"/>
      <c r="FI1838" s="2"/>
      <c r="FJ1838" s="2"/>
      <c r="FK1838" s="2"/>
      <c r="FL1838" s="2"/>
      <c r="FM1838" s="2"/>
      <c r="FN1838" s="2"/>
      <c r="FO1838" s="2"/>
      <c r="FP1838" s="2"/>
      <c r="FQ1838" s="2">
        <v>0</v>
      </c>
      <c r="FR1838" s="2">
        <f t="shared" si="1546"/>
        <v>0</v>
      </c>
      <c r="FS1838" s="2">
        <v>0</v>
      </c>
      <c r="FT1838" s="2"/>
      <c r="FU1838" s="2"/>
      <c r="FV1838" s="2"/>
      <c r="FW1838" s="2"/>
      <c r="FX1838" s="2">
        <v>0</v>
      </c>
      <c r="FY1838" s="2">
        <v>0</v>
      </c>
      <c r="FZ1838" s="2"/>
      <c r="GA1838" s="2" t="s">
        <v>3</v>
      </c>
      <c r="GB1838" s="2"/>
      <c r="GC1838" s="2"/>
      <c r="GD1838" s="2">
        <v>1</v>
      </c>
      <c r="GE1838" s="2"/>
      <c r="GF1838" s="2">
        <v>353463573</v>
      </c>
      <c r="GG1838" s="2">
        <v>2</v>
      </c>
      <c r="GH1838" s="2">
        <v>1</v>
      </c>
      <c r="GI1838" s="2">
        <v>-2</v>
      </c>
      <c r="GJ1838" s="2">
        <v>0</v>
      </c>
      <c r="GK1838" s="2">
        <v>0</v>
      </c>
      <c r="GL1838" s="2">
        <f t="shared" si="1547"/>
        <v>0</v>
      </c>
      <c r="GM1838" s="2">
        <f t="shared" si="1548"/>
        <v>0</v>
      </c>
      <c r="GN1838" s="2">
        <f t="shared" si="1549"/>
        <v>0</v>
      </c>
      <c r="GO1838" s="2">
        <f t="shared" si="1550"/>
        <v>0</v>
      </c>
      <c r="GP1838" s="2">
        <f t="shared" si="1551"/>
        <v>0</v>
      </c>
      <c r="GQ1838" s="2"/>
      <c r="GR1838" s="2">
        <v>0</v>
      </c>
      <c r="GS1838" s="2">
        <v>3</v>
      </c>
      <c r="GT1838" s="2">
        <v>0</v>
      </c>
      <c r="GU1838" s="2" t="s">
        <v>3</v>
      </c>
      <c r="GV1838" s="2">
        <f t="shared" si="1521"/>
        <v>0</v>
      </c>
      <c r="GW1838" s="2">
        <v>1</v>
      </c>
      <c r="GX1838" s="2">
        <f t="shared" si="1552"/>
        <v>0</v>
      </c>
      <c r="GY1838" s="2"/>
      <c r="GZ1838" s="2"/>
      <c r="HA1838" s="2">
        <v>0</v>
      </c>
      <c r="HB1838" s="2">
        <v>0</v>
      </c>
      <c r="HC1838" s="2">
        <f t="shared" si="1553"/>
        <v>0</v>
      </c>
      <c r="HD1838" s="2"/>
      <c r="HE1838" s="2" t="s">
        <v>3</v>
      </c>
      <c r="HF1838" s="2" t="s">
        <v>3</v>
      </c>
      <c r="HG1838" s="2"/>
      <c r="HH1838" s="2"/>
      <c r="HI1838" s="2"/>
      <c r="HJ1838" s="2"/>
      <c r="HK1838" s="2"/>
      <c r="HL1838" s="2"/>
      <c r="HM1838" s="2" t="s">
        <v>3</v>
      </c>
      <c r="HN1838" s="2" t="s">
        <v>3</v>
      </c>
      <c r="HO1838" s="2" t="s">
        <v>3</v>
      </c>
      <c r="HP1838" s="2" t="s">
        <v>3</v>
      </c>
      <c r="HQ1838" s="2" t="s">
        <v>3</v>
      </c>
      <c r="HR1838" s="2"/>
      <c r="HS1838" s="2"/>
      <c r="HT1838" s="2"/>
      <c r="HU1838" s="2"/>
      <c r="HV1838" s="2"/>
      <c r="HW1838" s="2"/>
      <c r="HX1838" s="2"/>
      <c r="HY1838" s="2"/>
      <c r="HZ1838" s="2"/>
      <c r="IA1838" s="2"/>
      <c r="IB1838" s="2"/>
      <c r="IC1838" s="2"/>
      <c r="ID1838" s="2"/>
      <c r="IE1838" s="2"/>
      <c r="IF1838" s="2"/>
      <c r="IG1838" s="2"/>
      <c r="IH1838" s="2"/>
      <c r="II1838" s="2"/>
      <c r="IJ1838" s="2"/>
      <c r="IK1838" s="2">
        <v>0</v>
      </c>
      <c r="IL1838" s="2"/>
      <c r="IM1838" s="2"/>
      <c r="IN1838" s="2"/>
      <c r="IO1838" s="2"/>
      <c r="IP1838" s="2"/>
      <c r="IQ1838" s="2"/>
      <c r="IR1838" s="2"/>
      <c r="IS1838" s="2"/>
      <c r="IT1838" s="2"/>
      <c r="IU1838" s="2"/>
    </row>
    <row r="1839" spans="1:255" x14ac:dyDescent="0.2">
      <c r="A1839">
        <v>18</v>
      </c>
      <c r="B1839">
        <v>1</v>
      </c>
      <c r="C1839">
        <v>1579</v>
      </c>
      <c r="E1839" t="s">
        <v>800</v>
      </c>
      <c r="F1839" t="s">
        <v>419</v>
      </c>
      <c r="G1839" t="s">
        <v>420</v>
      </c>
      <c r="H1839" t="s">
        <v>78</v>
      </c>
      <c r="I1839">
        <f>I1835*J1839</f>
        <v>0</v>
      </c>
      <c r="J1839">
        <v>5.7000000000000002E-2</v>
      </c>
      <c r="K1839">
        <v>5.7000000000000002E-2</v>
      </c>
      <c r="L1839">
        <v>1.9380000000000001E-3</v>
      </c>
      <c r="M1839">
        <v>0</v>
      </c>
      <c r="N1839">
        <f t="shared" si="1522"/>
        <v>1.9E-3</v>
      </c>
      <c r="O1839">
        <f t="shared" si="1523"/>
        <v>0</v>
      </c>
      <c r="P1839">
        <f t="shared" si="1524"/>
        <v>0</v>
      </c>
      <c r="Q1839">
        <f t="shared" si="1525"/>
        <v>0</v>
      </c>
      <c r="R1839">
        <f t="shared" si="1526"/>
        <v>0</v>
      </c>
      <c r="S1839">
        <f t="shared" si="1527"/>
        <v>0</v>
      </c>
      <c r="T1839">
        <f t="shared" si="1528"/>
        <v>0</v>
      </c>
      <c r="U1839">
        <f t="shared" si="1529"/>
        <v>0</v>
      </c>
      <c r="V1839">
        <f t="shared" si="1530"/>
        <v>0</v>
      </c>
      <c r="W1839">
        <f t="shared" si="1531"/>
        <v>0</v>
      </c>
      <c r="X1839">
        <f t="shared" si="1532"/>
        <v>0</v>
      </c>
      <c r="Y1839">
        <f t="shared" si="1533"/>
        <v>0</v>
      </c>
      <c r="AA1839">
        <v>69726884</v>
      </c>
      <c r="AB1839">
        <f t="shared" si="1534"/>
        <v>5808.34</v>
      </c>
      <c r="AC1839">
        <f t="shared" si="1554"/>
        <v>5808.34</v>
      </c>
      <c r="AD1839">
        <f t="shared" si="1516"/>
        <v>0</v>
      </c>
      <c r="AE1839">
        <f t="shared" si="1517"/>
        <v>0</v>
      </c>
      <c r="AF1839">
        <f t="shared" si="1518"/>
        <v>0</v>
      </c>
      <c r="AG1839">
        <f t="shared" si="1535"/>
        <v>0</v>
      </c>
      <c r="AH1839">
        <f t="shared" si="1519"/>
        <v>0</v>
      </c>
      <c r="AI1839">
        <f t="shared" si="1520"/>
        <v>0</v>
      </c>
      <c r="AJ1839">
        <f t="shared" si="1536"/>
        <v>27.08</v>
      </c>
      <c r="AK1839">
        <v>5808.3400000000011</v>
      </c>
      <c r="AL1839">
        <v>5808.3400000000011</v>
      </c>
      <c r="AM1839">
        <v>0</v>
      </c>
      <c r="AN1839">
        <v>0</v>
      </c>
      <c r="AO1839">
        <v>0</v>
      </c>
      <c r="AP1839">
        <v>0</v>
      </c>
      <c r="AQ1839">
        <v>0</v>
      </c>
      <c r="AR1839">
        <v>0</v>
      </c>
      <c r="AS1839">
        <v>27.08</v>
      </c>
      <c r="AT1839">
        <v>0</v>
      </c>
      <c r="AU1839">
        <v>0</v>
      </c>
      <c r="AV1839">
        <v>1</v>
      </c>
      <c r="AW1839">
        <v>1</v>
      </c>
      <c r="AZ1839">
        <v>1</v>
      </c>
      <c r="BA1839">
        <v>1</v>
      </c>
      <c r="BB1839">
        <v>1</v>
      </c>
      <c r="BC1839">
        <v>7.56</v>
      </c>
      <c r="BD1839" t="s">
        <v>3</v>
      </c>
      <c r="BE1839" t="s">
        <v>3</v>
      </c>
      <c r="BF1839" t="s">
        <v>3</v>
      </c>
      <c r="BG1839" t="s">
        <v>3</v>
      </c>
      <c r="BH1839">
        <v>3</v>
      </c>
      <c r="BI1839">
        <v>1</v>
      </c>
      <c r="BJ1839" t="s">
        <v>421</v>
      </c>
      <c r="BM1839">
        <v>500001</v>
      </c>
      <c r="BN1839">
        <v>0</v>
      </c>
      <c r="BO1839" t="s">
        <v>3</v>
      </c>
      <c r="BP1839">
        <v>0</v>
      </c>
      <c r="BQ1839">
        <v>8</v>
      </c>
      <c r="BR1839">
        <v>0</v>
      </c>
      <c r="BS1839">
        <v>1</v>
      </c>
      <c r="BT1839">
        <v>1</v>
      </c>
      <c r="BU1839">
        <v>1</v>
      </c>
      <c r="BV1839">
        <v>1</v>
      </c>
      <c r="BW1839">
        <v>1</v>
      </c>
      <c r="BX1839">
        <v>1</v>
      </c>
      <c r="BY1839" t="s">
        <v>3</v>
      </c>
      <c r="BZ1839">
        <v>0</v>
      </c>
      <c r="CA1839">
        <v>0</v>
      </c>
      <c r="CB1839" t="s">
        <v>3</v>
      </c>
      <c r="CE1839">
        <v>0</v>
      </c>
      <c r="CF1839">
        <v>0</v>
      </c>
      <c r="CG1839">
        <v>0</v>
      </c>
      <c r="CH1839">
        <v>143</v>
      </c>
      <c r="CI1839">
        <v>2</v>
      </c>
      <c r="CJ1839">
        <v>0</v>
      </c>
      <c r="CK1839">
        <v>0</v>
      </c>
      <c r="CL1839">
        <v>0</v>
      </c>
      <c r="CM1839">
        <v>0</v>
      </c>
      <c r="CN1839" t="s">
        <v>3</v>
      </c>
      <c r="CO1839">
        <v>0</v>
      </c>
      <c r="CP1839">
        <f t="shared" si="1537"/>
        <v>0</v>
      </c>
      <c r="CQ1839">
        <f t="shared" si="1538"/>
        <v>43911.0504</v>
      </c>
      <c r="CR1839">
        <f t="shared" si="1539"/>
        <v>0</v>
      </c>
      <c r="CS1839">
        <f t="shared" si="1540"/>
        <v>0</v>
      </c>
      <c r="CT1839">
        <f t="shared" si="1541"/>
        <v>0</v>
      </c>
      <c r="CU1839">
        <f t="shared" si="1542"/>
        <v>0</v>
      </c>
      <c r="CV1839">
        <f t="shared" si="1543"/>
        <v>0</v>
      </c>
      <c r="CW1839">
        <f t="shared" si="1544"/>
        <v>0</v>
      </c>
      <c r="CX1839">
        <f t="shared" si="1545"/>
        <v>27.08</v>
      </c>
      <c r="CY1839">
        <f>(S1839+R1839)*(BZ1839/100)</f>
        <v>0</v>
      </c>
      <c r="CZ1839">
        <f>(S1839+R1839)*(CA1839/100)</f>
        <v>0</v>
      </c>
      <c r="DC1839" t="s">
        <v>3</v>
      </c>
      <c r="DD1839" t="s">
        <v>3</v>
      </c>
      <c r="DE1839" t="s">
        <v>3</v>
      </c>
      <c r="DF1839" t="s">
        <v>3</v>
      </c>
      <c r="DG1839" t="s">
        <v>3</v>
      </c>
      <c r="DH1839" t="s">
        <v>3</v>
      </c>
      <c r="DI1839" t="s">
        <v>3</v>
      </c>
      <c r="DJ1839" t="s">
        <v>3</v>
      </c>
      <c r="DK1839" t="s">
        <v>3</v>
      </c>
      <c r="DL1839" t="s">
        <v>3</v>
      </c>
      <c r="DM1839" t="s">
        <v>3</v>
      </c>
      <c r="DN1839">
        <v>0</v>
      </c>
      <c r="DO1839">
        <v>0</v>
      </c>
      <c r="DP1839">
        <v>1</v>
      </c>
      <c r="DQ1839">
        <v>1</v>
      </c>
      <c r="DU1839">
        <v>1009</v>
      </c>
      <c r="DV1839" t="s">
        <v>78</v>
      </c>
      <c r="DW1839" t="s">
        <v>78</v>
      </c>
      <c r="DX1839">
        <v>1000</v>
      </c>
      <c r="DZ1839" t="s">
        <v>3</v>
      </c>
      <c r="EA1839" t="s">
        <v>3</v>
      </c>
      <c r="EB1839" t="s">
        <v>3</v>
      </c>
      <c r="EC1839" t="s">
        <v>3</v>
      </c>
      <c r="EE1839">
        <v>54328897</v>
      </c>
      <c r="EF1839">
        <v>8</v>
      </c>
      <c r="EG1839" t="s">
        <v>31</v>
      </c>
      <c r="EH1839">
        <v>0</v>
      </c>
      <c r="EI1839" t="s">
        <v>3</v>
      </c>
      <c r="EJ1839">
        <v>1</v>
      </c>
      <c r="EK1839">
        <v>500001</v>
      </c>
      <c r="EL1839" t="s">
        <v>32</v>
      </c>
      <c r="EM1839" t="s">
        <v>33</v>
      </c>
      <c r="EO1839" t="s">
        <v>3</v>
      </c>
      <c r="EQ1839">
        <v>0</v>
      </c>
      <c r="ER1839">
        <v>42000</v>
      </c>
      <c r="ES1839">
        <v>5808.3400000000011</v>
      </c>
      <c r="ET1839">
        <v>0</v>
      </c>
      <c r="EU1839">
        <v>0</v>
      </c>
      <c r="EV1839">
        <v>0</v>
      </c>
      <c r="EW1839">
        <v>0</v>
      </c>
      <c r="EX1839">
        <v>0</v>
      </c>
      <c r="EZ1839">
        <v>5</v>
      </c>
      <c r="FC1839">
        <v>0</v>
      </c>
      <c r="FD1839">
        <v>18</v>
      </c>
      <c r="FF1839">
        <v>42000</v>
      </c>
      <c r="FQ1839">
        <v>0</v>
      </c>
      <c r="FR1839">
        <f t="shared" si="1546"/>
        <v>0</v>
      </c>
      <c r="FS1839">
        <v>0</v>
      </c>
      <c r="FX1839">
        <v>0</v>
      </c>
      <c r="FY1839">
        <v>0</v>
      </c>
      <c r="GA1839" t="s">
        <v>417</v>
      </c>
      <c r="GD1839">
        <v>1</v>
      </c>
      <c r="GF1839">
        <v>353463573</v>
      </c>
      <c r="GG1839">
        <v>2</v>
      </c>
      <c r="GH1839">
        <v>3</v>
      </c>
      <c r="GI1839">
        <v>5</v>
      </c>
      <c r="GJ1839">
        <v>0</v>
      </c>
      <c r="GK1839">
        <v>0</v>
      </c>
      <c r="GL1839">
        <f t="shared" si="1547"/>
        <v>0</v>
      </c>
      <c r="GM1839">
        <f t="shared" si="1548"/>
        <v>0</v>
      </c>
      <c r="GN1839">
        <f t="shared" si="1549"/>
        <v>0</v>
      </c>
      <c r="GO1839">
        <f t="shared" si="1550"/>
        <v>0</v>
      </c>
      <c r="GP1839">
        <f t="shared" si="1551"/>
        <v>0</v>
      </c>
      <c r="GR1839">
        <v>1</v>
      </c>
      <c r="GS1839">
        <v>1</v>
      </c>
      <c r="GT1839">
        <v>0</v>
      </c>
      <c r="GU1839" t="s">
        <v>3</v>
      </c>
      <c r="GV1839">
        <f t="shared" si="1521"/>
        <v>0</v>
      </c>
      <c r="GW1839">
        <v>1</v>
      </c>
      <c r="GX1839">
        <f t="shared" si="1552"/>
        <v>0</v>
      </c>
      <c r="HA1839">
        <v>0</v>
      </c>
      <c r="HB1839">
        <v>0</v>
      </c>
      <c r="HC1839">
        <f t="shared" si="1553"/>
        <v>0</v>
      </c>
      <c r="HE1839" t="s">
        <v>35</v>
      </c>
      <c r="HF1839" t="s">
        <v>36</v>
      </c>
      <c r="HM1839" t="s">
        <v>3</v>
      </c>
      <c r="HN1839" t="s">
        <v>3</v>
      </c>
      <c r="HO1839" t="s">
        <v>3</v>
      </c>
      <c r="HP1839" t="s">
        <v>3</v>
      </c>
      <c r="HQ1839" t="s">
        <v>3</v>
      </c>
      <c r="IK1839">
        <v>0</v>
      </c>
    </row>
    <row r="1840" spans="1:255" x14ac:dyDescent="0.2">
      <c r="A1840" s="2">
        <v>18</v>
      </c>
      <c r="B1840" s="2">
        <v>1</v>
      </c>
      <c r="C1840" s="2">
        <v>1569</v>
      </c>
      <c r="D1840" s="2"/>
      <c r="E1840" s="2" t="s">
        <v>801</v>
      </c>
      <c r="F1840" s="2" t="s">
        <v>423</v>
      </c>
      <c r="G1840" s="2" t="s">
        <v>424</v>
      </c>
      <c r="H1840" s="2" t="s">
        <v>56</v>
      </c>
      <c r="I1840" s="2">
        <f>I1834*J1840</f>
        <v>0</v>
      </c>
      <c r="J1840" s="2">
        <v>116</v>
      </c>
      <c r="K1840" s="2">
        <v>116</v>
      </c>
      <c r="L1840" s="2">
        <v>3.944</v>
      </c>
      <c r="M1840" s="2">
        <v>0</v>
      </c>
      <c r="N1840" s="2">
        <f t="shared" si="1522"/>
        <v>3.944</v>
      </c>
      <c r="O1840" s="2">
        <f t="shared" si="1523"/>
        <v>0</v>
      </c>
      <c r="P1840" s="2">
        <f t="shared" si="1524"/>
        <v>0</v>
      </c>
      <c r="Q1840" s="2">
        <f t="shared" si="1525"/>
        <v>0</v>
      </c>
      <c r="R1840" s="2">
        <f t="shared" si="1526"/>
        <v>0</v>
      </c>
      <c r="S1840" s="2">
        <f t="shared" si="1527"/>
        <v>0</v>
      </c>
      <c r="T1840" s="2">
        <f t="shared" si="1528"/>
        <v>0</v>
      </c>
      <c r="U1840" s="2">
        <f t="shared" si="1529"/>
        <v>0</v>
      </c>
      <c r="V1840" s="2">
        <f t="shared" si="1530"/>
        <v>0</v>
      </c>
      <c r="W1840" s="2">
        <f t="shared" si="1531"/>
        <v>0</v>
      </c>
      <c r="X1840" s="2">
        <f t="shared" si="1532"/>
        <v>0</v>
      </c>
      <c r="Y1840" s="2">
        <f t="shared" si="1533"/>
        <v>0</v>
      </c>
      <c r="Z1840" s="2"/>
      <c r="AA1840" s="2">
        <v>69726971</v>
      </c>
      <c r="AB1840" s="2">
        <f t="shared" si="1534"/>
        <v>5.29</v>
      </c>
      <c r="AC1840" s="2">
        <f t="shared" si="1554"/>
        <v>5.29</v>
      </c>
      <c r="AD1840" s="2">
        <f t="shared" si="1516"/>
        <v>0</v>
      </c>
      <c r="AE1840" s="2">
        <f t="shared" si="1517"/>
        <v>0</v>
      </c>
      <c r="AF1840" s="2">
        <f t="shared" si="1518"/>
        <v>0</v>
      </c>
      <c r="AG1840" s="2">
        <f t="shared" si="1535"/>
        <v>0</v>
      </c>
      <c r="AH1840" s="2">
        <f t="shared" si="1519"/>
        <v>0</v>
      </c>
      <c r="AI1840" s="2">
        <f t="shared" si="1520"/>
        <v>0</v>
      </c>
      <c r="AJ1840" s="2">
        <f t="shared" si="1536"/>
        <v>7.0000000000000007E-2</v>
      </c>
      <c r="AK1840" s="2">
        <v>5.29</v>
      </c>
      <c r="AL1840" s="2">
        <v>5.29</v>
      </c>
      <c r="AM1840" s="2">
        <v>0</v>
      </c>
      <c r="AN1840" s="2">
        <v>0</v>
      </c>
      <c r="AO1840" s="2">
        <v>0</v>
      </c>
      <c r="AP1840" s="2">
        <v>0</v>
      </c>
      <c r="AQ1840" s="2">
        <v>0</v>
      </c>
      <c r="AR1840" s="2">
        <v>0</v>
      </c>
      <c r="AS1840" s="2">
        <v>7.0000000000000007E-2</v>
      </c>
      <c r="AT1840" s="2">
        <v>0</v>
      </c>
      <c r="AU1840" s="2">
        <v>0</v>
      </c>
      <c r="AV1840" s="2">
        <v>1</v>
      </c>
      <c r="AW1840" s="2">
        <v>1</v>
      </c>
      <c r="AX1840" s="2"/>
      <c r="AY1840" s="2"/>
      <c r="AZ1840" s="2">
        <v>1</v>
      </c>
      <c r="BA1840" s="2">
        <v>1</v>
      </c>
      <c r="BB1840" s="2">
        <v>1</v>
      </c>
      <c r="BC1840" s="2">
        <v>1</v>
      </c>
      <c r="BD1840" s="2" t="s">
        <v>3</v>
      </c>
      <c r="BE1840" s="2" t="s">
        <v>3</v>
      </c>
      <c r="BF1840" s="2" t="s">
        <v>3</v>
      </c>
      <c r="BG1840" s="2" t="s">
        <v>3</v>
      </c>
      <c r="BH1840" s="2">
        <v>3</v>
      </c>
      <c r="BI1840" s="2">
        <v>1</v>
      </c>
      <c r="BJ1840" s="2" t="s">
        <v>425</v>
      </c>
      <c r="BK1840" s="2"/>
      <c r="BL1840" s="2"/>
      <c r="BM1840" s="2">
        <v>500001</v>
      </c>
      <c r="BN1840" s="2">
        <v>0</v>
      </c>
      <c r="BO1840" s="2" t="s">
        <v>3</v>
      </c>
      <c r="BP1840" s="2">
        <v>0</v>
      </c>
      <c r="BQ1840" s="2">
        <v>8</v>
      </c>
      <c r="BR1840" s="2">
        <v>0</v>
      </c>
      <c r="BS1840" s="2">
        <v>1</v>
      </c>
      <c r="BT1840" s="2">
        <v>1</v>
      </c>
      <c r="BU1840" s="2">
        <v>1</v>
      </c>
      <c r="BV1840" s="2">
        <v>1</v>
      </c>
      <c r="BW1840" s="2">
        <v>1</v>
      </c>
      <c r="BX1840" s="2">
        <v>1</v>
      </c>
      <c r="BY1840" s="2" t="s">
        <v>3</v>
      </c>
      <c r="BZ1840" s="2">
        <v>0</v>
      </c>
      <c r="CA1840" s="2">
        <v>0</v>
      </c>
      <c r="CB1840" s="2" t="s">
        <v>3</v>
      </c>
      <c r="CC1840" s="2"/>
      <c r="CD1840" s="2"/>
      <c r="CE1840" s="2">
        <v>0</v>
      </c>
      <c r="CF1840" s="2">
        <v>0</v>
      </c>
      <c r="CG1840" s="2">
        <v>0</v>
      </c>
      <c r="CH1840" s="2">
        <v>143</v>
      </c>
      <c r="CI1840" s="2">
        <v>3</v>
      </c>
      <c r="CJ1840" s="2">
        <v>0</v>
      </c>
      <c r="CK1840" s="2">
        <v>0</v>
      </c>
      <c r="CL1840" s="2">
        <v>0</v>
      </c>
      <c r="CM1840" s="2">
        <v>0</v>
      </c>
      <c r="CN1840" s="2" t="s">
        <v>3</v>
      </c>
      <c r="CO1840" s="2">
        <v>0</v>
      </c>
      <c r="CP1840" s="2">
        <f t="shared" si="1537"/>
        <v>0</v>
      </c>
      <c r="CQ1840" s="2">
        <f t="shared" si="1538"/>
        <v>5.29</v>
      </c>
      <c r="CR1840" s="2">
        <f t="shared" si="1539"/>
        <v>0</v>
      </c>
      <c r="CS1840" s="2">
        <f t="shared" si="1540"/>
        <v>0</v>
      </c>
      <c r="CT1840" s="2">
        <f t="shared" si="1541"/>
        <v>0</v>
      </c>
      <c r="CU1840" s="2">
        <f t="shared" si="1542"/>
        <v>0</v>
      </c>
      <c r="CV1840" s="2">
        <f t="shared" si="1543"/>
        <v>0</v>
      </c>
      <c r="CW1840" s="2">
        <f t="shared" si="1544"/>
        <v>0</v>
      </c>
      <c r="CX1840" s="2">
        <f t="shared" si="1545"/>
        <v>7.0000000000000007E-2</v>
      </c>
      <c r="CY1840" s="2">
        <f>(((S1840+R1840)*AT1840)/100)</f>
        <v>0</v>
      </c>
      <c r="CZ1840" s="2">
        <f>(((S1840+R1840)*AU1840)/100)</f>
        <v>0</v>
      </c>
      <c r="DA1840" s="2"/>
      <c r="DB1840" s="2"/>
      <c r="DC1840" s="2" t="s">
        <v>3</v>
      </c>
      <c r="DD1840" s="2" t="s">
        <v>3</v>
      </c>
      <c r="DE1840" s="2" t="s">
        <v>3</v>
      </c>
      <c r="DF1840" s="2" t="s">
        <v>3</v>
      </c>
      <c r="DG1840" s="2" t="s">
        <v>3</v>
      </c>
      <c r="DH1840" s="2" t="s">
        <v>3</v>
      </c>
      <c r="DI1840" s="2" t="s">
        <v>3</v>
      </c>
      <c r="DJ1840" s="2" t="s">
        <v>3</v>
      </c>
      <c r="DK1840" s="2" t="s">
        <v>3</v>
      </c>
      <c r="DL1840" s="2" t="s">
        <v>3</v>
      </c>
      <c r="DM1840" s="2" t="s">
        <v>3</v>
      </c>
      <c r="DN1840" s="2">
        <v>0</v>
      </c>
      <c r="DO1840" s="2">
        <v>0</v>
      </c>
      <c r="DP1840" s="2">
        <v>1</v>
      </c>
      <c r="DQ1840" s="2">
        <v>1</v>
      </c>
      <c r="DR1840" s="2"/>
      <c r="DS1840" s="2"/>
      <c r="DT1840" s="2"/>
      <c r="DU1840" s="2">
        <v>1005</v>
      </c>
      <c r="DV1840" s="2" t="s">
        <v>56</v>
      </c>
      <c r="DW1840" s="2" t="s">
        <v>56</v>
      </c>
      <c r="DX1840" s="2">
        <v>1</v>
      </c>
      <c r="DY1840" s="2"/>
      <c r="DZ1840" s="2" t="s">
        <v>3</v>
      </c>
      <c r="EA1840" s="2" t="s">
        <v>3</v>
      </c>
      <c r="EB1840" s="2" t="s">
        <v>3</v>
      </c>
      <c r="EC1840" s="2" t="s">
        <v>3</v>
      </c>
      <c r="ED1840" s="2"/>
      <c r="EE1840" s="2">
        <v>54328897</v>
      </c>
      <c r="EF1840" s="2">
        <v>8</v>
      </c>
      <c r="EG1840" s="2" t="s">
        <v>31</v>
      </c>
      <c r="EH1840" s="2">
        <v>0</v>
      </c>
      <c r="EI1840" s="2" t="s">
        <v>3</v>
      </c>
      <c r="EJ1840" s="2">
        <v>1</v>
      </c>
      <c r="EK1840" s="2">
        <v>500001</v>
      </c>
      <c r="EL1840" s="2" t="s">
        <v>32</v>
      </c>
      <c r="EM1840" s="2" t="s">
        <v>33</v>
      </c>
      <c r="EN1840" s="2"/>
      <c r="EO1840" s="2" t="s">
        <v>3</v>
      </c>
      <c r="EP1840" s="2"/>
      <c r="EQ1840" s="2">
        <v>0</v>
      </c>
      <c r="ER1840" s="2">
        <v>5.29</v>
      </c>
      <c r="ES1840" s="2">
        <v>5.29</v>
      </c>
      <c r="ET1840" s="2">
        <v>0</v>
      </c>
      <c r="EU1840" s="2">
        <v>0</v>
      </c>
      <c r="EV1840" s="2">
        <v>0</v>
      </c>
      <c r="EW1840" s="2">
        <v>0</v>
      </c>
      <c r="EX1840" s="2">
        <v>0</v>
      </c>
      <c r="EY1840" s="2"/>
      <c r="EZ1840" s="2"/>
      <c r="FA1840" s="2"/>
      <c r="FB1840" s="2"/>
      <c r="FC1840" s="2"/>
      <c r="FD1840" s="2"/>
      <c r="FE1840" s="2"/>
      <c r="FF1840" s="2"/>
      <c r="FG1840" s="2"/>
      <c r="FH1840" s="2"/>
      <c r="FI1840" s="2"/>
      <c r="FJ1840" s="2"/>
      <c r="FK1840" s="2"/>
      <c r="FL1840" s="2"/>
      <c r="FM1840" s="2"/>
      <c r="FN1840" s="2"/>
      <c r="FO1840" s="2"/>
      <c r="FP1840" s="2"/>
      <c r="FQ1840" s="2">
        <v>0</v>
      </c>
      <c r="FR1840" s="2">
        <f t="shared" si="1546"/>
        <v>0</v>
      </c>
      <c r="FS1840" s="2">
        <v>0</v>
      </c>
      <c r="FT1840" s="2"/>
      <c r="FU1840" s="2"/>
      <c r="FV1840" s="2"/>
      <c r="FW1840" s="2"/>
      <c r="FX1840" s="2">
        <v>0</v>
      </c>
      <c r="FY1840" s="2">
        <v>0</v>
      </c>
      <c r="FZ1840" s="2"/>
      <c r="GA1840" s="2" t="s">
        <v>3</v>
      </c>
      <c r="GB1840" s="2"/>
      <c r="GC1840" s="2"/>
      <c r="GD1840" s="2">
        <v>1</v>
      </c>
      <c r="GE1840" s="2"/>
      <c r="GF1840" s="2">
        <v>1049001139</v>
      </c>
      <c r="GG1840" s="2">
        <v>2</v>
      </c>
      <c r="GH1840" s="2">
        <v>1</v>
      </c>
      <c r="GI1840" s="2">
        <v>-2</v>
      </c>
      <c r="GJ1840" s="2">
        <v>0</v>
      </c>
      <c r="GK1840" s="2">
        <v>0</v>
      </c>
      <c r="GL1840" s="2">
        <f t="shared" si="1547"/>
        <v>0</v>
      </c>
      <c r="GM1840" s="2">
        <f t="shared" si="1548"/>
        <v>0</v>
      </c>
      <c r="GN1840" s="2">
        <f t="shared" si="1549"/>
        <v>0</v>
      </c>
      <c r="GO1840" s="2">
        <f t="shared" si="1550"/>
        <v>0</v>
      </c>
      <c r="GP1840" s="2">
        <f t="shared" si="1551"/>
        <v>0</v>
      </c>
      <c r="GQ1840" s="2"/>
      <c r="GR1840" s="2">
        <v>0</v>
      </c>
      <c r="GS1840" s="2">
        <v>3</v>
      </c>
      <c r="GT1840" s="2">
        <v>0</v>
      </c>
      <c r="GU1840" s="2" t="s">
        <v>3</v>
      </c>
      <c r="GV1840" s="2">
        <f t="shared" si="1521"/>
        <v>0</v>
      </c>
      <c r="GW1840" s="2">
        <v>1</v>
      </c>
      <c r="GX1840" s="2">
        <f t="shared" si="1552"/>
        <v>0</v>
      </c>
      <c r="GY1840" s="2"/>
      <c r="GZ1840" s="2"/>
      <c r="HA1840" s="2">
        <v>0</v>
      </c>
      <c r="HB1840" s="2">
        <v>0</v>
      </c>
      <c r="HC1840" s="2">
        <f t="shared" si="1553"/>
        <v>0</v>
      </c>
      <c r="HD1840" s="2"/>
      <c r="HE1840" s="2" t="s">
        <v>3</v>
      </c>
      <c r="HF1840" s="2" t="s">
        <v>3</v>
      </c>
      <c r="HG1840" s="2"/>
      <c r="HH1840" s="2"/>
      <c r="HI1840" s="2"/>
      <c r="HJ1840" s="2"/>
      <c r="HK1840" s="2"/>
      <c r="HL1840" s="2"/>
      <c r="HM1840" s="2" t="s">
        <v>3</v>
      </c>
      <c r="HN1840" s="2" t="s">
        <v>3</v>
      </c>
      <c r="HO1840" s="2" t="s">
        <v>3</v>
      </c>
      <c r="HP1840" s="2" t="s">
        <v>3</v>
      </c>
      <c r="HQ1840" s="2" t="s">
        <v>3</v>
      </c>
      <c r="HR1840" s="2"/>
      <c r="HS1840" s="2"/>
      <c r="HT1840" s="2"/>
      <c r="HU1840" s="2"/>
      <c r="HV1840" s="2"/>
      <c r="HW1840" s="2"/>
      <c r="HX1840" s="2"/>
      <c r="HY1840" s="2"/>
      <c r="HZ1840" s="2"/>
      <c r="IA1840" s="2"/>
      <c r="IB1840" s="2"/>
      <c r="IC1840" s="2"/>
      <c r="ID1840" s="2"/>
      <c r="IE1840" s="2"/>
      <c r="IF1840" s="2"/>
      <c r="IG1840" s="2"/>
      <c r="IH1840" s="2"/>
      <c r="II1840" s="2"/>
      <c r="IJ1840" s="2"/>
      <c r="IK1840" s="2">
        <v>0</v>
      </c>
      <c r="IL1840" s="2"/>
      <c r="IM1840" s="2"/>
      <c r="IN1840" s="2"/>
      <c r="IO1840" s="2"/>
      <c r="IP1840" s="2"/>
      <c r="IQ1840" s="2"/>
      <c r="IR1840" s="2"/>
      <c r="IS1840" s="2"/>
      <c r="IT1840" s="2"/>
      <c r="IU1840" s="2"/>
    </row>
    <row r="1841" spans="1:255" x14ac:dyDescent="0.2">
      <c r="A1841">
        <v>18</v>
      </c>
      <c r="B1841">
        <v>1</v>
      </c>
      <c r="C1841">
        <v>1580</v>
      </c>
      <c r="E1841" t="s">
        <v>801</v>
      </c>
      <c r="F1841" t="s">
        <v>423</v>
      </c>
      <c r="G1841" t="s">
        <v>424</v>
      </c>
      <c r="H1841" t="s">
        <v>56</v>
      </c>
      <c r="I1841">
        <f>I1835*J1841</f>
        <v>0</v>
      </c>
      <c r="J1841">
        <v>116</v>
      </c>
      <c r="K1841">
        <v>116</v>
      </c>
      <c r="L1841">
        <v>3.944</v>
      </c>
      <c r="M1841">
        <v>0</v>
      </c>
      <c r="N1841">
        <f t="shared" si="1522"/>
        <v>3.944</v>
      </c>
      <c r="O1841">
        <f t="shared" si="1523"/>
        <v>0</v>
      </c>
      <c r="P1841">
        <f t="shared" si="1524"/>
        <v>0</v>
      </c>
      <c r="Q1841">
        <f t="shared" si="1525"/>
        <v>0</v>
      </c>
      <c r="R1841">
        <f t="shared" si="1526"/>
        <v>0</v>
      </c>
      <c r="S1841">
        <f t="shared" si="1527"/>
        <v>0</v>
      </c>
      <c r="T1841">
        <f t="shared" si="1528"/>
        <v>0</v>
      </c>
      <c r="U1841">
        <f t="shared" si="1529"/>
        <v>0</v>
      </c>
      <c r="V1841">
        <f t="shared" si="1530"/>
        <v>0</v>
      </c>
      <c r="W1841">
        <f t="shared" si="1531"/>
        <v>0</v>
      </c>
      <c r="X1841">
        <f t="shared" si="1532"/>
        <v>0</v>
      </c>
      <c r="Y1841">
        <f t="shared" si="1533"/>
        <v>0</v>
      </c>
      <c r="AA1841">
        <v>69726884</v>
      </c>
      <c r="AB1841">
        <f t="shared" si="1534"/>
        <v>11.23</v>
      </c>
      <c r="AC1841">
        <f t="shared" si="1554"/>
        <v>11.23</v>
      </c>
      <c r="AD1841">
        <f t="shared" si="1516"/>
        <v>0</v>
      </c>
      <c r="AE1841">
        <f t="shared" si="1517"/>
        <v>0</v>
      </c>
      <c r="AF1841">
        <f t="shared" si="1518"/>
        <v>0</v>
      </c>
      <c r="AG1841">
        <f t="shared" si="1535"/>
        <v>0</v>
      </c>
      <c r="AH1841">
        <f t="shared" si="1519"/>
        <v>0</v>
      </c>
      <c r="AI1841">
        <f t="shared" si="1520"/>
        <v>0</v>
      </c>
      <c r="AJ1841">
        <f t="shared" si="1536"/>
        <v>7.0000000000000007E-2</v>
      </c>
      <c r="AK1841">
        <v>11.23</v>
      </c>
      <c r="AL1841">
        <v>11.23</v>
      </c>
      <c r="AM1841">
        <v>0</v>
      </c>
      <c r="AN1841">
        <v>0</v>
      </c>
      <c r="AO1841">
        <v>0</v>
      </c>
      <c r="AP1841">
        <v>0</v>
      </c>
      <c r="AQ1841">
        <v>0</v>
      </c>
      <c r="AR1841">
        <v>0</v>
      </c>
      <c r="AS1841">
        <v>7.0000000000000007E-2</v>
      </c>
      <c r="AT1841">
        <v>0</v>
      </c>
      <c r="AU1841">
        <v>0</v>
      </c>
      <c r="AV1841">
        <v>1</v>
      </c>
      <c r="AW1841">
        <v>1</v>
      </c>
      <c r="AZ1841">
        <v>1</v>
      </c>
      <c r="BA1841">
        <v>1</v>
      </c>
      <c r="BB1841">
        <v>1</v>
      </c>
      <c r="BC1841">
        <v>7.56</v>
      </c>
      <c r="BD1841" t="s">
        <v>3</v>
      </c>
      <c r="BE1841" t="s">
        <v>3</v>
      </c>
      <c r="BF1841" t="s">
        <v>3</v>
      </c>
      <c r="BG1841" t="s">
        <v>3</v>
      </c>
      <c r="BH1841">
        <v>3</v>
      </c>
      <c r="BI1841">
        <v>1</v>
      </c>
      <c r="BJ1841" t="s">
        <v>425</v>
      </c>
      <c r="BM1841">
        <v>500001</v>
      </c>
      <c r="BN1841">
        <v>0</v>
      </c>
      <c r="BO1841" t="s">
        <v>3</v>
      </c>
      <c r="BP1841">
        <v>0</v>
      </c>
      <c r="BQ1841">
        <v>8</v>
      </c>
      <c r="BR1841">
        <v>0</v>
      </c>
      <c r="BS1841">
        <v>1</v>
      </c>
      <c r="BT1841">
        <v>1</v>
      </c>
      <c r="BU1841">
        <v>1</v>
      </c>
      <c r="BV1841">
        <v>1</v>
      </c>
      <c r="BW1841">
        <v>1</v>
      </c>
      <c r="BX1841">
        <v>1</v>
      </c>
      <c r="BY1841" t="s">
        <v>3</v>
      </c>
      <c r="BZ1841">
        <v>0</v>
      </c>
      <c r="CA1841">
        <v>0</v>
      </c>
      <c r="CB1841" t="s">
        <v>3</v>
      </c>
      <c r="CE1841">
        <v>0</v>
      </c>
      <c r="CF1841">
        <v>0</v>
      </c>
      <c r="CG1841">
        <v>0</v>
      </c>
      <c r="CH1841">
        <v>143</v>
      </c>
      <c r="CI1841">
        <v>3</v>
      </c>
      <c r="CJ1841">
        <v>0</v>
      </c>
      <c r="CK1841">
        <v>0</v>
      </c>
      <c r="CL1841">
        <v>0</v>
      </c>
      <c r="CM1841">
        <v>0</v>
      </c>
      <c r="CN1841" t="s">
        <v>3</v>
      </c>
      <c r="CO1841">
        <v>0</v>
      </c>
      <c r="CP1841">
        <f t="shared" si="1537"/>
        <v>0</v>
      </c>
      <c r="CQ1841">
        <f t="shared" si="1538"/>
        <v>84.898799999999994</v>
      </c>
      <c r="CR1841">
        <f t="shared" si="1539"/>
        <v>0</v>
      </c>
      <c r="CS1841">
        <f t="shared" si="1540"/>
        <v>0</v>
      </c>
      <c r="CT1841">
        <f t="shared" si="1541"/>
        <v>0</v>
      </c>
      <c r="CU1841">
        <f t="shared" si="1542"/>
        <v>0</v>
      </c>
      <c r="CV1841">
        <f t="shared" si="1543"/>
        <v>0</v>
      </c>
      <c r="CW1841">
        <f t="shared" si="1544"/>
        <v>0</v>
      </c>
      <c r="CX1841">
        <f t="shared" si="1545"/>
        <v>7.0000000000000007E-2</v>
      </c>
      <c r="CY1841">
        <f>(S1841+R1841)*(BZ1841/100)</f>
        <v>0</v>
      </c>
      <c r="CZ1841">
        <f>(S1841+R1841)*(CA1841/100)</f>
        <v>0</v>
      </c>
      <c r="DC1841" t="s">
        <v>3</v>
      </c>
      <c r="DD1841" t="s">
        <v>3</v>
      </c>
      <c r="DE1841" t="s">
        <v>3</v>
      </c>
      <c r="DF1841" t="s">
        <v>3</v>
      </c>
      <c r="DG1841" t="s">
        <v>3</v>
      </c>
      <c r="DH1841" t="s">
        <v>3</v>
      </c>
      <c r="DI1841" t="s">
        <v>3</v>
      </c>
      <c r="DJ1841" t="s">
        <v>3</v>
      </c>
      <c r="DK1841" t="s">
        <v>3</v>
      </c>
      <c r="DL1841" t="s">
        <v>3</v>
      </c>
      <c r="DM1841" t="s">
        <v>3</v>
      </c>
      <c r="DN1841">
        <v>0</v>
      </c>
      <c r="DO1841">
        <v>0</v>
      </c>
      <c r="DP1841">
        <v>1</v>
      </c>
      <c r="DQ1841">
        <v>1</v>
      </c>
      <c r="DU1841">
        <v>1005</v>
      </c>
      <c r="DV1841" t="s">
        <v>56</v>
      </c>
      <c r="DW1841" t="s">
        <v>56</v>
      </c>
      <c r="DX1841">
        <v>1</v>
      </c>
      <c r="DZ1841" t="s">
        <v>3</v>
      </c>
      <c r="EA1841" t="s">
        <v>3</v>
      </c>
      <c r="EB1841" t="s">
        <v>3</v>
      </c>
      <c r="EC1841" t="s">
        <v>3</v>
      </c>
      <c r="EE1841">
        <v>54328897</v>
      </c>
      <c r="EF1841">
        <v>8</v>
      </c>
      <c r="EG1841" t="s">
        <v>31</v>
      </c>
      <c r="EH1841">
        <v>0</v>
      </c>
      <c r="EI1841" t="s">
        <v>3</v>
      </c>
      <c r="EJ1841">
        <v>1</v>
      </c>
      <c r="EK1841">
        <v>500001</v>
      </c>
      <c r="EL1841" t="s">
        <v>32</v>
      </c>
      <c r="EM1841" t="s">
        <v>33</v>
      </c>
      <c r="EO1841" t="s">
        <v>3</v>
      </c>
      <c r="EQ1841">
        <v>0</v>
      </c>
      <c r="ER1841">
        <v>81.17</v>
      </c>
      <c r="ES1841">
        <v>11.23</v>
      </c>
      <c r="ET1841">
        <v>0</v>
      </c>
      <c r="EU1841">
        <v>0</v>
      </c>
      <c r="EV1841">
        <v>0</v>
      </c>
      <c r="EW1841">
        <v>0</v>
      </c>
      <c r="EX1841">
        <v>0</v>
      </c>
      <c r="EZ1841">
        <v>5</v>
      </c>
      <c r="FC1841">
        <v>0</v>
      </c>
      <c r="FD1841">
        <v>18</v>
      </c>
      <c r="FF1841">
        <v>81.17</v>
      </c>
      <c r="FQ1841">
        <v>0</v>
      </c>
      <c r="FR1841">
        <f t="shared" si="1546"/>
        <v>0</v>
      </c>
      <c r="FS1841">
        <v>0</v>
      </c>
      <c r="FX1841">
        <v>0</v>
      </c>
      <c r="FY1841">
        <v>0</v>
      </c>
      <c r="GA1841" t="s">
        <v>426</v>
      </c>
      <c r="GD1841">
        <v>1</v>
      </c>
      <c r="GF1841">
        <v>1049001139</v>
      </c>
      <c r="GG1841">
        <v>2</v>
      </c>
      <c r="GH1841">
        <v>3</v>
      </c>
      <c r="GI1841">
        <v>5</v>
      </c>
      <c r="GJ1841">
        <v>0</v>
      </c>
      <c r="GK1841">
        <v>0</v>
      </c>
      <c r="GL1841">
        <f t="shared" si="1547"/>
        <v>0</v>
      </c>
      <c r="GM1841">
        <f t="shared" si="1548"/>
        <v>0</v>
      </c>
      <c r="GN1841">
        <f t="shared" si="1549"/>
        <v>0</v>
      </c>
      <c r="GO1841">
        <f t="shared" si="1550"/>
        <v>0</v>
      </c>
      <c r="GP1841">
        <f t="shared" si="1551"/>
        <v>0</v>
      </c>
      <c r="GR1841">
        <v>1</v>
      </c>
      <c r="GS1841">
        <v>1</v>
      </c>
      <c r="GT1841">
        <v>0</v>
      </c>
      <c r="GU1841" t="s">
        <v>3</v>
      </c>
      <c r="GV1841">
        <f t="shared" si="1521"/>
        <v>0</v>
      </c>
      <c r="GW1841">
        <v>1</v>
      </c>
      <c r="GX1841">
        <f t="shared" si="1552"/>
        <v>0</v>
      </c>
      <c r="HA1841">
        <v>0</v>
      </c>
      <c r="HB1841">
        <v>0</v>
      </c>
      <c r="HC1841">
        <f t="shared" si="1553"/>
        <v>0</v>
      </c>
      <c r="HE1841" t="s">
        <v>35</v>
      </c>
      <c r="HF1841" t="s">
        <v>36</v>
      </c>
      <c r="HM1841" t="s">
        <v>3</v>
      </c>
      <c r="HN1841" t="s">
        <v>3</v>
      </c>
      <c r="HO1841" t="s">
        <v>3</v>
      </c>
      <c r="HP1841" t="s">
        <v>3</v>
      </c>
      <c r="HQ1841" t="s">
        <v>3</v>
      </c>
      <c r="IK1841">
        <v>0</v>
      </c>
    </row>
    <row r="1842" spans="1:255" x14ac:dyDescent="0.2">
      <c r="A1842" s="2">
        <v>18</v>
      </c>
      <c r="B1842" s="2">
        <v>1</v>
      </c>
      <c r="C1842" s="2">
        <v>1570</v>
      </c>
      <c r="D1842" s="2"/>
      <c r="E1842" s="2" t="s">
        <v>802</v>
      </c>
      <c r="F1842" s="2" t="s">
        <v>428</v>
      </c>
      <c r="G1842" s="2" t="s">
        <v>429</v>
      </c>
      <c r="H1842" s="2" t="s">
        <v>78</v>
      </c>
      <c r="I1842" s="2">
        <f>I1834*J1842</f>
        <v>0</v>
      </c>
      <c r="J1842" s="2">
        <v>9.5000000000000001E-2</v>
      </c>
      <c r="K1842" s="2">
        <v>9.5000000000000001E-2</v>
      </c>
      <c r="L1842" s="2">
        <v>3.2299999999999998E-3</v>
      </c>
      <c r="M1842" s="2">
        <v>0</v>
      </c>
      <c r="N1842" s="2">
        <f t="shared" si="1522"/>
        <v>3.2000000000000002E-3</v>
      </c>
      <c r="O1842" s="2">
        <f t="shared" si="1523"/>
        <v>0</v>
      </c>
      <c r="P1842" s="2">
        <f t="shared" si="1524"/>
        <v>0</v>
      </c>
      <c r="Q1842" s="2">
        <f t="shared" si="1525"/>
        <v>0</v>
      </c>
      <c r="R1842" s="2">
        <f t="shared" si="1526"/>
        <v>0</v>
      </c>
      <c r="S1842" s="2">
        <f t="shared" si="1527"/>
        <v>0</v>
      </c>
      <c r="T1842" s="2">
        <f t="shared" si="1528"/>
        <v>0</v>
      </c>
      <c r="U1842" s="2">
        <f t="shared" si="1529"/>
        <v>0</v>
      </c>
      <c r="V1842" s="2">
        <f t="shared" si="1530"/>
        <v>0</v>
      </c>
      <c r="W1842" s="2">
        <f t="shared" si="1531"/>
        <v>0</v>
      </c>
      <c r="X1842" s="2">
        <f t="shared" si="1532"/>
        <v>0</v>
      </c>
      <c r="Y1842" s="2">
        <f t="shared" si="1533"/>
        <v>0</v>
      </c>
      <c r="Z1842" s="2"/>
      <c r="AA1842" s="2">
        <v>69726971</v>
      </c>
      <c r="AB1842" s="2">
        <f t="shared" si="1534"/>
        <v>5646.9</v>
      </c>
      <c r="AC1842" s="2">
        <f t="shared" si="1554"/>
        <v>5646.9</v>
      </c>
      <c r="AD1842" s="2">
        <f t="shared" si="1516"/>
        <v>0</v>
      </c>
      <c r="AE1842" s="2">
        <f t="shared" si="1517"/>
        <v>0</v>
      </c>
      <c r="AF1842" s="2">
        <f t="shared" si="1518"/>
        <v>0</v>
      </c>
      <c r="AG1842" s="2">
        <f t="shared" si="1535"/>
        <v>0</v>
      </c>
      <c r="AH1842" s="2">
        <f t="shared" si="1519"/>
        <v>0</v>
      </c>
      <c r="AI1842" s="2">
        <f t="shared" si="1520"/>
        <v>0</v>
      </c>
      <c r="AJ1842" s="2">
        <f t="shared" si="1536"/>
        <v>90.23</v>
      </c>
      <c r="AK1842" s="2">
        <v>5646.9</v>
      </c>
      <c r="AL1842" s="2">
        <v>5646.9</v>
      </c>
      <c r="AM1842" s="2">
        <v>0</v>
      </c>
      <c r="AN1842" s="2">
        <v>0</v>
      </c>
      <c r="AO1842" s="2">
        <v>0</v>
      </c>
      <c r="AP1842" s="2">
        <v>0</v>
      </c>
      <c r="AQ1842" s="2">
        <v>0</v>
      </c>
      <c r="AR1842" s="2">
        <v>0</v>
      </c>
      <c r="AS1842" s="2">
        <v>90.23</v>
      </c>
      <c r="AT1842" s="2">
        <v>0</v>
      </c>
      <c r="AU1842" s="2">
        <v>0</v>
      </c>
      <c r="AV1842" s="2">
        <v>1</v>
      </c>
      <c r="AW1842" s="2">
        <v>1</v>
      </c>
      <c r="AX1842" s="2"/>
      <c r="AY1842" s="2"/>
      <c r="AZ1842" s="2">
        <v>1</v>
      </c>
      <c r="BA1842" s="2">
        <v>1</v>
      </c>
      <c r="BB1842" s="2">
        <v>1</v>
      </c>
      <c r="BC1842" s="2">
        <v>1</v>
      </c>
      <c r="BD1842" s="2" t="s">
        <v>3</v>
      </c>
      <c r="BE1842" s="2" t="s">
        <v>3</v>
      </c>
      <c r="BF1842" s="2" t="s">
        <v>3</v>
      </c>
      <c r="BG1842" s="2" t="s">
        <v>3</v>
      </c>
      <c r="BH1842" s="2">
        <v>3</v>
      </c>
      <c r="BI1842" s="2">
        <v>1</v>
      </c>
      <c r="BJ1842" s="2" t="s">
        <v>430</v>
      </c>
      <c r="BK1842" s="2"/>
      <c r="BL1842" s="2"/>
      <c r="BM1842" s="2">
        <v>500001</v>
      </c>
      <c r="BN1842" s="2">
        <v>0</v>
      </c>
      <c r="BO1842" s="2" t="s">
        <v>3</v>
      </c>
      <c r="BP1842" s="2">
        <v>0</v>
      </c>
      <c r="BQ1842" s="2">
        <v>8</v>
      </c>
      <c r="BR1842" s="2">
        <v>0</v>
      </c>
      <c r="BS1842" s="2">
        <v>1</v>
      </c>
      <c r="BT1842" s="2">
        <v>1</v>
      </c>
      <c r="BU1842" s="2">
        <v>1</v>
      </c>
      <c r="BV1842" s="2">
        <v>1</v>
      </c>
      <c r="BW1842" s="2">
        <v>1</v>
      </c>
      <c r="BX1842" s="2">
        <v>1</v>
      </c>
      <c r="BY1842" s="2" t="s">
        <v>3</v>
      </c>
      <c r="BZ1842" s="2">
        <v>0</v>
      </c>
      <c r="CA1842" s="2">
        <v>0</v>
      </c>
      <c r="CB1842" s="2" t="s">
        <v>3</v>
      </c>
      <c r="CC1842" s="2"/>
      <c r="CD1842" s="2"/>
      <c r="CE1842" s="2">
        <v>0</v>
      </c>
      <c r="CF1842" s="2">
        <v>0</v>
      </c>
      <c r="CG1842" s="2">
        <v>0</v>
      </c>
      <c r="CH1842" s="2">
        <v>143</v>
      </c>
      <c r="CI1842" s="2">
        <v>4</v>
      </c>
      <c r="CJ1842" s="2">
        <v>0</v>
      </c>
      <c r="CK1842" s="2">
        <v>0</v>
      </c>
      <c r="CL1842" s="2">
        <v>0</v>
      </c>
      <c r="CM1842" s="2">
        <v>0</v>
      </c>
      <c r="CN1842" s="2" t="s">
        <v>3</v>
      </c>
      <c r="CO1842" s="2">
        <v>0</v>
      </c>
      <c r="CP1842" s="2">
        <f t="shared" si="1537"/>
        <v>0</v>
      </c>
      <c r="CQ1842" s="2">
        <f t="shared" si="1538"/>
        <v>5646.9</v>
      </c>
      <c r="CR1842" s="2">
        <f t="shared" si="1539"/>
        <v>0</v>
      </c>
      <c r="CS1842" s="2">
        <f t="shared" si="1540"/>
        <v>0</v>
      </c>
      <c r="CT1842" s="2">
        <f t="shared" si="1541"/>
        <v>0</v>
      </c>
      <c r="CU1842" s="2">
        <f t="shared" si="1542"/>
        <v>0</v>
      </c>
      <c r="CV1842" s="2">
        <f t="shared" si="1543"/>
        <v>0</v>
      </c>
      <c r="CW1842" s="2">
        <f t="shared" si="1544"/>
        <v>0</v>
      </c>
      <c r="CX1842" s="2">
        <f t="shared" si="1545"/>
        <v>90.23</v>
      </c>
      <c r="CY1842" s="2">
        <f>(((S1842+R1842)*AT1842)/100)</f>
        <v>0</v>
      </c>
      <c r="CZ1842" s="2">
        <f>(((S1842+R1842)*AU1842)/100)</f>
        <v>0</v>
      </c>
      <c r="DA1842" s="2"/>
      <c r="DB1842" s="2"/>
      <c r="DC1842" s="2" t="s">
        <v>3</v>
      </c>
      <c r="DD1842" s="2" t="s">
        <v>3</v>
      </c>
      <c r="DE1842" s="2" t="s">
        <v>3</v>
      </c>
      <c r="DF1842" s="2" t="s">
        <v>3</v>
      </c>
      <c r="DG1842" s="2" t="s">
        <v>3</v>
      </c>
      <c r="DH1842" s="2" t="s">
        <v>3</v>
      </c>
      <c r="DI1842" s="2" t="s">
        <v>3</v>
      </c>
      <c r="DJ1842" s="2" t="s">
        <v>3</v>
      </c>
      <c r="DK1842" s="2" t="s">
        <v>3</v>
      </c>
      <c r="DL1842" s="2" t="s">
        <v>3</v>
      </c>
      <c r="DM1842" s="2" t="s">
        <v>3</v>
      </c>
      <c r="DN1842" s="2">
        <v>0</v>
      </c>
      <c r="DO1842" s="2">
        <v>0</v>
      </c>
      <c r="DP1842" s="2">
        <v>1</v>
      </c>
      <c r="DQ1842" s="2">
        <v>1</v>
      </c>
      <c r="DR1842" s="2"/>
      <c r="DS1842" s="2"/>
      <c r="DT1842" s="2"/>
      <c r="DU1842" s="2">
        <v>1009</v>
      </c>
      <c r="DV1842" s="2" t="s">
        <v>78</v>
      </c>
      <c r="DW1842" s="2" t="s">
        <v>78</v>
      </c>
      <c r="DX1842" s="2">
        <v>1000</v>
      </c>
      <c r="DY1842" s="2"/>
      <c r="DZ1842" s="2" t="s">
        <v>3</v>
      </c>
      <c r="EA1842" s="2" t="s">
        <v>3</v>
      </c>
      <c r="EB1842" s="2" t="s">
        <v>3</v>
      </c>
      <c r="EC1842" s="2" t="s">
        <v>3</v>
      </c>
      <c r="ED1842" s="2"/>
      <c r="EE1842" s="2">
        <v>54328897</v>
      </c>
      <c r="EF1842" s="2">
        <v>8</v>
      </c>
      <c r="EG1842" s="2" t="s">
        <v>31</v>
      </c>
      <c r="EH1842" s="2">
        <v>0</v>
      </c>
      <c r="EI1842" s="2" t="s">
        <v>3</v>
      </c>
      <c r="EJ1842" s="2">
        <v>1</v>
      </c>
      <c r="EK1842" s="2">
        <v>500001</v>
      </c>
      <c r="EL1842" s="2" t="s">
        <v>32</v>
      </c>
      <c r="EM1842" s="2" t="s">
        <v>33</v>
      </c>
      <c r="EN1842" s="2"/>
      <c r="EO1842" s="2" t="s">
        <v>3</v>
      </c>
      <c r="EP1842" s="2"/>
      <c r="EQ1842" s="2">
        <v>0</v>
      </c>
      <c r="ER1842" s="2">
        <v>5646.9</v>
      </c>
      <c r="ES1842" s="2">
        <v>5646.9</v>
      </c>
      <c r="ET1842" s="2">
        <v>0</v>
      </c>
      <c r="EU1842" s="2">
        <v>0</v>
      </c>
      <c r="EV1842" s="2">
        <v>0</v>
      </c>
      <c r="EW1842" s="2">
        <v>0</v>
      </c>
      <c r="EX1842" s="2">
        <v>0</v>
      </c>
      <c r="EY1842" s="2"/>
      <c r="EZ1842" s="2"/>
      <c r="FA1842" s="2"/>
      <c r="FB1842" s="2"/>
      <c r="FC1842" s="2"/>
      <c r="FD1842" s="2"/>
      <c r="FE1842" s="2"/>
      <c r="FF1842" s="2"/>
      <c r="FG1842" s="2"/>
      <c r="FH1842" s="2"/>
      <c r="FI1842" s="2"/>
      <c r="FJ1842" s="2"/>
      <c r="FK1842" s="2"/>
      <c r="FL1842" s="2"/>
      <c r="FM1842" s="2"/>
      <c r="FN1842" s="2"/>
      <c r="FO1842" s="2"/>
      <c r="FP1842" s="2"/>
      <c r="FQ1842" s="2">
        <v>0</v>
      </c>
      <c r="FR1842" s="2">
        <f t="shared" si="1546"/>
        <v>0</v>
      </c>
      <c r="FS1842" s="2">
        <v>0</v>
      </c>
      <c r="FT1842" s="2"/>
      <c r="FU1842" s="2"/>
      <c r="FV1842" s="2"/>
      <c r="FW1842" s="2"/>
      <c r="FX1842" s="2">
        <v>0</v>
      </c>
      <c r="FY1842" s="2">
        <v>0</v>
      </c>
      <c r="FZ1842" s="2"/>
      <c r="GA1842" s="2" t="s">
        <v>3</v>
      </c>
      <c r="GB1842" s="2"/>
      <c r="GC1842" s="2"/>
      <c r="GD1842" s="2">
        <v>1</v>
      </c>
      <c r="GE1842" s="2"/>
      <c r="GF1842" s="2">
        <v>-1245202389</v>
      </c>
      <c r="GG1842" s="2">
        <v>2</v>
      </c>
      <c r="GH1842" s="2">
        <v>1</v>
      </c>
      <c r="GI1842" s="2">
        <v>-2</v>
      </c>
      <c r="GJ1842" s="2">
        <v>0</v>
      </c>
      <c r="GK1842" s="2">
        <v>0</v>
      </c>
      <c r="GL1842" s="2">
        <f t="shared" si="1547"/>
        <v>0</v>
      </c>
      <c r="GM1842" s="2">
        <f t="shared" si="1548"/>
        <v>0</v>
      </c>
      <c r="GN1842" s="2">
        <f t="shared" si="1549"/>
        <v>0</v>
      </c>
      <c r="GO1842" s="2">
        <f t="shared" si="1550"/>
        <v>0</v>
      </c>
      <c r="GP1842" s="2">
        <f t="shared" si="1551"/>
        <v>0</v>
      </c>
      <c r="GQ1842" s="2"/>
      <c r="GR1842" s="2">
        <v>0</v>
      </c>
      <c r="GS1842" s="2">
        <v>3</v>
      </c>
      <c r="GT1842" s="2">
        <v>0</v>
      </c>
      <c r="GU1842" s="2" t="s">
        <v>3</v>
      </c>
      <c r="GV1842" s="2">
        <f t="shared" si="1521"/>
        <v>0</v>
      </c>
      <c r="GW1842" s="2">
        <v>1</v>
      </c>
      <c r="GX1842" s="2">
        <f t="shared" si="1552"/>
        <v>0</v>
      </c>
      <c r="GY1842" s="2"/>
      <c r="GZ1842" s="2"/>
      <c r="HA1842" s="2">
        <v>0</v>
      </c>
      <c r="HB1842" s="2">
        <v>0</v>
      </c>
      <c r="HC1842" s="2">
        <f t="shared" si="1553"/>
        <v>0</v>
      </c>
      <c r="HD1842" s="2"/>
      <c r="HE1842" s="2" t="s">
        <v>3</v>
      </c>
      <c r="HF1842" s="2" t="s">
        <v>3</v>
      </c>
      <c r="HG1842" s="2"/>
      <c r="HH1842" s="2"/>
      <c r="HI1842" s="2"/>
      <c r="HJ1842" s="2"/>
      <c r="HK1842" s="2"/>
      <c r="HL1842" s="2"/>
      <c r="HM1842" s="2" t="s">
        <v>3</v>
      </c>
      <c r="HN1842" s="2" t="s">
        <v>3</v>
      </c>
      <c r="HO1842" s="2" t="s">
        <v>3</v>
      </c>
      <c r="HP1842" s="2" t="s">
        <v>3</v>
      </c>
      <c r="HQ1842" s="2" t="s">
        <v>3</v>
      </c>
      <c r="HR1842" s="2"/>
      <c r="HS1842" s="2"/>
      <c r="HT1842" s="2"/>
      <c r="HU1842" s="2"/>
      <c r="HV1842" s="2"/>
      <c r="HW1842" s="2"/>
      <c r="HX1842" s="2"/>
      <c r="HY1842" s="2"/>
      <c r="HZ1842" s="2"/>
      <c r="IA1842" s="2"/>
      <c r="IB1842" s="2"/>
      <c r="IC1842" s="2"/>
      <c r="ID1842" s="2"/>
      <c r="IE1842" s="2"/>
      <c r="IF1842" s="2"/>
      <c r="IG1842" s="2"/>
      <c r="IH1842" s="2"/>
      <c r="II1842" s="2"/>
      <c r="IJ1842" s="2"/>
      <c r="IK1842" s="2">
        <v>0</v>
      </c>
      <c r="IL1842" s="2"/>
      <c r="IM1842" s="2"/>
      <c r="IN1842" s="2"/>
      <c r="IO1842" s="2"/>
      <c r="IP1842" s="2"/>
      <c r="IQ1842" s="2"/>
      <c r="IR1842" s="2"/>
      <c r="IS1842" s="2"/>
      <c r="IT1842" s="2"/>
      <c r="IU1842" s="2"/>
    </row>
    <row r="1843" spans="1:255" x14ac:dyDescent="0.2">
      <c r="A1843">
        <v>18</v>
      </c>
      <c r="B1843">
        <v>1</v>
      </c>
      <c r="C1843">
        <v>1581</v>
      </c>
      <c r="E1843" t="s">
        <v>802</v>
      </c>
      <c r="F1843" t="s">
        <v>428</v>
      </c>
      <c r="G1843" t="s">
        <v>429</v>
      </c>
      <c r="H1843" t="s">
        <v>78</v>
      </c>
      <c r="I1843">
        <f>I1835*J1843</f>
        <v>0</v>
      </c>
      <c r="J1843">
        <v>9.5000000000000001E-2</v>
      </c>
      <c r="K1843">
        <v>9.5000000000000001E-2</v>
      </c>
      <c r="L1843">
        <v>3.2299999999999998E-3</v>
      </c>
      <c r="M1843">
        <v>0</v>
      </c>
      <c r="N1843">
        <f t="shared" si="1522"/>
        <v>3.2000000000000002E-3</v>
      </c>
      <c r="O1843">
        <f t="shared" si="1523"/>
        <v>0</v>
      </c>
      <c r="P1843">
        <f t="shared" si="1524"/>
        <v>0</v>
      </c>
      <c r="Q1843">
        <f t="shared" si="1525"/>
        <v>0</v>
      </c>
      <c r="R1843">
        <f t="shared" si="1526"/>
        <v>0</v>
      </c>
      <c r="S1843">
        <f t="shared" si="1527"/>
        <v>0</v>
      </c>
      <c r="T1843">
        <f t="shared" si="1528"/>
        <v>0</v>
      </c>
      <c r="U1843">
        <f t="shared" si="1529"/>
        <v>0</v>
      </c>
      <c r="V1843">
        <f t="shared" si="1530"/>
        <v>0</v>
      </c>
      <c r="W1843">
        <f t="shared" si="1531"/>
        <v>0</v>
      </c>
      <c r="X1843">
        <f t="shared" si="1532"/>
        <v>0</v>
      </c>
      <c r="Y1843">
        <f t="shared" si="1533"/>
        <v>0</v>
      </c>
      <c r="AA1843">
        <v>69726884</v>
      </c>
      <c r="AB1843">
        <f t="shared" si="1534"/>
        <v>5859.5</v>
      </c>
      <c r="AC1843">
        <f t="shared" si="1554"/>
        <v>5859.5</v>
      </c>
      <c r="AD1843">
        <f t="shared" si="1516"/>
        <v>0</v>
      </c>
      <c r="AE1843">
        <f t="shared" si="1517"/>
        <v>0</v>
      </c>
      <c r="AF1843">
        <f t="shared" si="1518"/>
        <v>0</v>
      </c>
      <c r="AG1843">
        <f t="shared" si="1535"/>
        <v>0</v>
      </c>
      <c r="AH1843">
        <f t="shared" si="1519"/>
        <v>0</v>
      </c>
      <c r="AI1843">
        <f t="shared" si="1520"/>
        <v>0</v>
      </c>
      <c r="AJ1843">
        <f t="shared" si="1536"/>
        <v>90.23</v>
      </c>
      <c r="AK1843">
        <v>5859.5</v>
      </c>
      <c r="AL1843">
        <v>5859.5</v>
      </c>
      <c r="AM1843">
        <v>0</v>
      </c>
      <c r="AN1843">
        <v>0</v>
      </c>
      <c r="AO1843">
        <v>0</v>
      </c>
      <c r="AP1843">
        <v>0</v>
      </c>
      <c r="AQ1843">
        <v>0</v>
      </c>
      <c r="AR1843">
        <v>0</v>
      </c>
      <c r="AS1843">
        <v>90.23</v>
      </c>
      <c r="AT1843">
        <v>0</v>
      </c>
      <c r="AU1843">
        <v>0</v>
      </c>
      <c r="AV1843">
        <v>1</v>
      </c>
      <c r="AW1843">
        <v>1</v>
      </c>
      <c r="AZ1843">
        <v>1</v>
      </c>
      <c r="BA1843">
        <v>1</v>
      </c>
      <c r="BB1843">
        <v>1</v>
      </c>
      <c r="BC1843">
        <v>7.56</v>
      </c>
      <c r="BD1843" t="s">
        <v>3</v>
      </c>
      <c r="BE1843" t="s">
        <v>3</v>
      </c>
      <c r="BF1843" t="s">
        <v>3</v>
      </c>
      <c r="BG1843" t="s">
        <v>3</v>
      </c>
      <c r="BH1843">
        <v>3</v>
      </c>
      <c r="BI1843">
        <v>1</v>
      </c>
      <c r="BJ1843" t="s">
        <v>430</v>
      </c>
      <c r="BM1843">
        <v>500001</v>
      </c>
      <c r="BN1843">
        <v>0</v>
      </c>
      <c r="BO1843" t="s">
        <v>3</v>
      </c>
      <c r="BP1843">
        <v>0</v>
      </c>
      <c r="BQ1843">
        <v>8</v>
      </c>
      <c r="BR1843">
        <v>0</v>
      </c>
      <c r="BS1843">
        <v>1</v>
      </c>
      <c r="BT1843">
        <v>1</v>
      </c>
      <c r="BU1843">
        <v>1</v>
      </c>
      <c r="BV1843">
        <v>1</v>
      </c>
      <c r="BW1843">
        <v>1</v>
      </c>
      <c r="BX1843">
        <v>1</v>
      </c>
      <c r="BY1843" t="s">
        <v>3</v>
      </c>
      <c r="BZ1843">
        <v>0</v>
      </c>
      <c r="CA1843">
        <v>0</v>
      </c>
      <c r="CB1843" t="s">
        <v>3</v>
      </c>
      <c r="CE1843">
        <v>0</v>
      </c>
      <c r="CF1843">
        <v>0</v>
      </c>
      <c r="CG1843">
        <v>0</v>
      </c>
      <c r="CH1843">
        <v>143</v>
      </c>
      <c r="CI1843">
        <v>4</v>
      </c>
      <c r="CJ1843">
        <v>0</v>
      </c>
      <c r="CK1843">
        <v>0</v>
      </c>
      <c r="CL1843">
        <v>0</v>
      </c>
      <c r="CM1843">
        <v>0</v>
      </c>
      <c r="CN1843" t="s">
        <v>3</v>
      </c>
      <c r="CO1843">
        <v>0</v>
      </c>
      <c r="CP1843">
        <f t="shared" si="1537"/>
        <v>0</v>
      </c>
      <c r="CQ1843">
        <f t="shared" si="1538"/>
        <v>44297.82</v>
      </c>
      <c r="CR1843">
        <f t="shared" si="1539"/>
        <v>0</v>
      </c>
      <c r="CS1843">
        <f t="shared" si="1540"/>
        <v>0</v>
      </c>
      <c r="CT1843">
        <f t="shared" si="1541"/>
        <v>0</v>
      </c>
      <c r="CU1843">
        <f t="shared" si="1542"/>
        <v>0</v>
      </c>
      <c r="CV1843">
        <f t="shared" si="1543"/>
        <v>0</v>
      </c>
      <c r="CW1843">
        <f t="shared" si="1544"/>
        <v>0</v>
      </c>
      <c r="CX1843">
        <f t="shared" si="1545"/>
        <v>90.23</v>
      </c>
      <c r="CY1843">
        <f>(S1843+R1843)*(BZ1843/100)</f>
        <v>0</v>
      </c>
      <c r="CZ1843">
        <f>(S1843+R1843)*(CA1843/100)</f>
        <v>0</v>
      </c>
      <c r="DC1843" t="s">
        <v>3</v>
      </c>
      <c r="DD1843" t="s">
        <v>3</v>
      </c>
      <c r="DE1843" t="s">
        <v>3</v>
      </c>
      <c r="DF1843" t="s">
        <v>3</v>
      </c>
      <c r="DG1843" t="s">
        <v>3</v>
      </c>
      <c r="DH1843" t="s">
        <v>3</v>
      </c>
      <c r="DI1843" t="s">
        <v>3</v>
      </c>
      <c r="DJ1843" t="s">
        <v>3</v>
      </c>
      <c r="DK1843" t="s">
        <v>3</v>
      </c>
      <c r="DL1843" t="s">
        <v>3</v>
      </c>
      <c r="DM1843" t="s">
        <v>3</v>
      </c>
      <c r="DN1843">
        <v>0</v>
      </c>
      <c r="DO1843">
        <v>0</v>
      </c>
      <c r="DP1843">
        <v>1</v>
      </c>
      <c r="DQ1843">
        <v>1</v>
      </c>
      <c r="DU1843">
        <v>1009</v>
      </c>
      <c r="DV1843" t="s">
        <v>78</v>
      </c>
      <c r="DW1843" t="s">
        <v>78</v>
      </c>
      <c r="DX1843">
        <v>1000</v>
      </c>
      <c r="DZ1843" t="s">
        <v>3</v>
      </c>
      <c r="EA1843" t="s">
        <v>3</v>
      </c>
      <c r="EB1843" t="s">
        <v>3</v>
      </c>
      <c r="EC1843" t="s">
        <v>3</v>
      </c>
      <c r="EE1843">
        <v>54328897</v>
      </c>
      <c r="EF1843">
        <v>8</v>
      </c>
      <c r="EG1843" t="s">
        <v>31</v>
      </c>
      <c r="EH1843">
        <v>0</v>
      </c>
      <c r="EI1843" t="s">
        <v>3</v>
      </c>
      <c r="EJ1843">
        <v>1</v>
      </c>
      <c r="EK1843">
        <v>500001</v>
      </c>
      <c r="EL1843" t="s">
        <v>32</v>
      </c>
      <c r="EM1843" t="s">
        <v>33</v>
      </c>
      <c r="EO1843" t="s">
        <v>3</v>
      </c>
      <c r="EQ1843">
        <v>0</v>
      </c>
      <c r="ER1843">
        <v>5859.5</v>
      </c>
      <c r="ES1843">
        <v>5859.5</v>
      </c>
      <c r="ET1843">
        <v>0</v>
      </c>
      <c r="EU1843">
        <v>0</v>
      </c>
      <c r="EV1843">
        <v>0</v>
      </c>
      <c r="EW1843">
        <v>0</v>
      </c>
      <c r="EX1843">
        <v>0</v>
      </c>
      <c r="EZ1843">
        <v>5</v>
      </c>
      <c r="FC1843">
        <v>0</v>
      </c>
      <c r="FD1843">
        <v>18</v>
      </c>
      <c r="FF1843">
        <v>42370</v>
      </c>
      <c r="FQ1843">
        <v>0</v>
      </c>
      <c r="FR1843">
        <f t="shared" si="1546"/>
        <v>0</v>
      </c>
      <c r="FS1843">
        <v>0</v>
      </c>
      <c r="FX1843">
        <v>0</v>
      </c>
      <c r="FY1843">
        <v>0</v>
      </c>
      <c r="GA1843" t="s">
        <v>431</v>
      </c>
      <c r="GD1843">
        <v>1</v>
      </c>
      <c r="GF1843">
        <v>-1245202389</v>
      </c>
      <c r="GG1843">
        <v>2</v>
      </c>
      <c r="GH1843">
        <v>3</v>
      </c>
      <c r="GI1843">
        <v>5</v>
      </c>
      <c r="GJ1843">
        <v>0</v>
      </c>
      <c r="GK1843">
        <v>0</v>
      </c>
      <c r="GL1843">
        <f t="shared" si="1547"/>
        <v>0</v>
      </c>
      <c r="GM1843">
        <f t="shared" si="1548"/>
        <v>0</v>
      </c>
      <c r="GN1843">
        <f t="shared" si="1549"/>
        <v>0</v>
      </c>
      <c r="GO1843">
        <f t="shared" si="1550"/>
        <v>0</v>
      </c>
      <c r="GP1843">
        <f t="shared" si="1551"/>
        <v>0</v>
      </c>
      <c r="GR1843">
        <v>1</v>
      </c>
      <c r="GS1843">
        <v>1</v>
      </c>
      <c r="GT1843">
        <v>0</v>
      </c>
      <c r="GU1843" t="s">
        <v>3</v>
      </c>
      <c r="GV1843">
        <f t="shared" si="1521"/>
        <v>0</v>
      </c>
      <c r="GW1843">
        <v>1</v>
      </c>
      <c r="GX1843">
        <f t="shared" si="1552"/>
        <v>0</v>
      </c>
      <c r="HA1843">
        <v>0</v>
      </c>
      <c r="HB1843">
        <v>0</v>
      </c>
      <c r="HC1843">
        <f t="shared" si="1553"/>
        <v>0</v>
      </c>
      <c r="HE1843" t="s">
        <v>35</v>
      </c>
      <c r="HF1843" t="s">
        <v>36</v>
      </c>
      <c r="HM1843" t="s">
        <v>3</v>
      </c>
      <c r="HN1843" t="s">
        <v>3</v>
      </c>
      <c r="HO1843" t="s">
        <v>3</v>
      </c>
      <c r="HP1843" t="s">
        <v>3</v>
      </c>
      <c r="HQ1843" t="s">
        <v>3</v>
      </c>
      <c r="IK1843">
        <v>0</v>
      </c>
    </row>
    <row r="1844" spans="1:255" x14ac:dyDescent="0.2">
      <c r="A1844" s="2">
        <v>18</v>
      </c>
      <c r="B1844" s="2">
        <v>1</v>
      </c>
      <c r="C1844" s="2">
        <v>1571</v>
      </c>
      <c r="D1844" s="2"/>
      <c r="E1844" s="2" t="s">
        <v>803</v>
      </c>
      <c r="F1844" s="2" t="s">
        <v>66</v>
      </c>
      <c r="G1844" s="2" t="s">
        <v>67</v>
      </c>
      <c r="H1844" s="2" t="s">
        <v>68</v>
      </c>
      <c r="I1844" s="2">
        <f>I1834*J1844</f>
        <v>0</v>
      </c>
      <c r="J1844" s="2">
        <v>0.5</v>
      </c>
      <c r="K1844" s="2">
        <v>0.5</v>
      </c>
      <c r="L1844" s="2">
        <v>1.7000000000000001E-2</v>
      </c>
      <c r="M1844" s="2">
        <v>0</v>
      </c>
      <c r="N1844" s="2">
        <f t="shared" si="1522"/>
        <v>1.7000000000000001E-2</v>
      </c>
      <c r="O1844" s="2">
        <f t="shared" si="1523"/>
        <v>0</v>
      </c>
      <c r="P1844" s="2">
        <f t="shared" si="1524"/>
        <v>0</v>
      </c>
      <c r="Q1844" s="2">
        <f t="shared" si="1525"/>
        <v>0</v>
      </c>
      <c r="R1844" s="2">
        <f t="shared" si="1526"/>
        <v>0</v>
      </c>
      <c r="S1844" s="2">
        <f t="shared" si="1527"/>
        <v>0</v>
      </c>
      <c r="T1844" s="2">
        <f t="shared" si="1528"/>
        <v>0</v>
      </c>
      <c r="U1844" s="2">
        <f t="shared" si="1529"/>
        <v>0</v>
      </c>
      <c r="V1844" s="2">
        <f t="shared" si="1530"/>
        <v>0</v>
      </c>
      <c r="W1844" s="2">
        <f t="shared" si="1531"/>
        <v>0</v>
      </c>
      <c r="X1844" s="2">
        <f t="shared" si="1532"/>
        <v>0</v>
      </c>
      <c r="Y1844" s="2">
        <f t="shared" si="1533"/>
        <v>0</v>
      </c>
      <c r="Z1844" s="2"/>
      <c r="AA1844" s="2">
        <v>69726971</v>
      </c>
      <c r="AB1844" s="2">
        <f t="shared" si="1534"/>
        <v>1.82</v>
      </c>
      <c r="AC1844" s="2">
        <f t="shared" si="1554"/>
        <v>1.82</v>
      </c>
      <c r="AD1844" s="2">
        <f t="shared" si="1516"/>
        <v>0</v>
      </c>
      <c r="AE1844" s="2">
        <f t="shared" si="1517"/>
        <v>0</v>
      </c>
      <c r="AF1844" s="2">
        <f t="shared" si="1518"/>
        <v>0</v>
      </c>
      <c r="AG1844" s="2">
        <f t="shared" si="1535"/>
        <v>0</v>
      </c>
      <c r="AH1844" s="2">
        <f t="shared" si="1519"/>
        <v>0</v>
      </c>
      <c r="AI1844" s="2">
        <f t="shared" si="1520"/>
        <v>0</v>
      </c>
      <c r="AJ1844" s="2">
        <f t="shared" si="1536"/>
        <v>0.03</v>
      </c>
      <c r="AK1844" s="2">
        <v>1.82</v>
      </c>
      <c r="AL1844" s="2">
        <v>1.82</v>
      </c>
      <c r="AM1844" s="2">
        <v>0</v>
      </c>
      <c r="AN1844" s="2">
        <v>0</v>
      </c>
      <c r="AO1844" s="2">
        <v>0</v>
      </c>
      <c r="AP1844" s="2">
        <v>0</v>
      </c>
      <c r="AQ1844" s="2">
        <v>0</v>
      </c>
      <c r="AR1844" s="2">
        <v>0</v>
      </c>
      <c r="AS1844" s="2">
        <v>0.03</v>
      </c>
      <c r="AT1844" s="2">
        <v>0</v>
      </c>
      <c r="AU1844" s="2">
        <v>0</v>
      </c>
      <c r="AV1844" s="2">
        <v>1</v>
      </c>
      <c r="AW1844" s="2">
        <v>1</v>
      </c>
      <c r="AX1844" s="2"/>
      <c r="AY1844" s="2"/>
      <c r="AZ1844" s="2">
        <v>1</v>
      </c>
      <c r="BA1844" s="2">
        <v>1</v>
      </c>
      <c r="BB1844" s="2">
        <v>1</v>
      </c>
      <c r="BC1844" s="2">
        <v>1</v>
      </c>
      <c r="BD1844" s="2" t="s">
        <v>3</v>
      </c>
      <c r="BE1844" s="2" t="s">
        <v>3</v>
      </c>
      <c r="BF1844" s="2" t="s">
        <v>3</v>
      </c>
      <c r="BG1844" s="2" t="s">
        <v>3</v>
      </c>
      <c r="BH1844" s="2">
        <v>3</v>
      </c>
      <c r="BI1844" s="2">
        <v>1</v>
      </c>
      <c r="BJ1844" s="2" t="s">
        <v>69</v>
      </c>
      <c r="BK1844" s="2"/>
      <c r="BL1844" s="2"/>
      <c r="BM1844" s="2">
        <v>500001</v>
      </c>
      <c r="BN1844" s="2">
        <v>0</v>
      </c>
      <c r="BO1844" s="2" t="s">
        <v>3</v>
      </c>
      <c r="BP1844" s="2">
        <v>0</v>
      </c>
      <c r="BQ1844" s="2">
        <v>8</v>
      </c>
      <c r="BR1844" s="2">
        <v>0</v>
      </c>
      <c r="BS1844" s="2">
        <v>1</v>
      </c>
      <c r="BT1844" s="2">
        <v>1</v>
      </c>
      <c r="BU1844" s="2">
        <v>1</v>
      </c>
      <c r="BV1844" s="2">
        <v>1</v>
      </c>
      <c r="BW1844" s="2">
        <v>1</v>
      </c>
      <c r="BX1844" s="2">
        <v>1</v>
      </c>
      <c r="BY1844" s="2" t="s">
        <v>3</v>
      </c>
      <c r="BZ1844" s="2">
        <v>0</v>
      </c>
      <c r="CA1844" s="2">
        <v>0</v>
      </c>
      <c r="CB1844" s="2" t="s">
        <v>3</v>
      </c>
      <c r="CC1844" s="2"/>
      <c r="CD1844" s="2"/>
      <c r="CE1844" s="2">
        <v>0</v>
      </c>
      <c r="CF1844" s="2">
        <v>0</v>
      </c>
      <c r="CG1844" s="2">
        <v>0</v>
      </c>
      <c r="CH1844" s="2">
        <v>143</v>
      </c>
      <c r="CI1844" s="2">
        <v>5</v>
      </c>
      <c r="CJ1844" s="2">
        <v>0</v>
      </c>
      <c r="CK1844" s="2">
        <v>0</v>
      </c>
      <c r="CL1844" s="2">
        <v>0</v>
      </c>
      <c r="CM1844" s="2">
        <v>0</v>
      </c>
      <c r="CN1844" s="2" t="s">
        <v>3</v>
      </c>
      <c r="CO1844" s="2">
        <v>0</v>
      </c>
      <c r="CP1844" s="2">
        <f t="shared" si="1537"/>
        <v>0</v>
      </c>
      <c r="CQ1844" s="2">
        <f t="shared" si="1538"/>
        <v>1.82</v>
      </c>
      <c r="CR1844" s="2">
        <f t="shared" si="1539"/>
        <v>0</v>
      </c>
      <c r="CS1844" s="2">
        <f t="shared" si="1540"/>
        <v>0</v>
      </c>
      <c r="CT1844" s="2">
        <f t="shared" si="1541"/>
        <v>0</v>
      </c>
      <c r="CU1844" s="2">
        <f t="shared" si="1542"/>
        <v>0</v>
      </c>
      <c r="CV1844" s="2">
        <f t="shared" si="1543"/>
        <v>0</v>
      </c>
      <c r="CW1844" s="2">
        <f t="shared" si="1544"/>
        <v>0</v>
      </c>
      <c r="CX1844" s="2">
        <f t="shared" si="1545"/>
        <v>0.03</v>
      </c>
      <c r="CY1844" s="2">
        <f>(((S1844+R1844)*AT1844)/100)</f>
        <v>0</v>
      </c>
      <c r="CZ1844" s="2">
        <f>(((S1844+R1844)*AU1844)/100)</f>
        <v>0</v>
      </c>
      <c r="DA1844" s="2"/>
      <c r="DB1844" s="2"/>
      <c r="DC1844" s="2" t="s">
        <v>3</v>
      </c>
      <c r="DD1844" s="2" t="s">
        <v>3</v>
      </c>
      <c r="DE1844" s="2" t="s">
        <v>3</v>
      </c>
      <c r="DF1844" s="2" t="s">
        <v>3</v>
      </c>
      <c r="DG1844" s="2" t="s">
        <v>3</v>
      </c>
      <c r="DH1844" s="2" t="s">
        <v>3</v>
      </c>
      <c r="DI1844" s="2" t="s">
        <v>3</v>
      </c>
      <c r="DJ1844" s="2" t="s">
        <v>3</v>
      </c>
      <c r="DK1844" s="2" t="s">
        <v>3</v>
      </c>
      <c r="DL1844" s="2" t="s">
        <v>3</v>
      </c>
      <c r="DM1844" s="2" t="s">
        <v>3</v>
      </c>
      <c r="DN1844" s="2">
        <v>0</v>
      </c>
      <c r="DO1844" s="2">
        <v>0</v>
      </c>
      <c r="DP1844" s="2">
        <v>1</v>
      </c>
      <c r="DQ1844" s="2">
        <v>1</v>
      </c>
      <c r="DR1844" s="2"/>
      <c r="DS1844" s="2"/>
      <c r="DT1844" s="2"/>
      <c r="DU1844" s="2">
        <v>1009</v>
      </c>
      <c r="DV1844" s="2" t="s">
        <v>68</v>
      </c>
      <c r="DW1844" s="2" t="s">
        <v>68</v>
      </c>
      <c r="DX1844" s="2">
        <v>1</v>
      </c>
      <c r="DY1844" s="2"/>
      <c r="DZ1844" s="2" t="s">
        <v>3</v>
      </c>
      <c r="EA1844" s="2" t="s">
        <v>3</v>
      </c>
      <c r="EB1844" s="2" t="s">
        <v>3</v>
      </c>
      <c r="EC1844" s="2" t="s">
        <v>3</v>
      </c>
      <c r="ED1844" s="2"/>
      <c r="EE1844" s="2">
        <v>54328897</v>
      </c>
      <c r="EF1844" s="2">
        <v>8</v>
      </c>
      <c r="EG1844" s="2" t="s">
        <v>31</v>
      </c>
      <c r="EH1844" s="2">
        <v>0</v>
      </c>
      <c r="EI1844" s="2" t="s">
        <v>3</v>
      </c>
      <c r="EJ1844" s="2">
        <v>1</v>
      </c>
      <c r="EK1844" s="2">
        <v>500001</v>
      </c>
      <c r="EL1844" s="2" t="s">
        <v>32</v>
      </c>
      <c r="EM1844" s="2" t="s">
        <v>33</v>
      </c>
      <c r="EN1844" s="2"/>
      <c r="EO1844" s="2" t="s">
        <v>3</v>
      </c>
      <c r="EP1844" s="2"/>
      <c r="EQ1844" s="2">
        <v>0</v>
      </c>
      <c r="ER1844" s="2">
        <v>1.82</v>
      </c>
      <c r="ES1844" s="2">
        <v>1.82</v>
      </c>
      <c r="ET1844" s="2">
        <v>0</v>
      </c>
      <c r="EU1844" s="2">
        <v>0</v>
      </c>
      <c r="EV1844" s="2">
        <v>0</v>
      </c>
      <c r="EW1844" s="2">
        <v>0</v>
      </c>
      <c r="EX1844" s="2">
        <v>0</v>
      </c>
      <c r="EY1844" s="2"/>
      <c r="EZ1844" s="2"/>
      <c r="FA1844" s="2"/>
      <c r="FB1844" s="2"/>
      <c r="FC1844" s="2"/>
      <c r="FD1844" s="2"/>
      <c r="FE1844" s="2"/>
      <c r="FF1844" s="2"/>
      <c r="FG1844" s="2"/>
      <c r="FH1844" s="2"/>
      <c r="FI1844" s="2"/>
      <c r="FJ1844" s="2"/>
      <c r="FK1844" s="2"/>
      <c r="FL1844" s="2"/>
      <c r="FM1844" s="2"/>
      <c r="FN1844" s="2"/>
      <c r="FO1844" s="2"/>
      <c r="FP1844" s="2"/>
      <c r="FQ1844" s="2">
        <v>0</v>
      </c>
      <c r="FR1844" s="2">
        <f t="shared" si="1546"/>
        <v>0</v>
      </c>
      <c r="FS1844" s="2">
        <v>0</v>
      </c>
      <c r="FT1844" s="2"/>
      <c r="FU1844" s="2"/>
      <c r="FV1844" s="2"/>
      <c r="FW1844" s="2"/>
      <c r="FX1844" s="2">
        <v>0</v>
      </c>
      <c r="FY1844" s="2">
        <v>0</v>
      </c>
      <c r="FZ1844" s="2"/>
      <c r="GA1844" s="2" t="s">
        <v>3</v>
      </c>
      <c r="GB1844" s="2"/>
      <c r="GC1844" s="2"/>
      <c r="GD1844" s="2">
        <v>1</v>
      </c>
      <c r="GE1844" s="2"/>
      <c r="GF1844" s="2">
        <v>-386994921</v>
      </c>
      <c r="GG1844" s="2">
        <v>2</v>
      </c>
      <c r="GH1844" s="2">
        <v>1</v>
      </c>
      <c r="GI1844" s="2">
        <v>-2</v>
      </c>
      <c r="GJ1844" s="2">
        <v>0</v>
      </c>
      <c r="GK1844" s="2">
        <v>0</v>
      </c>
      <c r="GL1844" s="2">
        <f t="shared" si="1547"/>
        <v>0</v>
      </c>
      <c r="GM1844" s="2">
        <f t="shared" si="1548"/>
        <v>0</v>
      </c>
      <c r="GN1844" s="2">
        <f t="shared" si="1549"/>
        <v>0</v>
      </c>
      <c r="GO1844" s="2">
        <f t="shared" si="1550"/>
        <v>0</v>
      </c>
      <c r="GP1844" s="2">
        <f t="shared" si="1551"/>
        <v>0</v>
      </c>
      <c r="GQ1844" s="2"/>
      <c r="GR1844" s="2">
        <v>0</v>
      </c>
      <c r="GS1844" s="2">
        <v>3</v>
      </c>
      <c r="GT1844" s="2">
        <v>0</v>
      </c>
      <c r="GU1844" s="2" t="s">
        <v>3</v>
      </c>
      <c r="GV1844" s="2">
        <f t="shared" si="1521"/>
        <v>0</v>
      </c>
      <c r="GW1844" s="2">
        <v>1</v>
      </c>
      <c r="GX1844" s="2">
        <f t="shared" si="1552"/>
        <v>0</v>
      </c>
      <c r="GY1844" s="2"/>
      <c r="GZ1844" s="2"/>
      <c r="HA1844" s="2">
        <v>0</v>
      </c>
      <c r="HB1844" s="2">
        <v>0</v>
      </c>
      <c r="HC1844" s="2">
        <f t="shared" si="1553"/>
        <v>0</v>
      </c>
      <c r="HD1844" s="2"/>
      <c r="HE1844" s="2" t="s">
        <v>3</v>
      </c>
      <c r="HF1844" s="2" t="s">
        <v>3</v>
      </c>
      <c r="HG1844" s="2"/>
      <c r="HH1844" s="2"/>
      <c r="HI1844" s="2"/>
      <c r="HJ1844" s="2"/>
      <c r="HK1844" s="2"/>
      <c r="HL1844" s="2"/>
      <c r="HM1844" s="2" t="s">
        <v>3</v>
      </c>
      <c r="HN1844" s="2" t="s">
        <v>3</v>
      </c>
      <c r="HO1844" s="2" t="s">
        <v>3</v>
      </c>
      <c r="HP1844" s="2" t="s">
        <v>3</v>
      </c>
      <c r="HQ1844" s="2" t="s">
        <v>3</v>
      </c>
      <c r="HR1844" s="2"/>
      <c r="HS1844" s="2"/>
      <c r="HT1844" s="2"/>
      <c r="HU1844" s="2"/>
      <c r="HV1844" s="2"/>
      <c r="HW1844" s="2"/>
      <c r="HX1844" s="2"/>
      <c r="HY1844" s="2"/>
      <c r="HZ1844" s="2"/>
      <c r="IA1844" s="2"/>
      <c r="IB1844" s="2"/>
      <c r="IC1844" s="2"/>
      <c r="ID1844" s="2"/>
      <c r="IE1844" s="2"/>
      <c r="IF1844" s="2"/>
      <c r="IG1844" s="2"/>
      <c r="IH1844" s="2"/>
      <c r="II1844" s="2"/>
      <c r="IJ1844" s="2"/>
      <c r="IK1844" s="2">
        <v>0</v>
      </c>
      <c r="IL1844" s="2"/>
      <c r="IM1844" s="2"/>
      <c r="IN1844" s="2"/>
      <c r="IO1844" s="2"/>
      <c r="IP1844" s="2"/>
      <c r="IQ1844" s="2"/>
      <c r="IR1844" s="2"/>
      <c r="IS1844" s="2"/>
      <c r="IT1844" s="2"/>
      <c r="IU1844" s="2"/>
    </row>
    <row r="1845" spans="1:255" x14ac:dyDescent="0.2">
      <c r="A1845">
        <v>18</v>
      </c>
      <c r="B1845">
        <v>1</v>
      </c>
      <c r="C1845">
        <v>1582</v>
      </c>
      <c r="E1845" t="s">
        <v>803</v>
      </c>
      <c r="F1845" t="s">
        <v>66</v>
      </c>
      <c r="G1845" t="s">
        <v>67</v>
      </c>
      <c r="H1845" t="s">
        <v>68</v>
      </c>
      <c r="I1845">
        <f>I1835*J1845</f>
        <v>0</v>
      </c>
      <c r="J1845">
        <v>0.5</v>
      </c>
      <c r="K1845">
        <v>0.5</v>
      </c>
      <c r="L1845">
        <v>1.7000000000000001E-2</v>
      </c>
      <c r="M1845">
        <v>0</v>
      </c>
      <c r="N1845">
        <f t="shared" si="1522"/>
        <v>1.7000000000000001E-2</v>
      </c>
      <c r="O1845">
        <f t="shared" si="1523"/>
        <v>0</v>
      </c>
      <c r="P1845">
        <f t="shared" si="1524"/>
        <v>0</v>
      </c>
      <c r="Q1845">
        <f t="shared" si="1525"/>
        <v>0</v>
      </c>
      <c r="R1845">
        <f t="shared" si="1526"/>
        <v>0</v>
      </c>
      <c r="S1845">
        <f t="shared" si="1527"/>
        <v>0</v>
      </c>
      <c r="T1845">
        <f t="shared" si="1528"/>
        <v>0</v>
      </c>
      <c r="U1845">
        <f t="shared" si="1529"/>
        <v>0</v>
      </c>
      <c r="V1845">
        <f t="shared" si="1530"/>
        <v>0</v>
      </c>
      <c r="W1845">
        <f t="shared" si="1531"/>
        <v>0</v>
      </c>
      <c r="X1845">
        <f t="shared" si="1532"/>
        <v>0</v>
      </c>
      <c r="Y1845">
        <f t="shared" si="1533"/>
        <v>0</v>
      </c>
      <c r="AA1845">
        <v>69726884</v>
      </c>
      <c r="AB1845">
        <f t="shared" si="1534"/>
        <v>4.28</v>
      </c>
      <c r="AC1845">
        <f t="shared" si="1554"/>
        <v>4.28</v>
      </c>
      <c r="AD1845">
        <f t="shared" si="1516"/>
        <v>0</v>
      </c>
      <c r="AE1845">
        <f t="shared" si="1517"/>
        <v>0</v>
      </c>
      <c r="AF1845">
        <f t="shared" si="1518"/>
        <v>0</v>
      </c>
      <c r="AG1845">
        <f t="shared" si="1535"/>
        <v>0</v>
      </c>
      <c r="AH1845">
        <f t="shared" si="1519"/>
        <v>0</v>
      </c>
      <c r="AI1845">
        <f t="shared" si="1520"/>
        <v>0</v>
      </c>
      <c r="AJ1845">
        <f t="shared" si="1536"/>
        <v>0.03</v>
      </c>
      <c r="AK1845">
        <v>4.2799999999999994</v>
      </c>
      <c r="AL1845">
        <v>4.2799999999999994</v>
      </c>
      <c r="AM1845">
        <v>0</v>
      </c>
      <c r="AN1845">
        <v>0</v>
      </c>
      <c r="AO1845">
        <v>0</v>
      </c>
      <c r="AP1845">
        <v>0</v>
      </c>
      <c r="AQ1845">
        <v>0</v>
      </c>
      <c r="AR1845">
        <v>0</v>
      </c>
      <c r="AS1845">
        <v>0.03</v>
      </c>
      <c r="AT1845">
        <v>0</v>
      </c>
      <c r="AU1845">
        <v>0</v>
      </c>
      <c r="AV1845">
        <v>1</v>
      </c>
      <c r="AW1845">
        <v>1</v>
      </c>
      <c r="AZ1845">
        <v>1</v>
      </c>
      <c r="BA1845">
        <v>1</v>
      </c>
      <c r="BB1845">
        <v>1</v>
      </c>
      <c r="BC1845">
        <v>7.56</v>
      </c>
      <c r="BD1845" t="s">
        <v>3</v>
      </c>
      <c r="BE1845" t="s">
        <v>3</v>
      </c>
      <c r="BF1845" t="s">
        <v>3</v>
      </c>
      <c r="BG1845" t="s">
        <v>3</v>
      </c>
      <c r="BH1845">
        <v>3</v>
      </c>
      <c r="BI1845">
        <v>1</v>
      </c>
      <c r="BJ1845" t="s">
        <v>69</v>
      </c>
      <c r="BM1845">
        <v>500001</v>
      </c>
      <c r="BN1845">
        <v>0</v>
      </c>
      <c r="BO1845" t="s">
        <v>3</v>
      </c>
      <c r="BP1845">
        <v>0</v>
      </c>
      <c r="BQ1845">
        <v>8</v>
      </c>
      <c r="BR1845">
        <v>0</v>
      </c>
      <c r="BS1845">
        <v>1</v>
      </c>
      <c r="BT1845">
        <v>1</v>
      </c>
      <c r="BU1845">
        <v>1</v>
      </c>
      <c r="BV1845">
        <v>1</v>
      </c>
      <c r="BW1845">
        <v>1</v>
      </c>
      <c r="BX1845">
        <v>1</v>
      </c>
      <c r="BY1845" t="s">
        <v>3</v>
      </c>
      <c r="BZ1845">
        <v>0</v>
      </c>
      <c r="CA1845">
        <v>0</v>
      </c>
      <c r="CB1845" t="s">
        <v>3</v>
      </c>
      <c r="CE1845">
        <v>0</v>
      </c>
      <c r="CF1845">
        <v>0</v>
      </c>
      <c r="CG1845">
        <v>0</v>
      </c>
      <c r="CH1845">
        <v>143</v>
      </c>
      <c r="CI1845">
        <v>5</v>
      </c>
      <c r="CJ1845">
        <v>0</v>
      </c>
      <c r="CK1845">
        <v>0</v>
      </c>
      <c r="CL1845">
        <v>0</v>
      </c>
      <c r="CM1845">
        <v>0</v>
      </c>
      <c r="CN1845" t="s">
        <v>3</v>
      </c>
      <c r="CO1845">
        <v>0</v>
      </c>
      <c r="CP1845">
        <f t="shared" si="1537"/>
        <v>0</v>
      </c>
      <c r="CQ1845">
        <f t="shared" si="1538"/>
        <v>32.3568</v>
      </c>
      <c r="CR1845">
        <f t="shared" si="1539"/>
        <v>0</v>
      </c>
      <c r="CS1845">
        <f t="shared" si="1540"/>
        <v>0</v>
      </c>
      <c r="CT1845">
        <f t="shared" si="1541"/>
        <v>0</v>
      </c>
      <c r="CU1845">
        <f t="shared" si="1542"/>
        <v>0</v>
      </c>
      <c r="CV1845">
        <f t="shared" si="1543"/>
        <v>0</v>
      </c>
      <c r="CW1845">
        <f t="shared" si="1544"/>
        <v>0</v>
      </c>
      <c r="CX1845">
        <f t="shared" si="1545"/>
        <v>0.03</v>
      </c>
      <c r="CY1845">
        <f>(S1845+R1845)*(BZ1845/100)</f>
        <v>0</v>
      </c>
      <c r="CZ1845">
        <f>(S1845+R1845)*(CA1845/100)</f>
        <v>0</v>
      </c>
      <c r="DC1845" t="s">
        <v>3</v>
      </c>
      <c r="DD1845" t="s">
        <v>3</v>
      </c>
      <c r="DE1845" t="s">
        <v>3</v>
      </c>
      <c r="DF1845" t="s">
        <v>3</v>
      </c>
      <c r="DG1845" t="s">
        <v>3</v>
      </c>
      <c r="DH1845" t="s">
        <v>3</v>
      </c>
      <c r="DI1845" t="s">
        <v>3</v>
      </c>
      <c r="DJ1845" t="s">
        <v>3</v>
      </c>
      <c r="DK1845" t="s">
        <v>3</v>
      </c>
      <c r="DL1845" t="s">
        <v>3</v>
      </c>
      <c r="DM1845" t="s">
        <v>3</v>
      </c>
      <c r="DN1845">
        <v>0</v>
      </c>
      <c r="DO1845">
        <v>0</v>
      </c>
      <c r="DP1845">
        <v>1</v>
      </c>
      <c r="DQ1845">
        <v>1</v>
      </c>
      <c r="DU1845">
        <v>1009</v>
      </c>
      <c r="DV1845" t="s">
        <v>68</v>
      </c>
      <c r="DW1845" t="s">
        <v>68</v>
      </c>
      <c r="DX1845">
        <v>1</v>
      </c>
      <c r="DZ1845" t="s">
        <v>3</v>
      </c>
      <c r="EA1845" t="s">
        <v>3</v>
      </c>
      <c r="EB1845" t="s">
        <v>3</v>
      </c>
      <c r="EC1845" t="s">
        <v>3</v>
      </c>
      <c r="EE1845">
        <v>54328897</v>
      </c>
      <c r="EF1845">
        <v>8</v>
      </c>
      <c r="EG1845" t="s">
        <v>31</v>
      </c>
      <c r="EH1845">
        <v>0</v>
      </c>
      <c r="EI1845" t="s">
        <v>3</v>
      </c>
      <c r="EJ1845">
        <v>1</v>
      </c>
      <c r="EK1845">
        <v>500001</v>
      </c>
      <c r="EL1845" t="s">
        <v>32</v>
      </c>
      <c r="EM1845" t="s">
        <v>33</v>
      </c>
      <c r="EO1845" t="s">
        <v>3</v>
      </c>
      <c r="EQ1845">
        <v>0</v>
      </c>
      <c r="ER1845">
        <v>31</v>
      </c>
      <c r="ES1845">
        <v>4.2799999999999994</v>
      </c>
      <c r="ET1845">
        <v>0</v>
      </c>
      <c r="EU1845">
        <v>0</v>
      </c>
      <c r="EV1845">
        <v>0</v>
      </c>
      <c r="EW1845">
        <v>0</v>
      </c>
      <c r="EX1845">
        <v>0</v>
      </c>
      <c r="EZ1845">
        <v>5</v>
      </c>
      <c r="FC1845">
        <v>0</v>
      </c>
      <c r="FD1845">
        <v>18</v>
      </c>
      <c r="FF1845">
        <v>31</v>
      </c>
      <c r="FQ1845">
        <v>0</v>
      </c>
      <c r="FR1845">
        <f t="shared" si="1546"/>
        <v>0</v>
      </c>
      <c r="FS1845">
        <v>0</v>
      </c>
      <c r="FX1845">
        <v>0</v>
      </c>
      <c r="FY1845">
        <v>0</v>
      </c>
      <c r="GA1845" t="s">
        <v>70</v>
      </c>
      <c r="GD1845">
        <v>1</v>
      </c>
      <c r="GF1845">
        <v>-386994921</v>
      </c>
      <c r="GG1845">
        <v>2</v>
      </c>
      <c r="GH1845">
        <v>3</v>
      </c>
      <c r="GI1845">
        <v>5</v>
      </c>
      <c r="GJ1845">
        <v>0</v>
      </c>
      <c r="GK1845">
        <v>0</v>
      </c>
      <c r="GL1845">
        <f t="shared" si="1547"/>
        <v>0</v>
      </c>
      <c r="GM1845">
        <f t="shared" si="1548"/>
        <v>0</v>
      </c>
      <c r="GN1845">
        <f t="shared" si="1549"/>
        <v>0</v>
      </c>
      <c r="GO1845">
        <f t="shared" si="1550"/>
        <v>0</v>
      </c>
      <c r="GP1845">
        <f t="shared" si="1551"/>
        <v>0</v>
      </c>
      <c r="GR1845">
        <v>1</v>
      </c>
      <c r="GS1845">
        <v>1</v>
      </c>
      <c r="GT1845">
        <v>0</v>
      </c>
      <c r="GU1845" t="s">
        <v>3</v>
      </c>
      <c r="GV1845">
        <f t="shared" si="1521"/>
        <v>0</v>
      </c>
      <c r="GW1845">
        <v>1</v>
      </c>
      <c r="GX1845">
        <f t="shared" si="1552"/>
        <v>0</v>
      </c>
      <c r="HA1845">
        <v>0</v>
      </c>
      <c r="HB1845">
        <v>0</v>
      </c>
      <c r="HC1845">
        <f t="shared" si="1553"/>
        <v>0</v>
      </c>
      <c r="HE1845" t="s">
        <v>35</v>
      </c>
      <c r="HF1845" t="s">
        <v>36</v>
      </c>
      <c r="HM1845" t="s">
        <v>3</v>
      </c>
      <c r="HN1845" t="s">
        <v>3</v>
      </c>
      <c r="HO1845" t="s">
        <v>3</v>
      </c>
      <c r="HP1845" t="s">
        <v>3</v>
      </c>
      <c r="HQ1845" t="s">
        <v>3</v>
      </c>
      <c r="IK1845">
        <v>0</v>
      </c>
    </row>
    <row r="1846" spans="1:255" x14ac:dyDescent="0.2">
      <c r="A1846" s="2">
        <v>17</v>
      </c>
      <c r="B1846" s="2">
        <v>1</v>
      </c>
      <c r="C1846" s="2">
        <f>ROW(SmtRes!A1592)</f>
        <v>1592</v>
      </c>
      <c r="D1846" s="2">
        <f>ROW(EtalonRes!A1636)</f>
        <v>1636</v>
      </c>
      <c r="E1846" s="2" t="s">
        <v>804</v>
      </c>
      <c r="F1846" s="2" t="s">
        <v>434</v>
      </c>
      <c r="G1846" s="2" t="s">
        <v>435</v>
      </c>
      <c r="H1846" s="2" t="s">
        <v>401</v>
      </c>
      <c r="I1846" s="2">
        <v>0</v>
      </c>
      <c r="J1846" s="2">
        <v>0</v>
      </c>
      <c r="K1846" s="2">
        <v>0</v>
      </c>
      <c r="L1846" s="2">
        <v>3.4000000000000002E-2</v>
      </c>
      <c r="M1846" s="2">
        <v>0</v>
      </c>
      <c r="N1846" s="2">
        <f t="shared" si="1522"/>
        <v>3.4000000000000002E-2</v>
      </c>
      <c r="O1846" s="2">
        <f t="shared" si="1523"/>
        <v>0</v>
      </c>
      <c r="P1846" s="2">
        <f t="shared" si="1524"/>
        <v>0</v>
      </c>
      <c r="Q1846" s="2">
        <f t="shared" si="1525"/>
        <v>0</v>
      </c>
      <c r="R1846" s="2">
        <f t="shared" si="1526"/>
        <v>0</v>
      </c>
      <c r="S1846" s="2">
        <f t="shared" si="1527"/>
        <v>0</v>
      </c>
      <c r="T1846" s="2">
        <f t="shared" si="1528"/>
        <v>0</v>
      </c>
      <c r="U1846" s="2">
        <f t="shared" si="1529"/>
        <v>0</v>
      </c>
      <c r="V1846" s="2">
        <f t="shared" si="1530"/>
        <v>0</v>
      </c>
      <c r="W1846" s="2">
        <f t="shared" si="1531"/>
        <v>0</v>
      </c>
      <c r="X1846" s="2">
        <f t="shared" si="1532"/>
        <v>0</v>
      </c>
      <c r="Y1846" s="2">
        <f t="shared" si="1533"/>
        <v>0</v>
      </c>
      <c r="Z1846" s="2"/>
      <c r="AA1846" s="2">
        <v>69726971</v>
      </c>
      <c r="AB1846" s="2">
        <f t="shared" si="1534"/>
        <v>474.6</v>
      </c>
      <c r="AC1846" s="2">
        <f>ROUND((ES1846+(SUM(SmtRes!BC1583:'SmtRes'!BC1592)+SUM(EtalonRes!AL1625:'EtalonRes'!AL1636))),2)</f>
        <v>0</v>
      </c>
      <c r="AD1846" s="2">
        <f t="shared" si="1516"/>
        <v>157.83000000000001</v>
      </c>
      <c r="AE1846" s="2">
        <f t="shared" si="1517"/>
        <v>3.13</v>
      </c>
      <c r="AF1846" s="2">
        <f t="shared" si="1518"/>
        <v>316.77</v>
      </c>
      <c r="AG1846" s="2">
        <f t="shared" si="1535"/>
        <v>0</v>
      </c>
      <c r="AH1846" s="2">
        <f t="shared" si="1519"/>
        <v>27.86</v>
      </c>
      <c r="AI1846" s="2">
        <f t="shared" si="1520"/>
        <v>0.23</v>
      </c>
      <c r="AJ1846" s="2">
        <f t="shared" si="1536"/>
        <v>0</v>
      </c>
      <c r="AK1846" s="2">
        <v>1706.53</v>
      </c>
      <c r="AL1846" s="2">
        <v>1231.93</v>
      </c>
      <c r="AM1846" s="2">
        <v>157.83000000000001</v>
      </c>
      <c r="AN1846" s="2">
        <v>3.13</v>
      </c>
      <c r="AO1846" s="2">
        <v>316.77</v>
      </c>
      <c r="AP1846" s="2">
        <v>0</v>
      </c>
      <c r="AQ1846" s="2">
        <v>27.86</v>
      </c>
      <c r="AR1846" s="2">
        <v>0.23</v>
      </c>
      <c r="AS1846" s="2">
        <v>0</v>
      </c>
      <c r="AT1846" s="2">
        <v>123</v>
      </c>
      <c r="AU1846" s="2">
        <v>75</v>
      </c>
      <c r="AV1846" s="2">
        <v>1</v>
      </c>
      <c r="AW1846" s="2">
        <v>1</v>
      </c>
      <c r="AX1846" s="2"/>
      <c r="AY1846" s="2"/>
      <c r="AZ1846" s="2">
        <v>1</v>
      </c>
      <c r="BA1846" s="2">
        <v>1</v>
      </c>
      <c r="BB1846" s="2">
        <v>1</v>
      </c>
      <c r="BC1846" s="2">
        <v>1</v>
      </c>
      <c r="BD1846" s="2" t="s">
        <v>3</v>
      </c>
      <c r="BE1846" s="2" t="s">
        <v>3</v>
      </c>
      <c r="BF1846" s="2" t="s">
        <v>3</v>
      </c>
      <c r="BG1846" s="2" t="s">
        <v>3</v>
      </c>
      <c r="BH1846" s="2">
        <v>0</v>
      </c>
      <c r="BI1846" s="2">
        <v>1</v>
      </c>
      <c r="BJ1846" s="2" t="s">
        <v>436</v>
      </c>
      <c r="BK1846" s="2"/>
      <c r="BL1846" s="2"/>
      <c r="BM1846" s="2">
        <v>11001</v>
      </c>
      <c r="BN1846" s="2">
        <v>0</v>
      </c>
      <c r="BO1846" s="2" t="s">
        <v>3</v>
      </c>
      <c r="BP1846" s="2">
        <v>0</v>
      </c>
      <c r="BQ1846" s="2">
        <v>2</v>
      </c>
      <c r="BR1846" s="2">
        <v>0</v>
      </c>
      <c r="BS1846" s="2">
        <v>1</v>
      </c>
      <c r="BT1846" s="2">
        <v>1</v>
      </c>
      <c r="BU1846" s="2">
        <v>1</v>
      </c>
      <c r="BV1846" s="2">
        <v>1</v>
      </c>
      <c r="BW1846" s="2">
        <v>1</v>
      </c>
      <c r="BX1846" s="2">
        <v>1</v>
      </c>
      <c r="BY1846" s="2" t="s">
        <v>3</v>
      </c>
      <c r="BZ1846" s="2">
        <v>123</v>
      </c>
      <c r="CA1846" s="2">
        <v>75</v>
      </c>
      <c r="CB1846" s="2" t="s">
        <v>3</v>
      </c>
      <c r="CC1846" s="2"/>
      <c r="CD1846" s="2"/>
      <c r="CE1846" s="2">
        <v>0</v>
      </c>
      <c r="CF1846" s="2">
        <v>0</v>
      </c>
      <c r="CG1846" s="2">
        <v>0</v>
      </c>
      <c r="CH1846" s="2">
        <v>144</v>
      </c>
      <c r="CI1846" s="2">
        <v>0</v>
      </c>
      <c r="CJ1846" s="2">
        <v>0</v>
      </c>
      <c r="CK1846" s="2">
        <v>0</v>
      </c>
      <c r="CL1846" s="2">
        <v>0</v>
      </c>
      <c r="CM1846" s="2">
        <v>0</v>
      </c>
      <c r="CN1846" s="2" t="s">
        <v>3</v>
      </c>
      <c r="CO1846" s="2">
        <v>0</v>
      </c>
      <c r="CP1846" s="2">
        <f t="shared" si="1537"/>
        <v>0</v>
      </c>
      <c r="CQ1846" s="2">
        <f t="shared" si="1538"/>
        <v>0</v>
      </c>
      <c r="CR1846" s="2">
        <f t="shared" si="1539"/>
        <v>157.83000000000001</v>
      </c>
      <c r="CS1846" s="2">
        <f t="shared" si="1540"/>
        <v>3.13</v>
      </c>
      <c r="CT1846" s="2">
        <f t="shared" si="1541"/>
        <v>316.77</v>
      </c>
      <c r="CU1846" s="2">
        <f t="shared" si="1542"/>
        <v>0</v>
      </c>
      <c r="CV1846" s="2">
        <f t="shared" si="1543"/>
        <v>27.86</v>
      </c>
      <c r="CW1846" s="2">
        <f t="shared" si="1544"/>
        <v>0.23</v>
      </c>
      <c r="CX1846" s="2">
        <f t="shared" si="1545"/>
        <v>0</v>
      </c>
      <c r="CY1846" s="2">
        <f>(((S1846+R1846)*AT1846)/100)</f>
        <v>0</v>
      </c>
      <c r="CZ1846" s="2">
        <f>(((S1846+R1846)*AU1846)/100)</f>
        <v>0</v>
      </c>
      <c r="DA1846" s="2"/>
      <c r="DB1846" s="2"/>
      <c r="DC1846" s="2" t="s">
        <v>3</v>
      </c>
      <c r="DD1846" s="2" t="s">
        <v>3</v>
      </c>
      <c r="DE1846" s="2" t="s">
        <v>3</v>
      </c>
      <c r="DF1846" s="2" t="s">
        <v>3</v>
      </c>
      <c r="DG1846" s="2" t="s">
        <v>3</v>
      </c>
      <c r="DH1846" s="2" t="s">
        <v>3</v>
      </c>
      <c r="DI1846" s="2" t="s">
        <v>3</v>
      </c>
      <c r="DJ1846" s="2" t="s">
        <v>3</v>
      </c>
      <c r="DK1846" s="2" t="s">
        <v>3</v>
      </c>
      <c r="DL1846" s="2" t="s">
        <v>3</v>
      </c>
      <c r="DM1846" s="2" t="s">
        <v>3</v>
      </c>
      <c r="DN1846" s="2">
        <v>0</v>
      </c>
      <c r="DO1846" s="2">
        <v>0</v>
      </c>
      <c r="DP1846" s="2">
        <v>1</v>
      </c>
      <c r="DQ1846" s="2">
        <v>1</v>
      </c>
      <c r="DR1846" s="2"/>
      <c r="DS1846" s="2"/>
      <c r="DT1846" s="2"/>
      <c r="DU1846" s="2">
        <v>1005</v>
      </c>
      <c r="DV1846" s="2" t="s">
        <v>401</v>
      </c>
      <c r="DW1846" s="2" t="s">
        <v>401</v>
      </c>
      <c r="DX1846" s="2">
        <v>100</v>
      </c>
      <c r="DY1846" s="2"/>
      <c r="DZ1846" s="2" t="s">
        <v>3</v>
      </c>
      <c r="EA1846" s="2" t="s">
        <v>3</v>
      </c>
      <c r="EB1846" s="2" t="s">
        <v>3</v>
      </c>
      <c r="EC1846" s="2" t="s">
        <v>3</v>
      </c>
      <c r="ED1846" s="2"/>
      <c r="EE1846" s="2">
        <v>54328965</v>
      </c>
      <c r="EF1846" s="2">
        <v>2</v>
      </c>
      <c r="EG1846" s="2" t="s">
        <v>21</v>
      </c>
      <c r="EH1846" s="2">
        <v>0</v>
      </c>
      <c r="EI1846" s="2" t="s">
        <v>3</v>
      </c>
      <c r="EJ1846" s="2">
        <v>1</v>
      </c>
      <c r="EK1846" s="2">
        <v>11001</v>
      </c>
      <c r="EL1846" s="2" t="s">
        <v>22</v>
      </c>
      <c r="EM1846" s="2" t="s">
        <v>23</v>
      </c>
      <c r="EN1846" s="2"/>
      <c r="EO1846" s="2" t="s">
        <v>3</v>
      </c>
      <c r="EP1846" s="2"/>
      <c r="EQ1846" s="2">
        <v>1441792</v>
      </c>
      <c r="ER1846" s="2">
        <v>1706.53</v>
      </c>
      <c r="ES1846" s="2">
        <v>1231.93</v>
      </c>
      <c r="ET1846" s="2">
        <v>157.83000000000001</v>
      </c>
      <c r="EU1846" s="2">
        <v>3.13</v>
      </c>
      <c r="EV1846" s="2">
        <v>316.77</v>
      </c>
      <c r="EW1846" s="2">
        <v>27.86</v>
      </c>
      <c r="EX1846" s="2">
        <v>0.23</v>
      </c>
      <c r="EY1846" s="2">
        <v>1</v>
      </c>
      <c r="EZ1846" s="2"/>
      <c r="FA1846" s="2"/>
      <c r="FB1846" s="2"/>
      <c r="FC1846" s="2"/>
      <c r="FD1846" s="2"/>
      <c r="FE1846" s="2"/>
      <c r="FF1846" s="2"/>
      <c r="FG1846" s="2"/>
      <c r="FH1846" s="2"/>
      <c r="FI1846" s="2"/>
      <c r="FJ1846" s="2"/>
      <c r="FK1846" s="2"/>
      <c r="FL1846" s="2"/>
      <c r="FM1846" s="2"/>
      <c r="FN1846" s="2"/>
      <c r="FO1846" s="2"/>
      <c r="FP1846" s="2"/>
      <c r="FQ1846" s="2">
        <v>0</v>
      </c>
      <c r="FR1846" s="2">
        <f t="shared" si="1546"/>
        <v>0</v>
      </c>
      <c r="FS1846" s="2">
        <v>0</v>
      </c>
      <c r="FT1846" s="2"/>
      <c r="FU1846" s="2"/>
      <c r="FV1846" s="2"/>
      <c r="FW1846" s="2"/>
      <c r="FX1846" s="2">
        <v>123</v>
      </c>
      <c r="FY1846" s="2">
        <v>75</v>
      </c>
      <c r="FZ1846" s="2"/>
      <c r="GA1846" s="2" t="s">
        <v>3</v>
      </c>
      <c r="GB1846" s="2"/>
      <c r="GC1846" s="2"/>
      <c r="GD1846" s="2">
        <v>1</v>
      </c>
      <c r="GE1846" s="2"/>
      <c r="GF1846" s="2">
        <v>-817961621</v>
      </c>
      <c r="GG1846" s="2">
        <v>2</v>
      </c>
      <c r="GH1846" s="2">
        <v>1</v>
      </c>
      <c r="GI1846" s="2">
        <v>-2</v>
      </c>
      <c r="GJ1846" s="2">
        <v>0</v>
      </c>
      <c r="GK1846" s="2">
        <v>0</v>
      </c>
      <c r="GL1846" s="2">
        <f t="shared" si="1547"/>
        <v>0</v>
      </c>
      <c r="GM1846" s="2">
        <f t="shared" si="1548"/>
        <v>0</v>
      </c>
      <c r="GN1846" s="2">
        <f t="shared" si="1549"/>
        <v>0</v>
      </c>
      <c r="GO1846" s="2">
        <f t="shared" si="1550"/>
        <v>0</v>
      </c>
      <c r="GP1846" s="2">
        <f t="shared" si="1551"/>
        <v>0</v>
      </c>
      <c r="GQ1846" s="2"/>
      <c r="GR1846" s="2">
        <v>0</v>
      </c>
      <c r="GS1846" s="2">
        <v>3</v>
      </c>
      <c r="GT1846" s="2">
        <v>0</v>
      </c>
      <c r="GU1846" s="2" t="s">
        <v>3</v>
      </c>
      <c r="GV1846" s="2">
        <f t="shared" si="1521"/>
        <v>0</v>
      </c>
      <c r="GW1846" s="2">
        <v>1</v>
      </c>
      <c r="GX1846" s="2">
        <f t="shared" si="1552"/>
        <v>0</v>
      </c>
      <c r="GY1846" s="2"/>
      <c r="GZ1846" s="2"/>
      <c r="HA1846" s="2">
        <v>0</v>
      </c>
      <c r="HB1846" s="2">
        <v>0</v>
      </c>
      <c r="HC1846" s="2">
        <f t="shared" si="1553"/>
        <v>0</v>
      </c>
      <c r="HD1846" s="2"/>
      <c r="HE1846" s="2" t="s">
        <v>3</v>
      </c>
      <c r="HF1846" s="2" t="s">
        <v>3</v>
      </c>
      <c r="HG1846" s="2"/>
      <c r="HH1846" s="2"/>
      <c r="HI1846" s="2"/>
      <c r="HJ1846" s="2"/>
      <c r="HK1846" s="2"/>
      <c r="HL1846" s="2"/>
      <c r="HM1846" s="2" t="s">
        <v>3</v>
      </c>
      <c r="HN1846" s="2" t="s">
        <v>24</v>
      </c>
      <c r="HO1846" s="2" t="s">
        <v>25</v>
      </c>
      <c r="HP1846" s="2" t="s">
        <v>22</v>
      </c>
      <c r="HQ1846" s="2" t="s">
        <v>22</v>
      </c>
      <c r="HR1846" s="2"/>
      <c r="HS1846" s="2"/>
      <c r="HT1846" s="2"/>
      <c r="HU1846" s="2"/>
      <c r="HV1846" s="2"/>
      <c r="HW1846" s="2"/>
      <c r="HX1846" s="2"/>
      <c r="HY1846" s="2"/>
      <c r="HZ1846" s="2"/>
      <c r="IA1846" s="2"/>
      <c r="IB1846" s="2"/>
      <c r="IC1846" s="2"/>
      <c r="ID1846" s="2"/>
      <c r="IE1846" s="2"/>
      <c r="IF1846" s="2"/>
      <c r="IG1846" s="2"/>
      <c r="IH1846" s="2"/>
      <c r="II1846" s="2"/>
      <c r="IJ1846" s="2"/>
      <c r="IK1846" s="2">
        <v>0</v>
      </c>
      <c r="IL1846" s="2"/>
      <c r="IM1846" s="2"/>
      <c r="IN1846" s="2"/>
      <c r="IO1846" s="2"/>
      <c r="IP1846" s="2"/>
      <c r="IQ1846" s="2"/>
      <c r="IR1846" s="2"/>
      <c r="IS1846" s="2"/>
      <c r="IT1846" s="2"/>
      <c r="IU1846" s="2"/>
    </row>
    <row r="1847" spans="1:255" x14ac:dyDescent="0.2">
      <c r="A1847">
        <v>17</v>
      </c>
      <c r="B1847">
        <v>1</v>
      </c>
      <c r="C1847">
        <f>ROW(SmtRes!A1602)</f>
        <v>1602</v>
      </c>
      <c r="D1847">
        <f>ROW(EtalonRes!A1648)</f>
        <v>1648</v>
      </c>
      <c r="E1847" t="s">
        <v>804</v>
      </c>
      <c r="F1847" t="s">
        <v>434</v>
      </c>
      <c r="G1847" t="s">
        <v>435</v>
      </c>
      <c r="H1847" t="s">
        <v>401</v>
      </c>
      <c r="I1847">
        <v>0</v>
      </c>
      <c r="J1847">
        <v>0</v>
      </c>
      <c r="K1847">
        <v>0</v>
      </c>
      <c r="L1847">
        <v>3.4000000000000002E-2</v>
      </c>
      <c r="M1847">
        <v>0</v>
      </c>
      <c r="N1847">
        <f t="shared" si="1522"/>
        <v>3.4000000000000002E-2</v>
      </c>
      <c r="O1847">
        <f t="shared" si="1523"/>
        <v>0</v>
      </c>
      <c r="P1847">
        <f t="shared" si="1524"/>
        <v>0</v>
      </c>
      <c r="Q1847">
        <f t="shared" si="1525"/>
        <v>0</v>
      </c>
      <c r="R1847">
        <f t="shared" si="1526"/>
        <v>0</v>
      </c>
      <c r="S1847">
        <f t="shared" si="1527"/>
        <v>0</v>
      </c>
      <c r="T1847">
        <f t="shared" si="1528"/>
        <v>0</v>
      </c>
      <c r="U1847">
        <f t="shared" si="1529"/>
        <v>0</v>
      </c>
      <c r="V1847">
        <f t="shared" si="1530"/>
        <v>0</v>
      </c>
      <c r="W1847">
        <f t="shared" si="1531"/>
        <v>0</v>
      </c>
      <c r="X1847">
        <f t="shared" si="1532"/>
        <v>0</v>
      </c>
      <c r="Y1847">
        <f t="shared" si="1533"/>
        <v>0</v>
      </c>
      <c r="AA1847">
        <v>69726884</v>
      </c>
      <c r="AB1847">
        <f t="shared" si="1534"/>
        <v>474.6</v>
      </c>
      <c r="AC1847">
        <f>ROUND((ES1847+(SUM(SmtRes!BC1593:'SmtRes'!BC1602)+SUM(EtalonRes!AL1637:'EtalonRes'!AL1648))),2)</f>
        <v>0</v>
      </c>
      <c r="AD1847">
        <f t="shared" si="1516"/>
        <v>157.83000000000001</v>
      </c>
      <c r="AE1847">
        <f t="shared" si="1517"/>
        <v>3.13</v>
      </c>
      <c r="AF1847">
        <f t="shared" si="1518"/>
        <v>316.77</v>
      </c>
      <c r="AG1847">
        <f t="shared" si="1535"/>
        <v>0</v>
      </c>
      <c r="AH1847">
        <f t="shared" si="1519"/>
        <v>27.86</v>
      </c>
      <c r="AI1847">
        <f t="shared" si="1520"/>
        <v>0.23</v>
      </c>
      <c r="AJ1847">
        <f t="shared" si="1536"/>
        <v>0</v>
      </c>
      <c r="AK1847">
        <v>1706.53</v>
      </c>
      <c r="AL1847">
        <v>1231.93</v>
      </c>
      <c r="AM1847">
        <v>157.83000000000001</v>
      </c>
      <c r="AN1847">
        <v>3.13</v>
      </c>
      <c r="AO1847">
        <v>316.77</v>
      </c>
      <c r="AP1847">
        <v>0</v>
      </c>
      <c r="AQ1847">
        <v>27.86</v>
      </c>
      <c r="AR1847">
        <v>0.23</v>
      </c>
      <c r="AS1847">
        <v>0</v>
      </c>
      <c r="AT1847">
        <v>117</v>
      </c>
      <c r="AU1847">
        <v>64</v>
      </c>
      <c r="AV1847">
        <v>1</v>
      </c>
      <c r="AW1847">
        <v>1</v>
      </c>
      <c r="AZ1847">
        <v>1</v>
      </c>
      <c r="BA1847">
        <v>25.36</v>
      </c>
      <c r="BB1847">
        <v>7.84</v>
      </c>
      <c r="BC1847">
        <v>7.56</v>
      </c>
      <c r="BD1847" t="s">
        <v>3</v>
      </c>
      <c r="BE1847" t="s">
        <v>3</v>
      </c>
      <c r="BF1847" t="s">
        <v>3</v>
      </c>
      <c r="BG1847" t="s">
        <v>3</v>
      </c>
      <c r="BH1847">
        <v>0</v>
      </c>
      <c r="BI1847">
        <v>1</v>
      </c>
      <c r="BJ1847" t="s">
        <v>436</v>
      </c>
      <c r="BM1847">
        <v>11001</v>
      </c>
      <c r="BN1847">
        <v>0</v>
      </c>
      <c r="BO1847" t="s">
        <v>434</v>
      </c>
      <c r="BP1847">
        <v>1</v>
      </c>
      <c r="BQ1847">
        <v>2</v>
      </c>
      <c r="BR1847">
        <v>0</v>
      </c>
      <c r="BS1847">
        <v>19.8</v>
      </c>
      <c r="BT1847">
        <v>1</v>
      </c>
      <c r="BU1847">
        <v>1</v>
      </c>
      <c r="BV1847">
        <v>1</v>
      </c>
      <c r="BW1847">
        <v>1</v>
      </c>
      <c r="BX1847">
        <v>1</v>
      </c>
      <c r="BY1847" t="s">
        <v>3</v>
      </c>
      <c r="BZ1847">
        <v>117</v>
      </c>
      <c r="CA1847">
        <v>64</v>
      </c>
      <c r="CB1847" t="s">
        <v>3</v>
      </c>
      <c r="CE1847">
        <v>0</v>
      </c>
      <c r="CF1847">
        <v>0</v>
      </c>
      <c r="CG1847">
        <v>0</v>
      </c>
      <c r="CH1847">
        <v>144</v>
      </c>
      <c r="CI1847">
        <v>0</v>
      </c>
      <c r="CJ1847">
        <v>0</v>
      </c>
      <c r="CK1847">
        <v>0</v>
      </c>
      <c r="CL1847">
        <v>0</v>
      </c>
      <c r="CM1847">
        <v>0</v>
      </c>
      <c r="CN1847" t="s">
        <v>3</v>
      </c>
      <c r="CO1847">
        <v>0</v>
      </c>
      <c r="CP1847">
        <f t="shared" si="1537"/>
        <v>0</v>
      </c>
      <c r="CQ1847">
        <f t="shared" si="1538"/>
        <v>0</v>
      </c>
      <c r="CR1847">
        <f t="shared" si="1539"/>
        <v>1237.3872000000001</v>
      </c>
      <c r="CS1847">
        <f t="shared" si="1540"/>
        <v>61.973999999999997</v>
      </c>
      <c r="CT1847">
        <f t="shared" si="1541"/>
        <v>8033.2871999999998</v>
      </c>
      <c r="CU1847">
        <f t="shared" si="1542"/>
        <v>0</v>
      </c>
      <c r="CV1847">
        <f t="shared" si="1543"/>
        <v>27.86</v>
      </c>
      <c r="CW1847">
        <f t="shared" si="1544"/>
        <v>0.23</v>
      </c>
      <c r="CX1847">
        <f t="shared" si="1545"/>
        <v>0</v>
      </c>
      <c r="CY1847">
        <f>(S1847+R1847)*(BZ1847/100)</f>
        <v>0</v>
      </c>
      <c r="CZ1847">
        <f>(S1847+R1847)*(CA1847/100)</f>
        <v>0</v>
      </c>
      <c r="DC1847" t="s">
        <v>3</v>
      </c>
      <c r="DD1847" t="s">
        <v>3</v>
      </c>
      <c r="DE1847" t="s">
        <v>3</v>
      </c>
      <c r="DF1847" t="s">
        <v>3</v>
      </c>
      <c r="DG1847" t="s">
        <v>3</v>
      </c>
      <c r="DH1847" t="s">
        <v>3</v>
      </c>
      <c r="DI1847" t="s">
        <v>3</v>
      </c>
      <c r="DJ1847" t="s">
        <v>3</v>
      </c>
      <c r="DK1847" t="s">
        <v>3</v>
      </c>
      <c r="DL1847" t="s">
        <v>3</v>
      </c>
      <c r="DM1847" t="s">
        <v>3</v>
      </c>
      <c r="DN1847">
        <v>123</v>
      </c>
      <c r="DO1847">
        <v>75</v>
      </c>
      <c r="DP1847">
        <v>1</v>
      </c>
      <c r="DQ1847">
        <v>1</v>
      </c>
      <c r="DU1847">
        <v>1005</v>
      </c>
      <c r="DV1847" t="s">
        <v>401</v>
      </c>
      <c r="DW1847" t="s">
        <v>401</v>
      </c>
      <c r="DX1847">
        <v>100</v>
      </c>
      <c r="DZ1847" t="s">
        <v>3</v>
      </c>
      <c r="EA1847" t="s">
        <v>3</v>
      </c>
      <c r="EB1847" t="s">
        <v>3</v>
      </c>
      <c r="EC1847" t="s">
        <v>3</v>
      </c>
      <c r="EE1847">
        <v>54328965</v>
      </c>
      <c r="EF1847">
        <v>2</v>
      </c>
      <c r="EG1847" t="s">
        <v>21</v>
      </c>
      <c r="EH1847">
        <v>0</v>
      </c>
      <c r="EI1847" t="s">
        <v>3</v>
      </c>
      <c r="EJ1847">
        <v>1</v>
      </c>
      <c r="EK1847">
        <v>11001</v>
      </c>
      <c r="EL1847" t="s">
        <v>22</v>
      </c>
      <c r="EM1847" t="s">
        <v>23</v>
      </c>
      <c r="EO1847" t="s">
        <v>3</v>
      </c>
      <c r="EQ1847">
        <v>1441792</v>
      </c>
      <c r="ER1847">
        <v>1706.53</v>
      </c>
      <c r="ES1847">
        <v>1231.93</v>
      </c>
      <c r="ET1847">
        <v>157.83000000000001</v>
      </c>
      <c r="EU1847">
        <v>3.13</v>
      </c>
      <c r="EV1847">
        <v>316.77</v>
      </c>
      <c r="EW1847">
        <v>27.86</v>
      </c>
      <c r="EX1847">
        <v>0.23</v>
      </c>
      <c r="EY1847">
        <v>1</v>
      </c>
      <c r="FQ1847">
        <v>0</v>
      </c>
      <c r="FR1847">
        <f t="shared" si="1546"/>
        <v>0</v>
      </c>
      <c r="FS1847">
        <v>0</v>
      </c>
      <c r="FX1847">
        <v>123</v>
      </c>
      <c r="FY1847">
        <v>75</v>
      </c>
      <c r="GA1847" t="s">
        <v>3</v>
      </c>
      <c r="GD1847">
        <v>1</v>
      </c>
      <c r="GF1847">
        <v>-817961621</v>
      </c>
      <c r="GG1847">
        <v>2</v>
      </c>
      <c r="GH1847">
        <v>1</v>
      </c>
      <c r="GI1847">
        <v>2</v>
      </c>
      <c r="GJ1847">
        <v>0</v>
      </c>
      <c r="GK1847">
        <v>0</v>
      </c>
      <c r="GL1847">
        <f t="shared" si="1547"/>
        <v>0</v>
      </c>
      <c r="GM1847">
        <f t="shared" si="1548"/>
        <v>0</v>
      </c>
      <c r="GN1847">
        <f t="shared" si="1549"/>
        <v>0</v>
      </c>
      <c r="GO1847">
        <f t="shared" si="1550"/>
        <v>0</v>
      </c>
      <c r="GP1847">
        <f t="shared" si="1551"/>
        <v>0</v>
      </c>
      <c r="GR1847">
        <v>0</v>
      </c>
      <c r="GS1847">
        <v>0</v>
      </c>
      <c r="GT1847">
        <v>0</v>
      </c>
      <c r="GU1847" t="s">
        <v>3</v>
      </c>
      <c r="GV1847">
        <f t="shared" si="1521"/>
        <v>0</v>
      </c>
      <c r="GW1847">
        <v>1015.2</v>
      </c>
      <c r="GX1847">
        <f t="shared" si="1552"/>
        <v>0</v>
      </c>
      <c r="HA1847">
        <v>0</v>
      </c>
      <c r="HB1847">
        <v>0</v>
      </c>
      <c r="HC1847">
        <f t="shared" si="1553"/>
        <v>0</v>
      </c>
      <c r="HE1847" t="s">
        <v>3</v>
      </c>
      <c r="HF1847" t="s">
        <v>3</v>
      </c>
      <c r="HM1847" t="s">
        <v>3</v>
      </c>
      <c r="HN1847" t="s">
        <v>24</v>
      </c>
      <c r="HO1847" t="s">
        <v>25</v>
      </c>
      <c r="HP1847" t="s">
        <v>22</v>
      </c>
      <c r="HQ1847" t="s">
        <v>22</v>
      </c>
      <c r="IK1847">
        <v>0</v>
      </c>
    </row>
    <row r="1848" spans="1:255" x14ac:dyDescent="0.2">
      <c r="A1848" s="2">
        <v>18</v>
      </c>
      <c r="B1848" s="2">
        <v>1</v>
      </c>
      <c r="C1848" s="2">
        <v>1589</v>
      </c>
      <c r="D1848" s="2"/>
      <c r="E1848" s="2" t="s">
        <v>805</v>
      </c>
      <c r="F1848" s="2" t="s">
        <v>414</v>
      </c>
      <c r="G1848" s="2" t="s">
        <v>415</v>
      </c>
      <c r="H1848" s="2" t="s">
        <v>78</v>
      </c>
      <c r="I1848" s="2">
        <f>I1846*J1848</f>
        <v>0</v>
      </c>
      <c r="J1848" s="2">
        <v>0.13200000000000001</v>
      </c>
      <c r="K1848" s="2">
        <v>0.13200000000000001</v>
      </c>
      <c r="L1848" s="2">
        <v>4.4879999999999998E-3</v>
      </c>
      <c r="M1848" s="2">
        <v>0</v>
      </c>
      <c r="N1848" s="2">
        <f t="shared" si="1522"/>
        <v>4.4999999999999997E-3</v>
      </c>
      <c r="O1848" s="2">
        <f t="shared" si="1523"/>
        <v>0</v>
      </c>
      <c r="P1848" s="2">
        <f t="shared" si="1524"/>
        <v>0</v>
      </c>
      <c r="Q1848" s="2">
        <f t="shared" si="1525"/>
        <v>0</v>
      </c>
      <c r="R1848" s="2">
        <f t="shared" si="1526"/>
        <v>0</v>
      </c>
      <c r="S1848" s="2">
        <f t="shared" si="1527"/>
        <v>0</v>
      </c>
      <c r="T1848" s="2">
        <f t="shared" si="1528"/>
        <v>0</v>
      </c>
      <c r="U1848" s="2">
        <f t="shared" si="1529"/>
        <v>0</v>
      </c>
      <c r="V1848" s="2">
        <f t="shared" si="1530"/>
        <v>0</v>
      </c>
      <c r="W1848" s="2">
        <f t="shared" si="1531"/>
        <v>0</v>
      </c>
      <c r="X1848" s="2">
        <f t="shared" si="1532"/>
        <v>0</v>
      </c>
      <c r="Y1848" s="2">
        <f t="shared" si="1533"/>
        <v>0</v>
      </c>
      <c r="Z1848" s="2"/>
      <c r="AA1848" s="2">
        <v>69726971</v>
      </c>
      <c r="AB1848" s="2">
        <f t="shared" si="1534"/>
        <v>1391.4</v>
      </c>
      <c r="AC1848" s="2">
        <f t="shared" ref="AC1848:AC1855" si="1555">ROUND((ES1848),2)</f>
        <v>1391.4</v>
      </c>
      <c r="AD1848" s="2">
        <f t="shared" si="1516"/>
        <v>0</v>
      </c>
      <c r="AE1848" s="2">
        <f t="shared" si="1517"/>
        <v>0</v>
      </c>
      <c r="AF1848" s="2">
        <f t="shared" si="1518"/>
        <v>0</v>
      </c>
      <c r="AG1848" s="2">
        <f t="shared" si="1535"/>
        <v>0</v>
      </c>
      <c r="AH1848" s="2">
        <f t="shared" si="1519"/>
        <v>0</v>
      </c>
      <c r="AI1848" s="2">
        <f t="shared" si="1520"/>
        <v>0</v>
      </c>
      <c r="AJ1848" s="2">
        <f t="shared" si="1536"/>
        <v>24.55</v>
      </c>
      <c r="AK1848" s="2">
        <v>1391.4</v>
      </c>
      <c r="AL1848" s="2">
        <v>1391.4</v>
      </c>
      <c r="AM1848" s="2">
        <v>0</v>
      </c>
      <c r="AN1848" s="2">
        <v>0</v>
      </c>
      <c r="AO1848" s="2">
        <v>0</v>
      </c>
      <c r="AP1848" s="2">
        <v>0</v>
      </c>
      <c r="AQ1848" s="2">
        <v>0</v>
      </c>
      <c r="AR1848" s="2">
        <v>0</v>
      </c>
      <c r="AS1848" s="2">
        <v>24.55</v>
      </c>
      <c r="AT1848" s="2">
        <v>0</v>
      </c>
      <c r="AU1848" s="2">
        <v>0</v>
      </c>
      <c r="AV1848" s="2">
        <v>1</v>
      </c>
      <c r="AW1848" s="2">
        <v>1</v>
      </c>
      <c r="AX1848" s="2"/>
      <c r="AY1848" s="2"/>
      <c r="AZ1848" s="2">
        <v>1</v>
      </c>
      <c r="BA1848" s="2">
        <v>1</v>
      </c>
      <c r="BB1848" s="2">
        <v>1</v>
      </c>
      <c r="BC1848" s="2">
        <v>1</v>
      </c>
      <c r="BD1848" s="2" t="s">
        <v>3</v>
      </c>
      <c r="BE1848" s="2" t="s">
        <v>3</v>
      </c>
      <c r="BF1848" s="2" t="s">
        <v>3</v>
      </c>
      <c r="BG1848" s="2" t="s">
        <v>3</v>
      </c>
      <c r="BH1848" s="2">
        <v>3</v>
      </c>
      <c r="BI1848" s="2">
        <v>1</v>
      </c>
      <c r="BJ1848" s="2" t="s">
        <v>416</v>
      </c>
      <c r="BK1848" s="2"/>
      <c r="BL1848" s="2"/>
      <c r="BM1848" s="2">
        <v>500001</v>
      </c>
      <c r="BN1848" s="2">
        <v>0</v>
      </c>
      <c r="BO1848" s="2" t="s">
        <v>3</v>
      </c>
      <c r="BP1848" s="2">
        <v>0</v>
      </c>
      <c r="BQ1848" s="2">
        <v>8</v>
      </c>
      <c r="BR1848" s="2">
        <v>0</v>
      </c>
      <c r="BS1848" s="2">
        <v>1</v>
      </c>
      <c r="BT1848" s="2">
        <v>1</v>
      </c>
      <c r="BU1848" s="2">
        <v>1</v>
      </c>
      <c r="BV1848" s="2">
        <v>1</v>
      </c>
      <c r="BW1848" s="2">
        <v>1</v>
      </c>
      <c r="BX1848" s="2">
        <v>1</v>
      </c>
      <c r="BY1848" s="2" t="s">
        <v>3</v>
      </c>
      <c r="BZ1848" s="2">
        <v>0</v>
      </c>
      <c r="CA1848" s="2">
        <v>0</v>
      </c>
      <c r="CB1848" s="2" t="s">
        <v>3</v>
      </c>
      <c r="CC1848" s="2"/>
      <c r="CD1848" s="2"/>
      <c r="CE1848" s="2">
        <v>0</v>
      </c>
      <c r="CF1848" s="2">
        <v>0</v>
      </c>
      <c r="CG1848" s="2">
        <v>0</v>
      </c>
      <c r="CH1848" s="2">
        <v>144</v>
      </c>
      <c r="CI1848" s="2">
        <v>1</v>
      </c>
      <c r="CJ1848" s="2">
        <v>0</v>
      </c>
      <c r="CK1848" s="2">
        <v>0</v>
      </c>
      <c r="CL1848" s="2">
        <v>0</v>
      </c>
      <c r="CM1848" s="2">
        <v>0</v>
      </c>
      <c r="CN1848" s="2" t="s">
        <v>3</v>
      </c>
      <c r="CO1848" s="2">
        <v>0</v>
      </c>
      <c r="CP1848" s="2">
        <f t="shared" si="1537"/>
        <v>0</v>
      </c>
      <c r="CQ1848" s="2">
        <f t="shared" si="1538"/>
        <v>1391.4</v>
      </c>
      <c r="CR1848" s="2">
        <f t="shared" si="1539"/>
        <v>0</v>
      </c>
      <c r="CS1848" s="2">
        <f t="shared" si="1540"/>
        <v>0</v>
      </c>
      <c r="CT1848" s="2">
        <f t="shared" si="1541"/>
        <v>0</v>
      </c>
      <c r="CU1848" s="2">
        <f t="shared" si="1542"/>
        <v>0</v>
      </c>
      <c r="CV1848" s="2">
        <f t="shared" si="1543"/>
        <v>0</v>
      </c>
      <c r="CW1848" s="2">
        <f t="shared" si="1544"/>
        <v>0</v>
      </c>
      <c r="CX1848" s="2">
        <f t="shared" si="1545"/>
        <v>24.55</v>
      </c>
      <c r="CY1848" s="2">
        <f>(((S1848+R1848)*AT1848)/100)</f>
        <v>0</v>
      </c>
      <c r="CZ1848" s="2">
        <f>(((S1848+R1848)*AU1848)/100)</f>
        <v>0</v>
      </c>
      <c r="DA1848" s="2"/>
      <c r="DB1848" s="2"/>
      <c r="DC1848" s="2" t="s">
        <v>3</v>
      </c>
      <c r="DD1848" s="2" t="s">
        <v>3</v>
      </c>
      <c r="DE1848" s="2" t="s">
        <v>3</v>
      </c>
      <c r="DF1848" s="2" t="s">
        <v>3</v>
      </c>
      <c r="DG1848" s="2" t="s">
        <v>3</v>
      </c>
      <c r="DH1848" s="2" t="s">
        <v>3</v>
      </c>
      <c r="DI1848" s="2" t="s">
        <v>3</v>
      </c>
      <c r="DJ1848" s="2" t="s">
        <v>3</v>
      </c>
      <c r="DK1848" s="2" t="s">
        <v>3</v>
      </c>
      <c r="DL1848" s="2" t="s">
        <v>3</v>
      </c>
      <c r="DM1848" s="2" t="s">
        <v>3</v>
      </c>
      <c r="DN1848" s="2">
        <v>0</v>
      </c>
      <c r="DO1848" s="2">
        <v>0</v>
      </c>
      <c r="DP1848" s="2">
        <v>1</v>
      </c>
      <c r="DQ1848" s="2">
        <v>1</v>
      </c>
      <c r="DR1848" s="2"/>
      <c r="DS1848" s="2"/>
      <c r="DT1848" s="2"/>
      <c r="DU1848" s="2">
        <v>1009</v>
      </c>
      <c r="DV1848" s="2" t="s">
        <v>78</v>
      </c>
      <c r="DW1848" s="2" t="s">
        <v>78</v>
      </c>
      <c r="DX1848" s="2">
        <v>1000</v>
      </c>
      <c r="DY1848" s="2"/>
      <c r="DZ1848" s="2" t="s">
        <v>3</v>
      </c>
      <c r="EA1848" s="2" t="s">
        <v>3</v>
      </c>
      <c r="EB1848" s="2" t="s">
        <v>3</v>
      </c>
      <c r="EC1848" s="2" t="s">
        <v>3</v>
      </c>
      <c r="ED1848" s="2"/>
      <c r="EE1848" s="2">
        <v>54328897</v>
      </c>
      <c r="EF1848" s="2">
        <v>8</v>
      </c>
      <c r="EG1848" s="2" t="s">
        <v>31</v>
      </c>
      <c r="EH1848" s="2">
        <v>0</v>
      </c>
      <c r="EI1848" s="2" t="s">
        <v>3</v>
      </c>
      <c r="EJ1848" s="2">
        <v>1</v>
      </c>
      <c r="EK1848" s="2">
        <v>500001</v>
      </c>
      <c r="EL1848" s="2" t="s">
        <v>32</v>
      </c>
      <c r="EM1848" s="2" t="s">
        <v>33</v>
      </c>
      <c r="EN1848" s="2"/>
      <c r="EO1848" s="2" t="s">
        <v>3</v>
      </c>
      <c r="EP1848" s="2"/>
      <c r="EQ1848" s="2">
        <v>0</v>
      </c>
      <c r="ER1848" s="2">
        <v>1391.4</v>
      </c>
      <c r="ES1848" s="2">
        <v>1391.4</v>
      </c>
      <c r="ET1848" s="2">
        <v>0</v>
      </c>
      <c r="EU1848" s="2">
        <v>0</v>
      </c>
      <c r="EV1848" s="2">
        <v>0</v>
      </c>
      <c r="EW1848" s="2">
        <v>0</v>
      </c>
      <c r="EX1848" s="2">
        <v>0</v>
      </c>
      <c r="EY1848" s="2"/>
      <c r="EZ1848" s="2"/>
      <c r="FA1848" s="2"/>
      <c r="FB1848" s="2"/>
      <c r="FC1848" s="2"/>
      <c r="FD1848" s="2"/>
      <c r="FE1848" s="2"/>
      <c r="FF1848" s="2"/>
      <c r="FG1848" s="2"/>
      <c r="FH1848" s="2"/>
      <c r="FI1848" s="2"/>
      <c r="FJ1848" s="2"/>
      <c r="FK1848" s="2"/>
      <c r="FL1848" s="2"/>
      <c r="FM1848" s="2"/>
      <c r="FN1848" s="2"/>
      <c r="FO1848" s="2"/>
      <c r="FP1848" s="2"/>
      <c r="FQ1848" s="2">
        <v>0</v>
      </c>
      <c r="FR1848" s="2">
        <f t="shared" si="1546"/>
        <v>0</v>
      </c>
      <c r="FS1848" s="2">
        <v>0</v>
      </c>
      <c r="FT1848" s="2"/>
      <c r="FU1848" s="2"/>
      <c r="FV1848" s="2"/>
      <c r="FW1848" s="2"/>
      <c r="FX1848" s="2">
        <v>0</v>
      </c>
      <c r="FY1848" s="2">
        <v>0</v>
      </c>
      <c r="FZ1848" s="2"/>
      <c r="GA1848" s="2" t="s">
        <v>3</v>
      </c>
      <c r="GB1848" s="2"/>
      <c r="GC1848" s="2"/>
      <c r="GD1848" s="2">
        <v>1</v>
      </c>
      <c r="GE1848" s="2"/>
      <c r="GF1848" s="2">
        <v>1401155302</v>
      </c>
      <c r="GG1848" s="2">
        <v>2</v>
      </c>
      <c r="GH1848" s="2">
        <v>1</v>
      </c>
      <c r="GI1848" s="2">
        <v>-2</v>
      </c>
      <c r="GJ1848" s="2">
        <v>0</v>
      </c>
      <c r="GK1848" s="2">
        <v>0</v>
      </c>
      <c r="GL1848" s="2">
        <f t="shared" si="1547"/>
        <v>0</v>
      </c>
      <c r="GM1848" s="2">
        <f t="shared" si="1548"/>
        <v>0</v>
      </c>
      <c r="GN1848" s="2">
        <f t="shared" si="1549"/>
        <v>0</v>
      </c>
      <c r="GO1848" s="2">
        <f t="shared" si="1550"/>
        <v>0</v>
      </c>
      <c r="GP1848" s="2">
        <f t="shared" si="1551"/>
        <v>0</v>
      </c>
      <c r="GQ1848" s="2"/>
      <c r="GR1848" s="2">
        <v>0</v>
      </c>
      <c r="GS1848" s="2">
        <v>3</v>
      </c>
      <c r="GT1848" s="2">
        <v>0</v>
      </c>
      <c r="GU1848" s="2" t="s">
        <v>3</v>
      </c>
      <c r="GV1848" s="2">
        <f t="shared" si="1521"/>
        <v>0</v>
      </c>
      <c r="GW1848" s="2">
        <v>1</v>
      </c>
      <c r="GX1848" s="2">
        <f t="shared" si="1552"/>
        <v>0</v>
      </c>
      <c r="GY1848" s="2"/>
      <c r="GZ1848" s="2"/>
      <c r="HA1848" s="2">
        <v>0</v>
      </c>
      <c r="HB1848" s="2">
        <v>0</v>
      </c>
      <c r="HC1848" s="2">
        <f t="shared" si="1553"/>
        <v>0</v>
      </c>
      <c r="HD1848" s="2"/>
      <c r="HE1848" s="2" t="s">
        <v>3</v>
      </c>
      <c r="HF1848" s="2" t="s">
        <v>3</v>
      </c>
      <c r="HG1848" s="2"/>
      <c r="HH1848" s="2"/>
      <c r="HI1848" s="2"/>
      <c r="HJ1848" s="2"/>
      <c r="HK1848" s="2"/>
      <c r="HL1848" s="2"/>
      <c r="HM1848" s="2" t="s">
        <v>3</v>
      </c>
      <c r="HN1848" s="2" t="s">
        <v>3</v>
      </c>
      <c r="HO1848" s="2" t="s">
        <v>3</v>
      </c>
      <c r="HP1848" s="2" t="s">
        <v>3</v>
      </c>
      <c r="HQ1848" s="2" t="s">
        <v>3</v>
      </c>
      <c r="HR1848" s="2"/>
      <c r="HS1848" s="2"/>
      <c r="HT1848" s="2"/>
      <c r="HU1848" s="2"/>
      <c r="HV1848" s="2"/>
      <c r="HW1848" s="2"/>
      <c r="HX1848" s="2"/>
      <c r="HY1848" s="2"/>
      <c r="HZ1848" s="2"/>
      <c r="IA1848" s="2"/>
      <c r="IB1848" s="2"/>
      <c r="IC1848" s="2"/>
      <c r="ID1848" s="2"/>
      <c r="IE1848" s="2"/>
      <c r="IF1848" s="2"/>
      <c r="IG1848" s="2"/>
      <c r="IH1848" s="2"/>
      <c r="II1848" s="2"/>
      <c r="IJ1848" s="2"/>
      <c r="IK1848" s="2">
        <v>0</v>
      </c>
      <c r="IL1848" s="2"/>
      <c r="IM1848" s="2"/>
      <c r="IN1848" s="2"/>
      <c r="IO1848" s="2"/>
      <c r="IP1848" s="2"/>
      <c r="IQ1848" s="2"/>
      <c r="IR1848" s="2"/>
      <c r="IS1848" s="2"/>
      <c r="IT1848" s="2"/>
      <c r="IU1848" s="2"/>
    </row>
    <row r="1849" spans="1:255" x14ac:dyDescent="0.2">
      <c r="A1849">
        <v>18</v>
      </c>
      <c r="B1849">
        <v>1</v>
      </c>
      <c r="C1849">
        <v>1599</v>
      </c>
      <c r="E1849" t="s">
        <v>805</v>
      </c>
      <c r="F1849" t="s">
        <v>414</v>
      </c>
      <c r="G1849" t="s">
        <v>415</v>
      </c>
      <c r="H1849" t="s">
        <v>78</v>
      </c>
      <c r="I1849">
        <f>I1847*J1849</f>
        <v>0</v>
      </c>
      <c r="J1849">
        <v>0.13200000000000001</v>
      </c>
      <c r="K1849">
        <v>0.13200000000000001</v>
      </c>
      <c r="L1849">
        <v>4.4879999999999998E-3</v>
      </c>
      <c r="M1849">
        <v>0</v>
      </c>
      <c r="N1849">
        <f t="shared" si="1522"/>
        <v>4.4999999999999997E-3</v>
      </c>
      <c r="O1849">
        <f t="shared" si="1523"/>
        <v>0</v>
      </c>
      <c r="P1849">
        <f t="shared" si="1524"/>
        <v>0</v>
      </c>
      <c r="Q1849">
        <f t="shared" si="1525"/>
        <v>0</v>
      </c>
      <c r="R1849">
        <f t="shared" si="1526"/>
        <v>0</v>
      </c>
      <c r="S1849">
        <f t="shared" si="1527"/>
        <v>0</v>
      </c>
      <c r="T1849">
        <f t="shared" si="1528"/>
        <v>0</v>
      </c>
      <c r="U1849">
        <f t="shared" si="1529"/>
        <v>0</v>
      </c>
      <c r="V1849">
        <f t="shared" si="1530"/>
        <v>0</v>
      </c>
      <c r="W1849">
        <f t="shared" si="1531"/>
        <v>0</v>
      </c>
      <c r="X1849">
        <f t="shared" si="1532"/>
        <v>0</v>
      </c>
      <c r="Y1849">
        <f t="shared" si="1533"/>
        <v>0</v>
      </c>
      <c r="AA1849">
        <v>69726884</v>
      </c>
      <c r="AB1849">
        <f t="shared" si="1534"/>
        <v>5808.34</v>
      </c>
      <c r="AC1849">
        <f t="shared" si="1555"/>
        <v>5808.34</v>
      </c>
      <c r="AD1849">
        <f t="shared" si="1516"/>
        <v>0</v>
      </c>
      <c r="AE1849">
        <f t="shared" si="1517"/>
        <v>0</v>
      </c>
      <c r="AF1849">
        <f t="shared" si="1518"/>
        <v>0</v>
      </c>
      <c r="AG1849">
        <f t="shared" si="1535"/>
        <v>0</v>
      </c>
      <c r="AH1849">
        <f t="shared" si="1519"/>
        <v>0</v>
      </c>
      <c r="AI1849">
        <f t="shared" si="1520"/>
        <v>0</v>
      </c>
      <c r="AJ1849">
        <f t="shared" si="1536"/>
        <v>24.55</v>
      </c>
      <c r="AK1849">
        <v>5808.3400000000011</v>
      </c>
      <c r="AL1849">
        <v>5808.3400000000011</v>
      </c>
      <c r="AM1849">
        <v>0</v>
      </c>
      <c r="AN1849">
        <v>0</v>
      </c>
      <c r="AO1849">
        <v>0</v>
      </c>
      <c r="AP1849">
        <v>0</v>
      </c>
      <c r="AQ1849">
        <v>0</v>
      </c>
      <c r="AR1849">
        <v>0</v>
      </c>
      <c r="AS1849">
        <v>24.55</v>
      </c>
      <c r="AT1849">
        <v>0</v>
      </c>
      <c r="AU1849">
        <v>0</v>
      </c>
      <c r="AV1849">
        <v>1</v>
      </c>
      <c r="AW1849">
        <v>1</v>
      </c>
      <c r="AZ1849">
        <v>1</v>
      </c>
      <c r="BA1849">
        <v>1</v>
      </c>
      <c r="BB1849">
        <v>1</v>
      </c>
      <c r="BC1849">
        <v>7.56</v>
      </c>
      <c r="BD1849" t="s">
        <v>3</v>
      </c>
      <c r="BE1849" t="s">
        <v>3</v>
      </c>
      <c r="BF1849" t="s">
        <v>3</v>
      </c>
      <c r="BG1849" t="s">
        <v>3</v>
      </c>
      <c r="BH1849">
        <v>3</v>
      </c>
      <c r="BI1849">
        <v>1</v>
      </c>
      <c r="BJ1849" t="s">
        <v>416</v>
      </c>
      <c r="BM1849">
        <v>500001</v>
      </c>
      <c r="BN1849">
        <v>0</v>
      </c>
      <c r="BO1849" t="s">
        <v>3</v>
      </c>
      <c r="BP1849">
        <v>0</v>
      </c>
      <c r="BQ1849">
        <v>8</v>
      </c>
      <c r="BR1849">
        <v>0</v>
      </c>
      <c r="BS1849">
        <v>1</v>
      </c>
      <c r="BT1849">
        <v>1</v>
      </c>
      <c r="BU1849">
        <v>1</v>
      </c>
      <c r="BV1849">
        <v>1</v>
      </c>
      <c r="BW1849">
        <v>1</v>
      </c>
      <c r="BX1849">
        <v>1</v>
      </c>
      <c r="BY1849" t="s">
        <v>3</v>
      </c>
      <c r="BZ1849">
        <v>0</v>
      </c>
      <c r="CA1849">
        <v>0</v>
      </c>
      <c r="CB1849" t="s">
        <v>3</v>
      </c>
      <c r="CE1849">
        <v>0</v>
      </c>
      <c r="CF1849">
        <v>0</v>
      </c>
      <c r="CG1849">
        <v>0</v>
      </c>
      <c r="CH1849">
        <v>144</v>
      </c>
      <c r="CI1849">
        <v>1</v>
      </c>
      <c r="CJ1849">
        <v>0</v>
      </c>
      <c r="CK1849">
        <v>0</v>
      </c>
      <c r="CL1849">
        <v>0</v>
      </c>
      <c r="CM1849">
        <v>0</v>
      </c>
      <c r="CN1849" t="s">
        <v>3</v>
      </c>
      <c r="CO1849">
        <v>0</v>
      </c>
      <c r="CP1849">
        <f t="shared" si="1537"/>
        <v>0</v>
      </c>
      <c r="CQ1849">
        <f t="shared" si="1538"/>
        <v>43911.0504</v>
      </c>
      <c r="CR1849">
        <f t="shared" si="1539"/>
        <v>0</v>
      </c>
      <c r="CS1849">
        <f t="shared" si="1540"/>
        <v>0</v>
      </c>
      <c r="CT1849">
        <f t="shared" si="1541"/>
        <v>0</v>
      </c>
      <c r="CU1849">
        <f t="shared" si="1542"/>
        <v>0</v>
      </c>
      <c r="CV1849">
        <f t="shared" si="1543"/>
        <v>0</v>
      </c>
      <c r="CW1849">
        <f t="shared" si="1544"/>
        <v>0</v>
      </c>
      <c r="CX1849">
        <f t="shared" si="1545"/>
        <v>24.55</v>
      </c>
      <c r="CY1849">
        <f>(S1849+R1849)*(BZ1849/100)</f>
        <v>0</v>
      </c>
      <c r="CZ1849">
        <f>(S1849+R1849)*(CA1849/100)</f>
        <v>0</v>
      </c>
      <c r="DC1849" t="s">
        <v>3</v>
      </c>
      <c r="DD1849" t="s">
        <v>3</v>
      </c>
      <c r="DE1849" t="s">
        <v>3</v>
      </c>
      <c r="DF1849" t="s">
        <v>3</v>
      </c>
      <c r="DG1849" t="s">
        <v>3</v>
      </c>
      <c r="DH1849" t="s">
        <v>3</v>
      </c>
      <c r="DI1849" t="s">
        <v>3</v>
      </c>
      <c r="DJ1849" t="s">
        <v>3</v>
      </c>
      <c r="DK1849" t="s">
        <v>3</v>
      </c>
      <c r="DL1849" t="s">
        <v>3</v>
      </c>
      <c r="DM1849" t="s">
        <v>3</v>
      </c>
      <c r="DN1849">
        <v>0</v>
      </c>
      <c r="DO1849">
        <v>0</v>
      </c>
      <c r="DP1849">
        <v>1</v>
      </c>
      <c r="DQ1849">
        <v>1</v>
      </c>
      <c r="DU1849">
        <v>1009</v>
      </c>
      <c r="DV1849" t="s">
        <v>78</v>
      </c>
      <c r="DW1849" t="s">
        <v>78</v>
      </c>
      <c r="DX1849">
        <v>1000</v>
      </c>
      <c r="DZ1849" t="s">
        <v>3</v>
      </c>
      <c r="EA1849" t="s">
        <v>3</v>
      </c>
      <c r="EB1849" t="s">
        <v>3</v>
      </c>
      <c r="EC1849" t="s">
        <v>3</v>
      </c>
      <c r="EE1849">
        <v>54328897</v>
      </c>
      <c r="EF1849">
        <v>8</v>
      </c>
      <c r="EG1849" t="s">
        <v>31</v>
      </c>
      <c r="EH1849">
        <v>0</v>
      </c>
      <c r="EI1849" t="s">
        <v>3</v>
      </c>
      <c r="EJ1849">
        <v>1</v>
      </c>
      <c r="EK1849">
        <v>500001</v>
      </c>
      <c r="EL1849" t="s">
        <v>32</v>
      </c>
      <c r="EM1849" t="s">
        <v>33</v>
      </c>
      <c r="EO1849" t="s">
        <v>3</v>
      </c>
      <c r="EQ1849">
        <v>0</v>
      </c>
      <c r="ER1849">
        <v>42000</v>
      </c>
      <c r="ES1849">
        <v>5808.3400000000011</v>
      </c>
      <c r="ET1849">
        <v>0</v>
      </c>
      <c r="EU1849">
        <v>0</v>
      </c>
      <c r="EV1849">
        <v>0</v>
      </c>
      <c r="EW1849">
        <v>0</v>
      </c>
      <c r="EX1849">
        <v>0</v>
      </c>
      <c r="EZ1849">
        <v>5</v>
      </c>
      <c r="FC1849">
        <v>0</v>
      </c>
      <c r="FD1849">
        <v>18</v>
      </c>
      <c r="FF1849">
        <v>42000</v>
      </c>
      <c r="FQ1849">
        <v>0</v>
      </c>
      <c r="FR1849">
        <f t="shared" si="1546"/>
        <v>0</v>
      </c>
      <c r="FS1849">
        <v>0</v>
      </c>
      <c r="FX1849">
        <v>0</v>
      </c>
      <c r="FY1849">
        <v>0</v>
      </c>
      <c r="GA1849" t="s">
        <v>417</v>
      </c>
      <c r="GD1849">
        <v>1</v>
      </c>
      <c r="GF1849">
        <v>1401155302</v>
      </c>
      <c r="GG1849">
        <v>2</v>
      </c>
      <c r="GH1849">
        <v>3</v>
      </c>
      <c r="GI1849">
        <v>5</v>
      </c>
      <c r="GJ1849">
        <v>0</v>
      </c>
      <c r="GK1849">
        <v>0</v>
      </c>
      <c r="GL1849">
        <f t="shared" si="1547"/>
        <v>0</v>
      </c>
      <c r="GM1849">
        <f t="shared" si="1548"/>
        <v>0</v>
      </c>
      <c r="GN1849">
        <f t="shared" si="1549"/>
        <v>0</v>
      </c>
      <c r="GO1849">
        <f t="shared" si="1550"/>
        <v>0</v>
      </c>
      <c r="GP1849">
        <f t="shared" si="1551"/>
        <v>0</v>
      </c>
      <c r="GR1849">
        <v>1</v>
      </c>
      <c r="GS1849">
        <v>1</v>
      </c>
      <c r="GT1849">
        <v>0</v>
      </c>
      <c r="GU1849" t="s">
        <v>3</v>
      </c>
      <c r="GV1849">
        <f t="shared" si="1521"/>
        <v>0</v>
      </c>
      <c r="GW1849">
        <v>1</v>
      </c>
      <c r="GX1849">
        <f t="shared" si="1552"/>
        <v>0</v>
      </c>
      <c r="HA1849">
        <v>0</v>
      </c>
      <c r="HB1849">
        <v>0</v>
      </c>
      <c r="HC1849">
        <f t="shared" si="1553"/>
        <v>0</v>
      </c>
      <c r="HE1849" t="s">
        <v>35</v>
      </c>
      <c r="HF1849" t="s">
        <v>36</v>
      </c>
      <c r="HM1849" t="s">
        <v>3</v>
      </c>
      <c r="HN1849" t="s">
        <v>3</v>
      </c>
      <c r="HO1849" t="s">
        <v>3</v>
      </c>
      <c r="HP1849" t="s">
        <v>3</v>
      </c>
      <c r="HQ1849" t="s">
        <v>3</v>
      </c>
      <c r="IK1849">
        <v>0</v>
      </c>
    </row>
    <row r="1850" spans="1:255" x14ac:dyDescent="0.2">
      <c r="A1850" s="2">
        <v>18</v>
      </c>
      <c r="B1850" s="2">
        <v>1</v>
      </c>
      <c r="C1850" s="2">
        <v>1590</v>
      </c>
      <c r="D1850" s="2"/>
      <c r="E1850" s="2" t="s">
        <v>806</v>
      </c>
      <c r="F1850" s="2" t="s">
        <v>419</v>
      </c>
      <c r="G1850" s="2" t="s">
        <v>420</v>
      </c>
      <c r="H1850" s="2" t="s">
        <v>78</v>
      </c>
      <c r="I1850" s="2">
        <f>I1846*J1850</f>
        <v>0</v>
      </c>
      <c r="J1850" s="2">
        <v>1.9E-2</v>
      </c>
      <c r="K1850" s="2">
        <v>1.9E-2</v>
      </c>
      <c r="L1850" s="2">
        <v>6.4599999999999998E-4</v>
      </c>
      <c r="M1850" s="2">
        <v>0</v>
      </c>
      <c r="N1850" s="2">
        <f t="shared" si="1522"/>
        <v>5.9999999999999995E-4</v>
      </c>
      <c r="O1850" s="2">
        <f t="shared" si="1523"/>
        <v>0</v>
      </c>
      <c r="P1850" s="2">
        <f t="shared" si="1524"/>
        <v>0</v>
      </c>
      <c r="Q1850" s="2">
        <f t="shared" si="1525"/>
        <v>0</v>
      </c>
      <c r="R1850" s="2">
        <f t="shared" si="1526"/>
        <v>0</v>
      </c>
      <c r="S1850" s="2">
        <f t="shared" si="1527"/>
        <v>0</v>
      </c>
      <c r="T1850" s="2">
        <f t="shared" si="1528"/>
        <v>0</v>
      </c>
      <c r="U1850" s="2">
        <f t="shared" si="1529"/>
        <v>0</v>
      </c>
      <c r="V1850" s="2">
        <f t="shared" si="1530"/>
        <v>0</v>
      </c>
      <c r="W1850" s="2">
        <f t="shared" si="1531"/>
        <v>0</v>
      </c>
      <c r="X1850" s="2">
        <f t="shared" si="1532"/>
        <v>0</v>
      </c>
      <c r="Y1850" s="2">
        <f t="shared" si="1533"/>
        <v>0</v>
      </c>
      <c r="Z1850" s="2"/>
      <c r="AA1850" s="2">
        <v>69726971</v>
      </c>
      <c r="AB1850" s="2">
        <f t="shared" si="1534"/>
        <v>1534.65</v>
      </c>
      <c r="AC1850" s="2">
        <f t="shared" si="1555"/>
        <v>1534.65</v>
      </c>
      <c r="AD1850" s="2">
        <f t="shared" si="1516"/>
        <v>0</v>
      </c>
      <c r="AE1850" s="2">
        <f t="shared" si="1517"/>
        <v>0</v>
      </c>
      <c r="AF1850" s="2">
        <f t="shared" si="1518"/>
        <v>0</v>
      </c>
      <c r="AG1850" s="2">
        <f t="shared" si="1535"/>
        <v>0</v>
      </c>
      <c r="AH1850" s="2">
        <f t="shared" si="1519"/>
        <v>0</v>
      </c>
      <c r="AI1850" s="2">
        <f t="shared" si="1520"/>
        <v>0</v>
      </c>
      <c r="AJ1850" s="2">
        <f t="shared" si="1536"/>
        <v>27.08</v>
      </c>
      <c r="AK1850" s="2">
        <v>1534.65</v>
      </c>
      <c r="AL1850" s="2">
        <v>1534.65</v>
      </c>
      <c r="AM1850" s="2">
        <v>0</v>
      </c>
      <c r="AN1850" s="2">
        <v>0</v>
      </c>
      <c r="AO1850" s="2">
        <v>0</v>
      </c>
      <c r="AP1850" s="2">
        <v>0</v>
      </c>
      <c r="AQ1850" s="2">
        <v>0</v>
      </c>
      <c r="AR1850" s="2">
        <v>0</v>
      </c>
      <c r="AS1850" s="2">
        <v>27.08</v>
      </c>
      <c r="AT1850" s="2">
        <v>0</v>
      </c>
      <c r="AU1850" s="2">
        <v>0</v>
      </c>
      <c r="AV1850" s="2">
        <v>1</v>
      </c>
      <c r="AW1850" s="2">
        <v>1</v>
      </c>
      <c r="AX1850" s="2"/>
      <c r="AY1850" s="2"/>
      <c r="AZ1850" s="2">
        <v>1</v>
      </c>
      <c r="BA1850" s="2">
        <v>1</v>
      </c>
      <c r="BB1850" s="2">
        <v>1</v>
      </c>
      <c r="BC1850" s="2">
        <v>1</v>
      </c>
      <c r="BD1850" s="2" t="s">
        <v>3</v>
      </c>
      <c r="BE1850" s="2" t="s">
        <v>3</v>
      </c>
      <c r="BF1850" s="2" t="s">
        <v>3</v>
      </c>
      <c r="BG1850" s="2" t="s">
        <v>3</v>
      </c>
      <c r="BH1850" s="2">
        <v>3</v>
      </c>
      <c r="BI1850" s="2">
        <v>1</v>
      </c>
      <c r="BJ1850" s="2" t="s">
        <v>421</v>
      </c>
      <c r="BK1850" s="2"/>
      <c r="BL1850" s="2"/>
      <c r="BM1850" s="2">
        <v>500001</v>
      </c>
      <c r="BN1850" s="2">
        <v>0</v>
      </c>
      <c r="BO1850" s="2" t="s">
        <v>3</v>
      </c>
      <c r="BP1850" s="2">
        <v>0</v>
      </c>
      <c r="BQ1850" s="2">
        <v>8</v>
      </c>
      <c r="BR1850" s="2">
        <v>0</v>
      </c>
      <c r="BS1850" s="2">
        <v>1</v>
      </c>
      <c r="BT1850" s="2">
        <v>1</v>
      </c>
      <c r="BU1850" s="2">
        <v>1</v>
      </c>
      <c r="BV1850" s="2">
        <v>1</v>
      </c>
      <c r="BW1850" s="2">
        <v>1</v>
      </c>
      <c r="BX1850" s="2">
        <v>1</v>
      </c>
      <c r="BY1850" s="2" t="s">
        <v>3</v>
      </c>
      <c r="BZ1850" s="2">
        <v>0</v>
      </c>
      <c r="CA1850" s="2">
        <v>0</v>
      </c>
      <c r="CB1850" s="2" t="s">
        <v>3</v>
      </c>
      <c r="CC1850" s="2"/>
      <c r="CD1850" s="2"/>
      <c r="CE1850" s="2">
        <v>0</v>
      </c>
      <c r="CF1850" s="2">
        <v>0</v>
      </c>
      <c r="CG1850" s="2">
        <v>0</v>
      </c>
      <c r="CH1850" s="2">
        <v>144</v>
      </c>
      <c r="CI1850" s="2">
        <v>2</v>
      </c>
      <c r="CJ1850" s="2">
        <v>0</v>
      </c>
      <c r="CK1850" s="2">
        <v>0</v>
      </c>
      <c r="CL1850" s="2">
        <v>0</v>
      </c>
      <c r="CM1850" s="2">
        <v>0</v>
      </c>
      <c r="CN1850" s="2" t="s">
        <v>3</v>
      </c>
      <c r="CO1850" s="2">
        <v>0</v>
      </c>
      <c r="CP1850" s="2">
        <f t="shared" si="1537"/>
        <v>0</v>
      </c>
      <c r="CQ1850" s="2">
        <f t="shared" si="1538"/>
        <v>1534.65</v>
      </c>
      <c r="CR1850" s="2">
        <f t="shared" si="1539"/>
        <v>0</v>
      </c>
      <c r="CS1850" s="2">
        <f t="shared" si="1540"/>
        <v>0</v>
      </c>
      <c r="CT1850" s="2">
        <f t="shared" si="1541"/>
        <v>0</v>
      </c>
      <c r="CU1850" s="2">
        <f t="shared" si="1542"/>
        <v>0</v>
      </c>
      <c r="CV1850" s="2">
        <f t="shared" si="1543"/>
        <v>0</v>
      </c>
      <c r="CW1850" s="2">
        <f t="shared" si="1544"/>
        <v>0</v>
      </c>
      <c r="CX1850" s="2">
        <f t="shared" si="1545"/>
        <v>27.08</v>
      </c>
      <c r="CY1850" s="2">
        <f>(((S1850+R1850)*AT1850)/100)</f>
        <v>0</v>
      </c>
      <c r="CZ1850" s="2">
        <f>(((S1850+R1850)*AU1850)/100)</f>
        <v>0</v>
      </c>
      <c r="DA1850" s="2"/>
      <c r="DB1850" s="2"/>
      <c r="DC1850" s="2" t="s">
        <v>3</v>
      </c>
      <c r="DD1850" s="2" t="s">
        <v>3</v>
      </c>
      <c r="DE1850" s="2" t="s">
        <v>3</v>
      </c>
      <c r="DF1850" s="2" t="s">
        <v>3</v>
      </c>
      <c r="DG1850" s="2" t="s">
        <v>3</v>
      </c>
      <c r="DH1850" s="2" t="s">
        <v>3</v>
      </c>
      <c r="DI1850" s="2" t="s">
        <v>3</v>
      </c>
      <c r="DJ1850" s="2" t="s">
        <v>3</v>
      </c>
      <c r="DK1850" s="2" t="s">
        <v>3</v>
      </c>
      <c r="DL1850" s="2" t="s">
        <v>3</v>
      </c>
      <c r="DM1850" s="2" t="s">
        <v>3</v>
      </c>
      <c r="DN1850" s="2">
        <v>0</v>
      </c>
      <c r="DO1850" s="2">
        <v>0</v>
      </c>
      <c r="DP1850" s="2">
        <v>1</v>
      </c>
      <c r="DQ1850" s="2">
        <v>1</v>
      </c>
      <c r="DR1850" s="2"/>
      <c r="DS1850" s="2"/>
      <c r="DT1850" s="2"/>
      <c r="DU1850" s="2">
        <v>1009</v>
      </c>
      <c r="DV1850" s="2" t="s">
        <v>78</v>
      </c>
      <c r="DW1850" s="2" t="s">
        <v>78</v>
      </c>
      <c r="DX1850" s="2">
        <v>1000</v>
      </c>
      <c r="DY1850" s="2"/>
      <c r="DZ1850" s="2" t="s">
        <v>3</v>
      </c>
      <c r="EA1850" s="2" t="s">
        <v>3</v>
      </c>
      <c r="EB1850" s="2" t="s">
        <v>3</v>
      </c>
      <c r="EC1850" s="2" t="s">
        <v>3</v>
      </c>
      <c r="ED1850" s="2"/>
      <c r="EE1850" s="2">
        <v>54328897</v>
      </c>
      <c r="EF1850" s="2">
        <v>8</v>
      </c>
      <c r="EG1850" s="2" t="s">
        <v>31</v>
      </c>
      <c r="EH1850" s="2">
        <v>0</v>
      </c>
      <c r="EI1850" s="2" t="s">
        <v>3</v>
      </c>
      <c r="EJ1850" s="2">
        <v>1</v>
      </c>
      <c r="EK1850" s="2">
        <v>500001</v>
      </c>
      <c r="EL1850" s="2" t="s">
        <v>32</v>
      </c>
      <c r="EM1850" s="2" t="s">
        <v>33</v>
      </c>
      <c r="EN1850" s="2"/>
      <c r="EO1850" s="2" t="s">
        <v>3</v>
      </c>
      <c r="EP1850" s="2"/>
      <c r="EQ1850" s="2">
        <v>0</v>
      </c>
      <c r="ER1850" s="2">
        <v>1534.65</v>
      </c>
      <c r="ES1850" s="2">
        <v>1534.65</v>
      </c>
      <c r="ET1850" s="2">
        <v>0</v>
      </c>
      <c r="EU1850" s="2">
        <v>0</v>
      </c>
      <c r="EV1850" s="2">
        <v>0</v>
      </c>
      <c r="EW1850" s="2">
        <v>0</v>
      </c>
      <c r="EX1850" s="2">
        <v>0</v>
      </c>
      <c r="EY1850" s="2"/>
      <c r="EZ1850" s="2"/>
      <c r="FA1850" s="2"/>
      <c r="FB1850" s="2"/>
      <c r="FC1850" s="2"/>
      <c r="FD1850" s="2"/>
      <c r="FE1850" s="2"/>
      <c r="FF1850" s="2"/>
      <c r="FG1850" s="2"/>
      <c r="FH1850" s="2"/>
      <c r="FI1850" s="2"/>
      <c r="FJ1850" s="2"/>
      <c r="FK1850" s="2"/>
      <c r="FL1850" s="2"/>
      <c r="FM1850" s="2"/>
      <c r="FN1850" s="2"/>
      <c r="FO1850" s="2"/>
      <c r="FP1850" s="2"/>
      <c r="FQ1850" s="2">
        <v>0</v>
      </c>
      <c r="FR1850" s="2">
        <f t="shared" si="1546"/>
        <v>0</v>
      </c>
      <c r="FS1850" s="2">
        <v>0</v>
      </c>
      <c r="FT1850" s="2"/>
      <c r="FU1850" s="2"/>
      <c r="FV1850" s="2"/>
      <c r="FW1850" s="2"/>
      <c r="FX1850" s="2">
        <v>0</v>
      </c>
      <c r="FY1850" s="2">
        <v>0</v>
      </c>
      <c r="FZ1850" s="2"/>
      <c r="GA1850" s="2" t="s">
        <v>3</v>
      </c>
      <c r="GB1850" s="2"/>
      <c r="GC1850" s="2"/>
      <c r="GD1850" s="2">
        <v>1</v>
      </c>
      <c r="GE1850" s="2"/>
      <c r="GF1850" s="2">
        <v>353463573</v>
      </c>
      <c r="GG1850" s="2">
        <v>2</v>
      </c>
      <c r="GH1850" s="2">
        <v>1</v>
      </c>
      <c r="GI1850" s="2">
        <v>-2</v>
      </c>
      <c r="GJ1850" s="2">
        <v>0</v>
      </c>
      <c r="GK1850" s="2">
        <v>0</v>
      </c>
      <c r="GL1850" s="2">
        <f t="shared" si="1547"/>
        <v>0</v>
      </c>
      <c r="GM1850" s="2">
        <f t="shared" si="1548"/>
        <v>0</v>
      </c>
      <c r="GN1850" s="2">
        <f t="shared" si="1549"/>
        <v>0</v>
      </c>
      <c r="GO1850" s="2">
        <f t="shared" si="1550"/>
        <v>0</v>
      </c>
      <c r="GP1850" s="2">
        <f t="shared" si="1551"/>
        <v>0</v>
      </c>
      <c r="GQ1850" s="2"/>
      <c r="GR1850" s="2">
        <v>0</v>
      </c>
      <c r="GS1850" s="2">
        <v>3</v>
      </c>
      <c r="GT1850" s="2">
        <v>0</v>
      </c>
      <c r="GU1850" s="2" t="s">
        <v>3</v>
      </c>
      <c r="GV1850" s="2">
        <f t="shared" si="1521"/>
        <v>0</v>
      </c>
      <c r="GW1850" s="2">
        <v>1</v>
      </c>
      <c r="GX1850" s="2">
        <f t="shared" si="1552"/>
        <v>0</v>
      </c>
      <c r="GY1850" s="2"/>
      <c r="GZ1850" s="2"/>
      <c r="HA1850" s="2">
        <v>0</v>
      </c>
      <c r="HB1850" s="2">
        <v>0</v>
      </c>
      <c r="HC1850" s="2">
        <f t="shared" si="1553"/>
        <v>0</v>
      </c>
      <c r="HD1850" s="2"/>
      <c r="HE1850" s="2" t="s">
        <v>3</v>
      </c>
      <c r="HF1850" s="2" t="s">
        <v>3</v>
      </c>
      <c r="HG1850" s="2"/>
      <c r="HH1850" s="2"/>
      <c r="HI1850" s="2"/>
      <c r="HJ1850" s="2"/>
      <c r="HK1850" s="2"/>
      <c r="HL1850" s="2"/>
      <c r="HM1850" s="2" t="s">
        <v>3</v>
      </c>
      <c r="HN1850" s="2" t="s">
        <v>3</v>
      </c>
      <c r="HO1850" s="2" t="s">
        <v>3</v>
      </c>
      <c r="HP1850" s="2" t="s">
        <v>3</v>
      </c>
      <c r="HQ1850" s="2" t="s">
        <v>3</v>
      </c>
      <c r="HR1850" s="2"/>
      <c r="HS1850" s="2"/>
      <c r="HT1850" s="2"/>
      <c r="HU1850" s="2"/>
      <c r="HV1850" s="2"/>
      <c r="HW1850" s="2"/>
      <c r="HX1850" s="2"/>
      <c r="HY1850" s="2"/>
      <c r="HZ1850" s="2"/>
      <c r="IA1850" s="2"/>
      <c r="IB1850" s="2"/>
      <c r="IC1850" s="2"/>
      <c r="ID1850" s="2"/>
      <c r="IE1850" s="2"/>
      <c r="IF1850" s="2"/>
      <c r="IG1850" s="2"/>
      <c r="IH1850" s="2"/>
      <c r="II1850" s="2"/>
      <c r="IJ1850" s="2"/>
      <c r="IK1850" s="2">
        <v>0</v>
      </c>
      <c r="IL1850" s="2"/>
      <c r="IM1850" s="2"/>
      <c r="IN1850" s="2"/>
      <c r="IO1850" s="2"/>
      <c r="IP1850" s="2"/>
      <c r="IQ1850" s="2"/>
      <c r="IR1850" s="2"/>
      <c r="IS1850" s="2"/>
      <c r="IT1850" s="2"/>
      <c r="IU1850" s="2"/>
    </row>
    <row r="1851" spans="1:255" x14ac:dyDescent="0.2">
      <c r="A1851">
        <v>18</v>
      </c>
      <c r="B1851">
        <v>1</v>
      </c>
      <c r="C1851">
        <v>1600</v>
      </c>
      <c r="E1851" t="s">
        <v>806</v>
      </c>
      <c r="F1851" t="s">
        <v>419</v>
      </c>
      <c r="G1851" t="s">
        <v>420</v>
      </c>
      <c r="H1851" t="s">
        <v>78</v>
      </c>
      <c r="I1851">
        <f>I1847*J1851</f>
        <v>0</v>
      </c>
      <c r="J1851">
        <v>1.9E-2</v>
      </c>
      <c r="K1851">
        <v>1.9E-2</v>
      </c>
      <c r="L1851">
        <v>6.4599999999999998E-4</v>
      </c>
      <c r="M1851">
        <v>0</v>
      </c>
      <c r="N1851">
        <f t="shared" si="1522"/>
        <v>5.9999999999999995E-4</v>
      </c>
      <c r="O1851">
        <f t="shared" si="1523"/>
        <v>0</v>
      </c>
      <c r="P1851">
        <f t="shared" si="1524"/>
        <v>0</v>
      </c>
      <c r="Q1851">
        <f t="shared" si="1525"/>
        <v>0</v>
      </c>
      <c r="R1851">
        <f t="shared" si="1526"/>
        <v>0</v>
      </c>
      <c r="S1851">
        <f t="shared" si="1527"/>
        <v>0</v>
      </c>
      <c r="T1851">
        <f t="shared" si="1528"/>
        <v>0</v>
      </c>
      <c r="U1851">
        <f t="shared" si="1529"/>
        <v>0</v>
      </c>
      <c r="V1851">
        <f t="shared" si="1530"/>
        <v>0</v>
      </c>
      <c r="W1851">
        <f t="shared" si="1531"/>
        <v>0</v>
      </c>
      <c r="X1851">
        <f t="shared" si="1532"/>
        <v>0</v>
      </c>
      <c r="Y1851">
        <f t="shared" si="1533"/>
        <v>0</v>
      </c>
      <c r="AA1851">
        <v>69726884</v>
      </c>
      <c r="AB1851">
        <f t="shared" si="1534"/>
        <v>5808.34</v>
      </c>
      <c r="AC1851">
        <f t="shared" si="1555"/>
        <v>5808.34</v>
      </c>
      <c r="AD1851">
        <f t="shared" si="1516"/>
        <v>0</v>
      </c>
      <c r="AE1851">
        <f t="shared" si="1517"/>
        <v>0</v>
      </c>
      <c r="AF1851">
        <f t="shared" si="1518"/>
        <v>0</v>
      </c>
      <c r="AG1851">
        <f t="shared" si="1535"/>
        <v>0</v>
      </c>
      <c r="AH1851">
        <f t="shared" si="1519"/>
        <v>0</v>
      </c>
      <c r="AI1851">
        <f t="shared" si="1520"/>
        <v>0</v>
      </c>
      <c r="AJ1851">
        <f t="shared" si="1536"/>
        <v>27.08</v>
      </c>
      <c r="AK1851">
        <v>5808.3400000000011</v>
      </c>
      <c r="AL1851">
        <v>5808.3400000000011</v>
      </c>
      <c r="AM1851">
        <v>0</v>
      </c>
      <c r="AN1851">
        <v>0</v>
      </c>
      <c r="AO1851">
        <v>0</v>
      </c>
      <c r="AP1851">
        <v>0</v>
      </c>
      <c r="AQ1851">
        <v>0</v>
      </c>
      <c r="AR1851">
        <v>0</v>
      </c>
      <c r="AS1851">
        <v>27.08</v>
      </c>
      <c r="AT1851">
        <v>0</v>
      </c>
      <c r="AU1851">
        <v>0</v>
      </c>
      <c r="AV1851">
        <v>1</v>
      </c>
      <c r="AW1851">
        <v>1</v>
      </c>
      <c r="AZ1851">
        <v>1</v>
      </c>
      <c r="BA1851">
        <v>1</v>
      </c>
      <c r="BB1851">
        <v>1</v>
      </c>
      <c r="BC1851">
        <v>7.56</v>
      </c>
      <c r="BD1851" t="s">
        <v>3</v>
      </c>
      <c r="BE1851" t="s">
        <v>3</v>
      </c>
      <c r="BF1851" t="s">
        <v>3</v>
      </c>
      <c r="BG1851" t="s">
        <v>3</v>
      </c>
      <c r="BH1851">
        <v>3</v>
      </c>
      <c r="BI1851">
        <v>1</v>
      </c>
      <c r="BJ1851" t="s">
        <v>421</v>
      </c>
      <c r="BM1851">
        <v>500001</v>
      </c>
      <c r="BN1851">
        <v>0</v>
      </c>
      <c r="BO1851" t="s">
        <v>3</v>
      </c>
      <c r="BP1851">
        <v>0</v>
      </c>
      <c r="BQ1851">
        <v>8</v>
      </c>
      <c r="BR1851">
        <v>0</v>
      </c>
      <c r="BS1851">
        <v>1</v>
      </c>
      <c r="BT1851">
        <v>1</v>
      </c>
      <c r="BU1851">
        <v>1</v>
      </c>
      <c r="BV1851">
        <v>1</v>
      </c>
      <c r="BW1851">
        <v>1</v>
      </c>
      <c r="BX1851">
        <v>1</v>
      </c>
      <c r="BY1851" t="s">
        <v>3</v>
      </c>
      <c r="BZ1851">
        <v>0</v>
      </c>
      <c r="CA1851">
        <v>0</v>
      </c>
      <c r="CB1851" t="s">
        <v>3</v>
      </c>
      <c r="CE1851">
        <v>0</v>
      </c>
      <c r="CF1851">
        <v>0</v>
      </c>
      <c r="CG1851">
        <v>0</v>
      </c>
      <c r="CH1851">
        <v>144</v>
      </c>
      <c r="CI1851">
        <v>2</v>
      </c>
      <c r="CJ1851">
        <v>0</v>
      </c>
      <c r="CK1851">
        <v>0</v>
      </c>
      <c r="CL1851">
        <v>0</v>
      </c>
      <c r="CM1851">
        <v>0</v>
      </c>
      <c r="CN1851" t="s">
        <v>3</v>
      </c>
      <c r="CO1851">
        <v>0</v>
      </c>
      <c r="CP1851">
        <f t="shared" si="1537"/>
        <v>0</v>
      </c>
      <c r="CQ1851">
        <f t="shared" si="1538"/>
        <v>43911.0504</v>
      </c>
      <c r="CR1851">
        <f t="shared" si="1539"/>
        <v>0</v>
      </c>
      <c r="CS1851">
        <f t="shared" si="1540"/>
        <v>0</v>
      </c>
      <c r="CT1851">
        <f t="shared" si="1541"/>
        <v>0</v>
      </c>
      <c r="CU1851">
        <f t="shared" si="1542"/>
        <v>0</v>
      </c>
      <c r="CV1851">
        <f t="shared" si="1543"/>
        <v>0</v>
      </c>
      <c r="CW1851">
        <f t="shared" si="1544"/>
        <v>0</v>
      </c>
      <c r="CX1851">
        <f t="shared" si="1545"/>
        <v>27.08</v>
      </c>
      <c r="CY1851">
        <f>(S1851+R1851)*(BZ1851/100)</f>
        <v>0</v>
      </c>
      <c r="CZ1851">
        <f>(S1851+R1851)*(CA1851/100)</f>
        <v>0</v>
      </c>
      <c r="DC1851" t="s">
        <v>3</v>
      </c>
      <c r="DD1851" t="s">
        <v>3</v>
      </c>
      <c r="DE1851" t="s">
        <v>3</v>
      </c>
      <c r="DF1851" t="s">
        <v>3</v>
      </c>
      <c r="DG1851" t="s">
        <v>3</v>
      </c>
      <c r="DH1851" t="s">
        <v>3</v>
      </c>
      <c r="DI1851" t="s">
        <v>3</v>
      </c>
      <c r="DJ1851" t="s">
        <v>3</v>
      </c>
      <c r="DK1851" t="s">
        <v>3</v>
      </c>
      <c r="DL1851" t="s">
        <v>3</v>
      </c>
      <c r="DM1851" t="s">
        <v>3</v>
      </c>
      <c r="DN1851">
        <v>0</v>
      </c>
      <c r="DO1851">
        <v>0</v>
      </c>
      <c r="DP1851">
        <v>1</v>
      </c>
      <c r="DQ1851">
        <v>1</v>
      </c>
      <c r="DU1851">
        <v>1009</v>
      </c>
      <c r="DV1851" t="s">
        <v>78</v>
      </c>
      <c r="DW1851" t="s">
        <v>78</v>
      </c>
      <c r="DX1851">
        <v>1000</v>
      </c>
      <c r="DZ1851" t="s">
        <v>3</v>
      </c>
      <c r="EA1851" t="s">
        <v>3</v>
      </c>
      <c r="EB1851" t="s">
        <v>3</v>
      </c>
      <c r="EC1851" t="s">
        <v>3</v>
      </c>
      <c r="EE1851">
        <v>54328897</v>
      </c>
      <c r="EF1851">
        <v>8</v>
      </c>
      <c r="EG1851" t="s">
        <v>31</v>
      </c>
      <c r="EH1851">
        <v>0</v>
      </c>
      <c r="EI1851" t="s">
        <v>3</v>
      </c>
      <c r="EJ1851">
        <v>1</v>
      </c>
      <c r="EK1851">
        <v>500001</v>
      </c>
      <c r="EL1851" t="s">
        <v>32</v>
      </c>
      <c r="EM1851" t="s">
        <v>33</v>
      </c>
      <c r="EO1851" t="s">
        <v>3</v>
      </c>
      <c r="EQ1851">
        <v>0</v>
      </c>
      <c r="ER1851">
        <v>42000</v>
      </c>
      <c r="ES1851">
        <v>5808.3400000000011</v>
      </c>
      <c r="ET1851">
        <v>0</v>
      </c>
      <c r="EU1851">
        <v>0</v>
      </c>
      <c r="EV1851">
        <v>0</v>
      </c>
      <c r="EW1851">
        <v>0</v>
      </c>
      <c r="EX1851">
        <v>0</v>
      </c>
      <c r="EZ1851">
        <v>5</v>
      </c>
      <c r="FC1851">
        <v>0</v>
      </c>
      <c r="FD1851">
        <v>18</v>
      </c>
      <c r="FF1851">
        <v>42000</v>
      </c>
      <c r="FQ1851">
        <v>0</v>
      </c>
      <c r="FR1851">
        <f t="shared" si="1546"/>
        <v>0</v>
      </c>
      <c r="FS1851">
        <v>0</v>
      </c>
      <c r="FX1851">
        <v>0</v>
      </c>
      <c r="FY1851">
        <v>0</v>
      </c>
      <c r="GA1851" t="s">
        <v>417</v>
      </c>
      <c r="GD1851">
        <v>1</v>
      </c>
      <c r="GF1851">
        <v>353463573</v>
      </c>
      <c r="GG1851">
        <v>2</v>
      </c>
      <c r="GH1851">
        <v>3</v>
      </c>
      <c r="GI1851">
        <v>5</v>
      </c>
      <c r="GJ1851">
        <v>0</v>
      </c>
      <c r="GK1851">
        <v>0</v>
      </c>
      <c r="GL1851">
        <f t="shared" si="1547"/>
        <v>0</v>
      </c>
      <c r="GM1851">
        <f t="shared" si="1548"/>
        <v>0</v>
      </c>
      <c r="GN1851">
        <f t="shared" si="1549"/>
        <v>0</v>
      </c>
      <c r="GO1851">
        <f t="shared" si="1550"/>
        <v>0</v>
      </c>
      <c r="GP1851">
        <f t="shared" si="1551"/>
        <v>0</v>
      </c>
      <c r="GR1851">
        <v>1</v>
      </c>
      <c r="GS1851">
        <v>1</v>
      </c>
      <c r="GT1851">
        <v>0</v>
      </c>
      <c r="GU1851" t="s">
        <v>3</v>
      </c>
      <c r="GV1851">
        <f t="shared" si="1521"/>
        <v>0</v>
      </c>
      <c r="GW1851">
        <v>1</v>
      </c>
      <c r="GX1851">
        <f t="shared" si="1552"/>
        <v>0</v>
      </c>
      <c r="HA1851">
        <v>0</v>
      </c>
      <c r="HB1851">
        <v>0</v>
      </c>
      <c r="HC1851">
        <f t="shared" si="1553"/>
        <v>0</v>
      </c>
      <c r="HE1851" t="s">
        <v>35</v>
      </c>
      <c r="HF1851" t="s">
        <v>36</v>
      </c>
      <c r="HM1851" t="s">
        <v>3</v>
      </c>
      <c r="HN1851" t="s">
        <v>3</v>
      </c>
      <c r="HO1851" t="s">
        <v>3</v>
      </c>
      <c r="HP1851" t="s">
        <v>3</v>
      </c>
      <c r="HQ1851" t="s">
        <v>3</v>
      </c>
      <c r="IK1851">
        <v>0</v>
      </c>
    </row>
    <row r="1852" spans="1:255" x14ac:dyDescent="0.2">
      <c r="A1852" s="2">
        <v>18</v>
      </c>
      <c r="B1852" s="2">
        <v>1</v>
      </c>
      <c r="C1852" s="2">
        <v>1591</v>
      </c>
      <c r="D1852" s="2"/>
      <c r="E1852" s="2" t="s">
        <v>807</v>
      </c>
      <c r="F1852" s="2" t="s">
        <v>423</v>
      </c>
      <c r="G1852" s="2" t="s">
        <v>440</v>
      </c>
      <c r="H1852" s="2" t="s">
        <v>56</v>
      </c>
      <c r="I1852" s="2">
        <f>I1846*J1852</f>
        <v>0</v>
      </c>
      <c r="J1852" s="2">
        <v>116</v>
      </c>
      <c r="K1852" s="2">
        <v>116</v>
      </c>
      <c r="L1852" s="2">
        <v>3.944</v>
      </c>
      <c r="M1852" s="2">
        <v>0</v>
      </c>
      <c r="N1852" s="2">
        <f t="shared" si="1522"/>
        <v>3.944</v>
      </c>
      <c r="O1852" s="2">
        <f t="shared" si="1523"/>
        <v>0</v>
      </c>
      <c r="P1852" s="2">
        <f t="shared" si="1524"/>
        <v>0</v>
      </c>
      <c r="Q1852" s="2">
        <f t="shared" si="1525"/>
        <v>0</v>
      </c>
      <c r="R1852" s="2">
        <f t="shared" si="1526"/>
        <v>0</v>
      </c>
      <c r="S1852" s="2">
        <f t="shared" si="1527"/>
        <v>0</v>
      </c>
      <c r="T1852" s="2">
        <f t="shared" si="1528"/>
        <v>0</v>
      </c>
      <c r="U1852" s="2">
        <f t="shared" si="1529"/>
        <v>0</v>
      </c>
      <c r="V1852" s="2">
        <f t="shared" si="1530"/>
        <v>0</v>
      </c>
      <c r="W1852" s="2">
        <f t="shared" si="1531"/>
        <v>0</v>
      </c>
      <c r="X1852" s="2">
        <f t="shared" si="1532"/>
        <v>0</v>
      </c>
      <c r="Y1852" s="2">
        <f t="shared" si="1533"/>
        <v>0</v>
      </c>
      <c r="Z1852" s="2"/>
      <c r="AA1852" s="2">
        <v>69726971</v>
      </c>
      <c r="AB1852" s="2">
        <f t="shared" si="1534"/>
        <v>5.29</v>
      </c>
      <c r="AC1852" s="2">
        <f t="shared" si="1555"/>
        <v>5.29</v>
      </c>
      <c r="AD1852" s="2">
        <f t="shared" si="1516"/>
        <v>0</v>
      </c>
      <c r="AE1852" s="2">
        <f t="shared" si="1517"/>
        <v>0</v>
      </c>
      <c r="AF1852" s="2">
        <f t="shared" si="1518"/>
        <v>0</v>
      </c>
      <c r="AG1852" s="2">
        <f t="shared" si="1535"/>
        <v>0</v>
      </c>
      <c r="AH1852" s="2">
        <f t="shared" si="1519"/>
        <v>0</v>
      </c>
      <c r="AI1852" s="2">
        <f t="shared" si="1520"/>
        <v>0</v>
      </c>
      <c r="AJ1852" s="2">
        <f t="shared" si="1536"/>
        <v>7.0000000000000007E-2</v>
      </c>
      <c r="AK1852" s="2">
        <v>5.29</v>
      </c>
      <c r="AL1852" s="2">
        <v>5.29</v>
      </c>
      <c r="AM1852" s="2">
        <v>0</v>
      </c>
      <c r="AN1852" s="2">
        <v>0</v>
      </c>
      <c r="AO1852" s="2">
        <v>0</v>
      </c>
      <c r="AP1852" s="2">
        <v>0</v>
      </c>
      <c r="AQ1852" s="2">
        <v>0</v>
      </c>
      <c r="AR1852" s="2">
        <v>0</v>
      </c>
      <c r="AS1852" s="2">
        <v>7.0000000000000007E-2</v>
      </c>
      <c r="AT1852" s="2">
        <v>0</v>
      </c>
      <c r="AU1852" s="2">
        <v>0</v>
      </c>
      <c r="AV1852" s="2">
        <v>1</v>
      </c>
      <c r="AW1852" s="2">
        <v>1</v>
      </c>
      <c r="AX1852" s="2"/>
      <c r="AY1852" s="2"/>
      <c r="AZ1852" s="2">
        <v>1</v>
      </c>
      <c r="BA1852" s="2">
        <v>1</v>
      </c>
      <c r="BB1852" s="2">
        <v>1</v>
      </c>
      <c r="BC1852" s="2">
        <v>1</v>
      </c>
      <c r="BD1852" s="2" t="s">
        <v>3</v>
      </c>
      <c r="BE1852" s="2" t="s">
        <v>3</v>
      </c>
      <c r="BF1852" s="2" t="s">
        <v>3</v>
      </c>
      <c r="BG1852" s="2" t="s">
        <v>3</v>
      </c>
      <c r="BH1852" s="2">
        <v>3</v>
      </c>
      <c r="BI1852" s="2">
        <v>1</v>
      </c>
      <c r="BJ1852" s="2" t="s">
        <v>425</v>
      </c>
      <c r="BK1852" s="2"/>
      <c r="BL1852" s="2"/>
      <c r="BM1852" s="2">
        <v>500001</v>
      </c>
      <c r="BN1852" s="2">
        <v>0</v>
      </c>
      <c r="BO1852" s="2" t="s">
        <v>3</v>
      </c>
      <c r="BP1852" s="2">
        <v>0</v>
      </c>
      <c r="BQ1852" s="2">
        <v>8</v>
      </c>
      <c r="BR1852" s="2">
        <v>0</v>
      </c>
      <c r="BS1852" s="2">
        <v>1</v>
      </c>
      <c r="BT1852" s="2">
        <v>1</v>
      </c>
      <c r="BU1852" s="2">
        <v>1</v>
      </c>
      <c r="BV1852" s="2">
        <v>1</v>
      </c>
      <c r="BW1852" s="2">
        <v>1</v>
      </c>
      <c r="BX1852" s="2">
        <v>1</v>
      </c>
      <c r="BY1852" s="2" t="s">
        <v>3</v>
      </c>
      <c r="BZ1852" s="2">
        <v>0</v>
      </c>
      <c r="CA1852" s="2">
        <v>0</v>
      </c>
      <c r="CB1852" s="2" t="s">
        <v>3</v>
      </c>
      <c r="CC1852" s="2"/>
      <c r="CD1852" s="2"/>
      <c r="CE1852" s="2">
        <v>0</v>
      </c>
      <c r="CF1852" s="2">
        <v>0</v>
      </c>
      <c r="CG1852" s="2">
        <v>0</v>
      </c>
      <c r="CH1852" s="2">
        <v>144</v>
      </c>
      <c r="CI1852" s="2">
        <v>3</v>
      </c>
      <c r="CJ1852" s="2">
        <v>0</v>
      </c>
      <c r="CK1852" s="2">
        <v>0</v>
      </c>
      <c r="CL1852" s="2">
        <v>0</v>
      </c>
      <c r="CM1852" s="2">
        <v>0</v>
      </c>
      <c r="CN1852" s="2" t="s">
        <v>3</v>
      </c>
      <c r="CO1852" s="2">
        <v>0</v>
      </c>
      <c r="CP1852" s="2">
        <f t="shared" si="1537"/>
        <v>0</v>
      </c>
      <c r="CQ1852" s="2">
        <f t="shared" si="1538"/>
        <v>5.29</v>
      </c>
      <c r="CR1852" s="2">
        <f t="shared" si="1539"/>
        <v>0</v>
      </c>
      <c r="CS1852" s="2">
        <f t="shared" si="1540"/>
        <v>0</v>
      </c>
      <c r="CT1852" s="2">
        <f t="shared" si="1541"/>
        <v>0</v>
      </c>
      <c r="CU1852" s="2">
        <f t="shared" si="1542"/>
        <v>0</v>
      </c>
      <c r="CV1852" s="2">
        <f t="shared" si="1543"/>
        <v>0</v>
      </c>
      <c r="CW1852" s="2">
        <f t="shared" si="1544"/>
        <v>0</v>
      </c>
      <c r="CX1852" s="2">
        <f t="shared" si="1545"/>
        <v>7.0000000000000007E-2</v>
      </c>
      <c r="CY1852" s="2">
        <f>(((S1852+R1852)*AT1852)/100)</f>
        <v>0</v>
      </c>
      <c r="CZ1852" s="2">
        <f>(((S1852+R1852)*AU1852)/100)</f>
        <v>0</v>
      </c>
      <c r="DA1852" s="2"/>
      <c r="DB1852" s="2"/>
      <c r="DC1852" s="2" t="s">
        <v>3</v>
      </c>
      <c r="DD1852" s="2" t="s">
        <v>3</v>
      </c>
      <c r="DE1852" s="2" t="s">
        <v>3</v>
      </c>
      <c r="DF1852" s="2" t="s">
        <v>3</v>
      </c>
      <c r="DG1852" s="2" t="s">
        <v>3</v>
      </c>
      <c r="DH1852" s="2" t="s">
        <v>3</v>
      </c>
      <c r="DI1852" s="2" t="s">
        <v>3</v>
      </c>
      <c r="DJ1852" s="2" t="s">
        <v>3</v>
      </c>
      <c r="DK1852" s="2" t="s">
        <v>3</v>
      </c>
      <c r="DL1852" s="2" t="s">
        <v>3</v>
      </c>
      <c r="DM1852" s="2" t="s">
        <v>3</v>
      </c>
      <c r="DN1852" s="2">
        <v>0</v>
      </c>
      <c r="DO1852" s="2">
        <v>0</v>
      </c>
      <c r="DP1852" s="2">
        <v>1</v>
      </c>
      <c r="DQ1852" s="2">
        <v>1</v>
      </c>
      <c r="DR1852" s="2"/>
      <c r="DS1852" s="2"/>
      <c r="DT1852" s="2"/>
      <c r="DU1852" s="2">
        <v>1005</v>
      </c>
      <c r="DV1852" s="2" t="s">
        <v>56</v>
      </c>
      <c r="DW1852" s="2" t="s">
        <v>56</v>
      </c>
      <c r="DX1852" s="2">
        <v>1</v>
      </c>
      <c r="DY1852" s="2"/>
      <c r="DZ1852" s="2" t="s">
        <v>3</v>
      </c>
      <c r="EA1852" s="2" t="s">
        <v>3</v>
      </c>
      <c r="EB1852" s="2" t="s">
        <v>3</v>
      </c>
      <c r="EC1852" s="2" t="s">
        <v>3</v>
      </c>
      <c r="ED1852" s="2"/>
      <c r="EE1852" s="2">
        <v>54328897</v>
      </c>
      <c r="EF1852" s="2">
        <v>8</v>
      </c>
      <c r="EG1852" s="2" t="s">
        <v>31</v>
      </c>
      <c r="EH1852" s="2">
        <v>0</v>
      </c>
      <c r="EI1852" s="2" t="s">
        <v>3</v>
      </c>
      <c r="EJ1852" s="2">
        <v>1</v>
      </c>
      <c r="EK1852" s="2">
        <v>500001</v>
      </c>
      <c r="EL1852" s="2" t="s">
        <v>32</v>
      </c>
      <c r="EM1852" s="2" t="s">
        <v>33</v>
      </c>
      <c r="EN1852" s="2"/>
      <c r="EO1852" s="2" t="s">
        <v>3</v>
      </c>
      <c r="EP1852" s="2"/>
      <c r="EQ1852" s="2">
        <v>0</v>
      </c>
      <c r="ER1852" s="2">
        <v>5.29</v>
      </c>
      <c r="ES1852" s="2">
        <v>5.29</v>
      </c>
      <c r="ET1852" s="2">
        <v>0</v>
      </c>
      <c r="EU1852" s="2">
        <v>0</v>
      </c>
      <c r="EV1852" s="2">
        <v>0</v>
      </c>
      <c r="EW1852" s="2">
        <v>0</v>
      </c>
      <c r="EX1852" s="2">
        <v>0</v>
      </c>
      <c r="EY1852" s="2"/>
      <c r="EZ1852" s="2"/>
      <c r="FA1852" s="2"/>
      <c r="FB1852" s="2"/>
      <c r="FC1852" s="2"/>
      <c r="FD1852" s="2"/>
      <c r="FE1852" s="2"/>
      <c r="FF1852" s="2"/>
      <c r="FG1852" s="2"/>
      <c r="FH1852" s="2"/>
      <c r="FI1852" s="2"/>
      <c r="FJ1852" s="2"/>
      <c r="FK1852" s="2"/>
      <c r="FL1852" s="2"/>
      <c r="FM1852" s="2"/>
      <c r="FN1852" s="2"/>
      <c r="FO1852" s="2"/>
      <c r="FP1852" s="2"/>
      <c r="FQ1852" s="2">
        <v>0</v>
      </c>
      <c r="FR1852" s="2">
        <f t="shared" si="1546"/>
        <v>0</v>
      </c>
      <c r="FS1852" s="2">
        <v>0</v>
      </c>
      <c r="FT1852" s="2"/>
      <c r="FU1852" s="2"/>
      <c r="FV1852" s="2"/>
      <c r="FW1852" s="2"/>
      <c r="FX1852" s="2">
        <v>0</v>
      </c>
      <c r="FY1852" s="2">
        <v>0</v>
      </c>
      <c r="FZ1852" s="2"/>
      <c r="GA1852" s="2" t="s">
        <v>3</v>
      </c>
      <c r="GB1852" s="2"/>
      <c r="GC1852" s="2"/>
      <c r="GD1852" s="2">
        <v>1</v>
      </c>
      <c r="GE1852" s="2"/>
      <c r="GF1852" s="2">
        <v>1537754992</v>
      </c>
      <c r="GG1852" s="2">
        <v>2</v>
      </c>
      <c r="GH1852" s="2">
        <v>1</v>
      </c>
      <c r="GI1852" s="2">
        <v>-2</v>
      </c>
      <c r="GJ1852" s="2">
        <v>0</v>
      </c>
      <c r="GK1852" s="2">
        <v>0</v>
      </c>
      <c r="GL1852" s="2">
        <f t="shared" si="1547"/>
        <v>0</v>
      </c>
      <c r="GM1852" s="2">
        <f t="shared" si="1548"/>
        <v>0</v>
      </c>
      <c r="GN1852" s="2">
        <f t="shared" si="1549"/>
        <v>0</v>
      </c>
      <c r="GO1852" s="2">
        <f t="shared" si="1550"/>
        <v>0</v>
      </c>
      <c r="GP1852" s="2">
        <f t="shared" si="1551"/>
        <v>0</v>
      </c>
      <c r="GQ1852" s="2"/>
      <c r="GR1852" s="2">
        <v>0</v>
      </c>
      <c r="GS1852" s="2">
        <v>3</v>
      </c>
      <c r="GT1852" s="2">
        <v>0</v>
      </c>
      <c r="GU1852" s="2" t="s">
        <v>3</v>
      </c>
      <c r="GV1852" s="2">
        <f t="shared" si="1521"/>
        <v>0</v>
      </c>
      <c r="GW1852" s="2">
        <v>1</v>
      </c>
      <c r="GX1852" s="2">
        <f t="shared" si="1552"/>
        <v>0</v>
      </c>
      <c r="GY1852" s="2"/>
      <c r="GZ1852" s="2"/>
      <c r="HA1852" s="2">
        <v>0</v>
      </c>
      <c r="HB1852" s="2">
        <v>0</v>
      </c>
      <c r="HC1852" s="2">
        <f t="shared" si="1553"/>
        <v>0</v>
      </c>
      <c r="HD1852" s="2"/>
      <c r="HE1852" s="2" t="s">
        <v>3</v>
      </c>
      <c r="HF1852" s="2" t="s">
        <v>3</v>
      </c>
      <c r="HG1852" s="2"/>
      <c r="HH1852" s="2"/>
      <c r="HI1852" s="2"/>
      <c r="HJ1852" s="2"/>
      <c r="HK1852" s="2"/>
      <c r="HL1852" s="2"/>
      <c r="HM1852" s="2" t="s">
        <v>3</v>
      </c>
      <c r="HN1852" s="2" t="s">
        <v>3</v>
      </c>
      <c r="HO1852" s="2" t="s">
        <v>3</v>
      </c>
      <c r="HP1852" s="2" t="s">
        <v>3</v>
      </c>
      <c r="HQ1852" s="2" t="s">
        <v>3</v>
      </c>
      <c r="HR1852" s="2"/>
      <c r="HS1852" s="2"/>
      <c r="HT1852" s="2"/>
      <c r="HU1852" s="2"/>
      <c r="HV1852" s="2"/>
      <c r="HW1852" s="2"/>
      <c r="HX1852" s="2"/>
      <c r="HY1852" s="2"/>
      <c r="HZ1852" s="2"/>
      <c r="IA1852" s="2"/>
      <c r="IB1852" s="2"/>
      <c r="IC1852" s="2"/>
      <c r="ID1852" s="2"/>
      <c r="IE1852" s="2"/>
      <c r="IF1852" s="2"/>
      <c r="IG1852" s="2"/>
      <c r="IH1852" s="2"/>
      <c r="II1852" s="2"/>
      <c r="IJ1852" s="2"/>
      <c r="IK1852" s="2">
        <v>0</v>
      </c>
      <c r="IL1852" s="2"/>
      <c r="IM1852" s="2"/>
      <c r="IN1852" s="2"/>
      <c r="IO1852" s="2"/>
      <c r="IP1852" s="2"/>
      <c r="IQ1852" s="2"/>
      <c r="IR1852" s="2"/>
      <c r="IS1852" s="2"/>
      <c r="IT1852" s="2"/>
      <c r="IU1852" s="2"/>
    </row>
    <row r="1853" spans="1:255" x14ac:dyDescent="0.2">
      <c r="A1853">
        <v>18</v>
      </c>
      <c r="B1853">
        <v>1</v>
      </c>
      <c r="C1853">
        <v>1601</v>
      </c>
      <c r="E1853" t="s">
        <v>807</v>
      </c>
      <c r="F1853" t="s">
        <v>423</v>
      </c>
      <c r="G1853" t="s">
        <v>440</v>
      </c>
      <c r="H1853" t="s">
        <v>56</v>
      </c>
      <c r="I1853">
        <f>I1847*J1853</f>
        <v>0</v>
      </c>
      <c r="J1853">
        <v>116</v>
      </c>
      <c r="K1853">
        <v>116</v>
      </c>
      <c r="L1853">
        <v>3.944</v>
      </c>
      <c r="M1853">
        <v>0</v>
      </c>
      <c r="N1853">
        <f t="shared" si="1522"/>
        <v>3.944</v>
      </c>
      <c r="O1853">
        <f t="shared" si="1523"/>
        <v>0</v>
      </c>
      <c r="P1853">
        <f t="shared" si="1524"/>
        <v>0</v>
      </c>
      <c r="Q1853">
        <f t="shared" si="1525"/>
        <v>0</v>
      </c>
      <c r="R1853">
        <f t="shared" si="1526"/>
        <v>0</v>
      </c>
      <c r="S1853">
        <f t="shared" si="1527"/>
        <v>0</v>
      </c>
      <c r="T1853">
        <f t="shared" si="1528"/>
        <v>0</v>
      </c>
      <c r="U1853">
        <f t="shared" si="1529"/>
        <v>0</v>
      </c>
      <c r="V1853">
        <f t="shared" si="1530"/>
        <v>0</v>
      </c>
      <c r="W1853">
        <f t="shared" si="1531"/>
        <v>0</v>
      </c>
      <c r="X1853">
        <f t="shared" si="1532"/>
        <v>0</v>
      </c>
      <c r="Y1853">
        <f t="shared" si="1533"/>
        <v>0</v>
      </c>
      <c r="AA1853">
        <v>69726884</v>
      </c>
      <c r="AB1853">
        <f t="shared" si="1534"/>
        <v>13.12</v>
      </c>
      <c r="AC1853">
        <f t="shared" si="1555"/>
        <v>13.12</v>
      </c>
      <c r="AD1853">
        <f t="shared" si="1516"/>
        <v>0</v>
      </c>
      <c r="AE1853">
        <f t="shared" si="1517"/>
        <v>0</v>
      </c>
      <c r="AF1853">
        <f t="shared" si="1518"/>
        <v>0</v>
      </c>
      <c r="AG1853">
        <f t="shared" si="1535"/>
        <v>0</v>
      </c>
      <c r="AH1853">
        <f t="shared" si="1519"/>
        <v>0</v>
      </c>
      <c r="AI1853">
        <f t="shared" si="1520"/>
        <v>0</v>
      </c>
      <c r="AJ1853">
        <f t="shared" si="1536"/>
        <v>7.0000000000000007E-2</v>
      </c>
      <c r="AK1853">
        <v>13.120000000000001</v>
      </c>
      <c r="AL1853">
        <v>13.120000000000001</v>
      </c>
      <c r="AM1853">
        <v>0</v>
      </c>
      <c r="AN1853">
        <v>0</v>
      </c>
      <c r="AO1853">
        <v>0</v>
      </c>
      <c r="AP1853">
        <v>0</v>
      </c>
      <c r="AQ1853">
        <v>0</v>
      </c>
      <c r="AR1853">
        <v>0</v>
      </c>
      <c r="AS1853">
        <v>7.0000000000000007E-2</v>
      </c>
      <c r="AT1853">
        <v>0</v>
      </c>
      <c r="AU1853">
        <v>0</v>
      </c>
      <c r="AV1853">
        <v>1</v>
      </c>
      <c r="AW1853">
        <v>1</v>
      </c>
      <c r="AZ1853">
        <v>1</v>
      </c>
      <c r="BA1853">
        <v>1</v>
      </c>
      <c r="BB1853">
        <v>1</v>
      </c>
      <c r="BC1853">
        <v>7.56</v>
      </c>
      <c r="BD1853" t="s">
        <v>3</v>
      </c>
      <c r="BE1853" t="s">
        <v>3</v>
      </c>
      <c r="BF1853" t="s">
        <v>3</v>
      </c>
      <c r="BG1853" t="s">
        <v>3</v>
      </c>
      <c r="BH1853">
        <v>3</v>
      </c>
      <c r="BI1853">
        <v>1</v>
      </c>
      <c r="BJ1853" t="s">
        <v>425</v>
      </c>
      <c r="BM1853">
        <v>500001</v>
      </c>
      <c r="BN1853">
        <v>0</v>
      </c>
      <c r="BO1853" t="s">
        <v>3</v>
      </c>
      <c r="BP1853">
        <v>0</v>
      </c>
      <c r="BQ1853">
        <v>8</v>
      </c>
      <c r="BR1853">
        <v>0</v>
      </c>
      <c r="BS1853">
        <v>1</v>
      </c>
      <c r="BT1853">
        <v>1</v>
      </c>
      <c r="BU1853">
        <v>1</v>
      </c>
      <c r="BV1853">
        <v>1</v>
      </c>
      <c r="BW1853">
        <v>1</v>
      </c>
      <c r="BX1853">
        <v>1</v>
      </c>
      <c r="BY1853" t="s">
        <v>3</v>
      </c>
      <c r="BZ1853">
        <v>0</v>
      </c>
      <c r="CA1853">
        <v>0</v>
      </c>
      <c r="CB1853" t="s">
        <v>3</v>
      </c>
      <c r="CE1853">
        <v>0</v>
      </c>
      <c r="CF1853">
        <v>0</v>
      </c>
      <c r="CG1853">
        <v>0</v>
      </c>
      <c r="CH1853">
        <v>144</v>
      </c>
      <c r="CI1853">
        <v>3</v>
      </c>
      <c r="CJ1853">
        <v>0</v>
      </c>
      <c r="CK1853">
        <v>0</v>
      </c>
      <c r="CL1853">
        <v>0</v>
      </c>
      <c r="CM1853">
        <v>0</v>
      </c>
      <c r="CN1853" t="s">
        <v>3</v>
      </c>
      <c r="CO1853">
        <v>0</v>
      </c>
      <c r="CP1853">
        <f t="shared" si="1537"/>
        <v>0</v>
      </c>
      <c r="CQ1853">
        <f t="shared" si="1538"/>
        <v>99.18719999999999</v>
      </c>
      <c r="CR1853">
        <f t="shared" si="1539"/>
        <v>0</v>
      </c>
      <c r="CS1853">
        <f t="shared" si="1540"/>
        <v>0</v>
      </c>
      <c r="CT1853">
        <f t="shared" si="1541"/>
        <v>0</v>
      </c>
      <c r="CU1853">
        <f t="shared" si="1542"/>
        <v>0</v>
      </c>
      <c r="CV1853">
        <f t="shared" si="1543"/>
        <v>0</v>
      </c>
      <c r="CW1853">
        <f t="shared" si="1544"/>
        <v>0</v>
      </c>
      <c r="CX1853">
        <f t="shared" si="1545"/>
        <v>7.0000000000000007E-2</v>
      </c>
      <c r="CY1853">
        <f>(S1853+R1853)*(BZ1853/100)</f>
        <v>0</v>
      </c>
      <c r="CZ1853">
        <f>(S1853+R1853)*(CA1853/100)</f>
        <v>0</v>
      </c>
      <c r="DC1853" t="s">
        <v>3</v>
      </c>
      <c r="DD1853" t="s">
        <v>3</v>
      </c>
      <c r="DE1853" t="s">
        <v>3</v>
      </c>
      <c r="DF1853" t="s">
        <v>3</v>
      </c>
      <c r="DG1853" t="s">
        <v>3</v>
      </c>
      <c r="DH1853" t="s">
        <v>3</v>
      </c>
      <c r="DI1853" t="s">
        <v>3</v>
      </c>
      <c r="DJ1853" t="s">
        <v>3</v>
      </c>
      <c r="DK1853" t="s">
        <v>3</v>
      </c>
      <c r="DL1853" t="s">
        <v>3</v>
      </c>
      <c r="DM1853" t="s">
        <v>3</v>
      </c>
      <c r="DN1853">
        <v>0</v>
      </c>
      <c r="DO1853">
        <v>0</v>
      </c>
      <c r="DP1853">
        <v>1</v>
      </c>
      <c r="DQ1853">
        <v>1</v>
      </c>
      <c r="DU1853">
        <v>1005</v>
      </c>
      <c r="DV1853" t="s">
        <v>56</v>
      </c>
      <c r="DW1853" t="s">
        <v>56</v>
      </c>
      <c r="DX1853">
        <v>1</v>
      </c>
      <c r="DZ1853" t="s">
        <v>3</v>
      </c>
      <c r="EA1853" t="s">
        <v>3</v>
      </c>
      <c r="EB1853" t="s">
        <v>3</v>
      </c>
      <c r="EC1853" t="s">
        <v>3</v>
      </c>
      <c r="EE1853">
        <v>54328897</v>
      </c>
      <c r="EF1853">
        <v>8</v>
      </c>
      <c r="EG1853" t="s">
        <v>31</v>
      </c>
      <c r="EH1853">
        <v>0</v>
      </c>
      <c r="EI1853" t="s">
        <v>3</v>
      </c>
      <c r="EJ1853">
        <v>1</v>
      </c>
      <c r="EK1853">
        <v>500001</v>
      </c>
      <c r="EL1853" t="s">
        <v>32</v>
      </c>
      <c r="EM1853" t="s">
        <v>33</v>
      </c>
      <c r="EO1853" t="s">
        <v>3</v>
      </c>
      <c r="EQ1853">
        <v>0</v>
      </c>
      <c r="ER1853">
        <v>94.87</v>
      </c>
      <c r="ES1853">
        <v>13.120000000000001</v>
      </c>
      <c r="ET1853">
        <v>0</v>
      </c>
      <c r="EU1853">
        <v>0</v>
      </c>
      <c r="EV1853">
        <v>0</v>
      </c>
      <c r="EW1853">
        <v>0</v>
      </c>
      <c r="EX1853">
        <v>0</v>
      </c>
      <c r="EZ1853">
        <v>5</v>
      </c>
      <c r="FC1853">
        <v>0</v>
      </c>
      <c r="FD1853">
        <v>18</v>
      </c>
      <c r="FF1853">
        <v>94.87</v>
      </c>
      <c r="FQ1853">
        <v>0</v>
      </c>
      <c r="FR1853">
        <f t="shared" si="1546"/>
        <v>0</v>
      </c>
      <c r="FS1853">
        <v>0</v>
      </c>
      <c r="FX1853">
        <v>0</v>
      </c>
      <c r="FY1853">
        <v>0</v>
      </c>
      <c r="GA1853" t="s">
        <v>441</v>
      </c>
      <c r="GD1853">
        <v>1</v>
      </c>
      <c r="GF1853">
        <v>1537754992</v>
      </c>
      <c r="GG1853">
        <v>2</v>
      </c>
      <c r="GH1853">
        <v>3</v>
      </c>
      <c r="GI1853">
        <v>5</v>
      </c>
      <c r="GJ1853">
        <v>0</v>
      </c>
      <c r="GK1853">
        <v>0</v>
      </c>
      <c r="GL1853">
        <f t="shared" si="1547"/>
        <v>0</v>
      </c>
      <c r="GM1853">
        <f t="shared" si="1548"/>
        <v>0</v>
      </c>
      <c r="GN1853">
        <f t="shared" si="1549"/>
        <v>0</v>
      </c>
      <c r="GO1853">
        <f t="shared" si="1550"/>
        <v>0</v>
      </c>
      <c r="GP1853">
        <f t="shared" si="1551"/>
        <v>0</v>
      </c>
      <c r="GR1853">
        <v>1</v>
      </c>
      <c r="GS1853">
        <v>1</v>
      </c>
      <c r="GT1853">
        <v>0</v>
      </c>
      <c r="GU1853" t="s">
        <v>3</v>
      </c>
      <c r="GV1853">
        <f t="shared" si="1521"/>
        <v>0</v>
      </c>
      <c r="GW1853">
        <v>1</v>
      </c>
      <c r="GX1853">
        <f t="shared" si="1552"/>
        <v>0</v>
      </c>
      <c r="HA1853">
        <v>0</v>
      </c>
      <c r="HB1853">
        <v>0</v>
      </c>
      <c r="HC1853">
        <f t="shared" si="1553"/>
        <v>0</v>
      </c>
      <c r="HE1853" t="s">
        <v>35</v>
      </c>
      <c r="HF1853" t="s">
        <v>36</v>
      </c>
      <c r="HM1853" t="s">
        <v>3</v>
      </c>
      <c r="HN1853" t="s">
        <v>3</v>
      </c>
      <c r="HO1853" t="s">
        <v>3</v>
      </c>
      <c r="HP1853" t="s">
        <v>3</v>
      </c>
      <c r="HQ1853" t="s">
        <v>3</v>
      </c>
      <c r="IK1853">
        <v>0</v>
      </c>
    </row>
    <row r="1854" spans="1:255" x14ac:dyDescent="0.2">
      <c r="A1854" s="2">
        <v>18</v>
      </c>
      <c r="B1854" s="2">
        <v>1</v>
      </c>
      <c r="C1854" s="2">
        <v>1592</v>
      </c>
      <c r="D1854" s="2"/>
      <c r="E1854" s="2" t="s">
        <v>808</v>
      </c>
      <c r="F1854" s="2" t="s">
        <v>428</v>
      </c>
      <c r="G1854" s="2" t="s">
        <v>429</v>
      </c>
      <c r="H1854" s="2" t="s">
        <v>78</v>
      </c>
      <c r="I1854" s="2">
        <f>I1846*J1854</f>
        <v>0</v>
      </c>
      <c r="J1854" s="2">
        <v>5.7000000000000002E-2</v>
      </c>
      <c r="K1854" s="2">
        <v>5.7000000000000002E-2</v>
      </c>
      <c r="L1854" s="2">
        <v>1.9380000000000001E-3</v>
      </c>
      <c r="M1854" s="2">
        <v>0</v>
      </c>
      <c r="N1854" s="2">
        <f t="shared" si="1522"/>
        <v>1.9E-3</v>
      </c>
      <c r="O1854" s="2">
        <f t="shared" si="1523"/>
        <v>0</v>
      </c>
      <c r="P1854" s="2">
        <f t="shared" si="1524"/>
        <v>0</v>
      </c>
      <c r="Q1854" s="2">
        <f t="shared" si="1525"/>
        <v>0</v>
      </c>
      <c r="R1854" s="2">
        <f t="shared" si="1526"/>
        <v>0</v>
      </c>
      <c r="S1854" s="2">
        <f t="shared" si="1527"/>
        <v>0</v>
      </c>
      <c r="T1854" s="2">
        <f t="shared" si="1528"/>
        <v>0</v>
      </c>
      <c r="U1854" s="2">
        <f t="shared" si="1529"/>
        <v>0</v>
      </c>
      <c r="V1854" s="2">
        <f t="shared" si="1530"/>
        <v>0</v>
      </c>
      <c r="W1854" s="2">
        <f t="shared" si="1531"/>
        <v>0</v>
      </c>
      <c r="X1854" s="2">
        <f t="shared" si="1532"/>
        <v>0</v>
      </c>
      <c r="Y1854" s="2">
        <f t="shared" si="1533"/>
        <v>0</v>
      </c>
      <c r="Z1854" s="2"/>
      <c r="AA1854" s="2">
        <v>69726971</v>
      </c>
      <c r="AB1854" s="2">
        <f t="shared" si="1534"/>
        <v>5646.9</v>
      </c>
      <c r="AC1854" s="2">
        <f t="shared" si="1555"/>
        <v>5646.9</v>
      </c>
      <c r="AD1854" s="2">
        <f t="shared" si="1516"/>
        <v>0</v>
      </c>
      <c r="AE1854" s="2">
        <f t="shared" si="1517"/>
        <v>0</v>
      </c>
      <c r="AF1854" s="2">
        <f t="shared" si="1518"/>
        <v>0</v>
      </c>
      <c r="AG1854" s="2">
        <f t="shared" si="1535"/>
        <v>0</v>
      </c>
      <c r="AH1854" s="2">
        <f t="shared" si="1519"/>
        <v>0</v>
      </c>
      <c r="AI1854" s="2">
        <f t="shared" si="1520"/>
        <v>0</v>
      </c>
      <c r="AJ1854" s="2">
        <f t="shared" si="1536"/>
        <v>90.23</v>
      </c>
      <c r="AK1854" s="2">
        <v>5646.9</v>
      </c>
      <c r="AL1854" s="2">
        <v>5646.9</v>
      </c>
      <c r="AM1854" s="2">
        <v>0</v>
      </c>
      <c r="AN1854" s="2">
        <v>0</v>
      </c>
      <c r="AO1854" s="2">
        <v>0</v>
      </c>
      <c r="AP1854" s="2">
        <v>0</v>
      </c>
      <c r="AQ1854" s="2">
        <v>0</v>
      </c>
      <c r="AR1854" s="2">
        <v>0</v>
      </c>
      <c r="AS1854" s="2">
        <v>90.23</v>
      </c>
      <c r="AT1854" s="2">
        <v>0</v>
      </c>
      <c r="AU1854" s="2">
        <v>0</v>
      </c>
      <c r="AV1854" s="2">
        <v>1</v>
      </c>
      <c r="AW1854" s="2">
        <v>1</v>
      </c>
      <c r="AX1854" s="2"/>
      <c r="AY1854" s="2"/>
      <c r="AZ1854" s="2">
        <v>1</v>
      </c>
      <c r="BA1854" s="2">
        <v>1</v>
      </c>
      <c r="BB1854" s="2">
        <v>1</v>
      </c>
      <c r="BC1854" s="2">
        <v>1</v>
      </c>
      <c r="BD1854" s="2" t="s">
        <v>3</v>
      </c>
      <c r="BE1854" s="2" t="s">
        <v>3</v>
      </c>
      <c r="BF1854" s="2" t="s">
        <v>3</v>
      </c>
      <c r="BG1854" s="2" t="s">
        <v>3</v>
      </c>
      <c r="BH1854" s="2">
        <v>3</v>
      </c>
      <c r="BI1854" s="2">
        <v>1</v>
      </c>
      <c r="BJ1854" s="2" t="s">
        <v>430</v>
      </c>
      <c r="BK1854" s="2"/>
      <c r="BL1854" s="2"/>
      <c r="BM1854" s="2">
        <v>500001</v>
      </c>
      <c r="BN1854" s="2">
        <v>0</v>
      </c>
      <c r="BO1854" s="2" t="s">
        <v>3</v>
      </c>
      <c r="BP1854" s="2">
        <v>0</v>
      </c>
      <c r="BQ1854" s="2">
        <v>8</v>
      </c>
      <c r="BR1854" s="2">
        <v>0</v>
      </c>
      <c r="BS1854" s="2">
        <v>1</v>
      </c>
      <c r="BT1854" s="2">
        <v>1</v>
      </c>
      <c r="BU1854" s="2">
        <v>1</v>
      </c>
      <c r="BV1854" s="2">
        <v>1</v>
      </c>
      <c r="BW1854" s="2">
        <v>1</v>
      </c>
      <c r="BX1854" s="2">
        <v>1</v>
      </c>
      <c r="BY1854" s="2" t="s">
        <v>3</v>
      </c>
      <c r="BZ1854" s="2">
        <v>0</v>
      </c>
      <c r="CA1854" s="2">
        <v>0</v>
      </c>
      <c r="CB1854" s="2" t="s">
        <v>3</v>
      </c>
      <c r="CC1854" s="2"/>
      <c r="CD1854" s="2"/>
      <c r="CE1854" s="2">
        <v>0</v>
      </c>
      <c r="CF1854" s="2">
        <v>0</v>
      </c>
      <c r="CG1854" s="2">
        <v>0</v>
      </c>
      <c r="CH1854" s="2">
        <v>144</v>
      </c>
      <c r="CI1854" s="2">
        <v>4</v>
      </c>
      <c r="CJ1854" s="2">
        <v>0</v>
      </c>
      <c r="CK1854" s="2">
        <v>0</v>
      </c>
      <c r="CL1854" s="2">
        <v>0</v>
      </c>
      <c r="CM1854" s="2">
        <v>0</v>
      </c>
      <c r="CN1854" s="2" t="s">
        <v>3</v>
      </c>
      <c r="CO1854" s="2">
        <v>0</v>
      </c>
      <c r="CP1854" s="2">
        <f t="shared" si="1537"/>
        <v>0</v>
      </c>
      <c r="CQ1854" s="2">
        <f t="shared" si="1538"/>
        <v>5646.9</v>
      </c>
      <c r="CR1854" s="2">
        <f t="shared" si="1539"/>
        <v>0</v>
      </c>
      <c r="CS1854" s="2">
        <f t="shared" si="1540"/>
        <v>0</v>
      </c>
      <c r="CT1854" s="2">
        <f t="shared" si="1541"/>
        <v>0</v>
      </c>
      <c r="CU1854" s="2">
        <f t="shared" si="1542"/>
        <v>0</v>
      </c>
      <c r="CV1854" s="2">
        <f t="shared" si="1543"/>
        <v>0</v>
      </c>
      <c r="CW1854" s="2">
        <f t="shared" si="1544"/>
        <v>0</v>
      </c>
      <c r="CX1854" s="2">
        <f t="shared" si="1545"/>
        <v>90.23</v>
      </c>
      <c r="CY1854" s="2">
        <f>(((S1854+R1854)*AT1854)/100)</f>
        <v>0</v>
      </c>
      <c r="CZ1854" s="2">
        <f>(((S1854+R1854)*AU1854)/100)</f>
        <v>0</v>
      </c>
      <c r="DA1854" s="2"/>
      <c r="DB1854" s="2"/>
      <c r="DC1854" s="2" t="s">
        <v>3</v>
      </c>
      <c r="DD1854" s="2" t="s">
        <v>3</v>
      </c>
      <c r="DE1854" s="2" t="s">
        <v>3</v>
      </c>
      <c r="DF1854" s="2" t="s">
        <v>3</v>
      </c>
      <c r="DG1854" s="2" t="s">
        <v>3</v>
      </c>
      <c r="DH1854" s="2" t="s">
        <v>3</v>
      </c>
      <c r="DI1854" s="2" t="s">
        <v>3</v>
      </c>
      <c r="DJ1854" s="2" t="s">
        <v>3</v>
      </c>
      <c r="DK1854" s="2" t="s">
        <v>3</v>
      </c>
      <c r="DL1854" s="2" t="s">
        <v>3</v>
      </c>
      <c r="DM1854" s="2" t="s">
        <v>3</v>
      </c>
      <c r="DN1854" s="2">
        <v>0</v>
      </c>
      <c r="DO1854" s="2">
        <v>0</v>
      </c>
      <c r="DP1854" s="2">
        <v>1</v>
      </c>
      <c r="DQ1854" s="2">
        <v>1</v>
      </c>
      <c r="DR1854" s="2"/>
      <c r="DS1854" s="2"/>
      <c r="DT1854" s="2"/>
      <c r="DU1854" s="2">
        <v>1009</v>
      </c>
      <c r="DV1854" s="2" t="s">
        <v>78</v>
      </c>
      <c r="DW1854" s="2" t="s">
        <v>78</v>
      </c>
      <c r="DX1854" s="2">
        <v>1000</v>
      </c>
      <c r="DY1854" s="2"/>
      <c r="DZ1854" s="2" t="s">
        <v>3</v>
      </c>
      <c r="EA1854" s="2" t="s">
        <v>3</v>
      </c>
      <c r="EB1854" s="2" t="s">
        <v>3</v>
      </c>
      <c r="EC1854" s="2" t="s">
        <v>3</v>
      </c>
      <c r="ED1854" s="2"/>
      <c r="EE1854" s="2">
        <v>54328897</v>
      </c>
      <c r="EF1854" s="2">
        <v>8</v>
      </c>
      <c r="EG1854" s="2" t="s">
        <v>31</v>
      </c>
      <c r="EH1854" s="2">
        <v>0</v>
      </c>
      <c r="EI1854" s="2" t="s">
        <v>3</v>
      </c>
      <c r="EJ1854" s="2">
        <v>1</v>
      </c>
      <c r="EK1854" s="2">
        <v>500001</v>
      </c>
      <c r="EL1854" s="2" t="s">
        <v>32</v>
      </c>
      <c r="EM1854" s="2" t="s">
        <v>33</v>
      </c>
      <c r="EN1854" s="2"/>
      <c r="EO1854" s="2" t="s">
        <v>3</v>
      </c>
      <c r="EP1854" s="2"/>
      <c r="EQ1854" s="2">
        <v>0</v>
      </c>
      <c r="ER1854" s="2">
        <v>5646.9</v>
      </c>
      <c r="ES1854" s="2">
        <v>5646.9</v>
      </c>
      <c r="ET1854" s="2">
        <v>0</v>
      </c>
      <c r="EU1854" s="2">
        <v>0</v>
      </c>
      <c r="EV1854" s="2">
        <v>0</v>
      </c>
      <c r="EW1854" s="2">
        <v>0</v>
      </c>
      <c r="EX1854" s="2">
        <v>0</v>
      </c>
      <c r="EY1854" s="2"/>
      <c r="EZ1854" s="2"/>
      <c r="FA1854" s="2"/>
      <c r="FB1854" s="2"/>
      <c r="FC1854" s="2"/>
      <c r="FD1854" s="2"/>
      <c r="FE1854" s="2"/>
      <c r="FF1854" s="2"/>
      <c r="FG1854" s="2"/>
      <c r="FH1854" s="2"/>
      <c r="FI1854" s="2"/>
      <c r="FJ1854" s="2"/>
      <c r="FK1854" s="2"/>
      <c r="FL1854" s="2"/>
      <c r="FM1854" s="2"/>
      <c r="FN1854" s="2"/>
      <c r="FO1854" s="2"/>
      <c r="FP1854" s="2"/>
      <c r="FQ1854" s="2">
        <v>0</v>
      </c>
      <c r="FR1854" s="2">
        <f t="shared" si="1546"/>
        <v>0</v>
      </c>
      <c r="FS1854" s="2">
        <v>0</v>
      </c>
      <c r="FT1854" s="2"/>
      <c r="FU1854" s="2"/>
      <c r="FV1854" s="2"/>
      <c r="FW1854" s="2"/>
      <c r="FX1854" s="2">
        <v>0</v>
      </c>
      <c r="FY1854" s="2">
        <v>0</v>
      </c>
      <c r="FZ1854" s="2"/>
      <c r="GA1854" s="2" t="s">
        <v>3</v>
      </c>
      <c r="GB1854" s="2"/>
      <c r="GC1854" s="2"/>
      <c r="GD1854" s="2">
        <v>1</v>
      </c>
      <c r="GE1854" s="2"/>
      <c r="GF1854" s="2">
        <v>-1245202389</v>
      </c>
      <c r="GG1854" s="2">
        <v>2</v>
      </c>
      <c r="GH1854" s="2">
        <v>1</v>
      </c>
      <c r="GI1854" s="2">
        <v>-2</v>
      </c>
      <c r="GJ1854" s="2">
        <v>0</v>
      </c>
      <c r="GK1854" s="2">
        <v>0</v>
      </c>
      <c r="GL1854" s="2">
        <f t="shared" si="1547"/>
        <v>0</v>
      </c>
      <c r="GM1854" s="2">
        <f t="shared" si="1548"/>
        <v>0</v>
      </c>
      <c r="GN1854" s="2">
        <f t="shared" si="1549"/>
        <v>0</v>
      </c>
      <c r="GO1854" s="2">
        <f t="shared" si="1550"/>
        <v>0</v>
      </c>
      <c r="GP1854" s="2">
        <f t="shared" si="1551"/>
        <v>0</v>
      </c>
      <c r="GQ1854" s="2"/>
      <c r="GR1854" s="2">
        <v>0</v>
      </c>
      <c r="GS1854" s="2">
        <v>3</v>
      </c>
      <c r="GT1854" s="2">
        <v>0</v>
      </c>
      <c r="GU1854" s="2" t="s">
        <v>3</v>
      </c>
      <c r="GV1854" s="2">
        <f t="shared" si="1521"/>
        <v>0</v>
      </c>
      <c r="GW1854" s="2">
        <v>1</v>
      </c>
      <c r="GX1854" s="2">
        <f t="shared" si="1552"/>
        <v>0</v>
      </c>
      <c r="GY1854" s="2"/>
      <c r="GZ1854" s="2"/>
      <c r="HA1854" s="2">
        <v>0</v>
      </c>
      <c r="HB1854" s="2">
        <v>0</v>
      </c>
      <c r="HC1854" s="2">
        <f t="shared" si="1553"/>
        <v>0</v>
      </c>
      <c r="HD1854" s="2"/>
      <c r="HE1854" s="2" t="s">
        <v>3</v>
      </c>
      <c r="HF1854" s="2" t="s">
        <v>3</v>
      </c>
      <c r="HG1854" s="2"/>
      <c r="HH1854" s="2"/>
      <c r="HI1854" s="2"/>
      <c r="HJ1854" s="2"/>
      <c r="HK1854" s="2"/>
      <c r="HL1854" s="2"/>
      <c r="HM1854" s="2" t="s">
        <v>3</v>
      </c>
      <c r="HN1854" s="2" t="s">
        <v>3</v>
      </c>
      <c r="HO1854" s="2" t="s">
        <v>3</v>
      </c>
      <c r="HP1854" s="2" t="s">
        <v>3</v>
      </c>
      <c r="HQ1854" s="2" t="s">
        <v>3</v>
      </c>
      <c r="HR1854" s="2"/>
      <c r="HS1854" s="2"/>
      <c r="HT1854" s="2"/>
      <c r="HU1854" s="2"/>
      <c r="HV1854" s="2"/>
      <c r="HW1854" s="2"/>
      <c r="HX1854" s="2"/>
      <c r="HY1854" s="2"/>
      <c r="HZ1854" s="2"/>
      <c r="IA1854" s="2"/>
      <c r="IB1854" s="2"/>
      <c r="IC1854" s="2"/>
      <c r="ID1854" s="2"/>
      <c r="IE1854" s="2"/>
      <c r="IF1854" s="2"/>
      <c r="IG1854" s="2"/>
      <c r="IH1854" s="2"/>
      <c r="II1854" s="2"/>
      <c r="IJ1854" s="2"/>
      <c r="IK1854" s="2">
        <v>0</v>
      </c>
      <c r="IL1854" s="2"/>
      <c r="IM1854" s="2"/>
      <c r="IN1854" s="2"/>
      <c r="IO1854" s="2"/>
      <c r="IP1854" s="2"/>
      <c r="IQ1854" s="2"/>
      <c r="IR1854" s="2"/>
      <c r="IS1854" s="2"/>
      <c r="IT1854" s="2"/>
      <c r="IU1854" s="2"/>
    </row>
    <row r="1855" spans="1:255" x14ac:dyDescent="0.2">
      <c r="A1855">
        <v>18</v>
      </c>
      <c r="B1855">
        <v>1</v>
      </c>
      <c r="C1855">
        <v>1602</v>
      </c>
      <c r="E1855" t="s">
        <v>808</v>
      </c>
      <c r="F1855" t="s">
        <v>428</v>
      </c>
      <c r="G1855" t="s">
        <v>429</v>
      </c>
      <c r="H1855" t="s">
        <v>78</v>
      </c>
      <c r="I1855">
        <f>I1847*J1855</f>
        <v>0</v>
      </c>
      <c r="J1855">
        <v>5.7000000000000002E-2</v>
      </c>
      <c r="K1855">
        <v>5.7000000000000002E-2</v>
      </c>
      <c r="L1855">
        <v>1.9380000000000001E-3</v>
      </c>
      <c r="M1855">
        <v>0</v>
      </c>
      <c r="N1855">
        <f t="shared" si="1522"/>
        <v>1.9E-3</v>
      </c>
      <c r="O1855">
        <f t="shared" si="1523"/>
        <v>0</v>
      </c>
      <c r="P1855">
        <f t="shared" si="1524"/>
        <v>0</v>
      </c>
      <c r="Q1855">
        <f t="shared" si="1525"/>
        <v>0</v>
      </c>
      <c r="R1855">
        <f t="shared" si="1526"/>
        <v>0</v>
      </c>
      <c r="S1855">
        <f t="shared" si="1527"/>
        <v>0</v>
      </c>
      <c r="T1855">
        <f t="shared" si="1528"/>
        <v>0</v>
      </c>
      <c r="U1855">
        <f t="shared" si="1529"/>
        <v>0</v>
      </c>
      <c r="V1855">
        <f t="shared" si="1530"/>
        <v>0</v>
      </c>
      <c r="W1855">
        <f t="shared" si="1531"/>
        <v>0</v>
      </c>
      <c r="X1855">
        <f t="shared" si="1532"/>
        <v>0</v>
      </c>
      <c r="Y1855">
        <f t="shared" si="1533"/>
        <v>0</v>
      </c>
      <c r="AA1855">
        <v>69726884</v>
      </c>
      <c r="AB1855">
        <f t="shared" si="1534"/>
        <v>5859.5</v>
      </c>
      <c r="AC1855">
        <f t="shared" si="1555"/>
        <v>5859.5</v>
      </c>
      <c r="AD1855">
        <f t="shared" si="1516"/>
        <v>0</v>
      </c>
      <c r="AE1855">
        <f t="shared" si="1517"/>
        <v>0</v>
      </c>
      <c r="AF1855">
        <f t="shared" si="1518"/>
        <v>0</v>
      </c>
      <c r="AG1855">
        <f t="shared" si="1535"/>
        <v>0</v>
      </c>
      <c r="AH1855">
        <f t="shared" si="1519"/>
        <v>0</v>
      </c>
      <c r="AI1855">
        <f t="shared" si="1520"/>
        <v>0</v>
      </c>
      <c r="AJ1855">
        <f t="shared" si="1536"/>
        <v>90.23</v>
      </c>
      <c r="AK1855">
        <v>5859.5</v>
      </c>
      <c r="AL1855">
        <v>5859.5</v>
      </c>
      <c r="AM1855">
        <v>0</v>
      </c>
      <c r="AN1855">
        <v>0</v>
      </c>
      <c r="AO1855">
        <v>0</v>
      </c>
      <c r="AP1855">
        <v>0</v>
      </c>
      <c r="AQ1855">
        <v>0</v>
      </c>
      <c r="AR1855">
        <v>0</v>
      </c>
      <c r="AS1855">
        <v>90.23</v>
      </c>
      <c r="AT1855">
        <v>0</v>
      </c>
      <c r="AU1855">
        <v>0</v>
      </c>
      <c r="AV1855">
        <v>1</v>
      </c>
      <c r="AW1855">
        <v>1</v>
      </c>
      <c r="AZ1855">
        <v>1</v>
      </c>
      <c r="BA1855">
        <v>1</v>
      </c>
      <c r="BB1855">
        <v>1</v>
      </c>
      <c r="BC1855">
        <v>7.56</v>
      </c>
      <c r="BD1855" t="s">
        <v>3</v>
      </c>
      <c r="BE1855" t="s">
        <v>3</v>
      </c>
      <c r="BF1855" t="s">
        <v>3</v>
      </c>
      <c r="BG1855" t="s">
        <v>3</v>
      </c>
      <c r="BH1855">
        <v>3</v>
      </c>
      <c r="BI1855">
        <v>1</v>
      </c>
      <c r="BJ1855" t="s">
        <v>430</v>
      </c>
      <c r="BM1855">
        <v>500001</v>
      </c>
      <c r="BN1855">
        <v>0</v>
      </c>
      <c r="BO1855" t="s">
        <v>3</v>
      </c>
      <c r="BP1855">
        <v>0</v>
      </c>
      <c r="BQ1855">
        <v>8</v>
      </c>
      <c r="BR1855">
        <v>0</v>
      </c>
      <c r="BS1855">
        <v>1</v>
      </c>
      <c r="BT1855">
        <v>1</v>
      </c>
      <c r="BU1855">
        <v>1</v>
      </c>
      <c r="BV1855">
        <v>1</v>
      </c>
      <c r="BW1855">
        <v>1</v>
      </c>
      <c r="BX1855">
        <v>1</v>
      </c>
      <c r="BY1855" t="s">
        <v>3</v>
      </c>
      <c r="BZ1855">
        <v>0</v>
      </c>
      <c r="CA1855">
        <v>0</v>
      </c>
      <c r="CB1855" t="s">
        <v>3</v>
      </c>
      <c r="CE1855">
        <v>0</v>
      </c>
      <c r="CF1855">
        <v>0</v>
      </c>
      <c r="CG1855">
        <v>0</v>
      </c>
      <c r="CH1855">
        <v>144</v>
      </c>
      <c r="CI1855">
        <v>4</v>
      </c>
      <c r="CJ1855">
        <v>0</v>
      </c>
      <c r="CK1855">
        <v>0</v>
      </c>
      <c r="CL1855">
        <v>0</v>
      </c>
      <c r="CM1855">
        <v>0</v>
      </c>
      <c r="CN1855" t="s">
        <v>3</v>
      </c>
      <c r="CO1855">
        <v>0</v>
      </c>
      <c r="CP1855">
        <f t="shared" si="1537"/>
        <v>0</v>
      </c>
      <c r="CQ1855">
        <f t="shared" si="1538"/>
        <v>44297.82</v>
      </c>
      <c r="CR1855">
        <f t="shared" si="1539"/>
        <v>0</v>
      </c>
      <c r="CS1855">
        <f t="shared" si="1540"/>
        <v>0</v>
      </c>
      <c r="CT1855">
        <f t="shared" si="1541"/>
        <v>0</v>
      </c>
      <c r="CU1855">
        <f t="shared" si="1542"/>
        <v>0</v>
      </c>
      <c r="CV1855">
        <f t="shared" si="1543"/>
        <v>0</v>
      </c>
      <c r="CW1855">
        <f t="shared" si="1544"/>
        <v>0</v>
      </c>
      <c r="CX1855">
        <f t="shared" si="1545"/>
        <v>90.23</v>
      </c>
      <c r="CY1855">
        <f>(S1855+R1855)*(BZ1855/100)</f>
        <v>0</v>
      </c>
      <c r="CZ1855">
        <f>(S1855+R1855)*(CA1855/100)</f>
        <v>0</v>
      </c>
      <c r="DC1855" t="s">
        <v>3</v>
      </c>
      <c r="DD1855" t="s">
        <v>3</v>
      </c>
      <c r="DE1855" t="s">
        <v>3</v>
      </c>
      <c r="DF1855" t="s">
        <v>3</v>
      </c>
      <c r="DG1855" t="s">
        <v>3</v>
      </c>
      <c r="DH1855" t="s">
        <v>3</v>
      </c>
      <c r="DI1855" t="s">
        <v>3</v>
      </c>
      <c r="DJ1855" t="s">
        <v>3</v>
      </c>
      <c r="DK1855" t="s">
        <v>3</v>
      </c>
      <c r="DL1855" t="s">
        <v>3</v>
      </c>
      <c r="DM1855" t="s">
        <v>3</v>
      </c>
      <c r="DN1855">
        <v>0</v>
      </c>
      <c r="DO1855">
        <v>0</v>
      </c>
      <c r="DP1855">
        <v>1</v>
      </c>
      <c r="DQ1855">
        <v>1</v>
      </c>
      <c r="DU1855">
        <v>1009</v>
      </c>
      <c r="DV1855" t="s">
        <v>78</v>
      </c>
      <c r="DW1855" t="s">
        <v>78</v>
      </c>
      <c r="DX1855">
        <v>1000</v>
      </c>
      <c r="DZ1855" t="s">
        <v>3</v>
      </c>
      <c r="EA1855" t="s">
        <v>3</v>
      </c>
      <c r="EB1855" t="s">
        <v>3</v>
      </c>
      <c r="EC1855" t="s">
        <v>3</v>
      </c>
      <c r="EE1855">
        <v>54328897</v>
      </c>
      <c r="EF1855">
        <v>8</v>
      </c>
      <c r="EG1855" t="s">
        <v>31</v>
      </c>
      <c r="EH1855">
        <v>0</v>
      </c>
      <c r="EI1855" t="s">
        <v>3</v>
      </c>
      <c r="EJ1855">
        <v>1</v>
      </c>
      <c r="EK1855">
        <v>500001</v>
      </c>
      <c r="EL1855" t="s">
        <v>32</v>
      </c>
      <c r="EM1855" t="s">
        <v>33</v>
      </c>
      <c r="EO1855" t="s">
        <v>3</v>
      </c>
      <c r="EQ1855">
        <v>0</v>
      </c>
      <c r="ER1855">
        <v>5859.5</v>
      </c>
      <c r="ES1855">
        <v>5859.5</v>
      </c>
      <c r="ET1855">
        <v>0</v>
      </c>
      <c r="EU1855">
        <v>0</v>
      </c>
      <c r="EV1855">
        <v>0</v>
      </c>
      <c r="EW1855">
        <v>0</v>
      </c>
      <c r="EX1855">
        <v>0</v>
      </c>
      <c r="EZ1855">
        <v>5</v>
      </c>
      <c r="FC1855">
        <v>0</v>
      </c>
      <c r="FD1855">
        <v>18</v>
      </c>
      <c r="FF1855">
        <v>42370</v>
      </c>
      <c r="FQ1855">
        <v>0</v>
      </c>
      <c r="FR1855">
        <f t="shared" si="1546"/>
        <v>0</v>
      </c>
      <c r="FS1855">
        <v>0</v>
      </c>
      <c r="FX1855">
        <v>0</v>
      </c>
      <c r="FY1855">
        <v>0</v>
      </c>
      <c r="GA1855" t="s">
        <v>431</v>
      </c>
      <c r="GD1855">
        <v>1</v>
      </c>
      <c r="GF1855">
        <v>-1245202389</v>
      </c>
      <c r="GG1855">
        <v>2</v>
      </c>
      <c r="GH1855">
        <v>3</v>
      </c>
      <c r="GI1855">
        <v>5</v>
      </c>
      <c r="GJ1855">
        <v>0</v>
      </c>
      <c r="GK1855">
        <v>0</v>
      </c>
      <c r="GL1855">
        <f t="shared" si="1547"/>
        <v>0</v>
      </c>
      <c r="GM1855">
        <f t="shared" si="1548"/>
        <v>0</v>
      </c>
      <c r="GN1855">
        <f t="shared" si="1549"/>
        <v>0</v>
      </c>
      <c r="GO1855">
        <f t="shared" si="1550"/>
        <v>0</v>
      </c>
      <c r="GP1855">
        <f t="shared" si="1551"/>
        <v>0</v>
      </c>
      <c r="GR1855">
        <v>1</v>
      </c>
      <c r="GS1855">
        <v>1</v>
      </c>
      <c r="GT1855">
        <v>0</v>
      </c>
      <c r="GU1855" t="s">
        <v>3</v>
      </c>
      <c r="GV1855">
        <f t="shared" si="1521"/>
        <v>0</v>
      </c>
      <c r="GW1855">
        <v>1</v>
      </c>
      <c r="GX1855">
        <f t="shared" si="1552"/>
        <v>0</v>
      </c>
      <c r="HA1855">
        <v>0</v>
      </c>
      <c r="HB1855">
        <v>0</v>
      </c>
      <c r="HC1855">
        <f t="shared" si="1553"/>
        <v>0</v>
      </c>
      <c r="HE1855" t="s">
        <v>35</v>
      </c>
      <c r="HF1855" t="s">
        <v>36</v>
      </c>
      <c r="HM1855" t="s">
        <v>3</v>
      </c>
      <c r="HN1855" t="s">
        <v>3</v>
      </c>
      <c r="HO1855" t="s">
        <v>3</v>
      </c>
      <c r="HP1855" t="s">
        <v>3</v>
      </c>
      <c r="HQ1855" t="s">
        <v>3</v>
      </c>
      <c r="IK1855">
        <v>0</v>
      </c>
    </row>
    <row r="1856" spans="1:255" x14ac:dyDescent="0.2">
      <c r="A1856" s="2">
        <v>17</v>
      </c>
      <c r="B1856" s="2">
        <v>1</v>
      </c>
      <c r="C1856" s="2">
        <f>ROW(SmtRes!A1608)</f>
        <v>1608</v>
      </c>
      <c r="D1856" s="2">
        <f>ROW(EtalonRes!A1654)</f>
        <v>1654</v>
      </c>
      <c r="E1856" s="2" t="s">
        <v>809</v>
      </c>
      <c r="F1856" s="2" t="s">
        <v>184</v>
      </c>
      <c r="G1856" s="2" t="s">
        <v>810</v>
      </c>
      <c r="H1856" s="2" t="s">
        <v>186</v>
      </c>
      <c r="I1856" s="2">
        <v>0</v>
      </c>
      <c r="J1856" s="2">
        <v>0</v>
      </c>
      <c r="K1856" s="2">
        <v>0</v>
      </c>
      <c r="L1856" s="2">
        <v>3.1E-2</v>
      </c>
      <c r="M1856" s="2">
        <v>0</v>
      </c>
      <c r="N1856" s="2">
        <f t="shared" si="1522"/>
        <v>3.1E-2</v>
      </c>
      <c r="O1856" s="2">
        <f t="shared" si="1523"/>
        <v>0</v>
      </c>
      <c r="P1856" s="2">
        <f t="shared" si="1524"/>
        <v>0</v>
      </c>
      <c r="Q1856" s="2">
        <f t="shared" si="1525"/>
        <v>0</v>
      </c>
      <c r="R1856" s="2">
        <f t="shared" si="1526"/>
        <v>0</v>
      </c>
      <c r="S1856" s="2">
        <f t="shared" si="1527"/>
        <v>0</v>
      </c>
      <c r="T1856" s="2">
        <f t="shared" si="1528"/>
        <v>0</v>
      </c>
      <c r="U1856" s="2">
        <f t="shared" si="1529"/>
        <v>0</v>
      </c>
      <c r="V1856" s="2">
        <f t="shared" si="1530"/>
        <v>0</v>
      </c>
      <c r="W1856" s="2">
        <f t="shared" si="1531"/>
        <v>0</v>
      </c>
      <c r="X1856" s="2">
        <f t="shared" si="1532"/>
        <v>0</v>
      </c>
      <c r="Y1856" s="2">
        <f t="shared" si="1533"/>
        <v>0</v>
      </c>
      <c r="Z1856" s="2"/>
      <c r="AA1856" s="2">
        <v>69726971</v>
      </c>
      <c r="AB1856" s="2">
        <f t="shared" si="1534"/>
        <v>360.73</v>
      </c>
      <c r="AC1856" s="2">
        <f>ROUND((ES1856+(SUM(SmtRes!BC1603:'SmtRes'!BC1608)+SUM(EtalonRes!AL1649:'EtalonRes'!AL1654))),2)</f>
        <v>0</v>
      </c>
      <c r="AD1856" s="2">
        <f t="shared" si="1516"/>
        <v>44.25</v>
      </c>
      <c r="AE1856" s="2">
        <f t="shared" si="1517"/>
        <v>17.28</v>
      </c>
      <c r="AF1856" s="2">
        <f t="shared" si="1518"/>
        <v>316.48</v>
      </c>
      <c r="AG1856" s="2">
        <f t="shared" si="1535"/>
        <v>0</v>
      </c>
      <c r="AH1856" s="2">
        <f t="shared" si="1519"/>
        <v>39.51</v>
      </c>
      <c r="AI1856" s="2">
        <f t="shared" si="1520"/>
        <v>1.27</v>
      </c>
      <c r="AJ1856" s="2">
        <f t="shared" si="1536"/>
        <v>0</v>
      </c>
      <c r="AK1856" s="2">
        <v>1394.91</v>
      </c>
      <c r="AL1856" s="2">
        <v>1034.18</v>
      </c>
      <c r="AM1856" s="2">
        <v>44.25</v>
      </c>
      <c r="AN1856" s="2">
        <v>17.28</v>
      </c>
      <c r="AO1856" s="2">
        <v>316.48</v>
      </c>
      <c r="AP1856" s="2">
        <v>0</v>
      </c>
      <c r="AQ1856" s="2">
        <v>39.51</v>
      </c>
      <c r="AR1856" s="2">
        <v>1.27</v>
      </c>
      <c r="AS1856" s="2">
        <v>0</v>
      </c>
      <c r="AT1856" s="2">
        <v>123</v>
      </c>
      <c r="AU1856" s="2">
        <v>75</v>
      </c>
      <c r="AV1856" s="2">
        <v>1</v>
      </c>
      <c r="AW1856" s="2">
        <v>1</v>
      </c>
      <c r="AX1856" s="2"/>
      <c r="AY1856" s="2"/>
      <c r="AZ1856" s="2">
        <v>1</v>
      </c>
      <c r="BA1856" s="2">
        <v>1</v>
      </c>
      <c r="BB1856" s="2">
        <v>1</v>
      </c>
      <c r="BC1856" s="2">
        <v>1</v>
      </c>
      <c r="BD1856" s="2" t="s">
        <v>3</v>
      </c>
      <c r="BE1856" s="2" t="s">
        <v>3</v>
      </c>
      <c r="BF1856" s="2" t="s">
        <v>3</v>
      </c>
      <c r="BG1856" s="2" t="s">
        <v>3</v>
      </c>
      <c r="BH1856" s="2">
        <v>0</v>
      </c>
      <c r="BI1856" s="2">
        <v>1</v>
      </c>
      <c r="BJ1856" s="2" t="s">
        <v>187</v>
      </c>
      <c r="BK1856" s="2"/>
      <c r="BL1856" s="2"/>
      <c r="BM1856" s="2">
        <v>11001</v>
      </c>
      <c r="BN1856" s="2">
        <v>0</v>
      </c>
      <c r="BO1856" s="2" t="s">
        <v>3</v>
      </c>
      <c r="BP1856" s="2">
        <v>0</v>
      </c>
      <c r="BQ1856" s="2">
        <v>2</v>
      </c>
      <c r="BR1856" s="2">
        <v>0</v>
      </c>
      <c r="BS1856" s="2">
        <v>1</v>
      </c>
      <c r="BT1856" s="2">
        <v>1</v>
      </c>
      <c r="BU1856" s="2">
        <v>1</v>
      </c>
      <c r="BV1856" s="2">
        <v>1</v>
      </c>
      <c r="BW1856" s="2">
        <v>1</v>
      </c>
      <c r="BX1856" s="2">
        <v>1</v>
      </c>
      <c r="BY1856" s="2" t="s">
        <v>3</v>
      </c>
      <c r="BZ1856" s="2">
        <v>123</v>
      </c>
      <c r="CA1856" s="2">
        <v>75</v>
      </c>
      <c r="CB1856" s="2" t="s">
        <v>3</v>
      </c>
      <c r="CC1856" s="2"/>
      <c r="CD1856" s="2"/>
      <c r="CE1856" s="2">
        <v>0</v>
      </c>
      <c r="CF1856" s="2">
        <v>0</v>
      </c>
      <c r="CG1856" s="2">
        <v>0</v>
      </c>
      <c r="CH1856" s="2">
        <v>145</v>
      </c>
      <c r="CI1856" s="2">
        <v>0</v>
      </c>
      <c r="CJ1856" s="2">
        <v>0</v>
      </c>
      <c r="CK1856" s="2">
        <v>0</v>
      </c>
      <c r="CL1856" s="2">
        <v>0</v>
      </c>
      <c r="CM1856" s="2">
        <v>0</v>
      </c>
      <c r="CN1856" s="2" t="s">
        <v>3</v>
      </c>
      <c r="CO1856" s="2">
        <v>0</v>
      </c>
      <c r="CP1856" s="2">
        <f t="shared" si="1537"/>
        <v>0</v>
      </c>
      <c r="CQ1856" s="2">
        <f t="shared" si="1538"/>
        <v>0</v>
      </c>
      <c r="CR1856" s="2">
        <f t="shared" si="1539"/>
        <v>44.25</v>
      </c>
      <c r="CS1856" s="2">
        <f t="shared" si="1540"/>
        <v>17.28</v>
      </c>
      <c r="CT1856" s="2">
        <f t="shared" si="1541"/>
        <v>316.48</v>
      </c>
      <c r="CU1856" s="2">
        <f t="shared" si="1542"/>
        <v>0</v>
      </c>
      <c r="CV1856" s="2">
        <f t="shared" si="1543"/>
        <v>39.51</v>
      </c>
      <c r="CW1856" s="2">
        <f t="shared" si="1544"/>
        <v>1.27</v>
      </c>
      <c r="CX1856" s="2">
        <f t="shared" si="1545"/>
        <v>0</v>
      </c>
      <c r="CY1856" s="2">
        <f>(((S1856+R1856)*AT1856)/100)</f>
        <v>0</v>
      </c>
      <c r="CZ1856" s="2">
        <f>(((S1856+R1856)*AU1856)/100)</f>
        <v>0</v>
      </c>
      <c r="DA1856" s="2"/>
      <c r="DB1856" s="2"/>
      <c r="DC1856" s="2" t="s">
        <v>3</v>
      </c>
      <c r="DD1856" s="2" t="s">
        <v>3</v>
      </c>
      <c r="DE1856" s="2" t="s">
        <v>3</v>
      </c>
      <c r="DF1856" s="2" t="s">
        <v>3</v>
      </c>
      <c r="DG1856" s="2" t="s">
        <v>3</v>
      </c>
      <c r="DH1856" s="2" t="s">
        <v>3</v>
      </c>
      <c r="DI1856" s="2" t="s">
        <v>3</v>
      </c>
      <c r="DJ1856" s="2" t="s">
        <v>3</v>
      </c>
      <c r="DK1856" s="2" t="s">
        <v>3</v>
      </c>
      <c r="DL1856" s="2" t="s">
        <v>3</v>
      </c>
      <c r="DM1856" s="2" t="s">
        <v>3</v>
      </c>
      <c r="DN1856" s="2">
        <v>0</v>
      </c>
      <c r="DO1856" s="2">
        <v>0</v>
      </c>
      <c r="DP1856" s="2">
        <v>1</v>
      </c>
      <c r="DQ1856" s="2">
        <v>1</v>
      </c>
      <c r="DR1856" s="2"/>
      <c r="DS1856" s="2"/>
      <c r="DT1856" s="2"/>
      <c r="DU1856" s="2">
        <v>1013</v>
      </c>
      <c r="DV1856" s="2" t="s">
        <v>186</v>
      </c>
      <c r="DW1856" s="2" t="s">
        <v>186</v>
      </c>
      <c r="DX1856" s="2">
        <v>1</v>
      </c>
      <c r="DY1856" s="2"/>
      <c r="DZ1856" s="2" t="s">
        <v>3</v>
      </c>
      <c r="EA1856" s="2" t="s">
        <v>3</v>
      </c>
      <c r="EB1856" s="2" t="s">
        <v>3</v>
      </c>
      <c r="EC1856" s="2" t="s">
        <v>3</v>
      </c>
      <c r="ED1856" s="2"/>
      <c r="EE1856" s="2">
        <v>54328965</v>
      </c>
      <c r="EF1856" s="2">
        <v>2</v>
      </c>
      <c r="EG1856" s="2" t="s">
        <v>21</v>
      </c>
      <c r="EH1856" s="2">
        <v>0</v>
      </c>
      <c r="EI1856" s="2" t="s">
        <v>3</v>
      </c>
      <c r="EJ1856" s="2">
        <v>1</v>
      </c>
      <c r="EK1856" s="2">
        <v>11001</v>
      </c>
      <c r="EL1856" s="2" t="s">
        <v>22</v>
      </c>
      <c r="EM1856" s="2" t="s">
        <v>23</v>
      </c>
      <c r="EN1856" s="2"/>
      <c r="EO1856" s="2" t="s">
        <v>3</v>
      </c>
      <c r="EP1856" s="2"/>
      <c r="EQ1856" s="2">
        <v>1441792</v>
      </c>
      <c r="ER1856" s="2">
        <v>1394.91</v>
      </c>
      <c r="ES1856" s="2">
        <v>1034.18</v>
      </c>
      <c r="ET1856" s="2">
        <v>44.25</v>
      </c>
      <c r="EU1856" s="2">
        <v>17.28</v>
      </c>
      <c r="EV1856" s="2">
        <v>316.48</v>
      </c>
      <c r="EW1856" s="2">
        <v>39.51</v>
      </c>
      <c r="EX1856" s="2">
        <v>1.27</v>
      </c>
      <c r="EY1856" s="2">
        <v>1</v>
      </c>
      <c r="EZ1856" s="2"/>
      <c r="FA1856" s="2"/>
      <c r="FB1856" s="2"/>
      <c r="FC1856" s="2"/>
      <c r="FD1856" s="2"/>
      <c r="FE1856" s="2"/>
      <c r="FF1856" s="2"/>
      <c r="FG1856" s="2"/>
      <c r="FH1856" s="2"/>
      <c r="FI1856" s="2"/>
      <c r="FJ1856" s="2"/>
      <c r="FK1856" s="2"/>
      <c r="FL1856" s="2"/>
      <c r="FM1856" s="2"/>
      <c r="FN1856" s="2"/>
      <c r="FO1856" s="2"/>
      <c r="FP1856" s="2"/>
      <c r="FQ1856" s="2">
        <v>0</v>
      </c>
      <c r="FR1856" s="2">
        <f t="shared" si="1546"/>
        <v>0</v>
      </c>
      <c r="FS1856" s="2">
        <v>0</v>
      </c>
      <c r="FT1856" s="2"/>
      <c r="FU1856" s="2"/>
      <c r="FV1856" s="2"/>
      <c r="FW1856" s="2"/>
      <c r="FX1856" s="2">
        <v>123</v>
      </c>
      <c r="FY1856" s="2">
        <v>75</v>
      </c>
      <c r="FZ1856" s="2"/>
      <c r="GA1856" s="2" t="s">
        <v>3</v>
      </c>
      <c r="GB1856" s="2"/>
      <c r="GC1856" s="2"/>
      <c r="GD1856" s="2">
        <v>1</v>
      </c>
      <c r="GE1856" s="2"/>
      <c r="GF1856" s="2">
        <v>1118884370</v>
      </c>
      <c r="GG1856" s="2">
        <v>2</v>
      </c>
      <c r="GH1856" s="2">
        <v>1</v>
      </c>
      <c r="GI1856" s="2">
        <v>-2</v>
      </c>
      <c r="GJ1856" s="2">
        <v>0</v>
      </c>
      <c r="GK1856" s="2">
        <v>0</v>
      </c>
      <c r="GL1856" s="2">
        <f t="shared" si="1547"/>
        <v>0</v>
      </c>
      <c r="GM1856" s="2">
        <f t="shared" si="1548"/>
        <v>0</v>
      </c>
      <c r="GN1856" s="2">
        <f t="shared" si="1549"/>
        <v>0</v>
      </c>
      <c r="GO1856" s="2">
        <f t="shared" si="1550"/>
        <v>0</v>
      </c>
      <c r="GP1856" s="2">
        <f t="shared" si="1551"/>
        <v>0</v>
      </c>
      <c r="GQ1856" s="2"/>
      <c r="GR1856" s="2">
        <v>0</v>
      </c>
      <c r="GS1856" s="2">
        <v>3</v>
      </c>
      <c r="GT1856" s="2">
        <v>0</v>
      </c>
      <c r="GU1856" s="2" t="s">
        <v>3</v>
      </c>
      <c r="GV1856" s="2">
        <f t="shared" si="1521"/>
        <v>0</v>
      </c>
      <c r="GW1856" s="2">
        <v>1</v>
      </c>
      <c r="GX1856" s="2">
        <f t="shared" si="1552"/>
        <v>0</v>
      </c>
      <c r="GY1856" s="2"/>
      <c r="GZ1856" s="2"/>
      <c r="HA1856" s="2">
        <v>0</v>
      </c>
      <c r="HB1856" s="2">
        <v>0</v>
      </c>
      <c r="HC1856" s="2">
        <f t="shared" si="1553"/>
        <v>0</v>
      </c>
      <c r="HD1856" s="2"/>
      <c r="HE1856" s="2" t="s">
        <v>3</v>
      </c>
      <c r="HF1856" s="2" t="s">
        <v>3</v>
      </c>
      <c r="HG1856" s="2"/>
      <c r="HH1856" s="2"/>
      <c r="HI1856" s="2"/>
      <c r="HJ1856" s="2"/>
      <c r="HK1856" s="2"/>
      <c r="HL1856" s="2"/>
      <c r="HM1856" s="2" t="s">
        <v>3</v>
      </c>
      <c r="HN1856" s="2" t="s">
        <v>24</v>
      </c>
      <c r="HO1856" s="2" t="s">
        <v>25</v>
      </c>
      <c r="HP1856" s="2" t="s">
        <v>22</v>
      </c>
      <c r="HQ1856" s="2" t="s">
        <v>22</v>
      </c>
      <c r="HR1856" s="2"/>
      <c r="HS1856" s="2"/>
      <c r="HT1856" s="2"/>
      <c r="HU1856" s="2"/>
      <c r="HV1856" s="2"/>
      <c r="HW1856" s="2"/>
      <c r="HX1856" s="2"/>
      <c r="HY1856" s="2"/>
      <c r="HZ1856" s="2"/>
      <c r="IA1856" s="2"/>
      <c r="IB1856" s="2"/>
      <c r="IC1856" s="2"/>
      <c r="ID1856" s="2"/>
      <c r="IE1856" s="2"/>
      <c r="IF1856" s="2"/>
      <c r="IG1856" s="2"/>
      <c r="IH1856" s="2"/>
      <c r="II1856" s="2"/>
      <c r="IJ1856" s="2"/>
      <c r="IK1856" s="2">
        <v>0</v>
      </c>
      <c r="IL1856" s="2"/>
      <c r="IM1856" s="2"/>
      <c r="IN1856" s="2"/>
      <c r="IO1856" s="2"/>
      <c r="IP1856" s="2"/>
      <c r="IQ1856" s="2"/>
      <c r="IR1856" s="2"/>
      <c r="IS1856" s="2"/>
      <c r="IT1856" s="2"/>
      <c r="IU1856" s="2"/>
    </row>
    <row r="1857" spans="1:255" x14ac:dyDescent="0.2">
      <c r="A1857">
        <v>17</v>
      </c>
      <c r="B1857">
        <v>1</v>
      </c>
      <c r="C1857">
        <f>ROW(SmtRes!A1614)</f>
        <v>1614</v>
      </c>
      <c r="D1857">
        <f>ROW(EtalonRes!A1660)</f>
        <v>1660</v>
      </c>
      <c r="E1857" t="s">
        <v>809</v>
      </c>
      <c r="F1857" t="s">
        <v>184</v>
      </c>
      <c r="G1857" t="s">
        <v>810</v>
      </c>
      <c r="H1857" t="s">
        <v>186</v>
      </c>
      <c r="I1857">
        <v>0</v>
      </c>
      <c r="J1857">
        <v>0</v>
      </c>
      <c r="K1857">
        <v>0</v>
      </c>
      <c r="L1857">
        <v>3.1E-2</v>
      </c>
      <c r="M1857">
        <v>0</v>
      </c>
      <c r="N1857">
        <f t="shared" si="1522"/>
        <v>3.1E-2</v>
      </c>
      <c r="O1857">
        <f t="shared" si="1523"/>
        <v>0</v>
      </c>
      <c r="P1857">
        <f t="shared" si="1524"/>
        <v>0</v>
      </c>
      <c r="Q1857">
        <f t="shared" si="1525"/>
        <v>0</v>
      </c>
      <c r="R1857">
        <f t="shared" si="1526"/>
        <v>0</v>
      </c>
      <c r="S1857">
        <f t="shared" si="1527"/>
        <v>0</v>
      </c>
      <c r="T1857">
        <f t="shared" si="1528"/>
        <v>0</v>
      </c>
      <c r="U1857">
        <f t="shared" si="1529"/>
        <v>0</v>
      </c>
      <c r="V1857">
        <f t="shared" si="1530"/>
        <v>0</v>
      </c>
      <c r="W1857">
        <f t="shared" si="1531"/>
        <v>0</v>
      </c>
      <c r="X1857">
        <f t="shared" si="1532"/>
        <v>0</v>
      </c>
      <c r="Y1857">
        <f t="shared" si="1533"/>
        <v>0</v>
      </c>
      <c r="AA1857">
        <v>69726884</v>
      </c>
      <c r="AB1857">
        <f t="shared" si="1534"/>
        <v>360.73</v>
      </c>
      <c r="AC1857">
        <f>ROUND((ES1857+(SUM(SmtRes!BC1609:'SmtRes'!BC1614)+SUM(EtalonRes!AL1655:'EtalonRes'!AL1660))),2)</f>
        <v>0</v>
      </c>
      <c r="AD1857">
        <f t="shared" si="1516"/>
        <v>44.25</v>
      </c>
      <c r="AE1857">
        <f t="shared" si="1517"/>
        <v>17.28</v>
      </c>
      <c r="AF1857">
        <f t="shared" si="1518"/>
        <v>316.48</v>
      </c>
      <c r="AG1857">
        <f t="shared" si="1535"/>
        <v>0</v>
      </c>
      <c r="AH1857">
        <f t="shared" si="1519"/>
        <v>39.51</v>
      </c>
      <c r="AI1857">
        <f t="shared" si="1520"/>
        <v>1.27</v>
      </c>
      <c r="AJ1857">
        <f t="shared" si="1536"/>
        <v>0</v>
      </c>
      <c r="AK1857">
        <v>1394.91</v>
      </c>
      <c r="AL1857">
        <v>1034.18</v>
      </c>
      <c r="AM1857">
        <v>44.25</v>
      </c>
      <c r="AN1857">
        <v>17.28</v>
      </c>
      <c r="AO1857">
        <v>316.48</v>
      </c>
      <c r="AP1857">
        <v>0</v>
      </c>
      <c r="AQ1857">
        <v>39.51</v>
      </c>
      <c r="AR1857">
        <v>1.27</v>
      </c>
      <c r="AS1857">
        <v>0</v>
      </c>
      <c r="AT1857">
        <v>117</v>
      </c>
      <c r="AU1857">
        <v>64</v>
      </c>
      <c r="AV1857">
        <v>1</v>
      </c>
      <c r="AW1857">
        <v>1</v>
      </c>
      <c r="AZ1857">
        <v>1</v>
      </c>
      <c r="BA1857">
        <v>25.36</v>
      </c>
      <c r="BB1857">
        <v>7.84</v>
      </c>
      <c r="BC1857">
        <v>7.56</v>
      </c>
      <c r="BD1857" t="s">
        <v>3</v>
      </c>
      <c r="BE1857" t="s">
        <v>3</v>
      </c>
      <c r="BF1857" t="s">
        <v>3</v>
      </c>
      <c r="BG1857" t="s">
        <v>3</v>
      </c>
      <c r="BH1857">
        <v>0</v>
      </c>
      <c r="BI1857">
        <v>1</v>
      </c>
      <c r="BJ1857" t="s">
        <v>187</v>
      </c>
      <c r="BM1857">
        <v>11001</v>
      </c>
      <c r="BN1857">
        <v>0</v>
      </c>
      <c r="BO1857" t="s">
        <v>184</v>
      </c>
      <c r="BP1857">
        <v>1</v>
      </c>
      <c r="BQ1857">
        <v>2</v>
      </c>
      <c r="BR1857">
        <v>0</v>
      </c>
      <c r="BS1857">
        <v>19.8</v>
      </c>
      <c r="BT1857">
        <v>1</v>
      </c>
      <c r="BU1857">
        <v>1</v>
      </c>
      <c r="BV1857">
        <v>1</v>
      </c>
      <c r="BW1857">
        <v>1</v>
      </c>
      <c r="BX1857">
        <v>1</v>
      </c>
      <c r="BY1857" t="s">
        <v>3</v>
      </c>
      <c r="BZ1857">
        <v>117</v>
      </c>
      <c r="CA1857">
        <v>64</v>
      </c>
      <c r="CB1857" t="s">
        <v>3</v>
      </c>
      <c r="CE1857">
        <v>0</v>
      </c>
      <c r="CF1857">
        <v>0</v>
      </c>
      <c r="CG1857">
        <v>0</v>
      </c>
      <c r="CH1857">
        <v>145</v>
      </c>
      <c r="CI1857">
        <v>0</v>
      </c>
      <c r="CJ1857">
        <v>0</v>
      </c>
      <c r="CK1857">
        <v>0</v>
      </c>
      <c r="CL1857">
        <v>0</v>
      </c>
      <c r="CM1857">
        <v>0</v>
      </c>
      <c r="CN1857" t="s">
        <v>3</v>
      </c>
      <c r="CO1857">
        <v>0</v>
      </c>
      <c r="CP1857">
        <f t="shared" si="1537"/>
        <v>0</v>
      </c>
      <c r="CQ1857">
        <f t="shared" si="1538"/>
        <v>0</v>
      </c>
      <c r="CR1857">
        <f t="shared" si="1539"/>
        <v>346.92</v>
      </c>
      <c r="CS1857">
        <f t="shared" si="1540"/>
        <v>342.14400000000006</v>
      </c>
      <c r="CT1857">
        <f t="shared" si="1541"/>
        <v>8025.9328000000005</v>
      </c>
      <c r="CU1857">
        <f t="shared" si="1542"/>
        <v>0</v>
      </c>
      <c r="CV1857">
        <f t="shared" si="1543"/>
        <v>39.51</v>
      </c>
      <c r="CW1857">
        <f t="shared" si="1544"/>
        <v>1.27</v>
      </c>
      <c r="CX1857">
        <f t="shared" si="1545"/>
        <v>0</v>
      </c>
      <c r="CY1857">
        <f>(S1857+R1857)*(BZ1857/100)</f>
        <v>0</v>
      </c>
      <c r="CZ1857">
        <f>(S1857+R1857)*(CA1857/100)</f>
        <v>0</v>
      </c>
      <c r="DC1857" t="s">
        <v>3</v>
      </c>
      <c r="DD1857" t="s">
        <v>3</v>
      </c>
      <c r="DE1857" t="s">
        <v>3</v>
      </c>
      <c r="DF1857" t="s">
        <v>3</v>
      </c>
      <c r="DG1857" t="s">
        <v>3</v>
      </c>
      <c r="DH1857" t="s">
        <v>3</v>
      </c>
      <c r="DI1857" t="s">
        <v>3</v>
      </c>
      <c r="DJ1857" t="s">
        <v>3</v>
      </c>
      <c r="DK1857" t="s">
        <v>3</v>
      </c>
      <c r="DL1857" t="s">
        <v>3</v>
      </c>
      <c r="DM1857" t="s">
        <v>3</v>
      </c>
      <c r="DN1857">
        <v>123</v>
      </c>
      <c r="DO1857">
        <v>75</v>
      </c>
      <c r="DP1857">
        <v>1</v>
      </c>
      <c r="DQ1857">
        <v>1</v>
      </c>
      <c r="DU1857">
        <v>1013</v>
      </c>
      <c r="DV1857" t="s">
        <v>186</v>
      </c>
      <c r="DW1857" t="s">
        <v>186</v>
      </c>
      <c r="DX1857">
        <v>1</v>
      </c>
      <c r="DZ1857" t="s">
        <v>3</v>
      </c>
      <c r="EA1857" t="s">
        <v>3</v>
      </c>
      <c r="EB1857" t="s">
        <v>3</v>
      </c>
      <c r="EC1857" t="s">
        <v>3</v>
      </c>
      <c r="EE1857">
        <v>54328965</v>
      </c>
      <c r="EF1857">
        <v>2</v>
      </c>
      <c r="EG1857" t="s">
        <v>21</v>
      </c>
      <c r="EH1857">
        <v>0</v>
      </c>
      <c r="EI1857" t="s">
        <v>3</v>
      </c>
      <c r="EJ1857">
        <v>1</v>
      </c>
      <c r="EK1857">
        <v>11001</v>
      </c>
      <c r="EL1857" t="s">
        <v>22</v>
      </c>
      <c r="EM1857" t="s">
        <v>23</v>
      </c>
      <c r="EO1857" t="s">
        <v>3</v>
      </c>
      <c r="EQ1857">
        <v>1441792</v>
      </c>
      <c r="ER1857">
        <v>1394.91</v>
      </c>
      <c r="ES1857">
        <v>1034.18</v>
      </c>
      <c r="ET1857">
        <v>44.25</v>
      </c>
      <c r="EU1857">
        <v>17.28</v>
      </c>
      <c r="EV1857">
        <v>316.48</v>
      </c>
      <c r="EW1857">
        <v>39.51</v>
      </c>
      <c r="EX1857">
        <v>1.27</v>
      </c>
      <c r="EY1857">
        <v>1</v>
      </c>
      <c r="FQ1857">
        <v>0</v>
      </c>
      <c r="FR1857">
        <f t="shared" si="1546"/>
        <v>0</v>
      </c>
      <c r="FS1857">
        <v>0</v>
      </c>
      <c r="FX1857">
        <v>123</v>
      </c>
      <c r="FY1857">
        <v>75</v>
      </c>
      <c r="GA1857" t="s">
        <v>3</v>
      </c>
      <c r="GD1857">
        <v>1</v>
      </c>
      <c r="GF1857">
        <v>1118884370</v>
      </c>
      <c r="GG1857">
        <v>2</v>
      </c>
      <c r="GH1857">
        <v>1</v>
      </c>
      <c r="GI1857">
        <v>2</v>
      </c>
      <c r="GJ1857">
        <v>0</v>
      </c>
      <c r="GK1857">
        <v>0</v>
      </c>
      <c r="GL1857">
        <f t="shared" si="1547"/>
        <v>0</v>
      </c>
      <c r="GM1857">
        <f t="shared" si="1548"/>
        <v>0</v>
      </c>
      <c r="GN1857">
        <f t="shared" si="1549"/>
        <v>0</v>
      </c>
      <c r="GO1857">
        <f t="shared" si="1550"/>
        <v>0</v>
      </c>
      <c r="GP1857">
        <f t="shared" si="1551"/>
        <v>0</v>
      </c>
      <c r="GR1857">
        <v>0</v>
      </c>
      <c r="GS1857">
        <v>0</v>
      </c>
      <c r="GT1857">
        <v>0</v>
      </c>
      <c r="GU1857" t="s">
        <v>3</v>
      </c>
      <c r="GV1857">
        <f t="shared" si="1521"/>
        <v>0</v>
      </c>
      <c r="GW1857">
        <v>1015.2</v>
      </c>
      <c r="GX1857">
        <f t="shared" si="1552"/>
        <v>0</v>
      </c>
      <c r="HA1857">
        <v>0</v>
      </c>
      <c r="HB1857">
        <v>0</v>
      </c>
      <c r="HC1857">
        <f t="shared" si="1553"/>
        <v>0</v>
      </c>
      <c r="HE1857" t="s">
        <v>3</v>
      </c>
      <c r="HF1857" t="s">
        <v>3</v>
      </c>
      <c r="HM1857" t="s">
        <v>3</v>
      </c>
      <c r="HN1857" t="s">
        <v>24</v>
      </c>
      <c r="HO1857" t="s">
        <v>25</v>
      </c>
      <c r="HP1857" t="s">
        <v>22</v>
      </c>
      <c r="HQ1857" t="s">
        <v>22</v>
      </c>
      <c r="IK1857">
        <v>0</v>
      </c>
    </row>
    <row r="1858" spans="1:255" x14ac:dyDescent="0.2">
      <c r="A1858" s="2">
        <v>18</v>
      </c>
      <c r="B1858" s="2">
        <v>1</v>
      </c>
      <c r="C1858" s="2">
        <v>1608</v>
      </c>
      <c r="D1858" s="2"/>
      <c r="E1858" s="2" t="s">
        <v>811</v>
      </c>
      <c r="F1858" s="2" t="s">
        <v>502</v>
      </c>
      <c r="G1858" s="2" t="s">
        <v>503</v>
      </c>
      <c r="H1858" s="2" t="s">
        <v>40</v>
      </c>
      <c r="I1858" s="2">
        <f>I1856*J1858</f>
        <v>0</v>
      </c>
      <c r="J1858" s="2">
        <v>2.04</v>
      </c>
      <c r="K1858" s="2">
        <v>2.04</v>
      </c>
      <c r="L1858" s="2">
        <v>6.3240000000000005E-2</v>
      </c>
      <c r="M1858" s="2">
        <v>0</v>
      </c>
      <c r="N1858" s="2">
        <f t="shared" si="1522"/>
        <v>6.3200000000000006E-2</v>
      </c>
      <c r="O1858" s="2">
        <f t="shared" si="1523"/>
        <v>0</v>
      </c>
      <c r="P1858" s="2">
        <f t="shared" si="1524"/>
        <v>0</v>
      </c>
      <c r="Q1858" s="2">
        <f t="shared" si="1525"/>
        <v>0</v>
      </c>
      <c r="R1858" s="2">
        <f t="shared" si="1526"/>
        <v>0</v>
      </c>
      <c r="S1858" s="2">
        <f t="shared" si="1527"/>
        <v>0</v>
      </c>
      <c r="T1858" s="2">
        <f t="shared" si="1528"/>
        <v>0</v>
      </c>
      <c r="U1858" s="2">
        <f t="shared" si="1529"/>
        <v>0</v>
      </c>
      <c r="V1858" s="2">
        <f t="shared" si="1530"/>
        <v>0</v>
      </c>
      <c r="W1858" s="2">
        <f t="shared" si="1531"/>
        <v>0</v>
      </c>
      <c r="X1858" s="2">
        <f t="shared" si="1532"/>
        <v>0</v>
      </c>
      <c r="Y1858" s="2">
        <f t="shared" si="1533"/>
        <v>0</v>
      </c>
      <c r="Z1858" s="2"/>
      <c r="AA1858" s="2">
        <v>69726971</v>
      </c>
      <c r="AB1858" s="2">
        <f t="shared" si="1534"/>
        <v>531.91</v>
      </c>
      <c r="AC1858" s="2">
        <f>ROUND((ES1858),2)</f>
        <v>531.91</v>
      </c>
      <c r="AD1858" s="2">
        <f t="shared" si="1516"/>
        <v>0</v>
      </c>
      <c r="AE1858" s="2">
        <f t="shared" si="1517"/>
        <v>0</v>
      </c>
      <c r="AF1858" s="2">
        <f t="shared" si="1518"/>
        <v>0</v>
      </c>
      <c r="AG1858" s="2">
        <f t="shared" si="1535"/>
        <v>0</v>
      </c>
      <c r="AH1858" s="2">
        <f t="shared" si="1519"/>
        <v>0</v>
      </c>
      <c r="AI1858" s="2">
        <f t="shared" si="1520"/>
        <v>0</v>
      </c>
      <c r="AJ1858" s="2">
        <f t="shared" si="1536"/>
        <v>0</v>
      </c>
      <c r="AK1858" s="2">
        <v>531.91</v>
      </c>
      <c r="AL1858" s="2">
        <v>531.91</v>
      </c>
      <c r="AM1858" s="2">
        <v>0</v>
      </c>
      <c r="AN1858" s="2">
        <v>0</v>
      </c>
      <c r="AO1858" s="2">
        <v>0</v>
      </c>
      <c r="AP1858" s="2">
        <v>0</v>
      </c>
      <c r="AQ1858" s="2">
        <v>0</v>
      </c>
      <c r="AR1858" s="2">
        <v>0</v>
      </c>
      <c r="AS1858" s="2">
        <v>0</v>
      </c>
      <c r="AT1858" s="2">
        <v>0</v>
      </c>
      <c r="AU1858" s="2">
        <v>0</v>
      </c>
      <c r="AV1858" s="2">
        <v>1</v>
      </c>
      <c r="AW1858" s="2">
        <v>1</v>
      </c>
      <c r="AX1858" s="2"/>
      <c r="AY1858" s="2"/>
      <c r="AZ1858" s="2">
        <v>1</v>
      </c>
      <c r="BA1858" s="2">
        <v>1</v>
      </c>
      <c r="BB1858" s="2">
        <v>1</v>
      </c>
      <c r="BC1858" s="2">
        <v>1</v>
      </c>
      <c r="BD1858" s="2" t="s">
        <v>3</v>
      </c>
      <c r="BE1858" s="2" t="s">
        <v>3</v>
      </c>
      <c r="BF1858" s="2" t="s">
        <v>3</v>
      </c>
      <c r="BG1858" s="2" t="s">
        <v>3</v>
      </c>
      <c r="BH1858" s="2">
        <v>3</v>
      </c>
      <c r="BI1858" s="2">
        <v>1</v>
      </c>
      <c r="BJ1858" s="2" t="s">
        <v>504</v>
      </c>
      <c r="BK1858" s="2"/>
      <c r="BL1858" s="2"/>
      <c r="BM1858" s="2">
        <v>500003</v>
      </c>
      <c r="BN1858" s="2">
        <v>0</v>
      </c>
      <c r="BO1858" s="2" t="s">
        <v>3</v>
      </c>
      <c r="BP1858" s="2">
        <v>0</v>
      </c>
      <c r="BQ1858" s="2">
        <v>13</v>
      </c>
      <c r="BR1858" s="2">
        <v>0</v>
      </c>
      <c r="BS1858" s="2">
        <v>1</v>
      </c>
      <c r="BT1858" s="2">
        <v>1</v>
      </c>
      <c r="BU1858" s="2">
        <v>1</v>
      </c>
      <c r="BV1858" s="2">
        <v>1</v>
      </c>
      <c r="BW1858" s="2">
        <v>1</v>
      </c>
      <c r="BX1858" s="2">
        <v>1</v>
      </c>
      <c r="BY1858" s="2" t="s">
        <v>3</v>
      </c>
      <c r="BZ1858" s="2">
        <v>0</v>
      </c>
      <c r="CA1858" s="2">
        <v>0</v>
      </c>
      <c r="CB1858" s="2" t="s">
        <v>3</v>
      </c>
      <c r="CC1858" s="2"/>
      <c r="CD1858" s="2"/>
      <c r="CE1858" s="2">
        <v>0</v>
      </c>
      <c r="CF1858" s="2">
        <v>0</v>
      </c>
      <c r="CG1858" s="2">
        <v>0</v>
      </c>
      <c r="CH1858" s="2">
        <v>145</v>
      </c>
      <c r="CI1858" s="2">
        <v>1</v>
      </c>
      <c r="CJ1858" s="2">
        <v>0</v>
      </c>
      <c r="CK1858" s="2">
        <v>0</v>
      </c>
      <c r="CL1858" s="2">
        <v>0</v>
      </c>
      <c r="CM1858" s="2">
        <v>0</v>
      </c>
      <c r="CN1858" s="2" t="s">
        <v>3</v>
      </c>
      <c r="CO1858" s="2">
        <v>0</v>
      </c>
      <c r="CP1858" s="2">
        <f t="shared" si="1537"/>
        <v>0</v>
      </c>
      <c r="CQ1858" s="2">
        <f t="shared" si="1538"/>
        <v>531.91</v>
      </c>
      <c r="CR1858" s="2">
        <f t="shared" si="1539"/>
        <v>0</v>
      </c>
      <c r="CS1858" s="2">
        <f t="shared" si="1540"/>
        <v>0</v>
      </c>
      <c r="CT1858" s="2">
        <f t="shared" si="1541"/>
        <v>0</v>
      </c>
      <c r="CU1858" s="2">
        <f t="shared" si="1542"/>
        <v>0</v>
      </c>
      <c r="CV1858" s="2">
        <f t="shared" si="1543"/>
        <v>0</v>
      </c>
      <c r="CW1858" s="2">
        <f t="shared" si="1544"/>
        <v>0</v>
      </c>
      <c r="CX1858" s="2">
        <f t="shared" si="1545"/>
        <v>0</v>
      </c>
      <c r="CY1858" s="2">
        <f>(((S1858+R1858)*AT1858)/100)</f>
        <v>0</v>
      </c>
      <c r="CZ1858" s="2">
        <f>(((S1858+R1858)*AU1858)/100)</f>
        <v>0</v>
      </c>
      <c r="DA1858" s="2"/>
      <c r="DB1858" s="2"/>
      <c r="DC1858" s="2" t="s">
        <v>3</v>
      </c>
      <c r="DD1858" s="2" t="s">
        <v>3</v>
      </c>
      <c r="DE1858" s="2" t="s">
        <v>3</v>
      </c>
      <c r="DF1858" s="2" t="s">
        <v>3</v>
      </c>
      <c r="DG1858" s="2" t="s">
        <v>3</v>
      </c>
      <c r="DH1858" s="2" t="s">
        <v>3</v>
      </c>
      <c r="DI1858" s="2" t="s">
        <v>3</v>
      </c>
      <c r="DJ1858" s="2" t="s">
        <v>3</v>
      </c>
      <c r="DK1858" s="2" t="s">
        <v>3</v>
      </c>
      <c r="DL1858" s="2" t="s">
        <v>3</v>
      </c>
      <c r="DM1858" s="2" t="s">
        <v>3</v>
      </c>
      <c r="DN1858" s="2">
        <v>0</v>
      </c>
      <c r="DO1858" s="2">
        <v>0</v>
      </c>
      <c r="DP1858" s="2">
        <v>1</v>
      </c>
      <c r="DQ1858" s="2">
        <v>1</v>
      </c>
      <c r="DR1858" s="2"/>
      <c r="DS1858" s="2"/>
      <c r="DT1858" s="2"/>
      <c r="DU1858" s="2">
        <v>1007</v>
      </c>
      <c r="DV1858" s="2" t="s">
        <v>40</v>
      </c>
      <c r="DW1858" s="2" t="s">
        <v>40</v>
      </c>
      <c r="DX1858" s="2">
        <v>1</v>
      </c>
      <c r="DY1858" s="2"/>
      <c r="DZ1858" s="2" t="s">
        <v>3</v>
      </c>
      <c r="EA1858" s="2" t="s">
        <v>3</v>
      </c>
      <c r="EB1858" s="2" t="s">
        <v>3</v>
      </c>
      <c r="EC1858" s="2" t="s">
        <v>3</v>
      </c>
      <c r="ED1858" s="2"/>
      <c r="EE1858" s="2">
        <v>54329104</v>
      </c>
      <c r="EF1858" s="2">
        <v>13</v>
      </c>
      <c r="EG1858" s="2" t="s">
        <v>42</v>
      </c>
      <c r="EH1858" s="2">
        <v>0</v>
      </c>
      <c r="EI1858" s="2" t="s">
        <v>3</v>
      </c>
      <c r="EJ1858" s="2">
        <v>1</v>
      </c>
      <c r="EK1858" s="2">
        <v>500003</v>
      </c>
      <c r="EL1858" s="2" t="s">
        <v>43</v>
      </c>
      <c r="EM1858" s="2" t="s">
        <v>44</v>
      </c>
      <c r="EN1858" s="2"/>
      <c r="EO1858" s="2" t="s">
        <v>3</v>
      </c>
      <c r="EP1858" s="2"/>
      <c r="EQ1858" s="2">
        <v>0</v>
      </c>
      <c r="ER1858" s="2">
        <v>531.91</v>
      </c>
      <c r="ES1858" s="2">
        <v>531.91</v>
      </c>
      <c r="ET1858" s="2">
        <v>0</v>
      </c>
      <c r="EU1858" s="2">
        <v>0</v>
      </c>
      <c r="EV1858" s="2">
        <v>0</v>
      </c>
      <c r="EW1858" s="2">
        <v>0</v>
      </c>
      <c r="EX1858" s="2">
        <v>0</v>
      </c>
      <c r="EY1858" s="2"/>
      <c r="EZ1858" s="2"/>
      <c r="FA1858" s="2"/>
      <c r="FB1858" s="2"/>
      <c r="FC1858" s="2"/>
      <c r="FD1858" s="2"/>
      <c r="FE1858" s="2"/>
      <c r="FF1858" s="2"/>
      <c r="FG1858" s="2"/>
      <c r="FH1858" s="2"/>
      <c r="FI1858" s="2"/>
      <c r="FJ1858" s="2"/>
      <c r="FK1858" s="2"/>
      <c r="FL1858" s="2"/>
      <c r="FM1858" s="2"/>
      <c r="FN1858" s="2"/>
      <c r="FO1858" s="2"/>
      <c r="FP1858" s="2"/>
      <c r="FQ1858" s="2">
        <v>0</v>
      </c>
      <c r="FR1858" s="2">
        <f t="shared" si="1546"/>
        <v>0</v>
      </c>
      <c r="FS1858" s="2">
        <v>0</v>
      </c>
      <c r="FT1858" s="2"/>
      <c r="FU1858" s="2"/>
      <c r="FV1858" s="2"/>
      <c r="FW1858" s="2"/>
      <c r="FX1858" s="2">
        <v>0</v>
      </c>
      <c r="FY1858" s="2">
        <v>0</v>
      </c>
      <c r="FZ1858" s="2"/>
      <c r="GA1858" s="2" t="s">
        <v>3</v>
      </c>
      <c r="GB1858" s="2"/>
      <c r="GC1858" s="2"/>
      <c r="GD1858" s="2">
        <v>1</v>
      </c>
      <c r="GE1858" s="2"/>
      <c r="GF1858" s="2">
        <v>-1690895291</v>
      </c>
      <c r="GG1858" s="2">
        <v>2</v>
      </c>
      <c r="GH1858" s="2">
        <v>1</v>
      </c>
      <c r="GI1858" s="2">
        <v>-2</v>
      </c>
      <c r="GJ1858" s="2">
        <v>0</v>
      </c>
      <c r="GK1858" s="2">
        <v>0</v>
      </c>
      <c r="GL1858" s="2">
        <f t="shared" si="1547"/>
        <v>0</v>
      </c>
      <c r="GM1858" s="2">
        <f t="shared" si="1548"/>
        <v>0</v>
      </c>
      <c r="GN1858" s="2">
        <f t="shared" si="1549"/>
        <v>0</v>
      </c>
      <c r="GO1858" s="2">
        <f t="shared" si="1550"/>
        <v>0</v>
      </c>
      <c r="GP1858" s="2">
        <f t="shared" si="1551"/>
        <v>0</v>
      </c>
      <c r="GQ1858" s="2"/>
      <c r="GR1858" s="2">
        <v>0</v>
      </c>
      <c r="GS1858" s="2">
        <v>3</v>
      </c>
      <c r="GT1858" s="2">
        <v>0</v>
      </c>
      <c r="GU1858" s="2" t="s">
        <v>3</v>
      </c>
      <c r="GV1858" s="2">
        <f t="shared" si="1521"/>
        <v>0</v>
      </c>
      <c r="GW1858" s="2">
        <v>1</v>
      </c>
      <c r="GX1858" s="2">
        <f t="shared" si="1552"/>
        <v>0</v>
      </c>
      <c r="GY1858" s="2"/>
      <c r="GZ1858" s="2"/>
      <c r="HA1858" s="2">
        <v>0</v>
      </c>
      <c r="HB1858" s="2">
        <v>0</v>
      </c>
      <c r="HC1858" s="2">
        <f t="shared" si="1553"/>
        <v>0</v>
      </c>
      <c r="HD1858" s="2"/>
      <c r="HE1858" s="2" t="s">
        <v>3</v>
      </c>
      <c r="HF1858" s="2" t="s">
        <v>3</v>
      </c>
      <c r="HG1858" s="2"/>
      <c r="HH1858" s="2"/>
      <c r="HI1858" s="2"/>
      <c r="HJ1858" s="2"/>
      <c r="HK1858" s="2"/>
      <c r="HL1858" s="2"/>
      <c r="HM1858" s="2" t="s">
        <v>3</v>
      </c>
      <c r="HN1858" s="2" t="s">
        <v>3</v>
      </c>
      <c r="HO1858" s="2" t="s">
        <v>3</v>
      </c>
      <c r="HP1858" s="2" t="s">
        <v>3</v>
      </c>
      <c r="HQ1858" s="2" t="s">
        <v>3</v>
      </c>
      <c r="HR1858" s="2"/>
      <c r="HS1858" s="2"/>
      <c r="HT1858" s="2"/>
      <c r="HU1858" s="2"/>
      <c r="HV1858" s="2"/>
      <c r="HW1858" s="2"/>
      <c r="HX1858" s="2"/>
      <c r="HY1858" s="2"/>
      <c r="HZ1858" s="2"/>
      <c r="IA1858" s="2"/>
      <c r="IB1858" s="2"/>
      <c r="IC1858" s="2"/>
      <c r="ID1858" s="2"/>
      <c r="IE1858" s="2"/>
      <c r="IF1858" s="2"/>
      <c r="IG1858" s="2"/>
      <c r="IH1858" s="2"/>
      <c r="II1858" s="2"/>
      <c r="IJ1858" s="2"/>
      <c r="IK1858" s="2">
        <v>0</v>
      </c>
      <c r="IL1858" s="2"/>
      <c r="IM1858" s="2"/>
      <c r="IN1858" s="2"/>
      <c r="IO1858" s="2"/>
      <c r="IP1858" s="2"/>
      <c r="IQ1858" s="2"/>
      <c r="IR1858" s="2"/>
      <c r="IS1858" s="2"/>
      <c r="IT1858" s="2"/>
      <c r="IU1858" s="2"/>
    </row>
    <row r="1859" spans="1:255" x14ac:dyDescent="0.2">
      <c r="A1859">
        <v>18</v>
      </c>
      <c r="B1859">
        <v>1</v>
      </c>
      <c r="C1859">
        <v>1614</v>
      </c>
      <c r="E1859" t="s">
        <v>811</v>
      </c>
      <c r="F1859" t="s">
        <v>502</v>
      </c>
      <c r="G1859" t="s">
        <v>503</v>
      </c>
      <c r="H1859" t="s">
        <v>40</v>
      </c>
      <c r="I1859">
        <f>I1857*J1859</f>
        <v>0</v>
      </c>
      <c r="J1859">
        <v>2.04</v>
      </c>
      <c r="K1859">
        <v>2.04</v>
      </c>
      <c r="L1859">
        <v>6.3240000000000005E-2</v>
      </c>
      <c r="M1859">
        <v>0</v>
      </c>
      <c r="N1859">
        <f t="shared" si="1522"/>
        <v>6.3200000000000006E-2</v>
      </c>
      <c r="O1859">
        <f t="shared" si="1523"/>
        <v>0</v>
      </c>
      <c r="P1859">
        <f t="shared" si="1524"/>
        <v>0</v>
      </c>
      <c r="Q1859">
        <f t="shared" si="1525"/>
        <v>0</v>
      </c>
      <c r="R1859">
        <f t="shared" si="1526"/>
        <v>0</v>
      </c>
      <c r="S1859">
        <f t="shared" si="1527"/>
        <v>0</v>
      </c>
      <c r="T1859">
        <f t="shared" si="1528"/>
        <v>0</v>
      </c>
      <c r="U1859">
        <f t="shared" si="1529"/>
        <v>0</v>
      </c>
      <c r="V1859">
        <f t="shared" si="1530"/>
        <v>0</v>
      </c>
      <c r="W1859">
        <f t="shared" si="1531"/>
        <v>0</v>
      </c>
      <c r="X1859">
        <f t="shared" si="1532"/>
        <v>0</v>
      </c>
      <c r="Y1859">
        <f t="shared" si="1533"/>
        <v>0</v>
      </c>
      <c r="AA1859">
        <v>69726884</v>
      </c>
      <c r="AB1859">
        <f t="shared" si="1534"/>
        <v>577.88</v>
      </c>
      <c r="AC1859">
        <f>ROUND((ES1859),2)</f>
        <v>577.88</v>
      </c>
      <c r="AD1859">
        <f t="shared" si="1516"/>
        <v>0</v>
      </c>
      <c r="AE1859">
        <f t="shared" si="1517"/>
        <v>0</v>
      </c>
      <c r="AF1859">
        <f t="shared" si="1518"/>
        <v>0</v>
      </c>
      <c r="AG1859">
        <f t="shared" si="1535"/>
        <v>0</v>
      </c>
      <c r="AH1859">
        <f t="shared" si="1519"/>
        <v>0</v>
      </c>
      <c r="AI1859">
        <f t="shared" si="1520"/>
        <v>0</v>
      </c>
      <c r="AJ1859">
        <f t="shared" si="1536"/>
        <v>0</v>
      </c>
      <c r="AK1859">
        <v>577.88000000000011</v>
      </c>
      <c r="AL1859">
        <v>577.88000000000011</v>
      </c>
      <c r="AM1859">
        <v>0</v>
      </c>
      <c r="AN1859">
        <v>0</v>
      </c>
      <c r="AO1859">
        <v>0</v>
      </c>
      <c r="AP1859">
        <v>0</v>
      </c>
      <c r="AQ1859">
        <v>0</v>
      </c>
      <c r="AR1859">
        <v>0</v>
      </c>
      <c r="AS1859">
        <v>0</v>
      </c>
      <c r="AT1859">
        <v>0</v>
      </c>
      <c r="AU1859">
        <v>0</v>
      </c>
      <c r="AV1859">
        <v>1</v>
      </c>
      <c r="AW1859">
        <v>1</v>
      </c>
      <c r="AZ1859">
        <v>1</v>
      </c>
      <c r="BA1859">
        <v>1</v>
      </c>
      <c r="BB1859">
        <v>1</v>
      </c>
      <c r="BC1859">
        <v>7.56</v>
      </c>
      <c r="BD1859" t="s">
        <v>3</v>
      </c>
      <c r="BE1859" t="s">
        <v>3</v>
      </c>
      <c r="BF1859" t="s">
        <v>3</v>
      </c>
      <c r="BG1859" t="s">
        <v>3</v>
      </c>
      <c r="BH1859">
        <v>3</v>
      </c>
      <c r="BI1859">
        <v>1</v>
      </c>
      <c r="BJ1859" t="s">
        <v>504</v>
      </c>
      <c r="BM1859">
        <v>500003</v>
      </c>
      <c r="BN1859">
        <v>0</v>
      </c>
      <c r="BO1859" t="s">
        <v>3</v>
      </c>
      <c r="BP1859">
        <v>0</v>
      </c>
      <c r="BQ1859">
        <v>13</v>
      </c>
      <c r="BR1859">
        <v>0</v>
      </c>
      <c r="BS1859">
        <v>1</v>
      </c>
      <c r="BT1859">
        <v>1</v>
      </c>
      <c r="BU1859">
        <v>1</v>
      </c>
      <c r="BV1859">
        <v>1</v>
      </c>
      <c r="BW1859">
        <v>1</v>
      </c>
      <c r="BX1859">
        <v>1</v>
      </c>
      <c r="BY1859" t="s">
        <v>3</v>
      </c>
      <c r="BZ1859">
        <v>0</v>
      </c>
      <c r="CA1859">
        <v>0</v>
      </c>
      <c r="CB1859" t="s">
        <v>3</v>
      </c>
      <c r="CE1859">
        <v>0</v>
      </c>
      <c r="CF1859">
        <v>0</v>
      </c>
      <c r="CG1859">
        <v>0</v>
      </c>
      <c r="CH1859">
        <v>145</v>
      </c>
      <c r="CI1859">
        <v>1</v>
      </c>
      <c r="CJ1859">
        <v>0</v>
      </c>
      <c r="CK1859">
        <v>0</v>
      </c>
      <c r="CL1859">
        <v>0</v>
      </c>
      <c r="CM1859">
        <v>0</v>
      </c>
      <c r="CN1859" t="s">
        <v>3</v>
      </c>
      <c r="CO1859">
        <v>0</v>
      </c>
      <c r="CP1859">
        <f t="shared" si="1537"/>
        <v>0</v>
      </c>
      <c r="CQ1859">
        <f t="shared" si="1538"/>
        <v>4368.7727999999997</v>
      </c>
      <c r="CR1859">
        <f t="shared" si="1539"/>
        <v>0</v>
      </c>
      <c r="CS1859">
        <f t="shared" si="1540"/>
        <v>0</v>
      </c>
      <c r="CT1859">
        <f t="shared" si="1541"/>
        <v>0</v>
      </c>
      <c r="CU1859">
        <f t="shared" si="1542"/>
        <v>0</v>
      </c>
      <c r="CV1859">
        <f t="shared" si="1543"/>
        <v>0</v>
      </c>
      <c r="CW1859">
        <f t="shared" si="1544"/>
        <v>0</v>
      </c>
      <c r="CX1859">
        <f t="shared" si="1545"/>
        <v>0</v>
      </c>
      <c r="CY1859">
        <f>(S1859+R1859)*(BZ1859/100)</f>
        <v>0</v>
      </c>
      <c r="CZ1859">
        <f>(S1859+R1859)*(CA1859/100)</f>
        <v>0</v>
      </c>
      <c r="DC1859" t="s">
        <v>3</v>
      </c>
      <c r="DD1859" t="s">
        <v>3</v>
      </c>
      <c r="DE1859" t="s">
        <v>3</v>
      </c>
      <c r="DF1859" t="s">
        <v>3</v>
      </c>
      <c r="DG1859" t="s">
        <v>3</v>
      </c>
      <c r="DH1859" t="s">
        <v>3</v>
      </c>
      <c r="DI1859" t="s">
        <v>3</v>
      </c>
      <c r="DJ1859" t="s">
        <v>3</v>
      </c>
      <c r="DK1859" t="s">
        <v>3</v>
      </c>
      <c r="DL1859" t="s">
        <v>3</v>
      </c>
      <c r="DM1859" t="s">
        <v>3</v>
      </c>
      <c r="DN1859">
        <v>0</v>
      </c>
      <c r="DO1859">
        <v>0</v>
      </c>
      <c r="DP1859">
        <v>1</v>
      </c>
      <c r="DQ1859">
        <v>1</v>
      </c>
      <c r="DU1859">
        <v>1007</v>
      </c>
      <c r="DV1859" t="s">
        <v>40</v>
      </c>
      <c r="DW1859" t="s">
        <v>40</v>
      </c>
      <c r="DX1859">
        <v>1</v>
      </c>
      <c r="DZ1859" t="s">
        <v>3</v>
      </c>
      <c r="EA1859" t="s">
        <v>3</v>
      </c>
      <c r="EB1859" t="s">
        <v>3</v>
      </c>
      <c r="EC1859" t="s">
        <v>3</v>
      </c>
      <c r="EE1859">
        <v>54329104</v>
      </c>
      <c r="EF1859">
        <v>13</v>
      </c>
      <c r="EG1859" t="s">
        <v>42</v>
      </c>
      <c r="EH1859">
        <v>0</v>
      </c>
      <c r="EI1859" t="s">
        <v>3</v>
      </c>
      <c r="EJ1859">
        <v>1</v>
      </c>
      <c r="EK1859">
        <v>500003</v>
      </c>
      <c r="EL1859" t="s">
        <v>43</v>
      </c>
      <c r="EM1859" t="s">
        <v>44</v>
      </c>
      <c r="EO1859" t="s">
        <v>3</v>
      </c>
      <c r="EQ1859">
        <v>0</v>
      </c>
      <c r="ER1859">
        <v>4178.62</v>
      </c>
      <c r="ES1859">
        <v>577.88000000000011</v>
      </c>
      <c r="ET1859">
        <v>0</v>
      </c>
      <c r="EU1859">
        <v>0</v>
      </c>
      <c r="EV1859">
        <v>0</v>
      </c>
      <c r="EW1859">
        <v>0</v>
      </c>
      <c r="EX1859">
        <v>0</v>
      </c>
      <c r="EZ1859">
        <v>5</v>
      </c>
      <c r="FC1859">
        <v>0</v>
      </c>
      <c r="FD1859">
        <v>18</v>
      </c>
      <c r="FF1859">
        <v>4178.62</v>
      </c>
      <c r="FQ1859">
        <v>0</v>
      </c>
      <c r="FR1859">
        <f t="shared" si="1546"/>
        <v>0</v>
      </c>
      <c r="FS1859">
        <v>0</v>
      </c>
      <c r="FX1859">
        <v>0</v>
      </c>
      <c r="FY1859">
        <v>0</v>
      </c>
      <c r="GA1859" t="s">
        <v>505</v>
      </c>
      <c r="GD1859">
        <v>1</v>
      </c>
      <c r="GF1859">
        <v>-1690895291</v>
      </c>
      <c r="GG1859">
        <v>2</v>
      </c>
      <c r="GH1859">
        <v>3</v>
      </c>
      <c r="GI1859">
        <v>5</v>
      </c>
      <c r="GJ1859">
        <v>0</v>
      </c>
      <c r="GK1859">
        <v>0</v>
      </c>
      <c r="GL1859">
        <f t="shared" si="1547"/>
        <v>0</v>
      </c>
      <c r="GM1859">
        <f t="shared" si="1548"/>
        <v>0</v>
      </c>
      <c r="GN1859">
        <f t="shared" si="1549"/>
        <v>0</v>
      </c>
      <c r="GO1859">
        <f t="shared" si="1550"/>
        <v>0</v>
      </c>
      <c r="GP1859">
        <f t="shared" si="1551"/>
        <v>0</v>
      </c>
      <c r="GR1859">
        <v>1</v>
      </c>
      <c r="GS1859">
        <v>1</v>
      </c>
      <c r="GT1859">
        <v>0</v>
      </c>
      <c r="GU1859" t="s">
        <v>3</v>
      </c>
      <c r="GV1859">
        <f t="shared" si="1521"/>
        <v>0</v>
      </c>
      <c r="GW1859">
        <v>1</v>
      </c>
      <c r="GX1859">
        <f t="shared" si="1552"/>
        <v>0</v>
      </c>
      <c r="HA1859">
        <v>0</v>
      </c>
      <c r="HB1859">
        <v>0</v>
      </c>
      <c r="HC1859">
        <f t="shared" si="1553"/>
        <v>0</v>
      </c>
      <c r="HE1859" t="s">
        <v>35</v>
      </c>
      <c r="HF1859" t="s">
        <v>36</v>
      </c>
      <c r="HM1859" t="s">
        <v>3</v>
      </c>
      <c r="HN1859" t="s">
        <v>3</v>
      </c>
      <c r="HO1859" t="s">
        <v>3</v>
      </c>
      <c r="HP1859" t="s">
        <v>3</v>
      </c>
      <c r="HQ1859" t="s">
        <v>3</v>
      </c>
      <c r="IK1859">
        <v>0</v>
      </c>
    </row>
    <row r="1860" spans="1:255" x14ac:dyDescent="0.2">
      <c r="A1860" s="2">
        <v>18</v>
      </c>
      <c r="B1860" s="2">
        <v>1</v>
      </c>
      <c r="C1860" s="2">
        <v>1607</v>
      </c>
      <c r="D1860" s="2"/>
      <c r="E1860" s="2" t="s">
        <v>812</v>
      </c>
      <c r="F1860" s="2" t="s">
        <v>82</v>
      </c>
      <c r="G1860" s="2" t="s">
        <v>83</v>
      </c>
      <c r="H1860" s="2" t="s">
        <v>40</v>
      </c>
      <c r="I1860" s="2">
        <f>I1856*J1860</f>
        <v>0</v>
      </c>
      <c r="J1860" s="2">
        <v>3.5</v>
      </c>
      <c r="K1860" s="2">
        <v>3.5</v>
      </c>
      <c r="L1860" s="2">
        <v>0.1085</v>
      </c>
      <c r="M1860" s="2">
        <v>0</v>
      </c>
      <c r="N1860" s="2">
        <f t="shared" si="1522"/>
        <v>0.1085</v>
      </c>
      <c r="O1860" s="2">
        <f t="shared" si="1523"/>
        <v>0</v>
      </c>
      <c r="P1860" s="2">
        <f t="shared" si="1524"/>
        <v>0</v>
      </c>
      <c r="Q1860" s="2">
        <f t="shared" si="1525"/>
        <v>0</v>
      </c>
      <c r="R1860" s="2">
        <f t="shared" si="1526"/>
        <v>0</v>
      </c>
      <c r="S1860" s="2">
        <f t="shared" si="1527"/>
        <v>0</v>
      </c>
      <c r="T1860" s="2">
        <f t="shared" si="1528"/>
        <v>0</v>
      </c>
      <c r="U1860" s="2">
        <f t="shared" si="1529"/>
        <v>0</v>
      </c>
      <c r="V1860" s="2">
        <f t="shared" si="1530"/>
        <v>0</v>
      </c>
      <c r="W1860" s="2">
        <f t="shared" si="1531"/>
        <v>0</v>
      </c>
      <c r="X1860" s="2">
        <f t="shared" si="1532"/>
        <v>0</v>
      </c>
      <c r="Y1860" s="2">
        <f t="shared" si="1533"/>
        <v>0</v>
      </c>
      <c r="Z1860" s="2"/>
      <c r="AA1860" s="2">
        <v>69726971</v>
      </c>
      <c r="AB1860" s="2">
        <f t="shared" si="1534"/>
        <v>7.14</v>
      </c>
      <c r="AC1860" s="2">
        <f>ROUND((ES1860),2)</f>
        <v>7.14</v>
      </c>
      <c r="AD1860" s="2">
        <f t="shared" si="1516"/>
        <v>0</v>
      </c>
      <c r="AE1860" s="2">
        <f t="shared" si="1517"/>
        <v>0</v>
      </c>
      <c r="AF1860" s="2">
        <f t="shared" si="1518"/>
        <v>0</v>
      </c>
      <c r="AG1860" s="2">
        <f t="shared" si="1535"/>
        <v>0</v>
      </c>
      <c r="AH1860" s="2">
        <f t="shared" si="1519"/>
        <v>0</v>
      </c>
      <c r="AI1860" s="2">
        <f t="shared" si="1520"/>
        <v>0</v>
      </c>
      <c r="AJ1860" s="2">
        <f t="shared" si="1536"/>
        <v>4.45</v>
      </c>
      <c r="AK1860" s="2">
        <v>7.14</v>
      </c>
      <c r="AL1860" s="2">
        <v>7.14</v>
      </c>
      <c r="AM1860" s="2">
        <v>0</v>
      </c>
      <c r="AN1860" s="2">
        <v>0</v>
      </c>
      <c r="AO1860" s="2">
        <v>0</v>
      </c>
      <c r="AP1860" s="2">
        <v>0</v>
      </c>
      <c r="AQ1860" s="2">
        <v>0</v>
      </c>
      <c r="AR1860" s="2">
        <v>0</v>
      </c>
      <c r="AS1860" s="2">
        <v>4.45</v>
      </c>
      <c r="AT1860" s="2">
        <v>0</v>
      </c>
      <c r="AU1860" s="2">
        <v>0</v>
      </c>
      <c r="AV1860" s="2">
        <v>1</v>
      </c>
      <c r="AW1860" s="2">
        <v>1</v>
      </c>
      <c r="AX1860" s="2"/>
      <c r="AY1860" s="2"/>
      <c r="AZ1860" s="2">
        <v>1</v>
      </c>
      <c r="BA1860" s="2">
        <v>1</v>
      </c>
      <c r="BB1860" s="2">
        <v>1</v>
      </c>
      <c r="BC1860" s="2">
        <v>1</v>
      </c>
      <c r="BD1860" s="2" t="s">
        <v>3</v>
      </c>
      <c r="BE1860" s="2" t="s">
        <v>3</v>
      </c>
      <c r="BF1860" s="2" t="s">
        <v>3</v>
      </c>
      <c r="BG1860" s="2" t="s">
        <v>3</v>
      </c>
      <c r="BH1860" s="2">
        <v>3</v>
      </c>
      <c r="BI1860" s="2">
        <v>1</v>
      </c>
      <c r="BJ1860" s="2" t="s">
        <v>84</v>
      </c>
      <c r="BK1860" s="2"/>
      <c r="BL1860" s="2"/>
      <c r="BM1860" s="2">
        <v>500001</v>
      </c>
      <c r="BN1860" s="2">
        <v>0</v>
      </c>
      <c r="BO1860" s="2" t="s">
        <v>3</v>
      </c>
      <c r="BP1860" s="2">
        <v>0</v>
      </c>
      <c r="BQ1860" s="2">
        <v>8</v>
      </c>
      <c r="BR1860" s="2">
        <v>0</v>
      </c>
      <c r="BS1860" s="2">
        <v>1</v>
      </c>
      <c r="BT1860" s="2">
        <v>1</v>
      </c>
      <c r="BU1860" s="2">
        <v>1</v>
      </c>
      <c r="BV1860" s="2">
        <v>1</v>
      </c>
      <c r="BW1860" s="2">
        <v>1</v>
      </c>
      <c r="BX1860" s="2">
        <v>1</v>
      </c>
      <c r="BY1860" s="2" t="s">
        <v>3</v>
      </c>
      <c r="BZ1860" s="2">
        <v>0</v>
      </c>
      <c r="CA1860" s="2">
        <v>0</v>
      </c>
      <c r="CB1860" s="2" t="s">
        <v>3</v>
      </c>
      <c r="CC1860" s="2"/>
      <c r="CD1860" s="2"/>
      <c r="CE1860" s="2">
        <v>0</v>
      </c>
      <c r="CF1860" s="2">
        <v>0</v>
      </c>
      <c r="CG1860" s="2">
        <v>0</v>
      </c>
      <c r="CH1860" s="2">
        <v>145</v>
      </c>
      <c r="CI1860" s="2">
        <v>2</v>
      </c>
      <c r="CJ1860" s="2">
        <v>0</v>
      </c>
      <c r="CK1860" s="2">
        <v>0</v>
      </c>
      <c r="CL1860" s="2">
        <v>0</v>
      </c>
      <c r="CM1860" s="2">
        <v>0</v>
      </c>
      <c r="CN1860" s="2" t="s">
        <v>3</v>
      </c>
      <c r="CO1860" s="2">
        <v>0</v>
      </c>
      <c r="CP1860" s="2">
        <f t="shared" si="1537"/>
        <v>0</v>
      </c>
      <c r="CQ1860" s="2">
        <f t="shared" si="1538"/>
        <v>7.14</v>
      </c>
      <c r="CR1860" s="2">
        <f t="shared" si="1539"/>
        <v>0</v>
      </c>
      <c r="CS1860" s="2">
        <f t="shared" si="1540"/>
        <v>0</v>
      </c>
      <c r="CT1860" s="2">
        <f t="shared" si="1541"/>
        <v>0</v>
      </c>
      <c r="CU1860" s="2">
        <f t="shared" si="1542"/>
        <v>0</v>
      </c>
      <c r="CV1860" s="2">
        <f t="shared" si="1543"/>
        <v>0</v>
      </c>
      <c r="CW1860" s="2">
        <f t="shared" si="1544"/>
        <v>0</v>
      </c>
      <c r="CX1860" s="2">
        <f t="shared" si="1545"/>
        <v>4.45</v>
      </c>
      <c r="CY1860" s="2">
        <f>(((S1860+R1860)*AT1860)/100)</f>
        <v>0</v>
      </c>
      <c r="CZ1860" s="2">
        <f>(((S1860+R1860)*AU1860)/100)</f>
        <v>0</v>
      </c>
      <c r="DA1860" s="2"/>
      <c r="DB1860" s="2"/>
      <c r="DC1860" s="2" t="s">
        <v>3</v>
      </c>
      <c r="DD1860" s="2" t="s">
        <v>3</v>
      </c>
      <c r="DE1860" s="2" t="s">
        <v>3</v>
      </c>
      <c r="DF1860" s="2" t="s">
        <v>3</v>
      </c>
      <c r="DG1860" s="2" t="s">
        <v>3</v>
      </c>
      <c r="DH1860" s="2" t="s">
        <v>3</v>
      </c>
      <c r="DI1860" s="2" t="s">
        <v>3</v>
      </c>
      <c r="DJ1860" s="2" t="s">
        <v>3</v>
      </c>
      <c r="DK1860" s="2" t="s">
        <v>3</v>
      </c>
      <c r="DL1860" s="2" t="s">
        <v>3</v>
      </c>
      <c r="DM1860" s="2" t="s">
        <v>3</v>
      </c>
      <c r="DN1860" s="2">
        <v>0</v>
      </c>
      <c r="DO1860" s="2">
        <v>0</v>
      </c>
      <c r="DP1860" s="2">
        <v>1</v>
      </c>
      <c r="DQ1860" s="2">
        <v>1</v>
      </c>
      <c r="DR1860" s="2"/>
      <c r="DS1860" s="2"/>
      <c r="DT1860" s="2"/>
      <c r="DU1860" s="2">
        <v>1007</v>
      </c>
      <c r="DV1860" s="2" t="s">
        <v>40</v>
      </c>
      <c r="DW1860" s="2" t="s">
        <v>40</v>
      </c>
      <c r="DX1860" s="2">
        <v>1</v>
      </c>
      <c r="DY1860" s="2"/>
      <c r="DZ1860" s="2" t="s">
        <v>3</v>
      </c>
      <c r="EA1860" s="2" t="s">
        <v>3</v>
      </c>
      <c r="EB1860" s="2" t="s">
        <v>3</v>
      </c>
      <c r="EC1860" s="2" t="s">
        <v>3</v>
      </c>
      <c r="ED1860" s="2"/>
      <c r="EE1860" s="2">
        <v>54328897</v>
      </c>
      <c r="EF1860" s="2">
        <v>8</v>
      </c>
      <c r="EG1860" s="2" t="s">
        <v>31</v>
      </c>
      <c r="EH1860" s="2">
        <v>0</v>
      </c>
      <c r="EI1860" s="2" t="s">
        <v>3</v>
      </c>
      <c r="EJ1860" s="2">
        <v>1</v>
      </c>
      <c r="EK1860" s="2">
        <v>500001</v>
      </c>
      <c r="EL1860" s="2" t="s">
        <v>32</v>
      </c>
      <c r="EM1860" s="2" t="s">
        <v>33</v>
      </c>
      <c r="EN1860" s="2"/>
      <c r="EO1860" s="2" t="s">
        <v>3</v>
      </c>
      <c r="EP1860" s="2"/>
      <c r="EQ1860" s="2">
        <v>0</v>
      </c>
      <c r="ER1860" s="2">
        <v>7.14</v>
      </c>
      <c r="ES1860" s="2">
        <v>7.14</v>
      </c>
      <c r="ET1860" s="2">
        <v>0</v>
      </c>
      <c r="EU1860" s="2">
        <v>0</v>
      </c>
      <c r="EV1860" s="2">
        <v>0</v>
      </c>
      <c r="EW1860" s="2">
        <v>0</v>
      </c>
      <c r="EX1860" s="2">
        <v>0</v>
      </c>
      <c r="EY1860" s="2"/>
      <c r="EZ1860" s="2"/>
      <c r="FA1860" s="2"/>
      <c r="FB1860" s="2"/>
      <c r="FC1860" s="2"/>
      <c r="FD1860" s="2"/>
      <c r="FE1860" s="2"/>
      <c r="FF1860" s="2"/>
      <c r="FG1860" s="2"/>
      <c r="FH1860" s="2"/>
      <c r="FI1860" s="2"/>
      <c r="FJ1860" s="2"/>
      <c r="FK1860" s="2"/>
      <c r="FL1860" s="2"/>
      <c r="FM1860" s="2"/>
      <c r="FN1860" s="2"/>
      <c r="FO1860" s="2"/>
      <c r="FP1860" s="2"/>
      <c r="FQ1860" s="2">
        <v>0</v>
      </c>
      <c r="FR1860" s="2">
        <f t="shared" si="1546"/>
        <v>0</v>
      </c>
      <c r="FS1860" s="2">
        <v>0</v>
      </c>
      <c r="FT1860" s="2"/>
      <c r="FU1860" s="2"/>
      <c r="FV1860" s="2"/>
      <c r="FW1860" s="2"/>
      <c r="FX1860" s="2">
        <v>0</v>
      </c>
      <c r="FY1860" s="2">
        <v>0</v>
      </c>
      <c r="FZ1860" s="2"/>
      <c r="GA1860" s="2" t="s">
        <v>3</v>
      </c>
      <c r="GB1860" s="2"/>
      <c r="GC1860" s="2"/>
      <c r="GD1860" s="2">
        <v>1</v>
      </c>
      <c r="GE1860" s="2"/>
      <c r="GF1860" s="2">
        <v>-50505369</v>
      </c>
      <c r="GG1860" s="2">
        <v>2</v>
      </c>
      <c r="GH1860" s="2">
        <v>1</v>
      </c>
      <c r="GI1860" s="2">
        <v>-2</v>
      </c>
      <c r="GJ1860" s="2">
        <v>0</v>
      </c>
      <c r="GK1860" s="2">
        <v>0</v>
      </c>
      <c r="GL1860" s="2">
        <f t="shared" si="1547"/>
        <v>0</v>
      </c>
      <c r="GM1860" s="2">
        <f t="shared" si="1548"/>
        <v>0</v>
      </c>
      <c r="GN1860" s="2">
        <f t="shared" si="1549"/>
        <v>0</v>
      </c>
      <c r="GO1860" s="2">
        <f t="shared" si="1550"/>
        <v>0</v>
      </c>
      <c r="GP1860" s="2">
        <f t="shared" si="1551"/>
        <v>0</v>
      </c>
      <c r="GQ1860" s="2"/>
      <c r="GR1860" s="2">
        <v>0</v>
      </c>
      <c r="GS1860" s="2">
        <v>3</v>
      </c>
      <c r="GT1860" s="2">
        <v>0</v>
      </c>
      <c r="GU1860" s="2" t="s">
        <v>3</v>
      </c>
      <c r="GV1860" s="2">
        <f t="shared" si="1521"/>
        <v>0</v>
      </c>
      <c r="GW1860" s="2">
        <v>1</v>
      </c>
      <c r="GX1860" s="2">
        <f t="shared" si="1552"/>
        <v>0</v>
      </c>
      <c r="GY1860" s="2"/>
      <c r="GZ1860" s="2"/>
      <c r="HA1860" s="2">
        <v>0</v>
      </c>
      <c r="HB1860" s="2">
        <v>0</v>
      </c>
      <c r="HC1860" s="2">
        <f t="shared" si="1553"/>
        <v>0</v>
      </c>
      <c r="HD1860" s="2"/>
      <c r="HE1860" s="2" t="s">
        <v>3</v>
      </c>
      <c r="HF1860" s="2" t="s">
        <v>3</v>
      </c>
      <c r="HG1860" s="2"/>
      <c r="HH1860" s="2"/>
      <c r="HI1860" s="2"/>
      <c r="HJ1860" s="2"/>
      <c r="HK1860" s="2"/>
      <c r="HL1860" s="2"/>
      <c r="HM1860" s="2" t="s">
        <v>3</v>
      </c>
      <c r="HN1860" s="2" t="s">
        <v>3</v>
      </c>
      <c r="HO1860" s="2" t="s">
        <v>3</v>
      </c>
      <c r="HP1860" s="2" t="s">
        <v>3</v>
      </c>
      <c r="HQ1860" s="2" t="s">
        <v>3</v>
      </c>
      <c r="HR1860" s="2"/>
      <c r="HS1860" s="2"/>
      <c r="HT1860" s="2"/>
      <c r="HU1860" s="2"/>
      <c r="HV1860" s="2"/>
      <c r="HW1860" s="2"/>
      <c r="HX1860" s="2"/>
      <c r="HY1860" s="2"/>
      <c r="HZ1860" s="2"/>
      <c r="IA1860" s="2"/>
      <c r="IB1860" s="2"/>
      <c r="IC1860" s="2"/>
      <c r="ID1860" s="2"/>
      <c r="IE1860" s="2"/>
      <c r="IF1860" s="2"/>
      <c r="IG1860" s="2"/>
      <c r="IH1860" s="2"/>
      <c r="II1860" s="2"/>
      <c r="IJ1860" s="2"/>
      <c r="IK1860" s="2">
        <v>0</v>
      </c>
      <c r="IL1860" s="2"/>
      <c r="IM1860" s="2"/>
      <c r="IN1860" s="2"/>
      <c r="IO1860" s="2"/>
      <c r="IP1860" s="2"/>
      <c r="IQ1860" s="2"/>
      <c r="IR1860" s="2"/>
      <c r="IS1860" s="2"/>
      <c r="IT1860" s="2"/>
      <c r="IU1860" s="2"/>
    </row>
    <row r="1861" spans="1:255" x14ac:dyDescent="0.2">
      <c r="A1861">
        <v>18</v>
      </c>
      <c r="B1861">
        <v>1</v>
      </c>
      <c r="C1861">
        <v>1613</v>
      </c>
      <c r="E1861" t="s">
        <v>812</v>
      </c>
      <c r="F1861" t="s">
        <v>82</v>
      </c>
      <c r="G1861" t="s">
        <v>83</v>
      </c>
      <c r="H1861" t="s">
        <v>40</v>
      </c>
      <c r="I1861">
        <f>I1857*J1861</f>
        <v>0</v>
      </c>
      <c r="J1861">
        <v>3.5</v>
      </c>
      <c r="K1861">
        <v>3.5</v>
      </c>
      <c r="L1861">
        <v>0.1085</v>
      </c>
      <c r="M1861">
        <v>0</v>
      </c>
      <c r="N1861">
        <f t="shared" si="1522"/>
        <v>0.1085</v>
      </c>
      <c r="O1861">
        <f t="shared" si="1523"/>
        <v>0</v>
      </c>
      <c r="P1861">
        <f t="shared" si="1524"/>
        <v>0</v>
      </c>
      <c r="Q1861">
        <f t="shared" si="1525"/>
        <v>0</v>
      </c>
      <c r="R1861">
        <f t="shared" si="1526"/>
        <v>0</v>
      </c>
      <c r="S1861">
        <f t="shared" si="1527"/>
        <v>0</v>
      </c>
      <c r="T1861">
        <f t="shared" si="1528"/>
        <v>0</v>
      </c>
      <c r="U1861">
        <f t="shared" si="1529"/>
        <v>0</v>
      </c>
      <c r="V1861">
        <f t="shared" si="1530"/>
        <v>0</v>
      </c>
      <c r="W1861">
        <f t="shared" si="1531"/>
        <v>0</v>
      </c>
      <c r="X1861">
        <f t="shared" si="1532"/>
        <v>0</v>
      </c>
      <c r="Y1861">
        <f t="shared" si="1533"/>
        <v>0</v>
      </c>
      <c r="AA1861">
        <v>69726884</v>
      </c>
      <c r="AB1861">
        <f t="shared" si="1534"/>
        <v>1.97</v>
      </c>
      <c r="AC1861">
        <f>ROUND((ES1861),2)</f>
        <v>1.97</v>
      </c>
      <c r="AD1861">
        <f t="shared" si="1516"/>
        <v>0</v>
      </c>
      <c r="AE1861">
        <f t="shared" si="1517"/>
        <v>0</v>
      </c>
      <c r="AF1861">
        <f t="shared" si="1518"/>
        <v>0</v>
      </c>
      <c r="AG1861">
        <f t="shared" si="1535"/>
        <v>0</v>
      </c>
      <c r="AH1861">
        <f t="shared" si="1519"/>
        <v>0</v>
      </c>
      <c r="AI1861">
        <f t="shared" si="1520"/>
        <v>0</v>
      </c>
      <c r="AJ1861">
        <f t="shared" si="1536"/>
        <v>4.45</v>
      </c>
      <c r="AK1861">
        <v>1.97</v>
      </c>
      <c r="AL1861">
        <v>1.97</v>
      </c>
      <c r="AM1861">
        <v>0</v>
      </c>
      <c r="AN1861">
        <v>0</v>
      </c>
      <c r="AO1861">
        <v>0</v>
      </c>
      <c r="AP1861">
        <v>0</v>
      </c>
      <c r="AQ1861">
        <v>0</v>
      </c>
      <c r="AR1861">
        <v>0</v>
      </c>
      <c r="AS1861">
        <v>4.45</v>
      </c>
      <c r="AT1861">
        <v>0</v>
      </c>
      <c r="AU1861">
        <v>0</v>
      </c>
      <c r="AV1861">
        <v>1</v>
      </c>
      <c r="AW1861">
        <v>1</v>
      </c>
      <c r="AZ1861">
        <v>1</v>
      </c>
      <c r="BA1861">
        <v>1</v>
      </c>
      <c r="BB1861">
        <v>1</v>
      </c>
      <c r="BC1861">
        <v>7.56</v>
      </c>
      <c r="BD1861" t="s">
        <v>3</v>
      </c>
      <c r="BE1861" t="s">
        <v>3</v>
      </c>
      <c r="BF1861" t="s">
        <v>3</v>
      </c>
      <c r="BG1861" t="s">
        <v>3</v>
      </c>
      <c r="BH1861">
        <v>3</v>
      </c>
      <c r="BI1861">
        <v>1</v>
      </c>
      <c r="BJ1861" t="s">
        <v>84</v>
      </c>
      <c r="BM1861">
        <v>500001</v>
      </c>
      <c r="BN1861">
        <v>0</v>
      </c>
      <c r="BO1861" t="s">
        <v>3</v>
      </c>
      <c r="BP1861">
        <v>0</v>
      </c>
      <c r="BQ1861">
        <v>8</v>
      </c>
      <c r="BR1861">
        <v>0</v>
      </c>
      <c r="BS1861">
        <v>1</v>
      </c>
      <c r="BT1861">
        <v>1</v>
      </c>
      <c r="BU1861">
        <v>1</v>
      </c>
      <c r="BV1861">
        <v>1</v>
      </c>
      <c r="BW1861">
        <v>1</v>
      </c>
      <c r="BX1861">
        <v>1</v>
      </c>
      <c r="BY1861" t="s">
        <v>3</v>
      </c>
      <c r="BZ1861">
        <v>0</v>
      </c>
      <c r="CA1861">
        <v>0</v>
      </c>
      <c r="CB1861" t="s">
        <v>3</v>
      </c>
      <c r="CE1861">
        <v>0</v>
      </c>
      <c r="CF1861">
        <v>0</v>
      </c>
      <c r="CG1861">
        <v>0</v>
      </c>
      <c r="CH1861">
        <v>145</v>
      </c>
      <c r="CI1861">
        <v>2</v>
      </c>
      <c r="CJ1861">
        <v>0</v>
      </c>
      <c r="CK1861">
        <v>0</v>
      </c>
      <c r="CL1861">
        <v>0</v>
      </c>
      <c r="CM1861">
        <v>0</v>
      </c>
      <c r="CN1861" t="s">
        <v>3</v>
      </c>
      <c r="CO1861">
        <v>0</v>
      </c>
      <c r="CP1861">
        <f t="shared" si="1537"/>
        <v>0</v>
      </c>
      <c r="CQ1861">
        <f t="shared" si="1538"/>
        <v>14.893199999999998</v>
      </c>
      <c r="CR1861">
        <f t="shared" si="1539"/>
        <v>0</v>
      </c>
      <c r="CS1861">
        <f t="shared" si="1540"/>
        <v>0</v>
      </c>
      <c r="CT1861">
        <f t="shared" si="1541"/>
        <v>0</v>
      </c>
      <c r="CU1861">
        <f t="shared" si="1542"/>
        <v>0</v>
      </c>
      <c r="CV1861">
        <f t="shared" si="1543"/>
        <v>0</v>
      </c>
      <c r="CW1861">
        <f t="shared" si="1544"/>
        <v>0</v>
      </c>
      <c r="CX1861">
        <f t="shared" si="1545"/>
        <v>4.45</v>
      </c>
      <c r="CY1861">
        <f>(S1861+R1861)*(BZ1861/100)</f>
        <v>0</v>
      </c>
      <c r="CZ1861">
        <f>(S1861+R1861)*(CA1861/100)</f>
        <v>0</v>
      </c>
      <c r="DC1861" t="s">
        <v>3</v>
      </c>
      <c r="DD1861" t="s">
        <v>3</v>
      </c>
      <c r="DE1861" t="s">
        <v>3</v>
      </c>
      <c r="DF1861" t="s">
        <v>3</v>
      </c>
      <c r="DG1861" t="s">
        <v>3</v>
      </c>
      <c r="DH1861" t="s">
        <v>3</v>
      </c>
      <c r="DI1861" t="s">
        <v>3</v>
      </c>
      <c r="DJ1861" t="s">
        <v>3</v>
      </c>
      <c r="DK1861" t="s">
        <v>3</v>
      </c>
      <c r="DL1861" t="s">
        <v>3</v>
      </c>
      <c r="DM1861" t="s">
        <v>3</v>
      </c>
      <c r="DN1861">
        <v>0</v>
      </c>
      <c r="DO1861">
        <v>0</v>
      </c>
      <c r="DP1861">
        <v>1</v>
      </c>
      <c r="DQ1861">
        <v>1</v>
      </c>
      <c r="DU1861">
        <v>1007</v>
      </c>
      <c r="DV1861" t="s">
        <v>40</v>
      </c>
      <c r="DW1861" t="s">
        <v>40</v>
      </c>
      <c r="DX1861">
        <v>1</v>
      </c>
      <c r="DZ1861" t="s">
        <v>3</v>
      </c>
      <c r="EA1861" t="s">
        <v>3</v>
      </c>
      <c r="EB1861" t="s">
        <v>3</v>
      </c>
      <c r="EC1861" t="s">
        <v>3</v>
      </c>
      <c r="EE1861">
        <v>54328897</v>
      </c>
      <c r="EF1861">
        <v>8</v>
      </c>
      <c r="EG1861" t="s">
        <v>31</v>
      </c>
      <c r="EH1861">
        <v>0</v>
      </c>
      <c r="EI1861" t="s">
        <v>3</v>
      </c>
      <c r="EJ1861">
        <v>1</v>
      </c>
      <c r="EK1861">
        <v>500001</v>
      </c>
      <c r="EL1861" t="s">
        <v>32</v>
      </c>
      <c r="EM1861" t="s">
        <v>33</v>
      </c>
      <c r="EO1861" t="s">
        <v>3</v>
      </c>
      <c r="EQ1861">
        <v>0</v>
      </c>
      <c r="ER1861">
        <v>14.19</v>
      </c>
      <c r="ES1861">
        <v>1.97</v>
      </c>
      <c r="ET1861">
        <v>0</v>
      </c>
      <c r="EU1861">
        <v>0</v>
      </c>
      <c r="EV1861">
        <v>0</v>
      </c>
      <c r="EW1861">
        <v>0</v>
      </c>
      <c r="EX1861">
        <v>0</v>
      </c>
      <c r="EZ1861">
        <v>5</v>
      </c>
      <c r="FC1861">
        <v>0</v>
      </c>
      <c r="FD1861">
        <v>18</v>
      </c>
      <c r="FF1861">
        <v>14.19</v>
      </c>
      <c r="FQ1861">
        <v>0</v>
      </c>
      <c r="FR1861">
        <f t="shared" si="1546"/>
        <v>0</v>
      </c>
      <c r="FS1861">
        <v>0</v>
      </c>
      <c r="FX1861">
        <v>0</v>
      </c>
      <c r="FY1861">
        <v>0</v>
      </c>
      <c r="GA1861" t="s">
        <v>85</v>
      </c>
      <c r="GD1861">
        <v>1</v>
      </c>
      <c r="GF1861">
        <v>-50505369</v>
      </c>
      <c r="GG1861">
        <v>2</v>
      </c>
      <c r="GH1861">
        <v>3</v>
      </c>
      <c r="GI1861">
        <v>5</v>
      </c>
      <c r="GJ1861">
        <v>0</v>
      </c>
      <c r="GK1861">
        <v>0</v>
      </c>
      <c r="GL1861">
        <f t="shared" si="1547"/>
        <v>0</v>
      </c>
      <c r="GM1861">
        <f t="shared" si="1548"/>
        <v>0</v>
      </c>
      <c r="GN1861">
        <f t="shared" si="1549"/>
        <v>0</v>
      </c>
      <c r="GO1861">
        <f t="shared" si="1550"/>
        <v>0</v>
      </c>
      <c r="GP1861">
        <f t="shared" si="1551"/>
        <v>0</v>
      </c>
      <c r="GR1861">
        <v>1</v>
      </c>
      <c r="GS1861">
        <v>1</v>
      </c>
      <c r="GT1861">
        <v>0</v>
      </c>
      <c r="GU1861" t="s">
        <v>3</v>
      </c>
      <c r="GV1861">
        <f t="shared" si="1521"/>
        <v>0</v>
      </c>
      <c r="GW1861">
        <v>1</v>
      </c>
      <c r="GX1861">
        <f t="shared" si="1552"/>
        <v>0</v>
      </c>
      <c r="HA1861">
        <v>0</v>
      </c>
      <c r="HB1861">
        <v>0</v>
      </c>
      <c r="HC1861">
        <f t="shared" si="1553"/>
        <v>0</v>
      </c>
      <c r="HE1861" t="s">
        <v>35</v>
      </c>
      <c r="HF1861" t="s">
        <v>36</v>
      </c>
      <c r="HM1861" t="s">
        <v>3</v>
      </c>
      <c r="HN1861" t="s">
        <v>3</v>
      </c>
      <c r="HO1861" t="s">
        <v>3</v>
      </c>
      <c r="HP1861" t="s">
        <v>3</v>
      </c>
      <c r="HQ1861" t="s">
        <v>3</v>
      </c>
      <c r="IK1861">
        <v>0</v>
      </c>
    </row>
    <row r="1862" spans="1:255" x14ac:dyDescent="0.2">
      <c r="A1862" s="2">
        <v>17</v>
      </c>
      <c r="B1862" s="2">
        <v>1</v>
      </c>
      <c r="C1862" s="2">
        <f>ROW(SmtRes!A1619)</f>
        <v>1619</v>
      </c>
      <c r="D1862" s="2">
        <f>ROW(EtalonRes!A1665)</f>
        <v>1665</v>
      </c>
      <c r="E1862" s="2" t="s">
        <v>813</v>
      </c>
      <c r="F1862" s="2" t="s">
        <v>196</v>
      </c>
      <c r="G1862" s="2" t="s">
        <v>752</v>
      </c>
      <c r="H1862" s="2" t="s">
        <v>186</v>
      </c>
      <c r="I1862" s="2">
        <v>0</v>
      </c>
      <c r="J1862" s="2">
        <v>0</v>
      </c>
      <c r="K1862" s="2">
        <v>0</v>
      </c>
      <c r="L1862" s="2">
        <v>3.1E-2</v>
      </c>
      <c r="M1862" s="2">
        <v>0</v>
      </c>
      <c r="N1862" s="2">
        <f t="shared" si="1522"/>
        <v>3.1E-2</v>
      </c>
      <c r="O1862" s="2">
        <f t="shared" si="1523"/>
        <v>0</v>
      </c>
      <c r="P1862" s="2">
        <f t="shared" si="1524"/>
        <v>0</v>
      </c>
      <c r="Q1862" s="2">
        <f t="shared" si="1525"/>
        <v>0</v>
      </c>
      <c r="R1862" s="2">
        <f t="shared" si="1526"/>
        <v>0</v>
      </c>
      <c r="S1862" s="2">
        <f t="shared" si="1527"/>
        <v>0</v>
      </c>
      <c r="T1862" s="2">
        <f t="shared" si="1528"/>
        <v>0</v>
      </c>
      <c r="U1862" s="2">
        <f t="shared" si="1529"/>
        <v>0</v>
      </c>
      <c r="V1862" s="2">
        <f t="shared" si="1530"/>
        <v>0</v>
      </c>
      <c r="W1862" s="2">
        <f t="shared" si="1531"/>
        <v>0</v>
      </c>
      <c r="X1862" s="2">
        <f t="shared" si="1532"/>
        <v>0</v>
      </c>
      <c r="Y1862" s="2">
        <f t="shared" si="1533"/>
        <v>0</v>
      </c>
      <c r="Z1862" s="2"/>
      <c r="AA1862" s="2">
        <v>69726971</v>
      </c>
      <c r="AB1862" s="2">
        <f t="shared" si="1534"/>
        <v>93.94</v>
      </c>
      <c r="AC1862" s="2">
        <f>ROUND(((ES1862*8)+(SUM(SmtRes!BC1615:'SmtRes'!BC1619)+SUM(EtalonRes!AL1661:'EtalonRes'!AL1665))),2)</f>
        <v>0.02</v>
      </c>
      <c r="AD1862" s="2">
        <f>ROUND(((((ET1862*8))-((EU1862*8)))+AE1862),2)</f>
        <v>61.84</v>
      </c>
      <c r="AE1862" s="2">
        <f>ROUND(((EU1862*8)),2)</f>
        <v>22.88</v>
      </c>
      <c r="AF1862" s="2">
        <f>ROUND(((EV1862*8)),2)</f>
        <v>32.08</v>
      </c>
      <c r="AG1862" s="2">
        <f t="shared" si="1535"/>
        <v>0</v>
      </c>
      <c r="AH1862" s="2">
        <f>((EW1862*8))</f>
        <v>4</v>
      </c>
      <c r="AI1862" s="2">
        <f>((EX1862*8))</f>
        <v>1.68</v>
      </c>
      <c r="AJ1862" s="2">
        <f t="shared" si="1536"/>
        <v>0</v>
      </c>
      <c r="AK1862" s="2">
        <v>264.04000000000002</v>
      </c>
      <c r="AL1862" s="2">
        <v>252.3</v>
      </c>
      <c r="AM1862" s="2">
        <v>7.73</v>
      </c>
      <c r="AN1862" s="2">
        <v>2.86</v>
      </c>
      <c r="AO1862" s="2">
        <v>4.01</v>
      </c>
      <c r="AP1862" s="2">
        <v>0</v>
      </c>
      <c r="AQ1862" s="2">
        <v>0.5</v>
      </c>
      <c r="AR1862" s="2">
        <v>0.21</v>
      </c>
      <c r="AS1862" s="2">
        <v>0</v>
      </c>
      <c r="AT1862" s="2">
        <v>123</v>
      </c>
      <c r="AU1862" s="2">
        <v>75</v>
      </c>
      <c r="AV1862" s="2">
        <v>1</v>
      </c>
      <c r="AW1862" s="2">
        <v>1</v>
      </c>
      <c r="AX1862" s="2"/>
      <c r="AY1862" s="2"/>
      <c r="AZ1862" s="2">
        <v>1</v>
      </c>
      <c r="BA1862" s="2">
        <v>1</v>
      </c>
      <c r="BB1862" s="2">
        <v>1</v>
      </c>
      <c r="BC1862" s="2">
        <v>1</v>
      </c>
      <c r="BD1862" s="2" t="s">
        <v>3</v>
      </c>
      <c r="BE1862" s="2" t="s">
        <v>3</v>
      </c>
      <c r="BF1862" s="2" t="s">
        <v>3</v>
      </c>
      <c r="BG1862" s="2" t="s">
        <v>3</v>
      </c>
      <c r="BH1862" s="2">
        <v>0</v>
      </c>
      <c r="BI1862" s="2">
        <v>1</v>
      </c>
      <c r="BJ1862" s="2" t="s">
        <v>198</v>
      </c>
      <c r="BK1862" s="2"/>
      <c r="BL1862" s="2"/>
      <c r="BM1862" s="2">
        <v>11001</v>
      </c>
      <c r="BN1862" s="2">
        <v>0</v>
      </c>
      <c r="BO1862" s="2" t="s">
        <v>3</v>
      </c>
      <c r="BP1862" s="2">
        <v>0</v>
      </c>
      <c r="BQ1862" s="2">
        <v>2</v>
      </c>
      <c r="BR1862" s="2">
        <v>0</v>
      </c>
      <c r="BS1862" s="2">
        <v>1</v>
      </c>
      <c r="BT1862" s="2">
        <v>1</v>
      </c>
      <c r="BU1862" s="2">
        <v>1</v>
      </c>
      <c r="BV1862" s="2">
        <v>1</v>
      </c>
      <c r="BW1862" s="2">
        <v>1</v>
      </c>
      <c r="BX1862" s="2">
        <v>1</v>
      </c>
      <c r="BY1862" s="2" t="s">
        <v>3</v>
      </c>
      <c r="BZ1862" s="2">
        <v>123</v>
      </c>
      <c r="CA1862" s="2">
        <v>75</v>
      </c>
      <c r="CB1862" s="2" t="s">
        <v>3</v>
      </c>
      <c r="CC1862" s="2"/>
      <c r="CD1862" s="2"/>
      <c r="CE1862" s="2">
        <v>0</v>
      </c>
      <c r="CF1862" s="2">
        <v>0</v>
      </c>
      <c r="CG1862" s="2">
        <v>0</v>
      </c>
      <c r="CH1862" s="2">
        <v>146</v>
      </c>
      <c r="CI1862" s="2">
        <v>0</v>
      </c>
      <c r="CJ1862" s="2">
        <v>0</v>
      </c>
      <c r="CK1862" s="2">
        <v>0</v>
      </c>
      <c r="CL1862" s="2">
        <v>0</v>
      </c>
      <c r="CM1862" s="2">
        <v>0</v>
      </c>
      <c r="CN1862" s="2" t="s">
        <v>3</v>
      </c>
      <c r="CO1862" s="2">
        <v>0</v>
      </c>
      <c r="CP1862" s="2">
        <f t="shared" si="1537"/>
        <v>0</v>
      </c>
      <c r="CQ1862" s="2">
        <f t="shared" si="1538"/>
        <v>0.02</v>
      </c>
      <c r="CR1862" s="2">
        <f t="shared" si="1539"/>
        <v>61.84</v>
      </c>
      <c r="CS1862" s="2">
        <f t="shared" si="1540"/>
        <v>22.88</v>
      </c>
      <c r="CT1862" s="2">
        <f t="shared" si="1541"/>
        <v>32.08</v>
      </c>
      <c r="CU1862" s="2">
        <f t="shared" si="1542"/>
        <v>0</v>
      </c>
      <c r="CV1862" s="2">
        <f t="shared" si="1543"/>
        <v>4</v>
      </c>
      <c r="CW1862" s="2">
        <f t="shared" si="1544"/>
        <v>1.68</v>
      </c>
      <c r="CX1862" s="2">
        <f t="shared" si="1545"/>
        <v>0</v>
      </c>
      <c r="CY1862" s="2">
        <f>(((S1862+R1862)*AT1862)/100)</f>
        <v>0</v>
      </c>
      <c r="CZ1862" s="2">
        <f>(((S1862+R1862)*AU1862)/100)</f>
        <v>0</v>
      </c>
      <c r="DA1862" s="2"/>
      <c r="DB1862" s="2"/>
      <c r="DC1862" s="2" t="s">
        <v>3</v>
      </c>
      <c r="DD1862" s="2" t="s">
        <v>753</v>
      </c>
      <c r="DE1862" s="2" t="s">
        <v>753</v>
      </c>
      <c r="DF1862" s="2" t="s">
        <v>753</v>
      </c>
      <c r="DG1862" s="2" t="s">
        <v>753</v>
      </c>
      <c r="DH1862" s="2" t="s">
        <v>3</v>
      </c>
      <c r="DI1862" s="2" t="s">
        <v>753</v>
      </c>
      <c r="DJ1862" s="2" t="s">
        <v>753</v>
      </c>
      <c r="DK1862" s="2" t="s">
        <v>3</v>
      </c>
      <c r="DL1862" s="2" t="s">
        <v>3</v>
      </c>
      <c r="DM1862" s="2" t="s">
        <v>3</v>
      </c>
      <c r="DN1862" s="2">
        <v>0</v>
      </c>
      <c r="DO1862" s="2">
        <v>0</v>
      </c>
      <c r="DP1862" s="2">
        <v>1</v>
      </c>
      <c r="DQ1862" s="2">
        <v>1</v>
      </c>
      <c r="DR1862" s="2"/>
      <c r="DS1862" s="2"/>
      <c r="DT1862" s="2"/>
      <c r="DU1862" s="2">
        <v>1013</v>
      </c>
      <c r="DV1862" s="2" t="s">
        <v>186</v>
      </c>
      <c r="DW1862" s="2" t="s">
        <v>186</v>
      </c>
      <c r="DX1862" s="2">
        <v>1</v>
      </c>
      <c r="DY1862" s="2"/>
      <c r="DZ1862" s="2" t="s">
        <v>3</v>
      </c>
      <c r="EA1862" s="2" t="s">
        <v>3</v>
      </c>
      <c r="EB1862" s="2" t="s">
        <v>3</v>
      </c>
      <c r="EC1862" s="2" t="s">
        <v>3</v>
      </c>
      <c r="ED1862" s="2"/>
      <c r="EE1862" s="2">
        <v>54328965</v>
      </c>
      <c r="EF1862" s="2">
        <v>2</v>
      </c>
      <c r="EG1862" s="2" t="s">
        <v>21</v>
      </c>
      <c r="EH1862" s="2">
        <v>0</v>
      </c>
      <c r="EI1862" s="2" t="s">
        <v>3</v>
      </c>
      <c r="EJ1862" s="2">
        <v>1</v>
      </c>
      <c r="EK1862" s="2">
        <v>11001</v>
      </c>
      <c r="EL1862" s="2" t="s">
        <v>22</v>
      </c>
      <c r="EM1862" s="2" t="s">
        <v>23</v>
      </c>
      <c r="EN1862" s="2"/>
      <c r="EO1862" s="2" t="s">
        <v>3</v>
      </c>
      <c r="EP1862" s="2"/>
      <c r="EQ1862" s="2">
        <v>1441792</v>
      </c>
      <c r="ER1862" s="2">
        <v>264.04000000000002</v>
      </c>
      <c r="ES1862" s="2">
        <v>252.3</v>
      </c>
      <c r="ET1862" s="2">
        <v>7.73</v>
      </c>
      <c r="EU1862" s="2">
        <v>2.86</v>
      </c>
      <c r="EV1862" s="2">
        <v>4.01</v>
      </c>
      <c r="EW1862" s="2">
        <v>0.5</v>
      </c>
      <c r="EX1862" s="2">
        <v>0.21</v>
      </c>
      <c r="EY1862" s="2">
        <v>1</v>
      </c>
      <c r="EZ1862" s="2"/>
      <c r="FA1862" s="2"/>
      <c r="FB1862" s="2"/>
      <c r="FC1862" s="2"/>
      <c r="FD1862" s="2"/>
      <c r="FE1862" s="2"/>
      <c r="FF1862" s="2"/>
      <c r="FG1862" s="2"/>
      <c r="FH1862" s="2"/>
      <c r="FI1862" s="2"/>
      <c r="FJ1862" s="2"/>
      <c r="FK1862" s="2"/>
      <c r="FL1862" s="2"/>
      <c r="FM1862" s="2"/>
      <c r="FN1862" s="2"/>
      <c r="FO1862" s="2"/>
      <c r="FP1862" s="2"/>
      <c r="FQ1862" s="2">
        <v>0</v>
      </c>
      <c r="FR1862" s="2">
        <f t="shared" si="1546"/>
        <v>0</v>
      </c>
      <c r="FS1862" s="2">
        <v>0</v>
      </c>
      <c r="FT1862" s="2"/>
      <c r="FU1862" s="2"/>
      <c r="FV1862" s="2"/>
      <c r="FW1862" s="2"/>
      <c r="FX1862" s="2">
        <v>123</v>
      </c>
      <c r="FY1862" s="2">
        <v>75</v>
      </c>
      <c r="FZ1862" s="2"/>
      <c r="GA1862" s="2" t="s">
        <v>3</v>
      </c>
      <c r="GB1862" s="2"/>
      <c r="GC1862" s="2"/>
      <c r="GD1862" s="2">
        <v>1</v>
      </c>
      <c r="GE1862" s="2"/>
      <c r="GF1862" s="2">
        <v>1101439079</v>
      </c>
      <c r="GG1862" s="2">
        <v>2</v>
      </c>
      <c r="GH1862" s="2">
        <v>1</v>
      </c>
      <c r="GI1862" s="2">
        <v>-2</v>
      </c>
      <c r="GJ1862" s="2">
        <v>0</v>
      </c>
      <c r="GK1862" s="2">
        <v>0</v>
      </c>
      <c r="GL1862" s="2">
        <f t="shared" si="1547"/>
        <v>0</v>
      </c>
      <c r="GM1862" s="2">
        <f t="shared" si="1548"/>
        <v>0</v>
      </c>
      <c r="GN1862" s="2">
        <f t="shared" si="1549"/>
        <v>0</v>
      </c>
      <c r="GO1862" s="2">
        <f t="shared" si="1550"/>
        <v>0</v>
      </c>
      <c r="GP1862" s="2">
        <f t="shared" si="1551"/>
        <v>0</v>
      </c>
      <c r="GQ1862" s="2"/>
      <c r="GR1862" s="2">
        <v>0</v>
      </c>
      <c r="GS1862" s="2">
        <v>3</v>
      </c>
      <c r="GT1862" s="2">
        <v>0</v>
      </c>
      <c r="GU1862" s="2" t="s">
        <v>753</v>
      </c>
      <c r="GV1862" s="2">
        <f>ROUND(((GT1862*8)),2)</f>
        <v>0</v>
      </c>
      <c r="GW1862" s="2">
        <v>1</v>
      </c>
      <c r="GX1862" s="2">
        <f t="shared" si="1552"/>
        <v>0</v>
      </c>
      <c r="GY1862" s="2"/>
      <c r="GZ1862" s="2"/>
      <c r="HA1862" s="2">
        <v>0</v>
      </c>
      <c r="HB1862" s="2">
        <v>0</v>
      </c>
      <c r="HC1862" s="2">
        <f t="shared" si="1553"/>
        <v>0</v>
      </c>
      <c r="HD1862" s="2"/>
      <c r="HE1862" s="2" t="s">
        <v>3</v>
      </c>
      <c r="HF1862" s="2" t="s">
        <v>3</v>
      </c>
      <c r="HG1862" s="2"/>
      <c r="HH1862" s="2"/>
      <c r="HI1862" s="2"/>
      <c r="HJ1862" s="2"/>
      <c r="HK1862" s="2"/>
      <c r="HL1862" s="2"/>
      <c r="HM1862" s="2" t="s">
        <v>3</v>
      </c>
      <c r="HN1862" s="2" t="s">
        <v>24</v>
      </c>
      <c r="HO1862" s="2" t="s">
        <v>25</v>
      </c>
      <c r="HP1862" s="2" t="s">
        <v>22</v>
      </c>
      <c r="HQ1862" s="2" t="s">
        <v>22</v>
      </c>
      <c r="HR1862" s="2"/>
      <c r="HS1862" s="2"/>
      <c r="HT1862" s="2"/>
      <c r="HU1862" s="2"/>
      <c r="HV1862" s="2"/>
      <c r="HW1862" s="2"/>
      <c r="HX1862" s="2"/>
      <c r="HY1862" s="2"/>
      <c r="HZ1862" s="2"/>
      <c r="IA1862" s="2"/>
      <c r="IB1862" s="2"/>
      <c r="IC1862" s="2"/>
      <c r="ID1862" s="2"/>
      <c r="IE1862" s="2"/>
      <c r="IF1862" s="2"/>
      <c r="IG1862" s="2"/>
      <c r="IH1862" s="2"/>
      <c r="II1862" s="2"/>
      <c r="IJ1862" s="2"/>
      <c r="IK1862" s="2">
        <v>0</v>
      </c>
      <c r="IL1862" s="2"/>
      <c r="IM1862" s="2"/>
      <c r="IN1862" s="2"/>
      <c r="IO1862" s="2"/>
      <c r="IP1862" s="2"/>
      <c r="IQ1862" s="2"/>
      <c r="IR1862" s="2"/>
      <c r="IS1862" s="2"/>
      <c r="IT1862" s="2"/>
      <c r="IU1862" s="2"/>
    </row>
    <row r="1863" spans="1:255" x14ac:dyDescent="0.2">
      <c r="A1863">
        <v>17</v>
      </c>
      <c r="B1863">
        <v>1</v>
      </c>
      <c r="C1863">
        <f>ROW(SmtRes!A1624)</f>
        <v>1624</v>
      </c>
      <c r="D1863">
        <f>ROW(EtalonRes!A1670)</f>
        <v>1670</v>
      </c>
      <c r="E1863" t="s">
        <v>813</v>
      </c>
      <c r="F1863" t="s">
        <v>196</v>
      </c>
      <c r="G1863" t="s">
        <v>752</v>
      </c>
      <c r="H1863" t="s">
        <v>186</v>
      </c>
      <c r="I1863">
        <v>0</v>
      </c>
      <c r="J1863">
        <v>0</v>
      </c>
      <c r="K1863">
        <v>0</v>
      </c>
      <c r="L1863">
        <v>3.1E-2</v>
      </c>
      <c r="M1863">
        <v>0</v>
      </c>
      <c r="N1863">
        <f t="shared" si="1522"/>
        <v>3.1E-2</v>
      </c>
      <c r="O1863">
        <f t="shared" si="1523"/>
        <v>0</v>
      </c>
      <c r="P1863">
        <f t="shared" si="1524"/>
        <v>0</v>
      </c>
      <c r="Q1863">
        <f t="shared" si="1525"/>
        <v>0</v>
      </c>
      <c r="R1863">
        <f t="shared" si="1526"/>
        <v>0</v>
      </c>
      <c r="S1863">
        <f t="shared" si="1527"/>
        <v>0</v>
      </c>
      <c r="T1863">
        <f t="shared" si="1528"/>
        <v>0</v>
      </c>
      <c r="U1863">
        <f t="shared" si="1529"/>
        <v>0</v>
      </c>
      <c r="V1863">
        <f t="shared" si="1530"/>
        <v>0</v>
      </c>
      <c r="W1863">
        <f t="shared" si="1531"/>
        <v>0</v>
      </c>
      <c r="X1863">
        <f t="shared" si="1532"/>
        <v>0</v>
      </c>
      <c r="Y1863">
        <f t="shared" si="1533"/>
        <v>0</v>
      </c>
      <c r="AA1863">
        <v>69726884</v>
      </c>
      <c r="AB1863">
        <f t="shared" si="1534"/>
        <v>93.94</v>
      </c>
      <c r="AC1863">
        <f>ROUND(((ES1863*8)+(SUM(SmtRes!BC1620:'SmtRes'!BC1624)+SUM(EtalonRes!AL1666:'EtalonRes'!AL1670))),2)</f>
        <v>0.02</v>
      </c>
      <c r="AD1863">
        <f>ROUND(((((ET1863*8))-((EU1863*8)))+AE1863),2)</f>
        <v>61.84</v>
      </c>
      <c r="AE1863">
        <f>ROUND(((EU1863*8)),2)</f>
        <v>22.88</v>
      </c>
      <c r="AF1863">
        <f>ROUND(((EV1863*8)),2)</f>
        <v>32.08</v>
      </c>
      <c r="AG1863">
        <f t="shared" si="1535"/>
        <v>0</v>
      </c>
      <c r="AH1863">
        <f>((EW1863*8))</f>
        <v>4</v>
      </c>
      <c r="AI1863">
        <f>((EX1863*8))</f>
        <v>1.68</v>
      </c>
      <c r="AJ1863">
        <f t="shared" si="1536"/>
        <v>0</v>
      </c>
      <c r="AK1863">
        <v>264.04000000000002</v>
      </c>
      <c r="AL1863">
        <v>252.3</v>
      </c>
      <c r="AM1863">
        <v>7.73</v>
      </c>
      <c r="AN1863">
        <v>2.86</v>
      </c>
      <c r="AO1863">
        <v>4.01</v>
      </c>
      <c r="AP1863">
        <v>0</v>
      </c>
      <c r="AQ1863">
        <v>0.5</v>
      </c>
      <c r="AR1863">
        <v>0.21</v>
      </c>
      <c r="AS1863">
        <v>0</v>
      </c>
      <c r="AT1863">
        <v>117</v>
      </c>
      <c r="AU1863">
        <v>64</v>
      </c>
      <c r="AV1863">
        <v>1</v>
      </c>
      <c r="AW1863">
        <v>1</v>
      </c>
      <c r="AZ1863">
        <v>1</v>
      </c>
      <c r="BA1863">
        <v>25.36</v>
      </c>
      <c r="BB1863">
        <v>7.84</v>
      </c>
      <c r="BC1863">
        <v>7.56</v>
      </c>
      <c r="BD1863" t="s">
        <v>3</v>
      </c>
      <c r="BE1863" t="s">
        <v>3</v>
      </c>
      <c r="BF1863" t="s">
        <v>3</v>
      </c>
      <c r="BG1863" t="s">
        <v>3</v>
      </c>
      <c r="BH1863">
        <v>0</v>
      </c>
      <c r="BI1863">
        <v>1</v>
      </c>
      <c r="BJ1863" t="s">
        <v>198</v>
      </c>
      <c r="BM1863">
        <v>11001</v>
      </c>
      <c r="BN1863">
        <v>0</v>
      </c>
      <c r="BO1863" t="s">
        <v>196</v>
      </c>
      <c r="BP1863">
        <v>1</v>
      </c>
      <c r="BQ1863">
        <v>2</v>
      </c>
      <c r="BR1863">
        <v>0</v>
      </c>
      <c r="BS1863">
        <v>19.8</v>
      </c>
      <c r="BT1863">
        <v>1</v>
      </c>
      <c r="BU1863">
        <v>1</v>
      </c>
      <c r="BV1863">
        <v>1</v>
      </c>
      <c r="BW1863">
        <v>1</v>
      </c>
      <c r="BX1863">
        <v>1</v>
      </c>
      <c r="BY1863" t="s">
        <v>3</v>
      </c>
      <c r="BZ1863">
        <v>117</v>
      </c>
      <c r="CA1863">
        <v>64</v>
      </c>
      <c r="CB1863" t="s">
        <v>3</v>
      </c>
      <c r="CE1863">
        <v>0</v>
      </c>
      <c r="CF1863">
        <v>0</v>
      </c>
      <c r="CG1863">
        <v>0</v>
      </c>
      <c r="CH1863">
        <v>146</v>
      </c>
      <c r="CI1863">
        <v>0</v>
      </c>
      <c r="CJ1863">
        <v>0</v>
      </c>
      <c r="CK1863">
        <v>0</v>
      </c>
      <c r="CL1863">
        <v>0</v>
      </c>
      <c r="CM1863">
        <v>0</v>
      </c>
      <c r="CN1863" t="s">
        <v>3</v>
      </c>
      <c r="CO1863">
        <v>0</v>
      </c>
      <c r="CP1863">
        <f t="shared" si="1537"/>
        <v>0</v>
      </c>
      <c r="CQ1863">
        <f t="shared" si="1538"/>
        <v>0.1512</v>
      </c>
      <c r="CR1863">
        <f t="shared" si="1539"/>
        <v>484.82560000000001</v>
      </c>
      <c r="CS1863">
        <f t="shared" si="1540"/>
        <v>453.024</v>
      </c>
      <c r="CT1863">
        <f t="shared" si="1541"/>
        <v>813.54879999999991</v>
      </c>
      <c r="CU1863">
        <f t="shared" si="1542"/>
        <v>0</v>
      </c>
      <c r="CV1863">
        <f t="shared" si="1543"/>
        <v>4</v>
      </c>
      <c r="CW1863">
        <f t="shared" si="1544"/>
        <v>1.68</v>
      </c>
      <c r="CX1863">
        <f t="shared" si="1545"/>
        <v>0</v>
      </c>
      <c r="CY1863">
        <f>(S1863+R1863)*(BZ1863/100)</f>
        <v>0</v>
      </c>
      <c r="CZ1863">
        <f>(S1863+R1863)*(CA1863/100)</f>
        <v>0</v>
      </c>
      <c r="DC1863" t="s">
        <v>3</v>
      </c>
      <c r="DD1863" t="s">
        <v>753</v>
      </c>
      <c r="DE1863" t="s">
        <v>753</v>
      </c>
      <c r="DF1863" t="s">
        <v>753</v>
      </c>
      <c r="DG1863" t="s">
        <v>753</v>
      </c>
      <c r="DH1863" t="s">
        <v>3</v>
      </c>
      <c r="DI1863" t="s">
        <v>753</v>
      </c>
      <c r="DJ1863" t="s">
        <v>753</v>
      </c>
      <c r="DK1863" t="s">
        <v>3</v>
      </c>
      <c r="DL1863" t="s">
        <v>3</v>
      </c>
      <c r="DM1863" t="s">
        <v>3</v>
      </c>
      <c r="DN1863">
        <v>123</v>
      </c>
      <c r="DO1863">
        <v>75</v>
      </c>
      <c r="DP1863">
        <v>1</v>
      </c>
      <c r="DQ1863">
        <v>1</v>
      </c>
      <c r="DU1863">
        <v>1013</v>
      </c>
      <c r="DV1863" t="s">
        <v>186</v>
      </c>
      <c r="DW1863" t="s">
        <v>186</v>
      </c>
      <c r="DX1863">
        <v>1</v>
      </c>
      <c r="DZ1863" t="s">
        <v>3</v>
      </c>
      <c r="EA1863" t="s">
        <v>3</v>
      </c>
      <c r="EB1863" t="s">
        <v>3</v>
      </c>
      <c r="EC1863" t="s">
        <v>3</v>
      </c>
      <c r="EE1863">
        <v>54328965</v>
      </c>
      <c r="EF1863">
        <v>2</v>
      </c>
      <c r="EG1863" t="s">
        <v>21</v>
      </c>
      <c r="EH1863">
        <v>0</v>
      </c>
      <c r="EI1863" t="s">
        <v>3</v>
      </c>
      <c r="EJ1863">
        <v>1</v>
      </c>
      <c r="EK1863">
        <v>11001</v>
      </c>
      <c r="EL1863" t="s">
        <v>22</v>
      </c>
      <c r="EM1863" t="s">
        <v>23</v>
      </c>
      <c r="EO1863" t="s">
        <v>3</v>
      </c>
      <c r="EQ1863">
        <v>1441792</v>
      </c>
      <c r="ER1863">
        <v>264.04000000000002</v>
      </c>
      <c r="ES1863">
        <v>252.3</v>
      </c>
      <c r="ET1863">
        <v>7.73</v>
      </c>
      <c r="EU1863">
        <v>2.86</v>
      </c>
      <c r="EV1863">
        <v>4.01</v>
      </c>
      <c r="EW1863">
        <v>0.5</v>
      </c>
      <c r="EX1863">
        <v>0.21</v>
      </c>
      <c r="EY1863">
        <v>1</v>
      </c>
      <c r="FQ1863">
        <v>0</v>
      </c>
      <c r="FR1863">
        <f t="shared" si="1546"/>
        <v>0</v>
      </c>
      <c r="FS1863">
        <v>0</v>
      </c>
      <c r="FX1863">
        <v>123</v>
      </c>
      <c r="FY1863">
        <v>75</v>
      </c>
      <c r="GA1863" t="s">
        <v>3</v>
      </c>
      <c r="GD1863">
        <v>1</v>
      </c>
      <c r="GF1863">
        <v>1101439079</v>
      </c>
      <c r="GG1863">
        <v>2</v>
      </c>
      <c r="GH1863">
        <v>1</v>
      </c>
      <c r="GI1863">
        <v>2</v>
      </c>
      <c r="GJ1863">
        <v>0</v>
      </c>
      <c r="GK1863">
        <v>0</v>
      </c>
      <c r="GL1863">
        <f t="shared" si="1547"/>
        <v>0</v>
      </c>
      <c r="GM1863">
        <f t="shared" si="1548"/>
        <v>0</v>
      </c>
      <c r="GN1863">
        <f t="shared" si="1549"/>
        <v>0</v>
      </c>
      <c r="GO1863">
        <f t="shared" si="1550"/>
        <v>0</v>
      </c>
      <c r="GP1863">
        <f t="shared" si="1551"/>
        <v>0</v>
      </c>
      <c r="GR1863">
        <v>0</v>
      </c>
      <c r="GS1863">
        <v>0</v>
      </c>
      <c r="GT1863">
        <v>0</v>
      </c>
      <c r="GU1863" t="s">
        <v>753</v>
      </c>
      <c r="GV1863">
        <f>ROUND(((GT1863*8)),2)</f>
        <v>0</v>
      </c>
      <c r="GW1863">
        <v>1015.2</v>
      </c>
      <c r="GX1863">
        <f t="shared" si="1552"/>
        <v>0</v>
      </c>
      <c r="HA1863">
        <v>0</v>
      </c>
      <c r="HB1863">
        <v>0</v>
      </c>
      <c r="HC1863">
        <f t="shared" si="1553"/>
        <v>0</v>
      </c>
      <c r="HE1863" t="s">
        <v>3</v>
      </c>
      <c r="HF1863" t="s">
        <v>3</v>
      </c>
      <c r="HM1863" t="s">
        <v>3</v>
      </c>
      <c r="HN1863" t="s">
        <v>24</v>
      </c>
      <c r="HO1863" t="s">
        <v>25</v>
      </c>
      <c r="HP1863" t="s">
        <v>22</v>
      </c>
      <c r="HQ1863" t="s">
        <v>22</v>
      </c>
      <c r="IK1863">
        <v>0</v>
      </c>
    </row>
    <row r="1864" spans="1:255" x14ac:dyDescent="0.2">
      <c r="A1864" s="2">
        <v>18</v>
      </c>
      <c r="B1864" s="2">
        <v>1</v>
      </c>
      <c r="C1864" s="2">
        <v>1619</v>
      </c>
      <c r="D1864" s="2"/>
      <c r="E1864" s="2" t="s">
        <v>814</v>
      </c>
      <c r="F1864" s="2" t="s">
        <v>502</v>
      </c>
      <c r="G1864" s="2" t="s">
        <v>503</v>
      </c>
      <c r="H1864" s="2" t="s">
        <v>40</v>
      </c>
      <c r="I1864" s="2">
        <f>I1862*J1864</f>
        <v>0</v>
      </c>
      <c r="J1864" s="2">
        <v>4.08</v>
      </c>
      <c r="K1864" s="2">
        <v>0.51</v>
      </c>
      <c r="L1864" s="2">
        <v>0.12648000000000001</v>
      </c>
      <c r="M1864" s="2">
        <v>0</v>
      </c>
      <c r="N1864" s="2">
        <f t="shared" ref="N1864:N1885" si="1556">ROUND(L1864-M1864,4)</f>
        <v>0.1265</v>
      </c>
      <c r="O1864" s="2">
        <f t="shared" ref="O1864:O1885" si="1557">ROUND(CP1864,0)</f>
        <v>0</v>
      </c>
      <c r="P1864" s="2">
        <f t="shared" ref="P1864:P1885" si="1558">ROUND(CQ1864*I1864,0)</f>
        <v>0</v>
      </c>
      <c r="Q1864" s="2">
        <f t="shared" ref="Q1864:Q1885" si="1559">ROUND(CR1864*I1864,0)</f>
        <v>0</v>
      </c>
      <c r="R1864" s="2">
        <f t="shared" ref="R1864:R1885" si="1560">ROUND(CS1864*I1864,0)</f>
        <v>0</v>
      </c>
      <c r="S1864" s="2">
        <f t="shared" ref="S1864:S1885" si="1561">ROUND(CT1864*I1864,0)</f>
        <v>0</v>
      </c>
      <c r="T1864" s="2">
        <f t="shared" ref="T1864:T1885" si="1562">ROUND(CU1864*I1864,0)</f>
        <v>0</v>
      </c>
      <c r="U1864" s="2">
        <f t="shared" ref="U1864:U1885" si="1563">CV1864*I1864</f>
        <v>0</v>
      </c>
      <c r="V1864" s="2">
        <f t="shared" ref="V1864:V1885" si="1564">CW1864*I1864</f>
        <v>0</v>
      </c>
      <c r="W1864" s="2">
        <f t="shared" ref="W1864:W1885" si="1565">ROUND(CX1864*I1864,0)</f>
        <v>0</v>
      </c>
      <c r="X1864" s="2">
        <f t="shared" ref="X1864:X1885" si="1566">ROUND(CY1864,0)</f>
        <v>0</v>
      </c>
      <c r="Y1864" s="2">
        <f t="shared" ref="Y1864:Y1885" si="1567">ROUND(CZ1864,0)</f>
        <v>0</v>
      </c>
      <c r="Z1864" s="2"/>
      <c r="AA1864" s="2">
        <v>69726971</v>
      </c>
      <c r="AB1864" s="2">
        <f t="shared" ref="AB1864:AB1885" si="1568">ROUND((AC1864+AD1864+AF1864),2)</f>
        <v>531.91</v>
      </c>
      <c r="AC1864" s="2">
        <f>ROUND((ES1864),2)</f>
        <v>531.91</v>
      </c>
      <c r="AD1864" s="2">
        <f t="shared" ref="AD1864:AD1885" si="1569">ROUND((((ET1864)-(EU1864))+AE1864),2)</f>
        <v>0</v>
      </c>
      <c r="AE1864" s="2">
        <f t="shared" ref="AE1864:AE1885" si="1570">ROUND((EU1864),2)</f>
        <v>0</v>
      </c>
      <c r="AF1864" s="2">
        <f t="shared" ref="AF1864:AF1885" si="1571">ROUND((EV1864),2)</f>
        <v>0</v>
      </c>
      <c r="AG1864" s="2">
        <f t="shared" ref="AG1864:AG1885" si="1572">ROUND((AP1864),2)</f>
        <v>0</v>
      </c>
      <c r="AH1864" s="2">
        <f t="shared" ref="AH1864:AH1885" si="1573">(EW1864)</f>
        <v>0</v>
      </c>
      <c r="AI1864" s="2">
        <f t="shared" ref="AI1864:AI1885" si="1574">(EX1864)</f>
        <v>0</v>
      </c>
      <c r="AJ1864" s="2">
        <f t="shared" ref="AJ1864:AJ1885" si="1575">(AS1864)</f>
        <v>0</v>
      </c>
      <c r="AK1864" s="2">
        <v>531.91</v>
      </c>
      <c r="AL1864" s="2">
        <v>531.91</v>
      </c>
      <c r="AM1864" s="2">
        <v>0</v>
      </c>
      <c r="AN1864" s="2">
        <v>0</v>
      </c>
      <c r="AO1864" s="2">
        <v>0</v>
      </c>
      <c r="AP1864" s="2">
        <v>0</v>
      </c>
      <c r="AQ1864" s="2">
        <v>0</v>
      </c>
      <c r="AR1864" s="2">
        <v>0</v>
      </c>
      <c r="AS1864" s="2">
        <v>0</v>
      </c>
      <c r="AT1864" s="2">
        <v>0</v>
      </c>
      <c r="AU1864" s="2">
        <v>0</v>
      </c>
      <c r="AV1864" s="2">
        <v>1</v>
      </c>
      <c r="AW1864" s="2">
        <v>1</v>
      </c>
      <c r="AX1864" s="2"/>
      <c r="AY1864" s="2"/>
      <c r="AZ1864" s="2">
        <v>1</v>
      </c>
      <c r="BA1864" s="2">
        <v>1</v>
      </c>
      <c r="BB1864" s="2">
        <v>1</v>
      </c>
      <c r="BC1864" s="2">
        <v>1</v>
      </c>
      <c r="BD1864" s="2" t="s">
        <v>3</v>
      </c>
      <c r="BE1864" s="2" t="s">
        <v>3</v>
      </c>
      <c r="BF1864" s="2" t="s">
        <v>3</v>
      </c>
      <c r="BG1864" s="2" t="s">
        <v>3</v>
      </c>
      <c r="BH1864" s="2">
        <v>3</v>
      </c>
      <c r="BI1864" s="2">
        <v>1</v>
      </c>
      <c r="BJ1864" s="2" t="s">
        <v>504</v>
      </c>
      <c r="BK1864" s="2"/>
      <c r="BL1864" s="2"/>
      <c r="BM1864" s="2">
        <v>500003</v>
      </c>
      <c r="BN1864" s="2">
        <v>0</v>
      </c>
      <c r="BO1864" s="2" t="s">
        <v>3</v>
      </c>
      <c r="BP1864" s="2">
        <v>0</v>
      </c>
      <c r="BQ1864" s="2">
        <v>13</v>
      </c>
      <c r="BR1864" s="2">
        <v>0</v>
      </c>
      <c r="BS1864" s="2">
        <v>1</v>
      </c>
      <c r="BT1864" s="2">
        <v>1</v>
      </c>
      <c r="BU1864" s="2">
        <v>1</v>
      </c>
      <c r="BV1864" s="2">
        <v>1</v>
      </c>
      <c r="BW1864" s="2">
        <v>1</v>
      </c>
      <c r="BX1864" s="2">
        <v>1</v>
      </c>
      <c r="BY1864" s="2" t="s">
        <v>3</v>
      </c>
      <c r="BZ1864" s="2">
        <v>0</v>
      </c>
      <c r="CA1864" s="2">
        <v>0</v>
      </c>
      <c r="CB1864" s="2" t="s">
        <v>3</v>
      </c>
      <c r="CC1864" s="2"/>
      <c r="CD1864" s="2"/>
      <c r="CE1864" s="2">
        <v>0</v>
      </c>
      <c r="CF1864" s="2">
        <v>0</v>
      </c>
      <c r="CG1864" s="2">
        <v>0</v>
      </c>
      <c r="CH1864" s="2">
        <v>146</v>
      </c>
      <c r="CI1864" s="2">
        <v>1</v>
      </c>
      <c r="CJ1864" s="2">
        <v>0</v>
      </c>
      <c r="CK1864" s="2">
        <v>0</v>
      </c>
      <c r="CL1864" s="2">
        <v>0</v>
      </c>
      <c r="CM1864" s="2">
        <v>0</v>
      </c>
      <c r="CN1864" s="2" t="s">
        <v>3</v>
      </c>
      <c r="CO1864" s="2">
        <v>0</v>
      </c>
      <c r="CP1864" s="2">
        <f t="shared" ref="CP1864:CP1885" si="1576">(P1864+Q1864+S1864)</f>
        <v>0</v>
      </c>
      <c r="CQ1864" s="2">
        <f t="shared" ref="CQ1864:CQ1885" si="1577">AC1864*BC1864</f>
        <v>531.91</v>
      </c>
      <c r="CR1864" s="2">
        <f t="shared" ref="CR1864:CR1885" si="1578">AD1864*BB1864</f>
        <v>0</v>
      </c>
      <c r="CS1864" s="2">
        <f t="shared" ref="CS1864:CS1885" si="1579">AE1864*BS1864</f>
        <v>0</v>
      </c>
      <c r="CT1864" s="2">
        <f t="shared" ref="CT1864:CT1885" si="1580">AF1864*BA1864</f>
        <v>0</v>
      </c>
      <c r="CU1864" s="2">
        <f t="shared" ref="CU1864:CU1885" si="1581">AG1864</f>
        <v>0</v>
      </c>
      <c r="CV1864" s="2">
        <f t="shared" ref="CV1864:CV1885" si="1582">AH1864</f>
        <v>0</v>
      </c>
      <c r="CW1864" s="2">
        <f t="shared" ref="CW1864:CW1885" si="1583">AI1864</f>
        <v>0</v>
      </c>
      <c r="CX1864" s="2">
        <f t="shared" ref="CX1864:CX1885" si="1584">AJ1864</f>
        <v>0</v>
      </c>
      <c r="CY1864" s="2">
        <f>(((S1864+R1864)*AT1864)/100)</f>
        <v>0</v>
      </c>
      <c r="CZ1864" s="2">
        <f>(((S1864+R1864)*AU1864)/100)</f>
        <v>0</v>
      </c>
      <c r="DA1864" s="2"/>
      <c r="DB1864" s="2"/>
      <c r="DC1864" s="2" t="s">
        <v>3</v>
      </c>
      <c r="DD1864" s="2" t="s">
        <v>3</v>
      </c>
      <c r="DE1864" s="2" t="s">
        <v>3</v>
      </c>
      <c r="DF1864" s="2" t="s">
        <v>3</v>
      </c>
      <c r="DG1864" s="2" t="s">
        <v>3</v>
      </c>
      <c r="DH1864" s="2" t="s">
        <v>3</v>
      </c>
      <c r="DI1864" s="2" t="s">
        <v>3</v>
      </c>
      <c r="DJ1864" s="2" t="s">
        <v>3</v>
      </c>
      <c r="DK1864" s="2" t="s">
        <v>3</v>
      </c>
      <c r="DL1864" s="2" t="s">
        <v>3</v>
      </c>
      <c r="DM1864" s="2" t="s">
        <v>3</v>
      </c>
      <c r="DN1864" s="2">
        <v>0</v>
      </c>
      <c r="DO1864" s="2">
        <v>0</v>
      </c>
      <c r="DP1864" s="2">
        <v>1</v>
      </c>
      <c r="DQ1864" s="2">
        <v>1</v>
      </c>
      <c r="DR1864" s="2"/>
      <c r="DS1864" s="2"/>
      <c r="DT1864" s="2"/>
      <c r="DU1864" s="2">
        <v>1007</v>
      </c>
      <c r="DV1864" s="2" t="s">
        <v>40</v>
      </c>
      <c r="DW1864" s="2" t="s">
        <v>40</v>
      </c>
      <c r="DX1864" s="2">
        <v>1</v>
      </c>
      <c r="DY1864" s="2"/>
      <c r="DZ1864" s="2" t="s">
        <v>3</v>
      </c>
      <c r="EA1864" s="2" t="s">
        <v>3</v>
      </c>
      <c r="EB1864" s="2" t="s">
        <v>3</v>
      </c>
      <c r="EC1864" s="2" t="s">
        <v>3</v>
      </c>
      <c r="ED1864" s="2"/>
      <c r="EE1864" s="2">
        <v>54329104</v>
      </c>
      <c r="EF1864" s="2">
        <v>13</v>
      </c>
      <c r="EG1864" s="2" t="s">
        <v>42</v>
      </c>
      <c r="EH1864" s="2">
        <v>0</v>
      </c>
      <c r="EI1864" s="2" t="s">
        <v>3</v>
      </c>
      <c r="EJ1864" s="2">
        <v>1</v>
      </c>
      <c r="EK1864" s="2">
        <v>500003</v>
      </c>
      <c r="EL1864" s="2" t="s">
        <v>43</v>
      </c>
      <c r="EM1864" s="2" t="s">
        <v>44</v>
      </c>
      <c r="EN1864" s="2"/>
      <c r="EO1864" s="2" t="s">
        <v>3</v>
      </c>
      <c r="EP1864" s="2"/>
      <c r="EQ1864" s="2">
        <v>0</v>
      </c>
      <c r="ER1864" s="2">
        <v>531.91</v>
      </c>
      <c r="ES1864" s="2">
        <v>531.91</v>
      </c>
      <c r="ET1864" s="2">
        <v>0</v>
      </c>
      <c r="EU1864" s="2">
        <v>0</v>
      </c>
      <c r="EV1864" s="2">
        <v>0</v>
      </c>
      <c r="EW1864" s="2">
        <v>0</v>
      </c>
      <c r="EX1864" s="2">
        <v>0</v>
      </c>
      <c r="EY1864" s="2"/>
      <c r="EZ1864" s="2"/>
      <c r="FA1864" s="2"/>
      <c r="FB1864" s="2"/>
      <c r="FC1864" s="2"/>
      <c r="FD1864" s="2"/>
      <c r="FE1864" s="2"/>
      <c r="FF1864" s="2"/>
      <c r="FG1864" s="2"/>
      <c r="FH1864" s="2"/>
      <c r="FI1864" s="2"/>
      <c r="FJ1864" s="2"/>
      <c r="FK1864" s="2"/>
      <c r="FL1864" s="2"/>
      <c r="FM1864" s="2"/>
      <c r="FN1864" s="2"/>
      <c r="FO1864" s="2"/>
      <c r="FP1864" s="2"/>
      <c r="FQ1864" s="2">
        <v>0</v>
      </c>
      <c r="FR1864" s="2">
        <f t="shared" ref="FR1864:FR1885" si="1585">ROUND(IF(BI1864=3,GM1864,0),0)</f>
        <v>0</v>
      </c>
      <c r="FS1864" s="2">
        <v>0</v>
      </c>
      <c r="FT1864" s="2"/>
      <c r="FU1864" s="2"/>
      <c r="FV1864" s="2"/>
      <c r="FW1864" s="2"/>
      <c r="FX1864" s="2">
        <v>0</v>
      </c>
      <c r="FY1864" s="2">
        <v>0</v>
      </c>
      <c r="FZ1864" s="2"/>
      <c r="GA1864" s="2" t="s">
        <v>3</v>
      </c>
      <c r="GB1864" s="2"/>
      <c r="GC1864" s="2"/>
      <c r="GD1864" s="2">
        <v>1</v>
      </c>
      <c r="GE1864" s="2"/>
      <c r="GF1864" s="2">
        <v>-1690895291</v>
      </c>
      <c r="GG1864" s="2">
        <v>2</v>
      </c>
      <c r="GH1864" s="2">
        <v>1</v>
      </c>
      <c r="GI1864" s="2">
        <v>-2</v>
      </c>
      <c r="GJ1864" s="2">
        <v>0</v>
      </c>
      <c r="GK1864" s="2">
        <v>0</v>
      </c>
      <c r="GL1864" s="2">
        <f t="shared" ref="GL1864:GL1885" si="1586">ROUND(IF(AND(BH1864=3,BI1864=3,FS1864&lt;&gt;0),P1864,0),0)</f>
        <v>0</v>
      </c>
      <c r="GM1864" s="2">
        <f t="shared" ref="GM1864:GM1885" si="1587">ROUND(O1864+X1864+Y1864,0)+GX1864</f>
        <v>0</v>
      </c>
      <c r="GN1864" s="2">
        <f t="shared" ref="GN1864:GN1885" si="1588">IF(OR(BI1864=0,BI1864=1),GM1864-GX1864,0)</f>
        <v>0</v>
      </c>
      <c r="GO1864" s="2">
        <f t="shared" ref="GO1864:GO1885" si="1589">IF(BI1864=2,GM1864-GX1864,0)</f>
        <v>0</v>
      </c>
      <c r="GP1864" s="2">
        <f t="shared" ref="GP1864:GP1885" si="1590">IF(BI1864=4,GM1864-GX1864,0)</f>
        <v>0</v>
      </c>
      <c r="GQ1864" s="2"/>
      <c r="GR1864" s="2">
        <v>0</v>
      </c>
      <c r="GS1864" s="2">
        <v>3</v>
      </c>
      <c r="GT1864" s="2">
        <v>0</v>
      </c>
      <c r="GU1864" s="2" t="s">
        <v>3</v>
      </c>
      <c r="GV1864" s="2">
        <f t="shared" ref="GV1864:GV1885" si="1591">ROUND((GT1864),2)</f>
        <v>0</v>
      </c>
      <c r="GW1864" s="2">
        <v>1</v>
      </c>
      <c r="GX1864" s="2">
        <f t="shared" ref="GX1864:GX1885" si="1592">ROUND(HC1864*I1864,0)</f>
        <v>0</v>
      </c>
      <c r="GY1864" s="2"/>
      <c r="GZ1864" s="2"/>
      <c r="HA1864" s="2">
        <v>0</v>
      </c>
      <c r="HB1864" s="2">
        <v>0</v>
      </c>
      <c r="HC1864" s="2">
        <f t="shared" ref="HC1864:HC1885" si="1593">GV1864*GW1864</f>
        <v>0</v>
      </c>
      <c r="HD1864" s="2"/>
      <c r="HE1864" s="2" t="s">
        <v>3</v>
      </c>
      <c r="HF1864" s="2" t="s">
        <v>3</v>
      </c>
      <c r="HG1864" s="2"/>
      <c r="HH1864" s="2"/>
      <c r="HI1864" s="2"/>
      <c r="HJ1864" s="2"/>
      <c r="HK1864" s="2"/>
      <c r="HL1864" s="2"/>
      <c r="HM1864" s="2" t="s">
        <v>753</v>
      </c>
      <c r="HN1864" s="2" t="s">
        <v>3</v>
      </c>
      <c r="HO1864" s="2" t="s">
        <v>3</v>
      </c>
      <c r="HP1864" s="2" t="s">
        <v>3</v>
      </c>
      <c r="HQ1864" s="2" t="s">
        <v>3</v>
      </c>
      <c r="HR1864" s="2"/>
      <c r="HS1864" s="2"/>
      <c r="HT1864" s="2"/>
      <c r="HU1864" s="2"/>
      <c r="HV1864" s="2"/>
      <c r="HW1864" s="2"/>
      <c r="HX1864" s="2"/>
      <c r="HY1864" s="2"/>
      <c r="HZ1864" s="2"/>
      <c r="IA1864" s="2"/>
      <c r="IB1864" s="2"/>
      <c r="IC1864" s="2"/>
      <c r="ID1864" s="2"/>
      <c r="IE1864" s="2"/>
      <c r="IF1864" s="2"/>
      <c r="IG1864" s="2"/>
      <c r="IH1864" s="2"/>
      <c r="II1864" s="2"/>
      <c r="IJ1864" s="2"/>
      <c r="IK1864" s="2">
        <v>0</v>
      </c>
      <c r="IL1864" s="2"/>
      <c r="IM1864" s="2"/>
      <c r="IN1864" s="2"/>
      <c r="IO1864" s="2"/>
      <c r="IP1864" s="2"/>
      <c r="IQ1864" s="2"/>
      <c r="IR1864" s="2"/>
      <c r="IS1864" s="2"/>
      <c r="IT1864" s="2"/>
      <c r="IU1864" s="2"/>
    </row>
    <row r="1865" spans="1:255" x14ac:dyDescent="0.2">
      <c r="A1865">
        <v>18</v>
      </c>
      <c r="B1865">
        <v>1</v>
      </c>
      <c r="C1865">
        <v>1624</v>
      </c>
      <c r="E1865" t="s">
        <v>814</v>
      </c>
      <c r="F1865" t="s">
        <v>502</v>
      </c>
      <c r="G1865" t="s">
        <v>503</v>
      </c>
      <c r="H1865" t="s">
        <v>40</v>
      </c>
      <c r="I1865">
        <f>I1863*J1865</f>
        <v>0</v>
      </c>
      <c r="J1865">
        <v>4.08</v>
      </c>
      <c r="K1865">
        <v>0.51</v>
      </c>
      <c r="L1865">
        <v>0.12648000000000001</v>
      </c>
      <c r="M1865">
        <v>0</v>
      </c>
      <c r="N1865">
        <f t="shared" si="1556"/>
        <v>0.1265</v>
      </c>
      <c r="O1865">
        <f t="shared" si="1557"/>
        <v>0</v>
      </c>
      <c r="P1865">
        <f t="shared" si="1558"/>
        <v>0</v>
      </c>
      <c r="Q1865">
        <f t="shared" si="1559"/>
        <v>0</v>
      </c>
      <c r="R1865">
        <f t="shared" si="1560"/>
        <v>0</v>
      </c>
      <c r="S1865">
        <f t="shared" si="1561"/>
        <v>0</v>
      </c>
      <c r="T1865">
        <f t="shared" si="1562"/>
        <v>0</v>
      </c>
      <c r="U1865">
        <f t="shared" si="1563"/>
        <v>0</v>
      </c>
      <c r="V1865">
        <f t="shared" si="1564"/>
        <v>0</v>
      </c>
      <c r="W1865">
        <f t="shared" si="1565"/>
        <v>0</v>
      </c>
      <c r="X1865">
        <f t="shared" si="1566"/>
        <v>0</v>
      </c>
      <c r="Y1865">
        <f t="shared" si="1567"/>
        <v>0</v>
      </c>
      <c r="AA1865">
        <v>69726884</v>
      </c>
      <c r="AB1865">
        <f t="shared" si="1568"/>
        <v>577.88</v>
      </c>
      <c r="AC1865">
        <f>ROUND((ES1865),2)</f>
        <v>577.88</v>
      </c>
      <c r="AD1865">
        <f t="shared" si="1569"/>
        <v>0</v>
      </c>
      <c r="AE1865">
        <f t="shared" si="1570"/>
        <v>0</v>
      </c>
      <c r="AF1865">
        <f t="shared" si="1571"/>
        <v>0</v>
      </c>
      <c r="AG1865">
        <f t="shared" si="1572"/>
        <v>0</v>
      </c>
      <c r="AH1865">
        <f t="shared" si="1573"/>
        <v>0</v>
      </c>
      <c r="AI1865">
        <f t="shared" si="1574"/>
        <v>0</v>
      </c>
      <c r="AJ1865">
        <f t="shared" si="1575"/>
        <v>0</v>
      </c>
      <c r="AK1865">
        <v>577.88000000000011</v>
      </c>
      <c r="AL1865">
        <v>577.88000000000011</v>
      </c>
      <c r="AM1865">
        <v>0</v>
      </c>
      <c r="AN1865">
        <v>0</v>
      </c>
      <c r="AO1865">
        <v>0</v>
      </c>
      <c r="AP1865">
        <v>0</v>
      </c>
      <c r="AQ1865">
        <v>0</v>
      </c>
      <c r="AR1865">
        <v>0</v>
      </c>
      <c r="AS1865">
        <v>0</v>
      </c>
      <c r="AT1865">
        <v>0</v>
      </c>
      <c r="AU1865">
        <v>0</v>
      </c>
      <c r="AV1865">
        <v>1</v>
      </c>
      <c r="AW1865">
        <v>1</v>
      </c>
      <c r="AZ1865">
        <v>1</v>
      </c>
      <c r="BA1865">
        <v>1</v>
      </c>
      <c r="BB1865">
        <v>1</v>
      </c>
      <c r="BC1865">
        <v>7.56</v>
      </c>
      <c r="BD1865" t="s">
        <v>3</v>
      </c>
      <c r="BE1865" t="s">
        <v>3</v>
      </c>
      <c r="BF1865" t="s">
        <v>3</v>
      </c>
      <c r="BG1865" t="s">
        <v>3</v>
      </c>
      <c r="BH1865">
        <v>3</v>
      </c>
      <c r="BI1865">
        <v>1</v>
      </c>
      <c r="BJ1865" t="s">
        <v>504</v>
      </c>
      <c r="BM1865">
        <v>500003</v>
      </c>
      <c r="BN1865">
        <v>0</v>
      </c>
      <c r="BO1865" t="s">
        <v>3</v>
      </c>
      <c r="BP1865">
        <v>0</v>
      </c>
      <c r="BQ1865">
        <v>13</v>
      </c>
      <c r="BR1865">
        <v>0</v>
      </c>
      <c r="BS1865">
        <v>1</v>
      </c>
      <c r="BT1865">
        <v>1</v>
      </c>
      <c r="BU1865">
        <v>1</v>
      </c>
      <c r="BV1865">
        <v>1</v>
      </c>
      <c r="BW1865">
        <v>1</v>
      </c>
      <c r="BX1865">
        <v>1</v>
      </c>
      <c r="BY1865" t="s">
        <v>3</v>
      </c>
      <c r="BZ1865">
        <v>0</v>
      </c>
      <c r="CA1865">
        <v>0</v>
      </c>
      <c r="CB1865" t="s">
        <v>3</v>
      </c>
      <c r="CE1865">
        <v>0</v>
      </c>
      <c r="CF1865">
        <v>0</v>
      </c>
      <c r="CG1865">
        <v>0</v>
      </c>
      <c r="CH1865">
        <v>146</v>
      </c>
      <c r="CI1865">
        <v>1</v>
      </c>
      <c r="CJ1865">
        <v>0</v>
      </c>
      <c r="CK1865">
        <v>0</v>
      </c>
      <c r="CL1865">
        <v>0</v>
      </c>
      <c r="CM1865">
        <v>0</v>
      </c>
      <c r="CN1865" t="s">
        <v>3</v>
      </c>
      <c r="CO1865">
        <v>0</v>
      </c>
      <c r="CP1865">
        <f t="shared" si="1576"/>
        <v>0</v>
      </c>
      <c r="CQ1865">
        <f t="shared" si="1577"/>
        <v>4368.7727999999997</v>
      </c>
      <c r="CR1865">
        <f t="shared" si="1578"/>
        <v>0</v>
      </c>
      <c r="CS1865">
        <f t="shared" si="1579"/>
        <v>0</v>
      </c>
      <c r="CT1865">
        <f t="shared" si="1580"/>
        <v>0</v>
      </c>
      <c r="CU1865">
        <f t="shared" si="1581"/>
        <v>0</v>
      </c>
      <c r="CV1865">
        <f t="shared" si="1582"/>
        <v>0</v>
      </c>
      <c r="CW1865">
        <f t="shared" si="1583"/>
        <v>0</v>
      </c>
      <c r="CX1865">
        <f t="shared" si="1584"/>
        <v>0</v>
      </c>
      <c r="CY1865">
        <f>(S1865+R1865)*(BZ1865/100)</f>
        <v>0</v>
      </c>
      <c r="CZ1865">
        <f>(S1865+R1865)*(CA1865/100)</f>
        <v>0</v>
      </c>
      <c r="DC1865" t="s">
        <v>3</v>
      </c>
      <c r="DD1865" t="s">
        <v>3</v>
      </c>
      <c r="DE1865" t="s">
        <v>3</v>
      </c>
      <c r="DF1865" t="s">
        <v>3</v>
      </c>
      <c r="DG1865" t="s">
        <v>3</v>
      </c>
      <c r="DH1865" t="s">
        <v>3</v>
      </c>
      <c r="DI1865" t="s">
        <v>3</v>
      </c>
      <c r="DJ1865" t="s">
        <v>3</v>
      </c>
      <c r="DK1865" t="s">
        <v>3</v>
      </c>
      <c r="DL1865" t="s">
        <v>3</v>
      </c>
      <c r="DM1865" t="s">
        <v>3</v>
      </c>
      <c r="DN1865">
        <v>0</v>
      </c>
      <c r="DO1865">
        <v>0</v>
      </c>
      <c r="DP1865">
        <v>1</v>
      </c>
      <c r="DQ1865">
        <v>1</v>
      </c>
      <c r="DU1865">
        <v>1007</v>
      </c>
      <c r="DV1865" t="s">
        <v>40</v>
      </c>
      <c r="DW1865" t="s">
        <v>40</v>
      </c>
      <c r="DX1865">
        <v>1</v>
      </c>
      <c r="DZ1865" t="s">
        <v>3</v>
      </c>
      <c r="EA1865" t="s">
        <v>3</v>
      </c>
      <c r="EB1865" t="s">
        <v>3</v>
      </c>
      <c r="EC1865" t="s">
        <v>3</v>
      </c>
      <c r="EE1865">
        <v>54329104</v>
      </c>
      <c r="EF1865">
        <v>13</v>
      </c>
      <c r="EG1865" t="s">
        <v>42</v>
      </c>
      <c r="EH1865">
        <v>0</v>
      </c>
      <c r="EI1865" t="s">
        <v>3</v>
      </c>
      <c r="EJ1865">
        <v>1</v>
      </c>
      <c r="EK1865">
        <v>500003</v>
      </c>
      <c r="EL1865" t="s">
        <v>43</v>
      </c>
      <c r="EM1865" t="s">
        <v>44</v>
      </c>
      <c r="EO1865" t="s">
        <v>3</v>
      </c>
      <c r="EQ1865">
        <v>0</v>
      </c>
      <c r="ER1865">
        <v>4178.62</v>
      </c>
      <c r="ES1865">
        <v>577.88000000000011</v>
      </c>
      <c r="ET1865">
        <v>0</v>
      </c>
      <c r="EU1865">
        <v>0</v>
      </c>
      <c r="EV1865">
        <v>0</v>
      </c>
      <c r="EW1865">
        <v>0</v>
      </c>
      <c r="EX1865">
        <v>0</v>
      </c>
      <c r="EZ1865">
        <v>5</v>
      </c>
      <c r="FC1865">
        <v>0</v>
      </c>
      <c r="FD1865">
        <v>18</v>
      </c>
      <c r="FF1865">
        <v>4178.62</v>
      </c>
      <c r="FQ1865">
        <v>0</v>
      </c>
      <c r="FR1865">
        <f t="shared" si="1585"/>
        <v>0</v>
      </c>
      <c r="FS1865">
        <v>0</v>
      </c>
      <c r="FX1865">
        <v>0</v>
      </c>
      <c r="FY1865">
        <v>0</v>
      </c>
      <c r="GA1865" t="s">
        <v>505</v>
      </c>
      <c r="GD1865">
        <v>1</v>
      </c>
      <c r="GF1865">
        <v>-1690895291</v>
      </c>
      <c r="GG1865">
        <v>2</v>
      </c>
      <c r="GH1865">
        <v>3</v>
      </c>
      <c r="GI1865">
        <v>5</v>
      </c>
      <c r="GJ1865">
        <v>0</v>
      </c>
      <c r="GK1865">
        <v>0</v>
      </c>
      <c r="GL1865">
        <f t="shared" si="1586"/>
        <v>0</v>
      </c>
      <c r="GM1865">
        <f t="shared" si="1587"/>
        <v>0</v>
      </c>
      <c r="GN1865">
        <f t="shared" si="1588"/>
        <v>0</v>
      </c>
      <c r="GO1865">
        <f t="shared" si="1589"/>
        <v>0</v>
      </c>
      <c r="GP1865">
        <f t="shared" si="1590"/>
        <v>0</v>
      </c>
      <c r="GR1865">
        <v>1</v>
      </c>
      <c r="GS1865">
        <v>1</v>
      </c>
      <c r="GT1865">
        <v>0</v>
      </c>
      <c r="GU1865" t="s">
        <v>3</v>
      </c>
      <c r="GV1865">
        <f t="shared" si="1591"/>
        <v>0</v>
      </c>
      <c r="GW1865">
        <v>1</v>
      </c>
      <c r="GX1865">
        <f t="shared" si="1592"/>
        <v>0</v>
      </c>
      <c r="HA1865">
        <v>0</v>
      </c>
      <c r="HB1865">
        <v>0</v>
      </c>
      <c r="HC1865">
        <f t="shared" si="1593"/>
        <v>0</v>
      </c>
      <c r="HE1865" t="s">
        <v>35</v>
      </c>
      <c r="HF1865" t="s">
        <v>36</v>
      </c>
      <c r="HM1865" t="s">
        <v>753</v>
      </c>
      <c r="HN1865" t="s">
        <v>3</v>
      </c>
      <c r="HO1865" t="s">
        <v>3</v>
      </c>
      <c r="HP1865" t="s">
        <v>3</v>
      </c>
      <c r="HQ1865" t="s">
        <v>3</v>
      </c>
      <c r="IK1865">
        <v>0</v>
      </c>
    </row>
    <row r="1866" spans="1:255" x14ac:dyDescent="0.2">
      <c r="A1866" s="2">
        <v>17</v>
      </c>
      <c r="B1866" s="2">
        <v>1</v>
      </c>
      <c r="C1866" s="2">
        <f>ROW(SmtRes!A1636)</f>
        <v>1636</v>
      </c>
      <c r="D1866" s="2">
        <f>ROW(EtalonRes!A1681)</f>
        <v>1681</v>
      </c>
      <c r="E1866" s="2" t="s">
        <v>815</v>
      </c>
      <c r="F1866" s="2" t="s">
        <v>49</v>
      </c>
      <c r="G1866" s="2" t="s">
        <v>50</v>
      </c>
      <c r="H1866" s="2" t="s">
        <v>51</v>
      </c>
      <c r="I1866" s="2">
        <v>0</v>
      </c>
      <c r="J1866" s="2">
        <v>0</v>
      </c>
      <c r="K1866" s="2">
        <v>0</v>
      </c>
      <c r="L1866" s="2">
        <v>3.1E-2</v>
      </c>
      <c r="M1866" s="2">
        <v>0</v>
      </c>
      <c r="N1866" s="2">
        <f t="shared" si="1556"/>
        <v>3.1E-2</v>
      </c>
      <c r="O1866" s="2">
        <f t="shared" si="1557"/>
        <v>0</v>
      </c>
      <c r="P1866" s="2">
        <f t="shared" si="1558"/>
        <v>0</v>
      </c>
      <c r="Q1866" s="2">
        <f t="shared" si="1559"/>
        <v>0</v>
      </c>
      <c r="R1866" s="2">
        <f t="shared" si="1560"/>
        <v>0</v>
      </c>
      <c r="S1866" s="2">
        <f t="shared" si="1561"/>
        <v>0</v>
      </c>
      <c r="T1866" s="2">
        <f t="shared" si="1562"/>
        <v>0</v>
      </c>
      <c r="U1866" s="2">
        <f t="shared" si="1563"/>
        <v>0</v>
      </c>
      <c r="V1866" s="2">
        <f t="shared" si="1564"/>
        <v>0</v>
      </c>
      <c r="W1866" s="2">
        <f t="shared" si="1565"/>
        <v>0</v>
      </c>
      <c r="X1866" s="2">
        <f t="shared" si="1566"/>
        <v>0</v>
      </c>
      <c r="Y1866" s="2">
        <f t="shared" si="1567"/>
        <v>0</v>
      </c>
      <c r="Z1866" s="2"/>
      <c r="AA1866" s="2">
        <v>69726971</v>
      </c>
      <c r="AB1866" s="2">
        <f t="shared" si="1568"/>
        <v>1205.75</v>
      </c>
      <c r="AC1866" s="2">
        <f>ROUND((ES1866+(SUM(SmtRes!BC1625:'SmtRes'!BC1636)+SUM(EtalonRes!AL1671:'EtalonRes'!AL1681))),2)</f>
        <v>0</v>
      </c>
      <c r="AD1866" s="2">
        <f t="shared" si="1569"/>
        <v>149.29</v>
      </c>
      <c r="AE1866" s="2">
        <f t="shared" si="1570"/>
        <v>50.77</v>
      </c>
      <c r="AF1866" s="2">
        <f t="shared" si="1571"/>
        <v>1056.46</v>
      </c>
      <c r="AG1866" s="2">
        <f t="shared" si="1572"/>
        <v>0</v>
      </c>
      <c r="AH1866" s="2">
        <f t="shared" si="1573"/>
        <v>119.78</v>
      </c>
      <c r="AI1866" s="2">
        <f t="shared" si="1574"/>
        <v>4.22</v>
      </c>
      <c r="AJ1866" s="2">
        <f t="shared" si="1575"/>
        <v>0</v>
      </c>
      <c r="AK1866" s="2">
        <v>9112.3799999999992</v>
      </c>
      <c r="AL1866" s="2">
        <v>7906.63</v>
      </c>
      <c r="AM1866" s="2">
        <v>149.29</v>
      </c>
      <c r="AN1866" s="2">
        <v>50.77</v>
      </c>
      <c r="AO1866" s="2">
        <v>1056.46</v>
      </c>
      <c r="AP1866" s="2">
        <v>0</v>
      </c>
      <c r="AQ1866" s="2">
        <v>119.78</v>
      </c>
      <c r="AR1866" s="2">
        <v>4.22</v>
      </c>
      <c r="AS1866" s="2">
        <v>0</v>
      </c>
      <c r="AT1866" s="2">
        <v>123</v>
      </c>
      <c r="AU1866" s="2">
        <v>75</v>
      </c>
      <c r="AV1866" s="2">
        <v>1</v>
      </c>
      <c r="AW1866" s="2">
        <v>1</v>
      </c>
      <c r="AX1866" s="2"/>
      <c r="AY1866" s="2"/>
      <c r="AZ1866" s="2">
        <v>1</v>
      </c>
      <c r="BA1866" s="2">
        <v>1</v>
      </c>
      <c r="BB1866" s="2">
        <v>1</v>
      </c>
      <c r="BC1866" s="2">
        <v>1</v>
      </c>
      <c r="BD1866" s="2" t="s">
        <v>3</v>
      </c>
      <c r="BE1866" s="2" t="s">
        <v>3</v>
      </c>
      <c r="BF1866" s="2" t="s">
        <v>3</v>
      </c>
      <c r="BG1866" s="2" t="s">
        <v>3</v>
      </c>
      <c r="BH1866" s="2">
        <v>0</v>
      </c>
      <c r="BI1866" s="2">
        <v>1</v>
      </c>
      <c r="BJ1866" s="2" t="s">
        <v>52</v>
      </c>
      <c r="BK1866" s="2"/>
      <c r="BL1866" s="2"/>
      <c r="BM1866" s="2">
        <v>11001</v>
      </c>
      <c r="BN1866" s="2">
        <v>0</v>
      </c>
      <c r="BO1866" s="2" t="s">
        <v>3</v>
      </c>
      <c r="BP1866" s="2">
        <v>0</v>
      </c>
      <c r="BQ1866" s="2">
        <v>2</v>
      </c>
      <c r="BR1866" s="2">
        <v>0</v>
      </c>
      <c r="BS1866" s="2">
        <v>1</v>
      </c>
      <c r="BT1866" s="2">
        <v>1</v>
      </c>
      <c r="BU1866" s="2">
        <v>1</v>
      </c>
      <c r="BV1866" s="2">
        <v>1</v>
      </c>
      <c r="BW1866" s="2">
        <v>1</v>
      </c>
      <c r="BX1866" s="2">
        <v>1</v>
      </c>
      <c r="BY1866" s="2" t="s">
        <v>3</v>
      </c>
      <c r="BZ1866" s="2">
        <v>123</v>
      </c>
      <c r="CA1866" s="2">
        <v>75</v>
      </c>
      <c r="CB1866" s="2" t="s">
        <v>3</v>
      </c>
      <c r="CC1866" s="2"/>
      <c r="CD1866" s="2"/>
      <c r="CE1866" s="2">
        <v>0</v>
      </c>
      <c r="CF1866" s="2">
        <v>0</v>
      </c>
      <c r="CG1866" s="2">
        <v>0</v>
      </c>
      <c r="CH1866" s="2">
        <v>147</v>
      </c>
      <c r="CI1866" s="2">
        <v>0</v>
      </c>
      <c r="CJ1866" s="2">
        <v>0</v>
      </c>
      <c r="CK1866" s="2">
        <v>0</v>
      </c>
      <c r="CL1866" s="2">
        <v>0</v>
      </c>
      <c r="CM1866" s="2">
        <v>0</v>
      </c>
      <c r="CN1866" s="2" t="s">
        <v>3</v>
      </c>
      <c r="CO1866" s="2">
        <v>0</v>
      </c>
      <c r="CP1866" s="2">
        <f t="shared" si="1576"/>
        <v>0</v>
      </c>
      <c r="CQ1866" s="2">
        <f t="shared" si="1577"/>
        <v>0</v>
      </c>
      <c r="CR1866" s="2">
        <f t="shared" si="1578"/>
        <v>149.29</v>
      </c>
      <c r="CS1866" s="2">
        <f t="shared" si="1579"/>
        <v>50.77</v>
      </c>
      <c r="CT1866" s="2">
        <f t="shared" si="1580"/>
        <v>1056.46</v>
      </c>
      <c r="CU1866" s="2">
        <f t="shared" si="1581"/>
        <v>0</v>
      </c>
      <c r="CV1866" s="2">
        <f t="shared" si="1582"/>
        <v>119.78</v>
      </c>
      <c r="CW1866" s="2">
        <f t="shared" si="1583"/>
        <v>4.22</v>
      </c>
      <c r="CX1866" s="2">
        <f t="shared" si="1584"/>
        <v>0</v>
      </c>
      <c r="CY1866" s="2">
        <f>(((S1866+R1866)*AT1866)/100)</f>
        <v>0</v>
      </c>
      <c r="CZ1866" s="2">
        <f>(((S1866+R1866)*AU1866)/100)</f>
        <v>0</v>
      </c>
      <c r="DA1866" s="2"/>
      <c r="DB1866" s="2"/>
      <c r="DC1866" s="2" t="s">
        <v>3</v>
      </c>
      <c r="DD1866" s="2" t="s">
        <v>3</v>
      </c>
      <c r="DE1866" s="2" t="s">
        <v>3</v>
      </c>
      <c r="DF1866" s="2" t="s">
        <v>3</v>
      </c>
      <c r="DG1866" s="2" t="s">
        <v>3</v>
      </c>
      <c r="DH1866" s="2" t="s">
        <v>3</v>
      </c>
      <c r="DI1866" s="2" t="s">
        <v>3</v>
      </c>
      <c r="DJ1866" s="2" t="s">
        <v>3</v>
      </c>
      <c r="DK1866" s="2" t="s">
        <v>3</v>
      </c>
      <c r="DL1866" s="2" t="s">
        <v>3</v>
      </c>
      <c r="DM1866" s="2" t="s">
        <v>3</v>
      </c>
      <c r="DN1866" s="2">
        <v>0</v>
      </c>
      <c r="DO1866" s="2">
        <v>0</v>
      </c>
      <c r="DP1866" s="2">
        <v>1</v>
      </c>
      <c r="DQ1866" s="2">
        <v>1</v>
      </c>
      <c r="DR1866" s="2"/>
      <c r="DS1866" s="2"/>
      <c r="DT1866" s="2"/>
      <c r="DU1866" s="2">
        <v>1013</v>
      </c>
      <c r="DV1866" s="2" t="s">
        <v>51</v>
      </c>
      <c r="DW1866" s="2" t="s">
        <v>51</v>
      </c>
      <c r="DX1866" s="2">
        <v>1</v>
      </c>
      <c r="DY1866" s="2"/>
      <c r="DZ1866" s="2" t="s">
        <v>3</v>
      </c>
      <c r="EA1866" s="2" t="s">
        <v>3</v>
      </c>
      <c r="EB1866" s="2" t="s">
        <v>3</v>
      </c>
      <c r="EC1866" s="2" t="s">
        <v>3</v>
      </c>
      <c r="ED1866" s="2"/>
      <c r="EE1866" s="2">
        <v>54328965</v>
      </c>
      <c r="EF1866" s="2">
        <v>2</v>
      </c>
      <c r="EG1866" s="2" t="s">
        <v>21</v>
      </c>
      <c r="EH1866" s="2">
        <v>0</v>
      </c>
      <c r="EI1866" s="2" t="s">
        <v>3</v>
      </c>
      <c r="EJ1866" s="2">
        <v>1</v>
      </c>
      <c r="EK1866" s="2">
        <v>11001</v>
      </c>
      <c r="EL1866" s="2" t="s">
        <v>22</v>
      </c>
      <c r="EM1866" s="2" t="s">
        <v>23</v>
      </c>
      <c r="EN1866" s="2"/>
      <c r="EO1866" s="2" t="s">
        <v>3</v>
      </c>
      <c r="EP1866" s="2"/>
      <c r="EQ1866" s="2">
        <v>1441792</v>
      </c>
      <c r="ER1866" s="2">
        <v>9112.3799999999992</v>
      </c>
      <c r="ES1866" s="2">
        <v>7906.63</v>
      </c>
      <c r="ET1866" s="2">
        <v>149.29</v>
      </c>
      <c r="EU1866" s="2">
        <v>50.77</v>
      </c>
      <c r="EV1866" s="2">
        <v>1056.46</v>
      </c>
      <c r="EW1866" s="2">
        <v>119.78</v>
      </c>
      <c r="EX1866" s="2">
        <v>4.22</v>
      </c>
      <c r="EY1866" s="2">
        <v>1</v>
      </c>
      <c r="EZ1866" s="2"/>
      <c r="FA1866" s="2"/>
      <c r="FB1866" s="2"/>
      <c r="FC1866" s="2"/>
      <c r="FD1866" s="2"/>
      <c r="FE1866" s="2"/>
      <c r="FF1866" s="2"/>
      <c r="FG1866" s="2"/>
      <c r="FH1866" s="2"/>
      <c r="FI1866" s="2"/>
      <c r="FJ1866" s="2"/>
      <c r="FK1866" s="2"/>
      <c r="FL1866" s="2"/>
      <c r="FM1866" s="2"/>
      <c r="FN1866" s="2"/>
      <c r="FO1866" s="2"/>
      <c r="FP1866" s="2"/>
      <c r="FQ1866" s="2">
        <v>0</v>
      </c>
      <c r="FR1866" s="2">
        <f t="shared" si="1585"/>
        <v>0</v>
      </c>
      <c r="FS1866" s="2">
        <v>0</v>
      </c>
      <c r="FT1866" s="2"/>
      <c r="FU1866" s="2"/>
      <c r="FV1866" s="2"/>
      <c r="FW1866" s="2"/>
      <c r="FX1866" s="2">
        <v>123</v>
      </c>
      <c r="FY1866" s="2">
        <v>75</v>
      </c>
      <c r="FZ1866" s="2"/>
      <c r="GA1866" s="2" t="s">
        <v>3</v>
      </c>
      <c r="GB1866" s="2"/>
      <c r="GC1866" s="2"/>
      <c r="GD1866" s="2">
        <v>1</v>
      </c>
      <c r="GE1866" s="2"/>
      <c r="GF1866" s="2">
        <v>1342565087</v>
      </c>
      <c r="GG1866" s="2">
        <v>2</v>
      </c>
      <c r="GH1866" s="2">
        <v>1</v>
      </c>
      <c r="GI1866" s="2">
        <v>-2</v>
      </c>
      <c r="GJ1866" s="2">
        <v>0</v>
      </c>
      <c r="GK1866" s="2">
        <v>0</v>
      </c>
      <c r="GL1866" s="2">
        <f t="shared" si="1586"/>
        <v>0</v>
      </c>
      <c r="GM1866" s="2">
        <f t="shared" si="1587"/>
        <v>0</v>
      </c>
      <c r="GN1866" s="2">
        <f t="shared" si="1588"/>
        <v>0</v>
      </c>
      <c r="GO1866" s="2">
        <f t="shared" si="1589"/>
        <v>0</v>
      </c>
      <c r="GP1866" s="2">
        <f t="shared" si="1590"/>
        <v>0</v>
      </c>
      <c r="GQ1866" s="2"/>
      <c r="GR1866" s="2">
        <v>0</v>
      </c>
      <c r="GS1866" s="2">
        <v>3</v>
      </c>
      <c r="GT1866" s="2">
        <v>0</v>
      </c>
      <c r="GU1866" s="2" t="s">
        <v>3</v>
      </c>
      <c r="GV1866" s="2">
        <f t="shared" si="1591"/>
        <v>0</v>
      </c>
      <c r="GW1866" s="2">
        <v>1</v>
      </c>
      <c r="GX1866" s="2">
        <f t="shared" si="1592"/>
        <v>0</v>
      </c>
      <c r="GY1866" s="2"/>
      <c r="GZ1866" s="2"/>
      <c r="HA1866" s="2">
        <v>0</v>
      </c>
      <c r="HB1866" s="2">
        <v>0</v>
      </c>
      <c r="HC1866" s="2">
        <f t="shared" si="1593"/>
        <v>0</v>
      </c>
      <c r="HD1866" s="2"/>
      <c r="HE1866" s="2" t="s">
        <v>3</v>
      </c>
      <c r="HF1866" s="2" t="s">
        <v>3</v>
      </c>
      <c r="HG1866" s="2"/>
      <c r="HH1866" s="2"/>
      <c r="HI1866" s="2"/>
      <c r="HJ1866" s="2"/>
      <c r="HK1866" s="2"/>
      <c r="HL1866" s="2"/>
      <c r="HM1866" s="2" t="s">
        <v>3</v>
      </c>
      <c r="HN1866" s="2" t="s">
        <v>24</v>
      </c>
      <c r="HO1866" s="2" t="s">
        <v>25</v>
      </c>
      <c r="HP1866" s="2" t="s">
        <v>22</v>
      </c>
      <c r="HQ1866" s="2" t="s">
        <v>22</v>
      </c>
      <c r="HR1866" s="2"/>
      <c r="HS1866" s="2"/>
      <c r="HT1866" s="2"/>
      <c r="HU1866" s="2"/>
      <c r="HV1866" s="2"/>
      <c r="HW1866" s="2"/>
      <c r="HX1866" s="2"/>
      <c r="HY1866" s="2"/>
      <c r="HZ1866" s="2"/>
      <c r="IA1866" s="2"/>
      <c r="IB1866" s="2"/>
      <c r="IC1866" s="2"/>
      <c r="ID1866" s="2"/>
      <c r="IE1866" s="2"/>
      <c r="IF1866" s="2"/>
      <c r="IG1866" s="2"/>
      <c r="IH1866" s="2"/>
      <c r="II1866" s="2"/>
      <c r="IJ1866" s="2"/>
      <c r="IK1866" s="2">
        <v>0</v>
      </c>
      <c r="IL1866" s="2"/>
      <c r="IM1866" s="2"/>
      <c r="IN1866" s="2"/>
      <c r="IO1866" s="2"/>
      <c r="IP1866" s="2"/>
      <c r="IQ1866" s="2"/>
      <c r="IR1866" s="2"/>
      <c r="IS1866" s="2"/>
      <c r="IT1866" s="2"/>
      <c r="IU1866" s="2"/>
    </row>
    <row r="1867" spans="1:255" x14ac:dyDescent="0.2">
      <c r="A1867">
        <v>17</v>
      </c>
      <c r="B1867">
        <v>1</v>
      </c>
      <c r="C1867">
        <f>ROW(SmtRes!A1648)</f>
        <v>1648</v>
      </c>
      <c r="D1867">
        <f>ROW(EtalonRes!A1692)</f>
        <v>1692</v>
      </c>
      <c r="E1867" t="s">
        <v>815</v>
      </c>
      <c r="F1867" t="s">
        <v>49</v>
      </c>
      <c r="G1867" t="s">
        <v>50</v>
      </c>
      <c r="H1867" t="s">
        <v>51</v>
      </c>
      <c r="I1867">
        <v>0</v>
      </c>
      <c r="J1867">
        <v>0</v>
      </c>
      <c r="K1867">
        <v>0</v>
      </c>
      <c r="L1867">
        <v>3.1E-2</v>
      </c>
      <c r="M1867">
        <v>0</v>
      </c>
      <c r="N1867">
        <f t="shared" si="1556"/>
        <v>3.1E-2</v>
      </c>
      <c r="O1867">
        <f t="shared" si="1557"/>
        <v>0</v>
      </c>
      <c r="P1867">
        <f t="shared" si="1558"/>
        <v>0</v>
      </c>
      <c r="Q1867">
        <f t="shared" si="1559"/>
        <v>0</v>
      </c>
      <c r="R1867">
        <f t="shared" si="1560"/>
        <v>0</v>
      </c>
      <c r="S1867">
        <f t="shared" si="1561"/>
        <v>0</v>
      </c>
      <c r="T1867">
        <f t="shared" si="1562"/>
        <v>0</v>
      </c>
      <c r="U1867">
        <f t="shared" si="1563"/>
        <v>0</v>
      </c>
      <c r="V1867">
        <f t="shared" si="1564"/>
        <v>0</v>
      </c>
      <c r="W1867">
        <f t="shared" si="1565"/>
        <v>0</v>
      </c>
      <c r="X1867">
        <f t="shared" si="1566"/>
        <v>0</v>
      </c>
      <c r="Y1867">
        <f t="shared" si="1567"/>
        <v>0</v>
      </c>
      <c r="AA1867">
        <v>69726884</v>
      </c>
      <c r="AB1867">
        <f t="shared" si="1568"/>
        <v>1205.75</v>
      </c>
      <c r="AC1867">
        <f>ROUND((ES1867+(SUM(SmtRes!BC1637:'SmtRes'!BC1648)+SUM(EtalonRes!AL1682:'EtalonRes'!AL1692))),2)</f>
        <v>0</v>
      </c>
      <c r="AD1867">
        <f t="shared" si="1569"/>
        <v>149.29</v>
      </c>
      <c r="AE1867">
        <f t="shared" si="1570"/>
        <v>50.77</v>
      </c>
      <c r="AF1867">
        <f t="shared" si="1571"/>
        <v>1056.46</v>
      </c>
      <c r="AG1867">
        <f t="shared" si="1572"/>
        <v>0</v>
      </c>
      <c r="AH1867">
        <f t="shared" si="1573"/>
        <v>119.78</v>
      </c>
      <c r="AI1867">
        <f t="shared" si="1574"/>
        <v>4.22</v>
      </c>
      <c r="AJ1867">
        <f t="shared" si="1575"/>
        <v>0</v>
      </c>
      <c r="AK1867">
        <v>9112.3799999999992</v>
      </c>
      <c r="AL1867">
        <v>7906.63</v>
      </c>
      <c r="AM1867">
        <v>149.29</v>
      </c>
      <c r="AN1867">
        <v>50.77</v>
      </c>
      <c r="AO1867">
        <v>1056.46</v>
      </c>
      <c r="AP1867">
        <v>0</v>
      </c>
      <c r="AQ1867">
        <v>119.78</v>
      </c>
      <c r="AR1867">
        <v>4.22</v>
      </c>
      <c r="AS1867">
        <v>0</v>
      </c>
      <c r="AT1867">
        <v>117</v>
      </c>
      <c r="AU1867">
        <v>64</v>
      </c>
      <c r="AV1867">
        <v>1</v>
      </c>
      <c r="AW1867">
        <v>1</v>
      </c>
      <c r="AZ1867">
        <v>1</v>
      </c>
      <c r="BA1867">
        <v>34.92</v>
      </c>
      <c r="BB1867">
        <v>9.3000000000000007</v>
      </c>
      <c r="BC1867">
        <v>7.56</v>
      </c>
      <c r="BD1867" t="s">
        <v>3</v>
      </c>
      <c r="BE1867" t="s">
        <v>3</v>
      </c>
      <c r="BF1867" t="s">
        <v>3</v>
      </c>
      <c r="BG1867" t="s">
        <v>3</v>
      </c>
      <c r="BH1867">
        <v>0</v>
      </c>
      <c r="BI1867">
        <v>1</v>
      </c>
      <c r="BJ1867" t="s">
        <v>52</v>
      </c>
      <c r="BM1867">
        <v>11001</v>
      </c>
      <c r="BN1867">
        <v>0</v>
      </c>
      <c r="BO1867" t="s">
        <v>49</v>
      </c>
      <c r="BP1867">
        <v>1</v>
      </c>
      <c r="BQ1867">
        <v>2</v>
      </c>
      <c r="BR1867">
        <v>0</v>
      </c>
      <c r="BS1867">
        <v>19.8</v>
      </c>
      <c r="BT1867">
        <v>1</v>
      </c>
      <c r="BU1867">
        <v>1</v>
      </c>
      <c r="BV1867">
        <v>1</v>
      </c>
      <c r="BW1867">
        <v>1</v>
      </c>
      <c r="BX1867">
        <v>1</v>
      </c>
      <c r="BY1867" t="s">
        <v>3</v>
      </c>
      <c r="BZ1867">
        <v>117</v>
      </c>
      <c r="CA1867">
        <v>64</v>
      </c>
      <c r="CB1867" t="s">
        <v>3</v>
      </c>
      <c r="CE1867">
        <v>0</v>
      </c>
      <c r="CF1867">
        <v>0</v>
      </c>
      <c r="CG1867">
        <v>0</v>
      </c>
      <c r="CH1867">
        <v>147</v>
      </c>
      <c r="CI1867">
        <v>0</v>
      </c>
      <c r="CJ1867">
        <v>0</v>
      </c>
      <c r="CK1867">
        <v>0</v>
      </c>
      <c r="CL1867">
        <v>0</v>
      </c>
      <c r="CM1867">
        <v>0</v>
      </c>
      <c r="CN1867" t="s">
        <v>3</v>
      </c>
      <c r="CO1867">
        <v>0</v>
      </c>
      <c r="CP1867">
        <f t="shared" si="1576"/>
        <v>0</v>
      </c>
      <c r="CQ1867">
        <f t="shared" si="1577"/>
        <v>0</v>
      </c>
      <c r="CR1867">
        <f t="shared" si="1578"/>
        <v>1388.3969999999999</v>
      </c>
      <c r="CS1867">
        <f t="shared" si="1579"/>
        <v>1005.2460000000001</v>
      </c>
      <c r="CT1867">
        <f t="shared" si="1580"/>
        <v>36891.583200000001</v>
      </c>
      <c r="CU1867">
        <f t="shared" si="1581"/>
        <v>0</v>
      </c>
      <c r="CV1867">
        <f t="shared" si="1582"/>
        <v>119.78</v>
      </c>
      <c r="CW1867">
        <f t="shared" si="1583"/>
        <v>4.22</v>
      </c>
      <c r="CX1867">
        <f t="shared" si="1584"/>
        <v>0</v>
      </c>
      <c r="CY1867">
        <f>(S1867+R1867)*(BZ1867/100)</f>
        <v>0</v>
      </c>
      <c r="CZ1867">
        <f>(S1867+R1867)*(CA1867/100)</f>
        <v>0</v>
      </c>
      <c r="DC1867" t="s">
        <v>3</v>
      </c>
      <c r="DD1867" t="s">
        <v>3</v>
      </c>
      <c r="DE1867" t="s">
        <v>3</v>
      </c>
      <c r="DF1867" t="s">
        <v>3</v>
      </c>
      <c r="DG1867" t="s">
        <v>3</v>
      </c>
      <c r="DH1867" t="s">
        <v>3</v>
      </c>
      <c r="DI1867" t="s">
        <v>3</v>
      </c>
      <c r="DJ1867" t="s">
        <v>3</v>
      </c>
      <c r="DK1867" t="s">
        <v>3</v>
      </c>
      <c r="DL1867" t="s">
        <v>3</v>
      </c>
      <c r="DM1867" t="s">
        <v>3</v>
      </c>
      <c r="DN1867">
        <v>123</v>
      </c>
      <c r="DO1867">
        <v>75</v>
      </c>
      <c r="DP1867">
        <v>1</v>
      </c>
      <c r="DQ1867">
        <v>1</v>
      </c>
      <c r="DU1867">
        <v>1013</v>
      </c>
      <c r="DV1867" t="s">
        <v>51</v>
      </c>
      <c r="DW1867" t="s">
        <v>51</v>
      </c>
      <c r="DX1867">
        <v>1</v>
      </c>
      <c r="DZ1867" t="s">
        <v>3</v>
      </c>
      <c r="EA1867" t="s">
        <v>3</v>
      </c>
      <c r="EB1867" t="s">
        <v>3</v>
      </c>
      <c r="EC1867" t="s">
        <v>3</v>
      </c>
      <c r="EE1867">
        <v>54328965</v>
      </c>
      <c r="EF1867">
        <v>2</v>
      </c>
      <c r="EG1867" t="s">
        <v>21</v>
      </c>
      <c r="EH1867">
        <v>0</v>
      </c>
      <c r="EI1867" t="s">
        <v>3</v>
      </c>
      <c r="EJ1867">
        <v>1</v>
      </c>
      <c r="EK1867">
        <v>11001</v>
      </c>
      <c r="EL1867" t="s">
        <v>22</v>
      </c>
      <c r="EM1867" t="s">
        <v>23</v>
      </c>
      <c r="EO1867" t="s">
        <v>3</v>
      </c>
      <c r="EQ1867">
        <v>1441792</v>
      </c>
      <c r="ER1867">
        <v>9112.3799999999992</v>
      </c>
      <c r="ES1867">
        <v>7906.63</v>
      </c>
      <c r="ET1867">
        <v>149.29</v>
      </c>
      <c r="EU1867">
        <v>50.77</v>
      </c>
      <c r="EV1867">
        <v>1056.46</v>
      </c>
      <c r="EW1867">
        <v>119.78</v>
      </c>
      <c r="EX1867">
        <v>4.22</v>
      </c>
      <c r="EY1867">
        <v>1</v>
      </c>
      <c r="FQ1867">
        <v>0</v>
      </c>
      <c r="FR1867">
        <f t="shared" si="1585"/>
        <v>0</v>
      </c>
      <c r="FS1867">
        <v>0</v>
      </c>
      <c r="FX1867">
        <v>123</v>
      </c>
      <c r="FY1867">
        <v>75</v>
      </c>
      <c r="GA1867" t="s">
        <v>3</v>
      </c>
      <c r="GD1867">
        <v>1</v>
      </c>
      <c r="GF1867">
        <v>1342565087</v>
      </c>
      <c r="GG1867">
        <v>2</v>
      </c>
      <c r="GH1867">
        <v>1</v>
      </c>
      <c r="GI1867">
        <v>2</v>
      </c>
      <c r="GJ1867">
        <v>0</v>
      </c>
      <c r="GK1867">
        <v>0</v>
      </c>
      <c r="GL1867">
        <f t="shared" si="1586"/>
        <v>0</v>
      </c>
      <c r="GM1867">
        <f t="shared" si="1587"/>
        <v>0</v>
      </c>
      <c r="GN1867">
        <f t="shared" si="1588"/>
        <v>0</v>
      </c>
      <c r="GO1867">
        <f t="shared" si="1589"/>
        <v>0</v>
      </c>
      <c r="GP1867">
        <f t="shared" si="1590"/>
        <v>0</v>
      </c>
      <c r="GR1867">
        <v>0</v>
      </c>
      <c r="GS1867">
        <v>0</v>
      </c>
      <c r="GT1867">
        <v>0</v>
      </c>
      <c r="GU1867" t="s">
        <v>3</v>
      </c>
      <c r="GV1867">
        <f t="shared" si="1591"/>
        <v>0</v>
      </c>
      <c r="GW1867">
        <v>1005.2</v>
      </c>
      <c r="GX1867">
        <f t="shared" si="1592"/>
        <v>0</v>
      </c>
      <c r="HA1867">
        <v>0</v>
      </c>
      <c r="HB1867">
        <v>0</v>
      </c>
      <c r="HC1867">
        <f t="shared" si="1593"/>
        <v>0</v>
      </c>
      <c r="HE1867" t="s">
        <v>3</v>
      </c>
      <c r="HF1867" t="s">
        <v>3</v>
      </c>
      <c r="HM1867" t="s">
        <v>3</v>
      </c>
      <c r="HN1867" t="s">
        <v>24</v>
      </c>
      <c r="HO1867" t="s">
        <v>25</v>
      </c>
      <c r="HP1867" t="s">
        <v>22</v>
      </c>
      <c r="HQ1867" t="s">
        <v>22</v>
      </c>
      <c r="IK1867">
        <v>0</v>
      </c>
    </row>
    <row r="1868" spans="1:255" x14ac:dyDescent="0.2">
      <c r="A1868" s="2">
        <v>18</v>
      </c>
      <c r="B1868" s="2">
        <v>1</v>
      </c>
      <c r="C1868" s="2">
        <v>1631</v>
      </c>
      <c r="D1868" s="2"/>
      <c r="E1868" s="2" t="s">
        <v>816</v>
      </c>
      <c r="F1868" s="2" t="s">
        <v>54</v>
      </c>
      <c r="G1868" s="2" t="s">
        <v>55</v>
      </c>
      <c r="H1868" s="2" t="s">
        <v>56</v>
      </c>
      <c r="I1868" s="2">
        <f>I1866*J1868</f>
        <v>0</v>
      </c>
      <c r="J1868" s="2">
        <v>102</v>
      </c>
      <c r="K1868" s="2">
        <v>102</v>
      </c>
      <c r="L1868" s="2">
        <v>3.1619999999999999</v>
      </c>
      <c r="M1868" s="2">
        <v>0</v>
      </c>
      <c r="N1868" s="2">
        <f t="shared" si="1556"/>
        <v>3.1619999999999999</v>
      </c>
      <c r="O1868" s="2">
        <f t="shared" si="1557"/>
        <v>0</v>
      </c>
      <c r="P1868" s="2">
        <f t="shared" si="1558"/>
        <v>0</v>
      </c>
      <c r="Q1868" s="2">
        <f t="shared" si="1559"/>
        <v>0</v>
      </c>
      <c r="R1868" s="2">
        <f t="shared" si="1560"/>
        <v>0</v>
      </c>
      <c r="S1868" s="2">
        <f t="shared" si="1561"/>
        <v>0</v>
      </c>
      <c r="T1868" s="2">
        <f t="shared" si="1562"/>
        <v>0</v>
      </c>
      <c r="U1868" s="2">
        <f t="shared" si="1563"/>
        <v>0</v>
      </c>
      <c r="V1868" s="2">
        <f t="shared" si="1564"/>
        <v>0</v>
      </c>
      <c r="W1868" s="2">
        <f t="shared" si="1565"/>
        <v>0</v>
      </c>
      <c r="X1868" s="2">
        <f t="shared" si="1566"/>
        <v>0</v>
      </c>
      <c r="Y1868" s="2">
        <f t="shared" si="1567"/>
        <v>0</v>
      </c>
      <c r="Z1868" s="2"/>
      <c r="AA1868" s="2">
        <v>69726971</v>
      </c>
      <c r="AB1868" s="2">
        <f t="shared" si="1568"/>
        <v>68.2</v>
      </c>
      <c r="AC1868" s="2">
        <f t="shared" ref="AC1868:AC1879" si="1594">ROUND((ES1868),2)</f>
        <v>68.2</v>
      </c>
      <c r="AD1868" s="2">
        <f t="shared" si="1569"/>
        <v>0</v>
      </c>
      <c r="AE1868" s="2">
        <f t="shared" si="1570"/>
        <v>0</v>
      </c>
      <c r="AF1868" s="2">
        <f t="shared" si="1571"/>
        <v>0</v>
      </c>
      <c r="AG1868" s="2">
        <f t="shared" si="1572"/>
        <v>0</v>
      </c>
      <c r="AH1868" s="2">
        <f t="shared" si="1573"/>
        <v>0</v>
      </c>
      <c r="AI1868" s="2">
        <f t="shared" si="1574"/>
        <v>0</v>
      </c>
      <c r="AJ1868" s="2">
        <f t="shared" si="1575"/>
        <v>1.2</v>
      </c>
      <c r="AK1868" s="2">
        <v>68.2</v>
      </c>
      <c r="AL1868" s="2">
        <v>68.2</v>
      </c>
      <c r="AM1868" s="2">
        <v>0</v>
      </c>
      <c r="AN1868" s="2">
        <v>0</v>
      </c>
      <c r="AO1868" s="2">
        <v>0</v>
      </c>
      <c r="AP1868" s="2">
        <v>0</v>
      </c>
      <c r="AQ1868" s="2">
        <v>0</v>
      </c>
      <c r="AR1868" s="2">
        <v>0</v>
      </c>
      <c r="AS1868" s="2">
        <v>1.2</v>
      </c>
      <c r="AT1868" s="2">
        <v>0</v>
      </c>
      <c r="AU1868" s="2">
        <v>0</v>
      </c>
      <c r="AV1868" s="2">
        <v>1</v>
      </c>
      <c r="AW1868" s="2">
        <v>1</v>
      </c>
      <c r="AX1868" s="2"/>
      <c r="AY1868" s="2"/>
      <c r="AZ1868" s="2">
        <v>1</v>
      </c>
      <c r="BA1868" s="2">
        <v>1</v>
      </c>
      <c r="BB1868" s="2">
        <v>1</v>
      </c>
      <c r="BC1868" s="2">
        <v>1</v>
      </c>
      <c r="BD1868" s="2" t="s">
        <v>3</v>
      </c>
      <c r="BE1868" s="2" t="s">
        <v>3</v>
      </c>
      <c r="BF1868" s="2" t="s">
        <v>3</v>
      </c>
      <c r="BG1868" s="2" t="s">
        <v>3</v>
      </c>
      <c r="BH1868" s="2">
        <v>3</v>
      </c>
      <c r="BI1868" s="2">
        <v>1</v>
      </c>
      <c r="BJ1868" s="2" t="s">
        <v>57</v>
      </c>
      <c r="BK1868" s="2"/>
      <c r="BL1868" s="2"/>
      <c r="BM1868" s="2">
        <v>500001</v>
      </c>
      <c r="BN1868" s="2">
        <v>0</v>
      </c>
      <c r="BO1868" s="2" t="s">
        <v>3</v>
      </c>
      <c r="BP1868" s="2">
        <v>0</v>
      </c>
      <c r="BQ1868" s="2">
        <v>8</v>
      </c>
      <c r="BR1868" s="2">
        <v>0</v>
      </c>
      <c r="BS1868" s="2">
        <v>1</v>
      </c>
      <c r="BT1868" s="2">
        <v>1</v>
      </c>
      <c r="BU1868" s="2">
        <v>1</v>
      </c>
      <c r="BV1868" s="2">
        <v>1</v>
      </c>
      <c r="BW1868" s="2">
        <v>1</v>
      </c>
      <c r="BX1868" s="2">
        <v>1</v>
      </c>
      <c r="BY1868" s="2" t="s">
        <v>3</v>
      </c>
      <c r="BZ1868" s="2">
        <v>0</v>
      </c>
      <c r="CA1868" s="2">
        <v>0</v>
      </c>
      <c r="CB1868" s="2" t="s">
        <v>3</v>
      </c>
      <c r="CC1868" s="2"/>
      <c r="CD1868" s="2"/>
      <c r="CE1868" s="2">
        <v>0</v>
      </c>
      <c r="CF1868" s="2">
        <v>0</v>
      </c>
      <c r="CG1868" s="2">
        <v>0</v>
      </c>
      <c r="CH1868" s="2">
        <v>147</v>
      </c>
      <c r="CI1868" s="2">
        <v>1</v>
      </c>
      <c r="CJ1868" s="2">
        <v>0</v>
      </c>
      <c r="CK1868" s="2">
        <v>0</v>
      </c>
      <c r="CL1868" s="2">
        <v>0</v>
      </c>
      <c r="CM1868" s="2">
        <v>0</v>
      </c>
      <c r="CN1868" s="2" t="s">
        <v>3</v>
      </c>
      <c r="CO1868" s="2">
        <v>0</v>
      </c>
      <c r="CP1868" s="2">
        <f t="shared" si="1576"/>
        <v>0</v>
      </c>
      <c r="CQ1868" s="2">
        <f t="shared" si="1577"/>
        <v>68.2</v>
      </c>
      <c r="CR1868" s="2">
        <f t="shared" si="1578"/>
        <v>0</v>
      </c>
      <c r="CS1868" s="2">
        <f t="shared" si="1579"/>
        <v>0</v>
      </c>
      <c r="CT1868" s="2">
        <f t="shared" si="1580"/>
        <v>0</v>
      </c>
      <c r="CU1868" s="2">
        <f t="shared" si="1581"/>
        <v>0</v>
      </c>
      <c r="CV1868" s="2">
        <f t="shared" si="1582"/>
        <v>0</v>
      </c>
      <c r="CW1868" s="2">
        <f t="shared" si="1583"/>
        <v>0</v>
      </c>
      <c r="CX1868" s="2">
        <f t="shared" si="1584"/>
        <v>1.2</v>
      </c>
      <c r="CY1868" s="2">
        <f>(((S1868+R1868)*AT1868)/100)</f>
        <v>0</v>
      </c>
      <c r="CZ1868" s="2">
        <f>(((S1868+R1868)*AU1868)/100)</f>
        <v>0</v>
      </c>
      <c r="DA1868" s="2"/>
      <c r="DB1868" s="2"/>
      <c r="DC1868" s="2" t="s">
        <v>3</v>
      </c>
      <c r="DD1868" s="2" t="s">
        <v>3</v>
      </c>
      <c r="DE1868" s="2" t="s">
        <v>3</v>
      </c>
      <c r="DF1868" s="2" t="s">
        <v>3</v>
      </c>
      <c r="DG1868" s="2" t="s">
        <v>3</v>
      </c>
      <c r="DH1868" s="2" t="s">
        <v>3</v>
      </c>
      <c r="DI1868" s="2" t="s">
        <v>3</v>
      </c>
      <c r="DJ1868" s="2" t="s">
        <v>3</v>
      </c>
      <c r="DK1868" s="2" t="s">
        <v>3</v>
      </c>
      <c r="DL1868" s="2" t="s">
        <v>3</v>
      </c>
      <c r="DM1868" s="2" t="s">
        <v>3</v>
      </c>
      <c r="DN1868" s="2">
        <v>0</v>
      </c>
      <c r="DO1868" s="2">
        <v>0</v>
      </c>
      <c r="DP1868" s="2">
        <v>1</v>
      </c>
      <c r="DQ1868" s="2">
        <v>1</v>
      </c>
      <c r="DR1868" s="2"/>
      <c r="DS1868" s="2"/>
      <c r="DT1868" s="2"/>
      <c r="DU1868" s="2">
        <v>1005</v>
      </c>
      <c r="DV1868" s="2" t="s">
        <v>56</v>
      </c>
      <c r="DW1868" s="2" t="s">
        <v>56</v>
      </c>
      <c r="DX1868" s="2">
        <v>1</v>
      </c>
      <c r="DY1868" s="2"/>
      <c r="DZ1868" s="2" t="s">
        <v>3</v>
      </c>
      <c r="EA1868" s="2" t="s">
        <v>3</v>
      </c>
      <c r="EB1868" s="2" t="s">
        <v>3</v>
      </c>
      <c r="EC1868" s="2" t="s">
        <v>3</v>
      </c>
      <c r="ED1868" s="2"/>
      <c r="EE1868" s="2">
        <v>54328897</v>
      </c>
      <c r="EF1868" s="2">
        <v>8</v>
      </c>
      <c r="EG1868" s="2" t="s">
        <v>31</v>
      </c>
      <c r="EH1868" s="2">
        <v>0</v>
      </c>
      <c r="EI1868" s="2" t="s">
        <v>3</v>
      </c>
      <c r="EJ1868" s="2">
        <v>1</v>
      </c>
      <c r="EK1868" s="2">
        <v>500001</v>
      </c>
      <c r="EL1868" s="2" t="s">
        <v>32</v>
      </c>
      <c r="EM1868" s="2" t="s">
        <v>33</v>
      </c>
      <c r="EN1868" s="2"/>
      <c r="EO1868" s="2" t="s">
        <v>3</v>
      </c>
      <c r="EP1868" s="2"/>
      <c r="EQ1868" s="2">
        <v>0</v>
      </c>
      <c r="ER1868" s="2">
        <v>68.2</v>
      </c>
      <c r="ES1868" s="2">
        <v>68.2</v>
      </c>
      <c r="ET1868" s="2">
        <v>0</v>
      </c>
      <c r="EU1868" s="2">
        <v>0</v>
      </c>
      <c r="EV1868" s="2">
        <v>0</v>
      </c>
      <c r="EW1868" s="2">
        <v>0</v>
      </c>
      <c r="EX1868" s="2">
        <v>0</v>
      </c>
      <c r="EY1868" s="2"/>
      <c r="EZ1868" s="2"/>
      <c r="FA1868" s="2"/>
      <c r="FB1868" s="2"/>
      <c r="FC1868" s="2"/>
      <c r="FD1868" s="2"/>
      <c r="FE1868" s="2"/>
      <c r="FF1868" s="2"/>
      <c r="FG1868" s="2"/>
      <c r="FH1868" s="2"/>
      <c r="FI1868" s="2"/>
      <c r="FJ1868" s="2"/>
      <c r="FK1868" s="2"/>
      <c r="FL1868" s="2"/>
      <c r="FM1868" s="2"/>
      <c r="FN1868" s="2"/>
      <c r="FO1868" s="2"/>
      <c r="FP1868" s="2"/>
      <c r="FQ1868" s="2">
        <v>0</v>
      </c>
      <c r="FR1868" s="2">
        <f t="shared" si="1585"/>
        <v>0</v>
      </c>
      <c r="FS1868" s="2">
        <v>0</v>
      </c>
      <c r="FT1868" s="2"/>
      <c r="FU1868" s="2"/>
      <c r="FV1868" s="2"/>
      <c r="FW1868" s="2"/>
      <c r="FX1868" s="2">
        <v>0</v>
      </c>
      <c r="FY1868" s="2">
        <v>0</v>
      </c>
      <c r="FZ1868" s="2"/>
      <c r="GA1868" s="2" t="s">
        <v>3</v>
      </c>
      <c r="GB1868" s="2"/>
      <c r="GC1868" s="2"/>
      <c r="GD1868" s="2">
        <v>1</v>
      </c>
      <c r="GE1868" s="2"/>
      <c r="GF1868" s="2">
        <v>-1566646677</v>
      </c>
      <c r="GG1868" s="2">
        <v>2</v>
      </c>
      <c r="GH1868" s="2">
        <v>1</v>
      </c>
      <c r="GI1868" s="2">
        <v>-2</v>
      </c>
      <c r="GJ1868" s="2">
        <v>0</v>
      </c>
      <c r="GK1868" s="2">
        <v>0</v>
      </c>
      <c r="GL1868" s="2">
        <f t="shared" si="1586"/>
        <v>0</v>
      </c>
      <c r="GM1868" s="2">
        <f t="shared" si="1587"/>
        <v>0</v>
      </c>
      <c r="GN1868" s="2">
        <f t="shared" si="1588"/>
        <v>0</v>
      </c>
      <c r="GO1868" s="2">
        <f t="shared" si="1589"/>
        <v>0</v>
      </c>
      <c r="GP1868" s="2">
        <f t="shared" si="1590"/>
        <v>0</v>
      </c>
      <c r="GQ1868" s="2"/>
      <c r="GR1868" s="2">
        <v>0</v>
      </c>
      <c r="GS1868" s="2">
        <v>3</v>
      </c>
      <c r="GT1868" s="2">
        <v>0</v>
      </c>
      <c r="GU1868" s="2" t="s">
        <v>3</v>
      </c>
      <c r="GV1868" s="2">
        <f t="shared" si="1591"/>
        <v>0</v>
      </c>
      <c r="GW1868" s="2">
        <v>1</v>
      </c>
      <c r="GX1868" s="2">
        <f t="shared" si="1592"/>
        <v>0</v>
      </c>
      <c r="GY1868" s="2"/>
      <c r="GZ1868" s="2"/>
      <c r="HA1868" s="2">
        <v>0</v>
      </c>
      <c r="HB1868" s="2">
        <v>0</v>
      </c>
      <c r="HC1868" s="2">
        <f t="shared" si="1593"/>
        <v>0</v>
      </c>
      <c r="HD1868" s="2"/>
      <c r="HE1868" s="2" t="s">
        <v>3</v>
      </c>
      <c r="HF1868" s="2" t="s">
        <v>3</v>
      </c>
      <c r="HG1868" s="2"/>
      <c r="HH1868" s="2"/>
      <c r="HI1868" s="2"/>
      <c r="HJ1868" s="2"/>
      <c r="HK1868" s="2"/>
      <c r="HL1868" s="2"/>
      <c r="HM1868" s="2" t="s">
        <v>3</v>
      </c>
      <c r="HN1868" s="2" t="s">
        <v>3</v>
      </c>
      <c r="HO1868" s="2" t="s">
        <v>3</v>
      </c>
      <c r="HP1868" s="2" t="s">
        <v>3</v>
      </c>
      <c r="HQ1868" s="2" t="s">
        <v>3</v>
      </c>
      <c r="HR1868" s="2"/>
      <c r="HS1868" s="2"/>
      <c r="HT1868" s="2"/>
      <c r="HU1868" s="2"/>
      <c r="HV1868" s="2"/>
      <c r="HW1868" s="2"/>
      <c r="HX1868" s="2"/>
      <c r="HY1868" s="2"/>
      <c r="HZ1868" s="2"/>
      <c r="IA1868" s="2"/>
      <c r="IB1868" s="2"/>
      <c r="IC1868" s="2"/>
      <c r="ID1868" s="2"/>
      <c r="IE1868" s="2"/>
      <c r="IF1868" s="2"/>
      <c r="IG1868" s="2"/>
      <c r="IH1868" s="2"/>
      <c r="II1868" s="2"/>
      <c r="IJ1868" s="2"/>
      <c r="IK1868" s="2">
        <v>0</v>
      </c>
      <c r="IL1868" s="2"/>
      <c r="IM1868" s="2"/>
      <c r="IN1868" s="2"/>
      <c r="IO1868" s="2"/>
      <c r="IP1868" s="2"/>
      <c r="IQ1868" s="2"/>
      <c r="IR1868" s="2"/>
      <c r="IS1868" s="2"/>
      <c r="IT1868" s="2"/>
      <c r="IU1868" s="2"/>
    </row>
    <row r="1869" spans="1:255" x14ac:dyDescent="0.2">
      <c r="A1869">
        <v>18</v>
      </c>
      <c r="B1869">
        <v>1</v>
      </c>
      <c r="C1869">
        <v>1643</v>
      </c>
      <c r="E1869" t="s">
        <v>816</v>
      </c>
      <c r="F1869" t="s">
        <v>54</v>
      </c>
      <c r="G1869" t="s">
        <v>55</v>
      </c>
      <c r="H1869" t="s">
        <v>56</v>
      </c>
      <c r="I1869">
        <f>I1867*J1869</f>
        <v>0</v>
      </c>
      <c r="J1869">
        <v>102</v>
      </c>
      <c r="K1869">
        <v>102</v>
      </c>
      <c r="L1869">
        <v>3.1619999999999999</v>
      </c>
      <c r="M1869">
        <v>0</v>
      </c>
      <c r="N1869">
        <f t="shared" si="1556"/>
        <v>3.1619999999999999</v>
      </c>
      <c r="O1869">
        <f t="shared" si="1557"/>
        <v>0</v>
      </c>
      <c r="P1869">
        <f t="shared" si="1558"/>
        <v>0</v>
      </c>
      <c r="Q1869">
        <f t="shared" si="1559"/>
        <v>0</v>
      </c>
      <c r="R1869">
        <f t="shared" si="1560"/>
        <v>0</v>
      </c>
      <c r="S1869">
        <f t="shared" si="1561"/>
        <v>0</v>
      </c>
      <c r="T1869">
        <f t="shared" si="1562"/>
        <v>0</v>
      </c>
      <c r="U1869">
        <f t="shared" si="1563"/>
        <v>0</v>
      </c>
      <c r="V1869">
        <f t="shared" si="1564"/>
        <v>0</v>
      </c>
      <c r="W1869">
        <f t="shared" si="1565"/>
        <v>0</v>
      </c>
      <c r="X1869">
        <f t="shared" si="1566"/>
        <v>0</v>
      </c>
      <c r="Y1869">
        <f t="shared" si="1567"/>
        <v>0</v>
      </c>
      <c r="AA1869">
        <v>69726884</v>
      </c>
      <c r="AB1869">
        <f t="shared" si="1568"/>
        <v>133.46</v>
      </c>
      <c r="AC1869">
        <f t="shared" si="1594"/>
        <v>133.46</v>
      </c>
      <c r="AD1869">
        <f t="shared" si="1569"/>
        <v>0</v>
      </c>
      <c r="AE1869">
        <f t="shared" si="1570"/>
        <v>0</v>
      </c>
      <c r="AF1869">
        <f t="shared" si="1571"/>
        <v>0</v>
      </c>
      <c r="AG1869">
        <f t="shared" si="1572"/>
        <v>0</v>
      </c>
      <c r="AH1869">
        <f t="shared" si="1573"/>
        <v>0</v>
      </c>
      <c r="AI1869">
        <f t="shared" si="1574"/>
        <v>0</v>
      </c>
      <c r="AJ1869">
        <f t="shared" si="1575"/>
        <v>1.2</v>
      </c>
      <c r="AK1869">
        <v>133.46</v>
      </c>
      <c r="AL1869">
        <v>133.46</v>
      </c>
      <c r="AM1869">
        <v>0</v>
      </c>
      <c r="AN1869">
        <v>0</v>
      </c>
      <c r="AO1869">
        <v>0</v>
      </c>
      <c r="AP1869">
        <v>0</v>
      </c>
      <c r="AQ1869">
        <v>0</v>
      </c>
      <c r="AR1869">
        <v>0</v>
      </c>
      <c r="AS1869">
        <v>1.2</v>
      </c>
      <c r="AT1869">
        <v>0</v>
      </c>
      <c r="AU1869">
        <v>0</v>
      </c>
      <c r="AV1869">
        <v>1</v>
      </c>
      <c r="AW1869">
        <v>1</v>
      </c>
      <c r="AZ1869">
        <v>1</v>
      </c>
      <c r="BA1869">
        <v>1</v>
      </c>
      <c r="BB1869">
        <v>1</v>
      </c>
      <c r="BC1869">
        <v>7.56</v>
      </c>
      <c r="BD1869" t="s">
        <v>3</v>
      </c>
      <c r="BE1869" t="s">
        <v>3</v>
      </c>
      <c r="BF1869" t="s">
        <v>3</v>
      </c>
      <c r="BG1869" t="s">
        <v>3</v>
      </c>
      <c r="BH1869">
        <v>3</v>
      </c>
      <c r="BI1869">
        <v>1</v>
      </c>
      <c r="BJ1869" t="s">
        <v>57</v>
      </c>
      <c r="BM1869">
        <v>500001</v>
      </c>
      <c r="BN1869">
        <v>0</v>
      </c>
      <c r="BO1869" t="s">
        <v>3</v>
      </c>
      <c r="BP1869">
        <v>0</v>
      </c>
      <c r="BQ1869">
        <v>8</v>
      </c>
      <c r="BR1869">
        <v>0</v>
      </c>
      <c r="BS1869">
        <v>1</v>
      </c>
      <c r="BT1869">
        <v>1</v>
      </c>
      <c r="BU1869">
        <v>1</v>
      </c>
      <c r="BV1869">
        <v>1</v>
      </c>
      <c r="BW1869">
        <v>1</v>
      </c>
      <c r="BX1869">
        <v>1</v>
      </c>
      <c r="BY1869" t="s">
        <v>3</v>
      </c>
      <c r="BZ1869">
        <v>0</v>
      </c>
      <c r="CA1869">
        <v>0</v>
      </c>
      <c r="CB1869" t="s">
        <v>3</v>
      </c>
      <c r="CE1869">
        <v>0</v>
      </c>
      <c r="CF1869">
        <v>0</v>
      </c>
      <c r="CG1869">
        <v>0</v>
      </c>
      <c r="CH1869">
        <v>147</v>
      </c>
      <c r="CI1869">
        <v>1</v>
      </c>
      <c r="CJ1869">
        <v>0</v>
      </c>
      <c r="CK1869">
        <v>0</v>
      </c>
      <c r="CL1869">
        <v>0</v>
      </c>
      <c r="CM1869">
        <v>0</v>
      </c>
      <c r="CN1869" t="s">
        <v>3</v>
      </c>
      <c r="CO1869">
        <v>0</v>
      </c>
      <c r="CP1869">
        <f t="shared" si="1576"/>
        <v>0</v>
      </c>
      <c r="CQ1869">
        <f t="shared" si="1577"/>
        <v>1008.9576</v>
      </c>
      <c r="CR1869">
        <f t="shared" si="1578"/>
        <v>0</v>
      </c>
      <c r="CS1869">
        <f t="shared" si="1579"/>
        <v>0</v>
      </c>
      <c r="CT1869">
        <f t="shared" si="1580"/>
        <v>0</v>
      </c>
      <c r="CU1869">
        <f t="shared" si="1581"/>
        <v>0</v>
      </c>
      <c r="CV1869">
        <f t="shared" si="1582"/>
        <v>0</v>
      </c>
      <c r="CW1869">
        <f t="shared" si="1583"/>
        <v>0</v>
      </c>
      <c r="CX1869">
        <f t="shared" si="1584"/>
        <v>1.2</v>
      </c>
      <c r="CY1869">
        <f>(S1869+R1869)*(BZ1869/100)</f>
        <v>0</v>
      </c>
      <c r="CZ1869">
        <f>(S1869+R1869)*(CA1869/100)</f>
        <v>0</v>
      </c>
      <c r="DC1869" t="s">
        <v>3</v>
      </c>
      <c r="DD1869" t="s">
        <v>3</v>
      </c>
      <c r="DE1869" t="s">
        <v>3</v>
      </c>
      <c r="DF1869" t="s">
        <v>3</v>
      </c>
      <c r="DG1869" t="s">
        <v>3</v>
      </c>
      <c r="DH1869" t="s">
        <v>3</v>
      </c>
      <c r="DI1869" t="s">
        <v>3</v>
      </c>
      <c r="DJ1869" t="s">
        <v>3</v>
      </c>
      <c r="DK1869" t="s">
        <v>3</v>
      </c>
      <c r="DL1869" t="s">
        <v>3</v>
      </c>
      <c r="DM1869" t="s">
        <v>3</v>
      </c>
      <c r="DN1869">
        <v>0</v>
      </c>
      <c r="DO1869">
        <v>0</v>
      </c>
      <c r="DP1869">
        <v>1</v>
      </c>
      <c r="DQ1869">
        <v>1</v>
      </c>
      <c r="DU1869">
        <v>1005</v>
      </c>
      <c r="DV1869" t="s">
        <v>56</v>
      </c>
      <c r="DW1869" t="s">
        <v>56</v>
      </c>
      <c r="DX1869">
        <v>1</v>
      </c>
      <c r="DZ1869" t="s">
        <v>3</v>
      </c>
      <c r="EA1869" t="s">
        <v>3</v>
      </c>
      <c r="EB1869" t="s">
        <v>3</v>
      </c>
      <c r="EC1869" t="s">
        <v>3</v>
      </c>
      <c r="EE1869">
        <v>54328897</v>
      </c>
      <c r="EF1869">
        <v>8</v>
      </c>
      <c r="EG1869" t="s">
        <v>31</v>
      </c>
      <c r="EH1869">
        <v>0</v>
      </c>
      <c r="EI1869" t="s">
        <v>3</v>
      </c>
      <c r="EJ1869">
        <v>1</v>
      </c>
      <c r="EK1869">
        <v>500001</v>
      </c>
      <c r="EL1869" t="s">
        <v>32</v>
      </c>
      <c r="EM1869" t="s">
        <v>33</v>
      </c>
      <c r="EO1869" t="s">
        <v>3</v>
      </c>
      <c r="EQ1869">
        <v>0</v>
      </c>
      <c r="ER1869">
        <v>965</v>
      </c>
      <c r="ES1869">
        <v>133.46</v>
      </c>
      <c r="ET1869">
        <v>0</v>
      </c>
      <c r="EU1869">
        <v>0</v>
      </c>
      <c r="EV1869">
        <v>0</v>
      </c>
      <c r="EW1869">
        <v>0</v>
      </c>
      <c r="EX1869">
        <v>0</v>
      </c>
      <c r="EZ1869">
        <v>5</v>
      </c>
      <c r="FC1869">
        <v>0</v>
      </c>
      <c r="FD1869">
        <v>18</v>
      </c>
      <c r="FF1869">
        <v>965</v>
      </c>
      <c r="FQ1869">
        <v>0</v>
      </c>
      <c r="FR1869">
        <f t="shared" si="1585"/>
        <v>0</v>
      </c>
      <c r="FS1869">
        <v>0</v>
      </c>
      <c r="FX1869">
        <v>0</v>
      </c>
      <c r="FY1869">
        <v>0</v>
      </c>
      <c r="GA1869" t="s">
        <v>58</v>
      </c>
      <c r="GD1869">
        <v>1</v>
      </c>
      <c r="GF1869">
        <v>-1566646677</v>
      </c>
      <c r="GG1869">
        <v>2</v>
      </c>
      <c r="GH1869">
        <v>3</v>
      </c>
      <c r="GI1869">
        <v>5</v>
      </c>
      <c r="GJ1869">
        <v>0</v>
      </c>
      <c r="GK1869">
        <v>0</v>
      </c>
      <c r="GL1869">
        <f t="shared" si="1586"/>
        <v>0</v>
      </c>
      <c r="GM1869">
        <f t="shared" si="1587"/>
        <v>0</v>
      </c>
      <c r="GN1869">
        <f t="shared" si="1588"/>
        <v>0</v>
      </c>
      <c r="GO1869">
        <f t="shared" si="1589"/>
        <v>0</v>
      </c>
      <c r="GP1869">
        <f t="shared" si="1590"/>
        <v>0</v>
      </c>
      <c r="GR1869">
        <v>1</v>
      </c>
      <c r="GS1869">
        <v>1</v>
      </c>
      <c r="GT1869">
        <v>0</v>
      </c>
      <c r="GU1869" t="s">
        <v>3</v>
      </c>
      <c r="GV1869">
        <f t="shared" si="1591"/>
        <v>0</v>
      </c>
      <c r="GW1869">
        <v>1</v>
      </c>
      <c r="GX1869">
        <f t="shared" si="1592"/>
        <v>0</v>
      </c>
      <c r="HA1869">
        <v>0</v>
      </c>
      <c r="HB1869">
        <v>0</v>
      </c>
      <c r="HC1869">
        <f t="shared" si="1593"/>
        <v>0</v>
      </c>
      <c r="HE1869" t="s">
        <v>35</v>
      </c>
      <c r="HF1869" t="s">
        <v>36</v>
      </c>
      <c r="HM1869" t="s">
        <v>3</v>
      </c>
      <c r="HN1869" t="s">
        <v>3</v>
      </c>
      <c r="HO1869" t="s">
        <v>3</v>
      </c>
      <c r="HP1869" t="s">
        <v>3</v>
      </c>
      <c r="HQ1869" t="s">
        <v>3</v>
      </c>
      <c r="IK1869">
        <v>0</v>
      </c>
    </row>
    <row r="1870" spans="1:255" x14ac:dyDescent="0.2">
      <c r="A1870" s="2">
        <v>18</v>
      </c>
      <c r="B1870" s="2">
        <v>1</v>
      </c>
      <c r="C1870" s="2">
        <v>1635</v>
      </c>
      <c r="D1870" s="2"/>
      <c r="E1870" s="2" t="s">
        <v>817</v>
      </c>
      <c r="F1870" s="2" t="s">
        <v>60</v>
      </c>
      <c r="G1870" s="2" t="s">
        <v>61</v>
      </c>
      <c r="H1870" s="2" t="s">
        <v>62</v>
      </c>
      <c r="I1870" s="2">
        <f>I1866*J1870</f>
        <v>0</v>
      </c>
      <c r="J1870" s="2">
        <v>800</v>
      </c>
      <c r="K1870" s="2">
        <v>800</v>
      </c>
      <c r="L1870" s="2">
        <v>24.8</v>
      </c>
      <c r="M1870" s="2">
        <v>0</v>
      </c>
      <c r="N1870" s="2">
        <f t="shared" si="1556"/>
        <v>24.8</v>
      </c>
      <c r="O1870" s="2">
        <f t="shared" si="1557"/>
        <v>0</v>
      </c>
      <c r="P1870" s="2">
        <f t="shared" si="1558"/>
        <v>0</v>
      </c>
      <c r="Q1870" s="2">
        <f t="shared" si="1559"/>
        <v>0</v>
      </c>
      <c r="R1870" s="2">
        <f t="shared" si="1560"/>
        <v>0</v>
      </c>
      <c r="S1870" s="2">
        <f t="shared" si="1561"/>
        <v>0</v>
      </c>
      <c r="T1870" s="2">
        <f t="shared" si="1562"/>
        <v>0</v>
      </c>
      <c r="U1870" s="2">
        <f t="shared" si="1563"/>
        <v>0</v>
      </c>
      <c r="V1870" s="2">
        <f t="shared" si="1564"/>
        <v>0</v>
      </c>
      <c r="W1870" s="2">
        <f t="shared" si="1565"/>
        <v>0</v>
      </c>
      <c r="X1870" s="2">
        <f t="shared" si="1566"/>
        <v>0</v>
      </c>
      <c r="Y1870" s="2">
        <f t="shared" si="1567"/>
        <v>0</v>
      </c>
      <c r="Z1870" s="2"/>
      <c r="AA1870" s="2">
        <v>69726971</v>
      </c>
      <c r="AB1870" s="2">
        <f t="shared" si="1568"/>
        <v>0.5</v>
      </c>
      <c r="AC1870" s="2">
        <f t="shared" si="1594"/>
        <v>0.5</v>
      </c>
      <c r="AD1870" s="2">
        <f t="shared" si="1569"/>
        <v>0</v>
      </c>
      <c r="AE1870" s="2">
        <f t="shared" si="1570"/>
        <v>0</v>
      </c>
      <c r="AF1870" s="2">
        <f t="shared" si="1571"/>
        <v>0</v>
      </c>
      <c r="AG1870" s="2">
        <f t="shared" si="1572"/>
        <v>0</v>
      </c>
      <c r="AH1870" s="2">
        <f t="shared" si="1573"/>
        <v>0</v>
      </c>
      <c r="AI1870" s="2">
        <f t="shared" si="1574"/>
        <v>0</v>
      </c>
      <c r="AJ1870" s="2">
        <f t="shared" si="1575"/>
        <v>0</v>
      </c>
      <c r="AK1870" s="2">
        <v>0.5</v>
      </c>
      <c r="AL1870" s="2">
        <v>0.5</v>
      </c>
      <c r="AM1870" s="2">
        <v>0</v>
      </c>
      <c r="AN1870" s="2">
        <v>0</v>
      </c>
      <c r="AO1870" s="2">
        <v>0</v>
      </c>
      <c r="AP1870" s="2">
        <v>0</v>
      </c>
      <c r="AQ1870" s="2">
        <v>0</v>
      </c>
      <c r="AR1870" s="2">
        <v>0</v>
      </c>
      <c r="AS1870" s="2">
        <v>0</v>
      </c>
      <c r="AT1870" s="2">
        <v>0</v>
      </c>
      <c r="AU1870" s="2">
        <v>0</v>
      </c>
      <c r="AV1870" s="2">
        <v>1</v>
      </c>
      <c r="AW1870" s="2">
        <v>1</v>
      </c>
      <c r="AX1870" s="2"/>
      <c r="AY1870" s="2"/>
      <c r="AZ1870" s="2">
        <v>1</v>
      </c>
      <c r="BA1870" s="2">
        <v>1</v>
      </c>
      <c r="BB1870" s="2">
        <v>1</v>
      </c>
      <c r="BC1870" s="2">
        <v>1</v>
      </c>
      <c r="BD1870" s="2" t="s">
        <v>3</v>
      </c>
      <c r="BE1870" s="2" t="s">
        <v>3</v>
      </c>
      <c r="BF1870" s="2" t="s">
        <v>3</v>
      </c>
      <c r="BG1870" s="2" t="s">
        <v>3</v>
      </c>
      <c r="BH1870" s="2">
        <v>3</v>
      </c>
      <c r="BI1870" s="2">
        <v>1</v>
      </c>
      <c r="BJ1870" s="2" t="s">
        <v>63</v>
      </c>
      <c r="BK1870" s="2"/>
      <c r="BL1870" s="2"/>
      <c r="BM1870" s="2">
        <v>500001</v>
      </c>
      <c r="BN1870" s="2">
        <v>0</v>
      </c>
      <c r="BO1870" s="2" t="s">
        <v>3</v>
      </c>
      <c r="BP1870" s="2">
        <v>0</v>
      </c>
      <c r="BQ1870" s="2">
        <v>8</v>
      </c>
      <c r="BR1870" s="2">
        <v>0</v>
      </c>
      <c r="BS1870" s="2">
        <v>1</v>
      </c>
      <c r="BT1870" s="2">
        <v>1</v>
      </c>
      <c r="BU1870" s="2">
        <v>1</v>
      </c>
      <c r="BV1870" s="2">
        <v>1</v>
      </c>
      <c r="BW1870" s="2">
        <v>1</v>
      </c>
      <c r="BX1870" s="2">
        <v>1</v>
      </c>
      <c r="BY1870" s="2" t="s">
        <v>3</v>
      </c>
      <c r="BZ1870" s="2">
        <v>0</v>
      </c>
      <c r="CA1870" s="2">
        <v>0</v>
      </c>
      <c r="CB1870" s="2" t="s">
        <v>3</v>
      </c>
      <c r="CC1870" s="2"/>
      <c r="CD1870" s="2"/>
      <c r="CE1870" s="2">
        <v>0</v>
      </c>
      <c r="CF1870" s="2">
        <v>0</v>
      </c>
      <c r="CG1870" s="2">
        <v>0</v>
      </c>
      <c r="CH1870" s="2">
        <v>147</v>
      </c>
      <c r="CI1870" s="2">
        <v>2</v>
      </c>
      <c r="CJ1870" s="2">
        <v>0</v>
      </c>
      <c r="CK1870" s="2">
        <v>0</v>
      </c>
      <c r="CL1870" s="2">
        <v>0</v>
      </c>
      <c r="CM1870" s="2">
        <v>0</v>
      </c>
      <c r="CN1870" s="2" t="s">
        <v>3</v>
      </c>
      <c r="CO1870" s="2">
        <v>0</v>
      </c>
      <c r="CP1870" s="2">
        <f t="shared" si="1576"/>
        <v>0</v>
      </c>
      <c r="CQ1870" s="2">
        <f t="shared" si="1577"/>
        <v>0.5</v>
      </c>
      <c r="CR1870" s="2">
        <f t="shared" si="1578"/>
        <v>0</v>
      </c>
      <c r="CS1870" s="2">
        <f t="shared" si="1579"/>
        <v>0</v>
      </c>
      <c r="CT1870" s="2">
        <f t="shared" si="1580"/>
        <v>0</v>
      </c>
      <c r="CU1870" s="2">
        <f t="shared" si="1581"/>
        <v>0</v>
      </c>
      <c r="CV1870" s="2">
        <f t="shared" si="1582"/>
        <v>0</v>
      </c>
      <c r="CW1870" s="2">
        <f t="shared" si="1583"/>
        <v>0</v>
      </c>
      <c r="CX1870" s="2">
        <f t="shared" si="1584"/>
        <v>0</v>
      </c>
      <c r="CY1870" s="2">
        <f>(((S1870+R1870)*AT1870)/100)</f>
        <v>0</v>
      </c>
      <c r="CZ1870" s="2">
        <f>(((S1870+R1870)*AU1870)/100)</f>
        <v>0</v>
      </c>
      <c r="DA1870" s="2"/>
      <c r="DB1870" s="2"/>
      <c r="DC1870" s="2" t="s">
        <v>3</v>
      </c>
      <c r="DD1870" s="2" t="s">
        <v>3</v>
      </c>
      <c r="DE1870" s="2" t="s">
        <v>3</v>
      </c>
      <c r="DF1870" s="2" t="s">
        <v>3</v>
      </c>
      <c r="DG1870" s="2" t="s">
        <v>3</v>
      </c>
      <c r="DH1870" s="2" t="s">
        <v>3</v>
      </c>
      <c r="DI1870" s="2" t="s">
        <v>3</v>
      </c>
      <c r="DJ1870" s="2" t="s">
        <v>3</v>
      </c>
      <c r="DK1870" s="2" t="s">
        <v>3</v>
      </c>
      <c r="DL1870" s="2" t="s">
        <v>3</v>
      </c>
      <c r="DM1870" s="2" t="s">
        <v>3</v>
      </c>
      <c r="DN1870" s="2">
        <v>0</v>
      </c>
      <c r="DO1870" s="2">
        <v>0</v>
      </c>
      <c r="DP1870" s="2">
        <v>1</v>
      </c>
      <c r="DQ1870" s="2">
        <v>1</v>
      </c>
      <c r="DR1870" s="2"/>
      <c r="DS1870" s="2"/>
      <c r="DT1870" s="2"/>
      <c r="DU1870" s="2">
        <v>1010</v>
      </c>
      <c r="DV1870" s="2" t="s">
        <v>62</v>
      </c>
      <c r="DW1870" s="2" t="s">
        <v>62</v>
      </c>
      <c r="DX1870" s="2">
        <v>1</v>
      </c>
      <c r="DY1870" s="2"/>
      <c r="DZ1870" s="2" t="s">
        <v>3</v>
      </c>
      <c r="EA1870" s="2" t="s">
        <v>3</v>
      </c>
      <c r="EB1870" s="2" t="s">
        <v>3</v>
      </c>
      <c r="EC1870" s="2" t="s">
        <v>3</v>
      </c>
      <c r="ED1870" s="2"/>
      <c r="EE1870" s="2">
        <v>54328897</v>
      </c>
      <c r="EF1870" s="2">
        <v>8</v>
      </c>
      <c r="EG1870" s="2" t="s">
        <v>31</v>
      </c>
      <c r="EH1870" s="2">
        <v>0</v>
      </c>
      <c r="EI1870" s="2" t="s">
        <v>3</v>
      </c>
      <c r="EJ1870" s="2">
        <v>1</v>
      </c>
      <c r="EK1870" s="2">
        <v>500001</v>
      </c>
      <c r="EL1870" s="2" t="s">
        <v>32</v>
      </c>
      <c r="EM1870" s="2" t="s">
        <v>33</v>
      </c>
      <c r="EN1870" s="2"/>
      <c r="EO1870" s="2" t="s">
        <v>3</v>
      </c>
      <c r="EP1870" s="2"/>
      <c r="EQ1870" s="2">
        <v>0</v>
      </c>
      <c r="ER1870" s="2">
        <v>0.5</v>
      </c>
      <c r="ES1870" s="2">
        <v>0.5</v>
      </c>
      <c r="ET1870" s="2">
        <v>0</v>
      </c>
      <c r="EU1870" s="2">
        <v>0</v>
      </c>
      <c r="EV1870" s="2">
        <v>0</v>
      </c>
      <c r="EW1870" s="2">
        <v>0</v>
      </c>
      <c r="EX1870" s="2">
        <v>0</v>
      </c>
      <c r="EY1870" s="2"/>
      <c r="EZ1870" s="2"/>
      <c r="FA1870" s="2"/>
      <c r="FB1870" s="2"/>
      <c r="FC1870" s="2"/>
      <c r="FD1870" s="2"/>
      <c r="FE1870" s="2"/>
      <c r="FF1870" s="2"/>
      <c r="FG1870" s="2"/>
      <c r="FH1870" s="2"/>
      <c r="FI1870" s="2"/>
      <c r="FJ1870" s="2"/>
      <c r="FK1870" s="2"/>
      <c r="FL1870" s="2"/>
      <c r="FM1870" s="2"/>
      <c r="FN1870" s="2"/>
      <c r="FO1870" s="2"/>
      <c r="FP1870" s="2"/>
      <c r="FQ1870" s="2">
        <v>0</v>
      </c>
      <c r="FR1870" s="2">
        <f t="shared" si="1585"/>
        <v>0</v>
      </c>
      <c r="FS1870" s="2">
        <v>0</v>
      </c>
      <c r="FT1870" s="2"/>
      <c r="FU1870" s="2"/>
      <c r="FV1870" s="2"/>
      <c r="FW1870" s="2"/>
      <c r="FX1870" s="2">
        <v>0</v>
      </c>
      <c r="FY1870" s="2">
        <v>0</v>
      </c>
      <c r="FZ1870" s="2"/>
      <c r="GA1870" s="2" t="s">
        <v>3</v>
      </c>
      <c r="GB1870" s="2"/>
      <c r="GC1870" s="2"/>
      <c r="GD1870" s="2">
        <v>1</v>
      </c>
      <c r="GE1870" s="2"/>
      <c r="GF1870" s="2">
        <v>-1388122292</v>
      </c>
      <c r="GG1870" s="2">
        <v>2</v>
      </c>
      <c r="GH1870" s="2">
        <v>1</v>
      </c>
      <c r="GI1870" s="2">
        <v>-2</v>
      </c>
      <c r="GJ1870" s="2">
        <v>0</v>
      </c>
      <c r="GK1870" s="2">
        <v>0</v>
      </c>
      <c r="GL1870" s="2">
        <f t="shared" si="1586"/>
        <v>0</v>
      </c>
      <c r="GM1870" s="2">
        <f t="shared" si="1587"/>
        <v>0</v>
      </c>
      <c r="GN1870" s="2">
        <f t="shared" si="1588"/>
        <v>0</v>
      </c>
      <c r="GO1870" s="2">
        <f t="shared" si="1589"/>
        <v>0</v>
      </c>
      <c r="GP1870" s="2">
        <f t="shared" si="1590"/>
        <v>0</v>
      </c>
      <c r="GQ1870" s="2"/>
      <c r="GR1870" s="2">
        <v>0</v>
      </c>
      <c r="GS1870" s="2">
        <v>3</v>
      </c>
      <c r="GT1870" s="2">
        <v>0</v>
      </c>
      <c r="GU1870" s="2" t="s">
        <v>3</v>
      </c>
      <c r="GV1870" s="2">
        <f t="shared" si="1591"/>
        <v>0</v>
      </c>
      <c r="GW1870" s="2">
        <v>1</v>
      </c>
      <c r="GX1870" s="2">
        <f t="shared" si="1592"/>
        <v>0</v>
      </c>
      <c r="GY1870" s="2"/>
      <c r="GZ1870" s="2"/>
      <c r="HA1870" s="2">
        <v>0</v>
      </c>
      <c r="HB1870" s="2">
        <v>0</v>
      </c>
      <c r="HC1870" s="2">
        <f t="shared" si="1593"/>
        <v>0</v>
      </c>
      <c r="HD1870" s="2"/>
      <c r="HE1870" s="2" t="s">
        <v>3</v>
      </c>
      <c r="HF1870" s="2" t="s">
        <v>3</v>
      </c>
      <c r="HG1870" s="2"/>
      <c r="HH1870" s="2"/>
      <c r="HI1870" s="2"/>
      <c r="HJ1870" s="2"/>
      <c r="HK1870" s="2"/>
      <c r="HL1870" s="2"/>
      <c r="HM1870" s="2" t="s">
        <v>3</v>
      </c>
      <c r="HN1870" s="2" t="s">
        <v>3</v>
      </c>
      <c r="HO1870" s="2" t="s">
        <v>3</v>
      </c>
      <c r="HP1870" s="2" t="s">
        <v>3</v>
      </c>
      <c r="HQ1870" s="2" t="s">
        <v>3</v>
      </c>
      <c r="HR1870" s="2"/>
      <c r="HS1870" s="2"/>
      <c r="HT1870" s="2"/>
      <c r="HU1870" s="2"/>
      <c r="HV1870" s="2"/>
      <c r="HW1870" s="2"/>
      <c r="HX1870" s="2"/>
      <c r="HY1870" s="2"/>
      <c r="HZ1870" s="2"/>
      <c r="IA1870" s="2"/>
      <c r="IB1870" s="2"/>
      <c r="IC1870" s="2"/>
      <c r="ID1870" s="2"/>
      <c r="IE1870" s="2"/>
      <c r="IF1870" s="2"/>
      <c r="IG1870" s="2"/>
      <c r="IH1870" s="2"/>
      <c r="II1870" s="2"/>
      <c r="IJ1870" s="2"/>
      <c r="IK1870" s="2">
        <v>0</v>
      </c>
      <c r="IL1870" s="2"/>
      <c r="IM1870" s="2"/>
      <c r="IN1870" s="2"/>
      <c r="IO1870" s="2"/>
      <c r="IP1870" s="2"/>
      <c r="IQ1870" s="2"/>
      <c r="IR1870" s="2"/>
      <c r="IS1870" s="2"/>
      <c r="IT1870" s="2"/>
      <c r="IU1870" s="2"/>
    </row>
    <row r="1871" spans="1:255" x14ac:dyDescent="0.2">
      <c r="A1871">
        <v>18</v>
      </c>
      <c r="B1871">
        <v>1</v>
      </c>
      <c r="C1871">
        <v>1647</v>
      </c>
      <c r="E1871" t="s">
        <v>817</v>
      </c>
      <c r="F1871" t="s">
        <v>60</v>
      </c>
      <c r="G1871" t="s">
        <v>61</v>
      </c>
      <c r="H1871" t="s">
        <v>62</v>
      </c>
      <c r="I1871">
        <f>I1867*J1871</f>
        <v>0</v>
      </c>
      <c r="J1871">
        <v>800</v>
      </c>
      <c r="K1871">
        <v>800</v>
      </c>
      <c r="L1871">
        <v>24.8</v>
      </c>
      <c r="M1871">
        <v>0</v>
      </c>
      <c r="N1871">
        <f t="shared" si="1556"/>
        <v>24.8</v>
      </c>
      <c r="O1871">
        <f t="shared" si="1557"/>
        <v>0</v>
      </c>
      <c r="P1871">
        <f t="shared" si="1558"/>
        <v>0</v>
      </c>
      <c r="Q1871">
        <f t="shared" si="1559"/>
        <v>0</v>
      </c>
      <c r="R1871">
        <f t="shared" si="1560"/>
        <v>0</v>
      </c>
      <c r="S1871">
        <f t="shared" si="1561"/>
        <v>0</v>
      </c>
      <c r="T1871">
        <f t="shared" si="1562"/>
        <v>0</v>
      </c>
      <c r="U1871">
        <f t="shared" si="1563"/>
        <v>0</v>
      </c>
      <c r="V1871">
        <f t="shared" si="1564"/>
        <v>0</v>
      </c>
      <c r="W1871">
        <f t="shared" si="1565"/>
        <v>0</v>
      </c>
      <c r="X1871">
        <f t="shared" si="1566"/>
        <v>0</v>
      </c>
      <c r="Y1871">
        <f t="shared" si="1567"/>
        <v>0</v>
      </c>
      <c r="AA1871">
        <v>69726884</v>
      </c>
      <c r="AB1871">
        <f t="shared" si="1568"/>
        <v>0.02</v>
      </c>
      <c r="AC1871">
        <f t="shared" si="1594"/>
        <v>0.02</v>
      </c>
      <c r="AD1871">
        <f t="shared" si="1569"/>
        <v>0</v>
      </c>
      <c r="AE1871">
        <f t="shared" si="1570"/>
        <v>0</v>
      </c>
      <c r="AF1871">
        <f t="shared" si="1571"/>
        <v>0</v>
      </c>
      <c r="AG1871">
        <f t="shared" si="1572"/>
        <v>0</v>
      </c>
      <c r="AH1871">
        <f t="shared" si="1573"/>
        <v>0</v>
      </c>
      <c r="AI1871">
        <f t="shared" si="1574"/>
        <v>0</v>
      </c>
      <c r="AJ1871">
        <f t="shared" si="1575"/>
        <v>0</v>
      </c>
      <c r="AK1871">
        <v>0.02</v>
      </c>
      <c r="AL1871">
        <v>0.02</v>
      </c>
      <c r="AM1871">
        <v>0</v>
      </c>
      <c r="AN1871">
        <v>0</v>
      </c>
      <c r="AO1871">
        <v>0</v>
      </c>
      <c r="AP1871">
        <v>0</v>
      </c>
      <c r="AQ1871">
        <v>0</v>
      </c>
      <c r="AR1871">
        <v>0</v>
      </c>
      <c r="AS1871">
        <v>0</v>
      </c>
      <c r="AT1871">
        <v>0</v>
      </c>
      <c r="AU1871">
        <v>0</v>
      </c>
      <c r="AV1871">
        <v>1</v>
      </c>
      <c r="AW1871">
        <v>1</v>
      </c>
      <c r="AZ1871">
        <v>1</v>
      </c>
      <c r="BA1871">
        <v>1</v>
      </c>
      <c r="BB1871">
        <v>1</v>
      </c>
      <c r="BC1871">
        <v>7.56</v>
      </c>
      <c r="BD1871" t="s">
        <v>3</v>
      </c>
      <c r="BE1871" t="s">
        <v>3</v>
      </c>
      <c r="BF1871" t="s">
        <v>3</v>
      </c>
      <c r="BG1871" t="s">
        <v>3</v>
      </c>
      <c r="BH1871">
        <v>3</v>
      </c>
      <c r="BI1871">
        <v>1</v>
      </c>
      <c r="BJ1871" t="s">
        <v>63</v>
      </c>
      <c r="BM1871">
        <v>500001</v>
      </c>
      <c r="BN1871">
        <v>0</v>
      </c>
      <c r="BO1871" t="s">
        <v>3</v>
      </c>
      <c r="BP1871">
        <v>0</v>
      </c>
      <c r="BQ1871">
        <v>8</v>
      </c>
      <c r="BR1871">
        <v>0</v>
      </c>
      <c r="BS1871">
        <v>1</v>
      </c>
      <c r="BT1871">
        <v>1</v>
      </c>
      <c r="BU1871">
        <v>1</v>
      </c>
      <c r="BV1871">
        <v>1</v>
      </c>
      <c r="BW1871">
        <v>1</v>
      </c>
      <c r="BX1871">
        <v>1</v>
      </c>
      <c r="BY1871" t="s">
        <v>3</v>
      </c>
      <c r="BZ1871">
        <v>0</v>
      </c>
      <c r="CA1871">
        <v>0</v>
      </c>
      <c r="CB1871" t="s">
        <v>3</v>
      </c>
      <c r="CE1871">
        <v>0</v>
      </c>
      <c r="CF1871">
        <v>0</v>
      </c>
      <c r="CG1871">
        <v>0</v>
      </c>
      <c r="CH1871">
        <v>147</v>
      </c>
      <c r="CI1871">
        <v>2</v>
      </c>
      <c r="CJ1871">
        <v>0</v>
      </c>
      <c r="CK1871">
        <v>0</v>
      </c>
      <c r="CL1871">
        <v>0</v>
      </c>
      <c r="CM1871">
        <v>0</v>
      </c>
      <c r="CN1871" t="s">
        <v>3</v>
      </c>
      <c r="CO1871">
        <v>0</v>
      </c>
      <c r="CP1871">
        <f t="shared" si="1576"/>
        <v>0</v>
      </c>
      <c r="CQ1871">
        <f t="shared" si="1577"/>
        <v>0.1512</v>
      </c>
      <c r="CR1871">
        <f t="shared" si="1578"/>
        <v>0</v>
      </c>
      <c r="CS1871">
        <f t="shared" si="1579"/>
        <v>0</v>
      </c>
      <c r="CT1871">
        <f t="shared" si="1580"/>
        <v>0</v>
      </c>
      <c r="CU1871">
        <f t="shared" si="1581"/>
        <v>0</v>
      </c>
      <c r="CV1871">
        <f t="shared" si="1582"/>
        <v>0</v>
      </c>
      <c r="CW1871">
        <f t="shared" si="1583"/>
        <v>0</v>
      </c>
      <c r="CX1871">
        <f t="shared" si="1584"/>
        <v>0</v>
      </c>
      <c r="CY1871">
        <f>(S1871+R1871)*(BZ1871/100)</f>
        <v>0</v>
      </c>
      <c r="CZ1871">
        <f>(S1871+R1871)*(CA1871/100)</f>
        <v>0</v>
      </c>
      <c r="DC1871" t="s">
        <v>3</v>
      </c>
      <c r="DD1871" t="s">
        <v>3</v>
      </c>
      <c r="DE1871" t="s">
        <v>3</v>
      </c>
      <c r="DF1871" t="s">
        <v>3</v>
      </c>
      <c r="DG1871" t="s">
        <v>3</v>
      </c>
      <c r="DH1871" t="s">
        <v>3</v>
      </c>
      <c r="DI1871" t="s">
        <v>3</v>
      </c>
      <c r="DJ1871" t="s">
        <v>3</v>
      </c>
      <c r="DK1871" t="s">
        <v>3</v>
      </c>
      <c r="DL1871" t="s">
        <v>3</v>
      </c>
      <c r="DM1871" t="s">
        <v>3</v>
      </c>
      <c r="DN1871">
        <v>0</v>
      </c>
      <c r="DO1871">
        <v>0</v>
      </c>
      <c r="DP1871">
        <v>1</v>
      </c>
      <c r="DQ1871">
        <v>1</v>
      </c>
      <c r="DU1871">
        <v>1010</v>
      </c>
      <c r="DV1871" t="s">
        <v>62</v>
      </c>
      <c r="DW1871" t="s">
        <v>62</v>
      </c>
      <c r="DX1871">
        <v>1</v>
      </c>
      <c r="DZ1871" t="s">
        <v>3</v>
      </c>
      <c r="EA1871" t="s">
        <v>3</v>
      </c>
      <c r="EB1871" t="s">
        <v>3</v>
      </c>
      <c r="EC1871" t="s">
        <v>3</v>
      </c>
      <c r="EE1871">
        <v>54328897</v>
      </c>
      <c r="EF1871">
        <v>8</v>
      </c>
      <c r="EG1871" t="s">
        <v>31</v>
      </c>
      <c r="EH1871">
        <v>0</v>
      </c>
      <c r="EI1871" t="s">
        <v>3</v>
      </c>
      <c r="EJ1871">
        <v>1</v>
      </c>
      <c r="EK1871">
        <v>500001</v>
      </c>
      <c r="EL1871" t="s">
        <v>32</v>
      </c>
      <c r="EM1871" t="s">
        <v>33</v>
      </c>
      <c r="EO1871" t="s">
        <v>3</v>
      </c>
      <c r="EQ1871">
        <v>0</v>
      </c>
      <c r="ER1871">
        <v>0.14000000000000001</v>
      </c>
      <c r="ES1871">
        <v>0.02</v>
      </c>
      <c r="ET1871">
        <v>0</v>
      </c>
      <c r="EU1871">
        <v>0</v>
      </c>
      <c r="EV1871">
        <v>0</v>
      </c>
      <c r="EW1871">
        <v>0</v>
      </c>
      <c r="EX1871">
        <v>0</v>
      </c>
      <c r="EZ1871">
        <v>5</v>
      </c>
      <c r="FC1871">
        <v>0</v>
      </c>
      <c r="FD1871">
        <v>18</v>
      </c>
      <c r="FF1871">
        <v>0.14000000000000001</v>
      </c>
      <c r="FQ1871">
        <v>0</v>
      </c>
      <c r="FR1871">
        <f t="shared" si="1585"/>
        <v>0</v>
      </c>
      <c r="FS1871">
        <v>0</v>
      </c>
      <c r="FX1871">
        <v>0</v>
      </c>
      <c r="FY1871">
        <v>0</v>
      </c>
      <c r="GA1871" t="s">
        <v>64</v>
      </c>
      <c r="GD1871">
        <v>1</v>
      </c>
      <c r="GF1871">
        <v>-1388122292</v>
      </c>
      <c r="GG1871">
        <v>2</v>
      </c>
      <c r="GH1871">
        <v>3</v>
      </c>
      <c r="GI1871">
        <v>5</v>
      </c>
      <c r="GJ1871">
        <v>0</v>
      </c>
      <c r="GK1871">
        <v>0</v>
      </c>
      <c r="GL1871">
        <f t="shared" si="1586"/>
        <v>0</v>
      </c>
      <c r="GM1871">
        <f t="shared" si="1587"/>
        <v>0</v>
      </c>
      <c r="GN1871">
        <f t="shared" si="1588"/>
        <v>0</v>
      </c>
      <c r="GO1871">
        <f t="shared" si="1589"/>
        <v>0</v>
      </c>
      <c r="GP1871">
        <f t="shared" si="1590"/>
        <v>0</v>
      </c>
      <c r="GR1871">
        <v>1</v>
      </c>
      <c r="GS1871">
        <v>1</v>
      </c>
      <c r="GT1871">
        <v>0</v>
      </c>
      <c r="GU1871" t="s">
        <v>3</v>
      </c>
      <c r="GV1871">
        <f t="shared" si="1591"/>
        <v>0</v>
      </c>
      <c r="GW1871">
        <v>1</v>
      </c>
      <c r="GX1871">
        <f t="shared" si="1592"/>
        <v>0</v>
      </c>
      <c r="HA1871">
        <v>0</v>
      </c>
      <c r="HB1871">
        <v>0</v>
      </c>
      <c r="HC1871">
        <f t="shared" si="1593"/>
        <v>0</v>
      </c>
      <c r="HE1871" t="s">
        <v>35</v>
      </c>
      <c r="HF1871" t="s">
        <v>36</v>
      </c>
      <c r="HM1871" t="s">
        <v>3</v>
      </c>
      <c r="HN1871" t="s">
        <v>3</v>
      </c>
      <c r="HO1871" t="s">
        <v>3</v>
      </c>
      <c r="HP1871" t="s">
        <v>3</v>
      </c>
      <c r="HQ1871" t="s">
        <v>3</v>
      </c>
      <c r="IK1871">
        <v>0</v>
      </c>
    </row>
    <row r="1872" spans="1:255" x14ac:dyDescent="0.2">
      <c r="A1872" s="2">
        <v>18</v>
      </c>
      <c r="B1872" s="2">
        <v>1</v>
      </c>
      <c r="C1872" s="2">
        <v>1632</v>
      </c>
      <c r="D1872" s="2"/>
      <c r="E1872" s="2" t="s">
        <v>818</v>
      </c>
      <c r="F1872" s="2" t="s">
        <v>66</v>
      </c>
      <c r="G1872" s="2" t="s">
        <v>67</v>
      </c>
      <c r="H1872" s="2" t="s">
        <v>68</v>
      </c>
      <c r="I1872" s="2">
        <f>I1866*J1872</f>
        <v>0</v>
      </c>
      <c r="J1872" s="2">
        <v>0.5</v>
      </c>
      <c r="K1872" s="2">
        <v>0.5</v>
      </c>
      <c r="L1872" s="2">
        <v>1.55E-2</v>
      </c>
      <c r="M1872" s="2">
        <v>0</v>
      </c>
      <c r="N1872" s="2">
        <f t="shared" si="1556"/>
        <v>1.55E-2</v>
      </c>
      <c r="O1872" s="2">
        <f t="shared" si="1557"/>
        <v>0</v>
      </c>
      <c r="P1872" s="2">
        <f t="shared" si="1558"/>
        <v>0</v>
      </c>
      <c r="Q1872" s="2">
        <f t="shared" si="1559"/>
        <v>0</v>
      </c>
      <c r="R1872" s="2">
        <f t="shared" si="1560"/>
        <v>0</v>
      </c>
      <c r="S1872" s="2">
        <f t="shared" si="1561"/>
        <v>0</v>
      </c>
      <c r="T1872" s="2">
        <f t="shared" si="1562"/>
        <v>0</v>
      </c>
      <c r="U1872" s="2">
        <f t="shared" si="1563"/>
        <v>0</v>
      </c>
      <c r="V1872" s="2">
        <f t="shared" si="1564"/>
        <v>0</v>
      </c>
      <c r="W1872" s="2">
        <f t="shared" si="1565"/>
        <v>0</v>
      </c>
      <c r="X1872" s="2">
        <f t="shared" si="1566"/>
        <v>0</v>
      </c>
      <c r="Y1872" s="2">
        <f t="shared" si="1567"/>
        <v>0</v>
      </c>
      <c r="Z1872" s="2"/>
      <c r="AA1872" s="2">
        <v>69726971</v>
      </c>
      <c r="AB1872" s="2">
        <f t="shared" si="1568"/>
        <v>1.82</v>
      </c>
      <c r="AC1872" s="2">
        <f t="shared" si="1594"/>
        <v>1.82</v>
      </c>
      <c r="AD1872" s="2">
        <f t="shared" si="1569"/>
        <v>0</v>
      </c>
      <c r="AE1872" s="2">
        <f t="shared" si="1570"/>
        <v>0</v>
      </c>
      <c r="AF1872" s="2">
        <f t="shared" si="1571"/>
        <v>0</v>
      </c>
      <c r="AG1872" s="2">
        <f t="shared" si="1572"/>
        <v>0</v>
      </c>
      <c r="AH1872" s="2">
        <f t="shared" si="1573"/>
        <v>0</v>
      </c>
      <c r="AI1872" s="2">
        <f t="shared" si="1574"/>
        <v>0</v>
      </c>
      <c r="AJ1872" s="2">
        <f t="shared" si="1575"/>
        <v>0.03</v>
      </c>
      <c r="AK1872" s="2">
        <v>1.82</v>
      </c>
      <c r="AL1872" s="2">
        <v>1.82</v>
      </c>
      <c r="AM1872" s="2">
        <v>0</v>
      </c>
      <c r="AN1872" s="2">
        <v>0</v>
      </c>
      <c r="AO1872" s="2">
        <v>0</v>
      </c>
      <c r="AP1872" s="2">
        <v>0</v>
      </c>
      <c r="AQ1872" s="2">
        <v>0</v>
      </c>
      <c r="AR1872" s="2">
        <v>0</v>
      </c>
      <c r="AS1872" s="2">
        <v>0.03</v>
      </c>
      <c r="AT1872" s="2">
        <v>0</v>
      </c>
      <c r="AU1872" s="2">
        <v>0</v>
      </c>
      <c r="AV1872" s="2">
        <v>1</v>
      </c>
      <c r="AW1872" s="2">
        <v>1</v>
      </c>
      <c r="AX1872" s="2"/>
      <c r="AY1872" s="2"/>
      <c r="AZ1872" s="2">
        <v>1</v>
      </c>
      <c r="BA1872" s="2">
        <v>1</v>
      </c>
      <c r="BB1872" s="2">
        <v>1</v>
      </c>
      <c r="BC1872" s="2">
        <v>1</v>
      </c>
      <c r="BD1872" s="2" t="s">
        <v>3</v>
      </c>
      <c r="BE1872" s="2" t="s">
        <v>3</v>
      </c>
      <c r="BF1872" s="2" t="s">
        <v>3</v>
      </c>
      <c r="BG1872" s="2" t="s">
        <v>3</v>
      </c>
      <c r="BH1872" s="2">
        <v>3</v>
      </c>
      <c r="BI1872" s="2">
        <v>1</v>
      </c>
      <c r="BJ1872" s="2" t="s">
        <v>69</v>
      </c>
      <c r="BK1872" s="2"/>
      <c r="BL1872" s="2"/>
      <c r="BM1872" s="2">
        <v>500001</v>
      </c>
      <c r="BN1872" s="2">
        <v>0</v>
      </c>
      <c r="BO1872" s="2" t="s">
        <v>3</v>
      </c>
      <c r="BP1872" s="2">
        <v>0</v>
      </c>
      <c r="BQ1872" s="2">
        <v>8</v>
      </c>
      <c r="BR1872" s="2">
        <v>0</v>
      </c>
      <c r="BS1872" s="2">
        <v>1</v>
      </c>
      <c r="BT1872" s="2">
        <v>1</v>
      </c>
      <c r="BU1872" s="2">
        <v>1</v>
      </c>
      <c r="BV1872" s="2">
        <v>1</v>
      </c>
      <c r="BW1872" s="2">
        <v>1</v>
      </c>
      <c r="BX1872" s="2">
        <v>1</v>
      </c>
      <c r="BY1872" s="2" t="s">
        <v>3</v>
      </c>
      <c r="BZ1872" s="2">
        <v>0</v>
      </c>
      <c r="CA1872" s="2">
        <v>0</v>
      </c>
      <c r="CB1872" s="2" t="s">
        <v>3</v>
      </c>
      <c r="CC1872" s="2"/>
      <c r="CD1872" s="2"/>
      <c r="CE1872" s="2">
        <v>0</v>
      </c>
      <c r="CF1872" s="2">
        <v>0</v>
      </c>
      <c r="CG1872" s="2">
        <v>0</v>
      </c>
      <c r="CH1872" s="2">
        <v>147</v>
      </c>
      <c r="CI1872" s="2">
        <v>3</v>
      </c>
      <c r="CJ1872" s="2">
        <v>0</v>
      </c>
      <c r="CK1872" s="2">
        <v>0</v>
      </c>
      <c r="CL1872" s="2">
        <v>0</v>
      </c>
      <c r="CM1872" s="2">
        <v>0</v>
      </c>
      <c r="CN1872" s="2" t="s">
        <v>3</v>
      </c>
      <c r="CO1872" s="2">
        <v>0</v>
      </c>
      <c r="CP1872" s="2">
        <f t="shared" si="1576"/>
        <v>0</v>
      </c>
      <c r="CQ1872" s="2">
        <f t="shared" si="1577"/>
        <v>1.82</v>
      </c>
      <c r="CR1872" s="2">
        <f t="shared" si="1578"/>
        <v>0</v>
      </c>
      <c r="CS1872" s="2">
        <f t="shared" si="1579"/>
        <v>0</v>
      </c>
      <c r="CT1872" s="2">
        <f t="shared" si="1580"/>
        <v>0</v>
      </c>
      <c r="CU1872" s="2">
        <f t="shared" si="1581"/>
        <v>0</v>
      </c>
      <c r="CV1872" s="2">
        <f t="shared" si="1582"/>
        <v>0</v>
      </c>
      <c r="CW1872" s="2">
        <f t="shared" si="1583"/>
        <v>0</v>
      </c>
      <c r="CX1872" s="2">
        <f t="shared" si="1584"/>
        <v>0.03</v>
      </c>
      <c r="CY1872" s="2">
        <f>(((S1872+R1872)*AT1872)/100)</f>
        <v>0</v>
      </c>
      <c r="CZ1872" s="2">
        <f>(((S1872+R1872)*AU1872)/100)</f>
        <v>0</v>
      </c>
      <c r="DA1872" s="2"/>
      <c r="DB1872" s="2"/>
      <c r="DC1872" s="2" t="s">
        <v>3</v>
      </c>
      <c r="DD1872" s="2" t="s">
        <v>3</v>
      </c>
      <c r="DE1872" s="2" t="s">
        <v>3</v>
      </c>
      <c r="DF1872" s="2" t="s">
        <v>3</v>
      </c>
      <c r="DG1872" s="2" t="s">
        <v>3</v>
      </c>
      <c r="DH1872" s="2" t="s">
        <v>3</v>
      </c>
      <c r="DI1872" s="2" t="s">
        <v>3</v>
      </c>
      <c r="DJ1872" s="2" t="s">
        <v>3</v>
      </c>
      <c r="DK1872" s="2" t="s">
        <v>3</v>
      </c>
      <c r="DL1872" s="2" t="s">
        <v>3</v>
      </c>
      <c r="DM1872" s="2" t="s">
        <v>3</v>
      </c>
      <c r="DN1872" s="2">
        <v>0</v>
      </c>
      <c r="DO1872" s="2">
        <v>0</v>
      </c>
      <c r="DP1872" s="2">
        <v>1</v>
      </c>
      <c r="DQ1872" s="2">
        <v>1</v>
      </c>
      <c r="DR1872" s="2"/>
      <c r="DS1872" s="2"/>
      <c r="DT1872" s="2"/>
      <c r="DU1872" s="2">
        <v>1009</v>
      </c>
      <c r="DV1872" s="2" t="s">
        <v>68</v>
      </c>
      <c r="DW1872" s="2" t="s">
        <v>68</v>
      </c>
      <c r="DX1872" s="2">
        <v>1</v>
      </c>
      <c r="DY1872" s="2"/>
      <c r="DZ1872" s="2" t="s">
        <v>3</v>
      </c>
      <c r="EA1872" s="2" t="s">
        <v>3</v>
      </c>
      <c r="EB1872" s="2" t="s">
        <v>3</v>
      </c>
      <c r="EC1872" s="2" t="s">
        <v>3</v>
      </c>
      <c r="ED1872" s="2"/>
      <c r="EE1872" s="2">
        <v>54328897</v>
      </c>
      <c r="EF1872" s="2">
        <v>8</v>
      </c>
      <c r="EG1872" s="2" t="s">
        <v>31</v>
      </c>
      <c r="EH1872" s="2">
        <v>0</v>
      </c>
      <c r="EI1872" s="2" t="s">
        <v>3</v>
      </c>
      <c r="EJ1872" s="2">
        <v>1</v>
      </c>
      <c r="EK1872" s="2">
        <v>500001</v>
      </c>
      <c r="EL1872" s="2" t="s">
        <v>32</v>
      </c>
      <c r="EM1872" s="2" t="s">
        <v>33</v>
      </c>
      <c r="EN1872" s="2"/>
      <c r="EO1872" s="2" t="s">
        <v>3</v>
      </c>
      <c r="EP1872" s="2"/>
      <c r="EQ1872" s="2">
        <v>0</v>
      </c>
      <c r="ER1872" s="2">
        <v>1.82</v>
      </c>
      <c r="ES1872" s="2">
        <v>1.82</v>
      </c>
      <c r="ET1872" s="2">
        <v>0</v>
      </c>
      <c r="EU1872" s="2">
        <v>0</v>
      </c>
      <c r="EV1872" s="2">
        <v>0</v>
      </c>
      <c r="EW1872" s="2">
        <v>0</v>
      </c>
      <c r="EX1872" s="2">
        <v>0</v>
      </c>
      <c r="EY1872" s="2"/>
      <c r="EZ1872" s="2"/>
      <c r="FA1872" s="2"/>
      <c r="FB1872" s="2"/>
      <c r="FC1872" s="2"/>
      <c r="FD1872" s="2"/>
      <c r="FE1872" s="2"/>
      <c r="FF1872" s="2"/>
      <c r="FG1872" s="2"/>
      <c r="FH1872" s="2"/>
      <c r="FI1872" s="2"/>
      <c r="FJ1872" s="2"/>
      <c r="FK1872" s="2"/>
      <c r="FL1872" s="2"/>
      <c r="FM1872" s="2"/>
      <c r="FN1872" s="2"/>
      <c r="FO1872" s="2"/>
      <c r="FP1872" s="2"/>
      <c r="FQ1872" s="2">
        <v>0</v>
      </c>
      <c r="FR1872" s="2">
        <f t="shared" si="1585"/>
        <v>0</v>
      </c>
      <c r="FS1872" s="2">
        <v>0</v>
      </c>
      <c r="FT1872" s="2"/>
      <c r="FU1872" s="2"/>
      <c r="FV1872" s="2"/>
      <c r="FW1872" s="2"/>
      <c r="FX1872" s="2">
        <v>0</v>
      </c>
      <c r="FY1872" s="2">
        <v>0</v>
      </c>
      <c r="FZ1872" s="2"/>
      <c r="GA1872" s="2" t="s">
        <v>3</v>
      </c>
      <c r="GB1872" s="2"/>
      <c r="GC1872" s="2"/>
      <c r="GD1872" s="2">
        <v>1</v>
      </c>
      <c r="GE1872" s="2"/>
      <c r="GF1872" s="2">
        <v>-386994921</v>
      </c>
      <c r="GG1872" s="2">
        <v>2</v>
      </c>
      <c r="GH1872" s="2">
        <v>1</v>
      </c>
      <c r="GI1872" s="2">
        <v>-2</v>
      </c>
      <c r="GJ1872" s="2">
        <v>0</v>
      </c>
      <c r="GK1872" s="2">
        <v>0</v>
      </c>
      <c r="GL1872" s="2">
        <f t="shared" si="1586"/>
        <v>0</v>
      </c>
      <c r="GM1872" s="2">
        <f t="shared" si="1587"/>
        <v>0</v>
      </c>
      <c r="GN1872" s="2">
        <f t="shared" si="1588"/>
        <v>0</v>
      </c>
      <c r="GO1872" s="2">
        <f t="shared" si="1589"/>
        <v>0</v>
      </c>
      <c r="GP1872" s="2">
        <f t="shared" si="1590"/>
        <v>0</v>
      </c>
      <c r="GQ1872" s="2"/>
      <c r="GR1872" s="2">
        <v>0</v>
      </c>
      <c r="GS1872" s="2">
        <v>3</v>
      </c>
      <c r="GT1872" s="2">
        <v>0</v>
      </c>
      <c r="GU1872" s="2" t="s">
        <v>3</v>
      </c>
      <c r="GV1872" s="2">
        <f t="shared" si="1591"/>
        <v>0</v>
      </c>
      <c r="GW1872" s="2">
        <v>1</v>
      </c>
      <c r="GX1872" s="2">
        <f t="shared" si="1592"/>
        <v>0</v>
      </c>
      <c r="GY1872" s="2"/>
      <c r="GZ1872" s="2"/>
      <c r="HA1872" s="2">
        <v>0</v>
      </c>
      <c r="HB1872" s="2">
        <v>0</v>
      </c>
      <c r="HC1872" s="2">
        <f t="shared" si="1593"/>
        <v>0</v>
      </c>
      <c r="HD1872" s="2"/>
      <c r="HE1872" s="2" t="s">
        <v>3</v>
      </c>
      <c r="HF1872" s="2" t="s">
        <v>3</v>
      </c>
      <c r="HG1872" s="2"/>
      <c r="HH1872" s="2"/>
      <c r="HI1872" s="2"/>
      <c r="HJ1872" s="2"/>
      <c r="HK1872" s="2"/>
      <c r="HL1872" s="2"/>
      <c r="HM1872" s="2" t="s">
        <v>3</v>
      </c>
      <c r="HN1872" s="2" t="s">
        <v>3</v>
      </c>
      <c r="HO1872" s="2" t="s">
        <v>3</v>
      </c>
      <c r="HP1872" s="2" t="s">
        <v>3</v>
      </c>
      <c r="HQ1872" s="2" t="s">
        <v>3</v>
      </c>
      <c r="HR1872" s="2"/>
      <c r="HS1872" s="2"/>
      <c r="HT1872" s="2"/>
      <c r="HU1872" s="2"/>
      <c r="HV1872" s="2"/>
      <c r="HW1872" s="2"/>
      <c r="HX1872" s="2"/>
      <c r="HY1872" s="2"/>
      <c r="HZ1872" s="2"/>
      <c r="IA1872" s="2"/>
      <c r="IB1872" s="2"/>
      <c r="IC1872" s="2"/>
      <c r="ID1872" s="2"/>
      <c r="IE1872" s="2"/>
      <c r="IF1872" s="2"/>
      <c r="IG1872" s="2"/>
      <c r="IH1872" s="2"/>
      <c r="II1872" s="2"/>
      <c r="IJ1872" s="2"/>
      <c r="IK1872" s="2">
        <v>0</v>
      </c>
      <c r="IL1872" s="2"/>
      <c r="IM1872" s="2"/>
      <c r="IN1872" s="2"/>
      <c r="IO1872" s="2"/>
      <c r="IP1872" s="2"/>
      <c r="IQ1872" s="2"/>
      <c r="IR1872" s="2"/>
      <c r="IS1872" s="2"/>
      <c r="IT1872" s="2"/>
      <c r="IU1872" s="2"/>
    </row>
    <row r="1873" spans="1:255" x14ac:dyDescent="0.2">
      <c r="A1873">
        <v>18</v>
      </c>
      <c r="B1873">
        <v>1</v>
      </c>
      <c r="C1873">
        <v>1644</v>
      </c>
      <c r="E1873" t="s">
        <v>818</v>
      </c>
      <c r="F1873" t="s">
        <v>66</v>
      </c>
      <c r="G1873" t="s">
        <v>67</v>
      </c>
      <c r="H1873" t="s">
        <v>68</v>
      </c>
      <c r="I1873">
        <f>I1867*J1873</f>
        <v>0</v>
      </c>
      <c r="J1873">
        <v>0.5</v>
      </c>
      <c r="K1873">
        <v>0.5</v>
      </c>
      <c r="L1873">
        <v>1.55E-2</v>
      </c>
      <c r="M1873">
        <v>0</v>
      </c>
      <c r="N1873">
        <f t="shared" si="1556"/>
        <v>1.55E-2</v>
      </c>
      <c r="O1873">
        <f t="shared" si="1557"/>
        <v>0</v>
      </c>
      <c r="P1873">
        <f t="shared" si="1558"/>
        <v>0</v>
      </c>
      <c r="Q1873">
        <f t="shared" si="1559"/>
        <v>0</v>
      </c>
      <c r="R1873">
        <f t="shared" si="1560"/>
        <v>0</v>
      </c>
      <c r="S1873">
        <f t="shared" si="1561"/>
        <v>0</v>
      </c>
      <c r="T1873">
        <f t="shared" si="1562"/>
        <v>0</v>
      </c>
      <c r="U1873">
        <f t="shared" si="1563"/>
        <v>0</v>
      </c>
      <c r="V1873">
        <f t="shared" si="1564"/>
        <v>0</v>
      </c>
      <c r="W1873">
        <f t="shared" si="1565"/>
        <v>0</v>
      </c>
      <c r="X1873">
        <f t="shared" si="1566"/>
        <v>0</v>
      </c>
      <c r="Y1873">
        <f t="shared" si="1567"/>
        <v>0</v>
      </c>
      <c r="AA1873">
        <v>69726884</v>
      </c>
      <c r="AB1873">
        <f t="shared" si="1568"/>
        <v>4.28</v>
      </c>
      <c r="AC1873">
        <f t="shared" si="1594"/>
        <v>4.28</v>
      </c>
      <c r="AD1873">
        <f t="shared" si="1569"/>
        <v>0</v>
      </c>
      <c r="AE1873">
        <f t="shared" si="1570"/>
        <v>0</v>
      </c>
      <c r="AF1873">
        <f t="shared" si="1571"/>
        <v>0</v>
      </c>
      <c r="AG1873">
        <f t="shared" si="1572"/>
        <v>0</v>
      </c>
      <c r="AH1873">
        <f t="shared" si="1573"/>
        <v>0</v>
      </c>
      <c r="AI1873">
        <f t="shared" si="1574"/>
        <v>0</v>
      </c>
      <c r="AJ1873">
        <f t="shared" si="1575"/>
        <v>0.03</v>
      </c>
      <c r="AK1873">
        <v>4.2799999999999994</v>
      </c>
      <c r="AL1873">
        <v>4.2799999999999994</v>
      </c>
      <c r="AM1873">
        <v>0</v>
      </c>
      <c r="AN1873">
        <v>0</v>
      </c>
      <c r="AO1873">
        <v>0</v>
      </c>
      <c r="AP1873">
        <v>0</v>
      </c>
      <c r="AQ1873">
        <v>0</v>
      </c>
      <c r="AR1873">
        <v>0</v>
      </c>
      <c r="AS1873">
        <v>0.03</v>
      </c>
      <c r="AT1873">
        <v>0</v>
      </c>
      <c r="AU1873">
        <v>0</v>
      </c>
      <c r="AV1873">
        <v>1</v>
      </c>
      <c r="AW1873">
        <v>1</v>
      </c>
      <c r="AZ1873">
        <v>1</v>
      </c>
      <c r="BA1873">
        <v>1</v>
      </c>
      <c r="BB1873">
        <v>1</v>
      </c>
      <c r="BC1873">
        <v>7.56</v>
      </c>
      <c r="BD1873" t="s">
        <v>3</v>
      </c>
      <c r="BE1873" t="s">
        <v>3</v>
      </c>
      <c r="BF1873" t="s">
        <v>3</v>
      </c>
      <c r="BG1873" t="s">
        <v>3</v>
      </c>
      <c r="BH1873">
        <v>3</v>
      </c>
      <c r="BI1873">
        <v>1</v>
      </c>
      <c r="BJ1873" t="s">
        <v>69</v>
      </c>
      <c r="BM1873">
        <v>500001</v>
      </c>
      <c r="BN1873">
        <v>0</v>
      </c>
      <c r="BO1873" t="s">
        <v>3</v>
      </c>
      <c r="BP1873">
        <v>0</v>
      </c>
      <c r="BQ1873">
        <v>8</v>
      </c>
      <c r="BR1873">
        <v>0</v>
      </c>
      <c r="BS1873">
        <v>1</v>
      </c>
      <c r="BT1873">
        <v>1</v>
      </c>
      <c r="BU1873">
        <v>1</v>
      </c>
      <c r="BV1873">
        <v>1</v>
      </c>
      <c r="BW1873">
        <v>1</v>
      </c>
      <c r="BX1873">
        <v>1</v>
      </c>
      <c r="BY1873" t="s">
        <v>3</v>
      </c>
      <c r="BZ1873">
        <v>0</v>
      </c>
      <c r="CA1873">
        <v>0</v>
      </c>
      <c r="CB1873" t="s">
        <v>3</v>
      </c>
      <c r="CE1873">
        <v>0</v>
      </c>
      <c r="CF1873">
        <v>0</v>
      </c>
      <c r="CG1873">
        <v>0</v>
      </c>
      <c r="CH1873">
        <v>147</v>
      </c>
      <c r="CI1873">
        <v>3</v>
      </c>
      <c r="CJ1873">
        <v>0</v>
      </c>
      <c r="CK1873">
        <v>0</v>
      </c>
      <c r="CL1873">
        <v>0</v>
      </c>
      <c r="CM1873">
        <v>0</v>
      </c>
      <c r="CN1873" t="s">
        <v>3</v>
      </c>
      <c r="CO1873">
        <v>0</v>
      </c>
      <c r="CP1873">
        <f t="shared" si="1576"/>
        <v>0</v>
      </c>
      <c r="CQ1873">
        <f t="shared" si="1577"/>
        <v>32.3568</v>
      </c>
      <c r="CR1873">
        <f t="shared" si="1578"/>
        <v>0</v>
      </c>
      <c r="CS1873">
        <f t="shared" si="1579"/>
        <v>0</v>
      </c>
      <c r="CT1873">
        <f t="shared" si="1580"/>
        <v>0</v>
      </c>
      <c r="CU1873">
        <f t="shared" si="1581"/>
        <v>0</v>
      </c>
      <c r="CV1873">
        <f t="shared" si="1582"/>
        <v>0</v>
      </c>
      <c r="CW1873">
        <f t="shared" si="1583"/>
        <v>0</v>
      </c>
      <c r="CX1873">
        <f t="shared" si="1584"/>
        <v>0.03</v>
      </c>
      <c r="CY1873">
        <f>(S1873+R1873)*(BZ1873/100)</f>
        <v>0</v>
      </c>
      <c r="CZ1873">
        <f>(S1873+R1873)*(CA1873/100)</f>
        <v>0</v>
      </c>
      <c r="DC1873" t="s">
        <v>3</v>
      </c>
      <c r="DD1873" t="s">
        <v>3</v>
      </c>
      <c r="DE1873" t="s">
        <v>3</v>
      </c>
      <c r="DF1873" t="s">
        <v>3</v>
      </c>
      <c r="DG1873" t="s">
        <v>3</v>
      </c>
      <c r="DH1873" t="s">
        <v>3</v>
      </c>
      <c r="DI1873" t="s">
        <v>3</v>
      </c>
      <c r="DJ1873" t="s">
        <v>3</v>
      </c>
      <c r="DK1873" t="s">
        <v>3</v>
      </c>
      <c r="DL1873" t="s">
        <v>3</v>
      </c>
      <c r="DM1873" t="s">
        <v>3</v>
      </c>
      <c r="DN1873">
        <v>0</v>
      </c>
      <c r="DO1873">
        <v>0</v>
      </c>
      <c r="DP1873">
        <v>1</v>
      </c>
      <c r="DQ1873">
        <v>1</v>
      </c>
      <c r="DU1873">
        <v>1009</v>
      </c>
      <c r="DV1873" t="s">
        <v>68</v>
      </c>
      <c r="DW1873" t="s">
        <v>68</v>
      </c>
      <c r="DX1873">
        <v>1</v>
      </c>
      <c r="DZ1873" t="s">
        <v>3</v>
      </c>
      <c r="EA1873" t="s">
        <v>3</v>
      </c>
      <c r="EB1873" t="s">
        <v>3</v>
      </c>
      <c r="EC1873" t="s">
        <v>3</v>
      </c>
      <c r="EE1873">
        <v>54328897</v>
      </c>
      <c r="EF1873">
        <v>8</v>
      </c>
      <c r="EG1873" t="s">
        <v>31</v>
      </c>
      <c r="EH1873">
        <v>0</v>
      </c>
      <c r="EI1873" t="s">
        <v>3</v>
      </c>
      <c r="EJ1873">
        <v>1</v>
      </c>
      <c r="EK1873">
        <v>500001</v>
      </c>
      <c r="EL1873" t="s">
        <v>32</v>
      </c>
      <c r="EM1873" t="s">
        <v>33</v>
      </c>
      <c r="EO1873" t="s">
        <v>3</v>
      </c>
      <c r="EQ1873">
        <v>0</v>
      </c>
      <c r="ER1873">
        <v>31</v>
      </c>
      <c r="ES1873">
        <v>4.2799999999999994</v>
      </c>
      <c r="ET1873">
        <v>0</v>
      </c>
      <c r="EU1873">
        <v>0</v>
      </c>
      <c r="EV1873">
        <v>0</v>
      </c>
      <c r="EW1873">
        <v>0</v>
      </c>
      <c r="EX1873">
        <v>0</v>
      </c>
      <c r="EZ1873">
        <v>5</v>
      </c>
      <c r="FC1873">
        <v>0</v>
      </c>
      <c r="FD1873">
        <v>18</v>
      </c>
      <c r="FF1873">
        <v>31</v>
      </c>
      <c r="FQ1873">
        <v>0</v>
      </c>
      <c r="FR1873">
        <f t="shared" si="1585"/>
        <v>0</v>
      </c>
      <c r="FS1873">
        <v>0</v>
      </c>
      <c r="FX1873">
        <v>0</v>
      </c>
      <c r="FY1873">
        <v>0</v>
      </c>
      <c r="GA1873" t="s">
        <v>70</v>
      </c>
      <c r="GD1873">
        <v>1</v>
      </c>
      <c r="GF1873">
        <v>-386994921</v>
      </c>
      <c r="GG1873">
        <v>2</v>
      </c>
      <c r="GH1873">
        <v>3</v>
      </c>
      <c r="GI1873">
        <v>5</v>
      </c>
      <c r="GJ1873">
        <v>0</v>
      </c>
      <c r="GK1873">
        <v>0</v>
      </c>
      <c r="GL1873">
        <f t="shared" si="1586"/>
        <v>0</v>
      </c>
      <c r="GM1873">
        <f t="shared" si="1587"/>
        <v>0</v>
      </c>
      <c r="GN1873">
        <f t="shared" si="1588"/>
        <v>0</v>
      </c>
      <c r="GO1873">
        <f t="shared" si="1589"/>
        <v>0</v>
      </c>
      <c r="GP1873">
        <f t="shared" si="1590"/>
        <v>0</v>
      </c>
      <c r="GR1873">
        <v>1</v>
      </c>
      <c r="GS1873">
        <v>1</v>
      </c>
      <c r="GT1873">
        <v>0</v>
      </c>
      <c r="GU1873" t="s">
        <v>3</v>
      </c>
      <c r="GV1873">
        <f t="shared" si="1591"/>
        <v>0</v>
      </c>
      <c r="GW1873">
        <v>1</v>
      </c>
      <c r="GX1873">
        <f t="shared" si="1592"/>
        <v>0</v>
      </c>
      <c r="HA1873">
        <v>0</v>
      </c>
      <c r="HB1873">
        <v>0</v>
      </c>
      <c r="HC1873">
        <f t="shared" si="1593"/>
        <v>0</v>
      </c>
      <c r="HE1873" t="s">
        <v>35</v>
      </c>
      <c r="HF1873" t="s">
        <v>36</v>
      </c>
      <c r="HM1873" t="s">
        <v>3</v>
      </c>
      <c r="HN1873" t="s">
        <v>3</v>
      </c>
      <c r="HO1873" t="s">
        <v>3</v>
      </c>
      <c r="HP1873" t="s">
        <v>3</v>
      </c>
      <c r="HQ1873" t="s">
        <v>3</v>
      </c>
      <c r="IK1873">
        <v>0</v>
      </c>
    </row>
    <row r="1874" spans="1:255" x14ac:dyDescent="0.2">
      <c r="A1874" s="2">
        <v>18</v>
      </c>
      <c r="B1874" s="2">
        <v>1</v>
      </c>
      <c r="C1874" s="2">
        <v>1633</v>
      </c>
      <c r="D1874" s="2"/>
      <c r="E1874" s="2" t="s">
        <v>819</v>
      </c>
      <c r="F1874" s="2" t="s">
        <v>72</v>
      </c>
      <c r="G1874" s="2" t="s">
        <v>73</v>
      </c>
      <c r="H1874" s="2" t="s">
        <v>68</v>
      </c>
      <c r="I1874" s="2">
        <f>I1866*J1874</f>
        <v>0</v>
      </c>
      <c r="J1874" s="2">
        <v>450</v>
      </c>
      <c r="K1874" s="2">
        <v>450</v>
      </c>
      <c r="L1874" s="2">
        <v>13.95</v>
      </c>
      <c r="M1874" s="2">
        <v>0</v>
      </c>
      <c r="N1874" s="2">
        <f t="shared" si="1556"/>
        <v>13.95</v>
      </c>
      <c r="O1874" s="2">
        <f t="shared" si="1557"/>
        <v>0</v>
      </c>
      <c r="P1874" s="2">
        <f t="shared" si="1558"/>
        <v>0</v>
      </c>
      <c r="Q1874" s="2">
        <f t="shared" si="1559"/>
        <v>0</v>
      </c>
      <c r="R1874" s="2">
        <f t="shared" si="1560"/>
        <v>0</v>
      </c>
      <c r="S1874" s="2">
        <f t="shared" si="1561"/>
        <v>0</v>
      </c>
      <c r="T1874" s="2">
        <f t="shared" si="1562"/>
        <v>0</v>
      </c>
      <c r="U1874" s="2">
        <f t="shared" si="1563"/>
        <v>0</v>
      </c>
      <c r="V1874" s="2">
        <f t="shared" si="1564"/>
        <v>0</v>
      </c>
      <c r="W1874" s="2">
        <f t="shared" si="1565"/>
        <v>0</v>
      </c>
      <c r="X1874" s="2">
        <f t="shared" si="1566"/>
        <v>0</v>
      </c>
      <c r="Y1874" s="2">
        <f t="shared" si="1567"/>
        <v>0</v>
      </c>
      <c r="Z1874" s="2"/>
      <c r="AA1874" s="2">
        <v>69726971</v>
      </c>
      <c r="AB1874" s="2">
        <f t="shared" si="1568"/>
        <v>1.38</v>
      </c>
      <c r="AC1874" s="2">
        <f t="shared" si="1594"/>
        <v>1.38</v>
      </c>
      <c r="AD1874" s="2">
        <f t="shared" si="1569"/>
        <v>0</v>
      </c>
      <c r="AE1874" s="2">
        <f t="shared" si="1570"/>
        <v>0</v>
      </c>
      <c r="AF1874" s="2">
        <f t="shared" si="1571"/>
        <v>0</v>
      </c>
      <c r="AG1874" s="2">
        <f t="shared" si="1572"/>
        <v>0</v>
      </c>
      <c r="AH1874" s="2">
        <f t="shared" si="1573"/>
        <v>0</v>
      </c>
      <c r="AI1874" s="2">
        <f t="shared" si="1574"/>
        <v>0</v>
      </c>
      <c r="AJ1874" s="2">
        <f t="shared" si="1575"/>
        <v>0.01</v>
      </c>
      <c r="AK1874" s="2">
        <v>1.38</v>
      </c>
      <c r="AL1874" s="2">
        <v>1.38</v>
      </c>
      <c r="AM1874" s="2">
        <v>0</v>
      </c>
      <c r="AN1874" s="2">
        <v>0</v>
      </c>
      <c r="AO1874" s="2">
        <v>0</v>
      </c>
      <c r="AP1874" s="2">
        <v>0</v>
      </c>
      <c r="AQ1874" s="2">
        <v>0</v>
      </c>
      <c r="AR1874" s="2">
        <v>0</v>
      </c>
      <c r="AS1874" s="2">
        <v>0.01</v>
      </c>
      <c r="AT1874" s="2">
        <v>0</v>
      </c>
      <c r="AU1874" s="2">
        <v>0</v>
      </c>
      <c r="AV1874" s="2">
        <v>1</v>
      </c>
      <c r="AW1874" s="2">
        <v>1</v>
      </c>
      <c r="AX1874" s="2"/>
      <c r="AY1874" s="2"/>
      <c r="AZ1874" s="2">
        <v>1</v>
      </c>
      <c r="BA1874" s="2">
        <v>1</v>
      </c>
      <c r="BB1874" s="2">
        <v>1</v>
      </c>
      <c r="BC1874" s="2">
        <v>1</v>
      </c>
      <c r="BD1874" s="2" t="s">
        <v>3</v>
      </c>
      <c r="BE1874" s="2" t="s">
        <v>3</v>
      </c>
      <c r="BF1874" s="2" t="s">
        <v>3</v>
      </c>
      <c r="BG1874" s="2" t="s">
        <v>3</v>
      </c>
      <c r="BH1874" s="2">
        <v>3</v>
      </c>
      <c r="BI1874" s="2">
        <v>1</v>
      </c>
      <c r="BJ1874" s="2" t="s">
        <v>74</v>
      </c>
      <c r="BK1874" s="2"/>
      <c r="BL1874" s="2"/>
      <c r="BM1874" s="2">
        <v>500001</v>
      </c>
      <c r="BN1874" s="2">
        <v>0</v>
      </c>
      <c r="BO1874" s="2" t="s">
        <v>3</v>
      </c>
      <c r="BP1874" s="2">
        <v>0</v>
      </c>
      <c r="BQ1874" s="2">
        <v>8</v>
      </c>
      <c r="BR1874" s="2">
        <v>0</v>
      </c>
      <c r="BS1874" s="2">
        <v>1</v>
      </c>
      <c r="BT1874" s="2">
        <v>1</v>
      </c>
      <c r="BU1874" s="2">
        <v>1</v>
      </c>
      <c r="BV1874" s="2">
        <v>1</v>
      </c>
      <c r="BW1874" s="2">
        <v>1</v>
      </c>
      <c r="BX1874" s="2">
        <v>1</v>
      </c>
      <c r="BY1874" s="2" t="s">
        <v>3</v>
      </c>
      <c r="BZ1874" s="2">
        <v>0</v>
      </c>
      <c r="CA1874" s="2">
        <v>0</v>
      </c>
      <c r="CB1874" s="2" t="s">
        <v>3</v>
      </c>
      <c r="CC1874" s="2"/>
      <c r="CD1874" s="2"/>
      <c r="CE1874" s="2">
        <v>0</v>
      </c>
      <c r="CF1874" s="2">
        <v>0</v>
      </c>
      <c r="CG1874" s="2">
        <v>0</v>
      </c>
      <c r="CH1874" s="2">
        <v>147</v>
      </c>
      <c r="CI1874" s="2">
        <v>4</v>
      </c>
      <c r="CJ1874" s="2">
        <v>0</v>
      </c>
      <c r="CK1874" s="2">
        <v>0</v>
      </c>
      <c r="CL1874" s="2">
        <v>0</v>
      </c>
      <c r="CM1874" s="2">
        <v>0</v>
      </c>
      <c r="CN1874" s="2" t="s">
        <v>3</v>
      </c>
      <c r="CO1874" s="2">
        <v>0</v>
      </c>
      <c r="CP1874" s="2">
        <f t="shared" si="1576"/>
        <v>0</v>
      </c>
      <c r="CQ1874" s="2">
        <f t="shared" si="1577"/>
        <v>1.38</v>
      </c>
      <c r="CR1874" s="2">
        <f t="shared" si="1578"/>
        <v>0</v>
      </c>
      <c r="CS1874" s="2">
        <f t="shared" si="1579"/>
        <v>0</v>
      </c>
      <c r="CT1874" s="2">
        <f t="shared" si="1580"/>
        <v>0</v>
      </c>
      <c r="CU1874" s="2">
        <f t="shared" si="1581"/>
        <v>0</v>
      </c>
      <c r="CV1874" s="2">
        <f t="shared" si="1582"/>
        <v>0</v>
      </c>
      <c r="CW1874" s="2">
        <f t="shared" si="1583"/>
        <v>0</v>
      </c>
      <c r="CX1874" s="2">
        <f t="shared" si="1584"/>
        <v>0.01</v>
      </c>
      <c r="CY1874" s="2">
        <f>(((S1874+R1874)*AT1874)/100)</f>
        <v>0</v>
      </c>
      <c r="CZ1874" s="2">
        <f>(((S1874+R1874)*AU1874)/100)</f>
        <v>0</v>
      </c>
      <c r="DA1874" s="2"/>
      <c r="DB1874" s="2"/>
      <c r="DC1874" s="2" t="s">
        <v>3</v>
      </c>
      <c r="DD1874" s="2" t="s">
        <v>3</v>
      </c>
      <c r="DE1874" s="2" t="s">
        <v>3</v>
      </c>
      <c r="DF1874" s="2" t="s">
        <v>3</v>
      </c>
      <c r="DG1874" s="2" t="s">
        <v>3</v>
      </c>
      <c r="DH1874" s="2" t="s">
        <v>3</v>
      </c>
      <c r="DI1874" s="2" t="s">
        <v>3</v>
      </c>
      <c r="DJ1874" s="2" t="s">
        <v>3</v>
      </c>
      <c r="DK1874" s="2" t="s">
        <v>3</v>
      </c>
      <c r="DL1874" s="2" t="s">
        <v>3</v>
      </c>
      <c r="DM1874" s="2" t="s">
        <v>3</v>
      </c>
      <c r="DN1874" s="2">
        <v>0</v>
      </c>
      <c r="DO1874" s="2">
        <v>0</v>
      </c>
      <c r="DP1874" s="2">
        <v>1</v>
      </c>
      <c r="DQ1874" s="2">
        <v>1</v>
      </c>
      <c r="DR1874" s="2"/>
      <c r="DS1874" s="2"/>
      <c r="DT1874" s="2"/>
      <c r="DU1874" s="2">
        <v>1009</v>
      </c>
      <c r="DV1874" s="2" t="s">
        <v>68</v>
      </c>
      <c r="DW1874" s="2" t="s">
        <v>68</v>
      </c>
      <c r="DX1874" s="2">
        <v>1</v>
      </c>
      <c r="DY1874" s="2"/>
      <c r="DZ1874" s="2" t="s">
        <v>3</v>
      </c>
      <c r="EA1874" s="2" t="s">
        <v>3</v>
      </c>
      <c r="EB1874" s="2" t="s">
        <v>3</v>
      </c>
      <c r="EC1874" s="2" t="s">
        <v>3</v>
      </c>
      <c r="ED1874" s="2"/>
      <c r="EE1874" s="2">
        <v>54328897</v>
      </c>
      <c r="EF1874" s="2">
        <v>8</v>
      </c>
      <c r="EG1874" s="2" t="s">
        <v>31</v>
      </c>
      <c r="EH1874" s="2">
        <v>0</v>
      </c>
      <c r="EI1874" s="2" t="s">
        <v>3</v>
      </c>
      <c r="EJ1874" s="2">
        <v>1</v>
      </c>
      <c r="EK1874" s="2">
        <v>500001</v>
      </c>
      <c r="EL1874" s="2" t="s">
        <v>32</v>
      </c>
      <c r="EM1874" s="2" t="s">
        <v>33</v>
      </c>
      <c r="EN1874" s="2"/>
      <c r="EO1874" s="2" t="s">
        <v>3</v>
      </c>
      <c r="EP1874" s="2"/>
      <c r="EQ1874" s="2">
        <v>0</v>
      </c>
      <c r="ER1874" s="2">
        <v>1.38</v>
      </c>
      <c r="ES1874" s="2">
        <v>1.38</v>
      </c>
      <c r="ET1874" s="2">
        <v>0</v>
      </c>
      <c r="EU1874" s="2">
        <v>0</v>
      </c>
      <c r="EV1874" s="2">
        <v>0</v>
      </c>
      <c r="EW1874" s="2">
        <v>0</v>
      </c>
      <c r="EX1874" s="2">
        <v>0</v>
      </c>
      <c r="EY1874" s="2"/>
      <c r="EZ1874" s="2"/>
      <c r="FA1874" s="2"/>
      <c r="FB1874" s="2"/>
      <c r="FC1874" s="2"/>
      <c r="FD1874" s="2"/>
      <c r="FE1874" s="2"/>
      <c r="FF1874" s="2"/>
      <c r="FG1874" s="2"/>
      <c r="FH1874" s="2"/>
      <c r="FI1874" s="2"/>
      <c r="FJ1874" s="2"/>
      <c r="FK1874" s="2"/>
      <c r="FL1874" s="2"/>
      <c r="FM1874" s="2"/>
      <c r="FN1874" s="2"/>
      <c r="FO1874" s="2"/>
      <c r="FP1874" s="2"/>
      <c r="FQ1874" s="2">
        <v>0</v>
      </c>
      <c r="FR1874" s="2">
        <f t="shared" si="1585"/>
        <v>0</v>
      </c>
      <c r="FS1874" s="2">
        <v>0</v>
      </c>
      <c r="FT1874" s="2"/>
      <c r="FU1874" s="2"/>
      <c r="FV1874" s="2"/>
      <c r="FW1874" s="2"/>
      <c r="FX1874" s="2">
        <v>0</v>
      </c>
      <c r="FY1874" s="2">
        <v>0</v>
      </c>
      <c r="FZ1874" s="2"/>
      <c r="GA1874" s="2" t="s">
        <v>3</v>
      </c>
      <c r="GB1874" s="2"/>
      <c r="GC1874" s="2"/>
      <c r="GD1874" s="2">
        <v>1</v>
      </c>
      <c r="GE1874" s="2"/>
      <c r="GF1874" s="2">
        <v>-2018777761</v>
      </c>
      <c r="GG1874" s="2">
        <v>2</v>
      </c>
      <c r="GH1874" s="2">
        <v>1</v>
      </c>
      <c r="GI1874" s="2">
        <v>-2</v>
      </c>
      <c r="GJ1874" s="2">
        <v>0</v>
      </c>
      <c r="GK1874" s="2">
        <v>0</v>
      </c>
      <c r="GL1874" s="2">
        <f t="shared" si="1586"/>
        <v>0</v>
      </c>
      <c r="GM1874" s="2">
        <f t="shared" si="1587"/>
        <v>0</v>
      </c>
      <c r="GN1874" s="2">
        <f t="shared" si="1588"/>
        <v>0</v>
      </c>
      <c r="GO1874" s="2">
        <f t="shared" si="1589"/>
        <v>0</v>
      </c>
      <c r="GP1874" s="2">
        <f t="shared" si="1590"/>
        <v>0</v>
      </c>
      <c r="GQ1874" s="2"/>
      <c r="GR1874" s="2">
        <v>0</v>
      </c>
      <c r="GS1874" s="2">
        <v>3</v>
      </c>
      <c r="GT1874" s="2">
        <v>0</v>
      </c>
      <c r="GU1874" s="2" t="s">
        <v>3</v>
      </c>
      <c r="GV1874" s="2">
        <f t="shared" si="1591"/>
        <v>0</v>
      </c>
      <c r="GW1874" s="2">
        <v>1</v>
      </c>
      <c r="GX1874" s="2">
        <f t="shared" si="1592"/>
        <v>0</v>
      </c>
      <c r="GY1874" s="2"/>
      <c r="GZ1874" s="2"/>
      <c r="HA1874" s="2">
        <v>0</v>
      </c>
      <c r="HB1874" s="2">
        <v>0</v>
      </c>
      <c r="HC1874" s="2">
        <f t="shared" si="1593"/>
        <v>0</v>
      </c>
      <c r="HD1874" s="2"/>
      <c r="HE1874" s="2" t="s">
        <v>3</v>
      </c>
      <c r="HF1874" s="2" t="s">
        <v>3</v>
      </c>
      <c r="HG1874" s="2"/>
      <c r="HH1874" s="2"/>
      <c r="HI1874" s="2"/>
      <c r="HJ1874" s="2"/>
      <c r="HK1874" s="2"/>
      <c r="HL1874" s="2"/>
      <c r="HM1874" s="2" t="s">
        <v>3</v>
      </c>
      <c r="HN1874" s="2" t="s">
        <v>3</v>
      </c>
      <c r="HO1874" s="2" t="s">
        <v>3</v>
      </c>
      <c r="HP1874" s="2" t="s">
        <v>3</v>
      </c>
      <c r="HQ1874" s="2" t="s">
        <v>3</v>
      </c>
      <c r="HR1874" s="2"/>
      <c r="HS1874" s="2"/>
      <c r="HT1874" s="2"/>
      <c r="HU1874" s="2"/>
      <c r="HV1874" s="2"/>
      <c r="HW1874" s="2"/>
      <c r="HX1874" s="2"/>
      <c r="HY1874" s="2"/>
      <c r="HZ1874" s="2"/>
      <c r="IA1874" s="2"/>
      <c r="IB1874" s="2"/>
      <c r="IC1874" s="2"/>
      <c r="ID1874" s="2"/>
      <c r="IE1874" s="2"/>
      <c r="IF1874" s="2"/>
      <c r="IG1874" s="2"/>
      <c r="IH1874" s="2"/>
      <c r="II1874" s="2"/>
      <c r="IJ1874" s="2"/>
      <c r="IK1874" s="2">
        <v>0</v>
      </c>
      <c r="IL1874" s="2"/>
      <c r="IM1874" s="2"/>
      <c r="IN1874" s="2"/>
      <c r="IO1874" s="2"/>
      <c r="IP1874" s="2"/>
      <c r="IQ1874" s="2"/>
      <c r="IR1874" s="2"/>
      <c r="IS1874" s="2"/>
      <c r="IT1874" s="2"/>
      <c r="IU1874" s="2"/>
    </row>
    <row r="1875" spans="1:255" x14ac:dyDescent="0.2">
      <c r="A1875">
        <v>18</v>
      </c>
      <c r="B1875">
        <v>1</v>
      </c>
      <c r="C1875">
        <v>1645</v>
      </c>
      <c r="E1875" t="s">
        <v>819</v>
      </c>
      <c r="F1875" t="s">
        <v>72</v>
      </c>
      <c r="G1875" t="s">
        <v>73</v>
      </c>
      <c r="H1875" t="s">
        <v>68</v>
      </c>
      <c r="I1875">
        <f>I1867*J1875</f>
        <v>0</v>
      </c>
      <c r="J1875">
        <v>450</v>
      </c>
      <c r="K1875">
        <v>450</v>
      </c>
      <c r="L1875">
        <v>13.95</v>
      </c>
      <c r="M1875">
        <v>0</v>
      </c>
      <c r="N1875">
        <f t="shared" si="1556"/>
        <v>13.95</v>
      </c>
      <c r="O1875">
        <f t="shared" si="1557"/>
        <v>0</v>
      </c>
      <c r="P1875">
        <f t="shared" si="1558"/>
        <v>0</v>
      </c>
      <c r="Q1875">
        <f t="shared" si="1559"/>
        <v>0</v>
      </c>
      <c r="R1875">
        <f t="shared" si="1560"/>
        <v>0</v>
      </c>
      <c r="S1875">
        <f t="shared" si="1561"/>
        <v>0</v>
      </c>
      <c r="T1875">
        <f t="shared" si="1562"/>
        <v>0</v>
      </c>
      <c r="U1875">
        <f t="shared" si="1563"/>
        <v>0</v>
      </c>
      <c r="V1875">
        <f t="shared" si="1564"/>
        <v>0</v>
      </c>
      <c r="W1875">
        <f t="shared" si="1565"/>
        <v>0</v>
      </c>
      <c r="X1875">
        <f t="shared" si="1566"/>
        <v>0</v>
      </c>
      <c r="Y1875">
        <f t="shared" si="1567"/>
        <v>0</v>
      </c>
      <c r="AA1875">
        <v>69726884</v>
      </c>
      <c r="AB1875">
        <f t="shared" si="1568"/>
        <v>1.06</v>
      </c>
      <c r="AC1875">
        <f t="shared" si="1594"/>
        <v>1.06</v>
      </c>
      <c r="AD1875">
        <f t="shared" si="1569"/>
        <v>0</v>
      </c>
      <c r="AE1875">
        <f t="shared" si="1570"/>
        <v>0</v>
      </c>
      <c r="AF1875">
        <f t="shared" si="1571"/>
        <v>0</v>
      </c>
      <c r="AG1875">
        <f t="shared" si="1572"/>
        <v>0</v>
      </c>
      <c r="AH1875">
        <f t="shared" si="1573"/>
        <v>0</v>
      </c>
      <c r="AI1875">
        <f t="shared" si="1574"/>
        <v>0</v>
      </c>
      <c r="AJ1875">
        <f t="shared" si="1575"/>
        <v>0.01</v>
      </c>
      <c r="AK1875">
        <v>1.06</v>
      </c>
      <c r="AL1875">
        <v>1.06</v>
      </c>
      <c r="AM1875">
        <v>0</v>
      </c>
      <c r="AN1875">
        <v>0</v>
      </c>
      <c r="AO1875">
        <v>0</v>
      </c>
      <c r="AP1875">
        <v>0</v>
      </c>
      <c r="AQ1875">
        <v>0</v>
      </c>
      <c r="AR1875">
        <v>0</v>
      </c>
      <c r="AS1875">
        <v>0.01</v>
      </c>
      <c r="AT1875">
        <v>0</v>
      </c>
      <c r="AU1875">
        <v>0</v>
      </c>
      <c r="AV1875">
        <v>1</v>
      </c>
      <c r="AW1875">
        <v>1</v>
      </c>
      <c r="AZ1875">
        <v>1</v>
      </c>
      <c r="BA1875">
        <v>1</v>
      </c>
      <c r="BB1875">
        <v>1</v>
      </c>
      <c r="BC1875">
        <v>7.56</v>
      </c>
      <c r="BD1875" t="s">
        <v>3</v>
      </c>
      <c r="BE1875" t="s">
        <v>3</v>
      </c>
      <c r="BF1875" t="s">
        <v>3</v>
      </c>
      <c r="BG1875" t="s">
        <v>3</v>
      </c>
      <c r="BH1875">
        <v>3</v>
      </c>
      <c r="BI1875">
        <v>1</v>
      </c>
      <c r="BJ1875" t="s">
        <v>74</v>
      </c>
      <c r="BM1875">
        <v>500001</v>
      </c>
      <c r="BN1875">
        <v>0</v>
      </c>
      <c r="BO1875" t="s">
        <v>3</v>
      </c>
      <c r="BP1875">
        <v>0</v>
      </c>
      <c r="BQ1875">
        <v>8</v>
      </c>
      <c r="BR1875">
        <v>0</v>
      </c>
      <c r="BS1875">
        <v>1</v>
      </c>
      <c r="BT1875">
        <v>1</v>
      </c>
      <c r="BU1875">
        <v>1</v>
      </c>
      <c r="BV1875">
        <v>1</v>
      </c>
      <c r="BW1875">
        <v>1</v>
      </c>
      <c r="BX1875">
        <v>1</v>
      </c>
      <c r="BY1875" t="s">
        <v>3</v>
      </c>
      <c r="BZ1875">
        <v>0</v>
      </c>
      <c r="CA1875">
        <v>0</v>
      </c>
      <c r="CB1875" t="s">
        <v>3</v>
      </c>
      <c r="CE1875">
        <v>0</v>
      </c>
      <c r="CF1875">
        <v>0</v>
      </c>
      <c r="CG1875">
        <v>0</v>
      </c>
      <c r="CH1875">
        <v>147</v>
      </c>
      <c r="CI1875">
        <v>4</v>
      </c>
      <c r="CJ1875">
        <v>0</v>
      </c>
      <c r="CK1875">
        <v>0</v>
      </c>
      <c r="CL1875">
        <v>0</v>
      </c>
      <c r="CM1875">
        <v>0</v>
      </c>
      <c r="CN1875" t="s">
        <v>3</v>
      </c>
      <c r="CO1875">
        <v>0</v>
      </c>
      <c r="CP1875">
        <f t="shared" si="1576"/>
        <v>0</v>
      </c>
      <c r="CQ1875">
        <f t="shared" si="1577"/>
        <v>8.0136000000000003</v>
      </c>
      <c r="CR1875">
        <f t="shared" si="1578"/>
        <v>0</v>
      </c>
      <c r="CS1875">
        <f t="shared" si="1579"/>
        <v>0</v>
      </c>
      <c r="CT1875">
        <f t="shared" si="1580"/>
        <v>0</v>
      </c>
      <c r="CU1875">
        <f t="shared" si="1581"/>
        <v>0</v>
      </c>
      <c r="CV1875">
        <f t="shared" si="1582"/>
        <v>0</v>
      </c>
      <c r="CW1875">
        <f t="shared" si="1583"/>
        <v>0</v>
      </c>
      <c r="CX1875">
        <f t="shared" si="1584"/>
        <v>0.01</v>
      </c>
      <c r="CY1875">
        <f>(S1875+R1875)*(BZ1875/100)</f>
        <v>0</v>
      </c>
      <c r="CZ1875">
        <f>(S1875+R1875)*(CA1875/100)</f>
        <v>0</v>
      </c>
      <c r="DC1875" t="s">
        <v>3</v>
      </c>
      <c r="DD1875" t="s">
        <v>3</v>
      </c>
      <c r="DE1875" t="s">
        <v>3</v>
      </c>
      <c r="DF1875" t="s">
        <v>3</v>
      </c>
      <c r="DG1875" t="s">
        <v>3</v>
      </c>
      <c r="DH1875" t="s">
        <v>3</v>
      </c>
      <c r="DI1875" t="s">
        <v>3</v>
      </c>
      <c r="DJ1875" t="s">
        <v>3</v>
      </c>
      <c r="DK1875" t="s">
        <v>3</v>
      </c>
      <c r="DL1875" t="s">
        <v>3</v>
      </c>
      <c r="DM1875" t="s">
        <v>3</v>
      </c>
      <c r="DN1875">
        <v>0</v>
      </c>
      <c r="DO1875">
        <v>0</v>
      </c>
      <c r="DP1875">
        <v>1</v>
      </c>
      <c r="DQ1875">
        <v>1</v>
      </c>
      <c r="DU1875">
        <v>1009</v>
      </c>
      <c r="DV1875" t="s">
        <v>68</v>
      </c>
      <c r="DW1875" t="s">
        <v>68</v>
      </c>
      <c r="DX1875">
        <v>1</v>
      </c>
      <c r="DZ1875" t="s">
        <v>3</v>
      </c>
      <c r="EA1875" t="s">
        <v>3</v>
      </c>
      <c r="EB1875" t="s">
        <v>3</v>
      </c>
      <c r="EC1875" t="s">
        <v>3</v>
      </c>
      <c r="EE1875">
        <v>54328897</v>
      </c>
      <c r="EF1875">
        <v>8</v>
      </c>
      <c r="EG1875" t="s">
        <v>31</v>
      </c>
      <c r="EH1875">
        <v>0</v>
      </c>
      <c r="EI1875" t="s">
        <v>3</v>
      </c>
      <c r="EJ1875">
        <v>1</v>
      </c>
      <c r="EK1875">
        <v>500001</v>
      </c>
      <c r="EL1875" t="s">
        <v>32</v>
      </c>
      <c r="EM1875" t="s">
        <v>33</v>
      </c>
      <c r="EO1875" t="s">
        <v>3</v>
      </c>
      <c r="EQ1875">
        <v>0</v>
      </c>
      <c r="ER1875">
        <v>7.63</v>
      </c>
      <c r="ES1875">
        <v>1.06</v>
      </c>
      <c r="ET1875">
        <v>0</v>
      </c>
      <c r="EU1875">
        <v>0</v>
      </c>
      <c r="EV1875">
        <v>0</v>
      </c>
      <c r="EW1875">
        <v>0</v>
      </c>
      <c r="EX1875">
        <v>0</v>
      </c>
      <c r="EZ1875">
        <v>5</v>
      </c>
      <c r="FC1875">
        <v>0</v>
      </c>
      <c r="FD1875">
        <v>18</v>
      </c>
      <c r="FF1875">
        <v>7.63</v>
      </c>
      <c r="FQ1875">
        <v>0</v>
      </c>
      <c r="FR1875">
        <f t="shared" si="1585"/>
        <v>0</v>
      </c>
      <c r="FS1875">
        <v>0</v>
      </c>
      <c r="FX1875">
        <v>0</v>
      </c>
      <c r="FY1875">
        <v>0</v>
      </c>
      <c r="GA1875" t="s">
        <v>75</v>
      </c>
      <c r="GD1875">
        <v>1</v>
      </c>
      <c r="GF1875">
        <v>-2018777761</v>
      </c>
      <c r="GG1875">
        <v>2</v>
      </c>
      <c r="GH1875">
        <v>3</v>
      </c>
      <c r="GI1875">
        <v>5</v>
      </c>
      <c r="GJ1875">
        <v>0</v>
      </c>
      <c r="GK1875">
        <v>0</v>
      </c>
      <c r="GL1875">
        <f t="shared" si="1586"/>
        <v>0</v>
      </c>
      <c r="GM1875">
        <f t="shared" si="1587"/>
        <v>0</v>
      </c>
      <c r="GN1875">
        <f t="shared" si="1588"/>
        <v>0</v>
      </c>
      <c r="GO1875">
        <f t="shared" si="1589"/>
        <v>0</v>
      </c>
      <c r="GP1875">
        <f t="shared" si="1590"/>
        <v>0</v>
      </c>
      <c r="GR1875">
        <v>1</v>
      </c>
      <c r="GS1875">
        <v>1</v>
      </c>
      <c r="GT1875">
        <v>0</v>
      </c>
      <c r="GU1875" t="s">
        <v>3</v>
      </c>
      <c r="GV1875">
        <f t="shared" si="1591"/>
        <v>0</v>
      </c>
      <c r="GW1875">
        <v>1</v>
      </c>
      <c r="GX1875">
        <f t="shared" si="1592"/>
        <v>0</v>
      </c>
      <c r="HA1875">
        <v>0</v>
      </c>
      <c r="HB1875">
        <v>0</v>
      </c>
      <c r="HC1875">
        <f t="shared" si="1593"/>
        <v>0</v>
      </c>
      <c r="HE1875" t="s">
        <v>35</v>
      </c>
      <c r="HF1875" t="s">
        <v>36</v>
      </c>
      <c r="HM1875" t="s">
        <v>3</v>
      </c>
      <c r="HN1875" t="s">
        <v>3</v>
      </c>
      <c r="HO1875" t="s">
        <v>3</v>
      </c>
      <c r="HP1875" t="s">
        <v>3</v>
      </c>
      <c r="HQ1875" t="s">
        <v>3</v>
      </c>
      <c r="IK1875">
        <v>0</v>
      </c>
    </row>
    <row r="1876" spans="1:255" x14ac:dyDescent="0.2">
      <c r="A1876" s="2">
        <v>18</v>
      </c>
      <c r="B1876" s="2">
        <v>1</v>
      </c>
      <c r="C1876" s="2">
        <v>1634</v>
      </c>
      <c r="D1876" s="2"/>
      <c r="E1876" s="2" t="s">
        <v>820</v>
      </c>
      <c r="F1876" s="2" t="s">
        <v>76</v>
      </c>
      <c r="G1876" s="2" t="s">
        <v>77</v>
      </c>
      <c r="H1876" s="2" t="s">
        <v>78</v>
      </c>
      <c r="I1876" s="2">
        <f>I1866*J1876</f>
        <v>0</v>
      </c>
      <c r="J1876" s="2">
        <v>0.05</v>
      </c>
      <c r="K1876" s="2">
        <v>0.05</v>
      </c>
      <c r="L1876" s="2">
        <v>1.5499999999999999E-3</v>
      </c>
      <c r="M1876" s="2">
        <v>0</v>
      </c>
      <c r="N1876" s="2">
        <f t="shared" si="1556"/>
        <v>1.6000000000000001E-3</v>
      </c>
      <c r="O1876" s="2">
        <f t="shared" si="1557"/>
        <v>0</v>
      </c>
      <c r="P1876" s="2">
        <f t="shared" si="1558"/>
        <v>0</v>
      </c>
      <c r="Q1876" s="2">
        <f t="shared" si="1559"/>
        <v>0</v>
      </c>
      <c r="R1876" s="2">
        <f t="shared" si="1560"/>
        <v>0</v>
      </c>
      <c r="S1876" s="2">
        <f t="shared" si="1561"/>
        <v>0</v>
      </c>
      <c r="T1876" s="2">
        <f t="shared" si="1562"/>
        <v>0</v>
      </c>
      <c r="U1876" s="2">
        <f t="shared" si="1563"/>
        <v>0</v>
      </c>
      <c r="V1876" s="2">
        <f t="shared" si="1564"/>
        <v>0</v>
      </c>
      <c r="W1876" s="2">
        <f t="shared" si="1565"/>
        <v>0</v>
      </c>
      <c r="X1876" s="2">
        <f t="shared" si="1566"/>
        <v>0</v>
      </c>
      <c r="Y1876" s="2">
        <f t="shared" si="1567"/>
        <v>0</v>
      </c>
      <c r="Z1876" s="2"/>
      <c r="AA1876" s="2">
        <v>69726971</v>
      </c>
      <c r="AB1876" s="2">
        <f t="shared" si="1568"/>
        <v>6552.07</v>
      </c>
      <c r="AC1876" s="2">
        <f t="shared" si="1594"/>
        <v>6552.07</v>
      </c>
      <c r="AD1876" s="2">
        <f t="shared" si="1569"/>
        <v>0</v>
      </c>
      <c r="AE1876" s="2">
        <f t="shared" si="1570"/>
        <v>0</v>
      </c>
      <c r="AF1876" s="2">
        <f t="shared" si="1571"/>
        <v>0</v>
      </c>
      <c r="AG1876" s="2">
        <f t="shared" si="1572"/>
        <v>0</v>
      </c>
      <c r="AH1876" s="2">
        <f t="shared" si="1573"/>
        <v>0</v>
      </c>
      <c r="AI1876" s="2">
        <f t="shared" si="1574"/>
        <v>0</v>
      </c>
      <c r="AJ1876" s="2">
        <f t="shared" si="1575"/>
        <v>37.56</v>
      </c>
      <c r="AK1876" s="2">
        <v>6552.07</v>
      </c>
      <c r="AL1876" s="2">
        <v>6552.07</v>
      </c>
      <c r="AM1876" s="2">
        <v>0</v>
      </c>
      <c r="AN1876" s="2">
        <v>0</v>
      </c>
      <c r="AO1876" s="2">
        <v>0</v>
      </c>
      <c r="AP1876" s="2">
        <v>0</v>
      </c>
      <c r="AQ1876" s="2">
        <v>0</v>
      </c>
      <c r="AR1876" s="2">
        <v>0</v>
      </c>
      <c r="AS1876" s="2">
        <v>37.56</v>
      </c>
      <c r="AT1876" s="2">
        <v>0</v>
      </c>
      <c r="AU1876" s="2">
        <v>0</v>
      </c>
      <c r="AV1876" s="2">
        <v>1</v>
      </c>
      <c r="AW1876" s="2">
        <v>1</v>
      </c>
      <c r="AX1876" s="2"/>
      <c r="AY1876" s="2"/>
      <c r="AZ1876" s="2">
        <v>1</v>
      </c>
      <c r="BA1876" s="2">
        <v>1</v>
      </c>
      <c r="BB1876" s="2">
        <v>1</v>
      </c>
      <c r="BC1876" s="2">
        <v>1</v>
      </c>
      <c r="BD1876" s="2" t="s">
        <v>3</v>
      </c>
      <c r="BE1876" s="2" t="s">
        <v>3</v>
      </c>
      <c r="BF1876" s="2" t="s">
        <v>3</v>
      </c>
      <c r="BG1876" s="2" t="s">
        <v>3</v>
      </c>
      <c r="BH1876" s="2">
        <v>3</v>
      </c>
      <c r="BI1876" s="2">
        <v>1</v>
      </c>
      <c r="BJ1876" s="2" t="s">
        <v>79</v>
      </c>
      <c r="BK1876" s="2"/>
      <c r="BL1876" s="2"/>
      <c r="BM1876" s="2">
        <v>500001</v>
      </c>
      <c r="BN1876" s="2">
        <v>0</v>
      </c>
      <c r="BO1876" s="2" t="s">
        <v>3</v>
      </c>
      <c r="BP1876" s="2">
        <v>0</v>
      </c>
      <c r="BQ1876" s="2">
        <v>8</v>
      </c>
      <c r="BR1876" s="2">
        <v>0</v>
      </c>
      <c r="BS1876" s="2">
        <v>1</v>
      </c>
      <c r="BT1876" s="2">
        <v>1</v>
      </c>
      <c r="BU1876" s="2">
        <v>1</v>
      </c>
      <c r="BV1876" s="2">
        <v>1</v>
      </c>
      <c r="BW1876" s="2">
        <v>1</v>
      </c>
      <c r="BX1876" s="2">
        <v>1</v>
      </c>
      <c r="BY1876" s="2" t="s">
        <v>3</v>
      </c>
      <c r="BZ1876" s="2">
        <v>0</v>
      </c>
      <c r="CA1876" s="2">
        <v>0</v>
      </c>
      <c r="CB1876" s="2" t="s">
        <v>3</v>
      </c>
      <c r="CC1876" s="2"/>
      <c r="CD1876" s="2"/>
      <c r="CE1876" s="2">
        <v>0</v>
      </c>
      <c r="CF1876" s="2">
        <v>0</v>
      </c>
      <c r="CG1876" s="2">
        <v>0</v>
      </c>
      <c r="CH1876" s="2">
        <v>147</v>
      </c>
      <c r="CI1876" s="2">
        <v>5</v>
      </c>
      <c r="CJ1876" s="2">
        <v>0</v>
      </c>
      <c r="CK1876" s="2">
        <v>0</v>
      </c>
      <c r="CL1876" s="2">
        <v>0</v>
      </c>
      <c r="CM1876" s="2">
        <v>0</v>
      </c>
      <c r="CN1876" s="2" t="s">
        <v>3</v>
      </c>
      <c r="CO1876" s="2">
        <v>0</v>
      </c>
      <c r="CP1876" s="2">
        <f t="shared" si="1576"/>
        <v>0</v>
      </c>
      <c r="CQ1876" s="2">
        <f t="shared" si="1577"/>
        <v>6552.07</v>
      </c>
      <c r="CR1876" s="2">
        <f t="shared" si="1578"/>
        <v>0</v>
      </c>
      <c r="CS1876" s="2">
        <f t="shared" si="1579"/>
        <v>0</v>
      </c>
      <c r="CT1876" s="2">
        <f t="shared" si="1580"/>
        <v>0</v>
      </c>
      <c r="CU1876" s="2">
        <f t="shared" si="1581"/>
        <v>0</v>
      </c>
      <c r="CV1876" s="2">
        <f t="shared" si="1582"/>
        <v>0</v>
      </c>
      <c r="CW1876" s="2">
        <f t="shared" si="1583"/>
        <v>0</v>
      </c>
      <c r="CX1876" s="2">
        <f t="shared" si="1584"/>
        <v>37.56</v>
      </c>
      <c r="CY1876" s="2">
        <f>(((S1876+R1876)*AT1876)/100)</f>
        <v>0</v>
      </c>
      <c r="CZ1876" s="2">
        <f>(((S1876+R1876)*AU1876)/100)</f>
        <v>0</v>
      </c>
      <c r="DA1876" s="2"/>
      <c r="DB1876" s="2"/>
      <c r="DC1876" s="2" t="s">
        <v>3</v>
      </c>
      <c r="DD1876" s="2" t="s">
        <v>3</v>
      </c>
      <c r="DE1876" s="2" t="s">
        <v>3</v>
      </c>
      <c r="DF1876" s="2" t="s">
        <v>3</v>
      </c>
      <c r="DG1876" s="2" t="s">
        <v>3</v>
      </c>
      <c r="DH1876" s="2" t="s">
        <v>3</v>
      </c>
      <c r="DI1876" s="2" t="s">
        <v>3</v>
      </c>
      <c r="DJ1876" s="2" t="s">
        <v>3</v>
      </c>
      <c r="DK1876" s="2" t="s">
        <v>3</v>
      </c>
      <c r="DL1876" s="2" t="s">
        <v>3</v>
      </c>
      <c r="DM1876" s="2" t="s">
        <v>3</v>
      </c>
      <c r="DN1876" s="2">
        <v>0</v>
      </c>
      <c r="DO1876" s="2">
        <v>0</v>
      </c>
      <c r="DP1876" s="2">
        <v>1</v>
      </c>
      <c r="DQ1876" s="2">
        <v>1</v>
      </c>
      <c r="DR1876" s="2"/>
      <c r="DS1876" s="2"/>
      <c r="DT1876" s="2"/>
      <c r="DU1876" s="2">
        <v>1009</v>
      </c>
      <c r="DV1876" s="2" t="s">
        <v>78</v>
      </c>
      <c r="DW1876" s="2" t="s">
        <v>78</v>
      </c>
      <c r="DX1876" s="2">
        <v>1000</v>
      </c>
      <c r="DY1876" s="2"/>
      <c r="DZ1876" s="2" t="s">
        <v>3</v>
      </c>
      <c r="EA1876" s="2" t="s">
        <v>3</v>
      </c>
      <c r="EB1876" s="2" t="s">
        <v>3</v>
      </c>
      <c r="EC1876" s="2" t="s">
        <v>3</v>
      </c>
      <c r="ED1876" s="2"/>
      <c r="EE1876" s="2">
        <v>54328897</v>
      </c>
      <c r="EF1876" s="2">
        <v>8</v>
      </c>
      <c r="EG1876" s="2" t="s">
        <v>31</v>
      </c>
      <c r="EH1876" s="2">
        <v>0</v>
      </c>
      <c r="EI1876" s="2" t="s">
        <v>3</v>
      </c>
      <c r="EJ1876" s="2">
        <v>1</v>
      </c>
      <c r="EK1876" s="2">
        <v>500001</v>
      </c>
      <c r="EL1876" s="2" t="s">
        <v>32</v>
      </c>
      <c r="EM1876" s="2" t="s">
        <v>33</v>
      </c>
      <c r="EN1876" s="2"/>
      <c r="EO1876" s="2" t="s">
        <v>3</v>
      </c>
      <c r="EP1876" s="2"/>
      <c r="EQ1876" s="2">
        <v>0</v>
      </c>
      <c r="ER1876" s="2">
        <v>6552.07</v>
      </c>
      <c r="ES1876" s="2">
        <v>6552.07</v>
      </c>
      <c r="ET1876" s="2">
        <v>0</v>
      </c>
      <c r="EU1876" s="2">
        <v>0</v>
      </c>
      <c r="EV1876" s="2">
        <v>0</v>
      </c>
      <c r="EW1876" s="2">
        <v>0</v>
      </c>
      <c r="EX1876" s="2">
        <v>0</v>
      </c>
      <c r="EY1876" s="2"/>
      <c r="EZ1876" s="2"/>
      <c r="FA1876" s="2"/>
      <c r="FB1876" s="2"/>
      <c r="FC1876" s="2"/>
      <c r="FD1876" s="2"/>
      <c r="FE1876" s="2"/>
      <c r="FF1876" s="2"/>
      <c r="FG1876" s="2"/>
      <c r="FH1876" s="2"/>
      <c r="FI1876" s="2"/>
      <c r="FJ1876" s="2"/>
      <c r="FK1876" s="2"/>
      <c r="FL1876" s="2"/>
      <c r="FM1876" s="2"/>
      <c r="FN1876" s="2"/>
      <c r="FO1876" s="2"/>
      <c r="FP1876" s="2"/>
      <c r="FQ1876" s="2">
        <v>0</v>
      </c>
      <c r="FR1876" s="2">
        <f t="shared" si="1585"/>
        <v>0</v>
      </c>
      <c r="FS1876" s="2">
        <v>0</v>
      </c>
      <c r="FT1876" s="2"/>
      <c r="FU1876" s="2"/>
      <c r="FV1876" s="2"/>
      <c r="FW1876" s="2"/>
      <c r="FX1876" s="2">
        <v>0</v>
      </c>
      <c r="FY1876" s="2">
        <v>0</v>
      </c>
      <c r="FZ1876" s="2"/>
      <c r="GA1876" s="2" t="s">
        <v>3</v>
      </c>
      <c r="GB1876" s="2"/>
      <c r="GC1876" s="2"/>
      <c r="GD1876" s="2">
        <v>1</v>
      </c>
      <c r="GE1876" s="2"/>
      <c r="GF1876" s="2">
        <v>-228372036</v>
      </c>
      <c r="GG1876" s="2">
        <v>2</v>
      </c>
      <c r="GH1876" s="2">
        <v>1</v>
      </c>
      <c r="GI1876" s="2">
        <v>-2</v>
      </c>
      <c r="GJ1876" s="2">
        <v>0</v>
      </c>
      <c r="GK1876" s="2">
        <v>0</v>
      </c>
      <c r="GL1876" s="2">
        <f t="shared" si="1586"/>
        <v>0</v>
      </c>
      <c r="GM1876" s="2">
        <f t="shared" si="1587"/>
        <v>0</v>
      </c>
      <c r="GN1876" s="2">
        <f t="shared" si="1588"/>
        <v>0</v>
      </c>
      <c r="GO1876" s="2">
        <f t="shared" si="1589"/>
        <v>0</v>
      </c>
      <c r="GP1876" s="2">
        <f t="shared" si="1590"/>
        <v>0</v>
      </c>
      <c r="GQ1876" s="2"/>
      <c r="GR1876" s="2">
        <v>0</v>
      </c>
      <c r="GS1876" s="2">
        <v>3</v>
      </c>
      <c r="GT1876" s="2">
        <v>0</v>
      </c>
      <c r="GU1876" s="2" t="s">
        <v>3</v>
      </c>
      <c r="GV1876" s="2">
        <f t="shared" si="1591"/>
        <v>0</v>
      </c>
      <c r="GW1876" s="2">
        <v>1</v>
      </c>
      <c r="GX1876" s="2">
        <f t="shared" si="1592"/>
        <v>0</v>
      </c>
      <c r="GY1876" s="2"/>
      <c r="GZ1876" s="2"/>
      <c r="HA1876" s="2">
        <v>0</v>
      </c>
      <c r="HB1876" s="2">
        <v>0</v>
      </c>
      <c r="HC1876" s="2">
        <f t="shared" si="1593"/>
        <v>0</v>
      </c>
      <c r="HD1876" s="2"/>
      <c r="HE1876" s="2" t="s">
        <v>3</v>
      </c>
      <c r="HF1876" s="2" t="s">
        <v>3</v>
      </c>
      <c r="HG1876" s="2"/>
      <c r="HH1876" s="2"/>
      <c r="HI1876" s="2"/>
      <c r="HJ1876" s="2"/>
      <c r="HK1876" s="2"/>
      <c r="HL1876" s="2"/>
      <c r="HM1876" s="2" t="s">
        <v>3</v>
      </c>
      <c r="HN1876" s="2" t="s">
        <v>3</v>
      </c>
      <c r="HO1876" s="2" t="s">
        <v>3</v>
      </c>
      <c r="HP1876" s="2" t="s">
        <v>3</v>
      </c>
      <c r="HQ1876" s="2" t="s">
        <v>3</v>
      </c>
      <c r="HR1876" s="2"/>
      <c r="HS1876" s="2"/>
      <c r="HT1876" s="2"/>
      <c r="HU1876" s="2"/>
      <c r="HV1876" s="2"/>
      <c r="HW1876" s="2"/>
      <c r="HX1876" s="2"/>
      <c r="HY1876" s="2"/>
      <c r="HZ1876" s="2"/>
      <c r="IA1876" s="2"/>
      <c r="IB1876" s="2"/>
      <c r="IC1876" s="2"/>
      <c r="ID1876" s="2"/>
      <c r="IE1876" s="2"/>
      <c r="IF1876" s="2"/>
      <c r="IG1876" s="2"/>
      <c r="IH1876" s="2"/>
      <c r="II1876" s="2"/>
      <c r="IJ1876" s="2"/>
      <c r="IK1876" s="2">
        <v>0</v>
      </c>
      <c r="IL1876" s="2"/>
      <c r="IM1876" s="2"/>
      <c r="IN1876" s="2"/>
      <c r="IO1876" s="2"/>
      <c r="IP1876" s="2"/>
      <c r="IQ1876" s="2"/>
      <c r="IR1876" s="2"/>
      <c r="IS1876" s="2"/>
      <c r="IT1876" s="2"/>
      <c r="IU1876" s="2"/>
    </row>
    <row r="1877" spans="1:255" x14ac:dyDescent="0.2">
      <c r="A1877">
        <v>18</v>
      </c>
      <c r="B1877">
        <v>1</v>
      </c>
      <c r="C1877">
        <v>1646</v>
      </c>
      <c r="E1877" t="s">
        <v>820</v>
      </c>
      <c r="F1877" t="s">
        <v>76</v>
      </c>
      <c r="G1877" t="s">
        <v>77</v>
      </c>
      <c r="H1877" t="s">
        <v>78</v>
      </c>
      <c r="I1877">
        <f>I1867*J1877</f>
        <v>0</v>
      </c>
      <c r="J1877">
        <v>0.05</v>
      </c>
      <c r="K1877">
        <v>0.05</v>
      </c>
      <c r="L1877">
        <v>1.5499999999999999E-3</v>
      </c>
      <c r="M1877">
        <v>0</v>
      </c>
      <c r="N1877">
        <f t="shared" si="1556"/>
        <v>1.6000000000000001E-3</v>
      </c>
      <c r="O1877">
        <f t="shared" si="1557"/>
        <v>0</v>
      </c>
      <c r="P1877">
        <f t="shared" si="1558"/>
        <v>0</v>
      </c>
      <c r="Q1877">
        <f t="shared" si="1559"/>
        <v>0</v>
      </c>
      <c r="R1877">
        <f t="shared" si="1560"/>
        <v>0</v>
      </c>
      <c r="S1877">
        <f t="shared" si="1561"/>
        <v>0</v>
      </c>
      <c r="T1877">
        <f t="shared" si="1562"/>
        <v>0</v>
      </c>
      <c r="U1877">
        <f t="shared" si="1563"/>
        <v>0</v>
      </c>
      <c r="V1877">
        <f t="shared" si="1564"/>
        <v>0</v>
      </c>
      <c r="W1877">
        <f t="shared" si="1565"/>
        <v>0</v>
      </c>
      <c r="X1877">
        <f t="shared" si="1566"/>
        <v>0</v>
      </c>
      <c r="Y1877">
        <f t="shared" si="1567"/>
        <v>0</v>
      </c>
      <c r="AA1877">
        <v>69726884</v>
      </c>
      <c r="AB1877">
        <f t="shared" si="1568"/>
        <v>11524.01</v>
      </c>
      <c r="AC1877">
        <f t="shared" si="1594"/>
        <v>11524.01</v>
      </c>
      <c r="AD1877">
        <f t="shared" si="1569"/>
        <v>0</v>
      </c>
      <c r="AE1877">
        <f t="shared" si="1570"/>
        <v>0</v>
      </c>
      <c r="AF1877">
        <f t="shared" si="1571"/>
        <v>0</v>
      </c>
      <c r="AG1877">
        <f t="shared" si="1572"/>
        <v>0</v>
      </c>
      <c r="AH1877">
        <f t="shared" si="1573"/>
        <v>0</v>
      </c>
      <c r="AI1877">
        <f t="shared" si="1574"/>
        <v>0</v>
      </c>
      <c r="AJ1877">
        <f t="shared" si="1575"/>
        <v>37.56</v>
      </c>
      <c r="AK1877">
        <v>11524.009999999998</v>
      </c>
      <c r="AL1877">
        <v>11524.009999999998</v>
      </c>
      <c r="AM1877">
        <v>0</v>
      </c>
      <c r="AN1877">
        <v>0</v>
      </c>
      <c r="AO1877">
        <v>0</v>
      </c>
      <c r="AP1877">
        <v>0</v>
      </c>
      <c r="AQ1877">
        <v>0</v>
      </c>
      <c r="AR1877">
        <v>0</v>
      </c>
      <c r="AS1877">
        <v>37.56</v>
      </c>
      <c r="AT1877">
        <v>0</v>
      </c>
      <c r="AU1877">
        <v>0</v>
      </c>
      <c r="AV1877">
        <v>1</v>
      </c>
      <c r="AW1877">
        <v>1</v>
      </c>
      <c r="AZ1877">
        <v>1</v>
      </c>
      <c r="BA1877">
        <v>1</v>
      </c>
      <c r="BB1877">
        <v>1</v>
      </c>
      <c r="BC1877">
        <v>7.56</v>
      </c>
      <c r="BD1877" t="s">
        <v>3</v>
      </c>
      <c r="BE1877" t="s">
        <v>3</v>
      </c>
      <c r="BF1877" t="s">
        <v>3</v>
      </c>
      <c r="BG1877" t="s">
        <v>3</v>
      </c>
      <c r="BH1877">
        <v>3</v>
      </c>
      <c r="BI1877">
        <v>1</v>
      </c>
      <c r="BJ1877" t="s">
        <v>79</v>
      </c>
      <c r="BM1877">
        <v>500001</v>
      </c>
      <c r="BN1877">
        <v>0</v>
      </c>
      <c r="BO1877" t="s">
        <v>3</v>
      </c>
      <c r="BP1877">
        <v>0</v>
      </c>
      <c r="BQ1877">
        <v>8</v>
      </c>
      <c r="BR1877">
        <v>0</v>
      </c>
      <c r="BS1877">
        <v>1</v>
      </c>
      <c r="BT1877">
        <v>1</v>
      </c>
      <c r="BU1877">
        <v>1</v>
      </c>
      <c r="BV1877">
        <v>1</v>
      </c>
      <c r="BW1877">
        <v>1</v>
      </c>
      <c r="BX1877">
        <v>1</v>
      </c>
      <c r="BY1877" t="s">
        <v>3</v>
      </c>
      <c r="BZ1877">
        <v>0</v>
      </c>
      <c r="CA1877">
        <v>0</v>
      </c>
      <c r="CB1877" t="s">
        <v>3</v>
      </c>
      <c r="CE1877">
        <v>0</v>
      </c>
      <c r="CF1877">
        <v>0</v>
      </c>
      <c r="CG1877">
        <v>0</v>
      </c>
      <c r="CH1877">
        <v>147</v>
      </c>
      <c r="CI1877">
        <v>5</v>
      </c>
      <c r="CJ1877">
        <v>0</v>
      </c>
      <c r="CK1877">
        <v>0</v>
      </c>
      <c r="CL1877">
        <v>0</v>
      </c>
      <c r="CM1877">
        <v>0</v>
      </c>
      <c r="CN1877" t="s">
        <v>3</v>
      </c>
      <c r="CO1877">
        <v>0</v>
      </c>
      <c r="CP1877">
        <f t="shared" si="1576"/>
        <v>0</v>
      </c>
      <c r="CQ1877">
        <f t="shared" si="1577"/>
        <v>87121.515599999999</v>
      </c>
      <c r="CR1877">
        <f t="shared" si="1578"/>
        <v>0</v>
      </c>
      <c r="CS1877">
        <f t="shared" si="1579"/>
        <v>0</v>
      </c>
      <c r="CT1877">
        <f t="shared" si="1580"/>
        <v>0</v>
      </c>
      <c r="CU1877">
        <f t="shared" si="1581"/>
        <v>0</v>
      </c>
      <c r="CV1877">
        <f t="shared" si="1582"/>
        <v>0</v>
      </c>
      <c r="CW1877">
        <f t="shared" si="1583"/>
        <v>0</v>
      </c>
      <c r="CX1877">
        <f t="shared" si="1584"/>
        <v>37.56</v>
      </c>
      <c r="CY1877">
        <f>(S1877+R1877)*(BZ1877/100)</f>
        <v>0</v>
      </c>
      <c r="CZ1877">
        <f>(S1877+R1877)*(CA1877/100)</f>
        <v>0</v>
      </c>
      <c r="DC1877" t="s">
        <v>3</v>
      </c>
      <c r="DD1877" t="s">
        <v>3</v>
      </c>
      <c r="DE1877" t="s">
        <v>3</v>
      </c>
      <c r="DF1877" t="s">
        <v>3</v>
      </c>
      <c r="DG1877" t="s">
        <v>3</v>
      </c>
      <c r="DH1877" t="s">
        <v>3</v>
      </c>
      <c r="DI1877" t="s">
        <v>3</v>
      </c>
      <c r="DJ1877" t="s">
        <v>3</v>
      </c>
      <c r="DK1877" t="s">
        <v>3</v>
      </c>
      <c r="DL1877" t="s">
        <v>3</v>
      </c>
      <c r="DM1877" t="s">
        <v>3</v>
      </c>
      <c r="DN1877">
        <v>0</v>
      </c>
      <c r="DO1877">
        <v>0</v>
      </c>
      <c r="DP1877">
        <v>1</v>
      </c>
      <c r="DQ1877">
        <v>1</v>
      </c>
      <c r="DU1877">
        <v>1009</v>
      </c>
      <c r="DV1877" t="s">
        <v>78</v>
      </c>
      <c r="DW1877" t="s">
        <v>78</v>
      </c>
      <c r="DX1877">
        <v>1000</v>
      </c>
      <c r="DZ1877" t="s">
        <v>3</v>
      </c>
      <c r="EA1877" t="s">
        <v>3</v>
      </c>
      <c r="EB1877" t="s">
        <v>3</v>
      </c>
      <c r="EC1877" t="s">
        <v>3</v>
      </c>
      <c r="EE1877">
        <v>54328897</v>
      </c>
      <c r="EF1877">
        <v>8</v>
      </c>
      <c r="EG1877" t="s">
        <v>31</v>
      </c>
      <c r="EH1877">
        <v>0</v>
      </c>
      <c r="EI1877" t="s">
        <v>3</v>
      </c>
      <c r="EJ1877">
        <v>1</v>
      </c>
      <c r="EK1877">
        <v>500001</v>
      </c>
      <c r="EL1877" t="s">
        <v>32</v>
      </c>
      <c r="EM1877" t="s">
        <v>33</v>
      </c>
      <c r="EO1877" t="s">
        <v>3</v>
      </c>
      <c r="EQ1877">
        <v>0</v>
      </c>
      <c r="ER1877">
        <v>83330</v>
      </c>
      <c r="ES1877">
        <v>11524.009999999998</v>
      </c>
      <c r="ET1877">
        <v>0</v>
      </c>
      <c r="EU1877">
        <v>0</v>
      </c>
      <c r="EV1877">
        <v>0</v>
      </c>
      <c r="EW1877">
        <v>0</v>
      </c>
      <c r="EX1877">
        <v>0</v>
      </c>
      <c r="EZ1877">
        <v>5</v>
      </c>
      <c r="FC1877">
        <v>0</v>
      </c>
      <c r="FD1877">
        <v>18</v>
      </c>
      <c r="FF1877">
        <v>83330</v>
      </c>
      <c r="FQ1877">
        <v>0</v>
      </c>
      <c r="FR1877">
        <f t="shared" si="1585"/>
        <v>0</v>
      </c>
      <c r="FS1877">
        <v>0</v>
      </c>
      <c r="FX1877">
        <v>0</v>
      </c>
      <c r="FY1877">
        <v>0</v>
      </c>
      <c r="GA1877" t="s">
        <v>80</v>
      </c>
      <c r="GD1877">
        <v>1</v>
      </c>
      <c r="GF1877">
        <v>-228372036</v>
      </c>
      <c r="GG1877">
        <v>2</v>
      </c>
      <c r="GH1877">
        <v>3</v>
      </c>
      <c r="GI1877">
        <v>5</v>
      </c>
      <c r="GJ1877">
        <v>0</v>
      </c>
      <c r="GK1877">
        <v>0</v>
      </c>
      <c r="GL1877">
        <f t="shared" si="1586"/>
        <v>0</v>
      </c>
      <c r="GM1877">
        <f t="shared" si="1587"/>
        <v>0</v>
      </c>
      <c r="GN1877">
        <f t="shared" si="1588"/>
        <v>0</v>
      </c>
      <c r="GO1877">
        <f t="shared" si="1589"/>
        <v>0</v>
      </c>
      <c r="GP1877">
        <f t="shared" si="1590"/>
        <v>0</v>
      </c>
      <c r="GR1877">
        <v>1</v>
      </c>
      <c r="GS1877">
        <v>1</v>
      </c>
      <c r="GT1877">
        <v>0</v>
      </c>
      <c r="GU1877" t="s">
        <v>3</v>
      </c>
      <c r="GV1877">
        <f t="shared" si="1591"/>
        <v>0</v>
      </c>
      <c r="GW1877">
        <v>1</v>
      </c>
      <c r="GX1877">
        <f t="shared" si="1592"/>
        <v>0</v>
      </c>
      <c r="HA1877">
        <v>0</v>
      </c>
      <c r="HB1877">
        <v>0</v>
      </c>
      <c r="HC1877">
        <f t="shared" si="1593"/>
        <v>0</v>
      </c>
      <c r="HE1877" t="s">
        <v>35</v>
      </c>
      <c r="HF1877" t="s">
        <v>36</v>
      </c>
      <c r="HM1877" t="s">
        <v>3</v>
      </c>
      <c r="HN1877" t="s">
        <v>3</v>
      </c>
      <c r="HO1877" t="s">
        <v>3</v>
      </c>
      <c r="HP1877" t="s">
        <v>3</v>
      </c>
      <c r="HQ1877" t="s">
        <v>3</v>
      </c>
      <c r="IK1877">
        <v>0</v>
      </c>
    </row>
    <row r="1878" spans="1:255" x14ac:dyDescent="0.2">
      <c r="A1878" s="2">
        <v>18</v>
      </c>
      <c r="B1878" s="2">
        <v>1</v>
      </c>
      <c r="C1878" s="2">
        <v>1636</v>
      </c>
      <c r="D1878" s="2"/>
      <c r="E1878" s="2" t="s">
        <v>821</v>
      </c>
      <c r="F1878" s="2" t="s">
        <v>82</v>
      </c>
      <c r="G1878" s="2" t="s">
        <v>83</v>
      </c>
      <c r="H1878" s="2" t="s">
        <v>40</v>
      </c>
      <c r="I1878" s="2">
        <f>I1866*J1878</f>
        <v>0</v>
      </c>
      <c r="J1878" s="2">
        <v>0.1</v>
      </c>
      <c r="K1878" s="2">
        <v>0.1</v>
      </c>
      <c r="L1878" s="2">
        <v>3.0999999999999999E-3</v>
      </c>
      <c r="M1878" s="2">
        <v>0</v>
      </c>
      <c r="N1878" s="2">
        <f t="shared" si="1556"/>
        <v>3.0999999999999999E-3</v>
      </c>
      <c r="O1878" s="2">
        <f t="shared" si="1557"/>
        <v>0</v>
      </c>
      <c r="P1878" s="2">
        <f t="shared" si="1558"/>
        <v>0</v>
      </c>
      <c r="Q1878" s="2">
        <f t="shared" si="1559"/>
        <v>0</v>
      </c>
      <c r="R1878" s="2">
        <f t="shared" si="1560"/>
        <v>0</v>
      </c>
      <c r="S1878" s="2">
        <f t="shared" si="1561"/>
        <v>0</v>
      </c>
      <c r="T1878" s="2">
        <f t="shared" si="1562"/>
        <v>0</v>
      </c>
      <c r="U1878" s="2">
        <f t="shared" si="1563"/>
        <v>0</v>
      </c>
      <c r="V1878" s="2">
        <f t="shared" si="1564"/>
        <v>0</v>
      </c>
      <c r="W1878" s="2">
        <f t="shared" si="1565"/>
        <v>0</v>
      </c>
      <c r="X1878" s="2">
        <f t="shared" si="1566"/>
        <v>0</v>
      </c>
      <c r="Y1878" s="2">
        <f t="shared" si="1567"/>
        <v>0</v>
      </c>
      <c r="Z1878" s="2"/>
      <c r="AA1878" s="2">
        <v>69726971</v>
      </c>
      <c r="AB1878" s="2">
        <f t="shared" si="1568"/>
        <v>7.14</v>
      </c>
      <c r="AC1878" s="2">
        <f t="shared" si="1594"/>
        <v>7.14</v>
      </c>
      <c r="AD1878" s="2">
        <f t="shared" si="1569"/>
        <v>0</v>
      </c>
      <c r="AE1878" s="2">
        <f t="shared" si="1570"/>
        <v>0</v>
      </c>
      <c r="AF1878" s="2">
        <f t="shared" si="1571"/>
        <v>0</v>
      </c>
      <c r="AG1878" s="2">
        <f t="shared" si="1572"/>
        <v>0</v>
      </c>
      <c r="AH1878" s="2">
        <f t="shared" si="1573"/>
        <v>0</v>
      </c>
      <c r="AI1878" s="2">
        <f t="shared" si="1574"/>
        <v>0</v>
      </c>
      <c r="AJ1878" s="2">
        <f t="shared" si="1575"/>
        <v>4.45</v>
      </c>
      <c r="AK1878" s="2">
        <v>7.14</v>
      </c>
      <c r="AL1878" s="2">
        <v>7.14</v>
      </c>
      <c r="AM1878" s="2">
        <v>0</v>
      </c>
      <c r="AN1878" s="2">
        <v>0</v>
      </c>
      <c r="AO1878" s="2">
        <v>0</v>
      </c>
      <c r="AP1878" s="2">
        <v>0</v>
      </c>
      <c r="AQ1878" s="2">
        <v>0</v>
      </c>
      <c r="AR1878" s="2">
        <v>0</v>
      </c>
      <c r="AS1878" s="2">
        <v>4.45</v>
      </c>
      <c r="AT1878" s="2">
        <v>0</v>
      </c>
      <c r="AU1878" s="2">
        <v>0</v>
      </c>
      <c r="AV1878" s="2">
        <v>1</v>
      </c>
      <c r="AW1878" s="2">
        <v>1</v>
      </c>
      <c r="AX1878" s="2"/>
      <c r="AY1878" s="2"/>
      <c r="AZ1878" s="2">
        <v>1</v>
      </c>
      <c r="BA1878" s="2">
        <v>1</v>
      </c>
      <c r="BB1878" s="2">
        <v>1</v>
      </c>
      <c r="BC1878" s="2">
        <v>1</v>
      </c>
      <c r="BD1878" s="2" t="s">
        <v>3</v>
      </c>
      <c r="BE1878" s="2" t="s">
        <v>3</v>
      </c>
      <c r="BF1878" s="2" t="s">
        <v>3</v>
      </c>
      <c r="BG1878" s="2" t="s">
        <v>3</v>
      </c>
      <c r="BH1878" s="2">
        <v>3</v>
      </c>
      <c r="BI1878" s="2">
        <v>1</v>
      </c>
      <c r="BJ1878" s="2" t="s">
        <v>84</v>
      </c>
      <c r="BK1878" s="2"/>
      <c r="BL1878" s="2"/>
      <c r="BM1878" s="2">
        <v>500001</v>
      </c>
      <c r="BN1878" s="2">
        <v>0</v>
      </c>
      <c r="BO1878" s="2" t="s">
        <v>3</v>
      </c>
      <c r="BP1878" s="2">
        <v>0</v>
      </c>
      <c r="BQ1878" s="2">
        <v>8</v>
      </c>
      <c r="BR1878" s="2">
        <v>0</v>
      </c>
      <c r="BS1878" s="2">
        <v>1</v>
      </c>
      <c r="BT1878" s="2">
        <v>1</v>
      </c>
      <c r="BU1878" s="2">
        <v>1</v>
      </c>
      <c r="BV1878" s="2">
        <v>1</v>
      </c>
      <c r="BW1878" s="2">
        <v>1</v>
      </c>
      <c r="BX1878" s="2">
        <v>1</v>
      </c>
      <c r="BY1878" s="2" t="s">
        <v>3</v>
      </c>
      <c r="BZ1878" s="2">
        <v>0</v>
      </c>
      <c r="CA1878" s="2">
        <v>0</v>
      </c>
      <c r="CB1878" s="2" t="s">
        <v>3</v>
      </c>
      <c r="CC1878" s="2"/>
      <c r="CD1878" s="2"/>
      <c r="CE1878" s="2">
        <v>0</v>
      </c>
      <c r="CF1878" s="2">
        <v>0</v>
      </c>
      <c r="CG1878" s="2">
        <v>0</v>
      </c>
      <c r="CH1878" s="2">
        <v>147</v>
      </c>
      <c r="CI1878" s="2">
        <v>6</v>
      </c>
      <c r="CJ1878" s="2">
        <v>0</v>
      </c>
      <c r="CK1878" s="2">
        <v>0</v>
      </c>
      <c r="CL1878" s="2">
        <v>0</v>
      </c>
      <c r="CM1878" s="2">
        <v>0</v>
      </c>
      <c r="CN1878" s="2" t="s">
        <v>3</v>
      </c>
      <c r="CO1878" s="2">
        <v>0</v>
      </c>
      <c r="CP1878" s="2">
        <f t="shared" si="1576"/>
        <v>0</v>
      </c>
      <c r="CQ1878" s="2">
        <f t="shared" si="1577"/>
        <v>7.14</v>
      </c>
      <c r="CR1878" s="2">
        <f t="shared" si="1578"/>
        <v>0</v>
      </c>
      <c r="CS1878" s="2">
        <f t="shared" si="1579"/>
        <v>0</v>
      </c>
      <c r="CT1878" s="2">
        <f t="shared" si="1580"/>
        <v>0</v>
      </c>
      <c r="CU1878" s="2">
        <f t="shared" si="1581"/>
        <v>0</v>
      </c>
      <c r="CV1878" s="2">
        <f t="shared" si="1582"/>
        <v>0</v>
      </c>
      <c r="CW1878" s="2">
        <f t="shared" si="1583"/>
        <v>0</v>
      </c>
      <c r="CX1878" s="2">
        <f t="shared" si="1584"/>
        <v>4.45</v>
      </c>
      <c r="CY1878" s="2">
        <f>(((S1878+R1878)*AT1878)/100)</f>
        <v>0</v>
      </c>
      <c r="CZ1878" s="2">
        <f>(((S1878+R1878)*AU1878)/100)</f>
        <v>0</v>
      </c>
      <c r="DA1878" s="2"/>
      <c r="DB1878" s="2"/>
      <c r="DC1878" s="2" t="s">
        <v>3</v>
      </c>
      <c r="DD1878" s="2" t="s">
        <v>3</v>
      </c>
      <c r="DE1878" s="2" t="s">
        <v>3</v>
      </c>
      <c r="DF1878" s="2" t="s">
        <v>3</v>
      </c>
      <c r="DG1878" s="2" t="s">
        <v>3</v>
      </c>
      <c r="DH1878" s="2" t="s">
        <v>3</v>
      </c>
      <c r="DI1878" s="2" t="s">
        <v>3</v>
      </c>
      <c r="DJ1878" s="2" t="s">
        <v>3</v>
      </c>
      <c r="DK1878" s="2" t="s">
        <v>3</v>
      </c>
      <c r="DL1878" s="2" t="s">
        <v>3</v>
      </c>
      <c r="DM1878" s="2" t="s">
        <v>3</v>
      </c>
      <c r="DN1878" s="2">
        <v>0</v>
      </c>
      <c r="DO1878" s="2">
        <v>0</v>
      </c>
      <c r="DP1878" s="2">
        <v>1</v>
      </c>
      <c r="DQ1878" s="2">
        <v>1</v>
      </c>
      <c r="DR1878" s="2"/>
      <c r="DS1878" s="2"/>
      <c r="DT1878" s="2"/>
      <c r="DU1878" s="2">
        <v>1007</v>
      </c>
      <c r="DV1878" s="2" t="s">
        <v>40</v>
      </c>
      <c r="DW1878" s="2" t="s">
        <v>40</v>
      </c>
      <c r="DX1878" s="2">
        <v>1</v>
      </c>
      <c r="DY1878" s="2"/>
      <c r="DZ1878" s="2" t="s">
        <v>3</v>
      </c>
      <c r="EA1878" s="2" t="s">
        <v>3</v>
      </c>
      <c r="EB1878" s="2" t="s">
        <v>3</v>
      </c>
      <c r="EC1878" s="2" t="s">
        <v>3</v>
      </c>
      <c r="ED1878" s="2"/>
      <c r="EE1878" s="2">
        <v>54328897</v>
      </c>
      <c r="EF1878" s="2">
        <v>8</v>
      </c>
      <c r="EG1878" s="2" t="s">
        <v>31</v>
      </c>
      <c r="EH1878" s="2">
        <v>0</v>
      </c>
      <c r="EI1878" s="2" t="s">
        <v>3</v>
      </c>
      <c r="EJ1878" s="2">
        <v>1</v>
      </c>
      <c r="EK1878" s="2">
        <v>500001</v>
      </c>
      <c r="EL1878" s="2" t="s">
        <v>32</v>
      </c>
      <c r="EM1878" s="2" t="s">
        <v>33</v>
      </c>
      <c r="EN1878" s="2"/>
      <c r="EO1878" s="2" t="s">
        <v>3</v>
      </c>
      <c r="EP1878" s="2"/>
      <c r="EQ1878" s="2">
        <v>0</v>
      </c>
      <c r="ER1878" s="2">
        <v>7.14</v>
      </c>
      <c r="ES1878" s="2">
        <v>7.14</v>
      </c>
      <c r="ET1878" s="2">
        <v>0</v>
      </c>
      <c r="EU1878" s="2">
        <v>0</v>
      </c>
      <c r="EV1878" s="2">
        <v>0</v>
      </c>
      <c r="EW1878" s="2">
        <v>0</v>
      </c>
      <c r="EX1878" s="2">
        <v>0</v>
      </c>
      <c r="EY1878" s="2"/>
      <c r="EZ1878" s="2"/>
      <c r="FA1878" s="2"/>
      <c r="FB1878" s="2"/>
      <c r="FC1878" s="2"/>
      <c r="FD1878" s="2"/>
      <c r="FE1878" s="2"/>
      <c r="FF1878" s="2"/>
      <c r="FG1878" s="2"/>
      <c r="FH1878" s="2"/>
      <c r="FI1878" s="2"/>
      <c r="FJ1878" s="2"/>
      <c r="FK1878" s="2"/>
      <c r="FL1878" s="2"/>
      <c r="FM1878" s="2"/>
      <c r="FN1878" s="2"/>
      <c r="FO1878" s="2"/>
      <c r="FP1878" s="2"/>
      <c r="FQ1878" s="2">
        <v>0</v>
      </c>
      <c r="FR1878" s="2">
        <f t="shared" si="1585"/>
        <v>0</v>
      </c>
      <c r="FS1878" s="2">
        <v>0</v>
      </c>
      <c r="FT1878" s="2"/>
      <c r="FU1878" s="2"/>
      <c r="FV1878" s="2"/>
      <c r="FW1878" s="2"/>
      <c r="FX1878" s="2">
        <v>0</v>
      </c>
      <c r="FY1878" s="2">
        <v>0</v>
      </c>
      <c r="FZ1878" s="2"/>
      <c r="GA1878" s="2" t="s">
        <v>3</v>
      </c>
      <c r="GB1878" s="2"/>
      <c r="GC1878" s="2"/>
      <c r="GD1878" s="2">
        <v>1</v>
      </c>
      <c r="GE1878" s="2"/>
      <c r="GF1878" s="2">
        <v>-50505369</v>
      </c>
      <c r="GG1878" s="2">
        <v>2</v>
      </c>
      <c r="GH1878" s="2">
        <v>1</v>
      </c>
      <c r="GI1878" s="2">
        <v>-2</v>
      </c>
      <c r="GJ1878" s="2">
        <v>0</v>
      </c>
      <c r="GK1878" s="2">
        <v>0</v>
      </c>
      <c r="GL1878" s="2">
        <f t="shared" si="1586"/>
        <v>0</v>
      </c>
      <c r="GM1878" s="2">
        <f t="shared" si="1587"/>
        <v>0</v>
      </c>
      <c r="GN1878" s="2">
        <f t="shared" si="1588"/>
        <v>0</v>
      </c>
      <c r="GO1878" s="2">
        <f t="shared" si="1589"/>
        <v>0</v>
      </c>
      <c r="GP1878" s="2">
        <f t="shared" si="1590"/>
        <v>0</v>
      </c>
      <c r="GQ1878" s="2"/>
      <c r="GR1878" s="2">
        <v>0</v>
      </c>
      <c r="GS1878" s="2">
        <v>3</v>
      </c>
      <c r="GT1878" s="2">
        <v>0</v>
      </c>
      <c r="GU1878" s="2" t="s">
        <v>3</v>
      </c>
      <c r="GV1878" s="2">
        <f t="shared" si="1591"/>
        <v>0</v>
      </c>
      <c r="GW1878" s="2">
        <v>1</v>
      </c>
      <c r="GX1878" s="2">
        <f t="shared" si="1592"/>
        <v>0</v>
      </c>
      <c r="GY1878" s="2"/>
      <c r="GZ1878" s="2"/>
      <c r="HA1878" s="2">
        <v>0</v>
      </c>
      <c r="HB1878" s="2">
        <v>0</v>
      </c>
      <c r="HC1878" s="2">
        <f t="shared" si="1593"/>
        <v>0</v>
      </c>
      <c r="HD1878" s="2"/>
      <c r="HE1878" s="2" t="s">
        <v>3</v>
      </c>
      <c r="HF1878" s="2" t="s">
        <v>3</v>
      </c>
      <c r="HG1878" s="2"/>
      <c r="HH1878" s="2"/>
      <c r="HI1878" s="2"/>
      <c r="HJ1878" s="2"/>
      <c r="HK1878" s="2"/>
      <c r="HL1878" s="2"/>
      <c r="HM1878" s="2" t="s">
        <v>3</v>
      </c>
      <c r="HN1878" s="2" t="s">
        <v>3</v>
      </c>
      <c r="HO1878" s="2" t="s">
        <v>3</v>
      </c>
      <c r="HP1878" s="2" t="s">
        <v>3</v>
      </c>
      <c r="HQ1878" s="2" t="s">
        <v>3</v>
      </c>
      <c r="HR1878" s="2"/>
      <c r="HS1878" s="2"/>
      <c r="HT1878" s="2"/>
      <c r="HU1878" s="2"/>
      <c r="HV1878" s="2"/>
      <c r="HW1878" s="2"/>
      <c r="HX1878" s="2"/>
      <c r="HY1878" s="2"/>
      <c r="HZ1878" s="2"/>
      <c r="IA1878" s="2"/>
      <c r="IB1878" s="2"/>
      <c r="IC1878" s="2"/>
      <c r="ID1878" s="2"/>
      <c r="IE1878" s="2"/>
      <c r="IF1878" s="2"/>
      <c r="IG1878" s="2"/>
      <c r="IH1878" s="2"/>
      <c r="II1878" s="2"/>
      <c r="IJ1878" s="2"/>
      <c r="IK1878" s="2">
        <v>0</v>
      </c>
      <c r="IL1878" s="2"/>
      <c r="IM1878" s="2"/>
      <c r="IN1878" s="2"/>
      <c r="IO1878" s="2"/>
      <c r="IP1878" s="2"/>
      <c r="IQ1878" s="2"/>
      <c r="IR1878" s="2"/>
      <c r="IS1878" s="2"/>
      <c r="IT1878" s="2"/>
      <c r="IU1878" s="2"/>
    </row>
    <row r="1879" spans="1:255" x14ac:dyDescent="0.2">
      <c r="A1879">
        <v>18</v>
      </c>
      <c r="B1879">
        <v>1</v>
      </c>
      <c r="C1879">
        <v>1648</v>
      </c>
      <c r="E1879" t="s">
        <v>821</v>
      </c>
      <c r="F1879" t="s">
        <v>82</v>
      </c>
      <c r="G1879" t="s">
        <v>83</v>
      </c>
      <c r="H1879" t="s">
        <v>40</v>
      </c>
      <c r="I1879">
        <f>I1867*J1879</f>
        <v>0</v>
      </c>
      <c r="J1879">
        <v>0.1</v>
      </c>
      <c r="K1879">
        <v>0.1</v>
      </c>
      <c r="L1879">
        <v>3.0999999999999999E-3</v>
      </c>
      <c r="M1879">
        <v>0</v>
      </c>
      <c r="N1879">
        <f t="shared" si="1556"/>
        <v>3.0999999999999999E-3</v>
      </c>
      <c r="O1879">
        <f t="shared" si="1557"/>
        <v>0</v>
      </c>
      <c r="P1879">
        <f t="shared" si="1558"/>
        <v>0</v>
      </c>
      <c r="Q1879">
        <f t="shared" si="1559"/>
        <v>0</v>
      </c>
      <c r="R1879">
        <f t="shared" si="1560"/>
        <v>0</v>
      </c>
      <c r="S1879">
        <f t="shared" si="1561"/>
        <v>0</v>
      </c>
      <c r="T1879">
        <f t="shared" si="1562"/>
        <v>0</v>
      </c>
      <c r="U1879">
        <f t="shared" si="1563"/>
        <v>0</v>
      </c>
      <c r="V1879">
        <f t="shared" si="1564"/>
        <v>0</v>
      </c>
      <c r="W1879">
        <f t="shared" si="1565"/>
        <v>0</v>
      </c>
      <c r="X1879">
        <f t="shared" si="1566"/>
        <v>0</v>
      </c>
      <c r="Y1879">
        <f t="shared" si="1567"/>
        <v>0</v>
      </c>
      <c r="AA1879">
        <v>69726884</v>
      </c>
      <c r="AB1879">
        <f t="shared" si="1568"/>
        <v>1.97</v>
      </c>
      <c r="AC1879">
        <f t="shared" si="1594"/>
        <v>1.97</v>
      </c>
      <c r="AD1879">
        <f t="shared" si="1569"/>
        <v>0</v>
      </c>
      <c r="AE1879">
        <f t="shared" si="1570"/>
        <v>0</v>
      </c>
      <c r="AF1879">
        <f t="shared" si="1571"/>
        <v>0</v>
      </c>
      <c r="AG1879">
        <f t="shared" si="1572"/>
        <v>0</v>
      </c>
      <c r="AH1879">
        <f t="shared" si="1573"/>
        <v>0</v>
      </c>
      <c r="AI1879">
        <f t="shared" si="1574"/>
        <v>0</v>
      </c>
      <c r="AJ1879">
        <f t="shared" si="1575"/>
        <v>4.45</v>
      </c>
      <c r="AK1879">
        <v>1.97</v>
      </c>
      <c r="AL1879">
        <v>1.97</v>
      </c>
      <c r="AM1879">
        <v>0</v>
      </c>
      <c r="AN1879">
        <v>0</v>
      </c>
      <c r="AO1879">
        <v>0</v>
      </c>
      <c r="AP1879">
        <v>0</v>
      </c>
      <c r="AQ1879">
        <v>0</v>
      </c>
      <c r="AR1879">
        <v>0</v>
      </c>
      <c r="AS1879">
        <v>4.45</v>
      </c>
      <c r="AT1879">
        <v>0</v>
      </c>
      <c r="AU1879">
        <v>0</v>
      </c>
      <c r="AV1879">
        <v>1</v>
      </c>
      <c r="AW1879">
        <v>1</v>
      </c>
      <c r="AZ1879">
        <v>1</v>
      </c>
      <c r="BA1879">
        <v>1</v>
      </c>
      <c r="BB1879">
        <v>1</v>
      </c>
      <c r="BC1879">
        <v>7.56</v>
      </c>
      <c r="BD1879" t="s">
        <v>3</v>
      </c>
      <c r="BE1879" t="s">
        <v>3</v>
      </c>
      <c r="BF1879" t="s">
        <v>3</v>
      </c>
      <c r="BG1879" t="s">
        <v>3</v>
      </c>
      <c r="BH1879">
        <v>3</v>
      </c>
      <c r="BI1879">
        <v>1</v>
      </c>
      <c r="BJ1879" t="s">
        <v>84</v>
      </c>
      <c r="BM1879">
        <v>500001</v>
      </c>
      <c r="BN1879">
        <v>0</v>
      </c>
      <c r="BO1879" t="s">
        <v>3</v>
      </c>
      <c r="BP1879">
        <v>0</v>
      </c>
      <c r="BQ1879">
        <v>8</v>
      </c>
      <c r="BR1879">
        <v>0</v>
      </c>
      <c r="BS1879">
        <v>1</v>
      </c>
      <c r="BT1879">
        <v>1</v>
      </c>
      <c r="BU1879">
        <v>1</v>
      </c>
      <c r="BV1879">
        <v>1</v>
      </c>
      <c r="BW1879">
        <v>1</v>
      </c>
      <c r="BX1879">
        <v>1</v>
      </c>
      <c r="BY1879" t="s">
        <v>3</v>
      </c>
      <c r="BZ1879">
        <v>0</v>
      </c>
      <c r="CA1879">
        <v>0</v>
      </c>
      <c r="CB1879" t="s">
        <v>3</v>
      </c>
      <c r="CE1879">
        <v>0</v>
      </c>
      <c r="CF1879">
        <v>0</v>
      </c>
      <c r="CG1879">
        <v>0</v>
      </c>
      <c r="CH1879">
        <v>147</v>
      </c>
      <c r="CI1879">
        <v>6</v>
      </c>
      <c r="CJ1879">
        <v>0</v>
      </c>
      <c r="CK1879">
        <v>0</v>
      </c>
      <c r="CL1879">
        <v>0</v>
      </c>
      <c r="CM1879">
        <v>0</v>
      </c>
      <c r="CN1879" t="s">
        <v>3</v>
      </c>
      <c r="CO1879">
        <v>0</v>
      </c>
      <c r="CP1879">
        <f t="shared" si="1576"/>
        <v>0</v>
      </c>
      <c r="CQ1879">
        <f t="shared" si="1577"/>
        <v>14.893199999999998</v>
      </c>
      <c r="CR1879">
        <f t="shared" si="1578"/>
        <v>0</v>
      </c>
      <c r="CS1879">
        <f t="shared" si="1579"/>
        <v>0</v>
      </c>
      <c r="CT1879">
        <f t="shared" si="1580"/>
        <v>0</v>
      </c>
      <c r="CU1879">
        <f t="shared" si="1581"/>
        <v>0</v>
      </c>
      <c r="CV1879">
        <f t="shared" si="1582"/>
        <v>0</v>
      </c>
      <c r="CW1879">
        <f t="shared" si="1583"/>
        <v>0</v>
      </c>
      <c r="CX1879">
        <f t="shared" si="1584"/>
        <v>4.45</v>
      </c>
      <c r="CY1879">
        <f>(S1879+R1879)*(BZ1879/100)</f>
        <v>0</v>
      </c>
      <c r="CZ1879">
        <f>(S1879+R1879)*(CA1879/100)</f>
        <v>0</v>
      </c>
      <c r="DC1879" t="s">
        <v>3</v>
      </c>
      <c r="DD1879" t="s">
        <v>3</v>
      </c>
      <c r="DE1879" t="s">
        <v>3</v>
      </c>
      <c r="DF1879" t="s">
        <v>3</v>
      </c>
      <c r="DG1879" t="s">
        <v>3</v>
      </c>
      <c r="DH1879" t="s">
        <v>3</v>
      </c>
      <c r="DI1879" t="s">
        <v>3</v>
      </c>
      <c r="DJ1879" t="s">
        <v>3</v>
      </c>
      <c r="DK1879" t="s">
        <v>3</v>
      </c>
      <c r="DL1879" t="s">
        <v>3</v>
      </c>
      <c r="DM1879" t="s">
        <v>3</v>
      </c>
      <c r="DN1879">
        <v>0</v>
      </c>
      <c r="DO1879">
        <v>0</v>
      </c>
      <c r="DP1879">
        <v>1</v>
      </c>
      <c r="DQ1879">
        <v>1</v>
      </c>
      <c r="DU1879">
        <v>1007</v>
      </c>
      <c r="DV1879" t="s">
        <v>40</v>
      </c>
      <c r="DW1879" t="s">
        <v>40</v>
      </c>
      <c r="DX1879">
        <v>1</v>
      </c>
      <c r="DZ1879" t="s">
        <v>3</v>
      </c>
      <c r="EA1879" t="s">
        <v>3</v>
      </c>
      <c r="EB1879" t="s">
        <v>3</v>
      </c>
      <c r="EC1879" t="s">
        <v>3</v>
      </c>
      <c r="EE1879">
        <v>54328897</v>
      </c>
      <c r="EF1879">
        <v>8</v>
      </c>
      <c r="EG1879" t="s">
        <v>31</v>
      </c>
      <c r="EH1879">
        <v>0</v>
      </c>
      <c r="EI1879" t="s">
        <v>3</v>
      </c>
      <c r="EJ1879">
        <v>1</v>
      </c>
      <c r="EK1879">
        <v>500001</v>
      </c>
      <c r="EL1879" t="s">
        <v>32</v>
      </c>
      <c r="EM1879" t="s">
        <v>33</v>
      </c>
      <c r="EO1879" t="s">
        <v>3</v>
      </c>
      <c r="EQ1879">
        <v>0</v>
      </c>
      <c r="ER1879">
        <v>14.19</v>
      </c>
      <c r="ES1879">
        <v>1.97</v>
      </c>
      <c r="ET1879">
        <v>0</v>
      </c>
      <c r="EU1879">
        <v>0</v>
      </c>
      <c r="EV1879">
        <v>0</v>
      </c>
      <c r="EW1879">
        <v>0</v>
      </c>
      <c r="EX1879">
        <v>0</v>
      </c>
      <c r="EZ1879">
        <v>5</v>
      </c>
      <c r="FC1879">
        <v>0</v>
      </c>
      <c r="FD1879">
        <v>18</v>
      </c>
      <c r="FF1879">
        <v>14.19</v>
      </c>
      <c r="FQ1879">
        <v>0</v>
      </c>
      <c r="FR1879">
        <f t="shared" si="1585"/>
        <v>0</v>
      </c>
      <c r="FS1879">
        <v>0</v>
      </c>
      <c r="FX1879">
        <v>0</v>
      </c>
      <c r="FY1879">
        <v>0</v>
      </c>
      <c r="GA1879" t="s">
        <v>85</v>
      </c>
      <c r="GD1879">
        <v>1</v>
      </c>
      <c r="GF1879">
        <v>-50505369</v>
      </c>
      <c r="GG1879">
        <v>2</v>
      </c>
      <c r="GH1879">
        <v>3</v>
      </c>
      <c r="GI1879">
        <v>5</v>
      </c>
      <c r="GJ1879">
        <v>0</v>
      </c>
      <c r="GK1879">
        <v>0</v>
      </c>
      <c r="GL1879">
        <f t="shared" si="1586"/>
        <v>0</v>
      </c>
      <c r="GM1879">
        <f t="shared" si="1587"/>
        <v>0</v>
      </c>
      <c r="GN1879">
        <f t="shared" si="1588"/>
        <v>0</v>
      </c>
      <c r="GO1879">
        <f t="shared" si="1589"/>
        <v>0</v>
      </c>
      <c r="GP1879">
        <f t="shared" si="1590"/>
        <v>0</v>
      </c>
      <c r="GR1879">
        <v>1</v>
      </c>
      <c r="GS1879">
        <v>1</v>
      </c>
      <c r="GT1879">
        <v>0</v>
      </c>
      <c r="GU1879" t="s">
        <v>3</v>
      </c>
      <c r="GV1879">
        <f t="shared" si="1591"/>
        <v>0</v>
      </c>
      <c r="GW1879">
        <v>1</v>
      </c>
      <c r="GX1879">
        <f t="shared" si="1592"/>
        <v>0</v>
      </c>
      <c r="HA1879">
        <v>0</v>
      </c>
      <c r="HB1879">
        <v>0</v>
      </c>
      <c r="HC1879">
        <f t="shared" si="1593"/>
        <v>0</v>
      </c>
      <c r="HE1879" t="s">
        <v>35</v>
      </c>
      <c r="HF1879" t="s">
        <v>36</v>
      </c>
      <c r="HM1879" t="s">
        <v>3</v>
      </c>
      <c r="HN1879" t="s">
        <v>3</v>
      </c>
      <c r="HO1879" t="s">
        <v>3</v>
      </c>
      <c r="HP1879" t="s">
        <v>3</v>
      </c>
      <c r="HQ1879" t="s">
        <v>3</v>
      </c>
      <c r="IK1879">
        <v>0</v>
      </c>
    </row>
    <row r="1880" spans="1:255" x14ac:dyDescent="0.2">
      <c r="A1880" s="2">
        <v>17</v>
      </c>
      <c r="B1880" s="2">
        <v>1</v>
      </c>
      <c r="C1880" s="2">
        <f>ROW(SmtRes!A1652)</f>
        <v>1652</v>
      </c>
      <c r="D1880" s="2">
        <f>ROW(EtalonRes!A1696)</f>
        <v>1696</v>
      </c>
      <c r="E1880" s="2" t="s">
        <v>822</v>
      </c>
      <c r="F1880" s="2" t="s">
        <v>17</v>
      </c>
      <c r="G1880" s="2" t="s">
        <v>18</v>
      </c>
      <c r="H1880" s="2" t="s">
        <v>19</v>
      </c>
      <c r="I1880" s="2">
        <v>0</v>
      </c>
      <c r="J1880" s="2">
        <v>0</v>
      </c>
      <c r="K1880" s="2">
        <v>0</v>
      </c>
      <c r="L1880" s="2">
        <v>6.7000000000000004E-2</v>
      </c>
      <c r="M1880" s="2">
        <v>0</v>
      </c>
      <c r="N1880" s="2">
        <f t="shared" si="1556"/>
        <v>6.7000000000000004E-2</v>
      </c>
      <c r="O1880" s="2">
        <f t="shared" si="1557"/>
        <v>0</v>
      </c>
      <c r="P1880" s="2">
        <f t="shared" si="1558"/>
        <v>0</v>
      </c>
      <c r="Q1880" s="2">
        <f t="shared" si="1559"/>
        <v>0</v>
      </c>
      <c r="R1880" s="2">
        <f t="shared" si="1560"/>
        <v>0</v>
      </c>
      <c r="S1880" s="2">
        <f t="shared" si="1561"/>
        <v>0</v>
      </c>
      <c r="T1880" s="2">
        <f t="shared" si="1562"/>
        <v>0</v>
      </c>
      <c r="U1880" s="2">
        <f t="shared" si="1563"/>
        <v>0</v>
      </c>
      <c r="V1880" s="2">
        <f t="shared" si="1564"/>
        <v>0</v>
      </c>
      <c r="W1880" s="2">
        <f t="shared" si="1565"/>
        <v>0</v>
      </c>
      <c r="X1880" s="2">
        <f t="shared" si="1566"/>
        <v>0</v>
      </c>
      <c r="Y1880" s="2">
        <f t="shared" si="1567"/>
        <v>0</v>
      </c>
      <c r="Z1880" s="2"/>
      <c r="AA1880" s="2">
        <v>69726971</v>
      </c>
      <c r="AB1880" s="2">
        <f t="shared" si="1568"/>
        <v>231.92</v>
      </c>
      <c r="AC1880" s="2">
        <f>ROUND((ES1880+(SUM(SmtRes!BC1649:'SmtRes'!BC1652)+SUM(EtalonRes!AL1693:'EtalonRes'!AL1696))),2)</f>
        <v>0</v>
      </c>
      <c r="AD1880" s="2">
        <f t="shared" si="1569"/>
        <v>5.6</v>
      </c>
      <c r="AE1880" s="2">
        <f t="shared" si="1570"/>
        <v>0</v>
      </c>
      <c r="AF1880" s="2">
        <f t="shared" si="1571"/>
        <v>226.32</v>
      </c>
      <c r="AG1880" s="2">
        <f t="shared" si="1572"/>
        <v>0</v>
      </c>
      <c r="AH1880" s="2">
        <f t="shared" si="1573"/>
        <v>23.6</v>
      </c>
      <c r="AI1880" s="2">
        <f t="shared" si="1574"/>
        <v>0</v>
      </c>
      <c r="AJ1880" s="2">
        <f t="shared" si="1575"/>
        <v>0</v>
      </c>
      <c r="AK1880" s="2">
        <v>2713.19</v>
      </c>
      <c r="AL1880" s="2">
        <v>2481.27</v>
      </c>
      <c r="AM1880" s="2">
        <v>5.6</v>
      </c>
      <c r="AN1880" s="2">
        <v>0</v>
      </c>
      <c r="AO1880" s="2">
        <v>226.32</v>
      </c>
      <c r="AP1880" s="2">
        <v>0</v>
      </c>
      <c r="AQ1880" s="2">
        <v>23.6</v>
      </c>
      <c r="AR1880" s="2">
        <v>0</v>
      </c>
      <c r="AS1880" s="2">
        <v>0</v>
      </c>
      <c r="AT1880" s="2">
        <v>123</v>
      </c>
      <c r="AU1880" s="2">
        <v>75</v>
      </c>
      <c r="AV1880" s="2">
        <v>1</v>
      </c>
      <c r="AW1880" s="2">
        <v>1</v>
      </c>
      <c r="AX1880" s="2"/>
      <c r="AY1880" s="2"/>
      <c r="AZ1880" s="2">
        <v>1</v>
      </c>
      <c r="BA1880" s="2">
        <v>1</v>
      </c>
      <c r="BB1880" s="2">
        <v>1</v>
      </c>
      <c r="BC1880" s="2">
        <v>1</v>
      </c>
      <c r="BD1880" s="2" t="s">
        <v>3</v>
      </c>
      <c r="BE1880" s="2" t="s">
        <v>3</v>
      </c>
      <c r="BF1880" s="2" t="s">
        <v>3</v>
      </c>
      <c r="BG1880" s="2" t="s">
        <v>3</v>
      </c>
      <c r="BH1880" s="2">
        <v>0</v>
      </c>
      <c r="BI1880" s="2">
        <v>1</v>
      </c>
      <c r="BJ1880" s="2" t="s">
        <v>20</v>
      </c>
      <c r="BK1880" s="2"/>
      <c r="BL1880" s="2"/>
      <c r="BM1880" s="2">
        <v>11001</v>
      </c>
      <c r="BN1880" s="2">
        <v>0</v>
      </c>
      <c r="BO1880" s="2" t="s">
        <v>3</v>
      </c>
      <c r="BP1880" s="2">
        <v>0</v>
      </c>
      <c r="BQ1880" s="2">
        <v>2</v>
      </c>
      <c r="BR1880" s="2">
        <v>0</v>
      </c>
      <c r="BS1880" s="2">
        <v>1</v>
      </c>
      <c r="BT1880" s="2">
        <v>1</v>
      </c>
      <c r="BU1880" s="2">
        <v>1</v>
      </c>
      <c r="BV1880" s="2">
        <v>1</v>
      </c>
      <c r="BW1880" s="2">
        <v>1</v>
      </c>
      <c r="BX1880" s="2">
        <v>1</v>
      </c>
      <c r="BY1880" s="2" t="s">
        <v>3</v>
      </c>
      <c r="BZ1880" s="2">
        <v>123</v>
      </c>
      <c r="CA1880" s="2">
        <v>75</v>
      </c>
      <c r="CB1880" s="2" t="s">
        <v>3</v>
      </c>
      <c r="CC1880" s="2"/>
      <c r="CD1880" s="2"/>
      <c r="CE1880" s="2">
        <v>0</v>
      </c>
      <c r="CF1880" s="2">
        <v>0</v>
      </c>
      <c r="CG1880" s="2">
        <v>0</v>
      </c>
      <c r="CH1880" s="2">
        <v>148</v>
      </c>
      <c r="CI1880" s="2">
        <v>0</v>
      </c>
      <c r="CJ1880" s="2">
        <v>0</v>
      </c>
      <c r="CK1880" s="2">
        <v>0</v>
      </c>
      <c r="CL1880" s="2">
        <v>0</v>
      </c>
      <c r="CM1880" s="2">
        <v>0</v>
      </c>
      <c r="CN1880" s="2" t="s">
        <v>3</v>
      </c>
      <c r="CO1880" s="2">
        <v>0</v>
      </c>
      <c r="CP1880" s="2">
        <f t="shared" si="1576"/>
        <v>0</v>
      </c>
      <c r="CQ1880" s="2">
        <f t="shared" si="1577"/>
        <v>0</v>
      </c>
      <c r="CR1880" s="2">
        <f t="shared" si="1578"/>
        <v>5.6</v>
      </c>
      <c r="CS1880" s="2">
        <f t="shared" si="1579"/>
        <v>0</v>
      </c>
      <c r="CT1880" s="2">
        <f t="shared" si="1580"/>
        <v>226.32</v>
      </c>
      <c r="CU1880" s="2">
        <f t="shared" si="1581"/>
        <v>0</v>
      </c>
      <c r="CV1880" s="2">
        <f t="shared" si="1582"/>
        <v>23.6</v>
      </c>
      <c r="CW1880" s="2">
        <f t="shared" si="1583"/>
        <v>0</v>
      </c>
      <c r="CX1880" s="2">
        <f t="shared" si="1584"/>
        <v>0</v>
      </c>
      <c r="CY1880" s="2">
        <f>(((S1880+R1880)*AT1880)/100)</f>
        <v>0</v>
      </c>
      <c r="CZ1880" s="2">
        <f>(((S1880+R1880)*AU1880)/100)</f>
        <v>0</v>
      </c>
      <c r="DA1880" s="2"/>
      <c r="DB1880" s="2"/>
      <c r="DC1880" s="2" t="s">
        <v>3</v>
      </c>
      <c r="DD1880" s="2" t="s">
        <v>3</v>
      </c>
      <c r="DE1880" s="2" t="s">
        <v>3</v>
      </c>
      <c r="DF1880" s="2" t="s">
        <v>3</v>
      </c>
      <c r="DG1880" s="2" t="s">
        <v>3</v>
      </c>
      <c r="DH1880" s="2" t="s">
        <v>3</v>
      </c>
      <c r="DI1880" s="2" t="s">
        <v>3</v>
      </c>
      <c r="DJ1880" s="2" t="s">
        <v>3</v>
      </c>
      <c r="DK1880" s="2" t="s">
        <v>3</v>
      </c>
      <c r="DL1880" s="2" t="s">
        <v>3</v>
      </c>
      <c r="DM1880" s="2" t="s">
        <v>3</v>
      </c>
      <c r="DN1880" s="2">
        <v>0</v>
      </c>
      <c r="DO1880" s="2">
        <v>0</v>
      </c>
      <c r="DP1880" s="2">
        <v>1</v>
      </c>
      <c r="DQ1880" s="2">
        <v>1</v>
      </c>
      <c r="DR1880" s="2"/>
      <c r="DS1880" s="2"/>
      <c r="DT1880" s="2"/>
      <c r="DU1880" s="2">
        <v>1013</v>
      </c>
      <c r="DV1880" s="2" t="s">
        <v>19</v>
      </c>
      <c r="DW1880" s="2" t="s">
        <v>19</v>
      </c>
      <c r="DX1880" s="2">
        <v>1</v>
      </c>
      <c r="DY1880" s="2"/>
      <c r="DZ1880" s="2" t="s">
        <v>3</v>
      </c>
      <c r="EA1880" s="2" t="s">
        <v>3</v>
      </c>
      <c r="EB1880" s="2" t="s">
        <v>3</v>
      </c>
      <c r="EC1880" s="2" t="s">
        <v>3</v>
      </c>
      <c r="ED1880" s="2"/>
      <c r="EE1880" s="2">
        <v>54328965</v>
      </c>
      <c r="EF1880" s="2">
        <v>2</v>
      </c>
      <c r="EG1880" s="2" t="s">
        <v>21</v>
      </c>
      <c r="EH1880" s="2">
        <v>0</v>
      </c>
      <c r="EI1880" s="2" t="s">
        <v>3</v>
      </c>
      <c r="EJ1880" s="2">
        <v>1</v>
      </c>
      <c r="EK1880" s="2">
        <v>11001</v>
      </c>
      <c r="EL1880" s="2" t="s">
        <v>22</v>
      </c>
      <c r="EM1880" s="2" t="s">
        <v>23</v>
      </c>
      <c r="EN1880" s="2"/>
      <c r="EO1880" s="2" t="s">
        <v>3</v>
      </c>
      <c r="EP1880" s="2"/>
      <c r="EQ1880" s="2">
        <v>1441792</v>
      </c>
      <c r="ER1880" s="2">
        <v>2713.19</v>
      </c>
      <c r="ES1880" s="2">
        <v>2481.27</v>
      </c>
      <c r="ET1880" s="2">
        <v>5.6</v>
      </c>
      <c r="EU1880" s="2">
        <v>0</v>
      </c>
      <c r="EV1880" s="2">
        <v>226.32</v>
      </c>
      <c r="EW1880" s="2">
        <v>23.6</v>
      </c>
      <c r="EX1880" s="2">
        <v>0</v>
      </c>
      <c r="EY1880" s="2">
        <v>1</v>
      </c>
      <c r="EZ1880" s="2"/>
      <c r="FA1880" s="2"/>
      <c r="FB1880" s="2"/>
      <c r="FC1880" s="2"/>
      <c r="FD1880" s="2"/>
      <c r="FE1880" s="2"/>
      <c r="FF1880" s="2"/>
      <c r="FG1880" s="2"/>
      <c r="FH1880" s="2"/>
      <c r="FI1880" s="2"/>
      <c r="FJ1880" s="2"/>
      <c r="FK1880" s="2"/>
      <c r="FL1880" s="2"/>
      <c r="FM1880" s="2"/>
      <c r="FN1880" s="2"/>
      <c r="FO1880" s="2"/>
      <c r="FP1880" s="2"/>
      <c r="FQ1880" s="2">
        <v>0</v>
      </c>
      <c r="FR1880" s="2">
        <f t="shared" si="1585"/>
        <v>0</v>
      </c>
      <c r="FS1880" s="2">
        <v>0</v>
      </c>
      <c r="FT1880" s="2"/>
      <c r="FU1880" s="2"/>
      <c r="FV1880" s="2"/>
      <c r="FW1880" s="2"/>
      <c r="FX1880" s="2">
        <v>123</v>
      </c>
      <c r="FY1880" s="2">
        <v>75</v>
      </c>
      <c r="FZ1880" s="2"/>
      <c r="GA1880" s="2" t="s">
        <v>3</v>
      </c>
      <c r="GB1880" s="2"/>
      <c r="GC1880" s="2"/>
      <c r="GD1880" s="2">
        <v>1</v>
      </c>
      <c r="GE1880" s="2"/>
      <c r="GF1880" s="2">
        <v>473219550</v>
      </c>
      <c r="GG1880" s="2">
        <v>2</v>
      </c>
      <c r="GH1880" s="2">
        <v>1</v>
      </c>
      <c r="GI1880" s="2">
        <v>-2</v>
      </c>
      <c r="GJ1880" s="2">
        <v>0</v>
      </c>
      <c r="GK1880" s="2">
        <v>0</v>
      </c>
      <c r="GL1880" s="2">
        <f t="shared" si="1586"/>
        <v>0</v>
      </c>
      <c r="GM1880" s="2">
        <f t="shared" si="1587"/>
        <v>0</v>
      </c>
      <c r="GN1880" s="2">
        <f t="shared" si="1588"/>
        <v>0</v>
      </c>
      <c r="GO1880" s="2">
        <f t="shared" si="1589"/>
        <v>0</v>
      </c>
      <c r="GP1880" s="2">
        <f t="shared" si="1590"/>
        <v>0</v>
      </c>
      <c r="GQ1880" s="2"/>
      <c r="GR1880" s="2">
        <v>0</v>
      </c>
      <c r="GS1880" s="2">
        <v>3</v>
      </c>
      <c r="GT1880" s="2">
        <v>0</v>
      </c>
      <c r="GU1880" s="2" t="s">
        <v>3</v>
      </c>
      <c r="GV1880" s="2">
        <f t="shared" si="1591"/>
        <v>0</v>
      </c>
      <c r="GW1880" s="2">
        <v>1</v>
      </c>
      <c r="GX1880" s="2">
        <f t="shared" si="1592"/>
        <v>0</v>
      </c>
      <c r="GY1880" s="2"/>
      <c r="GZ1880" s="2"/>
      <c r="HA1880" s="2">
        <v>0</v>
      </c>
      <c r="HB1880" s="2">
        <v>0</v>
      </c>
      <c r="HC1880" s="2">
        <f t="shared" si="1593"/>
        <v>0</v>
      </c>
      <c r="HD1880" s="2"/>
      <c r="HE1880" s="2" t="s">
        <v>3</v>
      </c>
      <c r="HF1880" s="2" t="s">
        <v>3</v>
      </c>
      <c r="HG1880" s="2"/>
      <c r="HH1880" s="2"/>
      <c r="HI1880" s="2"/>
      <c r="HJ1880" s="2"/>
      <c r="HK1880" s="2"/>
      <c r="HL1880" s="2"/>
      <c r="HM1880" s="2" t="s">
        <v>3</v>
      </c>
      <c r="HN1880" s="2" t="s">
        <v>24</v>
      </c>
      <c r="HO1880" s="2" t="s">
        <v>25</v>
      </c>
      <c r="HP1880" s="2" t="s">
        <v>22</v>
      </c>
      <c r="HQ1880" s="2" t="s">
        <v>22</v>
      </c>
      <c r="HR1880" s="2"/>
      <c r="HS1880" s="2"/>
      <c r="HT1880" s="2"/>
      <c r="HU1880" s="2"/>
      <c r="HV1880" s="2"/>
      <c r="HW1880" s="2"/>
      <c r="HX1880" s="2"/>
      <c r="HY1880" s="2"/>
      <c r="HZ1880" s="2"/>
      <c r="IA1880" s="2"/>
      <c r="IB1880" s="2"/>
      <c r="IC1880" s="2"/>
      <c r="ID1880" s="2"/>
      <c r="IE1880" s="2"/>
      <c r="IF1880" s="2"/>
      <c r="IG1880" s="2"/>
      <c r="IH1880" s="2"/>
      <c r="II1880" s="2"/>
      <c r="IJ1880" s="2"/>
      <c r="IK1880" s="2">
        <v>0</v>
      </c>
      <c r="IL1880" s="2"/>
      <c r="IM1880" s="2"/>
      <c r="IN1880" s="2"/>
      <c r="IO1880" s="2"/>
      <c r="IP1880" s="2"/>
      <c r="IQ1880" s="2"/>
      <c r="IR1880" s="2"/>
      <c r="IS1880" s="2"/>
      <c r="IT1880" s="2"/>
      <c r="IU1880" s="2"/>
    </row>
    <row r="1881" spans="1:255" x14ac:dyDescent="0.2">
      <c r="A1881">
        <v>17</v>
      </c>
      <c r="B1881">
        <v>1</v>
      </c>
      <c r="C1881">
        <f>ROW(SmtRes!A1656)</f>
        <v>1656</v>
      </c>
      <c r="D1881">
        <f>ROW(EtalonRes!A1700)</f>
        <v>1700</v>
      </c>
      <c r="E1881" t="s">
        <v>822</v>
      </c>
      <c r="F1881" t="s">
        <v>17</v>
      </c>
      <c r="G1881" t="s">
        <v>18</v>
      </c>
      <c r="H1881" t="s">
        <v>19</v>
      </c>
      <c r="I1881">
        <v>0</v>
      </c>
      <c r="J1881">
        <v>0</v>
      </c>
      <c r="K1881">
        <v>0</v>
      </c>
      <c r="L1881">
        <v>6.7000000000000004E-2</v>
      </c>
      <c r="M1881">
        <v>0</v>
      </c>
      <c r="N1881">
        <f t="shared" si="1556"/>
        <v>6.7000000000000004E-2</v>
      </c>
      <c r="O1881">
        <f t="shared" si="1557"/>
        <v>0</v>
      </c>
      <c r="P1881">
        <f t="shared" si="1558"/>
        <v>0</v>
      </c>
      <c r="Q1881">
        <f t="shared" si="1559"/>
        <v>0</v>
      </c>
      <c r="R1881">
        <f t="shared" si="1560"/>
        <v>0</v>
      </c>
      <c r="S1881">
        <f t="shared" si="1561"/>
        <v>0</v>
      </c>
      <c r="T1881">
        <f t="shared" si="1562"/>
        <v>0</v>
      </c>
      <c r="U1881">
        <f t="shared" si="1563"/>
        <v>0</v>
      </c>
      <c r="V1881">
        <f t="shared" si="1564"/>
        <v>0</v>
      </c>
      <c r="W1881">
        <f t="shared" si="1565"/>
        <v>0</v>
      </c>
      <c r="X1881">
        <f t="shared" si="1566"/>
        <v>0</v>
      </c>
      <c r="Y1881">
        <f t="shared" si="1567"/>
        <v>0</v>
      </c>
      <c r="AA1881">
        <v>69726884</v>
      </c>
      <c r="AB1881">
        <f t="shared" si="1568"/>
        <v>231.92</v>
      </c>
      <c r="AC1881">
        <f>ROUND((ES1881+(SUM(SmtRes!BC1653:'SmtRes'!BC1656)+SUM(EtalonRes!AL1697:'EtalonRes'!AL1700))),2)</f>
        <v>0</v>
      </c>
      <c r="AD1881">
        <f t="shared" si="1569"/>
        <v>5.6</v>
      </c>
      <c r="AE1881">
        <f t="shared" si="1570"/>
        <v>0</v>
      </c>
      <c r="AF1881">
        <f t="shared" si="1571"/>
        <v>226.32</v>
      </c>
      <c r="AG1881">
        <f t="shared" si="1572"/>
        <v>0</v>
      </c>
      <c r="AH1881">
        <f t="shared" si="1573"/>
        <v>23.6</v>
      </c>
      <c r="AI1881">
        <f t="shared" si="1574"/>
        <v>0</v>
      </c>
      <c r="AJ1881">
        <f t="shared" si="1575"/>
        <v>0</v>
      </c>
      <c r="AK1881">
        <v>2713.19</v>
      </c>
      <c r="AL1881">
        <v>2481.27</v>
      </c>
      <c r="AM1881">
        <v>5.6</v>
      </c>
      <c r="AN1881">
        <v>0</v>
      </c>
      <c r="AO1881">
        <v>226.32</v>
      </c>
      <c r="AP1881">
        <v>0</v>
      </c>
      <c r="AQ1881">
        <v>23.6</v>
      </c>
      <c r="AR1881">
        <v>0</v>
      </c>
      <c r="AS1881">
        <v>0</v>
      </c>
      <c r="AT1881">
        <v>117</v>
      </c>
      <c r="AU1881">
        <v>64</v>
      </c>
      <c r="AV1881">
        <v>1</v>
      </c>
      <c r="AW1881">
        <v>1</v>
      </c>
      <c r="AZ1881">
        <v>1</v>
      </c>
      <c r="BA1881">
        <v>34.92</v>
      </c>
      <c r="BB1881">
        <v>9.3000000000000007</v>
      </c>
      <c r="BC1881">
        <v>7.56</v>
      </c>
      <c r="BD1881" t="s">
        <v>3</v>
      </c>
      <c r="BE1881" t="s">
        <v>3</v>
      </c>
      <c r="BF1881" t="s">
        <v>3</v>
      </c>
      <c r="BG1881" t="s">
        <v>3</v>
      </c>
      <c r="BH1881">
        <v>0</v>
      </c>
      <c r="BI1881">
        <v>1</v>
      </c>
      <c r="BJ1881" t="s">
        <v>20</v>
      </c>
      <c r="BM1881">
        <v>11001</v>
      </c>
      <c r="BN1881">
        <v>0</v>
      </c>
      <c r="BO1881" t="s">
        <v>17</v>
      </c>
      <c r="BP1881">
        <v>1</v>
      </c>
      <c r="BQ1881">
        <v>2</v>
      </c>
      <c r="BR1881">
        <v>0</v>
      </c>
      <c r="BS1881">
        <v>19.8</v>
      </c>
      <c r="BT1881">
        <v>1</v>
      </c>
      <c r="BU1881">
        <v>1</v>
      </c>
      <c r="BV1881">
        <v>1</v>
      </c>
      <c r="BW1881">
        <v>1</v>
      </c>
      <c r="BX1881">
        <v>1</v>
      </c>
      <c r="BY1881" t="s">
        <v>3</v>
      </c>
      <c r="BZ1881">
        <v>117</v>
      </c>
      <c r="CA1881">
        <v>64</v>
      </c>
      <c r="CB1881" t="s">
        <v>3</v>
      </c>
      <c r="CE1881">
        <v>0</v>
      </c>
      <c r="CF1881">
        <v>0</v>
      </c>
      <c r="CG1881">
        <v>0</v>
      </c>
      <c r="CH1881">
        <v>148</v>
      </c>
      <c r="CI1881">
        <v>0</v>
      </c>
      <c r="CJ1881">
        <v>0</v>
      </c>
      <c r="CK1881">
        <v>0</v>
      </c>
      <c r="CL1881">
        <v>0</v>
      </c>
      <c r="CM1881">
        <v>0</v>
      </c>
      <c r="CN1881" t="s">
        <v>3</v>
      </c>
      <c r="CO1881">
        <v>0</v>
      </c>
      <c r="CP1881">
        <f t="shared" si="1576"/>
        <v>0</v>
      </c>
      <c r="CQ1881">
        <f t="shared" si="1577"/>
        <v>0</v>
      </c>
      <c r="CR1881">
        <f t="shared" si="1578"/>
        <v>52.08</v>
      </c>
      <c r="CS1881">
        <f t="shared" si="1579"/>
        <v>0</v>
      </c>
      <c r="CT1881">
        <f t="shared" si="1580"/>
        <v>7903.0944</v>
      </c>
      <c r="CU1881">
        <f t="shared" si="1581"/>
        <v>0</v>
      </c>
      <c r="CV1881">
        <f t="shared" si="1582"/>
        <v>23.6</v>
      </c>
      <c r="CW1881">
        <f t="shared" si="1583"/>
        <v>0</v>
      </c>
      <c r="CX1881">
        <f t="shared" si="1584"/>
        <v>0</v>
      </c>
      <c r="CY1881">
        <f>(S1881+R1881)*(BZ1881/100)</f>
        <v>0</v>
      </c>
      <c r="CZ1881">
        <f>(S1881+R1881)*(CA1881/100)</f>
        <v>0</v>
      </c>
      <c r="DC1881" t="s">
        <v>3</v>
      </c>
      <c r="DD1881" t="s">
        <v>3</v>
      </c>
      <c r="DE1881" t="s">
        <v>3</v>
      </c>
      <c r="DF1881" t="s">
        <v>3</v>
      </c>
      <c r="DG1881" t="s">
        <v>3</v>
      </c>
      <c r="DH1881" t="s">
        <v>3</v>
      </c>
      <c r="DI1881" t="s">
        <v>3</v>
      </c>
      <c r="DJ1881" t="s">
        <v>3</v>
      </c>
      <c r="DK1881" t="s">
        <v>3</v>
      </c>
      <c r="DL1881" t="s">
        <v>3</v>
      </c>
      <c r="DM1881" t="s">
        <v>3</v>
      </c>
      <c r="DN1881">
        <v>123</v>
      </c>
      <c r="DO1881">
        <v>75</v>
      </c>
      <c r="DP1881">
        <v>1</v>
      </c>
      <c r="DQ1881">
        <v>1</v>
      </c>
      <c r="DU1881">
        <v>1013</v>
      </c>
      <c r="DV1881" t="s">
        <v>19</v>
      </c>
      <c r="DW1881" t="s">
        <v>19</v>
      </c>
      <c r="DX1881">
        <v>1</v>
      </c>
      <c r="DZ1881" t="s">
        <v>3</v>
      </c>
      <c r="EA1881" t="s">
        <v>3</v>
      </c>
      <c r="EB1881" t="s">
        <v>3</v>
      </c>
      <c r="EC1881" t="s">
        <v>3</v>
      </c>
      <c r="EE1881">
        <v>54328965</v>
      </c>
      <c r="EF1881">
        <v>2</v>
      </c>
      <c r="EG1881" t="s">
        <v>21</v>
      </c>
      <c r="EH1881">
        <v>0</v>
      </c>
      <c r="EI1881" t="s">
        <v>3</v>
      </c>
      <c r="EJ1881">
        <v>1</v>
      </c>
      <c r="EK1881">
        <v>11001</v>
      </c>
      <c r="EL1881" t="s">
        <v>22</v>
      </c>
      <c r="EM1881" t="s">
        <v>23</v>
      </c>
      <c r="EO1881" t="s">
        <v>3</v>
      </c>
      <c r="EQ1881">
        <v>1441792</v>
      </c>
      <c r="ER1881">
        <v>2713.19</v>
      </c>
      <c r="ES1881">
        <v>2481.27</v>
      </c>
      <c r="ET1881">
        <v>5.6</v>
      </c>
      <c r="EU1881">
        <v>0</v>
      </c>
      <c r="EV1881">
        <v>226.32</v>
      </c>
      <c r="EW1881">
        <v>23.6</v>
      </c>
      <c r="EX1881">
        <v>0</v>
      </c>
      <c r="EY1881">
        <v>1</v>
      </c>
      <c r="FQ1881">
        <v>0</v>
      </c>
      <c r="FR1881">
        <f t="shared" si="1585"/>
        <v>0</v>
      </c>
      <c r="FS1881">
        <v>0</v>
      </c>
      <c r="FX1881">
        <v>123</v>
      </c>
      <c r="FY1881">
        <v>75</v>
      </c>
      <c r="GA1881" t="s">
        <v>3</v>
      </c>
      <c r="GD1881">
        <v>1</v>
      </c>
      <c r="GF1881">
        <v>473219550</v>
      </c>
      <c r="GG1881">
        <v>2</v>
      </c>
      <c r="GH1881">
        <v>1</v>
      </c>
      <c r="GI1881">
        <v>2</v>
      </c>
      <c r="GJ1881">
        <v>0</v>
      </c>
      <c r="GK1881">
        <v>0</v>
      </c>
      <c r="GL1881">
        <f t="shared" si="1586"/>
        <v>0</v>
      </c>
      <c r="GM1881">
        <f t="shared" si="1587"/>
        <v>0</v>
      </c>
      <c r="GN1881">
        <f t="shared" si="1588"/>
        <v>0</v>
      </c>
      <c r="GO1881">
        <f t="shared" si="1589"/>
        <v>0</v>
      </c>
      <c r="GP1881">
        <f t="shared" si="1590"/>
        <v>0</v>
      </c>
      <c r="GR1881">
        <v>0</v>
      </c>
      <c r="GS1881">
        <v>0</v>
      </c>
      <c r="GT1881">
        <v>0</v>
      </c>
      <c r="GU1881" t="s">
        <v>3</v>
      </c>
      <c r="GV1881">
        <f t="shared" si="1591"/>
        <v>0</v>
      </c>
      <c r="GW1881">
        <v>1005.2</v>
      </c>
      <c r="GX1881">
        <f t="shared" si="1592"/>
        <v>0</v>
      </c>
      <c r="HA1881">
        <v>0</v>
      </c>
      <c r="HB1881">
        <v>0</v>
      </c>
      <c r="HC1881">
        <f t="shared" si="1593"/>
        <v>0</v>
      </c>
      <c r="HE1881" t="s">
        <v>3</v>
      </c>
      <c r="HF1881" t="s">
        <v>3</v>
      </c>
      <c r="HM1881" t="s">
        <v>3</v>
      </c>
      <c r="HN1881" t="s">
        <v>24</v>
      </c>
      <c r="HO1881" t="s">
        <v>25</v>
      </c>
      <c r="HP1881" t="s">
        <v>22</v>
      </c>
      <c r="HQ1881" t="s">
        <v>22</v>
      </c>
      <c r="IK1881">
        <v>0</v>
      </c>
    </row>
    <row r="1882" spans="1:255" x14ac:dyDescent="0.2">
      <c r="A1882" s="2">
        <v>18</v>
      </c>
      <c r="B1882" s="2">
        <v>1</v>
      </c>
      <c r="C1882" s="2">
        <v>1651</v>
      </c>
      <c r="D1882" s="2"/>
      <c r="E1882" s="2" t="s">
        <v>823</v>
      </c>
      <c r="F1882" s="2" t="s">
        <v>27</v>
      </c>
      <c r="G1882" s="2" t="s">
        <v>28</v>
      </c>
      <c r="H1882" s="2" t="s">
        <v>29</v>
      </c>
      <c r="I1882" s="2">
        <f>I1880*J1882</f>
        <v>0</v>
      </c>
      <c r="J1882" s="2">
        <v>101</v>
      </c>
      <c r="K1882" s="2">
        <v>101</v>
      </c>
      <c r="L1882" s="2">
        <v>6.7670000000000003</v>
      </c>
      <c r="M1882" s="2">
        <v>0</v>
      </c>
      <c r="N1882" s="2">
        <f t="shared" si="1556"/>
        <v>6.7670000000000003</v>
      </c>
      <c r="O1882" s="2">
        <f t="shared" si="1557"/>
        <v>0</v>
      </c>
      <c r="P1882" s="2">
        <f t="shared" si="1558"/>
        <v>0</v>
      </c>
      <c r="Q1882" s="2">
        <f t="shared" si="1559"/>
        <v>0</v>
      </c>
      <c r="R1882" s="2">
        <f t="shared" si="1560"/>
        <v>0</v>
      </c>
      <c r="S1882" s="2">
        <f t="shared" si="1561"/>
        <v>0</v>
      </c>
      <c r="T1882" s="2">
        <f t="shared" si="1562"/>
        <v>0</v>
      </c>
      <c r="U1882" s="2">
        <f t="shared" si="1563"/>
        <v>0</v>
      </c>
      <c r="V1882" s="2">
        <f t="shared" si="1564"/>
        <v>0</v>
      </c>
      <c r="W1882" s="2">
        <f t="shared" si="1565"/>
        <v>0</v>
      </c>
      <c r="X1882" s="2">
        <f t="shared" si="1566"/>
        <v>0</v>
      </c>
      <c r="Y1882" s="2">
        <f t="shared" si="1567"/>
        <v>0</v>
      </c>
      <c r="Z1882" s="2"/>
      <c r="AA1882" s="2">
        <v>69726971</v>
      </c>
      <c r="AB1882" s="2">
        <f t="shared" si="1568"/>
        <v>23.73</v>
      </c>
      <c r="AC1882" s="2">
        <f>ROUND((ES1882),2)</f>
        <v>23.73</v>
      </c>
      <c r="AD1882" s="2">
        <f t="shared" si="1569"/>
        <v>0</v>
      </c>
      <c r="AE1882" s="2">
        <f t="shared" si="1570"/>
        <v>0</v>
      </c>
      <c r="AF1882" s="2">
        <f t="shared" si="1571"/>
        <v>0</v>
      </c>
      <c r="AG1882" s="2">
        <f t="shared" si="1572"/>
        <v>0</v>
      </c>
      <c r="AH1882" s="2">
        <f t="shared" si="1573"/>
        <v>0</v>
      </c>
      <c r="AI1882" s="2">
        <f t="shared" si="1574"/>
        <v>0</v>
      </c>
      <c r="AJ1882" s="2">
        <f t="shared" si="1575"/>
        <v>0.27</v>
      </c>
      <c r="AK1882" s="2">
        <v>23.73</v>
      </c>
      <c r="AL1882" s="2">
        <v>23.73</v>
      </c>
      <c r="AM1882" s="2">
        <v>0</v>
      </c>
      <c r="AN1882" s="2">
        <v>0</v>
      </c>
      <c r="AO1882" s="2">
        <v>0</v>
      </c>
      <c r="AP1882" s="2">
        <v>0</v>
      </c>
      <c r="AQ1882" s="2">
        <v>0</v>
      </c>
      <c r="AR1882" s="2">
        <v>0</v>
      </c>
      <c r="AS1882" s="2">
        <v>0.27</v>
      </c>
      <c r="AT1882" s="2">
        <v>0</v>
      </c>
      <c r="AU1882" s="2">
        <v>0</v>
      </c>
      <c r="AV1882" s="2">
        <v>1</v>
      </c>
      <c r="AW1882" s="2">
        <v>1</v>
      </c>
      <c r="AX1882" s="2"/>
      <c r="AY1882" s="2"/>
      <c r="AZ1882" s="2">
        <v>1</v>
      </c>
      <c r="BA1882" s="2">
        <v>1</v>
      </c>
      <c r="BB1882" s="2">
        <v>1</v>
      </c>
      <c r="BC1882" s="2">
        <v>1</v>
      </c>
      <c r="BD1882" s="2" t="s">
        <v>3</v>
      </c>
      <c r="BE1882" s="2" t="s">
        <v>3</v>
      </c>
      <c r="BF1882" s="2" t="s">
        <v>3</v>
      </c>
      <c r="BG1882" s="2" t="s">
        <v>3</v>
      </c>
      <c r="BH1882" s="2">
        <v>3</v>
      </c>
      <c r="BI1882" s="2">
        <v>1</v>
      </c>
      <c r="BJ1882" s="2" t="s">
        <v>30</v>
      </c>
      <c r="BK1882" s="2"/>
      <c r="BL1882" s="2"/>
      <c r="BM1882" s="2">
        <v>500001</v>
      </c>
      <c r="BN1882" s="2">
        <v>0</v>
      </c>
      <c r="BO1882" s="2" t="s">
        <v>3</v>
      </c>
      <c r="BP1882" s="2">
        <v>0</v>
      </c>
      <c r="BQ1882" s="2">
        <v>8</v>
      </c>
      <c r="BR1882" s="2">
        <v>0</v>
      </c>
      <c r="BS1882" s="2">
        <v>1</v>
      </c>
      <c r="BT1882" s="2">
        <v>1</v>
      </c>
      <c r="BU1882" s="2">
        <v>1</v>
      </c>
      <c r="BV1882" s="2">
        <v>1</v>
      </c>
      <c r="BW1882" s="2">
        <v>1</v>
      </c>
      <c r="BX1882" s="2">
        <v>1</v>
      </c>
      <c r="BY1882" s="2" t="s">
        <v>3</v>
      </c>
      <c r="BZ1882" s="2">
        <v>0</v>
      </c>
      <c r="CA1882" s="2">
        <v>0</v>
      </c>
      <c r="CB1882" s="2" t="s">
        <v>3</v>
      </c>
      <c r="CC1882" s="2"/>
      <c r="CD1882" s="2"/>
      <c r="CE1882" s="2">
        <v>0</v>
      </c>
      <c r="CF1882" s="2">
        <v>0</v>
      </c>
      <c r="CG1882" s="2">
        <v>0</v>
      </c>
      <c r="CH1882" s="2">
        <v>148</v>
      </c>
      <c r="CI1882" s="2">
        <v>1</v>
      </c>
      <c r="CJ1882" s="2">
        <v>0</v>
      </c>
      <c r="CK1882" s="2">
        <v>0</v>
      </c>
      <c r="CL1882" s="2">
        <v>0</v>
      </c>
      <c r="CM1882" s="2">
        <v>0</v>
      </c>
      <c r="CN1882" s="2" t="s">
        <v>3</v>
      </c>
      <c r="CO1882" s="2">
        <v>0</v>
      </c>
      <c r="CP1882" s="2">
        <f t="shared" si="1576"/>
        <v>0</v>
      </c>
      <c r="CQ1882" s="2">
        <f t="shared" si="1577"/>
        <v>23.73</v>
      </c>
      <c r="CR1882" s="2">
        <f t="shared" si="1578"/>
        <v>0</v>
      </c>
      <c r="CS1882" s="2">
        <f t="shared" si="1579"/>
        <v>0</v>
      </c>
      <c r="CT1882" s="2">
        <f t="shared" si="1580"/>
        <v>0</v>
      </c>
      <c r="CU1882" s="2">
        <f t="shared" si="1581"/>
        <v>0</v>
      </c>
      <c r="CV1882" s="2">
        <f t="shared" si="1582"/>
        <v>0</v>
      </c>
      <c r="CW1882" s="2">
        <f t="shared" si="1583"/>
        <v>0</v>
      </c>
      <c r="CX1882" s="2">
        <f t="shared" si="1584"/>
        <v>0.27</v>
      </c>
      <c r="CY1882" s="2">
        <f>(((S1882+R1882)*AT1882)/100)</f>
        <v>0</v>
      </c>
      <c r="CZ1882" s="2">
        <f>(((S1882+R1882)*AU1882)/100)</f>
        <v>0</v>
      </c>
      <c r="DA1882" s="2"/>
      <c r="DB1882" s="2"/>
      <c r="DC1882" s="2" t="s">
        <v>3</v>
      </c>
      <c r="DD1882" s="2" t="s">
        <v>3</v>
      </c>
      <c r="DE1882" s="2" t="s">
        <v>3</v>
      </c>
      <c r="DF1882" s="2" t="s">
        <v>3</v>
      </c>
      <c r="DG1882" s="2" t="s">
        <v>3</v>
      </c>
      <c r="DH1882" s="2" t="s">
        <v>3</v>
      </c>
      <c r="DI1882" s="2" t="s">
        <v>3</v>
      </c>
      <c r="DJ1882" s="2" t="s">
        <v>3</v>
      </c>
      <c r="DK1882" s="2" t="s">
        <v>3</v>
      </c>
      <c r="DL1882" s="2" t="s">
        <v>3</v>
      </c>
      <c r="DM1882" s="2" t="s">
        <v>3</v>
      </c>
      <c r="DN1882" s="2">
        <v>0</v>
      </c>
      <c r="DO1882" s="2">
        <v>0</v>
      </c>
      <c r="DP1882" s="2">
        <v>1</v>
      </c>
      <c r="DQ1882" s="2">
        <v>1</v>
      </c>
      <c r="DR1882" s="2"/>
      <c r="DS1882" s="2"/>
      <c r="DT1882" s="2"/>
      <c r="DU1882" s="2">
        <v>1003</v>
      </c>
      <c r="DV1882" s="2" t="s">
        <v>29</v>
      </c>
      <c r="DW1882" s="2" t="s">
        <v>29</v>
      </c>
      <c r="DX1882" s="2">
        <v>1</v>
      </c>
      <c r="DY1882" s="2"/>
      <c r="DZ1882" s="2" t="s">
        <v>3</v>
      </c>
      <c r="EA1882" s="2" t="s">
        <v>3</v>
      </c>
      <c r="EB1882" s="2" t="s">
        <v>3</v>
      </c>
      <c r="EC1882" s="2" t="s">
        <v>3</v>
      </c>
      <c r="ED1882" s="2"/>
      <c r="EE1882" s="2">
        <v>54328897</v>
      </c>
      <c r="EF1882" s="2">
        <v>8</v>
      </c>
      <c r="EG1882" s="2" t="s">
        <v>31</v>
      </c>
      <c r="EH1882" s="2">
        <v>0</v>
      </c>
      <c r="EI1882" s="2" t="s">
        <v>3</v>
      </c>
      <c r="EJ1882" s="2">
        <v>1</v>
      </c>
      <c r="EK1882" s="2">
        <v>500001</v>
      </c>
      <c r="EL1882" s="2" t="s">
        <v>32</v>
      </c>
      <c r="EM1882" s="2" t="s">
        <v>33</v>
      </c>
      <c r="EN1882" s="2"/>
      <c r="EO1882" s="2" t="s">
        <v>3</v>
      </c>
      <c r="EP1882" s="2"/>
      <c r="EQ1882" s="2">
        <v>0</v>
      </c>
      <c r="ER1882" s="2">
        <v>23.73</v>
      </c>
      <c r="ES1882" s="2">
        <v>23.73</v>
      </c>
      <c r="ET1882" s="2">
        <v>0</v>
      </c>
      <c r="EU1882" s="2">
        <v>0</v>
      </c>
      <c r="EV1882" s="2">
        <v>0</v>
      </c>
      <c r="EW1882" s="2">
        <v>0</v>
      </c>
      <c r="EX1882" s="2">
        <v>0</v>
      </c>
      <c r="EY1882" s="2"/>
      <c r="EZ1882" s="2"/>
      <c r="FA1882" s="2"/>
      <c r="FB1882" s="2"/>
      <c r="FC1882" s="2"/>
      <c r="FD1882" s="2"/>
      <c r="FE1882" s="2"/>
      <c r="FF1882" s="2"/>
      <c r="FG1882" s="2"/>
      <c r="FH1882" s="2"/>
      <c r="FI1882" s="2"/>
      <c r="FJ1882" s="2"/>
      <c r="FK1882" s="2"/>
      <c r="FL1882" s="2"/>
      <c r="FM1882" s="2"/>
      <c r="FN1882" s="2"/>
      <c r="FO1882" s="2"/>
      <c r="FP1882" s="2"/>
      <c r="FQ1882" s="2">
        <v>0</v>
      </c>
      <c r="FR1882" s="2">
        <f t="shared" si="1585"/>
        <v>0</v>
      </c>
      <c r="FS1882" s="2">
        <v>0</v>
      </c>
      <c r="FT1882" s="2"/>
      <c r="FU1882" s="2"/>
      <c r="FV1882" s="2"/>
      <c r="FW1882" s="2"/>
      <c r="FX1882" s="2">
        <v>0</v>
      </c>
      <c r="FY1882" s="2">
        <v>0</v>
      </c>
      <c r="FZ1882" s="2"/>
      <c r="GA1882" s="2" t="s">
        <v>3</v>
      </c>
      <c r="GB1882" s="2"/>
      <c r="GC1882" s="2"/>
      <c r="GD1882" s="2">
        <v>1</v>
      </c>
      <c r="GE1882" s="2"/>
      <c r="GF1882" s="2">
        <v>-847675274</v>
      </c>
      <c r="GG1882" s="2">
        <v>2</v>
      </c>
      <c r="GH1882" s="2">
        <v>1</v>
      </c>
      <c r="GI1882" s="2">
        <v>-2</v>
      </c>
      <c r="GJ1882" s="2">
        <v>0</v>
      </c>
      <c r="GK1882" s="2">
        <v>0</v>
      </c>
      <c r="GL1882" s="2">
        <f t="shared" si="1586"/>
        <v>0</v>
      </c>
      <c r="GM1882" s="2">
        <f t="shared" si="1587"/>
        <v>0</v>
      </c>
      <c r="GN1882" s="2">
        <f t="shared" si="1588"/>
        <v>0</v>
      </c>
      <c r="GO1882" s="2">
        <f t="shared" si="1589"/>
        <v>0</v>
      </c>
      <c r="GP1882" s="2">
        <f t="shared" si="1590"/>
        <v>0</v>
      </c>
      <c r="GQ1882" s="2"/>
      <c r="GR1882" s="2">
        <v>0</v>
      </c>
      <c r="GS1882" s="2">
        <v>3</v>
      </c>
      <c r="GT1882" s="2">
        <v>0</v>
      </c>
      <c r="GU1882" s="2" t="s">
        <v>3</v>
      </c>
      <c r="GV1882" s="2">
        <f t="shared" si="1591"/>
        <v>0</v>
      </c>
      <c r="GW1882" s="2">
        <v>1</v>
      </c>
      <c r="GX1882" s="2">
        <f t="shared" si="1592"/>
        <v>0</v>
      </c>
      <c r="GY1882" s="2"/>
      <c r="GZ1882" s="2"/>
      <c r="HA1882" s="2">
        <v>0</v>
      </c>
      <c r="HB1882" s="2">
        <v>0</v>
      </c>
      <c r="HC1882" s="2">
        <f t="shared" si="1593"/>
        <v>0</v>
      </c>
      <c r="HD1882" s="2"/>
      <c r="HE1882" s="2" t="s">
        <v>3</v>
      </c>
      <c r="HF1882" s="2" t="s">
        <v>3</v>
      </c>
      <c r="HG1882" s="2"/>
      <c r="HH1882" s="2"/>
      <c r="HI1882" s="2"/>
      <c r="HJ1882" s="2"/>
      <c r="HK1882" s="2"/>
      <c r="HL1882" s="2"/>
      <c r="HM1882" s="2" t="s">
        <v>3</v>
      </c>
      <c r="HN1882" s="2" t="s">
        <v>3</v>
      </c>
      <c r="HO1882" s="2" t="s">
        <v>3</v>
      </c>
      <c r="HP1882" s="2" t="s">
        <v>3</v>
      </c>
      <c r="HQ1882" s="2" t="s">
        <v>3</v>
      </c>
      <c r="HR1882" s="2"/>
      <c r="HS1882" s="2"/>
      <c r="HT1882" s="2"/>
      <c r="HU1882" s="2"/>
      <c r="HV1882" s="2"/>
      <c r="HW1882" s="2"/>
      <c r="HX1882" s="2"/>
      <c r="HY1882" s="2"/>
      <c r="HZ1882" s="2"/>
      <c r="IA1882" s="2"/>
      <c r="IB1882" s="2"/>
      <c r="IC1882" s="2"/>
      <c r="ID1882" s="2"/>
      <c r="IE1882" s="2"/>
      <c r="IF1882" s="2"/>
      <c r="IG1882" s="2"/>
      <c r="IH1882" s="2"/>
      <c r="II1882" s="2"/>
      <c r="IJ1882" s="2"/>
      <c r="IK1882" s="2">
        <v>0</v>
      </c>
      <c r="IL1882" s="2"/>
      <c r="IM1882" s="2"/>
      <c r="IN1882" s="2"/>
      <c r="IO1882" s="2"/>
      <c r="IP1882" s="2"/>
      <c r="IQ1882" s="2"/>
      <c r="IR1882" s="2"/>
      <c r="IS1882" s="2"/>
      <c r="IT1882" s="2"/>
      <c r="IU1882" s="2"/>
    </row>
    <row r="1883" spans="1:255" x14ac:dyDescent="0.2">
      <c r="A1883">
        <v>18</v>
      </c>
      <c r="B1883">
        <v>1</v>
      </c>
      <c r="C1883">
        <v>1655</v>
      </c>
      <c r="E1883" t="s">
        <v>823</v>
      </c>
      <c r="F1883" t="s">
        <v>27</v>
      </c>
      <c r="G1883" t="s">
        <v>28</v>
      </c>
      <c r="H1883" t="s">
        <v>29</v>
      </c>
      <c r="I1883">
        <f>I1881*J1883</f>
        <v>0</v>
      </c>
      <c r="J1883">
        <v>101</v>
      </c>
      <c r="K1883">
        <v>101</v>
      </c>
      <c r="L1883">
        <v>6.7670000000000003</v>
      </c>
      <c r="M1883">
        <v>0</v>
      </c>
      <c r="N1883">
        <f t="shared" si="1556"/>
        <v>6.7670000000000003</v>
      </c>
      <c r="O1883">
        <f t="shared" si="1557"/>
        <v>0</v>
      </c>
      <c r="P1883">
        <f t="shared" si="1558"/>
        <v>0</v>
      </c>
      <c r="Q1883">
        <f t="shared" si="1559"/>
        <v>0</v>
      </c>
      <c r="R1883">
        <f t="shared" si="1560"/>
        <v>0</v>
      </c>
      <c r="S1883">
        <f t="shared" si="1561"/>
        <v>0</v>
      </c>
      <c r="T1883">
        <f t="shared" si="1562"/>
        <v>0</v>
      </c>
      <c r="U1883">
        <f t="shared" si="1563"/>
        <v>0</v>
      </c>
      <c r="V1883">
        <f t="shared" si="1564"/>
        <v>0</v>
      </c>
      <c r="W1883">
        <f t="shared" si="1565"/>
        <v>0</v>
      </c>
      <c r="X1883">
        <f t="shared" si="1566"/>
        <v>0</v>
      </c>
      <c r="Y1883">
        <f t="shared" si="1567"/>
        <v>0</v>
      </c>
      <c r="AA1883">
        <v>69726884</v>
      </c>
      <c r="AB1883">
        <f t="shared" si="1568"/>
        <v>6.22</v>
      </c>
      <c r="AC1883">
        <f>ROUND((ES1883),2)</f>
        <v>6.22</v>
      </c>
      <c r="AD1883">
        <f t="shared" si="1569"/>
        <v>0</v>
      </c>
      <c r="AE1883">
        <f t="shared" si="1570"/>
        <v>0</v>
      </c>
      <c r="AF1883">
        <f t="shared" si="1571"/>
        <v>0</v>
      </c>
      <c r="AG1883">
        <f t="shared" si="1572"/>
        <v>0</v>
      </c>
      <c r="AH1883">
        <f t="shared" si="1573"/>
        <v>0</v>
      </c>
      <c r="AI1883">
        <f t="shared" si="1574"/>
        <v>0</v>
      </c>
      <c r="AJ1883">
        <f t="shared" si="1575"/>
        <v>0.27</v>
      </c>
      <c r="AK1883">
        <v>6.2200000000000006</v>
      </c>
      <c r="AL1883">
        <v>6.2200000000000006</v>
      </c>
      <c r="AM1883">
        <v>0</v>
      </c>
      <c r="AN1883">
        <v>0</v>
      </c>
      <c r="AO1883">
        <v>0</v>
      </c>
      <c r="AP1883">
        <v>0</v>
      </c>
      <c r="AQ1883">
        <v>0</v>
      </c>
      <c r="AR1883">
        <v>0</v>
      </c>
      <c r="AS1883">
        <v>0.27</v>
      </c>
      <c r="AT1883">
        <v>0</v>
      </c>
      <c r="AU1883">
        <v>0</v>
      </c>
      <c r="AV1883">
        <v>1</v>
      </c>
      <c r="AW1883">
        <v>1</v>
      </c>
      <c r="AZ1883">
        <v>1</v>
      </c>
      <c r="BA1883">
        <v>1</v>
      </c>
      <c r="BB1883">
        <v>1</v>
      </c>
      <c r="BC1883">
        <v>7.56</v>
      </c>
      <c r="BD1883" t="s">
        <v>3</v>
      </c>
      <c r="BE1883" t="s">
        <v>3</v>
      </c>
      <c r="BF1883" t="s">
        <v>3</v>
      </c>
      <c r="BG1883" t="s">
        <v>3</v>
      </c>
      <c r="BH1883">
        <v>3</v>
      </c>
      <c r="BI1883">
        <v>1</v>
      </c>
      <c r="BJ1883" t="s">
        <v>30</v>
      </c>
      <c r="BM1883">
        <v>500001</v>
      </c>
      <c r="BN1883">
        <v>0</v>
      </c>
      <c r="BO1883" t="s">
        <v>3</v>
      </c>
      <c r="BP1883">
        <v>0</v>
      </c>
      <c r="BQ1883">
        <v>8</v>
      </c>
      <c r="BR1883">
        <v>0</v>
      </c>
      <c r="BS1883">
        <v>1</v>
      </c>
      <c r="BT1883">
        <v>1</v>
      </c>
      <c r="BU1883">
        <v>1</v>
      </c>
      <c r="BV1883">
        <v>1</v>
      </c>
      <c r="BW1883">
        <v>1</v>
      </c>
      <c r="BX1883">
        <v>1</v>
      </c>
      <c r="BY1883" t="s">
        <v>3</v>
      </c>
      <c r="BZ1883">
        <v>0</v>
      </c>
      <c r="CA1883">
        <v>0</v>
      </c>
      <c r="CB1883" t="s">
        <v>3</v>
      </c>
      <c r="CE1883">
        <v>0</v>
      </c>
      <c r="CF1883">
        <v>0</v>
      </c>
      <c r="CG1883">
        <v>0</v>
      </c>
      <c r="CH1883">
        <v>148</v>
      </c>
      <c r="CI1883">
        <v>1</v>
      </c>
      <c r="CJ1883">
        <v>0</v>
      </c>
      <c r="CK1883">
        <v>0</v>
      </c>
      <c r="CL1883">
        <v>0</v>
      </c>
      <c r="CM1883">
        <v>0</v>
      </c>
      <c r="CN1883" t="s">
        <v>3</v>
      </c>
      <c r="CO1883">
        <v>0</v>
      </c>
      <c r="CP1883">
        <f t="shared" si="1576"/>
        <v>0</v>
      </c>
      <c r="CQ1883">
        <f t="shared" si="1577"/>
        <v>47.023199999999996</v>
      </c>
      <c r="CR1883">
        <f t="shared" si="1578"/>
        <v>0</v>
      </c>
      <c r="CS1883">
        <f t="shared" si="1579"/>
        <v>0</v>
      </c>
      <c r="CT1883">
        <f t="shared" si="1580"/>
        <v>0</v>
      </c>
      <c r="CU1883">
        <f t="shared" si="1581"/>
        <v>0</v>
      </c>
      <c r="CV1883">
        <f t="shared" si="1582"/>
        <v>0</v>
      </c>
      <c r="CW1883">
        <f t="shared" si="1583"/>
        <v>0</v>
      </c>
      <c r="CX1883">
        <f t="shared" si="1584"/>
        <v>0.27</v>
      </c>
      <c r="CY1883">
        <f>(S1883+R1883)*(BZ1883/100)</f>
        <v>0</v>
      </c>
      <c r="CZ1883">
        <f>(S1883+R1883)*(CA1883/100)</f>
        <v>0</v>
      </c>
      <c r="DC1883" t="s">
        <v>3</v>
      </c>
      <c r="DD1883" t="s">
        <v>3</v>
      </c>
      <c r="DE1883" t="s">
        <v>3</v>
      </c>
      <c r="DF1883" t="s">
        <v>3</v>
      </c>
      <c r="DG1883" t="s">
        <v>3</v>
      </c>
      <c r="DH1883" t="s">
        <v>3</v>
      </c>
      <c r="DI1883" t="s">
        <v>3</v>
      </c>
      <c r="DJ1883" t="s">
        <v>3</v>
      </c>
      <c r="DK1883" t="s">
        <v>3</v>
      </c>
      <c r="DL1883" t="s">
        <v>3</v>
      </c>
      <c r="DM1883" t="s">
        <v>3</v>
      </c>
      <c r="DN1883">
        <v>0</v>
      </c>
      <c r="DO1883">
        <v>0</v>
      </c>
      <c r="DP1883">
        <v>1</v>
      </c>
      <c r="DQ1883">
        <v>1</v>
      </c>
      <c r="DU1883">
        <v>1003</v>
      </c>
      <c r="DV1883" t="s">
        <v>29</v>
      </c>
      <c r="DW1883" t="s">
        <v>29</v>
      </c>
      <c r="DX1883">
        <v>1</v>
      </c>
      <c r="DZ1883" t="s">
        <v>3</v>
      </c>
      <c r="EA1883" t="s">
        <v>3</v>
      </c>
      <c r="EB1883" t="s">
        <v>3</v>
      </c>
      <c r="EC1883" t="s">
        <v>3</v>
      </c>
      <c r="EE1883">
        <v>54328897</v>
      </c>
      <c r="EF1883">
        <v>8</v>
      </c>
      <c r="EG1883" t="s">
        <v>31</v>
      </c>
      <c r="EH1883">
        <v>0</v>
      </c>
      <c r="EI1883" t="s">
        <v>3</v>
      </c>
      <c r="EJ1883">
        <v>1</v>
      </c>
      <c r="EK1883">
        <v>500001</v>
      </c>
      <c r="EL1883" t="s">
        <v>32</v>
      </c>
      <c r="EM1883" t="s">
        <v>33</v>
      </c>
      <c r="EO1883" t="s">
        <v>3</v>
      </c>
      <c r="EQ1883">
        <v>0</v>
      </c>
      <c r="ER1883">
        <v>45</v>
      </c>
      <c r="ES1883">
        <v>6.2200000000000006</v>
      </c>
      <c r="ET1883">
        <v>0</v>
      </c>
      <c r="EU1883">
        <v>0</v>
      </c>
      <c r="EV1883">
        <v>0</v>
      </c>
      <c r="EW1883">
        <v>0</v>
      </c>
      <c r="EX1883">
        <v>0</v>
      </c>
      <c r="EZ1883">
        <v>5</v>
      </c>
      <c r="FC1883">
        <v>0</v>
      </c>
      <c r="FD1883">
        <v>18</v>
      </c>
      <c r="FF1883">
        <v>45</v>
      </c>
      <c r="FQ1883">
        <v>0</v>
      </c>
      <c r="FR1883">
        <f t="shared" si="1585"/>
        <v>0</v>
      </c>
      <c r="FS1883">
        <v>0</v>
      </c>
      <c r="FX1883">
        <v>0</v>
      </c>
      <c r="FY1883">
        <v>0</v>
      </c>
      <c r="GA1883" t="s">
        <v>34</v>
      </c>
      <c r="GD1883">
        <v>1</v>
      </c>
      <c r="GF1883">
        <v>-847675274</v>
      </c>
      <c r="GG1883">
        <v>2</v>
      </c>
      <c r="GH1883">
        <v>3</v>
      </c>
      <c r="GI1883">
        <v>5</v>
      </c>
      <c r="GJ1883">
        <v>0</v>
      </c>
      <c r="GK1883">
        <v>0</v>
      </c>
      <c r="GL1883">
        <f t="shared" si="1586"/>
        <v>0</v>
      </c>
      <c r="GM1883">
        <f t="shared" si="1587"/>
        <v>0</v>
      </c>
      <c r="GN1883">
        <f t="shared" si="1588"/>
        <v>0</v>
      </c>
      <c r="GO1883">
        <f t="shared" si="1589"/>
        <v>0</v>
      </c>
      <c r="GP1883">
        <f t="shared" si="1590"/>
        <v>0</v>
      </c>
      <c r="GR1883">
        <v>1</v>
      </c>
      <c r="GS1883">
        <v>1</v>
      </c>
      <c r="GT1883">
        <v>0</v>
      </c>
      <c r="GU1883" t="s">
        <v>3</v>
      </c>
      <c r="GV1883">
        <f t="shared" si="1591"/>
        <v>0</v>
      </c>
      <c r="GW1883">
        <v>1</v>
      </c>
      <c r="GX1883">
        <f t="shared" si="1592"/>
        <v>0</v>
      </c>
      <c r="HA1883">
        <v>0</v>
      </c>
      <c r="HB1883">
        <v>0</v>
      </c>
      <c r="HC1883">
        <f t="shared" si="1593"/>
        <v>0</v>
      </c>
      <c r="HE1883" t="s">
        <v>35</v>
      </c>
      <c r="HF1883" t="s">
        <v>36</v>
      </c>
      <c r="HM1883" t="s">
        <v>3</v>
      </c>
      <c r="HN1883" t="s">
        <v>3</v>
      </c>
      <c r="HO1883" t="s">
        <v>3</v>
      </c>
      <c r="HP1883" t="s">
        <v>3</v>
      </c>
      <c r="HQ1883" t="s">
        <v>3</v>
      </c>
      <c r="IK1883">
        <v>0</v>
      </c>
    </row>
    <row r="1884" spans="1:255" x14ac:dyDescent="0.2">
      <c r="A1884" s="2">
        <v>18</v>
      </c>
      <c r="B1884" s="2">
        <v>1</v>
      </c>
      <c r="C1884" s="2">
        <v>1652</v>
      </c>
      <c r="D1884" s="2"/>
      <c r="E1884" s="2" t="s">
        <v>824</v>
      </c>
      <c r="F1884" s="2" t="s">
        <v>38</v>
      </c>
      <c r="G1884" s="2" t="s">
        <v>39</v>
      </c>
      <c r="H1884" s="2" t="s">
        <v>40</v>
      </c>
      <c r="I1884" s="2">
        <f>I1880*J1884</f>
        <v>0</v>
      </c>
      <c r="J1884" s="2">
        <v>0.16</v>
      </c>
      <c r="K1884" s="2">
        <v>0.16</v>
      </c>
      <c r="L1884" s="2">
        <v>1.072E-2</v>
      </c>
      <c r="M1884" s="2">
        <v>0</v>
      </c>
      <c r="N1884" s="2">
        <f t="shared" si="1556"/>
        <v>1.0699999999999999E-2</v>
      </c>
      <c r="O1884" s="2">
        <f t="shared" si="1557"/>
        <v>0</v>
      </c>
      <c r="P1884" s="2">
        <f t="shared" si="1558"/>
        <v>0</v>
      </c>
      <c r="Q1884" s="2">
        <f t="shared" si="1559"/>
        <v>0</v>
      </c>
      <c r="R1884" s="2">
        <f t="shared" si="1560"/>
        <v>0</v>
      </c>
      <c r="S1884" s="2">
        <f t="shared" si="1561"/>
        <v>0</v>
      </c>
      <c r="T1884" s="2">
        <f t="shared" si="1562"/>
        <v>0</v>
      </c>
      <c r="U1884" s="2">
        <f t="shared" si="1563"/>
        <v>0</v>
      </c>
      <c r="V1884" s="2">
        <f t="shared" si="1564"/>
        <v>0</v>
      </c>
      <c r="W1884" s="2">
        <f t="shared" si="1565"/>
        <v>0</v>
      </c>
      <c r="X1884" s="2">
        <f t="shared" si="1566"/>
        <v>0</v>
      </c>
      <c r="Y1884" s="2">
        <f t="shared" si="1567"/>
        <v>0</v>
      </c>
      <c r="Z1884" s="2"/>
      <c r="AA1884" s="2">
        <v>69726971</v>
      </c>
      <c r="AB1884" s="2">
        <f t="shared" si="1568"/>
        <v>624.16999999999996</v>
      </c>
      <c r="AC1884" s="2">
        <f>ROUND((ES1884),2)</f>
        <v>624.16999999999996</v>
      </c>
      <c r="AD1884" s="2">
        <f t="shared" si="1569"/>
        <v>0</v>
      </c>
      <c r="AE1884" s="2">
        <f t="shared" si="1570"/>
        <v>0</v>
      </c>
      <c r="AF1884" s="2">
        <f t="shared" si="1571"/>
        <v>0</v>
      </c>
      <c r="AG1884" s="2">
        <f t="shared" si="1572"/>
        <v>0</v>
      </c>
      <c r="AH1884" s="2">
        <f t="shared" si="1573"/>
        <v>0</v>
      </c>
      <c r="AI1884" s="2">
        <f t="shared" si="1574"/>
        <v>0</v>
      </c>
      <c r="AJ1884" s="2">
        <f t="shared" si="1575"/>
        <v>0</v>
      </c>
      <c r="AK1884" s="2">
        <v>624.16999999999996</v>
      </c>
      <c r="AL1884" s="2">
        <v>624.16999999999996</v>
      </c>
      <c r="AM1884" s="2">
        <v>0</v>
      </c>
      <c r="AN1884" s="2">
        <v>0</v>
      </c>
      <c r="AO1884" s="2">
        <v>0</v>
      </c>
      <c r="AP1884" s="2">
        <v>0</v>
      </c>
      <c r="AQ1884" s="2">
        <v>0</v>
      </c>
      <c r="AR1884" s="2">
        <v>0</v>
      </c>
      <c r="AS1884" s="2">
        <v>0</v>
      </c>
      <c r="AT1884" s="2">
        <v>0</v>
      </c>
      <c r="AU1884" s="2">
        <v>0</v>
      </c>
      <c r="AV1884" s="2">
        <v>1</v>
      </c>
      <c r="AW1884" s="2">
        <v>1</v>
      </c>
      <c r="AX1884" s="2"/>
      <c r="AY1884" s="2"/>
      <c r="AZ1884" s="2">
        <v>1</v>
      </c>
      <c r="BA1884" s="2">
        <v>1</v>
      </c>
      <c r="BB1884" s="2">
        <v>1</v>
      </c>
      <c r="BC1884" s="2">
        <v>1</v>
      </c>
      <c r="BD1884" s="2" t="s">
        <v>3</v>
      </c>
      <c r="BE1884" s="2" t="s">
        <v>3</v>
      </c>
      <c r="BF1884" s="2" t="s">
        <v>3</v>
      </c>
      <c r="BG1884" s="2" t="s">
        <v>3</v>
      </c>
      <c r="BH1884" s="2">
        <v>3</v>
      </c>
      <c r="BI1884" s="2">
        <v>1</v>
      </c>
      <c r="BJ1884" s="2" t="s">
        <v>41</v>
      </c>
      <c r="BK1884" s="2"/>
      <c r="BL1884" s="2"/>
      <c r="BM1884" s="2">
        <v>500003</v>
      </c>
      <c r="BN1884" s="2">
        <v>0</v>
      </c>
      <c r="BO1884" s="2" t="s">
        <v>3</v>
      </c>
      <c r="BP1884" s="2">
        <v>0</v>
      </c>
      <c r="BQ1884" s="2">
        <v>13</v>
      </c>
      <c r="BR1884" s="2">
        <v>0</v>
      </c>
      <c r="BS1884" s="2">
        <v>1</v>
      </c>
      <c r="BT1884" s="2">
        <v>1</v>
      </c>
      <c r="BU1884" s="2">
        <v>1</v>
      </c>
      <c r="BV1884" s="2">
        <v>1</v>
      </c>
      <c r="BW1884" s="2">
        <v>1</v>
      </c>
      <c r="BX1884" s="2">
        <v>1</v>
      </c>
      <c r="BY1884" s="2" t="s">
        <v>3</v>
      </c>
      <c r="BZ1884" s="2">
        <v>0</v>
      </c>
      <c r="CA1884" s="2">
        <v>0</v>
      </c>
      <c r="CB1884" s="2" t="s">
        <v>3</v>
      </c>
      <c r="CC1884" s="2"/>
      <c r="CD1884" s="2"/>
      <c r="CE1884" s="2">
        <v>0</v>
      </c>
      <c r="CF1884" s="2">
        <v>0</v>
      </c>
      <c r="CG1884" s="2">
        <v>0</v>
      </c>
      <c r="CH1884" s="2">
        <v>148</v>
      </c>
      <c r="CI1884" s="2">
        <v>2</v>
      </c>
      <c r="CJ1884" s="2">
        <v>0</v>
      </c>
      <c r="CK1884" s="2">
        <v>0</v>
      </c>
      <c r="CL1884" s="2">
        <v>0</v>
      </c>
      <c r="CM1884" s="2">
        <v>0</v>
      </c>
      <c r="CN1884" s="2" t="s">
        <v>3</v>
      </c>
      <c r="CO1884" s="2">
        <v>0</v>
      </c>
      <c r="CP1884" s="2">
        <f t="shared" si="1576"/>
        <v>0</v>
      </c>
      <c r="CQ1884" s="2">
        <f t="shared" si="1577"/>
        <v>624.16999999999996</v>
      </c>
      <c r="CR1884" s="2">
        <f t="shared" si="1578"/>
        <v>0</v>
      </c>
      <c r="CS1884" s="2">
        <f t="shared" si="1579"/>
        <v>0</v>
      </c>
      <c r="CT1884" s="2">
        <f t="shared" si="1580"/>
        <v>0</v>
      </c>
      <c r="CU1884" s="2">
        <f t="shared" si="1581"/>
        <v>0</v>
      </c>
      <c r="CV1884" s="2">
        <f t="shared" si="1582"/>
        <v>0</v>
      </c>
      <c r="CW1884" s="2">
        <f t="shared" si="1583"/>
        <v>0</v>
      </c>
      <c r="CX1884" s="2">
        <f t="shared" si="1584"/>
        <v>0</v>
      </c>
      <c r="CY1884" s="2">
        <f>(((S1884+R1884)*AT1884)/100)</f>
        <v>0</v>
      </c>
      <c r="CZ1884" s="2">
        <f>(((S1884+R1884)*AU1884)/100)</f>
        <v>0</v>
      </c>
      <c r="DA1884" s="2"/>
      <c r="DB1884" s="2"/>
      <c r="DC1884" s="2" t="s">
        <v>3</v>
      </c>
      <c r="DD1884" s="2" t="s">
        <v>3</v>
      </c>
      <c r="DE1884" s="2" t="s">
        <v>3</v>
      </c>
      <c r="DF1884" s="2" t="s">
        <v>3</v>
      </c>
      <c r="DG1884" s="2" t="s">
        <v>3</v>
      </c>
      <c r="DH1884" s="2" t="s">
        <v>3</v>
      </c>
      <c r="DI1884" s="2" t="s">
        <v>3</v>
      </c>
      <c r="DJ1884" s="2" t="s">
        <v>3</v>
      </c>
      <c r="DK1884" s="2" t="s">
        <v>3</v>
      </c>
      <c r="DL1884" s="2" t="s">
        <v>3</v>
      </c>
      <c r="DM1884" s="2" t="s">
        <v>3</v>
      </c>
      <c r="DN1884" s="2">
        <v>0</v>
      </c>
      <c r="DO1884" s="2">
        <v>0</v>
      </c>
      <c r="DP1884" s="2">
        <v>1</v>
      </c>
      <c r="DQ1884" s="2">
        <v>1</v>
      </c>
      <c r="DR1884" s="2"/>
      <c r="DS1884" s="2"/>
      <c r="DT1884" s="2"/>
      <c r="DU1884" s="2">
        <v>1007</v>
      </c>
      <c r="DV1884" s="2" t="s">
        <v>40</v>
      </c>
      <c r="DW1884" s="2" t="s">
        <v>40</v>
      </c>
      <c r="DX1884" s="2">
        <v>1</v>
      </c>
      <c r="DY1884" s="2"/>
      <c r="DZ1884" s="2" t="s">
        <v>3</v>
      </c>
      <c r="EA1884" s="2" t="s">
        <v>3</v>
      </c>
      <c r="EB1884" s="2" t="s">
        <v>3</v>
      </c>
      <c r="EC1884" s="2" t="s">
        <v>3</v>
      </c>
      <c r="ED1884" s="2"/>
      <c r="EE1884" s="2">
        <v>54329104</v>
      </c>
      <c r="EF1884" s="2">
        <v>13</v>
      </c>
      <c r="EG1884" s="2" t="s">
        <v>42</v>
      </c>
      <c r="EH1884" s="2">
        <v>0</v>
      </c>
      <c r="EI1884" s="2" t="s">
        <v>3</v>
      </c>
      <c r="EJ1884" s="2">
        <v>1</v>
      </c>
      <c r="EK1884" s="2">
        <v>500003</v>
      </c>
      <c r="EL1884" s="2" t="s">
        <v>43</v>
      </c>
      <c r="EM1884" s="2" t="s">
        <v>44</v>
      </c>
      <c r="EN1884" s="2"/>
      <c r="EO1884" s="2" t="s">
        <v>3</v>
      </c>
      <c r="EP1884" s="2"/>
      <c r="EQ1884" s="2">
        <v>0</v>
      </c>
      <c r="ER1884" s="2">
        <v>624.16999999999996</v>
      </c>
      <c r="ES1884" s="2">
        <v>624.16999999999996</v>
      </c>
      <c r="ET1884" s="2">
        <v>0</v>
      </c>
      <c r="EU1884" s="2">
        <v>0</v>
      </c>
      <c r="EV1884" s="2">
        <v>0</v>
      </c>
      <c r="EW1884" s="2">
        <v>0</v>
      </c>
      <c r="EX1884" s="2">
        <v>0</v>
      </c>
      <c r="EY1884" s="2"/>
      <c r="EZ1884" s="2"/>
      <c r="FA1884" s="2"/>
      <c r="FB1884" s="2"/>
      <c r="FC1884" s="2"/>
      <c r="FD1884" s="2"/>
      <c r="FE1884" s="2"/>
      <c r="FF1884" s="2"/>
      <c r="FG1884" s="2"/>
      <c r="FH1884" s="2"/>
      <c r="FI1884" s="2"/>
      <c r="FJ1884" s="2"/>
      <c r="FK1884" s="2"/>
      <c r="FL1884" s="2"/>
      <c r="FM1884" s="2"/>
      <c r="FN1884" s="2"/>
      <c r="FO1884" s="2"/>
      <c r="FP1884" s="2"/>
      <c r="FQ1884" s="2">
        <v>0</v>
      </c>
      <c r="FR1884" s="2">
        <f t="shared" si="1585"/>
        <v>0</v>
      </c>
      <c r="FS1884" s="2">
        <v>0</v>
      </c>
      <c r="FT1884" s="2"/>
      <c r="FU1884" s="2"/>
      <c r="FV1884" s="2"/>
      <c r="FW1884" s="2"/>
      <c r="FX1884" s="2">
        <v>0</v>
      </c>
      <c r="FY1884" s="2">
        <v>0</v>
      </c>
      <c r="FZ1884" s="2"/>
      <c r="GA1884" s="2" t="s">
        <v>3</v>
      </c>
      <c r="GB1884" s="2"/>
      <c r="GC1884" s="2"/>
      <c r="GD1884" s="2">
        <v>1</v>
      </c>
      <c r="GE1884" s="2"/>
      <c r="GF1884" s="2">
        <v>-2108228812</v>
      </c>
      <c r="GG1884" s="2">
        <v>2</v>
      </c>
      <c r="GH1884" s="2">
        <v>1</v>
      </c>
      <c r="GI1884" s="2">
        <v>-2</v>
      </c>
      <c r="GJ1884" s="2">
        <v>0</v>
      </c>
      <c r="GK1884" s="2">
        <v>0</v>
      </c>
      <c r="GL1884" s="2">
        <f t="shared" si="1586"/>
        <v>0</v>
      </c>
      <c r="GM1884" s="2">
        <f t="shared" si="1587"/>
        <v>0</v>
      </c>
      <c r="GN1884" s="2">
        <f t="shared" si="1588"/>
        <v>0</v>
      </c>
      <c r="GO1884" s="2">
        <f t="shared" si="1589"/>
        <v>0</v>
      </c>
      <c r="GP1884" s="2">
        <f t="shared" si="1590"/>
        <v>0</v>
      </c>
      <c r="GQ1884" s="2"/>
      <c r="GR1884" s="2">
        <v>0</v>
      </c>
      <c r="GS1884" s="2">
        <v>3</v>
      </c>
      <c r="GT1884" s="2">
        <v>0</v>
      </c>
      <c r="GU1884" s="2" t="s">
        <v>3</v>
      </c>
      <c r="GV1884" s="2">
        <f t="shared" si="1591"/>
        <v>0</v>
      </c>
      <c r="GW1884" s="2">
        <v>1</v>
      </c>
      <c r="GX1884" s="2">
        <f t="shared" si="1592"/>
        <v>0</v>
      </c>
      <c r="GY1884" s="2"/>
      <c r="GZ1884" s="2"/>
      <c r="HA1884" s="2">
        <v>0</v>
      </c>
      <c r="HB1884" s="2">
        <v>0</v>
      </c>
      <c r="HC1884" s="2">
        <f t="shared" si="1593"/>
        <v>0</v>
      </c>
      <c r="HD1884" s="2"/>
      <c r="HE1884" s="2" t="s">
        <v>3</v>
      </c>
      <c r="HF1884" s="2" t="s">
        <v>3</v>
      </c>
      <c r="HG1884" s="2"/>
      <c r="HH1884" s="2"/>
      <c r="HI1884" s="2"/>
      <c r="HJ1884" s="2"/>
      <c r="HK1884" s="2"/>
      <c r="HL1884" s="2"/>
      <c r="HM1884" s="2" t="s">
        <v>3</v>
      </c>
      <c r="HN1884" s="2" t="s">
        <v>3</v>
      </c>
      <c r="HO1884" s="2" t="s">
        <v>3</v>
      </c>
      <c r="HP1884" s="2" t="s">
        <v>3</v>
      </c>
      <c r="HQ1884" s="2" t="s">
        <v>3</v>
      </c>
      <c r="HR1884" s="2"/>
      <c r="HS1884" s="2"/>
      <c r="HT1884" s="2"/>
      <c r="HU1884" s="2"/>
      <c r="HV1884" s="2"/>
      <c r="HW1884" s="2"/>
      <c r="HX1884" s="2"/>
      <c r="HY1884" s="2"/>
      <c r="HZ1884" s="2"/>
      <c r="IA1884" s="2"/>
      <c r="IB1884" s="2"/>
      <c r="IC1884" s="2"/>
      <c r="ID1884" s="2"/>
      <c r="IE1884" s="2"/>
      <c r="IF1884" s="2"/>
      <c r="IG1884" s="2"/>
      <c r="IH1884" s="2"/>
      <c r="II1884" s="2"/>
      <c r="IJ1884" s="2"/>
      <c r="IK1884" s="2">
        <v>0</v>
      </c>
      <c r="IL1884" s="2"/>
      <c r="IM1884" s="2"/>
      <c r="IN1884" s="2"/>
      <c r="IO1884" s="2"/>
      <c r="IP1884" s="2"/>
      <c r="IQ1884" s="2"/>
      <c r="IR1884" s="2"/>
      <c r="IS1884" s="2"/>
      <c r="IT1884" s="2"/>
      <c r="IU1884" s="2"/>
    </row>
    <row r="1885" spans="1:255" x14ac:dyDescent="0.2">
      <c r="A1885">
        <v>18</v>
      </c>
      <c r="B1885">
        <v>1</v>
      </c>
      <c r="C1885">
        <v>1656</v>
      </c>
      <c r="E1885" t="s">
        <v>824</v>
      </c>
      <c r="F1885" t="s">
        <v>38</v>
      </c>
      <c r="G1885" t="s">
        <v>39</v>
      </c>
      <c r="H1885" t="s">
        <v>40</v>
      </c>
      <c r="I1885">
        <f>I1881*J1885</f>
        <v>0</v>
      </c>
      <c r="J1885">
        <v>0.16</v>
      </c>
      <c r="K1885">
        <v>0.16</v>
      </c>
      <c r="L1885">
        <v>1.072E-2</v>
      </c>
      <c r="M1885">
        <v>0</v>
      </c>
      <c r="N1885">
        <f t="shared" si="1556"/>
        <v>1.0699999999999999E-2</v>
      </c>
      <c r="O1885">
        <f t="shared" si="1557"/>
        <v>0</v>
      </c>
      <c r="P1885">
        <f t="shared" si="1558"/>
        <v>0</v>
      </c>
      <c r="Q1885">
        <f t="shared" si="1559"/>
        <v>0</v>
      </c>
      <c r="R1885">
        <f t="shared" si="1560"/>
        <v>0</v>
      </c>
      <c r="S1885">
        <f t="shared" si="1561"/>
        <v>0</v>
      </c>
      <c r="T1885">
        <f t="shared" si="1562"/>
        <v>0</v>
      </c>
      <c r="U1885">
        <f t="shared" si="1563"/>
        <v>0</v>
      </c>
      <c r="V1885">
        <f t="shared" si="1564"/>
        <v>0</v>
      </c>
      <c r="W1885">
        <f t="shared" si="1565"/>
        <v>0</v>
      </c>
      <c r="X1885">
        <f t="shared" si="1566"/>
        <v>0</v>
      </c>
      <c r="Y1885">
        <f t="shared" si="1567"/>
        <v>0</v>
      </c>
      <c r="AA1885">
        <v>69726884</v>
      </c>
      <c r="AB1885">
        <f t="shared" si="1568"/>
        <v>681.7</v>
      </c>
      <c r="AC1885">
        <f>ROUND((ES1885),2)</f>
        <v>681.7</v>
      </c>
      <c r="AD1885">
        <f t="shared" si="1569"/>
        <v>0</v>
      </c>
      <c r="AE1885">
        <f t="shared" si="1570"/>
        <v>0</v>
      </c>
      <c r="AF1885">
        <f t="shared" si="1571"/>
        <v>0</v>
      </c>
      <c r="AG1885">
        <f t="shared" si="1572"/>
        <v>0</v>
      </c>
      <c r="AH1885">
        <f t="shared" si="1573"/>
        <v>0</v>
      </c>
      <c r="AI1885">
        <f t="shared" si="1574"/>
        <v>0</v>
      </c>
      <c r="AJ1885">
        <f t="shared" si="1575"/>
        <v>0</v>
      </c>
      <c r="AK1885">
        <v>681.69999999999993</v>
      </c>
      <c r="AL1885">
        <v>681.69999999999993</v>
      </c>
      <c r="AM1885">
        <v>0</v>
      </c>
      <c r="AN1885">
        <v>0</v>
      </c>
      <c r="AO1885">
        <v>0</v>
      </c>
      <c r="AP1885">
        <v>0</v>
      </c>
      <c r="AQ1885">
        <v>0</v>
      </c>
      <c r="AR1885">
        <v>0</v>
      </c>
      <c r="AS1885">
        <v>0</v>
      </c>
      <c r="AT1885">
        <v>0</v>
      </c>
      <c r="AU1885">
        <v>0</v>
      </c>
      <c r="AV1885">
        <v>1</v>
      </c>
      <c r="AW1885">
        <v>1</v>
      </c>
      <c r="AZ1885">
        <v>1</v>
      </c>
      <c r="BA1885">
        <v>1</v>
      </c>
      <c r="BB1885">
        <v>1</v>
      </c>
      <c r="BC1885">
        <v>7.56</v>
      </c>
      <c r="BD1885" t="s">
        <v>3</v>
      </c>
      <c r="BE1885" t="s">
        <v>3</v>
      </c>
      <c r="BF1885" t="s">
        <v>3</v>
      </c>
      <c r="BG1885" t="s">
        <v>3</v>
      </c>
      <c r="BH1885">
        <v>3</v>
      </c>
      <c r="BI1885">
        <v>1</v>
      </c>
      <c r="BJ1885" t="s">
        <v>41</v>
      </c>
      <c r="BM1885">
        <v>500003</v>
      </c>
      <c r="BN1885">
        <v>0</v>
      </c>
      <c r="BO1885" t="s">
        <v>3</v>
      </c>
      <c r="BP1885">
        <v>0</v>
      </c>
      <c r="BQ1885">
        <v>13</v>
      </c>
      <c r="BR1885">
        <v>0</v>
      </c>
      <c r="BS1885">
        <v>1</v>
      </c>
      <c r="BT1885">
        <v>1</v>
      </c>
      <c r="BU1885">
        <v>1</v>
      </c>
      <c r="BV1885">
        <v>1</v>
      </c>
      <c r="BW1885">
        <v>1</v>
      </c>
      <c r="BX1885">
        <v>1</v>
      </c>
      <c r="BY1885" t="s">
        <v>3</v>
      </c>
      <c r="BZ1885">
        <v>0</v>
      </c>
      <c r="CA1885">
        <v>0</v>
      </c>
      <c r="CB1885" t="s">
        <v>3</v>
      </c>
      <c r="CE1885">
        <v>0</v>
      </c>
      <c r="CF1885">
        <v>0</v>
      </c>
      <c r="CG1885">
        <v>0</v>
      </c>
      <c r="CH1885">
        <v>148</v>
      </c>
      <c r="CI1885">
        <v>2</v>
      </c>
      <c r="CJ1885">
        <v>0</v>
      </c>
      <c r="CK1885">
        <v>0</v>
      </c>
      <c r="CL1885">
        <v>0</v>
      </c>
      <c r="CM1885">
        <v>0</v>
      </c>
      <c r="CN1885" t="s">
        <v>3</v>
      </c>
      <c r="CO1885">
        <v>0</v>
      </c>
      <c r="CP1885">
        <f t="shared" si="1576"/>
        <v>0</v>
      </c>
      <c r="CQ1885">
        <f t="shared" si="1577"/>
        <v>5153.652</v>
      </c>
      <c r="CR1885">
        <f t="shared" si="1578"/>
        <v>0</v>
      </c>
      <c r="CS1885">
        <f t="shared" si="1579"/>
        <v>0</v>
      </c>
      <c r="CT1885">
        <f t="shared" si="1580"/>
        <v>0</v>
      </c>
      <c r="CU1885">
        <f t="shared" si="1581"/>
        <v>0</v>
      </c>
      <c r="CV1885">
        <f t="shared" si="1582"/>
        <v>0</v>
      </c>
      <c r="CW1885">
        <f t="shared" si="1583"/>
        <v>0</v>
      </c>
      <c r="CX1885">
        <f t="shared" si="1584"/>
        <v>0</v>
      </c>
      <c r="CY1885">
        <f>(S1885+R1885)*(BZ1885/100)</f>
        <v>0</v>
      </c>
      <c r="CZ1885">
        <f>(S1885+R1885)*(CA1885/100)</f>
        <v>0</v>
      </c>
      <c r="DC1885" t="s">
        <v>3</v>
      </c>
      <c r="DD1885" t="s">
        <v>3</v>
      </c>
      <c r="DE1885" t="s">
        <v>3</v>
      </c>
      <c r="DF1885" t="s">
        <v>3</v>
      </c>
      <c r="DG1885" t="s">
        <v>3</v>
      </c>
      <c r="DH1885" t="s">
        <v>3</v>
      </c>
      <c r="DI1885" t="s">
        <v>3</v>
      </c>
      <c r="DJ1885" t="s">
        <v>3</v>
      </c>
      <c r="DK1885" t="s">
        <v>3</v>
      </c>
      <c r="DL1885" t="s">
        <v>3</v>
      </c>
      <c r="DM1885" t="s">
        <v>3</v>
      </c>
      <c r="DN1885">
        <v>0</v>
      </c>
      <c r="DO1885">
        <v>0</v>
      </c>
      <c r="DP1885">
        <v>1</v>
      </c>
      <c r="DQ1885">
        <v>1</v>
      </c>
      <c r="DU1885">
        <v>1007</v>
      </c>
      <c r="DV1885" t="s">
        <v>40</v>
      </c>
      <c r="DW1885" t="s">
        <v>40</v>
      </c>
      <c r="DX1885">
        <v>1</v>
      </c>
      <c r="DZ1885" t="s">
        <v>3</v>
      </c>
      <c r="EA1885" t="s">
        <v>3</v>
      </c>
      <c r="EB1885" t="s">
        <v>3</v>
      </c>
      <c r="EC1885" t="s">
        <v>3</v>
      </c>
      <c r="EE1885">
        <v>54329104</v>
      </c>
      <c r="EF1885">
        <v>13</v>
      </c>
      <c r="EG1885" t="s">
        <v>42</v>
      </c>
      <c r="EH1885">
        <v>0</v>
      </c>
      <c r="EI1885" t="s">
        <v>3</v>
      </c>
      <c r="EJ1885">
        <v>1</v>
      </c>
      <c r="EK1885">
        <v>500003</v>
      </c>
      <c r="EL1885" t="s">
        <v>43</v>
      </c>
      <c r="EM1885" t="s">
        <v>44</v>
      </c>
      <c r="EO1885" t="s">
        <v>3</v>
      </c>
      <c r="EQ1885">
        <v>0</v>
      </c>
      <c r="ER1885">
        <v>4929.3500000000004</v>
      </c>
      <c r="ES1885">
        <v>681.69999999999993</v>
      </c>
      <c r="ET1885">
        <v>0</v>
      </c>
      <c r="EU1885">
        <v>0</v>
      </c>
      <c r="EV1885">
        <v>0</v>
      </c>
      <c r="EW1885">
        <v>0</v>
      </c>
      <c r="EX1885">
        <v>0</v>
      </c>
      <c r="EZ1885">
        <v>5</v>
      </c>
      <c r="FC1885">
        <v>0</v>
      </c>
      <c r="FD1885">
        <v>18</v>
      </c>
      <c r="FF1885">
        <v>4929.3500000000004</v>
      </c>
      <c r="FQ1885">
        <v>0</v>
      </c>
      <c r="FR1885">
        <f t="shared" si="1585"/>
        <v>0</v>
      </c>
      <c r="FS1885">
        <v>0</v>
      </c>
      <c r="FX1885">
        <v>0</v>
      </c>
      <c r="FY1885">
        <v>0</v>
      </c>
      <c r="GA1885" t="s">
        <v>45</v>
      </c>
      <c r="GD1885">
        <v>1</v>
      </c>
      <c r="GF1885">
        <v>-2108228812</v>
      </c>
      <c r="GG1885">
        <v>2</v>
      </c>
      <c r="GH1885">
        <v>3</v>
      </c>
      <c r="GI1885">
        <v>5</v>
      </c>
      <c r="GJ1885">
        <v>0</v>
      </c>
      <c r="GK1885">
        <v>0</v>
      </c>
      <c r="GL1885">
        <f t="shared" si="1586"/>
        <v>0</v>
      </c>
      <c r="GM1885">
        <f t="shared" si="1587"/>
        <v>0</v>
      </c>
      <c r="GN1885">
        <f t="shared" si="1588"/>
        <v>0</v>
      </c>
      <c r="GO1885">
        <f t="shared" si="1589"/>
        <v>0</v>
      </c>
      <c r="GP1885">
        <f t="shared" si="1590"/>
        <v>0</v>
      </c>
      <c r="GR1885">
        <v>1</v>
      </c>
      <c r="GS1885">
        <v>1</v>
      </c>
      <c r="GT1885">
        <v>0</v>
      </c>
      <c r="GU1885" t="s">
        <v>3</v>
      </c>
      <c r="GV1885">
        <f t="shared" si="1591"/>
        <v>0</v>
      </c>
      <c r="GW1885">
        <v>1</v>
      </c>
      <c r="GX1885">
        <f t="shared" si="1592"/>
        <v>0</v>
      </c>
      <c r="HA1885">
        <v>0</v>
      </c>
      <c r="HB1885">
        <v>0</v>
      </c>
      <c r="HC1885">
        <f t="shared" si="1593"/>
        <v>0</v>
      </c>
      <c r="HE1885" t="s">
        <v>35</v>
      </c>
      <c r="HF1885" t="s">
        <v>36</v>
      </c>
      <c r="HM1885" t="s">
        <v>3</v>
      </c>
      <c r="HN1885" t="s">
        <v>3</v>
      </c>
      <c r="HO1885" t="s">
        <v>3</v>
      </c>
      <c r="HP1885" t="s">
        <v>3</v>
      </c>
      <c r="HQ1885" t="s">
        <v>3</v>
      </c>
      <c r="IK1885">
        <v>0</v>
      </c>
    </row>
    <row r="1887" spans="1:255" x14ac:dyDescent="0.2">
      <c r="A1887" s="3">
        <v>51</v>
      </c>
      <c r="B1887" s="3">
        <f>B1796</f>
        <v>1</v>
      </c>
      <c r="C1887" s="3">
        <f>A1796</f>
        <v>5</v>
      </c>
      <c r="D1887" s="3">
        <f>ROW(A1796)</f>
        <v>1796</v>
      </c>
      <c r="E1887" s="3"/>
      <c r="F1887" s="3" t="str">
        <f>IF(F1796&lt;&gt;"",F1796,"")</f>
        <v>Новый подраздел</v>
      </c>
      <c r="G1887" s="3" t="str">
        <f>IF(G1796&lt;&gt;"",G1796,"")</f>
        <v>Санузел котельной</v>
      </c>
      <c r="H1887" s="3">
        <v>0</v>
      </c>
      <c r="I1887" s="3"/>
      <c r="J1887" s="3"/>
      <c r="K1887" s="3"/>
      <c r="L1887" s="3"/>
      <c r="M1887" s="3"/>
      <c r="N1887" s="3"/>
      <c r="O1887" s="3">
        <f t="shared" ref="O1887:T1887" si="1595">ROUND(AB1887,0)</f>
        <v>0</v>
      </c>
      <c r="P1887" s="3">
        <f t="shared" si="1595"/>
        <v>0</v>
      </c>
      <c r="Q1887" s="3">
        <f t="shared" si="1595"/>
        <v>0</v>
      </c>
      <c r="R1887" s="3">
        <f t="shared" si="1595"/>
        <v>0</v>
      </c>
      <c r="S1887" s="3">
        <f t="shared" si="1595"/>
        <v>0</v>
      </c>
      <c r="T1887" s="3">
        <f t="shared" si="1595"/>
        <v>0</v>
      </c>
      <c r="U1887" s="3">
        <f>AH1887</f>
        <v>0</v>
      </c>
      <c r="V1887" s="3">
        <f>AI1887</f>
        <v>0</v>
      </c>
      <c r="W1887" s="3">
        <f>ROUND(AJ1887,0)</f>
        <v>0</v>
      </c>
      <c r="X1887" s="3">
        <f>ROUND(AK1887,0)</f>
        <v>0</v>
      </c>
      <c r="Y1887" s="3">
        <f>ROUND(AL1887,0)</f>
        <v>0</v>
      </c>
      <c r="Z1887" s="3"/>
      <c r="AA1887" s="3"/>
      <c r="AB1887" s="3">
        <f>ROUND(SUMIF(AA1800:AA1885,"=69726971",O1800:O1885),0)</f>
        <v>0</v>
      </c>
      <c r="AC1887" s="3">
        <f>ROUND(SUMIF(AA1800:AA1885,"=69726971",P1800:P1885),0)</f>
        <v>0</v>
      </c>
      <c r="AD1887" s="3">
        <f>ROUND(SUMIF(AA1800:AA1885,"=69726971",Q1800:Q1885),0)</f>
        <v>0</v>
      </c>
      <c r="AE1887" s="3">
        <f>ROUND(SUMIF(AA1800:AA1885,"=69726971",R1800:R1885),0)</f>
        <v>0</v>
      </c>
      <c r="AF1887" s="3">
        <f>ROUND(SUMIF(AA1800:AA1885,"=69726971",S1800:S1885),0)</f>
        <v>0</v>
      </c>
      <c r="AG1887" s="3">
        <f>ROUND(SUMIF(AA1800:AA1885,"=69726971",T1800:T1885),0)</f>
        <v>0</v>
      </c>
      <c r="AH1887" s="3">
        <f>SUMIF(AA1800:AA1885,"=69726971",U1800:U1885)</f>
        <v>0</v>
      </c>
      <c r="AI1887" s="3">
        <f>SUMIF(AA1800:AA1885,"=69726971",V1800:V1885)</f>
        <v>0</v>
      </c>
      <c r="AJ1887" s="3">
        <f>ROUND(SUMIF(AA1800:AA1885,"=69726971",W1800:W1885),0)</f>
        <v>0</v>
      </c>
      <c r="AK1887" s="3">
        <f>ROUND(SUMIF(AA1800:AA1885,"=69726971",X1800:X1885),0)</f>
        <v>0</v>
      </c>
      <c r="AL1887" s="3">
        <f>ROUND(SUMIF(AA1800:AA1885,"=69726971",Y1800:Y1885),0)</f>
        <v>0</v>
      </c>
      <c r="AM1887" s="3"/>
      <c r="AN1887" s="3"/>
      <c r="AO1887" s="3">
        <f t="shared" ref="AO1887:BD1887" si="1596">ROUND(BX1887,0)</f>
        <v>0</v>
      </c>
      <c r="AP1887" s="3">
        <f t="shared" si="1596"/>
        <v>0</v>
      </c>
      <c r="AQ1887" s="3">
        <f t="shared" si="1596"/>
        <v>0</v>
      </c>
      <c r="AR1887" s="3">
        <f t="shared" si="1596"/>
        <v>0</v>
      </c>
      <c r="AS1887" s="3">
        <f t="shared" si="1596"/>
        <v>0</v>
      </c>
      <c r="AT1887" s="3">
        <f t="shared" si="1596"/>
        <v>0</v>
      </c>
      <c r="AU1887" s="3">
        <f t="shared" si="1596"/>
        <v>0</v>
      </c>
      <c r="AV1887" s="3">
        <f t="shared" si="1596"/>
        <v>0</v>
      </c>
      <c r="AW1887" s="3">
        <f t="shared" si="1596"/>
        <v>0</v>
      </c>
      <c r="AX1887" s="3">
        <f t="shared" si="1596"/>
        <v>0</v>
      </c>
      <c r="AY1887" s="3">
        <f t="shared" si="1596"/>
        <v>0</v>
      </c>
      <c r="AZ1887" s="3">
        <f t="shared" si="1596"/>
        <v>0</v>
      </c>
      <c r="BA1887" s="3">
        <f t="shared" si="1596"/>
        <v>0</v>
      </c>
      <c r="BB1887" s="3">
        <f t="shared" si="1596"/>
        <v>0</v>
      </c>
      <c r="BC1887" s="3">
        <f t="shared" si="1596"/>
        <v>0</v>
      </c>
      <c r="BD1887" s="3">
        <f t="shared" si="1596"/>
        <v>0</v>
      </c>
      <c r="BE1887" s="3"/>
      <c r="BF1887" s="3"/>
      <c r="BG1887" s="3"/>
      <c r="BH1887" s="3"/>
      <c r="BI1887" s="3"/>
      <c r="BJ1887" s="3"/>
      <c r="BK1887" s="3"/>
      <c r="BL1887" s="3"/>
      <c r="BM1887" s="3"/>
      <c r="BN1887" s="3"/>
      <c r="BO1887" s="3"/>
      <c r="BP1887" s="3"/>
      <c r="BQ1887" s="3"/>
      <c r="BR1887" s="3"/>
      <c r="BS1887" s="3"/>
      <c r="BT1887" s="3"/>
      <c r="BU1887" s="3"/>
      <c r="BV1887" s="3"/>
      <c r="BW1887" s="3"/>
      <c r="BX1887" s="3">
        <f>ROUND(SUMIF(AA1800:AA1885,"=69726971",FQ1800:FQ1885),0)</f>
        <v>0</v>
      </c>
      <c r="BY1887" s="3">
        <f>ROUND(SUMIF(AA1800:AA1885,"=69726971",FR1800:FR1885),0)</f>
        <v>0</v>
      </c>
      <c r="BZ1887" s="3">
        <f>ROUND(SUMIF(AA1800:AA1885,"=69726971",GL1800:GL1885),0)</f>
        <v>0</v>
      </c>
      <c r="CA1887" s="3">
        <f>ROUND(SUMIF(AA1800:AA1885,"=69726971",GM1800:GM1885),0)</f>
        <v>0</v>
      </c>
      <c r="CB1887" s="3">
        <f>ROUND(SUMIF(AA1800:AA1885,"=69726971",GN1800:GN1885),0)</f>
        <v>0</v>
      </c>
      <c r="CC1887" s="3">
        <f>ROUND(SUMIF(AA1800:AA1885,"=69726971",GO1800:GO1885),0)</f>
        <v>0</v>
      </c>
      <c r="CD1887" s="3">
        <f>ROUND(SUMIF(AA1800:AA1885,"=69726971",GP1800:GP1885),0)</f>
        <v>0</v>
      </c>
      <c r="CE1887" s="3">
        <f>AC1887-BX1887</f>
        <v>0</v>
      </c>
      <c r="CF1887" s="3">
        <f>AC1887-BY1887</f>
        <v>0</v>
      </c>
      <c r="CG1887" s="3">
        <f>BX1887-BZ1887</f>
        <v>0</v>
      </c>
      <c r="CH1887" s="3">
        <f>AC1887-BX1887-BY1887+BZ1887</f>
        <v>0</v>
      </c>
      <c r="CI1887" s="3">
        <f>BY1887-BZ1887</f>
        <v>0</v>
      </c>
      <c r="CJ1887" s="3">
        <f>ROUND(SUMIF(AA1800:AA1885,"=69726971",GX1800:GX1885),0)</f>
        <v>0</v>
      </c>
      <c r="CK1887" s="3">
        <f>ROUND(SUMIF(AA1800:AA1885,"=69726971",GY1800:GY1885),0)</f>
        <v>0</v>
      </c>
      <c r="CL1887" s="3">
        <f>ROUND(SUMIF(AA1800:AA1885,"=69726971",GZ1800:GZ1885),0)</f>
        <v>0</v>
      </c>
      <c r="CM1887" s="3">
        <f>ROUND(SUMIF(AA1800:AA1885,"=69726971",HD1800:HD1885),0)</f>
        <v>0</v>
      </c>
      <c r="CN1887" s="3"/>
      <c r="CO1887" s="3"/>
      <c r="CP1887" s="3"/>
      <c r="CQ1887" s="3"/>
      <c r="CR1887" s="3"/>
      <c r="CS1887" s="3"/>
      <c r="CT1887" s="3"/>
      <c r="CU1887" s="3"/>
      <c r="CV1887" s="3"/>
      <c r="CW1887" s="3"/>
      <c r="CX1887" s="3"/>
      <c r="CY1887" s="3"/>
      <c r="CZ1887" s="3"/>
      <c r="DA1887" s="3"/>
      <c r="DB1887" s="3"/>
      <c r="DC1887" s="3"/>
      <c r="DD1887" s="3"/>
      <c r="DE1887" s="3"/>
      <c r="DF1887" s="3"/>
      <c r="DG1887" s="4">
        <f t="shared" ref="DG1887:DL1887" si="1597">ROUND(DT1887,0)</f>
        <v>0</v>
      </c>
      <c r="DH1887" s="4">
        <f t="shared" si="1597"/>
        <v>0</v>
      </c>
      <c r="DI1887" s="4">
        <f t="shared" si="1597"/>
        <v>0</v>
      </c>
      <c r="DJ1887" s="4">
        <f t="shared" si="1597"/>
        <v>0</v>
      </c>
      <c r="DK1887" s="4">
        <f t="shared" si="1597"/>
        <v>0</v>
      </c>
      <c r="DL1887" s="4">
        <f t="shared" si="1597"/>
        <v>0</v>
      </c>
      <c r="DM1887" s="4">
        <f>DZ1887</f>
        <v>0</v>
      </c>
      <c r="DN1887" s="4">
        <f>EA1887</f>
        <v>0</v>
      </c>
      <c r="DO1887" s="4">
        <f>ROUND(EB1887,0)</f>
        <v>0</v>
      </c>
      <c r="DP1887" s="4">
        <f>ROUND(EC1887,0)</f>
        <v>0</v>
      </c>
      <c r="DQ1887" s="4">
        <f>ROUND(ED1887,0)</f>
        <v>0</v>
      </c>
      <c r="DR1887" s="4"/>
      <c r="DS1887" s="4"/>
      <c r="DT1887" s="4">
        <f>ROUND(SUMIF(AA1800:AA1885,"=69726884",O1800:O1885),0)</f>
        <v>0</v>
      </c>
      <c r="DU1887" s="4">
        <f>ROUND(SUMIF(AA1800:AA1885,"=69726884",P1800:P1885),0)</f>
        <v>0</v>
      </c>
      <c r="DV1887" s="4">
        <f>ROUND(SUMIF(AA1800:AA1885,"=69726884",Q1800:Q1885),0)</f>
        <v>0</v>
      </c>
      <c r="DW1887" s="4">
        <f>ROUND(SUMIF(AA1800:AA1885,"=69726884",R1800:R1885),0)</f>
        <v>0</v>
      </c>
      <c r="DX1887" s="4">
        <f>ROUND(SUMIF(AA1800:AA1885,"=69726884",S1800:S1885),0)</f>
        <v>0</v>
      </c>
      <c r="DY1887" s="4">
        <f>ROUND(SUMIF(AA1800:AA1885,"=69726884",T1800:T1885),0)</f>
        <v>0</v>
      </c>
      <c r="DZ1887" s="4">
        <f>SUMIF(AA1800:AA1885,"=69726884",U1800:U1885)</f>
        <v>0</v>
      </c>
      <c r="EA1887" s="4">
        <f>SUMIF(AA1800:AA1885,"=69726884",V1800:V1885)</f>
        <v>0</v>
      </c>
      <c r="EB1887" s="4">
        <f>ROUND(SUMIF(AA1800:AA1885,"=69726884",W1800:W1885),0)</f>
        <v>0</v>
      </c>
      <c r="EC1887" s="4">
        <f>ROUND(SUMIF(AA1800:AA1885,"=69726884",X1800:X1885),0)</f>
        <v>0</v>
      </c>
      <c r="ED1887" s="4">
        <f>ROUND(SUMIF(AA1800:AA1885,"=69726884",Y1800:Y1885),0)</f>
        <v>0</v>
      </c>
      <c r="EE1887" s="4"/>
      <c r="EF1887" s="4"/>
      <c r="EG1887" s="4">
        <f t="shared" ref="EG1887:EV1887" si="1598">ROUND(FP1887,0)</f>
        <v>0</v>
      </c>
      <c r="EH1887" s="4">
        <f t="shared" si="1598"/>
        <v>0</v>
      </c>
      <c r="EI1887" s="4">
        <f t="shared" si="1598"/>
        <v>0</v>
      </c>
      <c r="EJ1887" s="4">
        <f t="shared" si="1598"/>
        <v>0</v>
      </c>
      <c r="EK1887" s="4">
        <f t="shared" si="1598"/>
        <v>0</v>
      </c>
      <c r="EL1887" s="4">
        <f t="shared" si="1598"/>
        <v>0</v>
      </c>
      <c r="EM1887" s="4">
        <f t="shared" si="1598"/>
        <v>0</v>
      </c>
      <c r="EN1887" s="4">
        <f t="shared" si="1598"/>
        <v>0</v>
      </c>
      <c r="EO1887" s="4">
        <f t="shared" si="1598"/>
        <v>0</v>
      </c>
      <c r="EP1887" s="4">
        <f t="shared" si="1598"/>
        <v>0</v>
      </c>
      <c r="EQ1887" s="4">
        <f t="shared" si="1598"/>
        <v>0</v>
      </c>
      <c r="ER1887" s="4">
        <f t="shared" si="1598"/>
        <v>0</v>
      </c>
      <c r="ES1887" s="4">
        <f t="shared" si="1598"/>
        <v>0</v>
      </c>
      <c r="ET1887" s="4">
        <f t="shared" si="1598"/>
        <v>0</v>
      </c>
      <c r="EU1887" s="4">
        <f t="shared" si="1598"/>
        <v>0</v>
      </c>
      <c r="EV1887" s="4">
        <f t="shared" si="1598"/>
        <v>0</v>
      </c>
      <c r="EW1887" s="4"/>
      <c r="EX1887" s="4"/>
      <c r="EY1887" s="4"/>
      <c r="EZ1887" s="4"/>
      <c r="FA1887" s="4"/>
      <c r="FB1887" s="4"/>
      <c r="FC1887" s="4"/>
      <c r="FD1887" s="4"/>
      <c r="FE1887" s="4"/>
      <c r="FF1887" s="4"/>
      <c r="FG1887" s="4"/>
      <c r="FH1887" s="4"/>
      <c r="FI1887" s="4"/>
      <c r="FJ1887" s="4"/>
      <c r="FK1887" s="4"/>
      <c r="FL1887" s="4"/>
      <c r="FM1887" s="4"/>
      <c r="FN1887" s="4"/>
      <c r="FO1887" s="4"/>
      <c r="FP1887" s="4">
        <f>ROUND(SUMIF(AA1800:AA1885,"=69726884",FQ1800:FQ1885),0)</f>
        <v>0</v>
      </c>
      <c r="FQ1887" s="4">
        <f>ROUND(SUMIF(AA1800:AA1885,"=69726884",FR1800:FR1885),0)</f>
        <v>0</v>
      </c>
      <c r="FR1887" s="4">
        <f>ROUND(SUMIF(AA1800:AA1885,"=69726884",GL1800:GL1885),0)</f>
        <v>0</v>
      </c>
      <c r="FS1887" s="4">
        <f>ROUND(SUMIF(AA1800:AA1885,"=69726884",GM1800:GM1885),0)</f>
        <v>0</v>
      </c>
      <c r="FT1887" s="4">
        <f>ROUND(SUMIF(AA1800:AA1885,"=69726884",GN1800:GN1885),0)</f>
        <v>0</v>
      </c>
      <c r="FU1887" s="4">
        <f>ROUND(SUMIF(AA1800:AA1885,"=69726884",GO1800:GO1885),0)</f>
        <v>0</v>
      </c>
      <c r="FV1887" s="4">
        <f>ROUND(SUMIF(AA1800:AA1885,"=69726884",GP1800:GP1885),0)</f>
        <v>0</v>
      </c>
      <c r="FW1887" s="4">
        <f>DU1887-FP1887</f>
        <v>0</v>
      </c>
      <c r="FX1887" s="4">
        <f>DU1887-FQ1887</f>
        <v>0</v>
      </c>
      <c r="FY1887" s="4">
        <f>FP1887-FR1887</f>
        <v>0</v>
      </c>
      <c r="FZ1887" s="4">
        <f>DU1887-FP1887-FQ1887+FR1887</f>
        <v>0</v>
      </c>
      <c r="GA1887" s="4">
        <f>FQ1887-FR1887</f>
        <v>0</v>
      </c>
      <c r="GB1887" s="4">
        <f>ROUND(SUMIF(AA1800:AA1885,"=69726884",GX1800:GX1885),0)</f>
        <v>0</v>
      </c>
      <c r="GC1887" s="4">
        <f>ROUND(SUMIF(AA1800:AA1885,"=69726884",GY1800:GY1885),0)</f>
        <v>0</v>
      </c>
      <c r="GD1887" s="4">
        <f>ROUND(SUMIF(AA1800:AA1885,"=69726884",GZ1800:GZ1885),0)</f>
        <v>0</v>
      </c>
      <c r="GE1887" s="4">
        <f>ROUND(SUMIF(AA1800:AA1885,"=69726884",HD1800:HD1885),0)</f>
        <v>0</v>
      </c>
      <c r="GF1887" s="4"/>
      <c r="GG1887" s="4"/>
      <c r="GH1887" s="4"/>
      <c r="GI1887" s="4"/>
      <c r="GJ1887" s="4"/>
      <c r="GK1887" s="4"/>
      <c r="GL1887" s="4"/>
      <c r="GM1887" s="4"/>
      <c r="GN1887" s="4"/>
      <c r="GO1887" s="4"/>
      <c r="GP1887" s="4"/>
      <c r="GQ1887" s="4"/>
      <c r="GR1887" s="4"/>
      <c r="GS1887" s="4"/>
      <c r="GT1887" s="4"/>
      <c r="GU1887" s="4"/>
      <c r="GV1887" s="4"/>
      <c r="GW1887" s="4"/>
      <c r="GX1887" s="4">
        <v>0</v>
      </c>
    </row>
    <row r="1889" spans="1:28" x14ac:dyDescent="0.2">
      <c r="A1889" s="5">
        <v>50</v>
      </c>
      <c r="B1889" s="5">
        <v>0</v>
      </c>
      <c r="C1889" s="5">
        <v>0</v>
      </c>
      <c r="D1889" s="5">
        <v>1</v>
      </c>
      <c r="E1889" s="5">
        <v>201</v>
      </c>
      <c r="F1889" s="5">
        <f>ROUND(Source!O1887,O1889)</f>
        <v>0</v>
      </c>
      <c r="G1889" s="5" t="s">
        <v>86</v>
      </c>
      <c r="H1889" s="5" t="s">
        <v>87</v>
      </c>
      <c r="I1889" s="5"/>
      <c r="J1889" s="5"/>
      <c r="K1889" s="5">
        <v>201</v>
      </c>
      <c r="L1889" s="5">
        <v>1</v>
      </c>
      <c r="M1889" s="5">
        <v>3</v>
      </c>
      <c r="N1889" s="5" t="s">
        <v>3</v>
      </c>
      <c r="O1889" s="5">
        <v>0</v>
      </c>
      <c r="P1889" s="5">
        <f>ROUND(Source!DG1887,O1889)</f>
        <v>0</v>
      </c>
      <c r="Q1889" s="5"/>
      <c r="R1889" s="5"/>
      <c r="S1889" s="5"/>
      <c r="T1889" s="5"/>
      <c r="U1889" s="5"/>
      <c r="V1889" s="5"/>
      <c r="W1889" s="5">
        <v>0</v>
      </c>
      <c r="X1889" s="5">
        <v>1</v>
      </c>
      <c r="Y1889" s="5">
        <v>0</v>
      </c>
      <c r="Z1889" s="5">
        <v>0</v>
      </c>
      <c r="AA1889" s="5">
        <v>1</v>
      </c>
      <c r="AB1889" s="5">
        <v>0</v>
      </c>
    </row>
    <row r="1890" spans="1:28" x14ac:dyDescent="0.2">
      <c r="A1890" s="5">
        <v>50</v>
      </c>
      <c r="B1890" s="5">
        <v>0</v>
      </c>
      <c r="C1890" s="5">
        <v>0</v>
      </c>
      <c r="D1890" s="5">
        <v>1</v>
      </c>
      <c r="E1890" s="5">
        <v>202</v>
      </c>
      <c r="F1890" s="5">
        <f>ROUND(Source!P1887,O1890)</f>
        <v>0</v>
      </c>
      <c r="G1890" s="5" t="s">
        <v>88</v>
      </c>
      <c r="H1890" s="5" t="s">
        <v>89</v>
      </c>
      <c r="I1890" s="5"/>
      <c r="J1890" s="5"/>
      <c r="K1890" s="5">
        <v>202</v>
      </c>
      <c r="L1890" s="5">
        <v>2</v>
      </c>
      <c r="M1890" s="5">
        <v>3</v>
      </c>
      <c r="N1890" s="5" t="s">
        <v>3</v>
      </c>
      <c r="O1890" s="5">
        <v>0</v>
      </c>
      <c r="P1890" s="5">
        <f>ROUND(Source!DH1887,O1890)</f>
        <v>0</v>
      </c>
      <c r="Q1890" s="5"/>
      <c r="R1890" s="5"/>
      <c r="S1890" s="5"/>
      <c r="T1890" s="5"/>
      <c r="U1890" s="5"/>
      <c r="V1890" s="5"/>
      <c r="W1890" s="5">
        <v>0</v>
      </c>
      <c r="X1890" s="5">
        <v>1</v>
      </c>
      <c r="Y1890" s="5">
        <v>0</v>
      </c>
      <c r="Z1890" s="5">
        <v>0</v>
      </c>
      <c r="AA1890" s="5">
        <v>1</v>
      </c>
      <c r="AB1890" s="5">
        <v>0</v>
      </c>
    </row>
    <row r="1891" spans="1:28" x14ac:dyDescent="0.2">
      <c r="A1891" s="5">
        <v>50</v>
      </c>
      <c r="B1891" s="5">
        <v>0</v>
      </c>
      <c r="C1891" s="5">
        <v>0</v>
      </c>
      <c r="D1891" s="5">
        <v>1</v>
      </c>
      <c r="E1891" s="5">
        <v>222</v>
      </c>
      <c r="F1891" s="5">
        <f>ROUND(Source!AO1887,O1891)</f>
        <v>0</v>
      </c>
      <c r="G1891" s="5" t="s">
        <v>90</v>
      </c>
      <c r="H1891" s="5" t="s">
        <v>91</v>
      </c>
      <c r="I1891" s="5"/>
      <c r="J1891" s="5"/>
      <c r="K1891" s="5">
        <v>222</v>
      </c>
      <c r="L1891" s="5">
        <v>3</v>
      </c>
      <c r="M1891" s="5">
        <v>3</v>
      </c>
      <c r="N1891" s="5" t="s">
        <v>3</v>
      </c>
      <c r="O1891" s="5">
        <v>0</v>
      </c>
      <c r="P1891" s="5">
        <f>ROUND(Source!EG1887,O1891)</f>
        <v>0</v>
      </c>
      <c r="Q1891" s="5"/>
      <c r="R1891" s="5"/>
      <c r="S1891" s="5"/>
      <c r="T1891" s="5"/>
      <c r="U1891" s="5"/>
      <c r="V1891" s="5"/>
      <c r="W1891" s="5">
        <v>0</v>
      </c>
      <c r="X1891" s="5">
        <v>1</v>
      </c>
      <c r="Y1891" s="5">
        <v>0</v>
      </c>
      <c r="Z1891" s="5">
        <v>0</v>
      </c>
      <c r="AA1891" s="5">
        <v>1</v>
      </c>
      <c r="AB1891" s="5">
        <v>0</v>
      </c>
    </row>
    <row r="1892" spans="1:28" x14ac:dyDescent="0.2">
      <c r="A1892" s="5">
        <v>50</v>
      </c>
      <c r="B1892" s="5">
        <v>0</v>
      </c>
      <c r="C1892" s="5">
        <v>0</v>
      </c>
      <c r="D1892" s="5">
        <v>1</v>
      </c>
      <c r="E1892" s="5">
        <v>225</v>
      </c>
      <c r="F1892" s="5">
        <f>ROUND(Source!AV1887,O1892)</f>
        <v>0</v>
      </c>
      <c r="G1892" s="5" t="s">
        <v>92</v>
      </c>
      <c r="H1892" s="5" t="s">
        <v>93</v>
      </c>
      <c r="I1892" s="5"/>
      <c r="J1892" s="5"/>
      <c r="K1892" s="5">
        <v>225</v>
      </c>
      <c r="L1892" s="5">
        <v>4</v>
      </c>
      <c r="M1892" s="5">
        <v>3</v>
      </c>
      <c r="N1892" s="5" t="s">
        <v>3</v>
      </c>
      <c r="O1892" s="5">
        <v>0</v>
      </c>
      <c r="P1892" s="5">
        <f>ROUND(Source!EN1887,O1892)</f>
        <v>0</v>
      </c>
      <c r="Q1892" s="5"/>
      <c r="R1892" s="5"/>
      <c r="S1892" s="5"/>
      <c r="T1892" s="5"/>
      <c r="U1892" s="5"/>
      <c r="V1892" s="5"/>
      <c r="W1892" s="5">
        <v>0</v>
      </c>
      <c r="X1892" s="5">
        <v>1</v>
      </c>
      <c r="Y1892" s="5">
        <v>0</v>
      </c>
      <c r="Z1892" s="5">
        <v>0</v>
      </c>
      <c r="AA1892" s="5">
        <v>1</v>
      </c>
      <c r="AB1892" s="5">
        <v>0</v>
      </c>
    </row>
    <row r="1893" spans="1:28" x14ac:dyDescent="0.2">
      <c r="A1893" s="5">
        <v>50</v>
      </c>
      <c r="B1893" s="5">
        <v>0</v>
      </c>
      <c r="C1893" s="5">
        <v>0</v>
      </c>
      <c r="D1893" s="5">
        <v>1</v>
      </c>
      <c r="E1893" s="5">
        <v>226</v>
      </c>
      <c r="F1893" s="5">
        <f>ROUND(Source!AW1887,O1893)</f>
        <v>0</v>
      </c>
      <c r="G1893" s="5" t="s">
        <v>94</v>
      </c>
      <c r="H1893" s="5" t="s">
        <v>95</v>
      </c>
      <c r="I1893" s="5"/>
      <c r="J1893" s="5"/>
      <c r="K1893" s="5">
        <v>226</v>
      </c>
      <c r="L1893" s="5">
        <v>5</v>
      </c>
      <c r="M1893" s="5">
        <v>3</v>
      </c>
      <c r="N1893" s="5" t="s">
        <v>3</v>
      </c>
      <c r="O1893" s="5">
        <v>0</v>
      </c>
      <c r="P1893" s="5">
        <f>ROUND(Source!EO1887,O1893)</f>
        <v>0</v>
      </c>
      <c r="Q1893" s="5"/>
      <c r="R1893" s="5"/>
      <c r="S1893" s="5"/>
      <c r="T1893" s="5"/>
      <c r="U1893" s="5"/>
      <c r="V1893" s="5"/>
      <c r="W1893" s="5">
        <v>0</v>
      </c>
      <c r="X1893" s="5">
        <v>1</v>
      </c>
      <c r="Y1893" s="5">
        <v>0</v>
      </c>
      <c r="Z1893" s="5">
        <v>0</v>
      </c>
      <c r="AA1893" s="5">
        <v>1</v>
      </c>
      <c r="AB1893" s="5">
        <v>0</v>
      </c>
    </row>
    <row r="1894" spans="1:28" x14ac:dyDescent="0.2">
      <c r="A1894" s="5">
        <v>50</v>
      </c>
      <c r="B1894" s="5">
        <v>0</v>
      </c>
      <c r="C1894" s="5">
        <v>0</v>
      </c>
      <c r="D1894" s="5">
        <v>1</v>
      </c>
      <c r="E1894" s="5">
        <v>227</v>
      </c>
      <c r="F1894" s="5">
        <f>ROUND(Source!AX1887,O1894)</f>
        <v>0</v>
      </c>
      <c r="G1894" s="5" t="s">
        <v>96</v>
      </c>
      <c r="H1894" s="5" t="s">
        <v>97</v>
      </c>
      <c r="I1894" s="5"/>
      <c r="J1894" s="5"/>
      <c r="K1894" s="5">
        <v>227</v>
      </c>
      <c r="L1894" s="5">
        <v>6</v>
      </c>
      <c r="M1894" s="5">
        <v>3</v>
      </c>
      <c r="N1894" s="5" t="s">
        <v>3</v>
      </c>
      <c r="O1894" s="5">
        <v>0</v>
      </c>
      <c r="P1894" s="5">
        <f>ROUND(Source!EP1887,O1894)</f>
        <v>0</v>
      </c>
      <c r="Q1894" s="5"/>
      <c r="R1894" s="5"/>
      <c r="S1894" s="5"/>
      <c r="T1894" s="5"/>
      <c r="U1894" s="5"/>
      <c r="V1894" s="5"/>
      <c r="W1894" s="5">
        <v>0</v>
      </c>
      <c r="X1894" s="5">
        <v>1</v>
      </c>
      <c r="Y1894" s="5">
        <v>0</v>
      </c>
      <c r="Z1894" s="5">
        <v>0</v>
      </c>
      <c r="AA1894" s="5">
        <v>1</v>
      </c>
      <c r="AB1894" s="5">
        <v>0</v>
      </c>
    </row>
    <row r="1895" spans="1:28" x14ac:dyDescent="0.2">
      <c r="A1895" s="5">
        <v>50</v>
      </c>
      <c r="B1895" s="5">
        <v>0</v>
      </c>
      <c r="C1895" s="5">
        <v>0</v>
      </c>
      <c r="D1895" s="5">
        <v>1</v>
      </c>
      <c r="E1895" s="5">
        <v>228</v>
      </c>
      <c r="F1895" s="5">
        <f>ROUND(Source!AY1887,O1895)</f>
        <v>0</v>
      </c>
      <c r="G1895" s="5" t="s">
        <v>98</v>
      </c>
      <c r="H1895" s="5" t="s">
        <v>99</v>
      </c>
      <c r="I1895" s="5"/>
      <c r="J1895" s="5"/>
      <c r="K1895" s="5">
        <v>228</v>
      </c>
      <c r="L1895" s="5">
        <v>7</v>
      </c>
      <c r="M1895" s="5">
        <v>3</v>
      </c>
      <c r="N1895" s="5" t="s">
        <v>3</v>
      </c>
      <c r="O1895" s="5">
        <v>0</v>
      </c>
      <c r="P1895" s="5">
        <f>ROUND(Source!EQ1887,O1895)</f>
        <v>0</v>
      </c>
      <c r="Q1895" s="5"/>
      <c r="R1895" s="5"/>
      <c r="S1895" s="5"/>
      <c r="T1895" s="5"/>
      <c r="U1895" s="5"/>
      <c r="V1895" s="5"/>
      <c r="W1895" s="5">
        <v>0</v>
      </c>
      <c r="X1895" s="5">
        <v>1</v>
      </c>
      <c r="Y1895" s="5">
        <v>0</v>
      </c>
      <c r="Z1895" s="5">
        <v>0</v>
      </c>
      <c r="AA1895" s="5">
        <v>1</v>
      </c>
      <c r="AB1895" s="5">
        <v>0</v>
      </c>
    </row>
    <row r="1896" spans="1:28" x14ac:dyDescent="0.2">
      <c r="A1896" s="5">
        <v>50</v>
      </c>
      <c r="B1896" s="5">
        <v>0</v>
      </c>
      <c r="C1896" s="5">
        <v>0</v>
      </c>
      <c r="D1896" s="5">
        <v>1</v>
      </c>
      <c r="E1896" s="5">
        <v>216</v>
      </c>
      <c r="F1896" s="5">
        <f>ROUND(Source!AP1887,O1896)</f>
        <v>0</v>
      </c>
      <c r="G1896" s="5" t="s">
        <v>100</v>
      </c>
      <c r="H1896" s="5" t="s">
        <v>101</v>
      </c>
      <c r="I1896" s="5"/>
      <c r="J1896" s="5"/>
      <c r="K1896" s="5">
        <v>216</v>
      </c>
      <c r="L1896" s="5">
        <v>8</v>
      </c>
      <c r="M1896" s="5">
        <v>3</v>
      </c>
      <c r="N1896" s="5" t="s">
        <v>3</v>
      </c>
      <c r="O1896" s="5">
        <v>0</v>
      </c>
      <c r="P1896" s="5">
        <f>ROUND(Source!EH1887,O1896)</f>
        <v>0</v>
      </c>
      <c r="Q1896" s="5"/>
      <c r="R1896" s="5"/>
      <c r="S1896" s="5"/>
      <c r="T1896" s="5"/>
      <c r="U1896" s="5"/>
      <c r="V1896" s="5"/>
      <c r="W1896" s="5">
        <v>0</v>
      </c>
      <c r="X1896" s="5">
        <v>1</v>
      </c>
      <c r="Y1896" s="5">
        <v>0</v>
      </c>
      <c r="Z1896" s="5">
        <v>0</v>
      </c>
      <c r="AA1896" s="5">
        <v>1</v>
      </c>
      <c r="AB1896" s="5">
        <v>0</v>
      </c>
    </row>
    <row r="1897" spans="1:28" x14ac:dyDescent="0.2">
      <c r="A1897" s="5">
        <v>50</v>
      </c>
      <c r="B1897" s="5">
        <v>0</v>
      </c>
      <c r="C1897" s="5">
        <v>0</v>
      </c>
      <c r="D1897" s="5">
        <v>1</v>
      </c>
      <c r="E1897" s="5">
        <v>223</v>
      </c>
      <c r="F1897" s="5">
        <f>ROUND(Source!AQ1887,O1897)</f>
        <v>0</v>
      </c>
      <c r="G1897" s="5" t="s">
        <v>102</v>
      </c>
      <c r="H1897" s="5" t="s">
        <v>103</v>
      </c>
      <c r="I1897" s="5"/>
      <c r="J1897" s="5"/>
      <c r="K1897" s="5">
        <v>223</v>
      </c>
      <c r="L1897" s="5">
        <v>9</v>
      </c>
      <c r="M1897" s="5">
        <v>3</v>
      </c>
      <c r="N1897" s="5" t="s">
        <v>3</v>
      </c>
      <c r="O1897" s="5">
        <v>0</v>
      </c>
      <c r="P1897" s="5">
        <f>ROUND(Source!EI1887,O1897)</f>
        <v>0</v>
      </c>
      <c r="Q1897" s="5"/>
      <c r="R1897" s="5"/>
      <c r="S1897" s="5"/>
      <c r="T1897" s="5"/>
      <c r="U1897" s="5"/>
      <c r="V1897" s="5"/>
      <c r="W1897" s="5">
        <v>0</v>
      </c>
      <c r="X1897" s="5">
        <v>1</v>
      </c>
      <c r="Y1897" s="5">
        <v>0</v>
      </c>
      <c r="Z1897" s="5">
        <v>0</v>
      </c>
      <c r="AA1897" s="5">
        <v>1</v>
      </c>
      <c r="AB1897" s="5">
        <v>0</v>
      </c>
    </row>
    <row r="1898" spans="1:28" x14ac:dyDescent="0.2">
      <c r="A1898" s="5">
        <v>50</v>
      </c>
      <c r="B1898" s="5">
        <v>0</v>
      </c>
      <c r="C1898" s="5">
        <v>0</v>
      </c>
      <c r="D1898" s="5">
        <v>1</v>
      </c>
      <c r="E1898" s="5">
        <v>229</v>
      </c>
      <c r="F1898" s="5">
        <f>ROUND(Source!AZ1887,O1898)</f>
        <v>0</v>
      </c>
      <c r="G1898" s="5" t="s">
        <v>104</v>
      </c>
      <c r="H1898" s="5" t="s">
        <v>105</v>
      </c>
      <c r="I1898" s="5"/>
      <c r="J1898" s="5"/>
      <c r="K1898" s="5">
        <v>229</v>
      </c>
      <c r="L1898" s="5">
        <v>10</v>
      </c>
      <c r="M1898" s="5">
        <v>3</v>
      </c>
      <c r="N1898" s="5" t="s">
        <v>3</v>
      </c>
      <c r="O1898" s="5">
        <v>0</v>
      </c>
      <c r="P1898" s="5">
        <f>ROUND(Source!ER1887,O1898)</f>
        <v>0</v>
      </c>
      <c r="Q1898" s="5"/>
      <c r="R1898" s="5"/>
      <c r="S1898" s="5"/>
      <c r="T1898" s="5"/>
      <c r="U1898" s="5"/>
      <c r="V1898" s="5"/>
      <c r="W1898" s="5">
        <v>0</v>
      </c>
      <c r="X1898" s="5">
        <v>1</v>
      </c>
      <c r="Y1898" s="5">
        <v>0</v>
      </c>
      <c r="Z1898" s="5">
        <v>0</v>
      </c>
      <c r="AA1898" s="5">
        <v>1</v>
      </c>
      <c r="AB1898" s="5">
        <v>0</v>
      </c>
    </row>
    <row r="1899" spans="1:28" x14ac:dyDescent="0.2">
      <c r="A1899" s="5">
        <v>50</v>
      </c>
      <c r="B1899" s="5">
        <v>0</v>
      </c>
      <c r="C1899" s="5">
        <v>0</v>
      </c>
      <c r="D1899" s="5">
        <v>1</v>
      </c>
      <c r="E1899" s="5">
        <v>203</v>
      </c>
      <c r="F1899" s="5">
        <f>ROUND(Source!Q1887,O1899)</f>
        <v>0</v>
      </c>
      <c r="G1899" s="5" t="s">
        <v>106</v>
      </c>
      <c r="H1899" s="5" t="s">
        <v>107</v>
      </c>
      <c r="I1899" s="5"/>
      <c r="J1899" s="5"/>
      <c r="K1899" s="5">
        <v>203</v>
      </c>
      <c r="L1899" s="5">
        <v>11</v>
      </c>
      <c r="M1899" s="5">
        <v>3</v>
      </c>
      <c r="N1899" s="5" t="s">
        <v>3</v>
      </c>
      <c r="O1899" s="5">
        <v>0</v>
      </c>
      <c r="P1899" s="5">
        <f>ROUND(Source!DI1887,O1899)</f>
        <v>0</v>
      </c>
      <c r="Q1899" s="5"/>
      <c r="R1899" s="5"/>
      <c r="S1899" s="5"/>
      <c r="T1899" s="5"/>
      <c r="U1899" s="5"/>
      <c r="V1899" s="5"/>
      <c r="W1899" s="5">
        <v>0</v>
      </c>
      <c r="X1899" s="5">
        <v>1</v>
      </c>
      <c r="Y1899" s="5">
        <v>0</v>
      </c>
      <c r="Z1899" s="5">
        <v>0</v>
      </c>
      <c r="AA1899" s="5">
        <v>1</v>
      </c>
      <c r="AB1899" s="5">
        <v>0</v>
      </c>
    </row>
    <row r="1900" spans="1:28" x14ac:dyDescent="0.2">
      <c r="A1900" s="5">
        <v>50</v>
      </c>
      <c r="B1900" s="5">
        <v>0</v>
      </c>
      <c r="C1900" s="5">
        <v>0</v>
      </c>
      <c r="D1900" s="5">
        <v>1</v>
      </c>
      <c r="E1900" s="5">
        <v>231</v>
      </c>
      <c r="F1900" s="5">
        <f>ROUND(Source!BB1887,O1900)</f>
        <v>0</v>
      </c>
      <c r="G1900" s="5" t="s">
        <v>108</v>
      </c>
      <c r="H1900" s="5" t="s">
        <v>109</v>
      </c>
      <c r="I1900" s="5"/>
      <c r="J1900" s="5"/>
      <c r="K1900" s="5">
        <v>231</v>
      </c>
      <c r="L1900" s="5">
        <v>12</v>
      </c>
      <c r="M1900" s="5">
        <v>3</v>
      </c>
      <c r="N1900" s="5" t="s">
        <v>3</v>
      </c>
      <c r="O1900" s="5">
        <v>0</v>
      </c>
      <c r="P1900" s="5">
        <f>ROUND(Source!ET1887,O1900)</f>
        <v>0</v>
      </c>
      <c r="Q1900" s="5"/>
      <c r="R1900" s="5"/>
      <c r="S1900" s="5"/>
      <c r="T1900" s="5"/>
      <c r="U1900" s="5"/>
      <c r="V1900" s="5"/>
      <c r="W1900" s="5">
        <v>0</v>
      </c>
      <c r="X1900" s="5">
        <v>1</v>
      </c>
      <c r="Y1900" s="5">
        <v>0</v>
      </c>
      <c r="Z1900" s="5">
        <v>0</v>
      </c>
      <c r="AA1900" s="5">
        <v>1</v>
      </c>
      <c r="AB1900" s="5">
        <v>0</v>
      </c>
    </row>
    <row r="1901" spans="1:28" x14ac:dyDescent="0.2">
      <c r="A1901" s="5">
        <v>50</v>
      </c>
      <c r="B1901" s="5">
        <v>0</v>
      </c>
      <c r="C1901" s="5">
        <v>0</v>
      </c>
      <c r="D1901" s="5">
        <v>1</v>
      </c>
      <c r="E1901" s="5">
        <v>204</v>
      </c>
      <c r="F1901" s="5">
        <f>ROUND(Source!R1887,O1901)</f>
        <v>0</v>
      </c>
      <c r="G1901" s="5" t="s">
        <v>110</v>
      </c>
      <c r="H1901" s="5" t="s">
        <v>111</v>
      </c>
      <c r="I1901" s="5"/>
      <c r="J1901" s="5"/>
      <c r="K1901" s="5">
        <v>204</v>
      </c>
      <c r="L1901" s="5">
        <v>13</v>
      </c>
      <c r="M1901" s="5">
        <v>3</v>
      </c>
      <c r="N1901" s="5" t="s">
        <v>3</v>
      </c>
      <c r="O1901" s="5">
        <v>0</v>
      </c>
      <c r="P1901" s="5">
        <f>ROUND(Source!DJ1887,O1901)</f>
        <v>0</v>
      </c>
      <c r="Q1901" s="5"/>
      <c r="R1901" s="5"/>
      <c r="S1901" s="5"/>
      <c r="T1901" s="5"/>
      <c r="U1901" s="5"/>
      <c r="V1901" s="5"/>
      <c r="W1901" s="5">
        <v>0</v>
      </c>
      <c r="X1901" s="5">
        <v>1</v>
      </c>
      <c r="Y1901" s="5">
        <v>0</v>
      </c>
      <c r="Z1901" s="5">
        <v>0</v>
      </c>
      <c r="AA1901" s="5">
        <v>1</v>
      </c>
      <c r="AB1901" s="5">
        <v>0</v>
      </c>
    </row>
    <row r="1902" spans="1:28" x14ac:dyDescent="0.2">
      <c r="A1902" s="5">
        <v>50</v>
      </c>
      <c r="B1902" s="5">
        <v>0</v>
      </c>
      <c r="C1902" s="5">
        <v>0</v>
      </c>
      <c r="D1902" s="5">
        <v>1</v>
      </c>
      <c r="E1902" s="5">
        <v>205</v>
      </c>
      <c r="F1902" s="5">
        <f>ROUND(Source!S1887,O1902)</f>
        <v>0</v>
      </c>
      <c r="G1902" s="5" t="s">
        <v>112</v>
      </c>
      <c r="H1902" s="5" t="s">
        <v>113</v>
      </c>
      <c r="I1902" s="5"/>
      <c r="J1902" s="5"/>
      <c r="K1902" s="5">
        <v>205</v>
      </c>
      <c r="L1902" s="5">
        <v>14</v>
      </c>
      <c r="M1902" s="5">
        <v>3</v>
      </c>
      <c r="N1902" s="5" t="s">
        <v>3</v>
      </c>
      <c r="O1902" s="5">
        <v>0</v>
      </c>
      <c r="P1902" s="5">
        <f>ROUND(Source!DK1887,O1902)</f>
        <v>0</v>
      </c>
      <c r="Q1902" s="5"/>
      <c r="R1902" s="5"/>
      <c r="S1902" s="5"/>
      <c r="T1902" s="5"/>
      <c r="U1902" s="5"/>
      <c r="V1902" s="5"/>
      <c r="W1902" s="5">
        <v>0</v>
      </c>
      <c r="X1902" s="5">
        <v>1</v>
      </c>
      <c r="Y1902" s="5">
        <v>0</v>
      </c>
      <c r="Z1902" s="5">
        <v>0</v>
      </c>
      <c r="AA1902" s="5">
        <v>1</v>
      </c>
      <c r="AB1902" s="5">
        <v>0</v>
      </c>
    </row>
    <row r="1903" spans="1:28" x14ac:dyDescent="0.2">
      <c r="A1903" s="5">
        <v>50</v>
      </c>
      <c r="B1903" s="5">
        <v>0</v>
      </c>
      <c r="C1903" s="5">
        <v>0</v>
      </c>
      <c r="D1903" s="5">
        <v>1</v>
      </c>
      <c r="E1903" s="5">
        <v>232</v>
      </c>
      <c r="F1903" s="5">
        <f>ROUND(Source!BC1887,O1903)</f>
        <v>0</v>
      </c>
      <c r="G1903" s="5" t="s">
        <v>114</v>
      </c>
      <c r="H1903" s="5" t="s">
        <v>115</v>
      </c>
      <c r="I1903" s="5"/>
      <c r="J1903" s="5"/>
      <c r="K1903" s="5">
        <v>232</v>
      </c>
      <c r="L1903" s="5">
        <v>15</v>
      </c>
      <c r="M1903" s="5">
        <v>3</v>
      </c>
      <c r="N1903" s="5" t="s">
        <v>3</v>
      </c>
      <c r="O1903" s="5">
        <v>0</v>
      </c>
      <c r="P1903" s="5">
        <f>ROUND(Source!EU1887,O1903)</f>
        <v>0</v>
      </c>
      <c r="Q1903" s="5"/>
      <c r="R1903" s="5"/>
      <c r="S1903" s="5"/>
      <c r="T1903" s="5"/>
      <c r="U1903" s="5"/>
      <c r="V1903" s="5"/>
      <c r="W1903" s="5">
        <v>0</v>
      </c>
      <c r="X1903" s="5">
        <v>1</v>
      </c>
      <c r="Y1903" s="5">
        <v>0</v>
      </c>
      <c r="Z1903" s="5">
        <v>0</v>
      </c>
      <c r="AA1903" s="5">
        <v>1</v>
      </c>
      <c r="AB1903" s="5">
        <v>0</v>
      </c>
    </row>
    <row r="1904" spans="1:28" x14ac:dyDescent="0.2">
      <c r="A1904" s="5">
        <v>50</v>
      </c>
      <c r="B1904" s="5">
        <v>0</v>
      </c>
      <c r="C1904" s="5">
        <v>0</v>
      </c>
      <c r="D1904" s="5">
        <v>1</v>
      </c>
      <c r="E1904" s="5">
        <v>214</v>
      </c>
      <c r="F1904" s="5">
        <f>ROUND(Source!AS1887,O1904)</f>
        <v>0</v>
      </c>
      <c r="G1904" s="5" t="s">
        <v>116</v>
      </c>
      <c r="H1904" s="5" t="s">
        <v>117</v>
      </c>
      <c r="I1904" s="5"/>
      <c r="J1904" s="5"/>
      <c r="K1904" s="5">
        <v>214</v>
      </c>
      <c r="L1904" s="5">
        <v>16</v>
      </c>
      <c r="M1904" s="5">
        <v>3</v>
      </c>
      <c r="N1904" s="5" t="s">
        <v>3</v>
      </c>
      <c r="O1904" s="5">
        <v>0</v>
      </c>
      <c r="P1904" s="5">
        <f>ROUND(Source!EK1887,O1904)</f>
        <v>0</v>
      </c>
      <c r="Q1904" s="5"/>
      <c r="R1904" s="5"/>
      <c r="S1904" s="5"/>
      <c r="T1904" s="5"/>
      <c r="U1904" s="5"/>
      <c r="V1904" s="5"/>
      <c r="W1904" s="5">
        <v>0</v>
      </c>
      <c r="X1904" s="5">
        <v>1</v>
      </c>
      <c r="Y1904" s="5">
        <v>0</v>
      </c>
      <c r="Z1904" s="5">
        <v>0</v>
      </c>
      <c r="AA1904" s="5">
        <v>1</v>
      </c>
      <c r="AB1904" s="5">
        <v>0</v>
      </c>
    </row>
    <row r="1905" spans="1:206" x14ac:dyDescent="0.2">
      <c r="A1905" s="5">
        <v>50</v>
      </c>
      <c r="B1905" s="5">
        <v>0</v>
      </c>
      <c r="C1905" s="5">
        <v>0</v>
      </c>
      <c r="D1905" s="5">
        <v>1</v>
      </c>
      <c r="E1905" s="5">
        <v>215</v>
      </c>
      <c r="F1905" s="5">
        <f>ROUND(Source!AT1887,O1905)</f>
        <v>0</v>
      </c>
      <c r="G1905" s="5" t="s">
        <v>118</v>
      </c>
      <c r="H1905" s="5" t="s">
        <v>119</v>
      </c>
      <c r="I1905" s="5"/>
      <c r="J1905" s="5"/>
      <c r="K1905" s="5">
        <v>215</v>
      </c>
      <c r="L1905" s="5">
        <v>17</v>
      </c>
      <c r="M1905" s="5">
        <v>3</v>
      </c>
      <c r="N1905" s="5" t="s">
        <v>3</v>
      </c>
      <c r="O1905" s="5">
        <v>0</v>
      </c>
      <c r="P1905" s="5">
        <f>ROUND(Source!EL1887,O1905)</f>
        <v>0</v>
      </c>
      <c r="Q1905" s="5"/>
      <c r="R1905" s="5"/>
      <c r="S1905" s="5"/>
      <c r="T1905" s="5"/>
      <c r="U1905" s="5"/>
      <c r="V1905" s="5"/>
      <c r="W1905" s="5">
        <v>0</v>
      </c>
      <c r="X1905" s="5">
        <v>1</v>
      </c>
      <c r="Y1905" s="5">
        <v>0</v>
      </c>
      <c r="Z1905" s="5">
        <v>0</v>
      </c>
      <c r="AA1905" s="5">
        <v>1</v>
      </c>
      <c r="AB1905" s="5">
        <v>0</v>
      </c>
    </row>
    <row r="1906" spans="1:206" x14ac:dyDescent="0.2">
      <c r="A1906" s="5">
        <v>50</v>
      </c>
      <c r="B1906" s="5">
        <v>0</v>
      </c>
      <c r="C1906" s="5">
        <v>0</v>
      </c>
      <c r="D1906" s="5">
        <v>1</v>
      </c>
      <c r="E1906" s="5">
        <v>217</v>
      </c>
      <c r="F1906" s="5">
        <f>ROUND(Source!AU1887,O1906)</f>
        <v>0</v>
      </c>
      <c r="G1906" s="5" t="s">
        <v>120</v>
      </c>
      <c r="H1906" s="5" t="s">
        <v>121</v>
      </c>
      <c r="I1906" s="5"/>
      <c r="J1906" s="5"/>
      <c r="K1906" s="5">
        <v>217</v>
      </c>
      <c r="L1906" s="5">
        <v>18</v>
      </c>
      <c r="M1906" s="5">
        <v>3</v>
      </c>
      <c r="N1906" s="5" t="s">
        <v>3</v>
      </c>
      <c r="O1906" s="5">
        <v>0</v>
      </c>
      <c r="P1906" s="5">
        <f>ROUND(Source!EM1887,O1906)</f>
        <v>0</v>
      </c>
      <c r="Q1906" s="5"/>
      <c r="R1906" s="5"/>
      <c r="S1906" s="5"/>
      <c r="T1906" s="5"/>
      <c r="U1906" s="5"/>
      <c r="V1906" s="5"/>
      <c r="W1906" s="5">
        <v>0</v>
      </c>
      <c r="X1906" s="5">
        <v>1</v>
      </c>
      <c r="Y1906" s="5">
        <v>0</v>
      </c>
      <c r="Z1906" s="5">
        <v>0</v>
      </c>
      <c r="AA1906" s="5">
        <v>1</v>
      </c>
      <c r="AB1906" s="5">
        <v>0</v>
      </c>
    </row>
    <row r="1907" spans="1:206" x14ac:dyDescent="0.2">
      <c r="A1907" s="5">
        <v>50</v>
      </c>
      <c r="B1907" s="5">
        <v>0</v>
      </c>
      <c r="C1907" s="5">
        <v>0</v>
      </c>
      <c r="D1907" s="5">
        <v>1</v>
      </c>
      <c r="E1907" s="5">
        <v>230</v>
      </c>
      <c r="F1907" s="5">
        <f>ROUND(Source!BA1887,O1907)</f>
        <v>0</v>
      </c>
      <c r="G1907" s="5" t="s">
        <v>122</v>
      </c>
      <c r="H1907" s="5" t="s">
        <v>123</v>
      </c>
      <c r="I1907" s="5"/>
      <c r="J1907" s="5"/>
      <c r="K1907" s="5">
        <v>230</v>
      </c>
      <c r="L1907" s="5">
        <v>19</v>
      </c>
      <c r="M1907" s="5">
        <v>3</v>
      </c>
      <c r="N1907" s="5" t="s">
        <v>3</v>
      </c>
      <c r="O1907" s="5">
        <v>0</v>
      </c>
      <c r="P1907" s="5">
        <f>ROUND(Source!ES1887,O1907)</f>
        <v>0</v>
      </c>
      <c r="Q1907" s="5"/>
      <c r="R1907" s="5"/>
      <c r="S1907" s="5"/>
      <c r="T1907" s="5"/>
      <c r="U1907" s="5"/>
      <c r="V1907" s="5"/>
      <c r="W1907" s="5">
        <v>0</v>
      </c>
      <c r="X1907" s="5">
        <v>1</v>
      </c>
      <c r="Y1907" s="5">
        <v>0</v>
      </c>
      <c r="Z1907" s="5">
        <v>0</v>
      </c>
      <c r="AA1907" s="5">
        <v>1</v>
      </c>
      <c r="AB1907" s="5">
        <v>0</v>
      </c>
    </row>
    <row r="1908" spans="1:206" x14ac:dyDescent="0.2">
      <c r="A1908" s="5">
        <v>50</v>
      </c>
      <c r="B1908" s="5">
        <v>0</v>
      </c>
      <c r="C1908" s="5">
        <v>0</v>
      </c>
      <c r="D1908" s="5">
        <v>1</v>
      </c>
      <c r="E1908" s="5">
        <v>206</v>
      </c>
      <c r="F1908" s="5">
        <f>ROUND(Source!T1887,O1908)</f>
        <v>0</v>
      </c>
      <c r="G1908" s="5" t="s">
        <v>124</v>
      </c>
      <c r="H1908" s="5" t="s">
        <v>125</v>
      </c>
      <c r="I1908" s="5"/>
      <c r="J1908" s="5"/>
      <c r="K1908" s="5">
        <v>206</v>
      </c>
      <c r="L1908" s="5">
        <v>20</v>
      </c>
      <c r="M1908" s="5">
        <v>3</v>
      </c>
      <c r="N1908" s="5" t="s">
        <v>3</v>
      </c>
      <c r="O1908" s="5">
        <v>0</v>
      </c>
      <c r="P1908" s="5">
        <f>ROUND(Source!DL1887,O1908)</f>
        <v>0</v>
      </c>
      <c r="Q1908" s="5"/>
      <c r="R1908" s="5"/>
      <c r="S1908" s="5"/>
      <c r="T1908" s="5"/>
      <c r="U1908" s="5"/>
      <c r="V1908" s="5"/>
      <c r="W1908" s="5">
        <v>0</v>
      </c>
      <c r="X1908" s="5">
        <v>1</v>
      </c>
      <c r="Y1908" s="5">
        <v>0</v>
      </c>
      <c r="Z1908" s="5">
        <v>0</v>
      </c>
      <c r="AA1908" s="5">
        <v>1</v>
      </c>
      <c r="AB1908" s="5">
        <v>0</v>
      </c>
    </row>
    <row r="1909" spans="1:206" x14ac:dyDescent="0.2">
      <c r="A1909" s="5">
        <v>50</v>
      </c>
      <c r="B1909" s="5">
        <v>0</v>
      </c>
      <c r="C1909" s="5">
        <v>0</v>
      </c>
      <c r="D1909" s="5">
        <v>1</v>
      </c>
      <c r="E1909" s="5">
        <v>207</v>
      </c>
      <c r="F1909" s="5">
        <f>Source!U1887</f>
        <v>0</v>
      </c>
      <c r="G1909" s="5" t="s">
        <v>126</v>
      </c>
      <c r="H1909" s="5" t="s">
        <v>127</v>
      </c>
      <c r="I1909" s="5"/>
      <c r="J1909" s="5"/>
      <c r="K1909" s="5">
        <v>207</v>
      </c>
      <c r="L1909" s="5">
        <v>21</v>
      </c>
      <c r="M1909" s="5">
        <v>3</v>
      </c>
      <c r="N1909" s="5" t="s">
        <v>3</v>
      </c>
      <c r="O1909" s="5">
        <v>-1</v>
      </c>
      <c r="P1909" s="5">
        <f>Source!DM1887</f>
        <v>0</v>
      </c>
      <c r="Q1909" s="5"/>
      <c r="R1909" s="5"/>
      <c r="S1909" s="5"/>
      <c r="T1909" s="5"/>
      <c r="U1909" s="5"/>
      <c r="V1909" s="5"/>
      <c r="W1909" s="5">
        <v>0</v>
      </c>
      <c r="X1909" s="5">
        <v>1</v>
      </c>
      <c r="Y1909" s="5">
        <v>0</v>
      </c>
      <c r="Z1909" s="5">
        <v>0</v>
      </c>
      <c r="AA1909" s="5">
        <v>1</v>
      </c>
      <c r="AB1909" s="5">
        <v>0</v>
      </c>
    </row>
    <row r="1910" spans="1:206" x14ac:dyDescent="0.2">
      <c r="A1910" s="5">
        <v>50</v>
      </c>
      <c r="B1910" s="5">
        <v>0</v>
      </c>
      <c r="C1910" s="5">
        <v>0</v>
      </c>
      <c r="D1910" s="5">
        <v>1</v>
      </c>
      <c r="E1910" s="5">
        <v>208</v>
      </c>
      <c r="F1910" s="5">
        <f>Source!V1887</f>
        <v>0</v>
      </c>
      <c r="G1910" s="5" t="s">
        <v>128</v>
      </c>
      <c r="H1910" s="5" t="s">
        <v>129</v>
      </c>
      <c r="I1910" s="5"/>
      <c r="J1910" s="5"/>
      <c r="K1910" s="5">
        <v>208</v>
      </c>
      <c r="L1910" s="5">
        <v>22</v>
      </c>
      <c r="M1910" s="5">
        <v>3</v>
      </c>
      <c r="N1910" s="5" t="s">
        <v>3</v>
      </c>
      <c r="O1910" s="5">
        <v>-1</v>
      </c>
      <c r="P1910" s="5">
        <f>Source!DN1887</f>
        <v>0</v>
      </c>
      <c r="Q1910" s="5"/>
      <c r="R1910" s="5"/>
      <c r="S1910" s="5"/>
      <c r="T1910" s="5"/>
      <c r="U1910" s="5"/>
      <c r="V1910" s="5"/>
      <c r="W1910" s="5">
        <v>0</v>
      </c>
      <c r="X1910" s="5">
        <v>1</v>
      </c>
      <c r="Y1910" s="5">
        <v>0</v>
      </c>
      <c r="Z1910" s="5">
        <v>0</v>
      </c>
      <c r="AA1910" s="5">
        <v>1</v>
      </c>
      <c r="AB1910" s="5">
        <v>0</v>
      </c>
    </row>
    <row r="1911" spans="1:206" x14ac:dyDescent="0.2">
      <c r="A1911" s="5">
        <v>50</v>
      </c>
      <c r="B1911" s="5">
        <v>0</v>
      </c>
      <c r="C1911" s="5">
        <v>0</v>
      </c>
      <c r="D1911" s="5">
        <v>1</v>
      </c>
      <c r="E1911" s="5">
        <v>209</v>
      </c>
      <c r="F1911" s="5">
        <f>ROUND(Source!W1887,O1911)</f>
        <v>0</v>
      </c>
      <c r="G1911" s="5" t="s">
        <v>130</v>
      </c>
      <c r="H1911" s="5" t="s">
        <v>131</v>
      </c>
      <c r="I1911" s="5"/>
      <c r="J1911" s="5"/>
      <c r="K1911" s="5">
        <v>209</v>
      </c>
      <c r="L1911" s="5">
        <v>23</v>
      </c>
      <c r="M1911" s="5">
        <v>3</v>
      </c>
      <c r="N1911" s="5" t="s">
        <v>3</v>
      </c>
      <c r="O1911" s="5">
        <v>0</v>
      </c>
      <c r="P1911" s="5">
        <f>ROUND(Source!DO1887,O1911)</f>
        <v>0</v>
      </c>
      <c r="Q1911" s="5"/>
      <c r="R1911" s="5"/>
      <c r="S1911" s="5"/>
      <c r="T1911" s="5"/>
      <c r="U1911" s="5"/>
      <c r="V1911" s="5"/>
      <c r="W1911" s="5">
        <v>0</v>
      </c>
      <c r="X1911" s="5">
        <v>1</v>
      </c>
      <c r="Y1911" s="5">
        <v>0</v>
      </c>
      <c r="Z1911" s="5">
        <v>0</v>
      </c>
      <c r="AA1911" s="5">
        <v>1</v>
      </c>
      <c r="AB1911" s="5">
        <v>0</v>
      </c>
    </row>
    <row r="1912" spans="1:206" x14ac:dyDescent="0.2">
      <c r="A1912" s="5">
        <v>50</v>
      </c>
      <c r="B1912" s="5">
        <v>0</v>
      </c>
      <c r="C1912" s="5">
        <v>0</v>
      </c>
      <c r="D1912" s="5">
        <v>1</v>
      </c>
      <c r="E1912" s="5">
        <v>233</v>
      </c>
      <c r="F1912" s="5">
        <f>ROUND(Source!BD1887,O1912)</f>
        <v>0</v>
      </c>
      <c r="G1912" s="5" t="s">
        <v>132</v>
      </c>
      <c r="H1912" s="5" t="s">
        <v>133</v>
      </c>
      <c r="I1912" s="5"/>
      <c r="J1912" s="5"/>
      <c r="K1912" s="5">
        <v>233</v>
      </c>
      <c r="L1912" s="5">
        <v>24</v>
      </c>
      <c r="M1912" s="5">
        <v>3</v>
      </c>
      <c r="N1912" s="5" t="s">
        <v>3</v>
      </c>
      <c r="O1912" s="5">
        <v>0</v>
      </c>
      <c r="P1912" s="5">
        <f>ROUND(Source!EV1887,O1912)</f>
        <v>0</v>
      </c>
      <c r="Q1912" s="5"/>
      <c r="R1912" s="5"/>
      <c r="S1912" s="5"/>
      <c r="T1912" s="5"/>
      <c r="U1912" s="5"/>
      <c r="V1912" s="5"/>
      <c r="W1912" s="5">
        <v>0</v>
      </c>
      <c r="X1912" s="5">
        <v>1</v>
      </c>
      <c r="Y1912" s="5">
        <v>0</v>
      </c>
      <c r="Z1912" s="5">
        <v>0</v>
      </c>
      <c r="AA1912" s="5">
        <v>1</v>
      </c>
      <c r="AB1912" s="5">
        <v>0</v>
      </c>
    </row>
    <row r="1913" spans="1:206" x14ac:dyDescent="0.2">
      <c r="A1913" s="5">
        <v>50</v>
      </c>
      <c r="B1913" s="5">
        <v>0</v>
      </c>
      <c r="C1913" s="5">
        <v>0</v>
      </c>
      <c r="D1913" s="5">
        <v>1</v>
      </c>
      <c r="E1913" s="5">
        <v>210</v>
      </c>
      <c r="F1913" s="5">
        <f>ROUND(Source!X1887,O1913)</f>
        <v>0</v>
      </c>
      <c r="G1913" s="5" t="s">
        <v>134</v>
      </c>
      <c r="H1913" s="5" t="s">
        <v>135</v>
      </c>
      <c r="I1913" s="5"/>
      <c r="J1913" s="5"/>
      <c r="K1913" s="5">
        <v>210</v>
      </c>
      <c r="L1913" s="5">
        <v>25</v>
      </c>
      <c r="M1913" s="5">
        <v>3</v>
      </c>
      <c r="N1913" s="5" t="s">
        <v>3</v>
      </c>
      <c r="O1913" s="5">
        <v>0</v>
      </c>
      <c r="P1913" s="5">
        <f>ROUND(Source!DP1887,O1913)</f>
        <v>0</v>
      </c>
      <c r="Q1913" s="5"/>
      <c r="R1913" s="5"/>
      <c r="S1913" s="5"/>
      <c r="T1913" s="5"/>
      <c r="U1913" s="5"/>
      <c r="V1913" s="5"/>
      <c r="W1913" s="5">
        <v>0</v>
      </c>
      <c r="X1913" s="5">
        <v>1</v>
      </c>
      <c r="Y1913" s="5">
        <v>0</v>
      </c>
      <c r="Z1913" s="5">
        <v>0</v>
      </c>
      <c r="AA1913" s="5">
        <v>1</v>
      </c>
      <c r="AB1913" s="5">
        <v>0</v>
      </c>
    </row>
    <row r="1914" spans="1:206" x14ac:dyDescent="0.2">
      <c r="A1914" s="5">
        <v>50</v>
      </c>
      <c r="B1914" s="5">
        <v>0</v>
      </c>
      <c r="C1914" s="5">
        <v>0</v>
      </c>
      <c r="D1914" s="5">
        <v>1</v>
      </c>
      <c r="E1914" s="5">
        <v>211</v>
      </c>
      <c r="F1914" s="5">
        <f>ROUND(Source!Y1887,O1914)</f>
        <v>0</v>
      </c>
      <c r="G1914" s="5" t="s">
        <v>136</v>
      </c>
      <c r="H1914" s="5" t="s">
        <v>137</v>
      </c>
      <c r="I1914" s="5"/>
      <c r="J1914" s="5"/>
      <c r="K1914" s="5">
        <v>211</v>
      </c>
      <c r="L1914" s="5">
        <v>26</v>
      </c>
      <c r="M1914" s="5">
        <v>3</v>
      </c>
      <c r="N1914" s="5" t="s">
        <v>3</v>
      </c>
      <c r="O1914" s="5">
        <v>0</v>
      </c>
      <c r="P1914" s="5">
        <f>ROUND(Source!DQ1887,O1914)</f>
        <v>0</v>
      </c>
      <c r="Q1914" s="5"/>
      <c r="R1914" s="5"/>
      <c r="S1914" s="5"/>
      <c r="T1914" s="5"/>
      <c r="U1914" s="5"/>
      <c r="V1914" s="5"/>
      <c r="W1914" s="5">
        <v>0</v>
      </c>
      <c r="X1914" s="5">
        <v>1</v>
      </c>
      <c r="Y1914" s="5">
        <v>0</v>
      </c>
      <c r="Z1914" s="5">
        <v>0</v>
      </c>
      <c r="AA1914" s="5">
        <v>1</v>
      </c>
      <c r="AB1914" s="5">
        <v>0</v>
      </c>
    </row>
    <row r="1915" spans="1:206" x14ac:dyDescent="0.2">
      <c r="A1915" s="5">
        <v>50</v>
      </c>
      <c r="B1915" s="5">
        <v>0</v>
      </c>
      <c r="C1915" s="5">
        <v>0</v>
      </c>
      <c r="D1915" s="5">
        <v>1</v>
      </c>
      <c r="E1915" s="5">
        <v>224</v>
      </c>
      <c r="F1915" s="5">
        <f>ROUND(Source!AR1887,O1915)</f>
        <v>0</v>
      </c>
      <c r="G1915" s="5" t="s">
        <v>138</v>
      </c>
      <c r="H1915" s="5" t="s">
        <v>139</v>
      </c>
      <c r="I1915" s="5"/>
      <c r="J1915" s="5"/>
      <c r="K1915" s="5">
        <v>224</v>
      </c>
      <c r="L1915" s="5">
        <v>27</v>
      </c>
      <c r="M1915" s="5">
        <v>3</v>
      </c>
      <c r="N1915" s="5" t="s">
        <v>3</v>
      </c>
      <c r="O1915" s="5">
        <v>0</v>
      </c>
      <c r="P1915" s="5">
        <f>ROUND(Source!EJ1887,O1915)</f>
        <v>0</v>
      </c>
      <c r="Q1915" s="5"/>
      <c r="R1915" s="5"/>
      <c r="S1915" s="5"/>
      <c r="T1915" s="5"/>
      <c r="U1915" s="5"/>
      <c r="V1915" s="5"/>
      <c r="W1915" s="5">
        <v>0</v>
      </c>
      <c r="X1915" s="5">
        <v>1</v>
      </c>
      <c r="Y1915" s="5">
        <v>0</v>
      </c>
      <c r="Z1915" s="5">
        <v>0</v>
      </c>
      <c r="AA1915" s="5">
        <v>1</v>
      </c>
      <c r="AB1915" s="5">
        <v>0</v>
      </c>
    </row>
    <row r="1917" spans="1:206" x14ac:dyDescent="0.2">
      <c r="A1917" s="1">
        <v>5</v>
      </c>
      <c r="B1917" s="1">
        <v>1</v>
      </c>
      <c r="C1917" s="1"/>
      <c r="D1917" s="1">
        <f>ROW(A2004)</f>
        <v>2004</v>
      </c>
      <c r="E1917" s="1"/>
      <c r="F1917" s="1" t="s">
        <v>141</v>
      </c>
      <c r="G1917" s="1" t="s">
        <v>825</v>
      </c>
      <c r="H1917" s="1" t="s">
        <v>3</v>
      </c>
      <c r="I1917" s="1">
        <v>0</v>
      </c>
      <c r="J1917" s="1"/>
      <c r="K1917" s="1">
        <v>0</v>
      </c>
      <c r="L1917" s="1"/>
      <c r="M1917" s="1" t="s">
        <v>3</v>
      </c>
      <c r="N1917" s="1"/>
      <c r="O1917" s="1"/>
      <c r="P1917" s="1"/>
      <c r="Q1917" s="1"/>
      <c r="R1917" s="1"/>
      <c r="S1917" s="1">
        <v>0</v>
      </c>
      <c r="T1917" s="1">
        <v>0</v>
      </c>
      <c r="U1917" s="1" t="s">
        <v>3</v>
      </c>
      <c r="V1917" s="1">
        <v>0</v>
      </c>
      <c r="W1917" s="1"/>
      <c r="X1917" s="1"/>
      <c r="Y1917" s="1"/>
      <c r="Z1917" s="1"/>
      <c r="AA1917" s="1"/>
      <c r="AB1917" s="1" t="s">
        <v>3</v>
      </c>
      <c r="AC1917" s="1" t="s">
        <v>3</v>
      </c>
      <c r="AD1917" s="1" t="s">
        <v>3</v>
      </c>
      <c r="AE1917" s="1" t="s">
        <v>3</v>
      </c>
      <c r="AF1917" s="1" t="s">
        <v>3</v>
      </c>
      <c r="AG1917" s="1" t="s">
        <v>3</v>
      </c>
      <c r="AH1917" s="1"/>
      <c r="AI1917" s="1"/>
      <c r="AJ1917" s="1"/>
      <c r="AK1917" s="1"/>
      <c r="AL1917" s="1"/>
      <c r="AM1917" s="1"/>
      <c r="AN1917" s="1"/>
      <c r="AO1917" s="1"/>
      <c r="AP1917" s="1" t="s">
        <v>3</v>
      </c>
      <c r="AQ1917" s="1" t="s">
        <v>3</v>
      </c>
      <c r="AR1917" s="1" t="s">
        <v>3</v>
      </c>
      <c r="AS1917" s="1"/>
      <c r="AT1917" s="1"/>
      <c r="AU1917" s="1"/>
      <c r="AV1917" s="1"/>
      <c r="AW1917" s="1"/>
      <c r="AX1917" s="1"/>
      <c r="AY1917" s="1"/>
      <c r="AZ1917" s="1" t="s">
        <v>3</v>
      </c>
      <c r="BA1917" s="1"/>
      <c r="BB1917" s="1" t="s">
        <v>3</v>
      </c>
      <c r="BC1917" s="1" t="s">
        <v>3</v>
      </c>
      <c r="BD1917" s="1" t="s">
        <v>3</v>
      </c>
      <c r="BE1917" s="1" t="s">
        <v>3</v>
      </c>
      <c r="BF1917" s="1" t="s">
        <v>3</v>
      </c>
      <c r="BG1917" s="1" t="s">
        <v>3</v>
      </c>
      <c r="BH1917" s="1" t="s">
        <v>3</v>
      </c>
      <c r="BI1917" s="1" t="s">
        <v>3</v>
      </c>
      <c r="BJ1917" s="1" t="s">
        <v>3</v>
      </c>
      <c r="BK1917" s="1" t="s">
        <v>3</v>
      </c>
      <c r="BL1917" s="1" t="s">
        <v>3</v>
      </c>
      <c r="BM1917" s="1" t="s">
        <v>3</v>
      </c>
      <c r="BN1917" s="1" t="s">
        <v>3</v>
      </c>
      <c r="BO1917" s="1" t="s">
        <v>3</v>
      </c>
      <c r="BP1917" s="1" t="s">
        <v>3</v>
      </c>
      <c r="BQ1917" s="1"/>
      <c r="BR1917" s="1"/>
      <c r="BS1917" s="1"/>
      <c r="BT1917" s="1"/>
      <c r="BU1917" s="1"/>
      <c r="BV1917" s="1"/>
      <c r="BW1917" s="1"/>
      <c r="BX1917" s="1">
        <v>0</v>
      </c>
      <c r="BY1917" s="1"/>
      <c r="BZ1917" s="1"/>
      <c r="CA1917" s="1"/>
      <c r="CB1917" s="1"/>
      <c r="CC1917" s="1"/>
      <c r="CD1917" s="1"/>
      <c r="CE1917" s="1"/>
      <c r="CF1917" s="1"/>
      <c r="CG1917" s="1"/>
      <c r="CH1917" s="1"/>
      <c r="CI1917" s="1"/>
      <c r="CJ1917" s="1">
        <v>0</v>
      </c>
    </row>
    <row r="1919" spans="1:206" x14ac:dyDescent="0.2">
      <c r="A1919" s="3">
        <v>52</v>
      </c>
      <c r="B1919" s="3">
        <f t="shared" ref="B1919:G1919" si="1599">B2004</f>
        <v>1</v>
      </c>
      <c r="C1919" s="3">
        <f t="shared" si="1599"/>
        <v>5</v>
      </c>
      <c r="D1919" s="3">
        <f t="shared" si="1599"/>
        <v>1917</v>
      </c>
      <c r="E1919" s="3">
        <f t="shared" si="1599"/>
        <v>0</v>
      </c>
      <c r="F1919" s="3" t="str">
        <f t="shared" si="1599"/>
        <v>Новый подраздел</v>
      </c>
      <c r="G1919" s="3" t="str">
        <f t="shared" si="1599"/>
        <v>Котельный зал (усиленный пол)</v>
      </c>
      <c r="H1919" s="3"/>
      <c r="I1919" s="3"/>
      <c r="J1919" s="3"/>
      <c r="K1919" s="3"/>
      <c r="L1919" s="3"/>
      <c r="M1919" s="3"/>
      <c r="N1919" s="3"/>
      <c r="O1919" s="3">
        <f t="shared" ref="O1919:AT1919" si="1600">O2004</f>
        <v>0</v>
      </c>
      <c r="P1919" s="3">
        <f t="shared" si="1600"/>
        <v>0</v>
      </c>
      <c r="Q1919" s="3">
        <f t="shared" si="1600"/>
        <v>0</v>
      </c>
      <c r="R1919" s="3">
        <f t="shared" si="1600"/>
        <v>0</v>
      </c>
      <c r="S1919" s="3">
        <f t="shared" si="1600"/>
        <v>0</v>
      </c>
      <c r="T1919" s="3">
        <f t="shared" si="1600"/>
        <v>0</v>
      </c>
      <c r="U1919" s="3">
        <f t="shared" si="1600"/>
        <v>0</v>
      </c>
      <c r="V1919" s="3">
        <f t="shared" si="1600"/>
        <v>0</v>
      </c>
      <c r="W1919" s="3">
        <f t="shared" si="1600"/>
        <v>0</v>
      </c>
      <c r="X1919" s="3">
        <f t="shared" si="1600"/>
        <v>0</v>
      </c>
      <c r="Y1919" s="3">
        <f t="shared" si="1600"/>
        <v>0</v>
      </c>
      <c r="Z1919" s="3">
        <f t="shared" si="1600"/>
        <v>0</v>
      </c>
      <c r="AA1919" s="3">
        <f t="shared" si="1600"/>
        <v>0</v>
      </c>
      <c r="AB1919" s="3">
        <f t="shared" si="1600"/>
        <v>0</v>
      </c>
      <c r="AC1919" s="3">
        <f t="shared" si="1600"/>
        <v>0</v>
      </c>
      <c r="AD1919" s="3">
        <f t="shared" si="1600"/>
        <v>0</v>
      </c>
      <c r="AE1919" s="3">
        <f t="shared" si="1600"/>
        <v>0</v>
      </c>
      <c r="AF1919" s="3">
        <f t="shared" si="1600"/>
        <v>0</v>
      </c>
      <c r="AG1919" s="3">
        <f t="shared" si="1600"/>
        <v>0</v>
      </c>
      <c r="AH1919" s="3">
        <f t="shared" si="1600"/>
        <v>0</v>
      </c>
      <c r="AI1919" s="3">
        <f t="shared" si="1600"/>
        <v>0</v>
      </c>
      <c r="AJ1919" s="3">
        <f t="shared" si="1600"/>
        <v>0</v>
      </c>
      <c r="AK1919" s="3">
        <f t="shared" si="1600"/>
        <v>0</v>
      </c>
      <c r="AL1919" s="3">
        <f t="shared" si="1600"/>
        <v>0</v>
      </c>
      <c r="AM1919" s="3">
        <f t="shared" si="1600"/>
        <v>0</v>
      </c>
      <c r="AN1919" s="3">
        <f t="shared" si="1600"/>
        <v>0</v>
      </c>
      <c r="AO1919" s="3">
        <f t="shared" si="1600"/>
        <v>0</v>
      </c>
      <c r="AP1919" s="3">
        <f t="shared" si="1600"/>
        <v>0</v>
      </c>
      <c r="AQ1919" s="3">
        <f t="shared" si="1600"/>
        <v>0</v>
      </c>
      <c r="AR1919" s="3">
        <f t="shared" si="1600"/>
        <v>0</v>
      </c>
      <c r="AS1919" s="3">
        <f t="shared" si="1600"/>
        <v>0</v>
      </c>
      <c r="AT1919" s="3">
        <f t="shared" si="1600"/>
        <v>0</v>
      </c>
      <c r="AU1919" s="3">
        <f t="shared" ref="AU1919:BZ1919" si="1601">AU2004</f>
        <v>0</v>
      </c>
      <c r="AV1919" s="3">
        <f t="shared" si="1601"/>
        <v>0</v>
      </c>
      <c r="AW1919" s="3">
        <f t="shared" si="1601"/>
        <v>0</v>
      </c>
      <c r="AX1919" s="3">
        <f t="shared" si="1601"/>
        <v>0</v>
      </c>
      <c r="AY1919" s="3">
        <f t="shared" si="1601"/>
        <v>0</v>
      </c>
      <c r="AZ1919" s="3">
        <f t="shared" si="1601"/>
        <v>0</v>
      </c>
      <c r="BA1919" s="3">
        <f t="shared" si="1601"/>
        <v>0</v>
      </c>
      <c r="BB1919" s="3">
        <f t="shared" si="1601"/>
        <v>0</v>
      </c>
      <c r="BC1919" s="3">
        <f t="shared" si="1601"/>
        <v>0</v>
      </c>
      <c r="BD1919" s="3">
        <f t="shared" si="1601"/>
        <v>0</v>
      </c>
      <c r="BE1919" s="3">
        <f t="shared" si="1601"/>
        <v>0</v>
      </c>
      <c r="BF1919" s="3">
        <f t="shared" si="1601"/>
        <v>0</v>
      </c>
      <c r="BG1919" s="3">
        <f t="shared" si="1601"/>
        <v>0</v>
      </c>
      <c r="BH1919" s="3">
        <f t="shared" si="1601"/>
        <v>0</v>
      </c>
      <c r="BI1919" s="3">
        <f t="shared" si="1601"/>
        <v>0</v>
      </c>
      <c r="BJ1919" s="3">
        <f t="shared" si="1601"/>
        <v>0</v>
      </c>
      <c r="BK1919" s="3">
        <f t="shared" si="1601"/>
        <v>0</v>
      </c>
      <c r="BL1919" s="3">
        <f t="shared" si="1601"/>
        <v>0</v>
      </c>
      <c r="BM1919" s="3">
        <f t="shared" si="1601"/>
        <v>0</v>
      </c>
      <c r="BN1919" s="3">
        <f t="shared" si="1601"/>
        <v>0</v>
      </c>
      <c r="BO1919" s="3">
        <f t="shared" si="1601"/>
        <v>0</v>
      </c>
      <c r="BP1919" s="3">
        <f t="shared" si="1601"/>
        <v>0</v>
      </c>
      <c r="BQ1919" s="3">
        <f t="shared" si="1601"/>
        <v>0</v>
      </c>
      <c r="BR1919" s="3">
        <f t="shared" si="1601"/>
        <v>0</v>
      </c>
      <c r="BS1919" s="3">
        <f t="shared" si="1601"/>
        <v>0</v>
      </c>
      <c r="BT1919" s="3">
        <f t="shared" si="1601"/>
        <v>0</v>
      </c>
      <c r="BU1919" s="3">
        <f t="shared" si="1601"/>
        <v>0</v>
      </c>
      <c r="BV1919" s="3">
        <f t="shared" si="1601"/>
        <v>0</v>
      </c>
      <c r="BW1919" s="3">
        <f t="shared" si="1601"/>
        <v>0</v>
      </c>
      <c r="BX1919" s="3">
        <f t="shared" si="1601"/>
        <v>0</v>
      </c>
      <c r="BY1919" s="3">
        <f t="shared" si="1601"/>
        <v>0</v>
      </c>
      <c r="BZ1919" s="3">
        <f t="shared" si="1601"/>
        <v>0</v>
      </c>
      <c r="CA1919" s="3">
        <f t="shared" ref="CA1919:DF1919" si="1602">CA2004</f>
        <v>0</v>
      </c>
      <c r="CB1919" s="3">
        <f t="shared" si="1602"/>
        <v>0</v>
      </c>
      <c r="CC1919" s="3">
        <f t="shared" si="1602"/>
        <v>0</v>
      </c>
      <c r="CD1919" s="3">
        <f t="shared" si="1602"/>
        <v>0</v>
      </c>
      <c r="CE1919" s="3">
        <f t="shared" si="1602"/>
        <v>0</v>
      </c>
      <c r="CF1919" s="3">
        <f t="shared" si="1602"/>
        <v>0</v>
      </c>
      <c r="CG1919" s="3">
        <f t="shared" si="1602"/>
        <v>0</v>
      </c>
      <c r="CH1919" s="3">
        <f t="shared" si="1602"/>
        <v>0</v>
      </c>
      <c r="CI1919" s="3">
        <f t="shared" si="1602"/>
        <v>0</v>
      </c>
      <c r="CJ1919" s="3">
        <f t="shared" si="1602"/>
        <v>0</v>
      </c>
      <c r="CK1919" s="3">
        <f t="shared" si="1602"/>
        <v>0</v>
      </c>
      <c r="CL1919" s="3">
        <f t="shared" si="1602"/>
        <v>0</v>
      </c>
      <c r="CM1919" s="3">
        <f t="shared" si="1602"/>
        <v>0</v>
      </c>
      <c r="CN1919" s="3">
        <f t="shared" si="1602"/>
        <v>0</v>
      </c>
      <c r="CO1919" s="3">
        <f t="shared" si="1602"/>
        <v>0</v>
      </c>
      <c r="CP1919" s="3">
        <f t="shared" si="1602"/>
        <v>0</v>
      </c>
      <c r="CQ1919" s="3">
        <f t="shared" si="1602"/>
        <v>0</v>
      </c>
      <c r="CR1919" s="3">
        <f t="shared" si="1602"/>
        <v>0</v>
      </c>
      <c r="CS1919" s="3">
        <f t="shared" si="1602"/>
        <v>0</v>
      </c>
      <c r="CT1919" s="3">
        <f t="shared" si="1602"/>
        <v>0</v>
      </c>
      <c r="CU1919" s="3">
        <f t="shared" si="1602"/>
        <v>0</v>
      </c>
      <c r="CV1919" s="3">
        <f t="shared" si="1602"/>
        <v>0</v>
      </c>
      <c r="CW1919" s="3">
        <f t="shared" si="1602"/>
        <v>0</v>
      </c>
      <c r="CX1919" s="3">
        <f t="shared" si="1602"/>
        <v>0</v>
      </c>
      <c r="CY1919" s="3">
        <f t="shared" si="1602"/>
        <v>0</v>
      </c>
      <c r="CZ1919" s="3">
        <f t="shared" si="1602"/>
        <v>0</v>
      </c>
      <c r="DA1919" s="3">
        <f t="shared" si="1602"/>
        <v>0</v>
      </c>
      <c r="DB1919" s="3">
        <f t="shared" si="1602"/>
        <v>0</v>
      </c>
      <c r="DC1919" s="3">
        <f t="shared" si="1602"/>
        <v>0</v>
      </c>
      <c r="DD1919" s="3">
        <f t="shared" si="1602"/>
        <v>0</v>
      </c>
      <c r="DE1919" s="3">
        <f t="shared" si="1602"/>
        <v>0</v>
      </c>
      <c r="DF1919" s="3">
        <f t="shared" si="1602"/>
        <v>0</v>
      </c>
      <c r="DG1919" s="4">
        <f t="shared" ref="DG1919:EL1919" si="1603">DG2004</f>
        <v>0</v>
      </c>
      <c r="DH1919" s="4">
        <f t="shared" si="1603"/>
        <v>0</v>
      </c>
      <c r="DI1919" s="4">
        <f t="shared" si="1603"/>
        <v>0</v>
      </c>
      <c r="DJ1919" s="4">
        <f t="shared" si="1603"/>
        <v>0</v>
      </c>
      <c r="DK1919" s="4">
        <f t="shared" si="1603"/>
        <v>0</v>
      </c>
      <c r="DL1919" s="4">
        <f t="shared" si="1603"/>
        <v>0</v>
      </c>
      <c r="DM1919" s="4">
        <f t="shared" si="1603"/>
        <v>0</v>
      </c>
      <c r="DN1919" s="4">
        <f t="shared" si="1603"/>
        <v>0</v>
      </c>
      <c r="DO1919" s="4">
        <f t="shared" si="1603"/>
        <v>0</v>
      </c>
      <c r="DP1919" s="4">
        <f t="shared" si="1603"/>
        <v>0</v>
      </c>
      <c r="DQ1919" s="4">
        <f t="shared" si="1603"/>
        <v>0</v>
      </c>
      <c r="DR1919" s="4">
        <f t="shared" si="1603"/>
        <v>0</v>
      </c>
      <c r="DS1919" s="4">
        <f t="shared" si="1603"/>
        <v>0</v>
      </c>
      <c r="DT1919" s="4">
        <f t="shared" si="1603"/>
        <v>0</v>
      </c>
      <c r="DU1919" s="4">
        <f t="shared" si="1603"/>
        <v>0</v>
      </c>
      <c r="DV1919" s="4">
        <f t="shared" si="1603"/>
        <v>0</v>
      </c>
      <c r="DW1919" s="4">
        <f t="shared" si="1603"/>
        <v>0</v>
      </c>
      <c r="DX1919" s="4">
        <f t="shared" si="1603"/>
        <v>0</v>
      </c>
      <c r="DY1919" s="4">
        <f t="shared" si="1603"/>
        <v>0</v>
      </c>
      <c r="DZ1919" s="4">
        <f t="shared" si="1603"/>
        <v>0</v>
      </c>
      <c r="EA1919" s="4">
        <f t="shared" si="1603"/>
        <v>0</v>
      </c>
      <c r="EB1919" s="4">
        <f t="shared" si="1603"/>
        <v>0</v>
      </c>
      <c r="EC1919" s="4">
        <f t="shared" si="1603"/>
        <v>0</v>
      </c>
      <c r="ED1919" s="4">
        <f t="shared" si="1603"/>
        <v>0</v>
      </c>
      <c r="EE1919" s="4">
        <f t="shared" si="1603"/>
        <v>0</v>
      </c>
      <c r="EF1919" s="4">
        <f t="shared" si="1603"/>
        <v>0</v>
      </c>
      <c r="EG1919" s="4">
        <f t="shared" si="1603"/>
        <v>0</v>
      </c>
      <c r="EH1919" s="4">
        <f t="shared" si="1603"/>
        <v>0</v>
      </c>
      <c r="EI1919" s="4">
        <f t="shared" si="1603"/>
        <v>0</v>
      </c>
      <c r="EJ1919" s="4">
        <f t="shared" si="1603"/>
        <v>0</v>
      </c>
      <c r="EK1919" s="4">
        <f t="shared" si="1603"/>
        <v>0</v>
      </c>
      <c r="EL1919" s="4">
        <f t="shared" si="1603"/>
        <v>0</v>
      </c>
      <c r="EM1919" s="4">
        <f t="shared" ref="EM1919:FR1919" si="1604">EM2004</f>
        <v>0</v>
      </c>
      <c r="EN1919" s="4">
        <f t="shared" si="1604"/>
        <v>0</v>
      </c>
      <c r="EO1919" s="4">
        <f t="shared" si="1604"/>
        <v>0</v>
      </c>
      <c r="EP1919" s="4">
        <f t="shared" si="1604"/>
        <v>0</v>
      </c>
      <c r="EQ1919" s="4">
        <f t="shared" si="1604"/>
        <v>0</v>
      </c>
      <c r="ER1919" s="4">
        <f t="shared" si="1604"/>
        <v>0</v>
      </c>
      <c r="ES1919" s="4">
        <f t="shared" si="1604"/>
        <v>0</v>
      </c>
      <c r="ET1919" s="4">
        <f t="shared" si="1604"/>
        <v>0</v>
      </c>
      <c r="EU1919" s="4">
        <f t="shared" si="1604"/>
        <v>0</v>
      </c>
      <c r="EV1919" s="4">
        <f t="shared" si="1604"/>
        <v>0</v>
      </c>
      <c r="EW1919" s="4">
        <f t="shared" si="1604"/>
        <v>0</v>
      </c>
      <c r="EX1919" s="4">
        <f t="shared" si="1604"/>
        <v>0</v>
      </c>
      <c r="EY1919" s="4">
        <f t="shared" si="1604"/>
        <v>0</v>
      </c>
      <c r="EZ1919" s="4">
        <f t="shared" si="1604"/>
        <v>0</v>
      </c>
      <c r="FA1919" s="4">
        <f t="shared" si="1604"/>
        <v>0</v>
      </c>
      <c r="FB1919" s="4">
        <f t="shared" si="1604"/>
        <v>0</v>
      </c>
      <c r="FC1919" s="4">
        <f t="shared" si="1604"/>
        <v>0</v>
      </c>
      <c r="FD1919" s="4">
        <f t="shared" si="1604"/>
        <v>0</v>
      </c>
      <c r="FE1919" s="4">
        <f t="shared" si="1604"/>
        <v>0</v>
      </c>
      <c r="FF1919" s="4">
        <f t="shared" si="1604"/>
        <v>0</v>
      </c>
      <c r="FG1919" s="4">
        <f t="shared" si="1604"/>
        <v>0</v>
      </c>
      <c r="FH1919" s="4">
        <f t="shared" si="1604"/>
        <v>0</v>
      </c>
      <c r="FI1919" s="4">
        <f t="shared" si="1604"/>
        <v>0</v>
      </c>
      <c r="FJ1919" s="4">
        <f t="shared" si="1604"/>
        <v>0</v>
      </c>
      <c r="FK1919" s="4">
        <f t="shared" si="1604"/>
        <v>0</v>
      </c>
      <c r="FL1919" s="4">
        <f t="shared" si="1604"/>
        <v>0</v>
      </c>
      <c r="FM1919" s="4">
        <f t="shared" si="1604"/>
        <v>0</v>
      </c>
      <c r="FN1919" s="4">
        <f t="shared" si="1604"/>
        <v>0</v>
      </c>
      <c r="FO1919" s="4">
        <f t="shared" si="1604"/>
        <v>0</v>
      </c>
      <c r="FP1919" s="4">
        <f t="shared" si="1604"/>
        <v>0</v>
      </c>
      <c r="FQ1919" s="4">
        <f t="shared" si="1604"/>
        <v>0</v>
      </c>
      <c r="FR1919" s="4">
        <f t="shared" si="1604"/>
        <v>0</v>
      </c>
      <c r="FS1919" s="4">
        <f t="shared" ref="FS1919:GX1919" si="1605">FS2004</f>
        <v>0</v>
      </c>
      <c r="FT1919" s="4">
        <f t="shared" si="1605"/>
        <v>0</v>
      </c>
      <c r="FU1919" s="4">
        <f t="shared" si="1605"/>
        <v>0</v>
      </c>
      <c r="FV1919" s="4">
        <f t="shared" si="1605"/>
        <v>0</v>
      </c>
      <c r="FW1919" s="4">
        <f t="shared" si="1605"/>
        <v>0</v>
      </c>
      <c r="FX1919" s="4">
        <f t="shared" si="1605"/>
        <v>0</v>
      </c>
      <c r="FY1919" s="4">
        <f t="shared" si="1605"/>
        <v>0</v>
      </c>
      <c r="FZ1919" s="4">
        <f t="shared" si="1605"/>
        <v>0</v>
      </c>
      <c r="GA1919" s="4">
        <f t="shared" si="1605"/>
        <v>0</v>
      </c>
      <c r="GB1919" s="4">
        <f t="shared" si="1605"/>
        <v>0</v>
      </c>
      <c r="GC1919" s="4">
        <f t="shared" si="1605"/>
        <v>0</v>
      </c>
      <c r="GD1919" s="4">
        <f t="shared" si="1605"/>
        <v>0</v>
      </c>
      <c r="GE1919" s="4">
        <f t="shared" si="1605"/>
        <v>0</v>
      </c>
      <c r="GF1919" s="4">
        <f t="shared" si="1605"/>
        <v>0</v>
      </c>
      <c r="GG1919" s="4">
        <f t="shared" si="1605"/>
        <v>0</v>
      </c>
      <c r="GH1919" s="4">
        <f t="shared" si="1605"/>
        <v>0</v>
      </c>
      <c r="GI1919" s="4">
        <f t="shared" si="1605"/>
        <v>0</v>
      </c>
      <c r="GJ1919" s="4">
        <f t="shared" si="1605"/>
        <v>0</v>
      </c>
      <c r="GK1919" s="4">
        <f t="shared" si="1605"/>
        <v>0</v>
      </c>
      <c r="GL1919" s="4">
        <f t="shared" si="1605"/>
        <v>0</v>
      </c>
      <c r="GM1919" s="4">
        <f t="shared" si="1605"/>
        <v>0</v>
      </c>
      <c r="GN1919" s="4">
        <f t="shared" si="1605"/>
        <v>0</v>
      </c>
      <c r="GO1919" s="4">
        <f t="shared" si="1605"/>
        <v>0</v>
      </c>
      <c r="GP1919" s="4">
        <f t="shared" si="1605"/>
        <v>0</v>
      </c>
      <c r="GQ1919" s="4">
        <f t="shared" si="1605"/>
        <v>0</v>
      </c>
      <c r="GR1919" s="4">
        <f t="shared" si="1605"/>
        <v>0</v>
      </c>
      <c r="GS1919" s="4">
        <f t="shared" si="1605"/>
        <v>0</v>
      </c>
      <c r="GT1919" s="4">
        <f t="shared" si="1605"/>
        <v>0</v>
      </c>
      <c r="GU1919" s="4">
        <f t="shared" si="1605"/>
        <v>0</v>
      </c>
      <c r="GV1919" s="4">
        <f t="shared" si="1605"/>
        <v>0</v>
      </c>
      <c r="GW1919" s="4">
        <f t="shared" si="1605"/>
        <v>0</v>
      </c>
      <c r="GX1919" s="4">
        <f t="shared" si="1605"/>
        <v>0</v>
      </c>
    </row>
    <row r="1921" spans="1:255" x14ac:dyDescent="0.2">
      <c r="A1921" s="2">
        <v>17</v>
      </c>
      <c r="B1921" s="2">
        <v>1</v>
      </c>
      <c r="C1921" s="2">
        <f>ROW(SmtRes!A1659)</f>
        <v>1659</v>
      </c>
      <c r="D1921" s="2">
        <f>ROW(EtalonRes!A1703)</f>
        <v>1703</v>
      </c>
      <c r="E1921" s="2" t="s">
        <v>826</v>
      </c>
      <c r="F1921" s="2" t="s">
        <v>158</v>
      </c>
      <c r="G1921" s="2" t="s">
        <v>159</v>
      </c>
      <c r="H1921" s="2" t="s">
        <v>160</v>
      </c>
      <c r="I1921" s="2">
        <v>0</v>
      </c>
      <c r="J1921" s="2">
        <v>0</v>
      </c>
      <c r="K1921" s="2">
        <v>0</v>
      </c>
      <c r="L1921" s="2">
        <v>0.155</v>
      </c>
      <c r="M1921" s="2">
        <v>0</v>
      </c>
      <c r="N1921" s="2">
        <f t="shared" ref="N1921:N1952" si="1606">ROUND(L1921-M1921,4)</f>
        <v>0.155</v>
      </c>
      <c r="O1921" s="2">
        <f t="shared" ref="O1921:O1952" si="1607">ROUND(CP1921,0)</f>
        <v>0</v>
      </c>
      <c r="P1921" s="2">
        <f t="shared" ref="P1921:P1952" si="1608">ROUND(CQ1921*I1921,0)</f>
        <v>0</v>
      </c>
      <c r="Q1921" s="2">
        <f t="shared" ref="Q1921:Q1952" si="1609">ROUND(CR1921*I1921,0)</f>
        <v>0</v>
      </c>
      <c r="R1921" s="2">
        <f t="shared" ref="R1921:R1952" si="1610">ROUND(CS1921*I1921,0)</f>
        <v>0</v>
      </c>
      <c r="S1921" s="2">
        <f t="shared" ref="S1921:S1952" si="1611">ROUND(CT1921*I1921,0)</f>
        <v>0</v>
      </c>
      <c r="T1921" s="2">
        <f t="shared" ref="T1921:T1952" si="1612">ROUND(CU1921*I1921,0)</f>
        <v>0</v>
      </c>
      <c r="U1921" s="2">
        <f t="shared" ref="U1921:U1952" si="1613">CV1921*I1921</f>
        <v>0</v>
      </c>
      <c r="V1921" s="2">
        <f t="shared" ref="V1921:V1952" si="1614">CW1921*I1921</f>
        <v>0</v>
      </c>
      <c r="W1921" s="2">
        <f t="shared" ref="W1921:W1952" si="1615">ROUND(CX1921*I1921,0)</f>
        <v>0</v>
      </c>
      <c r="X1921" s="2">
        <f t="shared" ref="X1921:X1952" si="1616">ROUND(CY1921,0)</f>
        <v>0</v>
      </c>
      <c r="Y1921" s="2">
        <f t="shared" ref="Y1921:Y1952" si="1617">ROUND(CZ1921,0)</f>
        <v>0</v>
      </c>
      <c r="Z1921" s="2"/>
      <c r="AA1921" s="2">
        <v>69726971</v>
      </c>
      <c r="AB1921" s="2">
        <f t="shared" ref="AB1921:AB1952" si="1618">ROUND((AC1921+AD1921+AF1921),2)</f>
        <v>31.54</v>
      </c>
      <c r="AC1921" s="2">
        <f>ROUND((ES1921+(SUM(SmtRes!BC1657:'SmtRes'!BC1659)+SUM(EtalonRes!AL1701:'EtalonRes'!AL1703))),2)</f>
        <v>0</v>
      </c>
      <c r="AD1921" s="2">
        <f t="shared" ref="AD1921:AD1944" si="1619">ROUND((((ET1921)-(EU1921))+AE1921),2)</f>
        <v>1.87</v>
      </c>
      <c r="AE1921" s="2">
        <f t="shared" ref="AE1921:AE1944" si="1620">ROUND((EU1921),2)</f>
        <v>0</v>
      </c>
      <c r="AF1921" s="2">
        <f t="shared" ref="AF1921:AF1944" si="1621">ROUND((EV1921),2)</f>
        <v>29.67</v>
      </c>
      <c r="AG1921" s="2">
        <f t="shared" ref="AG1921:AG1952" si="1622">ROUND((AP1921),2)</f>
        <v>0</v>
      </c>
      <c r="AH1921" s="2">
        <f t="shared" ref="AH1921:AH1944" si="1623">(EW1921)</f>
        <v>3.45</v>
      </c>
      <c r="AI1921" s="2">
        <f t="shared" ref="AI1921:AI1944" si="1624">(EX1921)</f>
        <v>0</v>
      </c>
      <c r="AJ1921" s="2">
        <f t="shared" ref="AJ1921:AJ1952" si="1625">(AS1921)</f>
        <v>0</v>
      </c>
      <c r="AK1921" s="2">
        <v>1532.16</v>
      </c>
      <c r="AL1921" s="2">
        <v>1500.62</v>
      </c>
      <c r="AM1921" s="2">
        <v>1.87</v>
      </c>
      <c r="AN1921" s="2">
        <v>0</v>
      </c>
      <c r="AO1921" s="2">
        <v>29.67</v>
      </c>
      <c r="AP1921" s="2">
        <v>0</v>
      </c>
      <c r="AQ1921" s="2">
        <v>3.45</v>
      </c>
      <c r="AR1921" s="2">
        <v>0</v>
      </c>
      <c r="AS1921" s="2">
        <v>0</v>
      </c>
      <c r="AT1921" s="2">
        <v>123</v>
      </c>
      <c r="AU1921" s="2">
        <v>75</v>
      </c>
      <c r="AV1921" s="2">
        <v>1</v>
      </c>
      <c r="AW1921" s="2">
        <v>1</v>
      </c>
      <c r="AX1921" s="2"/>
      <c r="AY1921" s="2"/>
      <c r="AZ1921" s="2">
        <v>1</v>
      </c>
      <c r="BA1921" s="2">
        <v>1</v>
      </c>
      <c r="BB1921" s="2">
        <v>1</v>
      </c>
      <c r="BC1921" s="2">
        <v>1</v>
      </c>
      <c r="BD1921" s="2" t="s">
        <v>3</v>
      </c>
      <c r="BE1921" s="2" t="s">
        <v>3</v>
      </c>
      <c r="BF1921" s="2" t="s">
        <v>3</v>
      </c>
      <c r="BG1921" s="2" t="s">
        <v>3</v>
      </c>
      <c r="BH1921" s="2">
        <v>0</v>
      </c>
      <c r="BI1921" s="2">
        <v>1</v>
      </c>
      <c r="BJ1921" s="2" t="s">
        <v>161</v>
      </c>
      <c r="BK1921" s="2"/>
      <c r="BL1921" s="2"/>
      <c r="BM1921" s="2">
        <v>11001</v>
      </c>
      <c r="BN1921" s="2">
        <v>0</v>
      </c>
      <c r="BO1921" s="2" t="s">
        <v>3</v>
      </c>
      <c r="BP1921" s="2">
        <v>0</v>
      </c>
      <c r="BQ1921" s="2">
        <v>2</v>
      </c>
      <c r="BR1921" s="2">
        <v>0</v>
      </c>
      <c r="BS1921" s="2">
        <v>1</v>
      </c>
      <c r="BT1921" s="2">
        <v>1</v>
      </c>
      <c r="BU1921" s="2">
        <v>1</v>
      </c>
      <c r="BV1921" s="2">
        <v>1</v>
      </c>
      <c r="BW1921" s="2">
        <v>1</v>
      </c>
      <c r="BX1921" s="2">
        <v>1</v>
      </c>
      <c r="BY1921" s="2" t="s">
        <v>3</v>
      </c>
      <c r="BZ1921" s="2">
        <v>123</v>
      </c>
      <c r="CA1921" s="2">
        <v>75</v>
      </c>
      <c r="CB1921" s="2" t="s">
        <v>3</v>
      </c>
      <c r="CC1921" s="2"/>
      <c r="CD1921" s="2"/>
      <c r="CE1921" s="2">
        <v>0</v>
      </c>
      <c r="CF1921" s="2">
        <v>0</v>
      </c>
      <c r="CG1921" s="2">
        <v>0</v>
      </c>
      <c r="CH1921" s="2">
        <v>149</v>
      </c>
      <c r="CI1921" s="2">
        <v>0</v>
      </c>
      <c r="CJ1921" s="2">
        <v>0</v>
      </c>
      <c r="CK1921" s="2">
        <v>0</v>
      </c>
      <c r="CL1921" s="2">
        <v>0</v>
      </c>
      <c r="CM1921" s="2">
        <v>0</v>
      </c>
      <c r="CN1921" s="2" t="s">
        <v>3</v>
      </c>
      <c r="CO1921" s="2">
        <v>0</v>
      </c>
      <c r="CP1921" s="2">
        <f t="shared" ref="CP1921:CP1952" si="1626">(P1921+Q1921+S1921)</f>
        <v>0</v>
      </c>
      <c r="CQ1921" s="2">
        <f t="shared" ref="CQ1921:CQ1952" si="1627">AC1921*BC1921</f>
        <v>0</v>
      </c>
      <c r="CR1921" s="2">
        <f t="shared" ref="CR1921:CR1952" si="1628">AD1921*BB1921</f>
        <v>1.87</v>
      </c>
      <c r="CS1921" s="2">
        <f t="shared" ref="CS1921:CS1952" si="1629">AE1921*BS1921</f>
        <v>0</v>
      </c>
      <c r="CT1921" s="2">
        <f t="shared" ref="CT1921:CT1952" si="1630">AF1921*BA1921</f>
        <v>29.67</v>
      </c>
      <c r="CU1921" s="2">
        <f t="shared" ref="CU1921:CU1952" si="1631">AG1921</f>
        <v>0</v>
      </c>
      <c r="CV1921" s="2">
        <f t="shared" ref="CV1921:CV1952" si="1632">AH1921</f>
        <v>3.45</v>
      </c>
      <c r="CW1921" s="2">
        <f t="shared" ref="CW1921:CW1952" si="1633">AI1921</f>
        <v>0</v>
      </c>
      <c r="CX1921" s="2">
        <f t="shared" ref="CX1921:CX1952" si="1634">AJ1921</f>
        <v>0</v>
      </c>
      <c r="CY1921" s="2">
        <f>(((S1921+R1921)*AT1921)/100)</f>
        <v>0</v>
      </c>
      <c r="CZ1921" s="2">
        <f>(((S1921+R1921)*AU1921)/100)</f>
        <v>0</v>
      </c>
      <c r="DA1921" s="2"/>
      <c r="DB1921" s="2"/>
      <c r="DC1921" s="2" t="s">
        <v>3</v>
      </c>
      <c r="DD1921" s="2" t="s">
        <v>3</v>
      </c>
      <c r="DE1921" s="2" t="s">
        <v>3</v>
      </c>
      <c r="DF1921" s="2" t="s">
        <v>3</v>
      </c>
      <c r="DG1921" s="2" t="s">
        <v>3</v>
      </c>
      <c r="DH1921" s="2" t="s">
        <v>3</v>
      </c>
      <c r="DI1921" s="2" t="s">
        <v>3</v>
      </c>
      <c r="DJ1921" s="2" t="s">
        <v>3</v>
      </c>
      <c r="DK1921" s="2" t="s">
        <v>3</v>
      </c>
      <c r="DL1921" s="2" t="s">
        <v>3</v>
      </c>
      <c r="DM1921" s="2" t="s">
        <v>3</v>
      </c>
      <c r="DN1921" s="2">
        <v>0</v>
      </c>
      <c r="DO1921" s="2">
        <v>0</v>
      </c>
      <c r="DP1921" s="2">
        <v>1</v>
      </c>
      <c r="DQ1921" s="2">
        <v>1</v>
      </c>
      <c r="DR1921" s="2"/>
      <c r="DS1921" s="2"/>
      <c r="DT1921" s="2"/>
      <c r="DU1921" s="2">
        <v>1013</v>
      </c>
      <c r="DV1921" s="2" t="s">
        <v>160</v>
      </c>
      <c r="DW1921" s="2" t="s">
        <v>160</v>
      </c>
      <c r="DX1921" s="2">
        <v>1</v>
      </c>
      <c r="DY1921" s="2"/>
      <c r="DZ1921" s="2" t="s">
        <v>3</v>
      </c>
      <c r="EA1921" s="2" t="s">
        <v>3</v>
      </c>
      <c r="EB1921" s="2" t="s">
        <v>3</v>
      </c>
      <c r="EC1921" s="2" t="s">
        <v>3</v>
      </c>
      <c r="ED1921" s="2"/>
      <c r="EE1921" s="2">
        <v>54328965</v>
      </c>
      <c r="EF1921" s="2">
        <v>2</v>
      </c>
      <c r="EG1921" s="2" t="s">
        <v>21</v>
      </c>
      <c r="EH1921" s="2">
        <v>0</v>
      </c>
      <c r="EI1921" s="2" t="s">
        <v>3</v>
      </c>
      <c r="EJ1921" s="2">
        <v>1</v>
      </c>
      <c r="EK1921" s="2">
        <v>11001</v>
      </c>
      <c r="EL1921" s="2" t="s">
        <v>22</v>
      </c>
      <c r="EM1921" s="2" t="s">
        <v>23</v>
      </c>
      <c r="EN1921" s="2"/>
      <c r="EO1921" s="2" t="s">
        <v>3</v>
      </c>
      <c r="EP1921" s="2"/>
      <c r="EQ1921" s="2">
        <v>1441792</v>
      </c>
      <c r="ER1921" s="2">
        <v>1532.16</v>
      </c>
      <c r="ES1921" s="2">
        <v>1500.62</v>
      </c>
      <c r="ET1921" s="2">
        <v>1.87</v>
      </c>
      <c r="EU1921" s="2">
        <v>0</v>
      </c>
      <c r="EV1921" s="2">
        <v>29.67</v>
      </c>
      <c r="EW1921" s="2">
        <v>3.45</v>
      </c>
      <c r="EX1921" s="2">
        <v>0</v>
      </c>
      <c r="EY1921" s="2">
        <v>1</v>
      </c>
      <c r="EZ1921" s="2"/>
      <c r="FA1921" s="2"/>
      <c r="FB1921" s="2"/>
      <c r="FC1921" s="2"/>
      <c r="FD1921" s="2"/>
      <c r="FE1921" s="2"/>
      <c r="FF1921" s="2"/>
      <c r="FG1921" s="2"/>
      <c r="FH1921" s="2"/>
      <c r="FI1921" s="2"/>
      <c r="FJ1921" s="2"/>
      <c r="FK1921" s="2"/>
      <c r="FL1921" s="2"/>
      <c r="FM1921" s="2"/>
      <c r="FN1921" s="2"/>
      <c r="FO1921" s="2"/>
      <c r="FP1921" s="2"/>
      <c r="FQ1921" s="2">
        <v>0</v>
      </c>
      <c r="FR1921" s="2">
        <f t="shared" ref="FR1921:FR1952" si="1635">ROUND(IF(BI1921=3,GM1921,0),0)</f>
        <v>0</v>
      </c>
      <c r="FS1921" s="2">
        <v>0</v>
      </c>
      <c r="FT1921" s="2"/>
      <c r="FU1921" s="2"/>
      <c r="FV1921" s="2"/>
      <c r="FW1921" s="2"/>
      <c r="FX1921" s="2">
        <v>123</v>
      </c>
      <c r="FY1921" s="2">
        <v>75</v>
      </c>
      <c r="FZ1921" s="2"/>
      <c r="GA1921" s="2" t="s">
        <v>3</v>
      </c>
      <c r="GB1921" s="2"/>
      <c r="GC1921" s="2"/>
      <c r="GD1921" s="2">
        <v>1</v>
      </c>
      <c r="GE1921" s="2"/>
      <c r="GF1921" s="2">
        <v>-736195811</v>
      </c>
      <c r="GG1921" s="2">
        <v>2</v>
      </c>
      <c r="GH1921" s="2">
        <v>1</v>
      </c>
      <c r="GI1921" s="2">
        <v>-2</v>
      </c>
      <c r="GJ1921" s="2">
        <v>0</v>
      </c>
      <c r="GK1921" s="2">
        <v>0</v>
      </c>
      <c r="GL1921" s="2">
        <f t="shared" ref="GL1921:GL1952" si="1636">ROUND(IF(AND(BH1921=3,BI1921=3,FS1921&lt;&gt;0),P1921,0),0)</f>
        <v>0</v>
      </c>
      <c r="GM1921" s="2">
        <f t="shared" ref="GM1921:GM1952" si="1637">ROUND(O1921+X1921+Y1921,0)+GX1921</f>
        <v>0</v>
      </c>
      <c r="GN1921" s="2">
        <f t="shared" ref="GN1921:GN1952" si="1638">IF(OR(BI1921=0,BI1921=1),GM1921-GX1921,0)</f>
        <v>0</v>
      </c>
      <c r="GO1921" s="2">
        <f t="shared" ref="GO1921:GO1952" si="1639">IF(BI1921=2,GM1921-GX1921,0)</f>
        <v>0</v>
      </c>
      <c r="GP1921" s="2">
        <f t="shared" ref="GP1921:GP1952" si="1640">IF(BI1921=4,GM1921-GX1921,0)</f>
        <v>0</v>
      </c>
      <c r="GQ1921" s="2"/>
      <c r="GR1921" s="2">
        <v>0</v>
      </c>
      <c r="GS1921" s="2">
        <v>3</v>
      </c>
      <c r="GT1921" s="2">
        <v>0</v>
      </c>
      <c r="GU1921" s="2" t="s">
        <v>3</v>
      </c>
      <c r="GV1921" s="2">
        <f t="shared" ref="GV1921:GV1944" si="1641">ROUND((GT1921),2)</f>
        <v>0</v>
      </c>
      <c r="GW1921" s="2">
        <v>1</v>
      </c>
      <c r="GX1921" s="2">
        <f t="shared" ref="GX1921:GX1952" si="1642">ROUND(HC1921*I1921,0)</f>
        <v>0</v>
      </c>
      <c r="GY1921" s="2"/>
      <c r="GZ1921" s="2"/>
      <c r="HA1921" s="2">
        <v>0</v>
      </c>
      <c r="HB1921" s="2">
        <v>0</v>
      </c>
      <c r="HC1921" s="2">
        <f t="shared" ref="HC1921:HC1952" si="1643">GV1921*GW1921</f>
        <v>0</v>
      </c>
      <c r="HD1921" s="2"/>
      <c r="HE1921" s="2" t="s">
        <v>3</v>
      </c>
      <c r="HF1921" s="2" t="s">
        <v>3</v>
      </c>
      <c r="HG1921" s="2"/>
      <c r="HH1921" s="2"/>
      <c r="HI1921" s="2"/>
      <c r="HJ1921" s="2"/>
      <c r="HK1921" s="2"/>
      <c r="HL1921" s="2"/>
      <c r="HM1921" s="2" t="s">
        <v>3</v>
      </c>
      <c r="HN1921" s="2" t="s">
        <v>24</v>
      </c>
      <c r="HO1921" s="2" t="s">
        <v>25</v>
      </c>
      <c r="HP1921" s="2" t="s">
        <v>22</v>
      </c>
      <c r="HQ1921" s="2" t="s">
        <v>22</v>
      </c>
      <c r="HR1921" s="2"/>
      <c r="HS1921" s="2"/>
      <c r="HT1921" s="2"/>
      <c r="HU1921" s="2"/>
      <c r="HV1921" s="2"/>
      <c r="HW1921" s="2"/>
      <c r="HX1921" s="2"/>
      <c r="HY1921" s="2"/>
      <c r="HZ1921" s="2"/>
      <c r="IA1921" s="2"/>
      <c r="IB1921" s="2"/>
      <c r="IC1921" s="2"/>
      <c r="ID1921" s="2"/>
      <c r="IE1921" s="2"/>
      <c r="IF1921" s="2"/>
      <c r="IG1921" s="2"/>
      <c r="IH1921" s="2"/>
      <c r="II1921" s="2"/>
      <c r="IJ1921" s="2"/>
      <c r="IK1921" s="2">
        <v>0</v>
      </c>
      <c r="IL1921" s="2"/>
      <c r="IM1921" s="2"/>
      <c r="IN1921" s="2"/>
      <c r="IO1921" s="2"/>
      <c r="IP1921" s="2"/>
      <c r="IQ1921" s="2"/>
      <c r="IR1921" s="2"/>
      <c r="IS1921" s="2"/>
      <c r="IT1921" s="2"/>
      <c r="IU1921" s="2"/>
    </row>
    <row r="1922" spans="1:255" x14ac:dyDescent="0.2">
      <c r="A1922">
        <v>17</v>
      </c>
      <c r="B1922">
        <v>1</v>
      </c>
      <c r="C1922">
        <f>ROW(SmtRes!A1662)</f>
        <v>1662</v>
      </c>
      <c r="D1922">
        <f>ROW(EtalonRes!A1706)</f>
        <v>1706</v>
      </c>
      <c r="E1922" t="s">
        <v>826</v>
      </c>
      <c r="F1922" t="s">
        <v>158</v>
      </c>
      <c r="G1922" t="s">
        <v>159</v>
      </c>
      <c r="H1922" t="s">
        <v>160</v>
      </c>
      <c r="I1922">
        <v>0</v>
      </c>
      <c r="J1922">
        <v>0</v>
      </c>
      <c r="K1922">
        <v>0</v>
      </c>
      <c r="L1922">
        <v>0.155</v>
      </c>
      <c r="M1922">
        <v>0</v>
      </c>
      <c r="N1922">
        <f t="shared" si="1606"/>
        <v>0.155</v>
      </c>
      <c r="O1922">
        <f t="shared" si="1607"/>
        <v>0</v>
      </c>
      <c r="P1922">
        <f t="shared" si="1608"/>
        <v>0</v>
      </c>
      <c r="Q1922">
        <f t="shared" si="1609"/>
        <v>0</v>
      </c>
      <c r="R1922">
        <f t="shared" si="1610"/>
        <v>0</v>
      </c>
      <c r="S1922">
        <f t="shared" si="1611"/>
        <v>0</v>
      </c>
      <c r="T1922">
        <f t="shared" si="1612"/>
        <v>0</v>
      </c>
      <c r="U1922">
        <f t="shared" si="1613"/>
        <v>0</v>
      </c>
      <c r="V1922">
        <f t="shared" si="1614"/>
        <v>0</v>
      </c>
      <c r="W1922">
        <f t="shared" si="1615"/>
        <v>0</v>
      </c>
      <c r="X1922">
        <f t="shared" si="1616"/>
        <v>0</v>
      </c>
      <c r="Y1922">
        <f t="shared" si="1617"/>
        <v>0</v>
      </c>
      <c r="AA1922">
        <v>69726884</v>
      </c>
      <c r="AB1922">
        <f t="shared" si="1618"/>
        <v>31.54</v>
      </c>
      <c r="AC1922">
        <f>ROUND((ES1922+(SUM(SmtRes!BC1660:'SmtRes'!BC1662)+SUM(EtalonRes!AL1704:'EtalonRes'!AL1706))),2)</f>
        <v>0</v>
      </c>
      <c r="AD1922">
        <f t="shared" si="1619"/>
        <v>1.87</v>
      </c>
      <c r="AE1922">
        <f t="shared" si="1620"/>
        <v>0</v>
      </c>
      <c r="AF1922">
        <f t="shared" si="1621"/>
        <v>29.67</v>
      </c>
      <c r="AG1922">
        <f t="shared" si="1622"/>
        <v>0</v>
      </c>
      <c r="AH1922">
        <f t="shared" si="1623"/>
        <v>3.45</v>
      </c>
      <c r="AI1922">
        <f t="shared" si="1624"/>
        <v>0</v>
      </c>
      <c r="AJ1922">
        <f t="shared" si="1625"/>
        <v>0</v>
      </c>
      <c r="AK1922">
        <v>1532.16</v>
      </c>
      <c r="AL1922">
        <v>1500.62</v>
      </c>
      <c r="AM1922">
        <v>1.87</v>
      </c>
      <c r="AN1922">
        <v>0</v>
      </c>
      <c r="AO1922">
        <v>29.67</v>
      </c>
      <c r="AP1922">
        <v>0</v>
      </c>
      <c r="AQ1922">
        <v>3.45</v>
      </c>
      <c r="AR1922">
        <v>0</v>
      </c>
      <c r="AS1922">
        <v>0</v>
      </c>
      <c r="AT1922">
        <v>117</v>
      </c>
      <c r="AU1922">
        <v>64</v>
      </c>
      <c r="AV1922">
        <v>1</v>
      </c>
      <c r="AW1922">
        <v>1</v>
      </c>
      <c r="AZ1922">
        <v>1</v>
      </c>
      <c r="BA1922">
        <v>25.36</v>
      </c>
      <c r="BB1922">
        <v>7.84</v>
      </c>
      <c r="BC1922">
        <v>7.56</v>
      </c>
      <c r="BD1922" t="s">
        <v>3</v>
      </c>
      <c r="BE1922" t="s">
        <v>3</v>
      </c>
      <c r="BF1922" t="s">
        <v>3</v>
      </c>
      <c r="BG1922" t="s">
        <v>3</v>
      </c>
      <c r="BH1922">
        <v>0</v>
      </c>
      <c r="BI1922">
        <v>1</v>
      </c>
      <c r="BJ1922" t="s">
        <v>161</v>
      </c>
      <c r="BM1922">
        <v>11001</v>
      </c>
      <c r="BN1922">
        <v>0</v>
      </c>
      <c r="BO1922" t="s">
        <v>158</v>
      </c>
      <c r="BP1922">
        <v>1</v>
      </c>
      <c r="BQ1922">
        <v>2</v>
      </c>
      <c r="BR1922">
        <v>0</v>
      </c>
      <c r="BS1922">
        <v>19.8</v>
      </c>
      <c r="BT1922">
        <v>1</v>
      </c>
      <c r="BU1922">
        <v>1</v>
      </c>
      <c r="BV1922">
        <v>1</v>
      </c>
      <c r="BW1922">
        <v>1</v>
      </c>
      <c r="BX1922">
        <v>1</v>
      </c>
      <c r="BY1922" t="s">
        <v>3</v>
      </c>
      <c r="BZ1922">
        <v>117</v>
      </c>
      <c r="CA1922">
        <v>64</v>
      </c>
      <c r="CB1922" t="s">
        <v>3</v>
      </c>
      <c r="CE1922">
        <v>0</v>
      </c>
      <c r="CF1922">
        <v>0</v>
      </c>
      <c r="CG1922">
        <v>0</v>
      </c>
      <c r="CH1922">
        <v>149</v>
      </c>
      <c r="CI1922">
        <v>0</v>
      </c>
      <c r="CJ1922">
        <v>0</v>
      </c>
      <c r="CK1922">
        <v>0</v>
      </c>
      <c r="CL1922">
        <v>0</v>
      </c>
      <c r="CM1922">
        <v>0</v>
      </c>
      <c r="CN1922" t="s">
        <v>3</v>
      </c>
      <c r="CO1922">
        <v>0</v>
      </c>
      <c r="CP1922">
        <f t="shared" si="1626"/>
        <v>0</v>
      </c>
      <c r="CQ1922">
        <f t="shared" si="1627"/>
        <v>0</v>
      </c>
      <c r="CR1922">
        <f t="shared" si="1628"/>
        <v>14.6608</v>
      </c>
      <c r="CS1922">
        <f t="shared" si="1629"/>
        <v>0</v>
      </c>
      <c r="CT1922">
        <f t="shared" si="1630"/>
        <v>752.43119999999999</v>
      </c>
      <c r="CU1922">
        <f t="shared" si="1631"/>
        <v>0</v>
      </c>
      <c r="CV1922">
        <f t="shared" si="1632"/>
        <v>3.45</v>
      </c>
      <c r="CW1922">
        <f t="shared" si="1633"/>
        <v>0</v>
      </c>
      <c r="CX1922">
        <f t="shared" si="1634"/>
        <v>0</v>
      </c>
      <c r="CY1922">
        <f>(S1922+R1922)*(BZ1922/100)</f>
        <v>0</v>
      </c>
      <c r="CZ1922">
        <f>(S1922+R1922)*(CA1922/100)</f>
        <v>0</v>
      </c>
      <c r="DC1922" t="s">
        <v>3</v>
      </c>
      <c r="DD1922" t="s">
        <v>3</v>
      </c>
      <c r="DE1922" t="s">
        <v>3</v>
      </c>
      <c r="DF1922" t="s">
        <v>3</v>
      </c>
      <c r="DG1922" t="s">
        <v>3</v>
      </c>
      <c r="DH1922" t="s">
        <v>3</v>
      </c>
      <c r="DI1922" t="s">
        <v>3</v>
      </c>
      <c r="DJ1922" t="s">
        <v>3</v>
      </c>
      <c r="DK1922" t="s">
        <v>3</v>
      </c>
      <c r="DL1922" t="s">
        <v>3</v>
      </c>
      <c r="DM1922" t="s">
        <v>3</v>
      </c>
      <c r="DN1922">
        <v>123</v>
      </c>
      <c r="DO1922">
        <v>75</v>
      </c>
      <c r="DP1922">
        <v>1</v>
      </c>
      <c r="DQ1922">
        <v>1</v>
      </c>
      <c r="DU1922">
        <v>1013</v>
      </c>
      <c r="DV1922" t="s">
        <v>160</v>
      </c>
      <c r="DW1922" t="s">
        <v>160</v>
      </c>
      <c r="DX1922">
        <v>1</v>
      </c>
      <c r="DZ1922" t="s">
        <v>3</v>
      </c>
      <c r="EA1922" t="s">
        <v>3</v>
      </c>
      <c r="EB1922" t="s">
        <v>3</v>
      </c>
      <c r="EC1922" t="s">
        <v>3</v>
      </c>
      <c r="EE1922">
        <v>54328965</v>
      </c>
      <c r="EF1922">
        <v>2</v>
      </c>
      <c r="EG1922" t="s">
        <v>21</v>
      </c>
      <c r="EH1922">
        <v>0</v>
      </c>
      <c r="EI1922" t="s">
        <v>3</v>
      </c>
      <c r="EJ1922">
        <v>1</v>
      </c>
      <c r="EK1922">
        <v>11001</v>
      </c>
      <c r="EL1922" t="s">
        <v>22</v>
      </c>
      <c r="EM1922" t="s">
        <v>23</v>
      </c>
      <c r="EO1922" t="s">
        <v>3</v>
      </c>
      <c r="EQ1922">
        <v>1441792</v>
      </c>
      <c r="ER1922">
        <v>1532.16</v>
      </c>
      <c r="ES1922">
        <v>1500.62</v>
      </c>
      <c r="ET1922">
        <v>1.87</v>
      </c>
      <c r="EU1922">
        <v>0</v>
      </c>
      <c r="EV1922">
        <v>29.67</v>
      </c>
      <c r="EW1922">
        <v>3.45</v>
      </c>
      <c r="EX1922">
        <v>0</v>
      </c>
      <c r="EY1922">
        <v>1</v>
      </c>
      <c r="FQ1922">
        <v>0</v>
      </c>
      <c r="FR1922">
        <f t="shared" si="1635"/>
        <v>0</v>
      </c>
      <c r="FS1922">
        <v>0</v>
      </c>
      <c r="FX1922">
        <v>123</v>
      </c>
      <c r="FY1922">
        <v>75</v>
      </c>
      <c r="GA1922" t="s">
        <v>3</v>
      </c>
      <c r="GD1922">
        <v>1</v>
      </c>
      <c r="GF1922">
        <v>-736195811</v>
      </c>
      <c r="GG1922">
        <v>2</v>
      </c>
      <c r="GH1922">
        <v>1</v>
      </c>
      <c r="GI1922">
        <v>2</v>
      </c>
      <c r="GJ1922">
        <v>0</v>
      </c>
      <c r="GK1922">
        <v>0</v>
      </c>
      <c r="GL1922">
        <f t="shared" si="1636"/>
        <v>0</v>
      </c>
      <c r="GM1922">
        <f t="shared" si="1637"/>
        <v>0</v>
      </c>
      <c r="GN1922">
        <f t="shared" si="1638"/>
        <v>0</v>
      </c>
      <c r="GO1922">
        <f t="shared" si="1639"/>
        <v>0</v>
      </c>
      <c r="GP1922">
        <f t="shared" si="1640"/>
        <v>0</v>
      </c>
      <c r="GR1922">
        <v>0</v>
      </c>
      <c r="GS1922">
        <v>0</v>
      </c>
      <c r="GT1922">
        <v>0</v>
      </c>
      <c r="GU1922" t="s">
        <v>3</v>
      </c>
      <c r="GV1922">
        <f t="shared" si="1641"/>
        <v>0</v>
      </c>
      <c r="GW1922">
        <v>1015.2</v>
      </c>
      <c r="GX1922">
        <f t="shared" si="1642"/>
        <v>0</v>
      </c>
      <c r="HA1922">
        <v>0</v>
      </c>
      <c r="HB1922">
        <v>0</v>
      </c>
      <c r="HC1922">
        <f t="shared" si="1643"/>
        <v>0</v>
      </c>
      <c r="HE1922" t="s">
        <v>3</v>
      </c>
      <c r="HF1922" t="s">
        <v>3</v>
      </c>
      <c r="HM1922" t="s">
        <v>3</v>
      </c>
      <c r="HN1922" t="s">
        <v>24</v>
      </c>
      <c r="HO1922" t="s">
        <v>25</v>
      </c>
      <c r="HP1922" t="s">
        <v>22</v>
      </c>
      <c r="HQ1922" t="s">
        <v>22</v>
      </c>
      <c r="IK1922">
        <v>0</v>
      </c>
    </row>
    <row r="1923" spans="1:255" x14ac:dyDescent="0.2">
      <c r="A1923" s="2">
        <v>18</v>
      </c>
      <c r="B1923" s="2">
        <v>1</v>
      </c>
      <c r="C1923" s="2">
        <v>1659</v>
      </c>
      <c r="D1923" s="2"/>
      <c r="E1923" s="2" t="s">
        <v>827</v>
      </c>
      <c r="F1923" s="2" t="s">
        <v>163</v>
      </c>
      <c r="G1923" s="2" t="s">
        <v>164</v>
      </c>
      <c r="H1923" s="2" t="s">
        <v>56</v>
      </c>
      <c r="I1923" s="2">
        <f>I1921*J1923</f>
        <v>0</v>
      </c>
      <c r="J1923" s="2">
        <v>115</v>
      </c>
      <c r="K1923" s="2">
        <v>115</v>
      </c>
      <c r="L1923" s="2">
        <v>17.824999999999999</v>
      </c>
      <c r="M1923" s="2">
        <v>0</v>
      </c>
      <c r="N1923" s="2">
        <f t="shared" si="1606"/>
        <v>17.824999999999999</v>
      </c>
      <c r="O1923" s="2">
        <f t="shared" si="1607"/>
        <v>0</v>
      </c>
      <c r="P1923" s="2">
        <f t="shared" si="1608"/>
        <v>0</v>
      </c>
      <c r="Q1923" s="2">
        <f t="shared" si="1609"/>
        <v>0</v>
      </c>
      <c r="R1923" s="2">
        <f t="shared" si="1610"/>
        <v>0</v>
      </c>
      <c r="S1923" s="2">
        <f t="shared" si="1611"/>
        <v>0</v>
      </c>
      <c r="T1923" s="2">
        <f t="shared" si="1612"/>
        <v>0</v>
      </c>
      <c r="U1923" s="2">
        <f t="shared" si="1613"/>
        <v>0</v>
      </c>
      <c r="V1923" s="2">
        <f t="shared" si="1614"/>
        <v>0</v>
      </c>
      <c r="W1923" s="2">
        <f t="shared" si="1615"/>
        <v>0</v>
      </c>
      <c r="X1923" s="2">
        <f t="shared" si="1616"/>
        <v>0</v>
      </c>
      <c r="Y1923" s="2">
        <f t="shared" si="1617"/>
        <v>0</v>
      </c>
      <c r="Z1923" s="2"/>
      <c r="AA1923" s="2">
        <v>69726971</v>
      </c>
      <c r="AB1923" s="2">
        <f t="shared" si="1618"/>
        <v>12.26</v>
      </c>
      <c r="AC1923" s="2">
        <f>ROUND((ES1923),2)</f>
        <v>12.26</v>
      </c>
      <c r="AD1923" s="2">
        <f t="shared" si="1619"/>
        <v>0</v>
      </c>
      <c r="AE1923" s="2">
        <f t="shared" si="1620"/>
        <v>0</v>
      </c>
      <c r="AF1923" s="2">
        <f t="shared" si="1621"/>
        <v>0</v>
      </c>
      <c r="AG1923" s="2">
        <f t="shared" si="1622"/>
        <v>0</v>
      </c>
      <c r="AH1923" s="2">
        <f t="shared" si="1623"/>
        <v>0</v>
      </c>
      <c r="AI1923" s="2">
        <f t="shared" si="1624"/>
        <v>0</v>
      </c>
      <c r="AJ1923" s="2">
        <f t="shared" si="1625"/>
        <v>0.01</v>
      </c>
      <c r="AK1923" s="2">
        <v>12.26</v>
      </c>
      <c r="AL1923" s="2">
        <v>12.26</v>
      </c>
      <c r="AM1923" s="2">
        <v>0</v>
      </c>
      <c r="AN1923" s="2">
        <v>0</v>
      </c>
      <c r="AO1923" s="2">
        <v>0</v>
      </c>
      <c r="AP1923" s="2">
        <v>0</v>
      </c>
      <c r="AQ1923" s="2">
        <v>0</v>
      </c>
      <c r="AR1923" s="2">
        <v>0</v>
      </c>
      <c r="AS1923" s="2">
        <v>0.01</v>
      </c>
      <c r="AT1923" s="2">
        <v>0</v>
      </c>
      <c r="AU1923" s="2">
        <v>0</v>
      </c>
      <c r="AV1923" s="2">
        <v>1</v>
      </c>
      <c r="AW1923" s="2">
        <v>1</v>
      </c>
      <c r="AX1923" s="2"/>
      <c r="AY1923" s="2"/>
      <c r="AZ1923" s="2">
        <v>1</v>
      </c>
      <c r="BA1923" s="2">
        <v>1</v>
      </c>
      <c r="BB1923" s="2">
        <v>1</v>
      </c>
      <c r="BC1923" s="2">
        <v>1</v>
      </c>
      <c r="BD1923" s="2" t="s">
        <v>3</v>
      </c>
      <c r="BE1923" s="2" t="s">
        <v>3</v>
      </c>
      <c r="BF1923" s="2" t="s">
        <v>3</v>
      </c>
      <c r="BG1923" s="2" t="s">
        <v>3</v>
      </c>
      <c r="BH1923" s="2">
        <v>3</v>
      </c>
      <c r="BI1923" s="2">
        <v>1</v>
      </c>
      <c r="BJ1923" s="2" t="s">
        <v>706</v>
      </c>
      <c r="BK1923" s="2"/>
      <c r="BL1923" s="2"/>
      <c r="BM1923" s="2">
        <v>500001</v>
      </c>
      <c r="BN1923" s="2">
        <v>0</v>
      </c>
      <c r="BO1923" s="2" t="s">
        <v>3</v>
      </c>
      <c r="BP1923" s="2">
        <v>0</v>
      </c>
      <c r="BQ1923" s="2">
        <v>8</v>
      </c>
      <c r="BR1923" s="2">
        <v>0</v>
      </c>
      <c r="BS1923" s="2">
        <v>1</v>
      </c>
      <c r="BT1923" s="2">
        <v>1</v>
      </c>
      <c r="BU1923" s="2">
        <v>1</v>
      </c>
      <c r="BV1923" s="2">
        <v>1</v>
      </c>
      <c r="BW1923" s="2">
        <v>1</v>
      </c>
      <c r="BX1923" s="2">
        <v>1</v>
      </c>
      <c r="BY1923" s="2" t="s">
        <v>3</v>
      </c>
      <c r="BZ1923" s="2">
        <v>0</v>
      </c>
      <c r="CA1923" s="2">
        <v>0</v>
      </c>
      <c r="CB1923" s="2" t="s">
        <v>3</v>
      </c>
      <c r="CC1923" s="2"/>
      <c r="CD1923" s="2"/>
      <c r="CE1923" s="2">
        <v>0</v>
      </c>
      <c r="CF1923" s="2">
        <v>0</v>
      </c>
      <c r="CG1923" s="2">
        <v>0</v>
      </c>
      <c r="CH1923" s="2">
        <v>149</v>
      </c>
      <c r="CI1923" s="2">
        <v>1</v>
      </c>
      <c r="CJ1923" s="2">
        <v>0</v>
      </c>
      <c r="CK1923" s="2">
        <v>0</v>
      </c>
      <c r="CL1923" s="2">
        <v>0</v>
      </c>
      <c r="CM1923" s="2">
        <v>0</v>
      </c>
      <c r="CN1923" s="2" t="s">
        <v>3</v>
      </c>
      <c r="CO1923" s="2">
        <v>0</v>
      </c>
      <c r="CP1923" s="2">
        <f t="shared" si="1626"/>
        <v>0</v>
      </c>
      <c r="CQ1923" s="2">
        <f t="shared" si="1627"/>
        <v>12.26</v>
      </c>
      <c r="CR1923" s="2">
        <f t="shared" si="1628"/>
        <v>0</v>
      </c>
      <c r="CS1923" s="2">
        <f t="shared" si="1629"/>
        <v>0</v>
      </c>
      <c r="CT1923" s="2">
        <f t="shared" si="1630"/>
        <v>0</v>
      </c>
      <c r="CU1923" s="2">
        <f t="shared" si="1631"/>
        <v>0</v>
      </c>
      <c r="CV1923" s="2">
        <f t="shared" si="1632"/>
        <v>0</v>
      </c>
      <c r="CW1923" s="2">
        <f t="shared" si="1633"/>
        <v>0</v>
      </c>
      <c r="CX1923" s="2">
        <f t="shared" si="1634"/>
        <v>0.01</v>
      </c>
      <c r="CY1923" s="2">
        <f>(((S1923+R1923)*AT1923)/100)</f>
        <v>0</v>
      </c>
      <c r="CZ1923" s="2">
        <f>(((S1923+R1923)*AU1923)/100)</f>
        <v>0</v>
      </c>
      <c r="DA1923" s="2"/>
      <c r="DB1923" s="2"/>
      <c r="DC1923" s="2" t="s">
        <v>3</v>
      </c>
      <c r="DD1923" s="2" t="s">
        <v>3</v>
      </c>
      <c r="DE1923" s="2" t="s">
        <v>3</v>
      </c>
      <c r="DF1923" s="2" t="s">
        <v>3</v>
      </c>
      <c r="DG1923" s="2" t="s">
        <v>3</v>
      </c>
      <c r="DH1923" s="2" t="s">
        <v>3</v>
      </c>
      <c r="DI1923" s="2" t="s">
        <v>3</v>
      </c>
      <c r="DJ1923" s="2" t="s">
        <v>3</v>
      </c>
      <c r="DK1923" s="2" t="s">
        <v>3</v>
      </c>
      <c r="DL1923" s="2" t="s">
        <v>3</v>
      </c>
      <c r="DM1923" s="2" t="s">
        <v>3</v>
      </c>
      <c r="DN1923" s="2">
        <v>0</v>
      </c>
      <c r="DO1923" s="2">
        <v>0</v>
      </c>
      <c r="DP1923" s="2">
        <v>1</v>
      </c>
      <c r="DQ1923" s="2">
        <v>1</v>
      </c>
      <c r="DR1923" s="2"/>
      <c r="DS1923" s="2"/>
      <c r="DT1923" s="2"/>
      <c r="DU1923" s="2">
        <v>1005</v>
      </c>
      <c r="DV1923" s="2" t="s">
        <v>56</v>
      </c>
      <c r="DW1923" s="2" t="s">
        <v>56</v>
      </c>
      <c r="DX1923" s="2">
        <v>1</v>
      </c>
      <c r="DY1923" s="2"/>
      <c r="DZ1923" s="2" t="s">
        <v>3</v>
      </c>
      <c r="EA1923" s="2" t="s">
        <v>3</v>
      </c>
      <c r="EB1923" s="2" t="s">
        <v>3</v>
      </c>
      <c r="EC1923" s="2" t="s">
        <v>3</v>
      </c>
      <c r="ED1923" s="2"/>
      <c r="EE1923" s="2">
        <v>54328897</v>
      </c>
      <c r="EF1923" s="2">
        <v>8</v>
      </c>
      <c r="EG1923" s="2" t="s">
        <v>31</v>
      </c>
      <c r="EH1923" s="2">
        <v>0</v>
      </c>
      <c r="EI1923" s="2" t="s">
        <v>3</v>
      </c>
      <c r="EJ1923" s="2">
        <v>1</v>
      </c>
      <c r="EK1923" s="2">
        <v>500001</v>
      </c>
      <c r="EL1923" s="2" t="s">
        <v>32</v>
      </c>
      <c r="EM1923" s="2" t="s">
        <v>33</v>
      </c>
      <c r="EN1923" s="2"/>
      <c r="EO1923" s="2" t="s">
        <v>3</v>
      </c>
      <c r="EP1923" s="2"/>
      <c r="EQ1923" s="2">
        <v>0</v>
      </c>
      <c r="ER1923" s="2">
        <v>12.26</v>
      </c>
      <c r="ES1923" s="2">
        <v>12.26</v>
      </c>
      <c r="ET1923" s="2">
        <v>0</v>
      </c>
      <c r="EU1923" s="2">
        <v>0</v>
      </c>
      <c r="EV1923" s="2">
        <v>0</v>
      </c>
      <c r="EW1923" s="2">
        <v>0</v>
      </c>
      <c r="EX1923" s="2">
        <v>0</v>
      </c>
      <c r="EY1923" s="2"/>
      <c r="EZ1923" s="2"/>
      <c r="FA1923" s="2"/>
      <c r="FB1923" s="2"/>
      <c r="FC1923" s="2"/>
      <c r="FD1923" s="2"/>
      <c r="FE1923" s="2"/>
      <c r="FF1923" s="2"/>
      <c r="FG1923" s="2"/>
      <c r="FH1923" s="2"/>
      <c r="FI1923" s="2"/>
      <c r="FJ1923" s="2"/>
      <c r="FK1923" s="2"/>
      <c r="FL1923" s="2"/>
      <c r="FM1923" s="2"/>
      <c r="FN1923" s="2"/>
      <c r="FO1923" s="2"/>
      <c r="FP1923" s="2"/>
      <c r="FQ1923" s="2">
        <v>0</v>
      </c>
      <c r="FR1923" s="2">
        <f t="shared" si="1635"/>
        <v>0</v>
      </c>
      <c r="FS1923" s="2">
        <v>0</v>
      </c>
      <c r="FT1923" s="2"/>
      <c r="FU1923" s="2"/>
      <c r="FV1923" s="2"/>
      <c r="FW1923" s="2"/>
      <c r="FX1923" s="2">
        <v>0</v>
      </c>
      <c r="FY1923" s="2">
        <v>0</v>
      </c>
      <c r="FZ1923" s="2"/>
      <c r="GA1923" s="2" t="s">
        <v>3</v>
      </c>
      <c r="GB1923" s="2"/>
      <c r="GC1923" s="2"/>
      <c r="GD1923" s="2">
        <v>1</v>
      </c>
      <c r="GE1923" s="2"/>
      <c r="GF1923" s="2">
        <v>1175579212</v>
      </c>
      <c r="GG1923" s="2">
        <v>2</v>
      </c>
      <c r="GH1923" s="2">
        <v>1</v>
      </c>
      <c r="GI1923" s="2">
        <v>-2</v>
      </c>
      <c r="GJ1923" s="2">
        <v>0</v>
      </c>
      <c r="GK1923" s="2">
        <v>0</v>
      </c>
      <c r="GL1923" s="2">
        <f t="shared" si="1636"/>
        <v>0</v>
      </c>
      <c r="GM1923" s="2">
        <f t="shared" si="1637"/>
        <v>0</v>
      </c>
      <c r="GN1923" s="2">
        <f t="shared" si="1638"/>
        <v>0</v>
      </c>
      <c r="GO1923" s="2">
        <f t="shared" si="1639"/>
        <v>0</v>
      </c>
      <c r="GP1923" s="2">
        <f t="shared" si="1640"/>
        <v>0</v>
      </c>
      <c r="GQ1923" s="2"/>
      <c r="GR1923" s="2">
        <v>0</v>
      </c>
      <c r="GS1923" s="2">
        <v>3</v>
      </c>
      <c r="GT1923" s="2">
        <v>0</v>
      </c>
      <c r="GU1923" s="2" t="s">
        <v>3</v>
      </c>
      <c r="GV1923" s="2">
        <f t="shared" si="1641"/>
        <v>0</v>
      </c>
      <c r="GW1923" s="2">
        <v>1</v>
      </c>
      <c r="GX1923" s="2">
        <f t="shared" si="1642"/>
        <v>0</v>
      </c>
      <c r="GY1923" s="2"/>
      <c r="GZ1923" s="2"/>
      <c r="HA1923" s="2">
        <v>0</v>
      </c>
      <c r="HB1923" s="2">
        <v>0</v>
      </c>
      <c r="HC1923" s="2">
        <f t="shared" si="1643"/>
        <v>0</v>
      </c>
      <c r="HD1923" s="2"/>
      <c r="HE1923" s="2" t="s">
        <v>3</v>
      </c>
      <c r="HF1923" s="2" t="s">
        <v>3</v>
      </c>
      <c r="HG1923" s="2"/>
      <c r="HH1923" s="2"/>
      <c r="HI1923" s="2"/>
      <c r="HJ1923" s="2"/>
      <c r="HK1923" s="2"/>
      <c r="HL1923" s="2"/>
      <c r="HM1923" s="2" t="s">
        <v>3</v>
      </c>
      <c r="HN1923" s="2" t="s">
        <v>3</v>
      </c>
      <c r="HO1923" s="2" t="s">
        <v>3</v>
      </c>
      <c r="HP1923" s="2" t="s">
        <v>3</v>
      </c>
      <c r="HQ1923" s="2" t="s">
        <v>3</v>
      </c>
      <c r="HR1923" s="2"/>
      <c r="HS1923" s="2"/>
      <c r="HT1923" s="2"/>
      <c r="HU1923" s="2"/>
      <c r="HV1923" s="2"/>
      <c r="HW1923" s="2"/>
      <c r="HX1923" s="2"/>
      <c r="HY1923" s="2"/>
      <c r="HZ1923" s="2"/>
      <c r="IA1923" s="2"/>
      <c r="IB1923" s="2"/>
      <c r="IC1923" s="2"/>
      <c r="ID1923" s="2"/>
      <c r="IE1923" s="2"/>
      <c r="IF1923" s="2"/>
      <c r="IG1923" s="2"/>
      <c r="IH1923" s="2"/>
      <c r="II1923" s="2"/>
      <c r="IJ1923" s="2"/>
      <c r="IK1923" s="2">
        <v>0</v>
      </c>
      <c r="IL1923" s="2"/>
      <c r="IM1923" s="2"/>
      <c r="IN1923" s="2"/>
      <c r="IO1923" s="2"/>
      <c r="IP1923" s="2"/>
      <c r="IQ1923" s="2"/>
      <c r="IR1923" s="2"/>
      <c r="IS1923" s="2"/>
      <c r="IT1923" s="2"/>
      <c r="IU1923" s="2"/>
    </row>
    <row r="1924" spans="1:255" x14ac:dyDescent="0.2">
      <c r="A1924">
        <v>18</v>
      </c>
      <c r="B1924">
        <v>1</v>
      </c>
      <c r="C1924">
        <v>1662</v>
      </c>
      <c r="E1924" t="s">
        <v>827</v>
      </c>
      <c r="F1924" t="s">
        <v>163</v>
      </c>
      <c r="G1924" t="s">
        <v>164</v>
      </c>
      <c r="H1924" t="s">
        <v>56</v>
      </c>
      <c r="I1924">
        <f>I1922*J1924</f>
        <v>0</v>
      </c>
      <c r="J1924">
        <v>115</v>
      </c>
      <c r="K1924">
        <v>115</v>
      </c>
      <c r="L1924">
        <v>17.824999999999999</v>
      </c>
      <c r="M1924">
        <v>0</v>
      </c>
      <c r="N1924">
        <f t="shared" si="1606"/>
        <v>17.824999999999999</v>
      </c>
      <c r="O1924">
        <f t="shared" si="1607"/>
        <v>0</v>
      </c>
      <c r="P1924">
        <f t="shared" si="1608"/>
        <v>0</v>
      </c>
      <c r="Q1924">
        <f t="shared" si="1609"/>
        <v>0</v>
      </c>
      <c r="R1924">
        <f t="shared" si="1610"/>
        <v>0</v>
      </c>
      <c r="S1924">
        <f t="shared" si="1611"/>
        <v>0</v>
      </c>
      <c r="T1924">
        <f t="shared" si="1612"/>
        <v>0</v>
      </c>
      <c r="U1924">
        <f t="shared" si="1613"/>
        <v>0</v>
      </c>
      <c r="V1924">
        <f t="shared" si="1614"/>
        <v>0</v>
      </c>
      <c r="W1924">
        <f t="shared" si="1615"/>
        <v>0</v>
      </c>
      <c r="X1924">
        <f t="shared" si="1616"/>
        <v>0</v>
      </c>
      <c r="Y1924">
        <f t="shared" si="1617"/>
        <v>0</v>
      </c>
      <c r="AA1924">
        <v>69726884</v>
      </c>
      <c r="AB1924">
        <f t="shared" si="1618"/>
        <v>3.65</v>
      </c>
      <c r="AC1924">
        <f>ROUND((ES1924),2)</f>
        <v>3.65</v>
      </c>
      <c r="AD1924">
        <f t="shared" si="1619"/>
        <v>0</v>
      </c>
      <c r="AE1924">
        <f t="shared" si="1620"/>
        <v>0</v>
      </c>
      <c r="AF1924">
        <f t="shared" si="1621"/>
        <v>0</v>
      </c>
      <c r="AG1924">
        <f t="shared" si="1622"/>
        <v>0</v>
      </c>
      <c r="AH1924">
        <f t="shared" si="1623"/>
        <v>0</v>
      </c>
      <c r="AI1924">
        <f t="shared" si="1624"/>
        <v>0</v>
      </c>
      <c r="AJ1924">
        <f t="shared" si="1625"/>
        <v>0.01</v>
      </c>
      <c r="AK1924">
        <v>3.65</v>
      </c>
      <c r="AL1924">
        <v>3.65</v>
      </c>
      <c r="AM1924">
        <v>0</v>
      </c>
      <c r="AN1924">
        <v>0</v>
      </c>
      <c r="AO1924">
        <v>0</v>
      </c>
      <c r="AP1924">
        <v>0</v>
      </c>
      <c r="AQ1924">
        <v>0</v>
      </c>
      <c r="AR1924">
        <v>0</v>
      </c>
      <c r="AS1924">
        <v>0.01</v>
      </c>
      <c r="AT1924">
        <v>0</v>
      </c>
      <c r="AU1924">
        <v>0</v>
      </c>
      <c r="AV1924">
        <v>1</v>
      </c>
      <c r="AW1924">
        <v>1</v>
      </c>
      <c r="AZ1924">
        <v>1</v>
      </c>
      <c r="BA1924">
        <v>1</v>
      </c>
      <c r="BB1924">
        <v>1</v>
      </c>
      <c r="BC1924">
        <v>7.56</v>
      </c>
      <c r="BD1924" t="s">
        <v>3</v>
      </c>
      <c r="BE1924" t="s">
        <v>3</v>
      </c>
      <c r="BF1924" t="s">
        <v>3</v>
      </c>
      <c r="BG1924" t="s">
        <v>3</v>
      </c>
      <c r="BH1924">
        <v>3</v>
      </c>
      <c r="BI1924">
        <v>1</v>
      </c>
      <c r="BJ1924" t="s">
        <v>706</v>
      </c>
      <c r="BM1924">
        <v>500001</v>
      </c>
      <c r="BN1924">
        <v>0</v>
      </c>
      <c r="BO1924" t="s">
        <v>3</v>
      </c>
      <c r="BP1924">
        <v>0</v>
      </c>
      <c r="BQ1924">
        <v>8</v>
      </c>
      <c r="BR1924">
        <v>0</v>
      </c>
      <c r="BS1924">
        <v>1</v>
      </c>
      <c r="BT1924">
        <v>1</v>
      </c>
      <c r="BU1924">
        <v>1</v>
      </c>
      <c r="BV1924">
        <v>1</v>
      </c>
      <c r="BW1924">
        <v>1</v>
      </c>
      <c r="BX1924">
        <v>1</v>
      </c>
      <c r="BY1924" t="s">
        <v>3</v>
      </c>
      <c r="BZ1924">
        <v>0</v>
      </c>
      <c r="CA1924">
        <v>0</v>
      </c>
      <c r="CB1924" t="s">
        <v>3</v>
      </c>
      <c r="CE1924">
        <v>0</v>
      </c>
      <c r="CF1924">
        <v>0</v>
      </c>
      <c r="CG1924">
        <v>0</v>
      </c>
      <c r="CH1924">
        <v>149</v>
      </c>
      <c r="CI1924">
        <v>1</v>
      </c>
      <c r="CJ1924">
        <v>0</v>
      </c>
      <c r="CK1924">
        <v>0</v>
      </c>
      <c r="CL1924">
        <v>0</v>
      </c>
      <c r="CM1924">
        <v>0</v>
      </c>
      <c r="CN1924" t="s">
        <v>3</v>
      </c>
      <c r="CO1924">
        <v>0</v>
      </c>
      <c r="CP1924">
        <f t="shared" si="1626"/>
        <v>0</v>
      </c>
      <c r="CQ1924">
        <f t="shared" si="1627"/>
        <v>27.593999999999998</v>
      </c>
      <c r="CR1924">
        <f t="shared" si="1628"/>
        <v>0</v>
      </c>
      <c r="CS1924">
        <f t="shared" si="1629"/>
        <v>0</v>
      </c>
      <c r="CT1924">
        <f t="shared" si="1630"/>
        <v>0</v>
      </c>
      <c r="CU1924">
        <f t="shared" si="1631"/>
        <v>0</v>
      </c>
      <c r="CV1924">
        <f t="shared" si="1632"/>
        <v>0</v>
      </c>
      <c r="CW1924">
        <f t="shared" si="1633"/>
        <v>0</v>
      </c>
      <c r="CX1924">
        <f t="shared" si="1634"/>
        <v>0.01</v>
      </c>
      <c r="CY1924">
        <f>(S1924+R1924)*(BZ1924/100)</f>
        <v>0</v>
      </c>
      <c r="CZ1924">
        <f>(S1924+R1924)*(CA1924/100)</f>
        <v>0</v>
      </c>
      <c r="DC1924" t="s">
        <v>3</v>
      </c>
      <c r="DD1924" t="s">
        <v>3</v>
      </c>
      <c r="DE1924" t="s">
        <v>3</v>
      </c>
      <c r="DF1924" t="s">
        <v>3</v>
      </c>
      <c r="DG1924" t="s">
        <v>3</v>
      </c>
      <c r="DH1924" t="s">
        <v>3</v>
      </c>
      <c r="DI1924" t="s">
        <v>3</v>
      </c>
      <c r="DJ1924" t="s">
        <v>3</v>
      </c>
      <c r="DK1924" t="s">
        <v>3</v>
      </c>
      <c r="DL1924" t="s">
        <v>3</v>
      </c>
      <c r="DM1924" t="s">
        <v>3</v>
      </c>
      <c r="DN1924">
        <v>0</v>
      </c>
      <c r="DO1924">
        <v>0</v>
      </c>
      <c r="DP1924">
        <v>1</v>
      </c>
      <c r="DQ1924">
        <v>1</v>
      </c>
      <c r="DU1924">
        <v>1005</v>
      </c>
      <c r="DV1924" t="s">
        <v>56</v>
      </c>
      <c r="DW1924" t="s">
        <v>56</v>
      </c>
      <c r="DX1924">
        <v>1</v>
      </c>
      <c r="DZ1924" t="s">
        <v>3</v>
      </c>
      <c r="EA1924" t="s">
        <v>3</v>
      </c>
      <c r="EB1924" t="s">
        <v>3</v>
      </c>
      <c r="EC1924" t="s">
        <v>3</v>
      </c>
      <c r="EE1924">
        <v>54328897</v>
      </c>
      <c r="EF1924">
        <v>8</v>
      </c>
      <c r="EG1924" t="s">
        <v>31</v>
      </c>
      <c r="EH1924">
        <v>0</v>
      </c>
      <c r="EI1924" t="s">
        <v>3</v>
      </c>
      <c r="EJ1924">
        <v>1</v>
      </c>
      <c r="EK1924">
        <v>500001</v>
      </c>
      <c r="EL1924" t="s">
        <v>32</v>
      </c>
      <c r="EM1924" t="s">
        <v>33</v>
      </c>
      <c r="EO1924" t="s">
        <v>3</v>
      </c>
      <c r="EQ1924">
        <v>0</v>
      </c>
      <c r="ER1924">
        <v>26.39</v>
      </c>
      <c r="ES1924">
        <v>3.65</v>
      </c>
      <c r="ET1924">
        <v>0</v>
      </c>
      <c r="EU1924">
        <v>0</v>
      </c>
      <c r="EV1924">
        <v>0</v>
      </c>
      <c r="EW1924">
        <v>0</v>
      </c>
      <c r="EX1924">
        <v>0</v>
      </c>
      <c r="EZ1924">
        <v>5</v>
      </c>
      <c r="FC1924">
        <v>0</v>
      </c>
      <c r="FD1924">
        <v>18</v>
      </c>
      <c r="FF1924">
        <v>26.39</v>
      </c>
      <c r="FQ1924">
        <v>0</v>
      </c>
      <c r="FR1924">
        <f t="shared" si="1635"/>
        <v>0</v>
      </c>
      <c r="FS1924">
        <v>0</v>
      </c>
      <c r="FX1924">
        <v>0</v>
      </c>
      <c r="FY1924">
        <v>0</v>
      </c>
      <c r="GA1924" t="s">
        <v>707</v>
      </c>
      <c r="GD1924">
        <v>1</v>
      </c>
      <c r="GF1924">
        <v>1175579212</v>
      </c>
      <c r="GG1924">
        <v>2</v>
      </c>
      <c r="GH1924">
        <v>3</v>
      </c>
      <c r="GI1924">
        <v>5</v>
      </c>
      <c r="GJ1924">
        <v>0</v>
      </c>
      <c r="GK1924">
        <v>0</v>
      </c>
      <c r="GL1924">
        <f t="shared" si="1636"/>
        <v>0</v>
      </c>
      <c r="GM1924">
        <f t="shared" si="1637"/>
        <v>0</v>
      </c>
      <c r="GN1924">
        <f t="shared" si="1638"/>
        <v>0</v>
      </c>
      <c r="GO1924">
        <f t="shared" si="1639"/>
        <v>0</v>
      </c>
      <c r="GP1924">
        <f t="shared" si="1640"/>
        <v>0</v>
      </c>
      <c r="GR1924">
        <v>1</v>
      </c>
      <c r="GS1924">
        <v>1</v>
      </c>
      <c r="GT1924">
        <v>0</v>
      </c>
      <c r="GU1924" t="s">
        <v>3</v>
      </c>
      <c r="GV1924">
        <f t="shared" si="1641"/>
        <v>0</v>
      </c>
      <c r="GW1924">
        <v>1</v>
      </c>
      <c r="GX1924">
        <f t="shared" si="1642"/>
        <v>0</v>
      </c>
      <c r="HA1924">
        <v>0</v>
      </c>
      <c r="HB1924">
        <v>0</v>
      </c>
      <c r="HC1924">
        <f t="shared" si="1643"/>
        <v>0</v>
      </c>
      <c r="HE1924" t="s">
        <v>35</v>
      </c>
      <c r="HF1924" t="s">
        <v>36</v>
      </c>
      <c r="HM1924" t="s">
        <v>3</v>
      </c>
      <c r="HN1924" t="s">
        <v>3</v>
      </c>
      <c r="HO1924" t="s">
        <v>3</v>
      </c>
      <c r="HP1924" t="s">
        <v>3</v>
      </c>
      <c r="HQ1924" t="s">
        <v>3</v>
      </c>
      <c r="IK1924">
        <v>0</v>
      </c>
    </row>
    <row r="1925" spans="1:255" x14ac:dyDescent="0.2">
      <c r="A1925" s="2">
        <v>17</v>
      </c>
      <c r="B1925" s="2">
        <v>1</v>
      </c>
      <c r="C1925" s="2">
        <f>ROW(SmtRes!A1667)</f>
        <v>1667</v>
      </c>
      <c r="D1925" s="2">
        <f>ROW(EtalonRes!A1711)</f>
        <v>1711</v>
      </c>
      <c r="E1925" s="2" t="s">
        <v>828</v>
      </c>
      <c r="F1925" s="2" t="s">
        <v>709</v>
      </c>
      <c r="G1925" s="2" t="s">
        <v>710</v>
      </c>
      <c r="H1925" s="2" t="s">
        <v>401</v>
      </c>
      <c r="I1925" s="2">
        <v>0</v>
      </c>
      <c r="J1925" s="2">
        <v>0</v>
      </c>
      <c r="K1925" s="2">
        <v>0</v>
      </c>
      <c r="L1925" s="2">
        <v>0.14899999999999999</v>
      </c>
      <c r="M1925" s="2">
        <v>0</v>
      </c>
      <c r="N1925" s="2">
        <f t="shared" si="1606"/>
        <v>0.14899999999999999</v>
      </c>
      <c r="O1925" s="2">
        <f t="shared" si="1607"/>
        <v>0</v>
      </c>
      <c r="P1925" s="2">
        <f t="shared" si="1608"/>
        <v>0</v>
      </c>
      <c r="Q1925" s="2">
        <f t="shared" si="1609"/>
        <v>0</v>
      </c>
      <c r="R1925" s="2">
        <f t="shared" si="1610"/>
        <v>0</v>
      </c>
      <c r="S1925" s="2">
        <f t="shared" si="1611"/>
        <v>0</v>
      </c>
      <c r="T1925" s="2">
        <f t="shared" si="1612"/>
        <v>0</v>
      </c>
      <c r="U1925" s="2">
        <f t="shared" si="1613"/>
        <v>0</v>
      </c>
      <c r="V1925" s="2">
        <f t="shared" si="1614"/>
        <v>0</v>
      </c>
      <c r="W1925" s="2">
        <f t="shared" si="1615"/>
        <v>0</v>
      </c>
      <c r="X1925" s="2">
        <f t="shared" si="1616"/>
        <v>0</v>
      </c>
      <c r="Y1925" s="2">
        <f t="shared" si="1617"/>
        <v>0</v>
      </c>
      <c r="Z1925" s="2"/>
      <c r="AA1925" s="2">
        <v>69726971</v>
      </c>
      <c r="AB1925" s="2">
        <f t="shared" si="1618"/>
        <v>353.69</v>
      </c>
      <c r="AC1925" s="2">
        <f>ROUND((ES1925+(SUM(SmtRes!BC1663:'SmtRes'!BC1667)+SUM(EtalonRes!AL1707:'EtalonRes'!AL1711))),2)</f>
        <v>0</v>
      </c>
      <c r="AD1925" s="2">
        <f t="shared" si="1619"/>
        <v>97.13</v>
      </c>
      <c r="AE1925" s="2">
        <f t="shared" si="1620"/>
        <v>2.4500000000000002</v>
      </c>
      <c r="AF1925" s="2">
        <f t="shared" si="1621"/>
        <v>256.56</v>
      </c>
      <c r="AG1925" s="2">
        <f t="shared" si="1622"/>
        <v>0</v>
      </c>
      <c r="AH1925" s="2">
        <f t="shared" si="1623"/>
        <v>28.38</v>
      </c>
      <c r="AI1925" s="2">
        <f t="shared" si="1624"/>
        <v>0.18</v>
      </c>
      <c r="AJ1925" s="2">
        <f t="shared" si="1625"/>
        <v>0</v>
      </c>
      <c r="AK1925" s="2">
        <v>2588.38</v>
      </c>
      <c r="AL1925" s="2">
        <v>2234.69</v>
      </c>
      <c r="AM1925" s="2">
        <v>97.13</v>
      </c>
      <c r="AN1925" s="2">
        <v>2.4500000000000002</v>
      </c>
      <c r="AO1925" s="2">
        <v>256.56</v>
      </c>
      <c r="AP1925" s="2">
        <v>0</v>
      </c>
      <c r="AQ1925" s="2">
        <v>28.38</v>
      </c>
      <c r="AR1925" s="2">
        <v>0.18</v>
      </c>
      <c r="AS1925" s="2">
        <v>0</v>
      </c>
      <c r="AT1925" s="2">
        <v>123</v>
      </c>
      <c r="AU1925" s="2">
        <v>75</v>
      </c>
      <c r="AV1925" s="2">
        <v>1</v>
      </c>
      <c r="AW1925" s="2">
        <v>1</v>
      </c>
      <c r="AX1925" s="2"/>
      <c r="AY1925" s="2"/>
      <c r="AZ1925" s="2">
        <v>1</v>
      </c>
      <c r="BA1925" s="2">
        <v>1</v>
      </c>
      <c r="BB1925" s="2">
        <v>1</v>
      </c>
      <c r="BC1925" s="2">
        <v>1</v>
      </c>
      <c r="BD1925" s="2" t="s">
        <v>3</v>
      </c>
      <c r="BE1925" s="2" t="s">
        <v>3</v>
      </c>
      <c r="BF1925" s="2" t="s">
        <v>3</v>
      </c>
      <c r="BG1925" s="2" t="s">
        <v>3</v>
      </c>
      <c r="BH1925" s="2">
        <v>0</v>
      </c>
      <c r="BI1925" s="2">
        <v>1</v>
      </c>
      <c r="BJ1925" s="2" t="s">
        <v>711</v>
      </c>
      <c r="BK1925" s="2"/>
      <c r="BL1925" s="2"/>
      <c r="BM1925" s="2">
        <v>11001</v>
      </c>
      <c r="BN1925" s="2">
        <v>0</v>
      </c>
      <c r="BO1925" s="2" t="s">
        <v>3</v>
      </c>
      <c r="BP1925" s="2">
        <v>0</v>
      </c>
      <c r="BQ1925" s="2">
        <v>2</v>
      </c>
      <c r="BR1925" s="2">
        <v>0</v>
      </c>
      <c r="BS1925" s="2">
        <v>1</v>
      </c>
      <c r="BT1925" s="2">
        <v>1</v>
      </c>
      <c r="BU1925" s="2">
        <v>1</v>
      </c>
      <c r="BV1925" s="2">
        <v>1</v>
      </c>
      <c r="BW1925" s="2">
        <v>1</v>
      </c>
      <c r="BX1925" s="2">
        <v>1</v>
      </c>
      <c r="BY1925" s="2" t="s">
        <v>3</v>
      </c>
      <c r="BZ1925" s="2">
        <v>123</v>
      </c>
      <c r="CA1925" s="2">
        <v>75</v>
      </c>
      <c r="CB1925" s="2" t="s">
        <v>3</v>
      </c>
      <c r="CC1925" s="2"/>
      <c r="CD1925" s="2"/>
      <c r="CE1925" s="2">
        <v>0</v>
      </c>
      <c r="CF1925" s="2">
        <v>0</v>
      </c>
      <c r="CG1925" s="2">
        <v>0</v>
      </c>
      <c r="CH1925" s="2">
        <v>150</v>
      </c>
      <c r="CI1925" s="2">
        <v>0</v>
      </c>
      <c r="CJ1925" s="2">
        <v>0</v>
      </c>
      <c r="CK1925" s="2">
        <v>0</v>
      </c>
      <c r="CL1925" s="2">
        <v>0</v>
      </c>
      <c r="CM1925" s="2">
        <v>0</v>
      </c>
      <c r="CN1925" s="2" t="s">
        <v>3</v>
      </c>
      <c r="CO1925" s="2">
        <v>0</v>
      </c>
      <c r="CP1925" s="2">
        <f t="shared" si="1626"/>
        <v>0</v>
      </c>
      <c r="CQ1925" s="2">
        <f t="shared" si="1627"/>
        <v>0</v>
      </c>
      <c r="CR1925" s="2">
        <f t="shared" si="1628"/>
        <v>97.13</v>
      </c>
      <c r="CS1925" s="2">
        <f t="shared" si="1629"/>
        <v>2.4500000000000002</v>
      </c>
      <c r="CT1925" s="2">
        <f t="shared" si="1630"/>
        <v>256.56</v>
      </c>
      <c r="CU1925" s="2">
        <f t="shared" si="1631"/>
        <v>0</v>
      </c>
      <c r="CV1925" s="2">
        <f t="shared" si="1632"/>
        <v>28.38</v>
      </c>
      <c r="CW1925" s="2">
        <f t="shared" si="1633"/>
        <v>0.18</v>
      </c>
      <c r="CX1925" s="2">
        <f t="shared" si="1634"/>
        <v>0</v>
      </c>
      <c r="CY1925" s="2">
        <f>(((S1925+R1925)*AT1925)/100)</f>
        <v>0</v>
      </c>
      <c r="CZ1925" s="2">
        <f>(((S1925+R1925)*AU1925)/100)</f>
        <v>0</v>
      </c>
      <c r="DA1925" s="2"/>
      <c r="DB1925" s="2"/>
      <c r="DC1925" s="2" t="s">
        <v>3</v>
      </c>
      <c r="DD1925" s="2" t="s">
        <v>3</v>
      </c>
      <c r="DE1925" s="2" t="s">
        <v>3</v>
      </c>
      <c r="DF1925" s="2" t="s">
        <v>3</v>
      </c>
      <c r="DG1925" s="2" t="s">
        <v>3</v>
      </c>
      <c r="DH1925" s="2" t="s">
        <v>3</v>
      </c>
      <c r="DI1925" s="2" t="s">
        <v>3</v>
      </c>
      <c r="DJ1925" s="2" t="s">
        <v>3</v>
      </c>
      <c r="DK1925" s="2" t="s">
        <v>3</v>
      </c>
      <c r="DL1925" s="2" t="s">
        <v>3</v>
      </c>
      <c r="DM1925" s="2" t="s">
        <v>3</v>
      </c>
      <c r="DN1925" s="2">
        <v>0</v>
      </c>
      <c r="DO1925" s="2">
        <v>0</v>
      </c>
      <c r="DP1925" s="2">
        <v>1</v>
      </c>
      <c r="DQ1925" s="2">
        <v>1</v>
      </c>
      <c r="DR1925" s="2"/>
      <c r="DS1925" s="2"/>
      <c r="DT1925" s="2"/>
      <c r="DU1925" s="2">
        <v>1005</v>
      </c>
      <c r="DV1925" s="2" t="s">
        <v>401</v>
      </c>
      <c r="DW1925" s="2" t="s">
        <v>401</v>
      </c>
      <c r="DX1925" s="2">
        <v>100</v>
      </c>
      <c r="DY1925" s="2"/>
      <c r="DZ1925" s="2" t="s">
        <v>3</v>
      </c>
      <c r="EA1925" s="2" t="s">
        <v>3</v>
      </c>
      <c r="EB1925" s="2" t="s">
        <v>3</v>
      </c>
      <c r="EC1925" s="2" t="s">
        <v>3</v>
      </c>
      <c r="ED1925" s="2"/>
      <c r="EE1925" s="2">
        <v>54328965</v>
      </c>
      <c r="EF1925" s="2">
        <v>2</v>
      </c>
      <c r="EG1925" s="2" t="s">
        <v>21</v>
      </c>
      <c r="EH1925" s="2">
        <v>0</v>
      </c>
      <c r="EI1925" s="2" t="s">
        <v>3</v>
      </c>
      <c r="EJ1925" s="2">
        <v>1</v>
      </c>
      <c r="EK1925" s="2">
        <v>11001</v>
      </c>
      <c r="EL1925" s="2" t="s">
        <v>22</v>
      </c>
      <c r="EM1925" s="2" t="s">
        <v>23</v>
      </c>
      <c r="EN1925" s="2"/>
      <c r="EO1925" s="2" t="s">
        <v>3</v>
      </c>
      <c r="EP1925" s="2"/>
      <c r="EQ1925" s="2">
        <v>1441792</v>
      </c>
      <c r="ER1925" s="2">
        <v>2588.38</v>
      </c>
      <c r="ES1925" s="2">
        <v>2234.69</v>
      </c>
      <c r="ET1925" s="2">
        <v>97.13</v>
      </c>
      <c r="EU1925" s="2">
        <v>2.4500000000000002</v>
      </c>
      <c r="EV1925" s="2">
        <v>256.56</v>
      </c>
      <c r="EW1925" s="2">
        <v>28.38</v>
      </c>
      <c r="EX1925" s="2">
        <v>0.18</v>
      </c>
      <c r="EY1925" s="2">
        <v>1</v>
      </c>
      <c r="EZ1925" s="2"/>
      <c r="FA1925" s="2"/>
      <c r="FB1925" s="2"/>
      <c r="FC1925" s="2"/>
      <c r="FD1925" s="2"/>
      <c r="FE1925" s="2"/>
      <c r="FF1925" s="2"/>
      <c r="FG1925" s="2"/>
      <c r="FH1925" s="2"/>
      <c r="FI1925" s="2"/>
      <c r="FJ1925" s="2"/>
      <c r="FK1925" s="2"/>
      <c r="FL1925" s="2"/>
      <c r="FM1925" s="2"/>
      <c r="FN1925" s="2"/>
      <c r="FO1925" s="2"/>
      <c r="FP1925" s="2"/>
      <c r="FQ1925" s="2">
        <v>0</v>
      </c>
      <c r="FR1925" s="2">
        <f t="shared" si="1635"/>
        <v>0</v>
      </c>
      <c r="FS1925" s="2">
        <v>0</v>
      </c>
      <c r="FT1925" s="2"/>
      <c r="FU1925" s="2"/>
      <c r="FV1925" s="2"/>
      <c r="FW1925" s="2"/>
      <c r="FX1925" s="2">
        <v>123</v>
      </c>
      <c r="FY1925" s="2">
        <v>75</v>
      </c>
      <c r="FZ1925" s="2"/>
      <c r="GA1925" s="2" t="s">
        <v>3</v>
      </c>
      <c r="GB1925" s="2"/>
      <c r="GC1925" s="2"/>
      <c r="GD1925" s="2">
        <v>1</v>
      </c>
      <c r="GE1925" s="2"/>
      <c r="GF1925" s="2">
        <v>-1965833293</v>
      </c>
      <c r="GG1925" s="2">
        <v>2</v>
      </c>
      <c r="GH1925" s="2">
        <v>1</v>
      </c>
      <c r="GI1925" s="2">
        <v>-2</v>
      </c>
      <c r="GJ1925" s="2">
        <v>0</v>
      </c>
      <c r="GK1925" s="2">
        <v>0</v>
      </c>
      <c r="GL1925" s="2">
        <f t="shared" si="1636"/>
        <v>0</v>
      </c>
      <c r="GM1925" s="2">
        <f t="shared" si="1637"/>
        <v>0</v>
      </c>
      <c r="GN1925" s="2">
        <f t="shared" si="1638"/>
        <v>0</v>
      </c>
      <c r="GO1925" s="2">
        <f t="shared" si="1639"/>
        <v>0</v>
      </c>
      <c r="GP1925" s="2">
        <f t="shared" si="1640"/>
        <v>0</v>
      </c>
      <c r="GQ1925" s="2"/>
      <c r="GR1925" s="2">
        <v>0</v>
      </c>
      <c r="GS1925" s="2">
        <v>3</v>
      </c>
      <c r="GT1925" s="2">
        <v>0</v>
      </c>
      <c r="GU1925" s="2" t="s">
        <v>3</v>
      </c>
      <c r="GV1925" s="2">
        <f t="shared" si="1641"/>
        <v>0</v>
      </c>
      <c r="GW1925" s="2">
        <v>1</v>
      </c>
      <c r="GX1925" s="2">
        <f t="shared" si="1642"/>
        <v>0</v>
      </c>
      <c r="GY1925" s="2"/>
      <c r="GZ1925" s="2"/>
      <c r="HA1925" s="2">
        <v>0</v>
      </c>
      <c r="HB1925" s="2">
        <v>0</v>
      </c>
      <c r="HC1925" s="2">
        <f t="shared" si="1643"/>
        <v>0</v>
      </c>
      <c r="HD1925" s="2"/>
      <c r="HE1925" s="2" t="s">
        <v>3</v>
      </c>
      <c r="HF1925" s="2" t="s">
        <v>3</v>
      </c>
      <c r="HG1925" s="2"/>
      <c r="HH1925" s="2"/>
      <c r="HI1925" s="2"/>
      <c r="HJ1925" s="2"/>
      <c r="HK1925" s="2"/>
      <c r="HL1925" s="2"/>
      <c r="HM1925" s="2" t="s">
        <v>3</v>
      </c>
      <c r="HN1925" s="2" t="s">
        <v>24</v>
      </c>
      <c r="HO1925" s="2" t="s">
        <v>25</v>
      </c>
      <c r="HP1925" s="2" t="s">
        <v>22</v>
      </c>
      <c r="HQ1925" s="2" t="s">
        <v>22</v>
      </c>
      <c r="HR1925" s="2"/>
      <c r="HS1925" s="2"/>
      <c r="HT1925" s="2"/>
      <c r="HU1925" s="2"/>
      <c r="HV1925" s="2"/>
      <c r="HW1925" s="2"/>
      <c r="HX1925" s="2"/>
      <c r="HY1925" s="2"/>
      <c r="HZ1925" s="2"/>
      <c r="IA1925" s="2"/>
      <c r="IB1925" s="2"/>
      <c r="IC1925" s="2"/>
      <c r="ID1925" s="2"/>
      <c r="IE1925" s="2"/>
      <c r="IF1925" s="2"/>
      <c r="IG1925" s="2"/>
      <c r="IH1925" s="2"/>
      <c r="II1925" s="2"/>
      <c r="IJ1925" s="2"/>
      <c r="IK1925" s="2">
        <v>0</v>
      </c>
      <c r="IL1925" s="2"/>
      <c r="IM1925" s="2"/>
      <c r="IN1925" s="2"/>
      <c r="IO1925" s="2"/>
      <c r="IP1925" s="2"/>
      <c r="IQ1925" s="2"/>
      <c r="IR1925" s="2"/>
      <c r="IS1925" s="2"/>
      <c r="IT1925" s="2"/>
      <c r="IU1925" s="2"/>
    </row>
    <row r="1926" spans="1:255" x14ac:dyDescent="0.2">
      <c r="A1926">
        <v>17</v>
      </c>
      <c r="B1926">
        <v>1</v>
      </c>
      <c r="C1926">
        <f>ROW(SmtRes!A1672)</f>
        <v>1672</v>
      </c>
      <c r="D1926">
        <f>ROW(EtalonRes!A1716)</f>
        <v>1716</v>
      </c>
      <c r="E1926" t="s">
        <v>828</v>
      </c>
      <c r="F1926" t="s">
        <v>709</v>
      </c>
      <c r="G1926" t="s">
        <v>710</v>
      </c>
      <c r="H1926" t="s">
        <v>401</v>
      </c>
      <c r="I1926">
        <v>0</v>
      </c>
      <c r="J1926">
        <v>0</v>
      </c>
      <c r="K1926">
        <v>0</v>
      </c>
      <c r="L1926">
        <v>0.14899999999999999</v>
      </c>
      <c r="M1926">
        <v>0</v>
      </c>
      <c r="N1926">
        <f t="shared" si="1606"/>
        <v>0.14899999999999999</v>
      </c>
      <c r="O1926">
        <f t="shared" si="1607"/>
        <v>0</v>
      </c>
      <c r="P1926">
        <f t="shared" si="1608"/>
        <v>0</v>
      </c>
      <c r="Q1926">
        <f t="shared" si="1609"/>
        <v>0</v>
      </c>
      <c r="R1926">
        <f t="shared" si="1610"/>
        <v>0</v>
      </c>
      <c r="S1926">
        <f t="shared" si="1611"/>
        <v>0</v>
      </c>
      <c r="T1926">
        <f t="shared" si="1612"/>
        <v>0</v>
      </c>
      <c r="U1926">
        <f t="shared" si="1613"/>
        <v>0</v>
      </c>
      <c r="V1926">
        <f t="shared" si="1614"/>
        <v>0</v>
      </c>
      <c r="W1926">
        <f t="shared" si="1615"/>
        <v>0</v>
      </c>
      <c r="X1926">
        <f t="shared" si="1616"/>
        <v>0</v>
      </c>
      <c r="Y1926">
        <f t="shared" si="1617"/>
        <v>0</v>
      </c>
      <c r="AA1926">
        <v>69726884</v>
      </c>
      <c r="AB1926">
        <f t="shared" si="1618"/>
        <v>353.69</v>
      </c>
      <c r="AC1926">
        <f>ROUND((ES1926+(SUM(SmtRes!BC1668:'SmtRes'!BC1672)+SUM(EtalonRes!AL1712:'EtalonRes'!AL1716))),2)</f>
        <v>0</v>
      </c>
      <c r="AD1926">
        <f t="shared" si="1619"/>
        <v>97.13</v>
      </c>
      <c r="AE1926">
        <f t="shared" si="1620"/>
        <v>2.4500000000000002</v>
      </c>
      <c r="AF1926">
        <f t="shared" si="1621"/>
        <v>256.56</v>
      </c>
      <c r="AG1926">
        <f t="shared" si="1622"/>
        <v>0</v>
      </c>
      <c r="AH1926">
        <f t="shared" si="1623"/>
        <v>28.38</v>
      </c>
      <c r="AI1926">
        <f t="shared" si="1624"/>
        <v>0.18</v>
      </c>
      <c r="AJ1926">
        <f t="shared" si="1625"/>
        <v>0</v>
      </c>
      <c r="AK1926">
        <v>2588.38</v>
      </c>
      <c r="AL1926">
        <v>2234.69</v>
      </c>
      <c r="AM1926">
        <v>97.13</v>
      </c>
      <c r="AN1926">
        <v>2.4500000000000002</v>
      </c>
      <c r="AO1926">
        <v>256.56</v>
      </c>
      <c r="AP1926">
        <v>0</v>
      </c>
      <c r="AQ1926">
        <v>28.38</v>
      </c>
      <c r="AR1926">
        <v>0.18</v>
      </c>
      <c r="AS1926">
        <v>0</v>
      </c>
      <c r="AT1926">
        <v>117</v>
      </c>
      <c r="AU1926">
        <v>64</v>
      </c>
      <c r="AV1926">
        <v>1</v>
      </c>
      <c r="AW1926">
        <v>1</v>
      </c>
      <c r="AZ1926">
        <v>1</v>
      </c>
      <c r="BA1926">
        <v>25.36</v>
      </c>
      <c r="BB1926">
        <v>7.84</v>
      </c>
      <c r="BC1926">
        <v>7.56</v>
      </c>
      <c r="BD1926" t="s">
        <v>3</v>
      </c>
      <c r="BE1926" t="s">
        <v>3</v>
      </c>
      <c r="BF1926" t="s">
        <v>3</v>
      </c>
      <c r="BG1926" t="s">
        <v>3</v>
      </c>
      <c r="BH1926">
        <v>0</v>
      </c>
      <c r="BI1926">
        <v>1</v>
      </c>
      <c r="BJ1926" t="s">
        <v>711</v>
      </c>
      <c r="BM1926">
        <v>11001</v>
      </c>
      <c r="BN1926">
        <v>0</v>
      </c>
      <c r="BO1926" t="s">
        <v>709</v>
      </c>
      <c r="BP1926">
        <v>1</v>
      </c>
      <c r="BQ1926">
        <v>2</v>
      </c>
      <c r="BR1926">
        <v>0</v>
      </c>
      <c r="BS1926">
        <v>19.8</v>
      </c>
      <c r="BT1926">
        <v>1</v>
      </c>
      <c r="BU1926">
        <v>1</v>
      </c>
      <c r="BV1926">
        <v>1</v>
      </c>
      <c r="BW1926">
        <v>1</v>
      </c>
      <c r="BX1926">
        <v>1</v>
      </c>
      <c r="BY1926" t="s">
        <v>3</v>
      </c>
      <c r="BZ1926">
        <v>117</v>
      </c>
      <c r="CA1926">
        <v>64</v>
      </c>
      <c r="CB1926" t="s">
        <v>3</v>
      </c>
      <c r="CE1926">
        <v>0</v>
      </c>
      <c r="CF1926">
        <v>0</v>
      </c>
      <c r="CG1926">
        <v>0</v>
      </c>
      <c r="CH1926">
        <v>150</v>
      </c>
      <c r="CI1926">
        <v>0</v>
      </c>
      <c r="CJ1926">
        <v>0</v>
      </c>
      <c r="CK1926">
        <v>0</v>
      </c>
      <c r="CL1926">
        <v>0</v>
      </c>
      <c r="CM1926">
        <v>0</v>
      </c>
      <c r="CN1926" t="s">
        <v>3</v>
      </c>
      <c r="CO1926">
        <v>0</v>
      </c>
      <c r="CP1926">
        <f t="shared" si="1626"/>
        <v>0</v>
      </c>
      <c r="CQ1926">
        <f t="shared" si="1627"/>
        <v>0</v>
      </c>
      <c r="CR1926">
        <f t="shared" si="1628"/>
        <v>761.49919999999997</v>
      </c>
      <c r="CS1926">
        <f t="shared" si="1629"/>
        <v>48.510000000000005</v>
      </c>
      <c r="CT1926">
        <f t="shared" si="1630"/>
        <v>6506.3616000000002</v>
      </c>
      <c r="CU1926">
        <f t="shared" si="1631"/>
        <v>0</v>
      </c>
      <c r="CV1926">
        <f t="shared" si="1632"/>
        <v>28.38</v>
      </c>
      <c r="CW1926">
        <f t="shared" si="1633"/>
        <v>0.18</v>
      </c>
      <c r="CX1926">
        <f t="shared" si="1634"/>
        <v>0</v>
      </c>
      <c r="CY1926">
        <f>(S1926+R1926)*(BZ1926/100)</f>
        <v>0</v>
      </c>
      <c r="CZ1926">
        <f>(S1926+R1926)*(CA1926/100)</f>
        <v>0</v>
      </c>
      <c r="DC1926" t="s">
        <v>3</v>
      </c>
      <c r="DD1926" t="s">
        <v>3</v>
      </c>
      <c r="DE1926" t="s">
        <v>3</v>
      </c>
      <c r="DF1926" t="s">
        <v>3</v>
      </c>
      <c r="DG1926" t="s">
        <v>3</v>
      </c>
      <c r="DH1926" t="s">
        <v>3</v>
      </c>
      <c r="DI1926" t="s">
        <v>3</v>
      </c>
      <c r="DJ1926" t="s">
        <v>3</v>
      </c>
      <c r="DK1926" t="s">
        <v>3</v>
      </c>
      <c r="DL1926" t="s">
        <v>3</v>
      </c>
      <c r="DM1926" t="s">
        <v>3</v>
      </c>
      <c r="DN1926">
        <v>123</v>
      </c>
      <c r="DO1926">
        <v>75</v>
      </c>
      <c r="DP1926">
        <v>1</v>
      </c>
      <c r="DQ1926">
        <v>1</v>
      </c>
      <c r="DU1926">
        <v>1005</v>
      </c>
      <c r="DV1926" t="s">
        <v>401</v>
      </c>
      <c r="DW1926" t="s">
        <v>401</v>
      </c>
      <c r="DX1926">
        <v>100</v>
      </c>
      <c r="DZ1926" t="s">
        <v>3</v>
      </c>
      <c r="EA1926" t="s">
        <v>3</v>
      </c>
      <c r="EB1926" t="s">
        <v>3</v>
      </c>
      <c r="EC1926" t="s">
        <v>3</v>
      </c>
      <c r="EE1926">
        <v>54328965</v>
      </c>
      <c r="EF1926">
        <v>2</v>
      </c>
      <c r="EG1926" t="s">
        <v>21</v>
      </c>
      <c r="EH1926">
        <v>0</v>
      </c>
      <c r="EI1926" t="s">
        <v>3</v>
      </c>
      <c r="EJ1926">
        <v>1</v>
      </c>
      <c r="EK1926">
        <v>11001</v>
      </c>
      <c r="EL1926" t="s">
        <v>22</v>
      </c>
      <c r="EM1926" t="s">
        <v>23</v>
      </c>
      <c r="EO1926" t="s">
        <v>3</v>
      </c>
      <c r="EQ1926">
        <v>1441792</v>
      </c>
      <c r="ER1926">
        <v>2588.38</v>
      </c>
      <c r="ES1926">
        <v>2234.69</v>
      </c>
      <c r="ET1926">
        <v>97.13</v>
      </c>
      <c r="EU1926">
        <v>2.4500000000000002</v>
      </c>
      <c r="EV1926">
        <v>256.56</v>
      </c>
      <c r="EW1926">
        <v>28.38</v>
      </c>
      <c r="EX1926">
        <v>0.18</v>
      </c>
      <c r="EY1926">
        <v>1</v>
      </c>
      <c r="FQ1926">
        <v>0</v>
      </c>
      <c r="FR1926">
        <f t="shared" si="1635"/>
        <v>0</v>
      </c>
      <c r="FS1926">
        <v>0</v>
      </c>
      <c r="FX1926">
        <v>123</v>
      </c>
      <c r="FY1926">
        <v>75</v>
      </c>
      <c r="GA1926" t="s">
        <v>3</v>
      </c>
      <c r="GD1926">
        <v>1</v>
      </c>
      <c r="GF1926">
        <v>-1965833293</v>
      </c>
      <c r="GG1926">
        <v>2</v>
      </c>
      <c r="GH1926">
        <v>1</v>
      </c>
      <c r="GI1926">
        <v>2</v>
      </c>
      <c r="GJ1926">
        <v>0</v>
      </c>
      <c r="GK1926">
        <v>0</v>
      </c>
      <c r="GL1926">
        <f t="shared" si="1636"/>
        <v>0</v>
      </c>
      <c r="GM1926">
        <f t="shared" si="1637"/>
        <v>0</v>
      </c>
      <c r="GN1926">
        <f t="shared" si="1638"/>
        <v>0</v>
      </c>
      <c r="GO1926">
        <f t="shared" si="1639"/>
        <v>0</v>
      </c>
      <c r="GP1926">
        <f t="shared" si="1640"/>
        <v>0</v>
      </c>
      <c r="GR1926">
        <v>0</v>
      </c>
      <c r="GS1926">
        <v>0</v>
      </c>
      <c r="GT1926">
        <v>0</v>
      </c>
      <c r="GU1926" t="s">
        <v>3</v>
      </c>
      <c r="GV1926">
        <f t="shared" si="1641"/>
        <v>0</v>
      </c>
      <c r="GW1926">
        <v>1015.2</v>
      </c>
      <c r="GX1926">
        <f t="shared" si="1642"/>
        <v>0</v>
      </c>
      <c r="HA1926">
        <v>0</v>
      </c>
      <c r="HB1926">
        <v>0</v>
      </c>
      <c r="HC1926">
        <f t="shared" si="1643"/>
        <v>0</v>
      </c>
      <c r="HE1926" t="s">
        <v>3</v>
      </c>
      <c r="HF1926" t="s">
        <v>3</v>
      </c>
      <c r="HM1926" t="s">
        <v>3</v>
      </c>
      <c r="HN1926" t="s">
        <v>24</v>
      </c>
      <c r="HO1926" t="s">
        <v>25</v>
      </c>
      <c r="HP1926" t="s">
        <v>22</v>
      </c>
      <c r="HQ1926" t="s">
        <v>22</v>
      </c>
      <c r="IK1926">
        <v>0</v>
      </c>
    </row>
    <row r="1927" spans="1:255" x14ac:dyDescent="0.2">
      <c r="A1927" s="2">
        <v>18</v>
      </c>
      <c r="B1927" s="2">
        <v>1</v>
      </c>
      <c r="C1927" s="2">
        <v>1667</v>
      </c>
      <c r="D1927" s="2"/>
      <c r="E1927" s="2" t="s">
        <v>829</v>
      </c>
      <c r="F1927" s="2" t="s">
        <v>713</v>
      </c>
      <c r="G1927" s="2" t="s">
        <v>714</v>
      </c>
      <c r="H1927" s="2" t="s">
        <v>40</v>
      </c>
      <c r="I1927" s="2">
        <f>I1925*J1927</f>
        <v>0</v>
      </c>
      <c r="J1927" s="2">
        <v>4.1134750000000002</v>
      </c>
      <c r="K1927" s="2">
        <v>4.1134750000000002</v>
      </c>
      <c r="L1927" s="2">
        <v>0.61290800000000001</v>
      </c>
      <c r="M1927" s="2">
        <v>0</v>
      </c>
      <c r="N1927" s="2">
        <f t="shared" si="1606"/>
        <v>0.6129</v>
      </c>
      <c r="O1927" s="2">
        <f t="shared" si="1607"/>
        <v>0</v>
      </c>
      <c r="P1927" s="2">
        <f t="shared" si="1608"/>
        <v>0</v>
      </c>
      <c r="Q1927" s="2">
        <f t="shared" si="1609"/>
        <v>0</v>
      </c>
      <c r="R1927" s="2">
        <f t="shared" si="1610"/>
        <v>0</v>
      </c>
      <c r="S1927" s="2">
        <f t="shared" si="1611"/>
        <v>0</v>
      </c>
      <c r="T1927" s="2">
        <f t="shared" si="1612"/>
        <v>0</v>
      </c>
      <c r="U1927" s="2">
        <f t="shared" si="1613"/>
        <v>0</v>
      </c>
      <c r="V1927" s="2">
        <f t="shared" si="1614"/>
        <v>0</v>
      </c>
      <c r="W1927" s="2">
        <f t="shared" si="1615"/>
        <v>0</v>
      </c>
      <c r="X1927" s="2">
        <f t="shared" si="1616"/>
        <v>0</v>
      </c>
      <c r="Y1927" s="2">
        <f t="shared" si="1617"/>
        <v>0</v>
      </c>
      <c r="Z1927" s="2"/>
      <c r="AA1927" s="2">
        <v>69726971</v>
      </c>
      <c r="AB1927" s="2">
        <f t="shared" si="1618"/>
        <v>780.05</v>
      </c>
      <c r="AC1927" s="2">
        <f>ROUND((ES1927),2)</f>
        <v>780.05</v>
      </c>
      <c r="AD1927" s="2">
        <f t="shared" si="1619"/>
        <v>0</v>
      </c>
      <c r="AE1927" s="2">
        <f t="shared" si="1620"/>
        <v>0</v>
      </c>
      <c r="AF1927" s="2">
        <f t="shared" si="1621"/>
        <v>0</v>
      </c>
      <c r="AG1927" s="2">
        <f t="shared" si="1622"/>
        <v>0</v>
      </c>
      <c r="AH1927" s="2">
        <f t="shared" si="1623"/>
        <v>0</v>
      </c>
      <c r="AI1927" s="2">
        <f t="shared" si="1624"/>
        <v>0</v>
      </c>
      <c r="AJ1927" s="2">
        <f t="shared" si="1625"/>
        <v>14.26</v>
      </c>
      <c r="AK1927" s="2">
        <v>780.05</v>
      </c>
      <c r="AL1927" s="2">
        <v>780.05</v>
      </c>
      <c r="AM1927" s="2">
        <v>0</v>
      </c>
      <c r="AN1927" s="2">
        <v>0</v>
      </c>
      <c r="AO1927" s="2">
        <v>0</v>
      </c>
      <c r="AP1927" s="2">
        <v>0</v>
      </c>
      <c r="AQ1927" s="2">
        <v>0</v>
      </c>
      <c r="AR1927" s="2">
        <v>0</v>
      </c>
      <c r="AS1927" s="2">
        <v>14.26</v>
      </c>
      <c r="AT1927" s="2">
        <v>0</v>
      </c>
      <c r="AU1927" s="2">
        <v>0</v>
      </c>
      <c r="AV1927" s="2">
        <v>1</v>
      </c>
      <c r="AW1927" s="2">
        <v>1</v>
      </c>
      <c r="AX1927" s="2"/>
      <c r="AY1927" s="2"/>
      <c r="AZ1927" s="2">
        <v>1</v>
      </c>
      <c r="BA1927" s="2">
        <v>1</v>
      </c>
      <c r="BB1927" s="2">
        <v>1</v>
      </c>
      <c r="BC1927" s="2">
        <v>1</v>
      </c>
      <c r="BD1927" s="2" t="s">
        <v>3</v>
      </c>
      <c r="BE1927" s="2" t="s">
        <v>3</v>
      </c>
      <c r="BF1927" s="2" t="s">
        <v>3</v>
      </c>
      <c r="BG1927" s="2" t="s">
        <v>3</v>
      </c>
      <c r="BH1927" s="2">
        <v>3</v>
      </c>
      <c r="BI1927" s="2">
        <v>1</v>
      </c>
      <c r="BJ1927" s="2" t="s">
        <v>715</v>
      </c>
      <c r="BK1927" s="2"/>
      <c r="BL1927" s="2"/>
      <c r="BM1927" s="2">
        <v>500001</v>
      </c>
      <c r="BN1927" s="2">
        <v>0</v>
      </c>
      <c r="BO1927" s="2" t="s">
        <v>3</v>
      </c>
      <c r="BP1927" s="2">
        <v>0</v>
      </c>
      <c r="BQ1927" s="2">
        <v>8</v>
      </c>
      <c r="BR1927" s="2">
        <v>0</v>
      </c>
      <c r="BS1927" s="2">
        <v>1</v>
      </c>
      <c r="BT1927" s="2">
        <v>1</v>
      </c>
      <c r="BU1927" s="2">
        <v>1</v>
      </c>
      <c r="BV1927" s="2">
        <v>1</v>
      </c>
      <c r="BW1927" s="2">
        <v>1</v>
      </c>
      <c r="BX1927" s="2">
        <v>1</v>
      </c>
      <c r="BY1927" s="2" t="s">
        <v>3</v>
      </c>
      <c r="BZ1927" s="2">
        <v>0</v>
      </c>
      <c r="CA1927" s="2">
        <v>0</v>
      </c>
      <c r="CB1927" s="2" t="s">
        <v>3</v>
      </c>
      <c r="CC1927" s="2"/>
      <c r="CD1927" s="2"/>
      <c r="CE1927" s="2">
        <v>0</v>
      </c>
      <c r="CF1927" s="2">
        <v>0</v>
      </c>
      <c r="CG1927" s="2">
        <v>0</v>
      </c>
      <c r="CH1927" s="2">
        <v>150</v>
      </c>
      <c r="CI1927" s="2">
        <v>1</v>
      </c>
      <c r="CJ1927" s="2">
        <v>0</v>
      </c>
      <c r="CK1927" s="2">
        <v>0</v>
      </c>
      <c r="CL1927" s="2">
        <v>0</v>
      </c>
      <c r="CM1927" s="2">
        <v>0</v>
      </c>
      <c r="CN1927" s="2" t="s">
        <v>3</v>
      </c>
      <c r="CO1927" s="2">
        <v>0</v>
      </c>
      <c r="CP1927" s="2">
        <f t="shared" si="1626"/>
        <v>0</v>
      </c>
      <c r="CQ1927" s="2">
        <f t="shared" si="1627"/>
        <v>780.05</v>
      </c>
      <c r="CR1927" s="2">
        <f t="shared" si="1628"/>
        <v>0</v>
      </c>
      <c r="CS1927" s="2">
        <f t="shared" si="1629"/>
        <v>0</v>
      </c>
      <c r="CT1927" s="2">
        <f t="shared" si="1630"/>
        <v>0</v>
      </c>
      <c r="CU1927" s="2">
        <f t="shared" si="1631"/>
        <v>0</v>
      </c>
      <c r="CV1927" s="2">
        <f t="shared" si="1632"/>
        <v>0</v>
      </c>
      <c r="CW1927" s="2">
        <f t="shared" si="1633"/>
        <v>0</v>
      </c>
      <c r="CX1927" s="2">
        <f t="shared" si="1634"/>
        <v>14.26</v>
      </c>
      <c r="CY1927" s="2">
        <f>(((S1927+R1927)*AT1927)/100)</f>
        <v>0</v>
      </c>
      <c r="CZ1927" s="2">
        <f>(((S1927+R1927)*AU1927)/100)</f>
        <v>0</v>
      </c>
      <c r="DA1927" s="2"/>
      <c r="DB1927" s="2"/>
      <c r="DC1927" s="2" t="s">
        <v>3</v>
      </c>
      <c r="DD1927" s="2" t="s">
        <v>3</v>
      </c>
      <c r="DE1927" s="2" t="s">
        <v>3</v>
      </c>
      <c r="DF1927" s="2" t="s">
        <v>3</v>
      </c>
      <c r="DG1927" s="2" t="s">
        <v>3</v>
      </c>
      <c r="DH1927" s="2" t="s">
        <v>3</v>
      </c>
      <c r="DI1927" s="2" t="s">
        <v>3</v>
      </c>
      <c r="DJ1927" s="2" t="s">
        <v>3</v>
      </c>
      <c r="DK1927" s="2" t="s">
        <v>3</v>
      </c>
      <c r="DL1927" s="2" t="s">
        <v>3</v>
      </c>
      <c r="DM1927" s="2" t="s">
        <v>3</v>
      </c>
      <c r="DN1927" s="2">
        <v>0</v>
      </c>
      <c r="DO1927" s="2">
        <v>0</v>
      </c>
      <c r="DP1927" s="2">
        <v>1</v>
      </c>
      <c r="DQ1927" s="2">
        <v>1</v>
      </c>
      <c r="DR1927" s="2"/>
      <c r="DS1927" s="2"/>
      <c r="DT1927" s="2"/>
      <c r="DU1927" s="2">
        <v>1007</v>
      </c>
      <c r="DV1927" s="2" t="s">
        <v>40</v>
      </c>
      <c r="DW1927" s="2" t="s">
        <v>40</v>
      </c>
      <c r="DX1927" s="2">
        <v>1</v>
      </c>
      <c r="DY1927" s="2"/>
      <c r="DZ1927" s="2" t="s">
        <v>3</v>
      </c>
      <c r="EA1927" s="2" t="s">
        <v>3</v>
      </c>
      <c r="EB1927" s="2" t="s">
        <v>3</v>
      </c>
      <c r="EC1927" s="2" t="s">
        <v>3</v>
      </c>
      <c r="ED1927" s="2"/>
      <c r="EE1927" s="2">
        <v>54328897</v>
      </c>
      <c r="EF1927" s="2">
        <v>8</v>
      </c>
      <c r="EG1927" s="2" t="s">
        <v>31</v>
      </c>
      <c r="EH1927" s="2">
        <v>0</v>
      </c>
      <c r="EI1927" s="2" t="s">
        <v>3</v>
      </c>
      <c r="EJ1927" s="2">
        <v>1</v>
      </c>
      <c r="EK1927" s="2">
        <v>500001</v>
      </c>
      <c r="EL1927" s="2" t="s">
        <v>32</v>
      </c>
      <c r="EM1927" s="2" t="s">
        <v>33</v>
      </c>
      <c r="EN1927" s="2"/>
      <c r="EO1927" s="2" t="s">
        <v>3</v>
      </c>
      <c r="EP1927" s="2"/>
      <c r="EQ1927" s="2">
        <v>0</v>
      </c>
      <c r="ER1927" s="2">
        <v>780.05</v>
      </c>
      <c r="ES1927" s="2">
        <v>780.05</v>
      </c>
      <c r="ET1927" s="2">
        <v>0</v>
      </c>
      <c r="EU1927" s="2">
        <v>0</v>
      </c>
      <c r="EV1927" s="2">
        <v>0</v>
      </c>
      <c r="EW1927" s="2">
        <v>0</v>
      </c>
      <c r="EX1927" s="2">
        <v>0</v>
      </c>
      <c r="EY1927" s="2"/>
      <c r="EZ1927" s="2"/>
      <c r="FA1927" s="2"/>
      <c r="FB1927" s="2"/>
      <c r="FC1927" s="2"/>
      <c r="FD1927" s="2"/>
      <c r="FE1927" s="2"/>
      <c r="FF1927" s="2"/>
      <c r="FG1927" s="2"/>
      <c r="FH1927" s="2"/>
      <c r="FI1927" s="2"/>
      <c r="FJ1927" s="2"/>
      <c r="FK1927" s="2"/>
      <c r="FL1927" s="2"/>
      <c r="FM1927" s="2"/>
      <c r="FN1927" s="2"/>
      <c r="FO1927" s="2"/>
      <c r="FP1927" s="2"/>
      <c r="FQ1927" s="2">
        <v>0</v>
      </c>
      <c r="FR1927" s="2">
        <f t="shared" si="1635"/>
        <v>0</v>
      </c>
      <c r="FS1927" s="2">
        <v>0</v>
      </c>
      <c r="FT1927" s="2"/>
      <c r="FU1927" s="2"/>
      <c r="FV1927" s="2"/>
      <c r="FW1927" s="2"/>
      <c r="FX1927" s="2">
        <v>0</v>
      </c>
      <c r="FY1927" s="2">
        <v>0</v>
      </c>
      <c r="FZ1927" s="2"/>
      <c r="GA1927" s="2" t="s">
        <v>3</v>
      </c>
      <c r="GB1927" s="2"/>
      <c r="GC1927" s="2"/>
      <c r="GD1927" s="2">
        <v>1</v>
      </c>
      <c r="GE1927" s="2"/>
      <c r="GF1927" s="2">
        <v>-2113911805</v>
      </c>
      <c r="GG1927" s="2">
        <v>2</v>
      </c>
      <c r="GH1927" s="2">
        <v>1</v>
      </c>
      <c r="GI1927" s="2">
        <v>-2</v>
      </c>
      <c r="GJ1927" s="2">
        <v>0</v>
      </c>
      <c r="GK1927" s="2">
        <v>0</v>
      </c>
      <c r="GL1927" s="2">
        <f t="shared" si="1636"/>
        <v>0</v>
      </c>
      <c r="GM1927" s="2">
        <f t="shared" si="1637"/>
        <v>0</v>
      </c>
      <c r="GN1927" s="2">
        <f t="shared" si="1638"/>
        <v>0</v>
      </c>
      <c r="GO1927" s="2">
        <f t="shared" si="1639"/>
        <v>0</v>
      </c>
      <c r="GP1927" s="2">
        <f t="shared" si="1640"/>
        <v>0</v>
      </c>
      <c r="GQ1927" s="2"/>
      <c r="GR1927" s="2">
        <v>0</v>
      </c>
      <c r="GS1927" s="2">
        <v>3</v>
      </c>
      <c r="GT1927" s="2">
        <v>0</v>
      </c>
      <c r="GU1927" s="2" t="s">
        <v>3</v>
      </c>
      <c r="GV1927" s="2">
        <f t="shared" si="1641"/>
        <v>0</v>
      </c>
      <c r="GW1927" s="2">
        <v>1</v>
      </c>
      <c r="GX1927" s="2">
        <f t="shared" si="1642"/>
        <v>0</v>
      </c>
      <c r="GY1927" s="2"/>
      <c r="GZ1927" s="2"/>
      <c r="HA1927" s="2">
        <v>0</v>
      </c>
      <c r="HB1927" s="2">
        <v>0</v>
      </c>
      <c r="HC1927" s="2">
        <f t="shared" si="1643"/>
        <v>0</v>
      </c>
      <c r="HD1927" s="2"/>
      <c r="HE1927" s="2" t="s">
        <v>3</v>
      </c>
      <c r="HF1927" s="2" t="s">
        <v>3</v>
      </c>
      <c r="HG1927" s="2"/>
      <c r="HH1927" s="2"/>
      <c r="HI1927" s="2"/>
      <c r="HJ1927" s="2"/>
      <c r="HK1927" s="2"/>
      <c r="HL1927" s="2"/>
      <c r="HM1927" s="2" t="s">
        <v>3</v>
      </c>
      <c r="HN1927" s="2" t="s">
        <v>3</v>
      </c>
      <c r="HO1927" s="2" t="s">
        <v>3</v>
      </c>
      <c r="HP1927" s="2" t="s">
        <v>3</v>
      </c>
      <c r="HQ1927" s="2" t="s">
        <v>3</v>
      </c>
      <c r="HR1927" s="2"/>
      <c r="HS1927" s="2"/>
      <c r="HT1927" s="2"/>
      <c r="HU1927" s="2"/>
      <c r="HV1927" s="2"/>
      <c r="HW1927" s="2"/>
      <c r="HX1927" s="2"/>
      <c r="HY1927" s="2"/>
      <c r="HZ1927" s="2"/>
      <c r="IA1927" s="2"/>
      <c r="IB1927" s="2"/>
      <c r="IC1927" s="2"/>
      <c r="ID1927" s="2"/>
      <c r="IE1927" s="2"/>
      <c r="IF1927" s="2"/>
      <c r="IG1927" s="2"/>
      <c r="IH1927" s="2"/>
      <c r="II1927" s="2"/>
      <c r="IJ1927" s="2"/>
      <c r="IK1927" s="2">
        <v>0</v>
      </c>
      <c r="IL1927" s="2"/>
      <c r="IM1927" s="2"/>
      <c r="IN1927" s="2"/>
      <c r="IO1927" s="2"/>
      <c r="IP1927" s="2"/>
      <c r="IQ1927" s="2"/>
      <c r="IR1927" s="2"/>
      <c r="IS1927" s="2"/>
      <c r="IT1927" s="2"/>
      <c r="IU1927" s="2"/>
    </row>
    <row r="1928" spans="1:255" x14ac:dyDescent="0.2">
      <c r="A1928">
        <v>18</v>
      </c>
      <c r="B1928">
        <v>1</v>
      </c>
      <c r="C1928">
        <v>1672</v>
      </c>
      <c r="E1928" t="s">
        <v>829</v>
      </c>
      <c r="F1928" t="s">
        <v>713</v>
      </c>
      <c r="G1928" t="s">
        <v>714</v>
      </c>
      <c r="H1928" t="s">
        <v>40</v>
      </c>
      <c r="I1928">
        <f>I1926*J1928</f>
        <v>0</v>
      </c>
      <c r="J1928">
        <v>4.1134750000000002</v>
      </c>
      <c r="K1928">
        <v>4.1134750000000002</v>
      </c>
      <c r="L1928">
        <v>0.61290800000000001</v>
      </c>
      <c r="M1928">
        <v>0</v>
      </c>
      <c r="N1928">
        <f t="shared" si="1606"/>
        <v>0.6129</v>
      </c>
      <c r="O1928">
        <f t="shared" si="1607"/>
        <v>0</v>
      </c>
      <c r="P1928">
        <f t="shared" si="1608"/>
        <v>0</v>
      </c>
      <c r="Q1928">
        <f t="shared" si="1609"/>
        <v>0</v>
      </c>
      <c r="R1928">
        <f t="shared" si="1610"/>
        <v>0</v>
      </c>
      <c r="S1928">
        <f t="shared" si="1611"/>
        <v>0</v>
      </c>
      <c r="T1928">
        <f t="shared" si="1612"/>
        <v>0</v>
      </c>
      <c r="U1928">
        <f t="shared" si="1613"/>
        <v>0</v>
      </c>
      <c r="V1928">
        <f t="shared" si="1614"/>
        <v>0</v>
      </c>
      <c r="W1928">
        <f t="shared" si="1615"/>
        <v>0</v>
      </c>
      <c r="X1928">
        <f t="shared" si="1616"/>
        <v>0</v>
      </c>
      <c r="Y1928">
        <f t="shared" si="1617"/>
        <v>0</v>
      </c>
      <c r="AA1928">
        <v>69726884</v>
      </c>
      <c r="AB1928">
        <f t="shared" si="1618"/>
        <v>3705.44</v>
      </c>
      <c r="AC1928">
        <f>ROUND((ES1928),2)</f>
        <v>3705.44</v>
      </c>
      <c r="AD1928">
        <f t="shared" si="1619"/>
        <v>0</v>
      </c>
      <c r="AE1928">
        <f t="shared" si="1620"/>
        <v>0</v>
      </c>
      <c r="AF1928">
        <f t="shared" si="1621"/>
        <v>0</v>
      </c>
      <c r="AG1928">
        <f t="shared" si="1622"/>
        <v>0</v>
      </c>
      <c r="AH1928">
        <f t="shared" si="1623"/>
        <v>0</v>
      </c>
      <c r="AI1928">
        <f t="shared" si="1624"/>
        <v>0</v>
      </c>
      <c r="AJ1928">
        <f t="shared" si="1625"/>
        <v>14.26</v>
      </c>
      <c r="AK1928">
        <v>3705.4399999999996</v>
      </c>
      <c r="AL1928">
        <v>3705.4399999999996</v>
      </c>
      <c r="AM1928">
        <v>0</v>
      </c>
      <c r="AN1928">
        <v>0</v>
      </c>
      <c r="AO1928">
        <v>0</v>
      </c>
      <c r="AP1928">
        <v>0</v>
      </c>
      <c r="AQ1928">
        <v>0</v>
      </c>
      <c r="AR1928">
        <v>0</v>
      </c>
      <c r="AS1928">
        <v>14.26</v>
      </c>
      <c r="AT1928">
        <v>0</v>
      </c>
      <c r="AU1928">
        <v>0</v>
      </c>
      <c r="AV1928">
        <v>1</v>
      </c>
      <c r="AW1928">
        <v>1</v>
      </c>
      <c r="AZ1928">
        <v>1</v>
      </c>
      <c r="BA1928">
        <v>1</v>
      </c>
      <c r="BB1928">
        <v>1</v>
      </c>
      <c r="BC1928">
        <v>7.56</v>
      </c>
      <c r="BD1928" t="s">
        <v>3</v>
      </c>
      <c r="BE1928" t="s">
        <v>3</v>
      </c>
      <c r="BF1928" t="s">
        <v>3</v>
      </c>
      <c r="BG1928" t="s">
        <v>3</v>
      </c>
      <c r="BH1928">
        <v>3</v>
      </c>
      <c r="BI1928">
        <v>1</v>
      </c>
      <c r="BJ1928" t="s">
        <v>715</v>
      </c>
      <c r="BM1928">
        <v>500001</v>
      </c>
      <c r="BN1928">
        <v>0</v>
      </c>
      <c r="BO1928" t="s">
        <v>3</v>
      </c>
      <c r="BP1928">
        <v>0</v>
      </c>
      <c r="BQ1928">
        <v>8</v>
      </c>
      <c r="BR1928">
        <v>0</v>
      </c>
      <c r="BS1928">
        <v>1</v>
      </c>
      <c r="BT1928">
        <v>1</v>
      </c>
      <c r="BU1928">
        <v>1</v>
      </c>
      <c r="BV1928">
        <v>1</v>
      </c>
      <c r="BW1928">
        <v>1</v>
      </c>
      <c r="BX1928">
        <v>1</v>
      </c>
      <c r="BY1928" t="s">
        <v>3</v>
      </c>
      <c r="BZ1928">
        <v>0</v>
      </c>
      <c r="CA1928">
        <v>0</v>
      </c>
      <c r="CB1928" t="s">
        <v>3</v>
      </c>
      <c r="CE1928">
        <v>0</v>
      </c>
      <c r="CF1928">
        <v>0</v>
      </c>
      <c r="CG1928">
        <v>0</v>
      </c>
      <c r="CH1928">
        <v>150</v>
      </c>
      <c r="CI1928">
        <v>1</v>
      </c>
      <c r="CJ1928">
        <v>0</v>
      </c>
      <c r="CK1928">
        <v>0</v>
      </c>
      <c r="CL1928">
        <v>0</v>
      </c>
      <c r="CM1928">
        <v>0</v>
      </c>
      <c r="CN1928" t="s">
        <v>3</v>
      </c>
      <c r="CO1928">
        <v>0</v>
      </c>
      <c r="CP1928">
        <f t="shared" si="1626"/>
        <v>0</v>
      </c>
      <c r="CQ1928">
        <f t="shared" si="1627"/>
        <v>28013.126399999997</v>
      </c>
      <c r="CR1928">
        <f t="shared" si="1628"/>
        <v>0</v>
      </c>
      <c r="CS1928">
        <f t="shared" si="1629"/>
        <v>0</v>
      </c>
      <c r="CT1928">
        <f t="shared" si="1630"/>
        <v>0</v>
      </c>
      <c r="CU1928">
        <f t="shared" si="1631"/>
        <v>0</v>
      </c>
      <c r="CV1928">
        <f t="shared" si="1632"/>
        <v>0</v>
      </c>
      <c r="CW1928">
        <f t="shared" si="1633"/>
        <v>0</v>
      </c>
      <c r="CX1928">
        <f t="shared" si="1634"/>
        <v>14.26</v>
      </c>
      <c r="CY1928">
        <f>(S1928+R1928)*(BZ1928/100)</f>
        <v>0</v>
      </c>
      <c r="CZ1928">
        <f>(S1928+R1928)*(CA1928/100)</f>
        <v>0</v>
      </c>
      <c r="DC1928" t="s">
        <v>3</v>
      </c>
      <c r="DD1928" t="s">
        <v>3</v>
      </c>
      <c r="DE1928" t="s">
        <v>3</v>
      </c>
      <c r="DF1928" t="s">
        <v>3</v>
      </c>
      <c r="DG1928" t="s">
        <v>3</v>
      </c>
      <c r="DH1928" t="s">
        <v>3</v>
      </c>
      <c r="DI1928" t="s">
        <v>3</v>
      </c>
      <c r="DJ1928" t="s">
        <v>3</v>
      </c>
      <c r="DK1928" t="s">
        <v>3</v>
      </c>
      <c r="DL1928" t="s">
        <v>3</v>
      </c>
      <c r="DM1928" t="s">
        <v>3</v>
      </c>
      <c r="DN1928">
        <v>0</v>
      </c>
      <c r="DO1928">
        <v>0</v>
      </c>
      <c r="DP1928">
        <v>1</v>
      </c>
      <c r="DQ1928">
        <v>1</v>
      </c>
      <c r="DU1928">
        <v>1007</v>
      </c>
      <c r="DV1928" t="s">
        <v>40</v>
      </c>
      <c r="DW1928" t="s">
        <v>40</v>
      </c>
      <c r="DX1928">
        <v>1</v>
      </c>
      <c r="DZ1928" t="s">
        <v>3</v>
      </c>
      <c r="EA1928" t="s">
        <v>3</v>
      </c>
      <c r="EB1928" t="s">
        <v>3</v>
      </c>
      <c r="EC1928" t="s">
        <v>3</v>
      </c>
      <c r="EE1928">
        <v>54328897</v>
      </c>
      <c r="EF1928">
        <v>8</v>
      </c>
      <c r="EG1928" t="s">
        <v>31</v>
      </c>
      <c r="EH1928">
        <v>0</v>
      </c>
      <c r="EI1928" t="s">
        <v>3</v>
      </c>
      <c r="EJ1928">
        <v>1</v>
      </c>
      <c r="EK1928">
        <v>500001</v>
      </c>
      <c r="EL1928" t="s">
        <v>32</v>
      </c>
      <c r="EM1928" t="s">
        <v>33</v>
      </c>
      <c r="EO1928" t="s">
        <v>3</v>
      </c>
      <c r="EQ1928">
        <v>0</v>
      </c>
      <c r="ER1928">
        <v>26793.98</v>
      </c>
      <c r="ES1928">
        <v>3705.4399999999996</v>
      </c>
      <c r="ET1928">
        <v>0</v>
      </c>
      <c r="EU1928">
        <v>0</v>
      </c>
      <c r="EV1928">
        <v>0</v>
      </c>
      <c r="EW1928">
        <v>0</v>
      </c>
      <c r="EX1928">
        <v>0</v>
      </c>
      <c r="EZ1928">
        <v>5</v>
      </c>
      <c r="FC1928">
        <v>0</v>
      </c>
      <c r="FD1928">
        <v>18</v>
      </c>
      <c r="FF1928">
        <v>26793.98</v>
      </c>
      <c r="FQ1928">
        <v>0</v>
      </c>
      <c r="FR1928">
        <f t="shared" si="1635"/>
        <v>0</v>
      </c>
      <c r="FS1928">
        <v>0</v>
      </c>
      <c r="FX1928">
        <v>0</v>
      </c>
      <c r="FY1928">
        <v>0</v>
      </c>
      <c r="GA1928" t="s">
        <v>716</v>
      </c>
      <c r="GD1928">
        <v>1</v>
      </c>
      <c r="GF1928">
        <v>-2113911805</v>
      </c>
      <c r="GG1928">
        <v>2</v>
      </c>
      <c r="GH1928">
        <v>3</v>
      </c>
      <c r="GI1928">
        <v>5</v>
      </c>
      <c r="GJ1928">
        <v>0</v>
      </c>
      <c r="GK1928">
        <v>0</v>
      </c>
      <c r="GL1928">
        <f t="shared" si="1636"/>
        <v>0</v>
      </c>
      <c r="GM1928">
        <f t="shared" si="1637"/>
        <v>0</v>
      </c>
      <c r="GN1928">
        <f t="shared" si="1638"/>
        <v>0</v>
      </c>
      <c r="GO1928">
        <f t="shared" si="1639"/>
        <v>0</v>
      </c>
      <c r="GP1928">
        <f t="shared" si="1640"/>
        <v>0</v>
      </c>
      <c r="GR1928">
        <v>1</v>
      </c>
      <c r="GS1928">
        <v>1</v>
      </c>
      <c r="GT1928">
        <v>0</v>
      </c>
      <c r="GU1928" t="s">
        <v>3</v>
      </c>
      <c r="GV1928">
        <f t="shared" si="1641"/>
        <v>0</v>
      </c>
      <c r="GW1928">
        <v>1</v>
      </c>
      <c r="GX1928">
        <f t="shared" si="1642"/>
        <v>0</v>
      </c>
      <c r="HA1928">
        <v>0</v>
      </c>
      <c r="HB1928">
        <v>0</v>
      </c>
      <c r="HC1928">
        <f t="shared" si="1643"/>
        <v>0</v>
      </c>
      <c r="HE1928" t="s">
        <v>35</v>
      </c>
      <c r="HF1928" t="s">
        <v>36</v>
      </c>
      <c r="HM1928" t="s">
        <v>3</v>
      </c>
      <c r="HN1928" t="s">
        <v>3</v>
      </c>
      <c r="HO1928" t="s">
        <v>3</v>
      </c>
      <c r="HP1928" t="s">
        <v>3</v>
      </c>
      <c r="HQ1928" t="s">
        <v>3</v>
      </c>
      <c r="IK1928">
        <v>0</v>
      </c>
    </row>
    <row r="1929" spans="1:255" x14ac:dyDescent="0.2">
      <c r="A1929" s="2">
        <v>17</v>
      </c>
      <c r="B1929" s="2">
        <v>1</v>
      </c>
      <c r="C1929" s="2">
        <f>ROW(SmtRes!A1675)</f>
        <v>1675</v>
      </c>
      <c r="D1929" s="2">
        <f>ROW(EtalonRes!A1719)</f>
        <v>1719</v>
      </c>
      <c r="E1929" s="2" t="s">
        <v>830</v>
      </c>
      <c r="F1929" s="2" t="s">
        <v>158</v>
      </c>
      <c r="G1929" s="2" t="s">
        <v>159</v>
      </c>
      <c r="H1929" s="2" t="s">
        <v>160</v>
      </c>
      <c r="I1929" s="2">
        <v>0</v>
      </c>
      <c r="J1929" s="2">
        <v>0</v>
      </c>
      <c r="K1929" s="2">
        <v>0</v>
      </c>
      <c r="L1929" s="2">
        <v>0.14899999999999999</v>
      </c>
      <c r="M1929" s="2">
        <v>0</v>
      </c>
      <c r="N1929" s="2">
        <f t="shared" si="1606"/>
        <v>0.14899999999999999</v>
      </c>
      <c r="O1929" s="2">
        <f t="shared" si="1607"/>
        <v>0</v>
      </c>
      <c r="P1929" s="2">
        <f t="shared" si="1608"/>
        <v>0</v>
      </c>
      <c r="Q1929" s="2">
        <f t="shared" si="1609"/>
        <v>0</v>
      </c>
      <c r="R1929" s="2">
        <f t="shared" si="1610"/>
        <v>0</v>
      </c>
      <c r="S1929" s="2">
        <f t="shared" si="1611"/>
        <v>0</v>
      </c>
      <c r="T1929" s="2">
        <f t="shared" si="1612"/>
        <v>0</v>
      </c>
      <c r="U1929" s="2">
        <f t="shared" si="1613"/>
        <v>0</v>
      </c>
      <c r="V1929" s="2">
        <f t="shared" si="1614"/>
        <v>0</v>
      </c>
      <c r="W1929" s="2">
        <f t="shared" si="1615"/>
        <v>0</v>
      </c>
      <c r="X1929" s="2">
        <f t="shared" si="1616"/>
        <v>0</v>
      </c>
      <c r="Y1929" s="2">
        <f t="shared" si="1617"/>
        <v>0</v>
      </c>
      <c r="Z1929" s="2"/>
      <c r="AA1929" s="2">
        <v>69726971</v>
      </c>
      <c r="AB1929" s="2">
        <f t="shared" si="1618"/>
        <v>31.54</v>
      </c>
      <c r="AC1929" s="2">
        <f>ROUND((ES1929+(SUM(SmtRes!BC1673:'SmtRes'!BC1675)+SUM(EtalonRes!AL1717:'EtalonRes'!AL1719))),2)</f>
        <v>0</v>
      </c>
      <c r="AD1929" s="2">
        <f t="shared" si="1619"/>
        <v>1.87</v>
      </c>
      <c r="AE1929" s="2">
        <f t="shared" si="1620"/>
        <v>0</v>
      </c>
      <c r="AF1929" s="2">
        <f t="shared" si="1621"/>
        <v>29.67</v>
      </c>
      <c r="AG1929" s="2">
        <f t="shared" si="1622"/>
        <v>0</v>
      </c>
      <c r="AH1929" s="2">
        <f t="shared" si="1623"/>
        <v>3.45</v>
      </c>
      <c r="AI1929" s="2">
        <f t="shared" si="1624"/>
        <v>0</v>
      </c>
      <c r="AJ1929" s="2">
        <f t="shared" si="1625"/>
        <v>0</v>
      </c>
      <c r="AK1929" s="2">
        <v>1532.16</v>
      </c>
      <c r="AL1929" s="2">
        <v>1500.62</v>
      </c>
      <c r="AM1929" s="2">
        <v>1.87</v>
      </c>
      <c r="AN1929" s="2">
        <v>0</v>
      </c>
      <c r="AO1929" s="2">
        <v>29.67</v>
      </c>
      <c r="AP1929" s="2">
        <v>0</v>
      </c>
      <c r="AQ1929" s="2">
        <v>3.45</v>
      </c>
      <c r="AR1929" s="2">
        <v>0</v>
      </c>
      <c r="AS1929" s="2">
        <v>0</v>
      </c>
      <c r="AT1929" s="2">
        <v>123</v>
      </c>
      <c r="AU1929" s="2">
        <v>75</v>
      </c>
      <c r="AV1929" s="2">
        <v>1</v>
      </c>
      <c r="AW1929" s="2">
        <v>1</v>
      </c>
      <c r="AX1929" s="2"/>
      <c r="AY1929" s="2"/>
      <c r="AZ1929" s="2">
        <v>1</v>
      </c>
      <c r="BA1929" s="2">
        <v>1</v>
      </c>
      <c r="BB1929" s="2">
        <v>1</v>
      </c>
      <c r="BC1929" s="2">
        <v>1</v>
      </c>
      <c r="BD1929" s="2" t="s">
        <v>3</v>
      </c>
      <c r="BE1929" s="2" t="s">
        <v>3</v>
      </c>
      <c r="BF1929" s="2" t="s">
        <v>3</v>
      </c>
      <c r="BG1929" s="2" t="s">
        <v>3</v>
      </c>
      <c r="BH1929" s="2">
        <v>0</v>
      </c>
      <c r="BI1929" s="2">
        <v>1</v>
      </c>
      <c r="BJ1929" s="2" t="s">
        <v>161</v>
      </c>
      <c r="BK1929" s="2"/>
      <c r="BL1929" s="2"/>
      <c r="BM1929" s="2">
        <v>11001</v>
      </c>
      <c r="BN1929" s="2">
        <v>0</v>
      </c>
      <c r="BO1929" s="2" t="s">
        <v>3</v>
      </c>
      <c r="BP1929" s="2">
        <v>0</v>
      </c>
      <c r="BQ1929" s="2">
        <v>2</v>
      </c>
      <c r="BR1929" s="2">
        <v>0</v>
      </c>
      <c r="BS1929" s="2">
        <v>1</v>
      </c>
      <c r="BT1929" s="2">
        <v>1</v>
      </c>
      <c r="BU1929" s="2">
        <v>1</v>
      </c>
      <c r="BV1929" s="2">
        <v>1</v>
      </c>
      <c r="BW1929" s="2">
        <v>1</v>
      </c>
      <c r="BX1929" s="2">
        <v>1</v>
      </c>
      <c r="BY1929" s="2" t="s">
        <v>3</v>
      </c>
      <c r="BZ1929" s="2">
        <v>123</v>
      </c>
      <c r="CA1929" s="2">
        <v>75</v>
      </c>
      <c r="CB1929" s="2" t="s">
        <v>3</v>
      </c>
      <c r="CC1929" s="2"/>
      <c r="CD1929" s="2"/>
      <c r="CE1929" s="2">
        <v>0</v>
      </c>
      <c r="CF1929" s="2">
        <v>0</v>
      </c>
      <c r="CG1929" s="2">
        <v>0</v>
      </c>
      <c r="CH1929" s="2">
        <v>151</v>
      </c>
      <c r="CI1929" s="2">
        <v>0</v>
      </c>
      <c r="CJ1929" s="2">
        <v>0</v>
      </c>
      <c r="CK1929" s="2">
        <v>0</v>
      </c>
      <c r="CL1929" s="2">
        <v>0</v>
      </c>
      <c r="CM1929" s="2">
        <v>0</v>
      </c>
      <c r="CN1929" s="2" t="s">
        <v>3</v>
      </c>
      <c r="CO1929" s="2">
        <v>0</v>
      </c>
      <c r="CP1929" s="2">
        <f t="shared" si="1626"/>
        <v>0</v>
      </c>
      <c r="CQ1929" s="2">
        <f t="shared" si="1627"/>
        <v>0</v>
      </c>
      <c r="CR1929" s="2">
        <f t="shared" si="1628"/>
        <v>1.87</v>
      </c>
      <c r="CS1929" s="2">
        <f t="shared" si="1629"/>
        <v>0</v>
      </c>
      <c r="CT1929" s="2">
        <f t="shared" si="1630"/>
        <v>29.67</v>
      </c>
      <c r="CU1929" s="2">
        <f t="shared" si="1631"/>
        <v>0</v>
      </c>
      <c r="CV1929" s="2">
        <f t="shared" si="1632"/>
        <v>3.45</v>
      </c>
      <c r="CW1929" s="2">
        <f t="shared" si="1633"/>
        <v>0</v>
      </c>
      <c r="CX1929" s="2">
        <f t="shared" si="1634"/>
        <v>0</v>
      </c>
      <c r="CY1929" s="2">
        <f>(((S1929+R1929)*AT1929)/100)</f>
        <v>0</v>
      </c>
      <c r="CZ1929" s="2">
        <f>(((S1929+R1929)*AU1929)/100)</f>
        <v>0</v>
      </c>
      <c r="DA1929" s="2"/>
      <c r="DB1929" s="2"/>
      <c r="DC1929" s="2" t="s">
        <v>3</v>
      </c>
      <c r="DD1929" s="2" t="s">
        <v>3</v>
      </c>
      <c r="DE1929" s="2" t="s">
        <v>3</v>
      </c>
      <c r="DF1929" s="2" t="s">
        <v>3</v>
      </c>
      <c r="DG1929" s="2" t="s">
        <v>3</v>
      </c>
      <c r="DH1929" s="2" t="s">
        <v>3</v>
      </c>
      <c r="DI1929" s="2" t="s">
        <v>3</v>
      </c>
      <c r="DJ1929" s="2" t="s">
        <v>3</v>
      </c>
      <c r="DK1929" s="2" t="s">
        <v>3</v>
      </c>
      <c r="DL1929" s="2" t="s">
        <v>3</v>
      </c>
      <c r="DM1929" s="2" t="s">
        <v>3</v>
      </c>
      <c r="DN1929" s="2">
        <v>0</v>
      </c>
      <c r="DO1929" s="2">
        <v>0</v>
      </c>
      <c r="DP1929" s="2">
        <v>1</v>
      </c>
      <c r="DQ1929" s="2">
        <v>1</v>
      </c>
      <c r="DR1929" s="2"/>
      <c r="DS1929" s="2"/>
      <c r="DT1929" s="2"/>
      <c r="DU1929" s="2">
        <v>1013</v>
      </c>
      <c r="DV1929" s="2" t="s">
        <v>160</v>
      </c>
      <c r="DW1929" s="2" t="s">
        <v>160</v>
      </c>
      <c r="DX1929" s="2">
        <v>1</v>
      </c>
      <c r="DY1929" s="2"/>
      <c r="DZ1929" s="2" t="s">
        <v>3</v>
      </c>
      <c r="EA1929" s="2" t="s">
        <v>3</v>
      </c>
      <c r="EB1929" s="2" t="s">
        <v>3</v>
      </c>
      <c r="EC1929" s="2" t="s">
        <v>3</v>
      </c>
      <c r="ED1929" s="2"/>
      <c r="EE1929" s="2">
        <v>54328965</v>
      </c>
      <c r="EF1929" s="2">
        <v>2</v>
      </c>
      <c r="EG1929" s="2" t="s">
        <v>21</v>
      </c>
      <c r="EH1929" s="2">
        <v>0</v>
      </c>
      <c r="EI1929" s="2" t="s">
        <v>3</v>
      </c>
      <c r="EJ1929" s="2">
        <v>1</v>
      </c>
      <c r="EK1929" s="2">
        <v>11001</v>
      </c>
      <c r="EL1929" s="2" t="s">
        <v>22</v>
      </c>
      <c r="EM1929" s="2" t="s">
        <v>23</v>
      </c>
      <c r="EN1929" s="2"/>
      <c r="EO1929" s="2" t="s">
        <v>3</v>
      </c>
      <c r="EP1929" s="2"/>
      <c r="EQ1929" s="2">
        <v>1441792</v>
      </c>
      <c r="ER1929" s="2">
        <v>1532.16</v>
      </c>
      <c r="ES1929" s="2">
        <v>1500.62</v>
      </c>
      <c r="ET1929" s="2">
        <v>1.87</v>
      </c>
      <c r="EU1929" s="2">
        <v>0</v>
      </c>
      <c r="EV1929" s="2">
        <v>29.67</v>
      </c>
      <c r="EW1929" s="2">
        <v>3.45</v>
      </c>
      <c r="EX1929" s="2">
        <v>0</v>
      </c>
      <c r="EY1929" s="2">
        <v>1</v>
      </c>
      <c r="EZ1929" s="2"/>
      <c r="FA1929" s="2"/>
      <c r="FB1929" s="2"/>
      <c r="FC1929" s="2"/>
      <c r="FD1929" s="2"/>
      <c r="FE1929" s="2"/>
      <c r="FF1929" s="2"/>
      <c r="FG1929" s="2"/>
      <c r="FH1929" s="2"/>
      <c r="FI1929" s="2"/>
      <c r="FJ1929" s="2"/>
      <c r="FK1929" s="2"/>
      <c r="FL1929" s="2"/>
      <c r="FM1929" s="2"/>
      <c r="FN1929" s="2"/>
      <c r="FO1929" s="2"/>
      <c r="FP1929" s="2"/>
      <c r="FQ1929" s="2">
        <v>0</v>
      </c>
      <c r="FR1929" s="2">
        <f t="shared" si="1635"/>
        <v>0</v>
      </c>
      <c r="FS1929" s="2">
        <v>0</v>
      </c>
      <c r="FT1929" s="2"/>
      <c r="FU1929" s="2"/>
      <c r="FV1929" s="2"/>
      <c r="FW1929" s="2"/>
      <c r="FX1929" s="2">
        <v>123</v>
      </c>
      <c r="FY1929" s="2">
        <v>75</v>
      </c>
      <c r="FZ1929" s="2"/>
      <c r="GA1929" s="2" t="s">
        <v>3</v>
      </c>
      <c r="GB1929" s="2"/>
      <c r="GC1929" s="2"/>
      <c r="GD1929" s="2">
        <v>1</v>
      </c>
      <c r="GE1929" s="2"/>
      <c r="GF1929" s="2">
        <v>-736195811</v>
      </c>
      <c r="GG1929" s="2">
        <v>2</v>
      </c>
      <c r="GH1929" s="2">
        <v>1</v>
      </c>
      <c r="GI1929" s="2">
        <v>-2</v>
      </c>
      <c r="GJ1929" s="2">
        <v>0</v>
      </c>
      <c r="GK1929" s="2">
        <v>0</v>
      </c>
      <c r="GL1929" s="2">
        <f t="shared" si="1636"/>
        <v>0</v>
      </c>
      <c r="GM1929" s="2">
        <f t="shared" si="1637"/>
        <v>0</v>
      </c>
      <c r="GN1929" s="2">
        <f t="shared" si="1638"/>
        <v>0</v>
      </c>
      <c r="GO1929" s="2">
        <f t="shared" si="1639"/>
        <v>0</v>
      </c>
      <c r="GP1929" s="2">
        <f t="shared" si="1640"/>
        <v>0</v>
      </c>
      <c r="GQ1929" s="2"/>
      <c r="GR1929" s="2">
        <v>0</v>
      </c>
      <c r="GS1929" s="2">
        <v>3</v>
      </c>
      <c r="GT1929" s="2">
        <v>0</v>
      </c>
      <c r="GU1929" s="2" t="s">
        <v>3</v>
      </c>
      <c r="GV1929" s="2">
        <f t="shared" si="1641"/>
        <v>0</v>
      </c>
      <c r="GW1929" s="2">
        <v>1</v>
      </c>
      <c r="GX1929" s="2">
        <f t="shared" si="1642"/>
        <v>0</v>
      </c>
      <c r="GY1929" s="2"/>
      <c r="GZ1929" s="2"/>
      <c r="HA1929" s="2">
        <v>0</v>
      </c>
      <c r="HB1929" s="2">
        <v>0</v>
      </c>
      <c r="HC1929" s="2">
        <f t="shared" si="1643"/>
        <v>0</v>
      </c>
      <c r="HD1929" s="2"/>
      <c r="HE1929" s="2" t="s">
        <v>3</v>
      </c>
      <c r="HF1929" s="2" t="s">
        <v>3</v>
      </c>
      <c r="HG1929" s="2"/>
      <c r="HH1929" s="2"/>
      <c r="HI1929" s="2"/>
      <c r="HJ1929" s="2"/>
      <c r="HK1929" s="2"/>
      <c r="HL1929" s="2"/>
      <c r="HM1929" s="2" t="s">
        <v>3</v>
      </c>
      <c r="HN1929" s="2" t="s">
        <v>24</v>
      </c>
      <c r="HO1929" s="2" t="s">
        <v>25</v>
      </c>
      <c r="HP1929" s="2" t="s">
        <v>22</v>
      </c>
      <c r="HQ1929" s="2" t="s">
        <v>22</v>
      </c>
      <c r="HR1929" s="2"/>
      <c r="HS1929" s="2"/>
      <c r="HT1929" s="2"/>
      <c r="HU1929" s="2"/>
      <c r="HV1929" s="2"/>
      <c r="HW1929" s="2"/>
      <c r="HX1929" s="2"/>
      <c r="HY1929" s="2"/>
      <c r="HZ1929" s="2"/>
      <c r="IA1929" s="2"/>
      <c r="IB1929" s="2"/>
      <c r="IC1929" s="2"/>
      <c r="ID1929" s="2"/>
      <c r="IE1929" s="2"/>
      <c r="IF1929" s="2"/>
      <c r="IG1929" s="2"/>
      <c r="IH1929" s="2"/>
      <c r="II1929" s="2"/>
      <c r="IJ1929" s="2"/>
      <c r="IK1929" s="2">
        <v>0</v>
      </c>
      <c r="IL1929" s="2"/>
      <c r="IM1929" s="2"/>
      <c r="IN1929" s="2"/>
      <c r="IO1929" s="2"/>
      <c r="IP1929" s="2"/>
      <c r="IQ1929" s="2"/>
      <c r="IR1929" s="2"/>
      <c r="IS1929" s="2"/>
      <c r="IT1929" s="2"/>
      <c r="IU1929" s="2"/>
    </row>
    <row r="1930" spans="1:255" x14ac:dyDescent="0.2">
      <c r="A1930">
        <v>17</v>
      </c>
      <c r="B1930">
        <v>1</v>
      </c>
      <c r="C1930">
        <f>ROW(SmtRes!A1678)</f>
        <v>1678</v>
      </c>
      <c r="D1930">
        <f>ROW(EtalonRes!A1722)</f>
        <v>1722</v>
      </c>
      <c r="E1930" t="s">
        <v>830</v>
      </c>
      <c r="F1930" t="s">
        <v>158</v>
      </c>
      <c r="G1930" t="s">
        <v>159</v>
      </c>
      <c r="H1930" t="s">
        <v>160</v>
      </c>
      <c r="I1930">
        <v>0</v>
      </c>
      <c r="J1930">
        <v>0</v>
      </c>
      <c r="K1930">
        <v>0</v>
      </c>
      <c r="L1930">
        <v>0.14899999999999999</v>
      </c>
      <c r="M1930">
        <v>0</v>
      </c>
      <c r="N1930">
        <f t="shared" si="1606"/>
        <v>0.14899999999999999</v>
      </c>
      <c r="O1930">
        <f t="shared" si="1607"/>
        <v>0</v>
      </c>
      <c r="P1930">
        <f t="shared" si="1608"/>
        <v>0</v>
      </c>
      <c r="Q1930">
        <f t="shared" si="1609"/>
        <v>0</v>
      </c>
      <c r="R1930">
        <f t="shared" si="1610"/>
        <v>0</v>
      </c>
      <c r="S1930">
        <f t="shared" si="1611"/>
        <v>0</v>
      </c>
      <c r="T1930">
        <f t="shared" si="1612"/>
        <v>0</v>
      </c>
      <c r="U1930">
        <f t="shared" si="1613"/>
        <v>0</v>
      </c>
      <c r="V1930">
        <f t="shared" si="1614"/>
        <v>0</v>
      </c>
      <c r="W1930">
        <f t="shared" si="1615"/>
        <v>0</v>
      </c>
      <c r="X1930">
        <f t="shared" si="1616"/>
        <v>0</v>
      </c>
      <c r="Y1930">
        <f t="shared" si="1617"/>
        <v>0</v>
      </c>
      <c r="AA1930">
        <v>69726884</v>
      </c>
      <c r="AB1930">
        <f t="shared" si="1618"/>
        <v>31.54</v>
      </c>
      <c r="AC1930">
        <f>ROUND((ES1930+(SUM(SmtRes!BC1676:'SmtRes'!BC1678)+SUM(EtalonRes!AL1720:'EtalonRes'!AL1722))),2)</f>
        <v>0</v>
      </c>
      <c r="AD1930">
        <f t="shared" si="1619"/>
        <v>1.87</v>
      </c>
      <c r="AE1930">
        <f t="shared" si="1620"/>
        <v>0</v>
      </c>
      <c r="AF1930">
        <f t="shared" si="1621"/>
        <v>29.67</v>
      </c>
      <c r="AG1930">
        <f t="shared" si="1622"/>
        <v>0</v>
      </c>
      <c r="AH1930">
        <f t="shared" si="1623"/>
        <v>3.45</v>
      </c>
      <c r="AI1930">
        <f t="shared" si="1624"/>
        <v>0</v>
      </c>
      <c r="AJ1930">
        <f t="shared" si="1625"/>
        <v>0</v>
      </c>
      <c r="AK1930">
        <v>1532.16</v>
      </c>
      <c r="AL1930">
        <v>1500.62</v>
      </c>
      <c r="AM1930">
        <v>1.87</v>
      </c>
      <c r="AN1930">
        <v>0</v>
      </c>
      <c r="AO1930">
        <v>29.67</v>
      </c>
      <c r="AP1930">
        <v>0</v>
      </c>
      <c r="AQ1930">
        <v>3.45</v>
      </c>
      <c r="AR1930">
        <v>0</v>
      </c>
      <c r="AS1930">
        <v>0</v>
      </c>
      <c r="AT1930">
        <v>117</v>
      </c>
      <c r="AU1930">
        <v>64</v>
      </c>
      <c r="AV1930">
        <v>1</v>
      </c>
      <c r="AW1930">
        <v>1</v>
      </c>
      <c r="AZ1930">
        <v>1</v>
      </c>
      <c r="BA1930">
        <v>25.36</v>
      </c>
      <c r="BB1930">
        <v>7.84</v>
      </c>
      <c r="BC1930">
        <v>7.56</v>
      </c>
      <c r="BD1930" t="s">
        <v>3</v>
      </c>
      <c r="BE1930" t="s">
        <v>3</v>
      </c>
      <c r="BF1930" t="s">
        <v>3</v>
      </c>
      <c r="BG1930" t="s">
        <v>3</v>
      </c>
      <c r="BH1930">
        <v>0</v>
      </c>
      <c r="BI1930">
        <v>1</v>
      </c>
      <c r="BJ1930" t="s">
        <v>161</v>
      </c>
      <c r="BM1930">
        <v>11001</v>
      </c>
      <c r="BN1930">
        <v>0</v>
      </c>
      <c r="BO1930" t="s">
        <v>158</v>
      </c>
      <c r="BP1930">
        <v>1</v>
      </c>
      <c r="BQ1930">
        <v>2</v>
      </c>
      <c r="BR1930">
        <v>0</v>
      </c>
      <c r="BS1930">
        <v>19.8</v>
      </c>
      <c r="BT1930">
        <v>1</v>
      </c>
      <c r="BU1930">
        <v>1</v>
      </c>
      <c r="BV1930">
        <v>1</v>
      </c>
      <c r="BW1930">
        <v>1</v>
      </c>
      <c r="BX1930">
        <v>1</v>
      </c>
      <c r="BY1930" t="s">
        <v>3</v>
      </c>
      <c r="BZ1930">
        <v>117</v>
      </c>
      <c r="CA1930">
        <v>64</v>
      </c>
      <c r="CB1930" t="s">
        <v>3</v>
      </c>
      <c r="CE1930">
        <v>0</v>
      </c>
      <c r="CF1930">
        <v>0</v>
      </c>
      <c r="CG1930">
        <v>0</v>
      </c>
      <c r="CH1930">
        <v>151</v>
      </c>
      <c r="CI1930">
        <v>0</v>
      </c>
      <c r="CJ1930">
        <v>0</v>
      </c>
      <c r="CK1930">
        <v>0</v>
      </c>
      <c r="CL1930">
        <v>0</v>
      </c>
      <c r="CM1930">
        <v>0</v>
      </c>
      <c r="CN1930" t="s">
        <v>3</v>
      </c>
      <c r="CO1930">
        <v>0</v>
      </c>
      <c r="CP1930">
        <f t="shared" si="1626"/>
        <v>0</v>
      </c>
      <c r="CQ1930">
        <f t="shared" si="1627"/>
        <v>0</v>
      </c>
      <c r="CR1930">
        <f t="shared" si="1628"/>
        <v>14.6608</v>
      </c>
      <c r="CS1930">
        <f t="shared" si="1629"/>
        <v>0</v>
      </c>
      <c r="CT1930">
        <f t="shared" si="1630"/>
        <v>752.43119999999999</v>
      </c>
      <c r="CU1930">
        <f t="shared" si="1631"/>
        <v>0</v>
      </c>
      <c r="CV1930">
        <f t="shared" si="1632"/>
        <v>3.45</v>
      </c>
      <c r="CW1930">
        <f t="shared" si="1633"/>
        <v>0</v>
      </c>
      <c r="CX1930">
        <f t="shared" si="1634"/>
        <v>0</v>
      </c>
      <c r="CY1930">
        <f>(S1930+R1930)*(BZ1930/100)</f>
        <v>0</v>
      </c>
      <c r="CZ1930">
        <f>(S1930+R1930)*(CA1930/100)</f>
        <v>0</v>
      </c>
      <c r="DC1930" t="s">
        <v>3</v>
      </c>
      <c r="DD1930" t="s">
        <v>3</v>
      </c>
      <c r="DE1930" t="s">
        <v>3</v>
      </c>
      <c r="DF1930" t="s">
        <v>3</v>
      </c>
      <c r="DG1930" t="s">
        <v>3</v>
      </c>
      <c r="DH1930" t="s">
        <v>3</v>
      </c>
      <c r="DI1930" t="s">
        <v>3</v>
      </c>
      <c r="DJ1930" t="s">
        <v>3</v>
      </c>
      <c r="DK1930" t="s">
        <v>3</v>
      </c>
      <c r="DL1930" t="s">
        <v>3</v>
      </c>
      <c r="DM1930" t="s">
        <v>3</v>
      </c>
      <c r="DN1930">
        <v>123</v>
      </c>
      <c r="DO1930">
        <v>75</v>
      </c>
      <c r="DP1930">
        <v>1</v>
      </c>
      <c r="DQ1930">
        <v>1</v>
      </c>
      <c r="DU1930">
        <v>1013</v>
      </c>
      <c r="DV1930" t="s">
        <v>160</v>
      </c>
      <c r="DW1930" t="s">
        <v>160</v>
      </c>
      <c r="DX1930">
        <v>1</v>
      </c>
      <c r="DZ1930" t="s">
        <v>3</v>
      </c>
      <c r="EA1930" t="s">
        <v>3</v>
      </c>
      <c r="EB1930" t="s">
        <v>3</v>
      </c>
      <c r="EC1930" t="s">
        <v>3</v>
      </c>
      <c r="EE1930">
        <v>54328965</v>
      </c>
      <c r="EF1930">
        <v>2</v>
      </c>
      <c r="EG1930" t="s">
        <v>21</v>
      </c>
      <c r="EH1930">
        <v>0</v>
      </c>
      <c r="EI1930" t="s">
        <v>3</v>
      </c>
      <c r="EJ1930">
        <v>1</v>
      </c>
      <c r="EK1930">
        <v>11001</v>
      </c>
      <c r="EL1930" t="s">
        <v>22</v>
      </c>
      <c r="EM1930" t="s">
        <v>23</v>
      </c>
      <c r="EO1930" t="s">
        <v>3</v>
      </c>
      <c r="EQ1930">
        <v>1441792</v>
      </c>
      <c r="ER1930">
        <v>1532.16</v>
      </c>
      <c r="ES1930">
        <v>1500.62</v>
      </c>
      <c r="ET1930">
        <v>1.87</v>
      </c>
      <c r="EU1930">
        <v>0</v>
      </c>
      <c r="EV1930">
        <v>29.67</v>
      </c>
      <c r="EW1930">
        <v>3.45</v>
      </c>
      <c r="EX1930">
        <v>0</v>
      </c>
      <c r="EY1930">
        <v>1</v>
      </c>
      <c r="FQ1930">
        <v>0</v>
      </c>
      <c r="FR1930">
        <f t="shared" si="1635"/>
        <v>0</v>
      </c>
      <c r="FS1930">
        <v>0</v>
      </c>
      <c r="FX1930">
        <v>123</v>
      </c>
      <c r="FY1930">
        <v>75</v>
      </c>
      <c r="GA1930" t="s">
        <v>3</v>
      </c>
      <c r="GD1930">
        <v>1</v>
      </c>
      <c r="GF1930">
        <v>-736195811</v>
      </c>
      <c r="GG1930">
        <v>2</v>
      </c>
      <c r="GH1930">
        <v>1</v>
      </c>
      <c r="GI1930">
        <v>2</v>
      </c>
      <c r="GJ1930">
        <v>0</v>
      </c>
      <c r="GK1930">
        <v>0</v>
      </c>
      <c r="GL1930">
        <f t="shared" si="1636"/>
        <v>0</v>
      </c>
      <c r="GM1930">
        <f t="shared" si="1637"/>
        <v>0</v>
      </c>
      <c r="GN1930">
        <f t="shared" si="1638"/>
        <v>0</v>
      </c>
      <c r="GO1930">
        <f t="shared" si="1639"/>
        <v>0</v>
      </c>
      <c r="GP1930">
        <f t="shared" si="1640"/>
        <v>0</v>
      </c>
      <c r="GR1930">
        <v>0</v>
      </c>
      <c r="GS1930">
        <v>0</v>
      </c>
      <c r="GT1930">
        <v>0</v>
      </c>
      <c r="GU1930" t="s">
        <v>3</v>
      </c>
      <c r="GV1930">
        <f t="shared" si="1641"/>
        <v>0</v>
      </c>
      <c r="GW1930">
        <v>1015.2</v>
      </c>
      <c r="GX1930">
        <f t="shared" si="1642"/>
        <v>0</v>
      </c>
      <c r="HA1930">
        <v>0</v>
      </c>
      <c r="HB1930">
        <v>0</v>
      </c>
      <c r="HC1930">
        <f t="shared" si="1643"/>
        <v>0</v>
      </c>
      <c r="HE1930" t="s">
        <v>3</v>
      </c>
      <c r="HF1930" t="s">
        <v>3</v>
      </c>
      <c r="HM1930" t="s">
        <v>3</v>
      </c>
      <c r="HN1930" t="s">
        <v>24</v>
      </c>
      <c r="HO1930" t="s">
        <v>25</v>
      </c>
      <c r="HP1930" t="s">
        <v>22</v>
      </c>
      <c r="HQ1930" t="s">
        <v>22</v>
      </c>
      <c r="IK1930">
        <v>0</v>
      </c>
    </row>
    <row r="1931" spans="1:255" x14ac:dyDescent="0.2">
      <c r="A1931" s="2">
        <v>18</v>
      </c>
      <c r="B1931" s="2">
        <v>1</v>
      </c>
      <c r="C1931" s="2">
        <v>1675</v>
      </c>
      <c r="D1931" s="2"/>
      <c r="E1931" s="2" t="s">
        <v>831</v>
      </c>
      <c r="F1931" s="2" t="s">
        <v>163</v>
      </c>
      <c r="G1931" s="2" t="s">
        <v>719</v>
      </c>
      <c r="H1931" s="2" t="s">
        <v>56</v>
      </c>
      <c r="I1931" s="2">
        <f>I1929*J1931</f>
        <v>0</v>
      </c>
      <c r="J1931" s="2">
        <v>115</v>
      </c>
      <c r="K1931" s="2">
        <v>115</v>
      </c>
      <c r="L1931" s="2">
        <v>17.135000000000002</v>
      </c>
      <c r="M1931" s="2">
        <v>0</v>
      </c>
      <c r="N1931" s="2">
        <f t="shared" si="1606"/>
        <v>17.135000000000002</v>
      </c>
      <c r="O1931" s="2">
        <f t="shared" si="1607"/>
        <v>0</v>
      </c>
      <c r="P1931" s="2">
        <f t="shared" si="1608"/>
        <v>0</v>
      </c>
      <c r="Q1931" s="2">
        <f t="shared" si="1609"/>
        <v>0</v>
      </c>
      <c r="R1931" s="2">
        <f t="shared" si="1610"/>
        <v>0</v>
      </c>
      <c r="S1931" s="2">
        <f t="shared" si="1611"/>
        <v>0</v>
      </c>
      <c r="T1931" s="2">
        <f t="shared" si="1612"/>
        <v>0</v>
      </c>
      <c r="U1931" s="2">
        <f t="shared" si="1613"/>
        <v>0</v>
      </c>
      <c r="V1931" s="2">
        <f t="shared" si="1614"/>
        <v>0</v>
      </c>
      <c r="W1931" s="2">
        <f t="shared" si="1615"/>
        <v>0</v>
      </c>
      <c r="X1931" s="2">
        <f t="shared" si="1616"/>
        <v>0</v>
      </c>
      <c r="Y1931" s="2">
        <f t="shared" si="1617"/>
        <v>0</v>
      </c>
      <c r="Z1931" s="2"/>
      <c r="AA1931" s="2">
        <v>69726971</v>
      </c>
      <c r="AB1931" s="2">
        <f t="shared" si="1618"/>
        <v>12.26</v>
      </c>
      <c r="AC1931" s="2">
        <f>ROUND((ES1931),2)</f>
        <v>12.26</v>
      </c>
      <c r="AD1931" s="2">
        <f t="shared" si="1619"/>
        <v>0</v>
      </c>
      <c r="AE1931" s="2">
        <f t="shared" si="1620"/>
        <v>0</v>
      </c>
      <c r="AF1931" s="2">
        <f t="shared" si="1621"/>
        <v>0</v>
      </c>
      <c r="AG1931" s="2">
        <f t="shared" si="1622"/>
        <v>0</v>
      </c>
      <c r="AH1931" s="2">
        <f t="shared" si="1623"/>
        <v>0</v>
      </c>
      <c r="AI1931" s="2">
        <f t="shared" si="1624"/>
        <v>0</v>
      </c>
      <c r="AJ1931" s="2">
        <f t="shared" si="1625"/>
        <v>0.01</v>
      </c>
      <c r="AK1931" s="2">
        <v>12.26</v>
      </c>
      <c r="AL1931" s="2">
        <v>12.26</v>
      </c>
      <c r="AM1931" s="2">
        <v>0</v>
      </c>
      <c r="AN1931" s="2">
        <v>0</v>
      </c>
      <c r="AO1931" s="2">
        <v>0</v>
      </c>
      <c r="AP1931" s="2">
        <v>0</v>
      </c>
      <c r="AQ1931" s="2">
        <v>0</v>
      </c>
      <c r="AR1931" s="2">
        <v>0</v>
      </c>
      <c r="AS1931" s="2">
        <v>0.01</v>
      </c>
      <c r="AT1931" s="2">
        <v>0</v>
      </c>
      <c r="AU1931" s="2">
        <v>0</v>
      </c>
      <c r="AV1931" s="2">
        <v>1</v>
      </c>
      <c r="AW1931" s="2">
        <v>1</v>
      </c>
      <c r="AX1931" s="2"/>
      <c r="AY1931" s="2"/>
      <c r="AZ1931" s="2">
        <v>1</v>
      </c>
      <c r="BA1931" s="2">
        <v>1</v>
      </c>
      <c r="BB1931" s="2">
        <v>1</v>
      </c>
      <c r="BC1931" s="2">
        <v>1</v>
      </c>
      <c r="BD1931" s="2" t="s">
        <v>3</v>
      </c>
      <c r="BE1931" s="2" t="s">
        <v>3</v>
      </c>
      <c r="BF1931" s="2" t="s">
        <v>3</v>
      </c>
      <c r="BG1931" s="2" t="s">
        <v>3</v>
      </c>
      <c r="BH1931" s="2">
        <v>3</v>
      </c>
      <c r="BI1931" s="2">
        <v>1</v>
      </c>
      <c r="BJ1931" s="2" t="s">
        <v>706</v>
      </c>
      <c r="BK1931" s="2"/>
      <c r="BL1931" s="2"/>
      <c r="BM1931" s="2">
        <v>500001</v>
      </c>
      <c r="BN1931" s="2">
        <v>0</v>
      </c>
      <c r="BO1931" s="2" t="s">
        <v>3</v>
      </c>
      <c r="BP1931" s="2">
        <v>0</v>
      </c>
      <c r="BQ1931" s="2">
        <v>8</v>
      </c>
      <c r="BR1931" s="2">
        <v>0</v>
      </c>
      <c r="BS1931" s="2">
        <v>1</v>
      </c>
      <c r="BT1931" s="2">
        <v>1</v>
      </c>
      <c r="BU1931" s="2">
        <v>1</v>
      </c>
      <c r="BV1931" s="2">
        <v>1</v>
      </c>
      <c r="BW1931" s="2">
        <v>1</v>
      </c>
      <c r="BX1931" s="2">
        <v>1</v>
      </c>
      <c r="BY1931" s="2" t="s">
        <v>3</v>
      </c>
      <c r="BZ1931" s="2">
        <v>0</v>
      </c>
      <c r="CA1931" s="2">
        <v>0</v>
      </c>
      <c r="CB1931" s="2" t="s">
        <v>3</v>
      </c>
      <c r="CC1931" s="2"/>
      <c r="CD1931" s="2"/>
      <c r="CE1931" s="2">
        <v>0</v>
      </c>
      <c r="CF1931" s="2">
        <v>0</v>
      </c>
      <c r="CG1931" s="2">
        <v>0</v>
      </c>
      <c r="CH1931" s="2">
        <v>151</v>
      </c>
      <c r="CI1931" s="2">
        <v>1</v>
      </c>
      <c r="CJ1931" s="2">
        <v>0</v>
      </c>
      <c r="CK1931" s="2">
        <v>0</v>
      </c>
      <c r="CL1931" s="2">
        <v>0</v>
      </c>
      <c r="CM1931" s="2">
        <v>0</v>
      </c>
      <c r="CN1931" s="2" t="s">
        <v>3</v>
      </c>
      <c r="CO1931" s="2">
        <v>0</v>
      </c>
      <c r="CP1931" s="2">
        <f t="shared" si="1626"/>
        <v>0</v>
      </c>
      <c r="CQ1931" s="2">
        <f t="shared" si="1627"/>
        <v>12.26</v>
      </c>
      <c r="CR1931" s="2">
        <f t="shared" si="1628"/>
        <v>0</v>
      </c>
      <c r="CS1931" s="2">
        <f t="shared" si="1629"/>
        <v>0</v>
      </c>
      <c r="CT1931" s="2">
        <f t="shared" si="1630"/>
        <v>0</v>
      </c>
      <c r="CU1931" s="2">
        <f t="shared" si="1631"/>
        <v>0</v>
      </c>
      <c r="CV1931" s="2">
        <f t="shared" si="1632"/>
        <v>0</v>
      </c>
      <c r="CW1931" s="2">
        <f t="shared" si="1633"/>
        <v>0</v>
      </c>
      <c r="CX1931" s="2">
        <f t="shared" si="1634"/>
        <v>0.01</v>
      </c>
      <c r="CY1931" s="2">
        <f>(((S1931+R1931)*AT1931)/100)</f>
        <v>0</v>
      </c>
      <c r="CZ1931" s="2">
        <f>(((S1931+R1931)*AU1931)/100)</f>
        <v>0</v>
      </c>
      <c r="DA1931" s="2"/>
      <c r="DB1931" s="2"/>
      <c r="DC1931" s="2" t="s">
        <v>3</v>
      </c>
      <c r="DD1931" s="2" t="s">
        <v>3</v>
      </c>
      <c r="DE1931" s="2" t="s">
        <v>3</v>
      </c>
      <c r="DF1931" s="2" t="s">
        <v>3</v>
      </c>
      <c r="DG1931" s="2" t="s">
        <v>3</v>
      </c>
      <c r="DH1931" s="2" t="s">
        <v>3</v>
      </c>
      <c r="DI1931" s="2" t="s">
        <v>3</v>
      </c>
      <c r="DJ1931" s="2" t="s">
        <v>3</v>
      </c>
      <c r="DK1931" s="2" t="s">
        <v>3</v>
      </c>
      <c r="DL1931" s="2" t="s">
        <v>3</v>
      </c>
      <c r="DM1931" s="2" t="s">
        <v>3</v>
      </c>
      <c r="DN1931" s="2">
        <v>0</v>
      </c>
      <c r="DO1931" s="2">
        <v>0</v>
      </c>
      <c r="DP1931" s="2">
        <v>1</v>
      </c>
      <c r="DQ1931" s="2">
        <v>1</v>
      </c>
      <c r="DR1931" s="2"/>
      <c r="DS1931" s="2"/>
      <c r="DT1931" s="2"/>
      <c r="DU1931" s="2">
        <v>1005</v>
      </c>
      <c r="DV1931" s="2" t="s">
        <v>56</v>
      </c>
      <c r="DW1931" s="2" t="s">
        <v>56</v>
      </c>
      <c r="DX1931" s="2">
        <v>1</v>
      </c>
      <c r="DY1931" s="2"/>
      <c r="DZ1931" s="2" t="s">
        <v>3</v>
      </c>
      <c r="EA1931" s="2" t="s">
        <v>3</v>
      </c>
      <c r="EB1931" s="2" t="s">
        <v>3</v>
      </c>
      <c r="EC1931" s="2" t="s">
        <v>3</v>
      </c>
      <c r="ED1931" s="2"/>
      <c r="EE1931" s="2">
        <v>54328897</v>
      </c>
      <c r="EF1931" s="2">
        <v>8</v>
      </c>
      <c r="EG1931" s="2" t="s">
        <v>31</v>
      </c>
      <c r="EH1931" s="2">
        <v>0</v>
      </c>
      <c r="EI1931" s="2" t="s">
        <v>3</v>
      </c>
      <c r="EJ1931" s="2">
        <v>1</v>
      </c>
      <c r="EK1931" s="2">
        <v>500001</v>
      </c>
      <c r="EL1931" s="2" t="s">
        <v>32</v>
      </c>
      <c r="EM1931" s="2" t="s">
        <v>33</v>
      </c>
      <c r="EN1931" s="2"/>
      <c r="EO1931" s="2" t="s">
        <v>3</v>
      </c>
      <c r="EP1931" s="2"/>
      <c r="EQ1931" s="2">
        <v>0</v>
      </c>
      <c r="ER1931" s="2">
        <v>12.26</v>
      </c>
      <c r="ES1931" s="2">
        <v>12.26</v>
      </c>
      <c r="ET1931" s="2">
        <v>0</v>
      </c>
      <c r="EU1931" s="2">
        <v>0</v>
      </c>
      <c r="EV1931" s="2">
        <v>0</v>
      </c>
      <c r="EW1931" s="2">
        <v>0</v>
      </c>
      <c r="EX1931" s="2">
        <v>0</v>
      </c>
      <c r="EY1931" s="2"/>
      <c r="EZ1931" s="2"/>
      <c r="FA1931" s="2"/>
      <c r="FB1931" s="2"/>
      <c r="FC1931" s="2"/>
      <c r="FD1931" s="2"/>
      <c r="FE1931" s="2"/>
      <c r="FF1931" s="2"/>
      <c r="FG1931" s="2"/>
      <c r="FH1931" s="2"/>
      <c r="FI1931" s="2"/>
      <c r="FJ1931" s="2"/>
      <c r="FK1931" s="2"/>
      <c r="FL1931" s="2"/>
      <c r="FM1931" s="2"/>
      <c r="FN1931" s="2"/>
      <c r="FO1931" s="2"/>
      <c r="FP1931" s="2"/>
      <c r="FQ1931" s="2">
        <v>0</v>
      </c>
      <c r="FR1931" s="2">
        <f t="shared" si="1635"/>
        <v>0</v>
      </c>
      <c r="FS1931" s="2">
        <v>0</v>
      </c>
      <c r="FT1931" s="2"/>
      <c r="FU1931" s="2"/>
      <c r="FV1931" s="2"/>
      <c r="FW1931" s="2"/>
      <c r="FX1931" s="2">
        <v>0</v>
      </c>
      <c r="FY1931" s="2">
        <v>0</v>
      </c>
      <c r="FZ1931" s="2"/>
      <c r="GA1931" s="2" t="s">
        <v>3</v>
      </c>
      <c r="GB1931" s="2"/>
      <c r="GC1931" s="2"/>
      <c r="GD1931" s="2">
        <v>1</v>
      </c>
      <c r="GE1931" s="2"/>
      <c r="GF1931" s="2">
        <v>-558691288</v>
      </c>
      <c r="GG1931" s="2">
        <v>2</v>
      </c>
      <c r="GH1931" s="2">
        <v>1</v>
      </c>
      <c r="GI1931" s="2">
        <v>-2</v>
      </c>
      <c r="GJ1931" s="2">
        <v>0</v>
      </c>
      <c r="GK1931" s="2">
        <v>0</v>
      </c>
      <c r="GL1931" s="2">
        <f t="shared" si="1636"/>
        <v>0</v>
      </c>
      <c r="GM1931" s="2">
        <f t="shared" si="1637"/>
        <v>0</v>
      </c>
      <c r="GN1931" s="2">
        <f t="shared" si="1638"/>
        <v>0</v>
      </c>
      <c r="GO1931" s="2">
        <f t="shared" si="1639"/>
        <v>0</v>
      </c>
      <c r="GP1931" s="2">
        <f t="shared" si="1640"/>
        <v>0</v>
      </c>
      <c r="GQ1931" s="2"/>
      <c r="GR1931" s="2">
        <v>0</v>
      </c>
      <c r="GS1931" s="2">
        <v>3</v>
      </c>
      <c r="GT1931" s="2">
        <v>0</v>
      </c>
      <c r="GU1931" s="2" t="s">
        <v>3</v>
      </c>
      <c r="GV1931" s="2">
        <f t="shared" si="1641"/>
        <v>0</v>
      </c>
      <c r="GW1931" s="2">
        <v>1</v>
      </c>
      <c r="GX1931" s="2">
        <f t="shared" si="1642"/>
        <v>0</v>
      </c>
      <c r="GY1931" s="2"/>
      <c r="GZ1931" s="2"/>
      <c r="HA1931" s="2">
        <v>0</v>
      </c>
      <c r="HB1931" s="2">
        <v>0</v>
      </c>
      <c r="HC1931" s="2">
        <f t="shared" si="1643"/>
        <v>0</v>
      </c>
      <c r="HD1931" s="2"/>
      <c r="HE1931" s="2" t="s">
        <v>3</v>
      </c>
      <c r="HF1931" s="2" t="s">
        <v>3</v>
      </c>
      <c r="HG1931" s="2"/>
      <c r="HH1931" s="2"/>
      <c r="HI1931" s="2"/>
      <c r="HJ1931" s="2"/>
      <c r="HK1931" s="2"/>
      <c r="HL1931" s="2"/>
      <c r="HM1931" s="2" t="s">
        <v>3</v>
      </c>
      <c r="HN1931" s="2" t="s">
        <v>3</v>
      </c>
      <c r="HO1931" s="2" t="s">
        <v>3</v>
      </c>
      <c r="HP1931" s="2" t="s">
        <v>3</v>
      </c>
      <c r="HQ1931" s="2" t="s">
        <v>3</v>
      </c>
      <c r="HR1931" s="2"/>
      <c r="HS1931" s="2"/>
      <c r="HT1931" s="2"/>
      <c r="HU1931" s="2"/>
      <c r="HV1931" s="2"/>
      <c r="HW1931" s="2"/>
      <c r="HX1931" s="2"/>
      <c r="HY1931" s="2"/>
      <c r="HZ1931" s="2"/>
      <c r="IA1931" s="2"/>
      <c r="IB1931" s="2"/>
      <c r="IC1931" s="2"/>
      <c r="ID1931" s="2"/>
      <c r="IE1931" s="2"/>
      <c r="IF1931" s="2"/>
      <c r="IG1931" s="2"/>
      <c r="IH1931" s="2"/>
      <c r="II1931" s="2"/>
      <c r="IJ1931" s="2"/>
      <c r="IK1931" s="2">
        <v>0</v>
      </c>
      <c r="IL1931" s="2"/>
      <c r="IM1931" s="2"/>
      <c r="IN1931" s="2"/>
      <c r="IO1931" s="2"/>
      <c r="IP1931" s="2"/>
      <c r="IQ1931" s="2"/>
      <c r="IR1931" s="2"/>
      <c r="IS1931" s="2"/>
      <c r="IT1931" s="2"/>
      <c r="IU1931" s="2"/>
    </row>
    <row r="1932" spans="1:255" x14ac:dyDescent="0.2">
      <c r="A1932">
        <v>18</v>
      </c>
      <c r="B1932">
        <v>1</v>
      </c>
      <c r="C1932">
        <v>1678</v>
      </c>
      <c r="E1932" t="s">
        <v>831</v>
      </c>
      <c r="F1932" t="s">
        <v>163</v>
      </c>
      <c r="G1932" t="s">
        <v>719</v>
      </c>
      <c r="H1932" t="s">
        <v>56</v>
      </c>
      <c r="I1932">
        <f>I1930*J1932</f>
        <v>0</v>
      </c>
      <c r="J1932">
        <v>115</v>
      </c>
      <c r="K1932">
        <v>115</v>
      </c>
      <c r="L1932">
        <v>17.135000000000002</v>
      </c>
      <c r="M1932">
        <v>0</v>
      </c>
      <c r="N1932">
        <f t="shared" si="1606"/>
        <v>17.135000000000002</v>
      </c>
      <c r="O1932">
        <f t="shared" si="1607"/>
        <v>0</v>
      </c>
      <c r="P1932">
        <f t="shared" si="1608"/>
        <v>0</v>
      </c>
      <c r="Q1932">
        <f t="shared" si="1609"/>
        <v>0</v>
      </c>
      <c r="R1932">
        <f t="shared" si="1610"/>
        <v>0</v>
      </c>
      <c r="S1932">
        <f t="shared" si="1611"/>
        <v>0</v>
      </c>
      <c r="T1932">
        <f t="shared" si="1612"/>
        <v>0</v>
      </c>
      <c r="U1932">
        <f t="shared" si="1613"/>
        <v>0</v>
      </c>
      <c r="V1932">
        <f t="shared" si="1614"/>
        <v>0</v>
      </c>
      <c r="W1932">
        <f t="shared" si="1615"/>
        <v>0</v>
      </c>
      <c r="X1932">
        <f t="shared" si="1616"/>
        <v>0</v>
      </c>
      <c r="Y1932">
        <f t="shared" si="1617"/>
        <v>0</v>
      </c>
      <c r="AA1932">
        <v>69726884</v>
      </c>
      <c r="AB1932">
        <f t="shared" si="1618"/>
        <v>12.82</v>
      </c>
      <c r="AC1932">
        <f>ROUND((ES1932),2)</f>
        <v>12.82</v>
      </c>
      <c r="AD1932">
        <f t="shared" si="1619"/>
        <v>0</v>
      </c>
      <c r="AE1932">
        <f t="shared" si="1620"/>
        <v>0</v>
      </c>
      <c r="AF1932">
        <f t="shared" si="1621"/>
        <v>0</v>
      </c>
      <c r="AG1932">
        <f t="shared" si="1622"/>
        <v>0</v>
      </c>
      <c r="AH1932">
        <f t="shared" si="1623"/>
        <v>0</v>
      </c>
      <c r="AI1932">
        <f t="shared" si="1624"/>
        <v>0</v>
      </c>
      <c r="AJ1932">
        <f t="shared" si="1625"/>
        <v>0.01</v>
      </c>
      <c r="AK1932">
        <v>12.82</v>
      </c>
      <c r="AL1932">
        <v>12.82</v>
      </c>
      <c r="AM1932">
        <v>0</v>
      </c>
      <c r="AN1932">
        <v>0</v>
      </c>
      <c r="AO1932">
        <v>0</v>
      </c>
      <c r="AP1932">
        <v>0</v>
      </c>
      <c r="AQ1932">
        <v>0</v>
      </c>
      <c r="AR1932">
        <v>0</v>
      </c>
      <c r="AS1932">
        <v>0.01</v>
      </c>
      <c r="AT1932">
        <v>0</v>
      </c>
      <c r="AU1932">
        <v>0</v>
      </c>
      <c r="AV1932">
        <v>1</v>
      </c>
      <c r="AW1932">
        <v>1</v>
      </c>
      <c r="AZ1932">
        <v>1</v>
      </c>
      <c r="BA1932">
        <v>1</v>
      </c>
      <c r="BB1932">
        <v>1</v>
      </c>
      <c r="BC1932">
        <v>7.56</v>
      </c>
      <c r="BD1932" t="s">
        <v>3</v>
      </c>
      <c r="BE1932" t="s">
        <v>3</v>
      </c>
      <c r="BF1932" t="s">
        <v>3</v>
      </c>
      <c r="BG1932" t="s">
        <v>3</v>
      </c>
      <c r="BH1932">
        <v>3</v>
      </c>
      <c r="BI1932">
        <v>1</v>
      </c>
      <c r="BJ1932" t="s">
        <v>706</v>
      </c>
      <c r="BM1932">
        <v>500001</v>
      </c>
      <c r="BN1932">
        <v>0</v>
      </c>
      <c r="BO1932" t="s">
        <v>3</v>
      </c>
      <c r="BP1932">
        <v>0</v>
      </c>
      <c r="BQ1932">
        <v>8</v>
      </c>
      <c r="BR1932">
        <v>0</v>
      </c>
      <c r="BS1932">
        <v>1</v>
      </c>
      <c r="BT1932">
        <v>1</v>
      </c>
      <c r="BU1932">
        <v>1</v>
      </c>
      <c r="BV1932">
        <v>1</v>
      </c>
      <c r="BW1932">
        <v>1</v>
      </c>
      <c r="BX1932">
        <v>1</v>
      </c>
      <c r="BY1932" t="s">
        <v>3</v>
      </c>
      <c r="BZ1932">
        <v>0</v>
      </c>
      <c r="CA1932">
        <v>0</v>
      </c>
      <c r="CB1932" t="s">
        <v>3</v>
      </c>
      <c r="CE1932">
        <v>0</v>
      </c>
      <c r="CF1932">
        <v>0</v>
      </c>
      <c r="CG1932">
        <v>0</v>
      </c>
      <c r="CH1932">
        <v>151</v>
      </c>
      <c r="CI1932">
        <v>1</v>
      </c>
      <c r="CJ1932">
        <v>0</v>
      </c>
      <c r="CK1932">
        <v>0</v>
      </c>
      <c r="CL1932">
        <v>0</v>
      </c>
      <c r="CM1932">
        <v>0</v>
      </c>
      <c r="CN1932" t="s">
        <v>3</v>
      </c>
      <c r="CO1932">
        <v>0</v>
      </c>
      <c r="CP1932">
        <f t="shared" si="1626"/>
        <v>0</v>
      </c>
      <c r="CQ1932">
        <f t="shared" si="1627"/>
        <v>96.919200000000004</v>
      </c>
      <c r="CR1932">
        <f t="shared" si="1628"/>
        <v>0</v>
      </c>
      <c r="CS1932">
        <f t="shared" si="1629"/>
        <v>0</v>
      </c>
      <c r="CT1932">
        <f t="shared" si="1630"/>
        <v>0</v>
      </c>
      <c r="CU1932">
        <f t="shared" si="1631"/>
        <v>0</v>
      </c>
      <c r="CV1932">
        <f t="shared" si="1632"/>
        <v>0</v>
      </c>
      <c r="CW1932">
        <f t="shared" si="1633"/>
        <v>0</v>
      </c>
      <c r="CX1932">
        <f t="shared" si="1634"/>
        <v>0.01</v>
      </c>
      <c r="CY1932">
        <f>(S1932+R1932)*(BZ1932/100)</f>
        <v>0</v>
      </c>
      <c r="CZ1932">
        <f>(S1932+R1932)*(CA1932/100)</f>
        <v>0</v>
      </c>
      <c r="DC1932" t="s">
        <v>3</v>
      </c>
      <c r="DD1932" t="s">
        <v>3</v>
      </c>
      <c r="DE1932" t="s">
        <v>3</v>
      </c>
      <c r="DF1932" t="s">
        <v>3</v>
      </c>
      <c r="DG1932" t="s">
        <v>3</v>
      </c>
      <c r="DH1932" t="s">
        <v>3</v>
      </c>
      <c r="DI1932" t="s">
        <v>3</v>
      </c>
      <c r="DJ1932" t="s">
        <v>3</v>
      </c>
      <c r="DK1932" t="s">
        <v>3</v>
      </c>
      <c r="DL1932" t="s">
        <v>3</v>
      </c>
      <c r="DM1932" t="s">
        <v>3</v>
      </c>
      <c r="DN1932">
        <v>0</v>
      </c>
      <c r="DO1932">
        <v>0</v>
      </c>
      <c r="DP1932">
        <v>1</v>
      </c>
      <c r="DQ1932">
        <v>1</v>
      </c>
      <c r="DU1932">
        <v>1005</v>
      </c>
      <c r="DV1932" t="s">
        <v>56</v>
      </c>
      <c r="DW1932" t="s">
        <v>56</v>
      </c>
      <c r="DX1932">
        <v>1</v>
      </c>
      <c r="DZ1932" t="s">
        <v>3</v>
      </c>
      <c r="EA1932" t="s">
        <v>3</v>
      </c>
      <c r="EB1932" t="s">
        <v>3</v>
      </c>
      <c r="EC1932" t="s">
        <v>3</v>
      </c>
      <c r="EE1932">
        <v>54328897</v>
      </c>
      <c r="EF1932">
        <v>8</v>
      </c>
      <c r="EG1932" t="s">
        <v>31</v>
      </c>
      <c r="EH1932">
        <v>0</v>
      </c>
      <c r="EI1932" t="s">
        <v>3</v>
      </c>
      <c r="EJ1932">
        <v>1</v>
      </c>
      <c r="EK1932">
        <v>500001</v>
      </c>
      <c r="EL1932" t="s">
        <v>32</v>
      </c>
      <c r="EM1932" t="s">
        <v>33</v>
      </c>
      <c r="EO1932" t="s">
        <v>3</v>
      </c>
      <c r="EQ1932">
        <v>0</v>
      </c>
      <c r="ER1932">
        <v>92.69</v>
      </c>
      <c r="ES1932">
        <v>12.82</v>
      </c>
      <c r="ET1932">
        <v>0</v>
      </c>
      <c r="EU1932">
        <v>0</v>
      </c>
      <c r="EV1932">
        <v>0</v>
      </c>
      <c r="EW1932">
        <v>0</v>
      </c>
      <c r="EX1932">
        <v>0</v>
      </c>
      <c r="EZ1932">
        <v>5</v>
      </c>
      <c r="FC1932">
        <v>0</v>
      </c>
      <c r="FD1932">
        <v>18</v>
      </c>
      <c r="FF1932">
        <v>92.69</v>
      </c>
      <c r="FQ1932">
        <v>0</v>
      </c>
      <c r="FR1932">
        <f t="shared" si="1635"/>
        <v>0</v>
      </c>
      <c r="FS1932">
        <v>0</v>
      </c>
      <c r="FX1932">
        <v>0</v>
      </c>
      <c r="FY1932">
        <v>0</v>
      </c>
      <c r="GA1932" t="s">
        <v>720</v>
      </c>
      <c r="GD1932">
        <v>1</v>
      </c>
      <c r="GF1932">
        <v>-558691288</v>
      </c>
      <c r="GG1932">
        <v>2</v>
      </c>
      <c r="GH1932">
        <v>3</v>
      </c>
      <c r="GI1932">
        <v>5</v>
      </c>
      <c r="GJ1932">
        <v>0</v>
      </c>
      <c r="GK1932">
        <v>0</v>
      </c>
      <c r="GL1932">
        <f t="shared" si="1636"/>
        <v>0</v>
      </c>
      <c r="GM1932">
        <f t="shared" si="1637"/>
        <v>0</v>
      </c>
      <c r="GN1932">
        <f t="shared" si="1638"/>
        <v>0</v>
      </c>
      <c r="GO1932">
        <f t="shared" si="1639"/>
        <v>0</v>
      </c>
      <c r="GP1932">
        <f t="shared" si="1640"/>
        <v>0</v>
      </c>
      <c r="GR1932">
        <v>1</v>
      </c>
      <c r="GS1932">
        <v>1</v>
      </c>
      <c r="GT1932">
        <v>0</v>
      </c>
      <c r="GU1932" t="s">
        <v>3</v>
      </c>
      <c r="GV1932">
        <f t="shared" si="1641"/>
        <v>0</v>
      </c>
      <c r="GW1932">
        <v>1</v>
      </c>
      <c r="GX1932">
        <f t="shared" si="1642"/>
        <v>0</v>
      </c>
      <c r="HA1932">
        <v>0</v>
      </c>
      <c r="HB1932">
        <v>0</v>
      </c>
      <c r="HC1932">
        <f t="shared" si="1643"/>
        <v>0</v>
      </c>
      <c r="HE1932" t="s">
        <v>35</v>
      </c>
      <c r="HF1932" t="s">
        <v>36</v>
      </c>
      <c r="HM1932" t="s">
        <v>3</v>
      </c>
      <c r="HN1932" t="s">
        <v>3</v>
      </c>
      <c r="HO1932" t="s">
        <v>3</v>
      </c>
      <c r="HP1932" t="s">
        <v>3</v>
      </c>
      <c r="HQ1932" t="s">
        <v>3</v>
      </c>
      <c r="IK1932">
        <v>0</v>
      </c>
    </row>
    <row r="1933" spans="1:255" x14ac:dyDescent="0.2">
      <c r="A1933" s="2">
        <v>17</v>
      </c>
      <c r="B1933" s="2">
        <v>1</v>
      </c>
      <c r="C1933" s="2">
        <f>ROW(SmtRes!A1684)</f>
        <v>1684</v>
      </c>
      <c r="D1933" s="2">
        <f>ROW(EtalonRes!A1728)</f>
        <v>1728</v>
      </c>
      <c r="E1933" s="2" t="s">
        <v>832</v>
      </c>
      <c r="F1933" s="2" t="s">
        <v>656</v>
      </c>
      <c r="G1933" s="2" t="s">
        <v>657</v>
      </c>
      <c r="H1933" s="2" t="s">
        <v>658</v>
      </c>
      <c r="I1933" s="2">
        <v>0</v>
      </c>
      <c r="J1933" s="2">
        <v>0</v>
      </c>
      <c r="K1933" s="2">
        <v>0</v>
      </c>
      <c r="L1933" s="2">
        <v>2.5999999999999999E-2</v>
      </c>
      <c r="M1933" s="2">
        <v>0</v>
      </c>
      <c r="N1933" s="2">
        <f t="shared" si="1606"/>
        <v>2.5999999999999999E-2</v>
      </c>
      <c r="O1933" s="2">
        <f t="shared" si="1607"/>
        <v>0</v>
      </c>
      <c r="P1933" s="2">
        <f t="shared" si="1608"/>
        <v>0</v>
      </c>
      <c r="Q1933" s="2">
        <f t="shared" si="1609"/>
        <v>0</v>
      </c>
      <c r="R1933" s="2">
        <f t="shared" si="1610"/>
        <v>0</v>
      </c>
      <c r="S1933" s="2">
        <f t="shared" si="1611"/>
        <v>0</v>
      </c>
      <c r="T1933" s="2">
        <f t="shared" si="1612"/>
        <v>0</v>
      </c>
      <c r="U1933" s="2">
        <f t="shared" si="1613"/>
        <v>0</v>
      </c>
      <c r="V1933" s="2">
        <f t="shared" si="1614"/>
        <v>0</v>
      </c>
      <c r="W1933" s="2">
        <f t="shared" si="1615"/>
        <v>0</v>
      </c>
      <c r="X1933" s="2">
        <f t="shared" si="1616"/>
        <v>0</v>
      </c>
      <c r="Y1933" s="2">
        <f t="shared" si="1617"/>
        <v>0</v>
      </c>
      <c r="Z1933" s="2"/>
      <c r="AA1933" s="2">
        <v>69726971</v>
      </c>
      <c r="AB1933" s="2">
        <f t="shared" si="1618"/>
        <v>151.44999999999999</v>
      </c>
      <c r="AC1933" s="2">
        <f>ROUND((ES1933+(SUM(SmtRes!BC1679:'SmtRes'!BC1684)+SUM(EtalonRes!AL1723:'EtalonRes'!AL1728))),2)</f>
        <v>0</v>
      </c>
      <c r="AD1933" s="2">
        <f t="shared" si="1619"/>
        <v>38.57</v>
      </c>
      <c r="AE1933" s="2">
        <f t="shared" si="1620"/>
        <v>2.1800000000000002</v>
      </c>
      <c r="AF1933" s="2">
        <f t="shared" si="1621"/>
        <v>112.88</v>
      </c>
      <c r="AG1933" s="2">
        <f t="shared" si="1622"/>
        <v>0</v>
      </c>
      <c r="AH1933" s="2">
        <f t="shared" si="1623"/>
        <v>12.64</v>
      </c>
      <c r="AI1933" s="2">
        <f t="shared" si="1624"/>
        <v>0.16</v>
      </c>
      <c r="AJ1933" s="2">
        <f t="shared" si="1625"/>
        <v>0</v>
      </c>
      <c r="AK1933" s="2">
        <v>6622.56</v>
      </c>
      <c r="AL1933" s="2">
        <v>6471.11</v>
      </c>
      <c r="AM1933" s="2">
        <v>38.57</v>
      </c>
      <c r="AN1933" s="2">
        <v>2.1800000000000002</v>
      </c>
      <c r="AO1933" s="2">
        <v>112.88</v>
      </c>
      <c r="AP1933" s="2">
        <v>0</v>
      </c>
      <c r="AQ1933" s="2">
        <v>12.64</v>
      </c>
      <c r="AR1933" s="2">
        <v>0.16</v>
      </c>
      <c r="AS1933" s="2">
        <v>0</v>
      </c>
      <c r="AT1933" s="2">
        <v>105</v>
      </c>
      <c r="AU1933" s="2">
        <v>65</v>
      </c>
      <c r="AV1933" s="2">
        <v>1</v>
      </c>
      <c r="AW1933" s="2">
        <v>1</v>
      </c>
      <c r="AX1933" s="2"/>
      <c r="AY1933" s="2"/>
      <c r="AZ1933" s="2">
        <v>1</v>
      </c>
      <c r="BA1933" s="2">
        <v>1</v>
      </c>
      <c r="BB1933" s="2">
        <v>1</v>
      </c>
      <c r="BC1933" s="2">
        <v>1</v>
      </c>
      <c r="BD1933" s="2" t="s">
        <v>3</v>
      </c>
      <c r="BE1933" s="2" t="s">
        <v>3</v>
      </c>
      <c r="BF1933" s="2" t="s">
        <v>3</v>
      </c>
      <c r="BG1933" s="2" t="s">
        <v>3</v>
      </c>
      <c r="BH1933" s="2">
        <v>0</v>
      </c>
      <c r="BI1933" s="2">
        <v>1</v>
      </c>
      <c r="BJ1933" s="2" t="s">
        <v>659</v>
      </c>
      <c r="BK1933" s="2"/>
      <c r="BL1933" s="2"/>
      <c r="BM1933" s="2">
        <v>6001</v>
      </c>
      <c r="BN1933" s="2">
        <v>0</v>
      </c>
      <c r="BO1933" s="2" t="s">
        <v>3</v>
      </c>
      <c r="BP1933" s="2">
        <v>0</v>
      </c>
      <c r="BQ1933" s="2">
        <v>2</v>
      </c>
      <c r="BR1933" s="2">
        <v>0</v>
      </c>
      <c r="BS1933" s="2">
        <v>1</v>
      </c>
      <c r="BT1933" s="2">
        <v>1</v>
      </c>
      <c r="BU1933" s="2">
        <v>1</v>
      </c>
      <c r="BV1933" s="2">
        <v>1</v>
      </c>
      <c r="BW1933" s="2">
        <v>1</v>
      </c>
      <c r="BX1933" s="2">
        <v>1</v>
      </c>
      <c r="BY1933" s="2" t="s">
        <v>3</v>
      </c>
      <c r="BZ1933" s="2">
        <v>105</v>
      </c>
      <c r="CA1933" s="2">
        <v>65</v>
      </c>
      <c r="CB1933" s="2" t="s">
        <v>3</v>
      </c>
      <c r="CC1933" s="2"/>
      <c r="CD1933" s="2"/>
      <c r="CE1933" s="2">
        <v>0</v>
      </c>
      <c r="CF1933" s="2">
        <v>0</v>
      </c>
      <c r="CG1933" s="2">
        <v>0</v>
      </c>
      <c r="CH1933" s="2">
        <v>152</v>
      </c>
      <c r="CI1933" s="2">
        <v>0</v>
      </c>
      <c r="CJ1933" s="2">
        <v>0</v>
      </c>
      <c r="CK1933" s="2">
        <v>0</v>
      </c>
      <c r="CL1933" s="2">
        <v>0</v>
      </c>
      <c r="CM1933" s="2">
        <v>0</v>
      </c>
      <c r="CN1933" s="2" t="s">
        <v>3</v>
      </c>
      <c r="CO1933" s="2">
        <v>0</v>
      </c>
      <c r="CP1933" s="2">
        <f t="shared" si="1626"/>
        <v>0</v>
      </c>
      <c r="CQ1933" s="2">
        <f t="shared" si="1627"/>
        <v>0</v>
      </c>
      <c r="CR1933" s="2">
        <f t="shared" si="1628"/>
        <v>38.57</v>
      </c>
      <c r="CS1933" s="2">
        <f t="shared" si="1629"/>
        <v>2.1800000000000002</v>
      </c>
      <c r="CT1933" s="2">
        <f t="shared" si="1630"/>
        <v>112.88</v>
      </c>
      <c r="CU1933" s="2">
        <f t="shared" si="1631"/>
        <v>0</v>
      </c>
      <c r="CV1933" s="2">
        <f t="shared" si="1632"/>
        <v>12.64</v>
      </c>
      <c r="CW1933" s="2">
        <f t="shared" si="1633"/>
        <v>0.16</v>
      </c>
      <c r="CX1933" s="2">
        <f t="shared" si="1634"/>
        <v>0</v>
      </c>
      <c r="CY1933" s="2">
        <f>(((S1933+R1933)*AT1933)/100)</f>
        <v>0</v>
      </c>
      <c r="CZ1933" s="2">
        <f>(((S1933+R1933)*AU1933)/100)</f>
        <v>0</v>
      </c>
      <c r="DA1933" s="2"/>
      <c r="DB1933" s="2"/>
      <c r="DC1933" s="2" t="s">
        <v>3</v>
      </c>
      <c r="DD1933" s="2" t="s">
        <v>3</v>
      </c>
      <c r="DE1933" s="2" t="s">
        <v>3</v>
      </c>
      <c r="DF1933" s="2" t="s">
        <v>3</v>
      </c>
      <c r="DG1933" s="2" t="s">
        <v>3</v>
      </c>
      <c r="DH1933" s="2" t="s">
        <v>3</v>
      </c>
      <c r="DI1933" s="2" t="s">
        <v>3</v>
      </c>
      <c r="DJ1933" s="2" t="s">
        <v>3</v>
      </c>
      <c r="DK1933" s="2" t="s">
        <v>3</v>
      </c>
      <c r="DL1933" s="2" t="s">
        <v>3</v>
      </c>
      <c r="DM1933" s="2" t="s">
        <v>3</v>
      </c>
      <c r="DN1933" s="2">
        <v>0</v>
      </c>
      <c r="DO1933" s="2">
        <v>0</v>
      </c>
      <c r="DP1933" s="2">
        <v>1</v>
      </c>
      <c r="DQ1933" s="2">
        <v>1</v>
      </c>
      <c r="DR1933" s="2"/>
      <c r="DS1933" s="2"/>
      <c r="DT1933" s="2"/>
      <c r="DU1933" s="2">
        <v>1013</v>
      </c>
      <c r="DV1933" s="2" t="s">
        <v>658</v>
      </c>
      <c r="DW1933" s="2" t="s">
        <v>658</v>
      </c>
      <c r="DX1933" s="2">
        <v>1</v>
      </c>
      <c r="DY1933" s="2"/>
      <c r="DZ1933" s="2" t="s">
        <v>3</v>
      </c>
      <c r="EA1933" s="2" t="s">
        <v>3</v>
      </c>
      <c r="EB1933" s="2" t="s">
        <v>3</v>
      </c>
      <c r="EC1933" s="2" t="s">
        <v>3</v>
      </c>
      <c r="ED1933" s="2"/>
      <c r="EE1933" s="2">
        <v>54328951</v>
      </c>
      <c r="EF1933" s="2">
        <v>2</v>
      </c>
      <c r="EG1933" s="2" t="s">
        <v>21</v>
      </c>
      <c r="EH1933" s="2">
        <v>0</v>
      </c>
      <c r="EI1933" s="2" t="s">
        <v>3</v>
      </c>
      <c r="EJ1933" s="2">
        <v>1</v>
      </c>
      <c r="EK1933" s="2">
        <v>6001</v>
      </c>
      <c r="EL1933" s="2" t="s">
        <v>660</v>
      </c>
      <c r="EM1933" s="2" t="s">
        <v>661</v>
      </c>
      <c r="EN1933" s="2"/>
      <c r="EO1933" s="2" t="s">
        <v>3</v>
      </c>
      <c r="EP1933" s="2"/>
      <c r="EQ1933" s="2">
        <v>1441792</v>
      </c>
      <c r="ER1933" s="2">
        <v>6622.56</v>
      </c>
      <c r="ES1933" s="2">
        <v>6471.11</v>
      </c>
      <c r="ET1933" s="2">
        <v>38.57</v>
      </c>
      <c r="EU1933" s="2">
        <v>2.1800000000000002</v>
      </c>
      <c r="EV1933" s="2">
        <v>112.88</v>
      </c>
      <c r="EW1933" s="2">
        <v>12.64</v>
      </c>
      <c r="EX1933" s="2">
        <v>0.16</v>
      </c>
      <c r="EY1933" s="2">
        <v>1</v>
      </c>
      <c r="EZ1933" s="2"/>
      <c r="FA1933" s="2"/>
      <c r="FB1933" s="2"/>
      <c r="FC1933" s="2"/>
      <c r="FD1933" s="2"/>
      <c r="FE1933" s="2"/>
      <c r="FF1933" s="2"/>
      <c r="FG1933" s="2"/>
      <c r="FH1933" s="2"/>
      <c r="FI1933" s="2"/>
      <c r="FJ1933" s="2"/>
      <c r="FK1933" s="2"/>
      <c r="FL1933" s="2"/>
      <c r="FM1933" s="2"/>
      <c r="FN1933" s="2"/>
      <c r="FO1933" s="2"/>
      <c r="FP1933" s="2"/>
      <c r="FQ1933" s="2">
        <v>0</v>
      </c>
      <c r="FR1933" s="2">
        <f t="shared" si="1635"/>
        <v>0</v>
      </c>
      <c r="FS1933" s="2">
        <v>0</v>
      </c>
      <c r="FT1933" s="2"/>
      <c r="FU1933" s="2"/>
      <c r="FV1933" s="2"/>
      <c r="FW1933" s="2"/>
      <c r="FX1933" s="2">
        <v>105</v>
      </c>
      <c r="FY1933" s="2">
        <v>65</v>
      </c>
      <c r="FZ1933" s="2"/>
      <c r="GA1933" s="2" t="s">
        <v>3</v>
      </c>
      <c r="GB1933" s="2"/>
      <c r="GC1933" s="2"/>
      <c r="GD1933" s="2">
        <v>1</v>
      </c>
      <c r="GE1933" s="2"/>
      <c r="GF1933" s="2">
        <v>-410446655</v>
      </c>
      <c r="GG1933" s="2">
        <v>2</v>
      </c>
      <c r="GH1933" s="2">
        <v>1</v>
      </c>
      <c r="GI1933" s="2">
        <v>-2</v>
      </c>
      <c r="GJ1933" s="2">
        <v>0</v>
      </c>
      <c r="GK1933" s="2">
        <v>0</v>
      </c>
      <c r="GL1933" s="2">
        <f t="shared" si="1636"/>
        <v>0</v>
      </c>
      <c r="GM1933" s="2">
        <f t="shared" si="1637"/>
        <v>0</v>
      </c>
      <c r="GN1933" s="2">
        <f t="shared" si="1638"/>
        <v>0</v>
      </c>
      <c r="GO1933" s="2">
        <f t="shared" si="1639"/>
        <v>0</v>
      </c>
      <c r="GP1933" s="2">
        <f t="shared" si="1640"/>
        <v>0</v>
      </c>
      <c r="GQ1933" s="2"/>
      <c r="GR1933" s="2">
        <v>0</v>
      </c>
      <c r="GS1933" s="2">
        <v>3</v>
      </c>
      <c r="GT1933" s="2">
        <v>0</v>
      </c>
      <c r="GU1933" s="2" t="s">
        <v>3</v>
      </c>
      <c r="GV1933" s="2">
        <f t="shared" si="1641"/>
        <v>0</v>
      </c>
      <c r="GW1933" s="2">
        <v>1</v>
      </c>
      <c r="GX1933" s="2">
        <f t="shared" si="1642"/>
        <v>0</v>
      </c>
      <c r="GY1933" s="2"/>
      <c r="GZ1933" s="2"/>
      <c r="HA1933" s="2">
        <v>0</v>
      </c>
      <c r="HB1933" s="2">
        <v>0</v>
      </c>
      <c r="HC1933" s="2">
        <f t="shared" si="1643"/>
        <v>0</v>
      </c>
      <c r="HD1933" s="2"/>
      <c r="HE1933" s="2" t="s">
        <v>3</v>
      </c>
      <c r="HF1933" s="2" t="s">
        <v>3</v>
      </c>
      <c r="HG1933" s="2"/>
      <c r="HH1933" s="2"/>
      <c r="HI1933" s="2"/>
      <c r="HJ1933" s="2"/>
      <c r="HK1933" s="2"/>
      <c r="HL1933" s="2"/>
      <c r="HM1933" s="2" t="s">
        <v>3</v>
      </c>
      <c r="HN1933" s="2" t="s">
        <v>662</v>
      </c>
      <c r="HO1933" s="2" t="s">
        <v>663</v>
      </c>
      <c r="HP1933" s="2" t="s">
        <v>664</v>
      </c>
      <c r="HQ1933" s="2" t="s">
        <v>664</v>
      </c>
      <c r="HR1933" s="2"/>
      <c r="HS1933" s="2"/>
      <c r="HT1933" s="2"/>
      <c r="HU1933" s="2"/>
      <c r="HV1933" s="2"/>
      <c r="HW1933" s="2"/>
      <c r="HX1933" s="2"/>
      <c r="HY1933" s="2"/>
      <c r="HZ1933" s="2"/>
      <c r="IA1933" s="2"/>
      <c r="IB1933" s="2"/>
      <c r="IC1933" s="2"/>
      <c r="ID1933" s="2"/>
      <c r="IE1933" s="2"/>
      <c r="IF1933" s="2"/>
      <c r="IG1933" s="2"/>
      <c r="IH1933" s="2"/>
      <c r="II1933" s="2"/>
      <c r="IJ1933" s="2"/>
      <c r="IK1933" s="2">
        <v>0</v>
      </c>
      <c r="IL1933" s="2"/>
      <c r="IM1933" s="2"/>
      <c r="IN1933" s="2"/>
      <c r="IO1933" s="2"/>
      <c r="IP1933" s="2"/>
      <c r="IQ1933" s="2"/>
      <c r="IR1933" s="2"/>
      <c r="IS1933" s="2"/>
      <c r="IT1933" s="2"/>
      <c r="IU1933" s="2"/>
    </row>
    <row r="1934" spans="1:255" x14ac:dyDescent="0.2">
      <c r="A1934">
        <v>17</v>
      </c>
      <c r="B1934">
        <v>1</v>
      </c>
      <c r="C1934">
        <f>ROW(SmtRes!A1690)</f>
        <v>1690</v>
      </c>
      <c r="D1934">
        <f>ROW(EtalonRes!A1734)</f>
        <v>1734</v>
      </c>
      <c r="E1934" t="s">
        <v>832</v>
      </c>
      <c r="F1934" t="s">
        <v>656</v>
      </c>
      <c r="G1934" t="s">
        <v>657</v>
      </c>
      <c r="H1934" t="s">
        <v>658</v>
      </c>
      <c r="I1934">
        <v>0</v>
      </c>
      <c r="J1934">
        <v>0</v>
      </c>
      <c r="K1934">
        <v>0</v>
      </c>
      <c r="L1934">
        <v>2.5999999999999999E-2</v>
      </c>
      <c r="M1934">
        <v>0</v>
      </c>
      <c r="N1934">
        <f t="shared" si="1606"/>
        <v>2.5999999999999999E-2</v>
      </c>
      <c r="O1934">
        <f t="shared" si="1607"/>
        <v>0</v>
      </c>
      <c r="P1934">
        <f t="shared" si="1608"/>
        <v>0</v>
      </c>
      <c r="Q1934">
        <f t="shared" si="1609"/>
        <v>0</v>
      </c>
      <c r="R1934">
        <f t="shared" si="1610"/>
        <v>0</v>
      </c>
      <c r="S1934">
        <f t="shared" si="1611"/>
        <v>0</v>
      </c>
      <c r="T1934">
        <f t="shared" si="1612"/>
        <v>0</v>
      </c>
      <c r="U1934">
        <f t="shared" si="1613"/>
        <v>0</v>
      </c>
      <c r="V1934">
        <f t="shared" si="1614"/>
        <v>0</v>
      </c>
      <c r="W1934">
        <f t="shared" si="1615"/>
        <v>0</v>
      </c>
      <c r="X1934">
        <f t="shared" si="1616"/>
        <v>0</v>
      </c>
      <c r="Y1934">
        <f t="shared" si="1617"/>
        <v>0</v>
      </c>
      <c r="AA1934">
        <v>69726884</v>
      </c>
      <c r="AB1934">
        <f t="shared" si="1618"/>
        <v>151.44999999999999</v>
      </c>
      <c r="AC1934">
        <f>ROUND((ES1934+(SUM(SmtRes!BC1685:'SmtRes'!BC1690)+SUM(EtalonRes!AL1729:'EtalonRes'!AL1734))),2)</f>
        <v>0</v>
      </c>
      <c r="AD1934">
        <f t="shared" si="1619"/>
        <v>38.57</v>
      </c>
      <c r="AE1934">
        <f t="shared" si="1620"/>
        <v>2.1800000000000002</v>
      </c>
      <c r="AF1934">
        <f t="shared" si="1621"/>
        <v>112.88</v>
      </c>
      <c r="AG1934">
        <f t="shared" si="1622"/>
        <v>0</v>
      </c>
      <c r="AH1934">
        <f t="shared" si="1623"/>
        <v>12.64</v>
      </c>
      <c r="AI1934">
        <f t="shared" si="1624"/>
        <v>0.16</v>
      </c>
      <c r="AJ1934">
        <f t="shared" si="1625"/>
        <v>0</v>
      </c>
      <c r="AK1934">
        <v>6622.56</v>
      </c>
      <c r="AL1934">
        <v>6471.11</v>
      </c>
      <c r="AM1934">
        <v>38.57</v>
      </c>
      <c r="AN1934">
        <v>2.1800000000000002</v>
      </c>
      <c r="AO1934">
        <v>112.88</v>
      </c>
      <c r="AP1934">
        <v>0</v>
      </c>
      <c r="AQ1934">
        <v>12.64</v>
      </c>
      <c r="AR1934">
        <v>0.16</v>
      </c>
      <c r="AS1934">
        <v>0</v>
      </c>
      <c r="AT1934">
        <v>100</v>
      </c>
      <c r="AU1934">
        <v>55</v>
      </c>
      <c r="AV1934">
        <v>1</v>
      </c>
      <c r="AW1934">
        <v>1</v>
      </c>
      <c r="AZ1934">
        <v>1</v>
      </c>
      <c r="BA1934">
        <v>25.36</v>
      </c>
      <c r="BB1934">
        <v>7.84</v>
      </c>
      <c r="BC1934">
        <v>7.56</v>
      </c>
      <c r="BD1934" t="s">
        <v>3</v>
      </c>
      <c r="BE1934" t="s">
        <v>3</v>
      </c>
      <c r="BF1934" t="s">
        <v>3</v>
      </c>
      <c r="BG1934" t="s">
        <v>3</v>
      </c>
      <c r="BH1934">
        <v>0</v>
      </c>
      <c r="BI1934">
        <v>1</v>
      </c>
      <c r="BJ1934" t="s">
        <v>659</v>
      </c>
      <c r="BM1934">
        <v>6001</v>
      </c>
      <c r="BN1934">
        <v>0</v>
      </c>
      <c r="BO1934" t="s">
        <v>656</v>
      </c>
      <c r="BP1934">
        <v>1</v>
      </c>
      <c r="BQ1934">
        <v>2</v>
      </c>
      <c r="BR1934">
        <v>0</v>
      </c>
      <c r="BS1934">
        <v>19.8</v>
      </c>
      <c r="BT1934">
        <v>1</v>
      </c>
      <c r="BU1934">
        <v>1</v>
      </c>
      <c r="BV1934">
        <v>1</v>
      </c>
      <c r="BW1934">
        <v>1</v>
      </c>
      <c r="BX1934">
        <v>1</v>
      </c>
      <c r="BY1934" t="s">
        <v>3</v>
      </c>
      <c r="BZ1934">
        <v>100</v>
      </c>
      <c r="CA1934">
        <v>55</v>
      </c>
      <c r="CB1934" t="s">
        <v>3</v>
      </c>
      <c r="CE1934">
        <v>0</v>
      </c>
      <c r="CF1934">
        <v>0</v>
      </c>
      <c r="CG1934">
        <v>0</v>
      </c>
      <c r="CH1934">
        <v>152</v>
      </c>
      <c r="CI1934">
        <v>0</v>
      </c>
      <c r="CJ1934">
        <v>0</v>
      </c>
      <c r="CK1934">
        <v>0</v>
      </c>
      <c r="CL1934">
        <v>0</v>
      </c>
      <c r="CM1934">
        <v>0</v>
      </c>
      <c r="CN1934" t="s">
        <v>3</v>
      </c>
      <c r="CO1934">
        <v>0</v>
      </c>
      <c r="CP1934">
        <f t="shared" si="1626"/>
        <v>0</v>
      </c>
      <c r="CQ1934">
        <f t="shared" si="1627"/>
        <v>0</v>
      </c>
      <c r="CR1934">
        <f t="shared" si="1628"/>
        <v>302.3888</v>
      </c>
      <c r="CS1934">
        <f t="shared" si="1629"/>
        <v>43.164000000000001</v>
      </c>
      <c r="CT1934">
        <f t="shared" si="1630"/>
        <v>2862.6367999999998</v>
      </c>
      <c r="CU1934">
        <f t="shared" si="1631"/>
        <v>0</v>
      </c>
      <c r="CV1934">
        <f t="shared" si="1632"/>
        <v>12.64</v>
      </c>
      <c r="CW1934">
        <f t="shared" si="1633"/>
        <v>0.16</v>
      </c>
      <c r="CX1934">
        <f t="shared" si="1634"/>
        <v>0</v>
      </c>
      <c r="CY1934">
        <f>(S1934+R1934)*(BZ1934/100)</f>
        <v>0</v>
      </c>
      <c r="CZ1934">
        <f>(S1934+R1934)*(CA1934/100)</f>
        <v>0</v>
      </c>
      <c r="DC1934" t="s">
        <v>3</v>
      </c>
      <c r="DD1934" t="s">
        <v>3</v>
      </c>
      <c r="DE1934" t="s">
        <v>3</v>
      </c>
      <c r="DF1934" t="s">
        <v>3</v>
      </c>
      <c r="DG1934" t="s">
        <v>3</v>
      </c>
      <c r="DH1934" t="s">
        <v>3</v>
      </c>
      <c r="DI1934" t="s">
        <v>3</v>
      </c>
      <c r="DJ1934" t="s">
        <v>3</v>
      </c>
      <c r="DK1934" t="s">
        <v>3</v>
      </c>
      <c r="DL1934" t="s">
        <v>3</v>
      </c>
      <c r="DM1934" t="s">
        <v>3</v>
      </c>
      <c r="DN1934">
        <v>105</v>
      </c>
      <c r="DO1934">
        <v>65</v>
      </c>
      <c r="DP1934">
        <v>1</v>
      </c>
      <c r="DQ1934">
        <v>1</v>
      </c>
      <c r="DU1934">
        <v>1013</v>
      </c>
      <c r="DV1934" t="s">
        <v>658</v>
      </c>
      <c r="DW1934" t="s">
        <v>658</v>
      </c>
      <c r="DX1934">
        <v>1</v>
      </c>
      <c r="DZ1934" t="s">
        <v>3</v>
      </c>
      <c r="EA1934" t="s">
        <v>3</v>
      </c>
      <c r="EB1934" t="s">
        <v>3</v>
      </c>
      <c r="EC1934" t="s">
        <v>3</v>
      </c>
      <c r="EE1934">
        <v>54328951</v>
      </c>
      <c r="EF1934">
        <v>2</v>
      </c>
      <c r="EG1934" t="s">
        <v>21</v>
      </c>
      <c r="EH1934">
        <v>0</v>
      </c>
      <c r="EI1934" t="s">
        <v>3</v>
      </c>
      <c r="EJ1934">
        <v>1</v>
      </c>
      <c r="EK1934">
        <v>6001</v>
      </c>
      <c r="EL1934" t="s">
        <v>660</v>
      </c>
      <c r="EM1934" t="s">
        <v>661</v>
      </c>
      <c r="EO1934" t="s">
        <v>3</v>
      </c>
      <c r="EQ1934">
        <v>1441792</v>
      </c>
      <c r="ER1934">
        <v>6622.56</v>
      </c>
      <c r="ES1934">
        <v>6471.11</v>
      </c>
      <c r="ET1934">
        <v>38.57</v>
      </c>
      <c r="EU1934">
        <v>2.1800000000000002</v>
      </c>
      <c r="EV1934">
        <v>112.88</v>
      </c>
      <c r="EW1934">
        <v>12.64</v>
      </c>
      <c r="EX1934">
        <v>0.16</v>
      </c>
      <c r="EY1934">
        <v>1</v>
      </c>
      <c r="FQ1934">
        <v>0</v>
      </c>
      <c r="FR1934">
        <f t="shared" si="1635"/>
        <v>0</v>
      </c>
      <c r="FS1934">
        <v>0</v>
      </c>
      <c r="FX1934">
        <v>105</v>
      </c>
      <c r="FY1934">
        <v>65</v>
      </c>
      <c r="GA1934" t="s">
        <v>3</v>
      </c>
      <c r="GD1934">
        <v>1</v>
      </c>
      <c r="GF1934">
        <v>-410446655</v>
      </c>
      <c r="GG1934">
        <v>2</v>
      </c>
      <c r="GH1934">
        <v>1</v>
      </c>
      <c r="GI1934">
        <v>2</v>
      </c>
      <c r="GJ1934">
        <v>0</v>
      </c>
      <c r="GK1934">
        <v>0</v>
      </c>
      <c r="GL1934">
        <f t="shared" si="1636"/>
        <v>0</v>
      </c>
      <c r="GM1934">
        <f t="shared" si="1637"/>
        <v>0</v>
      </c>
      <c r="GN1934">
        <f t="shared" si="1638"/>
        <v>0</v>
      </c>
      <c r="GO1934">
        <f t="shared" si="1639"/>
        <v>0</v>
      </c>
      <c r="GP1934">
        <f t="shared" si="1640"/>
        <v>0</v>
      </c>
      <c r="GR1934">
        <v>0</v>
      </c>
      <c r="GS1934">
        <v>3</v>
      </c>
      <c r="GT1934">
        <v>0</v>
      </c>
      <c r="GU1934" t="s">
        <v>3</v>
      </c>
      <c r="GV1934">
        <f t="shared" si="1641"/>
        <v>0</v>
      </c>
      <c r="GW1934">
        <v>1015.2</v>
      </c>
      <c r="GX1934">
        <f t="shared" si="1642"/>
        <v>0</v>
      </c>
      <c r="HA1934">
        <v>0</v>
      </c>
      <c r="HB1934">
        <v>0</v>
      </c>
      <c r="HC1934">
        <f t="shared" si="1643"/>
        <v>0</v>
      </c>
      <c r="HE1934" t="s">
        <v>3</v>
      </c>
      <c r="HF1934" t="s">
        <v>3</v>
      </c>
      <c r="HM1934" t="s">
        <v>3</v>
      </c>
      <c r="HN1934" t="s">
        <v>662</v>
      </c>
      <c r="HO1934" t="s">
        <v>663</v>
      </c>
      <c r="HP1934" t="s">
        <v>664</v>
      </c>
      <c r="HQ1934" t="s">
        <v>664</v>
      </c>
      <c r="IK1934">
        <v>0</v>
      </c>
    </row>
    <row r="1935" spans="1:255" x14ac:dyDescent="0.2">
      <c r="A1935" s="2">
        <v>18</v>
      </c>
      <c r="B1935" s="2">
        <v>1</v>
      </c>
      <c r="C1935" s="2">
        <v>1683</v>
      </c>
      <c r="D1935" s="2"/>
      <c r="E1935" s="2" t="s">
        <v>833</v>
      </c>
      <c r="F1935" s="2" t="s">
        <v>666</v>
      </c>
      <c r="G1935" s="2" t="s">
        <v>667</v>
      </c>
      <c r="H1935" s="2" t="s">
        <v>78</v>
      </c>
      <c r="I1935" s="2">
        <f>I1933*J1935</f>
        <v>0</v>
      </c>
      <c r="J1935" s="2">
        <v>2.8000000000000001E-2</v>
      </c>
      <c r="K1935" s="2">
        <v>2.8000000000000001E-2</v>
      </c>
      <c r="L1935" s="2">
        <v>7.2800000000000002E-4</v>
      </c>
      <c r="M1935" s="2">
        <v>0</v>
      </c>
      <c r="N1935" s="2">
        <f t="shared" si="1606"/>
        <v>6.9999999999999999E-4</v>
      </c>
      <c r="O1935" s="2">
        <f t="shared" si="1607"/>
        <v>0</v>
      </c>
      <c r="P1935" s="2">
        <f t="shared" si="1608"/>
        <v>0</v>
      </c>
      <c r="Q1935" s="2">
        <f t="shared" si="1609"/>
        <v>0</v>
      </c>
      <c r="R1935" s="2">
        <f t="shared" si="1610"/>
        <v>0</v>
      </c>
      <c r="S1935" s="2">
        <f t="shared" si="1611"/>
        <v>0</v>
      </c>
      <c r="T1935" s="2">
        <f t="shared" si="1612"/>
        <v>0</v>
      </c>
      <c r="U1935" s="2">
        <f t="shared" si="1613"/>
        <v>0</v>
      </c>
      <c r="V1935" s="2">
        <f t="shared" si="1614"/>
        <v>0</v>
      </c>
      <c r="W1935" s="2">
        <f t="shared" si="1615"/>
        <v>0</v>
      </c>
      <c r="X1935" s="2">
        <f t="shared" si="1616"/>
        <v>0</v>
      </c>
      <c r="Y1935" s="2">
        <f t="shared" si="1617"/>
        <v>0</v>
      </c>
      <c r="Z1935" s="2"/>
      <c r="AA1935" s="2">
        <v>69726971</v>
      </c>
      <c r="AB1935" s="2">
        <f t="shared" si="1618"/>
        <v>10559.12</v>
      </c>
      <c r="AC1935" s="2">
        <f>ROUND((ES1935),2)</f>
        <v>10559.12</v>
      </c>
      <c r="AD1935" s="2">
        <f t="shared" si="1619"/>
        <v>0</v>
      </c>
      <c r="AE1935" s="2">
        <f t="shared" si="1620"/>
        <v>0</v>
      </c>
      <c r="AF1935" s="2">
        <f t="shared" si="1621"/>
        <v>0</v>
      </c>
      <c r="AG1935" s="2">
        <f t="shared" si="1622"/>
        <v>0</v>
      </c>
      <c r="AH1935" s="2">
        <f t="shared" si="1623"/>
        <v>0</v>
      </c>
      <c r="AI1935" s="2">
        <f t="shared" si="1624"/>
        <v>0</v>
      </c>
      <c r="AJ1935" s="2">
        <f t="shared" si="1625"/>
        <v>0</v>
      </c>
      <c r="AK1935" s="2">
        <v>10559.12</v>
      </c>
      <c r="AL1935" s="2">
        <v>10559.12</v>
      </c>
      <c r="AM1935" s="2">
        <v>0</v>
      </c>
      <c r="AN1935" s="2">
        <v>0</v>
      </c>
      <c r="AO1935" s="2">
        <v>0</v>
      </c>
      <c r="AP1935" s="2">
        <v>0</v>
      </c>
      <c r="AQ1935" s="2">
        <v>0</v>
      </c>
      <c r="AR1935" s="2">
        <v>0</v>
      </c>
      <c r="AS1935" s="2">
        <v>0</v>
      </c>
      <c r="AT1935" s="2">
        <v>0</v>
      </c>
      <c r="AU1935" s="2">
        <v>0</v>
      </c>
      <c r="AV1935" s="2">
        <v>1</v>
      </c>
      <c r="AW1935" s="2">
        <v>1</v>
      </c>
      <c r="AX1935" s="2"/>
      <c r="AY1935" s="2"/>
      <c r="AZ1935" s="2">
        <v>1</v>
      </c>
      <c r="BA1935" s="2">
        <v>1</v>
      </c>
      <c r="BB1935" s="2">
        <v>1</v>
      </c>
      <c r="BC1935" s="2">
        <v>1</v>
      </c>
      <c r="BD1935" s="2" t="s">
        <v>3</v>
      </c>
      <c r="BE1935" s="2" t="s">
        <v>3</v>
      </c>
      <c r="BF1935" s="2" t="s">
        <v>3</v>
      </c>
      <c r="BG1935" s="2" t="s">
        <v>3</v>
      </c>
      <c r="BH1935" s="2">
        <v>3</v>
      </c>
      <c r="BI1935" s="2">
        <v>1</v>
      </c>
      <c r="BJ1935" s="2" t="s">
        <v>668</v>
      </c>
      <c r="BK1935" s="2"/>
      <c r="BL1935" s="2"/>
      <c r="BM1935" s="2">
        <v>500001</v>
      </c>
      <c r="BN1935" s="2">
        <v>0</v>
      </c>
      <c r="BO1935" s="2" t="s">
        <v>3</v>
      </c>
      <c r="BP1935" s="2">
        <v>0</v>
      </c>
      <c r="BQ1935" s="2">
        <v>8</v>
      </c>
      <c r="BR1935" s="2">
        <v>0</v>
      </c>
      <c r="BS1935" s="2">
        <v>1</v>
      </c>
      <c r="BT1935" s="2">
        <v>1</v>
      </c>
      <c r="BU1935" s="2">
        <v>1</v>
      </c>
      <c r="BV1935" s="2">
        <v>1</v>
      </c>
      <c r="BW1935" s="2">
        <v>1</v>
      </c>
      <c r="BX1935" s="2">
        <v>1</v>
      </c>
      <c r="BY1935" s="2" t="s">
        <v>3</v>
      </c>
      <c r="BZ1935" s="2">
        <v>0</v>
      </c>
      <c r="CA1935" s="2">
        <v>0</v>
      </c>
      <c r="CB1935" s="2" t="s">
        <v>3</v>
      </c>
      <c r="CC1935" s="2"/>
      <c r="CD1935" s="2"/>
      <c r="CE1935" s="2">
        <v>0</v>
      </c>
      <c r="CF1935" s="2">
        <v>0</v>
      </c>
      <c r="CG1935" s="2">
        <v>0</v>
      </c>
      <c r="CH1935" s="2">
        <v>152</v>
      </c>
      <c r="CI1935" s="2">
        <v>1</v>
      </c>
      <c r="CJ1935" s="2">
        <v>0</v>
      </c>
      <c r="CK1935" s="2">
        <v>0</v>
      </c>
      <c r="CL1935" s="2">
        <v>0</v>
      </c>
      <c r="CM1935" s="2">
        <v>0</v>
      </c>
      <c r="CN1935" s="2" t="s">
        <v>3</v>
      </c>
      <c r="CO1935" s="2">
        <v>0</v>
      </c>
      <c r="CP1935" s="2">
        <f t="shared" si="1626"/>
        <v>0</v>
      </c>
      <c r="CQ1935" s="2">
        <f t="shared" si="1627"/>
        <v>10559.12</v>
      </c>
      <c r="CR1935" s="2">
        <f t="shared" si="1628"/>
        <v>0</v>
      </c>
      <c r="CS1935" s="2">
        <f t="shared" si="1629"/>
        <v>0</v>
      </c>
      <c r="CT1935" s="2">
        <f t="shared" si="1630"/>
        <v>0</v>
      </c>
      <c r="CU1935" s="2">
        <f t="shared" si="1631"/>
        <v>0</v>
      </c>
      <c r="CV1935" s="2">
        <f t="shared" si="1632"/>
        <v>0</v>
      </c>
      <c r="CW1935" s="2">
        <f t="shared" si="1633"/>
        <v>0</v>
      </c>
      <c r="CX1935" s="2">
        <f t="shared" si="1634"/>
        <v>0</v>
      </c>
      <c r="CY1935" s="2">
        <f>(((S1935+R1935)*AT1935)/100)</f>
        <v>0</v>
      </c>
      <c r="CZ1935" s="2">
        <f>(((S1935+R1935)*AU1935)/100)</f>
        <v>0</v>
      </c>
      <c r="DA1935" s="2"/>
      <c r="DB1935" s="2"/>
      <c r="DC1935" s="2" t="s">
        <v>3</v>
      </c>
      <c r="DD1935" s="2" t="s">
        <v>3</v>
      </c>
      <c r="DE1935" s="2" t="s">
        <v>3</v>
      </c>
      <c r="DF1935" s="2" t="s">
        <v>3</v>
      </c>
      <c r="DG1935" s="2" t="s">
        <v>3</v>
      </c>
      <c r="DH1935" s="2" t="s">
        <v>3</v>
      </c>
      <c r="DI1935" s="2" t="s">
        <v>3</v>
      </c>
      <c r="DJ1935" s="2" t="s">
        <v>3</v>
      </c>
      <c r="DK1935" s="2" t="s">
        <v>3</v>
      </c>
      <c r="DL1935" s="2" t="s">
        <v>3</v>
      </c>
      <c r="DM1935" s="2" t="s">
        <v>3</v>
      </c>
      <c r="DN1935" s="2">
        <v>0</v>
      </c>
      <c r="DO1935" s="2">
        <v>0</v>
      </c>
      <c r="DP1935" s="2">
        <v>1</v>
      </c>
      <c r="DQ1935" s="2">
        <v>1</v>
      </c>
      <c r="DR1935" s="2"/>
      <c r="DS1935" s="2"/>
      <c r="DT1935" s="2"/>
      <c r="DU1935" s="2">
        <v>1009</v>
      </c>
      <c r="DV1935" s="2" t="s">
        <v>78</v>
      </c>
      <c r="DW1935" s="2" t="s">
        <v>78</v>
      </c>
      <c r="DX1935" s="2">
        <v>1000</v>
      </c>
      <c r="DY1935" s="2"/>
      <c r="DZ1935" s="2" t="s">
        <v>3</v>
      </c>
      <c r="EA1935" s="2" t="s">
        <v>3</v>
      </c>
      <c r="EB1935" s="2" t="s">
        <v>3</v>
      </c>
      <c r="EC1935" s="2" t="s">
        <v>3</v>
      </c>
      <c r="ED1935" s="2"/>
      <c r="EE1935" s="2">
        <v>54328897</v>
      </c>
      <c r="EF1935" s="2">
        <v>8</v>
      </c>
      <c r="EG1935" s="2" t="s">
        <v>31</v>
      </c>
      <c r="EH1935" s="2">
        <v>0</v>
      </c>
      <c r="EI1935" s="2" t="s">
        <v>3</v>
      </c>
      <c r="EJ1935" s="2">
        <v>1</v>
      </c>
      <c r="EK1935" s="2">
        <v>500001</v>
      </c>
      <c r="EL1935" s="2" t="s">
        <v>32</v>
      </c>
      <c r="EM1935" s="2" t="s">
        <v>33</v>
      </c>
      <c r="EN1935" s="2"/>
      <c r="EO1935" s="2" t="s">
        <v>3</v>
      </c>
      <c r="EP1935" s="2"/>
      <c r="EQ1935" s="2">
        <v>0</v>
      </c>
      <c r="ER1935" s="2">
        <v>10559.12</v>
      </c>
      <c r="ES1935" s="2">
        <v>10559.12</v>
      </c>
      <c r="ET1935" s="2">
        <v>0</v>
      </c>
      <c r="EU1935" s="2">
        <v>0</v>
      </c>
      <c r="EV1935" s="2">
        <v>0</v>
      </c>
      <c r="EW1935" s="2">
        <v>0</v>
      </c>
      <c r="EX1935" s="2">
        <v>0</v>
      </c>
      <c r="EY1935" s="2"/>
      <c r="EZ1935" s="2"/>
      <c r="FA1935" s="2"/>
      <c r="FB1935" s="2"/>
      <c r="FC1935" s="2"/>
      <c r="FD1935" s="2"/>
      <c r="FE1935" s="2"/>
      <c r="FF1935" s="2"/>
      <c r="FG1935" s="2"/>
      <c r="FH1935" s="2"/>
      <c r="FI1935" s="2"/>
      <c r="FJ1935" s="2"/>
      <c r="FK1935" s="2"/>
      <c r="FL1935" s="2"/>
      <c r="FM1935" s="2"/>
      <c r="FN1935" s="2"/>
      <c r="FO1935" s="2"/>
      <c r="FP1935" s="2"/>
      <c r="FQ1935" s="2">
        <v>0</v>
      </c>
      <c r="FR1935" s="2">
        <f t="shared" si="1635"/>
        <v>0</v>
      </c>
      <c r="FS1935" s="2">
        <v>0</v>
      </c>
      <c r="FT1935" s="2"/>
      <c r="FU1935" s="2"/>
      <c r="FV1935" s="2"/>
      <c r="FW1935" s="2"/>
      <c r="FX1935" s="2">
        <v>0</v>
      </c>
      <c r="FY1935" s="2">
        <v>0</v>
      </c>
      <c r="FZ1935" s="2"/>
      <c r="GA1935" s="2" t="s">
        <v>3</v>
      </c>
      <c r="GB1935" s="2"/>
      <c r="GC1935" s="2"/>
      <c r="GD1935" s="2">
        <v>1</v>
      </c>
      <c r="GE1935" s="2"/>
      <c r="GF1935" s="2">
        <v>429567918</v>
      </c>
      <c r="GG1935" s="2">
        <v>2</v>
      </c>
      <c r="GH1935" s="2">
        <v>1</v>
      </c>
      <c r="GI1935" s="2">
        <v>-2</v>
      </c>
      <c r="GJ1935" s="2">
        <v>0</v>
      </c>
      <c r="GK1935" s="2">
        <v>0</v>
      </c>
      <c r="GL1935" s="2">
        <f t="shared" si="1636"/>
        <v>0</v>
      </c>
      <c r="GM1935" s="2">
        <f t="shared" si="1637"/>
        <v>0</v>
      </c>
      <c r="GN1935" s="2">
        <f t="shared" si="1638"/>
        <v>0</v>
      </c>
      <c r="GO1935" s="2">
        <f t="shared" si="1639"/>
        <v>0</v>
      </c>
      <c r="GP1935" s="2">
        <f t="shared" si="1640"/>
        <v>0</v>
      </c>
      <c r="GQ1935" s="2"/>
      <c r="GR1935" s="2">
        <v>0</v>
      </c>
      <c r="GS1935" s="2">
        <v>3</v>
      </c>
      <c r="GT1935" s="2">
        <v>0</v>
      </c>
      <c r="GU1935" s="2" t="s">
        <v>3</v>
      </c>
      <c r="GV1935" s="2">
        <f t="shared" si="1641"/>
        <v>0</v>
      </c>
      <c r="GW1935" s="2">
        <v>1</v>
      </c>
      <c r="GX1935" s="2">
        <f t="shared" si="1642"/>
        <v>0</v>
      </c>
      <c r="GY1935" s="2"/>
      <c r="GZ1935" s="2"/>
      <c r="HA1935" s="2">
        <v>0</v>
      </c>
      <c r="HB1935" s="2">
        <v>0</v>
      </c>
      <c r="HC1935" s="2">
        <f t="shared" si="1643"/>
        <v>0</v>
      </c>
      <c r="HD1935" s="2"/>
      <c r="HE1935" s="2" t="s">
        <v>3</v>
      </c>
      <c r="HF1935" s="2" t="s">
        <v>3</v>
      </c>
      <c r="HG1935" s="2"/>
      <c r="HH1935" s="2"/>
      <c r="HI1935" s="2"/>
      <c r="HJ1935" s="2"/>
      <c r="HK1935" s="2"/>
      <c r="HL1935" s="2"/>
      <c r="HM1935" s="2" t="s">
        <v>3</v>
      </c>
      <c r="HN1935" s="2" t="s">
        <v>3</v>
      </c>
      <c r="HO1935" s="2" t="s">
        <v>3</v>
      </c>
      <c r="HP1935" s="2" t="s">
        <v>3</v>
      </c>
      <c r="HQ1935" s="2" t="s">
        <v>3</v>
      </c>
      <c r="HR1935" s="2"/>
      <c r="HS1935" s="2"/>
      <c r="HT1935" s="2"/>
      <c r="HU1935" s="2"/>
      <c r="HV1935" s="2"/>
      <c r="HW1935" s="2"/>
      <c r="HX1935" s="2"/>
      <c r="HY1935" s="2"/>
      <c r="HZ1935" s="2"/>
      <c r="IA1935" s="2"/>
      <c r="IB1935" s="2"/>
      <c r="IC1935" s="2"/>
      <c r="ID1935" s="2"/>
      <c r="IE1935" s="2"/>
      <c r="IF1935" s="2"/>
      <c r="IG1935" s="2"/>
      <c r="IH1935" s="2"/>
      <c r="II1935" s="2"/>
      <c r="IJ1935" s="2"/>
      <c r="IK1935" s="2">
        <v>0</v>
      </c>
      <c r="IL1935" s="2"/>
      <c r="IM1935" s="2"/>
      <c r="IN1935" s="2"/>
      <c r="IO1935" s="2"/>
      <c r="IP1935" s="2"/>
      <c r="IQ1935" s="2"/>
      <c r="IR1935" s="2"/>
      <c r="IS1935" s="2"/>
      <c r="IT1935" s="2"/>
      <c r="IU1935" s="2"/>
    </row>
    <row r="1936" spans="1:255" x14ac:dyDescent="0.2">
      <c r="A1936">
        <v>18</v>
      </c>
      <c r="B1936">
        <v>1</v>
      </c>
      <c r="C1936">
        <v>1689</v>
      </c>
      <c r="E1936" t="s">
        <v>833</v>
      </c>
      <c r="F1936" t="s">
        <v>666</v>
      </c>
      <c r="G1936" t="s">
        <v>667</v>
      </c>
      <c r="H1936" t="s">
        <v>78</v>
      </c>
      <c r="I1936">
        <f>I1934*J1936</f>
        <v>0</v>
      </c>
      <c r="J1936">
        <v>2.8000000000000001E-2</v>
      </c>
      <c r="K1936">
        <v>2.8000000000000001E-2</v>
      </c>
      <c r="L1936">
        <v>7.2800000000000002E-4</v>
      </c>
      <c r="M1936">
        <v>0</v>
      </c>
      <c r="N1936">
        <f t="shared" si="1606"/>
        <v>6.9999999999999999E-4</v>
      </c>
      <c r="O1936">
        <f t="shared" si="1607"/>
        <v>0</v>
      </c>
      <c r="P1936">
        <f t="shared" si="1608"/>
        <v>0</v>
      </c>
      <c r="Q1936">
        <f t="shared" si="1609"/>
        <v>0</v>
      </c>
      <c r="R1936">
        <f t="shared" si="1610"/>
        <v>0</v>
      </c>
      <c r="S1936">
        <f t="shared" si="1611"/>
        <v>0</v>
      </c>
      <c r="T1936">
        <f t="shared" si="1612"/>
        <v>0</v>
      </c>
      <c r="U1936">
        <f t="shared" si="1613"/>
        <v>0</v>
      </c>
      <c r="V1936">
        <f t="shared" si="1614"/>
        <v>0</v>
      </c>
      <c r="W1936">
        <f t="shared" si="1615"/>
        <v>0</v>
      </c>
      <c r="X1936">
        <f t="shared" si="1616"/>
        <v>0</v>
      </c>
      <c r="Y1936">
        <f t="shared" si="1617"/>
        <v>0</v>
      </c>
      <c r="AA1936">
        <v>69726884</v>
      </c>
      <c r="AB1936">
        <f t="shared" si="1618"/>
        <v>3335.64</v>
      </c>
      <c r="AC1936">
        <f>ROUND((ES1936),2)</f>
        <v>3335.64</v>
      </c>
      <c r="AD1936">
        <f t="shared" si="1619"/>
        <v>0</v>
      </c>
      <c r="AE1936">
        <f t="shared" si="1620"/>
        <v>0</v>
      </c>
      <c r="AF1936">
        <f t="shared" si="1621"/>
        <v>0</v>
      </c>
      <c r="AG1936">
        <f t="shared" si="1622"/>
        <v>0</v>
      </c>
      <c r="AH1936">
        <f t="shared" si="1623"/>
        <v>0</v>
      </c>
      <c r="AI1936">
        <f t="shared" si="1624"/>
        <v>0</v>
      </c>
      <c r="AJ1936">
        <f t="shared" si="1625"/>
        <v>0</v>
      </c>
      <c r="AK1936">
        <v>3335.6400000000003</v>
      </c>
      <c r="AL1936">
        <v>3335.6400000000003</v>
      </c>
      <c r="AM1936">
        <v>0</v>
      </c>
      <c r="AN1936">
        <v>0</v>
      </c>
      <c r="AO1936">
        <v>0</v>
      </c>
      <c r="AP1936">
        <v>0</v>
      </c>
      <c r="AQ1936">
        <v>0</v>
      </c>
      <c r="AR1936">
        <v>0</v>
      </c>
      <c r="AS1936">
        <v>0</v>
      </c>
      <c r="AT1936">
        <v>0</v>
      </c>
      <c r="AU1936">
        <v>0</v>
      </c>
      <c r="AV1936">
        <v>1</v>
      </c>
      <c r="AW1936">
        <v>1</v>
      </c>
      <c r="AZ1936">
        <v>1</v>
      </c>
      <c r="BA1936">
        <v>1</v>
      </c>
      <c r="BB1936">
        <v>1</v>
      </c>
      <c r="BC1936">
        <v>7.56</v>
      </c>
      <c r="BD1936" t="s">
        <v>3</v>
      </c>
      <c r="BE1936" t="s">
        <v>3</v>
      </c>
      <c r="BF1936" t="s">
        <v>3</v>
      </c>
      <c r="BG1936" t="s">
        <v>3</v>
      </c>
      <c r="BH1936">
        <v>3</v>
      </c>
      <c r="BI1936">
        <v>1</v>
      </c>
      <c r="BJ1936" t="s">
        <v>668</v>
      </c>
      <c r="BM1936">
        <v>500001</v>
      </c>
      <c r="BN1936">
        <v>0</v>
      </c>
      <c r="BO1936" t="s">
        <v>3</v>
      </c>
      <c r="BP1936">
        <v>0</v>
      </c>
      <c r="BQ1936">
        <v>8</v>
      </c>
      <c r="BR1936">
        <v>0</v>
      </c>
      <c r="BS1936">
        <v>1</v>
      </c>
      <c r="BT1936">
        <v>1</v>
      </c>
      <c r="BU1936">
        <v>1</v>
      </c>
      <c r="BV1936">
        <v>1</v>
      </c>
      <c r="BW1936">
        <v>1</v>
      </c>
      <c r="BX1936">
        <v>1</v>
      </c>
      <c r="BY1936" t="s">
        <v>3</v>
      </c>
      <c r="BZ1936">
        <v>0</v>
      </c>
      <c r="CA1936">
        <v>0</v>
      </c>
      <c r="CB1936" t="s">
        <v>3</v>
      </c>
      <c r="CE1936">
        <v>0</v>
      </c>
      <c r="CF1936">
        <v>0</v>
      </c>
      <c r="CG1936">
        <v>0</v>
      </c>
      <c r="CH1936">
        <v>152</v>
      </c>
      <c r="CI1936">
        <v>1</v>
      </c>
      <c r="CJ1936">
        <v>0</v>
      </c>
      <c r="CK1936">
        <v>0</v>
      </c>
      <c r="CL1936">
        <v>0</v>
      </c>
      <c r="CM1936">
        <v>0</v>
      </c>
      <c r="CN1936" t="s">
        <v>3</v>
      </c>
      <c r="CO1936">
        <v>0</v>
      </c>
      <c r="CP1936">
        <f t="shared" si="1626"/>
        <v>0</v>
      </c>
      <c r="CQ1936">
        <f t="shared" si="1627"/>
        <v>25217.438399999999</v>
      </c>
      <c r="CR1936">
        <f t="shared" si="1628"/>
        <v>0</v>
      </c>
      <c r="CS1936">
        <f t="shared" si="1629"/>
        <v>0</v>
      </c>
      <c r="CT1936">
        <f t="shared" si="1630"/>
        <v>0</v>
      </c>
      <c r="CU1936">
        <f t="shared" si="1631"/>
        <v>0</v>
      </c>
      <c r="CV1936">
        <f t="shared" si="1632"/>
        <v>0</v>
      </c>
      <c r="CW1936">
        <f t="shared" si="1633"/>
        <v>0</v>
      </c>
      <c r="CX1936">
        <f t="shared" si="1634"/>
        <v>0</v>
      </c>
      <c r="CY1936">
        <f>(S1936+R1936)*(BZ1936/100)</f>
        <v>0</v>
      </c>
      <c r="CZ1936">
        <f>(S1936+R1936)*(CA1936/100)</f>
        <v>0</v>
      </c>
      <c r="DC1936" t="s">
        <v>3</v>
      </c>
      <c r="DD1936" t="s">
        <v>3</v>
      </c>
      <c r="DE1936" t="s">
        <v>3</v>
      </c>
      <c r="DF1936" t="s">
        <v>3</v>
      </c>
      <c r="DG1936" t="s">
        <v>3</v>
      </c>
      <c r="DH1936" t="s">
        <v>3</v>
      </c>
      <c r="DI1936" t="s">
        <v>3</v>
      </c>
      <c r="DJ1936" t="s">
        <v>3</v>
      </c>
      <c r="DK1936" t="s">
        <v>3</v>
      </c>
      <c r="DL1936" t="s">
        <v>3</v>
      </c>
      <c r="DM1936" t="s">
        <v>3</v>
      </c>
      <c r="DN1936">
        <v>0</v>
      </c>
      <c r="DO1936">
        <v>0</v>
      </c>
      <c r="DP1936">
        <v>1</v>
      </c>
      <c r="DQ1936">
        <v>1</v>
      </c>
      <c r="DU1936">
        <v>1009</v>
      </c>
      <c r="DV1936" t="s">
        <v>78</v>
      </c>
      <c r="DW1936" t="s">
        <v>78</v>
      </c>
      <c r="DX1936">
        <v>1000</v>
      </c>
      <c r="DZ1936" t="s">
        <v>3</v>
      </c>
      <c r="EA1936" t="s">
        <v>3</v>
      </c>
      <c r="EB1936" t="s">
        <v>3</v>
      </c>
      <c r="EC1936" t="s">
        <v>3</v>
      </c>
      <c r="EE1936">
        <v>54328897</v>
      </c>
      <c r="EF1936">
        <v>8</v>
      </c>
      <c r="EG1936" t="s">
        <v>31</v>
      </c>
      <c r="EH1936">
        <v>0</v>
      </c>
      <c r="EI1936" t="s">
        <v>3</v>
      </c>
      <c r="EJ1936">
        <v>1</v>
      </c>
      <c r="EK1936">
        <v>500001</v>
      </c>
      <c r="EL1936" t="s">
        <v>32</v>
      </c>
      <c r="EM1936" t="s">
        <v>33</v>
      </c>
      <c r="EO1936" t="s">
        <v>3</v>
      </c>
      <c r="EQ1936">
        <v>0</v>
      </c>
      <c r="ER1936">
        <v>24120</v>
      </c>
      <c r="ES1936">
        <v>3335.6400000000003</v>
      </c>
      <c r="ET1936">
        <v>0</v>
      </c>
      <c r="EU1936">
        <v>0</v>
      </c>
      <c r="EV1936">
        <v>0</v>
      </c>
      <c r="EW1936">
        <v>0</v>
      </c>
      <c r="EX1936">
        <v>0</v>
      </c>
      <c r="EZ1936">
        <v>5</v>
      </c>
      <c r="FC1936">
        <v>0</v>
      </c>
      <c r="FD1936">
        <v>18</v>
      </c>
      <c r="FF1936">
        <v>24120</v>
      </c>
      <c r="FQ1936">
        <v>0</v>
      </c>
      <c r="FR1936">
        <f t="shared" si="1635"/>
        <v>0</v>
      </c>
      <c r="FS1936">
        <v>0</v>
      </c>
      <c r="FX1936">
        <v>0</v>
      </c>
      <c r="FY1936">
        <v>0</v>
      </c>
      <c r="GA1936" t="s">
        <v>669</v>
      </c>
      <c r="GD1936">
        <v>1</v>
      </c>
      <c r="GF1936">
        <v>429567918</v>
      </c>
      <c r="GG1936">
        <v>2</v>
      </c>
      <c r="GH1936">
        <v>3</v>
      </c>
      <c r="GI1936">
        <v>5</v>
      </c>
      <c r="GJ1936">
        <v>0</v>
      </c>
      <c r="GK1936">
        <v>0</v>
      </c>
      <c r="GL1936">
        <f t="shared" si="1636"/>
        <v>0</v>
      </c>
      <c r="GM1936">
        <f t="shared" si="1637"/>
        <v>0</v>
      </c>
      <c r="GN1936">
        <f t="shared" si="1638"/>
        <v>0</v>
      </c>
      <c r="GO1936">
        <f t="shared" si="1639"/>
        <v>0</v>
      </c>
      <c r="GP1936">
        <f t="shared" si="1640"/>
        <v>0</v>
      </c>
      <c r="GR1936">
        <v>1</v>
      </c>
      <c r="GS1936">
        <v>1</v>
      </c>
      <c r="GT1936">
        <v>0</v>
      </c>
      <c r="GU1936" t="s">
        <v>3</v>
      </c>
      <c r="GV1936">
        <f t="shared" si="1641"/>
        <v>0</v>
      </c>
      <c r="GW1936">
        <v>1</v>
      </c>
      <c r="GX1936">
        <f t="shared" si="1642"/>
        <v>0</v>
      </c>
      <c r="HA1936">
        <v>0</v>
      </c>
      <c r="HB1936">
        <v>0</v>
      </c>
      <c r="HC1936">
        <f t="shared" si="1643"/>
        <v>0</v>
      </c>
      <c r="HE1936" t="s">
        <v>35</v>
      </c>
      <c r="HF1936" t="s">
        <v>36</v>
      </c>
      <c r="HM1936" t="s">
        <v>3</v>
      </c>
      <c r="HN1936" t="s">
        <v>3</v>
      </c>
      <c r="HO1936" t="s">
        <v>3</v>
      </c>
      <c r="HP1936" t="s">
        <v>3</v>
      </c>
      <c r="HQ1936" t="s">
        <v>3</v>
      </c>
      <c r="IK1936">
        <v>0</v>
      </c>
    </row>
    <row r="1937" spans="1:255" x14ac:dyDescent="0.2">
      <c r="A1937" s="2">
        <v>18</v>
      </c>
      <c r="B1937" s="2">
        <v>1</v>
      </c>
      <c r="C1937" s="2">
        <v>1684</v>
      </c>
      <c r="D1937" s="2"/>
      <c r="E1937" s="2" t="s">
        <v>834</v>
      </c>
      <c r="F1937" s="2" t="s">
        <v>671</v>
      </c>
      <c r="G1937" s="2" t="s">
        <v>672</v>
      </c>
      <c r="H1937" s="2" t="s">
        <v>78</v>
      </c>
      <c r="I1937" s="2">
        <f>I1933*J1937</f>
        <v>0</v>
      </c>
      <c r="J1937" s="2">
        <v>1</v>
      </c>
      <c r="K1937" s="2">
        <v>1</v>
      </c>
      <c r="L1937" s="2">
        <v>2.5999999999999999E-2</v>
      </c>
      <c r="M1937" s="2">
        <v>0</v>
      </c>
      <c r="N1937" s="2">
        <f t="shared" si="1606"/>
        <v>2.5999999999999999E-2</v>
      </c>
      <c r="O1937" s="2">
        <f t="shared" si="1607"/>
        <v>0</v>
      </c>
      <c r="P1937" s="2">
        <f t="shared" si="1608"/>
        <v>0</v>
      </c>
      <c r="Q1937" s="2">
        <f t="shared" si="1609"/>
        <v>0</v>
      </c>
      <c r="R1937" s="2">
        <f t="shared" si="1610"/>
        <v>0</v>
      </c>
      <c r="S1937" s="2">
        <f t="shared" si="1611"/>
        <v>0</v>
      </c>
      <c r="T1937" s="2">
        <f t="shared" si="1612"/>
        <v>0</v>
      </c>
      <c r="U1937" s="2">
        <f t="shared" si="1613"/>
        <v>0</v>
      </c>
      <c r="V1937" s="2">
        <f t="shared" si="1614"/>
        <v>0</v>
      </c>
      <c r="W1937" s="2">
        <f t="shared" si="1615"/>
        <v>0</v>
      </c>
      <c r="X1937" s="2">
        <f t="shared" si="1616"/>
        <v>0</v>
      </c>
      <c r="Y1937" s="2">
        <f t="shared" si="1617"/>
        <v>0</v>
      </c>
      <c r="Z1937" s="2"/>
      <c r="AA1937" s="2">
        <v>69726971</v>
      </c>
      <c r="AB1937" s="2">
        <f t="shared" si="1618"/>
        <v>14770.4</v>
      </c>
      <c r="AC1937" s="2">
        <f>ROUND((ES1937),2)</f>
        <v>14770.4</v>
      </c>
      <c r="AD1937" s="2">
        <f t="shared" si="1619"/>
        <v>0</v>
      </c>
      <c r="AE1937" s="2">
        <f t="shared" si="1620"/>
        <v>0</v>
      </c>
      <c r="AF1937" s="2">
        <f t="shared" si="1621"/>
        <v>0</v>
      </c>
      <c r="AG1937" s="2">
        <f t="shared" si="1622"/>
        <v>0</v>
      </c>
      <c r="AH1937" s="2">
        <f t="shared" si="1623"/>
        <v>0</v>
      </c>
      <c r="AI1937" s="2">
        <f t="shared" si="1624"/>
        <v>0</v>
      </c>
      <c r="AJ1937" s="2">
        <f t="shared" si="1625"/>
        <v>0</v>
      </c>
      <c r="AK1937" s="2">
        <v>14770.4</v>
      </c>
      <c r="AL1937" s="2">
        <v>14770.4</v>
      </c>
      <c r="AM1937" s="2">
        <v>0</v>
      </c>
      <c r="AN1937" s="2">
        <v>0</v>
      </c>
      <c r="AO1937" s="2">
        <v>0</v>
      </c>
      <c r="AP1937" s="2">
        <v>0</v>
      </c>
      <c r="AQ1937" s="2">
        <v>0</v>
      </c>
      <c r="AR1937" s="2">
        <v>0</v>
      </c>
      <c r="AS1937" s="2">
        <v>0</v>
      </c>
      <c r="AT1937" s="2">
        <v>0</v>
      </c>
      <c r="AU1937" s="2">
        <v>0</v>
      </c>
      <c r="AV1937" s="2">
        <v>1</v>
      </c>
      <c r="AW1937" s="2">
        <v>1</v>
      </c>
      <c r="AX1937" s="2"/>
      <c r="AY1937" s="2"/>
      <c r="AZ1937" s="2">
        <v>1</v>
      </c>
      <c r="BA1937" s="2">
        <v>1</v>
      </c>
      <c r="BB1937" s="2">
        <v>1</v>
      </c>
      <c r="BC1937" s="2">
        <v>1</v>
      </c>
      <c r="BD1937" s="2" t="s">
        <v>3</v>
      </c>
      <c r="BE1937" s="2" t="s">
        <v>3</v>
      </c>
      <c r="BF1937" s="2" t="s">
        <v>3</v>
      </c>
      <c r="BG1937" s="2" t="s">
        <v>3</v>
      </c>
      <c r="BH1937" s="2">
        <v>3</v>
      </c>
      <c r="BI1937" s="2">
        <v>1</v>
      </c>
      <c r="BJ1937" s="2" t="s">
        <v>673</v>
      </c>
      <c r="BK1937" s="2"/>
      <c r="BL1937" s="2"/>
      <c r="BM1937" s="2">
        <v>500003</v>
      </c>
      <c r="BN1937" s="2">
        <v>0</v>
      </c>
      <c r="BO1937" s="2" t="s">
        <v>3</v>
      </c>
      <c r="BP1937" s="2">
        <v>0</v>
      </c>
      <c r="BQ1937" s="2">
        <v>13</v>
      </c>
      <c r="BR1937" s="2">
        <v>0</v>
      </c>
      <c r="BS1937" s="2">
        <v>1</v>
      </c>
      <c r="BT1937" s="2">
        <v>1</v>
      </c>
      <c r="BU1937" s="2">
        <v>1</v>
      </c>
      <c r="BV1937" s="2">
        <v>1</v>
      </c>
      <c r="BW1937" s="2">
        <v>1</v>
      </c>
      <c r="BX1937" s="2">
        <v>1</v>
      </c>
      <c r="BY1937" s="2" t="s">
        <v>3</v>
      </c>
      <c r="BZ1937" s="2">
        <v>0</v>
      </c>
      <c r="CA1937" s="2">
        <v>0</v>
      </c>
      <c r="CB1937" s="2" t="s">
        <v>3</v>
      </c>
      <c r="CC1937" s="2"/>
      <c r="CD1937" s="2"/>
      <c r="CE1937" s="2">
        <v>0</v>
      </c>
      <c r="CF1937" s="2">
        <v>0</v>
      </c>
      <c r="CG1937" s="2">
        <v>0</v>
      </c>
      <c r="CH1937" s="2">
        <v>152</v>
      </c>
      <c r="CI1937" s="2">
        <v>2</v>
      </c>
      <c r="CJ1937" s="2">
        <v>0</v>
      </c>
      <c r="CK1937" s="2">
        <v>0</v>
      </c>
      <c r="CL1937" s="2">
        <v>0</v>
      </c>
      <c r="CM1937" s="2">
        <v>0</v>
      </c>
      <c r="CN1937" s="2" t="s">
        <v>3</v>
      </c>
      <c r="CO1937" s="2">
        <v>0</v>
      </c>
      <c r="CP1937" s="2">
        <f t="shared" si="1626"/>
        <v>0</v>
      </c>
      <c r="CQ1937" s="2">
        <f t="shared" si="1627"/>
        <v>14770.4</v>
      </c>
      <c r="CR1937" s="2">
        <f t="shared" si="1628"/>
        <v>0</v>
      </c>
      <c r="CS1937" s="2">
        <f t="shared" si="1629"/>
        <v>0</v>
      </c>
      <c r="CT1937" s="2">
        <f t="shared" si="1630"/>
        <v>0</v>
      </c>
      <c r="CU1937" s="2">
        <f t="shared" si="1631"/>
        <v>0</v>
      </c>
      <c r="CV1937" s="2">
        <f t="shared" si="1632"/>
        <v>0</v>
      </c>
      <c r="CW1937" s="2">
        <f t="shared" si="1633"/>
        <v>0</v>
      </c>
      <c r="CX1937" s="2">
        <f t="shared" si="1634"/>
        <v>0</v>
      </c>
      <c r="CY1937" s="2">
        <f>(((S1937+R1937)*AT1937)/100)</f>
        <v>0</v>
      </c>
      <c r="CZ1937" s="2">
        <f>(((S1937+R1937)*AU1937)/100)</f>
        <v>0</v>
      </c>
      <c r="DA1937" s="2"/>
      <c r="DB1937" s="2"/>
      <c r="DC1937" s="2" t="s">
        <v>3</v>
      </c>
      <c r="DD1937" s="2" t="s">
        <v>3</v>
      </c>
      <c r="DE1937" s="2" t="s">
        <v>3</v>
      </c>
      <c r="DF1937" s="2" t="s">
        <v>3</v>
      </c>
      <c r="DG1937" s="2" t="s">
        <v>3</v>
      </c>
      <c r="DH1937" s="2" t="s">
        <v>3</v>
      </c>
      <c r="DI1937" s="2" t="s">
        <v>3</v>
      </c>
      <c r="DJ1937" s="2" t="s">
        <v>3</v>
      </c>
      <c r="DK1937" s="2" t="s">
        <v>3</v>
      </c>
      <c r="DL1937" s="2" t="s">
        <v>3</v>
      </c>
      <c r="DM1937" s="2" t="s">
        <v>3</v>
      </c>
      <c r="DN1937" s="2">
        <v>0</v>
      </c>
      <c r="DO1937" s="2">
        <v>0</v>
      </c>
      <c r="DP1937" s="2">
        <v>1</v>
      </c>
      <c r="DQ1937" s="2">
        <v>1</v>
      </c>
      <c r="DR1937" s="2"/>
      <c r="DS1937" s="2"/>
      <c r="DT1937" s="2"/>
      <c r="DU1937" s="2">
        <v>1009</v>
      </c>
      <c r="DV1937" s="2" t="s">
        <v>78</v>
      </c>
      <c r="DW1937" s="2" t="s">
        <v>78</v>
      </c>
      <c r="DX1937" s="2">
        <v>1000</v>
      </c>
      <c r="DY1937" s="2"/>
      <c r="DZ1937" s="2" t="s">
        <v>3</v>
      </c>
      <c r="EA1937" s="2" t="s">
        <v>3</v>
      </c>
      <c r="EB1937" s="2" t="s">
        <v>3</v>
      </c>
      <c r="EC1937" s="2" t="s">
        <v>3</v>
      </c>
      <c r="ED1937" s="2"/>
      <c r="EE1937" s="2">
        <v>54329104</v>
      </c>
      <c r="EF1937" s="2">
        <v>13</v>
      </c>
      <c r="EG1937" s="2" t="s">
        <v>42</v>
      </c>
      <c r="EH1937" s="2">
        <v>0</v>
      </c>
      <c r="EI1937" s="2" t="s">
        <v>3</v>
      </c>
      <c r="EJ1937" s="2">
        <v>1</v>
      </c>
      <c r="EK1937" s="2">
        <v>500003</v>
      </c>
      <c r="EL1937" s="2" t="s">
        <v>43</v>
      </c>
      <c r="EM1937" s="2" t="s">
        <v>44</v>
      </c>
      <c r="EN1937" s="2"/>
      <c r="EO1937" s="2" t="s">
        <v>3</v>
      </c>
      <c r="EP1937" s="2"/>
      <c r="EQ1937" s="2">
        <v>0</v>
      </c>
      <c r="ER1937" s="2">
        <v>14770.4</v>
      </c>
      <c r="ES1937" s="2">
        <v>14770.4</v>
      </c>
      <c r="ET1937" s="2">
        <v>0</v>
      </c>
      <c r="EU1937" s="2">
        <v>0</v>
      </c>
      <c r="EV1937" s="2">
        <v>0</v>
      </c>
      <c r="EW1937" s="2">
        <v>0</v>
      </c>
      <c r="EX1937" s="2">
        <v>0</v>
      </c>
      <c r="EY1937" s="2"/>
      <c r="EZ1937" s="2"/>
      <c r="FA1937" s="2"/>
      <c r="FB1937" s="2"/>
      <c r="FC1937" s="2"/>
      <c r="FD1937" s="2"/>
      <c r="FE1937" s="2"/>
      <c r="FF1937" s="2"/>
      <c r="FG1937" s="2"/>
      <c r="FH1937" s="2"/>
      <c r="FI1937" s="2"/>
      <c r="FJ1937" s="2"/>
      <c r="FK1937" s="2"/>
      <c r="FL1937" s="2"/>
      <c r="FM1937" s="2"/>
      <c r="FN1937" s="2"/>
      <c r="FO1937" s="2"/>
      <c r="FP1937" s="2"/>
      <c r="FQ1937" s="2">
        <v>0</v>
      </c>
      <c r="FR1937" s="2">
        <f t="shared" si="1635"/>
        <v>0</v>
      </c>
      <c r="FS1937" s="2">
        <v>0</v>
      </c>
      <c r="FT1937" s="2"/>
      <c r="FU1937" s="2"/>
      <c r="FV1937" s="2"/>
      <c r="FW1937" s="2"/>
      <c r="FX1937" s="2">
        <v>0</v>
      </c>
      <c r="FY1937" s="2">
        <v>0</v>
      </c>
      <c r="FZ1937" s="2"/>
      <c r="GA1937" s="2" t="s">
        <v>3</v>
      </c>
      <c r="GB1937" s="2"/>
      <c r="GC1937" s="2"/>
      <c r="GD1937" s="2">
        <v>1</v>
      </c>
      <c r="GE1937" s="2"/>
      <c r="GF1937" s="2">
        <v>-78750848</v>
      </c>
      <c r="GG1937" s="2">
        <v>2</v>
      </c>
      <c r="GH1937" s="2">
        <v>1</v>
      </c>
      <c r="GI1937" s="2">
        <v>-2</v>
      </c>
      <c r="GJ1937" s="2">
        <v>0</v>
      </c>
      <c r="GK1937" s="2">
        <v>0</v>
      </c>
      <c r="GL1937" s="2">
        <f t="shared" si="1636"/>
        <v>0</v>
      </c>
      <c r="GM1937" s="2">
        <f t="shared" si="1637"/>
        <v>0</v>
      </c>
      <c r="GN1937" s="2">
        <f t="shared" si="1638"/>
        <v>0</v>
      </c>
      <c r="GO1937" s="2">
        <f t="shared" si="1639"/>
        <v>0</v>
      </c>
      <c r="GP1937" s="2">
        <f t="shared" si="1640"/>
        <v>0</v>
      </c>
      <c r="GQ1937" s="2"/>
      <c r="GR1937" s="2">
        <v>0</v>
      </c>
      <c r="GS1937" s="2">
        <v>3</v>
      </c>
      <c r="GT1937" s="2">
        <v>0</v>
      </c>
      <c r="GU1937" s="2" t="s">
        <v>3</v>
      </c>
      <c r="GV1937" s="2">
        <f t="shared" si="1641"/>
        <v>0</v>
      </c>
      <c r="GW1937" s="2">
        <v>1</v>
      </c>
      <c r="GX1937" s="2">
        <f t="shared" si="1642"/>
        <v>0</v>
      </c>
      <c r="GY1937" s="2"/>
      <c r="GZ1937" s="2"/>
      <c r="HA1937" s="2">
        <v>0</v>
      </c>
      <c r="HB1937" s="2">
        <v>0</v>
      </c>
      <c r="HC1937" s="2">
        <f t="shared" si="1643"/>
        <v>0</v>
      </c>
      <c r="HD1937" s="2"/>
      <c r="HE1937" s="2" t="s">
        <v>3</v>
      </c>
      <c r="HF1937" s="2" t="s">
        <v>3</v>
      </c>
      <c r="HG1937" s="2"/>
      <c r="HH1937" s="2"/>
      <c r="HI1937" s="2"/>
      <c r="HJ1937" s="2"/>
      <c r="HK1937" s="2"/>
      <c r="HL1937" s="2"/>
      <c r="HM1937" s="2" t="s">
        <v>3</v>
      </c>
      <c r="HN1937" s="2" t="s">
        <v>3</v>
      </c>
      <c r="HO1937" s="2" t="s">
        <v>3</v>
      </c>
      <c r="HP1937" s="2" t="s">
        <v>3</v>
      </c>
      <c r="HQ1937" s="2" t="s">
        <v>3</v>
      </c>
      <c r="HR1937" s="2"/>
      <c r="HS1937" s="2"/>
      <c r="HT1937" s="2"/>
      <c r="HU1937" s="2"/>
      <c r="HV1937" s="2"/>
      <c r="HW1937" s="2"/>
      <c r="HX1937" s="2"/>
      <c r="HY1937" s="2"/>
      <c r="HZ1937" s="2"/>
      <c r="IA1937" s="2"/>
      <c r="IB1937" s="2"/>
      <c r="IC1937" s="2"/>
      <c r="ID1937" s="2"/>
      <c r="IE1937" s="2"/>
      <c r="IF1937" s="2"/>
      <c r="IG1937" s="2"/>
      <c r="IH1937" s="2"/>
      <c r="II1937" s="2"/>
      <c r="IJ1937" s="2"/>
      <c r="IK1937" s="2">
        <v>0</v>
      </c>
      <c r="IL1937" s="2"/>
      <c r="IM1937" s="2"/>
      <c r="IN1937" s="2"/>
      <c r="IO1937" s="2"/>
      <c r="IP1937" s="2"/>
      <c r="IQ1937" s="2"/>
      <c r="IR1937" s="2"/>
      <c r="IS1937" s="2"/>
      <c r="IT1937" s="2"/>
      <c r="IU1937" s="2"/>
    </row>
    <row r="1938" spans="1:255" x14ac:dyDescent="0.2">
      <c r="A1938">
        <v>18</v>
      </c>
      <c r="B1938">
        <v>1</v>
      </c>
      <c r="C1938">
        <v>1690</v>
      </c>
      <c r="E1938" t="s">
        <v>834</v>
      </c>
      <c r="F1938" t="s">
        <v>671</v>
      </c>
      <c r="G1938" t="s">
        <v>672</v>
      </c>
      <c r="H1938" t="s">
        <v>78</v>
      </c>
      <c r="I1938">
        <f>I1934*J1938</f>
        <v>0</v>
      </c>
      <c r="J1938">
        <v>1</v>
      </c>
      <c r="K1938">
        <v>1</v>
      </c>
      <c r="L1938">
        <v>2.5999999999999999E-2</v>
      </c>
      <c r="M1938">
        <v>0</v>
      </c>
      <c r="N1938">
        <f t="shared" si="1606"/>
        <v>2.5999999999999999E-2</v>
      </c>
      <c r="O1938">
        <f t="shared" si="1607"/>
        <v>0</v>
      </c>
      <c r="P1938">
        <f t="shared" si="1608"/>
        <v>0</v>
      </c>
      <c r="Q1938">
        <f t="shared" si="1609"/>
        <v>0</v>
      </c>
      <c r="R1938">
        <f t="shared" si="1610"/>
        <v>0</v>
      </c>
      <c r="S1938">
        <f t="shared" si="1611"/>
        <v>0</v>
      </c>
      <c r="T1938">
        <f t="shared" si="1612"/>
        <v>0</v>
      </c>
      <c r="U1938">
        <f t="shared" si="1613"/>
        <v>0</v>
      </c>
      <c r="V1938">
        <f t="shared" si="1614"/>
        <v>0</v>
      </c>
      <c r="W1938">
        <f t="shared" si="1615"/>
        <v>0</v>
      </c>
      <c r="X1938">
        <f t="shared" si="1616"/>
        <v>0</v>
      </c>
      <c r="Y1938">
        <f t="shared" si="1617"/>
        <v>0</v>
      </c>
      <c r="AA1938">
        <v>69726884</v>
      </c>
      <c r="AB1938">
        <f t="shared" si="1618"/>
        <v>14515.49</v>
      </c>
      <c r="AC1938">
        <f>ROUND((ES1938),2)</f>
        <v>14515.49</v>
      </c>
      <c r="AD1938">
        <f t="shared" si="1619"/>
        <v>0</v>
      </c>
      <c r="AE1938">
        <f t="shared" si="1620"/>
        <v>0</v>
      </c>
      <c r="AF1938">
        <f t="shared" si="1621"/>
        <v>0</v>
      </c>
      <c r="AG1938">
        <f t="shared" si="1622"/>
        <v>0</v>
      </c>
      <c r="AH1938">
        <f t="shared" si="1623"/>
        <v>0</v>
      </c>
      <c r="AI1938">
        <f t="shared" si="1624"/>
        <v>0</v>
      </c>
      <c r="AJ1938">
        <f t="shared" si="1625"/>
        <v>0</v>
      </c>
      <c r="AK1938">
        <v>14515.490000000002</v>
      </c>
      <c r="AL1938">
        <v>14515.490000000002</v>
      </c>
      <c r="AM1938">
        <v>0</v>
      </c>
      <c r="AN1938">
        <v>0</v>
      </c>
      <c r="AO1938">
        <v>0</v>
      </c>
      <c r="AP1938">
        <v>0</v>
      </c>
      <c r="AQ1938">
        <v>0</v>
      </c>
      <c r="AR1938">
        <v>0</v>
      </c>
      <c r="AS1938">
        <v>0</v>
      </c>
      <c r="AT1938">
        <v>0</v>
      </c>
      <c r="AU1938">
        <v>0</v>
      </c>
      <c r="AV1938">
        <v>1</v>
      </c>
      <c r="AW1938">
        <v>1</v>
      </c>
      <c r="AZ1938">
        <v>1</v>
      </c>
      <c r="BA1938">
        <v>1</v>
      </c>
      <c r="BB1938">
        <v>1</v>
      </c>
      <c r="BC1938">
        <v>7.56</v>
      </c>
      <c r="BD1938" t="s">
        <v>3</v>
      </c>
      <c r="BE1938" t="s">
        <v>3</v>
      </c>
      <c r="BF1938" t="s">
        <v>3</v>
      </c>
      <c r="BG1938" t="s">
        <v>3</v>
      </c>
      <c r="BH1938">
        <v>3</v>
      </c>
      <c r="BI1938">
        <v>1</v>
      </c>
      <c r="BJ1938" t="s">
        <v>673</v>
      </c>
      <c r="BM1938">
        <v>500003</v>
      </c>
      <c r="BN1938">
        <v>0</v>
      </c>
      <c r="BO1938" t="s">
        <v>3</v>
      </c>
      <c r="BP1938">
        <v>0</v>
      </c>
      <c r="BQ1938">
        <v>13</v>
      </c>
      <c r="BR1938">
        <v>0</v>
      </c>
      <c r="BS1938">
        <v>1</v>
      </c>
      <c r="BT1938">
        <v>1</v>
      </c>
      <c r="BU1938">
        <v>1</v>
      </c>
      <c r="BV1938">
        <v>1</v>
      </c>
      <c r="BW1938">
        <v>1</v>
      </c>
      <c r="BX1938">
        <v>1</v>
      </c>
      <c r="BY1938" t="s">
        <v>3</v>
      </c>
      <c r="BZ1938">
        <v>0</v>
      </c>
      <c r="CA1938">
        <v>0</v>
      </c>
      <c r="CB1938" t="s">
        <v>3</v>
      </c>
      <c r="CE1938">
        <v>0</v>
      </c>
      <c r="CF1938">
        <v>0</v>
      </c>
      <c r="CG1938">
        <v>0</v>
      </c>
      <c r="CH1938">
        <v>152</v>
      </c>
      <c r="CI1938">
        <v>2</v>
      </c>
      <c r="CJ1938">
        <v>0</v>
      </c>
      <c r="CK1938">
        <v>0</v>
      </c>
      <c r="CL1938">
        <v>0</v>
      </c>
      <c r="CM1938">
        <v>0</v>
      </c>
      <c r="CN1938" t="s">
        <v>3</v>
      </c>
      <c r="CO1938">
        <v>0</v>
      </c>
      <c r="CP1938">
        <f t="shared" si="1626"/>
        <v>0</v>
      </c>
      <c r="CQ1938">
        <f t="shared" si="1627"/>
        <v>109737.1044</v>
      </c>
      <c r="CR1938">
        <f t="shared" si="1628"/>
        <v>0</v>
      </c>
      <c r="CS1938">
        <f t="shared" si="1629"/>
        <v>0</v>
      </c>
      <c r="CT1938">
        <f t="shared" si="1630"/>
        <v>0</v>
      </c>
      <c r="CU1938">
        <f t="shared" si="1631"/>
        <v>0</v>
      </c>
      <c r="CV1938">
        <f t="shared" si="1632"/>
        <v>0</v>
      </c>
      <c r="CW1938">
        <f t="shared" si="1633"/>
        <v>0</v>
      </c>
      <c r="CX1938">
        <f t="shared" si="1634"/>
        <v>0</v>
      </c>
      <c r="CY1938">
        <f>(S1938+R1938)*(BZ1938/100)</f>
        <v>0</v>
      </c>
      <c r="CZ1938">
        <f>(S1938+R1938)*(CA1938/100)</f>
        <v>0</v>
      </c>
      <c r="DC1938" t="s">
        <v>3</v>
      </c>
      <c r="DD1938" t="s">
        <v>3</v>
      </c>
      <c r="DE1938" t="s">
        <v>3</v>
      </c>
      <c r="DF1938" t="s">
        <v>3</v>
      </c>
      <c r="DG1938" t="s">
        <v>3</v>
      </c>
      <c r="DH1938" t="s">
        <v>3</v>
      </c>
      <c r="DI1938" t="s">
        <v>3</v>
      </c>
      <c r="DJ1938" t="s">
        <v>3</v>
      </c>
      <c r="DK1938" t="s">
        <v>3</v>
      </c>
      <c r="DL1938" t="s">
        <v>3</v>
      </c>
      <c r="DM1938" t="s">
        <v>3</v>
      </c>
      <c r="DN1938">
        <v>0</v>
      </c>
      <c r="DO1938">
        <v>0</v>
      </c>
      <c r="DP1938">
        <v>1</v>
      </c>
      <c r="DQ1938">
        <v>1</v>
      </c>
      <c r="DU1938">
        <v>1009</v>
      </c>
      <c r="DV1938" t="s">
        <v>78</v>
      </c>
      <c r="DW1938" t="s">
        <v>78</v>
      </c>
      <c r="DX1938">
        <v>1000</v>
      </c>
      <c r="DZ1938" t="s">
        <v>3</v>
      </c>
      <c r="EA1938" t="s">
        <v>3</v>
      </c>
      <c r="EB1938" t="s">
        <v>3</v>
      </c>
      <c r="EC1938" t="s">
        <v>3</v>
      </c>
      <c r="EE1938">
        <v>54329104</v>
      </c>
      <c r="EF1938">
        <v>13</v>
      </c>
      <c r="EG1938" t="s">
        <v>42</v>
      </c>
      <c r="EH1938">
        <v>0</v>
      </c>
      <c r="EI1938" t="s">
        <v>3</v>
      </c>
      <c r="EJ1938">
        <v>1</v>
      </c>
      <c r="EK1938">
        <v>500003</v>
      </c>
      <c r="EL1938" t="s">
        <v>43</v>
      </c>
      <c r="EM1938" t="s">
        <v>44</v>
      </c>
      <c r="EO1938" t="s">
        <v>3</v>
      </c>
      <c r="EQ1938">
        <v>0</v>
      </c>
      <c r="ER1938">
        <v>104961.39</v>
      </c>
      <c r="ES1938">
        <v>14515.490000000002</v>
      </c>
      <c r="ET1938">
        <v>0</v>
      </c>
      <c r="EU1938">
        <v>0</v>
      </c>
      <c r="EV1938">
        <v>0</v>
      </c>
      <c r="EW1938">
        <v>0</v>
      </c>
      <c r="EX1938">
        <v>0</v>
      </c>
      <c r="EZ1938">
        <v>5</v>
      </c>
      <c r="FC1938">
        <v>0</v>
      </c>
      <c r="FD1938">
        <v>18</v>
      </c>
      <c r="FF1938">
        <v>104961.39</v>
      </c>
      <c r="FQ1938">
        <v>0</v>
      </c>
      <c r="FR1938">
        <f t="shared" si="1635"/>
        <v>0</v>
      </c>
      <c r="FS1938">
        <v>0</v>
      </c>
      <c r="FX1938">
        <v>0</v>
      </c>
      <c r="FY1938">
        <v>0</v>
      </c>
      <c r="GA1938" t="s">
        <v>674</v>
      </c>
      <c r="GD1938">
        <v>1</v>
      </c>
      <c r="GF1938">
        <v>-78750848</v>
      </c>
      <c r="GG1938">
        <v>2</v>
      </c>
      <c r="GH1938">
        <v>3</v>
      </c>
      <c r="GI1938">
        <v>5</v>
      </c>
      <c r="GJ1938">
        <v>0</v>
      </c>
      <c r="GK1938">
        <v>0</v>
      </c>
      <c r="GL1938">
        <f t="shared" si="1636"/>
        <v>0</v>
      </c>
      <c r="GM1938">
        <f t="shared" si="1637"/>
        <v>0</v>
      </c>
      <c r="GN1938">
        <f t="shared" si="1638"/>
        <v>0</v>
      </c>
      <c r="GO1938">
        <f t="shared" si="1639"/>
        <v>0</v>
      </c>
      <c r="GP1938">
        <f t="shared" si="1640"/>
        <v>0</v>
      </c>
      <c r="GR1938">
        <v>1</v>
      </c>
      <c r="GS1938">
        <v>1</v>
      </c>
      <c r="GT1938">
        <v>0</v>
      </c>
      <c r="GU1938" t="s">
        <v>3</v>
      </c>
      <c r="GV1938">
        <f t="shared" si="1641"/>
        <v>0</v>
      </c>
      <c r="GW1938">
        <v>1</v>
      </c>
      <c r="GX1938">
        <f t="shared" si="1642"/>
        <v>0</v>
      </c>
      <c r="HA1938">
        <v>0</v>
      </c>
      <c r="HB1938">
        <v>0</v>
      </c>
      <c r="HC1938">
        <f t="shared" si="1643"/>
        <v>0</v>
      </c>
      <c r="HE1938" t="s">
        <v>35</v>
      </c>
      <c r="HF1938" t="s">
        <v>36</v>
      </c>
      <c r="HM1938" t="s">
        <v>3</v>
      </c>
      <c r="HN1938" t="s">
        <v>3</v>
      </c>
      <c r="HO1938" t="s">
        <v>3</v>
      </c>
      <c r="HP1938" t="s">
        <v>3</v>
      </c>
      <c r="HQ1938" t="s">
        <v>3</v>
      </c>
      <c r="IK1938">
        <v>0</v>
      </c>
    </row>
    <row r="1939" spans="1:255" x14ac:dyDescent="0.2">
      <c r="A1939" s="2">
        <v>17</v>
      </c>
      <c r="B1939" s="2">
        <v>1</v>
      </c>
      <c r="C1939" s="2">
        <f>ROW(SmtRes!A1696)</f>
        <v>1696</v>
      </c>
      <c r="D1939" s="2">
        <f>ROW(EtalonRes!A1740)</f>
        <v>1740</v>
      </c>
      <c r="E1939" s="2" t="s">
        <v>835</v>
      </c>
      <c r="F1939" s="2" t="s">
        <v>184</v>
      </c>
      <c r="G1939" s="2" t="s">
        <v>185</v>
      </c>
      <c r="H1939" s="2" t="s">
        <v>186</v>
      </c>
      <c r="I1939" s="2">
        <v>0</v>
      </c>
      <c r="J1939" s="2">
        <v>0</v>
      </c>
      <c r="K1939" s="2">
        <v>0</v>
      </c>
      <c r="L1939" s="2">
        <v>0.14899999999999999</v>
      </c>
      <c r="M1939" s="2">
        <v>0</v>
      </c>
      <c r="N1939" s="2">
        <f t="shared" si="1606"/>
        <v>0.14899999999999999</v>
      </c>
      <c r="O1939" s="2">
        <f t="shared" si="1607"/>
        <v>0</v>
      </c>
      <c r="P1939" s="2">
        <f t="shared" si="1608"/>
        <v>0</v>
      </c>
      <c r="Q1939" s="2">
        <f t="shared" si="1609"/>
        <v>0</v>
      </c>
      <c r="R1939" s="2">
        <f t="shared" si="1610"/>
        <v>0</v>
      </c>
      <c r="S1939" s="2">
        <f t="shared" si="1611"/>
        <v>0</v>
      </c>
      <c r="T1939" s="2">
        <f t="shared" si="1612"/>
        <v>0</v>
      </c>
      <c r="U1939" s="2">
        <f t="shared" si="1613"/>
        <v>0</v>
      </c>
      <c r="V1939" s="2">
        <f t="shared" si="1614"/>
        <v>0</v>
      </c>
      <c r="W1939" s="2">
        <f t="shared" si="1615"/>
        <v>0</v>
      </c>
      <c r="X1939" s="2">
        <f t="shared" si="1616"/>
        <v>0</v>
      </c>
      <c r="Y1939" s="2">
        <f t="shared" si="1617"/>
        <v>0</v>
      </c>
      <c r="Z1939" s="2"/>
      <c r="AA1939" s="2">
        <v>69726971</v>
      </c>
      <c r="AB1939" s="2">
        <f t="shared" si="1618"/>
        <v>360.73</v>
      </c>
      <c r="AC1939" s="2">
        <f>ROUND((ES1939+(SUM(SmtRes!BC1691:'SmtRes'!BC1696)+SUM(EtalonRes!AL1735:'EtalonRes'!AL1740))),2)</f>
        <v>0</v>
      </c>
      <c r="AD1939" s="2">
        <f t="shared" si="1619"/>
        <v>44.25</v>
      </c>
      <c r="AE1939" s="2">
        <f t="shared" si="1620"/>
        <v>17.28</v>
      </c>
      <c r="AF1939" s="2">
        <f t="shared" si="1621"/>
        <v>316.48</v>
      </c>
      <c r="AG1939" s="2">
        <f t="shared" si="1622"/>
        <v>0</v>
      </c>
      <c r="AH1939" s="2">
        <f t="shared" si="1623"/>
        <v>39.51</v>
      </c>
      <c r="AI1939" s="2">
        <f t="shared" si="1624"/>
        <v>1.27</v>
      </c>
      <c r="AJ1939" s="2">
        <f t="shared" si="1625"/>
        <v>0</v>
      </c>
      <c r="AK1939" s="2">
        <v>1394.91</v>
      </c>
      <c r="AL1939" s="2">
        <v>1034.18</v>
      </c>
      <c r="AM1939" s="2">
        <v>44.25</v>
      </c>
      <c r="AN1939" s="2">
        <v>17.28</v>
      </c>
      <c r="AO1939" s="2">
        <v>316.48</v>
      </c>
      <c r="AP1939" s="2">
        <v>0</v>
      </c>
      <c r="AQ1939" s="2">
        <v>39.51</v>
      </c>
      <c r="AR1939" s="2">
        <v>1.27</v>
      </c>
      <c r="AS1939" s="2">
        <v>0</v>
      </c>
      <c r="AT1939" s="2">
        <v>123</v>
      </c>
      <c r="AU1939" s="2">
        <v>75</v>
      </c>
      <c r="AV1939" s="2">
        <v>1</v>
      </c>
      <c r="AW1939" s="2">
        <v>1</v>
      </c>
      <c r="AX1939" s="2"/>
      <c r="AY1939" s="2"/>
      <c r="AZ1939" s="2">
        <v>1</v>
      </c>
      <c r="BA1939" s="2">
        <v>1</v>
      </c>
      <c r="BB1939" s="2">
        <v>1</v>
      </c>
      <c r="BC1939" s="2">
        <v>1</v>
      </c>
      <c r="BD1939" s="2" t="s">
        <v>3</v>
      </c>
      <c r="BE1939" s="2" t="s">
        <v>3</v>
      </c>
      <c r="BF1939" s="2" t="s">
        <v>3</v>
      </c>
      <c r="BG1939" s="2" t="s">
        <v>3</v>
      </c>
      <c r="BH1939" s="2">
        <v>0</v>
      </c>
      <c r="BI1939" s="2">
        <v>1</v>
      </c>
      <c r="BJ1939" s="2" t="s">
        <v>187</v>
      </c>
      <c r="BK1939" s="2"/>
      <c r="BL1939" s="2"/>
      <c r="BM1939" s="2">
        <v>11001</v>
      </c>
      <c r="BN1939" s="2">
        <v>0</v>
      </c>
      <c r="BO1939" s="2" t="s">
        <v>3</v>
      </c>
      <c r="BP1939" s="2">
        <v>0</v>
      </c>
      <c r="BQ1939" s="2">
        <v>2</v>
      </c>
      <c r="BR1939" s="2">
        <v>0</v>
      </c>
      <c r="BS1939" s="2">
        <v>1</v>
      </c>
      <c r="BT1939" s="2">
        <v>1</v>
      </c>
      <c r="BU1939" s="2">
        <v>1</v>
      </c>
      <c r="BV1939" s="2">
        <v>1</v>
      </c>
      <c r="BW1939" s="2">
        <v>1</v>
      </c>
      <c r="BX1939" s="2">
        <v>1</v>
      </c>
      <c r="BY1939" s="2" t="s">
        <v>3</v>
      </c>
      <c r="BZ1939" s="2">
        <v>123</v>
      </c>
      <c r="CA1939" s="2">
        <v>75</v>
      </c>
      <c r="CB1939" s="2" t="s">
        <v>3</v>
      </c>
      <c r="CC1939" s="2"/>
      <c r="CD1939" s="2"/>
      <c r="CE1939" s="2">
        <v>0</v>
      </c>
      <c r="CF1939" s="2">
        <v>0</v>
      </c>
      <c r="CG1939" s="2">
        <v>0</v>
      </c>
      <c r="CH1939" s="2">
        <v>153</v>
      </c>
      <c r="CI1939" s="2">
        <v>0</v>
      </c>
      <c r="CJ1939" s="2">
        <v>0</v>
      </c>
      <c r="CK1939" s="2">
        <v>0</v>
      </c>
      <c r="CL1939" s="2">
        <v>0</v>
      </c>
      <c r="CM1939" s="2">
        <v>0</v>
      </c>
      <c r="CN1939" s="2" t="s">
        <v>3</v>
      </c>
      <c r="CO1939" s="2">
        <v>0</v>
      </c>
      <c r="CP1939" s="2">
        <f t="shared" si="1626"/>
        <v>0</v>
      </c>
      <c r="CQ1939" s="2">
        <f t="shared" si="1627"/>
        <v>0</v>
      </c>
      <c r="CR1939" s="2">
        <f t="shared" si="1628"/>
        <v>44.25</v>
      </c>
      <c r="CS1939" s="2">
        <f t="shared" si="1629"/>
        <v>17.28</v>
      </c>
      <c r="CT1939" s="2">
        <f t="shared" si="1630"/>
        <v>316.48</v>
      </c>
      <c r="CU1939" s="2">
        <f t="shared" si="1631"/>
        <v>0</v>
      </c>
      <c r="CV1939" s="2">
        <f t="shared" si="1632"/>
        <v>39.51</v>
      </c>
      <c r="CW1939" s="2">
        <f t="shared" si="1633"/>
        <v>1.27</v>
      </c>
      <c r="CX1939" s="2">
        <f t="shared" si="1634"/>
        <v>0</v>
      </c>
      <c r="CY1939" s="2">
        <f>(((S1939+R1939)*AT1939)/100)</f>
        <v>0</v>
      </c>
      <c r="CZ1939" s="2">
        <f>(((S1939+R1939)*AU1939)/100)</f>
        <v>0</v>
      </c>
      <c r="DA1939" s="2"/>
      <c r="DB1939" s="2"/>
      <c r="DC1939" s="2" t="s">
        <v>3</v>
      </c>
      <c r="DD1939" s="2" t="s">
        <v>3</v>
      </c>
      <c r="DE1939" s="2" t="s">
        <v>3</v>
      </c>
      <c r="DF1939" s="2" t="s">
        <v>3</v>
      </c>
      <c r="DG1939" s="2" t="s">
        <v>3</v>
      </c>
      <c r="DH1939" s="2" t="s">
        <v>3</v>
      </c>
      <c r="DI1939" s="2" t="s">
        <v>3</v>
      </c>
      <c r="DJ1939" s="2" t="s">
        <v>3</v>
      </c>
      <c r="DK1939" s="2" t="s">
        <v>3</v>
      </c>
      <c r="DL1939" s="2" t="s">
        <v>3</v>
      </c>
      <c r="DM1939" s="2" t="s">
        <v>3</v>
      </c>
      <c r="DN1939" s="2">
        <v>0</v>
      </c>
      <c r="DO1939" s="2">
        <v>0</v>
      </c>
      <c r="DP1939" s="2">
        <v>1</v>
      </c>
      <c r="DQ1939" s="2">
        <v>1</v>
      </c>
      <c r="DR1939" s="2"/>
      <c r="DS1939" s="2"/>
      <c r="DT1939" s="2"/>
      <c r="DU1939" s="2">
        <v>1013</v>
      </c>
      <c r="DV1939" s="2" t="s">
        <v>186</v>
      </c>
      <c r="DW1939" s="2" t="s">
        <v>186</v>
      </c>
      <c r="DX1939" s="2">
        <v>1</v>
      </c>
      <c r="DY1939" s="2"/>
      <c r="DZ1939" s="2" t="s">
        <v>3</v>
      </c>
      <c r="EA1939" s="2" t="s">
        <v>3</v>
      </c>
      <c r="EB1939" s="2" t="s">
        <v>3</v>
      </c>
      <c r="EC1939" s="2" t="s">
        <v>3</v>
      </c>
      <c r="ED1939" s="2"/>
      <c r="EE1939" s="2">
        <v>54328965</v>
      </c>
      <c r="EF1939" s="2">
        <v>2</v>
      </c>
      <c r="EG1939" s="2" t="s">
        <v>21</v>
      </c>
      <c r="EH1939" s="2">
        <v>0</v>
      </c>
      <c r="EI1939" s="2" t="s">
        <v>3</v>
      </c>
      <c r="EJ1939" s="2">
        <v>1</v>
      </c>
      <c r="EK1939" s="2">
        <v>11001</v>
      </c>
      <c r="EL1939" s="2" t="s">
        <v>22</v>
      </c>
      <c r="EM1939" s="2" t="s">
        <v>23</v>
      </c>
      <c r="EN1939" s="2"/>
      <c r="EO1939" s="2" t="s">
        <v>3</v>
      </c>
      <c r="EP1939" s="2"/>
      <c r="EQ1939" s="2">
        <v>1441792</v>
      </c>
      <c r="ER1939" s="2">
        <v>1394.91</v>
      </c>
      <c r="ES1939" s="2">
        <v>1034.18</v>
      </c>
      <c r="ET1939" s="2">
        <v>44.25</v>
      </c>
      <c r="EU1939" s="2">
        <v>17.28</v>
      </c>
      <c r="EV1939" s="2">
        <v>316.48</v>
      </c>
      <c r="EW1939" s="2">
        <v>39.51</v>
      </c>
      <c r="EX1939" s="2">
        <v>1.27</v>
      </c>
      <c r="EY1939" s="2">
        <v>1</v>
      </c>
      <c r="EZ1939" s="2"/>
      <c r="FA1939" s="2"/>
      <c r="FB1939" s="2"/>
      <c r="FC1939" s="2"/>
      <c r="FD1939" s="2"/>
      <c r="FE1939" s="2"/>
      <c r="FF1939" s="2"/>
      <c r="FG1939" s="2"/>
      <c r="FH1939" s="2"/>
      <c r="FI1939" s="2"/>
      <c r="FJ1939" s="2"/>
      <c r="FK1939" s="2"/>
      <c r="FL1939" s="2"/>
      <c r="FM1939" s="2"/>
      <c r="FN1939" s="2"/>
      <c r="FO1939" s="2"/>
      <c r="FP1939" s="2"/>
      <c r="FQ1939" s="2">
        <v>0</v>
      </c>
      <c r="FR1939" s="2">
        <f t="shared" si="1635"/>
        <v>0</v>
      </c>
      <c r="FS1939" s="2">
        <v>0</v>
      </c>
      <c r="FT1939" s="2"/>
      <c r="FU1939" s="2"/>
      <c r="FV1939" s="2"/>
      <c r="FW1939" s="2"/>
      <c r="FX1939" s="2">
        <v>123</v>
      </c>
      <c r="FY1939" s="2">
        <v>75</v>
      </c>
      <c r="FZ1939" s="2"/>
      <c r="GA1939" s="2" t="s">
        <v>3</v>
      </c>
      <c r="GB1939" s="2"/>
      <c r="GC1939" s="2"/>
      <c r="GD1939" s="2">
        <v>1</v>
      </c>
      <c r="GE1939" s="2"/>
      <c r="GF1939" s="2">
        <v>-212485047</v>
      </c>
      <c r="GG1939" s="2">
        <v>2</v>
      </c>
      <c r="GH1939" s="2">
        <v>1</v>
      </c>
      <c r="GI1939" s="2">
        <v>-2</v>
      </c>
      <c r="GJ1939" s="2">
        <v>0</v>
      </c>
      <c r="GK1939" s="2">
        <v>0</v>
      </c>
      <c r="GL1939" s="2">
        <f t="shared" si="1636"/>
        <v>0</v>
      </c>
      <c r="GM1939" s="2">
        <f t="shared" si="1637"/>
        <v>0</v>
      </c>
      <c r="GN1939" s="2">
        <f t="shared" si="1638"/>
        <v>0</v>
      </c>
      <c r="GO1939" s="2">
        <f t="shared" si="1639"/>
        <v>0</v>
      </c>
      <c r="GP1939" s="2">
        <f t="shared" si="1640"/>
        <v>0</v>
      </c>
      <c r="GQ1939" s="2"/>
      <c r="GR1939" s="2">
        <v>0</v>
      </c>
      <c r="GS1939" s="2">
        <v>3</v>
      </c>
      <c r="GT1939" s="2">
        <v>0</v>
      </c>
      <c r="GU1939" s="2" t="s">
        <v>3</v>
      </c>
      <c r="GV1939" s="2">
        <f t="shared" si="1641"/>
        <v>0</v>
      </c>
      <c r="GW1939" s="2">
        <v>1</v>
      </c>
      <c r="GX1939" s="2">
        <f t="shared" si="1642"/>
        <v>0</v>
      </c>
      <c r="GY1939" s="2"/>
      <c r="GZ1939" s="2"/>
      <c r="HA1939" s="2">
        <v>0</v>
      </c>
      <c r="HB1939" s="2">
        <v>0</v>
      </c>
      <c r="HC1939" s="2">
        <f t="shared" si="1643"/>
        <v>0</v>
      </c>
      <c r="HD1939" s="2"/>
      <c r="HE1939" s="2" t="s">
        <v>3</v>
      </c>
      <c r="HF1939" s="2" t="s">
        <v>3</v>
      </c>
      <c r="HG1939" s="2"/>
      <c r="HH1939" s="2"/>
      <c r="HI1939" s="2"/>
      <c r="HJ1939" s="2"/>
      <c r="HK1939" s="2"/>
      <c r="HL1939" s="2"/>
      <c r="HM1939" s="2" t="s">
        <v>3</v>
      </c>
      <c r="HN1939" s="2" t="s">
        <v>24</v>
      </c>
      <c r="HO1939" s="2" t="s">
        <v>25</v>
      </c>
      <c r="HP1939" s="2" t="s">
        <v>22</v>
      </c>
      <c r="HQ1939" s="2" t="s">
        <v>22</v>
      </c>
      <c r="HR1939" s="2"/>
      <c r="HS1939" s="2"/>
      <c r="HT1939" s="2"/>
      <c r="HU1939" s="2"/>
      <c r="HV1939" s="2"/>
      <c r="HW1939" s="2"/>
      <c r="HX1939" s="2"/>
      <c r="HY1939" s="2"/>
      <c r="HZ1939" s="2"/>
      <c r="IA1939" s="2"/>
      <c r="IB1939" s="2"/>
      <c r="IC1939" s="2"/>
      <c r="ID1939" s="2"/>
      <c r="IE1939" s="2"/>
      <c r="IF1939" s="2"/>
      <c r="IG1939" s="2"/>
      <c r="IH1939" s="2"/>
      <c r="II1939" s="2"/>
      <c r="IJ1939" s="2"/>
      <c r="IK1939" s="2">
        <v>0</v>
      </c>
      <c r="IL1939" s="2"/>
      <c r="IM1939" s="2"/>
      <c r="IN1939" s="2"/>
      <c r="IO1939" s="2"/>
      <c r="IP1939" s="2"/>
      <c r="IQ1939" s="2"/>
      <c r="IR1939" s="2"/>
      <c r="IS1939" s="2"/>
      <c r="IT1939" s="2"/>
      <c r="IU1939" s="2"/>
    </row>
    <row r="1940" spans="1:255" x14ac:dyDescent="0.2">
      <c r="A1940">
        <v>17</v>
      </c>
      <c r="B1940">
        <v>1</v>
      </c>
      <c r="C1940">
        <f>ROW(SmtRes!A1702)</f>
        <v>1702</v>
      </c>
      <c r="D1940">
        <f>ROW(EtalonRes!A1746)</f>
        <v>1746</v>
      </c>
      <c r="E1940" t="s">
        <v>835</v>
      </c>
      <c r="F1940" t="s">
        <v>184</v>
      </c>
      <c r="G1940" t="s">
        <v>185</v>
      </c>
      <c r="H1940" t="s">
        <v>186</v>
      </c>
      <c r="I1940">
        <v>0</v>
      </c>
      <c r="J1940">
        <v>0</v>
      </c>
      <c r="K1940">
        <v>0</v>
      </c>
      <c r="L1940">
        <v>0.14899999999999999</v>
      </c>
      <c r="M1940">
        <v>0</v>
      </c>
      <c r="N1940">
        <f t="shared" si="1606"/>
        <v>0.14899999999999999</v>
      </c>
      <c r="O1940">
        <f t="shared" si="1607"/>
        <v>0</v>
      </c>
      <c r="P1940">
        <f t="shared" si="1608"/>
        <v>0</v>
      </c>
      <c r="Q1940">
        <f t="shared" si="1609"/>
        <v>0</v>
      </c>
      <c r="R1940">
        <f t="shared" si="1610"/>
        <v>0</v>
      </c>
      <c r="S1940">
        <f t="shared" si="1611"/>
        <v>0</v>
      </c>
      <c r="T1940">
        <f t="shared" si="1612"/>
        <v>0</v>
      </c>
      <c r="U1940">
        <f t="shared" si="1613"/>
        <v>0</v>
      </c>
      <c r="V1940">
        <f t="shared" si="1614"/>
        <v>0</v>
      </c>
      <c r="W1940">
        <f t="shared" si="1615"/>
        <v>0</v>
      </c>
      <c r="X1940">
        <f t="shared" si="1616"/>
        <v>0</v>
      </c>
      <c r="Y1940">
        <f t="shared" si="1617"/>
        <v>0</v>
      </c>
      <c r="AA1940">
        <v>69726884</v>
      </c>
      <c r="AB1940">
        <f t="shared" si="1618"/>
        <v>360.73</v>
      </c>
      <c r="AC1940">
        <f>ROUND((ES1940+(SUM(SmtRes!BC1697:'SmtRes'!BC1702)+SUM(EtalonRes!AL1741:'EtalonRes'!AL1746))),2)</f>
        <v>0</v>
      </c>
      <c r="AD1940">
        <f t="shared" si="1619"/>
        <v>44.25</v>
      </c>
      <c r="AE1940">
        <f t="shared" si="1620"/>
        <v>17.28</v>
      </c>
      <c r="AF1940">
        <f t="shared" si="1621"/>
        <v>316.48</v>
      </c>
      <c r="AG1940">
        <f t="shared" si="1622"/>
        <v>0</v>
      </c>
      <c r="AH1940">
        <f t="shared" si="1623"/>
        <v>39.51</v>
      </c>
      <c r="AI1940">
        <f t="shared" si="1624"/>
        <v>1.27</v>
      </c>
      <c r="AJ1940">
        <f t="shared" si="1625"/>
        <v>0</v>
      </c>
      <c r="AK1940">
        <v>1394.91</v>
      </c>
      <c r="AL1940">
        <v>1034.18</v>
      </c>
      <c r="AM1940">
        <v>44.25</v>
      </c>
      <c r="AN1940">
        <v>17.28</v>
      </c>
      <c r="AO1940">
        <v>316.48</v>
      </c>
      <c r="AP1940">
        <v>0</v>
      </c>
      <c r="AQ1940">
        <v>39.51</v>
      </c>
      <c r="AR1940">
        <v>1.27</v>
      </c>
      <c r="AS1940">
        <v>0</v>
      </c>
      <c r="AT1940">
        <v>117</v>
      </c>
      <c r="AU1940">
        <v>64</v>
      </c>
      <c r="AV1940">
        <v>1</v>
      </c>
      <c r="AW1940">
        <v>1</v>
      </c>
      <c r="AZ1940">
        <v>1</v>
      </c>
      <c r="BA1940">
        <v>25.36</v>
      </c>
      <c r="BB1940">
        <v>7.84</v>
      </c>
      <c r="BC1940">
        <v>7.56</v>
      </c>
      <c r="BD1940" t="s">
        <v>3</v>
      </c>
      <c r="BE1940" t="s">
        <v>3</v>
      </c>
      <c r="BF1940" t="s">
        <v>3</v>
      </c>
      <c r="BG1940" t="s">
        <v>3</v>
      </c>
      <c r="BH1940">
        <v>0</v>
      </c>
      <c r="BI1940">
        <v>1</v>
      </c>
      <c r="BJ1940" t="s">
        <v>187</v>
      </c>
      <c r="BM1940">
        <v>11001</v>
      </c>
      <c r="BN1940">
        <v>0</v>
      </c>
      <c r="BO1940" t="s">
        <v>184</v>
      </c>
      <c r="BP1940">
        <v>1</v>
      </c>
      <c r="BQ1940">
        <v>2</v>
      </c>
      <c r="BR1940">
        <v>0</v>
      </c>
      <c r="BS1940">
        <v>19.8</v>
      </c>
      <c r="BT1940">
        <v>1</v>
      </c>
      <c r="BU1940">
        <v>1</v>
      </c>
      <c r="BV1940">
        <v>1</v>
      </c>
      <c r="BW1940">
        <v>1</v>
      </c>
      <c r="BX1940">
        <v>1</v>
      </c>
      <c r="BY1940" t="s">
        <v>3</v>
      </c>
      <c r="BZ1940">
        <v>117</v>
      </c>
      <c r="CA1940">
        <v>64</v>
      </c>
      <c r="CB1940" t="s">
        <v>3</v>
      </c>
      <c r="CE1940">
        <v>0</v>
      </c>
      <c r="CF1940">
        <v>0</v>
      </c>
      <c r="CG1940">
        <v>0</v>
      </c>
      <c r="CH1940">
        <v>153</v>
      </c>
      <c r="CI1940">
        <v>0</v>
      </c>
      <c r="CJ1940">
        <v>0</v>
      </c>
      <c r="CK1940">
        <v>0</v>
      </c>
      <c r="CL1940">
        <v>0</v>
      </c>
      <c r="CM1940">
        <v>0</v>
      </c>
      <c r="CN1940" t="s">
        <v>3</v>
      </c>
      <c r="CO1940">
        <v>0</v>
      </c>
      <c r="CP1940">
        <f t="shared" si="1626"/>
        <v>0</v>
      </c>
      <c r="CQ1940">
        <f t="shared" si="1627"/>
        <v>0</v>
      </c>
      <c r="CR1940">
        <f t="shared" si="1628"/>
        <v>346.92</v>
      </c>
      <c r="CS1940">
        <f t="shared" si="1629"/>
        <v>342.14400000000006</v>
      </c>
      <c r="CT1940">
        <f t="shared" si="1630"/>
        <v>8025.9328000000005</v>
      </c>
      <c r="CU1940">
        <f t="shared" si="1631"/>
        <v>0</v>
      </c>
      <c r="CV1940">
        <f t="shared" si="1632"/>
        <v>39.51</v>
      </c>
      <c r="CW1940">
        <f t="shared" si="1633"/>
        <v>1.27</v>
      </c>
      <c r="CX1940">
        <f t="shared" si="1634"/>
        <v>0</v>
      </c>
      <c r="CY1940">
        <f>(S1940+R1940)*(BZ1940/100)</f>
        <v>0</v>
      </c>
      <c r="CZ1940">
        <f>(S1940+R1940)*(CA1940/100)</f>
        <v>0</v>
      </c>
      <c r="DC1940" t="s">
        <v>3</v>
      </c>
      <c r="DD1940" t="s">
        <v>3</v>
      </c>
      <c r="DE1940" t="s">
        <v>3</v>
      </c>
      <c r="DF1940" t="s">
        <v>3</v>
      </c>
      <c r="DG1940" t="s">
        <v>3</v>
      </c>
      <c r="DH1940" t="s">
        <v>3</v>
      </c>
      <c r="DI1940" t="s">
        <v>3</v>
      </c>
      <c r="DJ1940" t="s">
        <v>3</v>
      </c>
      <c r="DK1940" t="s">
        <v>3</v>
      </c>
      <c r="DL1940" t="s">
        <v>3</v>
      </c>
      <c r="DM1940" t="s">
        <v>3</v>
      </c>
      <c r="DN1940">
        <v>123</v>
      </c>
      <c r="DO1940">
        <v>75</v>
      </c>
      <c r="DP1940">
        <v>1</v>
      </c>
      <c r="DQ1940">
        <v>1</v>
      </c>
      <c r="DU1940">
        <v>1013</v>
      </c>
      <c r="DV1940" t="s">
        <v>186</v>
      </c>
      <c r="DW1940" t="s">
        <v>186</v>
      </c>
      <c r="DX1940">
        <v>1</v>
      </c>
      <c r="DZ1940" t="s">
        <v>3</v>
      </c>
      <c r="EA1940" t="s">
        <v>3</v>
      </c>
      <c r="EB1940" t="s">
        <v>3</v>
      </c>
      <c r="EC1940" t="s">
        <v>3</v>
      </c>
      <c r="EE1940">
        <v>54328965</v>
      </c>
      <c r="EF1940">
        <v>2</v>
      </c>
      <c r="EG1940" t="s">
        <v>21</v>
      </c>
      <c r="EH1940">
        <v>0</v>
      </c>
      <c r="EI1940" t="s">
        <v>3</v>
      </c>
      <c r="EJ1940">
        <v>1</v>
      </c>
      <c r="EK1940">
        <v>11001</v>
      </c>
      <c r="EL1940" t="s">
        <v>22</v>
      </c>
      <c r="EM1940" t="s">
        <v>23</v>
      </c>
      <c r="EO1940" t="s">
        <v>3</v>
      </c>
      <c r="EQ1940">
        <v>1441792</v>
      </c>
      <c r="ER1940">
        <v>1394.91</v>
      </c>
      <c r="ES1940">
        <v>1034.18</v>
      </c>
      <c r="ET1940">
        <v>44.25</v>
      </c>
      <c r="EU1940">
        <v>17.28</v>
      </c>
      <c r="EV1940">
        <v>316.48</v>
      </c>
      <c r="EW1940">
        <v>39.51</v>
      </c>
      <c r="EX1940">
        <v>1.27</v>
      </c>
      <c r="EY1940">
        <v>1</v>
      </c>
      <c r="FQ1940">
        <v>0</v>
      </c>
      <c r="FR1940">
        <f t="shared" si="1635"/>
        <v>0</v>
      </c>
      <c r="FS1940">
        <v>0</v>
      </c>
      <c r="FX1940">
        <v>123</v>
      </c>
      <c r="FY1940">
        <v>75</v>
      </c>
      <c r="GA1940" t="s">
        <v>3</v>
      </c>
      <c r="GD1940">
        <v>1</v>
      </c>
      <c r="GF1940">
        <v>-212485047</v>
      </c>
      <c r="GG1940">
        <v>2</v>
      </c>
      <c r="GH1940">
        <v>1</v>
      </c>
      <c r="GI1940">
        <v>2</v>
      </c>
      <c r="GJ1940">
        <v>0</v>
      </c>
      <c r="GK1940">
        <v>0</v>
      </c>
      <c r="GL1940">
        <f t="shared" si="1636"/>
        <v>0</v>
      </c>
      <c r="GM1940">
        <f t="shared" si="1637"/>
        <v>0</v>
      </c>
      <c r="GN1940">
        <f t="shared" si="1638"/>
        <v>0</v>
      </c>
      <c r="GO1940">
        <f t="shared" si="1639"/>
        <v>0</v>
      </c>
      <c r="GP1940">
        <f t="shared" si="1640"/>
        <v>0</v>
      </c>
      <c r="GR1940">
        <v>0</v>
      </c>
      <c r="GS1940">
        <v>0</v>
      </c>
      <c r="GT1940">
        <v>0</v>
      </c>
      <c r="GU1940" t="s">
        <v>3</v>
      </c>
      <c r="GV1940">
        <f t="shared" si="1641"/>
        <v>0</v>
      </c>
      <c r="GW1940">
        <v>1015.2</v>
      </c>
      <c r="GX1940">
        <f t="shared" si="1642"/>
        <v>0</v>
      </c>
      <c r="HA1940">
        <v>0</v>
      </c>
      <c r="HB1940">
        <v>0</v>
      </c>
      <c r="HC1940">
        <f t="shared" si="1643"/>
        <v>0</v>
      </c>
      <c r="HE1940" t="s">
        <v>3</v>
      </c>
      <c r="HF1940" t="s">
        <v>3</v>
      </c>
      <c r="HM1940" t="s">
        <v>3</v>
      </c>
      <c r="HN1940" t="s">
        <v>24</v>
      </c>
      <c r="HO1940" t="s">
        <v>25</v>
      </c>
      <c r="HP1940" t="s">
        <v>22</v>
      </c>
      <c r="HQ1940" t="s">
        <v>22</v>
      </c>
      <c r="IK1940">
        <v>0</v>
      </c>
    </row>
    <row r="1941" spans="1:255" x14ac:dyDescent="0.2">
      <c r="A1941" s="2">
        <v>18</v>
      </c>
      <c r="B1941" s="2">
        <v>1</v>
      </c>
      <c r="C1941" s="2">
        <v>1696</v>
      </c>
      <c r="D1941" s="2"/>
      <c r="E1941" s="2" t="s">
        <v>836</v>
      </c>
      <c r="F1941" s="2" t="s">
        <v>502</v>
      </c>
      <c r="G1941" s="2" t="s">
        <v>503</v>
      </c>
      <c r="H1941" s="2" t="s">
        <v>40</v>
      </c>
      <c r="I1941" s="2">
        <f>I1939*J1941</f>
        <v>0</v>
      </c>
      <c r="J1941" s="2">
        <v>2.04</v>
      </c>
      <c r="K1941" s="2">
        <v>2.04</v>
      </c>
      <c r="L1941" s="2">
        <v>0.30396000000000001</v>
      </c>
      <c r="M1941" s="2">
        <v>0</v>
      </c>
      <c r="N1941" s="2">
        <f t="shared" si="1606"/>
        <v>0.30399999999999999</v>
      </c>
      <c r="O1941" s="2">
        <f t="shared" si="1607"/>
        <v>0</v>
      </c>
      <c r="P1941" s="2">
        <f t="shared" si="1608"/>
        <v>0</v>
      </c>
      <c r="Q1941" s="2">
        <f t="shared" si="1609"/>
        <v>0</v>
      </c>
      <c r="R1941" s="2">
        <f t="shared" si="1610"/>
        <v>0</v>
      </c>
      <c r="S1941" s="2">
        <f t="shared" si="1611"/>
        <v>0</v>
      </c>
      <c r="T1941" s="2">
        <f t="shared" si="1612"/>
        <v>0</v>
      </c>
      <c r="U1941" s="2">
        <f t="shared" si="1613"/>
        <v>0</v>
      </c>
      <c r="V1941" s="2">
        <f t="shared" si="1614"/>
        <v>0</v>
      </c>
      <c r="W1941" s="2">
        <f t="shared" si="1615"/>
        <v>0</v>
      </c>
      <c r="X1941" s="2">
        <f t="shared" si="1616"/>
        <v>0</v>
      </c>
      <c r="Y1941" s="2">
        <f t="shared" si="1617"/>
        <v>0</v>
      </c>
      <c r="Z1941" s="2"/>
      <c r="AA1941" s="2">
        <v>69726971</v>
      </c>
      <c r="AB1941" s="2">
        <f t="shared" si="1618"/>
        <v>531.91</v>
      </c>
      <c r="AC1941" s="2">
        <f>ROUND((ES1941),2)</f>
        <v>531.91</v>
      </c>
      <c r="AD1941" s="2">
        <f t="shared" si="1619"/>
        <v>0</v>
      </c>
      <c r="AE1941" s="2">
        <f t="shared" si="1620"/>
        <v>0</v>
      </c>
      <c r="AF1941" s="2">
        <f t="shared" si="1621"/>
        <v>0</v>
      </c>
      <c r="AG1941" s="2">
        <f t="shared" si="1622"/>
        <v>0</v>
      </c>
      <c r="AH1941" s="2">
        <f t="shared" si="1623"/>
        <v>0</v>
      </c>
      <c r="AI1941" s="2">
        <f t="shared" si="1624"/>
        <v>0</v>
      </c>
      <c r="AJ1941" s="2">
        <f t="shared" si="1625"/>
        <v>0</v>
      </c>
      <c r="AK1941" s="2">
        <v>531.91</v>
      </c>
      <c r="AL1941" s="2">
        <v>531.91</v>
      </c>
      <c r="AM1941" s="2">
        <v>0</v>
      </c>
      <c r="AN1941" s="2">
        <v>0</v>
      </c>
      <c r="AO1941" s="2">
        <v>0</v>
      </c>
      <c r="AP1941" s="2">
        <v>0</v>
      </c>
      <c r="AQ1941" s="2">
        <v>0</v>
      </c>
      <c r="AR1941" s="2">
        <v>0</v>
      </c>
      <c r="AS1941" s="2">
        <v>0</v>
      </c>
      <c r="AT1941" s="2">
        <v>0</v>
      </c>
      <c r="AU1941" s="2">
        <v>0</v>
      </c>
      <c r="AV1941" s="2">
        <v>1</v>
      </c>
      <c r="AW1941" s="2">
        <v>1</v>
      </c>
      <c r="AX1941" s="2"/>
      <c r="AY1941" s="2"/>
      <c r="AZ1941" s="2">
        <v>1</v>
      </c>
      <c r="BA1941" s="2">
        <v>1</v>
      </c>
      <c r="BB1941" s="2">
        <v>1</v>
      </c>
      <c r="BC1941" s="2">
        <v>1</v>
      </c>
      <c r="BD1941" s="2" t="s">
        <v>3</v>
      </c>
      <c r="BE1941" s="2" t="s">
        <v>3</v>
      </c>
      <c r="BF1941" s="2" t="s">
        <v>3</v>
      </c>
      <c r="BG1941" s="2" t="s">
        <v>3</v>
      </c>
      <c r="BH1941" s="2">
        <v>3</v>
      </c>
      <c r="BI1941" s="2">
        <v>1</v>
      </c>
      <c r="BJ1941" s="2" t="s">
        <v>504</v>
      </c>
      <c r="BK1941" s="2"/>
      <c r="BL1941" s="2"/>
      <c r="BM1941" s="2">
        <v>500003</v>
      </c>
      <c r="BN1941" s="2">
        <v>0</v>
      </c>
      <c r="BO1941" s="2" t="s">
        <v>3</v>
      </c>
      <c r="BP1941" s="2">
        <v>0</v>
      </c>
      <c r="BQ1941" s="2">
        <v>13</v>
      </c>
      <c r="BR1941" s="2">
        <v>0</v>
      </c>
      <c r="BS1941" s="2">
        <v>1</v>
      </c>
      <c r="BT1941" s="2">
        <v>1</v>
      </c>
      <c r="BU1941" s="2">
        <v>1</v>
      </c>
      <c r="BV1941" s="2">
        <v>1</v>
      </c>
      <c r="BW1941" s="2">
        <v>1</v>
      </c>
      <c r="BX1941" s="2">
        <v>1</v>
      </c>
      <c r="BY1941" s="2" t="s">
        <v>3</v>
      </c>
      <c r="BZ1941" s="2">
        <v>0</v>
      </c>
      <c r="CA1941" s="2">
        <v>0</v>
      </c>
      <c r="CB1941" s="2" t="s">
        <v>3</v>
      </c>
      <c r="CC1941" s="2"/>
      <c r="CD1941" s="2"/>
      <c r="CE1941" s="2">
        <v>0</v>
      </c>
      <c r="CF1941" s="2">
        <v>0</v>
      </c>
      <c r="CG1941" s="2">
        <v>0</v>
      </c>
      <c r="CH1941" s="2">
        <v>153</v>
      </c>
      <c r="CI1941" s="2">
        <v>1</v>
      </c>
      <c r="CJ1941" s="2">
        <v>0</v>
      </c>
      <c r="CK1941" s="2">
        <v>0</v>
      </c>
      <c r="CL1941" s="2">
        <v>0</v>
      </c>
      <c r="CM1941" s="2">
        <v>0</v>
      </c>
      <c r="CN1941" s="2" t="s">
        <v>3</v>
      </c>
      <c r="CO1941" s="2">
        <v>0</v>
      </c>
      <c r="CP1941" s="2">
        <f t="shared" si="1626"/>
        <v>0</v>
      </c>
      <c r="CQ1941" s="2">
        <f t="shared" si="1627"/>
        <v>531.91</v>
      </c>
      <c r="CR1941" s="2">
        <f t="shared" si="1628"/>
        <v>0</v>
      </c>
      <c r="CS1941" s="2">
        <f t="shared" si="1629"/>
        <v>0</v>
      </c>
      <c r="CT1941" s="2">
        <f t="shared" si="1630"/>
        <v>0</v>
      </c>
      <c r="CU1941" s="2">
        <f t="shared" si="1631"/>
        <v>0</v>
      </c>
      <c r="CV1941" s="2">
        <f t="shared" si="1632"/>
        <v>0</v>
      </c>
      <c r="CW1941" s="2">
        <f t="shared" si="1633"/>
        <v>0</v>
      </c>
      <c r="CX1941" s="2">
        <f t="shared" si="1634"/>
        <v>0</v>
      </c>
      <c r="CY1941" s="2">
        <f>(((S1941+R1941)*AT1941)/100)</f>
        <v>0</v>
      </c>
      <c r="CZ1941" s="2">
        <f>(((S1941+R1941)*AU1941)/100)</f>
        <v>0</v>
      </c>
      <c r="DA1941" s="2"/>
      <c r="DB1941" s="2"/>
      <c r="DC1941" s="2" t="s">
        <v>3</v>
      </c>
      <c r="DD1941" s="2" t="s">
        <v>3</v>
      </c>
      <c r="DE1941" s="2" t="s">
        <v>3</v>
      </c>
      <c r="DF1941" s="2" t="s">
        <v>3</v>
      </c>
      <c r="DG1941" s="2" t="s">
        <v>3</v>
      </c>
      <c r="DH1941" s="2" t="s">
        <v>3</v>
      </c>
      <c r="DI1941" s="2" t="s">
        <v>3</v>
      </c>
      <c r="DJ1941" s="2" t="s">
        <v>3</v>
      </c>
      <c r="DK1941" s="2" t="s">
        <v>3</v>
      </c>
      <c r="DL1941" s="2" t="s">
        <v>3</v>
      </c>
      <c r="DM1941" s="2" t="s">
        <v>3</v>
      </c>
      <c r="DN1941" s="2">
        <v>0</v>
      </c>
      <c r="DO1941" s="2">
        <v>0</v>
      </c>
      <c r="DP1941" s="2">
        <v>1</v>
      </c>
      <c r="DQ1941" s="2">
        <v>1</v>
      </c>
      <c r="DR1941" s="2"/>
      <c r="DS1941" s="2"/>
      <c r="DT1941" s="2"/>
      <c r="DU1941" s="2">
        <v>1007</v>
      </c>
      <c r="DV1941" s="2" t="s">
        <v>40</v>
      </c>
      <c r="DW1941" s="2" t="s">
        <v>40</v>
      </c>
      <c r="DX1941" s="2">
        <v>1</v>
      </c>
      <c r="DY1941" s="2"/>
      <c r="DZ1941" s="2" t="s">
        <v>3</v>
      </c>
      <c r="EA1941" s="2" t="s">
        <v>3</v>
      </c>
      <c r="EB1941" s="2" t="s">
        <v>3</v>
      </c>
      <c r="EC1941" s="2" t="s">
        <v>3</v>
      </c>
      <c r="ED1941" s="2"/>
      <c r="EE1941" s="2">
        <v>54329104</v>
      </c>
      <c r="EF1941" s="2">
        <v>13</v>
      </c>
      <c r="EG1941" s="2" t="s">
        <v>42</v>
      </c>
      <c r="EH1941" s="2">
        <v>0</v>
      </c>
      <c r="EI1941" s="2" t="s">
        <v>3</v>
      </c>
      <c r="EJ1941" s="2">
        <v>1</v>
      </c>
      <c r="EK1941" s="2">
        <v>500003</v>
      </c>
      <c r="EL1941" s="2" t="s">
        <v>43</v>
      </c>
      <c r="EM1941" s="2" t="s">
        <v>44</v>
      </c>
      <c r="EN1941" s="2"/>
      <c r="EO1941" s="2" t="s">
        <v>3</v>
      </c>
      <c r="EP1941" s="2"/>
      <c r="EQ1941" s="2">
        <v>0</v>
      </c>
      <c r="ER1941" s="2">
        <v>531.91</v>
      </c>
      <c r="ES1941" s="2">
        <v>531.91</v>
      </c>
      <c r="ET1941" s="2">
        <v>0</v>
      </c>
      <c r="EU1941" s="2">
        <v>0</v>
      </c>
      <c r="EV1941" s="2">
        <v>0</v>
      </c>
      <c r="EW1941" s="2">
        <v>0</v>
      </c>
      <c r="EX1941" s="2">
        <v>0</v>
      </c>
      <c r="EY1941" s="2"/>
      <c r="EZ1941" s="2"/>
      <c r="FA1941" s="2"/>
      <c r="FB1941" s="2"/>
      <c r="FC1941" s="2"/>
      <c r="FD1941" s="2"/>
      <c r="FE1941" s="2"/>
      <c r="FF1941" s="2"/>
      <c r="FG1941" s="2"/>
      <c r="FH1941" s="2"/>
      <c r="FI1941" s="2"/>
      <c r="FJ1941" s="2"/>
      <c r="FK1941" s="2"/>
      <c r="FL1941" s="2"/>
      <c r="FM1941" s="2"/>
      <c r="FN1941" s="2"/>
      <c r="FO1941" s="2"/>
      <c r="FP1941" s="2"/>
      <c r="FQ1941" s="2">
        <v>0</v>
      </c>
      <c r="FR1941" s="2">
        <f t="shared" si="1635"/>
        <v>0</v>
      </c>
      <c r="FS1941" s="2">
        <v>0</v>
      </c>
      <c r="FT1941" s="2"/>
      <c r="FU1941" s="2"/>
      <c r="FV1941" s="2"/>
      <c r="FW1941" s="2"/>
      <c r="FX1941" s="2">
        <v>0</v>
      </c>
      <c r="FY1941" s="2">
        <v>0</v>
      </c>
      <c r="FZ1941" s="2"/>
      <c r="GA1941" s="2" t="s">
        <v>3</v>
      </c>
      <c r="GB1941" s="2"/>
      <c r="GC1941" s="2"/>
      <c r="GD1941" s="2">
        <v>1</v>
      </c>
      <c r="GE1941" s="2"/>
      <c r="GF1941" s="2">
        <v>-1690895291</v>
      </c>
      <c r="GG1941" s="2">
        <v>2</v>
      </c>
      <c r="GH1941" s="2">
        <v>1</v>
      </c>
      <c r="GI1941" s="2">
        <v>-2</v>
      </c>
      <c r="GJ1941" s="2">
        <v>0</v>
      </c>
      <c r="GK1941" s="2">
        <v>0</v>
      </c>
      <c r="GL1941" s="2">
        <f t="shared" si="1636"/>
        <v>0</v>
      </c>
      <c r="GM1941" s="2">
        <f t="shared" si="1637"/>
        <v>0</v>
      </c>
      <c r="GN1941" s="2">
        <f t="shared" si="1638"/>
        <v>0</v>
      </c>
      <c r="GO1941" s="2">
        <f t="shared" si="1639"/>
        <v>0</v>
      </c>
      <c r="GP1941" s="2">
        <f t="shared" si="1640"/>
        <v>0</v>
      </c>
      <c r="GQ1941" s="2"/>
      <c r="GR1941" s="2">
        <v>0</v>
      </c>
      <c r="GS1941" s="2">
        <v>3</v>
      </c>
      <c r="GT1941" s="2">
        <v>0</v>
      </c>
      <c r="GU1941" s="2" t="s">
        <v>3</v>
      </c>
      <c r="GV1941" s="2">
        <f t="shared" si="1641"/>
        <v>0</v>
      </c>
      <c r="GW1941" s="2">
        <v>1</v>
      </c>
      <c r="GX1941" s="2">
        <f t="shared" si="1642"/>
        <v>0</v>
      </c>
      <c r="GY1941" s="2"/>
      <c r="GZ1941" s="2"/>
      <c r="HA1941" s="2">
        <v>0</v>
      </c>
      <c r="HB1941" s="2">
        <v>0</v>
      </c>
      <c r="HC1941" s="2">
        <f t="shared" si="1643"/>
        <v>0</v>
      </c>
      <c r="HD1941" s="2"/>
      <c r="HE1941" s="2" t="s">
        <v>3</v>
      </c>
      <c r="HF1941" s="2" t="s">
        <v>3</v>
      </c>
      <c r="HG1941" s="2"/>
      <c r="HH1941" s="2"/>
      <c r="HI1941" s="2"/>
      <c r="HJ1941" s="2"/>
      <c r="HK1941" s="2"/>
      <c r="HL1941" s="2"/>
      <c r="HM1941" s="2" t="s">
        <v>3</v>
      </c>
      <c r="HN1941" s="2" t="s">
        <v>3</v>
      </c>
      <c r="HO1941" s="2" t="s">
        <v>3</v>
      </c>
      <c r="HP1941" s="2" t="s">
        <v>3</v>
      </c>
      <c r="HQ1941" s="2" t="s">
        <v>3</v>
      </c>
      <c r="HR1941" s="2"/>
      <c r="HS1941" s="2"/>
      <c r="HT1941" s="2"/>
      <c r="HU1941" s="2"/>
      <c r="HV1941" s="2"/>
      <c r="HW1941" s="2"/>
      <c r="HX1941" s="2"/>
      <c r="HY1941" s="2"/>
      <c r="HZ1941" s="2"/>
      <c r="IA1941" s="2"/>
      <c r="IB1941" s="2"/>
      <c r="IC1941" s="2"/>
      <c r="ID1941" s="2"/>
      <c r="IE1941" s="2"/>
      <c r="IF1941" s="2"/>
      <c r="IG1941" s="2"/>
      <c r="IH1941" s="2"/>
      <c r="II1941" s="2"/>
      <c r="IJ1941" s="2"/>
      <c r="IK1941" s="2">
        <v>0</v>
      </c>
      <c r="IL1941" s="2"/>
      <c r="IM1941" s="2"/>
      <c r="IN1941" s="2"/>
      <c r="IO1941" s="2"/>
      <c r="IP1941" s="2"/>
      <c r="IQ1941" s="2"/>
      <c r="IR1941" s="2"/>
      <c r="IS1941" s="2"/>
      <c r="IT1941" s="2"/>
      <c r="IU1941" s="2"/>
    </row>
    <row r="1942" spans="1:255" x14ac:dyDescent="0.2">
      <c r="A1942">
        <v>18</v>
      </c>
      <c r="B1942">
        <v>1</v>
      </c>
      <c r="C1942">
        <v>1702</v>
      </c>
      <c r="E1942" t="s">
        <v>836</v>
      </c>
      <c r="F1942" t="s">
        <v>502</v>
      </c>
      <c r="G1942" t="s">
        <v>503</v>
      </c>
      <c r="H1942" t="s">
        <v>40</v>
      </c>
      <c r="I1942">
        <f>I1940*J1942</f>
        <v>0</v>
      </c>
      <c r="J1942">
        <v>2.04</v>
      </c>
      <c r="K1942">
        <v>2.04</v>
      </c>
      <c r="L1942">
        <v>0.30396000000000001</v>
      </c>
      <c r="M1942">
        <v>0</v>
      </c>
      <c r="N1942">
        <f t="shared" si="1606"/>
        <v>0.30399999999999999</v>
      </c>
      <c r="O1942">
        <f t="shared" si="1607"/>
        <v>0</v>
      </c>
      <c r="P1942">
        <f t="shared" si="1608"/>
        <v>0</v>
      </c>
      <c r="Q1942">
        <f t="shared" si="1609"/>
        <v>0</v>
      </c>
      <c r="R1942">
        <f t="shared" si="1610"/>
        <v>0</v>
      </c>
      <c r="S1942">
        <f t="shared" si="1611"/>
        <v>0</v>
      </c>
      <c r="T1942">
        <f t="shared" si="1612"/>
        <v>0</v>
      </c>
      <c r="U1942">
        <f t="shared" si="1613"/>
        <v>0</v>
      </c>
      <c r="V1942">
        <f t="shared" si="1614"/>
        <v>0</v>
      </c>
      <c r="W1942">
        <f t="shared" si="1615"/>
        <v>0</v>
      </c>
      <c r="X1942">
        <f t="shared" si="1616"/>
        <v>0</v>
      </c>
      <c r="Y1942">
        <f t="shared" si="1617"/>
        <v>0</v>
      </c>
      <c r="AA1942">
        <v>69726884</v>
      </c>
      <c r="AB1942">
        <f t="shared" si="1618"/>
        <v>577.88</v>
      </c>
      <c r="AC1942">
        <f>ROUND((ES1942),2)</f>
        <v>577.88</v>
      </c>
      <c r="AD1942">
        <f t="shared" si="1619"/>
        <v>0</v>
      </c>
      <c r="AE1942">
        <f t="shared" si="1620"/>
        <v>0</v>
      </c>
      <c r="AF1942">
        <f t="shared" si="1621"/>
        <v>0</v>
      </c>
      <c r="AG1942">
        <f t="shared" si="1622"/>
        <v>0</v>
      </c>
      <c r="AH1942">
        <f t="shared" si="1623"/>
        <v>0</v>
      </c>
      <c r="AI1942">
        <f t="shared" si="1624"/>
        <v>0</v>
      </c>
      <c r="AJ1942">
        <f t="shared" si="1625"/>
        <v>0</v>
      </c>
      <c r="AK1942">
        <v>577.88000000000011</v>
      </c>
      <c r="AL1942">
        <v>577.88000000000011</v>
      </c>
      <c r="AM1942">
        <v>0</v>
      </c>
      <c r="AN1942">
        <v>0</v>
      </c>
      <c r="AO1942">
        <v>0</v>
      </c>
      <c r="AP1942">
        <v>0</v>
      </c>
      <c r="AQ1942">
        <v>0</v>
      </c>
      <c r="AR1942">
        <v>0</v>
      </c>
      <c r="AS1942">
        <v>0</v>
      </c>
      <c r="AT1942">
        <v>0</v>
      </c>
      <c r="AU1942">
        <v>0</v>
      </c>
      <c r="AV1942">
        <v>1</v>
      </c>
      <c r="AW1942">
        <v>1</v>
      </c>
      <c r="AZ1942">
        <v>1</v>
      </c>
      <c r="BA1942">
        <v>1</v>
      </c>
      <c r="BB1942">
        <v>1</v>
      </c>
      <c r="BC1942">
        <v>7.56</v>
      </c>
      <c r="BD1942" t="s">
        <v>3</v>
      </c>
      <c r="BE1942" t="s">
        <v>3</v>
      </c>
      <c r="BF1942" t="s">
        <v>3</v>
      </c>
      <c r="BG1942" t="s">
        <v>3</v>
      </c>
      <c r="BH1942">
        <v>3</v>
      </c>
      <c r="BI1942">
        <v>1</v>
      </c>
      <c r="BJ1942" t="s">
        <v>504</v>
      </c>
      <c r="BM1942">
        <v>500003</v>
      </c>
      <c r="BN1942">
        <v>0</v>
      </c>
      <c r="BO1942" t="s">
        <v>3</v>
      </c>
      <c r="BP1942">
        <v>0</v>
      </c>
      <c r="BQ1942">
        <v>13</v>
      </c>
      <c r="BR1942">
        <v>0</v>
      </c>
      <c r="BS1942">
        <v>1</v>
      </c>
      <c r="BT1942">
        <v>1</v>
      </c>
      <c r="BU1942">
        <v>1</v>
      </c>
      <c r="BV1942">
        <v>1</v>
      </c>
      <c r="BW1942">
        <v>1</v>
      </c>
      <c r="BX1942">
        <v>1</v>
      </c>
      <c r="BY1942" t="s">
        <v>3</v>
      </c>
      <c r="BZ1942">
        <v>0</v>
      </c>
      <c r="CA1942">
        <v>0</v>
      </c>
      <c r="CB1942" t="s">
        <v>3</v>
      </c>
      <c r="CE1942">
        <v>0</v>
      </c>
      <c r="CF1942">
        <v>0</v>
      </c>
      <c r="CG1942">
        <v>0</v>
      </c>
      <c r="CH1942">
        <v>153</v>
      </c>
      <c r="CI1942">
        <v>1</v>
      </c>
      <c r="CJ1942">
        <v>0</v>
      </c>
      <c r="CK1942">
        <v>0</v>
      </c>
      <c r="CL1942">
        <v>0</v>
      </c>
      <c r="CM1942">
        <v>0</v>
      </c>
      <c r="CN1942" t="s">
        <v>3</v>
      </c>
      <c r="CO1942">
        <v>0</v>
      </c>
      <c r="CP1942">
        <f t="shared" si="1626"/>
        <v>0</v>
      </c>
      <c r="CQ1942">
        <f t="shared" si="1627"/>
        <v>4368.7727999999997</v>
      </c>
      <c r="CR1942">
        <f t="shared" si="1628"/>
        <v>0</v>
      </c>
      <c r="CS1942">
        <f t="shared" si="1629"/>
        <v>0</v>
      </c>
      <c r="CT1942">
        <f t="shared" si="1630"/>
        <v>0</v>
      </c>
      <c r="CU1942">
        <f t="shared" si="1631"/>
        <v>0</v>
      </c>
      <c r="CV1942">
        <f t="shared" si="1632"/>
        <v>0</v>
      </c>
      <c r="CW1942">
        <f t="shared" si="1633"/>
        <v>0</v>
      </c>
      <c r="CX1942">
        <f t="shared" si="1634"/>
        <v>0</v>
      </c>
      <c r="CY1942">
        <f>(S1942+R1942)*(BZ1942/100)</f>
        <v>0</v>
      </c>
      <c r="CZ1942">
        <f>(S1942+R1942)*(CA1942/100)</f>
        <v>0</v>
      </c>
      <c r="DC1942" t="s">
        <v>3</v>
      </c>
      <c r="DD1942" t="s">
        <v>3</v>
      </c>
      <c r="DE1942" t="s">
        <v>3</v>
      </c>
      <c r="DF1942" t="s">
        <v>3</v>
      </c>
      <c r="DG1942" t="s">
        <v>3</v>
      </c>
      <c r="DH1942" t="s">
        <v>3</v>
      </c>
      <c r="DI1942" t="s">
        <v>3</v>
      </c>
      <c r="DJ1942" t="s">
        <v>3</v>
      </c>
      <c r="DK1942" t="s">
        <v>3</v>
      </c>
      <c r="DL1942" t="s">
        <v>3</v>
      </c>
      <c r="DM1942" t="s">
        <v>3</v>
      </c>
      <c r="DN1942">
        <v>0</v>
      </c>
      <c r="DO1942">
        <v>0</v>
      </c>
      <c r="DP1942">
        <v>1</v>
      </c>
      <c r="DQ1942">
        <v>1</v>
      </c>
      <c r="DU1942">
        <v>1007</v>
      </c>
      <c r="DV1942" t="s">
        <v>40</v>
      </c>
      <c r="DW1942" t="s">
        <v>40</v>
      </c>
      <c r="DX1942">
        <v>1</v>
      </c>
      <c r="DZ1942" t="s">
        <v>3</v>
      </c>
      <c r="EA1942" t="s">
        <v>3</v>
      </c>
      <c r="EB1942" t="s">
        <v>3</v>
      </c>
      <c r="EC1942" t="s">
        <v>3</v>
      </c>
      <c r="EE1942">
        <v>54329104</v>
      </c>
      <c r="EF1942">
        <v>13</v>
      </c>
      <c r="EG1942" t="s">
        <v>42</v>
      </c>
      <c r="EH1942">
        <v>0</v>
      </c>
      <c r="EI1942" t="s">
        <v>3</v>
      </c>
      <c r="EJ1942">
        <v>1</v>
      </c>
      <c r="EK1942">
        <v>500003</v>
      </c>
      <c r="EL1942" t="s">
        <v>43</v>
      </c>
      <c r="EM1942" t="s">
        <v>44</v>
      </c>
      <c r="EO1942" t="s">
        <v>3</v>
      </c>
      <c r="EQ1942">
        <v>0</v>
      </c>
      <c r="ER1942">
        <v>4178.62</v>
      </c>
      <c r="ES1942">
        <v>577.88000000000011</v>
      </c>
      <c r="ET1942">
        <v>0</v>
      </c>
      <c r="EU1942">
        <v>0</v>
      </c>
      <c r="EV1942">
        <v>0</v>
      </c>
      <c r="EW1942">
        <v>0</v>
      </c>
      <c r="EX1942">
        <v>0</v>
      </c>
      <c r="EZ1942">
        <v>5</v>
      </c>
      <c r="FC1942">
        <v>0</v>
      </c>
      <c r="FD1942">
        <v>18</v>
      </c>
      <c r="FF1942">
        <v>4178.62</v>
      </c>
      <c r="FQ1942">
        <v>0</v>
      </c>
      <c r="FR1942">
        <f t="shared" si="1635"/>
        <v>0</v>
      </c>
      <c r="FS1942">
        <v>0</v>
      </c>
      <c r="FX1942">
        <v>0</v>
      </c>
      <c r="FY1942">
        <v>0</v>
      </c>
      <c r="GA1942" t="s">
        <v>505</v>
      </c>
      <c r="GD1942">
        <v>1</v>
      </c>
      <c r="GF1942">
        <v>-1690895291</v>
      </c>
      <c r="GG1942">
        <v>2</v>
      </c>
      <c r="GH1942">
        <v>3</v>
      </c>
      <c r="GI1942">
        <v>5</v>
      </c>
      <c r="GJ1942">
        <v>0</v>
      </c>
      <c r="GK1942">
        <v>0</v>
      </c>
      <c r="GL1942">
        <f t="shared" si="1636"/>
        <v>0</v>
      </c>
      <c r="GM1942">
        <f t="shared" si="1637"/>
        <v>0</v>
      </c>
      <c r="GN1942">
        <f t="shared" si="1638"/>
        <v>0</v>
      </c>
      <c r="GO1942">
        <f t="shared" si="1639"/>
        <v>0</v>
      </c>
      <c r="GP1942">
        <f t="shared" si="1640"/>
        <v>0</v>
      </c>
      <c r="GR1942">
        <v>1</v>
      </c>
      <c r="GS1942">
        <v>1</v>
      </c>
      <c r="GT1942">
        <v>0</v>
      </c>
      <c r="GU1942" t="s">
        <v>3</v>
      </c>
      <c r="GV1942">
        <f t="shared" si="1641"/>
        <v>0</v>
      </c>
      <c r="GW1942">
        <v>1</v>
      </c>
      <c r="GX1942">
        <f t="shared" si="1642"/>
        <v>0</v>
      </c>
      <c r="HA1942">
        <v>0</v>
      </c>
      <c r="HB1942">
        <v>0</v>
      </c>
      <c r="HC1942">
        <f t="shared" si="1643"/>
        <v>0</v>
      </c>
      <c r="HE1942" t="s">
        <v>35</v>
      </c>
      <c r="HF1942" t="s">
        <v>36</v>
      </c>
      <c r="HM1942" t="s">
        <v>3</v>
      </c>
      <c r="HN1942" t="s">
        <v>3</v>
      </c>
      <c r="HO1942" t="s">
        <v>3</v>
      </c>
      <c r="HP1942" t="s">
        <v>3</v>
      </c>
      <c r="HQ1942" t="s">
        <v>3</v>
      </c>
      <c r="IK1942">
        <v>0</v>
      </c>
    </row>
    <row r="1943" spans="1:255" x14ac:dyDescent="0.2">
      <c r="A1943" s="2">
        <v>18</v>
      </c>
      <c r="B1943" s="2">
        <v>1</v>
      </c>
      <c r="C1943" s="2">
        <v>1695</v>
      </c>
      <c r="D1943" s="2"/>
      <c r="E1943" s="2" t="s">
        <v>837</v>
      </c>
      <c r="F1943" s="2" t="s">
        <v>82</v>
      </c>
      <c r="G1943" s="2" t="s">
        <v>83</v>
      </c>
      <c r="H1943" s="2" t="s">
        <v>40</v>
      </c>
      <c r="I1943" s="2">
        <f>I1939*J1943</f>
        <v>0</v>
      </c>
      <c r="J1943" s="2">
        <v>3.5</v>
      </c>
      <c r="K1943" s="2">
        <v>3.5</v>
      </c>
      <c r="L1943" s="2">
        <v>0.52149999999999996</v>
      </c>
      <c r="M1943" s="2">
        <v>0</v>
      </c>
      <c r="N1943" s="2">
        <f t="shared" si="1606"/>
        <v>0.52149999999999996</v>
      </c>
      <c r="O1943" s="2">
        <f t="shared" si="1607"/>
        <v>0</v>
      </c>
      <c r="P1943" s="2">
        <f t="shared" si="1608"/>
        <v>0</v>
      </c>
      <c r="Q1943" s="2">
        <f t="shared" si="1609"/>
        <v>0</v>
      </c>
      <c r="R1943" s="2">
        <f t="shared" si="1610"/>
        <v>0</v>
      </c>
      <c r="S1943" s="2">
        <f t="shared" si="1611"/>
        <v>0</v>
      </c>
      <c r="T1943" s="2">
        <f t="shared" si="1612"/>
        <v>0</v>
      </c>
      <c r="U1943" s="2">
        <f t="shared" si="1613"/>
        <v>0</v>
      </c>
      <c r="V1943" s="2">
        <f t="shared" si="1614"/>
        <v>0</v>
      </c>
      <c r="W1943" s="2">
        <f t="shared" si="1615"/>
        <v>0</v>
      </c>
      <c r="X1943" s="2">
        <f t="shared" si="1616"/>
        <v>0</v>
      </c>
      <c r="Y1943" s="2">
        <f t="shared" si="1617"/>
        <v>0</v>
      </c>
      <c r="Z1943" s="2"/>
      <c r="AA1943" s="2">
        <v>69726971</v>
      </c>
      <c r="AB1943" s="2">
        <f t="shared" si="1618"/>
        <v>7.14</v>
      </c>
      <c r="AC1943" s="2">
        <f>ROUND((ES1943),2)</f>
        <v>7.14</v>
      </c>
      <c r="AD1943" s="2">
        <f t="shared" si="1619"/>
        <v>0</v>
      </c>
      <c r="AE1943" s="2">
        <f t="shared" si="1620"/>
        <v>0</v>
      </c>
      <c r="AF1943" s="2">
        <f t="shared" si="1621"/>
        <v>0</v>
      </c>
      <c r="AG1943" s="2">
        <f t="shared" si="1622"/>
        <v>0</v>
      </c>
      <c r="AH1943" s="2">
        <f t="shared" si="1623"/>
        <v>0</v>
      </c>
      <c r="AI1943" s="2">
        <f t="shared" si="1624"/>
        <v>0</v>
      </c>
      <c r="AJ1943" s="2">
        <f t="shared" si="1625"/>
        <v>4.45</v>
      </c>
      <c r="AK1943" s="2">
        <v>7.14</v>
      </c>
      <c r="AL1943" s="2">
        <v>7.14</v>
      </c>
      <c r="AM1943" s="2">
        <v>0</v>
      </c>
      <c r="AN1943" s="2">
        <v>0</v>
      </c>
      <c r="AO1943" s="2">
        <v>0</v>
      </c>
      <c r="AP1943" s="2">
        <v>0</v>
      </c>
      <c r="AQ1943" s="2">
        <v>0</v>
      </c>
      <c r="AR1943" s="2">
        <v>0</v>
      </c>
      <c r="AS1943" s="2">
        <v>4.45</v>
      </c>
      <c r="AT1943" s="2">
        <v>0</v>
      </c>
      <c r="AU1943" s="2">
        <v>0</v>
      </c>
      <c r="AV1943" s="2">
        <v>1</v>
      </c>
      <c r="AW1943" s="2">
        <v>1</v>
      </c>
      <c r="AX1943" s="2"/>
      <c r="AY1943" s="2"/>
      <c r="AZ1943" s="2">
        <v>1</v>
      </c>
      <c r="BA1943" s="2">
        <v>1</v>
      </c>
      <c r="BB1943" s="2">
        <v>1</v>
      </c>
      <c r="BC1943" s="2">
        <v>1</v>
      </c>
      <c r="BD1943" s="2" t="s">
        <v>3</v>
      </c>
      <c r="BE1943" s="2" t="s">
        <v>3</v>
      </c>
      <c r="BF1943" s="2" t="s">
        <v>3</v>
      </c>
      <c r="BG1943" s="2" t="s">
        <v>3</v>
      </c>
      <c r="BH1943" s="2">
        <v>3</v>
      </c>
      <c r="BI1943" s="2">
        <v>1</v>
      </c>
      <c r="BJ1943" s="2" t="s">
        <v>84</v>
      </c>
      <c r="BK1943" s="2"/>
      <c r="BL1943" s="2"/>
      <c r="BM1943" s="2">
        <v>500001</v>
      </c>
      <c r="BN1943" s="2">
        <v>0</v>
      </c>
      <c r="BO1943" s="2" t="s">
        <v>3</v>
      </c>
      <c r="BP1943" s="2">
        <v>0</v>
      </c>
      <c r="BQ1943" s="2">
        <v>8</v>
      </c>
      <c r="BR1943" s="2">
        <v>0</v>
      </c>
      <c r="BS1943" s="2">
        <v>1</v>
      </c>
      <c r="BT1943" s="2">
        <v>1</v>
      </c>
      <c r="BU1943" s="2">
        <v>1</v>
      </c>
      <c r="BV1943" s="2">
        <v>1</v>
      </c>
      <c r="BW1943" s="2">
        <v>1</v>
      </c>
      <c r="BX1943" s="2">
        <v>1</v>
      </c>
      <c r="BY1943" s="2" t="s">
        <v>3</v>
      </c>
      <c r="BZ1943" s="2">
        <v>0</v>
      </c>
      <c r="CA1943" s="2">
        <v>0</v>
      </c>
      <c r="CB1943" s="2" t="s">
        <v>3</v>
      </c>
      <c r="CC1943" s="2"/>
      <c r="CD1943" s="2"/>
      <c r="CE1943" s="2">
        <v>0</v>
      </c>
      <c r="CF1943" s="2">
        <v>0</v>
      </c>
      <c r="CG1943" s="2">
        <v>0</v>
      </c>
      <c r="CH1943" s="2">
        <v>153</v>
      </c>
      <c r="CI1943" s="2">
        <v>2</v>
      </c>
      <c r="CJ1943" s="2">
        <v>0</v>
      </c>
      <c r="CK1943" s="2">
        <v>0</v>
      </c>
      <c r="CL1943" s="2">
        <v>0</v>
      </c>
      <c r="CM1943" s="2">
        <v>0</v>
      </c>
      <c r="CN1943" s="2" t="s">
        <v>3</v>
      </c>
      <c r="CO1943" s="2">
        <v>0</v>
      </c>
      <c r="CP1943" s="2">
        <f t="shared" si="1626"/>
        <v>0</v>
      </c>
      <c r="CQ1943" s="2">
        <f t="shared" si="1627"/>
        <v>7.14</v>
      </c>
      <c r="CR1943" s="2">
        <f t="shared" si="1628"/>
        <v>0</v>
      </c>
      <c r="CS1943" s="2">
        <f t="shared" si="1629"/>
        <v>0</v>
      </c>
      <c r="CT1943" s="2">
        <f t="shared" si="1630"/>
        <v>0</v>
      </c>
      <c r="CU1943" s="2">
        <f t="shared" si="1631"/>
        <v>0</v>
      </c>
      <c r="CV1943" s="2">
        <f t="shared" si="1632"/>
        <v>0</v>
      </c>
      <c r="CW1943" s="2">
        <f t="shared" si="1633"/>
        <v>0</v>
      </c>
      <c r="CX1943" s="2">
        <f t="shared" si="1634"/>
        <v>4.45</v>
      </c>
      <c r="CY1943" s="2">
        <f>(((S1943+R1943)*AT1943)/100)</f>
        <v>0</v>
      </c>
      <c r="CZ1943" s="2">
        <f>(((S1943+R1943)*AU1943)/100)</f>
        <v>0</v>
      </c>
      <c r="DA1943" s="2"/>
      <c r="DB1943" s="2"/>
      <c r="DC1943" s="2" t="s">
        <v>3</v>
      </c>
      <c r="DD1943" s="2" t="s">
        <v>3</v>
      </c>
      <c r="DE1943" s="2" t="s">
        <v>3</v>
      </c>
      <c r="DF1943" s="2" t="s">
        <v>3</v>
      </c>
      <c r="DG1943" s="2" t="s">
        <v>3</v>
      </c>
      <c r="DH1943" s="2" t="s">
        <v>3</v>
      </c>
      <c r="DI1943" s="2" t="s">
        <v>3</v>
      </c>
      <c r="DJ1943" s="2" t="s">
        <v>3</v>
      </c>
      <c r="DK1943" s="2" t="s">
        <v>3</v>
      </c>
      <c r="DL1943" s="2" t="s">
        <v>3</v>
      </c>
      <c r="DM1943" s="2" t="s">
        <v>3</v>
      </c>
      <c r="DN1943" s="2">
        <v>0</v>
      </c>
      <c r="DO1943" s="2">
        <v>0</v>
      </c>
      <c r="DP1943" s="2">
        <v>1</v>
      </c>
      <c r="DQ1943" s="2">
        <v>1</v>
      </c>
      <c r="DR1943" s="2"/>
      <c r="DS1943" s="2"/>
      <c r="DT1943" s="2"/>
      <c r="DU1943" s="2">
        <v>1007</v>
      </c>
      <c r="DV1943" s="2" t="s">
        <v>40</v>
      </c>
      <c r="DW1943" s="2" t="s">
        <v>40</v>
      </c>
      <c r="DX1943" s="2">
        <v>1</v>
      </c>
      <c r="DY1943" s="2"/>
      <c r="DZ1943" s="2" t="s">
        <v>3</v>
      </c>
      <c r="EA1943" s="2" t="s">
        <v>3</v>
      </c>
      <c r="EB1943" s="2" t="s">
        <v>3</v>
      </c>
      <c r="EC1943" s="2" t="s">
        <v>3</v>
      </c>
      <c r="ED1943" s="2"/>
      <c r="EE1943" s="2">
        <v>54328897</v>
      </c>
      <c r="EF1943" s="2">
        <v>8</v>
      </c>
      <c r="EG1943" s="2" t="s">
        <v>31</v>
      </c>
      <c r="EH1943" s="2">
        <v>0</v>
      </c>
      <c r="EI1943" s="2" t="s">
        <v>3</v>
      </c>
      <c r="EJ1943" s="2">
        <v>1</v>
      </c>
      <c r="EK1943" s="2">
        <v>500001</v>
      </c>
      <c r="EL1943" s="2" t="s">
        <v>32</v>
      </c>
      <c r="EM1943" s="2" t="s">
        <v>33</v>
      </c>
      <c r="EN1943" s="2"/>
      <c r="EO1943" s="2" t="s">
        <v>3</v>
      </c>
      <c r="EP1943" s="2"/>
      <c r="EQ1943" s="2">
        <v>0</v>
      </c>
      <c r="ER1943" s="2">
        <v>7.14</v>
      </c>
      <c r="ES1943" s="2">
        <v>7.14</v>
      </c>
      <c r="ET1943" s="2">
        <v>0</v>
      </c>
      <c r="EU1943" s="2">
        <v>0</v>
      </c>
      <c r="EV1943" s="2">
        <v>0</v>
      </c>
      <c r="EW1943" s="2">
        <v>0</v>
      </c>
      <c r="EX1943" s="2">
        <v>0</v>
      </c>
      <c r="EY1943" s="2"/>
      <c r="EZ1943" s="2"/>
      <c r="FA1943" s="2"/>
      <c r="FB1943" s="2"/>
      <c r="FC1943" s="2"/>
      <c r="FD1943" s="2"/>
      <c r="FE1943" s="2"/>
      <c r="FF1943" s="2"/>
      <c r="FG1943" s="2"/>
      <c r="FH1943" s="2"/>
      <c r="FI1943" s="2"/>
      <c r="FJ1943" s="2"/>
      <c r="FK1943" s="2"/>
      <c r="FL1943" s="2"/>
      <c r="FM1943" s="2"/>
      <c r="FN1943" s="2"/>
      <c r="FO1943" s="2"/>
      <c r="FP1943" s="2"/>
      <c r="FQ1943" s="2">
        <v>0</v>
      </c>
      <c r="FR1943" s="2">
        <f t="shared" si="1635"/>
        <v>0</v>
      </c>
      <c r="FS1943" s="2">
        <v>0</v>
      </c>
      <c r="FT1943" s="2"/>
      <c r="FU1943" s="2"/>
      <c r="FV1943" s="2"/>
      <c r="FW1943" s="2"/>
      <c r="FX1943" s="2">
        <v>0</v>
      </c>
      <c r="FY1943" s="2">
        <v>0</v>
      </c>
      <c r="FZ1943" s="2"/>
      <c r="GA1943" s="2" t="s">
        <v>3</v>
      </c>
      <c r="GB1943" s="2"/>
      <c r="GC1943" s="2"/>
      <c r="GD1943" s="2">
        <v>1</v>
      </c>
      <c r="GE1943" s="2"/>
      <c r="GF1943" s="2">
        <v>-50505369</v>
      </c>
      <c r="GG1943" s="2">
        <v>2</v>
      </c>
      <c r="GH1943" s="2">
        <v>1</v>
      </c>
      <c r="GI1943" s="2">
        <v>-2</v>
      </c>
      <c r="GJ1943" s="2">
        <v>0</v>
      </c>
      <c r="GK1943" s="2">
        <v>0</v>
      </c>
      <c r="GL1943" s="2">
        <f t="shared" si="1636"/>
        <v>0</v>
      </c>
      <c r="GM1943" s="2">
        <f t="shared" si="1637"/>
        <v>0</v>
      </c>
      <c r="GN1943" s="2">
        <f t="shared" si="1638"/>
        <v>0</v>
      </c>
      <c r="GO1943" s="2">
        <f t="shared" si="1639"/>
        <v>0</v>
      </c>
      <c r="GP1943" s="2">
        <f t="shared" si="1640"/>
        <v>0</v>
      </c>
      <c r="GQ1943" s="2"/>
      <c r="GR1943" s="2">
        <v>0</v>
      </c>
      <c r="GS1943" s="2">
        <v>3</v>
      </c>
      <c r="GT1943" s="2">
        <v>0</v>
      </c>
      <c r="GU1943" s="2" t="s">
        <v>3</v>
      </c>
      <c r="GV1943" s="2">
        <f t="shared" si="1641"/>
        <v>0</v>
      </c>
      <c r="GW1943" s="2">
        <v>1</v>
      </c>
      <c r="GX1943" s="2">
        <f t="shared" si="1642"/>
        <v>0</v>
      </c>
      <c r="GY1943" s="2"/>
      <c r="GZ1943" s="2"/>
      <c r="HA1943" s="2">
        <v>0</v>
      </c>
      <c r="HB1943" s="2">
        <v>0</v>
      </c>
      <c r="HC1943" s="2">
        <f t="shared" si="1643"/>
        <v>0</v>
      </c>
      <c r="HD1943" s="2"/>
      <c r="HE1943" s="2" t="s">
        <v>3</v>
      </c>
      <c r="HF1943" s="2" t="s">
        <v>3</v>
      </c>
      <c r="HG1943" s="2"/>
      <c r="HH1943" s="2"/>
      <c r="HI1943" s="2"/>
      <c r="HJ1943" s="2"/>
      <c r="HK1943" s="2"/>
      <c r="HL1943" s="2"/>
      <c r="HM1943" s="2" t="s">
        <v>3</v>
      </c>
      <c r="HN1943" s="2" t="s">
        <v>3</v>
      </c>
      <c r="HO1943" s="2" t="s">
        <v>3</v>
      </c>
      <c r="HP1943" s="2" t="s">
        <v>3</v>
      </c>
      <c r="HQ1943" s="2" t="s">
        <v>3</v>
      </c>
      <c r="HR1943" s="2"/>
      <c r="HS1943" s="2"/>
      <c r="HT1943" s="2"/>
      <c r="HU1943" s="2"/>
      <c r="HV1943" s="2"/>
      <c r="HW1943" s="2"/>
      <c r="HX1943" s="2"/>
      <c r="HY1943" s="2"/>
      <c r="HZ1943" s="2"/>
      <c r="IA1943" s="2"/>
      <c r="IB1943" s="2"/>
      <c r="IC1943" s="2"/>
      <c r="ID1943" s="2"/>
      <c r="IE1943" s="2"/>
      <c r="IF1943" s="2"/>
      <c r="IG1943" s="2"/>
      <c r="IH1943" s="2"/>
      <c r="II1943" s="2"/>
      <c r="IJ1943" s="2"/>
      <c r="IK1943" s="2">
        <v>0</v>
      </c>
      <c r="IL1943" s="2"/>
      <c r="IM1943" s="2"/>
      <c r="IN1943" s="2"/>
      <c r="IO1943" s="2"/>
      <c r="IP1943" s="2"/>
      <c r="IQ1943" s="2"/>
      <c r="IR1943" s="2"/>
      <c r="IS1943" s="2"/>
      <c r="IT1943" s="2"/>
      <c r="IU1943" s="2"/>
    </row>
    <row r="1944" spans="1:255" x14ac:dyDescent="0.2">
      <c r="A1944">
        <v>18</v>
      </c>
      <c r="B1944">
        <v>1</v>
      </c>
      <c r="C1944">
        <v>1701</v>
      </c>
      <c r="E1944" t="s">
        <v>837</v>
      </c>
      <c r="F1944" t="s">
        <v>82</v>
      </c>
      <c r="G1944" t="s">
        <v>83</v>
      </c>
      <c r="H1944" t="s">
        <v>40</v>
      </c>
      <c r="I1944">
        <f>I1940*J1944</f>
        <v>0</v>
      </c>
      <c r="J1944">
        <v>3.5</v>
      </c>
      <c r="K1944">
        <v>3.5</v>
      </c>
      <c r="L1944">
        <v>0.52149999999999996</v>
      </c>
      <c r="M1944">
        <v>0</v>
      </c>
      <c r="N1944">
        <f t="shared" si="1606"/>
        <v>0.52149999999999996</v>
      </c>
      <c r="O1944">
        <f t="shared" si="1607"/>
        <v>0</v>
      </c>
      <c r="P1944">
        <f t="shared" si="1608"/>
        <v>0</v>
      </c>
      <c r="Q1944">
        <f t="shared" si="1609"/>
        <v>0</v>
      </c>
      <c r="R1944">
        <f t="shared" si="1610"/>
        <v>0</v>
      </c>
      <c r="S1944">
        <f t="shared" si="1611"/>
        <v>0</v>
      </c>
      <c r="T1944">
        <f t="shared" si="1612"/>
        <v>0</v>
      </c>
      <c r="U1944">
        <f t="shared" si="1613"/>
        <v>0</v>
      </c>
      <c r="V1944">
        <f t="shared" si="1614"/>
        <v>0</v>
      </c>
      <c r="W1944">
        <f t="shared" si="1615"/>
        <v>0</v>
      </c>
      <c r="X1944">
        <f t="shared" si="1616"/>
        <v>0</v>
      </c>
      <c r="Y1944">
        <f t="shared" si="1617"/>
        <v>0</v>
      </c>
      <c r="AA1944">
        <v>69726884</v>
      </c>
      <c r="AB1944">
        <f t="shared" si="1618"/>
        <v>1.97</v>
      </c>
      <c r="AC1944">
        <f>ROUND((ES1944),2)</f>
        <v>1.97</v>
      </c>
      <c r="AD1944">
        <f t="shared" si="1619"/>
        <v>0</v>
      </c>
      <c r="AE1944">
        <f t="shared" si="1620"/>
        <v>0</v>
      </c>
      <c r="AF1944">
        <f t="shared" si="1621"/>
        <v>0</v>
      </c>
      <c r="AG1944">
        <f t="shared" si="1622"/>
        <v>0</v>
      </c>
      <c r="AH1944">
        <f t="shared" si="1623"/>
        <v>0</v>
      </c>
      <c r="AI1944">
        <f t="shared" si="1624"/>
        <v>0</v>
      </c>
      <c r="AJ1944">
        <f t="shared" si="1625"/>
        <v>4.45</v>
      </c>
      <c r="AK1944">
        <v>1.97</v>
      </c>
      <c r="AL1944">
        <v>1.97</v>
      </c>
      <c r="AM1944">
        <v>0</v>
      </c>
      <c r="AN1944">
        <v>0</v>
      </c>
      <c r="AO1944">
        <v>0</v>
      </c>
      <c r="AP1944">
        <v>0</v>
      </c>
      <c r="AQ1944">
        <v>0</v>
      </c>
      <c r="AR1944">
        <v>0</v>
      </c>
      <c r="AS1944">
        <v>4.45</v>
      </c>
      <c r="AT1944">
        <v>0</v>
      </c>
      <c r="AU1944">
        <v>0</v>
      </c>
      <c r="AV1944">
        <v>1</v>
      </c>
      <c r="AW1944">
        <v>1</v>
      </c>
      <c r="AZ1944">
        <v>1</v>
      </c>
      <c r="BA1944">
        <v>1</v>
      </c>
      <c r="BB1944">
        <v>1</v>
      </c>
      <c r="BC1944">
        <v>7.56</v>
      </c>
      <c r="BD1944" t="s">
        <v>3</v>
      </c>
      <c r="BE1944" t="s">
        <v>3</v>
      </c>
      <c r="BF1944" t="s">
        <v>3</v>
      </c>
      <c r="BG1944" t="s">
        <v>3</v>
      </c>
      <c r="BH1944">
        <v>3</v>
      </c>
      <c r="BI1944">
        <v>1</v>
      </c>
      <c r="BJ1944" t="s">
        <v>84</v>
      </c>
      <c r="BM1944">
        <v>500001</v>
      </c>
      <c r="BN1944">
        <v>0</v>
      </c>
      <c r="BO1944" t="s">
        <v>3</v>
      </c>
      <c r="BP1944">
        <v>0</v>
      </c>
      <c r="BQ1944">
        <v>8</v>
      </c>
      <c r="BR1944">
        <v>0</v>
      </c>
      <c r="BS1944">
        <v>1</v>
      </c>
      <c r="BT1944">
        <v>1</v>
      </c>
      <c r="BU1944">
        <v>1</v>
      </c>
      <c r="BV1944">
        <v>1</v>
      </c>
      <c r="BW1944">
        <v>1</v>
      </c>
      <c r="BX1944">
        <v>1</v>
      </c>
      <c r="BY1944" t="s">
        <v>3</v>
      </c>
      <c r="BZ1944">
        <v>0</v>
      </c>
      <c r="CA1944">
        <v>0</v>
      </c>
      <c r="CB1944" t="s">
        <v>3</v>
      </c>
      <c r="CE1944">
        <v>0</v>
      </c>
      <c r="CF1944">
        <v>0</v>
      </c>
      <c r="CG1944">
        <v>0</v>
      </c>
      <c r="CH1944">
        <v>153</v>
      </c>
      <c r="CI1944">
        <v>2</v>
      </c>
      <c r="CJ1944">
        <v>0</v>
      </c>
      <c r="CK1944">
        <v>0</v>
      </c>
      <c r="CL1944">
        <v>0</v>
      </c>
      <c r="CM1944">
        <v>0</v>
      </c>
      <c r="CN1944" t="s">
        <v>3</v>
      </c>
      <c r="CO1944">
        <v>0</v>
      </c>
      <c r="CP1944">
        <f t="shared" si="1626"/>
        <v>0</v>
      </c>
      <c r="CQ1944">
        <f t="shared" si="1627"/>
        <v>14.893199999999998</v>
      </c>
      <c r="CR1944">
        <f t="shared" si="1628"/>
        <v>0</v>
      </c>
      <c r="CS1944">
        <f t="shared" si="1629"/>
        <v>0</v>
      </c>
      <c r="CT1944">
        <f t="shared" si="1630"/>
        <v>0</v>
      </c>
      <c r="CU1944">
        <f t="shared" si="1631"/>
        <v>0</v>
      </c>
      <c r="CV1944">
        <f t="shared" si="1632"/>
        <v>0</v>
      </c>
      <c r="CW1944">
        <f t="shared" si="1633"/>
        <v>0</v>
      </c>
      <c r="CX1944">
        <f t="shared" si="1634"/>
        <v>4.45</v>
      </c>
      <c r="CY1944">
        <f>(S1944+R1944)*(BZ1944/100)</f>
        <v>0</v>
      </c>
      <c r="CZ1944">
        <f>(S1944+R1944)*(CA1944/100)</f>
        <v>0</v>
      </c>
      <c r="DC1944" t="s">
        <v>3</v>
      </c>
      <c r="DD1944" t="s">
        <v>3</v>
      </c>
      <c r="DE1944" t="s">
        <v>3</v>
      </c>
      <c r="DF1944" t="s">
        <v>3</v>
      </c>
      <c r="DG1944" t="s">
        <v>3</v>
      </c>
      <c r="DH1944" t="s">
        <v>3</v>
      </c>
      <c r="DI1944" t="s">
        <v>3</v>
      </c>
      <c r="DJ1944" t="s">
        <v>3</v>
      </c>
      <c r="DK1944" t="s">
        <v>3</v>
      </c>
      <c r="DL1944" t="s">
        <v>3</v>
      </c>
      <c r="DM1944" t="s">
        <v>3</v>
      </c>
      <c r="DN1944">
        <v>0</v>
      </c>
      <c r="DO1944">
        <v>0</v>
      </c>
      <c r="DP1944">
        <v>1</v>
      </c>
      <c r="DQ1944">
        <v>1</v>
      </c>
      <c r="DU1944">
        <v>1007</v>
      </c>
      <c r="DV1944" t="s">
        <v>40</v>
      </c>
      <c r="DW1944" t="s">
        <v>40</v>
      </c>
      <c r="DX1944">
        <v>1</v>
      </c>
      <c r="DZ1944" t="s">
        <v>3</v>
      </c>
      <c r="EA1944" t="s">
        <v>3</v>
      </c>
      <c r="EB1944" t="s">
        <v>3</v>
      </c>
      <c r="EC1944" t="s">
        <v>3</v>
      </c>
      <c r="EE1944">
        <v>54328897</v>
      </c>
      <c r="EF1944">
        <v>8</v>
      </c>
      <c r="EG1944" t="s">
        <v>31</v>
      </c>
      <c r="EH1944">
        <v>0</v>
      </c>
      <c r="EI1944" t="s">
        <v>3</v>
      </c>
      <c r="EJ1944">
        <v>1</v>
      </c>
      <c r="EK1944">
        <v>500001</v>
      </c>
      <c r="EL1944" t="s">
        <v>32</v>
      </c>
      <c r="EM1944" t="s">
        <v>33</v>
      </c>
      <c r="EO1944" t="s">
        <v>3</v>
      </c>
      <c r="EQ1944">
        <v>0</v>
      </c>
      <c r="ER1944">
        <v>14.19</v>
      </c>
      <c r="ES1944">
        <v>1.97</v>
      </c>
      <c r="ET1944">
        <v>0</v>
      </c>
      <c r="EU1944">
        <v>0</v>
      </c>
      <c r="EV1944">
        <v>0</v>
      </c>
      <c r="EW1944">
        <v>0</v>
      </c>
      <c r="EX1944">
        <v>0</v>
      </c>
      <c r="EZ1944">
        <v>5</v>
      </c>
      <c r="FC1944">
        <v>0</v>
      </c>
      <c r="FD1944">
        <v>18</v>
      </c>
      <c r="FF1944">
        <v>14.19</v>
      </c>
      <c r="FQ1944">
        <v>0</v>
      </c>
      <c r="FR1944">
        <f t="shared" si="1635"/>
        <v>0</v>
      </c>
      <c r="FS1944">
        <v>0</v>
      </c>
      <c r="FX1944">
        <v>0</v>
      </c>
      <c r="FY1944">
        <v>0</v>
      </c>
      <c r="GA1944" t="s">
        <v>85</v>
      </c>
      <c r="GD1944">
        <v>1</v>
      </c>
      <c r="GF1944">
        <v>-50505369</v>
      </c>
      <c r="GG1944">
        <v>2</v>
      </c>
      <c r="GH1944">
        <v>3</v>
      </c>
      <c r="GI1944">
        <v>5</v>
      </c>
      <c r="GJ1944">
        <v>0</v>
      </c>
      <c r="GK1944">
        <v>0</v>
      </c>
      <c r="GL1944">
        <f t="shared" si="1636"/>
        <v>0</v>
      </c>
      <c r="GM1944">
        <f t="shared" si="1637"/>
        <v>0</v>
      </c>
      <c r="GN1944">
        <f t="shared" si="1638"/>
        <v>0</v>
      </c>
      <c r="GO1944">
        <f t="shared" si="1639"/>
        <v>0</v>
      </c>
      <c r="GP1944">
        <f t="shared" si="1640"/>
        <v>0</v>
      </c>
      <c r="GR1944">
        <v>1</v>
      </c>
      <c r="GS1944">
        <v>1</v>
      </c>
      <c r="GT1944">
        <v>0</v>
      </c>
      <c r="GU1944" t="s">
        <v>3</v>
      </c>
      <c r="GV1944">
        <f t="shared" si="1641"/>
        <v>0</v>
      </c>
      <c r="GW1944">
        <v>1</v>
      </c>
      <c r="GX1944">
        <f t="shared" si="1642"/>
        <v>0</v>
      </c>
      <c r="HA1944">
        <v>0</v>
      </c>
      <c r="HB1944">
        <v>0</v>
      </c>
      <c r="HC1944">
        <f t="shared" si="1643"/>
        <v>0</v>
      </c>
      <c r="HE1944" t="s">
        <v>35</v>
      </c>
      <c r="HF1944" t="s">
        <v>36</v>
      </c>
      <c r="HM1944" t="s">
        <v>3</v>
      </c>
      <c r="HN1944" t="s">
        <v>3</v>
      </c>
      <c r="HO1944" t="s">
        <v>3</v>
      </c>
      <c r="HP1944" t="s">
        <v>3</v>
      </c>
      <c r="HQ1944" t="s">
        <v>3</v>
      </c>
      <c r="IK1944">
        <v>0</v>
      </c>
    </row>
    <row r="1945" spans="1:255" x14ac:dyDescent="0.2">
      <c r="A1945" s="2">
        <v>17</v>
      </c>
      <c r="B1945" s="2">
        <v>1</v>
      </c>
      <c r="C1945" s="2">
        <f>ROW(SmtRes!A1707)</f>
        <v>1707</v>
      </c>
      <c r="D1945" s="2">
        <f>ROW(EtalonRes!A1751)</f>
        <v>1751</v>
      </c>
      <c r="E1945" s="2" t="s">
        <v>838</v>
      </c>
      <c r="F1945" s="2" t="s">
        <v>196</v>
      </c>
      <c r="G1945" s="2" t="s">
        <v>197</v>
      </c>
      <c r="H1945" s="2" t="s">
        <v>186</v>
      </c>
      <c r="I1945" s="2">
        <v>0</v>
      </c>
      <c r="J1945" s="2">
        <v>0</v>
      </c>
      <c r="K1945" s="2">
        <v>0</v>
      </c>
      <c r="L1945" s="2">
        <v>0.14899999999999999</v>
      </c>
      <c r="M1945" s="2">
        <v>0</v>
      </c>
      <c r="N1945" s="2">
        <f t="shared" si="1606"/>
        <v>0.14899999999999999</v>
      </c>
      <c r="O1945" s="2">
        <f t="shared" si="1607"/>
        <v>0</v>
      </c>
      <c r="P1945" s="2">
        <f t="shared" si="1608"/>
        <v>0</v>
      </c>
      <c r="Q1945" s="2">
        <f t="shared" si="1609"/>
        <v>0</v>
      </c>
      <c r="R1945" s="2">
        <f t="shared" si="1610"/>
        <v>0</v>
      </c>
      <c r="S1945" s="2">
        <f t="shared" si="1611"/>
        <v>0</v>
      </c>
      <c r="T1945" s="2">
        <f t="shared" si="1612"/>
        <v>0</v>
      </c>
      <c r="U1945" s="2">
        <f t="shared" si="1613"/>
        <v>0</v>
      </c>
      <c r="V1945" s="2">
        <f t="shared" si="1614"/>
        <v>0</v>
      </c>
      <c r="W1945" s="2">
        <f t="shared" si="1615"/>
        <v>0</v>
      </c>
      <c r="X1945" s="2">
        <f t="shared" si="1616"/>
        <v>0</v>
      </c>
      <c r="Y1945" s="2">
        <f t="shared" si="1617"/>
        <v>0</v>
      </c>
      <c r="Z1945" s="2"/>
      <c r="AA1945" s="2">
        <v>69726971</v>
      </c>
      <c r="AB1945" s="2">
        <f t="shared" si="1618"/>
        <v>46.97</v>
      </c>
      <c r="AC1945" s="2">
        <f>ROUND(((ES1945*4)+(SUM(SmtRes!BC1703:'SmtRes'!BC1707)+SUM(EtalonRes!AL1747:'EtalonRes'!AL1751))),2)</f>
        <v>0.01</v>
      </c>
      <c r="AD1945" s="2">
        <f>ROUND(((((ET1945*4))-((EU1945*4)))+AE1945),2)</f>
        <v>30.92</v>
      </c>
      <c r="AE1945" s="2">
        <f>ROUND(((EU1945*4)),2)</f>
        <v>11.44</v>
      </c>
      <c r="AF1945" s="2">
        <f>ROUND(((EV1945*4)),2)</f>
        <v>16.04</v>
      </c>
      <c r="AG1945" s="2">
        <f t="shared" si="1622"/>
        <v>0</v>
      </c>
      <c r="AH1945" s="2">
        <f>((EW1945*4))</f>
        <v>2</v>
      </c>
      <c r="AI1945" s="2">
        <f>((EX1945*4))</f>
        <v>0.84</v>
      </c>
      <c r="AJ1945" s="2">
        <f t="shared" si="1625"/>
        <v>0</v>
      </c>
      <c r="AK1945" s="2">
        <v>264.04000000000002</v>
      </c>
      <c r="AL1945" s="2">
        <v>252.3</v>
      </c>
      <c r="AM1945" s="2">
        <v>7.73</v>
      </c>
      <c r="AN1945" s="2">
        <v>2.86</v>
      </c>
      <c r="AO1945" s="2">
        <v>4.01</v>
      </c>
      <c r="AP1945" s="2">
        <v>0</v>
      </c>
      <c r="AQ1945" s="2">
        <v>0.5</v>
      </c>
      <c r="AR1945" s="2">
        <v>0.21</v>
      </c>
      <c r="AS1945" s="2">
        <v>0</v>
      </c>
      <c r="AT1945" s="2">
        <v>123</v>
      </c>
      <c r="AU1945" s="2">
        <v>75</v>
      </c>
      <c r="AV1945" s="2">
        <v>1</v>
      </c>
      <c r="AW1945" s="2">
        <v>1</v>
      </c>
      <c r="AX1945" s="2"/>
      <c r="AY1945" s="2"/>
      <c r="AZ1945" s="2">
        <v>1</v>
      </c>
      <c r="BA1945" s="2">
        <v>1</v>
      </c>
      <c r="BB1945" s="2">
        <v>1</v>
      </c>
      <c r="BC1945" s="2">
        <v>1</v>
      </c>
      <c r="BD1945" s="2" t="s">
        <v>3</v>
      </c>
      <c r="BE1945" s="2" t="s">
        <v>3</v>
      </c>
      <c r="BF1945" s="2" t="s">
        <v>3</v>
      </c>
      <c r="BG1945" s="2" t="s">
        <v>3</v>
      </c>
      <c r="BH1945" s="2">
        <v>0</v>
      </c>
      <c r="BI1945" s="2">
        <v>1</v>
      </c>
      <c r="BJ1945" s="2" t="s">
        <v>198</v>
      </c>
      <c r="BK1945" s="2"/>
      <c r="BL1945" s="2"/>
      <c r="BM1945" s="2">
        <v>11001</v>
      </c>
      <c r="BN1945" s="2">
        <v>0</v>
      </c>
      <c r="BO1945" s="2" t="s">
        <v>3</v>
      </c>
      <c r="BP1945" s="2">
        <v>0</v>
      </c>
      <c r="BQ1945" s="2">
        <v>2</v>
      </c>
      <c r="BR1945" s="2">
        <v>0</v>
      </c>
      <c r="BS1945" s="2">
        <v>1</v>
      </c>
      <c r="BT1945" s="2">
        <v>1</v>
      </c>
      <c r="BU1945" s="2">
        <v>1</v>
      </c>
      <c r="BV1945" s="2">
        <v>1</v>
      </c>
      <c r="BW1945" s="2">
        <v>1</v>
      </c>
      <c r="BX1945" s="2">
        <v>1</v>
      </c>
      <c r="BY1945" s="2" t="s">
        <v>3</v>
      </c>
      <c r="BZ1945" s="2">
        <v>123</v>
      </c>
      <c r="CA1945" s="2">
        <v>75</v>
      </c>
      <c r="CB1945" s="2" t="s">
        <v>3</v>
      </c>
      <c r="CC1945" s="2"/>
      <c r="CD1945" s="2"/>
      <c r="CE1945" s="2">
        <v>0</v>
      </c>
      <c r="CF1945" s="2">
        <v>0</v>
      </c>
      <c r="CG1945" s="2">
        <v>0</v>
      </c>
      <c r="CH1945" s="2">
        <v>154</v>
      </c>
      <c r="CI1945" s="2">
        <v>0</v>
      </c>
      <c r="CJ1945" s="2">
        <v>0</v>
      </c>
      <c r="CK1945" s="2">
        <v>0</v>
      </c>
      <c r="CL1945" s="2">
        <v>0</v>
      </c>
      <c r="CM1945" s="2">
        <v>0</v>
      </c>
      <c r="CN1945" s="2" t="s">
        <v>3</v>
      </c>
      <c r="CO1945" s="2">
        <v>0</v>
      </c>
      <c r="CP1945" s="2">
        <f t="shared" si="1626"/>
        <v>0</v>
      </c>
      <c r="CQ1945" s="2">
        <f t="shared" si="1627"/>
        <v>0.01</v>
      </c>
      <c r="CR1945" s="2">
        <f t="shared" si="1628"/>
        <v>30.92</v>
      </c>
      <c r="CS1945" s="2">
        <f t="shared" si="1629"/>
        <v>11.44</v>
      </c>
      <c r="CT1945" s="2">
        <f t="shared" si="1630"/>
        <v>16.04</v>
      </c>
      <c r="CU1945" s="2">
        <f t="shared" si="1631"/>
        <v>0</v>
      </c>
      <c r="CV1945" s="2">
        <f t="shared" si="1632"/>
        <v>2</v>
      </c>
      <c r="CW1945" s="2">
        <f t="shared" si="1633"/>
        <v>0.84</v>
      </c>
      <c r="CX1945" s="2">
        <f t="shared" si="1634"/>
        <v>0</v>
      </c>
      <c r="CY1945" s="2">
        <f>(((S1945+R1945)*AT1945)/100)</f>
        <v>0</v>
      </c>
      <c r="CZ1945" s="2">
        <f>(((S1945+R1945)*AU1945)/100)</f>
        <v>0</v>
      </c>
      <c r="DA1945" s="2"/>
      <c r="DB1945" s="2"/>
      <c r="DC1945" s="2" t="s">
        <v>3</v>
      </c>
      <c r="DD1945" s="2" t="s">
        <v>199</v>
      </c>
      <c r="DE1945" s="2" t="s">
        <v>199</v>
      </c>
      <c r="DF1945" s="2" t="s">
        <v>199</v>
      </c>
      <c r="DG1945" s="2" t="s">
        <v>199</v>
      </c>
      <c r="DH1945" s="2" t="s">
        <v>3</v>
      </c>
      <c r="DI1945" s="2" t="s">
        <v>199</v>
      </c>
      <c r="DJ1945" s="2" t="s">
        <v>199</v>
      </c>
      <c r="DK1945" s="2" t="s">
        <v>3</v>
      </c>
      <c r="DL1945" s="2" t="s">
        <v>3</v>
      </c>
      <c r="DM1945" s="2" t="s">
        <v>3</v>
      </c>
      <c r="DN1945" s="2">
        <v>0</v>
      </c>
      <c r="DO1945" s="2">
        <v>0</v>
      </c>
      <c r="DP1945" s="2">
        <v>1</v>
      </c>
      <c r="DQ1945" s="2">
        <v>1</v>
      </c>
      <c r="DR1945" s="2"/>
      <c r="DS1945" s="2"/>
      <c r="DT1945" s="2"/>
      <c r="DU1945" s="2">
        <v>1013</v>
      </c>
      <c r="DV1945" s="2" t="s">
        <v>186</v>
      </c>
      <c r="DW1945" s="2" t="s">
        <v>186</v>
      </c>
      <c r="DX1945" s="2">
        <v>1</v>
      </c>
      <c r="DY1945" s="2"/>
      <c r="DZ1945" s="2" t="s">
        <v>3</v>
      </c>
      <c r="EA1945" s="2" t="s">
        <v>3</v>
      </c>
      <c r="EB1945" s="2" t="s">
        <v>3</v>
      </c>
      <c r="EC1945" s="2" t="s">
        <v>3</v>
      </c>
      <c r="ED1945" s="2"/>
      <c r="EE1945" s="2">
        <v>54328965</v>
      </c>
      <c r="EF1945" s="2">
        <v>2</v>
      </c>
      <c r="EG1945" s="2" t="s">
        <v>21</v>
      </c>
      <c r="EH1945" s="2">
        <v>0</v>
      </c>
      <c r="EI1945" s="2" t="s">
        <v>3</v>
      </c>
      <c r="EJ1945" s="2">
        <v>1</v>
      </c>
      <c r="EK1945" s="2">
        <v>11001</v>
      </c>
      <c r="EL1945" s="2" t="s">
        <v>22</v>
      </c>
      <c r="EM1945" s="2" t="s">
        <v>23</v>
      </c>
      <c r="EN1945" s="2"/>
      <c r="EO1945" s="2" t="s">
        <v>3</v>
      </c>
      <c r="EP1945" s="2"/>
      <c r="EQ1945" s="2">
        <v>1441792</v>
      </c>
      <c r="ER1945" s="2">
        <v>264.04000000000002</v>
      </c>
      <c r="ES1945" s="2">
        <v>252.3</v>
      </c>
      <c r="ET1945" s="2">
        <v>7.73</v>
      </c>
      <c r="EU1945" s="2">
        <v>2.86</v>
      </c>
      <c r="EV1945" s="2">
        <v>4.01</v>
      </c>
      <c r="EW1945" s="2">
        <v>0.5</v>
      </c>
      <c r="EX1945" s="2">
        <v>0.21</v>
      </c>
      <c r="EY1945" s="2">
        <v>1</v>
      </c>
      <c r="EZ1945" s="2"/>
      <c r="FA1945" s="2"/>
      <c r="FB1945" s="2"/>
      <c r="FC1945" s="2"/>
      <c r="FD1945" s="2"/>
      <c r="FE1945" s="2"/>
      <c r="FF1945" s="2"/>
      <c r="FG1945" s="2"/>
      <c r="FH1945" s="2"/>
      <c r="FI1945" s="2"/>
      <c r="FJ1945" s="2"/>
      <c r="FK1945" s="2"/>
      <c r="FL1945" s="2"/>
      <c r="FM1945" s="2"/>
      <c r="FN1945" s="2"/>
      <c r="FO1945" s="2"/>
      <c r="FP1945" s="2"/>
      <c r="FQ1945" s="2">
        <v>0</v>
      </c>
      <c r="FR1945" s="2">
        <f t="shared" si="1635"/>
        <v>0</v>
      </c>
      <c r="FS1945" s="2">
        <v>0</v>
      </c>
      <c r="FT1945" s="2"/>
      <c r="FU1945" s="2"/>
      <c r="FV1945" s="2"/>
      <c r="FW1945" s="2"/>
      <c r="FX1945" s="2">
        <v>123</v>
      </c>
      <c r="FY1945" s="2">
        <v>75</v>
      </c>
      <c r="FZ1945" s="2"/>
      <c r="GA1945" s="2" t="s">
        <v>3</v>
      </c>
      <c r="GB1945" s="2"/>
      <c r="GC1945" s="2"/>
      <c r="GD1945" s="2">
        <v>1</v>
      </c>
      <c r="GE1945" s="2"/>
      <c r="GF1945" s="2">
        <v>-1905653660</v>
      </c>
      <c r="GG1945" s="2">
        <v>2</v>
      </c>
      <c r="GH1945" s="2">
        <v>1</v>
      </c>
      <c r="GI1945" s="2">
        <v>-2</v>
      </c>
      <c r="GJ1945" s="2">
        <v>0</v>
      </c>
      <c r="GK1945" s="2">
        <v>0</v>
      </c>
      <c r="GL1945" s="2">
        <f t="shared" si="1636"/>
        <v>0</v>
      </c>
      <c r="GM1945" s="2">
        <f t="shared" si="1637"/>
        <v>0</v>
      </c>
      <c r="GN1945" s="2">
        <f t="shared" si="1638"/>
        <v>0</v>
      </c>
      <c r="GO1945" s="2">
        <f t="shared" si="1639"/>
        <v>0</v>
      </c>
      <c r="GP1945" s="2">
        <f t="shared" si="1640"/>
        <v>0</v>
      </c>
      <c r="GQ1945" s="2"/>
      <c r="GR1945" s="2">
        <v>0</v>
      </c>
      <c r="GS1945" s="2">
        <v>3</v>
      </c>
      <c r="GT1945" s="2">
        <v>0</v>
      </c>
      <c r="GU1945" s="2" t="s">
        <v>199</v>
      </c>
      <c r="GV1945" s="2">
        <f>ROUND(((GT1945*4)),2)</f>
        <v>0</v>
      </c>
      <c r="GW1945" s="2">
        <v>1</v>
      </c>
      <c r="GX1945" s="2">
        <f t="shared" si="1642"/>
        <v>0</v>
      </c>
      <c r="GY1945" s="2"/>
      <c r="GZ1945" s="2"/>
      <c r="HA1945" s="2">
        <v>0</v>
      </c>
      <c r="HB1945" s="2">
        <v>0</v>
      </c>
      <c r="HC1945" s="2">
        <f t="shared" si="1643"/>
        <v>0</v>
      </c>
      <c r="HD1945" s="2"/>
      <c r="HE1945" s="2" t="s">
        <v>3</v>
      </c>
      <c r="HF1945" s="2" t="s">
        <v>3</v>
      </c>
      <c r="HG1945" s="2"/>
      <c r="HH1945" s="2"/>
      <c r="HI1945" s="2"/>
      <c r="HJ1945" s="2"/>
      <c r="HK1945" s="2"/>
      <c r="HL1945" s="2"/>
      <c r="HM1945" s="2" t="s">
        <v>3</v>
      </c>
      <c r="HN1945" s="2" t="s">
        <v>24</v>
      </c>
      <c r="HO1945" s="2" t="s">
        <v>25</v>
      </c>
      <c r="HP1945" s="2" t="s">
        <v>22</v>
      </c>
      <c r="HQ1945" s="2" t="s">
        <v>22</v>
      </c>
      <c r="HR1945" s="2"/>
      <c r="HS1945" s="2"/>
      <c r="HT1945" s="2"/>
      <c r="HU1945" s="2"/>
      <c r="HV1945" s="2"/>
      <c r="HW1945" s="2"/>
      <c r="HX1945" s="2"/>
      <c r="HY1945" s="2"/>
      <c r="HZ1945" s="2"/>
      <c r="IA1945" s="2"/>
      <c r="IB1945" s="2"/>
      <c r="IC1945" s="2"/>
      <c r="ID1945" s="2"/>
      <c r="IE1945" s="2"/>
      <c r="IF1945" s="2"/>
      <c r="IG1945" s="2"/>
      <c r="IH1945" s="2"/>
      <c r="II1945" s="2"/>
      <c r="IJ1945" s="2"/>
      <c r="IK1945" s="2">
        <v>0</v>
      </c>
      <c r="IL1945" s="2"/>
      <c r="IM1945" s="2"/>
      <c r="IN1945" s="2"/>
      <c r="IO1945" s="2"/>
      <c r="IP1945" s="2"/>
      <c r="IQ1945" s="2"/>
      <c r="IR1945" s="2"/>
      <c r="IS1945" s="2"/>
      <c r="IT1945" s="2"/>
      <c r="IU1945" s="2"/>
    </row>
    <row r="1946" spans="1:255" x14ac:dyDescent="0.2">
      <c r="A1946">
        <v>17</v>
      </c>
      <c r="B1946">
        <v>1</v>
      </c>
      <c r="C1946">
        <f>ROW(SmtRes!A1712)</f>
        <v>1712</v>
      </c>
      <c r="D1946">
        <f>ROW(EtalonRes!A1756)</f>
        <v>1756</v>
      </c>
      <c r="E1946" t="s">
        <v>838</v>
      </c>
      <c r="F1946" t="s">
        <v>196</v>
      </c>
      <c r="G1946" t="s">
        <v>197</v>
      </c>
      <c r="H1946" t="s">
        <v>186</v>
      </c>
      <c r="I1946">
        <v>0</v>
      </c>
      <c r="J1946">
        <v>0</v>
      </c>
      <c r="K1946">
        <v>0</v>
      </c>
      <c r="L1946">
        <v>0.14899999999999999</v>
      </c>
      <c r="M1946">
        <v>0</v>
      </c>
      <c r="N1946">
        <f t="shared" si="1606"/>
        <v>0.14899999999999999</v>
      </c>
      <c r="O1946">
        <f t="shared" si="1607"/>
        <v>0</v>
      </c>
      <c r="P1946">
        <f t="shared" si="1608"/>
        <v>0</v>
      </c>
      <c r="Q1946">
        <f t="shared" si="1609"/>
        <v>0</v>
      </c>
      <c r="R1946">
        <f t="shared" si="1610"/>
        <v>0</v>
      </c>
      <c r="S1946">
        <f t="shared" si="1611"/>
        <v>0</v>
      </c>
      <c r="T1946">
        <f t="shared" si="1612"/>
        <v>0</v>
      </c>
      <c r="U1946">
        <f t="shared" si="1613"/>
        <v>0</v>
      </c>
      <c r="V1946">
        <f t="shared" si="1614"/>
        <v>0</v>
      </c>
      <c r="W1946">
        <f t="shared" si="1615"/>
        <v>0</v>
      </c>
      <c r="X1946">
        <f t="shared" si="1616"/>
        <v>0</v>
      </c>
      <c r="Y1946">
        <f t="shared" si="1617"/>
        <v>0</v>
      </c>
      <c r="AA1946">
        <v>69726884</v>
      </c>
      <c r="AB1946">
        <f t="shared" si="1618"/>
        <v>46.97</v>
      </c>
      <c r="AC1946">
        <f>ROUND(((ES1946*4)+(SUM(SmtRes!BC1708:'SmtRes'!BC1712)+SUM(EtalonRes!AL1752:'EtalonRes'!AL1756))),2)</f>
        <v>0.01</v>
      </c>
      <c r="AD1946">
        <f>ROUND(((((ET1946*4))-((EU1946*4)))+AE1946),2)</f>
        <v>30.92</v>
      </c>
      <c r="AE1946">
        <f>ROUND(((EU1946*4)),2)</f>
        <v>11.44</v>
      </c>
      <c r="AF1946">
        <f>ROUND(((EV1946*4)),2)</f>
        <v>16.04</v>
      </c>
      <c r="AG1946">
        <f t="shared" si="1622"/>
        <v>0</v>
      </c>
      <c r="AH1946">
        <f>((EW1946*4))</f>
        <v>2</v>
      </c>
      <c r="AI1946">
        <f>((EX1946*4))</f>
        <v>0.84</v>
      </c>
      <c r="AJ1946">
        <f t="shared" si="1625"/>
        <v>0</v>
      </c>
      <c r="AK1946">
        <v>264.04000000000002</v>
      </c>
      <c r="AL1946">
        <v>252.3</v>
      </c>
      <c r="AM1946">
        <v>7.73</v>
      </c>
      <c r="AN1946">
        <v>2.86</v>
      </c>
      <c r="AO1946">
        <v>4.01</v>
      </c>
      <c r="AP1946">
        <v>0</v>
      </c>
      <c r="AQ1946">
        <v>0.5</v>
      </c>
      <c r="AR1946">
        <v>0.21</v>
      </c>
      <c r="AS1946">
        <v>0</v>
      </c>
      <c r="AT1946">
        <v>117</v>
      </c>
      <c r="AU1946">
        <v>64</v>
      </c>
      <c r="AV1946">
        <v>1</v>
      </c>
      <c r="AW1946">
        <v>1</v>
      </c>
      <c r="AZ1946">
        <v>1</v>
      </c>
      <c r="BA1946">
        <v>25.36</v>
      </c>
      <c r="BB1946">
        <v>7.84</v>
      </c>
      <c r="BC1946">
        <v>7.56</v>
      </c>
      <c r="BD1946" t="s">
        <v>3</v>
      </c>
      <c r="BE1946" t="s">
        <v>3</v>
      </c>
      <c r="BF1946" t="s">
        <v>3</v>
      </c>
      <c r="BG1946" t="s">
        <v>3</v>
      </c>
      <c r="BH1946">
        <v>0</v>
      </c>
      <c r="BI1946">
        <v>1</v>
      </c>
      <c r="BJ1946" t="s">
        <v>198</v>
      </c>
      <c r="BM1946">
        <v>11001</v>
      </c>
      <c r="BN1946">
        <v>0</v>
      </c>
      <c r="BO1946" t="s">
        <v>196</v>
      </c>
      <c r="BP1946">
        <v>1</v>
      </c>
      <c r="BQ1946">
        <v>2</v>
      </c>
      <c r="BR1946">
        <v>0</v>
      </c>
      <c r="BS1946">
        <v>19.8</v>
      </c>
      <c r="BT1946">
        <v>1</v>
      </c>
      <c r="BU1946">
        <v>1</v>
      </c>
      <c r="BV1946">
        <v>1</v>
      </c>
      <c r="BW1946">
        <v>1</v>
      </c>
      <c r="BX1946">
        <v>1</v>
      </c>
      <c r="BY1946" t="s">
        <v>3</v>
      </c>
      <c r="BZ1946">
        <v>117</v>
      </c>
      <c r="CA1946">
        <v>64</v>
      </c>
      <c r="CB1946" t="s">
        <v>3</v>
      </c>
      <c r="CE1946">
        <v>0</v>
      </c>
      <c r="CF1946">
        <v>0</v>
      </c>
      <c r="CG1946">
        <v>0</v>
      </c>
      <c r="CH1946">
        <v>154</v>
      </c>
      <c r="CI1946">
        <v>0</v>
      </c>
      <c r="CJ1946">
        <v>0</v>
      </c>
      <c r="CK1946">
        <v>0</v>
      </c>
      <c r="CL1946">
        <v>0</v>
      </c>
      <c r="CM1946">
        <v>0</v>
      </c>
      <c r="CN1946" t="s">
        <v>3</v>
      </c>
      <c r="CO1946">
        <v>0</v>
      </c>
      <c r="CP1946">
        <f t="shared" si="1626"/>
        <v>0</v>
      </c>
      <c r="CQ1946">
        <f t="shared" si="1627"/>
        <v>7.5600000000000001E-2</v>
      </c>
      <c r="CR1946">
        <f t="shared" si="1628"/>
        <v>242.4128</v>
      </c>
      <c r="CS1946">
        <f t="shared" si="1629"/>
        <v>226.512</v>
      </c>
      <c r="CT1946">
        <f t="shared" si="1630"/>
        <v>406.77439999999996</v>
      </c>
      <c r="CU1946">
        <f t="shared" si="1631"/>
        <v>0</v>
      </c>
      <c r="CV1946">
        <f t="shared" si="1632"/>
        <v>2</v>
      </c>
      <c r="CW1946">
        <f t="shared" si="1633"/>
        <v>0.84</v>
      </c>
      <c r="CX1946">
        <f t="shared" si="1634"/>
        <v>0</v>
      </c>
      <c r="CY1946">
        <f>(S1946+R1946)*(BZ1946/100)</f>
        <v>0</v>
      </c>
      <c r="CZ1946">
        <f>(S1946+R1946)*(CA1946/100)</f>
        <v>0</v>
      </c>
      <c r="DC1946" t="s">
        <v>3</v>
      </c>
      <c r="DD1946" t="s">
        <v>199</v>
      </c>
      <c r="DE1946" t="s">
        <v>199</v>
      </c>
      <c r="DF1946" t="s">
        <v>199</v>
      </c>
      <c r="DG1946" t="s">
        <v>199</v>
      </c>
      <c r="DH1946" t="s">
        <v>3</v>
      </c>
      <c r="DI1946" t="s">
        <v>199</v>
      </c>
      <c r="DJ1946" t="s">
        <v>199</v>
      </c>
      <c r="DK1946" t="s">
        <v>3</v>
      </c>
      <c r="DL1946" t="s">
        <v>3</v>
      </c>
      <c r="DM1946" t="s">
        <v>3</v>
      </c>
      <c r="DN1946">
        <v>123</v>
      </c>
      <c r="DO1946">
        <v>75</v>
      </c>
      <c r="DP1946">
        <v>1</v>
      </c>
      <c r="DQ1946">
        <v>1</v>
      </c>
      <c r="DU1946">
        <v>1013</v>
      </c>
      <c r="DV1946" t="s">
        <v>186</v>
      </c>
      <c r="DW1946" t="s">
        <v>186</v>
      </c>
      <c r="DX1946">
        <v>1</v>
      </c>
      <c r="DZ1946" t="s">
        <v>3</v>
      </c>
      <c r="EA1946" t="s">
        <v>3</v>
      </c>
      <c r="EB1946" t="s">
        <v>3</v>
      </c>
      <c r="EC1946" t="s">
        <v>3</v>
      </c>
      <c r="EE1946">
        <v>54328965</v>
      </c>
      <c r="EF1946">
        <v>2</v>
      </c>
      <c r="EG1946" t="s">
        <v>21</v>
      </c>
      <c r="EH1946">
        <v>0</v>
      </c>
      <c r="EI1946" t="s">
        <v>3</v>
      </c>
      <c r="EJ1946">
        <v>1</v>
      </c>
      <c r="EK1946">
        <v>11001</v>
      </c>
      <c r="EL1946" t="s">
        <v>22</v>
      </c>
      <c r="EM1946" t="s">
        <v>23</v>
      </c>
      <c r="EO1946" t="s">
        <v>3</v>
      </c>
      <c r="EQ1946">
        <v>1441792</v>
      </c>
      <c r="ER1946">
        <v>264.04000000000002</v>
      </c>
      <c r="ES1946">
        <v>252.3</v>
      </c>
      <c r="ET1946">
        <v>7.73</v>
      </c>
      <c r="EU1946">
        <v>2.86</v>
      </c>
      <c r="EV1946">
        <v>4.01</v>
      </c>
      <c r="EW1946">
        <v>0.5</v>
      </c>
      <c r="EX1946">
        <v>0.21</v>
      </c>
      <c r="EY1946">
        <v>1</v>
      </c>
      <c r="FQ1946">
        <v>0</v>
      </c>
      <c r="FR1946">
        <f t="shared" si="1635"/>
        <v>0</v>
      </c>
      <c r="FS1946">
        <v>0</v>
      </c>
      <c r="FX1946">
        <v>123</v>
      </c>
      <c r="FY1946">
        <v>75</v>
      </c>
      <c r="GA1946" t="s">
        <v>3</v>
      </c>
      <c r="GD1946">
        <v>1</v>
      </c>
      <c r="GF1946">
        <v>-1905653660</v>
      </c>
      <c r="GG1946">
        <v>2</v>
      </c>
      <c r="GH1946">
        <v>1</v>
      </c>
      <c r="GI1946">
        <v>2</v>
      </c>
      <c r="GJ1946">
        <v>0</v>
      </c>
      <c r="GK1946">
        <v>0</v>
      </c>
      <c r="GL1946">
        <f t="shared" si="1636"/>
        <v>0</v>
      </c>
      <c r="GM1946">
        <f t="shared" si="1637"/>
        <v>0</v>
      </c>
      <c r="GN1946">
        <f t="shared" si="1638"/>
        <v>0</v>
      </c>
      <c r="GO1946">
        <f t="shared" si="1639"/>
        <v>0</v>
      </c>
      <c r="GP1946">
        <f t="shared" si="1640"/>
        <v>0</v>
      </c>
      <c r="GR1946">
        <v>0</v>
      </c>
      <c r="GS1946">
        <v>0</v>
      </c>
      <c r="GT1946">
        <v>0</v>
      </c>
      <c r="GU1946" t="s">
        <v>199</v>
      </c>
      <c r="GV1946">
        <f>ROUND(((GT1946*4)),2)</f>
        <v>0</v>
      </c>
      <c r="GW1946">
        <v>1015.2</v>
      </c>
      <c r="GX1946">
        <f t="shared" si="1642"/>
        <v>0</v>
      </c>
      <c r="HA1946">
        <v>0</v>
      </c>
      <c r="HB1946">
        <v>0</v>
      </c>
      <c r="HC1946">
        <f t="shared" si="1643"/>
        <v>0</v>
      </c>
      <c r="HE1946" t="s">
        <v>3</v>
      </c>
      <c r="HF1946" t="s">
        <v>3</v>
      </c>
      <c r="HM1946" t="s">
        <v>3</v>
      </c>
      <c r="HN1946" t="s">
        <v>24</v>
      </c>
      <c r="HO1946" t="s">
        <v>25</v>
      </c>
      <c r="HP1946" t="s">
        <v>22</v>
      </c>
      <c r="HQ1946" t="s">
        <v>22</v>
      </c>
      <c r="IK1946">
        <v>0</v>
      </c>
    </row>
    <row r="1947" spans="1:255" x14ac:dyDescent="0.2">
      <c r="A1947" s="2">
        <v>18</v>
      </c>
      <c r="B1947" s="2">
        <v>1</v>
      </c>
      <c r="C1947" s="2">
        <v>1707</v>
      </c>
      <c r="D1947" s="2"/>
      <c r="E1947" s="2" t="s">
        <v>839</v>
      </c>
      <c r="F1947" s="2" t="s">
        <v>502</v>
      </c>
      <c r="G1947" s="2" t="s">
        <v>503</v>
      </c>
      <c r="H1947" s="2" t="s">
        <v>40</v>
      </c>
      <c r="I1947" s="2">
        <f>I1945*J1947</f>
        <v>0</v>
      </c>
      <c r="J1947" s="2">
        <v>2.04</v>
      </c>
      <c r="K1947" s="2">
        <v>0.51</v>
      </c>
      <c r="L1947" s="2">
        <v>0.30396000000000001</v>
      </c>
      <c r="M1947" s="2">
        <v>0</v>
      </c>
      <c r="N1947" s="2">
        <f t="shared" si="1606"/>
        <v>0.30399999999999999</v>
      </c>
      <c r="O1947" s="2">
        <f t="shared" si="1607"/>
        <v>0</v>
      </c>
      <c r="P1947" s="2">
        <f t="shared" si="1608"/>
        <v>0</v>
      </c>
      <c r="Q1947" s="2">
        <f t="shared" si="1609"/>
        <v>0</v>
      </c>
      <c r="R1947" s="2">
        <f t="shared" si="1610"/>
        <v>0</v>
      </c>
      <c r="S1947" s="2">
        <f t="shared" si="1611"/>
        <v>0</v>
      </c>
      <c r="T1947" s="2">
        <f t="shared" si="1612"/>
        <v>0</v>
      </c>
      <c r="U1947" s="2">
        <f t="shared" si="1613"/>
        <v>0</v>
      </c>
      <c r="V1947" s="2">
        <f t="shared" si="1614"/>
        <v>0</v>
      </c>
      <c r="W1947" s="2">
        <f t="shared" si="1615"/>
        <v>0</v>
      </c>
      <c r="X1947" s="2">
        <f t="shared" si="1616"/>
        <v>0</v>
      </c>
      <c r="Y1947" s="2">
        <f t="shared" si="1617"/>
        <v>0</v>
      </c>
      <c r="Z1947" s="2"/>
      <c r="AA1947" s="2">
        <v>69726971</v>
      </c>
      <c r="AB1947" s="2">
        <f t="shared" si="1618"/>
        <v>531.91</v>
      </c>
      <c r="AC1947" s="2">
        <f>ROUND((ES1947),2)</f>
        <v>531.91</v>
      </c>
      <c r="AD1947" s="2">
        <f t="shared" ref="AD1947:AD1982" si="1644">ROUND((((ET1947)-(EU1947))+AE1947),2)</f>
        <v>0</v>
      </c>
      <c r="AE1947" s="2">
        <f t="shared" ref="AE1947:AE1982" si="1645">ROUND((EU1947),2)</f>
        <v>0</v>
      </c>
      <c r="AF1947" s="2">
        <f t="shared" ref="AF1947:AF1982" si="1646">ROUND((EV1947),2)</f>
        <v>0</v>
      </c>
      <c r="AG1947" s="2">
        <f t="shared" si="1622"/>
        <v>0</v>
      </c>
      <c r="AH1947" s="2">
        <f t="shared" ref="AH1947:AH1982" si="1647">(EW1947)</f>
        <v>0</v>
      </c>
      <c r="AI1947" s="2">
        <f t="shared" ref="AI1947:AI1982" si="1648">(EX1947)</f>
        <v>0</v>
      </c>
      <c r="AJ1947" s="2">
        <f t="shared" si="1625"/>
        <v>0</v>
      </c>
      <c r="AK1947" s="2">
        <v>531.91</v>
      </c>
      <c r="AL1947" s="2">
        <v>531.91</v>
      </c>
      <c r="AM1947" s="2">
        <v>0</v>
      </c>
      <c r="AN1947" s="2">
        <v>0</v>
      </c>
      <c r="AO1947" s="2">
        <v>0</v>
      </c>
      <c r="AP1947" s="2">
        <v>0</v>
      </c>
      <c r="AQ1947" s="2">
        <v>0</v>
      </c>
      <c r="AR1947" s="2">
        <v>0</v>
      </c>
      <c r="AS1947" s="2">
        <v>0</v>
      </c>
      <c r="AT1947" s="2">
        <v>0</v>
      </c>
      <c r="AU1947" s="2">
        <v>0</v>
      </c>
      <c r="AV1947" s="2">
        <v>1</v>
      </c>
      <c r="AW1947" s="2">
        <v>1</v>
      </c>
      <c r="AX1947" s="2"/>
      <c r="AY1947" s="2"/>
      <c r="AZ1947" s="2">
        <v>1</v>
      </c>
      <c r="BA1947" s="2">
        <v>1</v>
      </c>
      <c r="BB1947" s="2">
        <v>1</v>
      </c>
      <c r="BC1947" s="2">
        <v>1</v>
      </c>
      <c r="BD1947" s="2" t="s">
        <v>3</v>
      </c>
      <c r="BE1947" s="2" t="s">
        <v>3</v>
      </c>
      <c r="BF1947" s="2" t="s">
        <v>3</v>
      </c>
      <c r="BG1947" s="2" t="s">
        <v>3</v>
      </c>
      <c r="BH1947" s="2">
        <v>3</v>
      </c>
      <c r="BI1947" s="2">
        <v>1</v>
      </c>
      <c r="BJ1947" s="2" t="s">
        <v>504</v>
      </c>
      <c r="BK1947" s="2"/>
      <c r="BL1947" s="2"/>
      <c r="BM1947" s="2">
        <v>500003</v>
      </c>
      <c r="BN1947" s="2">
        <v>0</v>
      </c>
      <c r="BO1947" s="2" t="s">
        <v>3</v>
      </c>
      <c r="BP1947" s="2">
        <v>0</v>
      </c>
      <c r="BQ1947" s="2">
        <v>13</v>
      </c>
      <c r="BR1947" s="2">
        <v>0</v>
      </c>
      <c r="BS1947" s="2">
        <v>1</v>
      </c>
      <c r="BT1947" s="2">
        <v>1</v>
      </c>
      <c r="BU1947" s="2">
        <v>1</v>
      </c>
      <c r="BV1947" s="2">
        <v>1</v>
      </c>
      <c r="BW1947" s="2">
        <v>1</v>
      </c>
      <c r="BX1947" s="2">
        <v>1</v>
      </c>
      <c r="BY1947" s="2" t="s">
        <v>3</v>
      </c>
      <c r="BZ1947" s="2">
        <v>0</v>
      </c>
      <c r="CA1947" s="2">
        <v>0</v>
      </c>
      <c r="CB1947" s="2" t="s">
        <v>3</v>
      </c>
      <c r="CC1947" s="2"/>
      <c r="CD1947" s="2"/>
      <c r="CE1947" s="2">
        <v>0</v>
      </c>
      <c r="CF1947" s="2">
        <v>0</v>
      </c>
      <c r="CG1947" s="2">
        <v>0</v>
      </c>
      <c r="CH1947" s="2">
        <v>154</v>
      </c>
      <c r="CI1947" s="2">
        <v>1</v>
      </c>
      <c r="CJ1947" s="2">
        <v>0</v>
      </c>
      <c r="CK1947" s="2">
        <v>0</v>
      </c>
      <c r="CL1947" s="2">
        <v>0</v>
      </c>
      <c r="CM1947" s="2">
        <v>0</v>
      </c>
      <c r="CN1947" s="2" t="s">
        <v>3</v>
      </c>
      <c r="CO1947" s="2">
        <v>0</v>
      </c>
      <c r="CP1947" s="2">
        <f t="shared" si="1626"/>
        <v>0</v>
      </c>
      <c r="CQ1947" s="2">
        <f t="shared" si="1627"/>
        <v>531.91</v>
      </c>
      <c r="CR1947" s="2">
        <f t="shared" si="1628"/>
        <v>0</v>
      </c>
      <c r="CS1947" s="2">
        <f t="shared" si="1629"/>
        <v>0</v>
      </c>
      <c r="CT1947" s="2">
        <f t="shared" si="1630"/>
        <v>0</v>
      </c>
      <c r="CU1947" s="2">
        <f t="shared" si="1631"/>
        <v>0</v>
      </c>
      <c r="CV1947" s="2">
        <f t="shared" si="1632"/>
        <v>0</v>
      </c>
      <c r="CW1947" s="2">
        <f t="shared" si="1633"/>
        <v>0</v>
      </c>
      <c r="CX1947" s="2">
        <f t="shared" si="1634"/>
        <v>0</v>
      </c>
      <c r="CY1947" s="2">
        <f>(((S1947+R1947)*AT1947)/100)</f>
        <v>0</v>
      </c>
      <c r="CZ1947" s="2">
        <f>(((S1947+R1947)*AU1947)/100)</f>
        <v>0</v>
      </c>
      <c r="DA1947" s="2"/>
      <c r="DB1947" s="2"/>
      <c r="DC1947" s="2" t="s">
        <v>3</v>
      </c>
      <c r="DD1947" s="2" t="s">
        <v>3</v>
      </c>
      <c r="DE1947" s="2" t="s">
        <v>3</v>
      </c>
      <c r="DF1947" s="2" t="s">
        <v>3</v>
      </c>
      <c r="DG1947" s="2" t="s">
        <v>3</v>
      </c>
      <c r="DH1947" s="2" t="s">
        <v>3</v>
      </c>
      <c r="DI1947" s="2" t="s">
        <v>3</v>
      </c>
      <c r="DJ1947" s="2" t="s">
        <v>3</v>
      </c>
      <c r="DK1947" s="2" t="s">
        <v>3</v>
      </c>
      <c r="DL1947" s="2" t="s">
        <v>3</v>
      </c>
      <c r="DM1947" s="2" t="s">
        <v>3</v>
      </c>
      <c r="DN1947" s="2">
        <v>0</v>
      </c>
      <c r="DO1947" s="2">
        <v>0</v>
      </c>
      <c r="DP1947" s="2">
        <v>1</v>
      </c>
      <c r="DQ1947" s="2">
        <v>1</v>
      </c>
      <c r="DR1947" s="2"/>
      <c r="DS1947" s="2"/>
      <c r="DT1947" s="2"/>
      <c r="DU1947" s="2">
        <v>1007</v>
      </c>
      <c r="DV1947" s="2" t="s">
        <v>40</v>
      </c>
      <c r="DW1947" s="2" t="s">
        <v>40</v>
      </c>
      <c r="DX1947" s="2">
        <v>1</v>
      </c>
      <c r="DY1947" s="2"/>
      <c r="DZ1947" s="2" t="s">
        <v>3</v>
      </c>
      <c r="EA1947" s="2" t="s">
        <v>3</v>
      </c>
      <c r="EB1947" s="2" t="s">
        <v>3</v>
      </c>
      <c r="EC1947" s="2" t="s">
        <v>3</v>
      </c>
      <c r="ED1947" s="2"/>
      <c r="EE1947" s="2">
        <v>54329104</v>
      </c>
      <c r="EF1947" s="2">
        <v>13</v>
      </c>
      <c r="EG1947" s="2" t="s">
        <v>42</v>
      </c>
      <c r="EH1947" s="2">
        <v>0</v>
      </c>
      <c r="EI1947" s="2" t="s">
        <v>3</v>
      </c>
      <c r="EJ1947" s="2">
        <v>1</v>
      </c>
      <c r="EK1947" s="2">
        <v>500003</v>
      </c>
      <c r="EL1947" s="2" t="s">
        <v>43</v>
      </c>
      <c r="EM1947" s="2" t="s">
        <v>44</v>
      </c>
      <c r="EN1947" s="2"/>
      <c r="EO1947" s="2" t="s">
        <v>3</v>
      </c>
      <c r="EP1947" s="2"/>
      <c r="EQ1947" s="2">
        <v>0</v>
      </c>
      <c r="ER1947" s="2">
        <v>531.91</v>
      </c>
      <c r="ES1947" s="2">
        <v>531.91</v>
      </c>
      <c r="ET1947" s="2">
        <v>0</v>
      </c>
      <c r="EU1947" s="2">
        <v>0</v>
      </c>
      <c r="EV1947" s="2">
        <v>0</v>
      </c>
      <c r="EW1947" s="2">
        <v>0</v>
      </c>
      <c r="EX1947" s="2">
        <v>0</v>
      </c>
      <c r="EY1947" s="2"/>
      <c r="EZ1947" s="2"/>
      <c r="FA1947" s="2"/>
      <c r="FB1947" s="2"/>
      <c r="FC1947" s="2"/>
      <c r="FD1947" s="2"/>
      <c r="FE1947" s="2"/>
      <c r="FF1947" s="2"/>
      <c r="FG1947" s="2"/>
      <c r="FH1947" s="2"/>
      <c r="FI1947" s="2"/>
      <c r="FJ1947" s="2"/>
      <c r="FK1947" s="2"/>
      <c r="FL1947" s="2"/>
      <c r="FM1947" s="2"/>
      <c r="FN1947" s="2"/>
      <c r="FO1947" s="2"/>
      <c r="FP1947" s="2"/>
      <c r="FQ1947" s="2">
        <v>0</v>
      </c>
      <c r="FR1947" s="2">
        <f t="shared" si="1635"/>
        <v>0</v>
      </c>
      <c r="FS1947" s="2">
        <v>0</v>
      </c>
      <c r="FT1947" s="2"/>
      <c r="FU1947" s="2"/>
      <c r="FV1947" s="2"/>
      <c r="FW1947" s="2"/>
      <c r="FX1947" s="2">
        <v>0</v>
      </c>
      <c r="FY1947" s="2">
        <v>0</v>
      </c>
      <c r="FZ1947" s="2"/>
      <c r="GA1947" s="2" t="s">
        <v>3</v>
      </c>
      <c r="GB1947" s="2"/>
      <c r="GC1947" s="2"/>
      <c r="GD1947" s="2">
        <v>1</v>
      </c>
      <c r="GE1947" s="2"/>
      <c r="GF1947" s="2">
        <v>-1690895291</v>
      </c>
      <c r="GG1947" s="2">
        <v>2</v>
      </c>
      <c r="GH1947" s="2">
        <v>1</v>
      </c>
      <c r="GI1947" s="2">
        <v>-2</v>
      </c>
      <c r="GJ1947" s="2">
        <v>0</v>
      </c>
      <c r="GK1947" s="2">
        <v>0</v>
      </c>
      <c r="GL1947" s="2">
        <f t="shared" si="1636"/>
        <v>0</v>
      </c>
      <c r="GM1947" s="2">
        <f t="shared" si="1637"/>
        <v>0</v>
      </c>
      <c r="GN1947" s="2">
        <f t="shared" si="1638"/>
        <v>0</v>
      </c>
      <c r="GO1947" s="2">
        <f t="shared" si="1639"/>
        <v>0</v>
      </c>
      <c r="GP1947" s="2">
        <f t="shared" si="1640"/>
        <v>0</v>
      </c>
      <c r="GQ1947" s="2"/>
      <c r="GR1947" s="2">
        <v>0</v>
      </c>
      <c r="GS1947" s="2">
        <v>3</v>
      </c>
      <c r="GT1947" s="2">
        <v>0</v>
      </c>
      <c r="GU1947" s="2" t="s">
        <v>3</v>
      </c>
      <c r="GV1947" s="2">
        <f t="shared" ref="GV1947:GV1982" si="1649">ROUND((GT1947),2)</f>
        <v>0</v>
      </c>
      <c r="GW1947" s="2">
        <v>1</v>
      </c>
      <c r="GX1947" s="2">
        <f t="shared" si="1642"/>
        <v>0</v>
      </c>
      <c r="GY1947" s="2"/>
      <c r="GZ1947" s="2"/>
      <c r="HA1947" s="2">
        <v>0</v>
      </c>
      <c r="HB1947" s="2">
        <v>0</v>
      </c>
      <c r="HC1947" s="2">
        <f t="shared" si="1643"/>
        <v>0</v>
      </c>
      <c r="HD1947" s="2"/>
      <c r="HE1947" s="2" t="s">
        <v>3</v>
      </c>
      <c r="HF1947" s="2" t="s">
        <v>3</v>
      </c>
      <c r="HG1947" s="2"/>
      <c r="HH1947" s="2"/>
      <c r="HI1947" s="2"/>
      <c r="HJ1947" s="2"/>
      <c r="HK1947" s="2"/>
      <c r="HL1947" s="2"/>
      <c r="HM1947" s="2" t="s">
        <v>199</v>
      </c>
      <c r="HN1947" s="2" t="s">
        <v>3</v>
      </c>
      <c r="HO1947" s="2" t="s">
        <v>3</v>
      </c>
      <c r="HP1947" s="2" t="s">
        <v>3</v>
      </c>
      <c r="HQ1947" s="2" t="s">
        <v>3</v>
      </c>
      <c r="HR1947" s="2"/>
      <c r="HS1947" s="2"/>
      <c r="HT1947" s="2"/>
      <c r="HU1947" s="2"/>
      <c r="HV1947" s="2"/>
      <c r="HW1947" s="2"/>
      <c r="HX1947" s="2"/>
      <c r="HY1947" s="2"/>
      <c r="HZ1947" s="2"/>
      <c r="IA1947" s="2"/>
      <c r="IB1947" s="2"/>
      <c r="IC1947" s="2"/>
      <c r="ID1947" s="2"/>
      <c r="IE1947" s="2"/>
      <c r="IF1947" s="2"/>
      <c r="IG1947" s="2"/>
      <c r="IH1947" s="2"/>
      <c r="II1947" s="2"/>
      <c r="IJ1947" s="2"/>
      <c r="IK1947" s="2">
        <v>0</v>
      </c>
      <c r="IL1947" s="2"/>
      <c r="IM1947" s="2"/>
      <c r="IN1947" s="2"/>
      <c r="IO1947" s="2"/>
      <c r="IP1947" s="2"/>
      <c r="IQ1947" s="2"/>
      <c r="IR1947" s="2"/>
      <c r="IS1947" s="2"/>
      <c r="IT1947" s="2"/>
      <c r="IU1947" s="2"/>
    </row>
    <row r="1948" spans="1:255" x14ac:dyDescent="0.2">
      <c r="A1948">
        <v>18</v>
      </c>
      <c r="B1948">
        <v>1</v>
      </c>
      <c r="C1948">
        <v>1712</v>
      </c>
      <c r="E1948" t="s">
        <v>839</v>
      </c>
      <c r="F1948" t="s">
        <v>502</v>
      </c>
      <c r="G1948" t="s">
        <v>503</v>
      </c>
      <c r="H1948" t="s">
        <v>40</v>
      </c>
      <c r="I1948">
        <f>I1946*J1948</f>
        <v>0</v>
      </c>
      <c r="J1948">
        <v>2.04</v>
      </c>
      <c r="K1948">
        <v>0.51</v>
      </c>
      <c r="L1948">
        <v>0.30396000000000001</v>
      </c>
      <c r="M1948">
        <v>0</v>
      </c>
      <c r="N1948">
        <f t="shared" si="1606"/>
        <v>0.30399999999999999</v>
      </c>
      <c r="O1948">
        <f t="shared" si="1607"/>
        <v>0</v>
      </c>
      <c r="P1948">
        <f t="shared" si="1608"/>
        <v>0</v>
      </c>
      <c r="Q1948">
        <f t="shared" si="1609"/>
        <v>0</v>
      </c>
      <c r="R1948">
        <f t="shared" si="1610"/>
        <v>0</v>
      </c>
      <c r="S1948">
        <f t="shared" si="1611"/>
        <v>0</v>
      </c>
      <c r="T1948">
        <f t="shared" si="1612"/>
        <v>0</v>
      </c>
      <c r="U1948">
        <f t="shared" si="1613"/>
        <v>0</v>
      </c>
      <c r="V1948">
        <f t="shared" si="1614"/>
        <v>0</v>
      </c>
      <c r="W1948">
        <f t="shared" si="1615"/>
        <v>0</v>
      </c>
      <c r="X1948">
        <f t="shared" si="1616"/>
        <v>0</v>
      </c>
      <c r="Y1948">
        <f t="shared" si="1617"/>
        <v>0</v>
      </c>
      <c r="AA1948">
        <v>69726884</v>
      </c>
      <c r="AB1948">
        <f t="shared" si="1618"/>
        <v>577.88</v>
      </c>
      <c r="AC1948">
        <f>ROUND((ES1948),2)</f>
        <v>577.88</v>
      </c>
      <c r="AD1948">
        <f t="shared" si="1644"/>
        <v>0</v>
      </c>
      <c r="AE1948">
        <f t="shared" si="1645"/>
        <v>0</v>
      </c>
      <c r="AF1948">
        <f t="shared" si="1646"/>
        <v>0</v>
      </c>
      <c r="AG1948">
        <f t="shared" si="1622"/>
        <v>0</v>
      </c>
      <c r="AH1948">
        <f t="shared" si="1647"/>
        <v>0</v>
      </c>
      <c r="AI1948">
        <f t="shared" si="1648"/>
        <v>0</v>
      </c>
      <c r="AJ1948">
        <f t="shared" si="1625"/>
        <v>0</v>
      </c>
      <c r="AK1948">
        <v>577.88000000000011</v>
      </c>
      <c r="AL1948">
        <v>577.88000000000011</v>
      </c>
      <c r="AM1948">
        <v>0</v>
      </c>
      <c r="AN1948">
        <v>0</v>
      </c>
      <c r="AO1948">
        <v>0</v>
      </c>
      <c r="AP1948">
        <v>0</v>
      </c>
      <c r="AQ1948">
        <v>0</v>
      </c>
      <c r="AR1948">
        <v>0</v>
      </c>
      <c r="AS1948">
        <v>0</v>
      </c>
      <c r="AT1948">
        <v>0</v>
      </c>
      <c r="AU1948">
        <v>0</v>
      </c>
      <c r="AV1948">
        <v>1</v>
      </c>
      <c r="AW1948">
        <v>1</v>
      </c>
      <c r="AZ1948">
        <v>1</v>
      </c>
      <c r="BA1948">
        <v>1</v>
      </c>
      <c r="BB1948">
        <v>1</v>
      </c>
      <c r="BC1948">
        <v>7.56</v>
      </c>
      <c r="BD1948" t="s">
        <v>3</v>
      </c>
      <c r="BE1948" t="s">
        <v>3</v>
      </c>
      <c r="BF1948" t="s">
        <v>3</v>
      </c>
      <c r="BG1948" t="s">
        <v>3</v>
      </c>
      <c r="BH1948">
        <v>3</v>
      </c>
      <c r="BI1948">
        <v>1</v>
      </c>
      <c r="BJ1948" t="s">
        <v>504</v>
      </c>
      <c r="BM1948">
        <v>500003</v>
      </c>
      <c r="BN1948">
        <v>0</v>
      </c>
      <c r="BO1948" t="s">
        <v>3</v>
      </c>
      <c r="BP1948">
        <v>0</v>
      </c>
      <c r="BQ1948">
        <v>13</v>
      </c>
      <c r="BR1948">
        <v>0</v>
      </c>
      <c r="BS1948">
        <v>1</v>
      </c>
      <c r="BT1948">
        <v>1</v>
      </c>
      <c r="BU1948">
        <v>1</v>
      </c>
      <c r="BV1948">
        <v>1</v>
      </c>
      <c r="BW1948">
        <v>1</v>
      </c>
      <c r="BX1948">
        <v>1</v>
      </c>
      <c r="BY1948" t="s">
        <v>3</v>
      </c>
      <c r="BZ1948">
        <v>0</v>
      </c>
      <c r="CA1948">
        <v>0</v>
      </c>
      <c r="CB1948" t="s">
        <v>3</v>
      </c>
      <c r="CE1948">
        <v>0</v>
      </c>
      <c r="CF1948">
        <v>0</v>
      </c>
      <c r="CG1948">
        <v>0</v>
      </c>
      <c r="CH1948">
        <v>154</v>
      </c>
      <c r="CI1948">
        <v>1</v>
      </c>
      <c r="CJ1948">
        <v>0</v>
      </c>
      <c r="CK1948">
        <v>0</v>
      </c>
      <c r="CL1948">
        <v>0</v>
      </c>
      <c r="CM1948">
        <v>0</v>
      </c>
      <c r="CN1948" t="s">
        <v>3</v>
      </c>
      <c r="CO1948">
        <v>0</v>
      </c>
      <c r="CP1948">
        <f t="shared" si="1626"/>
        <v>0</v>
      </c>
      <c r="CQ1948">
        <f t="shared" si="1627"/>
        <v>4368.7727999999997</v>
      </c>
      <c r="CR1948">
        <f t="shared" si="1628"/>
        <v>0</v>
      </c>
      <c r="CS1948">
        <f t="shared" si="1629"/>
        <v>0</v>
      </c>
      <c r="CT1948">
        <f t="shared" si="1630"/>
        <v>0</v>
      </c>
      <c r="CU1948">
        <f t="shared" si="1631"/>
        <v>0</v>
      </c>
      <c r="CV1948">
        <f t="shared" si="1632"/>
        <v>0</v>
      </c>
      <c r="CW1948">
        <f t="shared" si="1633"/>
        <v>0</v>
      </c>
      <c r="CX1948">
        <f t="shared" si="1634"/>
        <v>0</v>
      </c>
      <c r="CY1948">
        <f>(S1948+R1948)*(BZ1948/100)</f>
        <v>0</v>
      </c>
      <c r="CZ1948">
        <f>(S1948+R1948)*(CA1948/100)</f>
        <v>0</v>
      </c>
      <c r="DC1948" t="s">
        <v>3</v>
      </c>
      <c r="DD1948" t="s">
        <v>3</v>
      </c>
      <c r="DE1948" t="s">
        <v>3</v>
      </c>
      <c r="DF1948" t="s">
        <v>3</v>
      </c>
      <c r="DG1948" t="s">
        <v>3</v>
      </c>
      <c r="DH1948" t="s">
        <v>3</v>
      </c>
      <c r="DI1948" t="s">
        <v>3</v>
      </c>
      <c r="DJ1948" t="s">
        <v>3</v>
      </c>
      <c r="DK1948" t="s">
        <v>3</v>
      </c>
      <c r="DL1948" t="s">
        <v>3</v>
      </c>
      <c r="DM1948" t="s">
        <v>3</v>
      </c>
      <c r="DN1948">
        <v>0</v>
      </c>
      <c r="DO1948">
        <v>0</v>
      </c>
      <c r="DP1948">
        <v>1</v>
      </c>
      <c r="DQ1948">
        <v>1</v>
      </c>
      <c r="DU1948">
        <v>1007</v>
      </c>
      <c r="DV1948" t="s">
        <v>40</v>
      </c>
      <c r="DW1948" t="s">
        <v>40</v>
      </c>
      <c r="DX1948">
        <v>1</v>
      </c>
      <c r="DZ1948" t="s">
        <v>3</v>
      </c>
      <c r="EA1948" t="s">
        <v>3</v>
      </c>
      <c r="EB1948" t="s">
        <v>3</v>
      </c>
      <c r="EC1948" t="s">
        <v>3</v>
      </c>
      <c r="EE1948">
        <v>54329104</v>
      </c>
      <c r="EF1948">
        <v>13</v>
      </c>
      <c r="EG1948" t="s">
        <v>42</v>
      </c>
      <c r="EH1948">
        <v>0</v>
      </c>
      <c r="EI1948" t="s">
        <v>3</v>
      </c>
      <c r="EJ1948">
        <v>1</v>
      </c>
      <c r="EK1948">
        <v>500003</v>
      </c>
      <c r="EL1948" t="s">
        <v>43</v>
      </c>
      <c r="EM1948" t="s">
        <v>44</v>
      </c>
      <c r="EO1948" t="s">
        <v>3</v>
      </c>
      <c r="EQ1948">
        <v>0</v>
      </c>
      <c r="ER1948">
        <v>4178.62</v>
      </c>
      <c r="ES1948">
        <v>577.88000000000011</v>
      </c>
      <c r="ET1948">
        <v>0</v>
      </c>
      <c r="EU1948">
        <v>0</v>
      </c>
      <c r="EV1948">
        <v>0</v>
      </c>
      <c r="EW1948">
        <v>0</v>
      </c>
      <c r="EX1948">
        <v>0</v>
      </c>
      <c r="EZ1948">
        <v>5</v>
      </c>
      <c r="FC1948">
        <v>0</v>
      </c>
      <c r="FD1948">
        <v>18</v>
      </c>
      <c r="FF1948">
        <v>4178.62</v>
      </c>
      <c r="FQ1948">
        <v>0</v>
      </c>
      <c r="FR1948">
        <f t="shared" si="1635"/>
        <v>0</v>
      </c>
      <c r="FS1948">
        <v>0</v>
      </c>
      <c r="FX1948">
        <v>0</v>
      </c>
      <c r="FY1948">
        <v>0</v>
      </c>
      <c r="GA1948" t="s">
        <v>505</v>
      </c>
      <c r="GD1948">
        <v>1</v>
      </c>
      <c r="GF1948">
        <v>-1690895291</v>
      </c>
      <c r="GG1948">
        <v>2</v>
      </c>
      <c r="GH1948">
        <v>3</v>
      </c>
      <c r="GI1948">
        <v>5</v>
      </c>
      <c r="GJ1948">
        <v>0</v>
      </c>
      <c r="GK1948">
        <v>0</v>
      </c>
      <c r="GL1948">
        <f t="shared" si="1636"/>
        <v>0</v>
      </c>
      <c r="GM1948">
        <f t="shared" si="1637"/>
        <v>0</v>
      </c>
      <c r="GN1948">
        <f t="shared" si="1638"/>
        <v>0</v>
      </c>
      <c r="GO1948">
        <f t="shared" si="1639"/>
        <v>0</v>
      </c>
      <c r="GP1948">
        <f t="shared" si="1640"/>
        <v>0</v>
      </c>
      <c r="GR1948">
        <v>1</v>
      </c>
      <c r="GS1948">
        <v>1</v>
      </c>
      <c r="GT1948">
        <v>0</v>
      </c>
      <c r="GU1948" t="s">
        <v>3</v>
      </c>
      <c r="GV1948">
        <f t="shared" si="1649"/>
        <v>0</v>
      </c>
      <c r="GW1948">
        <v>1</v>
      </c>
      <c r="GX1948">
        <f t="shared" si="1642"/>
        <v>0</v>
      </c>
      <c r="HA1948">
        <v>0</v>
      </c>
      <c r="HB1948">
        <v>0</v>
      </c>
      <c r="HC1948">
        <f t="shared" si="1643"/>
        <v>0</v>
      </c>
      <c r="HE1948" t="s">
        <v>35</v>
      </c>
      <c r="HF1948" t="s">
        <v>36</v>
      </c>
      <c r="HM1948" t="s">
        <v>199</v>
      </c>
      <c r="HN1948" t="s">
        <v>3</v>
      </c>
      <c r="HO1948" t="s">
        <v>3</v>
      </c>
      <c r="HP1948" t="s">
        <v>3</v>
      </c>
      <c r="HQ1948" t="s">
        <v>3</v>
      </c>
      <c r="IK1948">
        <v>0</v>
      </c>
    </row>
    <row r="1949" spans="1:255" x14ac:dyDescent="0.2">
      <c r="A1949" s="2">
        <v>17</v>
      </c>
      <c r="B1949" s="2">
        <v>1</v>
      </c>
      <c r="C1949" s="2">
        <f>ROW(SmtRes!A1720)</f>
        <v>1720</v>
      </c>
      <c r="D1949" s="2">
        <f>ROW(EtalonRes!A1765)</f>
        <v>1765</v>
      </c>
      <c r="E1949" s="2" t="s">
        <v>840</v>
      </c>
      <c r="F1949" s="2" t="s">
        <v>399</v>
      </c>
      <c r="G1949" s="2" t="s">
        <v>400</v>
      </c>
      <c r="H1949" s="2" t="s">
        <v>401</v>
      </c>
      <c r="I1949" s="2">
        <v>0</v>
      </c>
      <c r="J1949" s="2">
        <v>0</v>
      </c>
      <c r="K1949" s="2">
        <v>0</v>
      </c>
      <c r="L1949" s="2">
        <v>0.16</v>
      </c>
      <c r="M1949" s="2">
        <v>0</v>
      </c>
      <c r="N1949" s="2">
        <f t="shared" si="1606"/>
        <v>0.16</v>
      </c>
      <c r="O1949" s="2">
        <f t="shared" si="1607"/>
        <v>0</v>
      </c>
      <c r="P1949" s="2">
        <f t="shared" si="1608"/>
        <v>0</v>
      </c>
      <c r="Q1949" s="2">
        <f t="shared" si="1609"/>
        <v>0</v>
      </c>
      <c r="R1949" s="2">
        <f t="shared" si="1610"/>
        <v>0</v>
      </c>
      <c r="S1949" s="2">
        <f t="shared" si="1611"/>
        <v>0</v>
      </c>
      <c r="T1949" s="2">
        <f t="shared" si="1612"/>
        <v>0</v>
      </c>
      <c r="U1949" s="2">
        <f t="shared" si="1613"/>
        <v>0</v>
      </c>
      <c r="V1949" s="2">
        <f t="shared" si="1614"/>
        <v>0</v>
      </c>
      <c r="W1949" s="2">
        <f t="shared" si="1615"/>
        <v>0</v>
      </c>
      <c r="X1949" s="2">
        <f t="shared" si="1616"/>
        <v>0</v>
      </c>
      <c r="Y1949" s="2">
        <f t="shared" si="1617"/>
        <v>0</v>
      </c>
      <c r="Z1949" s="2"/>
      <c r="AA1949" s="2">
        <v>69726971</v>
      </c>
      <c r="AB1949" s="2">
        <f t="shared" si="1618"/>
        <v>323.89999999999998</v>
      </c>
      <c r="AC1949" s="2">
        <f>ROUND((ES1949+(SUM(SmtRes!BC1713:'SmtRes'!BC1720)+SUM(EtalonRes!AL1757:'EtalonRes'!AL1765))),2)</f>
        <v>0</v>
      </c>
      <c r="AD1949" s="2">
        <f t="shared" si="1644"/>
        <v>26.42</v>
      </c>
      <c r="AE1949" s="2">
        <f t="shared" si="1645"/>
        <v>0.41</v>
      </c>
      <c r="AF1949" s="2">
        <f t="shared" si="1646"/>
        <v>297.48</v>
      </c>
      <c r="AG1949" s="2">
        <f t="shared" si="1622"/>
        <v>0</v>
      </c>
      <c r="AH1949" s="2">
        <f t="shared" si="1647"/>
        <v>26.97</v>
      </c>
      <c r="AI1949" s="2">
        <f t="shared" si="1648"/>
        <v>0.03</v>
      </c>
      <c r="AJ1949" s="2">
        <f t="shared" si="1625"/>
        <v>0</v>
      </c>
      <c r="AK1949" s="2">
        <v>456.91</v>
      </c>
      <c r="AL1949" s="2">
        <v>133.01</v>
      </c>
      <c r="AM1949" s="2">
        <v>26.42</v>
      </c>
      <c r="AN1949" s="2">
        <v>0.41</v>
      </c>
      <c r="AO1949" s="2">
        <v>297.48</v>
      </c>
      <c r="AP1949" s="2">
        <v>0</v>
      </c>
      <c r="AQ1949" s="2">
        <v>26.97</v>
      </c>
      <c r="AR1949" s="2">
        <v>0.03</v>
      </c>
      <c r="AS1949" s="2">
        <v>0</v>
      </c>
      <c r="AT1949" s="2">
        <v>123</v>
      </c>
      <c r="AU1949" s="2">
        <v>75</v>
      </c>
      <c r="AV1949" s="2">
        <v>1</v>
      </c>
      <c r="AW1949" s="2">
        <v>1</v>
      </c>
      <c r="AX1949" s="2"/>
      <c r="AY1949" s="2"/>
      <c r="AZ1949" s="2">
        <v>1</v>
      </c>
      <c r="BA1949" s="2">
        <v>1</v>
      </c>
      <c r="BB1949" s="2">
        <v>1</v>
      </c>
      <c r="BC1949" s="2">
        <v>1</v>
      </c>
      <c r="BD1949" s="2" t="s">
        <v>3</v>
      </c>
      <c r="BE1949" s="2" t="s">
        <v>3</v>
      </c>
      <c r="BF1949" s="2" t="s">
        <v>3</v>
      </c>
      <c r="BG1949" s="2" t="s">
        <v>3</v>
      </c>
      <c r="BH1949" s="2">
        <v>0</v>
      </c>
      <c r="BI1949" s="2">
        <v>1</v>
      </c>
      <c r="BJ1949" s="2" t="s">
        <v>402</v>
      </c>
      <c r="BK1949" s="2"/>
      <c r="BL1949" s="2"/>
      <c r="BM1949" s="2">
        <v>11001</v>
      </c>
      <c r="BN1949" s="2">
        <v>0</v>
      </c>
      <c r="BO1949" s="2" t="s">
        <v>3</v>
      </c>
      <c r="BP1949" s="2">
        <v>0</v>
      </c>
      <c r="BQ1949" s="2">
        <v>2</v>
      </c>
      <c r="BR1949" s="2">
        <v>0</v>
      </c>
      <c r="BS1949" s="2">
        <v>1</v>
      </c>
      <c r="BT1949" s="2">
        <v>1</v>
      </c>
      <c r="BU1949" s="2">
        <v>1</v>
      </c>
      <c r="BV1949" s="2">
        <v>1</v>
      </c>
      <c r="BW1949" s="2">
        <v>1</v>
      </c>
      <c r="BX1949" s="2">
        <v>1</v>
      </c>
      <c r="BY1949" s="2" t="s">
        <v>3</v>
      </c>
      <c r="BZ1949" s="2">
        <v>123</v>
      </c>
      <c r="CA1949" s="2">
        <v>75</v>
      </c>
      <c r="CB1949" s="2" t="s">
        <v>3</v>
      </c>
      <c r="CC1949" s="2"/>
      <c r="CD1949" s="2"/>
      <c r="CE1949" s="2">
        <v>0</v>
      </c>
      <c r="CF1949" s="2">
        <v>0</v>
      </c>
      <c r="CG1949" s="2">
        <v>0</v>
      </c>
      <c r="CH1949" s="2">
        <v>155</v>
      </c>
      <c r="CI1949" s="2">
        <v>0</v>
      </c>
      <c r="CJ1949" s="2">
        <v>0</v>
      </c>
      <c r="CK1949" s="2">
        <v>0</v>
      </c>
      <c r="CL1949" s="2">
        <v>0</v>
      </c>
      <c r="CM1949" s="2">
        <v>0</v>
      </c>
      <c r="CN1949" s="2" t="s">
        <v>3</v>
      </c>
      <c r="CO1949" s="2">
        <v>0</v>
      </c>
      <c r="CP1949" s="2">
        <f t="shared" si="1626"/>
        <v>0</v>
      </c>
      <c r="CQ1949" s="2">
        <f t="shared" si="1627"/>
        <v>0</v>
      </c>
      <c r="CR1949" s="2">
        <f t="shared" si="1628"/>
        <v>26.42</v>
      </c>
      <c r="CS1949" s="2">
        <f t="shared" si="1629"/>
        <v>0.41</v>
      </c>
      <c r="CT1949" s="2">
        <f t="shared" si="1630"/>
        <v>297.48</v>
      </c>
      <c r="CU1949" s="2">
        <f t="shared" si="1631"/>
        <v>0</v>
      </c>
      <c r="CV1949" s="2">
        <f t="shared" si="1632"/>
        <v>26.97</v>
      </c>
      <c r="CW1949" s="2">
        <f t="shared" si="1633"/>
        <v>0.03</v>
      </c>
      <c r="CX1949" s="2">
        <f t="shared" si="1634"/>
        <v>0</v>
      </c>
      <c r="CY1949" s="2">
        <f>(((S1949+R1949)*AT1949)/100)</f>
        <v>0</v>
      </c>
      <c r="CZ1949" s="2">
        <f>(((S1949+R1949)*AU1949)/100)</f>
        <v>0</v>
      </c>
      <c r="DA1949" s="2"/>
      <c r="DB1949" s="2"/>
      <c r="DC1949" s="2" t="s">
        <v>3</v>
      </c>
      <c r="DD1949" s="2" t="s">
        <v>3</v>
      </c>
      <c r="DE1949" s="2" t="s">
        <v>3</v>
      </c>
      <c r="DF1949" s="2" t="s">
        <v>3</v>
      </c>
      <c r="DG1949" s="2" t="s">
        <v>3</v>
      </c>
      <c r="DH1949" s="2" t="s">
        <v>3</v>
      </c>
      <c r="DI1949" s="2" t="s">
        <v>3</v>
      </c>
      <c r="DJ1949" s="2" t="s">
        <v>3</v>
      </c>
      <c r="DK1949" s="2" t="s">
        <v>3</v>
      </c>
      <c r="DL1949" s="2" t="s">
        <v>3</v>
      </c>
      <c r="DM1949" s="2" t="s">
        <v>3</v>
      </c>
      <c r="DN1949" s="2">
        <v>0</v>
      </c>
      <c r="DO1949" s="2">
        <v>0</v>
      </c>
      <c r="DP1949" s="2">
        <v>1</v>
      </c>
      <c r="DQ1949" s="2">
        <v>1</v>
      </c>
      <c r="DR1949" s="2"/>
      <c r="DS1949" s="2"/>
      <c r="DT1949" s="2"/>
      <c r="DU1949" s="2">
        <v>1005</v>
      </c>
      <c r="DV1949" s="2" t="s">
        <v>401</v>
      </c>
      <c r="DW1949" s="2" t="s">
        <v>401</v>
      </c>
      <c r="DX1949" s="2">
        <v>100</v>
      </c>
      <c r="DY1949" s="2"/>
      <c r="DZ1949" s="2" t="s">
        <v>3</v>
      </c>
      <c r="EA1949" s="2" t="s">
        <v>3</v>
      </c>
      <c r="EB1949" s="2" t="s">
        <v>3</v>
      </c>
      <c r="EC1949" s="2" t="s">
        <v>3</v>
      </c>
      <c r="ED1949" s="2"/>
      <c r="EE1949" s="2">
        <v>54328965</v>
      </c>
      <c r="EF1949" s="2">
        <v>2</v>
      </c>
      <c r="EG1949" s="2" t="s">
        <v>21</v>
      </c>
      <c r="EH1949" s="2">
        <v>0</v>
      </c>
      <c r="EI1949" s="2" t="s">
        <v>3</v>
      </c>
      <c r="EJ1949" s="2">
        <v>1</v>
      </c>
      <c r="EK1949" s="2">
        <v>11001</v>
      </c>
      <c r="EL1949" s="2" t="s">
        <v>22</v>
      </c>
      <c r="EM1949" s="2" t="s">
        <v>23</v>
      </c>
      <c r="EN1949" s="2"/>
      <c r="EO1949" s="2" t="s">
        <v>3</v>
      </c>
      <c r="EP1949" s="2"/>
      <c r="EQ1949" s="2">
        <v>1441792</v>
      </c>
      <c r="ER1949" s="2">
        <v>456.91</v>
      </c>
      <c r="ES1949" s="2">
        <v>133.01</v>
      </c>
      <c r="ET1949" s="2">
        <v>26.42</v>
      </c>
      <c r="EU1949" s="2">
        <v>0.41</v>
      </c>
      <c r="EV1949" s="2">
        <v>297.48</v>
      </c>
      <c r="EW1949" s="2">
        <v>26.97</v>
      </c>
      <c r="EX1949" s="2">
        <v>0.03</v>
      </c>
      <c r="EY1949" s="2">
        <v>1</v>
      </c>
      <c r="EZ1949" s="2"/>
      <c r="FA1949" s="2"/>
      <c r="FB1949" s="2"/>
      <c r="FC1949" s="2"/>
      <c r="FD1949" s="2"/>
      <c r="FE1949" s="2"/>
      <c r="FF1949" s="2"/>
      <c r="FG1949" s="2"/>
      <c r="FH1949" s="2"/>
      <c r="FI1949" s="2"/>
      <c r="FJ1949" s="2"/>
      <c r="FK1949" s="2"/>
      <c r="FL1949" s="2"/>
      <c r="FM1949" s="2"/>
      <c r="FN1949" s="2"/>
      <c r="FO1949" s="2"/>
      <c r="FP1949" s="2"/>
      <c r="FQ1949" s="2">
        <v>0</v>
      </c>
      <c r="FR1949" s="2">
        <f t="shared" si="1635"/>
        <v>0</v>
      </c>
      <c r="FS1949" s="2">
        <v>0</v>
      </c>
      <c r="FT1949" s="2"/>
      <c r="FU1949" s="2"/>
      <c r="FV1949" s="2"/>
      <c r="FW1949" s="2"/>
      <c r="FX1949" s="2">
        <v>123</v>
      </c>
      <c r="FY1949" s="2">
        <v>75</v>
      </c>
      <c r="FZ1949" s="2"/>
      <c r="GA1949" s="2" t="s">
        <v>3</v>
      </c>
      <c r="GB1949" s="2"/>
      <c r="GC1949" s="2"/>
      <c r="GD1949" s="2">
        <v>1</v>
      </c>
      <c r="GE1949" s="2"/>
      <c r="GF1949" s="2">
        <v>-74619032</v>
      </c>
      <c r="GG1949" s="2">
        <v>2</v>
      </c>
      <c r="GH1949" s="2">
        <v>1</v>
      </c>
      <c r="GI1949" s="2">
        <v>-2</v>
      </c>
      <c r="GJ1949" s="2">
        <v>0</v>
      </c>
      <c r="GK1949" s="2">
        <v>0</v>
      </c>
      <c r="GL1949" s="2">
        <f t="shared" si="1636"/>
        <v>0</v>
      </c>
      <c r="GM1949" s="2">
        <f t="shared" si="1637"/>
        <v>0</v>
      </c>
      <c r="GN1949" s="2">
        <f t="shared" si="1638"/>
        <v>0</v>
      </c>
      <c r="GO1949" s="2">
        <f t="shared" si="1639"/>
        <v>0</v>
      </c>
      <c r="GP1949" s="2">
        <f t="shared" si="1640"/>
        <v>0</v>
      </c>
      <c r="GQ1949" s="2"/>
      <c r="GR1949" s="2">
        <v>0</v>
      </c>
      <c r="GS1949" s="2">
        <v>3</v>
      </c>
      <c r="GT1949" s="2">
        <v>0</v>
      </c>
      <c r="GU1949" s="2" t="s">
        <v>3</v>
      </c>
      <c r="GV1949" s="2">
        <f t="shared" si="1649"/>
        <v>0</v>
      </c>
      <c r="GW1949" s="2">
        <v>1</v>
      </c>
      <c r="GX1949" s="2">
        <f t="shared" si="1642"/>
        <v>0</v>
      </c>
      <c r="GY1949" s="2"/>
      <c r="GZ1949" s="2"/>
      <c r="HA1949" s="2">
        <v>0</v>
      </c>
      <c r="HB1949" s="2">
        <v>0</v>
      </c>
      <c r="HC1949" s="2">
        <f t="shared" si="1643"/>
        <v>0</v>
      </c>
      <c r="HD1949" s="2"/>
      <c r="HE1949" s="2" t="s">
        <v>3</v>
      </c>
      <c r="HF1949" s="2" t="s">
        <v>3</v>
      </c>
      <c r="HG1949" s="2"/>
      <c r="HH1949" s="2"/>
      <c r="HI1949" s="2"/>
      <c r="HJ1949" s="2"/>
      <c r="HK1949" s="2"/>
      <c r="HL1949" s="2"/>
      <c r="HM1949" s="2" t="s">
        <v>3</v>
      </c>
      <c r="HN1949" s="2" t="s">
        <v>24</v>
      </c>
      <c r="HO1949" s="2" t="s">
        <v>25</v>
      </c>
      <c r="HP1949" s="2" t="s">
        <v>22</v>
      </c>
      <c r="HQ1949" s="2" t="s">
        <v>22</v>
      </c>
      <c r="HR1949" s="2"/>
      <c r="HS1949" s="2"/>
      <c r="HT1949" s="2"/>
      <c r="HU1949" s="2"/>
      <c r="HV1949" s="2"/>
      <c r="HW1949" s="2"/>
      <c r="HX1949" s="2"/>
      <c r="HY1949" s="2"/>
      <c r="HZ1949" s="2"/>
      <c r="IA1949" s="2"/>
      <c r="IB1949" s="2"/>
      <c r="IC1949" s="2"/>
      <c r="ID1949" s="2"/>
      <c r="IE1949" s="2"/>
      <c r="IF1949" s="2"/>
      <c r="IG1949" s="2"/>
      <c r="IH1949" s="2"/>
      <c r="II1949" s="2"/>
      <c r="IJ1949" s="2"/>
      <c r="IK1949" s="2">
        <v>0</v>
      </c>
      <c r="IL1949" s="2"/>
      <c r="IM1949" s="2"/>
      <c r="IN1949" s="2"/>
      <c r="IO1949" s="2"/>
      <c r="IP1949" s="2"/>
      <c r="IQ1949" s="2"/>
      <c r="IR1949" s="2"/>
      <c r="IS1949" s="2"/>
      <c r="IT1949" s="2"/>
      <c r="IU1949" s="2"/>
    </row>
    <row r="1950" spans="1:255" x14ac:dyDescent="0.2">
      <c r="A1950">
        <v>17</v>
      </c>
      <c r="B1950">
        <v>1</v>
      </c>
      <c r="C1950">
        <f>ROW(SmtRes!A1728)</f>
        <v>1728</v>
      </c>
      <c r="D1950">
        <f>ROW(EtalonRes!A1774)</f>
        <v>1774</v>
      </c>
      <c r="E1950" t="s">
        <v>840</v>
      </c>
      <c r="F1950" t="s">
        <v>399</v>
      </c>
      <c r="G1950" t="s">
        <v>400</v>
      </c>
      <c r="H1950" t="s">
        <v>401</v>
      </c>
      <c r="I1950">
        <v>0</v>
      </c>
      <c r="J1950">
        <v>0</v>
      </c>
      <c r="K1950">
        <v>0</v>
      </c>
      <c r="L1950">
        <v>0.16</v>
      </c>
      <c r="M1950">
        <v>0</v>
      </c>
      <c r="N1950">
        <f t="shared" si="1606"/>
        <v>0.16</v>
      </c>
      <c r="O1950">
        <f t="shared" si="1607"/>
        <v>0</v>
      </c>
      <c r="P1950">
        <f t="shared" si="1608"/>
        <v>0</v>
      </c>
      <c r="Q1950">
        <f t="shared" si="1609"/>
        <v>0</v>
      </c>
      <c r="R1950">
        <f t="shared" si="1610"/>
        <v>0</v>
      </c>
      <c r="S1950">
        <f t="shared" si="1611"/>
        <v>0</v>
      </c>
      <c r="T1950">
        <f t="shared" si="1612"/>
        <v>0</v>
      </c>
      <c r="U1950">
        <f t="shared" si="1613"/>
        <v>0</v>
      </c>
      <c r="V1950">
        <f t="shared" si="1614"/>
        <v>0</v>
      </c>
      <c r="W1950">
        <f t="shared" si="1615"/>
        <v>0</v>
      </c>
      <c r="X1950">
        <f t="shared" si="1616"/>
        <v>0</v>
      </c>
      <c r="Y1950">
        <f t="shared" si="1617"/>
        <v>0</v>
      </c>
      <c r="AA1950">
        <v>69726884</v>
      </c>
      <c r="AB1950">
        <f t="shared" si="1618"/>
        <v>323.89999999999998</v>
      </c>
      <c r="AC1950">
        <f>ROUND((ES1950+(SUM(SmtRes!BC1721:'SmtRes'!BC1728)+SUM(EtalonRes!AL1766:'EtalonRes'!AL1774))),2)</f>
        <v>0</v>
      </c>
      <c r="AD1950">
        <f t="shared" si="1644"/>
        <v>26.42</v>
      </c>
      <c r="AE1950">
        <f t="shared" si="1645"/>
        <v>0.41</v>
      </c>
      <c r="AF1950">
        <f t="shared" si="1646"/>
        <v>297.48</v>
      </c>
      <c r="AG1950">
        <f t="shared" si="1622"/>
        <v>0</v>
      </c>
      <c r="AH1950">
        <f t="shared" si="1647"/>
        <v>26.97</v>
      </c>
      <c r="AI1950">
        <f t="shared" si="1648"/>
        <v>0.03</v>
      </c>
      <c r="AJ1950">
        <f t="shared" si="1625"/>
        <v>0</v>
      </c>
      <c r="AK1950">
        <v>456.91</v>
      </c>
      <c r="AL1950">
        <v>133.01</v>
      </c>
      <c r="AM1950">
        <v>26.42</v>
      </c>
      <c r="AN1950">
        <v>0.41</v>
      </c>
      <c r="AO1950">
        <v>297.48</v>
      </c>
      <c r="AP1950">
        <v>0</v>
      </c>
      <c r="AQ1950">
        <v>26.97</v>
      </c>
      <c r="AR1950">
        <v>0.03</v>
      </c>
      <c r="AS1950">
        <v>0</v>
      </c>
      <c r="AT1950">
        <v>117</v>
      </c>
      <c r="AU1950">
        <v>64</v>
      </c>
      <c r="AV1950">
        <v>1</v>
      </c>
      <c r="AW1950">
        <v>1</v>
      </c>
      <c r="AZ1950">
        <v>1</v>
      </c>
      <c r="BA1950">
        <v>25.36</v>
      </c>
      <c r="BB1950">
        <v>7.84</v>
      </c>
      <c r="BC1950">
        <v>7.56</v>
      </c>
      <c r="BD1950" t="s">
        <v>3</v>
      </c>
      <c r="BE1950" t="s">
        <v>3</v>
      </c>
      <c r="BF1950" t="s">
        <v>3</v>
      </c>
      <c r="BG1950" t="s">
        <v>3</v>
      </c>
      <c r="BH1950">
        <v>0</v>
      </c>
      <c r="BI1950">
        <v>1</v>
      </c>
      <c r="BJ1950" t="s">
        <v>402</v>
      </c>
      <c r="BM1950">
        <v>11001</v>
      </c>
      <c r="BN1950">
        <v>0</v>
      </c>
      <c r="BO1950" t="s">
        <v>399</v>
      </c>
      <c r="BP1950">
        <v>1</v>
      </c>
      <c r="BQ1950">
        <v>2</v>
      </c>
      <c r="BR1950">
        <v>0</v>
      </c>
      <c r="BS1950">
        <v>19.8</v>
      </c>
      <c r="BT1950">
        <v>1</v>
      </c>
      <c r="BU1950">
        <v>1</v>
      </c>
      <c r="BV1950">
        <v>1</v>
      </c>
      <c r="BW1950">
        <v>1</v>
      </c>
      <c r="BX1950">
        <v>1</v>
      </c>
      <c r="BY1950" t="s">
        <v>3</v>
      </c>
      <c r="BZ1950">
        <v>117</v>
      </c>
      <c r="CA1950">
        <v>64</v>
      </c>
      <c r="CB1950" t="s">
        <v>3</v>
      </c>
      <c r="CE1950">
        <v>0</v>
      </c>
      <c r="CF1950">
        <v>0</v>
      </c>
      <c r="CG1950">
        <v>0</v>
      </c>
      <c r="CH1950">
        <v>155</v>
      </c>
      <c r="CI1950">
        <v>0</v>
      </c>
      <c r="CJ1950">
        <v>0</v>
      </c>
      <c r="CK1950">
        <v>0</v>
      </c>
      <c r="CL1950">
        <v>0</v>
      </c>
      <c r="CM1950">
        <v>0</v>
      </c>
      <c r="CN1950" t="s">
        <v>3</v>
      </c>
      <c r="CO1950">
        <v>0</v>
      </c>
      <c r="CP1950">
        <f t="shared" si="1626"/>
        <v>0</v>
      </c>
      <c r="CQ1950">
        <f t="shared" si="1627"/>
        <v>0</v>
      </c>
      <c r="CR1950">
        <f t="shared" si="1628"/>
        <v>207.1328</v>
      </c>
      <c r="CS1950">
        <f t="shared" si="1629"/>
        <v>8.1180000000000003</v>
      </c>
      <c r="CT1950">
        <f t="shared" si="1630"/>
        <v>7544.0928000000004</v>
      </c>
      <c r="CU1950">
        <f t="shared" si="1631"/>
        <v>0</v>
      </c>
      <c r="CV1950">
        <f t="shared" si="1632"/>
        <v>26.97</v>
      </c>
      <c r="CW1950">
        <f t="shared" si="1633"/>
        <v>0.03</v>
      </c>
      <c r="CX1950">
        <f t="shared" si="1634"/>
        <v>0</v>
      </c>
      <c r="CY1950">
        <f>(S1950+R1950)*(BZ1950/100)</f>
        <v>0</v>
      </c>
      <c r="CZ1950">
        <f>(S1950+R1950)*(CA1950/100)</f>
        <v>0</v>
      </c>
      <c r="DC1950" t="s">
        <v>3</v>
      </c>
      <c r="DD1950" t="s">
        <v>3</v>
      </c>
      <c r="DE1950" t="s">
        <v>3</v>
      </c>
      <c r="DF1950" t="s">
        <v>3</v>
      </c>
      <c r="DG1950" t="s">
        <v>3</v>
      </c>
      <c r="DH1950" t="s">
        <v>3</v>
      </c>
      <c r="DI1950" t="s">
        <v>3</v>
      </c>
      <c r="DJ1950" t="s">
        <v>3</v>
      </c>
      <c r="DK1950" t="s">
        <v>3</v>
      </c>
      <c r="DL1950" t="s">
        <v>3</v>
      </c>
      <c r="DM1950" t="s">
        <v>3</v>
      </c>
      <c r="DN1950">
        <v>123</v>
      </c>
      <c r="DO1950">
        <v>75</v>
      </c>
      <c r="DP1950">
        <v>1</v>
      </c>
      <c r="DQ1950">
        <v>1</v>
      </c>
      <c r="DU1950">
        <v>1005</v>
      </c>
      <c r="DV1950" t="s">
        <v>401</v>
      </c>
      <c r="DW1950" t="s">
        <v>401</v>
      </c>
      <c r="DX1950">
        <v>100</v>
      </c>
      <c r="DZ1950" t="s">
        <v>3</v>
      </c>
      <c r="EA1950" t="s">
        <v>3</v>
      </c>
      <c r="EB1950" t="s">
        <v>3</v>
      </c>
      <c r="EC1950" t="s">
        <v>3</v>
      </c>
      <c r="EE1950">
        <v>54328965</v>
      </c>
      <c r="EF1950">
        <v>2</v>
      </c>
      <c r="EG1950" t="s">
        <v>21</v>
      </c>
      <c r="EH1950">
        <v>0</v>
      </c>
      <c r="EI1950" t="s">
        <v>3</v>
      </c>
      <c r="EJ1950">
        <v>1</v>
      </c>
      <c r="EK1950">
        <v>11001</v>
      </c>
      <c r="EL1950" t="s">
        <v>22</v>
      </c>
      <c r="EM1950" t="s">
        <v>23</v>
      </c>
      <c r="EO1950" t="s">
        <v>3</v>
      </c>
      <c r="EQ1950">
        <v>1441792</v>
      </c>
      <c r="ER1950">
        <v>456.91</v>
      </c>
      <c r="ES1950">
        <v>133.01</v>
      </c>
      <c r="ET1950">
        <v>26.42</v>
      </c>
      <c r="EU1950">
        <v>0.41</v>
      </c>
      <c r="EV1950">
        <v>297.48</v>
      </c>
      <c r="EW1950">
        <v>26.97</v>
      </c>
      <c r="EX1950">
        <v>0.03</v>
      </c>
      <c r="EY1950">
        <v>1</v>
      </c>
      <c r="FQ1950">
        <v>0</v>
      </c>
      <c r="FR1950">
        <f t="shared" si="1635"/>
        <v>0</v>
      </c>
      <c r="FS1950">
        <v>0</v>
      </c>
      <c r="FX1950">
        <v>123</v>
      </c>
      <c r="FY1950">
        <v>75</v>
      </c>
      <c r="GA1950" t="s">
        <v>3</v>
      </c>
      <c r="GD1950">
        <v>1</v>
      </c>
      <c r="GF1950">
        <v>-74619032</v>
      </c>
      <c r="GG1950">
        <v>2</v>
      </c>
      <c r="GH1950">
        <v>1</v>
      </c>
      <c r="GI1950">
        <v>2</v>
      </c>
      <c r="GJ1950">
        <v>0</v>
      </c>
      <c r="GK1950">
        <v>0</v>
      </c>
      <c r="GL1950">
        <f t="shared" si="1636"/>
        <v>0</v>
      </c>
      <c r="GM1950">
        <f t="shared" si="1637"/>
        <v>0</v>
      </c>
      <c r="GN1950">
        <f t="shared" si="1638"/>
        <v>0</v>
      </c>
      <c r="GO1950">
        <f t="shared" si="1639"/>
        <v>0</v>
      </c>
      <c r="GP1950">
        <f t="shared" si="1640"/>
        <v>0</v>
      </c>
      <c r="GR1950">
        <v>0</v>
      </c>
      <c r="GS1950">
        <v>0</v>
      </c>
      <c r="GT1950">
        <v>0</v>
      </c>
      <c r="GU1950" t="s">
        <v>3</v>
      </c>
      <c r="GV1950">
        <f t="shared" si="1649"/>
        <v>0</v>
      </c>
      <c r="GW1950">
        <v>1015.2</v>
      </c>
      <c r="GX1950">
        <f t="shared" si="1642"/>
        <v>0</v>
      </c>
      <c r="HA1950">
        <v>0</v>
      </c>
      <c r="HB1950">
        <v>0</v>
      </c>
      <c r="HC1950">
        <f t="shared" si="1643"/>
        <v>0</v>
      </c>
      <c r="HE1950" t="s">
        <v>3</v>
      </c>
      <c r="HF1950" t="s">
        <v>3</v>
      </c>
      <c r="HM1950" t="s">
        <v>3</v>
      </c>
      <c r="HN1950" t="s">
        <v>24</v>
      </c>
      <c r="HO1950" t="s">
        <v>25</v>
      </c>
      <c r="HP1950" t="s">
        <v>22</v>
      </c>
      <c r="HQ1950" t="s">
        <v>22</v>
      </c>
      <c r="IK1950">
        <v>0</v>
      </c>
    </row>
    <row r="1951" spans="1:255" x14ac:dyDescent="0.2">
      <c r="A1951" s="2">
        <v>18</v>
      </c>
      <c r="B1951" s="2">
        <v>1</v>
      </c>
      <c r="C1951" s="2">
        <v>1720</v>
      </c>
      <c r="D1951" s="2"/>
      <c r="E1951" s="2" t="s">
        <v>841</v>
      </c>
      <c r="F1951" s="2" t="s">
        <v>404</v>
      </c>
      <c r="G1951" s="2" t="s">
        <v>405</v>
      </c>
      <c r="H1951" s="2" t="s">
        <v>78</v>
      </c>
      <c r="I1951" s="2">
        <f>I1949*J1951</f>
        <v>0</v>
      </c>
      <c r="J1951" s="2">
        <v>0.02</v>
      </c>
      <c r="K1951" s="2">
        <v>0.02</v>
      </c>
      <c r="L1951" s="2">
        <v>3.2000000000000002E-3</v>
      </c>
      <c r="M1951" s="2">
        <v>0</v>
      </c>
      <c r="N1951" s="2">
        <f t="shared" si="1606"/>
        <v>3.2000000000000002E-3</v>
      </c>
      <c r="O1951" s="2">
        <f t="shared" si="1607"/>
        <v>0</v>
      </c>
      <c r="P1951" s="2">
        <f t="shared" si="1608"/>
        <v>0</v>
      </c>
      <c r="Q1951" s="2">
        <f t="shared" si="1609"/>
        <v>0</v>
      </c>
      <c r="R1951" s="2">
        <f t="shared" si="1610"/>
        <v>0</v>
      </c>
      <c r="S1951" s="2">
        <f t="shared" si="1611"/>
        <v>0</v>
      </c>
      <c r="T1951" s="2">
        <f t="shared" si="1612"/>
        <v>0</v>
      </c>
      <c r="U1951" s="2">
        <f t="shared" si="1613"/>
        <v>0</v>
      </c>
      <c r="V1951" s="2">
        <f t="shared" si="1614"/>
        <v>0</v>
      </c>
      <c r="W1951" s="2">
        <f t="shared" si="1615"/>
        <v>0</v>
      </c>
      <c r="X1951" s="2">
        <f t="shared" si="1616"/>
        <v>0</v>
      </c>
      <c r="Y1951" s="2">
        <f t="shared" si="1617"/>
        <v>0</v>
      </c>
      <c r="Z1951" s="2"/>
      <c r="AA1951" s="2">
        <v>69726971</v>
      </c>
      <c r="AB1951" s="2">
        <f t="shared" si="1618"/>
        <v>11956.78</v>
      </c>
      <c r="AC1951" s="2">
        <f>ROUND((ES1951),2)</f>
        <v>11956.78</v>
      </c>
      <c r="AD1951" s="2">
        <f t="shared" si="1644"/>
        <v>0</v>
      </c>
      <c r="AE1951" s="2">
        <f t="shared" si="1645"/>
        <v>0</v>
      </c>
      <c r="AF1951" s="2">
        <f t="shared" si="1646"/>
        <v>0</v>
      </c>
      <c r="AG1951" s="2">
        <f t="shared" si="1622"/>
        <v>0</v>
      </c>
      <c r="AH1951" s="2">
        <f t="shared" si="1647"/>
        <v>0</v>
      </c>
      <c r="AI1951" s="2">
        <f t="shared" si="1648"/>
        <v>0</v>
      </c>
      <c r="AJ1951" s="2">
        <f t="shared" si="1625"/>
        <v>48.06</v>
      </c>
      <c r="AK1951" s="2">
        <v>11956.78</v>
      </c>
      <c r="AL1951" s="2">
        <v>11956.78</v>
      </c>
      <c r="AM1951" s="2">
        <v>0</v>
      </c>
      <c r="AN1951" s="2">
        <v>0</v>
      </c>
      <c r="AO1951" s="2">
        <v>0</v>
      </c>
      <c r="AP1951" s="2">
        <v>0</v>
      </c>
      <c r="AQ1951" s="2">
        <v>0</v>
      </c>
      <c r="AR1951" s="2">
        <v>0</v>
      </c>
      <c r="AS1951" s="2">
        <v>48.06</v>
      </c>
      <c r="AT1951" s="2">
        <v>0</v>
      </c>
      <c r="AU1951" s="2">
        <v>0</v>
      </c>
      <c r="AV1951" s="2">
        <v>1</v>
      </c>
      <c r="AW1951" s="2">
        <v>1</v>
      </c>
      <c r="AX1951" s="2"/>
      <c r="AY1951" s="2"/>
      <c r="AZ1951" s="2">
        <v>1</v>
      </c>
      <c r="BA1951" s="2">
        <v>1</v>
      </c>
      <c r="BB1951" s="2">
        <v>1</v>
      </c>
      <c r="BC1951" s="2">
        <v>1</v>
      </c>
      <c r="BD1951" s="2" t="s">
        <v>3</v>
      </c>
      <c r="BE1951" s="2" t="s">
        <v>3</v>
      </c>
      <c r="BF1951" s="2" t="s">
        <v>3</v>
      </c>
      <c r="BG1951" s="2" t="s">
        <v>3</v>
      </c>
      <c r="BH1951" s="2">
        <v>3</v>
      </c>
      <c r="BI1951" s="2">
        <v>1</v>
      </c>
      <c r="BJ1951" s="2" t="s">
        <v>406</v>
      </c>
      <c r="BK1951" s="2"/>
      <c r="BL1951" s="2"/>
      <c r="BM1951" s="2">
        <v>500001</v>
      </c>
      <c r="BN1951" s="2">
        <v>0</v>
      </c>
      <c r="BO1951" s="2" t="s">
        <v>3</v>
      </c>
      <c r="BP1951" s="2">
        <v>0</v>
      </c>
      <c r="BQ1951" s="2">
        <v>8</v>
      </c>
      <c r="BR1951" s="2">
        <v>0</v>
      </c>
      <c r="BS1951" s="2">
        <v>1</v>
      </c>
      <c r="BT1951" s="2">
        <v>1</v>
      </c>
      <c r="BU1951" s="2">
        <v>1</v>
      </c>
      <c r="BV1951" s="2">
        <v>1</v>
      </c>
      <c r="BW1951" s="2">
        <v>1</v>
      </c>
      <c r="BX1951" s="2">
        <v>1</v>
      </c>
      <c r="BY1951" s="2" t="s">
        <v>3</v>
      </c>
      <c r="BZ1951" s="2">
        <v>0</v>
      </c>
      <c r="CA1951" s="2">
        <v>0</v>
      </c>
      <c r="CB1951" s="2" t="s">
        <v>3</v>
      </c>
      <c r="CC1951" s="2"/>
      <c r="CD1951" s="2"/>
      <c r="CE1951" s="2">
        <v>0</v>
      </c>
      <c r="CF1951" s="2">
        <v>0</v>
      </c>
      <c r="CG1951" s="2">
        <v>0</v>
      </c>
      <c r="CH1951" s="2">
        <v>155</v>
      </c>
      <c r="CI1951" s="2">
        <v>1</v>
      </c>
      <c r="CJ1951" s="2">
        <v>0</v>
      </c>
      <c r="CK1951" s="2">
        <v>0</v>
      </c>
      <c r="CL1951" s="2">
        <v>0</v>
      </c>
      <c r="CM1951" s="2">
        <v>0</v>
      </c>
      <c r="CN1951" s="2" t="s">
        <v>3</v>
      </c>
      <c r="CO1951" s="2">
        <v>0</v>
      </c>
      <c r="CP1951" s="2">
        <f t="shared" si="1626"/>
        <v>0</v>
      </c>
      <c r="CQ1951" s="2">
        <f t="shared" si="1627"/>
        <v>11956.78</v>
      </c>
      <c r="CR1951" s="2">
        <f t="shared" si="1628"/>
        <v>0</v>
      </c>
      <c r="CS1951" s="2">
        <f t="shared" si="1629"/>
        <v>0</v>
      </c>
      <c r="CT1951" s="2">
        <f t="shared" si="1630"/>
        <v>0</v>
      </c>
      <c r="CU1951" s="2">
        <f t="shared" si="1631"/>
        <v>0</v>
      </c>
      <c r="CV1951" s="2">
        <f t="shared" si="1632"/>
        <v>0</v>
      </c>
      <c r="CW1951" s="2">
        <f t="shared" si="1633"/>
        <v>0</v>
      </c>
      <c r="CX1951" s="2">
        <f t="shared" si="1634"/>
        <v>48.06</v>
      </c>
      <c r="CY1951" s="2">
        <f>(((S1951+R1951)*AT1951)/100)</f>
        <v>0</v>
      </c>
      <c r="CZ1951" s="2">
        <f>(((S1951+R1951)*AU1951)/100)</f>
        <v>0</v>
      </c>
      <c r="DA1951" s="2"/>
      <c r="DB1951" s="2"/>
      <c r="DC1951" s="2" t="s">
        <v>3</v>
      </c>
      <c r="DD1951" s="2" t="s">
        <v>3</v>
      </c>
      <c r="DE1951" s="2" t="s">
        <v>3</v>
      </c>
      <c r="DF1951" s="2" t="s">
        <v>3</v>
      </c>
      <c r="DG1951" s="2" t="s">
        <v>3</v>
      </c>
      <c r="DH1951" s="2" t="s">
        <v>3</v>
      </c>
      <c r="DI1951" s="2" t="s">
        <v>3</v>
      </c>
      <c r="DJ1951" s="2" t="s">
        <v>3</v>
      </c>
      <c r="DK1951" s="2" t="s">
        <v>3</v>
      </c>
      <c r="DL1951" s="2" t="s">
        <v>3</v>
      </c>
      <c r="DM1951" s="2" t="s">
        <v>3</v>
      </c>
      <c r="DN1951" s="2">
        <v>0</v>
      </c>
      <c r="DO1951" s="2">
        <v>0</v>
      </c>
      <c r="DP1951" s="2">
        <v>1</v>
      </c>
      <c r="DQ1951" s="2">
        <v>1</v>
      </c>
      <c r="DR1951" s="2"/>
      <c r="DS1951" s="2"/>
      <c r="DT1951" s="2"/>
      <c r="DU1951" s="2">
        <v>1009</v>
      </c>
      <c r="DV1951" s="2" t="s">
        <v>78</v>
      </c>
      <c r="DW1951" s="2" t="s">
        <v>78</v>
      </c>
      <c r="DX1951" s="2">
        <v>1000</v>
      </c>
      <c r="DY1951" s="2"/>
      <c r="DZ1951" s="2" t="s">
        <v>3</v>
      </c>
      <c r="EA1951" s="2" t="s">
        <v>3</v>
      </c>
      <c r="EB1951" s="2" t="s">
        <v>3</v>
      </c>
      <c r="EC1951" s="2" t="s">
        <v>3</v>
      </c>
      <c r="ED1951" s="2"/>
      <c r="EE1951" s="2">
        <v>54328897</v>
      </c>
      <c r="EF1951" s="2">
        <v>8</v>
      </c>
      <c r="EG1951" s="2" t="s">
        <v>31</v>
      </c>
      <c r="EH1951" s="2">
        <v>0</v>
      </c>
      <c r="EI1951" s="2" t="s">
        <v>3</v>
      </c>
      <c r="EJ1951" s="2">
        <v>1</v>
      </c>
      <c r="EK1951" s="2">
        <v>500001</v>
      </c>
      <c r="EL1951" s="2" t="s">
        <v>32</v>
      </c>
      <c r="EM1951" s="2" t="s">
        <v>33</v>
      </c>
      <c r="EN1951" s="2"/>
      <c r="EO1951" s="2" t="s">
        <v>3</v>
      </c>
      <c r="EP1951" s="2"/>
      <c r="EQ1951" s="2">
        <v>0</v>
      </c>
      <c r="ER1951" s="2">
        <v>11956.78</v>
      </c>
      <c r="ES1951" s="2">
        <v>11956.78</v>
      </c>
      <c r="ET1951" s="2">
        <v>0</v>
      </c>
      <c r="EU1951" s="2">
        <v>0</v>
      </c>
      <c r="EV1951" s="2">
        <v>0</v>
      </c>
      <c r="EW1951" s="2">
        <v>0</v>
      </c>
      <c r="EX1951" s="2">
        <v>0</v>
      </c>
      <c r="EY1951" s="2"/>
      <c r="EZ1951" s="2"/>
      <c r="FA1951" s="2"/>
      <c r="FB1951" s="2"/>
      <c r="FC1951" s="2"/>
      <c r="FD1951" s="2"/>
      <c r="FE1951" s="2"/>
      <c r="FF1951" s="2"/>
      <c r="FG1951" s="2"/>
      <c r="FH1951" s="2"/>
      <c r="FI1951" s="2"/>
      <c r="FJ1951" s="2"/>
      <c r="FK1951" s="2"/>
      <c r="FL1951" s="2"/>
      <c r="FM1951" s="2"/>
      <c r="FN1951" s="2"/>
      <c r="FO1951" s="2"/>
      <c r="FP1951" s="2"/>
      <c r="FQ1951" s="2">
        <v>0</v>
      </c>
      <c r="FR1951" s="2">
        <f t="shared" si="1635"/>
        <v>0</v>
      </c>
      <c r="FS1951" s="2">
        <v>0</v>
      </c>
      <c r="FT1951" s="2"/>
      <c r="FU1951" s="2"/>
      <c r="FV1951" s="2"/>
      <c r="FW1951" s="2"/>
      <c r="FX1951" s="2">
        <v>0</v>
      </c>
      <c r="FY1951" s="2">
        <v>0</v>
      </c>
      <c r="FZ1951" s="2"/>
      <c r="GA1951" s="2" t="s">
        <v>3</v>
      </c>
      <c r="GB1951" s="2"/>
      <c r="GC1951" s="2"/>
      <c r="GD1951" s="2">
        <v>1</v>
      </c>
      <c r="GE1951" s="2"/>
      <c r="GF1951" s="2">
        <v>718622069</v>
      </c>
      <c r="GG1951" s="2">
        <v>2</v>
      </c>
      <c r="GH1951" s="2">
        <v>1</v>
      </c>
      <c r="GI1951" s="2">
        <v>-2</v>
      </c>
      <c r="GJ1951" s="2">
        <v>0</v>
      </c>
      <c r="GK1951" s="2">
        <v>0</v>
      </c>
      <c r="GL1951" s="2">
        <f t="shared" si="1636"/>
        <v>0</v>
      </c>
      <c r="GM1951" s="2">
        <f t="shared" si="1637"/>
        <v>0</v>
      </c>
      <c r="GN1951" s="2">
        <f t="shared" si="1638"/>
        <v>0</v>
      </c>
      <c r="GO1951" s="2">
        <f t="shared" si="1639"/>
        <v>0</v>
      </c>
      <c r="GP1951" s="2">
        <f t="shared" si="1640"/>
        <v>0</v>
      </c>
      <c r="GQ1951" s="2"/>
      <c r="GR1951" s="2">
        <v>0</v>
      </c>
      <c r="GS1951" s="2">
        <v>3</v>
      </c>
      <c r="GT1951" s="2">
        <v>0</v>
      </c>
      <c r="GU1951" s="2" t="s">
        <v>3</v>
      </c>
      <c r="GV1951" s="2">
        <f t="shared" si="1649"/>
        <v>0</v>
      </c>
      <c r="GW1951" s="2">
        <v>1</v>
      </c>
      <c r="GX1951" s="2">
        <f t="shared" si="1642"/>
        <v>0</v>
      </c>
      <c r="GY1951" s="2"/>
      <c r="GZ1951" s="2"/>
      <c r="HA1951" s="2">
        <v>0</v>
      </c>
      <c r="HB1951" s="2">
        <v>0</v>
      </c>
      <c r="HC1951" s="2">
        <f t="shared" si="1643"/>
        <v>0</v>
      </c>
      <c r="HD1951" s="2"/>
      <c r="HE1951" s="2" t="s">
        <v>3</v>
      </c>
      <c r="HF1951" s="2" t="s">
        <v>3</v>
      </c>
      <c r="HG1951" s="2"/>
      <c r="HH1951" s="2"/>
      <c r="HI1951" s="2"/>
      <c r="HJ1951" s="2"/>
      <c r="HK1951" s="2"/>
      <c r="HL1951" s="2"/>
      <c r="HM1951" s="2" t="s">
        <v>3</v>
      </c>
      <c r="HN1951" s="2" t="s">
        <v>3</v>
      </c>
      <c r="HO1951" s="2" t="s">
        <v>3</v>
      </c>
      <c r="HP1951" s="2" t="s">
        <v>3</v>
      </c>
      <c r="HQ1951" s="2" t="s">
        <v>3</v>
      </c>
      <c r="HR1951" s="2"/>
      <c r="HS1951" s="2"/>
      <c r="HT1951" s="2"/>
      <c r="HU1951" s="2"/>
      <c r="HV1951" s="2"/>
      <c r="HW1951" s="2"/>
      <c r="HX1951" s="2"/>
      <c r="HY1951" s="2"/>
      <c r="HZ1951" s="2"/>
      <c r="IA1951" s="2"/>
      <c r="IB1951" s="2"/>
      <c r="IC1951" s="2"/>
      <c r="ID1951" s="2"/>
      <c r="IE1951" s="2"/>
      <c r="IF1951" s="2"/>
      <c r="IG1951" s="2"/>
      <c r="IH1951" s="2"/>
      <c r="II1951" s="2"/>
      <c r="IJ1951" s="2"/>
      <c r="IK1951" s="2">
        <v>0</v>
      </c>
      <c r="IL1951" s="2"/>
      <c r="IM1951" s="2"/>
      <c r="IN1951" s="2"/>
      <c r="IO1951" s="2"/>
      <c r="IP1951" s="2"/>
      <c r="IQ1951" s="2"/>
      <c r="IR1951" s="2"/>
      <c r="IS1951" s="2"/>
      <c r="IT1951" s="2"/>
      <c r="IU1951" s="2"/>
    </row>
    <row r="1952" spans="1:255" x14ac:dyDescent="0.2">
      <c r="A1952">
        <v>18</v>
      </c>
      <c r="B1952">
        <v>1</v>
      </c>
      <c r="C1952">
        <v>1728</v>
      </c>
      <c r="E1952" t="s">
        <v>841</v>
      </c>
      <c r="F1952" t="s">
        <v>404</v>
      </c>
      <c r="G1952" t="s">
        <v>405</v>
      </c>
      <c r="H1952" t="s">
        <v>78</v>
      </c>
      <c r="I1952">
        <f>I1950*J1952</f>
        <v>0</v>
      </c>
      <c r="J1952">
        <v>0.02</v>
      </c>
      <c r="K1952">
        <v>0.02</v>
      </c>
      <c r="L1952">
        <v>3.2000000000000002E-3</v>
      </c>
      <c r="M1952">
        <v>0</v>
      </c>
      <c r="N1952">
        <f t="shared" si="1606"/>
        <v>3.2000000000000002E-3</v>
      </c>
      <c r="O1952">
        <f t="shared" si="1607"/>
        <v>0</v>
      </c>
      <c r="P1952">
        <f t="shared" si="1608"/>
        <v>0</v>
      </c>
      <c r="Q1952">
        <f t="shared" si="1609"/>
        <v>0</v>
      </c>
      <c r="R1952">
        <f t="shared" si="1610"/>
        <v>0</v>
      </c>
      <c r="S1952">
        <f t="shared" si="1611"/>
        <v>0</v>
      </c>
      <c r="T1952">
        <f t="shared" si="1612"/>
        <v>0</v>
      </c>
      <c r="U1952">
        <f t="shared" si="1613"/>
        <v>0</v>
      </c>
      <c r="V1952">
        <f t="shared" si="1614"/>
        <v>0</v>
      </c>
      <c r="W1952">
        <f t="shared" si="1615"/>
        <v>0</v>
      </c>
      <c r="X1952">
        <f t="shared" si="1616"/>
        <v>0</v>
      </c>
      <c r="Y1952">
        <f t="shared" si="1617"/>
        <v>0</v>
      </c>
      <c r="AA1952">
        <v>69726884</v>
      </c>
      <c r="AB1952">
        <f t="shared" si="1618"/>
        <v>22328.89</v>
      </c>
      <c r="AC1952">
        <f>ROUND((ES1952),2)</f>
        <v>22328.89</v>
      </c>
      <c r="AD1952">
        <f t="shared" si="1644"/>
        <v>0</v>
      </c>
      <c r="AE1952">
        <f t="shared" si="1645"/>
        <v>0</v>
      </c>
      <c r="AF1952">
        <f t="shared" si="1646"/>
        <v>0</v>
      </c>
      <c r="AG1952">
        <f t="shared" si="1622"/>
        <v>0</v>
      </c>
      <c r="AH1952">
        <f t="shared" si="1647"/>
        <v>0</v>
      </c>
      <c r="AI1952">
        <f t="shared" si="1648"/>
        <v>0</v>
      </c>
      <c r="AJ1952">
        <f t="shared" si="1625"/>
        <v>48.06</v>
      </c>
      <c r="AK1952">
        <v>22328.89</v>
      </c>
      <c r="AL1952">
        <v>22328.89</v>
      </c>
      <c r="AM1952">
        <v>0</v>
      </c>
      <c r="AN1952">
        <v>0</v>
      </c>
      <c r="AO1952">
        <v>0</v>
      </c>
      <c r="AP1952">
        <v>0</v>
      </c>
      <c r="AQ1952">
        <v>0</v>
      </c>
      <c r="AR1952">
        <v>0</v>
      </c>
      <c r="AS1952">
        <v>48.06</v>
      </c>
      <c r="AT1952">
        <v>0</v>
      </c>
      <c r="AU1952">
        <v>0</v>
      </c>
      <c r="AV1952">
        <v>1</v>
      </c>
      <c r="AW1952">
        <v>1</v>
      </c>
      <c r="AZ1952">
        <v>1</v>
      </c>
      <c r="BA1952">
        <v>1</v>
      </c>
      <c r="BB1952">
        <v>1</v>
      </c>
      <c r="BC1952">
        <v>7.56</v>
      </c>
      <c r="BD1952" t="s">
        <v>3</v>
      </c>
      <c r="BE1952" t="s">
        <v>3</v>
      </c>
      <c r="BF1952" t="s">
        <v>3</v>
      </c>
      <c r="BG1952" t="s">
        <v>3</v>
      </c>
      <c r="BH1952">
        <v>3</v>
      </c>
      <c r="BI1952">
        <v>1</v>
      </c>
      <c r="BJ1952" t="s">
        <v>406</v>
      </c>
      <c r="BM1952">
        <v>500001</v>
      </c>
      <c r="BN1952">
        <v>0</v>
      </c>
      <c r="BO1952" t="s">
        <v>3</v>
      </c>
      <c r="BP1952">
        <v>0</v>
      </c>
      <c r="BQ1952">
        <v>8</v>
      </c>
      <c r="BR1952">
        <v>0</v>
      </c>
      <c r="BS1952">
        <v>1</v>
      </c>
      <c r="BT1952">
        <v>1</v>
      </c>
      <c r="BU1952">
        <v>1</v>
      </c>
      <c r="BV1952">
        <v>1</v>
      </c>
      <c r="BW1952">
        <v>1</v>
      </c>
      <c r="BX1952">
        <v>1</v>
      </c>
      <c r="BY1952" t="s">
        <v>3</v>
      </c>
      <c r="BZ1952">
        <v>0</v>
      </c>
      <c r="CA1952">
        <v>0</v>
      </c>
      <c r="CB1952" t="s">
        <v>3</v>
      </c>
      <c r="CE1952">
        <v>0</v>
      </c>
      <c r="CF1952">
        <v>0</v>
      </c>
      <c r="CG1952">
        <v>0</v>
      </c>
      <c r="CH1952">
        <v>155</v>
      </c>
      <c r="CI1952">
        <v>1</v>
      </c>
      <c r="CJ1952">
        <v>0</v>
      </c>
      <c r="CK1952">
        <v>0</v>
      </c>
      <c r="CL1952">
        <v>0</v>
      </c>
      <c r="CM1952">
        <v>0</v>
      </c>
      <c r="CN1952" t="s">
        <v>3</v>
      </c>
      <c r="CO1952">
        <v>0</v>
      </c>
      <c r="CP1952">
        <f t="shared" si="1626"/>
        <v>0</v>
      </c>
      <c r="CQ1952">
        <f t="shared" si="1627"/>
        <v>168806.40839999999</v>
      </c>
      <c r="CR1952">
        <f t="shared" si="1628"/>
        <v>0</v>
      </c>
      <c r="CS1952">
        <f t="shared" si="1629"/>
        <v>0</v>
      </c>
      <c r="CT1952">
        <f t="shared" si="1630"/>
        <v>0</v>
      </c>
      <c r="CU1952">
        <f t="shared" si="1631"/>
        <v>0</v>
      </c>
      <c r="CV1952">
        <f t="shared" si="1632"/>
        <v>0</v>
      </c>
      <c r="CW1952">
        <f t="shared" si="1633"/>
        <v>0</v>
      </c>
      <c r="CX1952">
        <f t="shared" si="1634"/>
        <v>48.06</v>
      </c>
      <c r="CY1952">
        <f>(S1952+R1952)*(BZ1952/100)</f>
        <v>0</v>
      </c>
      <c r="CZ1952">
        <f>(S1952+R1952)*(CA1952/100)</f>
        <v>0</v>
      </c>
      <c r="DC1952" t="s">
        <v>3</v>
      </c>
      <c r="DD1952" t="s">
        <v>3</v>
      </c>
      <c r="DE1952" t="s">
        <v>3</v>
      </c>
      <c r="DF1952" t="s">
        <v>3</v>
      </c>
      <c r="DG1952" t="s">
        <v>3</v>
      </c>
      <c r="DH1952" t="s">
        <v>3</v>
      </c>
      <c r="DI1952" t="s">
        <v>3</v>
      </c>
      <c r="DJ1952" t="s">
        <v>3</v>
      </c>
      <c r="DK1952" t="s">
        <v>3</v>
      </c>
      <c r="DL1952" t="s">
        <v>3</v>
      </c>
      <c r="DM1952" t="s">
        <v>3</v>
      </c>
      <c r="DN1952">
        <v>0</v>
      </c>
      <c r="DO1952">
        <v>0</v>
      </c>
      <c r="DP1952">
        <v>1</v>
      </c>
      <c r="DQ1952">
        <v>1</v>
      </c>
      <c r="DU1952">
        <v>1009</v>
      </c>
      <c r="DV1952" t="s">
        <v>78</v>
      </c>
      <c r="DW1952" t="s">
        <v>78</v>
      </c>
      <c r="DX1952">
        <v>1000</v>
      </c>
      <c r="DZ1952" t="s">
        <v>3</v>
      </c>
      <c r="EA1952" t="s">
        <v>3</v>
      </c>
      <c r="EB1952" t="s">
        <v>3</v>
      </c>
      <c r="EC1952" t="s">
        <v>3</v>
      </c>
      <c r="EE1952">
        <v>54328897</v>
      </c>
      <c r="EF1952">
        <v>8</v>
      </c>
      <c r="EG1952" t="s">
        <v>31</v>
      </c>
      <c r="EH1952">
        <v>0</v>
      </c>
      <c r="EI1952" t="s">
        <v>3</v>
      </c>
      <c r="EJ1952">
        <v>1</v>
      </c>
      <c r="EK1952">
        <v>500001</v>
      </c>
      <c r="EL1952" t="s">
        <v>32</v>
      </c>
      <c r="EM1952" t="s">
        <v>33</v>
      </c>
      <c r="EO1952" t="s">
        <v>3</v>
      </c>
      <c r="EQ1952">
        <v>0</v>
      </c>
      <c r="ER1952">
        <v>161460</v>
      </c>
      <c r="ES1952">
        <v>22328.89</v>
      </c>
      <c r="ET1952">
        <v>0</v>
      </c>
      <c r="EU1952">
        <v>0</v>
      </c>
      <c r="EV1952">
        <v>0</v>
      </c>
      <c r="EW1952">
        <v>0</v>
      </c>
      <c r="EX1952">
        <v>0</v>
      </c>
      <c r="EZ1952">
        <v>5</v>
      </c>
      <c r="FC1952">
        <v>0</v>
      </c>
      <c r="FD1952">
        <v>18</v>
      </c>
      <c r="FF1952">
        <v>161460</v>
      </c>
      <c r="FQ1952">
        <v>0</v>
      </c>
      <c r="FR1952">
        <f t="shared" si="1635"/>
        <v>0</v>
      </c>
      <c r="FS1952">
        <v>0</v>
      </c>
      <c r="FX1952">
        <v>0</v>
      </c>
      <c r="FY1952">
        <v>0</v>
      </c>
      <c r="GA1952" t="s">
        <v>407</v>
      </c>
      <c r="GD1952">
        <v>1</v>
      </c>
      <c r="GF1952">
        <v>718622069</v>
      </c>
      <c r="GG1952">
        <v>2</v>
      </c>
      <c r="GH1952">
        <v>3</v>
      </c>
      <c r="GI1952">
        <v>5</v>
      </c>
      <c r="GJ1952">
        <v>0</v>
      </c>
      <c r="GK1952">
        <v>0</v>
      </c>
      <c r="GL1952">
        <f t="shared" si="1636"/>
        <v>0</v>
      </c>
      <c r="GM1952">
        <f t="shared" si="1637"/>
        <v>0</v>
      </c>
      <c r="GN1952">
        <f t="shared" si="1638"/>
        <v>0</v>
      </c>
      <c r="GO1952">
        <f t="shared" si="1639"/>
        <v>0</v>
      </c>
      <c r="GP1952">
        <f t="shared" si="1640"/>
        <v>0</v>
      </c>
      <c r="GR1952">
        <v>1</v>
      </c>
      <c r="GS1952">
        <v>1</v>
      </c>
      <c r="GT1952">
        <v>0</v>
      </c>
      <c r="GU1952" t="s">
        <v>3</v>
      </c>
      <c r="GV1952">
        <f t="shared" si="1649"/>
        <v>0</v>
      </c>
      <c r="GW1952">
        <v>1</v>
      </c>
      <c r="GX1952">
        <f t="shared" si="1642"/>
        <v>0</v>
      </c>
      <c r="HA1952">
        <v>0</v>
      </c>
      <c r="HB1952">
        <v>0</v>
      </c>
      <c r="HC1952">
        <f t="shared" si="1643"/>
        <v>0</v>
      </c>
      <c r="HE1952" t="s">
        <v>35</v>
      </c>
      <c r="HF1952" t="s">
        <v>36</v>
      </c>
      <c r="HM1952" t="s">
        <v>3</v>
      </c>
      <c r="HN1952" t="s">
        <v>3</v>
      </c>
      <c r="HO1952" t="s">
        <v>3</v>
      </c>
      <c r="HP1952" t="s">
        <v>3</v>
      </c>
      <c r="HQ1952" t="s">
        <v>3</v>
      </c>
      <c r="IK1952">
        <v>0</v>
      </c>
    </row>
    <row r="1953" spans="1:255" x14ac:dyDescent="0.2">
      <c r="A1953" s="2">
        <v>18</v>
      </c>
      <c r="B1953" s="2">
        <v>1</v>
      </c>
      <c r="C1953" s="2">
        <v>1719</v>
      </c>
      <c r="D1953" s="2"/>
      <c r="E1953" s="2" t="s">
        <v>842</v>
      </c>
      <c r="F1953" s="2" t="s">
        <v>66</v>
      </c>
      <c r="G1953" s="2" t="s">
        <v>67</v>
      </c>
      <c r="H1953" s="2" t="s">
        <v>68</v>
      </c>
      <c r="I1953" s="2">
        <f>I1949*J1953</f>
        <v>0</v>
      </c>
      <c r="J1953" s="2">
        <v>0.5</v>
      </c>
      <c r="K1953" s="2">
        <v>0.5</v>
      </c>
      <c r="L1953" s="2">
        <v>0.08</v>
      </c>
      <c r="M1953" s="2">
        <v>0</v>
      </c>
      <c r="N1953" s="2">
        <f t="shared" ref="N1953:N1984" si="1650">ROUND(L1953-M1953,4)</f>
        <v>0.08</v>
      </c>
      <c r="O1953" s="2">
        <f t="shared" ref="O1953:O1984" si="1651">ROUND(CP1953,0)</f>
        <v>0</v>
      </c>
      <c r="P1953" s="2">
        <f t="shared" ref="P1953:P1984" si="1652">ROUND(CQ1953*I1953,0)</f>
        <v>0</v>
      </c>
      <c r="Q1953" s="2">
        <f t="shared" ref="Q1953:Q1984" si="1653">ROUND(CR1953*I1953,0)</f>
        <v>0</v>
      </c>
      <c r="R1953" s="2">
        <f t="shared" ref="R1953:R1984" si="1654">ROUND(CS1953*I1953,0)</f>
        <v>0</v>
      </c>
      <c r="S1953" s="2">
        <f t="shared" ref="S1953:S1984" si="1655">ROUND(CT1953*I1953,0)</f>
        <v>0</v>
      </c>
      <c r="T1953" s="2">
        <f t="shared" ref="T1953:T1984" si="1656">ROUND(CU1953*I1953,0)</f>
        <v>0</v>
      </c>
      <c r="U1953" s="2">
        <f t="shared" ref="U1953:U1984" si="1657">CV1953*I1953</f>
        <v>0</v>
      </c>
      <c r="V1953" s="2">
        <f t="shared" ref="V1953:V1984" si="1658">CW1953*I1953</f>
        <v>0</v>
      </c>
      <c r="W1953" s="2">
        <f t="shared" ref="W1953:W1984" si="1659">ROUND(CX1953*I1953,0)</f>
        <v>0</v>
      </c>
      <c r="X1953" s="2">
        <f t="shared" ref="X1953:X1984" si="1660">ROUND(CY1953,0)</f>
        <v>0</v>
      </c>
      <c r="Y1953" s="2">
        <f t="shared" ref="Y1953:Y1984" si="1661">ROUND(CZ1953,0)</f>
        <v>0</v>
      </c>
      <c r="Z1953" s="2"/>
      <c r="AA1953" s="2">
        <v>69726971</v>
      </c>
      <c r="AB1953" s="2">
        <f t="shared" ref="AB1953:AB1984" si="1662">ROUND((AC1953+AD1953+AF1953),2)</f>
        <v>1.82</v>
      </c>
      <c r="AC1953" s="2">
        <f>ROUND((ES1953),2)</f>
        <v>1.82</v>
      </c>
      <c r="AD1953" s="2">
        <f t="shared" si="1644"/>
        <v>0</v>
      </c>
      <c r="AE1953" s="2">
        <f t="shared" si="1645"/>
        <v>0</v>
      </c>
      <c r="AF1953" s="2">
        <f t="shared" si="1646"/>
        <v>0</v>
      </c>
      <c r="AG1953" s="2">
        <f t="shared" ref="AG1953:AG1984" si="1663">ROUND((AP1953),2)</f>
        <v>0</v>
      </c>
      <c r="AH1953" s="2">
        <f t="shared" si="1647"/>
        <v>0</v>
      </c>
      <c r="AI1953" s="2">
        <f t="shared" si="1648"/>
        <v>0</v>
      </c>
      <c r="AJ1953" s="2">
        <f t="shared" ref="AJ1953:AJ1984" si="1664">(AS1953)</f>
        <v>0.03</v>
      </c>
      <c r="AK1953" s="2">
        <v>1.82</v>
      </c>
      <c r="AL1953" s="2">
        <v>1.82</v>
      </c>
      <c r="AM1953" s="2">
        <v>0</v>
      </c>
      <c r="AN1953" s="2">
        <v>0</v>
      </c>
      <c r="AO1953" s="2">
        <v>0</v>
      </c>
      <c r="AP1953" s="2">
        <v>0</v>
      </c>
      <c r="AQ1953" s="2">
        <v>0</v>
      </c>
      <c r="AR1953" s="2">
        <v>0</v>
      </c>
      <c r="AS1953" s="2">
        <v>0.03</v>
      </c>
      <c r="AT1953" s="2">
        <v>0</v>
      </c>
      <c r="AU1953" s="2">
        <v>0</v>
      </c>
      <c r="AV1953" s="2">
        <v>1</v>
      </c>
      <c r="AW1953" s="2">
        <v>1</v>
      </c>
      <c r="AX1953" s="2"/>
      <c r="AY1953" s="2"/>
      <c r="AZ1953" s="2">
        <v>1</v>
      </c>
      <c r="BA1953" s="2">
        <v>1</v>
      </c>
      <c r="BB1953" s="2">
        <v>1</v>
      </c>
      <c r="BC1953" s="2">
        <v>1</v>
      </c>
      <c r="BD1953" s="2" t="s">
        <v>3</v>
      </c>
      <c r="BE1953" s="2" t="s">
        <v>3</v>
      </c>
      <c r="BF1953" s="2" t="s">
        <v>3</v>
      </c>
      <c r="BG1953" s="2" t="s">
        <v>3</v>
      </c>
      <c r="BH1953" s="2">
        <v>3</v>
      </c>
      <c r="BI1953" s="2">
        <v>1</v>
      </c>
      <c r="BJ1953" s="2" t="s">
        <v>69</v>
      </c>
      <c r="BK1953" s="2"/>
      <c r="BL1953" s="2"/>
      <c r="BM1953" s="2">
        <v>500001</v>
      </c>
      <c r="BN1953" s="2">
        <v>0</v>
      </c>
      <c r="BO1953" s="2" t="s">
        <v>3</v>
      </c>
      <c r="BP1953" s="2">
        <v>0</v>
      </c>
      <c r="BQ1953" s="2">
        <v>8</v>
      </c>
      <c r="BR1953" s="2">
        <v>0</v>
      </c>
      <c r="BS1953" s="2">
        <v>1</v>
      </c>
      <c r="BT1953" s="2">
        <v>1</v>
      </c>
      <c r="BU1953" s="2">
        <v>1</v>
      </c>
      <c r="BV1953" s="2">
        <v>1</v>
      </c>
      <c r="BW1953" s="2">
        <v>1</v>
      </c>
      <c r="BX1953" s="2">
        <v>1</v>
      </c>
      <c r="BY1953" s="2" t="s">
        <v>3</v>
      </c>
      <c r="BZ1953" s="2">
        <v>0</v>
      </c>
      <c r="CA1953" s="2">
        <v>0</v>
      </c>
      <c r="CB1953" s="2" t="s">
        <v>3</v>
      </c>
      <c r="CC1953" s="2"/>
      <c r="CD1953" s="2"/>
      <c r="CE1953" s="2">
        <v>0</v>
      </c>
      <c r="CF1953" s="2">
        <v>0</v>
      </c>
      <c r="CG1953" s="2">
        <v>0</v>
      </c>
      <c r="CH1953" s="2">
        <v>155</v>
      </c>
      <c r="CI1953" s="2">
        <v>2</v>
      </c>
      <c r="CJ1953" s="2">
        <v>0</v>
      </c>
      <c r="CK1953" s="2">
        <v>0</v>
      </c>
      <c r="CL1953" s="2">
        <v>0</v>
      </c>
      <c r="CM1953" s="2">
        <v>0</v>
      </c>
      <c r="CN1953" s="2" t="s">
        <v>3</v>
      </c>
      <c r="CO1953" s="2">
        <v>0</v>
      </c>
      <c r="CP1953" s="2">
        <f t="shared" ref="CP1953:CP1984" si="1665">(P1953+Q1953+S1953)</f>
        <v>0</v>
      </c>
      <c r="CQ1953" s="2">
        <f t="shared" ref="CQ1953:CQ1984" si="1666">AC1953*BC1953</f>
        <v>1.82</v>
      </c>
      <c r="CR1953" s="2">
        <f t="shared" ref="CR1953:CR1984" si="1667">AD1953*BB1953</f>
        <v>0</v>
      </c>
      <c r="CS1953" s="2">
        <f t="shared" ref="CS1953:CS1984" si="1668">AE1953*BS1953</f>
        <v>0</v>
      </c>
      <c r="CT1953" s="2">
        <f t="shared" ref="CT1953:CT1984" si="1669">AF1953*BA1953</f>
        <v>0</v>
      </c>
      <c r="CU1953" s="2">
        <f t="shared" ref="CU1953:CU1984" si="1670">AG1953</f>
        <v>0</v>
      </c>
      <c r="CV1953" s="2">
        <f t="shared" ref="CV1953:CV1984" si="1671">AH1953</f>
        <v>0</v>
      </c>
      <c r="CW1953" s="2">
        <f t="shared" ref="CW1953:CW1984" si="1672">AI1953</f>
        <v>0</v>
      </c>
      <c r="CX1953" s="2">
        <f t="shared" ref="CX1953:CX1984" si="1673">AJ1953</f>
        <v>0.03</v>
      </c>
      <c r="CY1953" s="2">
        <f>(((S1953+R1953)*AT1953)/100)</f>
        <v>0</v>
      </c>
      <c r="CZ1953" s="2">
        <f>(((S1953+R1953)*AU1953)/100)</f>
        <v>0</v>
      </c>
      <c r="DA1953" s="2"/>
      <c r="DB1953" s="2"/>
      <c r="DC1953" s="2" t="s">
        <v>3</v>
      </c>
      <c r="DD1953" s="2" t="s">
        <v>3</v>
      </c>
      <c r="DE1953" s="2" t="s">
        <v>3</v>
      </c>
      <c r="DF1953" s="2" t="s">
        <v>3</v>
      </c>
      <c r="DG1953" s="2" t="s">
        <v>3</v>
      </c>
      <c r="DH1953" s="2" t="s">
        <v>3</v>
      </c>
      <c r="DI1953" s="2" t="s">
        <v>3</v>
      </c>
      <c r="DJ1953" s="2" t="s">
        <v>3</v>
      </c>
      <c r="DK1953" s="2" t="s">
        <v>3</v>
      </c>
      <c r="DL1953" s="2" t="s">
        <v>3</v>
      </c>
      <c r="DM1953" s="2" t="s">
        <v>3</v>
      </c>
      <c r="DN1953" s="2">
        <v>0</v>
      </c>
      <c r="DO1953" s="2">
        <v>0</v>
      </c>
      <c r="DP1953" s="2">
        <v>1</v>
      </c>
      <c r="DQ1953" s="2">
        <v>1</v>
      </c>
      <c r="DR1953" s="2"/>
      <c r="DS1953" s="2"/>
      <c r="DT1953" s="2"/>
      <c r="DU1953" s="2">
        <v>1009</v>
      </c>
      <c r="DV1953" s="2" t="s">
        <v>68</v>
      </c>
      <c r="DW1953" s="2" t="s">
        <v>68</v>
      </c>
      <c r="DX1953" s="2">
        <v>1</v>
      </c>
      <c r="DY1953" s="2"/>
      <c r="DZ1953" s="2" t="s">
        <v>3</v>
      </c>
      <c r="EA1953" s="2" t="s">
        <v>3</v>
      </c>
      <c r="EB1953" s="2" t="s">
        <v>3</v>
      </c>
      <c r="EC1953" s="2" t="s">
        <v>3</v>
      </c>
      <c r="ED1953" s="2"/>
      <c r="EE1953" s="2">
        <v>54328897</v>
      </c>
      <c r="EF1953" s="2">
        <v>8</v>
      </c>
      <c r="EG1953" s="2" t="s">
        <v>31</v>
      </c>
      <c r="EH1953" s="2">
        <v>0</v>
      </c>
      <c r="EI1953" s="2" t="s">
        <v>3</v>
      </c>
      <c r="EJ1953" s="2">
        <v>1</v>
      </c>
      <c r="EK1953" s="2">
        <v>500001</v>
      </c>
      <c r="EL1953" s="2" t="s">
        <v>32</v>
      </c>
      <c r="EM1953" s="2" t="s">
        <v>33</v>
      </c>
      <c r="EN1953" s="2"/>
      <c r="EO1953" s="2" t="s">
        <v>3</v>
      </c>
      <c r="EP1953" s="2"/>
      <c r="EQ1953" s="2">
        <v>0</v>
      </c>
      <c r="ER1953" s="2">
        <v>1.82</v>
      </c>
      <c r="ES1953" s="2">
        <v>1.82</v>
      </c>
      <c r="ET1953" s="2">
        <v>0</v>
      </c>
      <c r="EU1953" s="2">
        <v>0</v>
      </c>
      <c r="EV1953" s="2">
        <v>0</v>
      </c>
      <c r="EW1953" s="2">
        <v>0</v>
      </c>
      <c r="EX1953" s="2">
        <v>0</v>
      </c>
      <c r="EY1953" s="2"/>
      <c r="EZ1953" s="2"/>
      <c r="FA1953" s="2"/>
      <c r="FB1953" s="2"/>
      <c r="FC1953" s="2"/>
      <c r="FD1953" s="2"/>
      <c r="FE1953" s="2"/>
      <c r="FF1953" s="2"/>
      <c r="FG1953" s="2"/>
      <c r="FH1953" s="2"/>
      <c r="FI1953" s="2"/>
      <c r="FJ1953" s="2"/>
      <c r="FK1953" s="2"/>
      <c r="FL1953" s="2"/>
      <c r="FM1953" s="2"/>
      <c r="FN1953" s="2"/>
      <c r="FO1953" s="2"/>
      <c r="FP1953" s="2"/>
      <c r="FQ1953" s="2">
        <v>0</v>
      </c>
      <c r="FR1953" s="2">
        <f t="shared" ref="FR1953:FR1984" si="1674">ROUND(IF(BI1953=3,GM1953,0),0)</f>
        <v>0</v>
      </c>
      <c r="FS1953" s="2">
        <v>0</v>
      </c>
      <c r="FT1953" s="2"/>
      <c r="FU1953" s="2"/>
      <c r="FV1953" s="2"/>
      <c r="FW1953" s="2"/>
      <c r="FX1953" s="2">
        <v>0</v>
      </c>
      <c r="FY1953" s="2">
        <v>0</v>
      </c>
      <c r="FZ1953" s="2"/>
      <c r="GA1953" s="2" t="s">
        <v>3</v>
      </c>
      <c r="GB1953" s="2"/>
      <c r="GC1953" s="2"/>
      <c r="GD1953" s="2">
        <v>1</v>
      </c>
      <c r="GE1953" s="2"/>
      <c r="GF1953" s="2">
        <v>-386994921</v>
      </c>
      <c r="GG1953" s="2">
        <v>2</v>
      </c>
      <c r="GH1953" s="2">
        <v>1</v>
      </c>
      <c r="GI1953" s="2">
        <v>-2</v>
      </c>
      <c r="GJ1953" s="2">
        <v>0</v>
      </c>
      <c r="GK1953" s="2">
        <v>0</v>
      </c>
      <c r="GL1953" s="2">
        <f t="shared" ref="GL1953:GL1984" si="1675">ROUND(IF(AND(BH1953=3,BI1953=3,FS1953&lt;&gt;0),P1953,0),0)</f>
        <v>0</v>
      </c>
      <c r="GM1953" s="2">
        <f t="shared" ref="GM1953:GM1984" si="1676">ROUND(O1953+X1953+Y1953,0)+GX1953</f>
        <v>0</v>
      </c>
      <c r="GN1953" s="2">
        <f t="shared" ref="GN1953:GN1984" si="1677">IF(OR(BI1953=0,BI1953=1),GM1953-GX1953,0)</f>
        <v>0</v>
      </c>
      <c r="GO1953" s="2">
        <f t="shared" ref="GO1953:GO1984" si="1678">IF(BI1953=2,GM1953-GX1953,0)</f>
        <v>0</v>
      </c>
      <c r="GP1953" s="2">
        <f t="shared" ref="GP1953:GP1984" si="1679">IF(BI1953=4,GM1953-GX1953,0)</f>
        <v>0</v>
      </c>
      <c r="GQ1953" s="2"/>
      <c r="GR1953" s="2">
        <v>0</v>
      </c>
      <c r="GS1953" s="2">
        <v>3</v>
      </c>
      <c r="GT1953" s="2">
        <v>0</v>
      </c>
      <c r="GU1953" s="2" t="s">
        <v>3</v>
      </c>
      <c r="GV1953" s="2">
        <f t="shared" si="1649"/>
        <v>0</v>
      </c>
      <c r="GW1953" s="2">
        <v>1</v>
      </c>
      <c r="GX1953" s="2">
        <f t="shared" ref="GX1953:GX1984" si="1680">ROUND(HC1953*I1953,0)</f>
        <v>0</v>
      </c>
      <c r="GY1953" s="2"/>
      <c r="GZ1953" s="2"/>
      <c r="HA1953" s="2">
        <v>0</v>
      </c>
      <c r="HB1953" s="2">
        <v>0</v>
      </c>
      <c r="HC1953" s="2">
        <f t="shared" ref="HC1953:HC1984" si="1681">GV1953*GW1953</f>
        <v>0</v>
      </c>
      <c r="HD1953" s="2"/>
      <c r="HE1953" s="2" t="s">
        <v>3</v>
      </c>
      <c r="HF1953" s="2" t="s">
        <v>3</v>
      </c>
      <c r="HG1953" s="2"/>
      <c r="HH1953" s="2"/>
      <c r="HI1953" s="2"/>
      <c r="HJ1953" s="2"/>
      <c r="HK1953" s="2"/>
      <c r="HL1953" s="2"/>
      <c r="HM1953" s="2" t="s">
        <v>3</v>
      </c>
      <c r="HN1953" s="2" t="s">
        <v>3</v>
      </c>
      <c r="HO1953" s="2" t="s">
        <v>3</v>
      </c>
      <c r="HP1953" s="2" t="s">
        <v>3</v>
      </c>
      <c r="HQ1953" s="2" t="s">
        <v>3</v>
      </c>
      <c r="HR1953" s="2"/>
      <c r="HS1953" s="2"/>
      <c r="HT1953" s="2"/>
      <c r="HU1953" s="2"/>
      <c r="HV1953" s="2"/>
      <c r="HW1953" s="2"/>
      <c r="HX1953" s="2"/>
      <c r="HY1953" s="2"/>
      <c r="HZ1953" s="2"/>
      <c r="IA1953" s="2"/>
      <c r="IB1953" s="2"/>
      <c r="IC1953" s="2"/>
      <c r="ID1953" s="2"/>
      <c r="IE1953" s="2"/>
      <c r="IF1953" s="2"/>
      <c r="IG1953" s="2"/>
      <c r="IH1953" s="2"/>
      <c r="II1953" s="2"/>
      <c r="IJ1953" s="2"/>
      <c r="IK1953" s="2">
        <v>0</v>
      </c>
      <c r="IL1953" s="2"/>
      <c r="IM1953" s="2"/>
      <c r="IN1953" s="2"/>
      <c r="IO1953" s="2"/>
      <c r="IP1953" s="2"/>
      <c r="IQ1953" s="2"/>
      <c r="IR1953" s="2"/>
      <c r="IS1953" s="2"/>
      <c r="IT1953" s="2"/>
      <c r="IU1953" s="2"/>
    </row>
    <row r="1954" spans="1:255" x14ac:dyDescent="0.2">
      <c r="A1954">
        <v>18</v>
      </c>
      <c r="B1954">
        <v>1</v>
      </c>
      <c r="C1954">
        <v>1727</v>
      </c>
      <c r="E1954" t="s">
        <v>842</v>
      </c>
      <c r="F1954" t="s">
        <v>66</v>
      </c>
      <c r="G1954" t="s">
        <v>67</v>
      </c>
      <c r="H1954" t="s">
        <v>68</v>
      </c>
      <c r="I1954">
        <f>I1950*J1954</f>
        <v>0</v>
      </c>
      <c r="J1954">
        <v>0.5</v>
      </c>
      <c r="K1954">
        <v>0.5</v>
      </c>
      <c r="L1954">
        <v>0.08</v>
      </c>
      <c r="M1954">
        <v>0</v>
      </c>
      <c r="N1954">
        <f t="shared" si="1650"/>
        <v>0.08</v>
      </c>
      <c r="O1954">
        <f t="shared" si="1651"/>
        <v>0</v>
      </c>
      <c r="P1954">
        <f t="shared" si="1652"/>
        <v>0</v>
      </c>
      <c r="Q1954">
        <f t="shared" si="1653"/>
        <v>0</v>
      </c>
      <c r="R1954">
        <f t="shared" si="1654"/>
        <v>0</v>
      </c>
      <c r="S1954">
        <f t="shared" si="1655"/>
        <v>0</v>
      </c>
      <c r="T1954">
        <f t="shared" si="1656"/>
        <v>0</v>
      </c>
      <c r="U1954">
        <f t="shared" si="1657"/>
        <v>0</v>
      </c>
      <c r="V1954">
        <f t="shared" si="1658"/>
        <v>0</v>
      </c>
      <c r="W1954">
        <f t="shared" si="1659"/>
        <v>0</v>
      </c>
      <c r="X1954">
        <f t="shared" si="1660"/>
        <v>0</v>
      </c>
      <c r="Y1954">
        <f t="shared" si="1661"/>
        <v>0</v>
      </c>
      <c r="AA1954">
        <v>69726884</v>
      </c>
      <c r="AB1954">
        <f t="shared" si="1662"/>
        <v>4.28</v>
      </c>
      <c r="AC1954">
        <f>ROUND((ES1954),2)</f>
        <v>4.28</v>
      </c>
      <c r="AD1954">
        <f t="shared" si="1644"/>
        <v>0</v>
      </c>
      <c r="AE1954">
        <f t="shared" si="1645"/>
        <v>0</v>
      </c>
      <c r="AF1954">
        <f t="shared" si="1646"/>
        <v>0</v>
      </c>
      <c r="AG1954">
        <f t="shared" si="1663"/>
        <v>0</v>
      </c>
      <c r="AH1954">
        <f t="shared" si="1647"/>
        <v>0</v>
      </c>
      <c r="AI1954">
        <f t="shared" si="1648"/>
        <v>0</v>
      </c>
      <c r="AJ1954">
        <f t="shared" si="1664"/>
        <v>0.03</v>
      </c>
      <c r="AK1954">
        <v>4.2799999999999994</v>
      </c>
      <c r="AL1954">
        <v>4.2799999999999994</v>
      </c>
      <c r="AM1954">
        <v>0</v>
      </c>
      <c r="AN1954">
        <v>0</v>
      </c>
      <c r="AO1954">
        <v>0</v>
      </c>
      <c r="AP1954">
        <v>0</v>
      </c>
      <c r="AQ1954">
        <v>0</v>
      </c>
      <c r="AR1954">
        <v>0</v>
      </c>
      <c r="AS1954">
        <v>0.03</v>
      </c>
      <c r="AT1954">
        <v>0</v>
      </c>
      <c r="AU1954">
        <v>0</v>
      </c>
      <c r="AV1954">
        <v>1</v>
      </c>
      <c r="AW1954">
        <v>1</v>
      </c>
      <c r="AZ1954">
        <v>1</v>
      </c>
      <c r="BA1954">
        <v>1</v>
      </c>
      <c r="BB1954">
        <v>1</v>
      </c>
      <c r="BC1954">
        <v>7.56</v>
      </c>
      <c r="BD1954" t="s">
        <v>3</v>
      </c>
      <c r="BE1954" t="s">
        <v>3</v>
      </c>
      <c r="BF1954" t="s">
        <v>3</v>
      </c>
      <c r="BG1954" t="s">
        <v>3</v>
      </c>
      <c r="BH1954">
        <v>3</v>
      </c>
      <c r="BI1954">
        <v>1</v>
      </c>
      <c r="BJ1954" t="s">
        <v>69</v>
      </c>
      <c r="BM1954">
        <v>500001</v>
      </c>
      <c r="BN1954">
        <v>0</v>
      </c>
      <c r="BO1954" t="s">
        <v>3</v>
      </c>
      <c r="BP1954">
        <v>0</v>
      </c>
      <c r="BQ1954">
        <v>8</v>
      </c>
      <c r="BR1954">
        <v>0</v>
      </c>
      <c r="BS1954">
        <v>1</v>
      </c>
      <c r="BT1954">
        <v>1</v>
      </c>
      <c r="BU1954">
        <v>1</v>
      </c>
      <c r="BV1954">
        <v>1</v>
      </c>
      <c r="BW1954">
        <v>1</v>
      </c>
      <c r="BX1954">
        <v>1</v>
      </c>
      <c r="BY1954" t="s">
        <v>3</v>
      </c>
      <c r="BZ1954">
        <v>0</v>
      </c>
      <c r="CA1954">
        <v>0</v>
      </c>
      <c r="CB1954" t="s">
        <v>3</v>
      </c>
      <c r="CE1954">
        <v>0</v>
      </c>
      <c r="CF1954">
        <v>0</v>
      </c>
      <c r="CG1954">
        <v>0</v>
      </c>
      <c r="CH1954">
        <v>155</v>
      </c>
      <c r="CI1954">
        <v>2</v>
      </c>
      <c r="CJ1954">
        <v>0</v>
      </c>
      <c r="CK1954">
        <v>0</v>
      </c>
      <c r="CL1954">
        <v>0</v>
      </c>
      <c r="CM1954">
        <v>0</v>
      </c>
      <c r="CN1954" t="s">
        <v>3</v>
      </c>
      <c r="CO1954">
        <v>0</v>
      </c>
      <c r="CP1954">
        <f t="shared" si="1665"/>
        <v>0</v>
      </c>
      <c r="CQ1954">
        <f t="shared" si="1666"/>
        <v>32.3568</v>
      </c>
      <c r="CR1954">
        <f t="shared" si="1667"/>
        <v>0</v>
      </c>
      <c r="CS1954">
        <f t="shared" si="1668"/>
        <v>0</v>
      </c>
      <c r="CT1954">
        <f t="shared" si="1669"/>
        <v>0</v>
      </c>
      <c r="CU1954">
        <f t="shared" si="1670"/>
        <v>0</v>
      </c>
      <c r="CV1954">
        <f t="shared" si="1671"/>
        <v>0</v>
      </c>
      <c r="CW1954">
        <f t="shared" si="1672"/>
        <v>0</v>
      </c>
      <c r="CX1954">
        <f t="shared" si="1673"/>
        <v>0.03</v>
      </c>
      <c r="CY1954">
        <f>(S1954+R1954)*(BZ1954/100)</f>
        <v>0</v>
      </c>
      <c r="CZ1954">
        <f>(S1954+R1954)*(CA1954/100)</f>
        <v>0</v>
      </c>
      <c r="DC1954" t="s">
        <v>3</v>
      </c>
      <c r="DD1954" t="s">
        <v>3</v>
      </c>
      <c r="DE1954" t="s">
        <v>3</v>
      </c>
      <c r="DF1954" t="s">
        <v>3</v>
      </c>
      <c r="DG1954" t="s">
        <v>3</v>
      </c>
      <c r="DH1954" t="s">
        <v>3</v>
      </c>
      <c r="DI1954" t="s">
        <v>3</v>
      </c>
      <c r="DJ1954" t="s">
        <v>3</v>
      </c>
      <c r="DK1954" t="s">
        <v>3</v>
      </c>
      <c r="DL1954" t="s">
        <v>3</v>
      </c>
      <c r="DM1954" t="s">
        <v>3</v>
      </c>
      <c r="DN1954">
        <v>0</v>
      </c>
      <c r="DO1954">
        <v>0</v>
      </c>
      <c r="DP1954">
        <v>1</v>
      </c>
      <c r="DQ1954">
        <v>1</v>
      </c>
      <c r="DU1954">
        <v>1009</v>
      </c>
      <c r="DV1954" t="s">
        <v>68</v>
      </c>
      <c r="DW1954" t="s">
        <v>68</v>
      </c>
      <c r="DX1954">
        <v>1</v>
      </c>
      <c r="DZ1954" t="s">
        <v>3</v>
      </c>
      <c r="EA1954" t="s">
        <v>3</v>
      </c>
      <c r="EB1954" t="s">
        <v>3</v>
      </c>
      <c r="EC1954" t="s">
        <v>3</v>
      </c>
      <c r="EE1954">
        <v>54328897</v>
      </c>
      <c r="EF1954">
        <v>8</v>
      </c>
      <c r="EG1954" t="s">
        <v>31</v>
      </c>
      <c r="EH1954">
        <v>0</v>
      </c>
      <c r="EI1954" t="s">
        <v>3</v>
      </c>
      <c r="EJ1954">
        <v>1</v>
      </c>
      <c r="EK1954">
        <v>500001</v>
      </c>
      <c r="EL1954" t="s">
        <v>32</v>
      </c>
      <c r="EM1954" t="s">
        <v>33</v>
      </c>
      <c r="EO1954" t="s">
        <v>3</v>
      </c>
      <c r="EQ1954">
        <v>0</v>
      </c>
      <c r="ER1954">
        <v>31</v>
      </c>
      <c r="ES1954">
        <v>4.2799999999999994</v>
      </c>
      <c r="ET1954">
        <v>0</v>
      </c>
      <c r="EU1954">
        <v>0</v>
      </c>
      <c r="EV1954">
        <v>0</v>
      </c>
      <c r="EW1954">
        <v>0</v>
      </c>
      <c r="EX1954">
        <v>0</v>
      </c>
      <c r="EZ1954">
        <v>5</v>
      </c>
      <c r="FC1954">
        <v>0</v>
      </c>
      <c r="FD1954">
        <v>18</v>
      </c>
      <c r="FF1954">
        <v>31</v>
      </c>
      <c r="FQ1954">
        <v>0</v>
      </c>
      <c r="FR1954">
        <f t="shared" si="1674"/>
        <v>0</v>
      </c>
      <c r="FS1954">
        <v>0</v>
      </c>
      <c r="FX1954">
        <v>0</v>
      </c>
      <c r="FY1954">
        <v>0</v>
      </c>
      <c r="GA1954" t="s">
        <v>70</v>
      </c>
      <c r="GD1954">
        <v>1</v>
      </c>
      <c r="GF1954">
        <v>-386994921</v>
      </c>
      <c r="GG1954">
        <v>2</v>
      </c>
      <c r="GH1954">
        <v>3</v>
      </c>
      <c r="GI1954">
        <v>5</v>
      </c>
      <c r="GJ1954">
        <v>0</v>
      </c>
      <c r="GK1954">
        <v>0</v>
      </c>
      <c r="GL1954">
        <f t="shared" si="1675"/>
        <v>0</v>
      </c>
      <c r="GM1954">
        <f t="shared" si="1676"/>
        <v>0</v>
      </c>
      <c r="GN1954">
        <f t="shared" si="1677"/>
        <v>0</v>
      </c>
      <c r="GO1954">
        <f t="shared" si="1678"/>
        <v>0</v>
      </c>
      <c r="GP1954">
        <f t="shared" si="1679"/>
        <v>0</v>
      </c>
      <c r="GR1954">
        <v>1</v>
      </c>
      <c r="GS1954">
        <v>1</v>
      </c>
      <c r="GT1954">
        <v>0</v>
      </c>
      <c r="GU1954" t="s">
        <v>3</v>
      </c>
      <c r="GV1954">
        <f t="shared" si="1649"/>
        <v>0</v>
      </c>
      <c r="GW1954">
        <v>1</v>
      </c>
      <c r="GX1954">
        <f t="shared" si="1680"/>
        <v>0</v>
      </c>
      <c r="HA1954">
        <v>0</v>
      </c>
      <c r="HB1954">
        <v>0</v>
      </c>
      <c r="HC1954">
        <f t="shared" si="1681"/>
        <v>0</v>
      </c>
      <c r="HE1954" t="s">
        <v>35</v>
      </c>
      <c r="HF1954" t="s">
        <v>36</v>
      </c>
      <c r="HM1954" t="s">
        <v>3</v>
      </c>
      <c r="HN1954" t="s">
        <v>3</v>
      </c>
      <c r="HO1954" t="s">
        <v>3</v>
      </c>
      <c r="HP1954" t="s">
        <v>3</v>
      </c>
      <c r="HQ1954" t="s">
        <v>3</v>
      </c>
      <c r="IK1954">
        <v>0</v>
      </c>
    </row>
    <row r="1955" spans="1:255" x14ac:dyDescent="0.2">
      <c r="A1955" s="2">
        <v>17</v>
      </c>
      <c r="B1955" s="2">
        <v>1</v>
      </c>
      <c r="C1955" s="2">
        <f>ROW(SmtRes!A1739)</f>
        <v>1739</v>
      </c>
      <c r="D1955" s="2">
        <f>ROW(EtalonRes!A1787)</f>
        <v>1787</v>
      </c>
      <c r="E1955" s="2" t="s">
        <v>843</v>
      </c>
      <c r="F1955" s="2" t="s">
        <v>410</v>
      </c>
      <c r="G1955" s="2" t="s">
        <v>411</v>
      </c>
      <c r="H1955" s="2" t="s">
        <v>401</v>
      </c>
      <c r="I1955" s="2">
        <v>0</v>
      </c>
      <c r="J1955" s="2">
        <v>0</v>
      </c>
      <c r="K1955" s="2">
        <v>0</v>
      </c>
      <c r="L1955" s="2">
        <v>0.16</v>
      </c>
      <c r="M1955" s="2">
        <v>0</v>
      </c>
      <c r="N1955" s="2">
        <f t="shared" si="1650"/>
        <v>0.16</v>
      </c>
      <c r="O1955" s="2">
        <f t="shared" si="1651"/>
        <v>0</v>
      </c>
      <c r="P1955" s="2">
        <f t="shared" si="1652"/>
        <v>0</v>
      </c>
      <c r="Q1955" s="2">
        <f t="shared" si="1653"/>
        <v>0</v>
      </c>
      <c r="R1955" s="2">
        <f t="shared" si="1654"/>
        <v>0</v>
      </c>
      <c r="S1955" s="2">
        <f t="shared" si="1655"/>
        <v>0</v>
      </c>
      <c r="T1955" s="2">
        <f t="shared" si="1656"/>
        <v>0</v>
      </c>
      <c r="U1955" s="2">
        <f t="shared" si="1657"/>
        <v>0</v>
      </c>
      <c r="V1955" s="2">
        <f t="shared" si="1658"/>
        <v>0</v>
      </c>
      <c r="W1955" s="2">
        <f t="shared" si="1659"/>
        <v>0</v>
      </c>
      <c r="X1955" s="2">
        <f t="shared" si="1660"/>
        <v>0</v>
      </c>
      <c r="Y1955" s="2">
        <f t="shared" si="1661"/>
        <v>0</v>
      </c>
      <c r="Z1955" s="2"/>
      <c r="AA1955" s="2">
        <v>69726971</v>
      </c>
      <c r="AB1955" s="2">
        <f t="shared" si="1662"/>
        <v>844.1</v>
      </c>
      <c r="AC1955" s="2">
        <f>ROUND((ES1955+(SUM(SmtRes!BC1729:'SmtRes'!BC1739)+SUM(EtalonRes!AL1775:'EtalonRes'!AL1787))),2)</f>
        <v>0</v>
      </c>
      <c r="AD1955" s="2">
        <f t="shared" si="1644"/>
        <v>319.02999999999997</v>
      </c>
      <c r="AE1955" s="2">
        <f t="shared" si="1645"/>
        <v>5.31</v>
      </c>
      <c r="AF1955" s="2">
        <f t="shared" si="1646"/>
        <v>525.07000000000005</v>
      </c>
      <c r="AG1955" s="2">
        <f t="shared" si="1663"/>
        <v>0</v>
      </c>
      <c r="AH1955" s="2">
        <f t="shared" si="1647"/>
        <v>46.18</v>
      </c>
      <c r="AI1955" s="2">
        <f t="shared" si="1648"/>
        <v>0.39</v>
      </c>
      <c r="AJ1955" s="2">
        <f t="shared" si="1664"/>
        <v>0</v>
      </c>
      <c r="AK1955" s="2">
        <v>2667.88</v>
      </c>
      <c r="AL1955" s="2">
        <v>1823.78</v>
      </c>
      <c r="AM1955" s="2">
        <v>319.02999999999997</v>
      </c>
      <c r="AN1955" s="2">
        <v>5.31</v>
      </c>
      <c r="AO1955" s="2">
        <v>525.07000000000005</v>
      </c>
      <c r="AP1955" s="2">
        <v>0</v>
      </c>
      <c r="AQ1955" s="2">
        <v>46.18</v>
      </c>
      <c r="AR1955" s="2">
        <v>0.39</v>
      </c>
      <c r="AS1955" s="2">
        <v>0</v>
      </c>
      <c r="AT1955" s="2">
        <v>123</v>
      </c>
      <c r="AU1955" s="2">
        <v>75</v>
      </c>
      <c r="AV1955" s="2">
        <v>1</v>
      </c>
      <c r="AW1955" s="2">
        <v>1</v>
      </c>
      <c r="AX1955" s="2"/>
      <c r="AY1955" s="2"/>
      <c r="AZ1955" s="2">
        <v>1</v>
      </c>
      <c r="BA1955" s="2">
        <v>1</v>
      </c>
      <c r="BB1955" s="2">
        <v>1</v>
      </c>
      <c r="BC1955" s="2">
        <v>1</v>
      </c>
      <c r="BD1955" s="2" t="s">
        <v>3</v>
      </c>
      <c r="BE1955" s="2" t="s">
        <v>3</v>
      </c>
      <c r="BF1955" s="2" t="s">
        <v>3</v>
      </c>
      <c r="BG1955" s="2" t="s">
        <v>3</v>
      </c>
      <c r="BH1955" s="2">
        <v>0</v>
      </c>
      <c r="BI1955" s="2">
        <v>1</v>
      </c>
      <c r="BJ1955" s="2" t="s">
        <v>412</v>
      </c>
      <c r="BK1955" s="2"/>
      <c r="BL1955" s="2"/>
      <c r="BM1955" s="2">
        <v>11001</v>
      </c>
      <c r="BN1955" s="2">
        <v>0</v>
      </c>
      <c r="BO1955" s="2" t="s">
        <v>3</v>
      </c>
      <c r="BP1955" s="2">
        <v>0</v>
      </c>
      <c r="BQ1955" s="2">
        <v>2</v>
      </c>
      <c r="BR1955" s="2">
        <v>0</v>
      </c>
      <c r="BS1955" s="2">
        <v>1</v>
      </c>
      <c r="BT1955" s="2">
        <v>1</v>
      </c>
      <c r="BU1955" s="2">
        <v>1</v>
      </c>
      <c r="BV1955" s="2">
        <v>1</v>
      </c>
      <c r="BW1955" s="2">
        <v>1</v>
      </c>
      <c r="BX1955" s="2">
        <v>1</v>
      </c>
      <c r="BY1955" s="2" t="s">
        <v>3</v>
      </c>
      <c r="BZ1955" s="2">
        <v>123</v>
      </c>
      <c r="CA1955" s="2">
        <v>75</v>
      </c>
      <c r="CB1955" s="2" t="s">
        <v>3</v>
      </c>
      <c r="CC1955" s="2"/>
      <c r="CD1955" s="2"/>
      <c r="CE1955" s="2">
        <v>0</v>
      </c>
      <c r="CF1955" s="2">
        <v>0</v>
      </c>
      <c r="CG1955" s="2">
        <v>0</v>
      </c>
      <c r="CH1955" s="2">
        <v>156</v>
      </c>
      <c r="CI1955" s="2">
        <v>0</v>
      </c>
      <c r="CJ1955" s="2">
        <v>0</v>
      </c>
      <c r="CK1955" s="2">
        <v>0</v>
      </c>
      <c r="CL1955" s="2">
        <v>0</v>
      </c>
      <c r="CM1955" s="2">
        <v>0</v>
      </c>
      <c r="CN1955" s="2" t="s">
        <v>3</v>
      </c>
      <c r="CO1955" s="2">
        <v>0</v>
      </c>
      <c r="CP1955" s="2">
        <f t="shared" si="1665"/>
        <v>0</v>
      </c>
      <c r="CQ1955" s="2">
        <f t="shared" si="1666"/>
        <v>0</v>
      </c>
      <c r="CR1955" s="2">
        <f t="shared" si="1667"/>
        <v>319.02999999999997</v>
      </c>
      <c r="CS1955" s="2">
        <f t="shared" si="1668"/>
        <v>5.31</v>
      </c>
      <c r="CT1955" s="2">
        <f t="shared" si="1669"/>
        <v>525.07000000000005</v>
      </c>
      <c r="CU1955" s="2">
        <f t="shared" si="1670"/>
        <v>0</v>
      </c>
      <c r="CV1955" s="2">
        <f t="shared" si="1671"/>
        <v>46.18</v>
      </c>
      <c r="CW1955" s="2">
        <f t="shared" si="1672"/>
        <v>0.39</v>
      </c>
      <c r="CX1955" s="2">
        <f t="shared" si="1673"/>
        <v>0</v>
      </c>
      <c r="CY1955" s="2">
        <f>(((S1955+R1955)*AT1955)/100)</f>
        <v>0</v>
      </c>
      <c r="CZ1955" s="2">
        <f>(((S1955+R1955)*AU1955)/100)</f>
        <v>0</v>
      </c>
      <c r="DA1955" s="2"/>
      <c r="DB1955" s="2"/>
      <c r="DC1955" s="2" t="s">
        <v>3</v>
      </c>
      <c r="DD1955" s="2" t="s">
        <v>3</v>
      </c>
      <c r="DE1955" s="2" t="s">
        <v>3</v>
      </c>
      <c r="DF1955" s="2" t="s">
        <v>3</v>
      </c>
      <c r="DG1955" s="2" t="s">
        <v>3</v>
      </c>
      <c r="DH1955" s="2" t="s">
        <v>3</v>
      </c>
      <c r="DI1955" s="2" t="s">
        <v>3</v>
      </c>
      <c r="DJ1955" s="2" t="s">
        <v>3</v>
      </c>
      <c r="DK1955" s="2" t="s">
        <v>3</v>
      </c>
      <c r="DL1955" s="2" t="s">
        <v>3</v>
      </c>
      <c r="DM1955" s="2" t="s">
        <v>3</v>
      </c>
      <c r="DN1955" s="2">
        <v>0</v>
      </c>
      <c r="DO1955" s="2">
        <v>0</v>
      </c>
      <c r="DP1955" s="2">
        <v>1</v>
      </c>
      <c r="DQ1955" s="2">
        <v>1</v>
      </c>
      <c r="DR1955" s="2"/>
      <c r="DS1955" s="2"/>
      <c r="DT1955" s="2"/>
      <c r="DU1955" s="2">
        <v>1005</v>
      </c>
      <c r="DV1955" s="2" t="s">
        <v>401</v>
      </c>
      <c r="DW1955" s="2" t="s">
        <v>401</v>
      </c>
      <c r="DX1955" s="2">
        <v>100</v>
      </c>
      <c r="DY1955" s="2"/>
      <c r="DZ1955" s="2" t="s">
        <v>3</v>
      </c>
      <c r="EA1955" s="2" t="s">
        <v>3</v>
      </c>
      <c r="EB1955" s="2" t="s">
        <v>3</v>
      </c>
      <c r="EC1955" s="2" t="s">
        <v>3</v>
      </c>
      <c r="ED1955" s="2"/>
      <c r="EE1955" s="2">
        <v>54328965</v>
      </c>
      <c r="EF1955" s="2">
        <v>2</v>
      </c>
      <c r="EG1955" s="2" t="s">
        <v>21</v>
      </c>
      <c r="EH1955" s="2">
        <v>0</v>
      </c>
      <c r="EI1955" s="2" t="s">
        <v>3</v>
      </c>
      <c r="EJ1955" s="2">
        <v>1</v>
      </c>
      <c r="EK1955" s="2">
        <v>11001</v>
      </c>
      <c r="EL1955" s="2" t="s">
        <v>22</v>
      </c>
      <c r="EM1955" s="2" t="s">
        <v>23</v>
      </c>
      <c r="EN1955" s="2"/>
      <c r="EO1955" s="2" t="s">
        <v>3</v>
      </c>
      <c r="EP1955" s="2"/>
      <c r="EQ1955" s="2">
        <v>1441792</v>
      </c>
      <c r="ER1955" s="2">
        <v>2667.88</v>
      </c>
      <c r="ES1955" s="2">
        <v>1823.78</v>
      </c>
      <c r="ET1955" s="2">
        <v>319.02999999999997</v>
      </c>
      <c r="EU1955" s="2">
        <v>5.31</v>
      </c>
      <c r="EV1955" s="2">
        <v>525.07000000000005</v>
      </c>
      <c r="EW1955" s="2">
        <v>46.18</v>
      </c>
      <c r="EX1955" s="2">
        <v>0.39</v>
      </c>
      <c r="EY1955" s="2">
        <v>1</v>
      </c>
      <c r="EZ1955" s="2"/>
      <c r="FA1955" s="2"/>
      <c r="FB1955" s="2"/>
      <c r="FC1955" s="2"/>
      <c r="FD1955" s="2"/>
      <c r="FE1955" s="2"/>
      <c r="FF1955" s="2"/>
      <c r="FG1955" s="2"/>
      <c r="FH1955" s="2"/>
      <c r="FI1955" s="2"/>
      <c r="FJ1955" s="2"/>
      <c r="FK1955" s="2"/>
      <c r="FL1955" s="2"/>
      <c r="FM1955" s="2"/>
      <c r="FN1955" s="2"/>
      <c r="FO1955" s="2"/>
      <c r="FP1955" s="2"/>
      <c r="FQ1955" s="2">
        <v>0</v>
      </c>
      <c r="FR1955" s="2">
        <f t="shared" si="1674"/>
        <v>0</v>
      </c>
      <c r="FS1955" s="2">
        <v>0</v>
      </c>
      <c r="FT1955" s="2"/>
      <c r="FU1955" s="2"/>
      <c r="FV1955" s="2"/>
      <c r="FW1955" s="2"/>
      <c r="FX1955" s="2">
        <v>123</v>
      </c>
      <c r="FY1955" s="2">
        <v>75</v>
      </c>
      <c r="FZ1955" s="2"/>
      <c r="GA1955" s="2" t="s">
        <v>3</v>
      </c>
      <c r="GB1955" s="2"/>
      <c r="GC1955" s="2"/>
      <c r="GD1955" s="2">
        <v>1</v>
      </c>
      <c r="GE1955" s="2"/>
      <c r="GF1955" s="2">
        <v>1150420588</v>
      </c>
      <c r="GG1955" s="2">
        <v>2</v>
      </c>
      <c r="GH1955" s="2">
        <v>1</v>
      </c>
      <c r="GI1955" s="2">
        <v>-2</v>
      </c>
      <c r="GJ1955" s="2">
        <v>0</v>
      </c>
      <c r="GK1955" s="2">
        <v>0</v>
      </c>
      <c r="GL1955" s="2">
        <f t="shared" si="1675"/>
        <v>0</v>
      </c>
      <c r="GM1955" s="2">
        <f t="shared" si="1676"/>
        <v>0</v>
      </c>
      <c r="GN1955" s="2">
        <f t="shared" si="1677"/>
        <v>0</v>
      </c>
      <c r="GO1955" s="2">
        <f t="shared" si="1678"/>
        <v>0</v>
      </c>
      <c r="GP1955" s="2">
        <f t="shared" si="1679"/>
        <v>0</v>
      </c>
      <c r="GQ1955" s="2"/>
      <c r="GR1955" s="2">
        <v>0</v>
      </c>
      <c r="GS1955" s="2">
        <v>3</v>
      </c>
      <c r="GT1955" s="2">
        <v>0</v>
      </c>
      <c r="GU1955" s="2" t="s">
        <v>3</v>
      </c>
      <c r="GV1955" s="2">
        <f t="shared" si="1649"/>
        <v>0</v>
      </c>
      <c r="GW1955" s="2">
        <v>1</v>
      </c>
      <c r="GX1955" s="2">
        <f t="shared" si="1680"/>
        <v>0</v>
      </c>
      <c r="GY1955" s="2"/>
      <c r="GZ1955" s="2"/>
      <c r="HA1955" s="2">
        <v>0</v>
      </c>
      <c r="HB1955" s="2">
        <v>0</v>
      </c>
      <c r="HC1955" s="2">
        <f t="shared" si="1681"/>
        <v>0</v>
      </c>
      <c r="HD1955" s="2"/>
      <c r="HE1955" s="2" t="s">
        <v>3</v>
      </c>
      <c r="HF1955" s="2" t="s">
        <v>3</v>
      </c>
      <c r="HG1955" s="2"/>
      <c r="HH1955" s="2"/>
      <c r="HI1955" s="2"/>
      <c r="HJ1955" s="2"/>
      <c r="HK1955" s="2"/>
      <c r="HL1955" s="2"/>
      <c r="HM1955" s="2" t="s">
        <v>3</v>
      </c>
      <c r="HN1955" s="2" t="s">
        <v>24</v>
      </c>
      <c r="HO1955" s="2" t="s">
        <v>25</v>
      </c>
      <c r="HP1955" s="2" t="s">
        <v>22</v>
      </c>
      <c r="HQ1955" s="2" t="s">
        <v>22</v>
      </c>
      <c r="HR1955" s="2"/>
      <c r="HS1955" s="2"/>
      <c r="HT1955" s="2"/>
      <c r="HU1955" s="2"/>
      <c r="HV1955" s="2"/>
      <c r="HW1955" s="2"/>
      <c r="HX1955" s="2"/>
      <c r="HY1955" s="2"/>
      <c r="HZ1955" s="2"/>
      <c r="IA1955" s="2"/>
      <c r="IB1955" s="2"/>
      <c r="IC1955" s="2"/>
      <c r="ID1955" s="2"/>
      <c r="IE1955" s="2"/>
      <c r="IF1955" s="2"/>
      <c r="IG1955" s="2"/>
      <c r="IH1955" s="2"/>
      <c r="II1955" s="2"/>
      <c r="IJ1955" s="2"/>
      <c r="IK1955" s="2">
        <v>0</v>
      </c>
      <c r="IL1955" s="2"/>
      <c r="IM1955" s="2"/>
      <c r="IN1955" s="2"/>
      <c r="IO1955" s="2"/>
      <c r="IP1955" s="2"/>
      <c r="IQ1955" s="2"/>
      <c r="IR1955" s="2"/>
      <c r="IS1955" s="2"/>
      <c r="IT1955" s="2"/>
      <c r="IU1955" s="2"/>
    </row>
    <row r="1956" spans="1:255" x14ac:dyDescent="0.2">
      <c r="A1956">
        <v>17</v>
      </c>
      <c r="B1956">
        <v>1</v>
      </c>
      <c r="C1956">
        <f>ROW(SmtRes!A1750)</f>
        <v>1750</v>
      </c>
      <c r="D1956">
        <f>ROW(EtalonRes!A1800)</f>
        <v>1800</v>
      </c>
      <c r="E1956" t="s">
        <v>843</v>
      </c>
      <c r="F1956" t="s">
        <v>410</v>
      </c>
      <c r="G1956" t="s">
        <v>411</v>
      </c>
      <c r="H1956" t="s">
        <v>401</v>
      </c>
      <c r="I1956">
        <v>0</v>
      </c>
      <c r="J1956">
        <v>0</v>
      </c>
      <c r="K1956">
        <v>0</v>
      </c>
      <c r="L1956">
        <v>0.16</v>
      </c>
      <c r="M1956">
        <v>0</v>
      </c>
      <c r="N1956">
        <f t="shared" si="1650"/>
        <v>0.16</v>
      </c>
      <c r="O1956">
        <f t="shared" si="1651"/>
        <v>0</v>
      </c>
      <c r="P1956">
        <f t="shared" si="1652"/>
        <v>0</v>
      </c>
      <c r="Q1956">
        <f t="shared" si="1653"/>
        <v>0</v>
      </c>
      <c r="R1956">
        <f t="shared" si="1654"/>
        <v>0</v>
      </c>
      <c r="S1956">
        <f t="shared" si="1655"/>
        <v>0</v>
      </c>
      <c r="T1956">
        <f t="shared" si="1656"/>
        <v>0</v>
      </c>
      <c r="U1956">
        <f t="shared" si="1657"/>
        <v>0</v>
      </c>
      <c r="V1956">
        <f t="shared" si="1658"/>
        <v>0</v>
      </c>
      <c r="W1956">
        <f t="shared" si="1659"/>
        <v>0</v>
      </c>
      <c r="X1956">
        <f t="shared" si="1660"/>
        <v>0</v>
      </c>
      <c r="Y1956">
        <f t="shared" si="1661"/>
        <v>0</v>
      </c>
      <c r="AA1956">
        <v>69726884</v>
      </c>
      <c r="AB1956">
        <f t="shared" si="1662"/>
        <v>844.1</v>
      </c>
      <c r="AC1956">
        <f>ROUND((ES1956+(SUM(SmtRes!BC1740:'SmtRes'!BC1750)+SUM(EtalonRes!AL1788:'EtalonRes'!AL1800))),2)</f>
        <v>0</v>
      </c>
      <c r="AD1956">
        <f t="shared" si="1644"/>
        <v>319.02999999999997</v>
      </c>
      <c r="AE1956">
        <f t="shared" si="1645"/>
        <v>5.31</v>
      </c>
      <c r="AF1956">
        <f t="shared" si="1646"/>
        <v>525.07000000000005</v>
      </c>
      <c r="AG1956">
        <f t="shared" si="1663"/>
        <v>0</v>
      </c>
      <c r="AH1956">
        <f t="shared" si="1647"/>
        <v>46.18</v>
      </c>
      <c r="AI1956">
        <f t="shared" si="1648"/>
        <v>0.39</v>
      </c>
      <c r="AJ1956">
        <f t="shared" si="1664"/>
        <v>0</v>
      </c>
      <c r="AK1956">
        <v>2667.88</v>
      </c>
      <c r="AL1956">
        <v>1823.78</v>
      </c>
      <c r="AM1956">
        <v>319.02999999999997</v>
      </c>
      <c r="AN1956">
        <v>5.31</v>
      </c>
      <c r="AO1956">
        <v>525.07000000000005</v>
      </c>
      <c r="AP1956">
        <v>0</v>
      </c>
      <c r="AQ1956">
        <v>46.18</v>
      </c>
      <c r="AR1956">
        <v>0.39</v>
      </c>
      <c r="AS1956">
        <v>0</v>
      </c>
      <c r="AT1956">
        <v>117</v>
      </c>
      <c r="AU1956">
        <v>64</v>
      </c>
      <c r="AV1956">
        <v>1</v>
      </c>
      <c r="AW1956">
        <v>1</v>
      </c>
      <c r="AZ1956">
        <v>1</v>
      </c>
      <c r="BA1956">
        <v>25.36</v>
      </c>
      <c r="BB1956">
        <v>7.84</v>
      </c>
      <c r="BC1956">
        <v>7.56</v>
      </c>
      <c r="BD1956" t="s">
        <v>3</v>
      </c>
      <c r="BE1956" t="s">
        <v>3</v>
      </c>
      <c r="BF1956" t="s">
        <v>3</v>
      </c>
      <c r="BG1956" t="s">
        <v>3</v>
      </c>
      <c r="BH1956">
        <v>0</v>
      </c>
      <c r="BI1956">
        <v>1</v>
      </c>
      <c r="BJ1956" t="s">
        <v>412</v>
      </c>
      <c r="BM1956">
        <v>11001</v>
      </c>
      <c r="BN1956">
        <v>0</v>
      </c>
      <c r="BO1956" t="s">
        <v>410</v>
      </c>
      <c r="BP1956">
        <v>1</v>
      </c>
      <c r="BQ1956">
        <v>2</v>
      </c>
      <c r="BR1956">
        <v>0</v>
      </c>
      <c r="BS1956">
        <v>19.8</v>
      </c>
      <c r="BT1956">
        <v>1</v>
      </c>
      <c r="BU1956">
        <v>1</v>
      </c>
      <c r="BV1956">
        <v>1</v>
      </c>
      <c r="BW1956">
        <v>1</v>
      </c>
      <c r="BX1956">
        <v>1</v>
      </c>
      <c r="BY1956" t="s">
        <v>3</v>
      </c>
      <c r="BZ1956">
        <v>117</v>
      </c>
      <c r="CA1956">
        <v>64</v>
      </c>
      <c r="CB1956" t="s">
        <v>3</v>
      </c>
      <c r="CE1956">
        <v>0</v>
      </c>
      <c r="CF1956">
        <v>0</v>
      </c>
      <c r="CG1956">
        <v>0</v>
      </c>
      <c r="CH1956">
        <v>156</v>
      </c>
      <c r="CI1956">
        <v>0</v>
      </c>
      <c r="CJ1956">
        <v>0</v>
      </c>
      <c r="CK1956">
        <v>0</v>
      </c>
      <c r="CL1956">
        <v>0</v>
      </c>
      <c r="CM1956">
        <v>0</v>
      </c>
      <c r="CN1956" t="s">
        <v>3</v>
      </c>
      <c r="CO1956">
        <v>0</v>
      </c>
      <c r="CP1956">
        <f t="shared" si="1665"/>
        <v>0</v>
      </c>
      <c r="CQ1956">
        <f t="shared" si="1666"/>
        <v>0</v>
      </c>
      <c r="CR1956">
        <f t="shared" si="1667"/>
        <v>2501.1951999999997</v>
      </c>
      <c r="CS1956">
        <f t="shared" si="1668"/>
        <v>105.13799999999999</v>
      </c>
      <c r="CT1956">
        <f t="shared" si="1669"/>
        <v>13315.775200000002</v>
      </c>
      <c r="CU1956">
        <f t="shared" si="1670"/>
        <v>0</v>
      </c>
      <c r="CV1956">
        <f t="shared" si="1671"/>
        <v>46.18</v>
      </c>
      <c r="CW1956">
        <f t="shared" si="1672"/>
        <v>0.39</v>
      </c>
      <c r="CX1956">
        <f t="shared" si="1673"/>
        <v>0</v>
      </c>
      <c r="CY1956">
        <f>(S1956+R1956)*(BZ1956/100)</f>
        <v>0</v>
      </c>
      <c r="CZ1956">
        <f>(S1956+R1956)*(CA1956/100)</f>
        <v>0</v>
      </c>
      <c r="DC1956" t="s">
        <v>3</v>
      </c>
      <c r="DD1956" t="s">
        <v>3</v>
      </c>
      <c r="DE1956" t="s">
        <v>3</v>
      </c>
      <c r="DF1956" t="s">
        <v>3</v>
      </c>
      <c r="DG1956" t="s">
        <v>3</v>
      </c>
      <c r="DH1956" t="s">
        <v>3</v>
      </c>
      <c r="DI1956" t="s">
        <v>3</v>
      </c>
      <c r="DJ1956" t="s">
        <v>3</v>
      </c>
      <c r="DK1956" t="s">
        <v>3</v>
      </c>
      <c r="DL1956" t="s">
        <v>3</v>
      </c>
      <c r="DM1956" t="s">
        <v>3</v>
      </c>
      <c r="DN1956">
        <v>123</v>
      </c>
      <c r="DO1956">
        <v>75</v>
      </c>
      <c r="DP1956">
        <v>1</v>
      </c>
      <c r="DQ1956">
        <v>1</v>
      </c>
      <c r="DU1956">
        <v>1005</v>
      </c>
      <c r="DV1956" t="s">
        <v>401</v>
      </c>
      <c r="DW1956" t="s">
        <v>401</v>
      </c>
      <c r="DX1956">
        <v>100</v>
      </c>
      <c r="DZ1956" t="s">
        <v>3</v>
      </c>
      <c r="EA1956" t="s">
        <v>3</v>
      </c>
      <c r="EB1956" t="s">
        <v>3</v>
      </c>
      <c r="EC1956" t="s">
        <v>3</v>
      </c>
      <c r="EE1956">
        <v>54328965</v>
      </c>
      <c r="EF1956">
        <v>2</v>
      </c>
      <c r="EG1956" t="s">
        <v>21</v>
      </c>
      <c r="EH1956">
        <v>0</v>
      </c>
      <c r="EI1956" t="s">
        <v>3</v>
      </c>
      <c r="EJ1956">
        <v>1</v>
      </c>
      <c r="EK1956">
        <v>11001</v>
      </c>
      <c r="EL1956" t="s">
        <v>22</v>
      </c>
      <c r="EM1956" t="s">
        <v>23</v>
      </c>
      <c r="EO1956" t="s">
        <v>3</v>
      </c>
      <c r="EQ1956">
        <v>1441792</v>
      </c>
      <c r="ER1956">
        <v>2667.88</v>
      </c>
      <c r="ES1956">
        <v>1823.78</v>
      </c>
      <c r="ET1956">
        <v>319.02999999999997</v>
      </c>
      <c r="EU1956">
        <v>5.31</v>
      </c>
      <c r="EV1956">
        <v>525.07000000000005</v>
      </c>
      <c r="EW1956">
        <v>46.18</v>
      </c>
      <c r="EX1956">
        <v>0.39</v>
      </c>
      <c r="EY1956">
        <v>1</v>
      </c>
      <c r="FQ1956">
        <v>0</v>
      </c>
      <c r="FR1956">
        <f t="shared" si="1674"/>
        <v>0</v>
      </c>
      <c r="FS1956">
        <v>0</v>
      </c>
      <c r="FX1956">
        <v>123</v>
      </c>
      <c r="FY1956">
        <v>75</v>
      </c>
      <c r="GA1956" t="s">
        <v>3</v>
      </c>
      <c r="GD1956">
        <v>1</v>
      </c>
      <c r="GF1956">
        <v>1150420588</v>
      </c>
      <c r="GG1956">
        <v>2</v>
      </c>
      <c r="GH1956">
        <v>1</v>
      </c>
      <c r="GI1956">
        <v>2</v>
      </c>
      <c r="GJ1956">
        <v>0</v>
      </c>
      <c r="GK1956">
        <v>0</v>
      </c>
      <c r="GL1956">
        <f t="shared" si="1675"/>
        <v>0</v>
      </c>
      <c r="GM1956">
        <f t="shared" si="1676"/>
        <v>0</v>
      </c>
      <c r="GN1956">
        <f t="shared" si="1677"/>
        <v>0</v>
      </c>
      <c r="GO1956">
        <f t="shared" si="1678"/>
        <v>0</v>
      </c>
      <c r="GP1956">
        <f t="shared" si="1679"/>
        <v>0</v>
      </c>
      <c r="GR1956">
        <v>0</v>
      </c>
      <c r="GS1956">
        <v>0</v>
      </c>
      <c r="GT1956">
        <v>0</v>
      </c>
      <c r="GU1956" t="s">
        <v>3</v>
      </c>
      <c r="GV1956">
        <f t="shared" si="1649"/>
        <v>0</v>
      </c>
      <c r="GW1956">
        <v>1015.2</v>
      </c>
      <c r="GX1956">
        <f t="shared" si="1680"/>
        <v>0</v>
      </c>
      <c r="HA1956">
        <v>0</v>
      </c>
      <c r="HB1956">
        <v>0</v>
      </c>
      <c r="HC1956">
        <f t="shared" si="1681"/>
        <v>0</v>
      </c>
      <c r="HE1956" t="s">
        <v>3</v>
      </c>
      <c r="HF1956" t="s">
        <v>3</v>
      </c>
      <c r="HM1956" t="s">
        <v>3</v>
      </c>
      <c r="HN1956" t="s">
        <v>24</v>
      </c>
      <c r="HO1956" t="s">
        <v>25</v>
      </c>
      <c r="HP1956" t="s">
        <v>22</v>
      </c>
      <c r="HQ1956" t="s">
        <v>22</v>
      </c>
      <c r="IK1956">
        <v>0</v>
      </c>
    </row>
    <row r="1957" spans="1:255" x14ac:dyDescent="0.2">
      <c r="A1957" s="2">
        <v>18</v>
      </c>
      <c r="B1957" s="2">
        <v>1</v>
      </c>
      <c r="C1957" s="2">
        <v>1735</v>
      </c>
      <c r="D1957" s="2"/>
      <c r="E1957" s="2" t="s">
        <v>844</v>
      </c>
      <c r="F1957" s="2" t="s">
        <v>414</v>
      </c>
      <c r="G1957" s="2" t="s">
        <v>415</v>
      </c>
      <c r="H1957" s="2" t="s">
        <v>78</v>
      </c>
      <c r="I1957" s="2">
        <f>I1955*J1957</f>
        <v>0</v>
      </c>
      <c r="J1957" s="2">
        <v>0.28899999999999998</v>
      </c>
      <c r="K1957" s="2">
        <v>0.28899999999999998</v>
      </c>
      <c r="L1957" s="2">
        <v>4.6240000000000003E-2</v>
      </c>
      <c r="M1957" s="2">
        <v>0</v>
      </c>
      <c r="N1957" s="2">
        <f t="shared" si="1650"/>
        <v>4.6199999999999998E-2</v>
      </c>
      <c r="O1957" s="2">
        <f t="shared" si="1651"/>
        <v>0</v>
      </c>
      <c r="P1957" s="2">
        <f t="shared" si="1652"/>
        <v>0</v>
      </c>
      <c r="Q1957" s="2">
        <f t="shared" si="1653"/>
        <v>0</v>
      </c>
      <c r="R1957" s="2">
        <f t="shared" si="1654"/>
        <v>0</v>
      </c>
      <c r="S1957" s="2">
        <f t="shared" si="1655"/>
        <v>0</v>
      </c>
      <c r="T1957" s="2">
        <f t="shared" si="1656"/>
        <v>0</v>
      </c>
      <c r="U1957" s="2">
        <f t="shared" si="1657"/>
        <v>0</v>
      </c>
      <c r="V1957" s="2">
        <f t="shared" si="1658"/>
        <v>0</v>
      </c>
      <c r="W1957" s="2">
        <f t="shared" si="1659"/>
        <v>0</v>
      </c>
      <c r="X1957" s="2">
        <f t="shared" si="1660"/>
        <v>0</v>
      </c>
      <c r="Y1957" s="2">
        <f t="shared" si="1661"/>
        <v>0</v>
      </c>
      <c r="Z1957" s="2"/>
      <c r="AA1957" s="2">
        <v>69726971</v>
      </c>
      <c r="AB1957" s="2">
        <f t="shared" si="1662"/>
        <v>1391.4</v>
      </c>
      <c r="AC1957" s="2">
        <f t="shared" ref="AC1957:AC1966" si="1682">ROUND((ES1957),2)</f>
        <v>1391.4</v>
      </c>
      <c r="AD1957" s="2">
        <f t="shared" si="1644"/>
        <v>0</v>
      </c>
      <c r="AE1957" s="2">
        <f t="shared" si="1645"/>
        <v>0</v>
      </c>
      <c r="AF1957" s="2">
        <f t="shared" si="1646"/>
        <v>0</v>
      </c>
      <c r="AG1957" s="2">
        <f t="shared" si="1663"/>
        <v>0</v>
      </c>
      <c r="AH1957" s="2">
        <f t="shared" si="1647"/>
        <v>0</v>
      </c>
      <c r="AI1957" s="2">
        <f t="shared" si="1648"/>
        <v>0</v>
      </c>
      <c r="AJ1957" s="2">
        <f t="shared" si="1664"/>
        <v>24.55</v>
      </c>
      <c r="AK1957" s="2">
        <v>1391.4</v>
      </c>
      <c r="AL1957" s="2">
        <v>1391.4</v>
      </c>
      <c r="AM1957" s="2">
        <v>0</v>
      </c>
      <c r="AN1957" s="2">
        <v>0</v>
      </c>
      <c r="AO1957" s="2">
        <v>0</v>
      </c>
      <c r="AP1957" s="2">
        <v>0</v>
      </c>
      <c r="AQ1957" s="2">
        <v>0</v>
      </c>
      <c r="AR1957" s="2">
        <v>0</v>
      </c>
      <c r="AS1957" s="2">
        <v>24.55</v>
      </c>
      <c r="AT1957" s="2">
        <v>0</v>
      </c>
      <c r="AU1957" s="2">
        <v>0</v>
      </c>
      <c r="AV1957" s="2">
        <v>1</v>
      </c>
      <c r="AW1957" s="2">
        <v>1</v>
      </c>
      <c r="AX1957" s="2"/>
      <c r="AY1957" s="2"/>
      <c r="AZ1957" s="2">
        <v>1</v>
      </c>
      <c r="BA1957" s="2">
        <v>1</v>
      </c>
      <c r="BB1957" s="2">
        <v>1</v>
      </c>
      <c r="BC1957" s="2">
        <v>1</v>
      </c>
      <c r="BD1957" s="2" t="s">
        <v>3</v>
      </c>
      <c r="BE1957" s="2" t="s">
        <v>3</v>
      </c>
      <c r="BF1957" s="2" t="s">
        <v>3</v>
      </c>
      <c r="BG1957" s="2" t="s">
        <v>3</v>
      </c>
      <c r="BH1957" s="2">
        <v>3</v>
      </c>
      <c r="BI1957" s="2">
        <v>1</v>
      </c>
      <c r="BJ1957" s="2" t="s">
        <v>416</v>
      </c>
      <c r="BK1957" s="2"/>
      <c r="BL1957" s="2"/>
      <c r="BM1957" s="2">
        <v>500001</v>
      </c>
      <c r="BN1957" s="2">
        <v>0</v>
      </c>
      <c r="BO1957" s="2" t="s">
        <v>3</v>
      </c>
      <c r="BP1957" s="2">
        <v>0</v>
      </c>
      <c r="BQ1957" s="2">
        <v>8</v>
      </c>
      <c r="BR1957" s="2">
        <v>0</v>
      </c>
      <c r="BS1957" s="2">
        <v>1</v>
      </c>
      <c r="BT1957" s="2">
        <v>1</v>
      </c>
      <c r="BU1957" s="2">
        <v>1</v>
      </c>
      <c r="BV1957" s="2">
        <v>1</v>
      </c>
      <c r="BW1957" s="2">
        <v>1</v>
      </c>
      <c r="BX1957" s="2">
        <v>1</v>
      </c>
      <c r="BY1957" s="2" t="s">
        <v>3</v>
      </c>
      <c r="BZ1957" s="2">
        <v>0</v>
      </c>
      <c r="CA1957" s="2">
        <v>0</v>
      </c>
      <c r="CB1957" s="2" t="s">
        <v>3</v>
      </c>
      <c r="CC1957" s="2"/>
      <c r="CD1957" s="2"/>
      <c r="CE1957" s="2">
        <v>0</v>
      </c>
      <c r="CF1957" s="2">
        <v>0</v>
      </c>
      <c r="CG1957" s="2">
        <v>0</v>
      </c>
      <c r="CH1957" s="2">
        <v>156</v>
      </c>
      <c r="CI1957" s="2">
        <v>1</v>
      </c>
      <c r="CJ1957" s="2">
        <v>0</v>
      </c>
      <c r="CK1957" s="2">
        <v>0</v>
      </c>
      <c r="CL1957" s="2">
        <v>0</v>
      </c>
      <c r="CM1957" s="2">
        <v>0</v>
      </c>
      <c r="CN1957" s="2" t="s">
        <v>3</v>
      </c>
      <c r="CO1957" s="2">
        <v>0</v>
      </c>
      <c r="CP1957" s="2">
        <f t="shared" si="1665"/>
        <v>0</v>
      </c>
      <c r="CQ1957" s="2">
        <f t="shared" si="1666"/>
        <v>1391.4</v>
      </c>
      <c r="CR1957" s="2">
        <f t="shared" si="1667"/>
        <v>0</v>
      </c>
      <c r="CS1957" s="2">
        <f t="shared" si="1668"/>
        <v>0</v>
      </c>
      <c r="CT1957" s="2">
        <f t="shared" si="1669"/>
        <v>0</v>
      </c>
      <c r="CU1957" s="2">
        <f t="shared" si="1670"/>
        <v>0</v>
      </c>
      <c r="CV1957" s="2">
        <f t="shared" si="1671"/>
        <v>0</v>
      </c>
      <c r="CW1957" s="2">
        <f t="shared" si="1672"/>
        <v>0</v>
      </c>
      <c r="CX1957" s="2">
        <f t="shared" si="1673"/>
        <v>24.55</v>
      </c>
      <c r="CY1957" s="2">
        <f>(((S1957+R1957)*AT1957)/100)</f>
        <v>0</v>
      </c>
      <c r="CZ1957" s="2">
        <f>(((S1957+R1957)*AU1957)/100)</f>
        <v>0</v>
      </c>
      <c r="DA1957" s="2"/>
      <c r="DB1957" s="2"/>
      <c r="DC1957" s="2" t="s">
        <v>3</v>
      </c>
      <c r="DD1957" s="2" t="s">
        <v>3</v>
      </c>
      <c r="DE1957" s="2" t="s">
        <v>3</v>
      </c>
      <c r="DF1957" s="2" t="s">
        <v>3</v>
      </c>
      <c r="DG1957" s="2" t="s">
        <v>3</v>
      </c>
      <c r="DH1957" s="2" t="s">
        <v>3</v>
      </c>
      <c r="DI1957" s="2" t="s">
        <v>3</v>
      </c>
      <c r="DJ1957" s="2" t="s">
        <v>3</v>
      </c>
      <c r="DK1957" s="2" t="s">
        <v>3</v>
      </c>
      <c r="DL1957" s="2" t="s">
        <v>3</v>
      </c>
      <c r="DM1957" s="2" t="s">
        <v>3</v>
      </c>
      <c r="DN1957" s="2">
        <v>0</v>
      </c>
      <c r="DO1957" s="2">
        <v>0</v>
      </c>
      <c r="DP1957" s="2">
        <v>1</v>
      </c>
      <c r="DQ1957" s="2">
        <v>1</v>
      </c>
      <c r="DR1957" s="2"/>
      <c r="DS1957" s="2"/>
      <c r="DT1957" s="2"/>
      <c r="DU1957" s="2">
        <v>1009</v>
      </c>
      <c r="DV1957" s="2" t="s">
        <v>78</v>
      </c>
      <c r="DW1957" s="2" t="s">
        <v>78</v>
      </c>
      <c r="DX1957" s="2">
        <v>1000</v>
      </c>
      <c r="DY1957" s="2"/>
      <c r="DZ1957" s="2" t="s">
        <v>3</v>
      </c>
      <c r="EA1957" s="2" t="s">
        <v>3</v>
      </c>
      <c r="EB1957" s="2" t="s">
        <v>3</v>
      </c>
      <c r="EC1957" s="2" t="s">
        <v>3</v>
      </c>
      <c r="ED1957" s="2"/>
      <c r="EE1957" s="2">
        <v>54328897</v>
      </c>
      <c r="EF1957" s="2">
        <v>8</v>
      </c>
      <c r="EG1957" s="2" t="s">
        <v>31</v>
      </c>
      <c r="EH1957" s="2">
        <v>0</v>
      </c>
      <c r="EI1957" s="2" t="s">
        <v>3</v>
      </c>
      <c r="EJ1957" s="2">
        <v>1</v>
      </c>
      <c r="EK1957" s="2">
        <v>500001</v>
      </c>
      <c r="EL1957" s="2" t="s">
        <v>32</v>
      </c>
      <c r="EM1957" s="2" t="s">
        <v>33</v>
      </c>
      <c r="EN1957" s="2"/>
      <c r="EO1957" s="2" t="s">
        <v>3</v>
      </c>
      <c r="EP1957" s="2"/>
      <c r="EQ1957" s="2">
        <v>0</v>
      </c>
      <c r="ER1957" s="2">
        <v>1391.4</v>
      </c>
      <c r="ES1957" s="2">
        <v>1391.4</v>
      </c>
      <c r="ET1957" s="2">
        <v>0</v>
      </c>
      <c r="EU1957" s="2">
        <v>0</v>
      </c>
      <c r="EV1957" s="2">
        <v>0</v>
      </c>
      <c r="EW1957" s="2">
        <v>0</v>
      </c>
      <c r="EX1957" s="2">
        <v>0</v>
      </c>
      <c r="EY1957" s="2"/>
      <c r="EZ1957" s="2"/>
      <c r="FA1957" s="2"/>
      <c r="FB1957" s="2"/>
      <c r="FC1957" s="2"/>
      <c r="FD1957" s="2"/>
      <c r="FE1957" s="2"/>
      <c r="FF1957" s="2"/>
      <c r="FG1957" s="2"/>
      <c r="FH1957" s="2"/>
      <c r="FI1957" s="2"/>
      <c r="FJ1957" s="2"/>
      <c r="FK1957" s="2"/>
      <c r="FL1957" s="2"/>
      <c r="FM1957" s="2"/>
      <c r="FN1957" s="2"/>
      <c r="FO1957" s="2"/>
      <c r="FP1957" s="2"/>
      <c r="FQ1957" s="2">
        <v>0</v>
      </c>
      <c r="FR1957" s="2">
        <f t="shared" si="1674"/>
        <v>0</v>
      </c>
      <c r="FS1957" s="2">
        <v>0</v>
      </c>
      <c r="FT1957" s="2"/>
      <c r="FU1957" s="2"/>
      <c r="FV1957" s="2"/>
      <c r="FW1957" s="2"/>
      <c r="FX1957" s="2">
        <v>0</v>
      </c>
      <c r="FY1957" s="2">
        <v>0</v>
      </c>
      <c r="FZ1957" s="2"/>
      <c r="GA1957" s="2" t="s">
        <v>3</v>
      </c>
      <c r="GB1957" s="2"/>
      <c r="GC1957" s="2"/>
      <c r="GD1957" s="2">
        <v>1</v>
      </c>
      <c r="GE1957" s="2"/>
      <c r="GF1957" s="2">
        <v>1401155302</v>
      </c>
      <c r="GG1957" s="2">
        <v>2</v>
      </c>
      <c r="GH1957" s="2">
        <v>1</v>
      </c>
      <c r="GI1957" s="2">
        <v>-2</v>
      </c>
      <c r="GJ1957" s="2">
        <v>0</v>
      </c>
      <c r="GK1957" s="2">
        <v>0</v>
      </c>
      <c r="GL1957" s="2">
        <f t="shared" si="1675"/>
        <v>0</v>
      </c>
      <c r="GM1957" s="2">
        <f t="shared" si="1676"/>
        <v>0</v>
      </c>
      <c r="GN1957" s="2">
        <f t="shared" si="1677"/>
        <v>0</v>
      </c>
      <c r="GO1957" s="2">
        <f t="shared" si="1678"/>
        <v>0</v>
      </c>
      <c r="GP1957" s="2">
        <f t="shared" si="1679"/>
        <v>0</v>
      </c>
      <c r="GQ1957" s="2"/>
      <c r="GR1957" s="2">
        <v>0</v>
      </c>
      <c r="GS1957" s="2">
        <v>3</v>
      </c>
      <c r="GT1957" s="2">
        <v>0</v>
      </c>
      <c r="GU1957" s="2" t="s">
        <v>3</v>
      </c>
      <c r="GV1957" s="2">
        <f t="shared" si="1649"/>
        <v>0</v>
      </c>
      <c r="GW1957" s="2">
        <v>1</v>
      </c>
      <c r="GX1957" s="2">
        <f t="shared" si="1680"/>
        <v>0</v>
      </c>
      <c r="GY1957" s="2"/>
      <c r="GZ1957" s="2"/>
      <c r="HA1957" s="2">
        <v>0</v>
      </c>
      <c r="HB1957" s="2">
        <v>0</v>
      </c>
      <c r="HC1957" s="2">
        <f t="shared" si="1681"/>
        <v>0</v>
      </c>
      <c r="HD1957" s="2"/>
      <c r="HE1957" s="2" t="s">
        <v>3</v>
      </c>
      <c r="HF1957" s="2" t="s">
        <v>3</v>
      </c>
      <c r="HG1957" s="2"/>
      <c r="HH1957" s="2"/>
      <c r="HI1957" s="2"/>
      <c r="HJ1957" s="2"/>
      <c r="HK1957" s="2"/>
      <c r="HL1957" s="2"/>
      <c r="HM1957" s="2" t="s">
        <v>3</v>
      </c>
      <c r="HN1957" s="2" t="s">
        <v>3</v>
      </c>
      <c r="HO1957" s="2" t="s">
        <v>3</v>
      </c>
      <c r="HP1957" s="2" t="s">
        <v>3</v>
      </c>
      <c r="HQ1957" s="2" t="s">
        <v>3</v>
      </c>
      <c r="HR1957" s="2"/>
      <c r="HS1957" s="2"/>
      <c r="HT1957" s="2"/>
      <c r="HU1957" s="2"/>
      <c r="HV1957" s="2"/>
      <c r="HW1957" s="2"/>
      <c r="HX1957" s="2"/>
      <c r="HY1957" s="2"/>
      <c r="HZ1957" s="2"/>
      <c r="IA1957" s="2"/>
      <c r="IB1957" s="2"/>
      <c r="IC1957" s="2"/>
      <c r="ID1957" s="2"/>
      <c r="IE1957" s="2"/>
      <c r="IF1957" s="2"/>
      <c r="IG1957" s="2"/>
      <c r="IH1957" s="2"/>
      <c r="II1957" s="2"/>
      <c r="IJ1957" s="2"/>
      <c r="IK1957" s="2">
        <v>0</v>
      </c>
      <c r="IL1957" s="2"/>
      <c r="IM1957" s="2"/>
      <c r="IN1957" s="2"/>
      <c r="IO1957" s="2"/>
      <c r="IP1957" s="2"/>
      <c r="IQ1957" s="2"/>
      <c r="IR1957" s="2"/>
      <c r="IS1957" s="2"/>
      <c r="IT1957" s="2"/>
      <c r="IU1957" s="2"/>
    </row>
    <row r="1958" spans="1:255" x14ac:dyDescent="0.2">
      <c r="A1958">
        <v>18</v>
      </c>
      <c r="B1958">
        <v>1</v>
      </c>
      <c r="C1958">
        <v>1746</v>
      </c>
      <c r="E1958" t="s">
        <v>844</v>
      </c>
      <c r="F1958" t="s">
        <v>414</v>
      </c>
      <c r="G1958" t="s">
        <v>415</v>
      </c>
      <c r="H1958" t="s">
        <v>78</v>
      </c>
      <c r="I1958">
        <f>I1956*J1958</f>
        <v>0</v>
      </c>
      <c r="J1958">
        <v>0.28899999999999998</v>
      </c>
      <c r="K1958">
        <v>0.28899999999999998</v>
      </c>
      <c r="L1958">
        <v>4.6240000000000003E-2</v>
      </c>
      <c r="M1958">
        <v>0</v>
      </c>
      <c r="N1958">
        <f t="shared" si="1650"/>
        <v>4.6199999999999998E-2</v>
      </c>
      <c r="O1958">
        <f t="shared" si="1651"/>
        <v>0</v>
      </c>
      <c r="P1958">
        <f t="shared" si="1652"/>
        <v>0</v>
      </c>
      <c r="Q1958">
        <f t="shared" si="1653"/>
        <v>0</v>
      </c>
      <c r="R1958">
        <f t="shared" si="1654"/>
        <v>0</v>
      </c>
      <c r="S1958">
        <f t="shared" si="1655"/>
        <v>0</v>
      </c>
      <c r="T1958">
        <f t="shared" si="1656"/>
        <v>0</v>
      </c>
      <c r="U1958">
        <f t="shared" si="1657"/>
        <v>0</v>
      </c>
      <c r="V1958">
        <f t="shared" si="1658"/>
        <v>0</v>
      </c>
      <c r="W1958">
        <f t="shared" si="1659"/>
        <v>0</v>
      </c>
      <c r="X1958">
        <f t="shared" si="1660"/>
        <v>0</v>
      </c>
      <c r="Y1958">
        <f t="shared" si="1661"/>
        <v>0</v>
      </c>
      <c r="AA1958">
        <v>69726884</v>
      </c>
      <c r="AB1958">
        <f t="shared" si="1662"/>
        <v>5808.34</v>
      </c>
      <c r="AC1958">
        <f t="shared" si="1682"/>
        <v>5808.34</v>
      </c>
      <c r="AD1958">
        <f t="shared" si="1644"/>
        <v>0</v>
      </c>
      <c r="AE1958">
        <f t="shared" si="1645"/>
        <v>0</v>
      </c>
      <c r="AF1958">
        <f t="shared" si="1646"/>
        <v>0</v>
      </c>
      <c r="AG1958">
        <f t="shared" si="1663"/>
        <v>0</v>
      </c>
      <c r="AH1958">
        <f t="shared" si="1647"/>
        <v>0</v>
      </c>
      <c r="AI1958">
        <f t="shared" si="1648"/>
        <v>0</v>
      </c>
      <c r="AJ1958">
        <f t="shared" si="1664"/>
        <v>24.55</v>
      </c>
      <c r="AK1958">
        <v>5808.3400000000011</v>
      </c>
      <c r="AL1958">
        <v>5808.3400000000011</v>
      </c>
      <c r="AM1958">
        <v>0</v>
      </c>
      <c r="AN1958">
        <v>0</v>
      </c>
      <c r="AO1958">
        <v>0</v>
      </c>
      <c r="AP1958">
        <v>0</v>
      </c>
      <c r="AQ1958">
        <v>0</v>
      </c>
      <c r="AR1958">
        <v>0</v>
      </c>
      <c r="AS1958">
        <v>24.55</v>
      </c>
      <c r="AT1958">
        <v>0</v>
      </c>
      <c r="AU1958">
        <v>0</v>
      </c>
      <c r="AV1958">
        <v>1</v>
      </c>
      <c r="AW1958">
        <v>1</v>
      </c>
      <c r="AZ1958">
        <v>1</v>
      </c>
      <c r="BA1958">
        <v>1</v>
      </c>
      <c r="BB1958">
        <v>1</v>
      </c>
      <c r="BC1958">
        <v>7.56</v>
      </c>
      <c r="BD1958" t="s">
        <v>3</v>
      </c>
      <c r="BE1958" t="s">
        <v>3</v>
      </c>
      <c r="BF1958" t="s">
        <v>3</v>
      </c>
      <c r="BG1958" t="s">
        <v>3</v>
      </c>
      <c r="BH1958">
        <v>3</v>
      </c>
      <c r="BI1958">
        <v>1</v>
      </c>
      <c r="BJ1958" t="s">
        <v>416</v>
      </c>
      <c r="BM1958">
        <v>500001</v>
      </c>
      <c r="BN1958">
        <v>0</v>
      </c>
      <c r="BO1958" t="s">
        <v>3</v>
      </c>
      <c r="BP1958">
        <v>0</v>
      </c>
      <c r="BQ1958">
        <v>8</v>
      </c>
      <c r="BR1958">
        <v>0</v>
      </c>
      <c r="BS1958">
        <v>1</v>
      </c>
      <c r="BT1958">
        <v>1</v>
      </c>
      <c r="BU1958">
        <v>1</v>
      </c>
      <c r="BV1958">
        <v>1</v>
      </c>
      <c r="BW1958">
        <v>1</v>
      </c>
      <c r="BX1958">
        <v>1</v>
      </c>
      <c r="BY1958" t="s">
        <v>3</v>
      </c>
      <c r="BZ1958">
        <v>0</v>
      </c>
      <c r="CA1958">
        <v>0</v>
      </c>
      <c r="CB1958" t="s">
        <v>3</v>
      </c>
      <c r="CE1958">
        <v>0</v>
      </c>
      <c r="CF1958">
        <v>0</v>
      </c>
      <c r="CG1958">
        <v>0</v>
      </c>
      <c r="CH1958">
        <v>156</v>
      </c>
      <c r="CI1958">
        <v>1</v>
      </c>
      <c r="CJ1958">
        <v>0</v>
      </c>
      <c r="CK1958">
        <v>0</v>
      </c>
      <c r="CL1958">
        <v>0</v>
      </c>
      <c r="CM1958">
        <v>0</v>
      </c>
      <c r="CN1958" t="s">
        <v>3</v>
      </c>
      <c r="CO1958">
        <v>0</v>
      </c>
      <c r="CP1958">
        <f t="shared" si="1665"/>
        <v>0</v>
      </c>
      <c r="CQ1958">
        <f t="shared" si="1666"/>
        <v>43911.0504</v>
      </c>
      <c r="CR1958">
        <f t="shared" si="1667"/>
        <v>0</v>
      </c>
      <c r="CS1958">
        <f t="shared" si="1668"/>
        <v>0</v>
      </c>
      <c r="CT1958">
        <f t="shared" si="1669"/>
        <v>0</v>
      </c>
      <c r="CU1958">
        <f t="shared" si="1670"/>
        <v>0</v>
      </c>
      <c r="CV1958">
        <f t="shared" si="1671"/>
        <v>0</v>
      </c>
      <c r="CW1958">
        <f t="shared" si="1672"/>
        <v>0</v>
      </c>
      <c r="CX1958">
        <f t="shared" si="1673"/>
        <v>24.55</v>
      </c>
      <c r="CY1958">
        <f>(S1958+R1958)*(BZ1958/100)</f>
        <v>0</v>
      </c>
      <c r="CZ1958">
        <f>(S1958+R1958)*(CA1958/100)</f>
        <v>0</v>
      </c>
      <c r="DC1958" t="s">
        <v>3</v>
      </c>
      <c r="DD1958" t="s">
        <v>3</v>
      </c>
      <c r="DE1958" t="s">
        <v>3</v>
      </c>
      <c r="DF1958" t="s">
        <v>3</v>
      </c>
      <c r="DG1958" t="s">
        <v>3</v>
      </c>
      <c r="DH1958" t="s">
        <v>3</v>
      </c>
      <c r="DI1958" t="s">
        <v>3</v>
      </c>
      <c r="DJ1958" t="s">
        <v>3</v>
      </c>
      <c r="DK1958" t="s">
        <v>3</v>
      </c>
      <c r="DL1958" t="s">
        <v>3</v>
      </c>
      <c r="DM1958" t="s">
        <v>3</v>
      </c>
      <c r="DN1958">
        <v>0</v>
      </c>
      <c r="DO1958">
        <v>0</v>
      </c>
      <c r="DP1958">
        <v>1</v>
      </c>
      <c r="DQ1958">
        <v>1</v>
      </c>
      <c r="DU1958">
        <v>1009</v>
      </c>
      <c r="DV1958" t="s">
        <v>78</v>
      </c>
      <c r="DW1958" t="s">
        <v>78</v>
      </c>
      <c r="DX1958">
        <v>1000</v>
      </c>
      <c r="DZ1958" t="s">
        <v>3</v>
      </c>
      <c r="EA1958" t="s">
        <v>3</v>
      </c>
      <c r="EB1958" t="s">
        <v>3</v>
      </c>
      <c r="EC1958" t="s">
        <v>3</v>
      </c>
      <c r="EE1958">
        <v>54328897</v>
      </c>
      <c r="EF1958">
        <v>8</v>
      </c>
      <c r="EG1958" t="s">
        <v>31</v>
      </c>
      <c r="EH1958">
        <v>0</v>
      </c>
      <c r="EI1958" t="s">
        <v>3</v>
      </c>
      <c r="EJ1958">
        <v>1</v>
      </c>
      <c r="EK1958">
        <v>500001</v>
      </c>
      <c r="EL1958" t="s">
        <v>32</v>
      </c>
      <c r="EM1958" t="s">
        <v>33</v>
      </c>
      <c r="EO1958" t="s">
        <v>3</v>
      </c>
      <c r="EQ1958">
        <v>0</v>
      </c>
      <c r="ER1958">
        <v>42000</v>
      </c>
      <c r="ES1958">
        <v>5808.3400000000011</v>
      </c>
      <c r="ET1958">
        <v>0</v>
      </c>
      <c r="EU1958">
        <v>0</v>
      </c>
      <c r="EV1958">
        <v>0</v>
      </c>
      <c r="EW1958">
        <v>0</v>
      </c>
      <c r="EX1958">
        <v>0</v>
      </c>
      <c r="EZ1958">
        <v>5</v>
      </c>
      <c r="FC1958">
        <v>0</v>
      </c>
      <c r="FD1958">
        <v>18</v>
      </c>
      <c r="FF1958">
        <v>42000</v>
      </c>
      <c r="FQ1958">
        <v>0</v>
      </c>
      <c r="FR1958">
        <f t="shared" si="1674"/>
        <v>0</v>
      </c>
      <c r="FS1958">
        <v>0</v>
      </c>
      <c r="FX1958">
        <v>0</v>
      </c>
      <c r="FY1958">
        <v>0</v>
      </c>
      <c r="GA1958" t="s">
        <v>417</v>
      </c>
      <c r="GD1958">
        <v>1</v>
      </c>
      <c r="GF1958">
        <v>1401155302</v>
      </c>
      <c r="GG1958">
        <v>2</v>
      </c>
      <c r="GH1958">
        <v>3</v>
      </c>
      <c r="GI1958">
        <v>5</v>
      </c>
      <c r="GJ1958">
        <v>0</v>
      </c>
      <c r="GK1958">
        <v>0</v>
      </c>
      <c r="GL1958">
        <f t="shared" si="1675"/>
        <v>0</v>
      </c>
      <c r="GM1958">
        <f t="shared" si="1676"/>
        <v>0</v>
      </c>
      <c r="GN1958">
        <f t="shared" si="1677"/>
        <v>0</v>
      </c>
      <c r="GO1958">
        <f t="shared" si="1678"/>
        <v>0</v>
      </c>
      <c r="GP1958">
        <f t="shared" si="1679"/>
        <v>0</v>
      </c>
      <c r="GR1958">
        <v>1</v>
      </c>
      <c r="GS1958">
        <v>1</v>
      </c>
      <c r="GT1958">
        <v>0</v>
      </c>
      <c r="GU1958" t="s">
        <v>3</v>
      </c>
      <c r="GV1958">
        <f t="shared" si="1649"/>
        <v>0</v>
      </c>
      <c r="GW1958">
        <v>1</v>
      </c>
      <c r="GX1958">
        <f t="shared" si="1680"/>
        <v>0</v>
      </c>
      <c r="HA1958">
        <v>0</v>
      </c>
      <c r="HB1958">
        <v>0</v>
      </c>
      <c r="HC1958">
        <f t="shared" si="1681"/>
        <v>0</v>
      </c>
      <c r="HE1958" t="s">
        <v>35</v>
      </c>
      <c r="HF1958" t="s">
        <v>36</v>
      </c>
      <c r="HM1958" t="s">
        <v>3</v>
      </c>
      <c r="HN1958" t="s">
        <v>3</v>
      </c>
      <c r="HO1958" t="s">
        <v>3</v>
      </c>
      <c r="HP1958" t="s">
        <v>3</v>
      </c>
      <c r="HQ1958" t="s">
        <v>3</v>
      </c>
      <c r="IK1958">
        <v>0</v>
      </c>
    </row>
    <row r="1959" spans="1:255" x14ac:dyDescent="0.2">
      <c r="A1959" s="2">
        <v>18</v>
      </c>
      <c r="B1959" s="2">
        <v>1</v>
      </c>
      <c r="C1959" s="2">
        <v>1736</v>
      </c>
      <c r="D1959" s="2"/>
      <c r="E1959" s="2" t="s">
        <v>845</v>
      </c>
      <c r="F1959" s="2" t="s">
        <v>419</v>
      </c>
      <c r="G1959" s="2" t="s">
        <v>420</v>
      </c>
      <c r="H1959" s="2" t="s">
        <v>78</v>
      </c>
      <c r="I1959" s="2">
        <f>I1955*J1959</f>
        <v>0</v>
      </c>
      <c r="J1959" s="2">
        <v>5.7000000000000002E-2</v>
      </c>
      <c r="K1959" s="2">
        <v>5.7000000000000002E-2</v>
      </c>
      <c r="L1959" s="2">
        <v>9.1199999999999996E-3</v>
      </c>
      <c r="M1959" s="2">
        <v>0</v>
      </c>
      <c r="N1959" s="2">
        <f t="shared" si="1650"/>
        <v>9.1000000000000004E-3</v>
      </c>
      <c r="O1959" s="2">
        <f t="shared" si="1651"/>
        <v>0</v>
      </c>
      <c r="P1959" s="2">
        <f t="shared" si="1652"/>
        <v>0</v>
      </c>
      <c r="Q1959" s="2">
        <f t="shared" si="1653"/>
        <v>0</v>
      </c>
      <c r="R1959" s="2">
        <f t="shared" si="1654"/>
        <v>0</v>
      </c>
      <c r="S1959" s="2">
        <f t="shared" si="1655"/>
        <v>0</v>
      </c>
      <c r="T1959" s="2">
        <f t="shared" si="1656"/>
        <v>0</v>
      </c>
      <c r="U1959" s="2">
        <f t="shared" si="1657"/>
        <v>0</v>
      </c>
      <c r="V1959" s="2">
        <f t="shared" si="1658"/>
        <v>0</v>
      </c>
      <c r="W1959" s="2">
        <f t="shared" si="1659"/>
        <v>0</v>
      </c>
      <c r="X1959" s="2">
        <f t="shared" si="1660"/>
        <v>0</v>
      </c>
      <c r="Y1959" s="2">
        <f t="shared" si="1661"/>
        <v>0</v>
      </c>
      <c r="Z1959" s="2"/>
      <c r="AA1959" s="2">
        <v>69726971</v>
      </c>
      <c r="AB1959" s="2">
        <f t="shared" si="1662"/>
        <v>1534.65</v>
      </c>
      <c r="AC1959" s="2">
        <f t="shared" si="1682"/>
        <v>1534.65</v>
      </c>
      <c r="AD1959" s="2">
        <f t="shared" si="1644"/>
        <v>0</v>
      </c>
      <c r="AE1959" s="2">
        <f t="shared" si="1645"/>
        <v>0</v>
      </c>
      <c r="AF1959" s="2">
        <f t="shared" si="1646"/>
        <v>0</v>
      </c>
      <c r="AG1959" s="2">
        <f t="shared" si="1663"/>
        <v>0</v>
      </c>
      <c r="AH1959" s="2">
        <f t="shared" si="1647"/>
        <v>0</v>
      </c>
      <c r="AI1959" s="2">
        <f t="shared" si="1648"/>
        <v>0</v>
      </c>
      <c r="AJ1959" s="2">
        <f t="shared" si="1664"/>
        <v>27.08</v>
      </c>
      <c r="AK1959" s="2">
        <v>1534.65</v>
      </c>
      <c r="AL1959" s="2">
        <v>1534.65</v>
      </c>
      <c r="AM1959" s="2">
        <v>0</v>
      </c>
      <c r="AN1959" s="2">
        <v>0</v>
      </c>
      <c r="AO1959" s="2">
        <v>0</v>
      </c>
      <c r="AP1959" s="2">
        <v>0</v>
      </c>
      <c r="AQ1959" s="2">
        <v>0</v>
      </c>
      <c r="AR1959" s="2">
        <v>0</v>
      </c>
      <c r="AS1959" s="2">
        <v>27.08</v>
      </c>
      <c r="AT1959" s="2">
        <v>0</v>
      </c>
      <c r="AU1959" s="2">
        <v>0</v>
      </c>
      <c r="AV1959" s="2">
        <v>1</v>
      </c>
      <c r="AW1959" s="2">
        <v>1</v>
      </c>
      <c r="AX1959" s="2"/>
      <c r="AY1959" s="2"/>
      <c r="AZ1959" s="2">
        <v>1</v>
      </c>
      <c r="BA1959" s="2">
        <v>1</v>
      </c>
      <c r="BB1959" s="2">
        <v>1</v>
      </c>
      <c r="BC1959" s="2">
        <v>1</v>
      </c>
      <c r="BD1959" s="2" t="s">
        <v>3</v>
      </c>
      <c r="BE1959" s="2" t="s">
        <v>3</v>
      </c>
      <c r="BF1959" s="2" t="s">
        <v>3</v>
      </c>
      <c r="BG1959" s="2" t="s">
        <v>3</v>
      </c>
      <c r="BH1959" s="2">
        <v>3</v>
      </c>
      <c r="BI1959" s="2">
        <v>1</v>
      </c>
      <c r="BJ1959" s="2" t="s">
        <v>421</v>
      </c>
      <c r="BK1959" s="2"/>
      <c r="BL1959" s="2"/>
      <c r="BM1959" s="2">
        <v>500001</v>
      </c>
      <c r="BN1959" s="2">
        <v>0</v>
      </c>
      <c r="BO1959" s="2" t="s">
        <v>3</v>
      </c>
      <c r="BP1959" s="2">
        <v>0</v>
      </c>
      <c r="BQ1959" s="2">
        <v>8</v>
      </c>
      <c r="BR1959" s="2">
        <v>0</v>
      </c>
      <c r="BS1959" s="2">
        <v>1</v>
      </c>
      <c r="BT1959" s="2">
        <v>1</v>
      </c>
      <c r="BU1959" s="2">
        <v>1</v>
      </c>
      <c r="BV1959" s="2">
        <v>1</v>
      </c>
      <c r="BW1959" s="2">
        <v>1</v>
      </c>
      <c r="BX1959" s="2">
        <v>1</v>
      </c>
      <c r="BY1959" s="2" t="s">
        <v>3</v>
      </c>
      <c r="BZ1959" s="2">
        <v>0</v>
      </c>
      <c r="CA1959" s="2">
        <v>0</v>
      </c>
      <c r="CB1959" s="2" t="s">
        <v>3</v>
      </c>
      <c r="CC1959" s="2"/>
      <c r="CD1959" s="2"/>
      <c r="CE1959" s="2">
        <v>0</v>
      </c>
      <c r="CF1959" s="2">
        <v>0</v>
      </c>
      <c r="CG1959" s="2">
        <v>0</v>
      </c>
      <c r="CH1959" s="2">
        <v>156</v>
      </c>
      <c r="CI1959" s="2">
        <v>2</v>
      </c>
      <c r="CJ1959" s="2">
        <v>0</v>
      </c>
      <c r="CK1959" s="2">
        <v>0</v>
      </c>
      <c r="CL1959" s="2">
        <v>0</v>
      </c>
      <c r="CM1959" s="2">
        <v>0</v>
      </c>
      <c r="CN1959" s="2" t="s">
        <v>3</v>
      </c>
      <c r="CO1959" s="2">
        <v>0</v>
      </c>
      <c r="CP1959" s="2">
        <f t="shared" si="1665"/>
        <v>0</v>
      </c>
      <c r="CQ1959" s="2">
        <f t="shared" si="1666"/>
        <v>1534.65</v>
      </c>
      <c r="CR1959" s="2">
        <f t="shared" si="1667"/>
        <v>0</v>
      </c>
      <c r="CS1959" s="2">
        <f t="shared" si="1668"/>
        <v>0</v>
      </c>
      <c r="CT1959" s="2">
        <f t="shared" si="1669"/>
        <v>0</v>
      </c>
      <c r="CU1959" s="2">
        <f t="shared" si="1670"/>
        <v>0</v>
      </c>
      <c r="CV1959" s="2">
        <f t="shared" si="1671"/>
        <v>0</v>
      </c>
      <c r="CW1959" s="2">
        <f t="shared" si="1672"/>
        <v>0</v>
      </c>
      <c r="CX1959" s="2">
        <f t="shared" si="1673"/>
        <v>27.08</v>
      </c>
      <c r="CY1959" s="2">
        <f>(((S1959+R1959)*AT1959)/100)</f>
        <v>0</v>
      </c>
      <c r="CZ1959" s="2">
        <f>(((S1959+R1959)*AU1959)/100)</f>
        <v>0</v>
      </c>
      <c r="DA1959" s="2"/>
      <c r="DB1959" s="2"/>
      <c r="DC1959" s="2" t="s">
        <v>3</v>
      </c>
      <c r="DD1959" s="2" t="s">
        <v>3</v>
      </c>
      <c r="DE1959" s="2" t="s">
        <v>3</v>
      </c>
      <c r="DF1959" s="2" t="s">
        <v>3</v>
      </c>
      <c r="DG1959" s="2" t="s">
        <v>3</v>
      </c>
      <c r="DH1959" s="2" t="s">
        <v>3</v>
      </c>
      <c r="DI1959" s="2" t="s">
        <v>3</v>
      </c>
      <c r="DJ1959" s="2" t="s">
        <v>3</v>
      </c>
      <c r="DK1959" s="2" t="s">
        <v>3</v>
      </c>
      <c r="DL1959" s="2" t="s">
        <v>3</v>
      </c>
      <c r="DM1959" s="2" t="s">
        <v>3</v>
      </c>
      <c r="DN1959" s="2">
        <v>0</v>
      </c>
      <c r="DO1959" s="2">
        <v>0</v>
      </c>
      <c r="DP1959" s="2">
        <v>1</v>
      </c>
      <c r="DQ1959" s="2">
        <v>1</v>
      </c>
      <c r="DR1959" s="2"/>
      <c r="DS1959" s="2"/>
      <c r="DT1959" s="2"/>
      <c r="DU1959" s="2">
        <v>1009</v>
      </c>
      <c r="DV1959" s="2" t="s">
        <v>78</v>
      </c>
      <c r="DW1959" s="2" t="s">
        <v>78</v>
      </c>
      <c r="DX1959" s="2">
        <v>1000</v>
      </c>
      <c r="DY1959" s="2"/>
      <c r="DZ1959" s="2" t="s">
        <v>3</v>
      </c>
      <c r="EA1959" s="2" t="s">
        <v>3</v>
      </c>
      <c r="EB1959" s="2" t="s">
        <v>3</v>
      </c>
      <c r="EC1959" s="2" t="s">
        <v>3</v>
      </c>
      <c r="ED1959" s="2"/>
      <c r="EE1959" s="2">
        <v>54328897</v>
      </c>
      <c r="EF1959" s="2">
        <v>8</v>
      </c>
      <c r="EG1959" s="2" t="s">
        <v>31</v>
      </c>
      <c r="EH1959" s="2">
        <v>0</v>
      </c>
      <c r="EI1959" s="2" t="s">
        <v>3</v>
      </c>
      <c r="EJ1959" s="2">
        <v>1</v>
      </c>
      <c r="EK1959" s="2">
        <v>500001</v>
      </c>
      <c r="EL1959" s="2" t="s">
        <v>32</v>
      </c>
      <c r="EM1959" s="2" t="s">
        <v>33</v>
      </c>
      <c r="EN1959" s="2"/>
      <c r="EO1959" s="2" t="s">
        <v>3</v>
      </c>
      <c r="EP1959" s="2"/>
      <c r="EQ1959" s="2">
        <v>0</v>
      </c>
      <c r="ER1959" s="2">
        <v>1534.65</v>
      </c>
      <c r="ES1959" s="2">
        <v>1534.65</v>
      </c>
      <c r="ET1959" s="2">
        <v>0</v>
      </c>
      <c r="EU1959" s="2">
        <v>0</v>
      </c>
      <c r="EV1959" s="2">
        <v>0</v>
      </c>
      <c r="EW1959" s="2">
        <v>0</v>
      </c>
      <c r="EX1959" s="2">
        <v>0</v>
      </c>
      <c r="EY1959" s="2"/>
      <c r="EZ1959" s="2"/>
      <c r="FA1959" s="2"/>
      <c r="FB1959" s="2"/>
      <c r="FC1959" s="2"/>
      <c r="FD1959" s="2"/>
      <c r="FE1959" s="2"/>
      <c r="FF1959" s="2"/>
      <c r="FG1959" s="2"/>
      <c r="FH1959" s="2"/>
      <c r="FI1959" s="2"/>
      <c r="FJ1959" s="2"/>
      <c r="FK1959" s="2"/>
      <c r="FL1959" s="2"/>
      <c r="FM1959" s="2"/>
      <c r="FN1959" s="2"/>
      <c r="FO1959" s="2"/>
      <c r="FP1959" s="2"/>
      <c r="FQ1959" s="2">
        <v>0</v>
      </c>
      <c r="FR1959" s="2">
        <f t="shared" si="1674"/>
        <v>0</v>
      </c>
      <c r="FS1959" s="2">
        <v>0</v>
      </c>
      <c r="FT1959" s="2"/>
      <c r="FU1959" s="2"/>
      <c r="FV1959" s="2"/>
      <c r="FW1959" s="2"/>
      <c r="FX1959" s="2">
        <v>0</v>
      </c>
      <c r="FY1959" s="2">
        <v>0</v>
      </c>
      <c r="FZ1959" s="2"/>
      <c r="GA1959" s="2" t="s">
        <v>3</v>
      </c>
      <c r="GB1959" s="2"/>
      <c r="GC1959" s="2"/>
      <c r="GD1959" s="2">
        <v>1</v>
      </c>
      <c r="GE1959" s="2"/>
      <c r="GF1959" s="2">
        <v>353463573</v>
      </c>
      <c r="GG1959" s="2">
        <v>2</v>
      </c>
      <c r="GH1959" s="2">
        <v>1</v>
      </c>
      <c r="GI1959" s="2">
        <v>-2</v>
      </c>
      <c r="GJ1959" s="2">
        <v>0</v>
      </c>
      <c r="GK1959" s="2">
        <v>0</v>
      </c>
      <c r="GL1959" s="2">
        <f t="shared" si="1675"/>
        <v>0</v>
      </c>
      <c r="GM1959" s="2">
        <f t="shared" si="1676"/>
        <v>0</v>
      </c>
      <c r="GN1959" s="2">
        <f t="shared" si="1677"/>
        <v>0</v>
      </c>
      <c r="GO1959" s="2">
        <f t="shared" si="1678"/>
        <v>0</v>
      </c>
      <c r="GP1959" s="2">
        <f t="shared" si="1679"/>
        <v>0</v>
      </c>
      <c r="GQ1959" s="2"/>
      <c r="GR1959" s="2">
        <v>0</v>
      </c>
      <c r="GS1959" s="2">
        <v>3</v>
      </c>
      <c r="GT1959" s="2">
        <v>0</v>
      </c>
      <c r="GU1959" s="2" t="s">
        <v>3</v>
      </c>
      <c r="GV1959" s="2">
        <f t="shared" si="1649"/>
        <v>0</v>
      </c>
      <c r="GW1959" s="2">
        <v>1</v>
      </c>
      <c r="GX1959" s="2">
        <f t="shared" si="1680"/>
        <v>0</v>
      </c>
      <c r="GY1959" s="2"/>
      <c r="GZ1959" s="2"/>
      <c r="HA1959" s="2">
        <v>0</v>
      </c>
      <c r="HB1959" s="2">
        <v>0</v>
      </c>
      <c r="HC1959" s="2">
        <f t="shared" si="1681"/>
        <v>0</v>
      </c>
      <c r="HD1959" s="2"/>
      <c r="HE1959" s="2" t="s">
        <v>3</v>
      </c>
      <c r="HF1959" s="2" t="s">
        <v>3</v>
      </c>
      <c r="HG1959" s="2"/>
      <c r="HH1959" s="2"/>
      <c r="HI1959" s="2"/>
      <c r="HJ1959" s="2"/>
      <c r="HK1959" s="2"/>
      <c r="HL1959" s="2"/>
      <c r="HM1959" s="2" t="s">
        <v>3</v>
      </c>
      <c r="HN1959" s="2" t="s">
        <v>3</v>
      </c>
      <c r="HO1959" s="2" t="s">
        <v>3</v>
      </c>
      <c r="HP1959" s="2" t="s">
        <v>3</v>
      </c>
      <c r="HQ1959" s="2" t="s">
        <v>3</v>
      </c>
      <c r="HR1959" s="2"/>
      <c r="HS1959" s="2"/>
      <c r="HT1959" s="2"/>
      <c r="HU1959" s="2"/>
      <c r="HV1959" s="2"/>
      <c r="HW1959" s="2"/>
      <c r="HX1959" s="2"/>
      <c r="HY1959" s="2"/>
      <c r="HZ1959" s="2"/>
      <c r="IA1959" s="2"/>
      <c r="IB1959" s="2"/>
      <c r="IC1959" s="2"/>
      <c r="ID1959" s="2"/>
      <c r="IE1959" s="2"/>
      <c r="IF1959" s="2"/>
      <c r="IG1959" s="2"/>
      <c r="IH1959" s="2"/>
      <c r="II1959" s="2"/>
      <c r="IJ1959" s="2"/>
      <c r="IK1959" s="2">
        <v>0</v>
      </c>
      <c r="IL1959" s="2"/>
      <c r="IM1959" s="2"/>
      <c r="IN1959" s="2"/>
      <c r="IO1959" s="2"/>
      <c r="IP1959" s="2"/>
      <c r="IQ1959" s="2"/>
      <c r="IR1959" s="2"/>
      <c r="IS1959" s="2"/>
      <c r="IT1959" s="2"/>
      <c r="IU1959" s="2"/>
    </row>
    <row r="1960" spans="1:255" x14ac:dyDescent="0.2">
      <c r="A1960">
        <v>18</v>
      </c>
      <c r="B1960">
        <v>1</v>
      </c>
      <c r="C1960">
        <v>1747</v>
      </c>
      <c r="E1960" t="s">
        <v>845</v>
      </c>
      <c r="F1960" t="s">
        <v>419</v>
      </c>
      <c r="G1960" t="s">
        <v>420</v>
      </c>
      <c r="H1960" t="s">
        <v>78</v>
      </c>
      <c r="I1960">
        <f>I1956*J1960</f>
        <v>0</v>
      </c>
      <c r="J1960">
        <v>5.7000000000000002E-2</v>
      </c>
      <c r="K1960">
        <v>5.7000000000000002E-2</v>
      </c>
      <c r="L1960">
        <v>9.1199999999999996E-3</v>
      </c>
      <c r="M1960">
        <v>0</v>
      </c>
      <c r="N1960">
        <f t="shared" si="1650"/>
        <v>9.1000000000000004E-3</v>
      </c>
      <c r="O1960">
        <f t="shared" si="1651"/>
        <v>0</v>
      </c>
      <c r="P1960">
        <f t="shared" si="1652"/>
        <v>0</v>
      </c>
      <c r="Q1960">
        <f t="shared" si="1653"/>
        <v>0</v>
      </c>
      <c r="R1960">
        <f t="shared" si="1654"/>
        <v>0</v>
      </c>
      <c r="S1960">
        <f t="shared" si="1655"/>
        <v>0</v>
      </c>
      <c r="T1960">
        <f t="shared" si="1656"/>
        <v>0</v>
      </c>
      <c r="U1960">
        <f t="shared" si="1657"/>
        <v>0</v>
      </c>
      <c r="V1960">
        <f t="shared" si="1658"/>
        <v>0</v>
      </c>
      <c r="W1960">
        <f t="shared" si="1659"/>
        <v>0</v>
      </c>
      <c r="X1960">
        <f t="shared" si="1660"/>
        <v>0</v>
      </c>
      <c r="Y1960">
        <f t="shared" si="1661"/>
        <v>0</v>
      </c>
      <c r="AA1960">
        <v>69726884</v>
      </c>
      <c r="AB1960">
        <f t="shared" si="1662"/>
        <v>5808.34</v>
      </c>
      <c r="AC1960">
        <f t="shared" si="1682"/>
        <v>5808.34</v>
      </c>
      <c r="AD1960">
        <f t="shared" si="1644"/>
        <v>0</v>
      </c>
      <c r="AE1960">
        <f t="shared" si="1645"/>
        <v>0</v>
      </c>
      <c r="AF1960">
        <f t="shared" si="1646"/>
        <v>0</v>
      </c>
      <c r="AG1960">
        <f t="shared" si="1663"/>
        <v>0</v>
      </c>
      <c r="AH1960">
        <f t="shared" si="1647"/>
        <v>0</v>
      </c>
      <c r="AI1960">
        <f t="shared" si="1648"/>
        <v>0</v>
      </c>
      <c r="AJ1960">
        <f t="shared" si="1664"/>
        <v>27.08</v>
      </c>
      <c r="AK1960">
        <v>5808.3400000000011</v>
      </c>
      <c r="AL1960">
        <v>5808.3400000000011</v>
      </c>
      <c r="AM1960">
        <v>0</v>
      </c>
      <c r="AN1960">
        <v>0</v>
      </c>
      <c r="AO1960">
        <v>0</v>
      </c>
      <c r="AP1960">
        <v>0</v>
      </c>
      <c r="AQ1960">
        <v>0</v>
      </c>
      <c r="AR1960">
        <v>0</v>
      </c>
      <c r="AS1960">
        <v>27.08</v>
      </c>
      <c r="AT1960">
        <v>0</v>
      </c>
      <c r="AU1960">
        <v>0</v>
      </c>
      <c r="AV1960">
        <v>1</v>
      </c>
      <c r="AW1960">
        <v>1</v>
      </c>
      <c r="AZ1960">
        <v>1</v>
      </c>
      <c r="BA1960">
        <v>1</v>
      </c>
      <c r="BB1960">
        <v>1</v>
      </c>
      <c r="BC1960">
        <v>7.56</v>
      </c>
      <c r="BD1960" t="s">
        <v>3</v>
      </c>
      <c r="BE1960" t="s">
        <v>3</v>
      </c>
      <c r="BF1960" t="s">
        <v>3</v>
      </c>
      <c r="BG1960" t="s">
        <v>3</v>
      </c>
      <c r="BH1960">
        <v>3</v>
      </c>
      <c r="BI1960">
        <v>1</v>
      </c>
      <c r="BJ1960" t="s">
        <v>421</v>
      </c>
      <c r="BM1960">
        <v>500001</v>
      </c>
      <c r="BN1960">
        <v>0</v>
      </c>
      <c r="BO1960" t="s">
        <v>3</v>
      </c>
      <c r="BP1960">
        <v>0</v>
      </c>
      <c r="BQ1960">
        <v>8</v>
      </c>
      <c r="BR1960">
        <v>0</v>
      </c>
      <c r="BS1960">
        <v>1</v>
      </c>
      <c r="BT1960">
        <v>1</v>
      </c>
      <c r="BU1960">
        <v>1</v>
      </c>
      <c r="BV1960">
        <v>1</v>
      </c>
      <c r="BW1960">
        <v>1</v>
      </c>
      <c r="BX1960">
        <v>1</v>
      </c>
      <c r="BY1960" t="s">
        <v>3</v>
      </c>
      <c r="BZ1960">
        <v>0</v>
      </c>
      <c r="CA1960">
        <v>0</v>
      </c>
      <c r="CB1960" t="s">
        <v>3</v>
      </c>
      <c r="CE1960">
        <v>0</v>
      </c>
      <c r="CF1960">
        <v>0</v>
      </c>
      <c r="CG1960">
        <v>0</v>
      </c>
      <c r="CH1960">
        <v>156</v>
      </c>
      <c r="CI1960">
        <v>2</v>
      </c>
      <c r="CJ1960">
        <v>0</v>
      </c>
      <c r="CK1960">
        <v>0</v>
      </c>
      <c r="CL1960">
        <v>0</v>
      </c>
      <c r="CM1960">
        <v>0</v>
      </c>
      <c r="CN1960" t="s">
        <v>3</v>
      </c>
      <c r="CO1960">
        <v>0</v>
      </c>
      <c r="CP1960">
        <f t="shared" si="1665"/>
        <v>0</v>
      </c>
      <c r="CQ1960">
        <f t="shared" si="1666"/>
        <v>43911.0504</v>
      </c>
      <c r="CR1960">
        <f t="shared" si="1667"/>
        <v>0</v>
      </c>
      <c r="CS1960">
        <f t="shared" si="1668"/>
        <v>0</v>
      </c>
      <c r="CT1960">
        <f t="shared" si="1669"/>
        <v>0</v>
      </c>
      <c r="CU1960">
        <f t="shared" si="1670"/>
        <v>0</v>
      </c>
      <c r="CV1960">
        <f t="shared" si="1671"/>
        <v>0</v>
      </c>
      <c r="CW1960">
        <f t="shared" si="1672"/>
        <v>0</v>
      </c>
      <c r="CX1960">
        <f t="shared" si="1673"/>
        <v>27.08</v>
      </c>
      <c r="CY1960">
        <f>(S1960+R1960)*(BZ1960/100)</f>
        <v>0</v>
      </c>
      <c r="CZ1960">
        <f>(S1960+R1960)*(CA1960/100)</f>
        <v>0</v>
      </c>
      <c r="DC1960" t="s">
        <v>3</v>
      </c>
      <c r="DD1960" t="s">
        <v>3</v>
      </c>
      <c r="DE1960" t="s">
        <v>3</v>
      </c>
      <c r="DF1960" t="s">
        <v>3</v>
      </c>
      <c r="DG1960" t="s">
        <v>3</v>
      </c>
      <c r="DH1960" t="s">
        <v>3</v>
      </c>
      <c r="DI1960" t="s">
        <v>3</v>
      </c>
      <c r="DJ1960" t="s">
        <v>3</v>
      </c>
      <c r="DK1960" t="s">
        <v>3</v>
      </c>
      <c r="DL1960" t="s">
        <v>3</v>
      </c>
      <c r="DM1960" t="s">
        <v>3</v>
      </c>
      <c r="DN1960">
        <v>0</v>
      </c>
      <c r="DO1960">
        <v>0</v>
      </c>
      <c r="DP1960">
        <v>1</v>
      </c>
      <c r="DQ1960">
        <v>1</v>
      </c>
      <c r="DU1960">
        <v>1009</v>
      </c>
      <c r="DV1960" t="s">
        <v>78</v>
      </c>
      <c r="DW1960" t="s">
        <v>78</v>
      </c>
      <c r="DX1960">
        <v>1000</v>
      </c>
      <c r="DZ1960" t="s">
        <v>3</v>
      </c>
      <c r="EA1960" t="s">
        <v>3</v>
      </c>
      <c r="EB1960" t="s">
        <v>3</v>
      </c>
      <c r="EC1960" t="s">
        <v>3</v>
      </c>
      <c r="EE1960">
        <v>54328897</v>
      </c>
      <c r="EF1960">
        <v>8</v>
      </c>
      <c r="EG1960" t="s">
        <v>31</v>
      </c>
      <c r="EH1960">
        <v>0</v>
      </c>
      <c r="EI1960" t="s">
        <v>3</v>
      </c>
      <c r="EJ1960">
        <v>1</v>
      </c>
      <c r="EK1960">
        <v>500001</v>
      </c>
      <c r="EL1960" t="s">
        <v>32</v>
      </c>
      <c r="EM1960" t="s">
        <v>33</v>
      </c>
      <c r="EO1960" t="s">
        <v>3</v>
      </c>
      <c r="EQ1960">
        <v>0</v>
      </c>
      <c r="ER1960">
        <v>42000</v>
      </c>
      <c r="ES1960">
        <v>5808.3400000000011</v>
      </c>
      <c r="ET1960">
        <v>0</v>
      </c>
      <c r="EU1960">
        <v>0</v>
      </c>
      <c r="EV1960">
        <v>0</v>
      </c>
      <c r="EW1960">
        <v>0</v>
      </c>
      <c r="EX1960">
        <v>0</v>
      </c>
      <c r="EZ1960">
        <v>5</v>
      </c>
      <c r="FC1960">
        <v>0</v>
      </c>
      <c r="FD1960">
        <v>18</v>
      </c>
      <c r="FF1960">
        <v>42000</v>
      </c>
      <c r="FQ1960">
        <v>0</v>
      </c>
      <c r="FR1960">
        <f t="shared" si="1674"/>
        <v>0</v>
      </c>
      <c r="FS1960">
        <v>0</v>
      </c>
      <c r="FX1960">
        <v>0</v>
      </c>
      <c r="FY1960">
        <v>0</v>
      </c>
      <c r="GA1960" t="s">
        <v>417</v>
      </c>
      <c r="GD1960">
        <v>1</v>
      </c>
      <c r="GF1960">
        <v>353463573</v>
      </c>
      <c r="GG1960">
        <v>2</v>
      </c>
      <c r="GH1960">
        <v>3</v>
      </c>
      <c r="GI1960">
        <v>5</v>
      </c>
      <c r="GJ1960">
        <v>0</v>
      </c>
      <c r="GK1960">
        <v>0</v>
      </c>
      <c r="GL1960">
        <f t="shared" si="1675"/>
        <v>0</v>
      </c>
      <c r="GM1960">
        <f t="shared" si="1676"/>
        <v>0</v>
      </c>
      <c r="GN1960">
        <f t="shared" si="1677"/>
        <v>0</v>
      </c>
      <c r="GO1960">
        <f t="shared" si="1678"/>
        <v>0</v>
      </c>
      <c r="GP1960">
        <f t="shared" si="1679"/>
        <v>0</v>
      </c>
      <c r="GR1960">
        <v>1</v>
      </c>
      <c r="GS1960">
        <v>1</v>
      </c>
      <c r="GT1960">
        <v>0</v>
      </c>
      <c r="GU1960" t="s">
        <v>3</v>
      </c>
      <c r="GV1960">
        <f t="shared" si="1649"/>
        <v>0</v>
      </c>
      <c r="GW1960">
        <v>1</v>
      </c>
      <c r="GX1960">
        <f t="shared" si="1680"/>
        <v>0</v>
      </c>
      <c r="HA1960">
        <v>0</v>
      </c>
      <c r="HB1960">
        <v>0</v>
      </c>
      <c r="HC1960">
        <f t="shared" si="1681"/>
        <v>0</v>
      </c>
      <c r="HE1960" t="s">
        <v>35</v>
      </c>
      <c r="HF1960" t="s">
        <v>36</v>
      </c>
      <c r="HM1960" t="s">
        <v>3</v>
      </c>
      <c r="HN1960" t="s">
        <v>3</v>
      </c>
      <c r="HO1960" t="s">
        <v>3</v>
      </c>
      <c r="HP1960" t="s">
        <v>3</v>
      </c>
      <c r="HQ1960" t="s">
        <v>3</v>
      </c>
      <c r="IK1960">
        <v>0</v>
      </c>
    </row>
    <row r="1961" spans="1:255" x14ac:dyDescent="0.2">
      <c r="A1961" s="2">
        <v>18</v>
      </c>
      <c r="B1961" s="2">
        <v>1</v>
      </c>
      <c r="C1961" s="2">
        <v>1737</v>
      </c>
      <c r="D1961" s="2"/>
      <c r="E1961" s="2" t="s">
        <v>846</v>
      </c>
      <c r="F1961" s="2" t="s">
        <v>423</v>
      </c>
      <c r="G1961" s="2" t="s">
        <v>424</v>
      </c>
      <c r="H1961" s="2" t="s">
        <v>56</v>
      </c>
      <c r="I1961" s="2">
        <f>I1955*J1961</f>
        <v>0</v>
      </c>
      <c r="J1961" s="2">
        <v>116</v>
      </c>
      <c r="K1961" s="2">
        <v>116</v>
      </c>
      <c r="L1961" s="2">
        <v>18.559999999999999</v>
      </c>
      <c r="M1961" s="2">
        <v>0</v>
      </c>
      <c r="N1961" s="2">
        <f t="shared" si="1650"/>
        <v>18.559999999999999</v>
      </c>
      <c r="O1961" s="2">
        <f t="shared" si="1651"/>
        <v>0</v>
      </c>
      <c r="P1961" s="2">
        <f t="shared" si="1652"/>
        <v>0</v>
      </c>
      <c r="Q1961" s="2">
        <f t="shared" si="1653"/>
        <v>0</v>
      </c>
      <c r="R1961" s="2">
        <f t="shared" si="1654"/>
        <v>0</v>
      </c>
      <c r="S1961" s="2">
        <f t="shared" si="1655"/>
        <v>0</v>
      </c>
      <c r="T1961" s="2">
        <f t="shared" si="1656"/>
        <v>0</v>
      </c>
      <c r="U1961" s="2">
        <f t="shared" si="1657"/>
        <v>0</v>
      </c>
      <c r="V1961" s="2">
        <f t="shared" si="1658"/>
        <v>0</v>
      </c>
      <c r="W1961" s="2">
        <f t="shared" si="1659"/>
        <v>0</v>
      </c>
      <c r="X1961" s="2">
        <f t="shared" si="1660"/>
        <v>0</v>
      </c>
      <c r="Y1961" s="2">
        <f t="shared" si="1661"/>
        <v>0</v>
      </c>
      <c r="Z1961" s="2"/>
      <c r="AA1961" s="2">
        <v>69726971</v>
      </c>
      <c r="AB1961" s="2">
        <f t="shared" si="1662"/>
        <v>5.29</v>
      </c>
      <c r="AC1961" s="2">
        <f t="shared" si="1682"/>
        <v>5.29</v>
      </c>
      <c r="AD1961" s="2">
        <f t="shared" si="1644"/>
        <v>0</v>
      </c>
      <c r="AE1961" s="2">
        <f t="shared" si="1645"/>
        <v>0</v>
      </c>
      <c r="AF1961" s="2">
        <f t="shared" si="1646"/>
        <v>0</v>
      </c>
      <c r="AG1961" s="2">
        <f t="shared" si="1663"/>
        <v>0</v>
      </c>
      <c r="AH1961" s="2">
        <f t="shared" si="1647"/>
        <v>0</v>
      </c>
      <c r="AI1961" s="2">
        <f t="shared" si="1648"/>
        <v>0</v>
      </c>
      <c r="AJ1961" s="2">
        <f t="shared" si="1664"/>
        <v>7.0000000000000007E-2</v>
      </c>
      <c r="AK1961" s="2">
        <v>5.29</v>
      </c>
      <c r="AL1961" s="2">
        <v>5.29</v>
      </c>
      <c r="AM1961" s="2">
        <v>0</v>
      </c>
      <c r="AN1961" s="2">
        <v>0</v>
      </c>
      <c r="AO1961" s="2">
        <v>0</v>
      </c>
      <c r="AP1961" s="2">
        <v>0</v>
      </c>
      <c r="AQ1961" s="2">
        <v>0</v>
      </c>
      <c r="AR1961" s="2">
        <v>0</v>
      </c>
      <c r="AS1961" s="2">
        <v>7.0000000000000007E-2</v>
      </c>
      <c r="AT1961" s="2">
        <v>0</v>
      </c>
      <c r="AU1961" s="2">
        <v>0</v>
      </c>
      <c r="AV1961" s="2">
        <v>1</v>
      </c>
      <c r="AW1961" s="2">
        <v>1</v>
      </c>
      <c r="AX1961" s="2"/>
      <c r="AY1961" s="2"/>
      <c r="AZ1961" s="2">
        <v>1</v>
      </c>
      <c r="BA1961" s="2">
        <v>1</v>
      </c>
      <c r="BB1961" s="2">
        <v>1</v>
      </c>
      <c r="BC1961" s="2">
        <v>1</v>
      </c>
      <c r="BD1961" s="2" t="s">
        <v>3</v>
      </c>
      <c r="BE1961" s="2" t="s">
        <v>3</v>
      </c>
      <c r="BF1961" s="2" t="s">
        <v>3</v>
      </c>
      <c r="BG1961" s="2" t="s">
        <v>3</v>
      </c>
      <c r="BH1961" s="2">
        <v>3</v>
      </c>
      <c r="BI1961" s="2">
        <v>1</v>
      </c>
      <c r="BJ1961" s="2" t="s">
        <v>425</v>
      </c>
      <c r="BK1961" s="2"/>
      <c r="BL1961" s="2"/>
      <c r="BM1961" s="2">
        <v>500001</v>
      </c>
      <c r="BN1961" s="2">
        <v>0</v>
      </c>
      <c r="BO1961" s="2" t="s">
        <v>3</v>
      </c>
      <c r="BP1961" s="2">
        <v>0</v>
      </c>
      <c r="BQ1961" s="2">
        <v>8</v>
      </c>
      <c r="BR1961" s="2">
        <v>0</v>
      </c>
      <c r="BS1961" s="2">
        <v>1</v>
      </c>
      <c r="BT1961" s="2">
        <v>1</v>
      </c>
      <c r="BU1961" s="2">
        <v>1</v>
      </c>
      <c r="BV1961" s="2">
        <v>1</v>
      </c>
      <c r="BW1961" s="2">
        <v>1</v>
      </c>
      <c r="BX1961" s="2">
        <v>1</v>
      </c>
      <c r="BY1961" s="2" t="s">
        <v>3</v>
      </c>
      <c r="BZ1961" s="2">
        <v>0</v>
      </c>
      <c r="CA1961" s="2">
        <v>0</v>
      </c>
      <c r="CB1961" s="2" t="s">
        <v>3</v>
      </c>
      <c r="CC1961" s="2"/>
      <c r="CD1961" s="2"/>
      <c r="CE1961" s="2">
        <v>0</v>
      </c>
      <c r="CF1961" s="2">
        <v>0</v>
      </c>
      <c r="CG1961" s="2">
        <v>0</v>
      </c>
      <c r="CH1961" s="2">
        <v>156</v>
      </c>
      <c r="CI1961" s="2">
        <v>3</v>
      </c>
      <c r="CJ1961" s="2">
        <v>0</v>
      </c>
      <c r="CK1961" s="2">
        <v>0</v>
      </c>
      <c r="CL1961" s="2">
        <v>0</v>
      </c>
      <c r="CM1961" s="2">
        <v>0</v>
      </c>
      <c r="CN1961" s="2" t="s">
        <v>3</v>
      </c>
      <c r="CO1961" s="2">
        <v>0</v>
      </c>
      <c r="CP1961" s="2">
        <f t="shared" si="1665"/>
        <v>0</v>
      </c>
      <c r="CQ1961" s="2">
        <f t="shared" si="1666"/>
        <v>5.29</v>
      </c>
      <c r="CR1961" s="2">
        <f t="shared" si="1667"/>
        <v>0</v>
      </c>
      <c r="CS1961" s="2">
        <f t="shared" si="1668"/>
        <v>0</v>
      </c>
      <c r="CT1961" s="2">
        <f t="shared" si="1669"/>
        <v>0</v>
      </c>
      <c r="CU1961" s="2">
        <f t="shared" si="1670"/>
        <v>0</v>
      </c>
      <c r="CV1961" s="2">
        <f t="shared" si="1671"/>
        <v>0</v>
      </c>
      <c r="CW1961" s="2">
        <f t="shared" si="1672"/>
        <v>0</v>
      </c>
      <c r="CX1961" s="2">
        <f t="shared" si="1673"/>
        <v>7.0000000000000007E-2</v>
      </c>
      <c r="CY1961" s="2">
        <f>(((S1961+R1961)*AT1961)/100)</f>
        <v>0</v>
      </c>
      <c r="CZ1961" s="2">
        <f>(((S1961+R1961)*AU1961)/100)</f>
        <v>0</v>
      </c>
      <c r="DA1961" s="2"/>
      <c r="DB1961" s="2"/>
      <c r="DC1961" s="2" t="s">
        <v>3</v>
      </c>
      <c r="DD1961" s="2" t="s">
        <v>3</v>
      </c>
      <c r="DE1961" s="2" t="s">
        <v>3</v>
      </c>
      <c r="DF1961" s="2" t="s">
        <v>3</v>
      </c>
      <c r="DG1961" s="2" t="s">
        <v>3</v>
      </c>
      <c r="DH1961" s="2" t="s">
        <v>3</v>
      </c>
      <c r="DI1961" s="2" t="s">
        <v>3</v>
      </c>
      <c r="DJ1961" s="2" t="s">
        <v>3</v>
      </c>
      <c r="DK1961" s="2" t="s">
        <v>3</v>
      </c>
      <c r="DL1961" s="2" t="s">
        <v>3</v>
      </c>
      <c r="DM1961" s="2" t="s">
        <v>3</v>
      </c>
      <c r="DN1961" s="2">
        <v>0</v>
      </c>
      <c r="DO1961" s="2">
        <v>0</v>
      </c>
      <c r="DP1961" s="2">
        <v>1</v>
      </c>
      <c r="DQ1961" s="2">
        <v>1</v>
      </c>
      <c r="DR1961" s="2"/>
      <c r="DS1961" s="2"/>
      <c r="DT1961" s="2"/>
      <c r="DU1961" s="2">
        <v>1005</v>
      </c>
      <c r="DV1961" s="2" t="s">
        <v>56</v>
      </c>
      <c r="DW1961" s="2" t="s">
        <v>56</v>
      </c>
      <c r="DX1961" s="2">
        <v>1</v>
      </c>
      <c r="DY1961" s="2"/>
      <c r="DZ1961" s="2" t="s">
        <v>3</v>
      </c>
      <c r="EA1961" s="2" t="s">
        <v>3</v>
      </c>
      <c r="EB1961" s="2" t="s">
        <v>3</v>
      </c>
      <c r="EC1961" s="2" t="s">
        <v>3</v>
      </c>
      <c r="ED1961" s="2"/>
      <c r="EE1961" s="2">
        <v>54328897</v>
      </c>
      <c r="EF1961" s="2">
        <v>8</v>
      </c>
      <c r="EG1961" s="2" t="s">
        <v>31</v>
      </c>
      <c r="EH1961" s="2">
        <v>0</v>
      </c>
      <c r="EI1961" s="2" t="s">
        <v>3</v>
      </c>
      <c r="EJ1961" s="2">
        <v>1</v>
      </c>
      <c r="EK1961" s="2">
        <v>500001</v>
      </c>
      <c r="EL1961" s="2" t="s">
        <v>32</v>
      </c>
      <c r="EM1961" s="2" t="s">
        <v>33</v>
      </c>
      <c r="EN1961" s="2"/>
      <c r="EO1961" s="2" t="s">
        <v>3</v>
      </c>
      <c r="EP1961" s="2"/>
      <c r="EQ1961" s="2">
        <v>0</v>
      </c>
      <c r="ER1961" s="2">
        <v>5.29</v>
      </c>
      <c r="ES1961" s="2">
        <v>5.29</v>
      </c>
      <c r="ET1961" s="2">
        <v>0</v>
      </c>
      <c r="EU1961" s="2">
        <v>0</v>
      </c>
      <c r="EV1961" s="2">
        <v>0</v>
      </c>
      <c r="EW1961" s="2">
        <v>0</v>
      </c>
      <c r="EX1961" s="2">
        <v>0</v>
      </c>
      <c r="EY1961" s="2"/>
      <c r="EZ1961" s="2"/>
      <c r="FA1961" s="2"/>
      <c r="FB1961" s="2"/>
      <c r="FC1961" s="2"/>
      <c r="FD1961" s="2"/>
      <c r="FE1961" s="2"/>
      <c r="FF1961" s="2"/>
      <c r="FG1961" s="2"/>
      <c r="FH1961" s="2"/>
      <c r="FI1961" s="2"/>
      <c r="FJ1961" s="2"/>
      <c r="FK1961" s="2"/>
      <c r="FL1961" s="2"/>
      <c r="FM1961" s="2"/>
      <c r="FN1961" s="2"/>
      <c r="FO1961" s="2"/>
      <c r="FP1961" s="2"/>
      <c r="FQ1961" s="2">
        <v>0</v>
      </c>
      <c r="FR1961" s="2">
        <f t="shared" si="1674"/>
        <v>0</v>
      </c>
      <c r="FS1961" s="2">
        <v>0</v>
      </c>
      <c r="FT1961" s="2"/>
      <c r="FU1961" s="2"/>
      <c r="FV1961" s="2"/>
      <c r="FW1961" s="2"/>
      <c r="FX1961" s="2">
        <v>0</v>
      </c>
      <c r="FY1961" s="2">
        <v>0</v>
      </c>
      <c r="FZ1961" s="2"/>
      <c r="GA1961" s="2" t="s">
        <v>3</v>
      </c>
      <c r="GB1961" s="2"/>
      <c r="GC1961" s="2"/>
      <c r="GD1961" s="2">
        <v>1</v>
      </c>
      <c r="GE1961" s="2"/>
      <c r="GF1961" s="2">
        <v>1049001139</v>
      </c>
      <c r="GG1961" s="2">
        <v>2</v>
      </c>
      <c r="GH1961" s="2">
        <v>1</v>
      </c>
      <c r="GI1961" s="2">
        <v>-2</v>
      </c>
      <c r="GJ1961" s="2">
        <v>0</v>
      </c>
      <c r="GK1961" s="2">
        <v>0</v>
      </c>
      <c r="GL1961" s="2">
        <f t="shared" si="1675"/>
        <v>0</v>
      </c>
      <c r="GM1961" s="2">
        <f t="shared" si="1676"/>
        <v>0</v>
      </c>
      <c r="GN1961" s="2">
        <f t="shared" si="1677"/>
        <v>0</v>
      </c>
      <c r="GO1961" s="2">
        <f t="shared" si="1678"/>
        <v>0</v>
      </c>
      <c r="GP1961" s="2">
        <f t="shared" si="1679"/>
        <v>0</v>
      </c>
      <c r="GQ1961" s="2"/>
      <c r="GR1961" s="2">
        <v>0</v>
      </c>
      <c r="GS1961" s="2">
        <v>3</v>
      </c>
      <c r="GT1961" s="2">
        <v>0</v>
      </c>
      <c r="GU1961" s="2" t="s">
        <v>3</v>
      </c>
      <c r="GV1961" s="2">
        <f t="shared" si="1649"/>
        <v>0</v>
      </c>
      <c r="GW1961" s="2">
        <v>1</v>
      </c>
      <c r="GX1961" s="2">
        <f t="shared" si="1680"/>
        <v>0</v>
      </c>
      <c r="GY1961" s="2"/>
      <c r="GZ1961" s="2"/>
      <c r="HA1961" s="2">
        <v>0</v>
      </c>
      <c r="HB1961" s="2">
        <v>0</v>
      </c>
      <c r="HC1961" s="2">
        <f t="shared" si="1681"/>
        <v>0</v>
      </c>
      <c r="HD1961" s="2"/>
      <c r="HE1961" s="2" t="s">
        <v>3</v>
      </c>
      <c r="HF1961" s="2" t="s">
        <v>3</v>
      </c>
      <c r="HG1961" s="2"/>
      <c r="HH1961" s="2"/>
      <c r="HI1961" s="2"/>
      <c r="HJ1961" s="2"/>
      <c r="HK1961" s="2"/>
      <c r="HL1961" s="2"/>
      <c r="HM1961" s="2" t="s">
        <v>3</v>
      </c>
      <c r="HN1961" s="2" t="s">
        <v>3</v>
      </c>
      <c r="HO1961" s="2" t="s">
        <v>3</v>
      </c>
      <c r="HP1961" s="2" t="s">
        <v>3</v>
      </c>
      <c r="HQ1961" s="2" t="s">
        <v>3</v>
      </c>
      <c r="HR1961" s="2"/>
      <c r="HS1961" s="2"/>
      <c r="HT1961" s="2"/>
      <c r="HU1961" s="2"/>
      <c r="HV1961" s="2"/>
      <c r="HW1961" s="2"/>
      <c r="HX1961" s="2"/>
      <c r="HY1961" s="2"/>
      <c r="HZ1961" s="2"/>
      <c r="IA1961" s="2"/>
      <c r="IB1961" s="2"/>
      <c r="IC1961" s="2"/>
      <c r="ID1961" s="2"/>
      <c r="IE1961" s="2"/>
      <c r="IF1961" s="2"/>
      <c r="IG1961" s="2"/>
      <c r="IH1961" s="2"/>
      <c r="II1961" s="2"/>
      <c r="IJ1961" s="2"/>
      <c r="IK1961" s="2">
        <v>0</v>
      </c>
      <c r="IL1961" s="2"/>
      <c r="IM1961" s="2"/>
      <c r="IN1961" s="2"/>
      <c r="IO1961" s="2"/>
      <c r="IP1961" s="2"/>
      <c r="IQ1961" s="2"/>
      <c r="IR1961" s="2"/>
      <c r="IS1961" s="2"/>
      <c r="IT1961" s="2"/>
      <c r="IU1961" s="2"/>
    </row>
    <row r="1962" spans="1:255" x14ac:dyDescent="0.2">
      <c r="A1962">
        <v>18</v>
      </c>
      <c r="B1962">
        <v>1</v>
      </c>
      <c r="C1962">
        <v>1748</v>
      </c>
      <c r="E1962" t="s">
        <v>846</v>
      </c>
      <c r="F1962" t="s">
        <v>423</v>
      </c>
      <c r="G1962" t="s">
        <v>424</v>
      </c>
      <c r="H1962" t="s">
        <v>56</v>
      </c>
      <c r="I1962">
        <f>I1956*J1962</f>
        <v>0</v>
      </c>
      <c r="J1962">
        <v>116</v>
      </c>
      <c r="K1962">
        <v>116</v>
      </c>
      <c r="L1962">
        <v>18.559999999999999</v>
      </c>
      <c r="M1962">
        <v>0</v>
      </c>
      <c r="N1962">
        <f t="shared" si="1650"/>
        <v>18.559999999999999</v>
      </c>
      <c r="O1962">
        <f t="shared" si="1651"/>
        <v>0</v>
      </c>
      <c r="P1962">
        <f t="shared" si="1652"/>
        <v>0</v>
      </c>
      <c r="Q1962">
        <f t="shared" si="1653"/>
        <v>0</v>
      </c>
      <c r="R1962">
        <f t="shared" si="1654"/>
        <v>0</v>
      </c>
      <c r="S1962">
        <f t="shared" si="1655"/>
        <v>0</v>
      </c>
      <c r="T1962">
        <f t="shared" si="1656"/>
        <v>0</v>
      </c>
      <c r="U1962">
        <f t="shared" si="1657"/>
        <v>0</v>
      </c>
      <c r="V1962">
        <f t="shared" si="1658"/>
        <v>0</v>
      </c>
      <c r="W1962">
        <f t="shared" si="1659"/>
        <v>0</v>
      </c>
      <c r="X1962">
        <f t="shared" si="1660"/>
        <v>0</v>
      </c>
      <c r="Y1962">
        <f t="shared" si="1661"/>
        <v>0</v>
      </c>
      <c r="AA1962">
        <v>69726884</v>
      </c>
      <c r="AB1962">
        <f t="shared" si="1662"/>
        <v>11.23</v>
      </c>
      <c r="AC1962">
        <f t="shared" si="1682"/>
        <v>11.23</v>
      </c>
      <c r="AD1962">
        <f t="shared" si="1644"/>
        <v>0</v>
      </c>
      <c r="AE1962">
        <f t="shared" si="1645"/>
        <v>0</v>
      </c>
      <c r="AF1962">
        <f t="shared" si="1646"/>
        <v>0</v>
      </c>
      <c r="AG1962">
        <f t="shared" si="1663"/>
        <v>0</v>
      </c>
      <c r="AH1962">
        <f t="shared" si="1647"/>
        <v>0</v>
      </c>
      <c r="AI1962">
        <f t="shared" si="1648"/>
        <v>0</v>
      </c>
      <c r="AJ1962">
        <f t="shared" si="1664"/>
        <v>7.0000000000000007E-2</v>
      </c>
      <c r="AK1962">
        <v>11.23</v>
      </c>
      <c r="AL1962">
        <v>11.23</v>
      </c>
      <c r="AM1962">
        <v>0</v>
      </c>
      <c r="AN1962">
        <v>0</v>
      </c>
      <c r="AO1962">
        <v>0</v>
      </c>
      <c r="AP1962">
        <v>0</v>
      </c>
      <c r="AQ1962">
        <v>0</v>
      </c>
      <c r="AR1962">
        <v>0</v>
      </c>
      <c r="AS1962">
        <v>7.0000000000000007E-2</v>
      </c>
      <c r="AT1962">
        <v>0</v>
      </c>
      <c r="AU1962">
        <v>0</v>
      </c>
      <c r="AV1962">
        <v>1</v>
      </c>
      <c r="AW1962">
        <v>1</v>
      </c>
      <c r="AZ1962">
        <v>1</v>
      </c>
      <c r="BA1962">
        <v>1</v>
      </c>
      <c r="BB1962">
        <v>1</v>
      </c>
      <c r="BC1962">
        <v>7.56</v>
      </c>
      <c r="BD1962" t="s">
        <v>3</v>
      </c>
      <c r="BE1962" t="s">
        <v>3</v>
      </c>
      <c r="BF1962" t="s">
        <v>3</v>
      </c>
      <c r="BG1962" t="s">
        <v>3</v>
      </c>
      <c r="BH1962">
        <v>3</v>
      </c>
      <c r="BI1962">
        <v>1</v>
      </c>
      <c r="BJ1962" t="s">
        <v>425</v>
      </c>
      <c r="BM1962">
        <v>500001</v>
      </c>
      <c r="BN1962">
        <v>0</v>
      </c>
      <c r="BO1962" t="s">
        <v>3</v>
      </c>
      <c r="BP1962">
        <v>0</v>
      </c>
      <c r="BQ1962">
        <v>8</v>
      </c>
      <c r="BR1962">
        <v>0</v>
      </c>
      <c r="BS1962">
        <v>1</v>
      </c>
      <c r="BT1962">
        <v>1</v>
      </c>
      <c r="BU1962">
        <v>1</v>
      </c>
      <c r="BV1962">
        <v>1</v>
      </c>
      <c r="BW1962">
        <v>1</v>
      </c>
      <c r="BX1962">
        <v>1</v>
      </c>
      <c r="BY1962" t="s">
        <v>3</v>
      </c>
      <c r="BZ1962">
        <v>0</v>
      </c>
      <c r="CA1962">
        <v>0</v>
      </c>
      <c r="CB1962" t="s">
        <v>3</v>
      </c>
      <c r="CE1962">
        <v>0</v>
      </c>
      <c r="CF1962">
        <v>0</v>
      </c>
      <c r="CG1962">
        <v>0</v>
      </c>
      <c r="CH1962">
        <v>156</v>
      </c>
      <c r="CI1962">
        <v>3</v>
      </c>
      <c r="CJ1962">
        <v>0</v>
      </c>
      <c r="CK1962">
        <v>0</v>
      </c>
      <c r="CL1962">
        <v>0</v>
      </c>
      <c r="CM1962">
        <v>0</v>
      </c>
      <c r="CN1962" t="s">
        <v>3</v>
      </c>
      <c r="CO1962">
        <v>0</v>
      </c>
      <c r="CP1962">
        <f t="shared" si="1665"/>
        <v>0</v>
      </c>
      <c r="CQ1962">
        <f t="shared" si="1666"/>
        <v>84.898799999999994</v>
      </c>
      <c r="CR1962">
        <f t="shared" si="1667"/>
        <v>0</v>
      </c>
      <c r="CS1962">
        <f t="shared" si="1668"/>
        <v>0</v>
      </c>
      <c r="CT1962">
        <f t="shared" si="1669"/>
        <v>0</v>
      </c>
      <c r="CU1962">
        <f t="shared" si="1670"/>
        <v>0</v>
      </c>
      <c r="CV1962">
        <f t="shared" si="1671"/>
        <v>0</v>
      </c>
      <c r="CW1962">
        <f t="shared" si="1672"/>
        <v>0</v>
      </c>
      <c r="CX1962">
        <f t="shared" si="1673"/>
        <v>7.0000000000000007E-2</v>
      </c>
      <c r="CY1962">
        <f>(S1962+R1962)*(BZ1962/100)</f>
        <v>0</v>
      </c>
      <c r="CZ1962">
        <f>(S1962+R1962)*(CA1962/100)</f>
        <v>0</v>
      </c>
      <c r="DC1962" t="s">
        <v>3</v>
      </c>
      <c r="DD1962" t="s">
        <v>3</v>
      </c>
      <c r="DE1962" t="s">
        <v>3</v>
      </c>
      <c r="DF1962" t="s">
        <v>3</v>
      </c>
      <c r="DG1962" t="s">
        <v>3</v>
      </c>
      <c r="DH1962" t="s">
        <v>3</v>
      </c>
      <c r="DI1962" t="s">
        <v>3</v>
      </c>
      <c r="DJ1962" t="s">
        <v>3</v>
      </c>
      <c r="DK1962" t="s">
        <v>3</v>
      </c>
      <c r="DL1962" t="s">
        <v>3</v>
      </c>
      <c r="DM1962" t="s">
        <v>3</v>
      </c>
      <c r="DN1962">
        <v>0</v>
      </c>
      <c r="DO1962">
        <v>0</v>
      </c>
      <c r="DP1962">
        <v>1</v>
      </c>
      <c r="DQ1962">
        <v>1</v>
      </c>
      <c r="DU1962">
        <v>1005</v>
      </c>
      <c r="DV1962" t="s">
        <v>56</v>
      </c>
      <c r="DW1962" t="s">
        <v>56</v>
      </c>
      <c r="DX1962">
        <v>1</v>
      </c>
      <c r="DZ1962" t="s">
        <v>3</v>
      </c>
      <c r="EA1962" t="s">
        <v>3</v>
      </c>
      <c r="EB1962" t="s">
        <v>3</v>
      </c>
      <c r="EC1962" t="s">
        <v>3</v>
      </c>
      <c r="EE1962">
        <v>54328897</v>
      </c>
      <c r="EF1962">
        <v>8</v>
      </c>
      <c r="EG1962" t="s">
        <v>31</v>
      </c>
      <c r="EH1962">
        <v>0</v>
      </c>
      <c r="EI1962" t="s">
        <v>3</v>
      </c>
      <c r="EJ1962">
        <v>1</v>
      </c>
      <c r="EK1962">
        <v>500001</v>
      </c>
      <c r="EL1962" t="s">
        <v>32</v>
      </c>
      <c r="EM1962" t="s">
        <v>33</v>
      </c>
      <c r="EO1962" t="s">
        <v>3</v>
      </c>
      <c r="EQ1962">
        <v>0</v>
      </c>
      <c r="ER1962">
        <v>81.17</v>
      </c>
      <c r="ES1962">
        <v>11.23</v>
      </c>
      <c r="ET1962">
        <v>0</v>
      </c>
      <c r="EU1962">
        <v>0</v>
      </c>
      <c r="EV1962">
        <v>0</v>
      </c>
      <c r="EW1962">
        <v>0</v>
      </c>
      <c r="EX1962">
        <v>0</v>
      </c>
      <c r="EZ1962">
        <v>5</v>
      </c>
      <c r="FC1962">
        <v>0</v>
      </c>
      <c r="FD1962">
        <v>18</v>
      </c>
      <c r="FF1962">
        <v>81.17</v>
      </c>
      <c r="FQ1962">
        <v>0</v>
      </c>
      <c r="FR1962">
        <f t="shared" si="1674"/>
        <v>0</v>
      </c>
      <c r="FS1962">
        <v>0</v>
      </c>
      <c r="FX1962">
        <v>0</v>
      </c>
      <c r="FY1962">
        <v>0</v>
      </c>
      <c r="GA1962" t="s">
        <v>426</v>
      </c>
      <c r="GD1962">
        <v>1</v>
      </c>
      <c r="GF1962">
        <v>1049001139</v>
      </c>
      <c r="GG1962">
        <v>2</v>
      </c>
      <c r="GH1962">
        <v>3</v>
      </c>
      <c r="GI1962">
        <v>5</v>
      </c>
      <c r="GJ1962">
        <v>0</v>
      </c>
      <c r="GK1962">
        <v>0</v>
      </c>
      <c r="GL1962">
        <f t="shared" si="1675"/>
        <v>0</v>
      </c>
      <c r="GM1962">
        <f t="shared" si="1676"/>
        <v>0</v>
      </c>
      <c r="GN1962">
        <f t="shared" si="1677"/>
        <v>0</v>
      </c>
      <c r="GO1962">
        <f t="shared" si="1678"/>
        <v>0</v>
      </c>
      <c r="GP1962">
        <f t="shared" si="1679"/>
        <v>0</v>
      </c>
      <c r="GR1962">
        <v>1</v>
      </c>
      <c r="GS1962">
        <v>1</v>
      </c>
      <c r="GT1962">
        <v>0</v>
      </c>
      <c r="GU1962" t="s">
        <v>3</v>
      </c>
      <c r="GV1962">
        <f t="shared" si="1649"/>
        <v>0</v>
      </c>
      <c r="GW1962">
        <v>1</v>
      </c>
      <c r="GX1962">
        <f t="shared" si="1680"/>
        <v>0</v>
      </c>
      <c r="HA1962">
        <v>0</v>
      </c>
      <c r="HB1962">
        <v>0</v>
      </c>
      <c r="HC1962">
        <f t="shared" si="1681"/>
        <v>0</v>
      </c>
      <c r="HE1962" t="s">
        <v>35</v>
      </c>
      <c r="HF1962" t="s">
        <v>36</v>
      </c>
      <c r="HM1962" t="s">
        <v>3</v>
      </c>
      <c r="HN1962" t="s">
        <v>3</v>
      </c>
      <c r="HO1962" t="s">
        <v>3</v>
      </c>
      <c r="HP1962" t="s">
        <v>3</v>
      </c>
      <c r="HQ1962" t="s">
        <v>3</v>
      </c>
      <c r="IK1962">
        <v>0</v>
      </c>
    </row>
    <row r="1963" spans="1:255" x14ac:dyDescent="0.2">
      <c r="A1963" s="2">
        <v>18</v>
      </c>
      <c r="B1963" s="2">
        <v>1</v>
      </c>
      <c r="C1963" s="2">
        <v>1738</v>
      </c>
      <c r="D1963" s="2"/>
      <c r="E1963" s="2" t="s">
        <v>847</v>
      </c>
      <c r="F1963" s="2" t="s">
        <v>428</v>
      </c>
      <c r="G1963" s="2" t="s">
        <v>429</v>
      </c>
      <c r="H1963" s="2" t="s">
        <v>78</v>
      </c>
      <c r="I1963" s="2">
        <f>I1955*J1963</f>
        <v>0</v>
      </c>
      <c r="J1963" s="2">
        <v>9.5000000000000001E-2</v>
      </c>
      <c r="K1963" s="2">
        <v>9.5000000000000001E-2</v>
      </c>
      <c r="L1963" s="2">
        <v>1.52E-2</v>
      </c>
      <c r="M1963" s="2">
        <v>0</v>
      </c>
      <c r="N1963" s="2">
        <f t="shared" si="1650"/>
        <v>1.52E-2</v>
      </c>
      <c r="O1963" s="2">
        <f t="shared" si="1651"/>
        <v>0</v>
      </c>
      <c r="P1963" s="2">
        <f t="shared" si="1652"/>
        <v>0</v>
      </c>
      <c r="Q1963" s="2">
        <f t="shared" si="1653"/>
        <v>0</v>
      </c>
      <c r="R1963" s="2">
        <f t="shared" si="1654"/>
        <v>0</v>
      </c>
      <c r="S1963" s="2">
        <f t="shared" si="1655"/>
        <v>0</v>
      </c>
      <c r="T1963" s="2">
        <f t="shared" si="1656"/>
        <v>0</v>
      </c>
      <c r="U1963" s="2">
        <f t="shared" si="1657"/>
        <v>0</v>
      </c>
      <c r="V1963" s="2">
        <f t="shared" si="1658"/>
        <v>0</v>
      </c>
      <c r="W1963" s="2">
        <f t="shared" si="1659"/>
        <v>0</v>
      </c>
      <c r="X1963" s="2">
        <f t="shared" si="1660"/>
        <v>0</v>
      </c>
      <c r="Y1963" s="2">
        <f t="shared" si="1661"/>
        <v>0</v>
      </c>
      <c r="Z1963" s="2"/>
      <c r="AA1963" s="2">
        <v>69726971</v>
      </c>
      <c r="AB1963" s="2">
        <f t="shared" si="1662"/>
        <v>5646.9</v>
      </c>
      <c r="AC1963" s="2">
        <f t="shared" si="1682"/>
        <v>5646.9</v>
      </c>
      <c r="AD1963" s="2">
        <f t="shared" si="1644"/>
        <v>0</v>
      </c>
      <c r="AE1963" s="2">
        <f t="shared" si="1645"/>
        <v>0</v>
      </c>
      <c r="AF1963" s="2">
        <f t="shared" si="1646"/>
        <v>0</v>
      </c>
      <c r="AG1963" s="2">
        <f t="shared" si="1663"/>
        <v>0</v>
      </c>
      <c r="AH1963" s="2">
        <f t="shared" si="1647"/>
        <v>0</v>
      </c>
      <c r="AI1963" s="2">
        <f t="shared" si="1648"/>
        <v>0</v>
      </c>
      <c r="AJ1963" s="2">
        <f t="shared" si="1664"/>
        <v>90.23</v>
      </c>
      <c r="AK1963" s="2">
        <v>5646.9</v>
      </c>
      <c r="AL1963" s="2">
        <v>5646.9</v>
      </c>
      <c r="AM1963" s="2">
        <v>0</v>
      </c>
      <c r="AN1963" s="2">
        <v>0</v>
      </c>
      <c r="AO1963" s="2">
        <v>0</v>
      </c>
      <c r="AP1963" s="2">
        <v>0</v>
      </c>
      <c r="AQ1963" s="2">
        <v>0</v>
      </c>
      <c r="AR1963" s="2">
        <v>0</v>
      </c>
      <c r="AS1963" s="2">
        <v>90.23</v>
      </c>
      <c r="AT1963" s="2">
        <v>0</v>
      </c>
      <c r="AU1963" s="2">
        <v>0</v>
      </c>
      <c r="AV1963" s="2">
        <v>1</v>
      </c>
      <c r="AW1963" s="2">
        <v>1</v>
      </c>
      <c r="AX1963" s="2"/>
      <c r="AY1963" s="2"/>
      <c r="AZ1963" s="2">
        <v>1</v>
      </c>
      <c r="BA1963" s="2">
        <v>1</v>
      </c>
      <c r="BB1963" s="2">
        <v>1</v>
      </c>
      <c r="BC1963" s="2">
        <v>1</v>
      </c>
      <c r="BD1963" s="2" t="s">
        <v>3</v>
      </c>
      <c r="BE1963" s="2" t="s">
        <v>3</v>
      </c>
      <c r="BF1963" s="2" t="s">
        <v>3</v>
      </c>
      <c r="BG1963" s="2" t="s">
        <v>3</v>
      </c>
      <c r="BH1963" s="2">
        <v>3</v>
      </c>
      <c r="BI1963" s="2">
        <v>1</v>
      </c>
      <c r="BJ1963" s="2" t="s">
        <v>430</v>
      </c>
      <c r="BK1963" s="2"/>
      <c r="BL1963" s="2"/>
      <c r="BM1963" s="2">
        <v>500001</v>
      </c>
      <c r="BN1963" s="2">
        <v>0</v>
      </c>
      <c r="BO1963" s="2" t="s">
        <v>3</v>
      </c>
      <c r="BP1963" s="2">
        <v>0</v>
      </c>
      <c r="BQ1963" s="2">
        <v>8</v>
      </c>
      <c r="BR1963" s="2">
        <v>0</v>
      </c>
      <c r="BS1963" s="2">
        <v>1</v>
      </c>
      <c r="BT1963" s="2">
        <v>1</v>
      </c>
      <c r="BU1963" s="2">
        <v>1</v>
      </c>
      <c r="BV1963" s="2">
        <v>1</v>
      </c>
      <c r="BW1963" s="2">
        <v>1</v>
      </c>
      <c r="BX1963" s="2">
        <v>1</v>
      </c>
      <c r="BY1963" s="2" t="s">
        <v>3</v>
      </c>
      <c r="BZ1963" s="2">
        <v>0</v>
      </c>
      <c r="CA1963" s="2">
        <v>0</v>
      </c>
      <c r="CB1963" s="2" t="s">
        <v>3</v>
      </c>
      <c r="CC1963" s="2"/>
      <c r="CD1963" s="2"/>
      <c r="CE1963" s="2">
        <v>0</v>
      </c>
      <c r="CF1963" s="2">
        <v>0</v>
      </c>
      <c r="CG1963" s="2">
        <v>0</v>
      </c>
      <c r="CH1963" s="2">
        <v>156</v>
      </c>
      <c r="CI1963" s="2">
        <v>4</v>
      </c>
      <c r="CJ1963" s="2">
        <v>0</v>
      </c>
      <c r="CK1963" s="2">
        <v>0</v>
      </c>
      <c r="CL1963" s="2">
        <v>0</v>
      </c>
      <c r="CM1963" s="2">
        <v>0</v>
      </c>
      <c r="CN1963" s="2" t="s">
        <v>3</v>
      </c>
      <c r="CO1963" s="2">
        <v>0</v>
      </c>
      <c r="CP1963" s="2">
        <f t="shared" si="1665"/>
        <v>0</v>
      </c>
      <c r="CQ1963" s="2">
        <f t="shared" si="1666"/>
        <v>5646.9</v>
      </c>
      <c r="CR1963" s="2">
        <f t="shared" si="1667"/>
        <v>0</v>
      </c>
      <c r="CS1963" s="2">
        <f t="shared" si="1668"/>
        <v>0</v>
      </c>
      <c r="CT1963" s="2">
        <f t="shared" si="1669"/>
        <v>0</v>
      </c>
      <c r="CU1963" s="2">
        <f t="shared" si="1670"/>
        <v>0</v>
      </c>
      <c r="CV1963" s="2">
        <f t="shared" si="1671"/>
        <v>0</v>
      </c>
      <c r="CW1963" s="2">
        <f t="shared" si="1672"/>
        <v>0</v>
      </c>
      <c r="CX1963" s="2">
        <f t="shared" si="1673"/>
        <v>90.23</v>
      </c>
      <c r="CY1963" s="2">
        <f>(((S1963+R1963)*AT1963)/100)</f>
        <v>0</v>
      </c>
      <c r="CZ1963" s="2">
        <f>(((S1963+R1963)*AU1963)/100)</f>
        <v>0</v>
      </c>
      <c r="DA1963" s="2"/>
      <c r="DB1963" s="2"/>
      <c r="DC1963" s="2" t="s">
        <v>3</v>
      </c>
      <c r="DD1963" s="2" t="s">
        <v>3</v>
      </c>
      <c r="DE1963" s="2" t="s">
        <v>3</v>
      </c>
      <c r="DF1963" s="2" t="s">
        <v>3</v>
      </c>
      <c r="DG1963" s="2" t="s">
        <v>3</v>
      </c>
      <c r="DH1963" s="2" t="s">
        <v>3</v>
      </c>
      <c r="DI1963" s="2" t="s">
        <v>3</v>
      </c>
      <c r="DJ1963" s="2" t="s">
        <v>3</v>
      </c>
      <c r="DK1963" s="2" t="s">
        <v>3</v>
      </c>
      <c r="DL1963" s="2" t="s">
        <v>3</v>
      </c>
      <c r="DM1963" s="2" t="s">
        <v>3</v>
      </c>
      <c r="DN1963" s="2">
        <v>0</v>
      </c>
      <c r="DO1963" s="2">
        <v>0</v>
      </c>
      <c r="DP1963" s="2">
        <v>1</v>
      </c>
      <c r="DQ1963" s="2">
        <v>1</v>
      </c>
      <c r="DR1963" s="2"/>
      <c r="DS1963" s="2"/>
      <c r="DT1963" s="2"/>
      <c r="DU1963" s="2">
        <v>1009</v>
      </c>
      <c r="DV1963" s="2" t="s">
        <v>78</v>
      </c>
      <c r="DW1963" s="2" t="s">
        <v>78</v>
      </c>
      <c r="DX1963" s="2">
        <v>1000</v>
      </c>
      <c r="DY1963" s="2"/>
      <c r="DZ1963" s="2" t="s">
        <v>3</v>
      </c>
      <c r="EA1963" s="2" t="s">
        <v>3</v>
      </c>
      <c r="EB1963" s="2" t="s">
        <v>3</v>
      </c>
      <c r="EC1963" s="2" t="s">
        <v>3</v>
      </c>
      <c r="ED1963" s="2"/>
      <c r="EE1963" s="2">
        <v>54328897</v>
      </c>
      <c r="EF1963" s="2">
        <v>8</v>
      </c>
      <c r="EG1963" s="2" t="s">
        <v>31</v>
      </c>
      <c r="EH1963" s="2">
        <v>0</v>
      </c>
      <c r="EI1963" s="2" t="s">
        <v>3</v>
      </c>
      <c r="EJ1963" s="2">
        <v>1</v>
      </c>
      <c r="EK1963" s="2">
        <v>500001</v>
      </c>
      <c r="EL1963" s="2" t="s">
        <v>32</v>
      </c>
      <c r="EM1963" s="2" t="s">
        <v>33</v>
      </c>
      <c r="EN1963" s="2"/>
      <c r="EO1963" s="2" t="s">
        <v>3</v>
      </c>
      <c r="EP1963" s="2"/>
      <c r="EQ1963" s="2">
        <v>0</v>
      </c>
      <c r="ER1963" s="2">
        <v>5646.9</v>
      </c>
      <c r="ES1963" s="2">
        <v>5646.9</v>
      </c>
      <c r="ET1963" s="2">
        <v>0</v>
      </c>
      <c r="EU1963" s="2">
        <v>0</v>
      </c>
      <c r="EV1963" s="2">
        <v>0</v>
      </c>
      <c r="EW1963" s="2">
        <v>0</v>
      </c>
      <c r="EX1963" s="2">
        <v>0</v>
      </c>
      <c r="EY1963" s="2"/>
      <c r="EZ1963" s="2"/>
      <c r="FA1963" s="2"/>
      <c r="FB1963" s="2"/>
      <c r="FC1963" s="2"/>
      <c r="FD1963" s="2"/>
      <c r="FE1963" s="2"/>
      <c r="FF1963" s="2"/>
      <c r="FG1963" s="2"/>
      <c r="FH1963" s="2"/>
      <c r="FI1963" s="2"/>
      <c r="FJ1963" s="2"/>
      <c r="FK1963" s="2"/>
      <c r="FL1963" s="2"/>
      <c r="FM1963" s="2"/>
      <c r="FN1963" s="2"/>
      <c r="FO1963" s="2"/>
      <c r="FP1963" s="2"/>
      <c r="FQ1963" s="2">
        <v>0</v>
      </c>
      <c r="FR1963" s="2">
        <f t="shared" si="1674"/>
        <v>0</v>
      </c>
      <c r="FS1963" s="2">
        <v>0</v>
      </c>
      <c r="FT1963" s="2"/>
      <c r="FU1963" s="2"/>
      <c r="FV1963" s="2"/>
      <c r="FW1963" s="2"/>
      <c r="FX1963" s="2">
        <v>0</v>
      </c>
      <c r="FY1963" s="2">
        <v>0</v>
      </c>
      <c r="FZ1963" s="2"/>
      <c r="GA1963" s="2" t="s">
        <v>3</v>
      </c>
      <c r="GB1963" s="2"/>
      <c r="GC1963" s="2"/>
      <c r="GD1963" s="2">
        <v>1</v>
      </c>
      <c r="GE1963" s="2"/>
      <c r="GF1963" s="2">
        <v>-1245202389</v>
      </c>
      <c r="GG1963" s="2">
        <v>2</v>
      </c>
      <c r="GH1963" s="2">
        <v>1</v>
      </c>
      <c r="GI1963" s="2">
        <v>-2</v>
      </c>
      <c r="GJ1963" s="2">
        <v>0</v>
      </c>
      <c r="GK1963" s="2">
        <v>0</v>
      </c>
      <c r="GL1963" s="2">
        <f t="shared" si="1675"/>
        <v>0</v>
      </c>
      <c r="GM1963" s="2">
        <f t="shared" si="1676"/>
        <v>0</v>
      </c>
      <c r="GN1963" s="2">
        <f t="shared" si="1677"/>
        <v>0</v>
      </c>
      <c r="GO1963" s="2">
        <f t="shared" si="1678"/>
        <v>0</v>
      </c>
      <c r="GP1963" s="2">
        <f t="shared" si="1679"/>
        <v>0</v>
      </c>
      <c r="GQ1963" s="2"/>
      <c r="GR1963" s="2">
        <v>0</v>
      </c>
      <c r="GS1963" s="2">
        <v>3</v>
      </c>
      <c r="GT1963" s="2">
        <v>0</v>
      </c>
      <c r="GU1963" s="2" t="s">
        <v>3</v>
      </c>
      <c r="GV1963" s="2">
        <f t="shared" si="1649"/>
        <v>0</v>
      </c>
      <c r="GW1963" s="2">
        <v>1</v>
      </c>
      <c r="GX1963" s="2">
        <f t="shared" si="1680"/>
        <v>0</v>
      </c>
      <c r="GY1963" s="2"/>
      <c r="GZ1963" s="2"/>
      <c r="HA1963" s="2">
        <v>0</v>
      </c>
      <c r="HB1963" s="2">
        <v>0</v>
      </c>
      <c r="HC1963" s="2">
        <f t="shared" si="1681"/>
        <v>0</v>
      </c>
      <c r="HD1963" s="2"/>
      <c r="HE1963" s="2" t="s">
        <v>3</v>
      </c>
      <c r="HF1963" s="2" t="s">
        <v>3</v>
      </c>
      <c r="HG1963" s="2"/>
      <c r="HH1963" s="2"/>
      <c r="HI1963" s="2"/>
      <c r="HJ1963" s="2"/>
      <c r="HK1963" s="2"/>
      <c r="HL1963" s="2"/>
      <c r="HM1963" s="2" t="s">
        <v>3</v>
      </c>
      <c r="HN1963" s="2" t="s">
        <v>3</v>
      </c>
      <c r="HO1963" s="2" t="s">
        <v>3</v>
      </c>
      <c r="HP1963" s="2" t="s">
        <v>3</v>
      </c>
      <c r="HQ1963" s="2" t="s">
        <v>3</v>
      </c>
      <c r="HR1963" s="2"/>
      <c r="HS1963" s="2"/>
      <c r="HT1963" s="2"/>
      <c r="HU1963" s="2"/>
      <c r="HV1963" s="2"/>
      <c r="HW1963" s="2"/>
      <c r="HX1963" s="2"/>
      <c r="HY1963" s="2"/>
      <c r="HZ1963" s="2"/>
      <c r="IA1963" s="2"/>
      <c r="IB1963" s="2"/>
      <c r="IC1963" s="2"/>
      <c r="ID1963" s="2"/>
      <c r="IE1963" s="2"/>
      <c r="IF1963" s="2"/>
      <c r="IG1963" s="2"/>
      <c r="IH1963" s="2"/>
      <c r="II1963" s="2"/>
      <c r="IJ1963" s="2"/>
      <c r="IK1963" s="2">
        <v>0</v>
      </c>
      <c r="IL1963" s="2"/>
      <c r="IM1963" s="2"/>
      <c r="IN1963" s="2"/>
      <c r="IO1963" s="2"/>
      <c r="IP1963" s="2"/>
      <c r="IQ1963" s="2"/>
      <c r="IR1963" s="2"/>
      <c r="IS1963" s="2"/>
      <c r="IT1963" s="2"/>
      <c r="IU1963" s="2"/>
    </row>
    <row r="1964" spans="1:255" x14ac:dyDescent="0.2">
      <c r="A1964">
        <v>18</v>
      </c>
      <c r="B1964">
        <v>1</v>
      </c>
      <c r="C1964">
        <v>1749</v>
      </c>
      <c r="E1964" t="s">
        <v>847</v>
      </c>
      <c r="F1964" t="s">
        <v>428</v>
      </c>
      <c r="G1964" t="s">
        <v>429</v>
      </c>
      <c r="H1964" t="s">
        <v>78</v>
      </c>
      <c r="I1964">
        <f>I1956*J1964</f>
        <v>0</v>
      </c>
      <c r="J1964">
        <v>9.5000000000000001E-2</v>
      </c>
      <c r="K1964">
        <v>9.5000000000000001E-2</v>
      </c>
      <c r="L1964">
        <v>1.52E-2</v>
      </c>
      <c r="M1964">
        <v>0</v>
      </c>
      <c r="N1964">
        <f t="shared" si="1650"/>
        <v>1.52E-2</v>
      </c>
      <c r="O1964">
        <f t="shared" si="1651"/>
        <v>0</v>
      </c>
      <c r="P1964">
        <f t="shared" si="1652"/>
        <v>0</v>
      </c>
      <c r="Q1964">
        <f t="shared" si="1653"/>
        <v>0</v>
      </c>
      <c r="R1964">
        <f t="shared" si="1654"/>
        <v>0</v>
      </c>
      <c r="S1964">
        <f t="shared" si="1655"/>
        <v>0</v>
      </c>
      <c r="T1964">
        <f t="shared" si="1656"/>
        <v>0</v>
      </c>
      <c r="U1964">
        <f t="shared" si="1657"/>
        <v>0</v>
      </c>
      <c r="V1964">
        <f t="shared" si="1658"/>
        <v>0</v>
      </c>
      <c r="W1964">
        <f t="shared" si="1659"/>
        <v>0</v>
      </c>
      <c r="X1964">
        <f t="shared" si="1660"/>
        <v>0</v>
      </c>
      <c r="Y1964">
        <f t="shared" si="1661"/>
        <v>0</v>
      </c>
      <c r="AA1964">
        <v>69726884</v>
      </c>
      <c r="AB1964">
        <f t="shared" si="1662"/>
        <v>5859.5</v>
      </c>
      <c r="AC1964">
        <f t="shared" si="1682"/>
        <v>5859.5</v>
      </c>
      <c r="AD1964">
        <f t="shared" si="1644"/>
        <v>0</v>
      </c>
      <c r="AE1964">
        <f t="shared" si="1645"/>
        <v>0</v>
      </c>
      <c r="AF1964">
        <f t="shared" si="1646"/>
        <v>0</v>
      </c>
      <c r="AG1964">
        <f t="shared" si="1663"/>
        <v>0</v>
      </c>
      <c r="AH1964">
        <f t="shared" si="1647"/>
        <v>0</v>
      </c>
      <c r="AI1964">
        <f t="shared" si="1648"/>
        <v>0</v>
      </c>
      <c r="AJ1964">
        <f t="shared" si="1664"/>
        <v>90.23</v>
      </c>
      <c r="AK1964">
        <v>5859.5</v>
      </c>
      <c r="AL1964">
        <v>5859.5</v>
      </c>
      <c r="AM1964">
        <v>0</v>
      </c>
      <c r="AN1964">
        <v>0</v>
      </c>
      <c r="AO1964">
        <v>0</v>
      </c>
      <c r="AP1964">
        <v>0</v>
      </c>
      <c r="AQ1964">
        <v>0</v>
      </c>
      <c r="AR1964">
        <v>0</v>
      </c>
      <c r="AS1964">
        <v>90.23</v>
      </c>
      <c r="AT1964">
        <v>0</v>
      </c>
      <c r="AU1964">
        <v>0</v>
      </c>
      <c r="AV1964">
        <v>1</v>
      </c>
      <c r="AW1964">
        <v>1</v>
      </c>
      <c r="AZ1964">
        <v>1</v>
      </c>
      <c r="BA1964">
        <v>1</v>
      </c>
      <c r="BB1964">
        <v>1</v>
      </c>
      <c r="BC1964">
        <v>7.56</v>
      </c>
      <c r="BD1964" t="s">
        <v>3</v>
      </c>
      <c r="BE1964" t="s">
        <v>3</v>
      </c>
      <c r="BF1964" t="s">
        <v>3</v>
      </c>
      <c r="BG1964" t="s">
        <v>3</v>
      </c>
      <c r="BH1964">
        <v>3</v>
      </c>
      <c r="BI1964">
        <v>1</v>
      </c>
      <c r="BJ1964" t="s">
        <v>430</v>
      </c>
      <c r="BM1964">
        <v>500001</v>
      </c>
      <c r="BN1964">
        <v>0</v>
      </c>
      <c r="BO1964" t="s">
        <v>3</v>
      </c>
      <c r="BP1964">
        <v>0</v>
      </c>
      <c r="BQ1964">
        <v>8</v>
      </c>
      <c r="BR1964">
        <v>0</v>
      </c>
      <c r="BS1964">
        <v>1</v>
      </c>
      <c r="BT1964">
        <v>1</v>
      </c>
      <c r="BU1964">
        <v>1</v>
      </c>
      <c r="BV1964">
        <v>1</v>
      </c>
      <c r="BW1964">
        <v>1</v>
      </c>
      <c r="BX1964">
        <v>1</v>
      </c>
      <c r="BY1964" t="s">
        <v>3</v>
      </c>
      <c r="BZ1964">
        <v>0</v>
      </c>
      <c r="CA1964">
        <v>0</v>
      </c>
      <c r="CB1964" t="s">
        <v>3</v>
      </c>
      <c r="CE1964">
        <v>0</v>
      </c>
      <c r="CF1964">
        <v>0</v>
      </c>
      <c r="CG1964">
        <v>0</v>
      </c>
      <c r="CH1964">
        <v>156</v>
      </c>
      <c r="CI1964">
        <v>4</v>
      </c>
      <c r="CJ1964">
        <v>0</v>
      </c>
      <c r="CK1964">
        <v>0</v>
      </c>
      <c r="CL1964">
        <v>0</v>
      </c>
      <c r="CM1964">
        <v>0</v>
      </c>
      <c r="CN1964" t="s">
        <v>3</v>
      </c>
      <c r="CO1964">
        <v>0</v>
      </c>
      <c r="CP1964">
        <f t="shared" si="1665"/>
        <v>0</v>
      </c>
      <c r="CQ1964">
        <f t="shared" si="1666"/>
        <v>44297.82</v>
      </c>
      <c r="CR1964">
        <f t="shared" si="1667"/>
        <v>0</v>
      </c>
      <c r="CS1964">
        <f t="shared" si="1668"/>
        <v>0</v>
      </c>
      <c r="CT1964">
        <f t="shared" si="1669"/>
        <v>0</v>
      </c>
      <c r="CU1964">
        <f t="shared" si="1670"/>
        <v>0</v>
      </c>
      <c r="CV1964">
        <f t="shared" si="1671"/>
        <v>0</v>
      </c>
      <c r="CW1964">
        <f t="shared" si="1672"/>
        <v>0</v>
      </c>
      <c r="CX1964">
        <f t="shared" si="1673"/>
        <v>90.23</v>
      </c>
      <c r="CY1964">
        <f>(S1964+R1964)*(BZ1964/100)</f>
        <v>0</v>
      </c>
      <c r="CZ1964">
        <f>(S1964+R1964)*(CA1964/100)</f>
        <v>0</v>
      </c>
      <c r="DC1964" t="s">
        <v>3</v>
      </c>
      <c r="DD1964" t="s">
        <v>3</v>
      </c>
      <c r="DE1964" t="s">
        <v>3</v>
      </c>
      <c r="DF1964" t="s">
        <v>3</v>
      </c>
      <c r="DG1964" t="s">
        <v>3</v>
      </c>
      <c r="DH1964" t="s">
        <v>3</v>
      </c>
      <c r="DI1964" t="s">
        <v>3</v>
      </c>
      <c r="DJ1964" t="s">
        <v>3</v>
      </c>
      <c r="DK1964" t="s">
        <v>3</v>
      </c>
      <c r="DL1964" t="s">
        <v>3</v>
      </c>
      <c r="DM1964" t="s">
        <v>3</v>
      </c>
      <c r="DN1964">
        <v>0</v>
      </c>
      <c r="DO1964">
        <v>0</v>
      </c>
      <c r="DP1964">
        <v>1</v>
      </c>
      <c r="DQ1964">
        <v>1</v>
      </c>
      <c r="DU1964">
        <v>1009</v>
      </c>
      <c r="DV1964" t="s">
        <v>78</v>
      </c>
      <c r="DW1964" t="s">
        <v>78</v>
      </c>
      <c r="DX1964">
        <v>1000</v>
      </c>
      <c r="DZ1964" t="s">
        <v>3</v>
      </c>
      <c r="EA1964" t="s">
        <v>3</v>
      </c>
      <c r="EB1964" t="s">
        <v>3</v>
      </c>
      <c r="EC1964" t="s">
        <v>3</v>
      </c>
      <c r="EE1964">
        <v>54328897</v>
      </c>
      <c r="EF1964">
        <v>8</v>
      </c>
      <c r="EG1964" t="s">
        <v>31</v>
      </c>
      <c r="EH1964">
        <v>0</v>
      </c>
      <c r="EI1964" t="s">
        <v>3</v>
      </c>
      <c r="EJ1964">
        <v>1</v>
      </c>
      <c r="EK1964">
        <v>500001</v>
      </c>
      <c r="EL1964" t="s">
        <v>32</v>
      </c>
      <c r="EM1964" t="s">
        <v>33</v>
      </c>
      <c r="EO1964" t="s">
        <v>3</v>
      </c>
      <c r="EQ1964">
        <v>0</v>
      </c>
      <c r="ER1964">
        <v>42370</v>
      </c>
      <c r="ES1964">
        <v>5859.5</v>
      </c>
      <c r="ET1964">
        <v>0</v>
      </c>
      <c r="EU1964">
        <v>0</v>
      </c>
      <c r="EV1964">
        <v>0</v>
      </c>
      <c r="EW1964">
        <v>0</v>
      </c>
      <c r="EX1964">
        <v>0</v>
      </c>
      <c r="EZ1964">
        <v>5</v>
      </c>
      <c r="FC1964">
        <v>0</v>
      </c>
      <c r="FD1964">
        <v>18</v>
      </c>
      <c r="FF1964">
        <v>42370</v>
      </c>
      <c r="FQ1964">
        <v>0</v>
      </c>
      <c r="FR1964">
        <f t="shared" si="1674"/>
        <v>0</v>
      </c>
      <c r="FS1964">
        <v>0</v>
      </c>
      <c r="FX1964">
        <v>0</v>
      </c>
      <c r="FY1964">
        <v>0</v>
      </c>
      <c r="GA1964" t="s">
        <v>431</v>
      </c>
      <c r="GD1964">
        <v>1</v>
      </c>
      <c r="GF1964">
        <v>-1245202389</v>
      </c>
      <c r="GG1964">
        <v>2</v>
      </c>
      <c r="GH1964">
        <v>3</v>
      </c>
      <c r="GI1964">
        <v>5</v>
      </c>
      <c r="GJ1964">
        <v>0</v>
      </c>
      <c r="GK1964">
        <v>0</v>
      </c>
      <c r="GL1964">
        <f t="shared" si="1675"/>
        <v>0</v>
      </c>
      <c r="GM1964">
        <f t="shared" si="1676"/>
        <v>0</v>
      </c>
      <c r="GN1964">
        <f t="shared" si="1677"/>
        <v>0</v>
      </c>
      <c r="GO1964">
        <f t="shared" si="1678"/>
        <v>0</v>
      </c>
      <c r="GP1964">
        <f t="shared" si="1679"/>
        <v>0</v>
      </c>
      <c r="GR1964">
        <v>1</v>
      </c>
      <c r="GS1964">
        <v>1</v>
      </c>
      <c r="GT1964">
        <v>0</v>
      </c>
      <c r="GU1964" t="s">
        <v>3</v>
      </c>
      <c r="GV1964">
        <f t="shared" si="1649"/>
        <v>0</v>
      </c>
      <c r="GW1964">
        <v>1</v>
      </c>
      <c r="GX1964">
        <f t="shared" si="1680"/>
        <v>0</v>
      </c>
      <c r="HA1964">
        <v>0</v>
      </c>
      <c r="HB1964">
        <v>0</v>
      </c>
      <c r="HC1964">
        <f t="shared" si="1681"/>
        <v>0</v>
      </c>
      <c r="HE1964" t="s">
        <v>35</v>
      </c>
      <c r="HF1964" t="s">
        <v>36</v>
      </c>
      <c r="HM1964" t="s">
        <v>3</v>
      </c>
      <c r="HN1964" t="s">
        <v>3</v>
      </c>
      <c r="HO1964" t="s">
        <v>3</v>
      </c>
      <c r="HP1964" t="s">
        <v>3</v>
      </c>
      <c r="HQ1964" t="s">
        <v>3</v>
      </c>
      <c r="IK1964">
        <v>0</v>
      </c>
    </row>
    <row r="1965" spans="1:255" x14ac:dyDescent="0.2">
      <c r="A1965" s="2">
        <v>18</v>
      </c>
      <c r="B1965" s="2">
        <v>1</v>
      </c>
      <c r="C1965" s="2">
        <v>1739</v>
      </c>
      <c r="D1965" s="2"/>
      <c r="E1965" s="2" t="s">
        <v>848</v>
      </c>
      <c r="F1965" s="2" t="s">
        <v>66</v>
      </c>
      <c r="G1965" s="2" t="s">
        <v>67</v>
      </c>
      <c r="H1965" s="2" t="s">
        <v>68</v>
      </c>
      <c r="I1965" s="2">
        <f>I1955*J1965</f>
        <v>0</v>
      </c>
      <c r="J1965" s="2">
        <v>0.5</v>
      </c>
      <c r="K1965" s="2">
        <v>0.5</v>
      </c>
      <c r="L1965" s="2">
        <v>0.08</v>
      </c>
      <c r="M1965" s="2">
        <v>0</v>
      </c>
      <c r="N1965" s="2">
        <f t="shared" si="1650"/>
        <v>0.08</v>
      </c>
      <c r="O1965" s="2">
        <f t="shared" si="1651"/>
        <v>0</v>
      </c>
      <c r="P1965" s="2">
        <f t="shared" si="1652"/>
        <v>0</v>
      </c>
      <c r="Q1965" s="2">
        <f t="shared" si="1653"/>
        <v>0</v>
      </c>
      <c r="R1965" s="2">
        <f t="shared" si="1654"/>
        <v>0</v>
      </c>
      <c r="S1965" s="2">
        <f t="shared" si="1655"/>
        <v>0</v>
      </c>
      <c r="T1965" s="2">
        <f t="shared" si="1656"/>
        <v>0</v>
      </c>
      <c r="U1965" s="2">
        <f t="shared" si="1657"/>
        <v>0</v>
      </c>
      <c r="V1965" s="2">
        <f t="shared" si="1658"/>
        <v>0</v>
      </c>
      <c r="W1965" s="2">
        <f t="shared" si="1659"/>
        <v>0</v>
      </c>
      <c r="X1965" s="2">
        <f t="shared" si="1660"/>
        <v>0</v>
      </c>
      <c r="Y1965" s="2">
        <f t="shared" si="1661"/>
        <v>0</v>
      </c>
      <c r="Z1965" s="2"/>
      <c r="AA1965" s="2">
        <v>69726971</v>
      </c>
      <c r="AB1965" s="2">
        <f t="shared" si="1662"/>
        <v>1.82</v>
      </c>
      <c r="AC1965" s="2">
        <f t="shared" si="1682"/>
        <v>1.82</v>
      </c>
      <c r="AD1965" s="2">
        <f t="shared" si="1644"/>
        <v>0</v>
      </c>
      <c r="AE1965" s="2">
        <f t="shared" si="1645"/>
        <v>0</v>
      </c>
      <c r="AF1965" s="2">
        <f t="shared" si="1646"/>
        <v>0</v>
      </c>
      <c r="AG1965" s="2">
        <f t="shared" si="1663"/>
        <v>0</v>
      </c>
      <c r="AH1965" s="2">
        <f t="shared" si="1647"/>
        <v>0</v>
      </c>
      <c r="AI1965" s="2">
        <f t="shared" si="1648"/>
        <v>0</v>
      </c>
      <c r="AJ1965" s="2">
        <f t="shared" si="1664"/>
        <v>0.03</v>
      </c>
      <c r="AK1965" s="2">
        <v>1.82</v>
      </c>
      <c r="AL1965" s="2">
        <v>1.82</v>
      </c>
      <c r="AM1965" s="2">
        <v>0</v>
      </c>
      <c r="AN1965" s="2">
        <v>0</v>
      </c>
      <c r="AO1965" s="2">
        <v>0</v>
      </c>
      <c r="AP1965" s="2">
        <v>0</v>
      </c>
      <c r="AQ1965" s="2">
        <v>0</v>
      </c>
      <c r="AR1965" s="2">
        <v>0</v>
      </c>
      <c r="AS1965" s="2">
        <v>0.03</v>
      </c>
      <c r="AT1965" s="2">
        <v>0</v>
      </c>
      <c r="AU1965" s="2">
        <v>0</v>
      </c>
      <c r="AV1965" s="2">
        <v>1</v>
      </c>
      <c r="AW1965" s="2">
        <v>1</v>
      </c>
      <c r="AX1965" s="2"/>
      <c r="AY1965" s="2"/>
      <c r="AZ1965" s="2">
        <v>1</v>
      </c>
      <c r="BA1965" s="2">
        <v>1</v>
      </c>
      <c r="BB1965" s="2">
        <v>1</v>
      </c>
      <c r="BC1965" s="2">
        <v>1</v>
      </c>
      <c r="BD1965" s="2" t="s">
        <v>3</v>
      </c>
      <c r="BE1965" s="2" t="s">
        <v>3</v>
      </c>
      <c r="BF1965" s="2" t="s">
        <v>3</v>
      </c>
      <c r="BG1965" s="2" t="s">
        <v>3</v>
      </c>
      <c r="BH1965" s="2">
        <v>3</v>
      </c>
      <c r="BI1965" s="2">
        <v>1</v>
      </c>
      <c r="BJ1965" s="2" t="s">
        <v>69</v>
      </c>
      <c r="BK1965" s="2"/>
      <c r="BL1965" s="2"/>
      <c r="BM1965" s="2">
        <v>500001</v>
      </c>
      <c r="BN1965" s="2">
        <v>0</v>
      </c>
      <c r="BO1965" s="2" t="s">
        <v>3</v>
      </c>
      <c r="BP1965" s="2">
        <v>0</v>
      </c>
      <c r="BQ1965" s="2">
        <v>8</v>
      </c>
      <c r="BR1965" s="2">
        <v>0</v>
      </c>
      <c r="BS1965" s="2">
        <v>1</v>
      </c>
      <c r="BT1965" s="2">
        <v>1</v>
      </c>
      <c r="BU1965" s="2">
        <v>1</v>
      </c>
      <c r="BV1965" s="2">
        <v>1</v>
      </c>
      <c r="BW1965" s="2">
        <v>1</v>
      </c>
      <c r="BX1965" s="2">
        <v>1</v>
      </c>
      <c r="BY1965" s="2" t="s">
        <v>3</v>
      </c>
      <c r="BZ1965" s="2">
        <v>0</v>
      </c>
      <c r="CA1965" s="2">
        <v>0</v>
      </c>
      <c r="CB1965" s="2" t="s">
        <v>3</v>
      </c>
      <c r="CC1965" s="2"/>
      <c r="CD1965" s="2"/>
      <c r="CE1965" s="2">
        <v>0</v>
      </c>
      <c r="CF1965" s="2">
        <v>0</v>
      </c>
      <c r="CG1965" s="2">
        <v>0</v>
      </c>
      <c r="CH1965" s="2">
        <v>156</v>
      </c>
      <c r="CI1965" s="2">
        <v>5</v>
      </c>
      <c r="CJ1965" s="2">
        <v>0</v>
      </c>
      <c r="CK1965" s="2">
        <v>0</v>
      </c>
      <c r="CL1965" s="2">
        <v>0</v>
      </c>
      <c r="CM1965" s="2">
        <v>0</v>
      </c>
      <c r="CN1965" s="2" t="s">
        <v>3</v>
      </c>
      <c r="CO1965" s="2">
        <v>0</v>
      </c>
      <c r="CP1965" s="2">
        <f t="shared" si="1665"/>
        <v>0</v>
      </c>
      <c r="CQ1965" s="2">
        <f t="shared" si="1666"/>
        <v>1.82</v>
      </c>
      <c r="CR1965" s="2">
        <f t="shared" si="1667"/>
        <v>0</v>
      </c>
      <c r="CS1965" s="2">
        <f t="shared" si="1668"/>
        <v>0</v>
      </c>
      <c r="CT1965" s="2">
        <f t="shared" si="1669"/>
        <v>0</v>
      </c>
      <c r="CU1965" s="2">
        <f t="shared" si="1670"/>
        <v>0</v>
      </c>
      <c r="CV1965" s="2">
        <f t="shared" si="1671"/>
        <v>0</v>
      </c>
      <c r="CW1965" s="2">
        <f t="shared" si="1672"/>
        <v>0</v>
      </c>
      <c r="CX1965" s="2">
        <f t="shared" si="1673"/>
        <v>0.03</v>
      </c>
      <c r="CY1965" s="2">
        <f>(((S1965+R1965)*AT1965)/100)</f>
        <v>0</v>
      </c>
      <c r="CZ1965" s="2">
        <f>(((S1965+R1965)*AU1965)/100)</f>
        <v>0</v>
      </c>
      <c r="DA1965" s="2"/>
      <c r="DB1965" s="2"/>
      <c r="DC1965" s="2" t="s">
        <v>3</v>
      </c>
      <c r="DD1965" s="2" t="s">
        <v>3</v>
      </c>
      <c r="DE1965" s="2" t="s">
        <v>3</v>
      </c>
      <c r="DF1965" s="2" t="s">
        <v>3</v>
      </c>
      <c r="DG1965" s="2" t="s">
        <v>3</v>
      </c>
      <c r="DH1965" s="2" t="s">
        <v>3</v>
      </c>
      <c r="DI1965" s="2" t="s">
        <v>3</v>
      </c>
      <c r="DJ1965" s="2" t="s">
        <v>3</v>
      </c>
      <c r="DK1965" s="2" t="s">
        <v>3</v>
      </c>
      <c r="DL1965" s="2" t="s">
        <v>3</v>
      </c>
      <c r="DM1965" s="2" t="s">
        <v>3</v>
      </c>
      <c r="DN1965" s="2">
        <v>0</v>
      </c>
      <c r="DO1965" s="2">
        <v>0</v>
      </c>
      <c r="DP1965" s="2">
        <v>1</v>
      </c>
      <c r="DQ1965" s="2">
        <v>1</v>
      </c>
      <c r="DR1965" s="2"/>
      <c r="DS1965" s="2"/>
      <c r="DT1965" s="2"/>
      <c r="DU1965" s="2">
        <v>1009</v>
      </c>
      <c r="DV1965" s="2" t="s">
        <v>68</v>
      </c>
      <c r="DW1965" s="2" t="s">
        <v>68</v>
      </c>
      <c r="DX1965" s="2">
        <v>1</v>
      </c>
      <c r="DY1965" s="2"/>
      <c r="DZ1965" s="2" t="s">
        <v>3</v>
      </c>
      <c r="EA1965" s="2" t="s">
        <v>3</v>
      </c>
      <c r="EB1965" s="2" t="s">
        <v>3</v>
      </c>
      <c r="EC1965" s="2" t="s">
        <v>3</v>
      </c>
      <c r="ED1965" s="2"/>
      <c r="EE1965" s="2">
        <v>54328897</v>
      </c>
      <c r="EF1965" s="2">
        <v>8</v>
      </c>
      <c r="EG1965" s="2" t="s">
        <v>31</v>
      </c>
      <c r="EH1965" s="2">
        <v>0</v>
      </c>
      <c r="EI1965" s="2" t="s">
        <v>3</v>
      </c>
      <c r="EJ1965" s="2">
        <v>1</v>
      </c>
      <c r="EK1965" s="2">
        <v>500001</v>
      </c>
      <c r="EL1965" s="2" t="s">
        <v>32</v>
      </c>
      <c r="EM1965" s="2" t="s">
        <v>33</v>
      </c>
      <c r="EN1965" s="2"/>
      <c r="EO1965" s="2" t="s">
        <v>3</v>
      </c>
      <c r="EP1965" s="2"/>
      <c r="EQ1965" s="2">
        <v>0</v>
      </c>
      <c r="ER1965" s="2">
        <v>1.82</v>
      </c>
      <c r="ES1965" s="2">
        <v>1.82</v>
      </c>
      <c r="ET1965" s="2">
        <v>0</v>
      </c>
      <c r="EU1965" s="2">
        <v>0</v>
      </c>
      <c r="EV1965" s="2">
        <v>0</v>
      </c>
      <c r="EW1965" s="2">
        <v>0</v>
      </c>
      <c r="EX1965" s="2">
        <v>0</v>
      </c>
      <c r="EY1965" s="2"/>
      <c r="EZ1965" s="2"/>
      <c r="FA1965" s="2"/>
      <c r="FB1965" s="2"/>
      <c r="FC1965" s="2"/>
      <c r="FD1965" s="2"/>
      <c r="FE1965" s="2"/>
      <c r="FF1965" s="2"/>
      <c r="FG1965" s="2"/>
      <c r="FH1965" s="2"/>
      <c r="FI1965" s="2"/>
      <c r="FJ1965" s="2"/>
      <c r="FK1965" s="2"/>
      <c r="FL1965" s="2"/>
      <c r="FM1965" s="2"/>
      <c r="FN1965" s="2"/>
      <c r="FO1965" s="2"/>
      <c r="FP1965" s="2"/>
      <c r="FQ1965" s="2">
        <v>0</v>
      </c>
      <c r="FR1965" s="2">
        <f t="shared" si="1674"/>
        <v>0</v>
      </c>
      <c r="FS1965" s="2">
        <v>0</v>
      </c>
      <c r="FT1965" s="2"/>
      <c r="FU1965" s="2"/>
      <c r="FV1965" s="2"/>
      <c r="FW1965" s="2"/>
      <c r="FX1965" s="2">
        <v>0</v>
      </c>
      <c r="FY1965" s="2">
        <v>0</v>
      </c>
      <c r="FZ1965" s="2"/>
      <c r="GA1965" s="2" t="s">
        <v>3</v>
      </c>
      <c r="GB1965" s="2"/>
      <c r="GC1965" s="2"/>
      <c r="GD1965" s="2">
        <v>1</v>
      </c>
      <c r="GE1965" s="2"/>
      <c r="GF1965" s="2">
        <v>-386994921</v>
      </c>
      <c r="GG1965" s="2">
        <v>2</v>
      </c>
      <c r="GH1965" s="2">
        <v>1</v>
      </c>
      <c r="GI1965" s="2">
        <v>-2</v>
      </c>
      <c r="GJ1965" s="2">
        <v>0</v>
      </c>
      <c r="GK1965" s="2">
        <v>0</v>
      </c>
      <c r="GL1965" s="2">
        <f t="shared" si="1675"/>
        <v>0</v>
      </c>
      <c r="GM1965" s="2">
        <f t="shared" si="1676"/>
        <v>0</v>
      </c>
      <c r="GN1965" s="2">
        <f t="shared" si="1677"/>
        <v>0</v>
      </c>
      <c r="GO1965" s="2">
        <f t="shared" si="1678"/>
        <v>0</v>
      </c>
      <c r="GP1965" s="2">
        <f t="shared" si="1679"/>
        <v>0</v>
      </c>
      <c r="GQ1965" s="2"/>
      <c r="GR1965" s="2">
        <v>0</v>
      </c>
      <c r="GS1965" s="2">
        <v>3</v>
      </c>
      <c r="GT1965" s="2">
        <v>0</v>
      </c>
      <c r="GU1965" s="2" t="s">
        <v>3</v>
      </c>
      <c r="GV1965" s="2">
        <f t="shared" si="1649"/>
        <v>0</v>
      </c>
      <c r="GW1965" s="2">
        <v>1</v>
      </c>
      <c r="GX1965" s="2">
        <f t="shared" si="1680"/>
        <v>0</v>
      </c>
      <c r="GY1965" s="2"/>
      <c r="GZ1965" s="2"/>
      <c r="HA1965" s="2">
        <v>0</v>
      </c>
      <c r="HB1965" s="2">
        <v>0</v>
      </c>
      <c r="HC1965" s="2">
        <f t="shared" si="1681"/>
        <v>0</v>
      </c>
      <c r="HD1965" s="2"/>
      <c r="HE1965" s="2" t="s">
        <v>3</v>
      </c>
      <c r="HF1965" s="2" t="s">
        <v>3</v>
      </c>
      <c r="HG1965" s="2"/>
      <c r="HH1965" s="2"/>
      <c r="HI1965" s="2"/>
      <c r="HJ1965" s="2"/>
      <c r="HK1965" s="2"/>
      <c r="HL1965" s="2"/>
      <c r="HM1965" s="2" t="s">
        <v>3</v>
      </c>
      <c r="HN1965" s="2" t="s">
        <v>3</v>
      </c>
      <c r="HO1965" s="2" t="s">
        <v>3</v>
      </c>
      <c r="HP1965" s="2" t="s">
        <v>3</v>
      </c>
      <c r="HQ1965" s="2" t="s">
        <v>3</v>
      </c>
      <c r="HR1965" s="2"/>
      <c r="HS1965" s="2"/>
      <c r="HT1965" s="2"/>
      <c r="HU1965" s="2"/>
      <c r="HV1965" s="2"/>
      <c r="HW1965" s="2"/>
      <c r="HX1965" s="2"/>
      <c r="HY1965" s="2"/>
      <c r="HZ1965" s="2"/>
      <c r="IA1965" s="2"/>
      <c r="IB1965" s="2"/>
      <c r="IC1965" s="2"/>
      <c r="ID1965" s="2"/>
      <c r="IE1965" s="2"/>
      <c r="IF1965" s="2"/>
      <c r="IG1965" s="2"/>
      <c r="IH1965" s="2"/>
      <c r="II1965" s="2"/>
      <c r="IJ1965" s="2"/>
      <c r="IK1965" s="2">
        <v>0</v>
      </c>
      <c r="IL1965" s="2"/>
      <c r="IM1965" s="2"/>
      <c r="IN1965" s="2"/>
      <c r="IO1965" s="2"/>
      <c r="IP1965" s="2"/>
      <c r="IQ1965" s="2"/>
      <c r="IR1965" s="2"/>
      <c r="IS1965" s="2"/>
      <c r="IT1965" s="2"/>
      <c r="IU1965" s="2"/>
    </row>
    <row r="1966" spans="1:255" x14ac:dyDescent="0.2">
      <c r="A1966">
        <v>18</v>
      </c>
      <c r="B1966">
        <v>1</v>
      </c>
      <c r="C1966">
        <v>1750</v>
      </c>
      <c r="E1966" t="s">
        <v>848</v>
      </c>
      <c r="F1966" t="s">
        <v>66</v>
      </c>
      <c r="G1966" t="s">
        <v>67</v>
      </c>
      <c r="H1966" t="s">
        <v>68</v>
      </c>
      <c r="I1966">
        <f>I1956*J1966</f>
        <v>0</v>
      </c>
      <c r="J1966">
        <v>0.5</v>
      </c>
      <c r="K1966">
        <v>0.5</v>
      </c>
      <c r="L1966">
        <v>0.08</v>
      </c>
      <c r="M1966">
        <v>0</v>
      </c>
      <c r="N1966">
        <f t="shared" si="1650"/>
        <v>0.08</v>
      </c>
      <c r="O1966">
        <f t="shared" si="1651"/>
        <v>0</v>
      </c>
      <c r="P1966">
        <f t="shared" si="1652"/>
        <v>0</v>
      </c>
      <c r="Q1966">
        <f t="shared" si="1653"/>
        <v>0</v>
      </c>
      <c r="R1966">
        <f t="shared" si="1654"/>
        <v>0</v>
      </c>
      <c r="S1966">
        <f t="shared" si="1655"/>
        <v>0</v>
      </c>
      <c r="T1966">
        <f t="shared" si="1656"/>
        <v>0</v>
      </c>
      <c r="U1966">
        <f t="shared" si="1657"/>
        <v>0</v>
      </c>
      <c r="V1966">
        <f t="shared" si="1658"/>
        <v>0</v>
      </c>
      <c r="W1966">
        <f t="shared" si="1659"/>
        <v>0</v>
      </c>
      <c r="X1966">
        <f t="shared" si="1660"/>
        <v>0</v>
      </c>
      <c r="Y1966">
        <f t="shared" si="1661"/>
        <v>0</v>
      </c>
      <c r="AA1966">
        <v>69726884</v>
      </c>
      <c r="AB1966">
        <f t="shared" si="1662"/>
        <v>4.28</v>
      </c>
      <c r="AC1966">
        <f t="shared" si="1682"/>
        <v>4.28</v>
      </c>
      <c r="AD1966">
        <f t="shared" si="1644"/>
        <v>0</v>
      </c>
      <c r="AE1966">
        <f t="shared" si="1645"/>
        <v>0</v>
      </c>
      <c r="AF1966">
        <f t="shared" si="1646"/>
        <v>0</v>
      </c>
      <c r="AG1966">
        <f t="shared" si="1663"/>
        <v>0</v>
      </c>
      <c r="AH1966">
        <f t="shared" si="1647"/>
        <v>0</v>
      </c>
      <c r="AI1966">
        <f t="shared" si="1648"/>
        <v>0</v>
      </c>
      <c r="AJ1966">
        <f t="shared" si="1664"/>
        <v>0.03</v>
      </c>
      <c r="AK1966">
        <v>4.2799999999999994</v>
      </c>
      <c r="AL1966">
        <v>4.2799999999999994</v>
      </c>
      <c r="AM1966">
        <v>0</v>
      </c>
      <c r="AN1966">
        <v>0</v>
      </c>
      <c r="AO1966">
        <v>0</v>
      </c>
      <c r="AP1966">
        <v>0</v>
      </c>
      <c r="AQ1966">
        <v>0</v>
      </c>
      <c r="AR1966">
        <v>0</v>
      </c>
      <c r="AS1966">
        <v>0.03</v>
      </c>
      <c r="AT1966">
        <v>0</v>
      </c>
      <c r="AU1966">
        <v>0</v>
      </c>
      <c r="AV1966">
        <v>1</v>
      </c>
      <c r="AW1966">
        <v>1</v>
      </c>
      <c r="AZ1966">
        <v>1</v>
      </c>
      <c r="BA1966">
        <v>1</v>
      </c>
      <c r="BB1966">
        <v>1</v>
      </c>
      <c r="BC1966">
        <v>7.56</v>
      </c>
      <c r="BD1966" t="s">
        <v>3</v>
      </c>
      <c r="BE1966" t="s">
        <v>3</v>
      </c>
      <c r="BF1966" t="s">
        <v>3</v>
      </c>
      <c r="BG1966" t="s">
        <v>3</v>
      </c>
      <c r="BH1966">
        <v>3</v>
      </c>
      <c r="BI1966">
        <v>1</v>
      </c>
      <c r="BJ1966" t="s">
        <v>69</v>
      </c>
      <c r="BM1966">
        <v>500001</v>
      </c>
      <c r="BN1966">
        <v>0</v>
      </c>
      <c r="BO1966" t="s">
        <v>3</v>
      </c>
      <c r="BP1966">
        <v>0</v>
      </c>
      <c r="BQ1966">
        <v>8</v>
      </c>
      <c r="BR1966">
        <v>0</v>
      </c>
      <c r="BS1966">
        <v>1</v>
      </c>
      <c r="BT1966">
        <v>1</v>
      </c>
      <c r="BU1966">
        <v>1</v>
      </c>
      <c r="BV1966">
        <v>1</v>
      </c>
      <c r="BW1966">
        <v>1</v>
      </c>
      <c r="BX1966">
        <v>1</v>
      </c>
      <c r="BY1966" t="s">
        <v>3</v>
      </c>
      <c r="BZ1966">
        <v>0</v>
      </c>
      <c r="CA1966">
        <v>0</v>
      </c>
      <c r="CB1966" t="s">
        <v>3</v>
      </c>
      <c r="CE1966">
        <v>0</v>
      </c>
      <c r="CF1966">
        <v>0</v>
      </c>
      <c r="CG1966">
        <v>0</v>
      </c>
      <c r="CH1966">
        <v>156</v>
      </c>
      <c r="CI1966">
        <v>5</v>
      </c>
      <c r="CJ1966">
        <v>0</v>
      </c>
      <c r="CK1966">
        <v>0</v>
      </c>
      <c r="CL1966">
        <v>0</v>
      </c>
      <c r="CM1966">
        <v>0</v>
      </c>
      <c r="CN1966" t="s">
        <v>3</v>
      </c>
      <c r="CO1966">
        <v>0</v>
      </c>
      <c r="CP1966">
        <f t="shared" si="1665"/>
        <v>0</v>
      </c>
      <c r="CQ1966">
        <f t="shared" si="1666"/>
        <v>32.3568</v>
      </c>
      <c r="CR1966">
        <f t="shared" si="1667"/>
        <v>0</v>
      </c>
      <c r="CS1966">
        <f t="shared" si="1668"/>
        <v>0</v>
      </c>
      <c r="CT1966">
        <f t="shared" si="1669"/>
        <v>0</v>
      </c>
      <c r="CU1966">
        <f t="shared" si="1670"/>
        <v>0</v>
      </c>
      <c r="CV1966">
        <f t="shared" si="1671"/>
        <v>0</v>
      </c>
      <c r="CW1966">
        <f t="shared" si="1672"/>
        <v>0</v>
      </c>
      <c r="CX1966">
        <f t="shared" si="1673"/>
        <v>0.03</v>
      </c>
      <c r="CY1966">
        <f>(S1966+R1966)*(BZ1966/100)</f>
        <v>0</v>
      </c>
      <c r="CZ1966">
        <f>(S1966+R1966)*(CA1966/100)</f>
        <v>0</v>
      </c>
      <c r="DC1966" t="s">
        <v>3</v>
      </c>
      <c r="DD1966" t="s">
        <v>3</v>
      </c>
      <c r="DE1966" t="s">
        <v>3</v>
      </c>
      <c r="DF1966" t="s">
        <v>3</v>
      </c>
      <c r="DG1966" t="s">
        <v>3</v>
      </c>
      <c r="DH1966" t="s">
        <v>3</v>
      </c>
      <c r="DI1966" t="s">
        <v>3</v>
      </c>
      <c r="DJ1966" t="s">
        <v>3</v>
      </c>
      <c r="DK1966" t="s">
        <v>3</v>
      </c>
      <c r="DL1966" t="s">
        <v>3</v>
      </c>
      <c r="DM1966" t="s">
        <v>3</v>
      </c>
      <c r="DN1966">
        <v>0</v>
      </c>
      <c r="DO1966">
        <v>0</v>
      </c>
      <c r="DP1966">
        <v>1</v>
      </c>
      <c r="DQ1966">
        <v>1</v>
      </c>
      <c r="DU1966">
        <v>1009</v>
      </c>
      <c r="DV1966" t="s">
        <v>68</v>
      </c>
      <c r="DW1966" t="s">
        <v>68</v>
      </c>
      <c r="DX1966">
        <v>1</v>
      </c>
      <c r="DZ1966" t="s">
        <v>3</v>
      </c>
      <c r="EA1966" t="s">
        <v>3</v>
      </c>
      <c r="EB1966" t="s">
        <v>3</v>
      </c>
      <c r="EC1966" t="s">
        <v>3</v>
      </c>
      <c r="EE1966">
        <v>54328897</v>
      </c>
      <c r="EF1966">
        <v>8</v>
      </c>
      <c r="EG1966" t="s">
        <v>31</v>
      </c>
      <c r="EH1966">
        <v>0</v>
      </c>
      <c r="EI1966" t="s">
        <v>3</v>
      </c>
      <c r="EJ1966">
        <v>1</v>
      </c>
      <c r="EK1966">
        <v>500001</v>
      </c>
      <c r="EL1966" t="s">
        <v>32</v>
      </c>
      <c r="EM1966" t="s">
        <v>33</v>
      </c>
      <c r="EO1966" t="s">
        <v>3</v>
      </c>
      <c r="EQ1966">
        <v>0</v>
      </c>
      <c r="ER1966">
        <v>31</v>
      </c>
      <c r="ES1966">
        <v>4.2799999999999994</v>
      </c>
      <c r="ET1966">
        <v>0</v>
      </c>
      <c r="EU1966">
        <v>0</v>
      </c>
      <c r="EV1966">
        <v>0</v>
      </c>
      <c r="EW1966">
        <v>0</v>
      </c>
      <c r="EX1966">
        <v>0</v>
      </c>
      <c r="EZ1966">
        <v>5</v>
      </c>
      <c r="FC1966">
        <v>0</v>
      </c>
      <c r="FD1966">
        <v>18</v>
      </c>
      <c r="FF1966">
        <v>31</v>
      </c>
      <c r="FQ1966">
        <v>0</v>
      </c>
      <c r="FR1966">
        <f t="shared" si="1674"/>
        <v>0</v>
      </c>
      <c r="FS1966">
        <v>0</v>
      </c>
      <c r="FX1966">
        <v>0</v>
      </c>
      <c r="FY1966">
        <v>0</v>
      </c>
      <c r="GA1966" t="s">
        <v>70</v>
      </c>
      <c r="GD1966">
        <v>1</v>
      </c>
      <c r="GF1966">
        <v>-386994921</v>
      </c>
      <c r="GG1966">
        <v>2</v>
      </c>
      <c r="GH1966">
        <v>3</v>
      </c>
      <c r="GI1966">
        <v>5</v>
      </c>
      <c r="GJ1966">
        <v>0</v>
      </c>
      <c r="GK1966">
        <v>0</v>
      </c>
      <c r="GL1966">
        <f t="shared" si="1675"/>
        <v>0</v>
      </c>
      <c r="GM1966">
        <f t="shared" si="1676"/>
        <v>0</v>
      </c>
      <c r="GN1966">
        <f t="shared" si="1677"/>
        <v>0</v>
      </c>
      <c r="GO1966">
        <f t="shared" si="1678"/>
        <v>0</v>
      </c>
      <c r="GP1966">
        <f t="shared" si="1679"/>
        <v>0</v>
      </c>
      <c r="GR1966">
        <v>1</v>
      </c>
      <c r="GS1966">
        <v>1</v>
      </c>
      <c r="GT1966">
        <v>0</v>
      </c>
      <c r="GU1966" t="s">
        <v>3</v>
      </c>
      <c r="GV1966">
        <f t="shared" si="1649"/>
        <v>0</v>
      </c>
      <c r="GW1966">
        <v>1</v>
      </c>
      <c r="GX1966">
        <f t="shared" si="1680"/>
        <v>0</v>
      </c>
      <c r="HA1966">
        <v>0</v>
      </c>
      <c r="HB1966">
        <v>0</v>
      </c>
      <c r="HC1966">
        <f t="shared" si="1681"/>
        <v>0</v>
      </c>
      <c r="HE1966" t="s">
        <v>35</v>
      </c>
      <c r="HF1966" t="s">
        <v>36</v>
      </c>
      <c r="HM1966" t="s">
        <v>3</v>
      </c>
      <c r="HN1966" t="s">
        <v>3</v>
      </c>
      <c r="HO1966" t="s">
        <v>3</v>
      </c>
      <c r="HP1966" t="s">
        <v>3</v>
      </c>
      <c r="HQ1966" t="s">
        <v>3</v>
      </c>
      <c r="IK1966">
        <v>0</v>
      </c>
    </row>
    <row r="1967" spans="1:255" x14ac:dyDescent="0.2">
      <c r="A1967" s="2">
        <v>17</v>
      </c>
      <c r="B1967" s="2">
        <v>1</v>
      </c>
      <c r="C1967" s="2">
        <f>ROW(SmtRes!A1760)</f>
        <v>1760</v>
      </c>
      <c r="D1967" s="2">
        <f>ROW(EtalonRes!A1812)</f>
        <v>1812</v>
      </c>
      <c r="E1967" s="2" t="s">
        <v>849</v>
      </c>
      <c r="F1967" s="2" t="s">
        <v>434</v>
      </c>
      <c r="G1967" s="2" t="s">
        <v>435</v>
      </c>
      <c r="H1967" s="2" t="s">
        <v>401</v>
      </c>
      <c r="I1967" s="2">
        <v>0</v>
      </c>
      <c r="J1967" s="2">
        <v>0</v>
      </c>
      <c r="K1967" s="2">
        <v>0</v>
      </c>
      <c r="L1967" s="2">
        <v>0.16</v>
      </c>
      <c r="M1967" s="2">
        <v>0</v>
      </c>
      <c r="N1967" s="2">
        <f t="shared" si="1650"/>
        <v>0.16</v>
      </c>
      <c r="O1967" s="2">
        <f t="shared" si="1651"/>
        <v>0</v>
      </c>
      <c r="P1967" s="2">
        <f t="shared" si="1652"/>
        <v>0</v>
      </c>
      <c r="Q1967" s="2">
        <f t="shared" si="1653"/>
        <v>0</v>
      </c>
      <c r="R1967" s="2">
        <f t="shared" si="1654"/>
        <v>0</v>
      </c>
      <c r="S1967" s="2">
        <f t="shared" si="1655"/>
        <v>0</v>
      </c>
      <c r="T1967" s="2">
        <f t="shared" si="1656"/>
        <v>0</v>
      </c>
      <c r="U1967" s="2">
        <f t="shared" si="1657"/>
        <v>0</v>
      </c>
      <c r="V1967" s="2">
        <f t="shared" si="1658"/>
        <v>0</v>
      </c>
      <c r="W1967" s="2">
        <f t="shared" si="1659"/>
        <v>0</v>
      </c>
      <c r="X1967" s="2">
        <f t="shared" si="1660"/>
        <v>0</v>
      </c>
      <c r="Y1967" s="2">
        <f t="shared" si="1661"/>
        <v>0</v>
      </c>
      <c r="Z1967" s="2"/>
      <c r="AA1967" s="2">
        <v>69726971</v>
      </c>
      <c r="AB1967" s="2">
        <f t="shared" si="1662"/>
        <v>474.6</v>
      </c>
      <c r="AC1967" s="2">
        <f>ROUND((ES1967+(SUM(SmtRes!BC1751:'SmtRes'!BC1760)+SUM(EtalonRes!AL1801:'EtalonRes'!AL1812))),2)</f>
        <v>0</v>
      </c>
      <c r="AD1967" s="2">
        <f t="shared" si="1644"/>
        <v>157.83000000000001</v>
      </c>
      <c r="AE1967" s="2">
        <f t="shared" si="1645"/>
        <v>3.13</v>
      </c>
      <c r="AF1967" s="2">
        <f t="shared" si="1646"/>
        <v>316.77</v>
      </c>
      <c r="AG1967" s="2">
        <f t="shared" si="1663"/>
        <v>0</v>
      </c>
      <c r="AH1967" s="2">
        <f t="shared" si="1647"/>
        <v>27.86</v>
      </c>
      <c r="AI1967" s="2">
        <f t="shared" si="1648"/>
        <v>0.23</v>
      </c>
      <c r="AJ1967" s="2">
        <f t="shared" si="1664"/>
        <v>0</v>
      </c>
      <c r="AK1967" s="2">
        <v>1706.53</v>
      </c>
      <c r="AL1967" s="2">
        <v>1231.93</v>
      </c>
      <c r="AM1967" s="2">
        <v>157.83000000000001</v>
      </c>
      <c r="AN1967" s="2">
        <v>3.13</v>
      </c>
      <c r="AO1967" s="2">
        <v>316.77</v>
      </c>
      <c r="AP1967" s="2">
        <v>0</v>
      </c>
      <c r="AQ1967" s="2">
        <v>27.86</v>
      </c>
      <c r="AR1967" s="2">
        <v>0.23</v>
      </c>
      <c r="AS1967" s="2">
        <v>0</v>
      </c>
      <c r="AT1967" s="2">
        <v>123</v>
      </c>
      <c r="AU1967" s="2">
        <v>75</v>
      </c>
      <c r="AV1967" s="2">
        <v>1</v>
      </c>
      <c r="AW1967" s="2">
        <v>1</v>
      </c>
      <c r="AX1967" s="2"/>
      <c r="AY1967" s="2"/>
      <c r="AZ1967" s="2">
        <v>1</v>
      </c>
      <c r="BA1967" s="2">
        <v>1</v>
      </c>
      <c r="BB1967" s="2">
        <v>1</v>
      </c>
      <c r="BC1967" s="2">
        <v>1</v>
      </c>
      <c r="BD1967" s="2" t="s">
        <v>3</v>
      </c>
      <c r="BE1967" s="2" t="s">
        <v>3</v>
      </c>
      <c r="BF1967" s="2" t="s">
        <v>3</v>
      </c>
      <c r="BG1967" s="2" t="s">
        <v>3</v>
      </c>
      <c r="BH1967" s="2">
        <v>0</v>
      </c>
      <c r="BI1967" s="2">
        <v>1</v>
      </c>
      <c r="BJ1967" s="2" t="s">
        <v>436</v>
      </c>
      <c r="BK1967" s="2"/>
      <c r="BL1967" s="2"/>
      <c r="BM1967" s="2">
        <v>11001</v>
      </c>
      <c r="BN1967" s="2">
        <v>0</v>
      </c>
      <c r="BO1967" s="2" t="s">
        <v>3</v>
      </c>
      <c r="BP1967" s="2">
        <v>0</v>
      </c>
      <c r="BQ1967" s="2">
        <v>2</v>
      </c>
      <c r="BR1967" s="2">
        <v>0</v>
      </c>
      <c r="BS1967" s="2">
        <v>1</v>
      </c>
      <c r="BT1967" s="2">
        <v>1</v>
      </c>
      <c r="BU1967" s="2">
        <v>1</v>
      </c>
      <c r="BV1967" s="2">
        <v>1</v>
      </c>
      <c r="BW1967" s="2">
        <v>1</v>
      </c>
      <c r="BX1967" s="2">
        <v>1</v>
      </c>
      <c r="BY1967" s="2" t="s">
        <v>3</v>
      </c>
      <c r="BZ1967" s="2">
        <v>123</v>
      </c>
      <c r="CA1967" s="2">
        <v>75</v>
      </c>
      <c r="CB1967" s="2" t="s">
        <v>3</v>
      </c>
      <c r="CC1967" s="2"/>
      <c r="CD1967" s="2"/>
      <c r="CE1967" s="2">
        <v>0</v>
      </c>
      <c r="CF1967" s="2">
        <v>0</v>
      </c>
      <c r="CG1967" s="2">
        <v>0</v>
      </c>
      <c r="CH1967" s="2">
        <v>157</v>
      </c>
      <c r="CI1967" s="2">
        <v>0</v>
      </c>
      <c r="CJ1967" s="2">
        <v>0</v>
      </c>
      <c r="CK1967" s="2">
        <v>0</v>
      </c>
      <c r="CL1967" s="2">
        <v>0</v>
      </c>
      <c r="CM1967" s="2">
        <v>0</v>
      </c>
      <c r="CN1967" s="2" t="s">
        <v>3</v>
      </c>
      <c r="CO1967" s="2">
        <v>0</v>
      </c>
      <c r="CP1967" s="2">
        <f t="shared" si="1665"/>
        <v>0</v>
      </c>
      <c r="CQ1967" s="2">
        <f t="shared" si="1666"/>
        <v>0</v>
      </c>
      <c r="CR1967" s="2">
        <f t="shared" si="1667"/>
        <v>157.83000000000001</v>
      </c>
      <c r="CS1967" s="2">
        <f t="shared" si="1668"/>
        <v>3.13</v>
      </c>
      <c r="CT1967" s="2">
        <f t="shared" si="1669"/>
        <v>316.77</v>
      </c>
      <c r="CU1967" s="2">
        <f t="shared" si="1670"/>
        <v>0</v>
      </c>
      <c r="CV1967" s="2">
        <f t="shared" si="1671"/>
        <v>27.86</v>
      </c>
      <c r="CW1967" s="2">
        <f t="shared" si="1672"/>
        <v>0.23</v>
      </c>
      <c r="CX1967" s="2">
        <f t="shared" si="1673"/>
        <v>0</v>
      </c>
      <c r="CY1967" s="2">
        <f>(((S1967+R1967)*AT1967)/100)</f>
        <v>0</v>
      </c>
      <c r="CZ1967" s="2">
        <f>(((S1967+R1967)*AU1967)/100)</f>
        <v>0</v>
      </c>
      <c r="DA1967" s="2"/>
      <c r="DB1967" s="2"/>
      <c r="DC1967" s="2" t="s">
        <v>3</v>
      </c>
      <c r="DD1967" s="2" t="s">
        <v>3</v>
      </c>
      <c r="DE1967" s="2" t="s">
        <v>3</v>
      </c>
      <c r="DF1967" s="2" t="s">
        <v>3</v>
      </c>
      <c r="DG1967" s="2" t="s">
        <v>3</v>
      </c>
      <c r="DH1967" s="2" t="s">
        <v>3</v>
      </c>
      <c r="DI1967" s="2" t="s">
        <v>3</v>
      </c>
      <c r="DJ1967" s="2" t="s">
        <v>3</v>
      </c>
      <c r="DK1967" s="2" t="s">
        <v>3</v>
      </c>
      <c r="DL1967" s="2" t="s">
        <v>3</v>
      </c>
      <c r="DM1967" s="2" t="s">
        <v>3</v>
      </c>
      <c r="DN1967" s="2">
        <v>0</v>
      </c>
      <c r="DO1967" s="2">
        <v>0</v>
      </c>
      <c r="DP1967" s="2">
        <v>1</v>
      </c>
      <c r="DQ1967" s="2">
        <v>1</v>
      </c>
      <c r="DR1967" s="2"/>
      <c r="DS1967" s="2"/>
      <c r="DT1967" s="2"/>
      <c r="DU1967" s="2">
        <v>1005</v>
      </c>
      <c r="DV1967" s="2" t="s">
        <v>401</v>
      </c>
      <c r="DW1967" s="2" t="s">
        <v>401</v>
      </c>
      <c r="DX1967" s="2">
        <v>100</v>
      </c>
      <c r="DY1967" s="2"/>
      <c r="DZ1967" s="2" t="s">
        <v>3</v>
      </c>
      <c r="EA1967" s="2" t="s">
        <v>3</v>
      </c>
      <c r="EB1967" s="2" t="s">
        <v>3</v>
      </c>
      <c r="EC1967" s="2" t="s">
        <v>3</v>
      </c>
      <c r="ED1967" s="2"/>
      <c r="EE1967" s="2">
        <v>54328965</v>
      </c>
      <c r="EF1967" s="2">
        <v>2</v>
      </c>
      <c r="EG1967" s="2" t="s">
        <v>21</v>
      </c>
      <c r="EH1967" s="2">
        <v>0</v>
      </c>
      <c r="EI1967" s="2" t="s">
        <v>3</v>
      </c>
      <c r="EJ1967" s="2">
        <v>1</v>
      </c>
      <c r="EK1967" s="2">
        <v>11001</v>
      </c>
      <c r="EL1967" s="2" t="s">
        <v>22</v>
      </c>
      <c r="EM1967" s="2" t="s">
        <v>23</v>
      </c>
      <c r="EN1967" s="2"/>
      <c r="EO1967" s="2" t="s">
        <v>3</v>
      </c>
      <c r="EP1967" s="2"/>
      <c r="EQ1967" s="2">
        <v>1441792</v>
      </c>
      <c r="ER1967" s="2">
        <v>1706.53</v>
      </c>
      <c r="ES1967" s="2">
        <v>1231.93</v>
      </c>
      <c r="ET1967" s="2">
        <v>157.83000000000001</v>
      </c>
      <c r="EU1967" s="2">
        <v>3.13</v>
      </c>
      <c r="EV1967" s="2">
        <v>316.77</v>
      </c>
      <c r="EW1967" s="2">
        <v>27.86</v>
      </c>
      <c r="EX1967" s="2">
        <v>0.23</v>
      </c>
      <c r="EY1967" s="2">
        <v>1</v>
      </c>
      <c r="EZ1967" s="2"/>
      <c r="FA1967" s="2"/>
      <c r="FB1967" s="2"/>
      <c r="FC1967" s="2"/>
      <c r="FD1967" s="2"/>
      <c r="FE1967" s="2"/>
      <c r="FF1967" s="2"/>
      <c r="FG1967" s="2"/>
      <c r="FH1967" s="2"/>
      <c r="FI1967" s="2"/>
      <c r="FJ1967" s="2"/>
      <c r="FK1967" s="2"/>
      <c r="FL1967" s="2"/>
      <c r="FM1967" s="2"/>
      <c r="FN1967" s="2"/>
      <c r="FO1967" s="2"/>
      <c r="FP1967" s="2"/>
      <c r="FQ1967" s="2">
        <v>0</v>
      </c>
      <c r="FR1967" s="2">
        <f t="shared" si="1674"/>
        <v>0</v>
      </c>
      <c r="FS1967" s="2">
        <v>0</v>
      </c>
      <c r="FT1967" s="2"/>
      <c r="FU1967" s="2"/>
      <c r="FV1967" s="2"/>
      <c r="FW1967" s="2"/>
      <c r="FX1967" s="2">
        <v>123</v>
      </c>
      <c r="FY1967" s="2">
        <v>75</v>
      </c>
      <c r="FZ1967" s="2"/>
      <c r="GA1967" s="2" t="s">
        <v>3</v>
      </c>
      <c r="GB1967" s="2"/>
      <c r="GC1967" s="2"/>
      <c r="GD1967" s="2">
        <v>1</v>
      </c>
      <c r="GE1967" s="2"/>
      <c r="GF1967" s="2">
        <v>-817961621</v>
      </c>
      <c r="GG1967" s="2">
        <v>2</v>
      </c>
      <c r="GH1967" s="2">
        <v>1</v>
      </c>
      <c r="GI1967" s="2">
        <v>-2</v>
      </c>
      <c r="GJ1967" s="2">
        <v>0</v>
      </c>
      <c r="GK1967" s="2">
        <v>0</v>
      </c>
      <c r="GL1967" s="2">
        <f t="shared" si="1675"/>
        <v>0</v>
      </c>
      <c r="GM1967" s="2">
        <f t="shared" si="1676"/>
        <v>0</v>
      </c>
      <c r="GN1967" s="2">
        <f t="shared" si="1677"/>
        <v>0</v>
      </c>
      <c r="GO1967" s="2">
        <f t="shared" si="1678"/>
        <v>0</v>
      </c>
      <c r="GP1967" s="2">
        <f t="shared" si="1679"/>
        <v>0</v>
      </c>
      <c r="GQ1967" s="2"/>
      <c r="GR1967" s="2">
        <v>0</v>
      </c>
      <c r="GS1967" s="2">
        <v>3</v>
      </c>
      <c r="GT1967" s="2">
        <v>0</v>
      </c>
      <c r="GU1967" s="2" t="s">
        <v>3</v>
      </c>
      <c r="GV1967" s="2">
        <f t="shared" si="1649"/>
        <v>0</v>
      </c>
      <c r="GW1967" s="2">
        <v>1</v>
      </c>
      <c r="GX1967" s="2">
        <f t="shared" si="1680"/>
        <v>0</v>
      </c>
      <c r="GY1967" s="2"/>
      <c r="GZ1967" s="2"/>
      <c r="HA1967" s="2">
        <v>0</v>
      </c>
      <c r="HB1967" s="2">
        <v>0</v>
      </c>
      <c r="HC1967" s="2">
        <f t="shared" si="1681"/>
        <v>0</v>
      </c>
      <c r="HD1967" s="2"/>
      <c r="HE1967" s="2" t="s">
        <v>3</v>
      </c>
      <c r="HF1967" s="2" t="s">
        <v>3</v>
      </c>
      <c r="HG1967" s="2"/>
      <c r="HH1967" s="2"/>
      <c r="HI1967" s="2"/>
      <c r="HJ1967" s="2"/>
      <c r="HK1967" s="2"/>
      <c r="HL1967" s="2"/>
      <c r="HM1967" s="2" t="s">
        <v>3</v>
      </c>
      <c r="HN1967" s="2" t="s">
        <v>24</v>
      </c>
      <c r="HO1967" s="2" t="s">
        <v>25</v>
      </c>
      <c r="HP1967" s="2" t="s">
        <v>22</v>
      </c>
      <c r="HQ1967" s="2" t="s">
        <v>22</v>
      </c>
      <c r="HR1967" s="2"/>
      <c r="HS1967" s="2"/>
      <c r="HT1967" s="2"/>
      <c r="HU1967" s="2"/>
      <c r="HV1967" s="2"/>
      <c r="HW1967" s="2"/>
      <c r="HX1967" s="2"/>
      <c r="HY1967" s="2"/>
      <c r="HZ1967" s="2"/>
      <c r="IA1967" s="2"/>
      <c r="IB1967" s="2"/>
      <c r="IC1967" s="2"/>
      <c r="ID1967" s="2"/>
      <c r="IE1967" s="2"/>
      <c r="IF1967" s="2"/>
      <c r="IG1967" s="2"/>
      <c r="IH1967" s="2"/>
      <c r="II1967" s="2"/>
      <c r="IJ1967" s="2"/>
      <c r="IK1967" s="2">
        <v>0</v>
      </c>
      <c r="IL1967" s="2"/>
      <c r="IM1967" s="2"/>
      <c r="IN1967" s="2"/>
      <c r="IO1967" s="2"/>
      <c r="IP1967" s="2"/>
      <c r="IQ1967" s="2"/>
      <c r="IR1967" s="2"/>
      <c r="IS1967" s="2"/>
      <c r="IT1967" s="2"/>
      <c r="IU1967" s="2"/>
    </row>
    <row r="1968" spans="1:255" x14ac:dyDescent="0.2">
      <c r="A1968">
        <v>17</v>
      </c>
      <c r="B1968">
        <v>1</v>
      </c>
      <c r="C1968">
        <f>ROW(SmtRes!A1770)</f>
        <v>1770</v>
      </c>
      <c r="D1968">
        <f>ROW(EtalonRes!A1824)</f>
        <v>1824</v>
      </c>
      <c r="E1968" t="s">
        <v>849</v>
      </c>
      <c r="F1968" t="s">
        <v>434</v>
      </c>
      <c r="G1968" t="s">
        <v>435</v>
      </c>
      <c r="H1968" t="s">
        <v>401</v>
      </c>
      <c r="I1968">
        <v>0</v>
      </c>
      <c r="J1968">
        <v>0</v>
      </c>
      <c r="K1968">
        <v>0</v>
      </c>
      <c r="L1968">
        <v>0.16</v>
      </c>
      <c r="M1968">
        <v>0</v>
      </c>
      <c r="N1968">
        <f t="shared" si="1650"/>
        <v>0.16</v>
      </c>
      <c r="O1968">
        <f t="shared" si="1651"/>
        <v>0</v>
      </c>
      <c r="P1968">
        <f t="shared" si="1652"/>
        <v>0</v>
      </c>
      <c r="Q1968">
        <f t="shared" si="1653"/>
        <v>0</v>
      </c>
      <c r="R1968">
        <f t="shared" si="1654"/>
        <v>0</v>
      </c>
      <c r="S1968">
        <f t="shared" si="1655"/>
        <v>0</v>
      </c>
      <c r="T1968">
        <f t="shared" si="1656"/>
        <v>0</v>
      </c>
      <c r="U1968">
        <f t="shared" si="1657"/>
        <v>0</v>
      </c>
      <c r="V1968">
        <f t="shared" si="1658"/>
        <v>0</v>
      </c>
      <c r="W1968">
        <f t="shared" si="1659"/>
        <v>0</v>
      </c>
      <c r="X1968">
        <f t="shared" si="1660"/>
        <v>0</v>
      </c>
      <c r="Y1968">
        <f t="shared" si="1661"/>
        <v>0</v>
      </c>
      <c r="AA1968">
        <v>69726884</v>
      </c>
      <c r="AB1968">
        <f t="shared" si="1662"/>
        <v>474.6</v>
      </c>
      <c r="AC1968">
        <f>ROUND((ES1968+(SUM(SmtRes!BC1761:'SmtRes'!BC1770)+SUM(EtalonRes!AL1813:'EtalonRes'!AL1824))),2)</f>
        <v>0</v>
      </c>
      <c r="AD1968">
        <f t="shared" si="1644"/>
        <v>157.83000000000001</v>
      </c>
      <c r="AE1968">
        <f t="shared" si="1645"/>
        <v>3.13</v>
      </c>
      <c r="AF1968">
        <f t="shared" si="1646"/>
        <v>316.77</v>
      </c>
      <c r="AG1968">
        <f t="shared" si="1663"/>
        <v>0</v>
      </c>
      <c r="AH1968">
        <f t="shared" si="1647"/>
        <v>27.86</v>
      </c>
      <c r="AI1968">
        <f t="shared" si="1648"/>
        <v>0.23</v>
      </c>
      <c r="AJ1968">
        <f t="shared" si="1664"/>
        <v>0</v>
      </c>
      <c r="AK1968">
        <v>1706.53</v>
      </c>
      <c r="AL1968">
        <v>1231.93</v>
      </c>
      <c r="AM1968">
        <v>157.83000000000001</v>
      </c>
      <c r="AN1968">
        <v>3.13</v>
      </c>
      <c r="AO1968">
        <v>316.77</v>
      </c>
      <c r="AP1968">
        <v>0</v>
      </c>
      <c r="AQ1968">
        <v>27.86</v>
      </c>
      <c r="AR1968">
        <v>0.23</v>
      </c>
      <c r="AS1968">
        <v>0</v>
      </c>
      <c r="AT1968">
        <v>117</v>
      </c>
      <c r="AU1968">
        <v>64</v>
      </c>
      <c r="AV1968">
        <v>1</v>
      </c>
      <c r="AW1968">
        <v>1</v>
      </c>
      <c r="AZ1968">
        <v>1</v>
      </c>
      <c r="BA1968">
        <v>25.36</v>
      </c>
      <c r="BB1968">
        <v>7.84</v>
      </c>
      <c r="BC1968">
        <v>7.56</v>
      </c>
      <c r="BD1968" t="s">
        <v>3</v>
      </c>
      <c r="BE1968" t="s">
        <v>3</v>
      </c>
      <c r="BF1968" t="s">
        <v>3</v>
      </c>
      <c r="BG1968" t="s">
        <v>3</v>
      </c>
      <c r="BH1968">
        <v>0</v>
      </c>
      <c r="BI1968">
        <v>1</v>
      </c>
      <c r="BJ1968" t="s">
        <v>436</v>
      </c>
      <c r="BM1968">
        <v>11001</v>
      </c>
      <c r="BN1968">
        <v>0</v>
      </c>
      <c r="BO1968" t="s">
        <v>434</v>
      </c>
      <c r="BP1968">
        <v>1</v>
      </c>
      <c r="BQ1968">
        <v>2</v>
      </c>
      <c r="BR1968">
        <v>0</v>
      </c>
      <c r="BS1968">
        <v>19.8</v>
      </c>
      <c r="BT1968">
        <v>1</v>
      </c>
      <c r="BU1968">
        <v>1</v>
      </c>
      <c r="BV1968">
        <v>1</v>
      </c>
      <c r="BW1968">
        <v>1</v>
      </c>
      <c r="BX1968">
        <v>1</v>
      </c>
      <c r="BY1968" t="s">
        <v>3</v>
      </c>
      <c r="BZ1968">
        <v>117</v>
      </c>
      <c r="CA1968">
        <v>64</v>
      </c>
      <c r="CB1968" t="s">
        <v>3</v>
      </c>
      <c r="CE1968">
        <v>0</v>
      </c>
      <c r="CF1968">
        <v>0</v>
      </c>
      <c r="CG1968">
        <v>0</v>
      </c>
      <c r="CH1968">
        <v>157</v>
      </c>
      <c r="CI1968">
        <v>0</v>
      </c>
      <c r="CJ1968">
        <v>0</v>
      </c>
      <c r="CK1968">
        <v>0</v>
      </c>
      <c r="CL1968">
        <v>0</v>
      </c>
      <c r="CM1968">
        <v>0</v>
      </c>
      <c r="CN1968" t="s">
        <v>3</v>
      </c>
      <c r="CO1968">
        <v>0</v>
      </c>
      <c r="CP1968">
        <f t="shared" si="1665"/>
        <v>0</v>
      </c>
      <c r="CQ1968">
        <f t="shared" si="1666"/>
        <v>0</v>
      </c>
      <c r="CR1968">
        <f t="shared" si="1667"/>
        <v>1237.3872000000001</v>
      </c>
      <c r="CS1968">
        <f t="shared" si="1668"/>
        <v>61.973999999999997</v>
      </c>
      <c r="CT1968">
        <f t="shared" si="1669"/>
        <v>8033.2871999999998</v>
      </c>
      <c r="CU1968">
        <f t="shared" si="1670"/>
        <v>0</v>
      </c>
      <c r="CV1968">
        <f t="shared" si="1671"/>
        <v>27.86</v>
      </c>
      <c r="CW1968">
        <f t="shared" si="1672"/>
        <v>0.23</v>
      </c>
      <c r="CX1968">
        <f t="shared" si="1673"/>
        <v>0</v>
      </c>
      <c r="CY1968">
        <f>(S1968+R1968)*(BZ1968/100)</f>
        <v>0</v>
      </c>
      <c r="CZ1968">
        <f>(S1968+R1968)*(CA1968/100)</f>
        <v>0</v>
      </c>
      <c r="DC1968" t="s">
        <v>3</v>
      </c>
      <c r="DD1968" t="s">
        <v>3</v>
      </c>
      <c r="DE1968" t="s">
        <v>3</v>
      </c>
      <c r="DF1968" t="s">
        <v>3</v>
      </c>
      <c r="DG1968" t="s">
        <v>3</v>
      </c>
      <c r="DH1968" t="s">
        <v>3</v>
      </c>
      <c r="DI1968" t="s">
        <v>3</v>
      </c>
      <c r="DJ1968" t="s">
        <v>3</v>
      </c>
      <c r="DK1968" t="s">
        <v>3</v>
      </c>
      <c r="DL1968" t="s">
        <v>3</v>
      </c>
      <c r="DM1968" t="s">
        <v>3</v>
      </c>
      <c r="DN1968">
        <v>123</v>
      </c>
      <c r="DO1968">
        <v>75</v>
      </c>
      <c r="DP1968">
        <v>1</v>
      </c>
      <c r="DQ1968">
        <v>1</v>
      </c>
      <c r="DU1968">
        <v>1005</v>
      </c>
      <c r="DV1968" t="s">
        <v>401</v>
      </c>
      <c r="DW1968" t="s">
        <v>401</v>
      </c>
      <c r="DX1968">
        <v>100</v>
      </c>
      <c r="DZ1968" t="s">
        <v>3</v>
      </c>
      <c r="EA1968" t="s">
        <v>3</v>
      </c>
      <c r="EB1968" t="s">
        <v>3</v>
      </c>
      <c r="EC1968" t="s">
        <v>3</v>
      </c>
      <c r="EE1968">
        <v>54328965</v>
      </c>
      <c r="EF1968">
        <v>2</v>
      </c>
      <c r="EG1968" t="s">
        <v>21</v>
      </c>
      <c r="EH1968">
        <v>0</v>
      </c>
      <c r="EI1968" t="s">
        <v>3</v>
      </c>
      <c r="EJ1968">
        <v>1</v>
      </c>
      <c r="EK1968">
        <v>11001</v>
      </c>
      <c r="EL1968" t="s">
        <v>22</v>
      </c>
      <c r="EM1968" t="s">
        <v>23</v>
      </c>
      <c r="EO1968" t="s">
        <v>3</v>
      </c>
      <c r="EQ1968">
        <v>1441792</v>
      </c>
      <c r="ER1968">
        <v>1706.53</v>
      </c>
      <c r="ES1968">
        <v>1231.93</v>
      </c>
      <c r="ET1968">
        <v>157.83000000000001</v>
      </c>
      <c r="EU1968">
        <v>3.13</v>
      </c>
      <c r="EV1968">
        <v>316.77</v>
      </c>
      <c r="EW1968">
        <v>27.86</v>
      </c>
      <c r="EX1968">
        <v>0.23</v>
      </c>
      <c r="EY1968">
        <v>1</v>
      </c>
      <c r="FQ1968">
        <v>0</v>
      </c>
      <c r="FR1968">
        <f t="shared" si="1674"/>
        <v>0</v>
      </c>
      <c r="FS1968">
        <v>0</v>
      </c>
      <c r="FX1968">
        <v>123</v>
      </c>
      <c r="FY1968">
        <v>75</v>
      </c>
      <c r="GA1968" t="s">
        <v>3</v>
      </c>
      <c r="GD1968">
        <v>1</v>
      </c>
      <c r="GF1968">
        <v>-817961621</v>
      </c>
      <c r="GG1968">
        <v>2</v>
      </c>
      <c r="GH1968">
        <v>1</v>
      </c>
      <c r="GI1968">
        <v>2</v>
      </c>
      <c r="GJ1968">
        <v>0</v>
      </c>
      <c r="GK1968">
        <v>0</v>
      </c>
      <c r="GL1968">
        <f t="shared" si="1675"/>
        <v>0</v>
      </c>
      <c r="GM1968">
        <f t="shared" si="1676"/>
        <v>0</v>
      </c>
      <c r="GN1968">
        <f t="shared" si="1677"/>
        <v>0</v>
      </c>
      <c r="GO1968">
        <f t="shared" si="1678"/>
        <v>0</v>
      </c>
      <c r="GP1968">
        <f t="shared" si="1679"/>
        <v>0</v>
      </c>
      <c r="GR1968">
        <v>0</v>
      </c>
      <c r="GS1968">
        <v>0</v>
      </c>
      <c r="GT1968">
        <v>0</v>
      </c>
      <c r="GU1968" t="s">
        <v>3</v>
      </c>
      <c r="GV1968">
        <f t="shared" si="1649"/>
        <v>0</v>
      </c>
      <c r="GW1968">
        <v>1015.2</v>
      </c>
      <c r="GX1968">
        <f t="shared" si="1680"/>
        <v>0</v>
      </c>
      <c r="HA1968">
        <v>0</v>
      </c>
      <c r="HB1968">
        <v>0</v>
      </c>
      <c r="HC1968">
        <f t="shared" si="1681"/>
        <v>0</v>
      </c>
      <c r="HE1968" t="s">
        <v>3</v>
      </c>
      <c r="HF1968" t="s">
        <v>3</v>
      </c>
      <c r="HM1968" t="s">
        <v>3</v>
      </c>
      <c r="HN1968" t="s">
        <v>24</v>
      </c>
      <c r="HO1968" t="s">
        <v>25</v>
      </c>
      <c r="HP1968" t="s">
        <v>22</v>
      </c>
      <c r="HQ1968" t="s">
        <v>22</v>
      </c>
      <c r="IK1968">
        <v>0</v>
      </c>
    </row>
    <row r="1969" spans="1:255" x14ac:dyDescent="0.2">
      <c r="A1969" s="2">
        <v>18</v>
      </c>
      <c r="B1969" s="2">
        <v>1</v>
      </c>
      <c r="C1969" s="2">
        <v>1757</v>
      </c>
      <c r="D1969" s="2"/>
      <c r="E1969" s="2" t="s">
        <v>850</v>
      </c>
      <c r="F1969" s="2" t="s">
        <v>414</v>
      </c>
      <c r="G1969" s="2" t="s">
        <v>415</v>
      </c>
      <c r="H1969" s="2" t="s">
        <v>78</v>
      </c>
      <c r="I1969" s="2">
        <f>I1967*J1969</f>
        <v>0</v>
      </c>
      <c r="J1969" s="2">
        <v>0.13200000000000001</v>
      </c>
      <c r="K1969" s="2">
        <v>0.13200000000000001</v>
      </c>
      <c r="L1969" s="2">
        <v>2.112E-2</v>
      </c>
      <c r="M1969" s="2">
        <v>0</v>
      </c>
      <c r="N1969" s="2">
        <f t="shared" si="1650"/>
        <v>2.1100000000000001E-2</v>
      </c>
      <c r="O1969" s="2">
        <f t="shared" si="1651"/>
        <v>0</v>
      </c>
      <c r="P1969" s="2">
        <f t="shared" si="1652"/>
        <v>0</v>
      </c>
      <c r="Q1969" s="2">
        <f t="shared" si="1653"/>
        <v>0</v>
      </c>
      <c r="R1969" s="2">
        <f t="shared" si="1654"/>
        <v>0</v>
      </c>
      <c r="S1969" s="2">
        <f t="shared" si="1655"/>
        <v>0</v>
      </c>
      <c r="T1969" s="2">
        <f t="shared" si="1656"/>
        <v>0</v>
      </c>
      <c r="U1969" s="2">
        <f t="shared" si="1657"/>
        <v>0</v>
      </c>
      <c r="V1969" s="2">
        <f t="shared" si="1658"/>
        <v>0</v>
      </c>
      <c r="W1969" s="2">
        <f t="shared" si="1659"/>
        <v>0</v>
      </c>
      <c r="X1969" s="2">
        <f t="shared" si="1660"/>
        <v>0</v>
      </c>
      <c r="Y1969" s="2">
        <f t="shared" si="1661"/>
        <v>0</v>
      </c>
      <c r="Z1969" s="2"/>
      <c r="AA1969" s="2">
        <v>69726971</v>
      </c>
      <c r="AB1969" s="2">
        <f t="shared" si="1662"/>
        <v>1391.4</v>
      </c>
      <c r="AC1969" s="2">
        <f t="shared" ref="AC1969:AC1976" si="1683">ROUND((ES1969),2)</f>
        <v>1391.4</v>
      </c>
      <c r="AD1969" s="2">
        <f t="shared" si="1644"/>
        <v>0</v>
      </c>
      <c r="AE1969" s="2">
        <f t="shared" si="1645"/>
        <v>0</v>
      </c>
      <c r="AF1969" s="2">
        <f t="shared" si="1646"/>
        <v>0</v>
      </c>
      <c r="AG1969" s="2">
        <f t="shared" si="1663"/>
        <v>0</v>
      </c>
      <c r="AH1969" s="2">
        <f t="shared" si="1647"/>
        <v>0</v>
      </c>
      <c r="AI1969" s="2">
        <f t="shared" si="1648"/>
        <v>0</v>
      </c>
      <c r="AJ1969" s="2">
        <f t="shared" si="1664"/>
        <v>24.55</v>
      </c>
      <c r="AK1969" s="2">
        <v>1391.4</v>
      </c>
      <c r="AL1969" s="2">
        <v>1391.4</v>
      </c>
      <c r="AM1969" s="2">
        <v>0</v>
      </c>
      <c r="AN1969" s="2">
        <v>0</v>
      </c>
      <c r="AO1969" s="2">
        <v>0</v>
      </c>
      <c r="AP1969" s="2">
        <v>0</v>
      </c>
      <c r="AQ1969" s="2">
        <v>0</v>
      </c>
      <c r="AR1969" s="2">
        <v>0</v>
      </c>
      <c r="AS1969" s="2">
        <v>24.55</v>
      </c>
      <c r="AT1969" s="2">
        <v>0</v>
      </c>
      <c r="AU1969" s="2">
        <v>0</v>
      </c>
      <c r="AV1969" s="2">
        <v>1</v>
      </c>
      <c r="AW1969" s="2">
        <v>1</v>
      </c>
      <c r="AX1969" s="2"/>
      <c r="AY1969" s="2"/>
      <c r="AZ1969" s="2">
        <v>1</v>
      </c>
      <c r="BA1969" s="2">
        <v>1</v>
      </c>
      <c r="BB1969" s="2">
        <v>1</v>
      </c>
      <c r="BC1969" s="2">
        <v>1</v>
      </c>
      <c r="BD1969" s="2" t="s">
        <v>3</v>
      </c>
      <c r="BE1969" s="2" t="s">
        <v>3</v>
      </c>
      <c r="BF1969" s="2" t="s">
        <v>3</v>
      </c>
      <c r="BG1969" s="2" t="s">
        <v>3</v>
      </c>
      <c r="BH1969" s="2">
        <v>3</v>
      </c>
      <c r="BI1969" s="2">
        <v>1</v>
      </c>
      <c r="BJ1969" s="2" t="s">
        <v>416</v>
      </c>
      <c r="BK1969" s="2"/>
      <c r="BL1969" s="2"/>
      <c r="BM1969" s="2">
        <v>500001</v>
      </c>
      <c r="BN1969" s="2">
        <v>0</v>
      </c>
      <c r="BO1969" s="2" t="s">
        <v>3</v>
      </c>
      <c r="BP1969" s="2">
        <v>0</v>
      </c>
      <c r="BQ1969" s="2">
        <v>8</v>
      </c>
      <c r="BR1969" s="2">
        <v>0</v>
      </c>
      <c r="BS1969" s="2">
        <v>1</v>
      </c>
      <c r="BT1969" s="2">
        <v>1</v>
      </c>
      <c r="BU1969" s="2">
        <v>1</v>
      </c>
      <c r="BV1969" s="2">
        <v>1</v>
      </c>
      <c r="BW1969" s="2">
        <v>1</v>
      </c>
      <c r="BX1969" s="2">
        <v>1</v>
      </c>
      <c r="BY1969" s="2" t="s">
        <v>3</v>
      </c>
      <c r="BZ1969" s="2">
        <v>0</v>
      </c>
      <c r="CA1969" s="2">
        <v>0</v>
      </c>
      <c r="CB1969" s="2" t="s">
        <v>3</v>
      </c>
      <c r="CC1969" s="2"/>
      <c r="CD1969" s="2"/>
      <c r="CE1969" s="2">
        <v>0</v>
      </c>
      <c r="CF1969" s="2">
        <v>0</v>
      </c>
      <c r="CG1969" s="2">
        <v>0</v>
      </c>
      <c r="CH1969" s="2">
        <v>157</v>
      </c>
      <c r="CI1969" s="2">
        <v>1</v>
      </c>
      <c r="CJ1969" s="2">
        <v>0</v>
      </c>
      <c r="CK1969" s="2">
        <v>0</v>
      </c>
      <c r="CL1969" s="2">
        <v>0</v>
      </c>
      <c r="CM1969" s="2">
        <v>0</v>
      </c>
      <c r="CN1969" s="2" t="s">
        <v>3</v>
      </c>
      <c r="CO1969" s="2">
        <v>0</v>
      </c>
      <c r="CP1969" s="2">
        <f t="shared" si="1665"/>
        <v>0</v>
      </c>
      <c r="CQ1969" s="2">
        <f t="shared" si="1666"/>
        <v>1391.4</v>
      </c>
      <c r="CR1969" s="2">
        <f t="shared" si="1667"/>
        <v>0</v>
      </c>
      <c r="CS1969" s="2">
        <f t="shared" si="1668"/>
        <v>0</v>
      </c>
      <c r="CT1969" s="2">
        <f t="shared" si="1669"/>
        <v>0</v>
      </c>
      <c r="CU1969" s="2">
        <f t="shared" si="1670"/>
        <v>0</v>
      </c>
      <c r="CV1969" s="2">
        <f t="shared" si="1671"/>
        <v>0</v>
      </c>
      <c r="CW1969" s="2">
        <f t="shared" si="1672"/>
        <v>0</v>
      </c>
      <c r="CX1969" s="2">
        <f t="shared" si="1673"/>
        <v>24.55</v>
      </c>
      <c r="CY1969" s="2">
        <f>(((S1969+R1969)*AT1969)/100)</f>
        <v>0</v>
      </c>
      <c r="CZ1969" s="2">
        <f>(((S1969+R1969)*AU1969)/100)</f>
        <v>0</v>
      </c>
      <c r="DA1969" s="2"/>
      <c r="DB1969" s="2"/>
      <c r="DC1969" s="2" t="s">
        <v>3</v>
      </c>
      <c r="DD1969" s="2" t="s">
        <v>3</v>
      </c>
      <c r="DE1969" s="2" t="s">
        <v>3</v>
      </c>
      <c r="DF1969" s="2" t="s">
        <v>3</v>
      </c>
      <c r="DG1969" s="2" t="s">
        <v>3</v>
      </c>
      <c r="DH1969" s="2" t="s">
        <v>3</v>
      </c>
      <c r="DI1969" s="2" t="s">
        <v>3</v>
      </c>
      <c r="DJ1969" s="2" t="s">
        <v>3</v>
      </c>
      <c r="DK1969" s="2" t="s">
        <v>3</v>
      </c>
      <c r="DL1969" s="2" t="s">
        <v>3</v>
      </c>
      <c r="DM1969" s="2" t="s">
        <v>3</v>
      </c>
      <c r="DN1969" s="2">
        <v>0</v>
      </c>
      <c r="DO1969" s="2">
        <v>0</v>
      </c>
      <c r="DP1969" s="2">
        <v>1</v>
      </c>
      <c r="DQ1969" s="2">
        <v>1</v>
      </c>
      <c r="DR1969" s="2"/>
      <c r="DS1969" s="2"/>
      <c r="DT1969" s="2"/>
      <c r="DU1969" s="2">
        <v>1009</v>
      </c>
      <c r="DV1969" s="2" t="s">
        <v>78</v>
      </c>
      <c r="DW1969" s="2" t="s">
        <v>78</v>
      </c>
      <c r="DX1969" s="2">
        <v>1000</v>
      </c>
      <c r="DY1969" s="2"/>
      <c r="DZ1969" s="2" t="s">
        <v>3</v>
      </c>
      <c r="EA1969" s="2" t="s">
        <v>3</v>
      </c>
      <c r="EB1969" s="2" t="s">
        <v>3</v>
      </c>
      <c r="EC1969" s="2" t="s">
        <v>3</v>
      </c>
      <c r="ED1969" s="2"/>
      <c r="EE1969" s="2">
        <v>54328897</v>
      </c>
      <c r="EF1969" s="2">
        <v>8</v>
      </c>
      <c r="EG1969" s="2" t="s">
        <v>31</v>
      </c>
      <c r="EH1969" s="2">
        <v>0</v>
      </c>
      <c r="EI1969" s="2" t="s">
        <v>3</v>
      </c>
      <c r="EJ1969" s="2">
        <v>1</v>
      </c>
      <c r="EK1969" s="2">
        <v>500001</v>
      </c>
      <c r="EL1969" s="2" t="s">
        <v>32</v>
      </c>
      <c r="EM1969" s="2" t="s">
        <v>33</v>
      </c>
      <c r="EN1969" s="2"/>
      <c r="EO1969" s="2" t="s">
        <v>3</v>
      </c>
      <c r="EP1969" s="2"/>
      <c r="EQ1969" s="2">
        <v>0</v>
      </c>
      <c r="ER1969" s="2">
        <v>1391.4</v>
      </c>
      <c r="ES1969" s="2">
        <v>1391.4</v>
      </c>
      <c r="ET1969" s="2">
        <v>0</v>
      </c>
      <c r="EU1969" s="2">
        <v>0</v>
      </c>
      <c r="EV1969" s="2">
        <v>0</v>
      </c>
      <c r="EW1969" s="2">
        <v>0</v>
      </c>
      <c r="EX1969" s="2">
        <v>0</v>
      </c>
      <c r="EY1969" s="2"/>
      <c r="EZ1969" s="2"/>
      <c r="FA1969" s="2"/>
      <c r="FB1969" s="2"/>
      <c r="FC1969" s="2"/>
      <c r="FD1969" s="2"/>
      <c r="FE1969" s="2"/>
      <c r="FF1969" s="2"/>
      <c r="FG1969" s="2"/>
      <c r="FH1969" s="2"/>
      <c r="FI1969" s="2"/>
      <c r="FJ1969" s="2"/>
      <c r="FK1969" s="2"/>
      <c r="FL1969" s="2"/>
      <c r="FM1969" s="2"/>
      <c r="FN1969" s="2"/>
      <c r="FO1969" s="2"/>
      <c r="FP1969" s="2"/>
      <c r="FQ1969" s="2">
        <v>0</v>
      </c>
      <c r="FR1969" s="2">
        <f t="shared" si="1674"/>
        <v>0</v>
      </c>
      <c r="FS1969" s="2">
        <v>0</v>
      </c>
      <c r="FT1969" s="2"/>
      <c r="FU1969" s="2"/>
      <c r="FV1969" s="2"/>
      <c r="FW1969" s="2"/>
      <c r="FX1969" s="2">
        <v>0</v>
      </c>
      <c r="FY1969" s="2">
        <v>0</v>
      </c>
      <c r="FZ1969" s="2"/>
      <c r="GA1969" s="2" t="s">
        <v>3</v>
      </c>
      <c r="GB1969" s="2"/>
      <c r="GC1969" s="2"/>
      <c r="GD1969" s="2">
        <v>1</v>
      </c>
      <c r="GE1969" s="2"/>
      <c r="GF1969" s="2">
        <v>1401155302</v>
      </c>
      <c r="GG1969" s="2">
        <v>2</v>
      </c>
      <c r="GH1969" s="2">
        <v>1</v>
      </c>
      <c r="GI1969" s="2">
        <v>-2</v>
      </c>
      <c r="GJ1969" s="2">
        <v>0</v>
      </c>
      <c r="GK1969" s="2">
        <v>0</v>
      </c>
      <c r="GL1969" s="2">
        <f t="shared" si="1675"/>
        <v>0</v>
      </c>
      <c r="GM1969" s="2">
        <f t="shared" si="1676"/>
        <v>0</v>
      </c>
      <c r="GN1969" s="2">
        <f t="shared" si="1677"/>
        <v>0</v>
      </c>
      <c r="GO1969" s="2">
        <f t="shared" si="1678"/>
        <v>0</v>
      </c>
      <c r="GP1969" s="2">
        <f t="shared" si="1679"/>
        <v>0</v>
      </c>
      <c r="GQ1969" s="2"/>
      <c r="GR1969" s="2">
        <v>0</v>
      </c>
      <c r="GS1969" s="2">
        <v>3</v>
      </c>
      <c r="GT1969" s="2">
        <v>0</v>
      </c>
      <c r="GU1969" s="2" t="s">
        <v>3</v>
      </c>
      <c r="GV1969" s="2">
        <f t="shared" si="1649"/>
        <v>0</v>
      </c>
      <c r="GW1969" s="2">
        <v>1</v>
      </c>
      <c r="GX1969" s="2">
        <f t="shared" si="1680"/>
        <v>0</v>
      </c>
      <c r="GY1969" s="2"/>
      <c r="GZ1969" s="2"/>
      <c r="HA1969" s="2">
        <v>0</v>
      </c>
      <c r="HB1969" s="2">
        <v>0</v>
      </c>
      <c r="HC1969" s="2">
        <f t="shared" si="1681"/>
        <v>0</v>
      </c>
      <c r="HD1969" s="2"/>
      <c r="HE1969" s="2" t="s">
        <v>3</v>
      </c>
      <c r="HF1969" s="2" t="s">
        <v>3</v>
      </c>
      <c r="HG1969" s="2"/>
      <c r="HH1969" s="2"/>
      <c r="HI1969" s="2"/>
      <c r="HJ1969" s="2"/>
      <c r="HK1969" s="2"/>
      <c r="HL1969" s="2"/>
      <c r="HM1969" s="2" t="s">
        <v>3</v>
      </c>
      <c r="HN1969" s="2" t="s">
        <v>3</v>
      </c>
      <c r="HO1969" s="2" t="s">
        <v>3</v>
      </c>
      <c r="HP1969" s="2" t="s">
        <v>3</v>
      </c>
      <c r="HQ1969" s="2" t="s">
        <v>3</v>
      </c>
      <c r="HR1969" s="2"/>
      <c r="HS1969" s="2"/>
      <c r="HT1969" s="2"/>
      <c r="HU1969" s="2"/>
      <c r="HV1969" s="2"/>
      <c r="HW1969" s="2"/>
      <c r="HX1969" s="2"/>
      <c r="HY1969" s="2"/>
      <c r="HZ1969" s="2"/>
      <c r="IA1969" s="2"/>
      <c r="IB1969" s="2"/>
      <c r="IC1969" s="2"/>
      <c r="ID1969" s="2"/>
      <c r="IE1969" s="2"/>
      <c r="IF1969" s="2"/>
      <c r="IG1969" s="2"/>
      <c r="IH1969" s="2"/>
      <c r="II1969" s="2"/>
      <c r="IJ1969" s="2"/>
      <c r="IK1969" s="2">
        <v>0</v>
      </c>
      <c r="IL1969" s="2"/>
      <c r="IM1969" s="2"/>
      <c r="IN1969" s="2"/>
      <c r="IO1969" s="2"/>
      <c r="IP1969" s="2"/>
      <c r="IQ1969" s="2"/>
      <c r="IR1969" s="2"/>
      <c r="IS1969" s="2"/>
      <c r="IT1969" s="2"/>
      <c r="IU1969" s="2"/>
    </row>
    <row r="1970" spans="1:255" x14ac:dyDescent="0.2">
      <c r="A1970">
        <v>18</v>
      </c>
      <c r="B1970">
        <v>1</v>
      </c>
      <c r="C1970">
        <v>1767</v>
      </c>
      <c r="E1970" t="s">
        <v>850</v>
      </c>
      <c r="F1970" t="s">
        <v>414</v>
      </c>
      <c r="G1970" t="s">
        <v>415</v>
      </c>
      <c r="H1970" t="s">
        <v>78</v>
      </c>
      <c r="I1970">
        <f>I1968*J1970</f>
        <v>0</v>
      </c>
      <c r="J1970">
        <v>0.13200000000000001</v>
      </c>
      <c r="K1970">
        <v>0.13200000000000001</v>
      </c>
      <c r="L1970">
        <v>2.112E-2</v>
      </c>
      <c r="M1970">
        <v>0</v>
      </c>
      <c r="N1970">
        <f t="shared" si="1650"/>
        <v>2.1100000000000001E-2</v>
      </c>
      <c r="O1970">
        <f t="shared" si="1651"/>
        <v>0</v>
      </c>
      <c r="P1970">
        <f t="shared" si="1652"/>
        <v>0</v>
      </c>
      <c r="Q1970">
        <f t="shared" si="1653"/>
        <v>0</v>
      </c>
      <c r="R1970">
        <f t="shared" si="1654"/>
        <v>0</v>
      </c>
      <c r="S1970">
        <f t="shared" si="1655"/>
        <v>0</v>
      </c>
      <c r="T1970">
        <f t="shared" si="1656"/>
        <v>0</v>
      </c>
      <c r="U1970">
        <f t="shared" si="1657"/>
        <v>0</v>
      </c>
      <c r="V1970">
        <f t="shared" si="1658"/>
        <v>0</v>
      </c>
      <c r="W1970">
        <f t="shared" si="1659"/>
        <v>0</v>
      </c>
      <c r="X1970">
        <f t="shared" si="1660"/>
        <v>0</v>
      </c>
      <c r="Y1970">
        <f t="shared" si="1661"/>
        <v>0</v>
      </c>
      <c r="AA1970">
        <v>69726884</v>
      </c>
      <c r="AB1970">
        <f t="shared" si="1662"/>
        <v>5808.34</v>
      </c>
      <c r="AC1970">
        <f t="shared" si="1683"/>
        <v>5808.34</v>
      </c>
      <c r="AD1970">
        <f t="shared" si="1644"/>
        <v>0</v>
      </c>
      <c r="AE1970">
        <f t="shared" si="1645"/>
        <v>0</v>
      </c>
      <c r="AF1970">
        <f t="shared" si="1646"/>
        <v>0</v>
      </c>
      <c r="AG1970">
        <f t="shared" si="1663"/>
        <v>0</v>
      </c>
      <c r="AH1970">
        <f t="shared" si="1647"/>
        <v>0</v>
      </c>
      <c r="AI1970">
        <f t="shared" si="1648"/>
        <v>0</v>
      </c>
      <c r="AJ1970">
        <f t="shared" si="1664"/>
        <v>24.55</v>
      </c>
      <c r="AK1970">
        <v>5808.3400000000011</v>
      </c>
      <c r="AL1970">
        <v>5808.3400000000011</v>
      </c>
      <c r="AM1970">
        <v>0</v>
      </c>
      <c r="AN1970">
        <v>0</v>
      </c>
      <c r="AO1970">
        <v>0</v>
      </c>
      <c r="AP1970">
        <v>0</v>
      </c>
      <c r="AQ1970">
        <v>0</v>
      </c>
      <c r="AR1970">
        <v>0</v>
      </c>
      <c r="AS1970">
        <v>24.55</v>
      </c>
      <c r="AT1970">
        <v>0</v>
      </c>
      <c r="AU1970">
        <v>0</v>
      </c>
      <c r="AV1970">
        <v>1</v>
      </c>
      <c r="AW1970">
        <v>1</v>
      </c>
      <c r="AZ1970">
        <v>1</v>
      </c>
      <c r="BA1970">
        <v>1</v>
      </c>
      <c r="BB1970">
        <v>1</v>
      </c>
      <c r="BC1970">
        <v>7.56</v>
      </c>
      <c r="BD1970" t="s">
        <v>3</v>
      </c>
      <c r="BE1970" t="s">
        <v>3</v>
      </c>
      <c r="BF1970" t="s">
        <v>3</v>
      </c>
      <c r="BG1970" t="s">
        <v>3</v>
      </c>
      <c r="BH1970">
        <v>3</v>
      </c>
      <c r="BI1970">
        <v>1</v>
      </c>
      <c r="BJ1970" t="s">
        <v>416</v>
      </c>
      <c r="BM1970">
        <v>500001</v>
      </c>
      <c r="BN1970">
        <v>0</v>
      </c>
      <c r="BO1970" t="s">
        <v>3</v>
      </c>
      <c r="BP1970">
        <v>0</v>
      </c>
      <c r="BQ1970">
        <v>8</v>
      </c>
      <c r="BR1970">
        <v>0</v>
      </c>
      <c r="BS1970">
        <v>1</v>
      </c>
      <c r="BT1970">
        <v>1</v>
      </c>
      <c r="BU1970">
        <v>1</v>
      </c>
      <c r="BV1970">
        <v>1</v>
      </c>
      <c r="BW1970">
        <v>1</v>
      </c>
      <c r="BX1970">
        <v>1</v>
      </c>
      <c r="BY1970" t="s">
        <v>3</v>
      </c>
      <c r="BZ1970">
        <v>0</v>
      </c>
      <c r="CA1970">
        <v>0</v>
      </c>
      <c r="CB1970" t="s">
        <v>3</v>
      </c>
      <c r="CE1970">
        <v>0</v>
      </c>
      <c r="CF1970">
        <v>0</v>
      </c>
      <c r="CG1970">
        <v>0</v>
      </c>
      <c r="CH1970">
        <v>157</v>
      </c>
      <c r="CI1970">
        <v>1</v>
      </c>
      <c r="CJ1970">
        <v>0</v>
      </c>
      <c r="CK1970">
        <v>0</v>
      </c>
      <c r="CL1970">
        <v>0</v>
      </c>
      <c r="CM1970">
        <v>0</v>
      </c>
      <c r="CN1970" t="s">
        <v>3</v>
      </c>
      <c r="CO1970">
        <v>0</v>
      </c>
      <c r="CP1970">
        <f t="shared" si="1665"/>
        <v>0</v>
      </c>
      <c r="CQ1970">
        <f t="shared" si="1666"/>
        <v>43911.0504</v>
      </c>
      <c r="CR1970">
        <f t="shared" si="1667"/>
        <v>0</v>
      </c>
      <c r="CS1970">
        <f t="shared" si="1668"/>
        <v>0</v>
      </c>
      <c r="CT1970">
        <f t="shared" si="1669"/>
        <v>0</v>
      </c>
      <c r="CU1970">
        <f t="shared" si="1670"/>
        <v>0</v>
      </c>
      <c r="CV1970">
        <f t="shared" si="1671"/>
        <v>0</v>
      </c>
      <c r="CW1970">
        <f t="shared" si="1672"/>
        <v>0</v>
      </c>
      <c r="CX1970">
        <f t="shared" si="1673"/>
        <v>24.55</v>
      </c>
      <c r="CY1970">
        <f>(S1970+R1970)*(BZ1970/100)</f>
        <v>0</v>
      </c>
      <c r="CZ1970">
        <f>(S1970+R1970)*(CA1970/100)</f>
        <v>0</v>
      </c>
      <c r="DC1970" t="s">
        <v>3</v>
      </c>
      <c r="DD1970" t="s">
        <v>3</v>
      </c>
      <c r="DE1970" t="s">
        <v>3</v>
      </c>
      <c r="DF1970" t="s">
        <v>3</v>
      </c>
      <c r="DG1970" t="s">
        <v>3</v>
      </c>
      <c r="DH1970" t="s">
        <v>3</v>
      </c>
      <c r="DI1970" t="s">
        <v>3</v>
      </c>
      <c r="DJ1970" t="s">
        <v>3</v>
      </c>
      <c r="DK1970" t="s">
        <v>3</v>
      </c>
      <c r="DL1970" t="s">
        <v>3</v>
      </c>
      <c r="DM1970" t="s">
        <v>3</v>
      </c>
      <c r="DN1970">
        <v>0</v>
      </c>
      <c r="DO1970">
        <v>0</v>
      </c>
      <c r="DP1970">
        <v>1</v>
      </c>
      <c r="DQ1970">
        <v>1</v>
      </c>
      <c r="DU1970">
        <v>1009</v>
      </c>
      <c r="DV1970" t="s">
        <v>78</v>
      </c>
      <c r="DW1970" t="s">
        <v>78</v>
      </c>
      <c r="DX1970">
        <v>1000</v>
      </c>
      <c r="DZ1970" t="s">
        <v>3</v>
      </c>
      <c r="EA1970" t="s">
        <v>3</v>
      </c>
      <c r="EB1970" t="s">
        <v>3</v>
      </c>
      <c r="EC1970" t="s">
        <v>3</v>
      </c>
      <c r="EE1970">
        <v>54328897</v>
      </c>
      <c r="EF1970">
        <v>8</v>
      </c>
      <c r="EG1970" t="s">
        <v>31</v>
      </c>
      <c r="EH1970">
        <v>0</v>
      </c>
      <c r="EI1970" t="s">
        <v>3</v>
      </c>
      <c r="EJ1970">
        <v>1</v>
      </c>
      <c r="EK1970">
        <v>500001</v>
      </c>
      <c r="EL1970" t="s">
        <v>32</v>
      </c>
      <c r="EM1970" t="s">
        <v>33</v>
      </c>
      <c r="EO1970" t="s">
        <v>3</v>
      </c>
      <c r="EQ1970">
        <v>0</v>
      </c>
      <c r="ER1970">
        <v>42000</v>
      </c>
      <c r="ES1970">
        <v>5808.3400000000011</v>
      </c>
      <c r="ET1970">
        <v>0</v>
      </c>
      <c r="EU1970">
        <v>0</v>
      </c>
      <c r="EV1970">
        <v>0</v>
      </c>
      <c r="EW1970">
        <v>0</v>
      </c>
      <c r="EX1970">
        <v>0</v>
      </c>
      <c r="EZ1970">
        <v>5</v>
      </c>
      <c r="FC1970">
        <v>0</v>
      </c>
      <c r="FD1970">
        <v>18</v>
      </c>
      <c r="FF1970">
        <v>42000</v>
      </c>
      <c r="FQ1970">
        <v>0</v>
      </c>
      <c r="FR1970">
        <f t="shared" si="1674"/>
        <v>0</v>
      </c>
      <c r="FS1970">
        <v>0</v>
      </c>
      <c r="FX1970">
        <v>0</v>
      </c>
      <c r="FY1970">
        <v>0</v>
      </c>
      <c r="GA1970" t="s">
        <v>417</v>
      </c>
      <c r="GD1970">
        <v>1</v>
      </c>
      <c r="GF1970">
        <v>1401155302</v>
      </c>
      <c r="GG1970">
        <v>2</v>
      </c>
      <c r="GH1970">
        <v>3</v>
      </c>
      <c r="GI1970">
        <v>5</v>
      </c>
      <c r="GJ1970">
        <v>0</v>
      </c>
      <c r="GK1970">
        <v>0</v>
      </c>
      <c r="GL1970">
        <f t="shared" si="1675"/>
        <v>0</v>
      </c>
      <c r="GM1970">
        <f t="shared" si="1676"/>
        <v>0</v>
      </c>
      <c r="GN1970">
        <f t="shared" si="1677"/>
        <v>0</v>
      </c>
      <c r="GO1970">
        <f t="shared" si="1678"/>
        <v>0</v>
      </c>
      <c r="GP1970">
        <f t="shared" si="1679"/>
        <v>0</v>
      </c>
      <c r="GR1970">
        <v>1</v>
      </c>
      <c r="GS1970">
        <v>1</v>
      </c>
      <c r="GT1970">
        <v>0</v>
      </c>
      <c r="GU1970" t="s">
        <v>3</v>
      </c>
      <c r="GV1970">
        <f t="shared" si="1649"/>
        <v>0</v>
      </c>
      <c r="GW1970">
        <v>1</v>
      </c>
      <c r="GX1970">
        <f t="shared" si="1680"/>
        <v>0</v>
      </c>
      <c r="HA1970">
        <v>0</v>
      </c>
      <c r="HB1970">
        <v>0</v>
      </c>
      <c r="HC1970">
        <f t="shared" si="1681"/>
        <v>0</v>
      </c>
      <c r="HE1970" t="s">
        <v>35</v>
      </c>
      <c r="HF1970" t="s">
        <v>36</v>
      </c>
      <c r="HM1970" t="s">
        <v>3</v>
      </c>
      <c r="HN1970" t="s">
        <v>3</v>
      </c>
      <c r="HO1970" t="s">
        <v>3</v>
      </c>
      <c r="HP1970" t="s">
        <v>3</v>
      </c>
      <c r="HQ1970" t="s">
        <v>3</v>
      </c>
      <c r="IK1970">
        <v>0</v>
      </c>
    </row>
    <row r="1971" spans="1:255" x14ac:dyDescent="0.2">
      <c r="A1971" s="2">
        <v>18</v>
      </c>
      <c r="B1971" s="2">
        <v>1</v>
      </c>
      <c r="C1971" s="2">
        <v>1758</v>
      </c>
      <c r="D1971" s="2"/>
      <c r="E1971" s="2" t="s">
        <v>851</v>
      </c>
      <c r="F1971" s="2" t="s">
        <v>419</v>
      </c>
      <c r="G1971" s="2" t="s">
        <v>420</v>
      </c>
      <c r="H1971" s="2" t="s">
        <v>78</v>
      </c>
      <c r="I1971" s="2">
        <f>I1967*J1971</f>
        <v>0</v>
      </c>
      <c r="J1971" s="2">
        <v>1.9E-2</v>
      </c>
      <c r="K1971" s="2">
        <v>1.9E-2</v>
      </c>
      <c r="L1971" s="2">
        <v>3.0400000000000002E-3</v>
      </c>
      <c r="M1971" s="2">
        <v>0</v>
      </c>
      <c r="N1971" s="2">
        <f t="shared" si="1650"/>
        <v>3.0000000000000001E-3</v>
      </c>
      <c r="O1971" s="2">
        <f t="shared" si="1651"/>
        <v>0</v>
      </c>
      <c r="P1971" s="2">
        <f t="shared" si="1652"/>
        <v>0</v>
      </c>
      <c r="Q1971" s="2">
        <f t="shared" si="1653"/>
        <v>0</v>
      </c>
      <c r="R1971" s="2">
        <f t="shared" si="1654"/>
        <v>0</v>
      </c>
      <c r="S1971" s="2">
        <f t="shared" si="1655"/>
        <v>0</v>
      </c>
      <c r="T1971" s="2">
        <f t="shared" si="1656"/>
        <v>0</v>
      </c>
      <c r="U1971" s="2">
        <f t="shared" si="1657"/>
        <v>0</v>
      </c>
      <c r="V1971" s="2">
        <f t="shared" si="1658"/>
        <v>0</v>
      </c>
      <c r="W1971" s="2">
        <f t="shared" si="1659"/>
        <v>0</v>
      </c>
      <c r="X1971" s="2">
        <f t="shared" si="1660"/>
        <v>0</v>
      </c>
      <c r="Y1971" s="2">
        <f t="shared" si="1661"/>
        <v>0</v>
      </c>
      <c r="Z1971" s="2"/>
      <c r="AA1971" s="2">
        <v>69726971</v>
      </c>
      <c r="AB1971" s="2">
        <f t="shared" si="1662"/>
        <v>1534.65</v>
      </c>
      <c r="AC1971" s="2">
        <f t="shared" si="1683"/>
        <v>1534.65</v>
      </c>
      <c r="AD1971" s="2">
        <f t="shared" si="1644"/>
        <v>0</v>
      </c>
      <c r="AE1971" s="2">
        <f t="shared" si="1645"/>
        <v>0</v>
      </c>
      <c r="AF1971" s="2">
        <f t="shared" si="1646"/>
        <v>0</v>
      </c>
      <c r="AG1971" s="2">
        <f t="shared" si="1663"/>
        <v>0</v>
      </c>
      <c r="AH1971" s="2">
        <f t="shared" si="1647"/>
        <v>0</v>
      </c>
      <c r="AI1971" s="2">
        <f t="shared" si="1648"/>
        <v>0</v>
      </c>
      <c r="AJ1971" s="2">
        <f t="shared" si="1664"/>
        <v>27.08</v>
      </c>
      <c r="AK1971" s="2">
        <v>1534.65</v>
      </c>
      <c r="AL1971" s="2">
        <v>1534.65</v>
      </c>
      <c r="AM1971" s="2">
        <v>0</v>
      </c>
      <c r="AN1971" s="2">
        <v>0</v>
      </c>
      <c r="AO1971" s="2">
        <v>0</v>
      </c>
      <c r="AP1971" s="2">
        <v>0</v>
      </c>
      <c r="AQ1971" s="2">
        <v>0</v>
      </c>
      <c r="AR1971" s="2">
        <v>0</v>
      </c>
      <c r="AS1971" s="2">
        <v>27.08</v>
      </c>
      <c r="AT1971" s="2">
        <v>0</v>
      </c>
      <c r="AU1971" s="2">
        <v>0</v>
      </c>
      <c r="AV1971" s="2">
        <v>1</v>
      </c>
      <c r="AW1971" s="2">
        <v>1</v>
      </c>
      <c r="AX1971" s="2"/>
      <c r="AY1971" s="2"/>
      <c r="AZ1971" s="2">
        <v>1</v>
      </c>
      <c r="BA1971" s="2">
        <v>1</v>
      </c>
      <c r="BB1971" s="2">
        <v>1</v>
      </c>
      <c r="BC1971" s="2">
        <v>1</v>
      </c>
      <c r="BD1971" s="2" t="s">
        <v>3</v>
      </c>
      <c r="BE1971" s="2" t="s">
        <v>3</v>
      </c>
      <c r="BF1971" s="2" t="s">
        <v>3</v>
      </c>
      <c r="BG1971" s="2" t="s">
        <v>3</v>
      </c>
      <c r="BH1971" s="2">
        <v>3</v>
      </c>
      <c r="BI1971" s="2">
        <v>1</v>
      </c>
      <c r="BJ1971" s="2" t="s">
        <v>421</v>
      </c>
      <c r="BK1971" s="2"/>
      <c r="BL1971" s="2"/>
      <c r="BM1971" s="2">
        <v>500001</v>
      </c>
      <c r="BN1971" s="2">
        <v>0</v>
      </c>
      <c r="BO1971" s="2" t="s">
        <v>3</v>
      </c>
      <c r="BP1971" s="2">
        <v>0</v>
      </c>
      <c r="BQ1971" s="2">
        <v>8</v>
      </c>
      <c r="BR1971" s="2">
        <v>0</v>
      </c>
      <c r="BS1971" s="2">
        <v>1</v>
      </c>
      <c r="BT1971" s="2">
        <v>1</v>
      </c>
      <c r="BU1971" s="2">
        <v>1</v>
      </c>
      <c r="BV1971" s="2">
        <v>1</v>
      </c>
      <c r="BW1971" s="2">
        <v>1</v>
      </c>
      <c r="BX1971" s="2">
        <v>1</v>
      </c>
      <c r="BY1971" s="2" t="s">
        <v>3</v>
      </c>
      <c r="BZ1971" s="2">
        <v>0</v>
      </c>
      <c r="CA1971" s="2">
        <v>0</v>
      </c>
      <c r="CB1971" s="2" t="s">
        <v>3</v>
      </c>
      <c r="CC1971" s="2"/>
      <c r="CD1971" s="2"/>
      <c r="CE1971" s="2">
        <v>0</v>
      </c>
      <c r="CF1971" s="2">
        <v>0</v>
      </c>
      <c r="CG1971" s="2">
        <v>0</v>
      </c>
      <c r="CH1971" s="2">
        <v>157</v>
      </c>
      <c r="CI1971" s="2">
        <v>2</v>
      </c>
      <c r="CJ1971" s="2">
        <v>0</v>
      </c>
      <c r="CK1971" s="2">
        <v>0</v>
      </c>
      <c r="CL1971" s="2">
        <v>0</v>
      </c>
      <c r="CM1971" s="2">
        <v>0</v>
      </c>
      <c r="CN1971" s="2" t="s">
        <v>3</v>
      </c>
      <c r="CO1971" s="2">
        <v>0</v>
      </c>
      <c r="CP1971" s="2">
        <f t="shared" si="1665"/>
        <v>0</v>
      </c>
      <c r="CQ1971" s="2">
        <f t="shared" si="1666"/>
        <v>1534.65</v>
      </c>
      <c r="CR1971" s="2">
        <f t="shared" si="1667"/>
        <v>0</v>
      </c>
      <c r="CS1971" s="2">
        <f t="shared" si="1668"/>
        <v>0</v>
      </c>
      <c r="CT1971" s="2">
        <f t="shared" si="1669"/>
        <v>0</v>
      </c>
      <c r="CU1971" s="2">
        <f t="shared" si="1670"/>
        <v>0</v>
      </c>
      <c r="CV1971" s="2">
        <f t="shared" si="1671"/>
        <v>0</v>
      </c>
      <c r="CW1971" s="2">
        <f t="shared" si="1672"/>
        <v>0</v>
      </c>
      <c r="CX1971" s="2">
        <f t="shared" si="1673"/>
        <v>27.08</v>
      </c>
      <c r="CY1971" s="2">
        <f>(((S1971+R1971)*AT1971)/100)</f>
        <v>0</v>
      </c>
      <c r="CZ1971" s="2">
        <f>(((S1971+R1971)*AU1971)/100)</f>
        <v>0</v>
      </c>
      <c r="DA1971" s="2"/>
      <c r="DB1971" s="2"/>
      <c r="DC1971" s="2" t="s">
        <v>3</v>
      </c>
      <c r="DD1971" s="2" t="s">
        <v>3</v>
      </c>
      <c r="DE1971" s="2" t="s">
        <v>3</v>
      </c>
      <c r="DF1971" s="2" t="s">
        <v>3</v>
      </c>
      <c r="DG1971" s="2" t="s">
        <v>3</v>
      </c>
      <c r="DH1971" s="2" t="s">
        <v>3</v>
      </c>
      <c r="DI1971" s="2" t="s">
        <v>3</v>
      </c>
      <c r="DJ1971" s="2" t="s">
        <v>3</v>
      </c>
      <c r="DK1971" s="2" t="s">
        <v>3</v>
      </c>
      <c r="DL1971" s="2" t="s">
        <v>3</v>
      </c>
      <c r="DM1971" s="2" t="s">
        <v>3</v>
      </c>
      <c r="DN1971" s="2">
        <v>0</v>
      </c>
      <c r="DO1971" s="2">
        <v>0</v>
      </c>
      <c r="DP1971" s="2">
        <v>1</v>
      </c>
      <c r="DQ1971" s="2">
        <v>1</v>
      </c>
      <c r="DR1971" s="2"/>
      <c r="DS1971" s="2"/>
      <c r="DT1971" s="2"/>
      <c r="DU1971" s="2">
        <v>1009</v>
      </c>
      <c r="DV1971" s="2" t="s">
        <v>78</v>
      </c>
      <c r="DW1971" s="2" t="s">
        <v>78</v>
      </c>
      <c r="DX1971" s="2">
        <v>1000</v>
      </c>
      <c r="DY1971" s="2"/>
      <c r="DZ1971" s="2" t="s">
        <v>3</v>
      </c>
      <c r="EA1971" s="2" t="s">
        <v>3</v>
      </c>
      <c r="EB1971" s="2" t="s">
        <v>3</v>
      </c>
      <c r="EC1971" s="2" t="s">
        <v>3</v>
      </c>
      <c r="ED1971" s="2"/>
      <c r="EE1971" s="2">
        <v>54328897</v>
      </c>
      <c r="EF1971" s="2">
        <v>8</v>
      </c>
      <c r="EG1971" s="2" t="s">
        <v>31</v>
      </c>
      <c r="EH1971" s="2">
        <v>0</v>
      </c>
      <c r="EI1971" s="2" t="s">
        <v>3</v>
      </c>
      <c r="EJ1971" s="2">
        <v>1</v>
      </c>
      <c r="EK1971" s="2">
        <v>500001</v>
      </c>
      <c r="EL1971" s="2" t="s">
        <v>32</v>
      </c>
      <c r="EM1971" s="2" t="s">
        <v>33</v>
      </c>
      <c r="EN1971" s="2"/>
      <c r="EO1971" s="2" t="s">
        <v>3</v>
      </c>
      <c r="EP1971" s="2"/>
      <c r="EQ1971" s="2">
        <v>0</v>
      </c>
      <c r="ER1971" s="2">
        <v>1534.65</v>
      </c>
      <c r="ES1971" s="2">
        <v>1534.65</v>
      </c>
      <c r="ET1971" s="2">
        <v>0</v>
      </c>
      <c r="EU1971" s="2">
        <v>0</v>
      </c>
      <c r="EV1971" s="2">
        <v>0</v>
      </c>
      <c r="EW1971" s="2">
        <v>0</v>
      </c>
      <c r="EX1971" s="2">
        <v>0</v>
      </c>
      <c r="EY1971" s="2"/>
      <c r="EZ1971" s="2"/>
      <c r="FA1971" s="2"/>
      <c r="FB1971" s="2"/>
      <c r="FC1971" s="2"/>
      <c r="FD1971" s="2"/>
      <c r="FE1971" s="2"/>
      <c r="FF1971" s="2"/>
      <c r="FG1971" s="2"/>
      <c r="FH1971" s="2"/>
      <c r="FI1971" s="2"/>
      <c r="FJ1971" s="2"/>
      <c r="FK1971" s="2"/>
      <c r="FL1971" s="2"/>
      <c r="FM1971" s="2"/>
      <c r="FN1971" s="2"/>
      <c r="FO1971" s="2"/>
      <c r="FP1971" s="2"/>
      <c r="FQ1971" s="2">
        <v>0</v>
      </c>
      <c r="FR1971" s="2">
        <f t="shared" si="1674"/>
        <v>0</v>
      </c>
      <c r="FS1971" s="2">
        <v>0</v>
      </c>
      <c r="FT1971" s="2"/>
      <c r="FU1971" s="2"/>
      <c r="FV1971" s="2"/>
      <c r="FW1971" s="2"/>
      <c r="FX1971" s="2">
        <v>0</v>
      </c>
      <c r="FY1971" s="2">
        <v>0</v>
      </c>
      <c r="FZ1971" s="2"/>
      <c r="GA1971" s="2" t="s">
        <v>3</v>
      </c>
      <c r="GB1971" s="2"/>
      <c r="GC1971" s="2"/>
      <c r="GD1971" s="2">
        <v>1</v>
      </c>
      <c r="GE1971" s="2"/>
      <c r="GF1971" s="2">
        <v>353463573</v>
      </c>
      <c r="GG1971" s="2">
        <v>2</v>
      </c>
      <c r="GH1971" s="2">
        <v>1</v>
      </c>
      <c r="GI1971" s="2">
        <v>-2</v>
      </c>
      <c r="GJ1971" s="2">
        <v>0</v>
      </c>
      <c r="GK1971" s="2">
        <v>0</v>
      </c>
      <c r="GL1971" s="2">
        <f t="shared" si="1675"/>
        <v>0</v>
      </c>
      <c r="GM1971" s="2">
        <f t="shared" si="1676"/>
        <v>0</v>
      </c>
      <c r="GN1971" s="2">
        <f t="shared" si="1677"/>
        <v>0</v>
      </c>
      <c r="GO1971" s="2">
        <f t="shared" si="1678"/>
        <v>0</v>
      </c>
      <c r="GP1971" s="2">
        <f t="shared" si="1679"/>
        <v>0</v>
      </c>
      <c r="GQ1971" s="2"/>
      <c r="GR1971" s="2">
        <v>0</v>
      </c>
      <c r="GS1971" s="2">
        <v>3</v>
      </c>
      <c r="GT1971" s="2">
        <v>0</v>
      </c>
      <c r="GU1971" s="2" t="s">
        <v>3</v>
      </c>
      <c r="GV1971" s="2">
        <f t="shared" si="1649"/>
        <v>0</v>
      </c>
      <c r="GW1971" s="2">
        <v>1</v>
      </c>
      <c r="GX1971" s="2">
        <f t="shared" si="1680"/>
        <v>0</v>
      </c>
      <c r="GY1971" s="2"/>
      <c r="GZ1971" s="2"/>
      <c r="HA1971" s="2">
        <v>0</v>
      </c>
      <c r="HB1971" s="2">
        <v>0</v>
      </c>
      <c r="HC1971" s="2">
        <f t="shared" si="1681"/>
        <v>0</v>
      </c>
      <c r="HD1971" s="2"/>
      <c r="HE1971" s="2" t="s">
        <v>3</v>
      </c>
      <c r="HF1971" s="2" t="s">
        <v>3</v>
      </c>
      <c r="HG1971" s="2"/>
      <c r="HH1971" s="2"/>
      <c r="HI1971" s="2"/>
      <c r="HJ1971" s="2"/>
      <c r="HK1971" s="2"/>
      <c r="HL1971" s="2"/>
      <c r="HM1971" s="2" t="s">
        <v>3</v>
      </c>
      <c r="HN1971" s="2" t="s">
        <v>3</v>
      </c>
      <c r="HO1971" s="2" t="s">
        <v>3</v>
      </c>
      <c r="HP1971" s="2" t="s">
        <v>3</v>
      </c>
      <c r="HQ1971" s="2" t="s">
        <v>3</v>
      </c>
      <c r="HR1971" s="2"/>
      <c r="HS1971" s="2"/>
      <c r="HT1971" s="2"/>
      <c r="HU1971" s="2"/>
      <c r="HV1971" s="2"/>
      <c r="HW1971" s="2"/>
      <c r="HX1971" s="2"/>
      <c r="HY1971" s="2"/>
      <c r="HZ1971" s="2"/>
      <c r="IA1971" s="2"/>
      <c r="IB1971" s="2"/>
      <c r="IC1971" s="2"/>
      <c r="ID1971" s="2"/>
      <c r="IE1971" s="2"/>
      <c r="IF1971" s="2"/>
      <c r="IG1971" s="2"/>
      <c r="IH1971" s="2"/>
      <c r="II1971" s="2"/>
      <c r="IJ1971" s="2"/>
      <c r="IK1971" s="2">
        <v>0</v>
      </c>
      <c r="IL1971" s="2"/>
      <c r="IM1971" s="2"/>
      <c r="IN1971" s="2"/>
      <c r="IO1971" s="2"/>
      <c r="IP1971" s="2"/>
      <c r="IQ1971" s="2"/>
      <c r="IR1971" s="2"/>
      <c r="IS1971" s="2"/>
      <c r="IT1971" s="2"/>
      <c r="IU1971" s="2"/>
    </row>
    <row r="1972" spans="1:255" x14ac:dyDescent="0.2">
      <c r="A1972">
        <v>18</v>
      </c>
      <c r="B1972">
        <v>1</v>
      </c>
      <c r="C1972">
        <v>1768</v>
      </c>
      <c r="E1972" t="s">
        <v>851</v>
      </c>
      <c r="F1972" t="s">
        <v>419</v>
      </c>
      <c r="G1972" t="s">
        <v>420</v>
      </c>
      <c r="H1972" t="s">
        <v>78</v>
      </c>
      <c r="I1972">
        <f>I1968*J1972</f>
        <v>0</v>
      </c>
      <c r="J1972">
        <v>1.9E-2</v>
      </c>
      <c r="K1972">
        <v>1.9E-2</v>
      </c>
      <c r="L1972">
        <v>3.0400000000000002E-3</v>
      </c>
      <c r="M1972">
        <v>0</v>
      </c>
      <c r="N1972">
        <f t="shared" si="1650"/>
        <v>3.0000000000000001E-3</v>
      </c>
      <c r="O1972">
        <f t="shared" si="1651"/>
        <v>0</v>
      </c>
      <c r="P1972">
        <f t="shared" si="1652"/>
        <v>0</v>
      </c>
      <c r="Q1972">
        <f t="shared" si="1653"/>
        <v>0</v>
      </c>
      <c r="R1972">
        <f t="shared" si="1654"/>
        <v>0</v>
      </c>
      <c r="S1972">
        <f t="shared" si="1655"/>
        <v>0</v>
      </c>
      <c r="T1972">
        <f t="shared" si="1656"/>
        <v>0</v>
      </c>
      <c r="U1972">
        <f t="shared" si="1657"/>
        <v>0</v>
      </c>
      <c r="V1972">
        <f t="shared" si="1658"/>
        <v>0</v>
      </c>
      <c r="W1972">
        <f t="shared" si="1659"/>
        <v>0</v>
      </c>
      <c r="X1972">
        <f t="shared" si="1660"/>
        <v>0</v>
      </c>
      <c r="Y1972">
        <f t="shared" si="1661"/>
        <v>0</v>
      </c>
      <c r="AA1972">
        <v>69726884</v>
      </c>
      <c r="AB1972">
        <f t="shared" si="1662"/>
        <v>5808.34</v>
      </c>
      <c r="AC1972">
        <f t="shared" si="1683"/>
        <v>5808.34</v>
      </c>
      <c r="AD1972">
        <f t="shared" si="1644"/>
        <v>0</v>
      </c>
      <c r="AE1972">
        <f t="shared" si="1645"/>
        <v>0</v>
      </c>
      <c r="AF1972">
        <f t="shared" si="1646"/>
        <v>0</v>
      </c>
      <c r="AG1972">
        <f t="shared" si="1663"/>
        <v>0</v>
      </c>
      <c r="AH1972">
        <f t="shared" si="1647"/>
        <v>0</v>
      </c>
      <c r="AI1972">
        <f t="shared" si="1648"/>
        <v>0</v>
      </c>
      <c r="AJ1972">
        <f t="shared" si="1664"/>
        <v>27.08</v>
      </c>
      <c r="AK1972">
        <v>5808.3400000000011</v>
      </c>
      <c r="AL1972">
        <v>5808.3400000000011</v>
      </c>
      <c r="AM1972">
        <v>0</v>
      </c>
      <c r="AN1972">
        <v>0</v>
      </c>
      <c r="AO1972">
        <v>0</v>
      </c>
      <c r="AP1972">
        <v>0</v>
      </c>
      <c r="AQ1972">
        <v>0</v>
      </c>
      <c r="AR1972">
        <v>0</v>
      </c>
      <c r="AS1972">
        <v>27.08</v>
      </c>
      <c r="AT1972">
        <v>0</v>
      </c>
      <c r="AU1972">
        <v>0</v>
      </c>
      <c r="AV1972">
        <v>1</v>
      </c>
      <c r="AW1972">
        <v>1</v>
      </c>
      <c r="AZ1972">
        <v>1</v>
      </c>
      <c r="BA1972">
        <v>1</v>
      </c>
      <c r="BB1972">
        <v>1</v>
      </c>
      <c r="BC1972">
        <v>7.56</v>
      </c>
      <c r="BD1972" t="s">
        <v>3</v>
      </c>
      <c r="BE1972" t="s">
        <v>3</v>
      </c>
      <c r="BF1972" t="s">
        <v>3</v>
      </c>
      <c r="BG1972" t="s">
        <v>3</v>
      </c>
      <c r="BH1972">
        <v>3</v>
      </c>
      <c r="BI1972">
        <v>1</v>
      </c>
      <c r="BJ1972" t="s">
        <v>421</v>
      </c>
      <c r="BM1972">
        <v>500001</v>
      </c>
      <c r="BN1972">
        <v>0</v>
      </c>
      <c r="BO1972" t="s">
        <v>3</v>
      </c>
      <c r="BP1972">
        <v>0</v>
      </c>
      <c r="BQ1972">
        <v>8</v>
      </c>
      <c r="BR1972">
        <v>0</v>
      </c>
      <c r="BS1972">
        <v>1</v>
      </c>
      <c r="BT1972">
        <v>1</v>
      </c>
      <c r="BU1972">
        <v>1</v>
      </c>
      <c r="BV1972">
        <v>1</v>
      </c>
      <c r="BW1972">
        <v>1</v>
      </c>
      <c r="BX1972">
        <v>1</v>
      </c>
      <c r="BY1972" t="s">
        <v>3</v>
      </c>
      <c r="BZ1972">
        <v>0</v>
      </c>
      <c r="CA1972">
        <v>0</v>
      </c>
      <c r="CB1972" t="s">
        <v>3</v>
      </c>
      <c r="CE1972">
        <v>0</v>
      </c>
      <c r="CF1972">
        <v>0</v>
      </c>
      <c r="CG1972">
        <v>0</v>
      </c>
      <c r="CH1972">
        <v>157</v>
      </c>
      <c r="CI1972">
        <v>2</v>
      </c>
      <c r="CJ1972">
        <v>0</v>
      </c>
      <c r="CK1972">
        <v>0</v>
      </c>
      <c r="CL1972">
        <v>0</v>
      </c>
      <c r="CM1972">
        <v>0</v>
      </c>
      <c r="CN1972" t="s">
        <v>3</v>
      </c>
      <c r="CO1972">
        <v>0</v>
      </c>
      <c r="CP1972">
        <f t="shared" si="1665"/>
        <v>0</v>
      </c>
      <c r="CQ1972">
        <f t="shared" si="1666"/>
        <v>43911.0504</v>
      </c>
      <c r="CR1972">
        <f t="shared" si="1667"/>
        <v>0</v>
      </c>
      <c r="CS1972">
        <f t="shared" si="1668"/>
        <v>0</v>
      </c>
      <c r="CT1972">
        <f t="shared" si="1669"/>
        <v>0</v>
      </c>
      <c r="CU1972">
        <f t="shared" si="1670"/>
        <v>0</v>
      </c>
      <c r="CV1972">
        <f t="shared" si="1671"/>
        <v>0</v>
      </c>
      <c r="CW1972">
        <f t="shared" si="1672"/>
        <v>0</v>
      </c>
      <c r="CX1972">
        <f t="shared" si="1673"/>
        <v>27.08</v>
      </c>
      <c r="CY1972">
        <f>(S1972+R1972)*(BZ1972/100)</f>
        <v>0</v>
      </c>
      <c r="CZ1972">
        <f>(S1972+R1972)*(CA1972/100)</f>
        <v>0</v>
      </c>
      <c r="DC1972" t="s">
        <v>3</v>
      </c>
      <c r="DD1972" t="s">
        <v>3</v>
      </c>
      <c r="DE1972" t="s">
        <v>3</v>
      </c>
      <c r="DF1972" t="s">
        <v>3</v>
      </c>
      <c r="DG1972" t="s">
        <v>3</v>
      </c>
      <c r="DH1972" t="s">
        <v>3</v>
      </c>
      <c r="DI1972" t="s">
        <v>3</v>
      </c>
      <c r="DJ1972" t="s">
        <v>3</v>
      </c>
      <c r="DK1972" t="s">
        <v>3</v>
      </c>
      <c r="DL1972" t="s">
        <v>3</v>
      </c>
      <c r="DM1972" t="s">
        <v>3</v>
      </c>
      <c r="DN1972">
        <v>0</v>
      </c>
      <c r="DO1972">
        <v>0</v>
      </c>
      <c r="DP1972">
        <v>1</v>
      </c>
      <c r="DQ1972">
        <v>1</v>
      </c>
      <c r="DU1972">
        <v>1009</v>
      </c>
      <c r="DV1972" t="s">
        <v>78</v>
      </c>
      <c r="DW1972" t="s">
        <v>78</v>
      </c>
      <c r="DX1972">
        <v>1000</v>
      </c>
      <c r="DZ1972" t="s">
        <v>3</v>
      </c>
      <c r="EA1972" t="s">
        <v>3</v>
      </c>
      <c r="EB1972" t="s">
        <v>3</v>
      </c>
      <c r="EC1972" t="s">
        <v>3</v>
      </c>
      <c r="EE1972">
        <v>54328897</v>
      </c>
      <c r="EF1972">
        <v>8</v>
      </c>
      <c r="EG1972" t="s">
        <v>31</v>
      </c>
      <c r="EH1972">
        <v>0</v>
      </c>
      <c r="EI1972" t="s">
        <v>3</v>
      </c>
      <c r="EJ1972">
        <v>1</v>
      </c>
      <c r="EK1972">
        <v>500001</v>
      </c>
      <c r="EL1972" t="s">
        <v>32</v>
      </c>
      <c r="EM1972" t="s">
        <v>33</v>
      </c>
      <c r="EO1972" t="s">
        <v>3</v>
      </c>
      <c r="EQ1972">
        <v>0</v>
      </c>
      <c r="ER1972">
        <v>42000</v>
      </c>
      <c r="ES1972">
        <v>5808.3400000000011</v>
      </c>
      <c r="ET1972">
        <v>0</v>
      </c>
      <c r="EU1972">
        <v>0</v>
      </c>
      <c r="EV1972">
        <v>0</v>
      </c>
      <c r="EW1972">
        <v>0</v>
      </c>
      <c r="EX1972">
        <v>0</v>
      </c>
      <c r="EZ1972">
        <v>5</v>
      </c>
      <c r="FC1972">
        <v>0</v>
      </c>
      <c r="FD1972">
        <v>18</v>
      </c>
      <c r="FF1972">
        <v>42000</v>
      </c>
      <c r="FQ1972">
        <v>0</v>
      </c>
      <c r="FR1972">
        <f t="shared" si="1674"/>
        <v>0</v>
      </c>
      <c r="FS1972">
        <v>0</v>
      </c>
      <c r="FX1972">
        <v>0</v>
      </c>
      <c r="FY1972">
        <v>0</v>
      </c>
      <c r="GA1972" t="s">
        <v>417</v>
      </c>
      <c r="GD1972">
        <v>1</v>
      </c>
      <c r="GF1972">
        <v>353463573</v>
      </c>
      <c r="GG1972">
        <v>2</v>
      </c>
      <c r="GH1972">
        <v>3</v>
      </c>
      <c r="GI1972">
        <v>5</v>
      </c>
      <c r="GJ1972">
        <v>0</v>
      </c>
      <c r="GK1972">
        <v>0</v>
      </c>
      <c r="GL1972">
        <f t="shared" si="1675"/>
        <v>0</v>
      </c>
      <c r="GM1972">
        <f t="shared" si="1676"/>
        <v>0</v>
      </c>
      <c r="GN1972">
        <f t="shared" si="1677"/>
        <v>0</v>
      </c>
      <c r="GO1972">
        <f t="shared" si="1678"/>
        <v>0</v>
      </c>
      <c r="GP1972">
        <f t="shared" si="1679"/>
        <v>0</v>
      </c>
      <c r="GR1972">
        <v>1</v>
      </c>
      <c r="GS1972">
        <v>1</v>
      </c>
      <c r="GT1972">
        <v>0</v>
      </c>
      <c r="GU1972" t="s">
        <v>3</v>
      </c>
      <c r="GV1972">
        <f t="shared" si="1649"/>
        <v>0</v>
      </c>
      <c r="GW1972">
        <v>1</v>
      </c>
      <c r="GX1972">
        <f t="shared" si="1680"/>
        <v>0</v>
      </c>
      <c r="HA1972">
        <v>0</v>
      </c>
      <c r="HB1972">
        <v>0</v>
      </c>
      <c r="HC1972">
        <f t="shared" si="1681"/>
        <v>0</v>
      </c>
      <c r="HE1972" t="s">
        <v>35</v>
      </c>
      <c r="HF1972" t="s">
        <v>36</v>
      </c>
      <c r="HM1972" t="s">
        <v>3</v>
      </c>
      <c r="HN1972" t="s">
        <v>3</v>
      </c>
      <c r="HO1972" t="s">
        <v>3</v>
      </c>
      <c r="HP1972" t="s">
        <v>3</v>
      </c>
      <c r="HQ1972" t="s">
        <v>3</v>
      </c>
      <c r="IK1972">
        <v>0</v>
      </c>
    </row>
    <row r="1973" spans="1:255" x14ac:dyDescent="0.2">
      <c r="A1973" s="2">
        <v>18</v>
      </c>
      <c r="B1973" s="2">
        <v>1</v>
      </c>
      <c r="C1973" s="2">
        <v>1759</v>
      </c>
      <c r="D1973" s="2"/>
      <c r="E1973" s="2" t="s">
        <v>852</v>
      </c>
      <c r="F1973" s="2" t="s">
        <v>423</v>
      </c>
      <c r="G1973" s="2" t="s">
        <v>440</v>
      </c>
      <c r="H1973" s="2" t="s">
        <v>56</v>
      </c>
      <c r="I1973" s="2">
        <f>I1967*J1973</f>
        <v>0</v>
      </c>
      <c r="J1973" s="2">
        <v>116</v>
      </c>
      <c r="K1973" s="2">
        <v>116</v>
      </c>
      <c r="L1973" s="2">
        <v>18.559999999999999</v>
      </c>
      <c r="M1973" s="2">
        <v>0</v>
      </c>
      <c r="N1973" s="2">
        <f t="shared" si="1650"/>
        <v>18.559999999999999</v>
      </c>
      <c r="O1973" s="2">
        <f t="shared" si="1651"/>
        <v>0</v>
      </c>
      <c r="P1973" s="2">
        <f t="shared" si="1652"/>
        <v>0</v>
      </c>
      <c r="Q1973" s="2">
        <f t="shared" si="1653"/>
        <v>0</v>
      </c>
      <c r="R1973" s="2">
        <f t="shared" si="1654"/>
        <v>0</v>
      </c>
      <c r="S1973" s="2">
        <f t="shared" si="1655"/>
        <v>0</v>
      </c>
      <c r="T1973" s="2">
        <f t="shared" si="1656"/>
        <v>0</v>
      </c>
      <c r="U1973" s="2">
        <f t="shared" si="1657"/>
        <v>0</v>
      </c>
      <c r="V1973" s="2">
        <f t="shared" si="1658"/>
        <v>0</v>
      </c>
      <c r="W1973" s="2">
        <f t="shared" si="1659"/>
        <v>0</v>
      </c>
      <c r="X1973" s="2">
        <f t="shared" si="1660"/>
        <v>0</v>
      </c>
      <c r="Y1973" s="2">
        <f t="shared" si="1661"/>
        <v>0</v>
      </c>
      <c r="Z1973" s="2"/>
      <c r="AA1973" s="2">
        <v>69726971</v>
      </c>
      <c r="AB1973" s="2">
        <f t="shared" si="1662"/>
        <v>5.29</v>
      </c>
      <c r="AC1973" s="2">
        <f t="shared" si="1683"/>
        <v>5.29</v>
      </c>
      <c r="AD1973" s="2">
        <f t="shared" si="1644"/>
        <v>0</v>
      </c>
      <c r="AE1973" s="2">
        <f t="shared" si="1645"/>
        <v>0</v>
      </c>
      <c r="AF1973" s="2">
        <f t="shared" si="1646"/>
        <v>0</v>
      </c>
      <c r="AG1973" s="2">
        <f t="shared" si="1663"/>
        <v>0</v>
      </c>
      <c r="AH1973" s="2">
        <f t="shared" si="1647"/>
        <v>0</v>
      </c>
      <c r="AI1973" s="2">
        <f t="shared" si="1648"/>
        <v>0</v>
      </c>
      <c r="AJ1973" s="2">
        <f t="shared" si="1664"/>
        <v>7.0000000000000007E-2</v>
      </c>
      <c r="AK1973" s="2">
        <v>5.29</v>
      </c>
      <c r="AL1973" s="2">
        <v>5.29</v>
      </c>
      <c r="AM1973" s="2">
        <v>0</v>
      </c>
      <c r="AN1973" s="2">
        <v>0</v>
      </c>
      <c r="AO1973" s="2">
        <v>0</v>
      </c>
      <c r="AP1973" s="2">
        <v>0</v>
      </c>
      <c r="AQ1973" s="2">
        <v>0</v>
      </c>
      <c r="AR1973" s="2">
        <v>0</v>
      </c>
      <c r="AS1973" s="2">
        <v>7.0000000000000007E-2</v>
      </c>
      <c r="AT1973" s="2">
        <v>0</v>
      </c>
      <c r="AU1973" s="2">
        <v>0</v>
      </c>
      <c r="AV1973" s="2">
        <v>1</v>
      </c>
      <c r="AW1973" s="2">
        <v>1</v>
      </c>
      <c r="AX1973" s="2"/>
      <c r="AY1973" s="2"/>
      <c r="AZ1973" s="2">
        <v>1</v>
      </c>
      <c r="BA1973" s="2">
        <v>1</v>
      </c>
      <c r="BB1973" s="2">
        <v>1</v>
      </c>
      <c r="BC1973" s="2">
        <v>1</v>
      </c>
      <c r="BD1973" s="2" t="s">
        <v>3</v>
      </c>
      <c r="BE1973" s="2" t="s">
        <v>3</v>
      </c>
      <c r="BF1973" s="2" t="s">
        <v>3</v>
      </c>
      <c r="BG1973" s="2" t="s">
        <v>3</v>
      </c>
      <c r="BH1973" s="2">
        <v>3</v>
      </c>
      <c r="BI1973" s="2">
        <v>1</v>
      </c>
      <c r="BJ1973" s="2" t="s">
        <v>425</v>
      </c>
      <c r="BK1973" s="2"/>
      <c r="BL1973" s="2"/>
      <c r="BM1973" s="2">
        <v>500001</v>
      </c>
      <c r="BN1973" s="2">
        <v>0</v>
      </c>
      <c r="BO1973" s="2" t="s">
        <v>3</v>
      </c>
      <c r="BP1973" s="2">
        <v>0</v>
      </c>
      <c r="BQ1973" s="2">
        <v>8</v>
      </c>
      <c r="BR1973" s="2">
        <v>0</v>
      </c>
      <c r="BS1973" s="2">
        <v>1</v>
      </c>
      <c r="BT1973" s="2">
        <v>1</v>
      </c>
      <c r="BU1973" s="2">
        <v>1</v>
      </c>
      <c r="BV1973" s="2">
        <v>1</v>
      </c>
      <c r="BW1973" s="2">
        <v>1</v>
      </c>
      <c r="BX1973" s="2">
        <v>1</v>
      </c>
      <c r="BY1973" s="2" t="s">
        <v>3</v>
      </c>
      <c r="BZ1973" s="2">
        <v>0</v>
      </c>
      <c r="CA1973" s="2">
        <v>0</v>
      </c>
      <c r="CB1973" s="2" t="s">
        <v>3</v>
      </c>
      <c r="CC1973" s="2"/>
      <c r="CD1973" s="2"/>
      <c r="CE1973" s="2">
        <v>0</v>
      </c>
      <c r="CF1973" s="2">
        <v>0</v>
      </c>
      <c r="CG1973" s="2">
        <v>0</v>
      </c>
      <c r="CH1973" s="2">
        <v>157</v>
      </c>
      <c r="CI1973" s="2">
        <v>3</v>
      </c>
      <c r="CJ1973" s="2">
        <v>0</v>
      </c>
      <c r="CK1973" s="2">
        <v>0</v>
      </c>
      <c r="CL1973" s="2">
        <v>0</v>
      </c>
      <c r="CM1973" s="2">
        <v>0</v>
      </c>
      <c r="CN1973" s="2" t="s">
        <v>3</v>
      </c>
      <c r="CO1973" s="2">
        <v>0</v>
      </c>
      <c r="CP1973" s="2">
        <f t="shared" si="1665"/>
        <v>0</v>
      </c>
      <c r="CQ1973" s="2">
        <f t="shared" si="1666"/>
        <v>5.29</v>
      </c>
      <c r="CR1973" s="2">
        <f t="shared" si="1667"/>
        <v>0</v>
      </c>
      <c r="CS1973" s="2">
        <f t="shared" si="1668"/>
        <v>0</v>
      </c>
      <c r="CT1973" s="2">
        <f t="shared" si="1669"/>
        <v>0</v>
      </c>
      <c r="CU1973" s="2">
        <f t="shared" si="1670"/>
        <v>0</v>
      </c>
      <c r="CV1973" s="2">
        <f t="shared" si="1671"/>
        <v>0</v>
      </c>
      <c r="CW1973" s="2">
        <f t="shared" si="1672"/>
        <v>0</v>
      </c>
      <c r="CX1973" s="2">
        <f t="shared" si="1673"/>
        <v>7.0000000000000007E-2</v>
      </c>
      <c r="CY1973" s="2">
        <f>(((S1973+R1973)*AT1973)/100)</f>
        <v>0</v>
      </c>
      <c r="CZ1973" s="2">
        <f>(((S1973+R1973)*AU1973)/100)</f>
        <v>0</v>
      </c>
      <c r="DA1973" s="2"/>
      <c r="DB1973" s="2"/>
      <c r="DC1973" s="2" t="s">
        <v>3</v>
      </c>
      <c r="DD1973" s="2" t="s">
        <v>3</v>
      </c>
      <c r="DE1973" s="2" t="s">
        <v>3</v>
      </c>
      <c r="DF1973" s="2" t="s">
        <v>3</v>
      </c>
      <c r="DG1973" s="2" t="s">
        <v>3</v>
      </c>
      <c r="DH1973" s="2" t="s">
        <v>3</v>
      </c>
      <c r="DI1973" s="2" t="s">
        <v>3</v>
      </c>
      <c r="DJ1973" s="2" t="s">
        <v>3</v>
      </c>
      <c r="DK1973" s="2" t="s">
        <v>3</v>
      </c>
      <c r="DL1973" s="2" t="s">
        <v>3</v>
      </c>
      <c r="DM1973" s="2" t="s">
        <v>3</v>
      </c>
      <c r="DN1973" s="2">
        <v>0</v>
      </c>
      <c r="DO1973" s="2">
        <v>0</v>
      </c>
      <c r="DP1973" s="2">
        <v>1</v>
      </c>
      <c r="DQ1973" s="2">
        <v>1</v>
      </c>
      <c r="DR1973" s="2"/>
      <c r="DS1973" s="2"/>
      <c r="DT1973" s="2"/>
      <c r="DU1973" s="2">
        <v>1005</v>
      </c>
      <c r="DV1973" s="2" t="s">
        <v>56</v>
      </c>
      <c r="DW1973" s="2" t="s">
        <v>56</v>
      </c>
      <c r="DX1973" s="2">
        <v>1</v>
      </c>
      <c r="DY1973" s="2"/>
      <c r="DZ1973" s="2" t="s">
        <v>3</v>
      </c>
      <c r="EA1973" s="2" t="s">
        <v>3</v>
      </c>
      <c r="EB1973" s="2" t="s">
        <v>3</v>
      </c>
      <c r="EC1973" s="2" t="s">
        <v>3</v>
      </c>
      <c r="ED1973" s="2"/>
      <c r="EE1973" s="2">
        <v>54328897</v>
      </c>
      <c r="EF1973" s="2">
        <v>8</v>
      </c>
      <c r="EG1973" s="2" t="s">
        <v>31</v>
      </c>
      <c r="EH1973" s="2">
        <v>0</v>
      </c>
      <c r="EI1973" s="2" t="s">
        <v>3</v>
      </c>
      <c r="EJ1973" s="2">
        <v>1</v>
      </c>
      <c r="EK1973" s="2">
        <v>500001</v>
      </c>
      <c r="EL1973" s="2" t="s">
        <v>32</v>
      </c>
      <c r="EM1973" s="2" t="s">
        <v>33</v>
      </c>
      <c r="EN1973" s="2"/>
      <c r="EO1973" s="2" t="s">
        <v>3</v>
      </c>
      <c r="EP1973" s="2"/>
      <c r="EQ1973" s="2">
        <v>0</v>
      </c>
      <c r="ER1973" s="2">
        <v>5.29</v>
      </c>
      <c r="ES1973" s="2">
        <v>5.29</v>
      </c>
      <c r="ET1973" s="2">
        <v>0</v>
      </c>
      <c r="EU1973" s="2">
        <v>0</v>
      </c>
      <c r="EV1973" s="2">
        <v>0</v>
      </c>
      <c r="EW1973" s="2">
        <v>0</v>
      </c>
      <c r="EX1973" s="2">
        <v>0</v>
      </c>
      <c r="EY1973" s="2"/>
      <c r="EZ1973" s="2"/>
      <c r="FA1973" s="2"/>
      <c r="FB1973" s="2"/>
      <c r="FC1973" s="2"/>
      <c r="FD1973" s="2"/>
      <c r="FE1973" s="2"/>
      <c r="FF1973" s="2"/>
      <c r="FG1973" s="2"/>
      <c r="FH1973" s="2"/>
      <c r="FI1973" s="2"/>
      <c r="FJ1973" s="2"/>
      <c r="FK1973" s="2"/>
      <c r="FL1973" s="2"/>
      <c r="FM1973" s="2"/>
      <c r="FN1973" s="2"/>
      <c r="FO1973" s="2"/>
      <c r="FP1973" s="2"/>
      <c r="FQ1973" s="2">
        <v>0</v>
      </c>
      <c r="FR1973" s="2">
        <f t="shared" si="1674"/>
        <v>0</v>
      </c>
      <c r="FS1973" s="2">
        <v>0</v>
      </c>
      <c r="FT1973" s="2"/>
      <c r="FU1973" s="2"/>
      <c r="FV1973" s="2"/>
      <c r="FW1973" s="2"/>
      <c r="FX1973" s="2">
        <v>0</v>
      </c>
      <c r="FY1973" s="2">
        <v>0</v>
      </c>
      <c r="FZ1973" s="2"/>
      <c r="GA1973" s="2" t="s">
        <v>3</v>
      </c>
      <c r="GB1973" s="2"/>
      <c r="GC1973" s="2"/>
      <c r="GD1973" s="2">
        <v>1</v>
      </c>
      <c r="GE1973" s="2"/>
      <c r="GF1973" s="2">
        <v>1537754992</v>
      </c>
      <c r="GG1973" s="2">
        <v>2</v>
      </c>
      <c r="GH1973" s="2">
        <v>1</v>
      </c>
      <c r="GI1973" s="2">
        <v>-2</v>
      </c>
      <c r="GJ1973" s="2">
        <v>0</v>
      </c>
      <c r="GK1973" s="2">
        <v>0</v>
      </c>
      <c r="GL1973" s="2">
        <f t="shared" si="1675"/>
        <v>0</v>
      </c>
      <c r="GM1973" s="2">
        <f t="shared" si="1676"/>
        <v>0</v>
      </c>
      <c r="GN1973" s="2">
        <f t="shared" si="1677"/>
        <v>0</v>
      </c>
      <c r="GO1973" s="2">
        <f t="shared" si="1678"/>
        <v>0</v>
      </c>
      <c r="GP1973" s="2">
        <f t="shared" si="1679"/>
        <v>0</v>
      </c>
      <c r="GQ1973" s="2"/>
      <c r="GR1973" s="2">
        <v>0</v>
      </c>
      <c r="GS1973" s="2">
        <v>3</v>
      </c>
      <c r="GT1973" s="2">
        <v>0</v>
      </c>
      <c r="GU1973" s="2" t="s">
        <v>3</v>
      </c>
      <c r="GV1973" s="2">
        <f t="shared" si="1649"/>
        <v>0</v>
      </c>
      <c r="GW1973" s="2">
        <v>1</v>
      </c>
      <c r="GX1973" s="2">
        <f t="shared" si="1680"/>
        <v>0</v>
      </c>
      <c r="GY1973" s="2"/>
      <c r="GZ1973" s="2"/>
      <c r="HA1973" s="2">
        <v>0</v>
      </c>
      <c r="HB1973" s="2">
        <v>0</v>
      </c>
      <c r="HC1973" s="2">
        <f t="shared" si="1681"/>
        <v>0</v>
      </c>
      <c r="HD1973" s="2"/>
      <c r="HE1973" s="2" t="s">
        <v>3</v>
      </c>
      <c r="HF1973" s="2" t="s">
        <v>3</v>
      </c>
      <c r="HG1973" s="2"/>
      <c r="HH1973" s="2"/>
      <c r="HI1973" s="2"/>
      <c r="HJ1973" s="2"/>
      <c r="HK1973" s="2"/>
      <c r="HL1973" s="2"/>
      <c r="HM1973" s="2" t="s">
        <v>3</v>
      </c>
      <c r="HN1973" s="2" t="s">
        <v>3</v>
      </c>
      <c r="HO1973" s="2" t="s">
        <v>3</v>
      </c>
      <c r="HP1973" s="2" t="s">
        <v>3</v>
      </c>
      <c r="HQ1973" s="2" t="s">
        <v>3</v>
      </c>
      <c r="HR1973" s="2"/>
      <c r="HS1973" s="2"/>
      <c r="HT1973" s="2"/>
      <c r="HU1973" s="2"/>
      <c r="HV1973" s="2"/>
      <c r="HW1973" s="2"/>
      <c r="HX1973" s="2"/>
      <c r="HY1973" s="2"/>
      <c r="HZ1973" s="2"/>
      <c r="IA1973" s="2"/>
      <c r="IB1973" s="2"/>
      <c r="IC1973" s="2"/>
      <c r="ID1973" s="2"/>
      <c r="IE1973" s="2"/>
      <c r="IF1973" s="2"/>
      <c r="IG1973" s="2"/>
      <c r="IH1973" s="2"/>
      <c r="II1973" s="2"/>
      <c r="IJ1973" s="2"/>
      <c r="IK1973" s="2">
        <v>0</v>
      </c>
      <c r="IL1973" s="2"/>
      <c r="IM1973" s="2"/>
      <c r="IN1973" s="2"/>
      <c r="IO1973" s="2"/>
      <c r="IP1973" s="2"/>
      <c r="IQ1973" s="2"/>
      <c r="IR1973" s="2"/>
      <c r="IS1973" s="2"/>
      <c r="IT1973" s="2"/>
      <c r="IU1973" s="2"/>
    </row>
    <row r="1974" spans="1:255" x14ac:dyDescent="0.2">
      <c r="A1974">
        <v>18</v>
      </c>
      <c r="B1974">
        <v>1</v>
      </c>
      <c r="C1974">
        <v>1769</v>
      </c>
      <c r="E1974" t="s">
        <v>852</v>
      </c>
      <c r="F1974" t="s">
        <v>423</v>
      </c>
      <c r="G1974" t="s">
        <v>440</v>
      </c>
      <c r="H1974" t="s">
        <v>56</v>
      </c>
      <c r="I1974">
        <f>I1968*J1974</f>
        <v>0</v>
      </c>
      <c r="J1974">
        <v>116</v>
      </c>
      <c r="K1974">
        <v>116</v>
      </c>
      <c r="L1974">
        <v>18.559999999999999</v>
      </c>
      <c r="M1974">
        <v>0</v>
      </c>
      <c r="N1974">
        <f t="shared" si="1650"/>
        <v>18.559999999999999</v>
      </c>
      <c r="O1974">
        <f t="shared" si="1651"/>
        <v>0</v>
      </c>
      <c r="P1974">
        <f t="shared" si="1652"/>
        <v>0</v>
      </c>
      <c r="Q1974">
        <f t="shared" si="1653"/>
        <v>0</v>
      </c>
      <c r="R1974">
        <f t="shared" si="1654"/>
        <v>0</v>
      </c>
      <c r="S1974">
        <f t="shared" si="1655"/>
        <v>0</v>
      </c>
      <c r="T1974">
        <f t="shared" si="1656"/>
        <v>0</v>
      </c>
      <c r="U1974">
        <f t="shared" si="1657"/>
        <v>0</v>
      </c>
      <c r="V1974">
        <f t="shared" si="1658"/>
        <v>0</v>
      </c>
      <c r="W1974">
        <f t="shared" si="1659"/>
        <v>0</v>
      </c>
      <c r="X1974">
        <f t="shared" si="1660"/>
        <v>0</v>
      </c>
      <c r="Y1974">
        <f t="shared" si="1661"/>
        <v>0</v>
      </c>
      <c r="AA1974">
        <v>69726884</v>
      </c>
      <c r="AB1974">
        <f t="shared" si="1662"/>
        <v>13.12</v>
      </c>
      <c r="AC1974">
        <f t="shared" si="1683"/>
        <v>13.12</v>
      </c>
      <c r="AD1974">
        <f t="shared" si="1644"/>
        <v>0</v>
      </c>
      <c r="AE1974">
        <f t="shared" si="1645"/>
        <v>0</v>
      </c>
      <c r="AF1974">
        <f t="shared" si="1646"/>
        <v>0</v>
      </c>
      <c r="AG1974">
        <f t="shared" si="1663"/>
        <v>0</v>
      </c>
      <c r="AH1974">
        <f t="shared" si="1647"/>
        <v>0</v>
      </c>
      <c r="AI1974">
        <f t="shared" si="1648"/>
        <v>0</v>
      </c>
      <c r="AJ1974">
        <f t="shared" si="1664"/>
        <v>7.0000000000000007E-2</v>
      </c>
      <c r="AK1974">
        <v>13.120000000000001</v>
      </c>
      <c r="AL1974">
        <v>13.120000000000001</v>
      </c>
      <c r="AM1974">
        <v>0</v>
      </c>
      <c r="AN1974">
        <v>0</v>
      </c>
      <c r="AO1974">
        <v>0</v>
      </c>
      <c r="AP1974">
        <v>0</v>
      </c>
      <c r="AQ1974">
        <v>0</v>
      </c>
      <c r="AR1974">
        <v>0</v>
      </c>
      <c r="AS1974">
        <v>7.0000000000000007E-2</v>
      </c>
      <c r="AT1974">
        <v>0</v>
      </c>
      <c r="AU1974">
        <v>0</v>
      </c>
      <c r="AV1974">
        <v>1</v>
      </c>
      <c r="AW1974">
        <v>1</v>
      </c>
      <c r="AZ1974">
        <v>1</v>
      </c>
      <c r="BA1974">
        <v>1</v>
      </c>
      <c r="BB1974">
        <v>1</v>
      </c>
      <c r="BC1974">
        <v>7.56</v>
      </c>
      <c r="BD1974" t="s">
        <v>3</v>
      </c>
      <c r="BE1974" t="s">
        <v>3</v>
      </c>
      <c r="BF1974" t="s">
        <v>3</v>
      </c>
      <c r="BG1974" t="s">
        <v>3</v>
      </c>
      <c r="BH1974">
        <v>3</v>
      </c>
      <c r="BI1974">
        <v>1</v>
      </c>
      <c r="BJ1974" t="s">
        <v>425</v>
      </c>
      <c r="BM1974">
        <v>500001</v>
      </c>
      <c r="BN1974">
        <v>0</v>
      </c>
      <c r="BO1974" t="s">
        <v>3</v>
      </c>
      <c r="BP1974">
        <v>0</v>
      </c>
      <c r="BQ1974">
        <v>8</v>
      </c>
      <c r="BR1974">
        <v>0</v>
      </c>
      <c r="BS1974">
        <v>1</v>
      </c>
      <c r="BT1974">
        <v>1</v>
      </c>
      <c r="BU1974">
        <v>1</v>
      </c>
      <c r="BV1974">
        <v>1</v>
      </c>
      <c r="BW1974">
        <v>1</v>
      </c>
      <c r="BX1974">
        <v>1</v>
      </c>
      <c r="BY1974" t="s">
        <v>3</v>
      </c>
      <c r="BZ1974">
        <v>0</v>
      </c>
      <c r="CA1974">
        <v>0</v>
      </c>
      <c r="CB1974" t="s">
        <v>3</v>
      </c>
      <c r="CE1974">
        <v>0</v>
      </c>
      <c r="CF1974">
        <v>0</v>
      </c>
      <c r="CG1974">
        <v>0</v>
      </c>
      <c r="CH1974">
        <v>157</v>
      </c>
      <c r="CI1974">
        <v>3</v>
      </c>
      <c r="CJ1974">
        <v>0</v>
      </c>
      <c r="CK1974">
        <v>0</v>
      </c>
      <c r="CL1974">
        <v>0</v>
      </c>
      <c r="CM1974">
        <v>0</v>
      </c>
      <c r="CN1974" t="s">
        <v>3</v>
      </c>
      <c r="CO1974">
        <v>0</v>
      </c>
      <c r="CP1974">
        <f t="shared" si="1665"/>
        <v>0</v>
      </c>
      <c r="CQ1974">
        <f t="shared" si="1666"/>
        <v>99.18719999999999</v>
      </c>
      <c r="CR1974">
        <f t="shared" si="1667"/>
        <v>0</v>
      </c>
      <c r="CS1974">
        <f t="shared" si="1668"/>
        <v>0</v>
      </c>
      <c r="CT1974">
        <f t="shared" si="1669"/>
        <v>0</v>
      </c>
      <c r="CU1974">
        <f t="shared" si="1670"/>
        <v>0</v>
      </c>
      <c r="CV1974">
        <f t="shared" si="1671"/>
        <v>0</v>
      </c>
      <c r="CW1974">
        <f t="shared" si="1672"/>
        <v>0</v>
      </c>
      <c r="CX1974">
        <f t="shared" si="1673"/>
        <v>7.0000000000000007E-2</v>
      </c>
      <c r="CY1974">
        <f>(S1974+R1974)*(BZ1974/100)</f>
        <v>0</v>
      </c>
      <c r="CZ1974">
        <f>(S1974+R1974)*(CA1974/100)</f>
        <v>0</v>
      </c>
      <c r="DC1974" t="s">
        <v>3</v>
      </c>
      <c r="DD1974" t="s">
        <v>3</v>
      </c>
      <c r="DE1974" t="s">
        <v>3</v>
      </c>
      <c r="DF1974" t="s">
        <v>3</v>
      </c>
      <c r="DG1974" t="s">
        <v>3</v>
      </c>
      <c r="DH1974" t="s">
        <v>3</v>
      </c>
      <c r="DI1974" t="s">
        <v>3</v>
      </c>
      <c r="DJ1974" t="s">
        <v>3</v>
      </c>
      <c r="DK1974" t="s">
        <v>3</v>
      </c>
      <c r="DL1974" t="s">
        <v>3</v>
      </c>
      <c r="DM1974" t="s">
        <v>3</v>
      </c>
      <c r="DN1974">
        <v>0</v>
      </c>
      <c r="DO1974">
        <v>0</v>
      </c>
      <c r="DP1974">
        <v>1</v>
      </c>
      <c r="DQ1974">
        <v>1</v>
      </c>
      <c r="DU1974">
        <v>1005</v>
      </c>
      <c r="DV1974" t="s">
        <v>56</v>
      </c>
      <c r="DW1974" t="s">
        <v>56</v>
      </c>
      <c r="DX1974">
        <v>1</v>
      </c>
      <c r="DZ1974" t="s">
        <v>3</v>
      </c>
      <c r="EA1974" t="s">
        <v>3</v>
      </c>
      <c r="EB1974" t="s">
        <v>3</v>
      </c>
      <c r="EC1974" t="s">
        <v>3</v>
      </c>
      <c r="EE1974">
        <v>54328897</v>
      </c>
      <c r="EF1974">
        <v>8</v>
      </c>
      <c r="EG1974" t="s">
        <v>31</v>
      </c>
      <c r="EH1974">
        <v>0</v>
      </c>
      <c r="EI1974" t="s">
        <v>3</v>
      </c>
      <c r="EJ1974">
        <v>1</v>
      </c>
      <c r="EK1974">
        <v>500001</v>
      </c>
      <c r="EL1974" t="s">
        <v>32</v>
      </c>
      <c r="EM1974" t="s">
        <v>33</v>
      </c>
      <c r="EO1974" t="s">
        <v>3</v>
      </c>
      <c r="EQ1974">
        <v>0</v>
      </c>
      <c r="ER1974">
        <v>94.87</v>
      </c>
      <c r="ES1974">
        <v>13.120000000000001</v>
      </c>
      <c r="ET1974">
        <v>0</v>
      </c>
      <c r="EU1974">
        <v>0</v>
      </c>
      <c r="EV1974">
        <v>0</v>
      </c>
      <c r="EW1974">
        <v>0</v>
      </c>
      <c r="EX1974">
        <v>0</v>
      </c>
      <c r="EZ1974">
        <v>5</v>
      </c>
      <c r="FC1974">
        <v>0</v>
      </c>
      <c r="FD1974">
        <v>18</v>
      </c>
      <c r="FF1974">
        <v>94.87</v>
      </c>
      <c r="FQ1974">
        <v>0</v>
      </c>
      <c r="FR1974">
        <f t="shared" si="1674"/>
        <v>0</v>
      </c>
      <c r="FS1974">
        <v>0</v>
      </c>
      <c r="FX1974">
        <v>0</v>
      </c>
      <c r="FY1974">
        <v>0</v>
      </c>
      <c r="GA1974" t="s">
        <v>441</v>
      </c>
      <c r="GD1974">
        <v>1</v>
      </c>
      <c r="GF1974">
        <v>1537754992</v>
      </c>
      <c r="GG1974">
        <v>2</v>
      </c>
      <c r="GH1974">
        <v>3</v>
      </c>
      <c r="GI1974">
        <v>5</v>
      </c>
      <c r="GJ1974">
        <v>0</v>
      </c>
      <c r="GK1974">
        <v>0</v>
      </c>
      <c r="GL1974">
        <f t="shared" si="1675"/>
        <v>0</v>
      </c>
      <c r="GM1974">
        <f t="shared" si="1676"/>
        <v>0</v>
      </c>
      <c r="GN1974">
        <f t="shared" si="1677"/>
        <v>0</v>
      </c>
      <c r="GO1974">
        <f t="shared" si="1678"/>
        <v>0</v>
      </c>
      <c r="GP1974">
        <f t="shared" si="1679"/>
        <v>0</v>
      </c>
      <c r="GR1974">
        <v>1</v>
      </c>
      <c r="GS1974">
        <v>1</v>
      </c>
      <c r="GT1974">
        <v>0</v>
      </c>
      <c r="GU1974" t="s">
        <v>3</v>
      </c>
      <c r="GV1974">
        <f t="shared" si="1649"/>
        <v>0</v>
      </c>
      <c r="GW1974">
        <v>1</v>
      </c>
      <c r="GX1974">
        <f t="shared" si="1680"/>
        <v>0</v>
      </c>
      <c r="HA1974">
        <v>0</v>
      </c>
      <c r="HB1974">
        <v>0</v>
      </c>
      <c r="HC1974">
        <f t="shared" si="1681"/>
        <v>0</v>
      </c>
      <c r="HE1974" t="s">
        <v>35</v>
      </c>
      <c r="HF1974" t="s">
        <v>36</v>
      </c>
      <c r="HM1974" t="s">
        <v>3</v>
      </c>
      <c r="HN1974" t="s">
        <v>3</v>
      </c>
      <c r="HO1974" t="s">
        <v>3</v>
      </c>
      <c r="HP1974" t="s">
        <v>3</v>
      </c>
      <c r="HQ1974" t="s">
        <v>3</v>
      </c>
      <c r="IK1974">
        <v>0</v>
      </c>
    </row>
    <row r="1975" spans="1:255" x14ac:dyDescent="0.2">
      <c r="A1975" s="2">
        <v>18</v>
      </c>
      <c r="B1975" s="2">
        <v>1</v>
      </c>
      <c r="C1975" s="2">
        <v>1760</v>
      </c>
      <c r="D1975" s="2"/>
      <c r="E1975" s="2" t="s">
        <v>853</v>
      </c>
      <c r="F1975" s="2" t="s">
        <v>428</v>
      </c>
      <c r="G1975" s="2" t="s">
        <v>429</v>
      </c>
      <c r="H1975" s="2" t="s">
        <v>78</v>
      </c>
      <c r="I1975" s="2">
        <f>I1967*J1975</f>
        <v>0</v>
      </c>
      <c r="J1975" s="2">
        <v>5.7000000000000002E-2</v>
      </c>
      <c r="K1975" s="2">
        <v>5.7000000000000002E-2</v>
      </c>
      <c r="L1975" s="2">
        <v>9.1199999999999996E-3</v>
      </c>
      <c r="M1975" s="2">
        <v>0</v>
      </c>
      <c r="N1975" s="2">
        <f t="shared" si="1650"/>
        <v>9.1000000000000004E-3</v>
      </c>
      <c r="O1975" s="2">
        <f t="shared" si="1651"/>
        <v>0</v>
      </c>
      <c r="P1975" s="2">
        <f t="shared" si="1652"/>
        <v>0</v>
      </c>
      <c r="Q1975" s="2">
        <f t="shared" si="1653"/>
        <v>0</v>
      </c>
      <c r="R1975" s="2">
        <f t="shared" si="1654"/>
        <v>0</v>
      </c>
      <c r="S1975" s="2">
        <f t="shared" si="1655"/>
        <v>0</v>
      </c>
      <c r="T1975" s="2">
        <f t="shared" si="1656"/>
        <v>0</v>
      </c>
      <c r="U1975" s="2">
        <f t="shared" si="1657"/>
        <v>0</v>
      </c>
      <c r="V1975" s="2">
        <f t="shared" si="1658"/>
        <v>0</v>
      </c>
      <c r="W1975" s="2">
        <f t="shared" si="1659"/>
        <v>0</v>
      </c>
      <c r="X1975" s="2">
        <f t="shared" si="1660"/>
        <v>0</v>
      </c>
      <c r="Y1975" s="2">
        <f t="shared" si="1661"/>
        <v>0</v>
      </c>
      <c r="Z1975" s="2"/>
      <c r="AA1975" s="2">
        <v>69726971</v>
      </c>
      <c r="AB1975" s="2">
        <f t="shared" si="1662"/>
        <v>5646.9</v>
      </c>
      <c r="AC1975" s="2">
        <f t="shared" si="1683"/>
        <v>5646.9</v>
      </c>
      <c r="AD1975" s="2">
        <f t="shared" si="1644"/>
        <v>0</v>
      </c>
      <c r="AE1975" s="2">
        <f t="shared" si="1645"/>
        <v>0</v>
      </c>
      <c r="AF1975" s="2">
        <f t="shared" si="1646"/>
        <v>0</v>
      </c>
      <c r="AG1975" s="2">
        <f t="shared" si="1663"/>
        <v>0</v>
      </c>
      <c r="AH1975" s="2">
        <f t="shared" si="1647"/>
        <v>0</v>
      </c>
      <c r="AI1975" s="2">
        <f t="shared" si="1648"/>
        <v>0</v>
      </c>
      <c r="AJ1975" s="2">
        <f t="shared" si="1664"/>
        <v>90.23</v>
      </c>
      <c r="AK1975" s="2">
        <v>5646.9</v>
      </c>
      <c r="AL1975" s="2">
        <v>5646.9</v>
      </c>
      <c r="AM1975" s="2">
        <v>0</v>
      </c>
      <c r="AN1975" s="2">
        <v>0</v>
      </c>
      <c r="AO1975" s="2">
        <v>0</v>
      </c>
      <c r="AP1975" s="2">
        <v>0</v>
      </c>
      <c r="AQ1975" s="2">
        <v>0</v>
      </c>
      <c r="AR1975" s="2">
        <v>0</v>
      </c>
      <c r="AS1975" s="2">
        <v>90.23</v>
      </c>
      <c r="AT1975" s="2">
        <v>0</v>
      </c>
      <c r="AU1975" s="2">
        <v>0</v>
      </c>
      <c r="AV1975" s="2">
        <v>1</v>
      </c>
      <c r="AW1975" s="2">
        <v>1</v>
      </c>
      <c r="AX1975" s="2"/>
      <c r="AY1975" s="2"/>
      <c r="AZ1975" s="2">
        <v>1</v>
      </c>
      <c r="BA1975" s="2">
        <v>1</v>
      </c>
      <c r="BB1975" s="2">
        <v>1</v>
      </c>
      <c r="BC1975" s="2">
        <v>1</v>
      </c>
      <c r="BD1975" s="2" t="s">
        <v>3</v>
      </c>
      <c r="BE1975" s="2" t="s">
        <v>3</v>
      </c>
      <c r="BF1975" s="2" t="s">
        <v>3</v>
      </c>
      <c r="BG1975" s="2" t="s">
        <v>3</v>
      </c>
      <c r="BH1975" s="2">
        <v>3</v>
      </c>
      <c r="BI1975" s="2">
        <v>1</v>
      </c>
      <c r="BJ1975" s="2" t="s">
        <v>430</v>
      </c>
      <c r="BK1975" s="2"/>
      <c r="BL1975" s="2"/>
      <c r="BM1975" s="2">
        <v>500001</v>
      </c>
      <c r="BN1975" s="2">
        <v>0</v>
      </c>
      <c r="BO1975" s="2" t="s">
        <v>3</v>
      </c>
      <c r="BP1975" s="2">
        <v>0</v>
      </c>
      <c r="BQ1975" s="2">
        <v>8</v>
      </c>
      <c r="BR1975" s="2">
        <v>0</v>
      </c>
      <c r="BS1975" s="2">
        <v>1</v>
      </c>
      <c r="BT1975" s="2">
        <v>1</v>
      </c>
      <c r="BU1975" s="2">
        <v>1</v>
      </c>
      <c r="BV1975" s="2">
        <v>1</v>
      </c>
      <c r="BW1975" s="2">
        <v>1</v>
      </c>
      <c r="BX1975" s="2">
        <v>1</v>
      </c>
      <c r="BY1975" s="2" t="s">
        <v>3</v>
      </c>
      <c r="BZ1975" s="2">
        <v>0</v>
      </c>
      <c r="CA1975" s="2">
        <v>0</v>
      </c>
      <c r="CB1975" s="2" t="s">
        <v>3</v>
      </c>
      <c r="CC1975" s="2"/>
      <c r="CD1975" s="2"/>
      <c r="CE1975" s="2">
        <v>0</v>
      </c>
      <c r="CF1975" s="2">
        <v>0</v>
      </c>
      <c r="CG1975" s="2">
        <v>0</v>
      </c>
      <c r="CH1975" s="2">
        <v>157</v>
      </c>
      <c r="CI1975" s="2">
        <v>4</v>
      </c>
      <c r="CJ1975" s="2">
        <v>0</v>
      </c>
      <c r="CK1975" s="2">
        <v>0</v>
      </c>
      <c r="CL1975" s="2">
        <v>0</v>
      </c>
      <c r="CM1975" s="2">
        <v>0</v>
      </c>
      <c r="CN1975" s="2" t="s">
        <v>3</v>
      </c>
      <c r="CO1975" s="2">
        <v>0</v>
      </c>
      <c r="CP1975" s="2">
        <f t="shared" si="1665"/>
        <v>0</v>
      </c>
      <c r="CQ1975" s="2">
        <f t="shared" si="1666"/>
        <v>5646.9</v>
      </c>
      <c r="CR1975" s="2">
        <f t="shared" si="1667"/>
        <v>0</v>
      </c>
      <c r="CS1975" s="2">
        <f t="shared" si="1668"/>
        <v>0</v>
      </c>
      <c r="CT1975" s="2">
        <f t="shared" si="1669"/>
        <v>0</v>
      </c>
      <c r="CU1975" s="2">
        <f t="shared" si="1670"/>
        <v>0</v>
      </c>
      <c r="CV1975" s="2">
        <f t="shared" si="1671"/>
        <v>0</v>
      </c>
      <c r="CW1975" s="2">
        <f t="shared" si="1672"/>
        <v>0</v>
      </c>
      <c r="CX1975" s="2">
        <f t="shared" si="1673"/>
        <v>90.23</v>
      </c>
      <c r="CY1975" s="2">
        <f>(((S1975+R1975)*AT1975)/100)</f>
        <v>0</v>
      </c>
      <c r="CZ1975" s="2">
        <f>(((S1975+R1975)*AU1975)/100)</f>
        <v>0</v>
      </c>
      <c r="DA1975" s="2"/>
      <c r="DB1975" s="2"/>
      <c r="DC1975" s="2" t="s">
        <v>3</v>
      </c>
      <c r="DD1975" s="2" t="s">
        <v>3</v>
      </c>
      <c r="DE1975" s="2" t="s">
        <v>3</v>
      </c>
      <c r="DF1975" s="2" t="s">
        <v>3</v>
      </c>
      <c r="DG1975" s="2" t="s">
        <v>3</v>
      </c>
      <c r="DH1975" s="2" t="s">
        <v>3</v>
      </c>
      <c r="DI1975" s="2" t="s">
        <v>3</v>
      </c>
      <c r="DJ1975" s="2" t="s">
        <v>3</v>
      </c>
      <c r="DK1975" s="2" t="s">
        <v>3</v>
      </c>
      <c r="DL1975" s="2" t="s">
        <v>3</v>
      </c>
      <c r="DM1975" s="2" t="s">
        <v>3</v>
      </c>
      <c r="DN1975" s="2">
        <v>0</v>
      </c>
      <c r="DO1975" s="2">
        <v>0</v>
      </c>
      <c r="DP1975" s="2">
        <v>1</v>
      </c>
      <c r="DQ1975" s="2">
        <v>1</v>
      </c>
      <c r="DR1975" s="2"/>
      <c r="DS1975" s="2"/>
      <c r="DT1975" s="2"/>
      <c r="DU1975" s="2">
        <v>1009</v>
      </c>
      <c r="DV1975" s="2" t="s">
        <v>78</v>
      </c>
      <c r="DW1975" s="2" t="s">
        <v>78</v>
      </c>
      <c r="DX1975" s="2">
        <v>1000</v>
      </c>
      <c r="DY1975" s="2"/>
      <c r="DZ1975" s="2" t="s">
        <v>3</v>
      </c>
      <c r="EA1975" s="2" t="s">
        <v>3</v>
      </c>
      <c r="EB1975" s="2" t="s">
        <v>3</v>
      </c>
      <c r="EC1975" s="2" t="s">
        <v>3</v>
      </c>
      <c r="ED1975" s="2"/>
      <c r="EE1975" s="2">
        <v>54328897</v>
      </c>
      <c r="EF1975" s="2">
        <v>8</v>
      </c>
      <c r="EG1975" s="2" t="s">
        <v>31</v>
      </c>
      <c r="EH1975" s="2">
        <v>0</v>
      </c>
      <c r="EI1975" s="2" t="s">
        <v>3</v>
      </c>
      <c r="EJ1975" s="2">
        <v>1</v>
      </c>
      <c r="EK1975" s="2">
        <v>500001</v>
      </c>
      <c r="EL1975" s="2" t="s">
        <v>32</v>
      </c>
      <c r="EM1975" s="2" t="s">
        <v>33</v>
      </c>
      <c r="EN1975" s="2"/>
      <c r="EO1975" s="2" t="s">
        <v>3</v>
      </c>
      <c r="EP1975" s="2"/>
      <c r="EQ1975" s="2">
        <v>0</v>
      </c>
      <c r="ER1975" s="2">
        <v>5646.9</v>
      </c>
      <c r="ES1975" s="2">
        <v>5646.9</v>
      </c>
      <c r="ET1975" s="2">
        <v>0</v>
      </c>
      <c r="EU1975" s="2">
        <v>0</v>
      </c>
      <c r="EV1975" s="2">
        <v>0</v>
      </c>
      <c r="EW1975" s="2">
        <v>0</v>
      </c>
      <c r="EX1975" s="2">
        <v>0</v>
      </c>
      <c r="EY1975" s="2"/>
      <c r="EZ1975" s="2"/>
      <c r="FA1975" s="2"/>
      <c r="FB1975" s="2"/>
      <c r="FC1975" s="2"/>
      <c r="FD1975" s="2"/>
      <c r="FE1975" s="2"/>
      <c r="FF1975" s="2"/>
      <c r="FG1975" s="2"/>
      <c r="FH1975" s="2"/>
      <c r="FI1975" s="2"/>
      <c r="FJ1975" s="2"/>
      <c r="FK1975" s="2"/>
      <c r="FL1975" s="2"/>
      <c r="FM1975" s="2"/>
      <c r="FN1975" s="2"/>
      <c r="FO1975" s="2"/>
      <c r="FP1975" s="2"/>
      <c r="FQ1975" s="2">
        <v>0</v>
      </c>
      <c r="FR1975" s="2">
        <f t="shared" si="1674"/>
        <v>0</v>
      </c>
      <c r="FS1975" s="2">
        <v>0</v>
      </c>
      <c r="FT1975" s="2"/>
      <c r="FU1975" s="2"/>
      <c r="FV1975" s="2"/>
      <c r="FW1975" s="2"/>
      <c r="FX1975" s="2">
        <v>0</v>
      </c>
      <c r="FY1975" s="2">
        <v>0</v>
      </c>
      <c r="FZ1975" s="2"/>
      <c r="GA1975" s="2" t="s">
        <v>3</v>
      </c>
      <c r="GB1975" s="2"/>
      <c r="GC1975" s="2"/>
      <c r="GD1975" s="2">
        <v>1</v>
      </c>
      <c r="GE1975" s="2"/>
      <c r="GF1975" s="2">
        <v>-1245202389</v>
      </c>
      <c r="GG1975" s="2">
        <v>2</v>
      </c>
      <c r="GH1975" s="2">
        <v>1</v>
      </c>
      <c r="GI1975" s="2">
        <v>-2</v>
      </c>
      <c r="GJ1975" s="2">
        <v>0</v>
      </c>
      <c r="GK1975" s="2">
        <v>0</v>
      </c>
      <c r="GL1975" s="2">
        <f t="shared" si="1675"/>
        <v>0</v>
      </c>
      <c r="GM1975" s="2">
        <f t="shared" si="1676"/>
        <v>0</v>
      </c>
      <c r="GN1975" s="2">
        <f t="shared" si="1677"/>
        <v>0</v>
      </c>
      <c r="GO1975" s="2">
        <f t="shared" si="1678"/>
        <v>0</v>
      </c>
      <c r="GP1975" s="2">
        <f t="shared" si="1679"/>
        <v>0</v>
      </c>
      <c r="GQ1975" s="2"/>
      <c r="GR1975" s="2">
        <v>0</v>
      </c>
      <c r="GS1975" s="2">
        <v>3</v>
      </c>
      <c r="GT1975" s="2">
        <v>0</v>
      </c>
      <c r="GU1975" s="2" t="s">
        <v>3</v>
      </c>
      <c r="GV1975" s="2">
        <f t="shared" si="1649"/>
        <v>0</v>
      </c>
      <c r="GW1975" s="2">
        <v>1</v>
      </c>
      <c r="GX1975" s="2">
        <f t="shared" si="1680"/>
        <v>0</v>
      </c>
      <c r="GY1975" s="2"/>
      <c r="GZ1975" s="2"/>
      <c r="HA1975" s="2">
        <v>0</v>
      </c>
      <c r="HB1975" s="2">
        <v>0</v>
      </c>
      <c r="HC1975" s="2">
        <f t="shared" si="1681"/>
        <v>0</v>
      </c>
      <c r="HD1975" s="2"/>
      <c r="HE1975" s="2" t="s">
        <v>3</v>
      </c>
      <c r="HF1975" s="2" t="s">
        <v>3</v>
      </c>
      <c r="HG1975" s="2"/>
      <c r="HH1975" s="2"/>
      <c r="HI1975" s="2"/>
      <c r="HJ1975" s="2"/>
      <c r="HK1975" s="2"/>
      <c r="HL1975" s="2"/>
      <c r="HM1975" s="2" t="s">
        <v>3</v>
      </c>
      <c r="HN1975" s="2" t="s">
        <v>3</v>
      </c>
      <c r="HO1975" s="2" t="s">
        <v>3</v>
      </c>
      <c r="HP1975" s="2" t="s">
        <v>3</v>
      </c>
      <c r="HQ1975" s="2" t="s">
        <v>3</v>
      </c>
      <c r="HR1975" s="2"/>
      <c r="HS1975" s="2"/>
      <c r="HT1975" s="2"/>
      <c r="HU1975" s="2"/>
      <c r="HV1975" s="2"/>
      <c r="HW1975" s="2"/>
      <c r="HX1975" s="2"/>
      <c r="HY1975" s="2"/>
      <c r="HZ1975" s="2"/>
      <c r="IA1975" s="2"/>
      <c r="IB1975" s="2"/>
      <c r="IC1975" s="2"/>
      <c r="ID1975" s="2"/>
      <c r="IE1975" s="2"/>
      <c r="IF1975" s="2"/>
      <c r="IG1975" s="2"/>
      <c r="IH1975" s="2"/>
      <c r="II1975" s="2"/>
      <c r="IJ1975" s="2"/>
      <c r="IK1975" s="2">
        <v>0</v>
      </c>
      <c r="IL1975" s="2"/>
      <c r="IM1975" s="2"/>
      <c r="IN1975" s="2"/>
      <c r="IO1975" s="2"/>
      <c r="IP1975" s="2"/>
      <c r="IQ1975" s="2"/>
      <c r="IR1975" s="2"/>
      <c r="IS1975" s="2"/>
      <c r="IT1975" s="2"/>
      <c r="IU1975" s="2"/>
    </row>
    <row r="1976" spans="1:255" x14ac:dyDescent="0.2">
      <c r="A1976">
        <v>18</v>
      </c>
      <c r="B1976">
        <v>1</v>
      </c>
      <c r="C1976">
        <v>1770</v>
      </c>
      <c r="E1976" t="s">
        <v>853</v>
      </c>
      <c r="F1976" t="s">
        <v>428</v>
      </c>
      <c r="G1976" t="s">
        <v>429</v>
      </c>
      <c r="H1976" t="s">
        <v>78</v>
      </c>
      <c r="I1976">
        <f>I1968*J1976</f>
        <v>0</v>
      </c>
      <c r="J1976">
        <v>5.7000000000000002E-2</v>
      </c>
      <c r="K1976">
        <v>5.7000000000000002E-2</v>
      </c>
      <c r="L1976">
        <v>9.1199999999999996E-3</v>
      </c>
      <c r="M1976">
        <v>0</v>
      </c>
      <c r="N1976">
        <f t="shared" si="1650"/>
        <v>9.1000000000000004E-3</v>
      </c>
      <c r="O1976">
        <f t="shared" si="1651"/>
        <v>0</v>
      </c>
      <c r="P1976">
        <f t="shared" si="1652"/>
        <v>0</v>
      </c>
      <c r="Q1976">
        <f t="shared" si="1653"/>
        <v>0</v>
      </c>
      <c r="R1976">
        <f t="shared" si="1654"/>
        <v>0</v>
      </c>
      <c r="S1976">
        <f t="shared" si="1655"/>
        <v>0</v>
      </c>
      <c r="T1976">
        <f t="shared" si="1656"/>
        <v>0</v>
      </c>
      <c r="U1976">
        <f t="shared" si="1657"/>
        <v>0</v>
      </c>
      <c r="V1976">
        <f t="shared" si="1658"/>
        <v>0</v>
      </c>
      <c r="W1976">
        <f t="shared" si="1659"/>
        <v>0</v>
      </c>
      <c r="X1976">
        <f t="shared" si="1660"/>
        <v>0</v>
      </c>
      <c r="Y1976">
        <f t="shared" si="1661"/>
        <v>0</v>
      </c>
      <c r="AA1976">
        <v>69726884</v>
      </c>
      <c r="AB1976">
        <f t="shared" si="1662"/>
        <v>5859.5</v>
      </c>
      <c r="AC1976">
        <f t="shared" si="1683"/>
        <v>5859.5</v>
      </c>
      <c r="AD1976">
        <f t="shared" si="1644"/>
        <v>0</v>
      </c>
      <c r="AE1976">
        <f t="shared" si="1645"/>
        <v>0</v>
      </c>
      <c r="AF1976">
        <f t="shared" si="1646"/>
        <v>0</v>
      </c>
      <c r="AG1976">
        <f t="shared" si="1663"/>
        <v>0</v>
      </c>
      <c r="AH1976">
        <f t="shared" si="1647"/>
        <v>0</v>
      </c>
      <c r="AI1976">
        <f t="shared" si="1648"/>
        <v>0</v>
      </c>
      <c r="AJ1976">
        <f t="shared" si="1664"/>
        <v>90.23</v>
      </c>
      <c r="AK1976">
        <v>5859.5</v>
      </c>
      <c r="AL1976">
        <v>5859.5</v>
      </c>
      <c r="AM1976">
        <v>0</v>
      </c>
      <c r="AN1976">
        <v>0</v>
      </c>
      <c r="AO1976">
        <v>0</v>
      </c>
      <c r="AP1976">
        <v>0</v>
      </c>
      <c r="AQ1976">
        <v>0</v>
      </c>
      <c r="AR1976">
        <v>0</v>
      </c>
      <c r="AS1976">
        <v>90.23</v>
      </c>
      <c r="AT1976">
        <v>0</v>
      </c>
      <c r="AU1976">
        <v>0</v>
      </c>
      <c r="AV1976">
        <v>1</v>
      </c>
      <c r="AW1976">
        <v>1</v>
      </c>
      <c r="AZ1976">
        <v>1</v>
      </c>
      <c r="BA1976">
        <v>1</v>
      </c>
      <c r="BB1976">
        <v>1</v>
      </c>
      <c r="BC1976">
        <v>7.56</v>
      </c>
      <c r="BD1976" t="s">
        <v>3</v>
      </c>
      <c r="BE1976" t="s">
        <v>3</v>
      </c>
      <c r="BF1976" t="s">
        <v>3</v>
      </c>
      <c r="BG1976" t="s">
        <v>3</v>
      </c>
      <c r="BH1976">
        <v>3</v>
      </c>
      <c r="BI1976">
        <v>1</v>
      </c>
      <c r="BJ1976" t="s">
        <v>430</v>
      </c>
      <c r="BM1976">
        <v>500001</v>
      </c>
      <c r="BN1976">
        <v>0</v>
      </c>
      <c r="BO1976" t="s">
        <v>3</v>
      </c>
      <c r="BP1976">
        <v>0</v>
      </c>
      <c r="BQ1976">
        <v>8</v>
      </c>
      <c r="BR1976">
        <v>0</v>
      </c>
      <c r="BS1976">
        <v>1</v>
      </c>
      <c r="BT1976">
        <v>1</v>
      </c>
      <c r="BU1976">
        <v>1</v>
      </c>
      <c r="BV1976">
        <v>1</v>
      </c>
      <c r="BW1976">
        <v>1</v>
      </c>
      <c r="BX1976">
        <v>1</v>
      </c>
      <c r="BY1976" t="s">
        <v>3</v>
      </c>
      <c r="BZ1976">
        <v>0</v>
      </c>
      <c r="CA1976">
        <v>0</v>
      </c>
      <c r="CB1976" t="s">
        <v>3</v>
      </c>
      <c r="CE1976">
        <v>0</v>
      </c>
      <c r="CF1976">
        <v>0</v>
      </c>
      <c r="CG1976">
        <v>0</v>
      </c>
      <c r="CH1976">
        <v>157</v>
      </c>
      <c r="CI1976">
        <v>4</v>
      </c>
      <c r="CJ1976">
        <v>0</v>
      </c>
      <c r="CK1976">
        <v>0</v>
      </c>
      <c r="CL1976">
        <v>0</v>
      </c>
      <c r="CM1976">
        <v>0</v>
      </c>
      <c r="CN1976" t="s">
        <v>3</v>
      </c>
      <c r="CO1976">
        <v>0</v>
      </c>
      <c r="CP1976">
        <f t="shared" si="1665"/>
        <v>0</v>
      </c>
      <c r="CQ1976">
        <f t="shared" si="1666"/>
        <v>44297.82</v>
      </c>
      <c r="CR1976">
        <f t="shared" si="1667"/>
        <v>0</v>
      </c>
      <c r="CS1976">
        <f t="shared" si="1668"/>
        <v>0</v>
      </c>
      <c r="CT1976">
        <f t="shared" si="1669"/>
        <v>0</v>
      </c>
      <c r="CU1976">
        <f t="shared" si="1670"/>
        <v>0</v>
      </c>
      <c r="CV1976">
        <f t="shared" si="1671"/>
        <v>0</v>
      </c>
      <c r="CW1976">
        <f t="shared" si="1672"/>
        <v>0</v>
      </c>
      <c r="CX1976">
        <f t="shared" si="1673"/>
        <v>90.23</v>
      </c>
      <c r="CY1976">
        <f>(S1976+R1976)*(BZ1976/100)</f>
        <v>0</v>
      </c>
      <c r="CZ1976">
        <f>(S1976+R1976)*(CA1976/100)</f>
        <v>0</v>
      </c>
      <c r="DC1976" t="s">
        <v>3</v>
      </c>
      <c r="DD1976" t="s">
        <v>3</v>
      </c>
      <c r="DE1976" t="s">
        <v>3</v>
      </c>
      <c r="DF1976" t="s">
        <v>3</v>
      </c>
      <c r="DG1976" t="s">
        <v>3</v>
      </c>
      <c r="DH1976" t="s">
        <v>3</v>
      </c>
      <c r="DI1976" t="s">
        <v>3</v>
      </c>
      <c r="DJ1976" t="s">
        <v>3</v>
      </c>
      <c r="DK1976" t="s">
        <v>3</v>
      </c>
      <c r="DL1976" t="s">
        <v>3</v>
      </c>
      <c r="DM1976" t="s">
        <v>3</v>
      </c>
      <c r="DN1976">
        <v>0</v>
      </c>
      <c r="DO1976">
        <v>0</v>
      </c>
      <c r="DP1976">
        <v>1</v>
      </c>
      <c r="DQ1976">
        <v>1</v>
      </c>
      <c r="DU1976">
        <v>1009</v>
      </c>
      <c r="DV1976" t="s">
        <v>78</v>
      </c>
      <c r="DW1976" t="s">
        <v>78</v>
      </c>
      <c r="DX1976">
        <v>1000</v>
      </c>
      <c r="DZ1976" t="s">
        <v>3</v>
      </c>
      <c r="EA1976" t="s">
        <v>3</v>
      </c>
      <c r="EB1976" t="s">
        <v>3</v>
      </c>
      <c r="EC1976" t="s">
        <v>3</v>
      </c>
      <c r="EE1976">
        <v>54328897</v>
      </c>
      <c r="EF1976">
        <v>8</v>
      </c>
      <c r="EG1976" t="s">
        <v>31</v>
      </c>
      <c r="EH1976">
        <v>0</v>
      </c>
      <c r="EI1976" t="s">
        <v>3</v>
      </c>
      <c r="EJ1976">
        <v>1</v>
      </c>
      <c r="EK1976">
        <v>500001</v>
      </c>
      <c r="EL1976" t="s">
        <v>32</v>
      </c>
      <c r="EM1976" t="s">
        <v>33</v>
      </c>
      <c r="EO1976" t="s">
        <v>3</v>
      </c>
      <c r="EQ1976">
        <v>0</v>
      </c>
      <c r="ER1976">
        <v>42370</v>
      </c>
      <c r="ES1976">
        <v>5859.5</v>
      </c>
      <c r="ET1976">
        <v>0</v>
      </c>
      <c r="EU1976">
        <v>0</v>
      </c>
      <c r="EV1976">
        <v>0</v>
      </c>
      <c r="EW1976">
        <v>0</v>
      </c>
      <c r="EX1976">
        <v>0</v>
      </c>
      <c r="EZ1976">
        <v>5</v>
      </c>
      <c r="FC1976">
        <v>0</v>
      </c>
      <c r="FD1976">
        <v>18</v>
      </c>
      <c r="FF1976">
        <v>42370</v>
      </c>
      <c r="FQ1976">
        <v>0</v>
      </c>
      <c r="FR1976">
        <f t="shared" si="1674"/>
        <v>0</v>
      </c>
      <c r="FS1976">
        <v>0</v>
      </c>
      <c r="FX1976">
        <v>0</v>
      </c>
      <c r="FY1976">
        <v>0</v>
      </c>
      <c r="GA1976" t="s">
        <v>431</v>
      </c>
      <c r="GD1976">
        <v>1</v>
      </c>
      <c r="GF1976">
        <v>-1245202389</v>
      </c>
      <c r="GG1976">
        <v>2</v>
      </c>
      <c r="GH1976">
        <v>3</v>
      </c>
      <c r="GI1976">
        <v>5</v>
      </c>
      <c r="GJ1976">
        <v>0</v>
      </c>
      <c r="GK1976">
        <v>0</v>
      </c>
      <c r="GL1976">
        <f t="shared" si="1675"/>
        <v>0</v>
      </c>
      <c r="GM1976">
        <f t="shared" si="1676"/>
        <v>0</v>
      </c>
      <c r="GN1976">
        <f t="shared" si="1677"/>
        <v>0</v>
      </c>
      <c r="GO1976">
        <f t="shared" si="1678"/>
        <v>0</v>
      </c>
      <c r="GP1976">
        <f t="shared" si="1679"/>
        <v>0</v>
      </c>
      <c r="GR1976">
        <v>1</v>
      </c>
      <c r="GS1976">
        <v>1</v>
      </c>
      <c r="GT1976">
        <v>0</v>
      </c>
      <c r="GU1976" t="s">
        <v>3</v>
      </c>
      <c r="GV1976">
        <f t="shared" si="1649"/>
        <v>0</v>
      </c>
      <c r="GW1976">
        <v>1</v>
      </c>
      <c r="GX1976">
        <f t="shared" si="1680"/>
        <v>0</v>
      </c>
      <c r="HA1976">
        <v>0</v>
      </c>
      <c r="HB1976">
        <v>0</v>
      </c>
      <c r="HC1976">
        <f t="shared" si="1681"/>
        <v>0</v>
      </c>
      <c r="HE1976" t="s">
        <v>35</v>
      </c>
      <c r="HF1976" t="s">
        <v>36</v>
      </c>
      <c r="HM1976" t="s">
        <v>3</v>
      </c>
      <c r="HN1976" t="s">
        <v>3</v>
      </c>
      <c r="HO1976" t="s">
        <v>3</v>
      </c>
      <c r="HP1976" t="s">
        <v>3</v>
      </c>
      <c r="HQ1976" t="s">
        <v>3</v>
      </c>
      <c r="IK1976">
        <v>0</v>
      </c>
    </row>
    <row r="1977" spans="1:255" x14ac:dyDescent="0.2">
      <c r="A1977" s="2">
        <v>17</v>
      </c>
      <c r="B1977" s="2">
        <v>1</v>
      </c>
      <c r="C1977" s="2">
        <f>ROW(SmtRes!A1776)</f>
        <v>1776</v>
      </c>
      <c r="D1977" s="2">
        <f>ROW(EtalonRes!A1830)</f>
        <v>1830</v>
      </c>
      <c r="E1977" s="2" t="s">
        <v>854</v>
      </c>
      <c r="F1977" s="2" t="s">
        <v>855</v>
      </c>
      <c r="G1977" s="2" t="s">
        <v>856</v>
      </c>
      <c r="H1977" s="2" t="s">
        <v>186</v>
      </c>
      <c r="I1977" s="2">
        <v>0</v>
      </c>
      <c r="J1977" s="2">
        <v>0</v>
      </c>
      <c r="K1977" s="2">
        <v>0</v>
      </c>
      <c r="L1977" s="2">
        <v>0.14899999999999999</v>
      </c>
      <c r="M1977" s="2">
        <v>0</v>
      </c>
      <c r="N1977" s="2">
        <f t="shared" si="1650"/>
        <v>0.14899999999999999</v>
      </c>
      <c r="O1977" s="2">
        <f t="shared" si="1651"/>
        <v>0</v>
      </c>
      <c r="P1977" s="2">
        <f t="shared" si="1652"/>
        <v>0</v>
      </c>
      <c r="Q1977" s="2">
        <f t="shared" si="1653"/>
        <v>0</v>
      </c>
      <c r="R1977" s="2">
        <f t="shared" si="1654"/>
        <v>0</v>
      </c>
      <c r="S1977" s="2">
        <f t="shared" si="1655"/>
        <v>0</v>
      </c>
      <c r="T1977" s="2">
        <f t="shared" si="1656"/>
        <v>0</v>
      </c>
      <c r="U1977" s="2">
        <f t="shared" si="1657"/>
        <v>0</v>
      </c>
      <c r="V1977" s="2">
        <f t="shared" si="1658"/>
        <v>0</v>
      </c>
      <c r="W1977" s="2">
        <f t="shared" si="1659"/>
        <v>0</v>
      </c>
      <c r="X1977" s="2">
        <f t="shared" si="1660"/>
        <v>0</v>
      </c>
      <c r="Y1977" s="2">
        <f t="shared" si="1661"/>
        <v>0</v>
      </c>
      <c r="Z1977" s="2"/>
      <c r="AA1977" s="2">
        <v>69726971</v>
      </c>
      <c r="AB1977" s="2">
        <f t="shared" si="1662"/>
        <v>361.98</v>
      </c>
      <c r="AC1977" s="2">
        <f>ROUND((ES1977+(SUM(SmtRes!BC1771:'SmtRes'!BC1776)+SUM(EtalonRes!AL1825:'EtalonRes'!AL1830))),2)</f>
        <v>0</v>
      </c>
      <c r="AD1977" s="2">
        <f t="shared" si="1644"/>
        <v>42.06</v>
      </c>
      <c r="AE1977" s="2">
        <f t="shared" si="1645"/>
        <v>17.28</v>
      </c>
      <c r="AF1977" s="2">
        <f t="shared" si="1646"/>
        <v>319.92</v>
      </c>
      <c r="AG1977" s="2">
        <f t="shared" si="1663"/>
        <v>0</v>
      </c>
      <c r="AH1977" s="2">
        <f t="shared" si="1647"/>
        <v>40.65</v>
      </c>
      <c r="AI1977" s="2">
        <f t="shared" si="1648"/>
        <v>1.27</v>
      </c>
      <c r="AJ1977" s="2">
        <f t="shared" si="1664"/>
        <v>0</v>
      </c>
      <c r="AK1977" s="2">
        <v>1712.97</v>
      </c>
      <c r="AL1977" s="2">
        <v>1350.99</v>
      </c>
      <c r="AM1977" s="2">
        <v>42.06</v>
      </c>
      <c r="AN1977" s="2">
        <v>17.28</v>
      </c>
      <c r="AO1977" s="2">
        <v>319.92</v>
      </c>
      <c r="AP1977" s="2">
        <v>0</v>
      </c>
      <c r="AQ1977" s="2">
        <v>40.65</v>
      </c>
      <c r="AR1977" s="2">
        <v>1.27</v>
      </c>
      <c r="AS1977" s="2">
        <v>0</v>
      </c>
      <c r="AT1977" s="2">
        <v>123</v>
      </c>
      <c r="AU1977" s="2">
        <v>75</v>
      </c>
      <c r="AV1977" s="2">
        <v>1</v>
      </c>
      <c r="AW1977" s="2">
        <v>1</v>
      </c>
      <c r="AX1977" s="2"/>
      <c r="AY1977" s="2"/>
      <c r="AZ1977" s="2">
        <v>1</v>
      </c>
      <c r="BA1977" s="2">
        <v>1</v>
      </c>
      <c r="BB1977" s="2">
        <v>1</v>
      </c>
      <c r="BC1977" s="2">
        <v>1</v>
      </c>
      <c r="BD1977" s="2" t="s">
        <v>3</v>
      </c>
      <c r="BE1977" s="2" t="s">
        <v>3</v>
      </c>
      <c r="BF1977" s="2" t="s">
        <v>3</v>
      </c>
      <c r="BG1977" s="2" t="s">
        <v>3</v>
      </c>
      <c r="BH1977" s="2">
        <v>0</v>
      </c>
      <c r="BI1977" s="2">
        <v>1</v>
      </c>
      <c r="BJ1977" s="2" t="s">
        <v>857</v>
      </c>
      <c r="BK1977" s="2"/>
      <c r="BL1977" s="2"/>
      <c r="BM1977" s="2">
        <v>11001</v>
      </c>
      <c r="BN1977" s="2">
        <v>0</v>
      </c>
      <c r="BO1977" s="2" t="s">
        <v>3</v>
      </c>
      <c r="BP1977" s="2">
        <v>0</v>
      </c>
      <c r="BQ1977" s="2">
        <v>2</v>
      </c>
      <c r="BR1977" s="2">
        <v>0</v>
      </c>
      <c r="BS1977" s="2">
        <v>1</v>
      </c>
      <c r="BT1977" s="2">
        <v>1</v>
      </c>
      <c r="BU1977" s="2">
        <v>1</v>
      </c>
      <c r="BV1977" s="2">
        <v>1</v>
      </c>
      <c r="BW1977" s="2">
        <v>1</v>
      </c>
      <c r="BX1977" s="2">
        <v>1</v>
      </c>
      <c r="BY1977" s="2" t="s">
        <v>3</v>
      </c>
      <c r="BZ1977" s="2">
        <v>123</v>
      </c>
      <c r="CA1977" s="2">
        <v>75</v>
      </c>
      <c r="CB1977" s="2" t="s">
        <v>3</v>
      </c>
      <c r="CC1977" s="2"/>
      <c r="CD1977" s="2"/>
      <c r="CE1977" s="2">
        <v>0</v>
      </c>
      <c r="CF1977" s="2">
        <v>0</v>
      </c>
      <c r="CG1977" s="2">
        <v>0</v>
      </c>
      <c r="CH1977" s="2">
        <v>158</v>
      </c>
      <c r="CI1977" s="2">
        <v>0</v>
      </c>
      <c r="CJ1977" s="2">
        <v>0</v>
      </c>
      <c r="CK1977" s="2">
        <v>0</v>
      </c>
      <c r="CL1977" s="2">
        <v>0</v>
      </c>
      <c r="CM1977" s="2">
        <v>0</v>
      </c>
      <c r="CN1977" s="2" t="s">
        <v>3</v>
      </c>
      <c r="CO1977" s="2">
        <v>0</v>
      </c>
      <c r="CP1977" s="2">
        <f t="shared" si="1665"/>
        <v>0</v>
      </c>
      <c r="CQ1977" s="2">
        <f t="shared" si="1666"/>
        <v>0</v>
      </c>
      <c r="CR1977" s="2">
        <f t="shared" si="1667"/>
        <v>42.06</v>
      </c>
      <c r="CS1977" s="2">
        <f t="shared" si="1668"/>
        <v>17.28</v>
      </c>
      <c r="CT1977" s="2">
        <f t="shared" si="1669"/>
        <v>319.92</v>
      </c>
      <c r="CU1977" s="2">
        <f t="shared" si="1670"/>
        <v>0</v>
      </c>
      <c r="CV1977" s="2">
        <f t="shared" si="1671"/>
        <v>40.65</v>
      </c>
      <c r="CW1977" s="2">
        <f t="shared" si="1672"/>
        <v>1.27</v>
      </c>
      <c r="CX1977" s="2">
        <f t="shared" si="1673"/>
        <v>0</v>
      </c>
      <c r="CY1977" s="2">
        <f>(((S1977+R1977)*AT1977)/100)</f>
        <v>0</v>
      </c>
      <c r="CZ1977" s="2">
        <f>(((S1977+R1977)*AU1977)/100)</f>
        <v>0</v>
      </c>
      <c r="DA1977" s="2"/>
      <c r="DB1977" s="2"/>
      <c r="DC1977" s="2" t="s">
        <v>3</v>
      </c>
      <c r="DD1977" s="2" t="s">
        <v>3</v>
      </c>
      <c r="DE1977" s="2" t="s">
        <v>3</v>
      </c>
      <c r="DF1977" s="2" t="s">
        <v>3</v>
      </c>
      <c r="DG1977" s="2" t="s">
        <v>3</v>
      </c>
      <c r="DH1977" s="2" t="s">
        <v>3</v>
      </c>
      <c r="DI1977" s="2" t="s">
        <v>3</v>
      </c>
      <c r="DJ1977" s="2" t="s">
        <v>3</v>
      </c>
      <c r="DK1977" s="2" t="s">
        <v>3</v>
      </c>
      <c r="DL1977" s="2" t="s">
        <v>3</v>
      </c>
      <c r="DM1977" s="2" t="s">
        <v>3</v>
      </c>
      <c r="DN1977" s="2">
        <v>0</v>
      </c>
      <c r="DO1977" s="2">
        <v>0</v>
      </c>
      <c r="DP1977" s="2">
        <v>1</v>
      </c>
      <c r="DQ1977" s="2">
        <v>1</v>
      </c>
      <c r="DR1977" s="2"/>
      <c r="DS1977" s="2"/>
      <c r="DT1977" s="2"/>
      <c r="DU1977" s="2">
        <v>1013</v>
      </c>
      <c r="DV1977" s="2" t="s">
        <v>186</v>
      </c>
      <c r="DW1977" s="2" t="s">
        <v>186</v>
      </c>
      <c r="DX1977" s="2">
        <v>1</v>
      </c>
      <c r="DY1977" s="2"/>
      <c r="DZ1977" s="2" t="s">
        <v>3</v>
      </c>
      <c r="EA1977" s="2" t="s">
        <v>3</v>
      </c>
      <c r="EB1977" s="2" t="s">
        <v>3</v>
      </c>
      <c r="EC1977" s="2" t="s">
        <v>3</v>
      </c>
      <c r="ED1977" s="2"/>
      <c r="EE1977" s="2">
        <v>54328965</v>
      </c>
      <c r="EF1977" s="2">
        <v>2</v>
      </c>
      <c r="EG1977" s="2" t="s">
        <v>21</v>
      </c>
      <c r="EH1977" s="2">
        <v>0</v>
      </c>
      <c r="EI1977" s="2" t="s">
        <v>3</v>
      </c>
      <c r="EJ1977" s="2">
        <v>1</v>
      </c>
      <c r="EK1977" s="2">
        <v>11001</v>
      </c>
      <c r="EL1977" s="2" t="s">
        <v>22</v>
      </c>
      <c r="EM1977" s="2" t="s">
        <v>23</v>
      </c>
      <c r="EN1977" s="2"/>
      <c r="EO1977" s="2" t="s">
        <v>3</v>
      </c>
      <c r="EP1977" s="2"/>
      <c r="EQ1977" s="2">
        <v>1441792</v>
      </c>
      <c r="ER1977" s="2">
        <v>1712.97</v>
      </c>
      <c r="ES1977" s="2">
        <v>1350.99</v>
      </c>
      <c r="ET1977" s="2">
        <v>42.06</v>
      </c>
      <c r="EU1977" s="2">
        <v>17.28</v>
      </c>
      <c r="EV1977" s="2">
        <v>319.92</v>
      </c>
      <c r="EW1977" s="2">
        <v>40.65</v>
      </c>
      <c r="EX1977" s="2">
        <v>1.27</v>
      </c>
      <c r="EY1977" s="2">
        <v>1</v>
      </c>
      <c r="EZ1977" s="2"/>
      <c r="FA1977" s="2"/>
      <c r="FB1977" s="2"/>
      <c r="FC1977" s="2"/>
      <c r="FD1977" s="2"/>
      <c r="FE1977" s="2"/>
      <c r="FF1977" s="2"/>
      <c r="FG1977" s="2"/>
      <c r="FH1977" s="2"/>
      <c r="FI1977" s="2"/>
      <c r="FJ1977" s="2"/>
      <c r="FK1977" s="2"/>
      <c r="FL1977" s="2"/>
      <c r="FM1977" s="2"/>
      <c r="FN1977" s="2"/>
      <c r="FO1977" s="2"/>
      <c r="FP1977" s="2"/>
      <c r="FQ1977" s="2">
        <v>0</v>
      </c>
      <c r="FR1977" s="2">
        <f t="shared" si="1674"/>
        <v>0</v>
      </c>
      <c r="FS1977" s="2">
        <v>0</v>
      </c>
      <c r="FT1977" s="2"/>
      <c r="FU1977" s="2"/>
      <c r="FV1977" s="2"/>
      <c r="FW1977" s="2"/>
      <c r="FX1977" s="2">
        <v>123</v>
      </c>
      <c r="FY1977" s="2">
        <v>75</v>
      </c>
      <c r="FZ1977" s="2"/>
      <c r="GA1977" s="2" t="s">
        <v>3</v>
      </c>
      <c r="GB1977" s="2"/>
      <c r="GC1977" s="2"/>
      <c r="GD1977" s="2">
        <v>1</v>
      </c>
      <c r="GE1977" s="2"/>
      <c r="GF1977" s="2">
        <v>1261276771</v>
      </c>
      <c r="GG1977" s="2">
        <v>2</v>
      </c>
      <c r="GH1977" s="2">
        <v>1</v>
      </c>
      <c r="GI1977" s="2">
        <v>-2</v>
      </c>
      <c r="GJ1977" s="2">
        <v>0</v>
      </c>
      <c r="GK1977" s="2">
        <v>0</v>
      </c>
      <c r="GL1977" s="2">
        <f t="shared" si="1675"/>
        <v>0</v>
      </c>
      <c r="GM1977" s="2">
        <f t="shared" si="1676"/>
        <v>0</v>
      </c>
      <c r="GN1977" s="2">
        <f t="shared" si="1677"/>
        <v>0</v>
      </c>
      <c r="GO1977" s="2">
        <f t="shared" si="1678"/>
        <v>0</v>
      </c>
      <c r="GP1977" s="2">
        <f t="shared" si="1679"/>
        <v>0</v>
      </c>
      <c r="GQ1977" s="2"/>
      <c r="GR1977" s="2">
        <v>0</v>
      </c>
      <c r="GS1977" s="2">
        <v>3</v>
      </c>
      <c r="GT1977" s="2">
        <v>0</v>
      </c>
      <c r="GU1977" s="2" t="s">
        <v>3</v>
      </c>
      <c r="GV1977" s="2">
        <f t="shared" si="1649"/>
        <v>0</v>
      </c>
      <c r="GW1977" s="2">
        <v>1</v>
      </c>
      <c r="GX1977" s="2">
        <f t="shared" si="1680"/>
        <v>0</v>
      </c>
      <c r="GY1977" s="2"/>
      <c r="GZ1977" s="2"/>
      <c r="HA1977" s="2">
        <v>0</v>
      </c>
      <c r="HB1977" s="2">
        <v>0</v>
      </c>
      <c r="HC1977" s="2">
        <f t="shared" si="1681"/>
        <v>0</v>
      </c>
      <c r="HD1977" s="2"/>
      <c r="HE1977" s="2" t="s">
        <v>3</v>
      </c>
      <c r="HF1977" s="2" t="s">
        <v>3</v>
      </c>
      <c r="HG1977" s="2"/>
      <c r="HH1977" s="2"/>
      <c r="HI1977" s="2"/>
      <c r="HJ1977" s="2"/>
      <c r="HK1977" s="2"/>
      <c r="HL1977" s="2"/>
      <c r="HM1977" s="2" t="s">
        <v>3</v>
      </c>
      <c r="HN1977" s="2" t="s">
        <v>24</v>
      </c>
      <c r="HO1977" s="2" t="s">
        <v>25</v>
      </c>
      <c r="HP1977" s="2" t="s">
        <v>22</v>
      </c>
      <c r="HQ1977" s="2" t="s">
        <v>22</v>
      </c>
      <c r="HR1977" s="2"/>
      <c r="HS1977" s="2"/>
      <c r="HT1977" s="2"/>
      <c r="HU1977" s="2"/>
      <c r="HV1977" s="2"/>
      <c r="HW1977" s="2"/>
      <c r="HX1977" s="2"/>
      <c r="HY1977" s="2"/>
      <c r="HZ1977" s="2"/>
      <c r="IA1977" s="2"/>
      <c r="IB1977" s="2"/>
      <c r="IC1977" s="2"/>
      <c r="ID1977" s="2"/>
      <c r="IE1977" s="2"/>
      <c r="IF1977" s="2"/>
      <c r="IG1977" s="2"/>
      <c r="IH1977" s="2"/>
      <c r="II1977" s="2"/>
      <c r="IJ1977" s="2"/>
      <c r="IK1977" s="2">
        <v>0</v>
      </c>
      <c r="IL1977" s="2"/>
      <c r="IM1977" s="2"/>
      <c r="IN1977" s="2"/>
      <c r="IO1977" s="2"/>
      <c r="IP1977" s="2"/>
      <c r="IQ1977" s="2"/>
      <c r="IR1977" s="2"/>
      <c r="IS1977" s="2"/>
      <c r="IT1977" s="2"/>
      <c r="IU1977" s="2"/>
    </row>
    <row r="1978" spans="1:255" x14ac:dyDescent="0.2">
      <c r="A1978">
        <v>17</v>
      </c>
      <c r="B1978">
        <v>1</v>
      </c>
      <c r="C1978">
        <f>ROW(SmtRes!A1782)</f>
        <v>1782</v>
      </c>
      <c r="D1978">
        <f>ROW(EtalonRes!A1836)</f>
        <v>1836</v>
      </c>
      <c r="E1978" t="s">
        <v>854</v>
      </c>
      <c r="F1978" t="s">
        <v>855</v>
      </c>
      <c r="G1978" t="s">
        <v>856</v>
      </c>
      <c r="H1978" t="s">
        <v>186</v>
      </c>
      <c r="I1978">
        <v>0</v>
      </c>
      <c r="J1978">
        <v>0</v>
      </c>
      <c r="K1978">
        <v>0</v>
      </c>
      <c r="L1978">
        <v>0.14899999999999999</v>
      </c>
      <c r="M1978">
        <v>0</v>
      </c>
      <c r="N1978">
        <f t="shared" si="1650"/>
        <v>0.14899999999999999</v>
      </c>
      <c r="O1978">
        <f t="shared" si="1651"/>
        <v>0</v>
      </c>
      <c r="P1978">
        <f t="shared" si="1652"/>
        <v>0</v>
      </c>
      <c r="Q1978">
        <f t="shared" si="1653"/>
        <v>0</v>
      </c>
      <c r="R1978">
        <f t="shared" si="1654"/>
        <v>0</v>
      </c>
      <c r="S1978">
        <f t="shared" si="1655"/>
        <v>0</v>
      </c>
      <c r="T1978">
        <f t="shared" si="1656"/>
        <v>0</v>
      </c>
      <c r="U1978">
        <f t="shared" si="1657"/>
        <v>0</v>
      </c>
      <c r="V1978">
        <f t="shared" si="1658"/>
        <v>0</v>
      </c>
      <c r="W1978">
        <f t="shared" si="1659"/>
        <v>0</v>
      </c>
      <c r="X1978">
        <f t="shared" si="1660"/>
        <v>0</v>
      </c>
      <c r="Y1978">
        <f t="shared" si="1661"/>
        <v>0</v>
      </c>
      <c r="AA1978">
        <v>69726884</v>
      </c>
      <c r="AB1978">
        <f t="shared" si="1662"/>
        <v>361.98</v>
      </c>
      <c r="AC1978">
        <f>ROUND((ES1978+(SUM(SmtRes!BC1777:'SmtRes'!BC1782)+SUM(EtalonRes!AL1831:'EtalonRes'!AL1836))),2)</f>
        <v>0</v>
      </c>
      <c r="AD1978">
        <f t="shared" si="1644"/>
        <v>42.06</v>
      </c>
      <c r="AE1978">
        <f t="shared" si="1645"/>
        <v>17.28</v>
      </c>
      <c r="AF1978">
        <f t="shared" si="1646"/>
        <v>319.92</v>
      </c>
      <c r="AG1978">
        <f t="shared" si="1663"/>
        <v>0</v>
      </c>
      <c r="AH1978">
        <f t="shared" si="1647"/>
        <v>40.65</v>
      </c>
      <c r="AI1978">
        <f t="shared" si="1648"/>
        <v>1.27</v>
      </c>
      <c r="AJ1978">
        <f t="shared" si="1664"/>
        <v>0</v>
      </c>
      <c r="AK1978">
        <v>1712.97</v>
      </c>
      <c r="AL1978">
        <v>1350.99</v>
      </c>
      <c r="AM1978">
        <v>42.06</v>
      </c>
      <c r="AN1978">
        <v>17.28</v>
      </c>
      <c r="AO1978">
        <v>319.92</v>
      </c>
      <c r="AP1978">
        <v>0</v>
      </c>
      <c r="AQ1978">
        <v>40.65</v>
      </c>
      <c r="AR1978">
        <v>1.27</v>
      </c>
      <c r="AS1978">
        <v>0</v>
      </c>
      <c r="AT1978">
        <v>117</v>
      </c>
      <c r="AU1978">
        <v>64</v>
      </c>
      <c r="AV1978">
        <v>1</v>
      </c>
      <c r="AW1978">
        <v>1</v>
      </c>
      <c r="AZ1978">
        <v>1</v>
      </c>
      <c r="BA1978">
        <v>25.36</v>
      </c>
      <c r="BB1978">
        <v>7.84</v>
      </c>
      <c r="BC1978">
        <v>7.56</v>
      </c>
      <c r="BD1978" t="s">
        <v>3</v>
      </c>
      <c r="BE1978" t="s">
        <v>3</v>
      </c>
      <c r="BF1978" t="s">
        <v>3</v>
      </c>
      <c r="BG1978" t="s">
        <v>3</v>
      </c>
      <c r="BH1978">
        <v>0</v>
      </c>
      <c r="BI1978">
        <v>1</v>
      </c>
      <c r="BJ1978" t="s">
        <v>857</v>
      </c>
      <c r="BM1978">
        <v>11001</v>
      </c>
      <c r="BN1978">
        <v>0</v>
      </c>
      <c r="BO1978" t="s">
        <v>855</v>
      </c>
      <c r="BP1978">
        <v>1</v>
      </c>
      <c r="BQ1978">
        <v>2</v>
      </c>
      <c r="BR1978">
        <v>0</v>
      </c>
      <c r="BS1978">
        <v>19.8</v>
      </c>
      <c r="BT1978">
        <v>1</v>
      </c>
      <c r="BU1978">
        <v>1</v>
      </c>
      <c r="BV1978">
        <v>1</v>
      </c>
      <c r="BW1978">
        <v>1</v>
      </c>
      <c r="BX1978">
        <v>1</v>
      </c>
      <c r="BY1978" t="s">
        <v>3</v>
      </c>
      <c r="BZ1978">
        <v>117</v>
      </c>
      <c r="CA1978">
        <v>64</v>
      </c>
      <c r="CB1978" t="s">
        <v>3</v>
      </c>
      <c r="CE1978">
        <v>0</v>
      </c>
      <c r="CF1978">
        <v>0</v>
      </c>
      <c r="CG1978">
        <v>0</v>
      </c>
      <c r="CH1978">
        <v>158</v>
      </c>
      <c r="CI1978">
        <v>0</v>
      </c>
      <c r="CJ1978">
        <v>0</v>
      </c>
      <c r="CK1978">
        <v>0</v>
      </c>
      <c r="CL1978">
        <v>0</v>
      </c>
      <c r="CM1978">
        <v>0</v>
      </c>
      <c r="CN1978" t="s">
        <v>3</v>
      </c>
      <c r="CO1978">
        <v>0</v>
      </c>
      <c r="CP1978">
        <f t="shared" si="1665"/>
        <v>0</v>
      </c>
      <c r="CQ1978">
        <f t="shared" si="1666"/>
        <v>0</v>
      </c>
      <c r="CR1978">
        <f t="shared" si="1667"/>
        <v>329.75040000000001</v>
      </c>
      <c r="CS1978">
        <f t="shared" si="1668"/>
        <v>342.14400000000006</v>
      </c>
      <c r="CT1978">
        <f t="shared" si="1669"/>
        <v>8113.1711999999998</v>
      </c>
      <c r="CU1978">
        <f t="shared" si="1670"/>
        <v>0</v>
      </c>
      <c r="CV1978">
        <f t="shared" si="1671"/>
        <v>40.65</v>
      </c>
      <c r="CW1978">
        <f t="shared" si="1672"/>
        <v>1.27</v>
      </c>
      <c r="CX1978">
        <f t="shared" si="1673"/>
        <v>0</v>
      </c>
      <c r="CY1978">
        <f>(S1978+R1978)*(BZ1978/100)</f>
        <v>0</v>
      </c>
      <c r="CZ1978">
        <f>(S1978+R1978)*(CA1978/100)</f>
        <v>0</v>
      </c>
      <c r="DC1978" t="s">
        <v>3</v>
      </c>
      <c r="DD1978" t="s">
        <v>3</v>
      </c>
      <c r="DE1978" t="s">
        <v>3</v>
      </c>
      <c r="DF1978" t="s">
        <v>3</v>
      </c>
      <c r="DG1978" t="s">
        <v>3</v>
      </c>
      <c r="DH1978" t="s">
        <v>3</v>
      </c>
      <c r="DI1978" t="s">
        <v>3</v>
      </c>
      <c r="DJ1978" t="s">
        <v>3</v>
      </c>
      <c r="DK1978" t="s">
        <v>3</v>
      </c>
      <c r="DL1978" t="s">
        <v>3</v>
      </c>
      <c r="DM1978" t="s">
        <v>3</v>
      </c>
      <c r="DN1978">
        <v>123</v>
      </c>
      <c r="DO1978">
        <v>75</v>
      </c>
      <c r="DP1978">
        <v>1</v>
      </c>
      <c r="DQ1978">
        <v>1</v>
      </c>
      <c r="DU1978">
        <v>1013</v>
      </c>
      <c r="DV1978" t="s">
        <v>186</v>
      </c>
      <c r="DW1978" t="s">
        <v>186</v>
      </c>
      <c r="DX1978">
        <v>1</v>
      </c>
      <c r="DZ1978" t="s">
        <v>3</v>
      </c>
      <c r="EA1978" t="s">
        <v>3</v>
      </c>
      <c r="EB1978" t="s">
        <v>3</v>
      </c>
      <c r="EC1978" t="s">
        <v>3</v>
      </c>
      <c r="EE1978">
        <v>54328965</v>
      </c>
      <c r="EF1978">
        <v>2</v>
      </c>
      <c r="EG1978" t="s">
        <v>21</v>
      </c>
      <c r="EH1978">
        <v>0</v>
      </c>
      <c r="EI1978" t="s">
        <v>3</v>
      </c>
      <c r="EJ1978">
        <v>1</v>
      </c>
      <c r="EK1978">
        <v>11001</v>
      </c>
      <c r="EL1978" t="s">
        <v>22</v>
      </c>
      <c r="EM1978" t="s">
        <v>23</v>
      </c>
      <c r="EO1978" t="s">
        <v>3</v>
      </c>
      <c r="EQ1978">
        <v>1441792</v>
      </c>
      <c r="ER1978">
        <v>1712.97</v>
      </c>
      <c r="ES1978">
        <v>1350.99</v>
      </c>
      <c r="ET1978">
        <v>42.06</v>
      </c>
      <c r="EU1978">
        <v>17.28</v>
      </c>
      <c r="EV1978">
        <v>319.92</v>
      </c>
      <c r="EW1978">
        <v>40.65</v>
      </c>
      <c r="EX1978">
        <v>1.27</v>
      </c>
      <c r="EY1978">
        <v>1</v>
      </c>
      <c r="FQ1978">
        <v>0</v>
      </c>
      <c r="FR1978">
        <f t="shared" si="1674"/>
        <v>0</v>
      </c>
      <c r="FS1978">
        <v>0</v>
      </c>
      <c r="FX1978">
        <v>123</v>
      </c>
      <c r="FY1978">
        <v>75</v>
      </c>
      <c r="GA1978" t="s">
        <v>3</v>
      </c>
      <c r="GD1978">
        <v>1</v>
      </c>
      <c r="GF1978">
        <v>1261276771</v>
      </c>
      <c r="GG1978">
        <v>2</v>
      </c>
      <c r="GH1978">
        <v>1</v>
      </c>
      <c r="GI1978">
        <v>2</v>
      </c>
      <c r="GJ1978">
        <v>0</v>
      </c>
      <c r="GK1978">
        <v>0</v>
      </c>
      <c r="GL1978">
        <f t="shared" si="1675"/>
        <v>0</v>
      </c>
      <c r="GM1978">
        <f t="shared" si="1676"/>
        <v>0</v>
      </c>
      <c r="GN1978">
        <f t="shared" si="1677"/>
        <v>0</v>
      </c>
      <c r="GO1978">
        <f t="shared" si="1678"/>
        <v>0</v>
      </c>
      <c r="GP1978">
        <f t="shared" si="1679"/>
        <v>0</v>
      </c>
      <c r="GR1978">
        <v>0</v>
      </c>
      <c r="GS1978">
        <v>3</v>
      </c>
      <c r="GT1978">
        <v>0</v>
      </c>
      <c r="GU1978" t="s">
        <v>3</v>
      </c>
      <c r="GV1978">
        <f t="shared" si="1649"/>
        <v>0</v>
      </c>
      <c r="GW1978">
        <v>1015.2</v>
      </c>
      <c r="GX1978">
        <f t="shared" si="1680"/>
        <v>0</v>
      </c>
      <c r="HA1978">
        <v>0</v>
      </c>
      <c r="HB1978">
        <v>0</v>
      </c>
      <c r="HC1978">
        <f t="shared" si="1681"/>
        <v>0</v>
      </c>
      <c r="HE1978" t="s">
        <v>3</v>
      </c>
      <c r="HF1978" t="s">
        <v>3</v>
      </c>
      <c r="HM1978" t="s">
        <v>3</v>
      </c>
      <c r="HN1978" t="s">
        <v>24</v>
      </c>
      <c r="HO1978" t="s">
        <v>25</v>
      </c>
      <c r="HP1978" t="s">
        <v>22</v>
      </c>
      <c r="HQ1978" t="s">
        <v>22</v>
      </c>
      <c r="IK1978">
        <v>0</v>
      </c>
    </row>
    <row r="1979" spans="1:255" x14ac:dyDescent="0.2">
      <c r="A1979" s="2">
        <v>18</v>
      </c>
      <c r="B1979" s="2">
        <v>1</v>
      </c>
      <c r="C1979" s="2">
        <v>1776</v>
      </c>
      <c r="D1979" s="2"/>
      <c r="E1979" s="2" t="s">
        <v>858</v>
      </c>
      <c r="F1979" s="2" t="s">
        <v>859</v>
      </c>
      <c r="G1979" s="2" t="s">
        <v>860</v>
      </c>
      <c r="H1979" s="2" t="s">
        <v>40</v>
      </c>
      <c r="I1979" s="2">
        <f>I1977*J1979</f>
        <v>0</v>
      </c>
      <c r="J1979" s="2">
        <v>2.04</v>
      </c>
      <c r="K1979" s="2">
        <v>2.04</v>
      </c>
      <c r="L1979" s="2">
        <v>0.30396000000000001</v>
      </c>
      <c r="M1979" s="2">
        <v>0</v>
      </c>
      <c r="N1979" s="2">
        <f t="shared" si="1650"/>
        <v>0.30399999999999999</v>
      </c>
      <c r="O1979" s="2">
        <f t="shared" si="1651"/>
        <v>0</v>
      </c>
      <c r="P1979" s="2">
        <f t="shared" si="1652"/>
        <v>0</v>
      </c>
      <c r="Q1979" s="2">
        <f t="shared" si="1653"/>
        <v>0</v>
      </c>
      <c r="R1979" s="2">
        <f t="shared" si="1654"/>
        <v>0</v>
      </c>
      <c r="S1979" s="2">
        <f t="shared" si="1655"/>
        <v>0</v>
      </c>
      <c r="T1979" s="2">
        <f t="shared" si="1656"/>
        <v>0</v>
      </c>
      <c r="U1979" s="2">
        <f t="shared" si="1657"/>
        <v>0</v>
      </c>
      <c r="V1979" s="2">
        <f t="shared" si="1658"/>
        <v>0</v>
      </c>
      <c r="W1979" s="2">
        <f t="shared" si="1659"/>
        <v>0</v>
      </c>
      <c r="X1979" s="2">
        <f t="shared" si="1660"/>
        <v>0</v>
      </c>
      <c r="Y1979" s="2">
        <f t="shared" si="1661"/>
        <v>0</v>
      </c>
      <c r="Z1979" s="2"/>
      <c r="AA1979" s="2">
        <v>69726971</v>
      </c>
      <c r="AB1979" s="2">
        <f t="shared" si="1662"/>
        <v>653.21</v>
      </c>
      <c r="AC1979" s="2">
        <f>ROUND((ES1979),2)</f>
        <v>653.21</v>
      </c>
      <c r="AD1979" s="2">
        <f t="shared" si="1644"/>
        <v>0</v>
      </c>
      <c r="AE1979" s="2">
        <f t="shared" si="1645"/>
        <v>0</v>
      </c>
      <c r="AF1979" s="2">
        <f t="shared" si="1646"/>
        <v>0</v>
      </c>
      <c r="AG1979" s="2">
        <f t="shared" si="1663"/>
        <v>0</v>
      </c>
      <c r="AH1979" s="2">
        <f t="shared" si="1647"/>
        <v>0</v>
      </c>
      <c r="AI1979" s="2">
        <f t="shared" si="1648"/>
        <v>0</v>
      </c>
      <c r="AJ1979" s="2">
        <f t="shared" si="1664"/>
        <v>0</v>
      </c>
      <c r="AK1979" s="2">
        <v>653.21</v>
      </c>
      <c r="AL1979" s="2">
        <v>653.21</v>
      </c>
      <c r="AM1979" s="2">
        <v>0</v>
      </c>
      <c r="AN1979" s="2">
        <v>0</v>
      </c>
      <c r="AO1979" s="2">
        <v>0</v>
      </c>
      <c r="AP1979" s="2">
        <v>0</v>
      </c>
      <c r="AQ1979" s="2">
        <v>0</v>
      </c>
      <c r="AR1979" s="2">
        <v>0</v>
      </c>
      <c r="AS1979" s="2">
        <v>0</v>
      </c>
      <c r="AT1979" s="2">
        <v>0</v>
      </c>
      <c r="AU1979" s="2">
        <v>0</v>
      </c>
      <c r="AV1979" s="2">
        <v>1</v>
      </c>
      <c r="AW1979" s="2">
        <v>1</v>
      </c>
      <c r="AX1979" s="2"/>
      <c r="AY1979" s="2"/>
      <c r="AZ1979" s="2">
        <v>1</v>
      </c>
      <c r="BA1979" s="2">
        <v>1</v>
      </c>
      <c r="BB1979" s="2">
        <v>1</v>
      </c>
      <c r="BC1979" s="2">
        <v>1</v>
      </c>
      <c r="BD1979" s="2" t="s">
        <v>3</v>
      </c>
      <c r="BE1979" s="2" t="s">
        <v>3</v>
      </c>
      <c r="BF1979" s="2" t="s">
        <v>3</v>
      </c>
      <c r="BG1979" s="2" t="s">
        <v>3</v>
      </c>
      <c r="BH1979" s="2">
        <v>3</v>
      </c>
      <c r="BI1979" s="2">
        <v>1</v>
      </c>
      <c r="BJ1979" s="2" t="s">
        <v>861</v>
      </c>
      <c r="BK1979" s="2"/>
      <c r="BL1979" s="2"/>
      <c r="BM1979" s="2">
        <v>500003</v>
      </c>
      <c r="BN1979" s="2">
        <v>0</v>
      </c>
      <c r="BO1979" s="2" t="s">
        <v>3</v>
      </c>
      <c r="BP1979" s="2">
        <v>0</v>
      </c>
      <c r="BQ1979" s="2">
        <v>13</v>
      </c>
      <c r="BR1979" s="2">
        <v>0</v>
      </c>
      <c r="BS1979" s="2">
        <v>1</v>
      </c>
      <c r="BT1979" s="2">
        <v>1</v>
      </c>
      <c r="BU1979" s="2">
        <v>1</v>
      </c>
      <c r="BV1979" s="2">
        <v>1</v>
      </c>
      <c r="BW1979" s="2">
        <v>1</v>
      </c>
      <c r="BX1979" s="2">
        <v>1</v>
      </c>
      <c r="BY1979" s="2" t="s">
        <v>3</v>
      </c>
      <c r="BZ1979" s="2">
        <v>0</v>
      </c>
      <c r="CA1979" s="2">
        <v>0</v>
      </c>
      <c r="CB1979" s="2" t="s">
        <v>3</v>
      </c>
      <c r="CC1979" s="2"/>
      <c r="CD1979" s="2"/>
      <c r="CE1979" s="2">
        <v>0</v>
      </c>
      <c r="CF1979" s="2">
        <v>0</v>
      </c>
      <c r="CG1979" s="2">
        <v>0</v>
      </c>
      <c r="CH1979" s="2">
        <v>158</v>
      </c>
      <c r="CI1979" s="2">
        <v>1</v>
      </c>
      <c r="CJ1979" s="2">
        <v>0</v>
      </c>
      <c r="CK1979" s="2">
        <v>0</v>
      </c>
      <c r="CL1979" s="2">
        <v>0</v>
      </c>
      <c r="CM1979" s="2">
        <v>0</v>
      </c>
      <c r="CN1979" s="2" t="s">
        <v>3</v>
      </c>
      <c r="CO1979" s="2">
        <v>0</v>
      </c>
      <c r="CP1979" s="2">
        <f t="shared" si="1665"/>
        <v>0</v>
      </c>
      <c r="CQ1979" s="2">
        <f t="shared" si="1666"/>
        <v>653.21</v>
      </c>
      <c r="CR1979" s="2">
        <f t="shared" si="1667"/>
        <v>0</v>
      </c>
      <c r="CS1979" s="2">
        <f t="shared" si="1668"/>
        <v>0</v>
      </c>
      <c r="CT1979" s="2">
        <f t="shared" si="1669"/>
        <v>0</v>
      </c>
      <c r="CU1979" s="2">
        <f t="shared" si="1670"/>
        <v>0</v>
      </c>
      <c r="CV1979" s="2">
        <f t="shared" si="1671"/>
        <v>0</v>
      </c>
      <c r="CW1979" s="2">
        <f t="shared" si="1672"/>
        <v>0</v>
      </c>
      <c r="CX1979" s="2">
        <f t="shared" si="1673"/>
        <v>0</v>
      </c>
      <c r="CY1979" s="2">
        <f>(((S1979+R1979)*AT1979)/100)</f>
        <v>0</v>
      </c>
      <c r="CZ1979" s="2">
        <f>(((S1979+R1979)*AU1979)/100)</f>
        <v>0</v>
      </c>
      <c r="DA1979" s="2"/>
      <c r="DB1979" s="2"/>
      <c r="DC1979" s="2" t="s">
        <v>3</v>
      </c>
      <c r="DD1979" s="2" t="s">
        <v>3</v>
      </c>
      <c r="DE1979" s="2" t="s">
        <v>3</v>
      </c>
      <c r="DF1979" s="2" t="s">
        <v>3</v>
      </c>
      <c r="DG1979" s="2" t="s">
        <v>3</v>
      </c>
      <c r="DH1979" s="2" t="s">
        <v>3</v>
      </c>
      <c r="DI1979" s="2" t="s">
        <v>3</v>
      </c>
      <c r="DJ1979" s="2" t="s">
        <v>3</v>
      </c>
      <c r="DK1979" s="2" t="s">
        <v>3</v>
      </c>
      <c r="DL1979" s="2" t="s">
        <v>3</v>
      </c>
      <c r="DM1979" s="2" t="s">
        <v>3</v>
      </c>
      <c r="DN1979" s="2">
        <v>0</v>
      </c>
      <c r="DO1979" s="2">
        <v>0</v>
      </c>
      <c r="DP1979" s="2">
        <v>1</v>
      </c>
      <c r="DQ1979" s="2">
        <v>1</v>
      </c>
      <c r="DR1979" s="2"/>
      <c r="DS1979" s="2"/>
      <c r="DT1979" s="2"/>
      <c r="DU1979" s="2">
        <v>1007</v>
      </c>
      <c r="DV1979" s="2" t="s">
        <v>40</v>
      </c>
      <c r="DW1979" s="2" t="s">
        <v>40</v>
      </c>
      <c r="DX1979" s="2">
        <v>1</v>
      </c>
      <c r="DY1979" s="2"/>
      <c r="DZ1979" s="2" t="s">
        <v>3</v>
      </c>
      <c r="EA1979" s="2" t="s">
        <v>3</v>
      </c>
      <c r="EB1979" s="2" t="s">
        <v>3</v>
      </c>
      <c r="EC1979" s="2" t="s">
        <v>3</v>
      </c>
      <c r="ED1979" s="2"/>
      <c r="EE1979" s="2">
        <v>54329104</v>
      </c>
      <c r="EF1979" s="2">
        <v>13</v>
      </c>
      <c r="EG1979" s="2" t="s">
        <v>42</v>
      </c>
      <c r="EH1979" s="2">
        <v>0</v>
      </c>
      <c r="EI1979" s="2" t="s">
        <v>3</v>
      </c>
      <c r="EJ1979" s="2">
        <v>1</v>
      </c>
      <c r="EK1979" s="2">
        <v>500003</v>
      </c>
      <c r="EL1979" s="2" t="s">
        <v>43</v>
      </c>
      <c r="EM1979" s="2" t="s">
        <v>44</v>
      </c>
      <c r="EN1979" s="2"/>
      <c r="EO1979" s="2" t="s">
        <v>3</v>
      </c>
      <c r="EP1979" s="2"/>
      <c r="EQ1979" s="2">
        <v>0</v>
      </c>
      <c r="ER1979" s="2">
        <v>653.21</v>
      </c>
      <c r="ES1979" s="2">
        <v>653.21</v>
      </c>
      <c r="ET1979" s="2">
        <v>0</v>
      </c>
      <c r="EU1979" s="2">
        <v>0</v>
      </c>
      <c r="EV1979" s="2">
        <v>0</v>
      </c>
      <c r="EW1979" s="2">
        <v>0</v>
      </c>
      <c r="EX1979" s="2">
        <v>0</v>
      </c>
      <c r="EY1979" s="2"/>
      <c r="EZ1979" s="2"/>
      <c r="FA1979" s="2"/>
      <c r="FB1979" s="2"/>
      <c r="FC1979" s="2"/>
      <c r="FD1979" s="2"/>
      <c r="FE1979" s="2"/>
      <c r="FF1979" s="2"/>
      <c r="FG1979" s="2"/>
      <c r="FH1979" s="2"/>
      <c r="FI1979" s="2"/>
      <c r="FJ1979" s="2"/>
      <c r="FK1979" s="2"/>
      <c r="FL1979" s="2"/>
      <c r="FM1979" s="2"/>
      <c r="FN1979" s="2"/>
      <c r="FO1979" s="2"/>
      <c r="FP1979" s="2"/>
      <c r="FQ1979" s="2">
        <v>0</v>
      </c>
      <c r="FR1979" s="2">
        <f t="shared" si="1674"/>
        <v>0</v>
      </c>
      <c r="FS1979" s="2">
        <v>0</v>
      </c>
      <c r="FT1979" s="2"/>
      <c r="FU1979" s="2"/>
      <c r="FV1979" s="2"/>
      <c r="FW1979" s="2"/>
      <c r="FX1979" s="2">
        <v>0</v>
      </c>
      <c r="FY1979" s="2">
        <v>0</v>
      </c>
      <c r="FZ1979" s="2"/>
      <c r="GA1979" s="2" t="s">
        <v>3</v>
      </c>
      <c r="GB1979" s="2"/>
      <c r="GC1979" s="2"/>
      <c r="GD1979" s="2">
        <v>1</v>
      </c>
      <c r="GE1979" s="2"/>
      <c r="GF1979" s="2">
        <v>1024359161</v>
      </c>
      <c r="GG1979" s="2">
        <v>2</v>
      </c>
      <c r="GH1979" s="2">
        <v>1</v>
      </c>
      <c r="GI1979" s="2">
        <v>-2</v>
      </c>
      <c r="GJ1979" s="2">
        <v>0</v>
      </c>
      <c r="GK1979" s="2">
        <v>0</v>
      </c>
      <c r="GL1979" s="2">
        <f t="shared" si="1675"/>
        <v>0</v>
      </c>
      <c r="GM1979" s="2">
        <f t="shared" si="1676"/>
        <v>0</v>
      </c>
      <c r="GN1979" s="2">
        <f t="shared" si="1677"/>
        <v>0</v>
      </c>
      <c r="GO1979" s="2">
        <f t="shared" si="1678"/>
        <v>0</v>
      </c>
      <c r="GP1979" s="2">
        <f t="shared" si="1679"/>
        <v>0</v>
      </c>
      <c r="GQ1979" s="2"/>
      <c r="GR1979" s="2">
        <v>0</v>
      </c>
      <c r="GS1979" s="2">
        <v>3</v>
      </c>
      <c r="GT1979" s="2">
        <v>0</v>
      </c>
      <c r="GU1979" s="2" t="s">
        <v>3</v>
      </c>
      <c r="GV1979" s="2">
        <f t="shared" si="1649"/>
        <v>0</v>
      </c>
      <c r="GW1979" s="2">
        <v>1</v>
      </c>
      <c r="GX1979" s="2">
        <f t="shared" si="1680"/>
        <v>0</v>
      </c>
      <c r="GY1979" s="2"/>
      <c r="GZ1979" s="2"/>
      <c r="HA1979" s="2">
        <v>0</v>
      </c>
      <c r="HB1979" s="2">
        <v>0</v>
      </c>
      <c r="HC1979" s="2">
        <f t="shared" si="1681"/>
        <v>0</v>
      </c>
      <c r="HD1979" s="2"/>
      <c r="HE1979" s="2" t="s">
        <v>3</v>
      </c>
      <c r="HF1979" s="2" t="s">
        <v>3</v>
      </c>
      <c r="HG1979" s="2"/>
      <c r="HH1979" s="2"/>
      <c r="HI1979" s="2"/>
      <c r="HJ1979" s="2"/>
      <c r="HK1979" s="2"/>
      <c r="HL1979" s="2"/>
      <c r="HM1979" s="2" t="s">
        <v>3</v>
      </c>
      <c r="HN1979" s="2" t="s">
        <v>3</v>
      </c>
      <c r="HO1979" s="2" t="s">
        <v>3</v>
      </c>
      <c r="HP1979" s="2" t="s">
        <v>3</v>
      </c>
      <c r="HQ1979" s="2" t="s">
        <v>3</v>
      </c>
      <c r="HR1979" s="2"/>
      <c r="HS1979" s="2"/>
      <c r="HT1979" s="2"/>
      <c r="HU1979" s="2"/>
      <c r="HV1979" s="2"/>
      <c r="HW1979" s="2"/>
      <c r="HX1979" s="2"/>
      <c r="HY1979" s="2"/>
      <c r="HZ1979" s="2"/>
      <c r="IA1979" s="2"/>
      <c r="IB1979" s="2"/>
      <c r="IC1979" s="2"/>
      <c r="ID1979" s="2"/>
      <c r="IE1979" s="2"/>
      <c r="IF1979" s="2"/>
      <c r="IG1979" s="2"/>
      <c r="IH1979" s="2"/>
      <c r="II1979" s="2"/>
      <c r="IJ1979" s="2"/>
      <c r="IK1979" s="2">
        <v>0</v>
      </c>
      <c r="IL1979" s="2"/>
      <c r="IM1979" s="2"/>
      <c r="IN1979" s="2"/>
      <c r="IO1979" s="2"/>
      <c r="IP1979" s="2"/>
      <c r="IQ1979" s="2"/>
      <c r="IR1979" s="2"/>
      <c r="IS1979" s="2"/>
      <c r="IT1979" s="2"/>
      <c r="IU1979" s="2"/>
    </row>
    <row r="1980" spans="1:255" x14ac:dyDescent="0.2">
      <c r="A1980">
        <v>18</v>
      </c>
      <c r="B1980">
        <v>1</v>
      </c>
      <c r="C1980">
        <v>1782</v>
      </c>
      <c r="E1980" t="s">
        <v>858</v>
      </c>
      <c r="F1980" t="s">
        <v>859</v>
      </c>
      <c r="G1980" t="s">
        <v>860</v>
      </c>
      <c r="H1980" t="s">
        <v>40</v>
      </c>
      <c r="I1980">
        <f>I1978*J1980</f>
        <v>0</v>
      </c>
      <c r="J1980">
        <v>2.04</v>
      </c>
      <c r="K1980">
        <v>2.04</v>
      </c>
      <c r="L1980">
        <v>0.30396000000000001</v>
      </c>
      <c r="M1980">
        <v>0</v>
      </c>
      <c r="N1980">
        <f t="shared" si="1650"/>
        <v>0.30399999999999999</v>
      </c>
      <c r="O1980">
        <f t="shared" si="1651"/>
        <v>0</v>
      </c>
      <c r="P1980">
        <f t="shared" si="1652"/>
        <v>0</v>
      </c>
      <c r="Q1980">
        <f t="shared" si="1653"/>
        <v>0</v>
      </c>
      <c r="R1980">
        <f t="shared" si="1654"/>
        <v>0</v>
      </c>
      <c r="S1980">
        <f t="shared" si="1655"/>
        <v>0</v>
      </c>
      <c r="T1980">
        <f t="shared" si="1656"/>
        <v>0</v>
      </c>
      <c r="U1980">
        <f t="shared" si="1657"/>
        <v>0</v>
      </c>
      <c r="V1980">
        <f t="shared" si="1658"/>
        <v>0</v>
      </c>
      <c r="W1980">
        <f t="shared" si="1659"/>
        <v>0</v>
      </c>
      <c r="X1980">
        <f t="shared" si="1660"/>
        <v>0</v>
      </c>
      <c r="Y1980">
        <f t="shared" si="1661"/>
        <v>0</v>
      </c>
      <c r="AA1980">
        <v>69726884</v>
      </c>
      <c r="AB1980">
        <f t="shared" si="1662"/>
        <v>688.42</v>
      </c>
      <c r="AC1980">
        <f>ROUND((ES1980),2)</f>
        <v>688.42</v>
      </c>
      <c r="AD1980">
        <f t="shared" si="1644"/>
        <v>0</v>
      </c>
      <c r="AE1980">
        <f t="shared" si="1645"/>
        <v>0</v>
      </c>
      <c r="AF1980">
        <f t="shared" si="1646"/>
        <v>0</v>
      </c>
      <c r="AG1980">
        <f t="shared" si="1663"/>
        <v>0</v>
      </c>
      <c r="AH1980">
        <f t="shared" si="1647"/>
        <v>0</v>
      </c>
      <c r="AI1980">
        <f t="shared" si="1648"/>
        <v>0</v>
      </c>
      <c r="AJ1980">
        <f t="shared" si="1664"/>
        <v>0</v>
      </c>
      <c r="AK1980">
        <v>688.42000000000007</v>
      </c>
      <c r="AL1980">
        <v>688.42000000000007</v>
      </c>
      <c r="AM1980">
        <v>0</v>
      </c>
      <c r="AN1980">
        <v>0</v>
      </c>
      <c r="AO1980">
        <v>0</v>
      </c>
      <c r="AP1980">
        <v>0</v>
      </c>
      <c r="AQ1980">
        <v>0</v>
      </c>
      <c r="AR1980">
        <v>0</v>
      </c>
      <c r="AS1980">
        <v>0</v>
      </c>
      <c r="AT1980">
        <v>0</v>
      </c>
      <c r="AU1980">
        <v>0</v>
      </c>
      <c r="AV1980">
        <v>1</v>
      </c>
      <c r="AW1980">
        <v>1</v>
      </c>
      <c r="AZ1980">
        <v>1</v>
      </c>
      <c r="BA1980">
        <v>1</v>
      </c>
      <c r="BB1980">
        <v>1</v>
      </c>
      <c r="BC1980">
        <v>7.56</v>
      </c>
      <c r="BD1980" t="s">
        <v>3</v>
      </c>
      <c r="BE1980" t="s">
        <v>3</v>
      </c>
      <c r="BF1980" t="s">
        <v>3</v>
      </c>
      <c r="BG1980" t="s">
        <v>3</v>
      </c>
      <c r="BH1980">
        <v>3</v>
      </c>
      <c r="BI1980">
        <v>1</v>
      </c>
      <c r="BJ1980" t="s">
        <v>861</v>
      </c>
      <c r="BM1980">
        <v>500003</v>
      </c>
      <c r="BN1980">
        <v>0</v>
      </c>
      <c r="BO1980" t="s">
        <v>3</v>
      </c>
      <c r="BP1980">
        <v>0</v>
      </c>
      <c r="BQ1980">
        <v>13</v>
      </c>
      <c r="BR1980">
        <v>0</v>
      </c>
      <c r="BS1980">
        <v>1</v>
      </c>
      <c r="BT1980">
        <v>1</v>
      </c>
      <c r="BU1980">
        <v>1</v>
      </c>
      <c r="BV1980">
        <v>1</v>
      </c>
      <c r="BW1980">
        <v>1</v>
      </c>
      <c r="BX1980">
        <v>1</v>
      </c>
      <c r="BY1980" t="s">
        <v>3</v>
      </c>
      <c r="BZ1980">
        <v>0</v>
      </c>
      <c r="CA1980">
        <v>0</v>
      </c>
      <c r="CB1980" t="s">
        <v>3</v>
      </c>
      <c r="CE1980">
        <v>0</v>
      </c>
      <c r="CF1980">
        <v>0</v>
      </c>
      <c r="CG1980">
        <v>0</v>
      </c>
      <c r="CH1980">
        <v>158</v>
      </c>
      <c r="CI1980">
        <v>1</v>
      </c>
      <c r="CJ1980">
        <v>0</v>
      </c>
      <c r="CK1980">
        <v>0</v>
      </c>
      <c r="CL1980">
        <v>0</v>
      </c>
      <c r="CM1980">
        <v>0</v>
      </c>
      <c r="CN1980" t="s">
        <v>3</v>
      </c>
      <c r="CO1980">
        <v>0</v>
      </c>
      <c r="CP1980">
        <f t="shared" si="1665"/>
        <v>0</v>
      </c>
      <c r="CQ1980">
        <f t="shared" si="1666"/>
        <v>5204.4551999999994</v>
      </c>
      <c r="CR1980">
        <f t="shared" si="1667"/>
        <v>0</v>
      </c>
      <c r="CS1980">
        <f t="shared" si="1668"/>
        <v>0</v>
      </c>
      <c r="CT1980">
        <f t="shared" si="1669"/>
        <v>0</v>
      </c>
      <c r="CU1980">
        <f t="shared" si="1670"/>
        <v>0</v>
      </c>
      <c r="CV1980">
        <f t="shared" si="1671"/>
        <v>0</v>
      </c>
      <c r="CW1980">
        <f t="shared" si="1672"/>
        <v>0</v>
      </c>
      <c r="CX1980">
        <f t="shared" si="1673"/>
        <v>0</v>
      </c>
      <c r="CY1980">
        <f>(S1980+R1980)*(BZ1980/100)</f>
        <v>0</v>
      </c>
      <c r="CZ1980">
        <f>(S1980+R1980)*(CA1980/100)</f>
        <v>0</v>
      </c>
      <c r="DC1980" t="s">
        <v>3</v>
      </c>
      <c r="DD1980" t="s">
        <v>3</v>
      </c>
      <c r="DE1980" t="s">
        <v>3</v>
      </c>
      <c r="DF1980" t="s">
        <v>3</v>
      </c>
      <c r="DG1980" t="s">
        <v>3</v>
      </c>
      <c r="DH1980" t="s">
        <v>3</v>
      </c>
      <c r="DI1980" t="s">
        <v>3</v>
      </c>
      <c r="DJ1980" t="s">
        <v>3</v>
      </c>
      <c r="DK1980" t="s">
        <v>3</v>
      </c>
      <c r="DL1980" t="s">
        <v>3</v>
      </c>
      <c r="DM1980" t="s">
        <v>3</v>
      </c>
      <c r="DN1980">
        <v>0</v>
      </c>
      <c r="DO1980">
        <v>0</v>
      </c>
      <c r="DP1980">
        <v>1</v>
      </c>
      <c r="DQ1980">
        <v>1</v>
      </c>
      <c r="DU1980">
        <v>1007</v>
      </c>
      <c r="DV1980" t="s">
        <v>40</v>
      </c>
      <c r="DW1980" t="s">
        <v>40</v>
      </c>
      <c r="DX1980">
        <v>1</v>
      </c>
      <c r="DZ1980" t="s">
        <v>3</v>
      </c>
      <c r="EA1980" t="s">
        <v>3</v>
      </c>
      <c r="EB1980" t="s">
        <v>3</v>
      </c>
      <c r="EC1980" t="s">
        <v>3</v>
      </c>
      <c r="EE1980">
        <v>54329104</v>
      </c>
      <c r="EF1980">
        <v>13</v>
      </c>
      <c r="EG1980" t="s">
        <v>42</v>
      </c>
      <c r="EH1980">
        <v>0</v>
      </c>
      <c r="EI1980" t="s">
        <v>3</v>
      </c>
      <c r="EJ1980">
        <v>1</v>
      </c>
      <c r="EK1980">
        <v>500003</v>
      </c>
      <c r="EL1980" t="s">
        <v>43</v>
      </c>
      <c r="EM1980" t="s">
        <v>44</v>
      </c>
      <c r="EO1980" t="s">
        <v>3</v>
      </c>
      <c r="EQ1980">
        <v>0</v>
      </c>
      <c r="ER1980">
        <v>4977.97</v>
      </c>
      <c r="ES1980">
        <v>688.42000000000007</v>
      </c>
      <c r="ET1980">
        <v>0</v>
      </c>
      <c r="EU1980">
        <v>0</v>
      </c>
      <c r="EV1980">
        <v>0</v>
      </c>
      <c r="EW1980">
        <v>0</v>
      </c>
      <c r="EX1980">
        <v>0</v>
      </c>
      <c r="EZ1980">
        <v>5</v>
      </c>
      <c r="FC1980">
        <v>0</v>
      </c>
      <c r="FD1980">
        <v>18</v>
      </c>
      <c r="FF1980">
        <v>4977.97</v>
      </c>
      <c r="FQ1980">
        <v>0</v>
      </c>
      <c r="FR1980">
        <f t="shared" si="1674"/>
        <v>0</v>
      </c>
      <c r="FS1980">
        <v>0</v>
      </c>
      <c r="FX1980">
        <v>0</v>
      </c>
      <c r="FY1980">
        <v>0</v>
      </c>
      <c r="GA1980" t="s">
        <v>862</v>
      </c>
      <c r="GD1980">
        <v>1</v>
      </c>
      <c r="GF1980">
        <v>1024359161</v>
      </c>
      <c r="GG1980">
        <v>2</v>
      </c>
      <c r="GH1980">
        <v>3</v>
      </c>
      <c r="GI1980">
        <v>5</v>
      </c>
      <c r="GJ1980">
        <v>0</v>
      </c>
      <c r="GK1980">
        <v>0</v>
      </c>
      <c r="GL1980">
        <f t="shared" si="1675"/>
        <v>0</v>
      </c>
      <c r="GM1980">
        <f t="shared" si="1676"/>
        <v>0</v>
      </c>
      <c r="GN1980">
        <f t="shared" si="1677"/>
        <v>0</v>
      </c>
      <c r="GO1980">
        <f t="shared" si="1678"/>
        <v>0</v>
      </c>
      <c r="GP1980">
        <f t="shared" si="1679"/>
        <v>0</v>
      </c>
      <c r="GR1980">
        <v>1</v>
      </c>
      <c r="GS1980">
        <v>1</v>
      </c>
      <c r="GT1980">
        <v>0</v>
      </c>
      <c r="GU1980" t="s">
        <v>3</v>
      </c>
      <c r="GV1980">
        <f t="shared" si="1649"/>
        <v>0</v>
      </c>
      <c r="GW1980">
        <v>1</v>
      </c>
      <c r="GX1980">
        <f t="shared" si="1680"/>
        <v>0</v>
      </c>
      <c r="HA1980">
        <v>0</v>
      </c>
      <c r="HB1980">
        <v>0</v>
      </c>
      <c r="HC1980">
        <f t="shared" si="1681"/>
        <v>0</v>
      </c>
      <c r="HE1980" t="s">
        <v>35</v>
      </c>
      <c r="HF1980" t="s">
        <v>36</v>
      </c>
      <c r="HM1980" t="s">
        <v>3</v>
      </c>
      <c r="HN1980" t="s">
        <v>3</v>
      </c>
      <c r="HO1980" t="s">
        <v>3</v>
      </c>
      <c r="HP1980" t="s">
        <v>3</v>
      </c>
      <c r="HQ1980" t="s">
        <v>3</v>
      </c>
      <c r="IK1980">
        <v>0</v>
      </c>
    </row>
    <row r="1981" spans="1:255" x14ac:dyDescent="0.2">
      <c r="A1981" s="2">
        <v>18</v>
      </c>
      <c r="B1981" s="2">
        <v>1</v>
      </c>
      <c r="C1981" s="2">
        <v>1775</v>
      </c>
      <c r="D1981" s="2"/>
      <c r="E1981" s="2" t="s">
        <v>863</v>
      </c>
      <c r="F1981" s="2" t="s">
        <v>82</v>
      </c>
      <c r="G1981" s="2" t="s">
        <v>83</v>
      </c>
      <c r="H1981" s="2" t="s">
        <v>40</v>
      </c>
      <c r="I1981" s="2">
        <f>I1977*J1981</f>
        <v>0</v>
      </c>
      <c r="J1981" s="2">
        <v>3.5</v>
      </c>
      <c r="K1981" s="2">
        <v>3.5</v>
      </c>
      <c r="L1981" s="2">
        <v>0.52149999999999996</v>
      </c>
      <c r="M1981" s="2">
        <v>0</v>
      </c>
      <c r="N1981" s="2">
        <f t="shared" si="1650"/>
        <v>0.52149999999999996</v>
      </c>
      <c r="O1981" s="2">
        <f t="shared" si="1651"/>
        <v>0</v>
      </c>
      <c r="P1981" s="2">
        <f t="shared" si="1652"/>
        <v>0</v>
      </c>
      <c r="Q1981" s="2">
        <f t="shared" si="1653"/>
        <v>0</v>
      </c>
      <c r="R1981" s="2">
        <f t="shared" si="1654"/>
        <v>0</v>
      </c>
      <c r="S1981" s="2">
        <f t="shared" si="1655"/>
        <v>0</v>
      </c>
      <c r="T1981" s="2">
        <f t="shared" si="1656"/>
        <v>0</v>
      </c>
      <c r="U1981" s="2">
        <f t="shared" si="1657"/>
        <v>0</v>
      </c>
      <c r="V1981" s="2">
        <f t="shared" si="1658"/>
        <v>0</v>
      </c>
      <c r="W1981" s="2">
        <f t="shared" si="1659"/>
        <v>0</v>
      </c>
      <c r="X1981" s="2">
        <f t="shared" si="1660"/>
        <v>0</v>
      </c>
      <c r="Y1981" s="2">
        <f t="shared" si="1661"/>
        <v>0</v>
      </c>
      <c r="Z1981" s="2"/>
      <c r="AA1981" s="2">
        <v>69726971</v>
      </c>
      <c r="AB1981" s="2">
        <f t="shared" si="1662"/>
        <v>7.14</v>
      </c>
      <c r="AC1981" s="2">
        <f>ROUND((ES1981),2)</f>
        <v>7.14</v>
      </c>
      <c r="AD1981" s="2">
        <f t="shared" si="1644"/>
        <v>0</v>
      </c>
      <c r="AE1981" s="2">
        <f t="shared" si="1645"/>
        <v>0</v>
      </c>
      <c r="AF1981" s="2">
        <f t="shared" si="1646"/>
        <v>0</v>
      </c>
      <c r="AG1981" s="2">
        <f t="shared" si="1663"/>
        <v>0</v>
      </c>
      <c r="AH1981" s="2">
        <f t="shared" si="1647"/>
        <v>0</v>
      </c>
      <c r="AI1981" s="2">
        <f t="shared" si="1648"/>
        <v>0</v>
      </c>
      <c r="AJ1981" s="2">
        <f t="shared" si="1664"/>
        <v>0</v>
      </c>
      <c r="AK1981" s="2">
        <v>7.14</v>
      </c>
      <c r="AL1981" s="2">
        <v>7.14</v>
      </c>
      <c r="AM1981" s="2">
        <v>0</v>
      </c>
      <c r="AN1981" s="2">
        <v>0</v>
      </c>
      <c r="AO1981" s="2">
        <v>0</v>
      </c>
      <c r="AP1981" s="2">
        <v>0</v>
      </c>
      <c r="AQ1981" s="2">
        <v>0</v>
      </c>
      <c r="AR1981" s="2">
        <v>0</v>
      </c>
      <c r="AS1981" s="2">
        <v>0</v>
      </c>
      <c r="AT1981" s="2">
        <v>0</v>
      </c>
      <c r="AU1981" s="2">
        <v>0</v>
      </c>
      <c r="AV1981" s="2">
        <v>1</v>
      </c>
      <c r="AW1981" s="2">
        <v>1</v>
      </c>
      <c r="AX1981" s="2"/>
      <c r="AY1981" s="2"/>
      <c r="AZ1981" s="2">
        <v>1</v>
      </c>
      <c r="BA1981" s="2">
        <v>1</v>
      </c>
      <c r="BB1981" s="2">
        <v>1</v>
      </c>
      <c r="BC1981" s="2">
        <v>1</v>
      </c>
      <c r="BD1981" s="2" t="s">
        <v>3</v>
      </c>
      <c r="BE1981" s="2" t="s">
        <v>3</v>
      </c>
      <c r="BF1981" s="2" t="s">
        <v>3</v>
      </c>
      <c r="BG1981" s="2" t="s">
        <v>3</v>
      </c>
      <c r="BH1981" s="2">
        <v>3</v>
      </c>
      <c r="BI1981" s="2">
        <v>1</v>
      </c>
      <c r="BJ1981" s="2" t="s">
        <v>84</v>
      </c>
      <c r="BK1981" s="2"/>
      <c r="BL1981" s="2"/>
      <c r="BM1981" s="2">
        <v>500001</v>
      </c>
      <c r="BN1981" s="2">
        <v>0</v>
      </c>
      <c r="BO1981" s="2" t="s">
        <v>3</v>
      </c>
      <c r="BP1981" s="2">
        <v>0</v>
      </c>
      <c r="BQ1981" s="2">
        <v>8</v>
      </c>
      <c r="BR1981" s="2">
        <v>0</v>
      </c>
      <c r="BS1981" s="2">
        <v>1</v>
      </c>
      <c r="BT1981" s="2">
        <v>1</v>
      </c>
      <c r="BU1981" s="2">
        <v>1</v>
      </c>
      <c r="BV1981" s="2">
        <v>1</v>
      </c>
      <c r="BW1981" s="2">
        <v>1</v>
      </c>
      <c r="BX1981" s="2">
        <v>1</v>
      </c>
      <c r="BY1981" s="2" t="s">
        <v>3</v>
      </c>
      <c r="BZ1981" s="2">
        <v>0</v>
      </c>
      <c r="CA1981" s="2">
        <v>0</v>
      </c>
      <c r="CB1981" s="2" t="s">
        <v>3</v>
      </c>
      <c r="CC1981" s="2"/>
      <c r="CD1981" s="2"/>
      <c r="CE1981" s="2">
        <v>0</v>
      </c>
      <c r="CF1981" s="2">
        <v>0</v>
      </c>
      <c r="CG1981" s="2">
        <v>0</v>
      </c>
      <c r="CH1981" s="2">
        <v>158</v>
      </c>
      <c r="CI1981" s="2">
        <v>2</v>
      </c>
      <c r="CJ1981" s="2">
        <v>0</v>
      </c>
      <c r="CK1981" s="2">
        <v>0</v>
      </c>
      <c r="CL1981" s="2">
        <v>0</v>
      </c>
      <c r="CM1981" s="2">
        <v>0</v>
      </c>
      <c r="CN1981" s="2" t="s">
        <v>3</v>
      </c>
      <c r="CO1981" s="2">
        <v>0</v>
      </c>
      <c r="CP1981" s="2">
        <f t="shared" si="1665"/>
        <v>0</v>
      </c>
      <c r="CQ1981" s="2">
        <f t="shared" si="1666"/>
        <v>7.14</v>
      </c>
      <c r="CR1981" s="2">
        <f t="shared" si="1667"/>
        <v>0</v>
      </c>
      <c r="CS1981" s="2">
        <f t="shared" si="1668"/>
        <v>0</v>
      </c>
      <c r="CT1981" s="2">
        <f t="shared" si="1669"/>
        <v>0</v>
      </c>
      <c r="CU1981" s="2">
        <f t="shared" si="1670"/>
        <v>0</v>
      </c>
      <c r="CV1981" s="2">
        <f t="shared" si="1671"/>
        <v>0</v>
      </c>
      <c r="CW1981" s="2">
        <f t="shared" si="1672"/>
        <v>0</v>
      </c>
      <c r="CX1981" s="2">
        <f t="shared" si="1673"/>
        <v>0</v>
      </c>
      <c r="CY1981" s="2">
        <f>(((S1981+R1981)*AT1981)/100)</f>
        <v>0</v>
      </c>
      <c r="CZ1981" s="2">
        <f>(((S1981+R1981)*AU1981)/100)</f>
        <v>0</v>
      </c>
      <c r="DA1981" s="2"/>
      <c r="DB1981" s="2"/>
      <c r="DC1981" s="2" t="s">
        <v>3</v>
      </c>
      <c r="DD1981" s="2" t="s">
        <v>3</v>
      </c>
      <c r="DE1981" s="2" t="s">
        <v>3</v>
      </c>
      <c r="DF1981" s="2" t="s">
        <v>3</v>
      </c>
      <c r="DG1981" s="2" t="s">
        <v>3</v>
      </c>
      <c r="DH1981" s="2" t="s">
        <v>3</v>
      </c>
      <c r="DI1981" s="2" t="s">
        <v>3</v>
      </c>
      <c r="DJ1981" s="2" t="s">
        <v>3</v>
      </c>
      <c r="DK1981" s="2" t="s">
        <v>3</v>
      </c>
      <c r="DL1981" s="2" t="s">
        <v>3</v>
      </c>
      <c r="DM1981" s="2" t="s">
        <v>3</v>
      </c>
      <c r="DN1981" s="2">
        <v>0</v>
      </c>
      <c r="DO1981" s="2">
        <v>0</v>
      </c>
      <c r="DP1981" s="2">
        <v>1</v>
      </c>
      <c r="DQ1981" s="2">
        <v>1</v>
      </c>
      <c r="DR1981" s="2"/>
      <c r="DS1981" s="2"/>
      <c r="DT1981" s="2"/>
      <c r="DU1981" s="2">
        <v>1007</v>
      </c>
      <c r="DV1981" s="2" t="s">
        <v>40</v>
      </c>
      <c r="DW1981" s="2" t="s">
        <v>40</v>
      </c>
      <c r="DX1981" s="2">
        <v>1</v>
      </c>
      <c r="DY1981" s="2"/>
      <c r="DZ1981" s="2" t="s">
        <v>3</v>
      </c>
      <c r="EA1981" s="2" t="s">
        <v>3</v>
      </c>
      <c r="EB1981" s="2" t="s">
        <v>3</v>
      </c>
      <c r="EC1981" s="2" t="s">
        <v>3</v>
      </c>
      <c r="ED1981" s="2"/>
      <c r="EE1981" s="2">
        <v>54328897</v>
      </c>
      <c r="EF1981" s="2">
        <v>8</v>
      </c>
      <c r="EG1981" s="2" t="s">
        <v>31</v>
      </c>
      <c r="EH1981" s="2">
        <v>0</v>
      </c>
      <c r="EI1981" s="2" t="s">
        <v>3</v>
      </c>
      <c r="EJ1981" s="2">
        <v>1</v>
      </c>
      <c r="EK1981" s="2">
        <v>500001</v>
      </c>
      <c r="EL1981" s="2" t="s">
        <v>32</v>
      </c>
      <c r="EM1981" s="2" t="s">
        <v>33</v>
      </c>
      <c r="EN1981" s="2"/>
      <c r="EO1981" s="2" t="s">
        <v>3</v>
      </c>
      <c r="EP1981" s="2"/>
      <c r="EQ1981" s="2">
        <v>0</v>
      </c>
      <c r="ER1981" s="2">
        <v>7.14</v>
      </c>
      <c r="ES1981" s="2">
        <v>7.14</v>
      </c>
      <c r="ET1981" s="2">
        <v>0</v>
      </c>
      <c r="EU1981" s="2">
        <v>0</v>
      </c>
      <c r="EV1981" s="2">
        <v>0</v>
      </c>
      <c r="EW1981" s="2">
        <v>0</v>
      </c>
      <c r="EX1981" s="2">
        <v>0</v>
      </c>
      <c r="EY1981" s="2"/>
      <c r="EZ1981" s="2"/>
      <c r="FA1981" s="2"/>
      <c r="FB1981" s="2"/>
      <c r="FC1981" s="2"/>
      <c r="FD1981" s="2"/>
      <c r="FE1981" s="2"/>
      <c r="FF1981" s="2"/>
      <c r="FG1981" s="2"/>
      <c r="FH1981" s="2"/>
      <c r="FI1981" s="2"/>
      <c r="FJ1981" s="2"/>
      <c r="FK1981" s="2"/>
      <c r="FL1981" s="2"/>
      <c r="FM1981" s="2"/>
      <c r="FN1981" s="2"/>
      <c r="FO1981" s="2"/>
      <c r="FP1981" s="2"/>
      <c r="FQ1981" s="2">
        <v>0</v>
      </c>
      <c r="FR1981" s="2">
        <f t="shared" si="1674"/>
        <v>0</v>
      </c>
      <c r="FS1981" s="2">
        <v>0</v>
      </c>
      <c r="FT1981" s="2"/>
      <c r="FU1981" s="2"/>
      <c r="FV1981" s="2"/>
      <c r="FW1981" s="2"/>
      <c r="FX1981" s="2">
        <v>0</v>
      </c>
      <c r="FY1981" s="2">
        <v>0</v>
      </c>
      <c r="FZ1981" s="2"/>
      <c r="GA1981" s="2" t="s">
        <v>3</v>
      </c>
      <c r="GB1981" s="2"/>
      <c r="GC1981" s="2"/>
      <c r="GD1981" s="2">
        <v>1</v>
      </c>
      <c r="GE1981" s="2"/>
      <c r="GF1981" s="2">
        <v>-50505369</v>
      </c>
      <c r="GG1981" s="2">
        <v>2</v>
      </c>
      <c r="GH1981" s="2">
        <v>1</v>
      </c>
      <c r="GI1981" s="2">
        <v>-2</v>
      </c>
      <c r="GJ1981" s="2">
        <v>0</v>
      </c>
      <c r="GK1981" s="2">
        <v>0</v>
      </c>
      <c r="GL1981" s="2">
        <f t="shared" si="1675"/>
        <v>0</v>
      </c>
      <c r="GM1981" s="2">
        <f t="shared" si="1676"/>
        <v>0</v>
      </c>
      <c r="GN1981" s="2">
        <f t="shared" si="1677"/>
        <v>0</v>
      </c>
      <c r="GO1981" s="2">
        <f t="shared" si="1678"/>
        <v>0</v>
      </c>
      <c r="GP1981" s="2">
        <f t="shared" si="1679"/>
        <v>0</v>
      </c>
      <c r="GQ1981" s="2"/>
      <c r="GR1981" s="2">
        <v>0</v>
      </c>
      <c r="GS1981" s="2">
        <v>3</v>
      </c>
      <c r="GT1981" s="2">
        <v>0</v>
      </c>
      <c r="GU1981" s="2" t="s">
        <v>3</v>
      </c>
      <c r="GV1981" s="2">
        <f t="shared" si="1649"/>
        <v>0</v>
      </c>
      <c r="GW1981" s="2">
        <v>1</v>
      </c>
      <c r="GX1981" s="2">
        <f t="shared" si="1680"/>
        <v>0</v>
      </c>
      <c r="GY1981" s="2"/>
      <c r="GZ1981" s="2"/>
      <c r="HA1981" s="2">
        <v>0</v>
      </c>
      <c r="HB1981" s="2">
        <v>0</v>
      </c>
      <c r="HC1981" s="2">
        <f t="shared" si="1681"/>
        <v>0</v>
      </c>
      <c r="HD1981" s="2"/>
      <c r="HE1981" s="2" t="s">
        <v>3</v>
      </c>
      <c r="HF1981" s="2" t="s">
        <v>3</v>
      </c>
      <c r="HG1981" s="2"/>
      <c r="HH1981" s="2"/>
      <c r="HI1981" s="2"/>
      <c r="HJ1981" s="2"/>
      <c r="HK1981" s="2"/>
      <c r="HL1981" s="2"/>
      <c r="HM1981" s="2" t="s">
        <v>3</v>
      </c>
      <c r="HN1981" s="2" t="s">
        <v>3</v>
      </c>
      <c r="HO1981" s="2" t="s">
        <v>3</v>
      </c>
      <c r="HP1981" s="2" t="s">
        <v>3</v>
      </c>
      <c r="HQ1981" s="2" t="s">
        <v>3</v>
      </c>
      <c r="HR1981" s="2"/>
      <c r="HS1981" s="2"/>
      <c r="HT1981" s="2"/>
      <c r="HU1981" s="2"/>
      <c r="HV1981" s="2"/>
      <c r="HW1981" s="2"/>
      <c r="HX1981" s="2"/>
      <c r="HY1981" s="2"/>
      <c r="HZ1981" s="2"/>
      <c r="IA1981" s="2"/>
      <c r="IB1981" s="2"/>
      <c r="IC1981" s="2"/>
      <c r="ID1981" s="2"/>
      <c r="IE1981" s="2"/>
      <c r="IF1981" s="2"/>
      <c r="IG1981" s="2"/>
      <c r="IH1981" s="2"/>
      <c r="II1981" s="2"/>
      <c r="IJ1981" s="2"/>
      <c r="IK1981" s="2">
        <v>0</v>
      </c>
      <c r="IL1981" s="2"/>
      <c r="IM1981" s="2"/>
      <c r="IN1981" s="2"/>
      <c r="IO1981" s="2"/>
      <c r="IP1981" s="2"/>
      <c r="IQ1981" s="2"/>
      <c r="IR1981" s="2"/>
      <c r="IS1981" s="2"/>
      <c r="IT1981" s="2"/>
      <c r="IU1981" s="2"/>
    </row>
    <row r="1982" spans="1:255" x14ac:dyDescent="0.2">
      <c r="A1982">
        <v>18</v>
      </c>
      <c r="B1982">
        <v>1</v>
      </c>
      <c r="C1982">
        <v>1781</v>
      </c>
      <c r="E1982" t="s">
        <v>863</v>
      </c>
      <c r="F1982" t="s">
        <v>82</v>
      </c>
      <c r="G1982" t="s">
        <v>83</v>
      </c>
      <c r="H1982" t="s">
        <v>40</v>
      </c>
      <c r="I1982">
        <f>I1978*J1982</f>
        <v>0</v>
      </c>
      <c r="J1982">
        <v>3.5</v>
      </c>
      <c r="K1982">
        <v>3.5</v>
      </c>
      <c r="L1982">
        <v>0.52149999999999996</v>
      </c>
      <c r="M1982">
        <v>0</v>
      </c>
      <c r="N1982">
        <f t="shared" si="1650"/>
        <v>0.52149999999999996</v>
      </c>
      <c r="O1982">
        <f t="shared" si="1651"/>
        <v>0</v>
      </c>
      <c r="P1982">
        <f t="shared" si="1652"/>
        <v>0</v>
      </c>
      <c r="Q1982">
        <f t="shared" si="1653"/>
        <v>0</v>
      </c>
      <c r="R1982">
        <f t="shared" si="1654"/>
        <v>0</v>
      </c>
      <c r="S1982">
        <f t="shared" si="1655"/>
        <v>0</v>
      </c>
      <c r="T1982">
        <f t="shared" si="1656"/>
        <v>0</v>
      </c>
      <c r="U1982">
        <f t="shared" si="1657"/>
        <v>0</v>
      </c>
      <c r="V1982">
        <f t="shared" si="1658"/>
        <v>0</v>
      </c>
      <c r="W1982">
        <f t="shared" si="1659"/>
        <v>0</v>
      </c>
      <c r="X1982">
        <f t="shared" si="1660"/>
        <v>0</v>
      </c>
      <c r="Y1982">
        <f t="shared" si="1661"/>
        <v>0</v>
      </c>
      <c r="AA1982">
        <v>69726884</v>
      </c>
      <c r="AB1982">
        <f t="shared" si="1662"/>
        <v>1.97</v>
      </c>
      <c r="AC1982">
        <f>ROUND((ES1982),2)</f>
        <v>1.97</v>
      </c>
      <c r="AD1982">
        <f t="shared" si="1644"/>
        <v>0</v>
      </c>
      <c r="AE1982">
        <f t="shared" si="1645"/>
        <v>0</v>
      </c>
      <c r="AF1982">
        <f t="shared" si="1646"/>
        <v>0</v>
      </c>
      <c r="AG1982">
        <f t="shared" si="1663"/>
        <v>0</v>
      </c>
      <c r="AH1982">
        <f t="shared" si="1647"/>
        <v>0</v>
      </c>
      <c r="AI1982">
        <f t="shared" si="1648"/>
        <v>0</v>
      </c>
      <c r="AJ1982">
        <f t="shared" si="1664"/>
        <v>0</v>
      </c>
      <c r="AK1982">
        <v>1.97</v>
      </c>
      <c r="AL1982">
        <v>1.97</v>
      </c>
      <c r="AM1982">
        <v>0</v>
      </c>
      <c r="AN1982">
        <v>0</v>
      </c>
      <c r="AO1982">
        <v>0</v>
      </c>
      <c r="AP1982">
        <v>0</v>
      </c>
      <c r="AQ1982">
        <v>0</v>
      </c>
      <c r="AR1982">
        <v>0</v>
      </c>
      <c r="AS1982">
        <v>0</v>
      </c>
      <c r="AT1982">
        <v>0</v>
      </c>
      <c r="AU1982">
        <v>0</v>
      </c>
      <c r="AV1982">
        <v>1</v>
      </c>
      <c r="AW1982">
        <v>1</v>
      </c>
      <c r="AZ1982">
        <v>1</v>
      </c>
      <c r="BA1982">
        <v>1</v>
      </c>
      <c r="BB1982">
        <v>1</v>
      </c>
      <c r="BC1982">
        <v>7.56</v>
      </c>
      <c r="BD1982" t="s">
        <v>3</v>
      </c>
      <c r="BE1982" t="s">
        <v>3</v>
      </c>
      <c r="BF1982" t="s">
        <v>3</v>
      </c>
      <c r="BG1982" t="s">
        <v>3</v>
      </c>
      <c r="BH1982">
        <v>3</v>
      </c>
      <c r="BI1982">
        <v>1</v>
      </c>
      <c r="BJ1982" t="s">
        <v>84</v>
      </c>
      <c r="BM1982">
        <v>500001</v>
      </c>
      <c r="BN1982">
        <v>0</v>
      </c>
      <c r="BO1982" t="s">
        <v>3</v>
      </c>
      <c r="BP1982">
        <v>0</v>
      </c>
      <c r="BQ1982">
        <v>8</v>
      </c>
      <c r="BR1982">
        <v>0</v>
      </c>
      <c r="BS1982">
        <v>1</v>
      </c>
      <c r="BT1982">
        <v>1</v>
      </c>
      <c r="BU1982">
        <v>1</v>
      </c>
      <c r="BV1982">
        <v>1</v>
      </c>
      <c r="BW1982">
        <v>1</v>
      </c>
      <c r="BX1982">
        <v>1</v>
      </c>
      <c r="BY1982" t="s">
        <v>3</v>
      </c>
      <c r="BZ1982">
        <v>0</v>
      </c>
      <c r="CA1982">
        <v>0</v>
      </c>
      <c r="CB1982" t="s">
        <v>3</v>
      </c>
      <c r="CE1982">
        <v>0</v>
      </c>
      <c r="CF1982">
        <v>0</v>
      </c>
      <c r="CG1982">
        <v>0</v>
      </c>
      <c r="CH1982">
        <v>158</v>
      </c>
      <c r="CI1982">
        <v>2</v>
      </c>
      <c r="CJ1982">
        <v>0</v>
      </c>
      <c r="CK1982">
        <v>0</v>
      </c>
      <c r="CL1982">
        <v>0</v>
      </c>
      <c r="CM1982">
        <v>0</v>
      </c>
      <c r="CN1982" t="s">
        <v>3</v>
      </c>
      <c r="CO1982">
        <v>0</v>
      </c>
      <c r="CP1982">
        <f t="shared" si="1665"/>
        <v>0</v>
      </c>
      <c r="CQ1982">
        <f t="shared" si="1666"/>
        <v>14.893199999999998</v>
      </c>
      <c r="CR1982">
        <f t="shared" si="1667"/>
        <v>0</v>
      </c>
      <c r="CS1982">
        <f t="shared" si="1668"/>
        <v>0</v>
      </c>
      <c r="CT1982">
        <f t="shared" si="1669"/>
        <v>0</v>
      </c>
      <c r="CU1982">
        <f t="shared" si="1670"/>
        <v>0</v>
      </c>
      <c r="CV1982">
        <f t="shared" si="1671"/>
        <v>0</v>
      </c>
      <c r="CW1982">
        <f t="shared" si="1672"/>
        <v>0</v>
      </c>
      <c r="CX1982">
        <f t="shared" si="1673"/>
        <v>0</v>
      </c>
      <c r="CY1982">
        <f>(S1982+R1982)*(BZ1982/100)</f>
        <v>0</v>
      </c>
      <c r="CZ1982">
        <f>(S1982+R1982)*(CA1982/100)</f>
        <v>0</v>
      </c>
      <c r="DC1982" t="s">
        <v>3</v>
      </c>
      <c r="DD1982" t="s">
        <v>3</v>
      </c>
      <c r="DE1982" t="s">
        <v>3</v>
      </c>
      <c r="DF1982" t="s">
        <v>3</v>
      </c>
      <c r="DG1982" t="s">
        <v>3</v>
      </c>
      <c r="DH1982" t="s">
        <v>3</v>
      </c>
      <c r="DI1982" t="s">
        <v>3</v>
      </c>
      <c r="DJ1982" t="s">
        <v>3</v>
      </c>
      <c r="DK1982" t="s">
        <v>3</v>
      </c>
      <c r="DL1982" t="s">
        <v>3</v>
      </c>
      <c r="DM1982" t="s">
        <v>3</v>
      </c>
      <c r="DN1982">
        <v>0</v>
      </c>
      <c r="DO1982">
        <v>0</v>
      </c>
      <c r="DP1982">
        <v>1</v>
      </c>
      <c r="DQ1982">
        <v>1</v>
      </c>
      <c r="DU1982">
        <v>1007</v>
      </c>
      <c r="DV1982" t="s">
        <v>40</v>
      </c>
      <c r="DW1982" t="s">
        <v>40</v>
      </c>
      <c r="DX1982">
        <v>1</v>
      </c>
      <c r="DZ1982" t="s">
        <v>3</v>
      </c>
      <c r="EA1982" t="s">
        <v>3</v>
      </c>
      <c r="EB1982" t="s">
        <v>3</v>
      </c>
      <c r="EC1982" t="s">
        <v>3</v>
      </c>
      <c r="EE1982">
        <v>54328897</v>
      </c>
      <c r="EF1982">
        <v>8</v>
      </c>
      <c r="EG1982" t="s">
        <v>31</v>
      </c>
      <c r="EH1982">
        <v>0</v>
      </c>
      <c r="EI1982" t="s">
        <v>3</v>
      </c>
      <c r="EJ1982">
        <v>1</v>
      </c>
      <c r="EK1982">
        <v>500001</v>
      </c>
      <c r="EL1982" t="s">
        <v>32</v>
      </c>
      <c r="EM1982" t="s">
        <v>33</v>
      </c>
      <c r="EO1982" t="s">
        <v>3</v>
      </c>
      <c r="EQ1982">
        <v>0</v>
      </c>
      <c r="ER1982">
        <v>14.19</v>
      </c>
      <c r="ES1982">
        <v>1.97</v>
      </c>
      <c r="ET1982">
        <v>0</v>
      </c>
      <c r="EU1982">
        <v>0</v>
      </c>
      <c r="EV1982">
        <v>0</v>
      </c>
      <c r="EW1982">
        <v>0</v>
      </c>
      <c r="EX1982">
        <v>0</v>
      </c>
      <c r="EZ1982">
        <v>5</v>
      </c>
      <c r="FC1982">
        <v>0</v>
      </c>
      <c r="FD1982">
        <v>18</v>
      </c>
      <c r="FF1982">
        <v>14.19</v>
      </c>
      <c r="FQ1982">
        <v>0</v>
      </c>
      <c r="FR1982">
        <f t="shared" si="1674"/>
        <v>0</v>
      </c>
      <c r="FS1982">
        <v>0</v>
      </c>
      <c r="FX1982">
        <v>0</v>
      </c>
      <c r="FY1982">
        <v>0</v>
      </c>
      <c r="GA1982" t="s">
        <v>85</v>
      </c>
      <c r="GD1982">
        <v>1</v>
      </c>
      <c r="GF1982">
        <v>-50505369</v>
      </c>
      <c r="GG1982">
        <v>2</v>
      </c>
      <c r="GH1982">
        <v>3</v>
      </c>
      <c r="GI1982">
        <v>5</v>
      </c>
      <c r="GJ1982">
        <v>0</v>
      </c>
      <c r="GK1982">
        <v>0</v>
      </c>
      <c r="GL1982">
        <f t="shared" si="1675"/>
        <v>0</v>
      </c>
      <c r="GM1982">
        <f t="shared" si="1676"/>
        <v>0</v>
      </c>
      <c r="GN1982">
        <f t="shared" si="1677"/>
        <v>0</v>
      </c>
      <c r="GO1982">
        <f t="shared" si="1678"/>
        <v>0</v>
      </c>
      <c r="GP1982">
        <f t="shared" si="1679"/>
        <v>0</v>
      </c>
      <c r="GR1982">
        <v>1</v>
      </c>
      <c r="GS1982">
        <v>1</v>
      </c>
      <c r="GT1982">
        <v>0</v>
      </c>
      <c r="GU1982" t="s">
        <v>3</v>
      </c>
      <c r="GV1982">
        <f t="shared" si="1649"/>
        <v>0</v>
      </c>
      <c r="GW1982">
        <v>1</v>
      </c>
      <c r="GX1982">
        <f t="shared" si="1680"/>
        <v>0</v>
      </c>
      <c r="HA1982">
        <v>0</v>
      </c>
      <c r="HB1982">
        <v>0</v>
      </c>
      <c r="HC1982">
        <f t="shared" si="1681"/>
        <v>0</v>
      </c>
      <c r="HE1982" t="s">
        <v>35</v>
      </c>
      <c r="HF1982" t="s">
        <v>36</v>
      </c>
      <c r="HM1982" t="s">
        <v>3</v>
      </c>
      <c r="HN1982" t="s">
        <v>3</v>
      </c>
      <c r="HO1982" t="s">
        <v>3</v>
      </c>
      <c r="HP1982" t="s">
        <v>3</v>
      </c>
      <c r="HQ1982" t="s">
        <v>3</v>
      </c>
      <c r="IK1982">
        <v>0</v>
      </c>
    </row>
    <row r="1983" spans="1:255" x14ac:dyDescent="0.2">
      <c r="A1983" s="2">
        <v>17</v>
      </c>
      <c r="B1983" s="2">
        <v>1</v>
      </c>
      <c r="C1983" s="2">
        <f>ROW(SmtRes!A1787)</f>
        <v>1787</v>
      </c>
      <c r="D1983" s="2">
        <f>ROW(EtalonRes!A1841)</f>
        <v>1841</v>
      </c>
      <c r="E1983" s="2" t="s">
        <v>864</v>
      </c>
      <c r="F1983" s="2" t="s">
        <v>865</v>
      </c>
      <c r="G1983" s="2" t="s">
        <v>866</v>
      </c>
      <c r="H1983" s="2" t="s">
        <v>186</v>
      </c>
      <c r="I1983" s="2">
        <v>0</v>
      </c>
      <c r="J1983" s="2">
        <v>0</v>
      </c>
      <c r="K1983" s="2">
        <v>0</v>
      </c>
      <c r="L1983" s="2">
        <v>0.14899999999999999</v>
      </c>
      <c r="M1983" s="2">
        <v>0</v>
      </c>
      <c r="N1983" s="2">
        <f t="shared" si="1650"/>
        <v>0.14899999999999999</v>
      </c>
      <c r="O1983" s="2">
        <f t="shared" si="1651"/>
        <v>0</v>
      </c>
      <c r="P1983" s="2">
        <f t="shared" si="1652"/>
        <v>0</v>
      </c>
      <c r="Q1983" s="2">
        <f t="shared" si="1653"/>
        <v>0</v>
      </c>
      <c r="R1983" s="2">
        <f t="shared" si="1654"/>
        <v>0</v>
      </c>
      <c r="S1983" s="2">
        <f t="shared" si="1655"/>
        <v>0</v>
      </c>
      <c r="T1983" s="2">
        <f t="shared" si="1656"/>
        <v>0</v>
      </c>
      <c r="U1983" s="2">
        <f t="shared" si="1657"/>
        <v>0</v>
      </c>
      <c r="V1983" s="2">
        <f t="shared" si="1658"/>
        <v>0</v>
      </c>
      <c r="W1983" s="2">
        <f t="shared" si="1659"/>
        <v>0</v>
      </c>
      <c r="X1983" s="2">
        <f t="shared" si="1660"/>
        <v>0</v>
      </c>
      <c r="Y1983" s="2">
        <f t="shared" si="1661"/>
        <v>0</v>
      </c>
      <c r="Z1983" s="2"/>
      <c r="AA1983" s="2">
        <v>69726971</v>
      </c>
      <c r="AB1983" s="2">
        <f t="shared" si="1662"/>
        <v>144.71</v>
      </c>
      <c r="AC1983" s="2">
        <f>ROUND(((ES1983*12.4)+(SUM(SmtRes!BC1783:'SmtRes'!BC1787)+SUM(EtalonRes!AL1837:'EtalonRes'!AL1841))),2)</f>
        <v>0</v>
      </c>
      <c r="AD1983" s="2">
        <f>ROUND(((((ET1983*12.4))-((EU1983*12.4)))+AE1983),2)</f>
        <v>95.85</v>
      </c>
      <c r="AE1983" s="2">
        <f>ROUND(((EU1983*12.4)),2)</f>
        <v>35.46</v>
      </c>
      <c r="AF1983" s="2">
        <f>ROUND(((EV1983*12.4)),2)</f>
        <v>48.86</v>
      </c>
      <c r="AG1983" s="2">
        <f t="shared" si="1663"/>
        <v>0</v>
      </c>
      <c r="AH1983" s="2">
        <f>((EW1983*12.4))</f>
        <v>6.2</v>
      </c>
      <c r="AI1983" s="2">
        <f>((EX1983*12.4))</f>
        <v>2.6040000000000001</v>
      </c>
      <c r="AJ1983" s="2">
        <f t="shared" si="1664"/>
        <v>0</v>
      </c>
      <c r="AK1983" s="2">
        <v>343.17</v>
      </c>
      <c r="AL1983" s="2">
        <v>331.5</v>
      </c>
      <c r="AM1983" s="2">
        <v>7.73</v>
      </c>
      <c r="AN1983" s="2">
        <v>2.86</v>
      </c>
      <c r="AO1983" s="2">
        <v>3.94</v>
      </c>
      <c r="AP1983" s="2">
        <v>0</v>
      </c>
      <c r="AQ1983" s="2">
        <v>0.5</v>
      </c>
      <c r="AR1983" s="2">
        <v>0.21</v>
      </c>
      <c r="AS1983" s="2">
        <v>0</v>
      </c>
      <c r="AT1983" s="2">
        <v>123</v>
      </c>
      <c r="AU1983" s="2">
        <v>75</v>
      </c>
      <c r="AV1983" s="2">
        <v>1</v>
      </c>
      <c r="AW1983" s="2">
        <v>1</v>
      </c>
      <c r="AX1983" s="2"/>
      <c r="AY1983" s="2"/>
      <c r="AZ1983" s="2">
        <v>1</v>
      </c>
      <c r="BA1983" s="2">
        <v>1</v>
      </c>
      <c r="BB1983" s="2">
        <v>1</v>
      </c>
      <c r="BC1983" s="2">
        <v>1</v>
      </c>
      <c r="BD1983" s="2" t="s">
        <v>3</v>
      </c>
      <c r="BE1983" s="2" t="s">
        <v>3</v>
      </c>
      <c r="BF1983" s="2" t="s">
        <v>3</v>
      </c>
      <c r="BG1983" s="2" t="s">
        <v>3</v>
      </c>
      <c r="BH1983" s="2">
        <v>0</v>
      </c>
      <c r="BI1983" s="2">
        <v>1</v>
      </c>
      <c r="BJ1983" s="2" t="s">
        <v>867</v>
      </c>
      <c r="BK1983" s="2"/>
      <c r="BL1983" s="2"/>
      <c r="BM1983" s="2">
        <v>11001</v>
      </c>
      <c r="BN1983" s="2">
        <v>0</v>
      </c>
      <c r="BO1983" s="2" t="s">
        <v>3</v>
      </c>
      <c r="BP1983" s="2">
        <v>0</v>
      </c>
      <c r="BQ1983" s="2">
        <v>2</v>
      </c>
      <c r="BR1983" s="2">
        <v>0</v>
      </c>
      <c r="BS1983" s="2">
        <v>1</v>
      </c>
      <c r="BT1983" s="2">
        <v>1</v>
      </c>
      <c r="BU1983" s="2">
        <v>1</v>
      </c>
      <c r="BV1983" s="2">
        <v>1</v>
      </c>
      <c r="BW1983" s="2">
        <v>1</v>
      </c>
      <c r="BX1983" s="2">
        <v>1</v>
      </c>
      <c r="BY1983" s="2" t="s">
        <v>3</v>
      </c>
      <c r="BZ1983" s="2">
        <v>123</v>
      </c>
      <c r="CA1983" s="2">
        <v>75</v>
      </c>
      <c r="CB1983" s="2" t="s">
        <v>3</v>
      </c>
      <c r="CC1983" s="2"/>
      <c r="CD1983" s="2"/>
      <c r="CE1983" s="2">
        <v>0</v>
      </c>
      <c r="CF1983" s="2">
        <v>0</v>
      </c>
      <c r="CG1983" s="2">
        <v>0</v>
      </c>
      <c r="CH1983" s="2">
        <v>159</v>
      </c>
      <c r="CI1983" s="2">
        <v>0</v>
      </c>
      <c r="CJ1983" s="2">
        <v>0</v>
      </c>
      <c r="CK1983" s="2">
        <v>0</v>
      </c>
      <c r="CL1983" s="2">
        <v>0</v>
      </c>
      <c r="CM1983" s="2">
        <v>0</v>
      </c>
      <c r="CN1983" s="2" t="s">
        <v>3</v>
      </c>
      <c r="CO1983" s="2">
        <v>0</v>
      </c>
      <c r="CP1983" s="2">
        <f t="shared" si="1665"/>
        <v>0</v>
      </c>
      <c r="CQ1983" s="2">
        <f t="shared" si="1666"/>
        <v>0</v>
      </c>
      <c r="CR1983" s="2">
        <f t="shared" si="1667"/>
        <v>95.85</v>
      </c>
      <c r="CS1983" s="2">
        <f t="shared" si="1668"/>
        <v>35.46</v>
      </c>
      <c r="CT1983" s="2">
        <f t="shared" si="1669"/>
        <v>48.86</v>
      </c>
      <c r="CU1983" s="2">
        <f t="shared" si="1670"/>
        <v>0</v>
      </c>
      <c r="CV1983" s="2">
        <f t="shared" si="1671"/>
        <v>6.2</v>
      </c>
      <c r="CW1983" s="2">
        <f t="shared" si="1672"/>
        <v>2.6040000000000001</v>
      </c>
      <c r="CX1983" s="2">
        <f t="shared" si="1673"/>
        <v>0</v>
      </c>
      <c r="CY1983" s="2">
        <f>(((S1983+R1983)*AT1983)/100)</f>
        <v>0</v>
      </c>
      <c r="CZ1983" s="2">
        <f>(((S1983+R1983)*AU1983)/100)</f>
        <v>0</v>
      </c>
      <c r="DA1983" s="2"/>
      <c r="DB1983" s="2"/>
      <c r="DC1983" s="2" t="s">
        <v>3</v>
      </c>
      <c r="DD1983" s="2" t="s">
        <v>868</v>
      </c>
      <c r="DE1983" s="2" t="s">
        <v>868</v>
      </c>
      <c r="DF1983" s="2" t="s">
        <v>868</v>
      </c>
      <c r="DG1983" s="2" t="s">
        <v>868</v>
      </c>
      <c r="DH1983" s="2" t="s">
        <v>3</v>
      </c>
      <c r="DI1983" s="2" t="s">
        <v>868</v>
      </c>
      <c r="DJ1983" s="2" t="s">
        <v>868</v>
      </c>
      <c r="DK1983" s="2" t="s">
        <v>3</v>
      </c>
      <c r="DL1983" s="2" t="s">
        <v>3</v>
      </c>
      <c r="DM1983" s="2" t="s">
        <v>3</v>
      </c>
      <c r="DN1983" s="2">
        <v>0</v>
      </c>
      <c r="DO1983" s="2">
        <v>0</v>
      </c>
      <c r="DP1983" s="2">
        <v>1</v>
      </c>
      <c r="DQ1983" s="2">
        <v>1</v>
      </c>
      <c r="DR1983" s="2"/>
      <c r="DS1983" s="2"/>
      <c r="DT1983" s="2"/>
      <c r="DU1983" s="2">
        <v>1013</v>
      </c>
      <c r="DV1983" s="2" t="s">
        <v>186</v>
      </c>
      <c r="DW1983" s="2" t="s">
        <v>186</v>
      </c>
      <c r="DX1983" s="2">
        <v>1</v>
      </c>
      <c r="DY1983" s="2"/>
      <c r="DZ1983" s="2" t="s">
        <v>3</v>
      </c>
      <c r="EA1983" s="2" t="s">
        <v>3</v>
      </c>
      <c r="EB1983" s="2" t="s">
        <v>3</v>
      </c>
      <c r="EC1983" s="2" t="s">
        <v>3</v>
      </c>
      <c r="ED1983" s="2"/>
      <c r="EE1983" s="2">
        <v>54328965</v>
      </c>
      <c r="EF1983" s="2">
        <v>2</v>
      </c>
      <c r="EG1983" s="2" t="s">
        <v>21</v>
      </c>
      <c r="EH1983" s="2">
        <v>0</v>
      </c>
      <c r="EI1983" s="2" t="s">
        <v>3</v>
      </c>
      <c r="EJ1983" s="2">
        <v>1</v>
      </c>
      <c r="EK1983" s="2">
        <v>11001</v>
      </c>
      <c r="EL1983" s="2" t="s">
        <v>22</v>
      </c>
      <c r="EM1983" s="2" t="s">
        <v>23</v>
      </c>
      <c r="EN1983" s="2"/>
      <c r="EO1983" s="2" t="s">
        <v>3</v>
      </c>
      <c r="EP1983" s="2"/>
      <c r="EQ1983" s="2">
        <v>1441792</v>
      </c>
      <c r="ER1983" s="2">
        <v>343.17</v>
      </c>
      <c r="ES1983" s="2">
        <v>331.5</v>
      </c>
      <c r="ET1983" s="2">
        <v>7.73</v>
      </c>
      <c r="EU1983" s="2">
        <v>2.86</v>
      </c>
      <c r="EV1983" s="2">
        <v>3.94</v>
      </c>
      <c r="EW1983" s="2">
        <v>0.5</v>
      </c>
      <c r="EX1983" s="2">
        <v>0.21</v>
      </c>
      <c r="EY1983" s="2">
        <v>1</v>
      </c>
      <c r="EZ1983" s="2"/>
      <c r="FA1983" s="2"/>
      <c r="FB1983" s="2"/>
      <c r="FC1983" s="2"/>
      <c r="FD1983" s="2"/>
      <c r="FE1983" s="2"/>
      <c r="FF1983" s="2"/>
      <c r="FG1983" s="2"/>
      <c r="FH1983" s="2"/>
      <c r="FI1983" s="2"/>
      <c r="FJ1983" s="2"/>
      <c r="FK1983" s="2"/>
      <c r="FL1983" s="2"/>
      <c r="FM1983" s="2"/>
      <c r="FN1983" s="2"/>
      <c r="FO1983" s="2"/>
      <c r="FP1983" s="2"/>
      <c r="FQ1983" s="2">
        <v>0</v>
      </c>
      <c r="FR1983" s="2">
        <f t="shared" si="1674"/>
        <v>0</v>
      </c>
      <c r="FS1983" s="2">
        <v>0</v>
      </c>
      <c r="FT1983" s="2"/>
      <c r="FU1983" s="2"/>
      <c r="FV1983" s="2"/>
      <c r="FW1983" s="2"/>
      <c r="FX1983" s="2">
        <v>123</v>
      </c>
      <c r="FY1983" s="2">
        <v>75</v>
      </c>
      <c r="FZ1983" s="2"/>
      <c r="GA1983" s="2" t="s">
        <v>3</v>
      </c>
      <c r="GB1983" s="2"/>
      <c r="GC1983" s="2"/>
      <c r="GD1983" s="2">
        <v>1</v>
      </c>
      <c r="GE1983" s="2"/>
      <c r="GF1983" s="2">
        <v>1586469181</v>
      </c>
      <c r="GG1983" s="2">
        <v>2</v>
      </c>
      <c r="GH1983" s="2">
        <v>1</v>
      </c>
      <c r="GI1983" s="2">
        <v>-2</v>
      </c>
      <c r="GJ1983" s="2">
        <v>0</v>
      </c>
      <c r="GK1983" s="2">
        <v>0</v>
      </c>
      <c r="GL1983" s="2">
        <f t="shared" si="1675"/>
        <v>0</v>
      </c>
      <c r="GM1983" s="2">
        <f t="shared" si="1676"/>
        <v>0</v>
      </c>
      <c r="GN1983" s="2">
        <f t="shared" si="1677"/>
        <v>0</v>
      </c>
      <c r="GO1983" s="2">
        <f t="shared" si="1678"/>
        <v>0</v>
      </c>
      <c r="GP1983" s="2">
        <f t="shared" si="1679"/>
        <v>0</v>
      </c>
      <c r="GQ1983" s="2"/>
      <c r="GR1983" s="2">
        <v>0</v>
      </c>
      <c r="GS1983" s="2">
        <v>3</v>
      </c>
      <c r="GT1983" s="2">
        <v>0</v>
      </c>
      <c r="GU1983" s="2" t="s">
        <v>868</v>
      </c>
      <c r="GV1983" s="2">
        <f>ROUND(((GT1983*12.4)),2)</f>
        <v>0</v>
      </c>
      <c r="GW1983" s="2">
        <v>1</v>
      </c>
      <c r="GX1983" s="2">
        <f t="shared" si="1680"/>
        <v>0</v>
      </c>
      <c r="GY1983" s="2"/>
      <c r="GZ1983" s="2"/>
      <c r="HA1983" s="2">
        <v>0</v>
      </c>
      <c r="HB1983" s="2">
        <v>0</v>
      </c>
      <c r="HC1983" s="2">
        <f t="shared" si="1681"/>
        <v>0</v>
      </c>
      <c r="HD1983" s="2"/>
      <c r="HE1983" s="2" t="s">
        <v>3</v>
      </c>
      <c r="HF1983" s="2" t="s">
        <v>3</v>
      </c>
      <c r="HG1983" s="2"/>
      <c r="HH1983" s="2"/>
      <c r="HI1983" s="2"/>
      <c r="HJ1983" s="2"/>
      <c r="HK1983" s="2"/>
      <c r="HL1983" s="2"/>
      <c r="HM1983" s="2" t="s">
        <v>3</v>
      </c>
      <c r="HN1983" s="2" t="s">
        <v>24</v>
      </c>
      <c r="HO1983" s="2" t="s">
        <v>25</v>
      </c>
      <c r="HP1983" s="2" t="s">
        <v>22</v>
      </c>
      <c r="HQ1983" s="2" t="s">
        <v>22</v>
      </c>
      <c r="HR1983" s="2"/>
      <c r="HS1983" s="2"/>
      <c r="HT1983" s="2"/>
      <c r="HU1983" s="2"/>
      <c r="HV1983" s="2"/>
      <c r="HW1983" s="2"/>
      <c r="HX1983" s="2"/>
      <c r="HY1983" s="2"/>
      <c r="HZ1983" s="2"/>
      <c r="IA1983" s="2"/>
      <c r="IB1983" s="2"/>
      <c r="IC1983" s="2"/>
      <c r="ID1983" s="2"/>
      <c r="IE1983" s="2"/>
      <c r="IF1983" s="2"/>
      <c r="IG1983" s="2"/>
      <c r="IH1983" s="2"/>
      <c r="II1983" s="2"/>
      <c r="IJ1983" s="2"/>
      <c r="IK1983" s="2">
        <v>0</v>
      </c>
      <c r="IL1983" s="2"/>
      <c r="IM1983" s="2"/>
      <c r="IN1983" s="2"/>
      <c r="IO1983" s="2"/>
      <c r="IP1983" s="2"/>
      <c r="IQ1983" s="2"/>
      <c r="IR1983" s="2"/>
      <c r="IS1983" s="2"/>
      <c r="IT1983" s="2"/>
      <c r="IU1983" s="2"/>
    </row>
    <row r="1984" spans="1:255" x14ac:dyDescent="0.2">
      <c r="A1984">
        <v>17</v>
      </c>
      <c r="B1984">
        <v>1</v>
      </c>
      <c r="C1984">
        <f>ROW(SmtRes!A1792)</f>
        <v>1792</v>
      </c>
      <c r="D1984">
        <f>ROW(EtalonRes!A1846)</f>
        <v>1846</v>
      </c>
      <c r="E1984" t="s">
        <v>864</v>
      </c>
      <c r="F1984" t="s">
        <v>865</v>
      </c>
      <c r="G1984" t="s">
        <v>866</v>
      </c>
      <c r="H1984" t="s">
        <v>186</v>
      </c>
      <c r="I1984">
        <v>0</v>
      </c>
      <c r="J1984">
        <v>0</v>
      </c>
      <c r="K1984">
        <v>0</v>
      </c>
      <c r="L1984">
        <v>0.14899999999999999</v>
      </c>
      <c r="M1984">
        <v>0</v>
      </c>
      <c r="N1984">
        <f t="shared" si="1650"/>
        <v>0.14899999999999999</v>
      </c>
      <c r="O1984">
        <f t="shared" si="1651"/>
        <v>0</v>
      </c>
      <c r="P1984">
        <f t="shared" si="1652"/>
        <v>0</v>
      </c>
      <c r="Q1984">
        <f t="shared" si="1653"/>
        <v>0</v>
      </c>
      <c r="R1984">
        <f t="shared" si="1654"/>
        <v>0</v>
      </c>
      <c r="S1984">
        <f t="shared" si="1655"/>
        <v>0</v>
      </c>
      <c r="T1984">
        <f t="shared" si="1656"/>
        <v>0</v>
      </c>
      <c r="U1984">
        <f t="shared" si="1657"/>
        <v>0</v>
      </c>
      <c r="V1984">
        <f t="shared" si="1658"/>
        <v>0</v>
      </c>
      <c r="W1984">
        <f t="shared" si="1659"/>
        <v>0</v>
      </c>
      <c r="X1984">
        <f t="shared" si="1660"/>
        <v>0</v>
      </c>
      <c r="Y1984">
        <f t="shared" si="1661"/>
        <v>0</v>
      </c>
      <c r="AA1984">
        <v>69726884</v>
      </c>
      <c r="AB1984">
        <f t="shared" si="1662"/>
        <v>144.71</v>
      </c>
      <c r="AC1984">
        <f>ROUND(((ES1984*12.4)+(SUM(SmtRes!BC1788:'SmtRes'!BC1792)+SUM(EtalonRes!AL1842:'EtalonRes'!AL1846))),2)</f>
        <v>0</v>
      </c>
      <c r="AD1984">
        <f>ROUND(((((ET1984*12.4))-((EU1984*12.4)))+AE1984),2)</f>
        <v>95.85</v>
      </c>
      <c r="AE1984">
        <f>ROUND(((EU1984*12.4)),2)</f>
        <v>35.46</v>
      </c>
      <c r="AF1984">
        <f>ROUND(((EV1984*12.4)),2)</f>
        <v>48.86</v>
      </c>
      <c r="AG1984">
        <f t="shared" si="1663"/>
        <v>0</v>
      </c>
      <c r="AH1984">
        <f>((EW1984*12.4))</f>
        <v>6.2</v>
      </c>
      <c r="AI1984">
        <f>((EX1984*12.4))</f>
        <v>2.6040000000000001</v>
      </c>
      <c r="AJ1984">
        <f t="shared" si="1664"/>
        <v>0</v>
      </c>
      <c r="AK1984">
        <v>343.17</v>
      </c>
      <c r="AL1984">
        <v>331.5</v>
      </c>
      <c r="AM1984">
        <v>7.73</v>
      </c>
      <c r="AN1984">
        <v>2.86</v>
      </c>
      <c r="AO1984">
        <v>3.94</v>
      </c>
      <c r="AP1984">
        <v>0</v>
      </c>
      <c r="AQ1984">
        <v>0.5</v>
      </c>
      <c r="AR1984">
        <v>0.21</v>
      </c>
      <c r="AS1984">
        <v>0</v>
      </c>
      <c r="AT1984">
        <v>117</v>
      </c>
      <c r="AU1984">
        <v>64</v>
      </c>
      <c r="AV1984">
        <v>1</v>
      </c>
      <c r="AW1984">
        <v>1</v>
      </c>
      <c r="AZ1984">
        <v>1</v>
      </c>
      <c r="BA1984">
        <v>25.36</v>
      </c>
      <c r="BB1984">
        <v>7.84</v>
      </c>
      <c r="BC1984">
        <v>7.56</v>
      </c>
      <c r="BD1984" t="s">
        <v>3</v>
      </c>
      <c r="BE1984" t="s">
        <v>3</v>
      </c>
      <c r="BF1984" t="s">
        <v>3</v>
      </c>
      <c r="BG1984" t="s">
        <v>3</v>
      </c>
      <c r="BH1984">
        <v>0</v>
      </c>
      <c r="BI1984">
        <v>1</v>
      </c>
      <c r="BJ1984" t="s">
        <v>867</v>
      </c>
      <c r="BM1984">
        <v>11001</v>
      </c>
      <c r="BN1984">
        <v>0</v>
      </c>
      <c r="BO1984" t="s">
        <v>865</v>
      </c>
      <c r="BP1984">
        <v>1</v>
      </c>
      <c r="BQ1984">
        <v>2</v>
      </c>
      <c r="BR1984">
        <v>0</v>
      </c>
      <c r="BS1984">
        <v>19.8</v>
      </c>
      <c r="BT1984">
        <v>1</v>
      </c>
      <c r="BU1984">
        <v>1</v>
      </c>
      <c r="BV1984">
        <v>1</v>
      </c>
      <c r="BW1984">
        <v>1</v>
      </c>
      <c r="BX1984">
        <v>1</v>
      </c>
      <c r="BY1984" t="s">
        <v>3</v>
      </c>
      <c r="BZ1984">
        <v>117</v>
      </c>
      <c r="CA1984">
        <v>64</v>
      </c>
      <c r="CB1984" t="s">
        <v>3</v>
      </c>
      <c r="CE1984">
        <v>0</v>
      </c>
      <c r="CF1984">
        <v>0</v>
      </c>
      <c r="CG1984">
        <v>0</v>
      </c>
      <c r="CH1984">
        <v>159</v>
      </c>
      <c r="CI1984">
        <v>0</v>
      </c>
      <c r="CJ1984">
        <v>0</v>
      </c>
      <c r="CK1984">
        <v>0</v>
      </c>
      <c r="CL1984">
        <v>0</v>
      </c>
      <c r="CM1984">
        <v>0</v>
      </c>
      <c r="CN1984" t="s">
        <v>3</v>
      </c>
      <c r="CO1984">
        <v>0</v>
      </c>
      <c r="CP1984">
        <f t="shared" si="1665"/>
        <v>0</v>
      </c>
      <c r="CQ1984">
        <f t="shared" si="1666"/>
        <v>0</v>
      </c>
      <c r="CR1984">
        <f t="shared" si="1667"/>
        <v>751.46399999999994</v>
      </c>
      <c r="CS1984">
        <f t="shared" si="1668"/>
        <v>702.10800000000006</v>
      </c>
      <c r="CT1984">
        <f t="shared" si="1669"/>
        <v>1239.0896</v>
      </c>
      <c r="CU1984">
        <f t="shared" si="1670"/>
        <v>0</v>
      </c>
      <c r="CV1984">
        <f t="shared" si="1671"/>
        <v>6.2</v>
      </c>
      <c r="CW1984">
        <f t="shared" si="1672"/>
        <v>2.6040000000000001</v>
      </c>
      <c r="CX1984">
        <f t="shared" si="1673"/>
        <v>0</v>
      </c>
      <c r="CY1984">
        <f>(S1984+R1984)*(BZ1984/100)</f>
        <v>0</v>
      </c>
      <c r="CZ1984">
        <f>(S1984+R1984)*(CA1984/100)</f>
        <v>0</v>
      </c>
      <c r="DC1984" t="s">
        <v>3</v>
      </c>
      <c r="DD1984" t="s">
        <v>868</v>
      </c>
      <c r="DE1984" t="s">
        <v>868</v>
      </c>
      <c r="DF1984" t="s">
        <v>868</v>
      </c>
      <c r="DG1984" t="s">
        <v>868</v>
      </c>
      <c r="DH1984" t="s">
        <v>3</v>
      </c>
      <c r="DI1984" t="s">
        <v>868</v>
      </c>
      <c r="DJ1984" t="s">
        <v>868</v>
      </c>
      <c r="DK1984" t="s">
        <v>3</v>
      </c>
      <c r="DL1984" t="s">
        <v>3</v>
      </c>
      <c r="DM1984" t="s">
        <v>3</v>
      </c>
      <c r="DN1984">
        <v>123</v>
      </c>
      <c r="DO1984">
        <v>75</v>
      </c>
      <c r="DP1984">
        <v>1</v>
      </c>
      <c r="DQ1984">
        <v>1</v>
      </c>
      <c r="DU1984">
        <v>1013</v>
      </c>
      <c r="DV1984" t="s">
        <v>186</v>
      </c>
      <c r="DW1984" t="s">
        <v>186</v>
      </c>
      <c r="DX1984">
        <v>1</v>
      </c>
      <c r="DZ1984" t="s">
        <v>3</v>
      </c>
      <c r="EA1984" t="s">
        <v>3</v>
      </c>
      <c r="EB1984" t="s">
        <v>3</v>
      </c>
      <c r="EC1984" t="s">
        <v>3</v>
      </c>
      <c r="EE1984">
        <v>54328965</v>
      </c>
      <c r="EF1984">
        <v>2</v>
      </c>
      <c r="EG1984" t="s">
        <v>21</v>
      </c>
      <c r="EH1984">
        <v>0</v>
      </c>
      <c r="EI1984" t="s">
        <v>3</v>
      </c>
      <c r="EJ1984">
        <v>1</v>
      </c>
      <c r="EK1984">
        <v>11001</v>
      </c>
      <c r="EL1984" t="s">
        <v>22</v>
      </c>
      <c r="EM1984" t="s">
        <v>23</v>
      </c>
      <c r="EO1984" t="s">
        <v>3</v>
      </c>
      <c r="EQ1984">
        <v>1441792</v>
      </c>
      <c r="ER1984">
        <v>343.17</v>
      </c>
      <c r="ES1984">
        <v>331.5</v>
      </c>
      <c r="ET1984">
        <v>7.73</v>
      </c>
      <c r="EU1984">
        <v>2.86</v>
      </c>
      <c r="EV1984">
        <v>3.94</v>
      </c>
      <c r="EW1984">
        <v>0.5</v>
      </c>
      <c r="EX1984">
        <v>0.21</v>
      </c>
      <c r="EY1984">
        <v>1</v>
      </c>
      <c r="FQ1984">
        <v>0</v>
      </c>
      <c r="FR1984">
        <f t="shared" si="1674"/>
        <v>0</v>
      </c>
      <c r="FS1984">
        <v>0</v>
      </c>
      <c r="FX1984">
        <v>123</v>
      </c>
      <c r="FY1984">
        <v>75</v>
      </c>
      <c r="GA1984" t="s">
        <v>3</v>
      </c>
      <c r="GD1984">
        <v>1</v>
      </c>
      <c r="GF1984">
        <v>1586469181</v>
      </c>
      <c r="GG1984">
        <v>2</v>
      </c>
      <c r="GH1984">
        <v>1</v>
      </c>
      <c r="GI1984">
        <v>2</v>
      </c>
      <c r="GJ1984">
        <v>0</v>
      </c>
      <c r="GK1984">
        <v>0</v>
      </c>
      <c r="GL1984">
        <f t="shared" si="1675"/>
        <v>0</v>
      </c>
      <c r="GM1984">
        <f t="shared" si="1676"/>
        <v>0</v>
      </c>
      <c r="GN1984">
        <f t="shared" si="1677"/>
        <v>0</v>
      </c>
      <c r="GO1984">
        <f t="shared" si="1678"/>
        <v>0</v>
      </c>
      <c r="GP1984">
        <f t="shared" si="1679"/>
        <v>0</v>
      </c>
      <c r="GR1984">
        <v>0</v>
      </c>
      <c r="GS1984">
        <v>3</v>
      </c>
      <c r="GT1984">
        <v>0</v>
      </c>
      <c r="GU1984" t="s">
        <v>868</v>
      </c>
      <c r="GV1984">
        <f>ROUND(((GT1984*12.4)),2)</f>
        <v>0</v>
      </c>
      <c r="GW1984">
        <v>1015.2</v>
      </c>
      <c r="GX1984">
        <f t="shared" si="1680"/>
        <v>0</v>
      </c>
      <c r="HA1984">
        <v>0</v>
      </c>
      <c r="HB1984">
        <v>0</v>
      </c>
      <c r="HC1984">
        <f t="shared" si="1681"/>
        <v>0</v>
      </c>
      <c r="HE1984" t="s">
        <v>3</v>
      </c>
      <c r="HF1984" t="s">
        <v>3</v>
      </c>
      <c r="HM1984" t="s">
        <v>3</v>
      </c>
      <c r="HN1984" t="s">
        <v>24</v>
      </c>
      <c r="HO1984" t="s">
        <v>25</v>
      </c>
      <c r="HP1984" t="s">
        <v>22</v>
      </c>
      <c r="HQ1984" t="s">
        <v>22</v>
      </c>
      <c r="IK1984">
        <v>0</v>
      </c>
    </row>
    <row r="1985" spans="1:255" x14ac:dyDescent="0.2">
      <c r="A1985" s="2">
        <v>18</v>
      </c>
      <c r="B1985" s="2">
        <v>1</v>
      </c>
      <c r="C1985" s="2">
        <v>1787</v>
      </c>
      <c r="D1985" s="2"/>
      <c r="E1985" s="2" t="s">
        <v>869</v>
      </c>
      <c r="F1985" s="2" t="s">
        <v>859</v>
      </c>
      <c r="G1985" s="2" t="s">
        <v>860</v>
      </c>
      <c r="H1985" s="2" t="s">
        <v>40</v>
      </c>
      <c r="I1985" s="2">
        <f>I1983*J1985</f>
        <v>0</v>
      </c>
      <c r="J1985" s="2">
        <v>6.3240000000000007</v>
      </c>
      <c r="K1985" s="2">
        <v>0.51</v>
      </c>
      <c r="L1985" s="2">
        <v>0.942276</v>
      </c>
      <c r="M1985" s="2">
        <v>0</v>
      </c>
      <c r="N1985" s="2">
        <f t="shared" ref="N1985:N2002" si="1684">ROUND(L1985-M1985,4)</f>
        <v>0.94230000000000003</v>
      </c>
      <c r="O1985" s="2">
        <f t="shared" ref="O1985:O2002" si="1685">ROUND(CP1985,0)</f>
        <v>0</v>
      </c>
      <c r="P1985" s="2">
        <f t="shared" ref="P1985:P2002" si="1686">ROUND(CQ1985*I1985,0)</f>
        <v>0</v>
      </c>
      <c r="Q1985" s="2">
        <f t="shared" ref="Q1985:Q2002" si="1687">ROUND(CR1985*I1985,0)</f>
        <v>0</v>
      </c>
      <c r="R1985" s="2">
        <f t="shared" ref="R1985:R2002" si="1688">ROUND(CS1985*I1985,0)</f>
        <v>0</v>
      </c>
      <c r="S1985" s="2">
        <f t="shared" ref="S1985:S2002" si="1689">ROUND(CT1985*I1985,0)</f>
        <v>0</v>
      </c>
      <c r="T1985" s="2">
        <f t="shared" ref="T1985:T2002" si="1690">ROUND(CU1985*I1985,0)</f>
        <v>0</v>
      </c>
      <c r="U1985" s="2">
        <f t="shared" ref="U1985:U2002" si="1691">CV1985*I1985</f>
        <v>0</v>
      </c>
      <c r="V1985" s="2">
        <f t="shared" ref="V1985:V2002" si="1692">CW1985*I1985</f>
        <v>0</v>
      </c>
      <c r="W1985" s="2">
        <f t="shared" ref="W1985:W2002" si="1693">ROUND(CX1985*I1985,0)</f>
        <v>0</v>
      </c>
      <c r="X1985" s="2">
        <f t="shared" ref="X1985:X2002" si="1694">ROUND(CY1985,0)</f>
        <v>0</v>
      </c>
      <c r="Y1985" s="2">
        <f t="shared" ref="Y1985:Y2002" si="1695">ROUND(CZ1985,0)</f>
        <v>0</v>
      </c>
      <c r="Z1985" s="2"/>
      <c r="AA1985" s="2">
        <v>69726971</v>
      </c>
      <c r="AB1985" s="2">
        <f t="shared" ref="AB1985:AB2002" si="1696">ROUND((AC1985+AD1985+AF1985),2)</f>
        <v>653.21</v>
      </c>
      <c r="AC1985" s="2">
        <f>ROUND((ES1985),2)</f>
        <v>653.21</v>
      </c>
      <c r="AD1985" s="2">
        <f t="shared" ref="AD1985:AD1992" si="1697">ROUND((((ET1985)-(EU1985))+AE1985),2)</f>
        <v>0</v>
      </c>
      <c r="AE1985" s="2">
        <f t="shared" ref="AE1985:AF1992" si="1698">ROUND((EU1985),2)</f>
        <v>0</v>
      </c>
      <c r="AF1985" s="2">
        <f t="shared" si="1698"/>
        <v>0</v>
      </c>
      <c r="AG1985" s="2">
        <f t="shared" ref="AG1985:AG2002" si="1699">ROUND((AP1985),2)</f>
        <v>0</v>
      </c>
      <c r="AH1985" s="2">
        <f t="shared" ref="AH1985:AI1992" si="1700">(EW1985)</f>
        <v>0</v>
      </c>
      <c r="AI1985" s="2">
        <f t="shared" si="1700"/>
        <v>0</v>
      </c>
      <c r="AJ1985" s="2">
        <f t="shared" ref="AJ1985:AJ2002" si="1701">(AS1985)</f>
        <v>0</v>
      </c>
      <c r="AK1985" s="2">
        <v>653.21</v>
      </c>
      <c r="AL1985" s="2">
        <v>653.21</v>
      </c>
      <c r="AM1985" s="2">
        <v>0</v>
      </c>
      <c r="AN1985" s="2">
        <v>0</v>
      </c>
      <c r="AO1985" s="2">
        <v>0</v>
      </c>
      <c r="AP1985" s="2">
        <v>0</v>
      </c>
      <c r="AQ1985" s="2">
        <v>0</v>
      </c>
      <c r="AR1985" s="2">
        <v>0</v>
      </c>
      <c r="AS1985" s="2">
        <v>0</v>
      </c>
      <c r="AT1985" s="2">
        <v>0</v>
      </c>
      <c r="AU1985" s="2">
        <v>0</v>
      </c>
      <c r="AV1985" s="2">
        <v>1</v>
      </c>
      <c r="AW1985" s="2">
        <v>1</v>
      </c>
      <c r="AX1985" s="2"/>
      <c r="AY1985" s="2"/>
      <c r="AZ1985" s="2">
        <v>1</v>
      </c>
      <c r="BA1985" s="2">
        <v>1</v>
      </c>
      <c r="BB1985" s="2">
        <v>1</v>
      </c>
      <c r="BC1985" s="2">
        <v>1</v>
      </c>
      <c r="BD1985" s="2" t="s">
        <v>3</v>
      </c>
      <c r="BE1985" s="2" t="s">
        <v>3</v>
      </c>
      <c r="BF1985" s="2" t="s">
        <v>3</v>
      </c>
      <c r="BG1985" s="2" t="s">
        <v>3</v>
      </c>
      <c r="BH1985" s="2">
        <v>3</v>
      </c>
      <c r="BI1985" s="2">
        <v>1</v>
      </c>
      <c r="BJ1985" s="2" t="s">
        <v>861</v>
      </c>
      <c r="BK1985" s="2"/>
      <c r="BL1985" s="2"/>
      <c r="BM1985" s="2">
        <v>500003</v>
      </c>
      <c r="BN1985" s="2">
        <v>0</v>
      </c>
      <c r="BO1985" s="2" t="s">
        <v>3</v>
      </c>
      <c r="BP1985" s="2">
        <v>0</v>
      </c>
      <c r="BQ1985" s="2">
        <v>13</v>
      </c>
      <c r="BR1985" s="2">
        <v>0</v>
      </c>
      <c r="BS1985" s="2">
        <v>1</v>
      </c>
      <c r="BT1985" s="2">
        <v>1</v>
      </c>
      <c r="BU1985" s="2">
        <v>1</v>
      </c>
      <c r="BV1985" s="2">
        <v>1</v>
      </c>
      <c r="BW1985" s="2">
        <v>1</v>
      </c>
      <c r="BX1985" s="2">
        <v>1</v>
      </c>
      <c r="BY1985" s="2" t="s">
        <v>3</v>
      </c>
      <c r="BZ1985" s="2">
        <v>0</v>
      </c>
      <c r="CA1985" s="2">
        <v>0</v>
      </c>
      <c r="CB1985" s="2" t="s">
        <v>3</v>
      </c>
      <c r="CC1985" s="2"/>
      <c r="CD1985" s="2"/>
      <c r="CE1985" s="2">
        <v>0</v>
      </c>
      <c r="CF1985" s="2">
        <v>0</v>
      </c>
      <c r="CG1985" s="2">
        <v>0</v>
      </c>
      <c r="CH1985" s="2">
        <v>159</v>
      </c>
      <c r="CI1985" s="2">
        <v>1</v>
      </c>
      <c r="CJ1985" s="2">
        <v>0</v>
      </c>
      <c r="CK1985" s="2">
        <v>0</v>
      </c>
      <c r="CL1985" s="2">
        <v>0</v>
      </c>
      <c r="CM1985" s="2">
        <v>0</v>
      </c>
      <c r="CN1985" s="2" t="s">
        <v>3</v>
      </c>
      <c r="CO1985" s="2">
        <v>0</v>
      </c>
      <c r="CP1985" s="2">
        <f t="shared" ref="CP1985:CP2002" si="1702">(P1985+Q1985+S1985)</f>
        <v>0</v>
      </c>
      <c r="CQ1985" s="2">
        <f t="shared" ref="CQ1985:CQ2002" si="1703">AC1985*BC1985</f>
        <v>653.21</v>
      </c>
      <c r="CR1985" s="2">
        <f t="shared" ref="CR1985:CR2002" si="1704">AD1985*BB1985</f>
        <v>0</v>
      </c>
      <c r="CS1985" s="2">
        <f t="shared" ref="CS1985:CS2002" si="1705">AE1985*BS1985</f>
        <v>0</v>
      </c>
      <c r="CT1985" s="2">
        <f t="shared" ref="CT1985:CT2002" si="1706">AF1985*BA1985</f>
        <v>0</v>
      </c>
      <c r="CU1985" s="2">
        <f t="shared" ref="CU1985:CU2002" si="1707">AG1985</f>
        <v>0</v>
      </c>
      <c r="CV1985" s="2">
        <f t="shared" ref="CV1985:CV2002" si="1708">AH1985</f>
        <v>0</v>
      </c>
      <c r="CW1985" s="2">
        <f t="shared" ref="CW1985:CW2002" si="1709">AI1985</f>
        <v>0</v>
      </c>
      <c r="CX1985" s="2">
        <f t="shared" ref="CX1985:CX2002" si="1710">AJ1985</f>
        <v>0</v>
      </c>
      <c r="CY1985" s="2">
        <f>(((S1985+R1985)*AT1985)/100)</f>
        <v>0</v>
      </c>
      <c r="CZ1985" s="2">
        <f>(((S1985+R1985)*AU1985)/100)</f>
        <v>0</v>
      </c>
      <c r="DA1985" s="2"/>
      <c r="DB1985" s="2"/>
      <c r="DC1985" s="2" t="s">
        <v>3</v>
      </c>
      <c r="DD1985" s="2" t="s">
        <v>3</v>
      </c>
      <c r="DE1985" s="2" t="s">
        <v>3</v>
      </c>
      <c r="DF1985" s="2" t="s">
        <v>3</v>
      </c>
      <c r="DG1985" s="2" t="s">
        <v>3</v>
      </c>
      <c r="DH1985" s="2" t="s">
        <v>3</v>
      </c>
      <c r="DI1985" s="2" t="s">
        <v>3</v>
      </c>
      <c r="DJ1985" s="2" t="s">
        <v>3</v>
      </c>
      <c r="DK1985" s="2" t="s">
        <v>3</v>
      </c>
      <c r="DL1985" s="2" t="s">
        <v>3</v>
      </c>
      <c r="DM1985" s="2" t="s">
        <v>3</v>
      </c>
      <c r="DN1985" s="2">
        <v>0</v>
      </c>
      <c r="DO1985" s="2">
        <v>0</v>
      </c>
      <c r="DP1985" s="2">
        <v>1</v>
      </c>
      <c r="DQ1985" s="2">
        <v>1</v>
      </c>
      <c r="DR1985" s="2"/>
      <c r="DS1985" s="2"/>
      <c r="DT1985" s="2"/>
      <c r="DU1985" s="2">
        <v>1007</v>
      </c>
      <c r="DV1985" s="2" t="s">
        <v>40</v>
      </c>
      <c r="DW1985" s="2" t="s">
        <v>40</v>
      </c>
      <c r="DX1985" s="2">
        <v>1</v>
      </c>
      <c r="DY1985" s="2"/>
      <c r="DZ1985" s="2" t="s">
        <v>3</v>
      </c>
      <c r="EA1985" s="2" t="s">
        <v>3</v>
      </c>
      <c r="EB1985" s="2" t="s">
        <v>3</v>
      </c>
      <c r="EC1985" s="2" t="s">
        <v>3</v>
      </c>
      <c r="ED1985" s="2"/>
      <c r="EE1985" s="2">
        <v>54329104</v>
      </c>
      <c r="EF1985" s="2">
        <v>13</v>
      </c>
      <c r="EG1985" s="2" t="s">
        <v>42</v>
      </c>
      <c r="EH1985" s="2">
        <v>0</v>
      </c>
      <c r="EI1985" s="2" t="s">
        <v>3</v>
      </c>
      <c r="EJ1985" s="2">
        <v>1</v>
      </c>
      <c r="EK1985" s="2">
        <v>500003</v>
      </c>
      <c r="EL1985" s="2" t="s">
        <v>43</v>
      </c>
      <c r="EM1985" s="2" t="s">
        <v>44</v>
      </c>
      <c r="EN1985" s="2"/>
      <c r="EO1985" s="2" t="s">
        <v>3</v>
      </c>
      <c r="EP1985" s="2"/>
      <c r="EQ1985" s="2">
        <v>0</v>
      </c>
      <c r="ER1985" s="2">
        <v>653.21</v>
      </c>
      <c r="ES1985" s="2">
        <v>653.21</v>
      </c>
      <c r="ET1985" s="2">
        <v>0</v>
      </c>
      <c r="EU1985" s="2">
        <v>0</v>
      </c>
      <c r="EV1985" s="2">
        <v>0</v>
      </c>
      <c r="EW1985" s="2">
        <v>0</v>
      </c>
      <c r="EX1985" s="2">
        <v>0</v>
      </c>
      <c r="EY1985" s="2"/>
      <c r="EZ1985" s="2"/>
      <c r="FA1985" s="2"/>
      <c r="FB1985" s="2"/>
      <c r="FC1985" s="2"/>
      <c r="FD1985" s="2"/>
      <c r="FE1985" s="2"/>
      <c r="FF1985" s="2"/>
      <c r="FG1985" s="2"/>
      <c r="FH1985" s="2"/>
      <c r="FI1985" s="2"/>
      <c r="FJ1985" s="2"/>
      <c r="FK1985" s="2"/>
      <c r="FL1985" s="2"/>
      <c r="FM1985" s="2"/>
      <c r="FN1985" s="2"/>
      <c r="FO1985" s="2"/>
      <c r="FP1985" s="2"/>
      <c r="FQ1985" s="2">
        <v>0</v>
      </c>
      <c r="FR1985" s="2">
        <f t="shared" ref="FR1985:FR2002" si="1711">ROUND(IF(BI1985=3,GM1985,0),0)</f>
        <v>0</v>
      </c>
      <c r="FS1985" s="2">
        <v>0</v>
      </c>
      <c r="FT1985" s="2"/>
      <c r="FU1985" s="2"/>
      <c r="FV1985" s="2"/>
      <c r="FW1985" s="2"/>
      <c r="FX1985" s="2">
        <v>0</v>
      </c>
      <c r="FY1985" s="2">
        <v>0</v>
      </c>
      <c r="FZ1985" s="2"/>
      <c r="GA1985" s="2" t="s">
        <v>3</v>
      </c>
      <c r="GB1985" s="2"/>
      <c r="GC1985" s="2"/>
      <c r="GD1985" s="2">
        <v>1</v>
      </c>
      <c r="GE1985" s="2"/>
      <c r="GF1985" s="2">
        <v>1024359161</v>
      </c>
      <c r="GG1985" s="2">
        <v>2</v>
      </c>
      <c r="GH1985" s="2">
        <v>1</v>
      </c>
      <c r="GI1985" s="2">
        <v>-2</v>
      </c>
      <c r="GJ1985" s="2">
        <v>0</v>
      </c>
      <c r="GK1985" s="2">
        <v>0</v>
      </c>
      <c r="GL1985" s="2">
        <f t="shared" ref="GL1985:GL2002" si="1712">ROUND(IF(AND(BH1985=3,BI1985=3,FS1985&lt;&gt;0),P1985,0),0)</f>
        <v>0</v>
      </c>
      <c r="GM1985" s="2">
        <f t="shared" ref="GM1985:GM2002" si="1713">ROUND(O1985+X1985+Y1985,0)+GX1985</f>
        <v>0</v>
      </c>
      <c r="GN1985" s="2">
        <f t="shared" ref="GN1985:GN2002" si="1714">IF(OR(BI1985=0,BI1985=1),GM1985-GX1985,0)</f>
        <v>0</v>
      </c>
      <c r="GO1985" s="2">
        <f t="shared" ref="GO1985:GO2002" si="1715">IF(BI1985=2,GM1985-GX1985,0)</f>
        <v>0</v>
      </c>
      <c r="GP1985" s="2">
        <f t="shared" ref="GP1985:GP2002" si="1716">IF(BI1985=4,GM1985-GX1985,0)</f>
        <v>0</v>
      </c>
      <c r="GQ1985" s="2"/>
      <c r="GR1985" s="2">
        <v>0</v>
      </c>
      <c r="GS1985" s="2">
        <v>3</v>
      </c>
      <c r="GT1985" s="2">
        <v>0</v>
      </c>
      <c r="GU1985" s="2" t="s">
        <v>3</v>
      </c>
      <c r="GV1985" s="2">
        <f t="shared" ref="GV1985:GV1992" si="1717">ROUND((GT1985),2)</f>
        <v>0</v>
      </c>
      <c r="GW1985" s="2">
        <v>1</v>
      </c>
      <c r="GX1985" s="2">
        <f t="shared" ref="GX1985:GX2002" si="1718">ROUND(HC1985*I1985,0)</f>
        <v>0</v>
      </c>
      <c r="GY1985" s="2"/>
      <c r="GZ1985" s="2"/>
      <c r="HA1985" s="2">
        <v>0</v>
      </c>
      <c r="HB1985" s="2">
        <v>0</v>
      </c>
      <c r="HC1985" s="2">
        <f t="shared" ref="HC1985:HC2002" si="1719">GV1985*GW1985</f>
        <v>0</v>
      </c>
      <c r="HD1985" s="2"/>
      <c r="HE1985" s="2" t="s">
        <v>3</v>
      </c>
      <c r="HF1985" s="2" t="s">
        <v>3</v>
      </c>
      <c r="HG1985" s="2"/>
      <c r="HH1985" s="2"/>
      <c r="HI1985" s="2"/>
      <c r="HJ1985" s="2"/>
      <c r="HK1985" s="2"/>
      <c r="HL1985" s="2"/>
      <c r="HM1985" s="2" t="s">
        <v>868</v>
      </c>
      <c r="HN1985" s="2" t="s">
        <v>3</v>
      </c>
      <c r="HO1985" s="2" t="s">
        <v>3</v>
      </c>
      <c r="HP1985" s="2" t="s">
        <v>3</v>
      </c>
      <c r="HQ1985" s="2" t="s">
        <v>3</v>
      </c>
      <c r="HR1985" s="2"/>
      <c r="HS1985" s="2"/>
      <c r="HT1985" s="2"/>
      <c r="HU1985" s="2"/>
      <c r="HV1985" s="2"/>
      <c r="HW1985" s="2"/>
      <c r="HX1985" s="2"/>
      <c r="HY1985" s="2"/>
      <c r="HZ1985" s="2"/>
      <c r="IA1985" s="2"/>
      <c r="IB1985" s="2"/>
      <c r="IC1985" s="2"/>
      <c r="ID1985" s="2"/>
      <c r="IE1985" s="2"/>
      <c r="IF1985" s="2"/>
      <c r="IG1985" s="2"/>
      <c r="IH1985" s="2"/>
      <c r="II1985" s="2"/>
      <c r="IJ1985" s="2"/>
      <c r="IK1985" s="2">
        <v>0</v>
      </c>
      <c r="IL1985" s="2"/>
      <c r="IM1985" s="2"/>
      <c r="IN1985" s="2"/>
      <c r="IO1985" s="2"/>
      <c r="IP1985" s="2"/>
      <c r="IQ1985" s="2"/>
      <c r="IR1985" s="2"/>
      <c r="IS1985" s="2"/>
      <c r="IT1985" s="2"/>
      <c r="IU1985" s="2"/>
    </row>
    <row r="1986" spans="1:255" x14ac:dyDescent="0.2">
      <c r="A1986">
        <v>18</v>
      </c>
      <c r="B1986">
        <v>1</v>
      </c>
      <c r="C1986">
        <v>1792</v>
      </c>
      <c r="E1986" t="s">
        <v>869</v>
      </c>
      <c r="F1986" t="s">
        <v>859</v>
      </c>
      <c r="G1986" t="s">
        <v>860</v>
      </c>
      <c r="H1986" t="s">
        <v>40</v>
      </c>
      <c r="I1986">
        <f>I1984*J1986</f>
        <v>0</v>
      </c>
      <c r="J1986">
        <v>6.3240000000000007</v>
      </c>
      <c r="K1986">
        <v>0.51</v>
      </c>
      <c r="L1986">
        <v>0.942276</v>
      </c>
      <c r="M1986">
        <v>0</v>
      </c>
      <c r="N1986">
        <f t="shared" si="1684"/>
        <v>0.94230000000000003</v>
      </c>
      <c r="O1986">
        <f t="shared" si="1685"/>
        <v>0</v>
      </c>
      <c r="P1986">
        <f t="shared" si="1686"/>
        <v>0</v>
      </c>
      <c r="Q1986">
        <f t="shared" si="1687"/>
        <v>0</v>
      </c>
      <c r="R1986">
        <f t="shared" si="1688"/>
        <v>0</v>
      </c>
      <c r="S1986">
        <f t="shared" si="1689"/>
        <v>0</v>
      </c>
      <c r="T1986">
        <f t="shared" si="1690"/>
        <v>0</v>
      </c>
      <c r="U1986">
        <f t="shared" si="1691"/>
        <v>0</v>
      </c>
      <c r="V1986">
        <f t="shared" si="1692"/>
        <v>0</v>
      </c>
      <c r="W1986">
        <f t="shared" si="1693"/>
        <v>0</v>
      </c>
      <c r="X1986">
        <f t="shared" si="1694"/>
        <v>0</v>
      </c>
      <c r="Y1986">
        <f t="shared" si="1695"/>
        <v>0</v>
      </c>
      <c r="AA1986">
        <v>69726884</v>
      </c>
      <c r="AB1986">
        <f t="shared" si="1696"/>
        <v>688.42</v>
      </c>
      <c r="AC1986">
        <f>ROUND((ES1986),2)</f>
        <v>688.42</v>
      </c>
      <c r="AD1986">
        <f t="shared" si="1697"/>
        <v>0</v>
      </c>
      <c r="AE1986">
        <f t="shared" si="1698"/>
        <v>0</v>
      </c>
      <c r="AF1986">
        <f t="shared" si="1698"/>
        <v>0</v>
      </c>
      <c r="AG1986">
        <f t="shared" si="1699"/>
        <v>0</v>
      </c>
      <c r="AH1986">
        <f t="shared" si="1700"/>
        <v>0</v>
      </c>
      <c r="AI1986">
        <f t="shared" si="1700"/>
        <v>0</v>
      </c>
      <c r="AJ1986">
        <f t="shared" si="1701"/>
        <v>0</v>
      </c>
      <c r="AK1986">
        <v>688.42000000000007</v>
      </c>
      <c r="AL1986">
        <v>688.42000000000007</v>
      </c>
      <c r="AM1986">
        <v>0</v>
      </c>
      <c r="AN1986">
        <v>0</v>
      </c>
      <c r="AO1986">
        <v>0</v>
      </c>
      <c r="AP1986">
        <v>0</v>
      </c>
      <c r="AQ1986">
        <v>0</v>
      </c>
      <c r="AR1986">
        <v>0</v>
      </c>
      <c r="AS1986">
        <v>0</v>
      </c>
      <c r="AT1986">
        <v>0</v>
      </c>
      <c r="AU1986">
        <v>0</v>
      </c>
      <c r="AV1986">
        <v>1</v>
      </c>
      <c r="AW1986">
        <v>1</v>
      </c>
      <c r="AZ1986">
        <v>1</v>
      </c>
      <c r="BA1986">
        <v>1</v>
      </c>
      <c r="BB1986">
        <v>1</v>
      </c>
      <c r="BC1986">
        <v>7.56</v>
      </c>
      <c r="BD1986" t="s">
        <v>3</v>
      </c>
      <c r="BE1986" t="s">
        <v>3</v>
      </c>
      <c r="BF1986" t="s">
        <v>3</v>
      </c>
      <c r="BG1986" t="s">
        <v>3</v>
      </c>
      <c r="BH1986">
        <v>3</v>
      </c>
      <c r="BI1986">
        <v>1</v>
      </c>
      <c r="BJ1986" t="s">
        <v>861</v>
      </c>
      <c r="BM1986">
        <v>500003</v>
      </c>
      <c r="BN1986">
        <v>0</v>
      </c>
      <c r="BO1986" t="s">
        <v>3</v>
      </c>
      <c r="BP1986">
        <v>0</v>
      </c>
      <c r="BQ1986">
        <v>13</v>
      </c>
      <c r="BR1986">
        <v>0</v>
      </c>
      <c r="BS1986">
        <v>1</v>
      </c>
      <c r="BT1986">
        <v>1</v>
      </c>
      <c r="BU1986">
        <v>1</v>
      </c>
      <c r="BV1986">
        <v>1</v>
      </c>
      <c r="BW1986">
        <v>1</v>
      </c>
      <c r="BX1986">
        <v>1</v>
      </c>
      <c r="BY1986" t="s">
        <v>3</v>
      </c>
      <c r="BZ1986">
        <v>0</v>
      </c>
      <c r="CA1986">
        <v>0</v>
      </c>
      <c r="CB1986" t="s">
        <v>3</v>
      </c>
      <c r="CE1986">
        <v>0</v>
      </c>
      <c r="CF1986">
        <v>0</v>
      </c>
      <c r="CG1986">
        <v>0</v>
      </c>
      <c r="CH1986">
        <v>159</v>
      </c>
      <c r="CI1986">
        <v>1</v>
      </c>
      <c r="CJ1986">
        <v>0</v>
      </c>
      <c r="CK1986">
        <v>0</v>
      </c>
      <c r="CL1986">
        <v>0</v>
      </c>
      <c r="CM1986">
        <v>0</v>
      </c>
      <c r="CN1986" t="s">
        <v>3</v>
      </c>
      <c r="CO1986">
        <v>0</v>
      </c>
      <c r="CP1986">
        <f t="shared" si="1702"/>
        <v>0</v>
      </c>
      <c r="CQ1986">
        <f t="shared" si="1703"/>
        <v>5204.4551999999994</v>
      </c>
      <c r="CR1986">
        <f t="shared" si="1704"/>
        <v>0</v>
      </c>
      <c r="CS1986">
        <f t="shared" si="1705"/>
        <v>0</v>
      </c>
      <c r="CT1986">
        <f t="shared" si="1706"/>
        <v>0</v>
      </c>
      <c r="CU1986">
        <f t="shared" si="1707"/>
        <v>0</v>
      </c>
      <c r="CV1986">
        <f t="shared" si="1708"/>
        <v>0</v>
      </c>
      <c r="CW1986">
        <f t="shared" si="1709"/>
        <v>0</v>
      </c>
      <c r="CX1986">
        <f t="shared" si="1710"/>
        <v>0</v>
      </c>
      <c r="CY1986">
        <f>(S1986+R1986)*(BZ1986/100)</f>
        <v>0</v>
      </c>
      <c r="CZ1986">
        <f>(S1986+R1986)*(CA1986/100)</f>
        <v>0</v>
      </c>
      <c r="DC1986" t="s">
        <v>3</v>
      </c>
      <c r="DD1986" t="s">
        <v>3</v>
      </c>
      <c r="DE1986" t="s">
        <v>3</v>
      </c>
      <c r="DF1986" t="s">
        <v>3</v>
      </c>
      <c r="DG1986" t="s">
        <v>3</v>
      </c>
      <c r="DH1986" t="s">
        <v>3</v>
      </c>
      <c r="DI1986" t="s">
        <v>3</v>
      </c>
      <c r="DJ1986" t="s">
        <v>3</v>
      </c>
      <c r="DK1986" t="s">
        <v>3</v>
      </c>
      <c r="DL1986" t="s">
        <v>3</v>
      </c>
      <c r="DM1986" t="s">
        <v>3</v>
      </c>
      <c r="DN1986">
        <v>0</v>
      </c>
      <c r="DO1986">
        <v>0</v>
      </c>
      <c r="DP1986">
        <v>1</v>
      </c>
      <c r="DQ1986">
        <v>1</v>
      </c>
      <c r="DU1986">
        <v>1007</v>
      </c>
      <c r="DV1986" t="s">
        <v>40</v>
      </c>
      <c r="DW1986" t="s">
        <v>40</v>
      </c>
      <c r="DX1986">
        <v>1</v>
      </c>
      <c r="DZ1986" t="s">
        <v>3</v>
      </c>
      <c r="EA1986" t="s">
        <v>3</v>
      </c>
      <c r="EB1986" t="s">
        <v>3</v>
      </c>
      <c r="EC1986" t="s">
        <v>3</v>
      </c>
      <c r="EE1986">
        <v>54329104</v>
      </c>
      <c r="EF1986">
        <v>13</v>
      </c>
      <c r="EG1986" t="s">
        <v>42</v>
      </c>
      <c r="EH1986">
        <v>0</v>
      </c>
      <c r="EI1986" t="s">
        <v>3</v>
      </c>
      <c r="EJ1986">
        <v>1</v>
      </c>
      <c r="EK1986">
        <v>500003</v>
      </c>
      <c r="EL1986" t="s">
        <v>43</v>
      </c>
      <c r="EM1986" t="s">
        <v>44</v>
      </c>
      <c r="EO1986" t="s">
        <v>3</v>
      </c>
      <c r="EQ1986">
        <v>0</v>
      </c>
      <c r="ER1986">
        <v>4977.97</v>
      </c>
      <c r="ES1986">
        <v>688.42000000000007</v>
      </c>
      <c r="ET1986">
        <v>0</v>
      </c>
      <c r="EU1986">
        <v>0</v>
      </c>
      <c r="EV1986">
        <v>0</v>
      </c>
      <c r="EW1986">
        <v>0</v>
      </c>
      <c r="EX1986">
        <v>0</v>
      </c>
      <c r="EZ1986">
        <v>5</v>
      </c>
      <c r="FC1986">
        <v>0</v>
      </c>
      <c r="FD1986">
        <v>18</v>
      </c>
      <c r="FF1986">
        <v>4977.97</v>
      </c>
      <c r="FQ1986">
        <v>0</v>
      </c>
      <c r="FR1986">
        <f t="shared" si="1711"/>
        <v>0</v>
      </c>
      <c r="FS1986">
        <v>0</v>
      </c>
      <c r="FX1986">
        <v>0</v>
      </c>
      <c r="FY1986">
        <v>0</v>
      </c>
      <c r="GA1986" t="s">
        <v>862</v>
      </c>
      <c r="GD1986">
        <v>1</v>
      </c>
      <c r="GF1986">
        <v>1024359161</v>
      </c>
      <c r="GG1986">
        <v>2</v>
      </c>
      <c r="GH1986">
        <v>3</v>
      </c>
      <c r="GI1986">
        <v>5</v>
      </c>
      <c r="GJ1986">
        <v>0</v>
      </c>
      <c r="GK1986">
        <v>0</v>
      </c>
      <c r="GL1986">
        <f t="shared" si="1712"/>
        <v>0</v>
      </c>
      <c r="GM1986">
        <f t="shared" si="1713"/>
        <v>0</v>
      </c>
      <c r="GN1986">
        <f t="shared" si="1714"/>
        <v>0</v>
      </c>
      <c r="GO1986">
        <f t="shared" si="1715"/>
        <v>0</v>
      </c>
      <c r="GP1986">
        <f t="shared" si="1716"/>
        <v>0</v>
      </c>
      <c r="GR1986">
        <v>1</v>
      </c>
      <c r="GS1986">
        <v>1</v>
      </c>
      <c r="GT1986">
        <v>0</v>
      </c>
      <c r="GU1986" t="s">
        <v>3</v>
      </c>
      <c r="GV1986">
        <f t="shared" si="1717"/>
        <v>0</v>
      </c>
      <c r="GW1986">
        <v>1</v>
      </c>
      <c r="GX1986">
        <f t="shared" si="1718"/>
        <v>0</v>
      </c>
      <c r="HA1986">
        <v>0</v>
      </c>
      <c r="HB1986">
        <v>0</v>
      </c>
      <c r="HC1986">
        <f t="shared" si="1719"/>
        <v>0</v>
      </c>
      <c r="HE1986" t="s">
        <v>35</v>
      </c>
      <c r="HF1986" t="s">
        <v>36</v>
      </c>
      <c r="HM1986" t="s">
        <v>868</v>
      </c>
      <c r="HN1986" t="s">
        <v>3</v>
      </c>
      <c r="HO1986" t="s">
        <v>3</v>
      </c>
      <c r="HP1986" t="s">
        <v>3</v>
      </c>
      <c r="HQ1986" t="s">
        <v>3</v>
      </c>
      <c r="IK1986">
        <v>0</v>
      </c>
    </row>
    <row r="1987" spans="1:255" x14ac:dyDescent="0.2">
      <c r="A1987" s="2">
        <v>17</v>
      </c>
      <c r="B1987" s="2">
        <v>1</v>
      </c>
      <c r="C1987" s="2">
        <f>ROW(SmtRes!A1800)</f>
        <v>1800</v>
      </c>
      <c r="D1987" s="2">
        <f>ROW(EtalonRes!A1854)</f>
        <v>1854</v>
      </c>
      <c r="E1987" s="2" t="s">
        <v>870</v>
      </c>
      <c r="F1987" s="2" t="s">
        <v>871</v>
      </c>
      <c r="G1987" s="2" t="s">
        <v>872</v>
      </c>
      <c r="H1987" s="2" t="s">
        <v>51</v>
      </c>
      <c r="I1987" s="2">
        <v>0</v>
      </c>
      <c r="J1987" s="2">
        <v>0</v>
      </c>
      <c r="K1987" s="2">
        <v>0</v>
      </c>
      <c r="L1987" s="2">
        <v>0.14899999999999999</v>
      </c>
      <c r="M1987" s="2">
        <v>0</v>
      </c>
      <c r="N1987" s="2">
        <f t="shared" si="1684"/>
        <v>0.14899999999999999</v>
      </c>
      <c r="O1987" s="2">
        <f t="shared" si="1685"/>
        <v>0</v>
      </c>
      <c r="P1987" s="2">
        <f t="shared" si="1686"/>
        <v>0</v>
      </c>
      <c r="Q1987" s="2">
        <f t="shared" si="1687"/>
        <v>0</v>
      </c>
      <c r="R1987" s="2">
        <f t="shared" si="1688"/>
        <v>0</v>
      </c>
      <c r="S1987" s="2">
        <f t="shared" si="1689"/>
        <v>0</v>
      </c>
      <c r="T1987" s="2">
        <f t="shared" si="1690"/>
        <v>0</v>
      </c>
      <c r="U1987" s="2">
        <f t="shared" si="1691"/>
        <v>0</v>
      </c>
      <c r="V1987" s="2">
        <f t="shared" si="1692"/>
        <v>0</v>
      </c>
      <c r="W1987" s="2">
        <f t="shared" si="1693"/>
        <v>0</v>
      </c>
      <c r="X1987" s="2">
        <f t="shared" si="1694"/>
        <v>0</v>
      </c>
      <c r="Y1987" s="2">
        <f t="shared" si="1695"/>
        <v>0</v>
      </c>
      <c r="Z1987" s="2"/>
      <c r="AA1987" s="2">
        <v>69726971</v>
      </c>
      <c r="AB1987" s="2">
        <f t="shared" si="1696"/>
        <v>523.84</v>
      </c>
      <c r="AC1987" s="2">
        <f>ROUND((ES1987+(SUM(SmtRes!BC1793:'SmtRes'!BC1800)+SUM(EtalonRes!AL1847:'EtalonRes'!AL1854))),2)</f>
        <v>0</v>
      </c>
      <c r="AD1987" s="2">
        <f t="shared" si="1697"/>
        <v>200</v>
      </c>
      <c r="AE1987" s="2">
        <f t="shared" si="1698"/>
        <v>31.67</v>
      </c>
      <c r="AF1987" s="2">
        <f t="shared" si="1698"/>
        <v>323.83999999999997</v>
      </c>
      <c r="AG1987" s="2">
        <f t="shared" si="1699"/>
        <v>0</v>
      </c>
      <c r="AH1987" s="2">
        <f t="shared" si="1700"/>
        <v>40.43</v>
      </c>
      <c r="AI1987" s="2">
        <f t="shared" si="1700"/>
        <v>2.84</v>
      </c>
      <c r="AJ1987" s="2">
        <f t="shared" si="1701"/>
        <v>0</v>
      </c>
      <c r="AK1987" s="2">
        <v>2717.3</v>
      </c>
      <c r="AL1987" s="2">
        <v>2193.46</v>
      </c>
      <c r="AM1987" s="2">
        <v>200</v>
      </c>
      <c r="AN1987" s="2">
        <v>31.67</v>
      </c>
      <c r="AO1987" s="2">
        <v>323.83999999999997</v>
      </c>
      <c r="AP1987" s="2">
        <v>0</v>
      </c>
      <c r="AQ1987" s="2">
        <v>40.43</v>
      </c>
      <c r="AR1987" s="2">
        <v>2.84</v>
      </c>
      <c r="AS1987" s="2">
        <v>0</v>
      </c>
      <c r="AT1987" s="2">
        <v>123</v>
      </c>
      <c r="AU1987" s="2">
        <v>75</v>
      </c>
      <c r="AV1987" s="2">
        <v>1</v>
      </c>
      <c r="AW1987" s="2">
        <v>1</v>
      </c>
      <c r="AX1987" s="2"/>
      <c r="AY1987" s="2"/>
      <c r="AZ1987" s="2">
        <v>1</v>
      </c>
      <c r="BA1987" s="2">
        <v>1</v>
      </c>
      <c r="BB1987" s="2">
        <v>1</v>
      </c>
      <c r="BC1987" s="2">
        <v>1</v>
      </c>
      <c r="BD1987" s="2" t="s">
        <v>3</v>
      </c>
      <c r="BE1987" s="2" t="s">
        <v>3</v>
      </c>
      <c r="BF1987" s="2" t="s">
        <v>3</v>
      </c>
      <c r="BG1987" s="2" t="s">
        <v>3</v>
      </c>
      <c r="BH1987" s="2">
        <v>0</v>
      </c>
      <c r="BI1987" s="2">
        <v>1</v>
      </c>
      <c r="BJ1987" s="2" t="s">
        <v>873</v>
      </c>
      <c r="BK1987" s="2"/>
      <c r="BL1987" s="2"/>
      <c r="BM1987" s="2">
        <v>11001</v>
      </c>
      <c r="BN1987" s="2">
        <v>0</v>
      </c>
      <c r="BO1987" s="2" t="s">
        <v>3</v>
      </c>
      <c r="BP1987" s="2">
        <v>0</v>
      </c>
      <c r="BQ1987" s="2">
        <v>2</v>
      </c>
      <c r="BR1987" s="2">
        <v>0</v>
      </c>
      <c r="BS1987" s="2">
        <v>1</v>
      </c>
      <c r="BT1987" s="2">
        <v>1</v>
      </c>
      <c r="BU1987" s="2">
        <v>1</v>
      </c>
      <c r="BV1987" s="2">
        <v>1</v>
      </c>
      <c r="BW1987" s="2">
        <v>1</v>
      </c>
      <c r="BX1987" s="2">
        <v>1</v>
      </c>
      <c r="BY1987" s="2" t="s">
        <v>3</v>
      </c>
      <c r="BZ1987" s="2">
        <v>123</v>
      </c>
      <c r="CA1987" s="2">
        <v>75</v>
      </c>
      <c r="CB1987" s="2" t="s">
        <v>3</v>
      </c>
      <c r="CC1987" s="2"/>
      <c r="CD1987" s="2"/>
      <c r="CE1987" s="2">
        <v>0</v>
      </c>
      <c r="CF1987" s="2">
        <v>0</v>
      </c>
      <c r="CG1987" s="2">
        <v>0</v>
      </c>
      <c r="CH1987" s="2">
        <v>160</v>
      </c>
      <c r="CI1987" s="2">
        <v>0</v>
      </c>
      <c r="CJ1987" s="2">
        <v>0</v>
      </c>
      <c r="CK1987" s="2">
        <v>0</v>
      </c>
      <c r="CL1987" s="2">
        <v>0</v>
      </c>
      <c r="CM1987" s="2">
        <v>0</v>
      </c>
      <c r="CN1987" s="2" t="s">
        <v>3</v>
      </c>
      <c r="CO1987" s="2">
        <v>0</v>
      </c>
      <c r="CP1987" s="2">
        <f t="shared" si="1702"/>
        <v>0</v>
      </c>
      <c r="CQ1987" s="2">
        <f t="shared" si="1703"/>
        <v>0</v>
      </c>
      <c r="CR1987" s="2">
        <f t="shared" si="1704"/>
        <v>200</v>
      </c>
      <c r="CS1987" s="2">
        <f t="shared" si="1705"/>
        <v>31.67</v>
      </c>
      <c r="CT1987" s="2">
        <f t="shared" si="1706"/>
        <v>323.83999999999997</v>
      </c>
      <c r="CU1987" s="2">
        <f t="shared" si="1707"/>
        <v>0</v>
      </c>
      <c r="CV1987" s="2">
        <f t="shared" si="1708"/>
        <v>40.43</v>
      </c>
      <c r="CW1987" s="2">
        <f t="shared" si="1709"/>
        <v>2.84</v>
      </c>
      <c r="CX1987" s="2">
        <f t="shared" si="1710"/>
        <v>0</v>
      </c>
      <c r="CY1987" s="2">
        <f>(((S1987+R1987)*AT1987)/100)</f>
        <v>0</v>
      </c>
      <c r="CZ1987" s="2">
        <f>(((S1987+R1987)*AU1987)/100)</f>
        <v>0</v>
      </c>
      <c r="DA1987" s="2"/>
      <c r="DB1987" s="2"/>
      <c r="DC1987" s="2" t="s">
        <v>3</v>
      </c>
      <c r="DD1987" s="2" t="s">
        <v>3</v>
      </c>
      <c r="DE1987" s="2" t="s">
        <v>3</v>
      </c>
      <c r="DF1987" s="2" t="s">
        <v>3</v>
      </c>
      <c r="DG1987" s="2" t="s">
        <v>3</v>
      </c>
      <c r="DH1987" s="2" t="s">
        <v>3</v>
      </c>
      <c r="DI1987" s="2" t="s">
        <v>3</v>
      </c>
      <c r="DJ1987" s="2" t="s">
        <v>3</v>
      </c>
      <c r="DK1987" s="2" t="s">
        <v>3</v>
      </c>
      <c r="DL1987" s="2" t="s">
        <v>3</v>
      </c>
      <c r="DM1987" s="2" t="s">
        <v>3</v>
      </c>
      <c r="DN1987" s="2">
        <v>0</v>
      </c>
      <c r="DO1987" s="2">
        <v>0</v>
      </c>
      <c r="DP1987" s="2">
        <v>1</v>
      </c>
      <c r="DQ1987" s="2">
        <v>1</v>
      </c>
      <c r="DR1987" s="2"/>
      <c r="DS1987" s="2"/>
      <c r="DT1987" s="2"/>
      <c r="DU1987" s="2">
        <v>1013</v>
      </c>
      <c r="DV1987" s="2" t="s">
        <v>51</v>
      </c>
      <c r="DW1987" s="2" t="s">
        <v>51</v>
      </c>
      <c r="DX1987" s="2">
        <v>1</v>
      </c>
      <c r="DY1987" s="2"/>
      <c r="DZ1987" s="2" t="s">
        <v>3</v>
      </c>
      <c r="EA1987" s="2" t="s">
        <v>3</v>
      </c>
      <c r="EB1987" s="2" t="s">
        <v>3</v>
      </c>
      <c r="EC1987" s="2" t="s">
        <v>3</v>
      </c>
      <c r="ED1987" s="2"/>
      <c r="EE1987" s="2">
        <v>54328965</v>
      </c>
      <c r="EF1987" s="2">
        <v>2</v>
      </c>
      <c r="EG1987" s="2" t="s">
        <v>21</v>
      </c>
      <c r="EH1987" s="2">
        <v>0</v>
      </c>
      <c r="EI1987" s="2" t="s">
        <v>3</v>
      </c>
      <c r="EJ1987" s="2">
        <v>1</v>
      </c>
      <c r="EK1987" s="2">
        <v>11001</v>
      </c>
      <c r="EL1987" s="2" t="s">
        <v>22</v>
      </c>
      <c r="EM1987" s="2" t="s">
        <v>23</v>
      </c>
      <c r="EN1987" s="2"/>
      <c r="EO1987" s="2" t="s">
        <v>3</v>
      </c>
      <c r="EP1987" s="2"/>
      <c r="EQ1987" s="2">
        <v>1441792</v>
      </c>
      <c r="ER1987" s="2">
        <v>2717.3</v>
      </c>
      <c r="ES1987" s="2">
        <v>2193.46</v>
      </c>
      <c r="ET1987" s="2">
        <v>200</v>
      </c>
      <c r="EU1987" s="2">
        <v>31.67</v>
      </c>
      <c r="EV1987" s="2">
        <v>323.83999999999997</v>
      </c>
      <c r="EW1987" s="2">
        <v>40.43</v>
      </c>
      <c r="EX1987" s="2">
        <v>2.84</v>
      </c>
      <c r="EY1987" s="2">
        <v>1</v>
      </c>
      <c r="EZ1987" s="2"/>
      <c r="FA1987" s="2"/>
      <c r="FB1987" s="2"/>
      <c r="FC1987" s="2"/>
      <c r="FD1987" s="2"/>
      <c r="FE1987" s="2"/>
      <c r="FF1987" s="2"/>
      <c r="FG1987" s="2"/>
      <c r="FH1987" s="2"/>
      <c r="FI1987" s="2"/>
      <c r="FJ1987" s="2"/>
      <c r="FK1987" s="2"/>
      <c r="FL1987" s="2"/>
      <c r="FM1987" s="2"/>
      <c r="FN1987" s="2"/>
      <c r="FO1987" s="2"/>
      <c r="FP1987" s="2"/>
      <c r="FQ1987" s="2">
        <v>0</v>
      </c>
      <c r="FR1987" s="2">
        <f t="shared" si="1711"/>
        <v>0</v>
      </c>
      <c r="FS1987" s="2">
        <v>0</v>
      </c>
      <c r="FT1987" s="2"/>
      <c r="FU1987" s="2"/>
      <c r="FV1987" s="2"/>
      <c r="FW1987" s="2"/>
      <c r="FX1987" s="2">
        <v>123</v>
      </c>
      <c r="FY1987" s="2">
        <v>75</v>
      </c>
      <c r="FZ1987" s="2"/>
      <c r="GA1987" s="2" t="s">
        <v>3</v>
      </c>
      <c r="GB1987" s="2"/>
      <c r="GC1987" s="2"/>
      <c r="GD1987" s="2">
        <v>1</v>
      </c>
      <c r="GE1987" s="2"/>
      <c r="GF1987" s="2">
        <v>-1012305558</v>
      </c>
      <c r="GG1987" s="2">
        <v>2</v>
      </c>
      <c r="GH1987" s="2">
        <v>1</v>
      </c>
      <c r="GI1987" s="2">
        <v>-2</v>
      </c>
      <c r="GJ1987" s="2">
        <v>0</v>
      </c>
      <c r="GK1987" s="2">
        <v>0</v>
      </c>
      <c r="GL1987" s="2">
        <f t="shared" si="1712"/>
        <v>0</v>
      </c>
      <c r="GM1987" s="2">
        <f t="shared" si="1713"/>
        <v>0</v>
      </c>
      <c r="GN1987" s="2">
        <f t="shared" si="1714"/>
        <v>0</v>
      </c>
      <c r="GO1987" s="2">
        <f t="shared" si="1715"/>
        <v>0</v>
      </c>
      <c r="GP1987" s="2">
        <f t="shared" si="1716"/>
        <v>0</v>
      </c>
      <c r="GQ1987" s="2"/>
      <c r="GR1987" s="2">
        <v>0</v>
      </c>
      <c r="GS1987" s="2">
        <v>3</v>
      </c>
      <c r="GT1987" s="2">
        <v>0</v>
      </c>
      <c r="GU1987" s="2" t="s">
        <v>3</v>
      </c>
      <c r="GV1987" s="2">
        <f t="shared" si="1717"/>
        <v>0</v>
      </c>
      <c r="GW1987" s="2">
        <v>1</v>
      </c>
      <c r="GX1987" s="2">
        <f t="shared" si="1718"/>
        <v>0</v>
      </c>
      <c r="GY1987" s="2"/>
      <c r="GZ1987" s="2"/>
      <c r="HA1987" s="2">
        <v>0</v>
      </c>
      <c r="HB1987" s="2">
        <v>0</v>
      </c>
      <c r="HC1987" s="2">
        <f t="shared" si="1719"/>
        <v>0</v>
      </c>
      <c r="HD1987" s="2"/>
      <c r="HE1987" s="2" t="s">
        <v>3</v>
      </c>
      <c r="HF1987" s="2" t="s">
        <v>3</v>
      </c>
      <c r="HG1987" s="2"/>
      <c r="HH1987" s="2"/>
      <c r="HI1987" s="2"/>
      <c r="HJ1987" s="2"/>
      <c r="HK1987" s="2"/>
      <c r="HL1987" s="2"/>
      <c r="HM1987" s="2" t="s">
        <v>3</v>
      </c>
      <c r="HN1987" s="2" t="s">
        <v>24</v>
      </c>
      <c r="HO1987" s="2" t="s">
        <v>25</v>
      </c>
      <c r="HP1987" s="2" t="s">
        <v>22</v>
      </c>
      <c r="HQ1987" s="2" t="s">
        <v>22</v>
      </c>
      <c r="HR1987" s="2"/>
      <c r="HS1987" s="2"/>
      <c r="HT1987" s="2"/>
      <c r="HU1987" s="2"/>
      <c r="HV1987" s="2"/>
      <c r="HW1987" s="2"/>
      <c r="HX1987" s="2"/>
      <c r="HY1987" s="2"/>
      <c r="HZ1987" s="2"/>
      <c r="IA1987" s="2"/>
      <c r="IB1987" s="2"/>
      <c r="IC1987" s="2"/>
      <c r="ID1987" s="2"/>
      <c r="IE1987" s="2"/>
      <c r="IF1987" s="2"/>
      <c r="IG1987" s="2"/>
      <c r="IH1987" s="2"/>
      <c r="II1987" s="2"/>
      <c r="IJ1987" s="2"/>
      <c r="IK1987" s="2">
        <v>0</v>
      </c>
      <c r="IL1987" s="2"/>
      <c r="IM1987" s="2"/>
      <c r="IN1987" s="2"/>
      <c r="IO1987" s="2"/>
      <c r="IP1987" s="2"/>
      <c r="IQ1987" s="2"/>
      <c r="IR1987" s="2"/>
      <c r="IS1987" s="2"/>
      <c r="IT1987" s="2"/>
      <c r="IU1987" s="2"/>
    </row>
    <row r="1988" spans="1:255" x14ac:dyDescent="0.2">
      <c r="A1988">
        <v>17</v>
      </c>
      <c r="B1988">
        <v>1</v>
      </c>
      <c r="C1988">
        <f>ROW(SmtRes!A1808)</f>
        <v>1808</v>
      </c>
      <c r="D1988">
        <f>ROW(EtalonRes!A1862)</f>
        <v>1862</v>
      </c>
      <c r="E1988" t="s">
        <v>870</v>
      </c>
      <c r="F1988" t="s">
        <v>871</v>
      </c>
      <c r="G1988" t="s">
        <v>872</v>
      </c>
      <c r="H1988" t="s">
        <v>51</v>
      </c>
      <c r="I1988">
        <v>0</v>
      </c>
      <c r="J1988">
        <v>0</v>
      </c>
      <c r="K1988">
        <v>0</v>
      </c>
      <c r="L1988">
        <v>0.14899999999999999</v>
      </c>
      <c r="M1988">
        <v>0</v>
      </c>
      <c r="N1988">
        <f t="shared" si="1684"/>
        <v>0.14899999999999999</v>
      </c>
      <c r="O1988">
        <f t="shared" si="1685"/>
        <v>0</v>
      </c>
      <c r="P1988">
        <f t="shared" si="1686"/>
        <v>0</v>
      </c>
      <c r="Q1988">
        <f t="shared" si="1687"/>
        <v>0</v>
      </c>
      <c r="R1988">
        <f t="shared" si="1688"/>
        <v>0</v>
      </c>
      <c r="S1988">
        <f t="shared" si="1689"/>
        <v>0</v>
      </c>
      <c r="T1988">
        <f t="shared" si="1690"/>
        <v>0</v>
      </c>
      <c r="U1988">
        <f t="shared" si="1691"/>
        <v>0</v>
      </c>
      <c r="V1988">
        <f t="shared" si="1692"/>
        <v>0</v>
      </c>
      <c r="W1988">
        <f t="shared" si="1693"/>
        <v>0</v>
      </c>
      <c r="X1988">
        <f t="shared" si="1694"/>
        <v>0</v>
      </c>
      <c r="Y1988">
        <f t="shared" si="1695"/>
        <v>0</v>
      </c>
      <c r="AA1988">
        <v>69726884</v>
      </c>
      <c r="AB1988">
        <f t="shared" si="1696"/>
        <v>523.84</v>
      </c>
      <c r="AC1988">
        <f>ROUND((ES1988+(SUM(SmtRes!BC1801:'SmtRes'!BC1808)+SUM(EtalonRes!AL1855:'EtalonRes'!AL1862))),2)</f>
        <v>0</v>
      </c>
      <c r="AD1988">
        <f t="shared" si="1697"/>
        <v>200</v>
      </c>
      <c r="AE1988">
        <f t="shared" si="1698"/>
        <v>31.67</v>
      </c>
      <c r="AF1988">
        <f t="shared" si="1698"/>
        <v>323.83999999999997</v>
      </c>
      <c r="AG1988">
        <f t="shared" si="1699"/>
        <v>0</v>
      </c>
      <c r="AH1988">
        <f t="shared" si="1700"/>
        <v>40.43</v>
      </c>
      <c r="AI1988">
        <f t="shared" si="1700"/>
        <v>2.84</v>
      </c>
      <c r="AJ1988">
        <f t="shared" si="1701"/>
        <v>0</v>
      </c>
      <c r="AK1988">
        <v>2717.3</v>
      </c>
      <c r="AL1988">
        <v>2193.46</v>
      </c>
      <c r="AM1988">
        <v>200</v>
      </c>
      <c r="AN1988">
        <v>31.67</v>
      </c>
      <c r="AO1988">
        <v>323.83999999999997</v>
      </c>
      <c r="AP1988">
        <v>0</v>
      </c>
      <c r="AQ1988">
        <v>40.43</v>
      </c>
      <c r="AR1988">
        <v>2.84</v>
      </c>
      <c r="AS1988">
        <v>0</v>
      </c>
      <c r="AT1988">
        <v>117</v>
      </c>
      <c r="AU1988">
        <v>64</v>
      </c>
      <c r="AV1988">
        <v>1</v>
      </c>
      <c r="AW1988">
        <v>1</v>
      </c>
      <c r="AZ1988">
        <v>1</v>
      </c>
      <c r="BA1988">
        <v>25.36</v>
      </c>
      <c r="BB1988">
        <v>7.84</v>
      </c>
      <c r="BC1988">
        <v>7.56</v>
      </c>
      <c r="BD1988" t="s">
        <v>3</v>
      </c>
      <c r="BE1988" t="s">
        <v>3</v>
      </c>
      <c r="BF1988" t="s">
        <v>3</v>
      </c>
      <c r="BG1988" t="s">
        <v>3</v>
      </c>
      <c r="BH1988">
        <v>0</v>
      </c>
      <c r="BI1988">
        <v>1</v>
      </c>
      <c r="BJ1988" t="s">
        <v>873</v>
      </c>
      <c r="BM1988">
        <v>11001</v>
      </c>
      <c r="BN1988">
        <v>0</v>
      </c>
      <c r="BO1988" t="s">
        <v>871</v>
      </c>
      <c r="BP1988">
        <v>1</v>
      </c>
      <c r="BQ1988">
        <v>2</v>
      </c>
      <c r="BR1988">
        <v>0</v>
      </c>
      <c r="BS1988">
        <v>19.8</v>
      </c>
      <c r="BT1988">
        <v>1</v>
      </c>
      <c r="BU1988">
        <v>1</v>
      </c>
      <c r="BV1988">
        <v>1</v>
      </c>
      <c r="BW1988">
        <v>1</v>
      </c>
      <c r="BX1988">
        <v>1</v>
      </c>
      <c r="BY1988" t="s">
        <v>3</v>
      </c>
      <c r="BZ1988">
        <v>117</v>
      </c>
      <c r="CA1988">
        <v>64</v>
      </c>
      <c r="CB1988" t="s">
        <v>3</v>
      </c>
      <c r="CE1988">
        <v>0</v>
      </c>
      <c r="CF1988">
        <v>0</v>
      </c>
      <c r="CG1988">
        <v>0</v>
      </c>
      <c r="CH1988">
        <v>160</v>
      </c>
      <c r="CI1988">
        <v>0</v>
      </c>
      <c r="CJ1988">
        <v>0</v>
      </c>
      <c r="CK1988">
        <v>0</v>
      </c>
      <c r="CL1988">
        <v>0</v>
      </c>
      <c r="CM1988">
        <v>0</v>
      </c>
      <c r="CN1988" t="s">
        <v>3</v>
      </c>
      <c r="CO1988">
        <v>0</v>
      </c>
      <c r="CP1988">
        <f t="shared" si="1702"/>
        <v>0</v>
      </c>
      <c r="CQ1988">
        <f t="shared" si="1703"/>
        <v>0</v>
      </c>
      <c r="CR1988">
        <f t="shared" si="1704"/>
        <v>1568</v>
      </c>
      <c r="CS1988">
        <f t="shared" si="1705"/>
        <v>627.06600000000003</v>
      </c>
      <c r="CT1988">
        <f t="shared" si="1706"/>
        <v>8212.5823999999993</v>
      </c>
      <c r="CU1988">
        <f t="shared" si="1707"/>
        <v>0</v>
      </c>
      <c r="CV1988">
        <f t="shared" si="1708"/>
        <v>40.43</v>
      </c>
      <c r="CW1988">
        <f t="shared" si="1709"/>
        <v>2.84</v>
      </c>
      <c r="CX1988">
        <f t="shared" si="1710"/>
        <v>0</v>
      </c>
      <c r="CY1988">
        <f>(S1988+R1988)*(BZ1988/100)</f>
        <v>0</v>
      </c>
      <c r="CZ1988">
        <f>(S1988+R1988)*(CA1988/100)</f>
        <v>0</v>
      </c>
      <c r="DC1988" t="s">
        <v>3</v>
      </c>
      <c r="DD1988" t="s">
        <v>3</v>
      </c>
      <c r="DE1988" t="s">
        <v>3</v>
      </c>
      <c r="DF1988" t="s">
        <v>3</v>
      </c>
      <c r="DG1988" t="s">
        <v>3</v>
      </c>
      <c r="DH1988" t="s">
        <v>3</v>
      </c>
      <c r="DI1988" t="s">
        <v>3</v>
      </c>
      <c r="DJ1988" t="s">
        <v>3</v>
      </c>
      <c r="DK1988" t="s">
        <v>3</v>
      </c>
      <c r="DL1988" t="s">
        <v>3</v>
      </c>
      <c r="DM1988" t="s">
        <v>3</v>
      </c>
      <c r="DN1988">
        <v>123</v>
      </c>
      <c r="DO1988">
        <v>75</v>
      </c>
      <c r="DP1988">
        <v>1</v>
      </c>
      <c r="DQ1988">
        <v>1</v>
      </c>
      <c r="DU1988">
        <v>1013</v>
      </c>
      <c r="DV1988" t="s">
        <v>51</v>
      </c>
      <c r="DW1988" t="s">
        <v>51</v>
      </c>
      <c r="DX1988">
        <v>1</v>
      </c>
      <c r="DZ1988" t="s">
        <v>3</v>
      </c>
      <c r="EA1988" t="s">
        <v>3</v>
      </c>
      <c r="EB1988" t="s">
        <v>3</v>
      </c>
      <c r="EC1988" t="s">
        <v>3</v>
      </c>
      <c r="EE1988">
        <v>54328965</v>
      </c>
      <c r="EF1988">
        <v>2</v>
      </c>
      <c r="EG1988" t="s">
        <v>21</v>
      </c>
      <c r="EH1988">
        <v>0</v>
      </c>
      <c r="EI1988" t="s">
        <v>3</v>
      </c>
      <c r="EJ1988">
        <v>1</v>
      </c>
      <c r="EK1988">
        <v>11001</v>
      </c>
      <c r="EL1988" t="s">
        <v>22</v>
      </c>
      <c r="EM1988" t="s">
        <v>23</v>
      </c>
      <c r="EO1988" t="s">
        <v>3</v>
      </c>
      <c r="EQ1988">
        <v>1441792</v>
      </c>
      <c r="ER1988">
        <v>2717.3</v>
      </c>
      <c r="ES1988">
        <v>2193.46</v>
      </c>
      <c r="ET1988">
        <v>200</v>
      </c>
      <c r="EU1988">
        <v>31.67</v>
      </c>
      <c r="EV1988">
        <v>323.83999999999997</v>
      </c>
      <c r="EW1988">
        <v>40.43</v>
      </c>
      <c r="EX1988">
        <v>2.84</v>
      </c>
      <c r="EY1988">
        <v>1</v>
      </c>
      <c r="FQ1988">
        <v>0</v>
      </c>
      <c r="FR1988">
        <f t="shared" si="1711"/>
        <v>0</v>
      </c>
      <c r="FS1988">
        <v>0</v>
      </c>
      <c r="FX1988">
        <v>123</v>
      </c>
      <c r="FY1988">
        <v>75</v>
      </c>
      <c r="GA1988" t="s">
        <v>3</v>
      </c>
      <c r="GD1988">
        <v>1</v>
      </c>
      <c r="GF1988">
        <v>-1012305558</v>
      </c>
      <c r="GG1988">
        <v>2</v>
      </c>
      <c r="GH1988">
        <v>1</v>
      </c>
      <c r="GI1988">
        <v>2</v>
      </c>
      <c r="GJ1988">
        <v>0</v>
      </c>
      <c r="GK1988">
        <v>0</v>
      </c>
      <c r="GL1988">
        <f t="shared" si="1712"/>
        <v>0</v>
      </c>
      <c r="GM1988">
        <f t="shared" si="1713"/>
        <v>0</v>
      </c>
      <c r="GN1988">
        <f t="shared" si="1714"/>
        <v>0</v>
      </c>
      <c r="GO1988">
        <f t="shared" si="1715"/>
        <v>0</v>
      </c>
      <c r="GP1988">
        <f t="shared" si="1716"/>
        <v>0</v>
      </c>
      <c r="GR1988">
        <v>0</v>
      </c>
      <c r="GS1988">
        <v>0</v>
      </c>
      <c r="GT1988">
        <v>0</v>
      </c>
      <c r="GU1988" t="s">
        <v>3</v>
      </c>
      <c r="GV1988">
        <f t="shared" si="1717"/>
        <v>0</v>
      </c>
      <c r="GW1988">
        <v>1015.2</v>
      </c>
      <c r="GX1988">
        <f t="shared" si="1718"/>
        <v>0</v>
      </c>
      <c r="HA1988">
        <v>0</v>
      </c>
      <c r="HB1988">
        <v>0</v>
      </c>
      <c r="HC1988">
        <f t="shared" si="1719"/>
        <v>0</v>
      </c>
      <c r="HE1988" t="s">
        <v>3</v>
      </c>
      <c r="HF1988" t="s">
        <v>3</v>
      </c>
      <c r="HM1988" t="s">
        <v>3</v>
      </c>
      <c r="HN1988" t="s">
        <v>24</v>
      </c>
      <c r="HO1988" t="s">
        <v>25</v>
      </c>
      <c r="HP1988" t="s">
        <v>22</v>
      </c>
      <c r="HQ1988" t="s">
        <v>22</v>
      </c>
      <c r="IK1988">
        <v>0</v>
      </c>
    </row>
    <row r="1989" spans="1:255" x14ac:dyDescent="0.2">
      <c r="A1989" s="2">
        <v>18</v>
      </c>
      <c r="B1989" s="2">
        <v>1</v>
      </c>
      <c r="C1989" s="2">
        <v>1800</v>
      </c>
      <c r="D1989" s="2"/>
      <c r="E1989" s="2" t="s">
        <v>874</v>
      </c>
      <c r="F1989" s="2" t="s">
        <v>859</v>
      </c>
      <c r="G1989" s="2" t="s">
        <v>860</v>
      </c>
      <c r="H1989" s="2" t="s">
        <v>40</v>
      </c>
      <c r="I1989" s="2">
        <f>I1987*J1989</f>
        <v>0</v>
      </c>
      <c r="J1989" s="2">
        <v>3.06</v>
      </c>
      <c r="K1989" s="2">
        <v>3.06</v>
      </c>
      <c r="L1989" s="2">
        <v>0.45594000000000001</v>
      </c>
      <c r="M1989" s="2">
        <v>0</v>
      </c>
      <c r="N1989" s="2">
        <f t="shared" si="1684"/>
        <v>0.45590000000000003</v>
      </c>
      <c r="O1989" s="2">
        <f t="shared" si="1685"/>
        <v>0</v>
      </c>
      <c r="P1989" s="2">
        <f t="shared" si="1686"/>
        <v>0</v>
      </c>
      <c r="Q1989" s="2">
        <f t="shared" si="1687"/>
        <v>0</v>
      </c>
      <c r="R1989" s="2">
        <f t="shared" si="1688"/>
        <v>0</v>
      </c>
      <c r="S1989" s="2">
        <f t="shared" si="1689"/>
        <v>0</v>
      </c>
      <c r="T1989" s="2">
        <f t="shared" si="1690"/>
        <v>0</v>
      </c>
      <c r="U1989" s="2">
        <f t="shared" si="1691"/>
        <v>0</v>
      </c>
      <c r="V1989" s="2">
        <f t="shared" si="1692"/>
        <v>0</v>
      </c>
      <c r="W1989" s="2">
        <f t="shared" si="1693"/>
        <v>0</v>
      </c>
      <c r="X1989" s="2">
        <f t="shared" si="1694"/>
        <v>0</v>
      </c>
      <c r="Y1989" s="2">
        <f t="shared" si="1695"/>
        <v>0</v>
      </c>
      <c r="Z1989" s="2"/>
      <c r="AA1989" s="2">
        <v>69726971</v>
      </c>
      <c r="AB1989" s="2">
        <f t="shared" si="1696"/>
        <v>653.21</v>
      </c>
      <c r="AC1989" s="2">
        <f>ROUND((ES1989),2)</f>
        <v>653.21</v>
      </c>
      <c r="AD1989" s="2">
        <f t="shared" si="1697"/>
        <v>0</v>
      </c>
      <c r="AE1989" s="2">
        <f t="shared" si="1698"/>
        <v>0</v>
      </c>
      <c r="AF1989" s="2">
        <f t="shared" si="1698"/>
        <v>0</v>
      </c>
      <c r="AG1989" s="2">
        <f t="shared" si="1699"/>
        <v>0</v>
      </c>
      <c r="AH1989" s="2">
        <f t="shared" si="1700"/>
        <v>0</v>
      </c>
      <c r="AI1989" s="2">
        <f t="shared" si="1700"/>
        <v>0</v>
      </c>
      <c r="AJ1989" s="2">
        <f t="shared" si="1701"/>
        <v>0</v>
      </c>
      <c r="AK1989" s="2">
        <v>653.21</v>
      </c>
      <c r="AL1989" s="2">
        <v>653.21</v>
      </c>
      <c r="AM1989" s="2">
        <v>0</v>
      </c>
      <c r="AN1989" s="2">
        <v>0</v>
      </c>
      <c r="AO1989" s="2">
        <v>0</v>
      </c>
      <c r="AP1989" s="2">
        <v>0</v>
      </c>
      <c r="AQ1989" s="2">
        <v>0</v>
      </c>
      <c r="AR1989" s="2">
        <v>0</v>
      </c>
      <c r="AS1989" s="2">
        <v>0</v>
      </c>
      <c r="AT1989" s="2">
        <v>0</v>
      </c>
      <c r="AU1989" s="2">
        <v>0</v>
      </c>
      <c r="AV1989" s="2">
        <v>1</v>
      </c>
      <c r="AW1989" s="2">
        <v>1</v>
      </c>
      <c r="AX1989" s="2"/>
      <c r="AY1989" s="2"/>
      <c r="AZ1989" s="2">
        <v>1</v>
      </c>
      <c r="BA1989" s="2">
        <v>1</v>
      </c>
      <c r="BB1989" s="2">
        <v>1</v>
      </c>
      <c r="BC1989" s="2">
        <v>1</v>
      </c>
      <c r="BD1989" s="2" t="s">
        <v>3</v>
      </c>
      <c r="BE1989" s="2" t="s">
        <v>3</v>
      </c>
      <c r="BF1989" s="2" t="s">
        <v>3</v>
      </c>
      <c r="BG1989" s="2" t="s">
        <v>3</v>
      </c>
      <c r="BH1989" s="2">
        <v>3</v>
      </c>
      <c r="BI1989" s="2">
        <v>1</v>
      </c>
      <c r="BJ1989" s="2" t="s">
        <v>861</v>
      </c>
      <c r="BK1989" s="2"/>
      <c r="BL1989" s="2"/>
      <c r="BM1989" s="2">
        <v>500003</v>
      </c>
      <c r="BN1989" s="2">
        <v>0</v>
      </c>
      <c r="BO1989" s="2" t="s">
        <v>3</v>
      </c>
      <c r="BP1989" s="2">
        <v>0</v>
      </c>
      <c r="BQ1989" s="2">
        <v>13</v>
      </c>
      <c r="BR1989" s="2">
        <v>0</v>
      </c>
      <c r="BS1989" s="2">
        <v>1</v>
      </c>
      <c r="BT1989" s="2">
        <v>1</v>
      </c>
      <c r="BU1989" s="2">
        <v>1</v>
      </c>
      <c r="BV1989" s="2">
        <v>1</v>
      </c>
      <c r="BW1989" s="2">
        <v>1</v>
      </c>
      <c r="BX1989" s="2">
        <v>1</v>
      </c>
      <c r="BY1989" s="2" t="s">
        <v>3</v>
      </c>
      <c r="BZ1989" s="2">
        <v>0</v>
      </c>
      <c r="CA1989" s="2">
        <v>0</v>
      </c>
      <c r="CB1989" s="2" t="s">
        <v>3</v>
      </c>
      <c r="CC1989" s="2"/>
      <c r="CD1989" s="2"/>
      <c r="CE1989" s="2">
        <v>0</v>
      </c>
      <c r="CF1989" s="2">
        <v>0</v>
      </c>
      <c r="CG1989" s="2">
        <v>0</v>
      </c>
      <c r="CH1989" s="2">
        <v>160</v>
      </c>
      <c r="CI1989" s="2">
        <v>1</v>
      </c>
      <c r="CJ1989" s="2">
        <v>0</v>
      </c>
      <c r="CK1989" s="2">
        <v>0</v>
      </c>
      <c r="CL1989" s="2">
        <v>0</v>
      </c>
      <c r="CM1989" s="2">
        <v>0</v>
      </c>
      <c r="CN1989" s="2" t="s">
        <v>3</v>
      </c>
      <c r="CO1989" s="2">
        <v>0</v>
      </c>
      <c r="CP1989" s="2">
        <f t="shared" si="1702"/>
        <v>0</v>
      </c>
      <c r="CQ1989" s="2">
        <f t="shared" si="1703"/>
        <v>653.21</v>
      </c>
      <c r="CR1989" s="2">
        <f t="shared" si="1704"/>
        <v>0</v>
      </c>
      <c r="CS1989" s="2">
        <f t="shared" si="1705"/>
        <v>0</v>
      </c>
      <c r="CT1989" s="2">
        <f t="shared" si="1706"/>
        <v>0</v>
      </c>
      <c r="CU1989" s="2">
        <f t="shared" si="1707"/>
        <v>0</v>
      </c>
      <c r="CV1989" s="2">
        <f t="shared" si="1708"/>
        <v>0</v>
      </c>
      <c r="CW1989" s="2">
        <f t="shared" si="1709"/>
        <v>0</v>
      </c>
      <c r="CX1989" s="2">
        <f t="shared" si="1710"/>
        <v>0</v>
      </c>
      <c r="CY1989" s="2">
        <f>(((S1989+R1989)*AT1989)/100)</f>
        <v>0</v>
      </c>
      <c r="CZ1989" s="2">
        <f>(((S1989+R1989)*AU1989)/100)</f>
        <v>0</v>
      </c>
      <c r="DA1989" s="2"/>
      <c r="DB1989" s="2"/>
      <c r="DC1989" s="2" t="s">
        <v>3</v>
      </c>
      <c r="DD1989" s="2" t="s">
        <v>3</v>
      </c>
      <c r="DE1989" s="2" t="s">
        <v>3</v>
      </c>
      <c r="DF1989" s="2" t="s">
        <v>3</v>
      </c>
      <c r="DG1989" s="2" t="s">
        <v>3</v>
      </c>
      <c r="DH1989" s="2" t="s">
        <v>3</v>
      </c>
      <c r="DI1989" s="2" t="s">
        <v>3</v>
      </c>
      <c r="DJ1989" s="2" t="s">
        <v>3</v>
      </c>
      <c r="DK1989" s="2" t="s">
        <v>3</v>
      </c>
      <c r="DL1989" s="2" t="s">
        <v>3</v>
      </c>
      <c r="DM1989" s="2" t="s">
        <v>3</v>
      </c>
      <c r="DN1989" s="2">
        <v>0</v>
      </c>
      <c r="DO1989" s="2">
        <v>0</v>
      </c>
      <c r="DP1989" s="2">
        <v>1</v>
      </c>
      <c r="DQ1989" s="2">
        <v>1</v>
      </c>
      <c r="DR1989" s="2"/>
      <c r="DS1989" s="2"/>
      <c r="DT1989" s="2"/>
      <c r="DU1989" s="2">
        <v>1007</v>
      </c>
      <c r="DV1989" s="2" t="s">
        <v>40</v>
      </c>
      <c r="DW1989" s="2" t="s">
        <v>40</v>
      </c>
      <c r="DX1989" s="2">
        <v>1</v>
      </c>
      <c r="DY1989" s="2"/>
      <c r="DZ1989" s="2" t="s">
        <v>3</v>
      </c>
      <c r="EA1989" s="2" t="s">
        <v>3</v>
      </c>
      <c r="EB1989" s="2" t="s">
        <v>3</v>
      </c>
      <c r="EC1989" s="2" t="s">
        <v>3</v>
      </c>
      <c r="ED1989" s="2"/>
      <c r="EE1989" s="2">
        <v>54329104</v>
      </c>
      <c r="EF1989" s="2">
        <v>13</v>
      </c>
      <c r="EG1989" s="2" t="s">
        <v>42</v>
      </c>
      <c r="EH1989" s="2">
        <v>0</v>
      </c>
      <c r="EI1989" s="2" t="s">
        <v>3</v>
      </c>
      <c r="EJ1989" s="2">
        <v>1</v>
      </c>
      <c r="EK1989" s="2">
        <v>500003</v>
      </c>
      <c r="EL1989" s="2" t="s">
        <v>43</v>
      </c>
      <c r="EM1989" s="2" t="s">
        <v>44</v>
      </c>
      <c r="EN1989" s="2"/>
      <c r="EO1989" s="2" t="s">
        <v>3</v>
      </c>
      <c r="EP1989" s="2"/>
      <c r="EQ1989" s="2">
        <v>0</v>
      </c>
      <c r="ER1989" s="2">
        <v>653.21</v>
      </c>
      <c r="ES1989" s="2">
        <v>653.21</v>
      </c>
      <c r="ET1989" s="2">
        <v>0</v>
      </c>
      <c r="EU1989" s="2">
        <v>0</v>
      </c>
      <c r="EV1989" s="2">
        <v>0</v>
      </c>
      <c r="EW1989" s="2">
        <v>0</v>
      </c>
      <c r="EX1989" s="2">
        <v>0</v>
      </c>
      <c r="EY1989" s="2"/>
      <c r="EZ1989" s="2"/>
      <c r="FA1989" s="2"/>
      <c r="FB1989" s="2"/>
      <c r="FC1989" s="2"/>
      <c r="FD1989" s="2"/>
      <c r="FE1989" s="2"/>
      <c r="FF1989" s="2"/>
      <c r="FG1989" s="2"/>
      <c r="FH1989" s="2"/>
      <c r="FI1989" s="2"/>
      <c r="FJ1989" s="2"/>
      <c r="FK1989" s="2"/>
      <c r="FL1989" s="2"/>
      <c r="FM1989" s="2"/>
      <c r="FN1989" s="2"/>
      <c r="FO1989" s="2"/>
      <c r="FP1989" s="2"/>
      <c r="FQ1989" s="2">
        <v>0</v>
      </c>
      <c r="FR1989" s="2">
        <f t="shared" si="1711"/>
        <v>0</v>
      </c>
      <c r="FS1989" s="2">
        <v>0</v>
      </c>
      <c r="FT1989" s="2"/>
      <c r="FU1989" s="2"/>
      <c r="FV1989" s="2"/>
      <c r="FW1989" s="2"/>
      <c r="FX1989" s="2">
        <v>0</v>
      </c>
      <c r="FY1989" s="2">
        <v>0</v>
      </c>
      <c r="FZ1989" s="2"/>
      <c r="GA1989" s="2" t="s">
        <v>3</v>
      </c>
      <c r="GB1989" s="2"/>
      <c r="GC1989" s="2"/>
      <c r="GD1989" s="2">
        <v>1</v>
      </c>
      <c r="GE1989" s="2"/>
      <c r="GF1989" s="2">
        <v>1024359161</v>
      </c>
      <c r="GG1989" s="2">
        <v>2</v>
      </c>
      <c r="GH1989" s="2">
        <v>1</v>
      </c>
      <c r="GI1989" s="2">
        <v>-2</v>
      </c>
      <c r="GJ1989" s="2">
        <v>0</v>
      </c>
      <c r="GK1989" s="2">
        <v>0</v>
      </c>
      <c r="GL1989" s="2">
        <f t="shared" si="1712"/>
        <v>0</v>
      </c>
      <c r="GM1989" s="2">
        <f t="shared" si="1713"/>
        <v>0</v>
      </c>
      <c r="GN1989" s="2">
        <f t="shared" si="1714"/>
        <v>0</v>
      </c>
      <c r="GO1989" s="2">
        <f t="shared" si="1715"/>
        <v>0</v>
      </c>
      <c r="GP1989" s="2">
        <f t="shared" si="1716"/>
        <v>0</v>
      </c>
      <c r="GQ1989" s="2"/>
      <c r="GR1989" s="2">
        <v>0</v>
      </c>
      <c r="GS1989" s="2">
        <v>3</v>
      </c>
      <c r="GT1989" s="2">
        <v>0</v>
      </c>
      <c r="GU1989" s="2" t="s">
        <v>3</v>
      </c>
      <c r="GV1989" s="2">
        <f t="shared" si="1717"/>
        <v>0</v>
      </c>
      <c r="GW1989" s="2">
        <v>1</v>
      </c>
      <c r="GX1989" s="2">
        <f t="shared" si="1718"/>
        <v>0</v>
      </c>
      <c r="GY1989" s="2"/>
      <c r="GZ1989" s="2"/>
      <c r="HA1989" s="2">
        <v>0</v>
      </c>
      <c r="HB1989" s="2">
        <v>0</v>
      </c>
      <c r="HC1989" s="2">
        <f t="shared" si="1719"/>
        <v>0</v>
      </c>
      <c r="HD1989" s="2"/>
      <c r="HE1989" s="2" t="s">
        <v>3</v>
      </c>
      <c r="HF1989" s="2" t="s">
        <v>3</v>
      </c>
      <c r="HG1989" s="2"/>
      <c r="HH1989" s="2"/>
      <c r="HI1989" s="2"/>
      <c r="HJ1989" s="2"/>
      <c r="HK1989" s="2"/>
      <c r="HL1989" s="2"/>
      <c r="HM1989" s="2" t="s">
        <v>3</v>
      </c>
      <c r="HN1989" s="2" t="s">
        <v>3</v>
      </c>
      <c r="HO1989" s="2" t="s">
        <v>3</v>
      </c>
      <c r="HP1989" s="2" t="s">
        <v>3</v>
      </c>
      <c r="HQ1989" s="2" t="s">
        <v>3</v>
      </c>
      <c r="HR1989" s="2"/>
      <c r="HS1989" s="2"/>
      <c r="HT1989" s="2"/>
      <c r="HU1989" s="2"/>
      <c r="HV1989" s="2"/>
      <c r="HW1989" s="2"/>
      <c r="HX1989" s="2"/>
      <c r="HY1989" s="2"/>
      <c r="HZ1989" s="2"/>
      <c r="IA1989" s="2"/>
      <c r="IB1989" s="2"/>
      <c r="IC1989" s="2"/>
      <c r="ID1989" s="2"/>
      <c r="IE1989" s="2"/>
      <c r="IF1989" s="2"/>
      <c r="IG1989" s="2"/>
      <c r="IH1989" s="2"/>
      <c r="II1989" s="2"/>
      <c r="IJ1989" s="2"/>
      <c r="IK1989" s="2">
        <v>0</v>
      </c>
      <c r="IL1989" s="2"/>
      <c r="IM1989" s="2"/>
      <c r="IN1989" s="2"/>
      <c r="IO1989" s="2"/>
      <c r="IP1989" s="2"/>
      <c r="IQ1989" s="2"/>
      <c r="IR1989" s="2"/>
      <c r="IS1989" s="2"/>
      <c r="IT1989" s="2"/>
      <c r="IU1989" s="2"/>
    </row>
    <row r="1990" spans="1:255" x14ac:dyDescent="0.2">
      <c r="A1990">
        <v>18</v>
      </c>
      <c r="B1990">
        <v>1</v>
      </c>
      <c r="C1990">
        <v>1808</v>
      </c>
      <c r="E1990" t="s">
        <v>874</v>
      </c>
      <c r="F1990" t="s">
        <v>859</v>
      </c>
      <c r="G1990" t="s">
        <v>860</v>
      </c>
      <c r="H1990" t="s">
        <v>40</v>
      </c>
      <c r="I1990">
        <f>I1988*J1990</f>
        <v>0</v>
      </c>
      <c r="J1990">
        <v>3.06</v>
      </c>
      <c r="K1990">
        <v>3.06</v>
      </c>
      <c r="L1990">
        <v>0.45594000000000001</v>
      </c>
      <c r="M1990">
        <v>0</v>
      </c>
      <c r="N1990">
        <f t="shared" si="1684"/>
        <v>0.45590000000000003</v>
      </c>
      <c r="O1990">
        <f t="shared" si="1685"/>
        <v>0</v>
      </c>
      <c r="P1990">
        <f t="shared" si="1686"/>
        <v>0</v>
      </c>
      <c r="Q1990">
        <f t="shared" si="1687"/>
        <v>0</v>
      </c>
      <c r="R1990">
        <f t="shared" si="1688"/>
        <v>0</v>
      </c>
      <c r="S1990">
        <f t="shared" si="1689"/>
        <v>0</v>
      </c>
      <c r="T1990">
        <f t="shared" si="1690"/>
        <v>0</v>
      </c>
      <c r="U1990">
        <f t="shared" si="1691"/>
        <v>0</v>
      </c>
      <c r="V1990">
        <f t="shared" si="1692"/>
        <v>0</v>
      </c>
      <c r="W1990">
        <f t="shared" si="1693"/>
        <v>0</v>
      </c>
      <c r="X1990">
        <f t="shared" si="1694"/>
        <v>0</v>
      </c>
      <c r="Y1990">
        <f t="shared" si="1695"/>
        <v>0</v>
      </c>
      <c r="AA1990">
        <v>69726884</v>
      </c>
      <c r="AB1990">
        <f t="shared" si="1696"/>
        <v>688.42</v>
      </c>
      <c r="AC1990">
        <f>ROUND((ES1990),2)</f>
        <v>688.42</v>
      </c>
      <c r="AD1990">
        <f t="shared" si="1697"/>
        <v>0</v>
      </c>
      <c r="AE1990">
        <f t="shared" si="1698"/>
        <v>0</v>
      </c>
      <c r="AF1990">
        <f t="shared" si="1698"/>
        <v>0</v>
      </c>
      <c r="AG1990">
        <f t="shared" si="1699"/>
        <v>0</v>
      </c>
      <c r="AH1990">
        <f t="shared" si="1700"/>
        <v>0</v>
      </c>
      <c r="AI1990">
        <f t="shared" si="1700"/>
        <v>0</v>
      </c>
      <c r="AJ1990">
        <f t="shared" si="1701"/>
        <v>0</v>
      </c>
      <c r="AK1990">
        <v>688.42000000000007</v>
      </c>
      <c r="AL1990">
        <v>688.42000000000007</v>
      </c>
      <c r="AM1990">
        <v>0</v>
      </c>
      <c r="AN1990">
        <v>0</v>
      </c>
      <c r="AO1990">
        <v>0</v>
      </c>
      <c r="AP1990">
        <v>0</v>
      </c>
      <c r="AQ1990">
        <v>0</v>
      </c>
      <c r="AR1990">
        <v>0</v>
      </c>
      <c r="AS1990">
        <v>0</v>
      </c>
      <c r="AT1990">
        <v>0</v>
      </c>
      <c r="AU1990">
        <v>0</v>
      </c>
      <c r="AV1990">
        <v>1</v>
      </c>
      <c r="AW1990">
        <v>1</v>
      </c>
      <c r="AZ1990">
        <v>1</v>
      </c>
      <c r="BA1990">
        <v>1</v>
      </c>
      <c r="BB1990">
        <v>1</v>
      </c>
      <c r="BC1990">
        <v>7.56</v>
      </c>
      <c r="BD1990" t="s">
        <v>3</v>
      </c>
      <c r="BE1990" t="s">
        <v>3</v>
      </c>
      <c r="BF1990" t="s">
        <v>3</v>
      </c>
      <c r="BG1990" t="s">
        <v>3</v>
      </c>
      <c r="BH1990">
        <v>3</v>
      </c>
      <c r="BI1990">
        <v>1</v>
      </c>
      <c r="BJ1990" t="s">
        <v>861</v>
      </c>
      <c r="BM1990">
        <v>500003</v>
      </c>
      <c r="BN1990">
        <v>0</v>
      </c>
      <c r="BO1990" t="s">
        <v>3</v>
      </c>
      <c r="BP1990">
        <v>0</v>
      </c>
      <c r="BQ1990">
        <v>13</v>
      </c>
      <c r="BR1990">
        <v>0</v>
      </c>
      <c r="BS1990">
        <v>1</v>
      </c>
      <c r="BT1990">
        <v>1</v>
      </c>
      <c r="BU1990">
        <v>1</v>
      </c>
      <c r="BV1990">
        <v>1</v>
      </c>
      <c r="BW1990">
        <v>1</v>
      </c>
      <c r="BX1990">
        <v>1</v>
      </c>
      <c r="BY1990" t="s">
        <v>3</v>
      </c>
      <c r="BZ1990">
        <v>0</v>
      </c>
      <c r="CA1990">
        <v>0</v>
      </c>
      <c r="CB1990" t="s">
        <v>3</v>
      </c>
      <c r="CE1990">
        <v>0</v>
      </c>
      <c r="CF1990">
        <v>0</v>
      </c>
      <c r="CG1990">
        <v>0</v>
      </c>
      <c r="CH1990">
        <v>160</v>
      </c>
      <c r="CI1990">
        <v>1</v>
      </c>
      <c r="CJ1990">
        <v>0</v>
      </c>
      <c r="CK1990">
        <v>0</v>
      </c>
      <c r="CL1990">
        <v>0</v>
      </c>
      <c r="CM1990">
        <v>0</v>
      </c>
      <c r="CN1990" t="s">
        <v>3</v>
      </c>
      <c r="CO1990">
        <v>0</v>
      </c>
      <c r="CP1990">
        <f t="shared" si="1702"/>
        <v>0</v>
      </c>
      <c r="CQ1990">
        <f t="shared" si="1703"/>
        <v>5204.4551999999994</v>
      </c>
      <c r="CR1990">
        <f t="shared" si="1704"/>
        <v>0</v>
      </c>
      <c r="CS1990">
        <f t="shared" si="1705"/>
        <v>0</v>
      </c>
      <c r="CT1990">
        <f t="shared" si="1706"/>
        <v>0</v>
      </c>
      <c r="CU1990">
        <f t="shared" si="1707"/>
        <v>0</v>
      </c>
      <c r="CV1990">
        <f t="shared" si="1708"/>
        <v>0</v>
      </c>
      <c r="CW1990">
        <f t="shared" si="1709"/>
        <v>0</v>
      </c>
      <c r="CX1990">
        <f t="shared" si="1710"/>
        <v>0</v>
      </c>
      <c r="CY1990">
        <f>(S1990+R1990)*(BZ1990/100)</f>
        <v>0</v>
      </c>
      <c r="CZ1990">
        <f>(S1990+R1990)*(CA1990/100)</f>
        <v>0</v>
      </c>
      <c r="DC1990" t="s">
        <v>3</v>
      </c>
      <c r="DD1990" t="s">
        <v>3</v>
      </c>
      <c r="DE1990" t="s">
        <v>3</v>
      </c>
      <c r="DF1990" t="s">
        <v>3</v>
      </c>
      <c r="DG1990" t="s">
        <v>3</v>
      </c>
      <c r="DH1990" t="s">
        <v>3</v>
      </c>
      <c r="DI1990" t="s">
        <v>3</v>
      </c>
      <c r="DJ1990" t="s">
        <v>3</v>
      </c>
      <c r="DK1990" t="s">
        <v>3</v>
      </c>
      <c r="DL1990" t="s">
        <v>3</v>
      </c>
      <c r="DM1990" t="s">
        <v>3</v>
      </c>
      <c r="DN1990">
        <v>0</v>
      </c>
      <c r="DO1990">
        <v>0</v>
      </c>
      <c r="DP1990">
        <v>1</v>
      </c>
      <c r="DQ1990">
        <v>1</v>
      </c>
      <c r="DU1990">
        <v>1007</v>
      </c>
      <c r="DV1990" t="s">
        <v>40</v>
      </c>
      <c r="DW1990" t="s">
        <v>40</v>
      </c>
      <c r="DX1990">
        <v>1</v>
      </c>
      <c r="DZ1990" t="s">
        <v>3</v>
      </c>
      <c r="EA1990" t="s">
        <v>3</v>
      </c>
      <c r="EB1990" t="s">
        <v>3</v>
      </c>
      <c r="EC1990" t="s">
        <v>3</v>
      </c>
      <c r="EE1990">
        <v>54329104</v>
      </c>
      <c r="EF1990">
        <v>13</v>
      </c>
      <c r="EG1990" t="s">
        <v>42</v>
      </c>
      <c r="EH1990">
        <v>0</v>
      </c>
      <c r="EI1990" t="s">
        <v>3</v>
      </c>
      <c r="EJ1990">
        <v>1</v>
      </c>
      <c r="EK1990">
        <v>500003</v>
      </c>
      <c r="EL1990" t="s">
        <v>43</v>
      </c>
      <c r="EM1990" t="s">
        <v>44</v>
      </c>
      <c r="EO1990" t="s">
        <v>3</v>
      </c>
      <c r="EQ1990">
        <v>0</v>
      </c>
      <c r="ER1990">
        <v>4977.97</v>
      </c>
      <c r="ES1990">
        <v>688.42000000000007</v>
      </c>
      <c r="ET1990">
        <v>0</v>
      </c>
      <c r="EU1990">
        <v>0</v>
      </c>
      <c r="EV1990">
        <v>0</v>
      </c>
      <c r="EW1990">
        <v>0</v>
      </c>
      <c r="EX1990">
        <v>0</v>
      </c>
      <c r="EZ1990">
        <v>5</v>
      </c>
      <c r="FC1990">
        <v>0</v>
      </c>
      <c r="FD1990">
        <v>18</v>
      </c>
      <c r="FF1990">
        <v>4977.97</v>
      </c>
      <c r="FQ1990">
        <v>0</v>
      </c>
      <c r="FR1990">
        <f t="shared" si="1711"/>
        <v>0</v>
      </c>
      <c r="FS1990">
        <v>0</v>
      </c>
      <c r="FX1990">
        <v>0</v>
      </c>
      <c r="FY1990">
        <v>0</v>
      </c>
      <c r="GA1990" t="s">
        <v>862</v>
      </c>
      <c r="GD1990">
        <v>1</v>
      </c>
      <c r="GF1990">
        <v>1024359161</v>
      </c>
      <c r="GG1990">
        <v>2</v>
      </c>
      <c r="GH1990">
        <v>3</v>
      </c>
      <c r="GI1990">
        <v>5</v>
      </c>
      <c r="GJ1990">
        <v>0</v>
      </c>
      <c r="GK1990">
        <v>0</v>
      </c>
      <c r="GL1990">
        <f t="shared" si="1712"/>
        <v>0</v>
      </c>
      <c r="GM1990">
        <f t="shared" si="1713"/>
        <v>0</v>
      </c>
      <c r="GN1990">
        <f t="shared" si="1714"/>
        <v>0</v>
      </c>
      <c r="GO1990">
        <f t="shared" si="1715"/>
        <v>0</v>
      </c>
      <c r="GP1990">
        <f t="shared" si="1716"/>
        <v>0</v>
      </c>
      <c r="GR1990">
        <v>1</v>
      </c>
      <c r="GS1990">
        <v>1</v>
      </c>
      <c r="GT1990">
        <v>0</v>
      </c>
      <c r="GU1990" t="s">
        <v>3</v>
      </c>
      <c r="GV1990">
        <f t="shared" si="1717"/>
        <v>0</v>
      </c>
      <c r="GW1990">
        <v>1</v>
      </c>
      <c r="GX1990">
        <f t="shared" si="1718"/>
        <v>0</v>
      </c>
      <c r="HA1990">
        <v>0</v>
      </c>
      <c r="HB1990">
        <v>0</v>
      </c>
      <c r="HC1990">
        <f t="shared" si="1719"/>
        <v>0</v>
      </c>
      <c r="HE1990" t="s">
        <v>35</v>
      </c>
      <c r="HF1990" t="s">
        <v>36</v>
      </c>
      <c r="HM1990" t="s">
        <v>3</v>
      </c>
      <c r="HN1990" t="s">
        <v>3</v>
      </c>
      <c r="HO1990" t="s">
        <v>3</v>
      </c>
      <c r="HP1990" t="s">
        <v>3</v>
      </c>
      <c r="HQ1990" t="s">
        <v>3</v>
      </c>
      <c r="IK1990">
        <v>0</v>
      </c>
    </row>
    <row r="1991" spans="1:255" x14ac:dyDescent="0.2">
      <c r="A1991" s="2">
        <v>18</v>
      </c>
      <c r="B1991" s="2">
        <v>1</v>
      </c>
      <c r="C1991" s="2">
        <v>1799</v>
      </c>
      <c r="D1991" s="2"/>
      <c r="E1991" s="2" t="s">
        <v>875</v>
      </c>
      <c r="F1991" s="2" t="s">
        <v>82</v>
      </c>
      <c r="G1991" s="2" t="s">
        <v>83</v>
      </c>
      <c r="H1991" s="2" t="s">
        <v>40</v>
      </c>
      <c r="I1991" s="2">
        <f>I1987*J1991</f>
        <v>0</v>
      </c>
      <c r="J1991" s="2">
        <v>3.5</v>
      </c>
      <c r="K1991" s="2">
        <v>3.5</v>
      </c>
      <c r="L1991" s="2">
        <v>0.52149999999999996</v>
      </c>
      <c r="M1991" s="2">
        <v>0</v>
      </c>
      <c r="N1991" s="2">
        <f t="shared" si="1684"/>
        <v>0.52149999999999996</v>
      </c>
      <c r="O1991" s="2">
        <f t="shared" si="1685"/>
        <v>0</v>
      </c>
      <c r="P1991" s="2">
        <f t="shared" si="1686"/>
        <v>0</v>
      </c>
      <c r="Q1991" s="2">
        <f t="shared" si="1687"/>
        <v>0</v>
      </c>
      <c r="R1991" s="2">
        <f t="shared" si="1688"/>
        <v>0</v>
      </c>
      <c r="S1991" s="2">
        <f t="shared" si="1689"/>
        <v>0</v>
      </c>
      <c r="T1991" s="2">
        <f t="shared" si="1690"/>
        <v>0</v>
      </c>
      <c r="U1991" s="2">
        <f t="shared" si="1691"/>
        <v>0</v>
      </c>
      <c r="V1991" s="2">
        <f t="shared" si="1692"/>
        <v>0</v>
      </c>
      <c r="W1991" s="2">
        <f t="shared" si="1693"/>
        <v>0</v>
      </c>
      <c r="X1991" s="2">
        <f t="shared" si="1694"/>
        <v>0</v>
      </c>
      <c r="Y1991" s="2">
        <f t="shared" si="1695"/>
        <v>0</v>
      </c>
      <c r="Z1991" s="2"/>
      <c r="AA1991" s="2">
        <v>69726971</v>
      </c>
      <c r="AB1991" s="2">
        <f t="shared" si="1696"/>
        <v>7.14</v>
      </c>
      <c r="AC1991" s="2">
        <f>ROUND((ES1991),2)</f>
        <v>7.14</v>
      </c>
      <c r="AD1991" s="2">
        <f t="shared" si="1697"/>
        <v>0</v>
      </c>
      <c r="AE1991" s="2">
        <f t="shared" si="1698"/>
        <v>0</v>
      </c>
      <c r="AF1991" s="2">
        <f t="shared" si="1698"/>
        <v>0</v>
      </c>
      <c r="AG1991" s="2">
        <f t="shared" si="1699"/>
        <v>0</v>
      </c>
      <c r="AH1991" s="2">
        <f t="shared" si="1700"/>
        <v>0</v>
      </c>
      <c r="AI1991" s="2">
        <f t="shared" si="1700"/>
        <v>0</v>
      </c>
      <c r="AJ1991" s="2">
        <f t="shared" si="1701"/>
        <v>4.45</v>
      </c>
      <c r="AK1991" s="2">
        <v>7.14</v>
      </c>
      <c r="AL1991" s="2">
        <v>7.14</v>
      </c>
      <c r="AM1991" s="2">
        <v>0</v>
      </c>
      <c r="AN1991" s="2">
        <v>0</v>
      </c>
      <c r="AO1991" s="2">
        <v>0</v>
      </c>
      <c r="AP1991" s="2">
        <v>0</v>
      </c>
      <c r="AQ1991" s="2">
        <v>0</v>
      </c>
      <c r="AR1991" s="2">
        <v>0</v>
      </c>
      <c r="AS1991" s="2">
        <v>4.45</v>
      </c>
      <c r="AT1991" s="2">
        <v>0</v>
      </c>
      <c r="AU1991" s="2">
        <v>0</v>
      </c>
      <c r="AV1991" s="2">
        <v>1</v>
      </c>
      <c r="AW1991" s="2">
        <v>1</v>
      </c>
      <c r="AX1991" s="2"/>
      <c r="AY1991" s="2"/>
      <c r="AZ1991" s="2">
        <v>1</v>
      </c>
      <c r="BA1991" s="2">
        <v>1</v>
      </c>
      <c r="BB1991" s="2">
        <v>1</v>
      </c>
      <c r="BC1991" s="2">
        <v>1</v>
      </c>
      <c r="BD1991" s="2" t="s">
        <v>3</v>
      </c>
      <c r="BE1991" s="2" t="s">
        <v>3</v>
      </c>
      <c r="BF1991" s="2" t="s">
        <v>3</v>
      </c>
      <c r="BG1991" s="2" t="s">
        <v>3</v>
      </c>
      <c r="BH1991" s="2">
        <v>3</v>
      </c>
      <c r="BI1991" s="2">
        <v>1</v>
      </c>
      <c r="BJ1991" s="2" t="s">
        <v>84</v>
      </c>
      <c r="BK1991" s="2"/>
      <c r="BL1991" s="2"/>
      <c r="BM1991" s="2">
        <v>500001</v>
      </c>
      <c r="BN1991" s="2">
        <v>0</v>
      </c>
      <c r="BO1991" s="2" t="s">
        <v>3</v>
      </c>
      <c r="BP1991" s="2">
        <v>0</v>
      </c>
      <c r="BQ1991" s="2">
        <v>8</v>
      </c>
      <c r="BR1991" s="2">
        <v>0</v>
      </c>
      <c r="BS1991" s="2">
        <v>1</v>
      </c>
      <c r="BT1991" s="2">
        <v>1</v>
      </c>
      <c r="BU1991" s="2">
        <v>1</v>
      </c>
      <c r="BV1991" s="2">
        <v>1</v>
      </c>
      <c r="BW1991" s="2">
        <v>1</v>
      </c>
      <c r="BX1991" s="2">
        <v>1</v>
      </c>
      <c r="BY1991" s="2" t="s">
        <v>3</v>
      </c>
      <c r="BZ1991" s="2">
        <v>0</v>
      </c>
      <c r="CA1991" s="2">
        <v>0</v>
      </c>
      <c r="CB1991" s="2" t="s">
        <v>3</v>
      </c>
      <c r="CC1991" s="2"/>
      <c r="CD1991" s="2"/>
      <c r="CE1991" s="2">
        <v>0</v>
      </c>
      <c r="CF1991" s="2">
        <v>0</v>
      </c>
      <c r="CG1991" s="2">
        <v>0</v>
      </c>
      <c r="CH1991" s="2">
        <v>160</v>
      </c>
      <c r="CI1991" s="2">
        <v>2</v>
      </c>
      <c r="CJ1991" s="2">
        <v>0</v>
      </c>
      <c r="CK1991" s="2">
        <v>0</v>
      </c>
      <c r="CL1991" s="2">
        <v>0</v>
      </c>
      <c r="CM1991" s="2">
        <v>0</v>
      </c>
      <c r="CN1991" s="2" t="s">
        <v>3</v>
      </c>
      <c r="CO1991" s="2">
        <v>0</v>
      </c>
      <c r="CP1991" s="2">
        <f t="shared" si="1702"/>
        <v>0</v>
      </c>
      <c r="CQ1991" s="2">
        <f t="shared" si="1703"/>
        <v>7.14</v>
      </c>
      <c r="CR1991" s="2">
        <f t="shared" si="1704"/>
        <v>0</v>
      </c>
      <c r="CS1991" s="2">
        <f t="shared" si="1705"/>
        <v>0</v>
      </c>
      <c r="CT1991" s="2">
        <f t="shared" si="1706"/>
        <v>0</v>
      </c>
      <c r="CU1991" s="2">
        <f t="shared" si="1707"/>
        <v>0</v>
      </c>
      <c r="CV1991" s="2">
        <f t="shared" si="1708"/>
        <v>0</v>
      </c>
      <c r="CW1991" s="2">
        <f t="shared" si="1709"/>
        <v>0</v>
      </c>
      <c r="CX1991" s="2">
        <f t="shared" si="1710"/>
        <v>4.45</v>
      </c>
      <c r="CY1991" s="2">
        <f>(((S1991+R1991)*AT1991)/100)</f>
        <v>0</v>
      </c>
      <c r="CZ1991" s="2">
        <f>(((S1991+R1991)*AU1991)/100)</f>
        <v>0</v>
      </c>
      <c r="DA1991" s="2"/>
      <c r="DB1991" s="2"/>
      <c r="DC1991" s="2" t="s">
        <v>3</v>
      </c>
      <c r="DD1991" s="2" t="s">
        <v>3</v>
      </c>
      <c r="DE1991" s="2" t="s">
        <v>3</v>
      </c>
      <c r="DF1991" s="2" t="s">
        <v>3</v>
      </c>
      <c r="DG1991" s="2" t="s">
        <v>3</v>
      </c>
      <c r="DH1991" s="2" t="s">
        <v>3</v>
      </c>
      <c r="DI1991" s="2" t="s">
        <v>3</v>
      </c>
      <c r="DJ1991" s="2" t="s">
        <v>3</v>
      </c>
      <c r="DK1991" s="2" t="s">
        <v>3</v>
      </c>
      <c r="DL1991" s="2" t="s">
        <v>3</v>
      </c>
      <c r="DM1991" s="2" t="s">
        <v>3</v>
      </c>
      <c r="DN1991" s="2">
        <v>0</v>
      </c>
      <c r="DO1991" s="2">
        <v>0</v>
      </c>
      <c r="DP1991" s="2">
        <v>1</v>
      </c>
      <c r="DQ1991" s="2">
        <v>1</v>
      </c>
      <c r="DR1991" s="2"/>
      <c r="DS1991" s="2"/>
      <c r="DT1991" s="2"/>
      <c r="DU1991" s="2">
        <v>1007</v>
      </c>
      <c r="DV1991" s="2" t="s">
        <v>40</v>
      </c>
      <c r="DW1991" s="2" t="s">
        <v>40</v>
      </c>
      <c r="DX1991" s="2">
        <v>1</v>
      </c>
      <c r="DY1991" s="2"/>
      <c r="DZ1991" s="2" t="s">
        <v>3</v>
      </c>
      <c r="EA1991" s="2" t="s">
        <v>3</v>
      </c>
      <c r="EB1991" s="2" t="s">
        <v>3</v>
      </c>
      <c r="EC1991" s="2" t="s">
        <v>3</v>
      </c>
      <c r="ED1991" s="2"/>
      <c r="EE1991" s="2">
        <v>54328897</v>
      </c>
      <c r="EF1991" s="2">
        <v>8</v>
      </c>
      <c r="EG1991" s="2" t="s">
        <v>31</v>
      </c>
      <c r="EH1991" s="2">
        <v>0</v>
      </c>
      <c r="EI1991" s="2" t="s">
        <v>3</v>
      </c>
      <c r="EJ1991" s="2">
        <v>1</v>
      </c>
      <c r="EK1991" s="2">
        <v>500001</v>
      </c>
      <c r="EL1991" s="2" t="s">
        <v>32</v>
      </c>
      <c r="EM1991" s="2" t="s">
        <v>33</v>
      </c>
      <c r="EN1991" s="2"/>
      <c r="EO1991" s="2" t="s">
        <v>3</v>
      </c>
      <c r="EP1991" s="2"/>
      <c r="EQ1991" s="2">
        <v>0</v>
      </c>
      <c r="ER1991" s="2">
        <v>7.14</v>
      </c>
      <c r="ES1991" s="2">
        <v>7.14</v>
      </c>
      <c r="ET1991" s="2">
        <v>0</v>
      </c>
      <c r="EU1991" s="2">
        <v>0</v>
      </c>
      <c r="EV1991" s="2">
        <v>0</v>
      </c>
      <c r="EW1991" s="2">
        <v>0</v>
      </c>
      <c r="EX1991" s="2">
        <v>0</v>
      </c>
      <c r="EY1991" s="2"/>
      <c r="EZ1991" s="2"/>
      <c r="FA1991" s="2"/>
      <c r="FB1991" s="2"/>
      <c r="FC1991" s="2"/>
      <c r="FD1991" s="2"/>
      <c r="FE1991" s="2"/>
      <c r="FF1991" s="2"/>
      <c r="FG1991" s="2"/>
      <c r="FH1991" s="2"/>
      <c r="FI1991" s="2"/>
      <c r="FJ1991" s="2"/>
      <c r="FK1991" s="2"/>
      <c r="FL1991" s="2"/>
      <c r="FM1991" s="2"/>
      <c r="FN1991" s="2"/>
      <c r="FO1991" s="2"/>
      <c r="FP1991" s="2"/>
      <c r="FQ1991" s="2">
        <v>0</v>
      </c>
      <c r="FR1991" s="2">
        <f t="shared" si="1711"/>
        <v>0</v>
      </c>
      <c r="FS1991" s="2">
        <v>0</v>
      </c>
      <c r="FT1991" s="2"/>
      <c r="FU1991" s="2"/>
      <c r="FV1991" s="2"/>
      <c r="FW1991" s="2"/>
      <c r="FX1991" s="2">
        <v>0</v>
      </c>
      <c r="FY1991" s="2">
        <v>0</v>
      </c>
      <c r="FZ1991" s="2"/>
      <c r="GA1991" s="2" t="s">
        <v>3</v>
      </c>
      <c r="GB1991" s="2"/>
      <c r="GC1991" s="2"/>
      <c r="GD1991" s="2">
        <v>1</v>
      </c>
      <c r="GE1991" s="2"/>
      <c r="GF1991" s="2">
        <v>-50505369</v>
      </c>
      <c r="GG1991" s="2">
        <v>2</v>
      </c>
      <c r="GH1991" s="2">
        <v>1</v>
      </c>
      <c r="GI1991" s="2">
        <v>-2</v>
      </c>
      <c r="GJ1991" s="2">
        <v>0</v>
      </c>
      <c r="GK1991" s="2">
        <v>0</v>
      </c>
      <c r="GL1991" s="2">
        <f t="shared" si="1712"/>
        <v>0</v>
      </c>
      <c r="GM1991" s="2">
        <f t="shared" si="1713"/>
        <v>0</v>
      </c>
      <c r="GN1991" s="2">
        <f t="shared" si="1714"/>
        <v>0</v>
      </c>
      <c r="GO1991" s="2">
        <f t="shared" si="1715"/>
        <v>0</v>
      </c>
      <c r="GP1991" s="2">
        <f t="shared" si="1716"/>
        <v>0</v>
      </c>
      <c r="GQ1991" s="2"/>
      <c r="GR1991" s="2">
        <v>0</v>
      </c>
      <c r="GS1991" s="2">
        <v>3</v>
      </c>
      <c r="GT1991" s="2">
        <v>0</v>
      </c>
      <c r="GU1991" s="2" t="s">
        <v>3</v>
      </c>
      <c r="GV1991" s="2">
        <f t="shared" si="1717"/>
        <v>0</v>
      </c>
      <c r="GW1991" s="2">
        <v>1</v>
      </c>
      <c r="GX1991" s="2">
        <f t="shared" si="1718"/>
        <v>0</v>
      </c>
      <c r="GY1991" s="2"/>
      <c r="GZ1991" s="2"/>
      <c r="HA1991" s="2">
        <v>0</v>
      </c>
      <c r="HB1991" s="2">
        <v>0</v>
      </c>
      <c r="HC1991" s="2">
        <f t="shared" si="1719"/>
        <v>0</v>
      </c>
      <c r="HD1991" s="2"/>
      <c r="HE1991" s="2" t="s">
        <v>3</v>
      </c>
      <c r="HF1991" s="2" t="s">
        <v>3</v>
      </c>
      <c r="HG1991" s="2"/>
      <c r="HH1991" s="2"/>
      <c r="HI1991" s="2"/>
      <c r="HJ1991" s="2"/>
      <c r="HK1991" s="2"/>
      <c r="HL1991" s="2"/>
      <c r="HM1991" s="2" t="s">
        <v>3</v>
      </c>
      <c r="HN1991" s="2" t="s">
        <v>3</v>
      </c>
      <c r="HO1991" s="2" t="s">
        <v>3</v>
      </c>
      <c r="HP1991" s="2" t="s">
        <v>3</v>
      </c>
      <c r="HQ1991" s="2" t="s">
        <v>3</v>
      </c>
      <c r="HR1991" s="2"/>
      <c r="HS1991" s="2"/>
      <c r="HT1991" s="2"/>
      <c r="HU1991" s="2"/>
      <c r="HV1991" s="2"/>
      <c r="HW1991" s="2"/>
      <c r="HX1991" s="2"/>
      <c r="HY1991" s="2"/>
      <c r="HZ1991" s="2"/>
      <c r="IA1991" s="2"/>
      <c r="IB1991" s="2"/>
      <c r="IC1991" s="2"/>
      <c r="ID1991" s="2"/>
      <c r="IE1991" s="2"/>
      <c r="IF1991" s="2"/>
      <c r="IG1991" s="2"/>
      <c r="IH1991" s="2"/>
      <c r="II1991" s="2"/>
      <c r="IJ1991" s="2"/>
      <c r="IK1991" s="2">
        <v>0</v>
      </c>
      <c r="IL1991" s="2"/>
      <c r="IM1991" s="2"/>
      <c r="IN1991" s="2"/>
      <c r="IO1991" s="2"/>
      <c r="IP1991" s="2"/>
      <c r="IQ1991" s="2"/>
      <c r="IR1991" s="2"/>
      <c r="IS1991" s="2"/>
      <c r="IT1991" s="2"/>
      <c r="IU1991" s="2"/>
    </row>
    <row r="1992" spans="1:255" x14ac:dyDescent="0.2">
      <c r="A1992">
        <v>18</v>
      </c>
      <c r="B1992">
        <v>1</v>
      </c>
      <c r="C1992">
        <v>1807</v>
      </c>
      <c r="E1992" t="s">
        <v>875</v>
      </c>
      <c r="F1992" t="s">
        <v>82</v>
      </c>
      <c r="G1992" t="s">
        <v>83</v>
      </c>
      <c r="H1992" t="s">
        <v>40</v>
      </c>
      <c r="I1992">
        <f>I1988*J1992</f>
        <v>0</v>
      </c>
      <c r="J1992">
        <v>3.5</v>
      </c>
      <c r="K1992">
        <v>3.5</v>
      </c>
      <c r="L1992">
        <v>0.52149999999999996</v>
      </c>
      <c r="M1992">
        <v>0</v>
      </c>
      <c r="N1992">
        <f t="shared" si="1684"/>
        <v>0.52149999999999996</v>
      </c>
      <c r="O1992">
        <f t="shared" si="1685"/>
        <v>0</v>
      </c>
      <c r="P1992">
        <f t="shared" si="1686"/>
        <v>0</v>
      </c>
      <c r="Q1992">
        <f t="shared" si="1687"/>
        <v>0</v>
      </c>
      <c r="R1992">
        <f t="shared" si="1688"/>
        <v>0</v>
      </c>
      <c r="S1992">
        <f t="shared" si="1689"/>
        <v>0</v>
      </c>
      <c r="T1992">
        <f t="shared" si="1690"/>
        <v>0</v>
      </c>
      <c r="U1992">
        <f t="shared" si="1691"/>
        <v>0</v>
      </c>
      <c r="V1992">
        <f t="shared" si="1692"/>
        <v>0</v>
      </c>
      <c r="W1992">
        <f t="shared" si="1693"/>
        <v>0</v>
      </c>
      <c r="X1992">
        <f t="shared" si="1694"/>
        <v>0</v>
      </c>
      <c r="Y1992">
        <f t="shared" si="1695"/>
        <v>0</v>
      </c>
      <c r="AA1992">
        <v>69726884</v>
      </c>
      <c r="AB1992">
        <f t="shared" si="1696"/>
        <v>1.97</v>
      </c>
      <c r="AC1992">
        <f>ROUND((ES1992),2)</f>
        <v>1.97</v>
      </c>
      <c r="AD1992">
        <f t="shared" si="1697"/>
        <v>0</v>
      </c>
      <c r="AE1992">
        <f t="shared" si="1698"/>
        <v>0</v>
      </c>
      <c r="AF1992">
        <f t="shared" si="1698"/>
        <v>0</v>
      </c>
      <c r="AG1992">
        <f t="shared" si="1699"/>
        <v>0</v>
      </c>
      <c r="AH1992">
        <f t="shared" si="1700"/>
        <v>0</v>
      </c>
      <c r="AI1992">
        <f t="shared" si="1700"/>
        <v>0</v>
      </c>
      <c r="AJ1992">
        <f t="shared" si="1701"/>
        <v>4.45</v>
      </c>
      <c r="AK1992">
        <v>1.97</v>
      </c>
      <c r="AL1992">
        <v>1.97</v>
      </c>
      <c r="AM1992">
        <v>0</v>
      </c>
      <c r="AN1992">
        <v>0</v>
      </c>
      <c r="AO1992">
        <v>0</v>
      </c>
      <c r="AP1992">
        <v>0</v>
      </c>
      <c r="AQ1992">
        <v>0</v>
      </c>
      <c r="AR1992">
        <v>0</v>
      </c>
      <c r="AS1992">
        <v>4.45</v>
      </c>
      <c r="AT1992">
        <v>0</v>
      </c>
      <c r="AU1992">
        <v>0</v>
      </c>
      <c r="AV1992">
        <v>1</v>
      </c>
      <c r="AW1992">
        <v>1</v>
      </c>
      <c r="AZ1992">
        <v>1</v>
      </c>
      <c r="BA1992">
        <v>1</v>
      </c>
      <c r="BB1992">
        <v>1</v>
      </c>
      <c r="BC1992">
        <v>7.56</v>
      </c>
      <c r="BD1992" t="s">
        <v>3</v>
      </c>
      <c r="BE1992" t="s">
        <v>3</v>
      </c>
      <c r="BF1992" t="s">
        <v>3</v>
      </c>
      <c r="BG1992" t="s">
        <v>3</v>
      </c>
      <c r="BH1992">
        <v>3</v>
      </c>
      <c r="BI1992">
        <v>1</v>
      </c>
      <c r="BJ1992" t="s">
        <v>84</v>
      </c>
      <c r="BM1992">
        <v>500001</v>
      </c>
      <c r="BN1992">
        <v>0</v>
      </c>
      <c r="BO1992" t="s">
        <v>3</v>
      </c>
      <c r="BP1992">
        <v>0</v>
      </c>
      <c r="BQ1992">
        <v>8</v>
      </c>
      <c r="BR1992">
        <v>0</v>
      </c>
      <c r="BS1992">
        <v>1</v>
      </c>
      <c r="BT1992">
        <v>1</v>
      </c>
      <c r="BU1992">
        <v>1</v>
      </c>
      <c r="BV1992">
        <v>1</v>
      </c>
      <c r="BW1992">
        <v>1</v>
      </c>
      <c r="BX1992">
        <v>1</v>
      </c>
      <c r="BY1992" t="s">
        <v>3</v>
      </c>
      <c r="BZ1992">
        <v>0</v>
      </c>
      <c r="CA1992">
        <v>0</v>
      </c>
      <c r="CB1992" t="s">
        <v>3</v>
      </c>
      <c r="CE1992">
        <v>0</v>
      </c>
      <c r="CF1992">
        <v>0</v>
      </c>
      <c r="CG1992">
        <v>0</v>
      </c>
      <c r="CH1992">
        <v>160</v>
      </c>
      <c r="CI1992">
        <v>2</v>
      </c>
      <c r="CJ1992">
        <v>0</v>
      </c>
      <c r="CK1992">
        <v>0</v>
      </c>
      <c r="CL1992">
        <v>0</v>
      </c>
      <c r="CM1992">
        <v>0</v>
      </c>
      <c r="CN1992" t="s">
        <v>3</v>
      </c>
      <c r="CO1992">
        <v>0</v>
      </c>
      <c r="CP1992">
        <f t="shared" si="1702"/>
        <v>0</v>
      </c>
      <c r="CQ1992">
        <f t="shared" si="1703"/>
        <v>14.893199999999998</v>
      </c>
      <c r="CR1992">
        <f t="shared" si="1704"/>
        <v>0</v>
      </c>
      <c r="CS1992">
        <f t="shared" si="1705"/>
        <v>0</v>
      </c>
      <c r="CT1992">
        <f t="shared" si="1706"/>
        <v>0</v>
      </c>
      <c r="CU1992">
        <f t="shared" si="1707"/>
        <v>0</v>
      </c>
      <c r="CV1992">
        <f t="shared" si="1708"/>
        <v>0</v>
      </c>
      <c r="CW1992">
        <f t="shared" si="1709"/>
        <v>0</v>
      </c>
      <c r="CX1992">
        <f t="shared" si="1710"/>
        <v>4.45</v>
      </c>
      <c r="CY1992">
        <f>(S1992+R1992)*(BZ1992/100)</f>
        <v>0</v>
      </c>
      <c r="CZ1992">
        <f>(S1992+R1992)*(CA1992/100)</f>
        <v>0</v>
      </c>
      <c r="DC1992" t="s">
        <v>3</v>
      </c>
      <c r="DD1992" t="s">
        <v>3</v>
      </c>
      <c r="DE1992" t="s">
        <v>3</v>
      </c>
      <c r="DF1992" t="s">
        <v>3</v>
      </c>
      <c r="DG1992" t="s">
        <v>3</v>
      </c>
      <c r="DH1992" t="s">
        <v>3</v>
      </c>
      <c r="DI1992" t="s">
        <v>3</v>
      </c>
      <c r="DJ1992" t="s">
        <v>3</v>
      </c>
      <c r="DK1992" t="s">
        <v>3</v>
      </c>
      <c r="DL1992" t="s">
        <v>3</v>
      </c>
      <c r="DM1992" t="s">
        <v>3</v>
      </c>
      <c r="DN1992">
        <v>0</v>
      </c>
      <c r="DO1992">
        <v>0</v>
      </c>
      <c r="DP1992">
        <v>1</v>
      </c>
      <c r="DQ1992">
        <v>1</v>
      </c>
      <c r="DU1992">
        <v>1007</v>
      </c>
      <c r="DV1992" t="s">
        <v>40</v>
      </c>
      <c r="DW1992" t="s">
        <v>40</v>
      </c>
      <c r="DX1992">
        <v>1</v>
      </c>
      <c r="DZ1992" t="s">
        <v>3</v>
      </c>
      <c r="EA1992" t="s">
        <v>3</v>
      </c>
      <c r="EB1992" t="s">
        <v>3</v>
      </c>
      <c r="EC1992" t="s">
        <v>3</v>
      </c>
      <c r="EE1992">
        <v>54328897</v>
      </c>
      <c r="EF1992">
        <v>8</v>
      </c>
      <c r="EG1992" t="s">
        <v>31</v>
      </c>
      <c r="EH1992">
        <v>0</v>
      </c>
      <c r="EI1992" t="s">
        <v>3</v>
      </c>
      <c r="EJ1992">
        <v>1</v>
      </c>
      <c r="EK1992">
        <v>500001</v>
      </c>
      <c r="EL1992" t="s">
        <v>32</v>
      </c>
      <c r="EM1992" t="s">
        <v>33</v>
      </c>
      <c r="EO1992" t="s">
        <v>3</v>
      </c>
      <c r="EQ1992">
        <v>0</v>
      </c>
      <c r="ER1992">
        <v>14.19</v>
      </c>
      <c r="ES1992">
        <v>1.97</v>
      </c>
      <c r="ET1992">
        <v>0</v>
      </c>
      <c r="EU1992">
        <v>0</v>
      </c>
      <c r="EV1992">
        <v>0</v>
      </c>
      <c r="EW1992">
        <v>0</v>
      </c>
      <c r="EX1992">
        <v>0</v>
      </c>
      <c r="EZ1992">
        <v>5</v>
      </c>
      <c r="FC1992">
        <v>0</v>
      </c>
      <c r="FD1992">
        <v>18</v>
      </c>
      <c r="FF1992">
        <v>14.19</v>
      </c>
      <c r="FQ1992">
        <v>0</v>
      </c>
      <c r="FR1992">
        <f t="shared" si="1711"/>
        <v>0</v>
      </c>
      <c r="FS1992">
        <v>0</v>
      </c>
      <c r="FX1992">
        <v>0</v>
      </c>
      <c r="FY1992">
        <v>0</v>
      </c>
      <c r="GA1992" t="s">
        <v>85</v>
      </c>
      <c r="GD1992">
        <v>1</v>
      </c>
      <c r="GF1992">
        <v>-50505369</v>
      </c>
      <c r="GG1992">
        <v>2</v>
      </c>
      <c r="GH1992">
        <v>3</v>
      </c>
      <c r="GI1992">
        <v>5</v>
      </c>
      <c r="GJ1992">
        <v>0</v>
      </c>
      <c r="GK1992">
        <v>0</v>
      </c>
      <c r="GL1992">
        <f t="shared" si="1712"/>
        <v>0</v>
      </c>
      <c r="GM1992">
        <f t="shared" si="1713"/>
        <v>0</v>
      </c>
      <c r="GN1992">
        <f t="shared" si="1714"/>
        <v>0</v>
      </c>
      <c r="GO1992">
        <f t="shared" si="1715"/>
        <v>0</v>
      </c>
      <c r="GP1992">
        <f t="shared" si="1716"/>
        <v>0</v>
      </c>
      <c r="GR1992">
        <v>1</v>
      </c>
      <c r="GS1992">
        <v>1</v>
      </c>
      <c r="GT1992">
        <v>0</v>
      </c>
      <c r="GU1992" t="s">
        <v>3</v>
      </c>
      <c r="GV1992">
        <f t="shared" si="1717"/>
        <v>0</v>
      </c>
      <c r="GW1992">
        <v>1</v>
      </c>
      <c r="GX1992">
        <f t="shared" si="1718"/>
        <v>0</v>
      </c>
      <c r="HA1992">
        <v>0</v>
      </c>
      <c r="HB1992">
        <v>0</v>
      </c>
      <c r="HC1992">
        <f t="shared" si="1719"/>
        <v>0</v>
      </c>
      <c r="HE1992" t="s">
        <v>35</v>
      </c>
      <c r="HF1992" t="s">
        <v>36</v>
      </c>
      <c r="HM1992" t="s">
        <v>3</v>
      </c>
      <c r="HN1992" t="s">
        <v>3</v>
      </c>
      <c r="HO1992" t="s">
        <v>3</v>
      </c>
      <c r="HP1992" t="s">
        <v>3</v>
      </c>
      <c r="HQ1992" t="s">
        <v>3</v>
      </c>
      <c r="IK1992">
        <v>0</v>
      </c>
    </row>
    <row r="1993" spans="1:255" x14ac:dyDescent="0.2">
      <c r="A1993" s="2">
        <v>17</v>
      </c>
      <c r="B1993" s="2">
        <v>1</v>
      </c>
      <c r="C1993" s="2">
        <f>ROW(SmtRes!A1813)</f>
        <v>1813</v>
      </c>
      <c r="D1993" s="2">
        <f>ROW(EtalonRes!A1867)</f>
        <v>1867</v>
      </c>
      <c r="E1993" s="2" t="s">
        <v>876</v>
      </c>
      <c r="F1993" s="2" t="s">
        <v>877</v>
      </c>
      <c r="G1993" s="2" t="s">
        <v>878</v>
      </c>
      <c r="H1993" s="2" t="s">
        <v>51</v>
      </c>
      <c r="I1993" s="2">
        <v>0</v>
      </c>
      <c r="J1993" s="2">
        <v>0</v>
      </c>
      <c r="K1993" s="2">
        <v>0</v>
      </c>
      <c r="L1993" s="2">
        <v>0.14899999999999999</v>
      </c>
      <c r="M1993" s="2">
        <v>0</v>
      </c>
      <c r="N1993" s="2">
        <f t="shared" si="1684"/>
        <v>0.14899999999999999</v>
      </c>
      <c r="O1993" s="2">
        <f t="shared" si="1685"/>
        <v>0</v>
      </c>
      <c r="P1993" s="2">
        <f t="shared" si="1686"/>
        <v>0</v>
      </c>
      <c r="Q1993" s="2">
        <f t="shared" si="1687"/>
        <v>0</v>
      </c>
      <c r="R1993" s="2">
        <f t="shared" si="1688"/>
        <v>0</v>
      </c>
      <c r="S1993" s="2">
        <f t="shared" si="1689"/>
        <v>0</v>
      </c>
      <c r="T1993" s="2">
        <f t="shared" si="1690"/>
        <v>0</v>
      </c>
      <c r="U1993" s="2">
        <f t="shared" si="1691"/>
        <v>0</v>
      </c>
      <c r="V1993" s="2">
        <f t="shared" si="1692"/>
        <v>0</v>
      </c>
      <c r="W1993" s="2">
        <f t="shared" si="1693"/>
        <v>0</v>
      </c>
      <c r="X1993" s="2">
        <f t="shared" si="1694"/>
        <v>0</v>
      </c>
      <c r="Y1993" s="2">
        <f t="shared" si="1695"/>
        <v>0</v>
      </c>
      <c r="Z1993" s="2"/>
      <c r="AA1993" s="2">
        <v>69726971</v>
      </c>
      <c r="AB1993" s="2">
        <f t="shared" si="1696"/>
        <v>31.76</v>
      </c>
      <c r="AC1993" s="2">
        <f>ROUND(((ES1993*2)+(SUM(SmtRes!BC1809:'SmtRes'!BC1813)+SUM(EtalonRes!AL1863:'EtalonRes'!AL1867))),2)</f>
        <v>0</v>
      </c>
      <c r="AD1993" s="2">
        <f>ROUND(((((ET1993*2))-((EU1993*2)))+AE1993),2)</f>
        <v>12.7</v>
      </c>
      <c r="AE1993" s="2">
        <f>ROUND(((EU1993*2)),2)</f>
        <v>5.18</v>
      </c>
      <c r="AF1993" s="2">
        <f>ROUND(((EV1993*2)),2)</f>
        <v>19.059999999999999</v>
      </c>
      <c r="AG1993" s="2">
        <f t="shared" si="1699"/>
        <v>0</v>
      </c>
      <c r="AH1993" s="2">
        <f>((EW1993*2))</f>
        <v>2.38</v>
      </c>
      <c r="AI1993" s="2">
        <f>((EX1993*2))</f>
        <v>0.38</v>
      </c>
      <c r="AJ1993" s="2">
        <f t="shared" si="1701"/>
        <v>0</v>
      </c>
      <c r="AK1993" s="2">
        <v>377.29</v>
      </c>
      <c r="AL1993" s="2">
        <v>361.41</v>
      </c>
      <c r="AM1993" s="2">
        <v>6.35</v>
      </c>
      <c r="AN1993" s="2">
        <v>2.59</v>
      </c>
      <c r="AO1993" s="2">
        <v>9.5299999999999994</v>
      </c>
      <c r="AP1993" s="2">
        <v>0</v>
      </c>
      <c r="AQ1993" s="2">
        <v>1.19</v>
      </c>
      <c r="AR1993" s="2">
        <v>0.19</v>
      </c>
      <c r="AS1993" s="2">
        <v>0</v>
      </c>
      <c r="AT1993" s="2">
        <v>123</v>
      </c>
      <c r="AU1993" s="2">
        <v>75</v>
      </c>
      <c r="AV1993" s="2">
        <v>1</v>
      </c>
      <c r="AW1993" s="2">
        <v>1</v>
      </c>
      <c r="AX1993" s="2"/>
      <c r="AY1993" s="2"/>
      <c r="AZ1993" s="2">
        <v>1</v>
      </c>
      <c r="BA1993" s="2">
        <v>1</v>
      </c>
      <c r="BB1993" s="2">
        <v>1</v>
      </c>
      <c r="BC1993" s="2">
        <v>1</v>
      </c>
      <c r="BD1993" s="2" t="s">
        <v>3</v>
      </c>
      <c r="BE1993" s="2" t="s">
        <v>3</v>
      </c>
      <c r="BF1993" s="2" t="s">
        <v>3</v>
      </c>
      <c r="BG1993" s="2" t="s">
        <v>3</v>
      </c>
      <c r="BH1993" s="2">
        <v>0</v>
      </c>
      <c r="BI1993" s="2">
        <v>1</v>
      </c>
      <c r="BJ1993" s="2" t="s">
        <v>879</v>
      </c>
      <c r="BK1993" s="2"/>
      <c r="BL1993" s="2"/>
      <c r="BM1993" s="2">
        <v>11001</v>
      </c>
      <c r="BN1993" s="2">
        <v>0</v>
      </c>
      <c r="BO1993" s="2" t="s">
        <v>3</v>
      </c>
      <c r="BP1993" s="2">
        <v>0</v>
      </c>
      <c r="BQ1993" s="2">
        <v>2</v>
      </c>
      <c r="BR1993" s="2">
        <v>0</v>
      </c>
      <c r="BS1993" s="2">
        <v>1</v>
      </c>
      <c r="BT1993" s="2">
        <v>1</v>
      </c>
      <c r="BU1993" s="2">
        <v>1</v>
      </c>
      <c r="BV1993" s="2">
        <v>1</v>
      </c>
      <c r="BW1993" s="2">
        <v>1</v>
      </c>
      <c r="BX1993" s="2">
        <v>1</v>
      </c>
      <c r="BY1993" s="2" t="s">
        <v>3</v>
      </c>
      <c r="BZ1993" s="2">
        <v>123</v>
      </c>
      <c r="CA1993" s="2">
        <v>75</v>
      </c>
      <c r="CB1993" s="2" t="s">
        <v>3</v>
      </c>
      <c r="CC1993" s="2"/>
      <c r="CD1993" s="2"/>
      <c r="CE1993" s="2">
        <v>0</v>
      </c>
      <c r="CF1993" s="2">
        <v>0</v>
      </c>
      <c r="CG1993" s="2">
        <v>0</v>
      </c>
      <c r="CH1993" s="2">
        <v>161</v>
      </c>
      <c r="CI1993" s="2">
        <v>0</v>
      </c>
      <c r="CJ1993" s="2">
        <v>0</v>
      </c>
      <c r="CK1993" s="2">
        <v>0</v>
      </c>
      <c r="CL1993" s="2">
        <v>0</v>
      </c>
      <c r="CM1993" s="2">
        <v>0</v>
      </c>
      <c r="CN1993" s="2" t="s">
        <v>3</v>
      </c>
      <c r="CO1993" s="2">
        <v>0</v>
      </c>
      <c r="CP1993" s="2">
        <f t="shared" si="1702"/>
        <v>0</v>
      </c>
      <c r="CQ1993" s="2">
        <f t="shared" si="1703"/>
        <v>0</v>
      </c>
      <c r="CR1993" s="2">
        <f t="shared" si="1704"/>
        <v>12.7</v>
      </c>
      <c r="CS1993" s="2">
        <f t="shared" si="1705"/>
        <v>5.18</v>
      </c>
      <c r="CT1993" s="2">
        <f t="shared" si="1706"/>
        <v>19.059999999999999</v>
      </c>
      <c r="CU1993" s="2">
        <f t="shared" si="1707"/>
        <v>0</v>
      </c>
      <c r="CV1993" s="2">
        <f t="shared" si="1708"/>
        <v>2.38</v>
      </c>
      <c r="CW1993" s="2">
        <f t="shared" si="1709"/>
        <v>0.38</v>
      </c>
      <c r="CX1993" s="2">
        <f t="shared" si="1710"/>
        <v>0</v>
      </c>
      <c r="CY1993" s="2">
        <f>(((S1993+R1993)*AT1993)/100)</f>
        <v>0</v>
      </c>
      <c r="CZ1993" s="2">
        <f>(((S1993+R1993)*AU1993)/100)</f>
        <v>0</v>
      </c>
      <c r="DA1993" s="2"/>
      <c r="DB1993" s="2"/>
      <c r="DC1993" s="2" t="s">
        <v>3</v>
      </c>
      <c r="DD1993" s="2" t="s">
        <v>608</v>
      </c>
      <c r="DE1993" s="2" t="s">
        <v>608</v>
      </c>
      <c r="DF1993" s="2" t="s">
        <v>608</v>
      </c>
      <c r="DG1993" s="2" t="s">
        <v>608</v>
      </c>
      <c r="DH1993" s="2" t="s">
        <v>3</v>
      </c>
      <c r="DI1993" s="2" t="s">
        <v>608</v>
      </c>
      <c r="DJ1993" s="2" t="s">
        <v>608</v>
      </c>
      <c r="DK1993" s="2" t="s">
        <v>3</v>
      </c>
      <c r="DL1993" s="2" t="s">
        <v>3</v>
      </c>
      <c r="DM1993" s="2" t="s">
        <v>3</v>
      </c>
      <c r="DN1993" s="2">
        <v>0</v>
      </c>
      <c r="DO1993" s="2">
        <v>0</v>
      </c>
      <c r="DP1993" s="2">
        <v>1</v>
      </c>
      <c r="DQ1993" s="2">
        <v>1</v>
      </c>
      <c r="DR1993" s="2"/>
      <c r="DS1993" s="2"/>
      <c r="DT1993" s="2"/>
      <c r="DU1993" s="2">
        <v>1013</v>
      </c>
      <c r="DV1993" s="2" t="s">
        <v>51</v>
      </c>
      <c r="DW1993" s="2" t="s">
        <v>51</v>
      </c>
      <c r="DX1993" s="2">
        <v>1</v>
      </c>
      <c r="DY1993" s="2"/>
      <c r="DZ1993" s="2" t="s">
        <v>3</v>
      </c>
      <c r="EA1993" s="2" t="s">
        <v>3</v>
      </c>
      <c r="EB1993" s="2" t="s">
        <v>3</v>
      </c>
      <c r="EC1993" s="2" t="s">
        <v>3</v>
      </c>
      <c r="ED1993" s="2"/>
      <c r="EE1993" s="2">
        <v>54328965</v>
      </c>
      <c r="EF1993" s="2">
        <v>2</v>
      </c>
      <c r="EG1993" s="2" t="s">
        <v>21</v>
      </c>
      <c r="EH1993" s="2">
        <v>0</v>
      </c>
      <c r="EI1993" s="2" t="s">
        <v>3</v>
      </c>
      <c r="EJ1993" s="2">
        <v>1</v>
      </c>
      <c r="EK1993" s="2">
        <v>11001</v>
      </c>
      <c r="EL1993" s="2" t="s">
        <v>22</v>
      </c>
      <c r="EM1993" s="2" t="s">
        <v>23</v>
      </c>
      <c r="EN1993" s="2"/>
      <c r="EO1993" s="2" t="s">
        <v>3</v>
      </c>
      <c r="EP1993" s="2"/>
      <c r="EQ1993" s="2">
        <v>1441792</v>
      </c>
      <c r="ER1993" s="2">
        <v>377.29</v>
      </c>
      <c r="ES1993" s="2">
        <v>361.41</v>
      </c>
      <c r="ET1993" s="2">
        <v>6.35</v>
      </c>
      <c r="EU1993" s="2">
        <v>2.59</v>
      </c>
      <c r="EV1993" s="2">
        <v>9.5299999999999994</v>
      </c>
      <c r="EW1993" s="2">
        <v>1.19</v>
      </c>
      <c r="EX1993" s="2">
        <v>0.19</v>
      </c>
      <c r="EY1993" s="2">
        <v>1</v>
      </c>
      <c r="EZ1993" s="2"/>
      <c r="FA1993" s="2"/>
      <c r="FB1993" s="2"/>
      <c r="FC1993" s="2"/>
      <c r="FD1993" s="2"/>
      <c r="FE1993" s="2"/>
      <c r="FF1993" s="2"/>
      <c r="FG1993" s="2"/>
      <c r="FH1993" s="2"/>
      <c r="FI1993" s="2"/>
      <c r="FJ1993" s="2"/>
      <c r="FK1993" s="2"/>
      <c r="FL1993" s="2"/>
      <c r="FM1993" s="2"/>
      <c r="FN1993" s="2"/>
      <c r="FO1993" s="2"/>
      <c r="FP1993" s="2"/>
      <c r="FQ1993" s="2">
        <v>0</v>
      </c>
      <c r="FR1993" s="2">
        <f t="shared" si="1711"/>
        <v>0</v>
      </c>
      <c r="FS1993" s="2">
        <v>0</v>
      </c>
      <c r="FT1993" s="2"/>
      <c r="FU1993" s="2"/>
      <c r="FV1993" s="2"/>
      <c r="FW1993" s="2"/>
      <c r="FX1993" s="2">
        <v>123</v>
      </c>
      <c r="FY1993" s="2">
        <v>75</v>
      </c>
      <c r="FZ1993" s="2"/>
      <c r="GA1993" s="2" t="s">
        <v>3</v>
      </c>
      <c r="GB1993" s="2"/>
      <c r="GC1993" s="2"/>
      <c r="GD1993" s="2">
        <v>1</v>
      </c>
      <c r="GE1993" s="2"/>
      <c r="GF1993" s="2">
        <v>-1179012637</v>
      </c>
      <c r="GG1993" s="2">
        <v>2</v>
      </c>
      <c r="GH1993" s="2">
        <v>1</v>
      </c>
      <c r="GI1993" s="2">
        <v>-2</v>
      </c>
      <c r="GJ1993" s="2">
        <v>0</v>
      </c>
      <c r="GK1993" s="2">
        <v>0</v>
      </c>
      <c r="GL1993" s="2">
        <f t="shared" si="1712"/>
        <v>0</v>
      </c>
      <c r="GM1993" s="2">
        <f t="shared" si="1713"/>
        <v>0</v>
      </c>
      <c r="GN1993" s="2">
        <f t="shared" si="1714"/>
        <v>0</v>
      </c>
      <c r="GO1993" s="2">
        <f t="shared" si="1715"/>
        <v>0</v>
      </c>
      <c r="GP1993" s="2">
        <f t="shared" si="1716"/>
        <v>0</v>
      </c>
      <c r="GQ1993" s="2"/>
      <c r="GR1993" s="2">
        <v>0</v>
      </c>
      <c r="GS1993" s="2">
        <v>3</v>
      </c>
      <c r="GT1993" s="2">
        <v>0</v>
      </c>
      <c r="GU1993" s="2" t="s">
        <v>608</v>
      </c>
      <c r="GV1993" s="2">
        <f>ROUND(((GT1993*2)),2)</f>
        <v>0</v>
      </c>
      <c r="GW1993" s="2">
        <v>1</v>
      </c>
      <c r="GX1993" s="2">
        <f t="shared" si="1718"/>
        <v>0</v>
      </c>
      <c r="GY1993" s="2"/>
      <c r="GZ1993" s="2"/>
      <c r="HA1993" s="2">
        <v>0</v>
      </c>
      <c r="HB1993" s="2">
        <v>0</v>
      </c>
      <c r="HC1993" s="2">
        <f t="shared" si="1719"/>
        <v>0</v>
      </c>
      <c r="HD1993" s="2"/>
      <c r="HE1993" s="2" t="s">
        <v>3</v>
      </c>
      <c r="HF1993" s="2" t="s">
        <v>3</v>
      </c>
      <c r="HG1993" s="2"/>
      <c r="HH1993" s="2"/>
      <c r="HI1993" s="2"/>
      <c r="HJ1993" s="2"/>
      <c r="HK1993" s="2"/>
      <c r="HL1993" s="2"/>
      <c r="HM1993" s="2" t="s">
        <v>3</v>
      </c>
      <c r="HN1993" s="2" t="s">
        <v>24</v>
      </c>
      <c r="HO1993" s="2" t="s">
        <v>25</v>
      </c>
      <c r="HP1993" s="2" t="s">
        <v>22</v>
      </c>
      <c r="HQ1993" s="2" t="s">
        <v>22</v>
      </c>
      <c r="HR1993" s="2"/>
      <c r="HS1993" s="2"/>
      <c r="HT1993" s="2"/>
      <c r="HU1993" s="2"/>
      <c r="HV1993" s="2"/>
      <c r="HW1993" s="2"/>
      <c r="HX1993" s="2"/>
      <c r="HY1993" s="2"/>
      <c r="HZ1993" s="2"/>
      <c r="IA1993" s="2"/>
      <c r="IB1993" s="2"/>
      <c r="IC1993" s="2"/>
      <c r="ID1993" s="2"/>
      <c r="IE1993" s="2"/>
      <c r="IF1993" s="2"/>
      <c r="IG1993" s="2"/>
      <c r="IH1993" s="2"/>
      <c r="II1993" s="2"/>
      <c r="IJ1993" s="2"/>
      <c r="IK1993" s="2">
        <v>0</v>
      </c>
      <c r="IL1993" s="2"/>
      <c r="IM1993" s="2"/>
      <c r="IN1993" s="2"/>
      <c r="IO1993" s="2"/>
      <c r="IP1993" s="2"/>
      <c r="IQ1993" s="2"/>
      <c r="IR1993" s="2"/>
      <c r="IS1993" s="2"/>
      <c r="IT1993" s="2"/>
      <c r="IU1993" s="2"/>
    </row>
    <row r="1994" spans="1:255" x14ac:dyDescent="0.2">
      <c r="A1994">
        <v>17</v>
      </c>
      <c r="B1994">
        <v>1</v>
      </c>
      <c r="C1994">
        <f>ROW(SmtRes!A1818)</f>
        <v>1818</v>
      </c>
      <c r="D1994">
        <f>ROW(EtalonRes!A1872)</f>
        <v>1872</v>
      </c>
      <c r="E1994" t="s">
        <v>876</v>
      </c>
      <c r="F1994" t="s">
        <v>877</v>
      </c>
      <c r="G1994" t="s">
        <v>878</v>
      </c>
      <c r="H1994" t="s">
        <v>51</v>
      </c>
      <c r="I1994">
        <v>0</v>
      </c>
      <c r="J1994">
        <v>0</v>
      </c>
      <c r="K1994">
        <v>0</v>
      </c>
      <c r="L1994">
        <v>0.14899999999999999</v>
      </c>
      <c r="M1994">
        <v>0</v>
      </c>
      <c r="N1994">
        <f t="shared" si="1684"/>
        <v>0.14899999999999999</v>
      </c>
      <c r="O1994">
        <f t="shared" si="1685"/>
        <v>0</v>
      </c>
      <c r="P1994">
        <f t="shared" si="1686"/>
        <v>0</v>
      </c>
      <c r="Q1994">
        <f t="shared" si="1687"/>
        <v>0</v>
      </c>
      <c r="R1994">
        <f t="shared" si="1688"/>
        <v>0</v>
      </c>
      <c r="S1994">
        <f t="shared" si="1689"/>
        <v>0</v>
      </c>
      <c r="T1994">
        <f t="shared" si="1690"/>
        <v>0</v>
      </c>
      <c r="U1994">
        <f t="shared" si="1691"/>
        <v>0</v>
      </c>
      <c r="V1994">
        <f t="shared" si="1692"/>
        <v>0</v>
      </c>
      <c r="W1994">
        <f t="shared" si="1693"/>
        <v>0</v>
      </c>
      <c r="X1994">
        <f t="shared" si="1694"/>
        <v>0</v>
      </c>
      <c r="Y1994">
        <f t="shared" si="1695"/>
        <v>0</v>
      </c>
      <c r="AA1994">
        <v>69726884</v>
      </c>
      <c r="AB1994">
        <f t="shared" si="1696"/>
        <v>31.76</v>
      </c>
      <c r="AC1994">
        <f>ROUND(((ES1994*2)+(SUM(SmtRes!BC1814:'SmtRes'!BC1818)+SUM(EtalonRes!AL1868:'EtalonRes'!AL1872))),2)</f>
        <v>0</v>
      </c>
      <c r="AD1994">
        <f>ROUND(((((ET1994*2))-((EU1994*2)))+AE1994),2)</f>
        <v>12.7</v>
      </c>
      <c r="AE1994">
        <f>ROUND(((EU1994*2)),2)</f>
        <v>5.18</v>
      </c>
      <c r="AF1994">
        <f>ROUND(((EV1994*2)),2)</f>
        <v>19.059999999999999</v>
      </c>
      <c r="AG1994">
        <f t="shared" si="1699"/>
        <v>0</v>
      </c>
      <c r="AH1994">
        <f>((EW1994*2))</f>
        <v>2.38</v>
      </c>
      <c r="AI1994">
        <f>((EX1994*2))</f>
        <v>0.38</v>
      </c>
      <c r="AJ1994">
        <f t="shared" si="1701"/>
        <v>0</v>
      </c>
      <c r="AK1994">
        <v>377.29</v>
      </c>
      <c r="AL1994">
        <v>361.41</v>
      </c>
      <c r="AM1994">
        <v>6.35</v>
      </c>
      <c r="AN1994">
        <v>2.59</v>
      </c>
      <c r="AO1994">
        <v>9.5299999999999994</v>
      </c>
      <c r="AP1994">
        <v>0</v>
      </c>
      <c r="AQ1994">
        <v>1.19</v>
      </c>
      <c r="AR1994">
        <v>0.19</v>
      </c>
      <c r="AS1994">
        <v>0</v>
      </c>
      <c r="AT1994">
        <v>117</v>
      </c>
      <c r="AU1994">
        <v>64</v>
      </c>
      <c r="AV1994">
        <v>1</v>
      </c>
      <c r="AW1994">
        <v>1</v>
      </c>
      <c r="AZ1994">
        <v>1</v>
      </c>
      <c r="BA1994">
        <v>25.36</v>
      </c>
      <c r="BB1994">
        <v>7.84</v>
      </c>
      <c r="BC1994">
        <v>7.56</v>
      </c>
      <c r="BD1994" t="s">
        <v>3</v>
      </c>
      <c r="BE1994" t="s">
        <v>3</v>
      </c>
      <c r="BF1994" t="s">
        <v>3</v>
      </c>
      <c r="BG1994" t="s">
        <v>3</v>
      </c>
      <c r="BH1994">
        <v>0</v>
      </c>
      <c r="BI1994">
        <v>1</v>
      </c>
      <c r="BJ1994" t="s">
        <v>879</v>
      </c>
      <c r="BM1994">
        <v>11001</v>
      </c>
      <c r="BN1994">
        <v>0</v>
      </c>
      <c r="BO1994" t="s">
        <v>877</v>
      </c>
      <c r="BP1994">
        <v>1</v>
      </c>
      <c r="BQ1994">
        <v>2</v>
      </c>
      <c r="BR1994">
        <v>0</v>
      </c>
      <c r="BS1994">
        <v>19.8</v>
      </c>
      <c r="BT1994">
        <v>1</v>
      </c>
      <c r="BU1994">
        <v>1</v>
      </c>
      <c r="BV1994">
        <v>1</v>
      </c>
      <c r="BW1994">
        <v>1</v>
      </c>
      <c r="BX1994">
        <v>1</v>
      </c>
      <c r="BY1994" t="s">
        <v>3</v>
      </c>
      <c r="BZ1994">
        <v>117</v>
      </c>
      <c r="CA1994">
        <v>64</v>
      </c>
      <c r="CB1994" t="s">
        <v>3</v>
      </c>
      <c r="CE1994">
        <v>0</v>
      </c>
      <c r="CF1994">
        <v>0</v>
      </c>
      <c r="CG1994">
        <v>0</v>
      </c>
      <c r="CH1994">
        <v>161</v>
      </c>
      <c r="CI1994">
        <v>0</v>
      </c>
      <c r="CJ1994">
        <v>0</v>
      </c>
      <c r="CK1994">
        <v>0</v>
      </c>
      <c r="CL1994">
        <v>0</v>
      </c>
      <c r="CM1994">
        <v>0</v>
      </c>
      <c r="CN1994" t="s">
        <v>3</v>
      </c>
      <c r="CO1994">
        <v>0</v>
      </c>
      <c r="CP1994">
        <f t="shared" si="1702"/>
        <v>0</v>
      </c>
      <c r="CQ1994">
        <f t="shared" si="1703"/>
        <v>0</v>
      </c>
      <c r="CR1994">
        <f t="shared" si="1704"/>
        <v>99.567999999999998</v>
      </c>
      <c r="CS1994">
        <f t="shared" si="1705"/>
        <v>102.56399999999999</v>
      </c>
      <c r="CT1994">
        <f t="shared" si="1706"/>
        <v>483.36159999999995</v>
      </c>
      <c r="CU1994">
        <f t="shared" si="1707"/>
        <v>0</v>
      </c>
      <c r="CV1994">
        <f t="shared" si="1708"/>
        <v>2.38</v>
      </c>
      <c r="CW1994">
        <f t="shared" si="1709"/>
        <v>0.38</v>
      </c>
      <c r="CX1994">
        <f t="shared" si="1710"/>
        <v>0</v>
      </c>
      <c r="CY1994">
        <f>(S1994+R1994)*(BZ1994/100)</f>
        <v>0</v>
      </c>
      <c r="CZ1994">
        <f>(S1994+R1994)*(CA1994/100)</f>
        <v>0</v>
      </c>
      <c r="DC1994" t="s">
        <v>3</v>
      </c>
      <c r="DD1994" t="s">
        <v>608</v>
      </c>
      <c r="DE1994" t="s">
        <v>608</v>
      </c>
      <c r="DF1994" t="s">
        <v>608</v>
      </c>
      <c r="DG1994" t="s">
        <v>608</v>
      </c>
      <c r="DH1994" t="s">
        <v>3</v>
      </c>
      <c r="DI1994" t="s">
        <v>608</v>
      </c>
      <c r="DJ1994" t="s">
        <v>608</v>
      </c>
      <c r="DK1994" t="s">
        <v>3</v>
      </c>
      <c r="DL1994" t="s">
        <v>3</v>
      </c>
      <c r="DM1994" t="s">
        <v>3</v>
      </c>
      <c r="DN1994">
        <v>123</v>
      </c>
      <c r="DO1994">
        <v>75</v>
      </c>
      <c r="DP1994">
        <v>1</v>
      </c>
      <c r="DQ1994">
        <v>1</v>
      </c>
      <c r="DU1994">
        <v>1013</v>
      </c>
      <c r="DV1994" t="s">
        <v>51</v>
      </c>
      <c r="DW1994" t="s">
        <v>51</v>
      </c>
      <c r="DX1994">
        <v>1</v>
      </c>
      <c r="DZ1994" t="s">
        <v>3</v>
      </c>
      <c r="EA1994" t="s">
        <v>3</v>
      </c>
      <c r="EB1994" t="s">
        <v>3</v>
      </c>
      <c r="EC1994" t="s">
        <v>3</v>
      </c>
      <c r="EE1994">
        <v>54328965</v>
      </c>
      <c r="EF1994">
        <v>2</v>
      </c>
      <c r="EG1994" t="s">
        <v>21</v>
      </c>
      <c r="EH1994">
        <v>0</v>
      </c>
      <c r="EI1994" t="s">
        <v>3</v>
      </c>
      <c r="EJ1994">
        <v>1</v>
      </c>
      <c r="EK1994">
        <v>11001</v>
      </c>
      <c r="EL1994" t="s">
        <v>22</v>
      </c>
      <c r="EM1994" t="s">
        <v>23</v>
      </c>
      <c r="EO1994" t="s">
        <v>3</v>
      </c>
      <c r="EQ1994">
        <v>1441792</v>
      </c>
      <c r="ER1994">
        <v>377.29</v>
      </c>
      <c r="ES1994">
        <v>361.41</v>
      </c>
      <c r="ET1994">
        <v>6.35</v>
      </c>
      <c r="EU1994">
        <v>2.59</v>
      </c>
      <c r="EV1994">
        <v>9.5299999999999994</v>
      </c>
      <c r="EW1994">
        <v>1.19</v>
      </c>
      <c r="EX1994">
        <v>0.19</v>
      </c>
      <c r="EY1994">
        <v>1</v>
      </c>
      <c r="FQ1994">
        <v>0</v>
      </c>
      <c r="FR1994">
        <f t="shared" si="1711"/>
        <v>0</v>
      </c>
      <c r="FS1994">
        <v>0</v>
      </c>
      <c r="FX1994">
        <v>123</v>
      </c>
      <c r="FY1994">
        <v>75</v>
      </c>
      <c r="GA1994" t="s">
        <v>3</v>
      </c>
      <c r="GD1994">
        <v>1</v>
      </c>
      <c r="GF1994">
        <v>-1179012637</v>
      </c>
      <c r="GG1994">
        <v>2</v>
      </c>
      <c r="GH1994">
        <v>1</v>
      </c>
      <c r="GI1994">
        <v>2</v>
      </c>
      <c r="GJ1994">
        <v>0</v>
      </c>
      <c r="GK1994">
        <v>0</v>
      </c>
      <c r="GL1994">
        <f t="shared" si="1712"/>
        <v>0</v>
      </c>
      <c r="GM1994">
        <f t="shared" si="1713"/>
        <v>0</v>
      </c>
      <c r="GN1994">
        <f t="shared" si="1714"/>
        <v>0</v>
      </c>
      <c r="GO1994">
        <f t="shared" si="1715"/>
        <v>0</v>
      </c>
      <c r="GP1994">
        <f t="shared" si="1716"/>
        <v>0</v>
      </c>
      <c r="GR1994">
        <v>0</v>
      </c>
      <c r="GS1994">
        <v>0</v>
      </c>
      <c r="GT1994">
        <v>0</v>
      </c>
      <c r="GU1994" t="s">
        <v>608</v>
      </c>
      <c r="GV1994">
        <f>ROUND(((GT1994*2)),2)</f>
        <v>0</v>
      </c>
      <c r="GW1994">
        <v>1015.2</v>
      </c>
      <c r="GX1994">
        <f t="shared" si="1718"/>
        <v>0</v>
      </c>
      <c r="HA1994">
        <v>0</v>
      </c>
      <c r="HB1994">
        <v>0</v>
      </c>
      <c r="HC1994">
        <f t="shared" si="1719"/>
        <v>0</v>
      </c>
      <c r="HE1994" t="s">
        <v>3</v>
      </c>
      <c r="HF1994" t="s">
        <v>3</v>
      </c>
      <c r="HM1994" t="s">
        <v>3</v>
      </c>
      <c r="HN1994" t="s">
        <v>24</v>
      </c>
      <c r="HO1994" t="s">
        <v>25</v>
      </c>
      <c r="HP1994" t="s">
        <v>22</v>
      </c>
      <c r="HQ1994" t="s">
        <v>22</v>
      </c>
      <c r="IK1994">
        <v>0</v>
      </c>
    </row>
    <row r="1995" spans="1:255" x14ac:dyDescent="0.2">
      <c r="A1995" s="2">
        <v>18</v>
      </c>
      <c r="B1995" s="2">
        <v>1</v>
      </c>
      <c r="C1995" s="2">
        <v>1813</v>
      </c>
      <c r="D1995" s="2"/>
      <c r="E1995" s="2" t="s">
        <v>880</v>
      </c>
      <c r="F1995" s="2" t="s">
        <v>881</v>
      </c>
      <c r="G1995" s="2" t="s">
        <v>882</v>
      </c>
      <c r="H1995" s="2" t="s">
        <v>40</v>
      </c>
      <c r="I1995" s="2">
        <f>I1993*J1995</f>
        <v>0</v>
      </c>
      <c r="J1995" s="2">
        <v>1.02</v>
      </c>
      <c r="K1995" s="2">
        <v>0.51</v>
      </c>
      <c r="L1995" s="2">
        <v>0.15198</v>
      </c>
      <c r="M1995" s="2">
        <v>0</v>
      </c>
      <c r="N1995" s="2">
        <f t="shared" si="1684"/>
        <v>0.152</v>
      </c>
      <c r="O1995" s="2">
        <f t="shared" si="1685"/>
        <v>0</v>
      </c>
      <c r="P1995" s="2">
        <f t="shared" si="1686"/>
        <v>0</v>
      </c>
      <c r="Q1995" s="2">
        <f t="shared" si="1687"/>
        <v>0</v>
      </c>
      <c r="R1995" s="2">
        <f t="shared" si="1688"/>
        <v>0</v>
      </c>
      <c r="S1995" s="2">
        <f t="shared" si="1689"/>
        <v>0</v>
      </c>
      <c r="T1995" s="2">
        <f t="shared" si="1690"/>
        <v>0</v>
      </c>
      <c r="U1995" s="2">
        <f t="shared" si="1691"/>
        <v>0</v>
      </c>
      <c r="V1995" s="2">
        <f t="shared" si="1692"/>
        <v>0</v>
      </c>
      <c r="W1995" s="2">
        <f t="shared" si="1693"/>
        <v>0</v>
      </c>
      <c r="X1995" s="2">
        <f t="shared" si="1694"/>
        <v>0</v>
      </c>
      <c r="Y1995" s="2">
        <f t="shared" si="1695"/>
        <v>0</v>
      </c>
      <c r="Z1995" s="2"/>
      <c r="AA1995" s="2">
        <v>69726971</v>
      </c>
      <c r="AB1995" s="2">
        <f t="shared" si="1696"/>
        <v>685.95</v>
      </c>
      <c r="AC1995" s="2">
        <f>ROUND((ES1995),2)</f>
        <v>685.95</v>
      </c>
      <c r="AD1995" s="2">
        <f t="shared" ref="AD1995:AD2002" si="1720">ROUND((((ET1995)-(EU1995))+AE1995),2)</f>
        <v>0</v>
      </c>
      <c r="AE1995" s="2">
        <f t="shared" ref="AE1995:AF2002" si="1721">ROUND((EU1995),2)</f>
        <v>0</v>
      </c>
      <c r="AF1995" s="2">
        <f t="shared" si="1721"/>
        <v>0</v>
      </c>
      <c r="AG1995" s="2">
        <f t="shared" si="1699"/>
        <v>0</v>
      </c>
      <c r="AH1995" s="2">
        <f t="shared" ref="AH1995:AI2002" si="1722">(EW1995)</f>
        <v>0</v>
      </c>
      <c r="AI1995" s="2">
        <f t="shared" si="1722"/>
        <v>0</v>
      </c>
      <c r="AJ1995" s="2">
        <f t="shared" si="1701"/>
        <v>0</v>
      </c>
      <c r="AK1995" s="2">
        <v>685.95</v>
      </c>
      <c r="AL1995" s="2">
        <v>685.95</v>
      </c>
      <c r="AM1995" s="2">
        <v>0</v>
      </c>
      <c r="AN1995" s="2">
        <v>0</v>
      </c>
      <c r="AO1995" s="2">
        <v>0</v>
      </c>
      <c r="AP1995" s="2">
        <v>0</v>
      </c>
      <c r="AQ1995" s="2">
        <v>0</v>
      </c>
      <c r="AR1995" s="2">
        <v>0</v>
      </c>
      <c r="AS1995" s="2">
        <v>0</v>
      </c>
      <c r="AT1995" s="2">
        <v>0</v>
      </c>
      <c r="AU1995" s="2">
        <v>0</v>
      </c>
      <c r="AV1995" s="2">
        <v>1</v>
      </c>
      <c r="AW1995" s="2">
        <v>1</v>
      </c>
      <c r="AX1995" s="2"/>
      <c r="AY1995" s="2"/>
      <c r="AZ1995" s="2">
        <v>1</v>
      </c>
      <c r="BA1995" s="2">
        <v>1</v>
      </c>
      <c r="BB1995" s="2">
        <v>1</v>
      </c>
      <c r="BC1995" s="2">
        <v>1</v>
      </c>
      <c r="BD1995" s="2" t="s">
        <v>3</v>
      </c>
      <c r="BE1995" s="2" t="s">
        <v>3</v>
      </c>
      <c r="BF1995" s="2" t="s">
        <v>3</v>
      </c>
      <c r="BG1995" s="2" t="s">
        <v>3</v>
      </c>
      <c r="BH1995" s="2">
        <v>3</v>
      </c>
      <c r="BI1995" s="2">
        <v>1</v>
      </c>
      <c r="BJ1995" s="2" t="s">
        <v>883</v>
      </c>
      <c r="BK1995" s="2"/>
      <c r="BL1995" s="2"/>
      <c r="BM1995" s="2">
        <v>500003</v>
      </c>
      <c r="BN1995" s="2">
        <v>0</v>
      </c>
      <c r="BO1995" s="2" t="s">
        <v>3</v>
      </c>
      <c r="BP1995" s="2">
        <v>0</v>
      </c>
      <c r="BQ1995" s="2">
        <v>13</v>
      </c>
      <c r="BR1995" s="2">
        <v>0</v>
      </c>
      <c r="BS1995" s="2">
        <v>1</v>
      </c>
      <c r="BT1995" s="2">
        <v>1</v>
      </c>
      <c r="BU1995" s="2">
        <v>1</v>
      </c>
      <c r="BV1995" s="2">
        <v>1</v>
      </c>
      <c r="BW1995" s="2">
        <v>1</v>
      </c>
      <c r="BX1995" s="2">
        <v>1</v>
      </c>
      <c r="BY1995" s="2" t="s">
        <v>3</v>
      </c>
      <c r="BZ1995" s="2">
        <v>0</v>
      </c>
      <c r="CA1995" s="2">
        <v>0</v>
      </c>
      <c r="CB1995" s="2" t="s">
        <v>3</v>
      </c>
      <c r="CC1995" s="2"/>
      <c r="CD1995" s="2"/>
      <c r="CE1995" s="2">
        <v>0</v>
      </c>
      <c r="CF1995" s="2">
        <v>0</v>
      </c>
      <c r="CG1995" s="2">
        <v>0</v>
      </c>
      <c r="CH1995" s="2">
        <v>161</v>
      </c>
      <c r="CI1995" s="2">
        <v>1</v>
      </c>
      <c r="CJ1995" s="2">
        <v>0</v>
      </c>
      <c r="CK1995" s="2">
        <v>0</v>
      </c>
      <c r="CL1995" s="2">
        <v>0</v>
      </c>
      <c r="CM1995" s="2">
        <v>0</v>
      </c>
      <c r="CN1995" s="2" t="s">
        <v>3</v>
      </c>
      <c r="CO1995" s="2">
        <v>0</v>
      </c>
      <c r="CP1995" s="2">
        <f t="shared" si="1702"/>
        <v>0</v>
      </c>
      <c r="CQ1995" s="2">
        <f t="shared" si="1703"/>
        <v>685.95</v>
      </c>
      <c r="CR1995" s="2">
        <f t="shared" si="1704"/>
        <v>0</v>
      </c>
      <c r="CS1995" s="2">
        <f t="shared" si="1705"/>
        <v>0</v>
      </c>
      <c r="CT1995" s="2">
        <f t="shared" si="1706"/>
        <v>0</v>
      </c>
      <c r="CU1995" s="2">
        <f t="shared" si="1707"/>
        <v>0</v>
      </c>
      <c r="CV1995" s="2">
        <f t="shared" si="1708"/>
        <v>0</v>
      </c>
      <c r="CW1995" s="2">
        <f t="shared" si="1709"/>
        <v>0</v>
      </c>
      <c r="CX1995" s="2">
        <f t="shared" si="1710"/>
        <v>0</v>
      </c>
      <c r="CY1995" s="2">
        <f>(((S1995+R1995)*AT1995)/100)</f>
        <v>0</v>
      </c>
      <c r="CZ1995" s="2">
        <f>(((S1995+R1995)*AU1995)/100)</f>
        <v>0</v>
      </c>
      <c r="DA1995" s="2"/>
      <c r="DB1995" s="2"/>
      <c r="DC1995" s="2" t="s">
        <v>3</v>
      </c>
      <c r="DD1995" s="2" t="s">
        <v>3</v>
      </c>
      <c r="DE1995" s="2" t="s">
        <v>3</v>
      </c>
      <c r="DF1995" s="2" t="s">
        <v>3</v>
      </c>
      <c r="DG1995" s="2" t="s">
        <v>3</v>
      </c>
      <c r="DH1995" s="2" t="s">
        <v>3</v>
      </c>
      <c r="DI1995" s="2" t="s">
        <v>3</v>
      </c>
      <c r="DJ1995" s="2" t="s">
        <v>3</v>
      </c>
      <c r="DK1995" s="2" t="s">
        <v>3</v>
      </c>
      <c r="DL1995" s="2" t="s">
        <v>3</v>
      </c>
      <c r="DM1995" s="2" t="s">
        <v>3</v>
      </c>
      <c r="DN1995" s="2">
        <v>0</v>
      </c>
      <c r="DO1995" s="2">
        <v>0</v>
      </c>
      <c r="DP1995" s="2">
        <v>1</v>
      </c>
      <c r="DQ1995" s="2">
        <v>1</v>
      </c>
      <c r="DR1995" s="2"/>
      <c r="DS1995" s="2"/>
      <c r="DT1995" s="2"/>
      <c r="DU1995" s="2">
        <v>1007</v>
      </c>
      <c r="DV1995" s="2" t="s">
        <v>40</v>
      </c>
      <c r="DW1995" s="2" t="s">
        <v>40</v>
      </c>
      <c r="DX1995" s="2">
        <v>1</v>
      </c>
      <c r="DY1995" s="2"/>
      <c r="DZ1995" s="2" t="s">
        <v>3</v>
      </c>
      <c r="EA1995" s="2" t="s">
        <v>3</v>
      </c>
      <c r="EB1995" s="2" t="s">
        <v>3</v>
      </c>
      <c r="EC1995" s="2" t="s">
        <v>3</v>
      </c>
      <c r="ED1995" s="2"/>
      <c r="EE1995" s="2">
        <v>54329104</v>
      </c>
      <c r="EF1995" s="2">
        <v>13</v>
      </c>
      <c r="EG1995" s="2" t="s">
        <v>42</v>
      </c>
      <c r="EH1995" s="2">
        <v>0</v>
      </c>
      <c r="EI1995" s="2" t="s">
        <v>3</v>
      </c>
      <c r="EJ1995" s="2">
        <v>1</v>
      </c>
      <c r="EK1995" s="2">
        <v>500003</v>
      </c>
      <c r="EL1995" s="2" t="s">
        <v>43</v>
      </c>
      <c r="EM1995" s="2" t="s">
        <v>44</v>
      </c>
      <c r="EN1995" s="2"/>
      <c r="EO1995" s="2" t="s">
        <v>3</v>
      </c>
      <c r="EP1995" s="2"/>
      <c r="EQ1995" s="2">
        <v>0</v>
      </c>
      <c r="ER1995" s="2">
        <v>685.95</v>
      </c>
      <c r="ES1995" s="2">
        <v>685.95</v>
      </c>
      <c r="ET1995" s="2">
        <v>0</v>
      </c>
      <c r="EU1995" s="2">
        <v>0</v>
      </c>
      <c r="EV1995" s="2">
        <v>0</v>
      </c>
      <c r="EW1995" s="2">
        <v>0</v>
      </c>
      <c r="EX1995" s="2">
        <v>0</v>
      </c>
      <c r="EY1995" s="2"/>
      <c r="EZ1995" s="2"/>
      <c r="FA1995" s="2"/>
      <c r="FB1995" s="2"/>
      <c r="FC1995" s="2"/>
      <c r="FD1995" s="2"/>
      <c r="FE1995" s="2"/>
      <c r="FF1995" s="2"/>
      <c r="FG1995" s="2"/>
      <c r="FH1995" s="2"/>
      <c r="FI1995" s="2"/>
      <c r="FJ1995" s="2"/>
      <c r="FK1995" s="2"/>
      <c r="FL1995" s="2"/>
      <c r="FM1995" s="2"/>
      <c r="FN1995" s="2"/>
      <c r="FO1995" s="2"/>
      <c r="FP1995" s="2"/>
      <c r="FQ1995" s="2">
        <v>0</v>
      </c>
      <c r="FR1995" s="2">
        <f t="shared" si="1711"/>
        <v>0</v>
      </c>
      <c r="FS1995" s="2">
        <v>0</v>
      </c>
      <c r="FT1995" s="2"/>
      <c r="FU1995" s="2"/>
      <c r="FV1995" s="2"/>
      <c r="FW1995" s="2"/>
      <c r="FX1995" s="2">
        <v>0</v>
      </c>
      <c r="FY1995" s="2">
        <v>0</v>
      </c>
      <c r="FZ1995" s="2"/>
      <c r="GA1995" s="2" t="s">
        <v>3</v>
      </c>
      <c r="GB1995" s="2"/>
      <c r="GC1995" s="2"/>
      <c r="GD1995" s="2">
        <v>1</v>
      </c>
      <c r="GE1995" s="2"/>
      <c r="GF1995" s="2">
        <v>598140312</v>
      </c>
      <c r="GG1995" s="2">
        <v>2</v>
      </c>
      <c r="GH1995" s="2">
        <v>1</v>
      </c>
      <c r="GI1995" s="2">
        <v>-2</v>
      </c>
      <c r="GJ1995" s="2">
        <v>0</v>
      </c>
      <c r="GK1995" s="2">
        <v>0</v>
      </c>
      <c r="GL1995" s="2">
        <f t="shared" si="1712"/>
        <v>0</v>
      </c>
      <c r="GM1995" s="2">
        <f t="shared" si="1713"/>
        <v>0</v>
      </c>
      <c r="GN1995" s="2">
        <f t="shared" si="1714"/>
        <v>0</v>
      </c>
      <c r="GO1995" s="2">
        <f t="shared" si="1715"/>
        <v>0</v>
      </c>
      <c r="GP1995" s="2">
        <f t="shared" si="1716"/>
        <v>0</v>
      </c>
      <c r="GQ1995" s="2"/>
      <c r="GR1995" s="2">
        <v>0</v>
      </c>
      <c r="GS1995" s="2">
        <v>3</v>
      </c>
      <c r="GT1995" s="2">
        <v>0</v>
      </c>
      <c r="GU1995" s="2" t="s">
        <v>3</v>
      </c>
      <c r="GV1995" s="2">
        <f t="shared" ref="GV1995:GV2002" si="1723">ROUND((GT1995),2)</f>
        <v>0</v>
      </c>
      <c r="GW1995" s="2">
        <v>1</v>
      </c>
      <c r="GX1995" s="2">
        <f t="shared" si="1718"/>
        <v>0</v>
      </c>
      <c r="GY1995" s="2"/>
      <c r="GZ1995" s="2"/>
      <c r="HA1995" s="2">
        <v>0</v>
      </c>
      <c r="HB1995" s="2">
        <v>0</v>
      </c>
      <c r="HC1995" s="2">
        <f t="shared" si="1719"/>
        <v>0</v>
      </c>
      <c r="HD1995" s="2"/>
      <c r="HE1995" s="2" t="s">
        <v>3</v>
      </c>
      <c r="HF1995" s="2" t="s">
        <v>3</v>
      </c>
      <c r="HG1995" s="2"/>
      <c r="HH1995" s="2"/>
      <c r="HI1995" s="2"/>
      <c r="HJ1995" s="2"/>
      <c r="HK1995" s="2"/>
      <c r="HL1995" s="2"/>
      <c r="HM1995" s="2" t="s">
        <v>608</v>
      </c>
      <c r="HN1995" s="2" t="s">
        <v>3</v>
      </c>
      <c r="HO1995" s="2" t="s">
        <v>3</v>
      </c>
      <c r="HP1995" s="2" t="s">
        <v>3</v>
      </c>
      <c r="HQ1995" s="2" t="s">
        <v>3</v>
      </c>
      <c r="HR1995" s="2"/>
      <c r="HS1995" s="2"/>
      <c r="HT1995" s="2"/>
      <c r="HU1995" s="2"/>
      <c r="HV1995" s="2"/>
      <c r="HW1995" s="2"/>
      <c r="HX1995" s="2"/>
      <c r="HY1995" s="2"/>
      <c r="HZ1995" s="2"/>
      <c r="IA1995" s="2"/>
      <c r="IB1995" s="2"/>
      <c r="IC1995" s="2"/>
      <c r="ID1995" s="2"/>
      <c r="IE1995" s="2"/>
      <c r="IF1995" s="2"/>
      <c r="IG1995" s="2"/>
      <c r="IH1995" s="2"/>
      <c r="II1995" s="2"/>
      <c r="IJ1995" s="2"/>
      <c r="IK1995" s="2">
        <v>0</v>
      </c>
      <c r="IL1995" s="2"/>
      <c r="IM1995" s="2"/>
      <c r="IN1995" s="2"/>
      <c r="IO1995" s="2"/>
      <c r="IP1995" s="2"/>
      <c r="IQ1995" s="2"/>
      <c r="IR1995" s="2"/>
      <c r="IS1995" s="2"/>
      <c r="IT1995" s="2"/>
      <c r="IU1995" s="2"/>
    </row>
    <row r="1996" spans="1:255" x14ac:dyDescent="0.2">
      <c r="A1996">
        <v>18</v>
      </c>
      <c r="B1996">
        <v>1</v>
      </c>
      <c r="C1996">
        <v>1818</v>
      </c>
      <c r="E1996" t="s">
        <v>880</v>
      </c>
      <c r="F1996" t="s">
        <v>881</v>
      </c>
      <c r="G1996" t="s">
        <v>882</v>
      </c>
      <c r="H1996" t="s">
        <v>40</v>
      </c>
      <c r="I1996">
        <f>I1994*J1996</f>
        <v>0</v>
      </c>
      <c r="J1996">
        <v>1.02</v>
      </c>
      <c r="K1996">
        <v>0.51</v>
      </c>
      <c r="L1996">
        <v>0.15198</v>
      </c>
      <c r="M1996">
        <v>0</v>
      </c>
      <c r="N1996">
        <f t="shared" si="1684"/>
        <v>0.152</v>
      </c>
      <c r="O1996">
        <f t="shared" si="1685"/>
        <v>0</v>
      </c>
      <c r="P1996">
        <f t="shared" si="1686"/>
        <v>0</v>
      </c>
      <c r="Q1996">
        <f t="shared" si="1687"/>
        <v>0</v>
      </c>
      <c r="R1996">
        <f t="shared" si="1688"/>
        <v>0</v>
      </c>
      <c r="S1996">
        <f t="shared" si="1689"/>
        <v>0</v>
      </c>
      <c r="T1996">
        <f t="shared" si="1690"/>
        <v>0</v>
      </c>
      <c r="U1996">
        <f t="shared" si="1691"/>
        <v>0</v>
      </c>
      <c r="V1996">
        <f t="shared" si="1692"/>
        <v>0</v>
      </c>
      <c r="W1996">
        <f t="shared" si="1693"/>
        <v>0</v>
      </c>
      <c r="X1996">
        <f t="shared" si="1694"/>
        <v>0</v>
      </c>
      <c r="Y1996">
        <f t="shared" si="1695"/>
        <v>0</v>
      </c>
      <c r="AA1996">
        <v>69726884</v>
      </c>
      <c r="AB1996">
        <f t="shared" si="1696"/>
        <v>725.1</v>
      </c>
      <c r="AC1996">
        <f>ROUND((ES1996),2)</f>
        <v>725.1</v>
      </c>
      <c r="AD1996">
        <f t="shared" si="1720"/>
        <v>0</v>
      </c>
      <c r="AE1996">
        <f t="shared" si="1721"/>
        <v>0</v>
      </c>
      <c r="AF1996">
        <f t="shared" si="1721"/>
        <v>0</v>
      </c>
      <c r="AG1996">
        <f t="shared" si="1699"/>
        <v>0</v>
      </c>
      <c r="AH1996">
        <f t="shared" si="1722"/>
        <v>0</v>
      </c>
      <c r="AI1996">
        <f t="shared" si="1722"/>
        <v>0</v>
      </c>
      <c r="AJ1996">
        <f t="shared" si="1701"/>
        <v>0</v>
      </c>
      <c r="AK1996">
        <v>725.1</v>
      </c>
      <c r="AL1996">
        <v>725.1</v>
      </c>
      <c r="AM1996">
        <v>0</v>
      </c>
      <c r="AN1996">
        <v>0</v>
      </c>
      <c r="AO1996">
        <v>0</v>
      </c>
      <c r="AP1996">
        <v>0</v>
      </c>
      <c r="AQ1996">
        <v>0</v>
      </c>
      <c r="AR1996">
        <v>0</v>
      </c>
      <c r="AS1996">
        <v>0</v>
      </c>
      <c r="AT1996">
        <v>0</v>
      </c>
      <c r="AU1996">
        <v>0</v>
      </c>
      <c r="AV1996">
        <v>1</v>
      </c>
      <c r="AW1996">
        <v>1</v>
      </c>
      <c r="AZ1996">
        <v>1</v>
      </c>
      <c r="BA1996">
        <v>1</v>
      </c>
      <c r="BB1996">
        <v>1</v>
      </c>
      <c r="BC1996">
        <v>7.56</v>
      </c>
      <c r="BD1996" t="s">
        <v>3</v>
      </c>
      <c r="BE1996" t="s">
        <v>3</v>
      </c>
      <c r="BF1996" t="s">
        <v>3</v>
      </c>
      <c r="BG1996" t="s">
        <v>3</v>
      </c>
      <c r="BH1996">
        <v>3</v>
      </c>
      <c r="BI1996">
        <v>1</v>
      </c>
      <c r="BJ1996" t="s">
        <v>883</v>
      </c>
      <c r="BM1996">
        <v>500003</v>
      </c>
      <c r="BN1996">
        <v>0</v>
      </c>
      <c r="BO1996" t="s">
        <v>3</v>
      </c>
      <c r="BP1996">
        <v>0</v>
      </c>
      <c r="BQ1996">
        <v>13</v>
      </c>
      <c r="BR1996">
        <v>0</v>
      </c>
      <c r="BS1996">
        <v>1</v>
      </c>
      <c r="BT1996">
        <v>1</v>
      </c>
      <c r="BU1996">
        <v>1</v>
      </c>
      <c r="BV1996">
        <v>1</v>
      </c>
      <c r="BW1996">
        <v>1</v>
      </c>
      <c r="BX1996">
        <v>1</v>
      </c>
      <c r="BY1996" t="s">
        <v>3</v>
      </c>
      <c r="BZ1996">
        <v>0</v>
      </c>
      <c r="CA1996">
        <v>0</v>
      </c>
      <c r="CB1996" t="s">
        <v>3</v>
      </c>
      <c r="CE1996">
        <v>0</v>
      </c>
      <c r="CF1996">
        <v>0</v>
      </c>
      <c r="CG1996">
        <v>0</v>
      </c>
      <c r="CH1996">
        <v>161</v>
      </c>
      <c r="CI1996">
        <v>1</v>
      </c>
      <c r="CJ1996">
        <v>0</v>
      </c>
      <c r="CK1996">
        <v>0</v>
      </c>
      <c r="CL1996">
        <v>0</v>
      </c>
      <c r="CM1996">
        <v>0</v>
      </c>
      <c r="CN1996" t="s">
        <v>3</v>
      </c>
      <c r="CO1996">
        <v>0</v>
      </c>
      <c r="CP1996">
        <f t="shared" si="1702"/>
        <v>0</v>
      </c>
      <c r="CQ1996">
        <f t="shared" si="1703"/>
        <v>5481.7560000000003</v>
      </c>
      <c r="CR1996">
        <f t="shared" si="1704"/>
        <v>0</v>
      </c>
      <c r="CS1996">
        <f t="shared" si="1705"/>
        <v>0</v>
      </c>
      <c r="CT1996">
        <f t="shared" si="1706"/>
        <v>0</v>
      </c>
      <c r="CU1996">
        <f t="shared" si="1707"/>
        <v>0</v>
      </c>
      <c r="CV1996">
        <f t="shared" si="1708"/>
        <v>0</v>
      </c>
      <c r="CW1996">
        <f t="shared" si="1709"/>
        <v>0</v>
      </c>
      <c r="CX1996">
        <f t="shared" si="1710"/>
        <v>0</v>
      </c>
      <c r="CY1996">
        <f>(S1996+R1996)*(BZ1996/100)</f>
        <v>0</v>
      </c>
      <c r="CZ1996">
        <f>(S1996+R1996)*(CA1996/100)</f>
        <v>0</v>
      </c>
      <c r="DC1996" t="s">
        <v>3</v>
      </c>
      <c r="DD1996" t="s">
        <v>3</v>
      </c>
      <c r="DE1996" t="s">
        <v>3</v>
      </c>
      <c r="DF1996" t="s">
        <v>3</v>
      </c>
      <c r="DG1996" t="s">
        <v>3</v>
      </c>
      <c r="DH1996" t="s">
        <v>3</v>
      </c>
      <c r="DI1996" t="s">
        <v>3</v>
      </c>
      <c r="DJ1996" t="s">
        <v>3</v>
      </c>
      <c r="DK1996" t="s">
        <v>3</v>
      </c>
      <c r="DL1996" t="s">
        <v>3</v>
      </c>
      <c r="DM1996" t="s">
        <v>3</v>
      </c>
      <c r="DN1996">
        <v>0</v>
      </c>
      <c r="DO1996">
        <v>0</v>
      </c>
      <c r="DP1996">
        <v>1</v>
      </c>
      <c r="DQ1996">
        <v>1</v>
      </c>
      <c r="DU1996">
        <v>1007</v>
      </c>
      <c r="DV1996" t="s">
        <v>40</v>
      </c>
      <c r="DW1996" t="s">
        <v>40</v>
      </c>
      <c r="DX1996">
        <v>1</v>
      </c>
      <c r="DZ1996" t="s">
        <v>3</v>
      </c>
      <c r="EA1996" t="s">
        <v>3</v>
      </c>
      <c r="EB1996" t="s">
        <v>3</v>
      </c>
      <c r="EC1996" t="s">
        <v>3</v>
      </c>
      <c r="EE1996">
        <v>54329104</v>
      </c>
      <c r="EF1996">
        <v>13</v>
      </c>
      <c r="EG1996" t="s">
        <v>42</v>
      </c>
      <c r="EH1996">
        <v>0</v>
      </c>
      <c r="EI1996" t="s">
        <v>3</v>
      </c>
      <c r="EJ1996">
        <v>1</v>
      </c>
      <c r="EK1996">
        <v>500003</v>
      </c>
      <c r="EL1996" t="s">
        <v>43</v>
      </c>
      <c r="EM1996" t="s">
        <v>44</v>
      </c>
      <c r="EO1996" t="s">
        <v>3</v>
      </c>
      <c r="EQ1996">
        <v>0</v>
      </c>
      <c r="ER1996">
        <v>5243.19</v>
      </c>
      <c r="ES1996">
        <v>725.1</v>
      </c>
      <c r="ET1996">
        <v>0</v>
      </c>
      <c r="EU1996">
        <v>0</v>
      </c>
      <c r="EV1996">
        <v>0</v>
      </c>
      <c r="EW1996">
        <v>0</v>
      </c>
      <c r="EX1996">
        <v>0</v>
      </c>
      <c r="EZ1996">
        <v>5</v>
      </c>
      <c r="FC1996">
        <v>0</v>
      </c>
      <c r="FD1996">
        <v>18</v>
      </c>
      <c r="FF1996">
        <v>5243.19</v>
      </c>
      <c r="FQ1996">
        <v>0</v>
      </c>
      <c r="FR1996">
        <f t="shared" si="1711"/>
        <v>0</v>
      </c>
      <c r="FS1996">
        <v>0</v>
      </c>
      <c r="FX1996">
        <v>0</v>
      </c>
      <c r="FY1996">
        <v>0</v>
      </c>
      <c r="GA1996" t="s">
        <v>884</v>
      </c>
      <c r="GD1996">
        <v>1</v>
      </c>
      <c r="GF1996">
        <v>598140312</v>
      </c>
      <c r="GG1996">
        <v>2</v>
      </c>
      <c r="GH1996">
        <v>3</v>
      </c>
      <c r="GI1996">
        <v>5</v>
      </c>
      <c r="GJ1996">
        <v>0</v>
      </c>
      <c r="GK1996">
        <v>0</v>
      </c>
      <c r="GL1996">
        <f t="shared" si="1712"/>
        <v>0</v>
      </c>
      <c r="GM1996">
        <f t="shared" si="1713"/>
        <v>0</v>
      </c>
      <c r="GN1996">
        <f t="shared" si="1714"/>
        <v>0</v>
      </c>
      <c r="GO1996">
        <f t="shared" si="1715"/>
        <v>0</v>
      </c>
      <c r="GP1996">
        <f t="shared" si="1716"/>
        <v>0</v>
      </c>
      <c r="GR1996">
        <v>1</v>
      </c>
      <c r="GS1996">
        <v>1</v>
      </c>
      <c r="GT1996">
        <v>0</v>
      </c>
      <c r="GU1996" t="s">
        <v>3</v>
      </c>
      <c r="GV1996">
        <f t="shared" si="1723"/>
        <v>0</v>
      </c>
      <c r="GW1996">
        <v>1</v>
      </c>
      <c r="GX1996">
        <f t="shared" si="1718"/>
        <v>0</v>
      </c>
      <c r="HA1996">
        <v>0</v>
      </c>
      <c r="HB1996">
        <v>0</v>
      </c>
      <c r="HC1996">
        <f t="shared" si="1719"/>
        <v>0</v>
      </c>
      <c r="HE1996" t="s">
        <v>35</v>
      </c>
      <c r="HF1996" t="s">
        <v>36</v>
      </c>
      <c r="HM1996" t="s">
        <v>608</v>
      </c>
      <c r="HN1996" t="s">
        <v>3</v>
      </c>
      <c r="HO1996" t="s">
        <v>3</v>
      </c>
      <c r="HP1996" t="s">
        <v>3</v>
      </c>
      <c r="HQ1996" t="s">
        <v>3</v>
      </c>
      <c r="IK1996">
        <v>0</v>
      </c>
    </row>
    <row r="1997" spans="1:255" x14ac:dyDescent="0.2">
      <c r="A1997" s="2">
        <v>17</v>
      </c>
      <c r="B1997" s="2">
        <v>1</v>
      </c>
      <c r="C1997" s="2">
        <f>ROW(SmtRes!A1822)</f>
        <v>1822</v>
      </c>
      <c r="D1997" s="2">
        <f>ROW(EtalonRes!A1876)</f>
        <v>1876</v>
      </c>
      <c r="E1997" s="2" t="s">
        <v>885</v>
      </c>
      <c r="F1997" s="2" t="s">
        <v>17</v>
      </c>
      <c r="G1997" s="2" t="s">
        <v>18</v>
      </c>
      <c r="H1997" s="2" t="s">
        <v>19</v>
      </c>
      <c r="I1997" s="2">
        <v>0</v>
      </c>
      <c r="J1997" s="2">
        <v>0</v>
      </c>
      <c r="K1997" s="2">
        <v>0</v>
      </c>
      <c r="L1997" s="2">
        <v>0.35299999999999998</v>
      </c>
      <c r="M1997" s="2">
        <v>0</v>
      </c>
      <c r="N1997" s="2">
        <f t="shared" si="1684"/>
        <v>0.35299999999999998</v>
      </c>
      <c r="O1997" s="2">
        <f t="shared" si="1685"/>
        <v>0</v>
      </c>
      <c r="P1997" s="2">
        <f t="shared" si="1686"/>
        <v>0</v>
      </c>
      <c r="Q1997" s="2">
        <f t="shared" si="1687"/>
        <v>0</v>
      </c>
      <c r="R1997" s="2">
        <f t="shared" si="1688"/>
        <v>0</v>
      </c>
      <c r="S1997" s="2">
        <f t="shared" si="1689"/>
        <v>0</v>
      </c>
      <c r="T1997" s="2">
        <f t="shared" si="1690"/>
        <v>0</v>
      </c>
      <c r="U1997" s="2">
        <f t="shared" si="1691"/>
        <v>0</v>
      </c>
      <c r="V1997" s="2">
        <f t="shared" si="1692"/>
        <v>0</v>
      </c>
      <c r="W1997" s="2">
        <f t="shared" si="1693"/>
        <v>0</v>
      </c>
      <c r="X1997" s="2">
        <f t="shared" si="1694"/>
        <v>0</v>
      </c>
      <c r="Y1997" s="2">
        <f t="shared" si="1695"/>
        <v>0</v>
      </c>
      <c r="Z1997" s="2"/>
      <c r="AA1997" s="2">
        <v>69726971</v>
      </c>
      <c r="AB1997" s="2">
        <f t="shared" si="1696"/>
        <v>231.92</v>
      </c>
      <c r="AC1997" s="2">
        <f>ROUND((ES1997+(SUM(SmtRes!BC1819:'SmtRes'!BC1822)+SUM(EtalonRes!AL1873:'EtalonRes'!AL1876))),2)</f>
        <v>0</v>
      </c>
      <c r="AD1997" s="2">
        <f t="shared" si="1720"/>
        <v>5.6</v>
      </c>
      <c r="AE1997" s="2">
        <f t="shared" si="1721"/>
        <v>0</v>
      </c>
      <c r="AF1997" s="2">
        <f t="shared" si="1721"/>
        <v>226.32</v>
      </c>
      <c r="AG1997" s="2">
        <f t="shared" si="1699"/>
        <v>0</v>
      </c>
      <c r="AH1997" s="2">
        <f t="shared" si="1722"/>
        <v>23.6</v>
      </c>
      <c r="AI1997" s="2">
        <f t="shared" si="1722"/>
        <v>0</v>
      </c>
      <c r="AJ1997" s="2">
        <f t="shared" si="1701"/>
        <v>0</v>
      </c>
      <c r="AK1997" s="2">
        <v>2713.19</v>
      </c>
      <c r="AL1997" s="2">
        <v>2481.27</v>
      </c>
      <c r="AM1997" s="2">
        <v>5.6</v>
      </c>
      <c r="AN1997" s="2">
        <v>0</v>
      </c>
      <c r="AO1997" s="2">
        <v>226.32</v>
      </c>
      <c r="AP1997" s="2">
        <v>0</v>
      </c>
      <c r="AQ1997" s="2">
        <v>23.6</v>
      </c>
      <c r="AR1997" s="2">
        <v>0</v>
      </c>
      <c r="AS1997" s="2">
        <v>0</v>
      </c>
      <c r="AT1997" s="2">
        <v>123</v>
      </c>
      <c r="AU1997" s="2">
        <v>75</v>
      </c>
      <c r="AV1997" s="2">
        <v>1</v>
      </c>
      <c r="AW1997" s="2">
        <v>1</v>
      </c>
      <c r="AX1997" s="2"/>
      <c r="AY1997" s="2"/>
      <c r="AZ1997" s="2">
        <v>1</v>
      </c>
      <c r="BA1997" s="2">
        <v>1</v>
      </c>
      <c r="BB1997" s="2">
        <v>1</v>
      </c>
      <c r="BC1997" s="2">
        <v>1</v>
      </c>
      <c r="BD1997" s="2" t="s">
        <v>3</v>
      </c>
      <c r="BE1997" s="2" t="s">
        <v>3</v>
      </c>
      <c r="BF1997" s="2" t="s">
        <v>3</v>
      </c>
      <c r="BG1997" s="2" t="s">
        <v>3</v>
      </c>
      <c r="BH1997" s="2">
        <v>0</v>
      </c>
      <c r="BI1997" s="2">
        <v>1</v>
      </c>
      <c r="BJ1997" s="2" t="s">
        <v>20</v>
      </c>
      <c r="BK1997" s="2"/>
      <c r="BL1997" s="2"/>
      <c r="BM1997" s="2">
        <v>11001</v>
      </c>
      <c r="BN1997" s="2">
        <v>0</v>
      </c>
      <c r="BO1997" s="2" t="s">
        <v>3</v>
      </c>
      <c r="BP1997" s="2">
        <v>0</v>
      </c>
      <c r="BQ1997" s="2">
        <v>2</v>
      </c>
      <c r="BR1997" s="2">
        <v>0</v>
      </c>
      <c r="BS1997" s="2">
        <v>1</v>
      </c>
      <c r="BT1997" s="2">
        <v>1</v>
      </c>
      <c r="BU1997" s="2">
        <v>1</v>
      </c>
      <c r="BV1997" s="2">
        <v>1</v>
      </c>
      <c r="BW1997" s="2">
        <v>1</v>
      </c>
      <c r="BX1997" s="2">
        <v>1</v>
      </c>
      <c r="BY1997" s="2" t="s">
        <v>3</v>
      </c>
      <c r="BZ1997" s="2">
        <v>123</v>
      </c>
      <c r="CA1997" s="2">
        <v>75</v>
      </c>
      <c r="CB1997" s="2" t="s">
        <v>3</v>
      </c>
      <c r="CC1997" s="2"/>
      <c r="CD1997" s="2"/>
      <c r="CE1997" s="2">
        <v>0</v>
      </c>
      <c r="CF1997" s="2">
        <v>0</v>
      </c>
      <c r="CG1997" s="2">
        <v>0</v>
      </c>
      <c r="CH1997" s="2">
        <v>162</v>
      </c>
      <c r="CI1997" s="2">
        <v>0</v>
      </c>
      <c r="CJ1997" s="2">
        <v>0</v>
      </c>
      <c r="CK1997" s="2">
        <v>0</v>
      </c>
      <c r="CL1997" s="2">
        <v>0</v>
      </c>
      <c r="CM1997" s="2">
        <v>0</v>
      </c>
      <c r="CN1997" s="2" t="s">
        <v>3</v>
      </c>
      <c r="CO1997" s="2">
        <v>0</v>
      </c>
      <c r="CP1997" s="2">
        <f t="shared" si="1702"/>
        <v>0</v>
      </c>
      <c r="CQ1997" s="2">
        <f t="shared" si="1703"/>
        <v>0</v>
      </c>
      <c r="CR1997" s="2">
        <f t="shared" si="1704"/>
        <v>5.6</v>
      </c>
      <c r="CS1997" s="2">
        <f t="shared" si="1705"/>
        <v>0</v>
      </c>
      <c r="CT1997" s="2">
        <f t="shared" si="1706"/>
        <v>226.32</v>
      </c>
      <c r="CU1997" s="2">
        <f t="shared" si="1707"/>
        <v>0</v>
      </c>
      <c r="CV1997" s="2">
        <f t="shared" si="1708"/>
        <v>23.6</v>
      </c>
      <c r="CW1997" s="2">
        <f t="shared" si="1709"/>
        <v>0</v>
      </c>
      <c r="CX1997" s="2">
        <f t="shared" si="1710"/>
        <v>0</v>
      </c>
      <c r="CY1997" s="2">
        <f>(((S1997+R1997)*AT1997)/100)</f>
        <v>0</v>
      </c>
      <c r="CZ1997" s="2">
        <f>(((S1997+R1997)*AU1997)/100)</f>
        <v>0</v>
      </c>
      <c r="DA1997" s="2"/>
      <c r="DB1997" s="2"/>
      <c r="DC1997" s="2" t="s">
        <v>3</v>
      </c>
      <c r="DD1997" s="2" t="s">
        <v>3</v>
      </c>
      <c r="DE1997" s="2" t="s">
        <v>3</v>
      </c>
      <c r="DF1997" s="2" t="s">
        <v>3</v>
      </c>
      <c r="DG1997" s="2" t="s">
        <v>3</v>
      </c>
      <c r="DH1997" s="2" t="s">
        <v>3</v>
      </c>
      <c r="DI1997" s="2" t="s">
        <v>3</v>
      </c>
      <c r="DJ1997" s="2" t="s">
        <v>3</v>
      </c>
      <c r="DK1997" s="2" t="s">
        <v>3</v>
      </c>
      <c r="DL1997" s="2" t="s">
        <v>3</v>
      </c>
      <c r="DM1997" s="2" t="s">
        <v>3</v>
      </c>
      <c r="DN1997" s="2">
        <v>0</v>
      </c>
      <c r="DO1997" s="2">
        <v>0</v>
      </c>
      <c r="DP1997" s="2">
        <v>1</v>
      </c>
      <c r="DQ1997" s="2">
        <v>1</v>
      </c>
      <c r="DR1997" s="2"/>
      <c r="DS1997" s="2"/>
      <c r="DT1997" s="2"/>
      <c r="DU1997" s="2">
        <v>1013</v>
      </c>
      <c r="DV1997" s="2" t="s">
        <v>19</v>
      </c>
      <c r="DW1997" s="2" t="s">
        <v>19</v>
      </c>
      <c r="DX1997" s="2">
        <v>1</v>
      </c>
      <c r="DY1997" s="2"/>
      <c r="DZ1997" s="2" t="s">
        <v>3</v>
      </c>
      <c r="EA1997" s="2" t="s">
        <v>3</v>
      </c>
      <c r="EB1997" s="2" t="s">
        <v>3</v>
      </c>
      <c r="EC1997" s="2" t="s">
        <v>3</v>
      </c>
      <c r="ED1997" s="2"/>
      <c r="EE1997" s="2">
        <v>54328965</v>
      </c>
      <c r="EF1997" s="2">
        <v>2</v>
      </c>
      <c r="EG1997" s="2" t="s">
        <v>21</v>
      </c>
      <c r="EH1997" s="2">
        <v>0</v>
      </c>
      <c r="EI1997" s="2" t="s">
        <v>3</v>
      </c>
      <c r="EJ1997" s="2">
        <v>1</v>
      </c>
      <c r="EK1997" s="2">
        <v>11001</v>
      </c>
      <c r="EL1997" s="2" t="s">
        <v>22</v>
      </c>
      <c r="EM1997" s="2" t="s">
        <v>23</v>
      </c>
      <c r="EN1997" s="2"/>
      <c r="EO1997" s="2" t="s">
        <v>3</v>
      </c>
      <c r="EP1997" s="2"/>
      <c r="EQ1997" s="2">
        <v>1441792</v>
      </c>
      <c r="ER1997" s="2">
        <v>2713.19</v>
      </c>
      <c r="ES1997" s="2">
        <v>2481.27</v>
      </c>
      <c r="ET1997" s="2">
        <v>5.6</v>
      </c>
      <c r="EU1997" s="2">
        <v>0</v>
      </c>
      <c r="EV1997" s="2">
        <v>226.32</v>
      </c>
      <c r="EW1997" s="2">
        <v>23.6</v>
      </c>
      <c r="EX1997" s="2">
        <v>0</v>
      </c>
      <c r="EY1997" s="2">
        <v>1</v>
      </c>
      <c r="EZ1997" s="2"/>
      <c r="FA1997" s="2"/>
      <c r="FB1997" s="2"/>
      <c r="FC1997" s="2"/>
      <c r="FD1997" s="2"/>
      <c r="FE1997" s="2"/>
      <c r="FF1997" s="2"/>
      <c r="FG1997" s="2"/>
      <c r="FH1997" s="2"/>
      <c r="FI1997" s="2"/>
      <c r="FJ1997" s="2"/>
      <c r="FK1997" s="2"/>
      <c r="FL1997" s="2"/>
      <c r="FM1997" s="2"/>
      <c r="FN1997" s="2"/>
      <c r="FO1997" s="2"/>
      <c r="FP1997" s="2"/>
      <c r="FQ1997" s="2">
        <v>0</v>
      </c>
      <c r="FR1997" s="2">
        <f t="shared" si="1711"/>
        <v>0</v>
      </c>
      <c r="FS1997" s="2">
        <v>0</v>
      </c>
      <c r="FT1997" s="2"/>
      <c r="FU1997" s="2"/>
      <c r="FV1997" s="2"/>
      <c r="FW1997" s="2"/>
      <c r="FX1997" s="2">
        <v>123</v>
      </c>
      <c r="FY1997" s="2">
        <v>75</v>
      </c>
      <c r="FZ1997" s="2"/>
      <c r="GA1997" s="2" t="s">
        <v>3</v>
      </c>
      <c r="GB1997" s="2"/>
      <c r="GC1997" s="2"/>
      <c r="GD1997" s="2">
        <v>1</v>
      </c>
      <c r="GE1997" s="2"/>
      <c r="GF1997" s="2">
        <v>473219550</v>
      </c>
      <c r="GG1997" s="2">
        <v>2</v>
      </c>
      <c r="GH1997" s="2">
        <v>1</v>
      </c>
      <c r="GI1997" s="2">
        <v>-2</v>
      </c>
      <c r="GJ1997" s="2">
        <v>0</v>
      </c>
      <c r="GK1997" s="2">
        <v>0</v>
      </c>
      <c r="GL1997" s="2">
        <f t="shared" si="1712"/>
        <v>0</v>
      </c>
      <c r="GM1997" s="2">
        <f t="shared" si="1713"/>
        <v>0</v>
      </c>
      <c r="GN1997" s="2">
        <f t="shared" si="1714"/>
        <v>0</v>
      </c>
      <c r="GO1997" s="2">
        <f t="shared" si="1715"/>
        <v>0</v>
      </c>
      <c r="GP1997" s="2">
        <f t="shared" si="1716"/>
        <v>0</v>
      </c>
      <c r="GQ1997" s="2"/>
      <c r="GR1997" s="2">
        <v>0</v>
      </c>
      <c r="GS1997" s="2">
        <v>3</v>
      </c>
      <c r="GT1997" s="2">
        <v>0</v>
      </c>
      <c r="GU1997" s="2" t="s">
        <v>3</v>
      </c>
      <c r="GV1997" s="2">
        <f t="shared" si="1723"/>
        <v>0</v>
      </c>
      <c r="GW1997" s="2">
        <v>1</v>
      </c>
      <c r="GX1997" s="2">
        <f t="shared" si="1718"/>
        <v>0</v>
      </c>
      <c r="GY1997" s="2"/>
      <c r="GZ1997" s="2"/>
      <c r="HA1997" s="2">
        <v>0</v>
      </c>
      <c r="HB1997" s="2">
        <v>0</v>
      </c>
      <c r="HC1997" s="2">
        <f t="shared" si="1719"/>
        <v>0</v>
      </c>
      <c r="HD1997" s="2"/>
      <c r="HE1997" s="2" t="s">
        <v>3</v>
      </c>
      <c r="HF1997" s="2" t="s">
        <v>3</v>
      </c>
      <c r="HG1997" s="2"/>
      <c r="HH1997" s="2"/>
      <c r="HI1997" s="2"/>
      <c r="HJ1997" s="2"/>
      <c r="HK1997" s="2"/>
      <c r="HL1997" s="2"/>
      <c r="HM1997" s="2" t="s">
        <v>3</v>
      </c>
      <c r="HN1997" s="2" t="s">
        <v>24</v>
      </c>
      <c r="HO1997" s="2" t="s">
        <v>25</v>
      </c>
      <c r="HP1997" s="2" t="s">
        <v>22</v>
      </c>
      <c r="HQ1997" s="2" t="s">
        <v>22</v>
      </c>
      <c r="HR1997" s="2"/>
      <c r="HS1997" s="2"/>
      <c r="HT1997" s="2"/>
      <c r="HU1997" s="2"/>
      <c r="HV1997" s="2"/>
      <c r="HW1997" s="2"/>
      <c r="HX1997" s="2"/>
      <c r="HY1997" s="2"/>
      <c r="HZ1997" s="2"/>
      <c r="IA1997" s="2"/>
      <c r="IB1997" s="2"/>
      <c r="IC1997" s="2"/>
      <c r="ID1997" s="2"/>
      <c r="IE1997" s="2"/>
      <c r="IF1997" s="2"/>
      <c r="IG1997" s="2"/>
      <c r="IH1997" s="2"/>
      <c r="II1997" s="2"/>
      <c r="IJ1997" s="2"/>
      <c r="IK1997" s="2">
        <v>0</v>
      </c>
      <c r="IL1997" s="2"/>
      <c r="IM1997" s="2"/>
      <c r="IN1997" s="2"/>
      <c r="IO1997" s="2"/>
      <c r="IP1997" s="2"/>
      <c r="IQ1997" s="2"/>
      <c r="IR1997" s="2"/>
      <c r="IS1997" s="2"/>
      <c r="IT1997" s="2"/>
      <c r="IU1997" s="2"/>
    </row>
    <row r="1998" spans="1:255" x14ac:dyDescent="0.2">
      <c r="A1998">
        <v>17</v>
      </c>
      <c r="B1998">
        <v>1</v>
      </c>
      <c r="C1998">
        <f>ROW(SmtRes!A1826)</f>
        <v>1826</v>
      </c>
      <c r="D1998">
        <f>ROW(EtalonRes!A1880)</f>
        <v>1880</v>
      </c>
      <c r="E1998" t="s">
        <v>885</v>
      </c>
      <c r="F1998" t="s">
        <v>17</v>
      </c>
      <c r="G1998" t="s">
        <v>18</v>
      </c>
      <c r="H1998" t="s">
        <v>19</v>
      </c>
      <c r="I1998">
        <v>0</v>
      </c>
      <c r="J1998">
        <v>0</v>
      </c>
      <c r="K1998">
        <v>0</v>
      </c>
      <c r="L1998">
        <v>0.35299999999999998</v>
      </c>
      <c r="M1998">
        <v>0</v>
      </c>
      <c r="N1998">
        <f t="shared" si="1684"/>
        <v>0.35299999999999998</v>
      </c>
      <c r="O1998">
        <f t="shared" si="1685"/>
        <v>0</v>
      </c>
      <c r="P1998">
        <f t="shared" si="1686"/>
        <v>0</v>
      </c>
      <c r="Q1998">
        <f t="shared" si="1687"/>
        <v>0</v>
      </c>
      <c r="R1998">
        <f t="shared" si="1688"/>
        <v>0</v>
      </c>
      <c r="S1998">
        <f t="shared" si="1689"/>
        <v>0</v>
      </c>
      <c r="T1998">
        <f t="shared" si="1690"/>
        <v>0</v>
      </c>
      <c r="U1998">
        <f t="shared" si="1691"/>
        <v>0</v>
      </c>
      <c r="V1998">
        <f t="shared" si="1692"/>
        <v>0</v>
      </c>
      <c r="W1998">
        <f t="shared" si="1693"/>
        <v>0</v>
      </c>
      <c r="X1998">
        <f t="shared" si="1694"/>
        <v>0</v>
      </c>
      <c r="Y1998">
        <f t="shared" si="1695"/>
        <v>0</v>
      </c>
      <c r="AA1998">
        <v>69726884</v>
      </c>
      <c r="AB1998">
        <f t="shared" si="1696"/>
        <v>231.92</v>
      </c>
      <c r="AC1998">
        <f>ROUND((ES1998+(SUM(SmtRes!BC1823:'SmtRes'!BC1826)+SUM(EtalonRes!AL1877:'EtalonRes'!AL1880))),2)</f>
        <v>0</v>
      </c>
      <c r="AD1998">
        <f t="shared" si="1720"/>
        <v>5.6</v>
      </c>
      <c r="AE1998">
        <f t="shared" si="1721"/>
        <v>0</v>
      </c>
      <c r="AF1998">
        <f t="shared" si="1721"/>
        <v>226.32</v>
      </c>
      <c r="AG1998">
        <f t="shared" si="1699"/>
        <v>0</v>
      </c>
      <c r="AH1998">
        <f t="shared" si="1722"/>
        <v>23.6</v>
      </c>
      <c r="AI1998">
        <f t="shared" si="1722"/>
        <v>0</v>
      </c>
      <c r="AJ1998">
        <f t="shared" si="1701"/>
        <v>0</v>
      </c>
      <c r="AK1998">
        <v>2713.19</v>
      </c>
      <c r="AL1998">
        <v>2481.27</v>
      </c>
      <c r="AM1998">
        <v>5.6</v>
      </c>
      <c r="AN1998">
        <v>0</v>
      </c>
      <c r="AO1998">
        <v>226.32</v>
      </c>
      <c r="AP1998">
        <v>0</v>
      </c>
      <c r="AQ1998">
        <v>23.6</v>
      </c>
      <c r="AR1998">
        <v>0</v>
      </c>
      <c r="AS1998">
        <v>0</v>
      </c>
      <c r="AT1998">
        <v>117</v>
      </c>
      <c r="AU1998">
        <v>64</v>
      </c>
      <c r="AV1998">
        <v>1</v>
      </c>
      <c r="AW1998">
        <v>1</v>
      </c>
      <c r="AZ1998">
        <v>1</v>
      </c>
      <c r="BA1998">
        <v>34.92</v>
      </c>
      <c r="BB1998">
        <v>9.3000000000000007</v>
      </c>
      <c r="BC1998">
        <v>7.56</v>
      </c>
      <c r="BD1998" t="s">
        <v>3</v>
      </c>
      <c r="BE1998" t="s">
        <v>3</v>
      </c>
      <c r="BF1998" t="s">
        <v>3</v>
      </c>
      <c r="BG1998" t="s">
        <v>3</v>
      </c>
      <c r="BH1998">
        <v>0</v>
      </c>
      <c r="BI1998">
        <v>1</v>
      </c>
      <c r="BJ1998" t="s">
        <v>20</v>
      </c>
      <c r="BM1998">
        <v>11001</v>
      </c>
      <c r="BN1998">
        <v>0</v>
      </c>
      <c r="BO1998" t="s">
        <v>17</v>
      </c>
      <c r="BP1998">
        <v>1</v>
      </c>
      <c r="BQ1998">
        <v>2</v>
      </c>
      <c r="BR1998">
        <v>0</v>
      </c>
      <c r="BS1998">
        <v>19.8</v>
      </c>
      <c r="BT1998">
        <v>1</v>
      </c>
      <c r="BU1998">
        <v>1</v>
      </c>
      <c r="BV1998">
        <v>1</v>
      </c>
      <c r="BW1998">
        <v>1</v>
      </c>
      <c r="BX1998">
        <v>1</v>
      </c>
      <c r="BY1998" t="s">
        <v>3</v>
      </c>
      <c r="BZ1998">
        <v>117</v>
      </c>
      <c r="CA1998">
        <v>64</v>
      </c>
      <c r="CB1998" t="s">
        <v>3</v>
      </c>
      <c r="CE1998">
        <v>0</v>
      </c>
      <c r="CF1998">
        <v>0</v>
      </c>
      <c r="CG1998">
        <v>0</v>
      </c>
      <c r="CH1998">
        <v>162</v>
      </c>
      <c r="CI1998">
        <v>0</v>
      </c>
      <c r="CJ1998">
        <v>0</v>
      </c>
      <c r="CK1998">
        <v>0</v>
      </c>
      <c r="CL1998">
        <v>0</v>
      </c>
      <c r="CM1998">
        <v>0</v>
      </c>
      <c r="CN1998" t="s">
        <v>3</v>
      </c>
      <c r="CO1998">
        <v>0</v>
      </c>
      <c r="CP1998">
        <f t="shared" si="1702"/>
        <v>0</v>
      </c>
      <c r="CQ1998">
        <f t="shared" si="1703"/>
        <v>0</v>
      </c>
      <c r="CR1998">
        <f t="shared" si="1704"/>
        <v>52.08</v>
      </c>
      <c r="CS1998">
        <f t="shared" si="1705"/>
        <v>0</v>
      </c>
      <c r="CT1998">
        <f t="shared" si="1706"/>
        <v>7903.0944</v>
      </c>
      <c r="CU1998">
        <f t="shared" si="1707"/>
        <v>0</v>
      </c>
      <c r="CV1998">
        <f t="shared" si="1708"/>
        <v>23.6</v>
      </c>
      <c r="CW1998">
        <f t="shared" si="1709"/>
        <v>0</v>
      </c>
      <c r="CX1998">
        <f t="shared" si="1710"/>
        <v>0</v>
      </c>
      <c r="CY1998">
        <f>(S1998+R1998)*(BZ1998/100)</f>
        <v>0</v>
      </c>
      <c r="CZ1998">
        <f>(S1998+R1998)*(CA1998/100)</f>
        <v>0</v>
      </c>
      <c r="DC1998" t="s">
        <v>3</v>
      </c>
      <c r="DD1998" t="s">
        <v>3</v>
      </c>
      <c r="DE1998" t="s">
        <v>3</v>
      </c>
      <c r="DF1998" t="s">
        <v>3</v>
      </c>
      <c r="DG1998" t="s">
        <v>3</v>
      </c>
      <c r="DH1998" t="s">
        <v>3</v>
      </c>
      <c r="DI1998" t="s">
        <v>3</v>
      </c>
      <c r="DJ1998" t="s">
        <v>3</v>
      </c>
      <c r="DK1998" t="s">
        <v>3</v>
      </c>
      <c r="DL1998" t="s">
        <v>3</v>
      </c>
      <c r="DM1998" t="s">
        <v>3</v>
      </c>
      <c r="DN1998">
        <v>123</v>
      </c>
      <c r="DO1998">
        <v>75</v>
      </c>
      <c r="DP1998">
        <v>1</v>
      </c>
      <c r="DQ1998">
        <v>1</v>
      </c>
      <c r="DU1998">
        <v>1013</v>
      </c>
      <c r="DV1998" t="s">
        <v>19</v>
      </c>
      <c r="DW1998" t="s">
        <v>19</v>
      </c>
      <c r="DX1998">
        <v>1</v>
      </c>
      <c r="DZ1998" t="s">
        <v>3</v>
      </c>
      <c r="EA1998" t="s">
        <v>3</v>
      </c>
      <c r="EB1998" t="s">
        <v>3</v>
      </c>
      <c r="EC1998" t="s">
        <v>3</v>
      </c>
      <c r="EE1998">
        <v>54328965</v>
      </c>
      <c r="EF1998">
        <v>2</v>
      </c>
      <c r="EG1998" t="s">
        <v>21</v>
      </c>
      <c r="EH1998">
        <v>0</v>
      </c>
      <c r="EI1998" t="s">
        <v>3</v>
      </c>
      <c r="EJ1998">
        <v>1</v>
      </c>
      <c r="EK1998">
        <v>11001</v>
      </c>
      <c r="EL1998" t="s">
        <v>22</v>
      </c>
      <c r="EM1998" t="s">
        <v>23</v>
      </c>
      <c r="EO1998" t="s">
        <v>3</v>
      </c>
      <c r="EQ1998">
        <v>1441792</v>
      </c>
      <c r="ER1998">
        <v>2713.19</v>
      </c>
      <c r="ES1998">
        <v>2481.27</v>
      </c>
      <c r="ET1998">
        <v>5.6</v>
      </c>
      <c r="EU1998">
        <v>0</v>
      </c>
      <c r="EV1998">
        <v>226.32</v>
      </c>
      <c r="EW1998">
        <v>23.6</v>
      </c>
      <c r="EX1998">
        <v>0</v>
      </c>
      <c r="EY1998">
        <v>1</v>
      </c>
      <c r="FQ1998">
        <v>0</v>
      </c>
      <c r="FR1998">
        <f t="shared" si="1711"/>
        <v>0</v>
      </c>
      <c r="FS1998">
        <v>0</v>
      </c>
      <c r="FX1998">
        <v>123</v>
      </c>
      <c r="FY1998">
        <v>75</v>
      </c>
      <c r="GA1998" t="s">
        <v>3</v>
      </c>
      <c r="GD1998">
        <v>1</v>
      </c>
      <c r="GF1998">
        <v>473219550</v>
      </c>
      <c r="GG1998">
        <v>2</v>
      </c>
      <c r="GH1998">
        <v>1</v>
      </c>
      <c r="GI1998">
        <v>2</v>
      </c>
      <c r="GJ1998">
        <v>0</v>
      </c>
      <c r="GK1998">
        <v>0</v>
      </c>
      <c r="GL1998">
        <f t="shared" si="1712"/>
        <v>0</v>
      </c>
      <c r="GM1998">
        <f t="shared" si="1713"/>
        <v>0</v>
      </c>
      <c r="GN1998">
        <f t="shared" si="1714"/>
        <v>0</v>
      </c>
      <c r="GO1998">
        <f t="shared" si="1715"/>
        <v>0</v>
      </c>
      <c r="GP1998">
        <f t="shared" si="1716"/>
        <v>0</v>
      </c>
      <c r="GR1998">
        <v>0</v>
      </c>
      <c r="GS1998">
        <v>0</v>
      </c>
      <c r="GT1998">
        <v>0</v>
      </c>
      <c r="GU1998" t="s">
        <v>3</v>
      </c>
      <c r="GV1998">
        <f t="shared" si="1723"/>
        <v>0</v>
      </c>
      <c r="GW1998">
        <v>1005.2</v>
      </c>
      <c r="GX1998">
        <f t="shared" si="1718"/>
        <v>0</v>
      </c>
      <c r="HA1998">
        <v>0</v>
      </c>
      <c r="HB1998">
        <v>0</v>
      </c>
      <c r="HC1998">
        <f t="shared" si="1719"/>
        <v>0</v>
      </c>
      <c r="HE1998" t="s">
        <v>3</v>
      </c>
      <c r="HF1998" t="s">
        <v>3</v>
      </c>
      <c r="HM1998" t="s">
        <v>3</v>
      </c>
      <c r="HN1998" t="s">
        <v>24</v>
      </c>
      <c r="HO1998" t="s">
        <v>25</v>
      </c>
      <c r="HP1998" t="s">
        <v>22</v>
      </c>
      <c r="HQ1998" t="s">
        <v>22</v>
      </c>
      <c r="IK1998">
        <v>0</v>
      </c>
    </row>
    <row r="1999" spans="1:255" x14ac:dyDescent="0.2">
      <c r="A1999" s="2">
        <v>18</v>
      </c>
      <c r="B1999" s="2">
        <v>1</v>
      </c>
      <c r="C1999" s="2">
        <v>1821</v>
      </c>
      <c r="D1999" s="2"/>
      <c r="E1999" s="2" t="s">
        <v>886</v>
      </c>
      <c r="F1999" s="2" t="s">
        <v>27</v>
      </c>
      <c r="G1999" s="2" t="s">
        <v>28</v>
      </c>
      <c r="H1999" s="2" t="s">
        <v>29</v>
      </c>
      <c r="I1999" s="2">
        <f>I1997*J1999</f>
        <v>0</v>
      </c>
      <c r="J1999" s="2">
        <v>101</v>
      </c>
      <c r="K1999" s="2">
        <v>101</v>
      </c>
      <c r="L1999" s="2">
        <v>35.652999999999999</v>
      </c>
      <c r="M1999" s="2">
        <v>0</v>
      </c>
      <c r="N1999" s="2">
        <f t="shared" si="1684"/>
        <v>35.652999999999999</v>
      </c>
      <c r="O1999" s="2">
        <f t="shared" si="1685"/>
        <v>0</v>
      </c>
      <c r="P1999" s="2">
        <f t="shared" si="1686"/>
        <v>0</v>
      </c>
      <c r="Q1999" s="2">
        <f t="shared" si="1687"/>
        <v>0</v>
      </c>
      <c r="R1999" s="2">
        <f t="shared" si="1688"/>
        <v>0</v>
      </c>
      <c r="S1999" s="2">
        <f t="shared" si="1689"/>
        <v>0</v>
      </c>
      <c r="T1999" s="2">
        <f t="shared" si="1690"/>
        <v>0</v>
      </c>
      <c r="U1999" s="2">
        <f t="shared" si="1691"/>
        <v>0</v>
      </c>
      <c r="V1999" s="2">
        <f t="shared" si="1692"/>
        <v>0</v>
      </c>
      <c r="W1999" s="2">
        <f t="shared" si="1693"/>
        <v>0</v>
      </c>
      <c r="X1999" s="2">
        <f t="shared" si="1694"/>
        <v>0</v>
      </c>
      <c r="Y1999" s="2">
        <f t="shared" si="1695"/>
        <v>0</v>
      </c>
      <c r="Z1999" s="2"/>
      <c r="AA1999" s="2">
        <v>69726971</v>
      </c>
      <c r="AB1999" s="2">
        <f t="shared" si="1696"/>
        <v>23.73</v>
      </c>
      <c r="AC1999" s="2">
        <f>ROUND((ES1999),2)</f>
        <v>23.73</v>
      </c>
      <c r="AD1999" s="2">
        <f t="shared" si="1720"/>
        <v>0</v>
      </c>
      <c r="AE1999" s="2">
        <f t="shared" si="1721"/>
        <v>0</v>
      </c>
      <c r="AF1999" s="2">
        <f t="shared" si="1721"/>
        <v>0</v>
      </c>
      <c r="AG1999" s="2">
        <f t="shared" si="1699"/>
        <v>0</v>
      </c>
      <c r="AH1999" s="2">
        <f t="shared" si="1722"/>
        <v>0</v>
      </c>
      <c r="AI1999" s="2">
        <f t="shared" si="1722"/>
        <v>0</v>
      </c>
      <c r="AJ1999" s="2">
        <f t="shared" si="1701"/>
        <v>0.27</v>
      </c>
      <c r="AK1999" s="2">
        <v>23.73</v>
      </c>
      <c r="AL1999" s="2">
        <v>23.73</v>
      </c>
      <c r="AM1999" s="2">
        <v>0</v>
      </c>
      <c r="AN1999" s="2">
        <v>0</v>
      </c>
      <c r="AO1999" s="2">
        <v>0</v>
      </c>
      <c r="AP1999" s="2">
        <v>0</v>
      </c>
      <c r="AQ1999" s="2">
        <v>0</v>
      </c>
      <c r="AR1999" s="2">
        <v>0</v>
      </c>
      <c r="AS1999" s="2">
        <v>0.27</v>
      </c>
      <c r="AT1999" s="2">
        <v>0</v>
      </c>
      <c r="AU1999" s="2">
        <v>0</v>
      </c>
      <c r="AV1999" s="2">
        <v>1</v>
      </c>
      <c r="AW1999" s="2">
        <v>1</v>
      </c>
      <c r="AX1999" s="2"/>
      <c r="AY1999" s="2"/>
      <c r="AZ1999" s="2">
        <v>1</v>
      </c>
      <c r="BA1999" s="2">
        <v>1</v>
      </c>
      <c r="BB1999" s="2">
        <v>1</v>
      </c>
      <c r="BC1999" s="2">
        <v>1</v>
      </c>
      <c r="BD1999" s="2" t="s">
        <v>3</v>
      </c>
      <c r="BE1999" s="2" t="s">
        <v>3</v>
      </c>
      <c r="BF1999" s="2" t="s">
        <v>3</v>
      </c>
      <c r="BG1999" s="2" t="s">
        <v>3</v>
      </c>
      <c r="BH1999" s="2">
        <v>3</v>
      </c>
      <c r="BI1999" s="2">
        <v>1</v>
      </c>
      <c r="BJ1999" s="2" t="s">
        <v>30</v>
      </c>
      <c r="BK1999" s="2"/>
      <c r="BL1999" s="2"/>
      <c r="BM1999" s="2">
        <v>500001</v>
      </c>
      <c r="BN1999" s="2">
        <v>0</v>
      </c>
      <c r="BO1999" s="2" t="s">
        <v>3</v>
      </c>
      <c r="BP1999" s="2">
        <v>0</v>
      </c>
      <c r="BQ1999" s="2">
        <v>8</v>
      </c>
      <c r="BR1999" s="2">
        <v>0</v>
      </c>
      <c r="BS1999" s="2">
        <v>1</v>
      </c>
      <c r="BT1999" s="2">
        <v>1</v>
      </c>
      <c r="BU1999" s="2">
        <v>1</v>
      </c>
      <c r="BV1999" s="2">
        <v>1</v>
      </c>
      <c r="BW1999" s="2">
        <v>1</v>
      </c>
      <c r="BX1999" s="2">
        <v>1</v>
      </c>
      <c r="BY1999" s="2" t="s">
        <v>3</v>
      </c>
      <c r="BZ1999" s="2">
        <v>0</v>
      </c>
      <c r="CA1999" s="2">
        <v>0</v>
      </c>
      <c r="CB1999" s="2" t="s">
        <v>3</v>
      </c>
      <c r="CC1999" s="2"/>
      <c r="CD1999" s="2"/>
      <c r="CE1999" s="2">
        <v>0</v>
      </c>
      <c r="CF1999" s="2">
        <v>0</v>
      </c>
      <c r="CG1999" s="2">
        <v>0</v>
      </c>
      <c r="CH1999" s="2">
        <v>162</v>
      </c>
      <c r="CI1999" s="2">
        <v>1</v>
      </c>
      <c r="CJ1999" s="2">
        <v>0</v>
      </c>
      <c r="CK1999" s="2">
        <v>0</v>
      </c>
      <c r="CL1999" s="2">
        <v>0</v>
      </c>
      <c r="CM1999" s="2">
        <v>0</v>
      </c>
      <c r="CN1999" s="2" t="s">
        <v>3</v>
      </c>
      <c r="CO1999" s="2">
        <v>0</v>
      </c>
      <c r="CP1999" s="2">
        <f t="shared" si="1702"/>
        <v>0</v>
      </c>
      <c r="CQ1999" s="2">
        <f t="shared" si="1703"/>
        <v>23.73</v>
      </c>
      <c r="CR1999" s="2">
        <f t="shared" si="1704"/>
        <v>0</v>
      </c>
      <c r="CS1999" s="2">
        <f t="shared" si="1705"/>
        <v>0</v>
      </c>
      <c r="CT1999" s="2">
        <f t="shared" si="1706"/>
        <v>0</v>
      </c>
      <c r="CU1999" s="2">
        <f t="shared" si="1707"/>
        <v>0</v>
      </c>
      <c r="CV1999" s="2">
        <f t="shared" si="1708"/>
        <v>0</v>
      </c>
      <c r="CW1999" s="2">
        <f t="shared" si="1709"/>
        <v>0</v>
      </c>
      <c r="CX1999" s="2">
        <f t="shared" si="1710"/>
        <v>0.27</v>
      </c>
      <c r="CY1999" s="2">
        <f>(((S1999+R1999)*AT1999)/100)</f>
        <v>0</v>
      </c>
      <c r="CZ1999" s="2">
        <f>(((S1999+R1999)*AU1999)/100)</f>
        <v>0</v>
      </c>
      <c r="DA1999" s="2"/>
      <c r="DB1999" s="2"/>
      <c r="DC1999" s="2" t="s">
        <v>3</v>
      </c>
      <c r="DD1999" s="2" t="s">
        <v>3</v>
      </c>
      <c r="DE1999" s="2" t="s">
        <v>3</v>
      </c>
      <c r="DF1999" s="2" t="s">
        <v>3</v>
      </c>
      <c r="DG1999" s="2" t="s">
        <v>3</v>
      </c>
      <c r="DH1999" s="2" t="s">
        <v>3</v>
      </c>
      <c r="DI1999" s="2" t="s">
        <v>3</v>
      </c>
      <c r="DJ1999" s="2" t="s">
        <v>3</v>
      </c>
      <c r="DK1999" s="2" t="s">
        <v>3</v>
      </c>
      <c r="DL1999" s="2" t="s">
        <v>3</v>
      </c>
      <c r="DM1999" s="2" t="s">
        <v>3</v>
      </c>
      <c r="DN1999" s="2">
        <v>0</v>
      </c>
      <c r="DO1999" s="2">
        <v>0</v>
      </c>
      <c r="DP1999" s="2">
        <v>1</v>
      </c>
      <c r="DQ1999" s="2">
        <v>1</v>
      </c>
      <c r="DR1999" s="2"/>
      <c r="DS1999" s="2"/>
      <c r="DT1999" s="2"/>
      <c r="DU1999" s="2">
        <v>1003</v>
      </c>
      <c r="DV1999" s="2" t="s">
        <v>29</v>
      </c>
      <c r="DW1999" s="2" t="s">
        <v>29</v>
      </c>
      <c r="DX1999" s="2">
        <v>1</v>
      </c>
      <c r="DY1999" s="2"/>
      <c r="DZ1999" s="2" t="s">
        <v>3</v>
      </c>
      <c r="EA1999" s="2" t="s">
        <v>3</v>
      </c>
      <c r="EB1999" s="2" t="s">
        <v>3</v>
      </c>
      <c r="EC1999" s="2" t="s">
        <v>3</v>
      </c>
      <c r="ED1999" s="2"/>
      <c r="EE1999" s="2">
        <v>54328897</v>
      </c>
      <c r="EF1999" s="2">
        <v>8</v>
      </c>
      <c r="EG1999" s="2" t="s">
        <v>31</v>
      </c>
      <c r="EH1999" s="2">
        <v>0</v>
      </c>
      <c r="EI1999" s="2" t="s">
        <v>3</v>
      </c>
      <c r="EJ1999" s="2">
        <v>1</v>
      </c>
      <c r="EK1999" s="2">
        <v>500001</v>
      </c>
      <c r="EL1999" s="2" t="s">
        <v>32</v>
      </c>
      <c r="EM1999" s="2" t="s">
        <v>33</v>
      </c>
      <c r="EN1999" s="2"/>
      <c r="EO1999" s="2" t="s">
        <v>3</v>
      </c>
      <c r="EP1999" s="2"/>
      <c r="EQ1999" s="2">
        <v>0</v>
      </c>
      <c r="ER1999" s="2">
        <v>23.73</v>
      </c>
      <c r="ES1999" s="2">
        <v>23.73</v>
      </c>
      <c r="ET1999" s="2">
        <v>0</v>
      </c>
      <c r="EU1999" s="2">
        <v>0</v>
      </c>
      <c r="EV1999" s="2">
        <v>0</v>
      </c>
      <c r="EW1999" s="2">
        <v>0</v>
      </c>
      <c r="EX1999" s="2">
        <v>0</v>
      </c>
      <c r="EY1999" s="2"/>
      <c r="EZ1999" s="2"/>
      <c r="FA1999" s="2"/>
      <c r="FB1999" s="2"/>
      <c r="FC1999" s="2"/>
      <c r="FD1999" s="2"/>
      <c r="FE1999" s="2"/>
      <c r="FF1999" s="2"/>
      <c r="FG1999" s="2"/>
      <c r="FH1999" s="2"/>
      <c r="FI1999" s="2"/>
      <c r="FJ1999" s="2"/>
      <c r="FK1999" s="2"/>
      <c r="FL1999" s="2"/>
      <c r="FM1999" s="2"/>
      <c r="FN1999" s="2"/>
      <c r="FO1999" s="2"/>
      <c r="FP1999" s="2"/>
      <c r="FQ1999" s="2">
        <v>0</v>
      </c>
      <c r="FR1999" s="2">
        <f t="shared" si="1711"/>
        <v>0</v>
      </c>
      <c r="FS1999" s="2">
        <v>0</v>
      </c>
      <c r="FT1999" s="2"/>
      <c r="FU1999" s="2"/>
      <c r="FV1999" s="2"/>
      <c r="FW1999" s="2"/>
      <c r="FX1999" s="2">
        <v>0</v>
      </c>
      <c r="FY1999" s="2">
        <v>0</v>
      </c>
      <c r="FZ1999" s="2"/>
      <c r="GA1999" s="2" t="s">
        <v>3</v>
      </c>
      <c r="GB1999" s="2"/>
      <c r="GC1999" s="2"/>
      <c r="GD1999" s="2">
        <v>1</v>
      </c>
      <c r="GE1999" s="2"/>
      <c r="GF1999" s="2">
        <v>-847675274</v>
      </c>
      <c r="GG1999" s="2">
        <v>2</v>
      </c>
      <c r="GH1999" s="2">
        <v>1</v>
      </c>
      <c r="GI1999" s="2">
        <v>-2</v>
      </c>
      <c r="GJ1999" s="2">
        <v>0</v>
      </c>
      <c r="GK1999" s="2">
        <v>0</v>
      </c>
      <c r="GL1999" s="2">
        <f t="shared" si="1712"/>
        <v>0</v>
      </c>
      <c r="GM1999" s="2">
        <f t="shared" si="1713"/>
        <v>0</v>
      </c>
      <c r="GN1999" s="2">
        <f t="shared" si="1714"/>
        <v>0</v>
      </c>
      <c r="GO1999" s="2">
        <f t="shared" si="1715"/>
        <v>0</v>
      </c>
      <c r="GP1999" s="2">
        <f t="shared" si="1716"/>
        <v>0</v>
      </c>
      <c r="GQ1999" s="2"/>
      <c r="GR1999" s="2">
        <v>0</v>
      </c>
      <c r="GS1999" s="2">
        <v>3</v>
      </c>
      <c r="GT1999" s="2">
        <v>0</v>
      </c>
      <c r="GU1999" s="2" t="s">
        <v>3</v>
      </c>
      <c r="GV1999" s="2">
        <f t="shared" si="1723"/>
        <v>0</v>
      </c>
      <c r="GW1999" s="2">
        <v>1</v>
      </c>
      <c r="GX1999" s="2">
        <f t="shared" si="1718"/>
        <v>0</v>
      </c>
      <c r="GY1999" s="2"/>
      <c r="GZ1999" s="2"/>
      <c r="HA1999" s="2">
        <v>0</v>
      </c>
      <c r="HB1999" s="2">
        <v>0</v>
      </c>
      <c r="HC1999" s="2">
        <f t="shared" si="1719"/>
        <v>0</v>
      </c>
      <c r="HD1999" s="2"/>
      <c r="HE1999" s="2" t="s">
        <v>3</v>
      </c>
      <c r="HF1999" s="2" t="s">
        <v>3</v>
      </c>
      <c r="HG1999" s="2"/>
      <c r="HH1999" s="2"/>
      <c r="HI1999" s="2"/>
      <c r="HJ1999" s="2"/>
      <c r="HK1999" s="2"/>
      <c r="HL1999" s="2"/>
      <c r="HM1999" s="2" t="s">
        <v>3</v>
      </c>
      <c r="HN1999" s="2" t="s">
        <v>3</v>
      </c>
      <c r="HO1999" s="2" t="s">
        <v>3</v>
      </c>
      <c r="HP1999" s="2" t="s">
        <v>3</v>
      </c>
      <c r="HQ1999" s="2" t="s">
        <v>3</v>
      </c>
      <c r="HR1999" s="2"/>
      <c r="HS1999" s="2"/>
      <c r="HT1999" s="2"/>
      <c r="HU1999" s="2"/>
      <c r="HV1999" s="2"/>
      <c r="HW1999" s="2"/>
      <c r="HX1999" s="2"/>
      <c r="HY1999" s="2"/>
      <c r="HZ1999" s="2"/>
      <c r="IA1999" s="2"/>
      <c r="IB1999" s="2"/>
      <c r="IC1999" s="2"/>
      <c r="ID1999" s="2"/>
      <c r="IE1999" s="2"/>
      <c r="IF1999" s="2"/>
      <c r="IG1999" s="2"/>
      <c r="IH1999" s="2"/>
      <c r="II1999" s="2"/>
      <c r="IJ1999" s="2"/>
      <c r="IK1999" s="2">
        <v>0</v>
      </c>
      <c r="IL1999" s="2"/>
      <c r="IM1999" s="2"/>
      <c r="IN1999" s="2"/>
      <c r="IO1999" s="2"/>
      <c r="IP1999" s="2"/>
      <c r="IQ1999" s="2"/>
      <c r="IR1999" s="2"/>
      <c r="IS1999" s="2"/>
      <c r="IT1999" s="2"/>
      <c r="IU1999" s="2"/>
    </row>
    <row r="2000" spans="1:255" x14ac:dyDescent="0.2">
      <c r="A2000">
        <v>18</v>
      </c>
      <c r="B2000">
        <v>1</v>
      </c>
      <c r="C2000">
        <v>1825</v>
      </c>
      <c r="E2000" t="s">
        <v>886</v>
      </c>
      <c r="F2000" t="s">
        <v>27</v>
      </c>
      <c r="G2000" t="s">
        <v>28</v>
      </c>
      <c r="H2000" t="s">
        <v>29</v>
      </c>
      <c r="I2000">
        <f>I1998*J2000</f>
        <v>0</v>
      </c>
      <c r="J2000">
        <v>101</v>
      </c>
      <c r="K2000">
        <v>101</v>
      </c>
      <c r="L2000">
        <v>35.652999999999999</v>
      </c>
      <c r="M2000">
        <v>0</v>
      </c>
      <c r="N2000">
        <f t="shared" si="1684"/>
        <v>35.652999999999999</v>
      </c>
      <c r="O2000">
        <f t="shared" si="1685"/>
        <v>0</v>
      </c>
      <c r="P2000">
        <f t="shared" si="1686"/>
        <v>0</v>
      </c>
      <c r="Q2000">
        <f t="shared" si="1687"/>
        <v>0</v>
      </c>
      <c r="R2000">
        <f t="shared" si="1688"/>
        <v>0</v>
      </c>
      <c r="S2000">
        <f t="shared" si="1689"/>
        <v>0</v>
      </c>
      <c r="T2000">
        <f t="shared" si="1690"/>
        <v>0</v>
      </c>
      <c r="U2000">
        <f t="shared" si="1691"/>
        <v>0</v>
      </c>
      <c r="V2000">
        <f t="shared" si="1692"/>
        <v>0</v>
      </c>
      <c r="W2000">
        <f t="shared" si="1693"/>
        <v>0</v>
      </c>
      <c r="X2000">
        <f t="shared" si="1694"/>
        <v>0</v>
      </c>
      <c r="Y2000">
        <f t="shared" si="1695"/>
        <v>0</v>
      </c>
      <c r="AA2000">
        <v>69726884</v>
      </c>
      <c r="AB2000">
        <f t="shared" si="1696"/>
        <v>6.22</v>
      </c>
      <c r="AC2000">
        <f>ROUND((ES2000),2)</f>
        <v>6.22</v>
      </c>
      <c r="AD2000">
        <f t="shared" si="1720"/>
        <v>0</v>
      </c>
      <c r="AE2000">
        <f t="shared" si="1721"/>
        <v>0</v>
      </c>
      <c r="AF2000">
        <f t="shared" si="1721"/>
        <v>0</v>
      </c>
      <c r="AG2000">
        <f t="shared" si="1699"/>
        <v>0</v>
      </c>
      <c r="AH2000">
        <f t="shared" si="1722"/>
        <v>0</v>
      </c>
      <c r="AI2000">
        <f t="shared" si="1722"/>
        <v>0</v>
      </c>
      <c r="AJ2000">
        <f t="shared" si="1701"/>
        <v>0.27</v>
      </c>
      <c r="AK2000">
        <v>6.2200000000000006</v>
      </c>
      <c r="AL2000">
        <v>6.2200000000000006</v>
      </c>
      <c r="AM2000">
        <v>0</v>
      </c>
      <c r="AN2000">
        <v>0</v>
      </c>
      <c r="AO2000">
        <v>0</v>
      </c>
      <c r="AP2000">
        <v>0</v>
      </c>
      <c r="AQ2000">
        <v>0</v>
      </c>
      <c r="AR2000">
        <v>0</v>
      </c>
      <c r="AS2000">
        <v>0.27</v>
      </c>
      <c r="AT2000">
        <v>0</v>
      </c>
      <c r="AU2000">
        <v>0</v>
      </c>
      <c r="AV2000">
        <v>1</v>
      </c>
      <c r="AW2000">
        <v>1</v>
      </c>
      <c r="AZ2000">
        <v>1</v>
      </c>
      <c r="BA2000">
        <v>1</v>
      </c>
      <c r="BB2000">
        <v>1</v>
      </c>
      <c r="BC2000">
        <v>7.56</v>
      </c>
      <c r="BD2000" t="s">
        <v>3</v>
      </c>
      <c r="BE2000" t="s">
        <v>3</v>
      </c>
      <c r="BF2000" t="s">
        <v>3</v>
      </c>
      <c r="BG2000" t="s">
        <v>3</v>
      </c>
      <c r="BH2000">
        <v>3</v>
      </c>
      <c r="BI2000">
        <v>1</v>
      </c>
      <c r="BJ2000" t="s">
        <v>30</v>
      </c>
      <c r="BM2000">
        <v>500001</v>
      </c>
      <c r="BN2000">
        <v>0</v>
      </c>
      <c r="BO2000" t="s">
        <v>3</v>
      </c>
      <c r="BP2000">
        <v>0</v>
      </c>
      <c r="BQ2000">
        <v>8</v>
      </c>
      <c r="BR2000">
        <v>0</v>
      </c>
      <c r="BS2000">
        <v>1</v>
      </c>
      <c r="BT2000">
        <v>1</v>
      </c>
      <c r="BU2000">
        <v>1</v>
      </c>
      <c r="BV2000">
        <v>1</v>
      </c>
      <c r="BW2000">
        <v>1</v>
      </c>
      <c r="BX2000">
        <v>1</v>
      </c>
      <c r="BY2000" t="s">
        <v>3</v>
      </c>
      <c r="BZ2000">
        <v>0</v>
      </c>
      <c r="CA2000">
        <v>0</v>
      </c>
      <c r="CB2000" t="s">
        <v>3</v>
      </c>
      <c r="CE2000">
        <v>0</v>
      </c>
      <c r="CF2000">
        <v>0</v>
      </c>
      <c r="CG2000">
        <v>0</v>
      </c>
      <c r="CH2000">
        <v>162</v>
      </c>
      <c r="CI2000">
        <v>1</v>
      </c>
      <c r="CJ2000">
        <v>0</v>
      </c>
      <c r="CK2000">
        <v>0</v>
      </c>
      <c r="CL2000">
        <v>0</v>
      </c>
      <c r="CM2000">
        <v>0</v>
      </c>
      <c r="CN2000" t="s">
        <v>3</v>
      </c>
      <c r="CO2000">
        <v>0</v>
      </c>
      <c r="CP2000">
        <f t="shared" si="1702"/>
        <v>0</v>
      </c>
      <c r="CQ2000">
        <f t="shared" si="1703"/>
        <v>47.023199999999996</v>
      </c>
      <c r="CR2000">
        <f t="shared" si="1704"/>
        <v>0</v>
      </c>
      <c r="CS2000">
        <f t="shared" si="1705"/>
        <v>0</v>
      </c>
      <c r="CT2000">
        <f t="shared" si="1706"/>
        <v>0</v>
      </c>
      <c r="CU2000">
        <f t="shared" si="1707"/>
        <v>0</v>
      </c>
      <c r="CV2000">
        <f t="shared" si="1708"/>
        <v>0</v>
      </c>
      <c r="CW2000">
        <f t="shared" si="1709"/>
        <v>0</v>
      </c>
      <c r="CX2000">
        <f t="shared" si="1710"/>
        <v>0.27</v>
      </c>
      <c r="CY2000">
        <f>(S2000+R2000)*(BZ2000/100)</f>
        <v>0</v>
      </c>
      <c r="CZ2000">
        <f>(S2000+R2000)*(CA2000/100)</f>
        <v>0</v>
      </c>
      <c r="DC2000" t="s">
        <v>3</v>
      </c>
      <c r="DD2000" t="s">
        <v>3</v>
      </c>
      <c r="DE2000" t="s">
        <v>3</v>
      </c>
      <c r="DF2000" t="s">
        <v>3</v>
      </c>
      <c r="DG2000" t="s">
        <v>3</v>
      </c>
      <c r="DH2000" t="s">
        <v>3</v>
      </c>
      <c r="DI2000" t="s">
        <v>3</v>
      </c>
      <c r="DJ2000" t="s">
        <v>3</v>
      </c>
      <c r="DK2000" t="s">
        <v>3</v>
      </c>
      <c r="DL2000" t="s">
        <v>3</v>
      </c>
      <c r="DM2000" t="s">
        <v>3</v>
      </c>
      <c r="DN2000">
        <v>0</v>
      </c>
      <c r="DO2000">
        <v>0</v>
      </c>
      <c r="DP2000">
        <v>1</v>
      </c>
      <c r="DQ2000">
        <v>1</v>
      </c>
      <c r="DU2000">
        <v>1003</v>
      </c>
      <c r="DV2000" t="s">
        <v>29</v>
      </c>
      <c r="DW2000" t="s">
        <v>29</v>
      </c>
      <c r="DX2000">
        <v>1</v>
      </c>
      <c r="DZ2000" t="s">
        <v>3</v>
      </c>
      <c r="EA2000" t="s">
        <v>3</v>
      </c>
      <c r="EB2000" t="s">
        <v>3</v>
      </c>
      <c r="EC2000" t="s">
        <v>3</v>
      </c>
      <c r="EE2000">
        <v>54328897</v>
      </c>
      <c r="EF2000">
        <v>8</v>
      </c>
      <c r="EG2000" t="s">
        <v>31</v>
      </c>
      <c r="EH2000">
        <v>0</v>
      </c>
      <c r="EI2000" t="s">
        <v>3</v>
      </c>
      <c r="EJ2000">
        <v>1</v>
      </c>
      <c r="EK2000">
        <v>500001</v>
      </c>
      <c r="EL2000" t="s">
        <v>32</v>
      </c>
      <c r="EM2000" t="s">
        <v>33</v>
      </c>
      <c r="EO2000" t="s">
        <v>3</v>
      </c>
      <c r="EQ2000">
        <v>0</v>
      </c>
      <c r="ER2000">
        <v>45</v>
      </c>
      <c r="ES2000">
        <v>6.2200000000000006</v>
      </c>
      <c r="ET2000">
        <v>0</v>
      </c>
      <c r="EU2000">
        <v>0</v>
      </c>
      <c r="EV2000">
        <v>0</v>
      </c>
      <c r="EW2000">
        <v>0</v>
      </c>
      <c r="EX2000">
        <v>0</v>
      </c>
      <c r="EZ2000">
        <v>5</v>
      </c>
      <c r="FC2000">
        <v>0</v>
      </c>
      <c r="FD2000">
        <v>18</v>
      </c>
      <c r="FF2000">
        <v>45</v>
      </c>
      <c r="FQ2000">
        <v>0</v>
      </c>
      <c r="FR2000">
        <f t="shared" si="1711"/>
        <v>0</v>
      </c>
      <c r="FS2000">
        <v>0</v>
      </c>
      <c r="FX2000">
        <v>0</v>
      </c>
      <c r="FY2000">
        <v>0</v>
      </c>
      <c r="GA2000" t="s">
        <v>34</v>
      </c>
      <c r="GD2000">
        <v>1</v>
      </c>
      <c r="GF2000">
        <v>-847675274</v>
      </c>
      <c r="GG2000">
        <v>2</v>
      </c>
      <c r="GH2000">
        <v>3</v>
      </c>
      <c r="GI2000">
        <v>5</v>
      </c>
      <c r="GJ2000">
        <v>0</v>
      </c>
      <c r="GK2000">
        <v>0</v>
      </c>
      <c r="GL2000">
        <f t="shared" si="1712"/>
        <v>0</v>
      </c>
      <c r="GM2000">
        <f t="shared" si="1713"/>
        <v>0</v>
      </c>
      <c r="GN2000">
        <f t="shared" si="1714"/>
        <v>0</v>
      </c>
      <c r="GO2000">
        <f t="shared" si="1715"/>
        <v>0</v>
      </c>
      <c r="GP2000">
        <f t="shared" si="1716"/>
        <v>0</v>
      </c>
      <c r="GR2000">
        <v>1</v>
      </c>
      <c r="GS2000">
        <v>1</v>
      </c>
      <c r="GT2000">
        <v>0</v>
      </c>
      <c r="GU2000" t="s">
        <v>3</v>
      </c>
      <c r="GV2000">
        <f t="shared" si="1723"/>
        <v>0</v>
      </c>
      <c r="GW2000">
        <v>1</v>
      </c>
      <c r="GX2000">
        <f t="shared" si="1718"/>
        <v>0</v>
      </c>
      <c r="HA2000">
        <v>0</v>
      </c>
      <c r="HB2000">
        <v>0</v>
      </c>
      <c r="HC2000">
        <f t="shared" si="1719"/>
        <v>0</v>
      </c>
      <c r="HE2000" t="s">
        <v>35</v>
      </c>
      <c r="HF2000" t="s">
        <v>36</v>
      </c>
      <c r="HM2000" t="s">
        <v>3</v>
      </c>
      <c r="HN2000" t="s">
        <v>3</v>
      </c>
      <c r="HO2000" t="s">
        <v>3</v>
      </c>
      <c r="HP2000" t="s">
        <v>3</v>
      </c>
      <c r="HQ2000" t="s">
        <v>3</v>
      </c>
      <c r="IK2000">
        <v>0</v>
      </c>
    </row>
    <row r="2001" spans="1:255" x14ac:dyDescent="0.2">
      <c r="A2001" s="2">
        <v>18</v>
      </c>
      <c r="B2001" s="2">
        <v>1</v>
      </c>
      <c r="C2001" s="2">
        <v>1822</v>
      </c>
      <c r="D2001" s="2"/>
      <c r="E2001" s="2" t="s">
        <v>887</v>
      </c>
      <c r="F2001" s="2" t="s">
        <v>38</v>
      </c>
      <c r="G2001" s="2" t="s">
        <v>39</v>
      </c>
      <c r="H2001" s="2" t="s">
        <v>40</v>
      </c>
      <c r="I2001" s="2">
        <f>I1997*J2001</f>
        <v>0</v>
      </c>
      <c r="J2001" s="2">
        <v>0.16</v>
      </c>
      <c r="K2001" s="2">
        <v>0.16</v>
      </c>
      <c r="L2001" s="2">
        <v>5.6480000000000002E-2</v>
      </c>
      <c r="M2001" s="2">
        <v>0</v>
      </c>
      <c r="N2001" s="2">
        <f t="shared" si="1684"/>
        <v>5.6500000000000002E-2</v>
      </c>
      <c r="O2001" s="2">
        <f t="shared" si="1685"/>
        <v>0</v>
      </c>
      <c r="P2001" s="2">
        <f t="shared" si="1686"/>
        <v>0</v>
      </c>
      <c r="Q2001" s="2">
        <f t="shared" si="1687"/>
        <v>0</v>
      </c>
      <c r="R2001" s="2">
        <f t="shared" si="1688"/>
        <v>0</v>
      </c>
      <c r="S2001" s="2">
        <f t="shared" si="1689"/>
        <v>0</v>
      </c>
      <c r="T2001" s="2">
        <f t="shared" si="1690"/>
        <v>0</v>
      </c>
      <c r="U2001" s="2">
        <f t="shared" si="1691"/>
        <v>0</v>
      </c>
      <c r="V2001" s="2">
        <f t="shared" si="1692"/>
        <v>0</v>
      </c>
      <c r="W2001" s="2">
        <f t="shared" si="1693"/>
        <v>0</v>
      </c>
      <c r="X2001" s="2">
        <f t="shared" si="1694"/>
        <v>0</v>
      </c>
      <c r="Y2001" s="2">
        <f t="shared" si="1695"/>
        <v>0</v>
      </c>
      <c r="Z2001" s="2"/>
      <c r="AA2001" s="2">
        <v>69726971</v>
      </c>
      <c r="AB2001" s="2">
        <f t="shared" si="1696"/>
        <v>624.16999999999996</v>
      </c>
      <c r="AC2001" s="2">
        <f>ROUND((ES2001),2)</f>
        <v>624.16999999999996</v>
      </c>
      <c r="AD2001" s="2">
        <f t="shared" si="1720"/>
        <v>0</v>
      </c>
      <c r="AE2001" s="2">
        <f t="shared" si="1721"/>
        <v>0</v>
      </c>
      <c r="AF2001" s="2">
        <f t="shared" si="1721"/>
        <v>0</v>
      </c>
      <c r="AG2001" s="2">
        <f t="shared" si="1699"/>
        <v>0</v>
      </c>
      <c r="AH2001" s="2">
        <f t="shared" si="1722"/>
        <v>0</v>
      </c>
      <c r="AI2001" s="2">
        <f t="shared" si="1722"/>
        <v>0</v>
      </c>
      <c r="AJ2001" s="2">
        <f t="shared" si="1701"/>
        <v>0</v>
      </c>
      <c r="AK2001" s="2">
        <v>624.16999999999996</v>
      </c>
      <c r="AL2001" s="2">
        <v>624.16999999999996</v>
      </c>
      <c r="AM2001" s="2">
        <v>0</v>
      </c>
      <c r="AN2001" s="2">
        <v>0</v>
      </c>
      <c r="AO2001" s="2">
        <v>0</v>
      </c>
      <c r="AP2001" s="2">
        <v>0</v>
      </c>
      <c r="AQ2001" s="2">
        <v>0</v>
      </c>
      <c r="AR2001" s="2">
        <v>0</v>
      </c>
      <c r="AS2001" s="2">
        <v>0</v>
      </c>
      <c r="AT2001" s="2">
        <v>0</v>
      </c>
      <c r="AU2001" s="2">
        <v>0</v>
      </c>
      <c r="AV2001" s="2">
        <v>1</v>
      </c>
      <c r="AW2001" s="2">
        <v>1</v>
      </c>
      <c r="AX2001" s="2"/>
      <c r="AY2001" s="2"/>
      <c r="AZ2001" s="2">
        <v>1</v>
      </c>
      <c r="BA2001" s="2">
        <v>1</v>
      </c>
      <c r="BB2001" s="2">
        <v>1</v>
      </c>
      <c r="BC2001" s="2">
        <v>1</v>
      </c>
      <c r="BD2001" s="2" t="s">
        <v>3</v>
      </c>
      <c r="BE2001" s="2" t="s">
        <v>3</v>
      </c>
      <c r="BF2001" s="2" t="s">
        <v>3</v>
      </c>
      <c r="BG2001" s="2" t="s">
        <v>3</v>
      </c>
      <c r="BH2001" s="2">
        <v>3</v>
      </c>
      <c r="BI2001" s="2">
        <v>1</v>
      </c>
      <c r="BJ2001" s="2" t="s">
        <v>41</v>
      </c>
      <c r="BK2001" s="2"/>
      <c r="BL2001" s="2"/>
      <c r="BM2001" s="2">
        <v>500003</v>
      </c>
      <c r="BN2001" s="2">
        <v>0</v>
      </c>
      <c r="BO2001" s="2" t="s">
        <v>3</v>
      </c>
      <c r="BP2001" s="2">
        <v>0</v>
      </c>
      <c r="BQ2001" s="2">
        <v>13</v>
      </c>
      <c r="BR2001" s="2">
        <v>0</v>
      </c>
      <c r="BS2001" s="2">
        <v>1</v>
      </c>
      <c r="BT2001" s="2">
        <v>1</v>
      </c>
      <c r="BU2001" s="2">
        <v>1</v>
      </c>
      <c r="BV2001" s="2">
        <v>1</v>
      </c>
      <c r="BW2001" s="2">
        <v>1</v>
      </c>
      <c r="BX2001" s="2">
        <v>1</v>
      </c>
      <c r="BY2001" s="2" t="s">
        <v>3</v>
      </c>
      <c r="BZ2001" s="2">
        <v>0</v>
      </c>
      <c r="CA2001" s="2">
        <v>0</v>
      </c>
      <c r="CB2001" s="2" t="s">
        <v>3</v>
      </c>
      <c r="CC2001" s="2"/>
      <c r="CD2001" s="2"/>
      <c r="CE2001" s="2">
        <v>0</v>
      </c>
      <c r="CF2001" s="2">
        <v>0</v>
      </c>
      <c r="CG2001" s="2">
        <v>0</v>
      </c>
      <c r="CH2001" s="2">
        <v>162</v>
      </c>
      <c r="CI2001" s="2">
        <v>2</v>
      </c>
      <c r="CJ2001" s="2">
        <v>0</v>
      </c>
      <c r="CK2001" s="2">
        <v>0</v>
      </c>
      <c r="CL2001" s="2">
        <v>0</v>
      </c>
      <c r="CM2001" s="2">
        <v>0</v>
      </c>
      <c r="CN2001" s="2" t="s">
        <v>3</v>
      </c>
      <c r="CO2001" s="2">
        <v>0</v>
      </c>
      <c r="CP2001" s="2">
        <f t="shared" si="1702"/>
        <v>0</v>
      </c>
      <c r="CQ2001" s="2">
        <f t="shared" si="1703"/>
        <v>624.16999999999996</v>
      </c>
      <c r="CR2001" s="2">
        <f t="shared" si="1704"/>
        <v>0</v>
      </c>
      <c r="CS2001" s="2">
        <f t="shared" si="1705"/>
        <v>0</v>
      </c>
      <c r="CT2001" s="2">
        <f t="shared" si="1706"/>
        <v>0</v>
      </c>
      <c r="CU2001" s="2">
        <f t="shared" si="1707"/>
        <v>0</v>
      </c>
      <c r="CV2001" s="2">
        <f t="shared" si="1708"/>
        <v>0</v>
      </c>
      <c r="CW2001" s="2">
        <f t="shared" si="1709"/>
        <v>0</v>
      </c>
      <c r="CX2001" s="2">
        <f t="shared" si="1710"/>
        <v>0</v>
      </c>
      <c r="CY2001" s="2">
        <f>(((S2001+R2001)*AT2001)/100)</f>
        <v>0</v>
      </c>
      <c r="CZ2001" s="2">
        <f>(((S2001+R2001)*AU2001)/100)</f>
        <v>0</v>
      </c>
      <c r="DA2001" s="2"/>
      <c r="DB2001" s="2"/>
      <c r="DC2001" s="2" t="s">
        <v>3</v>
      </c>
      <c r="DD2001" s="2" t="s">
        <v>3</v>
      </c>
      <c r="DE2001" s="2" t="s">
        <v>3</v>
      </c>
      <c r="DF2001" s="2" t="s">
        <v>3</v>
      </c>
      <c r="DG2001" s="2" t="s">
        <v>3</v>
      </c>
      <c r="DH2001" s="2" t="s">
        <v>3</v>
      </c>
      <c r="DI2001" s="2" t="s">
        <v>3</v>
      </c>
      <c r="DJ2001" s="2" t="s">
        <v>3</v>
      </c>
      <c r="DK2001" s="2" t="s">
        <v>3</v>
      </c>
      <c r="DL2001" s="2" t="s">
        <v>3</v>
      </c>
      <c r="DM2001" s="2" t="s">
        <v>3</v>
      </c>
      <c r="DN2001" s="2">
        <v>0</v>
      </c>
      <c r="DO2001" s="2">
        <v>0</v>
      </c>
      <c r="DP2001" s="2">
        <v>1</v>
      </c>
      <c r="DQ2001" s="2">
        <v>1</v>
      </c>
      <c r="DR2001" s="2"/>
      <c r="DS2001" s="2"/>
      <c r="DT2001" s="2"/>
      <c r="DU2001" s="2">
        <v>1007</v>
      </c>
      <c r="DV2001" s="2" t="s">
        <v>40</v>
      </c>
      <c r="DW2001" s="2" t="s">
        <v>40</v>
      </c>
      <c r="DX2001" s="2">
        <v>1</v>
      </c>
      <c r="DY2001" s="2"/>
      <c r="DZ2001" s="2" t="s">
        <v>3</v>
      </c>
      <c r="EA2001" s="2" t="s">
        <v>3</v>
      </c>
      <c r="EB2001" s="2" t="s">
        <v>3</v>
      </c>
      <c r="EC2001" s="2" t="s">
        <v>3</v>
      </c>
      <c r="ED2001" s="2"/>
      <c r="EE2001" s="2">
        <v>54329104</v>
      </c>
      <c r="EF2001" s="2">
        <v>13</v>
      </c>
      <c r="EG2001" s="2" t="s">
        <v>42</v>
      </c>
      <c r="EH2001" s="2">
        <v>0</v>
      </c>
      <c r="EI2001" s="2" t="s">
        <v>3</v>
      </c>
      <c r="EJ2001" s="2">
        <v>1</v>
      </c>
      <c r="EK2001" s="2">
        <v>500003</v>
      </c>
      <c r="EL2001" s="2" t="s">
        <v>43</v>
      </c>
      <c r="EM2001" s="2" t="s">
        <v>44</v>
      </c>
      <c r="EN2001" s="2"/>
      <c r="EO2001" s="2" t="s">
        <v>3</v>
      </c>
      <c r="EP2001" s="2"/>
      <c r="EQ2001" s="2">
        <v>0</v>
      </c>
      <c r="ER2001" s="2">
        <v>624.16999999999996</v>
      </c>
      <c r="ES2001" s="2">
        <v>624.16999999999996</v>
      </c>
      <c r="ET2001" s="2">
        <v>0</v>
      </c>
      <c r="EU2001" s="2">
        <v>0</v>
      </c>
      <c r="EV2001" s="2">
        <v>0</v>
      </c>
      <c r="EW2001" s="2">
        <v>0</v>
      </c>
      <c r="EX2001" s="2">
        <v>0</v>
      </c>
      <c r="EY2001" s="2"/>
      <c r="EZ2001" s="2"/>
      <c r="FA2001" s="2"/>
      <c r="FB2001" s="2"/>
      <c r="FC2001" s="2"/>
      <c r="FD2001" s="2"/>
      <c r="FE2001" s="2"/>
      <c r="FF2001" s="2"/>
      <c r="FG2001" s="2"/>
      <c r="FH2001" s="2"/>
      <c r="FI2001" s="2"/>
      <c r="FJ2001" s="2"/>
      <c r="FK2001" s="2"/>
      <c r="FL2001" s="2"/>
      <c r="FM2001" s="2"/>
      <c r="FN2001" s="2"/>
      <c r="FO2001" s="2"/>
      <c r="FP2001" s="2"/>
      <c r="FQ2001" s="2">
        <v>0</v>
      </c>
      <c r="FR2001" s="2">
        <f t="shared" si="1711"/>
        <v>0</v>
      </c>
      <c r="FS2001" s="2">
        <v>0</v>
      </c>
      <c r="FT2001" s="2"/>
      <c r="FU2001" s="2"/>
      <c r="FV2001" s="2"/>
      <c r="FW2001" s="2"/>
      <c r="FX2001" s="2">
        <v>0</v>
      </c>
      <c r="FY2001" s="2">
        <v>0</v>
      </c>
      <c r="FZ2001" s="2"/>
      <c r="GA2001" s="2" t="s">
        <v>3</v>
      </c>
      <c r="GB2001" s="2"/>
      <c r="GC2001" s="2"/>
      <c r="GD2001" s="2">
        <v>1</v>
      </c>
      <c r="GE2001" s="2"/>
      <c r="GF2001" s="2">
        <v>-2108228812</v>
      </c>
      <c r="GG2001" s="2">
        <v>2</v>
      </c>
      <c r="GH2001" s="2">
        <v>1</v>
      </c>
      <c r="GI2001" s="2">
        <v>-2</v>
      </c>
      <c r="GJ2001" s="2">
        <v>0</v>
      </c>
      <c r="GK2001" s="2">
        <v>0</v>
      </c>
      <c r="GL2001" s="2">
        <f t="shared" si="1712"/>
        <v>0</v>
      </c>
      <c r="GM2001" s="2">
        <f t="shared" si="1713"/>
        <v>0</v>
      </c>
      <c r="GN2001" s="2">
        <f t="shared" si="1714"/>
        <v>0</v>
      </c>
      <c r="GO2001" s="2">
        <f t="shared" si="1715"/>
        <v>0</v>
      </c>
      <c r="GP2001" s="2">
        <f t="shared" si="1716"/>
        <v>0</v>
      </c>
      <c r="GQ2001" s="2"/>
      <c r="GR2001" s="2">
        <v>0</v>
      </c>
      <c r="GS2001" s="2">
        <v>3</v>
      </c>
      <c r="GT2001" s="2">
        <v>0</v>
      </c>
      <c r="GU2001" s="2" t="s">
        <v>3</v>
      </c>
      <c r="GV2001" s="2">
        <f t="shared" si="1723"/>
        <v>0</v>
      </c>
      <c r="GW2001" s="2">
        <v>1</v>
      </c>
      <c r="GX2001" s="2">
        <f t="shared" si="1718"/>
        <v>0</v>
      </c>
      <c r="GY2001" s="2"/>
      <c r="GZ2001" s="2"/>
      <c r="HA2001" s="2">
        <v>0</v>
      </c>
      <c r="HB2001" s="2">
        <v>0</v>
      </c>
      <c r="HC2001" s="2">
        <f t="shared" si="1719"/>
        <v>0</v>
      </c>
      <c r="HD2001" s="2"/>
      <c r="HE2001" s="2" t="s">
        <v>3</v>
      </c>
      <c r="HF2001" s="2" t="s">
        <v>3</v>
      </c>
      <c r="HG2001" s="2"/>
      <c r="HH2001" s="2"/>
      <c r="HI2001" s="2"/>
      <c r="HJ2001" s="2"/>
      <c r="HK2001" s="2"/>
      <c r="HL2001" s="2"/>
      <c r="HM2001" s="2" t="s">
        <v>3</v>
      </c>
      <c r="HN2001" s="2" t="s">
        <v>3</v>
      </c>
      <c r="HO2001" s="2" t="s">
        <v>3</v>
      </c>
      <c r="HP2001" s="2" t="s">
        <v>3</v>
      </c>
      <c r="HQ2001" s="2" t="s">
        <v>3</v>
      </c>
      <c r="HR2001" s="2"/>
      <c r="HS2001" s="2"/>
      <c r="HT2001" s="2"/>
      <c r="HU2001" s="2"/>
      <c r="HV2001" s="2"/>
      <c r="HW2001" s="2"/>
      <c r="HX2001" s="2"/>
      <c r="HY2001" s="2"/>
      <c r="HZ2001" s="2"/>
      <c r="IA2001" s="2"/>
      <c r="IB2001" s="2"/>
      <c r="IC2001" s="2"/>
      <c r="ID2001" s="2"/>
      <c r="IE2001" s="2"/>
      <c r="IF2001" s="2"/>
      <c r="IG2001" s="2"/>
      <c r="IH2001" s="2"/>
      <c r="II2001" s="2"/>
      <c r="IJ2001" s="2"/>
      <c r="IK2001" s="2">
        <v>0</v>
      </c>
      <c r="IL2001" s="2"/>
      <c r="IM2001" s="2"/>
      <c r="IN2001" s="2"/>
      <c r="IO2001" s="2"/>
      <c r="IP2001" s="2"/>
      <c r="IQ2001" s="2"/>
      <c r="IR2001" s="2"/>
      <c r="IS2001" s="2"/>
      <c r="IT2001" s="2"/>
      <c r="IU2001" s="2"/>
    </row>
    <row r="2002" spans="1:255" x14ac:dyDescent="0.2">
      <c r="A2002">
        <v>18</v>
      </c>
      <c r="B2002">
        <v>1</v>
      </c>
      <c r="C2002">
        <v>1826</v>
      </c>
      <c r="E2002" t="s">
        <v>887</v>
      </c>
      <c r="F2002" t="s">
        <v>38</v>
      </c>
      <c r="G2002" t="s">
        <v>39</v>
      </c>
      <c r="H2002" t="s">
        <v>40</v>
      </c>
      <c r="I2002">
        <f>I1998*J2002</f>
        <v>0</v>
      </c>
      <c r="J2002">
        <v>0.16</v>
      </c>
      <c r="K2002">
        <v>0.16</v>
      </c>
      <c r="L2002">
        <v>5.6480000000000002E-2</v>
      </c>
      <c r="M2002">
        <v>0</v>
      </c>
      <c r="N2002">
        <f t="shared" si="1684"/>
        <v>5.6500000000000002E-2</v>
      </c>
      <c r="O2002">
        <f t="shared" si="1685"/>
        <v>0</v>
      </c>
      <c r="P2002">
        <f t="shared" si="1686"/>
        <v>0</v>
      </c>
      <c r="Q2002">
        <f t="shared" si="1687"/>
        <v>0</v>
      </c>
      <c r="R2002">
        <f t="shared" si="1688"/>
        <v>0</v>
      </c>
      <c r="S2002">
        <f t="shared" si="1689"/>
        <v>0</v>
      </c>
      <c r="T2002">
        <f t="shared" si="1690"/>
        <v>0</v>
      </c>
      <c r="U2002">
        <f t="shared" si="1691"/>
        <v>0</v>
      </c>
      <c r="V2002">
        <f t="shared" si="1692"/>
        <v>0</v>
      </c>
      <c r="W2002">
        <f t="shared" si="1693"/>
        <v>0</v>
      </c>
      <c r="X2002">
        <f t="shared" si="1694"/>
        <v>0</v>
      </c>
      <c r="Y2002">
        <f t="shared" si="1695"/>
        <v>0</v>
      </c>
      <c r="AA2002">
        <v>69726884</v>
      </c>
      <c r="AB2002">
        <f t="shared" si="1696"/>
        <v>681.7</v>
      </c>
      <c r="AC2002">
        <f>ROUND((ES2002),2)</f>
        <v>681.7</v>
      </c>
      <c r="AD2002">
        <f t="shared" si="1720"/>
        <v>0</v>
      </c>
      <c r="AE2002">
        <f t="shared" si="1721"/>
        <v>0</v>
      </c>
      <c r="AF2002">
        <f t="shared" si="1721"/>
        <v>0</v>
      </c>
      <c r="AG2002">
        <f t="shared" si="1699"/>
        <v>0</v>
      </c>
      <c r="AH2002">
        <f t="shared" si="1722"/>
        <v>0</v>
      </c>
      <c r="AI2002">
        <f t="shared" si="1722"/>
        <v>0</v>
      </c>
      <c r="AJ2002">
        <f t="shared" si="1701"/>
        <v>0</v>
      </c>
      <c r="AK2002">
        <v>681.69999999999993</v>
      </c>
      <c r="AL2002">
        <v>681.69999999999993</v>
      </c>
      <c r="AM2002">
        <v>0</v>
      </c>
      <c r="AN2002">
        <v>0</v>
      </c>
      <c r="AO2002">
        <v>0</v>
      </c>
      <c r="AP2002">
        <v>0</v>
      </c>
      <c r="AQ2002">
        <v>0</v>
      </c>
      <c r="AR2002">
        <v>0</v>
      </c>
      <c r="AS2002">
        <v>0</v>
      </c>
      <c r="AT2002">
        <v>0</v>
      </c>
      <c r="AU2002">
        <v>0</v>
      </c>
      <c r="AV2002">
        <v>1</v>
      </c>
      <c r="AW2002">
        <v>1</v>
      </c>
      <c r="AZ2002">
        <v>1</v>
      </c>
      <c r="BA2002">
        <v>1</v>
      </c>
      <c r="BB2002">
        <v>1</v>
      </c>
      <c r="BC2002">
        <v>7.56</v>
      </c>
      <c r="BD2002" t="s">
        <v>3</v>
      </c>
      <c r="BE2002" t="s">
        <v>3</v>
      </c>
      <c r="BF2002" t="s">
        <v>3</v>
      </c>
      <c r="BG2002" t="s">
        <v>3</v>
      </c>
      <c r="BH2002">
        <v>3</v>
      </c>
      <c r="BI2002">
        <v>1</v>
      </c>
      <c r="BJ2002" t="s">
        <v>41</v>
      </c>
      <c r="BM2002">
        <v>500003</v>
      </c>
      <c r="BN2002">
        <v>0</v>
      </c>
      <c r="BO2002" t="s">
        <v>3</v>
      </c>
      <c r="BP2002">
        <v>0</v>
      </c>
      <c r="BQ2002">
        <v>13</v>
      </c>
      <c r="BR2002">
        <v>0</v>
      </c>
      <c r="BS2002">
        <v>1</v>
      </c>
      <c r="BT2002">
        <v>1</v>
      </c>
      <c r="BU2002">
        <v>1</v>
      </c>
      <c r="BV2002">
        <v>1</v>
      </c>
      <c r="BW2002">
        <v>1</v>
      </c>
      <c r="BX2002">
        <v>1</v>
      </c>
      <c r="BY2002" t="s">
        <v>3</v>
      </c>
      <c r="BZ2002">
        <v>0</v>
      </c>
      <c r="CA2002">
        <v>0</v>
      </c>
      <c r="CB2002" t="s">
        <v>3</v>
      </c>
      <c r="CE2002">
        <v>0</v>
      </c>
      <c r="CF2002">
        <v>0</v>
      </c>
      <c r="CG2002">
        <v>0</v>
      </c>
      <c r="CH2002">
        <v>162</v>
      </c>
      <c r="CI2002">
        <v>2</v>
      </c>
      <c r="CJ2002">
        <v>0</v>
      </c>
      <c r="CK2002">
        <v>0</v>
      </c>
      <c r="CL2002">
        <v>0</v>
      </c>
      <c r="CM2002">
        <v>0</v>
      </c>
      <c r="CN2002" t="s">
        <v>3</v>
      </c>
      <c r="CO2002">
        <v>0</v>
      </c>
      <c r="CP2002">
        <f t="shared" si="1702"/>
        <v>0</v>
      </c>
      <c r="CQ2002">
        <f t="shared" si="1703"/>
        <v>5153.652</v>
      </c>
      <c r="CR2002">
        <f t="shared" si="1704"/>
        <v>0</v>
      </c>
      <c r="CS2002">
        <f t="shared" si="1705"/>
        <v>0</v>
      </c>
      <c r="CT2002">
        <f t="shared" si="1706"/>
        <v>0</v>
      </c>
      <c r="CU2002">
        <f t="shared" si="1707"/>
        <v>0</v>
      </c>
      <c r="CV2002">
        <f t="shared" si="1708"/>
        <v>0</v>
      </c>
      <c r="CW2002">
        <f t="shared" si="1709"/>
        <v>0</v>
      </c>
      <c r="CX2002">
        <f t="shared" si="1710"/>
        <v>0</v>
      </c>
      <c r="CY2002">
        <f>(S2002+R2002)*(BZ2002/100)</f>
        <v>0</v>
      </c>
      <c r="CZ2002">
        <f>(S2002+R2002)*(CA2002/100)</f>
        <v>0</v>
      </c>
      <c r="DC2002" t="s">
        <v>3</v>
      </c>
      <c r="DD2002" t="s">
        <v>3</v>
      </c>
      <c r="DE2002" t="s">
        <v>3</v>
      </c>
      <c r="DF2002" t="s">
        <v>3</v>
      </c>
      <c r="DG2002" t="s">
        <v>3</v>
      </c>
      <c r="DH2002" t="s">
        <v>3</v>
      </c>
      <c r="DI2002" t="s">
        <v>3</v>
      </c>
      <c r="DJ2002" t="s">
        <v>3</v>
      </c>
      <c r="DK2002" t="s">
        <v>3</v>
      </c>
      <c r="DL2002" t="s">
        <v>3</v>
      </c>
      <c r="DM2002" t="s">
        <v>3</v>
      </c>
      <c r="DN2002">
        <v>0</v>
      </c>
      <c r="DO2002">
        <v>0</v>
      </c>
      <c r="DP2002">
        <v>1</v>
      </c>
      <c r="DQ2002">
        <v>1</v>
      </c>
      <c r="DU2002">
        <v>1007</v>
      </c>
      <c r="DV2002" t="s">
        <v>40</v>
      </c>
      <c r="DW2002" t="s">
        <v>40</v>
      </c>
      <c r="DX2002">
        <v>1</v>
      </c>
      <c r="DZ2002" t="s">
        <v>3</v>
      </c>
      <c r="EA2002" t="s">
        <v>3</v>
      </c>
      <c r="EB2002" t="s">
        <v>3</v>
      </c>
      <c r="EC2002" t="s">
        <v>3</v>
      </c>
      <c r="EE2002">
        <v>54329104</v>
      </c>
      <c r="EF2002">
        <v>13</v>
      </c>
      <c r="EG2002" t="s">
        <v>42</v>
      </c>
      <c r="EH2002">
        <v>0</v>
      </c>
      <c r="EI2002" t="s">
        <v>3</v>
      </c>
      <c r="EJ2002">
        <v>1</v>
      </c>
      <c r="EK2002">
        <v>500003</v>
      </c>
      <c r="EL2002" t="s">
        <v>43</v>
      </c>
      <c r="EM2002" t="s">
        <v>44</v>
      </c>
      <c r="EO2002" t="s">
        <v>3</v>
      </c>
      <c r="EQ2002">
        <v>0</v>
      </c>
      <c r="ER2002">
        <v>4929.3500000000004</v>
      </c>
      <c r="ES2002">
        <v>681.69999999999993</v>
      </c>
      <c r="ET2002">
        <v>0</v>
      </c>
      <c r="EU2002">
        <v>0</v>
      </c>
      <c r="EV2002">
        <v>0</v>
      </c>
      <c r="EW2002">
        <v>0</v>
      </c>
      <c r="EX2002">
        <v>0</v>
      </c>
      <c r="EZ2002">
        <v>5</v>
      </c>
      <c r="FC2002">
        <v>0</v>
      </c>
      <c r="FD2002">
        <v>18</v>
      </c>
      <c r="FF2002">
        <v>4929.3500000000004</v>
      </c>
      <c r="FQ2002">
        <v>0</v>
      </c>
      <c r="FR2002">
        <f t="shared" si="1711"/>
        <v>0</v>
      </c>
      <c r="FS2002">
        <v>0</v>
      </c>
      <c r="FX2002">
        <v>0</v>
      </c>
      <c r="FY2002">
        <v>0</v>
      </c>
      <c r="GA2002" t="s">
        <v>45</v>
      </c>
      <c r="GD2002">
        <v>1</v>
      </c>
      <c r="GF2002">
        <v>-2108228812</v>
      </c>
      <c r="GG2002">
        <v>2</v>
      </c>
      <c r="GH2002">
        <v>3</v>
      </c>
      <c r="GI2002">
        <v>5</v>
      </c>
      <c r="GJ2002">
        <v>0</v>
      </c>
      <c r="GK2002">
        <v>0</v>
      </c>
      <c r="GL2002">
        <f t="shared" si="1712"/>
        <v>0</v>
      </c>
      <c r="GM2002">
        <f t="shared" si="1713"/>
        <v>0</v>
      </c>
      <c r="GN2002">
        <f t="shared" si="1714"/>
        <v>0</v>
      </c>
      <c r="GO2002">
        <f t="shared" si="1715"/>
        <v>0</v>
      </c>
      <c r="GP2002">
        <f t="shared" si="1716"/>
        <v>0</v>
      </c>
      <c r="GR2002">
        <v>1</v>
      </c>
      <c r="GS2002">
        <v>1</v>
      </c>
      <c r="GT2002">
        <v>0</v>
      </c>
      <c r="GU2002" t="s">
        <v>3</v>
      </c>
      <c r="GV2002">
        <f t="shared" si="1723"/>
        <v>0</v>
      </c>
      <c r="GW2002">
        <v>1</v>
      </c>
      <c r="GX2002">
        <f t="shared" si="1718"/>
        <v>0</v>
      </c>
      <c r="HA2002">
        <v>0</v>
      </c>
      <c r="HB2002">
        <v>0</v>
      </c>
      <c r="HC2002">
        <f t="shared" si="1719"/>
        <v>0</v>
      </c>
      <c r="HE2002" t="s">
        <v>35</v>
      </c>
      <c r="HF2002" t="s">
        <v>36</v>
      </c>
      <c r="HM2002" t="s">
        <v>3</v>
      </c>
      <c r="HN2002" t="s">
        <v>3</v>
      </c>
      <c r="HO2002" t="s">
        <v>3</v>
      </c>
      <c r="HP2002" t="s">
        <v>3</v>
      </c>
      <c r="HQ2002" t="s">
        <v>3</v>
      </c>
      <c r="IK2002">
        <v>0</v>
      </c>
    </row>
    <row r="2004" spans="1:255" x14ac:dyDescent="0.2">
      <c r="A2004" s="3">
        <v>51</v>
      </c>
      <c r="B2004" s="3">
        <f>B1917</f>
        <v>1</v>
      </c>
      <c r="C2004" s="3">
        <f>A1917</f>
        <v>5</v>
      </c>
      <c r="D2004" s="3">
        <f>ROW(A1917)</f>
        <v>1917</v>
      </c>
      <c r="E2004" s="3"/>
      <c r="F2004" s="3" t="str">
        <f>IF(F1917&lt;&gt;"",F1917,"")</f>
        <v>Новый подраздел</v>
      </c>
      <c r="G2004" s="3" t="str">
        <f>IF(G1917&lt;&gt;"",G1917,"")</f>
        <v>Котельный зал (усиленный пол)</v>
      </c>
      <c r="H2004" s="3">
        <v>0</v>
      </c>
      <c r="I2004" s="3"/>
      <c r="J2004" s="3"/>
      <c r="K2004" s="3"/>
      <c r="L2004" s="3"/>
      <c r="M2004" s="3"/>
      <c r="N2004" s="3"/>
      <c r="O2004" s="3">
        <f t="shared" ref="O2004:T2004" si="1724">ROUND(AB2004,0)</f>
        <v>0</v>
      </c>
      <c r="P2004" s="3">
        <f t="shared" si="1724"/>
        <v>0</v>
      </c>
      <c r="Q2004" s="3">
        <f t="shared" si="1724"/>
        <v>0</v>
      </c>
      <c r="R2004" s="3">
        <f t="shared" si="1724"/>
        <v>0</v>
      </c>
      <c r="S2004" s="3">
        <f t="shared" si="1724"/>
        <v>0</v>
      </c>
      <c r="T2004" s="3">
        <f t="shared" si="1724"/>
        <v>0</v>
      </c>
      <c r="U2004" s="3">
        <f>AH2004</f>
        <v>0</v>
      </c>
      <c r="V2004" s="3">
        <f>AI2004</f>
        <v>0</v>
      </c>
      <c r="W2004" s="3">
        <f>ROUND(AJ2004,0)</f>
        <v>0</v>
      </c>
      <c r="X2004" s="3">
        <f>ROUND(AK2004,0)</f>
        <v>0</v>
      </c>
      <c r="Y2004" s="3">
        <f>ROUND(AL2004,0)</f>
        <v>0</v>
      </c>
      <c r="Z2004" s="3"/>
      <c r="AA2004" s="3"/>
      <c r="AB2004" s="3">
        <f>ROUND(SUMIF(AA1921:AA2002,"=69726971",O1921:O2002),0)</f>
        <v>0</v>
      </c>
      <c r="AC2004" s="3">
        <f>ROUND(SUMIF(AA1921:AA2002,"=69726971",P1921:P2002),0)</f>
        <v>0</v>
      </c>
      <c r="AD2004" s="3">
        <f>ROUND(SUMIF(AA1921:AA2002,"=69726971",Q1921:Q2002),0)</f>
        <v>0</v>
      </c>
      <c r="AE2004" s="3">
        <f>ROUND(SUMIF(AA1921:AA2002,"=69726971",R1921:R2002),0)</f>
        <v>0</v>
      </c>
      <c r="AF2004" s="3">
        <f>ROUND(SUMIF(AA1921:AA2002,"=69726971",S1921:S2002),0)</f>
        <v>0</v>
      </c>
      <c r="AG2004" s="3">
        <f>ROUND(SUMIF(AA1921:AA2002,"=69726971",T1921:T2002),0)</f>
        <v>0</v>
      </c>
      <c r="AH2004" s="3">
        <f>SUMIF(AA1921:AA2002,"=69726971",U1921:U2002)</f>
        <v>0</v>
      </c>
      <c r="AI2004" s="3">
        <f>SUMIF(AA1921:AA2002,"=69726971",V1921:V2002)</f>
        <v>0</v>
      </c>
      <c r="AJ2004" s="3">
        <f>ROUND(SUMIF(AA1921:AA2002,"=69726971",W1921:W2002),0)</f>
        <v>0</v>
      </c>
      <c r="AK2004" s="3">
        <f>ROUND(SUMIF(AA1921:AA2002,"=69726971",X1921:X2002),0)</f>
        <v>0</v>
      </c>
      <c r="AL2004" s="3">
        <f>ROUND(SUMIF(AA1921:AA2002,"=69726971",Y1921:Y2002),0)</f>
        <v>0</v>
      </c>
      <c r="AM2004" s="3"/>
      <c r="AN2004" s="3"/>
      <c r="AO2004" s="3">
        <f t="shared" ref="AO2004:BD2004" si="1725">ROUND(BX2004,0)</f>
        <v>0</v>
      </c>
      <c r="AP2004" s="3">
        <f t="shared" si="1725"/>
        <v>0</v>
      </c>
      <c r="AQ2004" s="3">
        <f t="shared" si="1725"/>
        <v>0</v>
      </c>
      <c r="AR2004" s="3">
        <f t="shared" si="1725"/>
        <v>0</v>
      </c>
      <c r="AS2004" s="3">
        <f t="shared" si="1725"/>
        <v>0</v>
      </c>
      <c r="AT2004" s="3">
        <f t="shared" si="1725"/>
        <v>0</v>
      </c>
      <c r="AU2004" s="3">
        <f t="shared" si="1725"/>
        <v>0</v>
      </c>
      <c r="AV2004" s="3">
        <f t="shared" si="1725"/>
        <v>0</v>
      </c>
      <c r="AW2004" s="3">
        <f t="shared" si="1725"/>
        <v>0</v>
      </c>
      <c r="AX2004" s="3">
        <f t="shared" si="1725"/>
        <v>0</v>
      </c>
      <c r="AY2004" s="3">
        <f t="shared" si="1725"/>
        <v>0</v>
      </c>
      <c r="AZ2004" s="3">
        <f t="shared" si="1725"/>
        <v>0</v>
      </c>
      <c r="BA2004" s="3">
        <f t="shared" si="1725"/>
        <v>0</v>
      </c>
      <c r="BB2004" s="3">
        <f t="shared" si="1725"/>
        <v>0</v>
      </c>
      <c r="BC2004" s="3">
        <f t="shared" si="1725"/>
        <v>0</v>
      </c>
      <c r="BD2004" s="3">
        <f t="shared" si="1725"/>
        <v>0</v>
      </c>
      <c r="BE2004" s="3"/>
      <c r="BF2004" s="3"/>
      <c r="BG2004" s="3"/>
      <c r="BH2004" s="3"/>
      <c r="BI2004" s="3"/>
      <c r="BJ2004" s="3"/>
      <c r="BK2004" s="3"/>
      <c r="BL2004" s="3"/>
      <c r="BM2004" s="3"/>
      <c r="BN2004" s="3"/>
      <c r="BO2004" s="3"/>
      <c r="BP2004" s="3"/>
      <c r="BQ2004" s="3"/>
      <c r="BR2004" s="3"/>
      <c r="BS2004" s="3"/>
      <c r="BT2004" s="3"/>
      <c r="BU2004" s="3"/>
      <c r="BV2004" s="3"/>
      <c r="BW2004" s="3"/>
      <c r="BX2004" s="3">
        <f>ROUND(SUMIF(AA1921:AA2002,"=69726971",FQ1921:FQ2002),0)</f>
        <v>0</v>
      </c>
      <c r="BY2004" s="3">
        <f>ROUND(SUMIF(AA1921:AA2002,"=69726971",FR1921:FR2002),0)</f>
        <v>0</v>
      </c>
      <c r="BZ2004" s="3">
        <f>ROUND(SUMIF(AA1921:AA2002,"=69726971",GL1921:GL2002),0)</f>
        <v>0</v>
      </c>
      <c r="CA2004" s="3">
        <f>ROUND(SUMIF(AA1921:AA2002,"=69726971",GM1921:GM2002),0)</f>
        <v>0</v>
      </c>
      <c r="CB2004" s="3">
        <f>ROUND(SUMIF(AA1921:AA2002,"=69726971",GN1921:GN2002),0)</f>
        <v>0</v>
      </c>
      <c r="CC2004" s="3">
        <f>ROUND(SUMIF(AA1921:AA2002,"=69726971",GO1921:GO2002),0)</f>
        <v>0</v>
      </c>
      <c r="CD2004" s="3">
        <f>ROUND(SUMIF(AA1921:AA2002,"=69726971",GP1921:GP2002),0)</f>
        <v>0</v>
      </c>
      <c r="CE2004" s="3">
        <f>AC2004-BX2004</f>
        <v>0</v>
      </c>
      <c r="CF2004" s="3">
        <f>AC2004-BY2004</f>
        <v>0</v>
      </c>
      <c r="CG2004" s="3">
        <f>BX2004-BZ2004</f>
        <v>0</v>
      </c>
      <c r="CH2004" s="3">
        <f>AC2004-BX2004-BY2004+BZ2004</f>
        <v>0</v>
      </c>
      <c r="CI2004" s="3">
        <f>BY2004-BZ2004</f>
        <v>0</v>
      </c>
      <c r="CJ2004" s="3">
        <f>ROUND(SUMIF(AA1921:AA2002,"=69726971",GX1921:GX2002),0)</f>
        <v>0</v>
      </c>
      <c r="CK2004" s="3">
        <f>ROUND(SUMIF(AA1921:AA2002,"=69726971",GY1921:GY2002),0)</f>
        <v>0</v>
      </c>
      <c r="CL2004" s="3">
        <f>ROUND(SUMIF(AA1921:AA2002,"=69726971",GZ1921:GZ2002),0)</f>
        <v>0</v>
      </c>
      <c r="CM2004" s="3">
        <f>ROUND(SUMIF(AA1921:AA2002,"=69726971",HD1921:HD2002),0)</f>
        <v>0</v>
      </c>
      <c r="CN2004" s="3"/>
      <c r="CO2004" s="3"/>
      <c r="CP2004" s="3"/>
      <c r="CQ2004" s="3"/>
      <c r="CR2004" s="3"/>
      <c r="CS2004" s="3"/>
      <c r="CT2004" s="3"/>
      <c r="CU2004" s="3"/>
      <c r="CV2004" s="3"/>
      <c r="CW2004" s="3"/>
      <c r="CX2004" s="3"/>
      <c r="CY2004" s="3"/>
      <c r="CZ2004" s="3"/>
      <c r="DA2004" s="3"/>
      <c r="DB2004" s="3"/>
      <c r="DC2004" s="3"/>
      <c r="DD2004" s="3"/>
      <c r="DE2004" s="3"/>
      <c r="DF2004" s="3"/>
      <c r="DG2004" s="4">
        <f t="shared" ref="DG2004:DL2004" si="1726">ROUND(DT2004,0)</f>
        <v>0</v>
      </c>
      <c r="DH2004" s="4">
        <f t="shared" si="1726"/>
        <v>0</v>
      </c>
      <c r="DI2004" s="4">
        <f t="shared" si="1726"/>
        <v>0</v>
      </c>
      <c r="DJ2004" s="4">
        <f t="shared" si="1726"/>
        <v>0</v>
      </c>
      <c r="DK2004" s="4">
        <f t="shared" si="1726"/>
        <v>0</v>
      </c>
      <c r="DL2004" s="4">
        <f t="shared" si="1726"/>
        <v>0</v>
      </c>
      <c r="DM2004" s="4">
        <f>DZ2004</f>
        <v>0</v>
      </c>
      <c r="DN2004" s="4">
        <f>EA2004</f>
        <v>0</v>
      </c>
      <c r="DO2004" s="4">
        <f>ROUND(EB2004,0)</f>
        <v>0</v>
      </c>
      <c r="DP2004" s="4">
        <f>ROUND(EC2004,0)</f>
        <v>0</v>
      </c>
      <c r="DQ2004" s="4">
        <f>ROUND(ED2004,0)</f>
        <v>0</v>
      </c>
      <c r="DR2004" s="4"/>
      <c r="DS2004" s="4"/>
      <c r="DT2004" s="4">
        <f>ROUND(SUMIF(AA1921:AA2002,"=69726884",O1921:O2002),0)</f>
        <v>0</v>
      </c>
      <c r="DU2004" s="4">
        <f>ROUND(SUMIF(AA1921:AA2002,"=69726884",P1921:P2002),0)</f>
        <v>0</v>
      </c>
      <c r="DV2004" s="4">
        <f>ROUND(SUMIF(AA1921:AA2002,"=69726884",Q1921:Q2002),0)</f>
        <v>0</v>
      </c>
      <c r="DW2004" s="4">
        <f>ROUND(SUMIF(AA1921:AA2002,"=69726884",R1921:R2002),0)</f>
        <v>0</v>
      </c>
      <c r="DX2004" s="4">
        <f>ROUND(SUMIF(AA1921:AA2002,"=69726884",S1921:S2002),0)</f>
        <v>0</v>
      </c>
      <c r="DY2004" s="4">
        <f>ROUND(SUMIF(AA1921:AA2002,"=69726884",T1921:T2002),0)</f>
        <v>0</v>
      </c>
      <c r="DZ2004" s="4">
        <f>SUMIF(AA1921:AA2002,"=69726884",U1921:U2002)</f>
        <v>0</v>
      </c>
      <c r="EA2004" s="4">
        <f>SUMIF(AA1921:AA2002,"=69726884",V1921:V2002)</f>
        <v>0</v>
      </c>
      <c r="EB2004" s="4">
        <f>ROUND(SUMIF(AA1921:AA2002,"=69726884",W1921:W2002),0)</f>
        <v>0</v>
      </c>
      <c r="EC2004" s="4">
        <f>ROUND(SUMIF(AA1921:AA2002,"=69726884",X1921:X2002),0)</f>
        <v>0</v>
      </c>
      <c r="ED2004" s="4">
        <f>ROUND(SUMIF(AA1921:AA2002,"=69726884",Y1921:Y2002),0)</f>
        <v>0</v>
      </c>
      <c r="EE2004" s="4"/>
      <c r="EF2004" s="4"/>
      <c r="EG2004" s="4">
        <f t="shared" ref="EG2004:EV2004" si="1727">ROUND(FP2004,0)</f>
        <v>0</v>
      </c>
      <c r="EH2004" s="4">
        <f t="shared" si="1727"/>
        <v>0</v>
      </c>
      <c r="EI2004" s="4">
        <f t="shared" si="1727"/>
        <v>0</v>
      </c>
      <c r="EJ2004" s="4">
        <f t="shared" si="1727"/>
        <v>0</v>
      </c>
      <c r="EK2004" s="4">
        <f t="shared" si="1727"/>
        <v>0</v>
      </c>
      <c r="EL2004" s="4">
        <f t="shared" si="1727"/>
        <v>0</v>
      </c>
      <c r="EM2004" s="4">
        <f t="shared" si="1727"/>
        <v>0</v>
      </c>
      <c r="EN2004" s="4">
        <f t="shared" si="1727"/>
        <v>0</v>
      </c>
      <c r="EO2004" s="4">
        <f t="shared" si="1727"/>
        <v>0</v>
      </c>
      <c r="EP2004" s="4">
        <f t="shared" si="1727"/>
        <v>0</v>
      </c>
      <c r="EQ2004" s="4">
        <f t="shared" si="1727"/>
        <v>0</v>
      </c>
      <c r="ER2004" s="4">
        <f t="shared" si="1727"/>
        <v>0</v>
      </c>
      <c r="ES2004" s="4">
        <f t="shared" si="1727"/>
        <v>0</v>
      </c>
      <c r="ET2004" s="4">
        <f t="shared" si="1727"/>
        <v>0</v>
      </c>
      <c r="EU2004" s="4">
        <f t="shared" si="1727"/>
        <v>0</v>
      </c>
      <c r="EV2004" s="4">
        <f t="shared" si="1727"/>
        <v>0</v>
      </c>
      <c r="EW2004" s="4"/>
      <c r="EX2004" s="4"/>
      <c r="EY2004" s="4"/>
      <c r="EZ2004" s="4"/>
      <c r="FA2004" s="4"/>
      <c r="FB2004" s="4"/>
      <c r="FC2004" s="4"/>
      <c r="FD2004" s="4"/>
      <c r="FE2004" s="4"/>
      <c r="FF2004" s="4"/>
      <c r="FG2004" s="4"/>
      <c r="FH2004" s="4"/>
      <c r="FI2004" s="4"/>
      <c r="FJ2004" s="4"/>
      <c r="FK2004" s="4"/>
      <c r="FL2004" s="4"/>
      <c r="FM2004" s="4"/>
      <c r="FN2004" s="4"/>
      <c r="FO2004" s="4"/>
      <c r="FP2004" s="4">
        <f>ROUND(SUMIF(AA1921:AA2002,"=69726884",FQ1921:FQ2002),0)</f>
        <v>0</v>
      </c>
      <c r="FQ2004" s="4">
        <f>ROUND(SUMIF(AA1921:AA2002,"=69726884",FR1921:FR2002),0)</f>
        <v>0</v>
      </c>
      <c r="FR2004" s="4">
        <f>ROUND(SUMIF(AA1921:AA2002,"=69726884",GL1921:GL2002),0)</f>
        <v>0</v>
      </c>
      <c r="FS2004" s="4">
        <f>ROUND(SUMIF(AA1921:AA2002,"=69726884",GM1921:GM2002),0)</f>
        <v>0</v>
      </c>
      <c r="FT2004" s="4">
        <f>ROUND(SUMIF(AA1921:AA2002,"=69726884",GN1921:GN2002),0)</f>
        <v>0</v>
      </c>
      <c r="FU2004" s="4">
        <f>ROUND(SUMIF(AA1921:AA2002,"=69726884",GO1921:GO2002),0)</f>
        <v>0</v>
      </c>
      <c r="FV2004" s="4">
        <f>ROUND(SUMIF(AA1921:AA2002,"=69726884",GP1921:GP2002),0)</f>
        <v>0</v>
      </c>
      <c r="FW2004" s="4">
        <f>DU2004-FP2004</f>
        <v>0</v>
      </c>
      <c r="FX2004" s="4">
        <f>DU2004-FQ2004</f>
        <v>0</v>
      </c>
      <c r="FY2004" s="4">
        <f>FP2004-FR2004</f>
        <v>0</v>
      </c>
      <c r="FZ2004" s="4">
        <f>DU2004-FP2004-FQ2004+FR2004</f>
        <v>0</v>
      </c>
      <c r="GA2004" s="4">
        <f>FQ2004-FR2004</f>
        <v>0</v>
      </c>
      <c r="GB2004" s="4">
        <f>ROUND(SUMIF(AA1921:AA2002,"=69726884",GX1921:GX2002),0)</f>
        <v>0</v>
      </c>
      <c r="GC2004" s="4">
        <f>ROUND(SUMIF(AA1921:AA2002,"=69726884",GY1921:GY2002),0)</f>
        <v>0</v>
      </c>
      <c r="GD2004" s="4">
        <f>ROUND(SUMIF(AA1921:AA2002,"=69726884",GZ1921:GZ2002),0)</f>
        <v>0</v>
      </c>
      <c r="GE2004" s="4">
        <f>ROUND(SUMIF(AA1921:AA2002,"=69726884",HD1921:HD2002),0)</f>
        <v>0</v>
      </c>
      <c r="GF2004" s="4"/>
      <c r="GG2004" s="4"/>
      <c r="GH2004" s="4"/>
      <c r="GI2004" s="4"/>
      <c r="GJ2004" s="4"/>
      <c r="GK2004" s="4"/>
      <c r="GL2004" s="4"/>
      <c r="GM2004" s="4"/>
      <c r="GN2004" s="4"/>
      <c r="GO2004" s="4"/>
      <c r="GP2004" s="4"/>
      <c r="GQ2004" s="4"/>
      <c r="GR2004" s="4"/>
      <c r="GS2004" s="4"/>
      <c r="GT2004" s="4"/>
      <c r="GU2004" s="4"/>
      <c r="GV2004" s="4"/>
      <c r="GW2004" s="4"/>
      <c r="GX2004" s="4">
        <v>0</v>
      </c>
    </row>
    <row r="2006" spans="1:255" x14ac:dyDescent="0.2">
      <c r="A2006" s="5">
        <v>50</v>
      </c>
      <c r="B2006" s="5">
        <v>0</v>
      </c>
      <c r="C2006" s="5">
        <v>0</v>
      </c>
      <c r="D2006" s="5">
        <v>1</v>
      </c>
      <c r="E2006" s="5">
        <v>201</v>
      </c>
      <c r="F2006" s="5">
        <f>ROUND(Source!O2004,O2006)</f>
        <v>0</v>
      </c>
      <c r="G2006" s="5" t="s">
        <v>86</v>
      </c>
      <c r="H2006" s="5" t="s">
        <v>87</v>
      </c>
      <c r="I2006" s="5"/>
      <c r="J2006" s="5"/>
      <c r="K2006" s="5">
        <v>201</v>
      </c>
      <c r="L2006" s="5">
        <v>1</v>
      </c>
      <c r="M2006" s="5">
        <v>3</v>
      </c>
      <c r="N2006" s="5" t="s">
        <v>3</v>
      </c>
      <c r="O2006" s="5">
        <v>0</v>
      </c>
      <c r="P2006" s="5">
        <f>ROUND(Source!DG2004,O2006)</f>
        <v>0</v>
      </c>
      <c r="Q2006" s="5"/>
      <c r="R2006" s="5"/>
      <c r="S2006" s="5"/>
      <c r="T2006" s="5"/>
      <c r="U2006" s="5"/>
      <c r="V2006" s="5"/>
      <c r="W2006" s="5">
        <v>0</v>
      </c>
      <c r="X2006" s="5">
        <v>1</v>
      </c>
      <c r="Y2006" s="5">
        <v>0</v>
      </c>
      <c r="Z2006" s="5">
        <v>0</v>
      </c>
      <c r="AA2006" s="5">
        <v>1</v>
      </c>
      <c r="AB2006" s="5">
        <v>0</v>
      </c>
    </row>
    <row r="2007" spans="1:255" x14ac:dyDescent="0.2">
      <c r="A2007" s="5">
        <v>50</v>
      </c>
      <c r="B2007" s="5">
        <v>0</v>
      </c>
      <c r="C2007" s="5">
        <v>0</v>
      </c>
      <c r="D2007" s="5">
        <v>1</v>
      </c>
      <c r="E2007" s="5">
        <v>202</v>
      </c>
      <c r="F2007" s="5">
        <f>ROUND(Source!P2004,O2007)</f>
        <v>0</v>
      </c>
      <c r="G2007" s="5" t="s">
        <v>88</v>
      </c>
      <c r="H2007" s="5" t="s">
        <v>89</v>
      </c>
      <c r="I2007" s="5"/>
      <c r="J2007" s="5"/>
      <c r="K2007" s="5">
        <v>202</v>
      </c>
      <c r="L2007" s="5">
        <v>2</v>
      </c>
      <c r="M2007" s="5">
        <v>3</v>
      </c>
      <c r="N2007" s="5" t="s">
        <v>3</v>
      </c>
      <c r="O2007" s="5">
        <v>0</v>
      </c>
      <c r="P2007" s="5">
        <f>ROUND(Source!DH2004,O2007)</f>
        <v>0</v>
      </c>
      <c r="Q2007" s="5"/>
      <c r="R2007" s="5"/>
      <c r="S2007" s="5"/>
      <c r="T2007" s="5"/>
      <c r="U2007" s="5"/>
      <c r="V2007" s="5"/>
      <c r="W2007" s="5">
        <v>0</v>
      </c>
      <c r="X2007" s="5">
        <v>1</v>
      </c>
      <c r="Y2007" s="5">
        <v>0</v>
      </c>
      <c r="Z2007" s="5">
        <v>0</v>
      </c>
      <c r="AA2007" s="5">
        <v>1</v>
      </c>
      <c r="AB2007" s="5">
        <v>0</v>
      </c>
    </row>
    <row r="2008" spans="1:255" x14ac:dyDescent="0.2">
      <c r="A2008" s="5">
        <v>50</v>
      </c>
      <c r="B2008" s="5">
        <v>0</v>
      </c>
      <c r="C2008" s="5">
        <v>0</v>
      </c>
      <c r="D2008" s="5">
        <v>1</v>
      </c>
      <c r="E2008" s="5">
        <v>222</v>
      </c>
      <c r="F2008" s="5">
        <f>ROUND(Source!AO2004,O2008)</f>
        <v>0</v>
      </c>
      <c r="G2008" s="5" t="s">
        <v>90</v>
      </c>
      <c r="H2008" s="5" t="s">
        <v>91</v>
      </c>
      <c r="I2008" s="5"/>
      <c r="J2008" s="5"/>
      <c r="K2008" s="5">
        <v>222</v>
      </c>
      <c r="L2008" s="5">
        <v>3</v>
      </c>
      <c r="M2008" s="5">
        <v>3</v>
      </c>
      <c r="N2008" s="5" t="s">
        <v>3</v>
      </c>
      <c r="O2008" s="5">
        <v>0</v>
      </c>
      <c r="P2008" s="5">
        <f>ROUND(Source!EG2004,O2008)</f>
        <v>0</v>
      </c>
      <c r="Q2008" s="5"/>
      <c r="R2008" s="5"/>
      <c r="S2008" s="5"/>
      <c r="T2008" s="5"/>
      <c r="U2008" s="5"/>
      <c r="V2008" s="5"/>
      <c r="W2008" s="5">
        <v>0</v>
      </c>
      <c r="X2008" s="5">
        <v>1</v>
      </c>
      <c r="Y2008" s="5">
        <v>0</v>
      </c>
      <c r="Z2008" s="5">
        <v>0</v>
      </c>
      <c r="AA2008" s="5">
        <v>1</v>
      </c>
      <c r="AB2008" s="5">
        <v>0</v>
      </c>
    </row>
    <row r="2009" spans="1:255" x14ac:dyDescent="0.2">
      <c r="A2009" s="5">
        <v>50</v>
      </c>
      <c r="B2009" s="5">
        <v>0</v>
      </c>
      <c r="C2009" s="5">
        <v>0</v>
      </c>
      <c r="D2009" s="5">
        <v>1</v>
      </c>
      <c r="E2009" s="5">
        <v>225</v>
      </c>
      <c r="F2009" s="5">
        <f>ROUND(Source!AV2004,O2009)</f>
        <v>0</v>
      </c>
      <c r="G2009" s="5" t="s">
        <v>92</v>
      </c>
      <c r="H2009" s="5" t="s">
        <v>93</v>
      </c>
      <c r="I2009" s="5"/>
      <c r="J2009" s="5"/>
      <c r="K2009" s="5">
        <v>225</v>
      </c>
      <c r="L2009" s="5">
        <v>4</v>
      </c>
      <c r="M2009" s="5">
        <v>3</v>
      </c>
      <c r="N2009" s="5" t="s">
        <v>3</v>
      </c>
      <c r="O2009" s="5">
        <v>0</v>
      </c>
      <c r="P2009" s="5">
        <f>ROUND(Source!EN2004,O2009)</f>
        <v>0</v>
      </c>
      <c r="Q2009" s="5"/>
      <c r="R2009" s="5"/>
      <c r="S2009" s="5"/>
      <c r="T2009" s="5"/>
      <c r="U2009" s="5"/>
      <c r="V2009" s="5"/>
      <c r="W2009" s="5">
        <v>0</v>
      </c>
      <c r="X2009" s="5">
        <v>1</v>
      </c>
      <c r="Y2009" s="5">
        <v>0</v>
      </c>
      <c r="Z2009" s="5">
        <v>0</v>
      </c>
      <c r="AA2009" s="5">
        <v>1</v>
      </c>
      <c r="AB2009" s="5">
        <v>0</v>
      </c>
    </row>
    <row r="2010" spans="1:255" x14ac:dyDescent="0.2">
      <c r="A2010" s="5">
        <v>50</v>
      </c>
      <c r="B2010" s="5">
        <v>0</v>
      </c>
      <c r="C2010" s="5">
        <v>0</v>
      </c>
      <c r="D2010" s="5">
        <v>1</v>
      </c>
      <c r="E2010" s="5">
        <v>226</v>
      </c>
      <c r="F2010" s="5">
        <f>ROUND(Source!AW2004,O2010)</f>
        <v>0</v>
      </c>
      <c r="G2010" s="5" t="s">
        <v>94</v>
      </c>
      <c r="H2010" s="5" t="s">
        <v>95</v>
      </c>
      <c r="I2010" s="5"/>
      <c r="J2010" s="5"/>
      <c r="K2010" s="5">
        <v>226</v>
      </c>
      <c r="L2010" s="5">
        <v>5</v>
      </c>
      <c r="M2010" s="5">
        <v>3</v>
      </c>
      <c r="N2010" s="5" t="s">
        <v>3</v>
      </c>
      <c r="O2010" s="5">
        <v>0</v>
      </c>
      <c r="P2010" s="5">
        <f>ROUND(Source!EO2004,O2010)</f>
        <v>0</v>
      </c>
      <c r="Q2010" s="5"/>
      <c r="R2010" s="5"/>
      <c r="S2010" s="5"/>
      <c r="T2010" s="5"/>
      <c r="U2010" s="5"/>
      <c r="V2010" s="5"/>
      <c r="W2010" s="5">
        <v>0</v>
      </c>
      <c r="X2010" s="5">
        <v>1</v>
      </c>
      <c r="Y2010" s="5">
        <v>0</v>
      </c>
      <c r="Z2010" s="5">
        <v>0</v>
      </c>
      <c r="AA2010" s="5">
        <v>1</v>
      </c>
      <c r="AB2010" s="5">
        <v>0</v>
      </c>
    </row>
    <row r="2011" spans="1:255" x14ac:dyDescent="0.2">
      <c r="A2011" s="5">
        <v>50</v>
      </c>
      <c r="B2011" s="5">
        <v>0</v>
      </c>
      <c r="C2011" s="5">
        <v>0</v>
      </c>
      <c r="D2011" s="5">
        <v>1</v>
      </c>
      <c r="E2011" s="5">
        <v>227</v>
      </c>
      <c r="F2011" s="5">
        <f>ROUND(Source!AX2004,O2011)</f>
        <v>0</v>
      </c>
      <c r="G2011" s="5" t="s">
        <v>96</v>
      </c>
      <c r="H2011" s="5" t="s">
        <v>97</v>
      </c>
      <c r="I2011" s="5"/>
      <c r="J2011" s="5"/>
      <c r="K2011" s="5">
        <v>227</v>
      </c>
      <c r="L2011" s="5">
        <v>6</v>
      </c>
      <c r="M2011" s="5">
        <v>3</v>
      </c>
      <c r="N2011" s="5" t="s">
        <v>3</v>
      </c>
      <c r="O2011" s="5">
        <v>0</v>
      </c>
      <c r="P2011" s="5">
        <f>ROUND(Source!EP2004,O2011)</f>
        <v>0</v>
      </c>
      <c r="Q2011" s="5"/>
      <c r="R2011" s="5"/>
      <c r="S2011" s="5"/>
      <c r="T2011" s="5"/>
      <c r="U2011" s="5"/>
      <c r="V2011" s="5"/>
      <c r="W2011" s="5">
        <v>0</v>
      </c>
      <c r="X2011" s="5">
        <v>1</v>
      </c>
      <c r="Y2011" s="5">
        <v>0</v>
      </c>
      <c r="Z2011" s="5">
        <v>0</v>
      </c>
      <c r="AA2011" s="5">
        <v>1</v>
      </c>
      <c r="AB2011" s="5">
        <v>0</v>
      </c>
    </row>
    <row r="2012" spans="1:255" x14ac:dyDescent="0.2">
      <c r="A2012" s="5">
        <v>50</v>
      </c>
      <c r="B2012" s="5">
        <v>0</v>
      </c>
      <c r="C2012" s="5">
        <v>0</v>
      </c>
      <c r="D2012" s="5">
        <v>1</v>
      </c>
      <c r="E2012" s="5">
        <v>228</v>
      </c>
      <c r="F2012" s="5">
        <f>ROUND(Source!AY2004,O2012)</f>
        <v>0</v>
      </c>
      <c r="G2012" s="5" t="s">
        <v>98</v>
      </c>
      <c r="H2012" s="5" t="s">
        <v>99</v>
      </c>
      <c r="I2012" s="5"/>
      <c r="J2012" s="5"/>
      <c r="K2012" s="5">
        <v>228</v>
      </c>
      <c r="L2012" s="5">
        <v>7</v>
      </c>
      <c r="M2012" s="5">
        <v>3</v>
      </c>
      <c r="N2012" s="5" t="s">
        <v>3</v>
      </c>
      <c r="O2012" s="5">
        <v>0</v>
      </c>
      <c r="P2012" s="5">
        <f>ROUND(Source!EQ2004,O2012)</f>
        <v>0</v>
      </c>
      <c r="Q2012" s="5"/>
      <c r="R2012" s="5"/>
      <c r="S2012" s="5"/>
      <c r="T2012" s="5"/>
      <c r="U2012" s="5"/>
      <c r="V2012" s="5"/>
      <c r="W2012" s="5">
        <v>0</v>
      </c>
      <c r="X2012" s="5">
        <v>1</v>
      </c>
      <c r="Y2012" s="5">
        <v>0</v>
      </c>
      <c r="Z2012" s="5">
        <v>0</v>
      </c>
      <c r="AA2012" s="5">
        <v>1</v>
      </c>
      <c r="AB2012" s="5">
        <v>0</v>
      </c>
    </row>
    <row r="2013" spans="1:255" x14ac:dyDescent="0.2">
      <c r="A2013" s="5">
        <v>50</v>
      </c>
      <c r="B2013" s="5">
        <v>0</v>
      </c>
      <c r="C2013" s="5">
        <v>0</v>
      </c>
      <c r="D2013" s="5">
        <v>1</v>
      </c>
      <c r="E2013" s="5">
        <v>216</v>
      </c>
      <c r="F2013" s="5">
        <f>ROUND(Source!AP2004,O2013)</f>
        <v>0</v>
      </c>
      <c r="G2013" s="5" t="s">
        <v>100</v>
      </c>
      <c r="H2013" s="5" t="s">
        <v>101</v>
      </c>
      <c r="I2013" s="5"/>
      <c r="J2013" s="5"/>
      <c r="K2013" s="5">
        <v>216</v>
      </c>
      <c r="L2013" s="5">
        <v>8</v>
      </c>
      <c r="M2013" s="5">
        <v>3</v>
      </c>
      <c r="N2013" s="5" t="s">
        <v>3</v>
      </c>
      <c r="O2013" s="5">
        <v>0</v>
      </c>
      <c r="P2013" s="5">
        <f>ROUND(Source!EH2004,O2013)</f>
        <v>0</v>
      </c>
      <c r="Q2013" s="5"/>
      <c r="R2013" s="5"/>
      <c r="S2013" s="5"/>
      <c r="T2013" s="5"/>
      <c r="U2013" s="5"/>
      <c r="V2013" s="5"/>
      <c r="W2013" s="5">
        <v>0</v>
      </c>
      <c r="X2013" s="5">
        <v>1</v>
      </c>
      <c r="Y2013" s="5">
        <v>0</v>
      </c>
      <c r="Z2013" s="5">
        <v>0</v>
      </c>
      <c r="AA2013" s="5">
        <v>1</v>
      </c>
      <c r="AB2013" s="5">
        <v>0</v>
      </c>
    </row>
    <row r="2014" spans="1:255" x14ac:dyDescent="0.2">
      <c r="A2014" s="5">
        <v>50</v>
      </c>
      <c r="B2014" s="5">
        <v>0</v>
      </c>
      <c r="C2014" s="5">
        <v>0</v>
      </c>
      <c r="D2014" s="5">
        <v>1</v>
      </c>
      <c r="E2014" s="5">
        <v>223</v>
      </c>
      <c r="F2014" s="5">
        <f>ROUND(Source!AQ2004,O2014)</f>
        <v>0</v>
      </c>
      <c r="G2014" s="5" t="s">
        <v>102</v>
      </c>
      <c r="H2014" s="5" t="s">
        <v>103</v>
      </c>
      <c r="I2014" s="5"/>
      <c r="J2014" s="5"/>
      <c r="K2014" s="5">
        <v>223</v>
      </c>
      <c r="L2014" s="5">
        <v>9</v>
      </c>
      <c r="M2014" s="5">
        <v>3</v>
      </c>
      <c r="N2014" s="5" t="s">
        <v>3</v>
      </c>
      <c r="O2014" s="5">
        <v>0</v>
      </c>
      <c r="P2014" s="5">
        <f>ROUND(Source!EI2004,O2014)</f>
        <v>0</v>
      </c>
      <c r="Q2014" s="5"/>
      <c r="R2014" s="5"/>
      <c r="S2014" s="5"/>
      <c r="T2014" s="5"/>
      <c r="U2014" s="5"/>
      <c r="V2014" s="5"/>
      <c r="W2014" s="5">
        <v>0</v>
      </c>
      <c r="X2014" s="5">
        <v>1</v>
      </c>
      <c r="Y2014" s="5">
        <v>0</v>
      </c>
      <c r="Z2014" s="5">
        <v>0</v>
      </c>
      <c r="AA2014" s="5">
        <v>1</v>
      </c>
      <c r="AB2014" s="5">
        <v>0</v>
      </c>
    </row>
    <row r="2015" spans="1:255" x14ac:dyDescent="0.2">
      <c r="A2015" s="5">
        <v>50</v>
      </c>
      <c r="B2015" s="5">
        <v>0</v>
      </c>
      <c r="C2015" s="5">
        <v>0</v>
      </c>
      <c r="D2015" s="5">
        <v>1</v>
      </c>
      <c r="E2015" s="5">
        <v>229</v>
      </c>
      <c r="F2015" s="5">
        <f>ROUND(Source!AZ2004,O2015)</f>
        <v>0</v>
      </c>
      <c r="G2015" s="5" t="s">
        <v>104</v>
      </c>
      <c r="H2015" s="5" t="s">
        <v>105</v>
      </c>
      <c r="I2015" s="5"/>
      <c r="J2015" s="5"/>
      <c r="K2015" s="5">
        <v>229</v>
      </c>
      <c r="L2015" s="5">
        <v>10</v>
      </c>
      <c r="M2015" s="5">
        <v>3</v>
      </c>
      <c r="N2015" s="5" t="s">
        <v>3</v>
      </c>
      <c r="O2015" s="5">
        <v>0</v>
      </c>
      <c r="P2015" s="5">
        <f>ROUND(Source!ER2004,O2015)</f>
        <v>0</v>
      </c>
      <c r="Q2015" s="5"/>
      <c r="R2015" s="5"/>
      <c r="S2015" s="5"/>
      <c r="T2015" s="5"/>
      <c r="U2015" s="5"/>
      <c r="V2015" s="5"/>
      <c r="W2015" s="5">
        <v>0</v>
      </c>
      <c r="X2015" s="5">
        <v>1</v>
      </c>
      <c r="Y2015" s="5">
        <v>0</v>
      </c>
      <c r="Z2015" s="5">
        <v>0</v>
      </c>
      <c r="AA2015" s="5">
        <v>1</v>
      </c>
      <c r="AB2015" s="5">
        <v>0</v>
      </c>
    </row>
    <row r="2016" spans="1:255" x14ac:dyDescent="0.2">
      <c r="A2016" s="5">
        <v>50</v>
      </c>
      <c r="B2016" s="5">
        <v>0</v>
      </c>
      <c r="C2016" s="5">
        <v>0</v>
      </c>
      <c r="D2016" s="5">
        <v>1</v>
      </c>
      <c r="E2016" s="5">
        <v>203</v>
      </c>
      <c r="F2016" s="5">
        <f>ROUND(Source!Q2004,O2016)</f>
        <v>0</v>
      </c>
      <c r="G2016" s="5" t="s">
        <v>106</v>
      </c>
      <c r="H2016" s="5" t="s">
        <v>107</v>
      </c>
      <c r="I2016" s="5"/>
      <c r="J2016" s="5"/>
      <c r="K2016" s="5">
        <v>203</v>
      </c>
      <c r="L2016" s="5">
        <v>11</v>
      </c>
      <c r="M2016" s="5">
        <v>3</v>
      </c>
      <c r="N2016" s="5" t="s">
        <v>3</v>
      </c>
      <c r="O2016" s="5">
        <v>0</v>
      </c>
      <c r="P2016" s="5">
        <f>ROUND(Source!DI2004,O2016)</f>
        <v>0</v>
      </c>
      <c r="Q2016" s="5"/>
      <c r="R2016" s="5"/>
      <c r="S2016" s="5"/>
      <c r="T2016" s="5"/>
      <c r="U2016" s="5"/>
      <c r="V2016" s="5"/>
      <c r="W2016" s="5">
        <v>0</v>
      </c>
      <c r="X2016" s="5">
        <v>1</v>
      </c>
      <c r="Y2016" s="5">
        <v>0</v>
      </c>
      <c r="Z2016" s="5">
        <v>0</v>
      </c>
      <c r="AA2016" s="5">
        <v>1</v>
      </c>
      <c r="AB2016" s="5">
        <v>0</v>
      </c>
    </row>
    <row r="2017" spans="1:28" x14ac:dyDescent="0.2">
      <c r="A2017" s="5">
        <v>50</v>
      </c>
      <c r="B2017" s="5">
        <v>0</v>
      </c>
      <c r="C2017" s="5">
        <v>0</v>
      </c>
      <c r="D2017" s="5">
        <v>1</v>
      </c>
      <c r="E2017" s="5">
        <v>231</v>
      </c>
      <c r="F2017" s="5">
        <f>ROUND(Source!BB2004,O2017)</f>
        <v>0</v>
      </c>
      <c r="G2017" s="5" t="s">
        <v>108</v>
      </c>
      <c r="H2017" s="5" t="s">
        <v>109</v>
      </c>
      <c r="I2017" s="5"/>
      <c r="J2017" s="5"/>
      <c r="K2017" s="5">
        <v>231</v>
      </c>
      <c r="L2017" s="5">
        <v>12</v>
      </c>
      <c r="M2017" s="5">
        <v>3</v>
      </c>
      <c r="N2017" s="5" t="s">
        <v>3</v>
      </c>
      <c r="O2017" s="5">
        <v>0</v>
      </c>
      <c r="P2017" s="5">
        <f>ROUND(Source!ET2004,O2017)</f>
        <v>0</v>
      </c>
      <c r="Q2017" s="5"/>
      <c r="R2017" s="5"/>
      <c r="S2017" s="5"/>
      <c r="T2017" s="5"/>
      <c r="U2017" s="5"/>
      <c r="V2017" s="5"/>
      <c r="W2017" s="5">
        <v>0</v>
      </c>
      <c r="X2017" s="5">
        <v>1</v>
      </c>
      <c r="Y2017" s="5">
        <v>0</v>
      </c>
      <c r="Z2017" s="5">
        <v>0</v>
      </c>
      <c r="AA2017" s="5">
        <v>1</v>
      </c>
      <c r="AB2017" s="5">
        <v>0</v>
      </c>
    </row>
    <row r="2018" spans="1:28" x14ac:dyDescent="0.2">
      <c r="A2018" s="5">
        <v>50</v>
      </c>
      <c r="B2018" s="5">
        <v>0</v>
      </c>
      <c r="C2018" s="5">
        <v>0</v>
      </c>
      <c r="D2018" s="5">
        <v>1</v>
      </c>
      <c r="E2018" s="5">
        <v>204</v>
      </c>
      <c r="F2018" s="5">
        <f>ROUND(Source!R2004,O2018)</f>
        <v>0</v>
      </c>
      <c r="G2018" s="5" t="s">
        <v>110</v>
      </c>
      <c r="H2018" s="5" t="s">
        <v>111</v>
      </c>
      <c r="I2018" s="5"/>
      <c r="J2018" s="5"/>
      <c r="K2018" s="5">
        <v>204</v>
      </c>
      <c r="L2018" s="5">
        <v>13</v>
      </c>
      <c r="M2018" s="5">
        <v>3</v>
      </c>
      <c r="N2018" s="5" t="s">
        <v>3</v>
      </c>
      <c r="O2018" s="5">
        <v>0</v>
      </c>
      <c r="P2018" s="5">
        <f>ROUND(Source!DJ2004,O2018)</f>
        <v>0</v>
      </c>
      <c r="Q2018" s="5"/>
      <c r="R2018" s="5"/>
      <c r="S2018" s="5"/>
      <c r="T2018" s="5"/>
      <c r="U2018" s="5"/>
      <c r="V2018" s="5"/>
      <c r="W2018" s="5">
        <v>0</v>
      </c>
      <c r="X2018" s="5">
        <v>1</v>
      </c>
      <c r="Y2018" s="5">
        <v>0</v>
      </c>
      <c r="Z2018" s="5">
        <v>0</v>
      </c>
      <c r="AA2018" s="5">
        <v>1</v>
      </c>
      <c r="AB2018" s="5">
        <v>0</v>
      </c>
    </row>
    <row r="2019" spans="1:28" x14ac:dyDescent="0.2">
      <c r="A2019" s="5">
        <v>50</v>
      </c>
      <c r="B2019" s="5">
        <v>0</v>
      </c>
      <c r="C2019" s="5">
        <v>0</v>
      </c>
      <c r="D2019" s="5">
        <v>1</v>
      </c>
      <c r="E2019" s="5">
        <v>205</v>
      </c>
      <c r="F2019" s="5">
        <f>ROUND(Source!S2004,O2019)</f>
        <v>0</v>
      </c>
      <c r="G2019" s="5" t="s">
        <v>112</v>
      </c>
      <c r="H2019" s="5" t="s">
        <v>113</v>
      </c>
      <c r="I2019" s="5"/>
      <c r="J2019" s="5"/>
      <c r="K2019" s="5">
        <v>205</v>
      </c>
      <c r="L2019" s="5">
        <v>14</v>
      </c>
      <c r="M2019" s="5">
        <v>3</v>
      </c>
      <c r="N2019" s="5" t="s">
        <v>3</v>
      </c>
      <c r="O2019" s="5">
        <v>0</v>
      </c>
      <c r="P2019" s="5">
        <f>ROUND(Source!DK2004,O2019)</f>
        <v>0</v>
      </c>
      <c r="Q2019" s="5"/>
      <c r="R2019" s="5"/>
      <c r="S2019" s="5"/>
      <c r="T2019" s="5"/>
      <c r="U2019" s="5"/>
      <c r="V2019" s="5"/>
      <c r="W2019" s="5">
        <v>0</v>
      </c>
      <c r="X2019" s="5">
        <v>1</v>
      </c>
      <c r="Y2019" s="5">
        <v>0</v>
      </c>
      <c r="Z2019" s="5">
        <v>0</v>
      </c>
      <c r="AA2019" s="5">
        <v>1</v>
      </c>
      <c r="AB2019" s="5">
        <v>0</v>
      </c>
    </row>
    <row r="2020" spans="1:28" x14ac:dyDescent="0.2">
      <c r="A2020" s="5">
        <v>50</v>
      </c>
      <c r="B2020" s="5">
        <v>0</v>
      </c>
      <c r="C2020" s="5">
        <v>0</v>
      </c>
      <c r="D2020" s="5">
        <v>1</v>
      </c>
      <c r="E2020" s="5">
        <v>232</v>
      </c>
      <c r="F2020" s="5">
        <f>ROUND(Source!BC2004,O2020)</f>
        <v>0</v>
      </c>
      <c r="G2020" s="5" t="s">
        <v>114</v>
      </c>
      <c r="H2020" s="5" t="s">
        <v>115</v>
      </c>
      <c r="I2020" s="5"/>
      <c r="J2020" s="5"/>
      <c r="K2020" s="5">
        <v>232</v>
      </c>
      <c r="L2020" s="5">
        <v>15</v>
      </c>
      <c r="M2020" s="5">
        <v>3</v>
      </c>
      <c r="N2020" s="5" t="s">
        <v>3</v>
      </c>
      <c r="O2020" s="5">
        <v>0</v>
      </c>
      <c r="P2020" s="5">
        <f>ROUND(Source!EU2004,O2020)</f>
        <v>0</v>
      </c>
      <c r="Q2020" s="5"/>
      <c r="R2020" s="5"/>
      <c r="S2020" s="5"/>
      <c r="T2020" s="5"/>
      <c r="U2020" s="5"/>
      <c r="V2020" s="5"/>
      <c r="W2020" s="5">
        <v>0</v>
      </c>
      <c r="X2020" s="5">
        <v>1</v>
      </c>
      <c r="Y2020" s="5">
        <v>0</v>
      </c>
      <c r="Z2020" s="5">
        <v>0</v>
      </c>
      <c r="AA2020" s="5">
        <v>1</v>
      </c>
      <c r="AB2020" s="5">
        <v>0</v>
      </c>
    </row>
    <row r="2021" spans="1:28" x14ac:dyDescent="0.2">
      <c r="A2021" s="5">
        <v>50</v>
      </c>
      <c r="B2021" s="5">
        <v>0</v>
      </c>
      <c r="C2021" s="5">
        <v>0</v>
      </c>
      <c r="D2021" s="5">
        <v>1</v>
      </c>
      <c r="E2021" s="5">
        <v>214</v>
      </c>
      <c r="F2021" s="5">
        <f>ROUND(Source!AS2004,O2021)</f>
        <v>0</v>
      </c>
      <c r="G2021" s="5" t="s">
        <v>116</v>
      </c>
      <c r="H2021" s="5" t="s">
        <v>117</v>
      </c>
      <c r="I2021" s="5"/>
      <c r="J2021" s="5"/>
      <c r="K2021" s="5">
        <v>214</v>
      </c>
      <c r="L2021" s="5">
        <v>16</v>
      </c>
      <c r="M2021" s="5">
        <v>3</v>
      </c>
      <c r="N2021" s="5" t="s">
        <v>3</v>
      </c>
      <c r="O2021" s="5">
        <v>0</v>
      </c>
      <c r="P2021" s="5">
        <f>ROUND(Source!EK2004,O2021)</f>
        <v>0</v>
      </c>
      <c r="Q2021" s="5"/>
      <c r="R2021" s="5"/>
      <c r="S2021" s="5"/>
      <c r="T2021" s="5"/>
      <c r="U2021" s="5"/>
      <c r="V2021" s="5"/>
      <c r="W2021" s="5">
        <v>0</v>
      </c>
      <c r="X2021" s="5">
        <v>1</v>
      </c>
      <c r="Y2021" s="5">
        <v>0</v>
      </c>
      <c r="Z2021" s="5">
        <v>0</v>
      </c>
      <c r="AA2021" s="5">
        <v>1</v>
      </c>
      <c r="AB2021" s="5">
        <v>0</v>
      </c>
    </row>
    <row r="2022" spans="1:28" x14ac:dyDescent="0.2">
      <c r="A2022" s="5">
        <v>50</v>
      </c>
      <c r="B2022" s="5">
        <v>0</v>
      </c>
      <c r="C2022" s="5">
        <v>0</v>
      </c>
      <c r="D2022" s="5">
        <v>1</v>
      </c>
      <c r="E2022" s="5">
        <v>215</v>
      </c>
      <c r="F2022" s="5">
        <f>ROUND(Source!AT2004,O2022)</f>
        <v>0</v>
      </c>
      <c r="G2022" s="5" t="s">
        <v>118</v>
      </c>
      <c r="H2022" s="5" t="s">
        <v>119</v>
      </c>
      <c r="I2022" s="5"/>
      <c r="J2022" s="5"/>
      <c r="K2022" s="5">
        <v>215</v>
      </c>
      <c r="L2022" s="5">
        <v>17</v>
      </c>
      <c r="M2022" s="5">
        <v>3</v>
      </c>
      <c r="N2022" s="5" t="s">
        <v>3</v>
      </c>
      <c r="O2022" s="5">
        <v>0</v>
      </c>
      <c r="P2022" s="5">
        <f>ROUND(Source!EL2004,O2022)</f>
        <v>0</v>
      </c>
      <c r="Q2022" s="5"/>
      <c r="R2022" s="5"/>
      <c r="S2022" s="5"/>
      <c r="T2022" s="5"/>
      <c r="U2022" s="5"/>
      <c r="V2022" s="5"/>
      <c r="W2022" s="5">
        <v>0</v>
      </c>
      <c r="X2022" s="5">
        <v>1</v>
      </c>
      <c r="Y2022" s="5">
        <v>0</v>
      </c>
      <c r="Z2022" s="5">
        <v>0</v>
      </c>
      <c r="AA2022" s="5">
        <v>1</v>
      </c>
      <c r="AB2022" s="5">
        <v>0</v>
      </c>
    </row>
    <row r="2023" spans="1:28" x14ac:dyDescent="0.2">
      <c r="A2023" s="5">
        <v>50</v>
      </c>
      <c r="B2023" s="5">
        <v>0</v>
      </c>
      <c r="C2023" s="5">
        <v>0</v>
      </c>
      <c r="D2023" s="5">
        <v>1</v>
      </c>
      <c r="E2023" s="5">
        <v>217</v>
      </c>
      <c r="F2023" s="5">
        <f>ROUND(Source!AU2004,O2023)</f>
        <v>0</v>
      </c>
      <c r="G2023" s="5" t="s">
        <v>120</v>
      </c>
      <c r="H2023" s="5" t="s">
        <v>121</v>
      </c>
      <c r="I2023" s="5"/>
      <c r="J2023" s="5"/>
      <c r="K2023" s="5">
        <v>217</v>
      </c>
      <c r="L2023" s="5">
        <v>18</v>
      </c>
      <c r="M2023" s="5">
        <v>3</v>
      </c>
      <c r="N2023" s="5" t="s">
        <v>3</v>
      </c>
      <c r="O2023" s="5">
        <v>0</v>
      </c>
      <c r="P2023" s="5">
        <f>ROUND(Source!EM2004,O2023)</f>
        <v>0</v>
      </c>
      <c r="Q2023" s="5"/>
      <c r="R2023" s="5"/>
      <c r="S2023" s="5"/>
      <c r="T2023" s="5"/>
      <c r="U2023" s="5"/>
      <c r="V2023" s="5"/>
      <c r="W2023" s="5">
        <v>0</v>
      </c>
      <c r="X2023" s="5">
        <v>1</v>
      </c>
      <c r="Y2023" s="5">
        <v>0</v>
      </c>
      <c r="Z2023" s="5">
        <v>0</v>
      </c>
      <c r="AA2023" s="5">
        <v>1</v>
      </c>
      <c r="AB2023" s="5">
        <v>0</v>
      </c>
    </row>
    <row r="2024" spans="1:28" x14ac:dyDescent="0.2">
      <c r="A2024" s="5">
        <v>50</v>
      </c>
      <c r="B2024" s="5">
        <v>0</v>
      </c>
      <c r="C2024" s="5">
        <v>0</v>
      </c>
      <c r="D2024" s="5">
        <v>1</v>
      </c>
      <c r="E2024" s="5">
        <v>230</v>
      </c>
      <c r="F2024" s="5">
        <f>ROUND(Source!BA2004,O2024)</f>
        <v>0</v>
      </c>
      <c r="G2024" s="5" t="s">
        <v>122</v>
      </c>
      <c r="H2024" s="5" t="s">
        <v>123</v>
      </c>
      <c r="I2024" s="5"/>
      <c r="J2024" s="5"/>
      <c r="K2024" s="5">
        <v>230</v>
      </c>
      <c r="L2024" s="5">
        <v>19</v>
      </c>
      <c r="M2024" s="5">
        <v>3</v>
      </c>
      <c r="N2024" s="5" t="s">
        <v>3</v>
      </c>
      <c r="O2024" s="5">
        <v>0</v>
      </c>
      <c r="P2024" s="5">
        <f>ROUND(Source!ES2004,O2024)</f>
        <v>0</v>
      </c>
      <c r="Q2024" s="5"/>
      <c r="R2024" s="5"/>
      <c r="S2024" s="5"/>
      <c r="T2024" s="5"/>
      <c r="U2024" s="5"/>
      <c r="V2024" s="5"/>
      <c r="W2024" s="5">
        <v>0</v>
      </c>
      <c r="X2024" s="5">
        <v>1</v>
      </c>
      <c r="Y2024" s="5">
        <v>0</v>
      </c>
      <c r="Z2024" s="5">
        <v>0</v>
      </c>
      <c r="AA2024" s="5">
        <v>1</v>
      </c>
      <c r="AB2024" s="5">
        <v>0</v>
      </c>
    </row>
    <row r="2025" spans="1:28" x14ac:dyDescent="0.2">
      <c r="A2025" s="5">
        <v>50</v>
      </c>
      <c r="B2025" s="5">
        <v>0</v>
      </c>
      <c r="C2025" s="5">
        <v>0</v>
      </c>
      <c r="D2025" s="5">
        <v>1</v>
      </c>
      <c r="E2025" s="5">
        <v>206</v>
      </c>
      <c r="F2025" s="5">
        <f>ROUND(Source!T2004,O2025)</f>
        <v>0</v>
      </c>
      <c r="G2025" s="5" t="s">
        <v>124</v>
      </c>
      <c r="H2025" s="5" t="s">
        <v>125</v>
      </c>
      <c r="I2025" s="5"/>
      <c r="J2025" s="5"/>
      <c r="K2025" s="5">
        <v>206</v>
      </c>
      <c r="L2025" s="5">
        <v>20</v>
      </c>
      <c r="M2025" s="5">
        <v>3</v>
      </c>
      <c r="N2025" s="5" t="s">
        <v>3</v>
      </c>
      <c r="O2025" s="5">
        <v>0</v>
      </c>
      <c r="P2025" s="5">
        <f>ROUND(Source!DL2004,O2025)</f>
        <v>0</v>
      </c>
      <c r="Q2025" s="5"/>
      <c r="R2025" s="5"/>
      <c r="S2025" s="5"/>
      <c r="T2025" s="5"/>
      <c r="U2025" s="5"/>
      <c r="V2025" s="5"/>
      <c r="W2025" s="5">
        <v>0</v>
      </c>
      <c r="X2025" s="5">
        <v>1</v>
      </c>
      <c r="Y2025" s="5">
        <v>0</v>
      </c>
      <c r="Z2025" s="5">
        <v>0</v>
      </c>
      <c r="AA2025" s="5">
        <v>1</v>
      </c>
      <c r="AB2025" s="5">
        <v>0</v>
      </c>
    </row>
    <row r="2026" spans="1:28" x14ac:dyDescent="0.2">
      <c r="A2026" s="5">
        <v>50</v>
      </c>
      <c r="B2026" s="5">
        <v>0</v>
      </c>
      <c r="C2026" s="5">
        <v>0</v>
      </c>
      <c r="D2026" s="5">
        <v>1</v>
      </c>
      <c r="E2026" s="5">
        <v>207</v>
      </c>
      <c r="F2026" s="5">
        <f>Source!U2004</f>
        <v>0</v>
      </c>
      <c r="G2026" s="5" t="s">
        <v>126</v>
      </c>
      <c r="H2026" s="5" t="s">
        <v>127</v>
      </c>
      <c r="I2026" s="5"/>
      <c r="J2026" s="5"/>
      <c r="K2026" s="5">
        <v>207</v>
      </c>
      <c r="L2026" s="5">
        <v>21</v>
      </c>
      <c r="M2026" s="5">
        <v>3</v>
      </c>
      <c r="N2026" s="5" t="s">
        <v>3</v>
      </c>
      <c r="O2026" s="5">
        <v>-1</v>
      </c>
      <c r="P2026" s="5">
        <f>Source!DM2004</f>
        <v>0</v>
      </c>
      <c r="Q2026" s="5"/>
      <c r="R2026" s="5"/>
      <c r="S2026" s="5"/>
      <c r="T2026" s="5"/>
      <c r="U2026" s="5"/>
      <c r="V2026" s="5"/>
      <c r="W2026" s="5">
        <v>0</v>
      </c>
      <c r="X2026" s="5">
        <v>1</v>
      </c>
      <c r="Y2026" s="5">
        <v>0</v>
      </c>
      <c r="Z2026" s="5">
        <v>0</v>
      </c>
      <c r="AA2026" s="5">
        <v>1</v>
      </c>
      <c r="AB2026" s="5">
        <v>0</v>
      </c>
    </row>
    <row r="2027" spans="1:28" x14ac:dyDescent="0.2">
      <c r="A2027" s="5">
        <v>50</v>
      </c>
      <c r="B2027" s="5">
        <v>0</v>
      </c>
      <c r="C2027" s="5">
        <v>0</v>
      </c>
      <c r="D2027" s="5">
        <v>1</v>
      </c>
      <c r="E2027" s="5">
        <v>208</v>
      </c>
      <c r="F2027" s="5">
        <f>Source!V2004</f>
        <v>0</v>
      </c>
      <c r="G2027" s="5" t="s">
        <v>128</v>
      </c>
      <c r="H2027" s="5" t="s">
        <v>129</v>
      </c>
      <c r="I2027" s="5"/>
      <c r="J2027" s="5"/>
      <c r="K2027" s="5">
        <v>208</v>
      </c>
      <c r="L2027" s="5">
        <v>22</v>
      </c>
      <c r="M2027" s="5">
        <v>3</v>
      </c>
      <c r="N2027" s="5" t="s">
        <v>3</v>
      </c>
      <c r="O2027" s="5">
        <v>-1</v>
      </c>
      <c r="P2027" s="5">
        <f>Source!DN2004</f>
        <v>0</v>
      </c>
      <c r="Q2027" s="5"/>
      <c r="R2027" s="5"/>
      <c r="S2027" s="5"/>
      <c r="T2027" s="5"/>
      <c r="U2027" s="5"/>
      <c r="V2027" s="5"/>
      <c r="W2027" s="5">
        <v>0</v>
      </c>
      <c r="X2027" s="5">
        <v>1</v>
      </c>
      <c r="Y2027" s="5">
        <v>0</v>
      </c>
      <c r="Z2027" s="5">
        <v>0</v>
      </c>
      <c r="AA2027" s="5">
        <v>1</v>
      </c>
      <c r="AB2027" s="5">
        <v>0</v>
      </c>
    </row>
    <row r="2028" spans="1:28" x14ac:dyDescent="0.2">
      <c r="A2028" s="5">
        <v>50</v>
      </c>
      <c r="B2028" s="5">
        <v>0</v>
      </c>
      <c r="C2028" s="5">
        <v>0</v>
      </c>
      <c r="D2028" s="5">
        <v>1</v>
      </c>
      <c r="E2028" s="5">
        <v>209</v>
      </c>
      <c r="F2028" s="5">
        <f>ROUND(Source!W2004,O2028)</f>
        <v>0</v>
      </c>
      <c r="G2028" s="5" t="s">
        <v>130</v>
      </c>
      <c r="H2028" s="5" t="s">
        <v>131</v>
      </c>
      <c r="I2028" s="5"/>
      <c r="J2028" s="5"/>
      <c r="K2028" s="5">
        <v>209</v>
      </c>
      <c r="L2028" s="5">
        <v>23</v>
      </c>
      <c r="M2028" s="5">
        <v>3</v>
      </c>
      <c r="N2028" s="5" t="s">
        <v>3</v>
      </c>
      <c r="O2028" s="5">
        <v>0</v>
      </c>
      <c r="P2028" s="5">
        <f>ROUND(Source!DO2004,O2028)</f>
        <v>0</v>
      </c>
      <c r="Q2028" s="5"/>
      <c r="R2028" s="5"/>
      <c r="S2028" s="5"/>
      <c r="T2028" s="5"/>
      <c r="U2028" s="5"/>
      <c r="V2028" s="5"/>
      <c r="W2028" s="5">
        <v>0</v>
      </c>
      <c r="X2028" s="5">
        <v>1</v>
      </c>
      <c r="Y2028" s="5">
        <v>0</v>
      </c>
      <c r="Z2028" s="5">
        <v>0</v>
      </c>
      <c r="AA2028" s="5">
        <v>1</v>
      </c>
      <c r="AB2028" s="5">
        <v>0</v>
      </c>
    </row>
    <row r="2029" spans="1:28" x14ac:dyDescent="0.2">
      <c r="A2029" s="5">
        <v>50</v>
      </c>
      <c r="B2029" s="5">
        <v>0</v>
      </c>
      <c r="C2029" s="5">
        <v>0</v>
      </c>
      <c r="D2029" s="5">
        <v>1</v>
      </c>
      <c r="E2029" s="5">
        <v>233</v>
      </c>
      <c r="F2029" s="5">
        <f>ROUND(Source!BD2004,O2029)</f>
        <v>0</v>
      </c>
      <c r="G2029" s="5" t="s">
        <v>132</v>
      </c>
      <c r="H2029" s="5" t="s">
        <v>133</v>
      </c>
      <c r="I2029" s="5"/>
      <c r="J2029" s="5"/>
      <c r="K2029" s="5">
        <v>233</v>
      </c>
      <c r="L2029" s="5">
        <v>24</v>
      </c>
      <c r="M2029" s="5">
        <v>3</v>
      </c>
      <c r="N2029" s="5" t="s">
        <v>3</v>
      </c>
      <c r="O2029" s="5">
        <v>0</v>
      </c>
      <c r="P2029" s="5">
        <f>ROUND(Source!EV2004,O2029)</f>
        <v>0</v>
      </c>
      <c r="Q2029" s="5"/>
      <c r="R2029" s="5"/>
      <c r="S2029" s="5"/>
      <c r="T2029" s="5"/>
      <c r="U2029" s="5"/>
      <c r="V2029" s="5"/>
      <c r="W2029" s="5">
        <v>0</v>
      </c>
      <c r="X2029" s="5">
        <v>1</v>
      </c>
      <c r="Y2029" s="5">
        <v>0</v>
      </c>
      <c r="Z2029" s="5">
        <v>0</v>
      </c>
      <c r="AA2029" s="5">
        <v>1</v>
      </c>
      <c r="AB2029" s="5">
        <v>0</v>
      </c>
    </row>
    <row r="2030" spans="1:28" x14ac:dyDescent="0.2">
      <c r="A2030" s="5">
        <v>50</v>
      </c>
      <c r="B2030" s="5">
        <v>0</v>
      </c>
      <c r="C2030" s="5">
        <v>0</v>
      </c>
      <c r="D2030" s="5">
        <v>1</v>
      </c>
      <c r="E2030" s="5">
        <v>210</v>
      </c>
      <c r="F2030" s="5">
        <f>ROUND(Source!X2004,O2030)</f>
        <v>0</v>
      </c>
      <c r="G2030" s="5" t="s">
        <v>134</v>
      </c>
      <c r="H2030" s="5" t="s">
        <v>135</v>
      </c>
      <c r="I2030" s="5"/>
      <c r="J2030" s="5"/>
      <c r="K2030" s="5">
        <v>210</v>
      </c>
      <c r="L2030" s="5">
        <v>25</v>
      </c>
      <c r="M2030" s="5">
        <v>3</v>
      </c>
      <c r="N2030" s="5" t="s">
        <v>3</v>
      </c>
      <c r="O2030" s="5">
        <v>0</v>
      </c>
      <c r="P2030" s="5">
        <f>ROUND(Source!DP2004,O2030)</f>
        <v>0</v>
      </c>
      <c r="Q2030" s="5"/>
      <c r="R2030" s="5"/>
      <c r="S2030" s="5"/>
      <c r="T2030" s="5"/>
      <c r="U2030" s="5"/>
      <c r="V2030" s="5"/>
      <c r="W2030" s="5">
        <v>0</v>
      </c>
      <c r="X2030" s="5">
        <v>1</v>
      </c>
      <c r="Y2030" s="5">
        <v>0</v>
      </c>
      <c r="Z2030" s="5">
        <v>0</v>
      </c>
      <c r="AA2030" s="5">
        <v>1</v>
      </c>
      <c r="AB2030" s="5">
        <v>0</v>
      </c>
    </row>
    <row r="2031" spans="1:28" x14ac:dyDescent="0.2">
      <c r="A2031" s="5">
        <v>50</v>
      </c>
      <c r="B2031" s="5">
        <v>0</v>
      </c>
      <c r="C2031" s="5">
        <v>0</v>
      </c>
      <c r="D2031" s="5">
        <v>1</v>
      </c>
      <c r="E2031" s="5">
        <v>211</v>
      </c>
      <c r="F2031" s="5">
        <f>ROUND(Source!Y2004,O2031)</f>
        <v>0</v>
      </c>
      <c r="G2031" s="5" t="s">
        <v>136</v>
      </c>
      <c r="H2031" s="5" t="s">
        <v>137</v>
      </c>
      <c r="I2031" s="5"/>
      <c r="J2031" s="5"/>
      <c r="K2031" s="5">
        <v>211</v>
      </c>
      <c r="L2031" s="5">
        <v>26</v>
      </c>
      <c r="M2031" s="5">
        <v>3</v>
      </c>
      <c r="N2031" s="5" t="s">
        <v>3</v>
      </c>
      <c r="O2031" s="5">
        <v>0</v>
      </c>
      <c r="P2031" s="5">
        <f>ROUND(Source!DQ2004,O2031)</f>
        <v>0</v>
      </c>
      <c r="Q2031" s="5"/>
      <c r="R2031" s="5"/>
      <c r="S2031" s="5"/>
      <c r="T2031" s="5"/>
      <c r="U2031" s="5"/>
      <c r="V2031" s="5"/>
      <c r="W2031" s="5">
        <v>0</v>
      </c>
      <c r="X2031" s="5">
        <v>1</v>
      </c>
      <c r="Y2031" s="5">
        <v>0</v>
      </c>
      <c r="Z2031" s="5">
        <v>0</v>
      </c>
      <c r="AA2031" s="5">
        <v>1</v>
      </c>
      <c r="AB2031" s="5">
        <v>0</v>
      </c>
    </row>
    <row r="2032" spans="1:28" x14ac:dyDescent="0.2">
      <c r="A2032" s="5">
        <v>50</v>
      </c>
      <c r="B2032" s="5">
        <v>0</v>
      </c>
      <c r="C2032" s="5">
        <v>0</v>
      </c>
      <c r="D2032" s="5">
        <v>1</v>
      </c>
      <c r="E2032" s="5">
        <v>224</v>
      </c>
      <c r="F2032" s="5">
        <f>ROUND(Source!AR2004,O2032)</f>
        <v>0</v>
      </c>
      <c r="G2032" s="5" t="s">
        <v>138</v>
      </c>
      <c r="H2032" s="5" t="s">
        <v>139</v>
      </c>
      <c r="I2032" s="5"/>
      <c r="J2032" s="5"/>
      <c r="K2032" s="5">
        <v>224</v>
      </c>
      <c r="L2032" s="5">
        <v>27</v>
      </c>
      <c r="M2032" s="5">
        <v>3</v>
      </c>
      <c r="N2032" s="5" t="s">
        <v>3</v>
      </c>
      <c r="O2032" s="5">
        <v>0</v>
      </c>
      <c r="P2032" s="5">
        <f>ROUND(Source!EJ2004,O2032)</f>
        <v>0</v>
      </c>
      <c r="Q2032" s="5"/>
      <c r="R2032" s="5"/>
      <c r="S2032" s="5"/>
      <c r="T2032" s="5"/>
      <c r="U2032" s="5"/>
      <c r="V2032" s="5"/>
      <c r="W2032" s="5">
        <v>0</v>
      </c>
      <c r="X2032" s="5">
        <v>1</v>
      </c>
      <c r="Y2032" s="5">
        <v>0</v>
      </c>
      <c r="Z2032" s="5">
        <v>0</v>
      </c>
      <c r="AA2032" s="5">
        <v>1</v>
      </c>
      <c r="AB2032" s="5">
        <v>0</v>
      </c>
    </row>
    <row r="2034" spans="1:206" x14ac:dyDescent="0.2">
      <c r="A2034" s="3">
        <v>51</v>
      </c>
      <c r="B2034" s="3">
        <f>B1663</f>
        <v>1</v>
      </c>
      <c r="C2034" s="3">
        <f>A1663</f>
        <v>4</v>
      </c>
      <c r="D2034" s="3">
        <f>ROW(A1663)</f>
        <v>1663</v>
      </c>
      <c r="E2034" s="3"/>
      <c r="F2034" s="3" t="str">
        <f>IF(F1663&lt;&gt;"",F1663,"")</f>
        <v>Новый раздел</v>
      </c>
      <c r="G2034" s="3" t="str">
        <f>IF(G1663&lt;&gt;"",G1663,"")</f>
        <v>Котельная</v>
      </c>
      <c r="H2034" s="3">
        <v>0</v>
      </c>
      <c r="I2034" s="3"/>
      <c r="J2034" s="3"/>
      <c r="K2034" s="3"/>
      <c r="L2034" s="3"/>
      <c r="M2034" s="3"/>
      <c r="N2034" s="3"/>
      <c r="O2034" s="3">
        <f t="shared" ref="O2034:T2034" si="1728">ROUND(O1766+O1887+O2004+AB2034,0)</f>
        <v>0</v>
      </c>
      <c r="P2034" s="3">
        <f t="shared" si="1728"/>
        <v>0</v>
      </c>
      <c r="Q2034" s="3">
        <f t="shared" si="1728"/>
        <v>0</v>
      </c>
      <c r="R2034" s="3">
        <f t="shared" si="1728"/>
        <v>0</v>
      </c>
      <c r="S2034" s="3">
        <f t="shared" si="1728"/>
        <v>0</v>
      </c>
      <c r="T2034" s="3">
        <f t="shared" si="1728"/>
        <v>0</v>
      </c>
      <c r="U2034" s="3">
        <f>U1766+U1887+U2004+AH2034</f>
        <v>0</v>
      </c>
      <c r="V2034" s="3">
        <f>V1766+V1887+V2004+AI2034</f>
        <v>0</v>
      </c>
      <c r="W2034" s="3">
        <f>ROUND(W1766+W1887+W2004+AJ2034,0)</f>
        <v>0</v>
      </c>
      <c r="X2034" s="3">
        <f>ROUND(X1766+X1887+X2004+AK2034,0)</f>
        <v>0</v>
      </c>
      <c r="Y2034" s="3">
        <f>ROUND(Y1766+Y1887+Y2004+AL2034,0)</f>
        <v>0</v>
      </c>
      <c r="Z2034" s="3"/>
      <c r="AA2034" s="3"/>
      <c r="AB2034" s="3"/>
      <c r="AC2034" s="3"/>
      <c r="AD2034" s="3"/>
      <c r="AE2034" s="3"/>
      <c r="AF2034" s="3"/>
      <c r="AG2034" s="3"/>
      <c r="AH2034" s="3"/>
      <c r="AI2034" s="3"/>
      <c r="AJ2034" s="3"/>
      <c r="AK2034" s="3"/>
      <c r="AL2034" s="3"/>
      <c r="AM2034" s="3"/>
      <c r="AN2034" s="3"/>
      <c r="AO2034" s="3">
        <f t="shared" ref="AO2034:BD2034" si="1729">ROUND(AO1766+AO1887+AO2004+BX2034,0)</f>
        <v>0</v>
      </c>
      <c r="AP2034" s="3">
        <f t="shared" si="1729"/>
        <v>0</v>
      </c>
      <c r="AQ2034" s="3">
        <f t="shared" si="1729"/>
        <v>0</v>
      </c>
      <c r="AR2034" s="3">
        <f t="shared" si="1729"/>
        <v>0</v>
      </c>
      <c r="AS2034" s="3">
        <f t="shared" si="1729"/>
        <v>0</v>
      </c>
      <c r="AT2034" s="3">
        <f t="shared" si="1729"/>
        <v>0</v>
      </c>
      <c r="AU2034" s="3">
        <f t="shared" si="1729"/>
        <v>0</v>
      </c>
      <c r="AV2034" s="3">
        <f t="shared" si="1729"/>
        <v>0</v>
      </c>
      <c r="AW2034" s="3">
        <f t="shared" si="1729"/>
        <v>0</v>
      </c>
      <c r="AX2034" s="3">
        <f t="shared" si="1729"/>
        <v>0</v>
      </c>
      <c r="AY2034" s="3">
        <f t="shared" si="1729"/>
        <v>0</v>
      </c>
      <c r="AZ2034" s="3">
        <f t="shared" si="1729"/>
        <v>0</v>
      </c>
      <c r="BA2034" s="3">
        <f t="shared" si="1729"/>
        <v>0</v>
      </c>
      <c r="BB2034" s="3">
        <f t="shared" si="1729"/>
        <v>0</v>
      </c>
      <c r="BC2034" s="3">
        <f t="shared" si="1729"/>
        <v>0</v>
      </c>
      <c r="BD2034" s="3">
        <f t="shared" si="1729"/>
        <v>0</v>
      </c>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4">
        <f t="shared" ref="DG2034:DL2034" si="1730">ROUND(DG1766+DG1887+DG2004+DT2034,0)</f>
        <v>0</v>
      </c>
      <c r="DH2034" s="4">
        <f t="shared" si="1730"/>
        <v>0</v>
      </c>
      <c r="DI2034" s="4">
        <f t="shared" si="1730"/>
        <v>0</v>
      </c>
      <c r="DJ2034" s="4">
        <f t="shared" si="1730"/>
        <v>0</v>
      </c>
      <c r="DK2034" s="4">
        <f t="shared" si="1730"/>
        <v>0</v>
      </c>
      <c r="DL2034" s="4">
        <f t="shared" si="1730"/>
        <v>0</v>
      </c>
      <c r="DM2034" s="4">
        <f>DM1766+DM1887+DM2004+DZ2034</f>
        <v>0</v>
      </c>
      <c r="DN2034" s="4">
        <f>DN1766+DN1887+DN2004+EA2034</f>
        <v>0</v>
      </c>
      <c r="DO2034" s="4">
        <f>ROUND(DO1766+DO1887+DO2004+EB2034,0)</f>
        <v>0</v>
      </c>
      <c r="DP2034" s="4">
        <f>ROUND(DP1766+DP1887+DP2004+EC2034,0)</f>
        <v>0</v>
      </c>
      <c r="DQ2034" s="4">
        <f>ROUND(DQ1766+DQ1887+DQ2004+ED2034,0)</f>
        <v>0</v>
      </c>
      <c r="DR2034" s="4"/>
      <c r="DS2034" s="4"/>
      <c r="DT2034" s="4"/>
      <c r="DU2034" s="4"/>
      <c r="DV2034" s="4"/>
      <c r="DW2034" s="4"/>
      <c r="DX2034" s="4"/>
      <c r="DY2034" s="4"/>
      <c r="DZ2034" s="4"/>
      <c r="EA2034" s="4"/>
      <c r="EB2034" s="4"/>
      <c r="EC2034" s="4"/>
      <c r="ED2034" s="4"/>
      <c r="EE2034" s="4"/>
      <c r="EF2034" s="4"/>
      <c r="EG2034" s="4">
        <f t="shared" ref="EG2034:EV2034" si="1731">ROUND(EG1766+EG1887+EG2004+FP2034,0)</f>
        <v>0</v>
      </c>
      <c r="EH2034" s="4">
        <f t="shared" si="1731"/>
        <v>0</v>
      </c>
      <c r="EI2034" s="4">
        <f t="shared" si="1731"/>
        <v>0</v>
      </c>
      <c r="EJ2034" s="4">
        <f t="shared" si="1731"/>
        <v>0</v>
      </c>
      <c r="EK2034" s="4">
        <f t="shared" si="1731"/>
        <v>0</v>
      </c>
      <c r="EL2034" s="4">
        <f t="shared" si="1731"/>
        <v>0</v>
      </c>
      <c r="EM2034" s="4">
        <f t="shared" si="1731"/>
        <v>0</v>
      </c>
      <c r="EN2034" s="4">
        <f t="shared" si="1731"/>
        <v>0</v>
      </c>
      <c r="EO2034" s="4">
        <f t="shared" si="1731"/>
        <v>0</v>
      </c>
      <c r="EP2034" s="4">
        <f t="shared" si="1731"/>
        <v>0</v>
      </c>
      <c r="EQ2034" s="4">
        <f t="shared" si="1731"/>
        <v>0</v>
      </c>
      <c r="ER2034" s="4">
        <f t="shared" si="1731"/>
        <v>0</v>
      </c>
      <c r="ES2034" s="4">
        <f t="shared" si="1731"/>
        <v>0</v>
      </c>
      <c r="ET2034" s="4">
        <f t="shared" si="1731"/>
        <v>0</v>
      </c>
      <c r="EU2034" s="4">
        <f t="shared" si="1731"/>
        <v>0</v>
      </c>
      <c r="EV2034" s="4">
        <f t="shared" si="1731"/>
        <v>0</v>
      </c>
      <c r="EW2034" s="4"/>
      <c r="EX2034" s="4"/>
      <c r="EY2034" s="4"/>
      <c r="EZ2034" s="4"/>
      <c r="FA2034" s="4"/>
      <c r="FB2034" s="4"/>
      <c r="FC2034" s="4"/>
      <c r="FD2034" s="4"/>
      <c r="FE2034" s="4"/>
      <c r="FF2034" s="4"/>
      <c r="FG2034" s="4"/>
      <c r="FH2034" s="4"/>
      <c r="FI2034" s="4"/>
      <c r="FJ2034" s="4"/>
      <c r="FK2034" s="4"/>
      <c r="FL2034" s="4"/>
      <c r="FM2034" s="4"/>
      <c r="FN2034" s="4"/>
      <c r="FO2034" s="4"/>
      <c r="FP2034" s="4"/>
      <c r="FQ2034" s="4"/>
      <c r="FR2034" s="4"/>
      <c r="FS2034" s="4"/>
      <c r="FT2034" s="4"/>
      <c r="FU2034" s="4"/>
      <c r="FV2034" s="4"/>
      <c r="FW2034" s="4"/>
      <c r="FX2034" s="4"/>
      <c r="FY2034" s="4"/>
      <c r="FZ2034" s="4"/>
      <c r="GA2034" s="4"/>
      <c r="GB2034" s="4"/>
      <c r="GC2034" s="4"/>
      <c r="GD2034" s="4"/>
      <c r="GE2034" s="4"/>
      <c r="GF2034" s="4"/>
      <c r="GG2034" s="4"/>
      <c r="GH2034" s="4"/>
      <c r="GI2034" s="4"/>
      <c r="GJ2034" s="4"/>
      <c r="GK2034" s="4"/>
      <c r="GL2034" s="4"/>
      <c r="GM2034" s="4"/>
      <c r="GN2034" s="4"/>
      <c r="GO2034" s="4"/>
      <c r="GP2034" s="4"/>
      <c r="GQ2034" s="4"/>
      <c r="GR2034" s="4"/>
      <c r="GS2034" s="4"/>
      <c r="GT2034" s="4"/>
      <c r="GU2034" s="4"/>
      <c r="GV2034" s="4"/>
      <c r="GW2034" s="4"/>
      <c r="GX2034" s="4">
        <v>0</v>
      </c>
    </row>
    <row r="2036" spans="1:206" x14ac:dyDescent="0.2">
      <c r="A2036" s="5">
        <v>50</v>
      </c>
      <c r="B2036" s="5">
        <v>0</v>
      </c>
      <c r="C2036" s="5">
        <v>0</v>
      </c>
      <c r="D2036" s="5">
        <v>1</v>
      </c>
      <c r="E2036" s="5">
        <v>201</v>
      </c>
      <c r="F2036" s="5">
        <f>ROUND(Source!O2034,O2036)</f>
        <v>0</v>
      </c>
      <c r="G2036" s="5" t="s">
        <v>86</v>
      </c>
      <c r="H2036" s="5" t="s">
        <v>87</v>
      </c>
      <c r="I2036" s="5"/>
      <c r="J2036" s="5"/>
      <c r="K2036" s="5">
        <v>201</v>
      </c>
      <c r="L2036" s="5">
        <v>1</v>
      </c>
      <c r="M2036" s="5">
        <v>3</v>
      </c>
      <c r="N2036" s="5" t="s">
        <v>3</v>
      </c>
      <c r="O2036" s="5">
        <v>0</v>
      </c>
      <c r="P2036" s="5">
        <f>ROUND(Source!DG2034,O2036)</f>
        <v>0</v>
      </c>
      <c r="Q2036" s="5"/>
      <c r="R2036" s="5"/>
      <c r="S2036" s="5"/>
      <c r="T2036" s="5"/>
      <c r="U2036" s="5"/>
      <c r="V2036" s="5"/>
      <c r="W2036" s="5">
        <v>0</v>
      </c>
      <c r="X2036" s="5">
        <v>1</v>
      </c>
      <c r="Y2036" s="5">
        <v>0</v>
      </c>
      <c r="Z2036" s="5">
        <v>0</v>
      </c>
      <c r="AA2036" s="5">
        <v>1</v>
      </c>
      <c r="AB2036" s="5">
        <v>0</v>
      </c>
    </row>
    <row r="2037" spans="1:206" x14ac:dyDescent="0.2">
      <c r="A2037" s="5">
        <v>50</v>
      </c>
      <c r="B2037" s="5">
        <v>0</v>
      </c>
      <c r="C2037" s="5">
        <v>0</v>
      </c>
      <c r="D2037" s="5">
        <v>1</v>
      </c>
      <c r="E2037" s="5">
        <v>202</v>
      </c>
      <c r="F2037" s="5">
        <f>ROUND(Source!P2034,O2037)</f>
        <v>0</v>
      </c>
      <c r="G2037" s="5" t="s">
        <v>88</v>
      </c>
      <c r="H2037" s="5" t="s">
        <v>89</v>
      </c>
      <c r="I2037" s="5"/>
      <c r="J2037" s="5"/>
      <c r="K2037" s="5">
        <v>202</v>
      </c>
      <c r="L2037" s="5">
        <v>2</v>
      </c>
      <c r="M2037" s="5">
        <v>3</v>
      </c>
      <c r="N2037" s="5" t="s">
        <v>3</v>
      </c>
      <c r="O2037" s="5">
        <v>0</v>
      </c>
      <c r="P2037" s="5">
        <f>ROUND(Source!DH2034,O2037)</f>
        <v>0</v>
      </c>
      <c r="Q2037" s="5"/>
      <c r="R2037" s="5"/>
      <c r="S2037" s="5"/>
      <c r="T2037" s="5"/>
      <c r="U2037" s="5"/>
      <c r="V2037" s="5"/>
      <c r="W2037" s="5">
        <v>0</v>
      </c>
      <c r="X2037" s="5">
        <v>1</v>
      </c>
      <c r="Y2037" s="5">
        <v>0</v>
      </c>
      <c r="Z2037" s="5">
        <v>0</v>
      </c>
      <c r="AA2037" s="5">
        <v>1</v>
      </c>
      <c r="AB2037" s="5">
        <v>0</v>
      </c>
    </row>
    <row r="2038" spans="1:206" x14ac:dyDescent="0.2">
      <c r="A2038" s="5">
        <v>50</v>
      </c>
      <c r="B2038" s="5">
        <v>0</v>
      </c>
      <c r="C2038" s="5">
        <v>0</v>
      </c>
      <c r="D2038" s="5">
        <v>1</v>
      </c>
      <c r="E2038" s="5">
        <v>222</v>
      </c>
      <c r="F2038" s="5">
        <f>ROUND(Source!AO2034,O2038)</f>
        <v>0</v>
      </c>
      <c r="G2038" s="5" t="s">
        <v>90</v>
      </c>
      <c r="H2038" s="5" t="s">
        <v>91</v>
      </c>
      <c r="I2038" s="5"/>
      <c r="J2038" s="5"/>
      <c r="K2038" s="5">
        <v>222</v>
      </c>
      <c r="L2038" s="5">
        <v>3</v>
      </c>
      <c r="M2038" s="5">
        <v>3</v>
      </c>
      <c r="N2038" s="5" t="s">
        <v>3</v>
      </c>
      <c r="O2038" s="5">
        <v>0</v>
      </c>
      <c r="P2038" s="5">
        <f>ROUND(Source!EG2034,O2038)</f>
        <v>0</v>
      </c>
      <c r="Q2038" s="5"/>
      <c r="R2038" s="5"/>
      <c r="S2038" s="5"/>
      <c r="T2038" s="5"/>
      <c r="U2038" s="5"/>
      <c r="V2038" s="5"/>
      <c r="W2038" s="5">
        <v>0</v>
      </c>
      <c r="X2038" s="5">
        <v>1</v>
      </c>
      <c r="Y2038" s="5">
        <v>0</v>
      </c>
      <c r="Z2038" s="5">
        <v>0</v>
      </c>
      <c r="AA2038" s="5">
        <v>1</v>
      </c>
      <c r="AB2038" s="5">
        <v>0</v>
      </c>
    </row>
    <row r="2039" spans="1:206" x14ac:dyDescent="0.2">
      <c r="A2039" s="5">
        <v>50</v>
      </c>
      <c r="B2039" s="5">
        <v>0</v>
      </c>
      <c r="C2039" s="5">
        <v>0</v>
      </c>
      <c r="D2039" s="5">
        <v>1</v>
      </c>
      <c r="E2039" s="5">
        <v>225</v>
      </c>
      <c r="F2039" s="5">
        <f>ROUND(Source!AV2034,O2039)</f>
        <v>0</v>
      </c>
      <c r="G2039" s="5" t="s">
        <v>92</v>
      </c>
      <c r="H2039" s="5" t="s">
        <v>93</v>
      </c>
      <c r="I2039" s="5"/>
      <c r="J2039" s="5"/>
      <c r="K2039" s="5">
        <v>225</v>
      </c>
      <c r="L2039" s="5">
        <v>4</v>
      </c>
      <c r="M2039" s="5">
        <v>3</v>
      </c>
      <c r="N2039" s="5" t="s">
        <v>3</v>
      </c>
      <c r="O2039" s="5">
        <v>0</v>
      </c>
      <c r="P2039" s="5">
        <f>ROUND(Source!EN2034,O2039)</f>
        <v>0</v>
      </c>
      <c r="Q2039" s="5"/>
      <c r="R2039" s="5"/>
      <c r="S2039" s="5"/>
      <c r="T2039" s="5"/>
      <c r="U2039" s="5"/>
      <c r="V2039" s="5"/>
      <c r="W2039" s="5">
        <v>0</v>
      </c>
      <c r="X2039" s="5">
        <v>1</v>
      </c>
      <c r="Y2039" s="5">
        <v>0</v>
      </c>
      <c r="Z2039" s="5">
        <v>0</v>
      </c>
      <c r="AA2039" s="5">
        <v>1</v>
      </c>
      <c r="AB2039" s="5">
        <v>0</v>
      </c>
    </row>
    <row r="2040" spans="1:206" x14ac:dyDescent="0.2">
      <c r="A2040" s="5">
        <v>50</v>
      </c>
      <c r="B2040" s="5">
        <v>0</v>
      </c>
      <c r="C2040" s="5">
        <v>0</v>
      </c>
      <c r="D2040" s="5">
        <v>1</v>
      </c>
      <c r="E2040" s="5">
        <v>226</v>
      </c>
      <c r="F2040" s="5">
        <f>ROUND(Source!AW2034,O2040)</f>
        <v>0</v>
      </c>
      <c r="G2040" s="5" t="s">
        <v>94</v>
      </c>
      <c r="H2040" s="5" t="s">
        <v>95</v>
      </c>
      <c r="I2040" s="5"/>
      <c r="J2040" s="5"/>
      <c r="K2040" s="5">
        <v>226</v>
      </c>
      <c r="L2040" s="5">
        <v>5</v>
      </c>
      <c r="M2040" s="5">
        <v>3</v>
      </c>
      <c r="N2040" s="5" t="s">
        <v>3</v>
      </c>
      <c r="O2040" s="5">
        <v>0</v>
      </c>
      <c r="P2040" s="5">
        <f>ROUND(Source!EO2034,O2040)</f>
        <v>0</v>
      </c>
      <c r="Q2040" s="5"/>
      <c r="R2040" s="5"/>
      <c r="S2040" s="5"/>
      <c r="T2040" s="5"/>
      <c r="U2040" s="5"/>
      <c r="V2040" s="5"/>
      <c r="W2040" s="5">
        <v>0</v>
      </c>
      <c r="X2040" s="5">
        <v>1</v>
      </c>
      <c r="Y2040" s="5">
        <v>0</v>
      </c>
      <c r="Z2040" s="5">
        <v>0</v>
      </c>
      <c r="AA2040" s="5">
        <v>1</v>
      </c>
      <c r="AB2040" s="5">
        <v>0</v>
      </c>
    </row>
    <row r="2041" spans="1:206" x14ac:dyDescent="0.2">
      <c r="A2041" s="5">
        <v>50</v>
      </c>
      <c r="B2041" s="5">
        <v>0</v>
      </c>
      <c r="C2041" s="5">
        <v>0</v>
      </c>
      <c r="D2041" s="5">
        <v>1</v>
      </c>
      <c r="E2041" s="5">
        <v>227</v>
      </c>
      <c r="F2041" s="5">
        <f>ROUND(Source!AX2034,O2041)</f>
        <v>0</v>
      </c>
      <c r="G2041" s="5" t="s">
        <v>96</v>
      </c>
      <c r="H2041" s="5" t="s">
        <v>97</v>
      </c>
      <c r="I2041" s="5"/>
      <c r="J2041" s="5"/>
      <c r="K2041" s="5">
        <v>227</v>
      </c>
      <c r="L2041" s="5">
        <v>6</v>
      </c>
      <c r="M2041" s="5">
        <v>3</v>
      </c>
      <c r="N2041" s="5" t="s">
        <v>3</v>
      </c>
      <c r="O2041" s="5">
        <v>0</v>
      </c>
      <c r="P2041" s="5">
        <f>ROUND(Source!EP2034,O2041)</f>
        <v>0</v>
      </c>
      <c r="Q2041" s="5"/>
      <c r="R2041" s="5"/>
      <c r="S2041" s="5"/>
      <c r="T2041" s="5"/>
      <c r="U2041" s="5"/>
      <c r="V2041" s="5"/>
      <c r="W2041" s="5">
        <v>0</v>
      </c>
      <c r="X2041" s="5">
        <v>1</v>
      </c>
      <c r="Y2041" s="5">
        <v>0</v>
      </c>
      <c r="Z2041" s="5">
        <v>0</v>
      </c>
      <c r="AA2041" s="5">
        <v>1</v>
      </c>
      <c r="AB2041" s="5">
        <v>0</v>
      </c>
    </row>
    <row r="2042" spans="1:206" x14ac:dyDescent="0.2">
      <c r="A2042" s="5">
        <v>50</v>
      </c>
      <c r="B2042" s="5">
        <v>0</v>
      </c>
      <c r="C2042" s="5">
        <v>0</v>
      </c>
      <c r="D2042" s="5">
        <v>1</v>
      </c>
      <c r="E2042" s="5">
        <v>228</v>
      </c>
      <c r="F2042" s="5">
        <f>ROUND(Source!AY2034,O2042)</f>
        <v>0</v>
      </c>
      <c r="G2042" s="5" t="s">
        <v>98</v>
      </c>
      <c r="H2042" s="5" t="s">
        <v>99</v>
      </c>
      <c r="I2042" s="5"/>
      <c r="J2042" s="5"/>
      <c r="K2042" s="5">
        <v>228</v>
      </c>
      <c r="L2042" s="5">
        <v>7</v>
      </c>
      <c r="M2042" s="5">
        <v>3</v>
      </c>
      <c r="N2042" s="5" t="s">
        <v>3</v>
      </c>
      <c r="O2042" s="5">
        <v>0</v>
      </c>
      <c r="P2042" s="5">
        <f>ROUND(Source!EQ2034,O2042)</f>
        <v>0</v>
      </c>
      <c r="Q2042" s="5"/>
      <c r="R2042" s="5"/>
      <c r="S2042" s="5"/>
      <c r="T2042" s="5"/>
      <c r="U2042" s="5"/>
      <c r="V2042" s="5"/>
      <c r="W2042" s="5">
        <v>0</v>
      </c>
      <c r="X2042" s="5">
        <v>1</v>
      </c>
      <c r="Y2042" s="5">
        <v>0</v>
      </c>
      <c r="Z2042" s="5">
        <v>0</v>
      </c>
      <c r="AA2042" s="5">
        <v>1</v>
      </c>
      <c r="AB2042" s="5">
        <v>0</v>
      </c>
    </row>
    <row r="2043" spans="1:206" x14ac:dyDescent="0.2">
      <c r="A2043" s="5">
        <v>50</v>
      </c>
      <c r="B2043" s="5">
        <v>0</v>
      </c>
      <c r="C2043" s="5">
        <v>0</v>
      </c>
      <c r="D2043" s="5">
        <v>1</v>
      </c>
      <c r="E2043" s="5">
        <v>216</v>
      </c>
      <c r="F2043" s="5">
        <f>ROUND(Source!AP2034,O2043)</f>
        <v>0</v>
      </c>
      <c r="G2043" s="5" t="s">
        <v>100</v>
      </c>
      <c r="H2043" s="5" t="s">
        <v>101</v>
      </c>
      <c r="I2043" s="5"/>
      <c r="J2043" s="5"/>
      <c r="K2043" s="5">
        <v>216</v>
      </c>
      <c r="L2043" s="5">
        <v>8</v>
      </c>
      <c r="M2043" s="5">
        <v>3</v>
      </c>
      <c r="N2043" s="5" t="s">
        <v>3</v>
      </c>
      <c r="O2043" s="5">
        <v>0</v>
      </c>
      <c r="P2043" s="5">
        <f>ROUND(Source!EH2034,O2043)</f>
        <v>0</v>
      </c>
      <c r="Q2043" s="5"/>
      <c r="R2043" s="5"/>
      <c r="S2043" s="5"/>
      <c r="T2043" s="5"/>
      <c r="U2043" s="5"/>
      <c r="V2043" s="5"/>
      <c r="W2043" s="5">
        <v>0</v>
      </c>
      <c r="X2043" s="5">
        <v>1</v>
      </c>
      <c r="Y2043" s="5">
        <v>0</v>
      </c>
      <c r="Z2043" s="5">
        <v>0</v>
      </c>
      <c r="AA2043" s="5">
        <v>1</v>
      </c>
      <c r="AB2043" s="5">
        <v>0</v>
      </c>
    </row>
    <row r="2044" spans="1:206" x14ac:dyDescent="0.2">
      <c r="A2044" s="5">
        <v>50</v>
      </c>
      <c r="B2044" s="5">
        <v>0</v>
      </c>
      <c r="C2044" s="5">
        <v>0</v>
      </c>
      <c r="D2044" s="5">
        <v>1</v>
      </c>
      <c r="E2044" s="5">
        <v>223</v>
      </c>
      <c r="F2044" s="5">
        <f>ROUND(Source!AQ2034,O2044)</f>
        <v>0</v>
      </c>
      <c r="G2044" s="5" t="s">
        <v>102</v>
      </c>
      <c r="H2044" s="5" t="s">
        <v>103</v>
      </c>
      <c r="I2044" s="5"/>
      <c r="J2044" s="5"/>
      <c r="K2044" s="5">
        <v>223</v>
      </c>
      <c r="L2044" s="5">
        <v>9</v>
      </c>
      <c r="M2044" s="5">
        <v>3</v>
      </c>
      <c r="N2044" s="5" t="s">
        <v>3</v>
      </c>
      <c r="O2044" s="5">
        <v>0</v>
      </c>
      <c r="P2044" s="5">
        <f>ROUND(Source!EI2034,O2044)</f>
        <v>0</v>
      </c>
      <c r="Q2044" s="5"/>
      <c r="R2044" s="5"/>
      <c r="S2044" s="5"/>
      <c r="T2044" s="5"/>
      <c r="U2044" s="5"/>
      <c r="V2044" s="5"/>
      <c r="W2044" s="5">
        <v>0</v>
      </c>
      <c r="X2044" s="5">
        <v>1</v>
      </c>
      <c r="Y2044" s="5">
        <v>0</v>
      </c>
      <c r="Z2044" s="5">
        <v>0</v>
      </c>
      <c r="AA2044" s="5">
        <v>1</v>
      </c>
      <c r="AB2044" s="5">
        <v>0</v>
      </c>
    </row>
    <row r="2045" spans="1:206" x14ac:dyDescent="0.2">
      <c r="A2045" s="5">
        <v>50</v>
      </c>
      <c r="B2045" s="5">
        <v>0</v>
      </c>
      <c r="C2045" s="5">
        <v>0</v>
      </c>
      <c r="D2045" s="5">
        <v>1</v>
      </c>
      <c r="E2045" s="5">
        <v>229</v>
      </c>
      <c r="F2045" s="5">
        <f>ROUND(Source!AZ2034,O2045)</f>
        <v>0</v>
      </c>
      <c r="G2045" s="5" t="s">
        <v>104</v>
      </c>
      <c r="H2045" s="5" t="s">
        <v>105</v>
      </c>
      <c r="I2045" s="5"/>
      <c r="J2045" s="5"/>
      <c r="K2045" s="5">
        <v>229</v>
      </c>
      <c r="L2045" s="5">
        <v>10</v>
      </c>
      <c r="M2045" s="5">
        <v>3</v>
      </c>
      <c r="N2045" s="5" t="s">
        <v>3</v>
      </c>
      <c r="O2045" s="5">
        <v>0</v>
      </c>
      <c r="P2045" s="5">
        <f>ROUND(Source!ER2034,O2045)</f>
        <v>0</v>
      </c>
      <c r="Q2045" s="5"/>
      <c r="R2045" s="5"/>
      <c r="S2045" s="5"/>
      <c r="T2045" s="5"/>
      <c r="U2045" s="5"/>
      <c r="V2045" s="5"/>
      <c r="W2045" s="5">
        <v>0</v>
      </c>
      <c r="X2045" s="5">
        <v>1</v>
      </c>
      <c r="Y2045" s="5">
        <v>0</v>
      </c>
      <c r="Z2045" s="5">
        <v>0</v>
      </c>
      <c r="AA2045" s="5">
        <v>1</v>
      </c>
      <c r="AB2045" s="5">
        <v>0</v>
      </c>
    </row>
    <row r="2046" spans="1:206" x14ac:dyDescent="0.2">
      <c r="A2046" s="5">
        <v>50</v>
      </c>
      <c r="B2046" s="5">
        <v>0</v>
      </c>
      <c r="C2046" s="5">
        <v>0</v>
      </c>
      <c r="D2046" s="5">
        <v>1</v>
      </c>
      <c r="E2046" s="5">
        <v>203</v>
      </c>
      <c r="F2046" s="5">
        <f>ROUND(Source!Q2034,O2046)</f>
        <v>0</v>
      </c>
      <c r="G2046" s="5" t="s">
        <v>106</v>
      </c>
      <c r="H2046" s="5" t="s">
        <v>107</v>
      </c>
      <c r="I2046" s="5"/>
      <c r="J2046" s="5"/>
      <c r="K2046" s="5">
        <v>203</v>
      </c>
      <c r="L2046" s="5">
        <v>11</v>
      </c>
      <c r="M2046" s="5">
        <v>3</v>
      </c>
      <c r="N2046" s="5" t="s">
        <v>3</v>
      </c>
      <c r="O2046" s="5">
        <v>0</v>
      </c>
      <c r="P2046" s="5">
        <f>ROUND(Source!DI2034,O2046)</f>
        <v>0</v>
      </c>
      <c r="Q2046" s="5"/>
      <c r="R2046" s="5"/>
      <c r="S2046" s="5"/>
      <c r="T2046" s="5"/>
      <c r="U2046" s="5"/>
      <c r="V2046" s="5"/>
      <c r="W2046" s="5">
        <v>0</v>
      </c>
      <c r="X2046" s="5">
        <v>1</v>
      </c>
      <c r="Y2046" s="5">
        <v>0</v>
      </c>
      <c r="Z2046" s="5">
        <v>0</v>
      </c>
      <c r="AA2046" s="5">
        <v>1</v>
      </c>
      <c r="AB2046" s="5">
        <v>0</v>
      </c>
    </row>
    <row r="2047" spans="1:206" x14ac:dyDescent="0.2">
      <c r="A2047" s="5">
        <v>50</v>
      </c>
      <c r="B2047" s="5">
        <v>0</v>
      </c>
      <c r="C2047" s="5">
        <v>0</v>
      </c>
      <c r="D2047" s="5">
        <v>1</v>
      </c>
      <c r="E2047" s="5">
        <v>231</v>
      </c>
      <c r="F2047" s="5">
        <f>ROUND(Source!BB2034,O2047)</f>
        <v>0</v>
      </c>
      <c r="G2047" s="5" t="s">
        <v>108</v>
      </c>
      <c r="H2047" s="5" t="s">
        <v>109</v>
      </c>
      <c r="I2047" s="5"/>
      <c r="J2047" s="5"/>
      <c r="K2047" s="5">
        <v>231</v>
      </c>
      <c r="L2047" s="5">
        <v>12</v>
      </c>
      <c r="M2047" s="5">
        <v>3</v>
      </c>
      <c r="N2047" s="5" t="s">
        <v>3</v>
      </c>
      <c r="O2047" s="5">
        <v>0</v>
      </c>
      <c r="P2047" s="5">
        <f>ROUND(Source!ET2034,O2047)</f>
        <v>0</v>
      </c>
      <c r="Q2047" s="5"/>
      <c r="R2047" s="5"/>
      <c r="S2047" s="5"/>
      <c r="T2047" s="5"/>
      <c r="U2047" s="5"/>
      <c r="V2047" s="5"/>
      <c r="W2047" s="5">
        <v>0</v>
      </c>
      <c r="X2047" s="5">
        <v>1</v>
      </c>
      <c r="Y2047" s="5">
        <v>0</v>
      </c>
      <c r="Z2047" s="5">
        <v>0</v>
      </c>
      <c r="AA2047" s="5">
        <v>1</v>
      </c>
      <c r="AB2047" s="5">
        <v>0</v>
      </c>
    </row>
    <row r="2048" spans="1:206" x14ac:dyDescent="0.2">
      <c r="A2048" s="5">
        <v>50</v>
      </c>
      <c r="B2048" s="5">
        <v>0</v>
      </c>
      <c r="C2048" s="5">
        <v>0</v>
      </c>
      <c r="D2048" s="5">
        <v>1</v>
      </c>
      <c r="E2048" s="5">
        <v>204</v>
      </c>
      <c r="F2048" s="5">
        <f>ROUND(Source!R2034,O2048)</f>
        <v>0</v>
      </c>
      <c r="G2048" s="5" t="s">
        <v>110</v>
      </c>
      <c r="H2048" s="5" t="s">
        <v>111</v>
      </c>
      <c r="I2048" s="5"/>
      <c r="J2048" s="5"/>
      <c r="K2048" s="5">
        <v>204</v>
      </c>
      <c r="L2048" s="5">
        <v>13</v>
      </c>
      <c r="M2048" s="5">
        <v>3</v>
      </c>
      <c r="N2048" s="5" t="s">
        <v>3</v>
      </c>
      <c r="O2048" s="5">
        <v>0</v>
      </c>
      <c r="P2048" s="5">
        <f>ROUND(Source!DJ2034,O2048)</f>
        <v>0</v>
      </c>
      <c r="Q2048" s="5"/>
      <c r="R2048" s="5"/>
      <c r="S2048" s="5"/>
      <c r="T2048" s="5"/>
      <c r="U2048" s="5"/>
      <c r="V2048" s="5"/>
      <c r="W2048" s="5">
        <v>0</v>
      </c>
      <c r="X2048" s="5">
        <v>1</v>
      </c>
      <c r="Y2048" s="5">
        <v>0</v>
      </c>
      <c r="Z2048" s="5">
        <v>0</v>
      </c>
      <c r="AA2048" s="5">
        <v>1</v>
      </c>
      <c r="AB2048" s="5">
        <v>0</v>
      </c>
    </row>
    <row r="2049" spans="1:206" x14ac:dyDescent="0.2">
      <c r="A2049" s="5">
        <v>50</v>
      </c>
      <c r="B2049" s="5">
        <v>0</v>
      </c>
      <c r="C2049" s="5">
        <v>0</v>
      </c>
      <c r="D2049" s="5">
        <v>1</v>
      </c>
      <c r="E2049" s="5">
        <v>205</v>
      </c>
      <c r="F2049" s="5">
        <f>ROUND(Source!S2034,O2049)</f>
        <v>0</v>
      </c>
      <c r="G2049" s="5" t="s">
        <v>112</v>
      </c>
      <c r="H2049" s="5" t="s">
        <v>113</v>
      </c>
      <c r="I2049" s="5"/>
      <c r="J2049" s="5"/>
      <c r="K2049" s="5">
        <v>205</v>
      </c>
      <c r="L2049" s="5">
        <v>14</v>
      </c>
      <c r="M2049" s="5">
        <v>3</v>
      </c>
      <c r="N2049" s="5" t="s">
        <v>3</v>
      </c>
      <c r="O2049" s="5">
        <v>0</v>
      </c>
      <c r="P2049" s="5">
        <f>ROUND(Source!DK2034,O2049)</f>
        <v>0</v>
      </c>
      <c r="Q2049" s="5"/>
      <c r="R2049" s="5"/>
      <c r="S2049" s="5"/>
      <c r="T2049" s="5"/>
      <c r="U2049" s="5"/>
      <c r="V2049" s="5"/>
      <c r="W2049" s="5">
        <v>0</v>
      </c>
      <c r="X2049" s="5">
        <v>1</v>
      </c>
      <c r="Y2049" s="5">
        <v>0</v>
      </c>
      <c r="Z2049" s="5">
        <v>0</v>
      </c>
      <c r="AA2049" s="5">
        <v>1</v>
      </c>
      <c r="AB2049" s="5">
        <v>0</v>
      </c>
    </row>
    <row r="2050" spans="1:206" x14ac:dyDescent="0.2">
      <c r="A2050" s="5">
        <v>50</v>
      </c>
      <c r="B2050" s="5">
        <v>0</v>
      </c>
      <c r="C2050" s="5">
        <v>0</v>
      </c>
      <c r="D2050" s="5">
        <v>1</v>
      </c>
      <c r="E2050" s="5">
        <v>232</v>
      </c>
      <c r="F2050" s="5">
        <f>ROUND(Source!BC2034,O2050)</f>
        <v>0</v>
      </c>
      <c r="G2050" s="5" t="s">
        <v>114</v>
      </c>
      <c r="H2050" s="5" t="s">
        <v>115</v>
      </c>
      <c r="I2050" s="5"/>
      <c r="J2050" s="5"/>
      <c r="K2050" s="5">
        <v>232</v>
      </c>
      <c r="L2050" s="5">
        <v>15</v>
      </c>
      <c r="M2050" s="5">
        <v>3</v>
      </c>
      <c r="N2050" s="5" t="s">
        <v>3</v>
      </c>
      <c r="O2050" s="5">
        <v>0</v>
      </c>
      <c r="P2050" s="5">
        <f>ROUND(Source!EU2034,O2050)</f>
        <v>0</v>
      </c>
      <c r="Q2050" s="5"/>
      <c r="R2050" s="5"/>
      <c r="S2050" s="5"/>
      <c r="T2050" s="5"/>
      <c r="U2050" s="5"/>
      <c r="V2050" s="5"/>
      <c r="W2050" s="5">
        <v>0</v>
      </c>
      <c r="X2050" s="5">
        <v>1</v>
      </c>
      <c r="Y2050" s="5">
        <v>0</v>
      </c>
      <c r="Z2050" s="5">
        <v>0</v>
      </c>
      <c r="AA2050" s="5">
        <v>1</v>
      </c>
      <c r="AB2050" s="5">
        <v>0</v>
      </c>
    </row>
    <row r="2051" spans="1:206" x14ac:dyDescent="0.2">
      <c r="A2051" s="5">
        <v>50</v>
      </c>
      <c r="B2051" s="5">
        <v>0</v>
      </c>
      <c r="C2051" s="5">
        <v>0</v>
      </c>
      <c r="D2051" s="5">
        <v>1</v>
      </c>
      <c r="E2051" s="5">
        <v>214</v>
      </c>
      <c r="F2051" s="5">
        <f>ROUND(Source!AS2034,O2051)</f>
        <v>0</v>
      </c>
      <c r="G2051" s="5" t="s">
        <v>116</v>
      </c>
      <c r="H2051" s="5" t="s">
        <v>117</v>
      </c>
      <c r="I2051" s="5"/>
      <c r="J2051" s="5"/>
      <c r="K2051" s="5">
        <v>214</v>
      </c>
      <c r="L2051" s="5">
        <v>16</v>
      </c>
      <c r="M2051" s="5">
        <v>3</v>
      </c>
      <c r="N2051" s="5" t="s">
        <v>3</v>
      </c>
      <c r="O2051" s="5">
        <v>0</v>
      </c>
      <c r="P2051" s="5">
        <f>ROUND(Source!EK2034,O2051)</f>
        <v>0</v>
      </c>
      <c r="Q2051" s="5"/>
      <c r="R2051" s="5"/>
      <c r="S2051" s="5"/>
      <c r="T2051" s="5"/>
      <c r="U2051" s="5"/>
      <c r="V2051" s="5"/>
      <c r="W2051" s="5">
        <v>0</v>
      </c>
      <c r="X2051" s="5">
        <v>1</v>
      </c>
      <c r="Y2051" s="5">
        <v>0</v>
      </c>
      <c r="Z2051" s="5">
        <v>0</v>
      </c>
      <c r="AA2051" s="5">
        <v>1</v>
      </c>
      <c r="AB2051" s="5">
        <v>0</v>
      </c>
    </row>
    <row r="2052" spans="1:206" x14ac:dyDescent="0.2">
      <c r="A2052" s="5">
        <v>50</v>
      </c>
      <c r="B2052" s="5">
        <v>0</v>
      </c>
      <c r="C2052" s="5">
        <v>0</v>
      </c>
      <c r="D2052" s="5">
        <v>1</v>
      </c>
      <c r="E2052" s="5">
        <v>215</v>
      </c>
      <c r="F2052" s="5">
        <f>ROUND(Source!AT2034,O2052)</f>
        <v>0</v>
      </c>
      <c r="G2052" s="5" t="s">
        <v>118</v>
      </c>
      <c r="H2052" s="5" t="s">
        <v>119</v>
      </c>
      <c r="I2052" s="5"/>
      <c r="J2052" s="5"/>
      <c r="K2052" s="5">
        <v>215</v>
      </c>
      <c r="L2052" s="5">
        <v>17</v>
      </c>
      <c r="M2052" s="5">
        <v>3</v>
      </c>
      <c r="N2052" s="5" t="s">
        <v>3</v>
      </c>
      <c r="O2052" s="5">
        <v>0</v>
      </c>
      <c r="P2052" s="5">
        <f>ROUND(Source!EL2034,O2052)</f>
        <v>0</v>
      </c>
      <c r="Q2052" s="5"/>
      <c r="R2052" s="5"/>
      <c r="S2052" s="5"/>
      <c r="T2052" s="5"/>
      <c r="U2052" s="5"/>
      <c r="V2052" s="5"/>
      <c r="W2052" s="5">
        <v>0</v>
      </c>
      <c r="X2052" s="5">
        <v>1</v>
      </c>
      <c r="Y2052" s="5">
        <v>0</v>
      </c>
      <c r="Z2052" s="5">
        <v>0</v>
      </c>
      <c r="AA2052" s="5">
        <v>1</v>
      </c>
      <c r="AB2052" s="5">
        <v>0</v>
      </c>
    </row>
    <row r="2053" spans="1:206" x14ac:dyDescent="0.2">
      <c r="A2053" s="5">
        <v>50</v>
      </c>
      <c r="B2053" s="5">
        <v>0</v>
      </c>
      <c r="C2053" s="5">
        <v>0</v>
      </c>
      <c r="D2053" s="5">
        <v>1</v>
      </c>
      <c r="E2053" s="5">
        <v>217</v>
      </c>
      <c r="F2053" s="5">
        <f>ROUND(Source!AU2034,O2053)</f>
        <v>0</v>
      </c>
      <c r="G2053" s="5" t="s">
        <v>120</v>
      </c>
      <c r="H2053" s="5" t="s">
        <v>121</v>
      </c>
      <c r="I2053" s="5"/>
      <c r="J2053" s="5"/>
      <c r="K2053" s="5">
        <v>217</v>
      </c>
      <c r="L2053" s="5">
        <v>18</v>
      </c>
      <c r="M2053" s="5">
        <v>3</v>
      </c>
      <c r="N2053" s="5" t="s">
        <v>3</v>
      </c>
      <c r="O2053" s="5">
        <v>0</v>
      </c>
      <c r="P2053" s="5">
        <f>ROUND(Source!EM2034,O2053)</f>
        <v>0</v>
      </c>
      <c r="Q2053" s="5"/>
      <c r="R2053" s="5"/>
      <c r="S2053" s="5"/>
      <c r="T2053" s="5"/>
      <c r="U2053" s="5"/>
      <c r="V2053" s="5"/>
      <c r="W2053" s="5">
        <v>0</v>
      </c>
      <c r="X2053" s="5">
        <v>1</v>
      </c>
      <c r="Y2053" s="5">
        <v>0</v>
      </c>
      <c r="Z2053" s="5">
        <v>0</v>
      </c>
      <c r="AA2053" s="5">
        <v>1</v>
      </c>
      <c r="AB2053" s="5">
        <v>0</v>
      </c>
    </row>
    <row r="2054" spans="1:206" x14ac:dyDescent="0.2">
      <c r="A2054" s="5">
        <v>50</v>
      </c>
      <c r="B2054" s="5">
        <v>0</v>
      </c>
      <c r="C2054" s="5">
        <v>0</v>
      </c>
      <c r="D2054" s="5">
        <v>1</v>
      </c>
      <c r="E2054" s="5">
        <v>230</v>
      </c>
      <c r="F2054" s="5">
        <f>ROUND(Source!BA2034,O2054)</f>
        <v>0</v>
      </c>
      <c r="G2054" s="5" t="s">
        <v>122</v>
      </c>
      <c r="H2054" s="5" t="s">
        <v>123</v>
      </c>
      <c r="I2054" s="5"/>
      <c r="J2054" s="5"/>
      <c r="K2054" s="5">
        <v>230</v>
      </c>
      <c r="L2054" s="5">
        <v>19</v>
      </c>
      <c r="M2054" s="5">
        <v>3</v>
      </c>
      <c r="N2054" s="5" t="s">
        <v>3</v>
      </c>
      <c r="O2054" s="5">
        <v>0</v>
      </c>
      <c r="P2054" s="5">
        <f>ROUND(Source!ES2034,O2054)</f>
        <v>0</v>
      </c>
      <c r="Q2054" s="5"/>
      <c r="R2054" s="5"/>
      <c r="S2054" s="5"/>
      <c r="T2054" s="5"/>
      <c r="U2054" s="5"/>
      <c r="V2054" s="5"/>
      <c r="W2054" s="5">
        <v>0</v>
      </c>
      <c r="X2054" s="5">
        <v>1</v>
      </c>
      <c r="Y2054" s="5">
        <v>0</v>
      </c>
      <c r="Z2054" s="5">
        <v>0</v>
      </c>
      <c r="AA2054" s="5">
        <v>1</v>
      </c>
      <c r="AB2054" s="5">
        <v>0</v>
      </c>
    </row>
    <row r="2055" spans="1:206" x14ac:dyDescent="0.2">
      <c r="A2055" s="5">
        <v>50</v>
      </c>
      <c r="B2055" s="5">
        <v>0</v>
      </c>
      <c r="C2055" s="5">
        <v>0</v>
      </c>
      <c r="D2055" s="5">
        <v>1</v>
      </c>
      <c r="E2055" s="5">
        <v>206</v>
      </c>
      <c r="F2055" s="5">
        <f>ROUND(Source!T2034,O2055)</f>
        <v>0</v>
      </c>
      <c r="G2055" s="5" t="s">
        <v>124</v>
      </c>
      <c r="H2055" s="5" t="s">
        <v>125</v>
      </c>
      <c r="I2055" s="5"/>
      <c r="J2055" s="5"/>
      <c r="K2055" s="5">
        <v>206</v>
      </c>
      <c r="L2055" s="5">
        <v>20</v>
      </c>
      <c r="M2055" s="5">
        <v>3</v>
      </c>
      <c r="N2055" s="5" t="s">
        <v>3</v>
      </c>
      <c r="O2055" s="5">
        <v>0</v>
      </c>
      <c r="P2055" s="5">
        <f>ROUND(Source!DL2034,O2055)</f>
        <v>0</v>
      </c>
      <c r="Q2055" s="5"/>
      <c r="R2055" s="5"/>
      <c r="S2055" s="5"/>
      <c r="T2055" s="5"/>
      <c r="U2055" s="5"/>
      <c r="V2055" s="5"/>
      <c r="W2055" s="5">
        <v>0</v>
      </c>
      <c r="X2055" s="5">
        <v>1</v>
      </c>
      <c r="Y2055" s="5">
        <v>0</v>
      </c>
      <c r="Z2055" s="5">
        <v>0</v>
      </c>
      <c r="AA2055" s="5">
        <v>1</v>
      </c>
      <c r="AB2055" s="5">
        <v>0</v>
      </c>
    </row>
    <row r="2056" spans="1:206" x14ac:dyDescent="0.2">
      <c r="A2056" s="5">
        <v>50</v>
      </c>
      <c r="B2056" s="5">
        <v>0</v>
      </c>
      <c r="C2056" s="5">
        <v>0</v>
      </c>
      <c r="D2056" s="5">
        <v>1</v>
      </c>
      <c r="E2056" s="5">
        <v>207</v>
      </c>
      <c r="F2056" s="5">
        <f>Source!U2034</f>
        <v>0</v>
      </c>
      <c r="G2056" s="5" t="s">
        <v>126</v>
      </c>
      <c r="H2056" s="5" t="s">
        <v>127</v>
      </c>
      <c r="I2056" s="5"/>
      <c r="J2056" s="5"/>
      <c r="K2056" s="5">
        <v>207</v>
      </c>
      <c r="L2056" s="5">
        <v>21</v>
      </c>
      <c r="M2056" s="5">
        <v>3</v>
      </c>
      <c r="N2056" s="5" t="s">
        <v>3</v>
      </c>
      <c r="O2056" s="5">
        <v>-1</v>
      </c>
      <c r="P2056" s="5">
        <f>Source!DM2034</f>
        <v>0</v>
      </c>
      <c r="Q2056" s="5"/>
      <c r="R2056" s="5"/>
      <c r="S2056" s="5"/>
      <c r="T2056" s="5"/>
      <c r="U2056" s="5"/>
      <c r="V2056" s="5"/>
      <c r="W2056" s="5">
        <v>0</v>
      </c>
      <c r="X2056" s="5">
        <v>1</v>
      </c>
      <c r="Y2056" s="5">
        <v>0</v>
      </c>
      <c r="Z2056" s="5">
        <v>0</v>
      </c>
      <c r="AA2056" s="5">
        <v>1</v>
      </c>
      <c r="AB2056" s="5">
        <v>0</v>
      </c>
    </row>
    <row r="2057" spans="1:206" x14ac:dyDescent="0.2">
      <c r="A2057" s="5">
        <v>50</v>
      </c>
      <c r="B2057" s="5">
        <v>0</v>
      </c>
      <c r="C2057" s="5">
        <v>0</v>
      </c>
      <c r="D2057" s="5">
        <v>1</v>
      </c>
      <c r="E2057" s="5">
        <v>208</v>
      </c>
      <c r="F2057" s="5">
        <f>Source!V2034</f>
        <v>0</v>
      </c>
      <c r="G2057" s="5" t="s">
        <v>128</v>
      </c>
      <c r="H2057" s="5" t="s">
        <v>129</v>
      </c>
      <c r="I2057" s="5"/>
      <c r="J2057" s="5"/>
      <c r="K2057" s="5">
        <v>208</v>
      </c>
      <c r="L2057" s="5">
        <v>22</v>
      </c>
      <c r="M2057" s="5">
        <v>3</v>
      </c>
      <c r="N2057" s="5" t="s">
        <v>3</v>
      </c>
      <c r="O2057" s="5">
        <v>-1</v>
      </c>
      <c r="P2057" s="5">
        <f>Source!DN2034</f>
        <v>0</v>
      </c>
      <c r="Q2057" s="5"/>
      <c r="R2057" s="5"/>
      <c r="S2057" s="5"/>
      <c r="T2057" s="5"/>
      <c r="U2057" s="5"/>
      <c r="V2057" s="5"/>
      <c r="W2057" s="5">
        <v>0</v>
      </c>
      <c r="X2057" s="5">
        <v>1</v>
      </c>
      <c r="Y2057" s="5">
        <v>0</v>
      </c>
      <c r="Z2057" s="5">
        <v>0</v>
      </c>
      <c r="AA2057" s="5">
        <v>1</v>
      </c>
      <c r="AB2057" s="5">
        <v>0</v>
      </c>
    </row>
    <row r="2058" spans="1:206" x14ac:dyDescent="0.2">
      <c r="A2058" s="5">
        <v>50</v>
      </c>
      <c r="B2058" s="5">
        <v>0</v>
      </c>
      <c r="C2058" s="5">
        <v>0</v>
      </c>
      <c r="D2058" s="5">
        <v>1</v>
      </c>
      <c r="E2058" s="5">
        <v>209</v>
      </c>
      <c r="F2058" s="5">
        <f>ROUND(Source!W2034,O2058)</f>
        <v>0</v>
      </c>
      <c r="G2058" s="5" t="s">
        <v>130</v>
      </c>
      <c r="H2058" s="5" t="s">
        <v>131</v>
      </c>
      <c r="I2058" s="5"/>
      <c r="J2058" s="5"/>
      <c r="K2058" s="5">
        <v>209</v>
      </c>
      <c r="L2058" s="5">
        <v>23</v>
      </c>
      <c r="M2058" s="5">
        <v>3</v>
      </c>
      <c r="N2058" s="5" t="s">
        <v>3</v>
      </c>
      <c r="O2058" s="5">
        <v>0</v>
      </c>
      <c r="P2058" s="5">
        <f>ROUND(Source!DO2034,O2058)</f>
        <v>0</v>
      </c>
      <c r="Q2058" s="5"/>
      <c r="R2058" s="5"/>
      <c r="S2058" s="5"/>
      <c r="T2058" s="5"/>
      <c r="U2058" s="5"/>
      <c r="V2058" s="5"/>
      <c r="W2058" s="5">
        <v>0</v>
      </c>
      <c r="X2058" s="5">
        <v>1</v>
      </c>
      <c r="Y2058" s="5">
        <v>0</v>
      </c>
      <c r="Z2058" s="5">
        <v>0</v>
      </c>
      <c r="AA2058" s="5">
        <v>1</v>
      </c>
      <c r="AB2058" s="5">
        <v>0</v>
      </c>
    </row>
    <row r="2059" spans="1:206" x14ac:dyDescent="0.2">
      <c r="A2059" s="5">
        <v>50</v>
      </c>
      <c r="B2059" s="5">
        <v>0</v>
      </c>
      <c r="C2059" s="5">
        <v>0</v>
      </c>
      <c r="D2059" s="5">
        <v>1</v>
      </c>
      <c r="E2059" s="5">
        <v>233</v>
      </c>
      <c r="F2059" s="5">
        <f>ROUND(Source!BD2034,O2059)</f>
        <v>0</v>
      </c>
      <c r="G2059" s="5" t="s">
        <v>132</v>
      </c>
      <c r="H2059" s="5" t="s">
        <v>133</v>
      </c>
      <c r="I2059" s="5"/>
      <c r="J2059" s="5"/>
      <c r="K2059" s="5">
        <v>233</v>
      </c>
      <c r="L2059" s="5">
        <v>24</v>
      </c>
      <c r="M2059" s="5">
        <v>3</v>
      </c>
      <c r="N2059" s="5" t="s">
        <v>3</v>
      </c>
      <c r="O2059" s="5">
        <v>0</v>
      </c>
      <c r="P2059" s="5">
        <f>ROUND(Source!EV2034,O2059)</f>
        <v>0</v>
      </c>
      <c r="Q2059" s="5"/>
      <c r="R2059" s="5"/>
      <c r="S2059" s="5"/>
      <c r="T2059" s="5"/>
      <c r="U2059" s="5"/>
      <c r="V2059" s="5"/>
      <c r="W2059" s="5">
        <v>0</v>
      </c>
      <c r="X2059" s="5">
        <v>1</v>
      </c>
      <c r="Y2059" s="5">
        <v>0</v>
      </c>
      <c r="Z2059" s="5">
        <v>0</v>
      </c>
      <c r="AA2059" s="5">
        <v>1</v>
      </c>
      <c r="AB2059" s="5">
        <v>0</v>
      </c>
    </row>
    <row r="2060" spans="1:206" x14ac:dyDescent="0.2">
      <c r="A2060" s="5">
        <v>50</v>
      </c>
      <c r="B2060" s="5">
        <v>0</v>
      </c>
      <c r="C2060" s="5">
        <v>0</v>
      </c>
      <c r="D2060" s="5">
        <v>1</v>
      </c>
      <c r="E2060" s="5">
        <v>210</v>
      </c>
      <c r="F2060" s="5">
        <f>ROUND(Source!X2034,O2060)</f>
        <v>0</v>
      </c>
      <c r="G2060" s="5" t="s">
        <v>134</v>
      </c>
      <c r="H2060" s="5" t="s">
        <v>135</v>
      </c>
      <c r="I2060" s="5"/>
      <c r="J2060" s="5"/>
      <c r="K2060" s="5">
        <v>210</v>
      </c>
      <c r="L2060" s="5">
        <v>25</v>
      </c>
      <c r="M2060" s="5">
        <v>3</v>
      </c>
      <c r="N2060" s="5" t="s">
        <v>3</v>
      </c>
      <c r="O2060" s="5">
        <v>0</v>
      </c>
      <c r="P2060" s="5">
        <f>ROUND(Source!DP2034,O2060)</f>
        <v>0</v>
      </c>
      <c r="Q2060" s="5"/>
      <c r="R2060" s="5"/>
      <c r="S2060" s="5"/>
      <c r="T2060" s="5"/>
      <c r="U2060" s="5"/>
      <c r="V2060" s="5"/>
      <c r="W2060" s="5">
        <v>0</v>
      </c>
      <c r="X2060" s="5">
        <v>1</v>
      </c>
      <c r="Y2060" s="5">
        <v>0</v>
      </c>
      <c r="Z2060" s="5">
        <v>0</v>
      </c>
      <c r="AA2060" s="5">
        <v>1</v>
      </c>
      <c r="AB2060" s="5">
        <v>0</v>
      </c>
    </row>
    <row r="2061" spans="1:206" x14ac:dyDescent="0.2">
      <c r="A2061" s="5">
        <v>50</v>
      </c>
      <c r="B2061" s="5">
        <v>0</v>
      </c>
      <c r="C2061" s="5">
        <v>0</v>
      </c>
      <c r="D2061" s="5">
        <v>1</v>
      </c>
      <c r="E2061" s="5">
        <v>211</v>
      </c>
      <c r="F2061" s="5">
        <f>ROUND(Source!Y2034,O2061)</f>
        <v>0</v>
      </c>
      <c r="G2061" s="5" t="s">
        <v>136</v>
      </c>
      <c r="H2061" s="5" t="s">
        <v>137</v>
      </c>
      <c r="I2061" s="5"/>
      <c r="J2061" s="5"/>
      <c r="K2061" s="5">
        <v>211</v>
      </c>
      <c r="L2061" s="5">
        <v>26</v>
      </c>
      <c r="M2061" s="5">
        <v>3</v>
      </c>
      <c r="N2061" s="5" t="s">
        <v>3</v>
      </c>
      <c r="O2061" s="5">
        <v>0</v>
      </c>
      <c r="P2061" s="5">
        <f>ROUND(Source!DQ2034,O2061)</f>
        <v>0</v>
      </c>
      <c r="Q2061" s="5"/>
      <c r="R2061" s="5"/>
      <c r="S2061" s="5"/>
      <c r="T2061" s="5"/>
      <c r="U2061" s="5"/>
      <c r="V2061" s="5"/>
      <c r="W2061" s="5">
        <v>0</v>
      </c>
      <c r="X2061" s="5">
        <v>1</v>
      </c>
      <c r="Y2061" s="5">
        <v>0</v>
      </c>
      <c r="Z2061" s="5">
        <v>0</v>
      </c>
      <c r="AA2061" s="5">
        <v>1</v>
      </c>
      <c r="AB2061" s="5">
        <v>0</v>
      </c>
    </row>
    <row r="2062" spans="1:206" x14ac:dyDescent="0.2">
      <c r="A2062" s="5">
        <v>50</v>
      </c>
      <c r="B2062" s="5">
        <v>0</v>
      </c>
      <c r="C2062" s="5">
        <v>0</v>
      </c>
      <c r="D2062" s="5">
        <v>1</v>
      </c>
      <c r="E2062" s="5">
        <v>224</v>
      </c>
      <c r="F2062" s="5">
        <f>ROUND(Source!AR2034,O2062)</f>
        <v>0</v>
      </c>
      <c r="G2062" s="5" t="s">
        <v>138</v>
      </c>
      <c r="H2062" s="5" t="s">
        <v>139</v>
      </c>
      <c r="I2062" s="5"/>
      <c r="J2062" s="5"/>
      <c r="K2062" s="5">
        <v>224</v>
      </c>
      <c r="L2062" s="5">
        <v>27</v>
      </c>
      <c r="M2062" s="5">
        <v>3</v>
      </c>
      <c r="N2062" s="5" t="s">
        <v>3</v>
      </c>
      <c r="O2062" s="5">
        <v>0</v>
      </c>
      <c r="P2062" s="5">
        <f>ROUND(Source!EJ2034,O2062)</f>
        <v>0</v>
      </c>
      <c r="Q2062" s="5"/>
      <c r="R2062" s="5"/>
      <c r="S2062" s="5"/>
      <c r="T2062" s="5"/>
      <c r="U2062" s="5"/>
      <c r="V2062" s="5"/>
      <c r="W2062" s="5">
        <v>0</v>
      </c>
      <c r="X2062" s="5">
        <v>1</v>
      </c>
      <c r="Y2062" s="5">
        <v>0</v>
      </c>
      <c r="Z2062" s="5">
        <v>0</v>
      </c>
      <c r="AA2062" s="5">
        <v>1</v>
      </c>
      <c r="AB2062" s="5">
        <v>0</v>
      </c>
    </row>
    <row r="2064" spans="1:206" x14ac:dyDescent="0.2">
      <c r="A2064" s="3">
        <v>51</v>
      </c>
      <c r="B2064" s="3">
        <f>B20</f>
        <v>1</v>
      </c>
      <c r="C2064" s="3">
        <f>A20</f>
        <v>3</v>
      </c>
      <c r="D2064" s="3">
        <f>ROW(A20)</f>
        <v>20</v>
      </c>
      <c r="E2064" s="3"/>
      <c r="F2064" s="3" t="str">
        <f>IF(F20&lt;&gt;"",F20,"")</f>
        <v>5.9.1.3</v>
      </c>
      <c r="G2064" s="3" t="str">
        <f>IF(G20&lt;&gt;"",G20,"")</f>
        <v>устройство полов</v>
      </c>
      <c r="H2064" s="3">
        <v>0</v>
      </c>
      <c r="I2064" s="3"/>
      <c r="J2064" s="3"/>
      <c r="K2064" s="3"/>
      <c r="L2064" s="3"/>
      <c r="M2064" s="3"/>
      <c r="N2064" s="3"/>
      <c r="O2064" s="3" t="e">
        <f t="shared" ref="O2064:T2064" si="1732">ROUND(O51+O268+O730+O894+O1184+O1389+O1633+O2034+AB2064,0)</f>
        <v>#REF!</v>
      </c>
      <c r="P2064" s="3" t="e">
        <f t="shared" si="1732"/>
        <v>#REF!</v>
      </c>
      <c r="Q2064" s="3" t="e">
        <f t="shared" si="1732"/>
        <v>#REF!</v>
      </c>
      <c r="R2064" s="3" t="e">
        <f t="shared" si="1732"/>
        <v>#REF!</v>
      </c>
      <c r="S2064" s="3" t="e">
        <f t="shared" si="1732"/>
        <v>#REF!</v>
      </c>
      <c r="T2064" s="3" t="e">
        <f t="shared" si="1732"/>
        <v>#REF!</v>
      </c>
      <c r="U2064" s="3" t="e">
        <f>U51+U268+U730+U894+U1184+U1389+U1633+U2034+AH2064</f>
        <v>#REF!</v>
      </c>
      <c r="V2064" s="3" t="e">
        <f>V51+V268+V730+V894+V1184+V1389+V1633+V2034+AI2064</f>
        <v>#REF!</v>
      </c>
      <c r="W2064" s="3" t="e">
        <f>ROUND(W51+W268+W730+W894+W1184+W1389+W1633+W2034+AJ2064,0)</f>
        <v>#REF!</v>
      </c>
      <c r="X2064" s="3" t="e">
        <f>ROUND(X51+X268+X730+X894+X1184+X1389+X1633+X2034+AK2064,0)</f>
        <v>#REF!</v>
      </c>
      <c r="Y2064" s="3" t="e">
        <f>ROUND(Y51+Y268+Y730+Y894+Y1184+Y1389+Y1633+Y2034+AL2064,0)</f>
        <v>#REF!</v>
      </c>
      <c r="Z2064" s="3"/>
      <c r="AA2064" s="3"/>
      <c r="AB2064" s="3">
        <f>ROUND(SUMIF(AA24:AA29,"=69726971",O24:O29),0)</f>
        <v>0</v>
      </c>
      <c r="AC2064" s="3">
        <f>ROUND(SUMIF(AA24:AA29,"=69726971",P24:P29),0)</f>
        <v>0</v>
      </c>
      <c r="AD2064" s="3">
        <f>ROUND(SUMIF(AA24:AA29,"=69726971",Q24:Q29),0)</f>
        <v>0</v>
      </c>
      <c r="AE2064" s="3">
        <f>ROUND(SUMIF(AA24:AA29,"=69726971",R24:R29),0)</f>
        <v>0</v>
      </c>
      <c r="AF2064" s="3">
        <f>ROUND(SUMIF(AA24:AA29,"=69726971",S24:S29),0)</f>
        <v>0</v>
      </c>
      <c r="AG2064" s="3">
        <f>ROUND(SUMIF(AA24:AA29,"=69726971",T24:T29),0)</f>
        <v>0</v>
      </c>
      <c r="AH2064" s="3">
        <f>SUMIF(AA24:AA29,"=69726971",U24:U29)</f>
        <v>0</v>
      </c>
      <c r="AI2064" s="3">
        <f>SUMIF(AA24:AA29,"=69726971",V24:V29)</f>
        <v>0</v>
      </c>
      <c r="AJ2064" s="3">
        <f>ROUND(SUMIF(AA24:AA29,"=69726971",W24:W29),0)</f>
        <v>0</v>
      </c>
      <c r="AK2064" s="3">
        <f>ROUND(SUMIF(AA24:AA29,"=69726971",X24:X29),0)</f>
        <v>0</v>
      </c>
      <c r="AL2064" s="3">
        <f>ROUND(SUMIF(AA24:AA29,"=69726971",Y24:Y29),0)</f>
        <v>0</v>
      </c>
      <c r="AM2064" s="3"/>
      <c r="AN2064" s="3"/>
      <c r="AO2064" s="3">
        <f t="shared" ref="AO2064:BD2064" si="1733">ROUND(AO51+AO268+AO730+AO894+AO1184+AO1389+AO1633+AO2034+BX2064,0)</f>
        <v>0</v>
      </c>
      <c r="AP2064" s="3">
        <f t="shared" si="1733"/>
        <v>0</v>
      </c>
      <c r="AQ2064" s="3">
        <f t="shared" si="1733"/>
        <v>0</v>
      </c>
      <c r="AR2064" s="3" t="e">
        <f t="shared" si="1733"/>
        <v>#REF!</v>
      </c>
      <c r="AS2064" s="3" t="e">
        <f t="shared" si="1733"/>
        <v>#REF!</v>
      </c>
      <c r="AT2064" s="3">
        <f t="shared" si="1733"/>
        <v>0</v>
      </c>
      <c r="AU2064" s="3">
        <f t="shared" si="1733"/>
        <v>0</v>
      </c>
      <c r="AV2064" s="3" t="e">
        <f t="shared" si="1733"/>
        <v>#REF!</v>
      </c>
      <c r="AW2064" s="3" t="e">
        <f t="shared" si="1733"/>
        <v>#REF!</v>
      </c>
      <c r="AX2064" s="3">
        <f t="shared" si="1733"/>
        <v>0</v>
      </c>
      <c r="AY2064" s="3" t="e">
        <f t="shared" si="1733"/>
        <v>#REF!</v>
      </c>
      <c r="AZ2064" s="3">
        <f t="shared" si="1733"/>
        <v>0</v>
      </c>
      <c r="BA2064" s="3" t="e">
        <f t="shared" si="1733"/>
        <v>#REF!</v>
      </c>
      <c r="BB2064" s="3">
        <f t="shared" si="1733"/>
        <v>0</v>
      </c>
      <c r="BC2064" s="3">
        <f t="shared" si="1733"/>
        <v>0</v>
      </c>
      <c r="BD2064" s="3">
        <f t="shared" si="1733"/>
        <v>0</v>
      </c>
      <c r="BE2064" s="3"/>
      <c r="BF2064" s="3"/>
      <c r="BG2064" s="3"/>
      <c r="BH2064" s="3"/>
      <c r="BI2064" s="3"/>
      <c r="BJ2064" s="3"/>
      <c r="BK2064" s="3"/>
      <c r="BL2064" s="3"/>
      <c r="BM2064" s="3"/>
      <c r="BN2064" s="3"/>
      <c r="BO2064" s="3"/>
      <c r="BP2064" s="3"/>
      <c r="BQ2064" s="3"/>
      <c r="BR2064" s="3"/>
      <c r="BS2064" s="3"/>
      <c r="BT2064" s="3"/>
      <c r="BU2064" s="3"/>
      <c r="BV2064" s="3"/>
      <c r="BW2064" s="3"/>
      <c r="BX2064" s="3">
        <f>ROUND(SUMIF(AA24:AA29,"=69726971",FQ24:FQ29),0)</f>
        <v>0</v>
      </c>
      <c r="BY2064" s="3">
        <f>ROUND(SUMIF(AA24:AA29,"=69726971",FR24:FR29),0)</f>
        <v>0</v>
      </c>
      <c r="BZ2064" s="3">
        <f>ROUND(SUMIF(AA24:AA29,"=69726971",GL24:GL29),0)</f>
        <v>0</v>
      </c>
      <c r="CA2064" s="3">
        <f>ROUND(SUMIF(AA24:AA29,"=69726971",GM24:GM29),0)</f>
        <v>0</v>
      </c>
      <c r="CB2064" s="3">
        <f>ROUND(SUMIF(AA24:AA29,"=69726971",GN24:GN29),0)</f>
        <v>0</v>
      </c>
      <c r="CC2064" s="3">
        <f>ROUND(SUMIF(AA24:AA29,"=69726971",GO24:GO29),0)</f>
        <v>0</v>
      </c>
      <c r="CD2064" s="3">
        <f>ROUND(SUMIF(AA24:AA29,"=69726971",GP24:GP29),0)</f>
        <v>0</v>
      </c>
      <c r="CE2064" s="3">
        <f>AC2064-BX2064</f>
        <v>0</v>
      </c>
      <c r="CF2064" s="3">
        <f>AC2064-BY2064</f>
        <v>0</v>
      </c>
      <c r="CG2064" s="3">
        <f>BX2064-BZ2064</f>
        <v>0</v>
      </c>
      <c r="CH2064" s="3">
        <f>AC2064-BX2064-BY2064+BZ2064</f>
        <v>0</v>
      </c>
      <c r="CI2064" s="3">
        <f>BY2064-BZ2064</f>
        <v>0</v>
      </c>
      <c r="CJ2064" s="3">
        <f>ROUND(SUMIF(AA24:AA29,"=69726971",GX24:GX29),0)</f>
        <v>0</v>
      </c>
      <c r="CK2064" s="3">
        <f>ROUND(SUMIF(AA24:AA29,"=69726971",GY24:GY29),0)</f>
        <v>0</v>
      </c>
      <c r="CL2064" s="3">
        <f>ROUND(SUMIF(AA24:AA29,"=69726971",GZ24:GZ29),0)</f>
        <v>0</v>
      </c>
      <c r="CM2064" s="3">
        <f>ROUND(SUMIF(AA24:AA29,"=69726971",HD24:HD29),0)</f>
        <v>0</v>
      </c>
      <c r="CN2064" s="3"/>
      <c r="CO2064" s="3"/>
      <c r="CP2064" s="3"/>
      <c r="CQ2064" s="3"/>
      <c r="CR2064" s="3"/>
      <c r="CS2064" s="3"/>
      <c r="CT2064" s="3"/>
      <c r="CU2064" s="3"/>
      <c r="CV2064" s="3"/>
      <c r="CW2064" s="3"/>
      <c r="CX2064" s="3"/>
      <c r="CY2064" s="3"/>
      <c r="CZ2064" s="3"/>
      <c r="DA2064" s="3"/>
      <c r="DB2064" s="3"/>
      <c r="DC2064" s="3"/>
      <c r="DD2064" s="3"/>
      <c r="DE2064" s="3"/>
      <c r="DF2064" s="3"/>
      <c r="DG2064" s="4" t="e">
        <f t="shared" ref="DG2064:DL2064" si="1734">ROUND(DG51+DG268+DG730+DG894+DG1184+DG1389+DG1633+DG2034+DT2064,0)</f>
        <v>#REF!</v>
      </c>
      <c r="DH2064" s="4" t="e">
        <f t="shared" si="1734"/>
        <v>#REF!</v>
      </c>
      <c r="DI2064" s="4" t="e">
        <f t="shared" si="1734"/>
        <v>#REF!</v>
      </c>
      <c r="DJ2064" s="4" t="e">
        <f t="shared" si="1734"/>
        <v>#REF!</v>
      </c>
      <c r="DK2064" s="4" t="e">
        <f t="shared" si="1734"/>
        <v>#REF!</v>
      </c>
      <c r="DL2064" s="4" t="e">
        <f t="shared" si="1734"/>
        <v>#REF!</v>
      </c>
      <c r="DM2064" s="4" t="e">
        <f>DM51+DM268+DM730+DM894+DM1184+DM1389+DM1633+DM2034+DZ2064</f>
        <v>#REF!</v>
      </c>
      <c r="DN2064" s="4" t="e">
        <f>DN51+DN268+DN730+DN894+DN1184+DN1389+DN1633+DN2034+EA2064</f>
        <v>#REF!</v>
      </c>
      <c r="DO2064" s="4" t="e">
        <f>ROUND(DO51+DO268+DO730+DO894+DO1184+DO1389+DO1633+DO2034+EB2064,0)</f>
        <v>#REF!</v>
      </c>
      <c r="DP2064" s="4" t="e">
        <f>ROUND(DP51+DP268+DP730+DP894+DP1184+DP1389+DP1633+DP2034+EC2064,0)</f>
        <v>#REF!</v>
      </c>
      <c r="DQ2064" s="4" t="e">
        <f>ROUND(DQ51+DQ268+DQ730+DQ894+DQ1184+DQ1389+DQ1633+DQ2034+ED2064,0)</f>
        <v>#REF!</v>
      </c>
      <c r="DR2064" s="4"/>
      <c r="DS2064" s="4"/>
      <c r="DT2064" s="4">
        <f>ROUND(SUMIF(AA24:AA29,"=69726884",O24:O29),0)</f>
        <v>0</v>
      </c>
      <c r="DU2064" s="4">
        <f>ROUND(SUMIF(AA24:AA29,"=69726884",P24:P29),0)</f>
        <v>0</v>
      </c>
      <c r="DV2064" s="4">
        <f>ROUND(SUMIF(AA24:AA29,"=69726884",Q24:Q29),0)</f>
        <v>0</v>
      </c>
      <c r="DW2064" s="4">
        <f>ROUND(SUMIF(AA24:AA29,"=69726884",R24:R29),0)</f>
        <v>0</v>
      </c>
      <c r="DX2064" s="4">
        <f>ROUND(SUMIF(AA24:AA29,"=69726884",S24:S29),0)</f>
        <v>0</v>
      </c>
      <c r="DY2064" s="4">
        <f>ROUND(SUMIF(AA24:AA29,"=69726884",T24:T29),0)</f>
        <v>0</v>
      </c>
      <c r="DZ2064" s="4">
        <f>SUMIF(AA24:AA29,"=69726884",U24:U29)</f>
        <v>0</v>
      </c>
      <c r="EA2064" s="4">
        <f>SUMIF(AA24:AA29,"=69726884",V24:V29)</f>
        <v>0</v>
      </c>
      <c r="EB2064" s="4">
        <f>ROUND(SUMIF(AA24:AA29,"=69726884",W24:W29),0)</f>
        <v>0</v>
      </c>
      <c r="EC2064" s="4">
        <f>ROUND(SUMIF(AA24:AA29,"=69726884",X24:X29),0)</f>
        <v>0</v>
      </c>
      <c r="ED2064" s="4">
        <f>ROUND(SUMIF(AA24:AA29,"=69726884",Y24:Y29),0)</f>
        <v>0</v>
      </c>
      <c r="EE2064" s="4"/>
      <c r="EF2064" s="4"/>
      <c r="EG2064" s="4">
        <f t="shared" ref="EG2064:EV2064" si="1735">ROUND(EG51+EG268+EG730+EG894+EG1184+EG1389+EG1633+EG2034+FP2064,0)</f>
        <v>0</v>
      </c>
      <c r="EH2064" s="4">
        <f t="shared" si="1735"/>
        <v>0</v>
      </c>
      <c r="EI2064" s="4">
        <f t="shared" si="1735"/>
        <v>0</v>
      </c>
      <c r="EJ2064" s="4" t="e">
        <f t="shared" si="1735"/>
        <v>#REF!</v>
      </c>
      <c r="EK2064" s="4" t="e">
        <f t="shared" si="1735"/>
        <v>#REF!</v>
      </c>
      <c r="EL2064" s="4">
        <f t="shared" si="1735"/>
        <v>0</v>
      </c>
      <c r="EM2064" s="4">
        <f t="shared" si="1735"/>
        <v>0</v>
      </c>
      <c r="EN2064" s="4" t="e">
        <f t="shared" si="1735"/>
        <v>#REF!</v>
      </c>
      <c r="EO2064" s="4" t="e">
        <f t="shared" si="1735"/>
        <v>#REF!</v>
      </c>
      <c r="EP2064" s="4">
        <f t="shared" si="1735"/>
        <v>0</v>
      </c>
      <c r="EQ2064" s="4" t="e">
        <f t="shared" si="1735"/>
        <v>#REF!</v>
      </c>
      <c r="ER2064" s="4">
        <f t="shared" si="1735"/>
        <v>0</v>
      </c>
      <c r="ES2064" s="4" t="e">
        <f t="shared" si="1735"/>
        <v>#REF!</v>
      </c>
      <c r="ET2064" s="4">
        <f t="shared" si="1735"/>
        <v>0</v>
      </c>
      <c r="EU2064" s="4">
        <f t="shared" si="1735"/>
        <v>0</v>
      </c>
      <c r="EV2064" s="4">
        <f t="shared" si="1735"/>
        <v>0</v>
      </c>
      <c r="EW2064" s="4"/>
      <c r="EX2064" s="4"/>
      <c r="EY2064" s="4"/>
      <c r="EZ2064" s="4"/>
      <c r="FA2064" s="4"/>
      <c r="FB2064" s="4"/>
      <c r="FC2064" s="4"/>
      <c r="FD2064" s="4"/>
      <c r="FE2064" s="4"/>
      <c r="FF2064" s="4"/>
      <c r="FG2064" s="4"/>
      <c r="FH2064" s="4"/>
      <c r="FI2064" s="4"/>
      <c r="FJ2064" s="4"/>
      <c r="FK2064" s="4"/>
      <c r="FL2064" s="4"/>
      <c r="FM2064" s="4"/>
      <c r="FN2064" s="4"/>
      <c r="FO2064" s="4"/>
      <c r="FP2064" s="4">
        <f>ROUND(SUMIF(AA24:AA29,"=69726884",FQ24:FQ29),0)</f>
        <v>0</v>
      </c>
      <c r="FQ2064" s="4">
        <f>ROUND(SUMIF(AA24:AA29,"=69726884",FR24:FR29),0)</f>
        <v>0</v>
      </c>
      <c r="FR2064" s="4">
        <f>ROUND(SUMIF(AA24:AA29,"=69726884",GL24:GL29),0)</f>
        <v>0</v>
      </c>
      <c r="FS2064" s="4">
        <f>ROUND(SUMIF(AA24:AA29,"=69726884",GM24:GM29),0)</f>
        <v>0</v>
      </c>
      <c r="FT2064" s="4">
        <f>ROUND(SUMIF(AA24:AA29,"=69726884",GN24:GN29),0)</f>
        <v>0</v>
      </c>
      <c r="FU2064" s="4">
        <f>ROUND(SUMIF(AA24:AA29,"=69726884",GO24:GO29),0)</f>
        <v>0</v>
      </c>
      <c r="FV2064" s="4">
        <f>ROUND(SUMIF(AA24:AA29,"=69726884",GP24:GP29),0)</f>
        <v>0</v>
      </c>
      <c r="FW2064" s="4">
        <f>DU2064-FP2064</f>
        <v>0</v>
      </c>
      <c r="FX2064" s="4">
        <f>DU2064-FQ2064</f>
        <v>0</v>
      </c>
      <c r="FY2064" s="4">
        <f>FP2064-FR2064</f>
        <v>0</v>
      </c>
      <c r="FZ2064" s="4">
        <f>DU2064-FP2064-FQ2064+FR2064</f>
        <v>0</v>
      </c>
      <c r="GA2064" s="4">
        <f>FQ2064-FR2064</f>
        <v>0</v>
      </c>
      <c r="GB2064" s="4">
        <f>ROUND(SUMIF(AA24:AA29,"=69726884",GX24:GX29),0)</f>
        <v>0</v>
      </c>
      <c r="GC2064" s="4">
        <f>ROUND(SUMIF(AA24:AA29,"=69726884",GY24:GY29),0)</f>
        <v>0</v>
      </c>
      <c r="GD2064" s="4">
        <f>ROUND(SUMIF(AA24:AA29,"=69726884",GZ24:GZ29),0)</f>
        <v>0</v>
      </c>
      <c r="GE2064" s="4">
        <f>ROUND(SUMIF(AA24:AA29,"=69726884",HD24:HD29),0)</f>
        <v>0</v>
      </c>
      <c r="GF2064" s="4"/>
      <c r="GG2064" s="4"/>
      <c r="GH2064" s="4"/>
      <c r="GI2064" s="4"/>
      <c r="GJ2064" s="4"/>
      <c r="GK2064" s="4"/>
      <c r="GL2064" s="4"/>
      <c r="GM2064" s="4"/>
      <c r="GN2064" s="4"/>
      <c r="GO2064" s="4"/>
      <c r="GP2064" s="4"/>
      <c r="GQ2064" s="4"/>
      <c r="GR2064" s="4"/>
      <c r="GS2064" s="4"/>
      <c r="GT2064" s="4"/>
      <c r="GU2064" s="4"/>
      <c r="GV2064" s="4"/>
      <c r="GW2064" s="4"/>
      <c r="GX2064" s="4">
        <v>0</v>
      </c>
    </row>
    <row r="2066" spans="1:28" x14ac:dyDescent="0.2">
      <c r="A2066" s="5">
        <v>50</v>
      </c>
      <c r="B2066" s="5">
        <v>0</v>
      </c>
      <c r="C2066" s="5">
        <v>0</v>
      </c>
      <c r="D2066" s="5">
        <v>1</v>
      </c>
      <c r="E2066" s="5">
        <v>201</v>
      </c>
      <c r="F2066" s="5" t="e">
        <f>ROUND(Source!O2064,O2066)</f>
        <v>#REF!</v>
      </c>
      <c r="G2066" s="5" t="s">
        <v>86</v>
      </c>
      <c r="H2066" s="5" t="s">
        <v>87</v>
      </c>
      <c r="I2066" s="5"/>
      <c r="J2066" s="5"/>
      <c r="K2066" s="5">
        <v>201</v>
      </c>
      <c r="L2066" s="5">
        <v>1</v>
      </c>
      <c r="M2066" s="5">
        <v>3</v>
      </c>
      <c r="N2066" s="5" t="s">
        <v>3</v>
      </c>
      <c r="O2066" s="5">
        <v>0</v>
      </c>
      <c r="P2066" s="5" t="e">
        <f>ROUND(Source!DG2064,O2066)</f>
        <v>#REF!</v>
      </c>
      <c r="Q2066" s="5"/>
      <c r="R2066" s="5"/>
      <c r="S2066" s="5"/>
      <c r="T2066" s="5"/>
      <c r="U2066" s="5"/>
      <c r="V2066" s="5"/>
      <c r="W2066" s="5">
        <v>763622</v>
      </c>
      <c r="X2066" s="5">
        <v>1</v>
      </c>
      <c r="Y2066" s="5">
        <v>763622</v>
      </c>
      <c r="Z2066" s="5">
        <v>5174803</v>
      </c>
      <c r="AA2066" s="5">
        <v>1</v>
      </c>
      <c r="AB2066" s="5">
        <v>5174803</v>
      </c>
    </row>
    <row r="2067" spans="1:28" x14ac:dyDescent="0.2">
      <c r="A2067" s="5">
        <v>50</v>
      </c>
      <c r="B2067" s="5">
        <v>0</v>
      </c>
      <c r="C2067" s="5">
        <v>0</v>
      </c>
      <c r="D2067" s="5">
        <v>1</v>
      </c>
      <c r="E2067" s="5">
        <v>202</v>
      </c>
      <c r="F2067" s="5" t="e">
        <f>ROUND(Source!P2064,O2067)</f>
        <v>#REF!</v>
      </c>
      <c r="G2067" s="5" t="s">
        <v>88</v>
      </c>
      <c r="H2067" s="5" t="s">
        <v>89</v>
      </c>
      <c r="I2067" s="5"/>
      <c r="J2067" s="5"/>
      <c r="K2067" s="5">
        <v>202</v>
      </c>
      <c r="L2067" s="5">
        <v>2</v>
      </c>
      <c r="M2067" s="5">
        <v>3</v>
      </c>
      <c r="N2067" s="5" t="s">
        <v>3</v>
      </c>
      <c r="O2067" s="5">
        <v>0</v>
      </c>
      <c r="P2067" s="5" t="e">
        <f>ROUND(Source!DH2064,O2067)</f>
        <v>#REF!</v>
      </c>
      <c r="Q2067" s="5"/>
      <c r="R2067" s="5"/>
      <c r="S2067" s="5"/>
      <c r="T2067" s="5"/>
      <c r="U2067" s="5"/>
      <c r="V2067" s="5"/>
      <c r="W2067" s="5">
        <v>659343</v>
      </c>
      <c r="X2067" s="5">
        <v>1</v>
      </c>
      <c r="Y2067" s="5">
        <v>659343</v>
      </c>
      <c r="Z2067" s="5">
        <v>2805746</v>
      </c>
      <c r="AA2067" s="5">
        <v>1</v>
      </c>
      <c r="AB2067" s="5">
        <v>2805746</v>
      </c>
    </row>
    <row r="2068" spans="1:28" x14ac:dyDescent="0.2">
      <c r="A2068" s="5">
        <v>50</v>
      </c>
      <c r="B2068" s="5">
        <v>0</v>
      </c>
      <c r="C2068" s="5">
        <v>0</v>
      </c>
      <c r="D2068" s="5">
        <v>1</v>
      </c>
      <c r="E2068" s="5">
        <v>222</v>
      </c>
      <c r="F2068" s="5">
        <f>ROUND(Source!AO2064,O2068)</f>
        <v>0</v>
      </c>
      <c r="G2068" s="5" t="s">
        <v>90</v>
      </c>
      <c r="H2068" s="5" t="s">
        <v>91</v>
      </c>
      <c r="I2068" s="5"/>
      <c r="J2068" s="5"/>
      <c r="K2068" s="5">
        <v>222</v>
      </c>
      <c r="L2068" s="5">
        <v>3</v>
      </c>
      <c r="M2068" s="5">
        <v>3</v>
      </c>
      <c r="N2068" s="5" t="s">
        <v>3</v>
      </c>
      <c r="O2068" s="5">
        <v>0</v>
      </c>
      <c r="P2068" s="5">
        <f>ROUND(Source!EG2064,O2068)</f>
        <v>0</v>
      </c>
      <c r="Q2068" s="5"/>
      <c r="R2068" s="5"/>
      <c r="S2068" s="5"/>
      <c r="T2068" s="5"/>
      <c r="U2068" s="5"/>
      <c r="V2068" s="5"/>
      <c r="W2068" s="5">
        <v>0</v>
      </c>
      <c r="X2068" s="5">
        <v>1</v>
      </c>
      <c r="Y2068" s="5">
        <v>0</v>
      </c>
      <c r="Z2068" s="5">
        <v>0</v>
      </c>
      <c r="AA2068" s="5">
        <v>1</v>
      </c>
      <c r="AB2068" s="5">
        <v>0</v>
      </c>
    </row>
    <row r="2069" spans="1:28" x14ac:dyDescent="0.2">
      <c r="A2069" s="5">
        <v>50</v>
      </c>
      <c r="B2069" s="5">
        <v>0</v>
      </c>
      <c r="C2069" s="5">
        <v>0</v>
      </c>
      <c r="D2069" s="5">
        <v>1</v>
      </c>
      <c r="E2069" s="5">
        <v>225</v>
      </c>
      <c r="F2069" s="5" t="e">
        <f>ROUND(Source!AV2064,O2069)</f>
        <v>#REF!</v>
      </c>
      <c r="G2069" s="5" t="s">
        <v>92</v>
      </c>
      <c r="H2069" s="5" t="s">
        <v>93</v>
      </c>
      <c r="I2069" s="5"/>
      <c r="J2069" s="5"/>
      <c r="K2069" s="5">
        <v>225</v>
      </c>
      <c r="L2069" s="5">
        <v>4</v>
      </c>
      <c r="M2069" s="5">
        <v>3</v>
      </c>
      <c r="N2069" s="5" t="s">
        <v>3</v>
      </c>
      <c r="O2069" s="5">
        <v>0</v>
      </c>
      <c r="P2069" s="5" t="e">
        <f>ROUND(Source!EN2064,O2069)</f>
        <v>#REF!</v>
      </c>
      <c r="Q2069" s="5"/>
      <c r="R2069" s="5"/>
      <c r="S2069" s="5"/>
      <c r="T2069" s="5"/>
      <c r="U2069" s="5"/>
      <c r="V2069" s="5"/>
      <c r="W2069" s="5">
        <v>659343</v>
      </c>
      <c r="X2069" s="5">
        <v>1</v>
      </c>
      <c r="Y2069" s="5">
        <v>659343</v>
      </c>
      <c r="Z2069" s="5">
        <v>2805746</v>
      </c>
      <c r="AA2069" s="5">
        <v>1</v>
      </c>
      <c r="AB2069" s="5">
        <v>2805746</v>
      </c>
    </row>
    <row r="2070" spans="1:28" x14ac:dyDescent="0.2">
      <c r="A2070" s="5">
        <v>50</v>
      </c>
      <c r="B2070" s="5">
        <v>0</v>
      </c>
      <c r="C2070" s="5">
        <v>0</v>
      </c>
      <c r="D2070" s="5">
        <v>1</v>
      </c>
      <c r="E2070" s="5">
        <v>226</v>
      </c>
      <c r="F2070" s="5" t="e">
        <f>ROUND(Source!AW2064,O2070)</f>
        <v>#REF!</v>
      </c>
      <c r="G2070" s="5" t="s">
        <v>94</v>
      </c>
      <c r="H2070" s="5" t="s">
        <v>95</v>
      </c>
      <c r="I2070" s="5"/>
      <c r="J2070" s="5"/>
      <c r="K2070" s="5">
        <v>226</v>
      </c>
      <c r="L2070" s="5">
        <v>5</v>
      </c>
      <c r="M2070" s="5">
        <v>3</v>
      </c>
      <c r="N2070" s="5" t="s">
        <v>3</v>
      </c>
      <c r="O2070" s="5">
        <v>0</v>
      </c>
      <c r="P2070" s="5" t="e">
        <f>ROUND(Source!EO2064,O2070)</f>
        <v>#REF!</v>
      </c>
      <c r="Q2070" s="5"/>
      <c r="R2070" s="5"/>
      <c r="S2070" s="5"/>
      <c r="T2070" s="5"/>
      <c r="U2070" s="5"/>
      <c r="V2070" s="5"/>
      <c r="W2070" s="5">
        <v>659343</v>
      </c>
      <c r="X2070" s="5">
        <v>1</v>
      </c>
      <c r="Y2070" s="5">
        <v>659343</v>
      </c>
      <c r="Z2070" s="5">
        <v>2805746</v>
      </c>
      <c r="AA2070" s="5">
        <v>1</v>
      </c>
      <c r="AB2070" s="5">
        <v>2805746</v>
      </c>
    </row>
    <row r="2071" spans="1:28" x14ac:dyDescent="0.2">
      <c r="A2071" s="5">
        <v>50</v>
      </c>
      <c r="B2071" s="5">
        <v>0</v>
      </c>
      <c r="C2071" s="5">
        <v>0</v>
      </c>
      <c r="D2071" s="5">
        <v>1</v>
      </c>
      <c r="E2071" s="5">
        <v>227</v>
      </c>
      <c r="F2071" s="5">
        <f>ROUND(Source!AX2064,O2071)</f>
        <v>0</v>
      </c>
      <c r="G2071" s="5" t="s">
        <v>96</v>
      </c>
      <c r="H2071" s="5" t="s">
        <v>97</v>
      </c>
      <c r="I2071" s="5"/>
      <c r="J2071" s="5"/>
      <c r="K2071" s="5">
        <v>227</v>
      </c>
      <c r="L2071" s="5">
        <v>6</v>
      </c>
      <c r="M2071" s="5">
        <v>3</v>
      </c>
      <c r="N2071" s="5" t="s">
        <v>3</v>
      </c>
      <c r="O2071" s="5">
        <v>0</v>
      </c>
      <c r="P2071" s="5">
        <f>ROUND(Source!EP2064,O2071)</f>
        <v>0</v>
      </c>
      <c r="Q2071" s="5"/>
      <c r="R2071" s="5"/>
      <c r="S2071" s="5"/>
      <c r="T2071" s="5"/>
      <c r="U2071" s="5"/>
      <c r="V2071" s="5"/>
      <c r="W2071" s="5">
        <v>0</v>
      </c>
      <c r="X2071" s="5">
        <v>1</v>
      </c>
      <c r="Y2071" s="5">
        <v>0</v>
      </c>
      <c r="Z2071" s="5">
        <v>0</v>
      </c>
      <c r="AA2071" s="5">
        <v>1</v>
      </c>
      <c r="AB2071" s="5">
        <v>0</v>
      </c>
    </row>
    <row r="2072" spans="1:28" x14ac:dyDescent="0.2">
      <c r="A2072" s="5">
        <v>50</v>
      </c>
      <c r="B2072" s="5">
        <v>0</v>
      </c>
      <c r="C2072" s="5">
        <v>0</v>
      </c>
      <c r="D2072" s="5">
        <v>1</v>
      </c>
      <c r="E2072" s="5">
        <v>228</v>
      </c>
      <c r="F2072" s="5" t="e">
        <f>ROUND(Source!AY2064,O2072)</f>
        <v>#REF!</v>
      </c>
      <c r="G2072" s="5" t="s">
        <v>98</v>
      </c>
      <c r="H2072" s="5" t="s">
        <v>99</v>
      </c>
      <c r="I2072" s="5"/>
      <c r="J2072" s="5"/>
      <c r="K2072" s="5">
        <v>228</v>
      </c>
      <c r="L2072" s="5">
        <v>7</v>
      </c>
      <c r="M2072" s="5">
        <v>3</v>
      </c>
      <c r="N2072" s="5" t="s">
        <v>3</v>
      </c>
      <c r="O2072" s="5">
        <v>0</v>
      </c>
      <c r="P2072" s="5" t="e">
        <f>ROUND(Source!EQ2064,O2072)</f>
        <v>#REF!</v>
      </c>
      <c r="Q2072" s="5"/>
      <c r="R2072" s="5"/>
      <c r="S2072" s="5"/>
      <c r="T2072" s="5"/>
      <c r="U2072" s="5"/>
      <c r="V2072" s="5"/>
      <c r="W2072" s="5">
        <v>659343</v>
      </c>
      <c r="X2072" s="5">
        <v>1</v>
      </c>
      <c r="Y2072" s="5">
        <v>659343</v>
      </c>
      <c r="Z2072" s="5">
        <v>2805746</v>
      </c>
      <c r="AA2072" s="5">
        <v>1</v>
      </c>
      <c r="AB2072" s="5">
        <v>2805746</v>
      </c>
    </row>
    <row r="2073" spans="1:28" x14ac:dyDescent="0.2">
      <c r="A2073" s="5">
        <v>50</v>
      </c>
      <c r="B2073" s="5">
        <v>0</v>
      </c>
      <c r="C2073" s="5">
        <v>0</v>
      </c>
      <c r="D2073" s="5">
        <v>1</v>
      </c>
      <c r="E2073" s="5">
        <v>216</v>
      </c>
      <c r="F2073" s="5">
        <f>ROUND(Source!AP2064,O2073)</f>
        <v>0</v>
      </c>
      <c r="G2073" s="5" t="s">
        <v>100</v>
      </c>
      <c r="H2073" s="5" t="s">
        <v>101</v>
      </c>
      <c r="I2073" s="5"/>
      <c r="J2073" s="5"/>
      <c r="K2073" s="5">
        <v>216</v>
      </c>
      <c r="L2073" s="5">
        <v>8</v>
      </c>
      <c r="M2073" s="5">
        <v>3</v>
      </c>
      <c r="N2073" s="5" t="s">
        <v>3</v>
      </c>
      <c r="O2073" s="5">
        <v>0</v>
      </c>
      <c r="P2073" s="5">
        <f>ROUND(Source!EH2064,O2073)</f>
        <v>0</v>
      </c>
      <c r="Q2073" s="5"/>
      <c r="R2073" s="5"/>
      <c r="S2073" s="5"/>
      <c r="T2073" s="5"/>
      <c r="U2073" s="5"/>
      <c r="V2073" s="5"/>
      <c r="W2073" s="5">
        <v>0</v>
      </c>
      <c r="X2073" s="5">
        <v>1</v>
      </c>
      <c r="Y2073" s="5">
        <v>0</v>
      </c>
      <c r="Z2073" s="5">
        <v>0</v>
      </c>
      <c r="AA2073" s="5">
        <v>1</v>
      </c>
      <c r="AB2073" s="5">
        <v>0</v>
      </c>
    </row>
    <row r="2074" spans="1:28" x14ac:dyDescent="0.2">
      <c r="A2074" s="5">
        <v>50</v>
      </c>
      <c r="B2074" s="5">
        <v>0</v>
      </c>
      <c r="C2074" s="5">
        <v>0</v>
      </c>
      <c r="D2074" s="5">
        <v>1</v>
      </c>
      <c r="E2074" s="5">
        <v>223</v>
      </c>
      <c r="F2074" s="5">
        <f>ROUND(Source!AQ2064,O2074)</f>
        <v>0</v>
      </c>
      <c r="G2074" s="5" t="s">
        <v>102</v>
      </c>
      <c r="H2074" s="5" t="s">
        <v>103</v>
      </c>
      <c r="I2074" s="5"/>
      <c r="J2074" s="5"/>
      <c r="K2074" s="5">
        <v>223</v>
      </c>
      <c r="L2074" s="5">
        <v>9</v>
      </c>
      <c r="M2074" s="5">
        <v>3</v>
      </c>
      <c r="N2074" s="5" t="s">
        <v>3</v>
      </c>
      <c r="O2074" s="5">
        <v>0</v>
      </c>
      <c r="P2074" s="5">
        <f>ROUND(Source!EI2064,O2074)</f>
        <v>0</v>
      </c>
      <c r="Q2074" s="5"/>
      <c r="R2074" s="5"/>
      <c r="S2074" s="5"/>
      <c r="T2074" s="5"/>
      <c r="U2074" s="5"/>
      <c r="V2074" s="5"/>
      <c r="W2074" s="5">
        <v>0</v>
      </c>
      <c r="X2074" s="5">
        <v>1</v>
      </c>
      <c r="Y2074" s="5">
        <v>0</v>
      </c>
      <c r="Z2074" s="5">
        <v>0</v>
      </c>
      <c r="AA2074" s="5">
        <v>1</v>
      </c>
      <c r="AB2074" s="5">
        <v>0</v>
      </c>
    </row>
    <row r="2075" spans="1:28" x14ac:dyDescent="0.2">
      <c r="A2075" s="5">
        <v>50</v>
      </c>
      <c r="B2075" s="5">
        <v>0</v>
      </c>
      <c r="C2075" s="5">
        <v>0</v>
      </c>
      <c r="D2075" s="5">
        <v>1</v>
      </c>
      <c r="E2075" s="5">
        <v>229</v>
      </c>
      <c r="F2075" s="5">
        <f>ROUND(Source!AZ2064,O2075)</f>
        <v>0</v>
      </c>
      <c r="G2075" s="5" t="s">
        <v>104</v>
      </c>
      <c r="H2075" s="5" t="s">
        <v>105</v>
      </c>
      <c r="I2075" s="5"/>
      <c r="J2075" s="5"/>
      <c r="K2075" s="5">
        <v>229</v>
      </c>
      <c r="L2075" s="5">
        <v>10</v>
      </c>
      <c r="M2075" s="5">
        <v>3</v>
      </c>
      <c r="N2075" s="5" t="s">
        <v>3</v>
      </c>
      <c r="O2075" s="5">
        <v>0</v>
      </c>
      <c r="P2075" s="5">
        <f>ROUND(Source!ER2064,O2075)</f>
        <v>0</v>
      </c>
      <c r="Q2075" s="5"/>
      <c r="R2075" s="5"/>
      <c r="S2075" s="5"/>
      <c r="T2075" s="5"/>
      <c r="U2075" s="5"/>
      <c r="V2075" s="5"/>
      <c r="W2075" s="5">
        <v>0</v>
      </c>
      <c r="X2075" s="5">
        <v>1</v>
      </c>
      <c r="Y2075" s="5">
        <v>0</v>
      </c>
      <c r="Z2075" s="5">
        <v>0</v>
      </c>
      <c r="AA2075" s="5">
        <v>1</v>
      </c>
      <c r="AB2075" s="5">
        <v>0</v>
      </c>
    </row>
    <row r="2076" spans="1:28" x14ac:dyDescent="0.2">
      <c r="A2076" s="5">
        <v>50</v>
      </c>
      <c r="B2076" s="5">
        <v>0</v>
      </c>
      <c r="C2076" s="5">
        <v>0</v>
      </c>
      <c r="D2076" s="5">
        <v>1</v>
      </c>
      <c r="E2076" s="5">
        <v>203</v>
      </c>
      <c r="F2076" s="5" t="e">
        <f>ROUND(Source!Q2064,O2076)</f>
        <v>#REF!</v>
      </c>
      <c r="G2076" s="5" t="s">
        <v>106</v>
      </c>
      <c r="H2076" s="5" t="s">
        <v>107</v>
      </c>
      <c r="I2076" s="5"/>
      <c r="J2076" s="5"/>
      <c r="K2076" s="5">
        <v>203</v>
      </c>
      <c r="L2076" s="5">
        <v>11</v>
      </c>
      <c r="M2076" s="5">
        <v>3</v>
      </c>
      <c r="N2076" s="5" t="s">
        <v>3</v>
      </c>
      <c r="O2076" s="5">
        <v>0</v>
      </c>
      <c r="P2076" s="5" t="e">
        <f>ROUND(Source!DI2064,O2076)</f>
        <v>#REF!</v>
      </c>
      <c r="Q2076" s="5"/>
      <c r="R2076" s="5"/>
      <c r="S2076" s="5"/>
      <c r="T2076" s="5"/>
      <c r="U2076" s="5"/>
      <c r="V2076" s="5"/>
      <c r="W2076" s="5">
        <v>15973</v>
      </c>
      <c r="X2076" s="5">
        <v>1</v>
      </c>
      <c r="Y2076" s="5">
        <v>15973</v>
      </c>
      <c r="Z2076" s="5">
        <v>128176</v>
      </c>
      <c r="AA2076" s="5">
        <v>1</v>
      </c>
      <c r="AB2076" s="5">
        <v>128176</v>
      </c>
    </row>
    <row r="2077" spans="1:28" x14ac:dyDescent="0.2">
      <c r="A2077" s="5">
        <v>50</v>
      </c>
      <c r="B2077" s="5">
        <v>0</v>
      </c>
      <c r="C2077" s="5">
        <v>0</v>
      </c>
      <c r="D2077" s="5">
        <v>1</v>
      </c>
      <c r="E2077" s="5">
        <v>231</v>
      </c>
      <c r="F2077" s="5">
        <f>ROUND(Source!BB2064,O2077)</f>
        <v>0</v>
      </c>
      <c r="G2077" s="5" t="s">
        <v>108</v>
      </c>
      <c r="H2077" s="5" t="s">
        <v>109</v>
      </c>
      <c r="I2077" s="5"/>
      <c r="J2077" s="5"/>
      <c r="K2077" s="5">
        <v>231</v>
      </c>
      <c r="L2077" s="5">
        <v>12</v>
      </c>
      <c r="M2077" s="5">
        <v>3</v>
      </c>
      <c r="N2077" s="5" t="s">
        <v>3</v>
      </c>
      <c r="O2077" s="5">
        <v>0</v>
      </c>
      <c r="P2077" s="5">
        <f>ROUND(Source!ET2064,O2077)</f>
        <v>0</v>
      </c>
      <c r="Q2077" s="5"/>
      <c r="R2077" s="5"/>
      <c r="S2077" s="5"/>
      <c r="T2077" s="5"/>
      <c r="U2077" s="5"/>
      <c r="V2077" s="5"/>
      <c r="W2077" s="5">
        <v>0</v>
      </c>
      <c r="X2077" s="5">
        <v>1</v>
      </c>
      <c r="Y2077" s="5">
        <v>0</v>
      </c>
      <c r="Z2077" s="5">
        <v>0</v>
      </c>
      <c r="AA2077" s="5">
        <v>1</v>
      </c>
      <c r="AB2077" s="5">
        <v>0</v>
      </c>
    </row>
    <row r="2078" spans="1:28" x14ac:dyDescent="0.2">
      <c r="A2078" s="5">
        <v>50</v>
      </c>
      <c r="B2078" s="5">
        <v>0</v>
      </c>
      <c r="C2078" s="5">
        <v>0</v>
      </c>
      <c r="D2078" s="5">
        <v>1</v>
      </c>
      <c r="E2078" s="5">
        <v>204</v>
      </c>
      <c r="F2078" s="5" t="e">
        <f>ROUND(Source!R2064,O2078)</f>
        <v>#REF!</v>
      </c>
      <c r="G2078" s="5" t="s">
        <v>110</v>
      </c>
      <c r="H2078" s="5" t="s">
        <v>111</v>
      </c>
      <c r="I2078" s="5"/>
      <c r="J2078" s="5"/>
      <c r="K2078" s="5">
        <v>204</v>
      </c>
      <c r="L2078" s="5">
        <v>13</v>
      </c>
      <c r="M2078" s="5">
        <v>3</v>
      </c>
      <c r="N2078" s="5" t="s">
        <v>3</v>
      </c>
      <c r="O2078" s="5">
        <v>0</v>
      </c>
      <c r="P2078" s="5" t="e">
        <f>ROUND(Source!DJ2064,O2078)</f>
        <v>#REF!</v>
      </c>
      <c r="Q2078" s="5"/>
      <c r="R2078" s="5"/>
      <c r="S2078" s="5"/>
      <c r="T2078" s="5"/>
      <c r="U2078" s="5"/>
      <c r="V2078" s="5"/>
      <c r="W2078" s="5">
        <v>3014</v>
      </c>
      <c r="X2078" s="5">
        <v>1</v>
      </c>
      <c r="Y2078" s="5">
        <v>3014</v>
      </c>
      <c r="Z2078" s="5">
        <v>59759</v>
      </c>
      <c r="AA2078" s="5">
        <v>1</v>
      </c>
      <c r="AB2078" s="5">
        <v>59759</v>
      </c>
    </row>
    <row r="2079" spans="1:28" x14ac:dyDescent="0.2">
      <c r="A2079" s="5">
        <v>50</v>
      </c>
      <c r="B2079" s="5">
        <v>0</v>
      </c>
      <c r="C2079" s="5">
        <v>0</v>
      </c>
      <c r="D2079" s="5">
        <v>1</v>
      </c>
      <c r="E2079" s="5">
        <v>205</v>
      </c>
      <c r="F2079" s="5" t="e">
        <f>ROUND(Source!S2064,O2079)</f>
        <v>#REF!</v>
      </c>
      <c r="G2079" s="5" t="s">
        <v>112</v>
      </c>
      <c r="H2079" s="5" t="s">
        <v>113</v>
      </c>
      <c r="I2079" s="5"/>
      <c r="J2079" s="5"/>
      <c r="K2079" s="5">
        <v>205</v>
      </c>
      <c r="L2079" s="5">
        <v>14</v>
      </c>
      <c r="M2079" s="5">
        <v>3</v>
      </c>
      <c r="N2079" s="5" t="s">
        <v>3</v>
      </c>
      <c r="O2079" s="5">
        <v>0</v>
      </c>
      <c r="P2079" s="5" t="e">
        <f>ROUND(Source!DK2064,O2079)</f>
        <v>#REF!</v>
      </c>
      <c r="Q2079" s="5"/>
      <c r="R2079" s="5"/>
      <c r="S2079" s="5"/>
      <c r="T2079" s="5"/>
      <c r="U2079" s="5"/>
      <c r="V2079" s="5"/>
      <c r="W2079" s="5">
        <v>88306</v>
      </c>
      <c r="X2079" s="5">
        <v>1</v>
      </c>
      <c r="Y2079" s="5">
        <v>88306</v>
      </c>
      <c r="Z2079" s="5">
        <v>2240881</v>
      </c>
      <c r="AA2079" s="5">
        <v>1</v>
      </c>
      <c r="AB2079" s="5">
        <v>2240881</v>
      </c>
    </row>
    <row r="2080" spans="1:28" x14ac:dyDescent="0.2">
      <c r="A2080" s="5">
        <v>50</v>
      </c>
      <c r="B2080" s="5">
        <v>0</v>
      </c>
      <c r="C2080" s="5">
        <v>0</v>
      </c>
      <c r="D2080" s="5">
        <v>1</v>
      </c>
      <c r="E2080" s="5">
        <v>232</v>
      </c>
      <c r="F2080" s="5">
        <f>ROUND(Source!BC2064,O2080)</f>
        <v>0</v>
      </c>
      <c r="G2080" s="5" t="s">
        <v>114</v>
      </c>
      <c r="H2080" s="5" t="s">
        <v>115</v>
      </c>
      <c r="I2080" s="5"/>
      <c r="J2080" s="5"/>
      <c r="K2080" s="5">
        <v>232</v>
      </c>
      <c r="L2080" s="5">
        <v>15</v>
      </c>
      <c r="M2080" s="5">
        <v>3</v>
      </c>
      <c r="N2080" s="5" t="s">
        <v>3</v>
      </c>
      <c r="O2080" s="5">
        <v>0</v>
      </c>
      <c r="P2080" s="5">
        <f>ROUND(Source!EU2064,O2080)</f>
        <v>0</v>
      </c>
      <c r="Q2080" s="5"/>
      <c r="R2080" s="5"/>
      <c r="S2080" s="5"/>
      <c r="T2080" s="5"/>
      <c r="U2080" s="5"/>
      <c r="V2080" s="5"/>
      <c r="W2080" s="5">
        <v>0</v>
      </c>
      <c r="X2080" s="5">
        <v>1</v>
      </c>
      <c r="Y2080" s="5">
        <v>0</v>
      </c>
      <c r="Z2080" s="5">
        <v>0</v>
      </c>
      <c r="AA2080" s="5">
        <v>1</v>
      </c>
      <c r="AB2080" s="5">
        <v>0</v>
      </c>
    </row>
    <row r="2081" spans="1:206" x14ac:dyDescent="0.2">
      <c r="A2081" s="5">
        <v>50</v>
      </c>
      <c r="B2081" s="5">
        <v>0</v>
      </c>
      <c r="C2081" s="5">
        <v>0</v>
      </c>
      <c r="D2081" s="5">
        <v>1</v>
      </c>
      <c r="E2081" s="5">
        <v>214</v>
      </c>
      <c r="F2081" s="5" t="e">
        <f>ROUND(Source!AS2064,O2081)</f>
        <v>#REF!</v>
      </c>
      <c r="G2081" s="5" t="s">
        <v>116</v>
      </c>
      <c r="H2081" s="5" t="s">
        <v>117</v>
      </c>
      <c r="I2081" s="5"/>
      <c r="J2081" s="5"/>
      <c r="K2081" s="5">
        <v>214</v>
      </c>
      <c r="L2081" s="5">
        <v>16</v>
      </c>
      <c r="M2081" s="5">
        <v>3</v>
      </c>
      <c r="N2081" s="5" t="s">
        <v>3</v>
      </c>
      <c r="O2081" s="5">
        <v>0</v>
      </c>
      <c r="P2081" s="5" t="e">
        <f>ROUND(Source!EK2064,O2081)</f>
        <v>#REF!</v>
      </c>
      <c r="Q2081" s="5"/>
      <c r="R2081" s="5"/>
      <c r="S2081" s="5"/>
      <c r="T2081" s="5"/>
      <c r="U2081" s="5"/>
      <c r="V2081" s="5"/>
      <c r="W2081" s="5">
        <v>943926</v>
      </c>
      <c r="X2081" s="5">
        <v>1</v>
      </c>
      <c r="Y2081" s="5">
        <v>943926</v>
      </c>
      <c r="Z2081" s="5">
        <v>9325696</v>
      </c>
      <c r="AA2081" s="5">
        <v>1</v>
      </c>
      <c r="AB2081" s="5">
        <v>9325696</v>
      </c>
    </row>
    <row r="2082" spans="1:206" x14ac:dyDescent="0.2">
      <c r="A2082" s="5">
        <v>50</v>
      </c>
      <c r="B2082" s="5">
        <v>0</v>
      </c>
      <c r="C2082" s="5">
        <v>0</v>
      </c>
      <c r="D2082" s="5">
        <v>1</v>
      </c>
      <c r="E2082" s="5">
        <v>215</v>
      </c>
      <c r="F2082" s="5">
        <f>ROUND(Source!AT2064,O2082)</f>
        <v>0</v>
      </c>
      <c r="G2082" s="5" t="s">
        <v>118</v>
      </c>
      <c r="H2082" s="5" t="s">
        <v>119</v>
      </c>
      <c r="I2082" s="5"/>
      <c r="J2082" s="5"/>
      <c r="K2082" s="5">
        <v>215</v>
      </c>
      <c r="L2082" s="5">
        <v>17</v>
      </c>
      <c r="M2082" s="5">
        <v>3</v>
      </c>
      <c r="N2082" s="5" t="s">
        <v>3</v>
      </c>
      <c r="O2082" s="5">
        <v>0</v>
      </c>
      <c r="P2082" s="5">
        <f>ROUND(Source!EL2064,O2082)</f>
        <v>0</v>
      </c>
      <c r="Q2082" s="5"/>
      <c r="R2082" s="5"/>
      <c r="S2082" s="5"/>
      <c r="T2082" s="5"/>
      <c r="U2082" s="5"/>
      <c r="V2082" s="5"/>
      <c r="W2082" s="5">
        <v>0</v>
      </c>
      <c r="X2082" s="5">
        <v>1</v>
      </c>
      <c r="Y2082" s="5">
        <v>0</v>
      </c>
      <c r="Z2082" s="5">
        <v>0</v>
      </c>
      <c r="AA2082" s="5">
        <v>1</v>
      </c>
      <c r="AB2082" s="5">
        <v>0</v>
      </c>
    </row>
    <row r="2083" spans="1:206" x14ac:dyDescent="0.2">
      <c r="A2083" s="5">
        <v>50</v>
      </c>
      <c r="B2083" s="5">
        <v>0</v>
      </c>
      <c r="C2083" s="5">
        <v>0</v>
      </c>
      <c r="D2083" s="5">
        <v>1</v>
      </c>
      <c r="E2083" s="5">
        <v>217</v>
      </c>
      <c r="F2083" s="5">
        <f>ROUND(Source!AU2064,O2083)</f>
        <v>0</v>
      </c>
      <c r="G2083" s="5" t="s">
        <v>120</v>
      </c>
      <c r="H2083" s="5" t="s">
        <v>121</v>
      </c>
      <c r="I2083" s="5"/>
      <c r="J2083" s="5"/>
      <c r="K2083" s="5">
        <v>217</v>
      </c>
      <c r="L2083" s="5">
        <v>18</v>
      </c>
      <c r="M2083" s="5">
        <v>3</v>
      </c>
      <c r="N2083" s="5" t="s">
        <v>3</v>
      </c>
      <c r="O2083" s="5">
        <v>0</v>
      </c>
      <c r="P2083" s="5">
        <f>ROUND(Source!EM2064,O2083)</f>
        <v>0</v>
      </c>
      <c r="Q2083" s="5"/>
      <c r="R2083" s="5"/>
      <c r="S2083" s="5"/>
      <c r="T2083" s="5"/>
      <c r="U2083" s="5"/>
      <c r="V2083" s="5"/>
      <c r="W2083" s="5">
        <v>0</v>
      </c>
      <c r="X2083" s="5">
        <v>1</v>
      </c>
      <c r="Y2083" s="5">
        <v>0</v>
      </c>
      <c r="Z2083" s="5">
        <v>0</v>
      </c>
      <c r="AA2083" s="5">
        <v>1</v>
      </c>
      <c r="AB2083" s="5">
        <v>0</v>
      </c>
    </row>
    <row r="2084" spans="1:206" x14ac:dyDescent="0.2">
      <c r="A2084" s="5">
        <v>50</v>
      </c>
      <c r="B2084" s="5">
        <v>0</v>
      </c>
      <c r="C2084" s="5">
        <v>0</v>
      </c>
      <c r="D2084" s="5">
        <v>1</v>
      </c>
      <c r="E2084" s="5">
        <v>230</v>
      </c>
      <c r="F2084" s="5" t="e">
        <f>ROUND(Source!BA2064,O2084)</f>
        <v>#REF!</v>
      </c>
      <c r="G2084" s="5" t="s">
        <v>122</v>
      </c>
      <c r="H2084" s="5" t="s">
        <v>123</v>
      </c>
      <c r="I2084" s="5"/>
      <c r="J2084" s="5"/>
      <c r="K2084" s="5">
        <v>230</v>
      </c>
      <c r="L2084" s="5">
        <v>19</v>
      </c>
      <c r="M2084" s="5">
        <v>3</v>
      </c>
      <c r="N2084" s="5" t="s">
        <v>3</v>
      </c>
      <c r="O2084" s="5">
        <v>0</v>
      </c>
      <c r="P2084" s="5" t="e">
        <f>ROUND(Source!ES2064,O2084)</f>
        <v>#REF!</v>
      </c>
      <c r="Q2084" s="5"/>
      <c r="R2084" s="5"/>
      <c r="S2084" s="5"/>
      <c r="T2084" s="5"/>
      <c r="U2084" s="5"/>
      <c r="V2084" s="5"/>
      <c r="W2084" s="5">
        <v>0</v>
      </c>
      <c r="X2084" s="5">
        <v>1</v>
      </c>
      <c r="Y2084" s="5">
        <v>0</v>
      </c>
      <c r="Z2084" s="5">
        <v>0</v>
      </c>
      <c r="AA2084" s="5">
        <v>1</v>
      </c>
      <c r="AB2084" s="5">
        <v>0</v>
      </c>
    </row>
    <row r="2085" spans="1:206" x14ac:dyDescent="0.2">
      <c r="A2085" s="5">
        <v>50</v>
      </c>
      <c r="B2085" s="5">
        <v>0</v>
      </c>
      <c r="C2085" s="5">
        <v>0</v>
      </c>
      <c r="D2085" s="5">
        <v>1</v>
      </c>
      <c r="E2085" s="5">
        <v>206</v>
      </c>
      <c r="F2085" s="5" t="e">
        <f>ROUND(Source!T2064,O2085)</f>
        <v>#REF!</v>
      </c>
      <c r="G2085" s="5" t="s">
        <v>124</v>
      </c>
      <c r="H2085" s="5" t="s">
        <v>125</v>
      </c>
      <c r="I2085" s="5"/>
      <c r="J2085" s="5"/>
      <c r="K2085" s="5">
        <v>206</v>
      </c>
      <c r="L2085" s="5">
        <v>20</v>
      </c>
      <c r="M2085" s="5">
        <v>3</v>
      </c>
      <c r="N2085" s="5" t="s">
        <v>3</v>
      </c>
      <c r="O2085" s="5">
        <v>0</v>
      </c>
      <c r="P2085" s="5" t="e">
        <f>ROUND(Source!DL2064,O2085)</f>
        <v>#REF!</v>
      </c>
      <c r="Q2085" s="5"/>
      <c r="R2085" s="5"/>
      <c r="S2085" s="5"/>
      <c r="T2085" s="5"/>
      <c r="U2085" s="5"/>
      <c r="V2085" s="5"/>
      <c r="W2085" s="5">
        <v>0</v>
      </c>
      <c r="X2085" s="5">
        <v>1</v>
      </c>
      <c r="Y2085" s="5">
        <v>0</v>
      </c>
      <c r="Z2085" s="5">
        <v>0</v>
      </c>
      <c r="AA2085" s="5">
        <v>1</v>
      </c>
      <c r="AB2085" s="5">
        <v>0</v>
      </c>
    </row>
    <row r="2086" spans="1:206" x14ac:dyDescent="0.2">
      <c r="A2086" s="5">
        <v>50</v>
      </c>
      <c r="B2086" s="5">
        <v>0</v>
      </c>
      <c r="C2086" s="5">
        <v>0</v>
      </c>
      <c r="D2086" s="5">
        <v>1</v>
      </c>
      <c r="E2086" s="5">
        <v>207</v>
      </c>
      <c r="F2086" s="5" t="e">
        <f>Source!U2064</f>
        <v>#REF!</v>
      </c>
      <c r="G2086" s="5" t="s">
        <v>126</v>
      </c>
      <c r="H2086" s="5" t="s">
        <v>127</v>
      </c>
      <c r="I2086" s="5"/>
      <c r="J2086" s="5"/>
      <c r="K2086" s="5">
        <v>207</v>
      </c>
      <c r="L2086" s="5">
        <v>21</v>
      </c>
      <c r="M2086" s="5">
        <v>3</v>
      </c>
      <c r="N2086" s="5" t="s">
        <v>3</v>
      </c>
      <c r="O2086" s="5">
        <v>-1</v>
      </c>
      <c r="P2086" s="5" t="e">
        <f>Source!DM2064</f>
        <v>#REF!</v>
      </c>
      <c r="Q2086" s="5"/>
      <c r="R2086" s="5"/>
      <c r="S2086" s="5"/>
      <c r="T2086" s="5"/>
      <c r="U2086" s="5"/>
      <c r="V2086" s="5"/>
      <c r="W2086" s="5">
        <v>10032.144030000003</v>
      </c>
      <c r="X2086" s="5">
        <v>1</v>
      </c>
      <c r="Y2086" s="5">
        <v>10032.144030000003</v>
      </c>
      <c r="Z2086" s="5">
        <v>10032.144030000003</v>
      </c>
      <c r="AA2086" s="5">
        <v>1</v>
      </c>
      <c r="AB2086" s="5">
        <v>10032.144030000003</v>
      </c>
    </row>
    <row r="2087" spans="1:206" x14ac:dyDescent="0.2">
      <c r="A2087" s="5">
        <v>50</v>
      </c>
      <c r="B2087" s="5">
        <v>0</v>
      </c>
      <c r="C2087" s="5">
        <v>0</v>
      </c>
      <c r="D2087" s="5">
        <v>1</v>
      </c>
      <c r="E2087" s="5">
        <v>208</v>
      </c>
      <c r="F2087" s="5" t="e">
        <f>Source!V2064</f>
        <v>#REF!</v>
      </c>
      <c r="G2087" s="5" t="s">
        <v>128</v>
      </c>
      <c r="H2087" s="5" t="s">
        <v>129</v>
      </c>
      <c r="I2087" s="5"/>
      <c r="J2087" s="5"/>
      <c r="K2087" s="5">
        <v>208</v>
      </c>
      <c r="L2087" s="5">
        <v>22</v>
      </c>
      <c r="M2087" s="5">
        <v>3</v>
      </c>
      <c r="N2087" s="5" t="s">
        <v>3</v>
      </c>
      <c r="O2087" s="5">
        <v>-1</v>
      </c>
      <c r="P2087" s="5" t="e">
        <f>Source!DN2064</f>
        <v>#REF!</v>
      </c>
      <c r="Q2087" s="5"/>
      <c r="R2087" s="5"/>
      <c r="S2087" s="5"/>
      <c r="T2087" s="5"/>
      <c r="U2087" s="5"/>
      <c r="V2087" s="5"/>
      <c r="W2087" s="5">
        <v>241.551478</v>
      </c>
      <c r="X2087" s="5">
        <v>1</v>
      </c>
      <c r="Y2087" s="5">
        <v>241.551478</v>
      </c>
      <c r="Z2087" s="5">
        <v>241.551478</v>
      </c>
      <c r="AA2087" s="5">
        <v>1</v>
      </c>
      <c r="AB2087" s="5">
        <v>241.551478</v>
      </c>
    </row>
    <row r="2088" spans="1:206" x14ac:dyDescent="0.2">
      <c r="A2088" s="5">
        <v>50</v>
      </c>
      <c r="B2088" s="5">
        <v>0</v>
      </c>
      <c r="C2088" s="5">
        <v>0</v>
      </c>
      <c r="D2088" s="5">
        <v>1</v>
      </c>
      <c r="E2088" s="5">
        <v>209</v>
      </c>
      <c r="F2088" s="5" t="e">
        <f>ROUND(Source!W2064,O2088)</f>
        <v>#REF!</v>
      </c>
      <c r="G2088" s="5" t="s">
        <v>130</v>
      </c>
      <c r="H2088" s="5" t="s">
        <v>131</v>
      </c>
      <c r="I2088" s="5"/>
      <c r="J2088" s="5"/>
      <c r="K2088" s="5">
        <v>209</v>
      </c>
      <c r="L2088" s="5">
        <v>23</v>
      </c>
      <c r="M2088" s="5">
        <v>3</v>
      </c>
      <c r="N2088" s="5" t="s">
        <v>3</v>
      </c>
      <c r="O2088" s="5">
        <v>0</v>
      </c>
      <c r="P2088" s="5" t="e">
        <f>ROUND(Source!DO2064,O2088)</f>
        <v>#REF!</v>
      </c>
      <c r="Q2088" s="5"/>
      <c r="R2088" s="5"/>
      <c r="S2088" s="5"/>
      <c r="T2088" s="5"/>
      <c r="U2088" s="5"/>
      <c r="V2088" s="5"/>
      <c r="W2088" s="5">
        <v>1363</v>
      </c>
      <c r="X2088" s="5">
        <v>1</v>
      </c>
      <c r="Y2088" s="5">
        <v>1363</v>
      </c>
      <c r="Z2088" s="5">
        <v>1442</v>
      </c>
      <c r="AA2088" s="5">
        <v>1</v>
      </c>
      <c r="AB2088" s="5">
        <v>1442</v>
      </c>
    </row>
    <row r="2089" spans="1:206" x14ac:dyDescent="0.2">
      <c r="A2089" s="5">
        <v>50</v>
      </c>
      <c r="B2089" s="5">
        <v>0</v>
      </c>
      <c r="C2089" s="5">
        <v>0</v>
      </c>
      <c r="D2089" s="5">
        <v>1</v>
      </c>
      <c r="E2089" s="5">
        <v>233</v>
      </c>
      <c r="F2089" s="5">
        <f>ROUND(Source!BD2064,O2089)</f>
        <v>0</v>
      </c>
      <c r="G2089" s="5" t="s">
        <v>132</v>
      </c>
      <c r="H2089" s="5" t="s">
        <v>133</v>
      </c>
      <c r="I2089" s="5"/>
      <c r="J2089" s="5"/>
      <c r="K2089" s="5">
        <v>233</v>
      </c>
      <c r="L2089" s="5">
        <v>24</v>
      </c>
      <c r="M2089" s="5">
        <v>3</v>
      </c>
      <c r="N2089" s="5" t="s">
        <v>3</v>
      </c>
      <c r="O2089" s="5">
        <v>0</v>
      </c>
      <c r="P2089" s="5">
        <f>ROUND(Source!EV2064,O2089)</f>
        <v>0</v>
      </c>
      <c r="Q2089" s="5"/>
      <c r="R2089" s="5"/>
      <c r="S2089" s="5"/>
      <c r="T2089" s="5"/>
      <c r="U2089" s="5"/>
      <c r="V2089" s="5"/>
      <c r="W2089" s="5">
        <v>0</v>
      </c>
      <c r="X2089" s="5">
        <v>1</v>
      </c>
      <c r="Y2089" s="5">
        <v>0</v>
      </c>
      <c r="Z2089" s="5">
        <v>0</v>
      </c>
      <c r="AA2089" s="5">
        <v>1</v>
      </c>
      <c r="AB2089" s="5">
        <v>0</v>
      </c>
    </row>
    <row r="2090" spans="1:206" x14ac:dyDescent="0.2">
      <c r="A2090" s="5">
        <v>50</v>
      </c>
      <c r="B2090" s="5">
        <v>0</v>
      </c>
      <c r="C2090" s="5">
        <v>0</v>
      </c>
      <c r="D2090" s="5">
        <v>1</v>
      </c>
      <c r="E2090" s="5">
        <v>210</v>
      </c>
      <c r="F2090" s="5" t="e">
        <f>ROUND(Source!X2064,O2090)</f>
        <v>#REF!</v>
      </c>
      <c r="G2090" s="5" t="s">
        <v>134</v>
      </c>
      <c r="H2090" s="5" t="s">
        <v>135</v>
      </c>
      <c r="I2090" s="5"/>
      <c r="J2090" s="5"/>
      <c r="K2090" s="5">
        <v>210</v>
      </c>
      <c r="L2090" s="5">
        <v>25</v>
      </c>
      <c r="M2090" s="5">
        <v>3</v>
      </c>
      <c r="N2090" s="5" t="s">
        <v>3</v>
      </c>
      <c r="O2090" s="5">
        <v>0</v>
      </c>
      <c r="P2090" s="5" t="e">
        <f>ROUND(Source!DP2064,O2090)</f>
        <v>#REF!</v>
      </c>
      <c r="Q2090" s="5"/>
      <c r="R2090" s="5"/>
      <c r="S2090" s="5"/>
      <c r="T2090" s="5"/>
      <c r="U2090" s="5"/>
      <c r="V2090" s="5"/>
      <c r="W2090" s="5">
        <v>111434</v>
      </c>
      <c r="X2090" s="5">
        <v>1</v>
      </c>
      <c r="Y2090" s="5">
        <v>111434</v>
      </c>
      <c r="Z2090" s="5">
        <v>2670209</v>
      </c>
      <c r="AA2090" s="5">
        <v>1</v>
      </c>
      <c r="AB2090" s="5">
        <v>2670209</v>
      </c>
    </row>
    <row r="2091" spans="1:206" x14ac:dyDescent="0.2">
      <c r="A2091" s="5">
        <v>50</v>
      </c>
      <c r="B2091" s="5">
        <v>0</v>
      </c>
      <c r="C2091" s="5">
        <v>0</v>
      </c>
      <c r="D2091" s="5">
        <v>1</v>
      </c>
      <c r="E2091" s="5">
        <v>211</v>
      </c>
      <c r="F2091" s="5" t="e">
        <f>ROUND(Source!Y2064,O2091)</f>
        <v>#REF!</v>
      </c>
      <c r="G2091" s="5" t="s">
        <v>136</v>
      </c>
      <c r="H2091" s="5" t="s">
        <v>137</v>
      </c>
      <c r="I2091" s="5"/>
      <c r="J2091" s="5"/>
      <c r="K2091" s="5">
        <v>211</v>
      </c>
      <c r="L2091" s="5">
        <v>26</v>
      </c>
      <c r="M2091" s="5">
        <v>3</v>
      </c>
      <c r="N2091" s="5" t="s">
        <v>3</v>
      </c>
      <c r="O2091" s="5">
        <v>0</v>
      </c>
      <c r="P2091" s="5" t="e">
        <f>ROUND(Source!DQ2064,O2091)</f>
        <v>#REF!</v>
      </c>
      <c r="Q2091" s="5"/>
      <c r="R2091" s="5"/>
      <c r="S2091" s="5"/>
      <c r="T2091" s="5"/>
      <c r="U2091" s="5"/>
      <c r="V2091" s="5"/>
      <c r="W2091" s="5">
        <v>68870</v>
      </c>
      <c r="X2091" s="5">
        <v>1</v>
      </c>
      <c r="Y2091" s="5">
        <v>68870</v>
      </c>
      <c r="Z2091" s="5">
        <v>1480684</v>
      </c>
      <c r="AA2091" s="5">
        <v>1</v>
      </c>
      <c r="AB2091" s="5">
        <v>1480684</v>
      </c>
    </row>
    <row r="2092" spans="1:206" x14ac:dyDescent="0.2">
      <c r="A2092" s="5">
        <v>50</v>
      </c>
      <c r="B2092" s="5">
        <v>0</v>
      </c>
      <c r="C2092" s="5">
        <v>0</v>
      </c>
      <c r="D2092" s="5">
        <v>1</v>
      </c>
      <c r="E2092" s="5">
        <v>224</v>
      </c>
      <c r="F2092" s="5" t="e">
        <f>ROUND(Source!AR2064,O2092)</f>
        <v>#REF!</v>
      </c>
      <c r="G2092" s="5" t="s">
        <v>138</v>
      </c>
      <c r="H2092" s="5" t="s">
        <v>139</v>
      </c>
      <c r="I2092" s="5"/>
      <c r="J2092" s="5"/>
      <c r="K2092" s="5">
        <v>224</v>
      </c>
      <c r="L2092" s="5">
        <v>27</v>
      </c>
      <c r="M2092" s="5">
        <v>3</v>
      </c>
      <c r="N2092" s="5" t="s">
        <v>3</v>
      </c>
      <c r="O2092" s="5">
        <v>0</v>
      </c>
      <c r="P2092" s="5" t="e">
        <f>ROUND(Source!EJ2064,O2092)</f>
        <v>#REF!</v>
      </c>
      <c r="Q2092" s="5"/>
      <c r="R2092" s="5"/>
      <c r="S2092" s="5"/>
      <c r="T2092" s="5"/>
      <c r="U2092" s="5"/>
      <c r="V2092" s="5"/>
      <c r="W2092" s="5">
        <v>943926</v>
      </c>
      <c r="X2092" s="5">
        <v>1</v>
      </c>
      <c r="Y2092" s="5">
        <v>943926</v>
      </c>
      <c r="Z2092" s="5">
        <v>9325696</v>
      </c>
      <c r="AA2092" s="5">
        <v>1</v>
      </c>
      <c r="AB2092" s="5">
        <v>9325696</v>
      </c>
    </row>
    <row r="2094" spans="1:206" x14ac:dyDescent="0.2">
      <c r="A2094" s="3">
        <v>51</v>
      </c>
      <c r="B2094" s="3">
        <f>B12</f>
        <v>2157</v>
      </c>
      <c r="C2094" s="3">
        <f>A12</f>
        <v>1</v>
      </c>
      <c r="D2094" s="3">
        <f>ROW(A12)</f>
        <v>12</v>
      </c>
      <c r="E2094" s="3"/>
      <c r="F2094" s="3" t="str">
        <f>IF(F12&lt;&gt;"",F12,"")</f>
        <v>5.9.1.3 Устройство полов</v>
      </c>
      <c r="G2094" s="3" t="str">
        <f>IF(G12&lt;&gt;"",G12,"")</f>
        <v>5.9.1.3 Устройство полов</v>
      </c>
      <c r="H2094" s="3">
        <v>0</v>
      </c>
      <c r="I2094" s="3"/>
      <c r="J2094" s="3"/>
      <c r="K2094" s="3"/>
      <c r="L2094" s="3"/>
      <c r="M2094" s="3"/>
      <c r="N2094" s="3"/>
      <c r="O2094" s="3" t="e">
        <f t="shared" ref="O2094:T2094" si="1736">ROUND(O2064,0)</f>
        <v>#REF!</v>
      </c>
      <c r="P2094" s="3" t="e">
        <f t="shared" si="1736"/>
        <v>#REF!</v>
      </c>
      <c r="Q2094" s="3" t="e">
        <f t="shared" si="1736"/>
        <v>#REF!</v>
      </c>
      <c r="R2094" s="3" t="e">
        <f t="shared" si="1736"/>
        <v>#REF!</v>
      </c>
      <c r="S2094" s="3" t="e">
        <f t="shared" si="1736"/>
        <v>#REF!</v>
      </c>
      <c r="T2094" s="3" t="e">
        <f t="shared" si="1736"/>
        <v>#REF!</v>
      </c>
      <c r="U2094" s="3" t="e">
        <f>U2064</f>
        <v>#REF!</v>
      </c>
      <c r="V2094" s="3" t="e">
        <f>V2064</f>
        <v>#REF!</v>
      </c>
      <c r="W2094" s="3" t="e">
        <f>ROUND(W2064,0)</f>
        <v>#REF!</v>
      </c>
      <c r="X2094" s="3" t="e">
        <f>ROUND(X2064,0)</f>
        <v>#REF!</v>
      </c>
      <c r="Y2094" s="3" t="e">
        <f>ROUND(Y2064,0)</f>
        <v>#REF!</v>
      </c>
      <c r="Z2094" s="3"/>
      <c r="AA2094" s="3"/>
      <c r="AB2094" s="3"/>
      <c r="AC2094" s="3"/>
      <c r="AD2094" s="3"/>
      <c r="AE2094" s="3"/>
      <c r="AF2094" s="3"/>
      <c r="AG2094" s="3"/>
      <c r="AH2094" s="3"/>
      <c r="AI2094" s="3"/>
      <c r="AJ2094" s="3"/>
      <c r="AK2094" s="3"/>
      <c r="AL2094" s="3"/>
      <c r="AM2094" s="3"/>
      <c r="AN2094" s="3"/>
      <c r="AO2094" s="3">
        <f t="shared" ref="AO2094:BD2094" si="1737">ROUND(AO2064,0)</f>
        <v>0</v>
      </c>
      <c r="AP2094" s="3">
        <f t="shared" si="1737"/>
        <v>0</v>
      </c>
      <c r="AQ2094" s="3">
        <f t="shared" si="1737"/>
        <v>0</v>
      </c>
      <c r="AR2094" s="3" t="e">
        <f t="shared" si="1737"/>
        <v>#REF!</v>
      </c>
      <c r="AS2094" s="3" t="e">
        <f t="shared" si="1737"/>
        <v>#REF!</v>
      </c>
      <c r="AT2094" s="3">
        <f t="shared" si="1737"/>
        <v>0</v>
      </c>
      <c r="AU2094" s="3">
        <f t="shared" si="1737"/>
        <v>0</v>
      </c>
      <c r="AV2094" s="3" t="e">
        <f t="shared" si="1737"/>
        <v>#REF!</v>
      </c>
      <c r="AW2094" s="3" t="e">
        <f t="shared" si="1737"/>
        <v>#REF!</v>
      </c>
      <c r="AX2094" s="3">
        <f t="shared" si="1737"/>
        <v>0</v>
      </c>
      <c r="AY2094" s="3" t="e">
        <f t="shared" si="1737"/>
        <v>#REF!</v>
      </c>
      <c r="AZ2094" s="3">
        <f t="shared" si="1737"/>
        <v>0</v>
      </c>
      <c r="BA2094" s="3" t="e">
        <f t="shared" si="1737"/>
        <v>#REF!</v>
      </c>
      <c r="BB2094" s="3">
        <f t="shared" si="1737"/>
        <v>0</v>
      </c>
      <c r="BC2094" s="3">
        <f t="shared" si="1737"/>
        <v>0</v>
      </c>
      <c r="BD2094" s="3">
        <f t="shared" si="1737"/>
        <v>0</v>
      </c>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4" t="e">
        <f t="shared" ref="DG2094:DL2094" si="1738">ROUND(DG2064,0)</f>
        <v>#REF!</v>
      </c>
      <c r="DH2094" s="4" t="e">
        <f t="shared" si="1738"/>
        <v>#REF!</v>
      </c>
      <c r="DI2094" s="4" t="e">
        <f t="shared" si="1738"/>
        <v>#REF!</v>
      </c>
      <c r="DJ2094" s="4" t="e">
        <f t="shared" si="1738"/>
        <v>#REF!</v>
      </c>
      <c r="DK2094" s="4" t="e">
        <f t="shared" si="1738"/>
        <v>#REF!</v>
      </c>
      <c r="DL2094" s="4" t="e">
        <f t="shared" si="1738"/>
        <v>#REF!</v>
      </c>
      <c r="DM2094" s="4" t="e">
        <f>DM2064</f>
        <v>#REF!</v>
      </c>
      <c r="DN2094" s="4" t="e">
        <f>DN2064</f>
        <v>#REF!</v>
      </c>
      <c r="DO2094" s="4" t="e">
        <f>ROUND(DO2064,0)</f>
        <v>#REF!</v>
      </c>
      <c r="DP2094" s="4" t="e">
        <f>ROUND(DP2064,0)</f>
        <v>#REF!</v>
      </c>
      <c r="DQ2094" s="4" t="e">
        <f>ROUND(DQ2064,0)</f>
        <v>#REF!</v>
      </c>
      <c r="DR2094" s="4"/>
      <c r="DS2094" s="4"/>
      <c r="DT2094" s="4"/>
      <c r="DU2094" s="4"/>
      <c r="DV2094" s="4"/>
      <c r="DW2094" s="4"/>
      <c r="DX2094" s="4"/>
      <c r="DY2094" s="4"/>
      <c r="DZ2094" s="4"/>
      <c r="EA2094" s="4"/>
      <c r="EB2094" s="4"/>
      <c r="EC2094" s="4"/>
      <c r="ED2094" s="4"/>
      <c r="EE2094" s="4"/>
      <c r="EF2094" s="4"/>
      <c r="EG2094" s="4">
        <f t="shared" ref="EG2094:EV2094" si="1739">ROUND(EG2064,0)</f>
        <v>0</v>
      </c>
      <c r="EH2094" s="4">
        <f t="shared" si="1739"/>
        <v>0</v>
      </c>
      <c r="EI2094" s="4">
        <f t="shared" si="1739"/>
        <v>0</v>
      </c>
      <c r="EJ2094" s="4" t="e">
        <f t="shared" si="1739"/>
        <v>#REF!</v>
      </c>
      <c r="EK2094" s="4" t="e">
        <f t="shared" si="1739"/>
        <v>#REF!</v>
      </c>
      <c r="EL2094" s="4">
        <f t="shared" si="1739"/>
        <v>0</v>
      </c>
      <c r="EM2094" s="4">
        <f t="shared" si="1739"/>
        <v>0</v>
      </c>
      <c r="EN2094" s="4" t="e">
        <f t="shared" si="1739"/>
        <v>#REF!</v>
      </c>
      <c r="EO2094" s="4" t="e">
        <f t="shared" si="1739"/>
        <v>#REF!</v>
      </c>
      <c r="EP2094" s="4">
        <f t="shared" si="1739"/>
        <v>0</v>
      </c>
      <c r="EQ2094" s="4" t="e">
        <f t="shared" si="1739"/>
        <v>#REF!</v>
      </c>
      <c r="ER2094" s="4">
        <f t="shared" si="1739"/>
        <v>0</v>
      </c>
      <c r="ES2094" s="4" t="e">
        <f t="shared" si="1739"/>
        <v>#REF!</v>
      </c>
      <c r="ET2094" s="4">
        <f t="shared" si="1739"/>
        <v>0</v>
      </c>
      <c r="EU2094" s="4">
        <f t="shared" si="1739"/>
        <v>0</v>
      </c>
      <c r="EV2094" s="4">
        <f t="shared" si="1739"/>
        <v>0</v>
      </c>
      <c r="EW2094" s="4"/>
      <c r="EX2094" s="4"/>
      <c r="EY2094" s="4"/>
      <c r="EZ2094" s="4"/>
      <c r="FA2094" s="4"/>
      <c r="FB2094" s="4"/>
      <c r="FC2094" s="4"/>
      <c r="FD2094" s="4"/>
      <c r="FE2094" s="4"/>
      <c r="FF2094" s="4"/>
      <c r="FG2094" s="4"/>
      <c r="FH2094" s="4"/>
      <c r="FI2094" s="4"/>
      <c r="FJ2094" s="4"/>
      <c r="FK2094" s="4"/>
      <c r="FL2094" s="4"/>
      <c r="FM2094" s="4"/>
      <c r="FN2094" s="4"/>
      <c r="FO2094" s="4"/>
      <c r="FP2094" s="4"/>
      <c r="FQ2094" s="4"/>
      <c r="FR2094" s="4"/>
      <c r="FS2094" s="4"/>
      <c r="FT2094" s="4"/>
      <c r="FU2094" s="4"/>
      <c r="FV2094" s="4"/>
      <c r="FW2094" s="4"/>
      <c r="FX2094" s="4"/>
      <c r="FY2094" s="4"/>
      <c r="FZ2094" s="4"/>
      <c r="GA2094" s="4"/>
      <c r="GB2094" s="4"/>
      <c r="GC2094" s="4"/>
      <c r="GD2094" s="4"/>
      <c r="GE2094" s="4"/>
      <c r="GF2094" s="4"/>
      <c r="GG2094" s="4"/>
      <c r="GH2094" s="4"/>
      <c r="GI2094" s="4"/>
      <c r="GJ2094" s="4"/>
      <c r="GK2094" s="4"/>
      <c r="GL2094" s="4"/>
      <c r="GM2094" s="4"/>
      <c r="GN2094" s="4"/>
      <c r="GO2094" s="4"/>
      <c r="GP2094" s="4"/>
      <c r="GQ2094" s="4"/>
      <c r="GR2094" s="4"/>
      <c r="GS2094" s="4"/>
      <c r="GT2094" s="4"/>
      <c r="GU2094" s="4"/>
      <c r="GV2094" s="4"/>
      <c r="GW2094" s="4"/>
      <c r="GX2094" s="4">
        <v>0</v>
      </c>
    </row>
    <row r="2096" spans="1:206" x14ac:dyDescent="0.2">
      <c r="A2096" s="5">
        <v>50</v>
      </c>
      <c r="B2096" s="5">
        <v>0</v>
      </c>
      <c r="C2096" s="5">
        <v>0</v>
      </c>
      <c r="D2096" s="5">
        <v>1</v>
      </c>
      <c r="E2096" s="5">
        <v>201</v>
      </c>
      <c r="F2096" s="5" t="e">
        <f>ROUND(Source!O2094,O2096)</f>
        <v>#REF!</v>
      </c>
      <c r="G2096" s="5" t="s">
        <v>86</v>
      </c>
      <c r="H2096" s="5" t="s">
        <v>87</v>
      </c>
      <c r="I2096" s="5"/>
      <c r="J2096" s="5"/>
      <c r="K2096" s="5">
        <v>201</v>
      </c>
      <c r="L2096" s="5">
        <v>1</v>
      </c>
      <c r="M2096" s="5">
        <v>3</v>
      </c>
      <c r="N2096" s="5" t="s">
        <v>3</v>
      </c>
      <c r="O2096" s="5">
        <v>0</v>
      </c>
      <c r="P2096" s="5" t="e">
        <f>ROUND(Source!DG2094,O2096)</f>
        <v>#REF!</v>
      </c>
      <c r="Q2096" s="5"/>
      <c r="R2096" s="5"/>
      <c r="S2096" s="5"/>
      <c r="T2096" s="5"/>
      <c r="U2096" s="5"/>
      <c r="V2096" s="5"/>
      <c r="W2096" s="5">
        <v>763622</v>
      </c>
      <c r="X2096" s="5">
        <v>1</v>
      </c>
      <c r="Y2096" s="5">
        <v>763622</v>
      </c>
      <c r="Z2096" s="5">
        <v>5174803</v>
      </c>
      <c r="AA2096" s="5">
        <v>1</v>
      </c>
      <c r="AB2096" s="5">
        <v>5174803</v>
      </c>
    </row>
    <row r="2097" spans="1:28" x14ac:dyDescent="0.2">
      <c r="A2097" s="5">
        <v>50</v>
      </c>
      <c r="B2097" s="5">
        <v>0</v>
      </c>
      <c r="C2097" s="5">
        <v>0</v>
      </c>
      <c r="D2097" s="5">
        <v>1</v>
      </c>
      <c r="E2097" s="5">
        <v>202</v>
      </c>
      <c r="F2097" s="5" t="e">
        <f>ROUND(Source!P2094,O2097)</f>
        <v>#REF!</v>
      </c>
      <c r="G2097" s="5" t="s">
        <v>88</v>
      </c>
      <c r="H2097" s="5" t="s">
        <v>89</v>
      </c>
      <c r="I2097" s="5"/>
      <c r="J2097" s="5"/>
      <c r="K2097" s="5">
        <v>202</v>
      </c>
      <c r="L2097" s="5">
        <v>2</v>
      </c>
      <c r="M2097" s="5">
        <v>3</v>
      </c>
      <c r="N2097" s="5" t="s">
        <v>3</v>
      </c>
      <c r="O2097" s="5">
        <v>0</v>
      </c>
      <c r="P2097" s="5" t="e">
        <f>ROUND(Source!DH2094,O2097)</f>
        <v>#REF!</v>
      </c>
      <c r="Q2097" s="5"/>
      <c r="R2097" s="5"/>
      <c r="S2097" s="5"/>
      <c r="T2097" s="5"/>
      <c r="U2097" s="5"/>
      <c r="V2097" s="5"/>
      <c r="W2097" s="5">
        <v>659343</v>
      </c>
      <c r="X2097" s="5">
        <v>1</v>
      </c>
      <c r="Y2097" s="5">
        <v>659343</v>
      </c>
      <c r="Z2097" s="5">
        <v>2805746</v>
      </c>
      <c r="AA2097" s="5">
        <v>1</v>
      </c>
      <c r="AB2097" s="5">
        <v>2805746</v>
      </c>
    </row>
    <row r="2098" spans="1:28" x14ac:dyDescent="0.2">
      <c r="A2098" s="5">
        <v>50</v>
      </c>
      <c r="B2098" s="5">
        <v>0</v>
      </c>
      <c r="C2098" s="5">
        <v>0</v>
      </c>
      <c r="D2098" s="5">
        <v>1</v>
      </c>
      <c r="E2098" s="5">
        <v>222</v>
      </c>
      <c r="F2098" s="5">
        <f>ROUND(Source!AO2094,O2098)</f>
        <v>0</v>
      </c>
      <c r="G2098" s="5" t="s">
        <v>90</v>
      </c>
      <c r="H2098" s="5" t="s">
        <v>91</v>
      </c>
      <c r="I2098" s="5"/>
      <c r="J2098" s="5"/>
      <c r="K2098" s="5">
        <v>222</v>
      </c>
      <c r="L2098" s="5">
        <v>3</v>
      </c>
      <c r="M2098" s="5">
        <v>3</v>
      </c>
      <c r="N2098" s="5" t="s">
        <v>3</v>
      </c>
      <c r="O2098" s="5">
        <v>0</v>
      </c>
      <c r="P2098" s="5">
        <f>ROUND(Source!EG2094,O2098)</f>
        <v>0</v>
      </c>
      <c r="Q2098" s="5"/>
      <c r="R2098" s="5"/>
      <c r="S2098" s="5"/>
      <c r="T2098" s="5"/>
      <c r="U2098" s="5"/>
      <c r="V2098" s="5"/>
      <c r="W2098" s="5">
        <v>0</v>
      </c>
      <c r="X2098" s="5">
        <v>1</v>
      </c>
      <c r="Y2098" s="5">
        <v>0</v>
      </c>
      <c r="Z2098" s="5">
        <v>0</v>
      </c>
      <c r="AA2098" s="5">
        <v>1</v>
      </c>
      <c r="AB2098" s="5">
        <v>0</v>
      </c>
    </row>
    <row r="2099" spans="1:28" x14ac:dyDescent="0.2">
      <c r="A2099" s="5">
        <v>50</v>
      </c>
      <c r="B2099" s="5">
        <v>0</v>
      </c>
      <c r="C2099" s="5">
        <v>0</v>
      </c>
      <c r="D2099" s="5">
        <v>1</v>
      </c>
      <c r="E2099" s="5">
        <v>225</v>
      </c>
      <c r="F2099" s="5" t="e">
        <f>ROUND(Source!AV2094,O2099)</f>
        <v>#REF!</v>
      </c>
      <c r="G2099" s="5" t="s">
        <v>92</v>
      </c>
      <c r="H2099" s="5" t="s">
        <v>93</v>
      </c>
      <c r="I2099" s="5"/>
      <c r="J2099" s="5"/>
      <c r="K2099" s="5">
        <v>225</v>
      </c>
      <c r="L2099" s="5">
        <v>4</v>
      </c>
      <c r="M2099" s="5">
        <v>3</v>
      </c>
      <c r="N2099" s="5" t="s">
        <v>3</v>
      </c>
      <c r="O2099" s="5">
        <v>0</v>
      </c>
      <c r="P2099" s="5" t="e">
        <f>ROUND(Source!EN2094,O2099)</f>
        <v>#REF!</v>
      </c>
      <c r="Q2099" s="5"/>
      <c r="R2099" s="5"/>
      <c r="S2099" s="5"/>
      <c r="T2099" s="5"/>
      <c r="U2099" s="5"/>
      <c r="V2099" s="5"/>
      <c r="W2099" s="5">
        <v>659343</v>
      </c>
      <c r="X2099" s="5">
        <v>1</v>
      </c>
      <c r="Y2099" s="5">
        <v>659343</v>
      </c>
      <c r="Z2099" s="5">
        <v>2805746</v>
      </c>
      <c r="AA2099" s="5">
        <v>1</v>
      </c>
      <c r="AB2099" s="5">
        <v>2805746</v>
      </c>
    </row>
    <row r="2100" spans="1:28" x14ac:dyDescent="0.2">
      <c r="A2100" s="5">
        <v>50</v>
      </c>
      <c r="B2100" s="5">
        <v>0</v>
      </c>
      <c r="C2100" s="5">
        <v>0</v>
      </c>
      <c r="D2100" s="5">
        <v>1</v>
      </c>
      <c r="E2100" s="5">
        <v>226</v>
      </c>
      <c r="F2100" s="5" t="e">
        <f>ROUND(Source!AW2094,O2100)</f>
        <v>#REF!</v>
      </c>
      <c r="G2100" s="5" t="s">
        <v>94</v>
      </c>
      <c r="H2100" s="5" t="s">
        <v>95</v>
      </c>
      <c r="I2100" s="5"/>
      <c r="J2100" s="5"/>
      <c r="K2100" s="5">
        <v>226</v>
      </c>
      <c r="L2100" s="5">
        <v>5</v>
      </c>
      <c r="M2100" s="5">
        <v>3</v>
      </c>
      <c r="N2100" s="5" t="s">
        <v>3</v>
      </c>
      <c r="O2100" s="5">
        <v>0</v>
      </c>
      <c r="P2100" s="5" t="e">
        <f>ROUND(Source!EO2094,O2100)</f>
        <v>#REF!</v>
      </c>
      <c r="Q2100" s="5"/>
      <c r="R2100" s="5"/>
      <c r="S2100" s="5"/>
      <c r="T2100" s="5"/>
      <c r="U2100" s="5"/>
      <c r="V2100" s="5"/>
      <c r="W2100" s="5">
        <v>659343</v>
      </c>
      <c r="X2100" s="5">
        <v>1</v>
      </c>
      <c r="Y2100" s="5">
        <v>659343</v>
      </c>
      <c r="Z2100" s="5">
        <v>2805746</v>
      </c>
      <c r="AA2100" s="5">
        <v>1</v>
      </c>
      <c r="AB2100" s="5">
        <v>2805746</v>
      </c>
    </row>
    <row r="2101" spans="1:28" x14ac:dyDescent="0.2">
      <c r="A2101" s="5">
        <v>50</v>
      </c>
      <c r="B2101" s="5">
        <v>0</v>
      </c>
      <c r="C2101" s="5">
        <v>0</v>
      </c>
      <c r="D2101" s="5">
        <v>1</v>
      </c>
      <c r="E2101" s="5">
        <v>227</v>
      </c>
      <c r="F2101" s="5">
        <f>ROUND(Source!AX2094,O2101)</f>
        <v>0</v>
      </c>
      <c r="G2101" s="5" t="s">
        <v>96</v>
      </c>
      <c r="H2101" s="5" t="s">
        <v>97</v>
      </c>
      <c r="I2101" s="5"/>
      <c r="J2101" s="5"/>
      <c r="K2101" s="5">
        <v>227</v>
      </c>
      <c r="L2101" s="5">
        <v>6</v>
      </c>
      <c r="M2101" s="5">
        <v>3</v>
      </c>
      <c r="N2101" s="5" t="s">
        <v>3</v>
      </c>
      <c r="O2101" s="5">
        <v>0</v>
      </c>
      <c r="P2101" s="5">
        <f>ROUND(Source!EP2094,O2101)</f>
        <v>0</v>
      </c>
      <c r="Q2101" s="5"/>
      <c r="R2101" s="5"/>
      <c r="S2101" s="5"/>
      <c r="T2101" s="5"/>
      <c r="U2101" s="5"/>
      <c r="V2101" s="5"/>
      <c r="W2101" s="5">
        <v>0</v>
      </c>
      <c r="X2101" s="5">
        <v>1</v>
      </c>
      <c r="Y2101" s="5">
        <v>0</v>
      </c>
      <c r="Z2101" s="5">
        <v>0</v>
      </c>
      <c r="AA2101" s="5">
        <v>1</v>
      </c>
      <c r="AB2101" s="5">
        <v>0</v>
      </c>
    </row>
    <row r="2102" spans="1:28" x14ac:dyDescent="0.2">
      <c r="A2102" s="5">
        <v>50</v>
      </c>
      <c r="B2102" s="5">
        <v>0</v>
      </c>
      <c r="C2102" s="5">
        <v>0</v>
      </c>
      <c r="D2102" s="5">
        <v>1</v>
      </c>
      <c r="E2102" s="5">
        <v>228</v>
      </c>
      <c r="F2102" s="5" t="e">
        <f>ROUND(Source!AY2094,O2102)</f>
        <v>#REF!</v>
      </c>
      <c r="G2102" s="5" t="s">
        <v>98</v>
      </c>
      <c r="H2102" s="5" t="s">
        <v>99</v>
      </c>
      <c r="I2102" s="5"/>
      <c r="J2102" s="5"/>
      <c r="K2102" s="5">
        <v>228</v>
      </c>
      <c r="L2102" s="5">
        <v>7</v>
      </c>
      <c r="M2102" s="5">
        <v>3</v>
      </c>
      <c r="N2102" s="5" t="s">
        <v>3</v>
      </c>
      <c r="O2102" s="5">
        <v>0</v>
      </c>
      <c r="P2102" s="5" t="e">
        <f>ROUND(Source!EQ2094,O2102)</f>
        <v>#REF!</v>
      </c>
      <c r="Q2102" s="5"/>
      <c r="R2102" s="5"/>
      <c r="S2102" s="5"/>
      <c r="T2102" s="5"/>
      <c r="U2102" s="5"/>
      <c r="V2102" s="5"/>
      <c r="W2102" s="5">
        <v>659343</v>
      </c>
      <c r="X2102" s="5">
        <v>1</v>
      </c>
      <c r="Y2102" s="5">
        <v>659343</v>
      </c>
      <c r="Z2102" s="5">
        <v>2805746</v>
      </c>
      <c r="AA2102" s="5">
        <v>1</v>
      </c>
      <c r="AB2102" s="5">
        <v>2805746</v>
      </c>
    </row>
    <row r="2103" spans="1:28" x14ac:dyDescent="0.2">
      <c r="A2103" s="5">
        <v>50</v>
      </c>
      <c r="B2103" s="5">
        <v>0</v>
      </c>
      <c r="C2103" s="5">
        <v>0</v>
      </c>
      <c r="D2103" s="5">
        <v>1</v>
      </c>
      <c r="E2103" s="5">
        <v>216</v>
      </c>
      <c r="F2103" s="5">
        <f>ROUND(Source!AP2094,O2103)</f>
        <v>0</v>
      </c>
      <c r="G2103" s="5" t="s">
        <v>100</v>
      </c>
      <c r="H2103" s="5" t="s">
        <v>101</v>
      </c>
      <c r="I2103" s="5"/>
      <c r="J2103" s="5"/>
      <c r="K2103" s="5">
        <v>216</v>
      </c>
      <c r="L2103" s="5">
        <v>8</v>
      </c>
      <c r="M2103" s="5">
        <v>3</v>
      </c>
      <c r="N2103" s="5" t="s">
        <v>3</v>
      </c>
      <c r="O2103" s="5">
        <v>0</v>
      </c>
      <c r="P2103" s="5">
        <f>ROUND(Source!EH2094,O2103)</f>
        <v>0</v>
      </c>
      <c r="Q2103" s="5"/>
      <c r="R2103" s="5"/>
      <c r="S2103" s="5"/>
      <c r="T2103" s="5"/>
      <c r="U2103" s="5"/>
      <c r="V2103" s="5"/>
      <c r="W2103" s="5">
        <v>0</v>
      </c>
      <c r="X2103" s="5">
        <v>1</v>
      </c>
      <c r="Y2103" s="5">
        <v>0</v>
      </c>
      <c r="Z2103" s="5">
        <v>0</v>
      </c>
      <c r="AA2103" s="5">
        <v>1</v>
      </c>
      <c r="AB2103" s="5">
        <v>0</v>
      </c>
    </row>
    <row r="2104" spans="1:28" x14ac:dyDescent="0.2">
      <c r="A2104" s="5">
        <v>50</v>
      </c>
      <c r="B2104" s="5">
        <v>0</v>
      </c>
      <c r="C2104" s="5">
        <v>0</v>
      </c>
      <c r="D2104" s="5">
        <v>1</v>
      </c>
      <c r="E2104" s="5">
        <v>223</v>
      </c>
      <c r="F2104" s="5">
        <f>ROUND(Source!AQ2094,O2104)</f>
        <v>0</v>
      </c>
      <c r="G2104" s="5" t="s">
        <v>102</v>
      </c>
      <c r="H2104" s="5" t="s">
        <v>103</v>
      </c>
      <c r="I2104" s="5"/>
      <c r="J2104" s="5"/>
      <c r="K2104" s="5">
        <v>223</v>
      </c>
      <c r="L2104" s="5">
        <v>9</v>
      </c>
      <c r="M2104" s="5">
        <v>3</v>
      </c>
      <c r="N2104" s="5" t="s">
        <v>3</v>
      </c>
      <c r="O2104" s="5">
        <v>0</v>
      </c>
      <c r="P2104" s="5">
        <f>ROUND(Source!EI2094,O2104)</f>
        <v>0</v>
      </c>
      <c r="Q2104" s="5"/>
      <c r="R2104" s="5"/>
      <c r="S2104" s="5"/>
      <c r="T2104" s="5"/>
      <c r="U2104" s="5"/>
      <c r="V2104" s="5"/>
      <c r="W2104" s="5">
        <v>0</v>
      </c>
      <c r="X2104" s="5">
        <v>1</v>
      </c>
      <c r="Y2104" s="5">
        <v>0</v>
      </c>
      <c r="Z2104" s="5">
        <v>0</v>
      </c>
      <c r="AA2104" s="5">
        <v>1</v>
      </c>
      <c r="AB2104" s="5">
        <v>0</v>
      </c>
    </row>
    <row r="2105" spans="1:28" x14ac:dyDescent="0.2">
      <c r="A2105" s="5">
        <v>50</v>
      </c>
      <c r="B2105" s="5">
        <v>0</v>
      </c>
      <c r="C2105" s="5">
        <v>0</v>
      </c>
      <c r="D2105" s="5">
        <v>1</v>
      </c>
      <c r="E2105" s="5">
        <v>229</v>
      </c>
      <c r="F2105" s="5">
        <f>ROUND(Source!AZ2094,O2105)</f>
        <v>0</v>
      </c>
      <c r="G2105" s="5" t="s">
        <v>104</v>
      </c>
      <c r="H2105" s="5" t="s">
        <v>105</v>
      </c>
      <c r="I2105" s="5"/>
      <c r="J2105" s="5"/>
      <c r="K2105" s="5">
        <v>229</v>
      </c>
      <c r="L2105" s="5">
        <v>10</v>
      </c>
      <c r="M2105" s="5">
        <v>3</v>
      </c>
      <c r="N2105" s="5" t="s">
        <v>3</v>
      </c>
      <c r="O2105" s="5">
        <v>0</v>
      </c>
      <c r="P2105" s="5">
        <f>ROUND(Source!ER2094,O2105)</f>
        <v>0</v>
      </c>
      <c r="Q2105" s="5"/>
      <c r="R2105" s="5"/>
      <c r="S2105" s="5"/>
      <c r="T2105" s="5"/>
      <c r="U2105" s="5"/>
      <c r="V2105" s="5"/>
      <c r="W2105" s="5">
        <v>0</v>
      </c>
      <c r="X2105" s="5">
        <v>1</v>
      </c>
      <c r="Y2105" s="5">
        <v>0</v>
      </c>
      <c r="Z2105" s="5">
        <v>0</v>
      </c>
      <c r="AA2105" s="5">
        <v>1</v>
      </c>
      <c r="AB2105" s="5">
        <v>0</v>
      </c>
    </row>
    <row r="2106" spans="1:28" x14ac:dyDescent="0.2">
      <c r="A2106" s="5">
        <v>50</v>
      </c>
      <c r="B2106" s="5">
        <v>0</v>
      </c>
      <c r="C2106" s="5">
        <v>0</v>
      </c>
      <c r="D2106" s="5">
        <v>1</v>
      </c>
      <c r="E2106" s="5">
        <v>203</v>
      </c>
      <c r="F2106" s="5" t="e">
        <f>ROUND(Source!Q2094,O2106)</f>
        <v>#REF!</v>
      </c>
      <c r="G2106" s="5" t="s">
        <v>106</v>
      </c>
      <c r="H2106" s="5" t="s">
        <v>107</v>
      </c>
      <c r="I2106" s="5"/>
      <c r="J2106" s="5"/>
      <c r="K2106" s="5">
        <v>203</v>
      </c>
      <c r="L2106" s="5">
        <v>11</v>
      </c>
      <c r="M2106" s="5">
        <v>3</v>
      </c>
      <c r="N2106" s="5" t="s">
        <v>3</v>
      </c>
      <c r="O2106" s="5">
        <v>0</v>
      </c>
      <c r="P2106" s="5" t="e">
        <f>ROUND(Source!DI2094,O2106)</f>
        <v>#REF!</v>
      </c>
      <c r="Q2106" s="5"/>
      <c r="R2106" s="5"/>
      <c r="S2106" s="5"/>
      <c r="T2106" s="5"/>
      <c r="U2106" s="5"/>
      <c r="V2106" s="5"/>
      <c r="W2106" s="5">
        <v>15973</v>
      </c>
      <c r="X2106" s="5">
        <v>1</v>
      </c>
      <c r="Y2106" s="5">
        <v>15973</v>
      </c>
      <c r="Z2106" s="5">
        <v>128176</v>
      </c>
      <c r="AA2106" s="5">
        <v>1</v>
      </c>
      <c r="AB2106" s="5">
        <v>128176</v>
      </c>
    </row>
    <row r="2107" spans="1:28" x14ac:dyDescent="0.2">
      <c r="A2107" s="5">
        <v>50</v>
      </c>
      <c r="B2107" s="5">
        <v>0</v>
      </c>
      <c r="C2107" s="5">
        <v>0</v>
      </c>
      <c r="D2107" s="5">
        <v>1</v>
      </c>
      <c r="E2107" s="5">
        <v>231</v>
      </c>
      <c r="F2107" s="5">
        <f>ROUND(Source!BB2094,O2107)</f>
        <v>0</v>
      </c>
      <c r="G2107" s="5" t="s">
        <v>108</v>
      </c>
      <c r="H2107" s="5" t="s">
        <v>109</v>
      </c>
      <c r="I2107" s="5"/>
      <c r="J2107" s="5"/>
      <c r="K2107" s="5">
        <v>231</v>
      </c>
      <c r="L2107" s="5">
        <v>12</v>
      </c>
      <c r="M2107" s="5">
        <v>3</v>
      </c>
      <c r="N2107" s="5" t="s">
        <v>3</v>
      </c>
      <c r="O2107" s="5">
        <v>0</v>
      </c>
      <c r="P2107" s="5">
        <f>ROUND(Source!ET2094,O2107)</f>
        <v>0</v>
      </c>
      <c r="Q2107" s="5"/>
      <c r="R2107" s="5"/>
      <c r="S2107" s="5"/>
      <c r="T2107" s="5"/>
      <c r="U2107" s="5"/>
      <c r="V2107" s="5"/>
      <c r="W2107" s="5">
        <v>0</v>
      </c>
      <c r="X2107" s="5">
        <v>1</v>
      </c>
      <c r="Y2107" s="5">
        <v>0</v>
      </c>
      <c r="Z2107" s="5">
        <v>0</v>
      </c>
      <c r="AA2107" s="5">
        <v>1</v>
      </c>
      <c r="AB2107" s="5">
        <v>0</v>
      </c>
    </row>
    <row r="2108" spans="1:28" x14ac:dyDescent="0.2">
      <c r="A2108" s="5">
        <v>50</v>
      </c>
      <c r="B2108" s="5">
        <v>0</v>
      </c>
      <c r="C2108" s="5">
        <v>0</v>
      </c>
      <c r="D2108" s="5">
        <v>1</v>
      </c>
      <c r="E2108" s="5">
        <v>204</v>
      </c>
      <c r="F2108" s="5" t="e">
        <f>ROUND(Source!R2094,O2108)</f>
        <v>#REF!</v>
      </c>
      <c r="G2108" s="5" t="s">
        <v>110</v>
      </c>
      <c r="H2108" s="5" t="s">
        <v>111</v>
      </c>
      <c r="I2108" s="5"/>
      <c r="J2108" s="5"/>
      <c r="K2108" s="5">
        <v>204</v>
      </c>
      <c r="L2108" s="5">
        <v>13</v>
      </c>
      <c r="M2108" s="5">
        <v>3</v>
      </c>
      <c r="N2108" s="5" t="s">
        <v>3</v>
      </c>
      <c r="O2108" s="5">
        <v>0</v>
      </c>
      <c r="P2108" s="5" t="e">
        <f>ROUND(Source!DJ2094,O2108)</f>
        <v>#REF!</v>
      </c>
      <c r="Q2108" s="5"/>
      <c r="R2108" s="5"/>
      <c r="S2108" s="5"/>
      <c r="T2108" s="5"/>
      <c r="U2108" s="5"/>
      <c r="V2108" s="5"/>
      <c r="W2108" s="5">
        <v>3014</v>
      </c>
      <c r="X2108" s="5">
        <v>1</v>
      </c>
      <c r="Y2108" s="5">
        <v>3014</v>
      </c>
      <c r="Z2108" s="5">
        <v>59759</v>
      </c>
      <c r="AA2108" s="5">
        <v>1</v>
      </c>
      <c r="AB2108" s="5">
        <v>59759</v>
      </c>
    </row>
    <row r="2109" spans="1:28" x14ac:dyDescent="0.2">
      <c r="A2109" s="5">
        <v>50</v>
      </c>
      <c r="B2109" s="5">
        <v>0</v>
      </c>
      <c r="C2109" s="5">
        <v>0</v>
      </c>
      <c r="D2109" s="5">
        <v>1</v>
      </c>
      <c r="E2109" s="5">
        <v>205</v>
      </c>
      <c r="F2109" s="5" t="e">
        <f>ROUND(Source!S2094,O2109)</f>
        <v>#REF!</v>
      </c>
      <c r="G2109" s="5" t="s">
        <v>112</v>
      </c>
      <c r="H2109" s="5" t="s">
        <v>113</v>
      </c>
      <c r="I2109" s="5"/>
      <c r="J2109" s="5"/>
      <c r="K2109" s="5">
        <v>205</v>
      </c>
      <c r="L2109" s="5">
        <v>14</v>
      </c>
      <c r="M2109" s="5">
        <v>3</v>
      </c>
      <c r="N2109" s="5" t="s">
        <v>3</v>
      </c>
      <c r="O2109" s="5">
        <v>0</v>
      </c>
      <c r="P2109" s="5" t="e">
        <f>ROUND(Source!DK2094,O2109)</f>
        <v>#REF!</v>
      </c>
      <c r="Q2109" s="5"/>
      <c r="R2109" s="5"/>
      <c r="S2109" s="5"/>
      <c r="T2109" s="5"/>
      <c r="U2109" s="5"/>
      <c r="V2109" s="5"/>
      <c r="W2109" s="5">
        <v>88306</v>
      </c>
      <c r="X2109" s="5">
        <v>1</v>
      </c>
      <c r="Y2109" s="5">
        <v>88306</v>
      </c>
      <c r="Z2109" s="5">
        <v>2240881</v>
      </c>
      <c r="AA2109" s="5">
        <v>1</v>
      </c>
      <c r="AB2109" s="5">
        <v>2240881</v>
      </c>
    </row>
    <row r="2110" spans="1:28" x14ac:dyDescent="0.2">
      <c r="A2110" s="5">
        <v>50</v>
      </c>
      <c r="B2110" s="5">
        <v>0</v>
      </c>
      <c r="C2110" s="5">
        <v>0</v>
      </c>
      <c r="D2110" s="5">
        <v>1</v>
      </c>
      <c r="E2110" s="5">
        <v>232</v>
      </c>
      <c r="F2110" s="5">
        <f>ROUND(Source!BC2094,O2110)</f>
        <v>0</v>
      </c>
      <c r="G2110" s="5" t="s">
        <v>114</v>
      </c>
      <c r="H2110" s="5" t="s">
        <v>115</v>
      </c>
      <c r="I2110" s="5"/>
      <c r="J2110" s="5"/>
      <c r="K2110" s="5">
        <v>232</v>
      </c>
      <c r="L2110" s="5">
        <v>15</v>
      </c>
      <c r="M2110" s="5">
        <v>3</v>
      </c>
      <c r="N2110" s="5" t="s">
        <v>3</v>
      </c>
      <c r="O2110" s="5">
        <v>0</v>
      </c>
      <c r="P2110" s="5">
        <f>ROUND(Source!EU2094,O2110)</f>
        <v>0</v>
      </c>
      <c r="Q2110" s="5"/>
      <c r="R2110" s="5"/>
      <c r="S2110" s="5"/>
      <c r="T2110" s="5"/>
      <c r="U2110" s="5"/>
      <c r="V2110" s="5"/>
      <c r="W2110" s="5">
        <v>0</v>
      </c>
      <c r="X2110" s="5">
        <v>1</v>
      </c>
      <c r="Y2110" s="5">
        <v>0</v>
      </c>
      <c r="Z2110" s="5">
        <v>0</v>
      </c>
      <c r="AA2110" s="5">
        <v>1</v>
      </c>
      <c r="AB2110" s="5">
        <v>0</v>
      </c>
    </row>
    <row r="2111" spans="1:28" x14ac:dyDescent="0.2">
      <c r="A2111" s="5">
        <v>50</v>
      </c>
      <c r="B2111" s="5">
        <v>0</v>
      </c>
      <c r="C2111" s="5">
        <v>0</v>
      </c>
      <c r="D2111" s="5">
        <v>1</v>
      </c>
      <c r="E2111" s="5">
        <v>214</v>
      </c>
      <c r="F2111" s="5" t="e">
        <f>ROUND(Source!AS2094,O2111)</f>
        <v>#REF!</v>
      </c>
      <c r="G2111" s="5" t="s">
        <v>116</v>
      </c>
      <c r="H2111" s="5" t="s">
        <v>117</v>
      </c>
      <c r="I2111" s="5"/>
      <c r="J2111" s="5"/>
      <c r="K2111" s="5">
        <v>214</v>
      </c>
      <c r="L2111" s="5">
        <v>16</v>
      </c>
      <c r="M2111" s="5">
        <v>3</v>
      </c>
      <c r="N2111" s="5" t="s">
        <v>3</v>
      </c>
      <c r="O2111" s="5">
        <v>0</v>
      </c>
      <c r="P2111" s="5" t="e">
        <f>ROUND(Source!EK2094,O2111)</f>
        <v>#REF!</v>
      </c>
      <c r="Q2111" s="5"/>
      <c r="R2111" s="5"/>
      <c r="S2111" s="5"/>
      <c r="T2111" s="5"/>
      <c r="U2111" s="5"/>
      <c r="V2111" s="5"/>
      <c r="W2111" s="5">
        <v>943926</v>
      </c>
      <c r="X2111" s="5">
        <v>1</v>
      </c>
      <c r="Y2111" s="5">
        <v>943926</v>
      </c>
      <c r="Z2111" s="5">
        <v>9325696</v>
      </c>
      <c r="AA2111" s="5">
        <v>1</v>
      </c>
      <c r="AB2111" s="5">
        <v>9325696</v>
      </c>
    </row>
    <row r="2112" spans="1:28" x14ac:dyDescent="0.2">
      <c r="A2112" s="5">
        <v>50</v>
      </c>
      <c r="B2112" s="5">
        <v>0</v>
      </c>
      <c r="C2112" s="5">
        <v>0</v>
      </c>
      <c r="D2112" s="5">
        <v>1</v>
      </c>
      <c r="E2112" s="5">
        <v>215</v>
      </c>
      <c r="F2112" s="5">
        <f>ROUND(Source!AT2094,O2112)</f>
        <v>0</v>
      </c>
      <c r="G2112" s="5" t="s">
        <v>118</v>
      </c>
      <c r="H2112" s="5" t="s">
        <v>119</v>
      </c>
      <c r="I2112" s="5"/>
      <c r="J2112" s="5"/>
      <c r="K2112" s="5">
        <v>215</v>
      </c>
      <c r="L2112" s="5">
        <v>17</v>
      </c>
      <c r="M2112" s="5">
        <v>3</v>
      </c>
      <c r="N2112" s="5" t="s">
        <v>3</v>
      </c>
      <c r="O2112" s="5">
        <v>0</v>
      </c>
      <c r="P2112" s="5">
        <f>ROUND(Source!EL2094,O2112)</f>
        <v>0</v>
      </c>
      <c r="Q2112" s="5"/>
      <c r="R2112" s="5"/>
      <c r="S2112" s="5"/>
      <c r="T2112" s="5"/>
      <c r="U2112" s="5"/>
      <c r="V2112" s="5"/>
      <c r="W2112" s="5">
        <v>0</v>
      </c>
      <c r="X2112" s="5">
        <v>1</v>
      </c>
      <c r="Y2112" s="5">
        <v>0</v>
      </c>
      <c r="Z2112" s="5">
        <v>0</v>
      </c>
      <c r="AA2112" s="5">
        <v>1</v>
      </c>
      <c r="AB2112" s="5">
        <v>0</v>
      </c>
    </row>
    <row r="2113" spans="1:28" x14ac:dyDescent="0.2">
      <c r="A2113" s="5">
        <v>50</v>
      </c>
      <c r="B2113" s="5">
        <v>0</v>
      </c>
      <c r="C2113" s="5">
        <v>0</v>
      </c>
      <c r="D2113" s="5">
        <v>1</v>
      </c>
      <c r="E2113" s="5">
        <v>217</v>
      </c>
      <c r="F2113" s="5">
        <f>ROUND(Source!AU2094,O2113)</f>
        <v>0</v>
      </c>
      <c r="G2113" s="5" t="s">
        <v>120</v>
      </c>
      <c r="H2113" s="5" t="s">
        <v>121</v>
      </c>
      <c r="I2113" s="5"/>
      <c r="J2113" s="5"/>
      <c r="K2113" s="5">
        <v>217</v>
      </c>
      <c r="L2113" s="5">
        <v>18</v>
      </c>
      <c r="M2113" s="5">
        <v>3</v>
      </c>
      <c r="N2113" s="5" t="s">
        <v>3</v>
      </c>
      <c r="O2113" s="5">
        <v>0</v>
      </c>
      <c r="P2113" s="5">
        <f>ROUND(Source!EM2094,O2113)</f>
        <v>0</v>
      </c>
      <c r="Q2113" s="5"/>
      <c r="R2113" s="5"/>
      <c r="S2113" s="5"/>
      <c r="T2113" s="5"/>
      <c r="U2113" s="5"/>
      <c r="V2113" s="5"/>
      <c r="W2113" s="5">
        <v>0</v>
      </c>
      <c r="X2113" s="5">
        <v>1</v>
      </c>
      <c r="Y2113" s="5">
        <v>0</v>
      </c>
      <c r="Z2113" s="5">
        <v>0</v>
      </c>
      <c r="AA2113" s="5">
        <v>1</v>
      </c>
      <c r="AB2113" s="5">
        <v>0</v>
      </c>
    </row>
    <row r="2114" spans="1:28" x14ac:dyDescent="0.2">
      <c r="A2114" s="5">
        <v>50</v>
      </c>
      <c r="B2114" s="5">
        <v>0</v>
      </c>
      <c r="C2114" s="5">
        <v>0</v>
      </c>
      <c r="D2114" s="5">
        <v>1</v>
      </c>
      <c r="E2114" s="5">
        <v>230</v>
      </c>
      <c r="F2114" s="5" t="e">
        <f>ROUND(Source!BA2094,O2114)</f>
        <v>#REF!</v>
      </c>
      <c r="G2114" s="5" t="s">
        <v>122</v>
      </c>
      <c r="H2114" s="5" t="s">
        <v>123</v>
      </c>
      <c r="I2114" s="5"/>
      <c r="J2114" s="5"/>
      <c r="K2114" s="5">
        <v>230</v>
      </c>
      <c r="L2114" s="5">
        <v>19</v>
      </c>
      <c r="M2114" s="5">
        <v>3</v>
      </c>
      <c r="N2114" s="5" t="s">
        <v>3</v>
      </c>
      <c r="O2114" s="5">
        <v>0</v>
      </c>
      <c r="P2114" s="5" t="e">
        <f>ROUND(Source!ES2094,O2114)</f>
        <v>#REF!</v>
      </c>
      <c r="Q2114" s="5"/>
      <c r="R2114" s="5"/>
      <c r="S2114" s="5"/>
      <c r="T2114" s="5"/>
      <c r="U2114" s="5"/>
      <c r="V2114" s="5"/>
      <c r="W2114" s="5">
        <v>0</v>
      </c>
      <c r="X2114" s="5">
        <v>1</v>
      </c>
      <c r="Y2114" s="5">
        <v>0</v>
      </c>
      <c r="Z2114" s="5">
        <v>0</v>
      </c>
      <c r="AA2114" s="5">
        <v>1</v>
      </c>
      <c r="AB2114" s="5">
        <v>0</v>
      </c>
    </row>
    <row r="2115" spans="1:28" x14ac:dyDescent="0.2">
      <c r="A2115" s="5">
        <v>50</v>
      </c>
      <c r="B2115" s="5">
        <v>0</v>
      </c>
      <c r="C2115" s="5">
        <v>0</v>
      </c>
      <c r="D2115" s="5">
        <v>1</v>
      </c>
      <c r="E2115" s="5">
        <v>206</v>
      </c>
      <c r="F2115" s="5" t="e">
        <f>ROUND(Source!T2094,O2115)</f>
        <v>#REF!</v>
      </c>
      <c r="G2115" s="5" t="s">
        <v>124</v>
      </c>
      <c r="H2115" s="5" t="s">
        <v>125</v>
      </c>
      <c r="I2115" s="5"/>
      <c r="J2115" s="5"/>
      <c r="K2115" s="5">
        <v>206</v>
      </c>
      <c r="L2115" s="5">
        <v>20</v>
      </c>
      <c r="M2115" s="5">
        <v>3</v>
      </c>
      <c r="N2115" s="5" t="s">
        <v>3</v>
      </c>
      <c r="O2115" s="5">
        <v>0</v>
      </c>
      <c r="P2115" s="5" t="e">
        <f>ROUND(Source!DL2094,O2115)</f>
        <v>#REF!</v>
      </c>
      <c r="Q2115" s="5"/>
      <c r="R2115" s="5"/>
      <c r="S2115" s="5"/>
      <c r="T2115" s="5"/>
      <c r="U2115" s="5"/>
      <c r="V2115" s="5"/>
      <c r="W2115" s="5">
        <v>0</v>
      </c>
      <c r="X2115" s="5">
        <v>1</v>
      </c>
      <c r="Y2115" s="5">
        <v>0</v>
      </c>
      <c r="Z2115" s="5">
        <v>0</v>
      </c>
      <c r="AA2115" s="5">
        <v>1</v>
      </c>
      <c r="AB2115" s="5">
        <v>0</v>
      </c>
    </row>
    <row r="2116" spans="1:28" x14ac:dyDescent="0.2">
      <c r="A2116" s="5">
        <v>50</v>
      </c>
      <c r="B2116" s="5">
        <v>0</v>
      </c>
      <c r="C2116" s="5">
        <v>0</v>
      </c>
      <c r="D2116" s="5">
        <v>1</v>
      </c>
      <c r="E2116" s="5">
        <v>207</v>
      </c>
      <c r="F2116" s="5" t="e">
        <f>Source!U2094</f>
        <v>#REF!</v>
      </c>
      <c r="G2116" s="5" t="s">
        <v>126</v>
      </c>
      <c r="H2116" s="5" t="s">
        <v>127</v>
      </c>
      <c r="I2116" s="5"/>
      <c r="J2116" s="5"/>
      <c r="K2116" s="5">
        <v>207</v>
      </c>
      <c r="L2116" s="5">
        <v>21</v>
      </c>
      <c r="M2116" s="5">
        <v>3</v>
      </c>
      <c r="N2116" s="5" t="s">
        <v>3</v>
      </c>
      <c r="O2116" s="5">
        <v>-1</v>
      </c>
      <c r="P2116" s="5" t="e">
        <f>Source!DM2094</f>
        <v>#REF!</v>
      </c>
      <c r="Q2116" s="5"/>
      <c r="R2116" s="5"/>
      <c r="S2116" s="5"/>
      <c r="T2116" s="5"/>
      <c r="U2116" s="5"/>
      <c r="V2116" s="5"/>
      <c r="W2116" s="5">
        <v>10032.144030000003</v>
      </c>
      <c r="X2116" s="5">
        <v>1</v>
      </c>
      <c r="Y2116" s="5">
        <v>10032.144030000003</v>
      </c>
      <c r="Z2116" s="5">
        <v>10032.144030000003</v>
      </c>
      <c r="AA2116" s="5">
        <v>1</v>
      </c>
      <c r="AB2116" s="5">
        <v>10032.144030000003</v>
      </c>
    </row>
    <row r="2117" spans="1:28" x14ac:dyDescent="0.2">
      <c r="A2117" s="5">
        <v>50</v>
      </c>
      <c r="B2117" s="5">
        <v>0</v>
      </c>
      <c r="C2117" s="5">
        <v>0</v>
      </c>
      <c r="D2117" s="5">
        <v>1</v>
      </c>
      <c r="E2117" s="5">
        <v>208</v>
      </c>
      <c r="F2117" s="5" t="e">
        <f>Source!V2094</f>
        <v>#REF!</v>
      </c>
      <c r="G2117" s="5" t="s">
        <v>128</v>
      </c>
      <c r="H2117" s="5" t="s">
        <v>129</v>
      </c>
      <c r="I2117" s="5"/>
      <c r="J2117" s="5"/>
      <c r="K2117" s="5">
        <v>208</v>
      </c>
      <c r="L2117" s="5">
        <v>22</v>
      </c>
      <c r="M2117" s="5">
        <v>3</v>
      </c>
      <c r="N2117" s="5" t="s">
        <v>3</v>
      </c>
      <c r="O2117" s="5">
        <v>-1</v>
      </c>
      <c r="P2117" s="5" t="e">
        <f>Source!DN2094</f>
        <v>#REF!</v>
      </c>
      <c r="Q2117" s="5"/>
      <c r="R2117" s="5"/>
      <c r="S2117" s="5"/>
      <c r="T2117" s="5"/>
      <c r="U2117" s="5"/>
      <c r="V2117" s="5"/>
      <c r="W2117" s="5">
        <v>241.551478</v>
      </c>
      <c r="X2117" s="5">
        <v>1</v>
      </c>
      <c r="Y2117" s="5">
        <v>241.551478</v>
      </c>
      <c r="Z2117" s="5">
        <v>241.551478</v>
      </c>
      <c r="AA2117" s="5">
        <v>1</v>
      </c>
      <c r="AB2117" s="5">
        <v>241.551478</v>
      </c>
    </row>
    <row r="2118" spans="1:28" x14ac:dyDescent="0.2">
      <c r="A2118" s="5">
        <v>50</v>
      </c>
      <c r="B2118" s="5">
        <v>0</v>
      </c>
      <c r="C2118" s="5">
        <v>0</v>
      </c>
      <c r="D2118" s="5">
        <v>1</v>
      </c>
      <c r="E2118" s="5">
        <v>209</v>
      </c>
      <c r="F2118" s="5" t="e">
        <f>ROUND(Source!W2094,O2118)</f>
        <v>#REF!</v>
      </c>
      <c r="G2118" s="5" t="s">
        <v>130</v>
      </c>
      <c r="H2118" s="5" t="s">
        <v>131</v>
      </c>
      <c r="I2118" s="5"/>
      <c r="J2118" s="5"/>
      <c r="K2118" s="5">
        <v>209</v>
      </c>
      <c r="L2118" s="5">
        <v>23</v>
      </c>
      <c r="M2118" s="5">
        <v>3</v>
      </c>
      <c r="N2118" s="5" t="s">
        <v>3</v>
      </c>
      <c r="O2118" s="5">
        <v>0</v>
      </c>
      <c r="P2118" s="5" t="e">
        <f>ROUND(Source!DO2094,O2118)</f>
        <v>#REF!</v>
      </c>
      <c r="Q2118" s="5"/>
      <c r="R2118" s="5"/>
      <c r="S2118" s="5"/>
      <c r="T2118" s="5"/>
      <c r="U2118" s="5"/>
      <c r="V2118" s="5"/>
      <c r="W2118" s="5">
        <v>1363</v>
      </c>
      <c r="X2118" s="5">
        <v>1</v>
      </c>
      <c r="Y2118" s="5">
        <v>1363</v>
      </c>
      <c r="Z2118" s="5">
        <v>1442</v>
      </c>
      <c r="AA2118" s="5">
        <v>1</v>
      </c>
      <c r="AB2118" s="5">
        <v>1442</v>
      </c>
    </row>
    <row r="2119" spans="1:28" x14ac:dyDescent="0.2">
      <c r="A2119" s="5">
        <v>50</v>
      </c>
      <c r="B2119" s="5">
        <v>0</v>
      </c>
      <c r="C2119" s="5">
        <v>0</v>
      </c>
      <c r="D2119" s="5">
        <v>1</v>
      </c>
      <c r="E2119" s="5">
        <v>233</v>
      </c>
      <c r="F2119" s="5">
        <f>ROUND(Source!BD2094,O2119)</f>
        <v>0</v>
      </c>
      <c r="G2119" s="5" t="s">
        <v>132</v>
      </c>
      <c r="H2119" s="5" t="s">
        <v>133</v>
      </c>
      <c r="I2119" s="5"/>
      <c r="J2119" s="5"/>
      <c r="K2119" s="5">
        <v>233</v>
      </c>
      <c r="L2119" s="5">
        <v>24</v>
      </c>
      <c r="M2119" s="5">
        <v>3</v>
      </c>
      <c r="N2119" s="5" t="s">
        <v>3</v>
      </c>
      <c r="O2119" s="5">
        <v>0</v>
      </c>
      <c r="P2119" s="5">
        <f>ROUND(Source!EV2094,O2119)</f>
        <v>0</v>
      </c>
      <c r="Q2119" s="5"/>
      <c r="R2119" s="5"/>
      <c r="S2119" s="5"/>
      <c r="T2119" s="5"/>
      <c r="U2119" s="5"/>
      <c r="V2119" s="5"/>
      <c r="W2119" s="5">
        <v>0</v>
      </c>
      <c r="X2119" s="5">
        <v>1</v>
      </c>
      <c r="Y2119" s="5">
        <v>0</v>
      </c>
      <c r="Z2119" s="5">
        <v>0</v>
      </c>
      <c r="AA2119" s="5">
        <v>1</v>
      </c>
      <c r="AB2119" s="5">
        <v>0</v>
      </c>
    </row>
    <row r="2120" spans="1:28" x14ac:dyDescent="0.2">
      <c r="A2120" s="5">
        <v>50</v>
      </c>
      <c r="B2120" s="5">
        <v>0</v>
      </c>
      <c r="C2120" s="5">
        <v>0</v>
      </c>
      <c r="D2120" s="5">
        <v>1</v>
      </c>
      <c r="E2120" s="5">
        <v>210</v>
      </c>
      <c r="F2120" s="5" t="e">
        <f>ROUND(Source!X2094,O2120)</f>
        <v>#REF!</v>
      </c>
      <c r="G2120" s="5" t="s">
        <v>134</v>
      </c>
      <c r="H2120" s="5" t="s">
        <v>135</v>
      </c>
      <c r="I2120" s="5"/>
      <c r="J2120" s="5"/>
      <c r="K2120" s="5">
        <v>210</v>
      </c>
      <c r="L2120" s="5">
        <v>25</v>
      </c>
      <c r="M2120" s="5">
        <v>3</v>
      </c>
      <c r="N2120" s="5" t="s">
        <v>3</v>
      </c>
      <c r="O2120" s="5">
        <v>0</v>
      </c>
      <c r="P2120" s="5" t="e">
        <f>ROUND(Source!DP2094,O2120)</f>
        <v>#REF!</v>
      </c>
      <c r="Q2120" s="5"/>
      <c r="R2120" s="5"/>
      <c r="S2120" s="5"/>
      <c r="T2120" s="5"/>
      <c r="U2120" s="5"/>
      <c r="V2120" s="5"/>
      <c r="W2120" s="5">
        <v>111434</v>
      </c>
      <c r="X2120" s="5">
        <v>1</v>
      </c>
      <c r="Y2120" s="5">
        <v>111434</v>
      </c>
      <c r="Z2120" s="5">
        <v>2670209</v>
      </c>
      <c r="AA2120" s="5">
        <v>1</v>
      </c>
      <c r="AB2120" s="5">
        <v>2670209</v>
      </c>
    </row>
    <row r="2121" spans="1:28" x14ac:dyDescent="0.2">
      <c r="A2121" s="5">
        <v>50</v>
      </c>
      <c r="B2121" s="5">
        <v>0</v>
      </c>
      <c r="C2121" s="5">
        <v>0</v>
      </c>
      <c r="D2121" s="5">
        <v>1</v>
      </c>
      <c r="E2121" s="5">
        <v>211</v>
      </c>
      <c r="F2121" s="5" t="e">
        <f>ROUND(Source!Y2094,O2121)</f>
        <v>#REF!</v>
      </c>
      <c r="G2121" s="5" t="s">
        <v>136</v>
      </c>
      <c r="H2121" s="5" t="s">
        <v>137</v>
      </c>
      <c r="I2121" s="5"/>
      <c r="J2121" s="5"/>
      <c r="K2121" s="5">
        <v>211</v>
      </c>
      <c r="L2121" s="5">
        <v>26</v>
      </c>
      <c r="M2121" s="5">
        <v>3</v>
      </c>
      <c r="N2121" s="5" t="s">
        <v>3</v>
      </c>
      <c r="O2121" s="5">
        <v>0</v>
      </c>
      <c r="P2121" s="5" t="e">
        <f>ROUND(Source!DQ2094,O2121)</f>
        <v>#REF!</v>
      </c>
      <c r="Q2121" s="5"/>
      <c r="R2121" s="5"/>
      <c r="S2121" s="5"/>
      <c r="T2121" s="5"/>
      <c r="U2121" s="5"/>
      <c r="V2121" s="5"/>
      <c r="W2121" s="5">
        <v>68870</v>
      </c>
      <c r="X2121" s="5">
        <v>1</v>
      </c>
      <c r="Y2121" s="5">
        <v>68870</v>
      </c>
      <c r="Z2121" s="5">
        <v>1480684</v>
      </c>
      <c r="AA2121" s="5">
        <v>1</v>
      </c>
      <c r="AB2121" s="5">
        <v>1480684</v>
      </c>
    </row>
    <row r="2122" spans="1:28" x14ac:dyDescent="0.2">
      <c r="A2122" s="5">
        <v>50</v>
      </c>
      <c r="B2122" s="5">
        <v>0</v>
      </c>
      <c r="C2122" s="5">
        <v>0</v>
      </c>
      <c r="D2122" s="5">
        <v>1</v>
      </c>
      <c r="E2122" s="5">
        <v>224</v>
      </c>
      <c r="F2122" s="5" t="e">
        <f>ROUND(Source!AR2094,O2122)</f>
        <v>#REF!</v>
      </c>
      <c r="G2122" s="5" t="s">
        <v>138</v>
      </c>
      <c r="H2122" s="5" t="s">
        <v>139</v>
      </c>
      <c r="I2122" s="5"/>
      <c r="J2122" s="5"/>
      <c r="K2122" s="5">
        <v>224</v>
      </c>
      <c r="L2122" s="5">
        <v>27</v>
      </c>
      <c r="M2122" s="5">
        <v>3</v>
      </c>
      <c r="N2122" s="5" t="s">
        <v>3</v>
      </c>
      <c r="O2122" s="5">
        <v>0</v>
      </c>
      <c r="P2122" s="5" t="e">
        <f>ROUND(Source!EJ2094,O2122)</f>
        <v>#REF!</v>
      </c>
      <c r="Q2122" s="5"/>
      <c r="R2122" s="5"/>
      <c r="S2122" s="5"/>
      <c r="T2122" s="5"/>
      <c r="U2122" s="5"/>
      <c r="V2122" s="5"/>
      <c r="W2122" s="5">
        <v>943926</v>
      </c>
      <c r="X2122" s="5">
        <v>1</v>
      </c>
      <c r="Y2122" s="5">
        <v>943926</v>
      </c>
      <c r="Z2122" s="5">
        <v>9325696</v>
      </c>
      <c r="AA2122" s="5">
        <v>1</v>
      </c>
      <c r="AB2122" s="5">
        <v>9325696</v>
      </c>
    </row>
    <row r="2125" spans="1:28" x14ac:dyDescent="0.2">
      <c r="A2125">
        <v>70</v>
      </c>
      <c r="B2125">
        <v>1</v>
      </c>
      <c r="D2125">
        <v>1</v>
      </c>
      <c r="E2125" t="s">
        <v>888</v>
      </c>
      <c r="F2125" t="s">
        <v>889</v>
      </c>
      <c r="G2125">
        <v>1</v>
      </c>
      <c r="H2125">
        <v>0</v>
      </c>
      <c r="I2125" t="s">
        <v>3</v>
      </c>
      <c r="J2125">
        <v>1</v>
      </c>
      <c r="K2125">
        <v>0</v>
      </c>
      <c r="L2125" t="s">
        <v>3</v>
      </c>
      <c r="M2125" t="s">
        <v>3</v>
      </c>
      <c r="N2125">
        <v>0</v>
      </c>
      <c r="O2125">
        <v>1</v>
      </c>
      <c r="P2125" t="s">
        <v>890</v>
      </c>
    </row>
    <row r="2126" spans="1:28" x14ac:dyDescent="0.2">
      <c r="A2126">
        <v>70</v>
      </c>
      <c r="B2126">
        <v>1</v>
      </c>
      <c r="D2126">
        <v>2</v>
      </c>
      <c r="E2126" t="s">
        <v>891</v>
      </c>
      <c r="F2126" t="s">
        <v>892</v>
      </c>
      <c r="G2126">
        <v>0</v>
      </c>
      <c r="H2126">
        <v>0</v>
      </c>
      <c r="I2126" t="s">
        <v>3</v>
      </c>
      <c r="J2126">
        <v>1</v>
      </c>
      <c r="K2126">
        <v>0</v>
      </c>
      <c r="L2126" t="s">
        <v>3</v>
      </c>
      <c r="M2126" t="s">
        <v>3</v>
      </c>
      <c r="N2126">
        <v>0</v>
      </c>
      <c r="O2126">
        <v>0</v>
      </c>
      <c r="P2126" t="s">
        <v>893</v>
      </c>
    </row>
    <row r="2127" spans="1:28" x14ac:dyDescent="0.2">
      <c r="A2127">
        <v>70</v>
      </c>
      <c r="B2127">
        <v>1</v>
      </c>
      <c r="D2127">
        <v>3</v>
      </c>
      <c r="E2127" t="s">
        <v>894</v>
      </c>
      <c r="F2127" t="s">
        <v>895</v>
      </c>
      <c r="G2127">
        <v>0</v>
      </c>
      <c r="H2127">
        <v>0</v>
      </c>
      <c r="I2127" t="s">
        <v>3</v>
      </c>
      <c r="J2127">
        <v>1</v>
      </c>
      <c r="K2127">
        <v>0</v>
      </c>
      <c r="L2127" t="s">
        <v>3</v>
      </c>
      <c r="M2127" t="s">
        <v>3</v>
      </c>
      <c r="N2127">
        <v>0</v>
      </c>
      <c r="O2127">
        <v>0</v>
      </c>
      <c r="P2127" t="s">
        <v>896</v>
      </c>
    </row>
    <row r="2128" spans="1:28" x14ac:dyDescent="0.2">
      <c r="A2128">
        <v>70</v>
      </c>
      <c r="B2128">
        <v>1</v>
      </c>
      <c r="D2128">
        <v>4</v>
      </c>
      <c r="E2128" t="s">
        <v>897</v>
      </c>
      <c r="F2128" t="s">
        <v>898</v>
      </c>
      <c r="G2128">
        <v>1</v>
      </c>
      <c r="H2128">
        <v>0</v>
      </c>
      <c r="I2128" t="s">
        <v>3</v>
      </c>
      <c r="J2128">
        <v>2</v>
      </c>
      <c r="K2128">
        <v>0</v>
      </c>
      <c r="L2128" t="s">
        <v>3</v>
      </c>
      <c r="M2128" t="s">
        <v>3</v>
      </c>
      <c r="N2128">
        <v>0</v>
      </c>
      <c r="O2128">
        <v>1</v>
      </c>
      <c r="P2128" t="s">
        <v>3</v>
      </c>
    </row>
    <row r="2129" spans="1:16" x14ac:dyDescent="0.2">
      <c r="A2129">
        <v>70</v>
      </c>
      <c r="B2129">
        <v>1</v>
      </c>
      <c r="D2129">
        <v>5</v>
      </c>
      <c r="E2129" t="s">
        <v>899</v>
      </c>
      <c r="F2129" t="s">
        <v>900</v>
      </c>
      <c r="G2129">
        <v>0</v>
      </c>
      <c r="H2129">
        <v>0</v>
      </c>
      <c r="I2129" t="s">
        <v>3</v>
      </c>
      <c r="J2129">
        <v>2</v>
      </c>
      <c r="K2129">
        <v>0</v>
      </c>
      <c r="L2129" t="s">
        <v>3</v>
      </c>
      <c r="M2129" t="s">
        <v>3</v>
      </c>
      <c r="N2129">
        <v>0</v>
      </c>
      <c r="O2129">
        <v>0</v>
      </c>
      <c r="P2129" t="s">
        <v>3</v>
      </c>
    </row>
    <row r="2130" spans="1:16" x14ac:dyDescent="0.2">
      <c r="A2130">
        <v>70</v>
      </c>
      <c r="B2130">
        <v>1</v>
      </c>
      <c r="D2130">
        <v>6</v>
      </c>
      <c r="E2130" t="s">
        <v>901</v>
      </c>
      <c r="F2130" t="s">
        <v>902</v>
      </c>
      <c r="G2130">
        <v>0</v>
      </c>
      <c r="H2130">
        <v>0</v>
      </c>
      <c r="I2130" t="s">
        <v>3</v>
      </c>
      <c r="J2130">
        <v>2</v>
      </c>
      <c r="K2130">
        <v>0</v>
      </c>
      <c r="L2130" t="s">
        <v>3</v>
      </c>
      <c r="M2130" t="s">
        <v>3</v>
      </c>
      <c r="N2130">
        <v>0</v>
      </c>
      <c r="O2130">
        <v>0</v>
      </c>
      <c r="P2130" t="s">
        <v>3</v>
      </c>
    </row>
    <row r="2131" spans="1:16" x14ac:dyDescent="0.2">
      <c r="A2131">
        <v>70</v>
      </c>
      <c r="B2131">
        <v>1</v>
      </c>
      <c r="D2131">
        <v>7</v>
      </c>
      <c r="E2131" t="s">
        <v>903</v>
      </c>
      <c r="F2131" t="s">
        <v>904</v>
      </c>
      <c r="G2131">
        <v>0</v>
      </c>
      <c r="H2131">
        <v>0</v>
      </c>
      <c r="I2131" t="s">
        <v>905</v>
      </c>
      <c r="J2131">
        <v>0</v>
      </c>
      <c r="K2131">
        <v>0</v>
      </c>
      <c r="L2131" t="s">
        <v>3</v>
      </c>
      <c r="M2131" t="s">
        <v>3</v>
      </c>
      <c r="N2131">
        <v>0</v>
      </c>
      <c r="O2131">
        <v>0</v>
      </c>
      <c r="P2131" t="s">
        <v>906</v>
      </c>
    </row>
    <row r="2132" spans="1:16" x14ac:dyDescent="0.2">
      <c r="A2132">
        <v>70</v>
      </c>
      <c r="B2132">
        <v>1</v>
      </c>
      <c r="D2132">
        <v>8</v>
      </c>
      <c r="E2132" t="s">
        <v>907</v>
      </c>
      <c r="F2132" t="s">
        <v>908</v>
      </c>
      <c r="G2132">
        <v>0</v>
      </c>
      <c r="H2132">
        <v>0</v>
      </c>
      <c r="I2132" t="s">
        <v>909</v>
      </c>
      <c r="J2132">
        <v>0</v>
      </c>
      <c r="K2132">
        <v>0</v>
      </c>
      <c r="L2132" t="s">
        <v>3</v>
      </c>
      <c r="M2132" t="s">
        <v>3</v>
      </c>
      <c r="N2132">
        <v>0</v>
      </c>
      <c r="O2132">
        <v>0</v>
      </c>
      <c r="P2132" t="s">
        <v>910</v>
      </c>
    </row>
    <row r="2133" spans="1:16" x14ac:dyDescent="0.2">
      <c r="A2133">
        <v>70</v>
      </c>
      <c r="B2133">
        <v>1</v>
      </c>
      <c r="D2133">
        <v>9</v>
      </c>
      <c r="E2133" t="s">
        <v>911</v>
      </c>
      <c r="F2133" t="s">
        <v>912</v>
      </c>
      <c r="G2133">
        <v>0</v>
      </c>
      <c r="H2133">
        <v>0</v>
      </c>
      <c r="I2133" t="s">
        <v>913</v>
      </c>
      <c r="J2133">
        <v>0</v>
      </c>
      <c r="K2133">
        <v>0</v>
      </c>
      <c r="L2133" t="s">
        <v>3</v>
      </c>
      <c r="M2133" t="s">
        <v>3</v>
      </c>
      <c r="N2133">
        <v>0</v>
      </c>
      <c r="O2133">
        <v>0</v>
      </c>
      <c r="P2133" t="s">
        <v>914</v>
      </c>
    </row>
    <row r="2134" spans="1:16" x14ac:dyDescent="0.2">
      <c r="A2134">
        <v>70</v>
      </c>
      <c r="B2134">
        <v>1</v>
      </c>
      <c r="D2134">
        <v>10</v>
      </c>
      <c r="E2134" t="s">
        <v>915</v>
      </c>
      <c r="F2134" t="s">
        <v>916</v>
      </c>
      <c r="G2134">
        <v>1</v>
      </c>
      <c r="H2134">
        <v>0</v>
      </c>
      <c r="I2134" t="s">
        <v>3</v>
      </c>
      <c r="J2134">
        <v>0</v>
      </c>
      <c r="K2134">
        <v>0</v>
      </c>
      <c r="L2134" t="s">
        <v>3</v>
      </c>
      <c r="M2134" t="s">
        <v>3</v>
      </c>
      <c r="N2134">
        <v>0</v>
      </c>
      <c r="O2134">
        <v>1</v>
      </c>
      <c r="P2134" t="s">
        <v>917</v>
      </c>
    </row>
    <row r="2135" spans="1:16" x14ac:dyDescent="0.2">
      <c r="A2135">
        <v>70</v>
      </c>
      <c r="B2135">
        <v>1</v>
      </c>
      <c r="D2135">
        <v>11</v>
      </c>
      <c r="E2135" t="s">
        <v>918</v>
      </c>
      <c r="F2135" t="s">
        <v>919</v>
      </c>
      <c r="G2135">
        <v>0</v>
      </c>
      <c r="H2135">
        <v>0</v>
      </c>
      <c r="I2135" t="s">
        <v>920</v>
      </c>
      <c r="J2135">
        <v>0</v>
      </c>
      <c r="K2135">
        <v>0</v>
      </c>
      <c r="L2135" t="s">
        <v>3</v>
      </c>
      <c r="M2135" t="s">
        <v>3</v>
      </c>
      <c r="N2135">
        <v>0</v>
      </c>
      <c r="O2135">
        <v>0</v>
      </c>
      <c r="P2135" t="s">
        <v>921</v>
      </c>
    </row>
    <row r="2136" spans="1:16" x14ac:dyDescent="0.2">
      <c r="A2136">
        <v>70</v>
      </c>
      <c r="B2136">
        <v>1</v>
      </c>
      <c r="D2136">
        <v>12</v>
      </c>
      <c r="E2136" t="s">
        <v>922</v>
      </c>
      <c r="F2136" t="s">
        <v>923</v>
      </c>
      <c r="G2136">
        <v>0</v>
      </c>
      <c r="H2136">
        <v>0</v>
      </c>
      <c r="I2136" t="s">
        <v>924</v>
      </c>
      <c r="J2136">
        <v>0</v>
      </c>
      <c r="K2136">
        <v>0</v>
      </c>
      <c r="L2136" t="s">
        <v>3</v>
      </c>
      <c r="M2136" t="s">
        <v>3</v>
      </c>
      <c r="N2136">
        <v>0</v>
      </c>
      <c r="O2136">
        <v>0</v>
      </c>
      <c r="P2136" t="s">
        <v>925</v>
      </c>
    </row>
    <row r="2137" spans="1:16" x14ac:dyDescent="0.2">
      <c r="A2137">
        <v>70</v>
      </c>
      <c r="B2137">
        <v>1</v>
      </c>
      <c r="D2137">
        <v>13</v>
      </c>
      <c r="E2137" t="s">
        <v>926</v>
      </c>
      <c r="F2137" t="s">
        <v>927</v>
      </c>
      <c r="G2137">
        <v>0</v>
      </c>
      <c r="H2137">
        <v>0</v>
      </c>
      <c r="I2137" t="s">
        <v>928</v>
      </c>
      <c r="J2137">
        <v>0</v>
      </c>
      <c r="K2137">
        <v>0</v>
      </c>
      <c r="L2137" t="s">
        <v>3</v>
      </c>
      <c r="M2137" t="s">
        <v>3</v>
      </c>
      <c r="N2137">
        <v>0</v>
      </c>
      <c r="O2137">
        <v>0</v>
      </c>
      <c r="P2137" t="s">
        <v>929</v>
      </c>
    </row>
    <row r="2138" spans="1:16" x14ac:dyDescent="0.2">
      <c r="A2138">
        <v>70</v>
      </c>
      <c r="B2138">
        <v>1</v>
      </c>
      <c r="D2138">
        <v>14</v>
      </c>
      <c r="E2138" t="s">
        <v>930</v>
      </c>
      <c r="F2138" t="s">
        <v>931</v>
      </c>
      <c r="G2138">
        <v>0</v>
      </c>
      <c r="H2138">
        <v>0</v>
      </c>
      <c r="I2138" t="s">
        <v>932</v>
      </c>
      <c r="J2138">
        <v>0</v>
      </c>
      <c r="K2138">
        <v>0</v>
      </c>
      <c r="L2138" t="s">
        <v>3</v>
      </c>
      <c r="M2138" t="s">
        <v>3</v>
      </c>
      <c r="N2138">
        <v>0</v>
      </c>
      <c r="O2138">
        <v>0</v>
      </c>
      <c r="P2138" t="s">
        <v>933</v>
      </c>
    </row>
    <row r="2139" spans="1:16" x14ac:dyDescent="0.2">
      <c r="A2139">
        <v>70</v>
      </c>
      <c r="B2139">
        <v>1</v>
      </c>
      <c r="D2139">
        <v>15</v>
      </c>
      <c r="E2139" t="s">
        <v>934</v>
      </c>
      <c r="F2139" t="s">
        <v>935</v>
      </c>
      <c r="G2139">
        <v>0</v>
      </c>
      <c r="H2139">
        <v>0</v>
      </c>
      <c r="I2139" t="s">
        <v>3</v>
      </c>
      <c r="J2139">
        <v>0</v>
      </c>
      <c r="K2139">
        <v>0</v>
      </c>
      <c r="L2139" t="s">
        <v>3</v>
      </c>
      <c r="M2139" t="s">
        <v>3</v>
      </c>
      <c r="N2139">
        <v>0</v>
      </c>
      <c r="O2139">
        <v>0</v>
      </c>
      <c r="P2139" t="s">
        <v>3</v>
      </c>
    </row>
    <row r="2140" spans="1:16" x14ac:dyDescent="0.2">
      <c r="A2140">
        <v>70</v>
      </c>
      <c r="B2140">
        <v>1</v>
      </c>
      <c r="D2140">
        <v>1</v>
      </c>
      <c r="E2140" t="s">
        <v>936</v>
      </c>
      <c r="F2140" t="s">
        <v>937</v>
      </c>
      <c r="G2140">
        <v>0.9</v>
      </c>
      <c r="H2140">
        <v>1</v>
      </c>
      <c r="I2140" t="s">
        <v>938</v>
      </c>
      <c r="J2140">
        <v>0</v>
      </c>
      <c r="K2140">
        <v>0</v>
      </c>
      <c r="L2140" t="s">
        <v>3</v>
      </c>
      <c r="M2140" t="s">
        <v>3</v>
      </c>
      <c r="N2140">
        <v>0</v>
      </c>
      <c r="O2140">
        <v>0.9</v>
      </c>
      <c r="P2140" t="s">
        <v>3</v>
      </c>
    </row>
    <row r="2141" spans="1:16" x14ac:dyDescent="0.2">
      <c r="A2141">
        <v>70</v>
      </c>
      <c r="B2141">
        <v>1</v>
      </c>
      <c r="D2141">
        <v>2</v>
      </c>
      <c r="E2141" t="s">
        <v>939</v>
      </c>
      <c r="F2141" t="s">
        <v>940</v>
      </c>
      <c r="G2141">
        <v>0.85</v>
      </c>
      <c r="H2141">
        <v>1</v>
      </c>
      <c r="I2141" t="s">
        <v>941</v>
      </c>
      <c r="J2141">
        <v>0</v>
      </c>
      <c r="K2141">
        <v>0</v>
      </c>
      <c r="L2141" t="s">
        <v>3</v>
      </c>
      <c r="M2141" t="s">
        <v>3</v>
      </c>
      <c r="N2141">
        <v>0</v>
      </c>
      <c r="O2141">
        <v>0.85</v>
      </c>
      <c r="P2141" t="s">
        <v>3</v>
      </c>
    </row>
    <row r="2142" spans="1:16" x14ac:dyDescent="0.2">
      <c r="A2142">
        <v>70</v>
      </c>
      <c r="B2142">
        <v>1</v>
      </c>
      <c r="D2142">
        <v>3</v>
      </c>
      <c r="E2142" t="s">
        <v>942</v>
      </c>
      <c r="F2142" t="s">
        <v>943</v>
      </c>
      <c r="G2142">
        <v>1</v>
      </c>
      <c r="H2142">
        <v>0.85</v>
      </c>
      <c r="I2142" t="s">
        <v>944</v>
      </c>
      <c r="J2142">
        <v>0</v>
      </c>
      <c r="K2142">
        <v>0</v>
      </c>
      <c r="L2142" t="s">
        <v>3</v>
      </c>
      <c r="M2142" t="s">
        <v>3</v>
      </c>
      <c r="N2142">
        <v>0</v>
      </c>
      <c r="O2142">
        <v>1</v>
      </c>
      <c r="P2142" t="s">
        <v>3</v>
      </c>
    </row>
    <row r="2143" spans="1:16" x14ac:dyDescent="0.2">
      <c r="A2143">
        <v>70</v>
      </c>
      <c r="B2143">
        <v>1</v>
      </c>
      <c r="D2143">
        <v>4</v>
      </c>
      <c r="E2143" t="s">
        <v>945</v>
      </c>
      <c r="F2143" t="s">
        <v>946</v>
      </c>
      <c r="G2143">
        <v>1</v>
      </c>
      <c r="H2143">
        <v>0</v>
      </c>
      <c r="I2143" t="s">
        <v>3</v>
      </c>
      <c r="J2143">
        <v>0</v>
      </c>
      <c r="K2143">
        <v>0</v>
      </c>
      <c r="L2143" t="s">
        <v>3</v>
      </c>
      <c r="M2143" t="s">
        <v>3</v>
      </c>
      <c r="N2143">
        <v>0</v>
      </c>
      <c r="O2143">
        <v>1</v>
      </c>
      <c r="P2143" t="s">
        <v>3</v>
      </c>
    </row>
    <row r="2144" spans="1:16" x14ac:dyDescent="0.2">
      <c r="A2144">
        <v>70</v>
      </c>
      <c r="B2144">
        <v>1</v>
      </c>
      <c r="D2144">
        <v>5</v>
      </c>
      <c r="E2144" t="s">
        <v>947</v>
      </c>
      <c r="F2144" t="s">
        <v>948</v>
      </c>
      <c r="G2144">
        <v>1</v>
      </c>
      <c r="H2144">
        <v>0.8</v>
      </c>
      <c r="I2144" t="s">
        <v>949</v>
      </c>
      <c r="J2144">
        <v>0</v>
      </c>
      <c r="K2144">
        <v>0</v>
      </c>
      <c r="L2144" t="s">
        <v>3</v>
      </c>
      <c r="M2144" t="s">
        <v>3</v>
      </c>
      <c r="N2144">
        <v>0</v>
      </c>
      <c r="O2144">
        <v>1</v>
      </c>
      <c r="P2144" t="s">
        <v>3</v>
      </c>
    </row>
    <row r="2145" spans="1:50" x14ac:dyDescent="0.2">
      <c r="A2145">
        <v>70</v>
      </c>
      <c r="B2145">
        <v>1</v>
      </c>
      <c r="D2145">
        <v>6</v>
      </c>
      <c r="E2145" t="s">
        <v>950</v>
      </c>
      <c r="F2145" t="s">
        <v>951</v>
      </c>
      <c r="G2145">
        <v>1</v>
      </c>
      <c r="H2145">
        <v>0</v>
      </c>
      <c r="I2145" t="s">
        <v>3</v>
      </c>
      <c r="J2145">
        <v>0</v>
      </c>
      <c r="K2145">
        <v>0</v>
      </c>
      <c r="L2145" t="s">
        <v>3</v>
      </c>
      <c r="M2145" t="s">
        <v>3</v>
      </c>
      <c r="N2145">
        <v>0</v>
      </c>
      <c r="O2145">
        <v>0.85</v>
      </c>
      <c r="P2145" t="s">
        <v>3</v>
      </c>
    </row>
    <row r="2146" spans="1:50" x14ac:dyDescent="0.2">
      <c r="A2146">
        <v>70</v>
      </c>
      <c r="B2146">
        <v>1</v>
      </c>
      <c r="D2146">
        <v>7</v>
      </c>
      <c r="E2146" t="s">
        <v>952</v>
      </c>
      <c r="F2146" t="s">
        <v>953</v>
      </c>
      <c r="G2146">
        <v>1</v>
      </c>
      <c r="H2146">
        <v>0</v>
      </c>
      <c r="I2146" t="s">
        <v>3</v>
      </c>
      <c r="J2146">
        <v>0</v>
      </c>
      <c r="K2146">
        <v>0</v>
      </c>
      <c r="L2146" t="s">
        <v>3</v>
      </c>
      <c r="M2146" t="s">
        <v>3</v>
      </c>
      <c r="N2146">
        <v>0</v>
      </c>
      <c r="O2146">
        <v>0.8</v>
      </c>
      <c r="P2146" t="s">
        <v>3</v>
      </c>
    </row>
    <row r="2147" spans="1:50" x14ac:dyDescent="0.2">
      <c r="A2147">
        <v>70</v>
      </c>
      <c r="B2147">
        <v>1</v>
      </c>
      <c r="D2147">
        <v>8</v>
      </c>
      <c r="E2147" t="s">
        <v>954</v>
      </c>
      <c r="F2147" t="s">
        <v>955</v>
      </c>
      <c r="G2147">
        <v>0.7</v>
      </c>
      <c r="H2147">
        <v>0</v>
      </c>
      <c r="I2147" t="s">
        <v>3</v>
      </c>
      <c r="J2147">
        <v>0</v>
      </c>
      <c r="K2147">
        <v>0</v>
      </c>
      <c r="L2147" t="s">
        <v>3</v>
      </c>
      <c r="M2147" t="s">
        <v>3</v>
      </c>
      <c r="N2147">
        <v>0</v>
      </c>
      <c r="O2147">
        <v>0.7</v>
      </c>
      <c r="P2147" t="s">
        <v>3</v>
      </c>
    </row>
    <row r="2148" spans="1:50" x14ac:dyDescent="0.2">
      <c r="A2148">
        <v>70</v>
      </c>
      <c r="B2148">
        <v>1</v>
      </c>
      <c r="D2148">
        <v>9</v>
      </c>
      <c r="E2148" t="s">
        <v>956</v>
      </c>
      <c r="F2148" t="s">
        <v>957</v>
      </c>
      <c r="G2148">
        <v>0.9</v>
      </c>
      <c r="H2148">
        <v>0</v>
      </c>
      <c r="I2148" t="s">
        <v>3</v>
      </c>
      <c r="J2148">
        <v>0</v>
      </c>
      <c r="K2148">
        <v>0</v>
      </c>
      <c r="L2148" t="s">
        <v>3</v>
      </c>
      <c r="M2148" t="s">
        <v>3</v>
      </c>
      <c r="N2148">
        <v>0</v>
      </c>
      <c r="O2148">
        <v>0.9</v>
      </c>
      <c r="P2148" t="s">
        <v>3</v>
      </c>
    </row>
    <row r="2149" spans="1:50" x14ac:dyDescent="0.2">
      <c r="A2149">
        <v>70</v>
      </c>
      <c r="B2149">
        <v>1</v>
      </c>
      <c r="D2149">
        <v>10</v>
      </c>
      <c r="E2149" t="s">
        <v>958</v>
      </c>
      <c r="F2149" t="s">
        <v>959</v>
      </c>
      <c r="G2149">
        <v>0.6</v>
      </c>
      <c r="H2149">
        <v>0</v>
      </c>
      <c r="I2149" t="s">
        <v>3</v>
      </c>
      <c r="J2149">
        <v>0</v>
      </c>
      <c r="K2149">
        <v>0</v>
      </c>
      <c r="L2149" t="s">
        <v>3</v>
      </c>
      <c r="M2149" t="s">
        <v>3</v>
      </c>
      <c r="N2149">
        <v>0</v>
      </c>
      <c r="O2149">
        <v>0.6</v>
      </c>
      <c r="P2149" t="s">
        <v>3</v>
      </c>
    </row>
    <row r="2150" spans="1:50" x14ac:dyDescent="0.2">
      <c r="A2150">
        <v>70</v>
      </c>
      <c r="B2150">
        <v>1</v>
      </c>
      <c r="D2150">
        <v>11</v>
      </c>
      <c r="E2150" t="s">
        <v>960</v>
      </c>
      <c r="F2150" t="s">
        <v>961</v>
      </c>
      <c r="G2150">
        <v>1.2</v>
      </c>
      <c r="H2150">
        <v>0</v>
      </c>
      <c r="I2150" t="s">
        <v>3</v>
      </c>
      <c r="J2150">
        <v>0</v>
      </c>
      <c r="K2150">
        <v>0</v>
      </c>
      <c r="L2150" t="s">
        <v>3</v>
      </c>
      <c r="M2150" t="s">
        <v>3</v>
      </c>
      <c r="N2150">
        <v>0</v>
      </c>
      <c r="O2150">
        <v>1.2</v>
      </c>
      <c r="P2150" t="s">
        <v>3</v>
      </c>
    </row>
    <row r="2151" spans="1:50" x14ac:dyDescent="0.2">
      <c r="A2151">
        <v>70</v>
      </c>
      <c r="B2151">
        <v>1</v>
      </c>
      <c r="D2151">
        <v>12</v>
      </c>
      <c r="E2151" t="s">
        <v>962</v>
      </c>
      <c r="F2151" t="s">
        <v>963</v>
      </c>
      <c r="G2151">
        <v>2</v>
      </c>
      <c r="H2151">
        <v>0</v>
      </c>
      <c r="I2151" t="s">
        <v>3</v>
      </c>
      <c r="J2151">
        <v>0</v>
      </c>
      <c r="K2151">
        <v>0</v>
      </c>
      <c r="L2151" t="s">
        <v>3</v>
      </c>
      <c r="M2151" t="s">
        <v>3</v>
      </c>
      <c r="N2151">
        <v>0</v>
      </c>
      <c r="O2151">
        <v>2</v>
      </c>
      <c r="P2151" t="s">
        <v>3</v>
      </c>
    </row>
    <row r="2152" spans="1:50" x14ac:dyDescent="0.2">
      <c r="A2152">
        <v>70</v>
      </c>
      <c r="B2152">
        <v>1</v>
      </c>
      <c r="D2152">
        <v>13</v>
      </c>
      <c r="E2152" t="s">
        <v>964</v>
      </c>
      <c r="F2152" t="s">
        <v>965</v>
      </c>
      <c r="G2152">
        <v>1</v>
      </c>
      <c r="H2152">
        <v>0</v>
      </c>
      <c r="I2152" t="s">
        <v>3</v>
      </c>
      <c r="J2152">
        <v>0</v>
      </c>
      <c r="K2152">
        <v>0</v>
      </c>
      <c r="L2152" t="s">
        <v>3</v>
      </c>
      <c r="M2152" t="s">
        <v>3</v>
      </c>
      <c r="N2152">
        <v>0</v>
      </c>
      <c r="O2152">
        <v>1</v>
      </c>
      <c r="P2152" t="s">
        <v>3</v>
      </c>
    </row>
    <row r="2153" spans="1:50" x14ac:dyDescent="0.2">
      <c r="A2153">
        <v>70</v>
      </c>
      <c r="B2153">
        <v>1</v>
      </c>
      <c r="D2153">
        <v>14</v>
      </c>
      <c r="E2153" t="s">
        <v>966</v>
      </c>
      <c r="F2153" t="s">
        <v>3</v>
      </c>
      <c r="G2153">
        <v>1</v>
      </c>
      <c r="H2153">
        <v>0</v>
      </c>
      <c r="I2153" t="s">
        <v>3</v>
      </c>
      <c r="J2153">
        <v>0</v>
      </c>
      <c r="K2153">
        <v>0</v>
      </c>
      <c r="L2153" t="s">
        <v>3</v>
      </c>
      <c r="M2153" t="s">
        <v>3</v>
      </c>
      <c r="N2153">
        <v>0</v>
      </c>
      <c r="O2153">
        <v>1</v>
      </c>
      <c r="P2153" t="s">
        <v>3</v>
      </c>
    </row>
    <row r="2155" spans="1:50" x14ac:dyDescent="0.2">
      <c r="A2155">
        <v>-1</v>
      </c>
    </row>
    <row r="2157" spans="1:50" x14ac:dyDescent="0.2">
      <c r="A2157" s="4">
        <v>75</v>
      </c>
      <c r="B2157" s="4" t="s">
        <v>967</v>
      </c>
      <c r="C2157" s="4">
        <v>2000</v>
      </c>
      <c r="D2157" s="4">
        <v>0</v>
      </c>
      <c r="E2157" s="4">
        <v>1</v>
      </c>
      <c r="F2157" s="4"/>
      <c r="G2157" s="4">
        <v>0</v>
      </c>
      <c r="H2157" s="4">
        <v>1</v>
      </c>
      <c r="I2157" s="4">
        <v>0</v>
      </c>
      <c r="J2157" s="4">
        <v>4</v>
      </c>
      <c r="K2157" s="4">
        <v>0</v>
      </c>
      <c r="L2157" s="4">
        <v>0</v>
      </c>
      <c r="M2157" s="4">
        <v>0</v>
      </c>
      <c r="N2157" s="4">
        <v>69726971</v>
      </c>
      <c r="O2157" s="4">
        <v>1</v>
      </c>
    </row>
    <row r="2158" spans="1:50" x14ac:dyDescent="0.2">
      <c r="A2158" s="4">
        <v>75</v>
      </c>
      <c r="B2158" s="4" t="s">
        <v>968</v>
      </c>
      <c r="C2158" s="4">
        <v>2024</v>
      </c>
      <c r="D2158" s="4">
        <v>1</v>
      </c>
      <c r="E2158" s="4">
        <v>3</v>
      </c>
      <c r="F2158" s="4">
        <v>0</v>
      </c>
      <c r="G2158" s="4">
        <v>0</v>
      </c>
      <c r="H2158" s="4">
        <v>2</v>
      </c>
      <c r="I2158" s="4">
        <v>0</v>
      </c>
      <c r="J2158" s="4">
        <v>3</v>
      </c>
      <c r="K2158" s="4">
        <v>0</v>
      </c>
      <c r="L2158" s="4">
        <v>0</v>
      </c>
      <c r="M2158" s="4">
        <v>1</v>
      </c>
      <c r="N2158" s="4">
        <v>69726884</v>
      </c>
      <c r="O2158" s="4">
        <v>2</v>
      </c>
    </row>
    <row r="2159" spans="1:50" x14ac:dyDescent="0.2">
      <c r="A2159" s="6">
        <v>1</v>
      </c>
      <c r="B2159" s="6" t="s">
        <v>969</v>
      </c>
      <c r="C2159" s="6" t="s">
        <v>970</v>
      </c>
      <c r="D2159" s="6">
        <v>2024</v>
      </c>
      <c r="E2159" s="6">
        <v>3</v>
      </c>
      <c r="F2159" s="6">
        <v>1</v>
      </c>
      <c r="G2159" s="6">
        <v>1</v>
      </c>
      <c r="H2159" s="6">
        <v>0</v>
      </c>
      <c r="I2159" s="6">
        <v>2</v>
      </c>
      <c r="J2159" s="6">
        <v>1</v>
      </c>
      <c r="K2159" s="6">
        <v>7.56</v>
      </c>
      <c r="L2159" s="6">
        <v>4.83</v>
      </c>
      <c r="M2159" s="6">
        <v>1</v>
      </c>
      <c r="N2159" s="6">
        <v>1</v>
      </c>
      <c r="O2159" s="6">
        <v>7.56</v>
      </c>
      <c r="P2159" s="6">
        <v>4.83</v>
      </c>
      <c r="Q2159" s="6">
        <v>1</v>
      </c>
      <c r="R2159" s="6" t="s">
        <v>3</v>
      </c>
      <c r="S2159" s="6" t="s">
        <v>3</v>
      </c>
      <c r="T2159" s="6" t="s">
        <v>3</v>
      </c>
      <c r="U2159" s="6" t="s">
        <v>3</v>
      </c>
      <c r="V2159" s="6" t="s">
        <v>3</v>
      </c>
      <c r="W2159" s="6" t="s">
        <v>3</v>
      </c>
      <c r="X2159" s="6" t="s">
        <v>3</v>
      </c>
      <c r="Y2159" s="6" t="s">
        <v>3</v>
      </c>
      <c r="Z2159" s="6" t="s">
        <v>3</v>
      </c>
      <c r="AA2159" s="6" t="s">
        <v>3</v>
      </c>
      <c r="AB2159" s="6"/>
      <c r="AC2159" s="6"/>
      <c r="AD2159" s="6"/>
      <c r="AE2159" s="6"/>
      <c r="AF2159" s="6"/>
      <c r="AG2159" s="6"/>
      <c r="AH2159" s="6"/>
      <c r="AI2159" s="6"/>
      <c r="AJ2159" s="6"/>
      <c r="AK2159" s="6"/>
      <c r="AL2159" s="6"/>
      <c r="AM2159" s="6"/>
      <c r="AN2159" s="6">
        <v>69734129</v>
      </c>
      <c r="AO2159" s="6"/>
      <c r="AP2159" s="6"/>
      <c r="AQ2159" s="6"/>
      <c r="AR2159" s="6"/>
      <c r="AS2159" s="6"/>
      <c r="AT2159" s="6"/>
      <c r="AU2159" s="6"/>
      <c r="AV2159" s="6"/>
      <c r="AW2159" s="6"/>
      <c r="AX2159" s="6"/>
    </row>
    <row r="2163" spans="1:5" x14ac:dyDescent="0.2">
      <c r="A2163">
        <v>65</v>
      </c>
      <c r="C2163">
        <v>1</v>
      </c>
      <c r="D2163">
        <v>0</v>
      </c>
      <c r="E2163">
        <v>245</v>
      </c>
    </row>
  </sheetData>
  <printOptions gridLines="1"/>
  <pageMargins left="0.75" right="0.75" top="1" bottom="1" header="0.5" footer="0.5"/>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26"/>
  <sheetViews>
    <sheetView workbookViewId="0"/>
  </sheetViews>
  <sheetFormatPr defaultColWidth="9.140625" defaultRowHeight="12.75" x14ac:dyDescent="0.2"/>
  <cols>
    <col min="1" max="256" width="9.140625" customWidth="1"/>
  </cols>
  <sheetData>
    <row r="1" spans="1:133" x14ac:dyDescent="0.2">
      <c r="A1">
        <v>0</v>
      </c>
      <c r="B1" t="s">
        <v>0</v>
      </c>
      <c r="D1" t="s">
        <v>971</v>
      </c>
      <c r="F1">
        <v>0</v>
      </c>
      <c r="G1">
        <v>0</v>
      </c>
      <c r="H1">
        <v>0</v>
      </c>
      <c r="I1" t="s">
        <v>2</v>
      </c>
      <c r="J1" t="s">
        <v>3</v>
      </c>
      <c r="K1">
        <v>1</v>
      </c>
      <c r="L1">
        <v>51919</v>
      </c>
      <c r="M1">
        <v>61258626</v>
      </c>
      <c r="N1">
        <v>11</v>
      </c>
      <c r="O1">
        <v>12</v>
      </c>
      <c r="P1">
        <v>0</v>
      </c>
      <c r="Q1">
        <v>0</v>
      </c>
    </row>
    <row r="12" spans="1:133" x14ac:dyDescent="0.2">
      <c r="A12" s="1">
        <v>1</v>
      </c>
      <c r="B12" s="1">
        <v>24</v>
      </c>
      <c r="C12" s="1">
        <v>0</v>
      </c>
      <c r="D12" s="1"/>
      <c r="E12" s="1">
        <v>0</v>
      </c>
      <c r="F12" s="1" t="s">
        <v>4</v>
      </c>
      <c r="G12" s="1" t="s">
        <v>4</v>
      </c>
      <c r="H12" s="1" t="s">
        <v>3</v>
      </c>
      <c r="I12" s="1">
        <v>0</v>
      </c>
      <c r="J12" s="1" t="s">
        <v>3</v>
      </c>
      <c r="K12" s="1">
        <v>0</v>
      </c>
      <c r="L12" s="1">
        <v>0</v>
      </c>
      <c r="M12" s="1">
        <v>2</v>
      </c>
      <c r="N12" s="1"/>
      <c r="O12" s="1">
        <v>0</v>
      </c>
      <c r="P12" s="1">
        <v>0</v>
      </c>
      <c r="Q12" s="1">
        <v>2</v>
      </c>
      <c r="R12" s="1">
        <v>0</v>
      </c>
      <c r="S12" s="1">
        <v>0</v>
      </c>
      <c r="T12" s="1">
        <v>1</v>
      </c>
      <c r="U12" s="1" t="s">
        <v>3</v>
      </c>
      <c r="V12" s="1">
        <v>0</v>
      </c>
      <c r="W12" s="1" t="s">
        <v>3</v>
      </c>
      <c r="X12" s="1" t="s">
        <v>3</v>
      </c>
      <c r="Y12" s="1" t="s">
        <v>3</v>
      </c>
      <c r="Z12" s="1" t="s">
        <v>3</v>
      </c>
      <c r="AA12" s="1" t="s">
        <v>3</v>
      </c>
      <c r="AB12" s="1" t="s">
        <v>3</v>
      </c>
      <c r="AC12" s="1" t="s">
        <v>3</v>
      </c>
      <c r="AD12" s="1" t="s">
        <v>3</v>
      </c>
      <c r="AE12" s="1" t="s">
        <v>3</v>
      </c>
      <c r="AF12" s="1" t="s">
        <v>3</v>
      </c>
      <c r="AG12" s="1" t="s">
        <v>3</v>
      </c>
      <c r="AH12" s="1" t="s">
        <v>3</v>
      </c>
      <c r="AI12" s="1" t="s">
        <v>3</v>
      </c>
      <c r="AJ12" s="1" t="s">
        <v>3</v>
      </c>
      <c r="AK12" s="1"/>
      <c r="AL12" s="1" t="s">
        <v>3</v>
      </c>
      <c r="AM12" s="1" t="s">
        <v>3</v>
      </c>
      <c r="AN12" s="1" t="s">
        <v>3</v>
      </c>
      <c r="AO12" s="1"/>
      <c r="AP12" s="1" t="s">
        <v>3</v>
      </c>
      <c r="AQ12" s="1" t="s">
        <v>3</v>
      </c>
      <c r="AR12" s="1" t="s">
        <v>3</v>
      </c>
      <c r="AS12" s="1"/>
      <c r="AT12" s="1"/>
      <c r="AU12" s="1"/>
      <c r="AV12" s="1"/>
      <c r="AW12" s="1"/>
      <c r="AX12" s="1" t="s">
        <v>3</v>
      </c>
      <c r="AY12" s="1" t="s">
        <v>3</v>
      </c>
      <c r="AZ12" s="1" t="s">
        <v>3</v>
      </c>
      <c r="BA12" s="1"/>
      <c r="BB12" s="1">
        <v>0</v>
      </c>
      <c r="BC12" s="1"/>
      <c r="BD12" s="1"/>
      <c r="BE12" s="1"/>
      <c r="BF12" s="1"/>
      <c r="BG12" s="1"/>
      <c r="BH12" s="1" t="s">
        <v>5</v>
      </c>
      <c r="BI12" s="1" t="s">
        <v>6</v>
      </c>
      <c r="BJ12" s="1">
        <v>1</v>
      </c>
      <c r="BK12" s="1">
        <v>0</v>
      </c>
      <c r="BL12" s="1">
        <v>0</v>
      </c>
      <c r="BM12" s="1">
        <v>0</v>
      </c>
      <c r="BN12" s="1">
        <v>0</v>
      </c>
      <c r="BO12" s="1">
        <v>0</v>
      </c>
      <c r="BP12" s="1">
        <v>2</v>
      </c>
      <c r="BQ12" s="1">
        <v>0</v>
      </c>
      <c r="BR12" s="1">
        <v>1</v>
      </c>
      <c r="BS12" s="1">
        <v>1</v>
      </c>
      <c r="BT12" s="1">
        <v>0</v>
      </c>
      <c r="BU12" s="1">
        <v>0</v>
      </c>
      <c r="BV12" s="1">
        <v>1</v>
      </c>
      <c r="BW12" s="1">
        <v>0</v>
      </c>
      <c r="BX12" s="1">
        <v>0</v>
      </c>
      <c r="BY12" s="1" t="s">
        <v>7</v>
      </c>
      <c r="BZ12" s="1" t="s">
        <v>8</v>
      </c>
      <c r="CA12" s="1" t="s">
        <v>9</v>
      </c>
      <c r="CB12" s="1" t="s">
        <v>9</v>
      </c>
      <c r="CC12" s="1" t="s">
        <v>9</v>
      </c>
      <c r="CD12" s="1" t="s">
        <v>10</v>
      </c>
      <c r="CE12" s="1" t="s">
        <v>11</v>
      </c>
      <c r="CF12" s="1">
        <v>0</v>
      </c>
      <c r="CG12" s="1">
        <v>0</v>
      </c>
      <c r="CH12" s="1">
        <v>86549001</v>
      </c>
      <c r="CI12" s="1" t="s">
        <v>3</v>
      </c>
      <c r="CJ12" s="1" t="s">
        <v>3</v>
      </c>
      <c r="CK12" s="1">
        <v>0</v>
      </c>
      <c r="CL12" s="1"/>
      <c r="CM12" s="1"/>
      <c r="CN12" s="1"/>
      <c r="CO12" s="1"/>
      <c r="CP12" s="1"/>
      <c r="CQ12" s="1"/>
      <c r="CR12" s="1"/>
      <c r="CS12" s="1"/>
      <c r="CT12" s="1"/>
      <c r="CU12" s="1"/>
      <c r="CV12" s="1"/>
      <c r="CW12" s="1"/>
      <c r="CX12" s="1"/>
      <c r="CY12" s="1">
        <v>0</v>
      </c>
      <c r="CZ12" s="1" t="s">
        <v>3</v>
      </c>
      <c r="DA12" s="1" t="s">
        <v>3</v>
      </c>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v>0</v>
      </c>
    </row>
    <row r="14" spans="1:133" x14ac:dyDescent="0.2">
      <c r="A14" s="1">
        <v>22</v>
      </c>
      <c r="B14" s="1">
        <v>1</v>
      </c>
      <c r="C14" s="1">
        <v>0</v>
      </c>
      <c r="D14" s="1">
        <v>69726971</v>
      </c>
      <c r="E14" s="1">
        <v>69726884</v>
      </c>
      <c r="F14" s="1">
        <v>2</v>
      </c>
      <c r="G14" s="1">
        <v>1</v>
      </c>
      <c r="H14" s="1"/>
      <c r="I14" s="1"/>
      <c r="J14" s="1"/>
      <c r="K14" s="1"/>
      <c r="L14" s="1"/>
      <c r="M14" s="1"/>
      <c r="N14" s="1"/>
      <c r="O14" s="1"/>
    </row>
    <row r="16" spans="1:133" x14ac:dyDescent="0.2">
      <c r="A16" s="7">
        <v>3</v>
      </c>
      <c r="B16" s="7">
        <v>0</v>
      </c>
      <c r="C16" s="7" t="s">
        <v>14</v>
      </c>
      <c r="D16" s="7" t="s">
        <v>15</v>
      </c>
      <c r="E16" s="8" t="e">
        <f>ROUND((Source!F2081)/1000,2)</f>
        <v>#REF!</v>
      </c>
      <c r="F16" s="8">
        <f>ROUND((Source!F2082)/1000,2)</f>
        <v>0</v>
      </c>
      <c r="G16" s="8">
        <f>ROUND((Source!F2073)/1000,2)</f>
        <v>0</v>
      </c>
      <c r="H16" s="8" t="e">
        <f>ROUND((Source!F2083)/1000+(Source!F2084)/1000,2)</f>
        <v>#REF!</v>
      </c>
      <c r="I16" s="8" t="e">
        <f>E16+F16+G16+H16</f>
        <v>#REF!</v>
      </c>
      <c r="J16" s="8" t="e">
        <f>ROUND((Source!F2079+Source!F2078)/1000,2)</f>
        <v>#REF!</v>
      </c>
      <c r="T16" s="9" t="e">
        <f>ROUND((Source!P2081)/1000,2)</f>
        <v>#REF!</v>
      </c>
      <c r="U16" s="9">
        <f>ROUND((Source!P2082)/1000,2)</f>
        <v>0</v>
      </c>
      <c r="V16" s="9">
        <f>ROUND((Source!P2073)/1000,2)</f>
        <v>0</v>
      </c>
      <c r="W16" s="9" t="e">
        <f>ROUND((Source!P2083)/1000+(Source!P2084)/1000,2)</f>
        <v>#REF!</v>
      </c>
      <c r="X16" s="9" t="e">
        <f>T16+U16+V16+W16</f>
        <v>#REF!</v>
      </c>
      <c r="Y16" s="9" t="e">
        <f>ROUND((Source!P2079+Source!P2078)/1000,2)</f>
        <v>#REF!</v>
      </c>
      <c r="AI16" s="7">
        <v>0</v>
      </c>
      <c r="AJ16" s="7">
        <v>-1</v>
      </c>
      <c r="AK16" s="7" t="s">
        <v>3</v>
      </c>
      <c r="AL16" s="7" t="s">
        <v>3</v>
      </c>
      <c r="AM16" s="7" t="s">
        <v>3</v>
      </c>
      <c r="AN16" s="7">
        <v>0</v>
      </c>
      <c r="AO16" s="7" t="s">
        <v>3</v>
      </c>
      <c r="AP16" s="7" t="s">
        <v>3</v>
      </c>
      <c r="AT16" s="8">
        <v>763622</v>
      </c>
      <c r="AU16" s="8">
        <v>659343</v>
      </c>
      <c r="AV16" s="8">
        <v>0</v>
      </c>
      <c r="AW16" s="8">
        <v>0</v>
      </c>
      <c r="AX16" s="8">
        <v>0</v>
      </c>
      <c r="AY16" s="8">
        <v>15973</v>
      </c>
      <c r="AZ16" s="8">
        <v>3014</v>
      </c>
      <c r="BA16" s="8">
        <v>88306</v>
      </c>
      <c r="BB16" s="8">
        <v>943926</v>
      </c>
      <c r="BC16" s="8">
        <v>0</v>
      </c>
      <c r="BD16" s="8">
        <v>0</v>
      </c>
      <c r="BE16" s="8">
        <v>0</v>
      </c>
      <c r="BF16" s="8">
        <v>10032.144030000003</v>
      </c>
      <c r="BG16" s="8">
        <v>241.551478</v>
      </c>
      <c r="BH16" s="8">
        <v>1363</v>
      </c>
      <c r="BI16" s="8">
        <v>111434</v>
      </c>
      <c r="BJ16" s="8">
        <v>68870</v>
      </c>
      <c r="BK16" s="8">
        <v>943926</v>
      </c>
      <c r="BR16" s="9">
        <v>5174803</v>
      </c>
      <c r="BS16" s="9">
        <v>2805746</v>
      </c>
      <c r="BT16" s="9">
        <v>0</v>
      </c>
      <c r="BU16" s="9">
        <v>0</v>
      </c>
      <c r="BV16" s="9">
        <v>0</v>
      </c>
      <c r="BW16" s="9">
        <v>128176</v>
      </c>
      <c r="BX16" s="9">
        <v>59759</v>
      </c>
      <c r="BY16" s="9">
        <v>2240881</v>
      </c>
      <c r="BZ16" s="9">
        <v>9325696</v>
      </c>
      <c r="CA16" s="9">
        <v>0</v>
      </c>
      <c r="CB16" s="9">
        <v>0</v>
      </c>
      <c r="CC16" s="9">
        <v>0</v>
      </c>
      <c r="CD16" s="9">
        <v>10032.144030000003</v>
      </c>
      <c r="CE16" s="9">
        <v>241.551478</v>
      </c>
      <c r="CF16" s="9">
        <v>1442</v>
      </c>
      <c r="CG16" s="9">
        <v>2670209</v>
      </c>
      <c r="CH16" s="9">
        <v>1480684</v>
      </c>
      <c r="CI16" s="9">
        <v>9325696</v>
      </c>
    </row>
    <row r="18" spans="1:50" x14ac:dyDescent="0.2">
      <c r="A18">
        <v>51</v>
      </c>
      <c r="E18" s="10" t="e">
        <f>SUMIF(A16:A17,3,E16:E17)</f>
        <v>#REF!</v>
      </c>
      <c r="F18" s="10">
        <f>SUMIF(A16:A17,3,F16:F17)</f>
        <v>0</v>
      </c>
      <c r="G18" s="10">
        <f>SUMIF(A16:A17,3,G16:G17)</f>
        <v>0</v>
      </c>
      <c r="H18" s="10" t="e">
        <f>SUMIF(A16:A17,3,H16:H17)</f>
        <v>#REF!</v>
      </c>
      <c r="I18" s="10" t="e">
        <f>SUMIF(A16:A17,3,I16:I17)</f>
        <v>#REF!</v>
      </c>
      <c r="J18" s="10" t="e">
        <f>SUMIF(A16:A17,3,J16:J17)</f>
        <v>#REF!</v>
      </c>
      <c r="K18" s="10"/>
      <c r="L18" s="10"/>
      <c r="M18" s="10"/>
      <c r="N18" s="10"/>
      <c r="O18" s="10"/>
      <c r="P18" s="10"/>
      <c r="Q18" s="10"/>
      <c r="R18" s="10"/>
      <c r="S18" s="10"/>
      <c r="T18" s="3" t="e">
        <f>SUMIF(A16:A17,3,T16:T17)</f>
        <v>#REF!</v>
      </c>
      <c r="U18" s="3">
        <f>SUMIF(A16:A17,3,U16:U17)</f>
        <v>0</v>
      </c>
      <c r="V18" s="3">
        <f>SUMIF(A16:A17,3,V16:V17)</f>
        <v>0</v>
      </c>
      <c r="W18" s="3" t="e">
        <f>SUMIF(A16:A17,3,W16:W17)</f>
        <v>#REF!</v>
      </c>
      <c r="X18" s="3" t="e">
        <f>SUMIF(A16:A17,3,X16:X17)</f>
        <v>#REF!</v>
      </c>
      <c r="Y18" s="3" t="e">
        <f>SUMIF(A16:A17,3,Y16:Y17)</f>
        <v>#REF!</v>
      </c>
      <c r="Z18" s="3"/>
      <c r="AA18" s="3"/>
      <c r="AB18" s="3"/>
      <c r="AC18" s="3"/>
      <c r="AD18" s="3"/>
      <c r="AE18" s="3"/>
      <c r="AF18" s="3"/>
      <c r="AG18" s="3"/>
      <c r="AH18" s="3"/>
      <c r="AI18" s="3"/>
      <c r="AJ18" s="3"/>
      <c r="AK18" s="3"/>
      <c r="AL18" s="3"/>
      <c r="AM18" s="3"/>
      <c r="AN18" s="3"/>
    </row>
    <row r="21" spans="1:50" x14ac:dyDescent="0.2">
      <c r="A21">
        <v>-1</v>
      </c>
    </row>
    <row r="24" spans="1:50" x14ac:dyDescent="0.2">
      <c r="A24" s="4">
        <v>75</v>
      </c>
      <c r="B24" s="4" t="s">
        <v>967</v>
      </c>
      <c r="C24" s="4">
        <v>2000</v>
      </c>
      <c r="D24" s="4">
        <v>0</v>
      </c>
      <c r="E24" s="4">
        <v>1</v>
      </c>
      <c r="F24" s="4"/>
      <c r="G24" s="4">
        <v>0</v>
      </c>
      <c r="H24" s="4">
        <v>1</v>
      </c>
      <c r="I24" s="4">
        <v>0</v>
      </c>
      <c r="J24" s="4">
        <v>4</v>
      </c>
      <c r="K24" s="4">
        <v>0</v>
      </c>
      <c r="L24" s="4">
        <v>0</v>
      </c>
      <c r="M24" s="4">
        <v>0</v>
      </c>
      <c r="N24" s="4">
        <v>69726971</v>
      </c>
      <c r="O24" s="4">
        <v>1</v>
      </c>
    </row>
    <row r="25" spans="1:50" x14ac:dyDescent="0.2">
      <c r="A25" s="4">
        <v>75</v>
      </c>
      <c r="B25" s="4" t="s">
        <v>968</v>
      </c>
      <c r="C25" s="4">
        <v>2024</v>
      </c>
      <c r="D25" s="4">
        <v>1</v>
      </c>
      <c r="E25" s="4">
        <v>3</v>
      </c>
      <c r="F25" s="4">
        <v>0</v>
      </c>
      <c r="G25" s="4">
        <v>0</v>
      </c>
      <c r="H25" s="4">
        <v>2</v>
      </c>
      <c r="I25" s="4">
        <v>0</v>
      </c>
      <c r="J25" s="4">
        <v>3</v>
      </c>
      <c r="K25" s="4">
        <v>0</v>
      </c>
      <c r="L25" s="4">
        <v>0</v>
      </c>
      <c r="M25" s="4">
        <v>1</v>
      </c>
      <c r="N25" s="4">
        <v>69726884</v>
      </c>
      <c r="O25" s="4">
        <v>2</v>
      </c>
    </row>
    <row r="26" spans="1:50" x14ac:dyDescent="0.2">
      <c r="A26" s="6">
        <v>1</v>
      </c>
      <c r="B26" s="6" t="s">
        <v>969</v>
      </c>
      <c r="C26" s="6" t="s">
        <v>970</v>
      </c>
      <c r="D26" s="6">
        <v>2024</v>
      </c>
      <c r="E26" s="6">
        <v>3</v>
      </c>
      <c r="F26" s="6">
        <v>1</v>
      </c>
      <c r="G26" s="6">
        <v>1</v>
      </c>
      <c r="H26" s="6">
        <v>0</v>
      </c>
      <c r="I26" s="6">
        <v>2</v>
      </c>
      <c r="J26" s="6">
        <v>1</v>
      </c>
      <c r="K26" s="6">
        <v>7.56</v>
      </c>
      <c r="L26" s="6">
        <v>4.83</v>
      </c>
      <c r="M26" s="6">
        <v>1</v>
      </c>
      <c r="N26" s="6">
        <v>1</v>
      </c>
      <c r="O26" s="6">
        <v>7.56</v>
      </c>
      <c r="P26" s="6">
        <v>4.83</v>
      </c>
      <c r="Q26" s="6">
        <v>1</v>
      </c>
      <c r="R26" s="6" t="s">
        <v>3</v>
      </c>
      <c r="S26" s="6" t="s">
        <v>3</v>
      </c>
      <c r="T26" s="6" t="s">
        <v>3</v>
      </c>
      <c r="U26" s="6" t="s">
        <v>3</v>
      </c>
      <c r="V26" s="6" t="s">
        <v>3</v>
      </c>
      <c r="W26" s="6" t="s">
        <v>3</v>
      </c>
      <c r="X26" s="6" t="s">
        <v>3</v>
      </c>
      <c r="Y26" s="6" t="s">
        <v>3</v>
      </c>
      <c r="Z26" s="6" t="s">
        <v>3</v>
      </c>
      <c r="AA26" s="6" t="s">
        <v>3</v>
      </c>
      <c r="AB26" s="6"/>
      <c r="AC26" s="6"/>
      <c r="AD26" s="6"/>
      <c r="AE26" s="6"/>
      <c r="AF26" s="6"/>
      <c r="AG26" s="6"/>
      <c r="AH26" s="6"/>
      <c r="AI26" s="6"/>
      <c r="AJ26" s="6"/>
      <c r="AK26" s="6"/>
      <c r="AL26" s="6"/>
      <c r="AM26" s="6"/>
      <c r="AN26" s="6">
        <v>69734129</v>
      </c>
      <c r="AO26" s="6"/>
      <c r="AP26" s="6"/>
      <c r="AQ26" s="6"/>
      <c r="AR26" s="6"/>
      <c r="AS26" s="6"/>
      <c r="AT26" s="6"/>
      <c r="AU26" s="6"/>
      <c r="AV26" s="6"/>
      <c r="AW26" s="6"/>
      <c r="AX26" s="6"/>
    </row>
  </sheetData>
  <printOptions gridLines="1"/>
  <pageMargins left="0.75" right="0.75" top="1" bottom="1" header="0.5" footer="0.5"/>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826"/>
  <sheetViews>
    <sheetView workbookViewId="0"/>
  </sheetViews>
  <sheetFormatPr defaultColWidth="9.140625" defaultRowHeight="12.75" x14ac:dyDescent="0.2"/>
  <cols>
    <col min="1" max="256" width="9.140625" customWidth="1"/>
  </cols>
  <sheetData>
    <row r="1" spans="1:119" x14ac:dyDescent="0.2">
      <c r="A1">
        <f>ROW(Source!A24)</f>
        <v>24</v>
      </c>
      <c r="B1">
        <v>69726971</v>
      </c>
      <c r="C1">
        <v>69734145</v>
      </c>
      <c r="D1">
        <v>27498400</v>
      </c>
      <c r="E1">
        <v>1</v>
      </c>
      <c r="F1">
        <v>1</v>
      </c>
      <c r="G1">
        <v>1</v>
      </c>
      <c r="H1">
        <v>1</v>
      </c>
      <c r="I1" t="s">
        <v>972</v>
      </c>
      <c r="J1" t="s">
        <v>3</v>
      </c>
      <c r="K1" t="s">
        <v>973</v>
      </c>
      <c r="L1">
        <v>1369</v>
      </c>
      <c r="N1">
        <v>1013</v>
      </c>
      <c r="O1" t="s">
        <v>974</v>
      </c>
      <c r="P1" t="s">
        <v>974</v>
      </c>
      <c r="Q1">
        <v>1</v>
      </c>
      <c r="W1">
        <v>0</v>
      </c>
      <c r="X1">
        <v>342303923</v>
      </c>
      <c r="Y1">
        <f t="shared" ref="Y1:Y32" si="0">AT1</f>
        <v>23.6</v>
      </c>
      <c r="AA1">
        <v>0</v>
      </c>
      <c r="AB1">
        <v>0</v>
      </c>
      <c r="AC1">
        <v>0</v>
      </c>
      <c r="AD1">
        <v>9.59</v>
      </c>
      <c r="AE1">
        <v>0</v>
      </c>
      <c r="AF1">
        <v>0</v>
      </c>
      <c r="AG1">
        <v>0</v>
      </c>
      <c r="AH1">
        <v>9.59</v>
      </c>
      <c r="AI1">
        <v>1</v>
      </c>
      <c r="AJ1">
        <v>1</v>
      </c>
      <c r="AK1">
        <v>1</v>
      </c>
      <c r="AL1">
        <v>1</v>
      </c>
      <c r="AM1">
        <v>-2</v>
      </c>
      <c r="AN1">
        <v>0</v>
      </c>
      <c r="AO1">
        <v>1</v>
      </c>
      <c r="AP1">
        <v>1</v>
      </c>
      <c r="AQ1">
        <v>0</v>
      </c>
      <c r="AR1">
        <v>0</v>
      </c>
      <c r="AS1" t="s">
        <v>3</v>
      </c>
      <c r="AT1">
        <v>23.6</v>
      </c>
      <c r="AU1" t="s">
        <v>3</v>
      </c>
      <c r="AV1">
        <v>1</v>
      </c>
      <c r="AW1">
        <v>2</v>
      </c>
      <c r="AX1">
        <v>69734150</v>
      </c>
      <c r="AY1">
        <v>1</v>
      </c>
      <c r="AZ1">
        <v>0</v>
      </c>
      <c r="BA1">
        <v>1</v>
      </c>
      <c r="BB1">
        <v>0</v>
      </c>
      <c r="BC1">
        <v>0</v>
      </c>
      <c r="BD1">
        <v>0</v>
      </c>
      <c r="BE1">
        <v>0</v>
      </c>
      <c r="BF1">
        <v>0</v>
      </c>
      <c r="BG1">
        <v>0</v>
      </c>
      <c r="BH1">
        <v>0</v>
      </c>
      <c r="BI1">
        <v>0</v>
      </c>
      <c r="BJ1">
        <v>0</v>
      </c>
      <c r="BK1">
        <v>0</v>
      </c>
      <c r="BL1">
        <v>0</v>
      </c>
      <c r="BM1">
        <v>0</v>
      </c>
      <c r="BN1">
        <v>0</v>
      </c>
      <c r="BO1">
        <v>0</v>
      </c>
      <c r="BP1">
        <v>0</v>
      </c>
      <c r="BQ1">
        <v>0</v>
      </c>
      <c r="BR1">
        <v>0</v>
      </c>
      <c r="BS1">
        <v>0</v>
      </c>
      <c r="BT1">
        <v>0</v>
      </c>
      <c r="BU1">
        <v>0</v>
      </c>
      <c r="BV1">
        <v>0</v>
      </c>
      <c r="BW1">
        <v>0</v>
      </c>
      <c r="CU1">
        <f>ROUND(AT1*Source!I24*AH1*AL1,0)</f>
        <v>0</v>
      </c>
      <c r="CV1">
        <f>ROUND(Y1*Source!I24,9)</f>
        <v>0</v>
      </c>
      <c r="CW1">
        <v>0</v>
      </c>
      <c r="CX1">
        <f>ROUND(Y1*Source!I24,9)</f>
        <v>0</v>
      </c>
      <c r="CY1">
        <f>AD1</f>
        <v>9.59</v>
      </c>
      <c r="CZ1">
        <f>AH1</f>
        <v>9.59</v>
      </c>
      <c r="DA1">
        <f>AL1</f>
        <v>1</v>
      </c>
      <c r="DB1">
        <f t="shared" ref="DB1:DB32" si="1">ROUND(ROUND(AT1*CZ1,2),2)</f>
        <v>226.32</v>
      </c>
      <c r="DC1">
        <f t="shared" ref="DC1:DC32" si="2">ROUND(ROUND(AT1*AG1,2),2)</f>
        <v>0</v>
      </c>
      <c r="DD1" t="s">
        <v>3</v>
      </c>
      <c r="DE1" t="s">
        <v>3</v>
      </c>
      <c r="DF1">
        <f t="shared" ref="DF1:DF6" si="3">ROUND(ROUND(AE1,0)*CX1,0)</f>
        <v>0</v>
      </c>
      <c r="DG1">
        <f>ROUND(ROUND(AF1,0)*CX1,0)</f>
        <v>0</v>
      </c>
      <c r="DH1">
        <f>ROUND(ROUND(AG1,0)*CX1,0)</f>
        <v>0</v>
      </c>
      <c r="DI1">
        <f>ROUND(ROUND(AH1,0)*CX1,0)</f>
        <v>0</v>
      </c>
      <c r="DJ1">
        <f>DI1</f>
        <v>0</v>
      </c>
      <c r="DK1">
        <v>0</v>
      </c>
      <c r="DL1" t="s">
        <v>3</v>
      </c>
      <c r="DM1">
        <v>0</v>
      </c>
      <c r="DN1" t="s">
        <v>3</v>
      </c>
      <c r="DO1">
        <v>0</v>
      </c>
    </row>
    <row r="2" spans="1:119" x14ac:dyDescent="0.2">
      <c r="A2">
        <f>ROW(Source!A24)</f>
        <v>24</v>
      </c>
      <c r="B2">
        <v>69726971</v>
      </c>
      <c r="C2">
        <v>69734145</v>
      </c>
      <c r="D2">
        <v>27441327</v>
      </c>
      <c r="E2">
        <v>1</v>
      </c>
      <c r="F2">
        <v>1</v>
      </c>
      <c r="G2">
        <v>1</v>
      </c>
      <c r="H2">
        <v>2</v>
      </c>
      <c r="I2" t="s">
        <v>975</v>
      </c>
      <c r="J2" t="s">
        <v>976</v>
      </c>
      <c r="K2" t="s">
        <v>977</v>
      </c>
      <c r="L2">
        <v>1368</v>
      </c>
      <c r="N2">
        <v>1011</v>
      </c>
      <c r="O2" t="s">
        <v>978</v>
      </c>
      <c r="P2" t="s">
        <v>978</v>
      </c>
      <c r="Q2">
        <v>1</v>
      </c>
      <c r="W2">
        <v>0</v>
      </c>
      <c r="X2">
        <v>-1583389094</v>
      </c>
      <c r="Y2">
        <f t="shared" si="0"/>
        <v>0.06</v>
      </c>
      <c r="AA2">
        <v>0</v>
      </c>
      <c r="AB2">
        <v>93.37</v>
      </c>
      <c r="AC2">
        <v>11.69</v>
      </c>
      <c r="AD2">
        <v>0</v>
      </c>
      <c r="AE2">
        <v>0</v>
      </c>
      <c r="AF2">
        <v>93.37</v>
      </c>
      <c r="AG2">
        <v>11.69</v>
      </c>
      <c r="AH2">
        <v>0</v>
      </c>
      <c r="AI2">
        <v>1</v>
      </c>
      <c r="AJ2">
        <v>1</v>
      </c>
      <c r="AK2">
        <v>1</v>
      </c>
      <c r="AL2">
        <v>1</v>
      </c>
      <c r="AM2">
        <v>-2</v>
      </c>
      <c r="AN2">
        <v>0</v>
      </c>
      <c r="AO2">
        <v>1</v>
      </c>
      <c r="AP2">
        <v>1</v>
      </c>
      <c r="AQ2">
        <v>0</v>
      </c>
      <c r="AR2">
        <v>0</v>
      </c>
      <c r="AS2" t="s">
        <v>3</v>
      </c>
      <c r="AT2">
        <v>0.06</v>
      </c>
      <c r="AU2" t="s">
        <v>3</v>
      </c>
      <c r="AV2">
        <v>0</v>
      </c>
      <c r="AW2">
        <v>2</v>
      </c>
      <c r="AX2">
        <v>69734151</v>
      </c>
      <c r="AY2">
        <v>1</v>
      </c>
      <c r="AZ2">
        <v>0</v>
      </c>
      <c r="BA2">
        <v>2</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CV2">
        <v>0</v>
      </c>
      <c r="CW2">
        <f>ROUND(Y2*Source!I24*DO2,9)</f>
        <v>0</v>
      </c>
      <c r="CX2">
        <f>ROUND(Y2*Source!I24,9)</f>
        <v>0</v>
      </c>
      <c r="CY2">
        <f>AB2</f>
        <v>93.37</v>
      </c>
      <c r="CZ2">
        <f>AF2</f>
        <v>93.37</v>
      </c>
      <c r="DA2">
        <f>AJ2</f>
        <v>1</v>
      </c>
      <c r="DB2">
        <f t="shared" si="1"/>
        <v>5.6</v>
      </c>
      <c r="DC2">
        <f t="shared" si="2"/>
        <v>0.7</v>
      </c>
      <c r="DD2" t="s">
        <v>3</v>
      </c>
      <c r="DE2" t="s">
        <v>3</v>
      </c>
      <c r="DF2">
        <f t="shared" si="3"/>
        <v>0</v>
      </c>
      <c r="DG2">
        <f>ROUND(ROUND(AF2,0)*CX2,0)</f>
        <v>0</v>
      </c>
      <c r="DH2">
        <f>ROUND(ROUND(AG2,0)*CX2,0)</f>
        <v>0</v>
      </c>
      <c r="DI2">
        <f>ROUND(ROUND(AH2,0)*CX2,0)</f>
        <v>0</v>
      </c>
      <c r="DJ2">
        <f>DG2</f>
        <v>0</v>
      </c>
      <c r="DK2">
        <v>0</v>
      </c>
      <c r="DL2" t="s">
        <v>3</v>
      </c>
      <c r="DM2">
        <v>0</v>
      </c>
      <c r="DN2" t="s">
        <v>3</v>
      </c>
      <c r="DO2">
        <v>0</v>
      </c>
    </row>
    <row r="3" spans="1:119" x14ac:dyDescent="0.2">
      <c r="A3">
        <f>ROW(Source!A24)</f>
        <v>24</v>
      </c>
      <c r="B3">
        <v>69726971</v>
      </c>
      <c r="C3">
        <v>69734145</v>
      </c>
      <c r="D3">
        <v>27373783</v>
      </c>
      <c r="E3">
        <v>1</v>
      </c>
      <c r="F3">
        <v>1</v>
      </c>
      <c r="G3">
        <v>1</v>
      </c>
      <c r="H3">
        <v>3</v>
      </c>
      <c r="I3" t="s">
        <v>27</v>
      </c>
      <c r="J3" t="s">
        <v>30</v>
      </c>
      <c r="K3" t="s">
        <v>28</v>
      </c>
      <c r="L3">
        <v>1301</v>
      </c>
      <c r="N3">
        <v>1003</v>
      </c>
      <c r="O3" t="s">
        <v>29</v>
      </c>
      <c r="P3" t="s">
        <v>29</v>
      </c>
      <c r="Q3">
        <v>1</v>
      </c>
      <c r="W3">
        <v>0</v>
      </c>
      <c r="X3">
        <v>-847675274</v>
      </c>
      <c r="Y3">
        <f t="shared" si="0"/>
        <v>101</v>
      </c>
      <c r="AA3">
        <v>23.73</v>
      </c>
      <c r="AB3">
        <v>0</v>
      </c>
      <c r="AC3">
        <v>0</v>
      </c>
      <c r="AD3">
        <v>0</v>
      </c>
      <c r="AE3">
        <v>23.73</v>
      </c>
      <c r="AF3">
        <v>0</v>
      </c>
      <c r="AG3">
        <v>0</v>
      </c>
      <c r="AH3">
        <v>0</v>
      </c>
      <c r="AI3">
        <v>1</v>
      </c>
      <c r="AJ3">
        <v>1</v>
      </c>
      <c r="AK3">
        <v>1</v>
      </c>
      <c r="AL3">
        <v>1</v>
      </c>
      <c r="AM3">
        <v>0</v>
      </c>
      <c r="AN3">
        <v>0</v>
      </c>
      <c r="AO3">
        <v>0</v>
      </c>
      <c r="AP3">
        <v>1</v>
      </c>
      <c r="AQ3">
        <v>0</v>
      </c>
      <c r="AR3">
        <v>0</v>
      </c>
      <c r="AS3" t="s">
        <v>3</v>
      </c>
      <c r="AT3">
        <v>101</v>
      </c>
      <c r="AU3" t="s">
        <v>3</v>
      </c>
      <c r="AV3">
        <v>0</v>
      </c>
      <c r="AW3">
        <v>2</v>
      </c>
      <c r="AX3">
        <v>69734152</v>
      </c>
      <c r="AY3">
        <v>1</v>
      </c>
      <c r="AZ3">
        <v>0</v>
      </c>
      <c r="BA3">
        <v>3</v>
      </c>
      <c r="BB3">
        <v>3</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CV3">
        <v>0</v>
      </c>
      <c r="CW3">
        <v>0</v>
      </c>
      <c r="CX3">
        <f>ROUND(Y3*Source!I24,9)</f>
        <v>0</v>
      </c>
      <c r="CY3">
        <f>AA3</f>
        <v>23.73</v>
      </c>
      <c r="CZ3">
        <f>AE3</f>
        <v>23.73</v>
      </c>
      <c r="DA3">
        <f>AI3</f>
        <v>1</v>
      </c>
      <c r="DB3">
        <f t="shared" si="1"/>
        <v>2396.73</v>
      </c>
      <c r="DC3">
        <f t="shared" si="2"/>
        <v>0</v>
      </c>
      <c r="DD3" t="s">
        <v>3</v>
      </c>
      <c r="DE3" t="s">
        <v>3</v>
      </c>
      <c r="DF3">
        <f t="shared" si="3"/>
        <v>0</v>
      </c>
      <c r="DG3">
        <f>ROUND(ROUND(AF3,0)*CX3,0)</f>
        <v>0</v>
      </c>
      <c r="DH3">
        <f>ROUND(ROUND(AG3,0)*CX3,0)</f>
        <v>0</v>
      </c>
      <c r="DI3">
        <f>ROUND(ROUND(AH3,0)*CX3,0)</f>
        <v>0</v>
      </c>
      <c r="DJ3">
        <f>DF3</f>
        <v>0</v>
      </c>
      <c r="DK3">
        <v>0</v>
      </c>
      <c r="DL3" t="s">
        <v>3</v>
      </c>
      <c r="DM3">
        <v>0</v>
      </c>
      <c r="DN3" t="s">
        <v>3</v>
      </c>
      <c r="DO3">
        <v>0</v>
      </c>
    </row>
    <row r="4" spans="1:119" x14ac:dyDescent="0.2">
      <c r="A4">
        <f>ROW(Source!A24)</f>
        <v>24</v>
      </c>
      <c r="B4">
        <v>69726971</v>
      </c>
      <c r="C4">
        <v>69734145</v>
      </c>
      <c r="D4">
        <v>61261342</v>
      </c>
      <c r="E4">
        <v>1</v>
      </c>
      <c r="F4">
        <v>1</v>
      </c>
      <c r="G4">
        <v>1</v>
      </c>
      <c r="H4">
        <v>3</v>
      </c>
      <c r="I4" t="s">
        <v>38</v>
      </c>
      <c r="J4" t="s">
        <v>41</v>
      </c>
      <c r="K4" t="s">
        <v>39</v>
      </c>
      <c r="L4">
        <v>1339</v>
      </c>
      <c r="N4">
        <v>1007</v>
      </c>
      <c r="O4" t="s">
        <v>40</v>
      </c>
      <c r="P4" t="s">
        <v>40</v>
      </c>
      <c r="Q4">
        <v>1</v>
      </c>
      <c r="W4">
        <v>0</v>
      </c>
      <c r="X4">
        <v>352079428</v>
      </c>
      <c r="Y4">
        <f t="shared" si="0"/>
        <v>0.16</v>
      </c>
      <c r="AA4">
        <v>624.16999999999996</v>
      </c>
      <c r="AB4">
        <v>0</v>
      </c>
      <c r="AC4">
        <v>0</v>
      </c>
      <c r="AD4">
        <v>0</v>
      </c>
      <c r="AE4">
        <v>624.16999999999996</v>
      </c>
      <c r="AF4">
        <v>0</v>
      </c>
      <c r="AG4">
        <v>0</v>
      </c>
      <c r="AH4">
        <v>0</v>
      </c>
      <c r="AI4">
        <v>1</v>
      </c>
      <c r="AJ4">
        <v>1</v>
      </c>
      <c r="AK4">
        <v>1</v>
      </c>
      <c r="AL4">
        <v>1</v>
      </c>
      <c r="AM4">
        <v>0</v>
      </c>
      <c r="AN4">
        <v>0</v>
      </c>
      <c r="AO4">
        <v>0</v>
      </c>
      <c r="AP4">
        <v>1</v>
      </c>
      <c r="AQ4">
        <v>0</v>
      </c>
      <c r="AR4">
        <v>0</v>
      </c>
      <c r="AS4" t="s">
        <v>3</v>
      </c>
      <c r="AT4">
        <v>0.16</v>
      </c>
      <c r="AU4" t="s">
        <v>3</v>
      </c>
      <c r="AV4">
        <v>0</v>
      </c>
      <c r="AW4">
        <v>1</v>
      </c>
      <c r="AX4">
        <v>-1</v>
      </c>
      <c r="AY4">
        <v>0</v>
      </c>
      <c r="AZ4">
        <v>0</v>
      </c>
      <c r="BA4" t="s">
        <v>3</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CV4">
        <v>0</v>
      </c>
      <c r="CW4">
        <v>0</v>
      </c>
      <c r="CX4">
        <f>ROUND(Y4*Source!I24,9)</f>
        <v>0</v>
      </c>
      <c r="CY4">
        <f>AA4</f>
        <v>624.16999999999996</v>
      </c>
      <c r="CZ4">
        <f>AE4</f>
        <v>624.16999999999996</v>
      </c>
      <c r="DA4">
        <f>AI4</f>
        <v>1</v>
      </c>
      <c r="DB4">
        <f t="shared" si="1"/>
        <v>99.87</v>
      </c>
      <c r="DC4">
        <f t="shared" si="2"/>
        <v>0</v>
      </c>
      <c r="DD4" t="s">
        <v>3</v>
      </c>
      <c r="DE4" t="s">
        <v>3</v>
      </c>
      <c r="DF4">
        <f t="shared" si="3"/>
        <v>0</v>
      </c>
      <c r="DG4">
        <f>ROUND(ROUND(AF4,0)*CX4,0)</f>
        <v>0</v>
      </c>
      <c r="DH4">
        <f>ROUND(ROUND(AG4,0)*CX4,0)</f>
        <v>0</v>
      </c>
      <c r="DI4">
        <f>ROUND(ROUND(AH4,0)*CX4,0)</f>
        <v>0</v>
      </c>
      <c r="DJ4">
        <f>DF4</f>
        <v>0</v>
      </c>
      <c r="DK4">
        <v>0</v>
      </c>
      <c r="DL4" t="s">
        <v>3</v>
      </c>
      <c r="DM4">
        <v>0</v>
      </c>
      <c r="DN4" t="s">
        <v>3</v>
      </c>
      <c r="DO4">
        <v>0</v>
      </c>
    </row>
    <row r="5" spans="1:119" x14ac:dyDescent="0.2">
      <c r="A5">
        <f>ROW(Source!A25)</f>
        <v>25</v>
      </c>
      <c r="B5">
        <v>69726884</v>
      </c>
      <c r="C5">
        <v>69734145</v>
      </c>
      <c r="D5">
        <v>27498400</v>
      </c>
      <c r="E5">
        <v>1</v>
      </c>
      <c r="F5">
        <v>1</v>
      </c>
      <c r="G5">
        <v>1</v>
      </c>
      <c r="H5">
        <v>1</v>
      </c>
      <c r="I5" t="s">
        <v>972</v>
      </c>
      <c r="J5" t="s">
        <v>3</v>
      </c>
      <c r="K5" t="s">
        <v>973</v>
      </c>
      <c r="L5">
        <v>1369</v>
      </c>
      <c r="N5">
        <v>1013</v>
      </c>
      <c r="O5" t="s">
        <v>974</v>
      </c>
      <c r="P5" t="s">
        <v>974</v>
      </c>
      <c r="Q5">
        <v>1</v>
      </c>
      <c r="W5">
        <v>0</v>
      </c>
      <c r="X5">
        <v>342303923</v>
      </c>
      <c r="Y5">
        <f t="shared" si="0"/>
        <v>23.6</v>
      </c>
      <c r="AA5">
        <v>0</v>
      </c>
      <c r="AB5">
        <v>0</v>
      </c>
      <c r="AC5">
        <v>0</v>
      </c>
      <c r="AD5">
        <v>334.88</v>
      </c>
      <c r="AE5">
        <v>0</v>
      </c>
      <c r="AF5">
        <v>0</v>
      </c>
      <c r="AG5">
        <v>0</v>
      </c>
      <c r="AH5">
        <v>9.59</v>
      </c>
      <c r="AI5">
        <v>1</v>
      </c>
      <c r="AJ5">
        <v>1</v>
      </c>
      <c r="AK5">
        <v>1</v>
      </c>
      <c r="AL5">
        <v>34.92</v>
      </c>
      <c r="AM5">
        <v>5</v>
      </c>
      <c r="AN5">
        <v>0</v>
      </c>
      <c r="AO5">
        <v>1</v>
      </c>
      <c r="AP5">
        <v>1</v>
      </c>
      <c r="AQ5">
        <v>0</v>
      </c>
      <c r="AR5">
        <v>0</v>
      </c>
      <c r="AS5" t="s">
        <v>3</v>
      </c>
      <c r="AT5">
        <v>23.6</v>
      </c>
      <c r="AU5" t="s">
        <v>3</v>
      </c>
      <c r="AV5">
        <v>1</v>
      </c>
      <c r="AW5">
        <v>2</v>
      </c>
      <c r="AX5">
        <v>69734150</v>
      </c>
      <c r="AY5">
        <v>1</v>
      </c>
      <c r="AZ5">
        <v>0</v>
      </c>
      <c r="BA5">
        <v>5</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CU5">
        <f>ROUND(AT5*Source!I25*AH5*AL5,0)</f>
        <v>0</v>
      </c>
      <c r="CV5">
        <f>ROUND(Y5*Source!I25,9)</f>
        <v>0</v>
      </c>
      <c r="CW5">
        <v>0</v>
      </c>
      <c r="CX5">
        <f>ROUND(Y5*Source!I25,9)</f>
        <v>0</v>
      </c>
      <c r="CY5">
        <f>AD5</f>
        <v>334.88</v>
      </c>
      <c r="CZ5">
        <f>AH5</f>
        <v>9.59</v>
      </c>
      <c r="DA5">
        <f>AL5</f>
        <v>34.92</v>
      </c>
      <c r="DB5">
        <f t="shared" si="1"/>
        <v>226.32</v>
      </c>
      <c r="DC5">
        <f t="shared" si="2"/>
        <v>0</v>
      </c>
      <c r="DD5" t="s">
        <v>3</v>
      </c>
      <c r="DE5" t="s">
        <v>3</v>
      </c>
      <c r="DF5">
        <f t="shared" si="3"/>
        <v>0</v>
      </c>
      <c r="DG5">
        <f>ROUND(ROUND(AF5,0)*CX5,0)</f>
        <v>0</v>
      </c>
      <c r="DH5">
        <f>ROUND(ROUND(AG5,0)*CX5,0)</f>
        <v>0</v>
      </c>
      <c r="DI5">
        <f>ROUND(ROUND(AH5*AL5,0)*CX5,0)</f>
        <v>0</v>
      </c>
      <c r="DJ5">
        <f>DI5</f>
        <v>0</v>
      </c>
      <c r="DK5">
        <v>0</v>
      </c>
      <c r="DL5" t="s">
        <v>3</v>
      </c>
      <c r="DM5">
        <v>0</v>
      </c>
      <c r="DN5" t="s">
        <v>3</v>
      </c>
      <c r="DO5">
        <v>0</v>
      </c>
    </row>
    <row r="6" spans="1:119" x14ac:dyDescent="0.2">
      <c r="A6">
        <f>ROW(Source!A25)</f>
        <v>25</v>
      </c>
      <c r="B6">
        <v>69726884</v>
      </c>
      <c r="C6">
        <v>69734145</v>
      </c>
      <c r="D6">
        <v>27441327</v>
      </c>
      <c r="E6">
        <v>1</v>
      </c>
      <c r="F6">
        <v>1</v>
      </c>
      <c r="G6">
        <v>1</v>
      </c>
      <c r="H6">
        <v>2</v>
      </c>
      <c r="I6" t="s">
        <v>975</v>
      </c>
      <c r="J6" t="s">
        <v>976</v>
      </c>
      <c r="K6" t="s">
        <v>977</v>
      </c>
      <c r="L6">
        <v>1368</v>
      </c>
      <c r="N6">
        <v>1011</v>
      </c>
      <c r="O6" t="s">
        <v>978</v>
      </c>
      <c r="P6" t="s">
        <v>978</v>
      </c>
      <c r="Q6">
        <v>1</v>
      </c>
      <c r="W6">
        <v>0</v>
      </c>
      <c r="X6">
        <v>-1583389094</v>
      </c>
      <c r="Y6">
        <f t="shared" si="0"/>
        <v>0.06</v>
      </c>
      <c r="AA6">
        <v>0</v>
      </c>
      <c r="AB6">
        <v>868.34</v>
      </c>
      <c r="AC6">
        <v>231.46</v>
      </c>
      <c r="AD6">
        <v>0</v>
      </c>
      <c r="AE6">
        <v>0</v>
      </c>
      <c r="AF6">
        <v>93.37</v>
      </c>
      <c r="AG6">
        <v>11.69</v>
      </c>
      <c r="AH6">
        <v>0</v>
      </c>
      <c r="AI6">
        <v>1</v>
      </c>
      <c r="AJ6">
        <v>9.3000000000000007</v>
      </c>
      <c r="AK6">
        <v>19.8</v>
      </c>
      <c r="AL6">
        <v>1</v>
      </c>
      <c r="AM6">
        <v>5</v>
      </c>
      <c r="AN6">
        <v>0</v>
      </c>
      <c r="AO6">
        <v>1</v>
      </c>
      <c r="AP6">
        <v>1</v>
      </c>
      <c r="AQ6">
        <v>0</v>
      </c>
      <c r="AR6">
        <v>0</v>
      </c>
      <c r="AS6" t="s">
        <v>3</v>
      </c>
      <c r="AT6">
        <v>0.06</v>
      </c>
      <c r="AU6" t="s">
        <v>3</v>
      </c>
      <c r="AV6">
        <v>0</v>
      </c>
      <c r="AW6">
        <v>2</v>
      </c>
      <c r="AX6">
        <v>69734151</v>
      </c>
      <c r="AY6">
        <v>1</v>
      </c>
      <c r="AZ6">
        <v>0</v>
      </c>
      <c r="BA6">
        <v>6</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CV6">
        <v>0</v>
      </c>
      <c r="CW6">
        <f>ROUND(Y6*Source!I25*DO6,9)</f>
        <v>0</v>
      </c>
      <c r="CX6">
        <f>ROUND(Y6*Source!I25,9)</f>
        <v>0</v>
      </c>
      <c r="CY6">
        <f>AB6</f>
        <v>868.34</v>
      </c>
      <c r="CZ6">
        <f>AF6</f>
        <v>93.37</v>
      </c>
      <c r="DA6">
        <f>AJ6</f>
        <v>9.3000000000000007</v>
      </c>
      <c r="DB6">
        <f t="shared" si="1"/>
        <v>5.6</v>
      </c>
      <c r="DC6">
        <f t="shared" si="2"/>
        <v>0.7</v>
      </c>
      <c r="DD6" t="s">
        <v>3</v>
      </c>
      <c r="DE6" t="s">
        <v>3</v>
      </c>
      <c r="DF6">
        <f t="shared" si="3"/>
        <v>0</v>
      </c>
      <c r="DG6">
        <f>ROUND(ROUND(AF6*AJ6,0)*CX6,0)</f>
        <v>0</v>
      </c>
      <c r="DH6">
        <f>ROUND(ROUND(AG6*AK6,0)*CX6,0)</f>
        <v>0</v>
      </c>
      <c r="DI6">
        <f t="shared" ref="DI6:DI20" si="4">ROUND(ROUND(AH6,0)*CX6,0)</f>
        <v>0</v>
      </c>
      <c r="DJ6">
        <f>DG6</f>
        <v>0</v>
      </c>
      <c r="DK6">
        <v>0</v>
      </c>
      <c r="DL6" t="s">
        <v>3</v>
      </c>
      <c r="DM6">
        <v>0</v>
      </c>
      <c r="DN6" t="s">
        <v>3</v>
      </c>
      <c r="DO6">
        <v>0</v>
      </c>
    </row>
    <row r="7" spans="1:119" x14ac:dyDescent="0.2">
      <c r="A7">
        <f>ROW(Source!A25)</f>
        <v>25</v>
      </c>
      <c r="B7">
        <v>69726884</v>
      </c>
      <c r="C7">
        <v>69734145</v>
      </c>
      <c r="D7">
        <v>27373783</v>
      </c>
      <c r="E7">
        <v>1</v>
      </c>
      <c r="F7">
        <v>1</v>
      </c>
      <c r="G7">
        <v>1</v>
      </c>
      <c r="H7">
        <v>3</v>
      </c>
      <c r="I7" t="s">
        <v>27</v>
      </c>
      <c r="J7" t="s">
        <v>30</v>
      </c>
      <c r="K7" t="s">
        <v>28</v>
      </c>
      <c r="L7">
        <v>1301</v>
      </c>
      <c r="N7">
        <v>1003</v>
      </c>
      <c r="O7" t="s">
        <v>29</v>
      </c>
      <c r="P7" t="s">
        <v>29</v>
      </c>
      <c r="Q7">
        <v>1</v>
      </c>
      <c r="W7">
        <v>0</v>
      </c>
      <c r="X7">
        <v>-847675274</v>
      </c>
      <c r="Y7">
        <f t="shared" si="0"/>
        <v>101</v>
      </c>
      <c r="AA7">
        <v>45</v>
      </c>
      <c r="AB7">
        <v>0</v>
      </c>
      <c r="AC7">
        <v>0</v>
      </c>
      <c r="AD7">
        <v>0</v>
      </c>
      <c r="AE7">
        <v>6.2200000000000006</v>
      </c>
      <c r="AF7">
        <v>0</v>
      </c>
      <c r="AG7">
        <v>0</v>
      </c>
      <c r="AH7">
        <v>0</v>
      </c>
      <c r="AI7">
        <v>7.56</v>
      </c>
      <c r="AJ7">
        <v>1</v>
      </c>
      <c r="AK7">
        <v>1</v>
      </c>
      <c r="AL7">
        <v>1</v>
      </c>
      <c r="AM7">
        <v>0</v>
      </c>
      <c r="AN7">
        <v>0</v>
      </c>
      <c r="AO7">
        <v>0</v>
      </c>
      <c r="AP7">
        <v>1</v>
      </c>
      <c r="AQ7">
        <v>0</v>
      </c>
      <c r="AR7">
        <v>0</v>
      </c>
      <c r="AS7" t="s">
        <v>3</v>
      </c>
      <c r="AT7">
        <v>101</v>
      </c>
      <c r="AU7" t="s">
        <v>3</v>
      </c>
      <c r="AV7">
        <v>0</v>
      </c>
      <c r="AW7">
        <v>2</v>
      </c>
      <c r="AX7">
        <v>69734152</v>
      </c>
      <c r="AY7">
        <v>1</v>
      </c>
      <c r="AZ7">
        <v>16384</v>
      </c>
      <c r="BA7">
        <v>7</v>
      </c>
      <c r="BB7">
        <v>3</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CV7">
        <v>0</v>
      </c>
      <c r="CW7">
        <v>0</v>
      </c>
      <c r="CX7">
        <f>ROUND(Y7*Source!I25,9)</f>
        <v>0</v>
      </c>
      <c r="CY7">
        <f>AA7</f>
        <v>45</v>
      </c>
      <c r="CZ7">
        <f>AE7</f>
        <v>6.2200000000000006</v>
      </c>
      <c r="DA7">
        <f>AI7</f>
        <v>7.56</v>
      </c>
      <c r="DB7">
        <f t="shared" si="1"/>
        <v>628.22</v>
      </c>
      <c r="DC7">
        <f t="shared" si="2"/>
        <v>0</v>
      </c>
      <c r="DD7" t="s">
        <v>3</v>
      </c>
      <c r="DE7" t="s">
        <v>3</v>
      </c>
      <c r="DF7">
        <f>ROUND(ROUND(AE7*AI7,0)*CX7,0)</f>
        <v>0</v>
      </c>
      <c r="DG7">
        <f t="shared" ref="DG7:DG22" si="5">ROUND(ROUND(AF7,0)*CX7,0)</f>
        <v>0</v>
      </c>
      <c r="DH7">
        <f t="shared" ref="DH7:DH21" si="6">ROUND(ROUND(AG7,0)*CX7,0)</f>
        <v>0</v>
      </c>
      <c r="DI7">
        <f t="shared" si="4"/>
        <v>0</v>
      </c>
      <c r="DJ7">
        <f>DF7</f>
        <v>0</v>
      </c>
      <c r="DK7">
        <v>0</v>
      </c>
      <c r="DL7" t="s">
        <v>3</v>
      </c>
      <c r="DM7">
        <v>0</v>
      </c>
      <c r="DN7" t="s">
        <v>3</v>
      </c>
      <c r="DO7">
        <v>0</v>
      </c>
    </row>
    <row r="8" spans="1:119" x14ac:dyDescent="0.2">
      <c r="A8">
        <f>ROW(Source!A25)</f>
        <v>25</v>
      </c>
      <c r="B8">
        <v>69726884</v>
      </c>
      <c r="C8">
        <v>69734145</v>
      </c>
      <c r="D8">
        <v>61261342</v>
      </c>
      <c r="E8">
        <v>1</v>
      </c>
      <c r="F8">
        <v>1</v>
      </c>
      <c r="G8">
        <v>1</v>
      </c>
      <c r="H8">
        <v>3</v>
      </c>
      <c r="I8" t="s">
        <v>38</v>
      </c>
      <c r="J8" t="s">
        <v>41</v>
      </c>
      <c r="K8" t="s">
        <v>39</v>
      </c>
      <c r="L8">
        <v>1339</v>
      </c>
      <c r="N8">
        <v>1007</v>
      </c>
      <c r="O8" t="s">
        <v>40</v>
      </c>
      <c r="P8" t="s">
        <v>40</v>
      </c>
      <c r="Q8">
        <v>1</v>
      </c>
      <c r="W8">
        <v>0</v>
      </c>
      <c r="X8">
        <v>352079428</v>
      </c>
      <c r="Y8">
        <f t="shared" si="0"/>
        <v>0.16</v>
      </c>
      <c r="AA8">
        <v>4929.3500000000004</v>
      </c>
      <c r="AB8">
        <v>0</v>
      </c>
      <c r="AC8">
        <v>0</v>
      </c>
      <c r="AD8">
        <v>0</v>
      </c>
      <c r="AE8">
        <v>681.69999999999993</v>
      </c>
      <c r="AF8">
        <v>0</v>
      </c>
      <c r="AG8">
        <v>0</v>
      </c>
      <c r="AH8">
        <v>0</v>
      </c>
      <c r="AI8">
        <v>7.56</v>
      </c>
      <c r="AJ8">
        <v>1</v>
      </c>
      <c r="AK8">
        <v>1</v>
      </c>
      <c r="AL8">
        <v>1</v>
      </c>
      <c r="AM8">
        <v>0</v>
      </c>
      <c r="AN8">
        <v>0</v>
      </c>
      <c r="AO8">
        <v>0</v>
      </c>
      <c r="AP8">
        <v>1</v>
      </c>
      <c r="AQ8">
        <v>0</v>
      </c>
      <c r="AR8">
        <v>0</v>
      </c>
      <c r="AS8" t="s">
        <v>3</v>
      </c>
      <c r="AT8">
        <v>0.16</v>
      </c>
      <c r="AU8" t="s">
        <v>3</v>
      </c>
      <c r="AV8">
        <v>0</v>
      </c>
      <c r="AW8">
        <v>1</v>
      </c>
      <c r="AX8">
        <v>-1</v>
      </c>
      <c r="AY8">
        <v>0</v>
      </c>
      <c r="AZ8">
        <v>0</v>
      </c>
      <c r="BA8" t="s">
        <v>3</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CV8">
        <v>0</v>
      </c>
      <c r="CW8">
        <v>0</v>
      </c>
      <c r="CX8">
        <f>ROUND(Y8*Source!I25,9)</f>
        <v>0</v>
      </c>
      <c r="CY8">
        <f>AA8</f>
        <v>4929.3500000000004</v>
      </c>
      <c r="CZ8">
        <f>AE8</f>
        <v>681.69999999999993</v>
      </c>
      <c r="DA8">
        <f>AI8</f>
        <v>7.56</v>
      </c>
      <c r="DB8">
        <f t="shared" si="1"/>
        <v>109.07</v>
      </c>
      <c r="DC8">
        <f t="shared" si="2"/>
        <v>0</v>
      </c>
      <c r="DD8" t="s">
        <v>3</v>
      </c>
      <c r="DE8" t="s">
        <v>3</v>
      </c>
      <c r="DF8">
        <f>ROUND(ROUND(AE8*AI8,0)*CX8,0)</f>
        <v>0</v>
      </c>
      <c r="DG8">
        <f t="shared" si="5"/>
        <v>0</v>
      </c>
      <c r="DH8">
        <f t="shared" si="6"/>
        <v>0</v>
      </c>
      <c r="DI8">
        <f t="shared" si="4"/>
        <v>0</v>
      </c>
      <c r="DJ8">
        <f>DF8</f>
        <v>0</v>
      </c>
      <c r="DK8">
        <v>0</v>
      </c>
      <c r="DL8" t="s">
        <v>3</v>
      </c>
      <c r="DM8">
        <v>0</v>
      </c>
      <c r="DN8" t="s">
        <v>3</v>
      </c>
      <c r="DO8">
        <v>0</v>
      </c>
    </row>
    <row r="9" spans="1:119" x14ac:dyDescent="0.2">
      <c r="A9">
        <f>ROW(Source!A36)</f>
        <v>36</v>
      </c>
      <c r="B9">
        <v>69726971</v>
      </c>
      <c r="C9">
        <v>69734157</v>
      </c>
      <c r="D9">
        <v>27498693</v>
      </c>
      <c r="E9">
        <v>1</v>
      </c>
      <c r="F9">
        <v>1</v>
      </c>
      <c r="G9">
        <v>1</v>
      </c>
      <c r="H9">
        <v>1</v>
      </c>
      <c r="I9" t="s">
        <v>979</v>
      </c>
      <c r="J9" t="s">
        <v>3</v>
      </c>
      <c r="K9" t="s">
        <v>980</v>
      </c>
      <c r="L9">
        <v>1369</v>
      </c>
      <c r="N9">
        <v>1013</v>
      </c>
      <c r="O9" t="s">
        <v>974</v>
      </c>
      <c r="P9" t="s">
        <v>974</v>
      </c>
      <c r="Q9">
        <v>1</v>
      </c>
      <c r="W9">
        <v>0</v>
      </c>
      <c r="X9">
        <v>-690051356</v>
      </c>
      <c r="Y9">
        <f t="shared" si="0"/>
        <v>119.78</v>
      </c>
      <c r="AA9">
        <v>0</v>
      </c>
      <c r="AB9">
        <v>0</v>
      </c>
      <c r="AC9">
        <v>0</v>
      </c>
      <c r="AD9">
        <v>8.82</v>
      </c>
      <c r="AE9">
        <v>0</v>
      </c>
      <c r="AF9">
        <v>0</v>
      </c>
      <c r="AG9">
        <v>0</v>
      </c>
      <c r="AH9">
        <v>8.82</v>
      </c>
      <c r="AI9">
        <v>1</v>
      </c>
      <c r="AJ9">
        <v>1</v>
      </c>
      <c r="AK9">
        <v>1</v>
      </c>
      <c r="AL9">
        <v>1</v>
      </c>
      <c r="AM9">
        <v>0</v>
      </c>
      <c r="AN9">
        <v>0</v>
      </c>
      <c r="AO9">
        <v>1</v>
      </c>
      <c r="AP9">
        <v>0</v>
      </c>
      <c r="AQ9">
        <v>0</v>
      </c>
      <c r="AR9">
        <v>0</v>
      </c>
      <c r="AS9" t="s">
        <v>3</v>
      </c>
      <c r="AT9">
        <v>119.78</v>
      </c>
      <c r="AU9" t="s">
        <v>3</v>
      </c>
      <c r="AV9">
        <v>1</v>
      </c>
      <c r="AW9">
        <v>2</v>
      </c>
      <c r="AX9">
        <v>69734170</v>
      </c>
      <c r="AY9">
        <v>1</v>
      </c>
      <c r="AZ9">
        <v>0</v>
      </c>
      <c r="BA9">
        <v>9</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CU9">
        <f>ROUND(AT9*Source!I36*AH9*AL9,0)</f>
        <v>0</v>
      </c>
      <c r="CV9">
        <f>ROUND(Y9*Source!I36,9)</f>
        <v>0</v>
      </c>
      <c r="CW9">
        <v>0</v>
      </c>
      <c r="CX9">
        <f>ROUND(Y9*Source!I36,9)</f>
        <v>0</v>
      </c>
      <c r="CY9">
        <f>AD9</f>
        <v>8.82</v>
      </c>
      <c r="CZ9">
        <f>AH9</f>
        <v>8.82</v>
      </c>
      <c r="DA9">
        <f>AL9</f>
        <v>1</v>
      </c>
      <c r="DB9">
        <f t="shared" si="1"/>
        <v>1056.46</v>
      </c>
      <c r="DC9">
        <f t="shared" si="2"/>
        <v>0</v>
      </c>
      <c r="DD9" t="s">
        <v>3</v>
      </c>
      <c r="DE9" t="s">
        <v>3</v>
      </c>
      <c r="DF9">
        <f t="shared" ref="DF9:DF26" si="7">ROUND(ROUND(AE9,0)*CX9,0)</f>
        <v>0</v>
      </c>
      <c r="DG9">
        <f t="shared" si="5"/>
        <v>0</v>
      </c>
      <c r="DH9">
        <f t="shared" si="6"/>
        <v>0</v>
      </c>
      <c r="DI9">
        <f t="shared" si="4"/>
        <v>0</v>
      </c>
      <c r="DJ9">
        <f>DI9</f>
        <v>0</v>
      </c>
      <c r="DK9">
        <v>0</v>
      </c>
      <c r="DL9" t="s">
        <v>3</v>
      </c>
      <c r="DM9">
        <v>0</v>
      </c>
      <c r="DN9" t="s">
        <v>3</v>
      </c>
      <c r="DO9">
        <v>0</v>
      </c>
    </row>
    <row r="10" spans="1:119" x14ac:dyDescent="0.2">
      <c r="A10">
        <f>ROW(Source!A36)</f>
        <v>36</v>
      </c>
      <c r="B10">
        <v>69726971</v>
      </c>
      <c r="C10">
        <v>69734157</v>
      </c>
      <c r="D10">
        <v>121548</v>
      </c>
      <c r="E10">
        <v>1</v>
      </c>
      <c r="F10">
        <v>1</v>
      </c>
      <c r="G10">
        <v>1</v>
      </c>
      <c r="H10">
        <v>1</v>
      </c>
      <c r="I10" t="s">
        <v>36</v>
      </c>
      <c r="J10" t="s">
        <v>3</v>
      </c>
      <c r="K10" t="s">
        <v>981</v>
      </c>
      <c r="L10">
        <v>608254</v>
      </c>
      <c r="N10">
        <v>1013</v>
      </c>
      <c r="O10" t="s">
        <v>982</v>
      </c>
      <c r="P10" t="s">
        <v>982</v>
      </c>
      <c r="Q10">
        <v>1</v>
      </c>
      <c r="W10">
        <v>0</v>
      </c>
      <c r="X10">
        <v>-185737400</v>
      </c>
      <c r="Y10">
        <f t="shared" si="0"/>
        <v>4.22</v>
      </c>
      <c r="AA10">
        <v>0</v>
      </c>
      <c r="AB10">
        <v>0</v>
      </c>
      <c r="AC10">
        <v>0</v>
      </c>
      <c r="AD10">
        <v>0</v>
      </c>
      <c r="AE10">
        <v>0</v>
      </c>
      <c r="AF10">
        <v>0</v>
      </c>
      <c r="AG10">
        <v>0</v>
      </c>
      <c r="AH10">
        <v>0</v>
      </c>
      <c r="AI10">
        <v>1</v>
      </c>
      <c r="AJ10">
        <v>1</v>
      </c>
      <c r="AK10">
        <v>1</v>
      </c>
      <c r="AL10">
        <v>1</v>
      </c>
      <c r="AM10">
        <v>0</v>
      </c>
      <c r="AN10">
        <v>0</v>
      </c>
      <c r="AO10">
        <v>1</v>
      </c>
      <c r="AP10">
        <v>0</v>
      </c>
      <c r="AQ10">
        <v>0</v>
      </c>
      <c r="AR10">
        <v>0</v>
      </c>
      <c r="AS10" t="s">
        <v>3</v>
      </c>
      <c r="AT10">
        <v>4.22</v>
      </c>
      <c r="AU10" t="s">
        <v>3</v>
      </c>
      <c r="AV10">
        <v>2</v>
      </c>
      <c r="AW10">
        <v>2</v>
      </c>
      <c r="AX10">
        <v>69734171</v>
      </c>
      <c r="AY10">
        <v>1</v>
      </c>
      <c r="AZ10">
        <v>0</v>
      </c>
      <c r="BA10">
        <v>10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CV10">
        <v>0</v>
      </c>
      <c r="CW10">
        <v>0</v>
      </c>
      <c r="CX10">
        <f>ROUND(Y10*Source!I36,9)</f>
        <v>0</v>
      </c>
      <c r="CY10">
        <f>AD10</f>
        <v>0</v>
      </c>
      <c r="CZ10">
        <f>AH10</f>
        <v>0</v>
      </c>
      <c r="DA10">
        <f>AL10</f>
        <v>1</v>
      </c>
      <c r="DB10">
        <f t="shared" si="1"/>
        <v>0</v>
      </c>
      <c r="DC10">
        <f t="shared" si="2"/>
        <v>0</v>
      </c>
      <c r="DD10" t="s">
        <v>3</v>
      </c>
      <c r="DE10" t="s">
        <v>3</v>
      </c>
      <c r="DF10">
        <f t="shared" si="7"/>
        <v>0</v>
      </c>
      <c r="DG10">
        <f t="shared" si="5"/>
        <v>0</v>
      </c>
      <c r="DH10">
        <f t="shared" si="6"/>
        <v>0</v>
      </c>
      <c r="DI10">
        <f t="shared" si="4"/>
        <v>0</v>
      </c>
      <c r="DJ10">
        <f>DI10</f>
        <v>0</v>
      </c>
      <c r="DK10">
        <v>0</v>
      </c>
      <c r="DL10" t="s">
        <v>3</v>
      </c>
      <c r="DM10">
        <v>0</v>
      </c>
      <c r="DN10" t="s">
        <v>3</v>
      </c>
      <c r="DO10">
        <v>0</v>
      </c>
    </row>
    <row r="11" spans="1:119" x14ac:dyDescent="0.2">
      <c r="A11">
        <f>ROW(Source!A36)</f>
        <v>36</v>
      </c>
      <c r="B11">
        <v>69726971</v>
      </c>
      <c r="C11">
        <v>69734157</v>
      </c>
      <c r="D11">
        <v>27439571</v>
      </c>
      <c r="E11">
        <v>1</v>
      </c>
      <c r="F11">
        <v>1</v>
      </c>
      <c r="G11">
        <v>1</v>
      </c>
      <c r="H11">
        <v>2</v>
      </c>
      <c r="I11" t="s">
        <v>983</v>
      </c>
      <c r="J11" t="s">
        <v>984</v>
      </c>
      <c r="K11" t="s">
        <v>985</v>
      </c>
      <c r="L11">
        <v>1368</v>
      </c>
      <c r="N11">
        <v>1011</v>
      </c>
      <c r="O11" t="s">
        <v>978</v>
      </c>
      <c r="P11" t="s">
        <v>978</v>
      </c>
      <c r="Q11">
        <v>1</v>
      </c>
      <c r="W11">
        <v>0</v>
      </c>
      <c r="X11">
        <v>1462286705</v>
      </c>
      <c r="Y11">
        <f t="shared" si="0"/>
        <v>0.36</v>
      </c>
      <c r="AA11">
        <v>0</v>
      </c>
      <c r="AB11">
        <v>88.42</v>
      </c>
      <c r="AC11">
        <v>10.14</v>
      </c>
      <c r="AD11">
        <v>0</v>
      </c>
      <c r="AE11">
        <v>0</v>
      </c>
      <c r="AF11">
        <v>88.42</v>
      </c>
      <c r="AG11">
        <v>10.14</v>
      </c>
      <c r="AH11">
        <v>0</v>
      </c>
      <c r="AI11">
        <v>1</v>
      </c>
      <c r="AJ11">
        <v>1</v>
      </c>
      <c r="AK11">
        <v>1</v>
      </c>
      <c r="AL11">
        <v>1</v>
      </c>
      <c r="AM11">
        <v>0</v>
      </c>
      <c r="AN11">
        <v>0</v>
      </c>
      <c r="AO11">
        <v>1</v>
      </c>
      <c r="AP11">
        <v>0</v>
      </c>
      <c r="AQ11">
        <v>0</v>
      </c>
      <c r="AR11">
        <v>0</v>
      </c>
      <c r="AS11" t="s">
        <v>3</v>
      </c>
      <c r="AT11">
        <v>0.36</v>
      </c>
      <c r="AU11" t="s">
        <v>3</v>
      </c>
      <c r="AV11">
        <v>0</v>
      </c>
      <c r="AW11">
        <v>2</v>
      </c>
      <c r="AX11">
        <v>69734172</v>
      </c>
      <c r="AY11">
        <v>1</v>
      </c>
      <c r="AZ11">
        <v>0</v>
      </c>
      <c r="BA11">
        <v>11</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CV11">
        <v>0</v>
      </c>
      <c r="CW11">
        <f>ROUND(Y11*Source!I36*DO11,9)</f>
        <v>0</v>
      </c>
      <c r="CX11">
        <f>ROUND(Y11*Source!I36,9)</f>
        <v>0</v>
      </c>
      <c r="CY11">
        <f>AB11</f>
        <v>88.42</v>
      </c>
      <c r="CZ11">
        <f>AF11</f>
        <v>88.42</v>
      </c>
      <c r="DA11">
        <f>AJ11</f>
        <v>1</v>
      </c>
      <c r="DB11">
        <f t="shared" si="1"/>
        <v>31.83</v>
      </c>
      <c r="DC11">
        <f t="shared" si="2"/>
        <v>3.65</v>
      </c>
      <c r="DD11" t="s">
        <v>3</v>
      </c>
      <c r="DE11" t="s">
        <v>3</v>
      </c>
      <c r="DF11">
        <f t="shared" si="7"/>
        <v>0</v>
      </c>
      <c r="DG11">
        <f t="shared" si="5"/>
        <v>0</v>
      </c>
      <c r="DH11">
        <f t="shared" si="6"/>
        <v>0</v>
      </c>
      <c r="DI11">
        <f t="shared" si="4"/>
        <v>0</v>
      </c>
      <c r="DJ11">
        <f>DG11</f>
        <v>0</v>
      </c>
      <c r="DK11">
        <v>0</v>
      </c>
      <c r="DL11" t="s">
        <v>3</v>
      </c>
      <c r="DM11">
        <v>0</v>
      </c>
      <c r="DN11" t="s">
        <v>3</v>
      </c>
      <c r="DO11">
        <v>0</v>
      </c>
    </row>
    <row r="12" spans="1:119" x14ac:dyDescent="0.2">
      <c r="A12">
        <f>ROW(Source!A36)</f>
        <v>36</v>
      </c>
      <c r="B12">
        <v>69726971</v>
      </c>
      <c r="C12">
        <v>69734157</v>
      </c>
      <c r="D12">
        <v>27439630</v>
      </c>
      <c r="E12">
        <v>1</v>
      </c>
      <c r="F12">
        <v>1</v>
      </c>
      <c r="G12">
        <v>1</v>
      </c>
      <c r="H12">
        <v>2</v>
      </c>
      <c r="I12" t="s">
        <v>986</v>
      </c>
      <c r="J12" t="s">
        <v>987</v>
      </c>
      <c r="K12" t="s">
        <v>988</v>
      </c>
      <c r="L12">
        <v>1368</v>
      </c>
      <c r="N12">
        <v>1011</v>
      </c>
      <c r="O12" t="s">
        <v>978</v>
      </c>
      <c r="P12" t="s">
        <v>978</v>
      </c>
      <c r="Q12">
        <v>1</v>
      </c>
      <c r="W12">
        <v>0</v>
      </c>
      <c r="X12">
        <v>-72110300</v>
      </c>
      <c r="Y12">
        <f t="shared" si="0"/>
        <v>2.2999999999999998</v>
      </c>
      <c r="AA12">
        <v>0</v>
      </c>
      <c r="AB12">
        <v>31.27</v>
      </c>
      <c r="AC12">
        <v>13.61</v>
      </c>
      <c r="AD12">
        <v>0</v>
      </c>
      <c r="AE12">
        <v>0</v>
      </c>
      <c r="AF12">
        <v>31.27</v>
      </c>
      <c r="AG12">
        <v>13.61</v>
      </c>
      <c r="AH12">
        <v>0</v>
      </c>
      <c r="AI12">
        <v>1</v>
      </c>
      <c r="AJ12">
        <v>1</v>
      </c>
      <c r="AK12">
        <v>1</v>
      </c>
      <c r="AL12">
        <v>1</v>
      </c>
      <c r="AM12">
        <v>0</v>
      </c>
      <c r="AN12">
        <v>0</v>
      </c>
      <c r="AO12">
        <v>1</v>
      </c>
      <c r="AP12">
        <v>0</v>
      </c>
      <c r="AQ12">
        <v>0</v>
      </c>
      <c r="AR12">
        <v>0</v>
      </c>
      <c r="AS12" t="s">
        <v>3</v>
      </c>
      <c r="AT12">
        <v>2.2999999999999998</v>
      </c>
      <c r="AU12" t="s">
        <v>3</v>
      </c>
      <c r="AV12">
        <v>0</v>
      </c>
      <c r="AW12">
        <v>2</v>
      </c>
      <c r="AX12">
        <v>69734173</v>
      </c>
      <c r="AY12">
        <v>1</v>
      </c>
      <c r="AZ12">
        <v>0</v>
      </c>
      <c r="BA12">
        <v>12</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CV12">
        <v>0</v>
      </c>
      <c r="CW12">
        <f>ROUND(Y12*Source!I36*DO12,9)</f>
        <v>0</v>
      </c>
      <c r="CX12">
        <f>ROUND(Y12*Source!I36,9)</f>
        <v>0</v>
      </c>
      <c r="CY12">
        <f>AB12</f>
        <v>31.27</v>
      </c>
      <c r="CZ12">
        <f>AF12</f>
        <v>31.27</v>
      </c>
      <c r="DA12">
        <f>AJ12</f>
        <v>1</v>
      </c>
      <c r="DB12">
        <f t="shared" si="1"/>
        <v>71.92</v>
      </c>
      <c r="DC12">
        <f t="shared" si="2"/>
        <v>31.3</v>
      </c>
      <c r="DD12" t="s">
        <v>3</v>
      </c>
      <c r="DE12" t="s">
        <v>3</v>
      </c>
      <c r="DF12">
        <f t="shared" si="7"/>
        <v>0</v>
      </c>
      <c r="DG12">
        <f t="shared" si="5"/>
        <v>0</v>
      </c>
      <c r="DH12">
        <f t="shared" si="6"/>
        <v>0</v>
      </c>
      <c r="DI12">
        <f t="shared" si="4"/>
        <v>0</v>
      </c>
      <c r="DJ12">
        <f>DG12</f>
        <v>0</v>
      </c>
      <c r="DK12">
        <v>0</v>
      </c>
      <c r="DL12" t="s">
        <v>3</v>
      </c>
      <c r="DM12">
        <v>0</v>
      </c>
      <c r="DN12" t="s">
        <v>3</v>
      </c>
      <c r="DO12">
        <v>0</v>
      </c>
    </row>
    <row r="13" spans="1:119" x14ac:dyDescent="0.2">
      <c r="A13">
        <f>ROW(Source!A36)</f>
        <v>36</v>
      </c>
      <c r="B13">
        <v>69726971</v>
      </c>
      <c r="C13">
        <v>69734157</v>
      </c>
      <c r="D13">
        <v>27440032</v>
      </c>
      <c r="E13">
        <v>1</v>
      </c>
      <c r="F13">
        <v>1</v>
      </c>
      <c r="G13">
        <v>1</v>
      </c>
      <c r="H13">
        <v>2</v>
      </c>
      <c r="I13" t="s">
        <v>989</v>
      </c>
      <c r="J13" t="s">
        <v>990</v>
      </c>
      <c r="K13" t="s">
        <v>991</v>
      </c>
      <c r="L13">
        <v>1368</v>
      </c>
      <c r="N13">
        <v>1011</v>
      </c>
      <c r="O13" t="s">
        <v>978</v>
      </c>
      <c r="P13" t="s">
        <v>978</v>
      </c>
      <c r="Q13">
        <v>1</v>
      </c>
      <c r="W13">
        <v>0</v>
      </c>
      <c r="X13">
        <v>864476657</v>
      </c>
      <c r="Y13">
        <f t="shared" si="0"/>
        <v>1.56</v>
      </c>
      <c r="AA13">
        <v>0</v>
      </c>
      <c r="AB13">
        <v>12.43</v>
      </c>
      <c r="AC13">
        <v>10.14</v>
      </c>
      <c r="AD13">
        <v>0</v>
      </c>
      <c r="AE13">
        <v>0</v>
      </c>
      <c r="AF13">
        <v>12.43</v>
      </c>
      <c r="AG13">
        <v>10.14</v>
      </c>
      <c r="AH13">
        <v>0</v>
      </c>
      <c r="AI13">
        <v>1</v>
      </c>
      <c r="AJ13">
        <v>1</v>
      </c>
      <c r="AK13">
        <v>1</v>
      </c>
      <c r="AL13">
        <v>1</v>
      </c>
      <c r="AM13">
        <v>0</v>
      </c>
      <c r="AN13">
        <v>0</v>
      </c>
      <c r="AO13">
        <v>1</v>
      </c>
      <c r="AP13">
        <v>0</v>
      </c>
      <c r="AQ13">
        <v>0</v>
      </c>
      <c r="AR13">
        <v>0</v>
      </c>
      <c r="AS13" t="s">
        <v>3</v>
      </c>
      <c r="AT13">
        <v>1.56</v>
      </c>
      <c r="AU13" t="s">
        <v>3</v>
      </c>
      <c r="AV13">
        <v>0</v>
      </c>
      <c r="AW13">
        <v>2</v>
      </c>
      <c r="AX13">
        <v>69734174</v>
      </c>
      <c r="AY13">
        <v>1</v>
      </c>
      <c r="AZ13">
        <v>0</v>
      </c>
      <c r="BA13">
        <v>13</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CV13">
        <v>0</v>
      </c>
      <c r="CW13">
        <f>ROUND(Y13*Source!I36*DO13,9)</f>
        <v>0</v>
      </c>
      <c r="CX13">
        <f>ROUND(Y13*Source!I36,9)</f>
        <v>0</v>
      </c>
      <c r="CY13">
        <f>AB13</f>
        <v>12.43</v>
      </c>
      <c r="CZ13">
        <f>AF13</f>
        <v>12.43</v>
      </c>
      <c r="DA13">
        <f>AJ13</f>
        <v>1</v>
      </c>
      <c r="DB13">
        <f t="shared" si="1"/>
        <v>19.39</v>
      </c>
      <c r="DC13">
        <f t="shared" si="2"/>
        <v>15.82</v>
      </c>
      <c r="DD13" t="s">
        <v>3</v>
      </c>
      <c r="DE13" t="s">
        <v>3</v>
      </c>
      <c r="DF13">
        <f t="shared" si="7"/>
        <v>0</v>
      </c>
      <c r="DG13">
        <f t="shared" si="5"/>
        <v>0</v>
      </c>
      <c r="DH13">
        <f t="shared" si="6"/>
        <v>0</v>
      </c>
      <c r="DI13">
        <f t="shared" si="4"/>
        <v>0</v>
      </c>
      <c r="DJ13">
        <f>DG13</f>
        <v>0</v>
      </c>
      <c r="DK13">
        <v>0</v>
      </c>
      <c r="DL13" t="s">
        <v>3</v>
      </c>
      <c r="DM13">
        <v>0</v>
      </c>
      <c r="DN13" t="s">
        <v>3</v>
      </c>
      <c r="DO13">
        <v>0</v>
      </c>
    </row>
    <row r="14" spans="1:119" x14ac:dyDescent="0.2">
      <c r="A14">
        <f>ROW(Source!A36)</f>
        <v>36</v>
      </c>
      <c r="B14">
        <v>69726971</v>
      </c>
      <c r="C14">
        <v>69734157</v>
      </c>
      <c r="D14">
        <v>27441327</v>
      </c>
      <c r="E14">
        <v>1</v>
      </c>
      <c r="F14">
        <v>1</v>
      </c>
      <c r="G14">
        <v>1</v>
      </c>
      <c r="H14">
        <v>2</v>
      </c>
      <c r="I14" t="s">
        <v>975</v>
      </c>
      <c r="J14" t="s">
        <v>976</v>
      </c>
      <c r="K14" t="s">
        <v>977</v>
      </c>
      <c r="L14">
        <v>1368</v>
      </c>
      <c r="N14">
        <v>1011</v>
      </c>
      <c r="O14" t="s">
        <v>978</v>
      </c>
      <c r="P14" t="s">
        <v>978</v>
      </c>
      <c r="Q14">
        <v>1</v>
      </c>
      <c r="W14">
        <v>0</v>
      </c>
      <c r="X14">
        <v>-1583389094</v>
      </c>
      <c r="Y14">
        <f t="shared" si="0"/>
        <v>0.28000000000000003</v>
      </c>
      <c r="AA14">
        <v>0</v>
      </c>
      <c r="AB14">
        <v>93.37</v>
      </c>
      <c r="AC14">
        <v>11.69</v>
      </c>
      <c r="AD14">
        <v>0</v>
      </c>
      <c r="AE14">
        <v>0</v>
      </c>
      <c r="AF14">
        <v>93.37</v>
      </c>
      <c r="AG14">
        <v>11.69</v>
      </c>
      <c r="AH14">
        <v>0</v>
      </c>
      <c r="AI14">
        <v>1</v>
      </c>
      <c r="AJ14">
        <v>1</v>
      </c>
      <c r="AK14">
        <v>1</v>
      </c>
      <c r="AL14">
        <v>1</v>
      </c>
      <c r="AM14">
        <v>0</v>
      </c>
      <c r="AN14">
        <v>0</v>
      </c>
      <c r="AO14">
        <v>1</v>
      </c>
      <c r="AP14">
        <v>0</v>
      </c>
      <c r="AQ14">
        <v>0</v>
      </c>
      <c r="AR14">
        <v>0</v>
      </c>
      <c r="AS14" t="s">
        <v>3</v>
      </c>
      <c r="AT14">
        <v>0.28000000000000003</v>
      </c>
      <c r="AU14" t="s">
        <v>3</v>
      </c>
      <c r="AV14">
        <v>0</v>
      </c>
      <c r="AW14">
        <v>2</v>
      </c>
      <c r="AX14">
        <v>69734175</v>
      </c>
      <c r="AY14">
        <v>1</v>
      </c>
      <c r="AZ14">
        <v>0</v>
      </c>
      <c r="BA14">
        <v>14</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CV14">
        <v>0</v>
      </c>
      <c r="CW14">
        <f>ROUND(Y14*Source!I36*DO14,9)</f>
        <v>0</v>
      </c>
      <c r="CX14">
        <f>ROUND(Y14*Source!I36,9)</f>
        <v>0</v>
      </c>
      <c r="CY14">
        <f>AB14</f>
        <v>93.37</v>
      </c>
      <c r="CZ14">
        <f>AF14</f>
        <v>93.37</v>
      </c>
      <c r="DA14">
        <f>AJ14</f>
        <v>1</v>
      </c>
      <c r="DB14">
        <f t="shared" si="1"/>
        <v>26.14</v>
      </c>
      <c r="DC14">
        <f t="shared" si="2"/>
        <v>3.27</v>
      </c>
      <c r="DD14" t="s">
        <v>3</v>
      </c>
      <c r="DE14" t="s">
        <v>3</v>
      </c>
      <c r="DF14">
        <f t="shared" si="7"/>
        <v>0</v>
      </c>
      <c r="DG14">
        <f t="shared" si="5"/>
        <v>0</v>
      </c>
      <c r="DH14">
        <f t="shared" si="6"/>
        <v>0</v>
      </c>
      <c r="DI14">
        <f t="shared" si="4"/>
        <v>0</v>
      </c>
      <c r="DJ14">
        <f>DG14</f>
        <v>0</v>
      </c>
      <c r="DK14">
        <v>0</v>
      </c>
      <c r="DL14" t="s">
        <v>3</v>
      </c>
      <c r="DM14">
        <v>0</v>
      </c>
      <c r="DN14" t="s">
        <v>3</v>
      </c>
      <c r="DO14">
        <v>0</v>
      </c>
    </row>
    <row r="15" spans="1:119" x14ac:dyDescent="0.2">
      <c r="A15">
        <f>ROW(Source!A36)</f>
        <v>36</v>
      </c>
      <c r="B15">
        <v>69726971</v>
      </c>
      <c r="C15">
        <v>69734157</v>
      </c>
      <c r="D15">
        <v>27373906</v>
      </c>
      <c r="E15">
        <v>1</v>
      </c>
      <c r="F15">
        <v>1</v>
      </c>
      <c r="G15">
        <v>1</v>
      </c>
      <c r="H15">
        <v>3</v>
      </c>
      <c r="I15" t="s">
        <v>54</v>
      </c>
      <c r="J15" t="s">
        <v>57</v>
      </c>
      <c r="K15" t="s">
        <v>55</v>
      </c>
      <c r="L15">
        <v>1327</v>
      </c>
      <c r="N15">
        <v>1005</v>
      </c>
      <c r="O15" t="s">
        <v>56</v>
      </c>
      <c r="P15" t="s">
        <v>56</v>
      </c>
      <c r="Q15">
        <v>1</v>
      </c>
      <c r="W15">
        <v>0</v>
      </c>
      <c r="X15">
        <v>-1566646677</v>
      </c>
      <c r="Y15">
        <f t="shared" si="0"/>
        <v>102</v>
      </c>
      <c r="AA15">
        <v>68.2</v>
      </c>
      <c r="AB15">
        <v>0</v>
      </c>
      <c r="AC15">
        <v>0</v>
      </c>
      <c r="AD15">
        <v>0</v>
      </c>
      <c r="AE15">
        <v>68.2</v>
      </c>
      <c r="AF15">
        <v>0</v>
      </c>
      <c r="AG15">
        <v>0</v>
      </c>
      <c r="AH15">
        <v>0</v>
      </c>
      <c r="AI15">
        <v>1</v>
      </c>
      <c r="AJ15">
        <v>1</v>
      </c>
      <c r="AK15">
        <v>1</v>
      </c>
      <c r="AL15">
        <v>1</v>
      </c>
      <c r="AM15">
        <v>0</v>
      </c>
      <c r="AN15">
        <v>0</v>
      </c>
      <c r="AO15">
        <v>0</v>
      </c>
      <c r="AP15">
        <v>1</v>
      </c>
      <c r="AQ15">
        <v>0</v>
      </c>
      <c r="AR15">
        <v>0</v>
      </c>
      <c r="AS15" t="s">
        <v>3</v>
      </c>
      <c r="AT15">
        <v>102</v>
      </c>
      <c r="AU15" t="s">
        <v>3</v>
      </c>
      <c r="AV15">
        <v>0</v>
      </c>
      <c r="AW15">
        <v>2</v>
      </c>
      <c r="AX15">
        <v>69734176</v>
      </c>
      <c r="AY15">
        <v>1</v>
      </c>
      <c r="AZ15">
        <v>0</v>
      </c>
      <c r="BA15">
        <v>15</v>
      </c>
      <c r="BB15">
        <v>3</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CV15">
        <v>0</v>
      </c>
      <c r="CW15">
        <v>0</v>
      </c>
      <c r="CX15">
        <f>ROUND(Y15*Source!I36,9)</f>
        <v>0</v>
      </c>
      <c r="CY15">
        <f t="shared" ref="CY15:CY20" si="8">AA15</f>
        <v>68.2</v>
      </c>
      <c r="CZ15">
        <f t="shared" ref="CZ15:CZ20" si="9">AE15</f>
        <v>68.2</v>
      </c>
      <c r="DA15">
        <f t="shared" ref="DA15:DA20" si="10">AI15</f>
        <v>1</v>
      </c>
      <c r="DB15">
        <f t="shared" si="1"/>
        <v>6956.4</v>
      </c>
      <c r="DC15">
        <f t="shared" si="2"/>
        <v>0</v>
      </c>
      <c r="DD15" t="s">
        <v>3</v>
      </c>
      <c r="DE15" t="s">
        <v>3</v>
      </c>
      <c r="DF15">
        <f t="shared" si="7"/>
        <v>0</v>
      </c>
      <c r="DG15">
        <f t="shared" si="5"/>
        <v>0</v>
      </c>
      <c r="DH15">
        <f t="shared" si="6"/>
        <v>0</v>
      </c>
      <c r="DI15">
        <f t="shared" si="4"/>
        <v>0</v>
      </c>
      <c r="DJ15">
        <f t="shared" ref="DJ15:DJ20" si="11">DF15</f>
        <v>0</v>
      </c>
      <c r="DK15">
        <v>0</v>
      </c>
      <c r="DL15" t="s">
        <v>3</v>
      </c>
      <c r="DM15">
        <v>0</v>
      </c>
      <c r="DN15" t="s">
        <v>3</v>
      </c>
      <c r="DO15">
        <v>0</v>
      </c>
    </row>
    <row r="16" spans="1:119" x14ac:dyDescent="0.2">
      <c r="A16">
        <f>ROW(Source!A36)</f>
        <v>36</v>
      </c>
      <c r="B16">
        <v>69726971</v>
      </c>
      <c r="C16">
        <v>69734157</v>
      </c>
      <c r="D16">
        <v>27371543</v>
      </c>
      <c r="E16">
        <v>1</v>
      </c>
      <c r="F16">
        <v>1</v>
      </c>
      <c r="G16">
        <v>1</v>
      </c>
      <c r="H16">
        <v>3</v>
      </c>
      <c r="I16" t="s">
        <v>66</v>
      </c>
      <c r="J16" t="s">
        <v>69</v>
      </c>
      <c r="K16" t="s">
        <v>67</v>
      </c>
      <c r="L16">
        <v>1346</v>
      </c>
      <c r="N16">
        <v>1009</v>
      </c>
      <c r="O16" t="s">
        <v>68</v>
      </c>
      <c r="P16" t="s">
        <v>68</v>
      </c>
      <c r="Q16">
        <v>1</v>
      </c>
      <c r="W16">
        <v>0</v>
      </c>
      <c r="X16">
        <v>-386994921</v>
      </c>
      <c r="Y16">
        <f t="shared" si="0"/>
        <v>0.5</v>
      </c>
      <c r="AA16">
        <v>1.82</v>
      </c>
      <c r="AB16">
        <v>0</v>
      </c>
      <c r="AC16">
        <v>0</v>
      </c>
      <c r="AD16">
        <v>0</v>
      </c>
      <c r="AE16">
        <v>1.82</v>
      </c>
      <c r="AF16">
        <v>0</v>
      </c>
      <c r="AG16">
        <v>0</v>
      </c>
      <c r="AH16">
        <v>0</v>
      </c>
      <c r="AI16">
        <v>1</v>
      </c>
      <c r="AJ16">
        <v>1</v>
      </c>
      <c r="AK16">
        <v>1</v>
      </c>
      <c r="AL16">
        <v>1</v>
      </c>
      <c r="AM16">
        <v>0</v>
      </c>
      <c r="AN16">
        <v>0</v>
      </c>
      <c r="AO16">
        <v>0</v>
      </c>
      <c r="AP16">
        <v>1</v>
      </c>
      <c r="AQ16">
        <v>0</v>
      </c>
      <c r="AR16">
        <v>0</v>
      </c>
      <c r="AS16" t="s">
        <v>3</v>
      </c>
      <c r="AT16">
        <v>0.5</v>
      </c>
      <c r="AU16" t="s">
        <v>3</v>
      </c>
      <c r="AV16">
        <v>0</v>
      </c>
      <c r="AW16">
        <v>2</v>
      </c>
      <c r="AX16">
        <v>69734177</v>
      </c>
      <c r="AY16">
        <v>1</v>
      </c>
      <c r="AZ16">
        <v>0</v>
      </c>
      <c r="BA16">
        <v>16</v>
      </c>
      <c r="BB16">
        <v>3</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CV16">
        <v>0</v>
      </c>
      <c r="CW16">
        <v>0</v>
      </c>
      <c r="CX16">
        <f>ROUND(Y16*Source!I36,9)</f>
        <v>0</v>
      </c>
      <c r="CY16">
        <f t="shared" si="8"/>
        <v>1.82</v>
      </c>
      <c r="CZ16">
        <f t="shared" si="9"/>
        <v>1.82</v>
      </c>
      <c r="DA16">
        <f t="shared" si="10"/>
        <v>1</v>
      </c>
      <c r="DB16">
        <f t="shared" si="1"/>
        <v>0.91</v>
      </c>
      <c r="DC16">
        <f t="shared" si="2"/>
        <v>0</v>
      </c>
      <c r="DD16" t="s">
        <v>3</v>
      </c>
      <c r="DE16" t="s">
        <v>3</v>
      </c>
      <c r="DF16">
        <f t="shared" si="7"/>
        <v>0</v>
      </c>
      <c r="DG16">
        <f t="shared" si="5"/>
        <v>0</v>
      </c>
      <c r="DH16">
        <f t="shared" si="6"/>
        <v>0</v>
      </c>
      <c r="DI16">
        <f t="shared" si="4"/>
        <v>0</v>
      </c>
      <c r="DJ16">
        <f t="shared" si="11"/>
        <v>0</v>
      </c>
      <c r="DK16">
        <v>0</v>
      </c>
      <c r="DL16" t="s">
        <v>3</v>
      </c>
      <c r="DM16">
        <v>0</v>
      </c>
      <c r="DN16" t="s">
        <v>3</v>
      </c>
      <c r="DO16">
        <v>0</v>
      </c>
    </row>
    <row r="17" spans="1:119" x14ac:dyDescent="0.2">
      <c r="A17">
        <f>ROW(Source!A36)</f>
        <v>36</v>
      </c>
      <c r="B17">
        <v>69726971</v>
      </c>
      <c r="C17">
        <v>69734157</v>
      </c>
      <c r="D17">
        <v>27373400</v>
      </c>
      <c r="E17">
        <v>1</v>
      </c>
      <c r="F17">
        <v>1</v>
      </c>
      <c r="G17">
        <v>1</v>
      </c>
      <c r="H17">
        <v>3</v>
      </c>
      <c r="I17" t="s">
        <v>72</v>
      </c>
      <c r="J17" t="s">
        <v>74</v>
      </c>
      <c r="K17" t="s">
        <v>73</v>
      </c>
      <c r="L17">
        <v>1346</v>
      </c>
      <c r="N17">
        <v>1009</v>
      </c>
      <c r="O17" t="s">
        <v>68</v>
      </c>
      <c r="P17" t="s">
        <v>68</v>
      </c>
      <c r="Q17">
        <v>1</v>
      </c>
      <c r="W17">
        <v>0</v>
      </c>
      <c r="X17">
        <v>-2018777761</v>
      </c>
      <c r="Y17">
        <f t="shared" si="0"/>
        <v>450</v>
      </c>
      <c r="AA17">
        <v>1.38</v>
      </c>
      <c r="AB17">
        <v>0</v>
      </c>
      <c r="AC17">
        <v>0</v>
      </c>
      <c r="AD17">
        <v>0</v>
      </c>
      <c r="AE17">
        <v>1.38</v>
      </c>
      <c r="AF17">
        <v>0</v>
      </c>
      <c r="AG17">
        <v>0</v>
      </c>
      <c r="AH17">
        <v>0</v>
      </c>
      <c r="AI17">
        <v>1</v>
      </c>
      <c r="AJ17">
        <v>1</v>
      </c>
      <c r="AK17">
        <v>1</v>
      </c>
      <c r="AL17">
        <v>1</v>
      </c>
      <c r="AM17">
        <v>0</v>
      </c>
      <c r="AN17">
        <v>0</v>
      </c>
      <c r="AO17">
        <v>0</v>
      </c>
      <c r="AP17">
        <v>1</v>
      </c>
      <c r="AQ17">
        <v>0</v>
      </c>
      <c r="AR17">
        <v>0</v>
      </c>
      <c r="AS17" t="s">
        <v>3</v>
      </c>
      <c r="AT17">
        <v>450</v>
      </c>
      <c r="AU17" t="s">
        <v>3</v>
      </c>
      <c r="AV17">
        <v>0</v>
      </c>
      <c r="AW17">
        <v>2</v>
      </c>
      <c r="AX17">
        <v>69734178</v>
      </c>
      <c r="AY17">
        <v>1</v>
      </c>
      <c r="AZ17">
        <v>0</v>
      </c>
      <c r="BA17">
        <v>17</v>
      </c>
      <c r="BB17">
        <v>3</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CV17">
        <v>0</v>
      </c>
      <c r="CW17">
        <v>0</v>
      </c>
      <c r="CX17">
        <f>ROUND(Y17*Source!I36,9)</f>
        <v>0</v>
      </c>
      <c r="CY17">
        <f t="shared" si="8"/>
        <v>1.38</v>
      </c>
      <c r="CZ17">
        <f t="shared" si="9"/>
        <v>1.38</v>
      </c>
      <c r="DA17">
        <f t="shared" si="10"/>
        <v>1</v>
      </c>
      <c r="DB17">
        <f t="shared" si="1"/>
        <v>621</v>
      </c>
      <c r="DC17">
        <f t="shared" si="2"/>
        <v>0</v>
      </c>
      <c r="DD17" t="s">
        <v>3</v>
      </c>
      <c r="DE17" t="s">
        <v>3</v>
      </c>
      <c r="DF17">
        <f t="shared" si="7"/>
        <v>0</v>
      </c>
      <c r="DG17">
        <f t="shared" si="5"/>
        <v>0</v>
      </c>
      <c r="DH17">
        <f t="shared" si="6"/>
        <v>0</v>
      </c>
      <c r="DI17">
        <f t="shared" si="4"/>
        <v>0</v>
      </c>
      <c r="DJ17">
        <f t="shared" si="11"/>
        <v>0</v>
      </c>
      <c r="DK17">
        <v>0</v>
      </c>
      <c r="DL17" t="s">
        <v>3</v>
      </c>
      <c r="DM17">
        <v>0</v>
      </c>
      <c r="DN17" t="s">
        <v>3</v>
      </c>
      <c r="DO17">
        <v>0</v>
      </c>
    </row>
    <row r="18" spans="1:119" x14ac:dyDescent="0.2">
      <c r="A18">
        <f>ROW(Source!A36)</f>
        <v>36</v>
      </c>
      <c r="B18">
        <v>69726971</v>
      </c>
      <c r="C18">
        <v>69734157</v>
      </c>
      <c r="D18">
        <v>27371596</v>
      </c>
      <c r="E18">
        <v>1</v>
      </c>
      <c r="F18">
        <v>1</v>
      </c>
      <c r="G18">
        <v>1</v>
      </c>
      <c r="H18">
        <v>3</v>
      </c>
      <c r="I18" t="s">
        <v>76</v>
      </c>
      <c r="J18" t="s">
        <v>79</v>
      </c>
      <c r="K18" t="s">
        <v>77</v>
      </c>
      <c r="L18">
        <v>1348</v>
      </c>
      <c r="N18">
        <v>1009</v>
      </c>
      <c r="O18" t="s">
        <v>78</v>
      </c>
      <c r="P18" t="s">
        <v>78</v>
      </c>
      <c r="Q18">
        <v>1000</v>
      </c>
      <c r="W18">
        <v>0</v>
      </c>
      <c r="X18">
        <v>-228372036</v>
      </c>
      <c r="Y18">
        <f t="shared" si="0"/>
        <v>0.05</v>
      </c>
      <c r="AA18">
        <v>6552.07</v>
      </c>
      <c r="AB18">
        <v>0</v>
      </c>
      <c r="AC18">
        <v>0</v>
      </c>
      <c r="AD18">
        <v>0</v>
      </c>
      <c r="AE18">
        <v>6552.07</v>
      </c>
      <c r="AF18">
        <v>0</v>
      </c>
      <c r="AG18">
        <v>0</v>
      </c>
      <c r="AH18">
        <v>0</v>
      </c>
      <c r="AI18">
        <v>1</v>
      </c>
      <c r="AJ18">
        <v>1</v>
      </c>
      <c r="AK18">
        <v>1</v>
      </c>
      <c r="AL18">
        <v>1</v>
      </c>
      <c r="AM18">
        <v>0</v>
      </c>
      <c r="AN18">
        <v>0</v>
      </c>
      <c r="AO18">
        <v>0</v>
      </c>
      <c r="AP18">
        <v>1</v>
      </c>
      <c r="AQ18">
        <v>0</v>
      </c>
      <c r="AR18">
        <v>0</v>
      </c>
      <c r="AS18" t="s">
        <v>3</v>
      </c>
      <c r="AT18">
        <v>0.05</v>
      </c>
      <c r="AU18" t="s">
        <v>3</v>
      </c>
      <c r="AV18">
        <v>0</v>
      </c>
      <c r="AW18">
        <v>2</v>
      </c>
      <c r="AX18">
        <v>69734179</v>
      </c>
      <c r="AY18">
        <v>1</v>
      </c>
      <c r="AZ18">
        <v>0</v>
      </c>
      <c r="BA18">
        <v>18</v>
      </c>
      <c r="BB18">
        <v>3</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CV18">
        <v>0</v>
      </c>
      <c r="CW18">
        <v>0</v>
      </c>
      <c r="CX18">
        <f>ROUND(Y18*Source!I36,9)</f>
        <v>0</v>
      </c>
      <c r="CY18">
        <f t="shared" si="8"/>
        <v>6552.07</v>
      </c>
      <c r="CZ18">
        <f t="shared" si="9"/>
        <v>6552.07</v>
      </c>
      <c r="DA18">
        <f t="shared" si="10"/>
        <v>1</v>
      </c>
      <c r="DB18">
        <f t="shared" si="1"/>
        <v>327.60000000000002</v>
      </c>
      <c r="DC18">
        <f t="shared" si="2"/>
        <v>0</v>
      </c>
      <c r="DD18" t="s">
        <v>3</v>
      </c>
      <c r="DE18" t="s">
        <v>3</v>
      </c>
      <c r="DF18">
        <f t="shared" si="7"/>
        <v>0</v>
      </c>
      <c r="DG18">
        <f t="shared" si="5"/>
        <v>0</v>
      </c>
      <c r="DH18">
        <f t="shared" si="6"/>
        <v>0</v>
      </c>
      <c r="DI18">
        <f t="shared" si="4"/>
        <v>0</v>
      </c>
      <c r="DJ18">
        <f t="shared" si="11"/>
        <v>0</v>
      </c>
      <c r="DK18">
        <v>0</v>
      </c>
      <c r="DL18" t="s">
        <v>3</v>
      </c>
      <c r="DM18">
        <v>0</v>
      </c>
      <c r="DN18" t="s">
        <v>3</v>
      </c>
      <c r="DO18">
        <v>0</v>
      </c>
    </row>
    <row r="19" spans="1:119" x14ac:dyDescent="0.2">
      <c r="A19">
        <f>ROW(Source!A36)</f>
        <v>36</v>
      </c>
      <c r="B19">
        <v>69726971</v>
      </c>
      <c r="C19">
        <v>69734157</v>
      </c>
      <c r="D19">
        <v>27379377</v>
      </c>
      <c r="E19">
        <v>1</v>
      </c>
      <c r="F19">
        <v>1</v>
      </c>
      <c r="G19">
        <v>1</v>
      </c>
      <c r="H19">
        <v>3</v>
      </c>
      <c r="I19" t="s">
        <v>60</v>
      </c>
      <c r="J19" t="s">
        <v>63</v>
      </c>
      <c r="K19" t="s">
        <v>61</v>
      </c>
      <c r="L19">
        <v>1354</v>
      </c>
      <c r="N19">
        <v>1010</v>
      </c>
      <c r="O19" t="s">
        <v>62</v>
      </c>
      <c r="P19" t="s">
        <v>62</v>
      </c>
      <c r="Q19">
        <v>1</v>
      </c>
      <c r="W19">
        <v>0</v>
      </c>
      <c r="X19">
        <v>-1388122292</v>
      </c>
      <c r="Y19">
        <f t="shared" si="0"/>
        <v>800</v>
      </c>
      <c r="AA19">
        <v>0.5</v>
      </c>
      <c r="AB19">
        <v>0</v>
      </c>
      <c r="AC19">
        <v>0</v>
      </c>
      <c r="AD19">
        <v>0</v>
      </c>
      <c r="AE19">
        <v>0.5</v>
      </c>
      <c r="AF19">
        <v>0</v>
      </c>
      <c r="AG19">
        <v>0</v>
      </c>
      <c r="AH19">
        <v>0</v>
      </c>
      <c r="AI19">
        <v>1</v>
      </c>
      <c r="AJ19">
        <v>1</v>
      </c>
      <c r="AK19">
        <v>1</v>
      </c>
      <c r="AL19">
        <v>1</v>
      </c>
      <c r="AM19">
        <v>0</v>
      </c>
      <c r="AN19">
        <v>0</v>
      </c>
      <c r="AO19">
        <v>0</v>
      </c>
      <c r="AP19">
        <v>1</v>
      </c>
      <c r="AQ19">
        <v>0</v>
      </c>
      <c r="AR19">
        <v>0</v>
      </c>
      <c r="AS19" t="s">
        <v>3</v>
      </c>
      <c r="AT19">
        <v>800</v>
      </c>
      <c r="AU19" t="s">
        <v>3</v>
      </c>
      <c r="AV19">
        <v>0</v>
      </c>
      <c r="AW19">
        <v>1</v>
      </c>
      <c r="AX19">
        <v>-1</v>
      </c>
      <c r="AY19">
        <v>0</v>
      </c>
      <c r="AZ19">
        <v>0</v>
      </c>
      <c r="BA19" t="s">
        <v>3</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CV19">
        <v>0</v>
      </c>
      <c r="CW19">
        <v>0</v>
      </c>
      <c r="CX19">
        <f>ROUND(Y19*Source!I36,9)</f>
        <v>0</v>
      </c>
      <c r="CY19">
        <f t="shared" si="8"/>
        <v>0.5</v>
      </c>
      <c r="CZ19">
        <f t="shared" si="9"/>
        <v>0.5</v>
      </c>
      <c r="DA19">
        <f t="shared" si="10"/>
        <v>1</v>
      </c>
      <c r="DB19">
        <f t="shared" si="1"/>
        <v>400</v>
      </c>
      <c r="DC19">
        <f t="shared" si="2"/>
        <v>0</v>
      </c>
      <c r="DD19" t="s">
        <v>3</v>
      </c>
      <c r="DE19" t="s">
        <v>3</v>
      </c>
      <c r="DF19">
        <f t="shared" si="7"/>
        <v>0</v>
      </c>
      <c r="DG19">
        <f t="shared" si="5"/>
        <v>0</v>
      </c>
      <c r="DH19">
        <f t="shared" si="6"/>
        <v>0</v>
      </c>
      <c r="DI19">
        <f t="shared" si="4"/>
        <v>0</v>
      </c>
      <c r="DJ19">
        <f t="shared" si="11"/>
        <v>0</v>
      </c>
      <c r="DK19">
        <v>0</v>
      </c>
      <c r="DL19" t="s">
        <v>3</v>
      </c>
      <c r="DM19">
        <v>0</v>
      </c>
      <c r="DN19" t="s">
        <v>3</v>
      </c>
      <c r="DO19">
        <v>0</v>
      </c>
    </row>
    <row r="20" spans="1:119" x14ac:dyDescent="0.2">
      <c r="A20">
        <f>ROW(Source!A36)</f>
        <v>36</v>
      </c>
      <c r="B20">
        <v>69726971</v>
      </c>
      <c r="C20">
        <v>69734157</v>
      </c>
      <c r="D20">
        <v>27416566</v>
      </c>
      <c r="E20">
        <v>1</v>
      </c>
      <c r="F20">
        <v>1</v>
      </c>
      <c r="G20">
        <v>1</v>
      </c>
      <c r="H20">
        <v>3</v>
      </c>
      <c r="I20" t="s">
        <v>82</v>
      </c>
      <c r="J20" t="s">
        <v>84</v>
      </c>
      <c r="K20" t="s">
        <v>83</v>
      </c>
      <c r="L20">
        <v>1339</v>
      </c>
      <c r="N20">
        <v>1007</v>
      </c>
      <c r="O20" t="s">
        <v>40</v>
      </c>
      <c r="P20" t="s">
        <v>40</v>
      </c>
      <c r="Q20">
        <v>1</v>
      </c>
      <c r="W20">
        <v>0</v>
      </c>
      <c r="X20">
        <v>-50505369</v>
      </c>
      <c r="Y20">
        <f t="shared" si="0"/>
        <v>0.1</v>
      </c>
      <c r="AA20">
        <v>7.14</v>
      </c>
      <c r="AB20">
        <v>0</v>
      </c>
      <c r="AC20">
        <v>0</v>
      </c>
      <c r="AD20">
        <v>0</v>
      </c>
      <c r="AE20">
        <v>7.14</v>
      </c>
      <c r="AF20">
        <v>0</v>
      </c>
      <c r="AG20">
        <v>0</v>
      </c>
      <c r="AH20">
        <v>0</v>
      </c>
      <c r="AI20">
        <v>1</v>
      </c>
      <c r="AJ20">
        <v>1</v>
      </c>
      <c r="AK20">
        <v>1</v>
      </c>
      <c r="AL20">
        <v>1</v>
      </c>
      <c r="AM20">
        <v>0</v>
      </c>
      <c r="AN20">
        <v>0</v>
      </c>
      <c r="AO20">
        <v>0</v>
      </c>
      <c r="AP20">
        <v>1</v>
      </c>
      <c r="AQ20">
        <v>0</v>
      </c>
      <c r="AR20">
        <v>0</v>
      </c>
      <c r="AS20" t="s">
        <v>3</v>
      </c>
      <c r="AT20">
        <v>0.1</v>
      </c>
      <c r="AU20" t="s">
        <v>3</v>
      </c>
      <c r="AV20">
        <v>0</v>
      </c>
      <c r="AW20">
        <v>2</v>
      </c>
      <c r="AX20">
        <v>69734180</v>
      </c>
      <c r="AY20">
        <v>1</v>
      </c>
      <c r="AZ20">
        <v>0</v>
      </c>
      <c r="BA20">
        <v>19</v>
      </c>
      <c r="BB20">
        <v>3</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CV20">
        <v>0</v>
      </c>
      <c r="CW20">
        <v>0</v>
      </c>
      <c r="CX20">
        <f>ROUND(Y20*Source!I36,9)</f>
        <v>0</v>
      </c>
      <c r="CY20">
        <f t="shared" si="8"/>
        <v>7.14</v>
      </c>
      <c r="CZ20">
        <f t="shared" si="9"/>
        <v>7.14</v>
      </c>
      <c r="DA20">
        <f t="shared" si="10"/>
        <v>1</v>
      </c>
      <c r="DB20">
        <f t="shared" si="1"/>
        <v>0.71</v>
      </c>
      <c r="DC20">
        <f t="shared" si="2"/>
        <v>0</v>
      </c>
      <c r="DD20" t="s">
        <v>3</v>
      </c>
      <c r="DE20" t="s">
        <v>3</v>
      </c>
      <c r="DF20">
        <f t="shared" si="7"/>
        <v>0</v>
      </c>
      <c r="DG20">
        <f t="shared" si="5"/>
        <v>0</v>
      </c>
      <c r="DH20">
        <f t="shared" si="6"/>
        <v>0</v>
      </c>
      <c r="DI20">
        <f t="shared" si="4"/>
        <v>0</v>
      </c>
      <c r="DJ20">
        <f t="shared" si="11"/>
        <v>0</v>
      </c>
      <c r="DK20">
        <v>0</v>
      </c>
      <c r="DL20" t="s">
        <v>3</v>
      </c>
      <c r="DM20">
        <v>0</v>
      </c>
      <c r="DN20" t="s">
        <v>3</v>
      </c>
      <c r="DO20">
        <v>0</v>
      </c>
    </row>
    <row r="21" spans="1:119" x14ac:dyDescent="0.2">
      <c r="A21">
        <f>ROW(Source!A37)</f>
        <v>37</v>
      </c>
      <c r="B21">
        <v>69726884</v>
      </c>
      <c r="C21">
        <v>69734157</v>
      </c>
      <c r="D21">
        <v>27498693</v>
      </c>
      <c r="E21">
        <v>1</v>
      </c>
      <c r="F21">
        <v>1</v>
      </c>
      <c r="G21">
        <v>1</v>
      </c>
      <c r="H21">
        <v>1</v>
      </c>
      <c r="I21" t="s">
        <v>979</v>
      </c>
      <c r="J21" t="s">
        <v>3</v>
      </c>
      <c r="K21" t="s">
        <v>980</v>
      </c>
      <c r="L21">
        <v>1369</v>
      </c>
      <c r="N21">
        <v>1013</v>
      </c>
      <c r="O21" t="s">
        <v>974</v>
      </c>
      <c r="P21" t="s">
        <v>974</v>
      </c>
      <c r="Q21">
        <v>1</v>
      </c>
      <c r="W21">
        <v>0</v>
      </c>
      <c r="X21">
        <v>-690051356</v>
      </c>
      <c r="Y21">
        <f t="shared" si="0"/>
        <v>119.78</v>
      </c>
      <c r="AA21">
        <v>0</v>
      </c>
      <c r="AB21">
        <v>0</v>
      </c>
      <c r="AC21">
        <v>0</v>
      </c>
      <c r="AD21">
        <v>307.99</v>
      </c>
      <c r="AE21">
        <v>0</v>
      </c>
      <c r="AF21">
        <v>0</v>
      </c>
      <c r="AG21">
        <v>0</v>
      </c>
      <c r="AH21">
        <v>8.82</v>
      </c>
      <c r="AI21">
        <v>1</v>
      </c>
      <c r="AJ21">
        <v>1</v>
      </c>
      <c r="AK21">
        <v>1</v>
      </c>
      <c r="AL21">
        <v>34.92</v>
      </c>
      <c r="AM21">
        <v>5</v>
      </c>
      <c r="AN21">
        <v>0</v>
      </c>
      <c r="AO21">
        <v>1</v>
      </c>
      <c r="AP21">
        <v>0</v>
      </c>
      <c r="AQ21">
        <v>0</v>
      </c>
      <c r="AR21">
        <v>0</v>
      </c>
      <c r="AS21" t="s">
        <v>3</v>
      </c>
      <c r="AT21">
        <v>119.78</v>
      </c>
      <c r="AU21" t="s">
        <v>3</v>
      </c>
      <c r="AV21">
        <v>1</v>
      </c>
      <c r="AW21">
        <v>2</v>
      </c>
      <c r="AX21">
        <v>69734170</v>
      </c>
      <c r="AY21">
        <v>1</v>
      </c>
      <c r="AZ21">
        <v>0</v>
      </c>
      <c r="BA21">
        <v>20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CU21">
        <f>ROUND(AT21*Source!I37*AH21*AL21,0)</f>
        <v>0</v>
      </c>
      <c r="CV21">
        <f>ROUND(Y21*Source!I37,9)</f>
        <v>0</v>
      </c>
      <c r="CW21">
        <v>0</v>
      </c>
      <c r="CX21">
        <f>ROUND(Y21*Source!I37,9)</f>
        <v>0</v>
      </c>
      <c r="CY21">
        <f>AD21</f>
        <v>307.99</v>
      </c>
      <c r="CZ21">
        <f>AH21</f>
        <v>8.82</v>
      </c>
      <c r="DA21">
        <f>AL21</f>
        <v>34.92</v>
      </c>
      <c r="DB21">
        <f t="shared" si="1"/>
        <v>1056.46</v>
      </c>
      <c r="DC21">
        <f t="shared" si="2"/>
        <v>0</v>
      </c>
      <c r="DD21" t="s">
        <v>3</v>
      </c>
      <c r="DE21" t="s">
        <v>3</v>
      </c>
      <c r="DF21">
        <f t="shared" si="7"/>
        <v>0</v>
      </c>
      <c r="DG21">
        <f t="shared" si="5"/>
        <v>0</v>
      </c>
      <c r="DH21">
        <f t="shared" si="6"/>
        <v>0</v>
      </c>
      <c r="DI21">
        <f>ROUND(ROUND(AH21*AL21,0)*CX21,0)</f>
        <v>0</v>
      </c>
      <c r="DJ21">
        <f>DI21</f>
        <v>0</v>
      </c>
      <c r="DK21">
        <v>0</v>
      </c>
      <c r="DL21" t="s">
        <v>3</v>
      </c>
      <c r="DM21">
        <v>0</v>
      </c>
      <c r="DN21" t="s">
        <v>3</v>
      </c>
      <c r="DO21">
        <v>0</v>
      </c>
    </row>
    <row r="22" spans="1:119" x14ac:dyDescent="0.2">
      <c r="A22">
        <f>ROW(Source!A37)</f>
        <v>37</v>
      </c>
      <c r="B22">
        <v>69726884</v>
      </c>
      <c r="C22">
        <v>69734157</v>
      </c>
      <c r="D22">
        <v>121548</v>
      </c>
      <c r="E22">
        <v>1</v>
      </c>
      <c r="F22">
        <v>1</v>
      </c>
      <c r="G22">
        <v>1</v>
      </c>
      <c r="H22">
        <v>1</v>
      </c>
      <c r="I22" t="s">
        <v>36</v>
      </c>
      <c r="J22" t="s">
        <v>3</v>
      </c>
      <c r="K22" t="s">
        <v>981</v>
      </c>
      <c r="L22">
        <v>608254</v>
      </c>
      <c r="N22">
        <v>1013</v>
      </c>
      <c r="O22" t="s">
        <v>982</v>
      </c>
      <c r="P22" t="s">
        <v>982</v>
      </c>
      <c r="Q22">
        <v>1</v>
      </c>
      <c r="W22">
        <v>0</v>
      </c>
      <c r="X22">
        <v>-185737400</v>
      </c>
      <c r="Y22">
        <f t="shared" si="0"/>
        <v>4.22</v>
      </c>
      <c r="AA22">
        <v>0</v>
      </c>
      <c r="AB22">
        <v>0</v>
      </c>
      <c r="AC22">
        <v>0</v>
      </c>
      <c r="AD22">
        <v>0</v>
      </c>
      <c r="AE22">
        <v>0</v>
      </c>
      <c r="AF22">
        <v>0</v>
      </c>
      <c r="AG22">
        <v>0</v>
      </c>
      <c r="AH22">
        <v>0</v>
      </c>
      <c r="AI22">
        <v>1</v>
      </c>
      <c r="AJ22">
        <v>1</v>
      </c>
      <c r="AK22">
        <v>19.8</v>
      </c>
      <c r="AL22">
        <v>1</v>
      </c>
      <c r="AM22">
        <v>5</v>
      </c>
      <c r="AN22">
        <v>0</v>
      </c>
      <c r="AO22">
        <v>1</v>
      </c>
      <c r="AP22">
        <v>0</v>
      </c>
      <c r="AQ22">
        <v>0</v>
      </c>
      <c r="AR22">
        <v>0</v>
      </c>
      <c r="AS22" t="s">
        <v>3</v>
      </c>
      <c r="AT22">
        <v>4.22</v>
      </c>
      <c r="AU22" t="s">
        <v>3</v>
      </c>
      <c r="AV22">
        <v>2</v>
      </c>
      <c r="AW22">
        <v>2</v>
      </c>
      <c r="AX22">
        <v>69734171</v>
      </c>
      <c r="AY22">
        <v>1</v>
      </c>
      <c r="AZ22">
        <v>0</v>
      </c>
      <c r="BA22">
        <v>21</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CV22">
        <v>0</v>
      </c>
      <c r="CW22">
        <v>0</v>
      </c>
      <c r="CX22">
        <f>ROUND(Y22*Source!I37,9)</f>
        <v>0</v>
      </c>
      <c r="CY22">
        <f>AD22</f>
        <v>0</v>
      </c>
      <c r="CZ22">
        <f>AH22</f>
        <v>0</v>
      </c>
      <c r="DA22">
        <f>AL22</f>
        <v>1</v>
      </c>
      <c r="DB22">
        <f t="shared" si="1"/>
        <v>0</v>
      </c>
      <c r="DC22">
        <f t="shared" si="2"/>
        <v>0</v>
      </c>
      <c r="DD22" t="s">
        <v>3</v>
      </c>
      <c r="DE22" t="s">
        <v>3</v>
      </c>
      <c r="DF22">
        <f t="shared" si="7"/>
        <v>0</v>
      </c>
      <c r="DG22">
        <f t="shared" si="5"/>
        <v>0</v>
      </c>
      <c r="DH22">
        <f>ROUND(ROUND(AG22*AK22,0)*CX22,0)</f>
        <v>0</v>
      </c>
      <c r="DI22">
        <f t="shared" ref="DI22:DI36" si="12">ROUND(ROUND(AH22,0)*CX22,0)</f>
        <v>0</v>
      </c>
      <c r="DJ22">
        <f>DI22</f>
        <v>0</v>
      </c>
      <c r="DK22">
        <v>0</v>
      </c>
      <c r="DL22" t="s">
        <v>3</v>
      </c>
      <c r="DM22">
        <v>0</v>
      </c>
      <c r="DN22" t="s">
        <v>3</v>
      </c>
      <c r="DO22">
        <v>0</v>
      </c>
    </row>
    <row r="23" spans="1:119" x14ac:dyDescent="0.2">
      <c r="A23">
        <f>ROW(Source!A37)</f>
        <v>37</v>
      </c>
      <c r="B23">
        <v>69726884</v>
      </c>
      <c r="C23">
        <v>69734157</v>
      </c>
      <c r="D23">
        <v>27439571</v>
      </c>
      <c r="E23">
        <v>1</v>
      </c>
      <c r="F23">
        <v>1</v>
      </c>
      <c r="G23">
        <v>1</v>
      </c>
      <c r="H23">
        <v>2</v>
      </c>
      <c r="I23" t="s">
        <v>983</v>
      </c>
      <c r="J23" t="s">
        <v>984</v>
      </c>
      <c r="K23" t="s">
        <v>985</v>
      </c>
      <c r="L23">
        <v>1368</v>
      </c>
      <c r="N23">
        <v>1011</v>
      </c>
      <c r="O23" t="s">
        <v>978</v>
      </c>
      <c r="P23" t="s">
        <v>978</v>
      </c>
      <c r="Q23">
        <v>1</v>
      </c>
      <c r="W23">
        <v>0</v>
      </c>
      <c r="X23">
        <v>1462286705</v>
      </c>
      <c r="Y23">
        <f t="shared" si="0"/>
        <v>0.36</v>
      </c>
      <c r="AA23">
        <v>0</v>
      </c>
      <c r="AB23">
        <v>822.31</v>
      </c>
      <c r="AC23">
        <v>200.77</v>
      </c>
      <c r="AD23">
        <v>0</v>
      </c>
      <c r="AE23">
        <v>0</v>
      </c>
      <c r="AF23">
        <v>88.42</v>
      </c>
      <c r="AG23">
        <v>10.14</v>
      </c>
      <c r="AH23">
        <v>0</v>
      </c>
      <c r="AI23">
        <v>1</v>
      </c>
      <c r="AJ23">
        <v>9.3000000000000007</v>
      </c>
      <c r="AK23">
        <v>19.8</v>
      </c>
      <c r="AL23">
        <v>1</v>
      </c>
      <c r="AM23">
        <v>5</v>
      </c>
      <c r="AN23">
        <v>0</v>
      </c>
      <c r="AO23">
        <v>1</v>
      </c>
      <c r="AP23">
        <v>0</v>
      </c>
      <c r="AQ23">
        <v>0</v>
      </c>
      <c r="AR23">
        <v>0</v>
      </c>
      <c r="AS23" t="s">
        <v>3</v>
      </c>
      <c r="AT23">
        <v>0.36</v>
      </c>
      <c r="AU23" t="s">
        <v>3</v>
      </c>
      <c r="AV23">
        <v>0</v>
      </c>
      <c r="AW23">
        <v>2</v>
      </c>
      <c r="AX23">
        <v>69734172</v>
      </c>
      <c r="AY23">
        <v>1</v>
      </c>
      <c r="AZ23">
        <v>0</v>
      </c>
      <c r="BA23">
        <v>22</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CV23">
        <v>0</v>
      </c>
      <c r="CW23">
        <f>ROUND(Y23*Source!I37*DO23,9)</f>
        <v>0</v>
      </c>
      <c r="CX23">
        <f>ROUND(Y23*Source!I37,9)</f>
        <v>0</v>
      </c>
      <c r="CY23">
        <f>AB23</f>
        <v>822.31</v>
      </c>
      <c r="CZ23">
        <f>AF23</f>
        <v>88.42</v>
      </c>
      <c r="DA23">
        <f>AJ23</f>
        <v>9.3000000000000007</v>
      </c>
      <c r="DB23">
        <f t="shared" si="1"/>
        <v>31.83</v>
      </c>
      <c r="DC23">
        <f t="shared" si="2"/>
        <v>3.65</v>
      </c>
      <c r="DD23" t="s">
        <v>3</v>
      </c>
      <c r="DE23" t="s">
        <v>3</v>
      </c>
      <c r="DF23">
        <f t="shared" si="7"/>
        <v>0</v>
      </c>
      <c r="DG23">
        <f>ROUND(ROUND(AF23*AJ23,0)*CX23,0)</f>
        <v>0</v>
      </c>
      <c r="DH23">
        <f>ROUND(ROUND(AG23*AK23,0)*CX23,0)</f>
        <v>0</v>
      </c>
      <c r="DI23">
        <f t="shared" si="12"/>
        <v>0</v>
      </c>
      <c r="DJ23">
        <f>DG23</f>
        <v>0</v>
      </c>
      <c r="DK23">
        <v>0</v>
      </c>
      <c r="DL23" t="s">
        <v>3</v>
      </c>
      <c r="DM23">
        <v>0</v>
      </c>
      <c r="DN23" t="s">
        <v>3</v>
      </c>
      <c r="DO23">
        <v>0</v>
      </c>
    </row>
    <row r="24" spans="1:119" x14ac:dyDescent="0.2">
      <c r="A24">
        <f>ROW(Source!A37)</f>
        <v>37</v>
      </c>
      <c r="B24">
        <v>69726884</v>
      </c>
      <c r="C24">
        <v>69734157</v>
      </c>
      <c r="D24">
        <v>27439630</v>
      </c>
      <c r="E24">
        <v>1</v>
      </c>
      <c r="F24">
        <v>1</v>
      </c>
      <c r="G24">
        <v>1</v>
      </c>
      <c r="H24">
        <v>2</v>
      </c>
      <c r="I24" t="s">
        <v>986</v>
      </c>
      <c r="J24" t="s">
        <v>987</v>
      </c>
      <c r="K24" t="s">
        <v>988</v>
      </c>
      <c r="L24">
        <v>1368</v>
      </c>
      <c r="N24">
        <v>1011</v>
      </c>
      <c r="O24" t="s">
        <v>978</v>
      </c>
      <c r="P24" t="s">
        <v>978</v>
      </c>
      <c r="Q24">
        <v>1</v>
      </c>
      <c r="W24">
        <v>0</v>
      </c>
      <c r="X24">
        <v>-72110300</v>
      </c>
      <c r="Y24">
        <f t="shared" si="0"/>
        <v>2.2999999999999998</v>
      </c>
      <c r="AA24">
        <v>0</v>
      </c>
      <c r="AB24">
        <v>290.81</v>
      </c>
      <c r="AC24">
        <v>269.48</v>
      </c>
      <c r="AD24">
        <v>0</v>
      </c>
      <c r="AE24">
        <v>0</v>
      </c>
      <c r="AF24">
        <v>31.27</v>
      </c>
      <c r="AG24">
        <v>13.61</v>
      </c>
      <c r="AH24">
        <v>0</v>
      </c>
      <c r="AI24">
        <v>1</v>
      </c>
      <c r="AJ24">
        <v>9.3000000000000007</v>
      </c>
      <c r="AK24">
        <v>19.8</v>
      </c>
      <c r="AL24">
        <v>1</v>
      </c>
      <c r="AM24">
        <v>5</v>
      </c>
      <c r="AN24">
        <v>0</v>
      </c>
      <c r="AO24">
        <v>1</v>
      </c>
      <c r="AP24">
        <v>0</v>
      </c>
      <c r="AQ24">
        <v>0</v>
      </c>
      <c r="AR24">
        <v>0</v>
      </c>
      <c r="AS24" t="s">
        <v>3</v>
      </c>
      <c r="AT24">
        <v>2.2999999999999998</v>
      </c>
      <c r="AU24" t="s">
        <v>3</v>
      </c>
      <c r="AV24">
        <v>0</v>
      </c>
      <c r="AW24">
        <v>2</v>
      </c>
      <c r="AX24">
        <v>69734173</v>
      </c>
      <c r="AY24">
        <v>1</v>
      </c>
      <c r="AZ24">
        <v>0</v>
      </c>
      <c r="BA24">
        <v>23</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CV24">
        <v>0</v>
      </c>
      <c r="CW24">
        <f>ROUND(Y24*Source!I37*DO24,9)</f>
        <v>0</v>
      </c>
      <c r="CX24">
        <f>ROUND(Y24*Source!I37,9)</f>
        <v>0</v>
      </c>
      <c r="CY24">
        <f>AB24</f>
        <v>290.81</v>
      </c>
      <c r="CZ24">
        <f>AF24</f>
        <v>31.27</v>
      </c>
      <c r="DA24">
        <f>AJ24</f>
        <v>9.3000000000000007</v>
      </c>
      <c r="DB24">
        <f t="shared" si="1"/>
        <v>71.92</v>
      </c>
      <c r="DC24">
        <f t="shared" si="2"/>
        <v>31.3</v>
      </c>
      <c r="DD24" t="s">
        <v>3</v>
      </c>
      <c r="DE24" t="s">
        <v>3</v>
      </c>
      <c r="DF24">
        <f t="shared" si="7"/>
        <v>0</v>
      </c>
      <c r="DG24">
        <f>ROUND(ROUND(AF24*AJ24,0)*CX24,0)</f>
        <v>0</v>
      </c>
      <c r="DH24">
        <f>ROUND(ROUND(AG24*AK24,0)*CX24,0)</f>
        <v>0</v>
      </c>
      <c r="DI24">
        <f t="shared" si="12"/>
        <v>0</v>
      </c>
      <c r="DJ24">
        <f>DG24</f>
        <v>0</v>
      </c>
      <c r="DK24">
        <v>0</v>
      </c>
      <c r="DL24" t="s">
        <v>3</v>
      </c>
      <c r="DM24">
        <v>0</v>
      </c>
      <c r="DN24" t="s">
        <v>3</v>
      </c>
      <c r="DO24">
        <v>0</v>
      </c>
    </row>
    <row r="25" spans="1:119" x14ac:dyDescent="0.2">
      <c r="A25">
        <f>ROW(Source!A37)</f>
        <v>37</v>
      </c>
      <c r="B25">
        <v>69726884</v>
      </c>
      <c r="C25">
        <v>69734157</v>
      </c>
      <c r="D25">
        <v>27440032</v>
      </c>
      <c r="E25">
        <v>1</v>
      </c>
      <c r="F25">
        <v>1</v>
      </c>
      <c r="G25">
        <v>1</v>
      </c>
      <c r="H25">
        <v>2</v>
      </c>
      <c r="I25" t="s">
        <v>989</v>
      </c>
      <c r="J25" t="s">
        <v>990</v>
      </c>
      <c r="K25" t="s">
        <v>991</v>
      </c>
      <c r="L25">
        <v>1368</v>
      </c>
      <c r="N25">
        <v>1011</v>
      </c>
      <c r="O25" t="s">
        <v>978</v>
      </c>
      <c r="P25" t="s">
        <v>978</v>
      </c>
      <c r="Q25">
        <v>1</v>
      </c>
      <c r="W25">
        <v>0</v>
      </c>
      <c r="X25">
        <v>864476657</v>
      </c>
      <c r="Y25">
        <f t="shared" si="0"/>
        <v>1.56</v>
      </c>
      <c r="AA25">
        <v>0</v>
      </c>
      <c r="AB25">
        <v>115.6</v>
      </c>
      <c r="AC25">
        <v>200.77</v>
      </c>
      <c r="AD25">
        <v>0</v>
      </c>
      <c r="AE25">
        <v>0</v>
      </c>
      <c r="AF25">
        <v>12.43</v>
      </c>
      <c r="AG25">
        <v>10.14</v>
      </c>
      <c r="AH25">
        <v>0</v>
      </c>
      <c r="AI25">
        <v>1</v>
      </c>
      <c r="AJ25">
        <v>9.3000000000000007</v>
      </c>
      <c r="AK25">
        <v>19.8</v>
      </c>
      <c r="AL25">
        <v>1</v>
      </c>
      <c r="AM25">
        <v>5</v>
      </c>
      <c r="AN25">
        <v>0</v>
      </c>
      <c r="AO25">
        <v>1</v>
      </c>
      <c r="AP25">
        <v>0</v>
      </c>
      <c r="AQ25">
        <v>0</v>
      </c>
      <c r="AR25">
        <v>0</v>
      </c>
      <c r="AS25" t="s">
        <v>3</v>
      </c>
      <c r="AT25">
        <v>1.56</v>
      </c>
      <c r="AU25" t="s">
        <v>3</v>
      </c>
      <c r="AV25">
        <v>0</v>
      </c>
      <c r="AW25">
        <v>2</v>
      </c>
      <c r="AX25">
        <v>69734174</v>
      </c>
      <c r="AY25">
        <v>1</v>
      </c>
      <c r="AZ25">
        <v>0</v>
      </c>
      <c r="BA25">
        <v>24</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CV25">
        <v>0</v>
      </c>
      <c r="CW25">
        <f>ROUND(Y25*Source!I37*DO25,9)</f>
        <v>0</v>
      </c>
      <c r="CX25">
        <f>ROUND(Y25*Source!I37,9)</f>
        <v>0</v>
      </c>
      <c r="CY25">
        <f>AB25</f>
        <v>115.6</v>
      </c>
      <c r="CZ25">
        <f>AF25</f>
        <v>12.43</v>
      </c>
      <c r="DA25">
        <f>AJ25</f>
        <v>9.3000000000000007</v>
      </c>
      <c r="DB25">
        <f t="shared" si="1"/>
        <v>19.39</v>
      </c>
      <c r="DC25">
        <f t="shared" si="2"/>
        <v>15.82</v>
      </c>
      <c r="DD25" t="s">
        <v>3</v>
      </c>
      <c r="DE25" t="s">
        <v>3</v>
      </c>
      <c r="DF25">
        <f t="shared" si="7"/>
        <v>0</v>
      </c>
      <c r="DG25">
        <f>ROUND(ROUND(AF25*AJ25,0)*CX25,0)</f>
        <v>0</v>
      </c>
      <c r="DH25">
        <f>ROUND(ROUND(AG25*AK25,0)*CX25,0)</f>
        <v>0</v>
      </c>
      <c r="DI25">
        <f t="shared" si="12"/>
        <v>0</v>
      </c>
      <c r="DJ25">
        <f>DG25</f>
        <v>0</v>
      </c>
      <c r="DK25">
        <v>0</v>
      </c>
      <c r="DL25" t="s">
        <v>3</v>
      </c>
      <c r="DM25">
        <v>0</v>
      </c>
      <c r="DN25" t="s">
        <v>3</v>
      </c>
      <c r="DO25">
        <v>0</v>
      </c>
    </row>
    <row r="26" spans="1:119" x14ac:dyDescent="0.2">
      <c r="A26">
        <f>ROW(Source!A37)</f>
        <v>37</v>
      </c>
      <c r="B26">
        <v>69726884</v>
      </c>
      <c r="C26">
        <v>69734157</v>
      </c>
      <c r="D26">
        <v>27441327</v>
      </c>
      <c r="E26">
        <v>1</v>
      </c>
      <c r="F26">
        <v>1</v>
      </c>
      <c r="G26">
        <v>1</v>
      </c>
      <c r="H26">
        <v>2</v>
      </c>
      <c r="I26" t="s">
        <v>975</v>
      </c>
      <c r="J26" t="s">
        <v>976</v>
      </c>
      <c r="K26" t="s">
        <v>977</v>
      </c>
      <c r="L26">
        <v>1368</v>
      </c>
      <c r="N26">
        <v>1011</v>
      </c>
      <c r="O26" t="s">
        <v>978</v>
      </c>
      <c r="P26" t="s">
        <v>978</v>
      </c>
      <c r="Q26">
        <v>1</v>
      </c>
      <c r="W26">
        <v>0</v>
      </c>
      <c r="X26">
        <v>-1583389094</v>
      </c>
      <c r="Y26">
        <f t="shared" si="0"/>
        <v>0.28000000000000003</v>
      </c>
      <c r="AA26">
        <v>0</v>
      </c>
      <c r="AB26">
        <v>868.34</v>
      </c>
      <c r="AC26">
        <v>231.46</v>
      </c>
      <c r="AD26">
        <v>0</v>
      </c>
      <c r="AE26">
        <v>0</v>
      </c>
      <c r="AF26">
        <v>93.37</v>
      </c>
      <c r="AG26">
        <v>11.69</v>
      </c>
      <c r="AH26">
        <v>0</v>
      </c>
      <c r="AI26">
        <v>1</v>
      </c>
      <c r="AJ26">
        <v>9.3000000000000007</v>
      </c>
      <c r="AK26">
        <v>19.8</v>
      </c>
      <c r="AL26">
        <v>1</v>
      </c>
      <c r="AM26">
        <v>5</v>
      </c>
      <c r="AN26">
        <v>0</v>
      </c>
      <c r="AO26">
        <v>1</v>
      </c>
      <c r="AP26">
        <v>0</v>
      </c>
      <c r="AQ26">
        <v>0</v>
      </c>
      <c r="AR26">
        <v>0</v>
      </c>
      <c r="AS26" t="s">
        <v>3</v>
      </c>
      <c r="AT26">
        <v>0.28000000000000003</v>
      </c>
      <c r="AU26" t="s">
        <v>3</v>
      </c>
      <c r="AV26">
        <v>0</v>
      </c>
      <c r="AW26">
        <v>2</v>
      </c>
      <c r="AX26">
        <v>69734175</v>
      </c>
      <c r="AY26">
        <v>1</v>
      </c>
      <c r="AZ26">
        <v>0</v>
      </c>
      <c r="BA26">
        <v>25</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CV26">
        <v>0</v>
      </c>
      <c r="CW26">
        <f>ROUND(Y26*Source!I37*DO26,9)</f>
        <v>0</v>
      </c>
      <c r="CX26">
        <f>ROUND(Y26*Source!I37,9)</f>
        <v>0</v>
      </c>
      <c r="CY26">
        <f>AB26</f>
        <v>868.34</v>
      </c>
      <c r="CZ26">
        <f>AF26</f>
        <v>93.37</v>
      </c>
      <c r="DA26">
        <f>AJ26</f>
        <v>9.3000000000000007</v>
      </c>
      <c r="DB26">
        <f t="shared" si="1"/>
        <v>26.14</v>
      </c>
      <c r="DC26">
        <f t="shared" si="2"/>
        <v>3.27</v>
      </c>
      <c r="DD26" t="s">
        <v>3</v>
      </c>
      <c r="DE26" t="s">
        <v>3</v>
      </c>
      <c r="DF26">
        <f t="shared" si="7"/>
        <v>0</v>
      </c>
      <c r="DG26">
        <f>ROUND(ROUND(AF26*AJ26,0)*CX26,0)</f>
        <v>0</v>
      </c>
      <c r="DH26">
        <f>ROUND(ROUND(AG26*AK26,0)*CX26,0)</f>
        <v>0</v>
      </c>
      <c r="DI26">
        <f t="shared" si="12"/>
        <v>0</v>
      </c>
      <c r="DJ26">
        <f>DG26</f>
        <v>0</v>
      </c>
      <c r="DK26">
        <v>0</v>
      </c>
      <c r="DL26" t="s">
        <v>3</v>
      </c>
      <c r="DM26">
        <v>0</v>
      </c>
      <c r="DN26" t="s">
        <v>3</v>
      </c>
      <c r="DO26">
        <v>0</v>
      </c>
    </row>
    <row r="27" spans="1:119" x14ac:dyDescent="0.2">
      <c r="A27">
        <f>ROW(Source!A37)</f>
        <v>37</v>
      </c>
      <c r="B27">
        <v>69726884</v>
      </c>
      <c r="C27">
        <v>69734157</v>
      </c>
      <c r="D27">
        <v>27373906</v>
      </c>
      <c r="E27">
        <v>1</v>
      </c>
      <c r="F27">
        <v>1</v>
      </c>
      <c r="G27">
        <v>1</v>
      </c>
      <c r="H27">
        <v>3</v>
      </c>
      <c r="I27" t="s">
        <v>54</v>
      </c>
      <c r="J27" t="s">
        <v>57</v>
      </c>
      <c r="K27" t="s">
        <v>55</v>
      </c>
      <c r="L27">
        <v>1327</v>
      </c>
      <c r="N27">
        <v>1005</v>
      </c>
      <c r="O27" t="s">
        <v>56</v>
      </c>
      <c r="P27" t="s">
        <v>56</v>
      </c>
      <c r="Q27">
        <v>1</v>
      </c>
      <c r="W27">
        <v>0</v>
      </c>
      <c r="X27">
        <v>-1566646677</v>
      </c>
      <c r="Y27">
        <f t="shared" si="0"/>
        <v>102</v>
      </c>
      <c r="AA27">
        <v>965</v>
      </c>
      <c r="AB27">
        <v>0</v>
      </c>
      <c r="AC27">
        <v>0</v>
      </c>
      <c r="AD27">
        <v>0</v>
      </c>
      <c r="AE27">
        <v>133.46</v>
      </c>
      <c r="AF27">
        <v>0</v>
      </c>
      <c r="AG27">
        <v>0</v>
      </c>
      <c r="AH27">
        <v>0</v>
      </c>
      <c r="AI27">
        <v>7.56</v>
      </c>
      <c r="AJ27">
        <v>1</v>
      </c>
      <c r="AK27">
        <v>1</v>
      </c>
      <c r="AL27">
        <v>1</v>
      </c>
      <c r="AM27">
        <v>5</v>
      </c>
      <c r="AN27">
        <v>0</v>
      </c>
      <c r="AO27">
        <v>0</v>
      </c>
      <c r="AP27">
        <v>1</v>
      </c>
      <c r="AQ27">
        <v>0</v>
      </c>
      <c r="AR27">
        <v>0</v>
      </c>
      <c r="AS27" t="s">
        <v>3</v>
      </c>
      <c r="AT27">
        <v>102</v>
      </c>
      <c r="AU27" t="s">
        <v>3</v>
      </c>
      <c r="AV27">
        <v>0</v>
      </c>
      <c r="AW27">
        <v>2</v>
      </c>
      <c r="AX27">
        <v>69734176</v>
      </c>
      <c r="AY27">
        <v>1</v>
      </c>
      <c r="AZ27">
        <v>16384</v>
      </c>
      <c r="BA27">
        <v>26</v>
      </c>
      <c r="BB27">
        <v>3</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CV27">
        <v>0</v>
      </c>
      <c r="CW27">
        <v>0</v>
      </c>
      <c r="CX27">
        <f>ROUND(Y27*Source!I37,9)</f>
        <v>0</v>
      </c>
      <c r="CY27">
        <f t="shared" ref="CY27:CY32" si="13">AA27</f>
        <v>965</v>
      </c>
      <c r="CZ27">
        <f t="shared" ref="CZ27:CZ32" si="14">AE27</f>
        <v>133.46</v>
      </c>
      <c r="DA27">
        <f t="shared" ref="DA27:DA32" si="15">AI27</f>
        <v>7.56</v>
      </c>
      <c r="DB27">
        <f t="shared" si="1"/>
        <v>13612.92</v>
      </c>
      <c r="DC27">
        <f t="shared" si="2"/>
        <v>0</v>
      </c>
      <c r="DD27" t="s">
        <v>3</v>
      </c>
      <c r="DE27" t="s">
        <v>3</v>
      </c>
      <c r="DF27">
        <f t="shared" ref="DF27:DF32" si="16">ROUND(ROUND(AE27*AI27,0)*CX27,0)</f>
        <v>0</v>
      </c>
      <c r="DG27">
        <f t="shared" ref="DG27:DG37" si="17">ROUND(ROUND(AF27,0)*CX27,0)</f>
        <v>0</v>
      </c>
      <c r="DH27">
        <f t="shared" ref="DH27:DH37" si="18">ROUND(ROUND(AG27,0)*CX27,0)</f>
        <v>0</v>
      </c>
      <c r="DI27">
        <f t="shared" si="12"/>
        <v>0</v>
      </c>
      <c r="DJ27">
        <f t="shared" ref="DJ27:DJ32" si="19">DF27</f>
        <v>0</v>
      </c>
      <c r="DK27">
        <v>0</v>
      </c>
      <c r="DL27" t="s">
        <v>3</v>
      </c>
      <c r="DM27">
        <v>0</v>
      </c>
      <c r="DN27" t="s">
        <v>3</v>
      </c>
      <c r="DO27">
        <v>0</v>
      </c>
    </row>
    <row r="28" spans="1:119" x14ac:dyDescent="0.2">
      <c r="A28">
        <f>ROW(Source!A37)</f>
        <v>37</v>
      </c>
      <c r="B28">
        <v>69726884</v>
      </c>
      <c r="C28">
        <v>69734157</v>
      </c>
      <c r="D28">
        <v>27371543</v>
      </c>
      <c r="E28">
        <v>1</v>
      </c>
      <c r="F28">
        <v>1</v>
      </c>
      <c r="G28">
        <v>1</v>
      </c>
      <c r="H28">
        <v>3</v>
      </c>
      <c r="I28" t="s">
        <v>66</v>
      </c>
      <c r="J28" t="s">
        <v>69</v>
      </c>
      <c r="K28" t="s">
        <v>67</v>
      </c>
      <c r="L28">
        <v>1346</v>
      </c>
      <c r="N28">
        <v>1009</v>
      </c>
      <c r="O28" t="s">
        <v>68</v>
      </c>
      <c r="P28" t="s">
        <v>68</v>
      </c>
      <c r="Q28">
        <v>1</v>
      </c>
      <c r="W28">
        <v>0</v>
      </c>
      <c r="X28">
        <v>-386994921</v>
      </c>
      <c r="Y28">
        <f t="shared" si="0"/>
        <v>0.5</v>
      </c>
      <c r="AA28">
        <v>31</v>
      </c>
      <c r="AB28">
        <v>0</v>
      </c>
      <c r="AC28">
        <v>0</v>
      </c>
      <c r="AD28">
        <v>0</v>
      </c>
      <c r="AE28">
        <v>4.2799999999999994</v>
      </c>
      <c r="AF28">
        <v>0</v>
      </c>
      <c r="AG28">
        <v>0</v>
      </c>
      <c r="AH28">
        <v>0</v>
      </c>
      <c r="AI28">
        <v>7.56</v>
      </c>
      <c r="AJ28">
        <v>1</v>
      </c>
      <c r="AK28">
        <v>1</v>
      </c>
      <c r="AL28">
        <v>1</v>
      </c>
      <c r="AM28">
        <v>5</v>
      </c>
      <c r="AN28">
        <v>0</v>
      </c>
      <c r="AO28">
        <v>0</v>
      </c>
      <c r="AP28">
        <v>1</v>
      </c>
      <c r="AQ28">
        <v>0</v>
      </c>
      <c r="AR28">
        <v>0</v>
      </c>
      <c r="AS28" t="s">
        <v>3</v>
      </c>
      <c r="AT28">
        <v>0.5</v>
      </c>
      <c r="AU28" t="s">
        <v>3</v>
      </c>
      <c r="AV28">
        <v>0</v>
      </c>
      <c r="AW28">
        <v>2</v>
      </c>
      <c r="AX28">
        <v>69734177</v>
      </c>
      <c r="AY28">
        <v>1</v>
      </c>
      <c r="AZ28">
        <v>16384</v>
      </c>
      <c r="BA28">
        <v>27</v>
      </c>
      <c r="BB28">
        <v>3</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CV28">
        <v>0</v>
      </c>
      <c r="CW28">
        <v>0</v>
      </c>
      <c r="CX28">
        <f>ROUND(Y28*Source!I37,9)</f>
        <v>0</v>
      </c>
      <c r="CY28">
        <f t="shared" si="13"/>
        <v>31</v>
      </c>
      <c r="CZ28">
        <f t="shared" si="14"/>
        <v>4.2799999999999994</v>
      </c>
      <c r="DA28">
        <f t="shared" si="15"/>
        <v>7.56</v>
      </c>
      <c r="DB28">
        <f t="shared" si="1"/>
        <v>2.14</v>
      </c>
      <c r="DC28">
        <f t="shared" si="2"/>
        <v>0</v>
      </c>
      <c r="DD28" t="s">
        <v>3</v>
      </c>
      <c r="DE28" t="s">
        <v>3</v>
      </c>
      <c r="DF28">
        <f t="shared" si="16"/>
        <v>0</v>
      </c>
      <c r="DG28">
        <f t="shared" si="17"/>
        <v>0</v>
      </c>
      <c r="DH28">
        <f t="shared" si="18"/>
        <v>0</v>
      </c>
      <c r="DI28">
        <f t="shared" si="12"/>
        <v>0</v>
      </c>
      <c r="DJ28">
        <f t="shared" si="19"/>
        <v>0</v>
      </c>
      <c r="DK28">
        <v>0</v>
      </c>
      <c r="DL28" t="s">
        <v>3</v>
      </c>
      <c r="DM28">
        <v>0</v>
      </c>
      <c r="DN28" t="s">
        <v>3</v>
      </c>
      <c r="DO28">
        <v>0</v>
      </c>
    </row>
    <row r="29" spans="1:119" x14ac:dyDescent="0.2">
      <c r="A29">
        <f>ROW(Source!A37)</f>
        <v>37</v>
      </c>
      <c r="B29">
        <v>69726884</v>
      </c>
      <c r="C29">
        <v>69734157</v>
      </c>
      <c r="D29">
        <v>27373400</v>
      </c>
      <c r="E29">
        <v>1</v>
      </c>
      <c r="F29">
        <v>1</v>
      </c>
      <c r="G29">
        <v>1</v>
      </c>
      <c r="H29">
        <v>3</v>
      </c>
      <c r="I29" t="s">
        <v>72</v>
      </c>
      <c r="J29" t="s">
        <v>74</v>
      </c>
      <c r="K29" t="s">
        <v>73</v>
      </c>
      <c r="L29">
        <v>1346</v>
      </c>
      <c r="N29">
        <v>1009</v>
      </c>
      <c r="O29" t="s">
        <v>68</v>
      </c>
      <c r="P29" t="s">
        <v>68</v>
      </c>
      <c r="Q29">
        <v>1</v>
      </c>
      <c r="W29">
        <v>0</v>
      </c>
      <c r="X29">
        <v>-2018777761</v>
      </c>
      <c r="Y29">
        <f t="shared" si="0"/>
        <v>450</v>
      </c>
      <c r="AA29">
        <v>7.63</v>
      </c>
      <c r="AB29">
        <v>0</v>
      </c>
      <c r="AC29">
        <v>0</v>
      </c>
      <c r="AD29">
        <v>0</v>
      </c>
      <c r="AE29">
        <v>1.06</v>
      </c>
      <c r="AF29">
        <v>0</v>
      </c>
      <c r="AG29">
        <v>0</v>
      </c>
      <c r="AH29">
        <v>0</v>
      </c>
      <c r="AI29">
        <v>7.56</v>
      </c>
      <c r="AJ29">
        <v>1</v>
      </c>
      <c r="AK29">
        <v>1</v>
      </c>
      <c r="AL29">
        <v>1</v>
      </c>
      <c r="AM29">
        <v>5</v>
      </c>
      <c r="AN29">
        <v>0</v>
      </c>
      <c r="AO29">
        <v>0</v>
      </c>
      <c r="AP29">
        <v>1</v>
      </c>
      <c r="AQ29">
        <v>0</v>
      </c>
      <c r="AR29">
        <v>0</v>
      </c>
      <c r="AS29" t="s">
        <v>3</v>
      </c>
      <c r="AT29">
        <v>450</v>
      </c>
      <c r="AU29" t="s">
        <v>3</v>
      </c>
      <c r="AV29">
        <v>0</v>
      </c>
      <c r="AW29">
        <v>2</v>
      </c>
      <c r="AX29">
        <v>69734178</v>
      </c>
      <c r="AY29">
        <v>1</v>
      </c>
      <c r="AZ29">
        <v>16384</v>
      </c>
      <c r="BA29">
        <v>28</v>
      </c>
      <c r="BB29">
        <v>3</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CV29">
        <v>0</v>
      </c>
      <c r="CW29">
        <v>0</v>
      </c>
      <c r="CX29">
        <f>ROUND(Y29*Source!I37,9)</f>
        <v>0</v>
      </c>
      <c r="CY29">
        <f t="shared" si="13"/>
        <v>7.63</v>
      </c>
      <c r="CZ29">
        <f t="shared" si="14"/>
        <v>1.06</v>
      </c>
      <c r="DA29">
        <f t="shared" si="15"/>
        <v>7.56</v>
      </c>
      <c r="DB29">
        <f t="shared" si="1"/>
        <v>477</v>
      </c>
      <c r="DC29">
        <f t="shared" si="2"/>
        <v>0</v>
      </c>
      <c r="DD29" t="s">
        <v>3</v>
      </c>
      <c r="DE29" t="s">
        <v>3</v>
      </c>
      <c r="DF29">
        <f t="shared" si="16"/>
        <v>0</v>
      </c>
      <c r="DG29">
        <f t="shared" si="17"/>
        <v>0</v>
      </c>
      <c r="DH29">
        <f t="shared" si="18"/>
        <v>0</v>
      </c>
      <c r="DI29">
        <f t="shared" si="12"/>
        <v>0</v>
      </c>
      <c r="DJ29">
        <f t="shared" si="19"/>
        <v>0</v>
      </c>
      <c r="DK29">
        <v>0</v>
      </c>
      <c r="DL29" t="s">
        <v>3</v>
      </c>
      <c r="DM29">
        <v>0</v>
      </c>
      <c r="DN29" t="s">
        <v>3</v>
      </c>
      <c r="DO29">
        <v>0</v>
      </c>
    </row>
    <row r="30" spans="1:119" x14ac:dyDescent="0.2">
      <c r="A30">
        <f>ROW(Source!A37)</f>
        <v>37</v>
      </c>
      <c r="B30">
        <v>69726884</v>
      </c>
      <c r="C30">
        <v>69734157</v>
      </c>
      <c r="D30">
        <v>27371596</v>
      </c>
      <c r="E30">
        <v>1</v>
      </c>
      <c r="F30">
        <v>1</v>
      </c>
      <c r="G30">
        <v>1</v>
      </c>
      <c r="H30">
        <v>3</v>
      </c>
      <c r="I30" t="s">
        <v>76</v>
      </c>
      <c r="J30" t="s">
        <v>79</v>
      </c>
      <c r="K30" t="s">
        <v>77</v>
      </c>
      <c r="L30">
        <v>1348</v>
      </c>
      <c r="N30">
        <v>1009</v>
      </c>
      <c r="O30" t="s">
        <v>78</v>
      </c>
      <c r="P30" t="s">
        <v>78</v>
      </c>
      <c r="Q30">
        <v>1000</v>
      </c>
      <c r="W30">
        <v>0</v>
      </c>
      <c r="X30">
        <v>-228372036</v>
      </c>
      <c r="Y30">
        <f t="shared" si="0"/>
        <v>0.05</v>
      </c>
      <c r="AA30">
        <v>83330</v>
      </c>
      <c r="AB30">
        <v>0</v>
      </c>
      <c r="AC30">
        <v>0</v>
      </c>
      <c r="AD30">
        <v>0</v>
      </c>
      <c r="AE30">
        <v>11524.009999999998</v>
      </c>
      <c r="AF30">
        <v>0</v>
      </c>
      <c r="AG30">
        <v>0</v>
      </c>
      <c r="AH30">
        <v>0</v>
      </c>
      <c r="AI30">
        <v>7.56</v>
      </c>
      <c r="AJ30">
        <v>1</v>
      </c>
      <c r="AK30">
        <v>1</v>
      </c>
      <c r="AL30">
        <v>1</v>
      </c>
      <c r="AM30">
        <v>5</v>
      </c>
      <c r="AN30">
        <v>0</v>
      </c>
      <c r="AO30">
        <v>0</v>
      </c>
      <c r="AP30">
        <v>1</v>
      </c>
      <c r="AQ30">
        <v>0</v>
      </c>
      <c r="AR30">
        <v>0</v>
      </c>
      <c r="AS30" t="s">
        <v>3</v>
      </c>
      <c r="AT30">
        <v>0.05</v>
      </c>
      <c r="AU30" t="s">
        <v>3</v>
      </c>
      <c r="AV30">
        <v>0</v>
      </c>
      <c r="AW30">
        <v>2</v>
      </c>
      <c r="AX30">
        <v>69734179</v>
      </c>
      <c r="AY30">
        <v>1</v>
      </c>
      <c r="AZ30">
        <v>16384</v>
      </c>
      <c r="BA30">
        <v>29</v>
      </c>
      <c r="BB30">
        <v>3</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CV30">
        <v>0</v>
      </c>
      <c r="CW30">
        <v>0</v>
      </c>
      <c r="CX30">
        <f>ROUND(Y30*Source!I37,9)</f>
        <v>0</v>
      </c>
      <c r="CY30">
        <f t="shared" si="13"/>
        <v>83330</v>
      </c>
      <c r="CZ30">
        <f t="shared" si="14"/>
        <v>11524.009999999998</v>
      </c>
      <c r="DA30">
        <f t="shared" si="15"/>
        <v>7.56</v>
      </c>
      <c r="DB30">
        <f t="shared" si="1"/>
        <v>576.20000000000005</v>
      </c>
      <c r="DC30">
        <f t="shared" si="2"/>
        <v>0</v>
      </c>
      <c r="DD30" t="s">
        <v>3</v>
      </c>
      <c r="DE30" t="s">
        <v>3</v>
      </c>
      <c r="DF30">
        <f t="shared" si="16"/>
        <v>0</v>
      </c>
      <c r="DG30">
        <f t="shared" si="17"/>
        <v>0</v>
      </c>
      <c r="DH30">
        <f t="shared" si="18"/>
        <v>0</v>
      </c>
      <c r="DI30">
        <f t="shared" si="12"/>
        <v>0</v>
      </c>
      <c r="DJ30">
        <f t="shared" si="19"/>
        <v>0</v>
      </c>
      <c r="DK30">
        <v>0</v>
      </c>
      <c r="DL30" t="s">
        <v>3</v>
      </c>
      <c r="DM30">
        <v>0</v>
      </c>
      <c r="DN30" t="s">
        <v>3</v>
      </c>
      <c r="DO30">
        <v>0</v>
      </c>
    </row>
    <row r="31" spans="1:119" x14ac:dyDescent="0.2">
      <c r="A31">
        <f>ROW(Source!A37)</f>
        <v>37</v>
      </c>
      <c r="B31">
        <v>69726884</v>
      </c>
      <c r="C31">
        <v>69734157</v>
      </c>
      <c r="D31">
        <v>27379377</v>
      </c>
      <c r="E31">
        <v>1</v>
      </c>
      <c r="F31">
        <v>1</v>
      </c>
      <c r="G31">
        <v>1</v>
      </c>
      <c r="H31">
        <v>3</v>
      </c>
      <c r="I31" t="s">
        <v>60</v>
      </c>
      <c r="J31" t="s">
        <v>63</v>
      </c>
      <c r="K31" t="s">
        <v>61</v>
      </c>
      <c r="L31">
        <v>1354</v>
      </c>
      <c r="N31">
        <v>1010</v>
      </c>
      <c r="O31" t="s">
        <v>62</v>
      </c>
      <c r="P31" t="s">
        <v>62</v>
      </c>
      <c r="Q31">
        <v>1</v>
      </c>
      <c r="W31">
        <v>0</v>
      </c>
      <c r="X31">
        <v>-1388122292</v>
      </c>
      <c r="Y31">
        <f t="shared" si="0"/>
        <v>800</v>
      </c>
      <c r="AA31">
        <v>0.14000000000000001</v>
      </c>
      <c r="AB31">
        <v>0</v>
      </c>
      <c r="AC31">
        <v>0</v>
      </c>
      <c r="AD31">
        <v>0</v>
      </c>
      <c r="AE31">
        <v>0.02</v>
      </c>
      <c r="AF31">
        <v>0</v>
      </c>
      <c r="AG31">
        <v>0</v>
      </c>
      <c r="AH31">
        <v>0</v>
      </c>
      <c r="AI31">
        <v>7.56</v>
      </c>
      <c r="AJ31">
        <v>1</v>
      </c>
      <c r="AK31">
        <v>1</v>
      </c>
      <c r="AL31">
        <v>1</v>
      </c>
      <c r="AM31">
        <v>5</v>
      </c>
      <c r="AN31">
        <v>0</v>
      </c>
      <c r="AO31">
        <v>0</v>
      </c>
      <c r="AP31">
        <v>1</v>
      </c>
      <c r="AQ31">
        <v>0</v>
      </c>
      <c r="AR31">
        <v>0</v>
      </c>
      <c r="AS31" t="s">
        <v>3</v>
      </c>
      <c r="AT31">
        <v>800</v>
      </c>
      <c r="AU31" t="s">
        <v>3</v>
      </c>
      <c r="AV31">
        <v>0</v>
      </c>
      <c r="AW31">
        <v>1</v>
      </c>
      <c r="AX31">
        <v>-1</v>
      </c>
      <c r="AY31">
        <v>0</v>
      </c>
      <c r="AZ31">
        <v>0</v>
      </c>
      <c r="BA31" t="s">
        <v>3</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CV31">
        <v>0</v>
      </c>
      <c r="CW31">
        <v>0</v>
      </c>
      <c r="CX31">
        <f>ROUND(Y31*Source!I37,9)</f>
        <v>0</v>
      </c>
      <c r="CY31">
        <f t="shared" si="13"/>
        <v>0.14000000000000001</v>
      </c>
      <c r="CZ31">
        <f t="shared" si="14"/>
        <v>0.02</v>
      </c>
      <c r="DA31">
        <f t="shared" si="15"/>
        <v>7.56</v>
      </c>
      <c r="DB31">
        <f t="shared" si="1"/>
        <v>16</v>
      </c>
      <c r="DC31">
        <f t="shared" si="2"/>
        <v>0</v>
      </c>
      <c r="DD31" t="s">
        <v>3</v>
      </c>
      <c r="DE31" t="s">
        <v>3</v>
      </c>
      <c r="DF31">
        <f t="shared" si="16"/>
        <v>0</v>
      </c>
      <c r="DG31">
        <f t="shared" si="17"/>
        <v>0</v>
      </c>
      <c r="DH31">
        <f t="shared" si="18"/>
        <v>0</v>
      </c>
      <c r="DI31">
        <f t="shared" si="12"/>
        <v>0</v>
      </c>
      <c r="DJ31">
        <f t="shared" si="19"/>
        <v>0</v>
      </c>
      <c r="DK31">
        <v>0</v>
      </c>
      <c r="DL31" t="s">
        <v>3</v>
      </c>
      <c r="DM31">
        <v>0</v>
      </c>
      <c r="DN31" t="s">
        <v>3</v>
      </c>
      <c r="DO31">
        <v>0</v>
      </c>
    </row>
    <row r="32" spans="1:119" x14ac:dyDescent="0.2">
      <c r="A32">
        <f>ROW(Source!A37)</f>
        <v>37</v>
      </c>
      <c r="B32">
        <v>69726884</v>
      </c>
      <c r="C32">
        <v>69734157</v>
      </c>
      <c r="D32">
        <v>27416566</v>
      </c>
      <c r="E32">
        <v>1</v>
      </c>
      <c r="F32">
        <v>1</v>
      </c>
      <c r="G32">
        <v>1</v>
      </c>
      <c r="H32">
        <v>3</v>
      </c>
      <c r="I32" t="s">
        <v>82</v>
      </c>
      <c r="J32" t="s">
        <v>84</v>
      </c>
      <c r="K32" t="s">
        <v>83</v>
      </c>
      <c r="L32">
        <v>1339</v>
      </c>
      <c r="N32">
        <v>1007</v>
      </c>
      <c r="O32" t="s">
        <v>40</v>
      </c>
      <c r="P32" t="s">
        <v>40</v>
      </c>
      <c r="Q32">
        <v>1</v>
      </c>
      <c r="W32">
        <v>0</v>
      </c>
      <c r="X32">
        <v>-50505369</v>
      </c>
      <c r="Y32">
        <f t="shared" si="0"/>
        <v>0.1</v>
      </c>
      <c r="AA32">
        <v>14.19</v>
      </c>
      <c r="AB32">
        <v>0</v>
      </c>
      <c r="AC32">
        <v>0</v>
      </c>
      <c r="AD32">
        <v>0</v>
      </c>
      <c r="AE32">
        <v>1.97</v>
      </c>
      <c r="AF32">
        <v>0</v>
      </c>
      <c r="AG32">
        <v>0</v>
      </c>
      <c r="AH32">
        <v>0</v>
      </c>
      <c r="AI32">
        <v>7.56</v>
      </c>
      <c r="AJ32">
        <v>1</v>
      </c>
      <c r="AK32">
        <v>1</v>
      </c>
      <c r="AL32">
        <v>1</v>
      </c>
      <c r="AM32">
        <v>5</v>
      </c>
      <c r="AN32">
        <v>0</v>
      </c>
      <c r="AO32">
        <v>0</v>
      </c>
      <c r="AP32">
        <v>1</v>
      </c>
      <c r="AQ32">
        <v>0</v>
      </c>
      <c r="AR32">
        <v>0</v>
      </c>
      <c r="AS32" t="s">
        <v>3</v>
      </c>
      <c r="AT32">
        <v>0.1</v>
      </c>
      <c r="AU32" t="s">
        <v>3</v>
      </c>
      <c r="AV32">
        <v>0</v>
      </c>
      <c r="AW32">
        <v>2</v>
      </c>
      <c r="AX32">
        <v>69734180</v>
      </c>
      <c r="AY32">
        <v>1</v>
      </c>
      <c r="AZ32">
        <v>16384</v>
      </c>
      <c r="BA32">
        <v>30</v>
      </c>
      <c r="BB32">
        <v>3</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CV32">
        <v>0</v>
      </c>
      <c r="CW32">
        <v>0</v>
      </c>
      <c r="CX32">
        <f>ROUND(Y32*Source!I37,9)</f>
        <v>0</v>
      </c>
      <c r="CY32">
        <f t="shared" si="13"/>
        <v>14.19</v>
      </c>
      <c r="CZ32">
        <f t="shared" si="14"/>
        <v>1.97</v>
      </c>
      <c r="DA32">
        <f t="shared" si="15"/>
        <v>7.56</v>
      </c>
      <c r="DB32">
        <f t="shared" si="1"/>
        <v>0.2</v>
      </c>
      <c r="DC32">
        <f t="shared" si="2"/>
        <v>0</v>
      </c>
      <c r="DD32" t="s">
        <v>3</v>
      </c>
      <c r="DE32" t="s">
        <v>3</v>
      </c>
      <c r="DF32">
        <f t="shared" si="16"/>
        <v>0</v>
      </c>
      <c r="DG32">
        <f t="shared" si="17"/>
        <v>0</v>
      </c>
      <c r="DH32">
        <f t="shared" si="18"/>
        <v>0</v>
      </c>
      <c r="DI32">
        <f t="shared" si="12"/>
        <v>0</v>
      </c>
      <c r="DJ32">
        <f t="shared" si="19"/>
        <v>0</v>
      </c>
      <c r="DK32">
        <v>0</v>
      </c>
      <c r="DL32" t="s">
        <v>3</v>
      </c>
      <c r="DM32">
        <v>0</v>
      </c>
      <c r="DN32" t="s">
        <v>3</v>
      </c>
      <c r="DO32">
        <v>0</v>
      </c>
    </row>
    <row r="33" spans="1:119" x14ac:dyDescent="0.2">
      <c r="A33">
        <f>ROW(Source!A89)</f>
        <v>89</v>
      </c>
      <c r="B33">
        <v>69726971</v>
      </c>
      <c r="C33">
        <v>69734187</v>
      </c>
      <c r="D33">
        <v>27493087</v>
      </c>
      <c r="E33">
        <v>1</v>
      </c>
      <c r="F33">
        <v>1</v>
      </c>
      <c r="G33">
        <v>1</v>
      </c>
      <c r="H33">
        <v>1</v>
      </c>
      <c r="I33" t="s">
        <v>992</v>
      </c>
      <c r="J33" t="s">
        <v>3</v>
      </c>
      <c r="K33" t="s">
        <v>993</v>
      </c>
      <c r="L33">
        <v>1369</v>
      </c>
      <c r="N33">
        <v>1013</v>
      </c>
      <c r="O33" t="s">
        <v>974</v>
      </c>
      <c r="P33" t="s">
        <v>974</v>
      </c>
      <c r="Q33">
        <v>1</v>
      </c>
      <c r="W33">
        <v>0</v>
      </c>
      <c r="X33">
        <v>800791658</v>
      </c>
      <c r="Y33">
        <f t="shared" ref="Y33:Y64" si="20">AT33</f>
        <v>9.4700000000000006</v>
      </c>
      <c r="AA33">
        <v>0</v>
      </c>
      <c r="AB33">
        <v>0</v>
      </c>
      <c r="AC33">
        <v>0</v>
      </c>
      <c r="AD33">
        <v>9.48</v>
      </c>
      <c r="AE33">
        <v>0</v>
      </c>
      <c r="AF33">
        <v>0</v>
      </c>
      <c r="AG33">
        <v>0</v>
      </c>
      <c r="AH33">
        <v>9.48</v>
      </c>
      <c r="AI33">
        <v>1</v>
      </c>
      <c r="AJ33">
        <v>1</v>
      </c>
      <c r="AK33">
        <v>1</v>
      </c>
      <c r="AL33">
        <v>1</v>
      </c>
      <c r="AM33">
        <v>0</v>
      </c>
      <c r="AN33">
        <v>0</v>
      </c>
      <c r="AO33">
        <v>1</v>
      </c>
      <c r="AP33">
        <v>0</v>
      </c>
      <c r="AQ33">
        <v>0</v>
      </c>
      <c r="AR33">
        <v>0</v>
      </c>
      <c r="AS33" t="s">
        <v>3</v>
      </c>
      <c r="AT33">
        <v>9.4700000000000006</v>
      </c>
      <c r="AU33" t="s">
        <v>3</v>
      </c>
      <c r="AV33">
        <v>1</v>
      </c>
      <c r="AW33">
        <v>2</v>
      </c>
      <c r="AX33">
        <v>69734192</v>
      </c>
      <c r="AY33">
        <v>1</v>
      </c>
      <c r="AZ33">
        <v>0</v>
      </c>
      <c r="BA33">
        <v>31</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CU33">
        <f>ROUND(AT33*Source!I89*AH33*AL33,0)</f>
        <v>610</v>
      </c>
      <c r="CV33">
        <f>ROUND(Y33*Source!I89,9)</f>
        <v>64.396000000000001</v>
      </c>
      <c r="CW33">
        <v>0</v>
      </c>
      <c r="CX33">
        <f>ROUND(Y33*Source!I89,9)</f>
        <v>64.396000000000001</v>
      </c>
      <c r="CY33">
        <f>AD33</f>
        <v>9.48</v>
      </c>
      <c r="CZ33">
        <f>AH33</f>
        <v>9.48</v>
      </c>
      <c r="DA33">
        <f>AL33</f>
        <v>1</v>
      </c>
      <c r="DB33">
        <f t="shared" ref="DB33:DB64" si="21">ROUND(ROUND(AT33*CZ33,2),2)</f>
        <v>89.78</v>
      </c>
      <c r="DC33">
        <f t="shared" ref="DC33:DC64" si="22">ROUND(ROUND(AT33*AG33,2),2)</f>
        <v>0</v>
      </c>
      <c r="DD33" t="s">
        <v>3</v>
      </c>
      <c r="DE33" t="s">
        <v>3</v>
      </c>
      <c r="DF33">
        <f t="shared" ref="DF33:DF39" si="23">ROUND(ROUND(AE33,0)*CX33,0)</f>
        <v>0</v>
      </c>
      <c r="DG33">
        <f t="shared" si="17"/>
        <v>0</v>
      </c>
      <c r="DH33">
        <f t="shared" si="18"/>
        <v>0</v>
      </c>
      <c r="DI33">
        <f t="shared" si="12"/>
        <v>580</v>
      </c>
      <c r="DJ33">
        <f>DI33</f>
        <v>580</v>
      </c>
      <c r="DK33">
        <v>0</v>
      </c>
      <c r="DL33" t="s">
        <v>3</v>
      </c>
      <c r="DM33">
        <v>0</v>
      </c>
      <c r="DN33" t="s">
        <v>3</v>
      </c>
      <c r="DO33">
        <v>0</v>
      </c>
    </row>
    <row r="34" spans="1:119" x14ac:dyDescent="0.2">
      <c r="A34">
        <f>ROW(Source!A89)</f>
        <v>89</v>
      </c>
      <c r="B34">
        <v>69726971</v>
      </c>
      <c r="C34">
        <v>69734187</v>
      </c>
      <c r="D34">
        <v>27439597</v>
      </c>
      <c r="E34">
        <v>1</v>
      </c>
      <c r="F34">
        <v>1</v>
      </c>
      <c r="G34">
        <v>1</v>
      </c>
      <c r="H34">
        <v>2</v>
      </c>
      <c r="I34" t="s">
        <v>994</v>
      </c>
      <c r="J34" t="s">
        <v>995</v>
      </c>
      <c r="K34" t="s">
        <v>996</v>
      </c>
      <c r="L34">
        <v>1368</v>
      </c>
      <c r="N34">
        <v>1011</v>
      </c>
      <c r="O34" t="s">
        <v>978</v>
      </c>
      <c r="P34" t="s">
        <v>978</v>
      </c>
      <c r="Q34">
        <v>1</v>
      </c>
      <c r="W34">
        <v>0</v>
      </c>
      <c r="X34">
        <v>-1564010176</v>
      </c>
      <c r="Y34">
        <f t="shared" si="20"/>
        <v>0.45</v>
      </c>
      <c r="AA34">
        <v>0</v>
      </c>
      <c r="AB34">
        <v>6.62</v>
      </c>
      <c r="AC34">
        <v>0</v>
      </c>
      <c r="AD34">
        <v>0</v>
      </c>
      <c r="AE34">
        <v>0</v>
      </c>
      <c r="AF34">
        <v>6.62</v>
      </c>
      <c r="AG34">
        <v>0</v>
      </c>
      <c r="AH34">
        <v>0</v>
      </c>
      <c r="AI34">
        <v>1</v>
      </c>
      <c r="AJ34">
        <v>1</v>
      </c>
      <c r="AK34">
        <v>1</v>
      </c>
      <c r="AL34">
        <v>1</v>
      </c>
      <c r="AM34">
        <v>0</v>
      </c>
      <c r="AN34">
        <v>0</v>
      </c>
      <c r="AO34">
        <v>1</v>
      </c>
      <c r="AP34">
        <v>0</v>
      </c>
      <c r="AQ34">
        <v>0</v>
      </c>
      <c r="AR34">
        <v>0</v>
      </c>
      <c r="AS34" t="s">
        <v>3</v>
      </c>
      <c r="AT34">
        <v>0.45</v>
      </c>
      <c r="AU34" t="s">
        <v>3</v>
      </c>
      <c r="AV34">
        <v>0</v>
      </c>
      <c r="AW34">
        <v>2</v>
      </c>
      <c r="AX34">
        <v>69734193</v>
      </c>
      <c r="AY34">
        <v>1</v>
      </c>
      <c r="AZ34">
        <v>0</v>
      </c>
      <c r="BA34">
        <v>32</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CV34">
        <v>0</v>
      </c>
      <c r="CW34">
        <f>ROUND(Y34*Source!I89*DO34,9)</f>
        <v>0</v>
      </c>
      <c r="CX34">
        <f>ROUND(Y34*Source!I89,9)</f>
        <v>3.06</v>
      </c>
      <c r="CY34">
        <f>AB34</f>
        <v>6.62</v>
      </c>
      <c r="CZ34">
        <f>AF34</f>
        <v>6.62</v>
      </c>
      <c r="DA34">
        <f>AJ34</f>
        <v>1</v>
      </c>
      <c r="DB34">
        <f t="shared" si="21"/>
        <v>2.98</v>
      </c>
      <c r="DC34">
        <f t="shared" si="22"/>
        <v>0</v>
      </c>
      <c r="DD34" t="s">
        <v>3</v>
      </c>
      <c r="DE34" t="s">
        <v>3</v>
      </c>
      <c r="DF34">
        <f t="shared" si="23"/>
        <v>0</v>
      </c>
      <c r="DG34">
        <f t="shared" si="17"/>
        <v>21</v>
      </c>
      <c r="DH34">
        <f t="shared" si="18"/>
        <v>0</v>
      </c>
      <c r="DI34">
        <f t="shared" si="12"/>
        <v>0</v>
      </c>
      <c r="DJ34">
        <f>DG34</f>
        <v>21</v>
      </c>
      <c r="DK34">
        <v>0</v>
      </c>
      <c r="DL34" t="s">
        <v>3</v>
      </c>
      <c r="DM34">
        <v>0</v>
      </c>
      <c r="DN34" t="s">
        <v>3</v>
      </c>
      <c r="DO34">
        <v>0</v>
      </c>
    </row>
    <row r="35" spans="1:119" x14ac:dyDescent="0.2">
      <c r="A35">
        <f>ROW(Source!A89)</f>
        <v>89</v>
      </c>
      <c r="B35">
        <v>69726971</v>
      </c>
      <c r="C35">
        <v>69734187</v>
      </c>
      <c r="D35">
        <v>27441327</v>
      </c>
      <c r="E35">
        <v>1</v>
      </c>
      <c r="F35">
        <v>1</v>
      </c>
      <c r="G35">
        <v>1</v>
      </c>
      <c r="H35">
        <v>2</v>
      </c>
      <c r="I35" t="s">
        <v>975</v>
      </c>
      <c r="J35" t="s">
        <v>976</v>
      </c>
      <c r="K35" t="s">
        <v>977</v>
      </c>
      <c r="L35">
        <v>1368</v>
      </c>
      <c r="N35">
        <v>1011</v>
      </c>
      <c r="O35" t="s">
        <v>978</v>
      </c>
      <c r="P35" t="s">
        <v>978</v>
      </c>
      <c r="Q35">
        <v>1</v>
      </c>
      <c r="W35">
        <v>0</v>
      </c>
      <c r="X35">
        <v>-1583389094</v>
      </c>
      <c r="Y35">
        <f t="shared" si="20"/>
        <v>0.31</v>
      </c>
      <c r="AA35">
        <v>0</v>
      </c>
      <c r="AB35">
        <v>93.37</v>
      </c>
      <c r="AC35">
        <v>11.69</v>
      </c>
      <c r="AD35">
        <v>0</v>
      </c>
      <c r="AE35">
        <v>0</v>
      </c>
      <c r="AF35">
        <v>93.37</v>
      </c>
      <c r="AG35">
        <v>11.69</v>
      </c>
      <c r="AH35">
        <v>0</v>
      </c>
      <c r="AI35">
        <v>1</v>
      </c>
      <c r="AJ35">
        <v>1</v>
      </c>
      <c r="AK35">
        <v>1</v>
      </c>
      <c r="AL35">
        <v>1</v>
      </c>
      <c r="AM35">
        <v>0</v>
      </c>
      <c r="AN35">
        <v>0</v>
      </c>
      <c r="AO35">
        <v>1</v>
      </c>
      <c r="AP35">
        <v>0</v>
      </c>
      <c r="AQ35">
        <v>0</v>
      </c>
      <c r="AR35">
        <v>0</v>
      </c>
      <c r="AS35" t="s">
        <v>3</v>
      </c>
      <c r="AT35">
        <v>0.31</v>
      </c>
      <c r="AU35" t="s">
        <v>3</v>
      </c>
      <c r="AV35">
        <v>0</v>
      </c>
      <c r="AW35">
        <v>2</v>
      </c>
      <c r="AX35">
        <v>69734194</v>
      </c>
      <c r="AY35">
        <v>1</v>
      </c>
      <c r="AZ35">
        <v>0</v>
      </c>
      <c r="BA35">
        <v>33</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CV35">
        <v>0</v>
      </c>
      <c r="CW35">
        <f>ROUND(Y35*Source!I89*DO35,9)</f>
        <v>0</v>
      </c>
      <c r="CX35">
        <f>ROUND(Y35*Source!I89,9)</f>
        <v>2.1080000000000001</v>
      </c>
      <c r="CY35">
        <f>AB35</f>
        <v>93.37</v>
      </c>
      <c r="CZ35">
        <f>AF35</f>
        <v>93.37</v>
      </c>
      <c r="DA35">
        <f>AJ35</f>
        <v>1</v>
      </c>
      <c r="DB35">
        <f t="shared" si="21"/>
        <v>28.94</v>
      </c>
      <c r="DC35">
        <f t="shared" si="22"/>
        <v>3.62</v>
      </c>
      <c r="DD35" t="s">
        <v>3</v>
      </c>
      <c r="DE35" t="s">
        <v>3</v>
      </c>
      <c r="DF35">
        <f t="shared" si="23"/>
        <v>0</v>
      </c>
      <c r="DG35">
        <f t="shared" si="17"/>
        <v>196</v>
      </c>
      <c r="DH35">
        <f t="shared" si="18"/>
        <v>25</v>
      </c>
      <c r="DI35">
        <f t="shared" si="12"/>
        <v>0</v>
      </c>
      <c r="DJ35">
        <f>DG35</f>
        <v>196</v>
      </c>
      <c r="DK35">
        <v>0</v>
      </c>
      <c r="DL35" t="s">
        <v>3</v>
      </c>
      <c r="DM35">
        <v>0</v>
      </c>
      <c r="DN35" t="s">
        <v>3</v>
      </c>
      <c r="DO35">
        <v>0</v>
      </c>
    </row>
    <row r="36" spans="1:119" x14ac:dyDescent="0.2">
      <c r="A36">
        <f>ROW(Source!A89)</f>
        <v>89</v>
      </c>
      <c r="B36">
        <v>69726971</v>
      </c>
      <c r="C36">
        <v>69734187</v>
      </c>
      <c r="D36">
        <v>27382915</v>
      </c>
      <c r="E36">
        <v>1</v>
      </c>
      <c r="F36">
        <v>1</v>
      </c>
      <c r="G36">
        <v>1</v>
      </c>
      <c r="H36">
        <v>3</v>
      </c>
      <c r="I36" t="s">
        <v>153</v>
      </c>
      <c r="J36" t="s">
        <v>155</v>
      </c>
      <c r="K36" t="s">
        <v>154</v>
      </c>
      <c r="L36">
        <v>1339</v>
      </c>
      <c r="N36">
        <v>1007</v>
      </c>
      <c r="O36" t="s">
        <v>40</v>
      </c>
      <c r="P36" t="s">
        <v>40</v>
      </c>
      <c r="Q36">
        <v>1</v>
      </c>
      <c r="W36">
        <v>0</v>
      </c>
      <c r="X36">
        <v>958144803</v>
      </c>
      <c r="Y36">
        <f t="shared" si="20"/>
        <v>1.0294118000000001</v>
      </c>
      <c r="AA36">
        <v>672.09</v>
      </c>
      <c r="AB36">
        <v>0</v>
      </c>
      <c r="AC36">
        <v>0</v>
      </c>
      <c r="AD36">
        <v>0</v>
      </c>
      <c r="AE36">
        <v>672.09</v>
      </c>
      <c r="AF36">
        <v>0</v>
      </c>
      <c r="AG36">
        <v>0</v>
      </c>
      <c r="AH36">
        <v>0</v>
      </c>
      <c r="AI36">
        <v>1</v>
      </c>
      <c r="AJ36">
        <v>1</v>
      </c>
      <c r="AK36">
        <v>1</v>
      </c>
      <c r="AL36">
        <v>1</v>
      </c>
      <c r="AM36">
        <v>0</v>
      </c>
      <c r="AN36">
        <v>0</v>
      </c>
      <c r="AO36">
        <v>0</v>
      </c>
      <c r="AP36">
        <v>0</v>
      </c>
      <c r="AQ36">
        <v>0</v>
      </c>
      <c r="AR36">
        <v>0</v>
      </c>
      <c r="AS36" t="s">
        <v>3</v>
      </c>
      <c r="AT36">
        <v>1.0294118000000001</v>
      </c>
      <c r="AU36" t="s">
        <v>3</v>
      </c>
      <c r="AV36">
        <v>0</v>
      </c>
      <c r="AW36">
        <v>1</v>
      </c>
      <c r="AX36">
        <v>-1</v>
      </c>
      <c r="AY36">
        <v>0</v>
      </c>
      <c r="AZ36">
        <v>0</v>
      </c>
      <c r="BA36" t="s">
        <v>3</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CV36">
        <v>0</v>
      </c>
      <c r="CW36">
        <v>0</v>
      </c>
      <c r="CX36">
        <f>ROUND(Y36*Source!I89,9)</f>
        <v>7.0000002400000003</v>
      </c>
      <c r="CY36">
        <f>AA36</f>
        <v>672.09</v>
      </c>
      <c r="CZ36">
        <f>AE36</f>
        <v>672.09</v>
      </c>
      <c r="DA36">
        <f>AI36</f>
        <v>1</v>
      </c>
      <c r="DB36">
        <f t="shared" si="21"/>
        <v>691.86</v>
      </c>
      <c r="DC36">
        <f t="shared" si="22"/>
        <v>0</v>
      </c>
      <c r="DD36" t="s">
        <v>3</v>
      </c>
      <c r="DE36" t="s">
        <v>3</v>
      </c>
      <c r="DF36">
        <f t="shared" si="23"/>
        <v>4704</v>
      </c>
      <c r="DG36">
        <f t="shared" si="17"/>
        <v>0</v>
      </c>
      <c r="DH36">
        <f t="shared" si="18"/>
        <v>0</v>
      </c>
      <c r="DI36">
        <f t="shared" si="12"/>
        <v>0</v>
      </c>
      <c r="DJ36">
        <f>DF36</f>
        <v>4704</v>
      </c>
      <c r="DK36">
        <v>0</v>
      </c>
      <c r="DL36" t="s">
        <v>3</v>
      </c>
      <c r="DM36">
        <v>0</v>
      </c>
      <c r="DN36" t="s">
        <v>3</v>
      </c>
      <c r="DO36">
        <v>0</v>
      </c>
    </row>
    <row r="37" spans="1:119" x14ac:dyDescent="0.2">
      <c r="A37">
        <f>ROW(Source!A90)</f>
        <v>90</v>
      </c>
      <c r="B37">
        <v>69726884</v>
      </c>
      <c r="C37">
        <v>69734187</v>
      </c>
      <c r="D37">
        <v>27493087</v>
      </c>
      <c r="E37">
        <v>1</v>
      </c>
      <c r="F37">
        <v>1</v>
      </c>
      <c r="G37">
        <v>1</v>
      </c>
      <c r="H37">
        <v>1</v>
      </c>
      <c r="I37" t="s">
        <v>992</v>
      </c>
      <c r="J37" t="s">
        <v>3</v>
      </c>
      <c r="K37" t="s">
        <v>993</v>
      </c>
      <c r="L37">
        <v>1369</v>
      </c>
      <c r="N37">
        <v>1013</v>
      </c>
      <c r="O37" t="s">
        <v>974</v>
      </c>
      <c r="P37" t="s">
        <v>974</v>
      </c>
      <c r="Q37">
        <v>1</v>
      </c>
      <c r="W37">
        <v>0</v>
      </c>
      <c r="X37">
        <v>800791658</v>
      </c>
      <c r="Y37">
        <f t="shared" si="20"/>
        <v>9.4700000000000006</v>
      </c>
      <c r="AA37">
        <v>0</v>
      </c>
      <c r="AB37">
        <v>0</v>
      </c>
      <c r="AC37">
        <v>0</v>
      </c>
      <c r="AD37">
        <v>242.69</v>
      </c>
      <c r="AE37">
        <v>0</v>
      </c>
      <c r="AF37">
        <v>0</v>
      </c>
      <c r="AG37">
        <v>0</v>
      </c>
      <c r="AH37">
        <v>9.48</v>
      </c>
      <c r="AI37">
        <v>1</v>
      </c>
      <c r="AJ37">
        <v>1</v>
      </c>
      <c r="AK37">
        <v>1</v>
      </c>
      <c r="AL37">
        <v>25.6</v>
      </c>
      <c r="AM37">
        <v>5</v>
      </c>
      <c r="AN37">
        <v>0</v>
      </c>
      <c r="AO37">
        <v>1</v>
      </c>
      <c r="AP37">
        <v>0</v>
      </c>
      <c r="AQ37">
        <v>0</v>
      </c>
      <c r="AR37">
        <v>0</v>
      </c>
      <c r="AS37" t="s">
        <v>3</v>
      </c>
      <c r="AT37">
        <v>9.4700000000000006</v>
      </c>
      <c r="AU37" t="s">
        <v>3</v>
      </c>
      <c r="AV37">
        <v>1</v>
      </c>
      <c r="AW37">
        <v>2</v>
      </c>
      <c r="AX37">
        <v>69734192</v>
      </c>
      <c r="AY37">
        <v>1</v>
      </c>
      <c r="AZ37">
        <v>0</v>
      </c>
      <c r="BA37">
        <v>35</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CU37">
        <f>ROUND(AT37*Source!I90*AH37*AL37,0)</f>
        <v>15628</v>
      </c>
      <c r="CV37">
        <f>ROUND(Y37*Source!I90,9)</f>
        <v>64.396000000000001</v>
      </c>
      <c r="CW37">
        <v>0</v>
      </c>
      <c r="CX37">
        <f>ROUND(Y37*Source!I90,9)</f>
        <v>64.396000000000001</v>
      </c>
      <c r="CY37">
        <f>AD37</f>
        <v>242.69</v>
      </c>
      <c r="CZ37">
        <f>AH37</f>
        <v>9.48</v>
      </c>
      <c r="DA37">
        <f>AL37</f>
        <v>25.6</v>
      </c>
      <c r="DB37">
        <f t="shared" si="21"/>
        <v>89.78</v>
      </c>
      <c r="DC37">
        <f t="shared" si="22"/>
        <v>0</v>
      </c>
      <c r="DD37" t="s">
        <v>3</v>
      </c>
      <c r="DE37" t="s">
        <v>3</v>
      </c>
      <c r="DF37">
        <f t="shared" si="23"/>
        <v>0</v>
      </c>
      <c r="DG37">
        <f t="shared" si="17"/>
        <v>0</v>
      </c>
      <c r="DH37">
        <f t="shared" si="18"/>
        <v>0</v>
      </c>
      <c r="DI37">
        <f>ROUND(ROUND(AH37*AL37,0)*CX37,0)</f>
        <v>15648</v>
      </c>
      <c r="DJ37">
        <f>DI37</f>
        <v>15648</v>
      </c>
      <c r="DK37">
        <v>0</v>
      </c>
      <c r="DL37" t="s">
        <v>3</v>
      </c>
      <c r="DM37">
        <v>0</v>
      </c>
      <c r="DN37" t="s">
        <v>3</v>
      </c>
      <c r="DO37">
        <v>0</v>
      </c>
    </row>
    <row r="38" spans="1:119" x14ac:dyDescent="0.2">
      <c r="A38">
        <f>ROW(Source!A90)</f>
        <v>90</v>
      </c>
      <c r="B38">
        <v>69726884</v>
      </c>
      <c r="C38">
        <v>69734187</v>
      </c>
      <c r="D38">
        <v>27439597</v>
      </c>
      <c r="E38">
        <v>1</v>
      </c>
      <c r="F38">
        <v>1</v>
      </c>
      <c r="G38">
        <v>1</v>
      </c>
      <c r="H38">
        <v>2</v>
      </c>
      <c r="I38" t="s">
        <v>994</v>
      </c>
      <c r="J38" t="s">
        <v>995</v>
      </c>
      <c r="K38" t="s">
        <v>996</v>
      </c>
      <c r="L38">
        <v>1368</v>
      </c>
      <c r="N38">
        <v>1011</v>
      </c>
      <c r="O38" t="s">
        <v>978</v>
      </c>
      <c r="P38" t="s">
        <v>978</v>
      </c>
      <c r="Q38">
        <v>1</v>
      </c>
      <c r="W38">
        <v>0</v>
      </c>
      <c r="X38">
        <v>-1564010176</v>
      </c>
      <c r="Y38">
        <f t="shared" si="20"/>
        <v>0.45</v>
      </c>
      <c r="AA38">
        <v>0</v>
      </c>
      <c r="AB38">
        <v>61.57</v>
      </c>
      <c r="AC38">
        <v>0</v>
      </c>
      <c r="AD38">
        <v>0</v>
      </c>
      <c r="AE38">
        <v>0</v>
      </c>
      <c r="AF38">
        <v>6.62</v>
      </c>
      <c r="AG38">
        <v>0</v>
      </c>
      <c r="AH38">
        <v>0</v>
      </c>
      <c r="AI38">
        <v>1</v>
      </c>
      <c r="AJ38">
        <v>9.3000000000000007</v>
      </c>
      <c r="AK38">
        <v>19.8</v>
      </c>
      <c r="AL38">
        <v>1</v>
      </c>
      <c r="AM38">
        <v>5</v>
      </c>
      <c r="AN38">
        <v>0</v>
      </c>
      <c r="AO38">
        <v>1</v>
      </c>
      <c r="AP38">
        <v>0</v>
      </c>
      <c r="AQ38">
        <v>0</v>
      </c>
      <c r="AR38">
        <v>0</v>
      </c>
      <c r="AS38" t="s">
        <v>3</v>
      </c>
      <c r="AT38">
        <v>0.45</v>
      </c>
      <c r="AU38" t="s">
        <v>3</v>
      </c>
      <c r="AV38">
        <v>0</v>
      </c>
      <c r="AW38">
        <v>2</v>
      </c>
      <c r="AX38">
        <v>69734193</v>
      </c>
      <c r="AY38">
        <v>1</v>
      </c>
      <c r="AZ38">
        <v>0</v>
      </c>
      <c r="BA38">
        <v>36</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CV38">
        <v>0</v>
      </c>
      <c r="CW38">
        <f>ROUND(Y38*Source!I90*DO38,9)</f>
        <v>0</v>
      </c>
      <c r="CX38">
        <f>ROUND(Y38*Source!I90,9)</f>
        <v>3.06</v>
      </c>
      <c r="CY38">
        <f>AB38</f>
        <v>61.57</v>
      </c>
      <c r="CZ38">
        <f>AF38</f>
        <v>6.62</v>
      </c>
      <c r="DA38">
        <f>AJ38</f>
        <v>9.3000000000000007</v>
      </c>
      <c r="DB38">
        <f t="shared" si="21"/>
        <v>2.98</v>
      </c>
      <c r="DC38">
        <f t="shared" si="22"/>
        <v>0</v>
      </c>
      <c r="DD38" t="s">
        <v>3</v>
      </c>
      <c r="DE38" t="s">
        <v>3</v>
      </c>
      <c r="DF38">
        <f t="shared" si="23"/>
        <v>0</v>
      </c>
      <c r="DG38">
        <f>ROUND(ROUND(AF38*AJ38,0)*CX38,0)</f>
        <v>190</v>
      </c>
      <c r="DH38">
        <f>ROUND(ROUND(AG38*AK38,0)*CX38,0)</f>
        <v>0</v>
      </c>
      <c r="DI38">
        <f t="shared" ref="DI38:DI43" si="24">ROUND(ROUND(AH38,0)*CX38,0)</f>
        <v>0</v>
      </c>
      <c r="DJ38">
        <f>DG38</f>
        <v>190</v>
      </c>
      <c r="DK38">
        <v>0</v>
      </c>
      <c r="DL38" t="s">
        <v>3</v>
      </c>
      <c r="DM38">
        <v>0</v>
      </c>
      <c r="DN38" t="s">
        <v>3</v>
      </c>
      <c r="DO38">
        <v>0</v>
      </c>
    </row>
    <row r="39" spans="1:119" x14ac:dyDescent="0.2">
      <c r="A39">
        <f>ROW(Source!A90)</f>
        <v>90</v>
      </c>
      <c r="B39">
        <v>69726884</v>
      </c>
      <c r="C39">
        <v>69734187</v>
      </c>
      <c r="D39">
        <v>27441327</v>
      </c>
      <c r="E39">
        <v>1</v>
      </c>
      <c r="F39">
        <v>1</v>
      </c>
      <c r="G39">
        <v>1</v>
      </c>
      <c r="H39">
        <v>2</v>
      </c>
      <c r="I39" t="s">
        <v>975</v>
      </c>
      <c r="J39" t="s">
        <v>976</v>
      </c>
      <c r="K39" t="s">
        <v>977</v>
      </c>
      <c r="L39">
        <v>1368</v>
      </c>
      <c r="N39">
        <v>1011</v>
      </c>
      <c r="O39" t="s">
        <v>978</v>
      </c>
      <c r="P39" t="s">
        <v>978</v>
      </c>
      <c r="Q39">
        <v>1</v>
      </c>
      <c r="W39">
        <v>0</v>
      </c>
      <c r="X39">
        <v>-1583389094</v>
      </c>
      <c r="Y39">
        <f t="shared" si="20"/>
        <v>0.31</v>
      </c>
      <c r="AA39">
        <v>0</v>
      </c>
      <c r="AB39">
        <v>868.34</v>
      </c>
      <c r="AC39">
        <v>231.46</v>
      </c>
      <c r="AD39">
        <v>0</v>
      </c>
      <c r="AE39">
        <v>0</v>
      </c>
      <c r="AF39">
        <v>93.37</v>
      </c>
      <c r="AG39">
        <v>11.69</v>
      </c>
      <c r="AH39">
        <v>0</v>
      </c>
      <c r="AI39">
        <v>1</v>
      </c>
      <c r="AJ39">
        <v>9.3000000000000007</v>
      </c>
      <c r="AK39">
        <v>19.8</v>
      </c>
      <c r="AL39">
        <v>1</v>
      </c>
      <c r="AM39">
        <v>5</v>
      </c>
      <c r="AN39">
        <v>0</v>
      </c>
      <c r="AO39">
        <v>1</v>
      </c>
      <c r="AP39">
        <v>0</v>
      </c>
      <c r="AQ39">
        <v>0</v>
      </c>
      <c r="AR39">
        <v>0</v>
      </c>
      <c r="AS39" t="s">
        <v>3</v>
      </c>
      <c r="AT39">
        <v>0.31</v>
      </c>
      <c r="AU39" t="s">
        <v>3</v>
      </c>
      <c r="AV39">
        <v>0</v>
      </c>
      <c r="AW39">
        <v>2</v>
      </c>
      <c r="AX39">
        <v>69734194</v>
      </c>
      <c r="AY39">
        <v>1</v>
      </c>
      <c r="AZ39">
        <v>0</v>
      </c>
      <c r="BA39">
        <v>37</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CV39">
        <v>0</v>
      </c>
      <c r="CW39">
        <f>ROUND(Y39*Source!I90*DO39,9)</f>
        <v>0</v>
      </c>
      <c r="CX39">
        <f>ROUND(Y39*Source!I90,9)</f>
        <v>2.1080000000000001</v>
      </c>
      <c r="CY39">
        <f>AB39</f>
        <v>868.34</v>
      </c>
      <c r="CZ39">
        <f>AF39</f>
        <v>93.37</v>
      </c>
      <c r="DA39">
        <f>AJ39</f>
        <v>9.3000000000000007</v>
      </c>
      <c r="DB39">
        <f t="shared" si="21"/>
        <v>28.94</v>
      </c>
      <c r="DC39">
        <f t="shared" si="22"/>
        <v>3.62</v>
      </c>
      <c r="DD39" t="s">
        <v>3</v>
      </c>
      <c r="DE39" t="s">
        <v>3</v>
      </c>
      <c r="DF39">
        <f t="shared" si="23"/>
        <v>0</v>
      </c>
      <c r="DG39">
        <f>ROUND(ROUND(AF39*AJ39,0)*CX39,0)</f>
        <v>1830</v>
      </c>
      <c r="DH39">
        <f>ROUND(ROUND(AG39*AK39,0)*CX39,0)</f>
        <v>487</v>
      </c>
      <c r="DI39">
        <f t="shared" si="24"/>
        <v>0</v>
      </c>
      <c r="DJ39">
        <f>DG39</f>
        <v>1830</v>
      </c>
      <c r="DK39">
        <v>0</v>
      </c>
      <c r="DL39" t="s">
        <v>3</v>
      </c>
      <c r="DM39">
        <v>0</v>
      </c>
      <c r="DN39" t="s">
        <v>3</v>
      </c>
      <c r="DO39">
        <v>0</v>
      </c>
    </row>
    <row r="40" spans="1:119" x14ac:dyDescent="0.2">
      <c r="A40">
        <f>ROW(Source!A90)</f>
        <v>90</v>
      </c>
      <c r="B40">
        <v>69726884</v>
      </c>
      <c r="C40">
        <v>69734187</v>
      </c>
      <c r="D40">
        <v>27382915</v>
      </c>
      <c r="E40">
        <v>1</v>
      </c>
      <c r="F40">
        <v>1</v>
      </c>
      <c r="G40">
        <v>1</v>
      </c>
      <c r="H40">
        <v>3</v>
      </c>
      <c r="I40" t="s">
        <v>153</v>
      </c>
      <c r="J40" t="s">
        <v>155</v>
      </c>
      <c r="K40" t="s">
        <v>154</v>
      </c>
      <c r="L40">
        <v>1339</v>
      </c>
      <c r="N40">
        <v>1007</v>
      </c>
      <c r="O40" t="s">
        <v>40</v>
      </c>
      <c r="P40" t="s">
        <v>40</v>
      </c>
      <c r="Q40">
        <v>1</v>
      </c>
      <c r="W40">
        <v>0</v>
      </c>
      <c r="X40">
        <v>958144803</v>
      </c>
      <c r="Y40">
        <f t="shared" si="20"/>
        <v>1.0294118000000001</v>
      </c>
      <c r="AA40">
        <v>8150</v>
      </c>
      <c r="AB40">
        <v>0</v>
      </c>
      <c r="AC40">
        <v>0</v>
      </c>
      <c r="AD40">
        <v>0</v>
      </c>
      <c r="AE40">
        <v>1127.0899999999999</v>
      </c>
      <c r="AF40">
        <v>0</v>
      </c>
      <c r="AG40">
        <v>0</v>
      </c>
      <c r="AH40">
        <v>0</v>
      </c>
      <c r="AI40">
        <v>7.56</v>
      </c>
      <c r="AJ40">
        <v>1</v>
      </c>
      <c r="AK40">
        <v>1</v>
      </c>
      <c r="AL40">
        <v>1</v>
      </c>
      <c r="AM40">
        <v>0</v>
      </c>
      <c r="AN40">
        <v>0</v>
      </c>
      <c r="AO40">
        <v>0</v>
      </c>
      <c r="AP40">
        <v>0</v>
      </c>
      <c r="AQ40">
        <v>0</v>
      </c>
      <c r="AR40">
        <v>0</v>
      </c>
      <c r="AS40" t="s">
        <v>3</v>
      </c>
      <c r="AT40">
        <v>1.0294118000000001</v>
      </c>
      <c r="AU40" t="s">
        <v>3</v>
      </c>
      <c r="AV40">
        <v>0</v>
      </c>
      <c r="AW40">
        <v>1</v>
      </c>
      <c r="AX40">
        <v>-1</v>
      </c>
      <c r="AY40">
        <v>0</v>
      </c>
      <c r="AZ40">
        <v>0</v>
      </c>
      <c r="BA40" t="s">
        <v>3</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CV40">
        <v>0</v>
      </c>
      <c r="CW40">
        <v>0</v>
      </c>
      <c r="CX40">
        <f>ROUND(Y40*Source!I90,9)</f>
        <v>7.0000002400000003</v>
      </c>
      <c r="CY40">
        <f>AA40</f>
        <v>8150</v>
      </c>
      <c r="CZ40">
        <f>AE40</f>
        <v>1127.0899999999999</v>
      </c>
      <c r="DA40">
        <f>AI40</f>
        <v>7.56</v>
      </c>
      <c r="DB40">
        <f t="shared" si="21"/>
        <v>1160.24</v>
      </c>
      <c r="DC40">
        <f t="shared" si="22"/>
        <v>0</v>
      </c>
      <c r="DD40" t="s">
        <v>3</v>
      </c>
      <c r="DE40" t="s">
        <v>3</v>
      </c>
      <c r="DF40">
        <f>ROUND(ROUND(AE40*AI40,0)*CX40,0)</f>
        <v>59647</v>
      </c>
      <c r="DG40">
        <f>ROUND(ROUND(AF40,0)*CX40,0)</f>
        <v>0</v>
      </c>
      <c r="DH40">
        <f>ROUND(ROUND(AG40,0)*CX40,0)</f>
        <v>0</v>
      </c>
      <c r="DI40">
        <f t="shared" si="24"/>
        <v>0</v>
      </c>
      <c r="DJ40">
        <f>DF40</f>
        <v>59647</v>
      </c>
      <c r="DK40">
        <v>0</v>
      </c>
      <c r="DL40" t="s">
        <v>3</v>
      </c>
      <c r="DM40">
        <v>0</v>
      </c>
      <c r="DN40" t="s">
        <v>3</v>
      </c>
      <c r="DO40">
        <v>0</v>
      </c>
    </row>
    <row r="41" spans="1:119" x14ac:dyDescent="0.2">
      <c r="A41">
        <f>ROW(Source!A93)</f>
        <v>93</v>
      </c>
      <c r="B41">
        <v>69726971</v>
      </c>
      <c r="C41">
        <v>69734197</v>
      </c>
      <c r="D41">
        <v>27493458</v>
      </c>
      <c r="E41">
        <v>1</v>
      </c>
      <c r="F41">
        <v>1</v>
      </c>
      <c r="G41">
        <v>1</v>
      </c>
      <c r="H41">
        <v>1</v>
      </c>
      <c r="I41" t="s">
        <v>997</v>
      </c>
      <c r="J41" t="s">
        <v>3</v>
      </c>
      <c r="K41" t="s">
        <v>998</v>
      </c>
      <c r="L41">
        <v>1369</v>
      </c>
      <c r="N41">
        <v>1013</v>
      </c>
      <c r="O41" t="s">
        <v>974</v>
      </c>
      <c r="P41" t="s">
        <v>974</v>
      </c>
      <c r="Q41">
        <v>1</v>
      </c>
      <c r="W41">
        <v>0</v>
      </c>
      <c r="X41">
        <v>-115882720</v>
      </c>
      <c r="Y41">
        <f t="shared" si="20"/>
        <v>3.45</v>
      </c>
      <c r="AA41">
        <v>0</v>
      </c>
      <c r="AB41">
        <v>0</v>
      </c>
      <c r="AC41">
        <v>0</v>
      </c>
      <c r="AD41">
        <v>8.6</v>
      </c>
      <c r="AE41">
        <v>0</v>
      </c>
      <c r="AF41">
        <v>0</v>
      </c>
      <c r="AG41">
        <v>0</v>
      </c>
      <c r="AH41">
        <v>8.6</v>
      </c>
      <c r="AI41">
        <v>1</v>
      </c>
      <c r="AJ41">
        <v>1</v>
      </c>
      <c r="AK41">
        <v>1</v>
      </c>
      <c r="AL41">
        <v>1</v>
      </c>
      <c r="AM41">
        <v>0</v>
      </c>
      <c r="AN41">
        <v>0</v>
      </c>
      <c r="AO41">
        <v>1</v>
      </c>
      <c r="AP41">
        <v>0</v>
      </c>
      <c r="AQ41">
        <v>0</v>
      </c>
      <c r="AR41">
        <v>0</v>
      </c>
      <c r="AS41" t="s">
        <v>3</v>
      </c>
      <c r="AT41">
        <v>3.45</v>
      </c>
      <c r="AU41" t="s">
        <v>3</v>
      </c>
      <c r="AV41">
        <v>1</v>
      </c>
      <c r="AW41">
        <v>2</v>
      </c>
      <c r="AX41">
        <v>69734201</v>
      </c>
      <c r="AY41">
        <v>1</v>
      </c>
      <c r="AZ41">
        <v>0</v>
      </c>
      <c r="BA41">
        <v>39</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CU41">
        <f>ROUND(AT41*Source!I93*AH41*AL41,0)</f>
        <v>35</v>
      </c>
      <c r="CV41">
        <f>ROUND(Y41*Source!I93,9)</f>
        <v>4.0675499999999998</v>
      </c>
      <c r="CW41">
        <v>0</v>
      </c>
      <c r="CX41">
        <f>ROUND(Y41*Source!I93,9)</f>
        <v>4.0675499999999998</v>
      </c>
      <c r="CY41">
        <f>AD41</f>
        <v>8.6</v>
      </c>
      <c r="CZ41">
        <f>AH41</f>
        <v>8.6</v>
      </c>
      <c r="DA41">
        <f>AL41</f>
        <v>1</v>
      </c>
      <c r="DB41">
        <f t="shared" si="21"/>
        <v>29.67</v>
      </c>
      <c r="DC41">
        <f t="shared" si="22"/>
        <v>0</v>
      </c>
      <c r="DD41" t="s">
        <v>3</v>
      </c>
      <c r="DE41" t="s">
        <v>3</v>
      </c>
      <c r="DF41">
        <f>ROUND(ROUND(AE41,0)*CX41,0)</f>
        <v>0</v>
      </c>
      <c r="DG41">
        <f>ROUND(ROUND(AF41,0)*CX41,0)</f>
        <v>0</v>
      </c>
      <c r="DH41">
        <f>ROUND(ROUND(AG41,0)*CX41,0)</f>
        <v>0</v>
      </c>
      <c r="DI41">
        <f t="shared" si="24"/>
        <v>37</v>
      </c>
      <c r="DJ41">
        <f>DI41</f>
        <v>37</v>
      </c>
      <c r="DK41">
        <v>0</v>
      </c>
      <c r="DL41" t="s">
        <v>3</v>
      </c>
      <c r="DM41">
        <v>0</v>
      </c>
      <c r="DN41" t="s">
        <v>3</v>
      </c>
      <c r="DO41">
        <v>0</v>
      </c>
    </row>
    <row r="42" spans="1:119" x14ac:dyDescent="0.2">
      <c r="A42">
        <f>ROW(Source!A93)</f>
        <v>93</v>
      </c>
      <c r="B42">
        <v>69726971</v>
      </c>
      <c r="C42">
        <v>69734197</v>
      </c>
      <c r="D42">
        <v>27441327</v>
      </c>
      <c r="E42">
        <v>1</v>
      </c>
      <c r="F42">
        <v>1</v>
      </c>
      <c r="G42">
        <v>1</v>
      </c>
      <c r="H42">
        <v>2</v>
      </c>
      <c r="I42" t="s">
        <v>975</v>
      </c>
      <c r="J42" t="s">
        <v>976</v>
      </c>
      <c r="K42" t="s">
        <v>977</v>
      </c>
      <c r="L42">
        <v>1368</v>
      </c>
      <c r="N42">
        <v>1011</v>
      </c>
      <c r="O42" t="s">
        <v>978</v>
      </c>
      <c r="P42" t="s">
        <v>978</v>
      </c>
      <c r="Q42">
        <v>1</v>
      </c>
      <c r="W42">
        <v>0</v>
      </c>
      <c r="X42">
        <v>-1583389094</v>
      </c>
      <c r="Y42">
        <f t="shared" si="20"/>
        <v>0.02</v>
      </c>
      <c r="AA42">
        <v>0</v>
      </c>
      <c r="AB42">
        <v>93.37</v>
      </c>
      <c r="AC42">
        <v>11.69</v>
      </c>
      <c r="AD42">
        <v>0</v>
      </c>
      <c r="AE42">
        <v>0</v>
      </c>
      <c r="AF42">
        <v>93.37</v>
      </c>
      <c r="AG42">
        <v>11.69</v>
      </c>
      <c r="AH42">
        <v>0</v>
      </c>
      <c r="AI42">
        <v>1</v>
      </c>
      <c r="AJ42">
        <v>1</v>
      </c>
      <c r="AK42">
        <v>1</v>
      </c>
      <c r="AL42">
        <v>1</v>
      </c>
      <c r="AM42">
        <v>0</v>
      </c>
      <c r="AN42">
        <v>0</v>
      </c>
      <c r="AO42">
        <v>1</v>
      </c>
      <c r="AP42">
        <v>0</v>
      </c>
      <c r="AQ42">
        <v>0</v>
      </c>
      <c r="AR42">
        <v>0</v>
      </c>
      <c r="AS42" t="s">
        <v>3</v>
      </c>
      <c r="AT42">
        <v>0.02</v>
      </c>
      <c r="AU42" t="s">
        <v>3</v>
      </c>
      <c r="AV42">
        <v>0</v>
      </c>
      <c r="AW42">
        <v>2</v>
      </c>
      <c r="AX42">
        <v>69734202</v>
      </c>
      <c r="AY42">
        <v>1</v>
      </c>
      <c r="AZ42">
        <v>0</v>
      </c>
      <c r="BA42">
        <v>40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CV42">
        <v>0</v>
      </c>
      <c r="CW42">
        <f>ROUND(Y42*Source!I93*DO42,9)</f>
        <v>0</v>
      </c>
      <c r="CX42">
        <f>ROUND(Y42*Source!I93,9)</f>
        <v>2.358E-2</v>
      </c>
      <c r="CY42">
        <f>AB42</f>
        <v>93.37</v>
      </c>
      <c r="CZ42">
        <f>AF42</f>
        <v>93.37</v>
      </c>
      <c r="DA42">
        <f>AJ42</f>
        <v>1</v>
      </c>
      <c r="DB42">
        <f t="shared" si="21"/>
        <v>1.87</v>
      </c>
      <c r="DC42">
        <f t="shared" si="22"/>
        <v>0.23</v>
      </c>
      <c r="DD42" t="s">
        <v>3</v>
      </c>
      <c r="DE42" t="s">
        <v>3</v>
      </c>
      <c r="DF42">
        <f>ROUND(ROUND(AE42,0)*CX42,0)</f>
        <v>0</v>
      </c>
      <c r="DG42">
        <f>ROUND(ROUND(AF42,0)*CX42,0)</f>
        <v>2</v>
      </c>
      <c r="DH42">
        <f>ROUND(ROUND(AG42,0)*CX42,0)</f>
        <v>0</v>
      </c>
      <c r="DI42">
        <f t="shared" si="24"/>
        <v>0</v>
      </c>
      <c r="DJ42">
        <f>DG42</f>
        <v>2</v>
      </c>
      <c r="DK42">
        <v>0</v>
      </c>
      <c r="DL42" t="s">
        <v>3</v>
      </c>
      <c r="DM42">
        <v>0</v>
      </c>
      <c r="DN42" t="s">
        <v>3</v>
      </c>
      <c r="DO42">
        <v>0</v>
      </c>
    </row>
    <row r="43" spans="1:119" x14ac:dyDescent="0.2">
      <c r="A43">
        <f>ROW(Source!A93)</f>
        <v>93</v>
      </c>
      <c r="B43">
        <v>69726971</v>
      </c>
      <c r="C43">
        <v>69734197</v>
      </c>
      <c r="D43">
        <v>27386998</v>
      </c>
      <c r="E43">
        <v>1</v>
      </c>
      <c r="F43">
        <v>1</v>
      </c>
      <c r="G43">
        <v>1</v>
      </c>
      <c r="H43">
        <v>3</v>
      </c>
      <c r="I43" t="s">
        <v>163</v>
      </c>
      <c r="J43" t="s">
        <v>165</v>
      </c>
      <c r="K43" t="s">
        <v>164</v>
      </c>
      <c r="L43">
        <v>1327</v>
      </c>
      <c r="N43">
        <v>1005</v>
      </c>
      <c r="O43" t="s">
        <v>56</v>
      </c>
      <c r="P43" t="s">
        <v>56</v>
      </c>
      <c r="Q43">
        <v>1</v>
      </c>
      <c r="W43">
        <v>0</v>
      </c>
      <c r="X43">
        <v>-810689284</v>
      </c>
      <c r="Y43">
        <f t="shared" si="20"/>
        <v>115.35199299999999</v>
      </c>
      <c r="AA43">
        <v>12.26</v>
      </c>
      <c r="AB43">
        <v>0</v>
      </c>
      <c r="AC43">
        <v>0</v>
      </c>
      <c r="AD43">
        <v>0</v>
      </c>
      <c r="AE43">
        <v>12.26</v>
      </c>
      <c r="AF43">
        <v>0</v>
      </c>
      <c r="AG43">
        <v>0</v>
      </c>
      <c r="AH43">
        <v>0</v>
      </c>
      <c r="AI43">
        <v>1</v>
      </c>
      <c r="AJ43">
        <v>1</v>
      </c>
      <c r="AK43">
        <v>1</v>
      </c>
      <c r="AL43">
        <v>1</v>
      </c>
      <c r="AM43">
        <v>0</v>
      </c>
      <c r="AN43">
        <v>0</v>
      </c>
      <c r="AO43">
        <v>0</v>
      </c>
      <c r="AP43">
        <v>1</v>
      </c>
      <c r="AQ43">
        <v>0</v>
      </c>
      <c r="AR43">
        <v>0</v>
      </c>
      <c r="AS43" t="s">
        <v>3</v>
      </c>
      <c r="AT43">
        <v>115.35199299999999</v>
      </c>
      <c r="AU43" t="s">
        <v>3</v>
      </c>
      <c r="AV43">
        <v>0</v>
      </c>
      <c r="AW43">
        <v>2</v>
      </c>
      <c r="AX43">
        <v>69734203</v>
      </c>
      <c r="AY43">
        <v>1</v>
      </c>
      <c r="AZ43">
        <v>6144</v>
      </c>
      <c r="BA43">
        <v>41</v>
      </c>
      <c r="BB43">
        <v>3</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CV43">
        <v>0</v>
      </c>
      <c r="CW43">
        <v>0</v>
      </c>
      <c r="CX43">
        <f>ROUND(Y43*Source!I93,9)</f>
        <v>135.999999747</v>
      </c>
      <c r="CY43">
        <f>AA43</f>
        <v>12.26</v>
      </c>
      <c r="CZ43">
        <f>AE43</f>
        <v>12.26</v>
      </c>
      <c r="DA43">
        <f>AI43</f>
        <v>1</v>
      </c>
      <c r="DB43">
        <f t="shared" si="21"/>
        <v>1414.22</v>
      </c>
      <c r="DC43">
        <f t="shared" si="22"/>
        <v>0</v>
      </c>
      <c r="DD43" t="s">
        <v>3</v>
      </c>
      <c r="DE43" t="s">
        <v>3</v>
      </c>
      <c r="DF43">
        <f>ROUND(ROUND(AE43,0)*CX43,0)</f>
        <v>1632</v>
      </c>
      <c r="DG43">
        <f>ROUND(ROUND(AF43,0)*CX43,0)</f>
        <v>0</v>
      </c>
      <c r="DH43">
        <f>ROUND(ROUND(AG43,0)*CX43,0)</f>
        <v>0</v>
      </c>
      <c r="DI43">
        <f t="shared" si="24"/>
        <v>0</v>
      </c>
      <c r="DJ43">
        <f>DF43</f>
        <v>1632</v>
      </c>
      <c r="DK43">
        <v>0</v>
      </c>
      <c r="DL43" t="s">
        <v>3</v>
      </c>
      <c r="DM43">
        <v>0</v>
      </c>
      <c r="DN43" t="s">
        <v>3</v>
      </c>
      <c r="DO43">
        <v>0</v>
      </c>
    </row>
    <row r="44" spans="1:119" x14ac:dyDescent="0.2">
      <c r="A44">
        <f>ROW(Source!A94)</f>
        <v>94</v>
      </c>
      <c r="B44">
        <v>69726884</v>
      </c>
      <c r="C44">
        <v>69734197</v>
      </c>
      <c r="D44">
        <v>27493458</v>
      </c>
      <c r="E44">
        <v>1</v>
      </c>
      <c r="F44">
        <v>1</v>
      </c>
      <c r="G44">
        <v>1</v>
      </c>
      <c r="H44">
        <v>1</v>
      </c>
      <c r="I44" t="s">
        <v>997</v>
      </c>
      <c r="J44" t="s">
        <v>3</v>
      </c>
      <c r="K44" t="s">
        <v>998</v>
      </c>
      <c r="L44">
        <v>1369</v>
      </c>
      <c r="N44">
        <v>1013</v>
      </c>
      <c r="O44" t="s">
        <v>974</v>
      </c>
      <c r="P44" t="s">
        <v>974</v>
      </c>
      <c r="Q44">
        <v>1</v>
      </c>
      <c r="W44">
        <v>0</v>
      </c>
      <c r="X44">
        <v>-115882720</v>
      </c>
      <c r="Y44">
        <f t="shared" si="20"/>
        <v>3.45</v>
      </c>
      <c r="AA44">
        <v>0</v>
      </c>
      <c r="AB44">
        <v>0</v>
      </c>
      <c r="AC44">
        <v>0</v>
      </c>
      <c r="AD44">
        <v>218.1</v>
      </c>
      <c r="AE44">
        <v>0</v>
      </c>
      <c r="AF44">
        <v>0</v>
      </c>
      <c r="AG44">
        <v>0</v>
      </c>
      <c r="AH44">
        <v>8.6</v>
      </c>
      <c r="AI44">
        <v>1</v>
      </c>
      <c r="AJ44">
        <v>1</v>
      </c>
      <c r="AK44">
        <v>1</v>
      </c>
      <c r="AL44">
        <v>25.36</v>
      </c>
      <c r="AM44">
        <v>5</v>
      </c>
      <c r="AN44">
        <v>0</v>
      </c>
      <c r="AO44">
        <v>1</v>
      </c>
      <c r="AP44">
        <v>0</v>
      </c>
      <c r="AQ44">
        <v>0</v>
      </c>
      <c r="AR44">
        <v>0</v>
      </c>
      <c r="AS44" t="s">
        <v>3</v>
      </c>
      <c r="AT44">
        <v>3.45</v>
      </c>
      <c r="AU44" t="s">
        <v>3</v>
      </c>
      <c r="AV44">
        <v>1</v>
      </c>
      <c r="AW44">
        <v>2</v>
      </c>
      <c r="AX44">
        <v>69734201</v>
      </c>
      <c r="AY44">
        <v>1</v>
      </c>
      <c r="AZ44">
        <v>0</v>
      </c>
      <c r="BA44">
        <v>42</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CU44">
        <f>ROUND(AT44*Source!I94*AH44*AL44,0)</f>
        <v>887</v>
      </c>
      <c r="CV44">
        <f>ROUND(Y44*Source!I94,9)</f>
        <v>4.0675499999999998</v>
      </c>
      <c r="CW44">
        <v>0</v>
      </c>
      <c r="CX44">
        <f>ROUND(Y44*Source!I94,9)</f>
        <v>4.0675499999999998</v>
      </c>
      <c r="CY44">
        <f>AD44</f>
        <v>218.1</v>
      </c>
      <c r="CZ44">
        <f>AH44</f>
        <v>8.6</v>
      </c>
      <c r="DA44">
        <f>AL44</f>
        <v>25.36</v>
      </c>
      <c r="DB44">
        <f t="shared" si="21"/>
        <v>29.67</v>
      </c>
      <c r="DC44">
        <f t="shared" si="22"/>
        <v>0</v>
      </c>
      <c r="DD44" t="s">
        <v>3</v>
      </c>
      <c r="DE44" t="s">
        <v>3</v>
      </c>
      <c r="DF44">
        <f>ROUND(ROUND(AE44,0)*CX44,0)</f>
        <v>0</v>
      </c>
      <c r="DG44">
        <f>ROUND(ROUND(AF44,0)*CX44,0)</f>
        <v>0</v>
      </c>
      <c r="DH44">
        <f>ROUND(ROUND(AG44,0)*CX44,0)</f>
        <v>0</v>
      </c>
      <c r="DI44">
        <f>ROUND(ROUND(AH44*AL44,0)*CX44,0)</f>
        <v>887</v>
      </c>
      <c r="DJ44">
        <f>DI44</f>
        <v>887</v>
      </c>
      <c r="DK44">
        <v>0</v>
      </c>
      <c r="DL44" t="s">
        <v>3</v>
      </c>
      <c r="DM44">
        <v>0</v>
      </c>
      <c r="DN44" t="s">
        <v>3</v>
      </c>
      <c r="DO44">
        <v>0</v>
      </c>
    </row>
    <row r="45" spans="1:119" x14ac:dyDescent="0.2">
      <c r="A45">
        <f>ROW(Source!A94)</f>
        <v>94</v>
      </c>
      <c r="B45">
        <v>69726884</v>
      </c>
      <c r="C45">
        <v>69734197</v>
      </c>
      <c r="D45">
        <v>27441327</v>
      </c>
      <c r="E45">
        <v>1</v>
      </c>
      <c r="F45">
        <v>1</v>
      </c>
      <c r="G45">
        <v>1</v>
      </c>
      <c r="H45">
        <v>2</v>
      </c>
      <c r="I45" t="s">
        <v>975</v>
      </c>
      <c r="J45" t="s">
        <v>976</v>
      </c>
      <c r="K45" t="s">
        <v>977</v>
      </c>
      <c r="L45">
        <v>1368</v>
      </c>
      <c r="N45">
        <v>1011</v>
      </c>
      <c r="O45" t="s">
        <v>978</v>
      </c>
      <c r="P45" t="s">
        <v>978</v>
      </c>
      <c r="Q45">
        <v>1</v>
      </c>
      <c r="W45">
        <v>0</v>
      </c>
      <c r="X45">
        <v>-1583389094</v>
      </c>
      <c r="Y45">
        <f t="shared" si="20"/>
        <v>0.02</v>
      </c>
      <c r="AA45">
        <v>0</v>
      </c>
      <c r="AB45">
        <v>732.02</v>
      </c>
      <c r="AC45">
        <v>231.46</v>
      </c>
      <c r="AD45">
        <v>0</v>
      </c>
      <c r="AE45">
        <v>0</v>
      </c>
      <c r="AF45">
        <v>93.37</v>
      </c>
      <c r="AG45">
        <v>11.69</v>
      </c>
      <c r="AH45">
        <v>0</v>
      </c>
      <c r="AI45">
        <v>1</v>
      </c>
      <c r="AJ45">
        <v>7.84</v>
      </c>
      <c r="AK45">
        <v>19.8</v>
      </c>
      <c r="AL45">
        <v>1</v>
      </c>
      <c r="AM45">
        <v>5</v>
      </c>
      <c r="AN45">
        <v>0</v>
      </c>
      <c r="AO45">
        <v>1</v>
      </c>
      <c r="AP45">
        <v>0</v>
      </c>
      <c r="AQ45">
        <v>0</v>
      </c>
      <c r="AR45">
        <v>0</v>
      </c>
      <c r="AS45" t="s">
        <v>3</v>
      </c>
      <c r="AT45">
        <v>0.02</v>
      </c>
      <c r="AU45" t="s">
        <v>3</v>
      </c>
      <c r="AV45">
        <v>0</v>
      </c>
      <c r="AW45">
        <v>2</v>
      </c>
      <c r="AX45">
        <v>69734202</v>
      </c>
      <c r="AY45">
        <v>1</v>
      </c>
      <c r="AZ45">
        <v>0</v>
      </c>
      <c r="BA45">
        <v>43</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CV45">
        <v>0</v>
      </c>
      <c r="CW45">
        <f>ROUND(Y45*Source!I94*DO45,9)</f>
        <v>0</v>
      </c>
      <c r="CX45">
        <f>ROUND(Y45*Source!I94,9)</f>
        <v>2.358E-2</v>
      </c>
      <c r="CY45">
        <f>AB45</f>
        <v>732.02</v>
      </c>
      <c r="CZ45">
        <f>AF45</f>
        <v>93.37</v>
      </c>
      <c r="DA45">
        <f>AJ45</f>
        <v>7.84</v>
      </c>
      <c r="DB45">
        <f t="shared" si="21"/>
        <v>1.87</v>
      </c>
      <c r="DC45">
        <f t="shared" si="22"/>
        <v>0.23</v>
      </c>
      <c r="DD45" t="s">
        <v>3</v>
      </c>
      <c r="DE45" t="s">
        <v>3</v>
      </c>
      <c r="DF45">
        <f>ROUND(ROUND(AE45,0)*CX45,0)</f>
        <v>0</v>
      </c>
      <c r="DG45">
        <f>ROUND(ROUND(AF45*AJ45,0)*CX45,0)</f>
        <v>17</v>
      </c>
      <c r="DH45">
        <f>ROUND(ROUND(AG45*AK45,0)*CX45,0)</f>
        <v>5</v>
      </c>
      <c r="DI45">
        <f>ROUND(ROUND(AH45,0)*CX45,0)</f>
        <v>0</v>
      </c>
      <c r="DJ45">
        <f>DG45</f>
        <v>17</v>
      </c>
      <c r="DK45">
        <v>0</v>
      </c>
      <c r="DL45" t="s">
        <v>3</v>
      </c>
      <c r="DM45">
        <v>0</v>
      </c>
      <c r="DN45" t="s">
        <v>3</v>
      </c>
      <c r="DO45">
        <v>0</v>
      </c>
    </row>
    <row r="46" spans="1:119" x14ac:dyDescent="0.2">
      <c r="A46">
        <f>ROW(Source!A94)</f>
        <v>94</v>
      </c>
      <c r="B46">
        <v>69726884</v>
      </c>
      <c r="C46">
        <v>69734197</v>
      </c>
      <c r="D46">
        <v>27386998</v>
      </c>
      <c r="E46">
        <v>1</v>
      </c>
      <c r="F46">
        <v>1</v>
      </c>
      <c r="G46">
        <v>1</v>
      </c>
      <c r="H46">
        <v>3</v>
      </c>
      <c r="I46" t="s">
        <v>163</v>
      </c>
      <c r="J46" t="s">
        <v>165</v>
      </c>
      <c r="K46" t="s">
        <v>164</v>
      </c>
      <c r="L46">
        <v>1327</v>
      </c>
      <c r="N46">
        <v>1005</v>
      </c>
      <c r="O46" t="s">
        <v>56</v>
      </c>
      <c r="P46" t="s">
        <v>56</v>
      </c>
      <c r="Q46">
        <v>1</v>
      </c>
      <c r="W46">
        <v>0</v>
      </c>
      <c r="X46">
        <v>-810689284</v>
      </c>
      <c r="Y46">
        <f t="shared" si="20"/>
        <v>115.35199299999999</v>
      </c>
      <c r="AA46">
        <v>23.6</v>
      </c>
      <c r="AB46">
        <v>0</v>
      </c>
      <c r="AC46">
        <v>0</v>
      </c>
      <c r="AD46">
        <v>0</v>
      </c>
      <c r="AE46">
        <v>3.2600000000000002</v>
      </c>
      <c r="AF46">
        <v>0</v>
      </c>
      <c r="AG46">
        <v>0</v>
      </c>
      <c r="AH46">
        <v>0</v>
      </c>
      <c r="AI46">
        <v>7.56</v>
      </c>
      <c r="AJ46">
        <v>1</v>
      </c>
      <c r="AK46">
        <v>1</v>
      </c>
      <c r="AL46">
        <v>1</v>
      </c>
      <c r="AM46">
        <v>0</v>
      </c>
      <c r="AN46">
        <v>0</v>
      </c>
      <c r="AO46">
        <v>0</v>
      </c>
      <c r="AP46">
        <v>1</v>
      </c>
      <c r="AQ46">
        <v>0</v>
      </c>
      <c r="AR46">
        <v>0</v>
      </c>
      <c r="AS46" t="s">
        <v>3</v>
      </c>
      <c r="AT46">
        <v>115.35199299999999</v>
      </c>
      <c r="AU46" t="s">
        <v>3</v>
      </c>
      <c r="AV46">
        <v>0</v>
      </c>
      <c r="AW46">
        <v>2</v>
      </c>
      <c r="AX46">
        <v>69734203</v>
      </c>
      <c r="AY46">
        <v>1</v>
      </c>
      <c r="AZ46">
        <v>22528</v>
      </c>
      <c r="BA46">
        <v>44</v>
      </c>
      <c r="BB46">
        <v>3</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CV46">
        <v>0</v>
      </c>
      <c r="CW46">
        <v>0</v>
      </c>
      <c r="CX46">
        <f>ROUND(Y46*Source!I94,9)</f>
        <v>135.999999747</v>
      </c>
      <c r="CY46">
        <f>AA46</f>
        <v>23.6</v>
      </c>
      <c r="CZ46">
        <f>AE46</f>
        <v>3.2600000000000002</v>
      </c>
      <c r="DA46">
        <f>AI46</f>
        <v>7.56</v>
      </c>
      <c r="DB46">
        <f t="shared" si="21"/>
        <v>376.05</v>
      </c>
      <c r="DC46">
        <f t="shared" si="22"/>
        <v>0</v>
      </c>
      <c r="DD46" t="s">
        <v>3</v>
      </c>
      <c r="DE46" t="s">
        <v>3</v>
      </c>
      <c r="DF46">
        <f>ROUND(ROUND(AE46*AI46,0)*CX46,0)</f>
        <v>3400</v>
      </c>
      <c r="DG46">
        <f>ROUND(ROUND(AF46,0)*CX46,0)</f>
        <v>0</v>
      </c>
      <c r="DH46">
        <f>ROUND(ROUND(AG46,0)*CX46,0)</f>
        <v>0</v>
      </c>
      <c r="DI46">
        <f>ROUND(ROUND(AH46,0)*CX46,0)</f>
        <v>0</v>
      </c>
      <c r="DJ46">
        <f>DF46</f>
        <v>3400</v>
      </c>
      <c r="DK46">
        <v>0</v>
      </c>
      <c r="DL46" t="s">
        <v>3</v>
      </c>
      <c r="DM46">
        <v>0</v>
      </c>
      <c r="DN46" t="s">
        <v>3</v>
      </c>
      <c r="DO46">
        <v>0</v>
      </c>
    </row>
    <row r="47" spans="1:119" x14ac:dyDescent="0.2">
      <c r="A47">
        <f>ROW(Source!A97)</f>
        <v>97</v>
      </c>
      <c r="B47">
        <v>69726971</v>
      </c>
      <c r="C47">
        <v>69734205</v>
      </c>
      <c r="D47">
        <v>27493137</v>
      </c>
      <c r="E47">
        <v>1</v>
      </c>
      <c r="F47">
        <v>1</v>
      </c>
      <c r="G47">
        <v>1</v>
      </c>
      <c r="H47">
        <v>1</v>
      </c>
      <c r="I47" t="s">
        <v>999</v>
      </c>
      <c r="J47" t="s">
        <v>3</v>
      </c>
      <c r="K47" t="s">
        <v>1000</v>
      </c>
      <c r="L47">
        <v>1369</v>
      </c>
      <c r="N47">
        <v>1013</v>
      </c>
      <c r="O47" t="s">
        <v>974</v>
      </c>
      <c r="P47" t="s">
        <v>974</v>
      </c>
      <c r="Q47">
        <v>1</v>
      </c>
      <c r="W47">
        <v>0</v>
      </c>
      <c r="X47">
        <v>-1973258772</v>
      </c>
      <c r="Y47">
        <f t="shared" si="20"/>
        <v>4.1399999999999997</v>
      </c>
      <c r="AA47">
        <v>0</v>
      </c>
      <c r="AB47">
        <v>0</v>
      </c>
      <c r="AC47">
        <v>0</v>
      </c>
      <c r="AD47">
        <v>9.15</v>
      </c>
      <c r="AE47">
        <v>0</v>
      </c>
      <c r="AF47">
        <v>0</v>
      </c>
      <c r="AG47">
        <v>0</v>
      </c>
      <c r="AH47">
        <v>9.15</v>
      </c>
      <c r="AI47">
        <v>1</v>
      </c>
      <c r="AJ47">
        <v>1</v>
      </c>
      <c r="AK47">
        <v>1</v>
      </c>
      <c r="AL47">
        <v>1</v>
      </c>
      <c r="AM47">
        <v>0</v>
      </c>
      <c r="AN47">
        <v>0</v>
      </c>
      <c r="AO47">
        <v>1</v>
      </c>
      <c r="AP47">
        <v>0</v>
      </c>
      <c r="AQ47">
        <v>0</v>
      </c>
      <c r="AR47">
        <v>0</v>
      </c>
      <c r="AS47" t="s">
        <v>3</v>
      </c>
      <c r="AT47">
        <v>4.1399999999999997</v>
      </c>
      <c r="AU47" t="s">
        <v>3</v>
      </c>
      <c r="AV47">
        <v>1</v>
      </c>
      <c r="AW47">
        <v>2</v>
      </c>
      <c r="AX47">
        <v>69734209</v>
      </c>
      <c r="AY47">
        <v>1</v>
      </c>
      <c r="AZ47">
        <v>0</v>
      </c>
      <c r="BA47">
        <v>45</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CU47">
        <f>ROUND(AT47*Source!I97*AH47*AL47,0)</f>
        <v>46</v>
      </c>
      <c r="CV47">
        <f>ROUND(Y47*Source!I97,9)</f>
        <v>5.0094000000000003</v>
      </c>
      <c r="CW47">
        <v>0</v>
      </c>
      <c r="CX47">
        <f>ROUND(Y47*Source!I97,9)</f>
        <v>5.0094000000000003</v>
      </c>
      <c r="CY47">
        <f>AD47</f>
        <v>9.15</v>
      </c>
      <c r="CZ47">
        <f>AH47</f>
        <v>9.15</v>
      </c>
      <c r="DA47">
        <f>AL47</f>
        <v>1</v>
      </c>
      <c r="DB47">
        <f t="shared" si="21"/>
        <v>37.880000000000003</v>
      </c>
      <c r="DC47">
        <f t="shared" si="22"/>
        <v>0</v>
      </c>
      <c r="DD47" t="s">
        <v>3</v>
      </c>
      <c r="DE47" t="s">
        <v>3</v>
      </c>
      <c r="DF47">
        <f>ROUND(ROUND(AE47,0)*CX47,0)</f>
        <v>0</v>
      </c>
      <c r="DG47">
        <f>ROUND(ROUND(AF47,0)*CX47,0)</f>
        <v>0</v>
      </c>
      <c r="DH47">
        <f>ROUND(ROUND(AG47,0)*CX47,0)</f>
        <v>0</v>
      </c>
      <c r="DI47">
        <f>ROUND(ROUND(AH47,0)*CX47,0)</f>
        <v>45</v>
      </c>
      <c r="DJ47">
        <f>DI47</f>
        <v>45</v>
      </c>
      <c r="DK47">
        <v>0</v>
      </c>
      <c r="DL47" t="s">
        <v>3</v>
      </c>
      <c r="DM47">
        <v>0</v>
      </c>
      <c r="DN47" t="s">
        <v>3</v>
      </c>
      <c r="DO47">
        <v>0</v>
      </c>
    </row>
    <row r="48" spans="1:119" x14ac:dyDescent="0.2">
      <c r="A48">
        <f>ROW(Source!A97)</f>
        <v>97</v>
      </c>
      <c r="B48">
        <v>69726971</v>
      </c>
      <c r="C48">
        <v>69734205</v>
      </c>
      <c r="D48">
        <v>27441327</v>
      </c>
      <c r="E48">
        <v>1</v>
      </c>
      <c r="F48">
        <v>1</v>
      </c>
      <c r="G48">
        <v>1</v>
      </c>
      <c r="H48">
        <v>2</v>
      </c>
      <c r="I48" t="s">
        <v>975</v>
      </c>
      <c r="J48" t="s">
        <v>976</v>
      </c>
      <c r="K48" t="s">
        <v>977</v>
      </c>
      <c r="L48">
        <v>1368</v>
      </c>
      <c r="N48">
        <v>1011</v>
      </c>
      <c r="O48" t="s">
        <v>978</v>
      </c>
      <c r="P48" t="s">
        <v>978</v>
      </c>
      <c r="Q48">
        <v>1</v>
      </c>
      <c r="W48">
        <v>0</v>
      </c>
      <c r="X48">
        <v>-1583389094</v>
      </c>
      <c r="Y48">
        <f t="shared" si="20"/>
        <v>0.11</v>
      </c>
      <c r="AA48">
        <v>0</v>
      </c>
      <c r="AB48">
        <v>93.37</v>
      </c>
      <c r="AC48">
        <v>11.69</v>
      </c>
      <c r="AD48">
        <v>0</v>
      </c>
      <c r="AE48">
        <v>0</v>
      </c>
      <c r="AF48">
        <v>93.37</v>
      </c>
      <c r="AG48">
        <v>11.69</v>
      </c>
      <c r="AH48">
        <v>0</v>
      </c>
      <c r="AI48">
        <v>1</v>
      </c>
      <c r="AJ48">
        <v>1</v>
      </c>
      <c r="AK48">
        <v>1</v>
      </c>
      <c r="AL48">
        <v>1</v>
      </c>
      <c r="AM48">
        <v>0</v>
      </c>
      <c r="AN48">
        <v>0</v>
      </c>
      <c r="AO48">
        <v>1</v>
      </c>
      <c r="AP48">
        <v>0</v>
      </c>
      <c r="AQ48">
        <v>0</v>
      </c>
      <c r="AR48">
        <v>0</v>
      </c>
      <c r="AS48" t="s">
        <v>3</v>
      </c>
      <c r="AT48">
        <v>0.11</v>
      </c>
      <c r="AU48" t="s">
        <v>3</v>
      </c>
      <c r="AV48">
        <v>0</v>
      </c>
      <c r="AW48">
        <v>2</v>
      </c>
      <c r="AX48">
        <v>69734210</v>
      </c>
      <c r="AY48">
        <v>1</v>
      </c>
      <c r="AZ48">
        <v>0</v>
      </c>
      <c r="BA48">
        <v>46</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CV48">
        <v>0</v>
      </c>
      <c r="CW48">
        <f>ROUND(Y48*Source!I97*DO48,9)</f>
        <v>0</v>
      </c>
      <c r="CX48">
        <f>ROUND(Y48*Source!I97,9)</f>
        <v>0.1331</v>
      </c>
      <c r="CY48">
        <f>AB48</f>
        <v>93.37</v>
      </c>
      <c r="CZ48">
        <f>AF48</f>
        <v>93.37</v>
      </c>
      <c r="DA48">
        <f>AJ48</f>
        <v>1</v>
      </c>
      <c r="DB48">
        <f t="shared" si="21"/>
        <v>10.27</v>
      </c>
      <c r="DC48">
        <f t="shared" si="22"/>
        <v>1.29</v>
      </c>
      <c r="DD48" t="s">
        <v>3</v>
      </c>
      <c r="DE48" t="s">
        <v>3</v>
      </c>
      <c r="DF48">
        <f>ROUND(ROUND(AE48,0)*CX48,0)</f>
        <v>0</v>
      </c>
      <c r="DG48">
        <f>ROUND(ROUND(AF48,0)*CX48,0)</f>
        <v>12</v>
      </c>
      <c r="DH48">
        <f>ROUND(ROUND(AG48,0)*CX48,0)</f>
        <v>2</v>
      </c>
      <c r="DI48">
        <f>ROUND(ROUND(AH48,0)*CX48,0)</f>
        <v>0</v>
      </c>
      <c r="DJ48">
        <f>DG48</f>
        <v>12</v>
      </c>
      <c r="DK48">
        <v>0</v>
      </c>
      <c r="DL48" t="s">
        <v>3</v>
      </c>
      <c r="DM48">
        <v>0</v>
      </c>
      <c r="DN48" t="s">
        <v>3</v>
      </c>
      <c r="DO48">
        <v>0</v>
      </c>
    </row>
    <row r="49" spans="1:119" x14ac:dyDescent="0.2">
      <c r="A49">
        <f>ROW(Source!A97)</f>
        <v>97</v>
      </c>
      <c r="B49">
        <v>69726971</v>
      </c>
      <c r="C49">
        <v>69734205</v>
      </c>
      <c r="D49">
        <v>27371771</v>
      </c>
      <c r="E49">
        <v>1</v>
      </c>
      <c r="F49">
        <v>1</v>
      </c>
      <c r="G49">
        <v>1</v>
      </c>
      <c r="H49">
        <v>3</v>
      </c>
      <c r="I49" t="s">
        <v>178</v>
      </c>
      <c r="J49" t="s">
        <v>181</v>
      </c>
      <c r="K49" t="s">
        <v>179</v>
      </c>
      <c r="L49">
        <v>1308</v>
      </c>
      <c r="N49">
        <v>1003</v>
      </c>
      <c r="O49" t="s">
        <v>180</v>
      </c>
      <c r="P49" t="s">
        <v>180</v>
      </c>
      <c r="Q49">
        <v>100</v>
      </c>
      <c r="W49">
        <v>0</v>
      </c>
      <c r="X49">
        <v>-239826058</v>
      </c>
      <c r="Y49">
        <f t="shared" si="20"/>
        <v>1.049587</v>
      </c>
      <c r="AA49">
        <v>2258.6999999999998</v>
      </c>
      <c r="AB49">
        <v>0</v>
      </c>
      <c r="AC49">
        <v>0</v>
      </c>
      <c r="AD49">
        <v>0</v>
      </c>
      <c r="AE49">
        <v>2258.6999999999998</v>
      </c>
      <c r="AF49">
        <v>0</v>
      </c>
      <c r="AG49">
        <v>0</v>
      </c>
      <c r="AH49">
        <v>0</v>
      </c>
      <c r="AI49">
        <v>1</v>
      </c>
      <c r="AJ49">
        <v>1</v>
      </c>
      <c r="AK49">
        <v>1</v>
      </c>
      <c r="AL49">
        <v>1</v>
      </c>
      <c r="AM49">
        <v>0</v>
      </c>
      <c r="AN49">
        <v>0</v>
      </c>
      <c r="AO49">
        <v>0</v>
      </c>
      <c r="AP49">
        <v>0</v>
      </c>
      <c r="AQ49">
        <v>0</v>
      </c>
      <c r="AR49">
        <v>0</v>
      </c>
      <c r="AS49" t="s">
        <v>3</v>
      </c>
      <c r="AT49">
        <v>1.049587</v>
      </c>
      <c r="AU49" t="s">
        <v>3</v>
      </c>
      <c r="AV49">
        <v>0</v>
      </c>
      <c r="AW49">
        <v>2</v>
      </c>
      <c r="AX49">
        <v>69734211</v>
      </c>
      <c r="AY49">
        <v>1</v>
      </c>
      <c r="AZ49">
        <v>6144</v>
      </c>
      <c r="BA49">
        <v>47</v>
      </c>
      <c r="BB49">
        <v>3</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CV49">
        <v>0</v>
      </c>
      <c r="CW49">
        <v>0</v>
      </c>
      <c r="CX49">
        <f>ROUND(Y49*Source!I97,9)</f>
        <v>1.2700002699999999</v>
      </c>
      <c r="CY49">
        <f>AA49</f>
        <v>2258.6999999999998</v>
      </c>
      <c r="CZ49">
        <f>AE49</f>
        <v>2258.6999999999998</v>
      </c>
      <c r="DA49">
        <f>AI49</f>
        <v>1</v>
      </c>
      <c r="DB49">
        <f t="shared" si="21"/>
        <v>2370.6999999999998</v>
      </c>
      <c r="DC49">
        <f t="shared" si="22"/>
        <v>0</v>
      </c>
      <c r="DD49" t="s">
        <v>3</v>
      </c>
      <c r="DE49" t="s">
        <v>3</v>
      </c>
      <c r="DF49">
        <f>ROUND(ROUND(AE49,0)*CX49,0)</f>
        <v>2869</v>
      </c>
      <c r="DG49">
        <f>ROUND(ROUND(AF49,0)*CX49,0)</f>
        <v>0</v>
      </c>
      <c r="DH49">
        <f>ROUND(ROUND(AG49,0)*CX49,0)</f>
        <v>0</v>
      </c>
      <c r="DI49">
        <f>ROUND(ROUND(AH49,0)*CX49,0)</f>
        <v>0</v>
      </c>
      <c r="DJ49">
        <f>DF49</f>
        <v>2869</v>
      </c>
      <c r="DK49">
        <v>0</v>
      </c>
      <c r="DL49" t="s">
        <v>3</v>
      </c>
      <c r="DM49">
        <v>0</v>
      </c>
      <c r="DN49" t="s">
        <v>3</v>
      </c>
      <c r="DO49">
        <v>0</v>
      </c>
    </row>
    <row r="50" spans="1:119" x14ac:dyDescent="0.2">
      <c r="A50">
        <f>ROW(Source!A98)</f>
        <v>98</v>
      </c>
      <c r="B50">
        <v>69726884</v>
      </c>
      <c r="C50">
        <v>69734205</v>
      </c>
      <c r="D50">
        <v>27493137</v>
      </c>
      <c r="E50">
        <v>1</v>
      </c>
      <c r="F50">
        <v>1</v>
      </c>
      <c r="G50">
        <v>1</v>
      </c>
      <c r="H50">
        <v>1</v>
      </c>
      <c r="I50" t="s">
        <v>999</v>
      </c>
      <c r="J50" t="s">
        <v>3</v>
      </c>
      <c r="K50" t="s">
        <v>1000</v>
      </c>
      <c r="L50">
        <v>1369</v>
      </c>
      <c r="N50">
        <v>1013</v>
      </c>
      <c r="O50" t="s">
        <v>974</v>
      </c>
      <c r="P50" t="s">
        <v>974</v>
      </c>
      <c r="Q50">
        <v>1</v>
      </c>
      <c r="W50">
        <v>0</v>
      </c>
      <c r="X50">
        <v>-1973258772</v>
      </c>
      <c r="Y50">
        <f t="shared" si="20"/>
        <v>4.1399999999999997</v>
      </c>
      <c r="AA50">
        <v>0</v>
      </c>
      <c r="AB50">
        <v>0</v>
      </c>
      <c r="AC50">
        <v>0</v>
      </c>
      <c r="AD50">
        <v>234.24</v>
      </c>
      <c r="AE50">
        <v>0</v>
      </c>
      <c r="AF50">
        <v>0</v>
      </c>
      <c r="AG50">
        <v>0</v>
      </c>
      <c r="AH50">
        <v>9.15</v>
      </c>
      <c r="AI50">
        <v>1</v>
      </c>
      <c r="AJ50">
        <v>1</v>
      </c>
      <c r="AK50">
        <v>1</v>
      </c>
      <c r="AL50">
        <v>25.6</v>
      </c>
      <c r="AM50">
        <v>5</v>
      </c>
      <c r="AN50">
        <v>0</v>
      </c>
      <c r="AO50">
        <v>1</v>
      </c>
      <c r="AP50">
        <v>0</v>
      </c>
      <c r="AQ50">
        <v>0</v>
      </c>
      <c r="AR50">
        <v>0</v>
      </c>
      <c r="AS50" t="s">
        <v>3</v>
      </c>
      <c r="AT50">
        <v>4.1399999999999997</v>
      </c>
      <c r="AU50" t="s">
        <v>3</v>
      </c>
      <c r="AV50">
        <v>1</v>
      </c>
      <c r="AW50">
        <v>2</v>
      </c>
      <c r="AX50">
        <v>69734209</v>
      </c>
      <c r="AY50">
        <v>1</v>
      </c>
      <c r="AZ50">
        <v>0</v>
      </c>
      <c r="BA50">
        <v>48</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CU50">
        <f>ROUND(AT50*Source!I98*AH50*AL50,0)</f>
        <v>1173</v>
      </c>
      <c r="CV50">
        <f>ROUND(Y50*Source!I98,9)</f>
        <v>5.0094000000000003</v>
      </c>
      <c r="CW50">
        <v>0</v>
      </c>
      <c r="CX50">
        <f>ROUND(Y50*Source!I98,9)</f>
        <v>5.0094000000000003</v>
      </c>
      <c r="CY50">
        <f>AD50</f>
        <v>234.24</v>
      </c>
      <c r="CZ50">
        <f>AH50</f>
        <v>9.15</v>
      </c>
      <c r="DA50">
        <f>AL50</f>
        <v>25.6</v>
      </c>
      <c r="DB50">
        <f t="shared" si="21"/>
        <v>37.880000000000003</v>
      </c>
      <c r="DC50">
        <f t="shared" si="22"/>
        <v>0</v>
      </c>
      <c r="DD50" t="s">
        <v>3</v>
      </c>
      <c r="DE50" t="s">
        <v>3</v>
      </c>
      <c r="DF50">
        <f>ROUND(ROUND(AE50,0)*CX50,0)</f>
        <v>0</v>
      </c>
      <c r="DG50">
        <f>ROUND(ROUND(AF50,0)*CX50,0)</f>
        <v>0</v>
      </c>
      <c r="DH50">
        <f>ROUND(ROUND(AG50,0)*CX50,0)</f>
        <v>0</v>
      </c>
      <c r="DI50">
        <f>ROUND(ROUND(AH50*AL50,0)*CX50,0)</f>
        <v>1172</v>
      </c>
      <c r="DJ50">
        <f>DI50</f>
        <v>1172</v>
      </c>
      <c r="DK50">
        <v>0</v>
      </c>
      <c r="DL50" t="s">
        <v>3</v>
      </c>
      <c r="DM50">
        <v>0</v>
      </c>
      <c r="DN50" t="s">
        <v>3</v>
      </c>
      <c r="DO50">
        <v>0</v>
      </c>
    </row>
    <row r="51" spans="1:119" x14ac:dyDescent="0.2">
      <c r="A51">
        <f>ROW(Source!A98)</f>
        <v>98</v>
      </c>
      <c r="B51">
        <v>69726884</v>
      </c>
      <c r="C51">
        <v>69734205</v>
      </c>
      <c r="D51">
        <v>27441327</v>
      </c>
      <c r="E51">
        <v>1</v>
      </c>
      <c r="F51">
        <v>1</v>
      </c>
      <c r="G51">
        <v>1</v>
      </c>
      <c r="H51">
        <v>2</v>
      </c>
      <c r="I51" t="s">
        <v>975</v>
      </c>
      <c r="J51" t="s">
        <v>976</v>
      </c>
      <c r="K51" t="s">
        <v>977</v>
      </c>
      <c r="L51">
        <v>1368</v>
      </c>
      <c r="N51">
        <v>1011</v>
      </c>
      <c r="O51" t="s">
        <v>978</v>
      </c>
      <c r="P51" t="s">
        <v>978</v>
      </c>
      <c r="Q51">
        <v>1</v>
      </c>
      <c r="W51">
        <v>0</v>
      </c>
      <c r="X51">
        <v>-1583389094</v>
      </c>
      <c r="Y51">
        <f t="shared" si="20"/>
        <v>0.11</v>
      </c>
      <c r="AA51">
        <v>0</v>
      </c>
      <c r="AB51">
        <v>868.34</v>
      </c>
      <c r="AC51">
        <v>231.46</v>
      </c>
      <c r="AD51">
        <v>0</v>
      </c>
      <c r="AE51">
        <v>0</v>
      </c>
      <c r="AF51">
        <v>93.37</v>
      </c>
      <c r="AG51">
        <v>11.69</v>
      </c>
      <c r="AH51">
        <v>0</v>
      </c>
      <c r="AI51">
        <v>1</v>
      </c>
      <c r="AJ51">
        <v>9.3000000000000007</v>
      </c>
      <c r="AK51">
        <v>19.8</v>
      </c>
      <c r="AL51">
        <v>1</v>
      </c>
      <c r="AM51">
        <v>5</v>
      </c>
      <c r="AN51">
        <v>0</v>
      </c>
      <c r="AO51">
        <v>1</v>
      </c>
      <c r="AP51">
        <v>0</v>
      </c>
      <c r="AQ51">
        <v>0</v>
      </c>
      <c r="AR51">
        <v>0</v>
      </c>
      <c r="AS51" t="s">
        <v>3</v>
      </c>
      <c r="AT51">
        <v>0.11</v>
      </c>
      <c r="AU51" t="s">
        <v>3</v>
      </c>
      <c r="AV51">
        <v>0</v>
      </c>
      <c r="AW51">
        <v>2</v>
      </c>
      <c r="AX51">
        <v>69734210</v>
      </c>
      <c r="AY51">
        <v>1</v>
      </c>
      <c r="AZ51">
        <v>0</v>
      </c>
      <c r="BA51">
        <v>49</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CV51">
        <v>0</v>
      </c>
      <c r="CW51">
        <f>ROUND(Y51*Source!I98*DO51,9)</f>
        <v>0</v>
      </c>
      <c r="CX51">
        <f>ROUND(Y51*Source!I98,9)</f>
        <v>0.1331</v>
      </c>
      <c r="CY51">
        <f>AB51</f>
        <v>868.34</v>
      </c>
      <c r="CZ51">
        <f>AF51</f>
        <v>93.37</v>
      </c>
      <c r="DA51">
        <f>AJ51</f>
        <v>9.3000000000000007</v>
      </c>
      <c r="DB51">
        <f t="shared" si="21"/>
        <v>10.27</v>
      </c>
      <c r="DC51">
        <f t="shared" si="22"/>
        <v>1.29</v>
      </c>
      <c r="DD51" t="s">
        <v>3</v>
      </c>
      <c r="DE51" t="s">
        <v>3</v>
      </c>
      <c r="DF51">
        <f>ROUND(ROUND(AE51,0)*CX51,0)</f>
        <v>0</v>
      </c>
      <c r="DG51">
        <f>ROUND(ROUND(AF51*AJ51,0)*CX51,0)</f>
        <v>116</v>
      </c>
      <c r="DH51">
        <f>ROUND(ROUND(AG51*AK51,0)*CX51,0)</f>
        <v>31</v>
      </c>
      <c r="DI51">
        <f t="shared" ref="DI51:DI58" si="25">ROUND(ROUND(AH51,0)*CX51,0)</f>
        <v>0</v>
      </c>
      <c r="DJ51">
        <f>DG51</f>
        <v>116</v>
      </c>
      <c r="DK51">
        <v>0</v>
      </c>
      <c r="DL51" t="s">
        <v>3</v>
      </c>
      <c r="DM51">
        <v>0</v>
      </c>
      <c r="DN51" t="s">
        <v>3</v>
      </c>
      <c r="DO51">
        <v>0</v>
      </c>
    </row>
    <row r="52" spans="1:119" x14ac:dyDescent="0.2">
      <c r="A52">
        <f>ROW(Source!A98)</f>
        <v>98</v>
      </c>
      <c r="B52">
        <v>69726884</v>
      </c>
      <c r="C52">
        <v>69734205</v>
      </c>
      <c r="D52">
        <v>27371771</v>
      </c>
      <c r="E52">
        <v>1</v>
      </c>
      <c r="F52">
        <v>1</v>
      </c>
      <c r="G52">
        <v>1</v>
      </c>
      <c r="H52">
        <v>3</v>
      </c>
      <c r="I52" t="s">
        <v>178</v>
      </c>
      <c r="J52" t="s">
        <v>181</v>
      </c>
      <c r="K52" t="s">
        <v>179</v>
      </c>
      <c r="L52">
        <v>1308</v>
      </c>
      <c r="N52">
        <v>1003</v>
      </c>
      <c r="O52" t="s">
        <v>180</v>
      </c>
      <c r="P52" t="s">
        <v>180</v>
      </c>
      <c r="Q52">
        <v>100</v>
      </c>
      <c r="W52">
        <v>0</v>
      </c>
      <c r="X52">
        <v>-239826058</v>
      </c>
      <c r="Y52">
        <f t="shared" si="20"/>
        <v>1.049587</v>
      </c>
      <c r="AA52">
        <v>1125</v>
      </c>
      <c r="AB52">
        <v>0</v>
      </c>
      <c r="AC52">
        <v>0</v>
      </c>
      <c r="AD52">
        <v>0</v>
      </c>
      <c r="AE52">
        <v>155.58000000000001</v>
      </c>
      <c r="AF52">
        <v>0</v>
      </c>
      <c r="AG52">
        <v>0</v>
      </c>
      <c r="AH52">
        <v>0</v>
      </c>
      <c r="AI52">
        <v>7.56</v>
      </c>
      <c r="AJ52">
        <v>1</v>
      </c>
      <c r="AK52">
        <v>1</v>
      </c>
      <c r="AL52">
        <v>1</v>
      </c>
      <c r="AM52">
        <v>0</v>
      </c>
      <c r="AN52">
        <v>0</v>
      </c>
      <c r="AO52">
        <v>0</v>
      </c>
      <c r="AP52">
        <v>0</v>
      </c>
      <c r="AQ52">
        <v>0</v>
      </c>
      <c r="AR52">
        <v>0</v>
      </c>
      <c r="AS52" t="s">
        <v>3</v>
      </c>
      <c r="AT52">
        <v>1.049587</v>
      </c>
      <c r="AU52" t="s">
        <v>3</v>
      </c>
      <c r="AV52">
        <v>0</v>
      </c>
      <c r="AW52">
        <v>2</v>
      </c>
      <c r="AX52">
        <v>69734211</v>
      </c>
      <c r="AY52">
        <v>1</v>
      </c>
      <c r="AZ52">
        <v>22528</v>
      </c>
      <c r="BA52">
        <v>50</v>
      </c>
      <c r="BB52">
        <v>3</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CV52">
        <v>0</v>
      </c>
      <c r="CW52">
        <v>0</v>
      </c>
      <c r="CX52">
        <f>ROUND(Y52*Source!I98,9)</f>
        <v>1.2700002699999999</v>
      </c>
      <c r="CY52">
        <f>AA52</f>
        <v>1125</v>
      </c>
      <c r="CZ52">
        <f>AE52</f>
        <v>155.58000000000001</v>
      </c>
      <c r="DA52">
        <f>AI52</f>
        <v>7.56</v>
      </c>
      <c r="DB52">
        <f t="shared" si="21"/>
        <v>163.29</v>
      </c>
      <c r="DC52">
        <f t="shared" si="22"/>
        <v>0</v>
      </c>
      <c r="DD52" t="s">
        <v>3</v>
      </c>
      <c r="DE52" t="s">
        <v>3</v>
      </c>
      <c r="DF52">
        <f>ROUND(ROUND(AE52*AI52,0)*CX52,0)</f>
        <v>1494</v>
      </c>
      <c r="DG52">
        <f t="shared" ref="DG52:DG60" si="26">ROUND(ROUND(AF52,0)*CX52,0)</f>
        <v>0</v>
      </c>
      <c r="DH52">
        <f t="shared" ref="DH52:DH59" si="27">ROUND(ROUND(AG52,0)*CX52,0)</f>
        <v>0</v>
      </c>
      <c r="DI52">
        <f t="shared" si="25"/>
        <v>0</v>
      </c>
      <c r="DJ52">
        <f>DF52</f>
        <v>1494</v>
      </c>
      <c r="DK52">
        <v>0</v>
      </c>
      <c r="DL52" t="s">
        <v>3</v>
      </c>
      <c r="DM52">
        <v>0</v>
      </c>
      <c r="DN52" t="s">
        <v>3</v>
      </c>
      <c r="DO52">
        <v>0</v>
      </c>
    </row>
    <row r="53" spans="1:119" x14ac:dyDescent="0.2">
      <c r="A53">
        <f>ROW(Source!A101)</f>
        <v>101</v>
      </c>
      <c r="B53">
        <v>69726971</v>
      </c>
      <c r="C53">
        <v>69734213</v>
      </c>
      <c r="D53">
        <v>27496319</v>
      </c>
      <c r="E53">
        <v>1</v>
      </c>
      <c r="F53">
        <v>1</v>
      </c>
      <c r="G53">
        <v>1</v>
      </c>
      <c r="H53">
        <v>1</v>
      </c>
      <c r="I53" t="s">
        <v>1001</v>
      </c>
      <c r="J53" t="s">
        <v>3</v>
      </c>
      <c r="K53" t="s">
        <v>1002</v>
      </c>
      <c r="L53">
        <v>1369</v>
      </c>
      <c r="N53">
        <v>1013</v>
      </c>
      <c r="O53" t="s">
        <v>974</v>
      </c>
      <c r="P53" t="s">
        <v>974</v>
      </c>
      <c r="Q53">
        <v>1</v>
      </c>
      <c r="W53">
        <v>0</v>
      </c>
      <c r="X53">
        <v>1189128158</v>
      </c>
      <c r="Y53">
        <f t="shared" si="20"/>
        <v>39.51</v>
      </c>
      <c r="AA53">
        <v>0</v>
      </c>
      <c r="AB53">
        <v>0</v>
      </c>
      <c r="AC53">
        <v>0</v>
      </c>
      <c r="AD53">
        <v>8.01</v>
      </c>
      <c r="AE53">
        <v>0</v>
      </c>
      <c r="AF53">
        <v>0</v>
      </c>
      <c r="AG53">
        <v>0</v>
      </c>
      <c r="AH53">
        <v>8.01</v>
      </c>
      <c r="AI53">
        <v>1</v>
      </c>
      <c r="AJ53">
        <v>1</v>
      </c>
      <c r="AK53">
        <v>1</v>
      </c>
      <c r="AL53">
        <v>1</v>
      </c>
      <c r="AM53">
        <v>0</v>
      </c>
      <c r="AN53">
        <v>0</v>
      </c>
      <c r="AO53">
        <v>1</v>
      </c>
      <c r="AP53">
        <v>0</v>
      </c>
      <c r="AQ53">
        <v>0</v>
      </c>
      <c r="AR53">
        <v>0</v>
      </c>
      <c r="AS53" t="s">
        <v>3</v>
      </c>
      <c r="AT53">
        <v>39.51</v>
      </c>
      <c r="AU53" t="s">
        <v>3</v>
      </c>
      <c r="AV53">
        <v>1</v>
      </c>
      <c r="AW53">
        <v>2</v>
      </c>
      <c r="AX53">
        <v>69734220</v>
      </c>
      <c r="AY53">
        <v>1</v>
      </c>
      <c r="AZ53">
        <v>0</v>
      </c>
      <c r="BA53">
        <v>51</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CU53">
        <f>ROUND(AT53*Source!I101*AH53*AL53,0)</f>
        <v>362</v>
      </c>
      <c r="CV53">
        <f>ROUND(Y53*Source!I101,9)</f>
        <v>45.199440000000003</v>
      </c>
      <c r="CW53">
        <v>0</v>
      </c>
      <c r="CX53">
        <f>ROUND(Y53*Source!I101,9)</f>
        <v>45.199440000000003</v>
      </c>
      <c r="CY53">
        <f>AD53</f>
        <v>8.01</v>
      </c>
      <c r="CZ53">
        <f>AH53</f>
        <v>8.01</v>
      </c>
      <c r="DA53">
        <f>AL53</f>
        <v>1</v>
      </c>
      <c r="DB53">
        <f t="shared" si="21"/>
        <v>316.48</v>
      </c>
      <c r="DC53">
        <f t="shared" si="22"/>
        <v>0</v>
      </c>
      <c r="DD53" t="s">
        <v>3</v>
      </c>
      <c r="DE53" t="s">
        <v>3</v>
      </c>
      <c r="DF53">
        <f t="shared" ref="DF53:DF62" si="28">ROUND(ROUND(AE53,0)*CX53,0)</f>
        <v>0</v>
      </c>
      <c r="DG53">
        <f t="shared" si="26"/>
        <v>0</v>
      </c>
      <c r="DH53">
        <f t="shared" si="27"/>
        <v>0</v>
      </c>
      <c r="DI53">
        <f t="shared" si="25"/>
        <v>362</v>
      </c>
      <c r="DJ53">
        <f>DI53</f>
        <v>362</v>
      </c>
      <c r="DK53">
        <v>0</v>
      </c>
      <c r="DL53" t="s">
        <v>3</v>
      </c>
      <c r="DM53">
        <v>0</v>
      </c>
      <c r="DN53" t="s">
        <v>3</v>
      </c>
      <c r="DO53">
        <v>0</v>
      </c>
    </row>
    <row r="54" spans="1:119" x14ac:dyDescent="0.2">
      <c r="A54">
        <f>ROW(Source!A101)</f>
        <v>101</v>
      </c>
      <c r="B54">
        <v>69726971</v>
      </c>
      <c r="C54">
        <v>69734213</v>
      </c>
      <c r="D54">
        <v>121548</v>
      </c>
      <c r="E54">
        <v>1</v>
      </c>
      <c r="F54">
        <v>1</v>
      </c>
      <c r="G54">
        <v>1</v>
      </c>
      <c r="H54">
        <v>1</v>
      </c>
      <c r="I54" t="s">
        <v>36</v>
      </c>
      <c r="J54" t="s">
        <v>3</v>
      </c>
      <c r="K54" t="s">
        <v>981</v>
      </c>
      <c r="L54">
        <v>608254</v>
      </c>
      <c r="N54">
        <v>1013</v>
      </c>
      <c r="O54" t="s">
        <v>982</v>
      </c>
      <c r="P54" t="s">
        <v>982</v>
      </c>
      <c r="Q54">
        <v>1</v>
      </c>
      <c r="W54">
        <v>0</v>
      </c>
      <c r="X54">
        <v>-185737400</v>
      </c>
      <c r="Y54">
        <f t="shared" si="20"/>
        <v>1.27</v>
      </c>
      <c r="AA54">
        <v>0</v>
      </c>
      <c r="AB54">
        <v>0</v>
      </c>
      <c r="AC54">
        <v>0</v>
      </c>
      <c r="AD54">
        <v>0</v>
      </c>
      <c r="AE54">
        <v>0</v>
      </c>
      <c r="AF54">
        <v>0</v>
      </c>
      <c r="AG54">
        <v>0</v>
      </c>
      <c r="AH54">
        <v>0</v>
      </c>
      <c r="AI54">
        <v>1</v>
      </c>
      <c r="AJ54">
        <v>1</v>
      </c>
      <c r="AK54">
        <v>1</v>
      </c>
      <c r="AL54">
        <v>1</v>
      </c>
      <c r="AM54">
        <v>0</v>
      </c>
      <c r="AN54">
        <v>0</v>
      </c>
      <c r="AO54">
        <v>1</v>
      </c>
      <c r="AP54">
        <v>0</v>
      </c>
      <c r="AQ54">
        <v>0</v>
      </c>
      <c r="AR54">
        <v>0</v>
      </c>
      <c r="AS54" t="s">
        <v>3</v>
      </c>
      <c r="AT54">
        <v>1.27</v>
      </c>
      <c r="AU54" t="s">
        <v>3</v>
      </c>
      <c r="AV54">
        <v>2</v>
      </c>
      <c r="AW54">
        <v>2</v>
      </c>
      <c r="AX54">
        <v>69734221</v>
      </c>
      <c r="AY54">
        <v>1</v>
      </c>
      <c r="AZ54">
        <v>0</v>
      </c>
      <c r="BA54">
        <v>52</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CV54">
        <v>0</v>
      </c>
      <c r="CW54">
        <v>0</v>
      </c>
      <c r="CX54">
        <f>ROUND(Y54*Source!I101,9)</f>
        <v>1.4528799999999999</v>
      </c>
      <c r="CY54">
        <f>AD54</f>
        <v>0</v>
      </c>
      <c r="CZ54">
        <f>AH54</f>
        <v>0</v>
      </c>
      <c r="DA54">
        <f>AL54</f>
        <v>1</v>
      </c>
      <c r="DB54">
        <f t="shared" si="21"/>
        <v>0</v>
      </c>
      <c r="DC54">
        <f t="shared" si="22"/>
        <v>0</v>
      </c>
      <c r="DD54" t="s">
        <v>3</v>
      </c>
      <c r="DE54" t="s">
        <v>3</v>
      </c>
      <c r="DF54">
        <f t="shared" si="28"/>
        <v>0</v>
      </c>
      <c r="DG54">
        <f t="shared" si="26"/>
        <v>0</v>
      </c>
      <c r="DH54">
        <f t="shared" si="27"/>
        <v>0</v>
      </c>
      <c r="DI54">
        <f t="shared" si="25"/>
        <v>0</v>
      </c>
      <c r="DJ54">
        <f>DI54</f>
        <v>0</v>
      </c>
      <c r="DK54">
        <v>0</v>
      </c>
      <c r="DL54" t="s">
        <v>3</v>
      </c>
      <c r="DM54">
        <v>0</v>
      </c>
      <c r="DN54" t="s">
        <v>3</v>
      </c>
      <c r="DO54">
        <v>0</v>
      </c>
    </row>
    <row r="55" spans="1:119" x14ac:dyDescent="0.2">
      <c r="A55">
        <f>ROW(Source!A101)</f>
        <v>101</v>
      </c>
      <c r="B55">
        <v>69726971</v>
      </c>
      <c r="C55">
        <v>69734213</v>
      </c>
      <c r="D55">
        <v>27439630</v>
      </c>
      <c r="E55">
        <v>1</v>
      </c>
      <c r="F55">
        <v>1</v>
      </c>
      <c r="G55">
        <v>1</v>
      </c>
      <c r="H55">
        <v>2</v>
      </c>
      <c r="I55" t="s">
        <v>986</v>
      </c>
      <c r="J55" t="s">
        <v>987</v>
      </c>
      <c r="K55" t="s">
        <v>988</v>
      </c>
      <c r="L55">
        <v>1368</v>
      </c>
      <c r="N55">
        <v>1011</v>
      </c>
      <c r="O55" t="s">
        <v>978</v>
      </c>
      <c r="P55" t="s">
        <v>978</v>
      </c>
      <c r="Q55">
        <v>1</v>
      </c>
      <c r="W55">
        <v>0</v>
      </c>
      <c r="X55">
        <v>-72110300</v>
      </c>
      <c r="Y55">
        <f t="shared" si="20"/>
        <v>1.27</v>
      </c>
      <c r="AA55">
        <v>0</v>
      </c>
      <c r="AB55">
        <v>31.27</v>
      </c>
      <c r="AC55">
        <v>13.61</v>
      </c>
      <c r="AD55">
        <v>0</v>
      </c>
      <c r="AE55">
        <v>0</v>
      </c>
      <c r="AF55">
        <v>31.27</v>
      </c>
      <c r="AG55">
        <v>13.61</v>
      </c>
      <c r="AH55">
        <v>0</v>
      </c>
      <c r="AI55">
        <v>1</v>
      </c>
      <c r="AJ55">
        <v>1</v>
      </c>
      <c r="AK55">
        <v>1</v>
      </c>
      <c r="AL55">
        <v>1</v>
      </c>
      <c r="AM55">
        <v>0</v>
      </c>
      <c r="AN55">
        <v>0</v>
      </c>
      <c r="AO55">
        <v>1</v>
      </c>
      <c r="AP55">
        <v>0</v>
      </c>
      <c r="AQ55">
        <v>0</v>
      </c>
      <c r="AR55">
        <v>0</v>
      </c>
      <c r="AS55" t="s">
        <v>3</v>
      </c>
      <c r="AT55">
        <v>1.27</v>
      </c>
      <c r="AU55" t="s">
        <v>3</v>
      </c>
      <c r="AV55">
        <v>0</v>
      </c>
      <c r="AW55">
        <v>2</v>
      </c>
      <c r="AX55">
        <v>69734222</v>
      </c>
      <c r="AY55">
        <v>1</v>
      </c>
      <c r="AZ55">
        <v>0</v>
      </c>
      <c r="BA55">
        <v>53</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CV55">
        <v>0</v>
      </c>
      <c r="CW55">
        <f>ROUND(Y55*Source!I101*DO55,9)</f>
        <v>0</v>
      </c>
      <c r="CX55">
        <f>ROUND(Y55*Source!I101,9)</f>
        <v>1.4528799999999999</v>
      </c>
      <c r="CY55">
        <f>AB55</f>
        <v>31.27</v>
      </c>
      <c r="CZ55">
        <f>AF55</f>
        <v>31.27</v>
      </c>
      <c r="DA55">
        <f>AJ55</f>
        <v>1</v>
      </c>
      <c r="DB55">
        <f t="shared" si="21"/>
        <v>39.71</v>
      </c>
      <c r="DC55">
        <f t="shared" si="22"/>
        <v>17.28</v>
      </c>
      <c r="DD55" t="s">
        <v>3</v>
      </c>
      <c r="DE55" t="s">
        <v>3</v>
      </c>
      <c r="DF55">
        <f t="shared" si="28"/>
        <v>0</v>
      </c>
      <c r="DG55">
        <f t="shared" si="26"/>
        <v>45</v>
      </c>
      <c r="DH55">
        <f t="shared" si="27"/>
        <v>20</v>
      </c>
      <c r="DI55">
        <f t="shared" si="25"/>
        <v>0</v>
      </c>
      <c r="DJ55">
        <f>DG55</f>
        <v>45</v>
      </c>
      <c r="DK55">
        <v>0</v>
      </c>
      <c r="DL55" t="s">
        <v>3</v>
      </c>
      <c r="DM55">
        <v>0</v>
      </c>
      <c r="DN55" t="s">
        <v>3</v>
      </c>
      <c r="DO55">
        <v>0</v>
      </c>
    </row>
    <row r="56" spans="1:119" x14ac:dyDescent="0.2">
      <c r="A56">
        <f>ROW(Source!A101)</f>
        <v>101</v>
      </c>
      <c r="B56">
        <v>69726971</v>
      </c>
      <c r="C56">
        <v>69734213</v>
      </c>
      <c r="D56">
        <v>27440041</v>
      </c>
      <c r="E56">
        <v>1</v>
      </c>
      <c r="F56">
        <v>1</v>
      </c>
      <c r="G56">
        <v>1</v>
      </c>
      <c r="H56">
        <v>2</v>
      </c>
      <c r="I56" t="s">
        <v>1003</v>
      </c>
      <c r="J56" t="s">
        <v>1004</v>
      </c>
      <c r="K56" t="s">
        <v>1005</v>
      </c>
      <c r="L56">
        <v>1368</v>
      </c>
      <c r="N56">
        <v>1011</v>
      </c>
      <c r="O56" t="s">
        <v>978</v>
      </c>
      <c r="P56" t="s">
        <v>978</v>
      </c>
      <c r="Q56">
        <v>1</v>
      </c>
      <c r="W56">
        <v>0</v>
      </c>
      <c r="X56">
        <v>781889226</v>
      </c>
      <c r="Y56">
        <f t="shared" si="20"/>
        <v>9.07</v>
      </c>
      <c r="AA56">
        <v>0</v>
      </c>
      <c r="AB56">
        <v>0.5</v>
      </c>
      <c r="AC56">
        <v>0</v>
      </c>
      <c r="AD56">
        <v>0</v>
      </c>
      <c r="AE56">
        <v>0</v>
      </c>
      <c r="AF56">
        <v>0.5</v>
      </c>
      <c r="AG56">
        <v>0</v>
      </c>
      <c r="AH56">
        <v>0</v>
      </c>
      <c r="AI56">
        <v>1</v>
      </c>
      <c r="AJ56">
        <v>1</v>
      </c>
      <c r="AK56">
        <v>1</v>
      </c>
      <c r="AL56">
        <v>1</v>
      </c>
      <c r="AM56">
        <v>0</v>
      </c>
      <c r="AN56">
        <v>0</v>
      </c>
      <c r="AO56">
        <v>1</v>
      </c>
      <c r="AP56">
        <v>0</v>
      </c>
      <c r="AQ56">
        <v>0</v>
      </c>
      <c r="AR56">
        <v>0</v>
      </c>
      <c r="AS56" t="s">
        <v>3</v>
      </c>
      <c r="AT56">
        <v>9.07</v>
      </c>
      <c r="AU56" t="s">
        <v>3</v>
      </c>
      <c r="AV56">
        <v>0</v>
      </c>
      <c r="AW56">
        <v>2</v>
      </c>
      <c r="AX56">
        <v>69734223</v>
      </c>
      <c r="AY56">
        <v>1</v>
      </c>
      <c r="AZ56">
        <v>0</v>
      </c>
      <c r="BA56">
        <v>54</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CV56">
        <v>0</v>
      </c>
      <c r="CW56">
        <f>ROUND(Y56*Source!I101*DO56,9)</f>
        <v>0</v>
      </c>
      <c r="CX56">
        <f>ROUND(Y56*Source!I101,9)</f>
        <v>10.37608</v>
      </c>
      <c r="CY56">
        <f>AB56</f>
        <v>0.5</v>
      </c>
      <c r="CZ56">
        <f>AF56</f>
        <v>0.5</v>
      </c>
      <c r="DA56">
        <f>AJ56</f>
        <v>1</v>
      </c>
      <c r="DB56">
        <f t="shared" si="21"/>
        <v>4.54</v>
      </c>
      <c r="DC56">
        <f t="shared" si="22"/>
        <v>0</v>
      </c>
      <c r="DD56" t="s">
        <v>3</v>
      </c>
      <c r="DE56" t="s">
        <v>3</v>
      </c>
      <c r="DF56">
        <f t="shared" si="28"/>
        <v>0</v>
      </c>
      <c r="DG56">
        <f t="shared" si="26"/>
        <v>10</v>
      </c>
      <c r="DH56">
        <f t="shared" si="27"/>
        <v>0</v>
      </c>
      <c r="DI56">
        <f t="shared" si="25"/>
        <v>0</v>
      </c>
      <c r="DJ56">
        <f>DG56</f>
        <v>10</v>
      </c>
      <c r="DK56">
        <v>0</v>
      </c>
      <c r="DL56" t="s">
        <v>3</v>
      </c>
      <c r="DM56">
        <v>0</v>
      </c>
      <c r="DN56" t="s">
        <v>3</v>
      </c>
      <c r="DO56">
        <v>0</v>
      </c>
    </row>
    <row r="57" spans="1:119" x14ac:dyDescent="0.2">
      <c r="A57">
        <f>ROW(Source!A101)</f>
        <v>101</v>
      </c>
      <c r="B57">
        <v>69726971</v>
      </c>
      <c r="C57">
        <v>69734213</v>
      </c>
      <c r="D57">
        <v>27416566</v>
      </c>
      <c r="E57">
        <v>1</v>
      </c>
      <c r="F57">
        <v>1</v>
      </c>
      <c r="G57">
        <v>1</v>
      </c>
      <c r="H57">
        <v>3</v>
      </c>
      <c r="I57" t="s">
        <v>82</v>
      </c>
      <c r="J57" t="s">
        <v>194</v>
      </c>
      <c r="K57" t="s">
        <v>83</v>
      </c>
      <c r="L57">
        <v>1339</v>
      </c>
      <c r="N57">
        <v>1007</v>
      </c>
      <c r="O57" t="s">
        <v>40</v>
      </c>
      <c r="P57" t="s">
        <v>40</v>
      </c>
      <c r="Q57">
        <v>1</v>
      </c>
      <c r="W57">
        <v>0</v>
      </c>
      <c r="X57">
        <v>1967222743</v>
      </c>
      <c r="Y57">
        <f t="shared" si="20"/>
        <v>3.5</v>
      </c>
      <c r="AA57">
        <v>7.14</v>
      </c>
      <c r="AB57">
        <v>0</v>
      </c>
      <c r="AC57">
        <v>0</v>
      </c>
      <c r="AD57">
        <v>0</v>
      </c>
      <c r="AE57">
        <v>7.14</v>
      </c>
      <c r="AF57">
        <v>0</v>
      </c>
      <c r="AG57">
        <v>0</v>
      </c>
      <c r="AH57">
        <v>0</v>
      </c>
      <c r="AI57">
        <v>1</v>
      </c>
      <c r="AJ57">
        <v>1</v>
      </c>
      <c r="AK57">
        <v>1</v>
      </c>
      <c r="AL57">
        <v>1</v>
      </c>
      <c r="AM57">
        <v>0</v>
      </c>
      <c r="AN57">
        <v>0</v>
      </c>
      <c r="AO57">
        <v>0</v>
      </c>
      <c r="AP57">
        <v>1</v>
      </c>
      <c r="AQ57">
        <v>0</v>
      </c>
      <c r="AR57">
        <v>0</v>
      </c>
      <c r="AS57" t="s">
        <v>3</v>
      </c>
      <c r="AT57">
        <v>3.5</v>
      </c>
      <c r="AU57" t="s">
        <v>3</v>
      </c>
      <c r="AV57">
        <v>0</v>
      </c>
      <c r="AW57">
        <v>2</v>
      </c>
      <c r="AX57">
        <v>69734225</v>
      </c>
      <c r="AY57">
        <v>1</v>
      </c>
      <c r="AZ57">
        <v>0</v>
      </c>
      <c r="BA57">
        <v>56</v>
      </c>
      <c r="BB57">
        <v>3</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CV57">
        <v>0</v>
      </c>
      <c r="CW57">
        <v>0</v>
      </c>
      <c r="CX57">
        <f>ROUND(Y57*Source!I101,9)</f>
        <v>4.0039999999999996</v>
      </c>
      <c r="CY57">
        <f>AA57</f>
        <v>7.14</v>
      </c>
      <c r="CZ57">
        <f>AE57</f>
        <v>7.14</v>
      </c>
      <c r="DA57">
        <f>AI57</f>
        <v>1</v>
      </c>
      <c r="DB57">
        <f t="shared" si="21"/>
        <v>24.99</v>
      </c>
      <c r="DC57">
        <f t="shared" si="22"/>
        <v>0</v>
      </c>
      <c r="DD57" t="s">
        <v>3</v>
      </c>
      <c r="DE57" t="s">
        <v>3</v>
      </c>
      <c r="DF57">
        <f t="shared" si="28"/>
        <v>28</v>
      </c>
      <c r="DG57">
        <f t="shared" si="26"/>
        <v>0</v>
      </c>
      <c r="DH57">
        <f t="shared" si="27"/>
        <v>0</v>
      </c>
      <c r="DI57">
        <f t="shared" si="25"/>
        <v>0</v>
      </c>
      <c r="DJ57">
        <f>DF57</f>
        <v>28</v>
      </c>
      <c r="DK57">
        <v>0</v>
      </c>
      <c r="DL57" t="s">
        <v>3</v>
      </c>
      <c r="DM57">
        <v>0</v>
      </c>
      <c r="DN57" t="s">
        <v>3</v>
      </c>
      <c r="DO57">
        <v>0</v>
      </c>
    </row>
    <row r="58" spans="1:119" x14ac:dyDescent="0.2">
      <c r="A58">
        <f>ROW(Source!A101)</f>
        <v>101</v>
      </c>
      <c r="B58">
        <v>69726971</v>
      </c>
      <c r="C58">
        <v>69734213</v>
      </c>
      <c r="D58">
        <v>61332096</v>
      </c>
      <c r="E58">
        <v>1</v>
      </c>
      <c r="F58">
        <v>1</v>
      </c>
      <c r="G58">
        <v>1</v>
      </c>
      <c r="H58">
        <v>3</v>
      </c>
      <c r="I58" t="s">
        <v>189</v>
      </c>
      <c r="J58" t="s">
        <v>191</v>
      </c>
      <c r="K58" t="s">
        <v>190</v>
      </c>
      <c r="L58">
        <v>1339</v>
      </c>
      <c r="N58">
        <v>1007</v>
      </c>
      <c r="O58" t="s">
        <v>40</v>
      </c>
      <c r="P58" t="s">
        <v>40</v>
      </c>
      <c r="Q58">
        <v>1</v>
      </c>
      <c r="W58">
        <v>0</v>
      </c>
      <c r="X58">
        <v>1799260510</v>
      </c>
      <c r="Y58">
        <f t="shared" si="20"/>
        <v>2.0454545</v>
      </c>
      <c r="AA58">
        <v>867.14</v>
      </c>
      <c r="AB58">
        <v>0</v>
      </c>
      <c r="AC58">
        <v>0</v>
      </c>
      <c r="AD58">
        <v>0</v>
      </c>
      <c r="AE58">
        <v>867.14</v>
      </c>
      <c r="AF58">
        <v>0</v>
      </c>
      <c r="AG58">
        <v>0</v>
      </c>
      <c r="AH58">
        <v>0</v>
      </c>
      <c r="AI58">
        <v>1</v>
      </c>
      <c r="AJ58">
        <v>1</v>
      </c>
      <c r="AK58">
        <v>1</v>
      </c>
      <c r="AL58">
        <v>1</v>
      </c>
      <c r="AM58">
        <v>0</v>
      </c>
      <c r="AN58">
        <v>0</v>
      </c>
      <c r="AO58">
        <v>0</v>
      </c>
      <c r="AP58">
        <v>1</v>
      </c>
      <c r="AQ58">
        <v>0</v>
      </c>
      <c r="AR58">
        <v>0</v>
      </c>
      <c r="AS58" t="s">
        <v>3</v>
      </c>
      <c r="AT58">
        <v>2.0454545</v>
      </c>
      <c r="AU58" t="s">
        <v>3</v>
      </c>
      <c r="AV58">
        <v>0</v>
      </c>
      <c r="AW58">
        <v>1</v>
      </c>
      <c r="AX58">
        <v>-1</v>
      </c>
      <c r="AY58">
        <v>0</v>
      </c>
      <c r="AZ58">
        <v>0</v>
      </c>
      <c r="BA58" t="s">
        <v>3</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CV58">
        <v>0</v>
      </c>
      <c r="CW58">
        <v>0</v>
      </c>
      <c r="CX58">
        <f>ROUND(Y58*Source!I101,9)</f>
        <v>2.339999948</v>
      </c>
      <c r="CY58">
        <f>AA58</f>
        <v>867.14</v>
      </c>
      <c r="CZ58">
        <f>AE58</f>
        <v>867.14</v>
      </c>
      <c r="DA58">
        <f>AI58</f>
        <v>1</v>
      </c>
      <c r="DB58">
        <f t="shared" si="21"/>
        <v>1773.7</v>
      </c>
      <c r="DC58">
        <f t="shared" si="22"/>
        <v>0</v>
      </c>
      <c r="DD58" t="s">
        <v>3</v>
      </c>
      <c r="DE58" t="s">
        <v>3</v>
      </c>
      <c r="DF58">
        <f t="shared" si="28"/>
        <v>2029</v>
      </c>
      <c r="DG58">
        <f t="shared" si="26"/>
        <v>0</v>
      </c>
      <c r="DH58">
        <f t="shared" si="27"/>
        <v>0</v>
      </c>
      <c r="DI58">
        <f t="shared" si="25"/>
        <v>0</v>
      </c>
      <c r="DJ58">
        <f>DF58</f>
        <v>2029</v>
      </c>
      <c r="DK58">
        <v>0</v>
      </c>
      <c r="DL58" t="s">
        <v>3</v>
      </c>
      <c r="DM58">
        <v>0</v>
      </c>
      <c r="DN58" t="s">
        <v>3</v>
      </c>
      <c r="DO58">
        <v>0</v>
      </c>
    </row>
    <row r="59" spans="1:119" x14ac:dyDescent="0.2">
      <c r="A59">
        <f>ROW(Source!A102)</f>
        <v>102</v>
      </c>
      <c r="B59">
        <v>69726884</v>
      </c>
      <c r="C59">
        <v>69734213</v>
      </c>
      <c r="D59">
        <v>27496319</v>
      </c>
      <c r="E59">
        <v>1</v>
      </c>
      <c r="F59">
        <v>1</v>
      </c>
      <c r="G59">
        <v>1</v>
      </c>
      <c r="H59">
        <v>1</v>
      </c>
      <c r="I59" t="s">
        <v>1001</v>
      </c>
      <c r="J59" t="s">
        <v>3</v>
      </c>
      <c r="K59" t="s">
        <v>1002</v>
      </c>
      <c r="L59">
        <v>1369</v>
      </c>
      <c r="N59">
        <v>1013</v>
      </c>
      <c r="O59" t="s">
        <v>974</v>
      </c>
      <c r="P59" t="s">
        <v>974</v>
      </c>
      <c r="Q59">
        <v>1</v>
      </c>
      <c r="W59">
        <v>0</v>
      </c>
      <c r="X59">
        <v>1189128158</v>
      </c>
      <c r="Y59">
        <f t="shared" si="20"/>
        <v>39.51</v>
      </c>
      <c r="AA59">
        <v>0</v>
      </c>
      <c r="AB59">
        <v>0</v>
      </c>
      <c r="AC59">
        <v>0</v>
      </c>
      <c r="AD59">
        <v>203.13</v>
      </c>
      <c r="AE59">
        <v>0</v>
      </c>
      <c r="AF59">
        <v>0</v>
      </c>
      <c r="AG59">
        <v>0</v>
      </c>
      <c r="AH59">
        <v>8.01</v>
      </c>
      <c r="AI59">
        <v>1</v>
      </c>
      <c r="AJ59">
        <v>1</v>
      </c>
      <c r="AK59">
        <v>1</v>
      </c>
      <c r="AL59">
        <v>25.36</v>
      </c>
      <c r="AM59">
        <v>5</v>
      </c>
      <c r="AN59">
        <v>0</v>
      </c>
      <c r="AO59">
        <v>1</v>
      </c>
      <c r="AP59">
        <v>0</v>
      </c>
      <c r="AQ59">
        <v>0</v>
      </c>
      <c r="AR59">
        <v>0</v>
      </c>
      <c r="AS59" t="s">
        <v>3</v>
      </c>
      <c r="AT59">
        <v>39.51</v>
      </c>
      <c r="AU59" t="s">
        <v>3</v>
      </c>
      <c r="AV59">
        <v>1</v>
      </c>
      <c r="AW59">
        <v>2</v>
      </c>
      <c r="AX59">
        <v>69734220</v>
      </c>
      <c r="AY59">
        <v>1</v>
      </c>
      <c r="AZ59">
        <v>0</v>
      </c>
      <c r="BA59">
        <v>57</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CU59">
        <f>ROUND(AT59*Source!I102*AH59*AL59,0)</f>
        <v>9182</v>
      </c>
      <c r="CV59">
        <f>ROUND(Y59*Source!I102,9)</f>
        <v>45.199440000000003</v>
      </c>
      <c r="CW59">
        <v>0</v>
      </c>
      <c r="CX59">
        <f>ROUND(Y59*Source!I102,9)</f>
        <v>45.199440000000003</v>
      </c>
      <c r="CY59">
        <f>AD59</f>
        <v>203.13</v>
      </c>
      <c r="CZ59">
        <f>AH59</f>
        <v>8.01</v>
      </c>
      <c r="DA59">
        <f>AL59</f>
        <v>25.36</v>
      </c>
      <c r="DB59">
        <f t="shared" si="21"/>
        <v>316.48</v>
      </c>
      <c r="DC59">
        <f t="shared" si="22"/>
        <v>0</v>
      </c>
      <c r="DD59" t="s">
        <v>3</v>
      </c>
      <c r="DE59" t="s">
        <v>3</v>
      </c>
      <c r="DF59">
        <f t="shared" si="28"/>
        <v>0</v>
      </c>
      <c r="DG59">
        <f t="shared" si="26"/>
        <v>0</v>
      </c>
      <c r="DH59">
        <f t="shared" si="27"/>
        <v>0</v>
      </c>
      <c r="DI59">
        <f>ROUND(ROUND(AH59*AL59,0)*CX59,0)</f>
        <v>9175</v>
      </c>
      <c r="DJ59">
        <f>DI59</f>
        <v>9175</v>
      </c>
      <c r="DK59">
        <v>0</v>
      </c>
      <c r="DL59" t="s">
        <v>3</v>
      </c>
      <c r="DM59">
        <v>0</v>
      </c>
      <c r="DN59" t="s">
        <v>3</v>
      </c>
      <c r="DO59">
        <v>0</v>
      </c>
    </row>
    <row r="60" spans="1:119" x14ac:dyDescent="0.2">
      <c r="A60">
        <f>ROW(Source!A102)</f>
        <v>102</v>
      </c>
      <c r="B60">
        <v>69726884</v>
      </c>
      <c r="C60">
        <v>69734213</v>
      </c>
      <c r="D60">
        <v>121548</v>
      </c>
      <c r="E60">
        <v>1</v>
      </c>
      <c r="F60">
        <v>1</v>
      </c>
      <c r="G60">
        <v>1</v>
      </c>
      <c r="H60">
        <v>1</v>
      </c>
      <c r="I60" t="s">
        <v>36</v>
      </c>
      <c r="J60" t="s">
        <v>3</v>
      </c>
      <c r="K60" t="s">
        <v>981</v>
      </c>
      <c r="L60">
        <v>608254</v>
      </c>
      <c r="N60">
        <v>1013</v>
      </c>
      <c r="O60" t="s">
        <v>982</v>
      </c>
      <c r="P60" t="s">
        <v>982</v>
      </c>
      <c r="Q60">
        <v>1</v>
      </c>
      <c r="W60">
        <v>0</v>
      </c>
      <c r="X60">
        <v>-185737400</v>
      </c>
      <c r="Y60">
        <f t="shared" si="20"/>
        <v>1.27</v>
      </c>
      <c r="AA60">
        <v>0</v>
      </c>
      <c r="AB60">
        <v>0</v>
      </c>
      <c r="AC60">
        <v>0</v>
      </c>
      <c r="AD60">
        <v>0</v>
      </c>
      <c r="AE60">
        <v>0</v>
      </c>
      <c r="AF60">
        <v>0</v>
      </c>
      <c r="AG60">
        <v>0</v>
      </c>
      <c r="AH60">
        <v>0</v>
      </c>
      <c r="AI60">
        <v>1</v>
      </c>
      <c r="AJ60">
        <v>1</v>
      </c>
      <c r="AK60">
        <v>19.8</v>
      </c>
      <c r="AL60">
        <v>1</v>
      </c>
      <c r="AM60">
        <v>5</v>
      </c>
      <c r="AN60">
        <v>0</v>
      </c>
      <c r="AO60">
        <v>1</v>
      </c>
      <c r="AP60">
        <v>0</v>
      </c>
      <c r="AQ60">
        <v>0</v>
      </c>
      <c r="AR60">
        <v>0</v>
      </c>
      <c r="AS60" t="s">
        <v>3</v>
      </c>
      <c r="AT60">
        <v>1.27</v>
      </c>
      <c r="AU60" t="s">
        <v>3</v>
      </c>
      <c r="AV60">
        <v>2</v>
      </c>
      <c r="AW60">
        <v>2</v>
      </c>
      <c r="AX60">
        <v>69734221</v>
      </c>
      <c r="AY60">
        <v>1</v>
      </c>
      <c r="AZ60">
        <v>0</v>
      </c>
      <c r="BA60">
        <v>58</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CV60">
        <v>0</v>
      </c>
      <c r="CW60">
        <v>0</v>
      </c>
      <c r="CX60">
        <f>ROUND(Y60*Source!I102,9)</f>
        <v>1.4528799999999999</v>
      </c>
      <c r="CY60">
        <f>AD60</f>
        <v>0</v>
      </c>
      <c r="CZ60">
        <f>AH60</f>
        <v>0</v>
      </c>
      <c r="DA60">
        <f>AL60</f>
        <v>1</v>
      </c>
      <c r="DB60">
        <f t="shared" si="21"/>
        <v>0</v>
      </c>
      <c r="DC60">
        <f t="shared" si="22"/>
        <v>0</v>
      </c>
      <c r="DD60" t="s">
        <v>3</v>
      </c>
      <c r="DE60" t="s">
        <v>3</v>
      </c>
      <c r="DF60">
        <f t="shared" si="28"/>
        <v>0</v>
      </c>
      <c r="DG60">
        <f t="shared" si="26"/>
        <v>0</v>
      </c>
      <c r="DH60">
        <f>ROUND(ROUND(AG60*AK60,0)*CX60,0)</f>
        <v>0</v>
      </c>
      <c r="DI60">
        <f t="shared" ref="DI60:DI69" si="29">ROUND(ROUND(AH60,0)*CX60,0)</f>
        <v>0</v>
      </c>
      <c r="DJ60">
        <f>DI60</f>
        <v>0</v>
      </c>
      <c r="DK60">
        <v>0</v>
      </c>
      <c r="DL60" t="s">
        <v>3</v>
      </c>
      <c r="DM60">
        <v>0</v>
      </c>
      <c r="DN60" t="s">
        <v>3</v>
      </c>
      <c r="DO60">
        <v>0</v>
      </c>
    </row>
    <row r="61" spans="1:119" x14ac:dyDescent="0.2">
      <c r="A61">
        <f>ROW(Source!A102)</f>
        <v>102</v>
      </c>
      <c r="B61">
        <v>69726884</v>
      </c>
      <c r="C61">
        <v>69734213</v>
      </c>
      <c r="D61">
        <v>27439630</v>
      </c>
      <c r="E61">
        <v>1</v>
      </c>
      <c r="F61">
        <v>1</v>
      </c>
      <c r="G61">
        <v>1</v>
      </c>
      <c r="H61">
        <v>2</v>
      </c>
      <c r="I61" t="s">
        <v>986</v>
      </c>
      <c r="J61" t="s">
        <v>987</v>
      </c>
      <c r="K61" t="s">
        <v>988</v>
      </c>
      <c r="L61">
        <v>1368</v>
      </c>
      <c r="N61">
        <v>1011</v>
      </c>
      <c r="O61" t="s">
        <v>978</v>
      </c>
      <c r="P61" t="s">
        <v>978</v>
      </c>
      <c r="Q61">
        <v>1</v>
      </c>
      <c r="W61">
        <v>0</v>
      </c>
      <c r="X61">
        <v>-72110300</v>
      </c>
      <c r="Y61">
        <f t="shared" si="20"/>
        <v>1.27</v>
      </c>
      <c r="AA61">
        <v>0</v>
      </c>
      <c r="AB61">
        <v>245.16</v>
      </c>
      <c r="AC61">
        <v>269.48</v>
      </c>
      <c r="AD61">
        <v>0</v>
      </c>
      <c r="AE61">
        <v>0</v>
      </c>
      <c r="AF61">
        <v>31.27</v>
      </c>
      <c r="AG61">
        <v>13.61</v>
      </c>
      <c r="AH61">
        <v>0</v>
      </c>
      <c r="AI61">
        <v>1</v>
      </c>
      <c r="AJ61">
        <v>7.84</v>
      </c>
      <c r="AK61">
        <v>19.8</v>
      </c>
      <c r="AL61">
        <v>1</v>
      </c>
      <c r="AM61">
        <v>5</v>
      </c>
      <c r="AN61">
        <v>0</v>
      </c>
      <c r="AO61">
        <v>1</v>
      </c>
      <c r="AP61">
        <v>0</v>
      </c>
      <c r="AQ61">
        <v>0</v>
      </c>
      <c r="AR61">
        <v>0</v>
      </c>
      <c r="AS61" t="s">
        <v>3</v>
      </c>
      <c r="AT61">
        <v>1.27</v>
      </c>
      <c r="AU61" t="s">
        <v>3</v>
      </c>
      <c r="AV61">
        <v>0</v>
      </c>
      <c r="AW61">
        <v>2</v>
      </c>
      <c r="AX61">
        <v>69734222</v>
      </c>
      <c r="AY61">
        <v>1</v>
      </c>
      <c r="AZ61">
        <v>0</v>
      </c>
      <c r="BA61">
        <v>59</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CV61">
        <v>0</v>
      </c>
      <c r="CW61">
        <f>ROUND(Y61*Source!I102*DO61,9)</f>
        <v>0</v>
      </c>
      <c r="CX61">
        <f>ROUND(Y61*Source!I102,9)</f>
        <v>1.4528799999999999</v>
      </c>
      <c r="CY61">
        <f>AB61</f>
        <v>245.16</v>
      </c>
      <c r="CZ61">
        <f>AF61</f>
        <v>31.27</v>
      </c>
      <c r="DA61">
        <f>AJ61</f>
        <v>7.84</v>
      </c>
      <c r="DB61">
        <f t="shared" si="21"/>
        <v>39.71</v>
      </c>
      <c r="DC61">
        <f t="shared" si="22"/>
        <v>17.28</v>
      </c>
      <c r="DD61" t="s">
        <v>3</v>
      </c>
      <c r="DE61" t="s">
        <v>3</v>
      </c>
      <c r="DF61">
        <f t="shared" si="28"/>
        <v>0</v>
      </c>
      <c r="DG61">
        <f>ROUND(ROUND(AF61*AJ61,0)*CX61,0)</f>
        <v>356</v>
      </c>
      <c r="DH61">
        <f>ROUND(ROUND(AG61*AK61,0)*CX61,0)</f>
        <v>391</v>
      </c>
      <c r="DI61">
        <f t="shared" si="29"/>
        <v>0</v>
      </c>
      <c r="DJ61">
        <f>DG61</f>
        <v>356</v>
      </c>
      <c r="DK61">
        <v>0</v>
      </c>
      <c r="DL61" t="s">
        <v>3</v>
      </c>
      <c r="DM61">
        <v>0</v>
      </c>
      <c r="DN61" t="s">
        <v>3</v>
      </c>
      <c r="DO61">
        <v>0</v>
      </c>
    </row>
    <row r="62" spans="1:119" x14ac:dyDescent="0.2">
      <c r="A62">
        <f>ROW(Source!A102)</f>
        <v>102</v>
      </c>
      <c r="B62">
        <v>69726884</v>
      </c>
      <c r="C62">
        <v>69734213</v>
      </c>
      <c r="D62">
        <v>27440041</v>
      </c>
      <c r="E62">
        <v>1</v>
      </c>
      <c r="F62">
        <v>1</v>
      </c>
      <c r="G62">
        <v>1</v>
      </c>
      <c r="H62">
        <v>2</v>
      </c>
      <c r="I62" t="s">
        <v>1003</v>
      </c>
      <c r="J62" t="s">
        <v>1004</v>
      </c>
      <c r="K62" t="s">
        <v>1005</v>
      </c>
      <c r="L62">
        <v>1368</v>
      </c>
      <c r="N62">
        <v>1011</v>
      </c>
      <c r="O62" t="s">
        <v>978</v>
      </c>
      <c r="P62" t="s">
        <v>978</v>
      </c>
      <c r="Q62">
        <v>1</v>
      </c>
      <c r="W62">
        <v>0</v>
      </c>
      <c r="X62">
        <v>781889226</v>
      </c>
      <c r="Y62">
        <f t="shared" si="20"/>
        <v>9.07</v>
      </c>
      <c r="AA62">
        <v>0</v>
      </c>
      <c r="AB62">
        <v>3.92</v>
      </c>
      <c r="AC62">
        <v>0</v>
      </c>
      <c r="AD62">
        <v>0</v>
      </c>
      <c r="AE62">
        <v>0</v>
      </c>
      <c r="AF62">
        <v>0.5</v>
      </c>
      <c r="AG62">
        <v>0</v>
      </c>
      <c r="AH62">
        <v>0</v>
      </c>
      <c r="AI62">
        <v>1</v>
      </c>
      <c r="AJ62">
        <v>7.84</v>
      </c>
      <c r="AK62">
        <v>19.8</v>
      </c>
      <c r="AL62">
        <v>1</v>
      </c>
      <c r="AM62">
        <v>5</v>
      </c>
      <c r="AN62">
        <v>0</v>
      </c>
      <c r="AO62">
        <v>1</v>
      </c>
      <c r="AP62">
        <v>0</v>
      </c>
      <c r="AQ62">
        <v>0</v>
      </c>
      <c r="AR62">
        <v>0</v>
      </c>
      <c r="AS62" t="s">
        <v>3</v>
      </c>
      <c r="AT62">
        <v>9.07</v>
      </c>
      <c r="AU62" t="s">
        <v>3</v>
      </c>
      <c r="AV62">
        <v>0</v>
      </c>
      <c r="AW62">
        <v>2</v>
      </c>
      <c r="AX62">
        <v>69734223</v>
      </c>
      <c r="AY62">
        <v>1</v>
      </c>
      <c r="AZ62">
        <v>0</v>
      </c>
      <c r="BA62">
        <v>60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CV62">
        <v>0</v>
      </c>
      <c r="CW62">
        <f>ROUND(Y62*Source!I102*DO62,9)</f>
        <v>0</v>
      </c>
      <c r="CX62">
        <f>ROUND(Y62*Source!I102,9)</f>
        <v>10.37608</v>
      </c>
      <c r="CY62">
        <f>AB62</f>
        <v>3.92</v>
      </c>
      <c r="CZ62">
        <f>AF62</f>
        <v>0.5</v>
      </c>
      <c r="DA62">
        <f>AJ62</f>
        <v>7.84</v>
      </c>
      <c r="DB62">
        <f t="shared" si="21"/>
        <v>4.54</v>
      </c>
      <c r="DC62">
        <f t="shared" si="22"/>
        <v>0</v>
      </c>
      <c r="DD62" t="s">
        <v>3</v>
      </c>
      <c r="DE62" t="s">
        <v>3</v>
      </c>
      <c r="DF62">
        <f t="shared" si="28"/>
        <v>0</v>
      </c>
      <c r="DG62">
        <f>ROUND(ROUND(AF62*AJ62,0)*CX62,0)</f>
        <v>42</v>
      </c>
      <c r="DH62">
        <f>ROUND(ROUND(AG62*AK62,0)*CX62,0)</f>
        <v>0</v>
      </c>
      <c r="DI62">
        <f t="shared" si="29"/>
        <v>0</v>
      </c>
      <c r="DJ62">
        <f>DG62</f>
        <v>42</v>
      </c>
      <c r="DK62">
        <v>0</v>
      </c>
      <c r="DL62" t="s">
        <v>3</v>
      </c>
      <c r="DM62">
        <v>0</v>
      </c>
      <c r="DN62" t="s">
        <v>3</v>
      </c>
      <c r="DO62">
        <v>0</v>
      </c>
    </row>
    <row r="63" spans="1:119" x14ac:dyDescent="0.2">
      <c r="A63">
        <f>ROW(Source!A102)</f>
        <v>102</v>
      </c>
      <c r="B63">
        <v>69726884</v>
      </c>
      <c r="C63">
        <v>69734213</v>
      </c>
      <c r="D63">
        <v>27416566</v>
      </c>
      <c r="E63">
        <v>1</v>
      </c>
      <c r="F63">
        <v>1</v>
      </c>
      <c r="G63">
        <v>1</v>
      </c>
      <c r="H63">
        <v>3</v>
      </c>
      <c r="I63" t="s">
        <v>82</v>
      </c>
      <c r="J63" t="s">
        <v>194</v>
      </c>
      <c r="K63" t="s">
        <v>83</v>
      </c>
      <c r="L63">
        <v>1339</v>
      </c>
      <c r="N63">
        <v>1007</v>
      </c>
      <c r="O63" t="s">
        <v>40</v>
      </c>
      <c r="P63" t="s">
        <v>40</v>
      </c>
      <c r="Q63">
        <v>1</v>
      </c>
      <c r="W63">
        <v>0</v>
      </c>
      <c r="X63">
        <v>1967222743</v>
      </c>
      <c r="Y63">
        <f t="shared" si="20"/>
        <v>3.5</v>
      </c>
      <c r="AA63">
        <v>14.19</v>
      </c>
      <c r="AB63">
        <v>0</v>
      </c>
      <c r="AC63">
        <v>0</v>
      </c>
      <c r="AD63">
        <v>0</v>
      </c>
      <c r="AE63">
        <v>1.97</v>
      </c>
      <c r="AF63">
        <v>0</v>
      </c>
      <c r="AG63">
        <v>0</v>
      </c>
      <c r="AH63">
        <v>0</v>
      </c>
      <c r="AI63">
        <v>7.56</v>
      </c>
      <c r="AJ63">
        <v>1</v>
      </c>
      <c r="AK63">
        <v>1</v>
      </c>
      <c r="AL63">
        <v>1</v>
      </c>
      <c r="AM63">
        <v>0</v>
      </c>
      <c r="AN63">
        <v>0</v>
      </c>
      <c r="AO63">
        <v>0</v>
      </c>
      <c r="AP63">
        <v>1</v>
      </c>
      <c r="AQ63">
        <v>0</v>
      </c>
      <c r="AR63">
        <v>0</v>
      </c>
      <c r="AS63" t="s">
        <v>3</v>
      </c>
      <c r="AT63">
        <v>3.5</v>
      </c>
      <c r="AU63" t="s">
        <v>3</v>
      </c>
      <c r="AV63">
        <v>0</v>
      </c>
      <c r="AW63">
        <v>2</v>
      </c>
      <c r="AX63">
        <v>69734225</v>
      </c>
      <c r="AY63">
        <v>1</v>
      </c>
      <c r="AZ63">
        <v>16384</v>
      </c>
      <c r="BA63">
        <v>62</v>
      </c>
      <c r="BB63">
        <v>3</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CV63">
        <v>0</v>
      </c>
      <c r="CW63">
        <v>0</v>
      </c>
      <c r="CX63">
        <f>ROUND(Y63*Source!I102,9)</f>
        <v>4.0039999999999996</v>
      </c>
      <c r="CY63">
        <f>AA63</f>
        <v>14.19</v>
      </c>
      <c r="CZ63">
        <f>AE63</f>
        <v>1.97</v>
      </c>
      <c r="DA63">
        <f>AI63</f>
        <v>7.56</v>
      </c>
      <c r="DB63">
        <f t="shared" si="21"/>
        <v>6.9</v>
      </c>
      <c r="DC63">
        <f t="shared" si="22"/>
        <v>0</v>
      </c>
      <c r="DD63" t="s">
        <v>3</v>
      </c>
      <c r="DE63" t="s">
        <v>3</v>
      </c>
      <c r="DF63">
        <f>ROUND(ROUND(AE63*AI63,0)*CX63,0)</f>
        <v>60</v>
      </c>
      <c r="DG63">
        <f t="shared" ref="DG63:DG71" si="30">ROUND(ROUND(AF63,0)*CX63,0)</f>
        <v>0</v>
      </c>
      <c r="DH63">
        <f t="shared" ref="DH63:DH70" si="31">ROUND(ROUND(AG63,0)*CX63,0)</f>
        <v>0</v>
      </c>
      <c r="DI63">
        <f t="shared" si="29"/>
        <v>0</v>
      </c>
      <c r="DJ63">
        <f>DF63</f>
        <v>60</v>
      </c>
      <c r="DK63">
        <v>0</v>
      </c>
      <c r="DL63" t="s">
        <v>3</v>
      </c>
      <c r="DM63">
        <v>0</v>
      </c>
      <c r="DN63" t="s">
        <v>3</v>
      </c>
      <c r="DO63">
        <v>0</v>
      </c>
    </row>
    <row r="64" spans="1:119" x14ac:dyDescent="0.2">
      <c r="A64">
        <f>ROW(Source!A102)</f>
        <v>102</v>
      </c>
      <c r="B64">
        <v>69726884</v>
      </c>
      <c r="C64">
        <v>69734213</v>
      </c>
      <c r="D64">
        <v>61332096</v>
      </c>
      <c r="E64">
        <v>1</v>
      </c>
      <c r="F64">
        <v>1</v>
      </c>
      <c r="G64">
        <v>1</v>
      </c>
      <c r="H64">
        <v>3</v>
      </c>
      <c r="I64" t="s">
        <v>189</v>
      </c>
      <c r="J64" t="s">
        <v>191</v>
      </c>
      <c r="K64" t="s">
        <v>190</v>
      </c>
      <c r="L64">
        <v>1339</v>
      </c>
      <c r="N64">
        <v>1007</v>
      </c>
      <c r="O64" t="s">
        <v>40</v>
      </c>
      <c r="P64" t="s">
        <v>40</v>
      </c>
      <c r="Q64">
        <v>1</v>
      </c>
      <c r="W64">
        <v>0</v>
      </c>
      <c r="X64">
        <v>1799260510</v>
      </c>
      <c r="Y64">
        <f t="shared" si="20"/>
        <v>2.0454545</v>
      </c>
      <c r="AA64">
        <v>6238.51</v>
      </c>
      <c r="AB64">
        <v>0</v>
      </c>
      <c r="AC64">
        <v>0</v>
      </c>
      <c r="AD64">
        <v>0</v>
      </c>
      <c r="AE64">
        <v>862.75</v>
      </c>
      <c r="AF64">
        <v>0</v>
      </c>
      <c r="AG64">
        <v>0</v>
      </c>
      <c r="AH64">
        <v>0</v>
      </c>
      <c r="AI64">
        <v>7.56</v>
      </c>
      <c r="AJ64">
        <v>1</v>
      </c>
      <c r="AK64">
        <v>1</v>
      </c>
      <c r="AL64">
        <v>1</v>
      </c>
      <c r="AM64">
        <v>0</v>
      </c>
      <c r="AN64">
        <v>0</v>
      </c>
      <c r="AO64">
        <v>0</v>
      </c>
      <c r="AP64">
        <v>1</v>
      </c>
      <c r="AQ64">
        <v>0</v>
      </c>
      <c r="AR64">
        <v>0</v>
      </c>
      <c r="AS64" t="s">
        <v>3</v>
      </c>
      <c r="AT64">
        <v>2.0454545</v>
      </c>
      <c r="AU64" t="s">
        <v>3</v>
      </c>
      <c r="AV64">
        <v>0</v>
      </c>
      <c r="AW64">
        <v>1</v>
      </c>
      <c r="AX64">
        <v>-1</v>
      </c>
      <c r="AY64">
        <v>0</v>
      </c>
      <c r="AZ64">
        <v>0</v>
      </c>
      <c r="BA64" t="s">
        <v>3</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CV64">
        <v>0</v>
      </c>
      <c r="CW64">
        <v>0</v>
      </c>
      <c r="CX64">
        <f>ROUND(Y64*Source!I102,9)</f>
        <v>2.339999948</v>
      </c>
      <c r="CY64">
        <f>AA64</f>
        <v>6238.51</v>
      </c>
      <c r="CZ64">
        <f>AE64</f>
        <v>862.75</v>
      </c>
      <c r="DA64">
        <f>AI64</f>
        <v>7.56</v>
      </c>
      <c r="DB64">
        <f t="shared" si="21"/>
        <v>1764.72</v>
      </c>
      <c r="DC64">
        <f t="shared" si="22"/>
        <v>0</v>
      </c>
      <c r="DD64" t="s">
        <v>3</v>
      </c>
      <c r="DE64" t="s">
        <v>3</v>
      </c>
      <c r="DF64">
        <f>ROUND(ROUND(AE64*AI64,0)*CX64,0)</f>
        <v>15261</v>
      </c>
      <c r="DG64">
        <f t="shared" si="30"/>
        <v>0</v>
      </c>
      <c r="DH64">
        <f t="shared" si="31"/>
        <v>0</v>
      </c>
      <c r="DI64">
        <f t="shared" si="29"/>
        <v>0</v>
      </c>
      <c r="DJ64">
        <f>DF64</f>
        <v>15261</v>
      </c>
      <c r="DK64">
        <v>0</v>
      </c>
      <c r="DL64" t="s">
        <v>3</v>
      </c>
      <c r="DM64">
        <v>0</v>
      </c>
      <c r="DN64" t="s">
        <v>3</v>
      </c>
      <c r="DO64">
        <v>0</v>
      </c>
    </row>
    <row r="65" spans="1:119" x14ac:dyDescent="0.2">
      <c r="A65">
        <f>ROW(Source!A107)</f>
        <v>107</v>
      </c>
      <c r="B65">
        <v>69726971</v>
      </c>
      <c r="C65">
        <v>69734228</v>
      </c>
      <c r="D65">
        <v>27496319</v>
      </c>
      <c r="E65">
        <v>1</v>
      </c>
      <c r="F65">
        <v>1</v>
      </c>
      <c r="G65">
        <v>1</v>
      </c>
      <c r="H65">
        <v>1</v>
      </c>
      <c r="I65" t="s">
        <v>1001</v>
      </c>
      <c r="J65" t="s">
        <v>3</v>
      </c>
      <c r="K65" t="s">
        <v>1002</v>
      </c>
      <c r="L65">
        <v>1369</v>
      </c>
      <c r="N65">
        <v>1013</v>
      </c>
      <c r="O65" t="s">
        <v>974</v>
      </c>
      <c r="P65" t="s">
        <v>974</v>
      </c>
      <c r="Q65">
        <v>1</v>
      </c>
      <c r="W65">
        <v>0</v>
      </c>
      <c r="X65">
        <v>1189128158</v>
      </c>
      <c r="Y65">
        <f>(AT65*4)</f>
        <v>2</v>
      </c>
      <c r="AA65">
        <v>0</v>
      </c>
      <c r="AB65">
        <v>0</v>
      </c>
      <c r="AC65">
        <v>0</v>
      </c>
      <c r="AD65">
        <v>8.01</v>
      </c>
      <c r="AE65">
        <v>0</v>
      </c>
      <c r="AF65">
        <v>0</v>
      </c>
      <c r="AG65">
        <v>0</v>
      </c>
      <c r="AH65">
        <v>8.01</v>
      </c>
      <c r="AI65">
        <v>1</v>
      </c>
      <c r="AJ65">
        <v>1</v>
      </c>
      <c r="AK65">
        <v>1</v>
      </c>
      <c r="AL65">
        <v>1</v>
      </c>
      <c r="AM65">
        <v>0</v>
      </c>
      <c r="AN65">
        <v>0</v>
      </c>
      <c r="AO65">
        <v>1</v>
      </c>
      <c r="AP65">
        <v>1</v>
      </c>
      <c r="AQ65">
        <v>0</v>
      </c>
      <c r="AR65">
        <v>0</v>
      </c>
      <c r="AS65" t="s">
        <v>3</v>
      </c>
      <c r="AT65">
        <v>0.5</v>
      </c>
      <c r="AU65" t="s">
        <v>199</v>
      </c>
      <c r="AV65">
        <v>1</v>
      </c>
      <c r="AW65">
        <v>2</v>
      </c>
      <c r="AX65">
        <v>69734234</v>
      </c>
      <c r="AY65">
        <v>1</v>
      </c>
      <c r="AZ65">
        <v>0</v>
      </c>
      <c r="BA65">
        <v>63</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CU65">
        <f>ROUND(AT65*Source!I107*AH65*AL65,0)</f>
        <v>5</v>
      </c>
      <c r="CV65">
        <f>ROUND(Y65*Source!I107,9)</f>
        <v>2.2879999999999998</v>
      </c>
      <c r="CW65">
        <v>0</v>
      </c>
      <c r="CX65">
        <f>ROUND(Y65*Source!I107,9)</f>
        <v>2.2879999999999998</v>
      </c>
      <c r="CY65">
        <f>AD65</f>
        <v>8.01</v>
      </c>
      <c r="CZ65">
        <f>AH65</f>
        <v>8.01</v>
      </c>
      <c r="DA65">
        <f>AL65</f>
        <v>1</v>
      </c>
      <c r="DB65">
        <f>ROUND((ROUND(AT65*CZ65,2)*4),2)</f>
        <v>16.04</v>
      </c>
      <c r="DC65">
        <f>ROUND((ROUND(AT65*AG65,2)*4),2)</f>
        <v>0</v>
      </c>
      <c r="DD65" t="s">
        <v>3</v>
      </c>
      <c r="DE65" t="s">
        <v>3</v>
      </c>
      <c r="DF65">
        <f t="shared" ref="DF65:DF73" si="32">ROUND(ROUND(AE65,0)*CX65,0)</f>
        <v>0</v>
      </c>
      <c r="DG65">
        <f t="shared" si="30"/>
        <v>0</v>
      </c>
      <c r="DH65">
        <f t="shared" si="31"/>
        <v>0</v>
      </c>
      <c r="DI65">
        <f t="shared" si="29"/>
        <v>18</v>
      </c>
      <c r="DJ65">
        <f>DI65</f>
        <v>18</v>
      </c>
      <c r="DK65">
        <v>0</v>
      </c>
      <c r="DL65" t="s">
        <v>3</v>
      </c>
      <c r="DM65">
        <v>0</v>
      </c>
      <c r="DN65" t="s">
        <v>3</v>
      </c>
      <c r="DO65">
        <v>0</v>
      </c>
    </row>
    <row r="66" spans="1:119" x14ac:dyDescent="0.2">
      <c r="A66">
        <f>ROW(Source!A107)</f>
        <v>107</v>
      </c>
      <c r="B66">
        <v>69726971</v>
      </c>
      <c r="C66">
        <v>69734228</v>
      </c>
      <c r="D66">
        <v>121548</v>
      </c>
      <c r="E66">
        <v>1</v>
      </c>
      <c r="F66">
        <v>1</v>
      </c>
      <c r="G66">
        <v>1</v>
      </c>
      <c r="H66">
        <v>1</v>
      </c>
      <c r="I66" t="s">
        <v>36</v>
      </c>
      <c r="J66" t="s">
        <v>3</v>
      </c>
      <c r="K66" t="s">
        <v>981</v>
      </c>
      <c r="L66">
        <v>608254</v>
      </c>
      <c r="N66">
        <v>1013</v>
      </c>
      <c r="O66" t="s">
        <v>982</v>
      </c>
      <c r="P66" t="s">
        <v>982</v>
      </c>
      <c r="Q66">
        <v>1</v>
      </c>
      <c r="W66">
        <v>0</v>
      </c>
      <c r="X66">
        <v>-185737400</v>
      </c>
      <c r="Y66">
        <f>(AT66*4)</f>
        <v>0.84</v>
      </c>
      <c r="AA66">
        <v>0</v>
      </c>
      <c r="AB66">
        <v>0</v>
      </c>
      <c r="AC66">
        <v>0</v>
      </c>
      <c r="AD66">
        <v>0</v>
      </c>
      <c r="AE66">
        <v>0</v>
      </c>
      <c r="AF66">
        <v>0</v>
      </c>
      <c r="AG66">
        <v>0</v>
      </c>
      <c r="AH66">
        <v>0</v>
      </c>
      <c r="AI66">
        <v>1</v>
      </c>
      <c r="AJ66">
        <v>1</v>
      </c>
      <c r="AK66">
        <v>1</v>
      </c>
      <c r="AL66">
        <v>1</v>
      </c>
      <c r="AM66">
        <v>0</v>
      </c>
      <c r="AN66">
        <v>0</v>
      </c>
      <c r="AO66">
        <v>1</v>
      </c>
      <c r="AP66">
        <v>1</v>
      </c>
      <c r="AQ66">
        <v>0</v>
      </c>
      <c r="AR66">
        <v>0</v>
      </c>
      <c r="AS66" t="s">
        <v>3</v>
      </c>
      <c r="AT66">
        <v>0.21</v>
      </c>
      <c r="AU66" t="s">
        <v>199</v>
      </c>
      <c r="AV66">
        <v>2</v>
      </c>
      <c r="AW66">
        <v>2</v>
      </c>
      <c r="AX66">
        <v>69734235</v>
      </c>
      <c r="AY66">
        <v>1</v>
      </c>
      <c r="AZ66">
        <v>0</v>
      </c>
      <c r="BA66">
        <v>64</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CV66">
        <v>0</v>
      </c>
      <c r="CW66">
        <v>0</v>
      </c>
      <c r="CX66">
        <f>ROUND(Y66*Source!I107,9)</f>
        <v>0.96096000000000004</v>
      </c>
      <c r="CY66">
        <f>AD66</f>
        <v>0</v>
      </c>
      <c r="CZ66">
        <f>AH66</f>
        <v>0</v>
      </c>
      <c r="DA66">
        <f>AL66</f>
        <v>1</v>
      </c>
      <c r="DB66">
        <f>ROUND((ROUND(AT66*CZ66,2)*4),2)</f>
        <v>0</v>
      </c>
      <c r="DC66">
        <f>ROUND((ROUND(AT66*AG66,2)*4),2)</f>
        <v>0</v>
      </c>
      <c r="DD66" t="s">
        <v>3</v>
      </c>
      <c r="DE66" t="s">
        <v>3</v>
      </c>
      <c r="DF66">
        <f t="shared" si="32"/>
        <v>0</v>
      </c>
      <c r="DG66">
        <f t="shared" si="30"/>
        <v>0</v>
      </c>
      <c r="DH66">
        <f t="shared" si="31"/>
        <v>0</v>
      </c>
      <c r="DI66">
        <f t="shared" si="29"/>
        <v>0</v>
      </c>
      <c r="DJ66">
        <f>DI66</f>
        <v>0</v>
      </c>
      <c r="DK66">
        <v>0</v>
      </c>
      <c r="DL66" t="s">
        <v>3</v>
      </c>
      <c r="DM66">
        <v>0</v>
      </c>
      <c r="DN66" t="s">
        <v>3</v>
      </c>
      <c r="DO66">
        <v>0</v>
      </c>
    </row>
    <row r="67" spans="1:119" x14ac:dyDescent="0.2">
      <c r="A67">
        <f>ROW(Source!A107)</f>
        <v>107</v>
      </c>
      <c r="B67">
        <v>69726971</v>
      </c>
      <c r="C67">
        <v>69734228</v>
      </c>
      <c r="D67">
        <v>27439630</v>
      </c>
      <c r="E67">
        <v>1</v>
      </c>
      <c r="F67">
        <v>1</v>
      </c>
      <c r="G67">
        <v>1</v>
      </c>
      <c r="H67">
        <v>2</v>
      </c>
      <c r="I67" t="s">
        <v>986</v>
      </c>
      <c r="J67" t="s">
        <v>987</v>
      </c>
      <c r="K67" t="s">
        <v>988</v>
      </c>
      <c r="L67">
        <v>1368</v>
      </c>
      <c r="N67">
        <v>1011</v>
      </c>
      <c r="O67" t="s">
        <v>978</v>
      </c>
      <c r="P67" t="s">
        <v>978</v>
      </c>
      <c r="Q67">
        <v>1</v>
      </c>
      <c r="W67">
        <v>0</v>
      </c>
      <c r="X67">
        <v>-72110300</v>
      </c>
      <c r="Y67">
        <f>(AT67*4)</f>
        <v>0.84</v>
      </c>
      <c r="AA67">
        <v>0</v>
      </c>
      <c r="AB67">
        <v>31.27</v>
      </c>
      <c r="AC67">
        <v>13.61</v>
      </c>
      <c r="AD67">
        <v>0</v>
      </c>
      <c r="AE67">
        <v>0</v>
      </c>
      <c r="AF67">
        <v>31.27</v>
      </c>
      <c r="AG67">
        <v>13.61</v>
      </c>
      <c r="AH67">
        <v>0</v>
      </c>
      <c r="AI67">
        <v>1</v>
      </c>
      <c r="AJ67">
        <v>1</v>
      </c>
      <c r="AK67">
        <v>1</v>
      </c>
      <c r="AL67">
        <v>1</v>
      </c>
      <c r="AM67">
        <v>0</v>
      </c>
      <c r="AN67">
        <v>0</v>
      </c>
      <c r="AO67">
        <v>1</v>
      </c>
      <c r="AP67">
        <v>1</v>
      </c>
      <c r="AQ67">
        <v>0</v>
      </c>
      <c r="AR67">
        <v>0</v>
      </c>
      <c r="AS67" t="s">
        <v>3</v>
      </c>
      <c r="AT67">
        <v>0.21</v>
      </c>
      <c r="AU67" t="s">
        <v>199</v>
      </c>
      <c r="AV67">
        <v>0</v>
      </c>
      <c r="AW67">
        <v>2</v>
      </c>
      <c r="AX67">
        <v>69734236</v>
      </c>
      <c r="AY67">
        <v>1</v>
      </c>
      <c r="AZ67">
        <v>0</v>
      </c>
      <c r="BA67">
        <v>65</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CV67">
        <v>0</v>
      </c>
      <c r="CW67">
        <f>ROUND(Y67*Source!I107*DO67,9)</f>
        <v>0</v>
      </c>
      <c r="CX67">
        <f>ROUND(Y67*Source!I107,9)</f>
        <v>0.96096000000000004</v>
      </c>
      <c r="CY67">
        <f>AB67</f>
        <v>31.27</v>
      </c>
      <c r="CZ67">
        <f>AF67</f>
        <v>31.27</v>
      </c>
      <c r="DA67">
        <f>AJ67</f>
        <v>1</v>
      </c>
      <c r="DB67">
        <f>ROUND((ROUND(AT67*CZ67,2)*4),2)</f>
        <v>26.28</v>
      </c>
      <c r="DC67">
        <f>ROUND((ROUND(AT67*AG67,2)*4),2)</f>
        <v>11.44</v>
      </c>
      <c r="DD67" t="s">
        <v>3</v>
      </c>
      <c r="DE67" t="s">
        <v>3</v>
      </c>
      <c r="DF67">
        <f t="shared" si="32"/>
        <v>0</v>
      </c>
      <c r="DG67">
        <f t="shared" si="30"/>
        <v>30</v>
      </c>
      <c r="DH67">
        <f t="shared" si="31"/>
        <v>13</v>
      </c>
      <c r="DI67">
        <f t="shared" si="29"/>
        <v>0</v>
      </c>
      <c r="DJ67">
        <f>DG67</f>
        <v>30</v>
      </c>
      <c r="DK67">
        <v>0</v>
      </c>
      <c r="DL67" t="s">
        <v>3</v>
      </c>
      <c r="DM67">
        <v>0</v>
      </c>
      <c r="DN67" t="s">
        <v>3</v>
      </c>
      <c r="DO67">
        <v>0</v>
      </c>
    </row>
    <row r="68" spans="1:119" x14ac:dyDescent="0.2">
      <c r="A68">
        <f>ROW(Source!A107)</f>
        <v>107</v>
      </c>
      <c r="B68">
        <v>69726971</v>
      </c>
      <c r="C68">
        <v>69734228</v>
      </c>
      <c r="D68">
        <v>27440041</v>
      </c>
      <c r="E68">
        <v>1</v>
      </c>
      <c r="F68">
        <v>1</v>
      </c>
      <c r="G68">
        <v>1</v>
      </c>
      <c r="H68">
        <v>2</v>
      </c>
      <c r="I68" t="s">
        <v>1003</v>
      </c>
      <c r="J68" t="s">
        <v>1004</v>
      </c>
      <c r="K68" t="s">
        <v>1005</v>
      </c>
      <c r="L68">
        <v>1368</v>
      </c>
      <c r="N68">
        <v>1011</v>
      </c>
      <c r="O68" t="s">
        <v>978</v>
      </c>
      <c r="P68" t="s">
        <v>978</v>
      </c>
      <c r="Q68">
        <v>1</v>
      </c>
      <c r="W68">
        <v>0</v>
      </c>
      <c r="X68">
        <v>781889226</v>
      </c>
      <c r="Y68">
        <f>(AT68*4)</f>
        <v>9.2799999999999994</v>
      </c>
      <c r="AA68">
        <v>0</v>
      </c>
      <c r="AB68">
        <v>0.5</v>
      </c>
      <c r="AC68">
        <v>0</v>
      </c>
      <c r="AD68">
        <v>0</v>
      </c>
      <c r="AE68">
        <v>0</v>
      </c>
      <c r="AF68">
        <v>0.5</v>
      </c>
      <c r="AG68">
        <v>0</v>
      </c>
      <c r="AH68">
        <v>0</v>
      </c>
      <c r="AI68">
        <v>1</v>
      </c>
      <c r="AJ68">
        <v>1</v>
      </c>
      <c r="AK68">
        <v>1</v>
      </c>
      <c r="AL68">
        <v>1</v>
      </c>
      <c r="AM68">
        <v>0</v>
      </c>
      <c r="AN68">
        <v>0</v>
      </c>
      <c r="AO68">
        <v>1</v>
      </c>
      <c r="AP68">
        <v>1</v>
      </c>
      <c r="AQ68">
        <v>0</v>
      </c>
      <c r="AR68">
        <v>0</v>
      </c>
      <c r="AS68" t="s">
        <v>3</v>
      </c>
      <c r="AT68">
        <v>2.3199999999999998</v>
      </c>
      <c r="AU68" t="s">
        <v>199</v>
      </c>
      <c r="AV68">
        <v>0</v>
      </c>
      <c r="AW68">
        <v>2</v>
      </c>
      <c r="AX68">
        <v>69734237</v>
      </c>
      <c r="AY68">
        <v>1</v>
      </c>
      <c r="AZ68">
        <v>0</v>
      </c>
      <c r="BA68">
        <v>66</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CV68">
        <v>0</v>
      </c>
      <c r="CW68">
        <f>ROUND(Y68*Source!I107*DO68,9)</f>
        <v>0</v>
      </c>
      <c r="CX68">
        <f>ROUND(Y68*Source!I107,9)</f>
        <v>10.61632</v>
      </c>
      <c r="CY68">
        <f>AB68</f>
        <v>0.5</v>
      </c>
      <c r="CZ68">
        <f>AF68</f>
        <v>0.5</v>
      </c>
      <c r="DA68">
        <f>AJ68</f>
        <v>1</v>
      </c>
      <c r="DB68">
        <f>ROUND((ROUND(AT68*CZ68,2)*4),2)</f>
        <v>4.6399999999999997</v>
      </c>
      <c r="DC68">
        <f>ROUND((ROUND(AT68*AG68,2)*4),2)</f>
        <v>0</v>
      </c>
      <c r="DD68" t="s">
        <v>3</v>
      </c>
      <c r="DE68" t="s">
        <v>3</v>
      </c>
      <c r="DF68">
        <f t="shared" si="32"/>
        <v>0</v>
      </c>
      <c r="DG68">
        <f t="shared" si="30"/>
        <v>11</v>
      </c>
      <c r="DH68">
        <f t="shared" si="31"/>
        <v>0</v>
      </c>
      <c r="DI68">
        <f t="shared" si="29"/>
        <v>0</v>
      </c>
      <c r="DJ68">
        <f>DG68</f>
        <v>11</v>
      </c>
      <c r="DK68">
        <v>0</v>
      </c>
      <c r="DL68" t="s">
        <v>3</v>
      </c>
      <c r="DM68">
        <v>0</v>
      </c>
      <c r="DN68" t="s">
        <v>3</v>
      </c>
      <c r="DO68">
        <v>0</v>
      </c>
    </row>
    <row r="69" spans="1:119" x14ac:dyDescent="0.2">
      <c r="A69">
        <f>ROW(Source!A107)</f>
        <v>107</v>
      </c>
      <c r="B69">
        <v>69726971</v>
      </c>
      <c r="C69">
        <v>69734228</v>
      </c>
      <c r="D69">
        <v>61332096</v>
      </c>
      <c r="E69">
        <v>1</v>
      </c>
      <c r="F69">
        <v>1</v>
      </c>
      <c r="G69">
        <v>1</v>
      </c>
      <c r="H69">
        <v>3</v>
      </c>
      <c r="I69" t="s">
        <v>189</v>
      </c>
      <c r="J69" t="s">
        <v>191</v>
      </c>
      <c r="K69" t="s">
        <v>190</v>
      </c>
      <c r="L69">
        <v>1339</v>
      </c>
      <c r="N69">
        <v>1007</v>
      </c>
      <c r="O69" t="s">
        <v>40</v>
      </c>
      <c r="P69" t="s">
        <v>40</v>
      </c>
      <c r="Q69">
        <v>1</v>
      </c>
      <c r="W69">
        <v>0</v>
      </c>
      <c r="X69">
        <v>1799260510</v>
      </c>
      <c r="Y69">
        <f>AT69</f>
        <v>2.0454545</v>
      </c>
      <c r="AA69">
        <v>867.14</v>
      </c>
      <c r="AB69">
        <v>0</v>
      </c>
      <c r="AC69">
        <v>0</v>
      </c>
      <c r="AD69">
        <v>0</v>
      </c>
      <c r="AE69">
        <v>867.14</v>
      </c>
      <c r="AF69">
        <v>0</v>
      </c>
      <c r="AG69">
        <v>0</v>
      </c>
      <c r="AH69">
        <v>0</v>
      </c>
      <c r="AI69">
        <v>1</v>
      </c>
      <c r="AJ69">
        <v>1</v>
      </c>
      <c r="AK69">
        <v>1</v>
      </c>
      <c r="AL69">
        <v>1</v>
      </c>
      <c r="AM69">
        <v>0</v>
      </c>
      <c r="AN69">
        <v>0</v>
      </c>
      <c r="AO69">
        <v>0</v>
      </c>
      <c r="AP69">
        <v>1</v>
      </c>
      <c r="AQ69">
        <v>0</v>
      </c>
      <c r="AR69">
        <v>0</v>
      </c>
      <c r="AS69" t="s">
        <v>3</v>
      </c>
      <c r="AT69">
        <v>2.0454545</v>
      </c>
      <c r="AU69" t="s">
        <v>3</v>
      </c>
      <c r="AV69">
        <v>0</v>
      </c>
      <c r="AW69">
        <v>1</v>
      </c>
      <c r="AX69">
        <v>-1</v>
      </c>
      <c r="AY69">
        <v>0</v>
      </c>
      <c r="AZ69">
        <v>0</v>
      </c>
      <c r="BA69" t="s">
        <v>3</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CV69">
        <v>0</v>
      </c>
      <c r="CW69">
        <v>0</v>
      </c>
      <c r="CX69">
        <f>ROUND(Y69*Source!I107,9)</f>
        <v>2.339999948</v>
      </c>
      <c r="CY69">
        <f>AA69</f>
        <v>867.14</v>
      </c>
      <c r="CZ69">
        <f>AE69</f>
        <v>867.14</v>
      </c>
      <c r="DA69">
        <f>AI69</f>
        <v>1</v>
      </c>
      <c r="DB69">
        <f>ROUND(ROUND(AT69*CZ69,2),2)</f>
        <v>1773.7</v>
      </c>
      <c r="DC69">
        <f>ROUND(ROUND(AT69*AG69,2),2)</f>
        <v>0</v>
      </c>
      <c r="DD69" t="s">
        <v>3</v>
      </c>
      <c r="DE69" t="s">
        <v>3</v>
      </c>
      <c r="DF69">
        <f t="shared" si="32"/>
        <v>2029</v>
      </c>
      <c r="DG69">
        <f t="shared" si="30"/>
        <v>0</v>
      </c>
      <c r="DH69">
        <f t="shared" si="31"/>
        <v>0</v>
      </c>
      <c r="DI69">
        <f t="shared" si="29"/>
        <v>0</v>
      </c>
      <c r="DJ69">
        <f>DF69</f>
        <v>2029</v>
      </c>
      <c r="DK69">
        <v>0</v>
      </c>
      <c r="DL69" t="s">
        <v>3</v>
      </c>
      <c r="DM69">
        <v>0</v>
      </c>
      <c r="DN69" t="s">
        <v>3</v>
      </c>
      <c r="DO69">
        <v>0</v>
      </c>
    </row>
    <row r="70" spans="1:119" x14ac:dyDescent="0.2">
      <c r="A70">
        <f>ROW(Source!A108)</f>
        <v>108</v>
      </c>
      <c r="B70">
        <v>69726884</v>
      </c>
      <c r="C70">
        <v>69734228</v>
      </c>
      <c r="D70">
        <v>27496319</v>
      </c>
      <c r="E70">
        <v>1</v>
      </c>
      <c r="F70">
        <v>1</v>
      </c>
      <c r="G70">
        <v>1</v>
      </c>
      <c r="H70">
        <v>1</v>
      </c>
      <c r="I70" t="s">
        <v>1001</v>
      </c>
      <c r="J70" t="s">
        <v>3</v>
      </c>
      <c r="K70" t="s">
        <v>1002</v>
      </c>
      <c r="L70">
        <v>1369</v>
      </c>
      <c r="N70">
        <v>1013</v>
      </c>
      <c r="O70" t="s">
        <v>974</v>
      </c>
      <c r="P70" t="s">
        <v>974</v>
      </c>
      <c r="Q70">
        <v>1</v>
      </c>
      <c r="W70">
        <v>0</v>
      </c>
      <c r="X70">
        <v>1189128158</v>
      </c>
      <c r="Y70">
        <f>(AT70*4)</f>
        <v>2</v>
      </c>
      <c r="AA70">
        <v>0</v>
      </c>
      <c r="AB70">
        <v>0</v>
      </c>
      <c r="AC70">
        <v>0</v>
      </c>
      <c r="AD70">
        <v>203.13</v>
      </c>
      <c r="AE70">
        <v>0</v>
      </c>
      <c r="AF70">
        <v>0</v>
      </c>
      <c r="AG70">
        <v>0</v>
      </c>
      <c r="AH70">
        <v>8.01</v>
      </c>
      <c r="AI70">
        <v>1</v>
      </c>
      <c r="AJ70">
        <v>1</v>
      </c>
      <c r="AK70">
        <v>1</v>
      </c>
      <c r="AL70">
        <v>25.36</v>
      </c>
      <c r="AM70">
        <v>5</v>
      </c>
      <c r="AN70">
        <v>0</v>
      </c>
      <c r="AO70">
        <v>1</v>
      </c>
      <c r="AP70">
        <v>1</v>
      </c>
      <c r="AQ70">
        <v>0</v>
      </c>
      <c r="AR70">
        <v>0</v>
      </c>
      <c r="AS70" t="s">
        <v>3</v>
      </c>
      <c r="AT70">
        <v>0.5</v>
      </c>
      <c r="AU70" t="s">
        <v>199</v>
      </c>
      <c r="AV70">
        <v>1</v>
      </c>
      <c r="AW70">
        <v>2</v>
      </c>
      <c r="AX70">
        <v>69734234</v>
      </c>
      <c r="AY70">
        <v>1</v>
      </c>
      <c r="AZ70">
        <v>0</v>
      </c>
      <c r="BA70">
        <v>68</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CU70">
        <f>ROUND(AT70*Source!I108*AH70*AL70,0)</f>
        <v>116</v>
      </c>
      <c r="CV70">
        <f>ROUND(Y70*Source!I108,9)</f>
        <v>2.2879999999999998</v>
      </c>
      <c r="CW70">
        <v>0</v>
      </c>
      <c r="CX70">
        <f>ROUND(Y70*Source!I108,9)</f>
        <v>2.2879999999999998</v>
      </c>
      <c r="CY70">
        <f>AD70</f>
        <v>203.13</v>
      </c>
      <c r="CZ70">
        <f>AH70</f>
        <v>8.01</v>
      </c>
      <c r="DA70">
        <f>AL70</f>
        <v>25.36</v>
      </c>
      <c r="DB70">
        <f>ROUND((ROUND(AT70*CZ70,2)*4),2)</f>
        <v>16.04</v>
      </c>
      <c r="DC70">
        <f>ROUND((ROUND(AT70*AG70,2)*4),2)</f>
        <v>0</v>
      </c>
      <c r="DD70" t="s">
        <v>3</v>
      </c>
      <c r="DE70" t="s">
        <v>3</v>
      </c>
      <c r="DF70">
        <f t="shared" si="32"/>
        <v>0</v>
      </c>
      <c r="DG70">
        <f t="shared" si="30"/>
        <v>0</v>
      </c>
      <c r="DH70">
        <f t="shared" si="31"/>
        <v>0</v>
      </c>
      <c r="DI70">
        <f>ROUND(ROUND(AH70*AL70,0)*CX70,0)</f>
        <v>464</v>
      </c>
      <c r="DJ70">
        <f>DI70</f>
        <v>464</v>
      </c>
      <c r="DK70">
        <v>0</v>
      </c>
      <c r="DL70" t="s">
        <v>3</v>
      </c>
      <c r="DM70">
        <v>0</v>
      </c>
      <c r="DN70" t="s">
        <v>3</v>
      </c>
      <c r="DO70">
        <v>0</v>
      </c>
    </row>
    <row r="71" spans="1:119" x14ac:dyDescent="0.2">
      <c r="A71">
        <f>ROW(Source!A108)</f>
        <v>108</v>
      </c>
      <c r="B71">
        <v>69726884</v>
      </c>
      <c r="C71">
        <v>69734228</v>
      </c>
      <c r="D71">
        <v>121548</v>
      </c>
      <c r="E71">
        <v>1</v>
      </c>
      <c r="F71">
        <v>1</v>
      </c>
      <c r="G71">
        <v>1</v>
      </c>
      <c r="H71">
        <v>1</v>
      </c>
      <c r="I71" t="s">
        <v>36</v>
      </c>
      <c r="J71" t="s">
        <v>3</v>
      </c>
      <c r="K71" t="s">
        <v>981</v>
      </c>
      <c r="L71">
        <v>608254</v>
      </c>
      <c r="N71">
        <v>1013</v>
      </c>
      <c r="O71" t="s">
        <v>982</v>
      </c>
      <c r="P71" t="s">
        <v>982</v>
      </c>
      <c r="Q71">
        <v>1</v>
      </c>
      <c r="W71">
        <v>0</v>
      </c>
      <c r="X71">
        <v>-185737400</v>
      </c>
      <c r="Y71">
        <f>(AT71*4)</f>
        <v>0.84</v>
      </c>
      <c r="AA71">
        <v>0</v>
      </c>
      <c r="AB71">
        <v>0</v>
      </c>
      <c r="AC71">
        <v>0</v>
      </c>
      <c r="AD71">
        <v>0</v>
      </c>
      <c r="AE71">
        <v>0</v>
      </c>
      <c r="AF71">
        <v>0</v>
      </c>
      <c r="AG71">
        <v>0</v>
      </c>
      <c r="AH71">
        <v>0</v>
      </c>
      <c r="AI71">
        <v>1</v>
      </c>
      <c r="AJ71">
        <v>1</v>
      </c>
      <c r="AK71">
        <v>19.8</v>
      </c>
      <c r="AL71">
        <v>1</v>
      </c>
      <c r="AM71">
        <v>5</v>
      </c>
      <c r="AN71">
        <v>0</v>
      </c>
      <c r="AO71">
        <v>1</v>
      </c>
      <c r="AP71">
        <v>1</v>
      </c>
      <c r="AQ71">
        <v>0</v>
      </c>
      <c r="AR71">
        <v>0</v>
      </c>
      <c r="AS71" t="s">
        <v>3</v>
      </c>
      <c r="AT71">
        <v>0.21</v>
      </c>
      <c r="AU71" t="s">
        <v>199</v>
      </c>
      <c r="AV71">
        <v>2</v>
      </c>
      <c r="AW71">
        <v>2</v>
      </c>
      <c r="AX71">
        <v>69734235</v>
      </c>
      <c r="AY71">
        <v>1</v>
      </c>
      <c r="AZ71">
        <v>0</v>
      </c>
      <c r="BA71">
        <v>69</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CV71">
        <v>0</v>
      </c>
      <c r="CW71">
        <v>0</v>
      </c>
      <c r="CX71">
        <f>ROUND(Y71*Source!I108,9)</f>
        <v>0.96096000000000004</v>
      </c>
      <c r="CY71">
        <f>AD71</f>
        <v>0</v>
      </c>
      <c r="CZ71">
        <f>AH71</f>
        <v>0</v>
      </c>
      <c r="DA71">
        <f>AL71</f>
        <v>1</v>
      </c>
      <c r="DB71">
        <f>ROUND((ROUND(AT71*CZ71,2)*4),2)</f>
        <v>0</v>
      </c>
      <c r="DC71">
        <f>ROUND((ROUND(AT71*AG71,2)*4),2)</f>
        <v>0</v>
      </c>
      <c r="DD71" t="s">
        <v>3</v>
      </c>
      <c r="DE71" t="s">
        <v>3</v>
      </c>
      <c r="DF71">
        <f t="shared" si="32"/>
        <v>0</v>
      </c>
      <c r="DG71">
        <f t="shared" si="30"/>
        <v>0</v>
      </c>
      <c r="DH71">
        <f>ROUND(ROUND(AG71*AK71,0)*CX71,0)</f>
        <v>0</v>
      </c>
      <c r="DI71">
        <f t="shared" ref="DI71:DI79" si="33">ROUND(ROUND(AH71,0)*CX71,0)</f>
        <v>0</v>
      </c>
      <c r="DJ71">
        <f>DI71</f>
        <v>0</v>
      </c>
      <c r="DK71">
        <v>0</v>
      </c>
      <c r="DL71" t="s">
        <v>3</v>
      </c>
      <c r="DM71">
        <v>0</v>
      </c>
      <c r="DN71" t="s">
        <v>3</v>
      </c>
      <c r="DO71">
        <v>0</v>
      </c>
    </row>
    <row r="72" spans="1:119" x14ac:dyDescent="0.2">
      <c r="A72">
        <f>ROW(Source!A108)</f>
        <v>108</v>
      </c>
      <c r="B72">
        <v>69726884</v>
      </c>
      <c r="C72">
        <v>69734228</v>
      </c>
      <c r="D72">
        <v>27439630</v>
      </c>
      <c r="E72">
        <v>1</v>
      </c>
      <c r="F72">
        <v>1</v>
      </c>
      <c r="G72">
        <v>1</v>
      </c>
      <c r="H72">
        <v>2</v>
      </c>
      <c r="I72" t="s">
        <v>986</v>
      </c>
      <c r="J72" t="s">
        <v>987</v>
      </c>
      <c r="K72" t="s">
        <v>988</v>
      </c>
      <c r="L72">
        <v>1368</v>
      </c>
      <c r="N72">
        <v>1011</v>
      </c>
      <c r="O72" t="s">
        <v>978</v>
      </c>
      <c r="P72" t="s">
        <v>978</v>
      </c>
      <c r="Q72">
        <v>1</v>
      </c>
      <c r="W72">
        <v>0</v>
      </c>
      <c r="X72">
        <v>-72110300</v>
      </c>
      <c r="Y72">
        <f>(AT72*4)</f>
        <v>0.84</v>
      </c>
      <c r="AA72">
        <v>0</v>
      </c>
      <c r="AB72">
        <v>245.16</v>
      </c>
      <c r="AC72">
        <v>269.48</v>
      </c>
      <c r="AD72">
        <v>0</v>
      </c>
      <c r="AE72">
        <v>0</v>
      </c>
      <c r="AF72">
        <v>31.27</v>
      </c>
      <c r="AG72">
        <v>13.61</v>
      </c>
      <c r="AH72">
        <v>0</v>
      </c>
      <c r="AI72">
        <v>1</v>
      </c>
      <c r="AJ72">
        <v>7.84</v>
      </c>
      <c r="AK72">
        <v>19.8</v>
      </c>
      <c r="AL72">
        <v>1</v>
      </c>
      <c r="AM72">
        <v>5</v>
      </c>
      <c r="AN72">
        <v>0</v>
      </c>
      <c r="AO72">
        <v>1</v>
      </c>
      <c r="AP72">
        <v>1</v>
      </c>
      <c r="AQ72">
        <v>0</v>
      </c>
      <c r="AR72">
        <v>0</v>
      </c>
      <c r="AS72" t="s">
        <v>3</v>
      </c>
      <c r="AT72">
        <v>0.21</v>
      </c>
      <c r="AU72" t="s">
        <v>199</v>
      </c>
      <c r="AV72">
        <v>0</v>
      </c>
      <c r="AW72">
        <v>2</v>
      </c>
      <c r="AX72">
        <v>69734236</v>
      </c>
      <c r="AY72">
        <v>1</v>
      </c>
      <c r="AZ72">
        <v>0</v>
      </c>
      <c r="BA72">
        <v>70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CV72">
        <v>0</v>
      </c>
      <c r="CW72">
        <f>ROUND(Y72*Source!I108*DO72,9)</f>
        <v>0</v>
      </c>
      <c r="CX72">
        <f>ROUND(Y72*Source!I108,9)</f>
        <v>0.96096000000000004</v>
      </c>
      <c r="CY72">
        <f>AB72</f>
        <v>245.16</v>
      </c>
      <c r="CZ72">
        <f>AF72</f>
        <v>31.27</v>
      </c>
      <c r="DA72">
        <f>AJ72</f>
        <v>7.84</v>
      </c>
      <c r="DB72">
        <f>ROUND((ROUND(AT72*CZ72,2)*4),2)</f>
        <v>26.28</v>
      </c>
      <c r="DC72">
        <f>ROUND((ROUND(AT72*AG72,2)*4),2)</f>
        <v>11.44</v>
      </c>
      <c r="DD72" t="s">
        <v>3</v>
      </c>
      <c r="DE72" t="s">
        <v>3</v>
      </c>
      <c r="DF72">
        <f t="shared" si="32"/>
        <v>0</v>
      </c>
      <c r="DG72">
        <f>ROUND(ROUND(AF72*AJ72,0)*CX72,0)</f>
        <v>235</v>
      </c>
      <c r="DH72">
        <f>ROUND(ROUND(AG72*AK72,0)*CX72,0)</f>
        <v>258</v>
      </c>
      <c r="DI72">
        <f t="shared" si="33"/>
        <v>0</v>
      </c>
      <c r="DJ72">
        <f>DG72</f>
        <v>235</v>
      </c>
      <c r="DK72">
        <v>0</v>
      </c>
      <c r="DL72" t="s">
        <v>3</v>
      </c>
      <c r="DM72">
        <v>0</v>
      </c>
      <c r="DN72" t="s">
        <v>3</v>
      </c>
      <c r="DO72">
        <v>0</v>
      </c>
    </row>
    <row r="73" spans="1:119" x14ac:dyDescent="0.2">
      <c r="A73">
        <f>ROW(Source!A108)</f>
        <v>108</v>
      </c>
      <c r="B73">
        <v>69726884</v>
      </c>
      <c r="C73">
        <v>69734228</v>
      </c>
      <c r="D73">
        <v>27440041</v>
      </c>
      <c r="E73">
        <v>1</v>
      </c>
      <c r="F73">
        <v>1</v>
      </c>
      <c r="G73">
        <v>1</v>
      </c>
      <c r="H73">
        <v>2</v>
      </c>
      <c r="I73" t="s">
        <v>1003</v>
      </c>
      <c r="J73" t="s">
        <v>1004</v>
      </c>
      <c r="K73" t="s">
        <v>1005</v>
      </c>
      <c r="L73">
        <v>1368</v>
      </c>
      <c r="N73">
        <v>1011</v>
      </c>
      <c r="O73" t="s">
        <v>978</v>
      </c>
      <c r="P73" t="s">
        <v>978</v>
      </c>
      <c r="Q73">
        <v>1</v>
      </c>
      <c r="W73">
        <v>0</v>
      </c>
      <c r="X73">
        <v>781889226</v>
      </c>
      <c r="Y73">
        <f>(AT73*4)</f>
        <v>9.2799999999999994</v>
      </c>
      <c r="AA73">
        <v>0</v>
      </c>
      <c r="AB73">
        <v>3.92</v>
      </c>
      <c r="AC73">
        <v>0</v>
      </c>
      <c r="AD73">
        <v>0</v>
      </c>
      <c r="AE73">
        <v>0</v>
      </c>
      <c r="AF73">
        <v>0.5</v>
      </c>
      <c r="AG73">
        <v>0</v>
      </c>
      <c r="AH73">
        <v>0</v>
      </c>
      <c r="AI73">
        <v>1</v>
      </c>
      <c r="AJ73">
        <v>7.84</v>
      </c>
      <c r="AK73">
        <v>19.8</v>
      </c>
      <c r="AL73">
        <v>1</v>
      </c>
      <c r="AM73">
        <v>5</v>
      </c>
      <c r="AN73">
        <v>0</v>
      </c>
      <c r="AO73">
        <v>1</v>
      </c>
      <c r="AP73">
        <v>1</v>
      </c>
      <c r="AQ73">
        <v>0</v>
      </c>
      <c r="AR73">
        <v>0</v>
      </c>
      <c r="AS73" t="s">
        <v>3</v>
      </c>
      <c r="AT73">
        <v>2.3199999999999998</v>
      </c>
      <c r="AU73" t="s">
        <v>199</v>
      </c>
      <c r="AV73">
        <v>0</v>
      </c>
      <c r="AW73">
        <v>2</v>
      </c>
      <c r="AX73">
        <v>69734237</v>
      </c>
      <c r="AY73">
        <v>1</v>
      </c>
      <c r="AZ73">
        <v>0</v>
      </c>
      <c r="BA73">
        <v>71</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CV73">
        <v>0</v>
      </c>
      <c r="CW73">
        <f>ROUND(Y73*Source!I108*DO73,9)</f>
        <v>0</v>
      </c>
      <c r="CX73">
        <f>ROUND(Y73*Source!I108,9)</f>
        <v>10.61632</v>
      </c>
      <c r="CY73">
        <f>AB73</f>
        <v>3.92</v>
      </c>
      <c r="CZ73">
        <f>AF73</f>
        <v>0.5</v>
      </c>
      <c r="DA73">
        <f>AJ73</f>
        <v>7.84</v>
      </c>
      <c r="DB73">
        <f>ROUND((ROUND(AT73*CZ73,2)*4),2)</f>
        <v>4.6399999999999997</v>
      </c>
      <c r="DC73">
        <f>ROUND((ROUND(AT73*AG73,2)*4),2)</f>
        <v>0</v>
      </c>
      <c r="DD73" t="s">
        <v>3</v>
      </c>
      <c r="DE73" t="s">
        <v>3</v>
      </c>
      <c r="DF73">
        <f t="shared" si="32"/>
        <v>0</v>
      </c>
      <c r="DG73">
        <f>ROUND(ROUND(AF73*AJ73,0)*CX73,0)</f>
        <v>42</v>
      </c>
      <c r="DH73">
        <f>ROUND(ROUND(AG73*AK73,0)*CX73,0)</f>
        <v>0</v>
      </c>
      <c r="DI73">
        <f t="shared" si="33"/>
        <v>0</v>
      </c>
      <c r="DJ73">
        <f>DG73</f>
        <v>42</v>
      </c>
      <c r="DK73">
        <v>0</v>
      </c>
      <c r="DL73" t="s">
        <v>3</v>
      </c>
      <c r="DM73">
        <v>0</v>
      </c>
      <c r="DN73" t="s">
        <v>3</v>
      </c>
      <c r="DO73">
        <v>0</v>
      </c>
    </row>
    <row r="74" spans="1:119" x14ac:dyDescent="0.2">
      <c r="A74">
        <f>ROW(Source!A108)</f>
        <v>108</v>
      </c>
      <c r="B74">
        <v>69726884</v>
      </c>
      <c r="C74">
        <v>69734228</v>
      </c>
      <c r="D74">
        <v>61332096</v>
      </c>
      <c r="E74">
        <v>1</v>
      </c>
      <c r="F74">
        <v>1</v>
      </c>
      <c r="G74">
        <v>1</v>
      </c>
      <c r="H74">
        <v>3</v>
      </c>
      <c r="I74" t="s">
        <v>189</v>
      </c>
      <c r="J74" t="s">
        <v>191</v>
      </c>
      <c r="K74" t="s">
        <v>190</v>
      </c>
      <c r="L74">
        <v>1339</v>
      </c>
      <c r="N74">
        <v>1007</v>
      </c>
      <c r="O74" t="s">
        <v>40</v>
      </c>
      <c r="P74" t="s">
        <v>40</v>
      </c>
      <c r="Q74">
        <v>1</v>
      </c>
      <c r="W74">
        <v>0</v>
      </c>
      <c r="X74">
        <v>1799260510</v>
      </c>
      <c r="Y74">
        <f>AT74</f>
        <v>2.0454545</v>
      </c>
      <c r="AA74">
        <v>6238.51</v>
      </c>
      <c r="AB74">
        <v>0</v>
      </c>
      <c r="AC74">
        <v>0</v>
      </c>
      <c r="AD74">
        <v>0</v>
      </c>
      <c r="AE74">
        <v>862.75</v>
      </c>
      <c r="AF74">
        <v>0</v>
      </c>
      <c r="AG74">
        <v>0</v>
      </c>
      <c r="AH74">
        <v>0</v>
      </c>
      <c r="AI74">
        <v>7.56</v>
      </c>
      <c r="AJ74">
        <v>1</v>
      </c>
      <c r="AK74">
        <v>1</v>
      </c>
      <c r="AL74">
        <v>1</v>
      </c>
      <c r="AM74">
        <v>0</v>
      </c>
      <c r="AN74">
        <v>0</v>
      </c>
      <c r="AO74">
        <v>0</v>
      </c>
      <c r="AP74">
        <v>1</v>
      </c>
      <c r="AQ74">
        <v>0</v>
      </c>
      <c r="AR74">
        <v>0</v>
      </c>
      <c r="AS74" t="s">
        <v>3</v>
      </c>
      <c r="AT74">
        <v>2.0454545</v>
      </c>
      <c r="AU74" t="s">
        <v>3</v>
      </c>
      <c r="AV74">
        <v>0</v>
      </c>
      <c r="AW74">
        <v>1</v>
      </c>
      <c r="AX74">
        <v>-1</v>
      </c>
      <c r="AY74">
        <v>0</v>
      </c>
      <c r="AZ74">
        <v>0</v>
      </c>
      <c r="BA74" t="s">
        <v>3</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CV74">
        <v>0</v>
      </c>
      <c r="CW74">
        <v>0</v>
      </c>
      <c r="CX74">
        <f>ROUND(Y74*Source!I108,9)</f>
        <v>2.339999948</v>
      </c>
      <c r="CY74">
        <f>AA74</f>
        <v>6238.51</v>
      </c>
      <c r="CZ74">
        <f>AE74</f>
        <v>862.75</v>
      </c>
      <c r="DA74">
        <f>AI74</f>
        <v>7.56</v>
      </c>
      <c r="DB74">
        <f>ROUND(ROUND(AT74*CZ74,2),2)</f>
        <v>1764.72</v>
      </c>
      <c r="DC74">
        <f>ROUND(ROUND(AT74*AG74,2),2)</f>
        <v>0</v>
      </c>
      <c r="DD74" t="s">
        <v>3</v>
      </c>
      <c r="DE74" t="s">
        <v>3</v>
      </c>
      <c r="DF74">
        <f>ROUND(ROUND(AE74*AI74,0)*CX74,0)</f>
        <v>15261</v>
      </c>
      <c r="DG74">
        <f t="shared" ref="DG74:DG81" si="34">ROUND(ROUND(AF74,0)*CX74,0)</f>
        <v>0</v>
      </c>
      <c r="DH74">
        <f t="shared" ref="DH74:DH80" si="35">ROUND(ROUND(AG74,0)*CX74,0)</f>
        <v>0</v>
      </c>
      <c r="DI74">
        <f t="shared" si="33"/>
        <v>0</v>
      </c>
      <c r="DJ74">
        <f>DF74</f>
        <v>15261</v>
      </c>
      <c r="DK74">
        <v>0</v>
      </c>
      <c r="DL74" t="s">
        <v>3</v>
      </c>
      <c r="DM74">
        <v>0</v>
      </c>
      <c r="DN74" t="s">
        <v>3</v>
      </c>
      <c r="DO74">
        <v>0</v>
      </c>
    </row>
    <row r="75" spans="1:119" x14ac:dyDescent="0.2">
      <c r="A75">
        <f>ROW(Source!A111)</f>
        <v>111</v>
      </c>
      <c r="B75">
        <v>69726971</v>
      </c>
      <c r="C75">
        <v>69734240</v>
      </c>
      <c r="D75">
        <v>27493137</v>
      </c>
      <c r="E75">
        <v>1</v>
      </c>
      <c r="F75">
        <v>1</v>
      </c>
      <c r="G75">
        <v>1</v>
      </c>
      <c r="H75">
        <v>1</v>
      </c>
      <c r="I75" t="s">
        <v>999</v>
      </c>
      <c r="J75" t="s">
        <v>3</v>
      </c>
      <c r="K75" t="s">
        <v>1000</v>
      </c>
      <c r="L75">
        <v>1369</v>
      </c>
      <c r="N75">
        <v>1013</v>
      </c>
      <c r="O75" t="s">
        <v>974</v>
      </c>
      <c r="P75" t="s">
        <v>974</v>
      </c>
      <c r="Q75">
        <v>1</v>
      </c>
      <c r="W75">
        <v>0</v>
      </c>
      <c r="X75">
        <v>-1973258772</v>
      </c>
      <c r="Y75">
        <f>AT75</f>
        <v>80.040000000000006</v>
      </c>
      <c r="AA75">
        <v>0</v>
      </c>
      <c r="AB75">
        <v>0</v>
      </c>
      <c r="AC75">
        <v>0</v>
      </c>
      <c r="AD75">
        <v>9.15</v>
      </c>
      <c r="AE75">
        <v>0</v>
      </c>
      <c r="AF75">
        <v>0</v>
      </c>
      <c r="AG75">
        <v>0</v>
      </c>
      <c r="AH75">
        <v>9.15</v>
      </c>
      <c r="AI75">
        <v>1</v>
      </c>
      <c r="AJ75">
        <v>1</v>
      </c>
      <c r="AK75">
        <v>1</v>
      </c>
      <c r="AL75">
        <v>1</v>
      </c>
      <c r="AM75">
        <v>0</v>
      </c>
      <c r="AN75">
        <v>0</v>
      </c>
      <c r="AO75">
        <v>1</v>
      </c>
      <c r="AP75">
        <v>0</v>
      </c>
      <c r="AQ75">
        <v>0</v>
      </c>
      <c r="AR75">
        <v>0</v>
      </c>
      <c r="AS75" t="s">
        <v>3</v>
      </c>
      <c r="AT75">
        <v>80.040000000000006</v>
      </c>
      <c r="AU75" t="s">
        <v>3</v>
      </c>
      <c r="AV75">
        <v>1</v>
      </c>
      <c r="AW75">
        <v>2</v>
      </c>
      <c r="AX75">
        <v>69734246</v>
      </c>
      <c r="AY75">
        <v>1</v>
      </c>
      <c r="AZ75">
        <v>0</v>
      </c>
      <c r="BA75">
        <v>73</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CU75">
        <f>ROUND(AT75*Source!I111*AH75*AL75,0)</f>
        <v>838</v>
      </c>
      <c r="CV75">
        <f>ROUND(Y75*Source!I111,9)</f>
        <v>91.565759999999997</v>
      </c>
      <c r="CW75">
        <v>0</v>
      </c>
      <c r="CX75">
        <f>ROUND(Y75*Source!I111,9)</f>
        <v>91.565759999999997</v>
      </c>
      <c r="CY75">
        <f>AD75</f>
        <v>9.15</v>
      </c>
      <c r="CZ75">
        <f>AH75</f>
        <v>9.15</v>
      </c>
      <c r="DA75">
        <f>AL75</f>
        <v>1</v>
      </c>
      <c r="DB75">
        <f>ROUND(ROUND(AT75*CZ75,2),2)</f>
        <v>732.37</v>
      </c>
      <c r="DC75">
        <f>ROUND(ROUND(AT75*AG75,2),2)</f>
        <v>0</v>
      </c>
      <c r="DD75" t="s">
        <v>3</v>
      </c>
      <c r="DE75" t="s">
        <v>3</v>
      </c>
      <c r="DF75">
        <f t="shared" ref="DF75:DF83" si="36">ROUND(ROUND(AE75,0)*CX75,0)</f>
        <v>0</v>
      </c>
      <c r="DG75">
        <f t="shared" si="34"/>
        <v>0</v>
      </c>
      <c r="DH75">
        <f t="shared" si="35"/>
        <v>0</v>
      </c>
      <c r="DI75">
        <f t="shared" si="33"/>
        <v>824</v>
      </c>
      <c r="DJ75">
        <f>DI75</f>
        <v>824</v>
      </c>
      <c r="DK75">
        <v>0</v>
      </c>
      <c r="DL75" t="s">
        <v>3</v>
      </c>
      <c r="DM75">
        <v>0</v>
      </c>
      <c r="DN75" t="s">
        <v>3</v>
      </c>
      <c r="DO75">
        <v>0</v>
      </c>
    </row>
    <row r="76" spans="1:119" x14ac:dyDescent="0.2">
      <c r="A76">
        <f>ROW(Source!A111)</f>
        <v>111</v>
      </c>
      <c r="B76">
        <v>69726971</v>
      </c>
      <c r="C76">
        <v>69734240</v>
      </c>
      <c r="D76">
        <v>121548</v>
      </c>
      <c r="E76">
        <v>1</v>
      </c>
      <c r="F76">
        <v>1</v>
      </c>
      <c r="G76">
        <v>1</v>
      </c>
      <c r="H76">
        <v>1</v>
      </c>
      <c r="I76" t="s">
        <v>36</v>
      </c>
      <c r="J76" t="s">
        <v>3</v>
      </c>
      <c r="K76" t="s">
        <v>981</v>
      </c>
      <c r="L76">
        <v>608254</v>
      </c>
      <c r="N76">
        <v>1013</v>
      </c>
      <c r="O76" t="s">
        <v>982</v>
      </c>
      <c r="P76" t="s">
        <v>982</v>
      </c>
      <c r="Q76">
        <v>1</v>
      </c>
      <c r="W76">
        <v>0</v>
      </c>
      <c r="X76">
        <v>-185737400</v>
      </c>
      <c r="Y76">
        <f>(AT76*0.5)</f>
        <v>1.0449999999999999</v>
      </c>
      <c r="AA76">
        <v>0</v>
      </c>
      <c r="AB76">
        <v>0</v>
      </c>
      <c r="AC76">
        <v>0</v>
      </c>
      <c r="AD76">
        <v>0</v>
      </c>
      <c r="AE76">
        <v>0</v>
      </c>
      <c r="AF76">
        <v>0</v>
      </c>
      <c r="AG76">
        <v>0</v>
      </c>
      <c r="AH76">
        <v>0</v>
      </c>
      <c r="AI76">
        <v>1</v>
      </c>
      <c r="AJ76">
        <v>1</v>
      </c>
      <c r="AK76">
        <v>1</v>
      </c>
      <c r="AL76">
        <v>1</v>
      </c>
      <c r="AM76">
        <v>0</v>
      </c>
      <c r="AN76">
        <v>0</v>
      </c>
      <c r="AO76">
        <v>1</v>
      </c>
      <c r="AP76">
        <v>1</v>
      </c>
      <c r="AQ76">
        <v>0</v>
      </c>
      <c r="AR76">
        <v>0</v>
      </c>
      <c r="AS76" t="s">
        <v>3</v>
      </c>
      <c r="AT76">
        <v>2.09</v>
      </c>
      <c r="AU76" t="s">
        <v>205</v>
      </c>
      <c r="AV76">
        <v>2</v>
      </c>
      <c r="AW76">
        <v>2</v>
      </c>
      <c r="AX76">
        <v>69734247</v>
      </c>
      <c r="AY76">
        <v>1</v>
      </c>
      <c r="AZ76">
        <v>0</v>
      </c>
      <c r="BA76">
        <v>74</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CV76">
        <v>0</v>
      </c>
      <c r="CW76">
        <v>0</v>
      </c>
      <c r="CX76">
        <f>ROUND(Y76*Source!I111,9)</f>
        <v>1.1954800000000001</v>
      </c>
      <c r="CY76">
        <f>AD76</f>
        <v>0</v>
      </c>
      <c r="CZ76">
        <f>AH76</f>
        <v>0</v>
      </c>
      <c r="DA76">
        <f>AL76</f>
        <v>1</v>
      </c>
      <c r="DB76">
        <f>ROUND((ROUND(AT76*CZ76,2)*0.5),2)</f>
        <v>0</v>
      </c>
      <c r="DC76">
        <f>ROUND((ROUND(AT76*AG76,2)*0.5),2)</f>
        <v>0</v>
      </c>
      <c r="DD76" t="s">
        <v>3</v>
      </c>
      <c r="DE76" t="s">
        <v>3</v>
      </c>
      <c r="DF76">
        <f t="shared" si="36"/>
        <v>0</v>
      </c>
      <c r="DG76">
        <f t="shared" si="34"/>
        <v>0</v>
      </c>
      <c r="DH76">
        <f t="shared" si="35"/>
        <v>0</v>
      </c>
      <c r="DI76">
        <f t="shared" si="33"/>
        <v>0</v>
      </c>
      <c r="DJ76">
        <f>DI76</f>
        <v>0</v>
      </c>
      <c r="DK76">
        <v>0</v>
      </c>
      <c r="DL76" t="s">
        <v>3</v>
      </c>
      <c r="DM76">
        <v>0</v>
      </c>
      <c r="DN76" t="s">
        <v>3</v>
      </c>
      <c r="DO76">
        <v>0</v>
      </c>
    </row>
    <row r="77" spans="1:119" x14ac:dyDescent="0.2">
      <c r="A77">
        <f>ROW(Source!A111)</f>
        <v>111</v>
      </c>
      <c r="B77">
        <v>69726971</v>
      </c>
      <c r="C77">
        <v>69734240</v>
      </c>
      <c r="D77">
        <v>27439740</v>
      </c>
      <c r="E77">
        <v>1</v>
      </c>
      <c r="F77">
        <v>1</v>
      </c>
      <c r="G77">
        <v>1</v>
      </c>
      <c r="H77">
        <v>2</v>
      </c>
      <c r="I77" t="s">
        <v>1006</v>
      </c>
      <c r="J77" t="s">
        <v>1007</v>
      </c>
      <c r="K77" t="s">
        <v>1008</v>
      </c>
      <c r="L77">
        <v>1368</v>
      </c>
      <c r="N77">
        <v>1011</v>
      </c>
      <c r="O77" t="s">
        <v>978</v>
      </c>
      <c r="P77" t="s">
        <v>978</v>
      </c>
      <c r="Q77">
        <v>1</v>
      </c>
      <c r="W77">
        <v>0</v>
      </c>
      <c r="X77">
        <v>1936917142</v>
      </c>
      <c r="Y77">
        <f>(AT77*0.5)</f>
        <v>1.0449999999999999</v>
      </c>
      <c r="AA77">
        <v>0</v>
      </c>
      <c r="AB77">
        <v>81.430000000000007</v>
      </c>
      <c r="AC77">
        <v>10.14</v>
      </c>
      <c r="AD77">
        <v>0</v>
      </c>
      <c r="AE77">
        <v>0</v>
      </c>
      <c r="AF77">
        <v>81.430000000000007</v>
      </c>
      <c r="AG77">
        <v>10.14</v>
      </c>
      <c r="AH77">
        <v>0</v>
      </c>
      <c r="AI77">
        <v>1</v>
      </c>
      <c r="AJ77">
        <v>1</v>
      </c>
      <c r="AK77">
        <v>1</v>
      </c>
      <c r="AL77">
        <v>1</v>
      </c>
      <c r="AM77">
        <v>0</v>
      </c>
      <c r="AN77">
        <v>0</v>
      </c>
      <c r="AO77">
        <v>1</v>
      </c>
      <c r="AP77">
        <v>1</v>
      </c>
      <c r="AQ77">
        <v>0</v>
      </c>
      <c r="AR77">
        <v>0</v>
      </c>
      <c r="AS77" t="s">
        <v>3</v>
      </c>
      <c r="AT77">
        <v>2.09</v>
      </c>
      <c r="AU77" t="s">
        <v>205</v>
      </c>
      <c r="AV77">
        <v>0</v>
      </c>
      <c r="AW77">
        <v>2</v>
      </c>
      <c r="AX77">
        <v>69734248</v>
      </c>
      <c r="AY77">
        <v>1</v>
      </c>
      <c r="AZ77">
        <v>0</v>
      </c>
      <c r="BA77">
        <v>75</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CV77">
        <v>0</v>
      </c>
      <c r="CW77">
        <f>ROUND(Y77*Source!I111*DO77,9)</f>
        <v>0</v>
      </c>
      <c r="CX77">
        <f>ROUND(Y77*Source!I111,9)</f>
        <v>1.1954800000000001</v>
      </c>
      <c r="CY77">
        <f>AB77</f>
        <v>81.430000000000007</v>
      </c>
      <c r="CZ77">
        <f>AF77</f>
        <v>81.430000000000007</v>
      </c>
      <c r="DA77">
        <f>AJ77</f>
        <v>1</v>
      </c>
      <c r="DB77">
        <f>ROUND((ROUND(AT77*CZ77,2)*0.5),2)</f>
        <v>85.1</v>
      </c>
      <c r="DC77">
        <f>ROUND((ROUND(AT77*AG77,2)*0.5),2)</f>
        <v>10.6</v>
      </c>
      <c r="DD77" t="s">
        <v>3</v>
      </c>
      <c r="DE77" t="s">
        <v>3</v>
      </c>
      <c r="DF77">
        <f t="shared" si="36"/>
        <v>0</v>
      </c>
      <c r="DG77">
        <f t="shared" si="34"/>
        <v>97</v>
      </c>
      <c r="DH77">
        <f t="shared" si="35"/>
        <v>12</v>
      </c>
      <c r="DI77">
        <f t="shared" si="33"/>
        <v>0</v>
      </c>
      <c r="DJ77">
        <f>DG77</f>
        <v>97</v>
      </c>
      <c r="DK77">
        <v>0</v>
      </c>
      <c r="DL77" t="s">
        <v>3</v>
      </c>
      <c r="DM77">
        <v>0</v>
      </c>
      <c r="DN77" t="s">
        <v>3</v>
      </c>
      <c r="DO77">
        <v>0</v>
      </c>
    </row>
    <row r="78" spans="1:119" x14ac:dyDescent="0.2">
      <c r="A78">
        <f>ROW(Source!A111)</f>
        <v>111</v>
      </c>
      <c r="B78">
        <v>69726971</v>
      </c>
      <c r="C78">
        <v>69734240</v>
      </c>
      <c r="D78">
        <v>27441148</v>
      </c>
      <c r="E78">
        <v>1</v>
      </c>
      <c r="F78">
        <v>1</v>
      </c>
      <c r="G78">
        <v>1</v>
      </c>
      <c r="H78">
        <v>2</v>
      </c>
      <c r="I78" t="s">
        <v>1009</v>
      </c>
      <c r="J78" t="s">
        <v>1010</v>
      </c>
      <c r="K78" t="s">
        <v>1011</v>
      </c>
      <c r="L78">
        <v>1368</v>
      </c>
      <c r="N78">
        <v>1011</v>
      </c>
      <c r="O78" t="s">
        <v>978</v>
      </c>
      <c r="P78" t="s">
        <v>978</v>
      </c>
      <c r="Q78">
        <v>1</v>
      </c>
      <c r="W78">
        <v>0</v>
      </c>
      <c r="X78">
        <v>-2072447542</v>
      </c>
      <c r="Y78">
        <f>(AT78*0.5)</f>
        <v>16</v>
      </c>
      <c r="AA78">
        <v>0</v>
      </c>
      <c r="AB78">
        <v>1.5</v>
      </c>
      <c r="AC78">
        <v>0</v>
      </c>
      <c r="AD78">
        <v>0</v>
      </c>
      <c r="AE78">
        <v>0</v>
      </c>
      <c r="AF78">
        <v>1.5</v>
      </c>
      <c r="AG78">
        <v>0</v>
      </c>
      <c r="AH78">
        <v>0</v>
      </c>
      <c r="AI78">
        <v>1</v>
      </c>
      <c r="AJ78">
        <v>1</v>
      </c>
      <c r="AK78">
        <v>1</v>
      </c>
      <c r="AL78">
        <v>1</v>
      </c>
      <c r="AM78">
        <v>0</v>
      </c>
      <c r="AN78">
        <v>0</v>
      </c>
      <c r="AO78">
        <v>1</v>
      </c>
      <c r="AP78">
        <v>1</v>
      </c>
      <c r="AQ78">
        <v>0</v>
      </c>
      <c r="AR78">
        <v>0</v>
      </c>
      <c r="AS78" t="s">
        <v>3</v>
      </c>
      <c r="AT78">
        <v>32</v>
      </c>
      <c r="AU78" t="s">
        <v>205</v>
      </c>
      <c r="AV78">
        <v>0</v>
      </c>
      <c r="AW78">
        <v>2</v>
      </c>
      <c r="AX78">
        <v>69734249</v>
      </c>
      <c r="AY78">
        <v>1</v>
      </c>
      <c r="AZ78">
        <v>0</v>
      </c>
      <c r="BA78">
        <v>76</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CV78">
        <v>0</v>
      </c>
      <c r="CW78">
        <f>ROUND(Y78*Source!I111*DO78,9)</f>
        <v>0</v>
      </c>
      <c r="CX78">
        <f>ROUND(Y78*Source!I111,9)</f>
        <v>18.303999999999998</v>
      </c>
      <c r="CY78">
        <f>AB78</f>
        <v>1.5</v>
      </c>
      <c r="CZ78">
        <f>AF78</f>
        <v>1.5</v>
      </c>
      <c r="DA78">
        <f>AJ78</f>
        <v>1</v>
      </c>
      <c r="DB78">
        <f>ROUND((ROUND(AT78*CZ78,2)*0.5),2)</f>
        <v>24</v>
      </c>
      <c r="DC78">
        <f>ROUND((ROUND(AT78*AG78,2)*0.5),2)</f>
        <v>0</v>
      </c>
      <c r="DD78" t="s">
        <v>3</v>
      </c>
      <c r="DE78" t="s">
        <v>3</v>
      </c>
      <c r="DF78">
        <f t="shared" si="36"/>
        <v>0</v>
      </c>
      <c r="DG78">
        <f t="shared" si="34"/>
        <v>37</v>
      </c>
      <c r="DH78">
        <f t="shared" si="35"/>
        <v>0</v>
      </c>
      <c r="DI78">
        <f t="shared" si="33"/>
        <v>0</v>
      </c>
      <c r="DJ78">
        <f>DG78</f>
        <v>37</v>
      </c>
      <c r="DK78">
        <v>0</v>
      </c>
      <c r="DL78" t="s">
        <v>3</v>
      </c>
      <c r="DM78">
        <v>0</v>
      </c>
      <c r="DN78" t="s">
        <v>3</v>
      </c>
      <c r="DO78">
        <v>0</v>
      </c>
    </row>
    <row r="79" spans="1:119" x14ac:dyDescent="0.2">
      <c r="A79">
        <f>ROW(Source!A111)</f>
        <v>111</v>
      </c>
      <c r="B79">
        <v>69726971</v>
      </c>
      <c r="C79">
        <v>69734240</v>
      </c>
      <c r="D79">
        <v>27416566</v>
      </c>
      <c r="E79">
        <v>1</v>
      </c>
      <c r="F79">
        <v>1</v>
      </c>
      <c r="G79">
        <v>1</v>
      </c>
      <c r="H79">
        <v>3</v>
      </c>
      <c r="I79" t="s">
        <v>82</v>
      </c>
      <c r="J79" t="s">
        <v>194</v>
      </c>
      <c r="K79" t="s">
        <v>83</v>
      </c>
      <c r="L79">
        <v>1339</v>
      </c>
      <c r="N79">
        <v>1007</v>
      </c>
      <c r="O79" t="s">
        <v>40</v>
      </c>
      <c r="P79" t="s">
        <v>40</v>
      </c>
      <c r="Q79">
        <v>1</v>
      </c>
      <c r="W79">
        <v>0</v>
      </c>
      <c r="X79">
        <v>1967222743</v>
      </c>
      <c r="Y79">
        <f>AT79</f>
        <v>2.0104894999999998</v>
      </c>
      <c r="AA79">
        <v>7.14</v>
      </c>
      <c r="AB79">
        <v>0</v>
      </c>
      <c r="AC79">
        <v>0</v>
      </c>
      <c r="AD79">
        <v>0</v>
      </c>
      <c r="AE79">
        <v>7.14</v>
      </c>
      <c r="AF79">
        <v>0</v>
      </c>
      <c r="AG79">
        <v>0</v>
      </c>
      <c r="AH79">
        <v>0</v>
      </c>
      <c r="AI79">
        <v>1</v>
      </c>
      <c r="AJ79">
        <v>1</v>
      </c>
      <c r="AK79">
        <v>1</v>
      </c>
      <c r="AL79">
        <v>1</v>
      </c>
      <c r="AM79">
        <v>0</v>
      </c>
      <c r="AN79">
        <v>0</v>
      </c>
      <c r="AO79">
        <v>0</v>
      </c>
      <c r="AP79">
        <v>1</v>
      </c>
      <c r="AQ79">
        <v>0</v>
      </c>
      <c r="AR79">
        <v>0</v>
      </c>
      <c r="AS79" t="s">
        <v>3</v>
      </c>
      <c r="AT79">
        <v>2.0104894999999998</v>
      </c>
      <c r="AU79" t="s">
        <v>3</v>
      </c>
      <c r="AV79">
        <v>0</v>
      </c>
      <c r="AW79">
        <v>2</v>
      </c>
      <c r="AX79">
        <v>69734251</v>
      </c>
      <c r="AY79">
        <v>1</v>
      </c>
      <c r="AZ79">
        <v>6144</v>
      </c>
      <c r="BA79">
        <v>78</v>
      </c>
      <c r="BB79">
        <v>3</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CV79">
        <v>0</v>
      </c>
      <c r="CW79">
        <v>0</v>
      </c>
      <c r="CX79">
        <f>ROUND(Y79*Source!I111,9)</f>
        <v>2.2999999880000002</v>
      </c>
      <c r="CY79">
        <f>AA79</f>
        <v>7.14</v>
      </c>
      <c r="CZ79">
        <f>AE79</f>
        <v>7.14</v>
      </c>
      <c r="DA79">
        <f>AI79</f>
        <v>1</v>
      </c>
      <c r="DB79">
        <f>ROUND(ROUND(AT79*CZ79,2),2)</f>
        <v>14.35</v>
      </c>
      <c r="DC79">
        <f>ROUND(ROUND(AT79*AG79,2),2)</f>
        <v>0</v>
      </c>
      <c r="DD79" t="s">
        <v>3</v>
      </c>
      <c r="DE79" t="s">
        <v>3</v>
      </c>
      <c r="DF79">
        <f t="shared" si="36"/>
        <v>16</v>
      </c>
      <c r="DG79">
        <f t="shared" si="34"/>
        <v>0</v>
      </c>
      <c r="DH79">
        <f t="shared" si="35"/>
        <v>0</v>
      </c>
      <c r="DI79">
        <f t="shared" si="33"/>
        <v>0</v>
      </c>
      <c r="DJ79">
        <f>DF79</f>
        <v>16</v>
      </c>
      <c r="DK79">
        <v>0</v>
      </c>
      <c r="DL79" t="s">
        <v>3</v>
      </c>
      <c r="DM79">
        <v>0</v>
      </c>
      <c r="DN79" t="s">
        <v>3</v>
      </c>
      <c r="DO79">
        <v>0</v>
      </c>
    </row>
    <row r="80" spans="1:119" x14ac:dyDescent="0.2">
      <c r="A80">
        <f>ROW(Source!A112)</f>
        <v>112</v>
      </c>
      <c r="B80">
        <v>69726884</v>
      </c>
      <c r="C80">
        <v>69734240</v>
      </c>
      <c r="D80">
        <v>27493137</v>
      </c>
      <c r="E80">
        <v>1</v>
      </c>
      <c r="F80">
        <v>1</v>
      </c>
      <c r="G80">
        <v>1</v>
      </c>
      <c r="H80">
        <v>1</v>
      </c>
      <c r="I80" t="s">
        <v>999</v>
      </c>
      <c r="J80" t="s">
        <v>3</v>
      </c>
      <c r="K80" t="s">
        <v>1000</v>
      </c>
      <c r="L80">
        <v>1369</v>
      </c>
      <c r="N80">
        <v>1013</v>
      </c>
      <c r="O80" t="s">
        <v>974</v>
      </c>
      <c r="P80" t="s">
        <v>974</v>
      </c>
      <c r="Q80">
        <v>1</v>
      </c>
      <c r="W80">
        <v>0</v>
      </c>
      <c r="X80">
        <v>-1973258772</v>
      </c>
      <c r="Y80">
        <f>AT80</f>
        <v>80.040000000000006</v>
      </c>
      <c r="AA80">
        <v>0</v>
      </c>
      <c r="AB80">
        <v>0</v>
      </c>
      <c r="AC80">
        <v>0</v>
      </c>
      <c r="AD80">
        <v>232.04</v>
      </c>
      <c r="AE80">
        <v>0</v>
      </c>
      <c r="AF80">
        <v>0</v>
      </c>
      <c r="AG80">
        <v>0</v>
      </c>
      <c r="AH80">
        <v>9.15</v>
      </c>
      <c r="AI80">
        <v>1</v>
      </c>
      <c r="AJ80">
        <v>1</v>
      </c>
      <c r="AK80">
        <v>1</v>
      </c>
      <c r="AL80">
        <v>25.36</v>
      </c>
      <c r="AM80">
        <v>5</v>
      </c>
      <c r="AN80">
        <v>0</v>
      </c>
      <c r="AO80">
        <v>1</v>
      </c>
      <c r="AP80">
        <v>0</v>
      </c>
      <c r="AQ80">
        <v>0</v>
      </c>
      <c r="AR80">
        <v>0</v>
      </c>
      <c r="AS80" t="s">
        <v>3</v>
      </c>
      <c r="AT80">
        <v>80.040000000000006</v>
      </c>
      <c r="AU80" t="s">
        <v>3</v>
      </c>
      <c r="AV80">
        <v>1</v>
      </c>
      <c r="AW80">
        <v>2</v>
      </c>
      <c r="AX80">
        <v>69734246</v>
      </c>
      <c r="AY80">
        <v>1</v>
      </c>
      <c r="AZ80">
        <v>0</v>
      </c>
      <c r="BA80">
        <v>79</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CU80">
        <f>ROUND(AT80*Source!I112*AH80*AL80,0)</f>
        <v>21247</v>
      </c>
      <c r="CV80">
        <f>ROUND(Y80*Source!I112,9)</f>
        <v>91.565759999999997</v>
      </c>
      <c r="CW80">
        <v>0</v>
      </c>
      <c r="CX80">
        <f>ROUND(Y80*Source!I112,9)</f>
        <v>91.565759999999997</v>
      </c>
      <c r="CY80">
        <f>AD80</f>
        <v>232.04</v>
      </c>
      <c r="CZ80">
        <f>AH80</f>
        <v>9.15</v>
      </c>
      <c r="DA80">
        <f>AL80</f>
        <v>25.36</v>
      </c>
      <c r="DB80">
        <f>ROUND(ROUND(AT80*CZ80,2),2)</f>
        <v>732.37</v>
      </c>
      <c r="DC80">
        <f>ROUND(ROUND(AT80*AG80,2),2)</f>
        <v>0</v>
      </c>
      <c r="DD80" t="s">
        <v>3</v>
      </c>
      <c r="DE80" t="s">
        <v>3</v>
      </c>
      <c r="DF80">
        <f t="shared" si="36"/>
        <v>0</v>
      </c>
      <c r="DG80">
        <f t="shared" si="34"/>
        <v>0</v>
      </c>
      <c r="DH80">
        <f t="shared" si="35"/>
        <v>0</v>
      </c>
      <c r="DI80">
        <f>ROUND(ROUND(AH80*AL80,0)*CX80,0)</f>
        <v>21243</v>
      </c>
      <c r="DJ80">
        <f>DI80</f>
        <v>21243</v>
      </c>
      <c r="DK80">
        <v>0</v>
      </c>
      <c r="DL80" t="s">
        <v>3</v>
      </c>
      <c r="DM80">
        <v>0</v>
      </c>
      <c r="DN80" t="s">
        <v>3</v>
      </c>
      <c r="DO80">
        <v>0</v>
      </c>
    </row>
    <row r="81" spans="1:119" x14ac:dyDescent="0.2">
      <c r="A81">
        <f>ROW(Source!A112)</f>
        <v>112</v>
      </c>
      <c r="B81">
        <v>69726884</v>
      </c>
      <c r="C81">
        <v>69734240</v>
      </c>
      <c r="D81">
        <v>121548</v>
      </c>
      <c r="E81">
        <v>1</v>
      </c>
      <c r="F81">
        <v>1</v>
      </c>
      <c r="G81">
        <v>1</v>
      </c>
      <c r="H81">
        <v>1</v>
      </c>
      <c r="I81" t="s">
        <v>36</v>
      </c>
      <c r="J81" t="s">
        <v>3</v>
      </c>
      <c r="K81" t="s">
        <v>981</v>
      </c>
      <c r="L81">
        <v>608254</v>
      </c>
      <c r="N81">
        <v>1013</v>
      </c>
      <c r="O81" t="s">
        <v>982</v>
      </c>
      <c r="P81" t="s">
        <v>982</v>
      </c>
      <c r="Q81">
        <v>1</v>
      </c>
      <c r="W81">
        <v>0</v>
      </c>
      <c r="X81">
        <v>-185737400</v>
      </c>
      <c r="Y81">
        <f>(AT81*0.5)</f>
        <v>1.0449999999999999</v>
      </c>
      <c r="AA81">
        <v>0</v>
      </c>
      <c r="AB81">
        <v>0</v>
      </c>
      <c r="AC81">
        <v>0</v>
      </c>
      <c r="AD81">
        <v>0</v>
      </c>
      <c r="AE81">
        <v>0</v>
      </c>
      <c r="AF81">
        <v>0</v>
      </c>
      <c r="AG81">
        <v>0</v>
      </c>
      <c r="AH81">
        <v>0</v>
      </c>
      <c r="AI81">
        <v>1</v>
      </c>
      <c r="AJ81">
        <v>1</v>
      </c>
      <c r="AK81">
        <v>19.8</v>
      </c>
      <c r="AL81">
        <v>1</v>
      </c>
      <c r="AM81">
        <v>5</v>
      </c>
      <c r="AN81">
        <v>0</v>
      </c>
      <c r="AO81">
        <v>1</v>
      </c>
      <c r="AP81">
        <v>1</v>
      </c>
      <c r="AQ81">
        <v>0</v>
      </c>
      <c r="AR81">
        <v>0</v>
      </c>
      <c r="AS81" t="s">
        <v>3</v>
      </c>
      <c r="AT81">
        <v>2.09</v>
      </c>
      <c r="AU81" t="s">
        <v>205</v>
      </c>
      <c r="AV81">
        <v>2</v>
      </c>
      <c r="AW81">
        <v>2</v>
      </c>
      <c r="AX81">
        <v>69734247</v>
      </c>
      <c r="AY81">
        <v>1</v>
      </c>
      <c r="AZ81">
        <v>0</v>
      </c>
      <c r="BA81">
        <v>80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CV81">
        <v>0</v>
      </c>
      <c r="CW81">
        <v>0</v>
      </c>
      <c r="CX81">
        <f>ROUND(Y81*Source!I112,9)</f>
        <v>1.1954800000000001</v>
      </c>
      <c r="CY81">
        <f>AD81</f>
        <v>0</v>
      </c>
      <c r="CZ81">
        <f>AH81</f>
        <v>0</v>
      </c>
      <c r="DA81">
        <f>AL81</f>
        <v>1</v>
      </c>
      <c r="DB81">
        <f>ROUND((ROUND(AT81*CZ81,2)*0.5),2)</f>
        <v>0</v>
      </c>
      <c r="DC81">
        <f>ROUND((ROUND(AT81*AG81,2)*0.5),2)</f>
        <v>0</v>
      </c>
      <c r="DD81" t="s">
        <v>3</v>
      </c>
      <c r="DE81" t="s">
        <v>3</v>
      </c>
      <c r="DF81">
        <f t="shared" si="36"/>
        <v>0</v>
      </c>
      <c r="DG81">
        <f t="shared" si="34"/>
        <v>0</v>
      </c>
      <c r="DH81">
        <f>ROUND(ROUND(AG81*AK81,0)*CX81,0)</f>
        <v>0</v>
      </c>
      <c r="DI81">
        <f t="shared" ref="DI81:DI88" si="37">ROUND(ROUND(AH81,0)*CX81,0)</f>
        <v>0</v>
      </c>
      <c r="DJ81">
        <f>DI81</f>
        <v>0</v>
      </c>
      <c r="DK81">
        <v>0</v>
      </c>
      <c r="DL81" t="s">
        <v>3</v>
      </c>
      <c r="DM81">
        <v>0</v>
      </c>
      <c r="DN81" t="s">
        <v>3</v>
      </c>
      <c r="DO81">
        <v>0</v>
      </c>
    </row>
    <row r="82" spans="1:119" x14ac:dyDescent="0.2">
      <c r="A82">
        <f>ROW(Source!A112)</f>
        <v>112</v>
      </c>
      <c r="B82">
        <v>69726884</v>
      </c>
      <c r="C82">
        <v>69734240</v>
      </c>
      <c r="D82">
        <v>27439740</v>
      </c>
      <c r="E82">
        <v>1</v>
      </c>
      <c r="F82">
        <v>1</v>
      </c>
      <c r="G82">
        <v>1</v>
      </c>
      <c r="H82">
        <v>2</v>
      </c>
      <c r="I82" t="s">
        <v>1006</v>
      </c>
      <c r="J82" t="s">
        <v>1007</v>
      </c>
      <c r="K82" t="s">
        <v>1008</v>
      </c>
      <c r="L82">
        <v>1368</v>
      </c>
      <c r="N82">
        <v>1011</v>
      </c>
      <c r="O82" t="s">
        <v>978</v>
      </c>
      <c r="P82" t="s">
        <v>978</v>
      </c>
      <c r="Q82">
        <v>1</v>
      </c>
      <c r="W82">
        <v>0</v>
      </c>
      <c r="X82">
        <v>1936917142</v>
      </c>
      <c r="Y82">
        <f>(AT82*0.5)</f>
        <v>1.0449999999999999</v>
      </c>
      <c r="AA82">
        <v>0</v>
      </c>
      <c r="AB82">
        <v>638.41</v>
      </c>
      <c r="AC82">
        <v>200.77</v>
      </c>
      <c r="AD82">
        <v>0</v>
      </c>
      <c r="AE82">
        <v>0</v>
      </c>
      <c r="AF82">
        <v>81.430000000000007</v>
      </c>
      <c r="AG82">
        <v>10.14</v>
      </c>
      <c r="AH82">
        <v>0</v>
      </c>
      <c r="AI82">
        <v>1</v>
      </c>
      <c r="AJ82">
        <v>7.84</v>
      </c>
      <c r="AK82">
        <v>19.8</v>
      </c>
      <c r="AL82">
        <v>1</v>
      </c>
      <c r="AM82">
        <v>5</v>
      </c>
      <c r="AN82">
        <v>0</v>
      </c>
      <c r="AO82">
        <v>1</v>
      </c>
      <c r="AP82">
        <v>1</v>
      </c>
      <c r="AQ82">
        <v>0</v>
      </c>
      <c r="AR82">
        <v>0</v>
      </c>
      <c r="AS82" t="s">
        <v>3</v>
      </c>
      <c r="AT82">
        <v>2.09</v>
      </c>
      <c r="AU82" t="s">
        <v>205</v>
      </c>
      <c r="AV82">
        <v>0</v>
      </c>
      <c r="AW82">
        <v>2</v>
      </c>
      <c r="AX82">
        <v>69734248</v>
      </c>
      <c r="AY82">
        <v>1</v>
      </c>
      <c r="AZ82">
        <v>0</v>
      </c>
      <c r="BA82">
        <v>81</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CV82">
        <v>0</v>
      </c>
      <c r="CW82">
        <f>ROUND(Y82*Source!I112*DO82,9)</f>
        <v>0</v>
      </c>
      <c r="CX82">
        <f>ROUND(Y82*Source!I112,9)</f>
        <v>1.1954800000000001</v>
      </c>
      <c r="CY82">
        <f>AB82</f>
        <v>638.41</v>
      </c>
      <c r="CZ82">
        <f>AF82</f>
        <v>81.430000000000007</v>
      </c>
      <c r="DA82">
        <f>AJ82</f>
        <v>7.84</v>
      </c>
      <c r="DB82">
        <f>ROUND((ROUND(AT82*CZ82,2)*0.5),2)</f>
        <v>85.1</v>
      </c>
      <c r="DC82">
        <f>ROUND((ROUND(AT82*AG82,2)*0.5),2)</f>
        <v>10.6</v>
      </c>
      <c r="DD82" t="s">
        <v>3</v>
      </c>
      <c r="DE82" t="s">
        <v>3</v>
      </c>
      <c r="DF82">
        <f t="shared" si="36"/>
        <v>0</v>
      </c>
      <c r="DG82">
        <f>ROUND(ROUND(AF82*AJ82,0)*CX82,0)</f>
        <v>763</v>
      </c>
      <c r="DH82">
        <f>ROUND(ROUND(AG82*AK82,0)*CX82,0)</f>
        <v>240</v>
      </c>
      <c r="DI82">
        <f t="shared" si="37"/>
        <v>0</v>
      </c>
      <c r="DJ82">
        <f>DG82</f>
        <v>763</v>
      </c>
      <c r="DK82">
        <v>0</v>
      </c>
      <c r="DL82" t="s">
        <v>3</v>
      </c>
      <c r="DM82">
        <v>0</v>
      </c>
      <c r="DN82" t="s">
        <v>3</v>
      </c>
      <c r="DO82">
        <v>0</v>
      </c>
    </row>
    <row r="83" spans="1:119" x14ac:dyDescent="0.2">
      <c r="A83">
        <f>ROW(Source!A112)</f>
        <v>112</v>
      </c>
      <c r="B83">
        <v>69726884</v>
      </c>
      <c r="C83">
        <v>69734240</v>
      </c>
      <c r="D83">
        <v>27441148</v>
      </c>
      <c r="E83">
        <v>1</v>
      </c>
      <c r="F83">
        <v>1</v>
      </c>
      <c r="G83">
        <v>1</v>
      </c>
      <c r="H83">
        <v>2</v>
      </c>
      <c r="I83" t="s">
        <v>1009</v>
      </c>
      <c r="J83" t="s">
        <v>1010</v>
      </c>
      <c r="K83" t="s">
        <v>1011</v>
      </c>
      <c r="L83">
        <v>1368</v>
      </c>
      <c r="N83">
        <v>1011</v>
      </c>
      <c r="O83" t="s">
        <v>978</v>
      </c>
      <c r="P83" t="s">
        <v>978</v>
      </c>
      <c r="Q83">
        <v>1</v>
      </c>
      <c r="W83">
        <v>0</v>
      </c>
      <c r="X83">
        <v>-2072447542</v>
      </c>
      <c r="Y83">
        <f>(AT83*0.5)</f>
        <v>16</v>
      </c>
      <c r="AA83">
        <v>0</v>
      </c>
      <c r="AB83">
        <v>11.76</v>
      </c>
      <c r="AC83">
        <v>0</v>
      </c>
      <c r="AD83">
        <v>0</v>
      </c>
      <c r="AE83">
        <v>0</v>
      </c>
      <c r="AF83">
        <v>1.5</v>
      </c>
      <c r="AG83">
        <v>0</v>
      </c>
      <c r="AH83">
        <v>0</v>
      </c>
      <c r="AI83">
        <v>1</v>
      </c>
      <c r="AJ83">
        <v>7.84</v>
      </c>
      <c r="AK83">
        <v>19.8</v>
      </c>
      <c r="AL83">
        <v>1</v>
      </c>
      <c r="AM83">
        <v>5</v>
      </c>
      <c r="AN83">
        <v>0</v>
      </c>
      <c r="AO83">
        <v>1</v>
      </c>
      <c r="AP83">
        <v>1</v>
      </c>
      <c r="AQ83">
        <v>0</v>
      </c>
      <c r="AR83">
        <v>0</v>
      </c>
      <c r="AS83" t="s">
        <v>3</v>
      </c>
      <c r="AT83">
        <v>32</v>
      </c>
      <c r="AU83" t="s">
        <v>205</v>
      </c>
      <c r="AV83">
        <v>0</v>
      </c>
      <c r="AW83">
        <v>2</v>
      </c>
      <c r="AX83">
        <v>69734249</v>
      </c>
      <c r="AY83">
        <v>1</v>
      </c>
      <c r="AZ83">
        <v>0</v>
      </c>
      <c r="BA83">
        <v>82</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CV83">
        <v>0</v>
      </c>
      <c r="CW83">
        <f>ROUND(Y83*Source!I112*DO83,9)</f>
        <v>0</v>
      </c>
      <c r="CX83">
        <f>ROUND(Y83*Source!I112,9)</f>
        <v>18.303999999999998</v>
      </c>
      <c r="CY83">
        <f>AB83</f>
        <v>11.76</v>
      </c>
      <c r="CZ83">
        <f>AF83</f>
        <v>1.5</v>
      </c>
      <c r="DA83">
        <f>AJ83</f>
        <v>7.84</v>
      </c>
      <c r="DB83">
        <f>ROUND((ROUND(AT83*CZ83,2)*0.5),2)</f>
        <v>24</v>
      </c>
      <c r="DC83">
        <f>ROUND((ROUND(AT83*AG83,2)*0.5),2)</f>
        <v>0</v>
      </c>
      <c r="DD83" t="s">
        <v>3</v>
      </c>
      <c r="DE83" t="s">
        <v>3</v>
      </c>
      <c r="DF83">
        <f t="shared" si="36"/>
        <v>0</v>
      </c>
      <c r="DG83">
        <f>ROUND(ROUND(AF83*AJ83,0)*CX83,0)</f>
        <v>220</v>
      </c>
      <c r="DH83">
        <f>ROUND(ROUND(AG83*AK83,0)*CX83,0)</f>
        <v>0</v>
      </c>
      <c r="DI83">
        <f t="shared" si="37"/>
        <v>0</v>
      </c>
      <c r="DJ83">
        <f>DG83</f>
        <v>220</v>
      </c>
      <c r="DK83">
        <v>0</v>
      </c>
      <c r="DL83" t="s">
        <v>3</v>
      </c>
      <c r="DM83">
        <v>0</v>
      </c>
      <c r="DN83" t="s">
        <v>3</v>
      </c>
      <c r="DO83">
        <v>0</v>
      </c>
    </row>
    <row r="84" spans="1:119" x14ac:dyDescent="0.2">
      <c r="A84">
        <f>ROW(Source!A112)</f>
        <v>112</v>
      </c>
      <c r="B84">
        <v>69726884</v>
      </c>
      <c r="C84">
        <v>69734240</v>
      </c>
      <c r="D84">
        <v>27416566</v>
      </c>
      <c r="E84">
        <v>1</v>
      </c>
      <c r="F84">
        <v>1</v>
      </c>
      <c r="G84">
        <v>1</v>
      </c>
      <c r="H84">
        <v>3</v>
      </c>
      <c r="I84" t="s">
        <v>82</v>
      </c>
      <c r="J84" t="s">
        <v>194</v>
      </c>
      <c r="K84" t="s">
        <v>83</v>
      </c>
      <c r="L84">
        <v>1339</v>
      </c>
      <c r="N84">
        <v>1007</v>
      </c>
      <c r="O84" t="s">
        <v>40</v>
      </c>
      <c r="P84" t="s">
        <v>40</v>
      </c>
      <c r="Q84">
        <v>1</v>
      </c>
      <c r="W84">
        <v>0</v>
      </c>
      <c r="X84">
        <v>1967222743</v>
      </c>
      <c r="Y84">
        <f t="shared" ref="Y84:Y116" si="38">AT84</f>
        <v>2.0104894999999998</v>
      </c>
      <c r="AA84">
        <v>14.19</v>
      </c>
      <c r="AB84">
        <v>0</v>
      </c>
      <c r="AC84">
        <v>0</v>
      </c>
      <c r="AD84">
        <v>0</v>
      </c>
      <c r="AE84">
        <v>1.97</v>
      </c>
      <c r="AF84">
        <v>0</v>
      </c>
      <c r="AG84">
        <v>0</v>
      </c>
      <c r="AH84">
        <v>0</v>
      </c>
      <c r="AI84">
        <v>7.56</v>
      </c>
      <c r="AJ84">
        <v>1</v>
      </c>
      <c r="AK84">
        <v>1</v>
      </c>
      <c r="AL84">
        <v>1</v>
      </c>
      <c r="AM84">
        <v>0</v>
      </c>
      <c r="AN84">
        <v>0</v>
      </c>
      <c r="AO84">
        <v>0</v>
      </c>
      <c r="AP84">
        <v>1</v>
      </c>
      <c r="AQ84">
        <v>0</v>
      </c>
      <c r="AR84">
        <v>0</v>
      </c>
      <c r="AS84" t="s">
        <v>3</v>
      </c>
      <c r="AT84">
        <v>2.0104894999999998</v>
      </c>
      <c r="AU84" t="s">
        <v>3</v>
      </c>
      <c r="AV84">
        <v>0</v>
      </c>
      <c r="AW84">
        <v>2</v>
      </c>
      <c r="AX84">
        <v>69734251</v>
      </c>
      <c r="AY84">
        <v>1</v>
      </c>
      <c r="AZ84">
        <v>22528</v>
      </c>
      <c r="BA84">
        <v>84</v>
      </c>
      <c r="BB84">
        <v>3</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CV84">
        <v>0</v>
      </c>
      <c r="CW84">
        <v>0</v>
      </c>
      <c r="CX84">
        <f>ROUND(Y84*Source!I112,9)</f>
        <v>2.2999999880000002</v>
      </c>
      <c r="CY84">
        <f>AA84</f>
        <v>14.19</v>
      </c>
      <c r="CZ84">
        <f>AE84</f>
        <v>1.97</v>
      </c>
      <c r="DA84">
        <f>AI84</f>
        <v>7.56</v>
      </c>
      <c r="DB84">
        <f t="shared" ref="DB84:DB116" si="39">ROUND(ROUND(AT84*CZ84,2),2)</f>
        <v>3.96</v>
      </c>
      <c r="DC84">
        <f t="shared" ref="DC84:DC116" si="40">ROUND(ROUND(AT84*AG84,2),2)</f>
        <v>0</v>
      </c>
      <c r="DD84" t="s">
        <v>3</v>
      </c>
      <c r="DE84" t="s">
        <v>3</v>
      </c>
      <c r="DF84">
        <f>ROUND(ROUND(AE84*AI84,0)*CX84,0)</f>
        <v>34</v>
      </c>
      <c r="DG84">
        <f t="shared" ref="DG84:DG89" si="41">ROUND(ROUND(AF84,0)*CX84,0)</f>
        <v>0</v>
      </c>
      <c r="DH84">
        <f t="shared" ref="DH84:DH89" si="42">ROUND(ROUND(AG84,0)*CX84,0)</f>
        <v>0</v>
      </c>
      <c r="DI84">
        <f t="shared" si="37"/>
        <v>0</v>
      </c>
      <c r="DJ84">
        <f>DF84</f>
        <v>34</v>
      </c>
      <c r="DK84">
        <v>0</v>
      </c>
      <c r="DL84" t="s">
        <v>3</v>
      </c>
      <c r="DM84">
        <v>0</v>
      </c>
      <c r="DN84" t="s">
        <v>3</v>
      </c>
      <c r="DO84">
        <v>0</v>
      </c>
    </row>
    <row r="85" spans="1:119" x14ac:dyDescent="0.2">
      <c r="A85">
        <f>ROW(Source!A150)</f>
        <v>150</v>
      </c>
      <c r="B85">
        <v>69726971</v>
      </c>
      <c r="C85">
        <v>69734253</v>
      </c>
      <c r="D85">
        <v>27493087</v>
      </c>
      <c r="E85">
        <v>1</v>
      </c>
      <c r="F85">
        <v>1</v>
      </c>
      <c r="G85">
        <v>1</v>
      </c>
      <c r="H85">
        <v>1</v>
      </c>
      <c r="I85" t="s">
        <v>992</v>
      </c>
      <c r="J85" t="s">
        <v>3</v>
      </c>
      <c r="K85" t="s">
        <v>993</v>
      </c>
      <c r="L85">
        <v>1369</v>
      </c>
      <c r="N85">
        <v>1013</v>
      </c>
      <c r="O85" t="s">
        <v>974</v>
      </c>
      <c r="P85" t="s">
        <v>974</v>
      </c>
      <c r="Q85">
        <v>1</v>
      </c>
      <c r="W85">
        <v>0</v>
      </c>
      <c r="X85">
        <v>800791658</v>
      </c>
      <c r="Y85">
        <f t="shared" si="38"/>
        <v>9.4700000000000006</v>
      </c>
      <c r="AA85">
        <v>0</v>
      </c>
      <c r="AB85">
        <v>0</v>
      </c>
      <c r="AC85">
        <v>0</v>
      </c>
      <c r="AD85">
        <v>9.48</v>
      </c>
      <c r="AE85">
        <v>0</v>
      </c>
      <c r="AF85">
        <v>0</v>
      </c>
      <c r="AG85">
        <v>0</v>
      </c>
      <c r="AH85">
        <v>9.48</v>
      </c>
      <c r="AI85">
        <v>1</v>
      </c>
      <c r="AJ85">
        <v>1</v>
      </c>
      <c r="AK85">
        <v>1</v>
      </c>
      <c r="AL85">
        <v>1</v>
      </c>
      <c r="AM85">
        <v>0</v>
      </c>
      <c r="AN85">
        <v>0</v>
      </c>
      <c r="AO85">
        <v>1</v>
      </c>
      <c r="AP85">
        <v>0</v>
      </c>
      <c r="AQ85">
        <v>0</v>
      </c>
      <c r="AR85">
        <v>0</v>
      </c>
      <c r="AS85" t="s">
        <v>3</v>
      </c>
      <c r="AT85">
        <v>9.4700000000000006</v>
      </c>
      <c r="AU85" t="s">
        <v>3</v>
      </c>
      <c r="AV85">
        <v>1</v>
      </c>
      <c r="AW85">
        <v>2</v>
      </c>
      <c r="AX85">
        <v>69734258</v>
      </c>
      <c r="AY85">
        <v>1</v>
      </c>
      <c r="AZ85">
        <v>0</v>
      </c>
      <c r="BA85">
        <v>85</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CU85">
        <f>ROUND(AT85*Source!I150*AH85*AL85,0)</f>
        <v>46</v>
      </c>
      <c r="CV85">
        <f>ROUND(Y85*Source!I150,9)</f>
        <v>4.8296999999999999</v>
      </c>
      <c r="CW85">
        <v>0</v>
      </c>
      <c r="CX85">
        <f>ROUND(Y85*Source!I150,9)</f>
        <v>4.8296999999999999</v>
      </c>
      <c r="CY85">
        <f>AD85</f>
        <v>9.48</v>
      </c>
      <c r="CZ85">
        <f>AH85</f>
        <v>9.48</v>
      </c>
      <c r="DA85">
        <f>AL85</f>
        <v>1</v>
      </c>
      <c r="DB85">
        <f t="shared" si="39"/>
        <v>89.78</v>
      </c>
      <c r="DC85">
        <f t="shared" si="40"/>
        <v>0</v>
      </c>
      <c r="DD85" t="s">
        <v>3</v>
      </c>
      <c r="DE85" t="s">
        <v>3</v>
      </c>
      <c r="DF85">
        <f t="shared" ref="DF85:DF91" si="43">ROUND(ROUND(AE85,0)*CX85,0)</f>
        <v>0</v>
      </c>
      <c r="DG85">
        <f t="shared" si="41"/>
        <v>0</v>
      </c>
      <c r="DH85">
        <f t="shared" si="42"/>
        <v>0</v>
      </c>
      <c r="DI85">
        <f t="shared" si="37"/>
        <v>43</v>
      </c>
      <c r="DJ85">
        <f>DI85</f>
        <v>43</v>
      </c>
      <c r="DK85">
        <v>0</v>
      </c>
      <c r="DL85" t="s">
        <v>3</v>
      </c>
      <c r="DM85">
        <v>0</v>
      </c>
      <c r="DN85" t="s">
        <v>3</v>
      </c>
      <c r="DO85">
        <v>0</v>
      </c>
    </row>
    <row r="86" spans="1:119" x14ac:dyDescent="0.2">
      <c r="A86">
        <f>ROW(Source!A150)</f>
        <v>150</v>
      </c>
      <c r="B86">
        <v>69726971</v>
      </c>
      <c r="C86">
        <v>69734253</v>
      </c>
      <c r="D86">
        <v>27439597</v>
      </c>
      <c r="E86">
        <v>1</v>
      </c>
      <c r="F86">
        <v>1</v>
      </c>
      <c r="G86">
        <v>1</v>
      </c>
      <c r="H86">
        <v>2</v>
      </c>
      <c r="I86" t="s">
        <v>994</v>
      </c>
      <c r="J86" t="s">
        <v>995</v>
      </c>
      <c r="K86" t="s">
        <v>996</v>
      </c>
      <c r="L86">
        <v>1368</v>
      </c>
      <c r="N86">
        <v>1011</v>
      </c>
      <c r="O86" t="s">
        <v>978</v>
      </c>
      <c r="P86" t="s">
        <v>978</v>
      </c>
      <c r="Q86">
        <v>1</v>
      </c>
      <c r="W86">
        <v>0</v>
      </c>
      <c r="X86">
        <v>-1564010176</v>
      </c>
      <c r="Y86">
        <f t="shared" si="38"/>
        <v>0.45</v>
      </c>
      <c r="AA86">
        <v>0</v>
      </c>
      <c r="AB86">
        <v>6.62</v>
      </c>
      <c r="AC86">
        <v>0</v>
      </c>
      <c r="AD86">
        <v>0</v>
      </c>
      <c r="AE86">
        <v>0</v>
      </c>
      <c r="AF86">
        <v>6.62</v>
      </c>
      <c r="AG86">
        <v>0</v>
      </c>
      <c r="AH86">
        <v>0</v>
      </c>
      <c r="AI86">
        <v>1</v>
      </c>
      <c r="AJ86">
        <v>1</v>
      </c>
      <c r="AK86">
        <v>1</v>
      </c>
      <c r="AL86">
        <v>1</v>
      </c>
      <c r="AM86">
        <v>0</v>
      </c>
      <c r="AN86">
        <v>0</v>
      </c>
      <c r="AO86">
        <v>1</v>
      </c>
      <c r="AP86">
        <v>0</v>
      </c>
      <c r="AQ86">
        <v>0</v>
      </c>
      <c r="AR86">
        <v>0</v>
      </c>
      <c r="AS86" t="s">
        <v>3</v>
      </c>
      <c r="AT86">
        <v>0.45</v>
      </c>
      <c r="AU86" t="s">
        <v>3</v>
      </c>
      <c r="AV86">
        <v>0</v>
      </c>
      <c r="AW86">
        <v>2</v>
      </c>
      <c r="AX86">
        <v>69734259</v>
      </c>
      <c r="AY86">
        <v>1</v>
      </c>
      <c r="AZ86">
        <v>0</v>
      </c>
      <c r="BA86">
        <v>86</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CV86">
        <v>0</v>
      </c>
      <c r="CW86">
        <f>ROUND(Y86*Source!I150*DO86,9)</f>
        <v>0</v>
      </c>
      <c r="CX86">
        <f>ROUND(Y86*Source!I150,9)</f>
        <v>0.22950000000000001</v>
      </c>
      <c r="CY86">
        <f>AB86</f>
        <v>6.62</v>
      </c>
      <c r="CZ86">
        <f>AF86</f>
        <v>6.62</v>
      </c>
      <c r="DA86">
        <f>AJ86</f>
        <v>1</v>
      </c>
      <c r="DB86">
        <f t="shared" si="39"/>
        <v>2.98</v>
      </c>
      <c r="DC86">
        <f t="shared" si="40"/>
        <v>0</v>
      </c>
      <c r="DD86" t="s">
        <v>3</v>
      </c>
      <c r="DE86" t="s">
        <v>3</v>
      </c>
      <c r="DF86">
        <f t="shared" si="43"/>
        <v>0</v>
      </c>
      <c r="DG86">
        <f t="shared" si="41"/>
        <v>2</v>
      </c>
      <c r="DH86">
        <f t="shared" si="42"/>
        <v>0</v>
      </c>
      <c r="DI86">
        <f t="shared" si="37"/>
        <v>0</v>
      </c>
      <c r="DJ86">
        <f>DG86</f>
        <v>2</v>
      </c>
      <c r="DK86">
        <v>0</v>
      </c>
      <c r="DL86" t="s">
        <v>3</v>
      </c>
      <c r="DM86">
        <v>0</v>
      </c>
      <c r="DN86" t="s">
        <v>3</v>
      </c>
      <c r="DO86">
        <v>0</v>
      </c>
    </row>
    <row r="87" spans="1:119" x14ac:dyDescent="0.2">
      <c r="A87">
        <f>ROW(Source!A150)</f>
        <v>150</v>
      </c>
      <c r="B87">
        <v>69726971</v>
      </c>
      <c r="C87">
        <v>69734253</v>
      </c>
      <c r="D87">
        <v>27441327</v>
      </c>
      <c r="E87">
        <v>1</v>
      </c>
      <c r="F87">
        <v>1</v>
      </c>
      <c r="G87">
        <v>1</v>
      </c>
      <c r="H87">
        <v>2</v>
      </c>
      <c r="I87" t="s">
        <v>975</v>
      </c>
      <c r="J87" t="s">
        <v>976</v>
      </c>
      <c r="K87" t="s">
        <v>977</v>
      </c>
      <c r="L87">
        <v>1368</v>
      </c>
      <c r="N87">
        <v>1011</v>
      </c>
      <c r="O87" t="s">
        <v>978</v>
      </c>
      <c r="P87" t="s">
        <v>978</v>
      </c>
      <c r="Q87">
        <v>1</v>
      </c>
      <c r="W87">
        <v>0</v>
      </c>
      <c r="X87">
        <v>-1583389094</v>
      </c>
      <c r="Y87">
        <f t="shared" si="38"/>
        <v>0.31</v>
      </c>
      <c r="AA87">
        <v>0</v>
      </c>
      <c r="AB87">
        <v>93.37</v>
      </c>
      <c r="AC87">
        <v>11.69</v>
      </c>
      <c r="AD87">
        <v>0</v>
      </c>
      <c r="AE87">
        <v>0</v>
      </c>
      <c r="AF87">
        <v>93.37</v>
      </c>
      <c r="AG87">
        <v>11.69</v>
      </c>
      <c r="AH87">
        <v>0</v>
      </c>
      <c r="AI87">
        <v>1</v>
      </c>
      <c r="AJ87">
        <v>1</v>
      </c>
      <c r="AK87">
        <v>1</v>
      </c>
      <c r="AL87">
        <v>1</v>
      </c>
      <c r="AM87">
        <v>0</v>
      </c>
      <c r="AN87">
        <v>0</v>
      </c>
      <c r="AO87">
        <v>1</v>
      </c>
      <c r="AP87">
        <v>0</v>
      </c>
      <c r="AQ87">
        <v>0</v>
      </c>
      <c r="AR87">
        <v>0</v>
      </c>
      <c r="AS87" t="s">
        <v>3</v>
      </c>
      <c r="AT87">
        <v>0.31</v>
      </c>
      <c r="AU87" t="s">
        <v>3</v>
      </c>
      <c r="AV87">
        <v>0</v>
      </c>
      <c r="AW87">
        <v>2</v>
      </c>
      <c r="AX87">
        <v>69734260</v>
      </c>
      <c r="AY87">
        <v>1</v>
      </c>
      <c r="AZ87">
        <v>0</v>
      </c>
      <c r="BA87">
        <v>87</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CV87">
        <v>0</v>
      </c>
      <c r="CW87">
        <f>ROUND(Y87*Source!I150*DO87,9)</f>
        <v>0</v>
      </c>
      <c r="CX87">
        <f>ROUND(Y87*Source!I150,9)</f>
        <v>0.15809999999999999</v>
      </c>
      <c r="CY87">
        <f>AB87</f>
        <v>93.37</v>
      </c>
      <c r="CZ87">
        <f>AF87</f>
        <v>93.37</v>
      </c>
      <c r="DA87">
        <f>AJ87</f>
        <v>1</v>
      </c>
      <c r="DB87">
        <f t="shared" si="39"/>
        <v>28.94</v>
      </c>
      <c r="DC87">
        <f t="shared" si="40"/>
        <v>3.62</v>
      </c>
      <c r="DD87" t="s">
        <v>3</v>
      </c>
      <c r="DE87" t="s">
        <v>3</v>
      </c>
      <c r="DF87">
        <f t="shared" si="43"/>
        <v>0</v>
      </c>
      <c r="DG87">
        <f t="shared" si="41"/>
        <v>15</v>
      </c>
      <c r="DH87">
        <f t="shared" si="42"/>
        <v>2</v>
      </c>
      <c r="DI87">
        <f t="shared" si="37"/>
        <v>0</v>
      </c>
      <c r="DJ87">
        <f>DG87</f>
        <v>15</v>
      </c>
      <c r="DK87">
        <v>0</v>
      </c>
      <c r="DL87" t="s">
        <v>3</v>
      </c>
      <c r="DM87">
        <v>0</v>
      </c>
      <c r="DN87" t="s">
        <v>3</v>
      </c>
      <c r="DO87">
        <v>0</v>
      </c>
    </row>
    <row r="88" spans="1:119" x14ac:dyDescent="0.2">
      <c r="A88">
        <f>ROW(Source!A150)</f>
        <v>150</v>
      </c>
      <c r="B88">
        <v>69726971</v>
      </c>
      <c r="C88">
        <v>69734253</v>
      </c>
      <c r="D88">
        <v>27382915</v>
      </c>
      <c r="E88">
        <v>1</v>
      </c>
      <c r="F88">
        <v>1</v>
      </c>
      <c r="G88">
        <v>1</v>
      </c>
      <c r="H88">
        <v>3</v>
      </c>
      <c r="I88" t="s">
        <v>153</v>
      </c>
      <c r="J88" t="s">
        <v>155</v>
      </c>
      <c r="K88" t="s">
        <v>154</v>
      </c>
      <c r="L88">
        <v>1339</v>
      </c>
      <c r="N88">
        <v>1007</v>
      </c>
      <c r="O88" t="s">
        <v>40</v>
      </c>
      <c r="P88" t="s">
        <v>40</v>
      </c>
      <c r="Q88">
        <v>1</v>
      </c>
      <c r="W88">
        <v>0</v>
      </c>
      <c r="X88">
        <v>958144803</v>
      </c>
      <c r="Y88">
        <f t="shared" si="38"/>
        <v>1.02</v>
      </c>
      <c r="AA88">
        <v>672.09</v>
      </c>
      <c r="AB88">
        <v>0</v>
      </c>
      <c r="AC88">
        <v>0</v>
      </c>
      <c r="AD88">
        <v>0</v>
      </c>
      <c r="AE88">
        <v>672.09</v>
      </c>
      <c r="AF88">
        <v>0</v>
      </c>
      <c r="AG88">
        <v>0</v>
      </c>
      <c r="AH88">
        <v>0</v>
      </c>
      <c r="AI88">
        <v>1</v>
      </c>
      <c r="AJ88">
        <v>1</v>
      </c>
      <c r="AK88">
        <v>1</v>
      </c>
      <c r="AL88">
        <v>1</v>
      </c>
      <c r="AM88">
        <v>0</v>
      </c>
      <c r="AN88">
        <v>0</v>
      </c>
      <c r="AO88">
        <v>0</v>
      </c>
      <c r="AP88">
        <v>1</v>
      </c>
      <c r="AQ88">
        <v>0</v>
      </c>
      <c r="AR88">
        <v>0</v>
      </c>
      <c r="AS88" t="s">
        <v>3</v>
      </c>
      <c r="AT88">
        <v>1.02</v>
      </c>
      <c r="AU88" t="s">
        <v>3</v>
      </c>
      <c r="AV88">
        <v>0</v>
      </c>
      <c r="AW88">
        <v>1</v>
      </c>
      <c r="AX88">
        <v>-1</v>
      </c>
      <c r="AY88">
        <v>0</v>
      </c>
      <c r="AZ88">
        <v>0</v>
      </c>
      <c r="BA88" t="s">
        <v>3</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CV88">
        <v>0</v>
      </c>
      <c r="CW88">
        <v>0</v>
      </c>
      <c r="CX88">
        <f>ROUND(Y88*Source!I150,9)</f>
        <v>0.5202</v>
      </c>
      <c r="CY88">
        <f>AA88</f>
        <v>672.09</v>
      </c>
      <c r="CZ88">
        <f>AE88</f>
        <v>672.09</v>
      </c>
      <c r="DA88">
        <f>AI88</f>
        <v>1</v>
      </c>
      <c r="DB88">
        <f t="shared" si="39"/>
        <v>685.53</v>
      </c>
      <c r="DC88">
        <f t="shared" si="40"/>
        <v>0</v>
      </c>
      <c r="DD88" t="s">
        <v>3</v>
      </c>
      <c r="DE88" t="s">
        <v>3</v>
      </c>
      <c r="DF88">
        <f t="shared" si="43"/>
        <v>350</v>
      </c>
      <c r="DG88">
        <f t="shared" si="41"/>
        <v>0</v>
      </c>
      <c r="DH88">
        <f t="shared" si="42"/>
        <v>0</v>
      </c>
      <c r="DI88">
        <f t="shared" si="37"/>
        <v>0</v>
      </c>
      <c r="DJ88">
        <f>DF88</f>
        <v>350</v>
      </c>
      <c r="DK88">
        <v>0</v>
      </c>
      <c r="DL88" t="s">
        <v>3</v>
      </c>
      <c r="DM88">
        <v>0</v>
      </c>
      <c r="DN88" t="s">
        <v>3</v>
      </c>
      <c r="DO88">
        <v>0</v>
      </c>
    </row>
    <row r="89" spans="1:119" x14ac:dyDescent="0.2">
      <c r="A89">
        <f>ROW(Source!A151)</f>
        <v>151</v>
      </c>
      <c r="B89">
        <v>69726884</v>
      </c>
      <c r="C89">
        <v>69734253</v>
      </c>
      <c r="D89">
        <v>27493087</v>
      </c>
      <c r="E89">
        <v>1</v>
      </c>
      <c r="F89">
        <v>1</v>
      </c>
      <c r="G89">
        <v>1</v>
      </c>
      <c r="H89">
        <v>1</v>
      </c>
      <c r="I89" t="s">
        <v>992</v>
      </c>
      <c r="J89" t="s">
        <v>3</v>
      </c>
      <c r="K89" t="s">
        <v>993</v>
      </c>
      <c r="L89">
        <v>1369</v>
      </c>
      <c r="N89">
        <v>1013</v>
      </c>
      <c r="O89" t="s">
        <v>974</v>
      </c>
      <c r="P89" t="s">
        <v>974</v>
      </c>
      <c r="Q89">
        <v>1</v>
      </c>
      <c r="W89">
        <v>0</v>
      </c>
      <c r="X89">
        <v>800791658</v>
      </c>
      <c r="Y89">
        <f t="shared" si="38"/>
        <v>9.4700000000000006</v>
      </c>
      <c r="AA89">
        <v>0</v>
      </c>
      <c r="AB89">
        <v>0</v>
      </c>
      <c r="AC89">
        <v>0</v>
      </c>
      <c r="AD89">
        <v>242.69</v>
      </c>
      <c r="AE89">
        <v>0</v>
      </c>
      <c r="AF89">
        <v>0</v>
      </c>
      <c r="AG89">
        <v>0</v>
      </c>
      <c r="AH89">
        <v>9.48</v>
      </c>
      <c r="AI89">
        <v>1</v>
      </c>
      <c r="AJ89">
        <v>1</v>
      </c>
      <c r="AK89">
        <v>1</v>
      </c>
      <c r="AL89">
        <v>25.6</v>
      </c>
      <c r="AM89">
        <v>5</v>
      </c>
      <c r="AN89">
        <v>0</v>
      </c>
      <c r="AO89">
        <v>1</v>
      </c>
      <c r="AP89">
        <v>0</v>
      </c>
      <c r="AQ89">
        <v>0</v>
      </c>
      <c r="AR89">
        <v>0</v>
      </c>
      <c r="AS89" t="s">
        <v>3</v>
      </c>
      <c r="AT89">
        <v>9.4700000000000006</v>
      </c>
      <c r="AU89" t="s">
        <v>3</v>
      </c>
      <c r="AV89">
        <v>1</v>
      </c>
      <c r="AW89">
        <v>2</v>
      </c>
      <c r="AX89">
        <v>69734258</v>
      </c>
      <c r="AY89">
        <v>1</v>
      </c>
      <c r="AZ89">
        <v>0</v>
      </c>
      <c r="BA89">
        <v>89</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CU89">
        <f>ROUND(AT89*Source!I151*AH89*AL89,0)</f>
        <v>1172</v>
      </c>
      <c r="CV89">
        <f>ROUND(Y89*Source!I151,9)</f>
        <v>4.8296999999999999</v>
      </c>
      <c r="CW89">
        <v>0</v>
      </c>
      <c r="CX89">
        <f>ROUND(Y89*Source!I151,9)</f>
        <v>4.8296999999999999</v>
      </c>
      <c r="CY89">
        <f>AD89</f>
        <v>242.69</v>
      </c>
      <c r="CZ89">
        <f>AH89</f>
        <v>9.48</v>
      </c>
      <c r="DA89">
        <f>AL89</f>
        <v>25.6</v>
      </c>
      <c r="DB89">
        <f t="shared" si="39"/>
        <v>89.78</v>
      </c>
      <c r="DC89">
        <f t="shared" si="40"/>
        <v>0</v>
      </c>
      <c r="DD89" t="s">
        <v>3</v>
      </c>
      <c r="DE89" t="s">
        <v>3</v>
      </c>
      <c r="DF89">
        <f t="shared" si="43"/>
        <v>0</v>
      </c>
      <c r="DG89">
        <f t="shared" si="41"/>
        <v>0</v>
      </c>
      <c r="DH89">
        <f t="shared" si="42"/>
        <v>0</v>
      </c>
      <c r="DI89">
        <f>ROUND(ROUND(AH89*AL89,0)*CX89,0)</f>
        <v>1174</v>
      </c>
      <c r="DJ89">
        <f>DI89</f>
        <v>1174</v>
      </c>
      <c r="DK89">
        <v>0</v>
      </c>
      <c r="DL89" t="s">
        <v>3</v>
      </c>
      <c r="DM89">
        <v>0</v>
      </c>
      <c r="DN89" t="s">
        <v>3</v>
      </c>
      <c r="DO89">
        <v>0</v>
      </c>
    </row>
    <row r="90" spans="1:119" x14ac:dyDescent="0.2">
      <c r="A90">
        <f>ROW(Source!A151)</f>
        <v>151</v>
      </c>
      <c r="B90">
        <v>69726884</v>
      </c>
      <c r="C90">
        <v>69734253</v>
      </c>
      <c r="D90">
        <v>27439597</v>
      </c>
      <c r="E90">
        <v>1</v>
      </c>
      <c r="F90">
        <v>1</v>
      </c>
      <c r="G90">
        <v>1</v>
      </c>
      <c r="H90">
        <v>2</v>
      </c>
      <c r="I90" t="s">
        <v>994</v>
      </c>
      <c r="J90" t="s">
        <v>995</v>
      </c>
      <c r="K90" t="s">
        <v>996</v>
      </c>
      <c r="L90">
        <v>1368</v>
      </c>
      <c r="N90">
        <v>1011</v>
      </c>
      <c r="O90" t="s">
        <v>978</v>
      </c>
      <c r="P90" t="s">
        <v>978</v>
      </c>
      <c r="Q90">
        <v>1</v>
      </c>
      <c r="W90">
        <v>0</v>
      </c>
      <c r="X90">
        <v>-1564010176</v>
      </c>
      <c r="Y90">
        <f t="shared" si="38"/>
        <v>0.45</v>
      </c>
      <c r="AA90">
        <v>0</v>
      </c>
      <c r="AB90">
        <v>61.57</v>
      </c>
      <c r="AC90">
        <v>0</v>
      </c>
      <c r="AD90">
        <v>0</v>
      </c>
      <c r="AE90">
        <v>0</v>
      </c>
      <c r="AF90">
        <v>6.62</v>
      </c>
      <c r="AG90">
        <v>0</v>
      </c>
      <c r="AH90">
        <v>0</v>
      </c>
      <c r="AI90">
        <v>1</v>
      </c>
      <c r="AJ90">
        <v>9.3000000000000007</v>
      </c>
      <c r="AK90">
        <v>19.8</v>
      </c>
      <c r="AL90">
        <v>1</v>
      </c>
      <c r="AM90">
        <v>5</v>
      </c>
      <c r="AN90">
        <v>0</v>
      </c>
      <c r="AO90">
        <v>1</v>
      </c>
      <c r="AP90">
        <v>0</v>
      </c>
      <c r="AQ90">
        <v>0</v>
      </c>
      <c r="AR90">
        <v>0</v>
      </c>
      <c r="AS90" t="s">
        <v>3</v>
      </c>
      <c r="AT90">
        <v>0.45</v>
      </c>
      <c r="AU90" t="s">
        <v>3</v>
      </c>
      <c r="AV90">
        <v>0</v>
      </c>
      <c r="AW90">
        <v>2</v>
      </c>
      <c r="AX90">
        <v>69734259</v>
      </c>
      <c r="AY90">
        <v>1</v>
      </c>
      <c r="AZ90">
        <v>0</v>
      </c>
      <c r="BA90">
        <v>90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CV90">
        <v>0</v>
      </c>
      <c r="CW90">
        <f>ROUND(Y90*Source!I151*DO90,9)</f>
        <v>0</v>
      </c>
      <c r="CX90">
        <f>ROUND(Y90*Source!I151,9)</f>
        <v>0.22950000000000001</v>
      </c>
      <c r="CY90">
        <f>AB90</f>
        <v>61.57</v>
      </c>
      <c r="CZ90">
        <f>AF90</f>
        <v>6.62</v>
      </c>
      <c r="DA90">
        <f>AJ90</f>
        <v>9.3000000000000007</v>
      </c>
      <c r="DB90">
        <f t="shared" si="39"/>
        <v>2.98</v>
      </c>
      <c r="DC90">
        <f t="shared" si="40"/>
        <v>0</v>
      </c>
      <c r="DD90" t="s">
        <v>3</v>
      </c>
      <c r="DE90" t="s">
        <v>3</v>
      </c>
      <c r="DF90">
        <f t="shared" si="43"/>
        <v>0</v>
      </c>
      <c r="DG90">
        <f>ROUND(ROUND(AF90*AJ90,0)*CX90,0)</f>
        <v>14</v>
      </c>
      <c r="DH90">
        <f>ROUND(ROUND(AG90*AK90,0)*CX90,0)</f>
        <v>0</v>
      </c>
      <c r="DI90">
        <f t="shared" ref="DI90:DI95" si="44">ROUND(ROUND(AH90,0)*CX90,0)</f>
        <v>0</v>
      </c>
      <c r="DJ90">
        <f>DG90</f>
        <v>14</v>
      </c>
      <c r="DK90">
        <v>0</v>
      </c>
      <c r="DL90" t="s">
        <v>3</v>
      </c>
      <c r="DM90">
        <v>0</v>
      </c>
      <c r="DN90" t="s">
        <v>3</v>
      </c>
      <c r="DO90">
        <v>0</v>
      </c>
    </row>
    <row r="91" spans="1:119" x14ac:dyDescent="0.2">
      <c r="A91">
        <f>ROW(Source!A151)</f>
        <v>151</v>
      </c>
      <c r="B91">
        <v>69726884</v>
      </c>
      <c r="C91">
        <v>69734253</v>
      </c>
      <c r="D91">
        <v>27441327</v>
      </c>
      <c r="E91">
        <v>1</v>
      </c>
      <c r="F91">
        <v>1</v>
      </c>
      <c r="G91">
        <v>1</v>
      </c>
      <c r="H91">
        <v>2</v>
      </c>
      <c r="I91" t="s">
        <v>975</v>
      </c>
      <c r="J91" t="s">
        <v>976</v>
      </c>
      <c r="K91" t="s">
        <v>977</v>
      </c>
      <c r="L91">
        <v>1368</v>
      </c>
      <c r="N91">
        <v>1011</v>
      </c>
      <c r="O91" t="s">
        <v>978</v>
      </c>
      <c r="P91" t="s">
        <v>978</v>
      </c>
      <c r="Q91">
        <v>1</v>
      </c>
      <c r="W91">
        <v>0</v>
      </c>
      <c r="X91">
        <v>-1583389094</v>
      </c>
      <c r="Y91">
        <f t="shared" si="38"/>
        <v>0.31</v>
      </c>
      <c r="AA91">
        <v>0</v>
      </c>
      <c r="AB91">
        <v>868.34</v>
      </c>
      <c r="AC91">
        <v>231.46</v>
      </c>
      <c r="AD91">
        <v>0</v>
      </c>
      <c r="AE91">
        <v>0</v>
      </c>
      <c r="AF91">
        <v>93.37</v>
      </c>
      <c r="AG91">
        <v>11.69</v>
      </c>
      <c r="AH91">
        <v>0</v>
      </c>
      <c r="AI91">
        <v>1</v>
      </c>
      <c r="AJ91">
        <v>9.3000000000000007</v>
      </c>
      <c r="AK91">
        <v>19.8</v>
      </c>
      <c r="AL91">
        <v>1</v>
      </c>
      <c r="AM91">
        <v>5</v>
      </c>
      <c r="AN91">
        <v>0</v>
      </c>
      <c r="AO91">
        <v>1</v>
      </c>
      <c r="AP91">
        <v>0</v>
      </c>
      <c r="AQ91">
        <v>0</v>
      </c>
      <c r="AR91">
        <v>0</v>
      </c>
      <c r="AS91" t="s">
        <v>3</v>
      </c>
      <c r="AT91">
        <v>0.31</v>
      </c>
      <c r="AU91" t="s">
        <v>3</v>
      </c>
      <c r="AV91">
        <v>0</v>
      </c>
      <c r="AW91">
        <v>2</v>
      </c>
      <c r="AX91">
        <v>69734260</v>
      </c>
      <c r="AY91">
        <v>1</v>
      </c>
      <c r="AZ91">
        <v>0</v>
      </c>
      <c r="BA91">
        <v>91</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CV91">
        <v>0</v>
      </c>
      <c r="CW91">
        <f>ROUND(Y91*Source!I151*DO91,9)</f>
        <v>0</v>
      </c>
      <c r="CX91">
        <f>ROUND(Y91*Source!I151,9)</f>
        <v>0.15809999999999999</v>
      </c>
      <c r="CY91">
        <f>AB91</f>
        <v>868.34</v>
      </c>
      <c r="CZ91">
        <f>AF91</f>
        <v>93.37</v>
      </c>
      <c r="DA91">
        <f>AJ91</f>
        <v>9.3000000000000007</v>
      </c>
      <c r="DB91">
        <f t="shared" si="39"/>
        <v>28.94</v>
      </c>
      <c r="DC91">
        <f t="shared" si="40"/>
        <v>3.62</v>
      </c>
      <c r="DD91" t="s">
        <v>3</v>
      </c>
      <c r="DE91" t="s">
        <v>3</v>
      </c>
      <c r="DF91">
        <f t="shared" si="43"/>
        <v>0</v>
      </c>
      <c r="DG91">
        <f>ROUND(ROUND(AF91*AJ91,0)*CX91,0)</f>
        <v>137</v>
      </c>
      <c r="DH91">
        <f>ROUND(ROUND(AG91*AK91,0)*CX91,0)</f>
        <v>37</v>
      </c>
      <c r="DI91">
        <f t="shared" si="44"/>
        <v>0</v>
      </c>
      <c r="DJ91">
        <f>DG91</f>
        <v>137</v>
      </c>
      <c r="DK91">
        <v>0</v>
      </c>
      <c r="DL91" t="s">
        <v>3</v>
      </c>
      <c r="DM91">
        <v>0</v>
      </c>
      <c r="DN91" t="s">
        <v>3</v>
      </c>
      <c r="DO91">
        <v>0</v>
      </c>
    </row>
    <row r="92" spans="1:119" x14ac:dyDescent="0.2">
      <c r="A92">
        <f>ROW(Source!A151)</f>
        <v>151</v>
      </c>
      <c r="B92">
        <v>69726884</v>
      </c>
      <c r="C92">
        <v>69734253</v>
      </c>
      <c r="D92">
        <v>27382915</v>
      </c>
      <c r="E92">
        <v>1</v>
      </c>
      <c r="F92">
        <v>1</v>
      </c>
      <c r="G92">
        <v>1</v>
      </c>
      <c r="H92">
        <v>3</v>
      </c>
      <c r="I92" t="s">
        <v>153</v>
      </c>
      <c r="J92" t="s">
        <v>155</v>
      </c>
      <c r="K92" t="s">
        <v>154</v>
      </c>
      <c r="L92">
        <v>1339</v>
      </c>
      <c r="N92">
        <v>1007</v>
      </c>
      <c r="O92" t="s">
        <v>40</v>
      </c>
      <c r="P92" t="s">
        <v>40</v>
      </c>
      <c r="Q92">
        <v>1</v>
      </c>
      <c r="W92">
        <v>0</v>
      </c>
      <c r="X92">
        <v>958144803</v>
      </c>
      <c r="Y92">
        <f t="shared" si="38"/>
        <v>1.02</v>
      </c>
      <c r="AA92">
        <v>8150</v>
      </c>
      <c r="AB92">
        <v>0</v>
      </c>
      <c r="AC92">
        <v>0</v>
      </c>
      <c r="AD92">
        <v>0</v>
      </c>
      <c r="AE92">
        <v>1127.0899999999999</v>
      </c>
      <c r="AF92">
        <v>0</v>
      </c>
      <c r="AG92">
        <v>0</v>
      </c>
      <c r="AH92">
        <v>0</v>
      </c>
      <c r="AI92">
        <v>7.56</v>
      </c>
      <c r="AJ92">
        <v>1</v>
      </c>
      <c r="AK92">
        <v>1</v>
      </c>
      <c r="AL92">
        <v>1</v>
      </c>
      <c r="AM92">
        <v>0</v>
      </c>
      <c r="AN92">
        <v>0</v>
      </c>
      <c r="AO92">
        <v>0</v>
      </c>
      <c r="AP92">
        <v>1</v>
      </c>
      <c r="AQ92">
        <v>0</v>
      </c>
      <c r="AR92">
        <v>0</v>
      </c>
      <c r="AS92" t="s">
        <v>3</v>
      </c>
      <c r="AT92">
        <v>1.02</v>
      </c>
      <c r="AU92" t="s">
        <v>3</v>
      </c>
      <c r="AV92">
        <v>0</v>
      </c>
      <c r="AW92">
        <v>1</v>
      </c>
      <c r="AX92">
        <v>-1</v>
      </c>
      <c r="AY92">
        <v>0</v>
      </c>
      <c r="AZ92">
        <v>0</v>
      </c>
      <c r="BA92" t="s">
        <v>3</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CV92">
        <v>0</v>
      </c>
      <c r="CW92">
        <v>0</v>
      </c>
      <c r="CX92">
        <f>ROUND(Y92*Source!I151,9)</f>
        <v>0.5202</v>
      </c>
      <c r="CY92">
        <f>AA92</f>
        <v>8150</v>
      </c>
      <c r="CZ92">
        <f>AE92</f>
        <v>1127.0899999999999</v>
      </c>
      <c r="DA92">
        <f>AI92</f>
        <v>7.56</v>
      </c>
      <c r="DB92">
        <f t="shared" si="39"/>
        <v>1149.6300000000001</v>
      </c>
      <c r="DC92">
        <f t="shared" si="40"/>
        <v>0</v>
      </c>
      <c r="DD92" t="s">
        <v>3</v>
      </c>
      <c r="DE92" t="s">
        <v>3</v>
      </c>
      <c r="DF92">
        <f>ROUND(ROUND(AE92*AI92,0)*CX92,0)</f>
        <v>4433</v>
      </c>
      <c r="DG92">
        <f>ROUND(ROUND(AF92,0)*CX92,0)</f>
        <v>0</v>
      </c>
      <c r="DH92">
        <f>ROUND(ROUND(AG92,0)*CX92,0)</f>
        <v>0</v>
      </c>
      <c r="DI92">
        <f t="shared" si="44"/>
        <v>0</v>
      </c>
      <c r="DJ92">
        <f>DF92</f>
        <v>4433</v>
      </c>
      <c r="DK92">
        <v>0</v>
      </c>
      <c r="DL92" t="s">
        <v>3</v>
      </c>
      <c r="DM92">
        <v>0</v>
      </c>
      <c r="DN92" t="s">
        <v>3</v>
      </c>
      <c r="DO92">
        <v>0</v>
      </c>
    </row>
    <row r="93" spans="1:119" x14ac:dyDescent="0.2">
      <c r="A93">
        <f>ROW(Source!A154)</f>
        <v>154</v>
      </c>
      <c r="B93">
        <v>69726971</v>
      </c>
      <c r="C93">
        <v>69734263</v>
      </c>
      <c r="D93">
        <v>27493458</v>
      </c>
      <c r="E93">
        <v>1</v>
      </c>
      <c r="F93">
        <v>1</v>
      </c>
      <c r="G93">
        <v>1</v>
      </c>
      <c r="H93">
        <v>1</v>
      </c>
      <c r="I93" t="s">
        <v>997</v>
      </c>
      <c r="J93" t="s">
        <v>3</v>
      </c>
      <c r="K93" t="s">
        <v>998</v>
      </c>
      <c r="L93">
        <v>1369</v>
      </c>
      <c r="N93">
        <v>1013</v>
      </c>
      <c r="O93" t="s">
        <v>974</v>
      </c>
      <c r="P93" t="s">
        <v>974</v>
      </c>
      <c r="Q93">
        <v>1</v>
      </c>
      <c r="W93">
        <v>0</v>
      </c>
      <c r="X93">
        <v>-115882720</v>
      </c>
      <c r="Y93">
        <f t="shared" si="38"/>
        <v>3.45</v>
      </c>
      <c r="AA93">
        <v>0</v>
      </c>
      <c r="AB93">
        <v>0</v>
      </c>
      <c r="AC93">
        <v>0</v>
      </c>
      <c r="AD93">
        <v>8.6</v>
      </c>
      <c r="AE93">
        <v>0</v>
      </c>
      <c r="AF93">
        <v>0</v>
      </c>
      <c r="AG93">
        <v>0</v>
      </c>
      <c r="AH93">
        <v>8.6</v>
      </c>
      <c r="AI93">
        <v>1</v>
      </c>
      <c r="AJ93">
        <v>1</v>
      </c>
      <c r="AK93">
        <v>1</v>
      </c>
      <c r="AL93">
        <v>1</v>
      </c>
      <c r="AM93">
        <v>0</v>
      </c>
      <c r="AN93">
        <v>0</v>
      </c>
      <c r="AO93">
        <v>1</v>
      </c>
      <c r="AP93">
        <v>0</v>
      </c>
      <c r="AQ93">
        <v>0</v>
      </c>
      <c r="AR93">
        <v>0</v>
      </c>
      <c r="AS93" t="s">
        <v>3</v>
      </c>
      <c r="AT93">
        <v>3.45</v>
      </c>
      <c r="AU93" t="s">
        <v>3</v>
      </c>
      <c r="AV93">
        <v>1</v>
      </c>
      <c r="AW93">
        <v>2</v>
      </c>
      <c r="AX93">
        <v>69734267</v>
      </c>
      <c r="AY93">
        <v>1</v>
      </c>
      <c r="AZ93">
        <v>0</v>
      </c>
      <c r="BA93">
        <v>93</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CU93">
        <f>ROUND(AT93*Source!I154*AH93*AL93,0)</f>
        <v>4</v>
      </c>
      <c r="CV93">
        <f>ROUND(Y93*Source!I154,9)</f>
        <v>0.44850000000000001</v>
      </c>
      <c r="CW93">
        <v>0</v>
      </c>
      <c r="CX93">
        <f>ROUND(Y93*Source!I154,9)</f>
        <v>0.44850000000000001</v>
      </c>
      <c r="CY93">
        <f>AD93</f>
        <v>8.6</v>
      </c>
      <c r="CZ93">
        <f>AH93</f>
        <v>8.6</v>
      </c>
      <c r="DA93">
        <f>AL93</f>
        <v>1</v>
      </c>
      <c r="DB93">
        <f t="shared" si="39"/>
        <v>29.67</v>
      </c>
      <c r="DC93">
        <f t="shared" si="40"/>
        <v>0</v>
      </c>
      <c r="DD93" t="s">
        <v>3</v>
      </c>
      <c r="DE93" t="s">
        <v>3</v>
      </c>
      <c r="DF93">
        <f>ROUND(ROUND(AE93,0)*CX93,0)</f>
        <v>0</v>
      </c>
      <c r="DG93">
        <f>ROUND(ROUND(AF93,0)*CX93,0)</f>
        <v>0</v>
      </c>
      <c r="DH93">
        <f>ROUND(ROUND(AG93,0)*CX93,0)</f>
        <v>0</v>
      </c>
      <c r="DI93">
        <f t="shared" si="44"/>
        <v>4</v>
      </c>
      <c r="DJ93">
        <f>DI93</f>
        <v>4</v>
      </c>
      <c r="DK93">
        <v>0</v>
      </c>
      <c r="DL93" t="s">
        <v>3</v>
      </c>
      <c r="DM93">
        <v>0</v>
      </c>
      <c r="DN93" t="s">
        <v>3</v>
      </c>
      <c r="DO93">
        <v>0</v>
      </c>
    </row>
    <row r="94" spans="1:119" x14ac:dyDescent="0.2">
      <c r="A94">
        <f>ROW(Source!A154)</f>
        <v>154</v>
      </c>
      <c r="B94">
        <v>69726971</v>
      </c>
      <c r="C94">
        <v>69734263</v>
      </c>
      <c r="D94">
        <v>27441327</v>
      </c>
      <c r="E94">
        <v>1</v>
      </c>
      <c r="F94">
        <v>1</v>
      </c>
      <c r="G94">
        <v>1</v>
      </c>
      <c r="H94">
        <v>2</v>
      </c>
      <c r="I94" t="s">
        <v>975</v>
      </c>
      <c r="J94" t="s">
        <v>976</v>
      </c>
      <c r="K94" t="s">
        <v>977</v>
      </c>
      <c r="L94">
        <v>1368</v>
      </c>
      <c r="N94">
        <v>1011</v>
      </c>
      <c r="O94" t="s">
        <v>978</v>
      </c>
      <c r="P94" t="s">
        <v>978</v>
      </c>
      <c r="Q94">
        <v>1</v>
      </c>
      <c r="W94">
        <v>0</v>
      </c>
      <c r="X94">
        <v>-1583389094</v>
      </c>
      <c r="Y94">
        <f t="shared" si="38"/>
        <v>0.02</v>
      </c>
      <c r="AA94">
        <v>0</v>
      </c>
      <c r="AB94">
        <v>93.37</v>
      </c>
      <c r="AC94">
        <v>11.69</v>
      </c>
      <c r="AD94">
        <v>0</v>
      </c>
      <c r="AE94">
        <v>0</v>
      </c>
      <c r="AF94">
        <v>93.37</v>
      </c>
      <c r="AG94">
        <v>11.69</v>
      </c>
      <c r="AH94">
        <v>0</v>
      </c>
      <c r="AI94">
        <v>1</v>
      </c>
      <c r="AJ94">
        <v>1</v>
      </c>
      <c r="AK94">
        <v>1</v>
      </c>
      <c r="AL94">
        <v>1</v>
      </c>
      <c r="AM94">
        <v>0</v>
      </c>
      <c r="AN94">
        <v>0</v>
      </c>
      <c r="AO94">
        <v>1</v>
      </c>
      <c r="AP94">
        <v>0</v>
      </c>
      <c r="AQ94">
        <v>0</v>
      </c>
      <c r="AR94">
        <v>0</v>
      </c>
      <c r="AS94" t="s">
        <v>3</v>
      </c>
      <c r="AT94">
        <v>0.02</v>
      </c>
      <c r="AU94" t="s">
        <v>3</v>
      </c>
      <c r="AV94">
        <v>0</v>
      </c>
      <c r="AW94">
        <v>2</v>
      </c>
      <c r="AX94">
        <v>69734268</v>
      </c>
      <c r="AY94">
        <v>1</v>
      </c>
      <c r="AZ94">
        <v>0</v>
      </c>
      <c r="BA94">
        <v>94</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CV94">
        <v>0</v>
      </c>
      <c r="CW94">
        <f>ROUND(Y94*Source!I154*DO94,9)</f>
        <v>0</v>
      </c>
      <c r="CX94">
        <f>ROUND(Y94*Source!I154,9)</f>
        <v>2.5999999999999999E-3</v>
      </c>
      <c r="CY94">
        <f>AB94</f>
        <v>93.37</v>
      </c>
      <c r="CZ94">
        <f>AF94</f>
        <v>93.37</v>
      </c>
      <c r="DA94">
        <f>AJ94</f>
        <v>1</v>
      </c>
      <c r="DB94">
        <f t="shared" si="39"/>
        <v>1.87</v>
      </c>
      <c r="DC94">
        <f t="shared" si="40"/>
        <v>0.23</v>
      </c>
      <c r="DD94" t="s">
        <v>3</v>
      </c>
      <c r="DE94" t="s">
        <v>3</v>
      </c>
      <c r="DF94">
        <f>ROUND(ROUND(AE94,0)*CX94,0)</f>
        <v>0</v>
      </c>
      <c r="DG94">
        <f>ROUND(ROUND(AF94,0)*CX94,0)</f>
        <v>0</v>
      </c>
      <c r="DH94">
        <f>ROUND(ROUND(AG94,0)*CX94,0)</f>
        <v>0</v>
      </c>
      <c r="DI94">
        <f t="shared" si="44"/>
        <v>0</v>
      </c>
      <c r="DJ94">
        <f>DG94</f>
        <v>0</v>
      </c>
      <c r="DK94">
        <v>0</v>
      </c>
      <c r="DL94" t="s">
        <v>3</v>
      </c>
      <c r="DM94">
        <v>0</v>
      </c>
      <c r="DN94" t="s">
        <v>3</v>
      </c>
      <c r="DO94">
        <v>0</v>
      </c>
    </row>
    <row r="95" spans="1:119" x14ac:dyDescent="0.2">
      <c r="A95">
        <f>ROW(Source!A154)</f>
        <v>154</v>
      </c>
      <c r="B95">
        <v>69726971</v>
      </c>
      <c r="C95">
        <v>69734263</v>
      </c>
      <c r="D95">
        <v>27386998</v>
      </c>
      <c r="E95">
        <v>1</v>
      </c>
      <c r="F95">
        <v>1</v>
      </c>
      <c r="G95">
        <v>1</v>
      </c>
      <c r="H95">
        <v>3</v>
      </c>
      <c r="I95" t="s">
        <v>163</v>
      </c>
      <c r="J95" t="s">
        <v>165</v>
      </c>
      <c r="K95" t="s">
        <v>164</v>
      </c>
      <c r="L95">
        <v>1327</v>
      </c>
      <c r="N95">
        <v>1005</v>
      </c>
      <c r="O95" t="s">
        <v>56</v>
      </c>
      <c r="P95" t="s">
        <v>56</v>
      </c>
      <c r="Q95">
        <v>1</v>
      </c>
      <c r="W95">
        <v>0</v>
      </c>
      <c r="X95">
        <v>-810689284</v>
      </c>
      <c r="Y95">
        <f t="shared" si="38"/>
        <v>115</v>
      </c>
      <c r="AA95">
        <v>12.26</v>
      </c>
      <c r="AB95">
        <v>0</v>
      </c>
      <c r="AC95">
        <v>0</v>
      </c>
      <c r="AD95">
        <v>0</v>
      </c>
      <c r="AE95">
        <v>12.26</v>
      </c>
      <c r="AF95">
        <v>0</v>
      </c>
      <c r="AG95">
        <v>0</v>
      </c>
      <c r="AH95">
        <v>0</v>
      </c>
      <c r="AI95">
        <v>1</v>
      </c>
      <c r="AJ95">
        <v>1</v>
      </c>
      <c r="AK95">
        <v>1</v>
      </c>
      <c r="AL95">
        <v>1</v>
      </c>
      <c r="AM95">
        <v>0</v>
      </c>
      <c r="AN95">
        <v>0</v>
      </c>
      <c r="AO95">
        <v>0</v>
      </c>
      <c r="AP95">
        <v>1</v>
      </c>
      <c r="AQ95">
        <v>0</v>
      </c>
      <c r="AR95">
        <v>0</v>
      </c>
      <c r="AS95" t="s">
        <v>3</v>
      </c>
      <c r="AT95">
        <v>115</v>
      </c>
      <c r="AU95" t="s">
        <v>3</v>
      </c>
      <c r="AV95">
        <v>0</v>
      </c>
      <c r="AW95">
        <v>2</v>
      </c>
      <c r="AX95">
        <v>69734269</v>
      </c>
      <c r="AY95">
        <v>1</v>
      </c>
      <c r="AZ95">
        <v>6144</v>
      </c>
      <c r="BA95">
        <v>95</v>
      </c>
      <c r="BB95">
        <v>3</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CV95">
        <v>0</v>
      </c>
      <c r="CW95">
        <v>0</v>
      </c>
      <c r="CX95">
        <f>ROUND(Y95*Source!I154,9)</f>
        <v>14.95</v>
      </c>
      <c r="CY95">
        <f>AA95</f>
        <v>12.26</v>
      </c>
      <c r="CZ95">
        <f>AE95</f>
        <v>12.26</v>
      </c>
      <c r="DA95">
        <f>AI95</f>
        <v>1</v>
      </c>
      <c r="DB95">
        <f t="shared" si="39"/>
        <v>1409.9</v>
      </c>
      <c r="DC95">
        <f t="shared" si="40"/>
        <v>0</v>
      </c>
      <c r="DD95" t="s">
        <v>3</v>
      </c>
      <c r="DE95" t="s">
        <v>3</v>
      </c>
      <c r="DF95">
        <f>ROUND(ROUND(AE95,0)*CX95,0)</f>
        <v>179</v>
      </c>
      <c r="DG95">
        <f>ROUND(ROUND(AF95,0)*CX95,0)</f>
        <v>0</v>
      </c>
      <c r="DH95">
        <f>ROUND(ROUND(AG95,0)*CX95,0)</f>
        <v>0</v>
      </c>
      <c r="DI95">
        <f t="shared" si="44"/>
        <v>0</v>
      </c>
      <c r="DJ95">
        <f>DF95</f>
        <v>179</v>
      </c>
      <c r="DK95">
        <v>0</v>
      </c>
      <c r="DL95" t="s">
        <v>3</v>
      </c>
      <c r="DM95">
        <v>0</v>
      </c>
      <c r="DN95" t="s">
        <v>3</v>
      </c>
      <c r="DO95">
        <v>0</v>
      </c>
    </row>
    <row r="96" spans="1:119" x14ac:dyDescent="0.2">
      <c r="A96">
        <f>ROW(Source!A155)</f>
        <v>155</v>
      </c>
      <c r="B96">
        <v>69726884</v>
      </c>
      <c r="C96">
        <v>69734263</v>
      </c>
      <c r="D96">
        <v>27493458</v>
      </c>
      <c r="E96">
        <v>1</v>
      </c>
      <c r="F96">
        <v>1</v>
      </c>
      <c r="G96">
        <v>1</v>
      </c>
      <c r="H96">
        <v>1</v>
      </c>
      <c r="I96" t="s">
        <v>997</v>
      </c>
      <c r="J96" t="s">
        <v>3</v>
      </c>
      <c r="K96" t="s">
        <v>998</v>
      </c>
      <c r="L96">
        <v>1369</v>
      </c>
      <c r="N96">
        <v>1013</v>
      </c>
      <c r="O96" t="s">
        <v>974</v>
      </c>
      <c r="P96" t="s">
        <v>974</v>
      </c>
      <c r="Q96">
        <v>1</v>
      </c>
      <c r="W96">
        <v>0</v>
      </c>
      <c r="X96">
        <v>-115882720</v>
      </c>
      <c r="Y96">
        <f t="shared" si="38"/>
        <v>3.45</v>
      </c>
      <c r="AA96">
        <v>0</v>
      </c>
      <c r="AB96">
        <v>0</v>
      </c>
      <c r="AC96">
        <v>0</v>
      </c>
      <c r="AD96">
        <v>218.1</v>
      </c>
      <c r="AE96">
        <v>0</v>
      </c>
      <c r="AF96">
        <v>0</v>
      </c>
      <c r="AG96">
        <v>0</v>
      </c>
      <c r="AH96">
        <v>8.6</v>
      </c>
      <c r="AI96">
        <v>1</v>
      </c>
      <c r="AJ96">
        <v>1</v>
      </c>
      <c r="AK96">
        <v>1</v>
      </c>
      <c r="AL96">
        <v>25.36</v>
      </c>
      <c r="AM96">
        <v>5</v>
      </c>
      <c r="AN96">
        <v>0</v>
      </c>
      <c r="AO96">
        <v>1</v>
      </c>
      <c r="AP96">
        <v>0</v>
      </c>
      <c r="AQ96">
        <v>0</v>
      </c>
      <c r="AR96">
        <v>0</v>
      </c>
      <c r="AS96" t="s">
        <v>3</v>
      </c>
      <c r="AT96">
        <v>3.45</v>
      </c>
      <c r="AU96" t="s">
        <v>3</v>
      </c>
      <c r="AV96">
        <v>1</v>
      </c>
      <c r="AW96">
        <v>2</v>
      </c>
      <c r="AX96">
        <v>69734267</v>
      </c>
      <c r="AY96">
        <v>1</v>
      </c>
      <c r="AZ96">
        <v>0</v>
      </c>
      <c r="BA96">
        <v>96</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CU96">
        <f>ROUND(AT96*Source!I155*AH96*AL96,0)</f>
        <v>98</v>
      </c>
      <c r="CV96">
        <f>ROUND(Y96*Source!I155,9)</f>
        <v>0.44850000000000001</v>
      </c>
      <c r="CW96">
        <v>0</v>
      </c>
      <c r="CX96">
        <f>ROUND(Y96*Source!I155,9)</f>
        <v>0.44850000000000001</v>
      </c>
      <c r="CY96">
        <f>AD96</f>
        <v>218.1</v>
      </c>
      <c r="CZ96">
        <f>AH96</f>
        <v>8.6</v>
      </c>
      <c r="DA96">
        <f>AL96</f>
        <v>25.36</v>
      </c>
      <c r="DB96">
        <f t="shared" si="39"/>
        <v>29.67</v>
      </c>
      <c r="DC96">
        <f t="shared" si="40"/>
        <v>0</v>
      </c>
      <c r="DD96" t="s">
        <v>3</v>
      </c>
      <c r="DE96" t="s">
        <v>3</v>
      </c>
      <c r="DF96">
        <f>ROUND(ROUND(AE96,0)*CX96,0)</f>
        <v>0</v>
      </c>
      <c r="DG96">
        <f>ROUND(ROUND(AF96,0)*CX96,0)</f>
        <v>0</v>
      </c>
      <c r="DH96">
        <f>ROUND(ROUND(AG96,0)*CX96,0)</f>
        <v>0</v>
      </c>
      <c r="DI96">
        <f>ROUND(ROUND(AH96*AL96,0)*CX96,0)</f>
        <v>98</v>
      </c>
      <c r="DJ96">
        <f>DI96</f>
        <v>98</v>
      </c>
      <c r="DK96">
        <v>0</v>
      </c>
      <c r="DL96" t="s">
        <v>3</v>
      </c>
      <c r="DM96">
        <v>0</v>
      </c>
      <c r="DN96" t="s">
        <v>3</v>
      </c>
      <c r="DO96">
        <v>0</v>
      </c>
    </row>
    <row r="97" spans="1:119" x14ac:dyDescent="0.2">
      <c r="A97">
        <f>ROW(Source!A155)</f>
        <v>155</v>
      </c>
      <c r="B97">
        <v>69726884</v>
      </c>
      <c r="C97">
        <v>69734263</v>
      </c>
      <c r="D97">
        <v>27441327</v>
      </c>
      <c r="E97">
        <v>1</v>
      </c>
      <c r="F97">
        <v>1</v>
      </c>
      <c r="G97">
        <v>1</v>
      </c>
      <c r="H97">
        <v>2</v>
      </c>
      <c r="I97" t="s">
        <v>975</v>
      </c>
      <c r="J97" t="s">
        <v>976</v>
      </c>
      <c r="K97" t="s">
        <v>977</v>
      </c>
      <c r="L97">
        <v>1368</v>
      </c>
      <c r="N97">
        <v>1011</v>
      </c>
      <c r="O97" t="s">
        <v>978</v>
      </c>
      <c r="P97" t="s">
        <v>978</v>
      </c>
      <c r="Q97">
        <v>1</v>
      </c>
      <c r="W97">
        <v>0</v>
      </c>
      <c r="X97">
        <v>-1583389094</v>
      </c>
      <c r="Y97">
        <f t="shared" si="38"/>
        <v>0.02</v>
      </c>
      <c r="AA97">
        <v>0</v>
      </c>
      <c r="AB97">
        <v>732.02</v>
      </c>
      <c r="AC97">
        <v>231.46</v>
      </c>
      <c r="AD97">
        <v>0</v>
      </c>
      <c r="AE97">
        <v>0</v>
      </c>
      <c r="AF97">
        <v>93.37</v>
      </c>
      <c r="AG97">
        <v>11.69</v>
      </c>
      <c r="AH97">
        <v>0</v>
      </c>
      <c r="AI97">
        <v>1</v>
      </c>
      <c r="AJ97">
        <v>7.84</v>
      </c>
      <c r="AK97">
        <v>19.8</v>
      </c>
      <c r="AL97">
        <v>1</v>
      </c>
      <c r="AM97">
        <v>5</v>
      </c>
      <c r="AN97">
        <v>0</v>
      </c>
      <c r="AO97">
        <v>1</v>
      </c>
      <c r="AP97">
        <v>0</v>
      </c>
      <c r="AQ97">
        <v>0</v>
      </c>
      <c r="AR97">
        <v>0</v>
      </c>
      <c r="AS97" t="s">
        <v>3</v>
      </c>
      <c r="AT97">
        <v>0.02</v>
      </c>
      <c r="AU97" t="s">
        <v>3</v>
      </c>
      <c r="AV97">
        <v>0</v>
      </c>
      <c r="AW97">
        <v>2</v>
      </c>
      <c r="AX97">
        <v>69734268</v>
      </c>
      <c r="AY97">
        <v>1</v>
      </c>
      <c r="AZ97">
        <v>0</v>
      </c>
      <c r="BA97">
        <v>97</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CV97">
        <v>0</v>
      </c>
      <c r="CW97">
        <f>ROUND(Y97*Source!I155*DO97,9)</f>
        <v>0</v>
      </c>
      <c r="CX97">
        <f>ROUND(Y97*Source!I155,9)</f>
        <v>2.5999999999999999E-3</v>
      </c>
      <c r="CY97">
        <f>AB97</f>
        <v>732.02</v>
      </c>
      <c r="CZ97">
        <f>AF97</f>
        <v>93.37</v>
      </c>
      <c r="DA97">
        <f>AJ97</f>
        <v>7.84</v>
      </c>
      <c r="DB97">
        <f t="shared" si="39"/>
        <v>1.87</v>
      </c>
      <c r="DC97">
        <f t="shared" si="40"/>
        <v>0.23</v>
      </c>
      <c r="DD97" t="s">
        <v>3</v>
      </c>
      <c r="DE97" t="s">
        <v>3</v>
      </c>
      <c r="DF97">
        <f>ROUND(ROUND(AE97,0)*CX97,0)</f>
        <v>0</v>
      </c>
      <c r="DG97">
        <f>ROUND(ROUND(AF97*AJ97,0)*CX97,0)</f>
        <v>2</v>
      </c>
      <c r="DH97">
        <f>ROUND(ROUND(AG97*AK97,0)*CX97,0)</f>
        <v>1</v>
      </c>
      <c r="DI97">
        <f>ROUND(ROUND(AH97,0)*CX97,0)</f>
        <v>0</v>
      </c>
      <c r="DJ97">
        <f>DG97</f>
        <v>2</v>
      </c>
      <c r="DK97">
        <v>0</v>
      </c>
      <c r="DL97" t="s">
        <v>3</v>
      </c>
      <c r="DM97">
        <v>0</v>
      </c>
      <c r="DN97" t="s">
        <v>3</v>
      </c>
      <c r="DO97">
        <v>0</v>
      </c>
    </row>
    <row r="98" spans="1:119" x14ac:dyDescent="0.2">
      <c r="A98">
        <f>ROW(Source!A155)</f>
        <v>155</v>
      </c>
      <c r="B98">
        <v>69726884</v>
      </c>
      <c r="C98">
        <v>69734263</v>
      </c>
      <c r="D98">
        <v>27386998</v>
      </c>
      <c r="E98">
        <v>1</v>
      </c>
      <c r="F98">
        <v>1</v>
      </c>
      <c r="G98">
        <v>1</v>
      </c>
      <c r="H98">
        <v>3</v>
      </c>
      <c r="I98" t="s">
        <v>163</v>
      </c>
      <c r="J98" t="s">
        <v>165</v>
      </c>
      <c r="K98" t="s">
        <v>164</v>
      </c>
      <c r="L98">
        <v>1327</v>
      </c>
      <c r="N98">
        <v>1005</v>
      </c>
      <c r="O98" t="s">
        <v>56</v>
      </c>
      <c r="P98" t="s">
        <v>56</v>
      </c>
      <c r="Q98">
        <v>1</v>
      </c>
      <c r="W98">
        <v>0</v>
      </c>
      <c r="X98">
        <v>-810689284</v>
      </c>
      <c r="Y98">
        <f t="shared" si="38"/>
        <v>115</v>
      </c>
      <c r="AA98">
        <v>23.6</v>
      </c>
      <c r="AB98">
        <v>0</v>
      </c>
      <c r="AC98">
        <v>0</v>
      </c>
      <c r="AD98">
        <v>0</v>
      </c>
      <c r="AE98">
        <v>3.2600000000000002</v>
      </c>
      <c r="AF98">
        <v>0</v>
      </c>
      <c r="AG98">
        <v>0</v>
      </c>
      <c r="AH98">
        <v>0</v>
      </c>
      <c r="AI98">
        <v>7.56</v>
      </c>
      <c r="AJ98">
        <v>1</v>
      </c>
      <c r="AK98">
        <v>1</v>
      </c>
      <c r="AL98">
        <v>1</v>
      </c>
      <c r="AM98">
        <v>0</v>
      </c>
      <c r="AN98">
        <v>0</v>
      </c>
      <c r="AO98">
        <v>0</v>
      </c>
      <c r="AP98">
        <v>1</v>
      </c>
      <c r="AQ98">
        <v>0</v>
      </c>
      <c r="AR98">
        <v>0</v>
      </c>
      <c r="AS98" t="s">
        <v>3</v>
      </c>
      <c r="AT98">
        <v>115</v>
      </c>
      <c r="AU98" t="s">
        <v>3</v>
      </c>
      <c r="AV98">
        <v>0</v>
      </c>
      <c r="AW98">
        <v>2</v>
      </c>
      <c r="AX98">
        <v>69734269</v>
      </c>
      <c r="AY98">
        <v>1</v>
      </c>
      <c r="AZ98">
        <v>22528</v>
      </c>
      <c r="BA98">
        <v>98</v>
      </c>
      <c r="BB98">
        <v>3</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CV98">
        <v>0</v>
      </c>
      <c r="CW98">
        <v>0</v>
      </c>
      <c r="CX98">
        <f>ROUND(Y98*Source!I155,9)</f>
        <v>14.95</v>
      </c>
      <c r="CY98">
        <f>AA98</f>
        <v>23.6</v>
      </c>
      <c r="CZ98">
        <f>AE98</f>
        <v>3.2600000000000002</v>
      </c>
      <c r="DA98">
        <f>AI98</f>
        <v>7.56</v>
      </c>
      <c r="DB98">
        <f t="shared" si="39"/>
        <v>374.9</v>
      </c>
      <c r="DC98">
        <f t="shared" si="40"/>
        <v>0</v>
      </c>
      <c r="DD98" t="s">
        <v>3</v>
      </c>
      <c r="DE98" t="s">
        <v>3</v>
      </c>
      <c r="DF98">
        <f>ROUND(ROUND(AE98*AI98,0)*CX98,0)</f>
        <v>374</v>
      </c>
      <c r="DG98">
        <f>ROUND(ROUND(AF98,0)*CX98,0)</f>
        <v>0</v>
      </c>
      <c r="DH98">
        <f>ROUND(ROUND(AG98,0)*CX98,0)</f>
        <v>0</v>
      </c>
      <c r="DI98">
        <f>ROUND(ROUND(AH98,0)*CX98,0)</f>
        <v>0</v>
      </c>
      <c r="DJ98">
        <f>DF98</f>
        <v>374</v>
      </c>
      <c r="DK98">
        <v>0</v>
      </c>
      <c r="DL98" t="s">
        <v>3</v>
      </c>
      <c r="DM98">
        <v>0</v>
      </c>
      <c r="DN98" t="s">
        <v>3</v>
      </c>
      <c r="DO98">
        <v>0</v>
      </c>
    </row>
    <row r="99" spans="1:119" x14ac:dyDescent="0.2">
      <c r="A99">
        <f>ROW(Source!A158)</f>
        <v>158</v>
      </c>
      <c r="B99">
        <v>69726971</v>
      </c>
      <c r="C99">
        <v>69734271</v>
      </c>
      <c r="D99">
        <v>27493137</v>
      </c>
      <c r="E99">
        <v>1</v>
      </c>
      <c r="F99">
        <v>1</v>
      </c>
      <c r="G99">
        <v>1</v>
      </c>
      <c r="H99">
        <v>1</v>
      </c>
      <c r="I99" t="s">
        <v>999</v>
      </c>
      <c r="J99" t="s">
        <v>3</v>
      </c>
      <c r="K99" t="s">
        <v>1000</v>
      </c>
      <c r="L99">
        <v>1369</v>
      </c>
      <c r="N99">
        <v>1013</v>
      </c>
      <c r="O99" t="s">
        <v>974</v>
      </c>
      <c r="P99" t="s">
        <v>974</v>
      </c>
      <c r="Q99">
        <v>1</v>
      </c>
      <c r="W99">
        <v>0</v>
      </c>
      <c r="X99">
        <v>-1973258772</v>
      </c>
      <c r="Y99">
        <f t="shared" si="38"/>
        <v>4.1399999999999997</v>
      </c>
      <c r="AA99">
        <v>0</v>
      </c>
      <c r="AB99">
        <v>0</v>
      </c>
      <c r="AC99">
        <v>0</v>
      </c>
      <c r="AD99">
        <v>9.15</v>
      </c>
      <c r="AE99">
        <v>0</v>
      </c>
      <c r="AF99">
        <v>0</v>
      </c>
      <c r="AG99">
        <v>0</v>
      </c>
      <c r="AH99">
        <v>9.15</v>
      </c>
      <c r="AI99">
        <v>1</v>
      </c>
      <c r="AJ99">
        <v>1</v>
      </c>
      <c r="AK99">
        <v>1</v>
      </c>
      <c r="AL99">
        <v>1</v>
      </c>
      <c r="AM99">
        <v>0</v>
      </c>
      <c r="AN99">
        <v>0</v>
      </c>
      <c r="AO99">
        <v>1</v>
      </c>
      <c r="AP99">
        <v>0</v>
      </c>
      <c r="AQ99">
        <v>0</v>
      </c>
      <c r="AR99">
        <v>0</v>
      </c>
      <c r="AS99" t="s">
        <v>3</v>
      </c>
      <c r="AT99">
        <v>4.1399999999999997</v>
      </c>
      <c r="AU99" t="s">
        <v>3</v>
      </c>
      <c r="AV99">
        <v>1</v>
      </c>
      <c r="AW99">
        <v>2</v>
      </c>
      <c r="AX99">
        <v>69734275</v>
      </c>
      <c r="AY99">
        <v>1</v>
      </c>
      <c r="AZ99">
        <v>0</v>
      </c>
      <c r="BA99">
        <v>99</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CU99">
        <f>ROUND(AT99*Source!I158*AH99*AL99,0)</f>
        <v>5</v>
      </c>
      <c r="CV99">
        <f>ROUND(Y99*Source!I158,9)</f>
        <v>0.55889999999999995</v>
      </c>
      <c r="CW99">
        <v>0</v>
      </c>
      <c r="CX99">
        <f>ROUND(Y99*Source!I158,9)</f>
        <v>0.55889999999999995</v>
      </c>
      <c r="CY99">
        <f>AD99</f>
        <v>9.15</v>
      </c>
      <c r="CZ99">
        <f>AH99</f>
        <v>9.15</v>
      </c>
      <c r="DA99">
        <f>AL99</f>
        <v>1</v>
      </c>
      <c r="DB99">
        <f t="shared" si="39"/>
        <v>37.880000000000003</v>
      </c>
      <c r="DC99">
        <f t="shared" si="40"/>
        <v>0</v>
      </c>
      <c r="DD99" t="s">
        <v>3</v>
      </c>
      <c r="DE99" t="s">
        <v>3</v>
      </c>
      <c r="DF99">
        <f>ROUND(ROUND(AE99,0)*CX99,0)</f>
        <v>0</v>
      </c>
      <c r="DG99">
        <f>ROUND(ROUND(AF99,0)*CX99,0)</f>
        <v>0</v>
      </c>
      <c r="DH99">
        <f>ROUND(ROUND(AG99,0)*CX99,0)</f>
        <v>0</v>
      </c>
      <c r="DI99">
        <f>ROUND(ROUND(AH99,0)*CX99,0)</f>
        <v>5</v>
      </c>
      <c r="DJ99">
        <f>DI99</f>
        <v>5</v>
      </c>
      <c r="DK99">
        <v>0</v>
      </c>
      <c r="DL99" t="s">
        <v>3</v>
      </c>
      <c r="DM99">
        <v>0</v>
      </c>
      <c r="DN99" t="s">
        <v>3</v>
      </c>
      <c r="DO99">
        <v>0</v>
      </c>
    </row>
    <row r="100" spans="1:119" x14ac:dyDescent="0.2">
      <c r="A100">
        <f>ROW(Source!A158)</f>
        <v>158</v>
      </c>
      <c r="B100">
        <v>69726971</v>
      </c>
      <c r="C100">
        <v>69734271</v>
      </c>
      <c r="D100">
        <v>27441327</v>
      </c>
      <c r="E100">
        <v>1</v>
      </c>
      <c r="F100">
        <v>1</v>
      </c>
      <c r="G100">
        <v>1</v>
      </c>
      <c r="H100">
        <v>2</v>
      </c>
      <c r="I100" t="s">
        <v>975</v>
      </c>
      <c r="J100" t="s">
        <v>976</v>
      </c>
      <c r="K100" t="s">
        <v>977</v>
      </c>
      <c r="L100">
        <v>1368</v>
      </c>
      <c r="N100">
        <v>1011</v>
      </c>
      <c r="O100" t="s">
        <v>978</v>
      </c>
      <c r="P100" t="s">
        <v>978</v>
      </c>
      <c r="Q100">
        <v>1</v>
      </c>
      <c r="W100">
        <v>0</v>
      </c>
      <c r="X100">
        <v>-1583389094</v>
      </c>
      <c r="Y100">
        <f t="shared" si="38"/>
        <v>0.11</v>
      </c>
      <c r="AA100">
        <v>0</v>
      </c>
      <c r="AB100">
        <v>93.37</v>
      </c>
      <c r="AC100">
        <v>11.69</v>
      </c>
      <c r="AD100">
        <v>0</v>
      </c>
      <c r="AE100">
        <v>0</v>
      </c>
      <c r="AF100">
        <v>93.37</v>
      </c>
      <c r="AG100">
        <v>11.69</v>
      </c>
      <c r="AH100">
        <v>0</v>
      </c>
      <c r="AI100">
        <v>1</v>
      </c>
      <c r="AJ100">
        <v>1</v>
      </c>
      <c r="AK100">
        <v>1</v>
      </c>
      <c r="AL100">
        <v>1</v>
      </c>
      <c r="AM100">
        <v>0</v>
      </c>
      <c r="AN100">
        <v>0</v>
      </c>
      <c r="AO100">
        <v>1</v>
      </c>
      <c r="AP100">
        <v>0</v>
      </c>
      <c r="AQ100">
        <v>0</v>
      </c>
      <c r="AR100">
        <v>0</v>
      </c>
      <c r="AS100" t="s">
        <v>3</v>
      </c>
      <c r="AT100">
        <v>0.11</v>
      </c>
      <c r="AU100" t="s">
        <v>3</v>
      </c>
      <c r="AV100">
        <v>0</v>
      </c>
      <c r="AW100">
        <v>2</v>
      </c>
      <c r="AX100">
        <v>69734276</v>
      </c>
      <c r="AY100">
        <v>1</v>
      </c>
      <c r="AZ100">
        <v>0</v>
      </c>
      <c r="BA100">
        <v>100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CV100">
        <v>0</v>
      </c>
      <c r="CW100">
        <f>ROUND(Y100*Source!I158*DO100,9)</f>
        <v>0</v>
      </c>
      <c r="CX100">
        <f>ROUND(Y100*Source!I158,9)</f>
        <v>1.485E-2</v>
      </c>
      <c r="CY100">
        <f>AB100</f>
        <v>93.37</v>
      </c>
      <c r="CZ100">
        <f>AF100</f>
        <v>93.37</v>
      </c>
      <c r="DA100">
        <f>AJ100</f>
        <v>1</v>
      </c>
      <c r="DB100">
        <f t="shared" si="39"/>
        <v>10.27</v>
      </c>
      <c r="DC100">
        <f t="shared" si="40"/>
        <v>1.29</v>
      </c>
      <c r="DD100" t="s">
        <v>3</v>
      </c>
      <c r="DE100" t="s">
        <v>3</v>
      </c>
      <c r="DF100">
        <f>ROUND(ROUND(AE100,0)*CX100,0)</f>
        <v>0</v>
      </c>
      <c r="DG100">
        <f>ROUND(ROUND(AF100,0)*CX100,0)</f>
        <v>1</v>
      </c>
      <c r="DH100">
        <f>ROUND(ROUND(AG100,0)*CX100,0)</f>
        <v>0</v>
      </c>
      <c r="DI100">
        <f>ROUND(ROUND(AH100,0)*CX100,0)</f>
        <v>0</v>
      </c>
      <c r="DJ100">
        <f>DG100</f>
        <v>1</v>
      </c>
      <c r="DK100">
        <v>0</v>
      </c>
      <c r="DL100" t="s">
        <v>3</v>
      </c>
      <c r="DM100">
        <v>0</v>
      </c>
      <c r="DN100" t="s">
        <v>3</v>
      </c>
      <c r="DO100">
        <v>0</v>
      </c>
    </row>
    <row r="101" spans="1:119" x14ac:dyDescent="0.2">
      <c r="A101">
        <f>ROW(Source!A158)</f>
        <v>158</v>
      </c>
      <c r="B101">
        <v>69726971</v>
      </c>
      <c r="C101">
        <v>69734271</v>
      </c>
      <c r="D101">
        <v>27371771</v>
      </c>
      <c r="E101">
        <v>1</v>
      </c>
      <c r="F101">
        <v>1</v>
      </c>
      <c r="G101">
        <v>1</v>
      </c>
      <c r="H101">
        <v>3</v>
      </c>
      <c r="I101" t="s">
        <v>178</v>
      </c>
      <c r="J101" t="s">
        <v>181</v>
      </c>
      <c r="K101" t="s">
        <v>179</v>
      </c>
      <c r="L101">
        <v>1308</v>
      </c>
      <c r="N101">
        <v>1003</v>
      </c>
      <c r="O101" t="s">
        <v>180</v>
      </c>
      <c r="P101" t="s">
        <v>180</v>
      </c>
      <c r="Q101">
        <v>100</v>
      </c>
      <c r="W101">
        <v>0</v>
      </c>
      <c r="X101">
        <v>-239826058</v>
      </c>
      <c r="Y101">
        <f t="shared" si="38"/>
        <v>1.0444439999999999</v>
      </c>
      <c r="AA101">
        <v>2258.6999999999998</v>
      </c>
      <c r="AB101">
        <v>0</v>
      </c>
      <c r="AC101">
        <v>0</v>
      </c>
      <c r="AD101">
        <v>0</v>
      </c>
      <c r="AE101">
        <v>2258.6999999999998</v>
      </c>
      <c r="AF101">
        <v>0</v>
      </c>
      <c r="AG101">
        <v>0</v>
      </c>
      <c r="AH101">
        <v>0</v>
      </c>
      <c r="AI101">
        <v>1</v>
      </c>
      <c r="AJ101">
        <v>1</v>
      </c>
      <c r="AK101">
        <v>1</v>
      </c>
      <c r="AL101">
        <v>1</v>
      </c>
      <c r="AM101">
        <v>0</v>
      </c>
      <c r="AN101">
        <v>0</v>
      </c>
      <c r="AO101">
        <v>0</v>
      </c>
      <c r="AP101">
        <v>0</v>
      </c>
      <c r="AQ101">
        <v>0</v>
      </c>
      <c r="AR101">
        <v>0</v>
      </c>
      <c r="AS101" t="s">
        <v>3</v>
      </c>
      <c r="AT101">
        <v>1.0444439999999999</v>
      </c>
      <c r="AU101" t="s">
        <v>3</v>
      </c>
      <c r="AV101">
        <v>0</v>
      </c>
      <c r="AW101">
        <v>2</v>
      </c>
      <c r="AX101">
        <v>69734277</v>
      </c>
      <c r="AY101">
        <v>1</v>
      </c>
      <c r="AZ101">
        <v>6144</v>
      </c>
      <c r="BA101">
        <v>101</v>
      </c>
      <c r="BB101">
        <v>3</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CV101">
        <v>0</v>
      </c>
      <c r="CW101">
        <v>0</v>
      </c>
      <c r="CX101">
        <f>ROUND(Y101*Source!I158,9)</f>
        <v>0.14099993999999999</v>
      </c>
      <c r="CY101">
        <f>AA101</f>
        <v>2258.6999999999998</v>
      </c>
      <c r="CZ101">
        <f>AE101</f>
        <v>2258.6999999999998</v>
      </c>
      <c r="DA101">
        <f>AI101</f>
        <v>1</v>
      </c>
      <c r="DB101">
        <f t="shared" si="39"/>
        <v>2359.09</v>
      </c>
      <c r="DC101">
        <f t="shared" si="40"/>
        <v>0</v>
      </c>
      <c r="DD101" t="s">
        <v>3</v>
      </c>
      <c r="DE101" t="s">
        <v>3</v>
      </c>
      <c r="DF101">
        <f>ROUND(ROUND(AE101,0)*CX101,0)</f>
        <v>319</v>
      </c>
      <c r="DG101">
        <f>ROUND(ROUND(AF101,0)*CX101,0)</f>
        <v>0</v>
      </c>
      <c r="DH101">
        <f>ROUND(ROUND(AG101,0)*CX101,0)</f>
        <v>0</v>
      </c>
      <c r="DI101">
        <f>ROUND(ROUND(AH101,0)*CX101,0)</f>
        <v>0</v>
      </c>
      <c r="DJ101">
        <f>DF101</f>
        <v>319</v>
      </c>
      <c r="DK101">
        <v>0</v>
      </c>
      <c r="DL101" t="s">
        <v>3</v>
      </c>
      <c r="DM101">
        <v>0</v>
      </c>
      <c r="DN101" t="s">
        <v>3</v>
      </c>
      <c r="DO101">
        <v>0</v>
      </c>
    </row>
    <row r="102" spans="1:119" x14ac:dyDescent="0.2">
      <c r="A102">
        <f>ROW(Source!A159)</f>
        <v>159</v>
      </c>
      <c r="B102">
        <v>69726884</v>
      </c>
      <c r="C102">
        <v>69734271</v>
      </c>
      <c r="D102">
        <v>27493137</v>
      </c>
      <c r="E102">
        <v>1</v>
      </c>
      <c r="F102">
        <v>1</v>
      </c>
      <c r="G102">
        <v>1</v>
      </c>
      <c r="H102">
        <v>1</v>
      </c>
      <c r="I102" t="s">
        <v>999</v>
      </c>
      <c r="J102" t="s">
        <v>3</v>
      </c>
      <c r="K102" t="s">
        <v>1000</v>
      </c>
      <c r="L102">
        <v>1369</v>
      </c>
      <c r="N102">
        <v>1013</v>
      </c>
      <c r="O102" t="s">
        <v>974</v>
      </c>
      <c r="P102" t="s">
        <v>974</v>
      </c>
      <c r="Q102">
        <v>1</v>
      </c>
      <c r="W102">
        <v>0</v>
      </c>
      <c r="X102">
        <v>-1973258772</v>
      </c>
      <c r="Y102">
        <f t="shared" si="38"/>
        <v>4.1399999999999997</v>
      </c>
      <c r="AA102">
        <v>0</v>
      </c>
      <c r="AB102">
        <v>0</v>
      </c>
      <c r="AC102">
        <v>0</v>
      </c>
      <c r="AD102">
        <v>234.24</v>
      </c>
      <c r="AE102">
        <v>0</v>
      </c>
      <c r="AF102">
        <v>0</v>
      </c>
      <c r="AG102">
        <v>0</v>
      </c>
      <c r="AH102">
        <v>9.15</v>
      </c>
      <c r="AI102">
        <v>1</v>
      </c>
      <c r="AJ102">
        <v>1</v>
      </c>
      <c r="AK102">
        <v>1</v>
      </c>
      <c r="AL102">
        <v>25.6</v>
      </c>
      <c r="AM102">
        <v>5</v>
      </c>
      <c r="AN102">
        <v>0</v>
      </c>
      <c r="AO102">
        <v>1</v>
      </c>
      <c r="AP102">
        <v>0</v>
      </c>
      <c r="AQ102">
        <v>0</v>
      </c>
      <c r="AR102">
        <v>0</v>
      </c>
      <c r="AS102" t="s">
        <v>3</v>
      </c>
      <c r="AT102">
        <v>4.1399999999999997</v>
      </c>
      <c r="AU102" t="s">
        <v>3</v>
      </c>
      <c r="AV102">
        <v>1</v>
      </c>
      <c r="AW102">
        <v>2</v>
      </c>
      <c r="AX102">
        <v>69734275</v>
      </c>
      <c r="AY102">
        <v>1</v>
      </c>
      <c r="AZ102">
        <v>0</v>
      </c>
      <c r="BA102">
        <v>102</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CU102">
        <f>ROUND(AT102*Source!I159*AH102*AL102,0)</f>
        <v>131</v>
      </c>
      <c r="CV102">
        <f>ROUND(Y102*Source!I159,9)</f>
        <v>0.55889999999999995</v>
      </c>
      <c r="CW102">
        <v>0</v>
      </c>
      <c r="CX102">
        <f>ROUND(Y102*Source!I159,9)</f>
        <v>0.55889999999999995</v>
      </c>
      <c r="CY102">
        <f>AD102</f>
        <v>234.24</v>
      </c>
      <c r="CZ102">
        <f>AH102</f>
        <v>9.15</v>
      </c>
      <c r="DA102">
        <f>AL102</f>
        <v>25.6</v>
      </c>
      <c r="DB102">
        <f t="shared" si="39"/>
        <v>37.880000000000003</v>
      </c>
      <c r="DC102">
        <f t="shared" si="40"/>
        <v>0</v>
      </c>
      <c r="DD102" t="s">
        <v>3</v>
      </c>
      <c r="DE102" t="s">
        <v>3</v>
      </c>
      <c r="DF102">
        <f>ROUND(ROUND(AE102,0)*CX102,0)</f>
        <v>0</v>
      </c>
      <c r="DG102">
        <f>ROUND(ROUND(AF102,0)*CX102,0)</f>
        <v>0</v>
      </c>
      <c r="DH102">
        <f>ROUND(ROUND(AG102,0)*CX102,0)</f>
        <v>0</v>
      </c>
      <c r="DI102">
        <f>ROUND(ROUND(AH102*AL102,0)*CX102,0)</f>
        <v>131</v>
      </c>
      <c r="DJ102">
        <f>DI102</f>
        <v>131</v>
      </c>
      <c r="DK102">
        <v>0</v>
      </c>
      <c r="DL102" t="s">
        <v>3</v>
      </c>
      <c r="DM102">
        <v>0</v>
      </c>
      <c r="DN102" t="s">
        <v>3</v>
      </c>
      <c r="DO102">
        <v>0</v>
      </c>
    </row>
    <row r="103" spans="1:119" x14ac:dyDescent="0.2">
      <c r="A103">
        <f>ROW(Source!A159)</f>
        <v>159</v>
      </c>
      <c r="B103">
        <v>69726884</v>
      </c>
      <c r="C103">
        <v>69734271</v>
      </c>
      <c r="D103">
        <v>27441327</v>
      </c>
      <c r="E103">
        <v>1</v>
      </c>
      <c r="F103">
        <v>1</v>
      </c>
      <c r="G103">
        <v>1</v>
      </c>
      <c r="H103">
        <v>2</v>
      </c>
      <c r="I103" t="s">
        <v>975</v>
      </c>
      <c r="J103" t="s">
        <v>976</v>
      </c>
      <c r="K103" t="s">
        <v>977</v>
      </c>
      <c r="L103">
        <v>1368</v>
      </c>
      <c r="N103">
        <v>1011</v>
      </c>
      <c r="O103" t="s">
        <v>978</v>
      </c>
      <c r="P103" t="s">
        <v>978</v>
      </c>
      <c r="Q103">
        <v>1</v>
      </c>
      <c r="W103">
        <v>0</v>
      </c>
      <c r="X103">
        <v>-1583389094</v>
      </c>
      <c r="Y103">
        <f t="shared" si="38"/>
        <v>0.11</v>
      </c>
      <c r="AA103">
        <v>0</v>
      </c>
      <c r="AB103">
        <v>868.34</v>
      </c>
      <c r="AC103">
        <v>231.46</v>
      </c>
      <c r="AD103">
        <v>0</v>
      </c>
      <c r="AE103">
        <v>0</v>
      </c>
      <c r="AF103">
        <v>93.37</v>
      </c>
      <c r="AG103">
        <v>11.69</v>
      </c>
      <c r="AH103">
        <v>0</v>
      </c>
      <c r="AI103">
        <v>1</v>
      </c>
      <c r="AJ103">
        <v>9.3000000000000007</v>
      </c>
      <c r="AK103">
        <v>19.8</v>
      </c>
      <c r="AL103">
        <v>1</v>
      </c>
      <c r="AM103">
        <v>5</v>
      </c>
      <c r="AN103">
        <v>0</v>
      </c>
      <c r="AO103">
        <v>1</v>
      </c>
      <c r="AP103">
        <v>0</v>
      </c>
      <c r="AQ103">
        <v>0</v>
      </c>
      <c r="AR103">
        <v>0</v>
      </c>
      <c r="AS103" t="s">
        <v>3</v>
      </c>
      <c r="AT103">
        <v>0.11</v>
      </c>
      <c r="AU103" t="s">
        <v>3</v>
      </c>
      <c r="AV103">
        <v>0</v>
      </c>
      <c r="AW103">
        <v>2</v>
      </c>
      <c r="AX103">
        <v>69734276</v>
      </c>
      <c r="AY103">
        <v>1</v>
      </c>
      <c r="AZ103">
        <v>0</v>
      </c>
      <c r="BA103">
        <v>103</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CV103">
        <v>0</v>
      </c>
      <c r="CW103">
        <f>ROUND(Y103*Source!I159*DO103,9)</f>
        <v>0</v>
      </c>
      <c r="CX103">
        <f>ROUND(Y103*Source!I159,9)</f>
        <v>1.485E-2</v>
      </c>
      <c r="CY103">
        <f>AB103</f>
        <v>868.34</v>
      </c>
      <c r="CZ103">
        <f>AF103</f>
        <v>93.37</v>
      </c>
      <c r="DA103">
        <f>AJ103</f>
        <v>9.3000000000000007</v>
      </c>
      <c r="DB103">
        <f t="shared" si="39"/>
        <v>10.27</v>
      </c>
      <c r="DC103">
        <f t="shared" si="40"/>
        <v>1.29</v>
      </c>
      <c r="DD103" t="s">
        <v>3</v>
      </c>
      <c r="DE103" t="s">
        <v>3</v>
      </c>
      <c r="DF103">
        <f>ROUND(ROUND(AE103,0)*CX103,0)</f>
        <v>0</v>
      </c>
      <c r="DG103">
        <f>ROUND(ROUND(AF103*AJ103,0)*CX103,0)</f>
        <v>13</v>
      </c>
      <c r="DH103">
        <f>ROUND(ROUND(AG103*AK103,0)*CX103,0)</f>
        <v>3</v>
      </c>
      <c r="DI103">
        <f t="shared" ref="DI103:DI110" si="45">ROUND(ROUND(AH103,0)*CX103,0)</f>
        <v>0</v>
      </c>
      <c r="DJ103">
        <f>DG103</f>
        <v>13</v>
      </c>
      <c r="DK103">
        <v>0</v>
      </c>
      <c r="DL103" t="s">
        <v>3</v>
      </c>
      <c r="DM103">
        <v>0</v>
      </c>
      <c r="DN103" t="s">
        <v>3</v>
      </c>
      <c r="DO103">
        <v>0</v>
      </c>
    </row>
    <row r="104" spans="1:119" x14ac:dyDescent="0.2">
      <c r="A104">
        <f>ROW(Source!A159)</f>
        <v>159</v>
      </c>
      <c r="B104">
        <v>69726884</v>
      </c>
      <c r="C104">
        <v>69734271</v>
      </c>
      <c r="D104">
        <v>27371771</v>
      </c>
      <c r="E104">
        <v>1</v>
      </c>
      <c r="F104">
        <v>1</v>
      </c>
      <c r="G104">
        <v>1</v>
      </c>
      <c r="H104">
        <v>3</v>
      </c>
      <c r="I104" t="s">
        <v>178</v>
      </c>
      <c r="J104" t="s">
        <v>181</v>
      </c>
      <c r="K104" t="s">
        <v>179</v>
      </c>
      <c r="L104">
        <v>1308</v>
      </c>
      <c r="N104">
        <v>1003</v>
      </c>
      <c r="O104" t="s">
        <v>180</v>
      </c>
      <c r="P104" t="s">
        <v>180</v>
      </c>
      <c r="Q104">
        <v>100</v>
      </c>
      <c r="W104">
        <v>0</v>
      </c>
      <c r="X104">
        <v>-239826058</v>
      </c>
      <c r="Y104">
        <f t="shared" si="38"/>
        <v>1.0444439999999999</v>
      </c>
      <c r="AA104">
        <v>1125</v>
      </c>
      <c r="AB104">
        <v>0</v>
      </c>
      <c r="AC104">
        <v>0</v>
      </c>
      <c r="AD104">
        <v>0</v>
      </c>
      <c r="AE104">
        <v>155.58000000000001</v>
      </c>
      <c r="AF104">
        <v>0</v>
      </c>
      <c r="AG104">
        <v>0</v>
      </c>
      <c r="AH104">
        <v>0</v>
      </c>
      <c r="AI104">
        <v>7.56</v>
      </c>
      <c r="AJ104">
        <v>1</v>
      </c>
      <c r="AK104">
        <v>1</v>
      </c>
      <c r="AL104">
        <v>1</v>
      </c>
      <c r="AM104">
        <v>0</v>
      </c>
      <c r="AN104">
        <v>0</v>
      </c>
      <c r="AO104">
        <v>0</v>
      </c>
      <c r="AP104">
        <v>0</v>
      </c>
      <c r="AQ104">
        <v>0</v>
      </c>
      <c r="AR104">
        <v>0</v>
      </c>
      <c r="AS104" t="s">
        <v>3</v>
      </c>
      <c r="AT104">
        <v>1.0444439999999999</v>
      </c>
      <c r="AU104" t="s">
        <v>3</v>
      </c>
      <c r="AV104">
        <v>0</v>
      </c>
      <c r="AW104">
        <v>2</v>
      </c>
      <c r="AX104">
        <v>69734277</v>
      </c>
      <c r="AY104">
        <v>1</v>
      </c>
      <c r="AZ104">
        <v>22528</v>
      </c>
      <c r="BA104">
        <v>104</v>
      </c>
      <c r="BB104">
        <v>3</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CV104">
        <v>0</v>
      </c>
      <c r="CW104">
        <v>0</v>
      </c>
      <c r="CX104">
        <f>ROUND(Y104*Source!I159,9)</f>
        <v>0.14099993999999999</v>
      </c>
      <c r="CY104">
        <f>AA104</f>
        <v>1125</v>
      </c>
      <c r="CZ104">
        <f>AE104</f>
        <v>155.58000000000001</v>
      </c>
      <c r="DA104">
        <f>AI104</f>
        <v>7.56</v>
      </c>
      <c r="DB104">
        <f t="shared" si="39"/>
        <v>162.49</v>
      </c>
      <c r="DC104">
        <f t="shared" si="40"/>
        <v>0</v>
      </c>
      <c r="DD104" t="s">
        <v>3</v>
      </c>
      <c r="DE104" t="s">
        <v>3</v>
      </c>
      <c r="DF104">
        <f>ROUND(ROUND(AE104*AI104,0)*CX104,0)</f>
        <v>166</v>
      </c>
      <c r="DG104">
        <f t="shared" ref="DG104:DG112" si="46">ROUND(ROUND(AF104,0)*CX104,0)</f>
        <v>0</v>
      </c>
      <c r="DH104">
        <f t="shared" ref="DH104:DH111" si="47">ROUND(ROUND(AG104,0)*CX104,0)</f>
        <v>0</v>
      </c>
      <c r="DI104">
        <f t="shared" si="45"/>
        <v>0</v>
      </c>
      <c r="DJ104">
        <f>DF104</f>
        <v>166</v>
      </c>
      <c r="DK104">
        <v>0</v>
      </c>
      <c r="DL104" t="s">
        <v>3</v>
      </c>
      <c r="DM104">
        <v>0</v>
      </c>
      <c r="DN104" t="s">
        <v>3</v>
      </c>
      <c r="DO104">
        <v>0</v>
      </c>
    </row>
    <row r="105" spans="1:119" x14ac:dyDescent="0.2">
      <c r="A105">
        <f>ROW(Source!A162)</f>
        <v>162</v>
      </c>
      <c r="B105">
        <v>69726971</v>
      </c>
      <c r="C105">
        <v>69734279</v>
      </c>
      <c r="D105">
        <v>27496319</v>
      </c>
      <c r="E105">
        <v>1</v>
      </c>
      <c r="F105">
        <v>1</v>
      </c>
      <c r="G105">
        <v>1</v>
      </c>
      <c r="H105">
        <v>1</v>
      </c>
      <c r="I105" t="s">
        <v>1001</v>
      </c>
      <c r="J105" t="s">
        <v>3</v>
      </c>
      <c r="K105" t="s">
        <v>1002</v>
      </c>
      <c r="L105">
        <v>1369</v>
      </c>
      <c r="N105">
        <v>1013</v>
      </c>
      <c r="O105" t="s">
        <v>974</v>
      </c>
      <c r="P105" t="s">
        <v>974</v>
      </c>
      <c r="Q105">
        <v>1</v>
      </c>
      <c r="W105">
        <v>0</v>
      </c>
      <c r="X105">
        <v>1189128158</v>
      </c>
      <c r="Y105">
        <f t="shared" si="38"/>
        <v>39.51</v>
      </c>
      <c r="AA105">
        <v>0</v>
      </c>
      <c r="AB105">
        <v>0</v>
      </c>
      <c r="AC105">
        <v>0</v>
      </c>
      <c r="AD105">
        <v>8.01</v>
      </c>
      <c r="AE105">
        <v>0</v>
      </c>
      <c r="AF105">
        <v>0</v>
      </c>
      <c r="AG105">
        <v>0</v>
      </c>
      <c r="AH105">
        <v>8.01</v>
      </c>
      <c r="AI105">
        <v>1</v>
      </c>
      <c r="AJ105">
        <v>1</v>
      </c>
      <c r="AK105">
        <v>1</v>
      </c>
      <c r="AL105">
        <v>1</v>
      </c>
      <c r="AM105">
        <v>0</v>
      </c>
      <c r="AN105">
        <v>0</v>
      </c>
      <c r="AO105">
        <v>1</v>
      </c>
      <c r="AP105">
        <v>0</v>
      </c>
      <c r="AQ105">
        <v>0</v>
      </c>
      <c r="AR105">
        <v>0</v>
      </c>
      <c r="AS105" t="s">
        <v>3</v>
      </c>
      <c r="AT105">
        <v>39.51</v>
      </c>
      <c r="AU105" t="s">
        <v>3</v>
      </c>
      <c r="AV105">
        <v>1</v>
      </c>
      <c r="AW105">
        <v>2</v>
      </c>
      <c r="AX105">
        <v>69734286</v>
      </c>
      <c r="AY105">
        <v>1</v>
      </c>
      <c r="AZ105">
        <v>0</v>
      </c>
      <c r="BA105">
        <v>105</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CU105">
        <f>ROUND(AT105*Source!I162*AH105*AL105,0)</f>
        <v>41</v>
      </c>
      <c r="CV105">
        <f>ROUND(Y105*Source!I162,9)</f>
        <v>5.1363000000000003</v>
      </c>
      <c r="CW105">
        <v>0</v>
      </c>
      <c r="CX105">
        <f>ROUND(Y105*Source!I162,9)</f>
        <v>5.1363000000000003</v>
      </c>
      <c r="CY105">
        <f>AD105</f>
        <v>8.01</v>
      </c>
      <c r="CZ105">
        <f>AH105</f>
        <v>8.01</v>
      </c>
      <c r="DA105">
        <f>AL105</f>
        <v>1</v>
      </c>
      <c r="DB105">
        <f t="shared" si="39"/>
        <v>316.48</v>
      </c>
      <c r="DC105">
        <f t="shared" si="40"/>
        <v>0</v>
      </c>
      <c r="DD105" t="s">
        <v>3</v>
      </c>
      <c r="DE105" t="s">
        <v>3</v>
      </c>
      <c r="DF105">
        <f t="shared" ref="DF105:DF114" si="48">ROUND(ROUND(AE105,0)*CX105,0)</f>
        <v>0</v>
      </c>
      <c r="DG105">
        <f t="shared" si="46"/>
        <v>0</v>
      </c>
      <c r="DH105">
        <f t="shared" si="47"/>
        <v>0</v>
      </c>
      <c r="DI105">
        <f t="shared" si="45"/>
        <v>41</v>
      </c>
      <c r="DJ105">
        <f>DI105</f>
        <v>41</v>
      </c>
      <c r="DK105">
        <v>0</v>
      </c>
      <c r="DL105" t="s">
        <v>3</v>
      </c>
      <c r="DM105">
        <v>0</v>
      </c>
      <c r="DN105" t="s">
        <v>3</v>
      </c>
      <c r="DO105">
        <v>0</v>
      </c>
    </row>
    <row r="106" spans="1:119" x14ac:dyDescent="0.2">
      <c r="A106">
        <f>ROW(Source!A162)</f>
        <v>162</v>
      </c>
      <c r="B106">
        <v>69726971</v>
      </c>
      <c r="C106">
        <v>69734279</v>
      </c>
      <c r="D106">
        <v>121548</v>
      </c>
      <c r="E106">
        <v>1</v>
      </c>
      <c r="F106">
        <v>1</v>
      </c>
      <c r="G106">
        <v>1</v>
      </c>
      <c r="H106">
        <v>1</v>
      </c>
      <c r="I106" t="s">
        <v>36</v>
      </c>
      <c r="J106" t="s">
        <v>3</v>
      </c>
      <c r="K106" t="s">
        <v>981</v>
      </c>
      <c r="L106">
        <v>608254</v>
      </c>
      <c r="N106">
        <v>1013</v>
      </c>
      <c r="O106" t="s">
        <v>982</v>
      </c>
      <c r="P106" t="s">
        <v>982</v>
      </c>
      <c r="Q106">
        <v>1</v>
      </c>
      <c r="W106">
        <v>0</v>
      </c>
      <c r="X106">
        <v>-185737400</v>
      </c>
      <c r="Y106">
        <f t="shared" si="38"/>
        <v>1.27</v>
      </c>
      <c r="AA106">
        <v>0</v>
      </c>
      <c r="AB106">
        <v>0</v>
      </c>
      <c r="AC106">
        <v>0</v>
      </c>
      <c r="AD106">
        <v>0</v>
      </c>
      <c r="AE106">
        <v>0</v>
      </c>
      <c r="AF106">
        <v>0</v>
      </c>
      <c r="AG106">
        <v>0</v>
      </c>
      <c r="AH106">
        <v>0</v>
      </c>
      <c r="AI106">
        <v>1</v>
      </c>
      <c r="AJ106">
        <v>1</v>
      </c>
      <c r="AK106">
        <v>1</v>
      </c>
      <c r="AL106">
        <v>1</v>
      </c>
      <c r="AM106">
        <v>0</v>
      </c>
      <c r="AN106">
        <v>0</v>
      </c>
      <c r="AO106">
        <v>1</v>
      </c>
      <c r="AP106">
        <v>0</v>
      </c>
      <c r="AQ106">
        <v>0</v>
      </c>
      <c r="AR106">
        <v>0</v>
      </c>
      <c r="AS106" t="s">
        <v>3</v>
      </c>
      <c r="AT106">
        <v>1.27</v>
      </c>
      <c r="AU106" t="s">
        <v>3</v>
      </c>
      <c r="AV106">
        <v>2</v>
      </c>
      <c r="AW106">
        <v>2</v>
      </c>
      <c r="AX106">
        <v>69734287</v>
      </c>
      <c r="AY106">
        <v>1</v>
      </c>
      <c r="AZ106">
        <v>0</v>
      </c>
      <c r="BA106">
        <v>106</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CV106">
        <v>0</v>
      </c>
      <c r="CW106">
        <v>0</v>
      </c>
      <c r="CX106">
        <f>ROUND(Y106*Source!I162,9)</f>
        <v>0.1651</v>
      </c>
      <c r="CY106">
        <f>AD106</f>
        <v>0</v>
      </c>
      <c r="CZ106">
        <f>AH106</f>
        <v>0</v>
      </c>
      <c r="DA106">
        <f>AL106</f>
        <v>1</v>
      </c>
      <c r="DB106">
        <f t="shared" si="39"/>
        <v>0</v>
      </c>
      <c r="DC106">
        <f t="shared" si="40"/>
        <v>0</v>
      </c>
      <c r="DD106" t="s">
        <v>3</v>
      </c>
      <c r="DE106" t="s">
        <v>3</v>
      </c>
      <c r="DF106">
        <f t="shared" si="48"/>
        <v>0</v>
      </c>
      <c r="DG106">
        <f t="shared" si="46"/>
        <v>0</v>
      </c>
      <c r="DH106">
        <f t="shared" si="47"/>
        <v>0</v>
      </c>
      <c r="DI106">
        <f t="shared" si="45"/>
        <v>0</v>
      </c>
      <c r="DJ106">
        <f>DI106</f>
        <v>0</v>
      </c>
      <c r="DK106">
        <v>0</v>
      </c>
      <c r="DL106" t="s">
        <v>3</v>
      </c>
      <c r="DM106">
        <v>0</v>
      </c>
      <c r="DN106" t="s">
        <v>3</v>
      </c>
      <c r="DO106">
        <v>0</v>
      </c>
    </row>
    <row r="107" spans="1:119" x14ac:dyDescent="0.2">
      <c r="A107">
        <f>ROW(Source!A162)</f>
        <v>162</v>
      </c>
      <c r="B107">
        <v>69726971</v>
      </c>
      <c r="C107">
        <v>69734279</v>
      </c>
      <c r="D107">
        <v>27439630</v>
      </c>
      <c r="E107">
        <v>1</v>
      </c>
      <c r="F107">
        <v>1</v>
      </c>
      <c r="G107">
        <v>1</v>
      </c>
      <c r="H107">
        <v>2</v>
      </c>
      <c r="I107" t="s">
        <v>986</v>
      </c>
      <c r="J107" t="s">
        <v>987</v>
      </c>
      <c r="K107" t="s">
        <v>988</v>
      </c>
      <c r="L107">
        <v>1368</v>
      </c>
      <c r="N107">
        <v>1011</v>
      </c>
      <c r="O107" t="s">
        <v>978</v>
      </c>
      <c r="P107" t="s">
        <v>978</v>
      </c>
      <c r="Q107">
        <v>1</v>
      </c>
      <c r="W107">
        <v>0</v>
      </c>
      <c r="X107">
        <v>-72110300</v>
      </c>
      <c r="Y107">
        <f t="shared" si="38"/>
        <v>1.27</v>
      </c>
      <c r="AA107">
        <v>0</v>
      </c>
      <c r="AB107">
        <v>31.27</v>
      </c>
      <c r="AC107">
        <v>13.61</v>
      </c>
      <c r="AD107">
        <v>0</v>
      </c>
      <c r="AE107">
        <v>0</v>
      </c>
      <c r="AF107">
        <v>31.27</v>
      </c>
      <c r="AG107">
        <v>13.61</v>
      </c>
      <c r="AH107">
        <v>0</v>
      </c>
      <c r="AI107">
        <v>1</v>
      </c>
      <c r="AJ107">
        <v>1</v>
      </c>
      <c r="AK107">
        <v>1</v>
      </c>
      <c r="AL107">
        <v>1</v>
      </c>
      <c r="AM107">
        <v>0</v>
      </c>
      <c r="AN107">
        <v>0</v>
      </c>
      <c r="AO107">
        <v>1</v>
      </c>
      <c r="AP107">
        <v>0</v>
      </c>
      <c r="AQ107">
        <v>0</v>
      </c>
      <c r="AR107">
        <v>0</v>
      </c>
      <c r="AS107" t="s">
        <v>3</v>
      </c>
      <c r="AT107">
        <v>1.27</v>
      </c>
      <c r="AU107" t="s">
        <v>3</v>
      </c>
      <c r="AV107">
        <v>0</v>
      </c>
      <c r="AW107">
        <v>2</v>
      </c>
      <c r="AX107">
        <v>69734288</v>
      </c>
      <c r="AY107">
        <v>1</v>
      </c>
      <c r="AZ107">
        <v>0</v>
      </c>
      <c r="BA107">
        <v>107</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CV107">
        <v>0</v>
      </c>
      <c r="CW107">
        <f>ROUND(Y107*Source!I162*DO107,9)</f>
        <v>0</v>
      </c>
      <c r="CX107">
        <f>ROUND(Y107*Source!I162,9)</f>
        <v>0.1651</v>
      </c>
      <c r="CY107">
        <f>AB107</f>
        <v>31.27</v>
      </c>
      <c r="CZ107">
        <f>AF107</f>
        <v>31.27</v>
      </c>
      <c r="DA107">
        <f>AJ107</f>
        <v>1</v>
      </c>
      <c r="DB107">
        <f t="shared" si="39"/>
        <v>39.71</v>
      </c>
      <c r="DC107">
        <f t="shared" si="40"/>
        <v>17.28</v>
      </c>
      <c r="DD107" t="s">
        <v>3</v>
      </c>
      <c r="DE107" t="s">
        <v>3</v>
      </c>
      <c r="DF107">
        <f t="shared" si="48"/>
        <v>0</v>
      </c>
      <c r="DG107">
        <f t="shared" si="46"/>
        <v>5</v>
      </c>
      <c r="DH107">
        <f t="shared" si="47"/>
        <v>2</v>
      </c>
      <c r="DI107">
        <f t="shared" si="45"/>
        <v>0</v>
      </c>
      <c r="DJ107">
        <f>DG107</f>
        <v>5</v>
      </c>
      <c r="DK107">
        <v>0</v>
      </c>
      <c r="DL107" t="s">
        <v>3</v>
      </c>
      <c r="DM107">
        <v>0</v>
      </c>
      <c r="DN107" t="s">
        <v>3</v>
      </c>
      <c r="DO107">
        <v>0</v>
      </c>
    </row>
    <row r="108" spans="1:119" x14ac:dyDescent="0.2">
      <c r="A108">
        <f>ROW(Source!A162)</f>
        <v>162</v>
      </c>
      <c r="B108">
        <v>69726971</v>
      </c>
      <c r="C108">
        <v>69734279</v>
      </c>
      <c r="D108">
        <v>27440041</v>
      </c>
      <c r="E108">
        <v>1</v>
      </c>
      <c r="F108">
        <v>1</v>
      </c>
      <c r="G108">
        <v>1</v>
      </c>
      <c r="H108">
        <v>2</v>
      </c>
      <c r="I108" t="s">
        <v>1003</v>
      </c>
      <c r="J108" t="s">
        <v>1004</v>
      </c>
      <c r="K108" t="s">
        <v>1005</v>
      </c>
      <c r="L108">
        <v>1368</v>
      </c>
      <c r="N108">
        <v>1011</v>
      </c>
      <c r="O108" t="s">
        <v>978</v>
      </c>
      <c r="P108" t="s">
        <v>978</v>
      </c>
      <c r="Q108">
        <v>1</v>
      </c>
      <c r="W108">
        <v>0</v>
      </c>
      <c r="X108">
        <v>781889226</v>
      </c>
      <c r="Y108">
        <f t="shared" si="38"/>
        <v>9.07</v>
      </c>
      <c r="AA108">
        <v>0</v>
      </c>
      <c r="AB108">
        <v>0.5</v>
      </c>
      <c r="AC108">
        <v>0</v>
      </c>
      <c r="AD108">
        <v>0</v>
      </c>
      <c r="AE108">
        <v>0</v>
      </c>
      <c r="AF108">
        <v>0.5</v>
      </c>
      <c r="AG108">
        <v>0</v>
      </c>
      <c r="AH108">
        <v>0</v>
      </c>
      <c r="AI108">
        <v>1</v>
      </c>
      <c r="AJ108">
        <v>1</v>
      </c>
      <c r="AK108">
        <v>1</v>
      </c>
      <c r="AL108">
        <v>1</v>
      </c>
      <c r="AM108">
        <v>0</v>
      </c>
      <c r="AN108">
        <v>0</v>
      </c>
      <c r="AO108">
        <v>1</v>
      </c>
      <c r="AP108">
        <v>0</v>
      </c>
      <c r="AQ108">
        <v>0</v>
      </c>
      <c r="AR108">
        <v>0</v>
      </c>
      <c r="AS108" t="s">
        <v>3</v>
      </c>
      <c r="AT108">
        <v>9.07</v>
      </c>
      <c r="AU108" t="s">
        <v>3</v>
      </c>
      <c r="AV108">
        <v>0</v>
      </c>
      <c r="AW108">
        <v>2</v>
      </c>
      <c r="AX108">
        <v>69734289</v>
      </c>
      <c r="AY108">
        <v>1</v>
      </c>
      <c r="AZ108">
        <v>0</v>
      </c>
      <c r="BA108">
        <v>108</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CV108">
        <v>0</v>
      </c>
      <c r="CW108">
        <f>ROUND(Y108*Source!I162*DO108,9)</f>
        <v>0</v>
      </c>
      <c r="CX108">
        <f>ROUND(Y108*Source!I162,9)</f>
        <v>1.1791</v>
      </c>
      <c r="CY108">
        <f>AB108</f>
        <v>0.5</v>
      </c>
      <c r="CZ108">
        <f>AF108</f>
        <v>0.5</v>
      </c>
      <c r="DA108">
        <f>AJ108</f>
        <v>1</v>
      </c>
      <c r="DB108">
        <f t="shared" si="39"/>
        <v>4.54</v>
      </c>
      <c r="DC108">
        <f t="shared" si="40"/>
        <v>0</v>
      </c>
      <c r="DD108" t="s">
        <v>3</v>
      </c>
      <c r="DE108" t="s">
        <v>3</v>
      </c>
      <c r="DF108">
        <f t="shared" si="48"/>
        <v>0</v>
      </c>
      <c r="DG108">
        <f t="shared" si="46"/>
        <v>1</v>
      </c>
      <c r="DH108">
        <f t="shared" si="47"/>
        <v>0</v>
      </c>
      <c r="DI108">
        <f t="shared" si="45"/>
        <v>0</v>
      </c>
      <c r="DJ108">
        <f>DG108</f>
        <v>1</v>
      </c>
      <c r="DK108">
        <v>0</v>
      </c>
      <c r="DL108" t="s">
        <v>3</v>
      </c>
      <c r="DM108">
        <v>0</v>
      </c>
      <c r="DN108" t="s">
        <v>3</v>
      </c>
      <c r="DO108">
        <v>0</v>
      </c>
    </row>
    <row r="109" spans="1:119" x14ac:dyDescent="0.2">
      <c r="A109">
        <f>ROW(Source!A162)</f>
        <v>162</v>
      </c>
      <c r="B109">
        <v>69726971</v>
      </c>
      <c r="C109">
        <v>69734279</v>
      </c>
      <c r="D109">
        <v>27416566</v>
      </c>
      <c r="E109">
        <v>1</v>
      </c>
      <c r="F109">
        <v>1</v>
      </c>
      <c r="G109">
        <v>1</v>
      </c>
      <c r="H109">
        <v>3</v>
      </c>
      <c r="I109" t="s">
        <v>82</v>
      </c>
      <c r="J109" t="s">
        <v>194</v>
      </c>
      <c r="K109" t="s">
        <v>83</v>
      </c>
      <c r="L109">
        <v>1339</v>
      </c>
      <c r="N109">
        <v>1007</v>
      </c>
      <c r="O109" t="s">
        <v>40</v>
      </c>
      <c r="P109" t="s">
        <v>40</v>
      </c>
      <c r="Q109">
        <v>1</v>
      </c>
      <c r="W109">
        <v>0</v>
      </c>
      <c r="X109">
        <v>1967222743</v>
      </c>
      <c r="Y109">
        <f t="shared" si="38"/>
        <v>3.5</v>
      </c>
      <c r="AA109">
        <v>7.14</v>
      </c>
      <c r="AB109">
        <v>0</v>
      </c>
      <c r="AC109">
        <v>0</v>
      </c>
      <c r="AD109">
        <v>0</v>
      </c>
      <c r="AE109">
        <v>7.14</v>
      </c>
      <c r="AF109">
        <v>0</v>
      </c>
      <c r="AG109">
        <v>0</v>
      </c>
      <c r="AH109">
        <v>0</v>
      </c>
      <c r="AI109">
        <v>1</v>
      </c>
      <c r="AJ109">
        <v>1</v>
      </c>
      <c r="AK109">
        <v>1</v>
      </c>
      <c r="AL109">
        <v>1</v>
      </c>
      <c r="AM109">
        <v>0</v>
      </c>
      <c r="AN109">
        <v>0</v>
      </c>
      <c r="AO109">
        <v>0</v>
      </c>
      <c r="AP109">
        <v>1</v>
      </c>
      <c r="AQ109">
        <v>0</v>
      </c>
      <c r="AR109">
        <v>0</v>
      </c>
      <c r="AS109" t="s">
        <v>3</v>
      </c>
      <c r="AT109">
        <v>3.5</v>
      </c>
      <c r="AU109" t="s">
        <v>3</v>
      </c>
      <c r="AV109">
        <v>0</v>
      </c>
      <c r="AW109">
        <v>2</v>
      </c>
      <c r="AX109">
        <v>69734291</v>
      </c>
      <c r="AY109">
        <v>1</v>
      </c>
      <c r="AZ109">
        <v>0</v>
      </c>
      <c r="BA109">
        <v>110</v>
      </c>
      <c r="BB109">
        <v>3</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CV109">
        <v>0</v>
      </c>
      <c r="CW109">
        <v>0</v>
      </c>
      <c r="CX109">
        <f>ROUND(Y109*Source!I162,9)</f>
        <v>0.45500000000000002</v>
      </c>
      <c r="CY109">
        <f>AA109</f>
        <v>7.14</v>
      </c>
      <c r="CZ109">
        <f>AE109</f>
        <v>7.14</v>
      </c>
      <c r="DA109">
        <f>AI109</f>
        <v>1</v>
      </c>
      <c r="DB109">
        <f t="shared" si="39"/>
        <v>24.99</v>
      </c>
      <c r="DC109">
        <f t="shared" si="40"/>
        <v>0</v>
      </c>
      <c r="DD109" t="s">
        <v>3</v>
      </c>
      <c r="DE109" t="s">
        <v>3</v>
      </c>
      <c r="DF109">
        <f t="shared" si="48"/>
        <v>3</v>
      </c>
      <c r="DG109">
        <f t="shared" si="46"/>
        <v>0</v>
      </c>
      <c r="DH109">
        <f t="shared" si="47"/>
        <v>0</v>
      </c>
      <c r="DI109">
        <f t="shared" si="45"/>
        <v>0</v>
      </c>
      <c r="DJ109">
        <f>DF109</f>
        <v>3</v>
      </c>
      <c r="DK109">
        <v>0</v>
      </c>
      <c r="DL109" t="s">
        <v>3</v>
      </c>
      <c r="DM109">
        <v>0</v>
      </c>
      <c r="DN109" t="s">
        <v>3</v>
      </c>
      <c r="DO109">
        <v>0</v>
      </c>
    </row>
    <row r="110" spans="1:119" x14ac:dyDescent="0.2">
      <c r="A110">
        <f>ROW(Source!A162)</f>
        <v>162</v>
      </c>
      <c r="B110">
        <v>69726971</v>
      </c>
      <c r="C110">
        <v>69734279</v>
      </c>
      <c r="D110">
        <v>61332096</v>
      </c>
      <c r="E110">
        <v>1</v>
      </c>
      <c r="F110">
        <v>1</v>
      </c>
      <c r="G110">
        <v>1</v>
      </c>
      <c r="H110">
        <v>3</v>
      </c>
      <c r="I110" t="s">
        <v>189</v>
      </c>
      <c r="J110" t="s">
        <v>191</v>
      </c>
      <c r="K110" t="s">
        <v>190</v>
      </c>
      <c r="L110">
        <v>1339</v>
      </c>
      <c r="N110">
        <v>1007</v>
      </c>
      <c r="O110" t="s">
        <v>40</v>
      </c>
      <c r="P110" t="s">
        <v>40</v>
      </c>
      <c r="Q110">
        <v>1</v>
      </c>
      <c r="W110">
        <v>0</v>
      </c>
      <c r="X110">
        <v>1799260510</v>
      </c>
      <c r="Y110">
        <f t="shared" si="38"/>
        <v>2.038462</v>
      </c>
      <c r="AA110">
        <v>867.14</v>
      </c>
      <c r="AB110">
        <v>0</v>
      </c>
      <c r="AC110">
        <v>0</v>
      </c>
      <c r="AD110">
        <v>0</v>
      </c>
      <c r="AE110">
        <v>867.14</v>
      </c>
      <c r="AF110">
        <v>0</v>
      </c>
      <c r="AG110">
        <v>0</v>
      </c>
      <c r="AH110">
        <v>0</v>
      </c>
      <c r="AI110">
        <v>1</v>
      </c>
      <c r="AJ110">
        <v>1</v>
      </c>
      <c r="AK110">
        <v>1</v>
      </c>
      <c r="AL110">
        <v>1</v>
      </c>
      <c r="AM110">
        <v>0</v>
      </c>
      <c r="AN110">
        <v>0</v>
      </c>
      <c r="AO110">
        <v>0</v>
      </c>
      <c r="AP110">
        <v>1</v>
      </c>
      <c r="AQ110">
        <v>0</v>
      </c>
      <c r="AR110">
        <v>0</v>
      </c>
      <c r="AS110" t="s">
        <v>3</v>
      </c>
      <c r="AT110">
        <v>2.038462</v>
      </c>
      <c r="AU110" t="s">
        <v>3</v>
      </c>
      <c r="AV110">
        <v>0</v>
      </c>
      <c r="AW110">
        <v>1</v>
      </c>
      <c r="AX110">
        <v>-1</v>
      </c>
      <c r="AY110">
        <v>0</v>
      </c>
      <c r="AZ110">
        <v>0</v>
      </c>
      <c r="BA110" t="s">
        <v>3</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CV110">
        <v>0</v>
      </c>
      <c r="CW110">
        <v>0</v>
      </c>
      <c r="CX110">
        <f>ROUND(Y110*Source!I162,9)</f>
        <v>0.26500005999999998</v>
      </c>
      <c r="CY110">
        <f>AA110</f>
        <v>867.14</v>
      </c>
      <c r="CZ110">
        <f>AE110</f>
        <v>867.14</v>
      </c>
      <c r="DA110">
        <f>AI110</f>
        <v>1</v>
      </c>
      <c r="DB110">
        <f t="shared" si="39"/>
        <v>1767.63</v>
      </c>
      <c r="DC110">
        <f t="shared" si="40"/>
        <v>0</v>
      </c>
      <c r="DD110" t="s">
        <v>3</v>
      </c>
      <c r="DE110" t="s">
        <v>3</v>
      </c>
      <c r="DF110">
        <f t="shared" si="48"/>
        <v>230</v>
      </c>
      <c r="DG110">
        <f t="shared" si="46"/>
        <v>0</v>
      </c>
      <c r="DH110">
        <f t="shared" si="47"/>
        <v>0</v>
      </c>
      <c r="DI110">
        <f t="shared" si="45"/>
        <v>0</v>
      </c>
      <c r="DJ110">
        <f>DF110</f>
        <v>230</v>
      </c>
      <c r="DK110">
        <v>0</v>
      </c>
      <c r="DL110" t="s">
        <v>3</v>
      </c>
      <c r="DM110">
        <v>0</v>
      </c>
      <c r="DN110" t="s">
        <v>3</v>
      </c>
      <c r="DO110">
        <v>0</v>
      </c>
    </row>
    <row r="111" spans="1:119" x14ac:dyDescent="0.2">
      <c r="A111">
        <f>ROW(Source!A163)</f>
        <v>163</v>
      </c>
      <c r="B111">
        <v>69726884</v>
      </c>
      <c r="C111">
        <v>69734279</v>
      </c>
      <c r="D111">
        <v>27496319</v>
      </c>
      <c r="E111">
        <v>1</v>
      </c>
      <c r="F111">
        <v>1</v>
      </c>
      <c r="G111">
        <v>1</v>
      </c>
      <c r="H111">
        <v>1</v>
      </c>
      <c r="I111" t="s">
        <v>1001</v>
      </c>
      <c r="J111" t="s">
        <v>3</v>
      </c>
      <c r="K111" t="s">
        <v>1002</v>
      </c>
      <c r="L111">
        <v>1369</v>
      </c>
      <c r="N111">
        <v>1013</v>
      </c>
      <c r="O111" t="s">
        <v>974</v>
      </c>
      <c r="P111" t="s">
        <v>974</v>
      </c>
      <c r="Q111">
        <v>1</v>
      </c>
      <c r="W111">
        <v>0</v>
      </c>
      <c r="X111">
        <v>1189128158</v>
      </c>
      <c r="Y111">
        <f t="shared" si="38"/>
        <v>39.51</v>
      </c>
      <c r="AA111">
        <v>0</v>
      </c>
      <c r="AB111">
        <v>0</v>
      </c>
      <c r="AC111">
        <v>0</v>
      </c>
      <c r="AD111">
        <v>203.13</v>
      </c>
      <c r="AE111">
        <v>0</v>
      </c>
      <c r="AF111">
        <v>0</v>
      </c>
      <c r="AG111">
        <v>0</v>
      </c>
      <c r="AH111">
        <v>8.01</v>
      </c>
      <c r="AI111">
        <v>1</v>
      </c>
      <c r="AJ111">
        <v>1</v>
      </c>
      <c r="AK111">
        <v>1</v>
      </c>
      <c r="AL111">
        <v>25.36</v>
      </c>
      <c r="AM111">
        <v>5</v>
      </c>
      <c r="AN111">
        <v>0</v>
      </c>
      <c r="AO111">
        <v>1</v>
      </c>
      <c r="AP111">
        <v>0</v>
      </c>
      <c r="AQ111">
        <v>0</v>
      </c>
      <c r="AR111">
        <v>0</v>
      </c>
      <c r="AS111" t="s">
        <v>3</v>
      </c>
      <c r="AT111">
        <v>39.51</v>
      </c>
      <c r="AU111" t="s">
        <v>3</v>
      </c>
      <c r="AV111">
        <v>1</v>
      </c>
      <c r="AW111">
        <v>2</v>
      </c>
      <c r="AX111">
        <v>69734286</v>
      </c>
      <c r="AY111">
        <v>1</v>
      </c>
      <c r="AZ111">
        <v>0</v>
      </c>
      <c r="BA111">
        <v>111</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CU111">
        <f>ROUND(AT111*Source!I163*AH111*AL111,0)</f>
        <v>1043</v>
      </c>
      <c r="CV111">
        <f>ROUND(Y111*Source!I163,9)</f>
        <v>5.1363000000000003</v>
      </c>
      <c r="CW111">
        <v>0</v>
      </c>
      <c r="CX111">
        <f>ROUND(Y111*Source!I163,9)</f>
        <v>5.1363000000000003</v>
      </c>
      <c r="CY111">
        <f>AD111</f>
        <v>203.13</v>
      </c>
      <c r="CZ111">
        <f>AH111</f>
        <v>8.01</v>
      </c>
      <c r="DA111">
        <f>AL111</f>
        <v>25.36</v>
      </c>
      <c r="DB111">
        <f t="shared" si="39"/>
        <v>316.48</v>
      </c>
      <c r="DC111">
        <f t="shared" si="40"/>
        <v>0</v>
      </c>
      <c r="DD111" t="s">
        <v>3</v>
      </c>
      <c r="DE111" t="s">
        <v>3</v>
      </c>
      <c r="DF111">
        <f t="shared" si="48"/>
        <v>0</v>
      </c>
      <c r="DG111">
        <f t="shared" si="46"/>
        <v>0</v>
      </c>
      <c r="DH111">
        <f t="shared" si="47"/>
        <v>0</v>
      </c>
      <c r="DI111">
        <f>ROUND(ROUND(AH111*AL111,0)*CX111,0)</f>
        <v>1043</v>
      </c>
      <c r="DJ111">
        <f>DI111</f>
        <v>1043</v>
      </c>
      <c r="DK111">
        <v>0</v>
      </c>
      <c r="DL111" t="s">
        <v>3</v>
      </c>
      <c r="DM111">
        <v>0</v>
      </c>
      <c r="DN111" t="s">
        <v>3</v>
      </c>
      <c r="DO111">
        <v>0</v>
      </c>
    </row>
    <row r="112" spans="1:119" x14ac:dyDescent="0.2">
      <c r="A112">
        <f>ROW(Source!A163)</f>
        <v>163</v>
      </c>
      <c r="B112">
        <v>69726884</v>
      </c>
      <c r="C112">
        <v>69734279</v>
      </c>
      <c r="D112">
        <v>121548</v>
      </c>
      <c r="E112">
        <v>1</v>
      </c>
      <c r="F112">
        <v>1</v>
      </c>
      <c r="G112">
        <v>1</v>
      </c>
      <c r="H112">
        <v>1</v>
      </c>
      <c r="I112" t="s">
        <v>36</v>
      </c>
      <c r="J112" t="s">
        <v>3</v>
      </c>
      <c r="K112" t="s">
        <v>981</v>
      </c>
      <c r="L112">
        <v>608254</v>
      </c>
      <c r="N112">
        <v>1013</v>
      </c>
      <c r="O112" t="s">
        <v>982</v>
      </c>
      <c r="P112" t="s">
        <v>982</v>
      </c>
      <c r="Q112">
        <v>1</v>
      </c>
      <c r="W112">
        <v>0</v>
      </c>
      <c r="X112">
        <v>-185737400</v>
      </c>
      <c r="Y112">
        <f t="shared" si="38"/>
        <v>1.27</v>
      </c>
      <c r="AA112">
        <v>0</v>
      </c>
      <c r="AB112">
        <v>0</v>
      </c>
      <c r="AC112">
        <v>0</v>
      </c>
      <c r="AD112">
        <v>0</v>
      </c>
      <c r="AE112">
        <v>0</v>
      </c>
      <c r="AF112">
        <v>0</v>
      </c>
      <c r="AG112">
        <v>0</v>
      </c>
      <c r="AH112">
        <v>0</v>
      </c>
      <c r="AI112">
        <v>1</v>
      </c>
      <c r="AJ112">
        <v>1</v>
      </c>
      <c r="AK112">
        <v>19.8</v>
      </c>
      <c r="AL112">
        <v>1</v>
      </c>
      <c r="AM112">
        <v>5</v>
      </c>
      <c r="AN112">
        <v>0</v>
      </c>
      <c r="AO112">
        <v>1</v>
      </c>
      <c r="AP112">
        <v>0</v>
      </c>
      <c r="AQ112">
        <v>0</v>
      </c>
      <c r="AR112">
        <v>0</v>
      </c>
      <c r="AS112" t="s">
        <v>3</v>
      </c>
      <c r="AT112">
        <v>1.27</v>
      </c>
      <c r="AU112" t="s">
        <v>3</v>
      </c>
      <c r="AV112">
        <v>2</v>
      </c>
      <c r="AW112">
        <v>2</v>
      </c>
      <c r="AX112">
        <v>69734287</v>
      </c>
      <c r="AY112">
        <v>1</v>
      </c>
      <c r="AZ112">
        <v>0</v>
      </c>
      <c r="BA112">
        <v>112</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CV112">
        <v>0</v>
      </c>
      <c r="CW112">
        <v>0</v>
      </c>
      <c r="CX112">
        <f>ROUND(Y112*Source!I163,9)</f>
        <v>0.1651</v>
      </c>
      <c r="CY112">
        <f>AD112</f>
        <v>0</v>
      </c>
      <c r="CZ112">
        <f>AH112</f>
        <v>0</v>
      </c>
      <c r="DA112">
        <f>AL112</f>
        <v>1</v>
      </c>
      <c r="DB112">
        <f t="shared" si="39"/>
        <v>0</v>
      </c>
      <c r="DC112">
        <f t="shared" si="40"/>
        <v>0</v>
      </c>
      <c r="DD112" t="s">
        <v>3</v>
      </c>
      <c r="DE112" t="s">
        <v>3</v>
      </c>
      <c r="DF112">
        <f t="shared" si="48"/>
        <v>0</v>
      </c>
      <c r="DG112">
        <f t="shared" si="46"/>
        <v>0</v>
      </c>
      <c r="DH112">
        <f>ROUND(ROUND(AG112*AK112,0)*CX112,0)</f>
        <v>0</v>
      </c>
      <c r="DI112">
        <f t="shared" ref="DI112:DI121" si="49">ROUND(ROUND(AH112,0)*CX112,0)</f>
        <v>0</v>
      </c>
      <c r="DJ112">
        <f>DI112</f>
        <v>0</v>
      </c>
      <c r="DK112">
        <v>0</v>
      </c>
      <c r="DL112" t="s">
        <v>3</v>
      </c>
      <c r="DM112">
        <v>0</v>
      </c>
      <c r="DN112" t="s">
        <v>3</v>
      </c>
      <c r="DO112">
        <v>0</v>
      </c>
    </row>
    <row r="113" spans="1:119" x14ac:dyDescent="0.2">
      <c r="A113">
        <f>ROW(Source!A163)</f>
        <v>163</v>
      </c>
      <c r="B113">
        <v>69726884</v>
      </c>
      <c r="C113">
        <v>69734279</v>
      </c>
      <c r="D113">
        <v>27439630</v>
      </c>
      <c r="E113">
        <v>1</v>
      </c>
      <c r="F113">
        <v>1</v>
      </c>
      <c r="G113">
        <v>1</v>
      </c>
      <c r="H113">
        <v>2</v>
      </c>
      <c r="I113" t="s">
        <v>986</v>
      </c>
      <c r="J113" t="s">
        <v>987</v>
      </c>
      <c r="K113" t="s">
        <v>988</v>
      </c>
      <c r="L113">
        <v>1368</v>
      </c>
      <c r="N113">
        <v>1011</v>
      </c>
      <c r="O113" t="s">
        <v>978</v>
      </c>
      <c r="P113" t="s">
        <v>978</v>
      </c>
      <c r="Q113">
        <v>1</v>
      </c>
      <c r="W113">
        <v>0</v>
      </c>
      <c r="X113">
        <v>-72110300</v>
      </c>
      <c r="Y113">
        <f t="shared" si="38"/>
        <v>1.27</v>
      </c>
      <c r="AA113">
        <v>0</v>
      </c>
      <c r="AB113">
        <v>245.16</v>
      </c>
      <c r="AC113">
        <v>269.48</v>
      </c>
      <c r="AD113">
        <v>0</v>
      </c>
      <c r="AE113">
        <v>0</v>
      </c>
      <c r="AF113">
        <v>31.27</v>
      </c>
      <c r="AG113">
        <v>13.61</v>
      </c>
      <c r="AH113">
        <v>0</v>
      </c>
      <c r="AI113">
        <v>1</v>
      </c>
      <c r="AJ113">
        <v>7.84</v>
      </c>
      <c r="AK113">
        <v>19.8</v>
      </c>
      <c r="AL113">
        <v>1</v>
      </c>
      <c r="AM113">
        <v>5</v>
      </c>
      <c r="AN113">
        <v>0</v>
      </c>
      <c r="AO113">
        <v>1</v>
      </c>
      <c r="AP113">
        <v>0</v>
      </c>
      <c r="AQ113">
        <v>0</v>
      </c>
      <c r="AR113">
        <v>0</v>
      </c>
      <c r="AS113" t="s">
        <v>3</v>
      </c>
      <c r="AT113">
        <v>1.27</v>
      </c>
      <c r="AU113" t="s">
        <v>3</v>
      </c>
      <c r="AV113">
        <v>0</v>
      </c>
      <c r="AW113">
        <v>2</v>
      </c>
      <c r="AX113">
        <v>69734288</v>
      </c>
      <c r="AY113">
        <v>1</v>
      </c>
      <c r="AZ113">
        <v>0</v>
      </c>
      <c r="BA113">
        <v>113</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CV113">
        <v>0</v>
      </c>
      <c r="CW113">
        <f>ROUND(Y113*Source!I163*DO113,9)</f>
        <v>0</v>
      </c>
      <c r="CX113">
        <f>ROUND(Y113*Source!I163,9)</f>
        <v>0.1651</v>
      </c>
      <c r="CY113">
        <f>AB113</f>
        <v>245.16</v>
      </c>
      <c r="CZ113">
        <f>AF113</f>
        <v>31.27</v>
      </c>
      <c r="DA113">
        <f>AJ113</f>
        <v>7.84</v>
      </c>
      <c r="DB113">
        <f t="shared" si="39"/>
        <v>39.71</v>
      </c>
      <c r="DC113">
        <f t="shared" si="40"/>
        <v>17.28</v>
      </c>
      <c r="DD113" t="s">
        <v>3</v>
      </c>
      <c r="DE113" t="s">
        <v>3</v>
      </c>
      <c r="DF113">
        <f t="shared" si="48"/>
        <v>0</v>
      </c>
      <c r="DG113">
        <f>ROUND(ROUND(AF113*AJ113,0)*CX113,0)</f>
        <v>40</v>
      </c>
      <c r="DH113">
        <f>ROUND(ROUND(AG113*AK113,0)*CX113,0)</f>
        <v>44</v>
      </c>
      <c r="DI113">
        <f t="shared" si="49"/>
        <v>0</v>
      </c>
      <c r="DJ113">
        <f>DG113</f>
        <v>40</v>
      </c>
      <c r="DK113">
        <v>0</v>
      </c>
      <c r="DL113" t="s">
        <v>3</v>
      </c>
      <c r="DM113">
        <v>0</v>
      </c>
      <c r="DN113" t="s">
        <v>3</v>
      </c>
      <c r="DO113">
        <v>0</v>
      </c>
    </row>
    <row r="114" spans="1:119" x14ac:dyDescent="0.2">
      <c r="A114">
        <f>ROW(Source!A163)</f>
        <v>163</v>
      </c>
      <c r="B114">
        <v>69726884</v>
      </c>
      <c r="C114">
        <v>69734279</v>
      </c>
      <c r="D114">
        <v>27440041</v>
      </c>
      <c r="E114">
        <v>1</v>
      </c>
      <c r="F114">
        <v>1</v>
      </c>
      <c r="G114">
        <v>1</v>
      </c>
      <c r="H114">
        <v>2</v>
      </c>
      <c r="I114" t="s">
        <v>1003</v>
      </c>
      <c r="J114" t="s">
        <v>1004</v>
      </c>
      <c r="K114" t="s">
        <v>1005</v>
      </c>
      <c r="L114">
        <v>1368</v>
      </c>
      <c r="N114">
        <v>1011</v>
      </c>
      <c r="O114" t="s">
        <v>978</v>
      </c>
      <c r="P114" t="s">
        <v>978</v>
      </c>
      <c r="Q114">
        <v>1</v>
      </c>
      <c r="W114">
        <v>0</v>
      </c>
      <c r="X114">
        <v>781889226</v>
      </c>
      <c r="Y114">
        <f t="shared" si="38"/>
        <v>9.07</v>
      </c>
      <c r="AA114">
        <v>0</v>
      </c>
      <c r="AB114">
        <v>3.92</v>
      </c>
      <c r="AC114">
        <v>0</v>
      </c>
      <c r="AD114">
        <v>0</v>
      </c>
      <c r="AE114">
        <v>0</v>
      </c>
      <c r="AF114">
        <v>0.5</v>
      </c>
      <c r="AG114">
        <v>0</v>
      </c>
      <c r="AH114">
        <v>0</v>
      </c>
      <c r="AI114">
        <v>1</v>
      </c>
      <c r="AJ114">
        <v>7.84</v>
      </c>
      <c r="AK114">
        <v>19.8</v>
      </c>
      <c r="AL114">
        <v>1</v>
      </c>
      <c r="AM114">
        <v>5</v>
      </c>
      <c r="AN114">
        <v>0</v>
      </c>
      <c r="AO114">
        <v>1</v>
      </c>
      <c r="AP114">
        <v>0</v>
      </c>
      <c r="AQ114">
        <v>0</v>
      </c>
      <c r="AR114">
        <v>0</v>
      </c>
      <c r="AS114" t="s">
        <v>3</v>
      </c>
      <c r="AT114">
        <v>9.07</v>
      </c>
      <c r="AU114" t="s">
        <v>3</v>
      </c>
      <c r="AV114">
        <v>0</v>
      </c>
      <c r="AW114">
        <v>2</v>
      </c>
      <c r="AX114">
        <v>69734289</v>
      </c>
      <c r="AY114">
        <v>1</v>
      </c>
      <c r="AZ114">
        <v>0</v>
      </c>
      <c r="BA114">
        <v>114</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CV114">
        <v>0</v>
      </c>
      <c r="CW114">
        <f>ROUND(Y114*Source!I163*DO114,9)</f>
        <v>0</v>
      </c>
      <c r="CX114">
        <f>ROUND(Y114*Source!I163,9)</f>
        <v>1.1791</v>
      </c>
      <c r="CY114">
        <f>AB114</f>
        <v>3.92</v>
      </c>
      <c r="CZ114">
        <f>AF114</f>
        <v>0.5</v>
      </c>
      <c r="DA114">
        <f>AJ114</f>
        <v>7.84</v>
      </c>
      <c r="DB114">
        <f t="shared" si="39"/>
        <v>4.54</v>
      </c>
      <c r="DC114">
        <f t="shared" si="40"/>
        <v>0</v>
      </c>
      <c r="DD114" t="s">
        <v>3</v>
      </c>
      <c r="DE114" t="s">
        <v>3</v>
      </c>
      <c r="DF114">
        <f t="shared" si="48"/>
        <v>0</v>
      </c>
      <c r="DG114">
        <f>ROUND(ROUND(AF114*AJ114,0)*CX114,0)</f>
        <v>5</v>
      </c>
      <c r="DH114">
        <f>ROUND(ROUND(AG114*AK114,0)*CX114,0)</f>
        <v>0</v>
      </c>
      <c r="DI114">
        <f t="shared" si="49"/>
        <v>0</v>
      </c>
      <c r="DJ114">
        <f>DG114</f>
        <v>5</v>
      </c>
      <c r="DK114">
        <v>0</v>
      </c>
      <c r="DL114" t="s">
        <v>3</v>
      </c>
      <c r="DM114">
        <v>0</v>
      </c>
      <c r="DN114" t="s">
        <v>3</v>
      </c>
      <c r="DO114">
        <v>0</v>
      </c>
    </row>
    <row r="115" spans="1:119" x14ac:dyDescent="0.2">
      <c r="A115">
        <f>ROW(Source!A163)</f>
        <v>163</v>
      </c>
      <c r="B115">
        <v>69726884</v>
      </c>
      <c r="C115">
        <v>69734279</v>
      </c>
      <c r="D115">
        <v>27416566</v>
      </c>
      <c r="E115">
        <v>1</v>
      </c>
      <c r="F115">
        <v>1</v>
      </c>
      <c r="G115">
        <v>1</v>
      </c>
      <c r="H115">
        <v>3</v>
      </c>
      <c r="I115" t="s">
        <v>82</v>
      </c>
      <c r="J115" t="s">
        <v>194</v>
      </c>
      <c r="K115" t="s">
        <v>83</v>
      </c>
      <c r="L115">
        <v>1339</v>
      </c>
      <c r="N115">
        <v>1007</v>
      </c>
      <c r="O115" t="s">
        <v>40</v>
      </c>
      <c r="P115" t="s">
        <v>40</v>
      </c>
      <c r="Q115">
        <v>1</v>
      </c>
      <c r="W115">
        <v>0</v>
      </c>
      <c r="X115">
        <v>1967222743</v>
      </c>
      <c r="Y115">
        <f t="shared" si="38"/>
        <v>3.5</v>
      </c>
      <c r="AA115">
        <v>14.19</v>
      </c>
      <c r="AB115">
        <v>0</v>
      </c>
      <c r="AC115">
        <v>0</v>
      </c>
      <c r="AD115">
        <v>0</v>
      </c>
      <c r="AE115">
        <v>1.97</v>
      </c>
      <c r="AF115">
        <v>0</v>
      </c>
      <c r="AG115">
        <v>0</v>
      </c>
      <c r="AH115">
        <v>0</v>
      </c>
      <c r="AI115">
        <v>7.56</v>
      </c>
      <c r="AJ115">
        <v>1</v>
      </c>
      <c r="AK115">
        <v>1</v>
      </c>
      <c r="AL115">
        <v>1</v>
      </c>
      <c r="AM115">
        <v>0</v>
      </c>
      <c r="AN115">
        <v>0</v>
      </c>
      <c r="AO115">
        <v>0</v>
      </c>
      <c r="AP115">
        <v>1</v>
      </c>
      <c r="AQ115">
        <v>0</v>
      </c>
      <c r="AR115">
        <v>0</v>
      </c>
      <c r="AS115" t="s">
        <v>3</v>
      </c>
      <c r="AT115">
        <v>3.5</v>
      </c>
      <c r="AU115" t="s">
        <v>3</v>
      </c>
      <c r="AV115">
        <v>0</v>
      </c>
      <c r="AW115">
        <v>2</v>
      </c>
      <c r="AX115">
        <v>69734291</v>
      </c>
      <c r="AY115">
        <v>1</v>
      </c>
      <c r="AZ115">
        <v>16384</v>
      </c>
      <c r="BA115">
        <v>116</v>
      </c>
      <c r="BB115">
        <v>3</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CV115">
        <v>0</v>
      </c>
      <c r="CW115">
        <v>0</v>
      </c>
      <c r="CX115">
        <f>ROUND(Y115*Source!I163,9)</f>
        <v>0.45500000000000002</v>
      </c>
      <c r="CY115">
        <f>AA115</f>
        <v>14.19</v>
      </c>
      <c r="CZ115">
        <f>AE115</f>
        <v>1.97</v>
      </c>
      <c r="DA115">
        <f>AI115</f>
        <v>7.56</v>
      </c>
      <c r="DB115">
        <f t="shared" si="39"/>
        <v>6.9</v>
      </c>
      <c r="DC115">
        <f t="shared" si="40"/>
        <v>0</v>
      </c>
      <c r="DD115" t="s">
        <v>3</v>
      </c>
      <c r="DE115" t="s">
        <v>3</v>
      </c>
      <c r="DF115">
        <f>ROUND(ROUND(AE115*AI115,0)*CX115,0)</f>
        <v>7</v>
      </c>
      <c r="DG115">
        <f t="shared" ref="DG115:DG123" si="50">ROUND(ROUND(AF115,0)*CX115,0)</f>
        <v>0</v>
      </c>
      <c r="DH115">
        <f t="shared" ref="DH115:DH122" si="51">ROUND(ROUND(AG115,0)*CX115,0)</f>
        <v>0</v>
      </c>
      <c r="DI115">
        <f t="shared" si="49"/>
        <v>0</v>
      </c>
      <c r="DJ115">
        <f>DF115</f>
        <v>7</v>
      </c>
      <c r="DK115">
        <v>0</v>
      </c>
      <c r="DL115" t="s">
        <v>3</v>
      </c>
      <c r="DM115">
        <v>0</v>
      </c>
      <c r="DN115" t="s">
        <v>3</v>
      </c>
      <c r="DO115">
        <v>0</v>
      </c>
    </row>
    <row r="116" spans="1:119" x14ac:dyDescent="0.2">
      <c r="A116">
        <f>ROW(Source!A163)</f>
        <v>163</v>
      </c>
      <c r="B116">
        <v>69726884</v>
      </c>
      <c r="C116">
        <v>69734279</v>
      </c>
      <c r="D116">
        <v>61332096</v>
      </c>
      <c r="E116">
        <v>1</v>
      </c>
      <c r="F116">
        <v>1</v>
      </c>
      <c r="G116">
        <v>1</v>
      </c>
      <c r="H116">
        <v>3</v>
      </c>
      <c r="I116" t="s">
        <v>189</v>
      </c>
      <c r="J116" t="s">
        <v>191</v>
      </c>
      <c r="K116" t="s">
        <v>190</v>
      </c>
      <c r="L116">
        <v>1339</v>
      </c>
      <c r="N116">
        <v>1007</v>
      </c>
      <c r="O116" t="s">
        <v>40</v>
      </c>
      <c r="P116" t="s">
        <v>40</v>
      </c>
      <c r="Q116">
        <v>1</v>
      </c>
      <c r="W116">
        <v>0</v>
      </c>
      <c r="X116">
        <v>1799260510</v>
      </c>
      <c r="Y116">
        <f t="shared" si="38"/>
        <v>2.038462</v>
      </c>
      <c r="AA116">
        <v>6238.51</v>
      </c>
      <c r="AB116">
        <v>0</v>
      </c>
      <c r="AC116">
        <v>0</v>
      </c>
      <c r="AD116">
        <v>0</v>
      </c>
      <c r="AE116">
        <v>862.75</v>
      </c>
      <c r="AF116">
        <v>0</v>
      </c>
      <c r="AG116">
        <v>0</v>
      </c>
      <c r="AH116">
        <v>0</v>
      </c>
      <c r="AI116">
        <v>7.56</v>
      </c>
      <c r="AJ116">
        <v>1</v>
      </c>
      <c r="AK116">
        <v>1</v>
      </c>
      <c r="AL116">
        <v>1</v>
      </c>
      <c r="AM116">
        <v>0</v>
      </c>
      <c r="AN116">
        <v>0</v>
      </c>
      <c r="AO116">
        <v>0</v>
      </c>
      <c r="AP116">
        <v>1</v>
      </c>
      <c r="AQ116">
        <v>0</v>
      </c>
      <c r="AR116">
        <v>0</v>
      </c>
      <c r="AS116" t="s">
        <v>3</v>
      </c>
      <c r="AT116">
        <v>2.038462</v>
      </c>
      <c r="AU116" t="s">
        <v>3</v>
      </c>
      <c r="AV116">
        <v>0</v>
      </c>
      <c r="AW116">
        <v>1</v>
      </c>
      <c r="AX116">
        <v>-1</v>
      </c>
      <c r="AY116">
        <v>0</v>
      </c>
      <c r="AZ116">
        <v>0</v>
      </c>
      <c r="BA116" t="s">
        <v>3</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CV116">
        <v>0</v>
      </c>
      <c r="CW116">
        <v>0</v>
      </c>
      <c r="CX116">
        <f>ROUND(Y116*Source!I163,9)</f>
        <v>0.26500005999999998</v>
      </c>
      <c r="CY116">
        <f>AA116</f>
        <v>6238.51</v>
      </c>
      <c r="CZ116">
        <f>AE116</f>
        <v>862.75</v>
      </c>
      <c r="DA116">
        <f>AI116</f>
        <v>7.56</v>
      </c>
      <c r="DB116">
        <f t="shared" si="39"/>
        <v>1758.68</v>
      </c>
      <c r="DC116">
        <f t="shared" si="40"/>
        <v>0</v>
      </c>
      <c r="DD116" t="s">
        <v>3</v>
      </c>
      <c r="DE116" t="s">
        <v>3</v>
      </c>
      <c r="DF116">
        <f>ROUND(ROUND(AE116*AI116,0)*CX116,0)</f>
        <v>1728</v>
      </c>
      <c r="DG116">
        <f t="shared" si="50"/>
        <v>0</v>
      </c>
      <c r="DH116">
        <f t="shared" si="51"/>
        <v>0</v>
      </c>
      <c r="DI116">
        <f t="shared" si="49"/>
        <v>0</v>
      </c>
      <c r="DJ116">
        <f>DF116</f>
        <v>1728</v>
      </c>
      <c r="DK116">
        <v>0</v>
      </c>
      <c r="DL116" t="s">
        <v>3</v>
      </c>
      <c r="DM116">
        <v>0</v>
      </c>
      <c r="DN116" t="s">
        <v>3</v>
      </c>
      <c r="DO116">
        <v>0</v>
      </c>
    </row>
    <row r="117" spans="1:119" x14ac:dyDescent="0.2">
      <c r="A117">
        <f>ROW(Source!A168)</f>
        <v>168</v>
      </c>
      <c r="B117">
        <v>69726971</v>
      </c>
      <c r="C117">
        <v>69734294</v>
      </c>
      <c r="D117">
        <v>27496319</v>
      </c>
      <c r="E117">
        <v>1</v>
      </c>
      <c r="F117">
        <v>1</v>
      </c>
      <c r="G117">
        <v>1</v>
      </c>
      <c r="H117">
        <v>1</v>
      </c>
      <c r="I117" t="s">
        <v>1001</v>
      </c>
      <c r="J117" t="s">
        <v>3</v>
      </c>
      <c r="K117" t="s">
        <v>1002</v>
      </c>
      <c r="L117">
        <v>1369</v>
      </c>
      <c r="N117">
        <v>1013</v>
      </c>
      <c r="O117" t="s">
        <v>974</v>
      </c>
      <c r="P117" t="s">
        <v>974</v>
      </c>
      <c r="Q117">
        <v>1</v>
      </c>
      <c r="W117">
        <v>0</v>
      </c>
      <c r="X117">
        <v>1189128158</v>
      </c>
      <c r="Y117">
        <f>(AT117*4)</f>
        <v>2</v>
      </c>
      <c r="AA117">
        <v>0</v>
      </c>
      <c r="AB117">
        <v>0</v>
      </c>
      <c r="AC117">
        <v>0</v>
      </c>
      <c r="AD117">
        <v>8.01</v>
      </c>
      <c r="AE117">
        <v>0</v>
      </c>
      <c r="AF117">
        <v>0</v>
      </c>
      <c r="AG117">
        <v>0</v>
      </c>
      <c r="AH117">
        <v>8.01</v>
      </c>
      <c r="AI117">
        <v>1</v>
      </c>
      <c r="AJ117">
        <v>1</v>
      </c>
      <c r="AK117">
        <v>1</v>
      </c>
      <c r="AL117">
        <v>1</v>
      </c>
      <c r="AM117">
        <v>0</v>
      </c>
      <c r="AN117">
        <v>0</v>
      </c>
      <c r="AO117">
        <v>1</v>
      </c>
      <c r="AP117">
        <v>1</v>
      </c>
      <c r="AQ117">
        <v>0</v>
      </c>
      <c r="AR117">
        <v>0</v>
      </c>
      <c r="AS117" t="s">
        <v>3</v>
      </c>
      <c r="AT117">
        <v>0.5</v>
      </c>
      <c r="AU117" t="s">
        <v>199</v>
      </c>
      <c r="AV117">
        <v>1</v>
      </c>
      <c r="AW117">
        <v>2</v>
      </c>
      <c r="AX117">
        <v>69734300</v>
      </c>
      <c r="AY117">
        <v>1</v>
      </c>
      <c r="AZ117">
        <v>0</v>
      </c>
      <c r="BA117">
        <v>117</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CU117">
        <f>ROUND(AT117*Source!I168*AH117*AL117,0)</f>
        <v>1</v>
      </c>
      <c r="CV117">
        <f>ROUND(Y117*Source!I168,9)</f>
        <v>0.26</v>
      </c>
      <c r="CW117">
        <v>0</v>
      </c>
      <c r="CX117">
        <f>ROUND(Y117*Source!I168,9)</f>
        <v>0.26</v>
      </c>
      <c r="CY117">
        <f>AD117</f>
        <v>8.01</v>
      </c>
      <c r="CZ117">
        <f>AH117</f>
        <v>8.01</v>
      </c>
      <c r="DA117">
        <f>AL117</f>
        <v>1</v>
      </c>
      <c r="DB117">
        <f>ROUND((ROUND(AT117*CZ117,2)*4),2)</f>
        <v>16.04</v>
      </c>
      <c r="DC117">
        <f>ROUND((ROUND(AT117*AG117,2)*4),2)</f>
        <v>0</v>
      </c>
      <c r="DD117" t="s">
        <v>3</v>
      </c>
      <c r="DE117" t="s">
        <v>3</v>
      </c>
      <c r="DF117">
        <f t="shared" ref="DF117:DF125" si="52">ROUND(ROUND(AE117,0)*CX117,0)</f>
        <v>0</v>
      </c>
      <c r="DG117">
        <f t="shared" si="50"/>
        <v>0</v>
      </c>
      <c r="DH117">
        <f t="shared" si="51"/>
        <v>0</v>
      </c>
      <c r="DI117">
        <f t="shared" si="49"/>
        <v>2</v>
      </c>
      <c r="DJ117">
        <f>DI117</f>
        <v>2</v>
      </c>
      <c r="DK117">
        <v>0</v>
      </c>
      <c r="DL117" t="s">
        <v>3</v>
      </c>
      <c r="DM117">
        <v>0</v>
      </c>
      <c r="DN117" t="s">
        <v>3</v>
      </c>
      <c r="DO117">
        <v>0</v>
      </c>
    </row>
    <row r="118" spans="1:119" x14ac:dyDescent="0.2">
      <c r="A118">
        <f>ROW(Source!A168)</f>
        <v>168</v>
      </c>
      <c r="B118">
        <v>69726971</v>
      </c>
      <c r="C118">
        <v>69734294</v>
      </c>
      <c r="D118">
        <v>121548</v>
      </c>
      <c r="E118">
        <v>1</v>
      </c>
      <c r="F118">
        <v>1</v>
      </c>
      <c r="G118">
        <v>1</v>
      </c>
      <c r="H118">
        <v>1</v>
      </c>
      <c r="I118" t="s">
        <v>36</v>
      </c>
      <c r="J118" t="s">
        <v>3</v>
      </c>
      <c r="K118" t="s">
        <v>981</v>
      </c>
      <c r="L118">
        <v>608254</v>
      </c>
      <c r="N118">
        <v>1013</v>
      </c>
      <c r="O118" t="s">
        <v>982</v>
      </c>
      <c r="P118" t="s">
        <v>982</v>
      </c>
      <c r="Q118">
        <v>1</v>
      </c>
      <c r="W118">
        <v>0</v>
      </c>
      <c r="X118">
        <v>-185737400</v>
      </c>
      <c r="Y118">
        <f>(AT118*4)</f>
        <v>0.84</v>
      </c>
      <c r="AA118">
        <v>0</v>
      </c>
      <c r="AB118">
        <v>0</v>
      </c>
      <c r="AC118">
        <v>0</v>
      </c>
      <c r="AD118">
        <v>0</v>
      </c>
      <c r="AE118">
        <v>0</v>
      </c>
      <c r="AF118">
        <v>0</v>
      </c>
      <c r="AG118">
        <v>0</v>
      </c>
      <c r="AH118">
        <v>0</v>
      </c>
      <c r="AI118">
        <v>1</v>
      </c>
      <c r="AJ118">
        <v>1</v>
      </c>
      <c r="AK118">
        <v>1</v>
      </c>
      <c r="AL118">
        <v>1</v>
      </c>
      <c r="AM118">
        <v>0</v>
      </c>
      <c r="AN118">
        <v>0</v>
      </c>
      <c r="AO118">
        <v>1</v>
      </c>
      <c r="AP118">
        <v>1</v>
      </c>
      <c r="AQ118">
        <v>0</v>
      </c>
      <c r="AR118">
        <v>0</v>
      </c>
      <c r="AS118" t="s">
        <v>3</v>
      </c>
      <c r="AT118">
        <v>0.21</v>
      </c>
      <c r="AU118" t="s">
        <v>199</v>
      </c>
      <c r="AV118">
        <v>2</v>
      </c>
      <c r="AW118">
        <v>2</v>
      </c>
      <c r="AX118">
        <v>69734301</v>
      </c>
      <c r="AY118">
        <v>1</v>
      </c>
      <c r="AZ118">
        <v>0</v>
      </c>
      <c r="BA118">
        <v>118</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CV118">
        <v>0</v>
      </c>
      <c r="CW118">
        <v>0</v>
      </c>
      <c r="CX118">
        <f>ROUND(Y118*Source!I168,9)</f>
        <v>0.10920000000000001</v>
      </c>
      <c r="CY118">
        <f>AD118</f>
        <v>0</v>
      </c>
      <c r="CZ118">
        <f>AH118</f>
        <v>0</v>
      </c>
      <c r="DA118">
        <f>AL118</f>
        <v>1</v>
      </c>
      <c r="DB118">
        <f>ROUND((ROUND(AT118*CZ118,2)*4),2)</f>
        <v>0</v>
      </c>
      <c r="DC118">
        <f>ROUND((ROUND(AT118*AG118,2)*4),2)</f>
        <v>0</v>
      </c>
      <c r="DD118" t="s">
        <v>3</v>
      </c>
      <c r="DE118" t="s">
        <v>3</v>
      </c>
      <c r="DF118">
        <f t="shared" si="52"/>
        <v>0</v>
      </c>
      <c r="DG118">
        <f t="shared" si="50"/>
        <v>0</v>
      </c>
      <c r="DH118">
        <f t="shared" si="51"/>
        <v>0</v>
      </c>
      <c r="DI118">
        <f t="shared" si="49"/>
        <v>0</v>
      </c>
      <c r="DJ118">
        <f>DI118</f>
        <v>0</v>
      </c>
      <c r="DK118">
        <v>0</v>
      </c>
      <c r="DL118" t="s">
        <v>3</v>
      </c>
      <c r="DM118">
        <v>0</v>
      </c>
      <c r="DN118" t="s">
        <v>3</v>
      </c>
      <c r="DO118">
        <v>0</v>
      </c>
    </row>
    <row r="119" spans="1:119" x14ac:dyDescent="0.2">
      <c r="A119">
        <f>ROW(Source!A168)</f>
        <v>168</v>
      </c>
      <c r="B119">
        <v>69726971</v>
      </c>
      <c r="C119">
        <v>69734294</v>
      </c>
      <c r="D119">
        <v>27439630</v>
      </c>
      <c r="E119">
        <v>1</v>
      </c>
      <c r="F119">
        <v>1</v>
      </c>
      <c r="G119">
        <v>1</v>
      </c>
      <c r="H119">
        <v>2</v>
      </c>
      <c r="I119" t="s">
        <v>986</v>
      </c>
      <c r="J119" t="s">
        <v>987</v>
      </c>
      <c r="K119" t="s">
        <v>988</v>
      </c>
      <c r="L119">
        <v>1368</v>
      </c>
      <c r="N119">
        <v>1011</v>
      </c>
      <c r="O119" t="s">
        <v>978</v>
      </c>
      <c r="P119" t="s">
        <v>978</v>
      </c>
      <c r="Q119">
        <v>1</v>
      </c>
      <c r="W119">
        <v>0</v>
      </c>
      <c r="X119">
        <v>-72110300</v>
      </c>
      <c r="Y119">
        <f>(AT119*4)</f>
        <v>0.84</v>
      </c>
      <c r="AA119">
        <v>0</v>
      </c>
      <c r="AB119">
        <v>31.27</v>
      </c>
      <c r="AC119">
        <v>13.61</v>
      </c>
      <c r="AD119">
        <v>0</v>
      </c>
      <c r="AE119">
        <v>0</v>
      </c>
      <c r="AF119">
        <v>31.27</v>
      </c>
      <c r="AG119">
        <v>13.61</v>
      </c>
      <c r="AH119">
        <v>0</v>
      </c>
      <c r="AI119">
        <v>1</v>
      </c>
      <c r="AJ119">
        <v>1</v>
      </c>
      <c r="AK119">
        <v>1</v>
      </c>
      <c r="AL119">
        <v>1</v>
      </c>
      <c r="AM119">
        <v>0</v>
      </c>
      <c r="AN119">
        <v>0</v>
      </c>
      <c r="AO119">
        <v>1</v>
      </c>
      <c r="AP119">
        <v>1</v>
      </c>
      <c r="AQ119">
        <v>0</v>
      </c>
      <c r="AR119">
        <v>0</v>
      </c>
      <c r="AS119" t="s">
        <v>3</v>
      </c>
      <c r="AT119">
        <v>0.21</v>
      </c>
      <c r="AU119" t="s">
        <v>199</v>
      </c>
      <c r="AV119">
        <v>0</v>
      </c>
      <c r="AW119">
        <v>2</v>
      </c>
      <c r="AX119">
        <v>69734302</v>
      </c>
      <c r="AY119">
        <v>1</v>
      </c>
      <c r="AZ119">
        <v>0</v>
      </c>
      <c r="BA119">
        <v>119</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CV119">
        <v>0</v>
      </c>
      <c r="CW119">
        <f>ROUND(Y119*Source!I168*DO119,9)</f>
        <v>0</v>
      </c>
      <c r="CX119">
        <f>ROUND(Y119*Source!I168,9)</f>
        <v>0.10920000000000001</v>
      </c>
      <c r="CY119">
        <f>AB119</f>
        <v>31.27</v>
      </c>
      <c r="CZ119">
        <f>AF119</f>
        <v>31.27</v>
      </c>
      <c r="DA119">
        <f>AJ119</f>
        <v>1</v>
      </c>
      <c r="DB119">
        <f>ROUND((ROUND(AT119*CZ119,2)*4),2)</f>
        <v>26.28</v>
      </c>
      <c r="DC119">
        <f>ROUND((ROUND(AT119*AG119,2)*4),2)</f>
        <v>11.44</v>
      </c>
      <c r="DD119" t="s">
        <v>3</v>
      </c>
      <c r="DE119" t="s">
        <v>3</v>
      </c>
      <c r="DF119">
        <f t="shared" si="52"/>
        <v>0</v>
      </c>
      <c r="DG119">
        <f t="shared" si="50"/>
        <v>3</v>
      </c>
      <c r="DH119">
        <f t="shared" si="51"/>
        <v>2</v>
      </c>
      <c r="DI119">
        <f t="shared" si="49"/>
        <v>0</v>
      </c>
      <c r="DJ119">
        <f>DG119</f>
        <v>3</v>
      </c>
      <c r="DK119">
        <v>0</v>
      </c>
      <c r="DL119" t="s">
        <v>3</v>
      </c>
      <c r="DM119">
        <v>0</v>
      </c>
      <c r="DN119" t="s">
        <v>3</v>
      </c>
      <c r="DO119">
        <v>0</v>
      </c>
    </row>
    <row r="120" spans="1:119" x14ac:dyDescent="0.2">
      <c r="A120">
        <f>ROW(Source!A168)</f>
        <v>168</v>
      </c>
      <c r="B120">
        <v>69726971</v>
      </c>
      <c r="C120">
        <v>69734294</v>
      </c>
      <c r="D120">
        <v>27440041</v>
      </c>
      <c r="E120">
        <v>1</v>
      </c>
      <c r="F120">
        <v>1</v>
      </c>
      <c r="G120">
        <v>1</v>
      </c>
      <c r="H120">
        <v>2</v>
      </c>
      <c r="I120" t="s">
        <v>1003</v>
      </c>
      <c r="J120" t="s">
        <v>1004</v>
      </c>
      <c r="K120" t="s">
        <v>1005</v>
      </c>
      <c r="L120">
        <v>1368</v>
      </c>
      <c r="N120">
        <v>1011</v>
      </c>
      <c r="O120" t="s">
        <v>978</v>
      </c>
      <c r="P120" t="s">
        <v>978</v>
      </c>
      <c r="Q120">
        <v>1</v>
      </c>
      <c r="W120">
        <v>0</v>
      </c>
      <c r="X120">
        <v>781889226</v>
      </c>
      <c r="Y120">
        <f>(AT120*4)</f>
        <v>9.2799999999999994</v>
      </c>
      <c r="AA120">
        <v>0</v>
      </c>
      <c r="AB120">
        <v>0.5</v>
      </c>
      <c r="AC120">
        <v>0</v>
      </c>
      <c r="AD120">
        <v>0</v>
      </c>
      <c r="AE120">
        <v>0</v>
      </c>
      <c r="AF120">
        <v>0.5</v>
      </c>
      <c r="AG120">
        <v>0</v>
      </c>
      <c r="AH120">
        <v>0</v>
      </c>
      <c r="AI120">
        <v>1</v>
      </c>
      <c r="AJ120">
        <v>1</v>
      </c>
      <c r="AK120">
        <v>1</v>
      </c>
      <c r="AL120">
        <v>1</v>
      </c>
      <c r="AM120">
        <v>0</v>
      </c>
      <c r="AN120">
        <v>0</v>
      </c>
      <c r="AO120">
        <v>1</v>
      </c>
      <c r="AP120">
        <v>1</v>
      </c>
      <c r="AQ120">
        <v>0</v>
      </c>
      <c r="AR120">
        <v>0</v>
      </c>
      <c r="AS120" t="s">
        <v>3</v>
      </c>
      <c r="AT120">
        <v>2.3199999999999998</v>
      </c>
      <c r="AU120" t="s">
        <v>199</v>
      </c>
      <c r="AV120">
        <v>0</v>
      </c>
      <c r="AW120">
        <v>2</v>
      </c>
      <c r="AX120">
        <v>69734303</v>
      </c>
      <c r="AY120">
        <v>1</v>
      </c>
      <c r="AZ120">
        <v>0</v>
      </c>
      <c r="BA120">
        <v>120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CV120">
        <v>0</v>
      </c>
      <c r="CW120">
        <f>ROUND(Y120*Source!I168*DO120,9)</f>
        <v>0</v>
      </c>
      <c r="CX120">
        <f>ROUND(Y120*Source!I168,9)</f>
        <v>1.2063999999999999</v>
      </c>
      <c r="CY120">
        <f>AB120</f>
        <v>0.5</v>
      </c>
      <c r="CZ120">
        <f>AF120</f>
        <v>0.5</v>
      </c>
      <c r="DA120">
        <f>AJ120</f>
        <v>1</v>
      </c>
      <c r="DB120">
        <f>ROUND((ROUND(AT120*CZ120,2)*4),2)</f>
        <v>4.6399999999999997</v>
      </c>
      <c r="DC120">
        <f>ROUND((ROUND(AT120*AG120,2)*4),2)</f>
        <v>0</v>
      </c>
      <c r="DD120" t="s">
        <v>3</v>
      </c>
      <c r="DE120" t="s">
        <v>3</v>
      </c>
      <c r="DF120">
        <f t="shared" si="52"/>
        <v>0</v>
      </c>
      <c r="DG120">
        <f t="shared" si="50"/>
        <v>1</v>
      </c>
      <c r="DH120">
        <f t="shared" si="51"/>
        <v>0</v>
      </c>
      <c r="DI120">
        <f t="shared" si="49"/>
        <v>0</v>
      </c>
      <c r="DJ120">
        <f>DG120</f>
        <v>1</v>
      </c>
      <c r="DK120">
        <v>0</v>
      </c>
      <c r="DL120" t="s">
        <v>3</v>
      </c>
      <c r="DM120">
        <v>0</v>
      </c>
      <c r="DN120" t="s">
        <v>3</v>
      </c>
      <c r="DO120">
        <v>0</v>
      </c>
    </row>
    <row r="121" spans="1:119" x14ac:dyDescent="0.2">
      <c r="A121">
        <f>ROW(Source!A168)</f>
        <v>168</v>
      </c>
      <c r="B121">
        <v>69726971</v>
      </c>
      <c r="C121">
        <v>69734294</v>
      </c>
      <c r="D121">
        <v>61332096</v>
      </c>
      <c r="E121">
        <v>1</v>
      </c>
      <c r="F121">
        <v>1</v>
      </c>
      <c r="G121">
        <v>1</v>
      </c>
      <c r="H121">
        <v>3</v>
      </c>
      <c r="I121" t="s">
        <v>189</v>
      </c>
      <c r="J121" t="s">
        <v>191</v>
      </c>
      <c r="K121" t="s">
        <v>190</v>
      </c>
      <c r="L121">
        <v>1339</v>
      </c>
      <c r="N121">
        <v>1007</v>
      </c>
      <c r="O121" t="s">
        <v>40</v>
      </c>
      <c r="P121" t="s">
        <v>40</v>
      </c>
      <c r="Q121">
        <v>1</v>
      </c>
      <c r="W121">
        <v>0</v>
      </c>
      <c r="X121">
        <v>1799260510</v>
      </c>
      <c r="Y121">
        <f>AT121</f>
        <v>2.038462</v>
      </c>
      <c r="AA121">
        <v>867.14</v>
      </c>
      <c r="AB121">
        <v>0</v>
      </c>
      <c r="AC121">
        <v>0</v>
      </c>
      <c r="AD121">
        <v>0</v>
      </c>
      <c r="AE121">
        <v>867.14</v>
      </c>
      <c r="AF121">
        <v>0</v>
      </c>
      <c r="AG121">
        <v>0</v>
      </c>
      <c r="AH121">
        <v>0</v>
      </c>
      <c r="AI121">
        <v>1</v>
      </c>
      <c r="AJ121">
        <v>1</v>
      </c>
      <c r="AK121">
        <v>1</v>
      </c>
      <c r="AL121">
        <v>1</v>
      </c>
      <c r="AM121">
        <v>0</v>
      </c>
      <c r="AN121">
        <v>0</v>
      </c>
      <c r="AO121">
        <v>0</v>
      </c>
      <c r="AP121">
        <v>1</v>
      </c>
      <c r="AQ121">
        <v>0</v>
      </c>
      <c r="AR121">
        <v>0</v>
      </c>
      <c r="AS121" t="s">
        <v>3</v>
      </c>
      <c r="AT121">
        <v>2.038462</v>
      </c>
      <c r="AU121" t="s">
        <v>3</v>
      </c>
      <c r="AV121">
        <v>0</v>
      </c>
      <c r="AW121">
        <v>1</v>
      </c>
      <c r="AX121">
        <v>-1</v>
      </c>
      <c r="AY121">
        <v>0</v>
      </c>
      <c r="AZ121">
        <v>0</v>
      </c>
      <c r="BA121" t="s">
        <v>3</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CV121">
        <v>0</v>
      </c>
      <c r="CW121">
        <v>0</v>
      </c>
      <c r="CX121">
        <f>ROUND(Y121*Source!I168,9)</f>
        <v>0.26500005999999998</v>
      </c>
      <c r="CY121">
        <f>AA121</f>
        <v>867.14</v>
      </c>
      <c r="CZ121">
        <f>AE121</f>
        <v>867.14</v>
      </c>
      <c r="DA121">
        <f>AI121</f>
        <v>1</v>
      </c>
      <c r="DB121">
        <f>ROUND(ROUND(AT121*CZ121,2),2)</f>
        <v>1767.63</v>
      </c>
      <c r="DC121">
        <f>ROUND(ROUND(AT121*AG121,2),2)</f>
        <v>0</v>
      </c>
      <c r="DD121" t="s">
        <v>3</v>
      </c>
      <c r="DE121" t="s">
        <v>3</v>
      </c>
      <c r="DF121">
        <f t="shared" si="52"/>
        <v>230</v>
      </c>
      <c r="DG121">
        <f t="shared" si="50"/>
        <v>0</v>
      </c>
      <c r="DH121">
        <f t="shared" si="51"/>
        <v>0</v>
      </c>
      <c r="DI121">
        <f t="shared" si="49"/>
        <v>0</v>
      </c>
      <c r="DJ121">
        <f>DF121</f>
        <v>230</v>
      </c>
      <c r="DK121">
        <v>0</v>
      </c>
      <c r="DL121" t="s">
        <v>3</v>
      </c>
      <c r="DM121">
        <v>0</v>
      </c>
      <c r="DN121" t="s">
        <v>3</v>
      </c>
      <c r="DO121">
        <v>0</v>
      </c>
    </row>
    <row r="122" spans="1:119" x14ac:dyDescent="0.2">
      <c r="A122">
        <f>ROW(Source!A169)</f>
        <v>169</v>
      </c>
      <c r="B122">
        <v>69726884</v>
      </c>
      <c r="C122">
        <v>69734294</v>
      </c>
      <c r="D122">
        <v>27496319</v>
      </c>
      <c r="E122">
        <v>1</v>
      </c>
      <c r="F122">
        <v>1</v>
      </c>
      <c r="G122">
        <v>1</v>
      </c>
      <c r="H122">
        <v>1</v>
      </c>
      <c r="I122" t="s">
        <v>1001</v>
      </c>
      <c r="J122" t="s">
        <v>3</v>
      </c>
      <c r="K122" t="s">
        <v>1002</v>
      </c>
      <c r="L122">
        <v>1369</v>
      </c>
      <c r="N122">
        <v>1013</v>
      </c>
      <c r="O122" t="s">
        <v>974</v>
      </c>
      <c r="P122" t="s">
        <v>974</v>
      </c>
      <c r="Q122">
        <v>1</v>
      </c>
      <c r="W122">
        <v>0</v>
      </c>
      <c r="X122">
        <v>1189128158</v>
      </c>
      <c r="Y122">
        <f>(AT122*4)</f>
        <v>2</v>
      </c>
      <c r="AA122">
        <v>0</v>
      </c>
      <c r="AB122">
        <v>0</v>
      </c>
      <c r="AC122">
        <v>0</v>
      </c>
      <c r="AD122">
        <v>203.13</v>
      </c>
      <c r="AE122">
        <v>0</v>
      </c>
      <c r="AF122">
        <v>0</v>
      </c>
      <c r="AG122">
        <v>0</v>
      </c>
      <c r="AH122">
        <v>8.01</v>
      </c>
      <c r="AI122">
        <v>1</v>
      </c>
      <c r="AJ122">
        <v>1</v>
      </c>
      <c r="AK122">
        <v>1</v>
      </c>
      <c r="AL122">
        <v>25.36</v>
      </c>
      <c r="AM122">
        <v>5</v>
      </c>
      <c r="AN122">
        <v>0</v>
      </c>
      <c r="AO122">
        <v>1</v>
      </c>
      <c r="AP122">
        <v>1</v>
      </c>
      <c r="AQ122">
        <v>0</v>
      </c>
      <c r="AR122">
        <v>0</v>
      </c>
      <c r="AS122" t="s">
        <v>3</v>
      </c>
      <c r="AT122">
        <v>0.5</v>
      </c>
      <c r="AU122" t="s">
        <v>199</v>
      </c>
      <c r="AV122">
        <v>1</v>
      </c>
      <c r="AW122">
        <v>2</v>
      </c>
      <c r="AX122">
        <v>69734300</v>
      </c>
      <c r="AY122">
        <v>1</v>
      </c>
      <c r="AZ122">
        <v>0</v>
      </c>
      <c r="BA122">
        <v>122</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CU122">
        <f>ROUND(AT122*Source!I169*AH122*AL122,0)</f>
        <v>13</v>
      </c>
      <c r="CV122">
        <f>ROUND(Y122*Source!I169,9)</f>
        <v>0.26</v>
      </c>
      <c r="CW122">
        <v>0</v>
      </c>
      <c r="CX122">
        <f>ROUND(Y122*Source!I169,9)</f>
        <v>0.26</v>
      </c>
      <c r="CY122">
        <f>AD122</f>
        <v>203.13</v>
      </c>
      <c r="CZ122">
        <f>AH122</f>
        <v>8.01</v>
      </c>
      <c r="DA122">
        <f>AL122</f>
        <v>25.36</v>
      </c>
      <c r="DB122">
        <f>ROUND((ROUND(AT122*CZ122,2)*4),2)</f>
        <v>16.04</v>
      </c>
      <c r="DC122">
        <f>ROUND((ROUND(AT122*AG122,2)*4),2)</f>
        <v>0</v>
      </c>
      <c r="DD122" t="s">
        <v>3</v>
      </c>
      <c r="DE122" t="s">
        <v>3</v>
      </c>
      <c r="DF122">
        <f t="shared" si="52"/>
        <v>0</v>
      </c>
      <c r="DG122">
        <f t="shared" si="50"/>
        <v>0</v>
      </c>
      <c r="DH122">
        <f t="shared" si="51"/>
        <v>0</v>
      </c>
      <c r="DI122">
        <f>ROUND(ROUND(AH122*AL122,0)*CX122,0)</f>
        <v>53</v>
      </c>
      <c r="DJ122">
        <f>DI122</f>
        <v>53</v>
      </c>
      <c r="DK122">
        <v>0</v>
      </c>
      <c r="DL122" t="s">
        <v>3</v>
      </c>
      <c r="DM122">
        <v>0</v>
      </c>
      <c r="DN122" t="s">
        <v>3</v>
      </c>
      <c r="DO122">
        <v>0</v>
      </c>
    </row>
    <row r="123" spans="1:119" x14ac:dyDescent="0.2">
      <c r="A123">
        <f>ROW(Source!A169)</f>
        <v>169</v>
      </c>
      <c r="B123">
        <v>69726884</v>
      </c>
      <c r="C123">
        <v>69734294</v>
      </c>
      <c r="D123">
        <v>121548</v>
      </c>
      <c r="E123">
        <v>1</v>
      </c>
      <c r="F123">
        <v>1</v>
      </c>
      <c r="G123">
        <v>1</v>
      </c>
      <c r="H123">
        <v>1</v>
      </c>
      <c r="I123" t="s">
        <v>36</v>
      </c>
      <c r="J123" t="s">
        <v>3</v>
      </c>
      <c r="K123" t="s">
        <v>981</v>
      </c>
      <c r="L123">
        <v>608254</v>
      </c>
      <c r="N123">
        <v>1013</v>
      </c>
      <c r="O123" t="s">
        <v>982</v>
      </c>
      <c r="P123" t="s">
        <v>982</v>
      </c>
      <c r="Q123">
        <v>1</v>
      </c>
      <c r="W123">
        <v>0</v>
      </c>
      <c r="X123">
        <v>-185737400</v>
      </c>
      <c r="Y123">
        <f>(AT123*4)</f>
        <v>0.84</v>
      </c>
      <c r="AA123">
        <v>0</v>
      </c>
      <c r="AB123">
        <v>0</v>
      </c>
      <c r="AC123">
        <v>0</v>
      </c>
      <c r="AD123">
        <v>0</v>
      </c>
      <c r="AE123">
        <v>0</v>
      </c>
      <c r="AF123">
        <v>0</v>
      </c>
      <c r="AG123">
        <v>0</v>
      </c>
      <c r="AH123">
        <v>0</v>
      </c>
      <c r="AI123">
        <v>1</v>
      </c>
      <c r="AJ123">
        <v>1</v>
      </c>
      <c r="AK123">
        <v>19.8</v>
      </c>
      <c r="AL123">
        <v>1</v>
      </c>
      <c r="AM123">
        <v>5</v>
      </c>
      <c r="AN123">
        <v>0</v>
      </c>
      <c r="AO123">
        <v>1</v>
      </c>
      <c r="AP123">
        <v>1</v>
      </c>
      <c r="AQ123">
        <v>0</v>
      </c>
      <c r="AR123">
        <v>0</v>
      </c>
      <c r="AS123" t="s">
        <v>3</v>
      </c>
      <c r="AT123">
        <v>0.21</v>
      </c>
      <c r="AU123" t="s">
        <v>199</v>
      </c>
      <c r="AV123">
        <v>2</v>
      </c>
      <c r="AW123">
        <v>2</v>
      </c>
      <c r="AX123">
        <v>69734301</v>
      </c>
      <c r="AY123">
        <v>1</v>
      </c>
      <c r="AZ123">
        <v>0</v>
      </c>
      <c r="BA123">
        <v>123</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CV123">
        <v>0</v>
      </c>
      <c r="CW123">
        <v>0</v>
      </c>
      <c r="CX123">
        <f>ROUND(Y123*Source!I169,9)</f>
        <v>0.10920000000000001</v>
      </c>
      <c r="CY123">
        <f>AD123</f>
        <v>0</v>
      </c>
      <c r="CZ123">
        <f>AH123</f>
        <v>0</v>
      </c>
      <c r="DA123">
        <f>AL123</f>
        <v>1</v>
      </c>
      <c r="DB123">
        <f>ROUND((ROUND(AT123*CZ123,2)*4),2)</f>
        <v>0</v>
      </c>
      <c r="DC123">
        <f>ROUND((ROUND(AT123*AG123,2)*4),2)</f>
        <v>0</v>
      </c>
      <c r="DD123" t="s">
        <v>3</v>
      </c>
      <c r="DE123" t="s">
        <v>3</v>
      </c>
      <c r="DF123">
        <f t="shared" si="52"/>
        <v>0</v>
      </c>
      <c r="DG123">
        <f t="shared" si="50"/>
        <v>0</v>
      </c>
      <c r="DH123">
        <f>ROUND(ROUND(AG123*AK123,0)*CX123,0)</f>
        <v>0</v>
      </c>
      <c r="DI123">
        <f t="shared" ref="DI123:DI131" si="53">ROUND(ROUND(AH123,0)*CX123,0)</f>
        <v>0</v>
      </c>
      <c r="DJ123">
        <f>DI123</f>
        <v>0</v>
      </c>
      <c r="DK123">
        <v>0</v>
      </c>
      <c r="DL123" t="s">
        <v>3</v>
      </c>
      <c r="DM123">
        <v>0</v>
      </c>
      <c r="DN123" t="s">
        <v>3</v>
      </c>
      <c r="DO123">
        <v>0</v>
      </c>
    </row>
    <row r="124" spans="1:119" x14ac:dyDescent="0.2">
      <c r="A124">
        <f>ROW(Source!A169)</f>
        <v>169</v>
      </c>
      <c r="B124">
        <v>69726884</v>
      </c>
      <c r="C124">
        <v>69734294</v>
      </c>
      <c r="D124">
        <v>27439630</v>
      </c>
      <c r="E124">
        <v>1</v>
      </c>
      <c r="F124">
        <v>1</v>
      </c>
      <c r="G124">
        <v>1</v>
      </c>
      <c r="H124">
        <v>2</v>
      </c>
      <c r="I124" t="s">
        <v>986</v>
      </c>
      <c r="J124" t="s">
        <v>987</v>
      </c>
      <c r="K124" t="s">
        <v>988</v>
      </c>
      <c r="L124">
        <v>1368</v>
      </c>
      <c r="N124">
        <v>1011</v>
      </c>
      <c r="O124" t="s">
        <v>978</v>
      </c>
      <c r="P124" t="s">
        <v>978</v>
      </c>
      <c r="Q124">
        <v>1</v>
      </c>
      <c r="W124">
        <v>0</v>
      </c>
      <c r="X124">
        <v>-72110300</v>
      </c>
      <c r="Y124">
        <f>(AT124*4)</f>
        <v>0.84</v>
      </c>
      <c r="AA124">
        <v>0</v>
      </c>
      <c r="AB124">
        <v>245.16</v>
      </c>
      <c r="AC124">
        <v>269.48</v>
      </c>
      <c r="AD124">
        <v>0</v>
      </c>
      <c r="AE124">
        <v>0</v>
      </c>
      <c r="AF124">
        <v>31.27</v>
      </c>
      <c r="AG124">
        <v>13.61</v>
      </c>
      <c r="AH124">
        <v>0</v>
      </c>
      <c r="AI124">
        <v>1</v>
      </c>
      <c r="AJ124">
        <v>7.84</v>
      </c>
      <c r="AK124">
        <v>19.8</v>
      </c>
      <c r="AL124">
        <v>1</v>
      </c>
      <c r="AM124">
        <v>5</v>
      </c>
      <c r="AN124">
        <v>0</v>
      </c>
      <c r="AO124">
        <v>1</v>
      </c>
      <c r="AP124">
        <v>1</v>
      </c>
      <c r="AQ124">
        <v>0</v>
      </c>
      <c r="AR124">
        <v>0</v>
      </c>
      <c r="AS124" t="s">
        <v>3</v>
      </c>
      <c r="AT124">
        <v>0.21</v>
      </c>
      <c r="AU124" t="s">
        <v>199</v>
      </c>
      <c r="AV124">
        <v>0</v>
      </c>
      <c r="AW124">
        <v>2</v>
      </c>
      <c r="AX124">
        <v>69734302</v>
      </c>
      <c r="AY124">
        <v>1</v>
      </c>
      <c r="AZ124">
        <v>0</v>
      </c>
      <c r="BA124">
        <v>124</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CV124">
        <v>0</v>
      </c>
      <c r="CW124">
        <f>ROUND(Y124*Source!I169*DO124,9)</f>
        <v>0</v>
      </c>
      <c r="CX124">
        <f>ROUND(Y124*Source!I169,9)</f>
        <v>0.10920000000000001</v>
      </c>
      <c r="CY124">
        <f>AB124</f>
        <v>245.16</v>
      </c>
      <c r="CZ124">
        <f>AF124</f>
        <v>31.27</v>
      </c>
      <c r="DA124">
        <f>AJ124</f>
        <v>7.84</v>
      </c>
      <c r="DB124">
        <f>ROUND((ROUND(AT124*CZ124,2)*4),2)</f>
        <v>26.28</v>
      </c>
      <c r="DC124">
        <f>ROUND((ROUND(AT124*AG124,2)*4),2)</f>
        <v>11.44</v>
      </c>
      <c r="DD124" t="s">
        <v>3</v>
      </c>
      <c r="DE124" t="s">
        <v>3</v>
      </c>
      <c r="DF124">
        <f t="shared" si="52"/>
        <v>0</v>
      </c>
      <c r="DG124">
        <f>ROUND(ROUND(AF124*AJ124,0)*CX124,0)</f>
        <v>27</v>
      </c>
      <c r="DH124">
        <f>ROUND(ROUND(AG124*AK124,0)*CX124,0)</f>
        <v>29</v>
      </c>
      <c r="DI124">
        <f t="shared" si="53"/>
        <v>0</v>
      </c>
      <c r="DJ124">
        <f>DG124</f>
        <v>27</v>
      </c>
      <c r="DK124">
        <v>0</v>
      </c>
      <c r="DL124" t="s">
        <v>3</v>
      </c>
      <c r="DM124">
        <v>0</v>
      </c>
      <c r="DN124" t="s">
        <v>3</v>
      </c>
      <c r="DO124">
        <v>0</v>
      </c>
    </row>
    <row r="125" spans="1:119" x14ac:dyDescent="0.2">
      <c r="A125">
        <f>ROW(Source!A169)</f>
        <v>169</v>
      </c>
      <c r="B125">
        <v>69726884</v>
      </c>
      <c r="C125">
        <v>69734294</v>
      </c>
      <c r="D125">
        <v>27440041</v>
      </c>
      <c r="E125">
        <v>1</v>
      </c>
      <c r="F125">
        <v>1</v>
      </c>
      <c r="G125">
        <v>1</v>
      </c>
      <c r="H125">
        <v>2</v>
      </c>
      <c r="I125" t="s">
        <v>1003</v>
      </c>
      <c r="J125" t="s">
        <v>1004</v>
      </c>
      <c r="K125" t="s">
        <v>1005</v>
      </c>
      <c r="L125">
        <v>1368</v>
      </c>
      <c r="N125">
        <v>1011</v>
      </c>
      <c r="O125" t="s">
        <v>978</v>
      </c>
      <c r="P125" t="s">
        <v>978</v>
      </c>
      <c r="Q125">
        <v>1</v>
      </c>
      <c r="W125">
        <v>0</v>
      </c>
      <c r="X125">
        <v>781889226</v>
      </c>
      <c r="Y125">
        <f>(AT125*4)</f>
        <v>9.2799999999999994</v>
      </c>
      <c r="AA125">
        <v>0</v>
      </c>
      <c r="AB125">
        <v>3.92</v>
      </c>
      <c r="AC125">
        <v>0</v>
      </c>
      <c r="AD125">
        <v>0</v>
      </c>
      <c r="AE125">
        <v>0</v>
      </c>
      <c r="AF125">
        <v>0.5</v>
      </c>
      <c r="AG125">
        <v>0</v>
      </c>
      <c r="AH125">
        <v>0</v>
      </c>
      <c r="AI125">
        <v>1</v>
      </c>
      <c r="AJ125">
        <v>7.84</v>
      </c>
      <c r="AK125">
        <v>19.8</v>
      </c>
      <c r="AL125">
        <v>1</v>
      </c>
      <c r="AM125">
        <v>5</v>
      </c>
      <c r="AN125">
        <v>0</v>
      </c>
      <c r="AO125">
        <v>1</v>
      </c>
      <c r="AP125">
        <v>1</v>
      </c>
      <c r="AQ125">
        <v>0</v>
      </c>
      <c r="AR125">
        <v>0</v>
      </c>
      <c r="AS125" t="s">
        <v>3</v>
      </c>
      <c r="AT125">
        <v>2.3199999999999998</v>
      </c>
      <c r="AU125" t="s">
        <v>199</v>
      </c>
      <c r="AV125">
        <v>0</v>
      </c>
      <c r="AW125">
        <v>2</v>
      </c>
      <c r="AX125">
        <v>69734303</v>
      </c>
      <c r="AY125">
        <v>1</v>
      </c>
      <c r="AZ125">
        <v>0</v>
      </c>
      <c r="BA125">
        <v>125</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CV125">
        <v>0</v>
      </c>
      <c r="CW125">
        <f>ROUND(Y125*Source!I169*DO125,9)</f>
        <v>0</v>
      </c>
      <c r="CX125">
        <f>ROUND(Y125*Source!I169,9)</f>
        <v>1.2063999999999999</v>
      </c>
      <c r="CY125">
        <f>AB125</f>
        <v>3.92</v>
      </c>
      <c r="CZ125">
        <f>AF125</f>
        <v>0.5</v>
      </c>
      <c r="DA125">
        <f>AJ125</f>
        <v>7.84</v>
      </c>
      <c r="DB125">
        <f>ROUND((ROUND(AT125*CZ125,2)*4),2)</f>
        <v>4.6399999999999997</v>
      </c>
      <c r="DC125">
        <f>ROUND((ROUND(AT125*AG125,2)*4),2)</f>
        <v>0</v>
      </c>
      <c r="DD125" t="s">
        <v>3</v>
      </c>
      <c r="DE125" t="s">
        <v>3</v>
      </c>
      <c r="DF125">
        <f t="shared" si="52"/>
        <v>0</v>
      </c>
      <c r="DG125">
        <f>ROUND(ROUND(AF125*AJ125,0)*CX125,0)</f>
        <v>5</v>
      </c>
      <c r="DH125">
        <f>ROUND(ROUND(AG125*AK125,0)*CX125,0)</f>
        <v>0</v>
      </c>
      <c r="DI125">
        <f t="shared" si="53"/>
        <v>0</v>
      </c>
      <c r="DJ125">
        <f>DG125</f>
        <v>5</v>
      </c>
      <c r="DK125">
        <v>0</v>
      </c>
      <c r="DL125" t="s">
        <v>3</v>
      </c>
      <c r="DM125">
        <v>0</v>
      </c>
      <c r="DN125" t="s">
        <v>3</v>
      </c>
      <c r="DO125">
        <v>0</v>
      </c>
    </row>
    <row r="126" spans="1:119" x14ac:dyDescent="0.2">
      <c r="A126">
        <f>ROW(Source!A169)</f>
        <v>169</v>
      </c>
      <c r="B126">
        <v>69726884</v>
      </c>
      <c r="C126">
        <v>69734294</v>
      </c>
      <c r="D126">
        <v>61332096</v>
      </c>
      <c r="E126">
        <v>1</v>
      </c>
      <c r="F126">
        <v>1</v>
      </c>
      <c r="G126">
        <v>1</v>
      </c>
      <c r="H126">
        <v>3</v>
      </c>
      <c r="I126" t="s">
        <v>189</v>
      </c>
      <c r="J126" t="s">
        <v>191</v>
      </c>
      <c r="K126" t="s">
        <v>190</v>
      </c>
      <c r="L126">
        <v>1339</v>
      </c>
      <c r="N126">
        <v>1007</v>
      </c>
      <c r="O126" t="s">
        <v>40</v>
      </c>
      <c r="P126" t="s">
        <v>40</v>
      </c>
      <c r="Q126">
        <v>1</v>
      </c>
      <c r="W126">
        <v>0</v>
      </c>
      <c r="X126">
        <v>1799260510</v>
      </c>
      <c r="Y126">
        <f>AT126</f>
        <v>2.038462</v>
      </c>
      <c r="AA126">
        <v>6238.51</v>
      </c>
      <c r="AB126">
        <v>0</v>
      </c>
      <c r="AC126">
        <v>0</v>
      </c>
      <c r="AD126">
        <v>0</v>
      </c>
      <c r="AE126">
        <v>862.75</v>
      </c>
      <c r="AF126">
        <v>0</v>
      </c>
      <c r="AG126">
        <v>0</v>
      </c>
      <c r="AH126">
        <v>0</v>
      </c>
      <c r="AI126">
        <v>7.56</v>
      </c>
      <c r="AJ126">
        <v>1</v>
      </c>
      <c r="AK126">
        <v>1</v>
      </c>
      <c r="AL126">
        <v>1</v>
      </c>
      <c r="AM126">
        <v>0</v>
      </c>
      <c r="AN126">
        <v>0</v>
      </c>
      <c r="AO126">
        <v>0</v>
      </c>
      <c r="AP126">
        <v>1</v>
      </c>
      <c r="AQ126">
        <v>0</v>
      </c>
      <c r="AR126">
        <v>0</v>
      </c>
      <c r="AS126" t="s">
        <v>3</v>
      </c>
      <c r="AT126">
        <v>2.038462</v>
      </c>
      <c r="AU126" t="s">
        <v>3</v>
      </c>
      <c r="AV126">
        <v>0</v>
      </c>
      <c r="AW126">
        <v>1</v>
      </c>
      <c r="AX126">
        <v>-1</v>
      </c>
      <c r="AY126">
        <v>0</v>
      </c>
      <c r="AZ126">
        <v>0</v>
      </c>
      <c r="BA126" t="s">
        <v>3</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CV126">
        <v>0</v>
      </c>
      <c r="CW126">
        <v>0</v>
      </c>
      <c r="CX126">
        <f>ROUND(Y126*Source!I169,9)</f>
        <v>0.26500005999999998</v>
      </c>
      <c r="CY126">
        <f>AA126</f>
        <v>6238.51</v>
      </c>
      <c r="CZ126">
        <f>AE126</f>
        <v>862.75</v>
      </c>
      <c r="DA126">
        <f>AI126</f>
        <v>7.56</v>
      </c>
      <c r="DB126">
        <f>ROUND(ROUND(AT126*CZ126,2),2)</f>
        <v>1758.68</v>
      </c>
      <c r="DC126">
        <f>ROUND(ROUND(AT126*AG126,2),2)</f>
        <v>0</v>
      </c>
      <c r="DD126" t="s">
        <v>3</v>
      </c>
      <c r="DE126" t="s">
        <v>3</v>
      </c>
      <c r="DF126">
        <f>ROUND(ROUND(AE126*AI126,0)*CX126,0)</f>
        <v>1728</v>
      </c>
      <c r="DG126">
        <f t="shared" ref="DG126:DG133" si="54">ROUND(ROUND(AF126,0)*CX126,0)</f>
        <v>0</v>
      </c>
      <c r="DH126">
        <f t="shared" ref="DH126:DH132" si="55">ROUND(ROUND(AG126,0)*CX126,0)</f>
        <v>0</v>
      </c>
      <c r="DI126">
        <f t="shared" si="53"/>
        <v>0</v>
      </c>
      <c r="DJ126">
        <f>DF126</f>
        <v>1728</v>
      </c>
      <c r="DK126">
        <v>0</v>
      </c>
      <c r="DL126" t="s">
        <v>3</v>
      </c>
      <c r="DM126">
        <v>0</v>
      </c>
      <c r="DN126" t="s">
        <v>3</v>
      </c>
      <c r="DO126">
        <v>0</v>
      </c>
    </row>
    <row r="127" spans="1:119" x14ac:dyDescent="0.2">
      <c r="A127">
        <f>ROW(Source!A172)</f>
        <v>172</v>
      </c>
      <c r="B127">
        <v>69726971</v>
      </c>
      <c r="C127">
        <v>69734306</v>
      </c>
      <c r="D127">
        <v>27493137</v>
      </c>
      <c r="E127">
        <v>1</v>
      </c>
      <c r="F127">
        <v>1</v>
      </c>
      <c r="G127">
        <v>1</v>
      </c>
      <c r="H127">
        <v>1</v>
      </c>
      <c r="I127" t="s">
        <v>999</v>
      </c>
      <c r="J127" t="s">
        <v>3</v>
      </c>
      <c r="K127" t="s">
        <v>1000</v>
      </c>
      <c r="L127">
        <v>1369</v>
      </c>
      <c r="N127">
        <v>1013</v>
      </c>
      <c r="O127" t="s">
        <v>974</v>
      </c>
      <c r="P127" t="s">
        <v>974</v>
      </c>
      <c r="Q127">
        <v>1</v>
      </c>
      <c r="W127">
        <v>0</v>
      </c>
      <c r="X127">
        <v>-1973258772</v>
      </c>
      <c r="Y127">
        <f>AT127</f>
        <v>80.040000000000006</v>
      </c>
      <c r="AA127">
        <v>0</v>
      </c>
      <c r="AB127">
        <v>0</v>
      </c>
      <c r="AC127">
        <v>0</v>
      </c>
      <c r="AD127">
        <v>9.15</v>
      </c>
      <c r="AE127">
        <v>0</v>
      </c>
      <c r="AF127">
        <v>0</v>
      </c>
      <c r="AG127">
        <v>0</v>
      </c>
      <c r="AH127">
        <v>9.15</v>
      </c>
      <c r="AI127">
        <v>1</v>
      </c>
      <c r="AJ127">
        <v>1</v>
      </c>
      <c r="AK127">
        <v>1</v>
      </c>
      <c r="AL127">
        <v>1</v>
      </c>
      <c r="AM127">
        <v>0</v>
      </c>
      <c r="AN127">
        <v>0</v>
      </c>
      <c r="AO127">
        <v>1</v>
      </c>
      <c r="AP127">
        <v>0</v>
      </c>
      <c r="AQ127">
        <v>0</v>
      </c>
      <c r="AR127">
        <v>0</v>
      </c>
      <c r="AS127" t="s">
        <v>3</v>
      </c>
      <c r="AT127">
        <v>80.040000000000006</v>
      </c>
      <c r="AU127" t="s">
        <v>3</v>
      </c>
      <c r="AV127">
        <v>1</v>
      </c>
      <c r="AW127">
        <v>2</v>
      </c>
      <c r="AX127">
        <v>69734312</v>
      </c>
      <c r="AY127">
        <v>1</v>
      </c>
      <c r="AZ127">
        <v>0</v>
      </c>
      <c r="BA127">
        <v>127</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CU127">
        <f>ROUND(AT127*Source!I172*AH127*AL127,0)</f>
        <v>95</v>
      </c>
      <c r="CV127">
        <f>ROUND(Y127*Source!I172,9)</f>
        <v>10.405200000000001</v>
      </c>
      <c r="CW127">
        <v>0</v>
      </c>
      <c r="CX127">
        <f>ROUND(Y127*Source!I172,9)</f>
        <v>10.405200000000001</v>
      </c>
      <c r="CY127">
        <f>AD127</f>
        <v>9.15</v>
      </c>
      <c r="CZ127">
        <f>AH127</f>
        <v>9.15</v>
      </c>
      <c r="DA127">
        <f>AL127</f>
        <v>1</v>
      </c>
      <c r="DB127">
        <f>ROUND(ROUND(AT127*CZ127,2),2)</f>
        <v>732.37</v>
      </c>
      <c r="DC127">
        <f>ROUND(ROUND(AT127*AG127,2),2)</f>
        <v>0</v>
      </c>
      <c r="DD127" t="s">
        <v>3</v>
      </c>
      <c r="DE127" t="s">
        <v>3</v>
      </c>
      <c r="DF127">
        <f t="shared" ref="DF127:DF135" si="56">ROUND(ROUND(AE127,0)*CX127,0)</f>
        <v>0</v>
      </c>
      <c r="DG127">
        <f t="shared" si="54"/>
        <v>0</v>
      </c>
      <c r="DH127">
        <f t="shared" si="55"/>
        <v>0</v>
      </c>
      <c r="DI127">
        <f t="shared" si="53"/>
        <v>94</v>
      </c>
      <c r="DJ127">
        <f>DI127</f>
        <v>94</v>
      </c>
      <c r="DK127">
        <v>0</v>
      </c>
      <c r="DL127" t="s">
        <v>3</v>
      </c>
      <c r="DM127">
        <v>0</v>
      </c>
      <c r="DN127" t="s">
        <v>3</v>
      </c>
      <c r="DO127">
        <v>0</v>
      </c>
    </row>
    <row r="128" spans="1:119" x14ac:dyDescent="0.2">
      <c r="A128">
        <f>ROW(Source!A172)</f>
        <v>172</v>
      </c>
      <c r="B128">
        <v>69726971</v>
      </c>
      <c r="C128">
        <v>69734306</v>
      </c>
      <c r="D128">
        <v>121548</v>
      </c>
      <c r="E128">
        <v>1</v>
      </c>
      <c r="F128">
        <v>1</v>
      </c>
      <c r="G128">
        <v>1</v>
      </c>
      <c r="H128">
        <v>1</v>
      </c>
      <c r="I128" t="s">
        <v>36</v>
      </c>
      <c r="J128" t="s">
        <v>3</v>
      </c>
      <c r="K128" t="s">
        <v>981</v>
      </c>
      <c r="L128">
        <v>608254</v>
      </c>
      <c r="N128">
        <v>1013</v>
      </c>
      <c r="O128" t="s">
        <v>982</v>
      </c>
      <c r="P128" t="s">
        <v>982</v>
      </c>
      <c r="Q128">
        <v>1</v>
      </c>
      <c r="W128">
        <v>0</v>
      </c>
      <c r="X128">
        <v>-185737400</v>
      </c>
      <c r="Y128">
        <f>(AT128*0.5)</f>
        <v>1.0449999999999999</v>
      </c>
      <c r="AA128">
        <v>0</v>
      </c>
      <c r="AB128">
        <v>0</v>
      </c>
      <c r="AC128">
        <v>0</v>
      </c>
      <c r="AD128">
        <v>0</v>
      </c>
      <c r="AE128">
        <v>0</v>
      </c>
      <c r="AF128">
        <v>0</v>
      </c>
      <c r="AG128">
        <v>0</v>
      </c>
      <c r="AH128">
        <v>0</v>
      </c>
      <c r="AI128">
        <v>1</v>
      </c>
      <c r="AJ128">
        <v>1</v>
      </c>
      <c r="AK128">
        <v>1</v>
      </c>
      <c r="AL128">
        <v>1</v>
      </c>
      <c r="AM128">
        <v>0</v>
      </c>
      <c r="AN128">
        <v>0</v>
      </c>
      <c r="AO128">
        <v>1</v>
      </c>
      <c r="AP128">
        <v>1</v>
      </c>
      <c r="AQ128">
        <v>0</v>
      </c>
      <c r="AR128">
        <v>0</v>
      </c>
      <c r="AS128" t="s">
        <v>3</v>
      </c>
      <c r="AT128">
        <v>2.09</v>
      </c>
      <c r="AU128" t="s">
        <v>205</v>
      </c>
      <c r="AV128">
        <v>2</v>
      </c>
      <c r="AW128">
        <v>2</v>
      </c>
      <c r="AX128">
        <v>69734313</v>
      </c>
      <c r="AY128">
        <v>1</v>
      </c>
      <c r="AZ128">
        <v>0</v>
      </c>
      <c r="BA128">
        <v>128</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CV128">
        <v>0</v>
      </c>
      <c r="CW128">
        <v>0</v>
      </c>
      <c r="CX128">
        <f>ROUND(Y128*Source!I172,9)</f>
        <v>0.13585</v>
      </c>
      <c r="CY128">
        <f>AD128</f>
        <v>0</v>
      </c>
      <c r="CZ128">
        <f>AH128</f>
        <v>0</v>
      </c>
      <c r="DA128">
        <f>AL128</f>
        <v>1</v>
      </c>
      <c r="DB128">
        <f>ROUND((ROUND(AT128*CZ128,2)*0.5),2)</f>
        <v>0</v>
      </c>
      <c r="DC128">
        <f>ROUND((ROUND(AT128*AG128,2)*0.5),2)</f>
        <v>0</v>
      </c>
      <c r="DD128" t="s">
        <v>3</v>
      </c>
      <c r="DE128" t="s">
        <v>3</v>
      </c>
      <c r="DF128">
        <f t="shared" si="56"/>
        <v>0</v>
      </c>
      <c r="DG128">
        <f t="shared" si="54"/>
        <v>0</v>
      </c>
      <c r="DH128">
        <f t="shared" si="55"/>
        <v>0</v>
      </c>
      <c r="DI128">
        <f t="shared" si="53"/>
        <v>0</v>
      </c>
      <c r="DJ128">
        <f>DI128</f>
        <v>0</v>
      </c>
      <c r="DK128">
        <v>0</v>
      </c>
      <c r="DL128" t="s">
        <v>3</v>
      </c>
      <c r="DM128">
        <v>0</v>
      </c>
      <c r="DN128" t="s">
        <v>3</v>
      </c>
      <c r="DO128">
        <v>0</v>
      </c>
    </row>
    <row r="129" spans="1:119" x14ac:dyDescent="0.2">
      <c r="A129">
        <f>ROW(Source!A172)</f>
        <v>172</v>
      </c>
      <c r="B129">
        <v>69726971</v>
      </c>
      <c r="C129">
        <v>69734306</v>
      </c>
      <c r="D129">
        <v>27439740</v>
      </c>
      <c r="E129">
        <v>1</v>
      </c>
      <c r="F129">
        <v>1</v>
      </c>
      <c r="G129">
        <v>1</v>
      </c>
      <c r="H129">
        <v>2</v>
      </c>
      <c r="I129" t="s">
        <v>1006</v>
      </c>
      <c r="J129" t="s">
        <v>1007</v>
      </c>
      <c r="K129" t="s">
        <v>1008</v>
      </c>
      <c r="L129">
        <v>1368</v>
      </c>
      <c r="N129">
        <v>1011</v>
      </c>
      <c r="O129" t="s">
        <v>978</v>
      </c>
      <c r="P129" t="s">
        <v>978</v>
      </c>
      <c r="Q129">
        <v>1</v>
      </c>
      <c r="W129">
        <v>0</v>
      </c>
      <c r="X129">
        <v>1936917142</v>
      </c>
      <c r="Y129">
        <f>(AT129*0.5)</f>
        <v>1.0449999999999999</v>
      </c>
      <c r="AA129">
        <v>0</v>
      </c>
      <c r="AB129">
        <v>81.430000000000007</v>
      </c>
      <c r="AC129">
        <v>10.14</v>
      </c>
      <c r="AD129">
        <v>0</v>
      </c>
      <c r="AE129">
        <v>0</v>
      </c>
      <c r="AF129">
        <v>81.430000000000007</v>
      </c>
      <c r="AG129">
        <v>10.14</v>
      </c>
      <c r="AH129">
        <v>0</v>
      </c>
      <c r="AI129">
        <v>1</v>
      </c>
      <c r="AJ129">
        <v>1</v>
      </c>
      <c r="AK129">
        <v>1</v>
      </c>
      <c r="AL129">
        <v>1</v>
      </c>
      <c r="AM129">
        <v>0</v>
      </c>
      <c r="AN129">
        <v>0</v>
      </c>
      <c r="AO129">
        <v>1</v>
      </c>
      <c r="AP129">
        <v>1</v>
      </c>
      <c r="AQ129">
        <v>0</v>
      </c>
      <c r="AR129">
        <v>0</v>
      </c>
      <c r="AS129" t="s">
        <v>3</v>
      </c>
      <c r="AT129">
        <v>2.09</v>
      </c>
      <c r="AU129" t="s">
        <v>205</v>
      </c>
      <c r="AV129">
        <v>0</v>
      </c>
      <c r="AW129">
        <v>2</v>
      </c>
      <c r="AX129">
        <v>69734314</v>
      </c>
      <c r="AY129">
        <v>1</v>
      </c>
      <c r="AZ129">
        <v>0</v>
      </c>
      <c r="BA129">
        <v>129</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CV129">
        <v>0</v>
      </c>
      <c r="CW129">
        <f>ROUND(Y129*Source!I172*DO129,9)</f>
        <v>0</v>
      </c>
      <c r="CX129">
        <f>ROUND(Y129*Source!I172,9)</f>
        <v>0.13585</v>
      </c>
      <c r="CY129">
        <f>AB129</f>
        <v>81.430000000000007</v>
      </c>
      <c r="CZ129">
        <f>AF129</f>
        <v>81.430000000000007</v>
      </c>
      <c r="DA129">
        <f>AJ129</f>
        <v>1</v>
      </c>
      <c r="DB129">
        <f>ROUND((ROUND(AT129*CZ129,2)*0.5),2)</f>
        <v>85.1</v>
      </c>
      <c r="DC129">
        <f>ROUND((ROUND(AT129*AG129,2)*0.5),2)</f>
        <v>10.6</v>
      </c>
      <c r="DD129" t="s">
        <v>3</v>
      </c>
      <c r="DE129" t="s">
        <v>3</v>
      </c>
      <c r="DF129">
        <f t="shared" si="56"/>
        <v>0</v>
      </c>
      <c r="DG129">
        <f t="shared" si="54"/>
        <v>11</v>
      </c>
      <c r="DH129">
        <f t="shared" si="55"/>
        <v>1</v>
      </c>
      <c r="DI129">
        <f t="shared" si="53"/>
        <v>0</v>
      </c>
      <c r="DJ129">
        <f>DG129</f>
        <v>11</v>
      </c>
      <c r="DK129">
        <v>0</v>
      </c>
      <c r="DL129" t="s">
        <v>3</v>
      </c>
      <c r="DM129">
        <v>0</v>
      </c>
      <c r="DN129" t="s">
        <v>3</v>
      </c>
      <c r="DO129">
        <v>0</v>
      </c>
    </row>
    <row r="130" spans="1:119" x14ac:dyDescent="0.2">
      <c r="A130">
        <f>ROW(Source!A172)</f>
        <v>172</v>
      </c>
      <c r="B130">
        <v>69726971</v>
      </c>
      <c r="C130">
        <v>69734306</v>
      </c>
      <c r="D130">
        <v>27441148</v>
      </c>
      <c r="E130">
        <v>1</v>
      </c>
      <c r="F130">
        <v>1</v>
      </c>
      <c r="G130">
        <v>1</v>
      </c>
      <c r="H130">
        <v>2</v>
      </c>
      <c r="I130" t="s">
        <v>1009</v>
      </c>
      <c r="J130" t="s">
        <v>1010</v>
      </c>
      <c r="K130" t="s">
        <v>1011</v>
      </c>
      <c r="L130">
        <v>1368</v>
      </c>
      <c r="N130">
        <v>1011</v>
      </c>
      <c r="O130" t="s">
        <v>978</v>
      </c>
      <c r="P130" t="s">
        <v>978</v>
      </c>
      <c r="Q130">
        <v>1</v>
      </c>
      <c r="W130">
        <v>0</v>
      </c>
      <c r="X130">
        <v>-2072447542</v>
      </c>
      <c r="Y130">
        <f>(AT130*0.5)</f>
        <v>16</v>
      </c>
      <c r="AA130">
        <v>0</v>
      </c>
      <c r="AB130">
        <v>1.5</v>
      </c>
      <c r="AC130">
        <v>0</v>
      </c>
      <c r="AD130">
        <v>0</v>
      </c>
      <c r="AE130">
        <v>0</v>
      </c>
      <c r="AF130">
        <v>1.5</v>
      </c>
      <c r="AG130">
        <v>0</v>
      </c>
      <c r="AH130">
        <v>0</v>
      </c>
      <c r="AI130">
        <v>1</v>
      </c>
      <c r="AJ130">
        <v>1</v>
      </c>
      <c r="AK130">
        <v>1</v>
      </c>
      <c r="AL130">
        <v>1</v>
      </c>
      <c r="AM130">
        <v>0</v>
      </c>
      <c r="AN130">
        <v>0</v>
      </c>
      <c r="AO130">
        <v>1</v>
      </c>
      <c r="AP130">
        <v>1</v>
      </c>
      <c r="AQ130">
        <v>0</v>
      </c>
      <c r="AR130">
        <v>0</v>
      </c>
      <c r="AS130" t="s">
        <v>3</v>
      </c>
      <c r="AT130">
        <v>32</v>
      </c>
      <c r="AU130" t="s">
        <v>205</v>
      </c>
      <c r="AV130">
        <v>0</v>
      </c>
      <c r="AW130">
        <v>2</v>
      </c>
      <c r="AX130">
        <v>69734315</v>
      </c>
      <c r="AY130">
        <v>1</v>
      </c>
      <c r="AZ130">
        <v>0</v>
      </c>
      <c r="BA130">
        <v>130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CV130">
        <v>0</v>
      </c>
      <c r="CW130">
        <f>ROUND(Y130*Source!I172*DO130,9)</f>
        <v>0</v>
      </c>
      <c r="CX130">
        <f>ROUND(Y130*Source!I172,9)</f>
        <v>2.08</v>
      </c>
      <c r="CY130">
        <f>AB130</f>
        <v>1.5</v>
      </c>
      <c r="CZ130">
        <f>AF130</f>
        <v>1.5</v>
      </c>
      <c r="DA130">
        <f>AJ130</f>
        <v>1</v>
      </c>
      <c r="DB130">
        <f>ROUND((ROUND(AT130*CZ130,2)*0.5),2)</f>
        <v>24</v>
      </c>
      <c r="DC130">
        <f>ROUND((ROUND(AT130*AG130,2)*0.5),2)</f>
        <v>0</v>
      </c>
      <c r="DD130" t="s">
        <v>3</v>
      </c>
      <c r="DE130" t="s">
        <v>3</v>
      </c>
      <c r="DF130">
        <f t="shared" si="56"/>
        <v>0</v>
      </c>
      <c r="DG130">
        <f t="shared" si="54"/>
        <v>4</v>
      </c>
      <c r="DH130">
        <f t="shared" si="55"/>
        <v>0</v>
      </c>
      <c r="DI130">
        <f t="shared" si="53"/>
        <v>0</v>
      </c>
      <c r="DJ130">
        <f>DG130</f>
        <v>4</v>
      </c>
      <c r="DK130">
        <v>0</v>
      </c>
      <c r="DL130" t="s">
        <v>3</v>
      </c>
      <c r="DM130">
        <v>0</v>
      </c>
      <c r="DN130" t="s">
        <v>3</v>
      </c>
      <c r="DO130">
        <v>0</v>
      </c>
    </row>
    <row r="131" spans="1:119" x14ac:dyDescent="0.2">
      <c r="A131">
        <f>ROW(Source!A172)</f>
        <v>172</v>
      </c>
      <c r="B131">
        <v>69726971</v>
      </c>
      <c r="C131">
        <v>69734306</v>
      </c>
      <c r="D131">
        <v>27416566</v>
      </c>
      <c r="E131">
        <v>1</v>
      </c>
      <c r="F131">
        <v>1</v>
      </c>
      <c r="G131">
        <v>1</v>
      </c>
      <c r="H131">
        <v>3</v>
      </c>
      <c r="I131" t="s">
        <v>82</v>
      </c>
      <c r="J131" t="s">
        <v>194</v>
      </c>
      <c r="K131" t="s">
        <v>83</v>
      </c>
      <c r="L131">
        <v>1339</v>
      </c>
      <c r="N131">
        <v>1007</v>
      </c>
      <c r="O131" t="s">
        <v>40</v>
      </c>
      <c r="P131" t="s">
        <v>40</v>
      </c>
      <c r="Q131">
        <v>1</v>
      </c>
      <c r="W131">
        <v>0</v>
      </c>
      <c r="X131">
        <v>1967222743</v>
      </c>
      <c r="Y131">
        <f>AT131</f>
        <v>2</v>
      </c>
      <c r="AA131">
        <v>7.14</v>
      </c>
      <c r="AB131">
        <v>0</v>
      </c>
      <c r="AC131">
        <v>0</v>
      </c>
      <c r="AD131">
        <v>0</v>
      </c>
      <c r="AE131">
        <v>7.14</v>
      </c>
      <c r="AF131">
        <v>0</v>
      </c>
      <c r="AG131">
        <v>0</v>
      </c>
      <c r="AH131">
        <v>0</v>
      </c>
      <c r="AI131">
        <v>1</v>
      </c>
      <c r="AJ131">
        <v>1</v>
      </c>
      <c r="AK131">
        <v>1</v>
      </c>
      <c r="AL131">
        <v>1</v>
      </c>
      <c r="AM131">
        <v>0</v>
      </c>
      <c r="AN131">
        <v>0</v>
      </c>
      <c r="AO131">
        <v>0</v>
      </c>
      <c r="AP131">
        <v>1</v>
      </c>
      <c r="AQ131">
        <v>0</v>
      </c>
      <c r="AR131">
        <v>0</v>
      </c>
      <c r="AS131" t="s">
        <v>3</v>
      </c>
      <c r="AT131">
        <v>2</v>
      </c>
      <c r="AU131" t="s">
        <v>3</v>
      </c>
      <c r="AV131">
        <v>0</v>
      </c>
      <c r="AW131">
        <v>2</v>
      </c>
      <c r="AX131">
        <v>69734317</v>
      </c>
      <c r="AY131">
        <v>1</v>
      </c>
      <c r="AZ131">
        <v>0</v>
      </c>
      <c r="BA131">
        <v>132</v>
      </c>
      <c r="BB131">
        <v>3</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CV131">
        <v>0</v>
      </c>
      <c r="CW131">
        <v>0</v>
      </c>
      <c r="CX131">
        <f>ROUND(Y131*Source!I172,9)</f>
        <v>0.26</v>
      </c>
      <c r="CY131">
        <f>AA131</f>
        <v>7.14</v>
      </c>
      <c r="CZ131">
        <f>AE131</f>
        <v>7.14</v>
      </c>
      <c r="DA131">
        <f>AI131</f>
        <v>1</v>
      </c>
      <c r="DB131">
        <f>ROUND(ROUND(AT131*CZ131,2),2)</f>
        <v>14.28</v>
      </c>
      <c r="DC131">
        <f>ROUND(ROUND(AT131*AG131,2),2)</f>
        <v>0</v>
      </c>
      <c r="DD131" t="s">
        <v>3</v>
      </c>
      <c r="DE131" t="s">
        <v>3</v>
      </c>
      <c r="DF131">
        <f t="shared" si="56"/>
        <v>2</v>
      </c>
      <c r="DG131">
        <f t="shared" si="54"/>
        <v>0</v>
      </c>
      <c r="DH131">
        <f t="shared" si="55"/>
        <v>0</v>
      </c>
      <c r="DI131">
        <f t="shared" si="53"/>
        <v>0</v>
      </c>
      <c r="DJ131">
        <f>DF131</f>
        <v>2</v>
      </c>
      <c r="DK131">
        <v>0</v>
      </c>
      <c r="DL131" t="s">
        <v>3</v>
      </c>
      <c r="DM131">
        <v>0</v>
      </c>
      <c r="DN131" t="s">
        <v>3</v>
      </c>
      <c r="DO131">
        <v>0</v>
      </c>
    </row>
    <row r="132" spans="1:119" x14ac:dyDescent="0.2">
      <c r="A132">
        <f>ROW(Source!A173)</f>
        <v>173</v>
      </c>
      <c r="B132">
        <v>69726884</v>
      </c>
      <c r="C132">
        <v>69734306</v>
      </c>
      <c r="D132">
        <v>27493137</v>
      </c>
      <c r="E132">
        <v>1</v>
      </c>
      <c r="F132">
        <v>1</v>
      </c>
      <c r="G132">
        <v>1</v>
      </c>
      <c r="H132">
        <v>1</v>
      </c>
      <c r="I132" t="s">
        <v>999</v>
      </c>
      <c r="J132" t="s">
        <v>3</v>
      </c>
      <c r="K132" t="s">
        <v>1000</v>
      </c>
      <c r="L132">
        <v>1369</v>
      </c>
      <c r="N132">
        <v>1013</v>
      </c>
      <c r="O132" t="s">
        <v>974</v>
      </c>
      <c r="P132" t="s">
        <v>974</v>
      </c>
      <c r="Q132">
        <v>1</v>
      </c>
      <c r="W132">
        <v>0</v>
      </c>
      <c r="X132">
        <v>-1973258772</v>
      </c>
      <c r="Y132">
        <f>AT132</f>
        <v>80.040000000000006</v>
      </c>
      <c r="AA132">
        <v>0</v>
      </c>
      <c r="AB132">
        <v>0</v>
      </c>
      <c r="AC132">
        <v>0</v>
      </c>
      <c r="AD132">
        <v>232.04</v>
      </c>
      <c r="AE132">
        <v>0</v>
      </c>
      <c r="AF132">
        <v>0</v>
      </c>
      <c r="AG132">
        <v>0</v>
      </c>
      <c r="AH132">
        <v>9.15</v>
      </c>
      <c r="AI132">
        <v>1</v>
      </c>
      <c r="AJ132">
        <v>1</v>
      </c>
      <c r="AK132">
        <v>1</v>
      </c>
      <c r="AL132">
        <v>25.36</v>
      </c>
      <c r="AM132">
        <v>5</v>
      </c>
      <c r="AN132">
        <v>0</v>
      </c>
      <c r="AO132">
        <v>1</v>
      </c>
      <c r="AP132">
        <v>0</v>
      </c>
      <c r="AQ132">
        <v>0</v>
      </c>
      <c r="AR132">
        <v>0</v>
      </c>
      <c r="AS132" t="s">
        <v>3</v>
      </c>
      <c r="AT132">
        <v>80.040000000000006</v>
      </c>
      <c r="AU132" t="s">
        <v>3</v>
      </c>
      <c r="AV132">
        <v>1</v>
      </c>
      <c r="AW132">
        <v>2</v>
      </c>
      <c r="AX132">
        <v>69734312</v>
      </c>
      <c r="AY132">
        <v>1</v>
      </c>
      <c r="AZ132">
        <v>0</v>
      </c>
      <c r="BA132">
        <v>133</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CU132">
        <f>ROUND(AT132*Source!I173*AH132*AL132,0)</f>
        <v>2414</v>
      </c>
      <c r="CV132">
        <f>ROUND(Y132*Source!I173,9)</f>
        <v>10.405200000000001</v>
      </c>
      <c r="CW132">
        <v>0</v>
      </c>
      <c r="CX132">
        <f>ROUND(Y132*Source!I173,9)</f>
        <v>10.405200000000001</v>
      </c>
      <c r="CY132">
        <f>AD132</f>
        <v>232.04</v>
      </c>
      <c r="CZ132">
        <f>AH132</f>
        <v>9.15</v>
      </c>
      <c r="DA132">
        <f>AL132</f>
        <v>25.36</v>
      </c>
      <c r="DB132">
        <f>ROUND(ROUND(AT132*CZ132,2),2)</f>
        <v>732.37</v>
      </c>
      <c r="DC132">
        <f>ROUND(ROUND(AT132*AG132,2),2)</f>
        <v>0</v>
      </c>
      <c r="DD132" t="s">
        <v>3</v>
      </c>
      <c r="DE132" t="s">
        <v>3</v>
      </c>
      <c r="DF132">
        <f t="shared" si="56"/>
        <v>0</v>
      </c>
      <c r="DG132">
        <f t="shared" si="54"/>
        <v>0</v>
      </c>
      <c r="DH132">
        <f t="shared" si="55"/>
        <v>0</v>
      </c>
      <c r="DI132">
        <f>ROUND(ROUND(AH132*AL132,0)*CX132,0)</f>
        <v>2414</v>
      </c>
      <c r="DJ132">
        <f>DI132</f>
        <v>2414</v>
      </c>
      <c r="DK132">
        <v>0</v>
      </c>
      <c r="DL132" t="s">
        <v>3</v>
      </c>
      <c r="DM132">
        <v>0</v>
      </c>
      <c r="DN132" t="s">
        <v>3</v>
      </c>
      <c r="DO132">
        <v>0</v>
      </c>
    </row>
    <row r="133" spans="1:119" x14ac:dyDescent="0.2">
      <c r="A133">
        <f>ROW(Source!A173)</f>
        <v>173</v>
      </c>
      <c r="B133">
        <v>69726884</v>
      </c>
      <c r="C133">
        <v>69734306</v>
      </c>
      <c r="D133">
        <v>121548</v>
      </c>
      <c r="E133">
        <v>1</v>
      </c>
      <c r="F133">
        <v>1</v>
      </c>
      <c r="G133">
        <v>1</v>
      </c>
      <c r="H133">
        <v>1</v>
      </c>
      <c r="I133" t="s">
        <v>36</v>
      </c>
      <c r="J133" t="s">
        <v>3</v>
      </c>
      <c r="K133" t="s">
        <v>981</v>
      </c>
      <c r="L133">
        <v>608254</v>
      </c>
      <c r="N133">
        <v>1013</v>
      </c>
      <c r="O133" t="s">
        <v>982</v>
      </c>
      <c r="P133" t="s">
        <v>982</v>
      </c>
      <c r="Q133">
        <v>1</v>
      </c>
      <c r="W133">
        <v>0</v>
      </c>
      <c r="X133">
        <v>-185737400</v>
      </c>
      <c r="Y133">
        <f>(AT133*0.5)</f>
        <v>1.0449999999999999</v>
      </c>
      <c r="AA133">
        <v>0</v>
      </c>
      <c r="AB133">
        <v>0</v>
      </c>
      <c r="AC133">
        <v>0</v>
      </c>
      <c r="AD133">
        <v>0</v>
      </c>
      <c r="AE133">
        <v>0</v>
      </c>
      <c r="AF133">
        <v>0</v>
      </c>
      <c r="AG133">
        <v>0</v>
      </c>
      <c r="AH133">
        <v>0</v>
      </c>
      <c r="AI133">
        <v>1</v>
      </c>
      <c r="AJ133">
        <v>1</v>
      </c>
      <c r="AK133">
        <v>19.8</v>
      </c>
      <c r="AL133">
        <v>1</v>
      </c>
      <c r="AM133">
        <v>5</v>
      </c>
      <c r="AN133">
        <v>0</v>
      </c>
      <c r="AO133">
        <v>1</v>
      </c>
      <c r="AP133">
        <v>1</v>
      </c>
      <c r="AQ133">
        <v>0</v>
      </c>
      <c r="AR133">
        <v>0</v>
      </c>
      <c r="AS133" t="s">
        <v>3</v>
      </c>
      <c r="AT133">
        <v>2.09</v>
      </c>
      <c r="AU133" t="s">
        <v>205</v>
      </c>
      <c r="AV133">
        <v>2</v>
      </c>
      <c r="AW133">
        <v>2</v>
      </c>
      <c r="AX133">
        <v>69734313</v>
      </c>
      <c r="AY133">
        <v>1</v>
      </c>
      <c r="AZ133">
        <v>0</v>
      </c>
      <c r="BA133">
        <v>134</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CV133">
        <v>0</v>
      </c>
      <c r="CW133">
        <v>0</v>
      </c>
      <c r="CX133">
        <f>ROUND(Y133*Source!I173,9)</f>
        <v>0.13585</v>
      </c>
      <c r="CY133">
        <f>AD133</f>
        <v>0</v>
      </c>
      <c r="CZ133">
        <f>AH133</f>
        <v>0</v>
      </c>
      <c r="DA133">
        <f>AL133</f>
        <v>1</v>
      </c>
      <c r="DB133">
        <f>ROUND((ROUND(AT133*CZ133,2)*0.5),2)</f>
        <v>0</v>
      </c>
      <c r="DC133">
        <f>ROUND((ROUND(AT133*AG133,2)*0.5),2)</f>
        <v>0</v>
      </c>
      <c r="DD133" t="s">
        <v>3</v>
      </c>
      <c r="DE133" t="s">
        <v>3</v>
      </c>
      <c r="DF133">
        <f t="shared" si="56"/>
        <v>0</v>
      </c>
      <c r="DG133">
        <f t="shared" si="54"/>
        <v>0</v>
      </c>
      <c r="DH133">
        <f>ROUND(ROUND(AG133*AK133,0)*CX133,0)</f>
        <v>0</v>
      </c>
      <c r="DI133">
        <f t="shared" ref="DI133:DI140" si="57">ROUND(ROUND(AH133,0)*CX133,0)</f>
        <v>0</v>
      </c>
      <c r="DJ133">
        <f>DI133</f>
        <v>0</v>
      </c>
      <c r="DK133">
        <v>0</v>
      </c>
      <c r="DL133" t="s">
        <v>3</v>
      </c>
      <c r="DM133">
        <v>0</v>
      </c>
      <c r="DN133" t="s">
        <v>3</v>
      </c>
      <c r="DO133">
        <v>0</v>
      </c>
    </row>
    <row r="134" spans="1:119" x14ac:dyDescent="0.2">
      <c r="A134">
        <f>ROW(Source!A173)</f>
        <v>173</v>
      </c>
      <c r="B134">
        <v>69726884</v>
      </c>
      <c r="C134">
        <v>69734306</v>
      </c>
      <c r="D134">
        <v>27439740</v>
      </c>
      <c r="E134">
        <v>1</v>
      </c>
      <c r="F134">
        <v>1</v>
      </c>
      <c r="G134">
        <v>1</v>
      </c>
      <c r="H134">
        <v>2</v>
      </c>
      <c r="I134" t="s">
        <v>1006</v>
      </c>
      <c r="J134" t="s">
        <v>1007</v>
      </c>
      <c r="K134" t="s">
        <v>1008</v>
      </c>
      <c r="L134">
        <v>1368</v>
      </c>
      <c r="N134">
        <v>1011</v>
      </c>
      <c r="O134" t="s">
        <v>978</v>
      </c>
      <c r="P134" t="s">
        <v>978</v>
      </c>
      <c r="Q134">
        <v>1</v>
      </c>
      <c r="W134">
        <v>0</v>
      </c>
      <c r="X134">
        <v>1936917142</v>
      </c>
      <c r="Y134">
        <f>(AT134*0.5)</f>
        <v>1.0449999999999999</v>
      </c>
      <c r="AA134">
        <v>0</v>
      </c>
      <c r="AB134">
        <v>638.41</v>
      </c>
      <c r="AC134">
        <v>200.77</v>
      </c>
      <c r="AD134">
        <v>0</v>
      </c>
      <c r="AE134">
        <v>0</v>
      </c>
      <c r="AF134">
        <v>81.430000000000007</v>
      </c>
      <c r="AG134">
        <v>10.14</v>
      </c>
      <c r="AH134">
        <v>0</v>
      </c>
      <c r="AI134">
        <v>1</v>
      </c>
      <c r="AJ134">
        <v>7.84</v>
      </c>
      <c r="AK134">
        <v>19.8</v>
      </c>
      <c r="AL134">
        <v>1</v>
      </c>
      <c r="AM134">
        <v>5</v>
      </c>
      <c r="AN134">
        <v>0</v>
      </c>
      <c r="AO134">
        <v>1</v>
      </c>
      <c r="AP134">
        <v>1</v>
      </c>
      <c r="AQ134">
        <v>0</v>
      </c>
      <c r="AR134">
        <v>0</v>
      </c>
      <c r="AS134" t="s">
        <v>3</v>
      </c>
      <c r="AT134">
        <v>2.09</v>
      </c>
      <c r="AU134" t="s">
        <v>205</v>
      </c>
      <c r="AV134">
        <v>0</v>
      </c>
      <c r="AW134">
        <v>2</v>
      </c>
      <c r="AX134">
        <v>69734314</v>
      </c>
      <c r="AY134">
        <v>1</v>
      </c>
      <c r="AZ134">
        <v>0</v>
      </c>
      <c r="BA134">
        <v>135</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CV134">
        <v>0</v>
      </c>
      <c r="CW134">
        <f>ROUND(Y134*Source!I173*DO134,9)</f>
        <v>0</v>
      </c>
      <c r="CX134">
        <f>ROUND(Y134*Source!I173,9)</f>
        <v>0.13585</v>
      </c>
      <c r="CY134">
        <f>AB134</f>
        <v>638.41</v>
      </c>
      <c r="CZ134">
        <f>AF134</f>
        <v>81.430000000000007</v>
      </c>
      <c r="DA134">
        <f>AJ134</f>
        <v>7.84</v>
      </c>
      <c r="DB134">
        <f>ROUND((ROUND(AT134*CZ134,2)*0.5),2)</f>
        <v>85.1</v>
      </c>
      <c r="DC134">
        <f>ROUND((ROUND(AT134*AG134,2)*0.5),2)</f>
        <v>10.6</v>
      </c>
      <c r="DD134" t="s">
        <v>3</v>
      </c>
      <c r="DE134" t="s">
        <v>3</v>
      </c>
      <c r="DF134">
        <f t="shared" si="56"/>
        <v>0</v>
      </c>
      <c r="DG134">
        <f>ROUND(ROUND(AF134*AJ134,0)*CX134,0)</f>
        <v>87</v>
      </c>
      <c r="DH134">
        <f>ROUND(ROUND(AG134*AK134,0)*CX134,0)</f>
        <v>27</v>
      </c>
      <c r="DI134">
        <f t="shared" si="57"/>
        <v>0</v>
      </c>
      <c r="DJ134">
        <f>DG134</f>
        <v>87</v>
      </c>
      <c r="DK134">
        <v>0</v>
      </c>
      <c r="DL134" t="s">
        <v>3</v>
      </c>
      <c r="DM134">
        <v>0</v>
      </c>
      <c r="DN134" t="s">
        <v>3</v>
      </c>
      <c r="DO134">
        <v>0</v>
      </c>
    </row>
    <row r="135" spans="1:119" x14ac:dyDescent="0.2">
      <c r="A135">
        <f>ROW(Source!A173)</f>
        <v>173</v>
      </c>
      <c r="B135">
        <v>69726884</v>
      </c>
      <c r="C135">
        <v>69734306</v>
      </c>
      <c r="D135">
        <v>27441148</v>
      </c>
      <c r="E135">
        <v>1</v>
      </c>
      <c r="F135">
        <v>1</v>
      </c>
      <c r="G135">
        <v>1</v>
      </c>
      <c r="H135">
        <v>2</v>
      </c>
      <c r="I135" t="s">
        <v>1009</v>
      </c>
      <c r="J135" t="s">
        <v>1010</v>
      </c>
      <c r="K135" t="s">
        <v>1011</v>
      </c>
      <c r="L135">
        <v>1368</v>
      </c>
      <c r="N135">
        <v>1011</v>
      </c>
      <c r="O135" t="s">
        <v>978</v>
      </c>
      <c r="P135" t="s">
        <v>978</v>
      </c>
      <c r="Q135">
        <v>1</v>
      </c>
      <c r="W135">
        <v>0</v>
      </c>
      <c r="X135">
        <v>-2072447542</v>
      </c>
      <c r="Y135">
        <f>(AT135*0.5)</f>
        <v>16</v>
      </c>
      <c r="AA135">
        <v>0</v>
      </c>
      <c r="AB135">
        <v>11.76</v>
      </c>
      <c r="AC135">
        <v>0</v>
      </c>
      <c r="AD135">
        <v>0</v>
      </c>
      <c r="AE135">
        <v>0</v>
      </c>
      <c r="AF135">
        <v>1.5</v>
      </c>
      <c r="AG135">
        <v>0</v>
      </c>
      <c r="AH135">
        <v>0</v>
      </c>
      <c r="AI135">
        <v>1</v>
      </c>
      <c r="AJ135">
        <v>7.84</v>
      </c>
      <c r="AK135">
        <v>19.8</v>
      </c>
      <c r="AL135">
        <v>1</v>
      </c>
      <c r="AM135">
        <v>5</v>
      </c>
      <c r="AN135">
        <v>0</v>
      </c>
      <c r="AO135">
        <v>1</v>
      </c>
      <c r="AP135">
        <v>1</v>
      </c>
      <c r="AQ135">
        <v>0</v>
      </c>
      <c r="AR135">
        <v>0</v>
      </c>
      <c r="AS135" t="s">
        <v>3</v>
      </c>
      <c r="AT135">
        <v>32</v>
      </c>
      <c r="AU135" t="s">
        <v>205</v>
      </c>
      <c r="AV135">
        <v>0</v>
      </c>
      <c r="AW135">
        <v>2</v>
      </c>
      <c r="AX135">
        <v>69734315</v>
      </c>
      <c r="AY135">
        <v>1</v>
      </c>
      <c r="AZ135">
        <v>0</v>
      </c>
      <c r="BA135">
        <v>136</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CV135">
        <v>0</v>
      </c>
      <c r="CW135">
        <f>ROUND(Y135*Source!I173*DO135,9)</f>
        <v>0</v>
      </c>
      <c r="CX135">
        <f>ROUND(Y135*Source!I173,9)</f>
        <v>2.08</v>
      </c>
      <c r="CY135">
        <f>AB135</f>
        <v>11.76</v>
      </c>
      <c r="CZ135">
        <f>AF135</f>
        <v>1.5</v>
      </c>
      <c r="DA135">
        <f>AJ135</f>
        <v>7.84</v>
      </c>
      <c r="DB135">
        <f>ROUND((ROUND(AT135*CZ135,2)*0.5),2)</f>
        <v>24</v>
      </c>
      <c r="DC135">
        <f>ROUND((ROUND(AT135*AG135,2)*0.5),2)</f>
        <v>0</v>
      </c>
      <c r="DD135" t="s">
        <v>3</v>
      </c>
      <c r="DE135" t="s">
        <v>3</v>
      </c>
      <c r="DF135">
        <f t="shared" si="56"/>
        <v>0</v>
      </c>
      <c r="DG135">
        <f>ROUND(ROUND(AF135*AJ135,0)*CX135,0)</f>
        <v>25</v>
      </c>
      <c r="DH135">
        <f>ROUND(ROUND(AG135*AK135,0)*CX135,0)</f>
        <v>0</v>
      </c>
      <c r="DI135">
        <f t="shared" si="57"/>
        <v>0</v>
      </c>
      <c r="DJ135">
        <f>DG135</f>
        <v>25</v>
      </c>
      <c r="DK135">
        <v>0</v>
      </c>
      <c r="DL135" t="s">
        <v>3</v>
      </c>
      <c r="DM135">
        <v>0</v>
      </c>
      <c r="DN135" t="s">
        <v>3</v>
      </c>
      <c r="DO135">
        <v>0</v>
      </c>
    </row>
    <row r="136" spans="1:119" x14ac:dyDescent="0.2">
      <c r="A136">
        <f>ROW(Source!A173)</f>
        <v>173</v>
      </c>
      <c r="B136">
        <v>69726884</v>
      </c>
      <c r="C136">
        <v>69734306</v>
      </c>
      <c r="D136">
        <v>27416566</v>
      </c>
      <c r="E136">
        <v>1</v>
      </c>
      <c r="F136">
        <v>1</v>
      </c>
      <c r="G136">
        <v>1</v>
      </c>
      <c r="H136">
        <v>3</v>
      </c>
      <c r="I136" t="s">
        <v>82</v>
      </c>
      <c r="J136" t="s">
        <v>194</v>
      </c>
      <c r="K136" t="s">
        <v>83</v>
      </c>
      <c r="L136">
        <v>1339</v>
      </c>
      <c r="N136">
        <v>1007</v>
      </c>
      <c r="O136" t="s">
        <v>40</v>
      </c>
      <c r="P136" t="s">
        <v>40</v>
      </c>
      <c r="Q136">
        <v>1</v>
      </c>
      <c r="W136">
        <v>0</v>
      </c>
      <c r="X136">
        <v>1967222743</v>
      </c>
      <c r="Y136">
        <f t="shared" ref="Y136:Y168" si="58">AT136</f>
        <v>2</v>
      </c>
      <c r="AA136">
        <v>14.19</v>
      </c>
      <c r="AB136">
        <v>0</v>
      </c>
      <c r="AC136">
        <v>0</v>
      </c>
      <c r="AD136">
        <v>0</v>
      </c>
      <c r="AE136">
        <v>1.97</v>
      </c>
      <c r="AF136">
        <v>0</v>
      </c>
      <c r="AG136">
        <v>0</v>
      </c>
      <c r="AH136">
        <v>0</v>
      </c>
      <c r="AI136">
        <v>7.56</v>
      </c>
      <c r="AJ136">
        <v>1</v>
      </c>
      <c r="AK136">
        <v>1</v>
      </c>
      <c r="AL136">
        <v>1</v>
      </c>
      <c r="AM136">
        <v>0</v>
      </c>
      <c r="AN136">
        <v>0</v>
      </c>
      <c r="AO136">
        <v>0</v>
      </c>
      <c r="AP136">
        <v>1</v>
      </c>
      <c r="AQ136">
        <v>0</v>
      </c>
      <c r="AR136">
        <v>0</v>
      </c>
      <c r="AS136" t="s">
        <v>3</v>
      </c>
      <c r="AT136">
        <v>2</v>
      </c>
      <c r="AU136" t="s">
        <v>3</v>
      </c>
      <c r="AV136">
        <v>0</v>
      </c>
      <c r="AW136">
        <v>2</v>
      </c>
      <c r="AX136">
        <v>69734317</v>
      </c>
      <c r="AY136">
        <v>1</v>
      </c>
      <c r="AZ136">
        <v>16384</v>
      </c>
      <c r="BA136">
        <v>138</v>
      </c>
      <c r="BB136">
        <v>3</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CV136">
        <v>0</v>
      </c>
      <c r="CW136">
        <v>0</v>
      </c>
      <c r="CX136">
        <f>ROUND(Y136*Source!I173,9)</f>
        <v>0.26</v>
      </c>
      <c r="CY136">
        <f>AA136</f>
        <v>14.19</v>
      </c>
      <c r="CZ136">
        <f>AE136</f>
        <v>1.97</v>
      </c>
      <c r="DA136">
        <f>AI136</f>
        <v>7.56</v>
      </c>
      <c r="DB136">
        <f t="shared" ref="DB136:DB168" si="59">ROUND(ROUND(AT136*CZ136,2),2)</f>
        <v>3.94</v>
      </c>
      <c r="DC136">
        <f t="shared" ref="DC136:DC168" si="60">ROUND(ROUND(AT136*AG136,2),2)</f>
        <v>0</v>
      </c>
      <c r="DD136" t="s">
        <v>3</v>
      </c>
      <c r="DE136" t="s">
        <v>3</v>
      </c>
      <c r="DF136">
        <f>ROUND(ROUND(AE136*AI136,0)*CX136,0)</f>
        <v>4</v>
      </c>
      <c r="DG136">
        <f t="shared" ref="DG136:DG141" si="61">ROUND(ROUND(AF136,0)*CX136,0)</f>
        <v>0</v>
      </c>
      <c r="DH136">
        <f t="shared" ref="DH136:DH141" si="62">ROUND(ROUND(AG136,0)*CX136,0)</f>
        <v>0</v>
      </c>
      <c r="DI136">
        <f t="shared" si="57"/>
        <v>0</v>
      </c>
      <c r="DJ136">
        <f>DF136</f>
        <v>4</v>
      </c>
      <c r="DK136">
        <v>0</v>
      </c>
      <c r="DL136" t="s">
        <v>3</v>
      </c>
      <c r="DM136">
        <v>0</v>
      </c>
      <c r="DN136" t="s">
        <v>3</v>
      </c>
      <c r="DO136">
        <v>0</v>
      </c>
    </row>
    <row r="137" spans="1:119" x14ac:dyDescent="0.2">
      <c r="A137">
        <f>ROW(Source!A211)</f>
        <v>211</v>
      </c>
      <c r="B137">
        <v>69726971</v>
      </c>
      <c r="C137">
        <v>69734319</v>
      </c>
      <c r="D137">
        <v>27493087</v>
      </c>
      <c r="E137">
        <v>1</v>
      </c>
      <c r="F137">
        <v>1</v>
      </c>
      <c r="G137">
        <v>1</v>
      </c>
      <c r="H137">
        <v>1</v>
      </c>
      <c r="I137" t="s">
        <v>992</v>
      </c>
      <c r="J137" t="s">
        <v>3</v>
      </c>
      <c r="K137" t="s">
        <v>993</v>
      </c>
      <c r="L137">
        <v>1369</v>
      </c>
      <c r="N137">
        <v>1013</v>
      </c>
      <c r="O137" t="s">
        <v>974</v>
      </c>
      <c r="P137" t="s">
        <v>974</v>
      </c>
      <c r="Q137">
        <v>1</v>
      </c>
      <c r="W137">
        <v>0</v>
      </c>
      <c r="X137">
        <v>800791658</v>
      </c>
      <c r="Y137">
        <f t="shared" si="58"/>
        <v>9.4700000000000006</v>
      </c>
      <c r="AA137">
        <v>0</v>
      </c>
      <c r="AB137">
        <v>0</v>
      </c>
      <c r="AC137">
        <v>0</v>
      </c>
      <c r="AD137">
        <v>9.48</v>
      </c>
      <c r="AE137">
        <v>0</v>
      </c>
      <c r="AF137">
        <v>0</v>
      </c>
      <c r="AG137">
        <v>0</v>
      </c>
      <c r="AH137">
        <v>9.48</v>
      </c>
      <c r="AI137">
        <v>1</v>
      </c>
      <c r="AJ137">
        <v>1</v>
      </c>
      <c r="AK137">
        <v>1</v>
      </c>
      <c r="AL137">
        <v>1</v>
      </c>
      <c r="AM137">
        <v>0</v>
      </c>
      <c r="AN137">
        <v>0</v>
      </c>
      <c r="AO137">
        <v>1</v>
      </c>
      <c r="AP137">
        <v>0</v>
      </c>
      <c r="AQ137">
        <v>0</v>
      </c>
      <c r="AR137">
        <v>0</v>
      </c>
      <c r="AS137" t="s">
        <v>3</v>
      </c>
      <c r="AT137">
        <v>9.4700000000000006</v>
      </c>
      <c r="AU137" t="s">
        <v>3</v>
      </c>
      <c r="AV137">
        <v>1</v>
      </c>
      <c r="AW137">
        <v>2</v>
      </c>
      <c r="AX137">
        <v>69734324</v>
      </c>
      <c r="AY137">
        <v>1</v>
      </c>
      <c r="AZ137">
        <v>0</v>
      </c>
      <c r="BA137">
        <v>139</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CU137">
        <f>ROUND(AT137*Source!I211*AH137*AL137,0)</f>
        <v>49</v>
      </c>
      <c r="CV137">
        <f>ROUND(Y137*Source!I211,9)</f>
        <v>5.1611500000000001</v>
      </c>
      <c r="CW137">
        <v>0</v>
      </c>
      <c r="CX137">
        <f>ROUND(Y137*Source!I211,9)</f>
        <v>5.1611500000000001</v>
      </c>
      <c r="CY137">
        <f>AD137</f>
        <v>9.48</v>
      </c>
      <c r="CZ137">
        <f>AH137</f>
        <v>9.48</v>
      </c>
      <c r="DA137">
        <f>AL137</f>
        <v>1</v>
      </c>
      <c r="DB137">
        <f t="shared" si="59"/>
        <v>89.78</v>
      </c>
      <c r="DC137">
        <f t="shared" si="60"/>
        <v>0</v>
      </c>
      <c r="DD137" t="s">
        <v>3</v>
      </c>
      <c r="DE137" t="s">
        <v>3</v>
      </c>
      <c r="DF137">
        <f t="shared" ref="DF137:DF143" si="63">ROUND(ROUND(AE137,0)*CX137,0)</f>
        <v>0</v>
      </c>
      <c r="DG137">
        <f t="shared" si="61"/>
        <v>0</v>
      </c>
      <c r="DH137">
        <f t="shared" si="62"/>
        <v>0</v>
      </c>
      <c r="DI137">
        <f t="shared" si="57"/>
        <v>46</v>
      </c>
      <c r="DJ137">
        <f>DI137</f>
        <v>46</v>
      </c>
      <c r="DK137">
        <v>0</v>
      </c>
      <c r="DL137" t="s">
        <v>3</v>
      </c>
      <c r="DM137">
        <v>0</v>
      </c>
      <c r="DN137" t="s">
        <v>3</v>
      </c>
      <c r="DO137">
        <v>0</v>
      </c>
    </row>
    <row r="138" spans="1:119" x14ac:dyDescent="0.2">
      <c r="A138">
        <f>ROW(Source!A211)</f>
        <v>211</v>
      </c>
      <c r="B138">
        <v>69726971</v>
      </c>
      <c r="C138">
        <v>69734319</v>
      </c>
      <c r="D138">
        <v>27439597</v>
      </c>
      <c r="E138">
        <v>1</v>
      </c>
      <c r="F138">
        <v>1</v>
      </c>
      <c r="G138">
        <v>1</v>
      </c>
      <c r="H138">
        <v>2</v>
      </c>
      <c r="I138" t="s">
        <v>994</v>
      </c>
      <c r="J138" t="s">
        <v>995</v>
      </c>
      <c r="K138" t="s">
        <v>996</v>
      </c>
      <c r="L138">
        <v>1368</v>
      </c>
      <c r="N138">
        <v>1011</v>
      </c>
      <c r="O138" t="s">
        <v>978</v>
      </c>
      <c r="P138" t="s">
        <v>978</v>
      </c>
      <c r="Q138">
        <v>1</v>
      </c>
      <c r="W138">
        <v>0</v>
      </c>
      <c r="X138">
        <v>-1564010176</v>
      </c>
      <c r="Y138">
        <f t="shared" si="58"/>
        <v>0.45</v>
      </c>
      <c r="AA138">
        <v>0</v>
      </c>
      <c r="AB138">
        <v>6.62</v>
      </c>
      <c r="AC138">
        <v>0</v>
      </c>
      <c r="AD138">
        <v>0</v>
      </c>
      <c r="AE138">
        <v>0</v>
      </c>
      <c r="AF138">
        <v>6.62</v>
      </c>
      <c r="AG138">
        <v>0</v>
      </c>
      <c r="AH138">
        <v>0</v>
      </c>
      <c r="AI138">
        <v>1</v>
      </c>
      <c r="AJ138">
        <v>1</v>
      </c>
      <c r="AK138">
        <v>1</v>
      </c>
      <c r="AL138">
        <v>1</v>
      </c>
      <c r="AM138">
        <v>0</v>
      </c>
      <c r="AN138">
        <v>0</v>
      </c>
      <c r="AO138">
        <v>1</v>
      </c>
      <c r="AP138">
        <v>0</v>
      </c>
      <c r="AQ138">
        <v>0</v>
      </c>
      <c r="AR138">
        <v>0</v>
      </c>
      <c r="AS138" t="s">
        <v>3</v>
      </c>
      <c r="AT138">
        <v>0.45</v>
      </c>
      <c r="AU138" t="s">
        <v>3</v>
      </c>
      <c r="AV138">
        <v>0</v>
      </c>
      <c r="AW138">
        <v>2</v>
      </c>
      <c r="AX138">
        <v>69734325</v>
      </c>
      <c r="AY138">
        <v>1</v>
      </c>
      <c r="AZ138">
        <v>0</v>
      </c>
      <c r="BA138">
        <v>140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CV138">
        <v>0</v>
      </c>
      <c r="CW138">
        <f>ROUND(Y138*Source!I211*DO138,9)</f>
        <v>0</v>
      </c>
      <c r="CX138">
        <f>ROUND(Y138*Source!I211,9)</f>
        <v>0.24525</v>
      </c>
      <c r="CY138">
        <f>AB138</f>
        <v>6.62</v>
      </c>
      <c r="CZ138">
        <f>AF138</f>
        <v>6.62</v>
      </c>
      <c r="DA138">
        <f>AJ138</f>
        <v>1</v>
      </c>
      <c r="DB138">
        <f t="shared" si="59"/>
        <v>2.98</v>
      </c>
      <c r="DC138">
        <f t="shared" si="60"/>
        <v>0</v>
      </c>
      <c r="DD138" t="s">
        <v>3</v>
      </c>
      <c r="DE138" t="s">
        <v>3</v>
      </c>
      <c r="DF138">
        <f t="shared" si="63"/>
        <v>0</v>
      </c>
      <c r="DG138">
        <f t="shared" si="61"/>
        <v>2</v>
      </c>
      <c r="DH138">
        <f t="shared" si="62"/>
        <v>0</v>
      </c>
      <c r="DI138">
        <f t="shared" si="57"/>
        <v>0</v>
      </c>
      <c r="DJ138">
        <f>DG138</f>
        <v>2</v>
      </c>
      <c r="DK138">
        <v>0</v>
      </c>
      <c r="DL138" t="s">
        <v>3</v>
      </c>
      <c r="DM138">
        <v>0</v>
      </c>
      <c r="DN138" t="s">
        <v>3</v>
      </c>
      <c r="DO138">
        <v>0</v>
      </c>
    </row>
    <row r="139" spans="1:119" x14ac:dyDescent="0.2">
      <c r="A139">
        <f>ROW(Source!A211)</f>
        <v>211</v>
      </c>
      <c r="B139">
        <v>69726971</v>
      </c>
      <c r="C139">
        <v>69734319</v>
      </c>
      <c r="D139">
        <v>27441327</v>
      </c>
      <c r="E139">
        <v>1</v>
      </c>
      <c r="F139">
        <v>1</v>
      </c>
      <c r="G139">
        <v>1</v>
      </c>
      <c r="H139">
        <v>2</v>
      </c>
      <c r="I139" t="s">
        <v>975</v>
      </c>
      <c r="J139" t="s">
        <v>976</v>
      </c>
      <c r="K139" t="s">
        <v>977</v>
      </c>
      <c r="L139">
        <v>1368</v>
      </c>
      <c r="N139">
        <v>1011</v>
      </c>
      <c r="O139" t="s">
        <v>978</v>
      </c>
      <c r="P139" t="s">
        <v>978</v>
      </c>
      <c r="Q139">
        <v>1</v>
      </c>
      <c r="W139">
        <v>0</v>
      </c>
      <c r="X139">
        <v>-1583389094</v>
      </c>
      <c r="Y139">
        <f t="shared" si="58"/>
        <v>0.31</v>
      </c>
      <c r="AA139">
        <v>0</v>
      </c>
      <c r="AB139">
        <v>93.37</v>
      </c>
      <c r="AC139">
        <v>11.69</v>
      </c>
      <c r="AD139">
        <v>0</v>
      </c>
      <c r="AE139">
        <v>0</v>
      </c>
      <c r="AF139">
        <v>93.37</v>
      </c>
      <c r="AG139">
        <v>11.69</v>
      </c>
      <c r="AH139">
        <v>0</v>
      </c>
      <c r="AI139">
        <v>1</v>
      </c>
      <c r="AJ139">
        <v>1</v>
      </c>
      <c r="AK139">
        <v>1</v>
      </c>
      <c r="AL139">
        <v>1</v>
      </c>
      <c r="AM139">
        <v>0</v>
      </c>
      <c r="AN139">
        <v>0</v>
      </c>
      <c r="AO139">
        <v>1</v>
      </c>
      <c r="AP139">
        <v>0</v>
      </c>
      <c r="AQ139">
        <v>0</v>
      </c>
      <c r="AR139">
        <v>0</v>
      </c>
      <c r="AS139" t="s">
        <v>3</v>
      </c>
      <c r="AT139">
        <v>0.31</v>
      </c>
      <c r="AU139" t="s">
        <v>3</v>
      </c>
      <c r="AV139">
        <v>0</v>
      </c>
      <c r="AW139">
        <v>2</v>
      </c>
      <c r="AX139">
        <v>69734326</v>
      </c>
      <c r="AY139">
        <v>1</v>
      </c>
      <c r="AZ139">
        <v>0</v>
      </c>
      <c r="BA139">
        <v>141</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CV139">
        <v>0</v>
      </c>
      <c r="CW139">
        <f>ROUND(Y139*Source!I211*DO139,9)</f>
        <v>0</v>
      </c>
      <c r="CX139">
        <f>ROUND(Y139*Source!I211,9)</f>
        <v>0.16894999999999999</v>
      </c>
      <c r="CY139">
        <f>AB139</f>
        <v>93.37</v>
      </c>
      <c r="CZ139">
        <f>AF139</f>
        <v>93.37</v>
      </c>
      <c r="DA139">
        <f>AJ139</f>
        <v>1</v>
      </c>
      <c r="DB139">
        <f t="shared" si="59"/>
        <v>28.94</v>
      </c>
      <c r="DC139">
        <f t="shared" si="60"/>
        <v>3.62</v>
      </c>
      <c r="DD139" t="s">
        <v>3</v>
      </c>
      <c r="DE139" t="s">
        <v>3</v>
      </c>
      <c r="DF139">
        <f t="shared" si="63"/>
        <v>0</v>
      </c>
      <c r="DG139">
        <f t="shared" si="61"/>
        <v>16</v>
      </c>
      <c r="DH139">
        <f t="shared" si="62"/>
        <v>2</v>
      </c>
      <c r="DI139">
        <f t="shared" si="57"/>
        <v>0</v>
      </c>
      <c r="DJ139">
        <f>DG139</f>
        <v>16</v>
      </c>
      <c r="DK139">
        <v>0</v>
      </c>
      <c r="DL139" t="s">
        <v>3</v>
      </c>
      <c r="DM139">
        <v>0</v>
      </c>
      <c r="DN139" t="s">
        <v>3</v>
      </c>
      <c r="DO139">
        <v>0</v>
      </c>
    </row>
    <row r="140" spans="1:119" x14ac:dyDescent="0.2">
      <c r="A140">
        <f>ROW(Source!A211)</f>
        <v>211</v>
      </c>
      <c r="B140">
        <v>69726971</v>
      </c>
      <c r="C140">
        <v>69734319</v>
      </c>
      <c r="D140">
        <v>27382915</v>
      </c>
      <c r="E140">
        <v>1</v>
      </c>
      <c r="F140">
        <v>1</v>
      </c>
      <c r="G140">
        <v>1</v>
      </c>
      <c r="H140">
        <v>3</v>
      </c>
      <c r="I140" t="s">
        <v>153</v>
      </c>
      <c r="J140" t="s">
        <v>155</v>
      </c>
      <c r="K140" t="s">
        <v>154</v>
      </c>
      <c r="L140">
        <v>1339</v>
      </c>
      <c r="N140">
        <v>1007</v>
      </c>
      <c r="O140" t="s">
        <v>40</v>
      </c>
      <c r="P140" t="s">
        <v>40</v>
      </c>
      <c r="Q140">
        <v>1</v>
      </c>
      <c r="W140">
        <v>0</v>
      </c>
      <c r="X140">
        <v>958144803</v>
      </c>
      <c r="Y140">
        <f t="shared" si="58"/>
        <v>1.027523</v>
      </c>
      <c r="AA140">
        <v>672.09</v>
      </c>
      <c r="AB140">
        <v>0</v>
      </c>
      <c r="AC140">
        <v>0</v>
      </c>
      <c r="AD140">
        <v>0</v>
      </c>
      <c r="AE140">
        <v>672.09</v>
      </c>
      <c r="AF140">
        <v>0</v>
      </c>
      <c r="AG140">
        <v>0</v>
      </c>
      <c r="AH140">
        <v>0</v>
      </c>
      <c r="AI140">
        <v>1</v>
      </c>
      <c r="AJ140">
        <v>1</v>
      </c>
      <c r="AK140">
        <v>1</v>
      </c>
      <c r="AL140">
        <v>1</v>
      </c>
      <c r="AM140">
        <v>0</v>
      </c>
      <c r="AN140">
        <v>0</v>
      </c>
      <c r="AO140">
        <v>0</v>
      </c>
      <c r="AP140">
        <v>1</v>
      </c>
      <c r="AQ140">
        <v>0</v>
      </c>
      <c r="AR140">
        <v>0</v>
      </c>
      <c r="AS140" t="s">
        <v>3</v>
      </c>
      <c r="AT140">
        <v>1.027523</v>
      </c>
      <c r="AU140" t="s">
        <v>3</v>
      </c>
      <c r="AV140">
        <v>0</v>
      </c>
      <c r="AW140">
        <v>1</v>
      </c>
      <c r="AX140">
        <v>-1</v>
      </c>
      <c r="AY140">
        <v>0</v>
      </c>
      <c r="AZ140">
        <v>0</v>
      </c>
      <c r="BA140" t="s">
        <v>3</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CV140">
        <v>0</v>
      </c>
      <c r="CW140">
        <v>0</v>
      </c>
      <c r="CX140">
        <f>ROUND(Y140*Source!I211,9)</f>
        <v>0.56000003499999995</v>
      </c>
      <c r="CY140">
        <f>AA140</f>
        <v>672.09</v>
      </c>
      <c r="CZ140">
        <f>AE140</f>
        <v>672.09</v>
      </c>
      <c r="DA140">
        <f>AI140</f>
        <v>1</v>
      </c>
      <c r="DB140">
        <f t="shared" si="59"/>
        <v>690.59</v>
      </c>
      <c r="DC140">
        <f t="shared" si="60"/>
        <v>0</v>
      </c>
      <c r="DD140" t="s">
        <v>3</v>
      </c>
      <c r="DE140" t="s">
        <v>3</v>
      </c>
      <c r="DF140">
        <f t="shared" si="63"/>
        <v>376</v>
      </c>
      <c r="DG140">
        <f t="shared" si="61"/>
        <v>0</v>
      </c>
      <c r="DH140">
        <f t="shared" si="62"/>
        <v>0</v>
      </c>
      <c r="DI140">
        <f t="shared" si="57"/>
        <v>0</v>
      </c>
      <c r="DJ140">
        <f>DF140</f>
        <v>376</v>
      </c>
      <c r="DK140">
        <v>0</v>
      </c>
      <c r="DL140" t="s">
        <v>3</v>
      </c>
      <c r="DM140">
        <v>0</v>
      </c>
      <c r="DN140" t="s">
        <v>3</v>
      </c>
      <c r="DO140">
        <v>0</v>
      </c>
    </row>
    <row r="141" spans="1:119" x14ac:dyDescent="0.2">
      <c r="A141">
        <f>ROW(Source!A212)</f>
        <v>212</v>
      </c>
      <c r="B141">
        <v>69726884</v>
      </c>
      <c r="C141">
        <v>69734319</v>
      </c>
      <c r="D141">
        <v>27493087</v>
      </c>
      <c r="E141">
        <v>1</v>
      </c>
      <c r="F141">
        <v>1</v>
      </c>
      <c r="G141">
        <v>1</v>
      </c>
      <c r="H141">
        <v>1</v>
      </c>
      <c r="I141" t="s">
        <v>992</v>
      </c>
      <c r="J141" t="s">
        <v>3</v>
      </c>
      <c r="K141" t="s">
        <v>993</v>
      </c>
      <c r="L141">
        <v>1369</v>
      </c>
      <c r="N141">
        <v>1013</v>
      </c>
      <c r="O141" t="s">
        <v>974</v>
      </c>
      <c r="P141" t="s">
        <v>974</v>
      </c>
      <c r="Q141">
        <v>1</v>
      </c>
      <c r="W141">
        <v>0</v>
      </c>
      <c r="X141">
        <v>800791658</v>
      </c>
      <c r="Y141">
        <f t="shared" si="58"/>
        <v>9.4700000000000006</v>
      </c>
      <c r="AA141">
        <v>0</v>
      </c>
      <c r="AB141">
        <v>0</v>
      </c>
      <c r="AC141">
        <v>0</v>
      </c>
      <c r="AD141">
        <v>242.69</v>
      </c>
      <c r="AE141">
        <v>0</v>
      </c>
      <c r="AF141">
        <v>0</v>
      </c>
      <c r="AG141">
        <v>0</v>
      </c>
      <c r="AH141">
        <v>9.48</v>
      </c>
      <c r="AI141">
        <v>1</v>
      </c>
      <c r="AJ141">
        <v>1</v>
      </c>
      <c r="AK141">
        <v>1</v>
      </c>
      <c r="AL141">
        <v>25.6</v>
      </c>
      <c r="AM141">
        <v>5</v>
      </c>
      <c r="AN141">
        <v>0</v>
      </c>
      <c r="AO141">
        <v>1</v>
      </c>
      <c r="AP141">
        <v>0</v>
      </c>
      <c r="AQ141">
        <v>0</v>
      </c>
      <c r="AR141">
        <v>0</v>
      </c>
      <c r="AS141" t="s">
        <v>3</v>
      </c>
      <c r="AT141">
        <v>9.4700000000000006</v>
      </c>
      <c r="AU141" t="s">
        <v>3</v>
      </c>
      <c r="AV141">
        <v>1</v>
      </c>
      <c r="AW141">
        <v>2</v>
      </c>
      <c r="AX141">
        <v>69734324</v>
      </c>
      <c r="AY141">
        <v>1</v>
      </c>
      <c r="AZ141">
        <v>0</v>
      </c>
      <c r="BA141">
        <v>143</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CU141">
        <f>ROUND(AT141*Source!I212*AH141*AL141,0)</f>
        <v>1253</v>
      </c>
      <c r="CV141">
        <f>ROUND(Y141*Source!I212,9)</f>
        <v>5.1611500000000001</v>
      </c>
      <c r="CW141">
        <v>0</v>
      </c>
      <c r="CX141">
        <f>ROUND(Y141*Source!I212,9)</f>
        <v>5.1611500000000001</v>
      </c>
      <c r="CY141">
        <f>AD141</f>
        <v>242.69</v>
      </c>
      <c r="CZ141">
        <f>AH141</f>
        <v>9.48</v>
      </c>
      <c r="DA141">
        <f>AL141</f>
        <v>25.6</v>
      </c>
      <c r="DB141">
        <f t="shared" si="59"/>
        <v>89.78</v>
      </c>
      <c r="DC141">
        <f t="shared" si="60"/>
        <v>0</v>
      </c>
      <c r="DD141" t="s">
        <v>3</v>
      </c>
      <c r="DE141" t="s">
        <v>3</v>
      </c>
      <c r="DF141">
        <f t="shared" si="63"/>
        <v>0</v>
      </c>
      <c r="DG141">
        <f t="shared" si="61"/>
        <v>0</v>
      </c>
      <c r="DH141">
        <f t="shared" si="62"/>
        <v>0</v>
      </c>
      <c r="DI141">
        <f>ROUND(ROUND(AH141*AL141,0)*CX141,0)</f>
        <v>1254</v>
      </c>
      <c r="DJ141">
        <f>DI141</f>
        <v>1254</v>
      </c>
      <c r="DK141">
        <v>0</v>
      </c>
      <c r="DL141" t="s">
        <v>3</v>
      </c>
      <c r="DM141">
        <v>0</v>
      </c>
      <c r="DN141" t="s">
        <v>3</v>
      </c>
      <c r="DO141">
        <v>0</v>
      </c>
    </row>
    <row r="142" spans="1:119" x14ac:dyDescent="0.2">
      <c r="A142">
        <f>ROW(Source!A212)</f>
        <v>212</v>
      </c>
      <c r="B142">
        <v>69726884</v>
      </c>
      <c r="C142">
        <v>69734319</v>
      </c>
      <c r="D142">
        <v>27439597</v>
      </c>
      <c r="E142">
        <v>1</v>
      </c>
      <c r="F142">
        <v>1</v>
      </c>
      <c r="G142">
        <v>1</v>
      </c>
      <c r="H142">
        <v>2</v>
      </c>
      <c r="I142" t="s">
        <v>994</v>
      </c>
      <c r="J142" t="s">
        <v>995</v>
      </c>
      <c r="K142" t="s">
        <v>996</v>
      </c>
      <c r="L142">
        <v>1368</v>
      </c>
      <c r="N142">
        <v>1011</v>
      </c>
      <c r="O142" t="s">
        <v>978</v>
      </c>
      <c r="P142" t="s">
        <v>978</v>
      </c>
      <c r="Q142">
        <v>1</v>
      </c>
      <c r="W142">
        <v>0</v>
      </c>
      <c r="X142">
        <v>-1564010176</v>
      </c>
      <c r="Y142">
        <f t="shared" si="58"/>
        <v>0.45</v>
      </c>
      <c r="AA142">
        <v>0</v>
      </c>
      <c r="AB142">
        <v>61.57</v>
      </c>
      <c r="AC142">
        <v>0</v>
      </c>
      <c r="AD142">
        <v>0</v>
      </c>
      <c r="AE142">
        <v>0</v>
      </c>
      <c r="AF142">
        <v>6.62</v>
      </c>
      <c r="AG142">
        <v>0</v>
      </c>
      <c r="AH142">
        <v>0</v>
      </c>
      <c r="AI142">
        <v>1</v>
      </c>
      <c r="AJ142">
        <v>9.3000000000000007</v>
      </c>
      <c r="AK142">
        <v>19.8</v>
      </c>
      <c r="AL142">
        <v>1</v>
      </c>
      <c r="AM142">
        <v>5</v>
      </c>
      <c r="AN142">
        <v>0</v>
      </c>
      <c r="AO142">
        <v>1</v>
      </c>
      <c r="AP142">
        <v>0</v>
      </c>
      <c r="AQ142">
        <v>0</v>
      </c>
      <c r="AR142">
        <v>0</v>
      </c>
      <c r="AS142" t="s">
        <v>3</v>
      </c>
      <c r="AT142">
        <v>0.45</v>
      </c>
      <c r="AU142" t="s">
        <v>3</v>
      </c>
      <c r="AV142">
        <v>0</v>
      </c>
      <c r="AW142">
        <v>2</v>
      </c>
      <c r="AX142">
        <v>69734325</v>
      </c>
      <c r="AY142">
        <v>1</v>
      </c>
      <c r="AZ142">
        <v>0</v>
      </c>
      <c r="BA142">
        <v>144</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CV142">
        <v>0</v>
      </c>
      <c r="CW142">
        <f>ROUND(Y142*Source!I212*DO142,9)</f>
        <v>0</v>
      </c>
      <c r="CX142">
        <f>ROUND(Y142*Source!I212,9)</f>
        <v>0.24525</v>
      </c>
      <c r="CY142">
        <f>AB142</f>
        <v>61.57</v>
      </c>
      <c r="CZ142">
        <f>AF142</f>
        <v>6.62</v>
      </c>
      <c r="DA142">
        <f>AJ142</f>
        <v>9.3000000000000007</v>
      </c>
      <c r="DB142">
        <f t="shared" si="59"/>
        <v>2.98</v>
      </c>
      <c r="DC142">
        <f t="shared" si="60"/>
        <v>0</v>
      </c>
      <c r="DD142" t="s">
        <v>3</v>
      </c>
      <c r="DE142" t="s">
        <v>3</v>
      </c>
      <c r="DF142">
        <f t="shared" si="63"/>
        <v>0</v>
      </c>
      <c r="DG142">
        <f>ROUND(ROUND(AF142*AJ142,0)*CX142,0)</f>
        <v>15</v>
      </c>
      <c r="DH142">
        <f>ROUND(ROUND(AG142*AK142,0)*CX142,0)</f>
        <v>0</v>
      </c>
      <c r="DI142">
        <f t="shared" ref="DI142:DI147" si="64">ROUND(ROUND(AH142,0)*CX142,0)</f>
        <v>0</v>
      </c>
      <c r="DJ142">
        <f>DG142</f>
        <v>15</v>
      </c>
      <c r="DK142">
        <v>0</v>
      </c>
      <c r="DL142" t="s">
        <v>3</v>
      </c>
      <c r="DM142">
        <v>0</v>
      </c>
      <c r="DN142" t="s">
        <v>3</v>
      </c>
      <c r="DO142">
        <v>0</v>
      </c>
    </row>
    <row r="143" spans="1:119" x14ac:dyDescent="0.2">
      <c r="A143">
        <f>ROW(Source!A212)</f>
        <v>212</v>
      </c>
      <c r="B143">
        <v>69726884</v>
      </c>
      <c r="C143">
        <v>69734319</v>
      </c>
      <c r="D143">
        <v>27441327</v>
      </c>
      <c r="E143">
        <v>1</v>
      </c>
      <c r="F143">
        <v>1</v>
      </c>
      <c r="G143">
        <v>1</v>
      </c>
      <c r="H143">
        <v>2</v>
      </c>
      <c r="I143" t="s">
        <v>975</v>
      </c>
      <c r="J143" t="s">
        <v>976</v>
      </c>
      <c r="K143" t="s">
        <v>977</v>
      </c>
      <c r="L143">
        <v>1368</v>
      </c>
      <c r="N143">
        <v>1011</v>
      </c>
      <c r="O143" t="s">
        <v>978</v>
      </c>
      <c r="P143" t="s">
        <v>978</v>
      </c>
      <c r="Q143">
        <v>1</v>
      </c>
      <c r="W143">
        <v>0</v>
      </c>
      <c r="X143">
        <v>-1583389094</v>
      </c>
      <c r="Y143">
        <f t="shared" si="58"/>
        <v>0.31</v>
      </c>
      <c r="AA143">
        <v>0</v>
      </c>
      <c r="AB143">
        <v>868.34</v>
      </c>
      <c r="AC143">
        <v>231.46</v>
      </c>
      <c r="AD143">
        <v>0</v>
      </c>
      <c r="AE143">
        <v>0</v>
      </c>
      <c r="AF143">
        <v>93.37</v>
      </c>
      <c r="AG143">
        <v>11.69</v>
      </c>
      <c r="AH143">
        <v>0</v>
      </c>
      <c r="AI143">
        <v>1</v>
      </c>
      <c r="AJ143">
        <v>9.3000000000000007</v>
      </c>
      <c r="AK143">
        <v>19.8</v>
      </c>
      <c r="AL143">
        <v>1</v>
      </c>
      <c r="AM143">
        <v>5</v>
      </c>
      <c r="AN143">
        <v>0</v>
      </c>
      <c r="AO143">
        <v>1</v>
      </c>
      <c r="AP143">
        <v>0</v>
      </c>
      <c r="AQ143">
        <v>0</v>
      </c>
      <c r="AR143">
        <v>0</v>
      </c>
      <c r="AS143" t="s">
        <v>3</v>
      </c>
      <c r="AT143">
        <v>0.31</v>
      </c>
      <c r="AU143" t="s">
        <v>3</v>
      </c>
      <c r="AV143">
        <v>0</v>
      </c>
      <c r="AW143">
        <v>2</v>
      </c>
      <c r="AX143">
        <v>69734326</v>
      </c>
      <c r="AY143">
        <v>1</v>
      </c>
      <c r="AZ143">
        <v>0</v>
      </c>
      <c r="BA143">
        <v>145</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CV143">
        <v>0</v>
      </c>
      <c r="CW143">
        <f>ROUND(Y143*Source!I212*DO143,9)</f>
        <v>0</v>
      </c>
      <c r="CX143">
        <f>ROUND(Y143*Source!I212,9)</f>
        <v>0.16894999999999999</v>
      </c>
      <c r="CY143">
        <f>AB143</f>
        <v>868.34</v>
      </c>
      <c r="CZ143">
        <f>AF143</f>
        <v>93.37</v>
      </c>
      <c r="DA143">
        <f>AJ143</f>
        <v>9.3000000000000007</v>
      </c>
      <c r="DB143">
        <f t="shared" si="59"/>
        <v>28.94</v>
      </c>
      <c r="DC143">
        <f t="shared" si="60"/>
        <v>3.62</v>
      </c>
      <c r="DD143" t="s">
        <v>3</v>
      </c>
      <c r="DE143" t="s">
        <v>3</v>
      </c>
      <c r="DF143">
        <f t="shared" si="63"/>
        <v>0</v>
      </c>
      <c r="DG143">
        <f>ROUND(ROUND(AF143*AJ143,0)*CX143,0)</f>
        <v>147</v>
      </c>
      <c r="DH143">
        <f>ROUND(ROUND(AG143*AK143,0)*CX143,0)</f>
        <v>39</v>
      </c>
      <c r="DI143">
        <f t="shared" si="64"/>
        <v>0</v>
      </c>
      <c r="DJ143">
        <f>DG143</f>
        <v>147</v>
      </c>
      <c r="DK143">
        <v>0</v>
      </c>
      <c r="DL143" t="s">
        <v>3</v>
      </c>
      <c r="DM143">
        <v>0</v>
      </c>
      <c r="DN143" t="s">
        <v>3</v>
      </c>
      <c r="DO143">
        <v>0</v>
      </c>
    </row>
    <row r="144" spans="1:119" x14ac:dyDescent="0.2">
      <c r="A144">
        <f>ROW(Source!A212)</f>
        <v>212</v>
      </c>
      <c r="B144">
        <v>69726884</v>
      </c>
      <c r="C144">
        <v>69734319</v>
      </c>
      <c r="D144">
        <v>27382915</v>
      </c>
      <c r="E144">
        <v>1</v>
      </c>
      <c r="F144">
        <v>1</v>
      </c>
      <c r="G144">
        <v>1</v>
      </c>
      <c r="H144">
        <v>3</v>
      </c>
      <c r="I144" t="s">
        <v>153</v>
      </c>
      <c r="J144" t="s">
        <v>155</v>
      </c>
      <c r="K144" t="s">
        <v>154</v>
      </c>
      <c r="L144">
        <v>1339</v>
      </c>
      <c r="N144">
        <v>1007</v>
      </c>
      <c r="O144" t="s">
        <v>40</v>
      </c>
      <c r="P144" t="s">
        <v>40</v>
      </c>
      <c r="Q144">
        <v>1</v>
      </c>
      <c r="W144">
        <v>0</v>
      </c>
      <c r="X144">
        <v>958144803</v>
      </c>
      <c r="Y144">
        <f t="shared" si="58"/>
        <v>1.027523</v>
      </c>
      <c r="AA144">
        <v>8150</v>
      </c>
      <c r="AB144">
        <v>0</v>
      </c>
      <c r="AC144">
        <v>0</v>
      </c>
      <c r="AD144">
        <v>0</v>
      </c>
      <c r="AE144">
        <v>1127.0899999999999</v>
      </c>
      <c r="AF144">
        <v>0</v>
      </c>
      <c r="AG144">
        <v>0</v>
      </c>
      <c r="AH144">
        <v>0</v>
      </c>
      <c r="AI144">
        <v>7.56</v>
      </c>
      <c r="AJ144">
        <v>1</v>
      </c>
      <c r="AK144">
        <v>1</v>
      </c>
      <c r="AL144">
        <v>1</v>
      </c>
      <c r="AM144">
        <v>0</v>
      </c>
      <c r="AN144">
        <v>0</v>
      </c>
      <c r="AO144">
        <v>0</v>
      </c>
      <c r="AP144">
        <v>1</v>
      </c>
      <c r="AQ144">
        <v>0</v>
      </c>
      <c r="AR144">
        <v>0</v>
      </c>
      <c r="AS144" t="s">
        <v>3</v>
      </c>
      <c r="AT144">
        <v>1.027523</v>
      </c>
      <c r="AU144" t="s">
        <v>3</v>
      </c>
      <c r="AV144">
        <v>0</v>
      </c>
      <c r="AW144">
        <v>1</v>
      </c>
      <c r="AX144">
        <v>-1</v>
      </c>
      <c r="AY144">
        <v>0</v>
      </c>
      <c r="AZ144">
        <v>0</v>
      </c>
      <c r="BA144" t="s">
        <v>3</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CV144">
        <v>0</v>
      </c>
      <c r="CW144">
        <v>0</v>
      </c>
      <c r="CX144">
        <f>ROUND(Y144*Source!I212,9)</f>
        <v>0.56000003499999995</v>
      </c>
      <c r="CY144">
        <f>AA144</f>
        <v>8150</v>
      </c>
      <c r="CZ144">
        <f>AE144</f>
        <v>1127.0899999999999</v>
      </c>
      <c r="DA144">
        <f>AI144</f>
        <v>7.56</v>
      </c>
      <c r="DB144">
        <f t="shared" si="59"/>
        <v>1158.1099999999999</v>
      </c>
      <c r="DC144">
        <f t="shared" si="60"/>
        <v>0</v>
      </c>
      <c r="DD144" t="s">
        <v>3</v>
      </c>
      <c r="DE144" t="s">
        <v>3</v>
      </c>
      <c r="DF144">
        <f>ROUND(ROUND(AE144*AI144,0)*CX144,0)</f>
        <v>4772</v>
      </c>
      <c r="DG144">
        <f>ROUND(ROUND(AF144,0)*CX144,0)</f>
        <v>0</v>
      </c>
      <c r="DH144">
        <f>ROUND(ROUND(AG144,0)*CX144,0)</f>
        <v>0</v>
      </c>
      <c r="DI144">
        <f t="shared" si="64"/>
        <v>0</v>
      </c>
      <c r="DJ144">
        <f>DF144</f>
        <v>4772</v>
      </c>
      <c r="DK144">
        <v>0</v>
      </c>
      <c r="DL144" t="s">
        <v>3</v>
      </c>
      <c r="DM144">
        <v>0</v>
      </c>
      <c r="DN144" t="s">
        <v>3</v>
      </c>
      <c r="DO144">
        <v>0</v>
      </c>
    </row>
    <row r="145" spans="1:119" x14ac:dyDescent="0.2">
      <c r="A145">
        <f>ROW(Source!A215)</f>
        <v>215</v>
      </c>
      <c r="B145">
        <v>69726971</v>
      </c>
      <c r="C145">
        <v>69734329</v>
      </c>
      <c r="D145">
        <v>27493458</v>
      </c>
      <c r="E145">
        <v>1</v>
      </c>
      <c r="F145">
        <v>1</v>
      </c>
      <c r="G145">
        <v>1</v>
      </c>
      <c r="H145">
        <v>1</v>
      </c>
      <c r="I145" t="s">
        <v>997</v>
      </c>
      <c r="J145" t="s">
        <v>3</v>
      </c>
      <c r="K145" t="s">
        <v>998</v>
      </c>
      <c r="L145">
        <v>1369</v>
      </c>
      <c r="N145">
        <v>1013</v>
      </c>
      <c r="O145" t="s">
        <v>974</v>
      </c>
      <c r="P145" t="s">
        <v>974</v>
      </c>
      <c r="Q145">
        <v>1</v>
      </c>
      <c r="W145">
        <v>0</v>
      </c>
      <c r="X145">
        <v>-115882720</v>
      </c>
      <c r="Y145">
        <f t="shared" si="58"/>
        <v>3.45</v>
      </c>
      <c r="AA145">
        <v>0</v>
      </c>
      <c r="AB145">
        <v>0</v>
      </c>
      <c r="AC145">
        <v>0</v>
      </c>
      <c r="AD145">
        <v>8.6</v>
      </c>
      <c r="AE145">
        <v>0</v>
      </c>
      <c r="AF145">
        <v>0</v>
      </c>
      <c r="AG145">
        <v>0</v>
      </c>
      <c r="AH145">
        <v>8.6</v>
      </c>
      <c r="AI145">
        <v>1</v>
      </c>
      <c r="AJ145">
        <v>1</v>
      </c>
      <c r="AK145">
        <v>1</v>
      </c>
      <c r="AL145">
        <v>1</v>
      </c>
      <c r="AM145">
        <v>0</v>
      </c>
      <c r="AN145">
        <v>0</v>
      </c>
      <c r="AO145">
        <v>1</v>
      </c>
      <c r="AP145">
        <v>0</v>
      </c>
      <c r="AQ145">
        <v>0</v>
      </c>
      <c r="AR145">
        <v>0</v>
      </c>
      <c r="AS145" t="s">
        <v>3</v>
      </c>
      <c r="AT145">
        <v>3.45</v>
      </c>
      <c r="AU145" t="s">
        <v>3</v>
      </c>
      <c r="AV145">
        <v>1</v>
      </c>
      <c r="AW145">
        <v>2</v>
      </c>
      <c r="AX145">
        <v>69734333</v>
      </c>
      <c r="AY145">
        <v>1</v>
      </c>
      <c r="AZ145">
        <v>0</v>
      </c>
      <c r="BA145">
        <v>147</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CU145">
        <f>ROUND(AT145*Source!I215*AH145*AL145,0)</f>
        <v>4</v>
      </c>
      <c r="CV145">
        <f>ROUND(Y145*Source!I215,9)</f>
        <v>0.48299999999999998</v>
      </c>
      <c r="CW145">
        <v>0</v>
      </c>
      <c r="CX145">
        <f>ROUND(Y145*Source!I215,9)</f>
        <v>0.48299999999999998</v>
      </c>
      <c r="CY145">
        <f>AD145</f>
        <v>8.6</v>
      </c>
      <c r="CZ145">
        <f>AH145</f>
        <v>8.6</v>
      </c>
      <c r="DA145">
        <f>AL145</f>
        <v>1</v>
      </c>
      <c r="DB145">
        <f t="shared" si="59"/>
        <v>29.67</v>
      </c>
      <c r="DC145">
        <f t="shared" si="60"/>
        <v>0</v>
      </c>
      <c r="DD145" t="s">
        <v>3</v>
      </c>
      <c r="DE145" t="s">
        <v>3</v>
      </c>
      <c r="DF145">
        <f>ROUND(ROUND(AE145,0)*CX145,0)</f>
        <v>0</v>
      </c>
      <c r="DG145">
        <f>ROUND(ROUND(AF145,0)*CX145,0)</f>
        <v>0</v>
      </c>
      <c r="DH145">
        <f>ROUND(ROUND(AG145,0)*CX145,0)</f>
        <v>0</v>
      </c>
      <c r="DI145">
        <f t="shared" si="64"/>
        <v>4</v>
      </c>
      <c r="DJ145">
        <f>DI145</f>
        <v>4</v>
      </c>
      <c r="DK145">
        <v>0</v>
      </c>
      <c r="DL145" t="s">
        <v>3</v>
      </c>
      <c r="DM145">
        <v>0</v>
      </c>
      <c r="DN145" t="s">
        <v>3</v>
      </c>
      <c r="DO145">
        <v>0</v>
      </c>
    </row>
    <row r="146" spans="1:119" x14ac:dyDescent="0.2">
      <c r="A146">
        <f>ROW(Source!A215)</f>
        <v>215</v>
      </c>
      <c r="B146">
        <v>69726971</v>
      </c>
      <c r="C146">
        <v>69734329</v>
      </c>
      <c r="D146">
        <v>27441327</v>
      </c>
      <c r="E146">
        <v>1</v>
      </c>
      <c r="F146">
        <v>1</v>
      </c>
      <c r="G146">
        <v>1</v>
      </c>
      <c r="H146">
        <v>2</v>
      </c>
      <c r="I146" t="s">
        <v>975</v>
      </c>
      <c r="J146" t="s">
        <v>976</v>
      </c>
      <c r="K146" t="s">
        <v>977</v>
      </c>
      <c r="L146">
        <v>1368</v>
      </c>
      <c r="N146">
        <v>1011</v>
      </c>
      <c r="O146" t="s">
        <v>978</v>
      </c>
      <c r="P146" t="s">
        <v>978</v>
      </c>
      <c r="Q146">
        <v>1</v>
      </c>
      <c r="W146">
        <v>0</v>
      </c>
      <c r="X146">
        <v>-1583389094</v>
      </c>
      <c r="Y146">
        <f t="shared" si="58"/>
        <v>0.02</v>
      </c>
      <c r="AA146">
        <v>0</v>
      </c>
      <c r="AB146">
        <v>93.37</v>
      </c>
      <c r="AC146">
        <v>11.69</v>
      </c>
      <c r="AD146">
        <v>0</v>
      </c>
      <c r="AE146">
        <v>0</v>
      </c>
      <c r="AF146">
        <v>93.37</v>
      </c>
      <c r="AG146">
        <v>11.69</v>
      </c>
      <c r="AH146">
        <v>0</v>
      </c>
      <c r="AI146">
        <v>1</v>
      </c>
      <c r="AJ146">
        <v>1</v>
      </c>
      <c r="AK146">
        <v>1</v>
      </c>
      <c r="AL146">
        <v>1</v>
      </c>
      <c r="AM146">
        <v>0</v>
      </c>
      <c r="AN146">
        <v>0</v>
      </c>
      <c r="AO146">
        <v>1</v>
      </c>
      <c r="AP146">
        <v>0</v>
      </c>
      <c r="AQ146">
        <v>0</v>
      </c>
      <c r="AR146">
        <v>0</v>
      </c>
      <c r="AS146" t="s">
        <v>3</v>
      </c>
      <c r="AT146">
        <v>0.02</v>
      </c>
      <c r="AU146" t="s">
        <v>3</v>
      </c>
      <c r="AV146">
        <v>0</v>
      </c>
      <c r="AW146">
        <v>2</v>
      </c>
      <c r="AX146">
        <v>69734334</v>
      </c>
      <c r="AY146">
        <v>1</v>
      </c>
      <c r="AZ146">
        <v>0</v>
      </c>
      <c r="BA146">
        <v>148</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CV146">
        <v>0</v>
      </c>
      <c r="CW146">
        <f>ROUND(Y146*Source!I215*DO146,9)</f>
        <v>0</v>
      </c>
      <c r="CX146">
        <f>ROUND(Y146*Source!I215,9)</f>
        <v>2.8E-3</v>
      </c>
      <c r="CY146">
        <f>AB146</f>
        <v>93.37</v>
      </c>
      <c r="CZ146">
        <f>AF146</f>
        <v>93.37</v>
      </c>
      <c r="DA146">
        <f>AJ146</f>
        <v>1</v>
      </c>
      <c r="DB146">
        <f t="shared" si="59"/>
        <v>1.87</v>
      </c>
      <c r="DC146">
        <f t="shared" si="60"/>
        <v>0.23</v>
      </c>
      <c r="DD146" t="s">
        <v>3</v>
      </c>
      <c r="DE146" t="s">
        <v>3</v>
      </c>
      <c r="DF146">
        <f>ROUND(ROUND(AE146,0)*CX146,0)</f>
        <v>0</v>
      </c>
      <c r="DG146">
        <f>ROUND(ROUND(AF146,0)*CX146,0)</f>
        <v>0</v>
      </c>
      <c r="DH146">
        <f>ROUND(ROUND(AG146,0)*CX146,0)</f>
        <v>0</v>
      </c>
      <c r="DI146">
        <f t="shared" si="64"/>
        <v>0</v>
      </c>
      <c r="DJ146">
        <f>DG146</f>
        <v>0</v>
      </c>
      <c r="DK146">
        <v>0</v>
      </c>
      <c r="DL146" t="s">
        <v>3</v>
      </c>
      <c r="DM146">
        <v>0</v>
      </c>
      <c r="DN146" t="s">
        <v>3</v>
      </c>
      <c r="DO146">
        <v>0</v>
      </c>
    </row>
    <row r="147" spans="1:119" x14ac:dyDescent="0.2">
      <c r="A147">
        <f>ROW(Source!A215)</f>
        <v>215</v>
      </c>
      <c r="B147">
        <v>69726971</v>
      </c>
      <c r="C147">
        <v>69734329</v>
      </c>
      <c r="D147">
        <v>27386998</v>
      </c>
      <c r="E147">
        <v>1</v>
      </c>
      <c r="F147">
        <v>1</v>
      </c>
      <c r="G147">
        <v>1</v>
      </c>
      <c r="H147">
        <v>3</v>
      </c>
      <c r="I147" t="s">
        <v>163</v>
      </c>
      <c r="J147" t="s">
        <v>165</v>
      </c>
      <c r="K147" t="s">
        <v>164</v>
      </c>
      <c r="L147">
        <v>1327</v>
      </c>
      <c r="N147">
        <v>1005</v>
      </c>
      <c r="O147" t="s">
        <v>56</v>
      </c>
      <c r="P147" t="s">
        <v>56</v>
      </c>
      <c r="Q147">
        <v>1</v>
      </c>
      <c r="W147">
        <v>0</v>
      </c>
      <c r="X147">
        <v>-810689284</v>
      </c>
      <c r="Y147">
        <f t="shared" si="58"/>
        <v>115</v>
      </c>
      <c r="AA147">
        <v>12.26</v>
      </c>
      <c r="AB147">
        <v>0</v>
      </c>
      <c r="AC147">
        <v>0</v>
      </c>
      <c r="AD147">
        <v>0</v>
      </c>
      <c r="AE147">
        <v>12.26</v>
      </c>
      <c r="AF147">
        <v>0</v>
      </c>
      <c r="AG147">
        <v>0</v>
      </c>
      <c r="AH147">
        <v>0</v>
      </c>
      <c r="AI147">
        <v>1</v>
      </c>
      <c r="AJ147">
        <v>1</v>
      </c>
      <c r="AK147">
        <v>1</v>
      </c>
      <c r="AL147">
        <v>1</v>
      </c>
      <c r="AM147">
        <v>0</v>
      </c>
      <c r="AN147">
        <v>0</v>
      </c>
      <c r="AO147">
        <v>0</v>
      </c>
      <c r="AP147">
        <v>1</v>
      </c>
      <c r="AQ147">
        <v>0</v>
      </c>
      <c r="AR147">
        <v>0</v>
      </c>
      <c r="AS147" t="s">
        <v>3</v>
      </c>
      <c r="AT147">
        <v>115</v>
      </c>
      <c r="AU147" t="s">
        <v>3</v>
      </c>
      <c r="AV147">
        <v>0</v>
      </c>
      <c r="AW147">
        <v>2</v>
      </c>
      <c r="AX147">
        <v>69734335</v>
      </c>
      <c r="AY147">
        <v>1</v>
      </c>
      <c r="AZ147">
        <v>6144</v>
      </c>
      <c r="BA147">
        <v>149</v>
      </c>
      <c r="BB147">
        <v>3</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CV147">
        <v>0</v>
      </c>
      <c r="CW147">
        <v>0</v>
      </c>
      <c r="CX147">
        <f>ROUND(Y147*Source!I215,9)</f>
        <v>16.100000000000001</v>
      </c>
      <c r="CY147">
        <f>AA147</f>
        <v>12.26</v>
      </c>
      <c r="CZ147">
        <f>AE147</f>
        <v>12.26</v>
      </c>
      <c r="DA147">
        <f>AI147</f>
        <v>1</v>
      </c>
      <c r="DB147">
        <f t="shared" si="59"/>
        <v>1409.9</v>
      </c>
      <c r="DC147">
        <f t="shared" si="60"/>
        <v>0</v>
      </c>
      <c r="DD147" t="s">
        <v>3</v>
      </c>
      <c r="DE147" t="s">
        <v>3</v>
      </c>
      <c r="DF147">
        <f>ROUND(ROUND(AE147,0)*CX147,0)</f>
        <v>193</v>
      </c>
      <c r="DG147">
        <f>ROUND(ROUND(AF147,0)*CX147,0)</f>
        <v>0</v>
      </c>
      <c r="DH147">
        <f>ROUND(ROUND(AG147,0)*CX147,0)</f>
        <v>0</v>
      </c>
      <c r="DI147">
        <f t="shared" si="64"/>
        <v>0</v>
      </c>
      <c r="DJ147">
        <f>DF147</f>
        <v>193</v>
      </c>
      <c r="DK147">
        <v>0</v>
      </c>
      <c r="DL147" t="s">
        <v>3</v>
      </c>
      <c r="DM147">
        <v>0</v>
      </c>
      <c r="DN147" t="s">
        <v>3</v>
      </c>
      <c r="DO147">
        <v>0</v>
      </c>
    </row>
    <row r="148" spans="1:119" x14ac:dyDescent="0.2">
      <c r="A148">
        <f>ROW(Source!A216)</f>
        <v>216</v>
      </c>
      <c r="B148">
        <v>69726884</v>
      </c>
      <c r="C148">
        <v>69734329</v>
      </c>
      <c r="D148">
        <v>27493458</v>
      </c>
      <c r="E148">
        <v>1</v>
      </c>
      <c r="F148">
        <v>1</v>
      </c>
      <c r="G148">
        <v>1</v>
      </c>
      <c r="H148">
        <v>1</v>
      </c>
      <c r="I148" t="s">
        <v>997</v>
      </c>
      <c r="J148" t="s">
        <v>3</v>
      </c>
      <c r="K148" t="s">
        <v>998</v>
      </c>
      <c r="L148">
        <v>1369</v>
      </c>
      <c r="N148">
        <v>1013</v>
      </c>
      <c r="O148" t="s">
        <v>974</v>
      </c>
      <c r="P148" t="s">
        <v>974</v>
      </c>
      <c r="Q148">
        <v>1</v>
      </c>
      <c r="W148">
        <v>0</v>
      </c>
      <c r="X148">
        <v>-115882720</v>
      </c>
      <c r="Y148">
        <f t="shared" si="58"/>
        <v>3.45</v>
      </c>
      <c r="AA148">
        <v>0</v>
      </c>
      <c r="AB148">
        <v>0</v>
      </c>
      <c r="AC148">
        <v>0</v>
      </c>
      <c r="AD148">
        <v>218.1</v>
      </c>
      <c r="AE148">
        <v>0</v>
      </c>
      <c r="AF148">
        <v>0</v>
      </c>
      <c r="AG148">
        <v>0</v>
      </c>
      <c r="AH148">
        <v>8.6</v>
      </c>
      <c r="AI148">
        <v>1</v>
      </c>
      <c r="AJ148">
        <v>1</v>
      </c>
      <c r="AK148">
        <v>1</v>
      </c>
      <c r="AL148">
        <v>25.36</v>
      </c>
      <c r="AM148">
        <v>5</v>
      </c>
      <c r="AN148">
        <v>0</v>
      </c>
      <c r="AO148">
        <v>1</v>
      </c>
      <c r="AP148">
        <v>0</v>
      </c>
      <c r="AQ148">
        <v>0</v>
      </c>
      <c r="AR148">
        <v>0</v>
      </c>
      <c r="AS148" t="s">
        <v>3</v>
      </c>
      <c r="AT148">
        <v>3.45</v>
      </c>
      <c r="AU148" t="s">
        <v>3</v>
      </c>
      <c r="AV148">
        <v>1</v>
      </c>
      <c r="AW148">
        <v>2</v>
      </c>
      <c r="AX148">
        <v>69734333</v>
      </c>
      <c r="AY148">
        <v>1</v>
      </c>
      <c r="AZ148">
        <v>0</v>
      </c>
      <c r="BA148">
        <v>150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CU148">
        <f>ROUND(AT148*Source!I216*AH148*AL148,0)</f>
        <v>105</v>
      </c>
      <c r="CV148">
        <f>ROUND(Y148*Source!I216,9)</f>
        <v>0.48299999999999998</v>
      </c>
      <c r="CW148">
        <v>0</v>
      </c>
      <c r="CX148">
        <f>ROUND(Y148*Source!I216,9)</f>
        <v>0.48299999999999998</v>
      </c>
      <c r="CY148">
        <f>AD148</f>
        <v>218.1</v>
      </c>
      <c r="CZ148">
        <f>AH148</f>
        <v>8.6</v>
      </c>
      <c r="DA148">
        <f>AL148</f>
        <v>25.36</v>
      </c>
      <c r="DB148">
        <f t="shared" si="59"/>
        <v>29.67</v>
      </c>
      <c r="DC148">
        <f t="shared" si="60"/>
        <v>0</v>
      </c>
      <c r="DD148" t="s">
        <v>3</v>
      </c>
      <c r="DE148" t="s">
        <v>3</v>
      </c>
      <c r="DF148">
        <f>ROUND(ROUND(AE148,0)*CX148,0)</f>
        <v>0</v>
      </c>
      <c r="DG148">
        <f>ROUND(ROUND(AF148,0)*CX148,0)</f>
        <v>0</v>
      </c>
      <c r="DH148">
        <f>ROUND(ROUND(AG148,0)*CX148,0)</f>
        <v>0</v>
      </c>
      <c r="DI148">
        <f>ROUND(ROUND(AH148*AL148,0)*CX148,0)</f>
        <v>105</v>
      </c>
      <c r="DJ148">
        <f>DI148</f>
        <v>105</v>
      </c>
      <c r="DK148">
        <v>0</v>
      </c>
      <c r="DL148" t="s">
        <v>3</v>
      </c>
      <c r="DM148">
        <v>0</v>
      </c>
      <c r="DN148" t="s">
        <v>3</v>
      </c>
      <c r="DO148">
        <v>0</v>
      </c>
    </row>
    <row r="149" spans="1:119" x14ac:dyDescent="0.2">
      <c r="A149">
        <f>ROW(Source!A216)</f>
        <v>216</v>
      </c>
      <c r="B149">
        <v>69726884</v>
      </c>
      <c r="C149">
        <v>69734329</v>
      </c>
      <c r="D149">
        <v>27441327</v>
      </c>
      <c r="E149">
        <v>1</v>
      </c>
      <c r="F149">
        <v>1</v>
      </c>
      <c r="G149">
        <v>1</v>
      </c>
      <c r="H149">
        <v>2</v>
      </c>
      <c r="I149" t="s">
        <v>975</v>
      </c>
      <c r="J149" t="s">
        <v>976</v>
      </c>
      <c r="K149" t="s">
        <v>977</v>
      </c>
      <c r="L149">
        <v>1368</v>
      </c>
      <c r="N149">
        <v>1011</v>
      </c>
      <c r="O149" t="s">
        <v>978</v>
      </c>
      <c r="P149" t="s">
        <v>978</v>
      </c>
      <c r="Q149">
        <v>1</v>
      </c>
      <c r="W149">
        <v>0</v>
      </c>
      <c r="X149">
        <v>-1583389094</v>
      </c>
      <c r="Y149">
        <f t="shared" si="58"/>
        <v>0.02</v>
      </c>
      <c r="AA149">
        <v>0</v>
      </c>
      <c r="AB149">
        <v>732.02</v>
      </c>
      <c r="AC149">
        <v>231.46</v>
      </c>
      <c r="AD149">
        <v>0</v>
      </c>
      <c r="AE149">
        <v>0</v>
      </c>
      <c r="AF149">
        <v>93.37</v>
      </c>
      <c r="AG149">
        <v>11.69</v>
      </c>
      <c r="AH149">
        <v>0</v>
      </c>
      <c r="AI149">
        <v>1</v>
      </c>
      <c r="AJ149">
        <v>7.84</v>
      </c>
      <c r="AK149">
        <v>19.8</v>
      </c>
      <c r="AL149">
        <v>1</v>
      </c>
      <c r="AM149">
        <v>5</v>
      </c>
      <c r="AN149">
        <v>0</v>
      </c>
      <c r="AO149">
        <v>1</v>
      </c>
      <c r="AP149">
        <v>0</v>
      </c>
      <c r="AQ149">
        <v>0</v>
      </c>
      <c r="AR149">
        <v>0</v>
      </c>
      <c r="AS149" t="s">
        <v>3</v>
      </c>
      <c r="AT149">
        <v>0.02</v>
      </c>
      <c r="AU149" t="s">
        <v>3</v>
      </c>
      <c r="AV149">
        <v>0</v>
      </c>
      <c r="AW149">
        <v>2</v>
      </c>
      <c r="AX149">
        <v>69734334</v>
      </c>
      <c r="AY149">
        <v>1</v>
      </c>
      <c r="AZ149">
        <v>0</v>
      </c>
      <c r="BA149">
        <v>151</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CV149">
        <v>0</v>
      </c>
      <c r="CW149">
        <f>ROUND(Y149*Source!I216*DO149,9)</f>
        <v>0</v>
      </c>
      <c r="CX149">
        <f>ROUND(Y149*Source!I216,9)</f>
        <v>2.8E-3</v>
      </c>
      <c r="CY149">
        <f>AB149</f>
        <v>732.02</v>
      </c>
      <c r="CZ149">
        <f>AF149</f>
        <v>93.37</v>
      </c>
      <c r="DA149">
        <f>AJ149</f>
        <v>7.84</v>
      </c>
      <c r="DB149">
        <f t="shared" si="59"/>
        <v>1.87</v>
      </c>
      <c r="DC149">
        <f t="shared" si="60"/>
        <v>0.23</v>
      </c>
      <c r="DD149" t="s">
        <v>3</v>
      </c>
      <c r="DE149" t="s">
        <v>3</v>
      </c>
      <c r="DF149">
        <f>ROUND(ROUND(AE149,0)*CX149,0)</f>
        <v>0</v>
      </c>
      <c r="DG149">
        <f>ROUND(ROUND(AF149*AJ149,0)*CX149,0)</f>
        <v>2</v>
      </c>
      <c r="DH149">
        <f>ROUND(ROUND(AG149*AK149,0)*CX149,0)</f>
        <v>1</v>
      </c>
      <c r="DI149">
        <f>ROUND(ROUND(AH149,0)*CX149,0)</f>
        <v>0</v>
      </c>
      <c r="DJ149">
        <f>DG149</f>
        <v>2</v>
      </c>
      <c r="DK149">
        <v>0</v>
      </c>
      <c r="DL149" t="s">
        <v>3</v>
      </c>
      <c r="DM149">
        <v>0</v>
      </c>
      <c r="DN149" t="s">
        <v>3</v>
      </c>
      <c r="DO149">
        <v>0</v>
      </c>
    </row>
    <row r="150" spans="1:119" x14ac:dyDescent="0.2">
      <c r="A150">
        <f>ROW(Source!A216)</f>
        <v>216</v>
      </c>
      <c r="B150">
        <v>69726884</v>
      </c>
      <c r="C150">
        <v>69734329</v>
      </c>
      <c r="D150">
        <v>27386998</v>
      </c>
      <c r="E150">
        <v>1</v>
      </c>
      <c r="F150">
        <v>1</v>
      </c>
      <c r="G150">
        <v>1</v>
      </c>
      <c r="H150">
        <v>3</v>
      </c>
      <c r="I150" t="s">
        <v>163</v>
      </c>
      <c r="J150" t="s">
        <v>165</v>
      </c>
      <c r="K150" t="s">
        <v>164</v>
      </c>
      <c r="L150">
        <v>1327</v>
      </c>
      <c r="N150">
        <v>1005</v>
      </c>
      <c r="O150" t="s">
        <v>56</v>
      </c>
      <c r="P150" t="s">
        <v>56</v>
      </c>
      <c r="Q150">
        <v>1</v>
      </c>
      <c r="W150">
        <v>0</v>
      </c>
      <c r="X150">
        <v>-810689284</v>
      </c>
      <c r="Y150">
        <f t="shared" si="58"/>
        <v>115</v>
      </c>
      <c r="AA150">
        <v>23.6</v>
      </c>
      <c r="AB150">
        <v>0</v>
      </c>
      <c r="AC150">
        <v>0</v>
      </c>
      <c r="AD150">
        <v>0</v>
      </c>
      <c r="AE150">
        <v>3.2600000000000002</v>
      </c>
      <c r="AF150">
        <v>0</v>
      </c>
      <c r="AG150">
        <v>0</v>
      </c>
      <c r="AH150">
        <v>0</v>
      </c>
      <c r="AI150">
        <v>7.56</v>
      </c>
      <c r="AJ150">
        <v>1</v>
      </c>
      <c r="AK150">
        <v>1</v>
      </c>
      <c r="AL150">
        <v>1</v>
      </c>
      <c r="AM150">
        <v>0</v>
      </c>
      <c r="AN150">
        <v>0</v>
      </c>
      <c r="AO150">
        <v>0</v>
      </c>
      <c r="AP150">
        <v>1</v>
      </c>
      <c r="AQ150">
        <v>0</v>
      </c>
      <c r="AR150">
        <v>0</v>
      </c>
      <c r="AS150" t="s">
        <v>3</v>
      </c>
      <c r="AT150">
        <v>115</v>
      </c>
      <c r="AU150" t="s">
        <v>3</v>
      </c>
      <c r="AV150">
        <v>0</v>
      </c>
      <c r="AW150">
        <v>2</v>
      </c>
      <c r="AX150">
        <v>69734335</v>
      </c>
      <c r="AY150">
        <v>1</v>
      </c>
      <c r="AZ150">
        <v>22528</v>
      </c>
      <c r="BA150">
        <v>152</v>
      </c>
      <c r="BB150">
        <v>3</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CV150">
        <v>0</v>
      </c>
      <c r="CW150">
        <v>0</v>
      </c>
      <c r="CX150">
        <f>ROUND(Y150*Source!I216,9)</f>
        <v>16.100000000000001</v>
      </c>
      <c r="CY150">
        <f>AA150</f>
        <v>23.6</v>
      </c>
      <c r="CZ150">
        <f>AE150</f>
        <v>3.2600000000000002</v>
      </c>
      <c r="DA150">
        <f>AI150</f>
        <v>7.56</v>
      </c>
      <c r="DB150">
        <f t="shared" si="59"/>
        <v>374.9</v>
      </c>
      <c r="DC150">
        <f t="shared" si="60"/>
        <v>0</v>
      </c>
      <c r="DD150" t="s">
        <v>3</v>
      </c>
      <c r="DE150" t="s">
        <v>3</v>
      </c>
      <c r="DF150">
        <f>ROUND(ROUND(AE150*AI150,0)*CX150,0)</f>
        <v>403</v>
      </c>
      <c r="DG150">
        <f>ROUND(ROUND(AF150,0)*CX150,0)</f>
        <v>0</v>
      </c>
      <c r="DH150">
        <f>ROUND(ROUND(AG150,0)*CX150,0)</f>
        <v>0</v>
      </c>
      <c r="DI150">
        <f>ROUND(ROUND(AH150,0)*CX150,0)</f>
        <v>0</v>
      </c>
      <c r="DJ150">
        <f>DF150</f>
        <v>403</v>
      </c>
      <c r="DK150">
        <v>0</v>
      </c>
      <c r="DL150" t="s">
        <v>3</v>
      </c>
      <c r="DM150">
        <v>0</v>
      </c>
      <c r="DN150" t="s">
        <v>3</v>
      </c>
      <c r="DO150">
        <v>0</v>
      </c>
    </row>
    <row r="151" spans="1:119" x14ac:dyDescent="0.2">
      <c r="A151">
        <f>ROW(Source!A219)</f>
        <v>219</v>
      </c>
      <c r="B151">
        <v>69726971</v>
      </c>
      <c r="C151">
        <v>69734337</v>
      </c>
      <c r="D151">
        <v>27493137</v>
      </c>
      <c r="E151">
        <v>1</v>
      </c>
      <c r="F151">
        <v>1</v>
      </c>
      <c r="G151">
        <v>1</v>
      </c>
      <c r="H151">
        <v>1</v>
      </c>
      <c r="I151" t="s">
        <v>999</v>
      </c>
      <c r="J151" t="s">
        <v>3</v>
      </c>
      <c r="K151" t="s">
        <v>1000</v>
      </c>
      <c r="L151">
        <v>1369</v>
      </c>
      <c r="N151">
        <v>1013</v>
      </c>
      <c r="O151" t="s">
        <v>974</v>
      </c>
      <c r="P151" t="s">
        <v>974</v>
      </c>
      <c r="Q151">
        <v>1</v>
      </c>
      <c r="W151">
        <v>0</v>
      </c>
      <c r="X151">
        <v>-1973258772</v>
      </c>
      <c r="Y151">
        <f t="shared" si="58"/>
        <v>4.1399999999999997</v>
      </c>
      <c r="AA151">
        <v>0</v>
      </c>
      <c r="AB151">
        <v>0</v>
      </c>
      <c r="AC151">
        <v>0</v>
      </c>
      <c r="AD151">
        <v>9.15</v>
      </c>
      <c r="AE151">
        <v>0</v>
      </c>
      <c r="AF151">
        <v>0</v>
      </c>
      <c r="AG151">
        <v>0</v>
      </c>
      <c r="AH151">
        <v>9.15</v>
      </c>
      <c r="AI151">
        <v>1</v>
      </c>
      <c r="AJ151">
        <v>1</v>
      </c>
      <c r="AK151">
        <v>1</v>
      </c>
      <c r="AL151">
        <v>1</v>
      </c>
      <c r="AM151">
        <v>0</v>
      </c>
      <c r="AN151">
        <v>0</v>
      </c>
      <c r="AO151">
        <v>1</v>
      </c>
      <c r="AP151">
        <v>0</v>
      </c>
      <c r="AQ151">
        <v>0</v>
      </c>
      <c r="AR151">
        <v>0</v>
      </c>
      <c r="AS151" t="s">
        <v>3</v>
      </c>
      <c r="AT151">
        <v>4.1399999999999997</v>
      </c>
      <c r="AU151" t="s">
        <v>3</v>
      </c>
      <c r="AV151">
        <v>1</v>
      </c>
      <c r="AW151">
        <v>2</v>
      </c>
      <c r="AX151">
        <v>69734341</v>
      </c>
      <c r="AY151">
        <v>1</v>
      </c>
      <c r="AZ151">
        <v>0</v>
      </c>
      <c r="BA151">
        <v>153</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CU151">
        <f>ROUND(AT151*Source!I219*AH151*AL151,0)</f>
        <v>5</v>
      </c>
      <c r="CV151">
        <f>ROUND(Y151*Source!I219,9)</f>
        <v>0.5796</v>
      </c>
      <c r="CW151">
        <v>0</v>
      </c>
      <c r="CX151">
        <f>ROUND(Y151*Source!I219,9)</f>
        <v>0.5796</v>
      </c>
      <c r="CY151">
        <f>AD151</f>
        <v>9.15</v>
      </c>
      <c r="CZ151">
        <f>AH151</f>
        <v>9.15</v>
      </c>
      <c r="DA151">
        <f>AL151</f>
        <v>1</v>
      </c>
      <c r="DB151">
        <f t="shared" si="59"/>
        <v>37.880000000000003</v>
      </c>
      <c r="DC151">
        <f t="shared" si="60"/>
        <v>0</v>
      </c>
      <c r="DD151" t="s">
        <v>3</v>
      </c>
      <c r="DE151" t="s">
        <v>3</v>
      </c>
      <c r="DF151">
        <f>ROUND(ROUND(AE151,0)*CX151,0)</f>
        <v>0</v>
      </c>
      <c r="DG151">
        <f>ROUND(ROUND(AF151,0)*CX151,0)</f>
        <v>0</v>
      </c>
      <c r="DH151">
        <f>ROUND(ROUND(AG151,0)*CX151,0)</f>
        <v>0</v>
      </c>
      <c r="DI151">
        <f>ROUND(ROUND(AH151,0)*CX151,0)</f>
        <v>5</v>
      </c>
      <c r="DJ151">
        <f>DI151</f>
        <v>5</v>
      </c>
      <c r="DK151">
        <v>0</v>
      </c>
      <c r="DL151" t="s">
        <v>3</v>
      </c>
      <c r="DM151">
        <v>0</v>
      </c>
      <c r="DN151" t="s">
        <v>3</v>
      </c>
      <c r="DO151">
        <v>0</v>
      </c>
    </row>
    <row r="152" spans="1:119" x14ac:dyDescent="0.2">
      <c r="A152">
        <f>ROW(Source!A219)</f>
        <v>219</v>
      </c>
      <c r="B152">
        <v>69726971</v>
      </c>
      <c r="C152">
        <v>69734337</v>
      </c>
      <c r="D152">
        <v>27441327</v>
      </c>
      <c r="E152">
        <v>1</v>
      </c>
      <c r="F152">
        <v>1</v>
      </c>
      <c r="G152">
        <v>1</v>
      </c>
      <c r="H152">
        <v>2</v>
      </c>
      <c r="I152" t="s">
        <v>975</v>
      </c>
      <c r="J152" t="s">
        <v>976</v>
      </c>
      <c r="K152" t="s">
        <v>977</v>
      </c>
      <c r="L152">
        <v>1368</v>
      </c>
      <c r="N152">
        <v>1011</v>
      </c>
      <c r="O152" t="s">
        <v>978</v>
      </c>
      <c r="P152" t="s">
        <v>978</v>
      </c>
      <c r="Q152">
        <v>1</v>
      </c>
      <c r="W152">
        <v>0</v>
      </c>
      <c r="X152">
        <v>-1583389094</v>
      </c>
      <c r="Y152">
        <f t="shared" si="58"/>
        <v>0.11</v>
      </c>
      <c r="AA152">
        <v>0</v>
      </c>
      <c r="AB152">
        <v>93.37</v>
      </c>
      <c r="AC152">
        <v>11.69</v>
      </c>
      <c r="AD152">
        <v>0</v>
      </c>
      <c r="AE152">
        <v>0</v>
      </c>
      <c r="AF152">
        <v>93.37</v>
      </c>
      <c r="AG152">
        <v>11.69</v>
      </c>
      <c r="AH152">
        <v>0</v>
      </c>
      <c r="AI152">
        <v>1</v>
      </c>
      <c r="AJ152">
        <v>1</v>
      </c>
      <c r="AK152">
        <v>1</v>
      </c>
      <c r="AL152">
        <v>1</v>
      </c>
      <c r="AM152">
        <v>0</v>
      </c>
      <c r="AN152">
        <v>0</v>
      </c>
      <c r="AO152">
        <v>1</v>
      </c>
      <c r="AP152">
        <v>0</v>
      </c>
      <c r="AQ152">
        <v>0</v>
      </c>
      <c r="AR152">
        <v>0</v>
      </c>
      <c r="AS152" t="s">
        <v>3</v>
      </c>
      <c r="AT152">
        <v>0.11</v>
      </c>
      <c r="AU152" t="s">
        <v>3</v>
      </c>
      <c r="AV152">
        <v>0</v>
      </c>
      <c r="AW152">
        <v>2</v>
      </c>
      <c r="AX152">
        <v>69734342</v>
      </c>
      <c r="AY152">
        <v>1</v>
      </c>
      <c r="AZ152">
        <v>0</v>
      </c>
      <c r="BA152">
        <v>154</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CV152">
        <v>0</v>
      </c>
      <c r="CW152">
        <f>ROUND(Y152*Source!I219*DO152,9)</f>
        <v>0</v>
      </c>
      <c r="CX152">
        <f>ROUND(Y152*Source!I219,9)</f>
        <v>1.54E-2</v>
      </c>
      <c r="CY152">
        <f>AB152</f>
        <v>93.37</v>
      </c>
      <c r="CZ152">
        <f>AF152</f>
        <v>93.37</v>
      </c>
      <c r="DA152">
        <f>AJ152</f>
        <v>1</v>
      </c>
      <c r="DB152">
        <f t="shared" si="59"/>
        <v>10.27</v>
      </c>
      <c r="DC152">
        <f t="shared" si="60"/>
        <v>1.29</v>
      </c>
      <c r="DD152" t="s">
        <v>3</v>
      </c>
      <c r="DE152" t="s">
        <v>3</v>
      </c>
      <c r="DF152">
        <f>ROUND(ROUND(AE152,0)*CX152,0)</f>
        <v>0</v>
      </c>
      <c r="DG152">
        <f>ROUND(ROUND(AF152,0)*CX152,0)</f>
        <v>1</v>
      </c>
      <c r="DH152">
        <f>ROUND(ROUND(AG152,0)*CX152,0)</f>
        <v>0</v>
      </c>
      <c r="DI152">
        <f>ROUND(ROUND(AH152,0)*CX152,0)</f>
        <v>0</v>
      </c>
      <c r="DJ152">
        <f>DG152</f>
        <v>1</v>
      </c>
      <c r="DK152">
        <v>0</v>
      </c>
      <c r="DL152" t="s">
        <v>3</v>
      </c>
      <c r="DM152">
        <v>0</v>
      </c>
      <c r="DN152" t="s">
        <v>3</v>
      </c>
      <c r="DO152">
        <v>0</v>
      </c>
    </row>
    <row r="153" spans="1:119" x14ac:dyDescent="0.2">
      <c r="A153">
        <f>ROW(Source!A219)</f>
        <v>219</v>
      </c>
      <c r="B153">
        <v>69726971</v>
      </c>
      <c r="C153">
        <v>69734337</v>
      </c>
      <c r="D153">
        <v>27371771</v>
      </c>
      <c r="E153">
        <v>1</v>
      </c>
      <c r="F153">
        <v>1</v>
      </c>
      <c r="G153">
        <v>1</v>
      </c>
      <c r="H153">
        <v>3</v>
      </c>
      <c r="I153" t="s">
        <v>178</v>
      </c>
      <c r="J153" t="s">
        <v>181</v>
      </c>
      <c r="K153" t="s">
        <v>179</v>
      </c>
      <c r="L153">
        <v>1308</v>
      </c>
      <c r="N153">
        <v>1003</v>
      </c>
      <c r="O153" t="s">
        <v>180</v>
      </c>
      <c r="P153" t="s">
        <v>180</v>
      </c>
      <c r="Q153">
        <v>100</v>
      </c>
      <c r="W153">
        <v>0</v>
      </c>
      <c r="X153">
        <v>-239826058</v>
      </c>
      <c r="Y153">
        <f t="shared" si="58"/>
        <v>1.05</v>
      </c>
      <c r="AA153">
        <v>2258.6999999999998</v>
      </c>
      <c r="AB153">
        <v>0</v>
      </c>
      <c r="AC153">
        <v>0</v>
      </c>
      <c r="AD153">
        <v>0</v>
      </c>
      <c r="AE153">
        <v>2258.6999999999998</v>
      </c>
      <c r="AF153">
        <v>0</v>
      </c>
      <c r="AG153">
        <v>0</v>
      </c>
      <c r="AH153">
        <v>0</v>
      </c>
      <c r="AI153">
        <v>1</v>
      </c>
      <c r="AJ153">
        <v>1</v>
      </c>
      <c r="AK153">
        <v>1</v>
      </c>
      <c r="AL153">
        <v>1</v>
      </c>
      <c r="AM153">
        <v>0</v>
      </c>
      <c r="AN153">
        <v>0</v>
      </c>
      <c r="AO153">
        <v>0</v>
      </c>
      <c r="AP153">
        <v>0</v>
      </c>
      <c r="AQ153">
        <v>0</v>
      </c>
      <c r="AR153">
        <v>0</v>
      </c>
      <c r="AS153" t="s">
        <v>3</v>
      </c>
      <c r="AT153">
        <v>1.05</v>
      </c>
      <c r="AU153" t="s">
        <v>3</v>
      </c>
      <c r="AV153">
        <v>0</v>
      </c>
      <c r="AW153">
        <v>2</v>
      </c>
      <c r="AX153">
        <v>69734343</v>
      </c>
      <c r="AY153">
        <v>1</v>
      </c>
      <c r="AZ153">
        <v>0</v>
      </c>
      <c r="BA153">
        <v>155</v>
      </c>
      <c r="BB153">
        <v>3</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CV153">
        <v>0</v>
      </c>
      <c r="CW153">
        <v>0</v>
      </c>
      <c r="CX153">
        <f>ROUND(Y153*Source!I219,9)</f>
        <v>0.14699999999999999</v>
      </c>
      <c r="CY153">
        <f>AA153</f>
        <v>2258.6999999999998</v>
      </c>
      <c r="CZ153">
        <f>AE153</f>
        <v>2258.6999999999998</v>
      </c>
      <c r="DA153">
        <f>AI153</f>
        <v>1</v>
      </c>
      <c r="DB153">
        <f t="shared" si="59"/>
        <v>2371.64</v>
      </c>
      <c r="DC153">
        <f t="shared" si="60"/>
        <v>0</v>
      </c>
      <c r="DD153" t="s">
        <v>3</v>
      </c>
      <c r="DE153" t="s">
        <v>3</v>
      </c>
      <c r="DF153">
        <f>ROUND(ROUND(AE153,0)*CX153,0)</f>
        <v>332</v>
      </c>
      <c r="DG153">
        <f>ROUND(ROUND(AF153,0)*CX153,0)</f>
        <v>0</v>
      </c>
      <c r="DH153">
        <f>ROUND(ROUND(AG153,0)*CX153,0)</f>
        <v>0</v>
      </c>
      <c r="DI153">
        <f>ROUND(ROUND(AH153,0)*CX153,0)</f>
        <v>0</v>
      </c>
      <c r="DJ153">
        <f>DF153</f>
        <v>332</v>
      </c>
      <c r="DK153">
        <v>0</v>
      </c>
      <c r="DL153" t="s">
        <v>3</v>
      </c>
      <c r="DM153">
        <v>0</v>
      </c>
      <c r="DN153" t="s">
        <v>3</v>
      </c>
      <c r="DO153">
        <v>0</v>
      </c>
    </row>
    <row r="154" spans="1:119" x14ac:dyDescent="0.2">
      <c r="A154">
        <f>ROW(Source!A220)</f>
        <v>220</v>
      </c>
      <c r="B154">
        <v>69726884</v>
      </c>
      <c r="C154">
        <v>69734337</v>
      </c>
      <c r="D154">
        <v>27493137</v>
      </c>
      <c r="E154">
        <v>1</v>
      </c>
      <c r="F154">
        <v>1</v>
      </c>
      <c r="G154">
        <v>1</v>
      </c>
      <c r="H154">
        <v>1</v>
      </c>
      <c r="I154" t="s">
        <v>999</v>
      </c>
      <c r="J154" t="s">
        <v>3</v>
      </c>
      <c r="K154" t="s">
        <v>1000</v>
      </c>
      <c r="L154">
        <v>1369</v>
      </c>
      <c r="N154">
        <v>1013</v>
      </c>
      <c r="O154" t="s">
        <v>974</v>
      </c>
      <c r="P154" t="s">
        <v>974</v>
      </c>
      <c r="Q154">
        <v>1</v>
      </c>
      <c r="W154">
        <v>0</v>
      </c>
      <c r="X154">
        <v>-1973258772</v>
      </c>
      <c r="Y154">
        <f t="shared" si="58"/>
        <v>4.1399999999999997</v>
      </c>
      <c r="AA154">
        <v>0</v>
      </c>
      <c r="AB154">
        <v>0</v>
      </c>
      <c r="AC154">
        <v>0</v>
      </c>
      <c r="AD154">
        <v>234.24</v>
      </c>
      <c r="AE154">
        <v>0</v>
      </c>
      <c r="AF154">
        <v>0</v>
      </c>
      <c r="AG154">
        <v>0</v>
      </c>
      <c r="AH154">
        <v>9.15</v>
      </c>
      <c r="AI154">
        <v>1</v>
      </c>
      <c r="AJ154">
        <v>1</v>
      </c>
      <c r="AK154">
        <v>1</v>
      </c>
      <c r="AL154">
        <v>25.6</v>
      </c>
      <c r="AM154">
        <v>5</v>
      </c>
      <c r="AN154">
        <v>0</v>
      </c>
      <c r="AO154">
        <v>1</v>
      </c>
      <c r="AP154">
        <v>0</v>
      </c>
      <c r="AQ154">
        <v>0</v>
      </c>
      <c r="AR154">
        <v>0</v>
      </c>
      <c r="AS154" t="s">
        <v>3</v>
      </c>
      <c r="AT154">
        <v>4.1399999999999997</v>
      </c>
      <c r="AU154" t="s">
        <v>3</v>
      </c>
      <c r="AV154">
        <v>1</v>
      </c>
      <c r="AW154">
        <v>2</v>
      </c>
      <c r="AX154">
        <v>69734341</v>
      </c>
      <c r="AY154">
        <v>1</v>
      </c>
      <c r="AZ154">
        <v>0</v>
      </c>
      <c r="BA154">
        <v>156</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CU154">
        <f>ROUND(AT154*Source!I220*AH154*AL154,0)</f>
        <v>136</v>
      </c>
      <c r="CV154">
        <f>ROUND(Y154*Source!I220,9)</f>
        <v>0.5796</v>
      </c>
      <c r="CW154">
        <v>0</v>
      </c>
      <c r="CX154">
        <f>ROUND(Y154*Source!I220,9)</f>
        <v>0.5796</v>
      </c>
      <c r="CY154">
        <f>AD154</f>
        <v>234.24</v>
      </c>
      <c r="CZ154">
        <f>AH154</f>
        <v>9.15</v>
      </c>
      <c r="DA154">
        <f>AL154</f>
        <v>25.6</v>
      </c>
      <c r="DB154">
        <f t="shared" si="59"/>
        <v>37.880000000000003</v>
      </c>
      <c r="DC154">
        <f t="shared" si="60"/>
        <v>0</v>
      </c>
      <c r="DD154" t="s">
        <v>3</v>
      </c>
      <c r="DE154" t="s">
        <v>3</v>
      </c>
      <c r="DF154">
        <f>ROUND(ROUND(AE154,0)*CX154,0)</f>
        <v>0</v>
      </c>
      <c r="DG154">
        <f>ROUND(ROUND(AF154,0)*CX154,0)</f>
        <v>0</v>
      </c>
      <c r="DH154">
        <f>ROUND(ROUND(AG154,0)*CX154,0)</f>
        <v>0</v>
      </c>
      <c r="DI154">
        <f>ROUND(ROUND(AH154*AL154,0)*CX154,0)</f>
        <v>136</v>
      </c>
      <c r="DJ154">
        <f>DI154</f>
        <v>136</v>
      </c>
      <c r="DK154">
        <v>0</v>
      </c>
      <c r="DL154" t="s">
        <v>3</v>
      </c>
      <c r="DM154">
        <v>0</v>
      </c>
      <c r="DN154" t="s">
        <v>3</v>
      </c>
      <c r="DO154">
        <v>0</v>
      </c>
    </row>
    <row r="155" spans="1:119" x14ac:dyDescent="0.2">
      <c r="A155">
        <f>ROW(Source!A220)</f>
        <v>220</v>
      </c>
      <c r="B155">
        <v>69726884</v>
      </c>
      <c r="C155">
        <v>69734337</v>
      </c>
      <c r="D155">
        <v>27441327</v>
      </c>
      <c r="E155">
        <v>1</v>
      </c>
      <c r="F155">
        <v>1</v>
      </c>
      <c r="G155">
        <v>1</v>
      </c>
      <c r="H155">
        <v>2</v>
      </c>
      <c r="I155" t="s">
        <v>975</v>
      </c>
      <c r="J155" t="s">
        <v>976</v>
      </c>
      <c r="K155" t="s">
        <v>977</v>
      </c>
      <c r="L155">
        <v>1368</v>
      </c>
      <c r="N155">
        <v>1011</v>
      </c>
      <c r="O155" t="s">
        <v>978</v>
      </c>
      <c r="P155" t="s">
        <v>978</v>
      </c>
      <c r="Q155">
        <v>1</v>
      </c>
      <c r="W155">
        <v>0</v>
      </c>
      <c r="X155">
        <v>-1583389094</v>
      </c>
      <c r="Y155">
        <f t="shared" si="58"/>
        <v>0.11</v>
      </c>
      <c r="AA155">
        <v>0</v>
      </c>
      <c r="AB155">
        <v>868.34</v>
      </c>
      <c r="AC155">
        <v>231.46</v>
      </c>
      <c r="AD155">
        <v>0</v>
      </c>
      <c r="AE155">
        <v>0</v>
      </c>
      <c r="AF155">
        <v>93.37</v>
      </c>
      <c r="AG155">
        <v>11.69</v>
      </c>
      <c r="AH155">
        <v>0</v>
      </c>
      <c r="AI155">
        <v>1</v>
      </c>
      <c r="AJ155">
        <v>9.3000000000000007</v>
      </c>
      <c r="AK155">
        <v>19.8</v>
      </c>
      <c r="AL155">
        <v>1</v>
      </c>
      <c r="AM155">
        <v>5</v>
      </c>
      <c r="AN155">
        <v>0</v>
      </c>
      <c r="AO155">
        <v>1</v>
      </c>
      <c r="AP155">
        <v>0</v>
      </c>
      <c r="AQ155">
        <v>0</v>
      </c>
      <c r="AR155">
        <v>0</v>
      </c>
      <c r="AS155" t="s">
        <v>3</v>
      </c>
      <c r="AT155">
        <v>0.11</v>
      </c>
      <c r="AU155" t="s">
        <v>3</v>
      </c>
      <c r="AV155">
        <v>0</v>
      </c>
      <c r="AW155">
        <v>2</v>
      </c>
      <c r="AX155">
        <v>69734342</v>
      </c>
      <c r="AY155">
        <v>1</v>
      </c>
      <c r="AZ155">
        <v>0</v>
      </c>
      <c r="BA155">
        <v>157</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CV155">
        <v>0</v>
      </c>
      <c r="CW155">
        <f>ROUND(Y155*Source!I220*DO155,9)</f>
        <v>0</v>
      </c>
      <c r="CX155">
        <f>ROUND(Y155*Source!I220,9)</f>
        <v>1.54E-2</v>
      </c>
      <c r="CY155">
        <f>AB155</f>
        <v>868.34</v>
      </c>
      <c r="CZ155">
        <f>AF155</f>
        <v>93.37</v>
      </c>
      <c r="DA155">
        <f>AJ155</f>
        <v>9.3000000000000007</v>
      </c>
      <c r="DB155">
        <f t="shared" si="59"/>
        <v>10.27</v>
      </c>
      <c r="DC155">
        <f t="shared" si="60"/>
        <v>1.29</v>
      </c>
      <c r="DD155" t="s">
        <v>3</v>
      </c>
      <c r="DE155" t="s">
        <v>3</v>
      </c>
      <c r="DF155">
        <f>ROUND(ROUND(AE155,0)*CX155,0)</f>
        <v>0</v>
      </c>
      <c r="DG155">
        <f>ROUND(ROUND(AF155*AJ155,0)*CX155,0)</f>
        <v>13</v>
      </c>
      <c r="DH155">
        <f>ROUND(ROUND(AG155*AK155,0)*CX155,0)</f>
        <v>4</v>
      </c>
      <c r="DI155">
        <f t="shared" ref="DI155:DI162" si="65">ROUND(ROUND(AH155,0)*CX155,0)</f>
        <v>0</v>
      </c>
      <c r="DJ155">
        <f>DG155</f>
        <v>13</v>
      </c>
      <c r="DK155">
        <v>0</v>
      </c>
      <c r="DL155" t="s">
        <v>3</v>
      </c>
      <c r="DM155">
        <v>0</v>
      </c>
      <c r="DN155" t="s">
        <v>3</v>
      </c>
      <c r="DO155">
        <v>0</v>
      </c>
    </row>
    <row r="156" spans="1:119" x14ac:dyDescent="0.2">
      <c r="A156">
        <f>ROW(Source!A220)</f>
        <v>220</v>
      </c>
      <c r="B156">
        <v>69726884</v>
      </c>
      <c r="C156">
        <v>69734337</v>
      </c>
      <c r="D156">
        <v>27371771</v>
      </c>
      <c r="E156">
        <v>1</v>
      </c>
      <c r="F156">
        <v>1</v>
      </c>
      <c r="G156">
        <v>1</v>
      </c>
      <c r="H156">
        <v>3</v>
      </c>
      <c r="I156" t="s">
        <v>178</v>
      </c>
      <c r="J156" t="s">
        <v>181</v>
      </c>
      <c r="K156" t="s">
        <v>179</v>
      </c>
      <c r="L156">
        <v>1308</v>
      </c>
      <c r="N156">
        <v>1003</v>
      </c>
      <c r="O156" t="s">
        <v>180</v>
      </c>
      <c r="P156" t="s">
        <v>180</v>
      </c>
      <c r="Q156">
        <v>100</v>
      </c>
      <c r="W156">
        <v>0</v>
      </c>
      <c r="X156">
        <v>-239826058</v>
      </c>
      <c r="Y156">
        <f t="shared" si="58"/>
        <v>1.05</v>
      </c>
      <c r="AA156">
        <v>1125</v>
      </c>
      <c r="AB156">
        <v>0</v>
      </c>
      <c r="AC156">
        <v>0</v>
      </c>
      <c r="AD156">
        <v>0</v>
      </c>
      <c r="AE156">
        <v>155.58000000000001</v>
      </c>
      <c r="AF156">
        <v>0</v>
      </c>
      <c r="AG156">
        <v>0</v>
      </c>
      <c r="AH156">
        <v>0</v>
      </c>
      <c r="AI156">
        <v>7.56</v>
      </c>
      <c r="AJ156">
        <v>1</v>
      </c>
      <c r="AK156">
        <v>1</v>
      </c>
      <c r="AL156">
        <v>1</v>
      </c>
      <c r="AM156">
        <v>0</v>
      </c>
      <c r="AN156">
        <v>0</v>
      </c>
      <c r="AO156">
        <v>0</v>
      </c>
      <c r="AP156">
        <v>0</v>
      </c>
      <c r="AQ156">
        <v>0</v>
      </c>
      <c r="AR156">
        <v>0</v>
      </c>
      <c r="AS156" t="s">
        <v>3</v>
      </c>
      <c r="AT156">
        <v>1.05</v>
      </c>
      <c r="AU156" t="s">
        <v>3</v>
      </c>
      <c r="AV156">
        <v>0</v>
      </c>
      <c r="AW156">
        <v>2</v>
      </c>
      <c r="AX156">
        <v>69734343</v>
      </c>
      <c r="AY156">
        <v>1</v>
      </c>
      <c r="AZ156">
        <v>16384</v>
      </c>
      <c r="BA156">
        <v>158</v>
      </c>
      <c r="BB156">
        <v>3</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CV156">
        <v>0</v>
      </c>
      <c r="CW156">
        <v>0</v>
      </c>
      <c r="CX156">
        <f>ROUND(Y156*Source!I220,9)</f>
        <v>0.14699999999999999</v>
      </c>
      <c r="CY156">
        <f>AA156</f>
        <v>1125</v>
      </c>
      <c r="CZ156">
        <f>AE156</f>
        <v>155.58000000000001</v>
      </c>
      <c r="DA156">
        <f>AI156</f>
        <v>7.56</v>
      </c>
      <c r="DB156">
        <f t="shared" si="59"/>
        <v>163.36000000000001</v>
      </c>
      <c r="DC156">
        <f t="shared" si="60"/>
        <v>0</v>
      </c>
      <c r="DD156" t="s">
        <v>3</v>
      </c>
      <c r="DE156" t="s">
        <v>3</v>
      </c>
      <c r="DF156">
        <f>ROUND(ROUND(AE156*AI156,0)*CX156,0)</f>
        <v>173</v>
      </c>
      <c r="DG156">
        <f t="shared" ref="DG156:DG164" si="66">ROUND(ROUND(AF156,0)*CX156,0)</f>
        <v>0</v>
      </c>
      <c r="DH156">
        <f t="shared" ref="DH156:DH163" si="67">ROUND(ROUND(AG156,0)*CX156,0)</f>
        <v>0</v>
      </c>
      <c r="DI156">
        <f t="shared" si="65"/>
        <v>0</v>
      </c>
      <c r="DJ156">
        <f>DF156</f>
        <v>173</v>
      </c>
      <c r="DK156">
        <v>0</v>
      </c>
      <c r="DL156" t="s">
        <v>3</v>
      </c>
      <c r="DM156">
        <v>0</v>
      </c>
      <c r="DN156" t="s">
        <v>3</v>
      </c>
      <c r="DO156">
        <v>0</v>
      </c>
    </row>
    <row r="157" spans="1:119" x14ac:dyDescent="0.2">
      <c r="A157">
        <f>ROW(Source!A223)</f>
        <v>223</v>
      </c>
      <c r="B157">
        <v>69726971</v>
      </c>
      <c r="C157">
        <v>69734345</v>
      </c>
      <c r="D157">
        <v>27496319</v>
      </c>
      <c r="E157">
        <v>1</v>
      </c>
      <c r="F157">
        <v>1</v>
      </c>
      <c r="G157">
        <v>1</v>
      </c>
      <c r="H157">
        <v>1</v>
      </c>
      <c r="I157" t="s">
        <v>1001</v>
      </c>
      <c r="J157" t="s">
        <v>3</v>
      </c>
      <c r="K157" t="s">
        <v>1002</v>
      </c>
      <c r="L157">
        <v>1369</v>
      </c>
      <c r="N157">
        <v>1013</v>
      </c>
      <c r="O157" t="s">
        <v>974</v>
      </c>
      <c r="P157" t="s">
        <v>974</v>
      </c>
      <c r="Q157">
        <v>1</v>
      </c>
      <c r="W157">
        <v>0</v>
      </c>
      <c r="X157">
        <v>1189128158</v>
      </c>
      <c r="Y157">
        <f t="shared" si="58"/>
        <v>39.51</v>
      </c>
      <c r="AA157">
        <v>0</v>
      </c>
      <c r="AB157">
        <v>0</v>
      </c>
      <c r="AC157">
        <v>0</v>
      </c>
      <c r="AD157">
        <v>8.01</v>
      </c>
      <c r="AE157">
        <v>0</v>
      </c>
      <c r="AF157">
        <v>0</v>
      </c>
      <c r="AG157">
        <v>0</v>
      </c>
      <c r="AH157">
        <v>8.01</v>
      </c>
      <c r="AI157">
        <v>1</v>
      </c>
      <c r="AJ157">
        <v>1</v>
      </c>
      <c r="AK157">
        <v>1</v>
      </c>
      <c r="AL157">
        <v>1</v>
      </c>
      <c r="AM157">
        <v>0</v>
      </c>
      <c r="AN157">
        <v>0</v>
      </c>
      <c r="AO157">
        <v>1</v>
      </c>
      <c r="AP157">
        <v>0</v>
      </c>
      <c r="AQ157">
        <v>0</v>
      </c>
      <c r="AR157">
        <v>0</v>
      </c>
      <c r="AS157" t="s">
        <v>3</v>
      </c>
      <c r="AT157">
        <v>39.51</v>
      </c>
      <c r="AU157" t="s">
        <v>3</v>
      </c>
      <c r="AV157">
        <v>1</v>
      </c>
      <c r="AW157">
        <v>2</v>
      </c>
      <c r="AX157">
        <v>69734352</v>
      </c>
      <c r="AY157">
        <v>1</v>
      </c>
      <c r="AZ157">
        <v>0</v>
      </c>
      <c r="BA157">
        <v>159</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CU157">
        <f>ROUND(AT157*Source!I223*AH157*AL157,0)</f>
        <v>43</v>
      </c>
      <c r="CV157">
        <f>ROUND(Y157*Source!I223,9)</f>
        <v>5.33385</v>
      </c>
      <c r="CW157">
        <v>0</v>
      </c>
      <c r="CX157">
        <f>ROUND(Y157*Source!I223,9)</f>
        <v>5.33385</v>
      </c>
      <c r="CY157">
        <f>AD157</f>
        <v>8.01</v>
      </c>
      <c r="CZ157">
        <f>AH157</f>
        <v>8.01</v>
      </c>
      <c r="DA157">
        <f>AL157</f>
        <v>1</v>
      </c>
      <c r="DB157">
        <f t="shared" si="59"/>
        <v>316.48</v>
      </c>
      <c r="DC157">
        <f t="shared" si="60"/>
        <v>0</v>
      </c>
      <c r="DD157" t="s">
        <v>3</v>
      </c>
      <c r="DE157" t="s">
        <v>3</v>
      </c>
      <c r="DF157">
        <f t="shared" ref="DF157:DF166" si="68">ROUND(ROUND(AE157,0)*CX157,0)</f>
        <v>0</v>
      </c>
      <c r="DG157">
        <f t="shared" si="66"/>
        <v>0</v>
      </c>
      <c r="DH157">
        <f t="shared" si="67"/>
        <v>0</v>
      </c>
      <c r="DI157">
        <f t="shared" si="65"/>
        <v>43</v>
      </c>
      <c r="DJ157">
        <f>DI157</f>
        <v>43</v>
      </c>
      <c r="DK157">
        <v>0</v>
      </c>
      <c r="DL157" t="s">
        <v>3</v>
      </c>
      <c r="DM157">
        <v>0</v>
      </c>
      <c r="DN157" t="s">
        <v>3</v>
      </c>
      <c r="DO157">
        <v>0</v>
      </c>
    </row>
    <row r="158" spans="1:119" x14ac:dyDescent="0.2">
      <c r="A158">
        <f>ROW(Source!A223)</f>
        <v>223</v>
      </c>
      <c r="B158">
        <v>69726971</v>
      </c>
      <c r="C158">
        <v>69734345</v>
      </c>
      <c r="D158">
        <v>121548</v>
      </c>
      <c r="E158">
        <v>1</v>
      </c>
      <c r="F158">
        <v>1</v>
      </c>
      <c r="G158">
        <v>1</v>
      </c>
      <c r="H158">
        <v>1</v>
      </c>
      <c r="I158" t="s">
        <v>36</v>
      </c>
      <c r="J158" t="s">
        <v>3</v>
      </c>
      <c r="K158" t="s">
        <v>981</v>
      </c>
      <c r="L158">
        <v>608254</v>
      </c>
      <c r="N158">
        <v>1013</v>
      </c>
      <c r="O158" t="s">
        <v>982</v>
      </c>
      <c r="P158" t="s">
        <v>982</v>
      </c>
      <c r="Q158">
        <v>1</v>
      </c>
      <c r="W158">
        <v>0</v>
      </c>
      <c r="X158">
        <v>-185737400</v>
      </c>
      <c r="Y158">
        <f t="shared" si="58"/>
        <v>1.27</v>
      </c>
      <c r="AA158">
        <v>0</v>
      </c>
      <c r="AB158">
        <v>0</v>
      </c>
      <c r="AC158">
        <v>0</v>
      </c>
      <c r="AD158">
        <v>0</v>
      </c>
      <c r="AE158">
        <v>0</v>
      </c>
      <c r="AF158">
        <v>0</v>
      </c>
      <c r="AG158">
        <v>0</v>
      </c>
      <c r="AH158">
        <v>0</v>
      </c>
      <c r="AI158">
        <v>1</v>
      </c>
      <c r="AJ158">
        <v>1</v>
      </c>
      <c r="AK158">
        <v>1</v>
      </c>
      <c r="AL158">
        <v>1</v>
      </c>
      <c r="AM158">
        <v>0</v>
      </c>
      <c r="AN158">
        <v>0</v>
      </c>
      <c r="AO158">
        <v>1</v>
      </c>
      <c r="AP158">
        <v>0</v>
      </c>
      <c r="AQ158">
        <v>0</v>
      </c>
      <c r="AR158">
        <v>0</v>
      </c>
      <c r="AS158" t="s">
        <v>3</v>
      </c>
      <c r="AT158">
        <v>1.27</v>
      </c>
      <c r="AU158" t="s">
        <v>3</v>
      </c>
      <c r="AV158">
        <v>2</v>
      </c>
      <c r="AW158">
        <v>2</v>
      </c>
      <c r="AX158">
        <v>69734353</v>
      </c>
      <c r="AY158">
        <v>1</v>
      </c>
      <c r="AZ158">
        <v>0</v>
      </c>
      <c r="BA158">
        <v>160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CV158">
        <v>0</v>
      </c>
      <c r="CW158">
        <v>0</v>
      </c>
      <c r="CX158">
        <f>ROUND(Y158*Source!I223,9)</f>
        <v>0.17144999999999999</v>
      </c>
      <c r="CY158">
        <f>AD158</f>
        <v>0</v>
      </c>
      <c r="CZ158">
        <f>AH158</f>
        <v>0</v>
      </c>
      <c r="DA158">
        <f>AL158</f>
        <v>1</v>
      </c>
      <c r="DB158">
        <f t="shared" si="59"/>
        <v>0</v>
      </c>
      <c r="DC158">
        <f t="shared" si="60"/>
        <v>0</v>
      </c>
      <c r="DD158" t="s">
        <v>3</v>
      </c>
      <c r="DE158" t="s">
        <v>3</v>
      </c>
      <c r="DF158">
        <f t="shared" si="68"/>
        <v>0</v>
      </c>
      <c r="DG158">
        <f t="shared" si="66"/>
        <v>0</v>
      </c>
      <c r="DH158">
        <f t="shared" si="67"/>
        <v>0</v>
      </c>
      <c r="DI158">
        <f t="shared" si="65"/>
        <v>0</v>
      </c>
      <c r="DJ158">
        <f>DI158</f>
        <v>0</v>
      </c>
      <c r="DK158">
        <v>0</v>
      </c>
      <c r="DL158" t="s">
        <v>3</v>
      </c>
      <c r="DM158">
        <v>0</v>
      </c>
      <c r="DN158" t="s">
        <v>3</v>
      </c>
      <c r="DO158">
        <v>0</v>
      </c>
    </row>
    <row r="159" spans="1:119" x14ac:dyDescent="0.2">
      <c r="A159">
        <f>ROW(Source!A223)</f>
        <v>223</v>
      </c>
      <c r="B159">
        <v>69726971</v>
      </c>
      <c r="C159">
        <v>69734345</v>
      </c>
      <c r="D159">
        <v>27439630</v>
      </c>
      <c r="E159">
        <v>1</v>
      </c>
      <c r="F159">
        <v>1</v>
      </c>
      <c r="G159">
        <v>1</v>
      </c>
      <c r="H159">
        <v>2</v>
      </c>
      <c r="I159" t="s">
        <v>986</v>
      </c>
      <c r="J159" t="s">
        <v>987</v>
      </c>
      <c r="K159" t="s">
        <v>988</v>
      </c>
      <c r="L159">
        <v>1368</v>
      </c>
      <c r="N159">
        <v>1011</v>
      </c>
      <c r="O159" t="s">
        <v>978</v>
      </c>
      <c r="P159" t="s">
        <v>978</v>
      </c>
      <c r="Q159">
        <v>1</v>
      </c>
      <c r="W159">
        <v>0</v>
      </c>
      <c r="X159">
        <v>-72110300</v>
      </c>
      <c r="Y159">
        <f t="shared" si="58"/>
        <v>1.27</v>
      </c>
      <c r="AA159">
        <v>0</v>
      </c>
      <c r="AB159">
        <v>31.27</v>
      </c>
      <c r="AC159">
        <v>13.61</v>
      </c>
      <c r="AD159">
        <v>0</v>
      </c>
      <c r="AE159">
        <v>0</v>
      </c>
      <c r="AF159">
        <v>31.27</v>
      </c>
      <c r="AG159">
        <v>13.61</v>
      </c>
      <c r="AH159">
        <v>0</v>
      </c>
      <c r="AI159">
        <v>1</v>
      </c>
      <c r="AJ159">
        <v>1</v>
      </c>
      <c r="AK159">
        <v>1</v>
      </c>
      <c r="AL159">
        <v>1</v>
      </c>
      <c r="AM159">
        <v>0</v>
      </c>
      <c r="AN159">
        <v>0</v>
      </c>
      <c r="AO159">
        <v>1</v>
      </c>
      <c r="AP159">
        <v>0</v>
      </c>
      <c r="AQ159">
        <v>0</v>
      </c>
      <c r="AR159">
        <v>0</v>
      </c>
      <c r="AS159" t="s">
        <v>3</v>
      </c>
      <c r="AT159">
        <v>1.27</v>
      </c>
      <c r="AU159" t="s">
        <v>3</v>
      </c>
      <c r="AV159">
        <v>0</v>
      </c>
      <c r="AW159">
        <v>2</v>
      </c>
      <c r="AX159">
        <v>69734354</v>
      </c>
      <c r="AY159">
        <v>1</v>
      </c>
      <c r="AZ159">
        <v>0</v>
      </c>
      <c r="BA159">
        <v>161</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CV159">
        <v>0</v>
      </c>
      <c r="CW159">
        <f>ROUND(Y159*Source!I223*DO159,9)</f>
        <v>0</v>
      </c>
      <c r="CX159">
        <f>ROUND(Y159*Source!I223,9)</f>
        <v>0.17144999999999999</v>
      </c>
      <c r="CY159">
        <f>AB159</f>
        <v>31.27</v>
      </c>
      <c r="CZ159">
        <f>AF159</f>
        <v>31.27</v>
      </c>
      <c r="DA159">
        <f>AJ159</f>
        <v>1</v>
      </c>
      <c r="DB159">
        <f t="shared" si="59"/>
        <v>39.71</v>
      </c>
      <c r="DC159">
        <f t="shared" si="60"/>
        <v>17.28</v>
      </c>
      <c r="DD159" t="s">
        <v>3</v>
      </c>
      <c r="DE159" t="s">
        <v>3</v>
      </c>
      <c r="DF159">
        <f t="shared" si="68"/>
        <v>0</v>
      </c>
      <c r="DG159">
        <f t="shared" si="66"/>
        <v>5</v>
      </c>
      <c r="DH159">
        <f t="shared" si="67"/>
        <v>2</v>
      </c>
      <c r="DI159">
        <f t="shared" si="65"/>
        <v>0</v>
      </c>
      <c r="DJ159">
        <f>DG159</f>
        <v>5</v>
      </c>
      <c r="DK159">
        <v>0</v>
      </c>
      <c r="DL159" t="s">
        <v>3</v>
      </c>
      <c r="DM159">
        <v>0</v>
      </c>
      <c r="DN159" t="s">
        <v>3</v>
      </c>
      <c r="DO159">
        <v>0</v>
      </c>
    </row>
    <row r="160" spans="1:119" x14ac:dyDescent="0.2">
      <c r="A160">
        <f>ROW(Source!A223)</f>
        <v>223</v>
      </c>
      <c r="B160">
        <v>69726971</v>
      </c>
      <c r="C160">
        <v>69734345</v>
      </c>
      <c r="D160">
        <v>27440041</v>
      </c>
      <c r="E160">
        <v>1</v>
      </c>
      <c r="F160">
        <v>1</v>
      </c>
      <c r="G160">
        <v>1</v>
      </c>
      <c r="H160">
        <v>2</v>
      </c>
      <c r="I160" t="s">
        <v>1003</v>
      </c>
      <c r="J160" t="s">
        <v>1004</v>
      </c>
      <c r="K160" t="s">
        <v>1005</v>
      </c>
      <c r="L160">
        <v>1368</v>
      </c>
      <c r="N160">
        <v>1011</v>
      </c>
      <c r="O160" t="s">
        <v>978</v>
      </c>
      <c r="P160" t="s">
        <v>978</v>
      </c>
      <c r="Q160">
        <v>1</v>
      </c>
      <c r="W160">
        <v>0</v>
      </c>
      <c r="X160">
        <v>781889226</v>
      </c>
      <c r="Y160">
        <f t="shared" si="58"/>
        <v>9.07</v>
      </c>
      <c r="AA160">
        <v>0</v>
      </c>
      <c r="AB160">
        <v>0.5</v>
      </c>
      <c r="AC160">
        <v>0</v>
      </c>
      <c r="AD160">
        <v>0</v>
      </c>
      <c r="AE160">
        <v>0</v>
      </c>
      <c r="AF160">
        <v>0.5</v>
      </c>
      <c r="AG160">
        <v>0</v>
      </c>
      <c r="AH160">
        <v>0</v>
      </c>
      <c r="AI160">
        <v>1</v>
      </c>
      <c r="AJ160">
        <v>1</v>
      </c>
      <c r="AK160">
        <v>1</v>
      </c>
      <c r="AL160">
        <v>1</v>
      </c>
      <c r="AM160">
        <v>0</v>
      </c>
      <c r="AN160">
        <v>0</v>
      </c>
      <c r="AO160">
        <v>1</v>
      </c>
      <c r="AP160">
        <v>0</v>
      </c>
      <c r="AQ160">
        <v>0</v>
      </c>
      <c r="AR160">
        <v>0</v>
      </c>
      <c r="AS160" t="s">
        <v>3</v>
      </c>
      <c r="AT160">
        <v>9.07</v>
      </c>
      <c r="AU160" t="s">
        <v>3</v>
      </c>
      <c r="AV160">
        <v>0</v>
      </c>
      <c r="AW160">
        <v>2</v>
      </c>
      <c r="AX160">
        <v>69734355</v>
      </c>
      <c r="AY160">
        <v>1</v>
      </c>
      <c r="AZ160">
        <v>0</v>
      </c>
      <c r="BA160">
        <v>162</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CV160">
        <v>0</v>
      </c>
      <c r="CW160">
        <f>ROUND(Y160*Source!I223*DO160,9)</f>
        <v>0</v>
      </c>
      <c r="CX160">
        <f>ROUND(Y160*Source!I223,9)</f>
        <v>1.22445</v>
      </c>
      <c r="CY160">
        <f>AB160</f>
        <v>0.5</v>
      </c>
      <c r="CZ160">
        <f>AF160</f>
        <v>0.5</v>
      </c>
      <c r="DA160">
        <f>AJ160</f>
        <v>1</v>
      </c>
      <c r="DB160">
        <f t="shared" si="59"/>
        <v>4.54</v>
      </c>
      <c r="DC160">
        <f t="shared" si="60"/>
        <v>0</v>
      </c>
      <c r="DD160" t="s">
        <v>3</v>
      </c>
      <c r="DE160" t="s">
        <v>3</v>
      </c>
      <c r="DF160">
        <f t="shared" si="68"/>
        <v>0</v>
      </c>
      <c r="DG160">
        <f t="shared" si="66"/>
        <v>1</v>
      </c>
      <c r="DH160">
        <f t="shared" si="67"/>
        <v>0</v>
      </c>
      <c r="DI160">
        <f t="shared" si="65"/>
        <v>0</v>
      </c>
      <c r="DJ160">
        <f>DG160</f>
        <v>1</v>
      </c>
      <c r="DK160">
        <v>0</v>
      </c>
      <c r="DL160" t="s">
        <v>3</v>
      </c>
      <c r="DM160">
        <v>0</v>
      </c>
      <c r="DN160" t="s">
        <v>3</v>
      </c>
      <c r="DO160">
        <v>0</v>
      </c>
    </row>
    <row r="161" spans="1:119" x14ac:dyDescent="0.2">
      <c r="A161">
        <f>ROW(Source!A223)</f>
        <v>223</v>
      </c>
      <c r="B161">
        <v>69726971</v>
      </c>
      <c r="C161">
        <v>69734345</v>
      </c>
      <c r="D161">
        <v>27416566</v>
      </c>
      <c r="E161">
        <v>1</v>
      </c>
      <c r="F161">
        <v>1</v>
      </c>
      <c r="G161">
        <v>1</v>
      </c>
      <c r="H161">
        <v>3</v>
      </c>
      <c r="I161" t="s">
        <v>82</v>
      </c>
      <c r="J161" t="s">
        <v>194</v>
      </c>
      <c r="K161" t="s">
        <v>83</v>
      </c>
      <c r="L161">
        <v>1339</v>
      </c>
      <c r="N161">
        <v>1007</v>
      </c>
      <c r="O161" t="s">
        <v>40</v>
      </c>
      <c r="P161" t="s">
        <v>40</v>
      </c>
      <c r="Q161">
        <v>1</v>
      </c>
      <c r="W161">
        <v>0</v>
      </c>
      <c r="X161">
        <v>1967222743</v>
      </c>
      <c r="Y161">
        <f t="shared" si="58"/>
        <v>3.5</v>
      </c>
      <c r="AA161">
        <v>7.14</v>
      </c>
      <c r="AB161">
        <v>0</v>
      </c>
      <c r="AC161">
        <v>0</v>
      </c>
      <c r="AD161">
        <v>0</v>
      </c>
      <c r="AE161">
        <v>7.14</v>
      </c>
      <c r="AF161">
        <v>0</v>
      </c>
      <c r="AG161">
        <v>0</v>
      </c>
      <c r="AH161">
        <v>0</v>
      </c>
      <c r="AI161">
        <v>1</v>
      </c>
      <c r="AJ161">
        <v>1</v>
      </c>
      <c r="AK161">
        <v>1</v>
      </c>
      <c r="AL161">
        <v>1</v>
      </c>
      <c r="AM161">
        <v>0</v>
      </c>
      <c r="AN161">
        <v>0</v>
      </c>
      <c r="AO161">
        <v>0</v>
      </c>
      <c r="AP161">
        <v>1</v>
      </c>
      <c r="AQ161">
        <v>0</v>
      </c>
      <c r="AR161">
        <v>0</v>
      </c>
      <c r="AS161" t="s">
        <v>3</v>
      </c>
      <c r="AT161">
        <v>3.5</v>
      </c>
      <c r="AU161" t="s">
        <v>3</v>
      </c>
      <c r="AV161">
        <v>0</v>
      </c>
      <c r="AW161">
        <v>2</v>
      </c>
      <c r="AX161">
        <v>69734357</v>
      </c>
      <c r="AY161">
        <v>1</v>
      </c>
      <c r="AZ161">
        <v>0</v>
      </c>
      <c r="BA161">
        <v>164</v>
      </c>
      <c r="BB161">
        <v>3</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CV161">
        <v>0</v>
      </c>
      <c r="CW161">
        <v>0</v>
      </c>
      <c r="CX161">
        <f>ROUND(Y161*Source!I223,9)</f>
        <v>0.47249999999999998</v>
      </c>
      <c r="CY161">
        <f>AA161</f>
        <v>7.14</v>
      </c>
      <c r="CZ161">
        <f>AE161</f>
        <v>7.14</v>
      </c>
      <c r="DA161">
        <f>AI161</f>
        <v>1</v>
      </c>
      <c r="DB161">
        <f t="shared" si="59"/>
        <v>24.99</v>
      </c>
      <c r="DC161">
        <f t="shared" si="60"/>
        <v>0</v>
      </c>
      <c r="DD161" t="s">
        <v>3</v>
      </c>
      <c r="DE161" t="s">
        <v>3</v>
      </c>
      <c r="DF161">
        <f t="shared" si="68"/>
        <v>3</v>
      </c>
      <c r="DG161">
        <f t="shared" si="66"/>
        <v>0</v>
      </c>
      <c r="DH161">
        <f t="shared" si="67"/>
        <v>0</v>
      </c>
      <c r="DI161">
        <f t="shared" si="65"/>
        <v>0</v>
      </c>
      <c r="DJ161">
        <f>DF161</f>
        <v>3</v>
      </c>
      <c r="DK161">
        <v>0</v>
      </c>
      <c r="DL161" t="s">
        <v>3</v>
      </c>
      <c r="DM161">
        <v>0</v>
      </c>
      <c r="DN161" t="s">
        <v>3</v>
      </c>
      <c r="DO161">
        <v>0</v>
      </c>
    </row>
    <row r="162" spans="1:119" x14ac:dyDescent="0.2">
      <c r="A162">
        <f>ROW(Source!A223)</f>
        <v>223</v>
      </c>
      <c r="B162">
        <v>69726971</v>
      </c>
      <c r="C162">
        <v>69734345</v>
      </c>
      <c r="D162">
        <v>61332096</v>
      </c>
      <c r="E162">
        <v>1</v>
      </c>
      <c r="F162">
        <v>1</v>
      </c>
      <c r="G162">
        <v>1</v>
      </c>
      <c r="H162">
        <v>3</v>
      </c>
      <c r="I162" t="s">
        <v>189</v>
      </c>
      <c r="J162" t="s">
        <v>191</v>
      </c>
      <c r="K162" t="s">
        <v>190</v>
      </c>
      <c r="L162">
        <v>1339</v>
      </c>
      <c r="N162">
        <v>1007</v>
      </c>
      <c r="O162" t="s">
        <v>40</v>
      </c>
      <c r="P162" t="s">
        <v>40</v>
      </c>
      <c r="Q162">
        <v>1</v>
      </c>
      <c r="W162">
        <v>0</v>
      </c>
      <c r="X162">
        <v>1799260510</v>
      </c>
      <c r="Y162">
        <f t="shared" si="58"/>
        <v>2.04</v>
      </c>
      <c r="AA162">
        <v>867.14</v>
      </c>
      <c r="AB162">
        <v>0</v>
      </c>
      <c r="AC162">
        <v>0</v>
      </c>
      <c r="AD162">
        <v>0</v>
      </c>
      <c r="AE162">
        <v>867.14</v>
      </c>
      <c r="AF162">
        <v>0</v>
      </c>
      <c r="AG162">
        <v>0</v>
      </c>
      <c r="AH162">
        <v>0</v>
      </c>
      <c r="AI162">
        <v>1</v>
      </c>
      <c r="AJ162">
        <v>1</v>
      </c>
      <c r="AK162">
        <v>1</v>
      </c>
      <c r="AL162">
        <v>1</v>
      </c>
      <c r="AM162">
        <v>0</v>
      </c>
      <c r="AN162">
        <v>0</v>
      </c>
      <c r="AO162">
        <v>0</v>
      </c>
      <c r="AP162">
        <v>1</v>
      </c>
      <c r="AQ162">
        <v>0</v>
      </c>
      <c r="AR162">
        <v>0</v>
      </c>
      <c r="AS162" t="s">
        <v>3</v>
      </c>
      <c r="AT162">
        <v>2.04</v>
      </c>
      <c r="AU162" t="s">
        <v>3</v>
      </c>
      <c r="AV162">
        <v>0</v>
      </c>
      <c r="AW162">
        <v>1</v>
      </c>
      <c r="AX162">
        <v>-1</v>
      </c>
      <c r="AY162">
        <v>0</v>
      </c>
      <c r="AZ162">
        <v>0</v>
      </c>
      <c r="BA162" t="s">
        <v>3</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CV162">
        <v>0</v>
      </c>
      <c r="CW162">
        <v>0</v>
      </c>
      <c r="CX162">
        <f>ROUND(Y162*Source!I223,9)</f>
        <v>0.27539999999999998</v>
      </c>
      <c r="CY162">
        <f>AA162</f>
        <v>867.14</v>
      </c>
      <c r="CZ162">
        <f>AE162</f>
        <v>867.14</v>
      </c>
      <c r="DA162">
        <f>AI162</f>
        <v>1</v>
      </c>
      <c r="DB162">
        <f t="shared" si="59"/>
        <v>1768.97</v>
      </c>
      <c r="DC162">
        <f t="shared" si="60"/>
        <v>0</v>
      </c>
      <c r="DD162" t="s">
        <v>3</v>
      </c>
      <c r="DE162" t="s">
        <v>3</v>
      </c>
      <c r="DF162">
        <f t="shared" si="68"/>
        <v>239</v>
      </c>
      <c r="DG162">
        <f t="shared" si="66"/>
        <v>0</v>
      </c>
      <c r="DH162">
        <f t="shared" si="67"/>
        <v>0</v>
      </c>
      <c r="DI162">
        <f t="shared" si="65"/>
        <v>0</v>
      </c>
      <c r="DJ162">
        <f>DF162</f>
        <v>239</v>
      </c>
      <c r="DK162">
        <v>0</v>
      </c>
      <c r="DL162" t="s">
        <v>3</v>
      </c>
      <c r="DM162">
        <v>0</v>
      </c>
      <c r="DN162" t="s">
        <v>3</v>
      </c>
      <c r="DO162">
        <v>0</v>
      </c>
    </row>
    <row r="163" spans="1:119" x14ac:dyDescent="0.2">
      <c r="A163">
        <f>ROW(Source!A224)</f>
        <v>224</v>
      </c>
      <c r="B163">
        <v>69726884</v>
      </c>
      <c r="C163">
        <v>69734345</v>
      </c>
      <c r="D163">
        <v>27496319</v>
      </c>
      <c r="E163">
        <v>1</v>
      </c>
      <c r="F163">
        <v>1</v>
      </c>
      <c r="G163">
        <v>1</v>
      </c>
      <c r="H163">
        <v>1</v>
      </c>
      <c r="I163" t="s">
        <v>1001</v>
      </c>
      <c r="J163" t="s">
        <v>3</v>
      </c>
      <c r="K163" t="s">
        <v>1002</v>
      </c>
      <c r="L163">
        <v>1369</v>
      </c>
      <c r="N163">
        <v>1013</v>
      </c>
      <c r="O163" t="s">
        <v>974</v>
      </c>
      <c r="P163" t="s">
        <v>974</v>
      </c>
      <c r="Q163">
        <v>1</v>
      </c>
      <c r="W163">
        <v>0</v>
      </c>
      <c r="X163">
        <v>1189128158</v>
      </c>
      <c r="Y163">
        <f t="shared" si="58"/>
        <v>39.51</v>
      </c>
      <c r="AA163">
        <v>0</v>
      </c>
      <c r="AB163">
        <v>0</v>
      </c>
      <c r="AC163">
        <v>0</v>
      </c>
      <c r="AD163">
        <v>203.13</v>
      </c>
      <c r="AE163">
        <v>0</v>
      </c>
      <c r="AF163">
        <v>0</v>
      </c>
      <c r="AG163">
        <v>0</v>
      </c>
      <c r="AH163">
        <v>8.01</v>
      </c>
      <c r="AI163">
        <v>1</v>
      </c>
      <c r="AJ163">
        <v>1</v>
      </c>
      <c r="AK163">
        <v>1</v>
      </c>
      <c r="AL163">
        <v>25.36</v>
      </c>
      <c r="AM163">
        <v>5</v>
      </c>
      <c r="AN163">
        <v>0</v>
      </c>
      <c r="AO163">
        <v>1</v>
      </c>
      <c r="AP163">
        <v>0</v>
      </c>
      <c r="AQ163">
        <v>0</v>
      </c>
      <c r="AR163">
        <v>0</v>
      </c>
      <c r="AS163" t="s">
        <v>3</v>
      </c>
      <c r="AT163">
        <v>39.51</v>
      </c>
      <c r="AU163" t="s">
        <v>3</v>
      </c>
      <c r="AV163">
        <v>1</v>
      </c>
      <c r="AW163">
        <v>2</v>
      </c>
      <c r="AX163">
        <v>69734352</v>
      </c>
      <c r="AY163">
        <v>1</v>
      </c>
      <c r="AZ163">
        <v>0</v>
      </c>
      <c r="BA163">
        <v>165</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CU163">
        <f>ROUND(AT163*Source!I224*AH163*AL163,0)</f>
        <v>1083</v>
      </c>
      <c r="CV163">
        <f>ROUND(Y163*Source!I224,9)</f>
        <v>5.33385</v>
      </c>
      <c r="CW163">
        <v>0</v>
      </c>
      <c r="CX163">
        <f>ROUND(Y163*Source!I224,9)</f>
        <v>5.33385</v>
      </c>
      <c r="CY163">
        <f>AD163</f>
        <v>203.13</v>
      </c>
      <c r="CZ163">
        <f>AH163</f>
        <v>8.01</v>
      </c>
      <c r="DA163">
        <f>AL163</f>
        <v>25.36</v>
      </c>
      <c r="DB163">
        <f t="shared" si="59"/>
        <v>316.48</v>
      </c>
      <c r="DC163">
        <f t="shared" si="60"/>
        <v>0</v>
      </c>
      <c r="DD163" t="s">
        <v>3</v>
      </c>
      <c r="DE163" t="s">
        <v>3</v>
      </c>
      <c r="DF163">
        <f t="shared" si="68"/>
        <v>0</v>
      </c>
      <c r="DG163">
        <f t="shared" si="66"/>
        <v>0</v>
      </c>
      <c r="DH163">
        <f t="shared" si="67"/>
        <v>0</v>
      </c>
      <c r="DI163">
        <f>ROUND(ROUND(AH163*AL163,0)*CX163,0)</f>
        <v>1083</v>
      </c>
      <c r="DJ163">
        <f>DI163</f>
        <v>1083</v>
      </c>
      <c r="DK163">
        <v>0</v>
      </c>
      <c r="DL163" t="s">
        <v>3</v>
      </c>
      <c r="DM163">
        <v>0</v>
      </c>
      <c r="DN163" t="s">
        <v>3</v>
      </c>
      <c r="DO163">
        <v>0</v>
      </c>
    </row>
    <row r="164" spans="1:119" x14ac:dyDescent="0.2">
      <c r="A164">
        <f>ROW(Source!A224)</f>
        <v>224</v>
      </c>
      <c r="B164">
        <v>69726884</v>
      </c>
      <c r="C164">
        <v>69734345</v>
      </c>
      <c r="D164">
        <v>121548</v>
      </c>
      <c r="E164">
        <v>1</v>
      </c>
      <c r="F164">
        <v>1</v>
      </c>
      <c r="G164">
        <v>1</v>
      </c>
      <c r="H164">
        <v>1</v>
      </c>
      <c r="I164" t="s">
        <v>36</v>
      </c>
      <c r="J164" t="s">
        <v>3</v>
      </c>
      <c r="K164" t="s">
        <v>981</v>
      </c>
      <c r="L164">
        <v>608254</v>
      </c>
      <c r="N164">
        <v>1013</v>
      </c>
      <c r="O164" t="s">
        <v>982</v>
      </c>
      <c r="P164" t="s">
        <v>982</v>
      </c>
      <c r="Q164">
        <v>1</v>
      </c>
      <c r="W164">
        <v>0</v>
      </c>
      <c r="X164">
        <v>-185737400</v>
      </c>
      <c r="Y164">
        <f t="shared" si="58"/>
        <v>1.27</v>
      </c>
      <c r="AA164">
        <v>0</v>
      </c>
      <c r="AB164">
        <v>0</v>
      </c>
      <c r="AC164">
        <v>0</v>
      </c>
      <c r="AD164">
        <v>0</v>
      </c>
      <c r="AE164">
        <v>0</v>
      </c>
      <c r="AF164">
        <v>0</v>
      </c>
      <c r="AG164">
        <v>0</v>
      </c>
      <c r="AH164">
        <v>0</v>
      </c>
      <c r="AI164">
        <v>1</v>
      </c>
      <c r="AJ164">
        <v>1</v>
      </c>
      <c r="AK164">
        <v>19.8</v>
      </c>
      <c r="AL164">
        <v>1</v>
      </c>
      <c r="AM164">
        <v>5</v>
      </c>
      <c r="AN164">
        <v>0</v>
      </c>
      <c r="AO164">
        <v>1</v>
      </c>
      <c r="AP164">
        <v>0</v>
      </c>
      <c r="AQ164">
        <v>0</v>
      </c>
      <c r="AR164">
        <v>0</v>
      </c>
      <c r="AS164" t="s">
        <v>3</v>
      </c>
      <c r="AT164">
        <v>1.27</v>
      </c>
      <c r="AU164" t="s">
        <v>3</v>
      </c>
      <c r="AV164">
        <v>2</v>
      </c>
      <c r="AW164">
        <v>2</v>
      </c>
      <c r="AX164">
        <v>69734353</v>
      </c>
      <c r="AY164">
        <v>1</v>
      </c>
      <c r="AZ164">
        <v>0</v>
      </c>
      <c r="BA164">
        <v>166</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CV164">
        <v>0</v>
      </c>
      <c r="CW164">
        <v>0</v>
      </c>
      <c r="CX164">
        <f>ROUND(Y164*Source!I224,9)</f>
        <v>0.17144999999999999</v>
      </c>
      <c r="CY164">
        <f>AD164</f>
        <v>0</v>
      </c>
      <c r="CZ164">
        <f>AH164</f>
        <v>0</v>
      </c>
      <c r="DA164">
        <f>AL164</f>
        <v>1</v>
      </c>
      <c r="DB164">
        <f t="shared" si="59"/>
        <v>0</v>
      </c>
      <c r="DC164">
        <f t="shared" si="60"/>
        <v>0</v>
      </c>
      <c r="DD164" t="s">
        <v>3</v>
      </c>
      <c r="DE164" t="s">
        <v>3</v>
      </c>
      <c r="DF164">
        <f t="shared" si="68"/>
        <v>0</v>
      </c>
      <c r="DG164">
        <f t="shared" si="66"/>
        <v>0</v>
      </c>
      <c r="DH164">
        <f>ROUND(ROUND(AG164*AK164,0)*CX164,0)</f>
        <v>0</v>
      </c>
      <c r="DI164">
        <f t="shared" ref="DI164:DI173" si="69">ROUND(ROUND(AH164,0)*CX164,0)</f>
        <v>0</v>
      </c>
      <c r="DJ164">
        <f>DI164</f>
        <v>0</v>
      </c>
      <c r="DK164">
        <v>0</v>
      </c>
      <c r="DL164" t="s">
        <v>3</v>
      </c>
      <c r="DM164">
        <v>0</v>
      </c>
      <c r="DN164" t="s">
        <v>3</v>
      </c>
      <c r="DO164">
        <v>0</v>
      </c>
    </row>
    <row r="165" spans="1:119" x14ac:dyDescent="0.2">
      <c r="A165">
        <f>ROW(Source!A224)</f>
        <v>224</v>
      </c>
      <c r="B165">
        <v>69726884</v>
      </c>
      <c r="C165">
        <v>69734345</v>
      </c>
      <c r="D165">
        <v>27439630</v>
      </c>
      <c r="E165">
        <v>1</v>
      </c>
      <c r="F165">
        <v>1</v>
      </c>
      <c r="G165">
        <v>1</v>
      </c>
      <c r="H165">
        <v>2</v>
      </c>
      <c r="I165" t="s">
        <v>986</v>
      </c>
      <c r="J165" t="s">
        <v>987</v>
      </c>
      <c r="K165" t="s">
        <v>988</v>
      </c>
      <c r="L165">
        <v>1368</v>
      </c>
      <c r="N165">
        <v>1011</v>
      </c>
      <c r="O165" t="s">
        <v>978</v>
      </c>
      <c r="P165" t="s">
        <v>978</v>
      </c>
      <c r="Q165">
        <v>1</v>
      </c>
      <c r="W165">
        <v>0</v>
      </c>
      <c r="X165">
        <v>-72110300</v>
      </c>
      <c r="Y165">
        <f t="shared" si="58"/>
        <v>1.27</v>
      </c>
      <c r="AA165">
        <v>0</v>
      </c>
      <c r="AB165">
        <v>245.16</v>
      </c>
      <c r="AC165">
        <v>269.48</v>
      </c>
      <c r="AD165">
        <v>0</v>
      </c>
      <c r="AE165">
        <v>0</v>
      </c>
      <c r="AF165">
        <v>31.27</v>
      </c>
      <c r="AG165">
        <v>13.61</v>
      </c>
      <c r="AH165">
        <v>0</v>
      </c>
      <c r="AI165">
        <v>1</v>
      </c>
      <c r="AJ165">
        <v>7.84</v>
      </c>
      <c r="AK165">
        <v>19.8</v>
      </c>
      <c r="AL165">
        <v>1</v>
      </c>
      <c r="AM165">
        <v>5</v>
      </c>
      <c r="AN165">
        <v>0</v>
      </c>
      <c r="AO165">
        <v>1</v>
      </c>
      <c r="AP165">
        <v>0</v>
      </c>
      <c r="AQ165">
        <v>0</v>
      </c>
      <c r="AR165">
        <v>0</v>
      </c>
      <c r="AS165" t="s">
        <v>3</v>
      </c>
      <c r="AT165">
        <v>1.27</v>
      </c>
      <c r="AU165" t="s">
        <v>3</v>
      </c>
      <c r="AV165">
        <v>0</v>
      </c>
      <c r="AW165">
        <v>2</v>
      </c>
      <c r="AX165">
        <v>69734354</v>
      </c>
      <c r="AY165">
        <v>1</v>
      </c>
      <c r="AZ165">
        <v>0</v>
      </c>
      <c r="BA165">
        <v>167</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CV165">
        <v>0</v>
      </c>
      <c r="CW165">
        <f>ROUND(Y165*Source!I224*DO165,9)</f>
        <v>0</v>
      </c>
      <c r="CX165">
        <f>ROUND(Y165*Source!I224,9)</f>
        <v>0.17144999999999999</v>
      </c>
      <c r="CY165">
        <f>AB165</f>
        <v>245.16</v>
      </c>
      <c r="CZ165">
        <f>AF165</f>
        <v>31.27</v>
      </c>
      <c r="DA165">
        <f>AJ165</f>
        <v>7.84</v>
      </c>
      <c r="DB165">
        <f t="shared" si="59"/>
        <v>39.71</v>
      </c>
      <c r="DC165">
        <f t="shared" si="60"/>
        <v>17.28</v>
      </c>
      <c r="DD165" t="s">
        <v>3</v>
      </c>
      <c r="DE165" t="s">
        <v>3</v>
      </c>
      <c r="DF165">
        <f t="shared" si="68"/>
        <v>0</v>
      </c>
      <c r="DG165">
        <f>ROUND(ROUND(AF165*AJ165,0)*CX165,0)</f>
        <v>42</v>
      </c>
      <c r="DH165">
        <f>ROUND(ROUND(AG165*AK165,0)*CX165,0)</f>
        <v>46</v>
      </c>
      <c r="DI165">
        <f t="shared" si="69"/>
        <v>0</v>
      </c>
      <c r="DJ165">
        <f>DG165</f>
        <v>42</v>
      </c>
      <c r="DK165">
        <v>0</v>
      </c>
      <c r="DL165" t="s">
        <v>3</v>
      </c>
      <c r="DM165">
        <v>0</v>
      </c>
      <c r="DN165" t="s">
        <v>3</v>
      </c>
      <c r="DO165">
        <v>0</v>
      </c>
    </row>
    <row r="166" spans="1:119" x14ac:dyDescent="0.2">
      <c r="A166">
        <f>ROW(Source!A224)</f>
        <v>224</v>
      </c>
      <c r="B166">
        <v>69726884</v>
      </c>
      <c r="C166">
        <v>69734345</v>
      </c>
      <c r="D166">
        <v>27440041</v>
      </c>
      <c r="E166">
        <v>1</v>
      </c>
      <c r="F166">
        <v>1</v>
      </c>
      <c r="G166">
        <v>1</v>
      </c>
      <c r="H166">
        <v>2</v>
      </c>
      <c r="I166" t="s">
        <v>1003</v>
      </c>
      <c r="J166" t="s">
        <v>1004</v>
      </c>
      <c r="K166" t="s">
        <v>1005</v>
      </c>
      <c r="L166">
        <v>1368</v>
      </c>
      <c r="N166">
        <v>1011</v>
      </c>
      <c r="O166" t="s">
        <v>978</v>
      </c>
      <c r="P166" t="s">
        <v>978</v>
      </c>
      <c r="Q166">
        <v>1</v>
      </c>
      <c r="W166">
        <v>0</v>
      </c>
      <c r="X166">
        <v>781889226</v>
      </c>
      <c r="Y166">
        <f t="shared" si="58"/>
        <v>9.07</v>
      </c>
      <c r="AA166">
        <v>0</v>
      </c>
      <c r="AB166">
        <v>3.92</v>
      </c>
      <c r="AC166">
        <v>0</v>
      </c>
      <c r="AD166">
        <v>0</v>
      </c>
      <c r="AE166">
        <v>0</v>
      </c>
      <c r="AF166">
        <v>0.5</v>
      </c>
      <c r="AG166">
        <v>0</v>
      </c>
      <c r="AH166">
        <v>0</v>
      </c>
      <c r="AI166">
        <v>1</v>
      </c>
      <c r="AJ166">
        <v>7.84</v>
      </c>
      <c r="AK166">
        <v>19.8</v>
      </c>
      <c r="AL166">
        <v>1</v>
      </c>
      <c r="AM166">
        <v>5</v>
      </c>
      <c r="AN166">
        <v>0</v>
      </c>
      <c r="AO166">
        <v>1</v>
      </c>
      <c r="AP166">
        <v>0</v>
      </c>
      <c r="AQ166">
        <v>0</v>
      </c>
      <c r="AR166">
        <v>0</v>
      </c>
      <c r="AS166" t="s">
        <v>3</v>
      </c>
      <c r="AT166">
        <v>9.07</v>
      </c>
      <c r="AU166" t="s">
        <v>3</v>
      </c>
      <c r="AV166">
        <v>0</v>
      </c>
      <c r="AW166">
        <v>2</v>
      </c>
      <c r="AX166">
        <v>69734355</v>
      </c>
      <c r="AY166">
        <v>1</v>
      </c>
      <c r="AZ166">
        <v>0</v>
      </c>
      <c r="BA166">
        <v>168</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CV166">
        <v>0</v>
      </c>
      <c r="CW166">
        <f>ROUND(Y166*Source!I224*DO166,9)</f>
        <v>0</v>
      </c>
      <c r="CX166">
        <f>ROUND(Y166*Source!I224,9)</f>
        <v>1.22445</v>
      </c>
      <c r="CY166">
        <f>AB166</f>
        <v>3.92</v>
      </c>
      <c r="CZ166">
        <f>AF166</f>
        <v>0.5</v>
      </c>
      <c r="DA166">
        <f>AJ166</f>
        <v>7.84</v>
      </c>
      <c r="DB166">
        <f t="shared" si="59"/>
        <v>4.54</v>
      </c>
      <c r="DC166">
        <f t="shared" si="60"/>
        <v>0</v>
      </c>
      <c r="DD166" t="s">
        <v>3</v>
      </c>
      <c r="DE166" t="s">
        <v>3</v>
      </c>
      <c r="DF166">
        <f t="shared" si="68"/>
        <v>0</v>
      </c>
      <c r="DG166">
        <f>ROUND(ROUND(AF166*AJ166,0)*CX166,0)</f>
        <v>5</v>
      </c>
      <c r="DH166">
        <f>ROUND(ROUND(AG166*AK166,0)*CX166,0)</f>
        <v>0</v>
      </c>
      <c r="DI166">
        <f t="shared" si="69"/>
        <v>0</v>
      </c>
      <c r="DJ166">
        <f>DG166</f>
        <v>5</v>
      </c>
      <c r="DK166">
        <v>0</v>
      </c>
      <c r="DL166" t="s">
        <v>3</v>
      </c>
      <c r="DM166">
        <v>0</v>
      </c>
      <c r="DN166" t="s">
        <v>3</v>
      </c>
      <c r="DO166">
        <v>0</v>
      </c>
    </row>
    <row r="167" spans="1:119" x14ac:dyDescent="0.2">
      <c r="A167">
        <f>ROW(Source!A224)</f>
        <v>224</v>
      </c>
      <c r="B167">
        <v>69726884</v>
      </c>
      <c r="C167">
        <v>69734345</v>
      </c>
      <c r="D167">
        <v>27416566</v>
      </c>
      <c r="E167">
        <v>1</v>
      </c>
      <c r="F167">
        <v>1</v>
      </c>
      <c r="G167">
        <v>1</v>
      </c>
      <c r="H167">
        <v>3</v>
      </c>
      <c r="I167" t="s">
        <v>82</v>
      </c>
      <c r="J167" t="s">
        <v>194</v>
      </c>
      <c r="K167" t="s">
        <v>83</v>
      </c>
      <c r="L167">
        <v>1339</v>
      </c>
      <c r="N167">
        <v>1007</v>
      </c>
      <c r="O167" t="s">
        <v>40</v>
      </c>
      <c r="P167" t="s">
        <v>40</v>
      </c>
      <c r="Q167">
        <v>1</v>
      </c>
      <c r="W167">
        <v>0</v>
      </c>
      <c r="X167">
        <v>1967222743</v>
      </c>
      <c r="Y167">
        <f t="shared" si="58"/>
        <v>3.5</v>
      </c>
      <c r="AA167">
        <v>14.19</v>
      </c>
      <c r="AB167">
        <v>0</v>
      </c>
      <c r="AC167">
        <v>0</v>
      </c>
      <c r="AD167">
        <v>0</v>
      </c>
      <c r="AE167">
        <v>1.97</v>
      </c>
      <c r="AF167">
        <v>0</v>
      </c>
      <c r="AG167">
        <v>0</v>
      </c>
      <c r="AH167">
        <v>0</v>
      </c>
      <c r="AI167">
        <v>7.56</v>
      </c>
      <c r="AJ167">
        <v>1</v>
      </c>
      <c r="AK167">
        <v>1</v>
      </c>
      <c r="AL167">
        <v>1</v>
      </c>
      <c r="AM167">
        <v>0</v>
      </c>
      <c r="AN167">
        <v>0</v>
      </c>
      <c r="AO167">
        <v>0</v>
      </c>
      <c r="AP167">
        <v>1</v>
      </c>
      <c r="AQ167">
        <v>0</v>
      </c>
      <c r="AR167">
        <v>0</v>
      </c>
      <c r="AS167" t="s">
        <v>3</v>
      </c>
      <c r="AT167">
        <v>3.5</v>
      </c>
      <c r="AU167" t="s">
        <v>3</v>
      </c>
      <c r="AV167">
        <v>0</v>
      </c>
      <c r="AW167">
        <v>2</v>
      </c>
      <c r="AX167">
        <v>69734357</v>
      </c>
      <c r="AY167">
        <v>1</v>
      </c>
      <c r="AZ167">
        <v>16384</v>
      </c>
      <c r="BA167">
        <v>170</v>
      </c>
      <c r="BB167">
        <v>3</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CV167">
        <v>0</v>
      </c>
      <c r="CW167">
        <v>0</v>
      </c>
      <c r="CX167">
        <f>ROUND(Y167*Source!I224,9)</f>
        <v>0.47249999999999998</v>
      </c>
      <c r="CY167">
        <f>AA167</f>
        <v>14.19</v>
      </c>
      <c r="CZ167">
        <f>AE167</f>
        <v>1.97</v>
      </c>
      <c r="DA167">
        <f>AI167</f>
        <v>7.56</v>
      </c>
      <c r="DB167">
        <f t="shared" si="59"/>
        <v>6.9</v>
      </c>
      <c r="DC167">
        <f t="shared" si="60"/>
        <v>0</v>
      </c>
      <c r="DD167" t="s">
        <v>3</v>
      </c>
      <c r="DE167" t="s">
        <v>3</v>
      </c>
      <c r="DF167">
        <f>ROUND(ROUND(AE167*AI167,0)*CX167,0)</f>
        <v>7</v>
      </c>
      <c r="DG167">
        <f t="shared" ref="DG167:DG175" si="70">ROUND(ROUND(AF167,0)*CX167,0)</f>
        <v>0</v>
      </c>
      <c r="DH167">
        <f t="shared" ref="DH167:DH174" si="71">ROUND(ROUND(AG167,0)*CX167,0)</f>
        <v>0</v>
      </c>
      <c r="DI167">
        <f t="shared" si="69"/>
        <v>0</v>
      </c>
      <c r="DJ167">
        <f>DF167</f>
        <v>7</v>
      </c>
      <c r="DK167">
        <v>0</v>
      </c>
      <c r="DL167" t="s">
        <v>3</v>
      </c>
      <c r="DM167">
        <v>0</v>
      </c>
      <c r="DN167" t="s">
        <v>3</v>
      </c>
      <c r="DO167">
        <v>0</v>
      </c>
    </row>
    <row r="168" spans="1:119" x14ac:dyDescent="0.2">
      <c r="A168">
        <f>ROW(Source!A224)</f>
        <v>224</v>
      </c>
      <c r="B168">
        <v>69726884</v>
      </c>
      <c r="C168">
        <v>69734345</v>
      </c>
      <c r="D168">
        <v>61332096</v>
      </c>
      <c r="E168">
        <v>1</v>
      </c>
      <c r="F168">
        <v>1</v>
      </c>
      <c r="G168">
        <v>1</v>
      </c>
      <c r="H168">
        <v>3</v>
      </c>
      <c r="I168" t="s">
        <v>189</v>
      </c>
      <c r="J168" t="s">
        <v>191</v>
      </c>
      <c r="K168" t="s">
        <v>190</v>
      </c>
      <c r="L168">
        <v>1339</v>
      </c>
      <c r="N168">
        <v>1007</v>
      </c>
      <c r="O168" t="s">
        <v>40</v>
      </c>
      <c r="P168" t="s">
        <v>40</v>
      </c>
      <c r="Q168">
        <v>1</v>
      </c>
      <c r="W168">
        <v>0</v>
      </c>
      <c r="X168">
        <v>1799260510</v>
      </c>
      <c r="Y168">
        <f t="shared" si="58"/>
        <v>2.04</v>
      </c>
      <c r="AA168">
        <v>6238.51</v>
      </c>
      <c r="AB168">
        <v>0</v>
      </c>
      <c r="AC168">
        <v>0</v>
      </c>
      <c r="AD168">
        <v>0</v>
      </c>
      <c r="AE168">
        <v>862.75</v>
      </c>
      <c r="AF168">
        <v>0</v>
      </c>
      <c r="AG168">
        <v>0</v>
      </c>
      <c r="AH168">
        <v>0</v>
      </c>
      <c r="AI168">
        <v>7.56</v>
      </c>
      <c r="AJ168">
        <v>1</v>
      </c>
      <c r="AK168">
        <v>1</v>
      </c>
      <c r="AL168">
        <v>1</v>
      </c>
      <c r="AM168">
        <v>0</v>
      </c>
      <c r="AN168">
        <v>0</v>
      </c>
      <c r="AO168">
        <v>0</v>
      </c>
      <c r="AP168">
        <v>1</v>
      </c>
      <c r="AQ168">
        <v>0</v>
      </c>
      <c r="AR168">
        <v>0</v>
      </c>
      <c r="AS168" t="s">
        <v>3</v>
      </c>
      <c r="AT168">
        <v>2.04</v>
      </c>
      <c r="AU168" t="s">
        <v>3</v>
      </c>
      <c r="AV168">
        <v>0</v>
      </c>
      <c r="AW168">
        <v>1</v>
      </c>
      <c r="AX168">
        <v>-1</v>
      </c>
      <c r="AY168">
        <v>0</v>
      </c>
      <c r="AZ168">
        <v>0</v>
      </c>
      <c r="BA168" t="s">
        <v>3</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CV168">
        <v>0</v>
      </c>
      <c r="CW168">
        <v>0</v>
      </c>
      <c r="CX168">
        <f>ROUND(Y168*Source!I224,9)</f>
        <v>0.27539999999999998</v>
      </c>
      <c r="CY168">
        <f>AA168</f>
        <v>6238.51</v>
      </c>
      <c r="CZ168">
        <f>AE168</f>
        <v>862.75</v>
      </c>
      <c r="DA168">
        <f>AI168</f>
        <v>7.56</v>
      </c>
      <c r="DB168">
        <f t="shared" si="59"/>
        <v>1760.01</v>
      </c>
      <c r="DC168">
        <f t="shared" si="60"/>
        <v>0</v>
      </c>
      <c r="DD168" t="s">
        <v>3</v>
      </c>
      <c r="DE168" t="s">
        <v>3</v>
      </c>
      <c r="DF168">
        <f>ROUND(ROUND(AE168*AI168,0)*CX168,0)</f>
        <v>1796</v>
      </c>
      <c r="DG168">
        <f t="shared" si="70"/>
        <v>0</v>
      </c>
      <c r="DH168">
        <f t="shared" si="71"/>
        <v>0</v>
      </c>
      <c r="DI168">
        <f t="shared" si="69"/>
        <v>0</v>
      </c>
      <c r="DJ168">
        <f>DF168</f>
        <v>1796</v>
      </c>
      <c r="DK168">
        <v>0</v>
      </c>
      <c r="DL168" t="s">
        <v>3</v>
      </c>
      <c r="DM168">
        <v>0</v>
      </c>
      <c r="DN168" t="s">
        <v>3</v>
      </c>
      <c r="DO168">
        <v>0</v>
      </c>
    </row>
    <row r="169" spans="1:119" x14ac:dyDescent="0.2">
      <c r="A169">
        <f>ROW(Source!A229)</f>
        <v>229</v>
      </c>
      <c r="B169">
        <v>69726971</v>
      </c>
      <c r="C169">
        <v>69734360</v>
      </c>
      <c r="D169">
        <v>27496319</v>
      </c>
      <c r="E169">
        <v>1</v>
      </c>
      <c r="F169">
        <v>1</v>
      </c>
      <c r="G169">
        <v>1</v>
      </c>
      <c r="H169">
        <v>1</v>
      </c>
      <c r="I169" t="s">
        <v>1001</v>
      </c>
      <c r="J169" t="s">
        <v>3</v>
      </c>
      <c r="K169" t="s">
        <v>1002</v>
      </c>
      <c r="L169">
        <v>1369</v>
      </c>
      <c r="N169">
        <v>1013</v>
      </c>
      <c r="O169" t="s">
        <v>974</v>
      </c>
      <c r="P169" t="s">
        <v>974</v>
      </c>
      <c r="Q169">
        <v>1</v>
      </c>
      <c r="W169">
        <v>0</v>
      </c>
      <c r="X169">
        <v>1189128158</v>
      </c>
      <c r="Y169">
        <f t="shared" ref="Y169:Y178" si="72">(AT169*6)</f>
        <v>3</v>
      </c>
      <c r="AA169">
        <v>0</v>
      </c>
      <c r="AB169">
        <v>0</v>
      </c>
      <c r="AC169">
        <v>0</v>
      </c>
      <c r="AD169">
        <v>8.01</v>
      </c>
      <c r="AE169">
        <v>0</v>
      </c>
      <c r="AF169">
        <v>0</v>
      </c>
      <c r="AG169">
        <v>0</v>
      </c>
      <c r="AH169">
        <v>8.01</v>
      </c>
      <c r="AI169">
        <v>1</v>
      </c>
      <c r="AJ169">
        <v>1</v>
      </c>
      <c r="AK169">
        <v>1</v>
      </c>
      <c r="AL169">
        <v>1</v>
      </c>
      <c r="AM169">
        <v>0</v>
      </c>
      <c r="AN169">
        <v>0</v>
      </c>
      <c r="AO169">
        <v>1</v>
      </c>
      <c r="AP169">
        <v>1</v>
      </c>
      <c r="AQ169">
        <v>0</v>
      </c>
      <c r="AR169">
        <v>0</v>
      </c>
      <c r="AS169" t="s">
        <v>3</v>
      </c>
      <c r="AT169">
        <v>0.5</v>
      </c>
      <c r="AU169" t="s">
        <v>234</v>
      </c>
      <c r="AV169">
        <v>1</v>
      </c>
      <c r="AW169">
        <v>2</v>
      </c>
      <c r="AX169">
        <v>69734366</v>
      </c>
      <c r="AY169">
        <v>1</v>
      </c>
      <c r="AZ169">
        <v>0</v>
      </c>
      <c r="BA169">
        <v>171</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CU169">
        <f>ROUND(AT169*Source!I229*AH169*AL169,0)</f>
        <v>1</v>
      </c>
      <c r="CV169">
        <f>ROUND(Y169*Source!I229,9)</f>
        <v>0.40500000000000003</v>
      </c>
      <c r="CW169">
        <v>0</v>
      </c>
      <c r="CX169">
        <f>ROUND(Y169*Source!I229,9)</f>
        <v>0.40500000000000003</v>
      </c>
      <c r="CY169">
        <f>AD169</f>
        <v>8.01</v>
      </c>
      <c r="CZ169">
        <f>AH169</f>
        <v>8.01</v>
      </c>
      <c r="DA169">
        <f>AL169</f>
        <v>1</v>
      </c>
      <c r="DB169">
        <f t="shared" ref="DB169:DB178" si="73">ROUND((ROUND(AT169*CZ169,2)*6),2)</f>
        <v>24.06</v>
      </c>
      <c r="DC169">
        <f t="shared" ref="DC169:DC178" si="74">ROUND((ROUND(AT169*AG169,2)*6),2)</f>
        <v>0</v>
      </c>
      <c r="DD169" t="s">
        <v>3</v>
      </c>
      <c r="DE169" t="s">
        <v>3</v>
      </c>
      <c r="DF169">
        <f t="shared" ref="DF169:DF177" si="75">ROUND(ROUND(AE169,0)*CX169,0)</f>
        <v>0</v>
      </c>
      <c r="DG169">
        <f t="shared" si="70"/>
        <v>0</v>
      </c>
      <c r="DH169">
        <f t="shared" si="71"/>
        <v>0</v>
      </c>
      <c r="DI169">
        <f t="shared" si="69"/>
        <v>3</v>
      </c>
      <c r="DJ169">
        <f>DI169</f>
        <v>3</v>
      </c>
      <c r="DK169">
        <v>0</v>
      </c>
      <c r="DL169" t="s">
        <v>3</v>
      </c>
      <c r="DM169">
        <v>0</v>
      </c>
      <c r="DN169" t="s">
        <v>3</v>
      </c>
      <c r="DO169">
        <v>0</v>
      </c>
    </row>
    <row r="170" spans="1:119" x14ac:dyDescent="0.2">
      <c r="A170">
        <f>ROW(Source!A229)</f>
        <v>229</v>
      </c>
      <c r="B170">
        <v>69726971</v>
      </c>
      <c r="C170">
        <v>69734360</v>
      </c>
      <c r="D170">
        <v>121548</v>
      </c>
      <c r="E170">
        <v>1</v>
      </c>
      <c r="F170">
        <v>1</v>
      </c>
      <c r="G170">
        <v>1</v>
      </c>
      <c r="H170">
        <v>1</v>
      </c>
      <c r="I170" t="s">
        <v>36</v>
      </c>
      <c r="J170" t="s">
        <v>3</v>
      </c>
      <c r="K170" t="s">
        <v>981</v>
      </c>
      <c r="L170">
        <v>608254</v>
      </c>
      <c r="N170">
        <v>1013</v>
      </c>
      <c r="O170" t="s">
        <v>982</v>
      </c>
      <c r="P170" t="s">
        <v>982</v>
      </c>
      <c r="Q170">
        <v>1</v>
      </c>
      <c r="W170">
        <v>0</v>
      </c>
      <c r="X170">
        <v>-185737400</v>
      </c>
      <c r="Y170">
        <f t="shared" si="72"/>
        <v>1.26</v>
      </c>
      <c r="AA170">
        <v>0</v>
      </c>
      <c r="AB170">
        <v>0</v>
      </c>
      <c r="AC170">
        <v>0</v>
      </c>
      <c r="AD170">
        <v>0</v>
      </c>
      <c r="AE170">
        <v>0</v>
      </c>
      <c r="AF170">
        <v>0</v>
      </c>
      <c r="AG170">
        <v>0</v>
      </c>
      <c r="AH170">
        <v>0</v>
      </c>
      <c r="AI170">
        <v>1</v>
      </c>
      <c r="AJ170">
        <v>1</v>
      </c>
      <c r="AK170">
        <v>1</v>
      </c>
      <c r="AL170">
        <v>1</v>
      </c>
      <c r="AM170">
        <v>0</v>
      </c>
      <c r="AN170">
        <v>0</v>
      </c>
      <c r="AO170">
        <v>1</v>
      </c>
      <c r="AP170">
        <v>1</v>
      </c>
      <c r="AQ170">
        <v>0</v>
      </c>
      <c r="AR170">
        <v>0</v>
      </c>
      <c r="AS170" t="s">
        <v>3</v>
      </c>
      <c r="AT170">
        <v>0.21</v>
      </c>
      <c r="AU170" t="s">
        <v>234</v>
      </c>
      <c r="AV170">
        <v>2</v>
      </c>
      <c r="AW170">
        <v>2</v>
      </c>
      <c r="AX170">
        <v>69734367</v>
      </c>
      <c r="AY170">
        <v>1</v>
      </c>
      <c r="AZ170">
        <v>0</v>
      </c>
      <c r="BA170">
        <v>172</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CV170">
        <v>0</v>
      </c>
      <c r="CW170">
        <v>0</v>
      </c>
      <c r="CX170">
        <f>ROUND(Y170*Source!I229,9)</f>
        <v>0.1701</v>
      </c>
      <c r="CY170">
        <f>AD170</f>
        <v>0</v>
      </c>
      <c r="CZ170">
        <f>AH170</f>
        <v>0</v>
      </c>
      <c r="DA170">
        <f>AL170</f>
        <v>1</v>
      </c>
      <c r="DB170">
        <f t="shared" si="73"/>
        <v>0</v>
      </c>
      <c r="DC170">
        <f t="shared" si="74"/>
        <v>0</v>
      </c>
      <c r="DD170" t="s">
        <v>3</v>
      </c>
      <c r="DE170" t="s">
        <v>3</v>
      </c>
      <c r="DF170">
        <f t="shared" si="75"/>
        <v>0</v>
      </c>
      <c r="DG170">
        <f t="shared" si="70"/>
        <v>0</v>
      </c>
      <c r="DH170">
        <f t="shared" si="71"/>
        <v>0</v>
      </c>
      <c r="DI170">
        <f t="shared" si="69"/>
        <v>0</v>
      </c>
      <c r="DJ170">
        <f>DI170</f>
        <v>0</v>
      </c>
      <c r="DK170">
        <v>0</v>
      </c>
      <c r="DL170" t="s">
        <v>3</v>
      </c>
      <c r="DM170">
        <v>0</v>
      </c>
      <c r="DN170" t="s">
        <v>3</v>
      </c>
      <c r="DO170">
        <v>0</v>
      </c>
    </row>
    <row r="171" spans="1:119" x14ac:dyDescent="0.2">
      <c r="A171">
        <f>ROW(Source!A229)</f>
        <v>229</v>
      </c>
      <c r="B171">
        <v>69726971</v>
      </c>
      <c r="C171">
        <v>69734360</v>
      </c>
      <c r="D171">
        <v>27439630</v>
      </c>
      <c r="E171">
        <v>1</v>
      </c>
      <c r="F171">
        <v>1</v>
      </c>
      <c r="G171">
        <v>1</v>
      </c>
      <c r="H171">
        <v>2</v>
      </c>
      <c r="I171" t="s">
        <v>986</v>
      </c>
      <c r="J171" t="s">
        <v>987</v>
      </c>
      <c r="K171" t="s">
        <v>988</v>
      </c>
      <c r="L171">
        <v>1368</v>
      </c>
      <c r="N171">
        <v>1011</v>
      </c>
      <c r="O171" t="s">
        <v>978</v>
      </c>
      <c r="P171" t="s">
        <v>978</v>
      </c>
      <c r="Q171">
        <v>1</v>
      </c>
      <c r="W171">
        <v>0</v>
      </c>
      <c r="X171">
        <v>-72110300</v>
      </c>
      <c r="Y171">
        <f t="shared" si="72"/>
        <v>1.26</v>
      </c>
      <c r="AA171">
        <v>0</v>
      </c>
      <c r="AB171">
        <v>31.27</v>
      </c>
      <c r="AC171">
        <v>13.61</v>
      </c>
      <c r="AD171">
        <v>0</v>
      </c>
      <c r="AE171">
        <v>0</v>
      </c>
      <c r="AF171">
        <v>31.27</v>
      </c>
      <c r="AG171">
        <v>13.61</v>
      </c>
      <c r="AH171">
        <v>0</v>
      </c>
      <c r="AI171">
        <v>1</v>
      </c>
      <c r="AJ171">
        <v>1</v>
      </c>
      <c r="AK171">
        <v>1</v>
      </c>
      <c r="AL171">
        <v>1</v>
      </c>
      <c r="AM171">
        <v>0</v>
      </c>
      <c r="AN171">
        <v>0</v>
      </c>
      <c r="AO171">
        <v>1</v>
      </c>
      <c r="AP171">
        <v>1</v>
      </c>
      <c r="AQ171">
        <v>0</v>
      </c>
      <c r="AR171">
        <v>0</v>
      </c>
      <c r="AS171" t="s">
        <v>3</v>
      </c>
      <c r="AT171">
        <v>0.21</v>
      </c>
      <c r="AU171" t="s">
        <v>234</v>
      </c>
      <c r="AV171">
        <v>0</v>
      </c>
      <c r="AW171">
        <v>2</v>
      </c>
      <c r="AX171">
        <v>69734368</v>
      </c>
      <c r="AY171">
        <v>1</v>
      </c>
      <c r="AZ171">
        <v>0</v>
      </c>
      <c r="BA171">
        <v>173</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CV171">
        <v>0</v>
      </c>
      <c r="CW171">
        <f>ROUND(Y171*Source!I229*DO171,9)</f>
        <v>0</v>
      </c>
      <c r="CX171">
        <f>ROUND(Y171*Source!I229,9)</f>
        <v>0.1701</v>
      </c>
      <c r="CY171">
        <f>AB171</f>
        <v>31.27</v>
      </c>
      <c r="CZ171">
        <f>AF171</f>
        <v>31.27</v>
      </c>
      <c r="DA171">
        <f>AJ171</f>
        <v>1</v>
      </c>
      <c r="DB171">
        <f t="shared" si="73"/>
        <v>39.42</v>
      </c>
      <c r="DC171">
        <f t="shared" si="74"/>
        <v>17.16</v>
      </c>
      <c r="DD171" t="s">
        <v>3</v>
      </c>
      <c r="DE171" t="s">
        <v>3</v>
      </c>
      <c r="DF171">
        <f t="shared" si="75"/>
        <v>0</v>
      </c>
      <c r="DG171">
        <f t="shared" si="70"/>
        <v>5</v>
      </c>
      <c r="DH171">
        <f t="shared" si="71"/>
        <v>2</v>
      </c>
      <c r="DI171">
        <f t="shared" si="69"/>
        <v>0</v>
      </c>
      <c r="DJ171">
        <f>DG171</f>
        <v>5</v>
      </c>
      <c r="DK171">
        <v>0</v>
      </c>
      <c r="DL171" t="s">
        <v>3</v>
      </c>
      <c r="DM171">
        <v>0</v>
      </c>
      <c r="DN171" t="s">
        <v>3</v>
      </c>
      <c r="DO171">
        <v>0</v>
      </c>
    </row>
    <row r="172" spans="1:119" x14ac:dyDescent="0.2">
      <c r="A172">
        <f>ROW(Source!A229)</f>
        <v>229</v>
      </c>
      <c r="B172">
        <v>69726971</v>
      </c>
      <c r="C172">
        <v>69734360</v>
      </c>
      <c r="D172">
        <v>27440041</v>
      </c>
      <c r="E172">
        <v>1</v>
      </c>
      <c r="F172">
        <v>1</v>
      </c>
      <c r="G172">
        <v>1</v>
      </c>
      <c r="H172">
        <v>2</v>
      </c>
      <c r="I172" t="s">
        <v>1003</v>
      </c>
      <c r="J172" t="s">
        <v>1004</v>
      </c>
      <c r="K172" t="s">
        <v>1005</v>
      </c>
      <c r="L172">
        <v>1368</v>
      </c>
      <c r="N172">
        <v>1011</v>
      </c>
      <c r="O172" t="s">
        <v>978</v>
      </c>
      <c r="P172" t="s">
        <v>978</v>
      </c>
      <c r="Q172">
        <v>1</v>
      </c>
      <c r="W172">
        <v>0</v>
      </c>
      <c r="X172">
        <v>781889226</v>
      </c>
      <c r="Y172">
        <f t="shared" si="72"/>
        <v>13.919999999999998</v>
      </c>
      <c r="AA172">
        <v>0</v>
      </c>
      <c r="AB172">
        <v>0.5</v>
      </c>
      <c r="AC172">
        <v>0</v>
      </c>
      <c r="AD172">
        <v>0</v>
      </c>
      <c r="AE172">
        <v>0</v>
      </c>
      <c r="AF172">
        <v>0.5</v>
      </c>
      <c r="AG172">
        <v>0</v>
      </c>
      <c r="AH172">
        <v>0</v>
      </c>
      <c r="AI172">
        <v>1</v>
      </c>
      <c r="AJ172">
        <v>1</v>
      </c>
      <c r="AK172">
        <v>1</v>
      </c>
      <c r="AL172">
        <v>1</v>
      </c>
      <c r="AM172">
        <v>0</v>
      </c>
      <c r="AN172">
        <v>0</v>
      </c>
      <c r="AO172">
        <v>1</v>
      </c>
      <c r="AP172">
        <v>1</v>
      </c>
      <c r="AQ172">
        <v>0</v>
      </c>
      <c r="AR172">
        <v>0</v>
      </c>
      <c r="AS172" t="s">
        <v>3</v>
      </c>
      <c r="AT172">
        <v>2.3199999999999998</v>
      </c>
      <c r="AU172" t="s">
        <v>234</v>
      </c>
      <c r="AV172">
        <v>0</v>
      </c>
      <c r="AW172">
        <v>2</v>
      </c>
      <c r="AX172">
        <v>69734369</v>
      </c>
      <c r="AY172">
        <v>1</v>
      </c>
      <c r="AZ172">
        <v>0</v>
      </c>
      <c r="BA172">
        <v>174</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CV172">
        <v>0</v>
      </c>
      <c r="CW172">
        <f>ROUND(Y172*Source!I229*DO172,9)</f>
        <v>0</v>
      </c>
      <c r="CX172">
        <f>ROUND(Y172*Source!I229,9)</f>
        <v>1.8792</v>
      </c>
      <c r="CY172">
        <f>AB172</f>
        <v>0.5</v>
      </c>
      <c r="CZ172">
        <f>AF172</f>
        <v>0.5</v>
      </c>
      <c r="DA172">
        <f>AJ172</f>
        <v>1</v>
      </c>
      <c r="DB172">
        <f t="shared" si="73"/>
        <v>6.96</v>
      </c>
      <c r="DC172">
        <f t="shared" si="74"/>
        <v>0</v>
      </c>
      <c r="DD172" t="s">
        <v>3</v>
      </c>
      <c r="DE172" t="s">
        <v>3</v>
      </c>
      <c r="DF172">
        <f t="shared" si="75"/>
        <v>0</v>
      </c>
      <c r="DG172">
        <f t="shared" si="70"/>
        <v>2</v>
      </c>
      <c r="DH172">
        <f t="shared" si="71"/>
        <v>0</v>
      </c>
      <c r="DI172">
        <f t="shared" si="69"/>
        <v>0</v>
      </c>
      <c r="DJ172">
        <f>DG172</f>
        <v>2</v>
      </c>
      <c r="DK172">
        <v>0</v>
      </c>
      <c r="DL172" t="s">
        <v>3</v>
      </c>
      <c r="DM172">
        <v>0</v>
      </c>
      <c r="DN172" t="s">
        <v>3</v>
      </c>
      <c r="DO172">
        <v>0</v>
      </c>
    </row>
    <row r="173" spans="1:119" x14ac:dyDescent="0.2">
      <c r="A173">
        <f>ROW(Source!A229)</f>
        <v>229</v>
      </c>
      <c r="B173">
        <v>69726971</v>
      </c>
      <c r="C173">
        <v>69734360</v>
      </c>
      <c r="D173">
        <v>61332096</v>
      </c>
      <c r="E173">
        <v>1</v>
      </c>
      <c r="F173">
        <v>1</v>
      </c>
      <c r="G173">
        <v>1</v>
      </c>
      <c r="H173">
        <v>3</v>
      </c>
      <c r="I173" t="s">
        <v>189</v>
      </c>
      <c r="J173" t="s">
        <v>191</v>
      </c>
      <c r="K173" t="s">
        <v>190</v>
      </c>
      <c r="L173">
        <v>1339</v>
      </c>
      <c r="N173">
        <v>1007</v>
      </c>
      <c r="O173" t="s">
        <v>40</v>
      </c>
      <c r="P173" t="s">
        <v>40</v>
      </c>
      <c r="Q173">
        <v>1</v>
      </c>
      <c r="W173">
        <v>0</v>
      </c>
      <c r="X173">
        <v>1799260510</v>
      </c>
      <c r="Y173">
        <f t="shared" si="72"/>
        <v>3.06</v>
      </c>
      <c r="AA173">
        <v>867.14</v>
      </c>
      <c r="AB173">
        <v>0</v>
      </c>
      <c r="AC173">
        <v>0</v>
      </c>
      <c r="AD173">
        <v>0</v>
      </c>
      <c r="AE173">
        <v>867.14</v>
      </c>
      <c r="AF173">
        <v>0</v>
      </c>
      <c r="AG173">
        <v>0</v>
      </c>
      <c r="AH173">
        <v>0</v>
      </c>
      <c r="AI173">
        <v>1</v>
      </c>
      <c r="AJ173">
        <v>1</v>
      </c>
      <c r="AK173">
        <v>1</v>
      </c>
      <c r="AL173">
        <v>1</v>
      </c>
      <c r="AM173">
        <v>0</v>
      </c>
      <c r="AN173">
        <v>0</v>
      </c>
      <c r="AO173">
        <v>0</v>
      </c>
      <c r="AP173">
        <v>1</v>
      </c>
      <c r="AQ173">
        <v>0</v>
      </c>
      <c r="AR173">
        <v>0</v>
      </c>
      <c r="AS173" t="s">
        <v>3</v>
      </c>
      <c r="AT173">
        <v>0.51</v>
      </c>
      <c r="AU173" t="s">
        <v>234</v>
      </c>
      <c r="AV173">
        <v>0</v>
      </c>
      <c r="AW173">
        <v>1</v>
      </c>
      <c r="AX173">
        <v>-1</v>
      </c>
      <c r="AY173">
        <v>0</v>
      </c>
      <c r="AZ173">
        <v>0</v>
      </c>
      <c r="BA173" t="s">
        <v>3</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CV173">
        <v>0</v>
      </c>
      <c r="CW173">
        <v>0</v>
      </c>
      <c r="CX173">
        <f>ROUND(Y173*Source!I229,9)</f>
        <v>0.41310000000000002</v>
      </c>
      <c r="CY173">
        <f>AA173</f>
        <v>867.14</v>
      </c>
      <c r="CZ173">
        <f>AE173</f>
        <v>867.14</v>
      </c>
      <c r="DA173">
        <f>AI173</f>
        <v>1</v>
      </c>
      <c r="DB173">
        <f t="shared" si="73"/>
        <v>2653.44</v>
      </c>
      <c r="DC173">
        <f t="shared" si="74"/>
        <v>0</v>
      </c>
      <c r="DD173" t="s">
        <v>3</v>
      </c>
      <c r="DE173" t="s">
        <v>3</v>
      </c>
      <c r="DF173">
        <f t="shared" si="75"/>
        <v>358</v>
      </c>
      <c r="DG173">
        <f t="shared" si="70"/>
        <v>0</v>
      </c>
      <c r="DH173">
        <f t="shared" si="71"/>
        <v>0</v>
      </c>
      <c r="DI173">
        <f t="shared" si="69"/>
        <v>0</v>
      </c>
      <c r="DJ173">
        <f>DF173</f>
        <v>358</v>
      </c>
      <c r="DK173">
        <v>0</v>
      </c>
      <c r="DL173" t="s">
        <v>3</v>
      </c>
      <c r="DM173">
        <v>0</v>
      </c>
      <c r="DN173" t="s">
        <v>3</v>
      </c>
      <c r="DO173">
        <v>0</v>
      </c>
    </row>
    <row r="174" spans="1:119" x14ac:dyDescent="0.2">
      <c r="A174">
        <f>ROW(Source!A230)</f>
        <v>230</v>
      </c>
      <c r="B174">
        <v>69726884</v>
      </c>
      <c r="C174">
        <v>69734360</v>
      </c>
      <c r="D174">
        <v>27496319</v>
      </c>
      <c r="E174">
        <v>1</v>
      </c>
      <c r="F174">
        <v>1</v>
      </c>
      <c r="G174">
        <v>1</v>
      </c>
      <c r="H174">
        <v>1</v>
      </c>
      <c r="I174" t="s">
        <v>1001</v>
      </c>
      <c r="J174" t="s">
        <v>3</v>
      </c>
      <c r="K174" t="s">
        <v>1002</v>
      </c>
      <c r="L174">
        <v>1369</v>
      </c>
      <c r="N174">
        <v>1013</v>
      </c>
      <c r="O174" t="s">
        <v>974</v>
      </c>
      <c r="P174" t="s">
        <v>974</v>
      </c>
      <c r="Q174">
        <v>1</v>
      </c>
      <c r="W174">
        <v>0</v>
      </c>
      <c r="X174">
        <v>1189128158</v>
      </c>
      <c r="Y174">
        <f t="shared" si="72"/>
        <v>3</v>
      </c>
      <c r="AA174">
        <v>0</v>
      </c>
      <c r="AB174">
        <v>0</v>
      </c>
      <c r="AC174">
        <v>0</v>
      </c>
      <c r="AD174">
        <v>203.13</v>
      </c>
      <c r="AE174">
        <v>0</v>
      </c>
      <c r="AF174">
        <v>0</v>
      </c>
      <c r="AG174">
        <v>0</v>
      </c>
      <c r="AH174">
        <v>8.01</v>
      </c>
      <c r="AI174">
        <v>1</v>
      </c>
      <c r="AJ174">
        <v>1</v>
      </c>
      <c r="AK174">
        <v>1</v>
      </c>
      <c r="AL174">
        <v>25.36</v>
      </c>
      <c r="AM174">
        <v>5</v>
      </c>
      <c r="AN174">
        <v>0</v>
      </c>
      <c r="AO174">
        <v>1</v>
      </c>
      <c r="AP174">
        <v>1</v>
      </c>
      <c r="AQ174">
        <v>0</v>
      </c>
      <c r="AR174">
        <v>0</v>
      </c>
      <c r="AS174" t="s">
        <v>3</v>
      </c>
      <c r="AT174">
        <v>0.5</v>
      </c>
      <c r="AU174" t="s">
        <v>234</v>
      </c>
      <c r="AV174">
        <v>1</v>
      </c>
      <c r="AW174">
        <v>2</v>
      </c>
      <c r="AX174">
        <v>69734366</v>
      </c>
      <c r="AY174">
        <v>1</v>
      </c>
      <c r="AZ174">
        <v>0</v>
      </c>
      <c r="BA174">
        <v>176</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CU174">
        <f>ROUND(AT174*Source!I230*AH174*AL174,0)</f>
        <v>14</v>
      </c>
      <c r="CV174">
        <f>ROUND(Y174*Source!I230,9)</f>
        <v>0.40500000000000003</v>
      </c>
      <c r="CW174">
        <v>0</v>
      </c>
      <c r="CX174">
        <f>ROUND(Y174*Source!I230,9)</f>
        <v>0.40500000000000003</v>
      </c>
      <c r="CY174">
        <f>AD174</f>
        <v>203.13</v>
      </c>
      <c r="CZ174">
        <f>AH174</f>
        <v>8.01</v>
      </c>
      <c r="DA174">
        <f>AL174</f>
        <v>25.36</v>
      </c>
      <c r="DB174">
        <f t="shared" si="73"/>
        <v>24.06</v>
      </c>
      <c r="DC174">
        <f t="shared" si="74"/>
        <v>0</v>
      </c>
      <c r="DD174" t="s">
        <v>3</v>
      </c>
      <c r="DE174" t="s">
        <v>3</v>
      </c>
      <c r="DF174">
        <f t="shared" si="75"/>
        <v>0</v>
      </c>
      <c r="DG174">
        <f t="shared" si="70"/>
        <v>0</v>
      </c>
      <c r="DH174">
        <f t="shared" si="71"/>
        <v>0</v>
      </c>
      <c r="DI174">
        <f>ROUND(ROUND(AH174*AL174,0)*CX174,0)</f>
        <v>82</v>
      </c>
      <c r="DJ174">
        <f>DI174</f>
        <v>82</v>
      </c>
      <c r="DK174">
        <v>0</v>
      </c>
      <c r="DL174" t="s">
        <v>3</v>
      </c>
      <c r="DM174">
        <v>0</v>
      </c>
      <c r="DN174" t="s">
        <v>3</v>
      </c>
      <c r="DO174">
        <v>0</v>
      </c>
    </row>
    <row r="175" spans="1:119" x14ac:dyDescent="0.2">
      <c r="A175">
        <f>ROW(Source!A230)</f>
        <v>230</v>
      </c>
      <c r="B175">
        <v>69726884</v>
      </c>
      <c r="C175">
        <v>69734360</v>
      </c>
      <c r="D175">
        <v>121548</v>
      </c>
      <c r="E175">
        <v>1</v>
      </c>
      <c r="F175">
        <v>1</v>
      </c>
      <c r="G175">
        <v>1</v>
      </c>
      <c r="H175">
        <v>1</v>
      </c>
      <c r="I175" t="s">
        <v>36</v>
      </c>
      <c r="J175" t="s">
        <v>3</v>
      </c>
      <c r="K175" t="s">
        <v>981</v>
      </c>
      <c r="L175">
        <v>608254</v>
      </c>
      <c r="N175">
        <v>1013</v>
      </c>
      <c r="O175" t="s">
        <v>982</v>
      </c>
      <c r="P175" t="s">
        <v>982</v>
      </c>
      <c r="Q175">
        <v>1</v>
      </c>
      <c r="W175">
        <v>0</v>
      </c>
      <c r="X175">
        <v>-185737400</v>
      </c>
      <c r="Y175">
        <f t="shared" si="72"/>
        <v>1.26</v>
      </c>
      <c r="AA175">
        <v>0</v>
      </c>
      <c r="AB175">
        <v>0</v>
      </c>
      <c r="AC175">
        <v>0</v>
      </c>
      <c r="AD175">
        <v>0</v>
      </c>
      <c r="AE175">
        <v>0</v>
      </c>
      <c r="AF175">
        <v>0</v>
      </c>
      <c r="AG175">
        <v>0</v>
      </c>
      <c r="AH175">
        <v>0</v>
      </c>
      <c r="AI175">
        <v>1</v>
      </c>
      <c r="AJ175">
        <v>1</v>
      </c>
      <c r="AK175">
        <v>19.8</v>
      </c>
      <c r="AL175">
        <v>1</v>
      </c>
      <c r="AM175">
        <v>5</v>
      </c>
      <c r="AN175">
        <v>0</v>
      </c>
      <c r="AO175">
        <v>1</v>
      </c>
      <c r="AP175">
        <v>1</v>
      </c>
      <c r="AQ175">
        <v>0</v>
      </c>
      <c r="AR175">
        <v>0</v>
      </c>
      <c r="AS175" t="s">
        <v>3</v>
      </c>
      <c r="AT175">
        <v>0.21</v>
      </c>
      <c r="AU175" t="s">
        <v>234</v>
      </c>
      <c r="AV175">
        <v>2</v>
      </c>
      <c r="AW175">
        <v>2</v>
      </c>
      <c r="AX175">
        <v>69734367</v>
      </c>
      <c r="AY175">
        <v>1</v>
      </c>
      <c r="AZ175">
        <v>0</v>
      </c>
      <c r="BA175">
        <v>177</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CV175">
        <v>0</v>
      </c>
      <c r="CW175">
        <v>0</v>
      </c>
      <c r="CX175">
        <f>ROUND(Y175*Source!I230,9)</f>
        <v>0.1701</v>
      </c>
      <c r="CY175">
        <f>AD175</f>
        <v>0</v>
      </c>
      <c r="CZ175">
        <f>AH175</f>
        <v>0</v>
      </c>
      <c r="DA175">
        <f>AL175</f>
        <v>1</v>
      </c>
      <c r="DB175">
        <f t="shared" si="73"/>
        <v>0</v>
      </c>
      <c r="DC175">
        <f t="shared" si="74"/>
        <v>0</v>
      </c>
      <c r="DD175" t="s">
        <v>3</v>
      </c>
      <c r="DE175" t="s">
        <v>3</v>
      </c>
      <c r="DF175">
        <f t="shared" si="75"/>
        <v>0</v>
      </c>
      <c r="DG175">
        <f t="shared" si="70"/>
        <v>0</v>
      </c>
      <c r="DH175">
        <f>ROUND(ROUND(AG175*AK175,0)*CX175,0)</f>
        <v>0</v>
      </c>
      <c r="DI175">
        <f t="shared" ref="DI175:DI183" si="76">ROUND(ROUND(AH175,0)*CX175,0)</f>
        <v>0</v>
      </c>
      <c r="DJ175">
        <f>DI175</f>
        <v>0</v>
      </c>
      <c r="DK175">
        <v>0</v>
      </c>
      <c r="DL175" t="s">
        <v>3</v>
      </c>
      <c r="DM175">
        <v>0</v>
      </c>
      <c r="DN175" t="s">
        <v>3</v>
      </c>
      <c r="DO175">
        <v>0</v>
      </c>
    </row>
    <row r="176" spans="1:119" x14ac:dyDescent="0.2">
      <c r="A176">
        <f>ROW(Source!A230)</f>
        <v>230</v>
      </c>
      <c r="B176">
        <v>69726884</v>
      </c>
      <c r="C176">
        <v>69734360</v>
      </c>
      <c r="D176">
        <v>27439630</v>
      </c>
      <c r="E176">
        <v>1</v>
      </c>
      <c r="F176">
        <v>1</v>
      </c>
      <c r="G176">
        <v>1</v>
      </c>
      <c r="H176">
        <v>2</v>
      </c>
      <c r="I176" t="s">
        <v>986</v>
      </c>
      <c r="J176" t="s">
        <v>987</v>
      </c>
      <c r="K176" t="s">
        <v>988</v>
      </c>
      <c r="L176">
        <v>1368</v>
      </c>
      <c r="N176">
        <v>1011</v>
      </c>
      <c r="O176" t="s">
        <v>978</v>
      </c>
      <c r="P176" t="s">
        <v>978</v>
      </c>
      <c r="Q176">
        <v>1</v>
      </c>
      <c r="W176">
        <v>0</v>
      </c>
      <c r="X176">
        <v>-72110300</v>
      </c>
      <c r="Y176">
        <f t="shared" si="72"/>
        <v>1.26</v>
      </c>
      <c r="AA176">
        <v>0</v>
      </c>
      <c r="AB176">
        <v>245.16</v>
      </c>
      <c r="AC176">
        <v>269.48</v>
      </c>
      <c r="AD176">
        <v>0</v>
      </c>
      <c r="AE176">
        <v>0</v>
      </c>
      <c r="AF176">
        <v>31.27</v>
      </c>
      <c r="AG176">
        <v>13.61</v>
      </c>
      <c r="AH176">
        <v>0</v>
      </c>
      <c r="AI176">
        <v>1</v>
      </c>
      <c r="AJ176">
        <v>7.84</v>
      </c>
      <c r="AK176">
        <v>19.8</v>
      </c>
      <c r="AL176">
        <v>1</v>
      </c>
      <c r="AM176">
        <v>5</v>
      </c>
      <c r="AN176">
        <v>0</v>
      </c>
      <c r="AO176">
        <v>1</v>
      </c>
      <c r="AP176">
        <v>1</v>
      </c>
      <c r="AQ176">
        <v>0</v>
      </c>
      <c r="AR176">
        <v>0</v>
      </c>
      <c r="AS176" t="s">
        <v>3</v>
      </c>
      <c r="AT176">
        <v>0.21</v>
      </c>
      <c r="AU176" t="s">
        <v>234</v>
      </c>
      <c r="AV176">
        <v>0</v>
      </c>
      <c r="AW176">
        <v>2</v>
      </c>
      <c r="AX176">
        <v>69734368</v>
      </c>
      <c r="AY176">
        <v>1</v>
      </c>
      <c r="AZ176">
        <v>0</v>
      </c>
      <c r="BA176">
        <v>178</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CV176">
        <v>0</v>
      </c>
      <c r="CW176">
        <f>ROUND(Y176*Source!I230*DO176,9)</f>
        <v>0</v>
      </c>
      <c r="CX176">
        <f>ROUND(Y176*Source!I230,9)</f>
        <v>0.1701</v>
      </c>
      <c r="CY176">
        <f>AB176</f>
        <v>245.16</v>
      </c>
      <c r="CZ176">
        <f>AF176</f>
        <v>31.27</v>
      </c>
      <c r="DA176">
        <f>AJ176</f>
        <v>7.84</v>
      </c>
      <c r="DB176">
        <f t="shared" si="73"/>
        <v>39.42</v>
      </c>
      <c r="DC176">
        <f t="shared" si="74"/>
        <v>17.16</v>
      </c>
      <c r="DD176" t="s">
        <v>3</v>
      </c>
      <c r="DE176" t="s">
        <v>3</v>
      </c>
      <c r="DF176">
        <f t="shared" si="75"/>
        <v>0</v>
      </c>
      <c r="DG176">
        <f>ROUND(ROUND(AF176*AJ176,0)*CX176,0)</f>
        <v>42</v>
      </c>
      <c r="DH176">
        <f>ROUND(ROUND(AG176*AK176,0)*CX176,0)</f>
        <v>46</v>
      </c>
      <c r="DI176">
        <f t="shared" si="76"/>
        <v>0</v>
      </c>
      <c r="DJ176">
        <f>DG176</f>
        <v>42</v>
      </c>
      <c r="DK176">
        <v>0</v>
      </c>
      <c r="DL176" t="s">
        <v>3</v>
      </c>
      <c r="DM176">
        <v>0</v>
      </c>
      <c r="DN176" t="s">
        <v>3</v>
      </c>
      <c r="DO176">
        <v>0</v>
      </c>
    </row>
    <row r="177" spans="1:119" x14ac:dyDescent="0.2">
      <c r="A177">
        <f>ROW(Source!A230)</f>
        <v>230</v>
      </c>
      <c r="B177">
        <v>69726884</v>
      </c>
      <c r="C177">
        <v>69734360</v>
      </c>
      <c r="D177">
        <v>27440041</v>
      </c>
      <c r="E177">
        <v>1</v>
      </c>
      <c r="F177">
        <v>1</v>
      </c>
      <c r="G177">
        <v>1</v>
      </c>
      <c r="H177">
        <v>2</v>
      </c>
      <c r="I177" t="s">
        <v>1003</v>
      </c>
      <c r="J177" t="s">
        <v>1004</v>
      </c>
      <c r="K177" t="s">
        <v>1005</v>
      </c>
      <c r="L177">
        <v>1368</v>
      </c>
      <c r="N177">
        <v>1011</v>
      </c>
      <c r="O177" t="s">
        <v>978</v>
      </c>
      <c r="P177" t="s">
        <v>978</v>
      </c>
      <c r="Q177">
        <v>1</v>
      </c>
      <c r="W177">
        <v>0</v>
      </c>
      <c r="X177">
        <v>781889226</v>
      </c>
      <c r="Y177">
        <f t="shared" si="72"/>
        <v>13.919999999999998</v>
      </c>
      <c r="AA177">
        <v>0</v>
      </c>
      <c r="AB177">
        <v>3.92</v>
      </c>
      <c r="AC177">
        <v>0</v>
      </c>
      <c r="AD177">
        <v>0</v>
      </c>
      <c r="AE177">
        <v>0</v>
      </c>
      <c r="AF177">
        <v>0.5</v>
      </c>
      <c r="AG177">
        <v>0</v>
      </c>
      <c r="AH177">
        <v>0</v>
      </c>
      <c r="AI177">
        <v>1</v>
      </c>
      <c r="AJ177">
        <v>7.84</v>
      </c>
      <c r="AK177">
        <v>19.8</v>
      </c>
      <c r="AL177">
        <v>1</v>
      </c>
      <c r="AM177">
        <v>5</v>
      </c>
      <c r="AN177">
        <v>0</v>
      </c>
      <c r="AO177">
        <v>1</v>
      </c>
      <c r="AP177">
        <v>1</v>
      </c>
      <c r="AQ177">
        <v>0</v>
      </c>
      <c r="AR177">
        <v>0</v>
      </c>
      <c r="AS177" t="s">
        <v>3</v>
      </c>
      <c r="AT177">
        <v>2.3199999999999998</v>
      </c>
      <c r="AU177" t="s">
        <v>234</v>
      </c>
      <c r="AV177">
        <v>0</v>
      </c>
      <c r="AW177">
        <v>2</v>
      </c>
      <c r="AX177">
        <v>69734369</v>
      </c>
      <c r="AY177">
        <v>1</v>
      </c>
      <c r="AZ177">
        <v>0</v>
      </c>
      <c r="BA177">
        <v>179</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CV177">
        <v>0</v>
      </c>
      <c r="CW177">
        <f>ROUND(Y177*Source!I230*DO177,9)</f>
        <v>0</v>
      </c>
      <c r="CX177">
        <f>ROUND(Y177*Source!I230,9)</f>
        <v>1.8792</v>
      </c>
      <c r="CY177">
        <f>AB177</f>
        <v>3.92</v>
      </c>
      <c r="CZ177">
        <f>AF177</f>
        <v>0.5</v>
      </c>
      <c r="DA177">
        <f>AJ177</f>
        <v>7.84</v>
      </c>
      <c r="DB177">
        <f t="shared" si="73"/>
        <v>6.96</v>
      </c>
      <c r="DC177">
        <f t="shared" si="74"/>
        <v>0</v>
      </c>
      <c r="DD177" t="s">
        <v>3</v>
      </c>
      <c r="DE177" t="s">
        <v>3</v>
      </c>
      <c r="DF177">
        <f t="shared" si="75"/>
        <v>0</v>
      </c>
      <c r="DG177">
        <f>ROUND(ROUND(AF177*AJ177,0)*CX177,0)</f>
        <v>8</v>
      </c>
      <c r="DH177">
        <f>ROUND(ROUND(AG177*AK177,0)*CX177,0)</f>
        <v>0</v>
      </c>
      <c r="DI177">
        <f t="shared" si="76"/>
        <v>0</v>
      </c>
      <c r="DJ177">
        <f>DG177</f>
        <v>8</v>
      </c>
      <c r="DK177">
        <v>0</v>
      </c>
      <c r="DL177" t="s">
        <v>3</v>
      </c>
      <c r="DM177">
        <v>0</v>
      </c>
      <c r="DN177" t="s">
        <v>3</v>
      </c>
      <c r="DO177">
        <v>0</v>
      </c>
    </row>
    <row r="178" spans="1:119" x14ac:dyDescent="0.2">
      <c r="A178">
        <f>ROW(Source!A230)</f>
        <v>230</v>
      </c>
      <c r="B178">
        <v>69726884</v>
      </c>
      <c r="C178">
        <v>69734360</v>
      </c>
      <c r="D178">
        <v>61332096</v>
      </c>
      <c r="E178">
        <v>1</v>
      </c>
      <c r="F178">
        <v>1</v>
      </c>
      <c r="G178">
        <v>1</v>
      </c>
      <c r="H178">
        <v>3</v>
      </c>
      <c r="I178" t="s">
        <v>189</v>
      </c>
      <c r="J178" t="s">
        <v>191</v>
      </c>
      <c r="K178" t="s">
        <v>190</v>
      </c>
      <c r="L178">
        <v>1339</v>
      </c>
      <c r="N178">
        <v>1007</v>
      </c>
      <c r="O178" t="s">
        <v>40</v>
      </c>
      <c r="P178" t="s">
        <v>40</v>
      </c>
      <c r="Q178">
        <v>1</v>
      </c>
      <c r="W178">
        <v>0</v>
      </c>
      <c r="X178">
        <v>1799260510</v>
      </c>
      <c r="Y178">
        <f t="shared" si="72"/>
        <v>3.06</v>
      </c>
      <c r="AA178">
        <v>6238.51</v>
      </c>
      <c r="AB178">
        <v>0</v>
      </c>
      <c r="AC178">
        <v>0</v>
      </c>
      <c r="AD178">
        <v>0</v>
      </c>
      <c r="AE178">
        <v>862.75</v>
      </c>
      <c r="AF178">
        <v>0</v>
      </c>
      <c r="AG178">
        <v>0</v>
      </c>
      <c r="AH178">
        <v>0</v>
      </c>
      <c r="AI178">
        <v>7.56</v>
      </c>
      <c r="AJ178">
        <v>1</v>
      </c>
      <c r="AK178">
        <v>1</v>
      </c>
      <c r="AL178">
        <v>1</v>
      </c>
      <c r="AM178">
        <v>0</v>
      </c>
      <c r="AN178">
        <v>0</v>
      </c>
      <c r="AO178">
        <v>0</v>
      </c>
      <c r="AP178">
        <v>1</v>
      </c>
      <c r="AQ178">
        <v>0</v>
      </c>
      <c r="AR178">
        <v>0</v>
      </c>
      <c r="AS178" t="s">
        <v>3</v>
      </c>
      <c r="AT178">
        <v>0.51</v>
      </c>
      <c r="AU178" t="s">
        <v>234</v>
      </c>
      <c r="AV178">
        <v>0</v>
      </c>
      <c r="AW178">
        <v>1</v>
      </c>
      <c r="AX178">
        <v>-1</v>
      </c>
      <c r="AY178">
        <v>0</v>
      </c>
      <c r="AZ178">
        <v>0</v>
      </c>
      <c r="BA178" t="s">
        <v>3</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CV178">
        <v>0</v>
      </c>
      <c r="CW178">
        <v>0</v>
      </c>
      <c r="CX178">
        <f>ROUND(Y178*Source!I230,9)</f>
        <v>0.41310000000000002</v>
      </c>
      <c r="CY178">
        <f>AA178</f>
        <v>6238.51</v>
      </c>
      <c r="CZ178">
        <f>AE178</f>
        <v>862.75</v>
      </c>
      <c r="DA178">
        <f>AI178</f>
        <v>7.56</v>
      </c>
      <c r="DB178">
        <f t="shared" si="73"/>
        <v>2640</v>
      </c>
      <c r="DC178">
        <f t="shared" si="74"/>
        <v>0</v>
      </c>
      <c r="DD178" t="s">
        <v>3</v>
      </c>
      <c r="DE178" t="s">
        <v>3</v>
      </c>
      <c r="DF178">
        <f>ROUND(ROUND(AE178*AI178,0)*CX178,0)</f>
        <v>2694</v>
      </c>
      <c r="DG178">
        <f t="shared" ref="DG178:DG185" si="77">ROUND(ROUND(AF178,0)*CX178,0)</f>
        <v>0</v>
      </c>
      <c r="DH178">
        <f t="shared" ref="DH178:DH184" si="78">ROUND(ROUND(AG178,0)*CX178,0)</f>
        <v>0</v>
      </c>
      <c r="DI178">
        <f t="shared" si="76"/>
        <v>0</v>
      </c>
      <c r="DJ178">
        <f>DF178</f>
        <v>2694</v>
      </c>
      <c r="DK178">
        <v>0</v>
      </c>
      <c r="DL178" t="s">
        <v>3</v>
      </c>
      <c r="DM178">
        <v>0</v>
      </c>
      <c r="DN178" t="s">
        <v>3</v>
      </c>
      <c r="DO178">
        <v>0</v>
      </c>
    </row>
    <row r="179" spans="1:119" x14ac:dyDescent="0.2">
      <c r="A179">
        <f>ROW(Source!A233)</f>
        <v>233</v>
      </c>
      <c r="B179">
        <v>69726971</v>
      </c>
      <c r="C179">
        <v>69734372</v>
      </c>
      <c r="D179">
        <v>27493137</v>
      </c>
      <c r="E179">
        <v>1</v>
      </c>
      <c r="F179">
        <v>1</v>
      </c>
      <c r="G179">
        <v>1</v>
      </c>
      <c r="H179">
        <v>1</v>
      </c>
      <c r="I179" t="s">
        <v>999</v>
      </c>
      <c r="J179" t="s">
        <v>3</v>
      </c>
      <c r="K179" t="s">
        <v>1000</v>
      </c>
      <c r="L179">
        <v>1369</v>
      </c>
      <c r="N179">
        <v>1013</v>
      </c>
      <c r="O179" t="s">
        <v>974</v>
      </c>
      <c r="P179" t="s">
        <v>974</v>
      </c>
      <c r="Q179">
        <v>1</v>
      </c>
      <c r="W179">
        <v>0</v>
      </c>
      <c r="X179">
        <v>-1973258772</v>
      </c>
      <c r="Y179">
        <f>AT179</f>
        <v>80.040000000000006</v>
      </c>
      <c r="AA179">
        <v>0</v>
      </c>
      <c r="AB179">
        <v>0</v>
      </c>
      <c r="AC179">
        <v>0</v>
      </c>
      <c r="AD179">
        <v>9.15</v>
      </c>
      <c r="AE179">
        <v>0</v>
      </c>
      <c r="AF179">
        <v>0</v>
      </c>
      <c r="AG179">
        <v>0</v>
      </c>
      <c r="AH179">
        <v>9.15</v>
      </c>
      <c r="AI179">
        <v>1</v>
      </c>
      <c r="AJ179">
        <v>1</v>
      </c>
      <c r="AK179">
        <v>1</v>
      </c>
      <c r="AL179">
        <v>1</v>
      </c>
      <c r="AM179">
        <v>0</v>
      </c>
      <c r="AN179">
        <v>0</v>
      </c>
      <c r="AO179">
        <v>1</v>
      </c>
      <c r="AP179">
        <v>0</v>
      </c>
      <c r="AQ179">
        <v>0</v>
      </c>
      <c r="AR179">
        <v>0</v>
      </c>
      <c r="AS179" t="s">
        <v>3</v>
      </c>
      <c r="AT179">
        <v>80.040000000000006</v>
      </c>
      <c r="AU179" t="s">
        <v>3</v>
      </c>
      <c r="AV179">
        <v>1</v>
      </c>
      <c r="AW179">
        <v>2</v>
      </c>
      <c r="AX179">
        <v>69734378</v>
      </c>
      <c r="AY179">
        <v>1</v>
      </c>
      <c r="AZ179">
        <v>0</v>
      </c>
      <c r="BA179">
        <v>181</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CU179">
        <f>ROUND(AT179*Source!I233*AH179*AL179,0)</f>
        <v>99</v>
      </c>
      <c r="CV179">
        <f>ROUND(Y179*Source!I233,9)</f>
        <v>10.805400000000001</v>
      </c>
      <c r="CW179">
        <v>0</v>
      </c>
      <c r="CX179">
        <f>ROUND(Y179*Source!I233,9)</f>
        <v>10.805400000000001</v>
      </c>
      <c r="CY179">
        <f>AD179</f>
        <v>9.15</v>
      </c>
      <c r="CZ179">
        <f>AH179</f>
        <v>9.15</v>
      </c>
      <c r="DA179">
        <f>AL179</f>
        <v>1</v>
      </c>
      <c r="DB179">
        <f>ROUND(ROUND(AT179*CZ179,2),2)</f>
        <v>732.37</v>
      </c>
      <c r="DC179">
        <f>ROUND(ROUND(AT179*AG179,2),2)</f>
        <v>0</v>
      </c>
      <c r="DD179" t="s">
        <v>3</v>
      </c>
      <c r="DE179" t="s">
        <v>3</v>
      </c>
      <c r="DF179">
        <f t="shared" ref="DF179:DF187" si="79">ROUND(ROUND(AE179,0)*CX179,0)</f>
        <v>0</v>
      </c>
      <c r="DG179">
        <f t="shared" si="77"/>
        <v>0</v>
      </c>
      <c r="DH179">
        <f t="shared" si="78"/>
        <v>0</v>
      </c>
      <c r="DI179">
        <f t="shared" si="76"/>
        <v>97</v>
      </c>
      <c r="DJ179">
        <f>DI179</f>
        <v>97</v>
      </c>
      <c r="DK179">
        <v>0</v>
      </c>
      <c r="DL179" t="s">
        <v>3</v>
      </c>
      <c r="DM179">
        <v>0</v>
      </c>
      <c r="DN179" t="s">
        <v>3</v>
      </c>
      <c r="DO179">
        <v>0</v>
      </c>
    </row>
    <row r="180" spans="1:119" x14ac:dyDescent="0.2">
      <c r="A180">
        <f>ROW(Source!A233)</f>
        <v>233</v>
      </c>
      <c r="B180">
        <v>69726971</v>
      </c>
      <c r="C180">
        <v>69734372</v>
      </c>
      <c r="D180">
        <v>121548</v>
      </c>
      <c r="E180">
        <v>1</v>
      </c>
      <c r="F180">
        <v>1</v>
      </c>
      <c r="G180">
        <v>1</v>
      </c>
      <c r="H180">
        <v>1</v>
      </c>
      <c r="I180" t="s">
        <v>36</v>
      </c>
      <c r="J180" t="s">
        <v>3</v>
      </c>
      <c r="K180" t="s">
        <v>981</v>
      </c>
      <c r="L180">
        <v>608254</v>
      </c>
      <c r="N180">
        <v>1013</v>
      </c>
      <c r="O180" t="s">
        <v>982</v>
      </c>
      <c r="P180" t="s">
        <v>982</v>
      </c>
      <c r="Q180">
        <v>1</v>
      </c>
      <c r="W180">
        <v>0</v>
      </c>
      <c r="X180">
        <v>-185737400</v>
      </c>
      <c r="Y180">
        <f>(AT180*0.5)</f>
        <v>1.0449999999999999</v>
      </c>
      <c r="AA180">
        <v>0</v>
      </c>
      <c r="AB180">
        <v>0</v>
      </c>
      <c r="AC180">
        <v>0</v>
      </c>
      <c r="AD180">
        <v>0</v>
      </c>
      <c r="AE180">
        <v>0</v>
      </c>
      <c r="AF180">
        <v>0</v>
      </c>
      <c r="AG180">
        <v>0</v>
      </c>
      <c r="AH180">
        <v>0</v>
      </c>
      <c r="AI180">
        <v>1</v>
      </c>
      <c r="AJ180">
        <v>1</v>
      </c>
      <c r="AK180">
        <v>1</v>
      </c>
      <c r="AL180">
        <v>1</v>
      </c>
      <c r="AM180">
        <v>0</v>
      </c>
      <c r="AN180">
        <v>0</v>
      </c>
      <c r="AO180">
        <v>1</v>
      </c>
      <c r="AP180">
        <v>1</v>
      </c>
      <c r="AQ180">
        <v>0</v>
      </c>
      <c r="AR180">
        <v>0</v>
      </c>
      <c r="AS180" t="s">
        <v>3</v>
      </c>
      <c r="AT180">
        <v>2.09</v>
      </c>
      <c r="AU180" t="s">
        <v>205</v>
      </c>
      <c r="AV180">
        <v>2</v>
      </c>
      <c r="AW180">
        <v>2</v>
      </c>
      <c r="AX180">
        <v>69734379</v>
      </c>
      <c r="AY180">
        <v>1</v>
      </c>
      <c r="AZ180">
        <v>0</v>
      </c>
      <c r="BA180">
        <v>182</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CV180">
        <v>0</v>
      </c>
      <c r="CW180">
        <v>0</v>
      </c>
      <c r="CX180">
        <f>ROUND(Y180*Source!I233,9)</f>
        <v>0.14107500000000001</v>
      </c>
      <c r="CY180">
        <f>AD180</f>
        <v>0</v>
      </c>
      <c r="CZ180">
        <f>AH180</f>
        <v>0</v>
      </c>
      <c r="DA180">
        <f>AL180</f>
        <v>1</v>
      </c>
      <c r="DB180">
        <f>ROUND((ROUND(AT180*CZ180,2)*0.5),2)</f>
        <v>0</v>
      </c>
      <c r="DC180">
        <f>ROUND((ROUND(AT180*AG180,2)*0.5),2)</f>
        <v>0</v>
      </c>
      <c r="DD180" t="s">
        <v>3</v>
      </c>
      <c r="DE180" t="s">
        <v>3</v>
      </c>
      <c r="DF180">
        <f t="shared" si="79"/>
        <v>0</v>
      </c>
      <c r="DG180">
        <f t="shared" si="77"/>
        <v>0</v>
      </c>
      <c r="DH180">
        <f t="shared" si="78"/>
        <v>0</v>
      </c>
      <c r="DI180">
        <f t="shared" si="76"/>
        <v>0</v>
      </c>
      <c r="DJ180">
        <f>DI180</f>
        <v>0</v>
      </c>
      <c r="DK180">
        <v>0</v>
      </c>
      <c r="DL180" t="s">
        <v>3</v>
      </c>
      <c r="DM180">
        <v>0</v>
      </c>
      <c r="DN180" t="s">
        <v>3</v>
      </c>
      <c r="DO180">
        <v>0</v>
      </c>
    </row>
    <row r="181" spans="1:119" x14ac:dyDescent="0.2">
      <c r="A181">
        <f>ROW(Source!A233)</f>
        <v>233</v>
      </c>
      <c r="B181">
        <v>69726971</v>
      </c>
      <c r="C181">
        <v>69734372</v>
      </c>
      <c r="D181">
        <v>27439740</v>
      </c>
      <c r="E181">
        <v>1</v>
      </c>
      <c r="F181">
        <v>1</v>
      </c>
      <c r="G181">
        <v>1</v>
      </c>
      <c r="H181">
        <v>2</v>
      </c>
      <c r="I181" t="s">
        <v>1006</v>
      </c>
      <c r="J181" t="s">
        <v>1007</v>
      </c>
      <c r="K181" t="s">
        <v>1008</v>
      </c>
      <c r="L181">
        <v>1368</v>
      </c>
      <c r="N181">
        <v>1011</v>
      </c>
      <c r="O181" t="s">
        <v>978</v>
      </c>
      <c r="P181" t="s">
        <v>978</v>
      </c>
      <c r="Q181">
        <v>1</v>
      </c>
      <c r="W181">
        <v>0</v>
      </c>
      <c r="X181">
        <v>1936917142</v>
      </c>
      <c r="Y181">
        <f>(AT181*0.5)</f>
        <v>1.0449999999999999</v>
      </c>
      <c r="AA181">
        <v>0</v>
      </c>
      <c r="AB181">
        <v>81.430000000000007</v>
      </c>
      <c r="AC181">
        <v>10.14</v>
      </c>
      <c r="AD181">
        <v>0</v>
      </c>
      <c r="AE181">
        <v>0</v>
      </c>
      <c r="AF181">
        <v>81.430000000000007</v>
      </c>
      <c r="AG181">
        <v>10.14</v>
      </c>
      <c r="AH181">
        <v>0</v>
      </c>
      <c r="AI181">
        <v>1</v>
      </c>
      <c r="AJ181">
        <v>1</v>
      </c>
      <c r="AK181">
        <v>1</v>
      </c>
      <c r="AL181">
        <v>1</v>
      </c>
      <c r="AM181">
        <v>0</v>
      </c>
      <c r="AN181">
        <v>0</v>
      </c>
      <c r="AO181">
        <v>1</v>
      </c>
      <c r="AP181">
        <v>1</v>
      </c>
      <c r="AQ181">
        <v>0</v>
      </c>
      <c r="AR181">
        <v>0</v>
      </c>
      <c r="AS181" t="s">
        <v>3</v>
      </c>
      <c r="AT181">
        <v>2.09</v>
      </c>
      <c r="AU181" t="s">
        <v>205</v>
      </c>
      <c r="AV181">
        <v>0</v>
      </c>
      <c r="AW181">
        <v>2</v>
      </c>
      <c r="AX181">
        <v>69734380</v>
      </c>
      <c r="AY181">
        <v>1</v>
      </c>
      <c r="AZ181">
        <v>0</v>
      </c>
      <c r="BA181">
        <v>183</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CV181">
        <v>0</v>
      </c>
      <c r="CW181">
        <f>ROUND(Y181*Source!I233*DO181,9)</f>
        <v>0</v>
      </c>
      <c r="CX181">
        <f>ROUND(Y181*Source!I233,9)</f>
        <v>0.14107500000000001</v>
      </c>
      <c r="CY181">
        <f>AB181</f>
        <v>81.430000000000007</v>
      </c>
      <c r="CZ181">
        <f>AF181</f>
        <v>81.430000000000007</v>
      </c>
      <c r="DA181">
        <f>AJ181</f>
        <v>1</v>
      </c>
      <c r="DB181">
        <f>ROUND((ROUND(AT181*CZ181,2)*0.5),2)</f>
        <v>85.1</v>
      </c>
      <c r="DC181">
        <f>ROUND((ROUND(AT181*AG181,2)*0.5),2)</f>
        <v>10.6</v>
      </c>
      <c r="DD181" t="s">
        <v>3</v>
      </c>
      <c r="DE181" t="s">
        <v>3</v>
      </c>
      <c r="DF181">
        <f t="shared" si="79"/>
        <v>0</v>
      </c>
      <c r="DG181">
        <f t="shared" si="77"/>
        <v>11</v>
      </c>
      <c r="DH181">
        <f t="shared" si="78"/>
        <v>1</v>
      </c>
      <c r="DI181">
        <f t="shared" si="76"/>
        <v>0</v>
      </c>
      <c r="DJ181">
        <f>DG181</f>
        <v>11</v>
      </c>
      <c r="DK181">
        <v>0</v>
      </c>
      <c r="DL181" t="s">
        <v>3</v>
      </c>
      <c r="DM181">
        <v>0</v>
      </c>
      <c r="DN181" t="s">
        <v>3</v>
      </c>
      <c r="DO181">
        <v>0</v>
      </c>
    </row>
    <row r="182" spans="1:119" x14ac:dyDescent="0.2">
      <c r="A182">
        <f>ROW(Source!A233)</f>
        <v>233</v>
      </c>
      <c r="B182">
        <v>69726971</v>
      </c>
      <c r="C182">
        <v>69734372</v>
      </c>
      <c r="D182">
        <v>27441148</v>
      </c>
      <c r="E182">
        <v>1</v>
      </c>
      <c r="F182">
        <v>1</v>
      </c>
      <c r="G182">
        <v>1</v>
      </c>
      <c r="H182">
        <v>2</v>
      </c>
      <c r="I182" t="s">
        <v>1009</v>
      </c>
      <c r="J182" t="s">
        <v>1010</v>
      </c>
      <c r="K182" t="s">
        <v>1011</v>
      </c>
      <c r="L182">
        <v>1368</v>
      </c>
      <c r="N182">
        <v>1011</v>
      </c>
      <c r="O182" t="s">
        <v>978</v>
      </c>
      <c r="P182" t="s">
        <v>978</v>
      </c>
      <c r="Q182">
        <v>1</v>
      </c>
      <c r="W182">
        <v>0</v>
      </c>
      <c r="X182">
        <v>-2072447542</v>
      </c>
      <c r="Y182">
        <f>(AT182*0.5)</f>
        <v>16</v>
      </c>
      <c r="AA182">
        <v>0</v>
      </c>
      <c r="AB182">
        <v>1.5</v>
      </c>
      <c r="AC182">
        <v>0</v>
      </c>
      <c r="AD182">
        <v>0</v>
      </c>
      <c r="AE182">
        <v>0</v>
      </c>
      <c r="AF182">
        <v>1.5</v>
      </c>
      <c r="AG182">
        <v>0</v>
      </c>
      <c r="AH182">
        <v>0</v>
      </c>
      <c r="AI182">
        <v>1</v>
      </c>
      <c r="AJ182">
        <v>1</v>
      </c>
      <c r="AK182">
        <v>1</v>
      </c>
      <c r="AL182">
        <v>1</v>
      </c>
      <c r="AM182">
        <v>0</v>
      </c>
      <c r="AN182">
        <v>0</v>
      </c>
      <c r="AO182">
        <v>1</v>
      </c>
      <c r="AP182">
        <v>1</v>
      </c>
      <c r="AQ182">
        <v>0</v>
      </c>
      <c r="AR182">
        <v>0</v>
      </c>
      <c r="AS182" t="s">
        <v>3</v>
      </c>
      <c r="AT182">
        <v>32</v>
      </c>
      <c r="AU182" t="s">
        <v>205</v>
      </c>
      <c r="AV182">
        <v>0</v>
      </c>
      <c r="AW182">
        <v>2</v>
      </c>
      <c r="AX182">
        <v>69734381</v>
      </c>
      <c r="AY182">
        <v>1</v>
      </c>
      <c r="AZ182">
        <v>0</v>
      </c>
      <c r="BA182">
        <v>184</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CV182">
        <v>0</v>
      </c>
      <c r="CW182">
        <f>ROUND(Y182*Source!I233*DO182,9)</f>
        <v>0</v>
      </c>
      <c r="CX182">
        <f>ROUND(Y182*Source!I233,9)</f>
        <v>2.16</v>
      </c>
      <c r="CY182">
        <f>AB182</f>
        <v>1.5</v>
      </c>
      <c r="CZ182">
        <f>AF182</f>
        <v>1.5</v>
      </c>
      <c r="DA182">
        <f>AJ182</f>
        <v>1</v>
      </c>
      <c r="DB182">
        <f>ROUND((ROUND(AT182*CZ182,2)*0.5),2)</f>
        <v>24</v>
      </c>
      <c r="DC182">
        <f>ROUND((ROUND(AT182*AG182,2)*0.5),2)</f>
        <v>0</v>
      </c>
      <c r="DD182" t="s">
        <v>3</v>
      </c>
      <c r="DE182" t="s">
        <v>3</v>
      </c>
      <c r="DF182">
        <f t="shared" si="79"/>
        <v>0</v>
      </c>
      <c r="DG182">
        <f t="shared" si="77"/>
        <v>4</v>
      </c>
      <c r="DH182">
        <f t="shared" si="78"/>
        <v>0</v>
      </c>
      <c r="DI182">
        <f t="shared" si="76"/>
        <v>0</v>
      </c>
      <c r="DJ182">
        <f>DG182</f>
        <v>4</v>
      </c>
      <c r="DK182">
        <v>0</v>
      </c>
      <c r="DL182" t="s">
        <v>3</v>
      </c>
      <c r="DM182">
        <v>0</v>
      </c>
      <c r="DN182" t="s">
        <v>3</v>
      </c>
      <c r="DO182">
        <v>0</v>
      </c>
    </row>
    <row r="183" spans="1:119" x14ac:dyDescent="0.2">
      <c r="A183">
        <f>ROW(Source!A233)</f>
        <v>233</v>
      </c>
      <c r="B183">
        <v>69726971</v>
      </c>
      <c r="C183">
        <v>69734372</v>
      </c>
      <c r="D183">
        <v>27416566</v>
      </c>
      <c r="E183">
        <v>1</v>
      </c>
      <c r="F183">
        <v>1</v>
      </c>
      <c r="G183">
        <v>1</v>
      </c>
      <c r="H183">
        <v>3</v>
      </c>
      <c r="I183" t="s">
        <v>82</v>
      </c>
      <c r="J183" t="s">
        <v>194</v>
      </c>
      <c r="K183" t="s">
        <v>83</v>
      </c>
      <c r="L183">
        <v>1339</v>
      </c>
      <c r="N183">
        <v>1007</v>
      </c>
      <c r="O183" t="s">
        <v>40</v>
      </c>
      <c r="P183" t="s">
        <v>40</v>
      </c>
      <c r="Q183">
        <v>1</v>
      </c>
      <c r="W183">
        <v>0</v>
      </c>
      <c r="X183">
        <v>1967222743</v>
      </c>
      <c r="Y183">
        <f>AT183</f>
        <v>2</v>
      </c>
      <c r="AA183">
        <v>7.14</v>
      </c>
      <c r="AB183">
        <v>0</v>
      </c>
      <c r="AC183">
        <v>0</v>
      </c>
      <c r="AD183">
        <v>0</v>
      </c>
      <c r="AE183">
        <v>7.14</v>
      </c>
      <c r="AF183">
        <v>0</v>
      </c>
      <c r="AG183">
        <v>0</v>
      </c>
      <c r="AH183">
        <v>0</v>
      </c>
      <c r="AI183">
        <v>1</v>
      </c>
      <c r="AJ183">
        <v>1</v>
      </c>
      <c r="AK183">
        <v>1</v>
      </c>
      <c r="AL183">
        <v>1</v>
      </c>
      <c r="AM183">
        <v>0</v>
      </c>
      <c r="AN183">
        <v>0</v>
      </c>
      <c r="AO183">
        <v>0</v>
      </c>
      <c r="AP183">
        <v>1</v>
      </c>
      <c r="AQ183">
        <v>0</v>
      </c>
      <c r="AR183">
        <v>0</v>
      </c>
      <c r="AS183" t="s">
        <v>3</v>
      </c>
      <c r="AT183">
        <v>2</v>
      </c>
      <c r="AU183" t="s">
        <v>3</v>
      </c>
      <c r="AV183">
        <v>0</v>
      </c>
      <c r="AW183">
        <v>2</v>
      </c>
      <c r="AX183">
        <v>69734383</v>
      </c>
      <c r="AY183">
        <v>1</v>
      </c>
      <c r="AZ183">
        <v>0</v>
      </c>
      <c r="BA183">
        <v>186</v>
      </c>
      <c r="BB183">
        <v>3</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CV183">
        <v>0</v>
      </c>
      <c r="CW183">
        <v>0</v>
      </c>
      <c r="CX183">
        <f>ROUND(Y183*Source!I233,9)</f>
        <v>0.27</v>
      </c>
      <c r="CY183">
        <f>AA183</f>
        <v>7.14</v>
      </c>
      <c r="CZ183">
        <f>AE183</f>
        <v>7.14</v>
      </c>
      <c r="DA183">
        <f>AI183</f>
        <v>1</v>
      </c>
      <c r="DB183">
        <f>ROUND(ROUND(AT183*CZ183,2),2)</f>
        <v>14.28</v>
      </c>
      <c r="DC183">
        <f>ROUND(ROUND(AT183*AG183,2),2)</f>
        <v>0</v>
      </c>
      <c r="DD183" t="s">
        <v>3</v>
      </c>
      <c r="DE183" t="s">
        <v>3</v>
      </c>
      <c r="DF183">
        <f t="shared" si="79"/>
        <v>2</v>
      </c>
      <c r="DG183">
        <f t="shared" si="77"/>
        <v>0</v>
      </c>
      <c r="DH183">
        <f t="shared" si="78"/>
        <v>0</v>
      </c>
      <c r="DI183">
        <f t="shared" si="76"/>
        <v>0</v>
      </c>
      <c r="DJ183">
        <f>DF183</f>
        <v>2</v>
      </c>
      <c r="DK183">
        <v>0</v>
      </c>
      <c r="DL183" t="s">
        <v>3</v>
      </c>
      <c r="DM183">
        <v>0</v>
      </c>
      <c r="DN183" t="s">
        <v>3</v>
      </c>
      <c r="DO183">
        <v>0</v>
      </c>
    </row>
    <row r="184" spans="1:119" x14ac:dyDescent="0.2">
      <c r="A184">
        <f>ROW(Source!A234)</f>
        <v>234</v>
      </c>
      <c r="B184">
        <v>69726884</v>
      </c>
      <c r="C184">
        <v>69734372</v>
      </c>
      <c r="D184">
        <v>27493137</v>
      </c>
      <c r="E184">
        <v>1</v>
      </c>
      <c r="F184">
        <v>1</v>
      </c>
      <c r="G184">
        <v>1</v>
      </c>
      <c r="H184">
        <v>1</v>
      </c>
      <c r="I184" t="s">
        <v>999</v>
      </c>
      <c r="J184" t="s">
        <v>3</v>
      </c>
      <c r="K184" t="s">
        <v>1000</v>
      </c>
      <c r="L184">
        <v>1369</v>
      </c>
      <c r="N184">
        <v>1013</v>
      </c>
      <c r="O184" t="s">
        <v>974</v>
      </c>
      <c r="P184" t="s">
        <v>974</v>
      </c>
      <c r="Q184">
        <v>1</v>
      </c>
      <c r="W184">
        <v>0</v>
      </c>
      <c r="X184">
        <v>-1973258772</v>
      </c>
      <c r="Y184">
        <f>AT184</f>
        <v>80.040000000000006</v>
      </c>
      <c r="AA184">
        <v>0</v>
      </c>
      <c r="AB184">
        <v>0</v>
      </c>
      <c r="AC184">
        <v>0</v>
      </c>
      <c r="AD184">
        <v>232.04</v>
      </c>
      <c r="AE184">
        <v>0</v>
      </c>
      <c r="AF184">
        <v>0</v>
      </c>
      <c r="AG184">
        <v>0</v>
      </c>
      <c r="AH184">
        <v>9.15</v>
      </c>
      <c r="AI184">
        <v>1</v>
      </c>
      <c r="AJ184">
        <v>1</v>
      </c>
      <c r="AK184">
        <v>1</v>
      </c>
      <c r="AL184">
        <v>25.36</v>
      </c>
      <c r="AM184">
        <v>5</v>
      </c>
      <c r="AN184">
        <v>0</v>
      </c>
      <c r="AO184">
        <v>1</v>
      </c>
      <c r="AP184">
        <v>0</v>
      </c>
      <c r="AQ184">
        <v>0</v>
      </c>
      <c r="AR184">
        <v>0</v>
      </c>
      <c r="AS184" t="s">
        <v>3</v>
      </c>
      <c r="AT184">
        <v>80.040000000000006</v>
      </c>
      <c r="AU184" t="s">
        <v>3</v>
      </c>
      <c r="AV184">
        <v>1</v>
      </c>
      <c r="AW184">
        <v>2</v>
      </c>
      <c r="AX184">
        <v>69734378</v>
      </c>
      <c r="AY184">
        <v>1</v>
      </c>
      <c r="AZ184">
        <v>0</v>
      </c>
      <c r="BA184">
        <v>187</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CU184">
        <f>ROUND(AT184*Source!I234*AH184*AL184,0)</f>
        <v>2507</v>
      </c>
      <c r="CV184">
        <f>ROUND(Y184*Source!I234,9)</f>
        <v>10.805400000000001</v>
      </c>
      <c r="CW184">
        <v>0</v>
      </c>
      <c r="CX184">
        <f>ROUND(Y184*Source!I234,9)</f>
        <v>10.805400000000001</v>
      </c>
      <c r="CY184">
        <f>AD184</f>
        <v>232.04</v>
      </c>
      <c r="CZ184">
        <f>AH184</f>
        <v>9.15</v>
      </c>
      <c r="DA184">
        <f>AL184</f>
        <v>25.36</v>
      </c>
      <c r="DB184">
        <f>ROUND(ROUND(AT184*CZ184,2),2)</f>
        <v>732.37</v>
      </c>
      <c r="DC184">
        <f>ROUND(ROUND(AT184*AG184,2),2)</f>
        <v>0</v>
      </c>
      <c r="DD184" t="s">
        <v>3</v>
      </c>
      <c r="DE184" t="s">
        <v>3</v>
      </c>
      <c r="DF184">
        <f t="shared" si="79"/>
        <v>0</v>
      </c>
      <c r="DG184">
        <f t="shared" si="77"/>
        <v>0</v>
      </c>
      <c r="DH184">
        <f t="shared" si="78"/>
        <v>0</v>
      </c>
      <c r="DI184">
        <f>ROUND(ROUND(AH184*AL184,0)*CX184,0)</f>
        <v>2507</v>
      </c>
      <c r="DJ184">
        <f>DI184</f>
        <v>2507</v>
      </c>
      <c r="DK184">
        <v>0</v>
      </c>
      <c r="DL184" t="s">
        <v>3</v>
      </c>
      <c r="DM184">
        <v>0</v>
      </c>
      <c r="DN184" t="s">
        <v>3</v>
      </c>
      <c r="DO184">
        <v>0</v>
      </c>
    </row>
    <row r="185" spans="1:119" x14ac:dyDescent="0.2">
      <c r="A185">
        <f>ROW(Source!A234)</f>
        <v>234</v>
      </c>
      <c r="B185">
        <v>69726884</v>
      </c>
      <c r="C185">
        <v>69734372</v>
      </c>
      <c r="D185">
        <v>121548</v>
      </c>
      <c r="E185">
        <v>1</v>
      </c>
      <c r="F185">
        <v>1</v>
      </c>
      <c r="G185">
        <v>1</v>
      </c>
      <c r="H185">
        <v>1</v>
      </c>
      <c r="I185" t="s">
        <v>36</v>
      </c>
      <c r="J185" t="s">
        <v>3</v>
      </c>
      <c r="K185" t="s">
        <v>981</v>
      </c>
      <c r="L185">
        <v>608254</v>
      </c>
      <c r="N185">
        <v>1013</v>
      </c>
      <c r="O185" t="s">
        <v>982</v>
      </c>
      <c r="P185" t="s">
        <v>982</v>
      </c>
      <c r="Q185">
        <v>1</v>
      </c>
      <c r="W185">
        <v>0</v>
      </c>
      <c r="X185">
        <v>-185737400</v>
      </c>
      <c r="Y185">
        <f>(AT185*0.5)</f>
        <v>1.0449999999999999</v>
      </c>
      <c r="AA185">
        <v>0</v>
      </c>
      <c r="AB185">
        <v>0</v>
      </c>
      <c r="AC185">
        <v>0</v>
      </c>
      <c r="AD185">
        <v>0</v>
      </c>
      <c r="AE185">
        <v>0</v>
      </c>
      <c r="AF185">
        <v>0</v>
      </c>
      <c r="AG185">
        <v>0</v>
      </c>
      <c r="AH185">
        <v>0</v>
      </c>
      <c r="AI185">
        <v>1</v>
      </c>
      <c r="AJ185">
        <v>1</v>
      </c>
      <c r="AK185">
        <v>19.8</v>
      </c>
      <c r="AL185">
        <v>1</v>
      </c>
      <c r="AM185">
        <v>5</v>
      </c>
      <c r="AN185">
        <v>0</v>
      </c>
      <c r="AO185">
        <v>1</v>
      </c>
      <c r="AP185">
        <v>1</v>
      </c>
      <c r="AQ185">
        <v>0</v>
      </c>
      <c r="AR185">
        <v>0</v>
      </c>
      <c r="AS185" t="s">
        <v>3</v>
      </c>
      <c r="AT185">
        <v>2.09</v>
      </c>
      <c r="AU185" t="s">
        <v>205</v>
      </c>
      <c r="AV185">
        <v>2</v>
      </c>
      <c r="AW185">
        <v>2</v>
      </c>
      <c r="AX185">
        <v>69734379</v>
      </c>
      <c r="AY185">
        <v>1</v>
      </c>
      <c r="AZ185">
        <v>0</v>
      </c>
      <c r="BA185">
        <v>188</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CV185">
        <v>0</v>
      </c>
      <c r="CW185">
        <v>0</v>
      </c>
      <c r="CX185">
        <f>ROUND(Y185*Source!I234,9)</f>
        <v>0.14107500000000001</v>
      </c>
      <c r="CY185">
        <f>AD185</f>
        <v>0</v>
      </c>
      <c r="CZ185">
        <f>AH185</f>
        <v>0</v>
      </c>
      <c r="DA185">
        <f>AL185</f>
        <v>1</v>
      </c>
      <c r="DB185">
        <f>ROUND((ROUND(AT185*CZ185,2)*0.5),2)</f>
        <v>0</v>
      </c>
      <c r="DC185">
        <f>ROUND((ROUND(AT185*AG185,2)*0.5),2)</f>
        <v>0</v>
      </c>
      <c r="DD185" t="s">
        <v>3</v>
      </c>
      <c r="DE185" t="s">
        <v>3</v>
      </c>
      <c r="DF185">
        <f t="shared" si="79"/>
        <v>0</v>
      </c>
      <c r="DG185">
        <f t="shared" si="77"/>
        <v>0</v>
      </c>
      <c r="DH185">
        <f>ROUND(ROUND(AG185*AK185,0)*CX185,0)</f>
        <v>0</v>
      </c>
      <c r="DI185">
        <f t="shared" ref="DI185:DI192" si="80">ROUND(ROUND(AH185,0)*CX185,0)</f>
        <v>0</v>
      </c>
      <c r="DJ185">
        <f>DI185</f>
        <v>0</v>
      </c>
      <c r="DK185">
        <v>0</v>
      </c>
      <c r="DL185" t="s">
        <v>3</v>
      </c>
      <c r="DM185">
        <v>0</v>
      </c>
      <c r="DN185" t="s">
        <v>3</v>
      </c>
      <c r="DO185">
        <v>0</v>
      </c>
    </row>
    <row r="186" spans="1:119" x14ac:dyDescent="0.2">
      <c r="A186">
        <f>ROW(Source!A234)</f>
        <v>234</v>
      </c>
      <c r="B186">
        <v>69726884</v>
      </c>
      <c r="C186">
        <v>69734372</v>
      </c>
      <c r="D186">
        <v>27439740</v>
      </c>
      <c r="E186">
        <v>1</v>
      </c>
      <c r="F186">
        <v>1</v>
      </c>
      <c r="G186">
        <v>1</v>
      </c>
      <c r="H186">
        <v>2</v>
      </c>
      <c r="I186" t="s">
        <v>1006</v>
      </c>
      <c r="J186" t="s">
        <v>1007</v>
      </c>
      <c r="K186" t="s">
        <v>1008</v>
      </c>
      <c r="L186">
        <v>1368</v>
      </c>
      <c r="N186">
        <v>1011</v>
      </c>
      <c r="O186" t="s">
        <v>978</v>
      </c>
      <c r="P186" t="s">
        <v>978</v>
      </c>
      <c r="Q186">
        <v>1</v>
      </c>
      <c r="W186">
        <v>0</v>
      </c>
      <c r="X186">
        <v>1936917142</v>
      </c>
      <c r="Y186">
        <f>(AT186*0.5)</f>
        <v>1.0449999999999999</v>
      </c>
      <c r="AA186">
        <v>0</v>
      </c>
      <c r="AB186">
        <v>638.41</v>
      </c>
      <c r="AC186">
        <v>200.77</v>
      </c>
      <c r="AD186">
        <v>0</v>
      </c>
      <c r="AE186">
        <v>0</v>
      </c>
      <c r="AF186">
        <v>81.430000000000007</v>
      </c>
      <c r="AG186">
        <v>10.14</v>
      </c>
      <c r="AH186">
        <v>0</v>
      </c>
      <c r="AI186">
        <v>1</v>
      </c>
      <c r="AJ186">
        <v>7.84</v>
      </c>
      <c r="AK186">
        <v>19.8</v>
      </c>
      <c r="AL186">
        <v>1</v>
      </c>
      <c r="AM186">
        <v>5</v>
      </c>
      <c r="AN186">
        <v>0</v>
      </c>
      <c r="AO186">
        <v>1</v>
      </c>
      <c r="AP186">
        <v>1</v>
      </c>
      <c r="AQ186">
        <v>0</v>
      </c>
      <c r="AR186">
        <v>0</v>
      </c>
      <c r="AS186" t="s">
        <v>3</v>
      </c>
      <c r="AT186">
        <v>2.09</v>
      </c>
      <c r="AU186" t="s">
        <v>205</v>
      </c>
      <c r="AV186">
        <v>0</v>
      </c>
      <c r="AW186">
        <v>2</v>
      </c>
      <c r="AX186">
        <v>69734380</v>
      </c>
      <c r="AY186">
        <v>1</v>
      </c>
      <c r="AZ186">
        <v>0</v>
      </c>
      <c r="BA186">
        <v>189</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CV186">
        <v>0</v>
      </c>
      <c r="CW186">
        <f>ROUND(Y186*Source!I234*DO186,9)</f>
        <v>0</v>
      </c>
      <c r="CX186">
        <f>ROUND(Y186*Source!I234,9)</f>
        <v>0.14107500000000001</v>
      </c>
      <c r="CY186">
        <f>AB186</f>
        <v>638.41</v>
      </c>
      <c r="CZ186">
        <f>AF186</f>
        <v>81.430000000000007</v>
      </c>
      <c r="DA186">
        <f>AJ186</f>
        <v>7.84</v>
      </c>
      <c r="DB186">
        <f>ROUND((ROUND(AT186*CZ186,2)*0.5),2)</f>
        <v>85.1</v>
      </c>
      <c r="DC186">
        <f>ROUND((ROUND(AT186*AG186,2)*0.5),2)</f>
        <v>10.6</v>
      </c>
      <c r="DD186" t="s">
        <v>3</v>
      </c>
      <c r="DE186" t="s">
        <v>3</v>
      </c>
      <c r="DF186">
        <f t="shared" si="79"/>
        <v>0</v>
      </c>
      <c r="DG186">
        <f>ROUND(ROUND(AF186*AJ186,0)*CX186,0)</f>
        <v>90</v>
      </c>
      <c r="DH186">
        <f>ROUND(ROUND(AG186*AK186,0)*CX186,0)</f>
        <v>28</v>
      </c>
      <c r="DI186">
        <f t="shared" si="80"/>
        <v>0</v>
      </c>
      <c r="DJ186">
        <f>DG186</f>
        <v>90</v>
      </c>
      <c r="DK186">
        <v>0</v>
      </c>
      <c r="DL186" t="s">
        <v>3</v>
      </c>
      <c r="DM186">
        <v>0</v>
      </c>
      <c r="DN186" t="s">
        <v>3</v>
      </c>
      <c r="DO186">
        <v>0</v>
      </c>
    </row>
    <row r="187" spans="1:119" x14ac:dyDescent="0.2">
      <c r="A187">
        <f>ROW(Source!A234)</f>
        <v>234</v>
      </c>
      <c r="B187">
        <v>69726884</v>
      </c>
      <c r="C187">
        <v>69734372</v>
      </c>
      <c r="D187">
        <v>27441148</v>
      </c>
      <c r="E187">
        <v>1</v>
      </c>
      <c r="F187">
        <v>1</v>
      </c>
      <c r="G187">
        <v>1</v>
      </c>
      <c r="H187">
        <v>2</v>
      </c>
      <c r="I187" t="s">
        <v>1009</v>
      </c>
      <c r="J187" t="s">
        <v>1010</v>
      </c>
      <c r="K187" t="s">
        <v>1011</v>
      </c>
      <c r="L187">
        <v>1368</v>
      </c>
      <c r="N187">
        <v>1011</v>
      </c>
      <c r="O187" t="s">
        <v>978</v>
      </c>
      <c r="P187" t="s">
        <v>978</v>
      </c>
      <c r="Q187">
        <v>1</v>
      </c>
      <c r="W187">
        <v>0</v>
      </c>
      <c r="X187">
        <v>-2072447542</v>
      </c>
      <c r="Y187">
        <f>(AT187*0.5)</f>
        <v>16</v>
      </c>
      <c r="AA187">
        <v>0</v>
      </c>
      <c r="AB187">
        <v>11.76</v>
      </c>
      <c r="AC187">
        <v>0</v>
      </c>
      <c r="AD187">
        <v>0</v>
      </c>
      <c r="AE187">
        <v>0</v>
      </c>
      <c r="AF187">
        <v>1.5</v>
      </c>
      <c r="AG187">
        <v>0</v>
      </c>
      <c r="AH187">
        <v>0</v>
      </c>
      <c r="AI187">
        <v>1</v>
      </c>
      <c r="AJ187">
        <v>7.84</v>
      </c>
      <c r="AK187">
        <v>19.8</v>
      </c>
      <c r="AL187">
        <v>1</v>
      </c>
      <c r="AM187">
        <v>5</v>
      </c>
      <c r="AN187">
        <v>0</v>
      </c>
      <c r="AO187">
        <v>1</v>
      </c>
      <c r="AP187">
        <v>1</v>
      </c>
      <c r="AQ187">
        <v>0</v>
      </c>
      <c r="AR187">
        <v>0</v>
      </c>
      <c r="AS187" t="s">
        <v>3</v>
      </c>
      <c r="AT187">
        <v>32</v>
      </c>
      <c r="AU187" t="s">
        <v>205</v>
      </c>
      <c r="AV187">
        <v>0</v>
      </c>
      <c r="AW187">
        <v>2</v>
      </c>
      <c r="AX187">
        <v>69734381</v>
      </c>
      <c r="AY187">
        <v>1</v>
      </c>
      <c r="AZ187">
        <v>0</v>
      </c>
      <c r="BA187">
        <v>190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CV187">
        <v>0</v>
      </c>
      <c r="CW187">
        <f>ROUND(Y187*Source!I234*DO187,9)</f>
        <v>0</v>
      </c>
      <c r="CX187">
        <f>ROUND(Y187*Source!I234,9)</f>
        <v>2.16</v>
      </c>
      <c r="CY187">
        <f>AB187</f>
        <v>11.76</v>
      </c>
      <c r="CZ187">
        <f>AF187</f>
        <v>1.5</v>
      </c>
      <c r="DA187">
        <f>AJ187</f>
        <v>7.84</v>
      </c>
      <c r="DB187">
        <f>ROUND((ROUND(AT187*CZ187,2)*0.5),2)</f>
        <v>24</v>
      </c>
      <c r="DC187">
        <f>ROUND((ROUND(AT187*AG187,2)*0.5),2)</f>
        <v>0</v>
      </c>
      <c r="DD187" t="s">
        <v>3</v>
      </c>
      <c r="DE187" t="s">
        <v>3</v>
      </c>
      <c r="DF187">
        <f t="shared" si="79"/>
        <v>0</v>
      </c>
      <c r="DG187">
        <f>ROUND(ROUND(AF187*AJ187,0)*CX187,0)</f>
        <v>26</v>
      </c>
      <c r="DH187">
        <f>ROUND(ROUND(AG187*AK187,0)*CX187,0)</f>
        <v>0</v>
      </c>
      <c r="DI187">
        <f t="shared" si="80"/>
        <v>0</v>
      </c>
      <c r="DJ187">
        <f>DG187</f>
        <v>26</v>
      </c>
      <c r="DK187">
        <v>0</v>
      </c>
      <c r="DL187" t="s">
        <v>3</v>
      </c>
      <c r="DM187">
        <v>0</v>
      </c>
      <c r="DN187" t="s">
        <v>3</v>
      </c>
      <c r="DO187">
        <v>0</v>
      </c>
    </row>
    <row r="188" spans="1:119" x14ac:dyDescent="0.2">
      <c r="A188">
        <f>ROW(Source!A234)</f>
        <v>234</v>
      </c>
      <c r="B188">
        <v>69726884</v>
      </c>
      <c r="C188">
        <v>69734372</v>
      </c>
      <c r="D188">
        <v>27416566</v>
      </c>
      <c r="E188">
        <v>1</v>
      </c>
      <c r="F188">
        <v>1</v>
      </c>
      <c r="G188">
        <v>1</v>
      </c>
      <c r="H188">
        <v>3</v>
      </c>
      <c r="I188" t="s">
        <v>82</v>
      </c>
      <c r="J188" t="s">
        <v>194</v>
      </c>
      <c r="K188" t="s">
        <v>83</v>
      </c>
      <c r="L188">
        <v>1339</v>
      </c>
      <c r="N188">
        <v>1007</v>
      </c>
      <c r="O188" t="s">
        <v>40</v>
      </c>
      <c r="P188" t="s">
        <v>40</v>
      </c>
      <c r="Q188">
        <v>1</v>
      </c>
      <c r="W188">
        <v>0</v>
      </c>
      <c r="X188">
        <v>1967222743</v>
      </c>
      <c r="Y188">
        <f t="shared" ref="Y188:Y220" si="81">AT188</f>
        <v>2</v>
      </c>
      <c r="AA188">
        <v>14.19</v>
      </c>
      <c r="AB188">
        <v>0</v>
      </c>
      <c r="AC188">
        <v>0</v>
      </c>
      <c r="AD188">
        <v>0</v>
      </c>
      <c r="AE188">
        <v>1.97</v>
      </c>
      <c r="AF188">
        <v>0</v>
      </c>
      <c r="AG188">
        <v>0</v>
      </c>
      <c r="AH188">
        <v>0</v>
      </c>
      <c r="AI188">
        <v>7.56</v>
      </c>
      <c r="AJ188">
        <v>1</v>
      </c>
      <c r="AK188">
        <v>1</v>
      </c>
      <c r="AL188">
        <v>1</v>
      </c>
      <c r="AM188">
        <v>0</v>
      </c>
      <c r="AN188">
        <v>0</v>
      </c>
      <c r="AO188">
        <v>0</v>
      </c>
      <c r="AP188">
        <v>1</v>
      </c>
      <c r="AQ188">
        <v>0</v>
      </c>
      <c r="AR188">
        <v>0</v>
      </c>
      <c r="AS188" t="s">
        <v>3</v>
      </c>
      <c r="AT188">
        <v>2</v>
      </c>
      <c r="AU188" t="s">
        <v>3</v>
      </c>
      <c r="AV188">
        <v>0</v>
      </c>
      <c r="AW188">
        <v>2</v>
      </c>
      <c r="AX188">
        <v>69734383</v>
      </c>
      <c r="AY188">
        <v>1</v>
      </c>
      <c r="AZ188">
        <v>16384</v>
      </c>
      <c r="BA188">
        <v>192</v>
      </c>
      <c r="BB188">
        <v>3</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CV188">
        <v>0</v>
      </c>
      <c r="CW188">
        <v>0</v>
      </c>
      <c r="CX188">
        <f>ROUND(Y188*Source!I234,9)</f>
        <v>0.27</v>
      </c>
      <c r="CY188">
        <f>AA188</f>
        <v>14.19</v>
      </c>
      <c r="CZ188">
        <f>AE188</f>
        <v>1.97</v>
      </c>
      <c r="DA188">
        <f>AI188</f>
        <v>7.56</v>
      </c>
      <c r="DB188">
        <f t="shared" ref="DB188:DB220" si="82">ROUND(ROUND(AT188*CZ188,2),2)</f>
        <v>3.94</v>
      </c>
      <c r="DC188">
        <f t="shared" ref="DC188:DC220" si="83">ROUND(ROUND(AT188*AG188,2),2)</f>
        <v>0</v>
      </c>
      <c r="DD188" t="s">
        <v>3</v>
      </c>
      <c r="DE188" t="s">
        <v>3</v>
      </c>
      <c r="DF188">
        <f>ROUND(ROUND(AE188*AI188,0)*CX188,0)</f>
        <v>4</v>
      </c>
      <c r="DG188">
        <f t="shared" ref="DG188:DG193" si="84">ROUND(ROUND(AF188,0)*CX188,0)</f>
        <v>0</v>
      </c>
      <c r="DH188">
        <f t="shared" ref="DH188:DH193" si="85">ROUND(ROUND(AG188,0)*CX188,0)</f>
        <v>0</v>
      </c>
      <c r="DI188">
        <f t="shared" si="80"/>
        <v>0</v>
      </c>
      <c r="DJ188">
        <f>DF188</f>
        <v>4</v>
      </c>
      <c r="DK188">
        <v>0</v>
      </c>
      <c r="DL188" t="s">
        <v>3</v>
      </c>
      <c r="DM188">
        <v>0</v>
      </c>
      <c r="DN188" t="s">
        <v>3</v>
      </c>
      <c r="DO188">
        <v>0</v>
      </c>
    </row>
    <row r="189" spans="1:119" x14ac:dyDescent="0.2">
      <c r="A189">
        <f>ROW(Source!A306)</f>
        <v>306</v>
      </c>
      <c r="B189">
        <v>69726971</v>
      </c>
      <c r="C189">
        <v>69734385</v>
      </c>
      <c r="D189">
        <v>27493087</v>
      </c>
      <c r="E189">
        <v>1</v>
      </c>
      <c r="F189">
        <v>1</v>
      </c>
      <c r="G189">
        <v>1</v>
      </c>
      <c r="H189">
        <v>1</v>
      </c>
      <c r="I189" t="s">
        <v>992</v>
      </c>
      <c r="J189" t="s">
        <v>3</v>
      </c>
      <c r="K189" t="s">
        <v>993</v>
      </c>
      <c r="L189">
        <v>1369</v>
      </c>
      <c r="N189">
        <v>1013</v>
      </c>
      <c r="O189" t="s">
        <v>974</v>
      </c>
      <c r="P189" t="s">
        <v>974</v>
      </c>
      <c r="Q189">
        <v>1</v>
      </c>
      <c r="W189">
        <v>0</v>
      </c>
      <c r="X189">
        <v>800791658</v>
      </c>
      <c r="Y189">
        <f t="shared" si="81"/>
        <v>9.4700000000000006</v>
      </c>
      <c r="AA189">
        <v>0</v>
      </c>
      <c r="AB189">
        <v>0</v>
      </c>
      <c r="AC189">
        <v>0</v>
      </c>
      <c r="AD189">
        <v>9.48</v>
      </c>
      <c r="AE189">
        <v>0</v>
      </c>
      <c r="AF189">
        <v>0</v>
      </c>
      <c r="AG189">
        <v>0</v>
      </c>
      <c r="AH189">
        <v>9.48</v>
      </c>
      <c r="AI189">
        <v>1</v>
      </c>
      <c r="AJ189">
        <v>1</v>
      </c>
      <c r="AK189">
        <v>1</v>
      </c>
      <c r="AL189">
        <v>1</v>
      </c>
      <c r="AM189">
        <v>0</v>
      </c>
      <c r="AN189">
        <v>0</v>
      </c>
      <c r="AO189">
        <v>1</v>
      </c>
      <c r="AP189">
        <v>0</v>
      </c>
      <c r="AQ189">
        <v>0</v>
      </c>
      <c r="AR189">
        <v>0</v>
      </c>
      <c r="AS189" t="s">
        <v>3</v>
      </c>
      <c r="AT189">
        <v>9.4700000000000006</v>
      </c>
      <c r="AU189" t="s">
        <v>3</v>
      </c>
      <c r="AV189">
        <v>1</v>
      </c>
      <c r="AW189">
        <v>2</v>
      </c>
      <c r="AX189">
        <v>69734390</v>
      </c>
      <c r="AY189">
        <v>1</v>
      </c>
      <c r="AZ189">
        <v>0</v>
      </c>
      <c r="BA189">
        <v>193</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CU189">
        <f>ROUND(AT189*Source!I306*AH189*AL189,0)</f>
        <v>1</v>
      </c>
      <c r="CV189">
        <f>ROUND(Y189*Source!I306,9)</f>
        <v>9.4700000000000006E-2</v>
      </c>
      <c r="CW189">
        <v>0</v>
      </c>
      <c r="CX189">
        <f>ROUND(Y189*Source!I306,9)</f>
        <v>9.4700000000000006E-2</v>
      </c>
      <c r="CY189">
        <f>AD189</f>
        <v>9.48</v>
      </c>
      <c r="CZ189">
        <f>AH189</f>
        <v>9.48</v>
      </c>
      <c r="DA189">
        <f>AL189</f>
        <v>1</v>
      </c>
      <c r="DB189">
        <f t="shared" si="82"/>
        <v>89.78</v>
      </c>
      <c r="DC189">
        <f t="shared" si="83"/>
        <v>0</v>
      </c>
      <c r="DD189" t="s">
        <v>3</v>
      </c>
      <c r="DE189" t="s">
        <v>3</v>
      </c>
      <c r="DF189">
        <f t="shared" ref="DF189:DF195" si="86">ROUND(ROUND(AE189,0)*CX189,0)</f>
        <v>0</v>
      </c>
      <c r="DG189">
        <f t="shared" si="84"/>
        <v>0</v>
      </c>
      <c r="DH189">
        <f t="shared" si="85"/>
        <v>0</v>
      </c>
      <c r="DI189">
        <f t="shared" si="80"/>
        <v>1</v>
      </c>
      <c r="DJ189">
        <f>DI189</f>
        <v>1</v>
      </c>
      <c r="DK189">
        <v>0</v>
      </c>
      <c r="DL189" t="s">
        <v>3</v>
      </c>
      <c r="DM189">
        <v>0</v>
      </c>
      <c r="DN189" t="s">
        <v>3</v>
      </c>
      <c r="DO189">
        <v>0</v>
      </c>
    </row>
    <row r="190" spans="1:119" x14ac:dyDescent="0.2">
      <c r="A190">
        <f>ROW(Source!A306)</f>
        <v>306</v>
      </c>
      <c r="B190">
        <v>69726971</v>
      </c>
      <c r="C190">
        <v>69734385</v>
      </c>
      <c r="D190">
        <v>27439597</v>
      </c>
      <c r="E190">
        <v>1</v>
      </c>
      <c r="F190">
        <v>1</v>
      </c>
      <c r="G190">
        <v>1</v>
      </c>
      <c r="H190">
        <v>2</v>
      </c>
      <c r="I190" t="s">
        <v>994</v>
      </c>
      <c r="J190" t="s">
        <v>995</v>
      </c>
      <c r="K190" t="s">
        <v>996</v>
      </c>
      <c r="L190">
        <v>1368</v>
      </c>
      <c r="N190">
        <v>1011</v>
      </c>
      <c r="O190" t="s">
        <v>978</v>
      </c>
      <c r="P190" t="s">
        <v>978</v>
      </c>
      <c r="Q190">
        <v>1</v>
      </c>
      <c r="W190">
        <v>0</v>
      </c>
      <c r="X190">
        <v>-1564010176</v>
      </c>
      <c r="Y190">
        <f t="shared" si="81"/>
        <v>0.45</v>
      </c>
      <c r="AA190">
        <v>0</v>
      </c>
      <c r="AB190">
        <v>6.62</v>
      </c>
      <c r="AC190">
        <v>0</v>
      </c>
      <c r="AD190">
        <v>0</v>
      </c>
      <c r="AE190">
        <v>0</v>
      </c>
      <c r="AF190">
        <v>6.62</v>
      </c>
      <c r="AG190">
        <v>0</v>
      </c>
      <c r="AH190">
        <v>0</v>
      </c>
      <c r="AI190">
        <v>1</v>
      </c>
      <c r="AJ190">
        <v>1</v>
      </c>
      <c r="AK190">
        <v>1</v>
      </c>
      <c r="AL190">
        <v>1</v>
      </c>
      <c r="AM190">
        <v>0</v>
      </c>
      <c r="AN190">
        <v>0</v>
      </c>
      <c r="AO190">
        <v>1</v>
      </c>
      <c r="AP190">
        <v>0</v>
      </c>
      <c r="AQ190">
        <v>0</v>
      </c>
      <c r="AR190">
        <v>0</v>
      </c>
      <c r="AS190" t="s">
        <v>3</v>
      </c>
      <c r="AT190">
        <v>0.45</v>
      </c>
      <c r="AU190" t="s">
        <v>3</v>
      </c>
      <c r="AV190">
        <v>0</v>
      </c>
      <c r="AW190">
        <v>2</v>
      </c>
      <c r="AX190">
        <v>69734391</v>
      </c>
      <c r="AY190">
        <v>1</v>
      </c>
      <c r="AZ190">
        <v>0</v>
      </c>
      <c r="BA190">
        <v>194</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CV190">
        <v>0</v>
      </c>
      <c r="CW190">
        <f>ROUND(Y190*Source!I306*DO190,9)</f>
        <v>0</v>
      </c>
      <c r="CX190">
        <f>ROUND(Y190*Source!I306,9)</f>
        <v>4.4999999999999997E-3</v>
      </c>
      <c r="CY190">
        <f>AB190</f>
        <v>6.62</v>
      </c>
      <c r="CZ190">
        <f>AF190</f>
        <v>6.62</v>
      </c>
      <c r="DA190">
        <f>AJ190</f>
        <v>1</v>
      </c>
      <c r="DB190">
        <f t="shared" si="82"/>
        <v>2.98</v>
      </c>
      <c r="DC190">
        <f t="shared" si="83"/>
        <v>0</v>
      </c>
      <c r="DD190" t="s">
        <v>3</v>
      </c>
      <c r="DE190" t="s">
        <v>3</v>
      </c>
      <c r="DF190">
        <f t="shared" si="86"/>
        <v>0</v>
      </c>
      <c r="DG190">
        <f t="shared" si="84"/>
        <v>0</v>
      </c>
      <c r="DH190">
        <f t="shared" si="85"/>
        <v>0</v>
      </c>
      <c r="DI190">
        <f t="shared" si="80"/>
        <v>0</v>
      </c>
      <c r="DJ190">
        <f>DG190</f>
        <v>0</v>
      </c>
      <c r="DK190">
        <v>0</v>
      </c>
      <c r="DL190" t="s">
        <v>3</v>
      </c>
      <c r="DM190">
        <v>0</v>
      </c>
      <c r="DN190" t="s">
        <v>3</v>
      </c>
      <c r="DO190">
        <v>0</v>
      </c>
    </row>
    <row r="191" spans="1:119" x14ac:dyDescent="0.2">
      <c r="A191">
        <f>ROW(Source!A306)</f>
        <v>306</v>
      </c>
      <c r="B191">
        <v>69726971</v>
      </c>
      <c r="C191">
        <v>69734385</v>
      </c>
      <c r="D191">
        <v>27441327</v>
      </c>
      <c r="E191">
        <v>1</v>
      </c>
      <c r="F191">
        <v>1</v>
      </c>
      <c r="G191">
        <v>1</v>
      </c>
      <c r="H191">
        <v>2</v>
      </c>
      <c r="I191" t="s">
        <v>975</v>
      </c>
      <c r="J191" t="s">
        <v>976</v>
      </c>
      <c r="K191" t="s">
        <v>977</v>
      </c>
      <c r="L191">
        <v>1368</v>
      </c>
      <c r="N191">
        <v>1011</v>
      </c>
      <c r="O191" t="s">
        <v>978</v>
      </c>
      <c r="P191" t="s">
        <v>978</v>
      </c>
      <c r="Q191">
        <v>1</v>
      </c>
      <c r="W191">
        <v>0</v>
      </c>
      <c r="X191">
        <v>-1583389094</v>
      </c>
      <c r="Y191">
        <f t="shared" si="81"/>
        <v>0.31</v>
      </c>
      <c r="AA191">
        <v>0</v>
      </c>
      <c r="AB191">
        <v>93.37</v>
      </c>
      <c r="AC191">
        <v>11.69</v>
      </c>
      <c r="AD191">
        <v>0</v>
      </c>
      <c r="AE191">
        <v>0</v>
      </c>
      <c r="AF191">
        <v>93.37</v>
      </c>
      <c r="AG191">
        <v>11.69</v>
      </c>
      <c r="AH191">
        <v>0</v>
      </c>
      <c r="AI191">
        <v>1</v>
      </c>
      <c r="AJ191">
        <v>1</v>
      </c>
      <c r="AK191">
        <v>1</v>
      </c>
      <c r="AL191">
        <v>1</v>
      </c>
      <c r="AM191">
        <v>0</v>
      </c>
      <c r="AN191">
        <v>0</v>
      </c>
      <c r="AO191">
        <v>1</v>
      </c>
      <c r="AP191">
        <v>0</v>
      </c>
      <c r="AQ191">
        <v>0</v>
      </c>
      <c r="AR191">
        <v>0</v>
      </c>
      <c r="AS191" t="s">
        <v>3</v>
      </c>
      <c r="AT191">
        <v>0.31</v>
      </c>
      <c r="AU191" t="s">
        <v>3</v>
      </c>
      <c r="AV191">
        <v>0</v>
      </c>
      <c r="AW191">
        <v>2</v>
      </c>
      <c r="AX191">
        <v>69734392</v>
      </c>
      <c r="AY191">
        <v>1</v>
      </c>
      <c r="AZ191">
        <v>0</v>
      </c>
      <c r="BA191">
        <v>195</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CV191">
        <v>0</v>
      </c>
      <c r="CW191">
        <f>ROUND(Y191*Source!I306*DO191,9)</f>
        <v>0</v>
      </c>
      <c r="CX191">
        <f>ROUND(Y191*Source!I306,9)</f>
        <v>3.0999999999999999E-3</v>
      </c>
      <c r="CY191">
        <f>AB191</f>
        <v>93.37</v>
      </c>
      <c r="CZ191">
        <f>AF191</f>
        <v>93.37</v>
      </c>
      <c r="DA191">
        <f>AJ191</f>
        <v>1</v>
      </c>
      <c r="DB191">
        <f t="shared" si="82"/>
        <v>28.94</v>
      </c>
      <c r="DC191">
        <f t="shared" si="83"/>
        <v>3.62</v>
      </c>
      <c r="DD191" t="s">
        <v>3</v>
      </c>
      <c r="DE191" t="s">
        <v>3</v>
      </c>
      <c r="DF191">
        <f t="shared" si="86"/>
        <v>0</v>
      </c>
      <c r="DG191">
        <f t="shared" si="84"/>
        <v>0</v>
      </c>
      <c r="DH191">
        <f t="shared" si="85"/>
        <v>0</v>
      </c>
      <c r="DI191">
        <f t="shared" si="80"/>
        <v>0</v>
      </c>
      <c r="DJ191">
        <f>DG191</f>
        <v>0</v>
      </c>
      <c r="DK191">
        <v>0</v>
      </c>
      <c r="DL191" t="s">
        <v>3</v>
      </c>
      <c r="DM191">
        <v>0</v>
      </c>
      <c r="DN191" t="s">
        <v>3</v>
      </c>
      <c r="DO191">
        <v>0</v>
      </c>
    </row>
    <row r="192" spans="1:119" x14ac:dyDescent="0.2">
      <c r="A192">
        <f>ROW(Source!A306)</f>
        <v>306</v>
      </c>
      <c r="B192">
        <v>69726971</v>
      </c>
      <c r="C192">
        <v>69734385</v>
      </c>
      <c r="D192">
        <v>27382915</v>
      </c>
      <c r="E192">
        <v>1</v>
      </c>
      <c r="F192">
        <v>1</v>
      </c>
      <c r="G192">
        <v>1</v>
      </c>
      <c r="H192">
        <v>3</v>
      </c>
      <c r="I192" t="s">
        <v>153</v>
      </c>
      <c r="J192" t="s">
        <v>155</v>
      </c>
      <c r="K192" t="s">
        <v>154</v>
      </c>
      <c r="L192">
        <v>1339</v>
      </c>
      <c r="N192">
        <v>1007</v>
      </c>
      <c r="O192" t="s">
        <v>40</v>
      </c>
      <c r="P192" t="s">
        <v>40</v>
      </c>
      <c r="Q192">
        <v>1</v>
      </c>
      <c r="W192">
        <v>0</v>
      </c>
      <c r="X192">
        <v>958144803</v>
      </c>
      <c r="Y192">
        <f t="shared" si="81"/>
        <v>1.02</v>
      </c>
      <c r="AA192">
        <v>672.09</v>
      </c>
      <c r="AB192">
        <v>0</v>
      </c>
      <c r="AC192">
        <v>0</v>
      </c>
      <c r="AD192">
        <v>0</v>
      </c>
      <c r="AE192">
        <v>672.09</v>
      </c>
      <c r="AF192">
        <v>0</v>
      </c>
      <c r="AG192">
        <v>0</v>
      </c>
      <c r="AH192">
        <v>0</v>
      </c>
      <c r="AI192">
        <v>1</v>
      </c>
      <c r="AJ192">
        <v>1</v>
      </c>
      <c r="AK192">
        <v>1</v>
      </c>
      <c r="AL192">
        <v>1</v>
      </c>
      <c r="AM192">
        <v>0</v>
      </c>
      <c r="AN192">
        <v>0</v>
      </c>
      <c r="AO192">
        <v>0</v>
      </c>
      <c r="AP192">
        <v>1</v>
      </c>
      <c r="AQ192">
        <v>0</v>
      </c>
      <c r="AR192">
        <v>0</v>
      </c>
      <c r="AS192" t="s">
        <v>3</v>
      </c>
      <c r="AT192">
        <v>1.02</v>
      </c>
      <c r="AU192" t="s">
        <v>3</v>
      </c>
      <c r="AV192">
        <v>0</v>
      </c>
      <c r="AW192">
        <v>1</v>
      </c>
      <c r="AX192">
        <v>-1</v>
      </c>
      <c r="AY192">
        <v>0</v>
      </c>
      <c r="AZ192">
        <v>0</v>
      </c>
      <c r="BA192" t="s">
        <v>3</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CV192">
        <v>0</v>
      </c>
      <c r="CW192">
        <v>0</v>
      </c>
      <c r="CX192">
        <f>ROUND(Y192*Source!I306,9)</f>
        <v>1.0200000000000001E-2</v>
      </c>
      <c r="CY192">
        <f>AA192</f>
        <v>672.09</v>
      </c>
      <c r="CZ192">
        <f>AE192</f>
        <v>672.09</v>
      </c>
      <c r="DA192">
        <f>AI192</f>
        <v>1</v>
      </c>
      <c r="DB192">
        <f t="shared" si="82"/>
        <v>685.53</v>
      </c>
      <c r="DC192">
        <f t="shared" si="83"/>
        <v>0</v>
      </c>
      <c r="DD192" t="s">
        <v>3</v>
      </c>
      <c r="DE192" t="s">
        <v>3</v>
      </c>
      <c r="DF192">
        <f t="shared" si="86"/>
        <v>7</v>
      </c>
      <c r="DG192">
        <f t="shared" si="84"/>
        <v>0</v>
      </c>
      <c r="DH192">
        <f t="shared" si="85"/>
        <v>0</v>
      </c>
      <c r="DI192">
        <f t="shared" si="80"/>
        <v>0</v>
      </c>
      <c r="DJ192">
        <f>DF192</f>
        <v>7</v>
      </c>
      <c r="DK192">
        <v>0</v>
      </c>
      <c r="DL192" t="s">
        <v>3</v>
      </c>
      <c r="DM192">
        <v>0</v>
      </c>
      <c r="DN192" t="s">
        <v>3</v>
      </c>
      <c r="DO192">
        <v>0</v>
      </c>
    </row>
    <row r="193" spans="1:119" x14ac:dyDescent="0.2">
      <c r="A193">
        <f>ROW(Source!A307)</f>
        <v>307</v>
      </c>
      <c r="B193">
        <v>69726884</v>
      </c>
      <c r="C193">
        <v>69734385</v>
      </c>
      <c r="D193">
        <v>27493087</v>
      </c>
      <c r="E193">
        <v>1</v>
      </c>
      <c r="F193">
        <v>1</v>
      </c>
      <c r="G193">
        <v>1</v>
      </c>
      <c r="H193">
        <v>1</v>
      </c>
      <c r="I193" t="s">
        <v>992</v>
      </c>
      <c r="J193" t="s">
        <v>3</v>
      </c>
      <c r="K193" t="s">
        <v>993</v>
      </c>
      <c r="L193">
        <v>1369</v>
      </c>
      <c r="N193">
        <v>1013</v>
      </c>
      <c r="O193" t="s">
        <v>974</v>
      </c>
      <c r="P193" t="s">
        <v>974</v>
      </c>
      <c r="Q193">
        <v>1</v>
      </c>
      <c r="W193">
        <v>0</v>
      </c>
      <c r="X193">
        <v>800791658</v>
      </c>
      <c r="Y193">
        <f t="shared" si="81"/>
        <v>9.4700000000000006</v>
      </c>
      <c r="AA193">
        <v>0</v>
      </c>
      <c r="AB193">
        <v>0</v>
      </c>
      <c r="AC193">
        <v>0</v>
      </c>
      <c r="AD193">
        <v>242.69</v>
      </c>
      <c r="AE193">
        <v>0</v>
      </c>
      <c r="AF193">
        <v>0</v>
      </c>
      <c r="AG193">
        <v>0</v>
      </c>
      <c r="AH193">
        <v>9.48</v>
      </c>
      <c r="AI193">
        <v>1</v>
      </c>
      <c r="AJ193">
        <v>1</v>
      </c>
      <c r="AK193">
        <v>1</v>
      </c>
      <c r="AL193">
        <v>25.6</v>
      </c>
      <c r="AM193">
        <v>5</v>
      </c>
      <c r="AN193">
        <v>0</v>
      </c>
      <c r="AO193">
        <v>1</v>
      </c>
      <c r="AP193">
        <v>0</v>
      </c>
      <c r="AQ193">
        <v>0</v>
      </c>
      <c r="AR193">
        <v>0</v>
      </c>
      <c r="AS193" t="s">
        <v>3</v>
      </c>
      <c r="AT193">
        <v>9.4700000000000006</v>
      </c>
      <c r="AU193" t="s">
        <v>3</v>
      </c>
      <c r="AV193">
        <v>1</v>
      </c>
      <c r="AW193">
        <v>2</v>
      </c>
      <c r="AX193">
        <v>69734390</v>
      </c>
      <c r="AY193">
        <v>1</v>
      </c>
      <c r="AZ193">
        <v>0</v>
      </c>
      <c r="BA193">
        <v>197</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CU193">
        <f>ROUND(AT193*Source!I307*AH193*AL193,0)</f>
        <v>23</v>
      </c>
      <c r="CV193">
        <f>ROUND(Y193*Source!I307,9)</f>
        <v>9.4700000000000006E-2</v>
      </c>
      <c r="CW193">
        <v>0</v>
      </c>
      <c r="CX193">
        <f>ROUND(Y193*Source!I307,9)</f>
        <v>9.4700000000000006E-2</v>
      </c>
      <c r="CY193">
        <f>AD193</f>
        <v>242.69</v>
      </c>
      <c r="CZ193">
        <f>AH193</f>
        <v>9.48</v>
      </c>
      <c r="DA193">
        <f>AL193</f>
        <v>25.6</v>
      </c>
      <c r="DB193">
        <f t="shared" si="82"/>
        <v>89.78</v>
      </c>
      <c r="DC193">
        <f t="shared" si="83"/>
        <v>0</v>
      </c>
      <c r="DD193" t="s">
        <v>3</v>
      </c>
      <c r="DE193" t="s">
        <v>3</v>
      </c>
      <c r="DF193">
        <f t="shared" si="86"/>
        <v>0</v>
      </c>
      <c r="DG193">
        <f t="shared" si="84"/>
        <v>0</v>
      </c>
      <c r="DH193">
        <f t="shared" si="85"/>
        <v>0</v>
      </c>
      <c r="DI193">
        <f>ROUND(ROUND(AH193*AL193,0)*CX193,0)</f>
        <v>23</v>
      </c>
      <c r="DJ193">
        <f>DI193</f>
        <v>23</v>
      </c>
      <c r="DK193">
        <v>0</v>
      </c>
      <c r="DL193" t="s">
        <v>3</v>
      </c>
      <c r="DM193">
        <v>0</v>
      </c>
      <c r="DN193" t="s">
        <v>3</v>
      </c>
      <c r="DO193">
        <v>0</v>
      </c>
    </row>
    <row r="194" spans="1:119" x14ac:dyDescent="0.2">
      <c r="A194">
        <f>ROW(Source!A307)</f>
        <v>307</v>
      </c>
      <c r="B194">
        <v>69726884</v>
      </c>
      <c r="C194">
        <v>69734385</v>
      </c>
      <c r="D194">
        <v>27439597</v>
      </c>
      <c r="E194">
        <v>1</v>
      </c>
      <c r="F194">
        <v>1</v>
      </c>
      <c r="G194">
        <v>1</v>
      </c>
      <c r="H194">
        <v>2</v>
      </c>
      <c r="I194" t="s">
        <v>994</v>
      </c>
      <c r="J194" t="s">
        <v>995</v>
      </c>
      <c r="K194" t="s">
        <v>996</v>
      </c>
      <c r="L194">
        <v>1368</v>
      </c>
      <c r="N194">
        <v>1011</v>
      </c>
      <c r="O194" t="s">
        <v>978</v>
      </c>
      <c r="P194" t="s">
        <v>978</v>
      </c>
      <c r="Q194">
        <v>1</v>
      </c>
      <c r="W194">
        <v>0</v>
      </c>
      <c r="X194">
        <v>-1564010176</v>
      </c>
      <c r="Y194">
        <f t="shared" si="81"/>
        <v>0.45</v>
      </c>
      <c r="AA194">
        <v>0</v>
      </c>
      <c r="AB194">
        <v>61.57</v>
      </c>
      <c r="AC194">
        <v>0</v>
      </c>
      <c r="AD194">
        <v>0</v>
      </c>
      <c r="AE194">
        <v>0</v>
      </c>
      <c r="AF194">
        <v>6.62</v>
      </c>
      <c r="AG194">
        <v>0</v>
      </c>
      <c r="AH194">
        <v>0</v>
      </c>
      <c r="AI194">
        <v>1</v>
      </c>
      <c r="AJ194">
        <v>9.3000000000000007</v>
      </c>
      <c r="AK194">
        <v>19.8</v>
      </c>
      <c r="AL194">
        <v>1</v>
      </c>
      <c r="AM194">
        <v>5</v>
      </c>
      <c r="AN194">
        <v>0</v>
      </c>
      <c r="AO194">
        <v>1</v>
      </c>
      <c r="AP194">
        <v>0</v>
      </c>
      <c r="AQ194">
        <v>0</v>
      </c>
      <c r="AR194">
        <v>0</v>
      </c>
      <c r="AS194" t="s">
        <v>3</v>
      </c>
      <c r="AT194">
        <v>0.45</v>
      </c>
      <c r="AU194" t="s">
        <v>3</v>
      </c>
      <c r="AV194">
        <v>0</v>
      </c>
      <c r="AW194">
        <v>2</v>
      </c>
      <c r="AX194">
        <v>69734391</v>
      </c>
      <c r="AY194">
        <v>1</v>
      </c>
      <c r="AZ194">
        <v>0</v>
      </c>
      <c r="BA194">
        <v>198</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CV194">
        <v>0</v>
      </c>
      <c r="CW194">
        <f>ROUND(Y194*Source!I307*DO194,9)</f>
        <v>0</v>
      </c>
      <c r="CX194">
        <f>ROUND(Y194*Source!I307,9)</f>
        <v>4.4999999999999997E-3</v>
      </c>
      <c r="CY194">
        <f>AB194</f>
        <v>61.57</v>
      </c>
      <c r="CZ194">
        <f>AF194</f>
        <v>6.62</v>
      </c>
      <c r="DA194">
        <f>AJ194</f>
        <v>9.3000000000000007</v>
      </c>
      <c r="DB194">
        <f t="shared" si="82"/>
        <v>2.98</v>
      </c>
      <c r="DC194">
        <f t="shared" si="83"/>
        <v>0</v>
      </c>
      <c r="DD194" t="s">
        <v>3</v>
      </c>
      <c r="DE194" t="s">
        <v>3</v>
      </c>
      <c r="DF194">
        <f t="shared" si="86"/>
        <v>0</v>
      </c>
      <c r="DG194">
        <f>ROUND(ROUND(AF194*AJ194,0)*CX194,0)</f>
        <v>0</v>
      </c>
      <c r="DH194">
        <f>ROUND(ROUND(AG194*AK194,0)*CX194,0)</f>
        <v>0</v>
      </c>
      <c r="DI194">
        <f t="shared" ref="DI194:DI199" si="87">ROUND(ROUND(AH194,0)*CX194,0)</f>
        <v>0</v>
      </c>
      <c r="DJ194">
        <f>DG194</f>
        <v>0</v>
      </c>
      <c r="DK194">
        <v>0</v>
      </c>
      <c r="DL194" t="s">
        <v>3</v>
      </c>
      <c r="DM194">
        <v>0</v>
      </c>
      <c r="DN194" t="s">
        <v>3</v>
      </c>
      <c r="DO194">
        <v>0</v>
      </c>
    </row>
    <row r="195" spans="1:119" x14ac:dyDescent="0.2">
      <c r="A195">
        <f>ROW(Source!A307)</f>
        <v>307</v>
      </c>
      <c r="B195">
        <v>69726884</v>
      </c>
      <c r="C195">
        <v>69734385</v>
      </c>
      <c r="D195">
        <v>27441327</v>
      </c>
      <c r="E195">
        <v>1</v>
      </c>
      <c r="F195">
        <v>1</v>
      </c>
      <c r="G195">
        <v>1</v>
      </c>
      <c r="H195">
        <v>2</v>
      </c>
      <c r="I195" t="s">
        <v>975</v>
      </c>
      <c r="J195" t="s">
        <v>976</v>
      </c>
      <c r="K195" t="s">
        <v>977</v>
      </c>
      <c r="L195">
        <v>1368</v>
      </c>
      <c r="N195">
        <v>1011</v>
      </c>
      <c r="O195" t="s">
        <v>978</v>
      </c>
      <c r="P195" t="s">
        <v>978</v>
      </c>
      <c r="Q195">
        <v>1</v>
      </c>
      <c r="W195">
        <v>0</v>
      </c>
      <c r="X195">
        <v>-1583389094</v>
      </c>
      <c r="Y195">
        <f t="shared" si="81"/>
        <v>0.31</v>
      </c>
      <c r="AA195">
        <v>0</v>
      </c>
      <c r="AB195">
        <v>868.34</v>
      </c>
      <c r="AC195">
        <v>231.46</v>
      </c>
      <c r="AD195">
        <v>0</v>
      </c>
      <c r="AE195">
        <v>0</v>
      </c>
      <c r="AF195">
        <v>93.37</v>
      </c>
      <c r="AG195">
        <v>11.69</v>
      </c>
      <c r="AH195">
        <v>0</v>
      </c>
      <c r="AI195">
        <v>1</v>
      </c>
      <c r="AJ195">
        <v>9.3000000000000007</v>
      </c>
      <c r="AK195">
        <v>19.8</v>
      </c>
      <c r="AL195">
        <v>1</v>
      </c>
      <c r="AM195">
        <v>5</v>
      </c>
      <c r="AN195">
        <v>0</v>
      </c>
      <c r="AO195">
        <v>1</v>
      </c>
      <c r="AP195">
        <v>0</v>
      </c>
      <c r="AQ195">
        <v>0</v>
      </c>
      <c r="AR195">
        <v>0</v>
      </c>
      <c r="AS195" t="s">
        <v>3</v>
      </c>
      <c r="AT195">
        <v>0.31</v>
      </c>
      <c r="AU195" t="s">
        <v>3</v>
      </c>
      <c r="AV195">
        <v>0</v>
      </c>
      <c r="AW195">
        <v>2</v>
      </c>
      <c r="AX195">
        <v>69734392</v>
      </c>
      <c r="AY195">
        <v>1</v>
      </c>
      <c r="AZ195">
        <v>0</v>
      </c>
      <c r="BA195">
        <v>199</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CV195">
        <v>0</v>
      </c>
      <c r="CW195">
        <f>ROUND(Y195*Source!I307*DO195,9)</f>
        <v>0</v>
      </c>
      <c r="CX195">
        <f>ROUND(Y195*Source!I307,9)</f>
        <v>3.0999999999999999E-3</v>
      </c>
      <c r="CY195">
        <f>AB195</f>
        <v>868.34</v>
      </c>
      <c r="CZ195">
        <f>AF195</f>
        <v>93.37</v>
      </c>
      <c r="DA195">
        <f>AJ195</f>
        <v>9.3000000000000007</v>
      </c>
      <c r="DB195">
        <f t="shared" si="82"/>
        <v>28.94</v>
      </c>
      <c r="DC195">
        <f t="shared" si="83"/>
        <v>3.62</v>
      </c>
      <c r="DD195" t="s">
        <v>3</v>
      </c>
      <c r="DE195" t="s">
        <v>3</v>
      </c>
      <c r="DF195">
        <f t="shared" si="86"/>
        <v>0</v>
      </c>
      <c r="DG195">
        <f>ROUND(ROUND(AF195*AJ195,0)*CX195,0)</f>
        <v>3</v>
      </c>
      <c r="DH195">
        <f>ROUND(ROUND(AG195*AK195,0)*CX195,0)</f>
        <v>1</v>
      </c>
      <c r="DI195">
        <f t="shared" si="87"/>
        <v>0</v>
      </c>
      <c r="DJ195">
        <f>DG195</f>
        <v>3</v>
      </c>
      <c r="DK195">
        <v>0</v>
      </c>
      <c r="DL195" t="s">
        <v>3</v>
      </c>
      <c r="DM195">
        <v>0</v>
      </c>
      <c r="DN195" t="s">
        <v>3</v>
      </c>
      <c r="DO195">
        <v>0</v>
      </c>
    </row>
    <row r="196" spans="1:119" x14ac:dyDescent="0.2">
      <c r="A196">
        <f>ROW(Source!A307)</f>
        <v>307</v>
      </c>
      <c r="B196">
        <v>69726884</v>
      </c>
      <c r="C196">
        <v>69734385</v>
      </c>
      <c r="D196">
        <v>27382915</v>
      </c>
      <c r="E196">
        <v>1</v>
      </c>
      <c r="F196">
        <v>1</v>
      </c>
      <c r="G196">
        <v>1</v>
      </c>
      <c r="H196">
        <v>3</v>
      </c>
      <c r="I196" t="s">
        <v>153</v>
      </c>
      <c r="J196" t="s">
        <v>155</v>
      </c>
      <c r="K196" t="s">
        <v>154</v>
      </c>
      <c r="L196">
        <v>1339</v>
      </c>
      <c r="N196">
        <v>1007</v>
      </c>
      <c r="O196" t="s">
        <v>40</v>
      </c>
      <c r="P196" t="s">
        <v>40</v>
      </c>
      <c r="Q196">
        <v>1</v>
      </c>
      <c r="W196">
        <v>0</v>
      </c>
      <c r="X196">
        <v>958144803</v>
      </c>
      <c r="Y196">
        <f t="shared" si="81"/>
        <v>1.02</v>
      </c>
      <c r="AA196">
        <v>8150</v>
      </c>
      <c r="AB196">
        <v>0</v>
      </c>
      <c r="AC196">
        <v>0</v>
      </c>
      <c r="AD196">
        <v>0</v>
      </c>
      <c r="AE196">
        <v>1127.0899999999999</v>
      </c>
      <c r="AF196">
        <v>0</v>
      </c>
      <c r="AG196">
        <v>0</v>
      </c>
      <c r="AH196">
        <v>0</v>
      </c>
      <c r="AI196">
        <v>7.56</v>
      </c>
      <c r="AJ196">
        <v>1</v>
      </c>
      <c r="AK196">
        <v>1</v>
      </c>
      <c r="AL196">
        <v>1</v>
      </c>
      <c r="AM196">
        <v>0</v>
      </c>
      <c r="AN196">
        <v>0</v>
      </c>
      <c r="AO196">
        <v>0</v>
      </c>
      <c r="AP196">
        <v>1</v>
      </c>
      <c r="AQ196">
        <v>0</v>
      </c>
      <c r="AR196">
        <v>0</v>
      </c>
      <c r="AS196" t="s">
        <v>3</v>
      </c>
      <c r="AT196">
        <v>1.02</v>
      </c>
      <c r="AU196" t="s">
        <v>3</v>
      </c>
      <c r="AV196">
        <v>0</v>
      </c>
      <c r="AW196">
        <v>1</v>
      </c>
      <c r="AX196">
        <v>-1</v>
      </c>
      <c r="AY196">
        <v>0</v>
      </c>
      <c r="AZ196">
        <v>0</v>
      </c>
      <c r="BA196" t="s">
        <v>3</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CV196">
        <v>0</v>
      </c>
      <c r="CW196">
        <v>0</v>
      </c>
      <c r="CX196">
        <f>ROUND(Y196*Source!I307,9)</f>
        <v>1.0200000000000001E-2</v>
      </c>
      <c r="CY196">
        <f>AA196</f>
        <v>8150</v>
      </c>
      <c r="CZ196">
        <f>AE196</f>
        <v>1127.0899999999999</v>
      </c>
      <c r="DA196">
        <f>AI196</f>
        <v>7.56</v>
      </c>
      <c r="DB196">
        <f t="shared" si="82"/>
        <v>1149.6300000000001</v>
      </c>
      <c r="DC196">
        <f t="shared" si="83"/>
        <v>0</v>
      </c>
      <c r="DD196" t="s">
        <v>3</v>
      </c>
      <c r="DE196" t="s">
        <v>3</v>
      </c>
      <c r="DF196">
        <f>ROUND(ROUND(AE196*AI196,0)*CX196,0)</f>
        <v>87</v>
      </c>
      <c r="DG196">
        <f>ROUND(ROUND(AF196,0)*CX196,0)</f>
        <v>0</v>
      </c>
      <c r="DH196">
        <f>ROUND(ROUND(AG196,0)*CX196,0)</f>
        <v>0</v>
      </c>
      <c r="DI196">
        <f t="shared" si="87"/>
        <v>0</v>
      </c>
      <c r="DJ196">
        <f>DF196</f>
        <v>87</v>
      </c>
      <c r="DK196">
        <v>0</v>
      </c>
      <c r="DL196" t="s">
        <v>3</v>
      </c>
      <c r="DM196">
        <v>0</v>
      </c>
      <c r="DN196" t="s">
        <v>3</v>
      </c>
      <c r="DO196">
        <v>0</v>
      </c>
    </row>
    <row r="197" spans="1:119" x14ac:dyDescent="0.2">
      <c r="A197">
        <f>ROW(Source!A310)</f>
        <v>310</v>
      </c>
      <c r="B197">
        <v>69726971</v>
      </c>
      <c r="C197">
        <v>69734395</v>
      </c>
      <c r="D197">
        <v>27493458</v>
      </c>
      <c r="E197">
        <v>1</v>
      </c>
      <c r="F197">
        <v>1</v>
      </c>
      <c r="G197">
        <v>1</v>
      </c>
      <c r="H197">
        <v>1</v>
      </c>
      <c r="I197" t="s">
        <v>997</v>
      </c>
      <c r="J197" t="s">
        <v>3</v>
      </c>
      <c r="K197" t="s">
        <v>998</v>
      </c>
      <c r="L197">
        <v>1369</v>
      </c>
      <c r="N197">
        <v>1013</v>
      </c>
      <c r="O197" t="s">
        <v>974</v>
      </c>
      <c r="P197" t="s">
        <v>974</v>
      </c>
      <c r="Q197">
        <v>1</v>
      </c>
      <c r="W197">
        <v>0</v>
      </c>
      <c r="X197">
        <v>-115882720</v>
      </c>
      <c r="Y197">
        <f t="shared" si="81"/>
        <v>3.45</v>
      </c>
      <c r="AA197">
        <v>0</v>
      </c>
      <c r="AB197">
        <v>0</v>
      </c>
      <c r="AC197">
        <v>0</v>
      </c>
      <c r="AD197">
        <v>8.6</v>
      </c>
      <c r="AE197">
        <v>0</v>
      </c>
      <c r="AF197">
        <v>0</v>
      </c>
      <c r="AG197">
        <v>0</v>
      </c>
      <c r="AH197">
        <v>8.6</v>
      </c>
      <c r="AI197">
        <v>1</v>
      </c>
      <c r="AJ197">
        <v>1</v>
      </c>
      <c r="AK197">
        <v>1</v>
      </c>
      <c r="AL197">
        <v>1</v>
      </c>
      <c r="AM197">
        <v>0</v>
      </c>
      <c r="AN197">
        <v>0</v>
      </c>
      <c r="AO197">
        <v>1</v>
      </c>
      <c r="AP197">
        <v>0</v>
      </c>
      <c r="AQ197">
        <v>0</v>
      </c>
      <c r="AR197">
        <v>0</v>
      </c>
      <c r="AS197" t="s">
        <v>3</v>
      </c>
      <c r="AT197">
        <v>3.45</v>
      </c>
      <c r="AU197" t="s">
        <v>3</v>
      </c>
      <c r="AV197">
        <v>1</v>
      </c>
      <c r="AW197">
        <v>2</v>
      </c>
      <c r="AX197">
        <v>69734399</v>
      </c>
      <c r="AY197">
        <v>1</v>
      </c>
      <c r="AZ197">
        <v>0</v>
      </c>
      <c r="BA197">
        <v>201</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CU197">
        <f>ROUND(AT197*Source!I310*AH197*AL197,0)</f>
        <v>2</v>
      </c>
      <c r="CV197">
        <f>ROUND(Y197*Source!I310,9)</f>
        <v>0.20699999999999999</v>
      </c>
      <c r="CW197">
        <v>0</v>
      </c>
      <c r="CX197">
        <f>ROUND(Y197*Source!I310,9)</f>
        <v>0.20699999999999999</v>
      </c>
      <c r="CY197">
        <f>AD197</f>
        <v>8.6</v>
      </c>
      <c r="CZ197">
        <f>AH197</f>
        <v>8.6</v>
      </c>
      <c r="DA197">
        <f>AL197</f>
        <v>1</v>
      </c>
      <c r="DB197">
        <f t="shared" si="82"/>
        <v>29.67</v>
      </c>
      <c r="DC197">
        <f t="shared" si="83"/>
        <v>0</v>
      </c>
      <c r="DD197" t="s">
        <v>3</v>
      </c>
      <c r="DE197" t="s">
        <v>3</v>
      </c>
      <c r="DF197">
        <f>ROUND(ROUND(AE197,0)*CX197,0)</f>
        <v>0</v>
      </c>
      <c r="DG197">
        <f>ROUND(ROUND(AF197,0)*CX197,0)</f>
        <v>0</v>
      </c>
      <c r="DH197">
        <f>ROUND(ROUND(AG197,0)*CX197,0)</f>
        <v>0</v>
      </c>
      <c r="DI197">
        <f t="shared" si="87"/>
        <v>2</v>
      </c>
      <c r="DJ197">
        <f>DI197</f>
        <v>2</v>
      </c>
      <c r="DK197">
        <v>0</v>
      </c>
      <c r="DL197" t="s">
        <v>3</v>
      </c>
      <c r="DM197">
        <v>0</v>
      </c>
      <c r="DN197" t="s">
        <v>3</v>
      </c>
      <c r="DO197">
        <v>0</v>
      </c>
    </row>
    <row r="198" spans="1:119" x14ac:dyDescent="0.2">
      <c r="A198">
        <f>ROW(Source!A310)</f>
        <v>310</v>
      </c>
      <c r="B198">
        <v>69726971</v>
      </c>
      <c r="C198">
        <v>69734395</v>
      </c>
      <c r="D198">
        <v>27441327</v>
      </c>
      <c r="E198">
        <v>1</v>
      </c>
      <c r="F198">
        <v>1</v>
      </c>
      <c r="G198">
        <v>1</v>
      </c>
      <c r="H198">
        <v>2</v>
      </c>
      <c r="I198" t="s">
        <v>975</v>
      </c>
      <c r="J198" t="s">
        <v>976</v>
      </c>
      <c r="K198" t="s">
        <v>977</v>
      </c>
      <c r="L198">
        <v>1368</v>
      </c>
      <c r="N198">
        <v>1011</v>
      </c>
      <c r="O198" t="s">
        <v>978</v>
      </c>
      <c r="P198" t="s">
        <v>978</v>
      </c>
      <c r="Q198">
        <v>1</v>
      </c>
      <c r="W198">
        <v>0</v>
      </c>
      <c r="X198">
        <v>-1583389094</v>
      </c>
      <c r="Y198">
        <f t="shared" si="81"/>
        <v>0.02</v>
      </c>
      <c r="AA198">
        <v>0</v>
      </c>
      <c r="AB198">
        <v>93.37</v>
      </c>
      <c r="AC198">
        <v>11.69</v>
      </c>
      <c r="AD198">
        <v>0</v>
      </c>
      <c r="AE198">
        <v>0</v>
      </c>
      <c r="AF198">
        <v>93.37</v>
      </c>
      <c r="AG198">
        <v>11.69</v>
      </c>
      <c r="AH198">
        <v>0</v>
      </c>
      <c r="AI198">
        <v>1</v>
      </c>
      <c r="AJ198">
        <v>1</v>
      </c>
      <c r="AK198">
        <v>1</v>
      </c>
      <c r="AL198">
        <v>1</v>
      </c>
      <c r="AM198">
        <v>0</v>
      </c>
      <c r="AN198">
        <v>0</v>
      </c>
      <c r="AO198">
        <v>1</v>
      </c>
      <c r="AP198">
        <v>0</v>
      </c>
      <c r="AQ198">
        <v>0</v>
      </c>
      <c r="AR198">
        <v>0</v>
      </c>
      <c r="AS198" t="s">
        <v>3</v>
      </c>
      <c r="AT198">
        <v>0.02</v>
      </c>
      <c r="AU198" t="s">
        <v>3</v>
      </c>
      <c r="AV198">
        <v>0</v>
      </c>
      <c r="AW198">
        <v>2</v>
      </c>
      <c r="AX198">
        <v>69734400</v>
      </c>
      <c r="AY198">
        <v>1</v>
      </c>
      <c r="AZ198">
        <v>0</v>
      </c>
      <c r="BA198">
        <v>202</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CV198">
        <v>0</v>
      </c>
      <c r="CW198">
        <f>ROUND(Y198*Source!I310*DO198,9)</f>
        <v>0</v>
      </c>
      <c r="CX198">
        <f>ROUND(Y198*Source!I310,9)</f>
        <v>1.1999999999999999E-3</v>
      </c>
      <c r="CY198">
        <f>AB198</f>
        <v>93.37</v>
      </c>
      <c r="CZ198">
        <f>AF198</f>
        <v>93.37</v>
      </c>
      <c r="DA198">
        <f>AJ198</f>
        <v>1</v>
      </c>
      <c r="DB198">
        <f t="shared" si="82"/>
        <v>1.87</v>
      </c>
      <c r="DC198">
        <f t="shared" si="83"/>
        <v>0.23</v>
      </c>
      <c r="DD198" t="s">
        <v>3</v>
      </c>
      <c r="DE198" t="s">
        <v>3</v>
      </c>
      <c r="DF198">
        <f>ROUND(ROUND(AE198,0)*CX198,0)</f>
        <v>0</v>
      </c>
      <c r="DG198">
        <f>ROUND(ROUND(AF198,0)*CX198,0)</f>
        <v>0</v>
      </c>
      <c r="DH198">
        <f>ROUND(ROUND(AG198,0)*CX198,0)</f>
        <v>0</v>
      </c>
      <c r="DI198">
        <f t="shared" si="87"/>
        <v>0</v>
      </c>
      <c r="DJ198">
        <f>DG198</f>
        <v>0</v>
      </c>
      <c r="DK198">
        <v>0</v>
      </c>
      <c r="DL198" t="s">
        <v>3</v>
      </c>
      <c r="DM198">
        <v>0</v>
      </c>
      <c r="DN198" t="s">
        <v>3</v>
      </c>
      <c r="DO198">
        <v>0</v>
      </c>
    </row>
    <row r="199" spans="1:119" x14ac:dyDescent="0.2">
      <c r="A199">
        <f>ROW(Source!A310)</f>
        <v>310</v>
      </c>
      <c r="B199">
        <v>69726971</v>
      </c>
      <c r="C199">
        <v>69734395</v>
      </c>
      <c r="D199">
        <v>27386998</v>
      </c>
      <c r="E199">
        <v>1</v>
      </c>
      <c r="F199">
        <v>1</v>
      </c>
      <c r="G199">
        <v>1</v>
      </c>
      <c r="H199">
        <v>3</v>
      </c>
      <c r="I199" t="s">
        <v>163</v>
      </c>
      <c r="J199" t="s">
        <v>165</v>
      </c>
      <c r="K199" t="s">
        <v>164</v>
      </c>
      <c r="L199">
        <v>1327</v>
      </c>
      <c r="N199">
        <v>1005</v>
      </c>
      <c r="O199" t="s">
        <v>56</v>
      </c>
      <c r="P199" t="s">
        <v>56</v>
      </c>
      <c r="Q199">
        <v>1</v>
      </c>
      <c r="W199">
        <v>0</v>
      </c>
      <c r="X199">
        <v>-810689284</v>
      </c>
      <c r="Y199">
        <f t="shared" si="81"/>
        <v>115</v>
      </c>
      <c r="AA199">
        <v>12.26</v>
      </c>
      <c r="AB199">
        <v>0</v>
      </c>
      <c r="AC199">
        <v>0</v>
      </c>
      <c r="AD199">
        <v>0</v>
      </c>
      <c r="AE199">
        <v>12.26</v>
      </c>
      <c r="AF199">
        <v>0</v>
      </c>
      <c r="AG199">
        <v>0</v>
      </c>
      <c r="AH199">
        <v>0</v>
      </c>
      <c r="AI199">
        <v>1</v>
      </c>
      <c r="AJ199">
        <v>1</v>
      </c>
      <c r="AK199">
        <v>1</v>
      </c>
      <c r="AL199">
        <v>1</v>
      </c>
      <c r="AM199">
        <v>0</v>
      </c>
      <c r="AN199">
        <v>0</v>
      </c>
      <c r="AO199">
        <v>0</v>
      </c>
      <c r="AP199">
        <v>1</v>
      </c>
      <c r="AQ199">
        <v>0</v>
      </c>
      <c r="AR199">
        <v>0</v>
      </c>
      <c r="AS199" t="s">
        <v>3</v>
      </c>
      <c r="AT199">
        <v>115</v>
      </c>
      <c r="AU199" t="s">
        <v>3</v>
      </c>
      <c r="AV199">
        <v>0</v>
      </c>
      <c r="AW199">
        <v>2</v>
      </c>
      <c r="AX199">
        <v>69734401</v>
      </c>
      <c r="AY199">
        <v>1</v>
      </c>
      <c r="AZ199">
        <v>6144</v>
      </c>
      <c r="BA199">
        <v>203</v>
      </c>
      <c r="BB199">
        <v>3</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CV199">
        <v>0</v>
      </c>
      <c r="CW199">
        <v>0</v>
      </c>
      <c r="CX199">
        <f>ROUND(Y199*Source!I310,9)</f>
        <v>6.9</v>
      </c>
      <c r="CY199">
        <f>AA199</f>
        <v>12.26</v>
      </c>
      <c r="CZ199">
        <f>AE199</f>
        <v>12.26</v>
      </c>
      <c r="DA199">
        <f>AI199</f>
        <v>1</v>
      </c>
      <c r="DB199">
        <f t="shared" si="82"/>
        <v>1409.9</v>
      </c>
      <c r="DC199">
        <f t="shared" si="83"/>
        <v>0</v>
      </c>
      <c r="DD199" t="s">
        <v>3</v>
      </c>
      <c r="DE199" t="s">
        <v>3</v>
      </c>
      <c r="DF199">
        <f>ROUND(ROUND(AE199,0)*CX199,0)</f>
        <v>83</v>
      </c>
      <c r="DG199">
        <f>ROUND(ROUND(AF199,0)*CX199,0)</f>
        <v>0</v>
      </c>
      <c r="DH199">
        <f>ROUND(ROUND(AG199,0)*CX199,0)</f>
        <v>0</v>
      </c>
      <c r="DI199">
        <f t="shared" si="87"/>
        <v>0</v>
      </c>
      <c r="DJ199">
        <f>DF199</f>
        <v>83</v>
      </c>
      <c r="DK199">
        <v>0</v>
      </c>
      <c r="DL199" t="s">
        <v>3</v>
      </c>
      <c r="DM199">
        <v>0</v>
      </c>
      <c r="DN199" t="s">
        <v>3</v>
      </c>
      <c r="DO199">
        <v>0</v>
      </c>
    </row>
    <row r="200" spans="1:119" x14ac:dyDescent="0.2">
      <c r="A200">
        <f>ROW(Source!A311)</f>
        <v>311</v>
      </c>
      <c r="B200">
        <v>69726884</v>
      </c>
      <c r="C200">
        <v>69734395</v>
      </c>
      <c r="D200">
        <v>27493458</v>
      </c>
      <c r="E200">
        <v>1</v>
      </c>
      <c r="F200">
        <v>1</v>
      </c>
      <c r="G200">
        <v>1</v>
      </c>
      <c r="H200">
        <v>1</v>
      </c>
      <c r="I200" t="s">
        <v>997</v>
      </c>
      <c r="J200" t="s">
        <v>3</v>
      </c>
      <c r="K200" t="s">
        <v>998</v>
      </c>
      <c r="L200">
        <v>1369</v>
      </c>
      <c r="N200">
        <v>1013</v>
      </c>
      <c r="O200" t="s">
        <v>974</v>
      </c>
      <c r="P200" t="s">
        <v>974</v>
      </c>
      <c r="Q200">
        <v>1</v>
      </c>
      <c r="W200">
        <v>0</v>
      </c>
      <c r="X200">
        <v>-115882720</v>
      </c>
      <c r="Y200">
        <f t="shared" si="81"/>
        <v>3.45</v>
      </c>
      <c r="AA200">
        <v>0</v>
      </c>
      <c r="AB200">
        <v>0</v>
      </c>
      <c r="AC200">
        <v>0</v>
      </c>
      <c r="AD200">
        <v>218.1</v>
      </c>
      <c r="AE200">
        <v>0</v>
      </c>
      <c r="AF200">
        <v>0</v>
      </c>
      <c r="AG200">
        <v>0</v>
      </c>
      <c r="AH200">
        <v>8.6</v>
      </c>
      <c r="AI200">
        <v>1</v>
      </c>
      <c r="AJ200">
        <v>1</v>
      </c>
      <c r="AK200">
        <v>1</v>
      </c>
      <c r="AL200">
        <v>25.36</v>
      </c>
      <c r="AM200">
        <v>5</v>
      </c>
      <c r="AN200">
        <v>0</v>
      </c>
      <c r="AO200">
        <v>1</v>
      </c>
      <c r="AP200">
        <v>0</v>
      </c>
      <c r="AQ200">
        <v>0</v>
      </c>
      <c r="AR200">
        <v>0</v>
      </c>
      <c r="AS200" t="s">
        <v>3</v>
      </c>
      <c r="AT200">
        <v>3.45</v>
      </c>
      <c r="AU200" t="s">
        <v>3</v>
      </c>
      <c r="AV200">
        <v>1</v>
      </c>
      <c r="AW200">
        <v>2</v>
      </c>
      <c r="AX200">
        <v>69734399</v>
      </c>
      <c r="AY200">
        <v>1</v>
      </c>
      <c r="AZ200">
        <v>0</v>
      </c>
      <c r="BA200">
        <v>204</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CU200">
        <f>ROUND(AT200*Source!I311*AH200*AL200,0)</f>
        <v>45</v>
      </c>
      <c r="CV200">
        <f>ROUND(Y200*Source!I311,9)</f>
        <v>0.20699999999999999</v>
      </c>
      <c r="CW200">
        <v>0</v>
      </c>
      <c r="CX200">
        <f>ROUND(Y200*Source!I311,9)</f>
        <v>0.20699999999999999</v>
      </c>
      <c r="CY200">
        <f>AD200</f>
        <v>218.1</v>
      </c>
      <c r="CZ200">
        <f>AH200</f>
        <v>8.6</v>
      </c>
      <c r="DA200">
        <f>AL200</f>
        <v>25.36</v>
      </c>
      <c r="DB200">
        <f t="shared" si="82"/>
        <v>29.67</v>
      </c>
      <c r="DC200">
        <f t="shared" si="83"/>
        <v>0</v>
      </c>
      <c r="DD200" t="s">
        <v>3</v>
      </c>
      <c r="DE200" t="s">
        <v>3</v>
      </c>
      <c r="DF200">
        <f>ROUND(ROUND(AE200,0)*CX200,0)</f>
        <v>0</v>
      </c>
      <c r="DG200">
        <f>ROUND(ROUND(AF200,0)*CX200,0)</f>
        <v>0</v>
      </c>
      <c r="DH200">
        <f>ROUND(ROUND(AG200,0)*CX200,0)</f>
        <v>0</v>
      </c>
      <c r="DI200">
        <f>ROUND(ROUND(AH200*AL200,0)*CX200,0)</f>
        <v>45</v>
      </c>
      <c r="DJ200">
        <f>DI200</f>
        <v>45</v>
      </c>
      <c r="DK200">
        <v>0</v>
      </c>
      <c r="DL200" t="s">
        <v>3</v>
      </c>
      <c r="DM200">
        <v>0</v>
      </c>
      <c r="DN200" t="s">
        <v>3</v>
      </c>
      <c r="DO200">
        <v>0</v>
      </c>
    </row>
    <row r="201" spans="1:119" x14ac:dyDescent="0.2">
      <c r="A201">
        <f>ROW(Source!A311)</f>
        <v>311</v>
      </c>
      <c r="B201">
        <v>69726884</v>
      </c>
      <c r="C201">
        <v>69734395</v>
      </c>
      <c r="D201">
        <v>27441327</v>
      </c>
      <c r="E201">
        <v>1</v>
      </c>
      <c r="F201">
        <v>1</v>
      </c>
      <c r="G201">
        <v>1</v>
      </c>
      <c r="H201">
        <v>2</v>
      </c>
      <c r="I201" t="s">
        <v>975</v>
      </c>
      <c r="J201" t="s">
        <v>976</v>
      </c>
      <c r="K201" t="s">
        <v>977</v>
      </c>
      <c r="L201">
        <v>1368</v>
      </c>
      <c r="N201">
        <v>1011</v>
      </c>
      <c r="O201" t="s">
        <v>978</v>
      </c>
      <c r="P201" t="s">
        <v>978</v>
      </c>
      <c r="Q201">
        <v>1</v>
      </c>
      <c r="W201">
        <v>0</v>
      </c>
      <c r="X201">
        <v>-1583389094</v>
      </c>
      <c r="Y201">
        <f t="shared" si="81"/>
        <v>0.02</v>
      </c>
      <c r="AA201">
        <v>0</v>
      </c>
      <c r="AB201">
        <v>732.02</v>
      </c>
      <c r="AC201">
        <v>231.46</v>
      </c>
      <c r="AD201">
        <v>0</v>
      </c>
      <c r="AE201">
        <v>0</v>
      </c>
      <c r="AF201">
        <v>93.37</v>
      </c>
      <c r="AG201">
        <v>11.69</v>
      </c>
      <c r="AH201">
        <v>0</v>
      </c>
      <c r="AI201">
        <v>1</v>
      </c>
      <c r="AJ201">
        <v>7.84</v>
      </c>
      <c r="AK201">
        <v>19.8</v>
      </c>
      <c r="AL201">
        <v>1</v>
      </c>
      <c r="AM201">
        <v>5</v>
      </c>
      <c r="AN201">
        <v>0</v>
      </c>
      <c r="AO201">
        <v>1</v>
      </c>
      <c r="AP201">
        <v>0</v>
      </c>
      <c r="AQ201">
        <v>0</v>
      </c>
      <c r="AR201">
        <v>0</v>
      </c>
      <c r="AS201" t="s">
        <v>3</v>
      </c>
      <c r="AT201">
        <v>0.02</v>
      </c>
      <c r="AU201" t="s">
        <v>3</v>
      </c>
      <c r="AV201">
        <v>0</v>
      </c>
      <c r="AW201">
        <v>2</v>
      </c>
      <c r="AX201">
        <v>69734400</v>
      </c>
      <c r="AY201">
        <v>1</v>
      </c>
      <c r="AZ201">
        <v>0</v>
      </c>
      <c r="BA201">
        <v>205</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CV201">
        <v>0</v>
      </c>
      <c r="CW201">
        <f>ROUND(Y201*Source!I311*DO201,9)</f>
        <v>0</v>
      </c>
      <c r="CX201">
        <f>ROUND(Y201*Source!I311,9)</f>
        <v>1.1999999999999999E-3</v>
      </c>
      <c r="CY201">
        <f>AB201</f>
        <v>732.02</v>
      </c>
      <c r="CZ201">
        <f>AF201</f>
        <v>93.37</v>
      </c>
      <c r="DA201">
        <f>AJ201</f>
        <v>7.84</v>
      </c>
      <c r="DB201">
        <f t="shared" si="82"/>
        <v>1.87</v>
      </c>
      <c r="DC201">
        <f t="shared" si="83"/>
        <v>0.23</v>
      </c>
      <c r="DD201" t="s">
        <v>3</v>
      </c>
      <c r="DE201" t="s">
        <v>3</v>
      </c>
      <c r="DF201">
        <f>ROUND(ROUND(AE201,0)*CX201,0)</f>
        <v>0</v>
      </c>
      <c r="DG201">
        <f>ROUND(ROUND(AF201*AJ201,0)*CX201,0)</f>
        <v>1</v>
      </c>
      <c r="DH201">
        <f>ROUND(ROUND(AG201*AK201,0)*CX201,0)</f>
        <v>0</v>
      </c>
      <c r="DI201">
        <f>ROUND(ROUND(AH201,0)*CX201,0)</f>
        <v>0</v>
      </c>
      <c r="DJ201">
        <f>DG201</f>
        <v>1</v>
      </c>
      <c r="DK201">
        <v>0</v>
      </c>
      <c r="DL201" t="s">
        <v>3</v>
      </c>
      <c r="DM201">
        <v>0</v>
      </c>
      <c r="DN201" t="s">
        <v>3</v>
      </c>
      <c r="DO201">
        <v>0</v>
      </c>
    </row>
    <row r="202" spans="1:119" x14ac:dyDescent="0.2">
      <c r="A202">
        <f>ROW(Source!A311)</f>
        <v>311</v>
      </c>
      <c r="B202">
        <v>69726884</v>
      </c>
      <c r="C202">
        <v>69734395</v>
      </c>
      <c r="D202">
        <v>27386998</v>
      </c>
      <c r="E202">
        <v>1</v>
      </c>
      <c r="F202">
        <v>1</v>
      </c>
      <c r="G202">
        <v>1</v>
      </c>
      <c r="H202">
        <v>3</v>
      </c>
      <c r="I202" t="s">
        <v>163</v>
      </c>
      <c r="J202" t="s">
        <v>165</v>
      </c>
      <c r="K202" t="s">
        <v>164</v>
      </c>
      <c r="L202">
        <v>1327</v>
      </c>
      <c r="N202">
        <v>1005</v>
      </c>
      <c r="O202" t="s">
        <v>56</v>
      </c>
      <c r="P202" t="s">
        <v>56</v>
      </c>
      <c r="Q202">
        <v>1</v>
      </c>
      <c r="W202">
        <v>0</v>
      </c>
      <c r="X202">
        <v>-810689284</v>
      </c>
      <c r="Y202">
        <f t="shared" si="81"/>
        <v>115</v>
      </c>
      <c r="AA202">
        <v>23.6</v>
      </c>
      <c r="AB202">
        <v>0</v>
      </c>
      <c r="AC202">
        <v>0</v>
      </c>
      <c r="AD202">
        <v>0</v>
      </c>
      <c r="AE202">
        <v>3.2600000000000002</v>
      </c>
      <c r="AF202">
        <v>0</v>
      </c>
      <c r="AG202">
        <v>0</v>
      </c>
      <c r="AH202">
        <v>0</v>
      </c>
      <c r="AI202">
        <v>7.56</v>
      </c>
      <c r="AJ202">
        <v>1</v>
      </c>
      <c r="AK202">
        <v>1</v>
      </c>
      <c r="AL202">
        <v>1</v>
      </c>
      <c r="AM202">
        <v>0</v>
      </c>
      <c r="AN202">
        <v>0</v>
      </c>
      <c r="AO202">
        <v>0</v>
      </c>
      <c r="AP202">
        <v>1</v>
      </c>
      <c r="AQ202">
        <v>0</v>
      </c>
      <c r="AR202">
        <v>0</v>
      </c>
      <c r="AS202" t="s">
        <v>3</v>
      </c>
      <c r="AT202">
        <v>115</v>
      </c>
      <c r="AU202" t="s">
        <v>3</v>
      </c>
      <c r="AV202">
        <v>0</v>
      </c>
      <c r="AW202">
        <v>2</v>
      </c>
      <c r="AX202">
        <v>69734401</v>
      </c>
      <c r="AY202">
        <v>1</v>
      </c>
      <c r="AZ202">
        <v>22528</v>
      </c>
      <c r="BA202">
        <v>206</v>
      </c>
      <c r="BB202">
        <v>3</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CV202">
        <v>0</v>
      </c>
      <c r="CW202">
        <v>0</v>
      </c>
      <c r="CX202">
        <f>ROUND(Y202*Source!I311,9)</f>
        <v>6.9</v>
      </c>
      <c r="CY202">
        <f>AA202</f>
        <v>23.6</v>
      </c>
      <c r="CZ202">
        <f>AE202</f>
        <v>3.2600000000000002</v>
      </c>
      <c r="DA202">
        <f>AI202</f>
        <v>7.56</v>
      </c>
      <c r="DB202">
        <f t="shared" si="82"/>
        <v>374.9</v>
      </c>
      <c r="DC202">
        <f t="shared" si="83"/>
        <v>0</v>
      </c>
      <c r="DD202" t="s">
        <v>3</v>
      </c>
      <c r="DE202" t="s">
        <v>3</v>
      </c>
      <c r="DF202">
        <f>ROUND(ROUND(AE202*AI202,0)*CX202,0)</f>
        <v>173</v>
      </c>
      <c r="DG202">
        <f>ROUND(ROUND(AF202,0)*CX202,0)</f>
        <v>0</v>
      </c>
      <c r="DH202">
        <f>ROUND(ROUND(AG202,0)*CX202,0)</f>
        <v>0</v>
      </c>
      <c r="DI202">
        <f>ROUND(ROUND(AH202,0)*CX202,0)</f>
        <v>0</v>
      </c>
      <c r="DJ202">
        <f>DF202</f>
        <v>173</v>
      </c>
      <c r="DK202">
        <v>0</v>
      </c>
      <c r="DL202" t="s">
        <v>3</v>
      </c>
      <c r="DM202">
        <v>0</v>
      </c>
      <c r="DN202" t="s">
        <v>3</v>
      </c>
      <c r="DO202">
        <v>0</v>
      </c>
    </row>
    <row r="203" spans="1:119" x14ac:dyDescent="0.2">
      <c r="A203">
        <f>ROW(Source!A314)</f>
        <v>314</v>
      </c>
      <c r="B203">
        <v>69726971</v>
      </c>
      <c r="C203">
        <v>69734403</v>
      </c>
      <c r="D203">
        <v>27493137</v>
      </c>
      <c r="E203">
        <v>1</v>
      </c>
      <c r="F203">
        <v>1</v>
      </c>
      <c r="G203">
        <v>1</v>
      </c>
      <c r="H203">
        <v>1</v>
      </c>
      <c r="I203" t="s">
        <v>999</v>
      </c>
      <c r="J203" t="s">
        <v>3</v>
      </c>
      <c r="K203" t="s">
        <v>1000</v>
      </c>
      <c r="L203">
        <v>1369</v>
      </c>
      <c r="N203">
        <v>1013</v>
      </c>
      <c r="O203" t="s">
        <v>974</v>
      </c>
      <c r="P203" t="s">
        <v>974</v>
      </c>
      <c r="Q203">
        <v>1</v>
      </c>
      <c r="W203">
        <v>0</v>
      </c>
      <c r="X203">
        <v>-1973258772</v>
      </c>
      <c r="Y203">
        <f t="shared" si="81"/>
        <v>4.1399999999999997</v>
      </c>
      <c r="AA203">
        <v>0</v>
      </c>
      <c r="AB203">
        <v>0</v>
      </c>
      <c r="AC203">
        <v>0</v>
      </c>
      <c r="AD203">
        <v>9.15</v>
      </c>
      <c r="AE203">
        <v>0</v>
      </c>
      <c r="AF203">
        <v>0</v>
      </c>
      <c r="AG203">
        <v>0</v>
      </c>
      <c r="AH203">
        <v>9.15</v>
      </c>
      <c r="AI203">
        <v>1</v>
      </c>
      <c r="AJ203">
        <v>1</v>
      </c>
      <c r="AK203">
        <v>1</v>
      </c>
      <c r="AL203">
        <v>1</v>
      </c>
      <c r="AM203">
        <v>0</v>
      </c>
      <c r="AN203">
        <v>0</v>
      </c>
      <c r="AO203">
        <v>1</v>
      </c>
      <c r="AP203">
        <v>0</v>
      </c>
      <c r="AQ203">
        <v>0</v>
      </c>
      <c r="AR203">
        <v>0</v>
      </c>
      <c r="AS203" t="s">
        <v>3</v>
      </c>
      <c r="AT203">
        <v>4.1399999999999997</v>
      </c>
      <c r="AU203" t="s">
        <v>3</v>
      </c>
      <c r="AV203">
        <v>1</v>
      </c>
      <c r="AW203">
        <v>2</v>
      </c>
      <c r="AX203">
        <v>69734407</v>
      </c>
      <c r="AY203">
        <v>1</v>
      </c>
      <c r="AZ203">
        <v>0</v>
      </c>
      <c r="BA203">
        <v>207</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CU203">
        <f>ROUND(AT203*Source!I314*AH203*AL203,0)</f>
        <v>2</v>
      </c>
      <c r="CV203">
        <f>ROUND(Y203*Source!I314,9)</f>
        <v>0.24840000000000001</v>
      </c>
      <c r="CW203">
        <v>0</v>
      </c>
      <c r="CX203">
        <f>ROUND(Y203*Source!I314,9)</f>
        <v>0.24840000000000001</v>
      </c>
      <c r="CY203">
        <f>AD203</f>
        <v>9.15</v>
      </c>
      <c r="CZ203">
        <f>AH203</f>
        <v>9.15</v>
      </c>
      <c r="DA203">
        <f>AL203</f>
        <v>1</v>
      </c>
      <c r="DB203">
        <f t="shared" si="82"/>
        <v>37.880000000000003</v>
      </c>
      <c r="DC203">
        <f t="shared" si="83"/>
        <v>0</v>
      </c>
      <c r="DD203" t="s">
        <v>3</v>
      </c>
      <c r="DE203" t="s">
        <v>3</v>
      </c>
      <c r="DF203">
        <f>ROUND(ROUND(AE203,0)*CX203,0)</f>
        <v>0</v>
      </c>
      <c r="DG203">
        <f>ROUND(ROUND(AF203,0)*CX203,0)</f>
        <v>0</v>
      </c>
      <c r="DH203">
        <f>ROUND(ROUND(AG203,0)*CX203,0)</f>
        <v>0</v>
      </c>
      <c r="DI203">
        <f>ROUND(ROUND(AH203,0)*CX203,0)</f>
        <v>2</v>
      </c>
      <c r="DJ203">
        <f>DI203</f>
        <v>2</v>
      </c>
      <c r="DK203">
        <v>0</v>
      </c>
      <c r="DL203" t="s">
        <v>3</v>
      </c>
      <c r="DM203">
        <v>0</v>
      </c>
      <c r="DN203" t="s">
        <v>3</v>
      </c>
      <c r="DO203">
        <v>0</v>
      </c>
    </row>
    <row r="204" spans="1:119" x14ac:dyDescent="0.2">
      <c r="A204">
        <f>ROW(Source!A314)</f>
        <v>314</v>
      </c>
      <c r="B204">
        <v>69726971</v>
      </c>
      <c r="C204">
        <v>69734403</v>
      </c>
      <c r="D204">
        <v>27441327</v>
      </c>
      <c r="E204">
        <v>1</v>
      </c>
      <c r="F204">
        <v>1</v>
      </c>
      <c r="G204">
        <v>1</v>
      </c>
      <c r="H204">
        <v>2</v>
      </c>
      <c r="I204" t="s">
        <v>975</v>
      </c>
      <c r="J204" t="s">
        <v>976</v>
      </c>
      <c r="K204" t="s">
        <v>977</v>
      </c>
      <c r="L204">
        <v>1368</v>
      </c>
      <c r="N204">
        <v>1011</v>
      </c>
      <c r="O204" t="s">
        <v>978</v>
      </c>
      <c r="P204" t="s">
        <v>978</v>
      </c>
      <c r="Q204">
        <v>1</v>
      </c>
      <c r="W204">
        <v>0</v>
      </c>
      <c r="X204">
        <v>-1583389094</v>
      </c>
      <c r="Y204">
        <f t="shared" si="81"/>
        <v>0.11</v>
      </c>
      <c r="AA204">
        <v>0</v>
      </c>
      <c r="AB204">
        <v>93.37</v>
      </c>
      <c r="AC204">
        <v>11.69</v>
      </c>
      <c r="AD204">
        <v>0</v>
      </c>
      <c r="AE204">
        <v>0</v>
      </c>
      <c r="AF204">
        <v>93.37</v>
      </c>
      <c r="AG204">
        <v>11.69</v>
      </c>
      <c r="AH204">
        <v>0</v>
      </c>
      <c r="AI204">
        <v>1</v>
      </c>
      <c r="AJ204">
        <v>1</v>
      </c>
      <c r="AK204">
        <v>1</v>
      </c>
      <c r="AL204">
        <v>1</v>
      </c>
      <c r="AM204">
        <v>0</v>
      </c>
      <c r="AN204">
        <v>0</v>
      </c>
      <c r="AO204">
        <v>1</v>
      </c>
      <c r="AP204">
        <v>0</v>
      </c>
      <c r="AQ204">
        <v>0</v>
      </c>
      <c r="AR204">
        <v>0</v>
      </c>
      <c r="AS204" t="s">
        <v>3</v>
      </c>
      <c r="AT204">
        <v>0.11</v>
      </c>
      <c r="AU204" t="s">
        <v>3</v>
      </c>
      <c r="AV204">
        <v>0</v>
      </c>
      <c r="AW204">
        <v>2</v>
      </c>
      <c r="AX204">
        <v>69734408</v>
      </c>
      <c r="AY204">
        <v>1</v>
      </c>
      <c r="AZ204">
        <v>0</v>
      </c>
      <c r="BA204">
        <v>208</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CV204">
        <v>0</v>
      </c>
      <c r="CW204">
        <f>ROUND(Y204*Source!I314*DO204,9)</f>
        <v>0</v>
      </c>
      <c r="CX204">
        <f>ROUND(Y204*Source!I314,9)</f>
        <v>6.6E-3</v>
      </c>
      <c r="CY204">
        <f>AB204</f>
        <v>93.37</v>
      </c>
      <c r="CZ204">
        <f>AF204</f>
        <v>93.37</v>
      </c>
      <c r="DA204">
        <f>AJ204</f>
        <v>1</v>
      </c>
      <c r="DB204">
        <f t="shared" si="82"/>
        <v>10.27</v>
      </c>
      <c r="DC204">
        <f t="shared" si="83"/>
        <v>1.29</v>
      </c>
      <c r="DD204" t="s">
        <v>3</v>
      </c>
      <c r="DE204" t="s">
        <v>3</v>
      </c>
      <c r="DF204">
        <f>ROUND(ROUND(AE204,0)*CX204,0)</f>
        <v>0</v>
      </c>
      <c r="DG204">
        <f>ROUND(ROUND(AF204,0)*CX204,0)</f>
        <v>1</v>
      </c>
      <c r="DH204">
        <f>ROUND(ROUND(AG204,0)*CX204,0)</f>
        <v>0</v>
      </c>
      <c r="DI204">
        <f>ROUND(ROUND(AH204,0)*CX204,0)</f>
        <v>0</v>
      </c>
      <c r="DJ204">
        <f>DG204</f>
        <v>1</v>
      </c>
      <c r="DK204">
        <v>0</v>
      </c>
      <c r="DL204" t="s">
        <v>3</v>
      </c>
      <c r="DM204">
        <v>0</v>
      </c>
      <c r="DN204" t="s">
        <v>3</v>
      </c>
      <c r="DO204">
        <v>0</v>
      </c>
    </row>
    <row r="205" spans="1:119" x14ac:dyDescent="0.2">
      <c r="A205">
        <f>ROW(Source!A314)</f>
        <v>314</v>
      </c>
      <c r="B205">
        <v>69726971</v>
      </c>
      <c r="C205">
        <v>69734403</v>
      </c>
      <c r="D205">
        <v>27371771</v>
      </c>
      <c r="E205">
        <v>1</v>
      </c>
      <c r="F205">
        <v>1</v>
      </c>
      <c r="G205">
        <v>1</v>
      </c>
      <c r="H205">
        <v>3</v>
      </c>
      <c r="I205" t="s">
        <v>178</v>
      </c>
      <c r="J205" t="s">
        <v>181</v>
      </c>
      <c r="K205" t="s">
        <v>179</v>
      </c>
      <c r="L205">
        <v>1308</v>
      </c>
      <c r="N205">
        <v>1003</v>
      </c>
      <c r="O205" t="s">
        <v>180</v>
      </c>
      <c r="P205" t="s">
        <v>180</v>
      </c>
      <c r="Q205">
        <v>100</v>
      </c>
      <c r="W205">
        <v>0</v>
      </c>
      <c r="X205">
        <v>-239826058</v>
      </c>
      <c r="Y205">
        <f t="shared" si="81"/>
        <v>1.05</v>
      </c>
      <c r="AA205">
        <v>2258.6999999999998</v>
      </c>
      <c r="AB205">
        <v>0</v>
      </c>
      <c r="AC205">
        <v>0</v>
      </c>
      <c r="AD205">
        <v>0</v>
      </c>
      <c r="AE205">
        <v>2258.6999999999998</v>
      </c>
      <c r="AF205">
        <v>0</v>
      </c>
      <c r="AG205">
        <v>0</v>
      </c>
      <c r="AH205">
        <v>0</v>
      </c>
      <c r="AI205">
        <v>1</v>
      </c>
      <c r="AJ205">
        <v>1</v>
      </c>
      <c r="AK205">
        <v>1</v>
      </c>
      <c r="AL205">
        <v>1</v>
      </c>
      <c r="AM205">
        <v>0</v>
      </c>
      <c r="AN205">
        <v>0</v>
      </c>
      <c r="AO205">
        <v>0</v>
      </c>
      <c r="AP205">
        <v>0</v>
      </c>
      <c r="AQ205">
        <v>0</v>
      </c>
      <c r="AR205">
        <v>0</v>
      </c>
      <c r="AS205" t="s">
        <v>3</v>
      </c>
      <c r="AT205">
        <v>1.05</v>
      </c>
      <c r="AU205" t="s">
        <v>3</v>
      </c>
      <c r="AV205">
        <v>0</v>
      </c>
      <c r="AW205">
        <v>2</v>
      </c>
      <c r="AX205">
        <v>69734409</v>
      </c>
      <c r="AY205">
        <v>1</v>
      </c>
      <c r="AZ205">
        <v>0</v>
      </c>
      <c r="BA205">
        <v>209</v>
      </c>
      <c r="BB205">
        <v>3</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CV205">
        <v>0</v>
      </c>
      <c r="CW205">
        <v>0</v>
      </c>
      <c r="CX205">
        <f>ROUND(Y205*Source!I314,9)</f>
        <v>6.3E-2</v>
      </c>
      <c r="CY205">
        <f>AA205</f>
        <v>2258.6999999999998</v>
      </c>
      <c r="CZ205">
        <f>AE205</f>
        <v>2258.6999999999998</v>
      </c>
      <c r="DA205">
        <f>AI205</f>
        <v>1</v>
      </c>
      <c r="DB205">
        <f t="shared" si="82"/>
        <v>2371.64</v>
      </c>
      <c r="DC205">
        <f t="shared" si="83"/>
        <v>0</v>
      </c>
      <c r="DD205" t="s">
        <v>3</v>
      </c>
      <c r="DE205" t="s">
        <v>3</v>
      </c>
      <c r="DF205">
        <f>ROUND(ROUND(AE205,0)*CX205,0)</f>
        <v>142</v>
      </c>
      <c r="DG205">
        <f>ROUND(ROUND(AF205,0)*CX205,0)</f>
        <v>0</v>
      </c>
      <c r="DH205">
        <f>ROUND(ROUND(AG205,0)*CX205,0)</f>
        <v>0</v>
      </c>
      <c r="DI205">
        <f>ROUND(ROUND(AH205,0)*CX205,0)</f>
        <v>0</v>
      </c>
      <c r="DJ205">
        <f>DF205</f>
        <v>142</v>
      </c>
      <c r="DK205">
        <v>0</v>
      </c>
      <c r="DL205" t="s">
        <v>3</v>
      </c>
      <c r="DM205">
        <v>0</v>
      </c>
      <c r="DN205" t="s">
        <v>3</v>
      </c>
      <c r="DO205">
        <v>0</v>
      </c>
    </row>
    <row r="206" spans="1:119" x14ac:dyDescent="0.2">
      <c r="A206">
        <f>ROW(Source!A315)</f>
        <v>315</v>
      </c>
      <c r="B206">
        <v>69726884</v>
      </c>
      <c r="C206">
        <v>69734403</v>
      </c>
      <c r="D206">
        <v>27493137</v>
      </c>
      <c r="E206">
        <v>1</v>
      </c>
      <c r="F206">
        <v>1</v>
      </c>
      <c r="G206">
        <v>1</v>
      </c>
      <c r="H206">
        <v>1</v>
      </c>
      <c r="I206" t="s">
        <v>999</v>
      </c>
      <c r="J206" t="s">
        <v>3</v>
      </c>
      <c r="K206" t="s">
        <v>1000</v>
      </c>
      <c r="L206">
        <v>1369</v>
      </c>
      <c r="N206">
        <v>1013</v>
      </c>
      <c r="O206" t="s">
        <v>974</v>
      </c>
      <c r="P206" t="s">
        <v>974</v>
      </c>
      <c r="Q206">
        <v>1</v>
      </c>
      <c r="W206">
        <v>0</v>
      </c>
      <c r="X206">
        <v>-1973258772</v>
      </c>
      <c r="Y206">
        <f t="shared" si="81"/>
        <v>4.1399999999999997</v>
      </c>
      <c r="AA206">
        <v>0</v>
      </c>
      <c r="AB206">
        <v>0</v>
      </c>
      <c r="AC206">
        <v>0</v>
      </c>
      <c r="AD206">
        <v>234.24</v>
      </c>
      <c r="AE206">
        <v>0</v>
      </c>
      <c r="AF206">
        <v>0</v>
      </c>
      <c r="AG206">
        <v>0</v>
      </c>
      <c r="AH206">
        <v>9.15</v>
      </c>
      <c r="AI206">
        <v>1</v>
      </c>
      <c r="AJ206">
        <v>1</v>
      </c>
      <c r="AK206">
        <v>1</v>
      </c>
      <c r="AL206">
        <v>25.6</v>
      </c>
      <c r="AM206">
        <v>5</v>
      </c>
      <c r="AN206">
        <v>0</v>
      </c>
      <c r="AO206">
        <v>1</v>
      </c>
      <c r="AP206">
        <v>0</v>
      </c>
      <c r="AQ206">
        <v>0</v>
      </c>
      <c r="AR206">
        <v>0</v>
      </c>
      <c r="AS206" t="s">
        <v>3</v>
      </c>
      <c r="AT206">
        <v>4.1399999999999997</v>
      </c>
      <c r="AU206" t="s">
        <v>3</v>
      </c>
      <c r="AV206">
        <v>1</v>
      </c>
      <c r="AW206">
        <v>2</v>
      </c>
      <c r="AX206">
        <v>69734407</v>
      </c>
      <c r="AY206">
        <v>1</v>
      </c>
      <c r="AZ206">
        <v>0</v>
      </c>
      <c r="BA206">
        <v>210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CU206">
        <f>ROUND(AT206*Source!I315*AH206*AL206,0)</f>
        <v>58</v>
      </c>
      <c r="CV206">
        <f>ROUND(Y206*Source!I315,9)</f>
        <v>0.24840000000000001</v>
      </c>
      <c r="CW206">
        <v>0</v>
      </c>
      <c r="CX206">
        <f>ROUND(Y206*Source!I315,9)</f>
        <v>0.24840000000000001</v>
      </c>
      <c r="CY206">
        <f>AD206</f>
        <v>234.24</v>
      </c>
      <c r="CZ206">
        <f>AH206</f>
        <v>9.15</v>
      </c>
      <c r="DA206">
        <f>AL206</f>
        <v>25.6</v>
      </c>
      <c r="DB206">
        <f t="shared" si="82"/>
        <v>37.880000000000003</v>
      </c>
      <c r="DC206">
        <f t="shared" si="83"/>
        <v>0</v>
      </c>
      <c r="DD206" t="s">
        <v>3</v>
      </c>
      <c r="DE206" t="s">
        <v>3</v>
      </c>
      <c r="DF206">
        <f>ROUND(ROUND(AE206,0)*CX206,0)</f>
        <v>0</v>
      </c>
      <c r="DG206">
        <f>ROUND(ROUND(AF206,0)*CX206,0)</f>
        <v>0</v>
      </c>
      <c r="DH206">
        <f>ROUND(ROUND(AG206,0)*CX206,0)</f>
        <v>0</v>
      </c>
      <c r="DI206">
        <f>ROUND(ROUND(AH206*AL206,0)*CX206,0)</f>
        <v>58</v>
      </c>
      <c r="DJ206">
        <f>DI206</f>
        <v>58</v>
      </c>
      <c r="DK206">
        <v>0</v>
      </c>
      <c r="DL206" t="s">
        <v>3</v>
      </c>
      <c r="DM206">
        <v>0</v>
      </c>
      <c r="DN206" t="s">
        <v>3</v>
      </c>
      <c r="DO206">
        <v>0</v>
      </c>
    </row>
    <row r="207" spans="1:119" x14ac:dyDescent="0.2">
      <c r="A207">
        <f>ROW(Source!A315)</f>
        <v>315</v>
      </c>
      <c r="B207">
        <v>69726884</v>
      </c>
      <c r="C207">
        <v>69734403</v>
      </c>
      <c r="D207">
        <v>27441327</v>
      </c>
      <c r="E207">
        <v>1</v>
      </c>
      <c r="F207">
        <v>1</v>
      </c>
      <c r="G207">
        <v>1</v>
      </c>
      <c r="H207">
        <v>2</v>
      </c>
      <c r="I207" t="s">
        <v>975</v>
      </c>
      <c r="J207" t="s">
        <v>976</v>
      </c>
      <c r="K207" t="s">
        <v>977</v>
      </c>
      <c r="L207">
        <v>1368</v>
      </c>
      <c r="N207">
        <v>1011</v>
      </c>
      <c r="O207" t="s">
        <v>978</v>
      </c>
      <c r="P207" t="s">
        <v>978</v>
      </c>
      <c r="Q207">
        <v>1</v>
      </c>
      <c r="W207">
        <v>0</v>
      </c>
      <c r="X207">
        <v>-1583389094</v>
      </c>
      <c r="Y207">
        <f t="shared" si="81"/>
        <v>0.11</v>
      </c>
      <c r="AA207">
        <v>0</v>
      </c>
      <c r="AB207">
        <v>868.34</v>
      </c>
      <c r="AC207">
        <v>231.46</v>
      </c>
      <c r="AD207">
        <v>0</v>
      </c>
      <c r="AE207">
        <v>0</v>
      </c>
      <c r="AF207">
        <v>93.37</v>
      </c>
      <c r="AG207">
        <v>11.69</v>
      </c>
      <c r="AH207">
        <v>0</v>
      </c>
      <c r="AI207">
        <v>1</v>
      </c>
      <c r="AJ207">
        <v>9.3000000000000007</v>
      </c>
      <c r="AK207">
        <v>19.8</v>
      </c>
      <c r="AL207">
        <v>1</v>
      </c>
      <c r="AM207">
        <v>5</v>
      </c>
      <c r="AN207">
        <v>0</v>
      </c>
      <c r="AO207">
        <v>1</v>
      </c>
      <c r="AP207">
        <v>0</v>
      </c>
      <c r="AQ207">
        <v>0</v>
      </c>
      <c r="AR207">
        <v>0</v>
      </c>
      <c r="AS207" t="s">
        <v>3</v>
      </c>
      <c r="AT207">
        <v>0.11</v>
      </c>
      <c r="AU207" t="s">
        <v>3</v>
      </c>
      <c r="AV207">
        <v>0</v>
      </c>
      <c r="AW207">
        <v>2</v>
      </c>
      <c r="AX207">
        <v>69734408</v>
      </c>
      <c r="AY207">
        <v>1</v>
      </c>
      <c r="AZ207">
        <v>0</v>
      </c>
      <c r="BA207">
        <v>211</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CV207">
        <v>0</v>
      </c>
      <c r="CW207">
        <f>ROUND(Y207*Source!I315*DO207,9)</f>
        <v>0</v>
      </c>
      <c r="CX207">
        <f>ROUND(Y207*Source!I315,9)</f>
        <v>6.6E-3</v>
      </c>
      <c r="CY207">
        <f>AB207</f>
        <v>868.34</v>
      </c>
      <c r="CZ207">
        <f>AF207</f>
        <v>93.37</v>
      </c>
      <c r="DA207">
        <f>AJ207</f>
        <v>9.3000000000000007</v>
      </c>
      <c r="DB207">
        <f t="shared" si="82"/>
        <v>10.27</v>
      </c>
      <c r="DC207">
        <f t="shared" si="83"/>
        <v>1.29</v>
      </c>
      <c r="DD207" t="s">
        <v>3</v>
      </c>
      <c r="DE207" t="s">
        <v>3</v>
      </c>
      <c r="DF207">
        <f>ROUND(ROUND(AE207,0)*CX207,0)</f>
        <v>0</v>
      </c>
      <c r="DG207">
        <f>ROUND(ROUND(AF207*AJ207,0)*CX207,0)</f>
        <v>6</v>
      </c>
      <c r="DH207">
        <f>ROUND(ROUND(AG207*AK207,0)*CX207,0)</f>
        <v>2</v>
      </c>
      <c r="DI207">
        <f t="shared" ref="DI207:DI214" si="88">ROUND(ROUND(AH207,0)*CX207,0)</f>
        <v>0</v>
      </c>
      <c r="DJ207">
        <f>DG207</f>
        <v>6</v>
      </c>
      <c r="DK207">
        <v>0</v>
      </c>
      <c r="DL207" t="s">
        <v>3</v>
      </c>
      <c r="DM207">
        <v>0</v>
      </c>
      <c r="DN207" t="s">
        <v>3</v>
      </c>
      <c r="DO207">
        <v>0</v>
      </c>
    </row>
    <row r="208" spans="1:119" x14ac:dyDescent="0.2">
      <c r="A208">
        <f>ROW(Source!A315)</f>
        <v>315</v>
      </c>
      <c r="B208">
        <v>69726884</v>
      </c>
      <c r="C208">
        <v>69734403</v>
      </c>
      <c r="D208">
        <v>27371771</v>
      </c>
      <c r="E208">
        <v>1</v>
      </c>
      <c r="F208">
        <v>1</v>
      </c>
      <c r="G208">
        <v>1</v>
      </c>
      <c r="H208">
        <v>3</v>
      </c>
      <c r="I208" t="s">
        <v>178</v>
      </c>
      <c r="J208" t="s">
        <v>181</v>
      </c>
      <c r="K208" t="s">
        <v>179</v>
      </c>
      <c r="L208">
        <v>1308</v>
      </c>
      <c r="N208">
        <v>1003</v>
      </c>
      <c r="O208" t="s">
        <v>180</v>
      </c>
      <c r="P208" t="s">
        <v>180</v>
      </c>
      <c r="Q208">
        <v>100</v>
      </c>
      <c r="W208">
        <v>0</v>
      </c>
      <c r="X208">
        <v>-239826058</v>
      </c>
      <c r="Y208">
        <f t="shared" si="81"/>
        <v>1.05</v>
      </c>
      <c r="AA208">
        <v>1125</v>
      </c>
      <c r="AB208">
        <v>0</v>
      </c>
      <c r="AC208">
        <v>0</v>
      </c>
      <c r="AD208">
        <v>0</v>
      </c>
      <c r="AE208">
        <v>155.58000000000001</v>
      </c>
      <c r="AF208">
        <v>0</v>
      </c>
      <c r="AG208">
        <v>0</v>
      </c>
      <c r="AH208">
        <v>0</v>
      </c>
      <c r="AI208">
        <v>7.56</v>
      </c>
      <c r="AJ208">
        <v>1</v>
      </c>
      <c r="AK208">
        <v>1</v>
      </c>
      <c r="AL208">
        <v>1</v>
      </c>
      <c r="AM208">
        <v>0</v>
      </c>
      <c r="AN208">
        <v>0</v>
      </c>
      <c r="AO208">
        <v>0</v>
      </c>
      <c r="AP208">
        <v>0</v>
      </c>
      <c r="AQ208">
        <v>0</v>
      </c>
      <c r="AR208">
        <v>0</v>
      </c>
      <c r="AS208" t="s">
        <v>3</v>
      </c>
      <c r="AT208">
        <v>1.05</v>
      </c>
      <c r="AU208" t="s">
        <v>3</v>
      </c>
      <c r="AV208">
        <v>0</v>
      </c>
      <c r="AW208">
        <v>2</v>
      </c>
      <c r="AX208">
        <v>69734409</v>
      </c>
      <c r="AY208">
        <v>1</v>
      </c>
      <c r="AZ208">
        <v>16384</v>
      </c>
      <c r="BA208">
        <v>212</v>
      </c>
      <c r="BB208">
        <v>3</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CV208">
        <v>0</v>
      </c>
      <c r="CW208">
        <v>0</v>
      </c>
      <c r="CX208">
        <f>ROUND(Y208*Source!I315,9)</f>
        <v>6.3E-2</v>
      </c>
      <c r="CY208">
        <f>AA208</f>
        <v>1125</v>
      </c>
      <c r="CZ208">
        <f>AE208</f>
        <v>155.58000000000001</v>
      </c>
      <c r="DA208">
        <f>AI208</f>
        <v>7.56</v>
      </c>
      <c r="DB208">
        <f t="shared" si="82"/>
        <v>163.36000000000001</v>
      </c>
      <c r="DC208">
        <f t="shared" si="83"/>
        <v>0</v>
      </c>
      <c r="DD208" t="s">
        <v>3</v>
      </c>
      <c r="DE208" t="s">
        <v>3</v>
      </c>
      <c r="DF208">
        <f>ROUND(ROUND(AE208*AI208,0)*CX208,0)</f>
        <v>74</v>
      </c>
      <c r="DG208">
        <f t="shared" ref="DG208:DG216" si="89">ROUND(ROUND(AF208,0)*CX208,0)</f>
        <v>0</v>
      </c>
      <c r="DH208">
        <f t="shared" ref="DH208:DH215" si="90">ROUND(ROUND(AG208,0)*CX208,0)</f>
        <v>0</v>
      </c>
      <c r="DI208">
        <f t="shared" si="88"/>
        <v>0</v>
      </c>
      <c r="DJ208">
        <f>DF208</f>
        <v>74</v>
      </c>
      <c r="DK208">
        <v>0</v>
      </c>
      <c r="DL208" t="s">
        <v>3</v>
      </c>
      <c r="DM208">
        <v>0</v>
      </c>
      <c r="DN208" t="s">
        <v>3</v>
      </c>
      <c r="DO208">
        <v>0</v>
      </c>
    </row>
    <row r="209" spans="1:119" x14ac:dyDescent="0.2">
      <c r="A209">
        <f>ROW(Source!A318)</f>
        <v>318</v>
      </c>
      <c r="B209">
        <v>69726971</v>
      </c>
      <c r="C209">
        <v>69734411</v>
      </c>
      <c r="D209">
        <v>27496319</v>
      </c>
      <c r="E209">
        <v>1</v>
      </c>
      <c r="F209">
        <v>1</v>
      </c>
      <c r="G209">
        <v>1</v>
      </c>
      <c r="H209">
        <v>1</v>
      </c>
      <c r="I209" t="s">
        <v>1001</v>
      </c>
      <c r="J209" t="s">
        <v>3</v>
      </c>
      <c r="K209" t="s">
        <v>1002</v>
      </c>
      <c r="L209">
        <v>1369</v>
      </c>
      <c r="N209">
        <v>1013</v>
      </c>
      <c r="O209" t="s">
        <v>974</v>
      </c>
      <c r="P209" t="s">
        <v>974</v>
      </c>
      <c r="Q209">
        <v>1</v>
      </c>
      <c r="W209">
        <v>0</v>
      </c>
      <c r="X209">
        <v>1189128158</v>
      </c>
      <c r="Y209">
        <f t="shared" si="81"/>
        <v>39.51</v>
      </c>
      <c r="AA209">
        <v>0</v>
      </c>
      <c r="AB209">
        <v>0</v>
      </c>
      <c r="AC209">
        <v>0</v>
      </c>
      <c r="AD209">
        <v>8.01</v>
      </c>
      <c r="AE209">
        <v>0</v>
      </c>
      <c r="AF209">
        <v>0</v>
      </c>
      <c r="AG209">
        <v>0</v>
      </c>
      <c r="AH209">
        <v>8.01</v>
      </c>
      <c r="AI209">
        <v>1</v>
      </c>
      <c r="AJ209">
        <v>1</v>
      </c>
      <c r="AK209">
        <v>1</v>
      </c>
      <c r="AL209">
        <v>1</v>
      </c>
      <c r="AM209">
        <v>0</v>
      </c>
      <c r="AN209">
        <v>0</v>
      </c>
      <c r="AO209">
        <v>1</v>
      </c>
      <c r="AP209">
        <v>0</v>
      </c>
      <c r="AQ209">
        <v>0</v>
      </c>
      <c r="AR209">
        <v>0</v>
      </c>
      <c r="AS209" t="s">
        <v>3</v>
      </c>
      <c r="AT209">
        <v>39.51</v>
      </c>
      <c r="AU209" t="s">
        <v>3</v>
      </c>
      <c r="AV209">
        <v>1</v>
      </c>
      <c r="AW209">
        <v>2</v>
      </c>
      <c r="AX209">
        <v>69734418</v>
      </c>
      <c r="AY209">
        <v>1</v>
      </c>
      <c r="AZ209">
        <v>0</v>
      </c>
      <c r="BA209">
        <v>213</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CU209">
        <f>ROUND(AT209*Source!I318*AH209*AL209,0)</f>
        <v>19</v>
      </c>
      <c r="CV209">
        <f>ROUND(Y209*Source!I318,9)</f>
        <v>2.3706</v>
      </c>
      <c r="CW209">
        <v>0</v>
      </c>
      <c r="CX209">
        <f>ROUND(Y209*Source!I318,9)</f>
        <v>2.3706</v>
      </c>
      <c r="CY209">
        <f>AD209</f>
        <v>8.01</v>
      </c>
      <c r="CZ209">
        <f>AH209</f>
        <v>8.01</v>
      </c>
      <c r="DA209">
        <f>AL209</f>
        <v>1</v>
      </c>
      <c r="DB209">
        <f t="shared" si="82"/>
        <v>316.48</v>
      </c>
      <c r="DC209">
        <f t="shared" si="83"/>
        <v>0</v>
      </c>
      <c r="DD209" t="s">
        <v>3</v>
      </c>
      <c r="DE209" t="s">
        <v>3</v>
      </c>
      <c r="DF209">
        <f t="shared" ref="DF209:DF218" si="91">ROUND(ROUND(AE209,0)*CX209,0)</f>
        <v>0</v>
      </c>
      <c r="DG209">
        <f t="shared" si="89"/>
        <v>0</v>
      </c>
      <c r="DH209">
        <f t="shared" si="90"/>
        <v>0</v>
      </c>
      <c r="DI209">
        <f t="shared" si="88"/>
        <v>19</v>
      </c>
      <c r="DJ209">
        <f>DI209</f>
        <v>19</v>
      </c>
      <c r="DK209">
        <v>0</v>
      </c>
      <c r="DL209" t="s">
        <v>3</v>
      </c>
      <c r="DM209">
        <v>0</v>
      </c>
      <c r="DN209" t="s">
        <v>3</v>
      </c>
      <c r="DO209">
        <v>0</v>
      </c>
    </row>
    <row r="210" spans="1:119" x14ac:dyDescent="0.2">
      <c r="A210">
        <f>ROW(Source!A318)</f>
        <v>318</v>
      </c>
      <c r="B210">
        <v>69726971</v>
      </c>
      <c r="C210">
        <v>69734411</v>
      </c>
      <c r="D210">
        <v>121548</v>
      </c>
      <c r="E210">
        <v>1</v>
      </c>
      <c r="F210">
        <v>1</v>
      </c>
      <c r="G210">
        <v>1</v>
      </c>
      <c r="H210">
        <v>1</v>
      </c>
      <c r="I210" t="s">
        <v>36</v>
      </c>
      <c r="J210" t="s">
        <v>3</v>
      </c>
      <c r="K210" t="s">
        <v>981</v>
      </c>
      <c r="L210">
        <v>608254</v>
      </c>
      <c r="N210">
        <v>1013</v>
      </c>
      <c r="O210" t="s">
        <v>982</v>
      </c>
      <c r="P210" t="s">
        <v>982</v>
      </c>
      <c r="Q210">
        <v>1</v>
      </c>
      <c r="W210">
        <v>0</v>
      </c>
      <c r="X210">
        <v>-185737400</v>
      </c>
      <c r="Y210">
        <f t="shared" si="81"/>
        <v>1.27</v>
      </c>
      <c r="AA210">
        <v>0</v>
      </c>
      <c r="AB210">
        <v>0</v>
      </c>
      <c r="AC210">
        <v>0</v>
      </c>
      <c r="AD210">
        <v>0</v>
      </c>
      <c r="AE210">
        <v>0</v>
      </c>
      <c r="AF210">
        <v>0</v>
      </c>
      <c r="AG210">
        <v>0</v>
      </c>
      <c r="AH210">
        <v>0</v>
      </c>
      <c r="AI210">
        <v>1</v>
      </c>
      <c r="AJ210">
        <v>1</v>
      </c>
      <c r="AK210">
        <v>1</v>
      </c>
      <c r="AL210">
        <v>1</v>
      </c>
      <c r="AM210">
        <v>0</v>
      </c>
      <c r="AN210">
        <v>0</v>
      </c>
      <c r="AO210">
        <v>1</v>
      </c>
      <c r="AP210">
        <v>0</v>
      </c>
      <c r="AQ210">
        <v>0</v>
      </c>
      <c r="AR210">
        <v>0</v>
      </c>
      <c r="AS210" t="s">
        <v>3</v>
      </c>
      <c r="AT210">
        <v>1.27</v>
      </c>
      <c r="AU210" t="s">
        <v>3</v>
      </c>
      <c r="AV210">
        <v>2</v>
      </c>
      <c r="AW210">
        <v>2</v>
      </c>
      <c r="AX210">
        <v>69734419</v>
      </c>
      <c r="AY210">
        <v>1</v>
      </c>
      <c r="AZ210">
        <v>0</v>
      </c>
      <c r="BA210">
        <v>214</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CV210">
        <v>0</v>
      </c>
      <c r="CW210">
        <v>0</v>
      </c>
      <c r="CX210">
        <f>ROUND(Y210*Source!I318,9)</f>
        <v>7.6200000000000004E-2</v>
      </c>
      <c r="CY210">
        <f>AD210</f>
        <v>0</v>
      </c>
      <c r="CZ210">
        <f>AH210</f>
        <v>0</v>
      </c>
      <c r="DA210">
        <f>AL210</f>
        <v>1</v>
      </c>
      <c r="DB210">
        <f t="shared" si="82"/>
        <v>0</v>
      </c>
      <c r="DC210">
        <f t="shared" si="83"/>
        <v>0</v>
      </c>
      <c r="DD210" t="s">
        <v>3</v>
      </c>
      <c r="DE210" t="s">
        <v>3</v>
      </c>
      <c r="DF210">
        <f t="shared" si="91"/>
        <v>0</v>
      </c>
      <c r="DG210">
        <f t="shared" si="89"/>
        <v>0</v>
      </c>
      <c r="DH210">
        <f t="shared" si="90"/>
        <v>0</v>
      </c>
      <c r="DI210">
        <f t="shared" si="88"/>
        <v>0</v>
      </c>
      <c r="DJ210">
        <f>DI210</f>
        <v>0</v>
      </c>
      <c r="DK210">
        <v>0</v>
      </c>
      <c r="DL210" t="s">
        <v>3</v>
      </c>
      <c r="DM210">
        <v>0</v>
      </c>
      <c r="DN210" t="s">
        <v>3</v>
      </c>
      <c r="DO210">
        <v>0</v>
      </c>
    </row>
    <row r="211" spans="1:119" x14ac:dyDescent="0.2">
      <c r="A211">
        <f>ROW(Source!A318)</f>
        <v>318</v>
      </c>
      <c r="B211">
        <v>69726971</v>
      </c>
      <c r="C211">
        <v>69734411</v>
      </c>
      <c r="D211">
        <v>27439630</v>
      </c>
      <c r="E211">
        <v>1</v>
      </c>
      <c r="F211">
        <v>1</v>
      </c>
      <c r="G211">
        <v>1</v>
      </c>
      <c r="H211">
        <v>2</v>
      </c>
      <c r="I211" t="s">
        <v>986</v>
      </c>
      <c r="J211" t="s">
        <v>987</v>
      </c>
      <c r="K211" t="s">
        <v>988</v>
      </c>
      <c r="L211">
        <v>1368</v>
      </c>
      <c r="N211">
        <v>1011</v>
      </c>
      <c r="O211" t="s">
        <v>978</v>
      </c>
      <c r="P211" t="s">
        <v>978</v>
      </c>
      <c r="Q211">
        <v>1</v>
      </c>
      <c r="W211">
        <v>0</v>
      </c>
      <c r="X211">
        <v>-72110300</v>
      </c>
      <c r="Y211">
        <f t="shared" si="81"/>
        <v>1.27</v>
      </c>
      <c r="AA211">
        <v>0</v>
      </c>
      <c r="AB211">
        <v>31.27</v>
      </c>
      <c r="AC211">
        <v>13.61</v>
      </c>
      <c r="AD211">
        <v>0</v>
      </c>
      <c r="AE211">
        <v>0</v>
      </c>
      <c r="AF211">
        <v>31.27</v>
      </c>
      <c r="AG211">
        <v>13.61</v>
      </c>
      <c r="AH211">
        <v>0</v>
      </c>
      <c r="AI211">
        <v>1</v>
      </c>
      <c r="AJ211">
        <v>1</v>
      </c>
      <c r="AK211">
        <v>1</v>
      </c>
      <c r="AL211">
        <v>1</v>
      </c>
      <c r="AM211">
        <v>0</v>
      </c>
      <c r="AN211">
        <v>0</v>
      </c>
      <c r="AO211">
        <v>1</v>
      </c>
      <c r="AP211">
        <v>0</v>
      </c>
      <c r="AQ211">
        <v>0</v>
      </c>
      <c r="AR211">
        <v>0</v>
      </c>
      <c r="AS211" t="s">
        <v>3</v>
      </c>
      <c r="AT211">
        <v>1.27</v>
      </c>
      <c r="AU211" t="s">
        <v>3</v>
      </c>
      <c r="AV211">
        <v>0</v>
      </c>
      <c r="AW211">
        <v>2</v>
      </c>
      <c r="AX211">
        <v>69734420</v>
      </c>
      <c r="AY211">
        <v>1</v>
      </c>
      <c r="AZ211">
        <v>0</v>
      </c>
      <c r="BA211">
        <v>215</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CV211">
        <v>0</v>
      </c>
      <c r="CW211">
        <f>ROUND(Y211*Source!I318*DO211,9)</f>
        <v>0</v>
      </c>
      <c r="CX211">
        <f>ROUND(Y211*Source!I318,9)</f>
        <v>7.6200000000000004E-2</v>
      </c>
      <c r="CY211">
        <f>AB211</f>
        <v>31.27</v>
      </c>
      <c r="CZ211">
        <f>AF211</f>
        <v>31.27</v>
      </c>
      <c r="DA211">
        <f>AJ211</f>
        <v>1</v>
      </c>
      <c r="DB211">
        <f t="shared" si="82"/>
        <v>39.71</v>
      </c>
      <c r="DC211">
        <f t="shared" si="83"/>
        <v>17.28</v>
      </c>
      <c r="DD211" t="s">
        <v>3</v>
      </c>
      <c r="DE211" t="s">
        <v>3</v>
      </c>
      <c r="DF211">
        <f t="shared" si="91"/>
        <v>0</v>
      </c>
      <c r="DG211">
        <f t="shared" si="89"/>
        <v>2</v>
      </c>
      <c r="DH211">
        <f t="shared" si="90"/>
        <v>1</v>
      </c>
      <c r="DI211">
        <f t="shared" si="88"/>
        <v>0</v>
      </c>
      <c r="DJ211">
        <f>DG211</f>
        <v>2</v>
      </c>
      <c r="DK211">
        <v>0</v>
      </c>
      <c r="DL211" t="s">
        <v>3</v>
      </c>
      <c r="DM211">
        <v>0</v>
      </c>
      <c r="DN211" t="s">
        <v>3</v>
      </c>
      <c r="DO211">
        <v>0</v>
      </c>
    </row>
    <row r="212" spans="1:119" x14ac:dyDescent="0.2">
      <c r="A212">
        <f>ROW(Source!A318)</f>
        <v>318</v>
      </c>
      <c r="B212">
        <v>69726971</v>
      </c>
      <c r="C212">
        <v>69734411</v>
      </c>
      <c r="D212">
        <v>27440041</v>
      </c>
      <c r="E212">
        <v>1</v>
      </c>
      <c r="F212">
        <v>1</v>
      </c>
      <c r="G212">
        <v>1</v>
      </c>
      <c r="H212">
        <v>2</v>
      </c>
      <c r="I212" t="s">
        <v>1003</v>
      </c>
      <c r="J212" t="s">
        <v>1004</v>
      </c>
      <c r="K212" t="s">
        <v>1005</v>
      </c>
      <c r="L212">
        <v>1368</v>
      </c>
      <c r="N212">
        <v>1011</v>
      </c>
      <c r="O212" t="s">
        <v>978</v>
      </c>
      <c r="P212" t="s">
        <v>978</v>
      </c>
      <c r="Q212">
        <v>1</v>
      </c>
      <c r="W212">
        <v>0</v>
      </c>
      <c r="X212">
        <v>781889226</v>
      </c>
      <c r="Y212">
        <f t="shared" si="81"/>
        <v>9.07</v>
      </c>
      <c r="AA212">
        <v>0</v>
      </c>
      <c r="AB212">
        <v>0.5</v>
      </c>
      <c r="AC212">
        <v>0</v>
      </c>
      <c r="AD212">
        <v>0</v>
      </c>
      <c r="AE212">
        <v>0</v>
      </c>
      <c r="AF212">
        <v>0.5</v>
      </c>
      <c r="AG212">
        <v>0</v>
      </c>
      <c r="AH212">
        <v>0</v>
      </c>
      <c r="AI212">
        <v>1</v>
      </c>
      <c r="AJ212">
        <v>1</v>
      </c>
      <c r="AK212">
        <v>1</v>
      </c>
      <c r="AL212">
        <v>1</v>
      </c>
      <c r="AM212">
        <v>0</v>
      </c>
      <c r="AN212">
        <v>0</v>
      </c>
      <c r="AO212">
        <v>1</v>
      </c>
      <c r="AP212">
        <v>0</v>
      </c>
      <c r="AQ212">
        <v>0</v>
      </c>
      <c r="AR212">
        <v>0</v>
      </c>
      <c r="AS212" t="s">
        <v>3</v>
      </c>
      <c r="AT212">
        <v>9.07</v>
      </c>
      <c r="AU212" t="s">
        <v>3</v>
      </c>
      <c r="AV212">
        <v>0</v>
      </c>
      <c r="AW212">
        <v>2</v>
      </c>
      <c r="AX212">
        <v>69734421</v>
      </c>
      <c r="AY212">
        <v>1</v>
      </c>
      <c r="AZ212">
        <v>0</v>
      </c>
      <c r="BA212">
        <v>216</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CV212">
        <v>0</v>
      </c>
      <c r="CW212">
        <f>ROUND(Y212*Source!I318*DO212,9)</f>
        <v>0</v>
      </c>
      <c r="CX212">
        <f>ROUND(Y212*Source!I318,9)</f>
        <v>0.54420000000000002</v>
      </c>
      <c r="CY212">
        <f>AB212</f>
        <v>0.5</v>
      </c>
      <c r="CZ212">
        <f>AF212</f>
        <v>0.5</v>
      </c>
      <c r="DA212">
        <f>AJ212</f>
        <v>1</v>
      </c>
      <c r="DB212">
        <f t="shared" si="82"/>
        <v>4.54</v>
      </c>
      <c r="DC212">
        <f t="shared" si="83"/>
        <v>0</v>
      </c>
      <c r="DD212" t="s">
        <v>3</v>
      </c>
      <c r="DE212" t="s">
        <v>3</v>
      </c>
      <c r="DF212">
        <f t="shared" si="91"/>
        <v>0</v>
      </c>
      <c r="DG212">
        <f t="shared" si="89"/>
        <v>1</v>
      </c>
      <c r="DH212">
        <f t="shared" si="90"/>
        <v>0</v>
      </c>
      <c r="DI212">
        <f t="shared" si="88"/>
        <v>0</v>
      </c>
      <c r="DJ212">
        <f>DG212</f>
        <v>1</v>
      </c>
      <c r="DK212">
        <v>0</v>
      </c>
      <c r="DL212" t="s">
        <v>3</v>
      </c>
      <c r="DM212">
        <v>0</v>
      </c>
      <c r="DN212" t="s">
        <v>3</v>
      </c>
      <c r="DO212">
        <v>0</v>
      </c>
    </row>
    <row r="213" spans="1:119" x14ac:dyDescent="0.2">
      <c r="A213">
        <f>ROW(Source!A318)</f>
        <v>318</v>
      </c>
      <c r="B213">
        <v>69726971</v>
      </c>
      <c r="C213">
        <v>69734411</v>
      </c>
      <c r="D213">
        <v>27416566</v>
      </c>
      <c r="E213">
        <v>1</v>
      </c>
      <c r="F213">
        <v>1</v>
      </c>
      <c r="G213">
        <v>1</v>
      </c>
      <c r="H213">
        <v>3</v>
      </c>
      <c r="I213" t="s">
        <v>82</v>
      </c>
      <c r="J213" t="s">
        <v>194</v>
      </c>
      <c r="K213" t="s">
        <v>83</v>
      </c>
      <c r="L213">
        <v>1339</v>
      </c>
      <c r="N213">
        <v>1007</v>
      </c>
      <c r="O213" t="s">
        <v>40</v>
      </c>
      <c r="P213" t="s">
        <v>40</v>
      </c>
      <c r="Q213">
        <v>1</v>
      </c>
      <c r="W213">
        <v>0</v>
      </c>
      <c r="X213">
        <v>1967222743</v>
      </c>
      <c r="Y213">
        <f t="shared" si="81"/>
        <v>3.5</v>
      </c>
      <c r="AA213">
        <v>7.14</v>
      </c>
      <c r="AB213">
        <v>0</v>
      </c>
      <c r="AC213">
        <v>0</v>
      </c>
      <c r="AD213">
        <v>0</v>
      </c>
      <c r="AE213">
        <v>7.14</v>
      </c>
      <c r="AF213">
        <v>0</v>
      </c>
      <c r="AG213">
        <v>0</v>
      </c>
      <c r="AH213">
        <v>0</v>
      </c>
      <c r="AI213">
        <v>1</v>
      </c>
      <c r="AJ213">
        <v>1</v>
      </c>
      <c r="AK213">
        <v>1</v>
      </c>
      <c r="AL213">
        <v>1</v>
      </c>
      <c r="AM213">
        <v>0</v>
      </c>
      <c r="AN213">
        <v>0</v>
      </c>
      <c r="AO213">
        <v>0</v>
      </c>
      <c r="AP213">
        <v>1</v>
      </c>
      <c r="AQ213">
        <v>0</v>
      </c>
      <c r="AR213">
        <v>0</v>
      </c>
      <c r="AS213" t="s">
        <v>3</v>
      </c>
      <c r="AT213">
        <v>3.5</v>
      </c>
      <c r="AU213" t="s">
        <v>3</v>
      </c>
      <c r="AV213">
        <v>0</v>
      </c>
      <c r="AW213">
        <v>2</v>
      </c>
      <c r="AX213">
        <v>69734423</v>
      </c>
      <c r="AY213">
        <v>1</v>
      </c>
      <c r="AZ213">
        <v>0</v>
      </c>
      <c r="BA213">
        <v>218</v>
      </c>
      <c r="BB213">
        <v>3</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CV213">
        <v>0</v>
      </c>
      <c r="CW213">
        <v>0</v>
      </c>
      <c r="CX213">
        <f>ROUND(Y213*Source!I318,9)</f>
        <v>0.21</v>
      </c>
      <c r="CY213">
        <f>AA213</f>
        <v>7.14</v>
      </c>
      <c r="CZ213">
        <f>AE213</f>
        <v>7.14</v>
      </c>
      <c r="DA213">
        <f>AI213</f>
        <v>1</v>
      </c>
      <c r="DB213">
        <f t="shared" si="82"/>
        <v>24.99</v>
      </c>
      <c r="DC213">
        <f t="shared" si="83"/>
        <v>0</v>
      </c>
      <c r="DD213" t="s">
        <v>3</v>
      </c>
      <c r="DE213" t="s">
        <v>3</v>
      </c>
      <c r="DF213">
        <f t="shared" si="91"/>
        <v>1</v>
      </c>
      <c r="DG213">
        <f t="shared" si="89"/>
        <v>0</v>
      </c>
      <c r="DH213">
        <f t="shared" si="90"/>
        <v>0</v>
      </c>
      <c r="DI213">
        <f t="shared" si="88"/>
        <v>0</v>
      </c>
      <c r="DJ213">
        <f>DF213</f>
        <v>1</v>
      </c>
      <c r="DK213">
        <v>0</v>
      </c>
      <c r="DL213" t="s">
        <v>3</v>
      </c>
      <c r="DM213">
        <v>0</v>
      </c>
      <c r="DN213" t="s">
        <v>3</v>
      </c>
      <c r="DO213">
        <v>0</v>
      </c>
    </row>
    <row r="214" spans="1:119" x14ac:dyDescent="0.2">
      <c r="A214">
        <f>ROW(Source!A318)</f>
        <v>318</v>
      </c>
      <c r="B214">
        <v>69726971</v>
      </c>
      <c r="C214">
        <v>69734411</v>
      </c>
      <c r="D214">
        <v>61332096</v>
      </c>
      <c r="E214">
        <v>1</v>
      </c>
      <c r="F214">
        <v>1</v>
      </c>
      <c r="G214">
        <v>1</v>
      </c>
      <c r="H214">
        <v>3</v>
      </c>
      <c r="I214" t="s">
        <v>189</v>
      </c>
      <c r="J214" t="s">
        <v>191</v>
      </c>
      <c r="K214" t="s">
        <v>190</v>
      </c>
      <c r="L214">
        <v>1339</v>
      </c>
      <c r="N214">
        <v>1007</v>
      </c>
      <c r="O214" t="s">
        <v>40</v>
      </c>
      <c r="P214" t="s">
        <v>40</v>
      </c>
      <c r="Q214">
        <v>1</v>
      </c>
      <c r="W214">
        <v>0</v>
      </c>
      <c r="X214">
        <v>1799260510</v>
      </c>
      <c r="Y214">
        <f t="shared" si="81"/>
        <v>2.04</v>
      </c>
      <c r="AA214">
        <v>867.14</v>
      </c>
      <c r="AB214">
        <v>0</v>
      </c>
      <c r="AC214">
        <v>0</v>
      </c>
      <c r="AD214">
        <v>0</v>
      </c>
      <c r="AE214">
        <v>867.14</v>
      </c>
      <c r="AF214">
        <v>0</v>
      </c>
      <c r="AG214">
        <v>0</v>
      </c>
      <c r="AH214">
        <v>0</v>
      </c>
      <c r="AI214">
        <v>1</v>
      </c>
      <c r="AJ214">
        <v>1</v>
      </c>
      <c r="AK214">
        <v>1</v>
      </c>
      <c r="AL214">
        <v>1</v>
      </c>
      <c r="AM214">
        <v>0</v>
      </c>
      <c r="AN214">
        <v>0</v>
      </c>
      <c r="AO214">
        <v>0</v>
      </c>
      <c r="AP214">
        <v>1</v>
      </c>
      <c r="AQ214">
        <v>0</v>
      </c>
      <c r="AR214">
        <v>0</v>
      </c>
      <c r="AS214" t="s">
        <v>3</v>
      </c>
      <c r="AT214">
        <v>2.04</v>
      </c>
      <c r="AU214" t="s">
        <v>3</v>
      </c>
      <c r="AV214">
        <v>0</v>
      </c>
      <c r="AW214">
        <v>1</v>
      </c>
      <c r="AX214">
        <v>-1</v>
      </c>
      <c r="AY214">
        <v>0</v>
      </c>
      <c r="AZ214">
        <v>0</v>
      </c>
      <c r="BA214" t="s">
        <v>3</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CV214">
        <v>0</v>
      </c>
      <c r="CW214">
        <v>0</v>
      </c>
      <c r="CX214">
        <f>ROUND(Y214*Source!I318,9)</f>
        <v>0.12239999999999999</v>
      </c>
      <c r="CY214">
        <f>AA214</f>
        <v>867.14</v>
      </c>
      <c r="CZ214">
        <f>AE214</f>
        <v>867.14</v>
      </c>
      <c r="DA214">
        <f>AI214</f>
        <v>1</v>
      </c>
      <c r="DB214">
        <f t="shared" si="82"/>
        <v>1768.97</v>
      </c>
      <c r="DC214">
        <f t="shared" si="83"/>
        <v>0</v>
      </c>
      <c r="DD214" t="s">
        <v>3</v>
      </c>
      <c r="DE214" t="s">
        <v>3</v>
      </c>
      <c r="DF214">
        <f t="shared" si="91"/>
        <v>106</v>
      </c>
      <c r="DG214">
        <f t="shared" si="89"/>
        <v>0</v>
      </c>
      <c r="DH214">
        <f t="shared" si="90"/>
        <v>0</v>
      </c>
      <c r="DI214">
        <f t="shared" si="88"/>
        <v>0</v>
      </c>
      <c r="DJ214">
        <f>DF214</f>
        <v>106</v>
      </c>
      <c r="DK214">
        <v>0</v>
      </c>
      <c r="DL214" t="s">
        <v>3</v>
      </c>
      <c r="DM214">
        <v>0</v>
      </c>
      <c r="DN214" t="s">
        <v>3</v>
      </c>
      <c r="DO214">
        <v>0</v>
      </c>
    </row>
    <row r="215" spans="1:119" x14ac:dyDescent="0.2">
      <c r="A215">
        <f>ROW(Source!A319)</f>
        <v>319</v>
      </c>
      <c r="B215">
        <v>69726884</v>
      </c>
      <c r="C215">
        <v>69734411</v>
      </c>
      <c r="D215">
        <v>27496319</v>
      </c>
      <c r="E215">
        <v>1</v>
      </c>
      <c r="F215">
        <v>1</v>
      </c>
      <c r="G215">
        <v>1</v>
      </c>
      <c r="H215">
        <v>1</v>
      </c>
      <c r="I215" t="s">
        <v>1001</v>
      </c>
      <c r="J215" t="s">
        <v>3</v>
      </c>
      <c r="K215" t="s">
        <v>1002</v>
      </c>
      <c r="L215">
        <v>1369</v>
      </c>
      <c r="N215">
        <v>1013</v>
      </c>
      <c r="O215" t="s">
        <v>974</v>
      </c>
      <c r="P215" t="s">
        <v>974</v>
      </c>
      <c r="Q215">
        <v>1</v>
      </c>
      <c r="W215">
        <v>0</v>
      </c>
      <c r="X215">
        <v>1189128158</v>
      </c>
      <c r="Y215">
        <f t="shared" si="81"/>
        <v>39.51</v>
      </c>
      <c r="AA215">
        <v>0</v>
      </c>
      <c r="AB215">
        <v>0</v>
      </c>
      <c r="AC215">
        <v>0</v>
      </c>
      <c r="AD215">
        <v>203.13</v>
      </c>
      <c r="AE215">
        <v>0</v>
      </c>
      <c r="AF215">
        <v>0</v>
      </c>
      <c r="AG215">
        <v>0</v>
      </c>
      <c r="AH215">
        <v>8.01</v>
      </c>
      <c r="AI215">
        <v>1</v>
      </c>
      <c r="AJ215">
        <v>1</v>
      </c>
      <c r="AK215">
        <v>1</v>
      </c>
      <c r="AL215">
        <v>25.36</v>
      </c>
      <c r="AM215">
        <v>5</v>
      </c>
      <c r="AN215">
        <v>0</v>
      </c>
      <c r="AO215">
        <v>1</v>
      </c>
      <c r="AP215">
        <v>0</v>
      </c>
      <c r="AQ215">
        <v>0</v>
      </c>
      <c r="AR215">
        <v>0</v>
      </c>
      <c r="AS215" t="s">
        <v>3</v>
      </c>
      <c r="AT215">
        <v>39.51</v>
      </c>
      <c r="AU215" t="s">
        <v>3</v>
      </c>
      <c r="AV215">
        <v>1</v>
      </c>
      <c r="AW215">
        <v>2</v>
      </c>
      <c r="AX215">
        <v>69734418</v>
      </c>
      <c r="AY215">
        <v>1</v>
      </c>
      <c r="AZ215">
        <v>0</v>
      </c>
      <c r="BA215">
        <v>219</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CU215">
        <f>ROUND(AT215*Source!I319*AH215*AL215,0)</f>
        <v>482</v>
      </c>
      <c r="CV215">
        <f>ROUND(Y215*Source!I319,9)</f>
        <v>2.3706</v>
      </c>
      <c r="CW215">
        <v>0</v>
      </c>
      <c r="CX215">
        <f>ROUND(Y215*Source!I319,9)</f>
        <v>2.3706</v>
      </c>
      <c r="CY215">
        <f>AD215</f>
        <v>203.13</v>
      </c>
      <c r="CZ215">
        <f>AH215</f>
        <v>8.01</v>
      </c>
      <c r="DA215">
        <f>AL215</f>
        <v>25.36</v>
      </c>
      <c r="DB215">
        <f t="shared" si="82"/>
        <v>316.48</v>
      </c>
      <c r="DC215">
        <f t="shared" si="83"/>
        <v>0</v>
      </c>
      <c r="DD215" t="s">
        <v>3</v>
      </c>
      <c r="DE215" t="s">
        <v>3</v>
      </c>
      <c r="DF215">
        <f t="shared" si="91"/>
        <v>0</v>
      </c>
      <c r="DG215">
        <f t="shared" si="89"/>
        <v>0</v>
      </c>
      <c r="DH215">
        <f t="shared" si="90"/>
        <v>0</v>
      </c>
      <c r="DI215">
        <f>ROUND(ROUND(AH215*AL215,0)*CX215,0)</f>
        <v>481</v>
      </c>
      <c r="DJ215">
        <f>DI215</f>
        <v>481</v>
      </c>
      <c r="DK215">
        <v>0</v>
      </c>
      <c r="DL215" t="s">
        <v>3</v>
      </c>
      <c r="DM215">
        <v>0</v>
      </c>
      <c r="DN215" t="s">
        <v>3</v>
      </c>
      <c r="DO215">
        <v>0</v>
      </c>
    </row>
    <row r="216" spans="1:119" x14ac:dyDescent="0.2">
      <c r="A216">
        <f>ROW(Source!A319)</f>
        <v>319</v>
      </c>
      <c r="B216">
        <v>69726884</v>
      </c>
      <c r="C216">
        <v>69734411</v>
      </c>
      <c r="D216">
        <v>121548</v>
      </c>
      <c r="E216">
        <v>1</v>
      </c>
      <c r="F216">
        <v>1</v>
      </c>
      <c r="G216">
        <v>1</v>
      </c>
      <c r="H216">
        <v>1</v>
      </c>
      <c r="I216" t="s">
        <v>36</v>
      </c>
      <c r="J216" t="s">
        <v>3</v>
      </c>
      <c r="K216" t="s">
        <v>981</v>
      </c>
      <c r="L216">
        <v>608254</v>
      </c>
      <c r="N216">
        <v>1013</v>
      </c>
      <c r="O216" t="s">
        <v>982</v>
      </c>
      <c r="P216" t="s">
        <v>982</v>
      </c>
      <c r="Q216">
        <v>1</v>
      </c>
      <c r="W216">
        <v>0</v>
      </c>
      <c r="X216">
        <v>-185737400</v>
      </c>
      <c r="Y216">
        <f t="shared" si="81"/>
        <v>1.27</v>
      </c>
      <c r="AA216">
        <v>0</v>
      </c>
      <c r="AB216">
        <v>0</v>
      </c>
      <c r="AC216">
        <v>0</v>
      </c>
      <c r="AD216">
        <v>0</v>
      </c>
      <c r="AE216">
        <v>0</v>
      </c>
      <c r="AF216">
        <v>0</v>
      </c>
      <c r="AG216">
        <v>0</v>
      </c>
      <c r="AH216">
        <v>0</v>
      </c>
      <c r="AI216">
        <v>1</v>
      </c>
      <c r="AJ216">
        <v>1</v>
      </c>
      <c r="AK216">
        <v>19.8</v>
      </c>
      <c r="AL216">
        <v>1</v>
      </c>
      <c r="AM216">
        <v>5</v>
      </c>
      <c r="AN216">
        <v>0</v>
      </c>
      <c r="AO216">
        <v>1</v>
      </c>
      <c r="AP216">
        <v>0</v>
      </c>
      <c r="AQ216">
        <v>0</v>
      </c>
      <c r="AR216">
        <v>0</v>
      </c>
      <c r="AS216" t="s">
        <v>3</v>
      </c>
      <c r="AT216">
        <v>1.27</v>
      </c>
      <c r="AU216" t="s">
        <v>3</v>
      </c>
      <c r="AV216">
        <v>2</v>
      </c>
      <c r="AW216">
        <v>2</v>
      </c>
      <c r="AX216">
        <v>69734419</v>
      </c>
      <c r="AY216">
        <v>1</v>
      </c>
      <c r="AZ216">
        <v>0</v>
      </c>
      <c r="BA216">
        <v>220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CV216">
        <v>0</v>
      </c>
      <c r="CW216">
        <v>0</v>
      </c>
      <c r="CX216">
        <f>ROUND(Y216*Source!I319,9)</f>
        <v>7.6200000000000004E-2</v>
      </c>
      <c r="CY216">
        <f>AD216</f>
        <v>0</v>
      </c>
      <c r="CZ216">
        <f>AH216</f>
        <v>0</v>
      </c>
      <c r="DA216">
        <f>AL216</f>
        <v>1</v>
      </c>
      <c r="DB216">
        <f t="shared" si="82"/>
        <v>0</v>
      </c>
      <c r="DC216">
        <f t="shared" si="83"/>
        <v>0</v>
      </c>
      <c r="DD216" t="s">
        <v>3</v>
      </c>
      <c r="DE216" t="s">
        <v>3</v>
      </c>
      <c r="DF216">
        <f t="shared" si="91"/>
        <v>0</v>
      </c>
      <c r="DG216">
        <f t="shared" si="89"/>
        <v>0</v>
      </c>
      <c r="DH216">
        <f>ROUND(ROUND(AG216*AK216,0)*CX216,0)</f>
        <v>0</v>
      </c>
      <c r="DI216">
        <f t="shared" ref="DI216:DI225" si="92">ROUND(ROUND(AH216,0)*CX216,0)</f>
        <v>0</v>
      </c>
      <c r="DJ216">
        <f>DI216</f>
        <v>0</v>
      </c>
      <c r="DK216">
        <v>0</v>
      </c>
      <c r="DL216" t="s">
        <v>3</v>
      </c>
      <c r="DM216">
        <v>0</v>
      </c>
      <c r="DN216" t="s">
        <v>3</v>
      </c>
      <c r="DO216">
        <v>0</v>
      </c>
    </row>
    <row r="217" spans="1:119" x14ac:dyDescent="0.2">
      <c r="A217">
        <f>ROW(Source!A319)</f>
        <v>319</v>
      </c>
      <c r="B217">
        <v>69726884</v>
      </c>
      <c r="C217">
        <v>69734411</v>
      </c>
      <c r="D217">
        <v>27439630</v>
      </c>
      <c r="E217">
        <v>1</v>
      </c>
      <c r="F217">
        <v>1</v>
      </c>
      <c r="G217">
        <v>1</v>
      </c>
      <c r="H217">
        <v>2</v>
      </c>
      <c r="I217" t="s">
        <v>986</v>
      </c>
      <c r="J217" t="s">
        <v>987</v>
      </c>
      <c r="K217" t="s">
        <v>988</v>
      </c>
      <c r="L217">
        <v>1368</v>
      </c>
      <c r="N217">
        <v>1011</v>
      </c>
      <c r="O217" t="s">
        <v>978</v>
      </c>
      <c r="P217" t="s">
        <v>978</v>
      </c>
      <c r="Q217">
        <v>1</v>
      </c>
      <c r="W217">
        <v>0</v>
      </c>
      <c r="X217">
        <v>-72110300</v>
      </c>
      <c r="Y217">
        <f t="shared" si="81"/>
        <v>1.27</v>
      </c>
      <c r="AA217">
        <v>0</v>
      </c>
      <c r="AB217">
        <v>245.16</v>
      </c>
      <c r="AC217">
        <v>269.48</v>
      </c>
      <c r="AD217">
        <v>0</v>
      </c>
      <c r="AE217">
        <v>0</v>
      </c>
      <c r="AF217">
        <v>31.27</v>
      </c>
      <c r="AG217">
        <v>13.61</v>
      </c>
      <c r="AH217">
        <v>0</v>
      </c>
      <c r="AI217">
        <v>1</v>
      </c>
      <c r="AJ217">
        <v>7.84</v>
      </c>
      <c r="AK217">
        <v>19.8</v>
      </c>
      <c r="AL217">
        <v>1</v>
      </c>
      <c r="AM217">
        <v>5</v>
      </c>
      <c r="AN217">
        <v>0</v>
      </c>
      <c r="AO217">
        <v>1</v>
      </c>
      <c r="AP217">
        <v>0</v>
      </c>
      <c r="AQ217">
        <v>0</v>
      </c>
      <c r="AR217">
        <v>0</v>
      </c>
      <c r="AS217" t="s">
        <v>3</v>
      </c>
      <c r="AT217">
        <v>1.27</v>
      </c>
      <c r="AU217" t="s">
        <v>3</v>
      </c>
      <c r="AV217">
        <v>0</v>
      </c>
      <c r="AW217">
        <v>2</v>
      </c>
      <c r="AX217">
        <v>69734420</v>
      </c>
      <c r="AY217">
        <v>1</v>
      </c>
      <c r="AZ217">
        <v>0</v>
      </c>
      <c r="BA217">
        <v>221</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CV217">
        <v>0</v>
      </c>
      <c r="CW217">
        <f>ROUND(Y217*Source!I319*DO217,9)</f>
        <v>0</v>
      </c>
      <c r="CX217">
        <f>ROUND(Y217*Source!I319,9)</f>
        <v>7.6200000000000004E-2</v>
      </c>
      <c r="CY217">
        <f>AB217</f>
        <v>245.16</v>
      </c>
      <c r="CZ217">
        <f>AF217</f>
        <v>31.27</v>
      </c>
      <c r="DA217">
        <f>AJ217</f>
        <v>7.84</v>
      </c>
      <c r="DB217">
        <f t="shared" si="82"/>
        <v>39.71</v>
      </c>
      <c r="DC217">
        <f t="shared" si="83"/>
        <v>17.28</v>
      </c>
      <c r="DD217" t="s">
        <v>3</v>
      </c>
      <c r="DE217" t="s">
        <v>3</v>
      </c>
      <c r="DF217">
        <f t="shared" si="91"/>
        <v>0</v>
      </c>
      <c r="DG217">
        <f>ROUND(ROUND(AF217*AJ217,0)*CX217,0)</f>
        <v>19</v>
      </c>
      <c r="DH217">
        <f>ROUND(ROUND(AG217*AK217,0)*CX217,0)</f>
        <v>20</v>
      </c>
      <c r="DI217">
        <f t="shared" si="92"/>
        <v>0</v>
      </c>
      <c r="DJ217">
        <f>DG217</f>
        <v>19</v>
      </c>
      <c r="DK217">
        <v>0</v>
      </c>
      <c r="DL217" t="s">
        <v>3</v>
      </c>
      <c r="DM217">
        <v>0</v>
      </c>
      <c r="DN217" t="s">
        <v>3</v>
      </c>
      <c r="DO217">
        <v>0</v>
      </c>
    </row>
    <row r="218" spans="1:119" x14ac:dyDescent="0.2">
      <c r="A218">
        <f>ROW(Source!A319)</f>
        <v>319</v>
      </c>
      <c r="B218">
        <v>69726884</v>
      </c>
      <c r="C218">
        <v>69734411</v>
      </c>
      <c r="D218">
        <v>27440041</v>
      </c>
      <c r="E218">
        <v>1</v>
      </c>
      <c r="F218">
        <v>1</v>
      </c>
      <c r="G218">
        <v>1</v>
      </c>
      <c r="H218">
        <v>2</v>
      </c>
      <c r="I218" t="s">
        <v>1003</v>
      </c>
      <c r="J218" t="s">
        <v>1004</v>
      </c>
      <c r="K218" t="s">
        <v>1005</v>
      </c>
      <c r="L218">
        <v>1368</v>
      </c>
      <c r="N218">
        <v>1011</v>
      </c>
      <c r="O218" t="s">
        <v>978</v>
      </c>
      <c r="P218" t="s">
        <v>978</v>
      </c>
      <c r="Q218">
        <v>1</v>
      </c>
      <c r="W218">
        <v>0</v>
      </c>
      <c r="X218">
        <v>781889226</v>
      </c>
      <c r="Y218">
        <f t="shared" si="81"/>
        <v>9.07</v>
      </c>
      <c r="AA218">
        <v>0</v>
      </c>
      <c r="AB218">
        <v>3.92</v>
      </c>
      <c r="AC218">
        <v>0</v>
      </c>
      <c r="AD218">
        <v>0</v>
      </c>
      <c r="AE218">
        <v>0</v>
      </c>
      <c r="AF218">
        <v>0.5</v>
      </c>
      <c r="AG218">
        <v>0</v>
      </c>
      <c r="AH218">
        <v>0</v>
      </c>
      <c r="AI218">
        <v>1</v>
      </c>
      <c r="AJ218">
        <v>7.84</v>
      </c>
      <c r="AK218">
        <v>19.8</v>
      </c>
      <c r="AL218">
        <v>1</v>
      </c>
      <c r="AM218">
        <v>5</v>
      </c>
      <c r="AN218">
        <v>0</v>
      </c>
      <c r="AO218">
        <v>1</v>
      </c>
      <c r="AP218">
        <v>0</v>
      </c>
      <c r="AQ218">
        <v>0</v>
      </c>
      <c r="AR218">
        <v>0</v>
      </c>
      <c r="AS218" t="s">
        <v>3</v>
      </c>
      <c r="AT218">
        <v>9.07</v>
      </c>
      <c r="AU218" t="s">
        <v>3</v>
      </c>
      <c r="AV218">
        <v>0</v>
      </c>
      <c r="AW218">
        <v>2</v>
      </c>
      <c r="AX218">
        <v>69734421</v>
      </c>
      <c r="AY218">
        <v>1</v>
      </c>
      <c r="AZ218">
        <v>0</v>
      </c>
      <c r="BA218">
        <v>222</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CV218">
        <v>0</v>
      </c>
      <c r="CW218">
        <f>ROUND(Y218*Source!I319*DO218,9)</f>
        <v>0</v>
      </c>
      <c r="CX218">
        <f>ROUND(Y218*Source!I319,9)</f>
        <v>0.54420000000000002</v>
      </c>
      <c r="CY218">
        <f>AB218</f>
        <v>3.92</v>
      </c>
      <c r="CZ218">
        <f>AF218</f>
        <v>0.5</v>
      </c>
      <c r="DA218">
        <f>AJ218</f>
        <v>7.84</v>
      </c>
      <c r="DB218">
        <f t="shared" si="82"/>
        <v>4.54</v>
      </c>
      <c r="DC218">
        <f t="shared" si="83"/>
        <v>0</v>
      </c>
      <c r="DD218" t="s">
        <v>3</v>
      </c>
      <c r="DE218" t="s">
        <v>3</v>
      </c>
      <c r="DF218">
        <f t="shared" si="91"/>
        <v>0</v>
      </c>
      <c r="DG218">
        <f>ROUND(ROUND(AF218*AJ218,0)*CX218,0)</f>
        <v>2</v>
      </c>
      <c r="DH218">
        <f>ROUND(ROUND(AG218*AK218,0)*CX218,0)</f>
        <v>0</v>
      </c>
      <c r="DI218">
        <f t="shared" si="92"/>
        <v>0</v>
      </c>
      <c r="DJ218">
        <f>DG218</f>
        <v>2</v>
      </c>
      <c r="DK218">
        <v>0</v>
      </c>
      <c r="DL218" t="s">
        <v>3</v>
      </c>
      <c r="DM218">
        <v>0</v>
      </c>
      <c r="DN218" t="s">
        <v>3</v>
      </c>
      <c r="DO218">
        <v>0</v>
      </c>
    </row>
    <row r="219" spans="1:119" x14ac:dyDescent="0.2">
      <c r="A219">
        <f>ROW(Source!A319)</f>
        <v>319</v>
      </c>
      <c r="B219">
        <v>69726884</v>
      </c>
      <c r="C219">
        <v>69734411</v>
      </c>
      <c r="D219">
        <v>27416566</v>
      </c>
      <c r="E219">
        <v>1</v>
      </c>
      <c r="F219">
        <v>1</v>
      </c>
      <c r="G219">
        <v>1</v>
      </c>
      <c r="H219">
        <v>3</v>
      </c>
      <c r="I219" t="s">
        <v>82</v>
      </c>
      <c r="J219" t="s">
        <v>194</v>
      </c>
      <c r="K219" t="s">
        <v>83</v>
      </c>
      <c r="L219">
        <v>1339</v>
      </c>
      <c r="N219">
        <v>1007</v>
      </c>
      <c r="O219" t="s">
        <v>40</v>
      </c>
      <c r="P219" t="s">
        <v>40</v>
      </c>
      <c r="Q219">
        <v>1</v>
      </c>
      <c r="W219">
        <v>0</v>
      </c>
      <c r="X219">
        <v>1967222743</v>
      </c>
      <c r="Y219">
        <f t="shared" si="81"/>
        <v>3.5</v>
      </c>
      <c r="AA219">
        <v>14.19</v>
      </c>
      <c r="AB219">
        <v>0</v>
      </c>
      <c r="AC219">
        <v>0</v>
      </c>
      <c r="AD219">
        <v>0</v>
      </c>
      <c r="AE219">
        <v>1.97</v>
      </c>
      <c r="AF219">
        <v>0</v>
      </c>
      <c r="AG219">
        <v>0</v>
      </c>
      <c r="AH219">
        <v>0</v>
      </c>
      <c r="AI219">
        <v>7.56</v>
      </c>
      <c r="AJ219">
        <v>1</v>
      </c>
      <c r="AK219">
        <v>1</v>
      </c>
      <c r="AL219">
        <v>1</v>
      </c>
      <c r="AM219">
        <v>0</v>
      </c>
      <c r="AN219">
        <v>0</v>
      </c>
      <c r="AO219">
        <v>0</v>
      </c>
      <c r="AP219">
        <v>1</v>
      </c>
      <c r="AQ219">
        <v>0</v>
      </c>
      <c r="AR219">
        <v>0</v>
      </c>
      <c r="AS219" t="s">
        <v>3</v>
      </c>
      <c r="AT219">
        <v>3.5</v>
      </c>
      <c r="AU219" t="s">
        <v>3</v>
      </c>
      <c r="AV219">
        <v>0</v>
      </c>
      <c r="AW219">
        <v>2</v>
      </c>
      <c r="AX219">
        <v>69734423</v>
      </c>
      <c r="AY219">
        <v>1</v>
      </c>
      <c r="AZ219">
        <v>16384</v>
      </c>
      <c r="BA219">
        <v>224</v>
      </c>
      <c r="BB219">
        <v>3</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CV219">
        <v>0</v>
      </c>
      <c r="CW219">
        <v>0</v>
      </c>
      <c r="CX219">
        <f>ROUND(Y219*Source!I319,9)</f>
        <v>0.21</v>
      </c>
      <c r="CY219">
        <f>AA219</f>
        <v>14.19</v>
      </c>
      <c r="CZ219">
        <f>AE219</f>
        <v>1.97</v>
      </c>
      <c r="DA219">
        <f>AI219</f>
        <v>7.56</v>
      </c>
      <c r="DB219">
        <f t="shared" si="82"/>
        <v>6.9</v>
      </c>
      <c r="DC219">
        <f t="shared" si="83"/>
        <v>0</v>
      </c>
      <c r="DD219" t="s">
        <v>3</v>
      </c>
      <c r="DE219" t="s">
        <v>3</v>
      </c>
      <c r="DF219">
        <f>ROUND(ROUND(AE219*AI219,0)*CX219,0)</f>
        <v>3</v>
      </c>
      <c r="DG219">
        <f t="shared" ref="DG219:DG227" si="93">ROUND(ROUND(AF219,0)*CX219,0)</f>
        <v>0</v>
      </c>
      <c r="DH219">
        <f t="shared" ref="DH219:DH226" si="94">ROUND(ROUND(AG219,0)*CX219,0)</f>
        <v>0</v>
      </c>
      <c r="DI219">
        <f t="shared" si="92"/>
        <v>0</v>
      </c>
      <c r="DJ219">
        <f>DF219</f>
        <v>3</v>
      </c>
      <c r="DK219">
        <v>0</v>
      </c>
      <c r="DL219" t="s">
        <v>3</v>
      </c>
      <c r="DM219">
        <v>0</v>
      </c>
      <c r="DN219" t="s">
        <v>3</v>
      </c>
      <c r="DO219">
        <v>0</v>
      </c>
    </row>
    <row r="220" spans="1:119" x14ac:dyDescent="0.2">
      <c r="A220">
        <f>ROW(Source!A319)</f>
        <v>319</v>
      </c>
      <c r="B220">
        <v>69726884</v>
      </c>
      <c r="C220">
        <v>69734411</v>
      </c>
      <c r="D220">
        <v>61332096</v>
      </c>
      <c r="E220">
        <v>1</v>
      </c>
      <c r="F220">
        <v>1</v>
      </c>
      <c r="G220">
        <v>1</v>
      </c>
      <c r="H220">
        <v>3</v>
      </c>
      <c r="I220" t="s">
        <v>189</v>
      </c>
      <c r="J220" t="s">
        <v>191</v>
      </c>
      <c r="K220" t="s">
        <v>190</v>
      </c>
      <c r="L220">
        <v>1339</v>
      </c>
      <c r="N220">
        <v>1007</v>
      </c>
      <c r="O220" t="s">
        <v>40</v>
      </c>
      <c r="P220" t="s">
        <v>40</v>
      </c>
      <c r="Q220">
        <v>1</v>
      </c>
      <c r="W220">
        <v>0</v>
      </c>
      <c r="X220">
        <v>1799260510</v>
      </c>
      <c r="Y220">
        <f t="shared" si="81"/>
        <v>2.04</v>
      </c>
      <c r="AA220">
        <v>6238.51</v>
      </c>
      <c r="AB220">
        <v>0</v>
      </c>
      <c r="AC220">
        <v>0</v>
      </c>
      <c r="AD220">
        <v>0</v>
      </c>
      <c r="AE220">
        <v>862.75</v>
      </c>
      <c r="AF220">
        <v>0</v>
      </c>
      <c r="AG220">
        <v>0</v>
      </c>
      <c r="AH220">
        <v>0</v>
      </c>
      <c r="AI220">
        <v>7.56</v>
      </c>
      <c r="AJ220">
        <v>1</v>
      </c>
      <c r="AK220">
        <v>1</v>
      </c>
      <c r="AL220">
        <v>1</v>
      </c>
      <c r="AM220">
        <v>0</v>
      </c>
      <c r="AN220">
        <v>0</v>
      </c>
      <c r="AO220">
        <v>0</v>
      </c>
      <c r="AP220">
        <v>1</v>
      </c>
      <c r="AQ220">
        <v>0</v>
      </c>
      <c r="AR220">
        <v>0</v>
      </c>
      <c r="AS220" t="s">
        <v>3</v>
      </c>
      <c r="AT220">
        <v>2.04</v>
      </c>
      <c r="AU220" t="s">
        <v>3</v>
      </c>
      <c r="AV220">
        <v>0</v>
      </c>
      <c r="AW220">
        <v>1</v>
      </c>
      <c r="AX220">
        <v>-1</v>
      </c>
      <c r="AY220">
        <v>0</v>
      </c>
      <c r="AZ220">
        <v>0</v>
      </c>
      <c r="BA220" t="s">
        <v>3</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CV220">
        <v>0</v>
      </c>
      <c r="CW220">
        <v>0</v>
      </c>
      <c r="CX220">
        <f>ROUND(Y220*Source!I319,9)</f>
        <v>0.12239999999999999</v>
      </c>
      <c r="CY220">
        <f>AA220</f>
        <v>6238.51</v>
      </c>
      <c r="CZ220">
        <f>AE220</f>
        <v>862.75</v>
      </c>
      <c r="DA220">
        <f>AI220</f>
        <v>7.56</v>
      </c>
      <c r="DB220">
        <f t="shared" si="82"/>
        <v>1760.01</v>
      </c>
      <c r="DC220">
        <f t="shared" si="83"/>
        <v>0</v>
      </c>
      <c r="DD220" t="s">
        <v>3</v>
      </c>
      <c r="DE220" t="s">
        <v>3</v>
      </c>
      <c r="DF220">
        <f>ROUND(ROUND(AE220*AI220,0)*CX220,0)</f>
        <v>798</v>
      </c>
      <c r="DG220">
        <f t="shared" si="93"/>
        <v>0</v>
      </c>
      <c r="DH220">
        <f t="shared" si="94"/>
        <v>0</v>
      </c>
      <c r="DI220">
        <f t="shared" si="92"/>
        <v>0</v>
      </c>
      <c r="DJ220">
        <f>DF220</f>
        <v>798</v>
      </c>
      <c r="DK220">
        <v>0</v>
      </c>
      <c r="DL220" t="s">
        <v>3</v>
      </c>
      <c r="DM220">
        <v>0</v>
      </c>
      <c r="DN220" t="s">
        <v>3</v>
      </c>
      <c r="DO220">
        <v>0</v>
      </c>
    </row>
    <row r="221" spans="1:119" x14ac:dyDescent="0.2">
      <c r="A221">
        <f>ROW(Source!A324)</f>
        <v>324</v>
      </c>
      <c r="B221">
        <v>69726971</v>
      </c>
      <c r="C221">
        <v>69734426</v>
      </c>
      <c r="D221">
        <v>27496319</v>
      </c>
      <c r="E221">
        <v>1</v>
      </c>
      <c r="F221">
        <v>1</v>
      </c>
      <c r="G221">
        <v>1</v>
      </c>
      <c r="H221">
        <v>1</v>
      </c>
      <c r="I221" t="s">
        <v>1001</v>
      </c>
      <c r="J221" t="s">
        <v>3</v>
      </c>
      <c r="K221" t="s">
        <v>1002</v>
      </c>
      <c r="L221">
        <v>1369</v>
      </c>
      <c r="N221">
        <v>1013</v>
      </c>
      <c r="O221" t="s">
        <v>974</v>
      </c>
      <c r="P221" t="s">
        <v>974</v>
      </c>
      <c r="Q221">
        <v>1</v>
      </c>
      <c r="W221">
        <v>0</v>
      </c>
      <c r="X221">
        <v>1189128158</v>
      </c>
      <c r="Y221">
        <f t="shared" ref="Y221:Y230" si="95">(AT221*5.6)</f>
        <v>2.8</v>
      </c>
      <c r="AA221">
        <v>0</v>
      </c>
      <c r="AB221">
        <v>0</v>
      </c>
      <c r="AC221">
        <v>0</v>
      </c>
      <c r="AD221">
        <v>8.01</v>
      </c>
      <c r="AE221">
        <v>0</v>
      </c>
      <c r="AF221">
        <v>0</v>
      </c>
      <c r="AG221">
        <v>0</v>
      </c>
      <c r="AH221">
        <v>8.01</v>
      </c>
      <c r="AI221">
        <v>1</v>
      </c>
      <c r="AJ221">
        <v>1</v>
      </c>
      <c r="AK221">
        <v>1</v>
      </c>
      <c r="AL221">
        <v>1</v>
      </c>
      <c r="AM221">
        <v>0</v>
      </c>
      <c r="AN221">
        <v>0</v>
      </c>
      <c r="AO221">
        <v>1</v>
      </c>
      <c r="AP221">
        <v>1</v>
      </c>
      <c r="AQ221">
        <v>0</v>
      </c>
      <c r="AR221">
        <v>0</v>
      </c>
      <c r="AS221" t="s">
        <v>3</v>
      </c>
      <c r="AT221">
        <v>0.5</v>
      </c>
      <c r="AU221" t="s">
        <v>252</v>
      </c>
      <c r="AV221">
        <v>1</v>
      </c>
      <c r="AW221">
        <v>2</v>
      </c>
      <c r="AX221">
        <v>69734432</v>
      </c>
      <c r="AY221">
        <v>1</v>
      </c>
      <c r="AZ221">
        <v>0</v>
      </c>
      <c r="BA221">
        <v>225</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CU221">
        <f>ROUND(AT221*Source!I324*AH221*AL221,0)</f>
        <v>0</v>
      </c>
      <c r="CV221">
        <f>ROUND(Y221*Source!I324,9)</f>
        <v>0.16800000000000001</v>
      </c>
      <c r="CW221">
        <v>0</v>
      </c>
      <c r="CX221">
        <f>ROUND(Y221*Source!I324,9)</f>
        <v>0.16800000000000001</v>
      </c>
      <c r="CY221">
        <f>AD221</f>
        <v>8.01</v>
      </c>
      <c r="CZ221">
        <f>AH221</f>
        <v>8.01</v>
      </c>
      <c r="DA221">
        <f>AL221</f>
        <v>1</v>
      </c>
      <c r="DB221">
        <f t="shared" ref="DB221:DB230" si="96">ROUND((ROUND(AT221*CZ221,2)*5.6),2)</f>
        <v>22.46</v>
      </c>
      <c r="DC221">
        <f t="shared" ref="DC221:DC230" si="97">ROUND((ROUND(AT221*AG221,2)*5.6),2)</f>
        <v>0</v>
      </c>
      <c r="DD221" t="s">
        <v>3</v>
      </c>
      <c r="DE221" t="s">
        <v>3</v>
      </c>
      <c r="DF221">
        <f t="shared" ref="DF221:DF229" si="98">ROUND(ROUND(AE221,0)*CX221,0)</f>
        <v>0</v>
      </c>
      <c r="DG221">
        <f t="shared" si="93"/>
        <v>0</v>
      </c>
      <c r="DH221">
        <f t="shared" si="94"/>
        <v>0</v>
      </c>
      <c r="DI221">
        <f t="shared" si="92"/>
        <v>1</v>
      </c>
      <c r="DJ221">
        <f>DI221</f>
        <v>1</v>
      </c>
      <c r="DK221">
        <v>0</v>
      </c>
      <c r="DL221" t="s">
        <v>3</v>
      </c>
      <c r="DM221">
        <v>0</v>
      </c>
      <c r="DN221" t="s">
        <v>3</v>
      </c>
      <c r="DO221">
        <v>0</v>
      </c>
    </row>
    <row r="222" spans="1:119" x14ac:dyDescent="0.2">
      <c r="A222">
        <f>ROW(Source!A324)</f>
        <v>324</v>
      </c>
      <c r="B222">
        <v>69726971</v>
      </c>
      <c r="C222">
        <v>69734426</v>
      </c>
      <c r="D222">
        <v>121548</v>
      </c>
      <c r="E222">
        <v>1</v>
      </c>
      <c r="F222">
        <v>1</v>
      </c>
      <c r="G222">
        <v>1</v>
      </c>
      <c r="H222">
        <v>1</v>
      </c>
      <c r="I222" t="s">
        <v>36</v>
      </c>
      <c r="J222" t="s">
        <v>3</v>
      </c>
      <c r="K222" t="s">
        <v>981</v>
      </c>
      <c r="L222">
        <v>608254</v>
      </c>
      <c r="N222">
        <v>1013</v>
      </c>
      <c r="O222" t="s">
        <v>982</v>
      </c>
      <c r="P222" t="s">
        <v>982</v>
      </c>
      <c r="Q222">
        <v>1</v>
      </c>
      <c r="W222">
        <v>0</v>
      </c>
      <c r="X222">
        <v>-185737400</v>
      </c>
      <c r="Y222">
        <f t="shared" si="95"/>
        <v>1.1759999999999999</v>
      </c>
      <c r="AA222">
        <v>0</v>
      </c>
      <c r="AB222">
        <v>0</v>
      </c>
      <c r="AC222">
        <v>0</v>
      </c>
      <c r="AD222">
        <v>0</v>
      </c>
      <c r="AE222">
        <v>0</v>
      </c>
      <c r="AF222">
        <v>0</v>
      </c>
      <c r="AG222">
        <v>0</v>
      </c>
      <c r="AH222">
        <v>0</v>
      </c>
      <c r="AI222">
        <v>1</v>
      </c>
      <c r="AJ222">
        <v>1</v>
      </c>
      <c r="AK222">
        <v>1</v>
      </c>
      <c r="AL222">
        <v>1</v>
      </c>
      <c r="AM222">
        <v>0</v>
      </c>
      <c r="AN222">
        <v>0</v>
      </c>
      <c r="AO222">
        <v>1</v>
      </c>
      <c r="AP222">
        <v>1</v>
      </c>
      <c r="AQ222">
        <v>0</v>
      </c>
      <c r="AR222">
        <v>0</v>
      </c>
      <c r="AS222" t="s">
        <v>3</v>
      </c>
      <c r="AT222">
        <v>0.21</v>
      </c>
      <c r="AU222" t="s">
        <v>252</v>
      </c>
      <c r="AV222">
        <v>2</v>
      </c>
      <c r="AW222">
        <v>2</v>
      </c>
      <c r="AX222">
        <v>69734433</v>
      </c>
      <c r="AY222">
        <v>1</v>
      </c>
      <c r="AZ222">
        <v>0</v>
      </c>
      <c r="BA222">
        <v>226</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CV222">
        <v>0</v>
      </c>
      <c r="CW222">
        <v>0</v>
      </c>
      <c r="CX222">
        <f>ROUND(Y222*Source!I324,9)</f>
        <v>7.0559999999999998E-2</v>
      </c>
      <c r="CY222">
        <f>AD222</f>
        <v>0</v>
      </c>
      <c r="CZ222">
        <f>AH222</f>
        <v>0</v>
      </c>
      <c r="DA222">
        <f>AL222</f>
        <v>1</v>
      </c>
      <c r="DB222">
        <f t="shared" si="96"/>
        <v>0</v>
      </c>
      <c r="DC222">
        <f t="shared" si="97"/>
        <v>0</v>
      </c>
      <c r="DD222" t="s">
        <v>3</v>
      </c>
      <c r="DE222" t="s">
        <v>3</v>
      </c>
      <c r="DF222">
        <f t="shared" si="98"/>
        <v>0</v>
      </c>
      <c r="DG222">
        <f t="shared" si="93"/>
        <v>0</v>
      </c>
      <c r="DH222">
        <f t="shared" si="94"/>
        <v>0</v>
      </c>
      <c r="DI222">
        <f t="shared" si="92"/>
        <v>0</v>
      </c>
      <c r="DJ222">
        <f>DI222</f>
        <v>0</v>
      </c>
      <c r="DK222">
        <v>0</v>
      </c>
      <c r="DL222" t="s">
        <v>3</v>
      </c>
      <c r="DM222">
        <v>0</v>
      </c>
      <c r="DN222" t="s">
        <v>3</v>
      </c>
      <c r="DO222">
        <v>0</v>
      </c>
    </row>
    <row r="223" spans="1:119" x14ac:dyDescent="0.2">
      <c r="A223">
        <f>ROW(Source!A324)</f>
        <v>324</v>
      </c>
      <c r="B223">
        <v>69726971</v>
      </c>
      <c r="C223">
        <v>69734426</v>
      </c>
      <c r="D223">
        <v>27439630</v>
      </c>
      <c r="E223">
        <v>1</v>
      </c>
      <c r="F223">
        <v>1</v>
      </c>
      <c r="G223">
        <v>1</v>
      </c>
      <c r="H223">
        <v>2</v>
      </c>
      <c r="I223" t="s">
        <v>986</v>
      </c>
      <c r="J223" t="s">
        <v>987</v>
      </c>
      <c r="K223" t="s">
        <v>988</v>
      </c>
      <c r="L223">
        <v>1368</v>
      </c>
      <c r="N223">
        <v>1011</v>
      </c>
      <c r="O223" t="s">
        <v>978</v>
      </c>
      <c r="P223" t="s">
        <v>978</v>
      </c>
      <c r="Q223">
        <v>1</v>
      </c>
      <c r="W223">
        <v>0</v>
      </c>
      <c r="X223">
        <v>-72110300</v>
      </c>
      <c r="Y223">
        <f t="shared" si="95"/>
        <v>1.1759999999999999</v>
      </c>
      <c r="AA223">
        <v>0</v>
      </c>
      <c r="AB223">
        <v>31.27</v>
      </c>
      <c r="AC223">
        <v>13.61</v>
      </c>
      <c r="AD223">
        <v>0</v>
      </c>
      <c r="AE223">
        <v>0</v>
      </c>
      <c r="AF223">
        <v>31.27</v>
      </c>
      <c r="AG223">
        <v>13.61</v>
      </c>
      <c r="AH223">
        <v>0</v>
      </c>
      <c r="AI223">
        <v>1</v>
      </c>
      <c r="AJ223">
        <v>1</v>
      </c>
      <c r="AK223">
        <v>1</v>
      </c>
      <c r="AL223">
        <v>1</v>
      </c>
      <c r="AM223">
        <v>0</v>
      </c>
      <c r="AN223">
        <v>0</v>
      </c>
      <c r="AO223">
        <v>1</v>
      </c>
      <c r="AP223">
        <v>1</v>
      </c>
      <c r="AQ223">
        <v>0</v>
      </c>
      <c r="AR223">
        <v>0</v>
      </c>
      <c r="AS223" t="s">
        <v>3</v>
      </c>
      <c r="AT223">
        <v>0.21</v>
      </c>
      <c r="AU223" t="s">
        <v>252</v>
      </c>
      <c r="AV223">
        <v>0</v>
      </c>
      <c r="AW223">
        <v>2</v>
      </c>
      <c r="AX223">
        <v>69734434</v>
      </c>
      <c r="AY223">
        <v>1</v>
      </c>
      <c r="AZ223">
        <v>0</v>
      </c>
      <c r="BA223">
        <v>227</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CV223">
        <v>0</v>
      </c>
      <c r="CW223">
        <f>ROUND(Y223*Source!I324*DO223,9)</f>
        <v>0</v>
      </c>
      <c r="CX223">
        <f>ROUND(Y223*Source!I324,9)</f>
        <v>7.0559999999999998E-2</v>
      </c>
      <c r="CY223">
        <f>AB223</f>
        <v>31.27</v>
      </c>
      <c r="CZ223">
        <f>AF223</f>
        <v>31.27</v>
      </c>
      <c r="DA223">
        <f>AJ223</f>
        <v>1</v>
      </c>
      <c r="DB223">
        <f t="shared" si="96"/>
        <v>36.79</v>
      </c>
      <c r="DC223">
        <f t="shared" si="97"/>
        <v>16.02</v>
      </c>
      <c r="DD223" t="s">
        <v>3</v>
      </c>
      <c r="DE223" t="s">
        <v>3</v>
      </c>
      <c r="DF223">
        <f t="shared" si="98"/>
        <v>0</v>
      </c>
      <c r="DG223">
        <f t="shared" si="93"/>
        <v>2</v>
      </c>
      <c r="DH223">
        <f t="shared" si="94"/>
        <v>1</v>
      </c>
      <c r="DI223">
        <f t="shared" si="92"/>
        <v>0</v>
      </c>
      <c r="DJ223">
        <f>DG223</f>
        <v>2</v>
      </c>
      <c r="DK223">
        <v>0</v>
      </c>
      <c r="DL223" t="s">
        <v>3</v>
      </c>
      <c r="DM223">
        <v>0</v>
      </c>
      <c r="DN223" t="s">
        <v>3</v>
      </c>
      <c r="DO223">
        <v>0</v>
      </c>
    </row>
    <row r="224" spans="1:119" x14ac:dyDescent="0.2">
      <c r="A224">
        <f>ROW(Source!A324)</f>
        <v>324</v>
      </c>
      <c r="B224">
        <v>69726971</v>
      </c>
      <c r="C224">
        <v>69734426</v>
      </c>
      <c r="D224">
        <v>27440041</v>
      </c>
      <c r="E224">
        <v>1</v>
      </c>
      <c r="F224">
        <v>1</v>
      </c>
      <c r="G224">
        <v>1</v>
      </c>
      <c r="H224">
        <v>2</v>
      </c>
      <c r="I224" t="s">
        <v>1003</v>
      </c>
      <c r="J224" t="s">
        <v>1004</v>
      </c>
      <c r="K224" t="s">
        <v>1005</v>
      </c>
      <c r="L224">
        <v>1368</v>
      </c>
      <c r="N224">
        <v>1011</v>
      </c>
      <c r="O224" t="s">
        <v>978</v>
      </c>
      <c r="P224" t="s">
        <v>978</v>
      </c>
      <c r="Q224">
        <v>1</v>
      </c>
      <c r="W224">
        <v>0</v>
      </c>
      <c r="X224">
        <v>781889226</v>
      </c>
      <c r="Y224">
        <f t="shared" si="95"/>
        <v>12.991999999999999</v>
      </c>
      <c r="AA224">
        <v>0</v>
      </c>
      <c r="AB224">
        <v>0.5</v>
      </c>
      <c r="AC224">
        <v>0</v>
      </c>
      <c r="AD224">
        <v>0</v>
      </c>
      <c r="AE224">
        <v>0</v>
      </c>
      <c r="AF224">
        <v>0.5</v>
      </c>
      <c r="AG224">
        <v>0</v>
      </c>
      <c r="AH224">
        <v>0</v>
      </c>
      <c r="AI224">
        <v>1</v>
      </c>
      <c r="AJ224">
        <v>1</v>
      </c>
      <c r="AK224">
        <v>1</v>
      </c>
      <c r="AL224">
        <v>1</v>
      </c>
      <c r="AM224">
        <v>0</v>
      </c>
      <c r="AN224">
        <v>0</v>
      </c>
      <c r="AO224">
        <v>1</v>
      </c>
      <c r="AP224">
        <v>1</v>
      </c>
      <c r="AQ224">
        <v>0</v>
      </c>
      <c r="AR224">
        <v>0</v>
      </c>
      <c r="AS224" t="s">
        <v>3</v>
      </c>
      <c r="AT224">
        <v>2.3199999999999998</v>
      </c>
      <c r="AU224" t="s">
        <v>252</v>
      </c>
      <c r="AV224">
        <v>0</v>
      </c>
      <c r="AW224">
        <v>2</v>
      </c>
      <c r="AX224">
        <v>69734435</v>
      </c>
      <c r="AY224">
        <v>1</v>
      </c>
      <c r="AZ224">
        <v>0</v>
      </c>
      <c r="BA224">
        <v>228</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CV224">
        <v>0</v>
      </c>
      <c r="CW224">
        <f>ROUND(Y224*Source!I324*DO224,9)</f>
        <v>0</v>
      </c>
      <c r="CX224">
        <f>ROUND(Y224*Source!I324,9)</f>
        <v>0.77951999999999999</v>
      </c>
      <c r="CY224">
        <f>AB224</f>
        <v>0.5</v>
      </c>
      <c r="CZ224">
        <f>AF224</f>
        <v>0.5</v>
      </c>
      <c r="DA224">
        <f>AJ224</f>
        <v>1</v>
      </c>
      <c r="DB224">
        <f t="shared" si="96"/>
        <v>6.5</v>
      </c>
      <c r="DC224">
        <f t="shared" si="97"/>
        <v>0</v>
      </c>
      <c r="DD224" t="s">
        <v>3</v>
      </c>
      <c r="DE224" t="s">
        <v>3</v>
      </c>
      <c r="DF224">
        <f t="shared" si="98"/>
        <v>0</v>
      </c>
      <c r="DG224">
        <f t="shared" si="93"/>
        <v>1</v>
      </c>
      <c r="DH224">
        <f t="shared" si="94"/>
        <v>0</v>
      </c>
      <c r="DI224">
        <f t="shared" si="92"/>
        <v>0</v>
      </c>
      <c r="DJ224">
        <f>DG224</f>
        <v>1</v>
      </c>
      <c r="DK224">
        <v>0</v>
      </c>
      <c r="DL224" t="s">
        <v>3</v>
      </c>
      <c r="DM224">
        <v>0</v>
      </c>
      <c r="DN224" t="s">
        <v>3</v>
      </c>
      <c r="DO224">
        <v>0</v>
      </c>
    </row>
    <row r="225" spans="1:119" x14ac:dyDescent="0.2">
      <c r="A225">
        <f>ROW(Source!A324)</f>
        <v>324</v>
      </c>
      <c r="B225">
        <v>69726971</v>
      </c>
      <c r="C225">
        <v>69734426</v>
      </c>
      <c r="D225">
        <v>61332096</v>
      </c>
      <c r="E225">
        <v>1</v>
      </c>
      <c r="F225">
        <v>1</v>
      </c>
      <c r="G225">
        <v>1</v>
      </c>
      <c r="H225">
        <v>3</v>
      </c>
      <c r="I225" t="s">
        <v>189</v>
      </c>
      <c r="J225" t="s">
        <v>191</v>
      </c>
      <c r="K225" t="s">
        <v>190</v>
      </c>
      <c r="L225">
        <v>1339</v>
      </c>
      <c r="N225">
        <v>1007</v>
      </c>
      <c r="O225" t="s">
        <v>40</v>
      </c>
      <c r="P225" t="s">
        <v>40</v>
      </c>
      <c r="Q225">
        <v>1</v>
      </c>
      <c r="W225">
        <v>0</v>
      </c>
      <c r="X225">
        <v>1799260510</v>
      </c>
      <c r="Y225">
        <f t="shared" si="95"/>
        <v>2.8559999999999999</v>
      </c>
      <c r="AA225">
        <v>867.14</v>
      </c>
      <c r="AB225">
        <v>0</v>
      </c>
      <c r="AC225">
        <v>0</v>
      </c>
      <c r="AD225">
        <v>0</v>
      </c>
      <c r="AE225">
        <v>867.14</v>
      </c>
      <c r="AF225">
        <v>0</v>
      </c>
      <c r="AG225">
        <v>0</v>
      </c>
      <c r="AH225">
        <v>0</v>
      </c>
      <c r="AI225">
        <v>1</v>
      </c>
      <c r="AJ225">
        <v>1</v>
      </c>
      <c r="AK225">
        <v>1</v>
      </c>
      <c r="AL225">
        <v>1</v>
      </c>
      <c r="AM225">
        <v>0</v>
      </c>
      <c r="AN225">
        <v>0</v>
      </c>
      <c r="AO225">
        <v>0</v>
      </c>
      <c r="AP225">
        <v>1</v>
      </c>
      <c r="AQ225">
        <v>0</v>
      </c>
      <c r="AR225">
        <v>0</v>
      </c>
      <c r="AS225" t="s">
        <v>3</v>
      </c>
      <c r="AT225">
        <v>0.51</v>
      </c>
      <c r="AU225" t="s">
        <v>252</v>
      </c>
      <c r="AV225">
        <v>0</v>
      </c>
      <c r="AW225">
        <v>1</v>
      </c>
      <c r="AX225">
        <v>-1</v>
      </c>
      <c r="AY225">
        <v>0</v>
      </c>
      <c r="AZ225">
        <v>0</v>
      </c>
      <c r="BA225" t="s">
        <v>3</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CV225">
        <v>0</v>
      </c>
      <c r="CW225">
        <v>0</v>
      </c>
      <c r="CX225">
        <f>ROUND(Y225*Source!I324,9)</f>
        <v>0.17136000000000001</v>
      </c>
      <c r="CY225">
        <f>AA225</f>
        <v>867.14</v>
      </c>
      <c r="CZ225">
        <f>AE225</f>
        <v>867.14</v>
      </c>
      <c r="DA225">
        <f>AI225</f>
        <v>1</v>
      </c>
      <c r="DB225">
        <f t="shared" si="96"/>
        <v>2476.54</v>
      </c>
      <c r="DC225">
        <f t="shared" si="97"/>
        <v>0</v>
      </c>
      <c r="DD225" t="s">
        <v>3</v>
      </c>
      <c r="DE225" t="s">
        <v>3</v>
      </c>
      <c r="DF225">
        <f t="shared" si="98"/>
        <v>149</v>
      </c>
      <c r="DG225">
        <f t="shared" si="93"/>
        <v>0</v>
      </c>
      <c r="DH225">
        <f t="shared" si="94"/>
        <v>0</v>
      </c>
      <c r="DI225">
        <f t="shared" si="92"/>
        <v>0</v>
      </c>
      <c r="DJ225">
        <f>DF225</f>
        <v>149</v>
      </c>
      <c r="DK225">
        <v>0</v>
      </c>
      <c r="DL225" t="s">
        <v>3</v>
      </c>
      <c r="DM225">
        <v>0</v>
      </c>
      <c r="DN225" t="s">
        <v>3</v>
      </c>
      <c r="DO225">
        <v>0</v>
      </c>
    </row>
    <row r="226" spans="1:119" x14ac:dyDescent="0.2">
      <c r="A226">
        <f>ROW(Source!A325)</f>
        <v>325</v>
      </c>
      <c r="B226">
        <v>69726884</v>
      </c>
      <c r="C226">
        <v>69734426</v>
      </c>
      <c r="D226">
        <v>27496319</v>
      </c>
      <c r="E226">
        <v>1</v>
      </c>
      <c r="F226">
        <v>1</v>
      </c>
      <c r="G226">
        <v>1</v>
      </c>
      <c r="H226">
        <v>1</v>
      </c>
      <c r="I226" t="s">
        <v>1001</v>
      </c>
      <c r="J226" t="s">
        <v>3</v>
      </c>
      <c r="K226" t="s">
        <v>1002</v>
      </c>
      <c r="L226">
        <v>1369</v>
      </c>
      <c r="N226">
        <v>1013</v>
      </c>
      <c r="O226" t="s">
        <v>974</v>
      </c>
      <c r="P226" t="s">
        <v>974</v>
      </c>
      <c r="Q226">
        <v>1</v>
      </c>
      <c r="W226">
        <v>0</v>
      </c>
      <c r="X226">
        <v>1189128158</v>
      </c>
      <c r="Y226">
        <f t="shared" si="95"/>
        <v>2.8</v>
      </c>
      <c r="AA226">
        <v>0</v>
      </c>
      <c r="AB226">
        <v>0</v>
      </c>
      <c r="AC226">
        <v>0</v>
      </c>
      <c r="AD226">
        <v>203.13</v>
      </c>
      <c r="AE226">
        <v>0</v>
      </c>
      <c r="AF226">
        <v>0</v>
      </c>
      <c r="AG226">
        <v>0</v>
      </c>
      <c r="AH226">
        <v>8.01</v>
      </c>
      <c r="AI226">
        <v>1</v>
      </c>
      <c r="AJ226">
        <v>1</v>
      </c>
      <c r="AK226">
        <v>1</v>
      </c>
      <c r="AL226">
        <v>25.36</v>
      </c>
      <c r="AM226">
        <v>5</v>
      </c>
      <c r="AN226">
        <v>0</v>
      </c>
      <c r="AO226">
        <v>1</v>
      </c>
      <c r="AP226">
        <v>1</v>
      </c>
      <c r="AQ226">
        <v>0</v>
      </c>
      <c r="AR226">
        <v>0</v>
      </c>
      <c r="AS226" t="s">
        <v>3</v>
      </c>
      <c r="AT226">
        <v>0.5</v>
      </c>
      <c r="AU226" t="s">
        <v>252</v>
      </c>
      <c r="AV226">
        <v>1</v>
      </c>
      <c r="AW226">
        <v>2</v>
      </c>
      <c r="AX226">
        <v>69734432</v>
      </c>
      <c r="AY226">
        <v>1</v>
      </c>
      <c r="AZ226">
        <v>0</v>
      </c>
      <c r="BA226">
        <v>230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CU226">
        <f>ROUND(AT226*Source!I325*AH226*AL226,0)</f>
        <v>6</v>
      </c>
      <c r="CV226">
        <f>ROUND(Y226*Source!I325,9)</f>
        <v>0.16800000000000001</v>
      </c>
      <c r="CW226">
        <v>0</v>
      </c>
      <c r="CX226">
        <f>ROUND(Y226*Source!I325,9)</f>
        <v>0.16800000000000001</v>
      </c>
      <c r="CY226">
        <f>AD226</f>
        <v>203.13</v>
      </c>
      <c r="CZ226">
        <f>AH226</f>
        <v>8.01</v>
      </c>
      <c r="DA226">
        <f>AL226</f>
        <v>25.36</v>
      </c>
      <c r="DB226">
        <f t="shared" si="96"/>
        <v>22.46</v>
      </c>
      <c r="DC226">
        <f t="shared" si="97"/>
        <v>0</v>
      </c>
      <c r="DD226" t="s">
        <v>3</v>
      </c>
      <c r="DE226" t="s">
        <v>3</v>
      </c>
      <c r="DF226">
        <f t="shared" si="98"/>
        <v>0</v>
      </c>
      <c r="DG226">
        <f t="shared" si="93"/>
        <v>0</v>
      </c>
      <c r="DH226">
        <f t="shared" si="94"/>
        <v>0</v>
      </c>
      <c r="DI226">
        <f>ROUND(ROUND(AH226*AL226,0)*CX226,0)</f>
        <v>34</v>
      </c>
      <c r="DJ226">
        <f>DI226</f>
        <v>34</v>
      </c>
      <c r="DK226">
        <v>0</v>
      </c>
      <c r="DL226" t="s">
        <v>3</v>
      </c>
      <c r="DM226">
        <v>0</v>
      </c>
      <c r="DN226" t="s">
        <v>3</v>
      </c>
      <c r="DO226">
        <v>0</v>
      </c>
    </row>
    <row r="227" spans="1:119" x14ac:dyDescent="0.2">
      <c r="A227">
        <f>ROW(Source!A325)</f>
        <v>325</v>
      </c>
      <c r="B227">
        <v>69726884</v>
      </c>
      <c r="C227">
        <v>69734426</v>
      </c>
      <c r="D227">
        <v>121548</v>
      </c>
      <c r="E227">
        <v>1</v>
      </c>
      <c r="F227">
        <v>1</v>
      </c>
      <c r="G227">
        <v>1</v>
      </c>
      <c r="H227">
        <v>1</v>
      </c>
      <c r="I227" t="s">
        <v>36</v>
      </c>
      <c r="J227" t="s">
        <v>3</v>
      </c>
      <c r="K227" t="s">
        <v>981</v>
      </c>
      <c r="L227">
        <v>608254</v>
      </c>
      <c r="N227">
        <v>1013</v>
      </c>
      <c r="O227" t="s">
        <v>982</v>
      </c>
      <c r="P227" t="s">
        <v>982</v>
      </c>
      <c r="Q227">
        <v>1</v>
      </c>
      <c r="W227">
        <v>0</v>
      </c>
      <c r="X227">
        <v>-185737400</v>
      </c>
      <c r="Y227">
        <f t="shared" si="95"/>
        <v>1.1759999999999999</v>
      </c>
      <c r="AA227">
        <v>0</v>
      </c>
      <c r="AB227">
        <v>0</v>
      </c>
      <c r="AC227">
        <v>0</v>
      </c>
      <c r="AD227">
        <v>0</v>
      </c>
      <c r="AE227">
        <v>0</v>
      </c>
      <c r="AF227">
        <v>0</v>
      </c>
      <c r="AG227">
        <v>0</v>
      </c>
      <c r="AH227">
        <v>0</v>
      </c>
      <c r="AI227">
        <v>1</v>
      </c>
      <c r="AJ227">
        <v>1</v>
      </c>
      <c r="AK227">
        <v>19.8</v>
      </c>
      <c r="AL227">
        <v>1</v>
      </c>
      <c r="AM227">
        <v>5</v>
      </c>
      <c r="AN227">
        <v>0</v>
      </c>
      <c r="AO227">
        <v>1</v>
      </c>
      <c r="AP227">
        <v>1</v>
      </c>
      <c r="AQ227">
        <v>0</v>
      </c>
      <c r="AR227">
        <v>0</v>
      </c>
      <c r="AS227" t="s">
        <v>3</v>
      </c>
      <c r="AT227">
        <v>0.21</v>
      </c>
      <c r="AU227" t="s">
        <v>252</v>
      </c>
      <c r="AV227">
        <v>2</v>
      </c>
      <c r="AW227">
        <v>2</v>
      </c>
      <c r="AX227">
        <v>69734433</v>
      </c>
      <c r="AY227">
        <v>1</v>
      </c>
      <c r="AZ227">
        <v>0</v>
      </c>
      <c r="BA227">
        <v>231</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CV227">
        <v>0</v>
      </c>
      <c r="CW227">
        <v>0</v>
      </c>
      <c r="CX227">
        <f>ROUND(Y227*Source!I325,9)</f>
        <v>7.0559999999999998E-2</v>
      </c>
      <c r="CY227">
        <f>AD227</f>
        <v>0</v>
      </c>
      <c r="CZ227">
        <f>AH227</f>
        <v>0</v>
      </c>
      <c r="DA227">
        <f>AL227</f>
        <v>1</v>
      </c>
      <c r="DB227">
        <f t="shared" si="96"/>
        <v>0</v>
      </c>
      <c r="DC227">
        <f t="shared" si="97"/>
        <v>0</v>
      </c>
      <c r="DD227" t="s">
        <v>3</v>
      </c>
      <c r="DE227" t="s">
        <v>3</v>
      </c>
      <c r="DF227">
        <f t="shared" si="98"/>
        <v>0</v>
      </c>
      <c r="DG227">
        <f t="shared" si="93"/>
        <v>0</v>
      </c>
      <c r="DH227">
        <f>ROUND(ROUND(AG227*AK227,0)*CX227,0)</f>
        <v>0</v>
      </c>
      <c r="DI227">
        <f t="shared" ref="DI227:DI235" si="99">ROUND(ROUND(AH227,0)*CX227,0)</f>
        <v>0</v>
      </c>
      <c r="DJ227">
        <f>DI227</f>
        <v>0</v>
      </c>
      <c r="DK227">
        <v>0</v>
      </c>
      <c r="DL227" t="s">
        <v>3</v>
      </c>
      <c r="DM227">
        <v>0</v>
      </c>
      <c r="DN227" t="s">
        <v>3</v>
      </c>
      <c r="DO227">
        <v>0</v>
      </c>
    </row>
    <row r="228" spans="1:119" x14ac:dyDescent="0.2">
      <c r="A228">
        <f>ROW(Source!A325)</f>
        <v>325</v>
      </c>
      <c r="B228">
        <v>69726884</v>
      </c>
      <c r="C228">
        <v>69734426</v>
      </c>
      <c r="D228">
        <v>27439630</v>
      </c>
      <c r="E228">
        <v>1</v>
      </c>
      <c r="F228">
        <v>1</v>
      </c>
      <c r="G228">
        <v>1</v>
      </c>
      <c r="H228">
        <v>2</v>
      </c>
      <c r="I228" t="s">
        <v>986</v>
      </c>
      <c r="J228" t="s">
        <v>987</v>
      </c>
      <c r="K228" t="s">
        <v>988</v>
      </c>
      <c r="L228">
        <v>1368</v>
      </c>
      <c r="N228">
        <v>1011</v>
      </c>
      <c r="O228" t="s">
        <v>978</v>
      </c>
      <c r="P228" t="s">
        <v>978</v>
      </c>
      <c r="Q228">
        <v>1</v>
      </c>
      <c r="W228">
        <v>0</v>
      </c>
      <c r="X228">
        <v>-72110300</v>
      </c>
      <c r="Y228">
        <f t="shared" si="95"/>
        <v>1.1759999999999999</v>
      </c>
      <c r="AA228">
        <v>0</v>
      </c>
      <c r="AB228">
        <v>245.16</v>
      </c>
      <c r="AC228">
        <v>269.48</v>
      </c>
      <c r="AD228">
        <v>0</v>
      </c>
      <c r="AE228">
        <v>0</v>
      </c>
      <c r="AF228">
        <v>31.27</v>
      </c>
      <c r="AG228">
        <v>13.61</v>
      </c>
      <c r="AH228">
        <v>0</v>
      </c>
      <c r="AI228">
        <v>1</v>
      </c>
      <c r="AJ228">
        <v>7.84</v>
      </c>
      <c r="AK228">
        <v>19.8</v>
      </c>
      <c r="AL228">
        <v>1</v>
      </c>
      <c r="AM228">
        <v>5</v>
      </c>
      <c r="AN228">
        <v>0</v>
      </c>
      <c r="AO228">
        <v>1</v>
      </c>
      <c r="AP228">
        <v>1</v>
      </c>
      <c r="AQ228">
        <v>0</v>
      </c>
      <c r="AR228">
        <v>0</v>
      </c>
      <c r="AS228" t="s">
        <v>3</v>
      </c>
      <c r="AT228">
        <v>0.21</v>
      </c>
      <c r="AU228" t="s">
        <v>252</v>
      </c>
      <c r="AV228">
        <v>0</v>
      </c>
      <c r="AW228">
        <v>2</v>
      </c>
      <c r="AX228">
        <v>69734434</v>
      </c>
      <c r="AY228">
        <v>1</v>
      </c>
      <c r="AZ228">
        <v>0</v>
      </c>
      <c r="BA228">
        <v>232</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CV228">
        <v>0</v>
      </c>
      <c r="CW228">
        <f>ROUND(Y228*Source!I325*DO228,9)</f>
        <v>0</v>
      </c>
      <c r="CX228">
        <f>ROUND(Y228*Source!I325,9)</f>
        <v>7.0559999999999998E-2</v>
      </c>
      <c r="CY228">
        <f>AB228</f>
        <v>245.16</v>
      </c>
      <c r="CZ228">
        <f>AF228</f>
        <v>31.27</v>
      </c>
      <c r="DA228">
        <f>AJ228</f>
        <v>7.84</v>
      </c>
      <c r="DB228">
        <f t="shared" si="96"/>
        <v>36.79</v>
      </c>
      <c r="DC228">
        <f t="shared" si="97"/>
        <v>16.02</v>
      </c>
      <c r="DD228" t="s">
        <v>3</v>
      </c>
      <c r="DE228" t="s">
        <v>3</v>
      </c>
      <c r="DF228">
        <f t="shared" si="98"/>
        <v>0</v>
      </c>
      <c r="DG228">
        <f>ROUND(ROUND(AF228*AJ228,0)*CX228,0)</f>
        <v>17</v>
      </c>
      <c r="DH228">
        <f>ROUND(ROUND(AG228*AK228,0)*CX228,0)</f>
        <v>19</v>
      </c>
      <c r="DI228">
        <f t="shared" si="99"/>
        <v>0</v>
      </c>
      <c r="DJ228">
        <f>DG228</f>
        <v>17</v>
      </c>
      <c r="DK228">
        <v>0</v>
      </c>
      <c r="DL228" t="s">
        <v>3</v>
      </c>
      <c r="DM228">
        <v>0</v>
      </c>
      <c r="DN228" t="s">
        <v>3</v>
      </c>
      <c r="DO228">
        <v>0</v>
      </c>
    </row>
    <row r="229" spans="1:119" x14ac:dyDescent="0.2">
      <c r="A229">
        <f>ROW(Source!A325)</f>
        <v>325</v>
      </c>
      <c r="B229">
        <v>69726884</v>
      </c>
      <c r="C229">
        <v>69734426</v>
      </c>
      <c r="D229">
        <v>27440041</v>
      </c>
      <c r="E229">
        <v>1</v>
      </c>
      <c r="F229">
        <v>1</v>
      </c>
      <c r="G229">
        <v>1</v>
      </c>
      <c r="H229">
        <v>2</v>
      </c>
      <c r="I229" t="s">
        <v>1003</v>
      </c>
      <c r="J229" t="s">
        <v>1004</v>
      </c>
      <c r="K229" t="s">
        <v>1005</v>
      </c>
      <c r="L229">
        <v>1368</v>
      </c>
      <c r="N229">
        <v>1011</v>
      </c>
      <c r="O229" t="s">
        <v>978</v>
      </c>
      <c r="P229" t="s">
        <v>978</v>
      </c>
      <c r="Q229">
        <v>1</v>
      </c>
      <c r="W229">
        <v>0</v>
      </c>
      <c r="X229">
        <v>781889226</v>
      </c>
      <c r="Y229">
        <f t="shared" si="95"/>
        <v>12.991999999999999</v>
      </c>
      <c r="AA229">
        <v>0</v>
      </c>
      <c r="AB229">
        <v>3.92</v>
      </c>
      <c r="AC229">
        <v>0</v>
      </c>
      <c r="AD229">
        <v>0</v>
      </c>
      <c r="AE229">
        <v>0</v>
      </c>
      <c r="AF229">
        <v>0.5</v>
      </c>
      <c r="AG229">
        <v>0</v>
      </c>
      <c r="AH229">
        <v>0</v>
      </c>
      <c r="AI229">
        <v>1</v>
      </c>
      <c r="AJ229">
        <v>7.84</v>
      </c>
      <c r="AK229">
        <v>19.8</v>
      </c>
      <c r="AL229">
        <v>1</v>
      </c>
      <c r="AM229">
        <v>5</v>
      </c>
      <c r="AN229">
        <v>0</v>
      </c>
      <c r="AO229">
        <v>1</v>
      </c>
      <c r="AP229">
        <v>1</v>
      </c>
      <c r="AQ229">
        <v>0</v>
      </c>
      <c r="AR229">
        <v>0</v>
      </c>
      <c r="AS229" t="s">
        <v>3</v>
      </c>
      <c r="AT229">
        <v>2.3199999999999998</v>
      </c>
      <c r="AU229" t="s">
        <v>252</v>
      </c>
      <c r="AV229">
        <v>0</v>
      </c>
      <c r="AW229">
        <v>2</v>
      </c>
      <c r="AX229">
        <v>69734435</v>
      </c>
      <c r="AY229">
        <v>1</v>
      </c>
      <c r="AZ229">
        <v>0</v>
      </c>
      <c r="BA229">
        <v>233</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CV229">
        <v>0</v>
      </c>
      <c r="CW229">
        <f>ROUND(Y229*Source!I325*DO229,9)</f>
        <v>0</v>
      </c>
      <c r="CX229">
        <f>ROUND(Y229*Source!I325,9)</f>
        <v>0.77951999999999999</v>
      </c>
      <c r="CY229">
        <f>AB229</f>
        <v>3.92</v>
      </c>
      <c r="CZ229">
        <f>AF229</f>
        <v>0.5</v>
      </c>
      <c r="DA229">
        <f>AJ229</f>
        <v>7.84</v>
      </c>
      <c r="DB229">
        <f t="shared" si="96"/>
        <v>6.5</v>
      </c>
      <c r="DC229">
        <f t="shared" si="97"/>
        <v>0</v>
      </c>
      <c r="DD229" t="s">
        <v>3</v>
      </c>
      <c r="DE229" t="s">
        <v>3</v>
      </c>
      <c r="DF229">
        <f t="shared" si="98"/>
        <v>0</v>
      </c>
      <c r="DG229">
        <f>ROUND(ROUND(AF229*AJ229,0)*CX229,0)</f>
        <v>3</v>
      </c>
      <c r="DH229">
        <f>ROUND(ROUND(AG229*AK229,0)*CX229,0)</f>
        <v>0</v>
      </c>
      <c r="DI229">
        <f t="shared" si="99"/>
        <v>0</v>
      </c>
      <c r="DJ229">
        <f>DG229</f>
        <v>3</v>
      </c>
      <c r="DK229">
        <v>0</v>
      </c>
      <c r="DL229" t="s">
        <v>3</v>
      </c>
      <c r="DM229">
        <v>0</v>
      </c>
      <c r="DN229" t="s">
        <v>3</v>
      </c>
      <c r="DO229">
        <v>0</v>
      </c>
    </row>
    <row r="230" spans="1:119" x14ac:dyDescent="0.2">
      <c r="A230">
        <f>ROW(Source!A325)</f>
        <v>325</v>
      </c>
      <c r="B230">
        <v>69726884</v>
      </c>
      <c r="C230">
        <v>69734426</v>
      </c>
      <c r="D230">
        <v>61332096</v>
      </c>
      <c r="E230">
        <v>1</v>
      </c>
      <c r="F230">
        <v>1</v>
      </c>
      <c r="G230">
        <v>1</v>
      </c>
      <c r="H230">
        <v>3</v>
      </c>
      <c r="I230" t="s">
        <v>189</v>
      </c>
      <c r="J230" t="s">
        <v>191</v>
      </c>
      <c r="K230" t="s">
        <v>190</v>
      </c>
      <c r="L230">
        <v>1339</v>
      </c>
      <c r="N230">
        <v>1007</v>
      </c>
      <c r="O230" t="s">
        <v>40</v>
      </c>
      <c r="P230" t="s">
        <v>40</v>
      </c>
      <c r="Q230">
        <v>1</v>
      </c>
      <c r="W230">
        <v>0</v>
      </c>
      <c r="X230">
        <v>1799260510</v>
      </c>
      <c r="Y230">
        <f t="shared" si="95"/>
        <v>2.8559999999999999</v>
      </c>
      <c r="AA230">
        <v>6238.51</v>
      </c>
      <c r="AB230">
        <v>0</v>
      </c>
      <c r="AC230">
        <v>0</v>
      </c>
      <c r="AD230">
        <v>0</v>
      </c>
      <c r="AE230">
        <v>862.75</v>
      </c>
      <c r="AF230">
        <v>0</v>
      </c>
      <c r="AG230">
        <v>0</v>
      </c>
      <c r="AH230">
        <v>0</v>
      </c>
      <c r="AI230">
        <v>7.56</v>
      </c>
      <c r="AJ230">
        <v>1</v>
      </c>
      <c r="AK230">
        <v>1</v>
      </c>
      <c r="AL230">
        <v>1</v>
      </c>
      <c r="AM230">
        <v>0</v>
      </c>
      <c r="AN230">
        <v>0</v>
      </c>
      <c r="AO230">
        <v>0</v>
      </c>
      <c r="AP230">
        <v>1</v>
      </c>
      <c r="AQ230">
        <v>0</v>
      </c>
      <c r="AR230">
        <v>0</v>
      </c>
      <c r="AS230" t="s">
        <v>3</v>
      </c>
      <c r="AT230">
        <v>0.51</v>
      </c>
      <c r="AU230" t="s">
        <v>252</v>
      </c>
      <c r="AV230">
        <v>0</v>
      </c>
      <c r="AW230">
        <v>1</v>
      </c>
      <c r="AX230">
        <v>-1</v>
      </c>
      <c r="AY230">
        <v>0</v>
      </c>
      <c r="AZ230">
        <v>0</v>
      </c>
      <c r="BA230" t="s">
        <v>3</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CV230">
        <v>0</v>
      </c>
      <c r="CW230">
        <v>0</v>
      </c>
      <c r="CX230">
        <f>ROUND(Y230*Source!I325,9)</f>
        <v>0.17136000000000001</v>
      </c>
      <c r="CY230">
        <f>AA230</f>
        <v>6238.51</v>
      </c>
      <c r="CZ230">
        <f>AE230</f>
        <v>862.75</v>
      </c>
      <c r="DA230">
        <f>AI230</f>
        <v>7.56</v>
      </c>
      <c r="DB230">
        <f t="shared" si="96"/>
        <v>2464</v>
      </c>
      <c r="DC230">
        <f t="shared" si="97"/>
        <v>0</v>
      </c>
      <c r="DD230" t="s">
        <v>3</v>
      </c>
      <c r="DE230" t="s">
        <v>3</v>
      </c>
      <c r="DF230">
        <f>ROUND(ROUND(AE230*AI230,0)*CX230,0)</f>
        <v>1118</v>
      </c>
      <c r="DG230">
        <f t="shared" ref="DG230:DG237" si="100">ROUND(ROUND(AF230,0)*CX230,0)</f>
        <v>0</v>
      </c>
      <c r="DH230">
        <f t="shared" ref="DH230:DH236" si="101">ROUND(ROUND(AG230,0)*CX230,0)</f>
        <v>0</v>
      </c>
      <c r="DI230">
        <f t="shared" si="99"/>
        <v>0</v>
      </c>
      <c r="DJ230">
        <f>DF230</f>
        <v>1118</v>
      </c>
      <c r="DK230">
        <v>0</v>
      </c>
      <c r="DL230" t="s">
        <v>3</v>
      </c>
      <c r="DM230">
        <v>0</v>
      </c>
      <c r="DN230" t="s">
        <v>3</v>
      </c>
      <c r="DO230">
        <v>0</v>
      </c>
    </row>
    <row r="231" spans="1:119" x14ac:dyDescent="0.2">
      <c r="A231">
        <f>ROW(Source!A328)</f>
        <v>328</v>
      </c>
      <c r="B231">
        <v>69726971</v>
      </c>
      <c r="C231">
        <v>69734438</v>
      </c>
      <c r="D231">
        <v>27493137</v>
      </c>
      <c r="E231">
        <v>1</v>
      </c>
      <c r="F231">
        <v>1</v>
      </c>
      <c r="G231">
        <v>1</v>
      </c>
      <c r="H231">
        <v>1</v>
      </c>
      <c r="I231" t="s">
        <v>999</v>
      </c>
      <c r="J231" t="s">
        <v>3</v>
      </c>
      <c r="K231" t="s">
        <v>1000</v>
      </c>
      <c r="L231">
        <v>1369</v>
      </c>
      <c r="N231">
        <v>1013</v>
      </c>
      <c r="O231" t="s">
        <v>974</v>
      </c>
      <c r="P231" t="s">
        <v>974</v>
      </c>
      <c r="Q231">
        <v>1</v>
      </c>
      <c r="W231">
        <v>0</v>
      </c>
      <c r="X231">
        <v>-1973258772</v>
      </c>
      <c r="Y231">
        <f>AT231</f>
        <v>80.040000000000006</v>
      </c>
      <c r="AA231">
        <v>0</v>
      </c>
      <c r="AB231">
        <v>0</v>
      </c>
      <c r="AC231">
        <v>0</v>
      </c>
      <c r="AD231">
        <v>9.15</v>
      </c>
      <c r="AE231">
        <v>0</v>
      </c>
      <c r="AF231">
        <v>0</v>
      </c>
      <c r="AG231">
        <v>0</v>
      </c>
      <c r="AH231">
        <v>9.15</v>
      </c>
      <c r="AI231">
        <v>1</v>
      </c>
      <c r="AJ231">
        <v>1</v>
      </c>
      <c r="AK231">
        <v>1</v>
      </c>
      <c r="AL231">
        <v>1</v>
      </c>
      <c r="AM231">
        <v>0</v>
      </c>
      <c r="AN231">
        <v>0</v>
      </c>
      <c r="AO231">
        <v>1</v>
      </c>
      <c r="AP231">
        <v>0</v>
      </c>
      <c r="AQ231">
        <v>0</v>
      </c>
      <c r="AR231">
        <v>0</v>
      </c>
      <c r="AS231" t="s">
        <v>3</v>
      </c>
      <c r="AT231">
        <v>80.040000000000006</v>
      </c>
      <c r="AU231" t="s">
        <v>3</v>
      </c>
      <c r="AV231">
        <v>1</v>
      </c>
      <c r="AW231">
        <v>2</v>
      </c>
      <c r="AX231">
        <v>69734444</v>
      </c>
      <c r="AY231">
        <v>1</v>
      </c>
      <c r="AZ231">
        <v>0</v>
      </c>
      <c r="BA231">
        <v>235</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CU231">
        <f>ROUND(AT231*Source!I328*AH231*AL231,0)</f>
        <v>44</v>
      </c>
      <c r="CV231">
        <f>ROUND(Y231*Source!I328,9)</f>
        <v>4.8023999999999996</v>
      </c>
      <c r="CW231">
        <v>0</v>
      </c>
      <c r="CX231">
        <f>ROUND(Y231*Source!I328,9)</f>
        <v>4.8023999999999996</v>
      </c>
      <c r="CY231">
        <f>AD231</f>
        <v>9.15</v>
      </c>
      <c r="CZ231">
        <f>AH231</f>
        <v>9.15</v>
      </c>
      <c r="DA231">
        <f>AL231</f>
        <v>1</v>
      </c>
      <c r="DB231">
        <f>ROUND(ROUND(AT231*CZ231,2),2)</f>
        <v>732.37</v>
      </c>
      <c r="DC231">
        <f>ROUND(ROUND(AT231*AG231,2),2)</f>
        <v>0</v>
      </c>
      <c r="DD231" t="s">
        <v>3</v>
      </c>
      <c r="DE231" t="s">
        <v>3</v>
      </c>
      <c r="DF231">
        <f t="shared" ref="DF231:DF239" si="102">ROUND(ROUND(AE231,0)*CX231,0)</f>
        <v>0</v>
      </c>
      <c r="DG231">
        <f t="shared" si="100"/>
        <v>0</v>
      </c>
      <c r="DH231">
        <f t="shared" si="101"/>
        <v>0</v>
      </c>
      <c r="DI231">
        <f t="shared" si="99"/>
        <v>43</v>
      </c>
      <c r="DJ231">
        <f>DI231</f>
        <v>43</v>
      </c>
      <c r="DK231">
        <v>0</v>
      </c>
      <c r="DL231" t="s">
        <v>3</v>
      </c>
      <c r="DM231">
        <v>0</v>
      </c>
      <c r="DN231" t="s">
        <v>3</v>
      </c>
      <c r="DO231">
        <v>0</v>
      </c>
    </row>
    <row r="232" spans="1:119" x14ac:dyDescent="0.2">
      <c r="A232">
        <f>ROW(Source!A328)</f>
        <v>328</v>
      </c>
      <c r="B232">
        <v>69726971</v>
      </c>
      <c r="C232">
        <v>69734438</v>
      </c>
      <c r="D232">
        <v>121548</v>
      </c>
      <c r="E232">
        <v>1</v>
      </c>
      <c r="F232">
        <v>1</v>
      </c>
      <c r="G232">
        <v>1</v>
      </c>
      <c r="H232">
        <v>1</v>
      </c>
      <c r="I232" t="s">
        <v>36</v>
      </c>
      <c r="J232" t="s">
        <v>3</v>
      </c>
      <c r="K232" t="s">
        <v>981</v>
      </c>
      <c r="L232">
        <v>608254</v>
      </c>
      <c r="N232">
        <v>1013</v>
      </c>
      <c r="O232" t="s">
        <v>982</v>
      </c>
      <c r="P232" t="s">
        <v>982</v>
      </c>
      <c r="Q232">
        <v>1</v>
      </c>
      <c r="W232">
        <v>0</v>
      </c>
      <c r="X232">
        <v>-185737400</v>
      </c>
      <c r="Y232">
        <f>(AT232*0.5)</f>
        <v>1.0449999999999999</v>
      </c>
      <c r="AA232">
        <v>0</v>
      </c>
      <c r="AB232">
        <v>0</v>
      </c>
      <c r="AC232">
        <v>0</v>
      </c>
      <c r="AD232">
        <v>0</v>
      </c>
      <c r="AE232">
        <v>0</v>
      </c>
      <c r="AF232">
        <v>0</v>
      </c>
      <c r="AG232">
        <v>0</v>
      </c>
      <c r="AH232">
        <v>0</v>
      </c>
      <c r="AI232">
        <v>1</v>
      </c>
      <c r="AJ232">
        <v>1</v>
      </c>
      <c r="AK232">
        <v>1</v>
      </c>
      <c r="AL232">
        <v>1</v>
      </c>
      <c r="AM232">
        <v>0</v>
      </c>
      <c r="AN232">
        <v>0</v>
      </c>
      <c r="AO232">
        <v>1</v>
      </c>
      <c r="AP232">
        <v>1</v>
      </c>
      <c r="AQ232">
        <v>0</v>
      </c>
      <c r="AR232">
        <v>0</v>
      </c>
      <c r="AS232" t="s">
        <v>3</v>
      </c>
      <c r="AT232">
        <v>2.09</v>
      </c>
      <c r="AU232" t="s">
        <v>205</v>
      </c>
      <c r="AV232">
        <v>2</v>
      </c>
      <c r="AW232">
        <v>2</v>
      </c>
      <c r="AX232">
        <v>69734445</v>
      </c>
      <c r="AY232">
        <v>1</v>
      </c>
      <c r="AZ232">
        <v>0</v>
      </c>
      <c r="BA232">
        <v>236</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CV232">
        <v>0</v>
      </c>
      <c r="CW232">
        <v>0</v>
      </c>
      <c r="CX232">
        <f>ROUND(Y232*Source!I328,9)</f>
        <v>6.2700000000000006E-2</v>
      </c>
      <c r="CY232">
        <f>AD232</f>
        <v>0</v>
      </c>
      <c r="CZ232">
        <f>AH232</f>
        <v>0</v>
      </c>
      <c r="DA232">
        <f>AL232</f>
        <v>1</v>
      </c>
      <c r="DB232">
        <f>ROUND((ROUND(AT232*CZ232,2)*0.5),2)</f>
        <v>0</v>
      </c>
      <c r="DC232">
        <f>ROUND((ROUND(AT232*AG232,2)*0.5),2)</f>
        <v>0</v>
      </c>
      <c r="DD232" t="s">
        <v>3</v>
      </c>
      <c r="DE232" t="s">
        <v>3</v>
      </c>
      <c r="DF232">
        <f t="shared" si="102"/>
        <v>0</v>
      </c>
      <c r="DG232">
        <f t="shared" si="100"/>
        <v>0</v>
      </c>
      <c r="DH232">
        <f t="shared" si="101"/>
        <v>0</v>
      </c>
      <c r="DI232">
        <f t="shared" si="99"/>
        <v>0</v>
      </c>
      <c r="DJ232">
        <f>DI232</f>
        <v>0</v>
      </c>
      <c r="DK232">
        <v>0</v>
      </c>
      <c r="DL232" t="s">
        <v>3</v>
      </c>
      <c r="DM232">
        <v>0</v>
      </c>
      <c r="DN232" t="s">
        <v>3</v>
      </c>
      <c r="DO232">
        <v>0</v>
      </c>
    </row>
    <row r="233" spans="1:119" x14ac:dyDescent="0.2">
      <c r="A233">
        <f>ROW(Source!A328)</f>
        <v>328</v>
      </c>
      <c r="B233">
        <v>69726971</v>
      </c>
      <c r="C233">
        <v>69734438</v>
      </c>
      <c r="D233">
        <v>27439740</v>
      </c>
      <c r="E233">
        <v>1</v>
      </c>
      <c r="F233">
        <v>1</v>
      </c>
      <c r="G233">
        <v>1</v>
      </c>
      <c r="H233">
        <v>2</v>
      </c>
      <c r="I233" t="s">
        <v>1006</v>
      </c>
      <c r="J233" t="s">
        <v>1007</v>
      </c>
      <c r="K233" t="s">
        <v>1008</v>
      </c>
      <c r="L233">
        <v>1368</v>
      </c>
      <c r="N233">
        <v>1011</v>
      </c>
      <c r="O233" t="s">
        <v>978</v>
      </c>
      <c r="P233" t="s">
        <v>978</v>
      </c>
      <c r="Q233">
        <v>1</v>
      </c>
      <c r="W233">
        <v>0</v>
      </c>
      <c r="X233">
        <v>1936917142</v>
      </c>
      <c r="Y233">
        <f>(AT233*0.5)</f>
        <v>1.0449999999999999</v>
      </c>
      <c r="AA233">
        <v>0</v>
      </c>
      <c r="AB233">
        <v>81.430000000000007</v>
      </c>
      <c r="AC233">
        <v>10.14</v>
      </c>
      <c r="AD233">
        <v>0</v>
      </c>
      <c r="AE233">
        <v>0</v>
      </c>
      <c r="AF233">
        <v>81.430000000000007</v>
      </c>
      <c r="AG233">
        <v>10.14</v>
      </c>
      <c r="AH233">
        <v>0</v>
      </c>
      <c r="AI233">
        <v>1</v>
      </c>
      <c r="AJ233">
        <v>1</v>
      </c>
      <c r="AK233">
        <v>1</v>
      </c>
      <c r="AL233">
        <v>1</v>
      </c>
      <c r="AM233">
        <v>0</v>
      </c>
      <c r="AN233">
        <v>0</v>
      </c>
      <c r="AO233">
        <v>1</v>
      </c>
      <c r="AP233">
        <v>1</v>
      </c>
      <c r="AQ233">
        <v>0</v>
      </c>
      <c r="AR233">
        <v>0</v>
      </c>
      <c r="AS233" t="s">
        <v>3</v>
      </c>
      <c r="AT233">
        <v>2.09</v>
      </c>
      <c r="AU233" t="s">
        <v>205</v>
      </c>
      <c r="AV233">
        <v>0</v>
      </c>
      <c r="AW233">
        <v>2</v>
      </c>
      <c r="AX233">
        <v>69734446</v>
      </c>
      <c r="AY233">
        <v>1</v>
      </c>
      <c r="AZ233">
        <v>0</v>
      </c>
      <c r="BA233">
        <v>237</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CV233">
        <v>0</v>
      </c>
      <c r="CW233">
        <f>ROUND(Y233*Source!I328*DO233,9)</f>
        <v>0</v>
      </c>
      <c r="CX233">
        <f>ROUND(Y233*Source!I328,9)</f>
        <v>6.2700000000000006E-2</v>
      </c>
      <c r="CY233">
        <f>AB233</f>
        <v>81.430000000000007</v>
      </c>
      <c r="CZ233">
        <f>AF233</f>
        <v>81.430000000000007</v>
      </c>
      <c r="DA233">
        <f>AJ233</f>
        <v>1</v>
      </c>
      <c r="DB233">
        <f>ROUND((ROUND(AT233*CZ233,2)*0.5),2)</f>
        <v>85.1</v>
      </c>
      <c r="DC233">
        <f>ROUND((ROUND(AT233*AG233,2)*0.5),2)</f>
        <v>10.6</v>
      </c>
      <c r="DD233" t="s">
        <v>3</v>
      </c>
      <c r="DE233" t="s">
        <v>3</v>
      </c>
      <c r="DF233">
        <f t="shared" si="102"/>
        <v>0</v>
      </c>
      <c r="DG233">
        <f t="shared" si="100"/>
        <v>5</v>
      </c>
      <c r="DH233">
        <f t="shared" si="101"/>
        <v>1</v>
      </c>
      <c r="DI233">
        <f t="shared" si="99"/>
        <v>0</v>
      </c>
      <c r="DJ233">
        <f>DG233</f>
        <v>5</v>
      </c>
      <c r="DK233">
        <v>0</v>
      </c>
      <c r="DL233" t="s">
        <v>3</v>
      </c>
      <c r="DM233">
        <v>0</v>
      </c>
      <c r="DN233" t="s">
        <v>3</v>
      </c>
      <c r="DO233">
        <v>0</v>
      </c>
    </row>
    <row r="234" spans="1:119" x14ac:dyDescent="0.2">
      <c r="A234">
        <f>ROW(Source!A328)</f>
        <v>328</v>
      </c>
      <c r="B234">
        <v>69726971</v>
      </c>
      <c r="C234">
        <v>69734438</v>
      </c>
      <c r="D234">
        <v>27441148</v>
      </c>
      <c r="E234">
        <v>1</v>
      </c>
      <c r="F234">
        <v>1</v>
      </c>
      <c r="G234">
        <v>1</v>
      </c>
      <c r="H234">
        <v>2</v>
      </c>
      <c r="I234" t="s">
        <v>1009</v>
      </c>
      <c r="J234" t="s">
        <v>1010</v>
      </c>
      <c r="K234" t="s">
        <v>1011</v>
      </c>
      <c r="L234">
        <v>1368</v>
      </c>
      <c r="N234">
        <v>1011</v>
      </c>
      <c r="O234" t="s">
        <v>978</v>
      </c>
      <c r="P234" t="s">
        <v>978</v>
      </c>
      <c r="Q234">
        <v>1</v>
      </c>
      <c r="W234">
        <v>0</v>
      </c>
      <c r="X234">
        <v>-2072447542</v>
      </c>
      <c r="Y234">
        <f>(AT234*0.5)</f>
        <v>16</v>
      </c>
      <c r="AA234">
        <v>0</v>
      </c>
      <c r="AB234">
        <v>1.5</v>
      </c>
      <c r="AC234">
        <v>0</v>
      </c>
      <c r="AD234">
        <v>0</v>
      </c>
      <c r="AE234">
        <v>0</v>
      </c>
      <c r="AF234">
        <v>1.5</v>
      </c>
      <c r="AG234">
        <v>0</v>
      </c>
      <c r="AH234">
        <v>0</v>
      </c>
      <c r="AI234">
        <v>1</v>
      </c>
      <c r="AJ234">
        <v>1</v>
      </c>
      <c r="AK234">
        <v>1</v>
      </c>
      <c r="AL234">
        <v>1</v>
      </c>
      <c r="AM234">
        <v>0</v>
      </c>
      <c r="AN234">
        <v>0</v>
      </c>
      <c r="AO234">
        <v>1</v>
      </c>
      <c r="AP234">
        <v>1</v>
      </c>
      <c r="AQ234">
        <v>0</v>
      </c>
      <c r="AR234">
        <v>0</v>
      </c>
      <c r="AS234" t="s">
        <v>3</v>
      </c>
      <c r="AT234">
        <v>32</v>
      </c>
      <c r="AU234" t="s">
        <v>205</v>
      </c>
      <c r="AV234">
        <v>0</v>
      </c>
      <c r="AW234">
        <v>2</v>
      </c>
      <c r="AX234">
        <v>69734447</v>
      </c>
      <c r="AY234">
        <v>1</v>
      </c>
      <c r="AZ234">
        <v>0</v>
      </c>
      <c r="BA234">
        <v>238</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CV234">
        <v>0</v>
      </c>
      <c r="CW234">
        <f>ROUND(Y234*Source!I328*DO234,9)</f>
        <v>0</v>
      </c>
      <c r="CX234">
        <f>ROUND(Y234*Source!I328,9)</f>
        <v>0.96</v>
      </c>
      <c r="CY234">
        <f>AB234</f>
        <v>1.5</v>
      </c>
      <c r="CZ234">
        <f>AF234</f>
        <v>1.5</v>
      </c>
      <c r="DA234">
        <f>AJ234</f>
        <v>1</v>
      </c>
      <c r="DB234">
        <f>ROUND((ROUND(AT234*CZ234,2)*0.5),2)</f>
        <v>24</v>
      </c>
      <c r="DC234">
        <f>ROUND((ROUND(AT234*AG234,2)*0.5),2)</f>
        <v>0</v>
      </c>
      <c r="DD234" t="s">
        <v>3</v>
      </c>
      <c r="DE234" t="s">
        <v>3</v>
      </c>
      <c r="DF234">
        <f t="shared" si="102"/>
        <v>0</v>
      </c>
      <c r="DG234">
        <f t="shared" si="100"/>
        <v>2</v>
      </c>
      <c r="DH234">
        <f t="shared" si="101"/>
        <v>0</v>
      </c>
      <c r="DI234">
        <f t="shared" si="99"/>
        <v>0</v>
      </c>
      <c r="DJ234">
        <f>DG234</f>
        <v>2</v>
      </c>
      <c r="DK234">
        <v>0</v>
      </c>
      <c r="DL234" t="s">
        <v>3</v>
      </c>
      <c r="DM234">
        <v>0</v>
      </c>
      <c r="DN234" t="s">
        <v>3</v>
      </c>
      <c r="DO234">
        <v>0</v>
      </c>
    </row>
    <row r="235" spans="1:119" x14ac:dyDescent="0.2">
      <c r="A235">
        <f>ROW(Source!A328)</f>
        <v>328</v>
      </c>
      <c r="B235">
        <v>69726971</v>
      </c>
      <c r="C235">
        <v>69734438</v>
      </c>
      <c r="D235">
        <v>27416566</v>
      </c>
      <c r="E235">
        <v>1</v>
      </c>
      <c r="F235">
        <v>1</v>
      </c>
      <c r="G235">
        <v>1</v>
      </c>
      <c r="H235">
        <v>3</v>
      </c>
      <c r="I235" t="s">
        <v>82</v>
      </c>
      <c r="J235" t="s">
        <v>194</v>
      </c>
      <c r="K235" t="s">
        <v>83</v>
      </c>
      <c r="L235">
        <v>1339</v>
      </c>
      <c r="N235">
        <v>1007</v>
      </c>
      <c r="O235" t="s">
        <v>40</v>
      </c>
      <c r="P235" t="s">
        <v>40</v>
      </c>
      <c r="Q235">
        <v>1</v>
      </c>
      <c r="W235">
        <v>0</v>
      </c>
      <c r="X235">
        <v>1967222743</v>
      </c>
      <c r="Y235">
        <f>AT235</f>
        <v>2</v>
      </c>
      <c r="AA235">
        <v>7.14</v>
      </c>
      <c r="AB235">
        <v>0</v>
      </c>
      <c r="AC235">
        <v>0</v>
      </c>
      <c r="AD235">
        <v>0</v>
      </c>
      <c r="AE235">
        <v>7.14</v>
      </c>
      <c r="AF235">
        <v>0</v>
      </c>
      <c r="AG235">
        <v>0</v>
      </c>
      <c r="AH235">
        <v>0</v>
      </c>
      <c r="AI235">
        <v>1</v>
      </c>
      <c r="AJ235">
        <v>1</v>
      </c>
      <c r="AK235">
        <v>1</v>
      </c>
      <c r="AL235">
        <v>1</v>
      </c>
      <c r="AM235">
        <v>0</v>
      </c>
      <c r="AN235">
        <v>0</v>
      </c>
      <c r="AO235">
        <v>0</v>
      </c>
      <c r="AP235">
        <v>1</v>
      </c>
      <c r="AQ235">
        <v>0</v>
      </c>
      <c r="AR235">
        <v>0</v>
      </c>
      <c r="AS235" t="s">
        <v>3</v>
      </c>
      <c r="AT235">
        <v>2</v>
      </c>
      <c r="AU235" t="s">
        <v>3</v>
      </c>
      <c r="AV235">
        <v>0</v>
      </c>
      <c r="AW235">
        <v>2</v>
      </c>
      <c r="AX235">
        <v>69734449</v>
      </c>
      <c r="AY235">
        <v>1</v>
      </c>
      <c r="AZ235">
        <v>0</v>
      </c>
      <c r="BA235">
        <v>240</v>
      </c>
      <c r="BB235">
        <v>3</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CV235">
        <v>0</v>
      </c>
      <c r="CW235">
        <v>0</v>
      </c>
      <c r="CX235">
        <f>ROUND(Y235*Source!I328,9)</f>
        <v>0.12</v>
      </c>
      <c r="CY235">
        <f>AA235</f>
        <v>7.14</v>
      </c>
      <c r="CZ235">
        <f>AE235</f>
        <v>7.14</v>
      </c>
      <c r="DA235">
        <f>AI235</f>
        <v>1</v>
      </c>
      <c r="DB235">
        <f>ROUND(ROUND(AT235*CZ235,2),2)</f>
        <v>14.28</v>
      </c>
      <c r="DC235">
        <f>ROUND(ROUND(AT235*AG235,2),2)</f>
        <v>0</v>
      </c>
      <c r="DD235" t="s">
        <v>3</v>
      </c>
      <c r="DE235" t="s">
        <v>3</v>
      </c>
      <c r="DF235">
        <f t="shared" si="102"/>
        <v>1</v>
      </c>
      <c r="DG235">
        <f t="shared" si="100"/>
        <v>0</v>
      </c>
      <c r="DH235">
        <f t="shared" si="101"/>
        <v>0</v>
      </c>
      <c r="DI235">
        <f t="shared" si="99"/>
        <v>0</v>
      </c>
      <c r="DJ235">
        <f>DF235</f>
        <v>1</v>
      </c>
      <c r="DK235">
        <v>0</v>
      </c>
      <c r="DL235" t="s">
        <v>3</v>
      </c>
      <c r="DM235">
        <v>0</v>
      </c>
      <c r="DN235" t="s">
        <v>3</v>
      </c>
      <c r="DO235">
        <v>0</v>
      </c>
    </row>
    <row r="236" spans="1:119" x14ac:dyDescent="0.2">
      <c r="A236">
        <f>ROW(Source!A329)</f>
        <v>329</v>
      </c>
      <c r="B236">
        <v>69726884</v>
      </c>
      <c r="C236">
        <v>69734438</v>
      </c>
      <c r="D236">
        <v>27493137</v>
      </c>
      <c r="E236">
        <v>1</v>
      </c>
      <c r="F236">
        <v>1</v>
      </c>
      <c r="G236">
        <v>1</v>
      </c>
      <c r="H236">
        <v>1</v>
      </c>
      <c r="I236" t="s">
        <v>999</v>
      </c>
      <c r="J236" t="s">
        <v>3</v>
      </c>
      <c r="K236" t="s">
        <v>1000</v>
      </c>
      <c r="L236">
        <v>1369</v>
      </c>
      <c r="N236">
        <v>1013</v>
      </c>
      <c r="O236" t="s">
        <v>974</v>
      </c>
      <c r="P236" t="s">
        <v>974</v>
      </c>
      <c r="Q236">
        <v>1</v>
      </c>
      <c r="W236">
        <v>0</v>
      </c>
      <c r="X236">
        <v>-1973258772</v>
      </c>
      <c r="Y236">
        <f>AT236</f>
        <v>80.040000000000006</v>
      </c>
      <c r="AA236">
        <v>0</v>
      </c>
      <c r="AB236">
        <v>0</v>
      </c>
      <c r="AC236">
        <v>0</v>
      </c>
      <c r="AD236">
        <v>232.04</v>
      </c>
      <c r="AE236">
        <v>0</v>
      </c>
      <c r="AF236">
        <v>0</v>
      </c>
      <c r="AG236">
        <v>0</v>
      </c>
      <c r="AH236">
        <v>9.15</v>
      </c>
      <c r="AI236">
        <v>1</v>
      </c>
      <c r="AJ236">
        <v>1</v>
      </c>
      <c r="AK236">
        <v>1</v>
      </c>
      <c r="AL236">
        <v>25.36</v>
      </c>
      <c r="AM236">
        <v>5</v>
      </c>
      <c r="AN236">
        <v>0</v>
      </c>
      <c r="AO236">
        <v>1</v>
      </c>
      <c r="AP236">
        <v>0</v>
      </c>
      <c r="AQ236">
        <v>0</v>
      </c>
      <c r="AR236">
        <v>0</v>
      </c>
      <c r="AS236" t="s">
        <v>3</v>
      </c>
      <c r="AT236">
        <v>80.040000000000006</v>
      </c>
      <c r="AU236" t="s">
        <v>3</v>
      </c>
      <c r="AV236">
        <v>1</v>
      </c>
      <c r="AW236">
        <v>2</v>
      </c>
      <c r="AX236">
        <v>69734444</v>
      </c>
      <c r="AY236">
        <v>1</v>
      </c>
      <c r="AZ236">
        <v>0</v>
      </c>
      <c r="BA236">
        <v>241</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CU236">
        <f>ROUND(AT236*Source!I329*AH236*AL236,0)</f>
        <v>1114</v>
      </c>
      <c r="CV236">
        <f>ROUND(Y236*Source!I329,9)</f>
        <v>4.8023999999999996</v>
      </c>
      <c r="CW236">
        <v>0</v>
      </c>
      <c r="CX236">
        <f>ROUND(Y236*Source!I329,9)</f>
        <v>4.8023999999999996</v>
      </c>
      <c r="CY236">
        <f>AD236</f>
        <v>232.04</v>
      </c>
      <c r="CZ236">
        <f>AH236</f>
        <v>9.15</v>
      </c>
      <c r="DA236">
        <f>AL236</f>
        <v>25.36</v>
      </c>
      <c r="DB236">
        <f>ROUND(ROUND(AT236*CZ236,2),2)</f>
        <v>732.37</v>
      </c>
      <c r="DC236">
        <f>ROUND(ROUND(AT236*AG236,2),2)</f>
        <v>0</v>
      </c>
      <c r="DD236" t="s">
        <v>3</v>
      </c>
      <c r="DE236" t="s">
        <v>3</v>
      </c>
      <c r="DF236">
        <f t="shared" si="102"/>
        <v>0</v>
      </c>
      <c r="DG236">
        <f t="shared" si="100"/>
        <v>0</v>
      </c>
      <c r="DH236">
        <f t="shared" si="101"/>
        <v>0</v>
      </c>
      <c r="DI236">
        <f>ROUND(ROUND(AH236*AL236,0)*CX236,0)</f>
        <v>1114</v>
      </c>
      <c r="DJ236">
        <f>DI236</f>
        <v>1114</v>
      </c>
      <c r="DK236">
        <v>0</v>
      </c>
      <c r="DL236" t="s">
        <v>3</v>
      </c>
      <c r="DM236">
        <v>0</v>
      </c>
      <c r="DN236" t="s">
        <v>3</v>
      </c>
      <c r="DO236">
        <v>0</v>
      </c>
    </row>
    <row r="237" spans="1:119" x14ac:dyDescent="0.2">
      <c r="A237">
        <f>ROW(Source!A329)</f>
        <v>329</v>
      </c>
      <c r="B237">
        <v>69726884</v>
      </c>
      <c r="C237">
        <v>69734438</v>
      </c>
      <c r="D237">
        <v>121548</v>
      </c>
      <c r="E237">
        <v>1</v>
      </c>
      <c r="F237">
        <v>1</v>
      </c>
      <c r="G237">
        <v>1</v>
      </c>
      <c r="H237">
        <v>1</v>
      </c>
      <c r="I237" t="s">
        <v>36</v>
      </c>
      <c r="J237" t="s">
        <v>3</v>
      </c>
      <c r="K237" t="s">
        <v>981</v>
      </c>
      <c r="L237">
        <v>608254</v>
      </c>
      <c r="N237">
        <v>1013</v>
      </c>
      <c r="O237" t="s">
        <v>982</v>
      </c>
      <c r="P237" t="s">
        <v>982</v>
      </c>
      <c r="Q237">
        <v>1</v>
      </c>
      <c r="W237">
        <v>0</v>
      </c>
      <c r="X237">
        <v>-185737400</v>
      </c>
      <c r="Y237">
        <f>(AT237*0.5)</f>
        <v>1.0449999999999999</v>
      </c>
      <c r="AA237">
        <v>0</v>
      </c>
      <c r="AB237">
        <v>0</v>
      </c>
      <c r="AC237">
        <v>0</v>
      </c>
      <c r="AD237">
        <v>0</v>
      </c>
      <c r="AE237">
        <v>0</v>
      </c>
      <c r="AF237">
        <v>0</v>
      </c>
      <c r="AG237">
        <v>0</v>
      </c>
      <c r="AH237">
        <v>0</v>
      </c>
      <c r="AI237">
        <v>1</v>
      </c>
      <c r="AJ237">
        <v>1</v>
      </c>
      <c r="AK237">
        <v>19.8</v>
      </c>
      <c r="AL237">
        <v>1</v>
      </c>
      <c r="AM237">
        <v>5</v>
      </c>
      <c r="AN237">
        <v>0</v>
      </c>
      <c r="AO237">
        <v>1</v>
      </c>
      <c r="AP237">
        <v>1</v>
      </c>
      <c r="AQ237">
        <v>0</v>
      </c>
      <c r="AR237">
        <v>0</v>
      </c>
      <c r="AS237" t="s">
        <v>3</v>
      </c>
      <c r="AT237">
        <v>2.09</v>
      </c>
      <c r="AU237" t="s">
        <v>205</v>
      </c>
      <c r="AV237">
        <v>2</v>
      </c>
      <c r="AW237">
        <v>2</v>
      </c>
      <c r="AX237">
        <v>69734445</v>
      </c>
      <c r="AY237">
        <v>1</v>
      </c>
      <c r="AZ237">
        <v>0</v>
      </c>
      <c r="BA237">
        <v>242</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CV237">
        <v>0</v>
      </c>
      <c r="CW237">
        <v>0</v>
      </c>
      <c r="CX237">
        <f>ROUND(Y237*Source!I329,9)</f>
        <v>6.2700000000000006E-2</v>
      </c>
      <c r="CY237">
        <f>AD237</f>
        <v>0</v>
      </c>
      <c r="CZ237">
        <f>AH237</f>
        <v>0</v>
      </c>
      <c r="DA237">
        <f>AL237</f>
        <v>1</v>
      </c>
      <c r="DB237">
        <f>ROUND((ROUND(AT237*CZ237,2)*0.5),2)</f>
        <v>0</v>
      </c>
      <c r="DC237">
        <f>ROUND((ROUND(AT237*AG237,2)*0.5),2)</f>
        <v>0</v>
      </c>
      <c r="DD237" t="s">
        <v>3</v>
      </c>
      <c r="DE237" t="s">
        <v>3</v>
      </c>
      <c r="DF237">
        <f t="shared" si="102"/>
        <v>0</v>
      </c>
      <c r="DG237">
        <f t="shared" si="100"/>
        <v>0</v>
      </c>
      <c r="DH237">
        <f>ROUND(ROUND(AG237*AK237,0)*CX237,0)</f>
        <v>0</v>
      </c>
      <c r="DI237">
        <f t="shared" ref="DI237:DI252" si="103">ROUND(ROUND(AH237,0)*CX237,0)</f>
        <v>0</v>
      </c>
      <c r="DJ237">
        <f>DI237</f>
        <v>0</v>
      </c>
      <c r="DK237">
        <v>0</v>
      </c>
      <c r="DL237" t="s">
        <v>3</v>
      </c>
      <c r="DM237">
        <v>0</v>
      </c>
      <c r="DN237" t="s">
        <v>3</v>
      </c>
      <c r="DO237">
        <v>0</v>
      </c>
    </row>
    <row r="238" spans="1:119" x14ac:dyDescent="0.2">
      <c r="A238">
        <f>ROW(Source!A329)</f>
        <v>329</v>
      </c>
      <c r="B238">
        <v>69726884</v>
      </c>
      <c r="C238">
        <v>69734438</v>
      </c>
      <c r="D238">
        <v>27439740</v>
      </c>
      <c r="E238">
        <v>1</v>
      </c>
      <c r="F238">
        <v>1</v>
      </c>
      <c r="G238">
        <v>1</v>
      </c>
      <c r="H238">
        <v>2</v>
      </c>
      <c r="I238" t="s">
        <v>1006</v>
      </c>
      <c r="J238" t="s">
        <v>1007</v>
      </c>
      <c r="K238" t="s">
        <v>1008</v>
      </c>
      <c r="L238">
        <v>1368</v>
      </c>
      <c r="N238">
        <v>1011</v>
      </c>
      <c r="O238" t="s">
        <v>978</v>
      </c>
      <c r="P238" t="s">
        <v>978</v>
      </c>
      <c r="Q238">
        <v>1</v>
      </c>
      <c r="W238">
        <v>0</v>
      </c>
      <c r="X238">
        <v>1936917142</v>
      </c>
      <c r="Y238">
        <f>(AT238*0.5)</f>
        <v>1.0449999999999999</v>
      </c>
      <c r="AA238">
        <v>0</v>
      </c>
      <c r="AB238">
        <v>638.41</v>
      </c>
      <c r="AC238">
        <v>200.77</v>
      </c>
      <c r="AD238">
        <v>0</v>
      </c>
      <c r="AE238">
        <v>0</v>
      </c>
      <c r="AF238">
        <v>81.430000000000007</v>
      </c>
      <c r="AG238">
        <v>10.14</v>
      </c>
      <c r="AH238">
        <v>0</v>
      </c>
      <c r="AI238">
        <v>1</v>
      </c>
      <c r="AJ238">
        <v>7.84</v>
      </c>
      <c r="AK238">
        <v>19.8</v>
      </c>
      <c r="AL238">
        <v>1</v>
      </c>
      <c r="AM238">
        <v>5</v>
      </c>
      <c r="AN238">
        <v>0</v>
      </c>
      <c r="AO238">
        <v>1</v>
      </c>
      <c r="AP238">
        <v>1</v>
      </c>
      <c r="AQ238">
        <v>0</v>
      </c>
      <c r="AR238">
        <v>0</v>
      </c>
      <c r="AS238" t="s">
        <v>3</v>
      </c>
      <c r="AT238">
        <v>2.09</v>
      </c>
      <c r="AU238" t="s">
        <v>205</v>
      </c>
      <c r="AV238">
        <v>0</v>
      </c>
      <c r="AW238">
        <v>2</v>
      </c>
      <c r="AX238">
        <v>69734446</v>
      </c>
      <c r="AY238">
        <v>1</v>
      </c>
      <c r="AZ238">
        <v>0</v>
      </c>
      <c r="BA238">
        <v>243</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CV238">
        <v>0</v>
      </c>
      <c r="CW238">
        <f>ROUND(Y238*Source!I329*DO238,9)</f>
        <v>0</v>
      </c>
      <c r="CX238">
        <f>ROUND(Y238*Source!I329,9)</f>
        <v>6.2700000000000006E-2</v>
      </c>
      <c r="CY238">
        <f>AB238</f>
        <v>638.41</v>
      </c>
      <c r="CZ238">
        <f>AF238</f>
        <v>81.430000000000007</v>
      </c>
      <c r="DA238">
        <f>AJ238</f>
        <v>7.84</v>
      </c>
      <c r="DB238">
        <f>ROUND((ROUND(AT238*CZ238,2)*0.5),2)</f>
        <v>85.1</v>
      </c>
      <c r="DC238">
        <f>ROUND((ROUND(AT238*AG238,2)*0.5),2)</f>
        <v>10.6</v>
      </c>
      <c r="DD238" t="s">
        <v>3</v>
      </c>
      <c r="DE238" t="s">
        <v>3</v>
      </c>
      <c r="DF238">
        <f t="shared" si="102"/>
        <v>0</v>
      </c>
      <c r="DG238">
        <f>ROUND(ROUND(AF238*AJ238,0)*CX238,0)</f>
        <v>40</v>
      </c>
      <c r="DH238">
        <f>ROUND(ROUND(AG238*AK238,0)*CX238,0)</f>
        <v>13</v>
      </c>
      <c r="DI238">
        <f t="shared" si="103"/>
        <v>0</v>
      </c>
      <c r="DJ238">
        <f>DG238</f>
        <v>40</v>
      </c>
      <c r="DK238">
        <v>0</v>
      </c>
      <c r="DL238" t="s">
        <v>3</v>
      </c>
      <c r="DM238">
        <v>0</v>
      </c>
      <c r="DN238" t="s">
        <v>3</v>
      </c>
      <c r="DO238">
        <v>0</v>
      </c>
    </row>
    <row r="239" spans="1:119" x14ac:dyDescent="0.2">
      <c r="A239">
        <f>ROW(Source!A329)</f>
        <v>329</v>
      </c>
      <c r="B239">
        <v>69726884</v>
      </c>
      <c r="C239">
        <v>69734438</v>
      </c>
      <c r="D239">
        <v>27441148</v>
      </c>
      <c r="E239">
        <v>1</v>
      </c>
      <c r="F239">
        <v>1</v>
      </c>
      <c r="G239">
        <v>1</v>
      </c>
      <c r="H239">
        <v>2</v>
      </c>
      <c r="I239" t="s">
        <v>1009</v>
      </c>
      <c r="J239" t="s">
        <v>1010</v>
      </c>
      <c r="K239" t="s">
        <v>1011</v>
      </c>
      <c r="L239">
        <v>1368</v>
      </c>
      <c r="N239">
        <v>1011</v>
      </c>
      <c r="O239" t="s">
        <v>978</v>
      </c>
      <c r="P239" t="s">
        <v>978</v>
      </c>
      <c r="Q239">
        <v>1</v>
      </c>
      <c r="W239">
        <v>0</v>
      </c>
      <c r="X239">
        <v>-2072447542</v>
      </c>
      <c r="Y239">
        <f>(AT239*0.5)</f>
        <v>16</v>
      </c>
      <c r="AA239">
        <v>0</v>
      </c>
      <c r="AB239">
        <v>11.76</v>
      </c>
      <c r="AC239">
        <v>0</v>
      </c>
      <c r="AD239">
        <v>0</v>
      </c>
      <c r="AE239">
        <v>0</v>
      </c>
      <c r="AF239">
        <v>1.5</v>
      </c>
      <c r="AG239">
        <v>0</v>
      </c>
      <c r="AH239">
        <v>0</v>
      </c>
      <c r="AI239">
        <v>1</v>
      </c>
      <c r="AJ239">
        <v>7.84</v>
      </c>
      <c r="AK239">
        <v>19.8</v>
      </c>
      <c r="AL239">
        <v>1</v>
      </c>
      <c r="AM239">
        <v>5</v>
      </c>
      <c r="AN239">
        <v>0</v>
      </c>
      <c r="AO239">
        <v>1</v>
      </c>
      <c r="AP239">
        <v>1</v>
      </c>
      <c r="AQ239">
        <v>0</v>
      </c>
      <c r="AR239">
        <v>0</v>
      </c>
      <c r="AS239" t="s">
        <v>3</v>
      </c>
      <c r="AT239">
        <v>32</v>
      </c>
      <c r="AU239" t="s">
        <v>205</v>
      </c>
      <c r="AV239">
        <v>0</v>
      </c>
      <c r="AW239">
        <v>2</v>
      </c>
      <c r="AX239">
        <v>69734447</v>
      </c>
      <c r="AY239">
        <v>1</v>
      </c>
      <c r="AZ239">
        <v>0</v>
      </c>
      <c r="BA239">
        <v>244</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CV239">
        <v>0</v>
      </c>
      <c r="CW239">
        <f>ROUND(Y239*Source!I329*DO239,9)</f>
        <v>0</v>
      </c>
      <c r="CX239">
        <f>ROUND(Y239*Source!I329,9)</f>
        <v>0.96</v>
      </c>
      <c r="CY239">
        <f>AB239</f>
        <v>11.76</v>
      </c>
      <c r="CZ239">
        <f>AF239</f>
        <v>1.5</v>
      </c>
      <c r="DA239">
        <f>AJ239</f>
        <v>7.84</v>
      </c>
      <c r="DB239">
        <f>ROUND((ROUND(AT239*CZ239,2)*0.5),2)</f>
        <v>24</v>
      </c>
      <c r="DC239">
        <f>ROUND((ROUND(AT239*AG239,2)*0.5),2)</f>
        <v>0</v>
      </c>
      <c r="DD239" t="s">
        <v>3</v>
      </c>
      <c r="DE239" t="s">
        <v>3</v>
      </c>
      <c r="DF239">
        <f t="shared" si="102"/>
        <v>0</v>
      </c>
      <c r="DG239">
        <f>ROUND(ROUND(AF239*AJ239,0)*CX239,0)</f>
        <v>12</v>
      </c>
      <c r="DH239">
        <f>ROUND(ROUND(AG239*AK239,0)*CX239,0)</f>
        <v>0</v>
      </c>
      <c r="DI239">
        <f t="shared" si="103"/>
        <v>0</v>
      </c>
      <c r="DJ239">
        <f>DG239</f>
        <v>12</v>
      </c>
      <c r="DK239">
        <v>0</v>
      </c>
      <c r="DL239" t="s">
        <v>3</v>
      </c>
      <c r="DM239">
        <v>0</v>
      </c>
      <c r="DN239" t="s">
        <v>3</v>
      </c>
      <c r="DO239">
        <v>0</v>
      </c>
    </row>
    <row r="240" spans="1:119" x14ac:dyDescent="0.2">
      <c r="A240">
        <f>ROW(Source!A329)</f>
        <v>329</v>
      </c>
      <c r="B240">
        <v>69726884</v>
      </c>
      <c r="C240">
        <v>69734438</v>
      </c>
      <c r="D240">
        <v>27416566</v>
      </c>
      <c r="E240">
        <v>1</v>
      </c>
      <c r="F240">
        <v>1</v>
      </c>
      <c r="G240">
        <v>1</v>
      </c>
      <c r="H240">
        <v>3</v>
      </c>
      <c r="I240" t="s">
        <v>82</v>
      </c>
      <c r="J240" t="s">
        <v>194</v>
      </c>
      <c r="K240" t="s">
        <v>83</v>
      </c>
      <c r="L240">
        <v>1339</v>
      </c>
      <c r="N240">
        <v>1007</v>
      </c>
      <c r="O240" t="s">
        <v>40</v>
      </c>
      <c r="P240" t="s">
        <v>40</v>
      </c>
      <c r="Q240">
        <v>1</v>
      </c>
      <c r="W240">
        <v>0</v>
      </c>
      <c r="X240">
        <v>1967222743</v>
      </c>
      <c r="Y240">
        <f t="shared" ref="Y240:Y271" si="104">AT240</f>
        <v>2</v>
      </c>
      <c r="AA240">
        <v>14.19</v>
      </c>
      <c r="AB240">
        <v>0</v>
      </c>
      <c r="AC240">
        <v>0</v>
      </c>
      <c r="AD240">
        <v>0</v>
      </c>
      <c r="AE240">
        <v>1.97</v>
      </c>
      <c r="AF240">
        <v>0</v>
      </c>
      <c r="AG240">
        <v>0</v>
      </c>
      <c r="AH240">
        <v>0</v>
      </c>
      <c r="AI240">
        <v>7.56</v>
      </c>
      <c r="AJ240">
        <v>1</v>
      </c>
      <c r="AK240">
        <v>1</v>
      </c>
      <c r="AL240">
        <v>1</v>
      </c>
      <c r="AM240">
        <v>0</v>
      </c>
      <c r="AN240">
        <v>0</v>
      </c>
      <c r="AO240">
        <v>0</v>
      </c>
      <c r="AP240">
        <v>1</v>
      </c>
      <c r="AQ240">
        <v>0</v>
      </c>
      <c r="AR240">
        <v>0</v>
      </c>
      <c r="AS240" t="s">
        <v>3</v>
      </c>
      <c r="AT240">
        <v>2</v>
      </c>
      <c r="AU240" t="s">
        <v>3</v>
      </c>
      <c r="AV240">
        <v>0</v>
      </c>
      <c r="AW240">
        <v>2</v>
      </c>
      <c r="AX240">
        <v>69734449</v>
      </c>
      <c r="AY240">
        <v>1</v>
      </c>
      <c r="AZ240">
        <v>16384</v>
      </c>
      <c r="BA240">
        <v>246</v>
      </c>
      <c r="BB240">
        <v>3</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CV240">
        <v>0</v>
      </c>
      <c r="CW240">
        <v>0</v>
      </c>
      <c r="CX240">
        <f>ROUND(Y240*Source!I329,9)</f>
        <v>0.12</v>
      </c>
      <c r="CY240">
        <f>AA240</f>
        <v>14.19</v>
      </c>
      <c r="CZ240">
        <f>AE240</f>
        <v>1.97</v>
      </c>
      <c r="DA240">
        <f>AI240</f>
        <v>7.56</v>
      </c>
      <c r="DB240">
        <f t="shared" ref="DB240:DB271" si="105">ROUND(ROUND(AT240*CZ240,2),2)</f>
        <v>3.94</v>
      </c>
      <c r="DC240">
        <f t="shared" ref="DC240:DC271" si="106">ROUND(ROUND(AT240*AG240,2),2)</f>
        <v>0</v>
      </c>
      <c r="DD240" t="s">
        <v>3</v>
      </c>
      <c r="DE240" t="s">
        <v>3</v>
      </c>
      <c r="DF240">
        <f>ROUND(ROUND(AE240*AI240,0)*CX240,0)</f>
        <v>2</v>
      </c>
      <c r="DG240">
        <f t="shared" ref="DG240:DG254" si="107">ROUND(ROUND(AF240,0)*CX240,0)</f>
        <v>0</v>
      </c>
      <c r="DH240">
        <f t="shared" ref="DH240:DH253" si="108">ROUND(ROUND(AG240,0)*CX240,0)</f>
        <v>0</v>
      </c>
      <c r="DI240">
        <f t="shared" si="103"/>
        <v>0</v>
      </c>
      <c r="DJ240">
        <f>DF240</f>
        <v>2</v>
      </c>
      <c r="DK240">
        <v>0</v>
      </c>
      <c r="DL240" t="s">
        <v>3</v>
      </c>
      <c r="DM240">
        <v>0</v>
      </c>
      <c r="DN240" t="s">
        <v>3</v>
      </c>
      <c r="DO240">
        <v>0</v>
      </c>
    </row>
    <row r="241" spans="1:119" x14ac:dyDescent="0.2">
      <c r="A241">
        <f>ROW(Source!A332)</f>
        <v>332</v>
      </c>
      <c r="B241">
        <v>69726971</v>
      </c>
      <c r="C241">
        <v>69734451</v>
      </c>
      <c r="D241">
        <v>27498693</v>
      </c>
      <c r="E241">
        <v>1</v>
      </c>
      <c r="F241">
        <v>1</v>
      </c>
      <c r="G241">
        <v>1</v>
      </c>
      <c r="H241">
        <v>1</v>
      </c>
      <c r="I241" t="s">
        <v>979</v>
      </c>
      <c r="J241" t="s">
        <v>3</v>
      </c>
      <c r="K241" t="s">
        <v>980</v>
      </c>
      <c r="L241">
        <v>1369</v>
      </c>
      <c r="N241">
        <v>1013</v>
      </c>
      <c r="O241" t="s">
        <v>974</v>
      </c>
      <c r="P241" t="s">
        <v>974</v>
      </c>
      <c r="Q241">
        <v>1</v>
      </c>
      <c r="W241">
        <v>0</v>
      </c>
      <c r="X241">
        <v>-690051356</v>
      </c>
      <c r="Y241">
        <f t="shared" si="104"/>
        <v>119.78</v>
      </c>
      <c r="AA241">
        <v>0</v>
      </c>
      <c r="AB241">
        <v>0</v>
      </c>
      <c r="AC241">
        <v>0</v>
      </c>
      <c r="AD241">
        <v>8.82</v>
      </c>
      <c r="AE241">
        <v>0</v>
      </c>
      <c r="AF241">
        <v>0</v>
      </c>
      <c r="AG241">
        <v>0</v>
      </c>
      <c r="AH241">
        <v>8.82</v>
      </c>
      <c r="AI241">
        <v>1</v>
      </c>
      <c r="AJ241">
        <v>1</v>
      </c>
      <c r="AK241">
        <v>1</v>
      </c>
      <c r="AL241">
        <v>1</v>
      </c>
      <c r="AM241">
        <v>0</v>
      </c>
      <c r="AN241">
        <v>0</v>
      </c>
      <c r="AO241">
        <v>1</v>
      </c>
      <c r="AP241">
        <v>0</v>
      </c>
      <c r="AQ241">
        <v>0</v>
      </c>
      <c r="AR241">
        <v>0</v>
      </c>
      <c r="AS241" t="s">
        <v>3</v>
      </c>
      <c r="AT241">
        <v>119.78</v>
      </c>
      <c r="AU241" t="s">
        <v>3</v>
      </c>
      <c r="AV241">
        <v>1</v>
      </c>
      <c r="AW241">
        <v>2</v>
      </c>
      <c r="AX241">
        <v>69734464</v>
      </c>
      <c r="AY241">
        <v>1</v>
      </c>
      <c r="AZ241">
        <v>0</v>
      </c>
      <c r="BA241">
        <v>247</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CU241">
        <f>ROUND(AT241*Source!I332*AH241*AL241,0)</f>
        <v>0</v>
      </c>
      <c r="CV241">
        <f>ROUND(Y241*Source!I332,9)</f>
        <v>0</v>
      </c>
      <c r="CW241">
        <v>0</v>
      </c>
      <c r="CX241">
        <f>ROUND(Y241*Source!I332,9)</f>
        <v>0</v>
      </c>
      <c r="CY241">
        <f>AD241</f>
        <v>8.82</v>
      </c>
      <c r="CZ241">
        <f>AH241</f>
        <v>8.82</v>
      </c>
      <c r="DA241">
        <f>AL241</f>
        <v>1</v>
      </c>
      <c r="DB241">
        <f t="shared" si="105"/>
        <v>1056.46</v>
      </c>
      <c r="DC241">
        <f t="shared" si="106"/>
        <v>0</v>
      </c>
      <c r="DD241" t="s">
        <v>3</v>
      </c>
      <c r="DE241" t="s">
        <v>3</v>
      </c>
      <c r="DF241">
        <f t="shared" ref="DF241:DF258" si="109">ROUND(ROUND(AE241,0)*CX241,0)</f>
        <v>0</v>
      </c>
      <c r="DG241">
        <f t="shared" si="107"/>
        <v>0</v>
      </c>
      <c r="DH241">
        <f t="shared" si="108"/>
        <v>0</v>
      </c>
      <c r="DI241">
        <f t="shared" si="103"/>
        <v>0</v>
      </c>
      <c r="DJ241">
        <f>DI241</f>
        <v>0</v>
      </c>
      <c r="DK241">
        <v>0</v>
      </c>
      <c r="DL241" t="s">
        <v>3</v>
      </c>
      <c r="DM241">
        <v>0</v>
      </c>
      <c r="DN241" t="s">
        <v>3</v>
      </c>
      <c r="DO241">
        <v>0</v>
      </c>
    </row>
    <row r="242" spans="1:119" x14ac:dyDescent="0.2">
      <c r="A242">
        <f>ROW(Source!A332)</f>
        <v>332</v>
      </c>
      <c r="B242">
        <v>69726971</v>
      </c>
      <c r="C242">
        <v>69734451</v>
      </c>
      <c r="D242">
        <v>121548</v>
      </c>
      <c r="E242">
        <v>1</v>
      </c>
      <c r="F242">
        <v>1</v>
      </c>
      <c r="G242">
        <v>1</v>
      </c>
      <c r="H242">
        <v>1</v>
      </c>
      <c r="I242" t="s">
        <v>36</v>
      </c>
      <c r="J242" t="s">
        <v>3</v>
      </c>
      <c r="K242" t="s">
        <v>981</v>
      </c>
      <c r="L242">
        <v>608254</v>
      </c>
      <c r="N242">
        <v>1013</v>
      </c>
      <c r="O242" t="s">
        <v>982</v>
      </c>
      <c r="P242" t="s">
        <v>982</v>
      </c>
      <c r="Q242">
        <v>1</v>
      </c>
      <c r="W242">
        <v>0</v>
      </c>
      <c r="X242">
        <v>-185737400</v>
      </c>
      <c r="Y242">
        <f t="shared" si="104"/>
        <v>4.22</v>
      </c>
      <c r="AA242">
        <v>0</v>
      </c>
      <c r="AB242">
        <v>0</v>
      </c>
      <c r="AC242">
        <v>0</v>
      </c>
      <c r="AD242">
        <v>0</v>
      </c>
      <c r="AE242">
        <v>0</v>
      </c>
      <c r="AF242">
        <v>0</v>
      </c>
      <c r="AG242">
        <v>0</v>
      </c>
      <c r="AH242">
        <v>0</v>
      </c>
      <c r="AI242">
        <v>1</v>
      </c>
      <c r="AJ242">
        <v>1</v>
      </c>
      <c r="AK242">
        <v>1</v>
      </c>
      <c r="AL242">
        <v>1</v>
      </c>
      <c r="AM242">
        <v>0</v>
      </c>
      <c r="AN242">
        <v>0</v>
      </c>
      <c r="AO242">
        <v>1</v>
      </c>
      <c r="AP242">
        <v>0</v>
      </c>
      <c r="AQ242">
        <v>0</v>
      </c>
      <c r="AR242">
        <v>0</v>
      </c>
      <c r="AS242" t="s">
        <v>3</v>
      </c>
      <c r="AT242">
        <v>4.22</v>
      </c>
      <c r="AU242" t="s">
        <v>3</v>
      </c>
      <c r="AV242">
        <v>2</v>
      </c>
      <c r="AW242">
        <v>2</v>
      </c>
      <c r="AX242">
        <v>69734465</v>
      </c>
      <c r="AY242">
        <v>1</v>
      </c>
      <c r="AZ242">
        <v>0</v>
      </c>
      <c r="BA242">
        <v>248</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CV242">
        <v>0</v>
      </c>
      <c r="CW242">
        <v>0</v>
      </c>
      <c r="CX242">
        <f>ROUND(Y242*Source!I332,9)</f>
        <v>0</v>
      </c>
      <c r="CY242">
        <f>AD242</f>
        <v>0</v>
      </c>
      <c r="CZ242">
        <f>AH242</f>
        <v>0</v>
      </c>
      <c r="DA242">
        <f>AL242</f>
        <v>1</v>
      </c>
      <c r="DB242">
        <f t="shared" si="105"/>
        <v>0</v>
      </c>
      <c r="DC242">
        <f t="shared" si="106"/>
        <v>0</v>
      </c>
      <c r="DD242" t="s">
        <v>3</v>
      </c>
      <c r="DE242" t="s">
        <v>3</v>
      </c>
      <c r="DF242">
        <f t="shared" si="109"/>
        <v>0</v>
      </c>
      <c r="DG242">
        <f t="shared" si="107"/>
        <v>0</v>
      </c>
      <c r="DH242">
        <f t="shared" si="108"/>
        <v>0</v>
      </c>
      <c r="DI242">
        <f t="shared" si="103"/>
        <v>0</v>
      </c>
      <c r="DJ242">
        <f>DI242</f>
        <v>0</v>
      </c>
      <c r="DK242">
        <v>0</v>
      </c>
      <c r="DL242" t="s">
        <v>3</v>
      </c>
      <c r="DM242">
        <v>0</v>
      </c>
      <c r="DN242" t="s">
        <v>3</v>
      </c>
      <c r="DO242">
        <v>0</v>
      </c>
    </row>
    <row r="243" spans="1:119" x14ac:dyDescent="0.2">
      <c r="A243">
        <f>ROW(Source!A332)</f>
        <v>332</v>
      </c>
      <c r="B243">
        <v>69726971</v>
      </c>
      <c r="C243">
        <v>69734451</v>
      </c>
      <c r="D243">
        <v>27439571</v>
      </c>
      <c r="E243">
        <v>1</v>
      </c>
      <c r="F243">
        <v>1</v>
      </c>
      <c r="G243">
        <v>1</v>
      </c>
      <c r="H243">
        <v>2</v>
      </c>
      <c r="I243" t="s">
        <v>983</v>
      </c>
      <c r="J243" t="s">
        <v>984</v>
      </c>
      <c r="K243" t="s">
        <v>985</v>
      </c>
      <c r="L243">
        <v>1368</v>
      </c>
      <c r="N243">
        <v>1011</v>
      </c>
      <c r="O243" t="s">
        <v>978</v>
      </c>
      <c r="P243" t="s">
        <v>978</v>
      </c>
      <c r="Q243">
        <v>1</v>
      </c>
      <c r="W243">
        <v>0</v>
      </c>
      <c r="X243">
        <v>1462286705</v>
      </c>
      <c r="Y243">
        <f t="shared" si="104"/>
        <v>0.36</v>
      </c>
      <c r="AA243">
        <v>0</v>
      </c>
      <c r="AB243">
        <v>88.42</v>
      </c>
      <c r="AC243">
        <v>10.14</v>
      </c>
      <c r="AD243">
        <v>0</v>
      </c>
      <c r="AE243">
        <v>0</v>
      </c>
      <c r="AF243">
        <v>88.42</v>
      </c>
      <c r="AG243">
        <v>10.14</v>
      </c>
      <c r="AH243">
        <v>0</v>
      </c>
      <c r="AI243">
        <v>1</v>
      </c>
      <c r="AJ243">
        <v>1</v>
      </c>
      <c r="AK243">
        <v>1</v>
      </c>
      <c r="AL243">
        <v>1</v>
      </c>
      <c r="AM243">
        <v>0</v>
      </c>
      <c r="AN243">
        <v>0</v>
      </c>
      <c r="AO243">
        <v>1</v>
      </c>
      <c r="AP243">
        <v>0</v>
      </c>
      <c r="AQ243">
        <v>0</v>
      </c>
      <c r="AR243">
        <v>0</v>
      </c>
      <c r="AS243" t="s">
        <v>3</v>
      </c>
      <c r="AT243">
        <v>0.36</v>
      </c>
      <c r="AU243" t="s">
        <v>3</v>
      </c>
      <c r="AV243">
        <v>0</v>
      </c>
      <c r="AW243">
        <v>2</v>
      </c>
      <c r="AX243">
        <v>69734466</v>
      </c>
      <c r="AY243">
        <v>1</v>
      </c>
      <c r="AZ243">
        <v>0</v>
      </c>
      <c r="BA243">
        <v>249</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CV243">
        <v>0</v>
      </c>
      <c r="CW243">
        <f>ROUND(Y243*Source!I332*DO243,9)</f>
        <v>0</v>
      </c>
      <c r="CX243">
        <f>ROUND(Y243*Source!I332,9)</f>
        <v>0</v>
      </c>
      <c r="CY243">
        <f>AB243</f>
        <v>88.42</v>
      </c>
      <c r="CZ243">
        <f>AF243</f>
        <v>88.42</v>
      </c>
      <c r="DA243">
        <f>AJ243</f>
        <v>1</v>
      </c>
      <c r="DB243">
        <f t="shared" si="105"/>
        <v>31.83</v>
      </c>
      <c r="DC243">
        <f t="shared" si="106"/>
        <v>3.65</v>
      </c>
      <c r="DD243" t="s">
        <v>3</v>
      </c>
      <c r="DE243" t="s">
        <v>3</v>
      </c>
      <c r="DF243">
        <f t="shared" si="109"/>
        <v>0</v>
      </c>
      <c r="DG243">
        <f t="shared" si="107"/>
        <v>0</v>
      </c>
      <c r="DH243">
        <f t="shared" si="108"/>
        <v>0</v>
      </c>
      <c r="DI243">
        <f t="shared" si="103"/>
        <v>0</v>
      </c>
      <c r="DJ243">
        <f>DG243</f>
        <v>0</v>
      </c>
      <c r="DK243">
        <v>0</v>
      </c>
      <c r="DL243" t="s">
        <v>3</v>
      </c>
      <c r="DM243">
        <v>0</v>
      </c>
      <c r="DN243" t="s">
        <v>3</v>
      </c>
      <c r="DO243">
        <v>0</v>
      </c>
    </row>
    <row r="244" spans="1:119" x14ac:dyDescent="0.2">
      <c r="A244">
        <f>ROW(Source!A332)</f>
        <v>332</v>
      </c>
      <c r="B244">
        <v>69726971</v>
      </c>
      <c r="C244">
        <v>69734451</v>
      </c>
      <c r="D244">
        <v>27439630</v>
      </c>
      <c r="E244">
        <v>1</v>
      </c>
      <c r="F244">
        <v>1</v>
      </c>
      <c r="G244">
        <v>1</v>
      </c>
      <c r="H244">
        <v>2</v>
      </c>
      <c r="I244" t="s">
        <v>986</v>
      </c>
      <c r="J244" t="s">
        <v>987</v>
      </c>
      <c r="K244" t="s">
        <v>988</v>
      </c>
      <c r="L244">
        <v>1368</v>
      </c>
      <c r="N244">
        <v>1011</v>
      </c>
      <c r="O244" t="s">
        <v>978</v>
      </c>
      <c r="P244" t="s">
        <v>978</v>
      </c>
      <c r="Q244">
        <v>1</v>
      </c>
      <c r="W244">
        <v>0</v>
      </c>
      <c r="X244">
        <v>-72110300</v>
      </c>
      <c r="Y244">
        <f t="shared" si="104"/>
        <v>2.2999999999999998</v>
      </c>
      <c r="AA244">
        <v>0</v>
      </c>
      <c r="AB244">
        <v>31.27</v>
      </c>
      <c r="AC244">
        <v>13.61</v>
      </c>
      <c r="AD244">
        <v>0</v>
      </c>
      <c r="AE244">
        <v>0</v>
      </c>
      <c r="AF244">
        <v>31.27</v>
      </c>
      <c r="AG244">
        <v>13.61</v>
      </c>
      <c r="AH244">
        <v>0</v>
      </c>
      <c r="AI244">
        <v>1</v>
      </c>
      <c r="AJ244">
        <v>1</v>
      </c>
      <c r="AK244">
        <v>1</v>
      </c>
      <c r="AL244">
        <v>1</v>
      </c>
      <c r="AM244">
        <v>0</v>
      </c>
      <c r="AN244">
        <v>0</v>
      </c>
      <c r="AO244">
        <v>1</v>
      </c>
      <c r="AP244">
        <v>0</v>
      </c>
      <c r="AQ244">
        <v>0</v>
      </c>
      <c r="AR244">
        <v>0</v>
      </c>
      <c r="AS244" t="s">
        <v>3</v>
      </c>
      <c r="AT244">
        <v>2.2999999999999998</v>
      </c>
      <c r="AU244" t="s">
        <v>3</v>
      </c>
      <c r="AV244">
        <v>0</v>
      </c>
      <c r="AW244">
        <v>2</v>
      </c>
      <c r="AX244">
        <v>69734467</v>
      </c>
      <c r="AY244">
        <v>1</v>
      </c>
      <c r="AZ244">
        <v>0</v>
      </c>
      <c r="BA244">
        <v>250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CV244">
        <v>0</v>
      </c>
      <c r="CW244">
        <f>ROUND(Y244*Source!I332*DO244,9)</f>
        <v>0</v>
      </c>
      <c r="CX244">
        <f>ROUND(Y244*Source!I332,9)</f>
        <v>0</v>
      </c>
      <c r="CY244">
        <f>AB244</f>
        <v>31.27</v>
      </c>
      <c r="CZ244">
        <f>AF244</f>
        <v>31.27</v>
      </c>
      <c r="DA244">
        <f>AJ244</f>
        <v>1</v>
      </c>
      <c r="DB244">
        <f t="shared" si="105"/>
        <v>71.92</v>
      </c>
      <c r="DC244">
        <f t="shared" si="106"/>
        <v>31.3</v>
      </c>
      <c r="DD244" t="s">
        <v>3</v>
      </c>
      <c r="DE244" t="s">
        <v>3</v>
      </c>
      <c r="DF244">
        <f t="shared" si="109"/>
        <v>0</v>
      </c>
      <c r="DG244">
        <f t="shared" si="107"/>
        <v>0</v>
      </c>
      <c r="DH244">
        <f t="shared" si="108"/>
        <v>0</v>
      </c>
      <c r="DI244">
        <f t="shared" si="103"/>
        <v>0</v>
      </c>
      <c r="DJ244">
        <f>DG244</f>
        <v>0</v>
      </c>
      <c r="DK244">
        <v>0</v>
      </c>
      <c r="DL244" t="s">
        <v>3</v>
      </c>
      <c r="DM244">
        <v>0</v>
      </c>
      <c r="DN244" t="s">
        <v>3</v>
      </c>
      <c r="DO244">
        <v>0</v>
      </c>
    </row>
    <row r="245" spans="1:119" x14ac:dyDescent="0.2">
      <c r="A245">
        <f>ROW(Source!A332)</f>
        <v>332</v>
      </c>
      <c r="B245">
        <v>69726971</v>
      </c>
      <c r="C245">
        <v>69734451</v>
      </c>
      <c r="D245">
        <v>27440032</v>
      </c>
      <c r="E245">
        <v>1</v>
      </c>
      <c r="F245">
        <v>1</v>
      </c>
      <c r="G245">
        <v>1</v>
      </c>
      <c r="H245">
        <v>2</v>
      </c>
      <c r="I245" t="s">
        <v>989</v>
      </c>
      <c r="J245" t="s">
        <v>990</v>
      </c>
      <c r="K245" t="s">
        <v>991</v>
      </c>
      <c r="L245">
        <v>1368</v>
      </c>
      <c r="N245">
        <v>1011</v>
      </c>
      <c r="O245" t="s">
        <v>978</v>
      </c>
      <c r="P245" t="s">
        <v>978</v>
      </c>
      <c r="Q245">
        <v>1</v>
      </c>
      <c r="W245">
        <v>0</v>
      </c>
      <c r="X245">
        <v>864476657</v>
      </c>
      <c r="Y245">
        <f t="shared" si="104"/>
        <v>1.56</v>
      </c>
      <c r="AA245">
        <v>0</v>
      </c>
      <c r="AB245">
        <v>12.43</v>
      </c>
      <c r="AC245">
        <v>10.14</v>
      </c>
      <c r="AD245">
        <v>0</v>
      </c>
      <c r="AE245">
        <v>0</v>
      </c>
      <c r="AF245">
        <v>12.43</v>
      </c>
      <c r="AG245">
        <v>10.14</v>
      </c>
      <c r="AH245">
        <v>0</v>
      </c>
      <c r="AI245">
        <v>1</v>
      </c>
      <c r="AJ245">
        <v>1</v>
      </c>
      <c r="AK245">
        <v>1</v>
      </c>
      <c r="AL245">
        <v>1</v>
      </c>
      <c r="AM245">
        <v>0</v>
      </c>
      <c r="AN245">
        <v>0</v>
      </c>
      <c r="AO245">
        <v>1</v>
      </c>
      <c r="AP245">
        <v>0</v>
      </c>
      <c r="AQ245">
        <v>0</v>
      </c>
      <c r="AR245">
        <v>0</v>
      </c>
      <c r="AS245" t="s">
        <v>3</v>
      </c>
      <c r="AT245">
        <v>1.56</v>
      </c>
      <c r="AU245" t="s">
        <v>3</v>
      </c>
      <c r="AV245">
        <v>0</v>
      </c>
      <c r="AW245">
        <v>2</v>
      </c>
      <c r="AX245">
        <v>69734468</v>
      </c>
      <c r="AY245">
        <v>1</v>
      </c>
      <c r="AZ245">
        <v>0</v>
      </c>
      <c r="BA245">
        <v>251</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CV245">
        <v>0</v>
      </c>
      <c r="CW245">
        <f>ROUND(Y245*Source!I332*DO245,9)</f>
        <v>0</v>
      </c>
      <c r="CX245">
        <f>ROUND(Y245*Source!I332,9)</f>
        <v>0</v>
      </c>
      <c r="CY245">
        <f>AB245</f>
        <v>12.43</v>
      </c>
      <c r="CZ245">
        <f>AF245</f>
        <v>12.43</v>
      </c>
      <c r="DA245">
        <f>AJ245</f>
        <v>1</v>
      </c>
      <c r="DB245">
        <f t="shared" si="105"/>
        <v>19.39</v>
      </c>
      <c r="DC245">
        <f t="shared" si="106"/>
        <v>15.82</v>
      </c>
      <c r="DD245" t="s">
        <v>3</v>
      </c>
      <c r="DE245" t="s">
        <v>3</v>
      </c>
      <c r="DF245">
        <f t="shared" si="109"/>
        <v>0</v>
      </c>
      <c r="DG245">
        <f t="shared" si="107"/>
        <v>0</v>
      </c>
      <c r="DH245">
        <f t="shared" si="108"/>
        <v>0</v>
      </c>
      <c r="DI245">
        <f t="shared" si="103"/>
        <v>0</v>
      </c>
      <c r="DJ245">
        <f>DG245</f>
        <v>0</v>
      </c>
      <c r="DK245">
        <v>0</v>
      </c>
      <c r="DL245" t="s">
        <v>3</v>
      </c>
      <c r="DM245">
        <v>0</v>
      </c>
      <c r="DN245" t="s">
        <v>3</v>
      </c>
      <c r="DO245">
        <v>0</v>
      </c>
    </row>
    <row r="246" spans="1:119" x14ac:dyDescent="0.2">
      <c r="A246">
        <f>ROW(Source!A332)</f>
        <v>332</v>
      </c>
      <c r="B246">
        <v>69726971</v>
      </c>
      <c r="C246">
        <v>69734451</v>
      </c>
      <c r="D246">
        <v>27441327</v>
      </c>
      <c r="E246">
        <v>1</v>
      </c>
      <c r="F246">
        <v>1</v>
      </c>
      <c r="G246">
        <v>1</v>
      </c>
      <c r="H246">
        <v>2</v>
      </c>
      <c r="I246" t="s">
        <v>975</v>
      </c>
      <c r="J246" t="s">
        <v>976</v>
      </c>
      <c r="K246" t="s">
        <v>977</v>
      </c>
      <c r="L246">
        <v>1368</v>
      </c>
      <c r="N246">
        <v>1011</v>
      </c>
      <c r="O246" t="s">
        <v>978</v>
      </c>
      <c r="P246" t="s">
        <v>978</v>
      </c>
      <c r="Q246">
        <v>1</v>
      </c>
      <c r="W246">
        <v>0</v>
      </c>
      <c r="X246">
        <v>-1583389094</v>
      </c>
      <c r="Y246">
        <f t="shared" si="104"/>
        <v>0.28000000000000003</v>
      </c>
      <c r="AA246">
        <v>0</v>
      </c>
      <c r="AB246">
        <v>93.37</v>
      </c>
      <c r="AC246">
        <v>11.69</v>
      </c>
      <c r="AD246">
        <v>0</v>
      </c>
      <c r="AE246">
        <v>0</v>
      </c>
      <c r="AF246">
        <v>93.37</v>
      </c>
      <c r="AG246">
        <v>11.69</v>
      </c>
      <c r="AH246">
        <v>0</v>
      </c>
      <c r="AI246">
        <v>1</v>
      </c>
      <c r="AJ246">
        <v>1</v>
      </c>
      <c r="AK246">
        <v>1</v>
      </c>
      <c r="AL246">
        <v>1</v>
      </c>
      <c r="AM246">
        <v>0</v>
      </c>
      <c r="AN246">
        <v>0</v>
      </c>
      <c r="AO246">
        <v>1</v>
      </c>
      <c r="AP246">
        <v>0</v>
      </c>
      <c r="AQ246">
        <v>0</v>
      </c>
      <c r="AR246">
        <v>0</v>
      </c>
      <c r="AS246" t="s">
        <v>3</v>
      </c>
      <c r="AT246">
        <v>0.28000000000000003</v>
      </c>
      <c r="AU246" t="s">
        <v>3</v>
      </c>
      <c r="AV246">
        <v>0</v>
      </c>
      <c r="AW246">
        <v>2</v>
      </c>
      <c r="AX246">
        <v>69734469</v>
      </c>
      <c r="AY246">
        <v>1</v>
      </c>
      <c r="AZ246">
        <v>0</v>
      </c>
      <c r="BA246">
        <v>252</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CV246">
        <v>0</v>
      </c>
      <c r="CW246">
        <f>ROUND(Y246*Source!I332*DO246,9)</f>
        <v>0</v>
      </c>
      <c r="CX246">
        <f>ROUND(Y246*Source!I332,9)</f>
        <v>0</v>
      </c>
      <c r="CY246">
        <f>AB246</f>
        <v>93.37</v>
      </c>
      <c r="CZ246">
        <f>AF246</f>
        <v>93.37</v>
      </c>
      <c r="DA246">
        <f>AJ246</f>
        <v>1</v>
      </c>
      <c r="DB246">
        <f t="shared" si="105"/>
        <v>26.14</v>
      </c>
      <c r="DC246">
        <f t="shared" si="106"/>
        <v>3.27</v>
      </c>
      <c r="DD246" t="s">
        <v>3</v>
      </c>
      <c r="DE246" t="s">
        <v>3</v>
      </c>
      <c r="DF246">
        <f t="shared" si="109"/>
        <v>0</v>
      </c>
      <c r="DG246">
        <f t="shared" si="107"/>
        <v>0</v>
      </c>
      <c r="DH246">
        <f t="shared" si="108"/>
        <v>0</v>
      </c>
      <c r="DI246">
        <f t="shared" si="103"/>
        <v>0</v>
      </c>
      <c r="DJ246">
        <f>DG246</f>
        <v>0</v>
      </c>
      <c r="DK246">
        <v>0</v>
      </c>
      <c r="DL246" t="s">
        <v>3</v>
      </c>
      <c r="DM246">
        <v>0</v>
      </c>
      <c r="DN246" t="s">
        <v>3</v>
      </c>
      <c r="DO246">
        <v>0</v>
      </c>
    </row>
    <row r="247" spans="1:119" x14ac:dyDescent="0.2">
      <c r="A247">
        <f>ROW(Source!A332)</f>
        <v>332</v>
      </c>
      <c r="B247">
        <v>69726971</v>
      </c>
      <c r="C247">
        <v>69734451</v>
      </c>
      <c r="D247">
        <v>27373906</v>
      </c>
      <c r="E247">
        <v>1</v>
      </c>
      <c r="F247">
        <v>1</v>
      </c>
      <c r="G247">
        <v>1</v>
      </c>
      <c r="H247">
        <v>3</v>
      </c>
      <c r="I247" t="s">
        <v>54</v>
      </c>
      <c r="J247" t="s">
        <v>265</v>
      </c>
      <c r="K247" t="s">
        <v>264</v>
      </c>
      <c r="L247">
        <v>1327</v>
      </c>
      <c r="N247">
        <v>1005</v>
      </c>
      <c r="O247" t="s">
        <v>56</v>
      </c>
      <c r="P247" t="s">
        <v>56</v>
      </c>
      <c r="Q247">
        <v>1</v>
      </c>
      <c r="W247">
        <v>0</v>
      </c>
      <c r="X247">
        <v>-317173874</v>
      </c>
      <c r="Y247">
        <f t="shared" si="104"/>
        <v>1.018519</v>
      </c>
      <c r="AA247">
        <v>68.2</v>
      </c>
      <c r="AB247">
        <v>0</v>
      </c>
      <c r="AC247">
        <v>0</v>
      </c>
      <c r="AD247">
        <v>0</v>
      </c>
      <c r="AE247">
        <v>68.2</v>
      </c>
      <c r="AF247">
        <v>0</v>
      </c>
      <c r="AG247">
        <v>0</v>
      </c>
      <c r="AH247">
        <v>0</v>
      </c>
      <c r="AI247">
        <v>1</v>
      </c>
      <c r="AJ247">
        <v>1</v>
      </c>
      <c r="AK247">
        <v>1</v>
      </c>
      <c r="AL247">
        <v>1</v>
      </c>
      <c r="AM247">
        <v>0</v>
      </c>
      <c r="AN247">
        <v>0</v>
      </c>
      <c r="AO247">
        <v>0</v>
      </c>
      <c r="AP247">
        <v>0</v>
      </c>
      <c r="AQ247">
        <v>0</v>
      </c>
      <c r="AR247">
        <v>0</v>
      </c>
      <c r="AS247" t="s">
        <v>3</v>
      </c>
      <c r="AT247">
        <v>1.018519</v>
      </c>
      <c r="AU247" t="s">
        <v>3</v>
      </c>
      <c r="AV247">
        <v>0</v>
      </c>
      <c r="AW247">
        <v>1</v>
      </c>
      <c r="AX247">
        <v>-1</v>
      </c>
      <c r="AY247">
        <v>0</v>
      </c>
      <c r="AZ247">
        <v>0</v>
      </c>
      <c r="BA247" t="s">
        <v>3</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CV247">
        <v>0</v>
      </c>
      <c r="CW247">
        <v>0</v>
      </c>
      <c r="CX247">
        <f>ROUND(Y247*Source!I332,9)</f>
        <v>0</v>
      </c>
      <c r="CY247">
        <f t="shared" ref="CY247:CY252" si="110">AA247</f>
        <v>68.2</v>
      </c>
      <c r="CZ247">
        <f t="shared" ref="CZ247:CZ252" si="111">AE247</f>
        <v>68.2</v>
      </c>
      <c r="DA247">
        <f t="shared" ref="DA247:DA252" si="112">AI247</f>
        <v>1</v>
      </c>
      <c r="DB247">
        <f t="shared" si="105"/>
        <v>69.459999999999994</v>
      </c>
      <c r="DC247">
        <f t="shared" si="106"/>
        <v>0</v>
      </c>
      <c r="DD247" t="s">
        <v>3</v>
      </c>
      <c r="DE247" t="s">
        <v>3</v>
      </c>
      <c r="DF247">
        <f t="shared" si="109"/>
        <v>0</v>
      </c>
      <c r="DG247">
        <f t="shared" si="107"/>
        <v>0</v>
      </c>
      <c r="DH247">
        <f t="shared" si="108"/>
        <v>0</v>
      </c>
      <c r="DI247">
        <f t="shared" si="103"/>
        <v>0</v>
      </c>
      <c r="DJ247">
        <f t="shared" ref="DJ247:DJ252" si="113">DF247</f>
        <v>0</v>
      </c>
      <c r="DK247">
        <v>0</v>
      </c>
      <c r="DL247" t="s">
        <v>3</v>
      </c>
      <c r="DM247">
        <v>0</v>
      </c>
      <c r="DN247" t="s">
        <v>3</v>
      </c>
      <c r="DO247">
        <v>0</v>
      </c>
    </row>
    <row r="248" spans="1:119" x14ac:dyDescent="0.2">
      <c r="A248">
        <f>ROW(Source!A332)</f>
        <v>332</v>
      </c>
      <c r="B248">
        <v>69726971</v>
      </c>
      <c r="C248">
        <v>69734451</v>
      </c>
      <c r="D248">
        <v>27371543</v>
      </c>
      <c r="E248">
        <v>1</v>
      </c>
      <c r="F248">
        <v>1</v>
      </c>
      <c r="G248">
        <v>1</v>
      </c>
      <c r="H248">
        <v>3</v>
      </c>
      <c r="I248" t="s">
        <v>66</v>
      </c>
      <c r="J248" t="s">
        <v>267</v>
      </c>
      <c r="K248" t="s">
        <v>67</v>
      </c>
      <c r="L248">
        <v>1346</v>
      </c>
      <c r="N248">
        <v>1009</v>
      </c>
      <c r="O248" t="s">
        <v>68</v>
      </c>
      <c r="P248" t="s">
        <v>68</v>
      </c>
      <c r="Q248">
        <v>1</v>
      </c>
      <c r="W248">
        <v>0</v>
      </c>
      <c r="X248">
        <v>-2014069362</v>
      </c>
      <c r="Y248">
        <f t="shared" si="104"/>
        <v>0.5</v>
      </c>
      <c r="AA248">
        <v>1.82</v>
      </c>
      <c r="AB248">
        <v>0</v>
      </c>
      <c r="AC248">
        <v>0</v>
      </c>
      <c r="AD248">
        <v>0</v>
      </c>
      <c r="AE248">
        <v>1.82</v>
      </c>
      <c r="AF248">
        <v>0</v>
      </c>
      <c r="AG248">
        <v>0</v>
      </c>
      <c r="AH248">
        <v>0</v>
      </c>
      <c r="AI248">
        <v>1</v>
      </c>
      <c r="AJ248">
        <v>1</v>
      </c>
      <c r="AK248">
        <v>1</v>
      </c>
      <c r="AL248">
        <v>1</v>
      </c>
      <c r="AM248">
        <v>0</v>
      </c>
      <c r="AN248">
        <v>0</v>
      </c>
      <c r="AO248">
        <v>0</v>
      </c>
      <c r="AP248">
        <v>1</v>
      </c>
      <c r="AQ248">
        <v>0</v>
      </c>
      <c r="AR248">
        <v>0</v>
      </c>
      <c r="AS248" t="s">
        <v>3</v>
      </c>
      <c r="AT248">
        <v>0.5</v>
      </c>
      <c r="AU248" t="s">
        <v>3</v>
      </c>
      <c r="AV248">
        <v>0</v>
      </c>
      <c r="AW248">
        <v>2</v>
      </c>
      <c r="AX248">
        <v>69734471</v>
      </c>
      <c r="AY248">
        <v>1</v>
      </c>
      <c r="AZ248">
        <v>0</v>
      </c>
      <c r="BA248">
        <v>254</v>
      </c>
      <c r="BB248">
        <v>3</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CV248">
        <v>0</v>
      </c>
      <c r="CW248">
        <v>0</v>
      </c>
      <c r="CX248">
        <f>ROUND(Y248*Source!I332,9)</f>
        <v>0</v>
      </c>
      <c r="CY248">
        <f t="shared" si="110"/>
        <v>1.82</v>
      </c>
      <c r="CZ248">
        <f t="shared" si="111"/>
        <v>1.82</v>
      </c>
      <c r="DA248">
        <f t="shared" si="112"/>
        <v>1</v>
      </c>
      <c r="DB248">
        <f t="shared" si="105"/>
        <v>0.91</v>
      </c>
      <c r="DC248">
        <f t="shared" si="106"/>
        <v>0</v>
      </c>
      <c r="DD248" t="s">
        <v>3</v>
      </c>
      <c r="DE248" t="s">
        <v>3</v>
      </c>
      <c r="DF248">
        <f t="shared" si="109"/>
        <v>0</v>
      </c>
      <c r="DG248">
        <f t="shared" si="107"/>
        <v>0</v>
      </c>
      <c r="DH248">
        <f t="shared" si="108"/>
        <v>0</v>
      </c>
      <c r="DI248">
        <f t="shared" si="103"/>
        <v>0</v>
      </c>
      <c r="DJ248">
        <f t="shared" si="113"/>
        <v>0</v>
      </c>
      <c r="DK248">
        <v>0</v>
      </c>
      <c r="DL248" t="s">
        <v>3</v>
      </c>
      <c r="DM248">
        <v>0</v>
      </c>
      <c r="DN248" t="s">
        <v>3</v>
      </c>
      <c r="DO248">
        <v>0</v>
      </c>
    </row>
    <row r="249" spans="1:119" x14ac:dyDescent="0.2">
      <c r="A249">
        <f>ROW(Source!A332)</f>
        <v>332</v>
      </c>
      <c r="B249">
        <v>69726971</v>
      </c>
      <c r="C249">
        <v>69734451</v>
      </c>
      <c r="D249">
        <v>27373400</v>
      </c>
      <c r="E249">
        <v>1</v>
      </c>
      <c r="F249">
        <v>1</v>
      </c>
      <c r="G249">
        <v>1</v>
      </c>
      <c r="H249">
        <v>3</v>
      </c>
      <c r="I249" t="s">
        <v>72</v>
      </c>
      <c r="J249" t="s">
        <v>269</v>
      </c>
      <c r="K249" t="s">
        <v>73</v>
      </c>
      <c r="L249">
        <v>1346</v>
      </c>
      <c r="N249">
        <v>1009</v>
      </c>
      <c r="O249" t="s">
        <v>68</v>
      </c>
      <c r="P249" t="s">
        <v>68</v>
      </c>
      <c r="Q249">
        <v>1</v>
      </c>
      <c r="W249">
        <v>0</v>
      </c>
      <c r="X249">
        <v>-390679098</v>
      </c>
      <c r="Y249">
        <f t="shared" si="104"/>
        <v>450</v>
      </c>
      <c r="AA249">
        <v>1.38</v>
      </c>
      <c r="AB249">
        <v>0</v>
      </c>
      <c r="AC249">
        <v>0</v>
      </c>
      <c r="AD249">
        <v>0</v>
      </c>
      <c r="AE249">
        <v>1.38</v>
      </c>
      <c r="AF249">
        <v>0</v>
      </c>
      <c r="AG249">
        <v>0</v>
      </c>
      <c r="AH249">
        <v>0</v>
      </c>
      <c r="AI249">
        <v>1</v>
      </c>
      <c r="AJ249">
        <v>1</v>
      </c>
      <c r="AK249">
        <v>1</v>
      </c>
      <c r="AL249">
        <v>1</v>
      </c>
      <c r="AM249">
        <v>0</v>
      </c>
      <c r="AN249">
        <v>0</v>
      </c>
      <c r="AO249">
        <v>0</v>
      </c>
      <c r="AP249">
        <v>1</v>
      </c>
      <c r="AQ249">
        <v>0</v>
      </c>
      <c r="AR249">
        <v>0</v>
      </c>
      <c r="AS249" t="s">
        <v>3</v>
      </c>
      <c r="AT249">
        <v>450</v>
      </c>
      <c r="AU249" t="s">
        <v>3</v>
      </c>
      <c r="AV249">
        <v>0</v>
      </c>
      <c r="AW249">
        <v>2</v>
      </c>
      <c r="AX249">
        <v>69734472</v>
      </c>
      <c r="AY249">
        <v>1</v>
      </c>
      <c r="AZ249">
        <v>0</v>
      </c>
      <c r="BA249">
        <v>255</v>
      </c>
      <c r="BB249">
        <v>3</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CV249">
        <v>0</v>
      </c>
      <c r="CW249">
        <v>0</v>
      </c>
      <c r="CX249">
        <f>ROUND(Y249*Source!I332,9)</f>
        <v>0</v>
      </c>
      <c r="CY249">
        <f t="shared" si="110"/>
        <v>1.38</v>
      </c>
      <c r="CZ249">
        <f t="shared" si="111"/>
        <v>1.38</v>
      </c>
      <c r="DA249">
        <f t="shared" si="112"/>
        <v>1</v>
      </c>
      <c r="DB249">
        <f t="shared" si="105"/>
        <v>621</v>
      </c>
      <c r="DC249">
        <f t="shared" si="106"/>
        <v>0</v>
      </c>
      <c r="DD249" t="s">
        <v>3</v>
      </c>
      <c r="DE249" t="s">
        <v>3</v>
      </c>
      <c r="DF249">
        <f t="shared" si="109"/>
        <v>0</v>
      </c>
      <c r="DG249">
        <f t="shared" si="107"/>
        <v>0</v>
      </c>
      <c r="DH249">
        <f t="shared" si="108"/>
        <v>0</v>
      </c>
      <c r="DI249">
        <f t="shared" si="103"/>
        <v>0</v>
      </c>
      <c r="DJ249">
        <f t="shared" si="113"/>
        <v>0</v>
      </c>
      <c r="DK249">
        <v>0</v>
      </c>
      <c r="DL249" t="s">
        <v>3</v>
      </c>
      <c r="DM249">
        <v>0</v>
      </c>
      <c r="DN249" t="s">
        <v>3</v>
      </c>
      <c r="DO249">
        <v>0</v>
      </c>
    </row>
    <row r="250" spans="1:119" x14ac:dyDescent="0.2">
      <c r="A250">
        <f>ROW(Source!A332)</f>
        <v>332</v>
      </c>
      <c r="B250">
        <v>69726971</v>
      </c>
      <c r="C250">
        <v>69734451</v>
      </c>
      <c r="D250">
        <v>27371596</v>
      </c>
      <c r="E250">
        <v>1</v>
      </c>
      <c r="F250">
        <v>1</v>
      </c>
      <c r="G250">
        <v>1</v>
      </c>
      <c r="H250">
        <v>3</v>
      </c>
      <c r="I250" t="s">
        <v>76</v>
      </c>
      <c r="J250" t="s">
        <v>271</v>
      </c>
      <c r="K250" t="s">
        <v>77</v>
      </c>
      <c r="L250">
        <v>1348</v>
      </c>
      <c r="N250">
        <v>1009</v>
      </c>
      <c r="O250" t="s">
        <v>78</v>
      </c>
      <c r="P250" t="s">
        <v>78</v>
      </c>
      <c r="Q250">
        <v>1000</v>
      </c>
      <c r="W250">
        <v>0</v>
      </c>
      <c r="X250">
        <v>2078238476</v>
      </c>
      <c r="Y250">
        <f t="shared" si="104"/>
        <v>0.05</v>
      </c>
      <c r="AA250">
        <v>6552.07</v>
      </c>
      <c r="AB250">
        <v>0</v>
      </c>
      <c r="AC250">
        <v>0</v>
      </c>
      <c r="AD250">
        <v>0</v>
      </c>
      <c r="AE250">
        <v>6552.07</v>
      </c>
      <c r="AF250">
        <v>0</v>
      </c>
      <c r="AG250">
        <v>0</v>
      </c>
      <c r="AH250">
        <v>0</v>
      </c>
      <c r="AI250">
        <v>1</v>
      </c>
      <c r="AJ250">
        <v>1</v>
      </c>
      <c r="AK250">
        <v>1</v>
      </c>
      <c r="AL250">
        <v>1</v>
      </c>
      <c r="AM250">
        <v>0</v>
      </c>
      <c r="AN250">
        <v>0</v>
      </c>
      <c r="AO250">
        <v>0</v>
      </c>
      <c r="AP250">
        <v>1</v>
      </c>
      <c r="AQ250">
        <v>0</v>
      </c>
      <c r="AR250">
        <v>0</v>
      </c>
      <c r="AS250" t="s">
        <v>3</v>
      </c>
      <c r="AT250">
        <v>0.05</v>
      </c>
      <c r="AU250" t="s">
        <v>3</v>
      </c>
      <c r="AV250">
        <v>0</v>
      </c>
      <c r="AW250">
        <v>2</v>
      </c>
      <c r="AX250">
        <v>69734473</v>
      </c>
      <c r="AY250">
        <v>1</v>
      </c>
      <c r="AZ250">
        <v>0</v>
      </c>
      <c r="BA250">
        <v>256</v>
      </c>
      <c r="BB250">
        <v>3</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CV250">
        <v>0</v>
      </c>
      <c r="CW250">
        <v>0</v>
      </c>
      <c r="CX250">
        <f>ROUND(Y250*Source!I332,9)</f>
        <v>0</v>
      </c>
      <c r="CY250">
        <f t="shared" si="110"/>
        <v>6552.07</v>
      </c>
      <c r="CZ250">
        <f t="shared" si="111"/>
        <v>6552.07</v>
      </c>
      <c r="DA250">
        <f t="shared" si="112"/>
        <v>1</v>
      </c>
      <c r="DB250">
        <f t="shared" si="105"/>
        <v>327.60000000000002</v>
      </c>
      <c r="DC250">
        <f t="shared" si="106"/>
        <v>0</v>
      </c>
      <c r="DD250" t="s">
        <v>3</v>
      </c>
      <c r="DE250" t="s">
        <v>3</v>
      </c>
      <c r="DF250">
        <f t="shared" si="109"/>
        <v>0</v>
      </c>
      <c r="DG250">
        <f t="shared" si="107"/>
        <v>0</v>
      </c>
      <c r="DH250">
        <f t="shared" si="108"/>
        <v>0</v>
      </c>
      <c r="DI250">
        <f t="shared" si="103"/>
        <v>0</v>
      </c>
      <c r="DJ250">
        <f t="shared" si="113"/>
        <v>0</v>
      </c>
      <c r="DK250">
        <v>0</v>
      </c>
      <c r="DL250" t="s">
        <v>3</v>
      </c>
      <c r="DM250">
        <v>0</v>
      </c>
      <c r="DN250" t="s">
        <v>3</v>
      </c>
      <c r="DO250">
        <v>0</v>
      </c>
    </row>
    <row r="251" spans="1:119" x14ac:dyDescent="0.2">
      <c r="A251">
        <f>ROW(Source!A332)</f>
        <v>332</v>
      </c>
      <c r="B251">
        <v>69726971</v>
      </c>
      <c r="C251">
        <v>69734451</v>
      </c>
      <c r="D251">
        <v>27379377</v>
      </c>
      <c r="E251">
        <v>1</v>
      </c>
      <c r="F251">
        <v>1</v>
      </c>
      <c r="G251">
        <v>1</v>
      </c>
      <c r="H251">
        <v>3</v>
      </c>
      <c r="I251" t="s">
        <v>60</v>
      </c>
      <c r="J251" t="s">
        <v>262</v>
      </c>
      <c r="K251" t="s">
        <v>61</v>
      </c>
      <c r="L251">
        <v>61268267</v>
      </c>
      <c r="N251">
        <v>1010</v>
      </c>
      <c r="O251" t="s">
        <v>261</v>
      </c>
      <c r="P251" t="s">
        <v>62</v>
      </c>
      <c r="Q251">
        <v>1</v>
      </c>
      <c r="W251">
        <v>0</v>
      </c>
      <c r="X251">
        <v>1780800926</v>
      </c>
      <c r="Y251">
        <f t="shared" si="104"/>
        <v>800</v>
      </c>
      <c r="AA251">
        <v>0.5</v>
      </c>
      <c r="AB251">
        <v>0</v>
      </c>
      <c r="AC251">
        <v>0</v>
      </c>
      <c r="AD251">
        <v>0</v>
      </c>
      <c r="AE251">
        <v>0.5</v>
      </c>
      <c r="AF251">
        <v>0</v>
      </c>
      <c r="AG251">
        <v>0</v>
      </c>
      <c r="AH251">
        <v>0</v>
      </c>
      <c r="AI251">
        <v>1</v>
      </c>
      <c r="AJ251">
        <v>1</v>
      </c>
      <c r="AK251">
        <v>1</v>
      </c>
      <c r="AL251">
        <v>1</v>
      </c>
      <c r="AM251">
        <v>0</v>
      </c>
      <c r="AN251">
        <v>0</v>
      </c>
      <c r="AO251">
        <v>0</v>
      </c>
      <c r="AP251">
        <v>1</v>
      </c>
      <c r="AQ251">
        <v>0</v>
      </c>
      <c r="AR251">
        <v>0</v>
      </c>
      <c r="AS251" t="s">
        <v>3</v>
      </c>
      <c r="AT251">
        <v>800</v>
      </c>
      <c r="AU251" t="s">
        <v>3</v>
      </c>
      <c r="AV251">
        <v>0</v>
      </c>
      <c r="AW251">
        <v>1</v>
      </c>
      <c r="AX251">
        <v>-1</v>
      </c>
      <c r="AY251">
        <v>0</v>
      </c>
      <c r="AZ251">
        <v>0</v>
      </c>
      <c r="BA251" t="s">
        <v>3</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CV251">
        <v>0</v>
      </c>
      <c r="CW251">
        <v>0</v>
      </c>
      <c r="CX251">
        <f>ROUND(Y251*Source!I332,9)</f>
        <v>0</v>
      </c>
      <c r="CY251">
        <f t="shared" si="110"/>
        <v>0.5</v>
      </c>
      <c r="CZ251">
        <f t="shared" si="111"/>
        <v>0.5</v>
      </c>
      <c r="DA251">
        <f t="shared" si="112"/>
        <v>1</v>
      </c>
      <c r="DB251">
        <f t="shared" si="105"/>
        <v>400</v>
      </c>
      <c r="DC251">
        <f t="shared" si="106"/>
        <v>0</v>
      </c>
      <c r="DD251" t="s">
        <v>3</v>
      </c>
      <c r="DE251" t="s">
        <v>3</v>
      </c>
      <c r="DF251">
        <f t="shared" si="109"/>
        <v>0</v>
      </c>
      <c r="DG251">
        <f t="shared" si="107"/>
        <v>0</v>
      </c>
      <c r="DH251">
        <f t="shared" si="108"/>
        <v>0</v>
      </c>
      <c r="DI251">
        <f t="shared" si="103"/>
        <v>0</v>
      </c>
      <c r="DJ251">
        <f t="shared" si="113"/>
        <v>0</v>
      </c>
      <c r="DK251">
        <v>0</v>
      </c>
      <c r="DL251" t="s">
        <v>3</v>
      </c>
      <c r="DM251">
        <v>0</v>
      </c>
      <c r="DN251" t="s">
        <v>3</v>
      </c>
      <c r="DO251">
        <v>0</v>
      </c>
    </row>
    <row r="252" spans="1:119" x14ac:dyDescent="0.2">
      <c r="A252">
        <f>ROW(Source!A332)</f>
        <v>332</v>
      </c>
      <c r="B252">
        <v>69726971</v>
      </c>
      <c r="C252">
        <v>69734451</v>
      </c>
      <c r="D252">
        <v>27416566</v>
      </c>
      <c r="E252">
        <v>1</v>
      </c>
      <c r="F252">
        <v>1</v>
      </c>
      <c r="G252">
        <v>1</v>
      </c>
      <c r="H252">
        <v>3</v>
      </c>
      <c r="I252" t="s">
        <v>82</v>
      </c>
      <c r="J252" t="s">
        <v>194</v>
      </c>
      <c r="K252" t="s">
        <v>83</v>
      </c>
      <c r="L252">
        <v>1339</v>
      </c>
      <c r="N252">
        <v>1007</v>
      </c>
      <c r="O252" t="s">
        <v>40</v>
      </c>
      <c r="P252" t="s">
        <v>40</v>
      </c>
      <c r="Q252">
        <v>1</v>
      </c>
      <c r="W252">
        <v>0</v>
      </c>
      <c r="X252">
        <v>1967222743</v>
      </c>
      <c r="Y252">
        <f t="shared" si="104"/>
        <v>0.1</v>
      </c>
      <c r="AA252">
        <v>7.14</v>
      </c>
      <c r="AB252">
        <v>0</v>
      </c>
      <c r="AC252">
        <v>0</v>
      </c>
      <c r="AD252">
        <v>0</v>
      </c>
      <c r="AE252">
        <v>7.14</v>
      </c>
      <c r="AF252">
        <v>0</v>
      </c>
      <c r="AG252">
        <v>0</v>
      </c>
      <c r="AH252">
        <v>0</v>
      </c>
      <c r="AI252">
        <v>1</v>
      </c>
      <c r="AJ252">
        <v>1</v>
      </c>
      <c r="AK252">
        <v>1</v>
      </c>
      <c r="AL252">
        <v>1</v>
      </c>
      <c r="AM252">
        <v>0</v>
      </c>
      <c r="AN252">
        <v>0</v>
      </c>
      <c r="AO252">
        <v>0</v>
      </c>
      <c r="AP252">
        <v>1</v>
      </c>
      <c r="AQ252">
        <v>0</v>
      </c>
      <c r="AR252">
        <v>0</v>
      </c>
      <c r="AS252" t="s">
        <v>3</v>
      </c>
      <c r="AT252">
        <v>0.1</v>
      </c>
      <c r="AU252" t="s">
        <v>3</v>
      </c>
      <c r="AV252">
        <v>0</v>
      </c>
      <c r="AW252">
        <v>2</v>
      </c>
      <c r="AX252">
        <v>69734474</v>
      </c>
      <c r="AY252">
        <v>1</v>
      </c>
      <c r="AZ252">
        <v>0</v>
      </c>
      <c r="BA252">
        <v>257</v>
      </c>
      <c r="BB252">
        <v>3</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CV252">
        <v>0</v>
      </c>
      <c r="CW252">
        <v>0</v>
      </c>
      <c r="CX252">
        <f>ROUND(Y252*Source!I332,9)</f>
        <v>0</v>
      </c>
      <c r="CY252">
        <f t="shared" si="110"/>
        <v>7.14</v>
      </c>
      <c r="CZ252">
        <f t="shared" si="111"/>
        <v>7.14</v>
      </c>
      <c r="DA252">
        <f t="shared" si="112"/>
        <v>1</v>
      </c>
      <c r="DB252">
        <f t="shared" si="105"/>
        <v>0.71</v>
      </c>
      <c r="DC252">
        <f t="shared" si="106"/>
        <v>0</v>
      </c>
      <c r="DD252" t="s">
        <v>3</v>
      </c>
      <c r="DE252" t="s">
        <v>3</v>
      </c>
      <c r="DF252">
        <f t="shared" si="109"/>
        <v>0</v>
      </c>
      <c r="DG252">
        <f t="shared" si="107"/>
        <v>0</v>
      </c>
      <c r="DH252">
        <f t="shared" si="108"/>
        <v>0</v>
      </c>
      <c r="DI252">
        <f t="shared" si="103"/>
        <v>0</v>
      </c>
      <c r="DJ252">
        <f t="shared" si="113"/>
        <v>0</v>
      </c>
      <c r="DK252">
        <v>0</v>
      </c>
      <c r="DL252" t="s">
        <v>3</v>
      </c>
      <c r="DM252">
        <v>0</v>
      </c>
      <c r="DN252" t="s">
        <v>3</v>
      </c>
      <c r="DO252">
        <v>0</v>
      </c>
    </row>
    <row r="253" spans="1:119" x14ac:dyDescent="0.2">
      <c r="A253">
        <f>ROW(Source!A333)</f>
        <v>333</v>
      </c>
      <c r="B253">
        <v>69726884</v>
      </c>
      <c r="C253">
        <v>69734451</v>
      </c>
      <c r="D253">
        <v>27498693</v>
      </c>
      <c r="E253">
        <v>1</v>
      </c>
      <c r="F253">
        <v>1</v>
      </c>
      <c r="G253">
        <v>1</v>
      </c>
      <c r="H253">
        <v>1</v>
      </c>
      <c r="I253" t="s">
        <v>979</v>
      </c>
      <c r="J253" t="s">
        <v>3</v>
      </c>
      <c r="K253" t="s">
        <v>980</v>
      </c>
      <c r="L253">
        <v>1369</v>
      </c>
      <c r="N253">
        <v>1013</v>
      </c>
      <c r="O253" t="s">
        <v>974</v>
      </c>
      <c r="P253" t="s">
        <v>974</v>
      </c>
      <c r="Q253">
        <v>1</v>
      </c>
      <c r="W253">
        <v>0</v>
      </c>
      <c r="X253">
        <v>-690051356</v>
      </c>
      <c r="Y253">
        <f t="shared" si="104"/>
        <v>119.78</v>
      </c>
      <c r="AA253">
        <v>0</v>
      </c>
      <c r="AB253">
        <v>0</v>
      </c>
      <c r="AC253">
        <v>0</v>
      </c>
      <c r="AD253">
        <v>307.99</v>
      </c>
      <c r="AE253">
        <v>0</v>
      </c>
      <c r="AF253">
        <v>0</v>
      </c>
      <c r="AG253">
        <v>0</v>
      </c>
      <c r="AH253">
        <v>8.82</v>
      </c>
      <c r="AI253">
        <v>1</v>
      </c>
      <c r="AJ253">
        <v>1</v>
      </c>
      <c r="AK253">
        <v>1</v>
      </c>
      <c r="AL253">
        <v>34.92</v>
      </c>
      <c r="AM253">
        <v>5</v>
      </c>
      <c r="AN253">
        <v>0</v>
      </c>
      <c r="AO253">
        <v>1</v>
      </c>
      <c r="AP253">
        <v>0</v>
      </c>
      <c r="AQ253">
        <v>0</v>
      </c>
      <c r="AR253">
        <v>0</v>
      </c>
      <c r="AS253" t="s">
        <v>3</v>
      </c>
      <c r="AT253">
        <v>119.78</v>
      </c>
      <c r="AU253" t="s">
        <v>3</v>
      </c>
      <c r="AV253">
        <v>1</v>
      </c>
      <c r="AW253">
        <v>2</v>
      </c>
      <c r="AX253">
        <v>69734464</v>
      </c>
      <c r="AY253">
        <v>1</v>
      </c>
      <c r="AZ253">
        <v>0</v>
      </c>
      <c r="BA253">
        <v>258</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CU253">
        <f>ROUND(AT253*Source!I333*AH253*AL253,0)</f>
        <v>0</v>
      </c>
      <c r="CV253">
        <f>ROUND(Y253*Source!I333,9)</f>
        <v>0</v>
      </c>
      <c r="CW253">
        <v>0</v>
      </c>
      <c r="CX253">
        <f>ROUND(Y253*Source!I333,9)</f>
        <v>0</v>
      </c>
      <c r="CY253">
        <f>AD253</f>
        <v>307.99</v>
      </c>
      <c r="CZ253">
        <f>AH253</f>
        <v>8.82</v>
      </c>
      <c r="DA253">
        <f>AL253</f>
        <v>34.92</v>
      </c>
      <c r="DB253">
        <f t="shared" si="105"/>
        <v>1056.46</v>
      </c>
      <c r="DC253">
        <f t="shared" si="106"/>
        <v>0</v>
      </c>
      <c r="DD253" t="s">
        <v>3</v>
      </c>
      <c r="DE253" t="s">
        <v>3</v>
      </c>
      <c r="DF253">
        <f t="shared" si="109"/>
        <v>0</v>
      </c>
      <c r="DG253">
        <f t="shared" si="107"/>
        <v>0</v>
      </c>
      <c r="DH253">
        <f t="shared" si="108"/>
        <v>0</v>
      </c>
      <c r="DI253">
        <f>ROUND(ROUND(AH253*AL253,0)*CX253,0)</f>
        <v>0</v>
      </c>
      <c r="DJ253">
        <f>DI253</f>
        <v>0</v>
      </c>
      <c r="DK253">
        <v>0</v>
      </c>
      <c r="DL253" t="s">
        <v>3</v>
      </c>
      <c r="DM253">
        <v>0</v>
      </c>
      <c r="DN253" t="s">
        <v>3</v>
      </c>
      <c r="DO253">
        <v>0</v>
      </c>
    </row>
    <row r="254" spans="1:119" x14ac:dyDescent="0.2">
      <c r="A254">
        <f>ROW(Source!A333)</f>
        <v>333</v>
      </c>
      <c r="B254">
        <v>69726884</v>
      </c>
      <c r="C254">
        <v>69734451</v>
      </c>
      <c r="D254">
        <v>121548</v>
      </c>
      <c r="E254">
        <v>1</v>
      </c>
      <c r="F254">
        <v>1</v>
      </c>
      <c r="G254">
        <v>1</v>
      </c>
      <c r="H254">
        <v>1</v>
      </c>
      <c r="I254" t="s">
        <v>36</v>
      </c>
      <c r="J254" t="s">
        <v>3</v>
      </c>
      <c r="K254" t="s">
        <v>981</v>
      </c>
      <c r="L254">
        <v>608254</v>
      </c>
      <c r="N254">
        <v>1013</v>
      </c>
      <c r="O254" t="s">
        <v>982</v>
      </c>
      <c r="P254" t="s">
        <v>982</v>
      </c>
      <c r="Q254">
        <v>1</v>
      </c>
      <c r="W254">
        <v>0</v>
      </c>
      <c r="X254">
        <v>-185737400</v>
      </c>
      <c r="Y254">
        <f t="shared" si="104"/>
        <v>4.22</v>
      </c>
      <c r="AA254">
        <v>0</v>
      </c>
      <c r="AB254">
        <v>0</v>
      </c>
      <c r="AC254">
        <v>0</v>
      </c>
      <c r="AD254">
        <v>0</v>
      </c>
      <c r="AE254">
        <v>0</v>
      </c>
      <c r="AF254">
        <v>0</v>
      </c>
      <c r="AG254">
        <v>0</v>
      </c>
      <c r="AH254">
        <v>0</v>
      </c>
      <c r="AI254">
        <v>1</v>
      </c>
      <c r="AJ254">
        <v>1</v>
      </c>
      <c r="AK254">
        <v>19.8</v>
      </c>
      <c r="AL254">
        <v>1</v>
      </c>
      <c r="AM254">
        <v>5</v>
      </c>
      <c r="AN254">
        <v>0</v>
      </c>
      <c r="AO254">
        <v>1</v>
      </c>
      <c r="AP254">
        <v>0</v>
      </c>
      <c r="AQ254">
        <v>0</v>
      </c>
      <c r="AR254">
        <v>0</v>
      </c>
      <c r="AS254" t="s">
        <v>3</v>
      </c>
      <c r="AT254">
        <v>4.22</v>
      </c>
      <c r="AU254" t="s">
        <v>3</v>
      </c>
      <c r="AV254">
        <v>2</v>
      </c>
      <c r="AW254">
        <v>2</v>
      </c>
      <c r="AX254">
        <v>69734465</v>
      </c>
      <c r="AY254">
        <v>1</v>
      </c>
      <c r="AZ254">
        <v>0</v>
      </c>
      <c r="BA254">
        <v>259</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CV254">
        <v>0</v>
      </c>
      <c r="CW254">
        <v>0</v>
      </c>
      <c r="CX254">
        <f>ROUND(Y254*Source!I333,9)</f>
        <v>0</v>
      </c>
      <c r="CY254">
        <f>AD254</f>
        <v>0</v>
      </c>
      <c r="CZ254">
        <f>AH254</f>
        <v>0</v>
      </c>
      <c r="DA254">
        <f>AL254</f>
        <v>1</v>
      </c>
      <c r="DB254">
        <f t="shared" si="105"/>
        <v>0</v>
      </c>
      <c r="DC254">
        <f t="shared" si="106"/>
        <v>0</v>
      </c>
      <c r="DD254" t="s">
        <v>3</v>
      </c>
      <c r="DE254" t="s">
        <v>3</v>
      </c>
      <c r="DF254">
        <f t="shared" si="109"/>
        <v>0</v>
      </c>
      <c r="DG254">
        <f t="shared" si="107"/>
        <v>0</v>
      </c>
      <c r="DH254">
        <f>ROUND(ROUND(AG254*AK254,0)*CX254,0)</f>
        <v>0</v>
      </c>
      <c r="DI254">
        <f t="shared" ref="DI254:DI268" si="114">ROUND(ROUND(AH254,0)*CX254,0)</f>
        <v>0</v>
      </c>
      <c r="DJ254">
        <f>DI254</f>
        <v>0</v>
      </c>
      <c r="DK254">
        <v>0</v>
      </c>
      <c r="DL254" t="s">
        <v>3</v>
      </c>
      <c r="DM254">
        <v>0</v>
      </c>
      <c r="DN254" t="s">
        <v>3</v>
      </c>
      <c r="DO254">
        <v>0</v>
      </c>
    </row>
    <row r="255" spans="1:119" x14ac:dyDescent="0.2">
      <c r="A255">
        <f>ROW(Source!A333)</f>
        <v>333</v>
      </c>
      <c r="B255">
        <v>69726884</v>
      </c>
      <c r="C255">
        <v>69734451</v>
      </c>
      <c r="D255">
        <v>27439571</v>
      </c>
      <c r="E255">
        <v>1</v>
      </c>
      <c r="F255">
        <v>1</v>
      </c>
      <c r="G255">
        <v>1</v>
      </c>
      <c r="H255">
        <v>2</v>
      </c>
      <c r="I255" t="s">
        <v>983</v>
      </c>
      <c r="J255" t="s">
        <v>984</v>
      </c>
      <c r="K255" t="s">
        <v>985</v>
      </c>
      <c r="L255">
        <v>1368</v>
      </c>
      <c r="N255">
        <v>1011</v>
      </c>
      <c r="O255" t="s">
        <v>978</v>
      </c>
      <c r="P255" t="s">
        <v>978</v>
      </c>
      <c r="Q255">
        <v>1</v>
      </c>
      <c r="W255">
        <v>0</v>
      </c>
      <c r="X255">
        <v>1462286705</v>
      </c>
      <c r="Y255">
        <f t="shared" si="104"/>
        <v>0.36</v>
      </c>
      <c r="AA255">
        <v>0</v>
      </c>
      <c r="AB255">
        <v>822.31</v>
      </c>
      <c r="AC255">
        <v>200.77</v>
      </c>
      <c r="AD255">
        <v>0</v>
      </c>
      <c r="AE255">
        <v>0</v>
      </c>
      <c r="AF255">
        <v>88.42</v>
      </c>
      <c r="AG255">
        <v>10.14</v>
      </c>
      <c r="AH255">
        <v>0</v>
      </c>
      <c r="AI255">
        <v>1</v>
      </c>
      <c r="AJ255">
        <v>9.3000000000000007</v>
      </c>
      <c r="AK255">
        <v>19.8</v>
      </c>
      <c r="AL255">
        <v>1</v>
      </c>
      <c r="AM255">
        <v>5</v>
      </c>
      <c r="AN255">
        <v>0</v>
      </c>
      <c r="AO255">
        <v>1</v>
      </c>
      <c r="AP255">
        <v>0</v>
      </c>
      <c r="AQ255">
        <v>0</v>
      </c>
      <c r="AR255">
        <v>0</v>
      </c>
      <c r="AS255" t="s">
        <v>3</v>
      </c>
      <c r="AT255">
        <v>0.36</v>
      </c>
      <c r="AU255" t="s">
        <v>3</v>
      </c>
      <c r="AV255">
        <v>0</v>
      </c>
      <c r="AW255">
        <v>2</v>
      </c>
      <c r="AX255">
        <v>69734466</v>
      </c>
      <c r="AY255">
        <v>1</v>
      </c>
      <c r="AZ255">
        <v>0</v>
      </c>
      <c r="BA255">
        <v>260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CV255">
        <v>0</v>
      </c>
      <c r="CW255">
        <f>ROUND(Y255*Source!I333*DO255,9)</f>
        <v>0</v>
      </c>
      <c r="CX255">
        <f>ROUND(Y255*Source!I333,9)</f>
        <v>0</v>
      </c>
      <c r="CY255">
        <f>AB255</f>
        <v>822.31</v>
      </c>
      <c r="CZ255">
        <f>AF255</f>
        <v>88.42</v>
      </c>
      <c r="DA255">
        <f>AJ255</f>
        <v>9.3000000000000007</v>
      </c>
      <c r="DB255">
        <f t="shared" si="105"/>
        <v>31.83</v>
      </c>
      <c r="DC255">
        <f t="shared" si="106"/>
        <v>3.65</v>
      </c>
      <c r="DD255" t="s">
        <v>3</v>
      </c>
      <c r="DE255" t="s">
        <v>3</v>
      </c>
      <c r="DF255">
        <f t="shared" si="109"/>
        <v>0</v>
      </c>
      <c r="DG255">
        <f>ROUND(ROUND(AF255*AJ255,0)*CX255,0)</f>
        <v>0</v>
      </c>
      <c r="DH255">
        <f>ROUND(ROUND(AG255*AK255,0)*CX255,0)</f>
        <v>0</v>
      </c>
      <c r="DI255">
        <f t="shared" si="114"/>
        <v>0</v>
      </c>
      <c r="DJ255">
        <f>DG255</f>
        <v>0</v>
      </c>
      <c r="DK255">
        <v>0</v>
      </c>
      <c r="DL255" t="s">
        <v>3</v>
      </c>
      <c r="DM255">
        <v>0</v>
      </c>
      <c r="DN255" t="s">
        <v>3</v>
      </c>
      <c r="DO255">
        <v>0</v>
      </c>
    </row>
    <row r="256" spans="1:119" x14ac:dyDescent="0.2">
      <c r="A256">
        <f>ROW(Source!A333)</f>
        <v>333</v>
      </c>
      <c r="B256">
        <v>69726884</v>
      </c>
      <c r="C256">
        <v>69734451</v>
      </c>
      <c r="D256">
        <v>27439630</v>
      </c>
      <c r="E256">
        <v>1</v>
      </c>
      <c r="F256">
        <v>1</v>
      </c>
      <c r="G256">
        <v>1</v>
      </c>
      <c r="H256">
        <v>2</v>
      </c>
      <c r="I256" t="s">
        <v>986</v>
      </c>
      <c r="J256" t="s">
        <v>987</v>
      </c>
      <c r="K256" t="s">
        <v>988</v>
      </c>
      <c r="L256">
        <v>1368</v>
      </c>
      <c r="N256">
        <v>1011</v>
      </c>
      <c r="O256" t="s">
        <v>978</v>
      </c>
      <c r="P256" t="s">
        <v>978</v>
      </c>
      <c r="Q256">
        <v>1</v>
      </c>
      <c r="W256">
        <v>0</v>
      </c>
      <c r="X256">
        <v>-72110300</v>
      </c>
      <c r="Y256">
        <f t="shared" si="104"/>
        <v>2.2999999999999998</v>
      </c>
      <c r="AA256">
        <v>0</v>
      </c>
      <c r="AB256">
        <v>290.81</v>
      </c>
      <c r="AC256">
        <v>269.48</v>
      </c>
      <c r="AD256">
        <v>0</v>
      </c>
      <c r="AE256">
        <v>0</v>
      </c>
      <c r="AF256">
        <v>31.27</v>
      </c>
      <c r="AG256">
        <v>13.61</v>
      </c>
      <c r="AH256">
        <v>0</v>
      </c>
      <c r="AI256">
        <v>1</v>
      </c>
      <c r="AJ256">
        <v>9.3000000000000007</v>
      </c>
      <c r="AK256">
        <v>19.8</v>
      </c>
      <c r="AL256">
        <v>1</v>
      </c>
      <c r="AM256">
        <v>5</v>
      </c>
      <c r="AN256">
        <v>0</v>
      </c>
      <c r="AO256">
        <v>1</v>
      </c>
      <c r="AP256">
        <v>0</v>
      </c>
      <c r="AQ256">
        <v>0</v>
      </c>
      <c r="AR256">
        <v>0</v>
      </c>
      <c r="AS256" t="s">
        <v>3</v>
      </c>
      <c r="AT256">
        <v>2.2999999999999998</v>
      </c>
      <c r="AU256" t="s">
        <v>3</v>
      </c>
      <c r="AV256">
        <v>0</v>
      </c>
      <c r="AW256">
        <v>2</v>
      </c>
      <c r="AX256">
        <v>69734467</v>
      </c>
      <c r="AY256">
        <v>1</v>
      </c>
      <c r="AZ256">
        <v>0</v>
      </c>
      <c r="BA256">
        <v>261</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CV256">
        <v>0</v>
      </c>
      <c r="CW256">
        <f>ROUND(Y256*Source!I333*DO256,9)</f>
        <v>0</v>
      </c>
      <c r="CX256">
        <f>ROUND(Y256*Source!I333,9)</f>
        <v>0</v>
      </c>
      <c r="CY256">
        <f>AB256</f>
        <v>290.81</v>
      </c>
      <c r="CZ256">
        <f>AF256</f>
        <v>31.27</v>
      </c>
      <c r="DA256">
        <f>AJ256</f>
        <v>9.3000000000000007</v>
      </c>
      <c r="DB256">
        <f t="shared" si="105"/>
        <v>71.92</v>
      </c>
      <c r="DC256">
        <f t="shared" si="106"/>
        <v>31.3</v>
      </c>
      <c r="DD256" t="s">
        <v>3</v>
      </c>
      <c r="DE256" t="s">
        <v>3</v>
      </c>
      <c r="DF256">
        <f t="shared" si="109"/>
        <v>0</v>
      </c>
      <c r="DG256">
        <f>ROUND(ROUND(AF256*AJ256,0)*CX256,0)</f>
        <v>0</v>
      </c>
      <c r="DH256">
        <f>ROUND(ROUND(AG256*AK256,0)*CX256,0)</f>
        <v>0</v>
      </c>
      <c r="DI256">
        <f t="shared" si="114"/>
        <v>0</v>
      </c>
      <c r="DJ256">
        <f>DG256</f>
        <v>0</v>
      </c>
      <c r="DK256">
        <v>0</v>
      </c>
      <c r="DL256" t="s">
        <v>3</v>
      </c>
      <c r="DM256">
        <v>0</v>
      </c>
      <c r="DN256" t="s">
        <v>3</v>
      </c>
      <c r="DO256">
        <v>0</v>
      </c>
    </row>
    <row r="257" spans="1:119" x14ac:dyDescent="0.2">
      <c r="A257">
        <f>ROW(Source!A333)</f>
        <v>333</v>
      </c>
      <c r="B257">
        <v>69726884</v>
      </c>
      <c r="C257">
        <v>69734451</v>
      </c>
      <c r="D257">
        <v>27440032</v>
      </c>
      <c r="E257">
        <v>1</v>
      </c>
      <c r="F257">
        <v>1</v>
      </c>
      <c r="G257">
        <v>1</v>
      </c>
      <c r="H257">
        <v>2</v>
      </c>
      <c r="I257" t="s">
        <v>989</v>
      </c>
      <c r="J257" t="s">
        <v>990</v>
      </c>
      <c r="K257" t="s">
        <v>991</v>
      </c>
      <c r="L257">
        <v>1368</v>
      </c>
      <c r="N257">
        <v>1011</v>
      </c>
      <c r="O257" t="s">
        <v>978</v>
      </c>
      <c r="P257" t="s">
        <v>978</v>
      </c>
      <c r="Q257">
        <v>1</v>
      </c>
      <c r="W257">
        <v>0</v>
      </c>
      <c r="X257">
        <v>864476657</v>
      </c>
      <c r="Y257">
        <f t="shared" si="104"/>
        <v>1.56</v>
      </c>
      <c r="AA257">
        <v>0</v>
      </c>
      <c r="AB257">
        <v>115.6</v>
      </c>
      <c r="AC257">
        <v>200.77</v>
      </c>
      <c r="AD257">
        <v>0</v>
      </c>
      <c r="AE257">
        <v>0</v>
      </c>
      <c r="AF257">
        <v>12.43</v>
      </c>
      <c r="AG257">
        <v>10.14</v>
      </c>
      <c r="AH257">
        <v>0</v>
      </c>
      <c r="AI257">
        <v>1</v>
      </c>
      <c r="AJ257">
        <v>9.3000000000000007</v>
      </c>
      <c r="AK257">
        <v>19.8</v>
      </c>
      <c r="AL257">
        <v>1</v>
      </c>
      <c r="AM257">
        <v>5</v>
      </c>
      <c r="AN257">
        <v>0</v>
      </c>
      <c r="AO257">
        <v>1</v>
      </c>
      <c r="AP257">
        <v>0</v>
      </c>
      <c r="AQ257">
        <v>0</v>
      </c>
      <c r="AR257">
        <v>0</v>
      </c>
      <c r="AS257" t="s">
        <v>3</v>
      </c>
      <c r="AT257">
        <v>1.56</v>
      </c>
      <c r="AU257" t="s">
        <v>3</v>
      </c>
      <c r="AV257">
        <v>0</v>
      </c>
      <c r="AW257">
        <v>2</v>
      </c>
      <c r="AX257">
        <v>69734468</v>
      </c>
      <c r="AY257">
        <v>1</v>
      </c>
      <c r="AZ257">
        <v>0</v>
      </c>
      <c r="BA257">
        <v>262</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CV257">
        <v>0</v>
      </c>
      <c r="CW257">
        <f>ROUND(Y257*Source!I333*DO257,9)</f>
        <v>0</v>
      </c>
      <c r="CX257">
        <f>ROUND(Y257*Source!I333,9)</f>
        <v>0</v>
      </c>
      <c r="CY257">
        <f>AB257</f>
        <v>115.6</v>
      </c>
      <c r="CZ257">
        <f>AF257</f>
        <v>12.43</v>
      </c>
      <c r="DA257">
        <f>AJ257</f>
        <v>9.3000000000000007</v>
      </c>
      <c r="DB257">
        <f t="shared" si="105"/>
        <v>19.39</v>
      </c>
      <c r="DC257">
        <f t="shared" si="106"/>
        <v>15.82</v>
      </c>
      <c r="DD257" t="s">
        <v>3</v>
      </c>
      <c r="DE257" t="s">
        <v>3</v>
      </c>
      <c r="DF257">
        <f t="shared" si="109"/>
        <v>0</v>
      </c>
      <c r="DG257">
        <f>ROUND(ROUND(AF257*AJ257,0)*CX257,0)</f>
        <v>0</v>
      </c>
      <c r="DH257">
        <f>ROUND(ROUND(AG257*AK257,0)*CX257,0)</f>
        <v>0</v>
      </c>
      <c r="DI257">
        <f t="shared" si="114"/>
        <v>0</v>
      </c>
      <c r="DJ257">
        <f>DG257</f>
        <v>0</v>
      </c>
      <c r="DK257">
        <v>0</v>
      </c>
      <c r="DL257" t="s">
        <v>3</v>
      </c>
      <c r="DM257">
        <v>0</v>
      </c>
      <c r="DN257" t="s">
        <v>3</v>
      </c>
      <c r="DO257">
        <v>0</v>
      </c>
    </row>
    <row r="258" spans="1:119" x14ac:dyDescent="0.2">
      <c r="A258">
        <f>ROW(Source!A333)</f>
        <v>333</v>
      </c>
      <c r="B258">
        <v>69726884</v>
      </c>
      <c r="C258">
        <v>69734451</v>
      </c>
      <c r="D258">
        <v>27441327</v>
      </c>
      <c r="E258">
        <v>1</v>
      </c>
      <c r="F258">
        <v>1</v>
      </c>
      <c r="G258">
        <v>1</v>
      </c>
      <c r="H258">
        <v>2</v>
      </c>
      <c r="I258" t="s">
        <v>975</v>
      </c>
      <c r="J258" t="s">
        <v>976</v>
      </c>
      <c r="K258" t="s">
        <v>977</v>
      </c>
      <c r="L258">
        <v>1368</v>
      </c>
      <c r="N258">
        <v>1011</v>
      </c>
      <c r="O258" t="s">
        <v>978</v>
      </c>
      <c r="P258" t="s">
        <v>978</v>
      </c>
      <c r="Q258">
        <v>1</v>
      </c>
      <c r="W258">
        <v>0</v>
      </c>
      <c r="X258">
        <v>-1583389094</v>
      </c>
      <c r="Y258">
        <f t="shared" si="104"/>
        <v>0.28000000000000003</v>
      </c>
      <c r="AA258">
        <v>0</v>
      </c>
      <c r="AB258">
        <v>868.34</v>
      </c>
      <c r="AC258">
        <v>231.46</v>
      </c>
      <c r="AD258">
        <v>0</v>
      </c>
      <c r="AE258">
        <v>0</v>
      </c>
      <c r="AF258">
        <v>93.37</v>
      </c>
      <c r="AG258">
        <v>11.69</v>
      </c>
      <c r="AH258">
        <v>0</v>
      </c>
      <c r="AI258">
        <v>1</v>
      </c>
      <c r="AJ258">
        <v>9.3000000000000007</v>
      </c>
      <c r="AK258">
        <v>19.8</v>
      </c>
      <c r="AL258">
        <v>1</v>
      </c>
      <c r="AM258">
        <v>5</v>
      </c>
      <c r="AN258">
        <v>0</v>
      </c>
      <c r="AO258">
        <v>1</v>
      </c>
      <c r="AP258">
        <v>0</v>
      </c>
      <c r="AQ258">
        <v>0</v>
      </c>
      <c r="AR258">
        <v>0</v>
      </c>
      <c r="AS258" t="s">
        <v>3</v>
      </c>
      <c r="AT258">
        <v>0.28000000000000003</v>
      </c>
      <c r="AU258" t="s">
        <v>3</v>
      </c>
      <c r="AV258">
        <v>0</v>
      </c>
      <c r="AW258">
        <v>2</v>
      </c>
      <c r="AX258">
        <v>69734469</v>
      </c>
      <c r="AY258">
        <v>1</v>
      </c>
      <c r="AZ258">
        <v>0</v>
      </c>
      <c r="BA258">
        <v>263</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CV258">
        <v>0</v>
      </c>
      <c r="CW258">
        <f>ROUND(Y258*Source!I333*DO258,9)</f>
        <v>0</v>
      </c>
      <c r="CX258">
        <f>ROUND(Y258*Source!I333,9)</f>
        <v>0</v>
      </c>
      <c r="CY258">
        <f>AB258</f>
        <v>868.34</v>
      </c>
      <c r="CZ258">
        <f>AF258</f>
        <v>93.37</v>
      </c>
      <c r="DA258">
        <f>AJ258</f>
        <v>9.3000000000000007</v>
      </c>
      <c r="DB258">
        <f t="shared" si="105"/>
        <v>26.14</v>
      </c>
      <c r="DC258">
        <f t="shared" si="106"/>
        <v>3.27</v>
      </c>
      <c r="DD258" t="s">
        <v>3</v>
      </c>
      <c r="DE258" t="s">
        <v>3</v>
      </c>
      <c r="DF258">
        <f t="shared" si="109"/>
        <v>0</v>
      </c>
      <c r="DG258">
        <f>ROUND(ROUND(AF258*AJ258,0)*CX258,0)</f>
        <v>0</v>
      </c>
      <c r="DH258">
        <f>ROUND(ROUND(AG258*AK258,0)*CX258,0)</f>
        <v>0</v>
      </c>
      <c r="DI258">
        <f t="shared" si="114"/>
        <v>0</v>
      </c>
      <c r="DJ258">
        <f>DG258</f>
        <v>0</v>
      </c>
      <c r="DK258">
        <v>0</v>
      </c>
      <c r="DL258" t="s">
        <v>3</v>
      </c>
      <c r="DM258">
        <v>0</v>
      </c>
      <c r="DN258" t="s">
        <v>3</v>
      </c>
      <c r="DO258">
        <v>0</v>
      </c>
    </row>
    <row r="259" spans="1:119" x14ac:dyDescent="0.2">
      <c r="A259">
        <f>ROW(Source!A333)</f>
        <v>333</v>
      </c>
      <c r="B259">
        <v>69726884</v>
      </c>
      <c r="C259">
        <v>69734451</v>
      </c>
      <c r="D259">
        <v>27373906</v>
      </c>
      <c r="E259">
        <v>1</v>
      </c>
      <c r="F259">
        <v>1</v>
      </c>
      <c r="G259">
        <v>1</v>
      </c>
      <c r="H259">
        <v>3</v>
      </c>
      <c r="I259" t="s">
        <v>54</v>
      </c>
      <c r="J259" t="s">
        <v>265</v>
      </c>
      <c r="K259" t="s">
        <v>264</v>
      </c>
      <c r="L259">
        <v>1327</v>
      </c>
      <c r="N259">
        <v>1005</v>
      </c>
      <c r="O259" t="s">
        <v>56</v>
      </c>
      <c r="P259" t="s">
        <v>56</v>
      </c>
      <c r="Q259">
        <v>1</v>
      </c>
      <c r="W259">
        <v>0</v>
      </c>
      <c r="X259">
        <v>-317173874</v>
      </c>
      <c r="Y259">
        <f t="shared" si="104"/>
        <v>1.018519</v>
      </c>
      <c r="AA259">
        <v>965</v>
      </c>
      <c r="AB259">
        <v>0</v>
      </c>
      <c r="AC259">
        <v>0</v>
      </c>
      <c r="AD259">
        <v>0</v>
      </c>
      <c r="AE259">
        <v>133.46</v>
      </c>
      <c r="AF259">
        <v>0</v>
      </c>
      <c r="AG259">
        <v>0</v>
      </c>
      <c r="AH259">
        <v>0</v>
      </c>
      <c r="AI259">
        <v>7.56</v>
      </c>
      <c r="AJ259">
        <v>1</v>
      </c>
      <c r="AK259">
        <v>1</v>
      </c>
      <c r="AL259">
        <v>1</v>
      </c>
      <c r="AM259">
        <v>0</v>
      </c>
      <c r="AN259">
        <v>0</v>
      </c>
      <c r="AO259">
        <v>0</v>
      </c>
      <c r="AP259">
        <v>0</v>
      </c>
      <c r="AQ259">
        <v>0</v>
      </c>
      <c r="AR259">
        <v>0</v>
      </c>
      <c r="AS259" t="s">
        <v>3</v>
      </c>
      <c r="AT259">
        <v>1.018519</v>
      </c>
      <c r="AU259" t="s">
        <v>3</v>
      </c>
      <c r="AV259">
        <v>0</v>
      </c>
      <c r="AW259">
        <v>1</v>
      </c>
      <c r="AX259">
        <v>-1</v>
      </c>
      <c r="AY259">
        <v>0</v>
      </c>
      <c r="AZ259">
        <v>0</v>
      </c>
      <c r="BA259" t="s">
        <v>3</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CV259">
        <v>0</v>
      </c>
      <c r="CW259">
        <v>0</v>
      </c>
      <c r="CX259">
        <f>ROUND(Y259*Source!I333,9)</f>
        <v>0</v>
      </c>
      <c r="CY259">
        <f t="shared" ref="CY259:CY264" si="115">AA259</f>
        <v>965</v>
      </c>
      <c r="CZ259">
        <f t="shared" ref="CZ259:CZ264" si="116">AE259</f>
        <v>133.46</v>
      </c>
      <c r="DA259">
        <f t="shared" ref="DA259:DA264" si="117">AI259</f>
        <v>7.56</v>
      </c>
      <c r="DB259">
        <f t="shared" si="105"/>
        <v>135.93</v>
      </c>
      <c r="DC259">
        <f t="shared" si="106"/>
        <v>0</v>
      </c>
      <c r="DD259" t="s">
        <v>3</v>
      </c>
      <c r="DE259" t="s">
        <v>3</v>
      </c>
      <c r="DF259">
        <f t="shared" ref="DF259:DF264" si="118">ROUND(ROUND(AE259*AI259,0)*CX259,0)</f>
        <v>0</v>
      </c>
      <c r="DG259">
        <f t="shared" ref="DG259:DG269" si="119">ROUND(ROUND(AF259,0)*CX259,0)</f>
        <v>0</v>
      </c>
      <c r="DH259">
        <f t="shared" ref="DH259:DH269" si="120">ROUND(ROUND(AG259,0)*CX259,0)</f>
        <v>0</v>
      </c>
      <c r="DI259">
        <f t="shared" si="114"/>
        <v>0</v>
      </c>
      <c r="DJ259">
        <f t="shared" ref="DJ259:DJ264" si="121">DF259</f>
        <v>0</v>
      </c>
      <c r="DK259">
        <v>0</v>
      </c>
      <c r="DL259" t="s">
        <v>3</v>
      </c>
      <c r="DM259">
        <v>0</v>
      </c>
      <c r="DN259" t="s">
        <v>3</v>
      </c>
      <c r="DO259">
        <v>0</v>
      </c>
    </row>
    <row r="260" spans="1:119" x14ac:dyDescent="0.2">
      <c r="A260">
        <f>ROW(Source!A333)</f>
        <v>333</v>
      </c>
      <c r="B260">
        <v>69726884</v>
      </c>
      <c r="C260">
        <v>69734451</v>
      </c>
      <c r="D260">
        <v>27371543</v>
      </c>
      <c r="E260">
        <v>1</v>
      </c>
      <c r="F260">
        <v>1</v>
      </c>
      <c r="G260">
        <v>1</v>
      </c>
      <c r="H260">
        <v>3</v>
      </c>
      <c r="I260" t="s">
        <v>66</v>
      </c>
      <c r="J260" t="s">
        <v>267</v>
      </c>
      <c r="K260" t="s">
        <v>67</v>
      </c>
      <c r="L260">
        <v>1346</v>
      </c>
      <c r="N260">
        <v>1009</v>
      </c>
      <c r="O260" t="s">
        <v>68</v>
      </c>
      <c r="P260" t="s">
        <v>68</v>
      </c>
      <c r="Q260">
        <v>1</v>
      </c>
      <c r="W260">
        <v>0</v>
      </c>
      <c r="X260">
        <v>-2014069362</v>
      </c>
      <c r="Y260">
        <f t="shared" si="104"/>
        <v>0.5</v>
      </c>
      <c r="AA260">
        <v>31</v>
      </c>
      <c r="AB260">
        <v>0</v>
      </c>
      <c r="AC260">
        <v>0</v>
      </c>
      <c r="AD260">
        <v>0</v>
      </c>
      <c r="AE260">
        <v>4.2799999999999994</v>
      </c>
      <c r="AF260">
        <v>0</v>
      </c>
      <c r="AG260">
        <v>0</v>
      </c>
      <c r="AH260">
        <v>0</v>
      </c>
      <c r="AI260">
        <v>7.56</v>
      </c>
      <c r="AJ260">
        <v>1</v>
      </c>
      <c r="AK260">
        <v>1</v>
      </c>
      <c r="AL260">
        <v>1</v>
      </c>
      <c r="AM260">
        <v>0</v>
      </c>
      <c r="AN260">
        <v>0</v>
      </c>
      <c r="AO260">
        <v>0</v>
      </c>
      <c r="AP260">
        <v>1</v>
      </c>
      <c r="AQ260">
        <v>0</v>
      </c>
      <c r="AR260">
        <v>0</v>
      </c>
      <c r="AS260" t="s">
        <v>3</v>
      </c>
      <c r="AT260">
        <v>0.5</v>
      </c>
      <c r="AU260" t="s">
        <v>3</v>
      </c>
      <c r="AV260">
        <v>0</v>
      </c>
      <c r="AW260">
        <v>2</v>
      </c>
      <c r="AX260">
        <v>69734471</v>
      </c>
      <c r="AY260">
        <v>1</v>
      </c>
      <c r="AZ260">
        <v>16384</v>
      </c>
      <c r="BA260">
        <v>265</v>
      </c>
      <c r="BB260">
        <v>3</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CV260">
        <v>0</v>
      </c>
      <c r="CW260">
        <v>0</v>
      </c>
      <c r="CX260">
        <f>ROUND(Y260*Source!I333,9)</f>
        <v>0</v>
      </c>
      <c r="CY260">
        <f t="shared" si="115"/>
        <v>31</v>
      </c>
      <c r="CZ260">
        <f t="shared" si="116"/>
        <v>4.2799999999999994</v>
      </c>
      <c r="DA260">
        <f t="shared" si="117"/>
        <v>7.56</v>
      </c>
      <c r="DB260">
        <f t="shared" si="105"/>
        <v>2.14</v>
      </c>
      <c r="DC260">
        <f t="shared" si="106"/>
        <v>0</v>
      </c>
      <c r="DD260" t="s">
        <v>3</v>
      </c>
      <c r="DE260" t="s">
        <v>3</v>
      </c>
      <c r="DF260">
        <f t="shared" si="118"/>
        <v>0</v>
      </c>
      <c r="DG260">
        <f t="shared" si="119"/>
        <v>0</v>
      </c>
      <c r="DH260">
        <f t="shared" si="120"/>
        <v>0</v>
      </c>
      <c r="DI260">
        <f t="shared" si="114"/>
        <v>0</v>
      </c>
      <c r="DJ260">
        <f t="shared" si="121"/>
        <v>0</v>
      </c>
      <c r="DK260">
        <v>0</v>
      </c>
      <c r="DL260" t="s">
        <v>3</v>
      </c>
      <c r="DM260">
        <v>0</v>
      </c>
      <c r="DN260" t="s">
        <v>3</v>
      </c>
      <c r="DO260">
        <v>0</v>
      </c>
    </row>
    <row r="261" spans="1:119" x14ac:dyDescent="0.2">
      <c r="A261">
        <f>ROW(Source!A333)</f>
        <v>333</v>
      </c>
      <c r="B261">
        <v>69726884</v>
      </c>
      <c r="C261">
        <v>69734451</v>
      </c>
      <c r="D261">
        <v>27373400</v>
      </c>
      <c r="E261">
        <v>1</v>
      </c>
      <c r="F261">
        <v>1</v>
      </c>
      <c r="G261">
        <v>1</v>
      </c>
      <c r="H261">
        <v>3</v>
      </c>
      <c r="I261" t="s">
        <v>72</v>
      </c>
      <c r="J261" t="s">
        <v>269</v>
      </c>
      <c r="K261" t="s">
        <v>73</v>
      </c>
      <c r="L261">
        <v>1346</v>
      </c>
      <c r="N261">
        <v>1009</v>
      </c>
      <c r="O261" t="s">
        <v>68</v>
      </c>
      <c r="P261" t="s">
        <v>68</v>
      </c>
      <c r="Q261">
        <v>1</v>
      </c>
      <c r="W261">
        <v>0</v>
      </c>
      <c r="X261">
        <v>-390679098</v>
      </c>
      <c r="Y261">
        <f t="shared" si="104"/>
        <v>450</v>
      </c>
      <c r="AA261">
        <v>7.63</v>
      </c>
      <c r="AB261">
        <v>0</v>
      </c>
      <c r="AC261">
        <v>0</v>
      </c>
      <c r="AD261">
        <v>0</v>
      </c>
      <c r="AE261">
        <v>1.06</v>
      </c>
      <c r="AF261">
        <v>0</v>
      </c>
      <c r="AG261">
        <v>0</v>
      </c>
      <c r="AH261">
        <v>0</v>
      </c>
      <c r="AI261">
        <v>7.56</v>
      </c>
      <c r="AJ261">
        <v>1</v>
      </c>
      <c r="AK261">
        <v>1</v>
      </c>
      <c r="AL261">
        <v>1</v>
      </c>
      <c r="AM261">
        <v>0</v>
      </c>
      <c r="AN261">
        <v>0</v>
      </c>
      <c r="AO261">
        <v>0</v>
      </c>
      <c r="AP261">
        <v>1</v>
      </c>
      <c r="AQ261">
        <v>0</v>
      </c>
      <c r="AR261">
        <v>0</v>
      </c>
      <c r="AS261" t="s">
        <v>3</v>
      </c>
      <c r="AT261">
        <v>450</v>
      </c>
      <c r="AU261" t="s">
        <v>3</v>
      </c>
      <c r="AV261">
        <v>0</v>
      </c>
      <c r="AW261">
        <v>2</v>
      </c>
      <c r="AX261">
        <v>69734472</v>
      </c>
      <c r="AY261">
        <v>1</v>
      </c>
      <c r="AZ261">
        <v>16384</v>
      </c>
      <c r="BA261">
        <v>266</v>
      </c>
      <c r="BB261">
        <v>3</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CV261">
        <v>0</v>
      </c>
      <c r="CW261">
        <v>0</v>
      </c>
      <c r="CX261">
        <f>ROUND(Y261*Source!I333,9)</f>
        <v>0</v>
      </c>
      <c r="CY261">
        <f t="shared" si="115"/>
        <v>7.63</v>
      </c>
      <c r="CZ261">
        <f t="shared" si="116"/>
        <v>1.06</v>
      </c>
      <c r="DA261">
        <f t="shared" si="117"/>
        <v>7.56</v>
      </c>
      <c r="DB261">
        <f t="shared" si="105"/>
        <v>477</v>
      </c>
      <c r="DC261">
        <f t="shared" si="106"/>
        <v>0</v>
      </c>
      <c r="DD261" t="s">
        <v>3</v>
      </c>
      <c r="DE261" t="s">
        <v>3</v>
      </c>
      <c r="DF261">
        <f t="shared" si="118"/>
        <v>0</v>
      </c>
      <c r="DG261">
        <f t="shared" si="119"/>
        <v>0</v>
      </c>
      <c r="DH261">
        <f t="shared" si="120"/>
        <v>0</v>
      </c>
      <c r="DI261">
        <f t="shared" si="114"/>
        <v>0</v>
      </c>
      <c r="DJ261">
        <f t="shared" si="121"/>
        <v>0</v>
      </c>
      <c r="DK261">
        <v>0</v>
      </c>
      <c r="DL261" t="s">
        <v>3</v>
      </c>
      <c r="DM261">
        <v>0</v>
      </c>
      <c r="DN261" t="s">
        <v>3</v>
      </c>
      <c r="DO261">
        <v>0</v>
      </c>
    </row>
    <row r="262" spans="1:119" x14ac:dyDescent="0.2">
      <c r="A262">
        <f>ROW(Source!A333)</f>
        <v>333</v>
      </c>
      <c r="B262">
        <v>69726884</v>
      </c>
      <c r="C262">
        <v>69734451</v>
      </c>
      <c r="D262">
        <v>27371596</v>
      </c>
      <c r="E262">
        <v>1</v>
      </c>
      <c r="F262">
        <v>1</v>
      </c>
      <c r="G262">
        <v>1</v>
      </c>
      <c r="H262">
        <v>3</v>
      </c>
      <c r="I262" t="s">
        <v>76</v>
      </c>
      <c r="J262" t="s">
        <v>271</v>
      </c>
      <c r="K262" t="s">
        <v>77</v>
      </c>
      <c r="L262">
        <v>1348</v>
      </c>
      <c r="N262">
        <v>1009</v>
      </c>
      <c r="O262" t="s">
        <v>78</v>
      </c>
      <c r="P262" t="s">
        <v>78</v>
      </c>
      <c r="Q262">
        <v>1000</v>
      </c>
      <c r="W262">
        <v>0</v>
      </c>
      <c r="X262">
        <v>2078238476</v>
      </c>
      <c r="Y262">
        <f t="shared" si="104"/>
        <v>0.05</v>
      </c>
      <c r="AA262">
        <v>83330</v>
      </c>
      <c r="AB262">
        <v>0</v>
      </c>
      <c r="AC262">
        <v>0</v>
      </c>
      <c r="AD262">
        <v>0</v>
      </c>
      <c r="AE262">
        <v>11524.009999999998</v>
      </c>
      <c r="AF262">
        <v>0</v>
      </c>
      <c r="AG262">
        <v>0</v>
      </c>
      <c r="AH262">
        <v>0</v>
      </c>
      <c r="AI262">
        <v>7.56</v>
      </c>
      <c r="AJ262">
        <v>1</v>
      </c>
      <c r="AK262">
        <v>1</v>
      </c>
      <c r="AL262">
        <v>1</v>
      </c>
      <c r="AM262">
        <v>0</v>
      </c>
      <c r="AN262">
        <v>0</v>
      </c>
      <c r="AO262">
        <v>0</v>
      </c>
      <c r="AP262">
        <v>1</v>
      </c>
      <c r="AQ262">
        <v>0</v>
      </c>
      <c r="AR262">
        <v>0</v>
      </c>
      <c r="AS262" t="s">
        <v>3</v>
      </c>
      <c r="AT262">
        <v>0.05</v>
      </c>
      <c r="AU262" t="s">
        <v>3</v>
      </c>
      <c r="AV262">
        <v>0</v>
      </c>
      <c r="AW262">
        <v>2</v>
      </c>
      <c r="AX262">
        <v>69734473</v>
      </c>
      <c r="AY262">
        <v>1</v>
      </c>
      <c r="AZ262">
        <v>16384</v>
      </c>
      <c r="BA262">
        <v>267</v>
      </c>
      <c r="BB262">
        <v>3</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CV262">
        <v>0</v>
      </c>
      <c r="CW262">
        <v>0</v>
      </c>
      <c r="CX262">
        <f>ROUND(Y262*Source!I333,9)</f>
        <v>0</v>
      </c>
      <c r="CY262">
        <f t="shared" si="115"/>
        <v>83330</v>
      </c>
      <c r="CZ262">
        <f t="shared" si="116"/>
        <v>11524.009999999998</v>
      </c>
      <c r="DA262">
        <f t="shared" si="117"/>
        <v>7.56</v>
      </c>
      <c r="DB262">
        <f t="shared" si="105"/>
        <v>576.20000000000005</v>
      </c>
      <c r="DC262">
        <f t="shared" si="106"/>
        <v>0</v>
      </c>
      <c r="DD262" t="s">
        <v>3</v>
      </c>
      <c r="DE262" t="s">
        <v>3</v>
      </c>
      <c r="DF262">
        <f t="shared" si="118"/>
        <v>0</v>
      </c>
      <c r="DG262">
        <f t="shared" si="119"/>
        <v>0</v>
      </c>
      <c r="DH262">
        <f t="shared" si="120"/>
        <v>0</v>
      </c>
      <c r="DI262">
        <f t="shared" si="114"/>
        <v>0</v>
      </c>
      <c r="DJ262">
        <f t="shared" si="121"/>
        <v>0</v>
      </c>
      <c r="DK262">
        <v>0</v>
      </c>
      <c r="DL262" t="s">
        <v>3</v>
      </c>
      <c r="DM262">
        <v>0</v>
      </c>
      <c r="DN262" t="s">
        <v>3</v>
      </c>
      <c r="DO262">
        <v>0</v>
      </c>
    </row>
    <row r="263" spans="1:119" x14ac:dyDescent="0.2">
      <c r="A263">
        <f>ROW(Source!A333)</f>
        <v>333</v>
      </c>
      <c r="B263">
        <v>69726884</v>
      </c>
      <c r="C263">
        <v>69734451</v>
      </c>
      <c r="D263">
        <v>27379377</v>
      </c>
      <c r="E263">
        <v>1</v>
      </c>
      <c r="F263">
        <v>1</v>
      </c>
      <c r="G263">
        <v>1</v>
      </c>
      <c r="H263">
        <v>3</v>
      </c>
      <c r="I263" t="s">
        <v>60</v>
      </c>
      <c r="J263" t="s">
        <v>262</v>
      </c>
      <c r="K263" t="s">
        <v>61</v>
      </c>
      <c r="L263">
        <v>61268267</v>
      </c>
      <c r="N263">
        <v>1010</v>
      </c>
      <c r="O263" t="s">
        <v>261</v>
      </c>
      <c r="P263" t="s">
        <v>62</v>
      </c>
      <c r="Q263">
        <v>1</v>
      </c>
      <c r="W263">
        <v>0</v>
      </c>
      <c r="X263">
        <v>1780800926</v>
      </c>
      <c r="Y263">
        <f t="shared" si="104"/>
        <v>800</v>
      </c>
      <c r="AA263">
        <v>0.14000000000000001</v>
      </c>
      <c r="AB263">
        <v>0</v>
      </c>
      <c r="AC263">
        <v>0</v>
      </c>
      <c r="AD263">
        <v>0</v>
      </c>
      <c r="AE263">
        <v>0.02</v>
      </c>
      <c r="AF263">
        <v>0</v>
      </c>
      <c r="AG263">
        <v>0</v>
      </c>
      <c r="AH263">
        <v>0</v>
      </c>
      <c r="AI263">
        <v>7.56</v>
      </c>
      <c r="AJ263">
        <v>1</v>
      </c>
      <c r="AK263">
        <v>1</v>
      </c>
      <c r="AL263">
        <v>1</v>
      </c>
      <c r="AM263">
        <v>0</v>
      </c>
      <c r="AN263">
        <v>0</v>
      </c>
      <c r="AO263">
        <v>0</v>
      </c>
      <c r="AP263">
        <v>1</v>
      </c>
      <c r="AQ263">
        <v>0</v>
      </c>
      <c r="AR263">
        <v>0</v>
      </c>
      <c r="AS263" t="s">
        <v>3</v>
      </c>
      <c r="AT263">
        <v>800</v>
      </c>
      <c r="AU263" t="s">
        <v>3</v>
      </c>
      <c r="AV263">
        <v>0</v>
      </c>
      <c r="AW263">
        <v>1</v>
      </c>
      <c r="AX263">
        <v>-1</v>
      </c>
      <c r="AY263">
        <v>0</v>
      </c>
      <c r="AZ263">
        <v>0</v>
      </c>
      <c r="BA263" t="s">
        <v>3</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CV263">
        <v>0</v>
      </c>
      <c r="CW263">
        <v>0</v>
      </c>
      <c r="CX263">
        <f>ROUND(Y263*Source!I333,9)</f>
        <v>0</v>
      </c>
      <c r="CY263">
        <f t="shared" si="115"/>
        <v>0.14000000000000001</v>
      </c>
      <c r="CZ263">
        <f t="shared" si="116"/>
        <v>0.02</v>
      </c>
      <c r="DA263">
        <f t="shared" si="117"/>
        <v>7.56</v>
      </c>
      <c r="DB263">
        <f t="shared" si="105"/>
        <v>16</v>
      </c>
      <c r="DC263">
        <f t="shared" si="106"/>
        <v>0</v>
      </c>
      <c r="DD263" t="s">
        <v>3</v>
      </c>
      <c r="DE263" t="s">
        <v>3</v>
      </c>
      <c r="DF263">
        <f t="shared" si="118"/>
        <v>0</v>
      </c>
      <c r="DG263">
        <f t="shared" si="119"/>
        <v>0</v>
      </c>
      <c r="DH263">
        <f t="shared" si="120"/>
        <v>0</v>
      </c>
      <c r="DI263">
        <f t="shared" si="114"/>
        <v>0</v>
      </c>
      <c r="DJ263">
        <f t="shared" si="121"/>
        <v>0</v>
      </c>
      <c r="DK263">
        <v>0</v>
      </c>
      <c r="DL263" t="s">
        <v>3</v>
      </c>
      <c r="DM263">
        <v>0</v>
      </c>
      <c r="DN263" t="s">
        <v>3</v>
      </c>
      <c r="DO263">
        <v>0</v>
      </c>
    </row>
    <row r="264" spans="1:119" x14ac:dyDescent="0.2">
      <c r="A264">
        <f>ROW(Source!A333)</f>
        <v>333</v>
      </c>
      <c r="B264">
        <v>69726884</v>
      </c>
      <c r="C264">
        <v>69734451</v>
      </c>
      <c r="D264">
        <v>27416566</v>
      </c>
      <c r="E264">
        <v>1</v>
      </c>
      <c r="F264">
        <v>1</v>
      </c>
      <c r="G264">
        <v>1</v>
      </c>
      <c r="H264">
        <v>3</v>
      </c>
      <c r="I264" t="s">
        <v>82</v>
      </c>
      <c r="J264" t="s">
        <v>194</v>
      </c>
      <c r="K264" t="s">
        <v>83</v>
      </c>
      <c r="L264">
        <v>1339</v>
      </c>
      <c r="N264">
        <v>1007</v>
      </c>
      <c r="O264" t="s">
        <v>40</v>
      </c>
      <c r="P264" t="s">
        <v>40</v>
      </c>
      <c r="Q264">
        <v>1</v>
      </c>
      <c r="W264">
        <v>0</v>
      </c>
      <c r="X264">
        <v>1967222743</v>
      </c>
      <c r="Y264">
        <f t="shared" si="104"/>
        <v>0.1</v>
      </c>
      <c r="AA264">
        <v>14.19</v>
      </c>
      <c r="AB264">
        <v>0</v>
      </c>
      <c r="AC264">
        <v>0</v>
      </c>
      <c r="AD264">
        <v>0</v>
      </c>
      <c r="AE264">
        <v>1.97</v>
      </c>
      <c r="AF264">
        <v>0</v>
      </c>
      <c r="AG264">
        <v>0</v>
      </c>
      <c r="AH264">
        <v>0</v>
      </c>
      <c r="AI264">
        <v>7.56</v>
      </c>
      <c r="AJ264">
        <v>1</v>
      </c>
      <c r="AK264">
        <v>1</v>
      </c>
      <c r="AL264">
        <v>1</v>
      </c>
      <c r="AM264">
        <v>0</v>
      </c>
      <c r="AN264">
        <v>0</v>
      </c>
      <c r="AO264">
        <v>0</v>
      </c>
      <c r="AP264">
        <v>1</v>
      </c>
      <c r="AQ264">
        <v>0</v>
      </c>
      <c r="AR264">
        <v>0</v>
      </c>
      <c r="AS264" t="s">
        <v>3</v>
      </c>
      <c r="AT264">
        <v>0.1</v>
      </c>
      <c r="AU264" t="s">
        <v>3</v>
      </c>
      <c r="AV264">
        <v>0</v>
      </c>
      <c r="AW264">
        <v>2</v>
      </c>
      <c r="AX264">
        <v>69734474</v>
      </c>
      <c r="AY264">
        <v>1</v>
      </c>
      <c r="AZ264">
        <v>16384</v>
      </c>
      <c r="BA264">
        <v>268</v>
      </c>
      <c r="BB264">
        <v>3</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CV264">
        <v>0</v>
      </c>
      <c r="CW264">
        <v>0</v>
      </c>
      <c r="CX264">
        <f>ROUND(Y264*Source!I333,9)</f>
        <v>0</v>
      </c>
      <c r="CY264">
        <f t="shared" si="115"/>
        <v>14.19</v>
      </c>
      <c r="CZ264">
        <f t="shared" si="116"/>
        <v>1.97</v>
      </c>
      <c r="DA264">
        <f t="shared" si="117"/>
        <v>7.56</v>
      </c>
      <c r="DB264">
        <f t="shared" si="105"/>
        <v>0.2</v>
      </c>
      <c r="DC264">
        <f t="shared" si="106"/>
        <v>0</v>
      </c>
      <c r="DD264" t="s">
        <v>3</v>
      </c>
      <c r="DE264" t="s">
        <v>3</v>
      </c>
      <c r="DF264">
        <f t="shared" si="118"/>
        <v>0</v>
      </c>
      <c r="DG264">
        <f t="shared" si="119"/>
        <v>0</v>
      </c>
      <c r="DH264">
        <f t="shared" si="120"/>
        <v>0</v>
      </c>
      <c r="DI264">
        <f t="shared" si="114"/>
        <v>0</v>
      </c>
      <c r="DJ264">
        <f t="shared" si="121"/>
        <v>0</v>
      </c>
      <c r="DK264">
        <v>0</v>
      </c>
      <c r="DL264" t="s">
        <v>3</v>
      </c>
      <c r="DM264">
        <v>0</v>
      </c>
      <c r="DN264" t="s">
        <v>3</v>
      </c>
      <c r="DO264">
        <v>0</v>
      </c>
    </row>
    <row r="265" spans="1:119" x14ac:dyDescent="0.2">
      <c r="A265">
        <f>ROW(Source!A381)</f>
        <v>381</v>
      </c>
      <c r="B265">
        <v>69726971</v>
      </c>
      <c r="C265">
        <v>69734481</v>
      </c>
      <c r="D265">
        <v>27493087</v>
      </c>
      <c r="E265">
        <v>1</v>
      </c>
      <c r="F265">
        <v>1</v>
      </c>
      <c r="G265">
        <v>1</v>
      </c>
      <c r="H265">
        <v>1</v>
      </c>
      <c r="I265" t="s">
        <v>992</v>
      </c>
      <c r="J265" t="s">
        <v>3</v>
      </c>
      <c r="K265" t="s">
        <v>993</v>
      </c>
      <c r="L265">
        <v>1369</v>
      </c>
      <c r="N265">
        <v>1013</v>
      </c>
      <c r="O265" t="s">
        <v>974</v>
      </c>
      <c r="P265" t="s">
        <v>974</v>
      </c>
      <c r="Q265">
        <v>1</v>
      </c>
      <c r="W265">
        <v>0</v>
      </c>
      <c r="X265">
        <v>800791658</v>
      </c>
      <c r="Y265">
        <f t="shared" si="104"/>
        <v>9.4700000000000006</v>
      </c>
      <c r="AA265">
        <v>0</v>
      </c>
      <c r="AB265">
        <v>0</v>
      </c>
      <c r="AC265">
        <v>0</v>
      </c>
      <c r="AD265">
        <v>9.48</v>
      </c>
      <c r="AE265">
        <v>0</v>
      </c>
      <c r="AF265">
        <v>0</v>
      </c>
      <c r="AG265">
        <v>0</v>
      </c>
      <c r="AH265">
        <v>9.48</v>
      </c>
      <c r="AI265">
        <v>1</v>
      </c>
      <c r="AJ265">
        <v>1</v>
      </c>
      <c r="AK265">
        <v>1</v>
      </c>
      <c r="AL265">
        <v>1</v>
      </c>
      <c r="AM265">
        <v>0</v>
      </c>
      <c r="AN265">
        <v>0</v>
      </c>
      <c r="AO265">
        <v>1</v>
      </c>
      <c r="AP265">
        <v>0</v>
      </c>
      <c r="AQ265">
        <v>0</v>
      </c>
      <c r="AR265">
        <v>0</v>
      </c>
      <c r="AS265" t="s">
        <v>3</v>
      </c>
      <c r="AT265">
        <v>9.4700000000000006</v>
      </c>
      <c r="AU265" t="s">
        <v>3</v>
      </c>
      <c r="AV265">
        <v>1</v>
      </c>
      <c r="AW265">
        <v>2</v>
      </c>
      <c r="AX265">
        <v>69734486</v>
      </c>
      <c r="AY265">
        <v>1</v>
      </c>
      <c r="AZ265">
        <v>0</v>
      </c>
      <c r="BA265">
        <v>269</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CU265">
        <f>ROUND(AT265*Source!I381*AH265*AL265,0)</f>
        <v>368</v>
      </c>
      <c r="CV265">
        <f>ROUND(Y265*Source!I381,9)</f>
        <v>38.826999999999998</v>
      </c>
      <c r="CW265">
        <v>0</v>
      </c>
      <c r="CX265">
        <f>ROUND(Y265*Source!I381,9)</f>
        <v>38.826999999999998</v>
      </c>
      <c r="CY265">
        <f>AD265</f>
        <v>9.48</v>
      </c>
      <c r="CZ265">
        <f>AH265</f>
        <v>9.48</v>
      </c>
      <c r="DA265">
        <f>AL265</f>
        <v>1</v>
      </c>
      <c r="DB265">
        <f t="shared" si="105"/>
        <v>89.78</v>
      </c>
      <c r="DC265">
        <f t="shared" si="106"/>
        <v>0</v>
      </c>
      <c r="DD265" t="s">
        <v>3</v>
      </c>
      <c r="DE265" t="s">
        <v>3</v>
      </c>
      <c r="DF265">
        <f t="shared" ref="DF265:DF271" si="122">ROUND(ROUND(AE265,0)*CX265,0)</f>
        <v>0</v>
      </c>
      <c r="DG265">
        <f t="shared" si="119"/>
        <v>0</v>
      </c>
      <c r="DH265">
        <f t="shared" si="120"/>
        <v>0</v>
      </c>
      <c r="DI265">
        <f t="shared" si="114"/>
        <v>349</v>
      </c>
      <c r="DJ265">
        <f>DI265</f>
        <v>349</v>
      </c>
      <c r="DK265">
        <v>0</v>
      </c>
      <c r="DL265" t="s">
        <v>3</v>
      </c>
      <c r="DM265">
        <v>0</v>
      </c>
      <c r="DN265" t="s">
        <v>3</v>
      </c>
      <c r="DO265">
        <v>0</v>
      </c>
    </row>
    <row r="266" spans="1:119" x14ac:dyDescent="0.2">
      <c r="A266">
        <f>ROW(Source!A381)</f>
        <v>381</v>
      </c>
      <c r="B266">
        <v>69726971</v>
      </c>
      <c r="C266">
        <v>69734481</v>
      </c>
      <c r="D266">
        <v>27439597</v>
      </c>
      <c r="E266">
        <v>1</v>
      </c>
      <c r="F266">
        <v>1</v>
      </c>
      <c r="G266">
        <v>1</v>
      </c>
      <c r="H266">
        <v>2</v>
      </c>
      <c r="I266" t="s">
        <v>994</v>
      </c>
      <c r="J266" t="s">
        <v>995</v>
      </c>
      <c r="K266" t="s">
        <v>996</v>
      </c>
      <c r="L266">
        <v>1368</v>
      </c>
      <c r="N266">
        <v>1011</v>
      </c>
      <c r="O266" t="s">
        <v>978</v>
      </c>
      <c r="P266" t="s">
        <v>978</v>
      </c>
      <c r="Q266">
        <v>1</v>
      </c>
      <c r="W266">
        <v>0</v>
      </c>
      <c r="X266">
        <v>-1564010176</v>
      </c>
      <c r="Y266">
        <f t="shared" si="104"/>
        <v>0.45</v>
      </c>
      <c r="AA266">
        <v>0</v>
      </c>
      <c r="AB266">
        <v>6.62</v>
      </c>
      <c r="AC266">
        <v>0</v>
      </c>
      <c r="AD266">
        <v>0</v>
      </c>
      <c r="AE266">
        <v>0</v>
      </c>
      <c r="AF266">
        <v>6.62</v>
      </c>
      <c r="AG266">
        <v>0</v>
      </c>
      <c r="AH266">
        <v>0</v>
      </c>
      <c r="AI266">
        <v>1</v>
      </c>
      <c r="AJ266">
        <v>1</v>
      </c>
      <c r="AK266">
        <v>1</v>
      </c>
      <c r="AL266">
        <v>1</v>
      </c>
      <c r="AM266">
        <v>0</v>
      </c>
      <c r="AN266">
        <v>0</v>
      </c>
      <c r="AO266">
        <v>1</v>
      </c>
      <c r="AP266">
        <v>0</v>
      </c>
      <c r="AQ266">
        <v>0</v>
      </c>
      <c r="AR266">
        <v>0</v>
      </c>
      <c r="AS266" t="s">
        <v>3</v>
      </c>
      <c r="AT266">
        <v>0.45</v>
      </c>
      <c r="AU266" t="s">
        <v>3</v>
      </c>
      <c r="AV266">
        <v>0</v>
      </c>
      <c r="AW266">
        <v>2</v>
      </c>
      <c r="AX266">
        <v>69734487</v>
      </c>
      <c r="AY266">
        <v>1</v>
      </c>
      <c r="AZ266">
        <v>0</v>
      </c>
      <c r="BA266">
        <v>270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CV266">
        <v>0</v>
      </c>
      <c r="CW266">
        <f>ROUND(Y266*Source!I381*DO266,9)</f>
        <v>0</v>
      </c>
      <c r="CX266">
        <f>ROUND(Y266*Source!I381,9)</f>
        <v>1.845</v>
      </c>
      <c r="CY266">
        <f>AB266</f>
        <v>6.62</v>
      </c>
      <c r="CZ266">
        <f>AF266</f>
        <v>6.62</v>
      </c>
      <c r="DA266">
        <f>AJ266</f>
        <v>1</v>
      </c>
      <c r="DB266">
        <f t="shared" si="105"/>
        <v>2.98</v>
      </c>
      <c r="DC266">
        <f t="shared" si="106"/>
        <v>0</v>
      </c>
      <c r="DD266" t="s">
        <v>3</v>
      </c>
      <c r="DE266" t="s">
        <v>3</v>
      </c>
      <c r="DF266">
        <f t="shared" si="122"/>
        <v>0</v>
      </c>
      <c r="DG266">
        <f t="shared" si="119"/>
        <v>13</v>
      </c>
      <c r="DH266">
        <f t="shared" si="120"/>
        <v>0</v>
      </c>
      <c r="DI266">
        <f t="shared" si="114"/>
        <v>0</v>
      </c>
      <c r="DJ266">
        <f>DG266</f>
        <v>13</v>
      </c>
      <c r="DK266">
        <v>0</v>
      </c>
      <c r="DL266" t="s">
        <v>3</v>
      </c>
      <c r="DM266">
        <v>0</v>
      </c>
      <c r="DN266" t="s">
        <v>3</v>
      </c>
      <c r="DO266">
        <v>0</v>
      </c>
    </row>
    <row r="267" spans="1:119" x14ac:dyDescent="0.2">
      <c r="A267">
        <f>ROW(Source!A381)</f>
        <v>381</v>
      </c>
      <c r="B267">
        <v>69726971</v>
      </c>
      <c r="C267">
        <v>69734481</v>
      </c>
      <c r="D267">
        <v>27441327</v>
      </c>
      <c r="E267">
        <v>1</v>
      </c>
      <c r="F267">
        <v>1</v>
      </c>
      <c r="G267">
        <v>1</v>
      </c>
      <c r="H267">
        <v>2</v>
      </c>
      <c r="I267" t="s">
        <v>975</v>
      </c>
      <c r="J267" t="s">
        <v>976</v>
      </c>
      <c r="K267" t="s">
        <v>977</v>
      </c>
      <c r="L267">
        <v>1368</v>
      </c>
      <c r="N267">
        <v>1011</v>
      </c>
      <c r="O267" t="s">
        <v>978</v>
      </c>
      <c r="P267" t="s">
        <v>978</v>
      </c>
      <c r="Q267">
        <v>1</v>
      </c>
      <c r="W267">
        <v>0</v>
      </c>
      <c r="X267">
        <v>-1583389094</v>
      </c>
      <c r="Y267">
        <f t="shared" si="104"/>
        <v>0.31</v>
      </c>
      <c r="AA267">
        <v>0</v>
      </c>
      <c r="AB267">
        <v>93.37</v>
      </c>
      <c r="AC267">
        <v>11.69</v>
      </c>
      <c r="AD267">
        <v>0</v>
      </c>
      <c r="AE267">
        <v>0</v>
      </c>
      <c r="AF267">
        <v>93.37</v>
      </c>
      <c r="AG267">
        <v>11.69</v>
      </c>
      <c r="AH267">
        <v>0</v>
      </c>
      <c r="AI267">
        <v>1</v>
      </c>
      <c r="AJ267">
        <v>1</v>
      </c>
      <c r="AK267">
        <v>1</v>
      </c>
      <c r="AL267">
        <v>1</v>
      </c>
      <c r="AM267">
        <v>0</v>
      </c>
      <c r="AN267">
        <v>0</v>
      </c>
      <c r="AO267">
        <v>1</v>
      </c>
      <c r="AP267">
        <v>0</v>
      </c>
      <c r="AQ267">
        <v>0</v>
      </c>
      <c r="AR267">
        <v>0</v>
      </c>
      <c r="AS267" t="s">
        <v>3</v>
      </c>
      <c r="AT267">
        <v>0.31</v>
      </c>
      <c r="AU267" t="s">
        <v>3</v>
      </c>
      <c r="AV267">
        <v>0</v>
      </c>
      <c r="AW267">
        <v>2</v>
      </c>
      <c r="AX267">
        <v>69734488</v>
      </c>
      <c r="AY267">
        <v>1</v>
      </c>
      <c r="AZ267">
        <v>0</v>
      </c>
      <c r="BA267">
        <v>271</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CV267">
        <v>0</v>
      </c>
      <c r="CW267">
        <f>ROUND(Y267*Source!I381*DO267,9)</f>
        <v>0</v>
      </c>
      <c r="CX267">
        <f>ROUND(Y267*Source!I381,9)</f>
        <v>1.2709999999999999</v>
      </c>
      <c r="CY267">
        <f>AB267</f>
        <v>93.37</v>
      </c>
      <c r="CZ267">
        <f>AF267</f>
        <v>93.37</v>
      </c>
      <c r="DA267">
        <f>AJ267</f>
        <v>1</v>
      </c>
      <c r="DB267">
        <f t="shared" si="105"/>
        <v>28.94</v>
      </c>
      <c r="DC267">
        <f t="shared" si="106"/>
        <v>3.62</v>
      </c>
      <c r="DD267" t="s">
        <v>3</v>
      </c>
      <c r="DE267" t="s">
        <v>3</v>
      </c>
      <c r="DF267">
        <f t="shared" si="122"/>
        <v>0</v>
      </c>
      <c r="DG267">
        <f t="shared" si="119"/>
        <v>118</v>
      </c>
      <c r="DH267">
        <f t="shared" si="120"/>
        <v>15</v>
      </c>
      <c r="DI267">
        <f t="shared" si="114"/>
        <v>0</v>
      </c>
      <c r="DJ267">
        <f>DG267</f>
        <v>118</v>
      </c>
      <c r="DK267">
        <v>0</v>
      </c>
      <c r="DL267" t="s">
        <v>3</v>
      </c>
      <c r="DM267">
        <v>0</v>
      </c>
      <c r="DN267" t="s">
        <v>3</v>
      </c>
      <c r="DO267">
        <v>0</v>
      </c>
    </row>
    <row r="268" spans="1:119" x14ac:dyDescent="0.2">
      <c r="A268">
        <f>ROW(Source!A381)</f>
        <v>381</v>
      </c>
      <c r="B268">
        <v>69726971</v>
      </c>
      <c r="C268">
        <v>69734481</v>
      </c>
      <c r="D268">
        <v>27382915</v>
      </c>
      <c r="E268">
        <v>1</v>
      </c>
      <c r="F268">
        <v>1</v>
      </c>
      <c r="G268">
        <v>1</v>
      </c>
      <c r="H268">
        <v>3</v>
      </c>
      <c r="I268" t="s">
        <v>153</v>
      </c>
      <c r="J268" t="s">
        <v>155</v>
      </c>
      <c r="K268" t="s">
        <v>154</v>
      </c>
      <c r="L268">
        <v>1339</v>
      </c>
      <c r="N268">
        <v>1007</v>
      </c>
      <c r="O268" t="s">
        <v>40</v>
      </c>
      <c r="P268" t="s">
        <v>40</v>
      </c>
      <c r="Q268">
        <v>1</v>
      </c>
      <c r="W268">
        <v>0</v>
      </c>
      <c r="X268">
        <v>958144803</v>
      </c>
      <c r="Y268">
        <f t="shared" si="104"/>
        <v>1.02</v>
      </c>
      <c r="AA268">
        <v>672.09</v>
      </c>
      <c r="AB268">
        <v>0</v>
      </c>
      <c r="AC268">
        <v>0</v>
      </c>
      <c r="AD268">
        <v>0</v>
      </c>
      <c r="AE268">
        <v>672.09</v>
      </c>
      <c r="AF268">
        <v>0</v>
      </c>
      <c r="AG268">
        <v>0</v>
      </c>
      <c r="AH268">
        <v>0</v>
      </c>
      <c r="AI268">
        <v>1</v>
      </c>
      <c r="AJ268">
        <v>1</v>
      </c>
      <c r="AK268">
        <v>1</v>
      </c>
      <c r="AL268">
        <v>1</v>
      </c>
      <c r="AM268">
        <v>0</v>
      </c>
      <c r="AN268">
        <v>0</v>
      </c>
      <c r="AO268">
        <v>0</v>
      </c>
      <c r="AP268">
        <v>1</v>
      </c>
      <c r="AQ268">
        <v>0</v>
      </c>
      <c r="AR268">
        <v>0</v>
      </c>
      <c r="AS268" t="s">
        <v>3</v>
      </c>
      <c r="AT268">
        <v>1.02</v>
      </c>
      <c r="AU268" t="s">
        <v>3</v>
      </c>
      <c r="AV268">
        <v>0</v>
      </c>
      <c r="AW268">
        <v>1</v>
      </c>
      <c r="AX268">
        <v>-1</v>
      </c>
      <c r="AY268">
        <v>0</v>
      </c>
      <c r="AZ268">
        <v>0</v>
      </c>
      <c r="BA268" t="s">
        <v>3</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CV268">
        <v>0</v>
      </c>
      <c r="CW268">
        <v>0</v>
      </c>
      <c r="CX268">
        <f>ROUND(Y268*Source!I381,9)</f>
        <v>4.1820000000000004</v>
      </c>
      <c r="CY268">
        <f>AA268</f>
        <v>672.09</v>
      </c>
      <c r="CZ268">
        <f>AE268</f>
        <v>672.09</v>
      </c>
      <c r="DA268">
        <f>AI268</f>
        <v>1</v>
      </c>
      <c r="DB268">
        <f t="shared" si="105"/>
        <v>685.53</v>
      </c>
      <c r="DC268">
        <f t="shared" si="106"/>
        <v>0</v>
      </c>
      <c r="DD268" t="s">
        <v>3</v>
      </c>
      <c r="DE268" t="s">
        <v>3</v>
      </c>
      <c r="DF268">
        <f t="shared" si="122"/>
        <v>2810</v>
      </c>
      <c r="DG268">
        <f t="shared" si="119"/>
        <v>0</v>
      </c>
      <c r="DH268">
        <f t="shared" si="120"/>
        <v>0</v>
      </c>
      <c r="DI268">
        <f t="shared" si="114"/>
        <v>0</v>
      </c>
      <c r="DJ268">
        <f>DF268</f>
        <v>2810</v>
      </c>
      <c r="DK268">
        <v>0</v>
      </c>
      <c r="DL268" t="s">
        <v>3</v>
      </c>
      <c r="DM268">
        <v>0</v>
      </c>
      <c r="DN268" t="s">
        <v>3</v>
      </c>
      <c r="DO268">
        <v>0</v>
      </c>
    </row>
    <row r="269" spans="1:119" x14ac:dyDescent="0.2">
      <c r="A269">
        <f>ROW(Source!A382)</f>
        <v>382</v>
      </c>
      <c r="B269">
        <v>69726884</v>
      </c>
      <c r="C269">
        <v>69734481</v>
      </c>
      <c r="D269">
        <v>27493087</v>
      </c>
      <c r="E269">
        <v>1</v>
      </c>
      <c r="F269">
        <v>1</v>
      </c>
      <c r="G269">
        <v>1</v>
      </c>
      <c r="H269">
        <v>1</v>
      </c>
      <c r="I269" t="s">
        <v>992</v>
      </c>
      <c r="J269" t="s">
        <v>3</v>
      </c>
      <c r="K269" t="s">
        <v>993</v>
      </c>
      <c r="L269">
        <v>1369</v>
      </c>
      <c r="N269">
        <v>1013</v>
      </c>
      <c r="O269" t="s">
        <v>974</v>
      </c>
      <c r="P269" t="s">
        <v>974</v>
      </c>
      <c r="Q269">
        <v>1</v>
      </c>
      <c r="W269">
        <v>0</v>
      </c>
      <c r="X269">
        <v>800791658</v>
      </c>
      <c r="Y269">
        <f t="shared" si="104"/>
        <v>9.4700000000000006</v>
      </c>
      <c r="AA269">
        <v>0</v>
      </c>
      <c r="AB269">
        <v>0</v>
      </c>
      <c r="AC269">
        <v>0</v>
      </c>
      <c r="AD269">
        <v>242.69</v>
      </c>
      <c r="AE269">
        <v>0</v>
      </c>
      <c r="AF269">
        <v>0</v>
      </c>
      <c r="AG269">
        <v>0</v>
      </c>
      <c r="AH269">
        <v>9.48</v>
      </c>
      <c r="AI269">
        <v>1</v>
      </c>
      <c r="AJ269">
        <v>1</v>
      </c>
      <c r="AK269">
        <v>1</v>
      </c>
      <c r="AL269">
        <v>25.6</v>
      </c>
      <c r="AM269">
        <v>5</v>
      </c>
      <c r="AN269">
        <v>0</v>
      </c>
      <c r="AO269">
        <v>1</v>
      </c>
      <c r="AP269">
        <v>0</v>
      </c>
      <c r="AQ269">
        <v>0</v>
      </c>
      <c r="AR269">
        <v>0</v>
      </c>
      <c r="AS269" t="s">
        <v>3</v>
      </c>
      <c r="AT269">
        <v>9.4700000000000006</v>
      </c>
      <c r="AU269" t="s">
        <v>3</v>
      </c>
      <c r="AV269">
        <v>1</v>
      </c>
      <c r="AW269">
        <v>2</v>
      </c>
      <c r="AX269">
        <v>69734486</v>
      </c>
      <c r="AY269">
        <v>1</v>
      </c>
      <c r="AZ269">
        <v>0</v>
      </c>
      <c r="BA269">
        <v>273</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CU269">
        <f>ROUND(AT269*Source!I382*AH269*AL269,0)</f>
        <v>9423</v>
      </c>
      <c r="CV269">
        <f>ROUND(Y269*Source!I382,9)</f>
        <v>38.826999999999998</v>
      </c>
      <c r="CW269">
        <v>0</v>
      </c>
      <c r="CX269">
        <f>ROUND(Y269*Source!I382,9)</f>
        <v>38.826999999999998</v>
      </c>
      <c r="CY269">
        <f>AD269</f>
        <v>242.69</v>
      </c>
      <c r="CZ269">
        <f>AH269</f>
        <v>9.48</v>
      </c>
      <c r="DA269">
        <f>AL269</f>
        <v>25.6</v>
      </c>
      <c r="DB269">
        <f t="shared" si="105"/>
        <v>89.78</v>
      </c>
      <c r="DC269">
        <f t="shared" si="106"/>
        <v>0</v>
      </c>
      <c r="DD269" t="s">
        <v>3</v>
      </c>
      <c r="DE269" t="s">
        <v>3</v>
      </c>
      <c r="DF269">
        <f t="shared" si="122"/>
        <v>0</v>
      </c>
      <c r="DG269">
        <f t="shared" si="119"/>
        <v>0</v>
      </c>
      <c r="DH269">
        <f t="shared" si="120"/>
        <v>0</v>
      </c>
      <c r="DI269">
        <f>ROUND(ROUND(AH269*AL269,0)*CX269,0)</f>
        <v>9435</v>
      </c>
      <c r="DJ269">
        <f>DI269</f>
        <v>9435</v>
      </c>
      <c r="DK269">
        <v>0</v>
      </c>
      <c r="DL269" t="s">
        <v>3</v>
      </c>
      <c r="DM269">
        <v>0</v>
      </c>
      <c r="DN269" t="s">
        <v>3</v>
      </c>
      <c r="DO269">
        <v>0</v>
      </c>
    </row>
    <row r="270" spans="1:119" x14ac:dyDescent="0.2">
      <c r="A270">
        <f>ROW(Source!A382)</f>
        <v>382</v>
      </c>
      <c r="B270">
        <v>69726884</v>
      </c>
      <c r="C270">
        <v>69734481</v>
      </c>
      <c r="D270">
        <v>27439597</v>
      </c>
      <c r="E270">
        <v>1</v>
      </c>
      <c r="F270">
        <v>1</v>
      </c>
      <c r="G270">
        <v>1</v>
      </c>
      <c r="H270">
        <v>2</v>
      </c>
      <c r="I270" t="s">
        <v>994</v>
      </c>
      <c r="J270" t="s">
        <v>995</v>
      </c>
      <c r="K270" t="s">
        <v>996</v>
      </c>
      <c r="L270">
        <v>1368</v>
      </c>
      <c r="N270">
        <v>1011</v>
      </c>
      <c r="O270" t="s">
        <v>978</v>
      </c>
      <c r="P270" t="s">
        <v>978</v>
      </c>
      <c r="Q270">
        <v>1</v>
      </c>
      <c r="W270">
        <v>0</v>
      </c>
      <c r="X270">
        <v>-1564010176</v>
      </c>
      <c r="Y270">
        <f t="shared" si="104"/>
        <v>0.45</v>
      </c>
      <c r="AA270">
        <v>0</v>
      </c>
      <c r="AB270">
        <v>61.57</v>
      </c>
      <c r="AC270">
        <v>0</v>
      </c>
      <c r="AD270">
        <v>0</v>
      </c>
      <c r="AE270">
        <v>0</v>
      </c>
      <c r="AF270">
        <v>6.62</v>
      </c>
      <c r="AG270">
        <v>0</v>
      </c>
      <c r="AH270">
        <v>0</v>
      </c>
      <c r="AI270">
        <v>1</v>
      </c>
      <c r="AJ270">
        <v>9.3000000000000007</v>
      </c>
      <c r="AK270">
        <v>19.8</v>
      </c>
      <c r="AL270">
        <v>1</v>
      </c>
      <c r="AM270">
        <v>5</v>
      </c>
      <c r="AN270">
        <v>0</v>
      </c>
      <c r="AO270">
        <v>1</v>
      </c>
      <c r="AP270">
        <v>0</v>
      </c>
      <c r="AQ270">
        <v>0</v>
      </c>
      <c r="AR270">
        <v>0</v>
      </c>
      <c r="AS270" t="s">
        <v>3</v>
      </c>
      <c r="AT270">
        <v>0.45</v>
      </c>
      <c r="AU270" t="s">
        <v>3</v>
      </c>
      <c r="AV270">
        <v>0</v>
      </c>
      <c r="AW270">
        <v>2</v>
      </c>
      <c r="AX270">
        <v>69734487</v>
      </c>
      <c r="AY270">
        <v>1</v>
      </c>
      <c r="AZ270">
        <v>0</v>
      </c>
      <c r="BA270">
        <v>274</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CV270">
        <v>0</v>
      </c>
      <c r="CW270">
        <f>ROUND(Y270*Source!I382*DO270,9)</f>
        <v>0</v>
      </c>
      <c r="CX270">
        <f>ROUND(Y270*Source!I382,9)</f>
        <v>1.845</v>
      </c>
      <c r="CY270">
        <f>AB270</f>
        <v>61.57</v>
      </c>
      <c r="CZ270">
        <f>AF270</f>
        <v>6.62</v>
      </c>
      <c r="DA270">
        <f>AJ270</f>
        <v>9.3000000000000007</v>
      </c>
      <c r="DB270">
        <f t="shared" si="105"/>
        <v>2.98</v>
      </c>
      <c r="DC270">
        <f t="shared" si="106"/>
        <v>0</v>
      </c>
      <c r="DD270" t="s">
        <v>3</v>
      </c>
      <c r="DE270" t="s">
        <v>3</v>
      </c>
      <c r="DF270">
        <f t="shared" si="122"/>
        <v>0</v>
      </c>
      <c r="DG270">
        <f>ROUND(ROUND(AF270*AJ270,0)*CX270,0)</f>
        <v>114</v>
      </c>
      <c r="DH270">
        <f>ROUND(ROUND(AG270*AK270,0)*CX270,0)</f>
        <v>0</v>
      </c>
      <c r="DI270">
        <f t="shared" ref="DI270:DI275" si="123">ROUND(ROUND(AH270,0)*CX270,0)</f>
        <v>0</v>
      </c>
      <c r="DJ270">
        <f>DG270</f>
        <v>114</v>
      </c>
      <c r="DK270">
        <v>0</v>
      </c>
      <c r="DL270" t="s">
        <v>3</v>
      </c>
      <c r="DM270">
        <v>0</v>
      </c>
      <c r="DN270" t="s">
        <v>3</v>
      </c>
      <c r="DO270">
        <v>0</v>
      </c>
    </row>
    <row r="271" spans="1:119" x14ac:dyDescent="0.2">
      <c r="A271">
        <f>ROW(Source!A382)</f>
        <v>382</v>
      </c>
      <c r="B271">
        <v>69726884</v>
      </c>
      <c r="C271">
        <v>69734481</v>
      </c>
      <c r="D271">
        <v>27441327</v>
      </c>
      <c r="E271">
        <v>1</v>
      </c>
      <c r="F271">
        <v>1</v>
      </c>
      <c r="G271">
        <v>1</v>
      </c>
      <c r="H271">
        <v>2</v>
      </c>
      <c r="I271" t="s">
        <v>975</v>
      </c>
      <c r="J271" t="s">
        <v>976</v>
      </c>
      <c r="K271" t="s">
        <v>977</v>
      </c>
      <c r="L271">
        <v>1368</v>
      </c>
      <c r="N271">
        <v>1011</v>
      </c>
      <c r="O271" t="s">
        <v>978</v>
      </c>
      <c r="P271" t="s">
        <v>978</v>
      </c>
      <c r="Q271">
        <v>1</v>
      </c>
      <c r="W271">
        <v>0</v>
      </c>
      <c r="X271">
        <v>-1583389094</v>
      </c>
      <c r="Y271">
        <f t="shared" si="104"/>
        <v>0.31</v>
      </c>
      <c r="AA271">
        <v>0</v>
      </c>
      <c r="AB271">
        <v>868.34</v>
      </c>
      <c r="AC271">
        <v>231.46</v>
      </c>
      <c r="AD271">
        <v>0</v>
      </c>
      <c r="AE271">
        <v>0</v>
      </c>
      <c r="AF271">
        <v>93.37</v>
      </c>
      <c r="AG271">
        <v>11.69</v>
      </c>
      <c r="AH271">
        <v>0</v>
      </c>
      <c r="AI271">
        <v>1</v>
      </c>
      <c r="AJ271">
        <v>9.3000000000000007</v>
      </c>
      <c r="AK271">
        <v>19.8</v>
      </c>
      <c r="AL271">
        <v>1</v>
      </c>
      <c r="AM271">
        <v>5</v>
      </c>
      <c r="AN271">
        <v>0</v>
      </c>
      <c r="AO271">
        <v>1</v>
      </c>
      <c r="AP271">
        <v>0</v>
      </c>
      <c r="AQ271">
        <v>0</v>
      </c>
      <c r="AR271">
        <v>0</v>
      </c>
      <c r="AS271" t="s">
        <v>3</v>
      </c>
      <c r="AT271">
        <v>0.31</v>
      </c>
      <c r="AU271" t="s">
        <v>3</v>
      </c>
      <c r="AV271">
        <v>0</v>
      </c>
      <c r="AW271">
        <v>2</v>
      </c>
      <c r="AX271">
        <v>69734488</v>
      </c>
      <c r="AY271">
        <v>1</v>
      </c>
      <c r="AZ271">
        <v>0</v>
      </c>
      <c r="BA271">
        <v>275</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CV271">
        <v>0</v>
      </c>
      <c r="CW271">
        <f>ROUND(Y271*Source!I382*DO271,9)</f>
        <v>0</v>
      </c>
      <c r="CX271">
        <f>ROUND(Y271*Source!I382,9)</f>
        <v>1.2709999999999999</v>
      </c>
      <c r="CY271">
        <f>AB271</f>
        <v>868.34</v>
      </c>
      <c r="CZ271">
        <f>AF271</f>
        <v>93.37</v>
      </c>
      <c r="DA271">
        <f>AJ271</f>
        <v>9.3000000000000007</v>
      </c>
      <c r="DB271">
        <f t="shared" si="105"/>
        <v>28.94</v>
      </c>
      <c r="DC271">
        <f t="shared" si="106"/>
        <v>3.62</v>
      </c>
      <c r="DD271" t="s">
        <v>3</v>
      </c>
      <c r="DE271" t="s">
        <v>3</v>
      </c>
      <c r="DF271">
        <f t="shared" si="122"/>
        <v>0</v>
      </c>
      <c r="DG271">
        <f>ROUND(ROUND(AF271*AJ271,0)*CX271,0)</f>
        <v>1103</v>
      </c>
      <c r="DH271">
        <f>ROUND(ROUND(AG271*AK271,0)*CX271,0)</f>
        <v>294</v>
      </c>
      <c r="DI271">
        <f t="shared" si="123"/>
        <v>0</v>
      </c>
      <c r="DJ271">
        <f>DG271</f>
        <v>1103</v>
      </c>
      <c r="DK271">
        <v>0</v>
      </c>
      <c r="DL271" t="s">
        <v>3</v>
      </c>
      <c r="DM271">
        <v>0</v>
      </c>
      <c r="DN271" t="s">
        <v>3</v>
      </c>
      <c r="DO271">
        <v>0</v>
      </c>
    </row>
    <row r="272" spans="1:119" x14ac:dyDescent="0.2">
      <c r="A272">
        <f>ROW(Source!A382)</f>
        <v>382</v>
      </c>
      <c r="B272">
        <v>69726884</v>
      </c>
      <c r="C272">
        <v>69734481</v>
      </c>
      <c r="D272">
        <v>27382915</v>
      </c>
      <c r="E272">
        <v>1</v>
      </c>
      <c r="F272">
        <v>1</v>
      </c>
      <c r="G272">
        <v>1</v>
      </c>
      <c r="H272">
        <v>3</v>
      </c>
      <c r="I272" t="s">
        <v>153</v>
      </c>
      <c r="J272" t="s">
        <v>155</v>
      </c>
      <c r="K272" t="s">
        <v>154</v>
      </c>
      <c r="L272">
        <v>1339</v>
      </c>
      <c r="N272">
        <v>1007</v>
      </c>
      <c r="O272" t="s">
        <v>40</v>
      </c>
      <c r="P272" t="s">
        <v>40</v>
      </c>
      <c r="Q272">
        <v>1</v>
      </c>
      <c r="W272">
        <v>0</v>
      </c>
      <c r="X272">
        <v>958144803</v>
      </c>
      <c r="Y272">
        <f t="shared" ref="Y272:Y296" si="124">AT272</f>
        <v>1.02</v>
      </c>
      <c r="AA272">
        <v>8150</v>
      </c>
      <c r="AB272">
        <v>0</v>
      </c>
      <c r="AC272">
        <v>0</v>
      </c>
      <c r="AD272">
        <v>0</v>
      </c>
      <c r="AE272">
        <v>1127.0899999999999</v>
      </c>
      <c r="AF272">
        <v>0</v>
      </c>
      <c r="AG272">
        <v>0</v>
      </c>
      <c r="AH272">
        <v>0</v>
      </c>
      <c r="AI272">
        <v>7.56</v>
      </c>
      <c r="AJ272">
        <v>1</v>
      </c>
      <c r="AK272">
        <v>1</v>
      </c>
      <c r="AL272">
        <v>1</v>
      </c>
      <c r="AM272">
        <v>0</v>
      </c>
      <c r="AN272">
        <v>0</v>
      </c>
      <c r="AO272">
        <v>0</v>
      </c>
      <c r="AP272">
        <v>1</v>
      </c>
      <c r="AQ272">
        <v>0</v>
      </c>
      <c r="AR272">
        <v>0</v>
      </c>
      <c r="AS272" t="s">
        <v>3</v>
      </c>
      <c r="AT272">
        <v>1.02</v>
      </c>
      <c r="AU272" t="s">
        <v>3</v>
      </c>
      <c r="AV272">
        <v>0</v>
      </c>
      <c r="AW272">
        <v>1</v>
      </c>
      <c r="AX272">
        <v>-1</v>
      </c>
      <c r="AY272">
        <v>0</v>
      </c>
      <c r="AZ272">
        <v>0</v>
      </c>
      <c r="BA272" t="s">
        <v>3</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CV272">
        <v>0</v>
      </c>
      <c r="CW272">
        <v>0</v>
      </c>
      <c r="CX272">
        <f>ROUND(Y272*Source!I382,9)</f>
        <v>4.1820000000000004</v>
      </c>
      <c r="CY272">
        <f>AA272</f>
        <v>8150</v>
      </c>
      <c r="CZ272">
        <f>AE272</f>
        <v>1127.0899999999999</v>
      </c>
      <c r="DA272">
        <f>AI272</f>
        <v>7.56</v>
      </c>
      <c r="DB272">
        <f t="shared" ref="DB272:DB296" si="125">ROUND(ROUND(AT272*CZ272,2),2)</f>
        <v>1149.6300000000001</v>
      </c>
      <c r="DC272">
        <f t="shared" ref="DC272:DC296" si="126">ROUND(ROUND(AT272*AG272,2),2)</f>
        <v>0</v>
      </c>
      <c r="DD272" t="s">
        <v>3</v>
      </c>
      <c r="DE272" t="s">
        <v>3</v>
      </c>
      <c r="DF272">
        <f>ROUND(ROUND(AE272*AI272,0)*CX272,0)</f>
        <v>35635</v>
      </c>
      <c r="DG272">
        <f>ROUND(ROUND(AF272,0)*CX272,0)</f>
        <v>0</v>
      </c>
      <c r="DH272">
        <f>ROUND(ROUND(AG272,0)*CX272,0)</f>
        <v>0</v>
      </c>
      <c r="DI272">
        <f t="shared" si="123"/>
        <v>0</v>
      </c>
      <c r="DJ272">
        <f>DF272</f>
        <v>35635</v>
      </c>
      <c r="DK272">
        <v>0</v>
      </c>
      <c r="DL272" t="s">
        <v>3</v>
      </c>
      <c r="DM272">
        <v>0</v>
      </c>
      <c r="DN272" t="s">
        <v>3</v>
      </c>
      <c r="DO272">
        <v>0</v>
      </c>
    </row>
    <row r="273" spans="1:119" x14ac:dyDescent="0.2">
      <c r="A273">
        <f>ROW(Source!A385)</f>
        <v>385</v>
      </c>
      <c r="B273">
        <v>69726971</v>
      </c>
      <c r="C273">
        <v>69734491</v>
      </c>
      <c r="D273">
        <v>27493458</v>
      </c>
      <c r="E273">
        <v>1</v>
      </c>
      <c r="F273">
        <v>1</v>
      </c>
      <c r="G273">
        <v>1</v>
      </c>
      <c r="H273">
        <v>1</v>
      </c>
      <c r="I273" t="s">
        <v>997</v>
      </c>
      <c r="J273" t="s">
        <v>3</v>
      </c>
      <c r="K273" t="s">
        <v>998</v>
      </c>
      <c r="L273">
        <v>1369</v>
      </c>
      <c r="N273">
        <v>1013</v>
      </c>
      <c r="O273" t="s">
        <v>974</v>
      </c>
      <c r="P273" t="s">
        <v>974</v>
      </c>
      <c r="Q273">
        <v>1</v>
      </c>
      <c r="W273">
        <v>0</v>
      </c>
      <c r="X273">
        <v>-115882720</v>
      </c>
      <c r="Y273">
        <f t="shared" si="124"/>
        <v>3.45</v>
      </c>
      <c r="AA273">
        <v>0</v>
      </c>
      <c r="AB273">
        <v>0</v>
      </c>
      <c r="AC273">
        <v>0</v>
      </c>
      <c r="AD273">
        <v>8.6</v>
      </c>
      <c r="AE273">
        <v>0</v>
      </c>
      <c r="AF273">
        <v>0</v>
      </c>
      <c r="AG273">
        <v>0</v>
      </c>
      <c r="AH273">
        <v>8.6</v>
      </c>
      <c r="AI273">
        <v>1</v>
      </c>
      <c r="AJ273">
        <v>1</v>
      </c>
      <c r="AK273">
        <v>1</v>
      </c>
      <c r="AL273">
        <v>1</v>
      </c>
      <c r="AM273">
        <v>0</v>
      </c>
      <c r="AN273">
        <v>0</v>
      </c>
      <c r="AO273">
        <v>1</v>
      </c>
      <c r="AP273">
        <v>0</v>
      </c>
      <c r="AQ273">
        <v>0</v>
      </c>
      <c r="AR273">
        <v>0</v>
      </c>
      <c r="AS273" t="s">
        <v>3</v>
      </c>
      <c r="AT273">
        <v>3.45</v>
      </c>
      <c r="AU273" t="s">
        <v>3</v>
      </c>
      <c r="AV273">
        <v>1</v>
      </c>
      <c r="AW273">
        <v>2</v>
      </c>
      <c r="AX273">
        <v>69734495</v>
      </c>
      <c r="AY273">
        <v>1</v>
      </c>
      <c r="AZ273">
        <v>0</v>
      </c>
      <c r="BA273">
        <v>277</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CU273">
        <f>ROUND(AT273*Source!I385*AH273*AL273,0)</f>
        <v>21</v>
      </c>
      <c r="CV273">
        <f>ROUND(Y273*Source!I385,9)</f>
        <v>2.415</v>
      </c>
      <c r="CW273">
        <v>0</v>
      </c>
      <c r="CX273">
        <f>ROUND(Y273*Source!I385,9)</f>
        <v>2.415</v>
      </c>
      <c r="CY273">
        <f>AD273</f>
        <v>8.6</v>
      </c>
      <c r="CZ273">
        <f>AH273</f>
        <v>8.6</v>
      </c>
      <c r="DA273">
        <f>AL273</f>
        <v>1</v>
      </c>
      <c r="DB273">
        <f t="shared" si="125"/>
        <v>29.67</v>
      </c>
      <c r="DC273">
        <f t="shared" si="126"/>
        <v>0</v>
      </c>
      <c r="DD273" t="s">
        <v>3</v>
      </c>
      <c r="DE273" t="s">
        <v>3</v>
      </c>
      <c r="DF273">
        <f>ROUND(ROUND(AE273,0)*CX273,0)</f>
        <v>0</v>
      </c>
      <c r="DG273">
        <f>ROUND(ROUND(AF273,0)*CX273,0)</f>
        <v>0</v>
      </c>
      <c r="DH273">
        <f>ROUND(ROUND(AG273,0)*CX273,0)</f>
        <v>0</v>
      </c>
      <c r="DI273">
        <f t="shared" si="123"/>
        <v>22</v>
      </c>
      <c r="DJ273">
        <f>DI273</f>
        <v>22</v>
      </c>
      <c r="DK273">
        <v>0</v>
      </c>
      <c r="DL273" t="s">
        <v>3</v>
      </c>
      <c r="DM273">
        <v>0</v>
      </c>
      <c r="DN273" t="s">
        <v>3</v>
      </c>
      <c r="DO273">
        <v>0</v>
      </c>
    </row>
    <row r="274" spans="1:119" x14ac:dyDescent="0.2">
      <c r="A274">
        <f>ROW(Source!A385)</f>
        <v>385</v>
      </c>
      <c r="B274">
        <v>69726971</v>
      </c>
      <c r="C274">
        <v>69734491</v>
      </c>
      <c r="D274">
        <v>27441327</v>
      </c>
      <c r="E274">
        <v>1</v>
      </c>
      <c r="F274">
        <v>1</v>
      </c>
      <c r="G274">
        <v>1</v>
      </c>
      <c r="H274">
        <v>2</v>
      </c>
      <c r="I274" t="s">
        <v>975</v>
      </c>
      <c r="J274" t="s">
        <v>976</v>
      </c>
      <c r="K274" t="s">
        <v>977</v>
      </c>
      <c r="L274">
        <v>1368</v>
      </c>
      <c r="N274">
        <v>1011</v>
      </c>
      <c r="O274" t="s">
        <v>978</v>
      </c>
      <c r="P274" t="s">
        <v>978</v>
      </c>
      <c r="Q274">
        <v>1</v>
      </c>
      <c r="W274">
        <v>0</v>
      </c>
      <c r="X274">
        <v>-1583389094</v>
      </c>
      <c r="Y274">
        <f t="shared" si="124"/>
        <v>0.02</v>
      </c>
      <c r="AA274">
        <v>0</v>
      </c>
      <c r="AB274">
        <v>93.37</v>
      </c>
      <c r="AC274">
        <v>11.69</v>
      </c>
      <c r="AD274">
        <v>0</v>
      </c>
      <c r="AE274">
        <v>0</v>
      </c>
      <c r="AF274">
        <v>93.37</v>
      </c>
      <c r="AG274">
        <v>11.69</v>
      </c>
      <c r="AH274">
        <v>0</v>
      </c>
      <c r="AI274">
        <v>1</v>
      </c>
      <c r="AJ274">
        <v>1</v>
      </c>
      <c r="AK274">
        <v>1</v>
      </c>
      <c r="AL274">
        <v>1</v>
      </c>
      <c r="AM274">
        <v>0</v>
      </c>
      <c r="AN274">
        <v>0</v>
      </c>
      <c r="AO274">
        <v>1</v>
      </c>
      <c r="AP274">
        <v>0</v>
      </c>
      <c r="AQ274">
        <v>0</v>
      </c>
      <c r="AR274">
        <v>0</v>
      </c>
      <c r="AS274" t="s">
        <v>3</v>
      </c>
      <c r="AT274">
        <v>0.02</v>
      </c>
      <c r="AU274" t="s">
        <v>3</v>
      </c>
      <c r="AV274">
        <v>0</v>
      </c>
      <c r="AW274">
        <v>2</v>
      </c>
      <c r="AX274">
        <v>69734496</v>
      </c>
      <c r="AY274">
        <v>1</v>
      </c>
      <c r="AZ274">
        <v>0</v>
      </c>
      <c r="BA274">
        <v>278</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CV274">
        <v>0</v>
      </c>
      <c r="CW274">
        <f>ROUND(Y274*Source!I385*DO274,9)</f>
        <v>0</v>
      </c>
      <c r="CX274">
        <f>ROUND(Y274*Source!I385,9)</f>
        <v>1.4E-2</v>
      </c>
      <c r="CY274">
        <f>AB274</f>
        <v>93.37</v>
      </c>
      <c r="CZ274">
        <f>AF274</f>
        <v>93.37</v>
      </c>
      <c r="DA274">
        <f>AJ274</f>
        <v>1</v>
      </c>
      <c r="DB274">
        <f t="shared" si="125"/>
        <v>1.87</v>
      </c>
      <c r="DC274">
        <f t="shared" si="126"/>
        <v>0.23</v>
      </c>
      <c r="DD274" t="s">
        <v>3</v>
      </c>
      <c r="DE274" t="s">
        <v>3</v>
      </c>
      <c r="DF274">
        <f>ROUND(ROUND(AE274,0)*CX274,0)</f>
        <v>0</v>
      </c>
      <c r="DG274">
        <f>ROUND(ROUND(AF274,0)*CX274,0)</f>
        <v>1</v>
      </c>
      <c r="DH274">
        <f>ROUND(ROUND(AG274,0)*CX274,0)</f>
        <v>0</v>
      </c>
      <c r="DI274">
        <f t="shared" si="123"/>
        <v>0</v>
      </c>
      <c r="DJ274">
        <f>DG274</f>
        <v>1</v>
      </c>
      <c r="DK274">
        <v>0</v>
      </c>
      <c r="DL274" t="s">
        <v>3</v>
      </c>
      <c r="DM274">
        <v>0</v>
      </c>
      <c r="DN274" t="s">
        <v>3</v>
      </c>
      <c r="DO274">
        <v>0</v>
      </c>
    </row>
    <row r="275" spans="1:119" x14ac:dyDescent="0.2">
      <c r="A275">
        <f>ROW(Source!A385)</f>
        <v>385</v>
      </c>
      <c r="B275">
        <v>69726971</v>
      </c>
      <c r="C275">
        <v>69734491</v>
      </c>
      <c r="D275">
        <v>27386998</v>
      </c>
      <c r="E275">
        <v>1</v>
      </c>
      <c r="F275">
        <v>1</v>
      </c>
      <c r="G275">
        <v>1</v>
      </c>
      <c r="H275">
        <v>3</v>
      </c>
      <c r="I275" t="s">
        <v>163</v>
      </c>
      <c r="J275" t="s">
        <v>165</v>
      </c>
      <c r="K275" t="s">
        <v>164</v>
      </c>
      <c r="L275">
        <v>1327</v>
      </c>
      <c r="N275">
        <v>1005</v>
      </c>
      <c r="O275" t="s">
        <v>56</v>
      </c>
      <c r="P275" t="s">
        <v>56</v>
      </c>
      <c r="Q275">
        <v>1</v>
      </c>
      <c r="W275">
        <v>0</v>
      </c>
      <c r="X275">
        <v>-810689284</v>
      </c>
      <c r="Y275">
        <f t="shared" si="124"/>
        <v>115</v>
      </c>
      <c r="AA275">
        <v>12.26</v>
      </c>
      <c r="AB275">
        <v>0</v>
      </c>
      <c r="AC275">
        <v>0</v>
      </c>
      <c r="AD275">
        <v>0</v>
      </c>
      <c r="AE275">
        <v>12.26</v>
      </c>
      <c r="AF275">
        <v>0</v>
      </c>
      <c r="AG275">
        <v>0</v>
      </c>
      <c r="AH275">
        <v>0</v>
      </c>
      <c r="AI275">
        <v>1</v>
      </c>
      <c r="AJ275">
        <v>1</v>
      </c>
      <c r="AK275">
        <v>1</v>
      </c>
      <c r="AL275">
        <v>1</v>
      </c>
      <c r="AM275">
        <v>0</v>
      </c>
      <c r="AN275">
        <v>0</v>
      </c>
      <c r="AO275">
        <v>0</v>
      </c>
      <c r="AP275">
        <v>1</v>
      </c>
      <c r="AQ275">
        <v>0</v>
      </c>
      <c r="AR275">
        <v>0</v>
      </c>
      <c r="AS275" t="s">
        <v>3</v>
      </c>
      <c r="AT275">
        <v>115</v>
      </c>
      <c r="AU275" t="s">
        <v>3</v>
      </c>
      <c r="AV275">
        <v>0</v>
      </c>
      <c r="AW275">
        <v>2</v>
      </c>
      <c r="AX275">
        <v>69734497</v>
      </c>
      <c r="AY275">
        <v>1</v>
      </c>
      <c r="AZ275">
        <v>6144</v>
      </c>
      <c r="BA275">
        <v>279</v>
      </c>
      <c r="BB275">
        <v>3</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CV275">
        <v>0</v>
      </c>
      <c r="CW275">
        <v>0</v>
      </c>
      <c r="CX275">
        <f>ROUND(Y275*Source!I385,9)</f>
        <v>80.5</v>
      </c>
      <c r="CY275">
        <f>AA275</f>
        <v>12.26</v>
      </c>
      <c r="CZ275">
        <f>AE275</f>
        <v>12.26</v>
      </c>
      <c r="DA275">
        <f>AI275</f>
        <v>1</v>
      </c>
      <c r="DB275">
        <f t="shared" si="125"/>
        <v>1409.9</v>
      </c>
      <c r="DC275">
        <f t="shared" si="126"/>
        <v>0</v>
      </c>
      <c r="DD275" t="s">
        <v>3</v>
      </c>
      <c r="DE275" t="s">
        <v>3</v>
      </c>
      <c r="DF275">
        <f>ROUND(ROUND(AE275,0)*CX275,0)</f>
        <v>966</v>
      </c>
      <c r="DG275">
        <f>ROUND(ROUND(AF275,0)*CX275,0)</f>
        <v>0</v>
      </c>
      <c r="DH275">
        <f>ROUND(ROUND(AG275,0)*CX275,0)</f>
        <v>0</v>
      </c>
      <c r="DI275">
        <f t="shared" si="123"/>
        <v>0</v>
      </c>
      <c r="DJ275">
        <f>DF275</f>
        <v>966</v>
      </c>
      <c r="DK275">
        <v>0</v>
      </c>
      <c r="DL275" t="s">
        <v>3</v>
      </c>
      <c r="DM275">
        <v>0</v>
      </c>
      <c r="DN275" t="s">
        <v>3</v>
      </c>
      <c r="DO275">
        <v>0</v>
      </c>
    </row>
    <row r="276" spans="1:119" x14ac:dyDescent="0.2">
      <c r="A276">
        <f>ROW(Source!A386)</f>
        <v>386</v>
      </c>
      <c r="B276">
        <v>69726884</v>
      </c>
      <c r="C276">
        <v>69734491</v>
      </c>
      <c r="D276">
        <v>27493458</v>
      </c>
      <c r="E276">
        <v>1</v>
      </c>
      <c r="F276">
        <v>1</v>
      </c>
      <c r="G276">
        <v>1</v>
      </c>
      <c r="H276">
        <v>1</v>
      </c>
      <c r="I276" t="s">
        <v>997</v>
      </c>
      <c r="J276" t="s">
        <v>3</v>
      </c>
      <c r="K276" t="s">
        <v>998</v>
      </c>
      <c r="L276">
        <v>1369</v>
      </c>
      <c r="N276">
        <v>1013</v>
      </c>
      <c r="O276" t="s">
        <v>974</v>
      </c>
      <c r="P276" t="s">
        <v>974</v>
      </c>
      <c r="Q276">
        <v>1</v>
      </c>
      <c r="W276">
        <v>0</v>
      </c>
      <c r="X276">
        <v>-115882720</v>
      </c>
      <c r="Y276">
        <f t="shared" si="124"/>
        <v>3.45</v>
      </c>
      <c r="AA276">
        <v>0</v>
      </c>
      <c r="AB276">
        <v>0</v>
      </c>
      <c r="AC276">
        <v>0</v>
      </c>
      <c r="AD276">
        <v>218.1</v>
      </c>
      <c r="AE276">
        <v>0</v>
      </c>
      <c r="AF276">
        <v>0</v>
      </c>
      <c r="AG276">
        <v>0</v>
      </c>
      <c r="AH276">
        <v>8.6</v>
      </c>
      <c r="AI276">
        <v>1</v>
      </c>
      <c r="AJ276">
        <v>1</v>
      </c>
      <c r="AK276">
        <v>1</v>
      </c>
      <c r="AL276">
        <v>25.36</v>
      </c>
      <c r="AM276">
        <v>5</v>
      </c>
      <c r="AN276">
        <v>0</v>
      </c>
      <c r="AO276">
        <v>1</v>
      </c>
      <c r="AP276">
        <v>0</v>
      </c>
      <c r="AQ276">
        <v>0</v>
      </c>
      <c r="AR276">
        <v>0</v>
      </c>
      <c r="AS276" t="s">
        <v>3</v>
      </c>
      <c r="AT276">
        <v>3.45</v>
      </c>
      <c r="AU276" t="s">
        <v>3</v>
      </c>
      <c r="AV276">
        <v>1</v>
      </c>
      <c r="AW276">
        <v>2</v>
      </c>
      <c r="AX276">
        <v>69734495</v>
      </c>
      <c r="AY276">
        <v>1</v>
      </c>
      <c r="AZ276">
        <v>0</v>
      </c>
      <c r="BA276">
        <v>280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CU276">
        <f>ROUND(AT276*Source!I386*AH276*AL276,0)</f>
        <v>527</v>
      </c>
      <c r="CV276">
        <f>ROUND(Y276*Source!I386,9)</f>
        <v>2.415</v>
      </c>
      <c r="CW276">
        <v>0</v>
      </c>
      <c r="CX276">
        <f>ROUND(Y276*Source!I386,9)</f>
        <v>2.415</v>
      </c>
      <c r="CY276">
        <f>AD276</f>
        <v>218.1</v>
      </c>
      <c r="CZ276">
        <f>AH276</f>
        <v>8.6</v>
      </c>
      <c r="DA276">
        <f>AL276</f>
        <v>25.36</v>
      </c>
      <c r="DB276">
        <f t="shared" si="125"/>
        <v>29.67</v>
      </c>
      <c r="DC276">
        <f t="shared" si="126"/>
        <v>0</v>
      </c>
      <c r="DD276" t="s">
        <v>3</v>
      </c>
      <c r="DE276" t="s">
        <v>3</v>
      </c>
      <c r="DF276">
        <f>ROUND(ROUND(AE276,0)*CX276,0)</f>
        <v>0</v>
      </c>
      <c r="DG276">
        <f>ROUND(ROUND(AF276,0)*CX276,0)</f>
        <v>0</v>
      </c>
      <c r="DH276">
        <f>ROUND(ROUND(AG276,0)*CX276,0)</f>
        <v>0</v>
      </c>
      <c r="DI276">
        <f>ROUND(ROUND(AH276*AL276,0)*CX276,0)</f>
        <v>526</v>
      </c>
      <c r="DJ276">
        <f>DI276</f>
        <v>526</v>
      </c>
      <c r="DK276">
        <v>0</v>
      </c>
      <c r="DL276" t="s">
        <v>3</v>
      </c>
      <c r="DM276">
        <v>0</v>
      </c>
      <c r="DN276" t="s">
        <v>3</v>
      </c>
      <c r="DO276">
        <v>0</v>
      </c>
    </row>
    <row r="277" spans="1:119" x14ac:dyDescent="0.2">
      <c r="A277">
        <f>ROW(Source!A386)</f>
        <v>386</v>
      </c>
      <c r="B277">
        <v>69726884</v>
      </c>
      <c r="C277">
        <v>69734491</v>
      </c>
      <c r="D277">
        <v>27441327</v>
      </c>
      <c r="E277">
        <v>1</v>
      </c>
      <c r="F277">
        <v>1</v>
      </c>
      <c r="G277">
        <v>1</v>
      </c>
      <c r="H277">
        <v>2</v>
      </c>
      <c r="I277" t="s">
        <v>975</v>
      </c>
      <c r="J277" t="s">
        <v>976</v>
      </c>
      <c r="K277" t="s">
        <v>977</v>
      </c>
      <c r="L277">
        <v>1368</v>
      </c>
      <c r="N277">
        <v>1011</v>
      </c>
      <c r="O277" t="s">
        <v>978</v>
      </c>
      <c r="P277" t="s">
        <v>978</v>
      </c>
      <c r="Q277">
        <v>1</v>
      </c>
      <c r="W277">
        <v>0</v>
      </c>
      <c r="X277">
        <v>-1583389094</v>
      </c>
      <c r="Y277">
        <f t="shared" si="124"/>
        <v>0.02</v>
      </c>
      <c r="AA277">
        <v>0</v>
      </c>
      <c r="AB277">
        <v>732.02</v>
      </c>
      <c r="AC277">
        <v>231.46</v>
      </c>
      <c r="AD277">
        <v>0</v>
      </c>
      <c r="AE277">
        <v>0</v>
      </c>
      <c r="AF277">
        <v>93.37</v>
      </c>
      <c r="AG277">
        <v>11.69</v>
      </c>
      <c r="AH277">
        <v>0</v>
      </c>
      <c r="AI277">
        <v>1</v>
      </c>
      <c r="AJ277">
        <v>7.84</v>
      </c>
      <c r="AK277">
        <v>19.8</v>
      </c>
      <c r="AL277">
        <v>1</v>
      </c>
      <c r="AM277">
        <v>5</v>
      </c>
      <c r="AN277">
        <v>0</v>
      </c>
      <c r="AO277">
        <v>1</v>
      </c>
      <c r="AP277">
        <v>0</v>
      </c>
      <c r="AQ277">
        <v>0</v>
      </c>
      <c r="AR277">
        <v>0</v>
      </c>
      <c r="AS277" t="s">
        <v>3</v>
      </c>
      <c r="AT277">
        <v>0.02</v>
      </c>
      <c r="AU277" t="s">
        <v>3</v>
      </c>
      <c r="AV277">
        <v>0</v>
      </c>
      <c r="AW277">
        <v>2</v>
      </c>
      <c r="AX277">
        <v>69734496</v>
      </c>
      <c r="AY277">
        <v>1</v>
      </c>
      <c r="AZ277">
        <v>0</v>
      </c>
      <c r="BA277">
        <v>281</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CV277">
        <v>0</v>
      </c>
      <c r="CW277">
        <f>ROUND(Y277*Source!I386*DO277,9)</f>
        <v>0</v>
      </c>
      <c r="CX277">
        <f>ROUND(Y277*Source!I386,9)</f>
        <v>1.4E-2</v>
      </c>
      <c r="CY277">
        <f>AB277</f>
        <v>732.02</v>
      </c>
      <c r="CZ277">
        <f>AF277</f>
        <v>93.37</v>
      </c>
      <c r="DA277">
        <f>AJ277</f>
        <v>7.84</v>
      </c>
      <c r="DB277">
        <f t="shared" si="125"/>
        <v>1.87</v>
      </c>
      <c r="DC277">
        <f t="shared" si="126"/>
        <v>0.23</v>
      </c>
      <c r="DD277" t="s">
        <v>3</v>
      </c>
      <c r="DE277" t="s">
        <v>3</v>
      </c>
      <c r="DF277">
        <f>ROUND(ROUND(AE277,0)*CX277,0)</f>
        <v>0</v>
      </c>
      <c r="DG277">
        <f>ROUND(ROUND(AF277*AJ277,0)*CX277,0)</f>
        <v>10</v>
      </c>
      <c r="DH277">
        <f>ROUND(ROUND(AG277*AK277,0)*CX277,0)</f>
        <v>3</v>
      </c>
      <c r="DI277">
        <f>ROUND(ROUND(AH277,0)*CX277,0)</f>
        <v>0</v>
      </c>
      <c r="DJ277">
        <f>DG277</f>
        <v>10</v>
      </c>
      <c r="DK277">
        <v>0</v>
      </c>
      <c r="DL277" t="s">
        <v>3</v>
      </c>
      <c r="DM277">
        <v>0</v>
      </c>
      <c r="DN277" t="s">
        <v>3</v>
      </c>
      <c r="DO277">
        <v>0</v>
      </c>
    </row>
    <row r="278" spans="1:119" x14ac:dyDescent="0.2">
      <c r="A278">
        <f>ROW(Source!A386)</f>
        <v>386</v>
      </c>
      <c r="B278">
        <v>69726884</v>
      </c>
      <c r="C278">
        <v>69734491</v>
      </c>
      <c r="D278">
        <v>27386998</v>
      </c>
      <c r="E278">
        <v>1</v>
      </c>
      <c r="F278">
        <v>1</v>
      </c>
      <c r="G278">
        <v>1</v>
      </c>
      <c r="H278">
        <v>3</v>
      </c>
      <c r="I278" t="s">
        <v>163</v>
      </c>
      <c r="J278" t="s">
        <v>165</v>
      </c>
      <c r="K278" t="s">
        <v>164</v>
      </c>
      <c r="L278">
        <v>1327</v>
      </c>
      <c r="N278">
        <v>1005</v>
      </c>
      <c r="O278" t="s">
        <v>56</v>
      </c>
      <c r="P278" t="s">
        <v>56</v>
      </c>
      <c r="Q278">
        <v>1</v>
      </c>
      <c r="W278">
        <v>0</v>
      </c>
      <c r="X278">
        <v>-810689284</v>
      </c>
      <c r="Y278">
        <f t="shared" si="124"/>
        <v>115</v>
      </c>
      <c r="AA278">
        <v>23.6</v>
      </c>
      <c r="AB278">
        <v>0</v>
      </c>
      <c r="AC278">
        <v>0</v>
      </c>
      <c r="AD278">
        <v>0</v>
      </c>
      <c r="AE278">
        <v>3.2600000000000002</v>
      </c>
      <c r="AF278">
        <v>0</v>
      </c>
      <c r="AG278">
        <v>0</v>
      </c>
      <c r="AH278">
        <v>0</v>
      </c>
      <c r="AI278">
        <v>7.56</v>
      </c>
      <c r="AJ278">
        <v>1</v>
      </c>
      <c r="AK278">
        <v>1</v>
      </c>
      <c r="AL278">
        <v>1</v>
      </c>
      <c r="AM278">
        <v>0</v>
      </c>
      <c r="AN278">
        <v>0</v>
      </c>
      <c r="AO278">
        <v>0</v>
      </c>
      <c r="AP278">
        <v>1</v>
      </c>
      <c r="AQ278">
        <v>0</v>
      </c>
      <c r="AR278">
        <v>0</v>
      </c>
      <c r="AS278" t="s">
        <v>3</v>
      </c>
      <c r="AT278">
        <v>115</v>
      </c>
      <c r="AU278" t="s">
        <v>3</v>
      </c>
      <c r="AV278">
        <v>0</v>
      </c>
      <c r="AW278">
        <v>2</v>
      </c>
      <c r="AX278">
        <v>69734497</v>
      </c>
      <c r="AY278">
        <v>1</v>
      </c>
      <c r="AZ278">
        <v>22528</v>
      </c>
      <c r="BA278">
        <v>282</v>
      </c>
      <c r="BB278">
        <v>3</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CV278">
        <v>0</v>
      </c>
      <c r="CW278">
        <v>0</v>
      </c>
      <c r="CX278">
        <f>ROUND(Y278*Source!I386,9)</f>
        <v>80.5</v>
      </c>
      <c r="CY278">
        <f>AA278</f>
        <v>23.6</v>
      </c>
      <c r="CZ278">
        <f>AE278</f>
        <v>3.2600000000000002</v>
      </c>
      <c r="DA278">
        <f>AI278</f>
        <v>7.56</v>
      </c>
      <c r="DB278">
        <f t="shared" si="125"/>
        <v>374.9</v>
      </c>
      <c r="DC278">
        <f t="shared" si="126"/>
        <v>0</v>
      </c>
      <c r="DD278" t="s">
        <v>3</v>
      </c>
      <c r="DE278" t="s">
        <v>3</v>
      </c>
      <c r="DF278">
        <f>ROUND(ROUND(AE278*AI278,0)*CX278,0)</f>
        <v>2013</v>
      </c>
      <c r="DG278">
        <f>ROUND(ROUND(AF278,0)*CX278,0)</f>
        <v>0</v>
      </c>
      <c r="DH278">
        <f>ROUND(ROUND(AG278,0)*CX278,0)</f>
        <v>0</v>
      </c>
      <c r="DI278">
        <f>ROUND(ROUND(AH278,0)*CX278,0)</f>
        <v>0</v>
      </c>
      <c r="DJ278">
        <f>DF278</f>
        <v>2013</v>
      </c>
      <c r="DK278">
        <v>0</v>
      </c>
      <c r="DL278" t="s">
        <v>3</v>
      </c>
      <c r="DM278">
        <v>0</v>
      </c>
      <c r="DN278" t="s">
        <v>3</v>
      </c>
      <c r="DO278">
        <v>0</v>
      </c>
    </row>
    <row r="279" spans="1:119" x14ac:dyDescent="0.2">
      <c r="A279">
        <f>ROW(Source!A389)</f>
        <v>389</v>
      </c>
      <c r="B279">
        <v>69726971</v>
      </c>
      <c r="C279">
        <v>69734499</v>
      </c>
      <c r="D279">
        <v>27493137</v>
      </c>
      <c r="E279">
        <v>1</v>
      </c>
      <c r="F279">
        <v>1</v>
      </c>
      <c r="G279">
        <v>1</v>
      </c>
      <c r="H279">
        <v>1</v>
      </c>
      <c r="I279" t="s">
        <v>999</v>
      </c>
      <c r="J279" t="s">
        <v>3</v>
      </c>
      <c r="K279" t="s">
        <v>1000</v>
      </c>
      <c r="L279">
        <v>1369</v>
      </c>
      <c r="N279">
        <v>1013</v>
      </c>
      <c r="O279" t="s">
        <v>974</v>
      </c>
      <c r="P279" t="s">
        <v>974</v>
      </c>
      <c r="Q279">
        <v>1</v>
      </c>
      <c r="W279">
        <v>0</v>
      </c>
      <c r="X279">
        <v>-1973258772</v>
      </c>
      <c r="Y279">
        <f t="shared" si="124"/>
        <v>4.1399999999999997</v>
      </c>
      <c r="AA279">
        <v>0</v>
      </c>
      <c r="AB279">
        <v>0</v>
      </c>
      <c r="AC279">
        <v>0</v>
      </c>
      <c r="AD279">
        <v>9.15</v>
      </c>
      <c r="AE279">
        <v>0</v>
      </c>
      <c r="AF279">
        <v>0</v>
      </c>
      <c r="AG279">
        <v>0</v>
      </c>
      <c r="AH279">
        <v>9.15</v>
      </c>
      <c r="AI279">
        <v>1</v>
      </c>
      <c r="AJ279">
        <v>1</v>
      </c>
      <c r="AK279">
        <v>1</v>
      </c>
      <c r="AL279">
        <v>1</v>
      </c>
      <c r="AM279">
        <v>0</v>
      </c>
      <c r="AN279">
        <v>0</v>
      </c>
      <c r="AO279">
        <v>1</v>
      </c>
      <c r="AP279">
        <v>0</v>
      </c>
      <c r="AQ279">
        <v>0</v>
      </c>
      <c r="AR279">
        <v>0</v>
      </c>
      <c r="AS279" t="s">
        <v>3</v>
      </c>
      <c r="AT279">
        <v>4.1399999999999997</v>
      </c>
      <c r="AU279" t="s">
        <v>3</v>
      </c>
      <c r="AV279">
        <v>1</v>
      </c>
      <c r="AW279">
        <v>2</v>
      </c>
      <c r="AX279">
        <v>69734503</v>
      </c>
      <c r="AY279">
        <v>1</v>
      </c>
      <c r="AZ279">
        <v>0</v>
      </c>
      <c r="BA279">
        <v>283</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CU279">
        <f>ROUND(AT279*Source!I389*AH279*AL279,0)</f>
        <v>27</v>
      </c>
      <c r="CV279">
        <f>ROUND(Y279*Source!I389,9)</f>
        <v>2.8980000000000001</v>
      </c>
      <c r="CW279">
        <v>0</v>
      </c>
      <c r="CX279">
        <f>ROUND(Y279*Source!I389,9)</f>
        <v>2.8980000000000001</v>
      </c>
      <c r="CY279">
        <f>AD279</f>
        <v>9.15</v>
      </c>
      <c r="CZ279">
        <f>AH279</f>
        <v>9.15</v>
      </c>
      <c r="DA279">
        <f>AL279</f>
        <v>1</v>
      </c>
      <c r="DB279">
        <f t="shared" si="125"/>
        <v>37.880000000000003</v>
      </c>
      <c r="DC279">
        <f t="shared" si="126"/>
        <v>0</v>
      </c>
      <c r="DD279" t="s">
        <v>3</v>
      </c>
      <c r="DE279" t="s">
        <v>3</v>
      </c>
      <c r="DF279">
        <f>ROUND(ROUND(AE279,0)*CX279,0)</f>
        <v>0</v>
      </c>
      <c r="DG279">
        <f>ROUND(ROUND(AF279,0)*CX279,0)</f>
        <v>0</v>
      </c>
      <c r="DH279">
        <f>ROUND(ROUND(AG279,0)*CX279,0)</f>
        <v>0</v>
      </c>
      <c r="DI279">
        <f>ROUND(ROUND(AH279,0)*CX279,0)</f>
        <v>26</v>
      </c>
      <c r="DJ279">
        <f>DI279</f>
        <v>26</v>
      </c>
      <c r="DK279">
        <v>0</v>
      </c>
      <c r="DL279" t="s">
        <v>3</v>
      </c>
      <c r="DM279">
        <v>0</v>
      </c>
      <c r="DN279" t="s">
        <v>3</v>
      </c>
      <c r="DO279">
        <v>0</v>
      </c>
    </row>
    <row r="280" spans="1:119" x14ac:dyDescent="0.2">
      <c r="A280">
        <f>ROW(Source!A389)</f>
        <v>389</v>
      </c>
      <c r="B280">
        <v>69726971</v>
      </c>
      <c r="C280">
        <v>69734499</v>
      </c>
      <c r="D280">
        <v>27441327</v>
      </c>
      <c r="E280">
        <v>1</v>
      </c>
      <c r="F280">
        <v>1</v>
      </c>
      <c r="G280">
        <v>1</v>
      </c>
      <c r="H280">
        <v>2</v>
      </c>
      <c r="I280" t="s">
        <v>975</v>
      </c>
      <c r="J280" t="s">
        <v>976</v>
      </c>
      <c r="K280" t="s">
        <v>977</v>
      </c>
      <c r="L280">
        <v>1368</v>
      </c>
      <c r="N280">
        <v>1011</v>
      </c>
      <c r="O280" t="s">
        <v>978</v>
      </c>
      <c r="P280" t="s">
        <v>978</v>
      </c>
      <c r="Q280">
        <v>1</v>
      </c>
      <c r="W280">
        <v>0</v>
      </c>
      <c r="X280">
        <v>-1583389094</v>
      </c>
      <c r="Y280">
        <f t="shared" si="124"/>
        <v>0.11</v>
      </c>
      <c r="AA280">
        <v>0</v>
      </c>
      <c r="AB280">
        <v>93.37</v>
      </c>
      <c r="AC280">
        <v>11.69</v>
      </c>
      <c r="AD280">
        <v>0</v>
      </c>
      <c r="AE280">
        <v>0</v>
      </c>
      <c r="AF280">
        <v>93.37</v>
      </c>
      <c r="AG280">
        <v>11.69</v>
      </c>
      <c r="AH280">
        <v>0</v>
      </c>
      <c r="AI280">
        <v>1</v>
      </c>
      <c r="AJ280">
        <v>1</v>
      </c>
      <c r="AK280">
        <v>1</v>
      </c>
      <c r="AL280">
        <v>1</v>
      </c>
      <c r="AM280">
        <v>0</v>
      </c>
      <c r="AN280">
        <v>0</v>
      </c>
      <c r="AO280">
        <v>1</v>
      </c>
      <c r="AP280">
        <v>0</v>
      </c>
      <c r="AQ280">
        <v>0</v>
      </c>
      <c r="AR280">
        <v>0</v>
      </c>
      <c r="AS280" t="s">
        <v>3</v>
      </c>
      <c r="AT280">
        <v>0.11</v>
      </c>
      <c r="AU280" t="s">
        <v>3</v>
      </c>
      <c r="AV280">
        <v>0</v>
      </c>
      <c r="AW280">
        <v>2</v>
      </c>
      <c r="AX280">
        <v>69734504</v>
      </c>
      <c r="AY280">
        <v>1</v>
      </c>
      <c r="AZ280">
        <v>0</v>
      </c>
      <c r="BA280">
        <v>284</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CV280">
        <v>0</v>
      </c>
      <c r="CW280">
        <f>ROUND(Y280*Source!I389*DO280,9)</f>
        <v>0</v>
      </c>
      <c r="CX280">
        <f>ROUND(Y280*Source!I389,9)</f>
        <v>7.6999999999999999E-2</v>
      </c>
      <c r="CY280">
        <f>AB280</f>
        <v>93.37</v>
      </c>
      <c r="CZ280">
        <f>AF280</f>
        <v>93.37</v>
      </c>
      <c r="DA280">
        <f>AJ280</f>
        <v>1</v>
      </c>
      <c r="DB280">
        <f t="shared" si="125"/>
        <v>10.27</v>
      </c>
      <c r="DC280">
        <f t="shared" si="126"/>
        <v>1.29</v>
      </c>
      <c r="DD280" t="s">
        <v>3</v>
      </c>
      <c r="DE280" t="s">
        <v>3</v>
      </c>
      <c r="DF280">
        <f>ROUND(ROUND(AE280,0)*CX280,0)</f>
        <v>0</v>
      </c>
      <c r="DG280">
        <f>ROUND(ROUND(AF280,0)*CX280,0)</f>
        <v>7</v>
      </c>
      <c r="DH280">
        <f>ROUND(ROUND(AG280,0)*CX280,0)</f>
        <v>1</v>
      </c>
      <c r="DI280">
        <f>ROUND(ROUND(AH280,0)*CX280,0)</f>
        <v>0</v>
      </c>
      <c r="DJ280">
        <f>DG280</f>
        <v>7</v>
      </c>
      <c r="DK280">
        <v>0</v>
      </c>
      <c r="DL280" t="s">
        <v>3</v>
      </c>
      <c r="DM280">
        <v>0</v>
      </c>
      <c r="DN280" t="s">
        <v>3</v>
      </c>
      <c r="DO280">
        <v>0</v>
      </c>
    </row>
    <row r="281" spans="1:119" x14ac:dyDescent="0.2">
      <c r="A281">
        <f>ROW(Source!A389)</f>
        <v>389</v>
      </c>
      <c r="B281">
        <v>69726971</v>
      </c>
      <c r="C281">
        <v>69734499</v>
      </c>
      <c r="D281">
        <v>27371771</v>
      </c>
      <c r="E281">
        <v>1</v>
      </c>
      <c r="F281">
        <v>1</v>
      </c>
      <c r="G281">
        <v>1</v>
      </c>
      <c r="H281">
        <v>3</v>
      </c>
      <c r="I281" t="s">
        <v>178</v>
      </c>
      <c r="J281" t="s">
        <v>181</v>
      </c>
      <c r="K281" t="s">
        <v>179</v>
      </c>
      <c r="L281">
        <v>1308</v>
      </c>
      <c r="N281">
        <v>1003</v>
      </c>
      <c r="O281" t="s">
        <v>180</v>
      </c>
      <c r="P281" t="s">
        <v>180</v>
      </c>
      <c r="Q281">
        <v>100</v>
      </c>
      <c r="W281">
        <v>0</v>
      </c>
      <c r="X281">
        <v>-239826058</v>
      </c>
      <c r="Y281">
        <f t="shared" si="124"/>
        <v>1.05</v>
      </c>
      <c r="AA281">
        <v>2258.6999999999998</v>
      </c>
      <c r="AB281">
        <v>0</v>
      </c>
      <c r="AC281">
        <v>0</v>
      </c>
      <c r="AD281">
        <v>0</v>
      </c>
      <c r="AE281">
        <v>2258.6999999999998</v>
      </c>
      <c r="AF281">
        <v>0</v>
      </c>
      <c r="AG281">
        <v>0</v>
      </c>
      <c r="AH281">
        <v>0</v>
      </c>
      <c r="AI281">
        <v>1</v>
      </c>
      <c r="AJ281">
        <v>1</v>
      </c>
      <c r="AK281">
        <v>1</v>
      </c>
      <c r="AL281">
        <v>1</v>
      </c>
      <c r="AM281">
        <v>0</v>
      </c>
      <c r="AN281">
        <v>0</v>
      </c>
      <c r="AO281">
        <v>0</v>
      </c>
      <c r="AP281">
        <v>0</v>
      </c>
      <c r="AQ281">
        <v>0</v>
      </c>
      <c r="AR281">
        <v>0</v>
      </c>
      <c r="AS281" t="s">
        <v>3</v>
      </c>
      <c r="AT281">
        <v>1.05</v>
      </c>
      <c r="AU281" t="s">
        <v>3</v>
      </c>
      <c r="AV281">
        <v>0</v>
      </c>
      <c r="AW281">
        <v>2</v>
      </c>
      <c r="AX281">
        <v>69734505</v>
      </c>
      <c r="AY281">
        <v>1</v>
      </c>
      <c r="AZ281">
        <v>0</v>
      </c>
      <c r="BA281">
        <v>285</v>
      </c>
      <c r="BB281">
        <v>3</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CV281">
        <v>0</v>
      </c>
      <c r="CW281">
        <v>0</v>
      </c>
      <c r="CX281">
        <f>ROUND(Y281*Source!I389,9)</f>
        <v>0.73499999999999999</v>
      </c>
      <c r="CY281">
        <f>AA281</f>
        <v>2258.6999999999998</v>
      </c>
      <c r="CZ281">
        <f>AE281</f>
        <v>2258.6999999999998</v>
      </c>
      <c r="DA281">
        <f>AI281</f>
        <v>1</v>
      </c>
      <c r="DB281">
        <f t="shared" si="125"/>
        <v>2371.64</v>
      </c>
      <c r="DC281">
        <f t="shared" si="126"/>
        <v>0</v>
      </c>
      <c r="DD281" t="s">
        <v>3</v>
      </c>
      <c r="DE281" t="s">
        <v>3</v>
      </c>
      <c r="DF281">
        <f>ROUND(ROUND(AE281,0)*CX281,0)</f>
        <v>1660</v>
      </c>
      <c r="DG281">
        <f>ROUND(ROUND(AF281,0)*CX281,0)</f>
        <v>0</v>
      </c>
      <c r="DH281">
        <f>ROUND(ROUND(AG281,0)*CX281,0)</f>
        <v>0</v>
      </c>
      <c r="DI281">
        <f>ROUND(ROUND(AH281,0)*CX281,0)</f>
        <v>0</v>
      </c>
      <c r="DJ281">
        <f>DF281</f>
        <v>1660</v>
      </c>
      <c r="DK281">
        <v>0</v>
      </c>
      <c r="DL281" t="s">
        <v>3</v>
      </c>
      <c r="DM281">
        <v>0</v>
      </c>
      <c r="DN281" t="s">
        <v>3</v>
      </c>
      <c r="DO281">
        <v>0</v>
      </c>
    </row>
    <row r="282" spans="1:119" x14ac:dyDescent="0.2">
      <c r="A282">
        <f>ROW(Source!A390)</f>
        <v>390</v>
      </c>
      <c r="B282">
        <v>69726884</v>
      </c>
      <c r="C282">
        <v>69734499</v>
      </c>
      <c r="D282">
        <v>27493137</v>
      </c>
      <c r="E282">
        <v>1</v>
      </c>
      <c r="F282">
        <v>1</v>
      </c>
      <c r="G282">
        <v>1</v>
      </c>
      <c r="H282">
        <v>1</v>
      </c>
      <c r="I282" t="s">
        <v>999</v>
      </c>
      <c r="J282" t="s">
        <v>3</v>
      </c>
      <c r="K282" t="s">
        <v>1000</v>
      </c>
      <c r="L282">
        <v>1369</v>
      </c>
      <c r="N282">
        <v>1013</v>
      </c>
      <c r="O282" t="s">
        <v>974</v>
      </c>
      <c r="P282" t="s">
        <v>974</v>
      </c>
      <c r="Q282">
        <v>1</v>
      </c>
      <c r="W282">
        <v>0</v>
      </c>
      <c r="X282">
        <v>-1973258772</v>
      </c>
      <c r="Y282">
        <f t="shared" si="124"/>
        <v>4.1399999999999997</v>
      </c>
      <c r="AA282">
        <v>0</v>
      </c>
      <c r="AB282">
        <v>0</v>
      </c>
      <c r="AC282">
        <v>0</v>
      </c>
      <c r="AD282">
        <v>234.24</v>
      </c>
      <c r="AE282">
        <v>0</v>
      </c>
      <c r="AF282">
        <v>0</v>
      </c>
      <c r="AG282">
        <v>0</v>
      </c>
      <c r="AH282">
        <v>9.15</v>
      </c>
      <c r="AI282">
        <v>1</v>
      </c>
      <c r="AJ282">
        <v>1</v>
      </c>
      <c r="AK282">
        <v>1</v>
      </c>
      <c r="AL282">
        <v>25.6</v>
      </c>
      <c r="AM282">
        <v>5</v>
      </c>
      <c r="AN282">
        <v>0</v>
      </c>
      <c r="AO282">
        <v>1</v>
      </c>
      <c r="AP282">
        <v>0</v>
      </c>
      <c r="AQ282">
        <v>0</v>
      </c>
      <c r="AR282">
        <v>0</v>
      </c>
      <c r="AS282" t="s">
        <v>3</v>
      </c>
      <c r="AT282">
        <v>4.1399999999999997</v>
      </c>
      <c r="AU282" t="s">
        <v>3</v>
      </c>
      <c r="AV282">
        <v>1</v>
      </c>
      <c r="AW282">
        <v>2</v>
      </c>
      <c r="AX282">
        <v>69734503</v>
      </c>
      <c r="AY282">
        <v>1</v>
      </c>
      <c r="AZ282">
        <v>0</v>
      </c>
      <c r="BA282">
        <v>286</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CU282">
        <f>ROUND(AT282*Source!I390*AH282*AL282,0)</f>
        <v>679</v>
      </c>
      <c r="CV282">
        <f>ROUND(Y282*Source!I390,9)</f>
        <v>2.8980000000000001</v>
      </c>
      <c r="CW282">
        <v>0</v>
      </c>
      <c r="CX282">
        <f>ROUND(Y282*Source!I390,9)</f>
        <v>2.8980000000000001</v>
      </c>
      <c r="CY282">
        <f>AD282</f>
        <v>234.24</v>
      </c>
      <c r="CZ282">
        <f>AH282</f>
        <v>9.15</v>
      </c>
      <c r="DA282">
        <f>AL282</f>
        <v>25.6</v>
      </c>
      <c r="DB282">
        <f t="shared" si="125"/>
        <v>37.880000000000003</v>
      </c>
      <c r="DC282">
        <f t="shared" si="126"/>
        <v>0</v>
      </c>
      <c r="DD282" t="s">
        <v>3</v>
      </c>
      <c r="DE282" t="s">
        <v>3</v>
      </c>
      <c r="DF282">
        <f>ROUND(ROUND(AE282,0)*CX282,0)</f>
        <v>0</v>
      </c>
      <c r="DG282">
        <f>ROUND(ROUND(AF282,0)*CX282,0)</f>
        <v>0</v>
      </c>
      <c r="DH282">
        <f>ROUND(ROUND(AG282,0)*CX282,0)</f>
        <v>0</v>
      </c>
      <c r="DI282">
        <f>ROUND(ROUND(AH282*AL282,0)*CX282,0)</f>
        <v>678</v>
      </c>
      <c r="DJ282">
        <f>DI282</f>
        <v>678</v>
      </c>
      <c r="DK282">
        <v>0</v>
      </c>
      <c r="DL282" t="s">
        <v>3</v>
      </c>
      <c r="DM282">
        <v>0</v>
      </c>
      <c r="DN282" t="s">
        <v>3</v>
      </c>
      <c r="DO282">
        <v>0</v>
      </c>
    </row>
    <row r="283" spans="1:119" x14ac:dyDescent="0.2">
      <c r="A283">
        <f>ROW(Source!A390)</f>
        <v>390</v>
      </c>
      <c r="B283">
        <v>69726884</v>
      </c>
      <c r="C283">
        <v>69734499</v>
      </c>
      <c r="D283">
        <v>27441327</v>
      </c>
      <c r="E283">
        <v>1</v>
      </c>
      <c r="F283">
        <v>1</v>
      </c>
      <c r="G283">
        <v>1</v>
      </c>
      <c r="H283">
        <v>2</v>
      </c>
      <c r="I283" t="s">
        <v>975</v>
      </c>
      <c r="J283" t="s">
        <v>976</v>
      </c>
      <c r="K283" t="s">
        <v>977</v>
      </c>
      <c r="L283">
        <v>1368</v>
      </c>
      <c r="N283">
        <v>1011</v>
      </c>
      <c r="O283" t="s">
        <v>978</v>
      </c>
      <c r="P283" t="s">
        <v>978</v>
      </c>
      <c r="Q283">
        <v>1</v>
      </c>
      <c r="W283">
        <v>0</v>
      </c>
      <c r="X283">
        <v>-1583389094</v>
      </c>
      <c r="Y283">
        <f t="shared" si="124"/>
        <v>0.11</v>
      </c>
      <c r="AA283">
        <v>0</v>
      </c>
      <c r="AB283">
        <v>868.34</v>
      </c>
      <c r="AC283">
        <v>231.46</v>
      </c>
      <c r="AD283">
        <v>0</v>
      </c>
      <c r="AE283">
        <v>0</v>
      </c>
      <c r="AF283">
        <v>93.37</v>
      </c>
      <c r="AG283">
        <v>11.69</v>
      </c>
      <c r="AH283">
        <v>0</v>
      </c>
      <c r="AI283">
        <v>1</v>
      </c>
      <c r="AJ283">
        <v>9.3000000000000007</v>
      </c>
      <c r="AK283">
        <v>19.8</v>
      </c>
      <c r="AL283">
        <v>1</v>
      </c>
      <c r="AM283">
        <v>5</v>
      </c>
      <c r="AN283">
        <v>0</v>
      </c>
      <c r="AO283">
        <v>1</v>
      </c>
      <c r="AP283">
        <v>0</v>
      </c>
      <c r="AQ283">
        <v>0</v>
      </c>
      <c r="AR283">
        <v>0</v>
      </c>
      <c r="AS283" t="s">
        <v>3</v>
      </c>
      <c r="AT283">
        <v>0.11</v>
      </c>
      <c r="AU283" t="s">
        <v>3</v>
      </c>
      <c r="AV283">
        <v>0</v>
      </c>
      <c r="AW283">
        <v>2</v>
      </c>
      <c r="AX283">
        <v>69734504</v>
      </c>
      <c r="AY283">
        <v>1</v>
      </c>
      <c r="AZ283">
        <v>0</v>
      </c>
      <c r="BA283">
        <v>287</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CV283">
        <v>0</v>
      </c>
      <c r="CW283">
        <f>ROUND(Y283*Source!I390*DO283,9)</f>
        <v>0</v>
      </c>
      <c r="CX283">
        <f>ROUND(Y283*Source!I390,9)</f>
        <v>7.6999999999999999E-2</v>
      </c>
      <c r="CY283">
        <f>AB283</f>
        <v>868.34</v>
      </c>
      <c r="CZ283">
        <f>AF283</f>
        <v>93.37</v>
      </c>
      <c r="DA283">
        <f>AJ283</f>
        <v>9.3000000000000007</v>
      </c>
      <c r="DB283">
        <f t="shared" si="125"/>
        <v>10.27</v>
      </c>
      <c r="DC283">
        <f t="shared" si="126"/>
        <v>1.29</v>
      </c>
      <c r="DD283" t="s">
        <v>3</v>
      </c>
      <c r="DE283" t="s">
        <v>3</v>
      </c>
      <c r="DF283">
        <f>ROUND(ROUND(AE283,0)*CX283,0)</f>
        <v>0</v>
      </c>
      <c r="DG283">
        <f>ROUND(ROUND(AF283*AJ283,0)*CX283,0)</f>
        <v>67</v>
      </c>
      <c r="DH283">
        <f>ROUND(ROUND(AG283*AK283,0)*CX283,0)</f>
        <v>18</v>
      </c>
      <c r="DI283">
        <f t="shared" ref="DI283:DI290" si="127">ROUND(ROUND(AH283,0)*CX283,0)</f>
        <v>0</v>
      </c>
      <c r="DJ283">
        <f>DG283</f>
        <v>67</v>
      </c>
      <c r="DK283">
        <v>0</v>
      </c>
      <c r="DL283" t="s">
        <v>3</v>
      </c>
      <c r="DM283">
        <v>0</v>
      </c>
      <c r="DN283" t="s">
        <v>3</v>
      </c>
      <c r="DO283">
        <v>0</v>
      </c>
    </row>
    <row r="284" spans="1:119" x14ac:dyDescent="0.2">
      <c r="A284">
        <f>ROW(Source!A390)</f>
        <v>390</v>
      </c>
      <c r="B284">
        <v>69726884</v>
      </c>
      <c r="C284">
        <v>69734499</v>
      </c>
      <c r="D284">
        <v>27371771</v>
      </c>
      <c r="E284">
        <v>1</v>
      </c>
      <c r="F284">
        <v>1</v>
      </c>
      <c r="G284">
        <v>1</v>
      </c>
      <c r="H284">
        <v>3</v>
      </c>
      <c r="I284" t="s">
        <v>178</v>
      </c>
      <c r="J284" t="s">
        <v>181</v>
      </c>
      <c r="K284" t="s">
        <v>179</v>
      </c>
      <c r="L284">
        <v>1308</v>
      </c>
      <c r="N284">
        <v>1003</v>
      </c>
      <c r="O284" t="s">
        <v>180</v>
      </c>
      <c r="P284" t="s">
        <v>180</v>
      </c>
      <c r="Q284">
        <v>100</v>
      </c>
      <c r="W284">
        <v>0</v>
      </c>
      <c r="X284">
        <v>-239826058</v>
      </c>
      <c r="Y284">
        <f t="shared" si="124"/>
        <v>1.05</v>
      </c>
      <c r="AA284">
        <v>1125</v>
      </c>
      <c r="AB284">
        <v>0</v>
      </c>
      <c r="AC284">
        <v>0</v>
      </c>
      <c r="AD284">
        <v>0</v>
      </c>
      <c r="AE284">
        <v>155.58000000000001</v>
      </c>
      <c r="AF284">
        <v>0</v>
      </c>
      <c r="AG284">
        <v>0</v>
      </c>
      <c r="AH284">
        <v>0</v>
      </c>
      <c r="AI284">
        <v>7.56</v>
      </c>
      <c r="AJ284">
        <v>1</v>
      </c>
      <c r="AK284">
        <v>1</v>
      </c>
      <c r="AL284">
        <v>1</v>
      </c>
      <c r="AM284">
        <v>0</v>
      </c>
      <c r="AN284">
        <v>0</v>
      </c>
      <c r="AO284">
        <v>0</v>
      </c>
      <c r="AP284">
        <v>0</v>
      </c>
      <c r="AQ284">
        <v>0</v>
      </c>
      <c r="AR284">
        <v>0</v>
      </c>
      <c r="AS284" t="s">
        <v>3</v>
      </c>
      <c r="AT284">
        <v>1.05</v>
      </c>
      <c r="AU284" t="s">
        <v>3</v>
      </c>
      <c r="AV284">
        <v>0</v>
      </c>
      <c r="AW284">
        <v>2</v>
      </c>
      <c r="AX284">
        <v>69734505</v>
      </c>
      <c r="AY284">
        <v>1</v>
      </c>
      <c r="AZ284">
        <v>16384</v>
      </c>
      <c r="BA284">
        <v>288</v>
      </c>
      <c r="BB284">
        <v>3</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CV284">
        <v>0</v>
      </c>
      <c r="CW284">
        <v>0</v>
      </c>
      <c r="CX284">
        <f>ROUND(Y284*Source!I390,9)</f>
        <v>0.73499999999999999</v>
      </c>
      <c r="CY284">
        <f>AA284</f>
        <v>1125</v>
      </c>
      <c r="CZ284">
        <f>AE284</f>
        <v>155.58000000000001</v>
      </c>
      <c r="DA284">
        <f>AI284</f>
        <v>7.56</v>
      </c>
      <c r="DB284">
        <f t="shared" si="125"/>
        <v>163.36000000000001</v>
      </c>
      <c r="DC284">
        <f t="shared" si="126"/>
        <v>0</v>
      </c>
      <c r="DD284" t="s">
        <v>3</v>
      </c>
      <c r="DE284" t="s">
        <v>3</v>
      </c>
      <c r="DF284">
        <f>ROUND(ROUND(AE284*AI284,0)*CX284,0)</f>
        <v>864</v>
      </c>
      <c r="DG284">
        <f t="shared" ref="DG284:DG292" si="128">ROUND(ROUND(AF284,0)*CX284,0)</f>
        <v>0</v>
      </c>
      <c r="DH284">
        <f t="shared" ref="DH284:DH291" si="129">ROUND(ROUND(AG284,0)*CX284,0)</f>
        <v>0</v>
      </c>
      <c r="DI284">
        <f t="shared" si="127"/>
        <v>0</v>
      </c>
      <c r="DJ284">
        <f>DF284</f>
        <v>864</v>
      </c>
      <c r="DK284">
        <v>0</v>
      </c>
      <c r="DL284" t="s">
        <v>3</v>
      </c>
      <c r="DM284">
        <v>0</v>
      </c>
      <c r="DN284" t="s">
        <v>3</v>
      </c>
      <c r="DO284">
        <v>0</v>
      </c>
    </row>
    <row r="285" spans="1:119" x14ac:dyDescent="0.2">
      <c r="A285">
        <f>ROW(Source!A393)</f>
        <v>393</v>
      </c>
      <c r="B285">
        <v>69726971</v>
      </c>
      <c r="C285">
        <v>69734507</v>
      </c>
      <c r="D285">
        <v>27496319</v>
      </c>
      <c r="E285">
        <v>1</v>
      </c>
      <c r="F285">
        <v>1</v>
      </c>
      <c r="G285">
        <v>1</v>
      </c>
      <c r="H285">
        <v>1</v>
      </c>
      <c r="I285" t="s">
        <v>1001</v>
      </c>
      <c r="J285" t="s">
        <v>3</v>
      </c>
      <c r="K285" t="s">
        <v>1002</v>
      </c>
      <c r="L285">
        <v>1369</v>
      </c>
      <c r="N285">
        <v>1013</v>
      </c>
      <c r="O285" t="s">
        <v>974</v>
      </c>
      <c r="P285" t="s">
        <v>974</v>
      </c>
      <c r="Q285">
        <v>1</v>
      </c>
      <c r="W285">
        <v>0</v>
      </c>
      <c r="X285">
        <v>1189128158</v>
      </c>
      <c r="Y285">
        <f t="shared" si="124"/>
        <v>39.51</v>
      </c>
      <c r="AA285">
        <v>0</v>
      </c>
      <c r="AB285">
        <v>0</v>
      </c>
      <c r="AC285">
        <v>0</v>
      </c>
      <c r="AD285">
        <v>8.01</v>
      </c>
      <c r="AE285">
        <v>0</v>
      </c>
      <c r="AF285">
        <v>0</v>
      </c>
      <c r="AG285">
        <v>0</v>
      </c>
      <c r="AH285">
        <v>8.01</v>
      </c>
      <c r="AI285">
        <v>1</v>
      </c>
      <c r="AJ285">
        <v>1</v>
      </c>
      <c r="AK285">
        <v>1</v>
      </c>
      <c r="AL285">
        <v>1</v>
      </c>
      <c r="AM285">
        <v>0</v>
      </c>
      <c r="AN285">
        <v>0</v>
      </c>
      <c r="AO285">
        <v>1</v>
      </c>
      <c r="AP285">
        <v>0</v>
      </c>
      <c r="AQ285">
        <v>0</v>
      </c>
      <c r="AR285">
        <v>0</v>
      </c>
      <c r="AS285" t="s">
        <v>3</v>
      </c>
      <c r="AT285">
        <v>39.51</v>
      </c>
      <c r="AU285" t="s">
        <v>3</v>
      </c>
      <c r="AV285">
        <v>1</v>
      </c>
      <c r="AW285">
        <v>2</v>
      </c>
      <c r="AX285">
        <v>69734514</v>
      </c>
      <c r="AY285">
        <v>1</v>
      </c>
      <c r="AZ285">
        <v>0</v>
      </c>
      <c r="BA285">
        <v>289</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CU285">
        <f>ROUND(AT285*Source!I393*AH285*AL285,0)</f>
        <v>222</v>
      </c>
      <c r="CV285">
        <f>ROUND(Y285*Source!I393,9)</f>
        <v>27.657</v>
      </c>
      <c r="CW285">
        <v>0</v>
      </c>
      <c r="CX285">
        <f>ROUND(Y285*Source!I393,9)</f>
        <v>27.657</v>
      </c>
      <c r="CY285">
        <f>AD285</f>
        <v>8.01</v>
      </c>
      <c r="CZ285">
        <f>AH285</f>
        <v>8.01</v>
      </c>
      <c r="DA285">
        <f>AL285</f>
        <v>1</v>
      </c>
      <c r="DB285">
        <f t="shared" si="125"/>
        <v>316.48</v>
      </c>
      <c r="DC285">
        <f t="shared" si="126"/>
        <v>0</v>
      </c>
      <c r="DD285" t="s">
        <v>3</v>
      </c>
      <c r="DE285" t="s">
        <v>3</v>
      </c>
      <c r="DF285">
        <f t="shared" ref="DF285:DF294" si="130">ROUND(ROUND(AE285,0)*CX285,0)</f>
        <v>0</v>
      </c>
      <c r="DG285">
        <f t="shared" si="128"/>
        <v>0</v>
      </c>
      <c r="DH285">
        <f t="shared" si="129"/>
        <v>0</v>
      </c>
      <c r="DI285">
        <f t="shared" si="127"/>
        <v>221</v>
      </c>
      <c r="DJ285">
        <f>DI285</f>
        <v>221</v>
      </c>
      <c r="DK285">
        <v>0</v>
      </c>
      <c r="DL285" t="s">
        <v>3</v>
      </c>
      <c r="DM285">
        <v>0</v>
      </c>
      <c r="DN285" t="s">
        <v>3</v>
      </c>
      <c r="DO285">
        <v>0</v>
      </c>
    </row>
    <row r="286" spans="1:119" x14ac:dyDescent="0.2">
      <c r="A286">
        <f>ROW(Source!A393)</f>
        <v>393</v>
      </c>
      <c r="B286">
        <v>69726971</v>
      </c>
      <c r="C286">
        <v>69734507</v>
      </c>
      <c r="D286">
        <v>121548</v>
      </c>
      <c r="E286">
        <v>1</v>
      </c>
      <c r="F286">
        <v>1</v>
      </c>
      <c r="G286">
        <v>1</v>
      </c>
      <c r="H286">
        <v>1</v>
      </c>
      <c r="I286" t="s">
        <v>36</v>
      </c>
      <c r="J286" t="s">
        <v>3</v>
      </c>
      <c r="K286" t="s">
        <v>981</v>
      </c>
      <c r="L286">
        <v>608254</v>
      </c>
      <c r="N286">
        <v>1013</v>
      </c>
      <c r="O286" t="s">
        <v>982</v>
      </c>
      <c r="P286" t="s">
        <v>982</v>
      </c>
      <c r="Q286">
        <v>1</v>
      </c>
      <c r="W286">
        <v>0</v>
      </c>
      <c r="X286">
        <v>-185737400</v>
      </c>
      <c r="Y286">
        <f t="shared" si="124"/>
        <v>1.27</v>
      </c>
      <c r="AA286">
        <v>0</v>
      </c>
      <c r="AB286">
        <v>0</v>
      </c>
      <c r="AC286">
        <v>0</v>
      </c>
      <c r="AD286">
        <v>0</v>
      </c>
      <c r="AE286">
        <v>0</v>
      </c>
      <c r="AF286">
        <v>0</v>
      </c>
      <c r="AG286">
        <v>0</v>
      </c>
      <c r="AH286">
        <v>0</v>
      </c>
      <c r="AI286">
        <v>1</v>
      </c>
      <c r="AJ286">
        <v>1</v>
      </c>
      <c r="AK286">
        <v>1</v>
      </c>
      <c r="AL286">
        <v>1</v>
      </c>
      <c r="AM286">
        <v>0</v>
      </c>
      <c r="AN286">
        <v>0</v>
      </c>
      <c r="AO286">
        <v>1</v>
      </c>
      <c r="AP286">
        <v>0</v>
      </c>
      <c r="AQ286">
        <v>0</v>
      </c>
      <c r="AR286">
        <v>0</v>
      </c>
      <c r="AS286" t="s">
        <v>3</v>
      </c>
      <c r="AT286">
        <v>1.27</v>
      </c>
      <c r="AU286" t="s">
        <v>3</v>
      </c>
      <c r="AV286">
        <v>2</v>
      </c>
      <c r="AW286">
        <v>2</v>
      </c>
      <c r="AX286">
        <v>69734515</v>
      </c>
      <c r="AY286">
        <v>1</v>
      </c>
      <c r="AZ286">
        <v>0</v>
      </c>
      <c r="BA286">
        <v>290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CV286">
        <v>0</v>
      </c>
      <c r="CW286">
        <v>0</v>
      </c>
      <c r="CX286">
        <f>ROUND(Y286*Source!I393,9)</f>
        <v>0.88900000000000001</v>
      </c>
      <c r="CY286">
        <f>AD286</f>
        <v>0</v>
      </c>
      <c r="CZ286">
        <f>AH286</f>
        <v>0</v>
      </c>
      <c r="DA286">
        <f>AL286</f>
        <v>1</v>
      </c>
      <c r="DB286">
        <f t="shared" si="125"/>
        <v>0</v>
      </c>
      <c r="DC286">
        <f t="shared" si="126"/>
        <v>0</v>
      </c>
      <c r="DD286" t="s">
        <v>3</v>
      </c>
      <c r="DE286" t="s">
        <v>3</v>
      </c>
      <c r="DF286">
        <f t="shared" si="130"/>
        <v>0</v>
      </c>
      <c r="DG286">
        <f t="shared" si="128"/>
        <v>0</v>
      </c>
      <c r="DH286">
        <f t="shared" si="129"/>
        <v>0</v>
      </c>
      <c r="DI286">
        <f t="shared" si="127"/>
        <v>0</v>
      </c>
      <c r="DJ286">
        <f>DI286</f>
        <v>0</v>
      </c>
      <c r="DK286">
        <v>0</v>
      </c>
      <c r="DL286" t="s">
        <v>3</v>
      </c>
      <c r="DM286">
        <v>0</v>
      </c>
      <c r="DN286" t="s">
        <v>3</v>
      </c>
      <c r="DO286">
        <v>0</v>
      </c>
    </row>
    <row r="287" spans="1:119" x14ac:dyDescent="0.2">
      <c r="A287">
        <f>ROW(Source!A393)</f>
        <v>393</v>
      </c>
      <c r="B287">
        <v>69726971</v>
      </c>
      <c r="C287">
        <v>69734507</v>
      </c>
      <c r="D287">
        <v>27439630</v>
      </c>
      <c r="E287">
        <v>1</v>
      </c>
      <c r="F287">
        <v>1</v>
      </c>
      <c r="G287">
        <v>1</v>
      </c>
      <c r="H287">
        <v>2</v>
      </c>
      <c r="I287" t="s">
        <v>986</v>
      </c>
      <c r="J287" t="s">
        <v>987</v>
      </c>
      <c r="K287" t="s">
        <v>988</v>
      </c>
      <c r="L287">
        <v>1368</v>
      </c>
      <c r="N287">
        <v>1011</v>
      </c>
      <c r="O287" t="s">
        <v>978</v>
      </c>
      <c r="P287" t="s">
        <v>978</v>
      </c>
      <c r="Q287">
        <v>1</v>
      </c>
      <c r="W287">
        <v>0</v>
      </c>
      <c r="X287">
        <v>-72110300</v>
      </c>
      <c r="Y287">
        <f t="shared" si="124"/>
        <v>1.27</v>
      </c>
      <c r="AA287">
        <v>0</v>
      </c>
      <c r="AB287">
        <v>31.27</v>
      </c>
      <c r="AC287">
        <v>13.61</v>
      </c>
      <c r="AD287">
        <v>0</v>
      </c>
      <c r="AE287">
        <v>0</v>
      </c>
      <c r="AF287">
        <v>31.27</v>
      </c>
      <c r="AG287">
        <v>13.61</v>
      </c>
      <c r="AH287">
        <v>0</v>
      </c>
      <c r="AI287">
        <v>1</v>
      </c>
      <c r="AJ287">
        <v>1</v>
      </c>
      <c r="AK287">
        <v>1</v>
      </c>
      <c r="AL287">
        <v>1</v>
      </c>
      <c r="AM287">
        <v>0</v>
      </c>
      <c r="AN287">
        <v>0</v>
      </c>
      <c r="AO287">
        <v>1</v>
      </c>
      <c r="AP287">
        <v>0</v>
      </c>
      <c r="AQ287">
        <v>0</v>
      </c>
      <c r="AR287">
        <v>0</v>
      </c>
      <c r="AS287" t="s">
        <v>3</v>
      </c>
      <c r="AT287">
        <v>1.27</v>
      </c>
      <c r="AU287" t="s">
        <v>3</v>
      </c>
      <c r="AV287">
        <v>0</v>
      </c>
      <c r="AW287">
        <v>2</v>
      </c>
      <c r="AX287">
        <v>69734516</v>
      </c>
      <c r="AY287">
        <v>1</v>
      </c>
      <c r="AZ287">
        <v>0</v>
      </c>
      <c r="BA287">
        <v>291</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CV287">
        <v>0</v>
      </c>
      <c r="CW287">
        <f>ROUND(Y287*Source!I393*DO287,9)</f>
        <v>0</v>
      </c>
      <c r="CX287">
        <f>ROUND(Y287*Source!I393,9)</f>
        <v>0.88900000000000001</v>
      </c>
      <c r="CY287">
        <f>AB287</f>
        <v>31.27</v>
      </c>
      <c r="CZ287">
        <f>AF287</f>
        <v>31.27</v>
      </c>
      <c r="DA287">
        <f>AJ287</f>
        <v>1</v>
      </c>
      <c r="DB287">
        <f t="shared" si="125"/>
        <v>39.71</v>
      </c>
      <c r="DC287">
        <f t="shared" si="126"/>
        <v>17.28</v>
      </c>
      <c r="DD287" t="s">
        <v>3</v>
      </c>
      <c r="DE287" t="s">
        <v>3</v>
      </c>
      <c r="DF287">
        <f t="shared" si="130"/>
        <v>0</v>
      </c>
      <c r="DG287">
        <f t="shared" si="128"/>
        <v>28</v>
      </c>
      <c r="DH287">
        <f t="shared" si="129"/>
        <v>12</v>
      </c>
      <c r="DI287">
        <f t="shared" si="127"/>
        <v>0</v>
      </c>
      <c r="DJ287">
        <f>DG287</f>
        <v>28</v>
      </c>
      <c r="DK287">
        <v>0</v>
      </c>
      <c r="DL287" t="s">
        <v>3</v>
      </c>
      <c r="DM287">
        <v>0</v>
      </c>
      <c r="DN287" t="s">
        <v>3</v>
      </c>
      <c r="DO287">
        <v>0</v>
      </c>
    </row>
    <row r="288" spans="1:119" x14ac:dyDescent="0.2">
      <c r="A288">
        <f>ROW(Source!A393)</f>
        <v>393</v>
      </c>
      <c r="B288">
        <v>69726971</v>
      </c>
      <c r="C288">
        <v>69734507</v>
      </c>
      <c r="D288">
        <v>27440041</v>
      </c>
      <c r="E288">
        <v>1</v>
      </c>
      <c r="F288">
        <v>1</v>
      </c>
      <c r="G288">
        <v>1</v>
      </c>
      <c r="H288">
        <v>2</v>
      </c>
      <c r="I288" t="s">
        <v>1003</v>
      </c>
      <c r="J288" t="s">
        <v>1004</v>
      </c>
      <c r="K288" t="s">
        <v>1005</v>
      </c>
      <c r="L288">
        <v>1368</v>
      </c>
      <c r="N288">
        <v>1011</v>
      </c>
      <c r="O288" t="s">
        <v>978</v>
      </c>
      <c r="P288" t="s">
        <v>978</v>
      </c>
      <c r="Q288">
        <v>1</v>
      </c>
      <c r="W288">
        <v>0</v>
      </c>
      <c r="X288">
        <v>781889226</v>
      </c>
      <c r="Y288">
        <f t="shared" si="124"/>
        <v>9.07</v>
      </c>
      <c r="AA288">
        <v>0</v>
      </c>
      <c r="AB288">
        <v>0.5</v>
      </c>
      <c r="AC288">
        <v>0</v>
      </c>
      <c r="AD288">
        <v>0</v>
      </c>
      <c r="AE288">
        <v>0</v>
      </c>
      <c r="AF288">
        <v>0.5</v>
      </c>
      <c r="AG288">
        <v>0</v>
      </c>
      <c r="AH288">
        <v>0</v>
      </c>
      <c r="AI288">
        <v>1</v>
      </c>
      <c r="AJ288">
        <v>1</v>
      </c>
      <c r="AK288">
        <v>1</v>
      </c>
      <c r="AL288">
        <v>1</v>
      </c>
      <c r="AM288">
        <v>0</v>
      </c>
      <c r="AN288">
        <v>0</v>
      </c>
      <c r="AO288">
        <v>1</v>
      </c>
      <c r="AP288">
        <v>0</v>
      </c>
      <c r="AQ288">
        <v>0</v>
      </c>
      <c r="AR288">
        <v>0</v>
      </c>
      <c r="AS288" t="s">
        <v>3</v>
      </c>
      <c r="AT288">
        <v>9.07</v>
      </c>
      <c r="AU288" t="s">
        <v>3</v>
      </c>
      <c r="AV288">
        <v>0</v>
      </c>
      <c r="AW288">
        <v>2</v>
      </c>
      <c r="AX288">
        <v>69734517</v>
      </c>
      <c r="AY288">
        <v>1</v>
      </c>
      <c r="AZ288">
        <v>0</v>
      </c>
      <c r="BA288">
        <v>292</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CV288">
        <v>0</v>
      </c>
      <c r="CW288">
        <f>ROUND(Y288*Source!I393*DO288,9)</f>
        <v>0</v>
      </c>
      <c r="CX288">
        <f>ROUND(Y288*Source!I393,9)</f>
        <v>6.3490000000000002</v>
      </c>
      <c r="CY288">
        <f>AB288</f>
        <v>0.5</v>
      </c>
      <c r="CZ288">
        <f>AF288</f>
        <v>0.5</v>
      </c>
      <c r="DA288">
        <f>AJ288</f>
        <v>1</v>
      </c>
      <c r="DB288">
        <f t="shared" si="125"/>
        <v>4.54</v>
      </c>
      <c r="DC288">
        <f t="shared" si="126"/>
        <v>0</v>
      </c>
      <c r="DD288" t="s">
        <v>3</v>
      </c>
      <c r="DE288" t="s">
        <v>3</v>
      </c>
      <c r="DF288">
        <f t="shared" si="130"/>
        <v>0</v>
      </c>
      <c r="DG288">
        <f t="shared" si="128"/>
        <v>6</v>
      </c>
      <c r="DH288">
        <f t="shared" si="129"/>
        <v>0</v>
      </c>
      <c r="DI288">
        <f t="shared" si="127"/>
        <v>0</v>
      </c>
      <c r="DJ288">
        <f>DG288</f>
        <v>6</v>
      </c>
      <c r="DK288">
        <v>0</v>
      </c>
      <c r="DL288" t="s">
        <v>3</v>
      </c>
      <c r="DM288">
        <v>0</v>
      </c>
      <c r="DN288" t="s">
        <v>3</v>
      </c>
      <c r="DO288">
        <v>0</v>
      </c>
    </row>
    <row r="289" spans="1:119" x14ac:dyDescent="0.2">
      <c r="A289">
        <f>ROW(Source!A393)</f>
        <v>393</v>
      </c>
      <c r="B289">
        <v>69726971</v>
      </c>
      <c r="C289">
        <v>69734507</v>
      </c>
      <c r="D289">
        <v>27416566</v>
      </c>
      <c r="E289">
        <v>1</v>
      </c>
      <c r="F289">
        <v>1</v>
      </c>
      <c r="G289">
        <v>1</v>
      </c>
      <c r="H289">
        <v>3</v>
      </c>
      <c r="I289" t="s">
        <v>82</v>
      </c>
      <c r="J289" t="s">
        <v>194</v>
      </c>
      <c r="K289" t="s">
        <v>83</v>
      </c>
      <c r="L289">
        <v>1339</v>
      </c>
      <c r="N289">
        <v>1007</v>
      </c>
      <c r="O289" t="s">
        <v>40</v>
      </c>
      <c r="P289" t="s">
        <v>40</v>
      </c>
      <c r="Q289">
        <v>1</v>
      </c>
      <c r="W289">
        <v>0</v>
      </c>
      <c r="X289">
        <v>1967222743</v>
      </c>
      <c r="Y289">
        <f t="shared" si="124"/>
        <v>3.5</v>
      </c>
      <c r="AA289">
        <v>7.14</v>
      </c>
      <c r="AB289">
        <v>0</v>
      </c>
      <c r="AC289">
        <v>0</v>
      </c>
      <c r="AD289">
        <v>0</v>
      </c>
      <c r="AE289">
        <v>7.14</v>
      </c>
      <c r="AF289">
        <v>0</v>
      </c>
      <c r="AG289">
        <v>0</v>
      </c>
      <c r="AH289">
        <v>0</v>
      </c>
      <c r="AI289">
        <v>1</v>
      </c>
      <c r="AJ289">
        <v>1</v>
      </c>
      <c r="AK289">
        <v>1</v>
      </c>
      <c r="AL289">
        <v>1</v>
      </c>
      <c r="AM289">
        <v>0</v>
      </c>
      <c r="AN289">
        <v>0</v>
      </c>
      <c r="AO289">
        <v>0</v>
      </c>
      <c r="AP289">
        <v>1</v>
      </c>
      <c r="AQ289">
        <v>0</v>
      </c>
      <c r="AR289">
        <v>0</v>
      </c>
      <c r="AS289" t="s">
        <v>3</v>
      </c>
      <c r="AT289">
        <v>3.5</v>
      </c>
      <c r="AU289" t="s">
        <v>3</v>
      </c>
      <c r="AV289">
        <v>0</v>
      </c>
      <c r="AW289">
        <v>2</v>
      </c>
      <c r="AX289">
        <v>69734519</v>
      </c>
      <c r="AY289">
        <v>1</v>
      </c>
      <c r="AZ289">
        <v>0</v>
      </c>
      <c r="BA289">
        <v>294</v>
      </c>
      <c r="BB289">
        <v>3</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CV289">
        <v>0</v>
      </c>
      <c r="CW289">
        <v>0</v>
      </c>
      <c r="CX289">
        <f>ROUND(Y289*Source!I393,9)</f>
        <v>2.4500000000000002</v>
      </c>
      <c r="CY289">
        <f>AA289</f>
        <v>7.14</v>
      </c>
      <c r="CZ289">
        <f>AE289</f>
        <v>7.14</v>
      </c>
      <c r="DA289">
        <f>AI289</f>
        <v>1</v>
      </c>
      <c r="DB289">
        <f t="shared" si="125"/>
        <v>24.99</v>
      </c>
      <c r="DC289">
        <f t="shared" si="126"/>
        <v>0</v>
      </c>
      <c r="DD289" t="s">
        <v>3</v>
      </c>
      <c r="DE289" t="s">
        <v>3</v>
      </c>
      <c r="DF289">
        <f t="shared" si="130"/>
        <v>17</v>
      </c>
      <c r="DG289">
        <f t="shared" si="128"/>
        <v>0</v>
      </c>
      <c r="DH289">
        <f t="shared" si="129"/>
        <v>0</v>
      </c>
      <c r="DI289">
        <f t="shared" si="127"/>
        <v>0</v>
      </c>
      <c r="DJ289">
        <f>DF289</f>
        <v>17</v>
      </c>
      <c r="DK289">
        <v>0</v>
      </c>
      <c r="DL289" t="s">
        <v>3</v>
      </c>
      <c r="DM289">
        <v>0</v>
      </c>
      <c r="DN289" t="s">
        <v>3</v>
      </c>
      <c r="DO289">
        <v>0</v>
      </c>
    </row>
    <row r="290" spans="1:119" x14ac:dyDescent="0.2">
      <c r="A290">
        <f>ROW(Source!A393)</f>
        <v>393</v>
      </c>
      <c r="B290">
        <v>69726971</v>
      </c>
      <c r="C290">
        <v>69734507</v>
      </c>
      <c r="D290">
        <v>61332096</v>
      </c>
      <c r="E290">
        <v>1</v>
      </c>
      <c r="F290">
        <v>1</v>
      </c>
      <c r="G290">
        <v>1</v>
      </c>
      <c r="H290">
        <v>3</v>
      </c>
      <c r="I290" t="s">
        <v>189</v>
      </c>
      <c r="J290" t="s">
        <v>191</v>
      </c>
      <c r="K290" t="s">
        <v>190</v>
      </c>
      <c r="L290">
        <v>1339</v>
      </c>
      <c r="N290">
        <v>1007</v>
      </c>
      <c r="O290" t="s">
        <v>40</v>
      </c>
      <c r="P290" t="s">
        <v>40</v>
      </c>
      <c r="Q290">
        <v>1</v>
      </c>
      <c r="W290">
        <v>0</v>
      </c>
      <c r="X290">
        <v>1799260510</v>
      </c>
      <c r="Y290">
        <f t="shared" si="124"/>
        <v>2.04</v>
      </c>
      <c r="AA290">
        <v>867.14</v>
      </c>
      <c r="AB290">
        <v>0</v>
      </c>
      <c r="AC290">
        <v>0</v>
      </c>
      <c r="AD290">
        <v>0</v>
      </c>
      <c r="AE290">
        <v>867.14</v>
      </c>
      <c r="AF290">
        <v>0</v>
      </c>
      <c r="AG290">
        <v>0</v>
      </c>
      <c r="AH290">
        <v>0</v>
      </c>
      <c r="AI290">
        <v>1</v>
      </c>
      <c r="AJ290">
        <v>1</v>
      </c>
      <c r="AK290">
        <v>1</v>
      </c>
      <c r="AL290">
        <v>1</v>
      </c>
      <c r="AM290">
        <v>0</v>
      </c>
      <c r="AN290">
        <v>0</v>
      </c>
      <c r="AO290">
        <v>0</v>
      </c>
      <c r="AP290">
        <v>1</v>
      </c>
      <c r="AQ290">
        <v>0</v>
      </c>
      <c r="AR290">
        <v>0</v>
      </c>
      <c r="AS290" t="s">
        <v>3</v>
      </c>
      <c r="AT290">
        <v>2.04</v>
      </c>
      <c r="AU290" t="s">
        <v>3</v>
      </c>
      <c r="AV290">
        <v>0</v>
      </c>
      <c r="AW290">
        <v>1</v>
      </c>
      <c r="AX290">
        <v>-1</v>
      </c>
      <c r="AY290">
        <v>0</v>
      </c>
      <c r="AZ290">
        <v>0</v>
      </c>
      <c r="BA290" t="s">
        <v>3</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CV290">
        <v>0</v>
      </c>
      <c r="CW290">
        <v>0</v>
      </c>
      <c r="CX290">
        <f>ROUND(Y290*Source!I393,9)</f>
        <v>1.4279999999999999</v>
      </c>
      <c r="CY290">
        <f>AA290</f>
        <v>867.14</v>
      </c>
      <c r="CZ290">
        <f>AE290</f>
        <v>867.14</v>
      </c>
      <c r="DA290">
        <f>AI290</f>
        <v>1</v>
      </c>
      <c r="DB290">
        <f t="shared" si="125"/>
        <v>1768.97</v>
      </c>
      <c r="DC290">
        <f t="shared" si="126"/>
        <v>0</v>
      </c>
      <c r="DD290" t="s">
        <v>3</v>
      </c>
      <c r="DE290" t="s">
        <v>3</v>
      </c>
      <c r="DF290">
        <f t="shared" si="130"/>
        <v>1238</v>
      </c>
      <c r="DG290">
        <f t="shared" si="128"/>
        <v>0</v>
      </c>
      <c r="DH290">
        <f t="shared" si="129"/>
        <v>0</v>
      </c>
      <c r="DI290">
        <f t="shared" si="127"/>
        <v>0</v>
      </c>
      <c r="DJ290">
        <f>DF290</f>
        <v>1238</v>
      </c>
      <c r="DK290">
        <v>0</v>
      </c>
      <c r="DL290" t="s">
        <v>3</v>
      </c>
      <c r="DM290">
        <v>0</v>
      </c>
      <c r="DN290" t="s">
        <v>3</v>
      </c>
      <c r="DO290">
        <v>0</v>
      </c>
    </row>
    <row r="291" spans="1:119" x14ac:dyDescent="0.2">
      <c r="A291">
        <f>ROW(Source!A394)</f>
        <v>394</v>
      </c>
      <c r="B291">
        <v>69726884</v>
      </c>
      <c r="C291">
        <v>69734507</v>
      </c>
      <c r="D291">
        <v>27496319</v>
      </c>
      <c r="E291">
        <v>1</v>
      </c>
      <c r="F291">
        <v>1</v>
      </c>
      <c r="G291">
        <v>1</v>
      </c>
      <c r="H291">
        <v>1</v>
      </c>
      <c r="I291" t="s">
        <v>1001</v>
      </c>
      <c r="J291" t="s">
        <v>3</v>
      </c>
      <c r="K291" t="s">
        <v>1002</v>
      </c>
      <c r="L291">
        <v>1369</v>
      </c>
      <c r="N291">
        <v>1013</v>
      </c>
      <c r="O291" t="s">
        <v>974</v>
      </c>
      <c r="P291" t="s">
        <v>974</v>
      </c>
      <c r="Q291">
        <v>1</v>
      </c>
      <c r="W291">
        <v>0</v>
      </c>
      <c r="X291">
        <v>1189128158</v>
      </c>
      <c r="Y291">
        <f t="shared" si="124"/>
        <v>39.51</v>
      </c>
      <c r="AA291">
        <v>0</v>
      </c>
      <c r="AB291">
        <v>0</v>
      </c>
      <c r="AC291">
        <v>0</v>
      </c>
      <c r="AD291">
        <v>203.13</v>
      </c>
      <c r="AE291">
        <v>0</v>
      </c>
      <c r="AF291">
        <v>0</v>
      </c>
      <c r="AG291">
        <v>0</v>
      </c>
      <c r="AH291">
        <v>8.01</v>
      </c>
      <c r="AI291">
        <v>1</v>
      </c>
      <c r="AJ291">
        <v>1</v>
      </c>
      <c r="AK291">
        <v>1</v>
      </c>
      <c r="AL291">
        <v>25.36</v>
      </c>
      <c r="AM291">
        <v>5</v>
      </c>
      <c r="AN291">
        <v>0</v>
      </c>
      <c r="AO291">
        <v>1</v>
      </c>
      <c r="AP291">
        <v>0</v>
      </c>
      <c r="AQ291">
        <v>0</v>
      </c>
      <c r="AR291">
        <v>0</v>
      </c>
      <c r="AS291" t="s">
        <v>3</v>
      </c>
      <c r="AT291">
        <v>39.51</v>
      </c>
      <c r="AU291" t="s">
        <v>3</v>
      </c>
      <c r="AV291">
        <v>1</v>
      </c>
      <c r="AW291">
        <v>2</v>
      </c>
      <c r="AX291">
        <v>69734514</v>
      </c>
      <c r="AY291">
        <v>1</v>
      </c>
      <c r="AZ291">
        <v>0</v>
      </c>
      <c r="BA291">
        <v>295</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CU291">
        <f>ROUND(AT291*Source!I394*AH291*AL291,0)</f>
        <v>5618</v>
      </c>
      <c r="CV291">
        <f>ROUND(Y291*Source!I394,9)</f>
        <v>27.657</v>
      </c>
      <c r="CW291">
        <v>0</v>
      </c>
      <c r="CX291">
        <f>ROUND(Y291*Source!I394,9)</f>
        <v>27.657</v>
      </c>
      <c r="CY291">
        <f>AD291</f>
        <v>203.13</v>
      </c>
      <c r="CZ291">
        <f>AH291</f>
        <v>8.01</v>
      </c>
      <c r="DA291">
        <f>AL291</f>
        <v>25.36</v>
      </c>
      <c r="DB291">
        <f t="shared" si="125"/>
        <v>316.48</v>
      </c>
      <c r="DC291">
        <f t="shared" si="126"/>
        <v>0</v>
      </c>
      <c r="DD291" t="s">
        <v>3</v>
      </c>
      <c r="DE291" t="s">
        <v>3</v>
      </c>
      <c r="DF291">
        <f t="shared" si="130"/>
        <v>0</v>
      </c>
      <c r="DG291">
        <f t="shared" si="128"/>
        <v>0</v>
      </c>
      <c r="DH291">
        <f t="shared" si="129"/>
        <v>0</v>
      </c>
      <c r="DI291">
        <f>ROUND(ROUND(AH291*AL291,0)*CX291,0)</f>
        <v>5614</v>
      </c>
      <c r="DJ291">
        <f>DI291</f>
        <v>5614</v>
      </c>
      <c r="DK291">
        <v>0</v>
      </c>
      <c r="DL291" t="s">
        <v>3</v>
      </c>
      <c r="DM291">
        <v>0</v>
      </c>
      <c r="DN291" t="s">
        <v>3</v>
      </c>
      <c r="DO291">
        <v>0</v>
      </c>
    </row>
    <row r="292" spans="1:119" x14ac:dyDescent="0.2">
      <c r="A292">
        <f>ROW(Source!A394)</f>
        <v>394</v>
      </c>
      <c r="B292">
        <v>69726884</v>
      </c>
      <c r="C292">
        <v>69734507</v>
      </c>
      <c r="D292">
        <v>121548</v>
      </c>
      <c r="E292">
        <v>1</v>
      </c>
      <c r="F292">
        <v>1</v>
      </c>
      <c r="G292">
        <v>1</v>
      </c>
      <c r="H292">
        <v>1</v>
      </c>
      <c r="I292" t="s">
        <v>36</v>
      </c>
      <c r="J292" t="s">
        <v>3</v>
      </c>
      <c r="K292" t="s">
        <v>981</v>
      </c>
      <c r="L292">
        <v>608254</v>
      </c>
      <c r="N292">
        <v>1013</v>
      </c>
      <c r="O292" t="s">
        <v>982</v>
      </c>
      <c r="P292" t="s">
        <v>982</v>
      </c>
      <c r="Q292">
        <v>1</v>
      </c>
      <c r="W292">
        <v>0</v>
      </c>
      <c r="X292">
        <v>-185737400</v>
      </c>
      <c r="Y292">
        <f t="shared" si="124"/>
        <v>1.27</v>
      </c>
      <c r="AA292">
        <v>0</v>
      </c>
      <c r="AB292">
        <v>0</v>
      </c>
      <c r="AC292">
        <v>0</v>
      </c>
      <c r="AD292">
        <v>0</v>
      </c>
      <c r="AE292">
        <v>0</v>
      </c>
      <c r="AF292">
        <v>0</v>
      </c>
      <c r="AG292">
        <v>0</v>
      </c>
      <c r="AH292">
        <v>0</v>
      </c>
      <c r="AI292">
        <v>1</v>
      </c>
      <c r="AJ292">
        <v>1</v>
      </c>
      <c r="AK292">
        <v>19.8</v>
      </c>
      <c r="AL292">
        <v>1</v>
      </c>
      <c r="AM292">
        <v>5</v>
      </c>
      <c r="AN292">
        <v>0</v>
      </c>
      <c r="AO292">
        <v>1</v>
      </c>
      <c r="AP292">
        <v>0</v>
      </c>
      <c r="AQ292">
        <v>0</v>
      </c>
      <c r="AR292">
        <v>0</v>
      </c>
      <c r="AS292" t="s">
        <v>3</v>
      </c>
      <c r="AT292">
        <v>1.27</v>
      </c>
      <c r="AU292" t="s">
        <v>3</v>
      </c>
      <c r="AV292">
        <v>2</v>
      </c>
      <c r="AW292">
        <v>2</v>
      </c>
      <c r="AX292">
        <v>69734515</v>
      </c>
      <c r="AY292">
        <v>1</v>
      </c>
      <c r="AZ292">
        <v>0</v>
      </c>
      <c r="BA292">
        <v>296</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CV292">
        <v>0</v>
      </c>
      <c r="CW292">
        <v>0</v>
      </c>
      <c r="CX292">
        <f>ROUND(Y292*Source!I394,9)</f>
        <v>0.88900000000000001</v>
      </c>
      <c r="CY292">
        <f>AD292</f>
        <v>0</v>
      </c>
      <c r="CZ292">
        <f>AH292</f>
        <v>0</v>
      </c>
      <c r="DA292">
        <f>AL292</f>
        <v>1</v>
      </c>
      <c r="DB292">
        <f t="shared" si="125"/>
        <v>0</v>
      </c>
      <c r="DC292">
        <f t="shared" si="126"/>
        <v>0</v>
      </c>
      <c r="DD292" t="s">
        <v>3</v>
      </c>
      <c r="DE292" t="s">
        <v>3</v>
      </c>
      <c r="DF292">
        <f t="shared" si="130"/>
        <v>0</v>
      </c>
      <c r="DG292">
        <f t="shared" si="128"/>
        <v>0</v>
      </c>
      <c r="DH292">
        <f>ROUND(ROUND(AG292*AK292,0)*CX292,0)</f>
        <v>0</v>
      </c>
      <c r="DI292">
        <f t="shared" ref="DI292:DI301" si="131">ROUND(ROUND(AH292,0)*CX292,0)</f>
        <v>0</v>
      </c>
      <c r="DJ292">
        <f>DI292</f>
        <v>0</v>
      </c>
      <c r="DK292">
        <v>0</v>
      </c>
      <c r="DL292" t="s">
        <v>3</v>
      </c>
      <c r="DM292">
        <v>0</v>
      </c>
      <c r="DN292" t="s">
        <v>3</v>
      </c>
      <c r="DO292">
        <v>0</v>
      </c>
    </row>
    <row r="293" spans="1:119" x14ac:dyDescent="0.2">
      <c r="A293">
        <f>ROW(Source!A394)</f>
        <v>394</v>
      </c>
      <c r="B293">
        <v>69726884</v>
      </c>
      <c r="C293">
        <v>69734507</v>
      </c>
      <c r="D293">
        <v>27439630</v>
      </c>
      <c r="E293">
        <v>1</v>
      </c>
      <c r="F293">
        <v>1</v>
      </c>
      <c r="G293">
        <v>1</v>
      </c>
      <c r="H293">
        <v>2</v>
      </c>
      <c r="I293" t="s">
        <v>986</v>
      </c>
      <c r="J293" t="s">
        <v>987</v>
      </c>
      <c r="K293" t="s">
        <v>988</v>
      </c>
      <c r="L293">
        <v>1368</v>
      </c>
      <c r="N293">
        <v>1011</v>
      </c>
      <c r="O293" t="s">
        <v>978</v>
      </c>
      <c r="P293" t="s">
        <v>978</v>
      </c>
      <c r="Q293">
        <v>1</v>
      </c>
      <c r="W293">
        <v>0</v>
      </c>
      <c r="X293">
        <v>-72110300</v>
      </c>
      <c r="Y293">
        <f t="shared" si="124"/>
        <v>1.27</v>
      </c>
      <c r="AA293">
        <v>0</v>
      </c>
      <c r="AB293">
        <v>245.16</v>
      </c>
      <c r="AC293">
        <v>269.48</v>
      </c>
      <c r="AD293">
        <v>0</v>
      </c>
      <c r="AE293">
        <v>0</v>
      </c>
      <c r="AF293">
        <v>31.27</v>
      </c>
      <c r="AG293">
        <v>13.61</v>
      </c>
      <c r="AH293">
        <v>0</v>
      </c>
      <c r="AI293">
        <v>1</v>
      </c>
      <c r="AJ293">
        <v>7.84</v>
      </c>
      <c r="AK293">
        <v>19.8</v>
      </c>
      <c r="AL293">
        <v>1</v>
      </c>
      <c r="AM293">
        <v>5</v>
      </c>
      <c r="AN293">
        <v>0</v>
      </c>
      <c r="AO293">
        <v>1</v>
      </c>
      <c r="AP293">
        <v>0</v>
      </c>
      <c r="AQ293">
        <v>0</v>
      </c>
      <c r="AR293">
        <v>0</v>
      </c>
      <c r="AS293" t="s">
        <v>3</v>
      </c>
      <c r="AT293">
        <v>1.27</v>
      </c>
      <c r="AU293" t="s">
        <v>3</v>
      </c>
      <c r="AV293">
        <v>0</v>
      </c>
      <c r="AW293">
        <v>2</v>
      </c>
      <c r="AX293">
        <v>69734516</v>
      </c>
      <c r="AY293">
        <v>1</v>
      </c>
      <c r="AZ293">
        <v>0</v>
      </c>
      <c r="BA293">
        <v>297</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CV293">
        <v>0</v>
      </c>
      <c r="CW293">
        <f>ROUND(Y293*Source!I394*DO293,9)</f>
        <v>0</v>
      </c>
      <c r="CX293">
        <f>ROUND(Y293*Source!I394,9)</f>
        <v>0.88900000000000001</v>
      </c>
      <c r="CY293">
        <f>AB293</f>
        <v>245.16</v>
      </c>
      <c r="CZ293">
        <f>AF293</f>
        <v>31.27</v>
      </c>
      <c r="DA293">
        <f>AJ293</f>
        <v>7.84</v>
      </c>
      <c r="DB293">
        <f t="shared" si="125"/>
        <v>39.71</v>
      </c>
      <c r="DC293">
        <f t="shared" si="126"/>
        <v>17.28</v>
      </c>
      <c r="DD293" t="s">
        <v>3</v>
      </c>
      <c r="DE293" t="s">
        <v>3</v>
      </c>
      <c r="DF293">
        <f t="shared" si="130"/>
        <v>0</v>
      </c>
      <c r="DG293">
        <f>ROUND(ROUND(AF293*AJ293,0)*CX293,0)</f>
        <v>218</v>
      </c>
      <c r="DH293">
        <f>ROUND(ROUND(AG293*AK293,0)*CX293,0)</f>
        <v>239</v>
      </c>
      <c r="DI293">
        <f t="shared" si="131"/>
        <v>0</v>
      </c>
      <c r="DJ293">
        <f>DG293</f>
        <v>218</v>
      </c>
      <c r="DK293">
        <v>0</v>
      </c>
      <c r="DL293" t="s">
        <v>3</v>
      </c>
      <c r="DM293">
        <v>0</v>
      </c>
      <c r="DN293" t="s">
        <v>3</v>
      </c>
      <c r="DO293">
        <v>0</v>
      </c>
    </row>
    <row r="294" spans="1:119" x14ac:dyDescent="0.2">
      <c r="A294">
        <f>ROW(Source!A394)</f>
        <v>394</v>
      </c>
      <c r="B294">
        <v>69726884</v>
      </c>
      <c r="C294">
        <v>69734507</v>
      </c>
      <c r="D294">
        <v>27440041</v>
      </c>
      <c r="E294">
        <v>1</v>
      </c>
      <c r="F294">
        <v>1</v>
      </c>
      <c r="G294">
        <v>1</v>
      </c>
      <c r="H294">
        <v>2</v>
      </c>
      <c r="I294" t="s">
        <v>1003</v>
      </c>
      <c r="J294" t="s">
        <v>1004</v>
      </c>
      <c r="K294" t="s">
        <v>1005</v>
      </c>
      <c r="L294">
        <v>1368</v>
      </c>
      <c r="N294">
        <v>1011</v>
      </c>
      <c r="O294" t="s">
        <v>978</v>
      </c>
      <c r="P294" t="s">
        <v>978</v>
      </c>
      <c r="Q294">
        <v>1</v>
      </c>
      <c r="W294">
        <v>0</v>
      </c>
      <c r="X294">
        <v>781889226</v>
      </c>
      <c r="Y294">
        <f t="shared" si="124"/>
        <v>9.07</v>
      </c>
      <c r="AA294">
        <v>0</v>
      </c>
      <c r="AB294">
        <v>3.92</v>
      </c>
      <c r="AC294">
        <v>0</v>
      </c>
      <c r="AD294">
        <v>0</v>
      </c>
      <c r="AE294">
        <v>0</v>
      </c>
      <c r="AF294">
        <v>0.5</v>
      </c>
      <c r="AG294">
        <v>0</v>
      </c>
      <c r="AH294">
        <v>0</v>
      </c>
      <c r="AI294">
        <v>1</v>
      </c>
      <c r="AJ294">
        <v>7.84</v>
      </c>
      <c r="AK294">
        <v>19.8</v>
      </c>
      <c r="AL294">
        <v>1</v>
      </c>
      <c r="AM294">
        <v>5</v>
      </c>
      <c r="AN294">
        <v>0</v>
      </c>
      <c r="AO294">
        <v>1</v>
      </c>
      <c r="AP294">
        <v>0</v>
      </c>
      <c r="AQ294">
        <v>0</v>
      </c>
      <c r="AR294">
        <v>0</v>
      </c>
      <c r="AS294" t="s">
        <v>3</v>
      </c>
      <c r="AT294">
        <v>9.07</v>
      </c>
      <c r="AU294" t="s">
        <v>3</v>
      </c>
      <c r="AV294">
        <v>0</v>
      </c>
      <c r="AW294">
        <v>2</v>
      </c>
      <c r="AX294">
        <v>69734517</v>
      </c>
      <c r="AY294">
        <v>1</v>
      </c>
      <c r="AZ294">
        <v>0</v>
      </c>
      <c r="BA294">
        <v>298</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CV294">
        <v>0</v>
      </c>
      <c r="CW294">
        <f>ROUND(Y294*Source!I394*DO294,9)</f>
        <v>0</v>
      </c>
      <c r="CX294">
        <f>ROUND(Y294*Source!I394,9)</f>
        <v>6.3490000000000002</v>
      </c>
      <c r="CY294">
        <f>AB294</f>
        <v>3.92</v>
      </c>
      <c r="CZ294">
        <f>AF294</f>
        <v>0.5</v>
      </c>
      <c r="DA294">
        <f>AJ294</f>
        <v>7.84</v>
      </c>
      <c r="DB294">
        <f t="shared" si="125"/>
        <v>4.54</v>
      </c>
      <c r="DC294">
        <f t="shared" si="126"/>
        <v>0</v>
      </c>
      <c r="DD294" t="s">
        <v>3</v>
      </c>
      <c r="DE294" t="s">
        <v>3</v>
      </c>
      <c r="DF294">
        <f t="shared" si="130"/>
        <v>0</v>
      </c>
      <c r="DG294">
        <f>ROUND(ROUND(AF294*AJ294,0)*CX294,0)</f>
        <v>25</v>
      </c>
      <c r="DH294">
        <f>ROUND(ROUND(AG294*AK294,0)*CX294,0)</f>
        <v>0</v>
      </c>
      <c r="DI294">
        <f t="shared" si="131"/>
        <v>0</v>
      </c>
      <c r="DJ294">
        <f>DG294</f>
        <v>25</v>
      </c>
      <c r="DK294">
        <v>0</v>
      </c>
      <c r="DL294" t="s">
        <v>3</v>
      </c>
      <c r="DM294">
        <v>0</v>
      </c>
      <c r="DN294" t="s">
        <v>3</v>
      </c>
      <c r="DO294">
        <v>0</v>
      </c>
    </row>
    <row r="295" spans="1:119" x14ac:dyDescent="0.2">
      <c r="A295">
        <f>ROW(Source!A394)</f>
        <v>394</v>
      </c>
      <c r="B295">
        <v>69726884</v>
      </c>
      <c r="C295">
        <v>69734507</v>
      </c>
      <c r="D295">
        <v>27416566</v>
      </c>
      <c r="E295">
        <v>1</v>
      </c>
      <c r="F295">
        <v>1</v>
      </c>
      <c r="G295">
        <v>1</v>
      </c>
      <c r="H295">
        <v>3</v>
      </c>
      <c r="I295" t="s">
        <v>82</v>
      </c>
      <c r="J295" t="s">
        <v>194</v>
      </c>
      <c r="K295" t="s">
        <v>83</v>
      </c>
      <c r="L295">
        <v>1339</v>
      </c>
      <c r="N295">
        <v>1007</v>
      </c>
      <c r="O295" t="s">
        <v>40</v>
      </c>
      <c r="P295" t="s">
        <v>40</v>
      </c>
      <c r="Q295">
        <v>1</v>
      </c>
      <c r="W295">
        <v>0</v>
      </c>
      <c r="X295">
        <v>1967222743</v>
      </c>
      <c r="Y295">
        <f t="shared" si="124"/>
        <v>3.5</v>
      </c>
      <c r="AA295">
        <v>14.19</v>
      </c>
      <c r="AB295">
        <v>0</v>
      </c>
      <c r="AC295">
        <v>0</v>
      </c>
      <c r="AD295">
        <v>0</v>
      </c>
      <c r="AE295">
        <v>1.97</v>
      </c>
      <c r="AF295">
        <v>0</v>
      </c>
      <c r="AG295">
        <v>0</v>
      </c>
      <c r="AH295">
        <v>0</v>
      </c>
      <c r="AI295">
        <v>7.56</v>
      </c>
      <c r="AJ295">
        <v>1</v>
      </c>
      <c r="AK295">
        <v>1</v>
      </c>
      <c r="AL295">
        <v>1</v>
      </c>
      <c r="AM295">
        <v>0</v>
      </c>
      <c r="AN295">
        <v>0</v>
      </c>
      <c r="AO295">
        <v>0</v>
      </c>
      <c r="AP295">
        <v>1</v>
      </c>
      <c r="AQ295">
        <v>0</v>
      </c>
      <c r="AR295">
        <v>0</v>
      </c>
      <c r="AS295" t="s">
        <v>3</v>
      </c>
      <c r="AT295">
        <v>3.5</v>
      </c>
      <c r="AU295" t="s">
        <v>3</v>
      </c>
      <c r="AV295">
        <v>0</v>
      </c>
      <c r="AW295">
        <v>2</v>
      </c>
      <c r="AX295">
        <v>69734519</v>
      </c>
      <c r="AY295">
        <v>1</v>
      </c>
      <c r="AZ295">
        <v>16384</v>
      </c>
      <c r="BA295">
        <v>300</v>
      </c>
      <c r="BB295">
        <v>3</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CV295">
        <v>0</v>
      </c>
      <c r="CW295">
        <v>0</v>
      </c>
      <c r="CX295">
        <f>ROUND(Y295*Source!I394,9)</f>
        <v>2.4500000000000002</v>
      </c>
      <c r="CY295">
        <f>AA295</f>
        <v>14.19</v>
      </c>
      <c r="CZ295">
        <f>AE295</f>
        <v>1.97</v>
      </c>
      <c r="DA295">
        <f>AI295</f>
        <v>7.56</v>
      </c>
      <c r="DB295">
        <f t="shared" si="125"/>
        <v>6.9</v>
      </c>
      <c r="DC295">
        <f t="shared" si="126"/>
        <v>0</v>
      </c>
      <c r="DD295" t="s">
        <v>3</v>
      </c>
      <c r="DE295" t="s">
        <v>3</v>
      </c>
      <c r="DF295">
        <f>ROUND(ROUND(AE295*AI295,0)*CX295,0)</f>
        <v>37</v>
      </c>
      <c r="DG295">
        <f t="shared" ref="DG295:DG303" si="132">ROUND(ROUND(AF295,0)*CX295,0)</f>
        <v>0</v>
      </c>
      <c r="DH295">
        <f t="shared" ref="DH295:DH302" si="133">ROUND(ROUND(AG295,0)*CX295,0)</f>
        <v>0</v>
      </c>
      <c r="DI295">
        <f t="shared" si="131"/>
        <v>0</v>
      </c>
      <c r="DJ295">
        <f>DF295</f>
        <v>37</v>
      </c>
      <c r="DK295">
        <v>0</v>
      </c>
      <c r="DL295" t="s">
        <v>3</v>
      </c>
      <c r="DM295">
        <v>0</v>
      </c>
      <c r="DN295" t="s">
        <v>3</v>
      </c>
      <c r="DO295">
        <v>0</v>
      </c>
    </row>
    <row r="296" spans="1:119" x14ac:dyDescent="0.2">
      <c r="A296">
        <f>ROW(Source!A394)</f>
        <v>394</v>
      </c>
      <c r="B296">
        <v>69726884</v>
      </c>
      <c r="C296">
        <v>69734507</v>
      </c>
      <c r="D296">
        <v>61332096</v>
      </c>
      <c r="E296">
        <v>1</v>
      </c>
      <c r="F296">
        <v>1</v>
      </c>
      <c r="G296">
        <v>1</v>
      </c>
      <c r="H296">
        <v>3</v>
      </c>
      <c r="I296" t="s">
        <v>189</v>
      </c>
      <c r="J296" t="s">
        <v>191</v>
      </c>
      <c r="K296" t="s">
        <v>190</v>
      </c>
      <c r="L296">
        <v>1339</v>
      </c>
      <c r="N296">
        <v>1007</v>
      </c>
      <c r="O296" t="s">
        <v>40</v>
      </c>
      <c r="P296" t="s">
        <v>40</v>
      </c>
      <c r="Q296">
        <v>1</v>
      </c>
      <c r="W296">
        <v>0</v>
      </c>
      <c r="X296">
        <v>1799260510</v>
      </c>
      <c r="Y296">
        <f t="shared" si="124"/>
        <v>2.04</v>
      </c>
      <c r="AA296">
        <v>6238.51</v>
      </c>
      <c r="AB296">
        <v>0</v>
      </c>
      <c r="AC296">
        <v>0</v>
      </c>
      <c r="AD296">
        <v>0</v>
      </c>
      <c r="AE296">
        <v>862.75</v>
      </c>
      <c r="AF296">
        <v>0</v>
      </c>
      <c r="AG296">
        <v>0</v>
      </c>
      <c r="AH296">
        <v>0</v>
      </c>
      <c r="AI296">
        <v>7.56</v>
      </c>
      <c r="AJ296">
        <v>1</v>
      </c>
      <c r="AK296">
        <v>1</v>
      </c>
      <c r="AL296">
        <v>1</v>
      </c>
      <c r="AM296">
        <v>0</v>
      </c>
      <c r="AN296">
        <v>0</v>
      </c>
      <c r="AO296">
        <v>0</v>
      </c>
      <c r="AP296">
        <v>1</v>
      </c>
      <c r="AQ296">
        <v>0</v>
      </c>
      <c r="AR296">
        <v>0</v>
      </c>
      <c r="AS296" t="s">
        <v>3</v>
      </c>
      <c r="AT296">
        <v>2.04</v>
      </c>
      <c r="AU296" t="s">
        <v>3</v>
      </c>
      <c r="AV296">
        <v>0</v>
      </c>
      <c r="AW296">
        <v>1</v>
      </c>
      <c r="AX296">
        <v>-1</v>
      </c>
      <c r="AY296">
        <v>0</v>
      </c>
      <c r="AZ296">
        <v>0</v>
      </c>
      <c r="BA296" t="s">
        <v>3</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CV296">
        <v>0</v>
      </c>
      <c r="CW296">
        <v>0</v>
      </c>
      <c r="CX296">
        <f>ROUND(Y296*Source!I394,9)</f>
        <v>1.4279999999999999</v>
      </c>
      <c r="CY296">
        <f>AA296</f>
        <v>6238.51</v>
      </c>
      <c r="CZ296">
        <f>AE296</f>
        <v>862.75</v>
      </c>
      <c r="DA296">
        <f>AI296</f>
        <v>7.56</v>
      </c>
      <c r="DB296">
        <f t="shared" si="125"/>
        <v>1760.01</v>
      </c>
      <c r="DC296">
        <f t="shared" si="126"/>
        <v>0</v>
      </c>
      <c r="DD296" t="s">
        <v>3</v>
      </c>
      <c r="DE296" t="s">
        <v>3</v>
      </c>
      <c r="DF296">
        <f>ROUND(ROUND(AE296*AI296,0)*CX296,0)</f>
        <v>9313</v>
      </c>
      <c r="DG296">
        <f t="shared" si="132"/>
        <v>0</v>
      </c>
      <c r="DH296">
        <f t="shared" si="133"/>
        <v>0</v>
      </c>
      <c r="DI296">
        <f t="shared" si="131"/>
        <v>0</v>
      </c>
      <c r="DJ296">
        <f>DF296</f>
        <v>9313</v>
      </c>
      <c r="DK296">
        <v>0</v>
      </c>
      <c r="DL296" t="s">
        <v>3</v>
      </c>
      <c r="DM296">
        <v>0</v>
      </c>
      <c r="DN296" t="s">
        <v>3</v>
      </c>
      <c r="DO296">
        <v>0</v>
      </c>
    </row>
    <row r="297" spans="1:119" x14ac:dyDescent="0.2">
      <c r="A297">
        <f>ROW(Source!A399)</f>
        <v>399</v>
      </c>
      <c r="B297">
        <v>69726971</v>
      </c>
      <c r="C297">
        <v>69734522</v>
      </c>
      <c r="D297">
        <v>27496319</v>
      </c>
      <c r="E297">
        <v>1</v>
      </c>
      <c r="F297">
        <v>1</v>
      </c>
      <c r="G297">
        <v>1</v>
      </c>
      <c r="H297">
        <v>1</v>
      </c>
      <c r="I297" t="s">
        <v>1001</v>
      </c>
      <c r="J297" t="s">
        <v>3</v>
      </c>
      <c r="K297" t="s">
        <v>1002</v>
      </c>
      <c r="L297">
        <v>1369</v>
      </c>
      <c r="N297">
        <v>1013</v>
      </c>
      <c r="O297" t="s">
        <v>974</v>
      </c>
      <c r="P297" t="s">
        <v>974</v>
      </c>
      <c r="Q297">
        <v>1</v>
      </c>
      <c r="W297">
        <v>0</v>
      </c>
      <c r="X297">
        <v>1189128158</v>
      </c>
      <c r="Y297">
        <f>(AT297*5.6)</f>
        <v>2.8</v>
      </c>
      <c r="AA297">
        <v>0</v>
      </c>
      <c r="AB297">
        <v>0</v>
      </c>
      <c r="AC297">
        <v>0</v>
      </c>
      <c r="AD297">
        <v>8.01</v>
      </c>
      <c r="AE297">
        <v>0</v>
      </c>
      <c r="AF297">
        <v>0</v>
      </c>
      <c r="AG297">
        <v>0</v>
      </c>
      <c r="AH297">
        <v>8.01</v>
      </c>
      <c r="AI297">
        <v>1</v>
      </c>
      <c r="AJ297">
        <v>1</v>
      </c>
      <c r="AK297">
        <v>1</v>
      </c>
      <c r="AL297">
        <v>1</v>
      </c>
      <c r="AM297">
        <v>0</v>
      </c>
      <c r="AN297">
        <v>0</v>
      </c>
      <c r="AO297">
        <v>1</v>
      </c>
      <c r="AP297">
        <v>1</v>
      </c>
      <c r="AQ297">
        <v>0</v>
      </c>
      <c r="AR297">
        <v>0</v>
      </c>
      <c r="AS297" t="s">
        <v>3</v>
      </c>
      <c r="AT297">
        <v>0.5</v>
      </c>
      <c r="AU297" t="s">
        <v>252</v>
      </c>
      <c r="AV297">
        <v>1</v>
      </c>
      <c r="AW297">
        <v>2</v>
      </c>
      <c r="AX297">
        <v>69734528</v>
      </c>
      <c r="AY297">
        <v>1</v>
      </c>
      <c r="AZ297">
        <v>0</v>
      </c>
      <c r="BA297">
        <v>301</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CU297">
        <f>ROUND(AT297*Source!I399*AH297*AL297,0)</f>
        <v>3</v>
      </c>
      <c r="CV297">
        <f>ROUND(Y297*Source!I399,9)</f>
        <v>1.82</v>
      </c>
      <c r="CW297">
        <v>0</v>
      </c>
      <c r="CX297">
        <f>ROUND(Y297*Source!I399,9)</f>
        <v>1.82</v>
      </c>
      <c r="CY297">
        <f>AD297</f>
        <v>8.01</v>
      </c>
      <c r="CZ297">
        <f>AH297</f>
        <v>8.01</v>
      </c>
      <c r="DA297">
        <f>AL297</f>
        <v>1</v>
      </c>
      <c r="DB297">
        <f>ROUND((ROUND(AT297*CZ297,2)*5.6),2)</f>
        <v>22.46</v>
      </c>
      <c r="DC297">
        <f>ROUND((ROUND(AT297*AG297,2)*5.6),2)</f>
        <v>0</v>
      </c>
      <c r="DD297" t="s">
        <v>3</v>
      </c>
      <c r="DE297" t="s">
        <v>3</v>
      </c>
      <c r="DF297">
        <f t="shared" ref="DF297:DF305" si="134">ROUND(ROUND(AE297,0)*CX297,0)</f>
        <v>0</v>
      </c>
      <c r="DG297">
        <f t="shared" si="132"/>
        <v>0</v>
      </c>
      <c r="DH297">
        <f t="shared" si="133"/>
        <v>0</v>
      </c>
      <c r="DI297">
        <f t="shared" si="131"/>
        <v>15</v>
      </c>
      <c r="DJ297">
        <f>DI297</f>
        <v>15</v>
      </c>
      <c r="DK297">
        <v>0</v>
      </c>
      <c r="DL297" t="s">
        <v>3</v>
      </c>
      <c r="DM297">
        <v>0</v>
      </c>
      <c r="DN297" t="s">
        <v>3</v>
      </c>
      <c r="DO297">
        <v>0</v>
      </c>
    </row>
    <row r="298" spans="1:119" x14ac:dyDescent="0.2">
      <c r="A298">
        <f>ROW(Source!A399)</f>
        <v>399</v>
      </c>
      <c r="B298">
        <v>69726971</v>
      </c>
      <c r="C298">
        <v>69734522</v>
      </c>
      <c r="D298">
        <v>121548</v>
      </c>
      <c r="E298">
        <v>1</v>
      </c>
      <c r="F298">
        <v>1</v>
      </c>
      <c r="G298">
        <v>1</v>
      </c>
      <c r="H298">
        <v>1</v>
      </c>
      <c r="I298" t="s">
        <v>36</v>
      </c>
      <c r="J298" t="s">
        <v>3</v>
      </c>
      <c r="K298" t="s">
        <v>981</v>
      </c>
      <c r="L298">
        <v>608254</v>
      </c>
      <c r="N298">
        <v>1013</v>
      </c>
      <c r="O298" t="s">
        <v>982</v>
      </c>
      <c r="P298" t="s">
        <v>982</v>
      </c>
      <c r="Q298">
        <v>1</v>
      </c>
      <c r="W298">
        <v>0</v>
      </c>
      <c r="X298">
        <v>-185737400</v>
      </c>
      <c r="Y298">
        <f>(AT298*5.6)</f>
        <v>1.1759999999999999</v>
      </c>
      <c r="AA298">
        <v>0</v>
      </c>
      <c r="AB298">
        <v>0</v>
      </c>
      <c r="AC298">
        <v>0</v>
      </c>
      <c r="AD298">
        <v>0</v>
      </c>
      <c r="AE298">
        <v>0</v>
      </c>
      <c r="AF298">
        <v>0</v>
      </c>
      <c r="AG298">
        <v>0</v>
      </c>
      <c r="AH298">
        <v>0</v>
      </c>
      <c r="AI298">
        <v>1</v>
      </c>
      <c r="AJ298">
        <v>1</v>
      </c>
      <c r="AK298">
        <v>1</v>
      </c>
      <c r="AL298">
        <v>1</v>
      </c>
      <c r="AM298">
        <v>0</v>
      </c>
      <c r="AN298">
        <v>0</v>
      </c>
      <c r="AO298">
        <v>1</v>
      </c>
      <c r="AP298">
        <v>1</v>
      </c>
      <c r="AQ298">
        <v>0</v>
      </c>
      <c r="AR298">
        <v>0</v>
      </c>
      <c r="AS298" t="s">
        <v>3</v>
      </c>
      <c r="AT298">
        <v>0.21</v>
      </c>
      <c r="AU298" t="s">
        <v>252</v>
      </c>
      <c r="AV298">
        <v>2</v>
      </c>
      <c r="AW298">
        <v>2</v>
      </c>
      <c r="AX298">
        <v>69734529</v>
      </c>
      <c r="AY298">
        <v>1</v>
      </c>
      <c r="AZ298">
        <v>0</v>
      </c>
      <c r="BA298">
        <v>302</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CV298">
        <v>0</v>
      </c>
      <c r="CW298">
        <v>0</v>
      </c>
      <c r="CX298">
        <f>ROUND(Y298*Source!I399,9)</f>
        <v>0.76439999999999997</v>
      </c>
      <c r="CY298">
        <f>AD298</f>
        <v>0</v>
      </c>
      <c r="CZ298">
        <f>AH298</f>
        <v>0</v>
      </c>
      <c r="DA298">
        <f>AL298</f>
        <v>1</v>
      </c>
      <c r="DB298">
        <f>ROUND((ROUND(AT298*CZ298,2)*5.6),2)</f>
        <v>0</v>
      </c>
      <c r="DC298">
        <f>ROUND((ROUND(AT298*AG298,2)*5.6),2)</f>
        <v>0</v>
      </c>
      <c r="DD298" t="s">
        <v>3</v>
      </c>
      <c r="DE298" t="s">
        <v>3</v>
      </c>
      <c r="DF298">
        <f t="shared" si="134"/>
        <v>0</v>
      </c>
      <c r="DG298">
        <f t="shared" si="132"/>
        <v>0</v>
      </c>
      <c r="DH298">
        <f t="shared" si="133"/>
        <v>0</v>
      </c>
      <c r="DI298">
        <f t="shared" si="131"/>
        <v>0</v>
      </c>
      <c r="DJ298">
        <f>DI298</f>
        <v>0</v>
      </c>
      <c r="DK298">
        <v>0</v>
      </c>
      <c r="DL298" t="s">
        <v>3</v>
      </c>
      <c r="DM298">
        <v>0</v>
      </c>
      <c r="DN298" t="s">
        <v>3</v>
      </c>
      <c r="DO298">
        <v>0</v>
      </c>
    </row>
    <row r="299" spans="1:119" x14ac:dyDescent="0.2">
      <c r="A299">
        <f>ROW(Source!A399)</f>
        <v>399</v>
      </c>
      <c r="B299">
        <v>69726971</v>
      </c>
      <c r="C299">
        <v>69734522</v>
      </c>
      <c r="D299">
        <v>27439630</v>
      </c>
      <c r="E299">
        <v>1</v>
      </c>
      <c r="F299">
        <v>1</v>
      </c>
      <c r="G299">
        <v>1</v>
      </c>
      <c r="H299">
        <v>2</v>
      </c>
      <c r="I299" t="s">
        <v>986</v>
      </c>
      <c r="J299" t="s">
        <v>987</v>
      </c>
      <c r="K299" t="s">
        <v>988</v>
      </c>
      <c r="L299">
        <v>1368</v>
      </c>
      <c r="N299">
        <v>1011</v>
      </c>
      <c r="O299" t="s">
        <v>978</v>
      </c>
      <c r="P299" t="s">
        <v>978</v>
      </c>
      <c r="Q299">
        <v>1</v>
      </c>
      <c r="W299">
        <v>0</v>
      </c>
      <c r="X299">
        <v>-72110300</v>
      </c>
      <c r="Y299">
        <f>(AT299*5.6)</f>
        <v>1.1759999999999999</v>
      </c>
      <c r="AA299">
        <v>0</v>
      </c>
      <c r="AB299">
        <v>31.27</v>
      </c>
      <c r="AC299">
        <v>13.61</v>
      </c>
      <c r="AD299">
        <v>0</v>
      </c>
      <c r="AE299">
        <v>0</v>
      </c>
      <c r="AF299">
        <v>31.27</v>
      </c>
      <c r="AG299">
        <v>13.61</v>
      </c>
      <c r="AH299">
        <v>0</v>
      </c>
      <c r="AI299">
        <v>1</v>
      </c>
      <c r="AJ299">
        <v>1</v>
      </c>
      <c r="AK299">
        <v>1</v>
      </c>
      <c r="AL299">
        <v>1</v>
      </c>
      <c r="AM299">
        <v>0</v>
      </c>
      <c r="AN299">
        <v>0</v>
      </c>
      <c r="AO299">
        <v>1</v>
      </c>
      <c r="AP299">
        <v>1</v>
      </c>
      <c r="AQ299">
        <v>0</v>
      </c>
      <c r="AR299">
        <v>0</v>
      </c>
      <c r="AS299" t="s">
        <v>3</v>
      </c>
      <c r="AT299">
        <v>0.21</v>
      </c>
      <c r="AU299" t="s">
        <v>252</v>
      </c>
      <c r="AV299">
        <v>0</v>
      </c>
      <c r="AW299">
        <v>2</v>
      </c>
      <c r="AX299">
        <v>69734530</v>
      </c>
      <c r="AY299">
        <v>1</v>
      </c>
      <c r="AZ299">
        <v>0</v>
      </c>
      <c r="BA299">
        <v>303</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CV299">
        <v>0</v>
      </c>
      <c r="CW299">
        <f>ROUND(Y299*Source!I399*DO299,9)</f>
        <v>0</v>
      </c>
      <c r="CX299">
        <f>ROUND(Y299*Source!I399,9)</f>
        <v>0.76439999999999997</v>
      </c>
      <c r="CY299">
        <f>AB299</f>
        <v>31.27</v>
      </c>
      <c r="CZ299">
        <f>AF299</f>
        <v>31.27</v>
      </c>
      <c r="DA299">
        <f>AJ299</f>
        <v>1</v>
      </c>
      <c r="DB299">
        <f>ROUND((ROUND(AT299*CZ299,2)*5.6),2)</f>
        <v>36.79</v>
      </c>
      <c r="DC299">
        <f>ROUND((ROUND(AT299*AG299,2)*5.6),2)</f>
        <v>16.02</v>
      </c>
      <c r="DD299" t="s">
        <v>3</v>
      </c>
      <c r="DE299" t="s">
        <v>3</v>
      </c>
      <c r="DF299">
        <f t="shared" si="134"/>
        <v>0</v>
      </c>
      <c r="DG299">
        <f t="shared" si="132"/>
        <v>24</v>
      </c>
      <c r="DH299">
        <f t="shared" si="133"/>
        <v>11</v>
      </c>
      <c r="DI299">
        <f t="shared" si="131"/>
        <v>0</v>
      </c>
      <c r="DJ299">
        <f>DG299</f>
        <v>24</v>
      </c>
      <c r="DK299">
        <v>0</v>
      </c>
      <c r="DL299" t="s">
        <v>3</v>
      </c>
      <c r="DM299">
        <v>0</v>
      </c>
      <c r="DN299" t="s">
        <v>3</v>
      </c>
      <c r="DO299">
        <v>0</v>
      </c>
    </row>
    <row r="300" spans="1:119" x14ac:dyDescent="0.2">
      <c r="A300">
        <f>ROW(Source!A399)</f>
        <v>399</v>
      </c>
      <c r="B300">
        <v>69726971</v>
      </c>
      <c r="C300">
        <v>69734522</v>
      </c>
      <c r="D300">
        <v>27440041</v>
      </c>
      <c r="E300">
        <v>1</v>
      </c>
      <c r="F300">
        <v>1</v>
      </c>
      <c r="G300">
        <v>1</v>
      </c>
      <c r="H300">
        <v>2</v>
      </c>
      <c r="I300" t="s">
        <v>1003</v>
      </c>
      <c r="J300" t="s">
        <v>1004</v>
      </c>
      <c r="K300" t="s">
        <v>1005</v>
      </c>
      <c r="L300">
        <v>1368</v>
      </c>
      <c r="N300">
        <v>1011</v>
      </c>
      <c r="O300" t="s">
        <v>978</v>
      </c>
      <c r="P300" t="s">
        <v>978</v>
      </c>
      <c r="Q300">
        <v>1</v>
      </c>
      <c r="W300">
        <v>0</v>
      </c>
      <c r="X300">
        <v>781889226</v>
      </c>
      <c r="Y300">
        <f>(AT300*5.6)</f>
        <v>12.991999999999999</v>
      </c>
      <c r="AA300">
        <v>0</v>
      </c>
      <c r="AB300">
        <v>0.5</v>
      </c>
      <c r="AC300">
        <v>0</v>
      </c>
      <c r="AD300">
        <v>0</v>
      </c>
      <c r="AE300">
        <v>0</v>
      </c>
      <c r="AF300">
        <v>0.5</v>
      </c>
      <c r="AG300">
        <v>0</v>
      </c>
      <c r="AH300">
        <v>0</v>
      </c>
      <c r="AI300">
        <v>1</v>
      </c>
      <c r="AJ300">
        <v>1</v>
      </c>
      <c r="AK300">
        <v>1</v>
      </c>
      <c r="AL300">
        <v>1</v>
      </c>
      <c r="AM300">
        <v>0</v>
      </c>
      <c r="AN300">
        <v>0</v>
      </c>
      <c r="AO300">
        <v>1</v>
      </c>
      <c r="AP300">
        <v>1</v>
      </c>
      <c r="AQ300">
        <v>0</v>
      </c>
      <c r="AR300">
        <v>0</v>
      </c>
      <c r="AS300" t="s">
        <v>3</v>
      </c>
      <c r="AT300">
        <v>2.3199999999999998</v>
      </c>
      <c r="AU300" t="s">
        <v>252</v>
      </c>
      <c r="AV300">
        <v>0</v>
      </c>
      <c r="AW300">
        <v>2</v>
      </c>
      <c r="AX300">
        <v>69734531</v>
      </c>
      <c r="AY300">
        <v>1</v>
      </c>
      <c r="AZ300">
        <v>0</v>
      </c>
      <c r="BA300">
        <v>304</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CV300">
        <v>0</v>
      </c>
      <c r="CW300">
        <f>ROUND(Y300*Source!I399*DO300,9)</f>
        <v>0</v>
      </c>
      <c r="CX300">
        <f>ROUND(Y300*Source!I399,9)</f>
        <v>8.4448000000000008</v>
      </c>
      <c r="CY300">
        <f>AB300</f>
        <v>0.5</v>
      </c>
      <c r="CZ300">
        <f>AF300</f>
        <v>0.5</v>
      </c>
      <c r="DA300">
        <f>AJ300</f>
        <v>1</v>
      </c>
      <c r="DB300">
        <f>ROUND((ROUND(AT300*CZ300,2)*5.6),2)</f>
        <v>6.5</v>
      </c>
      <c r="DC300">
        <f>ROUND((ROUND(AT300*AG300,2)*5.6),2)</f>
        <v>0</v>
      </c>
      <c r="DD300" t="s">
        <v>3</v>
      </c>
      <c r="DE300" t="s">
        <v>3</v>
      </c>
      <c r="DF300">
        <f t="shared" si="134"/>
        <v>0</v>
      </c>
      <c r="DG300">
        <f t="shared" si="132"/>
        <v>8</v>
      </c>
      <c r="DH300">
        <f t="shared" si="133"/>
        <v>0</v>
      </c>
      <c r="DI300">
        <f t="shared" si="131"/>
        <v>0</v>
      </c>
      <c r="DJ300">
        <f>DG300</f>
        <v>8</v>
      </c>
      <c r="DK300">
        <v>0</v>
      </c>
      <c r="DL300" t="s">
        <v>3</v>
      </c>
      <c r="DM300">
        <v>0</v>
      </c>
      <c r="DN300" t="s">
        <v>3</v>
      </c>
      <c r="DO300">
        <v>0</v>
      </c>
    </row>
    <row r="301" spans="1:119" x14ac:dyDescent="0.2">
      <c r="A301">
        <f>ROW(Source!A399)</f>
        <v>399</v>
      </c>
      <c r="B301">
        <v>69726971</v>
      </c>
      <c r="C301">
        <v>69734522</v>
      </c>
      <c r="D301">
        <v>61332096</v>
      </c>
      <c r="E301">
        <v>1</v>
      </c>
      <c r="F301">
        <v>1</v>
      </c>
      <c r="G301">
        <v>1</v>
      </c>
      <c r="H301">
        <v>3</v>
      </c>
      <c r="I301" t="s">
        <v>189</v>
      </c>
      <c r="J301" t="s">
        <v>191</v>
      </c>
      <c r="K301" t="s">
        <v>190</v>
      </c>
      <c r="L301">
        <v>1339</v>
      </c>
      <c r="N301">
        <v>1007</v>
      </c>
      <c r="O301" t="s">
        <v>40</v>
      </c>
      <c r="P301" t="s">
        <v>40</v>
      </c>
      <c r="Q301">
        <v>1</v>
      </c>
      <c r="W301">
        <v>0</v>
      </c>
      <c r="X301">
        <v>1799260510</v>
      </c>
      <c r="Y301">
        <f>AT301</f>
        <v>2.8461539999999999</v>
      </c>
      <c r="AA301">
        <v>867.14</v>
      </c>
      <c r="AB301">
        <v>0</v>
      </c>
      <c r="AC301">
        <v>0</v>
      </c>
      <c r="AD301">
        <v>0</v>
      </c>
      <c r="AE301">
        <v>867.14</v>
      </c>
      <c r="AF301">
        <v>0</v>
      </c>
      <c r="AG301">
        <v>0</v>
      </c>
      <c r="AH301">
        <v>0</v>
      </c>
      <c r="AI301">
        <v>1</v>
      </c>
      <c r="AJ301">
        <v>1</v>
      </c>
      <c r="AK301">
        <v>1</v>
      </c>
      <c r="AL301">
        <v>1</v>
      </c>
      <c r="AM301">
        <v>0</v>
      </c>
      <c r="AN301">
        <v>0</v>
      </c>
      <c r="AO301">
        <v>0</v>
      </c>
      <c r="AP301">
        <v>1</v>
      </c>
      <c r="AQ301">
        <v>0</v>
      </c>
      <c r="AR301">
        <v>0</v>
      </c>
      <c r="AS301" t="s">
        <v>3</v>
      </c>
      <c r="AT301">
        <v>2.8461539999999999</v>
      </c>
      <c r="AU301" t="s">
        <v>3</v>
      </c>
      <c r="AV301">
        <v>0</v>
      </c>
      <c r="AW301">
        <v>1</v>
      </c>
      <c r="AX301">
        <v>-1</v>
      </c>
      <c r="AY301">
        <v>0</v>
      </c>
      <c r="AZ301">
        <v>0</v>
      </c>
      <c r="BA301" t="s">
        <v>3</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CV301">
        <v>0</v>
      </c>
      <c r="CW301">
        <v>0</v>
      </c>
      <c r="CX301">
        <f>ROUND(Y301*Source!I399,9)</f>
        <v>1.8500000999999999</v>
      </c>
      <c r="CY301">
        <f>AA301</f>
        <v>867.14</v>
      </c>
      <c r="CZ301">
        <f>AE301</f>
        <v>867.14</v>
      </c>
      <c r="DA301">
        <f>AI301</f>
        <v>1</v>
      </c>
      <c r="DB301">
        <f>ROUND(ROUND(AT301*CZ301,2),2)</f>
        <v>2468.0100000000002</v>
      </c>
      <c r="DC301">
        <f>ROUND(ROUND(AT301*AG301,2),2)</f>
        <v>0</v>
      </c>
      <c r="DD301" t="s">
        <v>3</v>
      </c>
      <c r="DE301" t="s">
        <v>3</v>
      </c>
      <c r="DF301">
        <f t="shared" si="134"/>
        <v>1604</v>
      </c>
      <c r="DG301">
        <f t="shared" si="132"/>
        <v>0</v>
      </c>
      <c r="DH301">
        <f t="shared" si="133"/>
        <v>0</v>
      </c>
      <c r="DI301">
        <f t="shared" si="131"/>
        <v>0</v>
      </c>
      <c r="DJ301">
        <f>DF301</f>
        <v>1604</v>
      </c>
      <c r="DK301">
        <v>0</v>
      </c>
      <c r="DL301" t="s">
        <v>3</v>
      </c>
      <c r="DM301">
        <v>0</v>
      </c>
      <c r="DN301" t="s">
        <v>3</v>
      </c>
      <c r="DO301">
        <v>0</v>
      </c>
    </row>
    <row r="302" spans="1:119" x14ac:dyDescent="0.2">
      <c r="A302">
        <f>ROW(Source!A400)</f>
        <v>400</v>
      </c>
      <c r="B302">
        <v>69726884</v>
      </c>
      <c r="C302">
        <v>69734522</v>
      </c>
      <c r="D302">
        <v>27496319</v>
      </c>
      <c r="E302">
        <v>1</v>
      </c>
      <c r="F302">
        <v>1</v>
      </c>
      <c r="G302">
        <v>1</v>
      </c>
      <c r="H302">
        <v>1</v>
      </c>
      <c r="I302" t="s">
        <v>1001</v>
      </c>
      <c r="J302" t="s">
        <v>3</v>
      </c>
      <c r="K302" t="s">
        <v>1002</v>
      </c>
      <c r="L302">
        <v>1369</v>
      </c>
      <c r="N302">
        <v>1013</v>
      </c>
      <c r="O302" t="s">
        <v>974</v>
      </c>
      <c r="P302" t="s">
        <v>974</v>
      </c>
      <c r="Q302">
        <v>1</v>
      </c>
      <c r="W302">
        <v>0</v>
      </c>
      <c r="X302">
        <v>1189128158</v>
      </c>
      <c r="Y302">
        <f>(AT302*5.6)</f>
        <v>2.8</v>
      </c>
      <c r="AA302">
        <v>0</v>
      </c>
      <c r="AB302">
        <v>0</v>
      </c>
      <c r="AC302">
        <v>0</v>
      </c>
      <c r="AD302">
        <v>203.13</v>
      </c>
      <c r="AE302">
        <v>0</v>
      </c>
      <c r="AF302">
        <v>0</v>
      </c>
      <c r="AG302">
        <v>0</v>
      </c>
      <c r="AH302">
        <v>8.01</v>
      </c>
      <c r="AI302">
        <v>1</v>
      </c>
      <c r="AJ302">
        <v>1</v>
      </c>
      <c r="AK302">
        <v>1</v>
      </c>
      <c r="AL302">
        <v>25.36</v>
      </c>
      <c r="AM302">
        <v>5</v>
      </c>
      <c r="AN302">
        <v>0</v>
      </c>
      <c r="AO302">
        <v>1</v>
      </c>
      <c r="AP302">
        <v>1</v>
      </c>
      <c r="AQ302">
        <v>0</v>
      </c>
      <c r="AR302">
        <v>0</v>
      </c>
      <c r="AS302" t="s">
        <v>3</v>
      </c>
      <c r="AT302">
        <v>0.5</v>
      </c>
      <c r="AU302" t="s">
        <v>252</v>
      </c>
      <c r="AV302">
        <v>1</v>
      </c>
      <c r="AW302">
        <v>2</v>
      </c>
      <c r="AX302">
        <v>69734528</v>
      </c>
      <c r="AY302">
        <v>1</v>
      </c>
      <c r="AZ302">
        <v>0</v>
      </c>
      <c r="BA302">
        <v>306</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CU302">
        <f>ROUND(AT302*Source!I400*AH302*AL302,0)</f>
        <v>66</v>
      </c>
      <c r="CV302">
        <f>ROUND(Y302*Source!I400,9)</f>
        <v>1.82</v>
      </c>
      <c r="CW302">
        <v>0</v>
      </c>
      <c r="CX302">
        <f>ROUND(Y302*Source!I400,9)</f>
        <v>1.82</v>
      </c>
      <c r="CY302">
        <f>AD302</f>
        <v>203.13</v>
      </c>
      <c r="CZ302">
        <f>AH302</f>
        <v>8.01</v>
      </c>
      <c r="DA302">
        <f>AL302</f>
        <v>25.36</v>
      </c>
      <c r="DB302">
        <f>ROUND((ROUND(AT302*CZ302,2)*5.6),2)</f>
        <v>22.46</v>
      </c>
      <c r="DC302">
        <f>ROUND((ROUND(AT302*AG302,2)*5.6),2)</f>
        <v>0</v>
      </c>
      <c r="DD302" t="s">
        <v>3</v>
      </c>
      <c r="DE302" t="s">
        <v>3</v>
      </c>
      <c r="DF302">
        <f t="shared" si="134"/>
        <v>0</v>
      </c>
      <c r="DG302">
        <f t="shared" si="132"/>
        <v>0</v>
      </c>
      <c r="DH302">
        <f t="shared" si="133"/>
        <v>0</v>
      </c>
      <c r="DI302">
        <f>ROUND(ROUND(AH302*AL302,0)*CX302,0)</f>
        <v>369</v>
      </c>
      <c r="DJ302">
        <f>DI302</f>
        <v>369</v>
      </c>
      <c r="DK302">
        <v>0</v>
      </c>
      <c r="DL302" t="s">
        <v>3</v>
      </c>
      <c r="DM302">
        <v>0</v>
      </c>
      <c r="DN302" t="s">
        <v>3</v>
      </c>
      <c r="DO302">
        <v>0</v>
      </c>
    </row>
    <row r="303" spans="1:119" x14ac:dyDescent="0.2">
      <c r="A303">
        <f>ROW(Source!A400)</f>
        <v>400</v>
      </c>
      <c r="B303">
        <v>69726884</v>
      </c>
      <c r="C303">
        <v>69734522</v>
      </c>
      <c r="D303">
        <v>121548</v>
      </c>
      <c r="E303">
        <v>1</v>
      </c>
      <c r="F303">
        <v>1</v>
      </c>
      <c r="G303">
        <v>1</v>
      </c>
      <c r="H303">
        <v>1</v>
      </c>
      <c r="I303" t="s">
        <v>36</v>
      </c>
      <c r="J303" t="s">
        <v>3</v>
      </c>
      <c r="K303" t="s">
        <v>981</v>
      </c>
      <c r="L303">
        <v>608254</v>
      </c>
      <c r="N303">
        <v>1013</v>
      </c>
      <c r="O303" t="s">
        <v>982</v>
      </c>
      <c r="P303" t="s">
        <v>982</v>
      </c>
      <c r="Q303">
        <v>1</v>
      </c>
      <c r="W303">
        <v>0</v>
      </c>
      <c r="X303">
        <v>-185737400</v>
      </c>
      <c r="Y303">
        <f>(AT303*5.6)</f>
        <v>1.1759999999999999</v>
      </c>
      <c r="AA303">
        <v>0</v>
      </c>
      <c r="AB303">
        <v>0</v>
      </c>
      <c r="AC303">
        <v>0</v>
      </c>
      <c r="AD303">
        <v>0</v>
      </c>
      <c r="AE303">
        <v>0</v>
      </c>
      <c r="AF303">
        <v>0</v>
      </c>
      <c r="AG303">
        <v>0</v>
      </c>
      <c r="AH303">
        <v>0</v>
      </c>
      <c r="AI303">
        <v>1</v>
      </c>
      <c r="AJ303">
        <v>1</v>
      </c>
      <c r="AK303">
        <v>19.8</v>
      </c>
      <c r="AL303">
        <v>1</v>
      </c>
      <c r="AM303">
        <v>5</v>
      </c>
      <c r="AN303">
        <v>0</v>
      </c>
      <c r="AO303">
        <v>1</v>
      </c>
      <c r="AP303">
        <v>1</v>
      </c>
      <c r="AQ303">
        <v>0</v>
      </c>
      <c r="AR303">
        <v>0</v>
      </c>
      <c r="AS303" t="s">
        <v>3</v>
      </c>
      <c r="AT303">
        <v>0.21</v>
      </c>
      <c r="AU303" t="s">
        <v>252</v>
      </c>
      <c r="AV303">
        <v>2</v>
      </c>
      <c r="AW303">
        <v>2</v>
      </c>
      <c r="AX303">
        <v>69734529</v>
      </c>
      <c r="AY303">
        <v>1</v>
      </c>
      <c r="AZ303">
        <v>0</v>
      </c>
      <c r="BA303">
        <v>307</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CV303">
        <v>0</v>
      </c>
      <c r="CW303">
        <v>0</v>
      </c>
      <c r="CX303">
        <f>ROUND(Y303*Source!I400,9)</f>
        <v>0.76439999999999997</v>
      </c>
      <c r="CY303">
        <f>AD303</f>
        <v>0</v>
      </c>
      <c r="CZ303">
        <f>AH303</f>
        <v>0</v>
      </c>
      <c r="DA303">
        <f>AL303</f>
        <v>1</v>
      </c>
      <c r="DB303">
        <f>ROUND((ROUND(AT303*CZ303,2)*5.6),2)</f>
        <v>0</v>
      </c>
      <c r="DC303">
        <f>ROUND((ROUND(AT303*AG303,2)*5.6),2)</f>
        <v>0</v>
      </c>
      <c r="DD303" t="s">
        <v>3</v>
      </c>
      <c r="DE303" t="s">
        <v>3</v>
      </c>
      <c r="DF303">
        <f t="shared" si="134"/>
        <v>0</v>
      </c>
      <c r="DG303">
        <f t="shared" si="132"/>
        <v>0</v>
      </c>
      <c r="DH303">
        <f>ROUND(ROUND(AG303*AK303,0)*CX303,0)</f>
        <v>0</v>
      </c>
      <c r="DI303">
        <f t="shared" ref="DI303:DI311" si="135">ROUND(ROUND(AH303,0)*CX303,0)</f>
        <v>0</v>
      </c>
      <c r="DJ303">
        <f>DI303</f>
        <v>0</v>
      </c>
      <c r="DK303">
        <v>0</v>
      </c>
      <c r="DL303" t="s">
        <v>3</v>
      </c>
      <c r="DM303">
        <v>0</v>
      </c>
      <c r="DN303" t="s">
        <v>3</v>
      </c>
      <c r="DO303">
        <v>0</v>
      </c>
    </row>
    <row r="304" spans="1:119" x14ac:dyDescent="0.2">
      <c r="A304">
        <f>ROW(Source!A400)</f>
        <v>400</v>
      </c>
      <c r="B304">
        <v>69726884</v>
      </c>
      <c r="C304">
        <v>69734522</v>
      </c>
      <c r="D304">
        <v>27439630</v>
      </c>
      <c r="E304">
        <v>1</v>
      </c>
      <c r="F304">
        <v>1</v>
      </c>
      <c r="G304">
        <v>1</v>
      </c>
      <c r="H304">
        <v>2</v>
      </c>
      <c r="I304" t="s">
        <v>986</v>
      </c>
      <c r="J304" t="s">
        <v>987</v>
      </c>
      <c r="K304" t="s">
        <v>988</v>
      </c>
      <c r="L304">
        <v>1368</v>
      </c>
      <c r="N304">
        <v>1011</v>
      </c>
      <c r="O304" t="s">
        <v>978</v>
      </c>
      <c r="P304" t="s">
        <v>978</v>
      </c>
      <c r="Q304">
        <v>1</v>
      </c>
      <c r="W304">
        <v>0</v>
      </c>
      <c r="X304">
        <v>-72110300</v>
      </c>
      <c r="Y304">
        <f>(AT304*5.6)</f>
        <v>1.1759999999999999</v>
      </c>
      <c r="AA304">
        <v>0</v>
      </c>
      <c r="AB304">
        <v>245.16</v>
      </c>
      <c r="AC304">
        <v>269.48</v>
      </c>
      <c r="AD304">
        <v>0</v>
      </c>
      <c r="AE304">
        <v>0</v>
      </c>
      <c r="AF304">
        <v>31.27</v>
      </c>
      <c r="AG304">
        <v>13.61</v>
      </c>
      <c r="AH304">
        <v>0</v>
      </c>
      <c r="AI304">
        <v>1</v>
      </c>
      <c r="AJ304">
        <v>7.84</v>
      </c>
      <c r="AK304">
        <v>19.8</v>
      </c>
      <c r="AL304">
        <v>1</v>
      </c>
      <c r="AM304">
        <v>5</v>
      </c>
      <c r="AN304">
        <v>0</v>
      </c>
      <c r="AO304">
        <v>1</v>
      </c>
      <c r="AP304">
        <v>1</v>
      </c>
      <c r="AQ304">
        <v>0</v>
      </c>
      <c r="AR304">
        <v>0</v>
      </c>
      <c r="AS304" t="s">
        <v>3</v>
      </c>
      <c r="AT304">
        <v>0.21</v>
      </c>
      <c r="AU304" t="s">
        <v>252</v>
      </c>
      <c r="AV304">
        <v>0</v>
      </c>
      <c r="AW304">
        <v>2</v>
      </c>
      <c r="AX304">
        <v>69734530</v>
      </c>
      <c r="AY304">
        <v>1</v>
      </c>
      <c r="AZ304">
        <v>0</v>
      </c>
      <c r="BA304">
        <v>308</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CV304">
        <v>0</v>
      </c>
      <c r="CW304">
        <f>ROUND(Y304*Source!I400*DO304,9)</f>
        <v>0</v>
      </c>
      <c r="CX304">
        <f>ROUND(Y304*Source!I400,9)</f>
        <v>0.76439999999999997</v>
      </c>
      <c r="CY304">
        <f>AB304</f>
        <v>245.16</v>
      </c>
      <c r="CZ304">
        <f>AF304</f>
        <v>31.27</v>
      </c>
      <c r="DA304">
        <f>AJ304</f>
        <v>7.84</v>
      </c>
      <c r="DB304">
        <f>ROUND((ROUND(AT304*CZ304,2)*5.6),2)</f>
        <v>36.79</v>
      </c>
      <c r="DC304">
        <f>ROUND((ROUND(AT304*AG304,2)*5.6),2)</f>
        <v>16.02</v>
      </c>
      <c r="DD304" t="s">
        <v>3</v>
      </c>
      <c r="DE304" t="s">
        <v>3</v>
      </c>
      <c r="DF304">
        <f t="shared" si="134"/>
        <v>0</v>
      </c>
      <c r="DG304">
        <f>ROUND(ROUND(AF304*AJ304,0)*CX304,0)</f>
        <v>187</v>
      </c>
      <c r="DH304">
        <f>ROUND(ROUND(AG304*AK304,0)*CX304,0)</f>
        <v>206</v>
      </c>
      <c r="DI304">
        <f t="shared" si="135"/>
        <v>0</v>
      </c>
      <c r="DJ304">
        <f>DG304</f>
        <v>187</v>
      </c>
      <c r="DK304">
        <v>0</v>
      </c>
      <c r="DL304" t="s">
        <v>3</v>
      </c>
      <c r="DM304">
        <v>0</v>
      </c>
      <c r="DN304" t="s">
        <v>3</v>
      </c>
      <c r="DO304">
        <v>0</v>
      </c>
    </row>
    <row r="305" spans="1:119" x14ac:dyDescent="0.2">
      <c r="A305">
        <f>ROW(Source!A400)</f>
        <v>400</v>
      </c>
      <c r="B305">
        <v>69726884</v>
      </c>
      <c r="C305">
        <v>69734522</v>
      </c>
      <c r="D305">
        <v>27440041</v>
      </c>
      <c r="E305">
        <v>1</v>
      </c>
      <c r="F305">
        <v>1</v>
      </c>
      <c r="G305">
        <v>1</v>
      </c>
      <c r="H305">
        <v>2</v>
      </c>
      <c r="I305" t="s">
        <v>1003</v>
      </c>
      <c r="J305" t="s">
        <v>1004</v>
      </c>
      <c r="K305" t="s">
        <v>1005</v>
      </c>
      <c r="L305">
        <v>1368</v>
      </c>
      <c r="N305">
        <v>1011</v>
      </c>
      <c r="O305" t="s">
        <v>978</v>
      </c>
      <c r="P305" t="s">
        <v>978</v>
      </c>
      <c r="Q305">
        <v>1</v>
      </c>
      <c r="W305">
        <v>0</v>
      </c>
      <c r="X305">
        <v>781889226</v>
      </c>
      <c r="Y305">
        <f>(AT305*5.6)</f>
        <v>12.991999999999999</v>
      </c>
      <c r="AA305">
        <v>0</v>
      </c>
      <c r="AB305">
        <v>3.92</v>
      </c>
      <c r="AC305">
        <v>0</v>
      </c>
      <c r="AD305">
        <v>0</v>
      </c>
      <c r="AE305">
        <v>0</v>
      </c>
      <c r="AF305">
        <v>0.5</v>
      </c>
      <c r="AG305">
        <v>0</v>
      </c>
      <c r="AH305">
        <v>0</v>
      </c>
      <c r="AI305">
        <v>1</v>
      </c>
      <c r="AJ305">
        <v>7.84</v>
      </c>
      <c r="AK305">
        <v>19.8</v>
      </c>
      <c r="AL305">
        <v>1</v>
      </c>
      <c r="AM305">
        <v>5</v>
      </c>
      <c r="AN305">
        <v>0</v>
      </c>
      <c r="AO305">
        <v>1</v>
      </c>
      <c r="AP305">
        <v>1</v>
      </c>
      <c r="AQ305">
        <v>0</v>
      </c>
      <c r="AR305">
        <v>0</v>
      </c>
      <c r="AS305" t="s">
        <v>3</v>
      </c>
      <c r="AT305">
        <v>2.3199999999999998</v>
      </c>
      <c r="AU305" t="s">
        <v>252</v>
      </c>
      <c r="AV305">
        <v>0</v>
      </c>
      <c r="AW305">
        <v>2</v>
      </c>
      <c r="AX305">
        <v>69734531</v>
      </c>
      <c r="AY305">
        <v>1</v>
      </c>
      <c r="AZ305">
        <v>0</v>
      </c>
      <c r="BA305">
        <v>309</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CV305">
        <v>0</v>
      </c>
      <c r="CW305">
        <f>ROUND(Y305*Source!I400*DO305,9)</f>
        <v>0</v>
      </c>
      <c r="CX305">
        <f>ROUND(Y305*Source!I400,9)</f>
        <v>8.4448000000000008</v>
      </c>
      <c r="CY305">
        <f>AB305</f>
        <v>3.92</v>
      </c>
      <c r="CZ305">
        <f>AF305</f>
        <v>0.5</v>
      </c>
      <c r="DA305">
        <f>AJ305</f>
        <v>7.84</v>
      </c>
      <c r="DB305">
        <f>ROUND((ROUND(AT305*CZ305,2)*5.6),2)</f>
        <v>6.5</v>
      </c>
      <c r="DC305">
        <f>ROUND((ROUND(AT305*AG305,2)*5.6),2)</f>
        <v>0</v>
      </c>
      <c r="DD305" t="s">
        <v>3</v>
      </c>
      <c r="DE305" t="s">
        <v>3</v>
      </c>
      <c r="DF305">
        <f t="shared" si="134"/>
        <v>0</v>
      </c>
      <c r="DG305">
        <f>ROUND(ROUND(AF305*AJ305,0)*CX305,0)</f>
        <v>34</v>
      </c>
      <c r="DH305">
        <f>ROUND(ROUND(AG305*AK305,0)*CX305,0)</f>
        <v>0</v>
      </c>
      <c r="DI305">
        <f t="shared" si="135"/>
        <v>0</v>
      </c>
      <c r="DJ305">
        <f>DG305</f>
        <v>34</v>
      </c>
      <c r="DK305">
        <v>0</v>
      </c>
      <c r="DL305" t="s">
        <v>3</v>
      </c>
      <c r="DM305">
        <v>0</v>
      </c>
      <c r="DN305" t="s">
        <v>3</v>
      </c>
      <c r="DO305">
        <v>0</v>
      </c>
    </row>
    <row r="306" spans="1:119" x14ac:dyDescent="0.2">
      <c r="A306">
        <f>ROW(Source!A400)</f>
        <v>400</v>
      </c>
      <c r="B306">
        <v>69726884</v>
      </c>
      <c r="C306">
        <v>69734522</v>
      </c>
      <c r="D306">
        <v>61332096</v>
      </c>
      <c r="E306">
        <v>1</v>
      </c>
      <c r="F306">
        <v>1</v>
      </c>
      <c r="G306">
        <v>1</v>
      </c>
      <c r="H306">
        <v>3</v>
      </c>
      <c r="I306" t="s">
        <v>189</v>
      </c>
      <c r="J306" t="s">
        <v>191</v>
      </c>
      <c r="K306" t="s">
        <v>190</v>
      </c>
      <c r="L306">
        <v>1339</v>
      </c>
      <c r="N306">
        <v>1007</v>
      </c>
      <c r="O306" t="s">
        <v>40</v>
      </c>
      <c r="P306" t="s">
        <v>40</v>
      </c>
      <c r="Q306">
        <v>1</v>
      </c>
      <c r="W306">
        <v>0</v>
      </c>
      <c r="X306">
        <v>1799260510</v>
      </c>
      <c r="Y306">
        <f>AT306</f>
        <v>2.8461539999999999</v>
      </c>
      <c r="AA306">
        <v>6238.51</v>
      </c>
      <c r="AB306">
        <v>0</v>
      </c>
      <c r="AC306">
        <v>0</v>
      </c>
      <c r="AD306">
        <v>0</v>
      </c>
      <c r="AE306">
        <v>862.75</v>
      </c>
      <c r="AF306">
        <v>0</v>
      </c>
      <c r="AG306">
        <v>0</v>
      </c>
      <c r="AH306">
        <v>0</v>
      </c>
      <c r="AI306">
        <v>7.56</v>
      </c>
      <c r="AJ306">
        <v>1</v>
      </c>
      <c r="AK306">
        <v>1</v>
      </c>
      <c r="AL306">
        <v>1</v>
      </c>
      <c r="AM306">
        <v>0</v>
      </c>
      <c r="AN306">
        <v>0</v>
      </c>
      <c r="AO306">
        <v>0</v>
      </c>
      <c r="AP306">
        <v>1</v>
      </c>
      <c r="AQ306">
        <v>0</v>
      </c>
      <c r="AR306">
        <v>0</v>
      </c>
      <c r="AS306" t="s">
        <v>3</v>
      </c>
      <c r="AT306">
        <v>2.8461539999999999</v>
      </c>
      <c r="AU306" t="s">
        <v>3</v>
      </c>
      <c r="AV306">
        <v>0</v>
      </c>
      <c r="AW306">
        <v>1</v>
      </c>
      <c r="AX306">
        <v>-1</v>
      </c>
      <c r="AY306">
        <v>0</v>
      </c>
      <c r="AZ306">
        <v>0</v>
      </c>
      <c r="BA306" t="s">
        <v>3</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CV306">
        <v>0</v>
      </c>
      <c r="CW306">
        <v>0</v>
      </c>
      <c r="CX306">
        <f>ROUND(Y306*Source!I400,9)</f>
        <v>1.8500000999999999</v>
      </c>
      <c r="CY306">
        <f>AA306</f>
        <v>6238.51</v>
      </c>
      <c r="CZ306">
        <f>AE306</f>
        <v>862.75</v>
      </c>
      <c r="DA306">
        <f>AI306</f>
        <v>7.56</v>
      </c>
      <c r="DB306">
        <f>ROUND(ROUND(AT306*CZ306,2),2)</f>
        <v>2455.52</v>
      </c>
      <c r="DC306">
        <f>ROUND(ROUND(AT306*AG306,2),2)</f>
        <v>0</v>
      </c>
      <c r="DD306" t="s">
        <v>3</v>
      </c>
      <c r="DE306" t="s">
        <v>3</v>
      </c>
      <c r="DF306">
        <f>ROUND(ROUND(AE306*AI306,0)*CX306,0)</f>
        <v>12066</v>
      </c>
      <c r="DG306">
        <f t="shared" ref="DG306:DG313" si="136">ROUND(ROUND(AF306,0)*CX306,0)</f>
        <v>0</v>
      </c>
      <c r="DH306">
        <f t="shared" ref="DH306:DH312" si="137">ROUND(ROUND(AG306,0)*CX306,0)</f>
        <v>0</v>
      </c>
      <c r="DI306">
        <f t="shared" si="135"/>
        <v>0</v>
      </c>
      <c r="DJ306">
        <f>DF306</f>
        <v>12066</v>
      </c>
      <c r="DK306">
        <v>0</v>
      </c>
      <c r="DL306" t="s">
        <v>3</v>
      </c>
      <c r="DM306">
        <v>0</v>
      </c>
      <c r="DN306" t="s">
        <v>3</v>
      </c>
      <c r="DO306">
        <v>0</v>
      </c>
    </row>
    <row r="307" spans="1:119" x14ac:dyDescent="0.2">
      <c r="A307">
        <f>ROW(Source!A403)</f>
        <v>403</v>
      </c>
      <c r="B307">
        <v>69726971</v>
      </c>
      <c r="C307">
        <v>69734534</v>
      </c>
      <c r="D307">
        <v>27496319</v>
      </c>
      <c r="E307">
        <v>1</v>
      </c>
      <c r="F307">
        <v>1</v>
      </c>
      <c r="G307">
        <v>1</v>
      </c>
      <c r="H307">
        <v>1</v>
      </c>
      <c r="I307" t="s">
        <v>1001</v>
      </c>
      <c r="J307" t="s">
        <v>3</v>
      </c>
      <c r="K307" t="s">
        <v>1002</v>
      </c>
      <c r="L307">
        <v>1369</v>
      </c>
      <c r="N307">
        <v>1013</v>
      </c>
      <c r="O307" t="s">
        <v>974</v>
      </c>
      <c r="P307" t="s">
        <v>974</v>
      </c>
      <c r="Q307">
        <v>1</v>
      </c>
      <c r="W307">
        <v>0</v>
      </c>
      <c r="X307">
        <v>1189128158</v>
      </c>
      <c r="Y307">
        <f>(AT307*5.6)</f>
        <v>2.8</v>
      </c>
      <c r="AA307">
        <v>0</v>
      </c>
      <c r="AB307">
        <v>0</v>
      </c>
      <c r="AC307">
        <v>0</v>
      </c>
      <c r="AD307">
        <v>8.01</v>
      </c>
      <c r="AE307">
        <v>0</v>
      </c>
      <c r="AF307">
        <v>0</v>
      </c>
      <c r="AG307">
        <v>0</v>
      </c>
      <c r="AH307">
        <v>8.01</v>
      </c>
      <c r="AI307">
        <v>1</v>
      </c>
      <c r="AJ307">
        <v>1</v>
      </c>
      <c r="AK307">
        <v>1</v>
      </c>
      <c r="AL307">
        <v>1</v>
      </c>
      <c r="AM307">
        <v>0</v>
      </c>
      <c r="AN307">
        <v>0</v>
      </c>
      <c r="AO307">
        <v>1</v>
      </c>
      <c r="AP307">
        <v>1</v>
      </c>
      <c r="AQ307">
        <v>0</v>
      </c>
      <c r="AR307">
        <v>0</v>
      </c>
      <c r="AS307" t="s">
        <v>3</v>
      </c>
      <c r="AT307">
        <v>0.5</v>
      </c>
      <c r="AU307" t="s">
        <v>252</v>
      </c>
      <c r="AV307">
        <v>1</v>
      </c>
      <c r="AW307">
        <v>2</v>
      </c>
      <c r="AX307">
        <v>69734540</v>
      </c>
      <c r="AY307">
        <v>1</v>
      </c>
      <c r="AZ307">
        <v>0</v>
      </c>
      <c r="BA307">
        <v>311</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CU307">
        <f>ROUND(AT307*Source!I403*AH307*AL307,0)</f>
        <v>0</v>
      </c>
      <c r="CV307">
        <f>ROUND(Y307*Source!I403,9)</f>
        <v>0.13159999999999999</v>
      </c>
      <c r="CW307">
        <v>0</v>
      </c>
      <c r="CX307">
        <f>ROUND(Y307*Source!I403,9)</f>
        <v>0.13159999999999999</v>
      </c>
      <c r="CY307">
        <f>AD307</f>
        <v>8.01</v>
      </c>
      <c r="CZ307">
        <f>AH307</f>
        <v>8.01</v>
      </c>
      <c r="DA307">
        <f>AL307</f>
        <v>1</v>
      </c>
      <c r="DB307">
        <f>ROUND((ROUND(AT307*CZ307,2)*5.6),2)</f>
        <v>22.46</v>
      </c>
      <c r="DC307">
        <f>ROUND((ROUND(AT307*AG307,2)*5.6),2)</f>
        <v>0</v>
      </c>
      <c r="DD307" t="s">
        <v>3</v>
      </c>
      <c r="DE307" t="s">
        <v>3</v>
      </c>
      <c r="DF307">
        <f t="shared" ref="DF307:DF315" si="138">ROUND(ROUND(AE307,0)*CX307,0)</f>
        <v>0</v>
      </c>
      <c r="DG307">
        <f t="shared" si="136"/>
        <v>0</v>
      </c>
      <c r="DH307">
        <f t="shared" si="137"/>
        <v>0</v>
      </c>
      <c r="DI307">
        <f t="shared" si="135"/>
        <v>1</v>
      </c>
      <c r="DJ307">
        <f>DI307</f>
        <v>1</v>
      </c>
      <c r="DK307">
        <v>0</v>
      </c>
      <c r="DL307" t="s">
        <v>3</v>
      </c>
      <c r="DM307">
        <v>0</v>
      </c>
      <c r="DN307" t="s">
        <v>3</v>
      </c>
      <c r="DO307">
        <v>0</v>
      </c>
    </row>
    <row r="308" spans="1:119" x14ac:dyDescent="0.2">
      <c r="A308">
        <f>ROW(Source!A403)</f>
        <v>403</v>
      </c>
      <c r="B308">
        <v>69726971</v>
      </c>
      <c r="C308">
        <v>69734534</v>
      </c>
      <c r="D308">
        <v>121548</v>
      </c>
      <c r="E308">
        <v>1</v>
      </c>
      <c r="F308">
        <v>1</v>
      </c>
      <c r="G308">
        <v>1</v>
      </c>
      <c r="H308">
        <v>1</v>
      </c>
      <c r="I308" t="s">
        <v>36</v>
      </c>
      <c r="J308" t="s">
        <v>3</v>
      </c>
      <c r="K308" t="s">
        <v>981</v>
      </c>
      <c r="L308">
        <v>608254</v>
      </c>
      <c r="N308">
        <v>1013</v>
      </c>
      <c r="O308" t="s">
        <v>982</v>
      </c>
      <c r="P308" t="s">
        <v>982</v>
      </c>
      <c r="Q308">
        <v>1</v>
      </c>
      <c r="W308">
        <v>0</v>
      </c>
      <c r="X308">
        <v>-185737400</v>
      </c>
      <c r="Y308">
        <f>(AT308*5.6)</f>
        <v>1.1759999999999999</v>
      </c>
      <c r="AA308">
        <v>0</v>
      </c>
      <c r="AB308">
        <v>0</v>
      </c>
      <c r="AC308">
        <v>0</v>
      </c>
      <c r="AD308">
        <v>0</v>
      </c>
      <c r="AE308">
        <v>0</v>
      </c>
      <c r="AF308">
        <v>0</v>
      </c>
      <c r="AG308">
        <v>0</v>
      </c>
      <c r="AH308">
        <v>0</v>
      </c>
      <c r="AI308">
        <v>1</v>
      </c>
      <c r="AJ308">
        <v>1</v>
      </c>
      <c r="AK308">
        <v>1</v>
      </c>
      <c r="AL308">
        <v>1</v>
      </c>
      <c r="AM308">
        <v>0</v>
      </c>
      <c r="AN308">
        <v>0</v>
      </c>
      <c r="AO308">
        <v>1</v>
      </c>
      <c r="AP308">
        <v>1</v>
      </c>
      <c r="AQ308">
        <v>0</v>
      </c>
      <c r="AR308">
        <v>0</v>
      </c>
      <c r="AS308" t="s">
        <v>3</v>
      </c>
      <c r="AT308">
        <v>0.21</v>
      </c>
      <c r="AU308" t="s">
        <v>252</v>
      </c>
      <c r="AV308">
        <v>2</v>
      </c>
      <c r="AW308">
        <v>2</v>
      </c>
      <c r="AX308">
        <v>69734541</v>
      </c>
      <c r="AY308">
        <v>1</v>
      </c>
      <c r="AZ308">
        <v>0</v>
      </c>
      <c r="BA308">
        <v>312</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CV308">
        <v>0</v>
      </c>
      <c r="CW308">
        <v>0</v>
      </c>
      <c r="CX308">
        <f>ROUND(Y308*Source!I403,9)</f>
        <v>5.5272000000000002E-2</v>
      </c>
      <c r="CY308">
        <f>AD308</f>
        <v>0</v>
      </c>
      <c r="CZ308">
        <f>AH308</f>
        <v>0</v>
      </c>
      <c r="DA308">
        <f>AL308</f>
        <v>1</v>
      </c>
      <c r="DB308">
        <f>ROUND((ROUND(AT308*CZ308,2)*5.6),2)</f>
        <v>0</v>
      </c>
      <c r="DC308">
        <f>ROUND((ROUND(AT308*AG308,2)*5.6),2)</f>
        <v>0</v>
      </c>
      <c r="DD308" t="s">
        <v>3</v>
      </c>
      <c r="DE308" t="s">
        <v>3</v>
      </c>
      <c r="DF308">
        <f t="shared" si="138"/>
        <v>0</v>
      </c>
      <c r="DG308">
        <f t="shared" si="136"/>
        <v>0</v>
      </c>
      <c r="DH308">
        <f t="shared" si="137"/>
        <v>0</v>
      </c>
      <c r="DI308">
        <f t="shared" si="135"/>
        <v>0</v>
      </c>
      <c r="DJ308">
        <f>DI308</f>
        <v>0</v>
      </c>
      <c r="DK308">
        <v>0</v>
      </c>
      <c r="DL308" t="s">
        <v>3</v>
      </c>
      <c r="DM308">
        <v>0</v>
      </c>
      <c r="DN308" t="s">
        <v>3</v>
      </c>
      <c r="DO308">
        <v>0</v>
      </c>
    </row>
    <row r="309" spans="1:119" x14ac:dyDescent="0.2">
      <c r="A309">
        <f>ROW(Source!A403)</f>
        <v>403</v>
      </c>
      <c r="B309">
        <v>69726971</v>
      </c>
      <c r="C309">
        <v>69734534</v>
      </c>
      <c r="D309">
        <v>27439630</v>
      </c>
      <c r="E309">
        <v>1</v>
      </c>
      <c r="F309">
        <v>1</v>
      </c>
      <c r="G309">
        <v>1</v>
      </c>
      <c r="H309">
        <v>2</v>
      </c>
      <c r="I309" t="s">
        <v>986</v>
      </c>
      <c r="J309" t="s">
        <v>987</v>
      </c>
      <c r="K309" t="s">
        <v>988</v>
      </c>
      <c r="L309">
        <v>1368</v>
      </c>
      <c r="N309">
        <v>1011</v>
      </c>
      <c r="O309" t="s">
        <v>978</v>
      </c>
      <c r="P309" t="s">
        <v>978</v>
      </c>
      <c r="Q309">
        <v>1</v>
      </c>
      <c r="W309">
        <v>0</v>
      </c>
      <c r="X309">
        <v>-72110300</v>
      </c>
      <c r="Y309">
        <f>(AT309*5.6)</f>
        <v>1.1759999999999999</v>
      </c>
      <c r="AA309">
        <v>0</v>
      </c>
      <c r="AB309">
        <v>31.27</v>
      </c>
      <c r="AC309">
        <v>13.61</v>
      </c>
      <c r="AD309">
        <v>0</v>
      </c>
      <c r="AE309">
        <v>0</v>
      </c>
      <c r="AF309">
        <v>31.27</v>
      </c>
      <c r="AG309">
        <v>13.61</v>
      </c>
      <c r="AH309">
        <v>0</v>
      </c>
      <c r="AI309">
        <v>1</v>
      </c>
      <c r="AJ309">
        <v>1</v>
      </c>
      <c r="AK309">
        <v>1</v>
      </c>
      <c r="AL309">
        <v>1</v>
      </c>
      <c r="AM309">
        <v>0</v>
      </c>
      <c r="AN309">
        <v>0</v>
      </c>
      <c r="AO309">
        <v>1</v>
      </c>
      <c r="AP309">
        <v>1</v>
      </c>
      <c r="AQ309">
        <v>0</v>
      </c>
      <c r="AR309">
        <v>0</v>
      </c>
      <c r="AS309" t="s">
        <v>3</v>
      </c>
      <c r="AT309">
        <v>0.21</v>
      </c>
      <c r="AU309" t="s">
        <v>252</v>
      </c>
      <c r="AV309">
        <v>0</v>
      </c>
      <c r="AW309">
        <v>2</v>
      </c>
      <c r="AX309">
        <v>69734542</v>
      </c>
      <c r="AY309">
        <v>1</v>
      </c>
      <c r="AZ309">
        <v>0</v>
      </c>
      <c r="BA309">
        <v>313</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CV309">
        <v>0</v>
      </c>
      <c r="CW309">
        <f>ROUND(Y309*Source!I403*DO309,9)</f>
        <v>0</v>
      </c>
      <c r="CX309">
        <f>ROUND(Y309*Source!I403,9)</f>
        <v>5.5272000000000002E-2</v>
      </c>
      <c r="CY309">
        <f>AB309</f>
        <v>31.27</v>
      </c>
      <c r="CZ309">
        <f>AF309</f>
        <v>31.27</v>
      </c>
      <c r="DA309">
        <f>AJ309</f>
        <v>1</v>
      </c>
      <c r="DB309">
        <f>ROUND((ROUND(AT309*CZ309,2)*5.6),2)</f>
        <v>36.79</v>
      </c>
      <c r="DC309">
        <f>ROUND((ROUND(AT309*AG309,2)*5.6),2)</f>
        <v>16.02</v>
      </c>
      <c r="DD309" t="s">
        <v>3</v>
      </c>
      <c r="DE309" t="s">
        <v>3</v>
      </c>
      <c r="DF309">
        <f t="shared" si="138"/>
        <v>0</v>
      </c>
      <c r="DG309">
        <f t="shared" si="136"/>
        <v>2</v>
      </c>
      <c r="DH309">
        <f t="shared" si="137"/>
        <v>1</v>
      </c>
      <c r="DI309">
        <f t="shared" si="135"/>
        <v>0</v>
      </c>
      <c r="DJ309">
        <f>DG309</f>
        <v>2</v>
      </c>
      <c r="DK309">
        <v>0</v>
      </c>
      <c r="DL309" t="s">
        <v>3</v>
      </c>
      <c r="DM309">
        <v>0</v>
      </c>
      <c r="DN309" t="s">
        <v>3</v>
      </c>
      <c r="DO309">
        <v>0</v>
      </c>
    </row>
    <row r="310" spans="1:119" x14ac:dyDescent="0.2">
      <c r="A310">
        <f>ROW(Source!A403)</f>
        <v>403</v>
      </c>
      <c r="B310">
        <v>69726971</v>
      </c>
      <c r="C310">
        <v>69734534</v>
      </c>
      <c r="D310">
        <v>27440041</v>
      </c>
      <c r="E310">
        <v>1</v>
      </c>
      <c r="F310">
        <v>1</v>
      </c>
      <c r="G310">
        <v>1</v>
      </c>
      <c r="H310">
        <v>2</v>
      </c>
      <c r="I310" t="s">
        <v>1003</v>
      </c>
      <c r="J310" t="s">
        <v>1004</v>
      </c>
      <c r="K310" t="s">
        <v>1005</v>
      </c>
      <c r="L310">
        <v>1368</v>
      </c>
      <c r="N310">
        <v>1011</v>
      </c>
      <c r="O310" t="s">
        <v>978</v>
      </c>
      <c r="P310" t="s">
        <v>978</v>
      </c>
      <c r="Q310">
        <v>1</v>
      </c>
      <c r="W310">
        <v>0</v>
      </c>
      <c r="X310">
        <v>781889226</v>
      </c>
      <c r="Y310">
        <f>(AT310*5.6)</f>
        <v>12.991999999999999</v>
      </c>
      <c r="AA310">
        <v>0</v>
      </c>
      <c r="AB310">
        <v>0.5</v>
      </c>
      <c r="AC310">
        <v>0</v>
      </c>
      <c r="AD310">
        <v>0</v>
      </c>
      <c r="AE310">
        <v>0</v>
      </c>
      <c r="AF310">
        <v>0.5</v>
      </c>
      <c r="AG310">
        <v>0</v>
      </c>
      <c r="AH310">
        <v>0</v>
      </c>
      <c r="AI310">
        <v>1</v>
      </c>
      <c r="AJ310">
        <v>1</v>
      </c>
      <c r="AK310">
        <v>1</v>
      </c>
      <c r="AL310">
        <v>1</v>
      </c>
      <c r="AM310">
        <v>0</v>
      </c>
      <c r="AN310">
        <v>0</v>
      </c>
      <c r="AO310">
        <v>1</v>
      </c>
      <c r="AP310">
        <v>1</v>
      </c>
      <c r="AQ310">
        <v>0</v>
      </c>
      <c r="AR310">
        <v>0</v>
      </c>
      <c r="AS310" t="s">
        <v>3</v>
      </c>
      <c r="AT310">
        <v>2.3199999999999998</v>
      </c>
      <c r="AU310" t="s">
        <v>252</v>
      </c>
      <c r="AV310">
        <v>0</v>
      </c>
      <c r="AW310">
        <v>2</v>
      </c>
      <c r="AX310">
        <v>69734543</v>
      </c>
      <c r="AY310">
        <v>1</v>
      </c>
      <c r="AZ310">
        <v>0</v>
      </c>
      <c r="BA310">
        <v>314</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CV310">
        <v>0</v>
      </c>
      <c r="CW310">
        <f>ROUND(Y310*Source!I403*DO310,9)</f>
        <v>0</v>
      </c>
      <c r="CX310">
        <f>ROUND(Y310*Source!I403,9)</f>
        <v>0.61062399999999994</v>
      </c>
      <c r="CY310">
        <f>AB310</f>
        <v>0.5</v>
      </c>
      <c r="CZ310">
        <f>AF310</f>
        <v>0.5</v>
      </c>
      <c r="DA310">
        <f>AJ310</f>
        <v>1</v>
      </c>
      <c r="DB310">
        <f>ROUND((ROUND(AT310*CZ310,2)*5.6),2)</f>
        <v>6.5</v>
      </c>
      <c r="DC310">
        <f>ROUND((ROUND(AT310*AG310,2)*5.6),2)</f>
        <v>0</v>
      </c>
      <c r="DD310" t="s">
        <v>3</v>
      </c>
      <c r="DE310" t="s">
        <v>3</v>
      </c>
      <c r="DF310">
        <f t="shared" si="138"/>
        <v>0</v>
      </c>
      <c r="DG310">
        <f t="shared" si="136"/>
        <v>1</v>
      </c>
      <c r="DH310">
        <f t="shared" si="137"/>
        <v>0</v>
      </c>
      <c r="DI310">
        <f t="shared" si="135"/>
        <v>0</v>
      </c>
      <c r="DJ310">
        <f>DG310</f>
        <v>1</v>
      </c>
      <c r="DK310">
        <v>0</v>
      </c>
      <c r="DL310" t="s">
        <v>3</v>
      </c>
      <c r="DM310">
        <v>0</v>
      </c>
      <c r="DN310" t="s">
        <v>3</v>
      </c>
      <c r="DO310">
        <v>0</v>
      </c>
    </row>
    <row r="311" spans="1:119" x14ac:dyDescent="0.2">
      <c r="A311">
        <f>ROW(Source!A403)</f>
        <v>403</v>
      </c>
      <c r="B311">
        <v>69726971</v>
      </c>
      <c r="C311">
        <v>69734534</v>
      </c>
      <c r="D311">
        <v>61332096</v>
      </c>
      <c r="E311">
        <v>1</v>
      </c>
      <c r="F311">
        <v>1</v>
      </c>
      <c r="G311">
        <v>1</v>
      </c>
      <c r="H311">
        <v>3</v>
      </c>
      <c r="I311" t="s">
        <v>189</v>
      </c>
      <c r="J311" t="s">
        <v>191</v>
      </c>
      <c r="K311" t="s">
        <v>190</v>
      </c>
      <c r="L311">
        <v>1339</v>
      </c>
      <c r="N311">
        <v>1007</v>
      </c>
      <c r="O311" t="s">
        <v>40</v>
      </c>
      <c r="P311" t="s">
        <v>40</v>
      </c>
      <c r="Q311">
        <v>1</v>
      </c>
      <c r="W311">
        <v>0</v>
      </c>
      <c r="X311">
        <v>1799260510</v>
      </c>
      <c r="Y311">
        <f>AT311</f>
        <v>2.851064</v>
      </c>
      <c r="AA311">
        <v>867.14</v>
      </c>
      <c r="AB311">
        <v>0</v>
      </c>
      <c r="AC311">
        <v>0</v>
      </c>
      <c r="AD311">
        <v>0</v>
      </c>
      <c r="AE311">
        <v>867.14</v>
      </c>
      <c r="AF311">
        <v>0</v>
      </c>
      <c r="AG311">
        <v>0</v>
      </c>
      <c r="AH311">
        <v>0</v>
      </c>
      <c r="AI311">
        <v>1</v>
      </c>
      <c r="AJ311">
        <v>1</v>
      </c>
      <c r="AK311">
        <v>1</v>
      </c>
      <c r="AL311">
        <v>1</v>
      </c>
      <c r="AM311">
        <v>0</v>
      </c>
      <c r="AN311">
        <v>0</v>
      </c>
      <c r="AO311">
        <v>0</v>
      </c>
      <c r="AP311">
        <v>1</v>
      </c>
      <c r="AQ311">
        <v>0</v>
      </c>
      <c r="AR311">
        <v>0</v>
      </c>
      <c r="AS311" t="s">
        <v>3</v>
      </c>
      <c r="AT311">
        <v>2.851064</v>
      </c>
      <c r="AU311" t="s">
        <v>3</v>
      </c>
      <c r="AV311">
        <v>0</v>
      </c>
      <c r="AW311">
        <v>1</v>
      </c>
      <c r="AX311">
        <v>-1</v>
      </c>
      <c r="AY311">
        <v>0</v>
      </c>
      <c r="AZ311">
        <v>0</v>
      </c>
      <c r="BA311" t="s">
        <v>3</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CV311">
        <v>0</v>
      </c>
      <c r="CW311">
        <v>0</v>
      </c>
      <c r="CX311">
        <f>ROUND(Y311*Source!I403,9)</f>
        <v>0.134000008</v>
      </c>
      <c r="CY311">
        <f>AA311</f>
        <v>867.14</v>
      </c>
      <c r="CZ311">
        <f>AE311</f>
        <v>867.14</v>
      </c>
      <c r="DA311">
        <f>AI311</f>
        <v>1</v>
      </c>
      <c r="DB311">
        <f>ROUND(ROUND(AT311*CZ311,2),2)</f>
        <v>2472.27</v>
      </c>
      <c r="DC311">
        <f>ROUND(ROUND(AT311*AG311,2),2)</f>
        <v>0</v>
      </c>
      <c r="DD311" t="s">
        <v>3</v>
      </c>
      <c r="DE311" t="s">
        <v>3</v>
      </c>
      <c r="DF311">
        <f t="shared" si="138"/>
        <v>116</v>
      </c>
      <c r="DG311">
        <f t="shared" si="136"/>
        <v>0</v>
      </c>
      <c r="DH311">
        <f t="shared" si="137"/>
        <v>0</v>
      </c>
      <c r="DI311">
        <f t="shared" si="135"/>
        <v>0</v>
      </c>
      <c r="DJ311">
        <f>DF311</f>
        <v>116</v>
      </c>
      <c r="DK311">
        <v>0</v>
      </c>
      <c r="DL311" t="s">
        <v>3</v>
      </c>
      <c r="DM311">
        <v>0</v>
      </c>
      <c r="DN311" t="s">
        <v>3</v>
      </c>
      <c r="DO311">
        <v>0</v>
      </c>
    </row>
    <row r="312" spans="1:119" x14ac:dyDescent="0.2">
      <c r="A312">
        <f>ROW(Source!A404)</f>
        <v>404</v>
      </c>
      <c r="B312">
        <v>69726884</v>
      </c>
      <c r="C312">
        <v>69734534</v>
      </c>
      <c r="D312">
        <v>27496319</v>
      </c>
      <c r="E312">
        <v>1</v>
      </c>
      <c r="F312">
        <v>1</v>
      </c>
      <c r="G312">
        <v>1</v>
      </c>
      <c r="H312">
        <v>1</v>
      </c>
      <c r="I312" t="s">
        <v>1001</v>
      </c>
      <c r="J312" t="s">
        <v>3</v>
      </c>
      <c r="K312" t="s">
        <v>1002</v>
      </c>
      <c r="L312">
        <v>1369</v>
      </c>
      <c r="N312">
        <v>1013</v>
      </c>
      <c r="O312" t="s">
        <v>974</v>
      </c>
      <c r="P312" t="s">
        <v>974</v>
      </c>
      <c r="Q312">
        <v>1</v>
      </c>
      <c r="W312">
        <v>0</v>
      </c>
      <c r="X312">
        <v>1189128158</v>
      </c>
      <c r="Y312">
        <f>(AT312*5.6)</f>
        <v>2.8</v>
      </c>
      <c r="AA312">
        <v>0</v>
      </c>
      <c r="AB312">
        <v>0</v>
      </c>
      <c r="AC312">
        <v>0</v>
      </c>
      <c r="AD312">
        <v>203.13</v>
      </c>
      <c r="AE312">
        <v>0</v>
      </c>
      <c r="AF312">
        <v>0</v>
      </c>
      <c r="AG312">
        <v>0</v>
      </c>
      <c r="AH312">
        <v>8.01</v>
      </c>
      <c r="AI312">
        <v>1</v>
      </c>
      <c r="AJ312">
        <v>1</v>
      </c>
      <c r="AK312">
        <v>1</v>
      </c>
      <c r="AL312">
        <v>25.36</v>
      </c>
      <c r="AM312">
        <v>5</v>
      </c>
      <c r="AN312">
        <v>0</v>
      </c>
      <c r="AO312">
        <v>1</v>
      </c>
      <c r="AP312">
        <v>1</v>
      </c>
      <c r="AQ312">
        <v>0</v>
      </c>
      <c r="AR312">
        <v>0</v>
      </c>
      <c r="AS312" t="s">
        <v>3</v>
      </c>
      <c r="AT312">
        <v>0.5</v>
      </c>
      <c r="AU312" t="s">
        <v>252</v>
      </c>
      <c r="AV312">
        <v>1</v>
      </c>
      <c r="AW312">
        <v>2</v>
      </c>
      <c r="AX312">
        <v>69734540</v>
      </c>
      <c r="AY312">
        <v>1</v>
      </c>
      <c r="AZ312">
        <v>0</v>
      </c>
      <c r="BA312">
        <v>316</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CU312">
        <f>ROUND(AT312*Source!I404*AH312*AL312,0)</f>
        <v>5</v>
      </c>
      <c r="CV312">
        <f>ROUND(Y312*Source!I404,9)</f>
        <v>0.13159999999999999</v>
      </c>
      <c r="CW312">
        <v>0</v>
      </c>
      <c r="CX312">
        <f>ROUND(Y312*Source!I404,9)</f>
        <v>0.13159999999999999</v>
      </c>
      <c r="CY312">
        <f>AD312</f>
        <v>203.13</v>
      </c>
      <c r="CZ312">
        <f>AH312</f>
        <v>8.01</v>
      </c>
      <c r="DA312">
        <f>AL312</f>
        <v>25.36</v>
      </c>
      <c r="DB312">
        <f>ROUND((ROUND(AT312*CZ312,2)*5.6),2)</f>
        <v>22.46</v>
      </c>
      <c r="DC312">
        <f>ROUND((ROUND(AT312*AG312,2)*5.6),2)</f>
        <v>0</v>
      </c>
      <c r="DD312" t="s">
        <v>3</v>
      </c>
      <c r="DE312" t="s">
        <v>3</v>
      </c>
      <c r="DF312">
        <f t="shared" si="138"/>
        <v>0</v>
      </c>
      <c r="DG312">
        <f t="shared" si="136"/>
        <v>0</v>
      </c>
      <c r="DH312">
        <f t="shared" si="137"/>
        <v>0</v>
      </c>
      <c r="DI312">
        <f>ROUND(ROUND(AH312*AL312,0)*CX312,0)</f>
        <v>27</v>
      </c>
      <c r="DJ312">
        <f>DI312</f>
        <v>27</v>
      </c>
      <c r="DK312">
        <v>0</v>
      </c>
      <c r="DL312" t="s">
        <v>3</v>
      </c>
      <c r="DM312">
        <v>0</v>
      </c>
      <c r="DN312" t="s">
        <v>3</v>
      </c>
      <c r="DO312">
        <v>0</v>
      </c>
    </row>
    <row r="313" spans="1:119" x14ac:dyDescent="0.2">
      <c r="A313">
        <f>ROW(Source!A404)</f>
        <v>404</v>
      </c>
      <c r="B313">
        <v>69726884</v>
      </c>
      <c r="C313">
        <v>69734534</v>
      </c>
      <c r="D313">
        <v>121548</v>
      </c>
      <c r="E313">
        <v>1</v>
      </c>
      <c r="F313">
        <v>1</v>
      </c>
      <c r="G313">
        <v>1</v>
      </c>
      <c r="H313">
        <v>1</v>
      </c>
      <c r="I313" t="s">
        <v>36</v>
      </c>
      <c r="J313" t="s">
        <v>3</v>
      </c>
      <c r="K313" t="s">
        <v>981</v>
      </c>
      <c r="L313">
        <v>608254</v>
      </c>
      <c r="N313">
        <v>1013</v>
      </c>
      <c r="O313" t="s">
        <v>982</v>
      </c>
      <c r="P313" t="s">
        <v>982</v>
      </c>
      <c r="Q313">
        <v>1</v>
      </c>
      <c r="W313">
        <v>0</v>
      </c>
      <c r="X313">
        <v>-185737400</v>
      </c>
      <c r="Y313">
        <f>(AT313*5.6)</f>
        <v>1.1759999999999999</v>
      </c>
      <c r="AA313">
        <v>0</v>
      </c>
      <c r="AB313">
        <v>0</v>
      </c>
      <c r="AC313">
        <v>0</v>
      </c>
      <c r="AD313">
        <v>0</v>
      </c>
      <c r="AE313">
        <v>0</v>
      </c>
      <c r="AF313">
        <v>0</v>
      </c>
      <c r="AG313">
        <v>0</v>
      </c>
      <c r="AH313">
        <v>0</v>
      </c>
      <c r="AI313">
        <v>1</v>
      </c>
      <c r="AJ313">
        <v>1</v>
      </c>
      <c r="AK313">
        <v>19.8</v>
      </c>
      <c r="AL313">
        <v>1</v>
      </c>
      <c r="AM313">
        <v>5</v>
      </c>
      <c r="AN313">
        <v>0</v>
      </c>
      <c r="AO313">
        <v>1</v>
      </c>
      <c r="AP313">
        <v>1</v>
      </c>
      <c r="AQ313">
        <v>0</v>
      </c>
      <c r="AR313">
        <v>0</v>
      </c>
      <c r="AS313" t="s">
        <v>3</v>
      </c>
      <c r="AT313">
        <v>0.21</v>
      </c>
      <c r="AU313" t="s">
        <v>252</v>
      </c>
      <c r="AV313">
        <v>2</v>
      </c>
      <c r="AW313">
        <v>2</v>
      </c>
      <c r="AX313">
        <v>69734541</v>
      </c>
      <c r="AY313">
        <v>1</v>
      </c>
      <c r="AZ313">
        <v>0</v>
      </c>
      <c r="BA313">
        <v>317</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CV313">
        <v>0</v>
      </c>
      <c r="CW313">
        <v>0</v>
      </c>
      <c r="CX313">
        <f>ROUND(Y313*Source!I404,9)</f>
        <v>5.5272000000000002E-2</v>
      </c>
      <c r="CY313">
        <f>AD313</f>
        <v>0</v>
      </c>
      <c r="CZ313">
        <f>AH313</f>
        <v>0</v>
      </c>
      <c r="DA313">
        <f>AL313</f>
        <v>1</v>
      </c>
      <c r="DB313">
        <f>ROUND((ROUND(AT313*CZ313,2)*5.6),2)</f>
        <v>0</v>
      </c>
      <c r="DC313">
        <f>ROUND((ROUND(AT313*AG313,2)*5.6),2)</f>
        <v>0</v>
      </c>
      <c r="DD313" t="s">
        <v>3</v>
      </c>
      <c r="DE313" t="s">
        <v>3</v>
      </c>
      <c r="DF313">
        <f t="shared" si="138"/>
        <v>0</v>
      </c>
      <c r="DG313">
        <f t="shared" si="136"/>
        <v>0</v>
      </c>
      <c r="DH313">
        <f>ROUND(ROUND(AG313*AK313,0)*CX313,0)</f>
        <v>0</v>
      </c>
      <c r="DI313">
        <f t="shared" ref="DI313:DI321" si="139">ROUND(ROUND(AH313,0)*CX313,0)</f>
        <v>0</v>
      </c>
      <c r="DJ313">
        <f>DI313</f>
        <v>0</v>
      </c>
      <c r="DK313">
        <v>0</v>
      </c>
      <c r="DL313" t="s">
        <v>3</v>
      </c>
      <c r="DM313">
        <v>0</v>
      </c>
      <c r="DN313" t="s">
        <v>3</v>
      </c>
      <c r="DO313">
        <v>0</v>
      </c>
    </row>
    <row r="314" spans="1:119" x14ac:dyDescent="0.2">
      <c r="A314">
        <f>ROW(Source!A404)</f>
        <v>404</v>
      </c>
      <c r="B314">
        <v>69726884</v>
      </c>
      <c r="C314">
        <v>69734534</v>
      </c>
      <c r="D314">
        <v>27439630</v>
      </c>
      <c r="E314">
        <v>1</v>
      </c>
      <c r="F314">
        <v>1</v>
      </c>
      <c r="G314">
        <v>1</v>
      </c>
      <c r="H314">
        <v>2</v>
      </c>
      <c r="I314" t="s">
        <v>986</v>
      </c>
      <c r="J314" t="s">
        <v>987</v>
      </c>
      <c r="K314" t="s">
        <v>988</v>
      </c>
      <c r="L314">
        <v>1368</v>
      </c>
      <c r="N314">
        <v>1011</v>
      </c>
      <c r="O314" t="s">
        <v>978</v>
      </c>
      <c r="P314" t="s">
        <v>978</v>
      </c>
      <c r="Q314">
        <v>1</v>
      </c>
      <c r="W314">
        <v>0</v>
      </c>
      <c r="X314">
        <v>-72110300</v>
      </c>
      <c r="Y314">
        <f>(AT314*5.6)</f>
        <v>1.1759999999999999</v>
      </c>
      <c r="AA314">
        <v>0</v>
      </c>
      <c r="AB314">
        <v>245.16</v>
      </c>
      <c r="AC314">
        <v>269.48</v>
      </c>
      <c r="AD314">
        <v>0</v>
      </c>
      <c r="AE314">
        <v>0</v>
      </c>
      <c r="AF314">
        <v>31.27</v>
      </c>
      <c r="AG314">
        <v>13.61</v>
      </c>
      <c r="AH314">
        <v>0</v>
      </c>
      <c r="AI314">
        <v>1</v>
      </c>
      <c r="AJ314">
        <v>7.84</v>
      </c>
      <c r="AK314">
        <v>19.8</v>
      </c>
      <c r="AL314">
        <v>1</v>
      </c>
      <c r="AM314">
        <v>5</v>
      </c>
      <c r="AN314">
        <v>0</v>
      </c>
      <c r="AO314">
        <v>1</v>
      </c>
      <c r="AP314">
        <v>1</v>
      </c>
      <c r="AQ314">
        <v>0</v>
      </c>
      <c r="AR314">
        <v>0</v>
      </c>
      <c r="AS314" t="s">
        <v>3</v>
      </c>
      <c r="AT314">
        <v>0.21</v>
      </c>
      <c r="AU314" t="s">
        <v>252</v>
      </c>
      <c r="AV314">
        <v>0</v>
      </c>
      <c r="AW314">
        <v>2</v>
      </c>
      <c r="AX314">
        <v>69734542</v>
      </c>
      <c r="AY314">
        <v>1</v>
      </c>
      <c r="AZ314">
        <v>0</v>
      </c>
      <c r="BA314">
        <v>318</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CV314">
        <v>0</v>
      </c>
      <c r="CW314">
        <f>ROUND(Y314*Source!I404*DO314,9)</f>
        <v>0</v>
      </c>
      <c r="CX314">
        <f>ROUND(Y314*Source!I404,9)</f>
        <v>5.5272000000000002E-2</v>
      </c>
      <c r="CY314">
        <f>AB314</f>
        <v>245.16</v>
      </c>
      <c r="CZ314">
        <f>AF314</f>
        <v>31.27</v>
      </c>
      <c r="DA314">
        <f>AJ314</f>
        <v>7.84</v>
      </c>
      <c r="DB314">
        <f>ROUND((ROUND(AT314*CZ314,2)*5.6),2)</f>
        <v>36.79</v>
      </c>
      <c r="DC314">
        <f>ROUND((ROUND(AT314*AG314,2)*5.6),2)</f>
        <v>16.02</v>
      </c>
      <c r="DD314" t="s">
        <v>3</v>
      </c>
      <c r="DE314" t="s">
        <v>3</v>
      </c>
      <c r="DF314">
        <f t="shared" si="138"/>
        <v>0</v>
      </c>
      <c r="DG314">
        <f>ROUND(ROUND(AF314*AJ314,0)*CX314,0)</f>
        <v>14</v>
      </c>
      <c r="DH314">
        <f>ROUND(ROUND(AG314*AK314,0)*CX314,0)</f>
        <v>15</v>
      </c>
      <c r="DI314">
        <f t="shared" si="139"/>
        <v>0</v>
      </c>
      <c r="DJ314">
        <f>DG314</f>
        <v>14</v>
      </c>
      <c r="DK314">
        <v>0</v>
      </c>
      <c r="DL314" t="s">
        <v>3</v>
      </c>
      <c r="DM314">
        <v>0</v>
      </c>
      <c r="DN314" t="s">
        <v>3</v>
      </c>
      <c r="DO314">
        <v>0</v>
      </c>
    </row>
    <row r="315" spans="1:119" x14ac:dyDescent="0.2">
      <c r="A315">
        <f>ROW(Source!A404)</f>
        <v>404</v>
      </c>
      <c r="B315">
        <v>69726884</v>
      </c>
      <c r="C315">
        <v>69734534</v>
      </c>
      <c r="D315">
        <v>27440041</v>
      </c>
      <c r="E315">
        <v>1</v>
      </c>
      <c r="F315">
        <v>1</v>
      </c>
      <c r="G315">
        <v>1</v>
      </c>
      <c r="H315">
        <v>2</v>
      </c>
      <c r="I315" t="s">
        <v>1003</v>
      </c>
      <c r="J315" t="s">
        <v>1004</v>
      </c>
      <c r="K315" t="s">
        <v>1005</v>
      </c>
      <c r="L315">
        <v>1368</v>
      </c>
      <c r="N315">
        <v>1011</v>
      </c>
      <c r="O315" t="s">
        <v>978</v>
      </c>
      <c r="P315" t="s">
        <v>978</v>
      </c>
      <c r="Q315">
        <v>1</v>
      </c>
      <c r="W315">
        <v>0</v>
      </c>
      <c r="X315">
        <v>781889226</v>
      </c>
      <c r="Y315">
        <f>(AT315*5.6)</f>
        <v>12.991999999999999</v>
      </c>
      <c r="AA315">
        <v>0</v>
      </c>
      <c r="AB315">
        <v>3.92</v>
      </c>
      <c r="AC315">
        <v>0</v>
      </c>
      <c r="AD315">
        <v>0</v>
      </c>
      <c r="AE315">
        <v>0</v>
      </c>
      <c r="AF315">
        <v>0.5</v>
      </c>
      <c r="AG315">
        <v>0</v>
      </c>
      <c r="AH315">
        <v>0</v>
      </c>
      <c r="AI315">
        <v>1</v>
      </c>
      <c r="AJ315">
        <v>7.84</v>
      </c>
      <c r="AK315">
        <v>19.8</v>
      </c>
      <c r="AL315">
        <v>1</v>
      </c>
      <c r="AM315">
        <v>5</v>
      </c>
      <c r="AN315">
        <v>0</v>
      </c>
      <c r="AO315">
        <v>1</v>
      </c>
      <c r="AP315">
        <v>1</v>
      </c>
      <c r="AQ315">
        <v>0</v>
      </c>
      <c r="AR315">
        <v>0</v>
      </c>
      <c r="AS315" t="s">
        <v>3</v>
      </c>
      <c r="AT315">
        <v>2.3199999999999998</v>
      </c>
      <c r="AU315" t="s">
        <v>252</v>
      </c>
      <c r="AV315">
        <v>0</v>
      </c>
      <c r="AW315">
        <v>2</v>
      </c>
      <c r="AX315">
        <v>69734543</v>
      </c>
      <c r="AY315">
        <v>1</v>
      </c>
      <c r="AZ315">
        <v>0</v>
      </c>
      <c r="BA315">
        <v>319</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CV315">
        <v>0</v>
      </c>
      <c r="CW315">
        <f>ROUND(Y315*Source!I404*DO315,9)</f>
        <v>0</v>
      </c>
      <c r="CX315">
        <f>ROUND(Y315*Source!I404,9)</f>
        <v>0.61062399999999994</v>
      </c>
      <c r="CY315">
        <f>AB315</f>
        <v>3.92</v>
      </c>
      <c r="CZ315">
        <f>AF315</f>
        <v>0.5</v>
      </c>
      <c r="DA315">
        <f>AJ315</f>
        <v>7.84</v>
      </c>
      <c r="DB315">
        <f>ROUND((ROUND(AT315*CZ315,2)*5.6),2)</f>
        <v>6.5</v>
      </c>
      <c r="DC315">
        <f>ROUND((ROUND(AT315*AG315,2)*5.6),2)</f>
        <v>0</v>
      </c>
      <c r="DD315" t="s">
        <v>3</v>
      </c>
      <c r="DE315" t="s">
        <v>3</v>
      </c>
      <c r="DF315">
        <f t="shared" si="138"/>
        <v>0</v>
      </c>
      <c r="DG315">
        <f>ROUND(ROUND(AF315*AJ315,0)*CX315,0)</f>
        <v>2</v>
      </c>
      <c r="DH315">
        <f>ROUND(ROUND(AG315*AK315,0)*CX315,0)</f>
        <v>0</v>
      </c>
      <c r="DI315">
        <f t="shared" si="139"/>
        <v>0</v>
      </c>
      <c r="DJ315">
        <f>DG315</f>
        <v>2</v>
      </c>
      <c r="DK315">
        <v>0</v>
      </c>
      <c r="DL315" t="s">
        <v>3</v>
      </c>
      <c r="DM315">
        <v>0</v>
      </c>
      <c r="DN315" t="s">
        <v>3</v>
      </c>
      <c r="DO315">
        <v>0</v>
      </c>
    </row>
    <row r="316" spans="1:119" x14ac:dyDescent="0.2">
      <c r="A316">
        <f>ROW(Source!A404)</f>
        <v>404</v>
      </c>
      <c r="B316">
        <v>69726884</v>
      </c>
      <c r="C316">
        <v>69734534</v>
      </c>
      <c r="D316">
        <v>61332096</v>
      </c>
      <c r="E316">
        <v>1</v>
      </c>
      <c r="F316">
        <v>1</v>
      </c>
      <c r="G316">
        <v>1</v>
      </c>
      <c r="H316">
        <v>3</v>
      </c>
      <c r="I316" t="s">
        <v>189</v>
      </c>
      <c r="J316" t="s">
        <v>191</v>
      </c>
      <c r="K316" t="s">
        <v>190</v>
      </c>
      <c r="L316">
        <v>1339</v>
      </c>
      <c r="N316">
        <v>1007</v>
      </c>
      <c r="O316" t="s">
        <v>40</v>
      </c>
      <c r="P316" t="s">
        <v>40</v>
      </c>
      <c r="Q316">
        <v>1</v>
      </c>
      <c r="W316">
        <v>0</v>
      </c>
      <c r="X316">
        <v>1799260510</v>
      </c>
      <c r="Y316">
        <f>AT316</f>
        <v>2.851064</v>
      </c>
      <c r="AA316">
        <v>6238.51</v>
      </c>
      <c r="AB316">
        <v>0</v>
      </c>
      <c r="AC316">
        <v>0</v>
      </c>
      <c r="AD316">
        <v>0</v>
      </c>
      <c r="AE316">
        <v>862.75</v>
      </c>
      <c r="AF316">
        <v>0</v>
      </c>
      <c r="AG316">
        <v>0</v>
      </c>
      <c r="AH316">
        <v>0</v>
      </c>
      <c r="AI316">
        <v>7.56</v>
      </c>
      <c r="AJ316">
        <v>1</v>
      </c>
      <c r="AK316">
        <v>1</v>
      </c>
      <c r="AL316">
        <v>1</v>
      </c>
      <c r="AM316">
        <v>0</v>
      </c>
      <c r="AN316">
        <v>0</v>
      </c>
      <c r="AO316">
        <v>0</v>
      </c>
      <c r="AP316">
        <v>1</v>
      </c>
      <c r="AQ316">
        <v>0</v>
      </c>
      <c r="AR316">
        <v>0</v>
      </c>
      <c r="AS316" t="s">
        <v>3</v>
      </c>
      <c r="AT316">
        <v>2.851064</v>
      </c>
      <c r="AU316" t="s">
        <v>3</v>
      </c>
      <c r="AV316">
        <v>0</v>
      </c>
      <c r="AW316">
        <v>1</v>
      </c>
      <c r="AX316">
        <v>-1</v>
      </c>
      <c r="AY316">
        <v>0</v>
      </c>
      <c r="AZ316">
        <v>0</v>
      </c>
      <c r="BA316" t="s">
        <v>3</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CV316">
        <v>0</v>
      </c>
      <c r="CW316">
        <v>0</v>
      </c>
      <c r="CX316">
        <f>ROUND(Y316*Source!I404,9)</f>
        <v>0.134000008</v>
      </c>
      <c r="CY316">
        <f>AA316</f>
        <v>6238.51</v>
      </c>
      <c r="CZ316">
        <f>AE316</f>
        <v>862.75</v>
      </c>
      <c r="DA316">
        <f>AI316</f>
        <v>7.56</v>
      </c>
      <c r="DB316">
        <f>ROUND(ROUND(AT316*CZ316,2),2)</f>
        <v>2459.7600000000002</v>
      </c>
      <c r="DC316">
        <f>ROUND(ROUND(AT316*AG316,2),2)</f>
        <v>0</v>
      </c>
      <c r="DD316" t="s">
        <v>3</v>
      </c>
      <c r="DE316" t="s">
        <v>3</v>
      </c>
      <c r="DF316">
        <f>ROUND(ROUND(AE316*AI316,0)*CX316,0)</f>
        <v>874</v>
      </c>
      <c r="DG316">
        <f t="shared" ref="DG316:DG323" si="140">ROUND(ROUND(AF316,0)*CX316,0)</f>
        <v>0</v>
      </c>
      <c r="DH316">
        <f t="shared" ref="DH316:DH322" si="141">ROUND(ROUND(AG316,0)*CX316,0)</f>
        <v>0</v>
      </c>
      <c r="DI316">
        <f t="shared" si="139"/>
        <v>0</v>
      </c>
      <c r="DJ316">
        <f>DF316</f>
        <v>874</v>
      </c>
      <c r="DK316">
        <v>0</v>
      </c>
      <c r="DL316" t="s">
        <v>3</v>
      </c>
      <c r="DM316">
        <v>0</v>
      </c>
      <c r="DN316" t="s">
        <v>3</v>
      </c>
      <c r="DO316">
        <v>0</v>
      </c>
    </row>
    <row r="317" spans="1:119" x14ac:dyDescent="0.2">
      <c r="A317">
        <f>ROW(Source!A407)</f>
        <v>407</v>
      </c>
      <c r="B317">
        <v>69726971</v>
      </c>
      <c r="C317">
        <v>69734546</v>
      </c>
      <c r="D317">
        <v>27493137</v>
      </c>
      <c r="E317">
        <v>1</v>
      </c>
      <c r="F317">
        <v>1</v>
      </c>
      <c r="G317">
        <v>1</v>
      </c>
      <c r="H317">
        <v>1</v>
      </c>
      <c r="I317" t="s">
        <v>999</v>
      </c>
      <c r="J317" t="s">
        <v>3</v>
      </c>
      <c r="K317" t="s">
        <v>1000</v>
      </c>
      <c r="L317">
        <v>1369</v>
      </c>
      <c r="N317">
        <v>1013</v>
      </c>
      <c r="O317" t="s">
        <v>974</v>
      </c>
      <c r="P317" t="s">
        <v>974</v>
      </c>
      <c r="Q317">
        <v>1</v>
      </c>
      <c r="W317">
        <v>0</v>
      </c>
      <c r="X317">
        <v>-1973258772</v>
      </c>
      <c r="Y317">
        <f>AT317</f>
        <v>80.040000000000006</v>
      </c>
      <c r="AA317">
        <v>0</v>
      </c>
      <c r="AB317">
        <v>0</v>
      </c>
      <c r="AC317">
        <v>0</v>
      </c>
      <c r="AD317">
        <v>9.15</v>
      </c>
      <c r="AE317">
        <v>0</v>
      </c>
      <c r="AF317">
        <v>0</v>
      </c>
      <c r="AG317">
        <v>0</v>
      </c>
      <c r="AH317">
        <v>9.15</v>
      </c>
      <c r="AI317">
        <v>1</v>
      </c>
      <c r="AJ317">
        <v>1</v>
      </c>
      <c r="AK317">
        <v>1</v>
      </c>
      <c r="AL317">
        <v>1</v>
      </c>
      <c r="AM317">
        <v>0</v>
      </c>
      <c r="AN317">
        <v>0</v>
      </c>
      <c r="AO317">
        <v>1</v>
      </c>
      <c r="AP317">
        <v>0</v>
      </c>
      <c r="AQ317">
        <v>0</v>
      </c>
      <c r="AR317">
        <v>0</v>
      </c>
      <c r="AS317" t="s">
        <v>3</v>
      </c>
      <c r="AT317">
        <v>80.040000000000006</v>
      </c>
      <c r="AU317" t="s">
        <v>3</v>
      </c>
      <c r="AV317">
        <v>1</v>
      </c>
      <c r="AW317">
        <v>2</v>
      </c>
      <c r="AX317">
        <v>69734552</v>
      </c>
      <c r="AY317">
        <v>1</v>
      </c>
      <c r="AZ317">
        <v>0</v>
      </c>
      <c r="BA317">
        <v>321</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CU317">
        <f>ROUND(AT317*Source!I407*AH317*AL317,0)</f>
        <v>508</v>
      </c>
      <c r="CV317">
        <f>ROUND(Y317*Source!I407,9)</f>
        <v>55.46772</v>
      </c>
      <c r="CW317">
        <v>0</v>
      </c>
      <c r="CX317">
        <f>ROUND(Y317*Source!I407,9)</f>
        <v>55.46772</v>
      </c>
      <c r="CY317">
        <f>AD317</f>
        <v>9.15</v>
      </c>
      <c r="CZ317">
        <f>AH317</f>
        <v>9.15</v>
      </c>
      <c r="DA317">
        <f>AL317</f>
        <v>1</v>
      </c>
      <c r="DB317">
        <f>ROUND(ROUND(AT317*CZ317,2),2)</f>
        <v>732.37</v>
      </c>
      <c r="DC317">
        <f>ROUND(ROUND(AT317*AG317,2),2)</f>
        <v>0</v>
      </c>
      <c r="DD317" t="s">
        <v>3</v>
      </c>
      <c r="DE317" t="s">
        <v>3</v>
      </c>
      <c r="DF317">
        <f t="shared" ref="DF317:DF325" si="142">ROUND(ROUND(AE317,0)*CX317,0)</f>
        <v>0</v>
      </c>
      <c r="DG317">
        <f t="shared" si="140"/>
        <v>0</v>
      </c>
      <c r="DH317">
        <f t="shared" si="141"/>
        <v>0</v>
      </c>
      <c r="DI317">
        <f t="shared" si="139"/>
        <v>499</v>
      </c>
      <c r="DJ317">
        <f>DI317</f>
        <v>499</v>
      </c>
      <c r="DK317">
        <v>0</v>
      </c>
      <c r="DL317" t="s">
        <v>3</v>
      </c>
      <c r="DM317">
        <v>0</v>
      </c>
      <c r="DN317" t="s">
        <v>3</v>
      </c>
      <c r="DO317">
        <v>0</v>
      </c>
    </row>
    <row r="318" spans="1:119" x14ac:dyDescent="0.2">
      <c r="A318">
        <f>ROW(Source!A407)</f>
        <v>407</v>
      </c>
      <c r="B318">
        <v>69726971</v>
      </c>
      <c r="C318">
        <v>69734546</v>
      </c>
      <c r="D318">
        <v>121548</v>
      </c>
      <c r="E318">
        <v>1</v>
      </c>
      <c r="F318">
        <v>1</v>
      </c>
      <c r="G318">
        <v>1</v>
      </c>
      <c r="H318">
        <v>1</v>
      </c>
      <c r="I318" t="s">
        <v>36</v>
      </c>
      <c r="J318" t="s">
        <v>3</v>
      </c>
      <c r="K318" t="s">
        <v>981</v>
      </c>
      <c r="L318">
        <v>608254</v>
      </c>
      <c r="N318">
        <v>1013</v>
      </c>
      <c r="O318" t="s">
        <v>982</v>
      </c>
      <c r="P318" t="s">
        <v>982</v>
      </c>
      <c r="Q318">
        <v>1</v>
      </c>
      <c r="W318">
        <v>0</v>
      </c>
      <c r="X318">
        <v>-185737400</v>
      </c>
      <c r="Y318">
        <f>(AT318*0.5)</f>
        <v>1.0449999999999999</v>
      </c>
      <c r="AA318">
        <v>0</v>
      </c>
      <c r="AB318">
        <v>0</v>
      </c>
      <c r="AC318">
        <v>0</v>
      </c>
      <c r="AD318">
        <v>0</v>
      </c>
      <c r="AE318">
        <v>0</v>
      </c>
      <c r="AF318">
        <v>0</v>
      </c>
      <c r="AG318">
        <v>0</v>
      </c>
      <c r="AH318">
        <v>0</v>
      </c>
      <c r="AI318">
        <v>1</v>
      </c>
      <c r="AJ318">
        <v>1</v>
      </c>
      <c r="AK318">
        <v>1</v>
      </c>
      <c r="AL318">
        <v>1</v>
      </c>
      <c r="AM318">
        <v>0</v>
      </c>
      <c r="AN318">
        <v>0</v>
      </c>
      <c r="AO318">
        <v>1</v>
      </c>
      <c r="AP318">
        <v>1</v>
      </c>
      <c r="AQ318">
        <v>0</v>
      </c>
      <c r="AR318">
        <v>0</v>
      </c>
      <c r="AS318" t="s">
        <v>3</v>
      </c>
      <c r="AT318">
        <v>2.09</v>
      </c>
      <c r="AU318" t="s">
        <v>205</v>
      </c>
      <c r="AV318">
        <v>2</v>
      </c>
      <c r="AW318">
        <v>2</v>
      </c>
      <c r="AX318">
        <v>69734553</v>
      </c>
      <c r="AY318">
        <v>1</v>
      </c>
      <c r="AZ318">
        <v>0</v>
      </c>
      <c r="BA318">
        <v>322</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CV318">
        <v>0</v>
      </c>
      <c r="CW318">
        <v>0</v>
      </c>
      <c r="CX318">
        <f>ROUND(Y318*Source!I407,9)</f>
        <v>0.72418499999999997</v>
      </c>
      <c r="CY318">
        <f>AD318</f>
        <v>0</v>
      </c>
      <c r="CZ318">
        <f>AH318</f>
        <v>0</v>
      </c>
      <c r="DA318">
        <f>AL318</f>
        <v>1</v>
      </c>
      <c r="DB318">
        <f>ROUND((ROUND(AT318*CZ318,2)*0.5),2)</f>
        <v>0</v>
      </c>
      <c r="DC318">
        <f>ROUND((ROUND(AT318*AG318,2)*0.5),2)</f>
        <v>0</v>
      </c>
      <c r="DD318" t="s">
        <v>3</v>
      </c>
      <c r="DE318" t="s">
        <v>3</v>
      </c>
      <c r="DF318">
        <f t="shared" si="142"/>
        <v>0</v>
      </c>
      <c r="DG318">
        <f t="shared" si="140"/>
        <v>0</v>
      </c>
      <c r="DH318">
        <f t="shared" si="141"/>
        <v>0</v>
      </c>
      <c r="DI318">
        <f t="shared" si="139"/>
        <v>0</v>
      </c>
      <c r="DJ318">
        <f>DI318</f>
        <v>0</v>
      </c>
      <c r="DK318">
        <v>0</v>
      </c>
      <c r="DL318" t="s">
        <v>3</v>
      </c>
      <c r="DM318">
        <v>0</v>
      </c>
      <c r="DN318" t="s">
        <v>3</v>
      </c>
      <c r="DO318">
        <v>0</v>
      </c>
    </row>
    <row r="319" spans="1:119" x14ac:dyDescent="0.2">
      <c r="A319">
        <f>ROW(Source!A407)</f>
        <v>407</v>
      </c>
      <c r="B319">
        <v>69726971</v>
      </c>
      <c r="C319">
        <v>69734546</v>
      </c>
      <c r="D319">
        <v>27439740</v>
      </c>
      <c r="E319">
        <v>1</v>
      </c>
      <c r="F319">
        <v>1</v>
      </c>
      <c r="G319">
        <v>1</v>
      </c>
      <c r="H319">
        <v>2</v>
      </c>
      <c r="I319" t="s">
        <v>1006</v>
      </c>
      <c r="J319" t="s">
        <v>1007</v>
      </c>
      <c r="K319" t="s">
        <v>1008</v>
      </c>
      <c r="L319">
        <v>1368</v>
      </c>
      <c r="N319">
        <v>1011</v>
      </c>
      <c r="O319" t="s">
        <v>978</v>
      </c>
      <c r="P319" t="s">
        <v>978</v>
      </c>
      <c r="Q319">
        <v>1</v>
      </c>
      <c r="W319">
        <v>0</v>
      </c>
      <c r="X319">
        <v>1936917142</v>
      </c>
      <c r="Y319">
        <f>(AT319*0.5)</f>
        <v>1.0449999999999999</v>
      </c>
      <c r="AA319">
        <v>0</v>
      </c>
      <c r="AB319">
        <v>81.430000000000007</v>
      </c>
      <c r="AC319">
        <v>10.14</v>
      </c>
      <c r="AD319">
        <v>0</v>
      </c>
      <c r="AE319">
        <v>0</v>
      </c>
      <c r="AF319">
        <v>81.430000000000007</v>
      </c>
      <c r="AG319">
        <v>10.14</v>
      </c>
      <c r="AH319">
        <v>0</v>
      </c>
      <c r="AI319">
        <v>1</v>
      </c>
      <c r="AJ319">
        <v>1</v>
      </c>
      <c r="AK319">
        <v>1</v>
      </c>
      <c r="AL319">
        <v>1</v>
      </c>
      <c r="AM319">
        <v>0</v>
      </c>
      <c r="AN319">
        <v>0</v>
      </c>
      <c r="AO319">
        <v>1</v>
      </c>
      <c r="AP319">
        <v>1</v>
      </c>
      <c r="AQ319">
        <v>0</v>
      </c>
      <c r="AR319">
        <v>0</v>
      </c>
      <c r="AS319" t="s">
        <v>3</v>
      </c>
      <c r="AT319">
        <v>2.09</v>
      </c>
      <c r="AU319" t="s">
        <v>205</v>
      </c>
      <c r="AV319">
        <v>0</v>
      </c>
      <c r="AW319">
        <v>2</v>
      </c>
      <c r="AX319">
        <v>69734554</v>
      </c>
      <c r="AY319">
        <v>1</v>
      </c>
      <c r="AZ319">
        <v>0</v>
      </c>
      <c r="BA319">
        <v>323</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CV319">
        <v>0</v>
      </c>
      <c r="CW319">
        <f>ROUND(Y319*Source!I407*DO319,9)</f>
        <v>0</v>
      </c>
      <c r="CX319">
        <f>ROUND(Y319*Source!I407,9)</f>
        <v>0.72418499999999997</v>
      </c>
      <c r="CY319">
        <f>AB319</f>
        <v>81.430000000000007</v>
      </c>
      <c r="CZ319">
        <f>AF319</f>
        <v>81.430000000000007</v>
      </c>
      <c r="DA319">
        <f>AJ319</f>
        <v>1</v>
      </c>
      <c r="DB319">
        <f>ROUND((ROUND(AT319*CZ319,2)*0.5),2)</f>
        <v>85.1</v>
      </c>
      <c r="DC319">
        <f>ROUND((ROUND(AT319*AG319,2)*0.5),2)</f>
        <v>10.6</v>
      </c>
      <c r="DD319" t="s">
        <v>3</v>
      </c>
      <c r="DE319" t="s">
        <v>3</v>
      </c>
      <c r="DF319">
        <f t="shared" si="142"/>
        <v>0</v>
      </c>
      <c r="DG319">
        <f t="shared" si="140"/>
        <v>59</v>
      </c>
      <c r="DH319">
        <f t="shared" si="141"/>
        <v>7</v>
      </c>
      <c r="DI319">
        <f t="shared" si="139"/>
        <v>0</v>
      </c>
      <c r="DJ319">
        <f>DG319</f>
        <v>59</v>
      </c>
      <c r="DK319">
        <v>0</v>
      </c>
      <c r="DL319" t="s">
        <v>3</v>
      </c>
      <c r="DM319">
        <v>0</v>
      </c>
      <c r="DN319" t="s">
        <v>3</v>
      </c>
      <c r="DO319">
        <v>0</v>
      </c>
    </row>
    <row r="320" spans="1:119" x14ac:dyDescent="0.2">
      <c r="A320">
        <f>ROW(Source!A407)</f>
        <v>407</v>
      </c>
      <c r="B320">
        <v>69726971</v>
      </c>
      <c r="C320">
        <v>69734546</v>
      </c>
      <c r="D320">
        <v>27441148</v>
      </c>
      <c r="E320">
        <v>1</v>
      </c>
      <c r="F320">
        <v>1</v>
      </c>
      <c r="G320">
        <v>1</v>
      </c>
      <c r="H320">
        <v>2</v>
      </c>
      <c r="I320" t="s">
        <v>1009</v>
      </c>
      <c r="J320" t="s">
        <v>1010</v>
      </c>
      <c r="K320" t="s">
        <v>1011</v>
      </c>
      <c r="L320">
        <v>1368</v>
      </c>
      <c r="N320">
        <v>1011</v>
      </c>
      <c r="O320" t="s">
        <v>978</v>
      </c>
      <c r="P320" t="s">
        <v>978</v>
      </c>
      <c r="Q320">
        <v>1</v>
      </c>
      <c r="W320">
        <v>0</v>
      </c>
      <c r="X320">
        <v>-2072447542</v>
      </c>
      <c r="Y320">
        <f>(AT320*0.5)</f>
        <v>16</v>
      </c>
      <c r="AA320">
        <v>0</v>
      </c>
      <c r="AB320">
        <v>1.5</v>
      </c>
      <c r="AC320">
        <v>0</v>
      </c>
      <c r="AD320">
        <v>0</v>
      </c>
      <c r="AE320">
        <v>0</v>
      </c>
      <c r="AF320">
        <v>1.5</v>
      </c>
      <c r="AG320">
        <v>0</v>
      </c>
      <c r="AH320">
        <v>0</v>
      </c>
      <c r="AI320">
        <v>1</v>
      </c>
      <c r="AJ320">
        <v>1</v>
      </c>
      <c r="AK320">
        <v>1</v>
      </c>
      <c r="AL320">
        <v>1</v>
      </c>
      <c r="AM320">
        <v>0</v>
      </c>
      <c r="AN320">
        <v>0</v>
      </c>
      <c r="AO320">
        <v>1</v>
      </c>
      <c r="AP320">
        <v>1</v>
      </c>
      <c r="AQ320">
        <v>0</v>
      </c>
      <c r="AR320">
        <v>0</v>
      </c>
      <c r="AS320" t="s">
        <v>3</v>
      </c>
      <c r="AT320">
        <v>32</v>
      </c>
      <c r="AU320" t="s">
        <v>205</v>
      </c>
      <c r="AV320">
        <v>0</v>
      </c>
      <c r="AW320">
        <v>2</v>
      </c>
      <c r="AX320">
        <v>69734555</v>
      </c>
      <c r="AY320">
        <v>1</v>
      </c>
      <c r="AZ320">
        <v>0</v>
      </c>
      <c r="BA320">
        <v>324</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CV320">
        <v>0</v>
      </c>
      <c r="CW320">
        <f>ROUND(Y320*Source!I407*DO320,9)</f>
        <v>0</v>
      </c>
      <c r="CX320">
        <f>ROUND(Y320*Source!I407,9)</f>
        <v>11.087999999999999</v>
      </c>
      <c r="CY320">
        <f>AB320</f>
        <v>1.5</v>
      </c>
      <c r="CZ320">
        <f>AF320</f>
        <v>1.5</v>
      </c>
      <c r="DA320">
        <f>AJ320</f>
        <v>1</v>
      </c>
      <c r="DB320">
        <f>ROUND((ROUND(AT320*CZ320,2)*0.5),2)</f>
        <v>24</v>
      </c>
      <c r="DC320">
        <f>ROUND((ROUND(AT320*AG320,2)*0.5),2)</f>
        <v>0</v>
      </c>
      <c r="DD320" t="s">
        <v>3</v>
      </c>
      <c r="DE320" t="s">
        <v>3</v>
      </c>
      <c r="DF320">
        <f t="shared" si="142"/>
        <v>0</v>
      </c>
      <c r="DG320">
        <f t="shared" si="140"/>
        <v>22</v>
      </c>
      <c r="DH320">
        <f t="shared" si="141"/>
        <v>0</v>
      </c>
      <c r="DI320">
        <f t="shared" si="139"/>
        <v>0</v>
      </c>
      <c r="DJ320">
        <f>DG320</f>
        <v>22</v>
      </c>
      <c r="DK320">
        <v>0</v>
      </c>
      <c r="DL320" t="s">
        <v>3</v>
      </c>
      <c r="DM320">
        <v>0</v>
      </c>
      <c r="DN320" t="s">
        <v>3</v>
      </c>
      <c r="DO320">
        <v>0</v>
      </c>
    </row>
    <row r="321" spans="1:119" x14ac:dyDescent="0.2">
      <c r="A321">
        <f>ROW(Source!A407)</f>
        <v>407</v>
      </c>
      <c r="B321">
        <v>69726971</v>
      </c>
      <c r="C321">
        <v>69734546</v>
      </c>
      <c r="D321">
        <v>27416566</v>
      </c>
      <c r="E321">
        <v>1</v>
      </c>
      <c r="F321">
        <v>1</v>
      </c>
      <c r="G321">
        <v>1</v>
      </c>
      <c r="H321">
        <v>3</v>
      </c>
      <c r="I321" t="s">
        <v>82</v>
      </c>
      <c r="J321" t="s">
        <v>194</v>
      </c>
      <c r="K321" t="s">
        <v>83</v>
      </c>
      <c r="L321">
        <v>1339</v>
      </c>
      <c r="N321">
        <v>1007</v>
      </c>
      <c r="O321" t="s">
        <v>40</v>
      </c>
      <c r="P321" t="s">
        <v>40</v>
      </c>
      <c r="Q321">
        <v>1</v>
      </c>
      <c r="W321">
        <v>0</v>
      </c>
      <c r="X321">
        <v>1967222743</v>
      </c>
      <c r="Y321">
        <f>AT321</f>
        <v>2.0202019999999998</v>
      </c>
      <c r="AA321">
        <v>7.14</v>
      </c>
      <c r="AB321">
        <v>0</v>
      </c>
      <c r="AC321">
        <v>0</v>
      </c>
      <c r="AD321">
        <v>0</v>
      </c>
      <c r="AE321">
        <v>7.14</v>
      </c>
      <c r="AF321">
        <v>0</v>
      </c>
      <c r="AG321">
        <v>0</v>
      </c>
      <c r="AH321">
        <v>0</v>
      </c>
      <c r="AI321">
        <v>1</v>
      </c>
      <c r="AJ321">
        <v>1</v>
      </c>
      <c r="AK321">
        <v>1</v>
      </c>
      <c r="AL321">
        <v>1</v>
      </c>
      <c r="AM321">
        <v>0</v>
      </c>
      <c r="AN321">
        <v>0</v>
      </c>
      <c r="AO321">
        <v>0</v>
      </c>
      <c r="AP321">
        <v>1</v>
      </c>
      <c r="AQ321">
        <v>0</v>
      </c>
      <c r="AR321">
        <v>0</v>
      </c>
      <c r="AS321" t="s">
        <v>3</v>
      </c>
      <c r="AT321">
        <v>2.0202019999999998</v>
      </c>
      <c r="AU321" t="s">
        <v>3</v>
      </c>
      <c r="AV321">
        <v>0</v>
      </c>
      <c r="AW321">
        <v>2</v>
      </c>
      <c r="AX321">
        <v>69734557</v>
      </c>
      <c r="AY321">
        <v>1</v>
      </c>
      <c r="AZ321">
        <v>6144</v>
      </c>
      <c r="BA321">
        <v>326</v>
      </c>
      <c r="BB321">
        <v>3</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CV321">
        <v>0</v>
      </c>
      <c r="CW321">
        <v>0</v>
      </c>
      <c r="CX321">
        <f>ROUND(Y321*Source!I407,9)</f>
        <v>1.3999999860000001</v>
      </c>
      <c r="CY321">
        <f>AA321</f>
        <v>7.14</v>
      </c>
      <c r="CZ321">
        <f>AE321</f>
        <v>7.14</v>
      </c>
      <c r="DA321">
        <f>AI321</f>
        <v>1</v>
      </c>
      <c r="DB321">
        <f>ROUND(ROUND(AT321*CZ321,2),2)</f>
        <v>14.42</v>
      </c>
      <c r="DC321">
        <f>ROUND(ROUND(AT321*AG321,2),2)</f>
        <v>0</v>
      </c>
      <c r="DD321" t="s">
        <v>3</v>
      </c>
      <c r="DE321" t="s">
        <v>3</v>
      </c>
      <c r="DF321">
        <f t="shared" si="142"/>
        <v>10</v>
      </c>
      <c r="DG321">
        <f t="shared" si="140"/>
        <v>0</v>
      </c>
      <c r="DH321">
        <f t="shared" si="141"/>
        <v>0</v>
      </c>
      <c r="DI321">
        <f t="shared" si="139"/>
        <v>0</v>
      </c>
      <c r="DJ321">
        <f>DF321</f>
        <v>10</v>
      </c>
      <c r="DK321">
        <v>0</v>
      </c>
      <c r="DL321" t="s">
        <v>3</v>
      </c>
      <c r="DM321">
        <v>0</v>
      </c>
      <c r="DN321" t="s">
        <v>3</v>
      </c>
      <c r="DO321">
        <v>0</v>
      </c>
    </row>
    <row r="322" spans="1:119" x14ac:dyDescent="0.2">
      <c r="A322">
        <f>ROW(Source!A408)</f>
        <v>408</v>
      </c>
      <c r="B322">
        <v>69726884</v>
      </c>
      <c r="C322">
        <v>69734546</v>
      </c>
      <c r="D322">
        <v>27493137</v>
      </c>
      <c r="E322">
        <v>1</v>
      </c>
      <c r="F322">
        <v>1</v>
      </c>
      <c r="G322">
        <v>1</v>
      </c>
      <c r="H322">
        <v>1</v>
      </c>
      <c r="I322" t="s">
        <v>999</v>
      </c>
      <c r="J322" t="s">
        <v>3</v>
      </c>
      <c r="K322" t="s">
        <v>1000</v>
      </c>
      <c r="L322">
        <v>1369</v>
      </c>
      <c r="N322">
        <v>1013</v>
      </c>
      <c r="O322" t="s">
        <v>974</v>
      </c>
      <c r="P322" t="s">
        <v>974</v>
      </c>
      <c r="Q322">
        <v>1</v>
      </c>
      <c r="W322">
        <v>0</v>
      </c>
      <c r="X322">
        <v>-1973258772</v>
      </c>
      <c r="Y322">
        <f>AT322</f>
        <v>80.040000000000006</v>
      </c>
      <c r="AA322">
        <v>0</v>
      </c>
      <c r="AB322">
        <v>0</v>
      </c>
      <c r="AC322">
        <v>0</v>
      </c>
      <c r="AD322">
        <v>232.04</v>
      </c>
      <c r="AE322">
        <v>0</v>
      </c>
      <c r="AF322">
        <v>0</v>
      </c>
      <c r="AG322">
        <v>0</v>
      </c>
      <c r="AH322">
        <v>9.15</v>
      </c>
      <c r="AI322">
        <v>1</v>
      </c>
      <c r="AJ322">
        <v>1</v>
      </c>
      <c r="AK322">
        <v>1</v>
      </c>
      <c r="AL322">
        <v>25.36</v>
      </c>
      <c r="AM322">
        <v>5</v>
      </c>
      <c r="AN322">
        <v>0</v>
      </c>
      <c r="AO322">
        <v>1</v>
      </c>
      <c r="AP322">
        <v>0</v>
      </c>
      <c r="AQ322">
        <v>0</v>
      </c>
      <c r="AR322">
        <v>0</v>
      </c>
      <c r="AS322" t="s">
        <v>3</v>
      </c>
      <c r="AT322">
        <v>80.040000000000006</v>
      </c>
      <c r="AU322" t="s">
        <v>3</v>
      </c>
      <c r="AV322">
        <v>1</v>
      </c>
      <c r="AW322">
        <v>2</v>
      </c>
      <c r="AX322">
        <v>69734552</v>
      </c>
      <c r="AY322">
        <v>1</v>
      </c>
      <c r="AZ322">
        <v>0</v>
      </c>
      <c r="BA322">
        <v>327</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CU322">
        <f>ROUND(AT322*Source!I408*AH322*AL322,0)</f>
        <v>12871</v>
      </c>
      <c r="CV322">
        <f>ROUND(Y322*Source!I408,9)</f>
        <v>55.46772</v>
      </c>
      <c r="CW322">
        <v>0</v>
      </c>
      <c r="CX322">
        <f>ROUND(Y322*Source!I408,9)</f>
        <v>55.46772</v>
      </c>
      <c r="CY322">
        <f>AD322</f>
        <v>232.04</v>
      </c>
      <c r="CZ322">
        <f>AH322</f>
        <v>9.15</v>
      </c>
      <c r="DA322">
        <f>AL322</f>
        <v>25.36</v>
      </c>
      <c r="DB322">
        <f>ROUND(ROUND(AT322*CZ322,2),2)</f>
        <v>732.37</v>
      </c>
      <c r="DC322">
        <f>ROUND(ROUND(AT322*AG322,2),2)</f>
        <v>0</v>
      </c>
      <c r="DD322" t="s">
        <v>3</v>
      </c>
      <c r="DE322" t="s">
        <v>3</v>
      </c>
      <c r="DF322">
        <f t="shared" si="142"/>
        <v>0</v>
      </c>
      <c r="DG322">
        <f t="shared" si="140"/>
        <v>0</v>
      </c>
      <c r="DH322">
        <f t="shared" si="141"/>
        <v>0</v>
      </c>
      <c r="DI322">
        <f>ROUND(ROUND(AH322*AL322,0)*CX322,0)</f>
        <v>12869</v>
      </c>
      <c r="DJ322">
        <f>DI322</f>
        <v>12869</v>
      </c>
      <c r="DK322">
        <v>0</v>
      </c>
      <c r="DL322" t="s">
        <v>3</v>
      </c>
      <c r="DM322">
        <v>0</v>
      </c>
      <c r="DN322" t="s">
        <v>3</v>
      </c>
      <c r="DO322">
        <v>0</v>
      </c>
    </row>
    <row r="323" spans="1:119" x14ac:dyDescent="0.2">
      <c r="A323">
        <f>ROW(Source!A408)</f>
        <v>408</v>
      </c>
      <c r="B323">
        <v>69726884</v>
      </c>
      <c r="C323">
        <v>69734546</v>
      </c>
      <c r="D323">
        <v>121548</v>
      </c>
      <c r="E323">
        <v>1</v>
      </c>
      <c r="F323">
        <v>1</v>
      </c>
      <c r="G323">
        <v>1</v>
      </c>
      <c r="H323">
        <v>1</v>
      </c>
      <c r="I323" t="s">
        <v>36</v>
      </c>
      <c r="J323" t="s">
        <v>3</v>
      </c>
      <c r="K323" t="s">
        <v>981</v>
      </c>
      <c r="L323">
        <v>608254</v>
      </c>
      <c r="N323">
        <v>1013</v>
      </c>
      <c r="O323" t="s">
        <v>982</v>
      </c>
      <c r="P323" t="s">
        <v>982</v>
      </c>
      <c r="Q323">
        <v>1</v>
      </c>
      <c r="W323">
        <v>0</v>
      </c>
      <c r="X323">
        <v>-185737400</v>
      </c>
      <c r="Y323">
        <f>(AT323*0.5)</f>
        <v>1.0449999999999999</v>
      </c>
      <c r="AA323">
        <v>0</v>
      </c>
      <c r="AB323">
        <v>0</v>
      </c>
      <c r="AC323">
        <v>0</v>
      </c>
      <c r="AD323">
        <v>0</v>
      </c>
      <c r="AE323">
        <v>0</v>
      </c>
      <c r="AF323">
        <v>0</v>
      </c>
      <c r="AG323">
        <v>0</v>
      </c>
      <c r="AH323">
        <v>0</v>
      </c>
      <c r="AI323">
        <v>1</v>
      </c>
      <c r="AJ323">
        <v>1</v>
      </c>
      <c r="AK323">
        <v>19.8</v>
      </c>
      <c r="AL323">
        <v>1</v>
      </c>
      <c r="AM323">
        <v>5</v>
      </c>
      <c r="AN323">
        <v>0</v>
      </c>
      <c r="AO323">
        <v>1</v>
      </c>
      <c r="AP323">
        <v>1</v>
      </c>
      <c r="AQ323">
        <v>0</v>
      </c>
      <c r="AR323">
        <v>0</v>
      </c>
      <c r="AS323" t="s">
        <v>3</v>
      </c>
      <c r="AT323">
        <v>2.09</v>
      </c>
      <c r="AU323" t="s">
        <v>205</v>
      </c>
      <c r="AV323">
        <v>2</v>
      </c>
      <c r="AW323">
        <v>2</v>
      </c>
      <c r="AX323">
        <v>69734553</v>
      </c>
      <c r="AY323">
        <v>1</v>
      </c>
      <c r="AZ323">
        <v>0</v>
      </c>
      <c r="BA323">
        <v>328</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CV323">
        <v>0</v>
      </c>
      <c r="CW323">
        <v>0</v>
      </c>
      <c r="CX323">
        <f>ROUND(Y323*Source!I408,9)</f>
        <v>0.72418499999999997</v>
      </c>
      <c r="CY323">
        <f>AD323</f>
        <v>0</v>
      </c>
      <c r="CZ323">
        <f>AH323</f>
        <v>0</v>
      </c>
      <c r="DA323">
        <f>AL323</f>
        <v>1</v>
      </c>
      <c r="DB323">
        <f>ROUND((ROUND(AT323*CZ323,2)*0.5),2)</f>
        <v>0</v>
      </c>
      <c r="DC323">
        <f>ROUND((ROUND(AT323*AG323,2)*0.5),2)</f>
        <v>0</v>
      </c>
      <c r="DD323" t="s">
        <v>3</v>
      </c>
      <c r="DE323" t="s">
        <v>3</v>
      </c>
      <c r="DF323">
        <f t="shared" si="142"/>
        <v>0</v>
      </c>
      <c r="DG323">
        <f t="shared" si="140"/>
        <v>0</v>
      </c>
      <c r="DH323">
        <f>ROUND(ROUND(AG323*AK323,0)*CX323,0)</f>
        <v>0</v>
      </c>
      <c r="DI323">
        <f t="shared" ref="DI323:DI338" si="143">ROUND(ROUND(AH323,0)*CX323,0)</f>
        <v>0</v>
      </c>
      <c r="DJ323">
        <f>DI323</f>
        <v>0</v>
      </c>
      <c r="DK323">
        <v>0</v>
      </c>
      <c r="DL323" t="s">
        <v>3</v>
      </c>
      <c r="DM323">
        <v>0</v>
      </c>
      <c r="DN323" t="s">
        <v>3</v>
      </c>
      <c r="DO323">
        <v>0</v>
      </c>
    </row>
    <row r="324" spans="1:119" x14ac:dyDescent="0.2">
      <c r="A324">
        <f>ROW(Source!A408)</f>
        <v>408</v>
      </c>
      <c r="B324">
        <v>69726884</v>
      </c>
      <c r="C324">
        <v>69734546</v>
      </c>
      <c r="D324">
        <v>27439740</v>
      </c>
      <c r="E324">
        <v>1</v>
      </c>
      <c r="F324">
        <v>1</v>
      </c>
      <c r="G324">
        <v>1</v>
      </c>
      <c r="H324">
        <v>2</v>
      </c>
      <c r="I324" t="s">
        <v>1006</v>
      </c>
      <c r="J324" t="s">
        <v>1007</v>
      </c>
      <c r="K324" t="s">
        <v>1008</v>
      </c>
      <c r="L324">
        <v>1368</v>
      </c>
      <c r="N324">
        <v>1011</v>
      </c>
      <c r="O324" t="s">
        <v>978</v>
      </c>
      <c r="P324" t="s">
        <v>978</v>
      </c>
      <c r="Q324">
        <v>1</v>
      </c>
      <c r="W324">
        <v>0</v>
      </c>
      <c r="X324">
        <v>1936917142</v>
      </c>
      <c r="Y324">
        <f>(AT324*0.5)</f>
        <v>1.0449999999999999</v>
      </c>
      <c r="AA324">
        <v>0</v>
      </c>
      <c r="AB324">
        <v>638.41</v>
      </c>
      <c r="AC324">
        <v>200.77</v>
      </c>
      <c r="AD324">
        <v>0</v>
      </c>
      <c r="AE324">
        <v>0</v>
      </c>
      <c r="AF324">
        <v>81.430000000000007</v>
      </c>
      <c r="AG324">
        <v>10.14</v>
      </c>
      <c r="AH324">
        <v>0</v>
      </c>
      <c r="AI324">
        <v>1</v>
      </c>
      <c r="AJ324">
        <v>7.84</v>
      </c>
      <c r="AK324">
        <v>19.8</v>
      </c>
      <c r="AL324">
        <v>1</v>
      </c>
      <c r="AM324">
        <v>5</v>
      </c>
      <c r="AN324">
        <v>0</v>
      </c>
      <c r="AO324">
        <v>1</v>
      </c>
      <c r="AP324">
        <v>1</v>
      </c>
      <c r="AQ324">
        <v>0</v>
      </c>
      <c r="AR324">
        <v>0</v>
      </c>
      <c r="AS324" t="s">
        <v>3</v>
      </c>
      <c r="AT324">
        <v>2.09</v>
      </c>
      <c r="AU324" t="s">
        <v>205</v>
      </c>
      <c r="AV324">
        <v>0</v>
      </c>
      <c r="AW324">
        <v>2</v>
      </c>
      <c r="AX324">
        <v>69734554</v>
      </c>
      <c r="AY324">
        <v>1</v>
      </c>
      <c r="AZ324">
        <v>0</v>
      </c>
      <c r="BA324">
        <v>329</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CV324">
        <v>0</v>
      </c>
      <c r="CW324">
        <f>ROUND(Y324*Source!I408*DO324,9)</f>
        <v>0</v>
      </c>
      <c r="CX324">
        <f>ROUND(Y324*Source!I408,9)</f>
        <v>0.72418499999999997</v>
      </c>
      <c r="CY324">
        <f>AB324</f>
        <v>638.41</v>
      </c>
      <c r="CZ324">
        <f>AF324</f>
        <v>81.430000000000007</v>
      </c>
      <c r="DA324">
        <f>AJ324</f>
        <v>7.84</v>
      </c>
      <c r="DB324">
        <f>ROUND((ROUND(AT324*CZ324,2)*0.5),2)</f>
        <v>85.1</v>
      </c>
      <c r="DC324">
        <f>ROUND((ROUND(AT324*AG324,2)*0.5),2)</f>
        <v>10.6</v>
      </c>
      <c r="DD324" t="s">
        <v>3</v>
      </c>
      <c r="DE324" t="s">
        <v>3</v>
      </c>
      <c r="DF324">
        <f t="shared" si="142"/>
        <v>0</v>
      </c>
      <c r="DG324">
        <f>ROUND(ROUND(AF324*AJ324,0)*CX324,0)</f>
        <v>462</v>
      </c>
      <c r="DH324">
        <f>ROUND(ROUND(AG324*AK324,0)*CX324,0)</f>
        <v>146</v>
      </c>
      <c r="DI324">
        <f t="shared" si="143"/>
        <v>0</v>
      </c>
      <c r="DJ324">
        <f>DG324</f>
        <v>462</v>
      </c>
      <c r="DK324">
        <v>0</v>
      </c>
      <c r="DL324" t="s">
        <v>3</v>
      </c>
      <c r="DM324">
        <v>0</v>
      </c>
      <c r="DN324" t="s">
        <v>3</v>
      </c>
      <c r="DO324">
        <v>0</v>
      </c>
    </row>
    <row r="325" spans="1:119" x14ac:dyDescent="0.2">
      <c r="A325">
        <f>ROW(Source!A408)</f>
        <v>408</v>
      </c>
      <c r="B325">
        <v>69726884</v>
      </c>
      <c r="C325">
        <v>69734546</v>
      </c>
      <c r="D325">
        <v>27441148</v>
      </c>
      <c r="E325">
        <v>1</v>
      </c>
      <c r="F325">
        <v>1</v>
      </c>
      <c r="G325">
        <v>1</v>
      </c>
      <c r="H325">
        <v>2</v>
      </c>
      <c r="I325" t="s">
        <v>1009</v>
      </c>
      <c r="J325" t="s">
        <v>1010</v>
      </c>
      <c r="K325" t="s">
        <v>1011</v>
      </c>
      <c r="L325">
        <v>1368</v>
      </c>
      <c r="N325">
        <v>1011</v>
      </c>
      <c r="O325" t="s">
        <v>978</v>
      </c>
      <c r="P325" t="s">
        <v>978</v>
      </c>
      <c r="Q325">
        <v>1</v>
      </c>
      <c r="W325">
        <v>0</v>
      </c>
      <c r="X325">
        <v>-2072447542</v>
      </c>
      <c r="Y325">
        <f>(AT325*0.5)</f>
        <v>16</v>
      </c>
      <c r="AA325">
        <v>0</v>
      </c>
      <c r="AB325">
        <v>11.76</v>
      </c>
      <c r="AC325">
        <v>0</v>
      </c>
      <c r="AD325">
        <v>0</v>
      </c>
      <c r="AE325">
        <v>0</v>
      </c>
      <c r="AF325">
        <v>1.5</v>
      </c>
      <c r="AG325">
        <v>0</v>
      </c>
      <c r="AH325">
        <v>0</v>
      </c>
      <c r="AI325">
        <v>1</v>
      </c>
      <c r="AJ325">
        <v>7.84</v>
      </c>
      <c r="AK325">
        <v>19.8</v>
      </c>
      <c r="AL325">
        <v>1</v>
      </c>
      <c r="AM325">
        <v>5</v>
      </c>
      <c r="AN325">
        <v>0</v>
      </c>
      <c r="AO325">
        <v>1</v>
      </c>
      <c r="AP325">
        <v>1</v>
      </c>
      <c r="AQ325">
        <v>0</v>
      </c>
      <c r="AR325">
        <v>0</v>
      </c>
      <c r="AS325" t="s">
        <v>3</v>
      </c>
      <c r="AT325">
        <v>32</v>
      </c>
      <c r="AU325" t="s">
        <v>205</v>
      </c>
      <c r="AV325">
        <v>0</v>
      </c>
      <c r="AW325">
        <v>2</v>
      </c>
      <c r="AX325">
        <v>69734555</v>
      </c>
      <c r="AY325">
        <v>1</v>
      </c>
      <c r="AZ325">
        <v>0</v>
      </c>
      <c r="BA325">
        <v>330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CV325">
        <v>0</v>
      </c>
      <c r="CW325">
        <f>ROUND(Y325*Source!I408*DO325,9)</f>
        <v>0</v>
      </c>
      <c r="CX325">
        <f>ROUND(Y325*Source!I408,9)</f>
        <v>11.087999999999999</v>
      </c>
      <c r="CY325">
        <f>AB325</f>
        <v>11.76</v>
      </c>
      <c r="CZ325">
        <f>AF325</f>
        <v>1.5</v>
      </c>
      <c r="DA325">
        <f>AJ325</f>
        <v>7.84</v>
      </c>
      <c r="DB325">
        <f>ROUND((ROUND(AT325*CZ325,2)*0.5),2)</f>
        <v>24</v>
      </c>
      <c r="DC325">
        <f>ROUND((ROUND(AT325*AG325,2)*0.5),2)</f>
        <v>0</v>
      </c>
      <c r="DD325" t="s">
        <v>3</v>
      </c>
      <c r="DE325" t="s">
        <v>3</v>
      </c>
      <c r="DF325">
        <f t="shared" si="142"/>
        <v>0</v>
      </c>
      <c r="DG325">
        <f>ROUND(ROUND(AF325*AJ325,0)*CX325,0)</f>
        <v>133</v>
      </c>
      <c r="DH325">
        <f>ROUND(ROUND(AG325*AK325,0)*CX325,0)</f>
        <v>0</v>
      </c>
      <c r="DI325">
        <f t="shared" si="143"/>
        <v>0</v>
      </c>
      <c r="DJ325">
        <f>DG325</f>
        <v>133</v>
      </c>
      <c r="DK325">
        <v>0</v>
      </c>
      <c r="DL325" t="s">
        <v>3</v>
      </c>
      <c r="DM325">
        <v>0</v>
      </c>
      <c r="DN325" t="s">
        <v>3</v>
      </c>
      <c r="DO325">
        <v>0</v>
      </c>
    </row>
    <row r="326" spans="1:119" x14ac:dyDescent="0.2">
      <c r="A326">
        <f>ROW(Source!A408)</f>
        <v>408</v>
      </c>
      <c r="B326">
        <v>69726884</v>
      </c>
      <c r="C326">
        <v>69734546</v>
      </c>
      <c r="D326">
        <v>27416566</v>
      </c>
      <c r="E326">
        <v>1</v>
      </c>
      <c r="F326">
        <v>1</v>
      </c>
      <c r="G326">
        <v>1</v>
      </c>
      <c r="H326">
        <v>3</v>
      </c>
      <c r="I326" t="s">
        <v>82</v>
      </c>
      <c r="J326" t="s">
        <v>194</v>
      </c>
      <c r="K326" t="s">
        <v>83</v>
      </c>
      <c r="L326">
        <v>1339</v>
      </c>
      <c r="N326">
        <v>1007</v>
      </c>
      <c r="O326" t="s">
        <v>40</v>
      </c>
      <c r="P326" t="s">
        <v>40</v>
      </c>
      <c r="Q326">
        <v>1</v>
      </c>
      <c r="W326">
        <v>0</v>
      </c>
      <c r="X326">
        <v>1967222743</v>
      </c>
      <c r="Y326">
        <f t="shared" ref="Y326:Y357" si="144">AT326</f>
        <v>2.0202019999999998</v>
      </c>
      <c r="AA326">
        <v>14.19</v>
      </c>
      <c r="AB326">
        <v>0</v>
      </c>
      <c r="AC326">
        <v>0</v>
      </c>
      <c r="AD326">
        <v>0</v>
      </c>
      <c r="AE326">
        <v>1.97</v>
      </c>
      <c r="AF326">
        <v>0</v>
      </c>
      <c r="AG326">
        <v>0</v>
      </c>
      <c r="AH326">
        <v>0</v>
      </c>
      <c r="AI326">
        <v>7.56</v>
      </c>
      <c r="AJ326">
        <v>1</v>
      </c>
      <c r="AK326">
        <v>1</v>
      </c>
      <c r="AL326">
        <v>1</v>
      </c>
      <c r="AM326">
        <v>0</v>
      </c>
      <c r="AN326">
        <v>0</v>
      </c>
      <c r="AO326">
        <v>0</v>
      </c>
      <c r="AP326">
        <v>1</v>
      </c>
      <c r="AQ326">
        <v>0</v>
      </c>
      <c r="AR326">
        <v>0</v>
      </c>
      <c r="AS326" t="s">
        <v>3</v>
      </c>
      <c r="AT326">
        <v>2.0202019999999998</v>
      </c>
      <c r="AU326" t="s">
        <v>3</v>
      </c>
      <c r="AV326">
        <v>0</v>
      </c>
      <c r="AW326">
        <v>2</v>
      </c>
      <c r="AX326">
        <v>69734557</v>
      </c>
      <c r="AY326">
        <v>1</v>
      </c>
      <c r="AZ326">
        <v>22528</v>
      </c>
      <c r="BA326">
        <v>332</v>
      </c>
      <c r="BB326">
        <v>3</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CV326">
        <v>0</v>
      </c>
      <c r="CW326">
        <v>0</v>
      </c>
      <c r="CX326">
        <f>ROUND(Y326*Source!I408,9)</f>
        <v>1.3999999860000001</v>
      </c>
      <c r="CY326">
        <f>AA326</f>
        <v>14.19</v>
      </c>
      <c r="CZ326">
        <f>AE326</f>
        <v>1.97</v>
      </c>
      <c r="DA326">
        <f>AI326</f>
        <v>7.56</v>
      </c>
      <c r="DB326">
        <f t="shared" ref="DB326:DB357" si="145">ROUND(ROUND(AT326*CZ326,2),2)</f>
        <v>3.98</v>
      </c>
      <c r="DC326">
        <f t="shared" ref="DC326:DC357" si="146">ROUND(ROUND(AT326*AG326,2),2)</f>
        <v>0</v>
      </c>
      <c r="DD326" t="s">
        <v>3</v>
      </c>
      <c r="DE326" t="s">
        <v>3</v>
      </c>
      <c r="DF326">
        <f>ROUND(ROUND(AE326*AI326,0)*CX326,0)</f>
        <v>21</v>
      </c>
      <c r="DG326">
        <f t="shared" ref="DG326:DG340" si="147">ROUND(ROUND(AF326,0)*CX326,0)</f>
        <v>0</v>
      </c>
      <c r="DH326">
        <f t="shared" ref="DH326:DH339" si="148">ROUND(ROUND(AG326,0)*CX326,0)</f>
        <v>0</v>
      </c>
      <c r="DI326">
        <f t="shared" si="143"/>
        <v>0</v>
      </c>
      <c r="DJ326">
        <f>DF326</f>
        <v>21</v>
      </c>
      <c r="DK326">
        <v>0</v>
      </c>
      <c r="DL326" t="s">
        <v>3</v>
      </c>
      <c r="DM326">
        <v>0</v>
      </c>
      <c r="DN326" t="s">
        <v>3</v>
      </c>
      <c r="DO326">
        <v>0</v>
      </c>
    </row>
    <row r="327" spans="1:119" x14ac:dyDescent="0.2">
      <c r="A327">
        <f>ROW(Source!A411)</f>
        <v>411</v>
      </c>
      <c r="B327">
        <v>69726971</v>
      </c>
      <c r="C327">
        <v>69734559</v>
      </c>
      <c r="D327">
        <v>27498693</v>
      </c>
      <c r="E327">
        <v>1</v>
      </c>
      <c r="F327">
        <v>1</v>
      </c>
      <c r="G327">
        <v>1</v>
      </c>
      <c r="H327">
        <v>1</v>
      </c>
      <c r="I327" t="s">
        <v>979</v>
      </c>
      <c r="J327" t="s">
        <v>3</v>
      </c>
      <c r="K327" t="s">
        <v>980</v>
      </c>
      <c r="L327">
        <v>1369</v>
      </c>
      <c r="N327">
        <v>1013</v>
      </c>
      <c r="O327" t="s">
        <v>974</v>
      </c>
      <c r="P327" t="s">
        <v>974</v>
      </c>
      <c r="Q327">
        <v>1</v>
      </c>
      <c r="W327">
        <v>0</v>
      </c>
      <c r="X327">
        <v>-690051356</v>
      </c>
      <c r="Y327">
        <f t="shared" si="144"/>
        <v>119.78</v>
      </c>
      <c r="AA327">
        <v>0</v>
      </c>
      <c r="AB327">
        <v>0</v>
      </c>
      <c r="AC327">
        <v>0</v>
      </c>
      <c r="AD327">
        <v>8.82</v>
      </c>
      <c r="AE327">
        <v>0</v>
      </c>
      <c r="AF327">
        <v>0</v>
      </c>
      <c r="AG327">
        <v>0</v>
      </c>
      <c r="AH327">
        <v>8.82</v>
      </c>
      <c r="AI327">
        <v>1</v>
      </c>
      <c r="AJ327">
        <v>1</v>
      </c>
      <c r="AK327">
        <v>1</v>
      </c>
      <c r="AL327">
        <v>1</v>
      </c>
      <c r="AM327">
        <v>0</v>
      </c>
      <c r="AN327">
        <v>0</v>
      </c>
      <c r="AO327">
        <v>1</v>
      </c>
      <c r="AP327">
        <v>0</v>
      </c>
      <c r="AQ327">
        <v>0</v>
      </c>
      <c r="AR327">
        <v>0</v>
      </c>
      <c r="AS327" t="s">
        <v>3</v>
      </c>
      <c r="AT327">
        <v>119.78</v>
      </c>
      <c r="AU327" t="s">
        <v>3</v>
      </c>
      <c r="AV327">
        <v>1</v>
      </c>
      <c r="AW327">
        <v>2</v>
      </c>
      <c r="AX327">
        <v>69734572</v>
      </c>
      <c r="AY327">
        <v>1</v>
      </c>
      <c r="AZ327">
        <v>0</v>
      </c>
      <c r="BA327">
        <v>333</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CU327">
        <f>ROUND(AT327*Source!I411*AH327*AL327,0)</f>
        <v>0</v>
      </c>
      <c r="CV327">
        <f>ROUND(Y327*Source!I411,9)</f>
        <v>0</v>
      </c>
      <c r="CW327">
        <v>0</v>
      </c>
      <c r="CX327">
        <f>ROUND(Y327*Source!I411,9)</f>
        <v>0</v>
      </c>
      <c r="CY327">
        <f>AD327</f>
        <v>8.82</v>
      </c>
      <c r="CZ327">
        <f>AH327</f>
        <v>8.82</v>
      </c>
      <c r="DA327">
        <f>AL327</f>
        <v>1</v>
      </c>
      <c r="DB327">
        <f t="shared" si="145"/>
        <v>1056.46</v>
      </c>
      <c r="DC327">
        <f t="shared" si="146"/>
        <v>0</v>
      </c>
      <c r="DD327" t="s">
        <v>3</v>
      </c>
      <c r="DE327" t="s">
        <v>3</v>
      </c>
      <c r="DF327">
        <f t="shared" ref="DF327:DF344" si="149">ROUND(ROUND(AE327,0)*CX327,0)</f>
        <v>0</v>
      </c>
      <c r="DG327">
        <f t="shared" si="147"/>
        <v>0</v>
      </c>
      <c r="DH327">
        <f t="shared" si="148"/>
        <v>0</v>
      </c>
      <c r="DI327">
        <f t="shared" si="143"/>
        <v>0</v>
      </c>
      <c r="DJ327">
        <f>DI327</f>
        <v>0</v>
      </c>
      <c r="DK327">
        <v>0</v>
      </c>
      <c r="DL327" t="s">
        <v>3</v>
      </c>
      <c r="DM327">
        <v>0</v>
      </c>
      <c r="DN327" t="s">
        <v>3</v>
      </c>
      <c r="DO327">
        <v>0</v>
      </c>
    </row>
    <row r="328" spans="1:119" x14ac:dyDescent="0.2">
      <c r="A328">
        <f>ROW(Source!A411)</f>
        <v>411</v>
      </c>
      <c r="B328">
        <v>69726971</v>
      </c>
      <c r="C328">
        <v>69734559</v>
      </c>
      <c r="D328">
        <v>121548</v>
      </c>
      <c r="E328">
        <v>1</v>
      </c>
      <c r="F328">
        <v>1</v>
      </c>
      <c r="G328">
        <v>1</v>
      </c>
      <c r="H328">
        <v>1</v>
      </c>
      <c r="I328" t="s">
        <v>36</v>
      </c>
      <c r="J328" t="s">
        <v>3</v>
      </c>
      <c r="K328" t="s">
        <v>981</v>
      </c>
      <c r="L328">
        <v>608254</v>
      </c>
      <c r="N328">
        <v>1013</v>
      </c>
      <c r="O328" t="s">
        <v>982</v>
      </c>
      <c r="P328" t="s">
        <v>982</v>
      </c>
      <c r="Q328">
        <v>1</v>
      </c>
      <c r="W328">
        <v>0</v>
      </c>
      <c r="X328">
        <v>-185737400</v>
      </c>
      <c r="Y328">
        <f t="shared" si="144"/>
        <v>4.22</v>
      </c>
      <c r="AA328">
        <v>0</v>
      </c>
      <c r="AB328">
        <v>0</v>
      </c>
      <c r="AC328">
        <v>0</v>
      </c>
      <c r="AD328">
        <v>0</v>
      </c>
      <c r="AE328">
        <v>0</v>
      </c>
      <c r="AF328">
        <v>0</v>
      </c>
      <c r="AG328">
        <v>0</v>
      </c>
      <c r="AH328">
        <v>0</v>
      </c>
      <c r="AI328">
        <v>1</v>
      </c>
      <c r="AJ328">
        <v>1</v>
      </c>
      <c r="AK328">
        <v>1</v>
      </c>
      <c r="AL328">
        <v>1</v>
      </c>
      <c r="AM328">
        <v>0</v>
      </c>
      <c r="AN328">
        <v>0</v>
      </c>
      <c r="AO328">
        <v>1</v>
      </c>
      <c r="AP328">
        <v>0</v>
      </c>
      <c r="AQ328">
        <v>0</v>
      </c>
      <c r="AR328">
        <v>0</v>
      </c>
      <c r="AS328" t="s">
        <v>3</v>
      </c>
      <c r="AT328">
        <v>4.22</v>
      </c>
      <c r="AU328" t="s">
        <v>3</v>
      </c>
      <c r="AV328">
        <v>2</v>
      </c>
      <c r="AW328">
        <v>2</v>
      </c>
      <c r="AX328">
        <v>69734573</v>
      </c>
      <c r="AY328">
        <v>1</v>
      </c>
      <c r="AZ328">
        <v>0</v>
      </c>
      <c r="BA328">
        <v>334</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CV328">
        <v>0</v>
      </c>
      <c r="CW328">
        <v>0</v>
      </c>
      <c r="CX328">
        <f>ROUND(Y328*Source!I411,9)</f>
        <v>0</v>
      </c>
      <c r="CY328">
        <f>AD328</f>
        <v>0</v>
      </c>
      <c r="CZ328">
        <f>AH328</f>
        <v>0</v>
      </c>
      <c r="DA328">
        <f>AL328</f>
        <v>1</v>
      </c>
      <c r="DB328">
        <f t="shared" si="145"/>
        <v>0</v>
      </c>
      <c r="DC328">
        <f t="shared" si="146"/>
        <v>0</v>
      </c>
      <c r="DD328" t="s">
        <v>3</v>
      </c>
      <c r="DE328" t="s">
        <v>3</v>
      </c>
      <c r="DF328">
        <f t="shared" si="149"/>
        <v>0</v>
      </c>
      <c r="DG328">
        <f t="shared" si="147"/>
        <v>0</v>
      </c>
      <c r="DH328">
        <f t="shared" si="148"/>
        <v>0</v>
      </c>
      <c r="DI328">
        <f t="shared" si="143"/>
        <v>0</v>
      </c>
      <c r="DJ328">
        <f>DI328</f>
        <v>0</v>
      </c>
      <c r="DK328">
        <v>0</v>
      </c>
      <c r="DL328" t="s">
        <v>3</v>
      </c>
      <c r="DM328">
        <v>0</v>
      </c>
      <c r="DN328" t="s">
        <v>3</v>
      </c>
      <c r="DO328">
        <v>0</v>
      </c>
    </row>
    <row r="329" spans="1:119" x14ac:dyDescent="0.2">
      <c r="A329">
        <f>ROW(Source!A411)</f>
        <v>411</v>
      </c>
      <c r="B329">
        <v>69726971</v>
      </c>
      <c r="C329">
        <v>69734559</v>
      </c>
      <c r="D329">
        <v>27439571</v>
      </c>
      <c r="E329">
        <v>1</v>
      </c>
      <c r="F329">
        <v>1</v>
      </c>
      <c r="G329">
        <v>1</v>
      </c>
      <c r="H329">
        <v>2</v>
      </c>
      <c r="I329" t="s">
        <v>983</v>
      </c>
      <c r="J329" t="s">
        <v>984</v>
      </c>
      <c r="K329" t="s">
        <v>985</v>
      </c>
      <c r="L329">
        <v>1368</v>
      </c>
      <c r="N329">
        <v>1011</v>
      </c>
      <c r="O329" t="s">
        <v>978</v>
      </c>
      <c r="P329" t="s">
        <v>978</v>
      </c>
      <c r="Q329">
        <v>1</v>
      </c>
      <c r="W329">
        <v>0</v>
      </c>
      <c r="X329">
        <v>1462286705</v>
      </c>
      <c r="Y329">
        <f t="shared" si="144"/>
        <v>0.36</v>
      </c>
      <c r="AA329">
        <v>0</v>
      </c>
      <c r="AB329">
        <v>88.42</v>
      </c>
      <c r="AC329">
        <v>10.14</v>
      </c>
      <c r="AD329">
        <v>0</v>
      </c>
      <c r="AE329">
        <v>0</v>
      </c>
      <c r="AF329">
        <v>88.42</v>
      </c>
      <c r="AG329">
        <v>10.14</v>
      </c>
      <c r="AH329">
        <v>0</v>
      </c>
      <c r="AI329">
        <v>1</v>
      </c>
      <c r="AJ329">
        <v>1</v>
      </c>
      <c r="AK329">
        <v>1</v>
      </c>
      <c r="AL329">
        <v>1</v>
      </c>
      <c r="AM329">
        <v>0</v>
      </c>
      <c r="AN329">
        <v>0</v>
      </c>
      <c r="AO329">
        <v>1</v>
      </c>
      <c r="AP329">
        <v>0</v>
      </c>
      <c r="AQ329">
        <v>0</v>
      </c>
      <c r="AR329">
        <v>0</v>
      </c>
      <c r="AS329" t="s">
        <v>3</v>
      </c>
      <c r="AT329">
        <v>0.36</v>
      </c>
      <c r="AU329" t="s">
        <v>3</v>
      </c>
      <c r="AV329">
        <v>0</v>
      </c>
      <c r="AW329">
        <v>2</v>
      </c>
      <c r="AX329">
        <v>69734574</v>
      </c>
      <c r="AY329">
        <v>1</v>
      </c>
      <c r="AZ329">
        <v>0</v>
      </c>
      <c r="BA329">
        <v>335</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CV329">
        <v>0</v>
      </c>
      <c r="CW329">
        <f>ROUND(Y329*Source!I411*DO329,9)</f>
        <v>0</v>
      </c>
      <c r="CX329">
        <f>ROUND(Y329*Source!I411,9)</f>
        <v>0</v>
      </c>
      <c r="CY329">
        <f>AB329</f>
        <v>88.42</v>
      </c>
      <c r="CZ329">
        <f>AF329</f>
        <v>88.42</v>
      </c>
      <c r="DA329">
        <f>AJ329</f>
        <v>1</v>
      </c>
      <c r="DB329">
        <f t="shared" si="145"/>
        <v>31.83</v>
      </c>
      <c r="DC329">
        <f t="shared" si="146"/>
        <v>3.65</v>
      </c>
      <c r="DD329" t="s">
        <v>3</v>
      </c>
      <c r="DE329" t="s">
        <v>3</v>
      </c>
      <c r="DF329">
        <f t="shared" si="149"/>
        <v>0</v>
      </c>
      <c r="DG329">
        <f t="shared" si="147"/>
        <v>0</v>
      </c>
      <c r="DH329">
        <f t="shared" si="148"/>
        <v>0</v>
      </c>
      <c r="DI329">
        <f t="shared" si="143"/>
        <v>0</v>
      </c>
      <c r="DJ329">
        <f>DG329</f>
        <v>0</v>
      </c>
      <c r="DK329">
        <v>0</v>
      </c>
      <c r="DL329" t="s">
        <v>3</v>
      </c>
      <c r="DM329">
        <v>0</v>
      </c>
      <c r="DN329" t="s">
        <v>3</v>
      </c>
      <c r="DO329">
        <v>0</v>
      </c>
    </row>
    <row r="330" spans="1:119" x14ac:dyDescent="0.2">
      <c r="A330">
        <f>ROW(Source!A411)</f>
        <v>411</v>
      </c>
      <c r="B330">
        <v>69726971</v>
      </c>
      <c r="C330">
        <v>69734559</v>
      </c>
      <c r="D330">
        <v>27439630</v>
      </c>
      <c r="E330">
        <v>1</v>
      </c>
      <c r="F330">
        <v>1</v>
      </c>
      <c r="G330">
        <v>1</v>
      </c>
      <c r="H330">
        <v>2</v>
      </c>
      <c r="I330" t="s">
        <v>986</v>
      </c>
      <c r="J330" t="s">
        <v>987</v>
      </c>
      <c r="K330" t="s">
        <v>988</v>
      </c>
      <c r="L330">
        <v>1368</v>
      </c>
      <c r="N330">
        <v>1011</v>
      </c>
      <c r="O330" t="s">
        <v>978</v>
      </c>
      <c r="P330" t="s">
        <v>978</v>
      </c>
      <c r="Q330">
        <v>1</v>
      </c>
      <c r="W330">
        <v>0</v>
      </c>
      <c r="X330">
        <v>-72110300</v>
      </c>
      <c r="Y330">
        <f t="shared" si="144"/>
        <v>2.2999999999999998</v>
      </c>
      <c r="AA330">
        <v>0</v>
      </c>
      <c r="AB330">
        <v>31.27</v>
      </c>
      <c r="AC330">
        <v>13.61</v>
      </c>
      <c r="AD330">
        <v>0</v>
      </c>
      <c r="AE330">
        <v>0</v>
      </c>
      <c r="AF330">
        <v>31.27</v>
      </c>
      <c r="AG330">
        <v>13.61</v>
      </c>
      <c r="AH330">
        <v>0</v>
      </c>
      <c r="AI330">
        <v>1</v>
      </c>
      <c r="AJ330">
        <v>1</v>
      </c>
      <c r="AK330">
        <v>1</v>
      </c>
      <c r="AL330">
        <v>1</v>
      </c>
      <c r="AM330">
        <v>0</v>
      </c>
      <c r="AN330">
        <v>0</v>
      </c>
      <c r="AO330">
        <v>1</v>
      </c>
      <c r="AP330">
        <v>0</v>
      </c>
      <c r="AQ330">
        <v>0</v>
      </c>
      <c r="AR330">
        <v>0</v>
      </c>
      <c r="AS330" t="s">
        <v>3</v>
      </c>
      <c r="AT330">
        <v>2.2999999999999998</v>
      </c>
      <c r="AU330" t="s">
        <v>3</v>
      </c>
      <c r="AV330">
        <v>0</v>
      </c>
      <c r="AW330">
        <v>2</v>
      </c>
      <c r="AX330">
        <v>69734575</v>
      </c>
      <c r="AY330">
        <v>1</v>
      </c>
      <c r="AZ330">
        <v>0</v>
      </c>
      <c r="BA330">
        <v>336</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CV330">
        <v>0</v>
      </c>
      <c r="CW330">
        <f>ROUND(Y330*Source!I411*DO330,9)</f>
        <v>0</v>
      </c>
      <c r="CX330">
        <f>ROUND(Y330*Source!I411,9)</f>
        <v>0</v>
      </c>
      <c r="CY330">
        <f>AB330</f>
        <v>31.27</v>
      </c>
      <c r="CZ330">
        <f>AF330</f>
        <v>31.27</v>
      </c>
      <c r="DA330">
        <f>AJ330</f>
        <v>1</v>
      </c>
      <c r="DB330">
        <f t="shared" si="145"/>
        <v>71.92</v>
      </c>
      <c r="DC330">
        <f t="shared" si="146"/>
        <v>31.3</v>
      </c>
      <c r="DD330" t="s">
        <v>3</v>
      </c>
      <c r="DE330" t="s">
        <v>3</v>
      </c>
      <c r="DF330">
        <f t="shared" si="149"/>
        <v>0</v>
      </c>
      <c r="DG330">
        <f t="shared" si="147"/>
        <v>0</v>
      </c>
      <c r="DH330">
        <f t="shared" si="148"/>
        <v>0</v>
      </c>
      <c r="DI330">
        <f t="shared" si="143"/>
        <v>0</v>
      </c>
      <c r="DJ330">
        <f>DG330</f>
        <v>0</v>
      </c>
      <c r="DK330">
        <v>0</v>
      </c>
      <c r="DL330" t="s">
        <v>3</v>
      </c>
      <c r="DM330">
        <v>0</v>
      </c>
      <c r="DN330" t="s">
        <v>3</v>
      </c>
      <c r="DO330">
        <v>0</v>
      </c>
    </row>
    <row r="331" spans="1:119" x14ac:dyDescent="0.2">
      <c r="A331">
        <f>ROW(Source!A411)</f>
        <v>411</v>
      </c>
      <c r="B331">
        <v>69726971</v>
      </c>
      <c r="C331">
        <v>69734559</v>
      </c>
      <c r="D331">
        <v>27440032</v>
      </c>
      <c r="E331">
        <v>1</v>
      </c>
      <c r="F331">
        <v>1</v>
      </c>
      <c r="G331">
        <v>1</v>
      </c>
      <c r="H331">
        <v>2</v>
      </c>
      <c r="I331" t="s">
        <v>989</v>
      </c>
      <c r="J331" t="s">
        <v>990</v>
      </c>
      <c r="K331" t="s">
        <v>991</v>
      </c>
      <c r="L331">
        <v>1368</v>
      </c>
      <c r="N331">
        <v>1011</v>
      </c>
      <c r="O331" t="s">
        <v>978</v>
      </c>
      <c r="P331" t="s">
        <v>978</v>
      </c>
      <c r="Q331">
        <v>1</v>
      </c>
      <c r="W331">
        <v>0</v>
      </c>
      <c r="X331">
        <v>864476657</v>
      </c>
      <c r="Y331">
        <f t="shared" si="144"/>
        <v>1.56</v>
      </c>
      <c r="AA331">
        <v>0</v>
      </c>
      <c r="AB331">
        <v>12.43</v>
      </c>
      <c r="AC331">
        <v>10.14</v>
      </c>
      <c r="AD331">
        <v>0</v>
      </c>
      <c r="AE331">
        <v>0</v>
      </c>
      <c r="AF331">
        <v>12.43</v>
      </c>
      <c r="AG331">
        <v>10.14</v>
      </c>
      <c r="AH331">
        <v>0</v>
      </c>
      <c r="AI331">
        <v>1</v>
      </c>
      <c r="AJ331">
        <v>1</v>
      </c>
      <c r="AK331">
        <v>1</v>
      </c>
      <c r="AL331">
        <v>1</v>
      </c>
      <c r="AM331">
        <v>0</v>
      </c>
      <c r="AN331">
        <v>0</v>
      </c>
      <c r="AO331">
        <v>1</v>
      </c>
      <c r="AP331">
        <v>0</v>
      </c>
      <c r="AQ331">
        <v>0</v>
      </c>
      <c r="AR331">
        <v>0</v>
      </c>
      <c r="AS331" t="s">
        <v>3</v>
      </c>
      <c r="AT331">
        <v>1.56</v>
      </c>
      <c r="AU331" t="s">
        <v>3</v>
      </c>
      <c r="AV331">
        <v>0</v>
      </c>
      <c r="AW331">
        <v>2</v>
      </c>
      <c r="AX331">
        <v>69734576</v>
      </c>
      <c r="AY331">
        <v>1</v>
      </c>
      <c r="AZ331">
        <v>0</v>
      </c>
      <c r="BA331">
        <v>337</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CV331">
        <v>0</v>
      </c>
      <c r="CW331">
        <f>ROUND(Y331*Source!I411*DO331,9)</f>
        <v>0</v>
      </c>
      <c r="CX331">
        <f>ROUND(Y331*Source!I411,9)</f>
        <v>0</v>
      </c>
      <c r="CY331">
        <f>AB331</f>
        <v>12.43</v>
      </c>
      <c r="CZ331">
        <f>AF331</f>
        <v>12.43</v>
      </c>
      <c r="DA331">
        <f>AJ331</f>
        <v>1</v>
      </c>
      <c r="DB331">
        <f t="shared" si="145"/>
        <v>19.39</v>
      </c>
      <c r="DC331">
        <f t="shared" si="146"/>
        <v>15.82</v>
      </c>
      <c r="DD331" t="s">
        <v>3</v>
      </c>
      <c r="DE331" t="s">
        <v>3</v>
      </c>
      <c r="DF331">
        <f t="shared" si="149"/>
        <v>0</v>
      </c>
      <c r="DG331">
        <f t="shared" si="147"/>
        <v>0</v>
      </c>
      <c r="DH331">
        <f t="shared" si="148"/>
        <v>0</v>
      </c>
      <c r="DI331">
        <f t="shared" si="143"/>
        <v>0</v>
      </c>
      <c r="DJ331">
        <f>DG331</f>
        <v>0</v>
      </c>
      <c r="DK331">
        <v>0</v>
      </c>
      <c r="DL331" t="s">
        <v>3</v>
      </c>
      <c r="DM331">
        <v>0</v>
      </c>
      <c r="DN331" t="s">
        <v>3</v>
      </c>
      <c r="DO331">
        <v>0</v>
      </c>
    </row>
    <row r="332" spans="1:119" x14ac:dyDescent="0.2">
      <c r="A332">
        <f>ROW(Source!A411)</f>
        <v>411</v>
      </c>
      <c r="B332">
        <v>69726971</v>
      </c>
      <c r="C332">
        <v>69734559</v>
      </c>
      <c r="D332">
        <v>27441327</v>
      </c>
      <c r="E332">
        <v>1</v>
      </c>
      <c r="F332">
        <v>1</v>
      </c>
      <c r="G332">
        <v>1</v>
      </c>
      <c r="H332">
        <v>2</v>
      </c>
      <c r="I332" t="s">
        <v>975</v>
      </c>
      <c r="J332" t="s">
        <v>976</v>
      </c>
      <c r="K332" t="s">
        <v>977</v>
      </c>
      <c r="L332">
        <v>1368</v>
      </c>
      <c r="N332">
        <v>1011</v>
      </c>
      <c r="O332" t="s">
        <v>978</v>
      </c>
      <c r="P332" t="s">
        <v>978</v>
      </c>
      <c r="Q332">
        <v>1</v>
      </c>
      <c r="W332">
        <v>0</v>
      </c>
      <c r="X332">
        <v>-1583389094</v>
      </c>
      <c r="Y332">
        <f t="shared" si="144"/>
        <v>0.28000000000000003</v>
      </c>
      <c r="AA332">
        <v>0</v>
      </c>
      <c r="AB332">
        <v>93.37</v>
      </c>
      <c r="AC332">
        <v>11.69</v>
      </c>
      <c r="AD332">
        <v>0</v>
      </c>
      <c r="AE332">
        <v>0</v>
      </c>
      <c r="AF332">
        <v>93.37</v>
      </c>
      <c r="AG332">
        <v>11.69</v>
      </c>
      <c r="AH332">
        <v>0</v>
      </c>
      <c r="AI332">
        <v>1</v>
      </c>
      <c r="AJ332">
        <v>1</v>
      </c>
      <c r="AK332">
        <v>1</v>
      </c>
      <c r="AL332">
        <v>1</v>
      </c>
      <c r="AM332">
        <v>0</v>
      </c>
      <c r="AN332">
        <v>0</v>
      </c>
      <c r="AO332">
        <v>1</v>
      </c>
      <c r="AP332">
        <v>0</v>
      </c>
      <c r="AQ332">
        <v>0</v>
      </c>
      <c r="AR332">
        <v>0</v>
      </c>
      <c r="AS332" t="s">
        <v>3</v>
      </c>
      <c r="AT332">
        <v>0.28000000000000003</v>
      </c>
      <c r="AU332" t="s">
        <v>3</v>
      </c>
      <c r="AV332">
        <v>0</v>
      </c>
      <c r="AW332">
        <v>2</v>
      </c>
      <c r="AX332">
        <v>69734577</v>
      </c>
      <c r="AY332">
        <v>1</v>
      </c>
      <c r="AZ332">
        <v>0</v>
      </c>
      <c r="BA332">
        <v>338</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CV332">
        <v>0</v>
      </c>
      <c r="CW332">
        <f>ROUND(Y332*Source!I411*DO332,9)</f>
        <v>0</v>
      </c>
      <c r="CX332">
        <f>ROUND(Y332*Source!I411,9)</f>
        <v>0</v>
      </c>
      <c r="CY332">
        <f>AB332</f>
        <v>93.37</v>
      </c>
      <c r="CZ332">
        <f>AF332</f>
        <v>93.37</v>
      </c>
      <c r="DA332">
        <f>AJ332</f>
        <v>1</v>
      </c>
      <c r="DB332">
        <f t="shared" si="145"/>
        <v>26.14</v>
      </c>
      <c r="DC332">
        <f t="shared" si="146"/>
        <v>3.27</v>
      </c>
      <c r="DD332" t="s">
        <v>3</v>
      </c>
      <c r="DE332" t="s">
        <v>3</v>
      </c>
      <c r="DF332">
        <f t="shared" si="149"/>
        <v>0</v>
      </c>
      <c r="DG332">
        <f t="shared" si="147"/>
        <v>0</v>
      </c>
      <c r="DH332">
        <f t="shared" si="148"/>
        <v>0</v>
      </c>
      <c r="DI332">
        <f t="shared" si="143"/>
        <v>0</v>
      </c>
      <c r="DJ332">
        <f>DG332</f>
        <v>0</v>
      </c>
      <c r="DK332">
        <v>0</v>
      </c>
      <c r="DL332" t="s">
        <v>3</v>
      </c>
      <c r="DM332">
        <v>0</v>
      </c>
      <c r="DN332" t="s">
        <v>3</v>
      </c>
      <c r="DO332">
        <v>0</v>
      </c>
    </row>
    <row r="333" spans="1:119" x14ac:dyDescent="0.2">
      <c r="A333">
        <f>ROW(Source!A411)</f>
        <v>411</v>
      </c>
      <c r="B333">
        <v>69726971</v>
      </c>
      <c r="C333">
        <v>69734559</v>
      </c>
      <c r="D333">
        <v>27373906</v>
      </c>
      <c r="E333">
        <v>1</v>
      </c>
      <c r="F333">
        <v>1</v>
      </c>
      <c r="G333">
        <v>1</v>
      </c>
      <c r="H333">
        <v>3</v>
      </c>
      <c r="I333" t="s">
        <v>54</v>
      </c>
      <c r="J333" t="s">
        <v>265</v>
      </c>
      <c r="K333" t="s">
        <v>55</v>
      </c>
      <c r="L333">
        <v>1327</v>
      </c>
      <c r="N333">
        <v>1005</v>
      </c>
      <c r="O333" t="s">
        <v>56</v>
      </c>
      <c r="P333" t="s">
        <v>56</v>
      </c>
      <c r="Q333">
        <v>1</v>
      </c>
      <c r="W333">
        <v>0</v>
      </c>
      <c r="X333">
        <v>-847016206</v>
      </c>
      <c r="Y333">
        <f t="shared" si="144"/>
        <v>102.020202</v>
      </c>
      <c r="AA333">
        <v>68.2</v>
      </c>
      <c r="AB333">
        <v>0</v>
      </c>
      <c r="AC333">
        <v>0</v>
      </c>
      <c r="AD333">
        <v>0</v>
      </c>
      <c r="AE333">
        <v>68.2</v>
      </c>
      <c r="AF333">
        <v>0</v>
      </c>
      <c r="AG333">
        <v>0</v>
      </c>
      <c r="AH333">
        <v>0</v>
      </c>
      <c r="AI333">
        <v>1</v>
      </c>
      <c r="AJ333">
        <v>1</v>
      </c>
      <c r="AK333">
        <v>1</v>
      </c>
      <c r="AL333">
        <v>1</v>
      </c>
      <c r="AM333">
        <v>0</v>
      </c>
      <c r="AN333">
        <v>0</v>
      </c>
      <c r="AO333">
        <v>0</v>
      </c>
      <c r="AP333">
        <v>1</v>
      </c>
      <c r="AQ333">
        <v>0</v>
      </c>
      <c r="AR333">
        <v>0</v>
      </c>
      <c r="AS333" t="s">
        <v>3</v>
      </c>
      <c r="AT333">
        <v>102.020202</v>
      </c>
      <c r="AU333" t="s">
        <v>3</v>
      </c>
      <c r="AV333">
        <v>0</v>
      </c>
      <c r="AW333">
        <v>2</v>
      </c>
      <c r="AX333">
        <v>69734578</v>
      </c>
      <c r="AY333">
        <v>1</v>
      </c>
      <c r="AZ333">
        <v>6144</v>
      </c>
      <c r="BA333">
        <v>339</v>
      </c>
      <c r="BB333">
        <v>3</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CV333">
        <v>0</v>
      </c>
      <c r="CW333">
        <v>0</v>
      </c>
      <c r="CX333">
        <f>ROUND(Y333*Source!I411,9)</f>
        <v>0</v>
      </c>
      <c r="CY333">
        <f t="shared" ref="CY333:CY338" si="150">AA333</f>
        <v>68.2</v>
      </c>
      <c r="CZ333">
        <f t="shared" ref="CZ333:CZ338" si="151">AE333</f>
        <v>68.2</v>
      </c>
      <c r="DA333">
        <f t="shared" ref="DA333:DA338" si="152">AI333</f>
        <v>1</v>
      </c>
      <c r="DB333">
        <f t="shared" si="145"/>
        <v>6957.78</v>
      </c>
      <c r="DC333">
        <f t="shared" si="146"/>
        <v>0</v>
      </c>
      <c r="DD333" t="s">
        <v>3</v>
      </c>
      <c r="DE333" t="s">
        <v>3</v>
      </c>
      <c r="DF333">
        <f t="shared" si="149"/>
        <v>0</v>
      </c>
      <c r="DG333">
        <f t="shared" si="147"/>
        <v>0</v>
      </c>
      <c r="DH333">
        <f t="shared" si="148"/>
        <v>0</v>
      </c>
      <c r="DI333">
        <f t="shared" si="143"/>
        <v>0</v>
      </c>
      <c r="DJ333">
        <f t="shared" ref="DJ333:DJ338" si="153">DF333</f>
        <v>0</v>
      </c>
      <c r="DK333">
        <v>0</v>
      </c>
      <c r="DL333" t="s">
        <v>3</v>
      </c>
      <c r="DM333">
        <v>0</v>
      </c>
      <c r="DN333" t="s">
        <v>3</v>
      </c>
      <c r="DO333">
        <v>0</v>
      </c>
    </row>
    <row r="334" spans="1:119" x14ac:dyDescent="0.2">
      <c r="A334">
        <f>ROW(Source!A411)</f>
        <v>411</v>
      </c>
      <c r="B334">
        <v>69726971</v>
      </c>
      <c r="C334">
        <v>69734559</v>
      </c>
      <c r="D334">
        <v>27371543</v>
      </c>
      <c r="E334">
        <v>1</v>
      </c>
      <c r="F334">
        <v>1</v>
      </c>
      <c r="G334">
        <v>1</v>
      </c>
      <c r="H334">
        <v>3</v>
      </c>
      <c r="I334" t="s">
        <v>66</v>
      </c>
      <c r="J334" t="s">
        <v>267</v>
      </c>
      <c r="K334" t="s">
        <v>67</v>
      </c>
      <c r="L334">
        <v>1346</v>
      </c>
      <c r="N334">
        <v>1009</v>
      </c>
      <c r="O334" t="s">
        <v>68</v>
      </c>
      <c r="P334" t="s">
        <v>68</v>
      </c>
      <c r="Q334">
        <v>1</v>
      </c>
      <c r="W334">
        <v>0</v>
      </c>
      <c r="X334">
        <v>-2014069362</v>
      </c>
      <c r="Y334">
        <f t="shared" si="144"/>
        <v>0.5</v>
      </c>
      <c r="AA334">
        <v>1.82</v>
      </c>
      <c r="AB334">
        <v>0</v>
      </c>
      <c r="AC334">
        <v>0</v>
      </c>
      <c r="AD334">
        <v>0</v>
      </c>
      <c r="AE334">
        <v>1.82</v>
      </c>
      <c r="AF334">
        <v>0</v>
      </c>
      <c r="AG334">
        <v>0</v>
      </c>
      <c r="AH334">
        <v>0</v>
      </c>
      <c r="AI334">
        <v>1</v>
      </c>
      <c r="AJ334">
        <v>1</v>
      </c>
      <c r="AK334">
        <v>1</v>
      </c>
      <c r="AL334">
        <v>1</v>
      </c>
      <c r="AM334">
        <v>0</v>
      </c>
      <c r="AN334">
        <v>0</v>
      </c>
      <c r="AO334">
        <v>0</v>
      </c>
      <c r="AP334">
        <v>1</v>
      </c>
      <c r="AQ334">
        <v>0</v>
      </c>
      <c r="AR334">
        <v>0</v>
      </c>
      <c r="AS334" t="s">
        <v>3</v>
      </c>
      <c r="AT334">
        <v>0.5</v>
      </c>
      <c r="AU334" t="s">
        <v>3</v>
      </c>
      <c r="AV334">
        <v>0</v>
      </c>
      <c r="AW334">
        <v>2</v>
      </c>
      <c r="AX334">
        <v>69734579</v>
      </c>
      <c r="AY334">
        <v>1</v>
      </c>
      <c r="AZ334">
        <v>0</v>
      </c>
      <c r="BA334">
        <v>340</v>
      </c>
      <c r="BB334">
        <v>3</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CV334">
        <v>0</v>
      </c>
      <c r="CW334">
        <v>0</v>
      </c>
      <c r="CX334">
        <f>ROUND(Y334*Source!I411,9)</f>
        <v>0</v>
      </c>
      <c r="CY334">
        <f t="shared" si="150"/>
        <v>1.82</v>
      </c>
      <c r="CZ334">
        <f t="shared" si="151"/>
        <v>1.82</v>
      </c>
      <c r="DA334">
        <f t="shared" si="152"/>
        <v>1</v>
      </c>
      <c r="DB334">
        <f t="shared" si="145"/>
        <v>0.91</v>
      </c>
      <c r="DC334">
        <f t="shared" si="146"/>
        <v>0</v>
      </c>
      <c r="DD334" t="s">
        <v>3</v>
      </c>
      <c r="DE334" t="s">
        <v>3</v>
      </c>
      <c r="DF334">
        <f t="shared" si="149"/>
        <v>0</v>
      </c>
      <c r="DG334">
        <f t="shared" si="147"/>
        <v>0</v>
      </c>
      <c r="DH334">
        <f t="shared" si="148"/>
        <v>0</v>
      </c>
      <c r="DI334">
        <f t="shared" si="143"/>
        <v>0</v>
      </c>
      <c r="DJ334">
        <f t="shared" si="153"/>
        <v>0</v>
      </c>
      <c r="DK334">
        <v>0</v>
      </c>
      <c r="DL334" t="s">
        <v>3</v>
      </c>
      <c r="DM334">
        <v>0</v>
      </c>
      <c r="DN334" t="s">
        <v>3</v>
      </c>
      <c r="DO334">
        <v>0</v>
      </c>
    </row>
    <row r="335" spans="1:119" x14ac:dyDescent="0.2">
      <c r="A335">
        <f>ROW(Source!A411)</f>
        <v>411</v>
      </c>
      <c r="B335">
        <v>69726971</v>
      </c>
      <c r="C335">
        <v>69734559</v>
      </c>
      <c r="D335">
        <v>27373400</v>
      </c>
      <c r="E335">
        <v>1</v>
      </c>
      <c r="F335">
        <v>1</v>
      </c>
      <c r="G335">
        <v>1</v>
      </c>
      <c r="H335">
        <v>3</v>
      </c>
      <c r="I335" t="s">
        <v>72</v>
      </c>
      <c r="J335" t="s">
        <v>269</v>
      </c>
      <c r="K335" t="s">
        <v>73</v>
      </c>
      <c r="L335">
        <v>1346</v>
      </c>
      <c r="N335">
        <v>1009</v>
      </c>
      <c r="O335" t="s">
        <v>68</v>
      </c>
      <c r="P335" t="s">
        <v>68</v>
      </c>
      <c r="Q335">
        <v>1</v>
      </c>
      <c r="W335">
        <v>0</v>
      </c>
      <c r="X335">
        <v>-390679098</v>
      </c>
      <c r="Y335">
        <f t="shared" si="144"/>
        <v>450</v>
      </c>
      <c r="AA335">
        <v>1.38</v>
      </c>
      <c r="AB335">
        <v>0</v>
      </c>
      <c r="AC335">
        <v>0</v>
      </c>
      <c r="AD335">
        <v>0</v>
      </c>
      <c r="AE335">
        <v>1.38</v>
      </c>
      <c r="AF335">
        <v>0</v>
      </c>
      <c r="AG335">
        <v>0</v>
      </c>
      <c r="AH335">
        <v>0</v>
      </c>
      <c r="AI335">
        <v>1</v>
      </c>
      <c r="AJ335">
        <v>1</v>
      </c>
      <c r="AK335">
        <v>1</v>
      </c>
      <c r="AL335">
        <v>1</v>
      </c>
      <c r="AM335">
        <v>0</v>
      </c>
      <c r="AN335">
        <v>0</v>
      </c>
      <c r="AO335">
        <v>0</v>
      </c>
      <c r="AP335">
        <v>1</v>
      </c>
      <c r="AQ335">
        <v>0</v>
      </c>
      <c r="AR335">
        <v>0</v>
      </c>
      <c r="AS335" t="s">
        <v>3</v>
      </c>
      <c r="AT335">
        <v>450</v>
      </c>
      <c r="AU335" t="s">
        <v>3</v>
      </c>
      <c r="AV335">
        <v>0</v>
      </c>
      <c r="AW335">
        <v>2</v>
      </c>
      <c r="AX335">
        <v>69734580</v>
      </c>
      <c r="AY335">
        <v>1</v>
      </c>
      <c r="AZ335">
        <v>0</v>
      </c>
      <c r="BA335">
        <v>341</v>
      </c>
      <c r="BB335">
        <v>3</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CV335">
        <v>0</v>
      </c>
      <c r="CW335">
        <v>0</v>
      </c>
      <c r="CX335">
        <f>ROUND(Y335*Source!I411,9)</f>
        <v>0</v>
      </c>
      <c r="CY335">
        <f t="shared" si="150"/>
        <v>1.38</v>
      </c>
      <c r="CZ335">
        <f t="shared" si="151"/>
        <v>1.38</v>
      </c>
      <c r="DA335">
        <f t="shared" si="152"/>
        <v>1</v>
      </c>
      <c r="DB335">
        <f t="shared" si="145"/>
        <v>621</v>
      </c>
      <c r="DC335">
        <f t="shared" si="146"/>
        <v>0</v>
      </c>
      <c r="DD335" t="s">
        <v>3</v>
      </c>
      <c r="DE335" t="s">
        <v>3</v>
      </c>
      <c r="DF335">
        <f t="shared" si="149"/>
        <v>0</v>
      </c>
      <c r="DG335">
        <f t="shared" si="147"/>
        <v>0</v>
      </c>
      <c r="DH335">
        <f t="shared" si="148"/>
        <v>0</v>
      </c>
      <c r="DI335">
        <f t="shared" si="143"/>
        <v>0</v>
      </c>
      <c r="DJ335">
        <f t="shared" si="153"/>
        <v>0</v>
      </c>
      <c r="DK335">
        <v>0</v>
      </c>
      <c r="DL335" t="s">
        <v>3</v>
      </c>
      <c r="DM335">
        <v>0</v>
      </c>
      <c r="DN335" t="s">
        <v>3</v>
      </c>
      <c r="DO335">
        <v>0</v>
      </c>
    </row>
    <row r="336" spans="1:119" x14ac:dyDescent="0.2">
      <c r="A336">
        <f>ROW(Source!A411)</f>
        <v>411</v>
      </c>
      <c r="B336">
        <v>69726971</v>
      </c>
      <c r="C336">
        <v>69734559</v>
      </c>
      <c r="D336">
        <v>27371596</v>
      </c>
      <c r="E336">
        <v>1</v>
      </c>
      <c r="F336">
        <v>1</v>
      </c>
      <c r="G336">
        <v>1</v>
      </c>
      <c r="H336">
        <v>3</v>
      </c>
      <c r="I336" t="s">
        <v>76</v>
      </c>
      <c r="J336" t="s">
        <v>271</v>
      </c>
      <c r="K336" t="s">
        <v>77</v>
      </c>
      <c r="L336">
        <v>1348</v>
      </c>
      <c r="N336">
        <v>1009</v>
      </c>
      <c r="O336" t="s">
        <v>78</v>
      </c>
      <c r="P336" t="s">
        <v>78</v>
      </c>
      <c r="Q336">
        <v>1000</v>
      </c>
      <c r="W336">
        <v>0</v>
      </c>
      <c r="X336">
        <v>2078238476</v>
      </c>
      <c r="Y336">
        <f t="shared" si="144"/>
        <v>0.05</v>
      </c>
      <c r="AA336">
        <v>6552.07</v>
      </c>
      <c r="AB336">
        <v>0</v>
      </c>
      <c r="AC336">
        <v>0</v>
      </c>
      <c r="AD336">
        <v>0</v>
      </c>
      <c r="AE336">
        <v>6552.07</v>
      </c>
      <c r="AF336">
        <v>0</v>
      </c>
      <c r="AG336">
        <v>0</v>
      </c>
      <c r="AH336">
        <v>0</v>
      </c>
      <c r="AI336">
        <v>1</v>
      </c>
      <c r="AJ336">
        <v>1</v>
      </c>
      <c r="AK336">
        <v>1</v>
      </c>
      <c r="AL336">
        <v>1</v>
      </c>
      <c r="AM336">
        <v>0</v>
      </c>
      <c r="AN336">
        <v>0</v>
      </c>
      <c r="AO336">
        <v>0</v>
      </c>
      <c r="AP336">
        <v>1</v>
      </c>
      <c r="AQ336">
        <v>0</v>
      </c>
      <c r="AR336">
        <v>0</v>
      </c>
      <c r="AS336" t="s">
        <v>3</v>
      </c>
      <c r="AT336">
        <v>0.05</v>
      </c>
      <c r="AU336" t="s">
        <v>3</v>
      </c>
      <c r="AV336">
        <v>0</v>
      </c>
      <c r="AW336">
        <v>2</v>
      </c>
      <c r="AX336">
        <v>69734581</v>
      </c>
      <c r="AY336">
        <v>1</v>
      </c>
      <c r="AZ336">
        <v>0</v>
      </c>
      <c r="BA336">
        <v>342</v>
      </c>
      <c r="BB336">
        <v>3</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CV336">
        <v>0</v>
      </c>
      <c r="CW336">
        <v>0</v>
      </c>
      <c r="CX336">
        <f>ROUND(Y336*Source!I411,9)</f>
        <v>0</v>
      </c>
      <c r="CY336">
        <f t="shared" si="150"/>
        <v>6552.07</v>
      </c>
      <c r="CZ336">
        <f t="shared" si="151"/>
        <v>6552.07</v>
      </c>
      <c r="DA336">
        <f t="shared" si="152"/>
        <v>1</v>
      </c>
      <c r="DB336">
        <f t="shared" si="145"/>
        <v>327.60000000000002</v>
      </c>
      <c r="DC336">
        <f t="shared" si="146"/>
        <v>0</v>
      </c>
      <c r="DD336" t="s">
        <v>3</v>
      </c>
      <c r="DE336" t="s">
        <v>3</v>
      </c>
      <c r="DF336">
        <f t="shared" si="149"/>
        <v>0</v>
      </c>
      <c r="DG336">
        <f t="shared" si="147"/>
        <v>0</v>
      </c>
      <c r="DH336">
        <f t="shared" si="148"/>
        <v>0</v>
      </c>
      <c r="DI336">
        <f t="shared" si="143"/>
        <v>0</v>
      </c>
      <c r="DJ336">
        <f t="shared" si="153"/>
        <v>0</v>
      </c>
      <c r="DK336">
        <v>0</v>
      </c>
      <c r="DL336" t="s">
        <v>3</v>
      </c>
      <c r="DM336">
        <v>0</v>
      </c>
      <c r="DN336" t="s">
        <v>3</v>
      </c>
      <c r="DO336">
        <v>0</v>
      </c>
    </row>
    <row r="337" spans="1:119" x14ac:dyDescent="0.2">
      <c r="A337">
        <f>ROW(Source!A411)</f>
        <v>411</v>
      </c>
      <c r="B337">
        <v>69726971</v>
      </c>
      <c r="C337">
        <v>69734559</v>
      </c>
      <c r="D337">
        <v>27379377</v>
      </c>
      <c r="E337">
        <v>1</v>
      </c>
      <c r="F337">
        <v>1</v>
      </c>
      <c r="G337">
        <v>1</v>
      </c>
      <c r="H337">
        <v>3</v>
      </c>
      <c r="I337" t="s">
        <v>60</v>
      </c>
      <c r="J337" t="s">
        <v>262</v>
      </c>
      <c r="K337" t="s">
        <v>61</v>
      </c>
      <c r="L337">
        <v>61268267</v>
      </c>
      <c r="N337">
        <v>1010</v>
      </c>
      <c r="O337" t="s">
        <v>261</v>
      </c>
      <c r="P337" t="s">
        <v>62</v>
      </c>
      <c r="Q337">
        <v>1</v>
      </c>
      <c r="W337">
        <v>0</v>
      </c>
      <c r="X337">
        <v>1780800926</v>
      </c>
      <c r="Y337">
        <f t="shared" si="144"/>
        <v>800</v>
      </c>
      <c r="AA337">
        <v>0.5</v>
      </c>
      <c r="AB337">
        <v>0</v>
      </c>
      <c r="AC337">
        <v>0</v>
      </c>
      <c r="AD337">
        <v>0</v>
      </c>
      <c r="AE337">
        <v>0.5</v>
      </c>
      <c r="AF337">
        <v>0</v>
      </c>
      <c r="AG337">
        <v>0</v>
      </c>
      <c r="AH337">
        <v>0</v>
      </c>
      <c r="AI337">
        <v>1</v>
      </c>
      <c r="AJ337">
        <v>1</v>
      </c>
      <c r="AK337">
        <v>1</v>
      </c>
      <c r="AL337">
        <v>1</v>
      </c>
      <c r="AM337">
        <v>0</v>
      </c>
      <c r="AN337">
        <v>0</v>
      </c>
      <c r="AO337">
        <v>0</v>
      </c>
      <c r="AP337">
        <v>1</v>
      </c>
      <c r="AQ337">
        <v>0</v>
      </c>
      <c r="AR337">
        <v>0</v>
      </c>
      <c r="AS337" t="s">
        <v>3</v>
      </c>
      <c r="AT337">
        <v>800</v>
      </c>
      <c r="AU337" t="s">
        <v>3</v>
      </c>
      <c r="AV337">
        <v>0</v>
      </c>
      <c r="AW337">
        <v>1</v>
      </c>
      <c r="AX337">
        <v>-1</v>
      </c>
      <c r="AY337">
        <v>0</v>
      </c>
      <c r="AZ337">
        <v>0</v>
      </c>
      <c r="BA337" t="s">
        <v>3</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CV337">
        <v>0</v>
      </c>
      <c r="CW337">
        <v>0</v>
      </c>
      <c r="CX337">
        <f>ROUND(Y337*Source!I411,9)</f>
        <v>0</v>
      </c>
      <c r="CY337">
        <f t="shared" si="150"/>
        <v>0.5</v>
      </c>
      <c r="CZ337">
        <f t="shared" si="151"/>
        <v>0.5</v>
      </c>
      <c r="DA337">
        <f t="shared" si="152"/>
        <v>1</v>
      </c>
      <c r="DB337">
        <f t="shared" si="145"/>
        <v>400</v>
      </c>
      <c r="DC337">
        <f t="shared" si="146"/>
        <v>0</v>
      </c>
      <c r="DD337" t="s">
        <v>3</v>
      </c>
      <c r="DE337" t="s">
        <v>3</v>
      </c>
      <c r="DF337">
        <f t="shared" si="149"/>
        <v>0</v>
      </c>
      <c r="DG337">
        <f t="shared" si="147"/>
        <v>0</v>
      </c>
      <c r="DH337">
        <f t="shared" si="148"/>
        <v>0</v>
      </c>
      <c r="DI337">
        <f t="shared" si="143"/>
        <v>0</v>
      </c>
      <c r="DJ337">
        <f t="shared" si="153"/>
        <v>0</v>
      </c>
      <c r="DK337">
        <v>0</v>
      </c>
      <c r="DL337" t="s">
        <v>3</v>
      </c>
      <c r="DM337">
        <v>0</v>
      </c>
      <c r="DN337" t="s">
        <v>3</v>
      </c>
      <c r="DO337">
        <v>0</v>
      </c>
    </row>
    <row r="338" spans="1:119" x14ac:dyDescent="0.2">
      <c r="A338">
        <f>ROW(Source!A411)</f>
        <v>411</v>
      </c>
      <c r="B338">
        <v>69726971</v>
      </c>
      <c r="C338">
        <v>69734559</v>
      </c>
      <c r="D338">
        <v>27416566</v>
      </c>
      <c r="E338">
        <v>1</v>
      </c>
      <c r="F338">
        <v>1</v>
      </c>
      <c r="G338">
        <v>1</v>
      </c>
      <c r="H338">
        <v>3</v>
      </c>
      <c r="I338" t="s">
        <v>82</v>
      </c>
      <c r="J338" t="s">
        <v>194</v>
      </c>
      <c r="K338" t="s">
        <v>83</v>
      </c>
      <c r="L338">
        <v>1339</v>
      </c>
      <c r="N338">
        <v>1007</v>
      </c>
      <c r="O338" t="s">
        <v>40</v>
      </c>
      <c r="P338" t="s">
        <v>40</v>
      </c>
      <c r="Q338">
        <v>1</v>
      </c>
      <c r="W338">
        <v>0</v>
      </c>
      <c r="X338">
        <v>1967222743</v>
      </c>
      <c r="Y338">
        <f t="shared" si="144"/>
        <v>0.1</v>
      </c>
      <c r="AA338">
        <v>7.14</v>
      </c>
      <c r="AB338">
        <v>0</v>
      </c>
      <c r="AC338">
        <v>0</v>
      </c>
      <c r="AD338">
        <v>0</v>
      </c>
      <c r="AE338">
        <v>7.14</v>
      </c>
      <c r="AF338">
        <v>0</v>
      </c>
      <c r="AG338">
        <v>0</v>
      </c>
      <c r="AH338">
        <v>0</v>
      </c>
      <c r="AI338">
        <v>1</v>
      </c>
      <c r="AJ338">
        <v>1</v>
      </c>
      <c r="AK338">
        <v>1</v>
      </c>
      <c r="AL338">
        <v>1</v>
      </c>
      <c r="AM338">
        <v>0</v>
      </c>
      <c r="AN338">
        <v>0</v>
      </c>
      <c r="AO338">
        <v>0</v>
      </c>
      <c r="AP338">
        <v>1</v>
      </c>
      <c r="AQ338">
        <v>0</v>
      </c>
      <c r="AR338">
        <v>0</v>
      </c>
      <c r="AS338" t="s">
        <v>3</v>
      </c>
      <c r="AT338">
        <v>0.1</v>
      </c>
      <c r="AU338" t="s">
        <v>3</v>
      </c>
      <c r="AV338">
        <v>0</v>
      </c>
      <c r="AW338">
        <v>2</v>
      </c>
      <c r="AX338">
        <v>69734582</v>
      </c>
      <c r="AY338">
        <v>1</v>
      </c>
      <c r="AZ338">
        <v>0</v>
      </c>
      <c r="BA338">
        <v>343</v>
      </c>
      <c r="BB338">
        <v>3</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CV338">
        <v>0</v>
      </c>
      <c r="CW338">
        <v>0</v>
      </c>
      <c r="CX338">
        <f>ROUND(Y338*Source!I411,9)</f>
        <v>0</v>
      </c>
      <c r="CY338">
        <f t="shared" si="150"/>
        <v>7.14</v>
      </c>
      <c r="CZ338">
        <f t="shared" si="151"/>
        <v>7.14</v>
      </c>
      <c r="DA338">
        <f t="shared" si="152"/>
        <v>1</v>
      </c>
      <c r="DB338">
        <f t="shared" si="145"/>
        <v>0.71</v>
      </c>
      <c r="DC338">
        <f t="shared" si="146"/>
        <v>0</v>
      </c>
      <c r="DD338" t="s">
        <v>3</v>
      </c>
      <c r="DE338" t="s">
        <v>3</v>
      </c>
      <c r="DF338">
        <f t="shared" si="149"/>
        <v>0</v>
      </c>
      <c r="DG338">
        <f t="shared" si="147"/>
        <v>0</v>
      </c>
      <c r="DH338">
        <f t="shared" si="148"/>
        <v>0</v>
      </c>
      <c r="DI338">
        <f t="shared" si="143"/>
        <v>0</v>
      </c>
      <c r="DJ338">
        <f t="shared" si="153"/>
        <v>0</v>
      </c>
      <c r="DK338">
        <v>0</v>
      </c>
      <c r="DL338" t="s">
        <v>3</v>
      </c>
      <c r="DM338">
        <v>0</v>
      </c>
      <c r="DN338" t="s">
        <v>3</v>
      </c>
      <c r="DO338">
        <v>0</v>
      </c>
    </row>
    <row r="339" spans="1:119" x14ac:dyDescent="0.2">
      <c r="A339">
        <f>ROW(Source!A412)</f>
        <v>412</v>
      </c>
      <c r="B339">
        <v>69726884</v>
      </c>
      <c r="C339">
        <v>69734559</v>
      </c>
      <c r="D339">
        <v>27498693</v>
      </c>
      <c r="E339">
        <v>1</v>
      </c>
      <c r="F339">
        <v>1</v>
      </c>
      <c r="G339">
        <v>1</v>
      </c>
      <c r="H339">
        <v>1</v>
      </c>
      <c r="I339" t="s">
        <v>979</v>
      </c>
      <c r="J339" t="s">
        <v>3</v>
      </c>
      <c r="K339" t="s">
        <v>980</v>
      </c>
      <c r="L339">
        <v>1369</v>
      </c>
      <c r="N339">
        <v>1013</v>
      </c>
      <c r="O339" t="s">
        <v>974</v>
      </c>
      <c r="P339" t="s">
        <v>974</v>
      </c>
      <c r="Q339">
        <v>1</v>
      </c>
      <c r="W339">
        <v>0</v>
      </c>
      <c r="X339">
        <v>-690051356</v>
      </c>
      <c r="Y339">
        <f t="shared" si="144"/>
        <v>119.78</v>
      </c>
      <c r="AA339">
        <v>0</v>
      </c>
      <c r="AB339">
        <v>0</v>
      </c>
      <c r="AC339">
        <v>0</v>
      </c>
      <c r="AD339">
        <v>307.99</v>
      </c>
      <c r="AE339">
        <v>0</v>
      </c>
      <c r="AF339">
        <v>0</v>
      </c>
      <c r="AG339">
        <v>0</v>
      </c>
      <c r="AH339">
        <v>8.82</v>
      </c>
      <c r="AI339">
        <v>1</v>
      </c>
      <c r="AJ339">
        <v>1</v>
      </c>
      <c r="AK339">
        <v>1</v>
      </c>
      <c r="AL339">
        <v>34.92</v>
      </c>
      <c r="AM339">
        <v>5</v>
      </c>
      <c r="AN339">
        <v>0</v>
      </c>
      <c r="AO339">
        <v>1</v>
      </c>
      <c r="AP339">
        <v>0</v>
      </c>
      <c r="AQ339">
        <v>0</v>
      </c>
      <c r="AR339">
        <v>0</v>
      </c>
      <c r="AS339" t="s">
        <v>3</v>
      </c>
      <c r="AT339">
        <v>119.78</v>
      </c>
      <c r="AU339" t="s">
        <v>3</v>
      </c>
      <c r="AV339">
        <v>1</v>
      </c>
      <c r="AW339">
        <v>2</v>
      </c>
      <c r="AX339">
        <v>69734572</v>
      </c>
      <c r="AY339">
        <v>1</v>
      </c>
      <c r="AZ339">
        <v>0</v>
      </c>
      <c r="BA339">
        <v>344</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CU339">
        <f>ROUND(AT339*Source!I412*AH339*AL339,0)</f>
        <v>0</v>
      </c>
      <c r="CV339">
        <f>ROUND(Y339*Source!I412,9)</f>
        <v>0</v>
      </c>
      <c r="CW339">
        <v>0</v>
      </c>
      <c r="CX339">
        <f>ROUND(Y339*Source!I412,9)</f>
        <v>0</v>
      </c>
      <c r="CY339">
        <f>AD339</f>
        <v>307.99</v>
      </c>
      <c r="CZ339">
        <f>AH339</f>
        <v>8.82</v>
      </c>
      <c r="DA339">
        <f>AL339</f>
        <v>34.92</v>
      </c>
      <c r="DB339">
        <f t="shared" si="145"/>
        <v>1056.46</v>
      </c>
      <c r="DC339">
        <f t="shared" si="146"/>
        <v>0</v>
      </c>
      <c r="DD339" t="s">
        <v>3</v>
      </c>
      <c r="DE339" t="s">
        <v>3</v>
      </c>
      <c r="DF339">
        <f t="shared" si="149"/>
        <v>0</v>
      </c>
      <c r="DG339">
        <f t="shared" si="147"/>
        <v>0</v>
      </c>
      <c r="DH339">
        <f t="shared" si="148"/>
        <v>0</v>
      </c>
      <c r="DI339">
        <f>ROUND(ROUND(AH339*AL339,0)*CX339,0)</f>
        <v>0</v>
      </c>
      <c r="DJ339">
        <f>DI339</f>
        <v>0</v>
      </c>
      <c r="DK339">
        <v>0</v>
      </c>
      <c r="DL339" t="s">
        <v>3</v>
      </c>
      <c r="DM339">
        <v>0</v>
      </c>
      <c r="DN339" t="s">
        <v>3</v>
      </c>
      <c r="DO339">
        <v>0</v>
      </c>
    </row>
    <row r="340" spans="1:119" x14ac:dyDescent="0.2">
      <c r="A340">
        <f>ROW(Source!A412)</f>
        <v>412</v>
      </c>
      <c r="B340">
        <v>69726884</v>
      </c>
      <c r="C340">
        <v>69734559</v>
      </c>
      <c r="D340">
        <v>121548</v>
      </c>
      <c r="E340">
        <v>1</v>
      </c>
      <c r="F340">
        <v>1</v>
      </c>
      <c r="G340">
        <v>1</v>
      </c>
      <c r="H340">
        <v>1</v>
      </c>
      <c r="I340" t="s">
        <v>36</v>
      </c>
      <c r="J340" t="s">
        <v>3</v>
      </c>
      <c r="K340" t="s">
        <v>981</v>
      </c>
      <c r="L340">
        <v>608254</v>
      </c>
      <c r="N340">
        <v>1013</v>
      </c>
      <c r="O340" t="s">
        <v>982</v>
      </c>
      <c r="P340" t="s">
        <v>982</v>
      </c>
      <c r="Q340">
        <v>1</v>
      </c>
      <c r="W340">
        <v>0</v>
      </c>
      <c r="X340">
        <v>-185737400</v>
      </c>
      <c r="Y340">
        <f t="shared" si="144"/>
        <v>4.22</v>
      </c>
      <c r="AA340">
        <v>0</v>
      </c>
      <c r="AB340">
        <v>0</v>
      </c>
      <c r="AC340">
        <v>0</v>
      </c>
      <c r="AD340">
        <v>0</v>
      </c>
      <c r="AE340">
        <v>0</v>
      </c>
      <c r="AF340">
        <v>0</v>
      </c>
      <c r="AG340">
        <v>0</v>
      </c>
      <c r="AH340">
        <v>0</v>
      </c>
      <c r="AI340">
        <v>1</v>
      </c>
      <c r="AJ340">
        <v>1</v>
      </c>
      <c r="AK340">
        <v>19.8</v>
      </c>
      <c r="AL340">
        <v>1</v>
      </c>
      <c r="AM340">
        <v>5</v>
      </c>
      <c r="AN340">
        <v>0</v>
      </c>
      <c r="AO340">
        <v>1</v>
      </c>
      <c r="AP340">
        <v>0</v>
      </c>
      <c r="AQ340">
        <v>0</v>
      </c>
      <c r="AR340">
        <v>0</v>
      </c>
      <c r="AS340" t="s">
        <v>3</v>
      </c>
      <c r="AT340">
        <v>4.22</v>
      </c>
      <c r="AU340" t="s">
        <v>3</v>
      </c>
      <c r="AV340">
        <v>2</v>
      </c>
      <c r="AW340">
        <v>2</v>
      </c>
      <c r="AX340">
        <v>69734573</v>
      </c>
      <c r="AY340">
        <v>1</v>
      </c>
      <c r="AZ340">
        <v>0</v>
      </c>
      <c r="BA340">
        <v>345</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CV340">
        <v>0</v>
      </c>
      <c r="CW340">
        <v>0</v>
      </c>
      <c r="CX340">
        <f>ROUND(Y340*Source!I412,9)</f>
        <v>0</v>
      </c>
      <c r="CY340">
        <f>AD340</f>
        <v>0</v>
      </c>
      <c r="CZ340">
        <f>AH340</f>
        <v>0</v>
      </c>
      <c r="DA340">
        <f>AL340</f>
        <v>1</v>
      </c>
      <c r="DB340">
        <f t="shared" si="145"/>
        <v>0</v>
      </c>
      <c r="DC340">
        <f t="shared" si="146"/>
        <v>0</v>
      </c>
      <c r="DD340" t="s">
        <v>3</v>
      </c>
      <c r="DE340" t="s">
        <v>3</v>
      </c>
      <c r="DF340">
        <f t="shared" si="149"/>
        <v>0</v>
      </c>
      <c r="DG340">
        <f t="shared" si="147"/>
        <v>0</v>
      </c>
      <c r="DH340">
        <f>ROUND(ROUND(AG340*AK340,0)*CX340,0)</f>
        <v>0</v>
      </c>
      <c r="DI340">
        <f t="shared" ref="DI340:DI354" si="154">ROUND(ROUND(AH340,0)*CX340,0)</f>
        <v>0</v>
      </c>
      <c r="DJ340">
        <f>DI340</f>
        <v>0</v>
      </c>
      <c r="DK340">
        <v>0</v>
      </c>
      <c r="DL340" t="s">
        <v>3</v>
      </c>
      <c r="DM340">
        <v>0</v>
      </c>
      <c r="DN340" t="s">
        <v>3</v>
      </c>
      <c r="DO340">
        <v>0</v>
      </c>
    </row>
    <row r="341" spans="1:119" x14ac:dyDescent="0.2">
      <c r="A341">
        <f>ROW(Source!A412)</f>
        <v>412</v>
      </c>
      <c r="B341">
        <v>69726884</v>
      </c>
      <c r="C341">
        <v>69734559</v>
      </c>
      <c r="D341">
        <v>27439571</v>
      </c>
      <c r="E341">
        <v>1</v>
      </c>
      <c r="F341">
        <v>1</v>
      </c>
      <c r="G341">
        <v>1</v>
      </c>
      <c r="H341">
        <v>2</v>
      </c>
      <c r="I341" t="s">
        <v>983</v>
      </c>
      <c r="J341" t="s">
        <v>984</v>
      </c>
      <c r="K341" t="s">
        <v>985</v>
      </c>
      <c r="L341">
        <v>1368</v>
      </c>
      <c r="N341">
        <v>1011</v>
      </c>
      <c r="O341" t="s">
        <v>978</v>
      </c>
      <c r="P341" t="s">
        <v>978</v>
      </c>
      <c r="Q341">
        <v>1</v>
      </c>
      <c r="W341">
        <v>0</v>
      </c>
      <c r="X341">
        <v>1462286705</v>
      </c>
      <c r="Y341">
        <f t="shared" si="144"/>
        <v>0.36</v>
      </c>
      <c r="AA341">
        <v>0</v>
      </c>
      <c r="AB341">
        <v>822.31</v>
      </c>
      <c r="AC341">
        <v>200.77</v>
      </c>
      <c r="AD341">
        <v>0</v>
      </c>
      <c r="AE341">
        <v>0</v>
      </c>
      <c r="AF341">
        <v>88.42</v>
      </c>
      <c r="AG341">
        <v>10.14</v>
      </c>
      <c r="AH341">
        <v>0</v>
      </c>
      <c r="AI341">
        <v>1</v>
      </c>
      <c r="AJ341">
        <v>9.3000000000000007</v>
      </c>
      <c r="AK341">
        <v>19.8</v>
      </c>
      <c r="AL341">
        <v>1</v>
      </c>
      <c r="AM341">
        <v>5</v>
      </c>
      <c r="AN341">
        <v>0</v>
      </c>
      <c r="AO341">
        <v>1</v>
      </c>
      <c r="AP341">
        <v>0</v>
      </c>
      <c r="AQ341">
        <v>0</v>
      </c>
      <c r="AR341">
        <v>0</v>
      </c>
      <c r="AS341" t="s">
        <v>3</v>
      </c>
      <c r="AT341">
        <v>0.36</v>
      </c>
      <c r="AU341" t="s">
        <v>3</v>
      </c>
      <c r="AV341">
        <v>0</v>
      </c>
      <c r="AW341">
        <v>2</v>
      </c>
      <c r="AX341">
        <v>69734574</v>
      </c>
      <c r="AY341">
        <v>1</v>
      </c>
      <c r="AZ341">
        <v>0</v>
      </c>
      <c r="BA341">
        <v>346</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CV341">
        <v>0</v>
      </c>
      <c r="CW341">
        <f>ROUND(Y341*Source!I412*DO341,9)</f>
        <v>0</v>
      </c>
      <c r="CX341">
        <f>ROUND(Y341*Source!I412,9)</f>
        <v>0</v>
      </c>
      <c r="CY341">
        <f>AB341</f>
        <v>822.31</v>
      </c>
      <c r="CZ341">
        <f>AF341</f>
        <v>88.42</v>
      </c>
      <c r="DA341">
        <f>AJ341</f>
        <v>9.3000000000000007</v>
      </c>
      <c r="DB341">
        <f t="shared" si="145"/>
        <v>31.83</v>
      </c>
      <c r="DC341">
        <f t="shared" si="146"/>
        <v>3.65</v>
      </c>
      <c r="DD341" t="s">
        <v>3</v>
      </c>
      <c r="DE341" t="s">
        <v>3</v>
      </c>
      <c r="DF341">
        <f t="shared" si="149"/>
        <v>0</v>
      </c>
      <c r="DG341">
        <f>ROUND(ROUND(AF341*AJ341,0)*CX341,0)</f>
        <v>0</v>
      </c>
      <c r="DH341">
        <f>ROUND(ROUND(AG341*AK341,0)*CX341,0)</f>
        <v>0</v>
      </c>
      <c r="DI341">
        <f t="shared" si="154"/>
        <v>0</v>
      </c>
      <c r="DJ341">
        <f>DG341</f>
        <v>0</v>
      </c>
      <c r="DK341">
        <v>0</v>
      </c>
      <c r="DL341" t="s">
        <v>3</v>
      </c>
      <c r="DM341">
        <v>0</v>
      </c>
      <c r="DN341" t="s">
        <v>3</v>
      </c>
      <c r="DO341">
        <v>0</v>
      </c>
    </row>
    <row r="342" spans="1:119" x14ac:dyDescent="0.2">
      <c r="A342">
        <f>ROW(Source!A412)</f>
        <v>412</v>
      </c>
      <c r="B342">
        <v>69726884</v>
      </c>
      <c r="C342">
        <v>69734559</v>
      </c>
      <c r="D342">
        <v>27439630</v>
      </c>
      <c r="E342">
        <v>1</v>
      </c>
      <c r="F342">
        <v>1</v>
      </c>
      <c r="G342">
        <v>1</v>
      </c>
      <c r="H342">
        <v>2</v>
      </c>
      <c r="I342" t="s">
        <v>986</v>
      </c>
      <c r="J342" t="s">
        <v>987</v>
      </c>
      <c r="K342" t="s">
        <v>988</v>
      </c>
      <c r="L342">
        <v>1368</v>
      </c>
      <c r="N342">
        <v>1011</v>
      </c>
      <c r="O342" t="s">
        <v>978</v>
      </c>
      <c r="P342" t="s">
        <v>978</v>
      </c>
      <c r="Q342">
        <v>1</v>
      </c>
      <c r="W342">
        <v>0</v>
      </c>
      <c r="X342">
        <v>-72110300</v>
      </c>
      <c r="Y342">
        <f t="shared" si="144"/>
        <v>2.2999999999999998</v>
      </c>
      <c r="AA342">
        <v>0</v>
      </c>
      <c r="AB342">
        <v>290.81</v>
      </c>
      <c r="AC342">
        <v>269.48</v>
      </c>
      <c r="AD342">
        <v>0</v>
      </c>
      <c r="AE342">
        <v>0</v>
      </c>
      <c r="AF342">
        <v>31.27</v>
      </c>
      <c r="AG342">
        <v>13.61</v>
      </c>
      <c r="AH342">
        <v>0</v>
      </c>
      <c r="AI342">
        <v>1</v>
      </c>
      <c r="AJ342">
        <v>9.3000000000000007</v>
      </c>
      <c r="AK342">
        <v>19.8</v>
      </c>
      <c r="AL342">
        <v>1</v>
      </c>
      <c r="AM342">
        <v>5</v>
      </c>
      <c r="AN342">
        <v>0</v>
      </c>
      <c r="AO342">
        <v>1</v>
      </c>
      <c r="AP342">
        <v>0</v>
      </c>
      <c r="AQ342">
        <v>0</v>
      </c>
      <c r="AR342">
        <v>0</v>
      </c>
      <c r="AS342" t="s">
        <v>3</v>
      </c>
      <c r="AT342">
        <v>2.2999999999999998</v>
      </c>
      <c r="AU342" t="s">
        <v>3</v>
      </c>
      <c r="AV342">
        <v>0</v>
      </c>
      <c r="AW342">
        <v>2</v>
      </c>
      <c r="AX342">
        <v>69734575</v>
      </c>
      <c r="AY342">
        <v>1</v>
      </c>
      <c r="AZ342">
        <v>0</v>
      </c>
      <c r="BA342">
        <v>347</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CV342">
        <v>0</v>
      </c>
      <c r="CW342">
        <f>ROUND(Y342*Source!I412*DO342,9)</f>
        <v>0</v>
      </c>
      <c r="CX342">
        <f>ROUND(Y342*Source!I412,9)</f>
        <v>0</v>
      </c>
      <c r="CY342">
        <f>AB342</f>
        <v>290.81</v>
      </c>
      <c r="CZ342">
        <f>AF342</f>
        <v>31.27</v>
      </c>
      <c r="DA342">
        <f>AJ342</f>
        <v>9.3000000000000007</v>
      </c>
      <c r="DB342">
        <f t="shared" si="145"/>
        <v>71.92</v>
      </c>
      <c r="DC342">
        <f t="shared" si="146"/>
        <v>31.3</v>
      </c>
      <c r="DD342" t="s">
        <v>3</v>
      </c>
      <c r="DE342" t="s">
        <v>3</v>
      </c>
      <c r="DF342">
        <f t="shared" si="149"/>
        <v>0</v>
      </c>
      <c r="DG342">
        <f>ROUND(ROUND(AF342*AJ342,0)*CX342,0)</f>
        <v>0</v>
      </c>
      <c r="DH342">
        <f>ROUND(ROUND(AG342*AK342,0)*CX342,0)</f>
        <v>0</v>
      </c>
      <c r="DI342">
        <f t="shared" si="154"/>
        <v>0</v>
      </c>
      <c r="DJ342">
        <f>DG342</f>
        <v>0</v>
      </c>
      <c r="DK342">
        <v>0</v>
      </c>
      <c r="DL342" t="s">
        <v>3</v>
      </c>
      <c r="DM342">
        <v>0</v>
      </c>
      <c r="DN342" t="s">
        <v>3</v>
      </c>
      <c r="DO342">
        <v>0</v>
      </c>
    </row>
    <row r="343" spans="1:119" x14ac:dyDescent="0.2">
      <c r="A343">
        <f>ROW(Source!A412)</f>
        <v>412</v>
      </c>
      <c r="B343">
        <v>69726884</v>
      </c>
      <c r="C343">
        <v>69734559</v>
      </c>
      <c r="D343">
        <v>27440032</v>
      </c>
      <c r="E343">
        <v>1</v>
      </c>
      <c r="F343">
        <v>1</v>
      </c>
      <c r="G343">
        <v>1</v>
      </c>
      <c r="H343">
        <v>2</v>
      </c>
      <c r="I343" t="s">
        <v>989</v>
      </c>
      <c r="J343" t="s">
        <v>990</v>
      </c>
      <c r="K343" t="s">
        <v>991</v>
      </c>
      <c r="L343">
        <v>1368</v>
      </c>
      <c r="N343">
        <v>1011</v>
      </c>
      <c r="O343" t="s">
        <v>978</v>
      </c>
      <c r="P343" t="s">
        <v>978</v>
      </c>
      <c r="Q343">
        <v>1</v>
      </c>
      <c r="W343">
        <v>0</v>
      </c>
      <c r="X343">
        <v>864476657</v>
      </c>
      <c r="Y343">
        <f t="shared" si="144"/>
        <v>1.56</v>
      </c>
      <c r="AA343">
        <v>0</v>
      </c>
      <c r="AB343">
        <v>115.6</v>
      </c>
      <c r="AC343">
        <v>200.77</v>
      </c>
      <c r="AD343">
        <v>0</v>
      </c>
      <c r="AE343">
        <v>0</v>
      </c>
      <c r="AF343">
        <v>12.43</v>
      </c>
      <c r="AG343">
        <v>10.14</v>
      </c>
      <c r="AH343">
        <v>0</v>
      </c>
      <c r="AI343">
        <v>1</v>
      </c>
      <c r="AJ343">
        <v>9.3000000000000007</v>
      </c>
      <c r="AK343">
        <v>19.8</v>
      </c>
      <c r="AL343">
        <v>1</v>
      </c>
      <c r="AM343">
        <v>5</v>
      </c>
      <c r="AN343">
        <v>0</v>
      </c>
      <c r="AO343">
        <v>1</v>
      </c>
      <c r="AP343">
        <v>0</v>
      </c>
      <c r="AQ343">
        <v>0</v>
      </c>
      <c r="AR343">
        <v>0</v>
      </c>
      <c r="AS343" t="s">
        <v>3</v>
      </c>
      <c r="AT343">
        <v>1.56</v>
      </c>
      <c r="AU343" t="s">
        <v>3</v>
      </c>
      <c r="AV343">
        <v>0</v>
      </c>
      <c r="AW343">
        <v>2</v>
      </c>
      <c r="AX343">
        <v>69734576</v>
      </c>
      <c r="AY343">
        <v>1</v>
      </c>
      <c r="AZ343">
        <v>0</v>
      </c>
      <c r="BA343">
        <v>348</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CV343">
        <v>0</v>
      </c>
      <c r="CW343">
        <f>ROUND(Y343*Source!I412*DO343,9)</f>
        <v>0</v>
      </c>
      <c r="CX343">
        <f>ROUND(Y343*Source!I412,9)</f>
        <v>0</v>
      </c>
      <c r="CY343">
        <f>AB343</f>
        <v>115.6</v>
      </c>
      <c r="CZ343">
        <f>AF343</f>
        <v>12.43</v>
      </c>
      <c r="DA343">
        <f>AJ343</f>
        <v>9.3000000000000007</v>
      </c>
      <c r="DB343">
        <f t="shared" si="145"/>
        <v>19.39</v>
      </c>
      <c r="DC343">
        <f t="shared" si="146"/>
        <v>15.82</v>
      </c>
      <c r="DD343" t="s">
        <v>3</v>
      </c>
      <c r="DE343" t="s">
        <v>3</v>
      </c>
      <c r="DF343">
        <f t="shared" si="149"/>
        <v>0</v>
      </c>
      <c r="DG343">
        <f>ROUND(ROUND(AF343*AJ343,0)*CX343,0)</f>
        <v>0</v>
      </c>
      <c r="DH343">
        <f>ROUND(ROUND(AG343*AK343,0)*CX343,0)</f>
        <v>0</v>
      </c>
      <c r="DI343">
        <f t="shared" si="154"/>
        <v>0</v>
      </c>
      <c r="DJ343">
        <f>DG343</f>
        <v>0</v>
      </c>
      <c r="DK343">
        <v>0</v>
      </c>
      <c r="DL343" t="s">
        <v>3</v>
      </c>
      <c r="DM343">
        <v>0</v>
      </c>
      <c r="DN343" t="s">
        <v>3</v>
      </c>
      <c r="DO343">
        <v>0</v>
      </c>
    </row>
    <row r="344" spans="1:119" x14ac:dyDescent="0.2">
      <c r="A344">
        <f>ROW(Source!A412)</f>
        <v>412</v>
      </c>
      <c r="B344">
        <v>69726884</v>
      </c>
      <c r="C344">
        <v>69734559</v>
      </c>
      <c r="D344">
        <v>27441327</v>
      </c>
      <c r="E344">
        <v>1</v>
      </c>
      <c r="F344">
        <v>1</v>
      </c>
      <c r="G344">
        <v>1</v>
      </c>
      <c r="H344">
        <v>2</v>
      </c>
      <c r="I344" t="s">
        <v>975</v>
      </c>
      <c r="J344" t="s">
        <v>976</v>
      </c>
      <c r="K344" t="s">
        <v>977</v>
      </c>
      <c r="L344">
        <v>1368</v>
      </c>
      <c r="N344">
        <v>1011</v>
      </c>
      <c r="O344" t="s">
        <v>978</v>
      </c>
      <c r="P344" t="s">
        <v>978</v>
      </c>
      <c r="Q344">
        <v>1</v>
      </c>
      <c r="W344">
        <v>0</v>
      </c>
      <c r="X344">
        <v>-1583389094</v>
      </c>
      <c r="Y344">
        <f t="shared" si="144"/>
        <v>0.28000000000000003</v>
      </c>
      <c r="AA344">
        <v>0</v>
      </c>
      <c r="AB344">
        <v>868.34</v>
      </c>
      <c r="AC344">
        <v>231.46</v>
      </c>
      <c r="AD344">
        <v>0</v>
      </c>
      <c r="AE344">
        <v>0</v>
      </c>
      <c r="AF344">
        <v>93.37</v>
      </c>
      <c r="AG344">
        <v>11.69</v>
      </c>
      <c r="AH344">
        <v>0</v>
      </c>
      <c r="AI344">
        <v>1</v>
      </c>
      <c r="AJ344">
        <v>9.3000000000000007</v>
      </c>
      <c r="AK344">
        <v>19.8</v>
      </c>
      <c r="AL344">
        <v>1</v>
      </c>
      <c r="AM344">
        <v>5</v>
      </c>
      <c r="AN344">
        <v>0</v>
      </c>
      <c r="AO344">
        <v>1</v>
      </c>
      <c r="AP344">
        <v>0</v>
      </c>
      <c r="AQ344">
        <v>0</v>
      </c>
      <c r="AR344">
        <v>0</v>
      </c>
      <c r="AS344" t="s">
        <v>3</v>
      </c>
      <c r="AT344">
        <v>0.28000000000000003</v>
      </c>
      <c r="AU344" t="s">
        <v>3</v>
      </c>
      <c r="AV344">
        <v>0</v>
      </c>
      <c r="AW344">
        <v>2</v>
      </c>
      <c r="AX344">
        <v>69734577</v>
      </c>
      <c r="AY344">
        <v>1</v>
      </c>
      <c r="AZ344">
        <v>0</v>
      </c>
      <c r="BA344">
        <v>349</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CV344">
        <v>0</v>
      </c>
      <c r="CW344">
        <f>ROUND(Y344*Source!I412*DO344,9)</f>
        <v>0</v>
      </c>
      <c r="CX344">
        <f>ROUND(Y344*Source!I412,9)</f>
        <v>0</v>
      </c>
      <c r="CY344">
        <f>AB344</f>
        <v>868.34</v>
      </c>
      <c r="CZ344">
        <f>AF344</f>
        <v>93.37</v>
      </c>
      <c r="DA344">
        <f>AJ344</f>
        <v>9.3000000000000007</v>
      </c>
      <c r="DB344">
        <f t="shared" si="145"/>
        <v>26.14</v>
      </c>
      <c r="DC344">
        <f t="shared" si="146"/>
        <v>3.27</v>
      </c>
      <c r="DD344" t="s">
        <v>3</v>
      </c>
      <c r="DE344" t="s">
        <v>3</v>
      </c>
      <c r="DF344">
        <f t="shared" si="149"/>
        <v>0</v>
      </c>
      <c r="DG344">
        <f>ROUND(ROUND(AF344*AJ344,0)*CX344,0)</f>
        <v>0</v>
      </c>
      <c r="DH344">
        <f>ROUND(ROUND(AG344*AK344,0)*CX344,0)</f>
        <v>0</v>
      </c>
      <c r="DI344">
        <f t="shared" si="154"/>
        <v>0</v>
      </c>
      <c r="DJ344">
        <f>DG344</f>
        <v>0</v>
      </c>
      <c r="DK344">
        <v>0</v>
      </c>
      <c r="DL344" t="s">
        <v>3</v>
      </c>
      <c r="DM344">
        <v>0</v>
      </c>
      <c r="DN344" t="s">
        <v>3</v>
      </c>
      <c r="DO344">
        <v>0</v>
      </c>
    </row>
    <row r="345" spans="1:119" x14ac:dyDescent="0.2">
      <c r="A345">
        <f>ROW(Source!A412)</f>
        <v>412</v>
      </c>
      <c r="B345">
        <v>69726884</v>
      </c>
      <c r="C345">
        <v>69734559</v>
      </c>
      <c r="D345">
        <v>27373906</v>
      </c>
      <c r="E345">
        <v>1</v>
      </c>
      <c r="F345">
        <v>1</v>
      </c>
      <c r="G345">
        <v>1</v>
      </c>
      <c r="H345">
        <v>3</v>
      </c>
      <c r="I345" t="s">
        <v>54</v>
      </c>
      <c r="J345" t="s">
        <v>265</v>
      </c>
      <c r="K345" t="s">
        <v>55</v>
      </c>
      <c r="L345">
        <v>1327</v>
      </c>
      <c r="N345">
        <v>1005</v>
      </c>
      <c r="O345" t="s">
        <v>56</v>
      </c>
      <c r="P345" t="s">
        <v>56</v>
      </c>
      <c r="Q345">
        <v>1</v>
      </c>
      <c r="W345">
        <v>0</v>
      </c>
      <c r="X345">
        <v>-847016206</v>
      </c>
      <c r="Y345">
        <f t="shared" si="144"/>
        <v>102.020202</v>
      </c>
      <c r="AA345">
        <v>965</v>
      </c>
      <c r="AB345">
        <v>0</v>
      </c>
      <c r="AC345">
        <v>0</v>
      </c>
      <c r="AD345">
        <v>0</v>
      </c>
      <c r="AE345">
        <v>133.46</v>
      </c>
      <c r="AF345">
        <v>0</v>
      </c>
      <c r="AG345">
        <v>0</v>
      </c>
      <c r="AH345">
        <v>0</v>
      </c>
      <c r="AI345">
        <v>7.56</v>
      </c>
      <c r="AJ345">
        <v>1</v>
      </c>
      <c r="AK345">
        <v>1</v>
      </c>
      <c r="AL345">
        <v>1</v>
      </c>
      <c r="AM345">
        <v>0</v>
      </c>
      <c r="AN345">
        <v>0</v>
      </c>
      <c r="AO345">
        <v>0</v>
      </c>
      <c r="AP345">
        <v>1</v>
      </c>
      <c r="AQ345">
        <v>0</v>
      </c>
      <c r="AR345">
        <v>0</v>
      </c>
      <c r="AS345" t="s">
        <v>3</v>
      </c>
      <c r="AT345">
        <v>102.020202</v>
      </c>
      <c r="AU345" t="s">
        <v>3</v>
      </c>
      <c r="AV345">
        <v>0</v>
      </c>
      <c r="AW345">
        <v>2</v>
      </c>
      <c r="AX345">
        <v>69734578</v>
      </c>
      <c r="AY345">
        <v>1</v>
      </c>
      <c r="AZ345">
        <v>22528</v>
      </c>
      <c r="BA345">
        <v>350</v>
      </c>
      <c r="BB345">
        <v>3</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CV345">
        <v>0</v>
      </c>
      <c r="CW345">
        <v>0</v>
      </c>
      <c r="CX345">
        <f>ROUND(Y345*Source!I412,9)</f>
        <v>0</v>
      </c>
      <c r="CY345">
        <f t="shared" ref="CY345:CY350" si="155">AA345</f>
        <v>965</v>
      </c>
      <c r="CZ345">
        <f t="shared" ref="CZ345:CZ350" si="156">AE345</f>
        <v>133.46</v>
      </c>
      <c r="DA345">
        <f t="shared" ref="DA345:DA350" si="157">AI345</f>
        <v>7.56</v>
      </c>
      <c r="DB345">
        <f t="shared" si="145"/>
        <v>13615.62</v>
      </c>
      <c r="DC345">
        <f t="shared" si="146"/>
        <v>0</v>
      </c>
      <c r="DD345" t="s">
        <v>3</v>
      </c>
      <c r="DE345" t="s">
        <v>3</v>
      </c>
      <c r="DF345">
        <f t="shared" ref="DF345:DF350" si="158">ROUND(ROUND(AE345*AI345,0)*CX345,0)</f>
        <v>0</v>
      </c>
      <c r="DG345">
        <f t="shared" ref="DG345:DG355" si="159">ROUND(ROUND(AF345,0)*CX345,0)</f>
        <v>0</v>
      </c>
      <c r="DH345">
        <f t="shared" ref="DH345:DH355" si="160">ROUND(ROUND(AG345,0)*CX345,0)</f>
        <v>0</v>
      </c>
      <c r="DI345">
        <f t="shared" si="154"/>
        <v>0</v>
      </c>
      <c r="DJ345">
        <f t="shared" ref="DJ345:DJ350" si="161">DF345</f>
        <v>0</v>
      </c>
      <c r="DK345">
        <v>0</v>
      </c>
      <c r="DL345" t="s">
        <v>3</v>
      </c>
      <c r="DM345">
        <v>0</v>
      </c>
      <c r="DN345" t="s">
        <v>3</v>
      </c>
      <c r="DO345">
        <v>0</v>
      </c>
    </row>
    <row r="346" spans="1:119" x14ac:dyDescent="0.2">
      <c r="A346">
        <f>ROW(Source!A412)</f>
        <v>412</v>
      </c>
      <c r="B346">
        <v>69726884</v>
      </c>
      <c r="C346">
        <v>69734559</v>
      </c>
      <c r="D346">
        <v>27371543</v>
      </c>
      <c r="E346">
        <v>1</v>
      </c>
      <c r="F346">
        <v>1</v>
      </c>
      <c r="G346">
        <v>1</v>
      </c>
      <c r="H346">
        <v>3</v>
      </c>
      <c r="I346" t="s">
        <v>66</v>
      </c>
      <c r="J346" t="s">
        <v>267</v>
      </c>
      <c r="K346" t="s">
        <v>67</v>
      </c>
      <c r="L346">
        <v>1346</v>
      </c>
      <c r="N346">
        <v>1009</v>
      </c>
      <c r="O346" t="s">
        <v>68</v>
      </c>
      <c r="P346" t="s">
        <v>68</v>
      </c>
      <c r="Q346">
        <v>1</v>
      </c>
      <c r="W346">
        <v>0</v>
      </c>
      <c r="X346">
        <v>-2014069362</v>
      </c>
      <c r="Y346">
        <f t="shared" si="144"/>
        <v>0.5</v>
      </c>
      <c r="AA346">
        <v>31</v>
      </c>
      <c r="AB346">
        <v>0</v>
      </c>
      <c r="AC346">
        <v>0</v>
      </c>
      <c r="AD346">
        <v>0</v>
      </c>
      <c r="AE346">
        <v>4.2799999999999994</v>
      </c>
      <c r="AF346">
        <v>0</v>
      </c>
      <c r="AG346">
        <v>0</v>
      </c>
      <c r="AH346">
        <v>0</v>
      </c>
      <c r="AI346">
        <v>7.56</v>
      </c>
      <c r="AJ346">
        <v>1</v>
      </c>
      <c r="AK346">
        <v>1</v>
      </c>
      <c r="AL346">
        <v>1</v>
      </c>
      <c r="AM346">
        <v>0</v>
      </c>
      <c r="AN346">
        <v>0</v>
      </c>
      <c r="AO346">
        <v>0</v>
      </c>
      <c r="AP346">
        <v>1</v>
      </c>
      <c r="AQ346">
        <v>0</v>
      </c>
      <c r="AR346">
        <v>0</v>
      </c>
      <c r="AS346" t="s">
        <v>3</v>
      </c>
      <c r="AT346">
        <v>0.5</v>
      </c>
      <c r="AU346" t="s">
        <v>3</v>
      </c>
      <c r="AV346">
        <v>0</v>
      </c>
      <c r="AW346">
        <v>2</v>
      </c>
      <c r="AX346">
        <v>69734579</v>
      </c>
      <c r="AY346">
        <v>1</v>
      </c>
      <c r="AZ346">
        <v>16384</v>
      </c>
      <c r="BA346">
        <v>351</v>
      </c>
      <c r="BB346">
        <v>3</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CV346">
        <v>0</v>
      </c>
      <c r="CW346">
        <v>0</v>
      </c>
      <c r="CX346">
        <f>ROUND(Y346*Source!I412,9)</f>
        <v>0</v>
      </c>
      <c r="CY346">
        <f t="shared" si="155"/>
        <v>31</v>
      </c>
      <c r="CZ346">
        <f t="shared" si="156"/>
        <v>4.2799999999999994</v>
      </c>
      <c r="DA346">
        <f t="shared" si="157"/>
        <v>7.56</v>
      </c>
      <c r="DB346">
        <f t="shared" si="145"/>
        <v>2.14</v>
      </c>
      <c r="DC346">
        <f t="shared" si="146"/>
        <v>0</v>
      </c>
      <c r="DD346" t="s">
        <v>3</v>
      </c>
      <c r="DE346" t="s">
        <v>3</v>
      </c>
      <c r="DF346">
        <f t="shared" si="158"/>
        <v>0</v>
      </c>
      <c r="DG346">
        <f t="shared" si="159"/>
        <v>0</v>
      </c>
      <c r="DH346">
        <f t="shared" si="160"/>
        <v>0</v>
      </c>
      <c r="DI346">
        <f t="shared" si="154"/>
        <v>0</v>
      </c>
      <c r="DJ346">
        <f t="shared" si="161"/>
        <v>0</v>
      </c>
      <c r="DK346">
        <v>0</v>
      </c>
      <c r="DL346" t="s">
        <v>3</v>
      </c>
      <c r="DM346">
        <v>0</v>
      </c>
      <c r="DN346" t="s">
        <v>3</v>
      </c>
      <c r="DO346">
        <v>0</v>
      </c>
    </row>
    <row r="347" spans="1:119" x14ac:dyDescent="0.2">
      <c r="A347">
        <f>ROW(Source!A412)</f>
        <v>412</v>
      </c>
      <c r="B347">
        <v>69726884</v>
      </c>
      <c r="C347">
        <v>69734559</v>
      </c>
      <c r="D347">
        <v>27373400</v>
      </c>
      <c r="E347">
        <v>1</v>
      </c>
      <c r="F347">
        <v>1</v>
      </c>
      <c r="G347">
        <v>1</v>
      </c>
      <c r="H347">
        <v>3</v>
      </c>
      <c r="I347" t="s">
        <v>72</v>
      </c>
      <c r="J347" t="s">
        <v>269</v>
      </c>
      <c r="K347" t="s">
        <v>73</v>
      </c>
      <c r="L347">
        <v>1346</v>
      </c>
      <c r="N347">
        <v>1009</v>
      </c>
      <c r="O347" t="s">
        <v>68</v>
      </c>
      <c r="P347" t="s">
        <v>68</v>
      </c>
      <c r="Q347">
        <v>1</v>
      </c>
      <c r="W347">
        <v>0</v>
      </c>
      <c r="X347">
        <v>-390679098</v>
      </c>
      <c r="Y347">
        <f t="shared" si="144"/>
        <v>450</v>
      </c>
      <c r="AA347">
        <v>7.63</v>
      </c>
      <c r="AB347">
        <v>0</v>
      </c>
      <c r="AC347">
        <v>0</v>
      </c>
      <c r="AD347">
        <v>0</v>
      </c>
      <c r="AE347">
        <v>1.06</v>
      </c>
      <c r="AF347">
        <v>0</v>
      </c>
      <c r="AG347">
        <v>0</v>
      </c>
      <c r="AH347">
        <v>0</v>
      </c>
      <c r="AI347">
        <v>7.56</v>
      </c>
      <c r="AJ347">
        <v>1</v>
      </c>
      <c r="AK347">
        <v>1</v>
      </c>
      <c r="AL347">
        <v>1</v>
      </c>
      <c r="AM347">
        <v>0</v>
      </c>
      <c r="AN347">
        <v>0</v>
      </c>
      <c r="AO347">
        <v>0</v>
      </c>
      <c r="AP347">
        <v>1</v>
      </c>
      <c r="AQ347">
        <v>0</v>
      </c>
      <c r="AR347">
        <v>0</v>
      </c>
      <c r="AS347" t="s">
        <v>3</v>
      </c>
      <c r="AT347">
        <v>450</v>
      </c>
      <c r="AU347" t="s">
        <v>3</v>
      </c>
      <c r="AV347">
        <v>0</v>
      </c>
      <c r="AW347">
        <v>2</v>
      </c>
      <c r="AX347">
        <v>69734580</v>
      </c>
      <c r="AY347">
        <v>1</v>
      </c>
      <c r="AZ347">
        <v>16384</v>
      </c>
      <c r="BA347">
        <v>352</v>
      </c>
      <c r="BB347">
        <v>3</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CV347">
        <v>0</v>
      </c>
      <c r="CW347">
        <v>0</v>
      </c>
      <c r="CX347">
        <f>ROUND(Y347*Source!I412,9)</f>
        <v>0</v>
      </c>
      <c r="CY347">
        <f t="shared" si="155"/>
        <v>7.63</v>
      </c>
      <c r="CZ347">
        <f t="shared" si="156"/>
        <v>1.06</v>
      </c>
      <c r="DA347">
        <f t="shared" si="157"/>
        <v>7.56</v>
      </c>
      <c r="DB347">
        <f t="shared" si="145"/>
        <v>477</v>
      </c>
      <c r="DC347">
        <f t="shared" si="146"/>
        <v>0</v>
      </c>
      <c r="DD347" t="s">
        <v>3</v>
      </c>
      <c r="DE347" t="s">
        <v>3</v>
      </c>
      <c r="DF347">
        <f t="shared" si="158"/>
        <v>0</v>
      </c>
      <c r="DG347">
        <f t="shared" si="159"/>
        <v>0</v>
      </c>
      <c r="DH347">
        <f t="shared" si="160"/>
        <v>0</v>
      </c>
      <c r="DI347">
        <f t="shared" si="154"/>
        <v>0</v>
      </c>
      <c r="DJ347">
        <f t="shared" si="161"/>
        <v>0</v>
      </c>
      <c r="DK347">
        <v>0</v>
      </c>
      <c r="DL347" t="s">
        <v>3</v>
      </c>
      <c r="DM347">
        <v>0</v>
      </c>
      <c r="DN347" t="s">
        <v>3</v>
      </c>
      <c r="DO347">
        <v>0</v>
      </c>
    </row>
    <row r="348" spans="1:119" x14ac:dyDescent="0.2">
      <c r="A348">
        <f>ROW(Source!A412)</f>
        <v>412</v>
      </c>
      <c r="B348">
        <v>69726884</v>
      </c>
      <c r="C348">
        <v>69734559</v>
      </c>
      <c r="D348">
        <v>27371596</v>
      </c>
      <c r="E348">
        <v>1</v>
      </c>
      <c r="F348">
        <v>1</v>
      </c>
      <c r="G348">
        <v>1</v>
      </c>
      <c r="H348">
        <v>3</v>
      </c>
      <c r="I348" t="s">
        <v>76</v>
      </c>
      <c r="J348" t="s">
        <v>271</v>
      </c>
      <c r="K348" t="s">
        <v>77</v>
      </c>
      <c r="L348">
        <v>1348</v>
      </c>
      <c r="N348">
        <v>1009</v>
      </c>
      <c r="O348" t="s">
        <v>78</v>
      </c>
      <c r="P348" t="s">
        <v>78</v>
      </c>
      <c r="Q348">
        <v>1000</v>
      </c>
      <c r="W348">
        <v>0</v>
      </c>
      <c r="X348">
        <v>2078238476</v>
      </c>
      <c r="Y348">
        <f t="shared" si="144"/>
        <v>0.05</v>
      </c>
      <c r="AA348">
        <v>83330</v>
      </c>
      <c r="AB348">
        <v>0</v>
      </c>
      <c r="AC348">
        <v>0</v>
      </c>
      <c r="AD348">
        <v>0</v>
      </c>
      <c r="AE348">
        <v>11524.009999999998</v>
      </c>
      <c r="AF348">
        <v>0</v>
      </c>
      <c r="AG348">
        <v>0</v>
      </c>
      <c r="AH348">
        <v>0</v>
      </c>
      <c r="AI348">
        <v>7.56</v>
      </c>
      <c r="AJ348">
        <v>1</v>
      </c>
      <c r="AK348">
        <v>1</v>
      </c>
      <c r="AL348">
        <v>1</v>
      </c>
      <c r="AM348">
        <v>0</v>
      </c>
      <c r="AN348">
        <v>0</v>
      </c>
      <c r="AO348">
        <v>0</v>
      </c>
      <c r="AP348">
        <v>1</v>
      </c>
      <c r="AQ348">
        <v>0</v>
      </c>
      <c r="AR348">
        <v>0</v>
      </c>
      <c r="AS348" t="s">
        <v>3</v>
      </c>
      <c r="AT348">
        <v>0.05</v>
      </c>
      <c r="AU348" t="s">
        <v>3</v>
      </c>
      <c r="AV348">
        <v>0</v>
      </c>
      <c r="AW348">
        <v>2</v>
      </c>
      <c r="AX348">
        <v>69734581</v>
      </c>
      <c r="AY348">
        <v>1</v>
      </c>
      <c r="AZ348">
        <v>16384</v>
      </c>
      <c r="BA348">
        <v>353</v>
      </c>
      <c r="BB348">
        <v>3</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CV348">
        <v>0</v>
      </c>
      <c r="CW348">
        <v>0</v>
      </c>
      <c r="CX348">
        <f>ROUND(Y348*Source!I412,9)</f>
        <v>0</v>
      </c>
      <c r="CY348">
        <f t="shared" si="155"/>
        <v>83330</v>
      </c>
      <c r="CZ348">
        <f t="shared" si="156"/>
        <v>11524.009999999998</v>
      </c>
      <c r="DA348">
        <f t="shared" si="157"/>
        <v>7.56</v>
      </c>
      <c r="DB348">
        <f t="shared" si="145"/>
        <v>576.20000000000005</v>
      </c>
      <c r="DC348">
        <f t="shared" si="146"/>
        <v>0</v>
      </c>
      <c r="DD348" t="s">
        <v>3</v>
      </c>
      <c r="DE348" t="s">
        <v>3</v>
      </c>
      <c r="DF348">
        <f t="shared" si="158"/>
        <v>0</v>
      </c>
      <c r="DG348">
        <f t="shared" si="159"/>
        <v>0</v>
      </c>
      <c r="DH348">
        <f t="shared" si="160"/>
        <v>0</v>
      </c>
      <c r="DI348">
        <f t="shared" si="154"/>
        <v>0</v>
      </c>
      <c r="DJ348">
        <f t="shared" si="161"/>
        <v>0</v>
      </c>
      <c r="DK348">
        <v>0</v>
      </c>
      <c r="DL348" t="s">
        <v>3</v>
      </c>
      <c r="DM348">
        <v>0</v>
      </c>
      <c r="DN348" t="s">
        <v>3</v>
      </c>
      <c r="DO348">
        <v>0</v>
      </c>
    </row>
    <row r="349" spans="1:119" x14ac:dyDescent="0.2">
      <c r="A349">
        <f>ROW(Source!A412)</f>
        <v>412</v>
      </c>
      <c r="B349">
        <v>69726884</v>
      </c>
      <c r="C349">
        <v>69734559</v>
      </c>
      <c r="D349">
        <v>27379377</v>
      </c>
      <c r="E349">
        <v>1</v>
      </c>
      <c r="F349">
        <v>1</v>
      </c>
      <c r="G349">
        <v>1</v>
      </c>
      <c r="H349">
        <v>3</v>
      </c>
      <c r="I349" t="s">
        <v>60</v>
      </c>
      <c r="J349" t="s">
        <v>262</v>
      </c>
      <c r="K349" t="s">
        <v>61</v>
      </c>
      <c r="L349">
        <v>61268267</v>
      </c>
      <c r="N349">
        <v>1010</v>
      </c>
      <c r="O349" t="s">
        <v>261</v>
      </c>
      <c r="P349" t="s">
        <v>62</v>
      </c>
      <c r="Q349">
        <v>1</v>
      </c>
      <c r="W349">
        <v>0</v>
      </c>
      <c r="X349">
        <v>1780800926</v>
      </c>
      <c r="Y349">
        <f t="shared" si="144"/>
        <v>800</v>
      </c>
      <c r="AA349">
        <v>0.14000000000000001</v>
      </c>
      <c r="AB349">
        <v>0</v>
      </c>
      <c r="AC349">
        <v>0</v>
      </c>
      <c r="AD349">
        <v>0</v>
      </c>
      <c r="AE349">
        <v>0.02</v>
      </c>
      <c r="AF349">
        <v>0</v>
      </c>
      <c r="AG349">
        <v>0</v>
      </c>
      <c r="AH349">
        <v>0</v>
      </c>
      <c r="AI349">
        <v>7.56</v>
      </c>
      <c r="AJ349">
        <v>1</v>
      </c>
      <c r="AK349">
        <v>1</v>
      </c>
      <c r="AL349">
        <v>1</v>
      </c>
      <c r="AM349">
        <v>0</v>
      </c>
      <c r="AN349">
        <v>0</v>
      </c>
      <c r="AO349">
        <v>0</v>
      </c>
      <c r="AP349">
        <v>1</v>
      </c>
      <c r="AQ349">
        <v>0</v>
      </c>
      <c r="AR349">
        <v>0</v>
      </c>
      <c r="AS349" t="s">
        <v>3</v>
      </c>
      <c r="AT349">
        <v>800</v>
      </c>
      <c r="AU349" t="s">
        <v>3</v>
      </c>
      <c r="AV349">
        <v>0</v>
      </c>
      <c r="AW349">
        <v>1</v>
      </c>
      <c r="AX349">
        <v>-1</v>
      </c>
      <c r="AY349">
        <v>0</v>
      </c>
      <c r="AZ349">
        <v>0</v>
      </c>
      <c r="BA349" t="s">
        <v>3</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CV349">
        <v>0</v>
      </c>
      <c r="CW349">
        <v>0</v>
      </c>
      <c r="CX349">
        <f>ROUND(Y349*Source!I412,9)</f>
        <v>0</v>
      </c>
      <c r="CY349">
        <f t="shared" si="155"/>
        <v>0.14000000000000001</v>
      </c>
      <c r="CZ349">
        <f t="shared" si="156"/>
        <v>0.02</v>
      </c>
      <c r="DA349">
        <f t="shared" si="157"/>
        <v>7.56</v>
      </c>
      <c r="DB349">
        <f t="shared" si="145"/>
        <v>16</v>
      </c>
      <c r="DC349">
        <f t="shared" si="146"/>
        <v>0</v>
      </c>
      <c r="DD349" t="s">
        <v>3</v>
      </c>
      <c r="DE349" t="s">
        <v>3</v>
      </c>
      <c r="DF349">
        <f t="shared" si="158"/>
        <v>0</v>
      </c>
      <c r="DG349">
        <f t="shared" si="159"/>
        <v>0</v>
      </c>
      <c r="DH349">
        <f t="shared" si="160"/>
        <v>0</v>
      </c>
      <c r="DI349">
        <f t="shared" si="154"/>
        <v>0</v>
      </c>
      <c r="DJ349">
        <f t="shared" si="161"/>
        <v>0</v>
      </c>
      <c r="DK349">
        <v>0</v>
      </c>
      <c r="DL349" t="s">
        <v>3</v>
      </c>
      <c r="DM349">
        <v>0</v>
      </c>
      <c r="DN349" t="s">
        <v>3</v>
      </c>
      <c r="DO349">
        <v>0</v>
      </c>
    </row>
    <row r="350" spans="1:119" x14ac:dyDescent="0.2">
      <c r="A350">
        <f>ROW(Source!A412)</f>
        <v>412</v>
      </c>
      <c r="B350">
        <v>69726884</v>
      </c>
      <c r="C350">
        <v>69734559</v>
      </c>
      <c r="D350">
        <v>27416566</v>
      </c>
      <c r="E350">
        <v>1</v>
      </c>
      <c r="F350">
        <v>1</v>
      </c>
      <c r="G350">
        <v>1</v>
      </c>
      <c r="H350">
        <v>3</v>
      </c>
      <c r="I350" t="s">
        <v>82</v>
      </c>
      <c r="J350" t="s">
        <v>194</v>
      </c>
      <c r="K350" t="s">
        <v>83</v>
      </c>
      <c r="L350">
        <v>1339</v>
      </c>
      <c r="N350">
        <v>1007</v>
      </c>
      <c r="O350" t="s">
        <v>40</v>
      </c>
      <c r="P350" t="s">
        <v>40</v>
      </c>
      <c r="Q350">
        <v>1</v>
      </c>
      <c r="W350">
        <v>0</v>
      </c>
      <c r="X350">
        <v>1967222743</v>
      </c>
      <c r="Y350">
        <f t="shared" si="144"/>
        <v>0.1</v>
      </c>
      <c r="AA350">
        <v>14.19</v>
      </c>
      <c r="AB350">
        <v>0</v>
      </c>
      <c r="AC350">
        <v>0</v>
      </c>
      <c r="AD350">
        <v>0</v>
      </c>
      <c r="AE350">
        <v>1.97</v>
      </c>
      <c r="AF350">
        <v>0</v>
      </c>
      <c r="AG350">
        <v>0</v>
      </c>
      <c r="AH350">
        <v>0</v>
      </c>
      <c r="AI350">
        <v>7.56</v>
      </c>
      <c r="AJ350">
        <v>1</v>
      </c>
      <c r="AK350">
        <v>1</v>
      </c>
      <c r="AL350">
        <v>1</v>
      </c>
      <c r="AM350">
        <v>0</v>
      </c>
      <c r="AN350">
        <v>0</v>
      </c>
      <c r="AO350">
        <v>0</v>
      </c>
      <c r="AP350">
        <v>1</v>
      </c>
      <c r="AQ350">
        <v>0</v>
      </c>
      <c r="AR350">
        <v>0</v>
      </c>
      <c r="AS350" t="s">
        <v>3</v>
      </c>
      <c r="AT350">
        <v>0.1</v>
      </c>
      <c r="AU350" t="s">
        <v>3</v>
      </c>
      <c r="AV350">
        <v>0</v>
      </c>
      <c r="AW350">
        <v>2</v>
      </c>
      <c r="AX350">
        <v>69734582</v>
      </c>
      <c r="AY350">
        <v>1</v>
      </c>
      <c r="AZ350">
        <v>16384</v>
      </c>
      <c r="BA350">
        <v>354</v>
      </c>
      <c r="BB350">
        <v>3</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CV350">
        <v>0</v>
      </c>
      <c r="CW350">
        <v>0</v>
      </c>
      <c r="CX350">
        <f>ROUND(Y350*Source!I412,9)</f>
        <v>0</v>
      </c>
      <c r="CY350">
        <f t="shared" si="155"/>
        <v>14.19</v>
      </c>
      <c r="CZ350">
        <f t="shared" si="156"/>
        <v>1.97</v>
      </c>
      <c r="DA350">
        <f t="shared" si="157"/>
        <v>7.56</v>
      </c>
      <c r="DB350">
        <f t="shared" si="145"/>
        <v>0.2</v>
      </c>
      <c r="DC350">
        <f t="shared" si="146"/>
        <v>0</v>
      </c>
      <c r="DD350" t="s">
        <v>3</v>
      </c>
      <c r="DE350" t="s">
        <v>3</v>
      </c>
      <c r="DF350">
        <f t="shared" si="158"/>
        <v>0</v>
      </c>
      <c r="DG350">
        <f t="shared" si="159"/>
        <v>0</v>
      </c>
      <c r="DH350">
        <f t="shared" si="160"/>
        <v>0</v>
      </c>
      <c r="DI350">
        <f t="shared" si="154"/>
        <v>0</v>
      </c>
      <c r="DJ350">
        <f t="shared" si="161"/>
        <v>0</v>
      </c>
      <c r="DK350">
        <v>0</v>
      </c>
      <c r="DL350" t="s">
        <v>3</v>
      </c>
      <c r="DM350">
        <v>0</v>
      </c>
      <c r="DN350" t="s">
        <v>3</v>
      </c>
      <c r="DO350">
        <v>0</v>
      </c>
    </row>
    <row r="351" spans="1:119" x14ac:dyDescent="0.2">
      <c r="A351">
        <f>ROW(Source!A460)</f>
        <v>460</v>
      </c>
      <c r="B351">
        <v>69726971</v>
      </c>
      <c r="C351">
        <v>69734589</v>
      </c>
      <c r="D351">
        <v>27493087</v>
      </c>
      <c r="E351">
        <v>1</v>
      </c>
      <c r="F351">
        <v>1</v>
      </c>
      <c r="G351">
        <v>1</v>
      </c>
      <c r="H351">
        <v>1</v>
      </c>
      <c r="I351" t="s">
        <v>992</v>
      </c>
      <c r="J351" t="s">
        <v>3</v>
      </c>
      <c r="K351" t="s">
        <v>993</v>
      </c>
      <c r="L351">
        <v>1369</v>
      </c>
      <c r="N351">
        <v>1013</v>
      </c>
      <c r="O351" t="s">
        <v>974</v>
      </c>
      <c r="P351" t="s">
        <v>974</v>
      </c>
      <c r="Q351">
        <v>1</v>
      </c>
      <c r="W351">
        <v>0</v>
      </c>
      <c r="X351">
        <v>800791658</v>
      </c>
      <c r="Y351">
        <f t="shared" si="144"/>
        <v>9.4700000000000006</v>
      </c>
      <c r="AA351">
        <v>0</v>
      </c>
      <c r="AB351">
        <v>0</v>
      </c>
      <c r="AC351">
        <v>0</v>
      </c>
      <c r="AD351">
        <v>9.48</v>
      </c>
      <c r="AE351">
        <v>0</v>
      </c>
      <c r="AF351">
        <v>0</v>
      </c>
      <c r="AG351">
        <v>0</v>
      </c>
      <c r="AH351">
        <v>9.48</v>
      </c>
      <c r="AI351">
        <v>1</v>
      </c>
      <c r="AJ351">
        <v>1</v>
      </c>
      <c r="AK351">
        <v>1</v>
      </c>
      <c r="AL351">
        <v>1</v>
      </c>
      <c r="AM351">
        <v>0</v>
      </c>
      <c r="AN351">
        <v>0</v>
      </c>
      <c r="AO351">
        <v>1</v>
      </c>
      <c r="AP351">
        <v>0</v>
      </c>
      <c r="AQ351">
        <v>0</v>
      </c>
      <c r="AR351">
        <v>0</v>
      </c>
      <c r="AS351" t="s">
        <v>3</v>
      </c>
      <c r="AT351">
        <v>9.4700000000000006</v>
      </c>
      <c r="AU351" t="s">
        <v>3</v>
      </c>
      <c r="AV351">
        <v>1</v>
      </c>
      <c r="AW351">
        <v>2</v>
      </c>
      <c r="AX351">
        <v>69734594</v>
      </c>
      <c r="AY351">
        <v>1</v>
      </c>
      <c r="AZ351">
        <v>0</v>
      </c>
      <c r="BA351">
        <v>355</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CU351">
        <f>ROUND(AT351*Source!I460*AH351*AL351,0)</f>
        <v>37</v>
      </c>
      <c r="CV351">
        <f>ROUND(Y351*Source!I460,9)</f>
        <v>3.8826999999999998</v>
      </c>
      <c r="CW351">
        <v>0</v>
      </c>
      <c r="CX351">
        <f>ROUND(Y351*Source!I460,9)</f>
        <v>3.8826999999999998</v>
      </c>
      <c r="CY351">
        <f>AD351</f>
        <v>9.48</v>
      </c>
      <c r="CZ351">
        <f>AH351</f>
        <v>9.48</v>
      </c>
      <c r="DA351">
        <f>AL351</f>
        <v>1</v>
      </c>
      <c r="DB351">
        <f t="shared" si="145"/>
        <v>89.78</v>
      </c>
      <c r="DC351">
        <f t="shared" si="146"/>
        <v>0</v>
      </c>
      <c r="DD351" t="s">
        <v>3</v>
      </c>
      <c r="DE351" t="s">
        <v>3</v>
      </c>
      <c r="DF351">
        <f t="shared" ref="DF351:DF357" si="162">ROUND(ROUND(AE351,0)*CX351,0)</f>
        <v>0</v>
      </c>
      <c r="DG351">
        <f t="shared" si="159"/>
        <v>0</v>
      </c>
      <c r="DH351">
        <f t="shared" si="160"/>
        <v>0</v>
      </c>
      <c r="DI351">
        <f t="shared" si="154"/>
        <v>35</v>
      </c>
      <c r="DJ351">
        <f>DI351</f>
        <v>35</v>
      </c>
      <c r="DK351">
        <v>0</v>
      </c>
      <c r="DL351" t="s">
        <v>3</v>
      </c>
      <c r="DM351">
        <v>0</v>
      </c>
      <c r="DN351" t="s">
        <v>3</v>
      </c>
      <c r="DO351">
        <v>0</v>
      </c>
    </row>
    <row r="352" spans="1:119" x14ac:dyDescent="0.2">
      <c r="A352">
        <f>ROW(Source!A460)</f>
        <v>460</v>
      </c>
      <c r="B352">
        <v>69726971</v>
      </c>
      <c r="C352">
        <v>69734589</v>
      </c>
      <c r="D352">
        <v>27439597</v>
      </c>
      <c r="E352">
        <v>1</v>
      </c>
      <c r="F352">
        <v>1</v>
      </c>
      <c r="G352">
        <v>1</v>
      </c>
      <c r="H352">
        <v>2</v>
      </c>
      <c r="I352" t="s">
        <v>994</v>
      </c>
      <c r="J352" t="s">
        <v>995</v>
      </c>
      <c r="K352" t="s">
        <v>996</v>
      </c>
      <c r="L352">
        <v>1368</v>
      </c>
      <c r="N352">
        <v>1011</v>
      </c>
      <c r="O352" t="s">
        <v>978</v>
      </c>
      <c r="P352" t="s">
        <v>978</v>
      </c>
      <c r="Q352">
        <v>1</v>
      </c>
      <c r="W352">
        <v>0</v>
      </c>
      <c r="X352">
        <v>-1564010176</v>
      </c>
      <c r="Y352">
        <f t="shared" si="144"/>
        <v>0.45</v>
      </c>
      <c r="AA352">
        <v>0</v>
      </c>
      <c r="AB352">
        <v>6.62</v>
      </c>
      <c r="AC352">
        <v>0</v>
      </c>
      <c r="AD352">
        <v>0</v>
      </c>
      <c r="AE352">
        <v>0</v>
      </c>
      <c r="AF352">
        <v>6.62</v>
      </c>
      <c r="AG352">
        <v>0</v>
      </c>
      <c r="AH352">
        <v>0</v>
      </c>
      <c r="AI352">
        <v>1</v>
      </c>
      <c r="AJ352">
        <v>1</v>
      </c>
      <c r="AK352">
        <v>1</v>
      </c>
      <c r="AL352">
        <v>1</v>
      </c>
      <c r="AM352">
        <v>0</v>
      </c>
      <c r="AN352">
        <v>0</v>
      </c>
      <c r="AO352">
        <v>1</v>
      </c>
      <c r="AP352">
        <v>0</v>
      </c>
      <c r="AQ352">
        <v>0</v>
      </c>
      <c r="AR352">
        <v>0</v>
      </c>
      <c r="AS352" t="s">
        <v>3</v>
      </c>
      <c r="AT352">
        <v>0.45</v>
      </c>
      <c r="AU352" t="s">
        <v>3</v>
      </c>
      <c r="AV352">
        <v>0</v>
      </c>
      <c r="AW352">
        <v>2</v>
      </c>
      <c r="AX352">
        <v>69734595</v>
      </c>
      <c r="AY352">
        <v>1</v>
      </c>
      <c r="AZ352">
        <v>0</v>
      </c>
      <c r="BA352">
        <v>356</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CV352">
        <v>0</v>
      </c>
      <c r="CW352">
        <f>ROUND(Y352*Source!I460*DO352,9)</f>
        <v>0</v>
      </c>
      <c r="CX352">
        <f>ROUND(Y352*Source!I460,9)</f>
        <v>0.1845</v>
      </c>
      <c r="CY352">
        <f>AB352</f>
        <v>6.62</v>
      </c>
      <c r="CZ352">
        <f>AF352</f>
        <v>6.62</v>
      </c>
      <c r="DA352">
        <f>AJ352</f>
        <v>1</v>
      </c>
      <c r="DB352">
        <f t="shared" si="145"/>
        <v>2.98</v>
      </c>
      <c r="DC352">
        <f t="shared" si="146"/>
        <v>0</v>
      </c>
      <c r="DD352" t="s">
        <v>3</v>
      </c>
      <c r="DE352" t="s">
        <v>3</v>
      </c>
      <c r="DF352">
        <f t="shared" si="162"/>
        <v>0</v>
      </c>
      <c r="DG352">
        <f t="shared" si="159"/>
        <v>1</v>
      </c>
      <c r="DH352">
        <f t="shared" si="160"/>
        <v>0</v>
      </c>
      <c r="DI352">
        <f t="shared" si="154"/>
        <v>0</v>
      </c>
      <c r="DJ352">
        <f>DG352</f>
        <v>1</v>
      </c>
      <c r="DK352">
        <v>0</v>
      </c>
      <c r="DL352" t="s">
        <v>3</v>
      </c>
      <c r="DM352">
        <v>0</v>
      </c>
      <c r="DN352" t="s">
        <v>3</v>
      </c>
      <c r="DO352">
        <v>0</v>
      </c>
    </row>
    <row r="353" spans="1:119" x14ac:dyDescent="0.2">
      <c r="A353">
        <f>ROW(Source!A460)</f>
        <v>460</v>
      </c>
      <c r="B353">
        <v>69726971</v>
      </c>
      <c r="C353">
        <v>69734589</v>
      </c>
      <c r="D353">
        <v>27441327</v>
      </c>
      <c r="E353">
        <v>1</v>
      </c>
      <c r="F353">
        <v>1</v>
      </c>
      <c r="G353">
        <v>1</v>
      </c>
      <c r="H353">
        <v>2</v>
      </c>
      <c r="I353" t="s">
        <v>975</v>
      </c>
      <c r="J353" t="s">
        <v>976</v>
      </c>
      <c r="K353" t="s">
        <v>977</v>
      </c>
      <c r="L353">
        <v>1368</v>
      </c>
      <c r="N353">
        <v>1011</v>
      </c>
      <c r="O353" t="s">
        <v>978</v>
      </c>
      <c r="P353" t="s">
        <v>978</v>
      </c>
      <c r="Q353">
        <v>1</v>
      </c>
      <c r="W353">
        <v>0</v>
      </c>
      <c r="X353">
        <v>-1583389094</v>
      </c>
      <c r="Y353">
        <f t="shared" si="144"/>
        <v>0.31</v>
      </c>
      <c r="AA353">
        <v>0</v>
      </c>
      <c r="AB353">
        <v>93.37</v>
      </c>
      <c r="AC353">
        <v>11.69</v>
      </c>
      <c r="AD353">
        <v>0</v>
      </c>
      <c r="AE353">
        <v>0</v>
      </c>
      <c r="AF353">
        <v>93.37</v>
      </c>
      <c r="AG353">
        <v>11.69</v>
      </c>
      <c r="AH353">
        <v>0</v>
      </c>
      <c r="AI353">
        <v>1</v>
      </c>
      <c r="AJ353">
        <v>1</v>
      </c>
      <c r="AK353">
        <v>1</v>
      </c>
      <c r="AL353">
        <v>1</v>
      </c>
      <c r="AM353">
        <v>0</v>
      </c>
      <c r="AN353">
        <v>0</v>
      </c>
      <c r="AO353">
        <v>1</v>
      </c>
      <c r="AP353">
        <v>0</v>
      </c>
      <c r="AQ353">
        <v>0</v>
      </c>
      <c r="AR353">
        <v>0</v>
      </c>
      <c r="AS353" t="s">
        <v>3</v>
      </c>
      <c r="AT353">
        <v>0.31</v>
      </c>
      <c r="AU353" t="s">
        <v>3</v>
      </c>
      <c r="AV353">
        <v>0</v>
      </c>
      <c r="AW353">
        <v>2</v>
      </c>
      <c r="AX353">
        <v>69734596</v>
      </c>
      <c r="AY353">
        <v>1</v>
      </c>
      <c r="AZ353">
        <v>0</v>
      </c>
      <c r="BA353">
        <v>357</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CV353">
        <v>0</v>
      </c>
      <c r="CW353">
        <f>ROUND(Y353*Source!I460*DO353,9)</f>
        <v>0</v>
      </c>
      <c r="CX353">
        <f>ROUND(Y353*Source!I460,9)</f>
        <v>0.12709999999999999</v>
      </c>
      <c r="CY353">
        <f>AB353</f>
        <v>93.37</v>
      </c>
      <c r="CZ353">
        <f>AF353</f>
        <v>93.37</v>
      </c>
      <c r="DA353">
        <f>AJ353</f>
        <v>1</v>
      </c>
      <c r="DB353">
        <f t="shared" si="145"/>
        <v>28.94</v>
      </c>
      <c r="DC353">
        <f t="shared" si="146"/>
        <v>3.62</v>
      </c>
      <c r="DD353" t="s">
        <v>3</v>
      </c>
      <c r="DE353" t="s">
        <v>3</v>
      </c>
      <c r="DF353">
        <f t="shared" si="162"/>
        <v>0</v>
      </c>
      <c r="DG353">
        <f t="shared" si="159"/>
        <v>12</v>
      </c>
      <c r="DH353">
        <f t="shared" si="160"/>
        <v>2</v>
      </c>
      <c r="DI353">
        <f t="shared" si="154"/>
        <v>0</v>
      </c>
      <c r="DJ353">
        <f>DG353</f>
        <v>12</v>
      </c>
      <c r="DK353">
        <v>0</v>
      </c>
      <c r="DL353" t="s">
        <v>3</v>
      </c>
      <c r="DM353">
        <v>0</v>
      </c>
      <c r="DN353" t="s">
        <v>3</v>
      </c>
      <c r="DO353">
        <v>0</v>
      </c>
    </row>
    <row r="354" spans="1:119" x14ac:dyDescent="0.2">
      <c r="A354">
        <f>ROW(Source!A460)</f>
        <v>460</v>
      </c>
      <c r="B354">
        <v>69726971</v>
      </c>
      <c r="C354">
        <v>69734589</v>
      </c>
      <c r="D354">
        <v>27382915</v>
      </c>
      <c r="E354">
        <v>1</v>
      </c>
      <c r="F354">
        <v>1</v>
      </c>
      <c r="G354">
        <v>1</v>
      </c>
      <c r="H354">
        <v>3</v>
      </c>
      <c r="I354" t="s">
        <v>153</v>
      </c>
      <c r="J354" t="s">
        <v>155</v>
      </c>
      <c r="K354" t="s">
        <v>154</v>
      </c>
      <c r="L354">
        <v>1339</v>
      </c>
      <c r="N354">
        <v>1007</v>
      </c>
      <c r="O354" t="s">
        <v>40</v>
      </c>
      <c r="P354" t="s">
        <v>40</v>
      </c>
      <c r="Q354">
        <v>1</v>
      </c>
      <c r="W354">
        <v>0</v>
      </c>
      <c r="X354">
        <v>958144803</v>
      </c>
      <c r="Y354">
        <f t="shared" si="144"/>
        <v>1.02</v>
      </c>
      <c r="AA354">
        <v>672.09</v>
      </c>
      <c r="AB354">
        <v>0</v>
      </c>
      <c r="AC354">
        <v>0</v>
      </c>
      <c r="AD354">
        <v>0</v>
      </c>
      <c r="AE354">
        <v>672.09</v>
      </c>
      <c r="AF354">
        <v>0</v>
      </c>
      <c r="AG354">
        <v>0</v>
      </c>
      <c r="AH354">
        <v>0</v>
      </c>
      <c r="AI354">
        <v>1</v>
      </c>
      <c r="AJ354">
        <v>1</v>
      </c>
      <c r="AK354">
        <v>1</v>
      </c>
      <c r="AL354">
        <v>1</v>
      </c>
      <c r="AM354">
        <v>0</v>
      </c>
      <c r="AN354">
        <v>0</v>
      </c>
      <c r="AO354">
        <v>0</v>
      </c>
      <c r="AP354">
        <v>1</v>
      </c>
      <c r="AQ354">
        <v>0</v>
      </c>
      <c r="AR354">
        <v>0</v>
      </c>
      <c r="AS354" t="s">
        <v>3</v>
      </c>
      <c r="AT354">
        <v>1.02</v>
      </c>
      <c r="AU354" t="s">
        <v>3</v>
      </c>
      <c r="AV354">
        <v>0</v>
      </c>
      <c r="AW354">
        <v>1</v>
      </c>
      <c r="AX354">
        <v>-1</v>
      </c>
      <c r="AY354">
        <v>0</v>
      </c>
      <c r="AZ354">
        <v>0</v>
      </c>
      <c r="BA354" t="s">
        <v>3</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CV354">
        <v>0</v>
      </c>
      <c r="CW354">
        <v>0</v>
      </c>
      <c r="CX354">
        <f>ROUND(Y354*Source!I460,9)</f>
        <v>0.41820000000000002</v>
      </c>
      <c r="CY354">
        <f>AA354</f>
        <v>672.09</v>
      </c>
      <c r="CZ354">
        <f>AE354</f>
        <v>672.09</v>
      </c>
      <c r="DA354">
        <f>AI354</f>
        <v>1</v>
      </c>
      <c r="DB354">
        <f t="shared" si="145"/>
        <v>685.53</v>
      </c>
      <c r="DC354">
        <f t="shared" si="146"/>
        <v>0</v>
      </c>
      <c r="DD354" t="s">
        <v>3</v>
      </c>
      <c r="DE354" t="s">
        <v>3</v>
      </c>
      <c r="DF354">
        <f t="shared" si="162"/>
        <v>281</v>
      </c>
      <c r="DG354">
        <f t="shared" si="159"/>
        <v>0</v>
      </c>
      <c r="DH354">
        <f t="shared" si="160"/>
        <v>0</v>
      </c>
      <c r="DI354">
        <f t="shared" si="154"/>
        <v>0</v>
      </c>
      <c r="DJ354">
        <f>DF354</f>
        <v>281</v>
      </c>
      <c r="DK354">
        <v>0</v>
      </c>
      <c r="DL354" t="s">
        <v>3</v>
      </c>
      <c r="DM354">
        <v>0</v>
      </c>
      <c r="DN354" t="s">
        <v>3</v>
      </c>
      <c r="DO354">
        <v>0</v>
      </c>
    </row>
    <row r="355" spans="1:119" x14ac:dyDescent="0.2">
      <c r="A355">
        <f>ROW(Source!A461)</f>
        <v>461</v>
      </c>
      <c r="B355">
        <v>69726884</v>
      </c>
      <c r="C355">
        <v>69734589</v>
      </c>
      <c r="D355">
        <v>27493087</v>
      </c>
      <c r="E355">
        <v>1</v>
      </c>
      <c r="F355">
        <v>1</v>
      </c>
      <c r="G355">
        <v>1</v>
      </c>
      <c r="H355">
        <v>1</v>
      </c>
      <c r="I355" t="s">
        <v>992</v>
      </c>
      <c r="J355" t="s">
        <v>3</v>
      </c>
      <c r="K355" t="s">
        <v>993</v>
      </c>
      <c r="L355">
        <v>1369</v>
      </c>
      <c r="N355">
        <v>1013</v>
      </c>
      <c r="O355" t="s">
        <v>974</v>
      </c>
      <c r="P355" t="s">
        <v>974</v>
      </c>
      <c r="Q355">
        <v>1</v>
      </c>
      <c r="W355">
        <v>0</v>
      </c>
      <c r="X355">
        <v>800791658</v>
      </c>
      <c r="Y355">
        <f t="shared" si="144"/>
        <v>9.4700000000000006</v>
      </c>
      <c r="AA355">
        <v>0</v>
      </c>
      <c r="AB355">
        <v>0</v>
      </c>
      <c r="AC355">
        <v>0</v>
      </c>
      <c r="AD355">
        <v>242.69</v>
      </c>
      <c r="AE355">
        <v>0</v>
      </c>
      <c r="AF355">
        <v>0</v>
      </c>
      <c r="AG355">
        <v>0</v>
      </c>
      <c r="AH355">
        <v>9.48</v>
      </c>
      <c r="AI355">
        <v>1</v>
      </c>
      <c r="AJ355">
        <v>1</v>
      </c>
      <c r="AK355">
        <v>1</v>
      </c>
      <c r="AL355">
        <v>25.6</v>
      </c>
      <c r="AM355">
        <v>5</v>
      </c>
      <c r="AN355">
        <v>0</v>
      </c>
      <c r="AO355">
        <v>1</v>
      </c>
      <c r="AP355">
        <v>0</v>
      </c>
      <c r="AQ355">
        <v>0</v>
      </c>
      <c r="AR355">
        <v>0</v>
      </c>
      <c r="AS355" t="s">
        <v>3</v>
      </c>
      <c r="AT355">
        <v>9.4700000000000006</v>
      </c>
      <c r="AU355" t="s">
        <v>3</v>
      </c>
      <c r="AV355">
        <v>1</v>
      </c>
      <c r="AW355">
        <v>2</v>
      </c>
      <c r="AX355">
        <v>69734594</v>
      </c>
      <c r="AY355">
        <v>1</v>
      </c>
      <c r="AZ355">
        <v>0</v>
      </c>
      <c r="BA355">
        <v>359</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CU355">
        <f>ROUND(AT355*Source!I461*AH355*AL355,0)</f>
        <v>942</v>
      </c>
      <c r="CV355">
        <f>ROUND(Y355*Source!I461,9)</f>
        <v>3.8826999999999998</v>
      </c>
      <c r="CW355">
        <v>0</v>
      </c>
      <c r="CX355">
        <f>ROUND(Y355*Source!I461,9)</f>
        <v>3.8826999999999998</v>
      </c>
      <c r="CY355">
        <f>AD355</f>
        <v>242.69</v>
      </c>
      <c r="CZ355">
        <f>AH355</f>
        <v>9.48</v>
      </c>
      <c r="DA355">
        <f>AL355</f>
        <v>25.6</v>
      </c>
      <c r="DB355">
        <f t="shared" si="145"/>
        <v>89.78</v>
      </c>
      <c r="DC355">
        <f t="shared" si="146"/>
        <v>0</v>
      </c>
      <c r="DD355" t="s">
        <v>3</v>
      </c>
      <c r="DE355" t="s">
        <v>3</v>
      </c>
      <c r="DF355">
        <f t="shared" si="162"/>
        <v>0</v>
      </c>
      <c r="DG355">
        <f t="shared" si="159"/>
        <v>0</v>
      </c>
      <c r="DH355">
        <f t="shared" si="160"/>
        <v>0</v>
      </c>
      <c r="DI355">
        <f>ROUND(ROUND(AH355*AL355,0)*CX355,0)</f>
        <v>943</v>
      </c>
      <c r="DJ355">
        <f>DI355</f>
        <v>943</v>
      </c>
      <c r="DK355">
        <v>0</v>
      </c>
      <c r="DL355" t="s">
        <v>3</v>
      </c>
      <c r="DM355">
        <v>0</v>
      </c>
      <c r="DN355" t="s">
        <v>3</v>
      </c>
      <c r="DO355">
        <v>0</v>
      </c>
    </row>
    <row r="356" spans="1:119" x14ac:dyDescent="0.2">
      <c r="A356">
        <f>ROW(Source!A461)</f>
        <v>461</v>
      </c>
      <c r="B356">
        <v>69726884</v>
      </c>
      <c r="C356">
        <v>69734589</v>
      </c>
      <c r="D356">
        <v>27439597</v>
      </c>
      <c r="E356">
        <v>1</v>
      </c>
      <c r="F356">
        <v>1</v>
      </c>
      <c r="G356">
        <v>1</v>
      </c>
      <c r="H356">
        <v>2</v>
      </c>
      <c r="I356" t="s">
        <v>994</v>
      </c>
      <c r="J356" t="s">
        <v>995</v>
      </c>
      <c r="K356" t="s">
        <v>996</v>
      </c>
      <c r="L356">
        <v>1368</v>
      </c>
      <c r="N356">
        <v>1011</v>
      </c>
      <c r="O356" t="s">
        <v>978</v>
      </c>
      <c r="P356" t="s">
        <v>978</v>
      </c>
      <c r="Q356">
        <v>1</v>
      </c>
      <c r="W356">
        <v>0</v>
      </c>
      <c r="X356">
        <v>-1564010176</v>
      </c>
      <c r="Y356">
        <f t="shared" si="144"/>
        <v>0.45</v>
      </c>
      <c r="AA356">
        <v>0</v>
      </c>
      <c r="AB356">
        <v>61.57</v>
      </c>
      <c r="AC356">
        <v>0</v>
      </c>
      <c r="AD356">
        <v>0</v>
      </c>
      <c r="AE356">
        <v>0</v>
      </c>
      <c r="AF356">
        <v>6.62</v>
      </c>
      <c r="AG356">
        <v>0</v>
      </c>
      <c r="AH356">
        <v>0</v>
      </c>
      <c r="AI356">
        <v>1</v>
      </c>
      <c r="AJ356">
        <v>9.3000000000000007</v>
      </c>
      <c r="AK356">
        <v>19.8</v>
      </c>
      <c r="AL356">
        <v>1</v>
      </c>
      <c r="AM356">
        <v>5</v>
      </c>
      <c r="AN356">
        <v>0</v>
      </c>
      <c r="AO356">
        <v>1</v>
      </c>
      <c r="AP356">
        <v>0</v>
      </c>
      <c r="AQ356">
        <v>0</v>
      </c>
      <c r="AR356">
        <v>0</v>
      </c>
      <c r="AS356" t="s">
        <v>3</v>
      </c>
      <c r="AT356">
        <v>0.45</v>
      </c>
      <c r="AU356" t="s">
        <v>3</v>
      </c>
      <c r="AV356">
        <v>0</v>
      </c>
      <c r="AW356">
        <v>2</v>
      </c>
      <c r="AX356">
        <v>69734595</v>
      </c>
      <c r="AY356">
        <v>1</v>
      </c>
      <c r="AZ356">
        <v>0</v>
      </c>
      <c r="BA356">
        <v>360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CV356">
        <v>0</v>
      </c>
      <c r="CW356">
        <f>ROUND(Y356*Source!I461*DO356,9)</f>
        <v>0</v>
      </c>
      <c r="CX356">
        <f>ROUND(Y356*Source!I461,9)</f>
        <v>0.1845</v>
      </c>
      <c r="CY356">
        <f>AB356</f>
        <v>61.57</v>
      </c>
      <c r="CZ356">
        <f>AF356</f>
        <v>6.62</v>
      </c>
      <c r="DA356">
        <f>AJ356</f>
        <v>9.3000000000000007</v>
      </c>
      <c r="DB356">
        <f t="shared" si="145"/>
        <v>2.98</v>
      </c>
      <c r="DC356">
        <f t="shared" si="146"/>
        <v>0</v>
      </c>
      <c r="DD356" t="s">
        <v>3</v>
      </c>
      <c r="DE356" t="s">
        <v>3</v>
      </c>
      <c r="DF356">
        <f t="shared" si="162"/>
        <v>0</v>
      </c>
      <c r="DG356">
        <f>ROUND(ROUND(AF356*AJ356,0)*CX356,0)</f>
        <v>11</v>
      </c>
      <c r="DH356">
        <f>ROUND(ROUND(AG356*AK356,0)*CX356,0)</f>
        <v>0</v>
      </c>
      <c r="DI356">
        <f t="shared" ref="DI356:DI361" si="163">ROUND(ROUND(AH356,0)*CX356,0)</f>
        <v>0</v>
      </c>
      <c r="DJ356">
        <f>DG356</f>
        <v>11</v>
      </c>
      <c r="DK356">
        <v>0</v>
      </c>
      <c r="DL356" t="s">
        <v>3</v>
      </c>
      <c r="DM356">
        <v>0</v>
      </c>
      <c r="DN356" t="s">
        <v>3</v>
      </c>
      <c r="DO356">
        <v>0</v>
      </c>
    </row>
    <row r="357" spans="1:119" x14ac:dyDescent="0.2">
      <c r="A357">
        <f>ROW(Source!A461)</f>
        <v>461</v>
      </c>
      <c r="B357">
        <v>69726884</v>
      </c>
      <c r="C357">
        <v>69734589</v>
      </c>
      <c r="D357">
        <v>27441327</v>
      </c>
      <c r="E357">
        <v>1</v>
      </c>
      <c r="F357">
        <v>1</v>
      </c>
      <c r="G357">
        <v>1</v>
      </c>
      <c r="H357">
        <v>2</v>
      </c>
      <c r="I357" t="s">
        <v>975</v>
      </c>
      <c r="J357" t="s">
        <v>976</v>
      </c>
      <c r="K357" t="s">
        <v>977</v>
      </c>
      <c r="L357">
        <v>1368</v>
      </c>
      <c r="N357">
        <v>1011</v>
      </c>
      <c r="O357" t="s">
        <v>978</v>
      </c>
      <c r="P357" t="s">
        <v>978</v>
      </c>
      <c r="Q357">
        <v>1</v>
      </c>
      <c r="W357">
        <v>0</v>
      </c>
      <c r="X357">
        <v>-1583389094</v>
      </c>
      <c r="Y357">
        <f t="shared" si="144"/>
        <v>0.31</v>
      </c>
      <c r="AA357">
        <v>0</v>
      </c>
      <c r="AB357">
        <v>868.34</v>
      </c>
      <c r="AC357">
        <v>231.46</v>
      </c>
      <c r="AD357">
        <v>0</v>
      </c>
      <c r="AE357">
        <v>0</v>
      </c>
      <c r="AF357">
        <v>93.37</v>
      </c>
      <c r="AG357">
        <v>11.69</v>
      </c>
      <c r="AH357">
        <v>0</v>
      </c>
      <c r="AI357">
        <v>1</v>
      </c>
      <c r="AJ357">
        <v>9.3000000000000007</v>
      </c>
      <c r="AK357">
        <v>19.8</v>
      </c>
      <c r="AL357">
        <v>1</v>
      </c>
      <c r="AM357">
        <v>5</v>
      </c>
      <c r="AN357">
        <v>0</v>
      </c>
      <c r="AO357">
        <v>1</v>
      </c>
      <c r="AP357">
        <v>0</v>
      </c>
      <c r="AQ357">
        <v>0</v>
      </c>
      <c r="AR357">
        <v>0</v>
      </c>
      <c r="AS357" t="s">
        <v>3</v>
      </c>
      <c r="AT357">
        <v>0.31</v>
      </c>
      <c r="AU357" t="s">
        <v>3</v>
      </c>
      <c r="AV357">
        <v>0</v>
      </c>
      <c r="AW357">
        <v>2</v>
      </c>
      <c r="AX357">
        <v>69734596</v>
      </c>
      <c r="AY357">
        <v>1</v>
      </c>
      <c r="AZ357">
        <v>0</v>
      </c>
      <c r="BA357">
        <v>361</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CV357">
        <v>0</v>
      </c>
      <c r="CW357">
        <f>ROUND(Y357*Source!I461*DO357,9)</f>
        <v>0</v>
      </c>
      <c r="CX357">
        <f>ROUND(Y357*Source!I461,9)</f>
        <v>0.12709999999999999</v>
      </c>
      <c r="CY357">
        <f>AB357</f>
        <v>868.34</v>
      </c>
      <c r="CZ357">
        <f>AF357</f>
        <v>93.37</v>
      </c>
      <c r="DA357">
        <f>AJ357</f>
        <v>9.3000000000000007</v>
      </c>
      <c r="DB357">
        <f t="shared" si="145"/>
        <v>28.94</v>
      </c>
      <c r="DC357">
        <f t="shared" si="146"/>
        <v>3.62</v>
      </c>
      <c r="DD357" t="s">
        <v>3</v>
      </c>
      <c r="DE357" t="s">
        <v>3</v>
      </c>
      <c r="DF357">
        <f t="shared" si="162"/>
        <v>0</v>
      </c>
      <c r="DG357">
        <f>ROUND(ROUND(AF357*AJ357,0)*CX357,0)</f>
        <v>110</v>
      </c>
      <c r="DH357">
        <f>ROUND(ROUND(AG357*AK357,0)*CX357,0)</f>
        <v>29</v>
      </c>
      <c r="DI357">
        <f t="shared" si="163"/>
        <v>0</v>
      </c>
      <c r="DJ357">
        <f>DG357</f>
        <v>110</v>
      </c>
      <c r="DK357">
        <v>0</v>
      </c>
      <c r="DL357" t="s">
        <v>3</v>
      </c>
      <c r="DM357">
        <v>0</v>
      </c>
      <c r="DN357" t="s">
        <v>3</v>
      </c>
      <c r="DO357">
        <v>0</v>
      </c>
    </row>
    <row r="358" spans="1:119" x14ac:dyDescent="0.2">
      <c r="A358">
        <f>ROW(Source!A461)</f>
        <v>461</v>
      </c>
      <c r="B358">
        <v>69726884</v>
      </c>
      <c r="C358">
        <v>69734589</v>
      </c>
      <c r="D358">
        <v>27382915</v>
      </c>
      <c r="E358">
        <v>1</v>
      </c>
      <c r="F358">
        <v>1</v>
      </c>
      <c r="G358">
        <v>1</v>
      </c>
      <c r="H358">
        <v>3</v>
      </c>
      <c r="I358" t="s">
        <v>153</v>
      </c>
      <c r="J358" t="s">
        <v>155</v>
      </c>
      <c r="K358" t="s">
        <v>154</v>
      </c>
      <c r="L358">
        <v>1339</v>
      </c>
      <c r="N358">
        <v>1007</v>
      </c>
      <c r="O358" t="s">
        <v>40</v>
      </c>
      <c r="P358" t="s">
        <v>40</v>
      </c>
      <c r="Q358">
        <v>1</v>
      </c>
      <c r="W358">
        <v>0</v>
      </c>
      <c r="X358">
        <v>958144803</v>
      </c>
      <c r="Y358">
        <f t="shared" ref="Y358:Y382" si="164">AT358</f>
        <v>1.02</v>
      </c>
      <c r="AA358">
        <v>8150</v>
      </c>
      <c r="AB358">
        <v>0</v>
      </c>
      <c r="AC358">
        <v>0</v>
      </c>
      <c r="AD358">
        <v>0</v>
      </c>
      <c r="AE358">
        <v>1127.0899999999999</v>
      </c>
      <c r="AF358">
        <v>0</v>
      </c>
      <c r="AG358">
        <v>0</v>
      </c>
      <c r="AH358">
        <v>0</v>
      </c>
      <c r="AI358">
        <v>7.56</v>
      </c>
      <c r="AJ358">
        <v>1</v>
      </c>
      <c r="AK358">
        <v>1</v>
      </c>
      <c r="AL358">
        <v>1</v>
      </c>
      <c r="AM358">
        <v>0</v>
      </c>
      <c r="AN358">
        <v>0</v>
      </c>
      <c r="AO358">
        <v>0</v>
      </c>
      <c r="AP358">
        <v>1</v>
      </c>
      <c r="AQ358">
        <v>0</v>
      </c>
      <c r="AR358">
        <v>0</v>
      </c>
      <c r="AS358" t="s">
        <v>3</v>
      </c>
      <c r="AT358">
        <v>1.02</v>
      </c>
      <c r="AU358" t="s">
        <v>3</v>
      </c>
      <c r="AV358">
        <v>0</v>
      </c>
      <c r="AW358">
        <v>1</v>
      </c>
      <c r="AX358">
        <v>-1</v>
      </c>
      <c r="AY358">
        <v>0</v>
      </c>
      <c r="AZ358">
        <v>0</v>
      </c>
      <c r="BA358" t="s">
        <v>3</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CV358">
        <v>0</v>
      </c>
      <c r="CW358">
        <v>0</v>
      </c>
      <c r="CX358">
        <f>ROUND(Y358*Source!I461,9)</f>
        <v>0.41820000000000002</v>
      </c>
      <c r="CY358">
        <f>AA358</f>
        <v>8150</v>
      </c>
      <c r="CZ358">
        <f>AE358</f>
        <v>1127.0899999999999</v>
      </c>
      <c r="DA358">
        <f>AI358</f>
        <v>7.56</v>
      </c>
      <c r="DB358">
        <f t="shared" ref="DB358:DB382" si="165">ROUND(ROUND(AT358*CZ358,2),2)</f>
        <v>1149.6300000000001</v>
      </c>
      <c r="DC358">
        <f t="shared" ref="DC358:DC382" si="166">ROUND(ROUND(AT358*AG358,2),2)</f>
        <v>0</v>
      </c>
      <c r="DD358" t="s">
        <v>3</v>
      </c>
      <c r="DE358" t="s">
        <v>3</v>
      </c>
      <c r="DF358">
        <f>ROUND(ROUND(AE358*AI358,0)*CX358,0)</f>
        <v>3563</v>
      </c>
      <c r="DG358">
        <f>ROUND(ROUND(AF358,0)*CX358,0)</f>
        <v>0</v>
      </c>
      <c r="DH358">
        <f>ROUND(ROUND(AG358,0)*CX358,0)</f>
        <v>0</v>
      </c>
      <c r="DI358">
        <f t="shared" si="163"/>
        <v>0</v>
      </c>
      <c r="DJ358">
        <f>DF358</f>
        <v>3563</v>
      </c>
      <c r="DK358">
        <v>0</v>
      </c>
      <c r="DL358" t="s">
        <v>3</v>
      </c>
      <c r="DM358">
        <v>0</v>
      </c>
      <c r="DN358" t="s">
        <v>3</v>
      </c>
      <c r="DO358">
        <v>0</v>
      </c>
    </row>
    <row r="359" spans="1:119" x14ac:dyDescent="0.2">
      <c r="A359">
        <f>ROW(Source!A464)</f>
        <v>464</v>
      </c>
      <c r="B359">
        <v>69726971</v>
      </c>
      <c r="C359">
        <v>69734599</v>
      </c>
      <c r="D359">
        <v>27493458</v>
      </c>
      <c r="E359">
        <v>1</v>
      </c>
      <c r="F359">
        <v>1</v>
      </c>
      <c r="G359">
        <v>1</v>
      </c>
      <c r="H359">
        <v>1</v>
      </c>
      <c r="I359" t="s">
        <v>997</v>
      </c>
      <c r="J359" t="s">
        <v>3</v>
      </c>
      <c r="K359" t="s">
        <v>998</v>
      </c>
      <c r="L359">
        <v>1369</v>
      </c>
      <c r="N359">
        <v>1013</v>
      </c>
      <c r="O359" t="s">
        <v>974</v>
      </c>
      <c r="P359" t="s">
        <v>974</v>
      </c>
      <c r="Q359">
        <v>1</v>
      </c>
      <c r="W359">
        <v>0</v>
      </c>
      <c r="X359">
        <v>-115882720</v>
      </c>
      <c r="Y359">
        <f t="shared" si="164"/>
        <v>3.45</v>
      </c>
      <c r="AA359">
        <v>0</v>
      </c>
      <c r="AB359">
        <v>0</v>
      </c>
      <c r="AC359">
        <v>0</v>
      </c>
      <c r="AD359">
        <v>8.6</v>
      </c>
      <c r="AE359">
        <v>0</v>
      </c>
      <c r="AF359">
        <v>0</v>
      </c>
      <c r="AG359">
        <v>0</v>
      </c>
      <c r="AH359">
        <v>8.6</v>
      </c>
      <c r="AI359">
        <v>1</v>
      </c>
      <c r="AJ359">
        <v>1</v>
      </c>
      <c r="AK359">
        <v>1</v>
      </c>
      <c r="AL359">
        <v>1</v>
      </c>
      <c r="AM359">
        <v>0</v>
      </c>
      <c r="AN359">
        <v>0</v>
      </c>
      <c r="AO359">
        <v>1</v>
      </c>
      <c r="AP359">
        <v>0</v>
      </c>
      <c r="AQ359">
        <v>0</v>
      </c>
      <c r="AR359">
        <v>0</v>
      </c>
      <c r="AS359" t="s">
        <v>3</v>
      </c>
      <c r="AT359">
        <v>3.45</v>
      </c>
      <c r="AU359" t="s">
        <v>3</v>
      </c>
      <c r="AV359">
        <v>1</v>
      </c>
      <c r="AW359">
        <v>2</v>
      </c>
      <c r="AX359">
        <v>69734603</v>
      </c>
      <c r="AY359">
        <v>1</v>
      </c>
      <c r="AZ359">
        <v>0</v>
      </c>
      <c r="BA359">
        <v>363</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CU359">
        <f>ROUND(AT359*Source!I464*AH359*AL359,0)</f>
        <v>2</v>
      </c>
      <c r="CV359">
        <f>ROUND(Y359*Source!I464,9)</f>
        <v>0.24149999999999999</v>
      </c>
      <c r="CW359">
        <v>0</v>
      </c>
      <c r="CX359">
        <f>ROUND(Y359*Source!I464,9)</f>
        <v>0.24149999999999999</v>
      </c>
      <c r="CY359">
        <f>AD359</f>
        <v>8.6</v>
      </c>
      <c r="CZ359">
        <f>AH359</f>
        <v>8.6</v>
      </c>
      <c r="DA359">
        <f>AL359</f>
        <v>1</v>
      </c>
      <c r="DB359">
        <f t="shared" si="165"/>
        <v>29.67</v>
      </c>
      <c r="DC359">
        <f t="shared" si="166"/>
        <v>0</v>
      </c>
      <c r="DD359" t="s">
        <v>3</v>
      </c>
      <c r="DE359" t="s">
        <v>3</v>
      </c>
      <c r="DF359">
        <f>ROUND(ROUND(AE359,0)*CX359,0)</f>
        <v>0</v>
      </c>
      <c r="DG359">
        <f>ROUND(ROUND(AF359,0)*CX359,0)</f>
        <v>0</v>
      </c>
      <c r="DH359">
        <f>ROUND(ROUND(AG359,0)*CX359,0)</f>
        <v>0</v>
      </c>
      <c r="DI359">
        <f t="shared" si="163"/>
        <v>2</v>
      </c>
      <c r="DJ359">
        <f>DI359</f>
        <v>2</v>
      </c>
      <c r="DK359">
        <v>0</v>
      </c>
      <c r="DL359" t="s">
        <v>3</v>
      </c>
      <c r="DM359">
        <v>0</v>
      </c>
      <c r="DN359" t="s">
        <v>3</v>
      </c>
      <c r="DO359">
        <v>0</v>
      </c>
    </row>
    <row r="360" spans="1:119" x14ac:dyDescent="0.2">
      <c r="A360">
        <f>ROW(Source!A464)</f>
        <v>464</v>
      </c>
      <c r="B360">
        <v>69726971</v>
      </c>
      <c r="C360">
        <v>69734599</v>
      </c>
      <c r="D360">
        <v>27441327</v>
      </c>
      <c r="E360">
        <v>1</v>
      </c>
      <c r="F360">
        <v>1</v>
      </c>
      <c r="G360">
        <v>1</v>
      </c>
      <c r="H360">
        <v>2</v>
      </c>
      <c r="I360" t="s">
        <v>975</v>
      </c>
      <c r="J360" t="s">
        <v>976</v>
      </c>
      <c r="K360" t="s">
        <v>977</v>
      </c>
      <c r="L360">
        <v>1368</v>
      </c>
      <c r="N360">
        <v>1011</v>
      </c>
      <c r="O360" t="s">
        <v>978</v>
      </c>
      <c r="P360" t="s">
        <v>978</v>
      </c>
      <c r="Q360">
        <v>1</v>
      </c>
      <c r="W360">
        <v>0</v>
      </c>
      <c r="X360">
        <v>-1583389094</v>
      </c>
      <c r="Y360">
        <f t="shared" si="164"/>
        <v>0.02</v>
      </c>
      <c r="AA360">
        <v>0</v>
      </c>
      <c r="AB360">
        <v>93.37</v>
      </c>
      <c r="AC360">
        <v>11.69</v>
      </c>
      <c r="AD360">
        <v>0</v>
      </c>
      <c r="AE360">
        <v>0</v>
      </c>
      <c r="AF360">
        <v>93.37</v>
      </c>
      <c r="AG360">
        <v>11.69</v>
      </c>
      <c r="AH360">
        <v>0</v>
      </c>
      <c r="AI360">
        <v>1</v>
      </c>
      <c r="AJ360">
        <v>1</v>
      </c>
      <c r="AK360">
        <v>1</v>
      </c>
      <c r="AL360">
        <v>1</v>
      </c>
      <c r="AM360">
        <v>0</v>
      </c>
      <c r="AN360">
        <v>0</v>
      </c>
      <c r="AO360">
        <v>1</v>
      </c>
      <c r="AP360">
        <v>0</v>
      </c>
      <c r="AQ360">
        <v>0</v>
      </c>
      <c r="AR360">
        <v>0</v>
      </c>
      <c r="AS360" t="s">
        <v>3</v>
      </c>
      <c r="AT360">
        <v>0.02</v>
      </c>
      <c r="AU360" t="s">
        <v>3</v>
      </c>
      <c r="AV360">
        <v>0</v>
      </c>
      <c r="AW360">
        <v>2</v>
      </c>
      <c r="AX360">
        <v>69734604</v>
      </c>
      <c r="AY360">
        <v>1</v>
      </c>
      <c r="AZ360">
        <v>0</v>
      </c>
      <c r="BA360">
        <v>364</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CV360">
        <v>0</v>
      </c>
      <c r="CW360">
        <f>ROUND(Y360*Source!I464*DO360,9)</f>
        <v>0</v>
      </c>
      <c r="CX360">
        <f>ROUND(Y360*Source!I464,9)</f>
        <v>1.4E-3</v>
      </c>
      <c r="CY360">
        <f>AB360</f>
        <v>93.37</v>
      </c>
      <c r="CZ360">
        <f>AF360</f>
        <v>93.37</v>
      </c>
      <c r="DA360">
        <f>AJ360</f>
        <v>1</v>
      </c>
      <c r="DB360">
        <f t="shared" si="165"/>
        <v>1.87</v>
      </c>
      <c r="DC360">
        <f t="shared" si="166"/>
        <v>0.23</v>
      </c>
      <c r="DD360" t="s">
        <v>3</v>
      </c>
      <c r="DE360" t="s">
        <v>3</v>
      </c>
      <c r="DF360">
        <f>ROUND(ROUND(AE360,0)*CX360,0)</f>
        <v>0</v>
      </c>
      <c r="DG360">
        <f>ROUND(ROUND(AF360,0)*CX360,0)</f>
        <v>0</v>
      </c>
      <c r="DH360">
        <f>ROUND(ROUND(AG360,0)*CX360,0)</f>
        <v>0</v>
      </c>
      <c r="DI360">
        <f t="shared" si="163"/>
        <v>0</v>
      </c>
      <c r="DJ360">
        <f>DG360</f>
        <v>0</v>
      </c>
      <c r="DK360">
        <v>0</v>
      </c>
      <c r="DL360" t="s">
        <v>3</v>
      </c>
      <c r="DM360">
        <v>0</v>
      </c>
      <c r="DN360" t="s">
        <v>3</v>
      </c>
      <c r="DO360">
        <v>0</v>
      </c>
    </row>
    <row r="361" spans="1:119" x14ac:dyDescent="0.2">
      <c r="A361">
        <f>ROW(Source!A464)</f>
        <v>464</v>
      </c>
      <c r="B361">
        <v>69726971</v>
      </c>
      <c r="C361">
        <v>69734599</v>
      </c>
      <c r="D361">
        <v>27386998</v>
      </c>
      <c r="E361">
        <v>1</v>
      </c>
      <c r="F361">
        <v>1</v>
      </c>
      <c r="G361">
        <v>1</v>
      </c>
      <c r="H361">
        <v>3</v>
      </c>
      <c r="I361" t="s">
        <v>163</v>
      </c>
      <c r="J361" t="s">
        <v>165</v>
      </c>
      <c r="K361" t="s">
        <v>164</v>
      </c>
      <c r="L361">
        <v>1327</v>
      </c>
      <c r="N361">
        <v>1005</v>
      </c>
      <c r="O361" t="s">
        <v>56</v>
      </c>
      <c r="P361" t="s">
        <v>56</v>
      </c>
      <c r="Q361">
        <v>1</v>
      </c>
      <c r="W361">
        <v>0</v>
      </c>
      <c r="X361">
        <v>-810689284</v>
      </c>
      <c r="Y361">
        <f t="shared" si="164"/>
        <v>115</v>
      </c>
      <c r="AA361">
        <v>12.26</v>
      </c>
      <c r="AB361">
        <v>0</v>
      </c>
      <c r="AC361">
        <v>0</v>
      </c>
      <c r="AD361">
        <v>0</v>
      </c>
      <c r="AE361">
        <v>12.26</v>
      </c>
      <c r="AF361">
        <v>0</v>
      </c>
      <c r="AG361">
        <v>0</v>
      </c>
      <c r="AH361">
        <v>0</v>
      </c>
      <c r="AI361">
        <v>1</v>
      </c>
      <c r="AJ361">
        <v>1</v>
      </c>
      <c r="AK361">
        <v>1</v>
      </c>
      <c r="AL361">
        <v>1</v>
      </c>
      <c r="AM361">
        <v>0</v>
      </c>
      <c r="AN361">
        <v>0</v>
      </c>
      <c r="AO361">
        <v>0</v>
      </c>
      <c r="AP361">
        <v>1</v>
      </c>
      <c r="AQ361">
        <v>0</v>
      </c>
      <c r="AR361">
        <v>0</v>
      </c>
      <c r="AS361" t="s">
        <v>3</v>
      </c>
      <c r="AT361">
        <v>115</v>
      </c>
      <c r="AU361" t="s">
        <v>3</v>
      </c>
      <c r="AV361">
        <v>0</v>
      </c>
      <c r="AW361">
        <v>2</v>
      </c>
      <c r="AX361">
        <v>69734605</v>
      </c>
      <c r="AY361">
        <v>1</v>
      </c>
      <c r="AZ361">
        <v>6144</v>
      </c>
      <c r="BA361">
        <v>365</v>
      </c>
      <c r="BB361">
        <v>3</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CV361">
        <v>0</v>
      </c>
      <c r="CW361">
        <v>0</v>
      </c>
      <c r="CX361">
        <f>ROUND(Y361*Source!I464,9)</f>
        <v>8.0500000000000007</v>
      </c>
      <c r="CY361">
        <f>AA361</f>
        <v>12.26</v>
      </c>
      <c r="CZ361">
        <f>AE361</f>
        <v>12.26</v>
      </c>
      <c r="DA361">
        <f>AI361</f>
        <v>1</v>
      </c>
      <c r="DB361">
        <f t="shared" si="165"/>
        <v>1409.9</v>
      </c>
      <c r="DC361">
        <f t="shared" si="166"/>
        <v>0</v>
      </c>
      <c r="DD361" t="s">
        <v>3</v>
      </c>
      <c r="DE361" t="s">
        <v>3</v>
      </c>
      <c r="DF361">
        <f>ROUND(ROUND(AE361,0)*CX361,0)</f>
        <v>97</v>
      </c>
      <c r="DG361">
        <f>ROUND(ROUND(AF361,0)*CX361,0)</f>
        <v>0</v>
      </c>
      <c r="DH361">
        <f>ROUND(ROUND(AG361,0)*CX361,0)</f>
        <v>0</v>
      </c>
      <c r="DI361">
        <f t="shared" si="163"/>
        <v>0</v>
      </c>
      <c r="DJ361">
        <f>DF361</f>
        <v>97</v>
      </c>
      <c r="DK361">
        <v>0</v>
      </c>
      <c r="DL361" t="s">
        <v>3</v>
      </c>
      <c r="DM361">
        <v>0</v>
      </c>
      <c r="DN361" t="s">
        <v>3</v>
      </c>
      <c r="DO361">
        <v>0</v>
      </c>
    </row>
    <row r="362" spans="1:119" x14ac:dyDescent="0.2">
      <c r="A362">
        <f>ROW(Source!A465)</f>
        <v>465</v>
      </c>
      <c r="B362">
        <v>69726884</v>
      </c>
      <c r="C362">
        <v>69734599</v>
      </c>
      <c r="D362">
        <v>27493458</v>
      </c>
      <c r="E362">
        <v>1</v>
      </c>
      <c r="F362">
        <v>1</v>
      </c>
      <c r="G362">
        <v>1</v>
      </c>
      <c r="H362">
        <v>1</v>
      </c>
      <c r="I362" t="s">
        <v>997</v>
      </c>
      <c r="J362" t="s">
        <v>3</v>
      </c>
      <c r="K362" t="s">
        <v>998</v>
      </c>
      <c r="L362">
        <v>1369</v>
      </c>
      <c r="N362">
        <v>1013</v>
      </c>
      <c r="O362" t="s">
        <v>974</v>
      </c>
      <c r="P362" t="s">
        <v>974</v>
      </c>
      <c r="Q362">
        <v>1</v>
      </c>
      <c r="W362">
        <v>0</v>
      </c>
      <c r="X362">
        <v>-115882720</v>
      </c>
      <c r="Y362">
        <f t="shared" si="164"/>
        <v>3.45</v>
      </c>
      <c r="AA362">
        <v>0</v>
      </c>
      <c r="AB362">
        <v>0</v>
      </c>
      <c r="AC362">
        <v>0</v>
      </c>
      <c r="AD362">
        <v>218.1</v>
      </c>
      <c r="AE362">
        <v>0</v>
      </c>
      <c r="AF362">
        <v>0</v>
      </c>
      <c r="AG362">
        <v>0</v>
      </c>
      <c r="AH362">
        <v>8.6</v>
      </c>
      <c r="AI362">
        <v>1</v>
      </c>
      <c r="AJ362">
        <v>1</v>
      </c>
      <c r="AK362">
        <v>1</v>
      </c>
      <c r="AL362">
        <v>25.36</v>
      </c>
      <c r="AM362">
        <v>5</v>
      </c>
      <c r="AN362">
        <v>0</v>
      </c>
      <c r="AO362">
        <v>1</v>
      </c>
      <c r="AP362">
        <v>0</v>
      </c>
      <c r="AQ362">
        <v>0</v>
      </c>
      <c r="AR362">
        <v>0</v>
      </c>
      <c r="AS362" t="s">
        <v>3</v>
      </c>
      <c r="AT362">
        <v>3.45</v>
      </c>
      <c r="AU362" t="s">
        <v>3</v>
      </c>
      <c r="AV362">
        <v>1</v>
      </c>
      <c r="AW362">
        <v>2</v>
      </c>
      <c r="AX362">
        <v>69734603</v>
      </c>
      <c r="AY362">
        <v>1</v>
      </c>
      <c r="AZ362">
        <v>0</v>
      </c>
      <c r="BA362">
        <v>366</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CU362">
        <f>ROUND(AT362*Source!I465*AH362*AL362,0)</f>
        <v>53</v>
      </c>
      <c r="CV362">
        <f>ROUND(Y362*Source!I465,9)</f>
        <v>0.24149999999999999</v>
      </c>
      <c r="CW362">
        <v>0</v>
      </c>
      <c r="CX362">
        <f>ROUND(Y362*Source!I465,9)</f>
        <v>0.24149999999999999</v>
      </c>
      <c r="CY362">
        <f>AD362</f>
        <v>218.1</v>
      </c>
      <c r="CZ362">
        <f>AH362</f>
        <v>8.6</v>
      </c>
      <c r="DA362">
        <f>AL362</f>
        <v>25.36</v>
      </c>
      <c r="DB362">
        <f t="shared" si="165"/>
        <v>29.67</v>
      </c>
      <c r="DC362">
        <f t="shared" si="166"/>
        <v>0</v>
      </c>
      <c r="DD362" t="s">
        <v>3</v>
      </c>
      <c r="DE362" t="s">
        <v>3</v>
      </c>
      <c r="DF362">
        <f>ROUND(ROUND(AE362,0)*CX362,0)</f>
        <v>0</v>
      </c>
      <c r="DG362">
        <f>ROUND(ROUND(AF362,0)*CX362,0)</f>
        <v>0</v>
      </c>
      <c r="DH362">
        <f>ROUND(ROUND(AG362,0)*CX362,0)</f>
        <v>0</v>
      </c>
      <c r="DI362">
        <f>ROUND(ROUND(AH362*AL362,0)*CX362,0)</f>
        <v>53</v>
      </c>
      <c r="DJ362">
        <f>DI362</f>
        <v>53</v>
      </c>
      <c r="DK362">
        <v>0</v>
      </c>
      <c r="DL362" t="s">
        <v>3</v>
      </c>
      <c r="DM362">
        <v>0</v>
      </c>
      <c r="DN362" t="s">
        <v>3</v>
      </c>
      <c r="DO362">
        <v>0</v>
      </c>
    </row>
    <row r="363" spans="1:119" x14ac:dyDescent="0.2">
      <c r="A363">
        <f>ROW(Source!A465)</f>
        <v>465</v>
      </c>
      <c r="B363">
        <v>69726884</v>
      </c>
      <c r="C363">
        <v>69734599</v>
      </c>
      <c r="D363">
        <v>27441327</v>
      </c>
      <c r="E363">
        <v>1</v>
      </c>
      <c r="F363">
        <v>1</v>
      </c>
      <c r="G363">
        <v>1</v>
      </c>
      <c r="H363">
        <v>2</v>
      </c>
      <c r="I363" t="s">
        <v>975</v>
      </c>
      <c r="J363" t="s">
        <v>976</v>
      </c>
      <c r="K363" t="s">
        <v>977</v>
      </c>
      <c r="L363">
        <v>1368</v>
      </c>
      <c r="N363">
        <v>1011</v>
      </c>
      <c r="O363" t="s">
        <v>978</v>
      </c>
      <c r="P363" t="s">
        <v>978</v>
      </c>
      <c r="Q363">
        <v>1</v>
      </c>
      <c r="W363">
        <v>0</v>
      </c>
      <c r="X363">
        <v>-1583389094</v>
      </c>
      <c r="Y363">
        <f t="shared" si="164"/>
        <v>0.02</v>
      </c>
      <c r="AA363">
        <v>0</v>
      </c>
      <c r="AB363">
        <v>732.02</v>
      </c>
      <c r="AC363">
        <v>231.46</v>
      </c>
      <c r="AD363">
        <v>0</v>
      </c>
      <c r="AE363">
        <v>0</v>
      </c>
      <c r="AF363">
        <v>93.37</v>
      </c>
      <c r="AG363">
        <v>11.69</v>
      </c>
      <c r="AH363">
        <v>0</v>
      </c>
      <c r="AI363">
        <v>1</v>
      </c>
      <c r="AJ363">
        <v>7.84</v>
      </c>
      <c r="AK363">
        <v>19.8</v>
      </c>
      <c r="AL363">
        <v>1</v>
      </c>
      <c r="AM363">
        <v>5</v>
      </c>
      <c r="AN363">
        <v>0</v>
      </c>
      <c r="AO363">
        <v>1</v>
      </c>
      <c r="AP363">
        <v>0</v>
      </c>
      <c r="AQ363">
        <v>0</v>
      </c>
      <c r="AR363">
        <v>0</v>
      </c>
      <c r="AS363" t="s">
        <v>3</v>
      </c>
      <c r="AT363">
        <v>0.02</v>
      </c>
      <c r="AU363" t="s">
        <v>3</v>
      </c>
      <c r="AV363">
        <v>0</v>
      </c>
      <c r="AW363">
        <v>2</v>
      </c>
      <c r="AX363">
        <v>69734604</v>
      </c>
      <c r="AY363">
        <v>1</v>
      </c>
      <c r="AZ363">
        <v>0</v>
      </c>
      <c r="BA363">
        <v>367</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CV363">
        <v>0</v>
      </c>
      <c r="CW363">
        <f>ROUND(Y363*Source!I465*DO363,9)</f>
        <v>0</v>
      </c>
      <c r="CX363">
        <f>ROUND(Y363*Source!I465,9)</f>
        <v>1.4E-3</v>
      </c>
      <c r="CY363">
        <f>AB363</f>
        <v>732.02</v>
      </c>
      <c r="CZ363">
        <f>AF363</f>
        <v>93.37</v>
      </c>
      <c r="DA363">
        <f>AJ363</f>
        <v>7.84</v>
      </c>
      <c r="DB363">
        <f t="shared" si="165"/>
        <v>1.87</v>
      </c>
      <c r="DC363">
        <f t="shared" si="166"/>
        <v>0.23</v>
      </c>
      <c r="DD363" t="s">
        <v>3</v>
      </c>
      <c r="DE363" t="s">
        <v>3</v>
      </c>
      <c r="DF363">
        <f>ROUND(ROUND(AE363,0)*CX363,0)</f>
        <v>0</v>
      </c>
      <c r="DG363">
        <f>ROUND(ROUND(AF363*AJ363,0)*CX363,0)</f>
        <v>1</v>
      </c>
      <c r="DH363">
        <f>ROUND(ROUND(AG363*AK363,0)*CX363,0)</f>
        <v>0</v>
      </c>
      <c r="DI363">
        <f>ROUND(ROUND(AH363,0)*CX363,0)</f>
        <v>0</v>
      </c>
      <c r="DJ363">
        <f>DG363</f>
        <v>1</v>
      </c>
      <c r="DK363">
        <v>0</v>
      </c>
      <c r="DL363" t="s">
        <v>3</v>
      </c>
      <c r="DM363">
        <v>0</v>
      </c>
      <c r="DN363" t="s">
        <v>3</v>
      </c>
      <c r="DO363">
        <v>0</v>
      </c>
    </row>
    <row r="364" spans="1:119" x14ac:dyDescent="0.2">
      <c r="A364">
        <f>ROW(Source!A465)</f>
        <v>465</v>
      </c>
      <c r="B364">
        <v>69726884</v>
      </c>
      <c r="C364">
        <v>69734599</v>
      </c>
      <c r="D364">
        <v>27386998</v>
      </c>
      <c r="E364">
        <v>1</v>
      </c>
      <c r="F364">
        <v>1</v>
      </c>
      <c r="G364">
        <v>1</v>
      </c>
      <c r="H364">
        <v>3</v>
      </c>
      <c r="I364" t="s">
        <v>163</v>
      </c>
      <c r="J364" t="s">
        <v>165</v>
      </c>
      <c r="K364" t="s">
        <v>164</v>
      </c>
      <c r="L364">
        <v>1327</v>
      </c>
      <c r="N364">
        <v>1005</v>
      </c>
      <c r="O364" t="s">
        <v>56</v>
      </c>
      <c r="P364" t="s">
        <v>56</v>
      </c>
      <c r="Q364">
        <v>1</v>
      </c>
      <c r="W364">
        <v>0</v>
      </c>
      <c r="X364">
        <v>-810689284</v>
      </c>
      <c r="Y364">
        <f t="shared" si="164"/>
        <v>115</v>
      </c>
      <c r="AA364">
        <v>23.6</v>
      </c>
      <c r="AB364">
        <v>0</v>
      </c>
      <c r="AC364">
        <v>0</v>
      </c>
      <c r="AD364">
        <v>0</v>
      </c>
      <c r="AE364">
        <v>3.2600000000000002</v>
      </c>
      <c r="AF364">
        <v>0</v>
      </c>
      <c r="AG364">
        <v>0</v>
      </c>
      <c r="AH364">
        <v>0</v>
      </c>
      <c r="AI364">
        <v>7.56</v>
      </c>
      <c r="AJ364">
        <v>1</v>
      </c>
      <c r="AK364">
        <v>1</v>
      </c>
      <c r="AL364">
        <v>1</v>
      </c>
      <c r="AM364">
        <v>0</v>
      </c>
      <c r="AN364">
        <v>0</v>
      </c>
      <c r="AO364">
        <v>0</v>
      </c>
      <c r="AP364">
        <v>1</v>
      </c>
      <c r="AQ364">
        <v>0</v>
      </c>
      <c r="AR364">
        <v>0</v>
      </c>
      <c r="AS364" t="s">
        <v>3</v>
      </c>
      <c r="AT364">
        <v>115</v>
      </c>
      <c r="AU364" t="s">
        <v>3</v>
      </c>
      <c r="AV364">
        <v>0</v>
      </c>
      <c r="AW364">
        <v>2</v>
      </c>
      <c r="AX364">
        <v>69734605</v>
      </c>
      <c r="AY364">
        <v>1</v>
      </c>
      <c r="AZ364">
        <v>22528</v>
      </c>
      <c r="BA364">
        <v>368</v>
      </c>
      <c r="BB364">
        <v>3</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CV364">
        <v>0</v>
      </c>
      <c r="CW364">
        <v>0</v>
      </c>
      <c r="CX364">
        <f>ROUND(Y364*Source!I465,9)</f>
        <v>8.0500000000000007</v>
      </c>
      <c r="CY364">
        <f>AA364</f>
        <v>23.6</v>
      </c>
      <c r="CZ364">
        <f>AE364</f>
        <v>3.2600000000000002</v>
      </c>
      <c r="DA364">
        <f>AI364</f>
        <v>7.56</v>
      </c>
      <c r="DB364">
        <f t="shared" si="165"/>
        <v>374.9</v>
      </c>
      <c r="DC364">
        <f t="shared" si="166"/>
        <v>0</v>
      </c>
      <c r="DD364" t="s">
        <v>3</v>
      </c>
      <c r="DE364" t="s">
        <v>3</v>
      </c>
      <c r="DF364">
        <f>ROUND(ROUND(AE364*AI364,0)*CX364,0)</f>
        <v>201</v>
      </c>
      <c r="DG364">
        <f>ROUND(ROUND(AF364,0)*CX364,0)</f>
        <v>0</v>
      </c>
      <c r="DH364">
        <f>ROUND(ROUND(AG364,0)*CX364,0)</f>
        <v>0</v>
      </c>
      <c r="DI364">
        <f>ROUND(ROUND(AH364,0)*CX364,0)</f>
        <v>0</v>
      </c>
      <c r="DJ364">
        <f>DF364</f>
        <v>201</v>
      </c>
      <c r="DK364">
        <v>0</v>
      </c>
      <c r="DL364" t="s">
        <v>3</v>
      </c>
      <c r="DM364">
        <v>0</v>
      </c>
      <c r="DN364" t="s">
        <v>3</v>
      </c>
      <c r="DO364">
        <v>0</v>
      </c>
    </row>
    <row r="365" spans="1:119" x14ac:dyDescent="0.2">
      <c r="A365">
        <f>ROW(Source!A468)</f>
        <v>468</v>
      </c>
      <c r="B365">
        <v>69726971</v>
      </c>
      <c r="C365">
        <v>69734607</v>
      </c>
      <c r="D365">
        <v>27493137</v>
      </c>
      <c r="E365">
        <v>1</v>
      </c>
      <c r="F365">
        <v>1</v>
      </c>
      <c r="G365">
        <v>1</v>
      </c>
      <c r="H365">
        <v>1</v>
      </c>
      <c r="I365" t="s">
        <v>999</v>
      </c>
      <c r="J365" t="s">
        <v>3</v>
      </c>
      <c r="K365" t="s">
        <v>1000</v>
      </c>
      <c r="L365">
        <v>1369</v>
      </c>
      <c r="N365">
        <v>1013</v>
      </c>
      <c r="O365" t="s">
        <v>974</v>
      </c>
      <c r="P365" t="s">
        <v>974</v>
      </c>
      <c r="Q365">
        <v>1</v>
      </c>
      <c r="W365">
        <v>0</v>
      </c>
      <c r="X365">
        <v>-1973258772</v>
      </c>
      <c r="Y365">
        <f t="shared" si="164"/>
        <v>4.1399999999999997</v>
      </c>
      <c r="AA365">
        <v>0</v>
      </c>
      <c r="AB365">
        <v>0</v>
      </c>
      <c r="AC365">
        <v>0</v>
      </c>
      <c r="AD365">
        <v>9.15</v>
      </c>
      <c r="AE365">
        <v>0</v>
      </c>
      <c r="AF365">
        <v>0</v>
      </c>
      <c r="AG365">
        <v>0</v>
      </c>
      <c r="AH365">
        <v>9.15</v>
      </c>
      <c r="AI365">
        <v>1</v>
      </c>
      <c r="AJ365">
        <v>1</v>
      </c>
      <c r="AK365">
        <v>1</v>
      </c>
      <c r="AL365">
        <v>1</v>
      </c>
      <c r="AM365">
        <v>0</v>
      </c>
      <c r="AN365">
        <v>0</v>
      </c>
      <c r="AO365">
        <v>1</v>
      </c>
      <c r="AP365">
        <v>0</v>
      </c>
      <c r="AQ365">
        <v>0</v>
      </c>
      <c r="AR365">
        <v>0</v>
      </c>
      <c r="AS365" t="s">
        <v>3</v>
      </c>
      <c r="AT365">
        <v>4.1399999999999997</v>
      </c>
      <c r="AU365" t="s">
        <v>3</v>
      </c>
      <c r="AV365">
        <v>1</v>
      </c>
      <c r="AW365">
        <v>2</v>
      </c>
      <c r="AX365">
        <v>69734611</v>
      </c>
      <c r="AY365">
        <v>1</v>
      </c>
      <c r="AZ365">
        <v>0</v>
      </c>
      <c r="BA365">
        <v>369</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CU365">
        <f>ROUND(AT365*Source!I468*AH365*AL365,0)</f>
        <v>3</v>
      </c>
      <c r="CV365">
        <f>ROUND(Y365*Source!I468,9)</f>
        <v>0.30221999999999999</v>
      </c>
      <c r="CW365">
        <v>0</v>
      </c>
      <c r="CX365">
        <f>ROUND(Y365*Source!I468,9)</f>
        <v>0.30221999999999999</v>
      </c>
      <c r="CY365">
        <f>AD365</f>
        <v>9.15</v>
      </c>
      <c r="CZ365">
        <f>AH365</f>
        <v>9.15</v>
      </c>
      <c r="DA365">
        <f>AL365</f>
        <v>1</v>
      </c>
      <c r="DB365">
        <f t="shared" si="165"/>
        <v>37.880000000000003</v>
      </c>
      <c r="DC365">
        <f t="shared" si="166"/>
        <v>0</v>
      </c>
      <c r="DD365" t="s">
        <v>3</v>
      </c>
      <c r="DE365" t="s">
        <v>3</v>
      </c>
      <c r="DF365">
        <f>ROUND(ROUND(AE365,0)*CX365,0)</f>
        <v>0</v>
      </c>
      <c r="DG365">
        <f>ROUND(ROUND(AF365,0)*CX365,0)</f>
        <v>0</v>
      </c>
      <c r="DH365">
        <f>ROUND(ROUND(AG365,0)*CX365,0)</f>
        <v>0</v>
      </c>
      <c r="DI365">
        <f>ROUND(ROUND(AH365,0)*CX365,0)</f>
        <v>3</v>
      </c>
      <c r="DJ365">
        <f>DI365</f>
        <v>3</v>
      </c>
      <c r="DK365">
        <v>0</v>
      </c>
      <c r="DL365" t="s">
        <v>3</v>
      </c>
      <c r="DM365">
        <v>0</v>
      </c>
      <c r="DN365" t="s">
        <v>3</v>
      </c>
      <c r="DO365">
        <v>0</v>
      </c>
    </row>
    <row r="366" spans="1:119" x14ac:dyDescent="0.2">
      <c r="A366">
        <f>ROW(Source!A468)</f>
        <v>468</v>
      </c>
      <c r="B366">
        <v>69726971</v>
      </c>
      <c r="C366">
        <v>69734607</v>
      </c>
      <c r="D366">
        <v>27441327</v>
      </c>
      <c r="E366">
        <v>1</v>
      </c>
      <c r="F366">
        <v>1</v>
      </c>
      <c r="G366">
        <v>1</v>
      </c>
      <c r="H366">
        <v>2</v>
      </c>
      <c r="I366" t="s">
        <v>975</v>
      </c>
      <c r="J366" t="s">
        <v>976</v>
      </c>
      <c r="K366" t="s">
        <v>977</v>
      </c>
      <c r="L366">
        <v>1368</v>
      </c>
      <c r="N366">
        <v>1011</v>
      </c>
      <c r="O366" t="s">
        <v>978</v>
      </c>
      <c r="P366" t="s">
        <v>978</v>
      </c>
      <c r="Q366">
        <v>1</v>
      </c>
      <c r="W366">
        <v>0</v>
      </c>
      <c r="X366">
        <v>-1583389094</v>
      </c>
      <c r="Y366">
        <f t="shared" si="164"/>
        <v>0.11</v>
      </c>
      <c r="AA366">
        <v>0</v>
      </c>
      <c r="AB366">
        <v>93.37</v>
      </c>
      <c r="AC366">
        <v>11.69</v>
      </c>
      <c r="AD366">
        <v>0</v>
      </c>
      <c r="AE366">
        <v>0</v>
      </c>
      <c r="AF366">
        <v>93.37</v>
      </c>
      <c r="AG366">
        <v>11.69</v>
      </c>
      <c r="AH366">
        <v>0</v>
      </c>
      <c r="AI366">
        <v>1</v>
      </c>
      <c r="AJ366">
        <v>1</v>
      </c>
      <c r="AK366">
        <v>1</v>
      </c>
      <c r="AL366">
        <v>1</v>
      </c>
      <c r="AM366">
        <v>0</v>
      </c>
      <c r="AN366">
        <v>0</v>
      </c>
      <c r="AO366">
        <v>1</v>
      </c>
      <c r="AP366">
        <v>0</v>
      </c>
      <c r="AQ366">
        <v>0</v>
      </c>
      <c r="AR366">
        <v>0</v>
      </c>
      <c r="AS366" t="s">
        <v>3</v>
      </c>
      <c r="AT366">
        <v>0.11</v>
      </c>
      <c r="AU366" t="s">
        <v>3</v>
      </c>
      <c r="AV366">
        <v>0</v>
      </c>
      <c r="AW366">
        <v>2</v>
      </c>
      <c r="AX366">
        <v>69734612</v>
      </c>
      <c r="AY366">
        <v>1</v>
      </c>
      <c r="AZ366">
        <v>0</v>
      </c>
      <c r="BA366">
        <v>370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CV366">
        <v>0</v>
      </c>
      <c r="CW366">
        <f>ROUND(Y366*Source!I468*DO366,9)</f>
        <v>0</v>
      </c>
      <c r="CX366">
        <f>ROUND(Y366*Source!I468,9)</f>
        <v>8.0300000000000007E-3</v>
      </c>
      <c r="CY366">
        <f>AB366</f>
        <v>93.37</v>
      </c>
      <c r="CZ366">
        <f>AF366</f>
        <v>93.37</v>
      </c>
      <c r="DA366">
        <f>AJ366</f>
        <v>1</v>
      </c>
      <c r="DB366">
        <f t="shared" si="165"/>
        <v>10.27</v>
      </c>
      <c r="DC366">
        <f t="shared" si="166"/>
        <v>1.29</v>
      </c>
      <c r="DD366" t="s">
        <v>3</v>
      </c>
      <c r="DE366" t="s">
        <v>3</v>
      </c>
      <c r="DF366">
        <f>ROUND(ROUND(AE366,0)*CX366,0)</f>
        <v>0</v>
      </c>
      <c r="DG366">
        <f>ROUND(ROUND(AF366,0)*CX366,0)</f>
        <v>1</v>
      </c>
      <c r="DH366">
        <f>ROUND(ROUND(AG366,0)*CX366,0)</f>
        <v>0</v>
      </c>
      <c r="DI366">
        <f>ROUND(ROUND(AH366,0)*CX366,0)</f>
        <v>0</v>
      </c>
      <c r="DJ366">
        <f>DG366</f>
        <v>1</v>
      </c>
      <c r="DK366">
        <v>0</v>
      </c>
      <c r="DL366" t="s">
        <v>3</v>
      </c>
      <c r="DM366">
        <v>0</v>
      </c>
      <c r="DN366" t="s">
        <v>3</v>
      </c>
      <c r="DO366">
        <v>0</v>
      </c>
    </row>
    <row r="367" spans="1:119" x14ac:dyDescent="0.2">
      <c r="A367">
        <f>ROW(Source!A468)</f>
        <v>468</v>
      </c>
      <c r="B367">
        <v>69726971</v>
      </c>
      <c r="C367">
        <v>69734607</v>
      </c>
      <c r="D367">
        <v>27371771</v>
      </c>
      <c r="E367">
        <v>1</v>
      </c>
      <c r="F367">
        <v>1</v>
      </c>
      <c r="G367">
        <v>1</v>
      </c>
      <c r="H367">
        <v>3</v>
      </c>
      <c r="I367" t="s">
        <v>178</v>
      </c>
      <c r="J367" t="s">
        <v>181</v>
      </c>
      <c r="K367" t="s">
        <v>179</v>
      </c>
      <c r="L367">
        <v>1308</v>
      </c>
      <c r="N367">
        <v>1003</v>
      </c>
      <c r="O367" t="s">
        <v>180</v>
      </c>
      <c r="P367" t="s">
        <v>180</v>
      </c>
      <c r="Q367">
        <v>100</v>
      </c>
      <c r="W367">
        <v>0</v>
      </c>
      <c r="X367">
        <v>-239826058</v>
      </c>
      <c r="Y367">
        <f t="shared" si="164"/>
        <v>1.05</v>
      </c>
      <c r="AA367">
        <v>2258.6999999999998</v>
      </c>
      <c r="AB367">
        <v>0</v>
      </c>
      <c r="AC367">
        <v>0</v>
      </c>
      <c r="AD367">
        <v>0</v>
      </c>
      <c r="AE367">
        <v>2258.6999999999998</v>
      </c>
      <c r="AF367">
        <v>0</v>
      </c>
      <c r="AG367">
        <v>0</v>
      </c>
      <c r="AH367">
        <v>0</v>
      </c>
      <c r="AI367">
        <v>1</v>
      </c>
      <c r="AJ367">
        <v>1</v>
      </c>
      <c r="AK367">
        <v>1</v>
      </c>
      <c r="AL367">
        <v>1</v>
      </c>
      <c r="AM367">
        <v>0</v>
      </c>
      <c r="AN367">
        <v>0</v>
      </c>
      <c r="AO367">
        <v>0</v>
      </c>
      <c r="AP367">
        <v>0</v>
      </c>
      <c r="AQ367">
        <v>0</v>
      </c>
      <c r="AR367">
        <v>0</v>
      </c>
      <c r="AS367" t="s">
        <v>3</v>
      </c>
      <c r="AT367">
        <v>1.05</v>
      </c>
      <c r="AU367" t="s">
        <v>3</v>
      </c>
      <c r="AV367">
        <v>0</v>
      </c>
      <c r="AW367">
        <v>2</v>
      </c>
      <c r="AX367">
        <v>69734613</v>
      </c>
      <c r="AY367">
        <v>1</v>
      </c>
      <c r="AZ367">
        <v>0</v>
      </c>
      <c r="BA367">
        <v>371</v>
      </c>
      <c r="BB367">
        <v>3</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CV367">
        <v>0</v>
      </c>
      <c r="CW367">
        <v>0</v>
      </c>
      <c r="CX367">
        <f>ROUND(Y367*Source!I468,9)</f>
        <v>7.6649999999999996E-2</v>
      </c>
      <c r="CY367">
        <f>AA367</f>
        <v>2258.6999999999998</v>
      </c>
      <c r="CZ367">
        <f>AE367</f>
        <v>2258.6999999999998</v>
      </c>
      <c r="DA367">
        <f>AI367</f>
        <v>1</v>
      </c>
      <c r="DB367">
        <f t="shared" si="165"/>
        <v>2371.64</v>
      </c>
      <c r="DC367">
        <f t="shared" si="166"/>
        <v>0</v>
      </c>
      <c r="DD367" t="s">
        <v>3</v>
      </c>
      <c r="DE367" t="s">
        <v>3</v>
      </c>
      <c r="DF367">
        <f>ROUND(ROUND(AE367,0)*CX367,0)</f>
        <v>173</v>
      </c>
      <c r="DG367">
        <f>ROUND(ROUND(AF367,0)*CX367,0)</f>
        <v>0</v>
      </c>
      <c r="DH367">
        <f>ROUND(ROUND(AG367,0)*CX367,0)</f>
        <v>0</v>
      </c>
      <c r="DI367">
        <f>ROUND(ROUND(AH367,0)*CX367,0)</f>
        <v>0</v>
      </c>
      <c r="DJ367">
        <f>DF367</f>
        <v>173</v>
      </c>
      <c r="DK367">
        <v>0</v>
      </c>
      <c r="DL367" t="s">
        <v>3</v>
      </c>
      <c r="DM367">
        <v>0</v>
      </c>
      <c r="DN367" t="s">
        <v>3</v>
      </c>
      <c r="DO367">
        <v>0</v>
      </c>
    </row>
    <row r="368" spans="1:119" x14ac:dyDescent="0.2">
      <c r="A368">
        <f>ROW(Source!A469)</f>
        <v>469</v>
      </c>
      <c r="B368">
        <v>69726884</v>
      </c>
      <c r="C368">
        <v>69734607</v>
      </c>
      <c r="D368">
        <v>27493137</v>
      </c>
      <c r="E368">
        <v>1</v>
      </c>
      <c r="F368">
        <v>1</v>
      </c>
      <c r="G368">
        <v>1</v>
      </c>
      <c r="H368">
        <v>1</v>
      </c>
      <c r="I368" t="s">
        <v>999</v>
      </c>
      <c r="J368" t="s">
        <v>3</v>
      </c>
      <c r="K368" t="s">
        <v>1000</v>
      </c>
      <c r="L368">
        <v>1369</v>
      </c>
      <c r="N368">
        <v>1013</v>
      </c>
      <c r="O368" t="s">
        <v>974</v>
      </c>
      <c r="P368" t="s">
        <v>974</v>
      </c>
      <c r="Q368">
        <v>1</v>
      </c>
      <c r="W368">
        <v>0</v>
      </c>
      <c r="X368">
        <v>-1973258772</v>
      </c>
      <c r="Y368">
        <f t="shared" si="164"/>
        <v>4.1399999999999997</v>
      </c>
      <c r="AA368">
        <v>0</v>
      </c>
      <c r="AB368">
        <v>0</v>
      </c>
      <c r="AC368">
        <v>0</v>
      </c>
      <c r="AD368">
        <v>234.24</v>
      </c>
      <c r="AE368">
        <v>0</v>
      </c>
      <c r="AF368">
        <v>0</v>
      </c>
      <c r="AG368">
        <v>0</v>
      </c>
      <c r="AH368">
        <v>9.15</v>
      </c>
      <c r="AI368">
        <v>1</v>
      </c>
      <c r="AJ368">
        <v>1</v>
      </c>
      <c r="AK368">
        <v>1</v>
      </c>
      <c r="AL368">
        <v>25.6</v>
      </c>
      <c r="AM368">
        <v>5</v>
      </c>
      <c r="AN368">
        <v>0</v>
      </c>
      <c r="AO368">
        <v>1</v>
      </c>
      <c r="AP368">
        <v>0</v>
      </c>
      <c r="AQ368">
        <v>0</v>
      </c>
      <c r="AR368">
        <v>0</v>
      </c>
      <c r="AS368" t="s">
        <v>3</v>
      </c>
      <c r="AT368">
        <v>4.1399999999999997</v>
      </c>
      <c r="AU368" t="s">
        <v>3</v>
      </c>
      <c r="AV368">
        <v>1</v>
      </c>
      <c r="AW368">
        <v>2</v>
      </c>
      <c r="AX368">
        <v>69734611</v>
      </c>
      <c r="AY368">
        <v>1</v>
      </c>
      <c r="AZ368">
        <v>0</v>
      </c>
      <c r="BA368">
        <v>372</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CU368">
        <f>ROUND(AT368*Source!I469*AH368*AL368,0)</f>
        <v>71</v>
      </c>
      <c r="CV368">
        <f>ROUND(Y368*Source!I469,9)</f>
        <v>0.30221999999999999</v>
      </c>
      <c r="CW368">
        <v>0</v>
      </c>
      <c r="CX368">
        <f>ROUND(Y368*Source!I469,9)</f>
        <v>0.30221999999999999</v>
      </c>
      <c r="CY368">
        <f>AD368</f>
        <v>234.24</v>
      </c>
      <c r="CZ368">
        <f>AH368</f>
        <v>9.15</v>
      </c>
      <c r="DA368">
        <f>AL368</f>
        <v>25.6</v>
      </c>
      <c r="DB368">
        <f t="shared" si="165"/>
        <v>37.880000000000003</v>
      </c>
      <c r="DC368">
        <f t="shared" si="166"/>
        <v>0</v>
      </c>
      <c r="DD368" t="s">
        <v>3</v>
      </c>
      <c r="DE368" t="s">
        <v>3</v>
      </c>
      <c r="DF368">
        <f>ROUND(ROUND(AE368,0)*CX368,0)</f>
        <v>0</v>
      </c>
      <c r="DG368">
        <f>ROUND(ROUND(AF368,0)*CX368,0)</f>
        <v>0</v>
      </c>
      <c r="DH368">
        <f>ROUND(ROUND(AG368,0)*CX368,0)</f>
        <v>0</v>
      </c>
      <c r="DI368">
        <f>ROUND(ROUND(AH368*AL368,0)*CX368,0)</f>
        <v>71</v>
      </c>
      <c r="DJ368">
        <f>DI368</f>
        <v>71</v>
      </c>
      <c r="DK368">
        <v>0</v>
      </c>
      <c r="DL368" t="s">
        <v>3</v>
      </c>
      <c r="DM368">
        <v>0</v>
      </c>
      <c r="DN368" t="s">
        <v>3</v>
      </c>
      <c r="DO368">
        <v>0</v>
      </c>
    </row>
    <row r="369" spans="1:119" x14ac:dyDescent="0.2">
      <c r="A369">
        <f>ROW(Source!A469)</f>
        <v>469</v>
      </c>
      <c r="B369">
        <v>69726884</v>
      </c>
      <c r="C369">
        <v>69734607</v>
      </c>
      <c r="D369">
        <v>27441327</v>
      </c>
      <c r="E369">
        <v>1</v>
      </c>
      <c r="F369">
        <v>1</v>
      </c>
      <c r="G369">
        <v>1</v>
      </c>
      <c r="H369">
        <v>2</v>
      </c>
      <c r="I369" t="s">
        <v>975</v>
      </c>
      <c r="J369" t="s">
        <v>976</v>
      </c>
      <c r="K369" t="s">
        <v>977</v>
      </c>
      <c r="L369">
        <v>1368</v>
      </c>
      <c r="N369">
        <v>1011</v>
      </c>
      <c r="O369" t="s">
        <v>978</v>
      </c>
      <c r="P369" t="s">
        <v>978</v>
      </c>
      <c r="Q369">
        <v>1</v>
      </c>
      <c r="W369">
        <v>0</v>
      </c>
      <c r="X369">
        <v>-1583389094</v>
      </c>
      <c r="Y369">
        <f t="shared" si="164"/>
        <v>0.11</v>
      </c>
      <c r="AA369">
        <v>0</v>
      </c>
      <c r="AB369">
        <v>868.34</v>
      </c>
      <c r="AC369">
        <v>231.46</v>
      </c>
      <c r="AD369">
        <v>0</v>
      </c>
      <c r="AE369">
        <v>0</v>
      </c>
      <c r="AF369">
        <v>93.37</v>
      </c>
      <c r="AG369">
        <v>11.69</v>
      </c>
      <c r="AH369">
        <v>0</v>
      </c>
      <c r="AI369">
        <v>1</v>
      </c>
      <c r="AJ369">
        <v>9.3000000000000007</v>
      </c>
      <c r="AK369">
        <v>19.8</v>
      </c>
      <c r="AL369">
        <v>1</v>
      </c>
      <c r="AM369">
        <v>5</v>
      </c>
      <c r="AN369">
        <v>0</v>
      </c>
      <c r="AO369">
        <v>1</v>
      </c>
      <c r="AP369">
        <v>0</v>
      </c>
      <c r="AQ369">
        <v>0</v>
      </c>
      <c r="AR369">
        <v>0</v>
      </c>
      <c r="AS369" t="s">
        <v>3</v>
      </c>
      <c r="AT369">
        <v>0.11</v>
      </c>
      <c r="AU369" t="s">
        <v>3</v>
      </c>
      <c r="AV369">
        <v>0</v>
      </c>
      <c r="AW369">
        <v>2</v>
      </c>
      <c r="AX369">
        <v>69734612</v>
      </c>
      <c r="AY369">
        <v>1</v>
      </c>
      <c r="AZ369">
        <v>0</v>
      </c>
      <c r="BA369">
        <v>373</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CV369">
        <v>0</v>
      </c>
      <c r="CW369">
        <f>ROUND(Y369*Source!I469*DO369,9)</f>
        <v>0</v>
      </c>
      <c r="CX369">
        <f>ROUND(Y369*Source!I469,9)</f>
        <v>8.0300000000000007E-3</v>
      </c>
      <c r="CY369">
        <f>AB369</f>
        <v>868.34</v>
      </c>
      <c r="CZ369">
        <f>AF369</f>
        <v>93.37</v>
      </c>
      <c r="DA369">
        <f>AJ369</f>
        <v>9.3000000000000007</v>
      </c>
      <c r="DB369">
        <f t="shared" si="165"/>
        <v>10.27</v>
      </c>
      <c r="DC369">
        <f t="shared" si="166"/>
        <v>1.29</v>
      </c>
      <c r="DD369" t="s">
        <v>3</v>
      </c>
      <c r="DE369" t="s">
        <v>3</v>
      </c>
      <c r="DF369">
        <f>ROUND(ROUND(AE369,0)*CX369,0)</f>
        <v>0</v>
      </c>
      <c r="DG369">
        <f>ROUND(ROUND(AF369*AJ369,0)*CX369,0)</f>
        <v>7</v>
      </c>
      <c r="DH369">
        <f>ROUND(ROUND(AG369*AK369,0)*CX369,0)</f>
        <v>2</v>
      </c>
      <c r="DI369">
        <f t="shared" ref="DI369:DI376" si="167">ROUND(ROUND(AH369,0)*CX369,0)</f>
        <v>0</v>
      </c>
      <c r="DJ369">
        <f>DG369</f>
        <v>7</v>
      </c>
      <c r="DK369">
        <v>0</v>
      </c>
      <c r="DL369" t="s">
        <v>3</v>
      </c>
      <c r="DM369">
        <v>0</v>
      </c>
      <c r="DN369" t="s">
        <v>3</v>
      </c>
      <c r="DO369">
        <v>0</v>
      </c>
    </row>
    <row r="370" spans="1:119" x14ac:dyDescent="0.2">
      <c r="A370">
        <f>ROW(Source!A469)</f>
        <v>469</v>
      </c>
      <c r="B370">
        <v>69726884</v>
      </c>
      <c r="C370">
        <v>69734607</v>
      </c>
      <c r="D370">
        <v>27371771</v>
      </c>
      <c r="E370">
        <v>1</v>
      </c>
      <c r="F370">
        <v>1</v>
      </c>
      <c r="G370">
        <v>1</v>
      </c>
      <c r="H370">
        <v>3</v>
      </c>
      <c r="I370" t="s">
        <v>178</v>
      </c>
      <c r="J370" t="s">
        <v>181</v>
      </c>
      <c r="K370" t="s">
        <v>179</v>
      </c>
      <c r="L370">
        <v>1308</v>
      </c>
      <c r="N370">
        <v>1003</v>
      </c>
      <c r="O370" t="s">
        <v>180</v>
      </c>
      <c r="P370" t="s">
        <v>180</v>
      </c>
      <c r="Q370">
        <v>100</v>
      </c>
      <c r="W370">
        <v>0</v>
      </c>
      <c r="X370">
        <v>-239826058</v>
      </c>
      <c r="Y370">
        <f t="shared" si="164"/>
        <v>1.05</v>
      </c>
      <c r="AA370">
        <v>1125</v>
      </c>
      <c r="AB370">
        <v>0</v>
      </c>
      <c r="AC370">
        <v>0</v>
      </c>
      <c r="AD370">
        <v>0</v>
      </c>
      <c r="AE370">
        <v>155.58000000000001</v>
      </c>
      <c r="AF370">
        <v>0</v>
      </c>
      <c r="AG370">
        <v>0</v>
      </c>
      <c r="AH370">
        <v>0</v>
      </c>
      <c r="AI370">
        <v>7.56</v>
      </c>
      <c r="AJ370">
        <v>1</v>
      </c>
      <c r="AK370">
        <v>1</v>
      </c>
      <c r="AL370">
        <v>1</v>
      </c>
      <c r="AM370">
        <v>0</v>
      </c>
      <c r="AN370">
        <v>0</v>
      </c>
      <c r="AO370">
        <v>0</v>
      </c>
      <c r="AP370">
        <v>0</v>
      </c>
      <c r="AQ370">
        <v>0</v>
      </c>
      <c r="AR370">
        <v>0</v>
      </c>
      <c r="AS370" t="s">
        <v>3</v>
      </c>
      <c r="AT370">
        <v>1.05</v>
      </c>
      <c r="AU370" t="s">
        <v>3</v>
      </c>
      <c r="AV370">
        <v>0</v>
      </c>
      <c r="AW370">
        <v>2</v>
      </c>
      <c r="AX370">
        <v>69734613</v>
      </c>
      <c r="AY370">
        <v>1</v>
      </c>
      <c r="AZ370">
        <v>16384</v>
      </c>
      <c r="BA370">
        <v>374</v>
      </c>
      <c r="BB370">
        <v>3</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CV370">
        <v>0</v>
      </c>
      <c r="CW370">
        <v>0</v>
      </c>
      <c r="CX370">
        <f>ROUND(Y370*Source!I469,9)</f>
        <v>7.6649999999999996E-2</v>
      </c>
      <c r="CY370">
        <f>AA370</f>
        <v>1125</v>
      </c>
      <c r="CZ370">
        <f>AE370</f>
        <v>155.58000000000001</v>
      </c>
      <c r="DA370">
        <f>AI370</f>
        <v>7.56</v>
      </c>
      <c r="DB370">
        <f t="shared" si="165"/>
        <v>163.36000000000001</v>
      </c>
      <c r="DC370">
        <f t="shared" si="166"/>
        <v>0</v>
      </c>
      <c r="DD370" t="s">
        <v>3</v>
      </c>
      <c r="DE370" t="s">
        <v>3</v>
      </c>
      <c r="DF370">
        <f>ROUND(ROUND(AE370*AI370,0)*CX370,0)</f>
        <v>90</v>
      </c>
      <c r="DG370">
        <f t="shared" ref="DG370:DG378" si="168">ROUND(ROUND(AF370,0)*CX370,0)</f>
        <v>0</v>
      </c>
      <c r="DH370">
        <f t="shared" ref="DH370:DH377" si="169">ROUND(ROUND(AG370,0)*CX370,0)</f>
        <v>0</v>
      </c>
      <c r="DI370">
        <f t="shared" si="167"/>
        <v>0</v>
      </c>
      <c r="DJ370">
        <f>DF370</f>
        <v>90</v>
      </c>
      <c r="DK370">
        <v>0</v>
      </c>
      <c r="DL370" t="s">
        <v>3</v>
      </c>
      <c r="DM370">
        <v>0</v>
      </c>
      <c r="DN370" t="s">
        <v>3</v>
      </c>
      <c r="DO370">
        <v>0</v>
      </c>
    </row>
    <row r="371" spans="1:119" x14ac:dyDescent="0.2">
      <c r="A371">
        <f>ROW(Source!A472)</f>
        <v>472</v>
      </c>
      <c r="B371">
        <v>69726971</v>
      </c>
      <c r="C371">
        <v>69734615</v>
      </c>
      <c r="D371">
        <v>27496319</v>
      </c>
      <c r="E371">
        <v>1</v>
      </c>
      <c r="F371">
        <v>1</v>
      </c>
      <c r="G371">
        <v>1</v>
      </c>
      <c r="H371">
        <v>1</v>
      </c>
      <c r="I371" t="s">
        <v>1001</v>
      </c>
      <c r="J371" t="s">
        <v>3</v>
      </c>
      <c r="K371" t="s">
        <v>1002</v>
      </c>
      <c r="L371">
        <v>1369</v>
      </c>
      <c r="N371">
        <v>1013</v>
      </c>
      <c r="O371" t="s">
        <v>974</v>
      </c>
      <c r="P371" t="s">
        <v>974</v>
      </c>
      <c r="Q371">
        <v>1</v>
      </c>
      <c r="W371">
        <v>0</v>
      </c>
      <c r="X371">
        <v>1189128158</v>
      </c>
      <c r="Y371">
        <f t="shared" si="164"/>
        <v>39.51</v>
      </c>
      <c r="AA371">
        <v>0</v>
      </c>
      <c r="AB371">
        <v>0</v>
      </c>
      <c r="AC371">
        <v>0</v>
      </c>
      <c r="AD371">
        <v>8.01</v>
      </c>
      <c r="AE371">
        <v>0</v>
      </c>
      <c r="AF371">
        <v>0</v>
      </c>
      <c r="AG371">
        <v>0</v>
      </c>
      <c r="AH371">
        <v>8.01</v>
      </c>
      <c r="AI371">
        <v>1</v>
      </c>
      <c r="AJ371">
        <v>1</v>
      </c>
      <c r="AK371">
        <v>1</v>
      </c>
      <c r="AL371">
        <v>1</v>
      </c>
      <c r="AM371">
        <v>0</v>
      </c>
      <c r="AN371">
        <v>0</v>
      </c>
      <c r="AO371">
        <v>1</v>
      </c>
      <c r="AP371">
        <v>0</v>
      </c>
      <c r="AQ371">
        <v>0</v>
      </c>
      <c r="AR371">
        <v>0</v>
      </c>
      <c r="AS371" t="s">
        <v>3</v>
      </c>
      <c r="AT371">
        <v>39.51</v>
      </c>
      <c r="AU371" t="s">
        <v>3</v>
      </c>
      <c r="AV371">
        <v>1</v>
      </c>
      <c r="AW371">
        <v>2</v>
      </c>
      <c r="AX371">
        <v>69734622</v>
      </c>
      <c r="AY371">
        <v>1</v>
      </c>
      <c r="AZ371">
        <v>0</v>
      </c>
      <c r="BA371">
        <v>375</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CU371">
        <f>ROUND(AT371*Source!I472*AH371*AL371,0)</f>
        <v>22</v>
      </c>
      <c r="CV371">
        <f>ROUND(Y371*Source!I472,9)</f>
        <v>2.68668</v>
      </c>
      <c r="CW371">
        <v>0</v>
      </c>
      <c r="CX371">
        <f>ROUND(Y371*Source!I472,9)</f>
        <v>2.68668</v>
      </c>
      <c r="CY371">
        <f>AD371</f>
        <v>8.01</v>
      </c>
      <c r="CZ371">
        <f>AH371</f>
        <v>8.01</v>
      </c>
      <c r="DA371">
        <f>AL371</f>
        <v>1</v>
      </c>
      <c r="DB371">
        <f t="shared" si="165"/>
        <v>316.48</v>
      </c>
      <c r="DC371">
        <f t="shared" si="166"/>
        <v>0</v>
      </c>
      <c r="DD371" t="s">
        <v>3</v>
      </c>
      <c r="DE371" t="s">
        <v>3</v>
      </c>
      <c r="DF371">
        <f t="shared" ref="DF371:DF380" si="170">ROUND(ROUND(AE371,0)*CX371,0)</f>
        <v>0</v>
      </c>
      <c r="DG371">
        <f t="shared" si="168"/>
        <v>0</v>
      </c>
      <c r="DH371">
        <f t="shared" si="169"/>
        <v>0</v>
      </c>
      <c r="DI371">
        <f t="shared" si="167"/>
        <v>21</v>
      </c>
      <c r="DJ371">
        <f>DI371</f>
        <v>21</v>
      </c>
      <c r="DK371">
        <v>0</v>
      </c>
      <c r="DL371" t="s">
        <v>3</v>
      </c>
      <c r="DM371">
        <v>0</v>
      </c>
      <c r="DN371" t="s">
        <v>3</v>
      </c>
      <c r="DO371">
        <v>0</v>
      </c>
    </row>
    <row r="372" spans="1:119" x14ac:dyDescent="0.2">
      <c r="A372">
        <f>ROW(Source!A472)</f>
        <v>472</v>
      </c>
      <c r="B372">
        <v>69726971</v>
      </c>
      <c r="C372">
        <v>69734615</v>
      </c>
      <c r="D372">
        <v>121548</v>
      </c>
      <c r="E372">
        <v>1</v>
      </c>
      <c r="F372">
        <v>1</v>
      </c>
      <c r="G372">
        <v>1</v>
      </c>
      <c r="H372">
        <v>1</v>
      </c>
      <c r="I372" t="s">
        <v>36</v>
      </c>
      <c r="J372" t="s">
        <v>3</v>
      </c>
      <c r="K372" t="s">
        <v>981</v>
      </c>
      <c r="L372">
        <v>608254</v>
      </c>
      <c r="N372">
        <v>1013</v>
      </c>
      <c r="O372" t="s">
        <v>982</v>
      </c>
      <c r="P372" t="s">
        <v>982</v>
      </c>
      <c r="Q372">
        <v>1</v>
      </c>
      <c r="W372">
        <v>0</v>
      </c>
      <c r="X372">
        <v>-185737400</v>
      </c>
      <c r="Y372">
        <f t="shared" si="164"/>
        <v>1.27</v>
      </c>
      <c r="AA372">
        <v>0</v>
      </c>
      <c r="AB372">
        <v>0</v>
      </c>
      <c r="AC372">
        <v>0</v>
      </c>
      <c r="AD372">
        <v>0</v>
      </c>
      <c r="AE372">
        <v>0</v>
      </c>
      <c r="AF372">
        <v>0</v>
      </c>
      <c r="AG372">
        <v>0</v>
      </c>
      <c r="AH372">
        <v>0</v>
      </c>
      <c r="AI372">
        <v>1</v>
      </c>
      <c r="AJ372">
        <v>1</v>
      </c>
      <c r="AK372">
        <v>1</v>
      </c>
      <c r="AL372">
        <v>1</v>
      </c>
      <c r="AM372">
        <v>0</v>
      </c>
      <c r="AN372">
        <v>0</v>
      </c>
      <c r="AO372">
        <v>1</v>
      </c>
      <c r="AP372">
        <v>0</v>
      </c>
      <c r="AQ372">
        <v>0</v>
      </c>
      <c r="AR372">
        <v>0</v>
      </c>
      <c r="AS372" t="s">
        <v>3</v>
      </c>
      <c r="AT372">
        <v>1.27</v>
      </c>
      <c r="AU372" t="s">
        <v>3</v>
      </c>
      <c r="AV372">
        <v>2</v>
      </c>
      <c r="AW372">
        <v>2</v>
      </c>
      <c r="AX372">
        <v>69734623</v>
      </c>
      <c r="AY372">
        <v>1</v>
      </c>
      <c r="AZ372">
        <v>0</v>
      </c>
      <c r="BA372">
        <v>376</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CV372">
        <v>0</v>
      </c>
      <c r="CW372">
        <v>0</v>
      </c>
      <c r="CX372">
        <f>ROUND(Y372*Source!I472,9)</f>
        <v>8.6360000000000006E-2</v>
      </c>
      <c r="CY372">
        <f>AD372</f>
        <v>0</v>
      </c>
      <c r="CZ372">
        <f>AH372</f>
        <v>0</v>
      </c>
      <c r="DA372">
        <f>AL372</f>
        <v>1</v>
      </c>
      <c r="DB372">
        <f t="shared" si="165"/>
        <v>0</v>
      </c>
      <c r="DC372">
        <f t="shared" si="166"/>
        <v>0</v>
      </c>
      <c r="DD372" t="s">
        <v>3</v>
      </c>
      <c r="DE372" t="s">
        <v>3</v>
      </c>
      <c r="DF372">
        <f t="shared" si="170"/>
        <v>0</v>
      </c>
      <c r="DG372">
        <f t="shared" si="168"/>
        <v>0</v>
      </c>
      <c r="DH372">
        <f t="shared" si="169"/>
        <v>0</v>
      </c>
      <c r="DI372">
        <f t="shared" si="167"/>
        <v>0</v>
      </c>
      <c r="DJ372">
        <f>DI372</f>
        <v>0</v>
      </c>
      <c r="DK372">
        <v>0</v>
      </c>
      <c r="DL372" t="s">
        <v>3</v>
      </c>
      <c r="DM372">
        <v>0</v>
      </c>
      <c r="DN372" t="s">
        <v>3</v>
      </c>
      <c r="DO372">
        <v>0</v>
      </c>
    </row>
    <row r="373" spans="1:119" x14ac:dyDescent="0.2">
      <c r="A373">
        <f>ROW(Source!A472)</f>
        <v>472</v>
      </c>
      <c r="B373">
        <v>69726971</v>
      </c>
      <c r="C373">
        <v>69734615</v>
      </c>
      <c r="D373">
        <v>27439630</v>
      </c>
      <c r="E373">
        <v>1</v>
      </c>
      <c r="F373">
        <v>1</v>
      </c>
      <c r="G373">
        <v>1</v>
      </c>
      <c r="H373">
        <v>2</v>
      </c>
      <c r="I373" t="s">
        <v>986</v>
      </c>
      <c r="J373" t="s">
        <v>987</v>
      </c>
      <c r="K373" t="s">
        <v>988</v>
      </c>
      <c r="L373">
        <v>1368</v>
      </c>
      <c r="N373">
        <v>1011</v>
      </c>
      <c r="O373" t="s">
        <v>978</v>
      </c>
      <c r="P373" t="s">
        <v>978</v>
      </c>
      <c r="Q373">
        <v>1</v>
      </c>
      <c r="W373">
        <v>0</v>
      </c>
      <c r="X373">
        <v>-72110300</v>
      </c>
      <c r="Y373">
        <f t="shared" si="164"/>
        <v>1.27</v>
      </c>
      <c r="AA373">
        <v>0</v>
      </c>
      <c r="AB373">
        <v>31.27</v>
      </c>
      <c r="AC373">
        <v>13.61</v>
      </c>
      <c r="AD373">
        <v>0</v>
      </c>
      <c r="AE373">
        <v>0</v>
      </c>
      <c r="AF373">
        <v>31.27</v>
      </c>
      <c r="AG373">
        <v>13.61</v>
      </c>
      <c r="AH373">
        <v>0</v>
      </c>
      <c r="AI373">
        <v>1</v>
      </c>
      <c r="AJ373">
        <v>1</v>
      </c>
      <c r="AK373">
        <v>1</v>
      </c>
      <c r="AL373">
        <v>1</v>
      </c>
      <c r="AM373">
        <v>0</v>
      </c>
      <c r="AN373">
        <v>0</v>
      </c>
      <c r="AO373">
        <v>1</v>
      </c>
      <c r="AP373">
        <v>0</v>
      </c>
      <c r="AQ373">
        <v>0</v>
      </c>
      <c r="AR373">
        <v>0</v>
      </c>
      <c r="AS373" t="s">
        <v>3</v>
      </c>
      <c r="AT373">
        <v>1.27</v>
      </c>
      <c r="AU373" t="s">
        <v>3</v>
      </c>
      <c r="AV373">
        <v>0</v>
      </c>
      <c r="AW373">
        <v>2</v>
      </c>
      <c r="AX373">
        <v>69734624</v>
      </c>
      <c r="AY373">
        <v>1</v>
      </c>
      <c r="AZ373">
        <v>0</v>
      </c>
      <c r="BA373">
        <v>377</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CV373">
        <v>0</v>
      </c>
      <c r="CW373">
        <f>ROUND(Y373*Source!I472*DO373,9)</f>
        <v>0</v>
      </c>
      <c r="CX373">
        <f>ROUND(Y373*Source!I472,9)</f>
        <v>8.6360000000000006E-2</v>
      </c>
      <c r="CY373">
        <f>AB373</f>
        <v>31.27</v>
      </c>
      <c r="CZ373">
        <f>AF373</f>
        <v>31.27</v>
      </c>
      <c r="DA373">
        <f>AJ373</f>
        <v>1</v>
      </c>
      <c r="DB373">
        <f t="shared" si="165"/>
        <v>39.71</v>
      </c>
      <c r="DC373">
        <f t="shared" si="166"/>
        <v>17.28</v>
      </c>
      <c r="DD373" t="s">
        <v>3</v>
      </c>
      <c r="DE373" t="s">
        <v>3</v>
      </c>
      <c r="DF373">
        <f t="shared" si="170"/>
        <v>0</v>
      </c>
      <c r="DG373">
        <f t="shared" si="168"/>
        <v>3</v>
      </c>
      <c r="DH373">
        <f t="shared" si="169"/>
        <v>1</v>
      </c>
      <c r="DI373">
        <f t="shared" si="167"/>
        <v>0</v>
      </c>
      <c r="DJ373">
        <f>DG373</f>
        <v>3</v>
      </c>
      <c r="DK373">
        <v>0</v>
      </c>
      <c r="DL373" t="s">
        <v>3</v>
      </c>
      <c r="DM373">
        <v>0</v>
      </c>
      <c r="DN373" t="s">
        <v>3</v>
      </c>
      <c r="DO373">
        <v>0</v>
      </c>
    </row>
    <row r="374" spans="1:119" x14ac:dyDescent="0.2">
      <c r="A374">
        <f>ROW(Source!A472)</f>
        <v>472</v>
      </c>
      <c r="B374">
        <v>69726971</v>
      </c>
      <c r="C374">
        <v>69734615</v>
      </c>
      <c r="D374">
        <v>27440041</v>
      </c>
      <c r="E374">
        <v>1</v>
      </c>
      <c r="F374">
        <v>1</v>
      </c>
      <c r="G374">
        <v>1</v>
      </c>
      <c r="H374">
        <v>2</v>
      </c>
      <c r="I374" t="s">
        <v>1003</v>
      </c>
      <c r="J374" t="s">
        <v>1004</v>
      </c>
      <c r="K374" t="s">
        <v>1005</v>
      </c>
      <c r="L374">
        <v>1368</v>
      </c>
      <c r="N374">
        <v>1011</v>
      </c>
      <c r="O374" t="s">
        <v>978</v>
      </c>
      <c r="P374" t="s">
        <v>978</v>
      </c>
      <c r="Q374">
        <v>1</v>
      </c>
      <c r="W374">
        <v>0</v>
      </c>
      <c r="X374">
        <v>781889226</v>
      </c>
      <c r="Y374">
        <f t="shared" si="164"/>
        <v>9.07</v>
      </c>
      <c r="AA374">
        <v>0</v>
      </c>
      <c r="AB374">
        <v>0.5</v>
      </c>
      <c r="AC374">
        <v>0</v>
      </c>
      <c r="AD374">
        <v>0</v>
      </c>
      <c r="AE374">
        <v>0</v>
      </c>
      <c r="AF374">
        <v>0.5</v>
      </c>
      <c r="AG374">
        <v>0</v>
      </c>
      <c r="AH374">
        <v>0</v>
      </c>
      <c r="AI374">
        <v>1</v>
      </c>
      <c r="AJ374">
        <v>1</v>
      </c>
      <c r="AK374">
        <v>1</v>
      </c>
      <c r="AL374">
        <v>1</v>
      </c>
      <c r="AM374">
        <v>0</v>
      </c>
      <c r="AN374">
        <v>0</v>
      </c>
      <c r="AO374">
        <v>1</v>
      </c>
      <c r="AP374">
        <v>0</v>
      </c>
      <c r="AQ374">
        <v>0</v>
      </c>
      <c r="AR374">
        <v>0</v>
      </c>
      <c r="AS374" t="s">
        <v>3</v>
      </c>
      <c r="AT374">
        <v>9.07</v>
      </c>
      <c r="AU374" t="s">
        <v>3</v>
      </c>
      <c r="AV374">
        <v>0</v>
      </c>
      <c r="AW374">
        <v>2</v>
      </c>
      <c r="AX374">
        <v>69734625</v>
      </c>
      <c r="AY374">
        <v>1</v>
      </c>
      <c r="AZ374">
        <v>0</v>
      </c>
      <c r="BA374">
        <v>378</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CV374">
        <v>0</v>
      </c>
      <c r="CW374">
        <f>ROUND(Y374*Source!I472*DO374,9)</f>
        <v>0</v>
      </c>
      <c r="CX374">
        <f>ROUND(Y374*Source!I472,9)</f>
        <v>0.61675999999999997</v>
      </c>
      <c r="CY374">
        <f>AB374</f>
        <v>0.5</v>
      </c>
      <c r="CZ374">
        <f>AF374</f>
        <v>0.5</v>
      </c>
      <c r="DA374">
        <f>AJ374</f>
        <v>1</v>
      </c>
      <c r="DB374">
        <f t="shared" si="165"/>
        <v>4.54</v>
      </c>
      <c r="DC374">
        <f t="shared" si="166"/>
        <v>0</v>
      </c>
      <c r="DD374" t="s">
        <v>3</v>
      </c>
      <c r="DE374" t="s">
        <v>3</v>
      </c>
      <c r="DF374">
        <f t="shared" si="170"/>
        <v>0</v>
      </c>
      <c r="DG374">
        <f t="shared" si="168"/>
        <v>1</v>
      </c>
      <c r="DH374">
        <f t="shared" si="169"/>
        <v>0</v>
      </c>
      <c r="DI374">
        <f t="shared" si="167"/>
        <v>0</v>
      </c>
      <c r="DJ374">
        <f>DG374</f>
        <v>1</v>
      </c>
      <c r="DK374">
        <v>0</v>
      </c>
      <c r="DL374" t="s">
        <v>3</v>
      </c>
      <c r="DM374">
        <v>0</v>
      </c>
      <c r="DN374" t="s">
        <v>3</v>
      </c>
      <c r="DO374">
        <v>0</v>
      </c>
    </row>
    <row r="375" spans="1:119" x14ac:dyDescent="0.2">
      <c r="A375">
        <f>ROW(Source!A472)</f>
        <v>472</v>
      </c>
      <c r="B375">
        <v>69726971</v>
      </c>
      <c r="C375">
        <v>69734615</v>
      </c>
      <c r="D375">
        <v>27416566</v>
      </c>
      <c r="E375">
        <v>1</v>
      </c>
      <c r="F375">
        <v>1</v>
      </c>
      <c r="G375">
        <v>1</v>
      </c>
      <c r="H375">
        <v>3</v>
      </c>
      <c r="I375" t="s">
        <v>82</v>
      </c>
      <c r="J375" t="s">
        <v>194</v>
      </c>
      <c r="K375" t="s">
        <v>83</v>
      </c>
      <c r="L375">
        <v>1339</v>
      </c>
      <c r="N375">
        <v>1007</v>
      </c>
      <c r="O375" t="s">
        <v>40</v>
      </c>
      <c r="P375" t="s">
        <v>40</v>
      </c>
      <c r="Q375">
        <v>1</v>
      </c>
      <c r="W375">
        <v>0</v>
      </c>
      <c r="X375">
        <v>1967222743</v>
      </c>
      <c r="Y375">
        <f t="shared" si="164"/>
        <v>3.5</v>
      </c>
      <c r="AA375">
        <v>7.14</v>
      </c>
      <c r="AB375">
        <v>0</v>
      </c>
      <c r="AC375">
        <v>0</v>
      </c>
      <c r="AD375">
        <v>0</v>
      </c>
      <c r="AE375">
        <v>7.14</v>
      </c>
      <c r="AF375">
        <v>0</v>
      </c>
      <c r="AG375">
        <v>0</v>
      </c>
      <c r="AH375">
        <v>0</v>
      </c>
      <c r="AI375">
        <v>1</v>
      </c>
      <c r="AJ375">
        <v>1</v>
      </c>
      <c r="AK375">
        <v>1</v>
      </c>
      <c r="AL375">
        <v>1</v>
      </c>
      <c r="AM375">
        <v>0</v>
      </c>
      <c r="AN375">
        <v>0</v>
      </c>
      <c r="AO375">
        <v>0</v>
      </c>
      <c r="AP375">
        <v>1</v>
      </c>
      <c r="AQ375">
        <v>0</v>
      </c>
      <c r="AR375">
        <v>0</v>
      </c>
      <c r="AS375" t="s">
        <v>3</v>
      </c>
      <c r="AT375">
        <v>3.5</v>
      </c>
      <c r="AU375" t="s">
        <v>3</v>
      </c>
      <c r="AV375">
        <v>0</v>
      </c>
      <c r="AW375">
        <v>2</v>
      </c>
      <c r="AX375">
        <v>69734627</v>
      </c>
      <c r="AY375">
        <v>1</v>
      </c>
      <c r="AZ375">
        <v>0</v>
      </c>
      <c r="BA375">
        <v>380</v>
      </c>
      <c r="BB375">
        <v>3</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CV375">
        <v>0</v>
      </c>
      <c r="CW375">
        <v>0</v>
      </c>
      <c r="CX375">
        <f>ROUND(Y375*Source!I472,9)</f>
        <v>0.23799999999999999</v>
      </c>
      <c r="CY375">
        <f>AA375</f>
        <v>7.14</v>
      </c>
      <c r="CZ375">
        <f>AE375</f>
        <v>7.14</v>
      </c>
      <c r="DA375">
        <f>AI375</f>
        <v>1</v>
      </c>
      <c r="DB375">
        <f t="shared" si="165"/>
        <v>24.99</v>
      </c>
      <c r="DC375">
        <f t="shared" si="166"/>
        <v>0</v>
      </c>
      <c r="DD375" t="s">
        <v>3</v>
      </c>
      <c r="DE375" t="s">
        <v>3</v>
      </c>
      <c r="DF375">
        <f t="shared" si="170"/>
        <v>2</v>
      </c>
      <c r="DG375">
        <f t="shared" si="168"/>
        <v>0</v>
      </c>
      <c r="DH375">
        <f t="shared" si="169"/>
        <v>0</v>
      </c>
      <c r="DI375">
        <f t="shared" si="167"/>
        <v>0</v>
      </c>
      <c r="DJ375">
        <f>DF375</f>
        <v>2</v>
      </c>
      <c r="DK375">
        <v>0</v>
      </c>
      <c r="DL375" t="s">
        <v>3</v>
      </c>
      <c r="DM375">
        <v>0</v>
      </c>
      <c r="DN375" t="s">
        <v>3</v>
      </c>
      <c r="DO375">
        <v>0</v>
      </c>
    </row>
    <row r="376" spans="1:119" x14ac:dyDescent="0.2">
      <c r="A376">
        <f>ROW(Source!A472)</f>
        <v>472</v>
      </c>
      <c r="B376">
        <v>69726971</v>
      </c>
      <c r="C376">
        <v>69734615</v>
      </c>
      <c r="D376">
        <v>61332096</v>
      </c>
      <c r="E376">
        <v>1</v>
      </c>
      <c r="F376">
        <v>1</v>
      </c>
      <c r="G376">
        <v>1</v>
      </c>
      <c r="H376">
        <v>3</v>
      </c>
      <c r="I376" t="s">
        <v>189</v>
      </c>
      <c r="J376" t="s">
        <v>191</v>
      </c>
      <c r="K376" t="s">
        <v>190</v>
      </c>
      <c r="L376">
        <v>1339</v>
      </c>
      <c r="N376">
        <v>1007</v>
      </c>
      <c r="O376" t="s">
        <v>40</v>
      </c>
      <c r="P376" t="s">
        <v>40</v>
      </c>
      <c r="Q376">
        <v>1</v>
      </c>
      <c r="W376">
        <v>0</v>
      </c>
      <c r="X376">
        <v>1799260510</v>
      </c>
      <c r="Y376">
        <f t="shared" si="164"/>
        <v>2.04</v>
      </c>
      <c r="AA376">
        <v>867.14</v>
      </c>
      <c r="AB376">
        <v>0</v>
      </c>
      <c r="AC376">
        <v>0</v>
      </c>
      <c r="AD376">
        <v>0</v>
      </c>
      <c r="AE376">
        <v>867.14</v>
      </c>
      <c r="AF376">
        <v>0</v>
      </c>
      <c r="AG376">
        <v>0</v>
      </c>
      <c r="AH376">
        <v>0</v>
      </c>
      <c r="AI376">
        <v>1</v>
      </c>
      <c r="AJ376">
        <v>1</v>
      </c>
      <c r="AK376">
        <v>1</v>
      </c>
      <c r="AL376">
        <v>1</v>
      </c>
      <c r="AM376">
        <v>0</v>
      </c>
      <c r="AN376">
        <v>0</v>
      </c>
      <c r="AO376">
        <v>0</v>
      </c>
      <c r="AP376">
        <v>1</v>
      </c>
      <c r="AQ376">
        <v>0</v>
      </c>
      <c r="AR376">
        <v>0</v>
      </c>
      <c r="AS376" t="s">
        <v>3</v>
      </c>
      <c r="AT376">
        <v>2.04</v>
      </c>
      <c r="AU376" t="s">
        <v>3</v>
      </c>
      <c r="AV376">
        <v>0</v>
      </c>
      <c r="AW376">
        <v>1</v>
      </c>
      <c r="AX376">
        <v>-1</v>
      </c>
      <c r="AY376">
        <v>0</v>
      </c>
      <c r="AZ376">
        <v>0</v>
      </c>
      <c r="BA376" t="s">
        <v>3</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CV376">
        <v>0</v>
      </c>
      <c r="CW376">
        <v>0</v>
      </c>
      <c r="CX376">
        <f>ROUND(Y376*Source!I472,9)</f>
        <v>0.13872000000000001</v>
      </c>
      <c r="CY376">
        <f>AA376</f>
        <v>867.14</v>
      </c>
      <c r="CZ376">
        <f>AE376</f>
        <v>867.14</v>
      </c>
      <c r="DA376">
        <f>AI376</f>
        <v>1</v>
      </c>
      <c r="DB376">
        <f t="shared" si="165"/>
        <v>1768.97</v>
      </c>
      <c r="DC376">
        <f t="shared" si="166"/>
        <v>0</v>
      </c>
      <c r="DD376" t="s">
        <v>3</v>
      </c>
      <c r="DE376" t="s">
        <v>3</v>
      </c>
      <c r="DF376">
        <f t="shared" si="170"/>
        <v>120</v>
      </c>
      <c r="DG376">
        <f t="shared" si="168"/>
        <v>0</v>
      </c>
      <c r="DH376">
        <f t="shared" si="169"/>
        <v>0</v>
      </c>
      <c r="DI376">
        <f t="shared" si="167"/>
        <v>0</v>
      </c>
      <c r="DJ376">
        <f>DF376</f>
        <v>120</v>
      </c>
      <c r="DK376">
        <v>0</v>
      </c>
      <c r="DL376" t="s">
        <v>3</v>
      </c>
      <c r="DM376">
        <v>0</v>
      </c>
      <c r="DN376" t="s">
        <v>3</v>
      </c>
      <c r="DO376">
        <v>0</v>
      </c>
    </row>
    <row r="377" spans="1:119" x14ac:dyDescent="0.2">
      <c r="A377">
        <f>ROW(Source!A473)</f>
        <v>473</v>
      </c>
      <c r="B377">
        <v>69726884</v>
      </c>
      <c r="C377">
        <v>69734615</v>
      </c>
      <c r="D377">
        <v>27496319</v>
      </c>
      <c r="E377">
        <v>1</v>
      </c>
      <c r="F377">
        <v>1</v>
      </c>
      <c r="G377">
        <v>1</v>
      </c>
      <c r="H377">
        <v>1</v>
      </c>
      <c r="I377" t="s">
        <v>1001</v>
      </c>
      <c r="J377" t="s">
        <v>3</v>
      </c>
      <c r="K377" t="s">
        <v>1002</v>
      </c>
      <c r="L377">
        <v>1369</v>
      </c>
      <c r="N377">
        <v>1013</v>
      </c>
      <c r="O377" t="s">
        <v>974</v>
      </c>
      <c r="P377" t="s">
        <v>974</v>
      </c>
      <c r="Q377">
        <v>1</v>
      </c>
      <c r="W377">
        <v>0</v>
      </c>
      <c r="X377">
        <v>1189128158</v>
      </c>
      <c r="Y377">
        <f t="shared" si="164"/>
        <v>39.51</v>
      </c>
      <c r="AA377">
        <v>0</v>
      </c>
      <c r="AB377">
        <v>0</v>
      </c>
      <c r="AC377">
        <v>0</v>
      </c>
      <c r="AD377">
        <v>203.13</v>
      </c>
      <c r="AE377">
        <v>0</v>
      </c>
      <c r="AF377">
        <v>0</v>
      </c>
      <c r="AG377">
        <v>0</v>
      </c>
      <c r="AH377">
        <v>8.01</v>
      </c>
      <c r="AI377">
        <v>1</v>
      </c>
      <c r="AJ377">
        <v>1</v>
      </c>
      <c r="AK377">
        <v>1</v>
      </c>
      <c r="AL377">
        <v>25.36</v>
      </c>
      <c r="AM377">
        <v>5</v>
      </c>
      <c r="AN377">
        <v>0</v>
      </c>
      <c r="AO377">
        <v>1</v>
      </c>
      <c r="AP377">
        <v>0</v>
      </c>
      <c r="AQ377">
        <v>0</v>
      </c>
      <c r="AR377">
        <v>0</v>
      </c>
      <c r="AS377" t="s">
        <v>3</v>
      </c>
      <c r="AT377">
        <v>39.51</v>
      </c>
      <c r="AU377" t="s">
        <v>3</v>
      </c>
      <c r="AV377">
        <v>1</v>
      </c>
      <c r="AW377">
        <v>2</v>
      </c>
      <c r="AX377">
        <v>69734622</v>
      </c>
      <c r="AY377">
        <v>1</v>
      </c>
      <c r="AZ377">
        <v>0</v>
      </c>
      <c r="BA377">
        <v>381</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CU377">
        <f>ROUND(AT377*Source!I473*AH377*AL377,0)</f>
        <v>546</v>
      </c>
      <c r="CV377">
        <f>ROUND(Y377*Source!I473,9)</f>
        <v>2.68668</v>
      </c>
      <c r="CW377">
        <v>0</v>
      </c>
      <c r="CX377">
        <f>ROUND(Y377*Source!I473,9)</f>
        <v>2.68668</v>
      </c>
      <c r="CY377">
        <f>AD377</f>
        <v>203.13</v>
      </c>
      <c r="CZ377">
        <f>AH377</f>
        <v>8.01</v>
      </c>
      <c r="DA377">
        <f>AL377</f>
        <v>25.36</v>
      </c>
      <c r="DB377">
        <f t="shared" si="165"/>
        <v>316.48</v>
      </c>
      <c r="DC377">
        <f t="shared" si="166"/>
        <v>0</v>
      </c>
      <c r="DD377" t="s">
        <v>3</v>
      </c>
      <c r="DE377" t="s">
        <v>3</v>
      </c>
      <c r="DF377">
        <f t="shared" si="170"/>
        <v>0</v>
      </c>
      <c r="DG377">
        <f t="shared" si="168"/>
        <v>0</v>
      </c>
      <c r="DH377">
        <f t="shared" si="169"/>
        <v>0</v>
      </c>
      <c r="DI377">
        <f>ROUND(ROUND(AH377*AL377,0)*CX377,0)</f>
        <v>545</v>
      </c>
      <c r="DJ377">
        <f>DI377</f>
        <v>545</v>
      </c>
      <c r="DK377">
        <v>0</v>
      </c>
      <c r="DL377" t="s">
        <v>3</v>
      </c>
      <c r="DM377">
        <v>0</v>
      </c>
      <c r="DN377" t="s">
        <v>3</v>
      </c>
      <c r="DO377">
        <v>0</v>
      </c>
    </row>
    <row r="378" spans="1:119" x14ac:dyDescent="0.2">
      <c r="A378">
        <f>ROW(Source!A473)</f>
        <v>473</v>
      </c>
      <c r="B378">
        <v>69726884</v>
      </c>
      <c r="C378">
        <v>69734615</v>
      </c>
      <c r="D378">
        <v>121548</v>
      </c>
      <c r="E378">
        <v>1</v>
      </c>
      <c r="F378">
        <v>1</v>
      </c>
      <c r="G378">
        <v>1</v>
      </c>
      <c r="H378">
        <v>1</v>
      </c>
      <c r="I378" t="s">
        <v>36</v>
      </c>
      <c r="J378" t="s">
        <v>3</v>
      </c>
      <c r="K378" t="s">
        <v>981</v>
      </c>
      <c r="L378">
        <v>608254</v>
      </c>
      <c r="N378">
        <v>1013</v>
      </c>
      <c r="O378" t="s">
        <v>982</v>
      </c>
      <c r="P378" t="s">
        <v>982</v>
      </c>
      <c r="Q378">
        <v>1</v>
      </c>
      <c r="W378">
        <v>0</v>
      </c>
      <c r="X378">
        <v>-185737400</v>
      </c>
      <c r="Y378">
        <f t="shared" si="164"/>
        <v>1.27</v>
      </c>
      <c r="AA378">
        <v>0</v>
      </c>
      <c r="AB378">
        <v>0</v>
      </c>
      <c r="AC378">
        <v>0</v>
      </c>
      <c r="AD378">
        <v>0</v>
      </c>
      <c r="AE378">
        <v>0</v>
      </c>
      <c r="AF378">
        <v>0</v>
      </c>
      <c r="AG378">
        <v>0</v>
      </c>
      <c r="AH378">
        <v>0</v>
      </c>
      <c r="AI378">
        <v>1</v>
      </c>
      <c r="AJ378">
        <v>1</v>
      </c>
      <c r="AK378">
        <v>19.8</v>
      </c>
      <c r="AL378">
        <v>1</v>
      </c>
      <c r="AM378">
        <v>5</v>
      </c>
      <c r="AN378">
        <v>0</v>
      </c>
      <c r="AO378">
        <v>1</v>
      </c>
      <c r="AP378">
        <v>0</v>
      </c>
      <c r="AQ378">
        <v>0</v>
      </c>
      <c r="AR378">
        <v>0</v>
      </c>
      <c r="AS378" t="s">
        <v>3</v>
      </c>
      <c r="AT378">
        <v>1.27</v>
      </c>
      <c r="AU378" t="s">
        <v>3</v>
      </c>
      <c r="AV378">
        <v>2</v>
      </c>
      <c r="AW378">
        <v>2</v>
      </c>
      <c r="AX378">
        <v>69734623</v>
      </c>
      <c r="AY378">
        <v>1</v>
      </c>
      <c r="AZ378">
        <v>0</v>
      </c>
      <c r="BA378">
        <v>382</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CV378">
        <v>0</v>
      </c>
      <c r="CW378">
        <v>0</v>
      </c>
      <c r="CX378">
        <f>ROUND(Y378*Source!I473,9)</f>
        <v>8.6360000000000006E-2</v>
      </c>
      <c r="CY378">
        <f>AD378</f>
        <v>0</v>
      </c>
      <c r="CZ378">
        <f>AH378</f>
        <v>0</v>
      </c>
      <c r="DA378">
        <f>AL378</f>
        <v>1</v>
      </c>
      <c r="DB378">
        <f t="shared" si="165"/>
        <v>0</v>
      </c>
      <c r="DC378">
        <f t="shared" si="166"/>
        <v>0</v>
      </c>
      <c r="DD378" t="s">
        <v>3</v>
      </c>
      <c r="DE378" t="s">
        <v>3</v>
      </c>
      <c r="DF378">
        <f t="shared" si="170"/>
        <v>0</v>
      </c>
      <c r="DG378">
        <f t="shared" si="168"/>
        <v>0</v>
      </c>
      <c r="DH378">
        <f>ROUND(ROUND(AG378*AK378,0)*CX378,0)</f>
        <v>0</v>
      </c>
      <c r="DI378">
        <f t="shared" ref="DI378:DI387" si="171">ROUND(ROUND(AH378,0)*CX378,0)</f>
        <v>0</v>
      </c>
      <c r="DJ378">
        <f>DI378</f>
        <v>0</v>
      </c>
      <c r="DK378">
        <v>0</v>
      </c>
      <c r="DL378" t="s">
        <v>3</v>
      </c>
      <c r="DM378">
        <v>0</v>
      </c>
      <c r="DN378" t="s">
        <v>3</v>
      </c>
      <c r="DO378">
        <v>0</v>
      </c>
    </row>
    <row r="379" spans="1:119" x14ac:dyDescent="0.2">
      <c r="A379">
        <f>ROW(Source!A473)</f>
        <v>473</v>
      </c>
      <c r="B379">
        <v>69726884</v>
      </c>
      <c r="C379">
        <v>69734615</v>
      </c>
      <c r="D379">
        <v>27439630</v>
      </c>
      <c r="E379">
        <v>1</v>
      </c>
      <c r="F379">
        <v>1</v>
      </c>
      <c r="G379">
        <v>1</v>
      </c>
      <c r="H379">
        <v>2</v>
      </c>
      <c r="I379" t="s">
        <v>986</v>
      </c>
      <c r="J379" t="s">
        <v>987</v>
      </c>
      <c r="K379" t="s">
        <v>988</v>
      </c>
      <c r="L379">
        <v>1368</v>
      </c>
      <c r="N379">
        <v>1011</v>
      </c>
      <c r="O379" t="s">
        <v>978</v>
      </c>
      <c r="P379" t="s">
        <v>978</v>
      </c>
      <c r="Q379">
        <v>1</v>
      </c>
      <c r="W379">
        <v>0</v>
      </c>
      <c r="X379">
        <v>-72110300</v>
      </c>
      <c r="Y379">
        <f t="shared" si="164"/>
        <v>1.27</v>
      </c>
      <c r="AA379">
        <v>0</v>
      </c>
      <c r="AB379">
        <v>245.16</v>
      </c>
      <c r="AC379">
        <v>269.48</v>
      </c>
      <c r="AD379">
        <v>0</v>
      </c>
      <c r="AE379">
        <v>0</v>
      </c>
      <c r="AF379">
        <v>31.27</v>
      </c>
      <c r="AG379">
        <v>13.61</v>
      </c>
      <c r="AH379">
        <v>0</v>
      </c>
      <c r="AI379">
        <v>1</v>
      </c>
      <c r="AJ379">
        <v>7.84</v>
      </c>
      <c r="AK379">
        <v>19.8</v>
      </c>
      <c r="AL379">
        <v>1</v>
      </c>
      <c r="AM379">
        <v>5</v>
      </c>
      <c r="AN379">
        <v>0</v>
      </c>
      <c r="AO379">
        <v>1</v>
      </c>
      <c r="AP379">
        <v>0</v>
      </c>
      <c r="AQ379">
        <v>0</v>
      </c>
      <c r="AR379">
        <v>0</v>
      </c>
      <c r="AS379" t="s">
        <v>3</v>
      </c>
      <c r="AT379">
        <v>1.27</v>
      </c>
      <c r="AU379" t="s">
        <v>3</v>
      </c>
      <c r="AV379">
        <v>0</v>
      </c>
      <c r="AW379">
        <v>2</v>
      </c>
      <c r="AX379">
        <v>69734624</v>
      </c>
      <c r="AY379">
        <v>1</v>
      </c>
      <c r="AZ379">
        <v>0</v>
      </c>
      <c r="BA379">
        <v>383</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CV379">
        <v>0</v>
      </c>
      <c r="CW379">
        <f>ROUND(Y379*Source!I473*DO379,9)</f>
        <v>0</v>
      </c>
      <c r="CX379">
        <f>ROUND(Y379*Source!I473,9)</f>
        <v>8.6360000000000006E-2</v>
      </c>
      <c r="CY379">
        <f>AB379</f>
        <v>245.16</v>
      </c>
      <c r="CZ379">
        <f>AF379</f>
        <v>31.27</v>
      </c>
      <c r="DA379">
        <f>AJ379</f>
        <v>7.84</v>
      </c>
      <c r="DB379">
        <f t="shared" si="165"/>
        <v>39.71</v>
      </c>
      <c r="DC379">
        <f t="shared" si="166"/>
        <v>17.28</v>
      </c>
      <c r="DD379" t="s">
        <v>3</v>
      </c>
      <c r="DE379" t="s">
        <v>3</v>
      </c>
      <c r="DF379">
        <f t="shared" si="170"/>
        <v>0</v>
      </c>
      <c r="DG379">
        <f>ROUND(ROUND(AF379*AJ379,0)*CX379,0)</f>
        <v>21</v>
      </c>
      <c r="DH379">
        <f>ROUND(ROUND(AG379*AK379,0)*CX379,0)</f>
        <v>23</v>
      </c>
      <c r="DI379">
        <f t="shared" si="171"/>
        <v>0</v>
      </c>
      <c r="DJ379">
        <f>DG379</f>
        <v>21</v>
      </c>
      <c r="DK379">
        <v>0</v>
      </c>
      <c r="DL379" t="s">
        <v>3</v>
      </c>
      <c r="DM379">
        <v>0</v>
      </c>
      <c r="DN379" t="s">
        <v>3</v>
      </c>
      <c r="DO379">
        <v>0</v>
      </c>
    </row>
    <row r="380" spans="1:119" x14ac:dyDescent="0.2">
      <c r="A380">
        <f>ROW(Source!A473)</f>
        <v>473</v>
      </c>
      <c r="B380">
        <v>69726884</v>
      </c>
      <c r="C380">
        <v>69734615</v>
      </c>
      <c r="D380">
        <v>27440041</v>
      </c>
      <c r="E380">
        <v>1</v>
      </c>
      <c r="F380">
        <v>1</v>
      </c>
      <c r="G380">
        <v>1</v>
      </c>
      <c r="H380">
        <v>2</v>
      </c>
      <c r="I380" t="s">
        <v>1003</v>
      </c>
      <c r="J380" t="s">
        <v>1004</v>
      </c>
      <c r="K380" t="s">
        <v>1005</v>
      </c>
      <c r="L380">
        <v>1368</v>
      </c>
      <c r="N380">
        <v>1011</v>
      </c>
      <c r="O380" t="s">
        <v>978</v>
      </c>
      <c r="P380" t="s">
        <v>978</v>
      </c>
      <c r="Q380">
        <v>1</v>
      </c>
      <c r="W380">
        <v>0</v>
      </c>
      <c r="X380">
        <v>781889226</v>
      </c>
      <c r="Y380">
        <f t="shared" si="164"/>
        <v>9.07</v>
      </c>
      <c r="AA380">
        <v>0</v>
      </c>
      <c r="AB380">
        <v>3.92</v>
      </c>
      <c r="AC380">
        <v>0</v>
      </c>
      <c r="AD380">
        <v>0</v>
      </c>
      <c r="AE380">
        <v>0</v>
      </c>
      <c r="AF380">
        <v>0.5</v>
      </c>
      <c r="AG380">
        <v>0</v>
      </c>
      <c r="AH380">
        <v>0</v>
      </c>
      <c r="AI380">
        <v>1</v>
      </c>
      <c r="AJ380">
        <v>7.84</v>
      </c>
      <c r="AK380">
        <v>19.8</v>
      </c>
      <c r="AL380">
        <v>1</v>
      </c>
      <c r="AM380">
        <v>5</v>
      </c>
      <c r="AN380">
        <v>0</v>
      </c>
      <c r="AO380">
        <v>1</v>
      </c>
      <c r="AP380">
        <v>0</v>
      </c>
      <c r="AQ380">
        <v>0</v>
      </c>
      <c r="AR380">
        <v>0</v>
      </c>
      <c r="AS380" t="s">
        <v>3</v>
      </c>
      <c r="AT380">
        <v>9.07</v>
      </c>
      <c r="AU380" t="s">
        <v>3</v>
      </c>
      <c r="AV380">
        <v>0</v>
      </c>
      <c r="AW380">
        <v>2</v>
      </c>
      <c r="AX380">
        <v>69734625</v>
      </c>
      <c r="AY380">
        <v>1</v>
      </c>
      <c r="AZ380">
        <v>0</v>
      </c>
      <c r="BA380">
        <v>384</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CV380">
        <v>0</v>
      </c>
      <c r="CW380">
        <f>ROUND(Y380*Source!I473*DO380,9)</f>
        <v>0</v>
      </c>
      <c r="CX380">
        <f>ROUND(Y380*Source!I473,9)</f>
        <v>0.61675999999999997</v>
      </c>
      <c r="CY380">
        <f>AB380</f>
        <v>3.92</v>
      </c>
      <c r="CZ380">
        <f>AF380</f>
        <v>0.5</v>
      </c>
      <c r="DA380">
        <f>AJ380</f>
        <v>7.84</v>
      </c>
      <c r="DB380">
        <f t="shared" si="165"/>
        <v>4.54</v>
      </c>
      <c r="DC380">
        <f t="shared" si="166"/>
        <v>0</v>
      </c>
      <c r="DD380" t="s">
        <v>3</v>
      </c>
      <c r="DE380" t="s">
        <v>3</v>
      </c>
      <c r="DF380">
        <f t="shared" si="170"/>
        <v>0</v>
      </c>
      <c r="DG380">
        <f>ROUND(ROUND(AF380*AJ380,0)*CX380,0)</f>
        <v>2</v>
      </c>
      <c r="DH380">
        <f>ROUND(ROUND(AG380*AK380,0)*CX380,0)</f>
        <v>0</v>
      </c>
      <c r="DI380">
        <f t="shared" si="171"/>
        <v>0</v>
      </c>
      <c r="DJ380">
        <f>DG380</f>
        <v>2</v>
      </c>
      <c r="DK380">
        <v>0</v>
      </c>
      <c r="DL380" t="s">
        <v>3</v>
      </c>
      <c r="DM380">
        <v>0</v>
      </c>
      <c r="DN380" t="s">
        <v>3</v>
      </c>
      <c r="DO380">
        <v>0</v>
      </c>
    </row>
    <row r="381" spans="1:119" x14ac:dyDescent="0.2">
      <c r="A381">
        <f>ROW(Source!A473)</f>
        <v>473</v>
      </c>
      <c r="B381">
        <v>69726884</v>
      </c>
      <c r="C381">
        <v>69734615</v>
      </c>
      <c r="D381">
        <v>27416566</v>
      </c>
      <c r="E381">
        <v>1</v>
      </c>
      <c r="F381">
        <v>1</v>
      </c>
      <c r="G381">
        <v>1</v>
      </c>
      <c r="H381">
        <v>3</v>
      </c>
      <c r="I381" t="s">
        <v>82</v>
      </c>
      <c r="J381" t="s">
        <v>194</v>
      </c>
      <c r="K381" t="s">
        <v>83</v>
      </c>
      <c r="L381">
        <v>1339</v>
      </c>
      <c r="N381">
        <v>1007</v>
      </c>
      <c r="O381" t="s">
        <v>40</v>
      </c>
      <c r="P381" t="s">
        <v>40</v>
      </c>
      <c r="Q381">
        <v>1</v>
      </c>
      <c r="W381">
        <v>0</v>
      </c>
      <c r="X381">
        <v>1967222743</v>
      </c>
      <c r="Y381">
        <f t="shared" si="164"/>
        <v>3.5</v>
      </c>
      <c r="AA381">
        <v>14.19</v>
      </c>
      <c r="AB381">
        <v>0</v>
      </c>
      <c r="AC381">
        <v>0</v>
      </c>
      <c r="AD381">
        <v>0</v>
      </c>
      <c r="AE381">
        <v>1.97</v>
      </c>
      <c r="AF381">
        <v>0</v>
      </c>
      <c r="AG381">
        <v>0</v>
      </c>
      <c r="AH381">
        <v>0</v>
      </c>
      <c r="AI381">
        <v>7.56</v>
      </c>
      <c r="AJ381">
        <v>1</v>
      </c>
      <c r="AK381">
        <v>1</v>
      </c>
      <c r="AL381">
        <v>1</v>
      </c>
      <c r="AM381">
        <v>0</v>
      </c>
      <c r="AN381">
        <v>0</v>
      </c>
      <c r="AO381">
        <v>0</v>
      </c>
      <c r="AP381">
        <v>1</v>
      </c>
      <c r="AQ381">
        <v>0</v>
      </c>
      <c r="AR381">
        <v>0</v>
      </c>
      <c r="AS381" t="s">
        <v>3</v>
      </c>
      <c r="AT381">
        <v>3.5</v>
      </c>
      <c r="AU381" t="s">
        <v>3</v>
      </c>
      <c r="AV381">
        <v>0</v>
      </c>
      <c r="AW381">
        <v>2</v>
      </c>
      <c r="AX381">
        <v>69734627</v>
      </c>
      <c r="AY381">
        <v>1</v>
      </c>
      <c r="AZ381">
        <v>16384</v>
      </c>
      <c r="BA381">
        <v>386</v>
      </c>
      <c r="BB381">
        <v>3</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CV381">
        <v>0</v>
      </c>
      <c r="CW381">
        <v>0</v>
      </c>
      <c r="CX381">
        <f>ROUND(Y381*Source!I473,9)</f>
        <v>0.23799999999999999</v>
      </c>
      <c r="CY381">
        <f>AA381</f>
        <v>14.19</v>
      </c>
      <c r="CZ381">
        <f>AE381</f>
        <v>1.97</v>
      </c>
      <c r="DA381">
        <f>AI381</f>
        <v>7.56</v>
      </c>
      <c r="DB381">
        <f t="shared" si="165"/>
        <v>6.9</v>
      </c>
      <c r="DC381">
        <f t="shared" si="166"/>
        <v>0</v>
      </c>
      <c r="DD381" t="s">
        <v>3</v>
      </c>
      <c r="DE381" t="s">
        <v>3</v>
      </c>
      <c r="DF381">
        <f>ROUND(ROUND(AE381*AI381,0)*CX381,0)</f>
        <v>4</v>
      </c>
      <c r="DG381">
        <f t="shared" ref="DG381:DG389" si="172">ROUND(ROUND(AF381,0)*CX381,0)</f>
        <v>0</v>
      </c>
      <c r="DH381">
        <f t="shared" ref="DH381:DH388" si="173">ROUND(ROUND(AG381,0)*CX381,0)</f>
        <v>0</v>
      </c>
      <c r="DI381">
        <f t="shared" si="171"/>
        <v>0</v>
      </c>
      <c r="DJ381">
        <f>DF381</f>
        <v>4</v>
      </c>
      <c r="DK381">
        <v>0</v>
      </c>
      <c r="DL381" t="s">
        <v>3</v>
      </c>
      <c r="DM381">
        <v>0</v>
      </c>
      <c r="DN381" t="s">
        <v>3</v>
      </c>
      <c r="DO381">
        <v>0</v>
      </c>
    </row>
    <row r="382" spans="1:119" x14ac:dyDescent="0.2">
      <c r="A382">
        <f>ROW(Source!A473)</f>
        <v>473</v>
      </c>
      <c r="B382">
        <v>69726884</v>
      </c>
      <c r="C382">
        <v>69734615</v>
      </c>
      <c r="D382">
        <v>61332096</v>
      </c>
      <c r="E382">
        <v>1</v>
      </c>
      <c r="F382">
        <v>1</v>
      </c>
      <c r="G382">
        <v>1</v>
      </c>
      <c r="H382">
        <v>3</v>
      </c>
      <c r="I382" t="s">
        <v>189</v>
      </c>
      <c r="J382" t="s">
        <v>191</v>
      </c>
      <c r="K382" t="s">
        <v>190</v>
      </c>
      <c r="L382">
        <v>1339</v>
      </c>
      <c r="N382">
        <v>1007</v>
      </c>
      <c r="O382" t="s">
        <v>40</v>
      </c>
      <c r="P382" t="s">
        <v>40</v>
      </c>
      <c r="Q382">
        <v>1</v>
      </c>
      <c r="W382">
        <v>0</v>
      </c>
      <c r="X382">
        <v>1799260510</v>
      </c>
      <c r="Y382">
        <f t="shared" si="164"/>
        <v>2.04</v>
      </c>
      <c r="AA382">
        <v>6238.51</v>
      </c>
      <c r="AB382">
        <v>0</v>
      </c>
      <c r="AC382">
        <v>0</v>
      </c>
      <c r="AD382">
        <v>0</v>
      </c>
      <c r="AE382">
        <v>862.75</v>
      </c>
      <c r="AF382">
        <v>0</v>
      </c>
      <c r="AG382">
        <v>0</v>
      </c>
      <c r="AH382">
        <v>0</v>
      </c>
      <c r="AI382">
        <v>7.56</v>
      </c>
      <c r="AJ382">
        <v>1</v>
      </c>
      <c r="AK382">
        <v>1</v>
      </c>
      <c r="AL382">
        <v>1</v>
      </c>
      <c r="AM382">
        <v>0</v>
      </c>
      <c r="AN382">
        <v>0</v>
      </c>
      <c r="AO382">
        <v>0</v>
      </c>
      <c r="AP382">
        <v>1</v>
      </c>
      <c r="AQ382">
        <v>0</v>
      </c>
      <c r="AR382">
        <v>0</v>
      </c>
      <c r="AS382" t="s">
        <v>3</v>
      </c>
      <c r="AT382">
        <v>2.04</v>
      </c>
      <c r="AU382" t="s">
        <v>3</v>
      </c>
      <c r="AV382">
        <v>0</v>
      </c>
      <c r="AW382">
        <v>1</v>
      </c>
      <c r="AX382">
        <v>-1</v>
      </c>
      <c r="AY382">
        <v>0</v>
      </c>
      <c r="AZ382">
        <v>0</v>
      </c>
      <c r="BA382" t="s">
        <v>3</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CV382">
        <v>0</v>
      </c>
      <c r="CW382">
        <v>0</v>
      </c>
      <c r="CX382">
        <f>ROUND(Y382*Source!I473,9)</f>
        <v>0.13872000000000001</v>
      </c>
      <c r="CY382">
        <f>AA382</f>
        <v>6238.51</v>
      </c>
      <c r="CZ382">
        <f>AE382</f>
        <v>862.75</v>
      </c>
      <c r="DA382">
        <f>AI382</f>
        <v>7.56</v>
      </c>
      <c r="DB382">
        <f t="shared" si="165"/>
        <v>1760.01</v>
      </c>
      <c r="DC382">
        <f t="shared" si="166"/>
        <v>0</v>
      </c>
      <c r="DD382" t="s">
        <v>3</v>
      </c>
      <c r="DE382" t="s">
        <v>3</v>
      </c>
      <c r="DF382">
        <f>ROUND(ROUND(AE382*AI382,0)*CX382,0)</f>
        <v>905</v>
      </c>
      <c r="DG382">
        <f t="shared" si="172"/>
        <v>0</v>
      </c>
      <c r="DH382">
        <f t="shared" si="173"/>
        <v>0</v>
      </c>
      <c r="DI382">
        <f t="shared" si="171"/>
        <v>0</v>
      </c>
      <c r="DJ382">
        <f>DF382</f>
        <v>905</v>
      </c>
      <c r="DK382">
        <v>0</v>
      </c>
      <c r="DL382" t="s">
        <v>3</v>
      </c>
      <c r="DM382">
        <v>0</v>
      </c>
      <c r="DN382" t="s">
        <v>3</v>
      </c>
      <c r="DO382">
        <v>0</v>
      </c>
    </row>
    <row r="383" spans="1:119" x14ac:dyDescent="0.2">
      <c r="A383">
        <f>ROW(Source!A478)</f>
        <v>478</v>
      </c>
      <c r="B383">
        <v>69726971</v>
      </c>
      <c r="C383">
        <v>69734630</v>
      </c>
      <c r="D383">
        <v>27496319</v>
      </c>
      <c r="E383">
        <v>1</v>
      </c>
      <c r="F383">
        <v>1</v>
      </c>
      <c r="G383">
        <v>1</v>
      </c>
      <c r="H383">
        <v>1</v>
      </c>
      <c r="I383" t="s">
        <v>1001</v>
      </c>
      <c r="J383" t="s">
        <v>3</v>
      </c>
      <c r="K383" t="s">
        <v>1002</v>
      </c>
      <c r="L383">
        <v>1369</v>
      </c>
      <c r="N383">
        <v>1013</v>
      </c>
      <c r="O383" t="s">
        <v>974</v>
      </c>
      <c r="P383" t="s">
        <v>974</v>
      </c>
      <c r="Q383">
        <v>1</v>
      </c>
      <c r="W383">
        <v>0</v>
      </c>
      <c r="X383">
        <v>1189128158</v>
      </c>
      <c r="Y383">
        <f t="shared" ref="Y383:Y392" si="174">(AT383*4)</f>
        <v>2</v>
      </c>
      <c r="AA383">
        <v>0</v>
      </c>
      <c r="AB383">
        <v>0</v>
      </c>
      <c r="AC383">
        <v>0</v>
      </c>
      <c r="AD383">
        <v>8.01</v>
      </c>
      <c r="AE383">
        <v>0</v>
      </c>
      <c r="AF383">
        <v>0</v>
      </c>
      <c r="AG383">
        <v>0</v>
      </c>
      <c r="AH383">
        <v>8.01</v>
      </c>
      <c r="AI383">
        <v>1</v>
      </c>
      <c r="AJ383">
        <v>1</v>
      </c>
      <c r="AK383">
        <v>1</v>
      </c>
      <c r="AL383">
        <v>1</v>
      </c>
      <c r="AM383">
        <v>0</v>
      </c>
      <c r="AN383">
        <v>0</v>
      </c>
      <c r="AO383">
        <v>1</v>
      </c>
      <c r="AP383">
        <v>1</v>
      </c>
      <c r="AQ383">
        <v>0</v>
      </c>
      <c r="AR383">
        <v>0</v>
      </c>
      <c r="AS383" t="s">
        <v>3</v>
      </c>
      <c r="AT383">
        <v>0.5</v>
      </c>
      <c r="AU383" t="s">
        <v>199</v>
      </c>
      <c r="AV383">
        <v>1</v>
      </c>
      <c r="AW383">
        <v>2</v>
      </c>
      <c r="AX383">
        <v>69734636</v>
      </c>
      <c r="AY383">
        <v>1</v>
      </c>
      <c r="AZ383">
        <v>0</v>
      </c>
      <c r="BA383">
        <v>387</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CU383">
        <f>ROUND(AT383*Source!I478*AH383*AL383,0)</f>
        <v>0</v>
      </c>
      <c r="CV383">
        <f>ROUND(Y383*Source!I478,9)</f>
        <v>0.13600000000000001</v>
      </c>
      <c r="CW383">
        <v>0</v>
      </c>
      <c r="CX383">
        <f>ROUND(Y383*Source!I478,9)</f>
        <v>0.13600000000000001</v>
      </c>
      <c r="CY383">
        <f>AD383</f>
        <v>8.01</v>
      </c>
      <c r="CZ383">
        <f>AH383</f>
        <v>8.01</v>
      </c>
      <c r="DA383">
        <f>AL383</f>
        <v>1</v>
      </c>
      <c r="DB383">
        <f t="shared" ref="DB383:DB392" si="175">ROUND((ROUND(AT383*CZ383,2)*4),2)</f>
        <v>16.04</v>
      </c>
      <c r="DC383">
        <f t="shared" ref="DC383:DC392" si="176">ROUND((ROUND(AT383*AG383,2)*4),2)</f>
        <v>0</v>
      </c>
      <c r="DD383" t="s">
        <v>3</v>
      </c>
      <c r="DE383" t="s">
        <v>3</v>
      </c>
      <c r="DF383">
        <f t="shared" ref="DF383:DF391" si="177">ROUND(ROUND(AE383,0)*CX383,0)</f>
        <v>0</v>
      </c>
      <c r="DG383">
        <f t="shared" si="172"/>
        <v>0</v>
      </c>
      <c r="DH383">
        <f t="shared" si="173"/>
        <v>0</v>
      </c>
      <c r="DI383">
        <f t="shared" si="171"/>
        <v>1</v>
      </c>
      <c r="DJ383">
        <f>DI383</f>
        <v>1</v>
      </c>
      <c r="DK383">
        <v>0</v>
      </c>
      <c r="DL383" t="s">
        <v>3</v>
      </c>
      <c r="DM383">
        <v>0</v>
      </c>
      <c r="DN383" t="s">
        <v>3</v>
      </c>
      <c r="DO383">
        <v>0</v>
      </c>
    </row>
    <row r="384" spans="1:119" x14ac:dyDescent="0.2">
      <c r="A384">
        <f>ROW(Source!A478)</f>
        <v>478</v>
      </c>
      <c r="B384">
        <v>69726971</v>
      </c>
      <c r="C384">
        <v>69734630</v>
      </c>
      <c r="D384">
        <v>121548</v>
      </c>
      <c r="E384">
        <v>1</v>
      </c>
      <c r="F384">
        <v>1</v>
      </c>
      <c r="G384">
        <v>1</v>
      </c>
      <c r="H384">
        <v>1</v>
      </c>
      <c r="I384" t="s">
        <v>36</v>
      </c>
      <c r="J384" t="s">
        <v>3</v>
      </c>
      <c r="K384" t="s">
        <v>981</v>
      </c>
      <c r="L384">
        <v>608254</v>
      </c>
      <c r="N384">
        <v>1013</v>
      </c>
      <c r="O384" t="s">
        <v>982</v>
      </c>
      <c r="P384" t="s">
        <v>982</v>
      </c>
      <c r="Q384">
        <v>1</v>
      </c>
      <c r="W384">
        <v>0</v>
      </c>
      <c r="X384">
        <v>-185737400</v>
      </c>
      <c r="Y384">
        <f t="shared" si="174"/>
        <v>0.84</v>
      </c>
      <c r="AA384">
        <v>0</v>
      </c>
      <c r="AB384">
        <v>0</v>
      </c>
      <c r="AC384">
        <v>0</v>
      </c>
      <c r="AD384">
        <v>0</v>
      </c>
      <c r="AE384">
        <v>0</v>
      </c>
      <c r="AF384">
        <v>0</v>
      </c>
      <c r="AG384">
        <v>0</v>
      </c>
      <c r="AH384">
        <v>0</v>
      </c>
      <c r="AI384">
        <v>1</v>
      </c>
      <c r="AJ384">
        <v>1</v>
      </c>
      <c r="AK384">
        <v>1</v>
      </c>
      <c r="AL384">
        <v>1</v>
      </c>
      <c r="AM384">
        <v>0</v>
      </c>
      <c r="AN384">
        <v>0</v>
      </c>
      <c r="AO384">
        <v>1</v>
      </c>
      <c r="AP384">
        <v>1</v>
      </c>
      <c r="AQ384">
        <v>0</v>
      </c>
      <c r="AR384">
        <v>0</v>
      </c>
      <c r="AS384" t="s">
        <v>3</v>
      </c>
      <c r="AT384">
        <v>0.21</v>
      </c>
      <c r="AU384" t="s">
        <v>199</v>
      </c>
      <c r="AV384">
        <v>2</v>
      </c>
      <c r="AW384">
        <v>2</v>
      </c>
      <c r="AX384">
        <v>69734637</v>
      </c>
      <c r="AY384">
        <v>1</v>
      </c>
      <c r="AZ384">
        <v>0</v>
      </c>
      <c r="BA384">
        <v>388</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CV384">
        <v>0</v>
      </c>
      <c r="CW384">
        <v>0</v>
      </c>
      <c r="CX384">
        <f>ROUND(Y384*Source!I478,9)</f>
        <v>5.7119999999999997E-2</v>
      </c>
      <c r="CY384">
        <f>AD384</f>
        <v>0</v>
      </c>
      <c r="CZ384">
        <f>AH384</f>
        <v>0</v>
      </c>
      <c r="DA384">
        <f>AL384</f>
        <v>1</v>
      </c>
      <c r="DB384">
        <f t="shared" si="175"/>
        <v>0</v>
      </c>
      <c r="DC384">
        <f t="shared" si="176"/>
        <v>0</v>
      </c>
      <c r="DD384" t="s">
        <v>3</v>
      </c>
      <c r="DE384" t="s">
        <v>3</v>
      </c>
      <c r="DF384">
        <f t="shared" si="177"/>
        <v>0</v>
      </c>
      <c r="DG384">
        <f t="shared" si="172"/>
        <v>0</v>
      </c>
      <c r="DH384">
        <f t="shared" si="173"/>
        <v>0</v>
      </c>
      <c r="DI384">
        <f t="shared" si="171"/>
        <v>0</v>
      </c>
      <c r="DJ384">
        <f>DI384</f>
        <v>0</v>
      </c>
      <c r="DK384">
        <v>0</v>
      </c>
      <c r="DL384" t="s">
        <v>3</v>
      </c>
      <c r="DM384">
        <v>0</v>
      </c>
      <c r="DN384" t="s">
        <v>3</v>
      </c>
      <c r="DO384">
        <v>0</v>
      </c>
    </row>
    <row r="385" spans="1:119" x14ac:dyDescent="0.2">
      <c r="A385">
        <f>ROW(Source!A478)</f>
        <v>478</v>
      </c>
      <c r="B385">
        <v>69726971</v>
      </c>
      <c r="C385">
        <v>69734630</v>
      </c>
      <c r="D385">
        <v>27439630</v>
      </c>
      <c r="E385">
        <v>1</v>
      </c>
      <c r="F385">
        <v>1</v>
      </c>
      <c r="G385">
        <v>1</v>
      </c>
      <c r="H385">
        <v>2</v>
      </c>
      <c r="I385" t="s">
        <v>986</v>
      </c>
      <c r="J385" t="s">
        <v>987</v>
      </c>
      <c r="K385" t="s">
        <v>988</v>
      </c>
      <c r="L385">
        <v>1368</v>
      </c>
      <c r="N385">
        <v>1011</v>
      </c>
      <c r="O385" t="s">
        <v>978</v>
      </c>
      <c r="P385" t="s">
        <v>978</v>
      </c>
      <c r="Q385">
        <v>1</v>
      </c>
      <c r="W385">
        <v>0</v>
      </c>
      <c r="X385">
        <v>-72110300</v>
      </c>
      <c r="Y385">
        <f t="shared" si="174"/>
        <v>0.84</v>
      </c>
      <c r="AA385">
        <v>0</v>
      </c>
      <c r="AB385">
        <v>31.27</v>
      </c>
      <c r="AC385">
        <v>13.61</v>
      </c>
      <c r="AD385">
        <v>0</v>
      </c>
      <c r="AE385">
        <v>0</v>
      </c>
      <c r="AF385">
        <v>31.27</v>
      </c>
      <c r="AG385">
        <v>13.61</v>
      </c>
      <c r="AH385">
        <v>0</v>
      </c>
      <c r="AI385">
        <v>1</v>
      </c>
      <c r="AJ385">
        <v>1</v>
      </c>
      <c r="AK385">
        <v>1</v>
      </c>
      <c r="AL385">
        <v>1</v>
      </c>
      <c r="AM385">
        <v>0</v>
      </c>
      <c r="AN385">
        <v>0</v>
      </c>
      <c r="AO385">
        <v>1</v>
      </c>
      <c r="AP385">
        <v>1</v>
      </c>
      <c r="AQ385">
        <v>0</v>
      </c>
      <c r="AR385">
        <v>0</v>
      </c>
      <c r="AS385" t="s">
        <v>3</v>
      </c>
      <c r="AT385">
        <v>0.21</v>
      </c>
      <c r="AU385" t="s">
        <v>199</v>
      </c>
      <c r="AV385">
        <v>0</v>
      </c>
      <c r="AW385">
        <v>2</v>
      </c>
      <c r="AX385">
        <v>69734638</v>
      </c>
      <c r="AY385">
        <v>1</v>
      </c>
      <c r="AZ385">
        <v>0</v>
      </c>
      <c r="BA385">
        <v>389</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0</v>
      </c>
      <c r="CV385">
        <v>0</v>
      </c>
      <c r="CW385">
        <f>ROUND(Y385*Source!I478*DO385,9)</f>
        <v>0</v>
      </c>
      <c r="CX385">
        <f>ROUND(Y385*Source!I478,9)</f>
        <v>5.7119999999999997E-2</v>
      </c>
      <c r="CY385">
        <f>AB385</f>
        <v>31.27</v>
      </c>
      <c r="CZ385">
        <f>AF385</f>
        <v>31.27</v>
      </c>
      <c r="DA385">
        <f>AJ385</f>
        <v>1</v>
      </c>
      <c r="DB385">
        <f t="shared" si="175"/>
        <v>26.28</v>
      </c>
      <c r="DC385">
        <f t="shared" si="176"/>
        <v>11.44</v>
      </c>
      <c r="DD385" t="s">
        <v>3</v>
      </c>
      <c r="DE385" t="s">
        <v>3</v>
      </c>
      <c r="DF385">
        <f t="shared" si="177"/>
        <v>0</v>
      </c>
      <c r="DG385">
        <f t="shared" si="172"/>
        <v>2</v>
      </c>
      <c r="DH385">
        <f t="shared" si="173"/>
        <v>1</v>
      </c>
      <c r="DI385">
        <f t="shared" si="171"/>
        <v>0</v>
      </c>
      <c r="DJ385">
        <f>DG385</f>
        <v>2</v>
      </c>
      <c r="DK385">
        <v>0</v>
      </c>
      <c r="DL385" t="s">
        <v>3</v>
      </c>
      <c r="DM385">
        <v>0</v>
      </c>
      <c r="DN385" t="s">
        <v>3</v>
      </c>
      <c r="DO385">
        <v>0</v>
      </c>
    </row>
    <row r="386" spans="1:119" x14ac:dyDescent="0.2">
      <c r="A386">
        <f>ROW(Source!A478)</f>
        <v>478</v>
      </c>
      <c r="B386">
        <v>69726971</v>
      </c>
      <c r="C386">
        <v>69734630</v>
      </c>
      <c r="D386">
        <v>27440041</v>
      </c>
      <c r="E386">
        <v>1</v>
      </c>
      <c r="F386">
        <v>1</v>
      </c>
      <c r="G386">
        <v>1</v>
      </c>
      <c r="H386">
        <v>2</v>
      </c>
      <c r="I386" t="s">
        <v>1003</v>
      </c>
      <c r="J386" t="s">
        <v>1004</v>
      </c>
      <c r="K386" t="s">
        <v>1005</v>
      </c>
      <c r="L386">
        <v>1368</v>
      </c>
      <c r="N386">
        <v>1011</v>
      </c>
      <c r="O386" t="s">
        <v>978</v>
      </c>
      <c r="P386" t="s">
        <v>978</v>
      </c>
      <c r="Q386">
        <v>1</v>
      </c>
      <c r="W386">
        <v>0</v>
      </c>
      <c r="X386">
        <v>781889226</v>
      </c>
      <c r="Y386">
        <f t="shared" si="174"/>
        <v>9.2799999999999994</v>
      </c>
      <c r="AA386">
        <v>0</v>
      </c>
      <c r="AB386">
        <v>0.5</v>
      </c>
      <c r="AC386">
        <v>0</v>
      </c>
      <c r="AD386">
        <v>0</v>
      </c>
      <c r="AE386">
        <v>0</v>
      </c>
      <c r="AF386">
        <v>0.5</v>
      </c>
      <c r="AG386">
        <v>0</v>
      </c>
      <c r="AH386">
        <v>0</v>
      </c>
      <c r="AI386">
        <v>1</v>
      </c>
      <c r="AJ386">
        <v>1</v>
      </c>
      <c r="AK386">
        <v>1</v>
      </c>
      <c r="AL386">
        <v>1</v>
      </c>
      <c r="AM386">
        <v>0</v>
      </c>
      <c r="AN386">
        <v>0</v>
      </c>
      <c r="AO386">
        <v>1</v>
      </c>
      <c r="AP386">
        <v>1</v>
      </c>
      <c r="AQ386">
        <v>0</v>
      </c>
      <c r="AR386">
        <v>0</v>
      </c>
      <c r="AS386" t="s">
        <v>3</v>
      </c>
      <c r="AT386">
        <v>2.3199999999999998</v>
      </c>
      <c r="AU386" t="s">
        <v>199</v>
      </c>
      <c r="AV386">
        <v>0</v>
      </c>
      <c r="AW386">
        <v>2</v>
      </c>
      <c r="AX386">
        <v>69734639</v>
      </c>
      <c r="AY386">
        <v>1</v>
      </c>
      <c r="AZ386">
        <v>0</v>
      </c>
      <c r="BA386">
        <v>390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CV386">
        <v>0</v>
      </c>
      <c r="CW386">
        <f>ROUND(Y386*Source!I478*DO386,9)</f>
        <v>0</v>
      </c>
      <c r="CX386">
        <f>ROUND(Y386*Source!I478,9)</f>
        <v>0.63104000000000005</v>
      </c>
      <c r="CY386">
        <f>AB386</f>
        <v>0.5</v>
      </c>
      <c r="CZ386">
        <f>AF386</f>
        <v>0.5</v>
      </c>
      <c r="DA386">
        <f>AJ386</f>
        <v>1</v>
      </c>
      <c r="DB386">
        <f t="shared" si="175"/>
        <v>4.6399999999999997</v>
      </c>
      <c r="DC386">
        <f t="shared" si="176"/>
        <v>0</v>
      </c>
      <c r="DD386" t="s">
        <v>3</v>
      </c>
      <c r="DE386" t="s">
        <v>3</v>
      </c>
      <c r="DF386">
        <f t="shared" si="177"/>
        <v>0</v>
      </c>
      <c r="DG386">
        <f t="shared" si="172"/>
        <v>1</v>
      </c>
      <c r="DH386">
        <f t="shared" si="173"/>
        <v>0</v>
      </c>
      <c r="DI386">
        <f t="shared" si="171"/>
        <v>0</v>
      </c>
      <c r="DJ386">
        <f>DG386</f>
        <v>1</v>
      </c>
      <c r="DK386">
        <v>0</v>
      </c>
      <c r="DL386" t="s">
        <v>3</v>
      </c>
      <c r="DM386">
        <v>0</v>
      </c>
      <c r="DN386" t="s">
        <v>3</v>
      </c>
      <c r="DO386">
        <v>0</v>
      </c>
    </row>
    <row r="387" spans="1:119" x14ac:dyDescent="0.2">
      <c r="A387">
        <f>ROW(Source!A478)</f>
        <v>478</v>
      </c>
      <c r="B387">
        <v>69726971</v>
      </c>
      <c r="C387">
        <v>69734630</v>
      </c>
      <c r="D387">
        <v>61332096</v>
      </c>
      <c r="E387">
        <v>1</v>
      </c>
      <c r="F387">
        <v>1</v>
      </c>
      <c r="G387">
        <v>1</v>
      </c>
      <c r="H387">
        <v>3</v>
      </c>
      <c r="I387" t="s">
        <v>189</v>
      </c>
      <c r="J387" t="s">
        <v>191</v>
      </c>
      <c r="K387" t="s">
        <v>190</v>
      </c>
      <c r="L387">
        <v>1339</v>
      </c>
      <c r="N387">
        <v>1007</v>
      </c>
      <c r="O387" t="s">
        <v>40</v>
      </c>
      <c r="P387" t="s">
        <v>40</v>
      </c>
      <c r="Q387">
        <v>1</v>
      </c>
      <c r="W387">
        <v>0</v>
      </c>
      <c r="X387">
        <v>1799260510</v>
      </c>
      <c r="Y387">
        <f t="shared" si="174"/>
        <v>2.04</v>
      </c>
      <c r="AA387">
        <v>867.14</v>
      </c>
      <c r="AB387">
        <v>0</v>
      </c>
      <c r="AC387">
        <v>0</v>
      </c>
      <c r="AD387">
        <v>0</v>
      </c>
      <c r="AE387">
        <v>867.14</v>
      </c>
      <c r="AF387">
        <v>0</v>
      </c>
      <c r="AG387">
        <v>0</v>
      </c>
      <c r="AH387">
        <v>0</v>
      </c>
      <c r="AI387">
        <v>1</v>
      </c>
      <c r="AJ387">
        <v>1</v>
      </c>
      <c r="AK387">
        <v>1</v>
      </c>
      <c r="AL387">
        <v>1</v>
      </c>
      <c r="AM387">
        <v>0</v>
      </c>
      <c r="AN387">
        <v>0</v>
      </c>
      <c r="AO387">
        <v>0</v>
      </c>
      <c r="AP387">
        <v>1</v>
      </c>
      <c r="AQ387">
        <v>0</v>
      </c>
      <c r="AR387">
        <v>0</v>
      </c>
      <c r="AS387" t="s">
        <v>3</v>
      </c>
      <c r="AT387">
        <v>0.51</v>
      </c>
      <c r="AU387" t="s">
        <v>199</v>
      </c>
      <c r="AV387">
        <v>0</v>
      </c>
      <c r="AW387">
        <v>1</v>
      </c>
      <c r="AX387">
        <v>-1</v>
      </c>
      <c r="AY387">
        <v>0</v>
      </c>
      <c r="AZ387">
        <v>0</v>
      </c>
      <c r="BA387" t="s">
        <v>3</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CV387">
        <v>0</v>
      </c>
      <c r="CW387">
        <v>0</v>
      </c>
      <c r="CX387">
        <f>ROUND(Y387*Source!I478,9)</f>
        <v>0.13872000000000001</v>
      </c>
      <c r="CY387">
        <f>AA387</f>
        <v>867.14</v>
      </c>
      <c r="CZ387">
        <f>AE387</f>
        <v>867.14</v>
      </c>
      <c r="DA387">
        <f>AI387</f>
        <v>1</v>
      </c>
      <c r="DB387">
        <f t="shared" si="175"/>
        <v>1768.96</v>
      </c>
      <c r="DC387">
        <f t="shared" si="176"/>
        <v>0</v>
      </c>
      <c r="DD387" t="s">
        <v>3</v>
      </c>
      <c r="DE387" t="s">
        <v>3</v>
      </c>
      <c r="DF387">
        <f t="shared" si="177"/>
        <v>120</v>
      </c>
      <c r="DG387">
        <f t="shared" si="172"/>
        <v>0</v>
      </c>
      <c r="DH387">
        <f t="shared" si="173"/>
        <v>0</v>
      </c>
      <c r="DI387">
        <f t="shared" si="171"/>
        <v>0</v>
      </c>
      <c r="DJ387">
        <f>DF387</f>
        <v>120</v>
      </c>
      <c r="DK387">
        <v>0</v>
      </c>
      <c r="DL387" t="s">
        <v>3</v>
      </c>
      <c r="DM387">
        <v>0</v>
      </c>
      <c r="DN387" t="s">
        <v>3</v>
      </c>
      <c r="DO387">
        <v>0</v>
      </c>
    </row>
    <row r="388" spans="1:119" x14ac:dyDescent="0.2">
      <c r="A388">
        <f>ROW(Source!A479)</f>
        <v>479</v>
      </c>
      <c r="B388">
        <v>69726884</v>
      </c>
      <c r="C388">
        <v>69734630</v>
      </c>
      <c r="D388">
        <v>27496319</v>
      </c>
      <c r="E388">
        <v>1</v>
      </c>
      <c r="F388">
        <v>1</v>
      </c>
      <c r="G388">
        <v>1</v>
      </c>
      <c r="H388">
        <v>1</v>
      </c>
      <c r="I388" t="s">
        <v>1001</v>
      </c>
      <c r="J388" t="s">
        <v>3</v>
      </c>
      <c r="K388" t="s">
        <v>1002</v>
      </c>
      <c r="L388">
        <v>1369</v>
      </c>
      <c r="N388">
        <v>1013</v>
      </c>
      <c r="O388" t="s">
        <v>974</v>
      </c>
      <c r="P388" t="s">
        <v>974</v>
      </c>
      <c r="Q388">
        <v>1</v>
      </c>
      <c r="W388">
        <v>0</v>
      </c>
      <c r="X388">
        <v>1189128158</v>
      </c>
      <c r="Y388">
        <f t="shared" si="174"/>
        <v>2</v>
      </c>
      <c r="AA388">
        <v>0</v>
      </c>
      <c r="AB388">
        <v>0</v>
      </c>
      <c r="AC388">
        <v>0</v>
      </c>
      <c r="AD388">
        <v>203.13</v>
      </c>
      <c r="AE388">
        <v>0</v>
      </c>
      <c r="AF388">
        <v>0</v>
      </c>
      <c r="AG388">
        <v>0</v>
      </c>
      <c r="AH388">
        <v>8.01</v>
      </c>
      <c r="AI388">
        <v>1</v>
      </c>
      <c r="AJ388">
        <v>1</v>
      </c>
      <c r="AK388">
        <v>1</v>
      </c>
      <c r="AL388">
        <v>25.36</v>
      </c>
      <c r="AM388">
        <v>5</v>
      </c>
      <c r="AN388">
        <v>0</v>
      </c>
      <c r="AO388">
        <v>1</v>
      </c>
      <c r="AP388">
        <v>1</v>
      </c>
      <c r="AQ388">
        <v>0</v>
      </c>
      <c r="AR388">
        <v>0</v>
      </c>
      <c r="AS388" t="s">
        <v>3</v>
      </c>
      <c r="AT388">
        <v>0.5</v>
      </c>
      <c r="AU388" t="s">
        <v>199</v>
      </c>
      <c r="AV388">
        <v>1</v>
      </c>
      <c r="AW388">
        <v>2</v>
      </c>
      <c r="AX388">
        <v>69734636</v>
      </c>
      <c r="AY388">
        <v>1</v>
      </c>
      <c r="AZ388">
        <v>0</v>
      </c>
      <c r="BA388">
        <v>392</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CU388">
        <f>ROUND(AT388*Source!I479*AH388*AL388,0)</f>
        <v>7</v>
      </c>
      <c r="CV388">
        <f>ROUND(Y388*Source!I479,9)</f>
        <v>0.13600000000000001</v>
      </c>
      <c r="CW388">
        <v>0</v>
      </c>
      <c r="CX388">
        <f>ROUND(Y388*Source!I479,9)</f>
        <v>0.13600000000000001</v>
      </c>
      <c r="CY388">
        <f>AD388</f>
        <v>203.13</v>
      </c>
      <c r="CZ388">
        <f>AH388</f>
        <v>8.01</v>
      </c>
      <c r="DA388">
        <f>AL388</f>
        <v>25.36</v>
      </c>
      <c r="DB388">
        <f t="shared" si="175"/>
        <v>16.04</v>
      </c>
      <c r="DC388">
        <f t="shared" si="176"/>
        <v>0</v>
      </c>
      <c r="DD388" t="s">
        <v>3</v>
      </c>
      <c r="DE388" t="s">
        <v>3</v>
      </c>
      <c r="DF388">
        <f t="shared" si="177"/>
        <v>0</v>
      </c>
      <c r="DG388">
        <f t="shared" si="172"/>
        <v>0</v>
      </c>
      <c r="DH388">
        <f t="shared" si="173"/>
        <v>0</v>
      </c>
      <c r="DI388">
        <f>ROUND(ROUND(AH388*AL388,0)*CX388,0)</f>
        <v>28</v>
      </c>
      <c r="DJ388">
        <f>DI388</f>
        <v>28</v>
      </c>
      <c r="DK388">
        <v>0</v>
      </c>
      <c r="DL388" t="s">
        <v>3</v>
      </c>
      <c r="DM388">
        <v>0</v>
      </c>
      <c r="DN388" t="s">
        <v>3</v>
      </c>
      <c r="DO388">
        <v>0</v>
      </c>
    </row>
    <row r="389" spans="1:119" x14ac:dyDescent="0.2">
      <c r="A389">
        <f>ROW(Source!A479)</f>
        <v>479</v>
      </c>
      <c r="B389">
        <v>69726884</v>
      </c>
      <c r="C389">
        <v>69734630</v>
      </c>
      <c r="D389">
        <v>121548</v>
      </c>
      <c r="E389">
        <v>1</v>
      </c>
      <c r="F389">
        <v>1</v>
      </c>
      <c r="G389">
        <v>1</v>
      </c>
      <c r="H389">
        <v>1</v>
      </c>
      <c r="I389" t="s">
        <v>36</v>
      </c>
      <c r="J389" t="s">
        <v>3</v>
      </c>
      <c r="K389" t="s">
        <v>981</v>
      </c>
      <c r="L389">
        <v>608254</v>
      </c>
      <c r="N389">
        <v>1013</v>
      </c>
      <c r="O389" t="s">
        <v>982</v>
      </c>
      <c r="P389" t="s">
        <v>982</v>
      </c>
      <c r="Q389">
        <v>1</v>
      </c>
      <c r="W389">
        <v>0</v>
      </c>
      <c r="X389">
        <v>-185737400</v>
      </c>
      <c r="Y389">
        <f t="shared" si="174"/>
        <v>0.84</v>
      </c>
      <c r="AA389">
        <v>0</v>
      </c>
      <c r="AB389">
        <v>0</v>
      </c>
      <c r="AC389">
        <v>0</v>
      </c>
      <c r="AD389">
        <v>0</v>
      </c>
      <c r="AE389">
        <v>0</v>
      </c>
      <c r="AF389">
        <v>0</v>
      </c>
      <c r="AG389">
        <v>0</v>
      </c>
      <c r="AH389">
        <v>0</v>
      </c>
      <c r="AI389">
        <v>1</v>
      </c>
      <c r="AJ389">
        <v>1</v>
      </c>
      <c r="AK389">
        <v>19.8</v>
      </c>
      <c r="AL389">
        <v>1</v>
      </c>
      <c r="AM389">
        <v>5</v>
      </c>
      <c r="AN389">
        <v>0</v>
      </c>
      <c r="AO389">
        <v>1</v>
      </c>
      <c r="AP389">
        <v>1</v>
      </c>
      <c r="AQ389">
        <v>0</v>
      </c>
      <c r="AR389">
        <v>0</v>
      </c>
      <c r="AS389" t="s">
        <v>3</v>
      </c>
      <c r="AT389">
        <v>0.21</v>
      </c>
      <c r="AU389" t="s">
        <v>199</v>
      </c>
      <c r="AV389">
        <v>2</v>
      </c>
      <c r="AW389">
        <v>2</v>
      </c>
      <c r="AX389">
        <v>69734637</v>
      </c>
      <c r="AY389">
        <v>1</v>
      </c>
      <c r="AZ389">
        <v>0</v>
      </c>
      <c r="BA389">
        <v>393</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CV389">
        <v>0</v>
      </c>
      <c r="CW389">
        <v>0</v>
      </c>
      <c r="CX389">
        <f>ROUND(Y389*Source!I479,9)</f>
        <v>5.7119999999999997E-2</v>
      </c>
      <c r="CY389">
        <f>AD389</f>
        <v>0</v>
      </c>
      <c r="CZ389">
        <f>AH389</f>
        <v>0</v>
      </c>
      <c r="DA389">
        <f>AL389</f>
        <v>1</v>
      </c>
      <c r="DB389">
        <f t="shared" si="175"/>
        <v>0</v>
      </c>
      <c r="DC389">
        <f t="shared" si="176"/>
        <v>0</v>
      </c>
      <c r="DD389" t="s">
        <v>3</v>
      </c>
      <c r="DE389" t="s">
        <v>3</v>
      </c>
      <c r="DF389">
        <f t="shared" si="177"/>
        <v>0</v>
      </c>
      <c r="DG389">
        <f t="shared" si="172"/>
        <v>0</v>
      </c>
      <c r="DH389">
        <f>ROUND(ROUND(AG389*AK389,0)*CX389,0)</f>
        <v>0</v>
      </c>
      <c r="DI389">
        <f t="shared" ref="DI389:DI397" si="178">ROUND(ROUND(AH389,0)*CX389,0)</f>
        <v>0</v>
      </c>
      <c r="DJ389">
        <f>DI389</f>
        <v>0</v>
      </c>
      <c r="DK389">
        <v>0</v>
      </c>
      <c r="DL389" t="s">
        <v>3</v>
      </c>
      <c r="DM389">
        <v>0</v>
      </c>
      <c r="DN389" t="s">
        <v>3</v>
      </c>
      <c r="DO389">
        <v>0</v>
      </c>
    </row>
    <row r="390" spans="1:119" x14ac:dyDescent="0.2">
      <c r="A390">
        <f>ROW(Source!A479)</f>
        <v>479</v>
      </c>
      <c r="B390">
        <v>69726884</v>
      </c>
      <c r="C390">
        <v>69734630</v>
      </c>
      <c r="D390">
        <v>27439630</v>
      </c>
      <c r="E390">
        <v>1</v>
      </c>
      <c r="F390">
        <v>1</v>
      </c>
      <c r="G390">
        <v>1</v>
      </c>
      <c r="H390">
        <v>2</v>
      </c>
      <c r="I390" t="s">
        <v>986</v>
      </c>
      <c r="J390" t="s">
        <v>987</v>
      </c>
      <c r="K390" t="s">
        <v>988</v>
      </c>
      <c r="L390">
        <v>1368</v>
      </c>
      <c r="N390">
        <v>1011</v>
      </c>
      <c r="O390" t="s">
        <v>978</v>
      </c>
      <c r="P390" t="s">
        <v>978</v>
      </c>
      <c r="Q390">
        <v>1</v>
      </c>
      <c r="W390">
        <v>0</v>
      </c>
      <c r="X390">
        <v>-72110300</v>
      </c>
      <c r="Y390">
        <f t="shared" si="174"/>
        <v>0.84</v>
      </c>
      <c r="AA390">
        <v>0</v>
      </c>
      <c r="AB390">
        <v>245.16</v>
      </c>
      <c r="AC390">
        <v>269.48</v>
      </c>
      <c r="AD390">
        <v>0</v>
      </c>
      <c r="AE390">
        <v>0</v>
      </c>
      <c r="AF390">
        <v>31.27</v>
      </c>
      <c r="AG390">
        <v>13.61</v>
      </c>
      <c r="AH390">
        <v>0</v>
      </c>
      <c r="AI390">
        <v>1</v>
      </c>
      <c r="AJ390">
        <v>7.84</v>
      </c>
      <c r="AK390">
        <v>19.8</v>
      </c>
      <c r="AL390">
        <v>1</v>
      </c>
      <c r="AM390">
        <v>5</v>
      </c>
      <c r="AN390">
        <v>0</v>
      </c>
      <c r="AO390">
        <v>1</v>
      </c>
      <c r="AP390">
        <v>1</v>
      </c>
      <c r="AQ390">
        <v>0</v>
      </c>
      <c r="AR390">
        <v>0</v>
      </c>
      <c r="AS390" t="s">
        <v>3</v>
      </c>
      <c r="AT390">
        <v>0.21</v>
      </c>
      <c r="AU390" t="s">
        <v>199</v>
      </c>
      <c r="AV390">
        <v>0</v>
      </c>
      <c r="AW390">
        <v>2</v>
      </c>
      <c r="AX390">
        <v>69734638</v>
      </c>
      <c r="AY390">
        <v>1</v>
      </c>
      <c r="AZ390">
        <v>0</v>
      </c>
      <c r="BA390">
        <v>394</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CV390">
        <v>0</v>
      </c>
      <c r="CW390">
        <f>ROUND(Y390*Source!I479*DO390,9)</f>
        <v>0</v>
      </c>
      <c r="CX390">
        <f>ROUND(Y390*Source!I479,9)</f>
        <v>5.7119999999999997E-2</v>
      </c>
      <c r="CY390">
        <f>AB390</f>
        <v>245.16</v>
      </c>
      <c r="CZ390">
        <f>AF390</f>
        <v>31.27</v>
      </c>
      <c r="DA390">
        <f>AJ390</f>
        <v>7.84</v>
      </c>
      <c r="DB390">
        <f t="shared" si="175"/>
        <v>26.28</v>
      </c>
      <c r="DC390">
        <f t="shared" si="176"/>
        <v>11.44</v>
      </c>
      <c r="DD390" t="s">
        <v>3</v>
      </c>
      <c r="DE390" t="s">
        <v>3</v>
      </c>
      <c r="DF390">
        <f t="shared" si="177"/>
        <v>0</v>
      </c>
      <c r="DG390">
        <f>ROUND(ROUND(AF390*AJ390,0)*CX390,0)</f>
        <v>14</v>
      </c>
      <c r="DH390">
        <f>ROUND(ROUND(AG390*AK390,0)*CX390,0)</f>
        <v>15</v>
      </c>
      <c r="DI390">
        <f t="shared" si="178"/>
        <v>0</v>
      </c>
      <c r="DJ390">
        <f>DG390</f>
        <v>14</v>
      </c>
      <c r="DK390">
        <v>0</v>
      </c>
      <c r="DL390" t="s">
        <v>3</v>
      </c>
      <c r="DM390">
        <v>0</v>
      </c>
      <c r="DN390" t="s">
        <v>3</v>
      </c>
      <c r="DO390">
        <v>0</v>
      </c>
    </row>
    <row r="391" spans="1:119" x14ac:dyDescent="0.2">
      <c r="A391">
        <f>ROW(Source!A479)</f>
        <v>479</v>
      </c>
      <c r="B391">
        <v>69726884</v>
      </c>
      <c r="C391">
        <v>69734630</v>
      </c>
      <c r="D391">
        <v>27440041</v>
      </c>
      <c r="E391">
        <v>1</v>
      </c>
      <c r="F391">
        <v>1</v>
      </c>
      <c r="G391">
        <v>1</v>
      </c>
      <c r="H391">
        <v>2</v>
      </c>
      <c r="I391" t="s">
        <v>1003</v>
      </c>
      <c r="J391" t="s">
        <v>1004</v>
      </c>
      <c r="K391" t="s">
        <v>1005</v>
      </c>
      <c r="L391">
        <v>1368</v>
      </c>
      <c r="N391">
        <v>1011</v>
      </c>
      <c r="O391" t="s">
        <v>978</v>
      </c>
      <c r="P391" t="s">
        <v>978</v>
      </c>
      <c r="Q391">
        <v>1</v>
      </c>
      <c r="W391">
        <v>0</v>
      </c>
      <c r="X391">
        <v>781889226</v>
      </c>
      <c r="Y391">
        <f t="shared" si="174"/>
        <v>9.2799999999999994</v>
      </c>
      <c r="AA391">
        <v>0</v>
      </c>
      <c r="AB391">
        <v>3.92</v>
      </c>
      <c r="AC391">
        <v>0</v>
      </c>
      <c r="AD391">
        <v>0</v>
      </c>
      <c r="AE391">
        <v>0</v>
      </c>
      <c r="AF391">
        <v>0.5</v>
      </c>
      <c r="AG391">
        <v>0</v>
      </c>
      <c r="AH391">
        <v>0</v>
      </c>
      <c r="AI391">
        <v>1</v>
      </c>
      <c r="AJ391">
        <v>7.84</v>
      </c>
      <c r="AK391">
        <v>19.8</v>
      </c>
      <c r="AL391">
        <v>1</v>
      </c>
      <c r="AM391">
        <v>5</v>
      </c>
      <c r="AN391">
        <v>0</v>
      </c>
      <c r="AO391">
        <v>1</v>
      </c>
      <c r="AP391">
        <v>1</v>
      </c>
      <c r="AQ391">
        <v>0</v>
      </c>
      <c r="AR391">
        <v>0</v>
      </c>
      <c r="AS391" t="s">
        <v>3</v>
      </c>
      <c r="AT391">
        <v>2.3199999999999998</v>
      </c>
      <c r="AU391" t="s">
        <v>199</v>
      </c>
      <c r="AV391">
        <v>0</v>
      </c>
      <c r="AW391">
        <v>2</v>
      </c>
      <c r="AX391">
        <v>69734639</v>
      </c>
      <c r="AY391">
        <v>1</v>
      </c>
      <c r="AZ391">
        <v>0</v>
      </c>
      <c r="BA391">
        <v>395</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CV391">
        <v>0</v>
      </c>
      <c r="CW391">
        <f>ROUND(Y391*Source!I479*DO391,9)</f>
        <v>0</v>
      </c>
      <c r="CX391">
        <f>ROUND(Y391*Source!I479,9)</f>
        <v>0.63104000000000005</v>
      </c>
      <c r="CY391">
        <f>AB391</f>
        <v>3.92</v>
      </c>
      <c r="CZ391">
        <f>AF391</f>
        <v>0.5</v>
      </c>
      <c r="DA391">
        <f>AJ391</f>
        <v>7.84</v>
      </c>
      <c r="DB391">
        <f t="shared" si="175"/>
        <v>4.6399999999999997</v>
      </c>
      <c r="DC391">
        <f t="shared" si="176"/>
        <v>0</v>
      </c>
      <c r="DD391" t="s">
        <v>3</v>
      </c>
      <c r="DE391" t="s">
        <v>3</v>
      </c>
      <c r="DF391">
        <f t="shared" si="177"/>
        <v>0</v>
      </c>
      <c r="DG391">
        <f>ROUND(ROUND(AF391*AJ391,0)*CX391,0)</f>
        <v>3</v>
      </c>
      <c r="DH391">
        <f>ROUND(ROUND(AG391*AK391,0)*CX391,0)</f>
        <v>0</v>
      </c>
      <c r="DI391">
        <f t="shared" si="178"/>
        <v>0</v>
      </c>
      <c r="DJ391">
        <f>DG391</f>
        <v>3</v>
      </c>
      <c r="DK391">
        <v>0</v>
      </c>
      <c r="DL391" t="s">
        <v>3</v>
      </c>
      <c r="DM391">
        <v>0</v>
      </c>
      <c r="DN391" t="s">
        <v>3</v>
      </c>
      <c r="DO391">
        <v>0</v>
      </c>
    </row>
    <row r="392" spans="1:119" x14ac:dyDescent="0.2">
      <c r="A392">
        <f>ROW(Source!A479)</f>
        <v>479</v>
      </c>
      <c r="B392">
        <v>69726884</v>
      </c>
      <c r="C392">
        <v>69734630</v>
      </c>
      <c r="D392">
        <v>61332096</v>
      </c>
      <c r="E392">
        <v>1</v>
      </c>
      <c r="F392">
        <v>1</v>
      </c>
      <c r="G392">
        <v>1</v>
      </c>
      <c r="H392">
        <v>3</v>
      </c>
      <c r="I392" t="s">
        <v>189</v>
      </c>
      <c r="J392" t="s">
        <v>191</v>
      </c>
      <c r="K392" t="s">
        <v>190</v>
      </c>
      <c r="L392">
        <v>1339</v>
      </c>
      <c r="N392">
        <v>1007</v>
      </c>
      <c r="O392" t="s">
        <v>40</v>
      </c>
      <c r="P392" t="s">
        <v>40</v>
      </c>
      <c r="Q392">
        <v>1</v>
      </c>
      <c r="W392">
        <v>0</v>
      </c>
      <c r="X392">
        <v>1799260510</v>
      </c>
      <c r="Y392">
        <f t="shared" si="174"/>
        <v>2.04</v>
      </c>
      <c r="AA392">
        <v>6238.51</v>
      </c>
      <c r="AB392">
        <v>0</v>
      </c>
      <c r="AC392">
        <v>0</v>
      </c>
      <c r="AD392">
        <v>0</v>
      </c>
      <c r="AE392">
        <v>862.75</v>
      </c>
      <c r="AF392">
        <v>0</v>
      </c>
      <c r="AG392">
        <v>0</v>
      </c>
      <c r="AH392">
        <v>0</v>
      </c>
      <c r="AI392">
        <v>7.56</v>
      </c>
      <c r="AJ392">
        <v>1</v>
      </c>
      <c r="AK392">
        <v>1</v>
      </c>
      <c r="AL392">
        <v>1</v>
      </c>
      <c r="AM392">
        <v>0</v>
      </c>
      <c r="AN392">
        <v>0</v>
      </c>
      <c r="AO392">
        <v>0</v>
      </c>
      <c r="AP392">
        <v>1</v>
      </c>
      <c r="AQ392">
        <v>0</v>
      </c>
      <c r="AR392">
        <v>0</v>
      </c>
      <c r="AS392" t="s">
        <v>3</v>
      </c>
      <c r="AT392">
        <v>0.51</v>
      </c>
      <c r="AU392" t="s">
        <v>199</v>
      </c>
      <c r="AV392">
        <v>0</v>
      </c>
      <c r="AW392">
        <v>1</v>
      </c>
      <c r="AX392">
        <v>-1</v>
      </c>
      <c r="AY392">
        <v>0</v>
      </c>
      <c r="AZ392">
        <v>0</v>
      </c>
      <c r="BA392" t="s">
        <v>3</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CV392">
        <v>0</v>
      </c>
      <c r="CW392">
        <v>0</v>
      </c>
      <c r="CX392">
        <f>ROUND(Y392*Source!I479,9)</f>
        <v>0.13872000000000001</v>
      </c>
      <c r="CY392">
        <f>AA392</f>
        <v>6238.51</v>
      </c>
      <c r="CZ392">
        <f>AE392</f>
        <v>862.75</v>
      </c>
      <c r="DA392">
        <f>AI392</f>
        <v>7.56</v>
      </c>
      <c r="DB392">
        <f t="shared" si="175"/>
        <v>1760</v>
      </c>
      <c r="DC392">
        <f t="shared" si="176"/>
        <v>0</v>
      </c>
      <c r="DD392" t="s">
        <v>3</v>
      </c>
      <c r="DE392" t="s">
        <v>3</v>
      </c>
      <c r="DF392">
        <f>ROUND(ROUND(AE392*AI392,0)*CX392,0)</f>
        <v>905</v>
      </c>
      <c r="DG392">
        <f t="shared" ref="DG392:DG399" si="179">ROUND(ROUND(AF392,0)*CX392,0)</f>
        <v>0</v>
      </c>
      <c r="DH392">
        <f t="shared" ref="DH392:DH398" si="180">ROUND(ROUND(AG392,0)*CX392,0)</f>
        <v>0</v>
      </c>
      <c r="DI392">
        <f t="shared" si="178"/>
        <v>0</v>
      </c>
      <c r="DJ392">
        <f>DF392</f>
        <v>905</v>
      </c>
      <c r="DK392">
        <v>0</v>
      </c>
      <c r="DL392" t="s">
        <v>3</v>
      </c>
      <c r="DM392">
        <v>0</v>
      </c>
      <c r="DN392" t="s">
        <v>3</v>
      </c>
      <c r="DO392">
        <v>0</v>
      </c>
    </row>
    <row r="393" spans="1:119" x14ac:dyDescent="0.2">
      <c r="A393">
        <f>ROW(Source!A482)</f>
        <v>482</v>
      </c>
      <c r="B393">
        <v>69726971</v>
      </c>
      <c r="C393">
        <v>69734642</v>
      </c>
      <c r="D393">
        <v>27493137</v>
      </c>
      <c r="E393">
        <v>1</v>
      </c>
      <c r="F393">
        <v>1</v>
      </c>
      <c r="G393">
        <v>1</v>
      </c>
      <c r="H393">
        <v>1</v>
      </c>
      <c r="I393" t="s">
        <v>999</v>
      </c>
      <c r="J393" t="s">
        <v>3</v>
      </c>
      <c r="K393" t="s">
        <v>1000</v>
      </c>
      <c r="L393">
        <v>1369</v>
      </c>
      <c r="N393">
        <v>1013</v>
      </c>
      <c r="O393" t="s">
        <v>974</v>
      </c>
      <c r="P393" t="s">
        <v>974</v>
      </c>
      <c r="Q393">
        <v>1</v>
      </c>
      <c r="W393">
        <v>0</v>
      </c>
      <c r="X393">
        <v>-1973258772</v>
      </c>
      <c r="Y393">
        <f>AT393</f>
        <v>80.040000000000006</v>
      </c>
      <c r="AA393">
        <v>0</v>
      </c>
      <c r="AB393">
        <v>0</v>
      </c>
      <c r="AC393">
        <v>0</v>
      </c>
      <c r="AD393">
        <v>9.15</v>
      </c>
      <c r="AE393">
        <v>0</v>
      </c>
      <c r="AF393">
        <v>0</v>
      </c>
      <c r="AG393">
        <v>0</v>
      </c>
      <c r="AH393">
        <v>9.15</v>
      </c>
      <c r="AI393">
        <v>1</v>
      </c>
      <c r="AJ393">
        <v>1</v>
      </c>
      <c r="AK393">
        <v>1</v>
      </c>
      <c r="AL393">
        <v>1</v>
      </c>
      <c r="AM393">
        <v>0</v>
      </c>
      <c r="AN393">
        <v>0</v>
      </c>
      <c r="AO393">
        <v>1</v>
      </c>
      <c r="AP393">
        <v>0</v>
      </c>
      <c r="AQ393">
        <v>0</v>
      </c>
      <c r="AR393">
        <v>0</v>
      </c>
      <c r="AS393" t="s">
        <v>3</v>
      </c>
      <c r="AT393">
        <v>80.040000000000006</v>
      </c>
      <c r="AU393" t="s">
        <v>3</v>
      </c>
      <c r="AV393">
        <v>1</v>
      </c>
      <c r="AW393">
        <v>2</v>
      </c>
      <c r="AX393">
        <v>69734648</v>
      </c>
      <c r="AY393">
        <v>1</v>
      </c>
      <c r="AZ393">
        <v>0</v>
      </c>
      <c r="BA393">
        <v>397</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CU393">
        <f>ROUND(AT393*Source!I482*AH393*AL393,0)</f>
        <v>50</v>
      </c>
      <c r="CV393">
        <f>ROUND(Y393*Source!I482,9)</f>
        <v>5.4427199999999996</v>
      </c>
      <c r="CW393">
        <v>0</v>
      </c>
      <c r="CX393">
        <f>ROUND(Y393*Source!I482,9)</f>
        <v>5.4427199999999996</v>
      </c>
      <c r="CY393">
        <f>AD393</f>
        <v>9.15</v>
      </c>
      <c r="CZ393">
        <f>AH393</f>
        <v>9.15</v>
      </c>
      <c r="DA393">
        <f>AL393</f>
        <v>1</v>
      </c>
      <c r="DB393">
        <f>ROUND(ROUND(AT393*CZ393,2),2)</f>
        <v>732.37</v>
      </c>
      <c r="DC393">
        <f>ROUND(ROUND(AT393*AG393,2),2)</f>
        <v>0</v>
      </c>
      <c r="DD393" t="s">
        <v>3</v>
      </c>
      <c r="DE393" t="s">
        <v>3</v>
      </c>
      <c r="DF393">
        <f t="shared" ref="DF393:DF401" si="181">ROUND(ROUND(AE393,0)*CX393,0)</f>
        <v>0</v>
      </c>
      <c r="DG393">
        <f t="shared" si="179"/>
        <v>0</v>
      </c>
      <c r="DH393">
        <f t="shared" si="180"/>
        <v>0</v>
      </c>
      <c r="DI393">
        <f t="shared" si="178"/>
        <v>49</v>
      </c>
      <c r="DJ393">
        <f>DI393</f>
        <v>49</v>
      </c>
      <c r="DK393">
        <v>0</v>
      </c>
      <c r="DL393" t="s">
        <v>3</v>
      </c>
      <c r="DM393">
        <v>0</v>
      </c>
      <c r="DN393" t="s">
        <v>3</v>
      </c>
      <c r="DO393">
        <v>0</v>
      </c>
    </row>
    <row r="394" spans="1:119" x14ac:dyDescent="0.2">
      <c r="A394">
        <f>ROW(Source!A482)</f>
        <v>482</v>
      </c>
      <c r="B394">
        <v>69726971</v>
      </c>
      <c r="C394">
        <v>69734642</v>
      </c>
      <c r="D394">
        <v>121548</v>
      </c>
      <c r="E394">
        <v>1</v>
      </c>
      <c r="F394">
        <v>1</v>
      </c>
      <c r="G394">
        <v>1</v>
      </c>
      <c r="H394">
        <v>1</v>
      </c>
      <c r="I394" t="s">
        <v>36</v>
      </c>
      <c r="J394" t="s">
        <v>3</v>
      </c>
      <c r="K394" t="s">
        <v>981</v>
      </c>
      <c r="L394">
        <v>608254</v>
      </c>
      <c r="N394">
        <v>1013</v>
      </c>
      <c r="O394" t="s">
        <v>982</v>
      </c>
      <c r="P394" t="s">
        <v>982</v>
      </c>
      <c r="Q394">
        <v>1</v>
      </c>
      <c r="W394">
        <v>0</v>
      </c>
      <c r="X394">
        <v>-185737400</v>
      </c>
      <c r="Y394">
        <f>(AT394*0.5)</f>
        <v>1.0449999999999999</v>
      </c>
      <c r="AA394">
        <v>0</v>
      </c>
      <c r="AB394">
        <v>0</v>
      </c>
      <c r="AC394">
        <v>0</v>
      </c>
      <c r="AD394">
        <v>0</v>
      </c>
      <c r="AE394">
        <v>0</v>
      </c>
      <c r="AF394">
        <v>0</v>
      </c>
      <c r="AG394">
        <v>0</v>
      </c>
      <c r="AH394">
        <v>0</v>
      </c>
      <c r="AI394">
        <v>1</v>
      </c>
      <c r="AJ394">
        <v>1</v>
      </c>
      <c r="AK394">
        <v>1</v>
      </c>
      <c r="AL394">
        <v>1</v>
      </c>
      <c r="AM394">
        <v>0</v>
      </c>
      <c r="AN394">
        <v>0</v>
      </c>
      <c r="AO394">
        <v>1</v>
      </c>
      <c r="AP394">
        <v>1</v>
      </c>
      <c r="AQ394">
        <v>0</v>
      </c>
      <c r="AR394">
        <v>0</v>
      </c>
      <c r="AS394" t="s">
        <v>3</v>
      </c>
      <c r="AT394">
        <v>2.09</v>
      </c>
      <c r="AU394" t="s">
        <v>205</v>
      </c>
      <c r="AV394">
        <v>2</v>
      </c>
      <c r="AW394">
        <v>2</v>
      </c>
      <c r="AX394">
        <v>69734649</v>
      </c>
      <c r="AY394">
        <v>1</v>
      </c>
      <c r="AZ394">
        <v>0</v>
      </c>
      <c r="BA394">
        <v>398</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CV394">
        <v>0</v>
      </c>
      <c r="CW394">
        <v>0</v>
      </c>
      <c r="CX394">
        <f>ROUND(Y394*Source!I482,9)</f>
        <v>7.1059999999999998E-2</v>
      </c>
      <c r="CY394">
        <f>AD394</f>
        <v>0</v>
      </c>
      <c r="CZ394">
        <f>AH394</f>
        <v>0</v>
      </c>
      <c r="DA394">
        <f>AL394</f>
        <v>1</v>
      </c>
      <c r="DB394">
        <f>ROUND((ROUND(AT394*CZ394,2)*0.5),2)</f>
        <v>0</v>
      </c>
      <c r="DC394">
        <f>ROUND((ROUND(AT394*AG394,2)*0.5),2)</f>
        <v>0</v>
      </c>
      <c r="DD394" t="s">
        <v>3</v>
      </c>
      <c r="DE394" t="s">
        <v>3</v>
      </c>
      <c r="DF394">
        <f t="shared" si="181"/>
        <v>0</v>
      </c>
      <c r="DG394">
        <f t="shared" si="179"/>
        <v>0</v>
      </c>
      <c r="DH394">
        <f t="shared" si="180"/>
        <v>0</v>
      </c>
      <c r="DI394">
        <f t="shared" si="178"/>
        <v>0</v>
      </c>
      <c r="DJ394">
        <f>DI394</f>
        <v>0</v>
      </c>
      <c r="DK394">
        <v>0</v>
      </c>
      <c r="DL394" t="s">
        <v>3</v>
      </c>
      <c r="DM394">
        <v>0</v>
      </c>
      <c r="DN394" t="s">
        <v>3</v>
      </c>
      <c r="DO394">
        <v>0</v>
      </c>
    </row>
    <row r="395" spans="1:119" x14ac:dyDescent="0.2">
      <c r="A395">
        <f>ROW(Source!A482)</f>
        <v>482</v>
      </c>
      <c r="B395">
        <v>69726971</v>
      </c>
      <c r="C395">
        <v>69734642</v>
      </c>
      <c r="D395">
        <v>27439740</v>
      </c>
      <c r="E395">
        <v>1</v>
      </c>
      <c r="F395">
        <v>1</v>
      </c>
      <c r="G395">
        <v>1</v>
      </c>
      <c r="H395">
        <v>2</v>
      </c>
      <c r="I395" t="s">
        <v>1006</v>
      </c>
      <c r="J395" t="s">
        <v>1007</v>
      </c>
      <c r="K395" t="s">
        <v>1008</v>
      </c>
      <c r="L395">
        <v>1368</v>
      </c>
      <c r="N395">
        <v>1011</v>
      </c>
      <c r="O395" t="s">
        <v>978</v>
      </c>
      <c r="P395" t="s">
        <v>978</v>
      </c>
      <c r="Q395">
        <v>1</v>
      </c>
      <c r="W395">
        <v>0</v>
      </c>
      <c r="X395">
        <v>1936917142</v>
      </c>
      <c r="Y395">
        <f>(AT395*0.5)</f>
        <v>1.0449999999999999</v>
      </c>
      <c r="AA395">
        <v>0</v>
      </c>
      <c r="AB395">
        <v>81.430000000000007</v>
      </c>
      <c r="AC395">
        <v>10.14</v>
      </c>
      <c r="AD395">
        <v>0</v>
      </c>
      <c r="AE395">
        <v>0</v>
      </c>
      <c r="AF395">
        <v>81.430000000000007</v>
      </c>
      <c r="AG395">
        <v>10.14</v>
      </c>
      <c r="AH395">
        <v>0</v>
      </c>
      <c r="AI395">
        <v>1</v>
      </c>
      <c r="AJ395">
        <v>1</v>
      </c>
      <c r="AK395">
        <v>1</v>
      </c>
      <c r="AL395">
        <v>1</v>
      </c>
      <c r="AM395">
        <v>0</v>
      </c>
      <c r="AN395">
        <v>0</v>
      </c>
      <c r="AO395">
        <v>1</v>
      </c>
      <c r="AP395">
        <v>1</v>
      </c>
      <c r="AQ395">
        <v>0</v>
      </c>
      <c r="AR395">
        <v>0</v>
      </c>
      <c r="AS395" t="s">
        <v>3</v>
      </c>
      <c r="AT395">
        <v>2.09</v>
      </c>
      <c r="AU395" t="s">
        <v>205</v>
      </c>
      <c r="AV395">
        <v>0</v>
      </c>
      <c r="AW395">
        <v>2</v>
      </c>
      <c r="AX395">
        <v>69734650</v>
      </c>
      <c r="AY395">
        <v>1</v>
      </c>
      <c r="AZ395">
        <v>0</v>
      </c>
      <c r="BA395">
        <v>399</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CV395">
        <v>0</v>
      </c>
      <c r="CW395">
        <f>ROUND(Y395*Source!I482*DO395,9)</f>
        <v>0</v>
      </c>
      <c r="CX395">
        <f>ROUND(Y395*Source!I482,9)</f>
        <v>7.1059999999999998E-2</v>
      </c>
      <c r="CY395">
        <f>AB395</f>
        <v>81.430000000000007</v>
      </c>
      <c r="CZ395">
        <f>AF395</f>
        <v>81.430000000000007</v>
      </c>
      <c r="DA395">
        <f>AJ395</f>
        <v>1</v>
      </c>
      <c r="DB395">
        <f>ROUND((ROUND(AT395*CZ395,2)*0.5),2)</f>
        <v>85.1</v>
      </c>
      <c r="DC395">
        <f>ROUND((ROUND(AT395*AG395,2)*0.5),2)</f>
        <v>10.6</v>
      </c>
      <c r="DD395" t="s">
        <v>3</v>
      </c>
      <c r="DE395" t="s">
        <v>3</v>
      </c>
      <c r="DF395">
        <f t="shared" si="181"/>
        <v>0</v>
      </c>
      <c r="DG395">
        <f t="shared" si="179"/>
        <v>6</v>
      </c>
      <c r="DH395">
        <f t="shared" si="180"/>
        <v>1</v>
      </c>
      <c r="DI395">
        <f t="shared" si="178"/>
        <v>0</v>
      </c>
      <c r="DJ395">
        <f>DG395</f>
        <v>6</v>
      </c>
      <c r="DK395">
        <v>0</v>
      </c>
      <c r="DL395" t="s">
        <v>3</v>
      </c>
      <c r="DM395">
        <v>0</v>
      </c>
      <c r="DN395" t="s">
        <v>3</v>
      </c>
      <c r="DO395">
        <v>0</v>
      </c>
    </row>
    <row r="396" spans="1:119" x14ac:dyDescent="0.2">
      <c r="A396">
        <f>ROW(Source!A482)</f>
        <v>482</v>
      </c>
      <c r="B396">
        <v>69726971</v>
      </c>
      <c r="C396">
        <v>69734642</v>
      </c>
      <c r="D396">
        <v>27441148</v>
      </c>
      <c r="E396">
        <v>1</v>
      </c>
      <c r="F396">
        <v>1</v>
      </c>
      <c r="G396">
        <v>1</v>
      </c>
      <c r="H396">
        <v>2</v>
      </c>
      <c r="I396" t="s">
        <v>1009</v>
      </c>
      <c r="J396" t="s">
        <v>1010</v>
      </c>
      <c r="K396" t="s">
        <v>1011</v>
      </c>
      <c r="L396">
        <v>1368</v>
      </c>
      <c r="N396">
        <v>1011</v>
      </c>
      <c r="O396" t="s">
        <v>978</v>
      </c>
      <c r="P396" t="s">
        <v>978</v>
      </c>
      <c r="Q396">
        <v>1</v>
      </c>
      <c r="W396">
        <v>0</v>
      </c>
      <c r="X396">
        <v>-2072447542</v>
      </c>
      <c r="Y396">
        <f>(AT396*0.5)</f>
        <v>16</v>
      </c>
      <c r="AA396">
        <v>0</v>
      </c>
      <c r="AB396">
        <v>1.5</v>
      </c>
      <c r="AC396">
        <v>0</v>
      </c>
      <c r="AD396">
        <v>0</v>
      </c>
      <c r="AE396">
        <v>0</v>
      </c>
      <c r="AF396">
        <v>1.5</v>
      </c>
      <c r="AG396">
        <v>0</v>
      </c>
      <c r="AH396">
        <v>0</v>
      </c>
      <c r="AI396">
        <v>1</v>
      </c>
      <c r="AJ396">
        <v>1</v>
      </c>
      <c r="AK396">
        <v>1</v>
      </c>
      <c r="AL396">
        <v>1</v>
      </c>
      <c r="AM396">
        <v>0</v>
      </c>
      <c r="AN396">
        <v>0</v>
      </c>
      <c r="AO396">
        <v>1</v>
      </c>
      <c r="AP396">
        <v>1</v>
      </c>
      <c r="AQ396">
        <v>0</v>
      </c>
      <c r="AR396">
        <v>0</v>
      </c>
      <c r="AS396" t="s">
        <v>3</v>
      </c>
      <c r="AT396">
        <v>32</v>
      </c>
      <c r="AU396" t="s">
        <v>205</v>
      </c>
      <c r="AV396">
        <v>0</v>
      </c>
      <c r="AW396">
        <v>2</v>
      </c>
      <c r="AX396">
        <v>69734651</v>
      </c>
      <c r="AY396">
        <v>1</v>
      </c>
      <c r="AZ396">
        <v>0</v>
      </c>
      <c r="BA396">
        <v>400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CV396">
        <v>0</v>
      </c>
      <c r="CW396">
        <f>ROUND(Y396*Source!I482*DO396,9)</f>
        <v>0</v>
      </c>
      <c r="CX396">
        <f>ROUND(Y396*Source!I482,9)</f>
        <v>1.0880000000000001</v>
      </c>
      <c r="CY396">
        <f>AB396</f>
        <v>1.5</v>
      </c>
      <c r="CZ396">
        <f>AF396</f>
        <v>1.5</v>
      </c>
      <c r="DA396">
        <f>AJ396</f>
        <v>1</v>
      </c>
      <c r="DB396">
        <f>ROUND((ROUND(AT396*CZ396,2)*0.5),2)</f>
        <v>24</v>
      </c>
      <c r="DC396">
        <f>ROUND((ROUND(AT396*AG396,2)*0.5),2)</f>
        <v>0</v>
      </c>
      <c r="DD396" t="s">
        <v>3</v>
      </c>
      <c r="DE396" t="s">
        <v>3</v>
      </c>
      <c r="DF396">
        <f t="shared" si="181"/>
        <v>0</v>
      </c>
      <c r="DG396">
        <f t="shared" si="179"/>
        <v>2</v>
      </c>
      <c r="DH396">
        <f t="shared" si="180"/>
        <v>0</v>
      </c>
      <c r="DI396">
        <f t="shared" si="178"/>
        <v>0</v>
      </c>
      <c r="DJ396">
        <f>DG396</f>
        <v>2</v>
      </c>
      <c r="DK396">
        <v>0</v>
      </c>
      <c r="DL396" t="s">
        <v>3</v>
      </c>
      <c r="DM396">
        <v>0</v>
      </c>
      <c r="DN396" t="s">
        <v>3</v>
      </c>
      <c r="DO396">
        <v>0</v>
      </c>
    </row>
    <row r="397" spans="1:119" x14ac:dyDescent="0.2">
      <c r="A397">
        <f>ROW(Source!A482)</f>
        <v>482</v>
      </c>
      <c r="B397">
        <v>69726971</v>
      </c>
      <c r="C397">
        <v>69734642</v>
      </c>
      <c r="D397">
        <v>27416566</v>
      </c>
      <c r="E397">
        <v>1</v>
      </c>
      <c r="F397">
        <v>1</v>
      </c>
      <c r="G397">
        <v>1</v>
      </c>
      <c r="H397">
        <v>3</v>
      </c>
      <c r="I397" t="s">
        <v>82</v>
      </c>
      <c r="J397" t="s">
        <v>194</v>
      </c>
      <c r="K397" t="s">
        <v>83</v>
      </c>
      <c r="L397">
        <v>1339</v>
      </c>
      <c r="N397">
        <v>1007</v>
      </c>
      <c r="O397" t="s">
        <v>40</v>
      </c>
      <c r="P397" t="s">
        <v>40</v>
      </c>
      <c r="Q397">
        <v>1</v>
      </c>
      <c r="W397">
        <v>0</v>
      </c>
      <c r="X397">
        <v>1967222743</v>
      </c>
      <c r="Y397">
        <f>AT397</f>
        <v>2</v>
      </c>
      <c r="AA397">
        <v>7.14</v>
      </c>
      <c r="AB397">
        <v>0</v>
      </c>
      <c r="AC397">
        <v>0</v>
      </c>
      <c r="AD397">
        <v>0</v>
      </c>
      <c r="AE397">
        <v>7.14</v>
      </c>
      <c r="AF397">
        <v>0</v>
      </c>
      <c r="AG397">
        <v>0</v>
      </c>
      <c r="AH397">
        <v>0</v>
      </c>
      <c r="AI397">
        <v>1</v>
      </c>
      <c r="AJ397">
        <v>1</v>
      </c>
      <c r="AK397">
        <v>1</v>
      </c>
      <c r="AL397">
        <v>1</v>
      </c>
      <c r="AM397">
        <v>0</v>
      </c>
      <c r="AN397">
        <v>0</v>
      </c>
      <c r="AO397">
        <v>0</v>
      </c>
      <c r="AP397">
        <v>1</v>
      </c>
      <c r="AQ397">
        <v>0</v>
      </c>
      <c r="AR397">
        <v>0</v>
      </c>
      <c r="AS397" t="s">
        <v>3</v>
      </c>
      <c r="AT397">
        <v>2</v>
      </c>
      <c r="AU397" t="s">
        <v>3</v>
      </c>
      <c r="AV397">
        <v>0</v>
      </c>
      <c r="AW397">
        <v>2</v>
      </c>
      <c r="AX397">
        <v>69734653</v>
      </c>
      <c r="AY397">
        <v>1</v>
      </c>
      <c r="AZ397">
        <v>0</v>
      </c>
      <c r="BA397">
        <v>402</v>
      </c>
      <c r="BB397">
        <v>3</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CV397">
        <v>0</v>
      </c>
      <c r="CW397">
        <v>0</v>
      </c>
      <c r="CX397">
        <f>ROUND(Y397*Source!I482,9)</f>
        <v>0.13600000000000001</v>
      </c>
      <c r="CY397">
        <f>AA397</f>
        <v>7.14</v>
      </c>
      <c r="CZ397">
        <f>AE397</f>
        <v>7.14</v>
      </c>
      <c r="DA397">
        <f>AI397</f>
        <v>1</v>
      </c>
      <c r="DB397">
        <f>ROUND(ROUND(AT397*CZ397,2),2)</f>
        <v>14.28</v>
      </c>
      <c r="DC397">
        <f>ROUND(ROUND(AT397*AG397,2),2)</f>
        <v>0</v>
      </c>
      <c r="DD397" t="s">
        <v>3</v>
      </c>
      <c r="DE397" t="s">
        <v>3</v>
      </c>
      <c r="DF397">
        <f t="shared" si="181"/>
        <v>1</v>
      </c>
      <c r="DG397">
        <f t="shared" si="179"/>
        <v>0</v>
      </c>
      <c r="DH397">
        <f t="shared" si="180"/>
        <v>0</v>
      </c>
      <c r="DI397">
        <f t="shared" si="178"/>
        <v>0</v>
      </c>
      <c r="DJ397">
        <f>DF397</f>
        <v>1</v>
      </c>
      <c r="DK397">
        <v>0</v>
      </c>
      <c r="DL397" t="s">
        <v>3</v>
      </c>
      <c r="DM397">
        <v>0</v>
      </c>
      <c r="DN397" t="s">
        <v>3</v>
      </c>
      <c r="DO397">
        <v>0</v>
      </c>
    </row>
    <row r="398" spans="1:119" x14ac:dyDescent="0.2">
      <c r="A398">
        <f>ROW(Source!A483)</f>
        <v>483</v>
      </c>
      <c r="B398">
        <v>69726884</v>
      </c>
      <c r="C398">
        <v>69734642</v>
      </c>
      <c r="D398">
        <v>27493137</v>
      </c>
      <c r="E398">
        <v>1</v>
      </c>
      <c r="F398">
        <v>1</v>
      </c>
      <c r="G398">
        <v>1</v>
      </c>
      <c r="H398">
        <v>1</v>
      </c>
      <c r="I398" t="s">
        <v>999</v>
      </c>
      <c r="J398" t="s">
        <v>3</v>
      </c>
      <c r="K398" t="s">
        <v>1000</v>
      </c>
      <c r="L398">
        <v>1369</v>
      </c>
      <c r="N398">
        <v>1013</v>
      </c>
      <c r="O398" t="s">
        <v>974</v>
      </c>
      <c r="P398" t="s">
        <v>974</v>
      </c>
      <c r="Q398">
        <v>1</v>
      </c>
      <c r="W398">
        <v>0</v>
      </c>
      <c r="X398">
        <v>-1973258772</v>
      </c>
      <c r="Y398">
        <f>AT398</f>
        <v>80.040000000000006</v>
      </c>
      <c r="AA398">
        <v>0</v>
      </c>
      <c r="AB398">
        <v>0</v>
      </c>
      <c r="AC398">
        <v>0</v>
      </c>
      <c r="AD398">
        <v>232.04</v>
      </c>
      <c r="AE398">
        <v>0</v>
      </c>
      <c r="AF398">
        <v>0</v>
      </c>
      <c r="AG398">
        <v>0</v>
      </c>
      <c r="AH398">
        <v>9.15</v>
      </c>
      <c r="AI398">
        <v>1</v>
      </c>
      <c r="AJ398">
        <v>1</v>
      </c>
      <c r="AK398">
        <v>1</v>
      </c>
      <c r="AL398">
        <v>25.36</v>
      </c>
      <c r="AM398">
        <v>5</v>
      </c>
      <c r="AN398">
        <v>0</v>
      </c>
      <c r="AO398">
        <v>1</v>
      </c>
      <c r="AP398">
        <v>0</v>
      </c>
      <c r="AQ398">
        <v>0</v>
      </c>
      <c r="AR398">
        <v>0</v>
      </c>
      <c r="AS398" t="s">
        <v>3</v>
      </c>
      <c r="AT398">
        <v>80.040000000000006</v>
      </c>
      <c r="AU398" t="s">
        <v>3</v>
      </c>
      <c r="AV398">
        <v>1</v>
      </c>
      <c r="AW398">
        <v>2</v>
      </c>
      <c r="AX398">
        <v>69734648</v>
      </c>
      <c r="AY398">
        <v>1</v>
      </c>
      <c r="AZ398">
        <v>0</v>
      </c>
      <c r="BA398">
        <v>403</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CU398">
        <f>ROUND(AT398*Source!I483*AH398*AL398,0)</f>
        <v>1263</v>
      </c>
      <c r="CV398">
        <f>ROUND(Y398*Source!I483,9)</f>
        <v>5.4427199999999996</v>
      </c>
      <c r="CW398">
        <v>0</v>
      </c>
      <c r="CX398">
        <f>ROUND(Y398*Source!I483,9)</f>
        <v>5.4427199999999996</v>
      </c>
      <c r="CY398">
        <f>AD398</f>
        <v>232.04</v>
      </c>
      <c r="CZ398">
        <f>AH398</f>
        <v>9.15</v>
      </c>
      <c r="DA398">
        <f>AL398</f>
        <v>25.36</v>
      </c>
      <c r="DB398">
        <f>ROUND(ROUND(AT398*CZ398,2),2)</f>
        <v>732.37</v>
      </c>
      <c r="DC398">
        <f>ROUND(ROUND(AT398*AG398,2),2)</f>
        <v>0</v>
      </c>
      <c r="DD398" t="s">
        <v>3</v>
      </c>
      <c r="DE398" t="s">
        <v>3</v>
      </c>
      <c r="DF398">
        <f t="shared" si="181"/>
        <v>0</v>
      </c>
      <c r="DG398">
        <f t="shared" si="179"/>
        <v>0</v>
      </c>
      <c r="DH398">
        <f t="shared" si="180"/>
        <v>0</v>
      </c>
      <c r="DI398">
        <f>ROUND(ROUND(AH398*AL398,0)*CX398,0)</f>
        <v>1263</v>
      </c>
      <c r="DJ398">
        <f>DI398</f>
        <v>1263</v>
      </c>
      <c r="DK398">
        <v>0</v>
      </c>
      <c r="DL398" t="s">
        <v>3</v>
      </c>
      <c r="DM398">
        <v>0</v>
      </c>
      <c r="DN398" t="s">
        <v>3</v>
      </c>
      <c r="DO398">
        <v>0</v>
      </c>
    </row>
    <row r="399" spans="1:119" x14ac:dyDescent="0.2">
      <c r="A399">
        <f>ROW(Source!A483)</f>
        <v>483</v>
      </c>
      <c r="B399">
        <v>69726884</v>
      </c>
      <c r="C399">
        <v>69734642</v>
      </c>
      <c r="D399">
        <v>121548</v>
      </c>
      <c r="E399">
        <v>1</v>
      </c>
      <c r="F399">
        <v>1</v>
      </c>
      <c r="G399">
        <v>1</v>
      </c>
      <c r="H399">
        <v>1</v>
      </c>
      <c r="I399" t="s">
        <v>36</v>
      </c>
      <c r="J399" t="s">
        <v>3</v>
      </c>
      <c r="K399" t="s">
        <v>981</v>
      </c>
      <c r="L399">
        <v>608254</v>
      </c>
      <c r="N399">
        <v>1013</v>
      </c>
      <c r="O399" t="s">
        <v>982</v>
      </c>
      <c r="P399" t="s">
        <v>982</v>
      </c>
      <c r="Q399">
        <v>1</v>
      </c>
      <c r="W399">
        <v>0</v>
      </c>
      <c r="X399">
        <v>-185737400</v>
      </c>
      <c r="Y399">
        <f>(AT399*0.5)</f>
        <v>1.0449999999999999</v>
      </c>
      <c r="AA399">
        <v>0</v>
      </c>
      <c r="AB399">
        <v>0</v>
      </c>
      <c r="AC399">
        <v>0</v>
      </c>
      <c r="AD399">
        <v>0</v>
      </c>
      <c r="AE399">
        <v>0</v>
      </c>
      <c r="AF399">
        <v>0</v>
      </c>
      <c r="AG399">
        <v>0</v>
      </c>
      <c r="AH399">
        <v>0</v>
      </c>
      <c r="AI399">
        <v>1</v>
      </c>
      <c r="AJ399">
        <v>1</v>
      </c>
      <c r="AK399">
        <v>19.8</v>
      </c>
      <c r="AL399">
        <v>1</v>
      </c>
      <c r="AM399">
        <v>5</v>
      </c>
      <c r="AN399">
        <v>0</v>
      </c>
      <c r="AO399">
        <v>1</v>
      </c>
      <c r="AP399">
        <v>1</v>
      </c>
      <c r="AQ399">
        <v>0</v>
      </c>
      <c r="AR399">
        <v>0</v>
      </c>
      <c r="AS399" t="s">
        <v>3</v>
      </c>
      <c r="AT399">
        <v>2.09</v>
      </c>
      <c r="AU399" t="s">
        <v>205</v>
      </c>
      <c r="AV399">
        <v>2</v>
      </c>
      <c r="AW399">
        <v>2</v>
      </c>
      <c r="AX399">
        <v>69734649</v>
      </c>
      <c r="AY399">
        <v>1</v>
      </c>
      <c r="AZ399">
        <v>0</v>
      </c>
      <c r="BA399">
        <v>404</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CV399">
        <v>0</v>
      </c>
      <c r="CW399">
        <v>0</v>
      </c>
      <c r="CX399">
        <f>ROUND(Y399*Source!I483,9)</f>
        <v>7.1059999999999998E-2</v>
      </c>
      <c r="CY399">
        <f>AD399</f>
        <v>0</v>
      </c>
      <c r="CZ399">
        <f>AH399</f>
        <v>0</v>
      </c>
      <c r="DA399">
        <f>AL399</f>
        <v>1</v>
      </c>
      <c r="DB399">
        <f>ROUND((ROUND(AT399*CZ399,2)*0.5),2)</f>
        <v>0</v>
      </c>
      <c r="DC399">
        <f>ROUND((ROUND(AT399*AG399,2)*0.5),2)</f>
        <v>0</v>
      </c>
      <c r="DD399" t="s">
        <v>3</v>
      </c>
      <c r="DE399" t="s">
        <v>3</v>
      </c>
      <c r="DF399">
        <f t="shared" si="181"/>
        <v>0</v>
      </c>
      <c r="DG399">
        <f t="shared" si="179"/>
        <v>0</v>
      </c>
      <c r="DH399">
        <f>ROUND(ROUND(AG399*AK399,0)*CX399,0)</f>
        <v>0</v>
      </c>
      <c r="DI399">
        <f t="shared" ref="DI399:DI414" si="182">ROUND(ROUND(AH399,0)*CX399,0)</f>
        <v>0</v>
      </c>
      <c r="DJ399">
        <f>DI399</f>
        <v>0</v>
      </c>
      <c r="DK399">
        <v>0</v>
      </c>
      <c r="DL399" t="s">
        <v>3</v>
      </c>
      <c r="DM399">
        <v>0</v>
      </c>
      <c r="DN399" t="s">
        <v>3</v>
      </c>
      <c r="DO399">
        <v>0</v>
      </c>
    </row>
    <row r="400" spans="1:119" x14ac:dyDescent="0.2">
      <c r="A400">
        <f>ROW(Source!A483)</f>
        <v>483</v>
      </c>
      <c r="B400">
        <v>69726884</v>
      </c>
      <c r="C400">
        <v>69734642</v>
      </c>
      <c r="D400">
        <v>27439740</v>
      </c>
      <c r="E400">
        <v>1</v>
      </c>
      <c r="F400">
        <v>1</v>
      </c>
      <c r="G400">
        <v>1</v>
      </c>
      <c r="H400">
        <v>2</v>
      </c>
      <c r="I400" t="s">
        <v>1006</v>
      </c>
      <c r="J400" t="s">
        <v>1007</v>
      </c>
      <c r="K400" t="s">
        <v>1008</v>
      </c>
      <c r="L400">
        <v>1368</v>
      </c>
      <c r="N400">
        <v>1011</v>
      </c>
      <c r="O400" t="s">
        <v>978</v>
      </c>
      <c r="P400" t="s">
        <v>978</v>
      </c>
      <c r="Q400">
        <v>1</v>
      </c>
      <c r="W400">
        <v>0</v>
      </c>
      <c r="X400">
        <v>1936917142</v>
      </c>
      <c r="Y400">
        <f>(AT400*0.5)</f>
        <v>1.0449999999999999</v>
      </c>
      <c r="AA400">
        <v>0</v>
      </c>
      <c r="AB400">
        <v>638.41</v>
      </c>
      <c r="AC400">
        <v>200.77</v>
      </c>
      <c r="AD400">
        <v>0</v>
      </c>
      <c r="AE400">
        <v>0</v>
      </c>
      <c r="AF400">
        <v>81.430000000000007</v>
      </c>
      <c r="AG400">
        <v>10.14</v>
      </c>
      <c r="AH400">
        <v>0</v>
      </c>
      <c r="AI400">
        <v>1</v>
      </c>
      <c r="AJ400">
        <v>7.84</v>
      </c>
      <c r="AK400">
        <v>19.8</v>
      </c>
      <c r="AL400">
        <v>1</v>
      </c>
      <c r="AM400">
        <v>5</v>
      </c>
      <c r="AN400">
        <v>0</v>
      </c>
      <c r="AO400">
        <v>1</v>
      </c>
      <c r="AP400">
        <v>1</v>
      </c>
      <c r="AQ400">
        <v>0</v>
      </c>
      <c r="AR400">
        <v>0</v>
      </c>
      <c r="AS400" t="s">
        <v>3</v>
      </c>
      <c r="AT400">
        <v>2.09</v>
      </c>
      <c r="AU400" t="s">
        <v>205</v>
      </c>
      <c r="AV400">
        <v>0</v>
      </c>
      <c r="AW400">
        <v>2</v>
      </c>
      <c r="AX400">
        <v>69734650</v>
      </c>
      <c r="AY400">
        <v>1</v>
      </c>
      <c r="AZ400">
        <v>0</v>
      </c>
      <c r="BA400">
        <v>405</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CV400">
        <v>0</v>
      </c>
      <c r="CW400">
        <f>ROUND(Y400*Source!I483*DO400,9)</f>
        <v>0</v>
      </c>
      <c r="CX400">
        <f>ROUND(Y400*Source!I483,9)</f>
        <v>7.1059999999999998E-2</v>
      </c>
      <c r="CY400">
        <f>AB400</f>
        <v>638.41</v>
      </c>
      <c r="CZ400">
        <f>AF400</f>
        <v>81.430000000000007</v>
      </c>
      <c r="DA400">
        <f>AJ400</f>
        <v>7.84</v>
      </c>
      <c r="DB400">
        <f>ROUND((ROUND(AT400*CZ400,2)*0.5),2)</f>
        <v>85.1</v>
      </c>
      <c r="DC400">
        <f>ROUND((ROUND(AT400*AG400,2)*0.5),2)</f>
        <v>10.6</v>
      </c>
      <c r="DD400" t="s">
        <v>3</v>
      </c>
      <c r="DE400" t="s">
        <v>3</v>
      </c>
      <c r="DF400">
        <f t="shared" si="181"/>
        <v>0</v>
      </c>
      <c r="DG400">
        <f>ROUND(ROUND(AF400*AJ400,0)*CX400,0)</f>
        <v>45</v>
      </c>
      <c r="DH400">
        <f>ROUND(ROUND(AG400*AK400,0)*CX400,0)</f>
        <v>14</v>
      </c>
      <c r="DI400">
        <f t="shared" si="182"/>
        <v>0</v>
      </c>
      <c r="DJ400">
        <f>DG400</f>
        <v>45</v>
      </c>
      <c r="DK400">
        <v>0</v>
      </c>
      <c r="DL400" t="s">
        <v>3</v>
      </c>
      <c r="DM400">
        <v>0</v>
      </c>
      <c r="DN400" t="s">
        <v>3</v>
      </c>
      <c r="DO400">
        <v>0</v>
      </c>
    </row>
    <row r="401" spans="1:119" x14ac:dyDescent="0.2">
      <c r="A401">
        <f>ROW(Source!A483)</f>
        <v>483</v>
      </c>
      <c r="B401">
        <v>69726884</v>
      </c>
      <c r="C401">
        <v>69734642</v>
      </c>
      <c r="D401">
        <v>27441148</v>
      </c>
      <c r="E401">
        <v>1</v>
      </c>
      <c r="F401">
        <v>1</v>
      </c>
      <c r="G401">
        <v>1</v>
      </c>
      <c r="H401">
        <v>2</v>
      </c>
      <c r="I401" t="s">
        <v>1009</v>
      </c>
      <c r="J401" t="s">
        <v>1010</v>
      </c>
      <c r="K401" t="s">
        <v>1011</v>
      </c>
      <c r="L401">
        <v>1368</v>
      </c>
      <c r="N401">
        <v>1011</v>
      </c>
      <c r="O401" t="s">
        <v>978</v>
      </c>
      <c r="P401" t="s">
        <v>978</v>
      </c>
      <c r="Q401">
        <v>1</v>
      </c>
      <c r="W401">
        <v>0</v>
      </c>
      <c r="X401">
        <v>-2072447542</v>
      </c>
      <c r="Y401">
        <f>(AT401*0.5)</f>
        <v>16</v>
      </c>
      <c r="AA401">
        <v>0</v>
      </c>
      <c r="AB401">
        <v>11.76</v>
      </c>
      <c r="AC401">
        <v>0</v>
      </c>
      <c r="AD401">
        <v>0</v>
      </c>
      <c r="AE401">
        <v>0</v>
      </c>
      <c r="AF401">
        <v>1.5</v>
      </c>
      <c r="AG401">
        <v>0</v>
      </c>
      <c r="AH401">
        <v>0</v>
      </c>
      <c r="AI401">
        <v>1</v>
      </c>
      <c r="AJ401">
        <v>7.84</v>
      </c>
      <c r="AK401">
        <v>19.8</v>
      </c>
      <c r="AL401">
        <v>1</v>
      </c>
      <c r="AM401">
        <v>5</v>
      </c>
      <c r="AN401">
        <v>0</v>
      </c>
      <c r="AO401">
        <v>1</v>
      </c>
      <c r="AP401">
        <v>1</v>
      </c>
      <c r="AQ401">
        <v>0</v>
      </c>
      <c r="AR401">
        <v>0</v>
      </c>
      <c r="AS401" t="s">
        <v>3</v>
      </c>
      <c r="AT401">
        <v>32</v>
      </c>
      <c r="AU401" t="s">
        <v>205</v>
      </c>
      <c r="AV401">
        <v>0</v>
      </c>
      <c r="AW401">
        <v>2</v>
      </c>
      <c r="AX401">
        <v>69734651</v>
      </c>
      <c r="AY401">
        <v>1</v>
      </c>
      <c r="AZ401">
        <v>0</v>
      </c>
      <c r="BA401">
        <v>406</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CV401">
        <v>0</v>
      </c>
      <c r="CW401">
        <f>ROUND(Y401*Source!I483*DO401,9)</f>
        <v>0</v>
      </c>
      <c r="CX401">
        <f>ROUND(Y401*Source!I483,9)</f>
        <v>1.0880000000000001</v>
      </c>
      <c r="CY401">
        <f>AB401</f>
        <v>11.76</v>
      </c>
      <c r="CZ401">
        <f>AF401</f>
        <v>1.5</v>
      </c>
      <c r="DA401">
        <f>AJ401</f>
        <v>7.84</v>
      </c>
      <c r="DB401">
        <f>ROUND((ROUND(AT401*CZ401,2)*0.5),2)</f>
        <v>24</v>
      </c>
      <c r="DC401">
        <f>ROUND((ROUND(AT401*AG401,2)*0.5),2)</f>
        <v>0</v>
      </c>
      <c r="DD401" t="s">
        <v>3</v>
      </c>
      <c r="DE401" t="s">
        <v>3</v>
      </c>
      <c r="DF401">
        <f t="shared" si="181"/>
        <v>0</v>
      </c>
      <c r="DG401">
        <f>ROUND(ROUND(AF401*AJ401,0)*CX401,0)</f>
        <v>13</v>
      </c>
      <c r="DH401">
        <f>ROUND(ROUND(AG401*AK401,0)*CX401,0)</f>
        <v>0</v>
      </c>
      <c r="DI401">
        <f t="shared" si="182"/>
        <v>0</v>
      </c>
      <c r="DJ401">
        <f>DG401</f>
        <v>13</v>
      </c>
      <c r="DK401">
        <v>0</v>
      </c>
      <c r="DL401" t="s">
        <v>3</v>
      </c>
      <c r="DM401">
        <v>0</v>
      </c>
      <c r="DN401" t="s">
        <v>3</v>
      </c>
      <c r="DO401">
        <v>0</v>
      </c>
    </row>
    <row r="402" spans="1:119" x14ac:dyDescent="0.2">
      <c r="A402">
        <f>ROW(Source!A483)</f>
        <v>483</v>
      </c>
      <c r="B402">
        <v>69726884</v>
      </c>
      <c r="C402">
        <v>69734642</v>
      </c>
      <c r="D402">
        <v>27416566</v>
      </c>
      <c r="E402">
        <v>1</v>
      </c>
      <c r="F402">
        <v>1</v>
      </c>
      <c r="G402">
        <v>1</v>
      </c>
      <c r="H402">
        <v>3</v>
      </c>
      <c r="I402" t="s">
        <v>82</v>
      </c>
      <c r="J402" t="s">
        <v>194</v>
      </c>
      <c r="K402" t="s">
        <v>83</v>
      </c>
      <c r="L402">
        <v>1339</v>
      </c>
      <c r="N402">
        <v>1007</v>
      </c>
      <c r="O402" t="s">
        <v>40</v>
      </c>
      <c r="P402" t="s">
        <v>40</v>
      </c>
      <c r="Q402">
        <v>1</v>
      </c>
      <c r="W402">
        <v>0</v>
      </c>
      <c r="X402">
        <v>1967222743</v>
      </c>
      <c r="Y402">
        <f t="shared" ref="Y402:Y433" si="183">AT402</f>
        <v>2</v>
      </c>
      <c r="AA402">
        <v>14.19</v>
      </c>
      <c r="AB402">
        <v>0</v>
      </c>
      <c r="AC402">
        <v>0</v>
      </c>
      <c r="AD402">
        <v>0</v>
      </c>
      <c r="AE402">
        <v>1.97</v>
      </c>
      <c r="AF402">
        <v>0</v>
      </c>
      <c r="AG402">
        <v>0</v>
      </c>
      <c r="AH402">
        <v>0</v>
      </c>
      <c r="AI402">
        <v>7.56</v>
      </c>
      <c r="AJ402">
        <v>1</v>
      </c>
      <c r="AK402">
        <v>1</v>
      </c>
      <c r="AL402">
        <v>1</v>
      </c>
      <c r="AM402">
        <v>0</v>
      </c>
      <c r="AN402">
        <v>0</v>
      </c>
      <c r="AO402">
        <v>0</v>
      </c>
      <c r="AP402">
        <v>1</v>
      </c>
      <c r="AQ402">
        <v>0</v>
      </c>
      <c r="AR402">
        <v>0</v>
      </c>
      <c r="AS402" t="s">
        <v>3</v>
      </c>
      <c r="AT402">
        <v>2</v>
      </c>
      <c r="AU402" t="s">
        <v>3</v>
      </c>
      <c r="AV402">
        <v>0</v>
      </c>
      <c r="AW402">
        <v>2</v>
      </c>
      <c r="AX402">
        <v>69734653</v>
      </c>
      <c r="AY402">
        <v>1</v>
      </c>
      <c r="AZ402">
        <v>16384</v>
      </c>
      <c r="BA402">
        <v>408</v>
      </c>
      <c r="BB402">
        <v>3</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CV402">
        <v>0</v>
      </c>
      <c r="CW402">
        <v>0</v>
      </c>
      <c r="CX402">
        <f>ROUND(Y402*Source!I483,9)</f>
        <v>0.13600000000000001</v>
      </c>
      <c r="CY402">
        <f>AA402</f>
        <v>14.19</v>
      </c>
      <c r="CZ402">
        <f>AE402</f>
        <v>1.97</v>
      </c>
      <c r="DA402">
        <f>AI402</f>
        <v>7.56</v>
      </c>
      <c r="DB402">
        <f t="shared" ref="DB402:DB433" si="184">ROUND(ROUND(AT402*CZ402,2),2)</f>
        <v>3.94</v>
      </c>
      <c r="DC402">
        <f t="shared" ref="DC402:DC433" si="185">ROUND(ROUND(AT402*AG402,2),2)</f>
        <v>0</v>
      </c>
      <c r="DD402" t="s">
        <v>3</v>
      </c>
      <c r="DE402" t="s">
        <v>3</v>
      </c>
      <c r="DF402">
        <f>ROUND(ROUND(AE402*AI402,0)*CX402,0)</f>
        <v>2</v>
      </c>
      <c r="DG402">
        <f t="shared" ref="DG402:DG416" si="186">ROUND(ROUND(AF402,0)*CX402,0)</f>
        <v>0</v>
      </c>
      <c r="DH402">
        <f t="shared" ref="DH402:DH415" si="187">ROUND(ROUND(AG402,0)*CX402,0)</f>
        <v>0</v>
      </c>
      <c r="DI402">
        <f t="shared" si="182"/>
        <v>0</v>
      </c>
      <c r="DJ402">
        <f>DF402</f>
        <v>2</v>
      </c>
      <c r="DK402">
        <v>0</v>
      </c>
      <c r="DL402" t="s">
        <v>3</v>
      </c>
      <c r="DM402">
        <v>0</v>
      </c>
      <c r="DN402" t="s">
        <v>3</v>
      </c>
      <c r="DO402">
        <v>0</v>
      </c>
    </row>
    <row r="403" spans="1:119" x14ac:dyDescent="0.2">
      <c r="A403">
        <f>ROW(Source!A486)</f>
        <v>486</v>
      </c>
      <c r="B403">
        <v>69726971</v>
      </c>
      <c r="C403">
        <v>69734655</v>
      </c>
      <c r="D403">
        <v>27498693</v>
      </c>
      <c r="E403">
        <v>1</v>
      </c>
      <c r="F403">
        <v>1</v>
      </c>
      <c r="G403">
        <v>1</v>
      </c>
      <c r="H403">
        <v>1</v>
      </c>
      <c r="I403" t="s">
        <v>979</v>
      </c>
      <c r="J403" t="s">
        <v>3</v>
      </c>
      <c r="K403" t="s">
        <v>980</v>
      </c>
      <c r="L403">
        <v>1369</v>
      </c>
      <c r="N403">
        <v>1013</v>
      </c>
      <c r="O403" t="s">
        <v>974</v>
      </c>
      <c r="P403" t="s">
        <v>974</v>
      </c>
      <c r="Q403">
        <v>1</v>
      </c>
      <c r="W403">
        <v>0</v>
      </c>
      <c r="X403">
        <v>-690051356</v>
      </c>
      <c r="Y403">
        <f t="shared" si="183"/>
        <v>119.78</v>
      </c>
      <c r="AA403">
        <v>0</v>
      </c>
      <c r="AB403">
        <v>0</v>
      </c>
      <c r="AC403">
        <v>0</v>
      </c>
      <c r="AD403">
        <v>8.82</v>
      </c>
      <c r="AE403">
        <v>0</v>
      </c>
      <c r="AF403">
        <v>0</v>
      </c>
      <c r="AG403">
        <v>0</v>
      </c>
      <c r="AH403">
        <v>8.82</v>
      </c>
      <c r="AI403">
        <v>1</v>
      </c>
      <c r="AJ403">
        <v>1</v>
      </c>
      <c r="AK403">
        <v>1</v>
      </c>
      <c r="AL403">
        <v>1</v>
      </c>
      <c r="AM403">
        <v>0</v>
      </c>
      <c r="AN403">
        <v>0</v>
      </c>
      <c r="AO403">
        <v>1</v>
      </c>
      <c r="AP403">
        <v>0</v>
      </c>
      <c r="AQ403">
        <v>0</v>
      </c>
      <c r="AR403">
        <v>0</v>
      </c>
      <c r="AS403" t="s">
        <v>3</v>
      </c>
      <c r="AT403">
        <v>119.78</v>
      </c>
      <c r="AU403" t="s">
        <v>3</v>
      </c>
      <c r="AV403">
        <v>1</v>
      </c>
      <c r="AW403">
        <v>2</v>
      </c>
      <c r="AX403">
        <v>69734668</v>
      </c>
      <c r="AY403">
        <v>1</v>
      </c>
      <c r="AZ403">
        <v>0</v>
      </c>
      <c r="BA403">
        <v>409</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CU403">
        <f>ROUND(AT403*Source!I486*AH403*AL403,0)</f>
        <v>0</v>
      </c>
      <c r="CV403">
        <f>ROUND(Y403*Source!I486,9)</f>
        <v>0</v>
      </c>
      <c r="CW403">
        <v>0</v>
      </c>
      <c r="CX403">
        <f>ROUND(Y403*Source!I486,9)</f>
        <v>0</v>
      </c>
      <c r="CY403">
        <f>AD403</f>
        <v>8.82</v>
      </c>
      <c r="CZ403">
        <f>AH403</f>
        <v>8.82</v>
      </c>
      <c r="DA403">
        <f>AL403</f>
        <v>1</v>
      </c>
      <c r="DB403">
        <f t="shared" si="184"/>
        <v>1056.46</v>
      </c>
      <c r="DC403">
        <f t="shared" si="185"/>
        <v>0</v>
      </c>
      <c r="DD403" t="s">
        <v>3</v>
      </c>
      <c r="DE403" t="s">
        <v>3</v>
      </c>
      <c r="DF403">
        <f t="shared" ref="DF403:DF420" si="188">ROUND(ROUND(AE403,0)*CX403,0)</f>
        <v>0</v>
      </c>
      <c r="DG403">
        <f t="shared" si="186"/>
        <v>0</v>
      </c>
      <c r="DH403">
        <f t="shared" si="187"/>
        <v>0</v>
      </c>
      <c r="DI403">
        <f t="shared" si="182"/>
        <v>0</v>
      </c>
      <c r="DJ403">
        <f>DI403</f>
        <v>0</v>
      </c>
      <c r="DK403">
        <v>0</v>
      </c>
      <c r="DL403" t="s">
        <v>3</v>
      </c>
      <c r="DM403">
        <v>0</v>
      </c>
      <c r="DN403" t="s">
        <v>3</v>
      </c>
      <c r="DO403">
        <v>0</v>
      </c>
    </row>
    <row r="404" spans="1:119" x14ac:dyDescent="0.2">
      <c r="A404">
        <f>ROW(Source!A486)</f>
        <v>486</v>
      </c>
      <c r="B404">
        <v>69726971</v>
      </c>
      <c r="C404">
        <v>69734655</v>
      </c>
      <c r="D404">
        <v>121548</v>
      </c>
      <c r="E404">
        <v>1</v>
      </c>
      <c r="F404">
        <v>1</v>
      </c>
      <c r="G404">
        <v>1</v>
      </c>
      <c r="H404">
        <v>1</v>
      </c>
      <c r="I404" t="s">
        <v>36</v>
      </c>
      <c r="J404" t="s">
        <v>3</v>
      </c>
      <c r="K404" t="s">
        <v>981</v>
      </c>
      <c r="L404">
        <v>608254</v>
      </c>
      <c r="N404">
        <v>1013</v>
      </c>
      <c r="O404" t="s">
        <v>982</v>
      </c>
      <c r="P404" t="s">
        <v>982</v>
      </c>
      <c r="Q404">
        <v>1</v>
      </c>
      <c r="W404">
        <v>0</v>
      </c>
      <c r="X404">
        <v>-185737400</v>
      </c>
      <c r="Y404">
        <f t="shared" si="183"/>
        <v>4.22</v>
      </c>
      <c r="AA404">
        <v>0</v>
      </c>
      <c r="AB404">
        <v>0</v>
      </c>
      <c r="AC404">
        <v>0</v>
      </c>
      <c r="AD404">
        <v>0</v>
      </c>
      <c r="AE404">
        <v>0</v>
      </c>
      <c r="AF404">
        <v>0</v>
      </c>
      <c r="AG404">
        <v>0</v>
      </c>
      <c r="AH404">
        <v>0</v>
      </c>
      <c r="AI404">
        <v>1</v>
      </c>
      <c r="AJ404">
        <v>1</v>
      </c>
      <c r="AK404">
        <v>1</v>
      </c>
      <c r="AL404">
        <v>1</v>
      </c>
      <c r="AM404">
        <v>0</v>
      </c>
      <c r="AN404">
        <v>0</v>
      </c>
      <c r="AO404">
        <v>1</v>
      </c>
      <c r="AP404">
        <v>0</v>
      </c>
      <c r="AQ404">
        <v>0</v>
      </c>
      <c r="AR404">
        <v>0</v>
      </c>
      <c r="AS404" t="s">
        <v>3</v>
      </c>
      <c r="AT404">
        <v>4.22</v>
      </c>
      <c r="AU404" t="s">
        <v>3</v>
      </c>
      <c r="AV404">
        <v>2</v>
      </c>
      <c r="AW404">
        <v>2</v>
      </c>
      <c r="AX404">
        <v>69734669</v>
      </c>
      <c r="AY404">
        <v>1</v>
      </c>
      <c r="AZ404">
        <v>0</v>
      </c>
      <c r="BA404">
        <v>410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CV404">
        <v>0</v>
      </c>
      <c r="CW404">
        <v>0</v>
      </c>
      <c r="CX404">
        <f>ROUND(Y404*Source!I486,9)</f>
        <v>0</v>
      </c>
      <c r="CY404">
        <f>AD404</f>
        <v>0</v>
      </c>
      <c r="CZ404">
        <f>AH404</f>
        <v>0</v>
      </c>
      <c r="DA404">
        <f>AL404</f>
        <v>1</v>
      </c>
      <c r="DB404">
        <f t="shared" si="184"/>
        <v>0</v>
      </c>
      <c r="DC404">
        <f t="shared" si="185"/>
        <v>0</v>
      </c>
      <c r="DD404" t="s">
        <v>3</v>
      </c>
      <c r="DE404" t="s">
        <v>3</v>
      </c>
      <c r="DF404">
        <f t="shared" si="188"/>
        <v>0</v>
      </c>
      <c r="DG404">
        <f t="shared" si="186"/>
        <v>0</v>
      </c>
      <c r="DH404">
        <f t="shared" si="187"/>
        <v>0</v>
      </c>
      <c r="DI404">
        <f t="shared" si="182"/>
        <v>0</v>
      </c>
      <c r="DJ404">
        <f>DI404</f>
        <v>0</v>
      </c>
      <c r="DK404">
        <v>0</v>
      </c>
      <c r="DL404" t="s">
        <v>3</v>
      </c>
      <c r="DM404">
        <v>0</v>
      </c>
      <c r="DN404" t="s">
        <v>3</v>
      </c>
      <c r="DO404">
        <v>0</v>
      </c>
    </row>
    <row r="405" spans="1:119" x14ac:dyDescent="0.2">
      <c r="A405">
        <f>ROW(Source!A486)</f>
        <v>486</v>
      </c>
      <c r="B405">
        <v>69726971</v>
      </c>
      <c r="C405">
        <v>69734655</v>
      </c>
      <c r="D405">
        <v>27439571</v>
      </c>
      <c r="E405">
        <v>1</v>
      </c>
      <c r="F405">
        <v>1</v>
      </c>
      <c r="G405">
        <v>1</v>
      </c>
      <c r="H405">
        <v>2</v>
      </c>
      <c r="I405" t="s">
        <v>983</v>
      </c>
      <c r="J405" t="s">
        <v>984</v>
      </c>
      <c r="K405" t="s">
        <v>985</v>
      </c>
      <c r="L405">
        <v>1368</v>
      </c>
      <c r="N405">
        <v>1011</v>
      </c>
      <c r="O405" t="s">
        <v>978</v>
      </c>
      <c r="P405" t="s">
        <v>978</v>
      </c>
      <c r="Q405">
        <v>1</v>
      </c>
      <c r="W405">
        <v>0</v>
      </c>
      <c r="X405">
        <v>1462286705</v>
      </c>
      <c r="Y405">
        <f t="shared" si="183"/>
        <v>0.36</v>
      </c>
      <c r="AA405">
        <v>0</v>
      </c>
      <c r="AB405">
        <v>88.42</v>
      </c>
      <c r="AC405">
        <v>10.14</v>
      </c>
      <c r="AD405">
        <v>0</v>
      </c>
      <c r="AE405">
        <v>0</v>
      </c>
      <c r="AF405">
        <v>88.42</v>
      </c>
      <c r="AG405">
        <v>10.14</v>
      </c>
      <c r="AH405">
        <v>0</v>
      </c>
      <c r="AI405">
        <v>1</v>
      </c>
      <c r="AJ405">
        <v>1</v>
      </c>
      <c r="AK405">
        <v>1</v>
      </c>
      <c r="AL405">
        <v>1</v>
      </c>
      <c r="AM405">
        <v>0</v>
      </c>
      <c r="AN405">
        <v>0</v>
      </c>
      <c r="AO405">
        <v>1</v>
      </c>
      <c r="AP405">
        <v>0</v>
      </c>
      <c r="AQ405">
        <v>0</v>
      </c>
      <c r="AR405">
        <v>0</v>
      </c>
      <c r="AS405" t="s">
        <v>3</v>
      </c>
      <c r="AT405">
        <v>0.36</v>
      </c>
      <c r="AU405" t="s">
        <v>3</v>
      </c>
      <c r="AV405">
        <v>0</v>
      </c>
      <c r="AW405">
        <v>2</v>
      </c>
      <c r="AX405">
        <v>69734670</v>
      </c>
      <c r="AY405">
        <v>1</v>
      </c>
      <c r="AZ405">
        <v>0</v>
      </c>
      <c r="BA405">
        <v>411</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CV405">
        <v>0</v>
      </c>
      <c r="CW405">
        <f>ROUND(Y405*Source!I486*DO405,9)</f>
        <v>0</v>
      </c>
      <c r="CX405">
        <f>ROUND(Y405*Source!I486,9)</f>
        <v>0</v>
      </c>
      <c r="CY405">
        <f>AB405</f>
        <v>88.42</v>
      </c>
      <c r="CZ405">
        <f>AF405</f>
        <v>88.42</v>
      </c>
      <c r="DA405">
        <f>AJ405</f>
        <v>1</v>
      </c>
      <c r="DB405">
        <f t="shared" si="184"/>
        <v>31.83</v>
      </c>
      <c r="DC405">
        <f t="shared" si="185"/>
        <v>3.65</v>
      </c>
      <c r="DD405" t="s">
        <v>3</v>
      </c>
      <c r="DE405" t="s">
        <v>3</v>
      </c>
      <c r="DF405">
        <f t="shared" si="188"/>
        <v>0</v>
      </c>
      <c r="DG405">
        <f t="shared" si="186"/>
        <v>0</v>
      </c>
      <c r="DH405">
        <f t="shared" si="187"/>
        <v>0</v>
      </c>
      <c r="DI405">
        <f t="shared" si="182"/>
        <v>0</v>
      </c>
      <c r="DJ405">
        <f>DG405</f>
        <v>0</v>
      </c>
      <c r="DK405">
        <v>0</v>
      </c>
      <c r="DL405" t="s">
        <v>3</v>
      </c>
      <c r="DM405">
        <v>0</v>
      </c>
      <c r="DN405" t="s">
        <v>3</v>
      </c>
      <c r="DO405">
        <v>0</v>
      </c>
    </row>
    <row r="406" spans="1:119" x14ac:dyDescent="0.2">
      <c r="A406">
        <f>ROW(Source!A486)</f>
        <v>486</v>
      </c>
      <c r="B406">
        <v>69726971</v>
      </c>
      <c r="C406">
        <v>69734655</v>
      </c>
      <c r="D406">
        <v>27439630</v>
      </c>
      <c r="E406">
        <v>1</v>
      </c>
      <c r="F406">
        <v>1</v>
      </c>
      <c r="G406">
        <v>1</v>
      </c>
      <c r="H406">
        <v>2</v>
      </c>
      <c r="I406" t="s">
        <v>986</v>
      </c>
      <c r="J406" t="s">
        <v>987</v>
      </c>
      <c r="K406" t="s">
        <v>988</v>
      </c>
      <c r="L406">
        <v>1368</v>
      </c>
      <c r="N406">
        <v>1011</v>
      </c>
      <c r="O406" t="s">
        <v>978</v>
      </c>
      <c r="P406" t="s">
        <v>978</v>
      </c>
      <c r="Q406">
        <v>1</v>
      </c>
      <c r="W406">
        <v>0</v>
      </c>
      <c r="X406">
        <v>-72110300</v>
      </c>
      <c r="Y406">
        <f t="shared" si="183"/>
        <v>2.2999999999999998</v>
      </c>
      <c r="AA406">
        <v>0</v>
      </c>
      <c r="AB406">
        <v>31.27</v>
      </c>
      <c r="AC406">
        <v>13.61</v>
      </c>
      <c r="AD406">
        <v>0</v>
      </c>
      <c r="AE406">
        <v>0</v>
      </c>
      <c r="AF406">
        <v>31.27</v>
      </c>
      <c r="AG406">
        <v>13.61</v>
      </c>
      <c r="AH406">
        <v>0</v>
      </c>
      <c r="AI406">
        <v>1</v>
      </c>
      <c r="AJ406">
        <v>1</v>
      </c>
      <c r="AK406">
        <v>1</v>
      </c>
      <c r="AL406">
        <v>1</v>
      </c>
      <c r="AM406">
        <v>0</v>
      </c>
      <c r="AN406">
        <v>0</v>
      </c>
      <c r="AO406">
        <v>1</v>
      </c>
      <c r="AP406">
        <v>0</v>
      </c>
      <c r="AQ406">
        <v>0</v>
      </c>
      <c r="AR406">
        <v>0</v>
      </c>
      <c r="AS406" t="s">
        <v>3</v>
      </c>
      <c r="AT406">
        <v>2.2999999999999998</v>
      </c>
      <c r="AU406" t="s">
        <v>3</v>
      </c>
      <c r="AV406">
        <v>0</v>
      </c>
      <c r="AW406">
        <v>2</v>
      </c>
      <c r="AX406">
        <v>69734671</v>
      </c>
      <c r="AY406">
        <v>1</v>
      </c>
      <c r="AZ406">
        <v>0</v>
      </c>
      <c r="BA406">
        <v>412</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CV406">
        <v>0</v>
      </c>
      <c r="CW406">
        <f>ROUND(Y406*Source!I486*DO406,9)</f>
        <v>0</v>
      </c>
      <c r="CX406">
        <f>ROUND(Y406*Source!I486,9)</f>
        <v>0</v>
      </c>
      <c r="CY406">
        <f>AB406</f>
        <v>31.27</v>
      </c>
      <c r="CZ406">
        <f>AF406</f>
        <v>31.27</v>
      </c>
      <c r="DA406">
        <f>AJ406</f>
        <v>1</v>
      </c>
      <c r="DB406">
        <f t="shared" si="184"/>
        <v>71.92</v>
      </c>
      <c r="DC406">
        <f t="shared" si="185"/>
        <v>31.3</v>
      </c>
      <c r="DD406" t="s">
        <v>3</v>
      </c>
      <c r="DE406" t="s">
        <v>3</v>
      </c>
      <c r="DF406">
        <f t="shared" si="188"/>
        <v>0</v>
      </c>
      <c r="DG406">
        <f t="shared" si="186"/>
        <v>0</v>
      </c>
      <c r="DH406">
        <f t="shared" si="187"/>
        <v>0</v>
      </c>
      <c r="DI406">
        <f t="shared" si="182"/>
        <v>0</v>
      </c>
      <c r="DJ406">
        <f>DG406</f>
        <v>0</v>
      </c>
      <c r="DK406">
        <v>0</v>
      </c>
      <c r="DL406" t="s">
        <v>3</v>
      </c>
      <c r="DM406">
        <v>0</v>
      </c>
      <c r="DN406" t="s">
        <v>3</v>
      </c>
      <c r="DO406">
        <v>0</v>
      </c>
    </row>
    <row r="407" spans="1:119" x14ac:dyDescent="0.2">
      <c r="A407">
        <f>ROW(Source!A486)</f>
        <v>486</v>
      </c>
      <c r="B407">
        <v>69726971</v>
      </c>
      <c r="C407">
        <v>69734655</v>
      </c>
      <c r="D407">
        <v>27440032</v>
      </c>
      <c r="E407">
        <v>1</v>
      </c>
      <c r="F407">
        <v>1</v>
      </c>
      <c r="G407">
        <v>1</v>
      </c>
      <c r="H407">
        <v>2</v>
      </c>
      <c r="I407" t="s">
        <v>989</v>
      </c>
      <c r="J407" t="s">
        <v>990</v>
      </c>
      <c r="K407" t="s">
        <v>991</v>
      </c>
      <c r="L407">
        <v>1368</v>
      </c>
      <c r="N407">
        <v>1011</v>
      </c>
      <c r="O407" t="s">
        <v>978</v>
      </c>
      <c r="P407" t="s">
        <v>978</v>
      </c>
      <c r="Q407">
        <v>1</v>
      </c>
      <c r="W407">
        <v>0</v>
      </c>
      <c r="X407">
        <v>864476657</v>
      </c>
      <c r="Y407">
        <f t="shared" si="183"/>
        <v>1.56</v>
      </c>
      <c r="AA407">
        <v>0</v>
      </c>
      <c r="AB407">
        <v>12.43</v>
      </c>
      <c r="AC407">
        <v>10.14</v>
      </c>
      <c r="AD407">
        <v>0</v>
      </c>
      <c r="AE407">
        <v>0</v>
      </c>
      <c r="AF407">
        <v>12.43</v>
      </c>
      <c r="AG407">
        <v>10.14</v>
      </c>
      <c r="AH407">
        <v>0</v>
      </c>
      <c r="AI407">
        <v>1</v>
      </c>
      <c r="AJ407">
        <v>1</v>
      </c>
      <c r="AK407">
        <v>1</v>
      </c>
      <c r="AL407">
        <v>1</v>
      </c>
      <c r="AM407">
        <v>0</v>
      </c>
      <c r="AN407">
        <v>0</v>
      </c>
      <c r="AO407">
        <v>1</v>
      </c>
      <c r="AP407">
        <v>0</v>
      </c>
      <c r="AQ407">
        <v>0</v>
      </c>
      <c r="AR407">
        <v>0</v>
      </c>
      <c r="AS407" t="s">
        <v>3</v>
      </c>
      <c r="AT407">
        <v>1.56</v>
      </c>
      <c r="AU407" t="s">
        <v>3</v>
      </c>
      <c r="AV407">
        <v>0</v>
      </c>
      <c r="AW407">
        <v>2</v>
      </c>
      <c r="AX407">
        <v>69734672</v>
      </c>
      <c r="AY407">
        <v>1</v>
      </c>
      <c r="AZ407">
        <v>0</v>
      </c>
      <c r="BA407">
        <v>413</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CV407">
        <v>0</v>
      </c>
      <c r="CW407">
        <f>ROUND(Y407*Source!I486*DO407,9)</f>
        <v>0</v>
      </c>
      <c r="CX407">
        <f>ROUND(Y407*Source!I486,9)</f>
        <v>0</v>
      </c>
      <c r="CY407">
        <f>AB407</f>
        <v>12.43</v>
      </c>
      <c r="CZ407">
        <f>AF407</f>
        <v>12.43</v>
      </c>
      <c r="DA407">
        <f>AJ407</f>
        <v>1</v>
      </c>
      <c r="DB407">
        <f t="shared" si="184"/>
        <v>19.39</v>
      </c>
      <c r="DC407">
        <f t="shared" si="185"/>
        <v>15.82</v>
      </c>
      <c r="DD407" t="s">
        <v>3</v>
      </c>
      <c r="DE407" t="s">
        <v>3</v>
      </c>
      <c r="DF407">
        <f t="shared" si="188"/>
        <v>0</v>
      </c>
      <c r="DG407">
        <f t="shared" si="186"/>
        <v>0</v>
      </c>
      <c r="DH407">
        <f t="shared" si="187"/>
        <v>0</v>
      </c>
      <c r="DI407">
        <f t="shared" si="182"/>
        <v>0</v>
      </c>
      <c r="DJ407">
        <f>DG407</f>
        <v>0</v>
      </c>
      <c r="DK407">
        <v>0</v>
      </c>
      <c r="DL407" t="s">
        <v>3</v>
      </c>
      <c r="DM407">
        <v>0</v>
      </c>
      <c r="DN407" t="s">
        <v>3</v>
      </c>
      <c r="DO407">
        <v>0</v>
      </c>
    </row>
    <row r="408" spans="1:119" x14ac:dyDescent="0.2">
      <c r="A408">
        <f>ROW(Source!A486)</f>
        <v>486</v>
      </c>
      <c r="B408">
        <v>69726971</v>
      </c>
      <c r="C408">
        <v>69734655</v>
      </c>
      <c r="D408">
        <v>27441327</v>
      </c>
      <c r="E408">
        <v>1</v>
      </c>
      <c r="F408">
        <v>1</v>
      </c>
      <c r="G408">
        <v>1</v>
      </c>
      <c r="H408">
        <v>2</v>
      </c>
      <c r="I408" t="s">
        <v>975</v>
      </c>
      <c r="J408" t="s">
        <v>976</v>
      </c>
      <c r="K408" t="s">
        <v>977</v>
      </c>
      <c r="L408">
        <v>1368</v>
      </c>
      <c r="N408">
        <v>1011</v>
      </c>
      <c r="O408" t="s">
        <v>978</v>
      </c>
      <c r="P408" t="s">
        <v>978</v>
      </c>
      <c r="Q408">
        <v>1</v>
      </c>
      <c r="W408">
        <v>0</v>
      </c>
      <c r="X408">
        <v>-1583389094</v>
      </c>
      <c r="Y408">
        <f t="shared" si="183"/>
        <v>0.28000000000000003</v>
      </c>
      <c r="AA408">
        <v>0</v>
      </c>
      <c r="AB408">
        <v>93.37</v>
      </c>
      <c r="AC408">
        <v>11.69</v>
      </c>
      <c r="AD408">
        <v>0</v>
      </c>
      <c r="AE408">
        <v>0</v>
      </c>
      <c r="AF408">
        <v>93.37</v>
      </c>
      <c r="AG408">
        <v>11.69</v>
      </c>
      <c r="AH408">
        <v>0</v>
      </c>
      <c r="AI408">
        <v>1</v>
      </c>
      <c r="AJ408">
        <v>1</v>
      </c>
      <c r="AK408">
        <v>1</v>
      </c>
      <c r="AL408">
        <v>1</v>
      </c>
      <c r="AM408">
        <v>0</v>
      </c>
      <c r="AN408">
        <v>0</v>
      </c>
      <c r="AO408">
        <v>1</v>
      </c>
      <c r="AP408">
        <v>0</v>
      </c>
      <c r="AQ408">
        <v>0</v>
      </c>
      <c r="AR408">
        <v>0</v>
      </c>
      <c r="AS408" t="s">
        <v>3</v>
      </c>
      <c r="AT408">
        <v>0.28000000000000003</v>
      </c>
      <c r="AU408" t="s">
        <v>3</v>
      </c>
      <c r="AV408">
        <v>0</v>
      </c>
      <c r="AW408">
        <v>2</v>
      </c>
      <c r="AX408">
        <v>69734673</v>
      </c>
      <c r="AY408">
        <v>1</v>
      </c>
      <c r="AZ408">
        <v>0</v>
      </c>
      <c r="BA408">
        <v>414</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CV408">
        <v>0</v>
      </c>
      <c r="CW408">
        <f>ROUND(Y408*Source!I486*DO408,9)</f>
        <v>0</v>
      </c>
      <c r="CX408">
        <f>ROUND(Y408*Source!I486,9)</f>
        <v>0</v>
      </c>
      <c r="CY408">
        <f>AB408</f>
        <v>93.37</v>
      </c>
      <c r="CZ408">
        <f>AF408</f>
        <v>93.37</v>
      </c>
      <c r="DA408">
        <f>AJ408</f>
        <v>1</v>
      </c>
      <c r="DB408">
        <f t="shared" si="184"/>
        <v>26.14</v>
      </c>
      <c r="DC408">
        <f t="shared" si="185"/>
        <v>3.27</v>
      </c>
      <c r="DD408" t="s">
        <v>3</v>
      </c>
      <c r="DE408" t="s">
        <v>3</v>
      </c>
      <c r="DF408">
        <f t="shared" si="188"/>
        <v>0</v>
      </c>
      <c r="DG408">
        <f t="shared" si="186"/>
        <v>0</v>
      </c>
      <c r="DH408">
        <f t="shared" si="187"/>
        <v>0</v>
      </c>
      <c r="DI408">
        <f t="shared" si="182"/>
        <v>0</v>
      </c>
      <c r="DJ408">
        <f>DG408</f>
        <v>0</v>
      </c>
      <c r="DK408">
        <v>0</v>
      </c>
      <c r="DL408" t="s">
        <v>3</v>
      </c>
      <c r="DM408">
        <v>0</v>
      </c>
      <c r="DN408" t="s">
        <v>3</v>
      </c>
      <c r="DO408">
        <v>0</v>
      </c>
    </row>
    <row r="409" spans="1:119" x14ac:dyDescent="0.2">
      <c r="A409">
        <f>ROW(Source!A486)</f>
        <v>486</v>
      </c>
      <c r="B409">
        <v>69726971</v>
      </c>
      <c r="C409">
        <v>69734655</v>
      </c>
      <c r="D409">
        <v>27373906</v>
      </c>
      <c r="E409">
        <v>1</v>
      </c>
      <c r="F409">
        <v>1</v>
      </c>
      <c r="G409">
        <v>1</v>
      </c>
      <c r="H409">
        <v>3</v>
      </c>
      <c r="I409" t="s">
        <v>54</v>
      </c>
      <c r="J409" t="s">
        <v>265</v>
      </c>
      <c r="K409" t="s">
        <v>55</v>
      </c>
      <c r="L409">
        <v>1327</v>
      </c>
      <c r="N409">
        <v>1005</v>
      </c>
      <c r="O409" t="s">
        <v>56</v>
      </c>
      <c r="P409" t="s">
        <v>56</v>
      </c>
      <c r="Q409">
        <v>1</v>
      </c>
      <c r="W409">
        <v>0</v>
      </c>
      <c r="X409">
        <v>-847016206</v>
      </c>
      <c r="Y409">
        <f t="shared" si="183"/>
        <v>102</v>
      </c>
      <c r="AA409">
        <v>68.2</v>
      </c>
      <c r="AB409">
        <v>0</v>
      </c>
      <c r="AC409">
        <v>0</v>
      </c>
      <c r="AD409">
        <v>0</v>
      </c>
      <c r="AE409">
        <v>68.2</v>
      </c>
      <c r="AF409">
        <v>0</v>
      </c>
      <c r="AG409">
        <v>0</v>
      </c>
      <c r="AH409">
        <v>0</v>
      </c>
      <c r="AI409">
        <v>1</v>
      </c>
      <c r="AJ409">
        <v>1</v>
      </c>
      <c r="AK409">
        <v>1</v>
      </c>
      <c r="AL409">
        <v>1</v>
      </c>
      <c r="AM409">
        <v>0</v>
      </c>
      <c r="AN409">
        <v>0</v>
      </c>
      <c r="AO409">
        <v>0</v>
      </c>
      <c r="AP409">
        <v>1</v>
      </c>
      <c r="AQ409">
        <v>0</v>
      </c>
      <c r="AR409">
        <v>0</v>
      </c>
      <c r="AS409" t="s">
        <v>3</v>
      </c>
      <c r="AT409">
        <v>102</v>
      </c>
      <c r="AU409" t="s">
        <v>3</v>
      </c>
      <c r="AV409">
        <v>0</v>
      </c>
      <c r="AW409">
        <v>2</v>
      </c>
      <c r="AX409">
        <v>69734674</v>
      </c>
      <c r="AY409">
        <v>1</v>
      </c>
      <c r="AZ409">
        <v>0</v>
      </c>
      <c r="BA409">
        <v>415</v>
      </c>
      <c r="BB409">
        <v>3</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CV409">
        <v>0</v>
      </c>
      <c r="CW409">
        <v>0</v>
      </c>
      <c r="CX409">
        <f>ROUND(Y409*Source!I486,9)</f>
        <v>0</v>
      </c>
      <c r="CY409">
        <f t="shared" ref="CY409:CY414" si="189">AA409</f>
        <v>68.2</v>
      </c>
      <c r="CZ409">
        <f t="shared" ref="CZ409:CZ414" si="190">AE409</f>
        <v>68.2</v>
      </c>
      <c r="DA409">
        <f t="shared" ref="DA409:DA414" si="191">AI409</f>
        <v>1</v>
      </c>
      <c r="DB409">
        <f t="shared" si="184"/>
        <v>6956.4</v>
      </c>
      <c r="DC409">
        <f t="shared" si="185"/>
        <v>0</v>
      </c>
      <c r="DD409" t="s">
        <v>3</v>
      </c>
      <c r="DE409" t="s">
        <v>3</v>
      </c>
      <c r="DF409">
        <f t="shared" si="188"/>
        <v>0</v>
      </c>
      <c r="DG409">
        <f t="shared" si="186"/>
        <v>0</v>
      </c>
      <c r="DH409">
        <f t="shared" si="187"/>
        <v>0</v>
      </c>
      <c r="DI409">
        <f t="shared" si="182"/>
        <v>0</v>
      </c>
      <c r="DJ409">
        <f t="shared" ref="DJ409:DJ414" si="192">DF409</f>
        <v>0</v>
      </c>
      <c r="DK409">
        <v>0</v>
      </c>
      <c r="DL409" t="s">
        <v>3</v>
      </c>
      <c r="DM409">
        <v>0</v>
      </c>
      <c r="DN409" t="s">
        <v>3</v>
      </c>
      <c r="DO409">
        <v>0</v>
      </c>
    </row>
    <row r="410" spans="1:119" x14ac:dyDescent="0.2">
      <c r="A410">
        <f>ROW(Source!A486)</f>
        <v>486</v>
      </c>
      <c r="B410">
        <v>69726971</v>
      </c>
      <c r="C410">
        <v>69734655</v>
      </c>
      <c r="D410">
        <v>27371543</v>
      </c>
      <c r="E410">
        <v>1</v>
      </c>
      <c r="F410">
        <v>1</v>
      </c>
      <c r="G410">
        <v>1</v>
      </c>
      <c r="H410">
        <v>3</v>
      </c>
      <c r="I410" t="s">
        <v>66</v>
      </c>
      <c r="J410" t="s">
        <v>267</v>
      </c>
      <c r="K410" t="s">
        <v>67</v>
      </c>
      <c r="L410">
        <v>1346</v>
      </c>
      <c r="N410">
        <v>1009</v>
      </c>
      <c r="O410" t="s">
        <v>68</v>
      </c>
      <c r="P410" t="s">
        <v>68</v>
      </c>
      <c r="Q410">
        <v>1</v>
      </c>
      <c r="W410">
        <v>0</v>
      </c>
      <c r="X410">
        <v>-2014069362</v>
      </c>
      <c r="Y410">
        <f t="shared" si="183"/>
        <v>0.5</v>
      </c>
      <c r="AA410">
        <v>1.82</v>
      </c>
      <c r="AB410">
        <v>0</v>
      </c>
      <c r="AC410">
        <v>0</v>
      </c>
      <c r="AD410">
        <v>0</v>
      </c>
      <c r="AE410">
        <v>1.82</v>
      </c>
      <c r="AF410">
        <v>0</v>
      </c>
      <c r="AG410">
        <v>0</v>
      </c>
      <c r="AH410">
        <v>0</v>
      </c>
      <c r="AI410">
        <v>1</v>
      </c>
      <c r="AJ410">
        <v>1</v>
      </c>
      <c r="AK410">
        <v>1</v>
      </c>
      <c r="AL410">
        <v>1</v>
      </c>
      <c r="AM410">
        <v>0</v>
      </c>
      <c r="AN410">
        <v>0</v>
      </c>
      <c r="AO410">
        <v>0</v>
      </c>
      <c r="AP410">
        <v>1</v>
      </c>
      <c r="AQ410">
        <v>0</v>
      </c>
      <c r="AR410">
        <v>0</v>
      </c>
      <c r="AS410" t="s">
        <v>3</v>
      </c>
      <c r="AT410">
        <v>0.5</v>
      </c>
      <c r="AU410" t="s">
        <v>3</v>
      </c>
      <c r="AV410">
        <v>0</v>
      </c>
      <c r="AW410">
        <v>2</v>
      </c>
      <c r="AX410">
        <v>69734675</v>
      </c>
      <c r="AY410">
        <v>1</v>
      </c>
      <c r="AZ410">
        <v>0</v>
      </c>
      <c r="BA410">
        <v>416</v>
      </c>
      <c r="BB410">
        <v>3</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CV410">
        <v>0</v>
      </c>
      <c r="CW410">
        <v>0</v>
      </c>
      <c r="CX410">
        <f>ROUND(Y410*Source!I486,9)</f>
        <v>0</v>
      </c>
      <c r="CY410">
        <f t="shared" si="189"/>
        <v>1.82</v>
      </c>
      <c r="CZ410">
        <f t="shared" si="190"/>
        <v>1.82</v>
      </c>
      <c r="DA410">
        <f t="shared" si="191"/>
        <v>1</v>
      </c>
      <c r="DB410">
        <f t="shared" si="184"/>
        <v>0.91</v>
      </c>
      <c r="DC410">
        <f t="shared" si="185"/>
        <v>0</v>
      </c>
      <c r="DD410" t="s">
        <v>3</v>
      </c>
      <c r="DE410" t="s">
        <v>3</v>
      </c>
      <c r="DF410">
        <f t="shared" si="188"/>
        <v>0</v>
      </c>
      <c r="DG410">
        <f t="shared" si="186"/>
        <v>0</v>
      </c>
      <c r="DH410">
        <f t="shared" si="187"/>
        <v>0</v>
      </c>
      <c r="DI410">
        <f t="shared" si="182"/>
        <v>0</v>
      </c>
      <c r="DJ410">
        <f t="shared" si="192"/>
        <v>0</v>
      </c>
      <c r="DK410">
        <v>0</v>
      </c>
      <c r="DL410" t="s">
        <v>3</v>
      </c>
      <c r="DM410">
        <v>0</v>
      </c>
      <c r="DN410" t="s">
        <v>3</v>
      </c>
      <c r="DO410">
        <v>0</v>
      </c>
    </row>
    <row r="411" spans="1:119" x14ac:dyDescent="0.2">
      <c r="A411">
        <f>ROW(Source!A486)</f>
        <v>486</v>
      </c>
      <c r="B411">
        <v>69726971</v>
      </c>
      <c r="C411">
        <v>69734655</v>
      </c>
      <c r="D411">
        <v>27373400</v>
      </c>
      <c r="E411">
        <v>1</v>
      </c>
      <c r="F411">
        <v>1</v>
      </c>
      <c r="G411">
        <v>1</v>
      </c>
      <c r="H411">
        <v>3</v>
      </c>
      <c r="I411" t="s">
        <v>72</v>
      </c>
      <c r="J411" t="s">
        <v>269</v>
      </c>
      <c r="K411" t="s">
        <v>73</v>
      </c>
      <c r="L411">
        <v>1346</v>
      </c>
      <c r="N411">
        <v>1009</v>
      </c>
      <c r="O411" t="s">
        <v>68</v>
      </c>
      <c r="P411" t="s">
        <v>68</v>
      </c>
      <c r="Q411">
        <v>1</v>
      </c>
      <c r="W411">
        <v>0</v>
      </c>
      <c r="X411">
        <v>-390679098</v>
      </c>
      <c r="Y411">
        <f t="shared" si="183"/>
        <v>450</v>
      </c>
      <c r="AA411">
        <v>1.38</v>
      </c>
      <c r="AB411">
        <v>0</v>
      </c>
      <c r="AC411">
        <v>0</v>
      </c>
      <c r="AD411">
        <v>0</v>
      </c>
      <c r="AE411">
        <v>1.38</v>
      </c>
      <c r="AF411">
        <v>0</v>
      </c>
      <c r="AG411">
        <v>0</v>
      </c>
      <c r="AH411">
        <v>0</v>
      </c>
      <c r="AI411">
        <v>1</v>
      </c>
      <c r="AJ411">
        <v>1</v>
      </c>
      <c r="AK411">
        <v>1</v>
      </c>
      <c r="AL411">
        <v>1</v>
      </c>
      <c r="AM411">
        <v>0</v>
      </c>
      <c r="AN411">
        <v>0</v>
      </c>
      <c r="AO411">
        <v>0</v>
      </c>
      <c r="AP411">
        <v>1</v>
      </c>
      <c r="AQ411">
        <v>0</v>
      </c>
      <c r="AR411">
        <v>0</v>
      </c>
      <c r="AS411" t="s">
        <v>3</v>
      </c>
      <c r="AT411">
        <v>450</v>
      </c>
      <c r="AU411" t="s">
        <v>3</v>
      </c>
      <c r="AV411">
        <v>0</v>
      </c>
      <c r="AW411">
        <v>2</v>
      </c>
      <c r="AX411">
        <v>69734676</v>
      </c>
      <c r="AY411">
        <v>1</v>
      </c>
      <c r="AZ411">
        <v>0</v>
      </c>
      <c r="BA411">
        <v>417</v>
      </c>
      <c r="BB411">
        <v>3</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CV411">
        <v>0</v>
      </c>
      <c r="CW411">
        <v>0</v>
      </c>
      <c r="CX411">
        <f>ROUND(Y411*Source!I486,9)</f>
        <v>0</v>
      </c>
      <c r="CY411">
        <f t="shared" si="189"/>
        <v>1.38</v>
      </c>
      <c r="CZ411">
        <f t="shared" si="190"/>
        <v>1.38</v>
      </c>
      <c r="DA411">
        <f t="shared" si="191"/>
        <v>1</v>
      </c>
      <c r="DB411">
        <f t="shared" si="184"/>
        <v>621</v>
      </c>
      <c r="DC411">
        <f t="shared" si="185"/>
        <v>0</v>
      </c>
      <c r="DD411" t="s">
        <v>3</v>
      </c>
      <c r="DE411" t="s">
        <v>3</v>
      </c>
      <c r="DF411">
        <f t="shared" si="188"/>
        <v>0</v>
      </c>
      <c r="DG411">
        <f t="shared" si="186"/>
        <v>0</v>
      </c>
      <c r="DH411">
        <f t="shared" si="187"/>
        <v>0</v>
      </c>
      <c r="DI411">
        <f t="shared" si="182"/>
        <v>0</v>
      </c>
      <c r="DJ411">
        <f t="shared" si="192"/>
        <v>0</v>
      </c>
      <c r="DK411">
        <v>0</v>
      </c>
      <c r="DL411" t="s">
        <v>3</v>
      </c>
      <c r="DM411">
        <v>0</v>
      </c>
      <c r="DN411" t="s">
        <v>3</v>
      </c>
      <c r="DO411">
        <v>0</v>
      </c>
    </row>
    <row r="412" spans="1:119" x14ac:dyDescent="0.2">
      <c r="A412">
        <f>ROW(Source!A486)</f>
        <v>486</v>
      </c>
      <c r="B412">
        <v>69726971</v>
      </c>
      <c r="C412">
        <v>69734655</v>
      </c>
      <c r="D412">
        <v>27371596</v>
      </c>
      <c r="E412">
        <v>1</v>
      </c>
      <c r="F412">
        <v>1</v>
      </c>
      <c r="G412">
        <v>1</v>
      </c>
      <c r="H412">
        <v>3</v>
      </c>
      <c r="I412" t="s">
        <v>76</v>
      </c>
      <c r="J412" t="s">
        <v>271</v>
      </c>
      <c r="K412" t="s">
        <v>77</v>
      </c>
      <c r="L412">
        <v>1348</v>
      </c>
      <c r="N412">
        <v>1009</v>
      </c>
      <c r="O412" t="s">
        <v>78</v>
      </c>
      <c r="P412" t="s">
        <v>78</v>
      </c>
      <c r="Q412">
        <v>1000</v>
      </c>
      <c r="W412">
        <v>0</v>
      </c>
      <c r="X412">
        <v>2078238476</v>
      </c>
      <c r="Y412">
        <f t="shared" si="183"/>
        <v>0.05</v>
      </c>
      <c r="AA412">
        <v>6552.07</v>
      </c>
      <c r="AB412">
        <v>0</v>
      </c>
      <c r="AC412">
        <v>0</v>
      </c>
      <c r="AD412">
        <v>0</v>
      </c>
      <c r="AE412">
        <v>6552.07</v>
      </c>
      <c r="AF412">
        <v>0</v>
      </c>
      <c r="AG412">
        <v>0</v>
      </c>
      <c r="AH412">
        <v>0</v>
      </c>
      <c r="AI412">
        <v>1</v>
      </c>
      <c r="AJ412">
        <v>1</v>
      </c>
      <c r="AK412">
        <v>1</v>
      </c>
      <c r="AL412">
        <v>1</v>
      </c>
      <c r="AM412">
        <v>0</v>
      </c>
      <c r="AN412">
        <v>0</v>
      </c>
      <c r="AO412">
        <v>0</v>
      </c>
      <c r="AP412">
        <v>1</v>
      </c>
      <c r="AQ412">
        <v>0</v>
      </c>
      <c r="AR412">
        <v>0</v>
      </c>
      <c r="AS412" t="s">
        <v>3</v>
      </c>
      <c r="AT412">
        <v>0.05</v>
      </c>
      <c r="AU412" t="s">
        <v>3</v>
      </c>
      <c r="AV412">
        <v>0</v>
      </c>
      <c r="AW412">
        <v>2</v>
      </c>
      <c r="AX412">
        <v>69734677</v>
      </c>
      <c r="AY412">
        <v>1</v>
      </c>
      <c r="AZ412">
        <v>0</v>
      </c>
      <c r="BA412">
        <v>418</v>
      </c>
      <c r="BB412">
        <v>3</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CV412">
        <v>0</v>
      </c>
      <c r="CW412">
        <v>0</v>
      </c>
      <c r="CX412">
        <f>ROUND(Y412*Source!I486,9)</f>
        <v>0</v>
      </c>
      <c r="CY412">
        <f t="shared" si="189"/>
        <v>6552.07</v>
      </c>
      <c r="CZ412">
        <f t="shared" si="190"/>
        <v>6552.07</v>
      </c>
      <c r="DA412">
        <f t="shared" si="191"/>
        <v>1</v>
      </c>
      <c r="DB412">
        <f t="shared" si="184"/>
        <v>327.60000000000002</v>
      </c>
      <c r="DC412">
        <f t="shared" si="185"/>
        <v>0</v>
      </c>
      <c r="DD412" t="s">
        <v>3</v>
      </c>
      <c r="DE412" t="s">
        <v>3</v>
      </c>
      <c r="DF412">
        <f t="shared" si="188"/>
        <v>0</v>
      </c>
      <c r="DG412">
        <f t="shared" si="186"/>
        <v>0</v>
      </c>
      <c r="DH412">
        <f t="shared" si="187"/>
        <v>0</v>
      </c>
      <c r="DI412">
        <f t="shared" si="182"/>
        <v>0</v>
      </c>
      <c r="DJ412">
        <f t="shared" si="192"/>
        <v>0</v>
      </c>
      <c r="DK412">
        <v>0</v>
      </c>
      <c r="DL412" t="s">
        <v>3</v>
      </c>
      <c r="DM412">
        <v>0</v>
      </c>
      <c r="DN412" t="s">
        <v>3</v>
      </c>
      <c r="DO412">
        <v>0</v>
      </c>
    </row>
    <row r="413" spans="1:119" x14ac:dyDescent="0.2">
      <c r="A413">
        <f>ROW(Source!A486)</f>
        <v>486</v>
      </c>
      <c r="B413">
        <v>69726971</v>
      </c>
      <c r="C413">
        <v>69734655</v>
      </c>
      <c r="D413">
        <v>27379377</v>
      </c>
      <c r="E413">
        <v>1</v>
      </c>
      <c r="F413">
        <v>1</v>
      </c>
      <c r="G413">
        <v>1</v>
      </c>
      <c r="H413">
        <v>3</v>
      </c>
      <c r="I413" t="s">
        <v>60</v>
      </c>
      <c r="J413" t="s">
        <v>262</v>
      </c>
      <c r="K413" t="s">
        <v>61</v>
      </c>
      <c r="L413">
        <v>61268267</v>
      </c>
      <c r="N413">
        <v>1010</v>
      </c>
      <c r="O413" t="s">
        <v>261</v>
      </c>
      <c r="P413" t="s">
        <v>62</v>
      </c>
      <c r="Q413">
        <v>1</v>
      </c>
      <c r="W413">
        <v>0</v>
      </c>
      <c r="X413">
        <v>1780800926</v>
      </c>
      <c r="Y413">
        <f t="shared" si="183"/>
        <v>800</v>
      </c>
      <c r="AA413">
        <v>0.5</v>
      </c>
      <c r="AB413">
        <v>0</v>
      </c>
      <c r="AC413">
        <v>0</v>
      </c>
      <c r="AD413">
        <v>0</v>
      </c>
      <c r="AE413">
        <v>0.5</v>
      </c>
      <c r="AF413">
        <v>0</v>
      </c>
      <c r="AG413">
        <v>0</v>
      </c>
      <c r="AH413">
        <v>0</v>
      </c>
      <c r="AI413">
        <v>1</v>
      </c>
      <c r="AJ413">
        <v>1</v>
      </c>
      <c r="AK413">
        <v>1</v>
      </c>
      <c r="AL413">
        <v>1</v>
      </c>
      <c r="AM413">
        <v>0</v>
      </c>
      <c r="AN413">
        <v>0</v>
      </c>
      <c r="AO413">
        <v>0</v>
      </c>
      <c r="AP413">
        <v>1</v>
      </c>
      <c r="AQ413">
        <v>0</v>
      </c>
      <c r="AR413">
        <v>0</v>
      </c>
      <c r="AS413" t="s">
        <v>3</v>
      </c>
      <c r="AT413">
        <v>800</v>
      </c>
      <c r="AU413" t="s">
        <v>3</v>
      </c>
      <c r="AV413">
        <v>0</v>
      </c>
      <c r="AW413">
        <v>1</v>
      </c>
      <c r="AX413">
        <v>-1</v>
      </c>
      <c r="AY413">
        <v>0</v>
      </c>
      <c r="AZ413">
        <v>0</v>
      </c>
      <c r="BA413" t="s">
        <v>3</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CV413">
        <v>0</v>
      </c>
      <c r="CW413">
        <v>0</v>
      </c>
      <c r="CX413">
        <f>ROUND(Y413*Source!I486,9)</f>
        <v>0</v>
      </c>
      <c r="CY413">
        <f t="shared" si="189"/>
        <v>0.5</v>
      </c>
      <c r="CZ413">
        <f t="shared" si="190"/>
        <v>0.5</v>
      </c>
      <c r="DA413">
        <f t="shared" si="191"/>
        <v>1</v>
      </c>
      <c r="DB413">
        <f t="shared" si="184"/>
        <v>400</v>
      </c>
      <c r="DC413">
        <f t="shared" si="185"/>
        <v>0</v>
      </c>
      <c r="DD413" t="s">
        <v>3</v>
      </c>
      <c r="DE413" t="s">
        <v>3</v>
      </c>
      <c r="DF413">
        <f t="shared" si="188"/>
        <v>0</v>
      </c>
      <c r="DG413">
        <f t="shared" si="186"/>
        <v>0</v>
      </c>
      <c r="DH413">
        <f t="shared" si="187"/>
        <v>0</v>
      </c>
      <c r="DI413">
        <f t="shared" si="182"/>
        <v>0</v>
      </c>
      <c r="DJ413">
        <f t="shared" si="192"/>
        <v>0</v>
      </c>
      <c r="DK413">
        <v>0</v>
      </c>
      <c r="DL413" t="s">
        <v>3</v>
      </c>
      <c r="DM413">
        <v>0</v>
      </c>
      <c r="DN413" t="s">
        <v>3</v>
      </c>
      <c r="DO413">
        <v>0</v>
      </c>
    </row>
    <row r="414" spans="1:119" x14ac:dyDescent="0.2">
      <c r="A414">
        <f>ROW(Source!A486)</f>
        <v>486</v>
      </c>
      <c r="B414">
        <v>69726971</v>
      </c>
      <c r="C414">
        <v>69734655</v>
      </c>
      <c r="D414">
        <v>27416566</v>
      </c>
      <c r="E414">
        <v>1</v>
      </c>
      <c r="F414">
        <v>1</v>
      </c>
      <c r="G414">
        <v>1</v>
      </c>
      <c r="H414">
        <v>3</v>
      </c>
      <c r="I414" t="s">
        <v>82</v>
      </c>
      <c r="J414" t="s">
        <v>194</v>
      </c>
      <c r="K414" t="s">
        <v>83</v>
      </c>
      <c r="L414">
        <v>1339</v>
      </c>
      <c r="N414">
        <v>1007</v>
      </c>
      <c r="O414" t="s">
        <v>40</v>
      </c>
      <c r="P414" t="s">
        <v>40</v>
      </c>
      <c r="Q414">
        <v>1</v>
      </c>
      <c r="W414">
        <v>0</v>
      </c>
      <c r="X414">
        <v>1967222743</v>
      </c>
      <c r="Y414">
        <f t="shared" si="183"/>
        <v>0.1</v>
      </c>
      <c r="AA414">
        <v>7.14</v>
      </c>
      <c r="AB414">
        <v>0</v>
      </c>
      <c r="AC414">
        <v>0</v>
      </c>
      <c r="AD414">
        <v>0</v>
      </c>
      <c r="AE414">
        <v>7.14</v>
      </c>
      <c r="AF414">
        <v>0</v>
      </c>
      <c r="AG414">
        <v>0</v>
      </c>
      <c r="AH414">
        <v>0</v>
      </c>
      <c r="AI414">
        <v>1</v>
      </c>
      <c r="AJ414">
        <v>1</v>
      </c>
      <c r="AK414">
        <v>1</v>
      </c>
      <c r="AL414">
        <v>1</v>
      </c>
      <c r="AM414">
        <v>0</v>
      </c>
      <c r="AN414">
        <v>0</v>
      </c>
      <c r="AO414">
        <v>0</v>
      </c>
      <c r="AP414">
        <v>1</v>
      </c>
      <c r="AQ414">
        <v>0</v>
      </c>
      <c r="AR414">
        <v>0</v>
      </c>
      <c r="AS414" t="s">
        <v>3</v>
      </c>
      <c r="AT414">
        <v>0.1</v>
      </c>
      <c r="AU414" t="s">
        <v>3</v>
      </c>
      <c r="AV414">
        <v>0</v>
      </c>
      <c r="AW414">
        <v>2</v>
      </c>
      <c r="AX414">
        <v>69734678</v>
      </c>
      <c r="AY414">
        <v>1</v>
      </c>
      <c r="AZ414">
        <v>0</v>
      </c>
      <c r="BA414">
        <v>419</v>
      </c>
      <c r="BB414">
        <v>3</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CV414">
        <v>0</v>
      </c>
      <c r="CW414">
        <v>0</v>
      </c>
      <c r="CX414">
        <f>ROUND(Y414*Source!I486,9)</f>
        <v>0</v>
      </c>
      <c r="CY414">
        <f t="shared" si="189"/>
        <v>7.14</v>
      </c>
      <c r="CZ414">
        <f t="shared" si="190"/>
        <v>7.14</v>
      </c>
      <c r="DA414">
        <f t="shared" si="191"/>
        <v>1</v>
      </c>
      <c r="DB414">
        <f t="shared" si="184"/>
        <v>0.71</v>
      </c>
      <c r="DC414">
        <f t="shared" si="185"/>
        <v>0</v>
      </c>
      <c r="DD414" t="s">
        <v>3</v>
      </c>
      <c r="DE414" t="s">
        <v>3</v>
      </c>
      <c r="DF414">
        <f t="shared" si="188"/>
        <v>0</v>
      </c>
      <c r="DG414">
        <f t="shared" si="186"/>
        <v>0</v>
      </c>
      <c r="DH414">
        <f t="shared" si="187"/>
        <v>0</v>
      </c>
      <c r="DI414">
        <f t="shared" si="182"/>
        <v>0</v>
      </c>
      <c r="DJ414">
        <f t="shared" si="192"/>
        <v>0</v>
      </c>
      <c r="DK414">
        <v>0</v>
      </c>
      <c r="DL414" t="s">
        <v>3</v>
      </c>
      <c r="DM414">
        <v>0</v>
      </c>
      <c r="DN414" t="s">
        <v>3</v>
      </c>
      <c r="DO414">
        <v>0</v>
      </c>
    </row>
    <row r="415" spans="1:119" x14ac:dyDescent="0.2">
      <c r="A415">
        <f>ROW(Source!A487)</f>
        <v>487</v>
      </c>
      <c r="B415">
        <v>69726884</v>
      </c>
      <c r="C415">
        <v>69734655</v>
      </c>
      <c r="D415">
        <v>27498693</v>
      </c>
      <c r="E415">
        <v>1</v>
      </c>
      <c r="F415">
        <v>1</v>
      </c>
      <c r="G415">
        <v>1</v>
      </c>
      <c r="H415">
        <v>1</v>
      </c>
      <c r="I415" t="s">
        <v>979</v>
      </c>
      <c r="J415" t="s">
        <v>3</v>
      </c>
      <c r="K415" t="s">
        <v>980</v>
      </c>
      <c r="L415">
        <v>1369</v>
      </c>
      <c r="N415">
        <v>1013</v>
      </c>
      <c r="O415" t="s">
        <v>974</v>
      </c>
      <c r="P415" t="s">
        <v>974</v>
      </c>
      <c r="Q415">
        <v>1</v>
      </c>
      <c r="W415">
        <v>0</v>
      </c>
      <c r="X415">
        <v>-690051356</v>
      </c>
      <c r="Y415">
        <f t="shared" si="183"/>
        <v>119.78</v>
      </c>
      <c r="AA415">
        <v>0</v>
      </c>
      <c r="AB415">
        <v>0</v>
      </c>
      <c r="AC415">
        <v>0</v>
      </c>
      <c r="AD415">
        <v>307.99</v>
      </c>
      <c r="AE415">
        <v>0</v>
      </c>
      <c r="AF415">
        <v>0</v>
      </c>
      <c r="AG415">
        <v>0</v>
      </c>
      <c r="AH415">
        <v>8.82</v>
      </c>
      <c r="AI415">
        <v>1</v>
      </c>
      <c r="AJ415">
        <v>1</v>
      </c>
      <c r="AK415">
        <v>1</v>
      </c>
      <c r="AL415">
        <v>34.92</v>
      </c>
      <c r="AM415">
        <v>5</v>
      </c>
      <c r="AN415">
        <v>0</v>
      </c>
      <c r="AO415">
        <v>1</v>
      </c>
      <c r="AP415">
        <v>0</v>
      </c>
      <c r="AQ415">
        <v>0</v>
      </c>
      <c r="AR415">
        <v>0</v>
      </c>
      <c r="AS415" t="s">
        <v>3</v>
      </c>
      <c r="AT415">
        <v>119.78</v>
      </c>
      <c r="AU415" t="s">
        <v>3</v>
      </c>
      <c r="AV415">
        <v>1</v>
      </c>
      <c r="AW415">
        <v>2</v>
      </c>
      <c r="AX415">
        <v>69734668</v>
      </c>
      <c r="AY415">
        <v>1</v>
      </c>
      <c r="AZ415">
        <v>0</v>
      </c>
      <c r="BA415">
        <v>420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CU415">
        <f>ROUND(AT415*Source!I487*AH415*AL415,0)</f>
        <v>0</v>
      </c>
      <c r="CV415">
        <f>ROUND(Y415*Source!I487,9)</f>
        <v>0</v>
      </c>
      <c r="CW415">
        <v>0</v>
      </c>
      <c r="CX415">
        <f>ROUND(Y415*Source!I487,9)</f>
        <v>0</v>
      </c>
      <c r="CY415">
        <f>AD415</f>
        <v>307.99</v>
      </c>
      <c r="CZ415">
        <f>AH415</f>
        <v>8.82</v>
      </c>
      <c r="DA415">
        <f>AL415</f>
        <v>34.92</v>
      </c>
      <c r="DB415">
        <f t="shared" si="184"/>
        <v>1056.46</v>
      </c>
      <c r="DC415">
        <f t="shared" si="185"/>
        <v>0</v>
      </c>
      <c r="DD415" t="s">
        <v>3</v>
      </c>
      <c r="DE415" t="s">
        <v>3</v>
      </c>
      <c r="DF415">
        <f t="shared" si="188"/>
        <v>0</v>
      </c>
      <c r="DG415">
        <f t="shared" si="186"/>
        <v>0</v>
      </c>
      <c r="DH415">
        <f t="shared" si="187"/>
        <v>0</v>
      </c>
      <c r="DI415">
        <f>ROUND(ROUND(AH415*AL415,0)*CX415,0)</f>
        <v>0</v>
      </c>
      <c r="DJ415">
        <f>DI415</f>
        <v>0</v>
      </c>
      <c r="DK415">
        <v>0</v>
      </c>
      <c r="DL415" t="s">
        <v>3</v>
      </c>
      <c r="DM415">
        <v>0</v>
      </c>
      <c r="DN415" t="s">
        <v>3</v>
      </c>
      <c r="DO415">
        <v>0</v>
      </c>
    </row>
    <row r="416" spans="1:119" x14ac:dyDescent="0.2">
      <c r="A416">
        <f>ROW(Source!A487)</f>
        <v>487</v>
      </c>
      <c r="B416">
        <v>69726884</v>
      </c>
      <c r="C416">
        <v>69734655</v>
      </c>
      <c r="D416">
        <v>121548</v>
      </c>
      <c r="E416">
        <v>1</v>
      </c>
      <c r="F416">
        <v>1</v>
      </c>
      <c r="G416">
        <v>1</v>
      </c>
      <c r="H416">
        <v>1</v>
      </c>
      <c r="I416" t="s">
        <v>36</v>
      </c>
      <c r="J416" t="s">
        <v>3</v>
      </c>
      <c r="K416" t="s">
        <v>981</v>
      </c>
      <c r="L416">
        <v>608254</v>
      </c>
      <c r="N416">
        <v>1013</v>
      </c>
      <c r="O416" t="s">
        <v>982</v>
      </c>
      <c r="P416" t="s">
        <v>982</v>
      </c>
      <c r="Q416">
        <v>1</v>
      </c>
      <c r="W416">
        <v>0</v>
      </c>
      <c r="X416">
        <v>-185737400</v>
      </c>
      <c r="Y416">
        <f t="shared" si="183"/>
        <v>4.22</v>
      </c>
      <c r="AA416">
        <v>0</v>
      </c>
      <c r="AB416">
        <v>0</v>
      </c>
      <c r="AC416">
        <v>0</v>
      </c>
      <c r="AD416">
        <v>0</v>
      </c>
      <c r="AE416">
        <v>0</v>
      </c>
      <c r="AF416">
        <v>0</v>
      </c>
      <c r="AG416">
        <v>0</v>
      </c>
      <c r="AH416">
        <v>0</v>
      </c>
      <c r="AI416">
        <v>1</v>
      </c>
      <c r="AJ416">
        <v>1</v>
      </c>
      <c r="AK416">
        <v>19.8</v>
      </c>
      <c r="AL416">
        <v>1</v>
      </c>
      <c r="AM416">
        <v>5</v>
      </c>
      <c r="AN416">
        <v>0</v>
      </c>
      <c r="AO416">
        <v>1</v>
      </c>
      <c r="AP416">
        <v>0</v>
      </c>
      <c r="AQ416">
        <v>0</v>
      </c>
      <c r="AR416">
        <v>0</v>
      </c>
      <c r="AS416" t="s">
        <v>3</v>
      </c>
      <c r="AT416">
        <v>4.22</v>
      </c>
      <c r="AU416" t="s">
        <v>3</v>
      </c>
      <c r="AV416">
        <v>2</v>
      </c>
      <c r="AW416">
        <v>2</v>
      </c>
      <c r="AX416">
        <v>69734669</v>
      </c>
      <c r="AY416">
        <v>1</v>
      </c>
      <c r="AZ416">
        <v>0</v>
      </c>
      <c r="BA416">
        <v>421</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CV416">
        <v>0</v>
      </c>
      <c r="CW416">
        <v>0</v>
      </c>
      <c r="CX416">
        <f>ROUND(Y416*Source!I487,9)</f>
        <v>0</v>
      </c>
      <c r="CY416">
        <f>AD416</f>
        <v>0</v>
      </c>
      <c r="CZ416">
        <f>AH416</f>
        <v>0</v>
      </c>
      <c r="DA416">
        <f>AL416</f>
        <v>1</v>
      </c>
      <c r="DB416">
        <f t="shared" si="184"/>
        <v>0</v>
      </c>
      <c r="DC416">
        <f t="shared" si="185"/>
        <v>0</v>
      </c>
      <c r="DD416" t="s">
        <v>3</v>
      </c>
      <c r="DE416" t="s">
        <v>3</v>
      </c>
      <c r="DF416">
        <f t="shared" si="188"/>
        <v>0</v>
      </c>
      <c r="DG416">
        <f t="shared" si="186"/>
        <v>0</v>
      </c>
      <c r="DH416">
        <f>ROUND(ROUND(AG416*AK416,0)*CX416,0)</f>
        <v>0</v>
      </c>
      <c r="DI416">
        <f t="shared" ref="DI416:DI430" si="193">ROUND(ROUND(AH416,0)*CX416,0)</f>
        <v>0</v>
      </c>
      <c r="DJ416">
        <f>DI416</f>
        <v>0</v>
      </c>
      <c r="DK416">
        <v>0</v>
      </c>
      <c r="DL416" t="s">
        <v>3</v>
      </c>
      <c r="DM416">
        <v>0</v>
      </c>
      <c r="DN416" t="s">
        <v>3</v>
      </c>
      <c r="DO416">
        <v>0</v>
      </c>
    </row>
    <row r="417" spans="1:119" x14ac:dyDescent="0.2">
      <c r="A417">
        <f>ROW(Source!A487)</f>
        <v>487</v>
      </c>
      <c r="B417">
        <v>69726884</v>
      </c>
      <c r="C417">
        <v>69734655</v>
      </c>
      <c r="D417">
        <v>27439571</v>
      </c>
      <c r="E417">
        <v>1</v>
      </c>
      <c r="F417">
        <v>1</v>
      </c>
      <c r="G417">
        <v>1</v>
      </c>
      <c r="H417">
        <v>2</v>
      </c>
      <c r="I417" t="s">
        <v>983</v>
      </c>
      <c r="J417" t="s">
        <v>984</v>
      </c>
      <c r="K417" t="s">
        <v>985</v>
      </c>
      <c r="L417">
        <v>1368</v>
      </c>
      <c r="N417">
        <v>1011</v>
      </c>
      <c r="O417" t="s">
        <v>978</v>
      </c>
      <c r="P417" t="s">
        <v>978</v>
      </c>
      <c r="Q417">
        <v>1</v>
      </c>
      <c r="W417">
        <v>0</v>
      </c>
      <c r="X417">
        <v>1462286705</v>
      </c>
      <c r="Y417">
        <f t="shared" si="183"/>
        <v>0.36</v>
      </c>
      <c r="AA417">
        <v>0</v>
      </c>
      <c r="AB417">
        <v>822.31</v>
      </c>
      <c r="AC417">
        <v>200.77</v>
      </c>
      <c r="AD417">
        <v>0</v>
      </c>
      <c r="AE417">
        <v>0</v>
      </c>
      <c r="AF417">
        <v>88.42</v>
      </c>
      <c r="AG417">
        <v>10.14</v>
      </c>
      <c r="AH417">
        <v>0</v>
      </c>
      <c r="AI417">
        <v>1</v>
      </c>
      <c r="AJ417">
        <v>9.3000000000000007</v>
      </c>
      <c r="AK417">
        <v>19.8</v>
      </c>
      <c r="AL417">
        <v>1</v>
      </c>
      <c r="AM417">
        <v>5</v>
      </c>
      <c r="AN417">
        <v>0</v>
      </c>
      <c r="AO417">
        <v>1</v>
      </c>
      <c r="AP417">
        <v>0</v>
      </c>
      <c r="AQ417">
        <v>0</v>
      </c>
      <c r="AR417">
        <v>0</v>
      </c>
      <c r="AS417" t="s">
        <v>3</v>
      </c>
      <c r="AT417">
        <v>0.36</v>
      </c>
      <c r="AU417" t="s">
        <v>3</v>
      </c>
      <c r="AV417">
        <v>0</v>
      </c>
      <c r="AW417">
        <v>2</v>
      </c>
      <c r="AX417">
        <v>69734670</v>
      </c>
      <c r="AY417">
        <v>1</v>
      </c>
      <c r="AZ417">
        <v>0</v>
      </c>
      <c r="BA417">
        <v>422</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CV417">
        <v>0</v>
      </c>
      <c r="CW417">
        <f>ROUND(Y417*Source!I487*DO417,9)</f>
        <v>0</v>
      </c>
      <c r="CX417">
        <f>ROUND(Y417*Source!I487,9)</f>
        <v>0</v>
      </c>
      <c r="CY417">
        <f>AB417</f>
        <v>822.31</v>
      </c>
      <c r="CZ417">
        <f>AF417</f>
        <v>88.42</v>
      </c>
      <c r="DA417">
        <f>AJ417</f>
        <v>9.3000000000000007</v>
      </c>
      <c r="DB417">
        <f t="shared" si="184"/>
        <v>31.83</v>
      </c>
      <c r="DC417">
        <f t="shared" si="185"/>
        <v>3.65</v>
      </c>
      <c r="DD417" t="s">
        <v>3</v>
      </c>
      <c r="DE417" t="s">
        <v>3</v>
      </c>
      <c r="DF417">
        <f t="shared" si="188"/>
        <v>0</v>
      </c>
      <c r="DG417">
        <f>ROUND(ROUND(AF417*AJ417,0)*CX417,0)</f>
        <v>0</v>
      </c>
      <c r="DH417">
        <f>ROUND(ROUND(AG417*AK417,0)*CX417,0)</f>
        <v>0</v>
      </c>
      <c r="DI417">
        <f t="shared" si="193"/>
        <v>0</v>
      </c>
      <c r="DJ417">
        <f>DG417</f>
        <v>0</v>
      </c>
      <c r="DK417">
        <v>0</v>
      </c>
      <c r="DL417" t="s">
        <v>3</v>
      </c>
      <c r="DM417">
        <v>0</v>
      </c>
      <c r="DN417" t="s">
        <v>3</v>
      </c>
      <c r="DO417">
        <v>0</v>
      </c>
    </row>
    <row r="418" spans="1:119" x14ac:dyDescent="0.2">
      <c r="A418">
        <f>ROW(Source!A487)</f>
        <v>487</v>
      </c>
      <c r="B418">
        <v>69726884</v>
      </c>
      <c r="C418">
        <v>69734655</v>
      </c>
      <c r="D418">
        <v>27439630</v>
      </c>
      <c r="E418">
        <v>1</v>
      </c>
      <c r="F418">
        <v>1</v>
      </c>
      <c r="G418">
        <v>1</v>
      </c>
      <c r="H418">
        <v>2</v>
      </c>
      <c r="I418" t="s">
        <v>986</v>
      </c>
      <c r="J418" t="s">
        <v>987</v>
      </c>
      <c r="K418" t="s">
        <v>988</v>
      </c>
      <c r="L418">
        <v>1368</v>
      </c>
      <c r="N418">
        <v>1011</v>
      </c>
      <c r="O418" t="s">
        <v>978</v>
      </c>
      <c r="P418" t="s">
        <v>978</v>
      </c>
      <c r="Q418">
        <v>1</v>
      </c>
      <c r="W418">
        <v>0</v>
      </c>
      <c r="X418">
        <v>-72110300</v>
      </c>
      <c r="Y418">
        <f t="shared" si="183"/>
        <v>2.2999999999999998</v>
      </c>
      <c r="AA418">
        <v>0</v>
      </c>
      <c r="AB418">
        <v>290.81</v>
      </c>
      <c r="AC418">
        <v>269.48</v>
      </c>
      <c r="AD418">
        <v>0</v>
      </c>
      <c r="AE418">
        <v>0</v>
      </c>
      <c r="AF418">
        <v>31.27</v>
      </c>
      <c r="AG418">
        <v>13.61</v>
      </c>
      <c r="AH418">
        <v>0</v>
      </c>
      <c r="AI418">
        <v>1</v>
      </c>
      <c r="AJ418">
        <v>9.3000000000000007</v>
      </c>
      <c r="AK418">
        <v>19.8</v>
      </c>
      <c r="AL418">
        <v>1</v>
      </c>
      <c r="AM418">
        <v>5</v>
      </c>
      <c r="AN418">
        <v>0</v>
      </c>
      <c r="AO418">
        <v>1</v>
      </c>
      <c r="AP418">
        <v>0</v>
      </c>
      <c r="AQ418">
        <v>0</v>
      </c>
      <c r="AR418">
        <v>0</v>
      </c>
      <c r="AS418" t="s">
        <v>3</v>
      </c>
      <c r="AT418">
        <v>2.2999999999999998</v>
      </c>
      <c r="AU418" t="s">
        <v>3</v>
      </c>
      <c r="AV418">
        <v>0</v>
      </c>
      <c r="AW418">
        <v>2</v>
      </c>
      <c r="AX418">
        <v>69734671</v>
      </c>
      <c r="AY418">
        <v>1</v>
      </c>
      <c r="AZ418">
        <v>0</v>
      </c>
      <c r="BA418">
        <v>423</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CV418">
        <v>0</v>
      </c>
      <c r="CW418">
        <f>ROUND(Y418*Source!I487*DO418,9)</f>
        <v>0</v>
      </c>
      <c r="CX418">
        <f>ROUND(Y418*Source!I487,9)</f>
        <v>0</v>
      </c>
      <c r="CY418">
        <f>AB418</f>
        <v>290.81</v>
      </c>
      <c r="CZ418">
        <f>AF418</f>
        <v>31.27</v>
      </c>
      <c r="DA418">
        <f>AJ418</f>
        <v>9.3000000000000007</v>
      </c>
      <c r="DB418">
        <f t="shared" si="184"/>
        <v>71.92</v>
      </c>
      <c r="DC418">
        <f t="shared" si="185"/>
        <v>31.3</v>
      </c>
      <c r="DD418" t="s">
        <v>3</v>
      </c>
      <c r="DE418" t="s">
        <v>3</v>
      </c>
      <c r="DF418">
        <f t="shared" si="188"/>
        <v>0</v>
      </c>
      <c r="DG418">
        <f>ROUND(ROUND(AF418*AJ418,0)*CX418,0)</f>
        <v>0</v>
      </c>
      <c r="DH418">
        <f>ROUND(ROUND(AG418*AK418,0)*CX418,0)</f>
        <v>0</v>
      </c>
      <c r="DI418">
        <f t="shared" si="193"/>
        <v>0</v>
      </c>
      <c r="DJ418">
        <f>DG418</f>
        <v>0</v>
      </c>
      <c r="DK418">
        <v>0</v>
      </c>
      <c r="DL418" t="s">
        <v>3</v>
      </c>
      <c r="DM418">
        <v>0</v>
      </c>
      <c r="DN418" t="s">
        <v>3</v>
      </c>
      <c r="DO418">
        <v>0</v>
      </c>
    </row>
    <row r="419" spans="1:119" x14ac:dyDescent="0.2">
      <c r="A419">
        <f>ROW(Source!A487)</f>
        <v>487</v>
      </c>
      <c r="B419">
        <v>69726884</v>
      </c>
      <c r="C419">
        <v>69734655</v>
      </c>
      <c r="D419">
        <v>27440032</v>
      </c>
      <c r="E419">
        <v>1</v>
      </c>
      <c r="F419">
        <v>1</v>
      </c>
      <c r="G419">
        <v>1</v>
      </c>
      <c r="H419">
        <v>2</v>
      </c>
      <c r="I419" t="s">
        <v>989</v>
      </c>
      <c r="J419" t="s">
        <v>990</v>
      </c>
      <c r="K419" t="s">
        <v>991</v>
      </c>
      <c r="L419">
        <v>1368</v>
      </c>
      <c r="N419">
        <v>1011</v>
      </c>
      <c r="O419" t="s">
        <v>978</v>
      </c>
      <c r="P419" t="s">
        <v>978</v>
      </c>
      <c r="Q419">
        <v>1</v>
      </c>
      <c r="W419">
        <v>0</v>
      </c>
      <c r="X419">
        <v>864476657</v>
      </c>
      <c r="Y419">
        <f t="shared" si="183"/>
        <v>1.56</v>
      </c>
      <c r="AA419">
        <v>0</v>
      </c>
      <c r="AB419">
        <v>115.6</v>
      </c>
      <c r="AC419">
        <v>200.77</v>
      </c>
      <c r="AD419">
        <v>0</v>
      </c>
      <c r="AE419">
        <v>0</v>
      </c>
      <c r="AF419">
        <v>12.43</v>
      </c>
      <c r="AG419">
        <v>10.14</v>
      </c>
      <c r="AH419">
        <v>0</v>
      </c>
      <c r="AI419">
        <v>1</v>
      </c>
      <c r="AJ419">
        <v>9.3000000000000007</v>
      </c>
      <c r="AK419">
        <v>19.8</v>
      </c>
      <c r="AL419">
        <v>1</v>
      </c>
      <c r="AM419">
        <v>5</v>
      </c>
      <c r="AN419">
        <v>0</v>
      </c>
      <c r="AO419">
        <v>1</v>
      </c>
      <c r="AP419">
        <v>0</v>
      </c>
      <c r="AQ419">
        <v>0</v>
      </c>
      <c r="AR419">
        <v>0</v>
      </c>
      <c r="AS419" t="s">
        <v>3</v>
      </c>
      <c r="AT419">
        <v>1.56</v>
      </c>
      <c r="AU419" t="s">
        <v>3</v>
      </c>
      <c r="AV419">
        <v>0</v>
      </c>
      <c r="AW419">
        <v>2</v>
      </c>
      <c r="AX419">
        <v>69734672</v>
      </c>
      <c r="AY419">
        <v>1</v>
      </c>
      <c r="AZ419">
        <v>0</v>
      </c>
      <c r="BA419">
        <v>424</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v>0</v>
      </c>
      <c r="CV419">
        <v>0</v>
      </c>
      <c r="CW419">
        <f>ROUND(Y419*Source!I487*DO419,9)</f>
        <v>0</v>
      </c>
      <c r="CX419">
        <f>ROUND(Y419*Source!I487,9)</f>
        <v>0</v>
      </c>
      <c r="CY419">
        <f>AB419</f>
        <v>115.6</v>
      </c>
      <c r="CZ419">
        <f>AF419</f>
        <v>12.43</v>
      </c>
      <c r="DA419">
        <f>AJ419</f>
        <v>9.3000000000000007</v>
      </c>
      <c r="DB419">
        <f t="shared" si="184"/>
        <v>19.39</v>
      </c>
      <c r="DC419">
        <f t="shared" si="185"/>
        <v>15.82</v>
      </c>
      <c r="DD419" t="s">
        <v>3</v>
      </c>
      <c r="DE419" t="s">
        <v>3</v>
      </c>
      <c r="DF419">
        <f t="shared" si="188"/>
        <v>0</v>
      </c>
      <c r="DG419">
        <f>ROUND(ROUND(AF419*AJ419,0)*CX419,0)</f>
        <v>0</v>
      </c>
      <c r="DH419">
        <f>ROUND(ROUND(AG419*AK419,0)*CX419,0)</f>
        <v>0</v>
      </c>
      <c r="DI419">
        <f t="shared" si="193"/>
        <v>0</v>
      </c>
      <c r="DJ419">
        <f>DG419</f>
        <v>0</v>
      </c>
      <c r="DK419">
        <v>0</v>
      </c>
      <c r="DL419" t="s">
        <v>3</v>
      </c>
      <c r="DM419">
        <v>0</v>
      </c>
      <c r="DN419" t="s">
        <v>3</v>
      </c>
      <c r="DO419">
        <v>0</v>
      </c>
    </row>
    <row r="420" spans="1:119" x14ac:dyDescent="0.2">
      <c r="A420">
        <f>ROW(Source!A487)</f>
        <v>487</v>
      </c>
      <c r="B420">
        <v>69726884</v>
      </c>
      <c r="C420">
        <v>69734655</v>
      </c>
      <c r="D420">
        <v>27441327</v>
      </c>
      <c r="E420">
        <v>1</v>
      </c>
      <c r="F420">
        <v>1</v>
      </c>
      <c r="G420">
        <v>1</v>
      </c>
      <c r="H420">
        <v>2</v>
      </c>
      <c r="I420" t="s">
        <v>975</v>
      </c>
      <c r="J420" t="s">
        <v>976</v>
      </c>
      <c r="K420" t="s">
        <v>977</v>
      </c>
      <c r="L420">
        <v>1368</v>
      </c>
      <c r="N420">
        <v>1011</v>
      </c>
      <c r="O420" t="s">
        <v>978</v>
      </c>
      <c r="P420" t="s">
        <v>978</v>
      </c>
      <c r="Q420">
        <v>1</v>
      </c>
      <c r="W420">
        <v>0</v>
      </c>
      <c r="X420">
        <v>-1583389094</v>
      </c>
      <c r="Y420">
        <f t="shared" si="183"/>
        <v>0.28000000000000003</v>
      </c>
      <c r="AA420">
        <v>0</v>
      </c>
      <c r="AB420">
        <v>868.34</v>
      </c>
      <c r="AC420">
        <v>231.46</v>
      </c>
      <c r="AD420">
        <v>0</v>
      </c>
      <c r="AE420">
        <v>0</v>
      </c>
      <c r="AF420">
        <v>93.37</v>
      </c>
      <c r="AG420">
        <v>11.69</v>
      </c>
      <c r="AH420">
        <v>0</v>
      </c>
      <c r="AI420">
        <v>1</v>
      </c>
      <c r="AJ420">
        <v>9.3000000000000007</v>
      </c>
      <c r="AK420">
        <v>19.8</v>
      </c>
      <c r="AL420">
        <v>1</v>
      </c>
      <c r="AM420">
        <v>5</v>
      </c>
      <c r="AN420">
        <v>0</v>
      </c>
      <c r="AO420">
        <v>1</v>
      </c>
      <c r="AP420">
        <v>0</v>
      </c>
      <c r="AQ420">
        <v>0</v>
      </c>
      <c r="AR420">
        <v>0</v>
      </c>
      <c r="AS420" t="s">
        <v>3</v>
      </c>
      <c r="AT420">
        <v>0.28000000000000003</v>
      </c>
      <c r="AU420" t="s">
        <v>3</v>
      </c>
      <c r="AV420">
        <v>0</v>
      </c>
      <c r="AW420">
        <v>2</v>
      </c>
      <c r="AX420">
        <v>69734673</v>
      </c>
      <c r="AY420">
        <v>1</v>
      </c>
      <c r="AZ420">
        <v>0</v>
      </c>
      <c r="BA420">
        <v>425</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CV420">
        <v>0</v>
      </c>
      <c r="CW420">
        <f>ROUND(Y420*Source!I487*DO420,9)</f>
        <v>0</v>
      </c>
      <c r="CX420">
        <f>ROUND(Y420*Source!I487,9)</f>
        <v>0</v>
      </c>
      <c r="CY420">
        <f>AB420</f>
        <v>868.34</v>
      </c>
      <c r="CZ420">
        <f>AF420</f>
        <v>93.37</v>
      </c>
      <c r="DA420">
        <f>AJ420</f>
        <v>9.3000000000000007</v>
      </c>
      <c r="DB420">
        <f t="shared" si="184"/>
        <v>26.14</v>
      </c>
      <c r="DC420">
        <f t="shared" si="185"/>
        <v>3.27</v>
      </c>
      <c r="DD420" t="s">
        <v>3</v>
      </c>
      <c r="DE420" t="s">
        <v>3</v>
      </c>
      <c r="DF420">
        <f t="shared" si="188"/>
        <v>0</v>
      </c>
      <c r="DG420">
        <f>ROUND(ROUND(AF420*AJ420,0)*CX420,0)</f>
        <v>0</v>
      </c>
      <c r="DH420">
        <f>ROUND(ROUND(AG420*AK420,0)*CX420,0)</f>
        <v>0</v>
      </c>
      <c r="DI420">
        <f t="shared" si="193"/>
        <v>0</v>
      </c>
      <c r="DJ420">
        <f>DG420</f>
        <v>0</v>
      </c>
      <c r="DK420">
        <v>0</v>
      </c>
      <c r="DL420" t="s">
        <v>3</v>
      </c>
      <c r="DM420">
        <v>0</v>
      </c>
      <c r="DN420" t="s">
        <v>3</v>
      </c>
      <c r="DO420">
        <v>0</v>
      </c>
    </row>
    <row r="421" spans="1:119" x14ac:dyDescent="0.2">
      <c r="A421">
        <f>ROW(Source!A487)</f>
        <v>487</v>
      </c>
      <c r="B421">
        <v>69726884</v>
      </c>
      <c r="C421">
        <v>69734655</v>
      </c>
      <c r="D421">
        <v>27373906</v>
      </c>
      <c r="E421">
        <v>1</v>
      </c>
      <c r="F421">
        <v>1</v>
      </c>
      <c r="G421">
        <v>1</v>
      </c>
      <c r="H421">
        <v>3</v>
      </c>
      <c r="I421" t="s">
        <v>54</v>
      </c>
      <c r="J421" t="s">
        <v>265</v>
      </c>
      <c r="K421" t="s">
        <v>55</v>
      </c>
      <c r="L421">
        <v>1327</v>
      </c>
      <c r="N421">
        <v>1005</v>
      </c>
      <c r="O421" t="s">
        <v>56</v>
      </c>
      <c r="P421" t="s">
        <v>56</v>
      </c>
      <c r="Q421">
        <v>1</v>
      </c>
      <c r="W421">
        <v>0</v>
      </c>
      <c r="X421">
        <v>-847016206</v>
      </c>
      <c r="Y421">
        <f t="shared" si="183"/>
        <v>102</v>
      </c>
      <c r="AA421">
        <v>965</v>
      </c>
      <c r="AB421">
        <v>0</v>
      </c>
      <c r="AC421">
        <v>0</v>
      </c>
      <c r="AD421">
        <v>0</v>
      </c>
      <c r="AE421">
        <v>133.46</v>
      </c>
      <c r="AF421">
        <v>0</v>
      </c>
      <c r="AG421">
        <v>0</v>
      </c>
      <c r="AH421">
        <v>0</v>
      </c>
      <c r="AI421">
        <v>7.56</v>
      </c>
      <c r="AJ421">
        <v>1</v>
      </c>
      <c r="AK421">
        <v>1</v>
      </c>
      <c r="AL421">
        <v>1</v>
      </c>
      <c r="AM421">
        <v>0</v>
      </c>
      <c r="AN421">
        <v>0</v>
      </c>
      <c r="AO421">
        <v>0</v>
      </c>
      <c r="AP421">
        <v>1</v>
      </c>
      <c r="AQ421">
        <v>0</v>
      </c>
      <c r="AR421">
        <v>0</v>
      </c>
      <c r="AS421" t="s">
        <v>3</v>
      </c>
      <c r="AT421">
        <v>102</v>
      </c>
      <c r="AU421" t="s">
        <v>3</v>
      </c>
      <c r="AV421">
        <v>0</v>
      </c>
      <c r="AW421">
        <v>2</v>
      </c>
      <c r="AX421">
        <v>69734674</v>
      </c>
      <c r="AY421">
        <v>1</v>
      </c>
      <c r="AZ421">
        <v>16384</v>
      </c>
      <c r="BA421">
        <v>426</v>
      </c>
      <c r="BB421">
        <v>3</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CV421">
        <v>0</v>
      </c>
      <c r="CW421">
        <v>0</v>
      </c>
      <c r="CX421">
        <f>ROUND(Y421*Source!I487,9)</f>
        <v>0</v>
      </c>
      <c r="CY421">
        <f t="shared" ref="CY421:CY426" si="194">AA421</f>
        <v>965</v>
      </c>
      <c r="CZ421">
        <f t="shared" ref="CZ421:CZ426" si="195">AE421</f>
        <v>133.46</v>
      </c>
      <c r="DA421">
        <f t="shared" ref="DA421:DA426" si="196">AI421</f>
        <v>7.56</v>
      </c>
      <c r="DB421">
        <f t="shared" si="184"/>
        <v>13612.92</v>
      </c>
      <c r="DC421">
        <f t="shared" si="185"/>
        <v>0</v>
      </c>
      <c r="DD421" t="s">
        <v>3</v>
      </c>
      <c r="DE421" t="s">
        <v>3</v>
      </c>
      <c r="DF421">
        <f t="shared" ref="DF421:DF426" si="197">ROUND(ROUND(AE421*AI421,0)*CX421,0)</f>
        <v>0</v>
      </c>
      <c r="DG421">
        <f t="shared" ref="DG421:DG431" si="198">ROUND(ROUND(AF421,0)*CX421,0)</f>
        <v>0</v>
      </c>
      <c r="DH421">
        <f t="shared" ref="DH421:DH431" si="199">ROUND(ROUND(AG421,0)*CX421,0)</f>
        <v>0</v>
      </c>
      <c r="DI421">
        <f t="shared" si="193"/>
        <v>0</v>
      </c>
      <c r="DJ421">
        <f t="shared" ref="DJ421:DJ426" si="200">DF421</f>
        <v>0</v>
      </c>
      <c r="DK421">
        <v>0</v>
      </c>
      <c r="DL421" t="s">
        <v>3</v>
      </c>
      <c r="DM421">
        <v>0</v>
      </c>
      <c r="DN421" t="s">
        <v>3</v>
      </c>
      <c r="DO421">
        <v>0</v>
      </c>
    </row>
    <row r="422" spans="1:119" x14ac:dyDescent="0.2">
      <c r="A422">
        <f>ROW(Source!A487)</f>
        <v>487</v>
      </c>
      <c r="B422">
        <v>69726884</v>
      </c>
      <c r="C422">
        <v>69734655</v>
      </c>
      <c r="D422">
        <v>27371543</v>
      </c>
      <c r="E422">
        <v>1</v>
      </c>
      <c r="F422">
        <v>1</v>
      </c>
      <c r="G422">
        <v>1</v>
      </c>
      <c r="H422">
        <v>3</v>
      </c>
      <c r="I422" t="s">
        <v>66</v>
      </c>
      <c r="J422" t="s">
        <v>267</v>
      </c>
      <c r="K422" t="s">
        <v>67</v>
      </c>
      <c r="L422">
        <v>1346</v>
      </c>
      <c r="N422">
        <v>1009</v>
      </c>
      <c r="O422" t="s">
        <v>68</v>
      </c>
      <c r="P422" t="s">
        <v>68</v>
      </c>
      <c r="Q422">
        <v>1</v>
      </c>
      <c r="W422">
        <v>0</v>
      </c>
      <c r="X422">
        <v>-2014069362</v>
      </c>
      <c r="Y422">
        <f t="shared" si="183"/>
        <v>0.5</v>
      </c>
      <c r="AA422">
        <v>31</v>
      </c>
      <c r="AB422">
        <v>0</v>
      </c>
      <c r="AC422">
        <v>0</v>
      </c>
      <c r="AD422">
        <v>0</v>
      </c>
      <c r="AE422">
        <v>4.2799999999999994</v>
      </c>
      <c r="AF422">
        <v>0</v>
      </c>
      <c r="AG422">
        <v>0</v>
      </c>
      <c r="AH422">
        <v>0</v>
      </c>
      <c r="AI422">
        <v>7.56</v>
      </c>
      <c r="AJ422">
        <v>1</v>
      </c>
      <c r="AK422">
        <v>1</v>
      </c>
      <c r="AL422">
        <v>1</v>
      </c>
      <c r="AM422">
        <v>0</v>
      </c>
      <c r="AN422">
        <v>0</v>
      </c>
      <c r="AO422">
        <v>0</v>
      </c>
      <c r="AP422">
        <v>1</v>
      </c>
      <c r="AQ422">
        <v>0</v>
      </c>
      <c r="AR422">
        <v>0</v>
      </c>
      <c r="AS422" t="s">
        <v>3</v>
      </c>
      <c r="AT422">
        <v>0.5</v>
      </c>
      <c r="AU422" t="s">
        <v>3</v>
      </c>
      <c r="AV422">
        <v>0</v>
      </c>
      <c r="AW422">
        <v>2</v>
      </c>
      <c r="AX422">
        <v>69734675</v>
      </c>
      <c r="AY422">
        <v>1</v>
      </c>
      <c r="AZ422">
        <v>16384</v>
      </c>
      <c r="BA422">
        <v>427</v>
      </c>
      <c r="BB422">
        <v>3</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CV422">
        <v>0</v>
      </c>
      <c r="CW422">
        <v>0</v>
      </c>
      <c r="CX422">
        <f>ROUND(Y422*Source!I487,9)</f>
        <v>0</v>
      </c>
      <c r="CY422">
        <f t="shared" si="194"/>
        <v>31</v>
      </c>
      <c r="CZ422">
        <f t="shared" si="195"/>
        <v>4.2799999999999994</v>
      </c>
      <c r="DA422">
        <f t="shared" si="196"/>
        <v>7.56</v>
      </c>
      <c r="DB422">
        <f t="shared" si="184"/>
        <v>2.14</v>
      </c>
      <c r="DC422">
        <f t="shared" si="185"/>
        <v>0</v>
      </c>
      <c r="DD422" t="s">
        <v>3</v>
      </c>
      <c r="DE422" t="s">
        <v>3</v>
      </c>
      <c r="DF422">
        <f t="shared" si="197"/>
        <v>0</v>
      </c>
      <c r="DG422">
        <f t="shared" si="198"/>
        <v>0</v>
      </c>
      <c r="DH422">
        <f t="shared" si="199"/>
        <v>0</v>
      </c>
      <c r="DI422">
        <f t="shared" si="193"/>
        <v>0</v>
      </c>
      <c r="DJ422">
        <f t="shared" si="200"/>
        <v>0</v>
      </c>
      <c r="DK422">
        <v>0</v>
      </c>
      <c r="DL422" t="s">
        <v>3</v>
      </c>
      <c r="DM422">
        <v>0</v>
      </c>
      <c r="DN422" t="s">
        <v>3</v>
      </c>
      <c r="DO422">
        <v>0</v>
      </c>
    </row>
    <row r="423" spans="1:119" x14ac:dyDescent="0.2">
      <c r="A423">
        <f>ROW(Source!A487)</f>
        <v>487</v>
      </c>
      <c r="B423">
        <v>69726884</v>
      </c>
      <c r="C423">
        <v>69734655</v>
      </c>
      <c r="D423">
        <v>27373400</v>
      </c>
      <c r="E423">
        <v>1</v>
      </c>
      <c r="F423">
        <v>1</v>
      </c>
      <c r="G423">
        <v>1</v>
      </c>
      <c r="H423">
        <v>3</v>
      </c>
      <c r="I423" t="s">
        <v>72</v>
      </c>
      <c r="J423" t="s">
        <v>269</v>
      </c>
      <c r="K423" t="s">
        <v>73</v>
      </c>
      <c r="L423">
        <v>1346</v>
      </c>
      <c r="N423">
        <v>1009</v>
      </c>
      <c r="O423" t="s">
        <v>68</v>
      </c>
      <c r="P423" t="s">
        <v>68</v>
      </c>
      <c r="Q423">
        <v>1</v>
      </c>
      <c r="W423">
        <v>0</v>
      </c>
      <c r="X423">
        <v>-390679098</v>
      </c>
      <c r="Y423">
        <f t="shared" si="183"/>
        <v>450</v>
      </c>
      <c r="AA423">
        <v>7.63</v>
      </c>
      <c r="AB423">
        <v>0</v>
      </c>
      <c r="AC423">
        <v>0</v>
      </c>
      <c r="AD423">
        <v>0</v>
      </c>
      <c r="AE423">
        <v>1.06</v>
      </c>
      <c r="AF423">
        <v>0</v>
      </c>
      <c r="AG423">
        <v>0</v>
      </c>
      <c r="AH423">
        <v>0</v>
      </c>
      <c r="AI423">
        <v>7.56</v>
      </c>
      <c r="AJ423">
        <v>1</v>
      </c>
      <c r="AK423">
        <v>1</v>
      </c>
      <c r="AL423">
        <v>1</v>
      </c>
      <c r="AM423">
        <v>0</v>
      </c>
      <c r="AN423">
        <v>0</v>
      </c>
      <c r="AO423">
        <v>0</v>
      </c>
      <c r="AP423">
        <v>1</v>
      </c>
      <c r="AQ423">
        <v>0</v>
      </c>
      <c r="AR423">
        <v>0</v>
      </c>
      <c r="AS423" t="s">
        <v>3</v>
      </c>
      <c r="AT423">
        <v>450</v>
      </c>
      <c r="AU423" t="s">
        <v>3</v>
      </c>
      <c r="AV423">
        <v>0</v>
      </c>
      <c r="AW423">
        <v>2</v>
      </c>
      <c r="AX423">
        <v>69734676</v>
      </c>
      <c r="AY423">
        <v>1</v>
      </c>
      <c r="AZ423">
        <v>16384</v>
      </c>
      <c r="BA423">
        <v>428</v>
      </c>
      <c r="BB423">
        <v>3</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CV423">
        <v>0</v>
      </c>
      <c r="CW423">
        <v>0</v>
      </c>
      <c r="CX423">
        <f>ROUND(Y423*Source!I487,9)</f>
        <v>0</v>
      </c>
      <c r="CY423">
        <f t="shared" si="194"/>
        <v>7.63</v>
      </c>
      <c r="CZ423">
        <f t="shared" si="195"/>
        <v>1.06</v>
      </c>
      <c r="DA423">
        <f t="shared" si="196"/>
        <v>7.56</v>
      </c>
      <c r="DB423">
        <f t="shared" si="184"/>
        <v>477</v>
      </c>
      <c r="DC423">
        <f t="shared" si="185"/>
        <v>0</v>
      </c>
      <c r="DD423" t="s">
        <v>3</v>
      </c>
      <c r="DE423" t="s">
        <v>3</v>
      </c>
      <c r="DF423">
        <f t="shared" si="197"/>
        <v>0</v>
      </c>
      <c r="DG423">
        <f t="shared" si="198"/>
        <v>0</v>
      </c>
      <c r="DH423">
        <f t="shared" si="199"/>
        <v>0</v>
      </c>
      <c r="DI423">
        <f t="shared" si="193"/>
        <v>0</v>
      </c>
      <c r="DJ423">
        <f t="shared" si="200"/>
        <v>0</v>
      </c>
      <c r="DK423">
        <v>0</v>
      </c>
      <c r="DL423" t="s">
        <v>3</v>
      </c>
      <c r="DM423">
        <v>0</v>
      </c>
      <c r="DN423" t="s">
        <v>3</v>
      </c>
      <c r="DO423">
        <v>0</v>
      </c>
    </row>
    <row r="424" spans="1:119" x14ac:dyDescent="0.2">
      <c r="A424">
        <f>ROW(Source!A487)</f>
        <v>487</v>
      </c>
      <c r="B424">
        <v>69726884</v>
      </c>
      <c r="C424">
        <v>69734655</v>
      </c>
      <c r="D424">
        <v>27371596</v>
      </c>
      <c r="E424">
        <v>1</v>
      </c>
      <c r="F424">
        <v>1</v>
      </c>
      <c r="G424">
        <v>1</v>
      </c>
      <c r="H424">
        <v>3</v>
      </c>
      <c r="I424" t="s">
        <v>76</v>
      </c>
      <c r="J424" t="s">
        <v>271</v>
      </c>
      <c r="K424" t="s">
        <v>77</v>
      </c>
      <c r="L424">
        <v>1348</v>
      </c>
      <c r="N424">
        <v>1009</v>
      </c>
      <c r="O424" t="s">
        <v>78</v>
      </c>
      <c r="P424" t="s">
        <v>78</v>
      </c>
      <c r="Q424">
        <v>1000</v>
      </c>
      <c r="W424">
        <v>0</v>
      </c>
      <c r="X424">
        <v>2078238476</v>
      </c>
      <c r="Y424">
        <f t="shared" si="183"/>
        <v>0.05</v>
      </c>
      <c r="AA424">
        <v>83330</v>
      </c>
      <c r="AB424">
        <v>0</v>
      </c>
      <c r="AC424">
        <v>0</v>
      </c>
      <c r="AD424">
        <v>0</v>
      </c>
      <c r="AE424">
        <v>11524.009999999998</v>
      </c>
      <c r="AF424">
        <v>0</v>
      </c>
      <c r="AG424">
        <v>0</v>
      </c>
      <c r="AH424">
        <v>0</v>
      </c>
      <c r="AI424">
        <v>7.56</v>
      </c>
      <c r="AJ424">
        <v>1</v>
      </c>
      <c r="AK424">
        <v>1</v>
      </c>
      <c r="AL424">
        <v>1</v>
      </c>
      <c r="AM424">
        <v>0</v>
      </c>
      <c r="AN424">
        <v>0</v>
      </c>
      <c r="AO424">
        <v>0</v>
      </c>
      <c r="AP424">
        <v>1</v>
      </c>
      <c r="AQ424">
        <v>0</v>
      </c>
      <c r="AR424">
        <v>0</v>
      </c>
      <c r="AS424" t="s">
        <v>3</v>
      </c>
      <c r="AT424">
        <v>0.05</v>
      </c>
      <c r="AU424" t="s">
        <v>3</v>
      </c>
      <c r="AV424">
        <v>0</v>
      </c>
      <c r="AW424">
        <v>2</v>
      </c>
      <c r="AX424">
        <v>69734677</v>
      </c>
      <c r="AY424">
        <v>1</v>
      </c>
      <c r="AZ424">
        <v>16384</v>
      </c>
      <c r="BA424">
        <v>429</v>
      </c>
      <c r="BB424">
        <v>3</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CV424">
        <v>0</v>
      </c>
      <c r="CW424">
        <v>0</v>
      </c>
      <c r="CX424">
        <f>ROUND(Y424*Source!I487,9)</f>
        <v>0</v>
      </c>
      <c r="CY424">
        <f t="shared" si="194"/>
        <v>83330</v>
      </c>
      <c r="CZ424">
        <f t="shared" si="195"/>
        <v>11524.009999999998</v>
      </c>
      <c r="DA424">
        <f t="shared" si="196"/>
        <v>7.56</v>
      </c>
      <c r="DB424">
        <f t="shared" si="184"/>
        <v>576.20000000000005</v>
      </c>
      <c r="DC424">
        <f t="shared" si="185"/>
        <v>0</v>
      </c>
      <c r="DD424" t="s">
        <v>3</v>
      </c>
      <c r="DE424" t="s">
        <v>3</v>
      </c>
      <c r="DF424">
        <f t="shared" si="197"/>
        <v>0</v>
      </c>
      <c r="DG424">
        <f t="shared" si="198"/>
        <v>0</v>
      </c>
      <c r="DH424">
        <f t="shared" si="199"/>
        <v>0</v>
      </c>
      <c r="DI424">
        <f t="shared" si="193"/>
        <v>0</v>
      </c>
      <c r="DJ424">
        <f t="shared" si="200"/>
        <v>0</v>
      </c>
      <c r="DK424">
        <v>0</v>
      </c>
      <c r="DL424" t="s">
        <v>3</v>
      </c>
      <c r="DM424">
        <v>0</v>
      </c>
      <c r="DN424" t="s">
        <v>3</v>
      </c>
      <c r="DO424">
        <v>0</v>
      </c>
    </row>
    <row r="425" spans="1:119" x14ac:dyDescent="0.2">
      <c r="A425">
        <f>ROW(Source!A487)</f>
        <v>487</v>
      </c>
      <c r="B425">
        <v>69726884</v>
      </c>
      <c r="C425">
        <v>69734655</v>
      </c>
      <c r="D425">
        <v>27379377</v>
      </c>
      <c r="E425">
        <v>1</v>
      </c>
      <c r="F425">
        <v>1</v>
      </c>
      <c r="G425">
        <v>1</v>
      </c>
      <c r="H425">
        <v>3</v>
      </c>
      <c r="I425" t="s">
        <v>60</v>
      </c>
      <c r="J425" t="s">
        <v>262</v>
      </c>
      <c r="K425" t="s">
        <v>61</v>
      </c>
      <c r="L425">
        <v>61268267</v>
      </c>
      <c r="N425">
        <v>1010</v>
      </c>
      <c r="O425" t="s">
        <v>261</v>
      </c>
      <c r="P425" t="s">
        <v>62</v>
      </c>
      <c r="Q425">
        <v>1</v>
      </c>
      <c r="W425">
        <v>0</v>
      </c>
      <c r="X425">
        <v>1780800926</v>
      </c>
      <c r="Y425">
        <f t="shared" si="183"/>
        <v>800</v>
      </c>
      <c r="AA425">
        <v>0.14000000000000001</v>
      </c>
      <c r="AB425">
        <v>0</v>
      </c>
      <c r="AC425">
        <v>0</v>
      </c>
      <c r="AD425">
        <v>0</v>
      </c>
      <c r="AE425">
        <v>0.02</v>
      </c>
      <c r="AF425">
        <v>0</v>
      </c>
      <c r="AG425">
        <v>0</v>
      </c>
      <c r="AH425">
        <v>0</v>
      </c>
      <c r="AI425">
        <v>7.56</v>
      </c>
      <c r="AJ425">
        <v>1</v>
      </c>
      <c r="AK425">
        <v>1</v>
      </c>
      <c r="AL425">
        <v>1</v>
      </c>
      <c r="AM425">
        <v>0</v>
      </c>
      <c r="AN425">
        <v>0</v>
      </c>
      <c r="AO425">
        <v>0</v>
      </c>
      <c r="AP425">
        <v>1</v>
      </c>
      <c r="AQ425">
        <v>0</v>
      </c>
      <c r="AR425">
        <v>0</v>
      </c>
      <c r="AS425" t="s">
        <v>3</v>
      </c>
      <c r="AT425">
        <v>800</v>
      </c>
      <c r="AU425" t="s">
        <v>3</v>
      </c>
      <c r="AV425">
        <v>0</v>
      </c>
      <c r="AW425">
        <v>1</v>
      </c>
      <c r="AX425">
        <v>-1</v>
      </c>
      <c r="AY425">
        <v>0</v>
      </c>
      <c r="AZ425">
        <v>0</v>
      </c>
      <c r="BA425" t="s">
        <v>3</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CV425">
        <v>0</v>
      </c>
      <c r="CW425">
        <v>0</v>
      </c>
      <c r="CX425">
        <f>ROUND(Y425*Source!I487,9)</f>
        <v>0</v>
      </c>
      <c r="CY425">
        <f t="shared" si="194"/>
        <v>0.14000000000000001</v>
      </c>
      <c r="CZ425">
        <f t="shared" si="195"/>
        <v>0.02</v>
      </c>
      <c r="DA425">
        <f t="shared" si="196"/>
        <v>7.56</v>
      </c>
      <c r="DB425">
        <f t="shared" si="184"/>
        <v>16</v>
      </c>
      <c r="DC425">
        <f t="shared" si="185"/>
        <v>0</v>
      </c>
      <c r="DD425" t="s">
        <v>3</v>
      </c>
      <c r="DE425" t="s">
        <v>3</v>
      </c>
      <c r="DF425">
        <f t="shared" si="197"/>
        <v>0</v>
      </c>
      <c r="DG425">
        <f t="shared" si="198"/>
        <v>0</v>
      </c>
      <c r="DH425">
        <f t="shared" si="199"/>
        <v>0</v>
      </c>
      <c r="DI425">
        <f t="shared" si="193"/>
        <v>0</v>
      </c>
      <c r="DJ425">
        <f t="shared" si="200"/>
        <v>0</v>
      </c>
      <c r="DK425">
        <v>0</v>
      </c>
      <c r="DL425" t="s">
        <v>3</v>
      </c>
      <c r="DM425">
        <v>0</v>
      </c>
      <c r="DN425" t="s">
        <v>3</v>
      </c>
      <c r="DO425">
        <v>0</v>
      </c>
    </row>
    <row r="426" spans="1:119" x14ac:dyDescent="0.2">
      <c r="A426">
        <f>ROW(Source!A487)</f>
        <v>487</v>
      </c>
      <c r="B426">
        <v>69726884</v>
      </c>
      <c r="C426">
        <v>69734655</v>
      </c>
      <c r="D426">
        <v>27416566</v>
      </c>
      <c r="E426">
        <v>1</v>
      </c>
      <c r="F426">
        <v>1</v>
      </c>
      <c r="G426">
        <v>1</v>
      </c>
      <c r="H426">
        <v>3</v>
      </c>
      <c r="I426" t="s">
        <v>82</v>
      </c>
      <c r="J426" t="s">
        <v>194</v>
      </c>
      <c r="K426" t="s">
        <v>83</v>
      </c>
      <c r="L426">
        <v>1339</v>
      </c>
      <c r="N426">
        <v>1007</v>
      </c>
      <c r="O426" t="s">
        <v>40</v>
      </c>
      <c r="P426" t="s">
        <v>40</v>
      </c>
      <c r="Q426">
        <v>1</v>
      </c>
      <c r="W426">
        <v>0</v>
      </c>
      <c r="X426">
        <v>1967222743</v>
      </c>
      <c r="Y426">
        <f t="shared" si="183"/>
        <v>0.1</v>
      </c>
      <c r="AA426">
        <v>14.19</v>
      </c>
      <c r="AB426">
        <v>0</v>
      </c>
      <c r="AC426">
        <v>0</v>
      </c>
      <c r="AD426">
        <v>0</v>
      </c>
      <c r="AE426">
        <v>1.97</v>
      </c>
      <c r="AF426">
        <v>0</v>
      </c>
      <c r="AG426">
        <v>0</v>
      </c>
      <c r="AH426">
        <v>0</v>
      </c>
      <c r="AI426">
        <v>7.56</v>
      </c>
      <c r="AJ426">
        <v>1</v>
      </c>
      <c r="AK426">
        <v>1</v>
      </c>
      <c r="AL426">
        <v>1</v>
      </c>
      <c r="AM426">
        <v>0</v>
      </c>
      <c r="AN426">
        <v>0</v>
      </c>
      <c r="AO426">
        <v>0</v>
      </c>
      <c r="AP426">
        <v>1</v>
      </c>
      <c r="AQ426">
        <v>0</v>
      </c>
      <c r="AR426">
        <v>0</v>
      </c>
      <c r="AS426" t="s">
        <v>3</v>
      </c>
      <c r="AT426">
        <v>0.1</v>
      </c>
      <c r="AU426" t="s">
        <v>3</v>
      </c>
      <c r="AV426">
        <v>0</v>
      </c>
      <c r="AW426">
        <v>2</v>
      </c>
      <c r="AX426">
        <v>69734678</v>
      </c>
      <c r="AY426">
        <v>1</v>
      </c>
      <c r="AZ426">
        <v>16384</v>
      </c>
      <c r="BA426">
        <v>430</v>
      </c>
      <c r="BB426">
        <v>3</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CV426">
        <v>0</v>
      </c>
      <c r="CW426">
        <v>0</v>
      </c>
      <c r="CX426">
        <f>ROUND(Y426*Source!I487,9)</f>
        <v>0</v>
      </c>
      <c r="CY426">
        <f t="shared" si="194"/>
        <v>14.19</v>
      </c>
      <c r="CZ426">
        <f t="shared" si="195"/>
        <v>1.97</v>
      </c>
      <c r="DA426">
        <f t="shared" si="196"/>
        <v>7.56</v>
      </c>
      <c r="DB426">
        <f t="shared" si="184"/>
        <v>0.2</v>
      </c>
      <c r="DC426">
        <f t="shared" si="185"/>
        <v>0</v>
      </c>
      <c r="DD426" t="s">
        <v>3</v>
      </c>
      <c r="DE426" t="s">
        <v>3</v>
      </c>
      <c r="DF426">
        <f t="shared" si="197"/>
        <v>0</v>
      </c>
      <c r="DG426">
        <f t="shared" si="198"/>
        <v>0</v>
      </c>
      <c r="DH426">
        <f t="shared" si="199"/>
        <v>0</v>
      </c>
      <c r="DI426">
        <f t="shared" si="193"/>
        <v>0</v>
      </c>
      <c r="DJ426">
        <f t="shared" si="200"/>
        <v>0</v>
      </c>
      <c r="DK426">
        <v>0</v>
      </c>
      <c r="DL426" t="s">
        <v>3</v>
      </c>
      <c r="DM426">
        <v>0</v>
      </c>
      <c r="DN426" t="s">
        <v>3</v>
      </c>
      <c r="DO426">
        <v>0</v>
      </c>
    </row>
    <row r="427" spans="1:119" x14ac:dyDescent="0.2">
      <c r="A427">
        <f>ROW(Source!A535)</f>
        <v>535</v>
      </c>
      <c r="B427">
        <v>69726971</v>
      </c>
      <c r="C427">
        <v>69734685</v>
      </c>
      <c r="D427">
        <v>27493087</v>
      </c>
      <c r="E427">
        <v>1</v>
      </c>
      <c r="F427">
        <v>1</v>
      </c>
      <c r="G427">
        <v>1</v>
      </c>
      <c r="H427">
        <v>1</v>
      </c>
      <c r="I427" t="s">
        <v>992</v>
      </c>
      <c r="J427" t="s">
        <v>3</v>
      </c>
      <c r="K427" t="s">
        <v>993</v>
      </c>
      <c r="L427">
        <v>1369</v>
      </c>
      <c r="N427">
        <v>1013</v>
      </c>
      <c r="O427" t="s">
        <v>974</v>
      </c>
      <c r="P427" t="s">
        <v>974</v>
      </c>
      <c r="Q427">
        <v>1</v>
      </c>
      <c r="W427">
        <v>0</v>
      </c>
      <c r="X427">
        <v>800791658</v>
      </c>
      <c r="Y427">
        <f t="shared" si="183"/>
        <v>9.4700000000000006</v>
      </c>
      <c r="AA427">
        <v>0</v>
      </c>
      <c r="AB427">
        <v>0</v>
      </c>
      <c r="AC427">
        <v>0</v>
      </c>
      <c r="AD427">
        <v>9.48</v>
      </c>
      <c r="AE427">
        <v>0</v>
      </c>
      <c r="AF427">
        <v>0</v>
      </c>
      <c r="AG427">
        <v>0</v>
      </c>
      <c r="AH427">
        <v>9.48</v>
      </c>
      <c r="AI427">
        <v>1</v>
      </c>
      <c r="AJ427">
        <v>1</v>
      </c>
      <c r="AK427">
        <v>1</v>
      </c>
      <c r="AL427">
        <v>1</v>
      </c>
      <c r="AM427">
        <v>0</v>
      </c>
      <c r="AN427">
        <v>0</v>
      </c>
      <c r="AO427">
        <v>1</v>
      </c>
      <c r="AP427">
        <v>0</v>
      </c>
      <c r="AQ427">
        <v>0</v>
      </c>
      <c r="AR427">
        <v>0</v>
      </c>
      <c r="AS427" t="s">
        <v>3</v>
      </c>
      <c r="AT427">
        <v>9.4700000000000006</v>
      </c>
      <c r="AU427" t="s">
        <v>3</v>
      </c>
      <c r="AV427">
        <v>1</v>
      </c>
      <c r="AW427">
        <v>2</v>
      </c>
      <c r="AX427">
        <v>69734690</v>
      </c>
      <c r="AY427">
        <v>1</v>
      </c>
      <c r="AZ427">
        <v>0</v>
      </c>
      <c r="BA427">
        <v>431</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CU427">
        <f>ROUND(AT427*Source!I535*AH427*AL427,0)</f>
        <v>0</v>
      </c>
      <c r="CV427">
        <f>ROUND(Y427*Source!I535,9)</f>
        <v>0</v>
      </c>
      <c r="CW427">
        <v>0</v>
      </c>
      <c r="CX427">
        <f>ROUND(Y427*Source!I535,9)</f>
        <v>0</v>
      </c>
      <c r="CY427">
        <f>AD427</f>
        <v>9.48</v>
      </c>
      <c r="CZ427">
        <f>AH427</f>
        <v>9.48</v>
      </c>
      <c r="DA427">
        <f>AL427</f>
        <v>1</v>
      </c>
      <c r="DB427">
        <f t="shared" si="184"/>
        <v>89.78</v>
      </c>
      <c r="DC427">
        <f t="shared" si="185"/>
        <v>0</v>
      </c>
      <c r="DD427" t="s">
        <v>3</v>
      </c>
      <c r="DE427" t="s">
        <v>3</v>
      </c>
      <c r="DF427">
        <f t="shared" ref="DF427:DF433" si="201">ROUND(ROUND(AE427,0)*CX427,0)</f>
        <v>0</v>
      </c>
      <c r="DG427">
        <f t="shared" si="198"/>
        <v>0</v>
      </c>
      <c r="DH427">
        <f t="shared" si="199"/>
        <v>0</v>
      </c>
      <c r="DI427">
        <f t="shared" si="193"/>
        <v>0</v>
      </c>
      <c r="DJ427">
        <f>DI427</f>
        <v>0</v>
      </c>
      <c r="DK427">
        <v>0</v>
      </c>
      <c r="DL427" t="s">
        <v>3</v>
      </c>
      <c r="DM427">
        <v>0</v>
      </c>
      <c r="DN427" t="s">
        <v>3</v>
      </c>
      <c r="DO427">
        <v>0</v>
      </c>
    </row>
    <row r="428" spans="1:119" x14ac:dyDescent="0.2">
      <c r="A428">
        <f>ROW(Source!A535)</f>
        <v>535</v>
      </c>
      <c r="B428">
        <v>69726971</v>
      </c>
      <c r="C428">
        <v>69734685</v>
      </c>
      <c r="D428">
        <v>27439597</v>
      </c>
      <c r="E428">
        <v>1</v>
      </c>
      <c r="F428">
        <v>1</v>
      </c>
      <c r="G428">
        <v>1</v>
      </c>
      <c r="H428">
        <v>2</v>
      </c>
      <c r="I428" t="s">
        <v>994</v>
      </c>
      <c r="J428" t="s">
        <v>995</v>
      </c>
      <c r="K428" t="s">
        <v>996</v>
      </c>
      <c r="L428">
        <v>1368</v>
      </c>
      <c r="N428">
        <v>1011</v>
      </c>
      <c r="O428" t="s">
        <v>978</v>
      </c>
      <c r="P428" t="s">
        <v>978</v>
      </c>
      <c r="Q428">
        <v>1</v>
      </c>
      <c r="W428">
        <v>0</v>
      </c>
      <c r="X428">
        <v>-1564010176</v>
      </c>
      <c r="Y428">
        <f t="shared" si="183"/>
        <v>0.45</v>
      </c>
      <c r="AA428">
        <v>0</v>
      </c>
      <c r="AB428">
        <v>6.62</v>
      </c>
      <c r="AC428">
        <v>0</v>
      </c>
      <c r="AD428">
        <v>0</v>
      </c>
      <c r="AE428">
        <v>0</v>
      </c>
      <c r="AF428">
        <v>6.62</v>
      </c>
      <c r="AG428">
        <v>0</v>
      </c>
      <c r="AH428">
        <v>0</v>
      </c>
      <c r="AI428">
        <v>1</v>
      </c>
      <c r="AJ428">
        <v>1</v>
      </c>
      <c r="AK428">
        <v>1</v>
      </c>
      <c r="AL428">
        <v>1</v>
      </c>
      <c r="AM428">
        <v>0</v>
      </c>
      <c r="AN428">
        <v>0</v>
      </c>
      <c r="AO428">
        <v>1</v>
      </c>
      <c r="AP428">
        <v>0</v>
      </c>
      <c r="AQ428">
        <v>0</v>
      </c>
      <c r="AR428">
        <v>0</v>
      </c>
      <c r="AS428" t="s">
        <v>3</v>
      </c>
      <c r="AT428">
        <v>0.45</v>
      </c>
      <c r="AU428" t="s">
        <v>3</v>
      </c>
      <c r="AV428">
        <v>0</v>
      </c>
      <c r="AW428">
        <v>2</v>
      </c>
      <c r="AX428">
        <v>69734691</v>
      </c>
      <c r="AY428">
        <v>1</v>
      </c>
      <c r="AZ428">
        <v>0</v>
      </c>
      <c r="BA428">
        <v>432</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CV428">
        <v>0</v>
      </c>
      <c r="CW428">
        <f>ROUND(Y428*Source!I535*DO428,9)</f>
        <v>0</v>
      </c>
      <c r="CX428">
        <f>ROUND(Y428*Source!I535,9)</f>
        <v>0</v>
      </c>
      <c r="CY428">
        <f>AB428</f>
        <v>6.62</v>
      </c>
      <c r="CZ428">
        <f>AF428</f>
        <v>6.62</v>
      </c>
      <c r="DA428">
        <f>AJ428</f>
        <v>1</v>
      </c>
      <c r="DB428">
        <f t="shared" si="184"/>
        <v>2.98</v>
      </c>
      <c r="DC428">
        <f t="shared" si="185"/>
        <v>0</v>
      </c>
      <c r="DD428" t="s">
        <v>3</v>
      </c>
      <c r="DE428" t="s">
        <v>3</v>
      </c>
      <c r="DF428">
        <f t="shared" si="201"/>
        <v>0</v>
      </c>
      <c r="DG428">
        <f t="shared" si="198"/>
        <v>0</v>
      </c>
      <c r="DH428">
        <f t="shared" si="199"/>
        <v>0</v>
      </c>
      <c r="DI428">
        <f t="shared" si="193"/>
        <v>0</v>
      </c>
      <c r="DJ428">
        <f>DG428</f>
        <v>0</v>
      </c>
      <c r="DK428">
        <v>0</v>
      </c>
      <c r="DL428" t="s">
        <v>3</v>
      </c>
      <c r="DM428">
        <v>0</v>
      </c>
      <c r="DN428" t="s">
        <v>3</v>
      </c>
      <c r="DO428">
        <v>0</v>
      </c>
    </row>
    <row r="429" spans="1:119" x14ac:dyDescent="0.2">
      <c r="A429">
        <f>ROW(Source!A535)</f>
        <v>535</v>
      </c>
      <c r="B429">
        <v>69726971</v>
      </c>
      <c r="C429">
        <v>69734685</v>
      </c>
      <c r="D429">
        <v>27441327</v>
      </c>
      <c r="E429">
        <v>1</v>
      </c>
      <c r="F429">
        <v>1</v>
      </c>
      <c r="G429">
        <v>1</v>
      </c>
      <c r="H429">
        <v>2</v>
      </c>
      <c r="I429" t="s">
        <v>975</v>
      </c>
      <c r="J429" t="s">
        <v>976</v>
      </c>
      <c r="K429" t="s">
        <v>977</v>
      </c>
      <c r="L429">
        <v>1368</v>
      </c>
      <c r="N429">
        <v>1011</v>
      </c>
      <c r="O429" t="s">
        <v>978</v>
      </c>
      <c r="P429" t="s">
        <v>978</v>
      </c>
      <c r="Q429">
        <v>1</v>
      </c>
      <c r="W429">
        <v>0</v>
      </c>
      <c r="X429">
        <v>-1583389094</v>
      </c>
      <c r="Y429">
        <f t="shared" si="183"/>
        <v>0.31</v>
      </c>
      <c r="AA429">
        <v>0</v>
      </c>
      <c r="AB429">
        <v>93.37</v>
      </c>
      <c r="AC429">
        <v>11.69</v>
      </c>
      <c r="AD429">
        <v>0</v>
      </c>
      <c r="AE429">
        <v>0</v>
      </c>
      <c r="AF429">
        <v>93.37</v>
      </c>
      <c r="AG429">
        <v>11.69</v>
      </c>
      <c r="AH429">
        <v>0</v>
      </c>
      <c r="AI429">
        <v>1</v>
      </c>
      <c r="AJ429">
        <v>1</v>
      </c>
      <c r="AK429">
        <v>1</v>
      </c>
      <c r="AL429">
        <v>1</v>
      </c>
      <c r="AM429">
        <v>0</v>
      </c>
      <c r="AN429">
        <v>0</v>
      </c>
      <c r="AO429">
        <v>1</v>
      </c>
      <c r="AP429">
        <v>0</v>
      </c>
      <c r="AQ429">
        <v>0</v>
      </c>
      <c r="AR429">
        <v>0</v>
      </c>
      <c r="AS429" t="s">
        <v>3</v>
      </c>
      <c r="AT429">
        <v>0.31</v>
      </c>
      <c r="AU429" t="s">
        <v>3</v>
      </c>
      <c r="AV429">
        <v>0</v>
      </c>
      <c r="AW429">
        <v>2</v>
      </c>
      <c r="AX429">
        <v>69734692</v>
      </c>
      <c r="AY429">
        <v>1</v>
      </c>
      <c r="AZ429">
        <v>0</v>
      </c>
      <c r="BA429">
        <v>433</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CV429">
        <v>0</v>
      </c>
      <c r="CW429">
        <f>ROUND(Y429*Source!I535*DO429,9)</f>
        <v>0</v>
      </c>
      <c r="CX429">
        <f>ROUND(Y429*Source!I535,9)</f>
        <v>0</v>
      </c>
      <c r="CY429">
        <f>AB429</f>
        <v>93.37</v>
      </c>
      <c r="CZ429">
        <f>AF429</f>
        <v>93.37</v>
      </c>
      <c r="DA429">
        <f>AJ429</f>
        <v>1</v>
      </c>
      <c r="DB429">
        <f t="shared" si="184"/>
        <v>28.94</v>
      </c>
      <c r="DC429">
        <f t="shared" si="185"/>
        <v>3.62</v>
      </c>
      <c r="DD429" t="s">
        <v>3</v>
      </c>
      <c r="DE429" t="s">
        <v>3</v>
      </c>
      <c r="DF429">
        <f t="shared" si="201"/>
        <v>0</v>
      </c>
      <c r="DG429">
        <f t="shared" si="198"/>
        <v>0</v>
      </c>
      <c r="DH429">
        <f t="shared" si="199"/>
        <v>0</v>
      </c>
      <c r="DI429">
        <f t="shared" si="193"/>
        <v>0</v>
      </c>
      <c r="DJ429">
        <f>DG429</f>
        <v>0</v>
      </c>
      <c r="DK429">
        <v>0</v>
      </c>
      <c r="DL429" t="s">
        <v>3</v>
      </c>
      <c r="DM429">
        <v>0</v>
      </c>
      <c r="DN429" t="s">
        <v>3</v>
      </c>
      <c r="DO429">
        <v>0</v>
      </c>
    </row>
    <row r="430" spans="1:119" x14ac:dyDescent="0.2">
      <c r="A430">
        <f>ROW(Source!A535)</f>
        <v>535</v>
      </c>
      <c r="B430">
        <v>69726971</v>
      </c>
      <c r="C430">
        <v>69734685</v>
      </c>
      <c r="D430">
        <v>27382915</v>
      </c>
      <c r="E430">
        <v>1</v>
      </c>
      <c r="F430">
        <v>1</v>
      </c>
      <c r="G430">
        <v>1</v>
      </c>
      <c r="H430">
        <v>3</v>
      </c>
      <c r="I430" t="s">
        <v>153</v>
      </c>
      <c r="J430" t="s">
        <v>155</v>
      </c>
      <c r="K430" t="s">
        <v>154</v>
      </c>
      <c r="L430">
        <v>1339</v>
      </c>
      <c r="N430">
        <v>1007</v>
      </c>
      <c r="O430" t="s">
        <v>40</v>
      </c>
      <c r="P430" t="s">
        <v>40</v>
      </c>
      <c r="Q430">
        <v>1</v>
      </c>
      <c r="W430">
        <v>0</v>
      </c>
      <c r="X430">
        <v>958144803</v>
      </c>
      <c r="Y430">
        <f t="shared" si="183"/>
        <v>1.02</v>
      </c>
      <c r="AA430">
        <v>672.09</v>
      </c>
      <c r="AB430">
        <v>0</v>
      </c>
      <c r="AC430">
        <v>0</v>
      </c>
      <c r="AD430">
        <v>0</v>
      </c>
      <c r="AE430">
        <v>672.09</v>
      </c>
      <c r="AF430">
        <v>0</v>
      </c>
      <c r="AG430">
        <v>0</v>
      </c>
      <c r="AH430">
        <v>0</v>
      </c>
      <c r="AI430">
        <v>1</v>
      </c>
      <c r="AJ430">
        <v>1</v>
      </c>
      <c r="AK430">
        <v>1</v>
      </c>
      <c r="AL430">
        <v>1</v>
      </c>
      <c r="AM430">
        <v>0</v>
      </c>
      <c r="AN430">
        <v>0</v>
      </c>
      <c r="AO430">
        <v>0</v>
      </c>
      <c r="AP430">
        <v>1</v>
      </c>
      <c r="AQ430">
        <v>0</v>
      </c>
      <c r="AR430">
        <v>0</v>
      </c>
      <c r="AS430" t="s">
        <v>3</v>
      </c>
      <c r="AT430">
        <v>1.02</v>
      </c>
      <c r="AU430" t="s">
        <v>3</v>
      </c>
      <c r="AV430">
        <v>0</v>
      </c>
      <c r="AW430">
        <v>1</v>
      </c>
      <c r="AX430">
        <v>-1</v>
      </c>
      <c r="AY430">
        <v>0</v>
      </c>
      <c r="AZ430">
        <v>0</v>
      </c>
      <c r="BA430" t="s">
        <v>3</v>
      </c>
      <c r="BB430">
        <v>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0</v>
      </c>
      <c r="CV430">
        <v>0</v>
      </c>
      <c r="CW430">
        <v>0</v>
      </c>
      <c r="CX430">
        <f>ROUND(Y430*Source!I535,9)</f>
        <v>0</v>
      </c>
      <c r="CY430">
        <f>AA430</f>
        <v>672.09</v>
      </c>
      <c r="CZ430">
        <f>AE430</f>
        <v>672.09</v>
      </c>
      <c r="DA430">
        <f>AI430</f>
        <v>1</v>
      </c>
      <c r="DB430">
        <f t="shared" si="184"/>
        <v>685.53</v>
      </c>
      <c r="DC430">
        <f t="shared" si="185"/>
        <v>0</v>
      </c>
      <c r="DD430" t="s">
        <v>3</v>
      </c>
      <c r="DE430" t="s">
        <v>3</v>
      </c>
      <c r="DF430">
        <f t="shared" si="201"/>
        <v>0</v>
      </c>
      <c r="DG430">
        <f t="shared" si="198"/>
        <v>0</v>
      </c>
      <c r="DH430">
        <f t="shared" si="199"/>
        <v>0</v>
      </c>
      <c r="DI430">
        <f t="shared" si="193"/>
        <v>0</v>
      </c>
      <c r="DJ430">
        <f>DF430</f>
        <v>0</v>
      </c>
      <c r="DK430">
        <v>0</v>
      </c>
      <c r="DL430" t="s">
        <v>3</v>
      </c>
      <c r="DM430">
        <v>0</v>
      </c>
      <c r="DN430" t="s">
        <v>3</v>
      </c>
      <c r="DO430">
        <v>0</v>
      </c>
    </row>
    <row r="431" spans="1:119" x14ac:dyDescent="0.2">
      <c r="A431">
        <f>ROW(Source!A536)</f>
        <v>536</v>
      </c>
      <c r="B431">
        <v>69726884</v>
      </c>
      <c r="C431">
        <v>69734685</v>
      </c>
      <c r="D431">
        <v>27493087</v>
      </c>
      <c r="E431">
        <v>1</v>
      </c>
      <c r="F431">
        <v>1</v>
      </c>
      <c r="G431">
        <v>1</v>
      </c>
      <c r="H431">
        <v>1</v>
      </c>
      <c r="I431" t="s">
        <v>992</v>
      </c>
      <c r="J431" t="s">
        <v>3</v>
      </c>
      <c r="K431" t="s">
        <v>993</v>
      </c>
      <c r="L431">
        <v>1369</v>
      </c>
      <c r="N431">
        <v>1013</v>
      </c>
      <c r="O431" t="s">
        <v>974</v>
      </c>
      <c r="P431" t="s">
        <v>974</v>
      </c>
      <c r="Q431">
        <v>1</v>
      </c>
      <c r="W431">
        <v>0</v>
      </c>
      <c r="X431">
        <v>800791658</v>
      </c>
      <c r="Y431">
        <f t="shared" si="183"/>
        <v>9.4700000000000006</v>
      </c>
      <c r="AA431">
        <v>0</v>
      </c>
      <c r="AB431">
        <v>0</v>
      </c>
      <c r="AC431">
        <v>0</v>
      </c>
      <c r="AD431">
        <v>242.69</v>
      </c>
      <c r="AE431">
        <v>0</v>
      </c>
      <c r="AF431">
        <v>0</v>
      </c>
      <c r="AG431">
        <v>0</v>
      </c>
      <c r="AH431">
        <v>9.48</v>
      </c>
      <c r="AI431">
        <v>1</v>
      </c>
      <c r="AJ431">
        <v>1</v>
      </c>
      <c r="AK431">
        <v>1</v>
      </c>
      <c r="AL431">
        <v>25.6</v>
      </c>
      <c r="AM431">
        <v>5</v>
      </c>
      <c r="AN431">
        <v>0</v>
      </c>
      <c r="AO431">
        <v>1</v>
      </c>
      <c r="AP431">
        <v>0</v>
      </c>
      <c r="AQ431">
        <v>0</v>
      </c>
      <c r="AR431">
        <v>0</v>
      </c>
      <c r="AS431" t="s">
        <v>3</v>
      </c>
      <c r="AT431">
        <v>9.4700000000000006</v>
      </c>
      <c r="AU431" t="s">
        <v>3</v>
      </c>
      <c r="AV431">
        <v>1</v>
      </c>
      <c r="AW431">
        <v>2</v>
      </c>
      <c r="AX431">
        <v>69734690</v>
      </c>
      <c r="AY431">
        <v>1</v>
      </c>
      <c r="AZ431">
        <v>0</v>
      </c>
      <c r="BA431">
        <v>435</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CU431">
        <f>ROUND(AT431*Source!I536*AH431*AL431,0)</f>
        <v>0</v>
      </c>
      <c r="CV431">
        <f>ROUND(Y431*Source!I536,9)</f>
        <v>0</v>
      </c>
      <c r="CW431">
        <v>0</v>
      </c>
      <c r="CX431">
        <f>ROUND(Y431*Source!I536,9)</f>
        <v>0</v>
      </c>
      <c r="CY431">
        <f>AD431</f>
        <v>242.69</v>
      </c>
      <c r="CZ431">
        <f>AH431</f>
        <v>9.48</v>
      </c>
      <c r="DA431">
        <f>AL431</f>
        <v>25.6</v>
      </c>
      <c r="DB431">
        <f t="shared" si="184"/>
        <v>89.78</v>
      </c>
      <c r="DC431">
        <f t="shared" si="185"/>
        <v>0</v>
      </c>
      <c r="DD431" t="s">
        <v>3</v>
      </c>
      <c r="DE431" t="s">
        <v>3</v>
      </c>
      <c r="DF431">
        <f t="shared" si="201"/>
        <v>0</v>
      </c>
      <c r="DG431">
        <f t="shared" si="198"/>
        <v>0</v>
      </c>
      <c r="DH431">
        <f t="shared" si="199"/>
        <v>0</v>
      </c>
      <c r="DI431">
        <f>ROUND(ROUND(AH431*AL431,0)*CX431,0)</f>
        <v>0</v>
      </c>
      <c r="DJ431">
        <f>DI431</f>
        <v>0</v>
      </c>
      <c r="DK431">
        <v>0</v>
      </c>
      <c r="DL431" t="s">
        <v>3</v>
      </c>
      <c r="DM431">
        <v>0</v>
      </c>
      <c r="DN431" t="s">
        <v>3</v>
      </c>
      <c r="DO431">
        <v>0</v>
      </c>
    </row>
    <row r="432" spans="1:119" x14ac:dyDescent="0.2">
      <c r="A432">
        <f>ROW(Source!A536)</f>
        <v>536</v>
      </c>
      <c r="B432">
        <v>69726884</v>
      </c>
      <c r="C432">
        <v>69734685</v>
      </c>
      <c r="D432">
        <v>27439597</v>
      </c>
      <c r="E432">
        <v>1</v>
      </c>
      <c r="F432">
        <v>1</v>
      </c>
      <c r="G432">
        <v>1</v>
      </c>
      <c r="H432">
        <v>2</v>
      </c>
      <c r="I432" t="s">
        <v>994</v>
      </c>
      <c r="J432" t="s">
        <v>995</v>
      </c>
      <c r="K432" t="s">
        <v>996</v>
      </c>
      <c r="L432">
        <v>1368</v>
      </c>
      <c r="N432">
        <v>1011</v>
      </c>
      <c r="O432" t="s">
        <v>978</v>
      </c>
      <c r="P432" t="s">
        <v>978</v>
      </c>
      <c r="Q432">
        <v>1</v>
      </c>
      <c r="W432">
        <v>0</v>
      </c>
      <c r="X432">
        <v>-1564010176</v>
      </c>
      <c r="Y432">
        <f t="shared" si="183"/>
        <v>0.45</v>
      </c>
      <c r="AA432">
        <v>0</v>
      </c>
      <c r="AB432">
        <v>61.57</v>
      </c>
      <c r="AC432">
        <v>0</v>
      </c>
      <c r="AD432">
        <v>0</v>
      </c>
      <c r="AE432">
        <v>0</v>
      </c>
      <c r="AF432">
        <v>6.62</v>
      </c>
      <c r="AG432">
        <v>0</v>
      </c>
      <c r="AH432">
        <v>0</v>
      </c>
      <c r="AI432">
        <v>1</v>
      </c>
      <c r="AJ432">
        <v>9.3000000000000007</v>
      </c>
      <c r="AK432">
        <v>19.8</v>
      </c>
      <c r="AL432">
        <v>1</v>
      </c>
      <c r="AM432">
        <v>5</v>
      </c>
      <c r="AN432">
        <v>0</v>
      </c>
      <c r="AO432">
        <v>1</v>
      </c>
      <c r="AP432">
        <v>0</v>
      </c>
      <c r="AQ432">
        <v>0</v>
      </c>
      <c r="AR432">
        <v>0</v>
      </c>
      <c r="AS432" t="s">
        <v>3</v>
      </c>
      <c r="AT432">
        <v>0.45</v>
      </c>
      <c r="AU432" t="s">
        <v>3</v>
      </c>
      <c r="AV432">
        <v>0</v>
      </c>
      <c r="AW432">
        <v>2</v>
      </c>
      <c r="AX432">
        <v>69734691</v>
      </c>
      <c r="AY432">
        <v>1</v>
      </c>
      <c r="AZ432">
        <v>0</v>
      </c>
      <c r="BA432">
        <v>436</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CV432">
        <v>0</v>
      </c>
      <c r="CW432">
        <f>ROUND(Y432*Source!I536*DO432,9)</f>
        <v>0</v>
      </c>
      <c r="CX432">
        <f>ROUND(Y432*Source!I536,9)</f>
        <v>0</v>
      </c>
      <c r="CY432">
        <f>AB432</f>
        <v>61.57</v>
      </c>
      <c r="CZ432">
        <f>AF432</f>
        <v>6.62</v>
      </c>
      <c r="DA432">
        <f>AJ432</f>
        <v>9.3000000000000007</v>
      </c>
      <c r="DB432">
        <f t="shared" si="184"/>
        <v>2.98</v>
      </c>
      <c r="DC432">
        <f t="shared" si="185"/>
        <v>0</v>
      </c>
      <c r="DD432" t="s">
        <v>3</v>
      </c>
      <c r="DE432" t="s">
        <v>3</v>
      </c>
      <c r="DF432">
        <f t="shared" si="201"/>
        <v>0</v>
      </c>
      <c r="DG432">
        <f>ROUND(ROUND(AF432*AJ432,0)*CX432,0)</f>
        <v>0</v>
      </c>
      <c r="DH432">
        <f>ROUND(ROUND(AG432*AK432,0)*CX432,0)</f>
        <v>0</v>
      </c>
      <c r="DI432">
        <f t="shared" ref="DI432:DI437" si="202">ROUND(ROUND(AH432,0)*CX432,0)</f>
        <v>0</v>
      </c>
      <c r="DJ432">
        <f>DG432</f>
        <v>0</v>
      </c>
      <c r="DK432">
        <v>0</v>
      </c>
      <c r="DL432" t="s">
        <v>3</v>
      </c>
      <c r="DM432">
        <v>0</v>
      </c>
      <c r="DN432" t="s">
        <v>3</v>
      </c>
      <c r="DO432">
        <v>0</v>
      </c>
    </row>
    <row r="433" spans="1:119" x14ac:dyDescent="0.2">
      <c r="A433">
        <f>ROW(Source!A536)</f>
        <v>536</v>
      </c>
      <c r="B433">
        <v>69726884</v>
      </c>
      <c r="C433">
        <v>69734685</v>
      </c>
      <c r="D433">
        <v>27441327</v>
      </c>
      <c r="E433">
        <v>1</v>
      </c>
      <c r="F433">
        <v>1</v>
      </c>
      <c r="G433">
        <v>1</v>
      </c>
      <c r="H433">
        <v>2</v>
      </c>
      <c r="I433" t="s">
        <v>975</v>
      </c>
      <c r="J433" t="s">
        <v>976</v>
      </c>
      <c r="K433" t="s">
        <v>977</v>
      </c>
      <c r="L433">
        <v>1368</v>
      </c>
      <c r="N433">
        <v>1011</v>
      </c>
      <c r="O433" t="s">
        <v>978</v>
      </c>
      <c r="P433" t="s">
        <v>978</v>
      </c>
      <c r="Q433">
        <v>1</v>
      </c>
      <c r="W433">
        <v>0</v>
      </c>
      <c r="X433">
        <v>-1583389094</v>
      </c>
      <c r="Y433">
        <f t="shared" si="183"/>
        <v>0.31</v>
      </c>
      <c r="AA433">
        <v>0</v>
      </c>
      <c r="AB433">
        <v>868.34</v>
      </c>
      <c r="AC433">
        <v>231.46</v>
      </c>
      <c r="AD433">
        <v>0</v>
      </c>
      <c r="AE433">
        <v>0</v>
      </c>
      <c r="AF433">
        <v>93.37</v>
      </c>
      <c r="AG433">
        <v>11.69</v>
      </c>
      <c r="AH433">
        <v>0</v>
      </c>
      <c r="AI433">
        <v>1</v>
      </c>
      <c r="AJ433">
        <v>9.3000000000000007</v>
      </c>
      <c r="AK433">
        <v>19.8</v>
      </c>
      <c r="AL433">
        <v>1</v>
      </c>
      <c r="AM433">
        <v>5</v>
      </c>
      <c r="AN433">
        <v>0</v>
      </c>
      <c r="AO433">
        <v>1</v>
      </c>
      <c r="AP433">
        <v>0</v>
      </c>
      <c r="AQ433">
        <v>0</v>
      </c>
      <c r="AR433">
        <v>0</v>
      </c>
      <c r="AS433" t="s">
        <v>3</v>
      </c>
      <c r="AT433">
        <v>0.31</v>
      </c>
      <c r="AU433" t="s">
        <v>3</v>
      </c>
      <c r="AV433">
        <v>0</v>
      </c>
      <c r="AW433">
        <v>2</v>
      </c>
      <c r="AX433">
        <v>69734692</v>
      </c>
      <c r="AY433">
        <v>1</v>
      </c>
      <c r="AZ433">
        <v>0</v>
      </c>
      <c r="BA433">
        <v>437</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0</v>
      </c>
      <c r="CV433">
        <v>0</v>
      </c>
      <c r="CW433">
        <f>ROUND(Y433*Source!I536*DO433,9)</f>
        <v>0</v>
      </c>
      <c r="CX433">
        <f>ROUND(Y433*Source!I536,9)</f>
        <v>0</v>
      </c>
      <c r="CY433">
        <f>AB433</f>
        <v>868.34</v>
      </c>
      <c r="CZ433">
        <f>AF433</f>
        <v>93.37</v>
      </c>
      <c r="DA433">
        <f>AJ433</f>
        <v>9.3000000000000007</v>
      </c>
      <c r="DB433">
        <f t="shared" si="184"/>
        <v>28.94</v>
      </c>
      <c r="DC433">
        <f t="shared" si="185"/>
        <v>3.62</v>
      </c>
      <c r="DD433" t="s">
        <v>3</v>
      </c>
      <c r="DE433" t="s">
        <v>3</v>
      </c>
      <c r="DF433">
        <f t="shared" si="201"/>
        <v>0</v>
      </c>
      <c r="DG433">
        <f>ROUND(ROUND(AF433*AJ433,0)*CX433,0)</f>
        <v>0</v>
      </c>
      <c r="DH433">
        <f>ROUND(ROUND(AG433*AK433,0)*CX433,0)</f>
        <v>0</v>
      </c>
      <c r="DI433">
        <f t="shared" si="202"/>
        <v>0</v>
      </c>
      <c r="DJ433">
        <f>DG433</f>
        <v>0</v>
      </c>
      <c r="DK433">
        <v>0</v>
      </c>
      <c r="DL433" t="s">
        <v>3</v>
      </c>
      <c r="DM433">
        <v>0</v>
      </c>
      <c r="DN433" t="s">
        <v>3</v>
      </c>
      <c r="DO433">
        <v>0</v>
      </c>
    </row>
    <row r="434" spans="1:119" x14ac:dyDescent="0.2">
      <c r="A434">
        <f>ROW(Source!A536)</f>
        <v>536</v>
      </c>
      <c r="B434">
        <v>69726884</v>
      </c>
      <c r="C434">
        <v>69734685</v>
      </c>
      <c r="D434">
        <v>27382915</v>
      </c>
      <c r="E434">
        <v>1</v>
      </c>
      <c r="F434">
        <v>1</v>
      </c>
      <c r="G434">
        <v>1</v>
      </c>
      <c r="H434">
        <v>3</v>
      </c>
      <c r="I434" t="s">
        <v>153</v>
      </c>
      <c r="J434" t="s">
        <v>155</v>
      </c>
      <c r="K434" t="s">
        <v>154</v>
      </c>
      <c r="L434">
        <v>1339</v>
      </c>
      <c r="N434">
        <v>1007</v>
      </c>
      <c r="O434" t="s">
        <v>40</v>
      </c>
      <c r="P434" t="s">
        <v>40</v>
      </c>
      <c r="Q434">
        <v>1</v>
      </c>
      <c r="W434">
        <v>0</v>
      </c>
      <c r="X434">
        <v>958144803</v>
      </c>
      <c r="Y434">
        <f t="shared" ref="Y434:Y458" si="203">AT434</f>
        <v>1.02</v>
      </c>
      <c r="AA434">
        <v>8150</v>
      </c>
      <c r="AB434">
        <v>0</v>
      </c>
      <c r="AC434">
        <v>0</v>
      </c>
      <c r="AD434">
        <v>0</v>
      </c>
      <c r="AE434">
        <v>1127.0899999999999</v>
      </c>
      <c r="AF434">
        <v>0</v>
      </c>
      <c r="AG434">
        <v>0</v>
      </c>
      <c r="AH434">
        <v>0</v>
      </c>
      <c r="AI434">
        <v>7.56</v>
      </c>
      <c r="AJ434">
        <v>1</v>
      </c>
      <c r="AK434">
        <v>1</v>
      </c>
      <c r="AL434">
        <v>1</v>
      </c>
      <c r="AM434">
        <v>0</v>
      </c>
      <c r="AN434">
        <v>0</v>
      </c>
      <c r="AO434">
        <v>0</v>
      </c>
      <c r="AP434">
        <v>1</v>
      </c>
      <c r="AQ434">
        <v>0</v>
      </c>
      <c r="AR434">
        <v>0</v>
      </c>
      <c r="AS434" t="s">
        <v>3</v>
      </c>
      <c r="AT434">
        <v>1.02</v>
      </c>
      <c r="AU434" t="s">
        <v>3</v>
      </c>
      <c r="AV434">
        <v>0</v>
      </c>
      <c r="AW434">
        <v>1</v>
      </c>
      <c r="AX434">
        <v>-1</v>
      </c>
      <c r="AY434">
        <v>0</v>
      </c>
      <c r="AZ434">
        <v>0</v>
      </c>
      <c r="BA434" t="s">
        <v>3</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CV434">
        <v>0</v>
      </c>
      <c r="CW434">
        <v>0</v>
      </c>
      <c r="CX434">
        <f>ROUND(Y434*Source!I536,9)</f>
        <v>0</v>
      </c>
      <c r="CY434">
        <f>AA434</f>
        <v>8150</v>
      </c>
      <c r="CZ434">
        <f>AE434</f>
        <v>1127.0899999999999</v>
      </c>
      <c r="DA434">
        <f>AI434</f>
        <v>7.56</v>
      </c>
      <c r="DB434">
        <f t="shared" ref="DB434:DB458" si="204">ROUND(ROUND(AT434*CZ434,2),2)</f>
        <v>1149.6300000000001</v>
      </c>
      <c r="DC434">
        <f t="shared" ref="DC434:DC458" si="205">ROUND(ROUND(AT434*AG434,2),2)</f>
        <v>0</v>
      </c>
      <c r="DD434" t="s">
        <v>3</v>
      </c>
      <c r="DE434" t="s">
        <v>3</v>
      </c>
      <c r="DF434">
        <f>ROUND(ROUND(AE434*AI434,0)*CX434,0)</f>
        <v>0</v>
      </c>
      <c r="DG434">
        <f>ROUND(ROUND(AF434,0)*CX434,0)</f>
        <v>0</v>
      </c>
      <c r="DH434">
        <f>ROUND(ROUND(AG434,0)*CX434,0)</f>
        <v>0</v>
      </c>
      <c r="DI434">
        <f t="shared" si="202"/>
        <v>0</v>
      </c>
      <c r="DJ434">
        <f>DF434</f>
        <v>0</v>
      </c>
      <c r="DK434">
        <v>0</v>
      </c>
      <c r="DL434" t="s">
        <v>3</v>
      </c>
      <c r="DM434">
        <v>0</v>
      </c>
      <c r="DN434" t="s">
        <v>3</v>
      </c>
      <c r="DO434">
        <v>0</v>
      </c>
    </row>
    <row r="435" spans="1:119" x14ac:dyDescent="0.2">
      <c r="A435">
        <f>ROW(Source!A539)</f>
        <v>539</v>
      </c>
      <c r="B435">
        <v>69726971</v>
      </c>
      <c r="C435">
        <v>69734695</v>
      </c>
      <c r="D435">
        <v>27493458</v>
      </c>
      <c r="E435">
        <v>1</v>
      </c>
      <c r="F435">
        <v>1</v>
      </c>
      <c r="G435">
        <v>1</v>
      </c>
      <c r="H435">
        <v>1</v>
      </c>
      <c r="I435" t="s">
        <v>997</v>
      </c>
      <c r="J435" t="s">
        <v>3</v>
      </c>
      <c r="K435" t="s">
        <v>998</v>
      </c>
      <c r="L435">
        <v>1369</v>
      </c>
      <c r="N435">
        <v>1013</v>
      </c>
      <c r="O435" t="s">
        <v>974</v>
      </c>
      <c r="P435" t="s">
        <v>974</v>
      </c>
      <c r="Q435">
        <v>1</v>
      </c>
      <c r="W435">
        <v>0</v>
      </c>
      <c r="X435">
        <v>-115882720</v>
      </c>
      <c r="Y435">
        <f t="shared" si="203"/>
        <v>3.45</v>
      </c>
      <c r="AA435">
        <v>0</v>
      </c>
      <c r="AB435">
        <v>0</v>
      </c>
      <c r="AC435">
        <v>0</v>
      </c>
      <c r="AD435">
        <v>8.6</v>
      </c>
      <c r="AE435">
        <v>0</v>
      </c>
      <c r="AF435">
        <v>0</v>
      </c>
      <c r="AG435">
        <v>0</v>
      </c>
      <c r="AH435">
        <v>8.6</v>
      </c>
      <c r="AI435">
        <v>1</v>
      </c>
      <c r="AJ435">
        <v>1</v>
      </c>
      <c r="AK435">
        <v>1</v>
      </c>
      <c r="AL435">
        <v>1</v>
      </c>
      <c r="AM435">
        <v>0</v>
      </c>
      <c r="AN435">
        <v>0</v>
      </c>
      <c r="AO435">
        <v>1</v>
      </c>
      <c r="AP435">
        <v>0</v>
      </c>
      <c r="AQ435">
        <v>0</v>
      </c>
      <c r="AR435">
        <v>0</v>
      </c>
      <c r="AS435" t="s">
        <v>3</v>
      </c>
      <c r="AT435">
        <v>3.45</v>
      </c>
      <c r="AU435" t="s">
        <v>3</v>
      </c>
      <c r="AV435">
        <v>1</v>
      </c>
      <c r="AW435">
        <v>2</v>
      </c>
      <c r="AX435">
        <v>69734699</v>
      </c>
      <c r="AY435">
        <v>1</v>
      </c>
      <c r="AZ435">
        <v>0</v>
      </c>
      <c r="BA435">
        <v>439</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v>0</v>
      </c>
      <c r="CU435">
        <f>ROUND(AT435*Source!I539*AH435*AL435,0)</f>
        <v>0</v>
      </c>
      <c r="CV435">
        <f>ROUND(Y435*Source!I539,9)</f>
        <v>0</v>
      </c>
      <c r="CW435">
        <v>0</v>
      </c>
      <c r="CX435">
        <f>ROUND(Y435*Source!I539,9)</f>
        <v>0</v>
      </c>
      <c r="CY435">
        <f>AD435</f>
        <v>8.6</v>
      </c>
      <c r="CZ435">
        <f>AH435</f>
        <v>8.6</v>
      </c>
      <c r="DA435">
        <f>AL435</f>
        <v>1</v>
      </c>
      <c r="DB435">
        <f t="shared" si="204"/>
        <v>29.67</v>
      </c>
      <c r="DC435">
        <f t="shared" si="205"/>
        <v>0</v>
      </c>
      <c r="DD435" t="s">
        <v>3</v>
      </c>
      <c r="DE435" t="s">
        <v>3</v>
      </c>
      <c r="DF435">
        <f>ROUND(ROUND(AE435,0)*CX435,0)</f>
        <v>0</v>
      </c>
      <c r="DG435">
        <f>ROUND(ROUND(AF435,0)*CX435,0)</f>
        <v>0</v>
      </c>
      <c r="DH435">
        <f>ROUND(ROUND(AG435,0)*CX435,0)</f>
        <v>0</v>
      </c>
      <c r="DI435">
        <f t="shared" si="202"/>
        <v>0</v>
      </c>
      <c r="DJ435">
        <f>DI435</f>
        <v>0</v>
      </c>
      <c r="DK435">
        <v>0</v>
      </c>
      <c r="DL435" t="s">
        <v>3</v>
      </c>
      <c r="DM435">
        <v>0</v>
      </c>
      <c r="DN435" t="s">
        <v>3</v>
      </c>
      <c r="DO435">
        <v>0</v>
      </c>
    </row>
    <row r="436" spans="1:119" x14ac:dyDescent="0.2">
      <c r="A436">
        <f>ROW(Source!A539)</f>
        <v>539</v>
      </c>
      <c r="B436">
        <v>69726971</v>
      </c>
      <c r="C436">
        <v>69734695</v>
      </c>
      <c r="D436">
        <v>27441327</v>
      </c>
      <c r="E436">
        <v>1</v>
      </c>
      <c r="F436">
        <v>1</v>
      </c>
      <c r="G436">
        <v>1</v>
      </c>
      <c r="H436">
        <v>2</v>
      </c>
      <c r="I436" t="s">
        <v>975</v>
      </c>
      <c r="J436" t="s">
        <v>976</v>
      </c>
      <c r="K436" t="s">
        <v>977</v>
      </c>
      <c r="L436">
        <v>1368</v>
      </c>
      <c r="N436">
        <v>1011</v>
      </c>
      <c r="O436" t="s">
        <v>978</v>
      </c>
      <c r="P436" t="s">
        <v>978</v>
      </c>
      <c r="Q436">
        <v>1</v>
      </c>
      <c r="W436">
        <v>0</v>
      </c>
      <c r="X436">
        <v>-1583389094</v>
      </c>
      <c r="Y436">
        <f t="shared" si="203"/>
        <v>0.02</v>
      </c>
      <c r="AA436">
        <v>0</v>
      </c>
      <c r="AB436">
        <v>93.37</v>
      </c>
      <c r="AC436">
        <v>11.69</v>
      </c>
      <c r="AD436">
        <v>0</v>
      </c>
      <c r="AE436">
        <v>0</v>
      </c>
      <c r="AF436">
        <v>93.37</v>
      </c>
      <c r="AG436">
        <v>11.69</v>
      </c>
      <c r="AH436">
        <v>0</v>
      </c>
      <c r="AI436">
        <v>1</v>
      </c>
      <c r="AJ436">
        <v>1</v>
      </c>
      <c r="AK436">
        <v>1</v>
      </c>
      <c r="AL436">
        <v>1</v>
      </c>
      <c r="AM436">
        <v>0</v>
      </c>
      <c r="AN436">
        <v>0</v>
      </c>
      <c r="AO436">
        <v>1</v>
      </c>
      <c r="AP436">
        <v>0</v>
      </c>
      <c r="AQ436">
        <v>0</v>
      </c>
      <c r="AR436">
        <v>0</v>
      </c>
      <c r="AS436" t="s">
        <v>3</v>
      </c>
      <c r="AT436">
        <v>0.02</v>
      </c>
      <c r="AU436" t="s">
        <v>3</v>
      </c>
      <c r="AV436">
        <v>0</v>
      </c>
      <c r="AW436">
        <v>2</v>
      </c>
      <c r="AX436">
        <v>69734700</v>
      </c>
      <c r="AY436">
        <v>1</v>
      </c>
      <c r="AZ436">
        <v>0</v>
      </c>
      <c r="BA436">
        <v>440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CV436">
        <v>0</v>
      </c>
      <c r="CW436">
        <f>ROUND(Y436*Source!I539*DO436,9)</f>
        <v>0</v>
      </c>
      <c r="CX436">
        <f>ROUND(Y436*Source!I539,9)</f>
        <v>0</v>
      </c>
      <c r="CY436">
        <f>AB436</f>
        <v>93.37</v>
      </c>
      <c r="CZ436">
        <f>AF436</f>
        <v>93.37</v>
      </c>
      <c r="DA436">
        <f>AJ436</f>
        <v>1</v>
      </c>
      <c r="DB436">
        <f t="shared" si="204"/>
        <v>1.87</v>
      </c>
      <c r="DC436">
        <f t="shared" si="205"/>
        <v>0.23</v>
      </c>
      <c r="DD436" t="s">
        <v>3</v>
      </c>
      <c r="DE436" t="s">
        <v>3</v>
      </c>
      <c r="DF436">
        <f>ROUND(ROUND(AE436,0)*CX436,0)</f>
        <v>0</v>
      </c>
      <c r="DG436">
        <f>ROUND(ROUND(AF436,0)*CX436,0)</f>
        <v>0</v>
      </c>
      <c r="DH436">
        <f>ROUND(ROUND(AG436,0)*CX436,0)</f>
        <v>0</v>
      </c>
      <c r="DI436">
        <f t="shared" si="202"/>
        <v>0</v>
      </c>
      <c r="DJ436">
        <f>DG436</f>
        <v>0</v>
      </c>
      <c r="DK436">
        <v>0</v>
      </c>
      <c r="DL436" t="s">
        <v>3</v>
      </c>
      <c r="DM436">
        <v>0</v>
      </c>
      <c r="DN436" t="s">
        <v>3</v>
      </c>
      <c r="DO436">
        <v>0</v>
      </c>
    </row>
    <row r="437" spans="1:119" x14ac:dyDescent="0.2">
      <c r="A437">
        <f>ROW(Source!A539)</f>
        <v>539</v>
      </c>
      <c r="B437">
        <v>69726971</v>
      </c>
      <c r="C437">
        <v>69734695</v>
      </c>
      <c r="D437">
        <v>27386998</v>
      </c>
      <c r="E437">
        <v>1</v>
      </c>
      <c r="F437">
        <v>1</v>
      </c>
      <c r="G437">
        <v>1</v>
      </c>
      <c r="H437">
        <v>3</v>
      </c>
      <c r="I437" t="s">
        <v>163</v>
      </c>
      <c r="J437" t="s">
        <v>165</v>
      </c>
      <c r="K437" t="s">
        <v>164</v>
      </c>
      <c r="L437">
        <v>1327</v>
      </c>
      <c r="N437">
        <v>1005</v>
      </c>
      <c r="O437" t="s">
        <v>56</v>
      </c>
      <c r="P437" t="s">
        <v>56</v>
      </c>
      <c r="Q437">
        <v>1</v>
      </c>
      <c r="W437">
        <v>0</v>
      </c>
      <c r="X437">
        <v>-810689284</v>
      </c>
      <c r="Y437">
        <f t="shared" si="203"/>
        <v>115</v>
      </c>
      <c r="AA437">
        <v>12.26</v>
      </c>
      <c r="AB437">
        <v>0</v>
      </c>
      <c r="AC437">
        <v>0</v>
      </c>
      <c r="AD437">
        <v>0</v>
      </c>
      <c r="AE437">
        <v>12.26</v>
      </c>
      <c r="AF437">
        <v>0</v>
      </c>
      <c r="AG437">
        <v>0</v>
      </c>
      <c r="AH437">
        <v>0</v>
      </c>
      <c r="AI437">
        <v>1</v>
      </c>
      <c r="AJ437">
        <v>1</v>
      </c>
      <c r="AK437">
        <v>1</v>
      </c>
      <c r="AL437">
        <v>1</v>
      </c>
      <c r="AM437">
        <v>0</v>
      </c>
      <c r="AN437">
        <v>0</v>
      </c>
      <c r="AO437">
        <v>0</v>
      </c>
      <c r="AP437">
        <v>1</v>
      </c>
      <c r="AQ437">
        <v>0</v>
      </c>
      <c r="AR437">
        <v>0</v>
      </c>
      <c r="AS437" t="s">
        <v>3</v>
      </c>
      <c r="AT437">
        <v>115</v>
      </c>
      <c r="AU437" t="s">
        <v>3</v>
      </c>
      <c r="AV437">
        <v>0</v>
      </c>
      <c r="AW437">
        <v>2</v>
      </c>
      <c r="AX437">
        <v>69734701</v>
      </c>
      <c r="AY437">
        <v>1</v>
      </c>
      <c r="AZ437">
        <v>6144</v>
      </c>
      <c r="BA437">
        <v>441</v>
      </c>
      <c r="BB437">
        <v>3</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v>0</v>
      </c>
      <c r="CV437">
        <v>0</v>
      </c>
      <c r="CW437">
        <v>0</v>
      </c>
      <c r="CX437">
        <f>ROUND(Y437*Source!I539,9)</f>
        <v>0</v>
      </c>
      <c r="CY437">
        <f>AA437</f>
        <v>12.26</v>
      </c>
      <c r="CZ437">
        <f>AE437</f>
        <v>12.26</v>
      </c>
      <c r="DA437">
        <f>AI437</f>
        <v>1</v>
      </c>
      <c r="DB437">
        <f t="shared" si="204"/>
        <v>1409.9</v>
      </c>
      <c r="DC437">
        <f t="shared" si="205"/>
        <v>0</v>
      </c>
      <c r="DD437" t="s">
        <v>3</v>
      </c>
      <c r="DE437" t="s">
        <v>3</v>
      </c>
      <c r="DF437">
        <f>ROUND(ROUND(AE437,0)*CX437,0)</f>
        <v>0</v>
      </c>
      <c r="DG437">
        <f>ROUND(ROUND(AF437,0)*CX437,0)</f>
        <v>0</v>
      </c>
      <c r="DH437">
        <f>ROUND(ROUND(AG437,0)*CX437,0)</f>
        <v>0</v>
      </c>
      <c r="DI437">
        <f t="shared" si="202"/>
        <v>0</v>
      </c>
      <c r="DJ437">
        <f>DF437</f>
        <v>0</v>
      </c>
      <c r="DK437">
        <v>0</v>
      </c>
      <c r="DL437" t="s">
        <v>3</v>
      </c>
      <c r="DM437">
        <v>0</v>
      </c>
      <c r="DN437" t="s">
        <v>3</v>
      </c>
      <c r="DO437">
        <v>0</v>
      </c>
    </row>
    <row r="438" spans="1:119" x14ac:dyDescent="0.2">
      <c r="A438">
        <f>ROW(Source!A540)</f>
        <v>540</v>
      </c>
      <c r="B438">
        <v>69726884</v>
      </c>
      <c r="C438">
        <v>69734695</v>
      </c>
      <c r="D438">
        <v>27493458</v>
      </c>
      <c r="E438">
        <v>1</v>
      </c>
      <c r="F438">
        <v>1</v>
      </c>
      <c r="G438">
        <v>1</v>
      </c>
      <c r="H438">
        <v>1</v>
      </c>
      <c r="I438" t="s">
        <v>997</v>
      </c>
      <c r="J438" t="s">
        <v>3</v>
      </c>
      <c r="K438" t="s">
        <v>998</v>
      </c>
      <c r="L438">
        <v>1369</v>
      </c>
      <c r="N438">
        <v>1013</v>
      </c>
      <c r="O438" t="s">
        <v>974</v>
      </c>
      <c r="P438" t="s">
        <v>974</v>
      </c>
      <c r="Q438">
        <v>1</v>
      </c>
      <c r="W438">
        <v>0</v>
      </c>
      <c r="X438">
        <v>-115882720</v>
      </c>
      <c r="Y438">
        <f t="shared" si="203"/>
        <v>3.45</v>
      </c>
      <c r="AA438">
        <v>0</v>
      </c>
      <c r="AB438">
        <v>0</v>
      </c>
      <c r="AC438">
        <v>0</v>
      </c>
      <c r="AD438">
        <v>218.1</v>
      </c>
      <c r="AE438">
        <v>0</v>
      </c>
      <c r="AF438">
        <v>0</v>
      </c>
      <c r="AG438">
        <v>0</v>
      </c>
      <c r="AH438">
        <v>8.6</v>
      </c>
      <c r="AI438">
        <v>1</v>
      </c>
      <c r="AJ438">
        <v>1</v>
      </c>
      <c r="AK438">
        <v>1</v>
      </c>
      <c r="AL438">
        <v>25.36</v>
      </c>
      <c r="AM438">
        <v>5</v>
      </c>
      <c r="AN438">
        <v>0</v>
      </c>
      <c r="AO438">
        <v>1</v>
      </c>
      <c r="AP438">
        <v>0</v>
      </c>
      <c r="AQ438">
        <v>0</v>
      </c>
      <c r="AR438">
        <v>0</v>
      </c>
      <c r="AS438" t="s">
        <v>3</v>
      </c>
      <c r="AT438">
        <v>3.45</v>
      </c>
      <c r="AU438" t="s">
        <v>3</v>
      </c>
      <c r="AV438">
        <v>1</v>
      </c>
      <c r="AW438">
        <v>2</v>
      </c>
      <c r="AX438">
        <v>69734699</v>
      </c>
      <c r="AY438">
        <v>1</v>
      </c>
      <c r="AZ438">
        <v>0</v>
      </c>
      <c r="BA438">
        <v>442</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CU438">
        <f>ROUND(AT438*Source!I540*AH438*AL438,0)</f>
        <v>0</v>
      </c>
      <c r="CV438">
        <f>ROUND(Y438*Source!I540,9)</f>
        <v>0</v>
      </c>
      <c r="CW438">
        <v>0</v>
      </c>
      <c r="CX438">
        <f>ROUND(Y438*Source!I540,9)</f>
        <v>0</v>
      </c>
      <c r="CY438">
        <f>AD438</f>
        <v>218.1</v>
      </c>
      <c r="CZ438">
        <f>AH438</f>
        <v>8.6</v>
      </c>
      <c r="DA438">
        <f>AL438</f>
        <v>25.36</v>
      </c>
      <c r="DB438">
        <f t="shared" si="204"/>
        <v>29.67</v>
      </c>
      <c r="DC438">
        <f t="shared" si="205"/>
        <v>0</v>
      </c>
      <c r="DD438" t="s">
        <v>3</v>
      </c>
      <c r="DE438" t="s">
        <v>3</v>
      </c>
      <c r="DF438">
        <f>ROUND(ROUND(AE438,0)*CX438,0)</f>
        <v>0</v>
      </c>
      <c r="DG438">
        <f>ROUND(ROUND(AF438,0)*CX438,0)</f>
        <v>0</v>
      </c>
      <c r="DH438">
        <f>ROUND(ROUND(AG438,0)*CX438,0)</f>
        <v>0</v>
      </c>
      <c r="DI438">
        <f>ROUND(ROUND(AH438*AL438,0)*CX438,0)</f>
        <v>0</v>
      </c>
      <c r="DJ438">
        <f>DI438</f>
        <v>0</v>
      </c>
      <c r="DK438">
        <v>0</v>
      </c>
      <c r="DL438" t="s">
        <v>3</v>
      </c>
      <c r="DM438">
        <v>0</v>
      </c>
      <c r="DN438" t="s">
        <v>3</v>
      </c>
      <c r="DO438">
        <v>0</v>
      </c>
    </row>
    <row r="439" spans="1:119" x14ac:dyDescent="0.2">
      <c r="A439">
        <f>ROW(Source!A540)</f>
        <v>540</v>
      </c>
      <c r="B439">
        <v>69726884</v>
      </c>
      <c r="C439">
        <v>69734695</v>
      </c>
      <c r="D439">
        <v>27441327</v>
      </c>
      <c r="E439">
        <v>1</v>
      </c>
      <c r="F439">
        <v>1</v>
      </c>
      <c r="G439">
        <v>1</v>
      </c>
      <c r="H439">
        <v>2</v>
      </c>
      <c r="I439" t="s">
        <v>975</v>
      </c>
      <c r="J439" t="s">
        <v>976</v>
      </c>
      <c r="K439" t="s">
        <v>977</v>
      </c>
      <c r="L439">
        <v>1368</v>
      </c>
      <c r="N439">
        <v>1011</v>
      </c>
      <c r="O439" t="s">
        <v>978</v>
      </c>
      <c r="P439" t="s">
        <v>978</v>
      </c>
      <c r="Q439">
        <v>1</v>
      </c>
      <c r="W439">
        <v>0</v>
      </c>
      <c r="X439">
        <v>-1583389094</v>
      </c>
      <c r="Y439">
        <f t="shared" si="203"/>
        <v>0.02</v>
      </c>
      <c r="AA439">
        <v>0</v>
      </c>
      <c r="AB439">
        <v>732.02</v>
      </c>
      <c r="AC439">
        <v>231.46</v>
      </c>
      <c r="AD439">
        <v>0</v>
      </c>
      <c r="AE439">
        <v>0</v>
      </c>
      <c r="AF439">
        <v>93.37</v>
      </c>
      <c r="AG439">
        <v>11.69</v>
      </c>
      <c r="AH439">
        <v>0</v>
      </c>
      <c r="AI439">
        <v>1</v>
      </c>
      <c r="AJ439">
        <v>7.84</v>
      </c>
      <c r="AK439">
        <v>19.8</v>
      </c>
      <c r="AL439">
        <v>1</v>
      </c>
      <c r="AM439">
        <v>5</v>
      </c>
      <c r="AN439">
        <v>0</v>
      </c>
      <c r="AO439">
        <v>1</v>
      </c>
      <c r="AP439">
        <v>0</v>
      </c>
      <c r="AQ439">
        <v>0</v>
      </c>
      <c r="AR439">
        <v>0</v>
      </c>
      <c r="AS439" t="s">
        <v>3</v>
      </c>
      <c r="AT439">
        <v>0.02</v>
      </c>
      <c r="AU439" t="s">
        <v>3</v>
      </c>
      <c r="AV439">
        <v>0</v>
      </c>
      <c r="AW439">
        <v>2</v>
      </c>
      <c r="AX439">
        <v>69734700</v>
      </c>
      <c r="AY439">
        <v>1</v>
      </c>
      <c r="AZ439">
        <v>0</v>
      </c>
      <c r="BA439">
        <v>443</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CV439">
        <v>0</v>
      </c>
      <c r="CW439">
        <f>ROUND(Y439*Source!I540*DO439,9)</f>
        <v>0</v>
      </c>
      <c r="CX439">
        <f>ROUND(Y439*Source!I540,9)</f>
        <v>0</v>
      </c>
      <c r="CY439">
        <f>AB439</f>
        <v>732.02</v>
      </c>
      <c r="CZ439">
        <f>AF439</f>
        <v>93.37</v>
      </c>
      <c r="DA439">
        <f>AJ439</f>
        <v>7.84</v>
      </c>
      <c r="DB439">
        <f t="shared" si="204"/>
        <v>1.87</v>
      </c>
      <c r="DC439">
        <f t="shared" si="205"/>
        <v>0.23</v>
      </c>
      <c r="DD439" t="s">
        <v>3</v>
      </c>
      <c r="DE439" t="s">
        <v>3</v>
      </c>
      <c r="DF439">
        <f>ROUND(ROUND(AE439,0)*CX439,0)</f>
        <v>0</v>
      </c>
      <c r="DG439">
        <f>ROUND(ROUND(AF439*AJ439,0)*CX439,0)</f>
        <v>0</v>
      </c>
      <c r="DH439">
        <f>ROUND(ROUND(AG439*AK439,0)*CX439,0)</f>
        <v>0</v>
      </c>
      <c r="DI439">
        <f>ROUND(ROUND(AH439,0)*CX439,0)</f>
        <v>0</v>
      </c>
      <c r="DJ439">
        <f>DG439</f>
        <v>0</v>
      </c>
      <c r="DK439">
        <v>0</v>
      </c>
      <c r="DL439" t="s">
        <v>3</v>
      </c>
      <c r="DM439">
        <v>0</v>
      </c>
      <c r="DN439" t="s">
        <v>3</v>
      </c>
      <c r="DO439">
        <v>0</v>
      </c>
    </row>
    <row r="440" spans="1:119" x14ac:dyDescent="0.2">
      <c r="A440">
        <f>ROW(Source!A540)</f>
        <v>540</v>
      </c>
      <c r="B440">
        <v>69726884</v>
      </c>
      <c r="C440">
        <v>69734695</v>
      </c>
      <c r="D440">
        <v>27386998</v>
      </c>
      <c r="E440">
        <v>1</v>
      </c>
      <c r="F440">
        <v>1</v>
      </c>
      <c r="G440">
        <v>1</v>
      </c>
      <c r="H440">
        <v>3</v>
      </c>
      <c r="I440" t="s">
        <v>163</v>
      </c>
      <c r="J440" t="s">
        <v>165</v>
      </c>
      <c r="K440" t="s">
        <v>164</v>
      </c>
      <c r="L440">
        <v>1327</v>
      </c>
      <c r="N440">
        <v>1005</v>
      </c>
      <c r="O440" t="s">
        <v>56</v>
      </c>
      <c r="P440" t="s">
        <v>56</v>
      </c>
      <c r="Q440">
        <v>1</v>
      </c>
      <c r="W440">
        <v>0</v>
      </c>
      <c r="X440">
        <v>-810689284</v>
      </c>
      <c r="Y440">
        <f t="shared" si="203"/>
        <v>115</v>
      </c>
      <c r="AA440">
        <v>23.6</v>
      </c>
      <c r="AB440">
        <v>0</v>
      </c>
      <c r="AC440">
        <v>0</v>
      </c>
      <c r="AD440">
        <v>0</v>
      </c>
      <c r="AE440">
        <v>3.2600000000000002</v>
      </c>
      <c r="AF440">
        <v>0</v>
      </c>
      <c r="AG440">
        <v>0</v>
      </c>
      <c r="AH440">
        <v>0</v>
      </c>
      <c r="AI440">
        <v>7.56</v>
      </c>
      <c r="AJ440">
        <v>1</v>
      </c>
      <c r="AK440">
        <v>1</v>
      </c>
      <c r="AL440">
        <v>1</v>
      </c>
      <c r="AM440">
        <v>0</v>
      </c>
      <c r="AN440">
        <v>0</v>
      </c>
      <c r="AO440">
        <v>0</v>
      </c>
      <c r="AP440">
        <v>1</v>
      </c>
      <c r="AQ440">
        <v>0</v>
      </c>
      <c r="AR440">
        <v>0</v>
      </c>
      <c r="AS440" t="s">
        <v>3</v>
      </c>
      <c r="AT440">
        <v>115</v>
      </c>
      <c r="AU440" t="s">
        <v>3</v>
      </c>
      <c r="AV440">
        <v>0</v>
      </c>
      <c r="AW440">
        <v>2</v>
      </c>
      <c r="AX440">
        <v>69734701</v>
      </c>
      <c r="AY440">
        <v>1</v>
      </c>
      <c r="AZ440">
        <v>22528</v>
      </c>
      <c r="BA440">
        <v>444</v>
      </c>
      <c r="BB440">
        <v>3</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CV440">
        <v>0</v>
      </c>
      <c r="CW440">
        <v>0</v>
      </c>
      <c r="CX440">
        <f>ROUND(Y440*Source!I540,9)</f>
        <v>0</v>
      </c>
      <c r="CY440">
        <f>AA440</f>
        <v>23.6</v>
      </c>
      <c r="CZ440">
        <f>AE440</f>
        <v>3.2600000000000002</v>
      </c>
      <c r="DA440">
        <f>AI440</f>
        <v>7.56</v>
      </c>
      <c r="DB440">
        <f t="shared" si="204"/>
        <v>374.9</v>
      </c>
      <c r="DC440">
        <f t="shared" si="205"/>
        <v>0</v>
      </c>
      <c r="DD440" t="s">
        <v>3</v>
      </c>
      <c r="DE440" t="s">
        <v>3</v>
      </c>
      <c r="DF440">
        <f>ROUND(ROUND(AE440*AI440,0)*CX440,0)</f>
        <v>0</v>
      </c>
      <c r="DG440">
        <f>ROUND(ROUND(AF440,0)*CX440,0)</f>
        <v>0</v>
      </c>
      <c r="DH440">
        <f>ROUND(ROUND(AG440,0)*CX440,0)</f>
        <v>0</v>
      </c>
      <c r="DI440">
        <f>ROUND(ROUND(AH440,0)*CX440,0)</f>
        <v>0</v>
      </c>
      <c r="DJ440">
        <f>DF440</f>
        <v>0</v>
      </c>
      <c r="DK440">
        <v>0</v>
      </c>
      <c r="DL440" t="s">
        <v>3</v>
      </c>
      <c r="DM440">
        <v>0</v>
      </c>
      <c r="DN440" t="s">
        <v>3</v>
      </c>
      <c r="DO440">
        <v>0</v>
      </c>
    </row>
    <row r="441" spans="1:119" x14ac:dyDescent="0.2">
      <c r="A441">
        <f>ROW(Source!A543)</f>
        <v>543</v>
      </c>
      <c r="B441">
        <v>69726971</v>
      </c>
      <c r="C441">
        <v>69734703</v>
      </c>
      <c r="D441">
        <v>27493137</v>
      </c>
      <c r="E441">
        <v>1</v>
      </c>
      <c r="F441">
        <v>1</v>
      </c>
      <c r="G441">
        <v>1</v>
      </c>
      <c r="H441">
        <v>1</v>
      </c>
      <c r="I441" t="s">
        <v>999</v>
      </c>
      <c r="J441" t="s">
        <v>3</v>
      </c>
      <c r="K441" t="s">
        <v>1000</v>
      </c>
      <c r="L441">
        <v>1369</v>
      </c>
      <c r="N441">
        <v>1013</v>
      </c>
      <c r="O441" t="s">
        <v>974</v>
      </c>
      <c r="P441" t="s">
        <v>974</v>
      </c>
      <c r="Q441">
        <v>1</v>
      </c>
      <c r="W441">
        <v>0</v>
      </c>
      <c r="X441">
        <v>-1973258772</v>
      </c>
      <c r="Y441">
        <f t="shared" si="203"/>
        <v>4.1399999999999997</v>
      </c>
      <c r="AA441">
        <v>0</v>
      </c>
      <c r="AB441">
        <v>0</v>
      </c>
      <c r="AC441">
        <v>0</v>
      </c>
      <c r="AD441">
        <v>9.15</v>
      </c>
      <c r="AE441">
        <v>0</v>
      </c>
      <c r="AF441">
        <v>0</v>
      </c>
      <c r="AG441">
        <v>0</v>
      </c>
      <c r="AH441">
        <v>9.15</v>
      </c>
      <c r="AI441">
        <v>1</v>
      </c>
      <c r="AJ441">
        <v>1</v>
      </c>
      <c r="AK441">
        <v>1</v>
      </c>
      <c r="AL441">
        <v>1</v>
      </c>
      <c r="AM441">
        <v>0</v>
      </c>
      <c r="AN441">
        <v>0</v>
      </c>
      <c r="AO441">
        <v>1</v>
      </c>
      <c r="AP441">
        <v>0</v>
      </c>
      <c r="AQ441">
        <v>0</v>
      </c>
      <c r="AR441">
        <v>0</v>
      </c>
      <c r="AS441" t="s">
        <v>3</v>
      </c>
      <c r="AT441">
        <v>4.1399999999999997</v>
      </c>
      <c r="AU441" t="s">
        <v>3</v>
      </c>
      <c r="AV441">
        <v>1</v>
      </c>
      <c r="AW441">
        <v>2</v>
      </c>
      <c r="AX441">
        <v>69734707</v>
      </c>
      <c r="AY441">
        <v>1</v>
      </c>
      <c r="AZ441">
        <v>0</v>
      </c>
      <c r="BA441">
        <v>445</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CU441">
        <f>ROUND(AT441*Source!I543*AH441*AL441,0)</f>
        <v>0</v>
      </c>
      <c r="CV441">
        <f>ROUND(Y441*Source!I543,9)</f>
        <v>0</v>
      </c>
      <c r="CW441">
        <v>0</v>
      </c>
      <c r="CX441">
        <f>ROUND(Y441*Source!I543,9)</f>
        <v>0</v>
      </c>
      <c r="CY441">
        <f>AD441</f>
        <v>9.15</v>
      </c>
      <c r="CZ441">
        <f>AH441</f>
        <v>9.15</v>
      </c>
      <c r="DA441">
        <f>AL441</f>
        <v>1</v>
      </c>
      <c r="DB441">
        <f t="shared" si="204"/>
        <v>37.880000000000003</v>
      </c>
      <c r="DC441">
        <f t="shared" si="205"/>
        <v>0</v>
      </c>
      <c r="DD441" t="s">
        <v>3</v>
      </c>
      <c r="DE441" t="s">
        <v>3</v>
      </c>
      <c r="DF441">
        <f>ROUND(ROUND(AE441,0)*CX441,0)</f>
        <v>0</v>
      </c>
      <c r="DG441">
        <f>ROUND(ROUND(AF441,0)*CX441,0)</f>
        <v>0</v>
      </c>
      <c r="DH441">
        <f>ROUND(ROUND(AG441,0)*CX441,0)</f>
        <v>0</v>
      </c>
      <c r="DI441">
        <f>ROUND(ROUND(AH441,0)*CX441,0)</f>
        <v>0</v>
      </c>
      <c r="DJ441">
        <f>DI441</f>
        <v>0</v>
      </c>
      <c r="DK441">
        <v>0</v>
      </c>
      <c r="DL441" t="s">
        <v>3</v>
      </c>
      <c r="DM441">
        <v>0</v>
      </c>
      <c r="DN441" t="s">
        <v>3</v>
      </c>
      <c r="DO441">
        <v>0</v>
      </c>
    </row>
    <row r="442" spans="1:119" x14ac:dyDescent="0.2">
      <c r="A442">
        <f>ROW(Source!A543)</f>
        <v>543</v>
      </c>
      <c r="B442">
        <v>69726971</v>
      </c>
      <c r="C442">
        <v>69734703</v>
      </c>
      <c r="D442">
        <v>27441327</v>
      </c>
      <c r="E442">
        <v>1</v>
      </c>
      <c r="F442">
        <v>1</v>
      </c>
      <c r="G442">
        <v>1</v>
      </c>
      <c r="H442">
        <v>2</v>
      </c>
      <c r="I442" t="s">
        <v>975</v>
      </c>
      <c r="J442" t="s">
        <v>976</v>
      </c>
      <c r="K442" t="s">
        <v>977</v>
      </c>
      <c r="L442">
        <v>1368</v>
      </c>
      <c r="N442">
        <v>1011</v>
      </c>
      <c r="O442" t="s">
        <v>978</v>
      </c>
      <c r="P442" t="s">
        <v>978</v>
      </c>
      <c r="Q442">
        <v>1</v>
      </c>
      <c r="W442">
        <v>0</v>
      </c>
      <c r="X442">
        <v>-1583389094</v>
      </c>
      <c r="Y442">
        <f t="shared" si="203"/>
        <v>0.11</v>
      </c>
      <c r="AA442">
        <v>0</v>
      </c>
      <c r="AB442">
        <v>93.37</v>
      </c>
      <c r="AC442">
        <v>11.69</v>
      </c>
      <c r="AD442">
        <v>0</v>
      </c>
      <c r="AE442">
        <v>0</v>
      </c>
      <c r="AF442">
        <v>93.37</v>
      </c>
      <c r="AG442">
        <v>11.69</v>
      </c>
      <c r="AH442">
        <v>0</v>
      </c>
      <c r="AI442">
        <v>1</v>
      </c>
      <c r="AJ442">
        <v>1</v>
      </c>
      <c r="AK442">
        <v>1</v>
      </c>
      <c r="AL442">
        <v>1</v>
      </c>
      <c r="AM442">
        <v>0</v>
      </c>
      <c r="AN442">
        <v>0</v>
      </c>
      <c r="AO442">
        <v>1</v>
      </c>
      <c r="AP442">
        <v>0</v>
      </c>
      <c r="AQ442">
        <v>0</v>
      </c>
      <c r="AR442">
        <v>0</v>
      </c>
      <c r="AS442" t="s">
        <v>3</v>
      </c>
      <c r="AT442">
        <v>0.11</v>
      </c>
      <c r="AU442" t="s">
        <v>3</v>
      </c>
      <c r="AV442">
        <v>0</v>
      </c>
      <c r="AW442">
        <v>2</v>
      </c>
      <c r="AX442">
        <v>69734708</v>
      </c>
      <c r="AY442">
        <v>1</v>
      </c>
      <c r="AZ442">
        <v>0</v>
      </c>
      <c r="BA442">
        <v>446</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CV442">
        <v>0</v>
      </c>
      <c r="CW442">
        <f>ROUND(Y442*Source!I543*DO442,9)</f>
        <v>0</v>
      </c>
      <c r="CX442">
        <f>ROUND(Y442*Source!I543,9)</f>
        <v>0</v>
      </c>
      <c r="CY442">
        <f>AB442</f>
        <v>93.37</v>
      </c>
      <c r="CZ442">
        <f>AF442</f>
        <v>93.37</v>
      </c>
      <c r="DA442">
        <f>AJ442</f>
        <v>1</v>
      </c>
      <c r="DB442">
        <f t="shared" si="204"/>
        <v>10.27</v>
      </c>
      <c r="DC442">
        <f t="shared" si="205"/>
        <v>1.29</v>
      </c>
      <c r="DD442" t="s">
        <v>3</v>
      </c>
      <c r="DE442" t="s">
        <v>3</v>
      </c>
      <c r="DF442">
        <f>ROUND(ROUND(AE442,0)*CX442,0)</f>
        <v>0</v>
      </c>
      <c r="DG442">
        <f>ROUND(ROUND(AF442,0)*CX442,0)</f>
        <v>0</v>
      </c>
      <c r="DH442">
        <f>ROUND(ROUND(AG442,0)*CX442,0)</f>
        <v>0</v>
      </c>
      <c r="DI442">
        <f>ROUND(ROUND(AH442,0)*CX442,0)</f>
        <v>0</v>
      </c>
      <c r="DJ442">
        <f>DG442</f>
        <v>0</v>
      </c>
      <c r="DK442">
        <v>0</v>
      </c>
      <c r="DL442" t="s">
        <v>3</v>
      </c>
      <c r="DM442">
        <v>0</v>
      </c>
      <c r="DN442" t="s">
        <v>3</v>
      </c>
      <c r="DO442">
        <v>0</v>
      </c>
    </row>
    <row r="443" spans="1:119" x14ac:dyDescent="0.2">
      <c r="A443">
        <f>ROW(Source!A543)</f>
        <v>543</v>
      </c>
      <c r="B443">
        <v>69726971</v>
      </c>
      <c r="C443">
        <v>69734703</v>
      </c>
      <c r="D443">
        <v>27371771</v>
      </c>
      <c r="E443">
        <v>1</v>
      </c>
      <c r="F443">
        <v>1</v>
      </c>
      <c r="G443">
        <v>1</v>
      </c>
      <c r="H443">
        <v>3</v>
      </c>
      <c r="I443" t="s">
        <v>178</v>
      </c>
      <c r="J443" t="s">
        <v>181</v>
      </c>
      <c r="K443" t="s">
        <v>179</v>
      </c>
      <c r="L443">
        <v>1308</v>
      </c>
      <c r="N443">
        <v>1003</v>
      </c>
      <c r="O443" t="s">
        <v>180</v>
      </c>
      <c r="P443" t="s">
        <v>180</v>
      </c>
      <c r="Q443">
        <v>100</v>
      </c>
      <c r="W443">
        <v>0</v>
      </c>
      <c r="X443">
        <v>-239826058</v>
      </c>
      <c r="Y443">
        <f t="shared" si="203"/>
        <v>1.05</v>
      </c>
      <c r="AA443">
        <v>2258.6999999999998</v>
      </c>
      <c r="AB443">
        <v>0</v>
      </c>
      <c r="AC443">
        <v>0</v>
      </c>
      <c r="AD443">
        <v>0</v>
      </c>
      <c r="AE443">
        <v>2258.6999999999998</v>
      </c>
      <c r="AF443">
        <v>0</v>
      </c>
      <c r="AG443">
        <v>0</v>
      </c>
      <c r="AH443">
        <v>0</v>
      </c>
      <c r="AI443">
        <v>1</v>
      </c>
      <c r="AJ443">
        <v>1</v>
      </c>
      <c r="AK443">
        <v>1</v>
      </c>
      <c r="AL443">
        <v>1</v>
      </c>
      <c r="AM443">
        <v>0</v>
      </c>
      <c r="AN443">
        <v>0</v>
      </c>
      <c r="AO443">
        <v>0</v>
      </c>
      <c r="AP443">
        <v>0</v>
      </c>
      <c r="AQ443">
        <v>0</v>
      </c>
      <c r="AR443">
        <v>0</v>
      </c>
      <c r="AS443" t="s">
        <v>3</v>
      </c>
      <c r="AT443">
        <v>1.05</v>
      </c>
      <c r="AU443" t="s">
        <v>3</v>
      </c>
      <c r="AV443">
        <v>0</v>
      </c>
      <c r="AW443">
        <v>2</v>
      </c>
      <c r="AX443">
        <v>69734709</v>
      </c>
      <c r="AY443">
        <v>1</v>
      </c>
      <c r="AZ443">
        <v>0</v>
      </c>
      <c r="BA443">
        <v>447</v>
      </c>
      <c r="BB443">
        <v>3</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CV443">
        <v>0</v>
      </c>
      <c r="CW443">
        <v>0</v>
      </c>
      <c r="CX443">
        <f>ROUND(Y443*Source!I543,9)</f>
        <v>0</v>
      </c>
      <c r="CY443">
        <f>AA443</f>
        <v>2258.6999999999998</v>
      </c>
      <c r="CZ443">
        <f>AE443</f>
        <v>2258.6999999999998</v>
      </c>
      <c r="DA443">
        <f>AI443</f>
        <v>1</v>
      </c>
      <c r="DB443">
        <f t="shared" si="204"/>
        <v>2371.64</v>
      </c>
      <c r="DC443">
        <f t="shared" si="205"/>
        <v>0</v>
      </c>
      <c r="DD443" t="s">
        <v>3</v>
      </c>
      <c r="DE443" t="s">
        <v>3</v>
      </c>
      <c r="DF443">
        <f>ROUND(ROUND(AE443,0)*CX443,0)</f>
        <v>0</v>
      </c>
      <c r="DG443">
        <f>ROUND(ROUND(AF443,0)*CX443,0)</f>
        <v>0</v>
      </c>
      <c r="DH443">
        <f>ROUND(ROUND(AG443,0)*CX443,0)</f>
        <v>0</v>
      </c>
      <c r="DI443">
        <f>ROUND(ROUND(AH443,0)*CX443,0)</f>
        <v>0</v>
      </c>
      <c r="DJ443">
        <f>DF443</f>
        <v>0</v>
      </c>
      <c r="DK443">
        <v>0</v>
      </c>
      <c r="DL443" t="s">
        <v>3</v>
      </c>
      <c r="DM443">
        <v>0</v>
      </c>
      <c r="DN443" t="s">
        <v>3</v>
      </c>
      <c r="DO443">
        <v>0</v>
      </c>
    </row>
    <row r="444" spans="1:119" x14ac:dyDescent="0.2">
      <c r="A444">
        <f>ROW(Source!A544)</f>
        <v>544</v>
      </c>
      <c r="B444">
        <v>69726884</v>
      </c>
      <c r="C444">
        <v>69734703</v>
      </c>
      <c r="D444">
        <v>27493137</v>
      </c>
      <c r="E444">
        <v>1</v>
      </c>
      <c r="F444">
        <v>1</v>
      </c>
      <c r="G444">
        <v>1</v>
      </c>
      <c r="H444">
        <v>1</v>
      </c>
      <c r="I444" t="s">
        <v>999</v>
      </c>
      <c r="J444" t="s">
        <v>3</v>
      </c>
      <c r="K444" t="s">
        <v>1000</v>
      </c>
      <c r="L444">
        <v>1369</v>
      </c>
      <c r="N444">
        <v>1013</v>
      </c>
      <c r="O444" t="s">
        <v>974</v>
      </c>
      <c r="P444" t="s">
        <v>974</v>
      </c>
      <c r="Q444">
        <v>1</v>
      </c>
      <c r="W444">
        <v>0</v>
      </c>
      <c r="X444">
        <v>-1973258772</v>
      </c>
      <c r="Y444">
        <f t="shared" si="203"/>
        <v>4.1399999999999997</v>
      </c>
      <c r="AA444">
        <v>0</v>
      </c>
      <c r="AB444">
        <v>0</v>
      </c>
      <c r="AC444">
        <v>0</v>
      </c>
      <c r="AD444">
        <v>234.24</v>
      </c>
      <c r="AE444">
        <v>0</v>
      </c>
      <c r="AF444">
        <v>0</v>
      </c>
      <c r="AG444">
        <v>0</v>
      </c>
      <c r="AH444">
        <v>9.15</v>
      </c>
      <c r="AI444">
        <v>1</v>
      </c>
      <c r="AJ444">
        <v>1</v>
      </c>
      <c r="AK444">
        <v>1</v>
      </c>
      <c r="AL444">
        <v>25.6</v>
      </c>
      <c r="AM444">
        <v>5</v>
      </c>
      <c r="AN444">
        <v>0</v>
      </c>
      <c r="AO444">
        <v>1</v>
      </c>
      <c r="AP444">
        <v>0</v>
      </c>
      <c r="AQ444">
        <v>0</v>
      </c>
      <c r="AR444">
        <v>0</v>
      </c>
      <c r="AS444" t="s">
        <v>3</v>
      </c>
      <c r="AT444">
        <v>4.1399999999999997</v>
      </c>
      <c r="AU444" t="s">
        <v>3</v>
      </c>
      <c r="AV444">
        <v>1</v>
      </c>
      <c r="AW444">
        <v>2</v>
      </c>
      <c r="AX444">
        <v>69734707</v>
      </c>
      <c r="AY444">
        <v>1</v>
      </c>
      <c r="AZ444">
        <v>0</v>
      </c>
      <c r="BA444">
        <v>448</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CU444">
        <f>ROUND(AT444*Source!I544*AH444*AL444,0)</f>
        <v>0</v>
      </c>
      <c r="CV444">
        <f>ROUND(Y444*Source!I544,9)</f>
        <v>0</v>
      </c>
      <c r="CW444">
        <v>0</v>
      </c>
      <c r="CX444">
        <f>ROUND(Y444*Source!I544,9)</f>
        <v>0</v>
      </c>
      <c r="CY444">
        <f>AD444</f>
        <v>234.24</v>
      </c>
      <c r="CZ444">
        <f>AH444</f>
        <v>9.15</v>
      </c>
      <c r="DA444">
        <f>AL444</f>
        <v>25.6</v>
      </c>
      <c r="DB444">
        <f t="shared" si="204"/>
        <v>37.880000000000003</v>
      </c>
      <c r="DC444">
        <f t="shared" si="205"/>
        <v>0</v>
      </c>
      <c r="DD444" t="s">
        <v>3</v>
      </c>
      <c r="DE444" t="s">
        <v>3</v>
      </c>
      <c r="DF444">
        <f>ROUND(ROUND(AE444,0)*CX444,0)</f>
        <v>0</v>
      </c>
      <c r="DG444">
        <f>ROUND(ROUND(AF444,0)*CX444,0)</f>
        <v>0</v>
      </c>
      <c r="DH444">
        <f>ROUND(ROUND(AG444,0)*CX444,0)</f>
        <v>0</v>
      </c>
      <c r="DI444">
        <f>ROUND(ROUND(AH444*AL444,0)*CX444,0)</f>
        <v>0</v>
      </c>
      <c r="DJ444">
        <f>DI444</f>
        <v>0</v>
      </c>
      <c r="DK444">
        <v>0</v>
      </c>
      <c r="DL444" t="s">
        <v>3</v>
      </c>
      <c r="DM444">
        <v>0</v>
      </c>
      <c r="DN444" t="s">
        <v>3</v>
      </c>
      <c r="DO444">
        <v>0</v>
      </c>
    </row>
    <row r="445" spans="1:119" x14ac:dyDescent="0.2">
      <c r="A445">
        <f>ROW(Source!A544)</f>
        <v>544</v>
      </c>
      <c r="B445">
        <v>69726884</v>
      </c>
      <c r="C445">
        <v>69734703</v>
      </c>
      <c r="D445">
        <v>27441327</v>
      </c>
      <c r="E445">
        <v>1</v>
      </c>
      <c r="F445">
        <v>1</v>
      </c>
      <c r="G445">
        <v>1</v>
      </c>
      <c r="H445">
        <v>2</v>
      </c>
      <c r="I445" t="s">
        <v>975</v>
      </c>
      <c r="J445" t="s">
        <v>976</v>
      </c>
      <c r="K445" t="s">
        <v>977</v>
      </c>
      <c r="L445">
        <v>1368</v>
      </c>
      <c r="N445">
        <v>1011</v>
      </c>
      <c r="O445" t="s">
        <v>978</v>
      </c>
      <c r="P445" t="s">
        <v>978</v>
      </c>
      <c r="Q445">
        <v>1</v>
      </c>
      <c r="W445">
        <v>0</v>
      </c>
      <c r="X445">
        <v>-1583389094</v>
      </c>
      <c r="Y445">
        <f t="shared" si="203"/>
        <v>0.11</v>
      </c>
      <c r="AA445">
        <v>0</v>
      </c>
      <c r="AB445">
        <v>868.34</v>
      </c>
      <c r="AC445">
        <v>231.46</v>
      </c>
      <c r="AD445">
        <v>0</v>
      </c>
      <c r="AE445">
        <v>0</v>
      </c>
      <c r="AF445">
        <v>93.37</v>
      </c>
      <c r="AG445">
        <v>11.69</v>
      </c>
      <c r="AH445">
        <v>0</v>
      </c>
      <c r="AI445">
        <v>1</v>
      </c>
      <c r="AJ445">
        <v>9.3000000000000007</v>
      </c>
      <c r="AK445">
        <v>19.8</v>
      </c>
      <c r="AL445">
        <v>1</v>
      </c>
      <c r="AM445">
        <v>5</v>
      </c>
      <c r="AN445">
        <v>0</v>
      </c>
      <c r="AO445">
        <v>1</v>
      </c>
      <c r="AP445">
        <v>0</v>
      </c>
      <c r="AQ445">
        <v>0</v>
      </c>
      <c r="AR445">
        <v>0</v>
      </c>
      <c r="AS445" t="s">
        <v>3</v>
      </c>
      <c r="AT445">
        <v>0.11</v>
      </c>
      <c r="AU445" t="s">
        <v>3</v>
      </c>
      <c r="AV445">
        <v>0</v>
      </c>
      <c r="AW445">
        <v>2</v>
      </c>
      <c r="AX445">
        <v>69734708</v>
      </c>
      <c r="AY445">
        <v>1</v>
      </c>
      <c r="AZ445">
        <v>0</v>
      </c>
      <c r="BA445">
        <v>449</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CV445">
        <v>0</v>
      </c>
      <c r="CW445">
        <f>ROUND(Y445*Source!I544*DO445,9)</f>
        <v>0</v>
      </c>
      <c r="CX445">
        <f>ROUND(Y445*Source!I544,9)</f>
        <v>0</v>
      </c>
      <c r="CY445">
        <f>AB445</f>
        <v>868.34</v>
      </c>
      <c r="CZ445">
        <f>AF445</f>
        <v>93.37</v>
      </c>
      <c r="DA445">
        <f>AJ445</f>
        <v>9.3000000000000007</v>
      </c>
      <c r="DB445">
        <f t="shared" si="204"/>
        <v>10.27</v>
      </c>
      <c r="DC445">
        <f t="shared" si="205"/>
        <v>1.29</v>
      </c>
      <c r="DD445" t="s">
        <v>3</v>
      </c>
      <c r="DE445" t="s">
        <v>3</v>
      </c>
      <c r="DF445">
        <f>ROUND(ROUND(AE445,0)*CX445,0)</f>
        <v>0</v>
      </c>
      <c r="DG445">
        <f>ROUND(ROUND(AF445*AJ445,0)*CX445,0)</f>
        <v>0</v>
      </c>
      <c r="DH445">
        <f>ROUND(ROUND(AG445*AK445,0)*CX445,0)</f>
        <v>0</v>
      </c>
      <c r="DI445">
        <f t="shared" ref="DI445:DI452" si="206">ROUND(ROUND(AH445,0)*CX445,0)</f>
        <v>0</v>
      </c>
      <c r="DJ445">
        <f>DG445</f>
        <v>0</v>
      </c>
      <c r="DK445">
        <v>0</v>
      </c>
      <c r="DL445" t="s">
        <v>3</v>
      </c>
      <c r="DM445">
        <v>0</v>
      </c>
      <c r="DN445" t="s">
        <v>3</v>
      </c>
      <c r="DO445">
        <v>0</v>
      </c>
    </row>
    <row r="446" spans="1:119" x14ac:dyDescent="0.2">
      <c r="A446">
        <f>ROW(Source!A544)</f>
        <v>544</v>
      </c>
      <c r="B446">
        <v>69726884</v>
      </c>
      <c r="C446">
        <v>69734703</v>
      </c>
      <c r="D446">
        <v>27371771</v>
      </c>
      <c r="E446">
        <v>1</v>
      </c>
      <c r="F446">
        <v>1</v>
      </c>
      <c r="G446">
        <v>1</v>
      </c>
      <c r="H446">
        <v>3</v>
      </c>
      <c r="I446" t="s">
        <v>178</v>
      </c>
      <c r="J446" t="s">
        <v>181</v>
      </c>
      <c r="K446" t="s">
        <v>179</v>
      </c>
      <c r="L446">
        <v>1308</v>
      </c>
      <c r="N446">
        <v>1003</v>
      </c>
      <c r="O446" t="s">
        <v>180</v>
      </c>
      <c r="P446" t="s">
        <v>180</v>
      </c>
      <c r="Q446">
        <v>100</v>
      </c>
      <c r="W446">
        <v>0</v>
      </c>
      <c r="X446">
        <v>-239826058</v>
      </c>
      <c r="Y446">
        <f t="shared" si="203"/>
        <v>1.05</v>
      </c>
      <c r="AA446">
        <v>1125</v>
      </c>
      <c r="AB446">
        <v>0</v>
      </c>
      <c r="AC446">
        <v>0</v>
      </c>
      <c r="AD446">
        <v>0</v>
      </c>
      <c r="AE446">
        <v>155.58000000000001</v>
      </c>
      <c r="AF446">
        <v>0</v>
      </c>
      <c r="AG446">
        <v>0</v>
      </c>
      <c r="AH446">
        <v>0</v>
      </c>
      <c r="AI446">
        <v>7.56</v>
      </c>
      <c r="AJ446">
        <v>1</v>
      </c>
      <c r="AK446">
        <v>1</v>
      </c>
      <c r="AL446">
        <v>1</v>
      </c>
      <c r="AM446">
        <v>0</v>
      </c>
      <c r="AN446">
        <v>0</v>
      </c>
      <c r="AO446">
        <v>0</v>
      </c>
      <c r="AP446">
        <v>0</v>
      </c>
      <c r="AQ446">
        <v>0</v>
      </c>
      <c r="AR446">
        <v>0</v>
      </c>
      <c r="AS446" t="s">
        <v>3</v>
      </c>
      <c r="AT446">
        <v>1.05</v>
      </c>
      <c r="AU446" t="s">
        <v>3</v>
      </c>
      <c r="AV446">
        <v>0</v>
      </c>
      <c r="AW446">
        <v>2</v>
      </c>
      <c r="AX446">
        <v>69734709</v>
      </c>
      <c r="AY446">
        <v>1</v>
      </c>
      <c r="AZ446">
        <v>16384</v>
      </c>
      <c r="BA446">
        <v>450</v>
      </c>
      <c r="BB446">
        <v>3</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CV446">
        <v>0</v>
      </c>
      <c r="CW446">
        <v>0</v>
      </c>
      <c r="CX446">
        <f>ROUND(Y446*Source!I544,9)</f>
        <v>0</v>
      </c>
      <c r="CY446">
        <f>AA446</f>
        <v>1125</v>
      </c>
      <c r="CZ446">
        <f>AE446</f>
        <v>155.58000000000001</v>
      </c>
      <c r="DA446">
        <f>AI446</f>
        <v>7.56</v>
      </c>
      <c r="DB446">
        <f t="shared" si="204"/>
        <v>163.36000000000001</v>
      </c>
      <c r="DC446">
        <f t="shared" si="205"/>
        <v>0</v>
      </c>
      <c r="DD446" t="s">
        <v>3</v>
      </c>
      <c r="DE446" t="s">
        <v>3</v>
      </c>
      <c r="DF446">
        <f>ROUND(ROUND(AE446*AI446,0)*CX446,0)</f>
        <v>0</v>
      </c>
      <c r="DG446">
        <f t="shared" ref="DG446:DG454" si="207">ROUND(ROUND(AF446,0)*CX446,0)</f>
        <v>0</v>
      </c>
      <c r="DH446">
        <f t="shared" ref="DH446:DH453" si="208">ROUND(ROUND(AG446,0)*CX446,0)</f>
        <v>0</v>
      </c>
      <c r="DI446">
        <f t="shared" si="206"/>
        <v>0</v>
      </c>
      <c r="DJ446">
        <f>DF446</f>
        <v>0</v>
      </c>
      <c r="DK446">
        <v>0</v>
      </c>
      <c r="DL446" t="s">
        <v>3</v>
      </c>
      <c r="DM446">
        <v>0</v>
      </c>
      <c r="DN446" t="s">
        <v>3</v>
      </c>
      <c r="DO446">
        <v>0</v>
      </c>
    </row>
    <row r="447" spans="1:119" x14ac:dyDescent="0.2">
      <c r="A447">
        <f>ROW(Source!A547)</f>
        <v>547</v>
      </c>
      <c r="B447">
        <v>69726971</v>
      </c>
      <c r="C447">
        <v>69734711</v>
      </c>
      <c r="D447">
        <v>27496319</v>
      </c>
      <c r="E447">
        <v>1</v>
      </c>
      <c r="F447">
        <v>1</v>
      </c>
      <c r="G447">
        <v>1</v>
      </c>
      <c r="H447">
        <v>1</v>
      </c>
      <c r="I447" t="s">
        <v>1001</v>
      </c>
      <c r="J447" t="s">
        <v>3</v>
      </c>
      <c r="K447" t="s">
        <v>1002</v>
      </c>
      <c r="L447">
        <v>1369</v>
      </c>
      <c r="N447">
        <v>1013</v>
      </c>
      <c r="O447" t="s">
        <v>974</v>
      </c>
      <c r="P447" t="s">
        <v>974</v>
      </c>
      <c r="Q447">
        <v>1</v>
      </c>
      <c r="W447">
        <v>0</v>
      </c>
      <c r="X447">
        <v>1189128158</v>
      </c>
      <c r="Y447">
        <f t="shared" si="203"/>
        <v>39.51</v>
      </c>
      <c r="AA447">
        <v>0</v>
      </c>
      <c r="AB447">
        <v>0</v>
      </c>
      <c r="AC447">
        <v>0</v>
      </c>
      <c r="AD447">
        <v>8.01</v>
      </c>
      <c r="AE447">
        <v>0</v>
      </c>
      <c r="AF447">
        <v>0</v>
      </c>
      <c r="AG447">
        <v>0</v>
      </c>
      <c r="AH447">
        <v>8.01</v>
      </c>
      <c r="AI447">
        <v>1</v>
      </c>
      <c r="AJ447">
        <v>1</v>
      </c>
      <c r="AK447">
        <v>1</v>
      </c>
      <c r="AL447">
        <v>1</v>
      </c>
      <c r="AM447">
        <v>0</v>
      </c>
      <c r="AN447">
        <v>0</v>
      </c>
      <c r="AO447">
        <v>1</v>
      </c>
      <c r="AP447">
        <v>0</v>
      </c>
      <c r="AQ447">
        <v>0</v>
      </c>
      <c r="AR447">
        <v>0</v>
      </c>
      <c r="AS447" t="s">
        <v>3</v>
      </c>
      <c r="AT447">
        <v>39.51</v>
      </c>
      <c r="AU447" t="s">
        <v>3</v>
      </c>
      <c r="AV447">
        <v>1</v>
      </c>
      <c r="AW447">
        <v>2</v>
      </c>
      <c r="AX447">
        <v>69734718</v>
      </c>
      <c r="AY447">
        <v>1</v>
      </c>
      <c r="AZ447">
        <v>0</v>
      </c>
      <c r="BA447">
        <v>451</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CU447">
        <f>ROUND(AT447*Source!I547*AH447*AL447,0)</f>
        <v>0</v>
      </c>
      <c r="CV447">
        <f>ROUND(Y447*Source!I547,9)</f>
        <v>0</v>
      </c>
      <c r="CW447">
        <v>0</v>
      </c>
      <c r="CX447">
        <f>ROUND(Y447*Source!I547,9)</f>
        <v>0</v>
      </c>
      <c r="CY447">
        <f>AD447</f>
        <v>8.01</v>
      </c>
      <c r="CZ447">
        <f>AH447</f>
        <v>8.01</v>
      </c>
      <c r="DA447">
        <f>AL447</f>
        <v>1</v>
      </c>
      <c r="DB447">
        <f t="shared" si="204"/>
        <v>316.48</v>
      </c>
      <c r="DC447">
        <f t="shared" si="205"/>
        <v>0</v>
      </c>
      <c r="DD447" t="s">
        <v>3</v>
      </c>
      <c r="DE447" t="s">
        <v>3</v>
      </c>
      <c r="DF447">
        <f t="shared" ref="DF447:DF456" si="209">ROUND(ROUND(AE447,0)*CX447,0)</f>
        <v>0</v>
      </c>
      <c r="DG447">
        <f t="shared" si="207"/>
        <v>0</v>
      </c>
      <c r="DH447">
        <f t="shared" si="208"/>
        <v>0</v>
      </c>
      <c r="DI447">
        <f t="shared" si="206"/>
        <v>0</v>
      </c>
      <c r="DJ447">
        <f>DI447</f>
        <v>0</v>
      </c>
      <c r="DK447">
        <v>0</v>
      </c>
      <c r="DL447" t="s">
        <v>3</v>
      </c>
      <c r="DM447">
        <v>0</v>
      </c>
      <c r="DN447" t="s">
        <v>3</v>
      </c>
      <c r="DO447">
        <v>0</v>
      </c>
    </row>
    <row r="448" spans="1:119" x14ac:dyDescent="0.2">
      <c r="A448">
        <f>ROW(Source!A547)</f>
        <v>547</v>
      </c>
      <c r="B448">
        <v>69726971</v>
      </c>
      <c r="C448">
        <v>69734711</v>
      </c>
      <c r="D448">
        <v>121548</v>
      </c>
      <c r="E448">
        <v>1</v>
      </c>
      <c r="F448">
        <v>1</v>
      </c>
      <c r="G448">
        <v>1</v>
      </c>
      <c r="H448">
        <v>1</v>
      </c>
      <c r="I448" t="s">
        <v>36</v>
      </c>
      <c r="J448" t="s">
        <v>3</v>
      </c>
      <c r="K448" t="s">
        <v>981</v>
      </c>
      <c r="L448">
        <v>608254</v>
      </c>
      <c r="N448">
        <v>1013</v>
      </c>
      <c r="O448" t="s">
        <v>982</v>
      </c>
      <c r="P448" t="s">
        <v>982</v>
      </c>
      <c r="Q448">
        <v>1</v>
      </c>
      <c r="W448">
        <v>0</v>
      </c>
      <c r="X448">
        <v>-185737400</v>
      </c>
      <c r="Y448">
        <f t="shared" si="203"/>
        <v>1.27</v>
      </c>
      <c r="AA448">
        <v>0</v>
      </c>
      <c r="AB448">
        <v>0</v>
      </c>
      <c r="AC448">
        <v>0</v>
      </c>
      <c r="AD448">
        <v>0</v>
      </c>
      <c r="AE448">
        <v>0</v>
      </c>
      <c r="AF448">
        <v>0</v>
      </c>
      <c r="AG448">
        <v>0</v>
      </c>
      <c r="AH448">
        <v>0</v>
      </c>
      <c r="AI448">
        <v>1</v>
      </c>
      <c r="AJ448">
        <v>1</v>
      </c>
      <c r="AK448">
        <v>1</v>
      </c>
      <c r="AL448">
        <v>1</v>
      </c>
      <c r="AM448">
        <v>0</v>
      </c>
      <c r="AN448">
        <v>0</v>
      </c>
      <c r="AO448">
        <v>1</v>
      </c>
      <c r="AP448">
        <v>0</v>
      </c>
      <c r="AQ448">
        <v>0</v>
      </c>
      <c r="AR448">
        <v>0</v>
      </c>
      <c r="AS448" t="s">
        <v>3</v>
      </c>
      <c r="AT448">
        <v>1.27</v>
      </c>
      <c r="AU448" t="s">
        <v>3</v>
      </c>
      <c r="AV448">
        <v>2</v>
      </c>
      <c r="AW448">
        <v>2</v>
      </c>
      <c r="AX448">
        <v>69734719</v>
      </c>
      <c r="AY448">
        <v>1</v>
      </c>
      <c r="AZ448">
        <v>0</v>
      </c>
      <c r="BA448">
        <v>452</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CV448">
        <v>0</v>
      </c>
      <c r="CW448">
        <v>0</v>
      </c>
      <c r="CX448">
        <f>ROUND(Y448*Source!I547,9)</f>
        <v>0</v>
      </c>
      <c r="CY448">
        <f>AD448</f>
        <v>0</v>
      </c>
      <c r="CZ448">
        <f>AH448</f>
        <v>0</v>
      </c>
      <c r="DA448">
        <f>AL448</f>
        <v>1</v>
      </c>
      <c r="DB448">
        <f t="shared" si="204"/>
        <v>0</v>
      </c>
      <c r="DC448">
        <f t="shared" si="205"/>
        <v>0</v>
      </c>
      <c r="DD448" t="s">
        <v>3</v>
      </c>
      <c r="DE448" t="s">
        <v>3</v>
      </c>
      <c r="DF448">
        <f t="shared" si="209"/>
        <v>0</v>
      </c>
      <c r="DG448">
        <f t="shared" si="207"/>
        <v>0</v>
      </c>
      <c r="DH448">
        <f t="shared" si="208"/>
        <v>0</v>
      </c>
      <c r="DI448">
        <f t="shared" si="206"/>
        <v>0</v>
      </c>
      <c r="DJ448">
        <f>DI448</f>
        <v>0</v>
      </c>
      <c r="DK448">
        <v>0</v>
      </c>
      <c r="DL448" t="s">
        <v>3</v>
      </c>
      <c r="DM448">
        <v>0</v>
      </c>
      <c r="DN448" t="s">
        <v>3</v>
      </c>
      <c r="DO448">
        <v>0</v>
      </c>
    </row>
    <row r="449" spans="1:119" x14ac:dyDescent="0.2">
      <c r="A449">
        <f>ROW(Source!A547)</f>
        <v>547</v>
      </c>
      <c r="B449">
        <v>69726971</v>
      </c>
      <c r="C449">
        <v>69734711</v>
      </c>
      <c r="D449">
        <v>27439630</v>
      </c>
      <c r="E449">
        <v>1</v>
      </c>
      <c r="F449">
        <v>1</v>
      </c>
      <c r="G449">
        <v>1</v>
      </c>
      <c r="H449">
        <v>2</v>
      </c>
      <c r="I449" t="s">
        <v>986</v>
      </c>
      <c r="J449" t="s">
        <v>987</v>
      </c>
      <c r="K449" t="s">
        <v>988</v>
      </c>
      <c r="L449">
        <v>1368</v>
      </c>
      <c r="N449">
        <v>1011</v>
      </c>
      <c r="O449" t="s">
        <v>978</v>
      </c>
      <c r="P449" t="s">
        <v>978</v>
      </c>
      <c r="Q449">
        <v>1</v>
      </c>
      <c r="W449">
        <v>0</v>
      </c>
      <c r="X449">
        <v>-72110300</v>
      </c>
      <c r="Y449">
        <f t="shared" si="203"/>
        <v>1.27</v>
      </c>
      <c r="AA449">
        <v>0</v>
      </c>
      <c r="AB449">
        <v>31.27</v>
      </c>
      <c r="AC449">
        <v>13.61</v>
      </c>
      <c r="AD449">
        <v>0</v>
      </c>
      <c r="AE449">
        <v>0</v>
      </c>
      <c r="AF449">
        <v>31.27</v>
      </c>
      <c r="AG449">
        <v>13.61</v>
      </c>
      <c r="AH449">
        <v>0</v>
      </c>
      <c r="AI449">
        <v>1</v>
      </c>
      <c r="AJ449">
        <v>1</v>
      </c>
      <c r="AK449">
        <v>1</v>
      </c>
      <c r="AL449">
        <v>1</v>
      </c>
      <c r="AM449">
        <v>0</v>
      </c>
      <c r="AN449">
        <v>0</v>
      </c>
      <c r="AO449">
        <v>1</v>
      </c>
      <c r="AP449">
        <v>0</v>
      </c>
      <c r="AQ449">
        <v>0</v>
      </c>
      <c r="AR449">
        <v>0</v>
      </c>
      <c r="AS449" t="s">
        <v>3</v>
      </c>
      <c r="AT449">
        <v>1.27</v>
      </c>
      <c r="AU449" t="s">
        <v>3</v>
      </c>
      <c r="AV449">
        <v>0</v>
      </c>
      <c r="AW449">
        <v>2</v>
      </c>
      <c r="AX449">
        <v>69734720</v>
      </c>
      <c r="AY449">
        <v>1</v>
      </c>
      <c r="AZ449">
        <v>0</v>
      </c>
      <c r="BA449">
        <v>453</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CV449">
        <v>0</v>
      </c>
      <c r="CW449">
        <f>ROUND(Y449*Source!I547*DO449,9)</f>
        <v>0</v>
      </c>
      <c r="CX449">
        <f>ROUND(Y449*Source!I547,9)</f>
        <v>0</v>
      </c>
      <c r="CY449">
        <f>AB449</f>
        <v>31.27</v>
      </c>
      <c r="CZ449">
        <f>AF449</f>
        <v>31.27</v>
      </c>
      <c r="DA449">
        <f>AJ449</f>
        <v>1</v>
      </c>
      <c r="DB449">
        <f t="shared" si="204"/>
        <v>39.71</v>
      </c>
      <c r="DC449">
        <f t="shared" si="205"/>
        <v>17.28</v>
      </c>
      <c r="DD449" t="s">
        <v>3</v>
      </c>
      <c r="DE449" t="s">
        <v>3</v>
      </c>
      <c r="DF449">
        <f t="shared" si="209"/>
        <v>0</v>
      </c>
      <c r="DG449">
        <f t="shared" si="207"/>
        <v>0</v>
      </c>
      <c r="DH449">
        <f t="shared" si="208"/>
        <v>0</v>
      </c>
      <c r="DI449">
        <f t="shared" si="206"/>
        <v>0</v>
      </c>
      <c r="DJ449">
        <f>DG449</f>
        <v>0</v>
      </c>
      <c r="DK449">
        <v>0</v>
      </c>
      <c r="DL449" t="s">
        <v>3</v>
      </c>
      <c r="DM449">
        <v>0</v>
      </c>
      <c r="DN449" t="s">
        <v>3</v>
      </c>
      <c r="DO449">
        <v>0</v>
      </c>
    </row>
    <row r="450" spans="1:119" x14ac:dyDescent="0.2">
      <c r="A450">
        <f>ROW(Source!A547)</f>
        <v>547</v>
      </c>
      <c r="B450">
        <v>69726971</v>
      </c>
      <c r="C450">
        <v>69734711</v>
      </c>
      <c r="D450">
        <v>27440041</v>
      </c>
      <c r="E450">
        <v>1</v>
      </c>
      <c r="F450">
        <v>1</v>
      </c>
      <c r="G450">
        <v>1</v>
      </c>
      <c r="H450">
        <v>2</v>
      </c>
      <c r="I450" t="s">
        <v>1003</v>
      </c>
      <c r="J450" t="s">
        <v>1004</v>
      </c>
      <c r="K450" t="s">
        <v>1005</v>
      </c>
      <c r="L450">
        <v>1368</v>
      </c>
      <c r="N450">
        <v>1011</v>
      </c>
      <c r="O450" t="s">
        <v>978</v>
      </c>
      <c r="P450" t="s">
        <v>978</v>
      </c>
      <c r="Q450">
        <v>1</v>
      </c>
      <c r="W450">
        <v>0</v>
      </c>
      <c r="X450">
        <v>781889226</v>
      </c>
      <c r="Y450">
        <f t="shared" si="203"/>
        <v>9.07</v>
      </c>
      <c r="AA450">
        <v>0</v>
      </c>
      <c r="AB450">
        <v>0.5</v>
      </c>
      <c r="AC450">
        <v>0</v>
      </c>
      <c r="AD450">
        <v>0</v>
      </c>
      <c r="AE450">
        <v>0</v>
      </c>
      <c r="AF450">
        <v>0.5</v>
      </c>
      <c r="AG450">
        <v>0</v>
      </c>
      <c r="AH450">
        <v>0</v>
      </c>
      <c r="AI450">
        <v>1</v>
      </c>
      <c r="AJ450">
        <v>1</v>
      </c>
      <c r="AK450">
        <v>1</v>
      </c>
      <c r="AL450">
        <v>1</v>
      </c>
      <c r="AM450">
        <v>0</v>
      </c>
      <c r="AN450">
        <v>0</v>
      </c>
      <c r="AO450">
        <v>1</v>
      </c>
      <c r="AP450">
        <v>0</v>
      </c>
      <c r="AQ450">
        <v>0</v>
      </c>
      <c r="AR450">
        <v>0</v>
      </c>
      <c r="AS450" t="s">
        <v>3</v>
      </c>
      <c r="AT450">
        <v>9.07</v>
      </c>
      <c r="AU450" t="s">
        <v>3</v>
      </c>
      <c r="AV450">
        <v>0</v>
      </c>
      <c r="AW450">
        <v>2</v>
      </c>
      <c r="AX450">
        <v>69734721</v>
      </c>
      <c r="AY450">
        <v>1</v>
      </c>
      <c r="AZ450">
        <v>0</v>
      </c>
      <c r="BA450">
        <v>454</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CV450">
        <v>0</v>
      </c>
      <c r="CW450">
        <f>ROUND(Y450*Source!I547*DO450,9)</f>
        <v>0</v>
      </c>
      <c r="CX450">
        <f>ROUND(Y450*Source!I547,9)</f>
        <v>0</v>
      </c>
      <c r="CY450">
        <f>AB450</f>
        <v>0.5</v>
      </c>
      <c r="CZ450">
        <f>AF450</f>
        <v>0.5</v>
      </c>
      <c r="DA450">
        <f>AJ450</f>
        <v>1</v>
      </c>
      <c r="DB450">
        <f t="shared" si="204"/>
        <v>4.54</v>
      </c>
      <c r="DC450">
        <f t="shared" si="205"/>
        <v>0</v>
      </c>
      <c r="DD450" t="s">
        <v>3</v>
      </c>
      <c r="DE450" t="s">
        <v>3</v>
      </c>
      <c r="DF450">
        <f t="shared" si="209"/>
        <v>0</v>
      </c>
      <c r="DG450">
        <f t="shared" si="207"/>
        <v>0</v>
      </c>
      <c r="DH450">
        <f t="shared" si="208"/>
        <v>0</v>
      </c>
      <c r="DI450">
        <f t="shared" si="206"/>
        <v>0</v>
      </c>
      <c r="DJ450">
        <f>DG450</f>
        <v>0</v>
      </c>
      <c r="DK450">
        <v>0</v>
      </c>
      <c r="DL450" t="s">
        <v>3</v>
      </c>
      <c r="DM450">
        <v>0</v>
      </c>
      <c r="DN450" t="s">
        <v>3</v>
      </c>
      <c r="DO450">
        <v>0</v>
      </c>
    </row>
    <row r="451" spans="1:119" x14ac:dyDescent="0.2">
      <c r="A451">
        <f>ROW(Source!A547)</f>
        <v>547</v>
      </c>
      <c r="B451">
        <v>69726971</v>
      </c>
      <c r="C451">
        <v>69734711</v>
      </c>
      <c r="D451">
        <v>27416566</v>
      </c>
      <c r="E451">
        <v>1</v>
      </c>
      <c r="F451">
        <v>1</v>
      </c>
      <c r="G451">
        <v>1</v>
      </c>
      <c r="H451">
        <v>3</v>
      </c>
      <c r="I451" t="s">
        <v>82</v>
      </c>
      <c r="J451" t="s">
        <v>194</v>
      </c>
      <c r="K451" t="s">
        <v>83</v>
      </c>
      <c r="L451">
        <v>1339</v>
      </c>
      <c r="N451">
        <v>1007</v>
      </c>
      <c r="O451" t="s">
        <v>40</v>
      </c>
      <c r="P451" t="s">
        <v>40</v>
      </c>
      <c r="Q451">
        <v>1</v>
      </c>
      <c r="W451">
        <v>0</v>
      </c>
      <c r="X451">
        <v>1967222743</v>
      </c>
      <c r="Y451">
        <f t="shared" si="203"/>
        <v>3.5</v>
      </c>
      <c r="AA451">
        <v>7.14</v>
      </c>
      <c r="AB451">
        <v>0</v>
      </c>
      <c r="AC451">
        <v>0</v>
      </c>
      <c r="AD451">
        <v>0</v>
      </c>
      <c r="AE451">
        <v>7.14</v>
      </c>
      <c r="AF451">
        <v>0</v>
      </c>
      <c r="AG451">
        <v>0</v>
      </c>
      <c r="AH451">
        <v>0</v>
      </c>
      <c r="AI451">
        <v>1</v>
      </c>
      <c r="AJ451">
        <v>1</v>
      </c>
      <c r="AK451">
        <v>1</v>
      </c>
      <c r="AL451">
        <v>1</v>
      </c>
      <c r="AM451">
        <v>0</v>
      </c>
      <c r="AN451">
        <v>0</v>
      </c>
      <c r="AO451">
        <v>0</v>
      </c>
      <c r="AP451">
        <v>1</v>
      </c>
      <c r="AQ451">
        <v>0</v>
      </c>
      <c r="AR451">
        <v>0</v>
      </c>
      <c r="AS451" t="s">
        <v>3</v>
      </c>
      <c r="AT451">
        <v>3.5</v>
      </c>
      <c r="AU451" t="s">
        <v>3</v>
      </c>
      <c r="AV451">
        <v>0</v>
      </c>
      <c r="AW451">
        <v>2</v>
      </c>
      <c r="AX451">
        <v>69734723</v>
      </c>
      <c r="AY451">
        <v>1</v>
      </c>
      <c r="AZ451">
        <v>0</v>
      </c>
      <c r="BA451">
        <v>456</v>
      </c>
      <c r="BB451">
        <v>3</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CV451">
        <v>0</v>
      </c>
      <c r="CW451">
        <v>0</v>
      </c>
      <c r="CX451">
        <f>ROUND(Y451*Source!I547,9)</f>
        <v>0</v>
      </c>
      <c r="CY451">
        <f>AA451</f>
        <v>7.14</v>
      </c>
      <c r="CZ451">
        <f>AE451</f>
        <v>7.14</v>
      </c>
      <c r="DA451">
        <f>AI451</f>
        <v>1</v>
      </c>
      <c r="DB451">
        <f t="shared" si="204"/>
        <v>24.99</v>
      </c>
      <c r="DC451">
        <f t="shared" si="205"/>
        <v>0</v>
      </c>
      <c r="DD451" t="s">
        <v>3</v>
      </c>
      <c r="DE451" t="s">
        <v>3</v>
      </c>
      <c r="DF451">
        <f t="shared" si="209"/>
        <v>0</v>
      </c>
      <c r="DG451">
        <f t="shared" si="207"/>
        <v>0</v>
      </c>
      <c r="DH451">
        <f t="shared" si="208"/>
        <v>0</v>
      </c>
      <c r="DI451">
        <f t="shared" si="206"/>
        <v>0</v>
      </c>
      <c r="DJ451">
        <f>DF451</f>
        <v>0</v>
      </c>
      <c r="DK451">
        <v>0</v>
      </c>
      <c r="DL451" t="s">
        <v>3</v>
      </c>
      <c r="DM451">
        <v>0</v>
      </c>
      <c r="DN451" t="s">
        <v>3</v>
      </c>
      <c r="DO451">
        <v>0</v>
      </c>
    </row>
    <row r="452" spans="1:119" x14ac:dyDescent="0.2">
      <c r="A452">
        <f>ROW(Source!A547)</f>
        <v>547</v>
      </c>
      <c r="B452">
        <v>69726971</v>
      </c>
      <c r="C452">
        <v>69734711</v>
      </c>
      <c r="D452">
        <v>61332096</v>
      </c>
      <c r="E452">
        <v>1</v>
      </c>
      <c r="F452">
        <v>1</v>
      </c>
      <c r="G452">
        <v>1</v>
      </c>
      <c r="H452">
        <v>3</v>
      </c>
      <c r="I452" t="s">
        <v>189</v>
      </c>
      <c r="J452" t="s">
        <v>191</v>
      </c>
      <c r="K452" t="s">
        <v>190</v>
      </c>
      <c r="L452">
        <v>1339</v>
      </c>
      <c r="N452">
        <v>1007</v>
      </c>
      <c r="O452" t="s">
        <v>40</v>
      </c>
      <c r="P452" t="s">
        <v>40</v>
      </c>
      <c r="Q452">
        <v>1</v>
      </c>
      <c r="W452">
        <v>0</v>
      </c>
      <c r="X452">
        <v>1799260510</v>
      </c>
      <c r="Y452">
        <f t="shared" si="203"/>
        <v>2.04</v>
      </c>
      <c r="AA452">
        <v>867.14</v>
      </c>
      <c r="AB452">
        <v>0</v>
      </c>
      <c r="AC452">
        <v>0</v>
      </c>
      <c r="AD452">
        <v>0</v>
      </c>
      <c r="AE452">
        <v>867.14</v>
      </c>
      <c r="AF452">
        <v>0</v>
      </c>
      <c r="AG452">
        <v>0</v>
      </c>
      <c r="AH452">
        <v>0</v>
      </c>
      <c r="AI452">
        <v>1</v>
      </c>
      <c r="AJ452">
        <v>1</v>
      </c>
      <c r="AK452">
        <v>1</v>
      </c>
      <c r="AL452">
        <v>1</v>
      </c>
      <c r="AM452">
        <v>0</v>
      </c>
      <c r="AN452">
        <v>0</v>
      </c>
      <c r="AO452">
        <v>0</v>
      </c>
      <c r="AP452">
        <v>1</v>
      </c>
      <c r="AQ452">
        <v>0</v>
      </c>
      <c r="AR452">
        <v>0</v>
      </c>
      <c r="AS452" t="s">
        <v>3</v>
      </c>
      <c r="AT452">
        <v>2.04</v>
      </c>
      <c r="AU452" t="s">
        <v>3</v>
      </c>
      <c r="AV452">
        <v>0</v>
      </c>
      <c r="AW452">
        <v>1</v>
      </c>
      <c r="AX452">
        <v>-1</v>
      </c>
      <c r="AY452">
        <v>0</v>
      </c>
      <c r="AZ452">
        <v>0</v>
      </c>
      <c r="BA452" t="s">
        <v>3</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CV452">
        <v>0</v>
      </c>
      <c r="CW452">
        <v>0</v>
      </c>
      <c r="CX452">
        <f>ROUND(Y452*Source!I547,9)</f>
        <v>0</v>
      </c>
      <c r="CY452">
        <f>AA452</f>
        <v>867.14</v>
      </c>
      <c r="CZ452">
        <f>AE452</f>
        <v>867.14</v>
      </c>
      <c r="DA452">
        <f>AI452</f>
        <v>1</v>
      </c>
      <c r="DB452">
        <f t="shared" si="204"/>
        <v>1768.97</v>
      </c>
      <c r="DC452">
        <f t="shared" si="205"/>
        <v>0</v>
      </c>
      <c r="DD452" t="s">
        <v>3</v>
      </c>
      <c r="DE452" t="s">
        <v>3</v>
      </c>
      <c r="DF452">
        <f t="shared" si="209"/>
        <v>0</v>
      </c>
      <c r="DG452">
        <f t="shared" si="207"/>
        <v>0</v>
      </c>
      <c r="DH452">
        <f t="shared" si="208"/>
        <v>0</v>
      </c>
      <c r="DI452">
        <f t="shared" si="206"/>
        <v>0</v>
      </c>
      <c r="DJ452">
        <f>DF452</f>
        <v>0</v>
      </c>
      <c r="DK452">
        <v>0</v>
      </c>
      <c r="DL452" t="s">
        <v>3</v>
      </c>
      <c r="DM452">
        <v>0</v>
      </c>
      <c r="DN452" t="s">
        <v>3</v>
      </c>
      <c r="DO452">
        <v>0</v>
      </c>
    </row>
    <row r="453" spans="1:119" x14ac:dyDescent="0.2">
      <c r="A453">
        <f>ROW(Source!A548)</f>
        <v>548</v>
      </c>
      <c r="B453">
        <v>69726884</v>
      </c>
      <c r="C453">
        <v>69734711</v>
      </c>
      <c r="D453">
        <v>27496319</v>
      </c>
      <c r="E453">
        <v>1</v>
      </c>
      <c r="F453">
        <v>1</v>
      </c>
      <c r="G453">
        <v>1</v>
      </c>
      <c r="H453">
        <v>1</v>
      </c>
      <c r="I453" t="s">
        <v>1001</v>
      </c>
      <c r="J453" t="s">
        <v>3</v>
      </c>
      <c r="K453" t="s">
        <v>1002</v>
      </c>
      <c r="L453">
        <v>1369</v>
      </c>
      <c r="N453">
        <v>1013</v>
      </c>
      <c r="O453" t="s">
        <v>974</v>
      </c>
      <c r="P453" t="s">
        <v>974</v>
      </c>
      <c r="Q453">
        <v>1</v>
      </c>
      <c r="W453">
        <v>0</v>
      </c>
      <c r="X453">
        <v>1189128158</v>
      </c>
      <c r="Y453">
        <f t="shared" si="203"/>
        <v>39.51</v>
      </c>
      <c r="AA453">
        <v>0</v>
      </c>
      <c r="AB453">
        <v>0</v>
      </c>
      <c r="AC453">
        <v>0</v>
      </c>
      <c r="AD453">
        <v>203.13</v>
      </c>
      <c r="AE453">
        <v>0</v>
      </c>
      <c r="AF453">
        <v>0</v>
      </c>
      <c r="AG453">
        <v>0</v>
      </c>
      <c r="AH453">
        <v>8.01</v>
      </c>
      <c r="AI453">
        <v>1</v>
      </c>
      <c r="AJ453">
        <v>1</v>
      </c>
      <c r="AK453">
        <v>1</v>
      </c>
      <c r="AL453">
        <v>25.36</v>
      </c>
      <c r="AM453">
        <v>5</v>
      </c>
      <c r="AN453">
        <v>0</v>
      </c>
      <c r="AO453">
        <v>1</v>
      </c>
      <c r="AP453">
        <v>0</v>
      </c>
      <c r="AQ453">
        <v>0</v>
      </c>
      <c r="AR453">
        <v>0</v>
      </c>
      <c r="AS453" t="s">
        <v>3</v>
      </c>
      <c r="AT453">
        <v>39.51</v>
      </c>
      <c r="AU453" t="s">
        <v>3</v>
      </c>
      <c r="AV453">
        <v>1</v>
      </c>
      <c r="AW453">
        <v>2</v>
      </c>
      <c r="AX453">
        <v>69734718</v>
      </c>
      <c r="AY453">
        <v>1</v>
      </c>
      <c r="AZ453">
        <v>0</v>
      </c>
      <c r="BA453">
        <v>457</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CU453">
        <f>ROUND(AT453*Source!I548*AH453*AL453,0)</f>
        <v>0</v>
      </c>
      <c r="CV453">
        <f>ROUND(Y453*Source!I548,9)</f>
        <v>0</v>
      </c>
      <c r="CW453">
        <v>0</v>
      </c>
      <c r="CX453">
        <f>ROUND(Y453*Source!I548,9)</f>
        <v>0</v>
      </c>
      <c r="CY453">
        <f>AD453</f>
        <v>203.13</v>
      </c>
      <c r="CZ453">
        <f>AH453</f>
        <v>8.01</v>
      </c>
      <c r="DA453">
        <f>AL453</f>
        <v>25.36</v>
      </c>
      <c r="DB453">
        <f t="shared" si="204"/>
        <v>316.48</v>
      </c>
      <c r="DC453">
        <f t="shared" si="205"/>
        <v>0</v>
      </c>
      <c r="DD453" t="s">
        <v>3</v>
      </c>
      <c r="DE453" t="s">
        <v>3</v>
      </c>
      <c r="DF453">
        <f t="shared" si="209"/>
        <v>0</v>
      </c>
      <c r="DG453">
        <f t="shared" si="207"/>
        <v>0</v>
      </c>
      <c r="DH453">
        <f t="shared" si="208"/>
        <v>0</v>
      </c>
      <c r="DI453">
        <f>ROUND(ROUND(AH453*AL453,0)*CX453,0)</f>
        <v>0</v>
      </c>
      <c r="DJ453">
        <f>DI453</f>
        <v>0</v>
      </c>
      <c r="DK453">
        <v>0</v>
      </c>
      <c r="DL453" t="s">
        <v>3</v>
      </c>
      <c r="DM453">
        <v>0</v>
      </c>
      <c r="DN453" t="s">
        <v>3</v>
      </c>
      <c r="DO453">
        <v>0</v>
      </c>
    </row>
    <row r="454" spans="1:119" x14ac:dyDescent="0.2">
      <c r="A454">
        <f>ROW(Source!A548)</f>
        <v>548</v>
      </c>
      <c r="B454">
        <v>69726884</v>
      </c>
      <c r="C454">
        <v>69734711</v>
      </c>
      <c r="D454">
        <v>121548</v>
      </c>
      <c r="E454">
        <v>1</v>
      </c>
      <c r="F454">
        <v>1</v>
      </c>
      <c r="G454">
        <v>1</v>
      </c>
      <c r="H454">
        <v>1</v>
      </c>
      <c r="I454" t="s">
        <v>36</v>
      </c>
      <c r="J454" t="s">
        <v>3</v>
      </c>
      <c r="K454" t="s">
        <v>981</v>
      </c>
      <c r="L454">
        <v>608254</v>
      </c>
      <c r="N454">
        <v>1013</v>
      </c>
      <c r="O454" t="s">
        <v>982</v>
      </c>
      <c r="P454" t="s">
        <v>982</v>
      </c>
      <c r="Q454">
        <v>1</v>
      </c>
      <c r="W454">
        <v>0</v>
      </c>
      <c r="X454">
        <v>-185737400</v>
      </c>
      <c r="Y454">
        <f t="shared" si="203"/>
        <v>1.27</v>
      </c>
      <c r="AA454">
        <v>0</v>
      </c>
      <c r="AB454">
        <v>0</v>
      </c>
      <c r="AC454">
        <v>0</v>
      </c>
      <c r="AD454">
        <v>0</v>
      </c>
      <c r="AE454">
        <v>0</v>
      </c>
      <c r="AF454">
        <v>0</v>
      </c>
      <c r="AG454">
        <v>0</v>
      </c>
      <c r="AH454">
        <v>0</v>
      </c>
      <c r="AI454">
        <v>1</v>
      </c>
      <c r="AJ454">
        <v>1</v>
      </c>
      <c r="AK454">
        <v>19.8</v>
      </c>
      <c r="AL454">
        <v>1</v>
      </c>
      <c r="AM454">
        <v>5</v>
      </c>
      <c r="AN454">
        <v>0</v>
      </c>
      <c r="AO454">
        <v>1</v>
      </c>
      <c r="AP454">
        <v>0</v>
      </c>
      <c r="AQ454">
        <v>0</v>
      </c>
      <c r="AR454">
        <v>0</v>
      </c>
      <c r="AS454" t="s">
        <v>3</v>
      </c>
      <c r="AT454">
        <v>1.27</v>
      </c>
      <c r="AU454" t="s">
        <v>3</v>
      </c>
      <c r="AV454">
        <v>2</v>
      </c>
      <c r="AW454">
        <v>2</v>
      </c>
      <c r="AX454">
        <v>69734719</v>
      </c>
      <c r="AY454">
        <v>1</v>
      </c>
      <c r="AZ454">
        <v>0</v>
      </c>
      <c r="BA454">
        <v>458</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CV454">
        <v>0</v>
      </c>
      <c r="CW454">
        <v>0</v>
      </c>
      <c r="CX454">
        <f>ROUND(Y454*Source!I548,9)</f>
        <v>0</v>
      </c>
      <c r="CY454">
        <f>AD454</f>
        <v>0</v>
      </c>
      <c r="CZ454">
        <f>AH454</f>
        <v>0</v>
      </c>
      <c r="DA454">
        <f>AL454</f>
        <v>1</v>
      </c>
      <c r="DB454">
        <f t="shared" si="204"/>
        <v>0</v>
      </c>
      <c r="DC454">
        <f t="shared" si="205"/>
        <v>0</v>
      </c>
      <c r="DD454" t="s">
        <v>3</v>
      </c>
      <c r="DE454" t="s">
        <v>3</v>
      </c>
      <c r="DF454">
        <f t="shared" si="209"/>
        <v>0</v>
      </c>
      <c r="DG454">
        <f t="shared" si="207"/>
        <v>0</v>
      </c>
      <c r="DH454">
        <f>ROUND(ROUND(AG454*AK454,0)*CX454,0)</f>
        <v>0</v>
      </c>
      <c r="DI454">
        <f t="shared" ref="DI454:DI463" si="210">ROUND(ROUND(AH454,0)*CX454,0)</f>
        <v>0</v>
      </c>
      <c r="DJ454">
        <f>DI454</f>
        <v>0</v>
      </c>
      <c r="DK454">
        <v>0</v>
      </c>
      <c r="DL454" t="s">
        <v>3</v>
      </c>
      <c r="DM454">
        <v>0</v>
      </c>
      <c r="DN454" t="s">
        <v>3</v>
      </c>
      <c r="DO454">
        <v>0</v>
      </c>
    </row>
    <row r="455" spans="1:119" x14ac:dyDescent="0.2">
      <c r="A455">
        <f>ROW(Source!A548)</f>
        <v>548</v>
      </c>
      <c r="B455">
        <v>69726884</v>
      </c>
      <c r="C455">
        <v>69734711</v>
      </c>
      <c r="D455">
        <v>27439630</v>
      </c>
      <c r="E455">
        <v>1</v>
      </c>
      <c r="F455">
        <v>1</v>
      </c>
      <c r="G455">
        <v>1</v>
      </c>
      <c r="H455">
        <v>2</v>
      </c>
      <c r="I455" t="s">
        <v>986</v>
      </c>
      <c r="J455" t="s">
        <v>987</v>
      </c>
      <c r="K455" t="s">
        <v>988</v>
      </c>
      <c r="L455">
        <v>1368</v>
      </c>
      <c r="N455">
        <v>1011</v>
      </c>
      <c r="O455" t="s">
        <v>978</v>
      </c>
      <c r="P455" t="s">
        <v>978</v>
      </c>
      <c r="Q455">
        <v>1</v>
      </c>
      <c r="W455">
        <v>0</v>
      </c>
      <c r="X455">
        <v>-72110300</v>
      </c>
      <c r="Y455">
        <f t="shared" si="203"/>
        <v>1.27</v>
      </c>
      <c r="AA455">
        <v>0</v>
      </c>
      <c r="AB455">
        <v>245.16</v>
      </c>
      <c r="AC455">
        <v>269.48</v>
      </c>
      <c r="AD455">
        <v>0</v>
      </c>
      <c r="AE455">
        <v>0</v>
      </c>
      <c r="AF455">
        <v>31.27</v>
      </c>
      <c r="AG455">
        <v>13.61</v>
      </c>
      <c r="AH455">
        <v>0</v>
      </c>
      <c r="AI455">
        <v>1</v>
      </c>
      <c r="AJ455">
        <v>7.84</v>
      </c>
      <c r="AK455">
        <v>19.8</v>
      </c>
      <c r="AL455">
        <v>1</v>
      </c>
      <c r="AM455">
        <v>5</v>
      </c>
      <c r="AN455">
        <v>0</v>
      </c>
      <c r="AO455">
        <v>1</v>
      </c>
      <c r="AP455">
        <v>0</v>
      </c>
      <c r="AQ455">
        <v>0</v>
      </c>
      <c r="AR455">
        <v>0</v>
      </c>
      <c r="AS455" t="s">
        <v>3</v>
      </c>
      <c r="AT455">
        <v>1.27</v>
      </c>
      <c r="AU455" t="s">
        <v>3</v>
      </c>
      <c r="AV455">
        <v>0</v>
      </c>
      <c r="AW455">
        <v>2</v>
      </c>
      <c r="AX455">
        <v>69734720</v>
      </c>
      <c r="AY455">
        <v>1</v>
      </c>
      <c r="AZ455">
        <v>0</v>
      </c>
      <c r="BA455">
        <v>459</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CV455">
        <v>0</v>
      </c>
      <c r="CW455">
        <f>ROUND(Y455*Source!I548*DO455,9)</f>
        <v>0</v>
      </c>
      <c r="CX455">
        <f>ROUND(Y455*Source!I548,9)</f>
        <v>0</v>
      </c>
      <c r="CY455">
        <f>AB455</f>
        <v>245.16</v>
      </c>
      <c r="CZ455">
        <f>AF455</f>
        <v>31.27</v>
      </c>
      <c r="DA455">
        <f>AJ455</f>
        <v>7.84</v>
      </c>
      <c r="DB455">
        <f t="shared" si="204"/>
        <v>39.71</v>
      </c>
      <c r="DC455">
        <f t="shared" si="205"/>
        <v>17.28</v>
      </c>
      <c r="DD455" t="s">
        <v>3</v>
      </c>
      <c r="DE455" t="s">
        <v>3</v>
      </c>
      <c r="DF455">
        <f t="shared" si="209"/>
        <v>0</v>
      </c>
      <c r="DG455">
        <f>ROUND(ROUND(AF455*AJ455,0)*CX455,0)</f>
        <v>0</v>
      </c>
      <c r="DH455">
        <f>ROUND(ROUND(AG455*AK455,0)*CX455,0)</f>
        <v>0</v>
      </c>
      <c r="DI455">
        <f t="shared" si="210"/>
        <v>0</v>
      </c>
      <c r="DJ455">
        <f>DG455</f>
        <v>0</v>
      </c>
      <c r="DK455">
        <v>0</v>
      </c>
      <c r="DL455" t="s">
        <v>3</v>
      </c>
      <c r="DM455">
        <v>0</v>
      </c>
      <c r="DN455" t="s">
        <v>3</v>
      </c>
      <c r="DO455">
        <v>0</v>
      </c>
    </row>
    <row r="456" spans="1:119" x14ac:dyDescent="0.2">
      <c r="A456">
        <f>ROW(Source!A548)</f>
        <v>548</v>
      </c>
      <c r="B456">
        <v>69726884</v>
      </c>
      <c r="C456">
        <v>69734711</v>
      </c>
      <c r="D456">
        <v>27440041</v>
      </c>
      <c r="E456">
        <v>1</v>
      </c>
      <c r="F456">
        <v>1</v>
      </c>
      <c r="G456">
        <v>1</v>
      </c>
      <c r="H456">
        <v>2</v>
      </c>
      <c r="I456" t="s">
        <v>1003</v>
      </c>
      <c r="J456" t="s">
        <v>1004</v>
      </c>
      <c r="K456" t="s">
        <v>1005</v>
      </c>
      <c r="L456">
        <v>1368</v>
      </c>
      <c r="N456">
        <v>1011</v>
      </c>
      <c r="O456" t="s">
        <v>978</v>
      </c>
      <c r="P456" t="s">
        <v>978</v>
      </c>
      <c r="Q456">
        <v>1</v>
      </c>
      <c r="W456">
        <v>0</v>
      </c>
      <c r="X456">
        <v>781889226</v>
      </c>
      <c r="Y456">
        <f t="shared" si="203"/>
        <v>9.07</v>
      </c>
      <c r="AA456">
        <v>0</v>
      </c>
      <c r="AB456">
        <v>3.92</v>
      </c>
      <c r="AC456">
        <v>0</v>
      </c>
      <c r="AD456">
        <v>0</v>
      </c>
      <c r="AE456">
        <v>0</v>
      </c>
      <c r="AF456">
        <v>0.5</v>
      </c>
      <c r="AG456">
        <v>0</v>
      </c>
      <c r="AH456">
        <v>0</v>
      </c>
      <c r="AI456">
        <v>1</v>
      </c>
      <c r="AJ456">
        <v>7.84</v>
      </c>
      <c r="AK456">
        <v>19.8</v>
      </c>
      <c r="AL456">
        <v>1</v>
      </c>
      <c r="AM456">
        <v>5</v>
      </c>
      <c r="AN456">
        <v>0</v>
      </c>
      <c r="AO456">
        <v>1</v>
      </c>
      <c r="AP456">
        <v>0</v>
      </c>
      <c r="AQ456">
        <v>0</v>
      </c>
      <c r="AR456">
        <v>0</v>
      </c>
      <c r="AS456" t="s">
        <v>3</v>
      </c>
      <c r="AT456">
        <v>9.07</v>
      </c>
      <c r="AU456" t="s">
        <v>3</v>
      </c>
      <c r="AV456">
        <v>0</v>
      </c>
      <c r="AW456">
        <v>2</v>
      </c>
      <c r="AX456">
        <v>69734721</v>
      </c>
      <c r="AY456">
        <v>1</v>
      </c>
      <c r="AZ456">
        <v>0</v>
      </c>
      <c r="BA456">
        <v>460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CV456">
        <v>0</v>
      </c>
      <c r="CW456">
        <f>ROUND(Y456*Source!I548*DO456,9)</f>
        <v>0</v>
      </c>
      <c r="CX456">
        <f>ROUND(Y456*Source!I548,9)</f>
        <v>0</v>
      </c>
      <c r="CY456">
        <f>AB456</f>
        <v>3.92</v>
      </c>
      <c r="CZ456">
        <f>AF456</f>
        <v>0.5</v>
      </c>
      <c r="DA456">
        <f>AJ456</f>
        <v>7.84</v>
      </c>
      <c r="DB456">
        <f t="shared" si="204"/>
        <v>4.54</v>
      </c>
      <c r="DC456">
        <f t="shared" si="205"/>
        <v>0</v>
      </c>
      <c r="DD456" t="s">
        <v>3</v>
      </c>
      <c r="DE456" t="s">
        <v>3</v>
      </c>
      <c r="DF456">
        <f t="shared" si="209"/>
        <v>0</v>
      </c>
      <c r="DG456">
        <f>ROUND(ROUND(AF456*AJ456,0)*CX456,0)</f>
        <v>0</v>
      </c>
      <c r="DH456">
        <f>ROUND(ROUND(AG456*AK456,0)*CX456,0)</f>
        <v>0</v>
      </c>
      <c r="DI456">
        <f t="shared" si="210"/>
        <v>0</v>
      </c>
      <c r="DJ456">
        <f>DG456</f>
        <v>0</v>
      </c>
      <c r="DK456">
        <v>0</v>
      </c>
      <c r="DL456" t="s">
        <v>3</v>
      </c>
      <c r="DM456">
        <v>0</v>
      </c>
      <c r="DN456" t="s">
        <v>3</v>
      </c>
      <c r="DO456">
        <v>0</v>
      </c>
    </row>
    <row r="457" spans="1:119" x14ac:dyDescent="0.2">
      <c r="A457">
        <f>ROW(Source!A548)</f>
        <v>548</v>
      </c>
      <c r="B457">
        <v>69726884</v>
      </c>
      <c r="C457">
        <v>69734711</v>
      </c>
      <c r="D457">
        <v>27416566</v>
      </c>
      <c r="E457">
        <v>1</v>
      </c>
      <c r="F457">
        <v>1</v>
      </c>
      <c r="G457">
        <v>1</v>
      </c>
      <c r="H457">
        <v>3</v>
      </c>
      <c r="I457" t="s">
        <v>82</v>
      </c>
      <c r="J457" t="s">
        <v>194</v>
      </c>
      <c r="K457" t="s">
        <v>83</v>
      </c>
      <c r="L457">
        <v>1339</v>
      </c>
      <c r="N457">
        <v>1007</v>
      </c>
      <c r="O457" t="s">
        <v>40</v>
      </c>
      <c r="P457" t="s">
        <v>40</v>
      </c>
      <c r="Q457">
        <v>1</v>
      </c>
      <c r="W457">
        <v>0</v>
      </c>
      <c r="X457">
        <v>1967222743</v>
      </c>
      <c r="Y457">
        <f t="shared" si="203"/>
        <v>3.5</v>
      </c>
      <c r="AA457">
        <v>14.19</v>
      </c>
      <c r="AB457">
        <v>0</v>
      </c>
      <c r="AC457">
        <v>0</v>
      </c>
      <c r="AD457">
        <v>0</v>
      </c>
      <c r="AE457">
        <v>1.97</v>
      </c>
      <c r="AF457">
        <v>0</v>
      </c>
      <c r="AG457">
        <v>0</v>
      </c>
      <c r="AH457">
        <v>0</v>
      </c>
      <c r="AI457">
        <v>7.56</v>
      </c>
      <c r="AJ457">
        <v>1</v>
      </c>
      <c r="AK457">
        <v>1</v>
      </c>
      <c r="AL457">
        <v>1</v>
      </c>
      <c r="AM457">
        <v>0</v>
      </c>
      <c r="AN457">
        <v>0</v>
      </c>
      <c r="AO457">
        <v>0</v>
      </c>
      <c r="AP457">
        <v>1</v>
      </c>
      <c r="AQ457">
        <v>0</v>
      </c>
      <c r="AR457">
        <v>0</v>
      </c>
      <c r="AS457" t="s">
        <v>3</v>
      </c>
      <c r="AT457">
        <v>3.5</v>
      </c>
      <c r="AU457" t="s">
        <v>3</v>
      </c>
      <c r="AV457">
        <v>0</v>
      </c>
      <c r="AW457">
        <v>2</v>
      </c>
      <c r="AX457">
        <v>69734723</v>
      </c>
      <c r="AY457">
        <v>1</v>
      </c>
      <c r="AZ457">
        <v>16384</v>
      </c>
      <c r="BA457">
        <v>462</v>
      </c>
      <c r="BB457">
        <v>3</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CV457">
        <v>0</v>
      </c>
      <c r="CW457">
        <v>0</v>
      </c>
      <c r="CX457">
        <f>ROUND(Y457*Source!I548,9)</f>
        <v>0</v>
      </c>
      <c r="CY457">
        <f>AA457</f>
        <v>14.19</v>
      </c>
      <c r="CZ457">
        <f>AE457</f>
        <v>1.97</v>
      </c>
      <c r="DA457">
        <f>AI457</f>
        <v>7.56</v>
      </c>
      <c r="DB457">
        <f t="shared" si="204"/>
        <v>6.9</v>
      </c>
      <c r="DC457">
        <f t="shared" si="205"/>
        <v>0</v>
      </c>
      <c r="DD457" t="s">
        <v>3</v>
      </c>
      <c r="DE457" t="s">
        <v>3</v>
      </c>
      <c r="DF457">
        <f>ROUND(ROUND(AE457*AI457,0)*CX457,0)</f>
        <v>0</v>
      </c>
      <c r="DG457">
        <f t="shared" ref="DG457:DG465" si="211">ROUND(ROUND(AF457,0)*CX457,0)</f>
        <v>0</v>
      </c>
      <c r="DH457">
        <f t="shared" ref="DH457:DH464" si="212">ROUND(ROUND(AG457,0)*CX457,0)</f>
        <v>0</v>
      </c>
      <c r="DI457">
        <f t="shared" si="210"/>
        <v>0</v>
      </c>
      <c r="DJ457">
        <f>DF457</f>
        <v>0</v>
      </c>
      <c r="DK457">
        <v>0</v>
      </c>
      <c r="DL457" t="s">
        <v>3</v>
      </c>
      <c r="DM457">
        <v>0</v>
      </c>
      <c r="DN457" t="s">
        <v>3</v>
      </c>
      <c r="DO457">
        <v>0</v>
      </c>
    </row>
    <row r="458" spans="1:119" x14ac:dyDescent="0.2">
      <c r="A458">
        <f>ROW(Source!A548)</f>
        <v>548</v>
      </c>
      <c r="B458">
        <v>69726884</v>
      </c>
      <c r="C458">
        <v>69734711</v>
      </c>
      <c r="D458">
        <v>61332096</v>
      </c>
      <c r="E458">
        <v>1</v>
      </c>
      <c r="F458">
        <v>1</v>
      </c>
      <c r="G458">
        <v>1</v>
      </c>
      <c r="H458">
        <v>3</v>
      </c>
      <c r="I458" t="s">
        <v>189</v>
      </c>
      <c r="J458" t="s">
        <v>191</v>
      </c>
      <c r="K458" t="s">
        <v>190</v>
      </c>
      <c r="L458">
        <v>1339</v>
      </c>
      <c r="N458">
        <v>1007</v>
      </c>
      <c r="O458" t="s">
        <v>40</v>
      </c>
      <c r="P458" t="s">
        <v>40</v>
      </c>
      <c r="Q458">
        <v>1</v>
      </c>
      <c r="W458">
        <v>0</v>
      </c>
      <c r="X458">
        <v>1799260510</v>
      </c>
      <c r="Y458">
        <f t="shared" si="203"/>
        <v>2.04</v>
      </c>
      <c r="AA458">
        <v>6238.51</v>
      </c>
      <c r="AB458">
        <v>0</v>
      </c>
      <c r="AC458">
        <v>0</v>
      </c>
      <c r="AD458">
        <v>0</v>
      </c>
      <c r="AE458">
        <v>862.75</v>
      </c>
      <c r="AF458">
        <v>0</v>
      </c>
      <c r="AG458">
        <v>0</v>
      </c>
      <c r="AH458">
        <v>0</v>
      </c>
      <c r="AI458">
        <v>7.56</v>
      </c>
      <c r="AJ458">
        <v>1</v>
      </c>
      <c r="AK458">
        <v>1</v>
      </c>
      <c r="AL458">
        <v>1</v>
      </c>
      <c r="AM458">
        <v>0</v>
      </c>
      <c r="AN458">
        <v>0</v>
      </c>
      <c r="AO458">
        <v>0</v>
      </c>
      <c r="AP458">
        <v>1</v>
      </c>
      <c r="AQ458">
        <v>0</v>
      </c>
      <c r="AR458">
        <v>0</v>
      </c>
      <c r="AS458" t="s">
        <v>3</v>
      </c>
      <c r="AT458">
        <v>2.04</v>
      </c>
      <c r="AU458" t="s">
        <v>3</v>
      </c>
      <c r="AV458">
        <v>0</v>
      </c>
      <c r="AW458">
        <v>1</v>
      </c>
      <c r="AX458">
        <v>-1</v>
      </c>
      <c r="AY458">
        <v>0</v>
      </c>
      <c r="AZ458">
        <v>0</v>
      </c>
      <c r="BA458" t="s">
        <v>3</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CV458">
        <v>0</v>
      </c>
      <c r="CW458">
        <v>0</v>
      </c>
      <c r="CX458">
        <f>ROUND(Y458*Source!I548,9)</f>
        <v>0</v>
      </c>
      <c r="CY458">
        <f>AA458</f>
        <v>6238.51</v>
      </c>
      <c r="CZ458">
        <f>AE458</f>
        <v>862.75</v>
      </c>
      <c r="DA458">
        <f>AI458</f>
        <v>7.56</v>
      </c>
      <c r="DB458">
        <f t="shared" si="204"/>
        <v>1760.01</v>
      </c>
      <c r="DC458">
        <f t="shared" si="205"/>
        <v>0</v>
      </c>
      <c r="DD458" t="s">
        <v>3</v>
      </c>
      <c r="DE458" t="s">
        <v>3</v>
      </c>
      <c r="DF458">
        <f>ROUND(ROUND(AE458*AI458,0)*CX458,0)</f>
        <v>0</v>
      </c>
      <c r="DG458">
        <f t="shared" si="211"/>
        <v>0</v>
      </c>
      <c r="DH458">
        <f t="shared" si="212"/>
        <v>0</v>
      </c>
      <c r="DI458">
        <f t="shared" si="210"/>
        <v>0</v>
      </c>
      <c r="DJ458">
        <f>DF458</f>
        <v>0</v>
      </c>
      <c r="DK458">
        <v>0</v>
      </c>
      <c r="DL458" t="s">
        <v>3</v>
      </c>
      <c r="DM458">
        <v>0</v>
      </c>
      <c r="DN458" t="s">
        <v>3</v>
      </c>
      <c r="DO458">
        <v>0</v>
      </c>
    </row>
    <row r="459" spans="1:119" x14ac:dyDescent="0.2">
      <c r="A459">
        <f>ROW(Source!A553)</f>
        <v>553</v>
      </c>
      <c r="B459">
        <v>69726971</v>
      </c>
      <c r="C459">
        <v>69734726</v>
      </c>
      <c r="D459">
        <v>27496319</v>
      </c>
      <c r="E459">
        <v>1</v>
      </c>
      <c r="F459">
        <v>1</v>
      </c>
      <c r="G459">
        <v>1</v>
      </c>
      <c r="H459">
        <v>1</v>
      </c>
      <c r="I459" t="s">
        <v>1001</v>
      </c>
      <c r="J459" t="s">
        <v>3</v>
      </c>
      <c r="K459" t="s">
        <v>1002</v>
      </c>
      <c r="L459">
        <v>1369</v>
      </c>
      <c r="N459">
        <v>1013</v>
      </c>
      <c r="O459" t="s">
        <v>974</v>
      </c>
      <c r="P459" t="s">
        <v>974</v>
      </c>
      <c r="Q459">
        <v>1</v>
      </c>
      <c r="W459">
        <v>0</v>
      </c>
      <c r="X459">
        <v>1189128158</v>
      </c>
      <c r="Y459">
        <f t="shared" ref="Y459:Y468" si="213">(AT459*5)</f>
        <v>2.5</v>
      </c>
      <c r="AA459">
        <v>0</v>
      </c>
      <c r="AB459">
        <v>0</v>
      </c>
      <c r="AC459">
        <v>0</v>
      </c>
      <c r="AD459">
        <v>8.01</v>
      </c>
      <c r="AE459">
        <v>0</v>
      </c>
      <c r="AF459">
        <v>0</v>
      </c>
      <c r="AG459">
        <v>0</v>
      </c>
      <c r="AH459">
        <v>8.01</v>
      </c>
      <c r="AI459">
        <v>1</v>
      </c>
      <c r="AJ459">
        <v>1</v>
      </c>
      <c r="AK459">
        <v>1</v>
      </c>
      <c r="AL459">
        <v>1</v>
      </c>
      <c r="AM459">
        <v>0</v>
      </c>
      <c r="AN459">
        <v>0</v>
      </c>
      <c r="AO459">
        <v>1</v>
      </c>
      <c r="AP459">
        <v>1</v>
      </c>
      <c r="AQ459">
        <v>0</v>
      </c>
      <c r="AR459">
        <v>0</v>
      </c>
      <c r="AS459" t="s">
        <v>3</v>
      </c>
      <c r="AT459">
        <v>0.5</v>
      </c>
      <c r="AU459" t="s">
        <v>334</v>
      </c>
      <c r="AV459">
        <v>1</v>
      </c>
      <c r="AW459">
        <v>2</v>
      </c>
      <c r="AX459">
        <v>69734732</v>
      </c>
      <c r="AY459">
        <v>1</v>
      </c>
      <c r="AZ459">
        <v>0</v>
      </c>
      <c r="BA459">
        <v>463</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CU459">
        <f>ROUND(AT459*Source!I553*AH459*AL459,0)</f>
        <v>0</v>
      </c>
      <c r="CV459">
        <f>ROUND(Y459*Source!I553,9)</f>
        <v>0</v>
      </c>
      <c r="CW459">
        <v>0</v>
      </c>
      <c r="CX459">
        <f>ROUND(Y459*Source!I553,9)</f>
        <v>0</v>
      </c>
      <c r="CY459">
        <f>AD459</f>
        <v>8.01</v>
      </c>
      <c r="CZ459">
        <f>AH459</f>
        <v>8.01</v>
      </c>
      <c r="DA459">
        <f>AL459</f>
        <v>1</v>
      </c>
      <c r="DB459">
        <f t="shared" ref="DB459:DB468" si="214">ROUND((ROUND(AT459*CZ459,2)*5),2)</f>
        <v>20.05</v>
      </c>
      <c r="DC459">
        <f t="shared" ref="DC459:DC468" si="215">ROUND((ROUND(AT459*AG459,2)*5),2)</f>
        <v>0</v>
      </c>
      <c r="DD459" t="s">
        <v>3</v>
      </c>
      <c r="DE459" t="s">
        <v>3</v>
      </c>
      <c r="DF459">
        <f t="shared" ref="DF459:DF467" si="216">ROUND(ROUND(AE459,0)*CX459,0)</f>
        <v>0</v>
      </c>
      <c r="DG459">
        <f t="shared" si="211"/>
        <v>0</v>
      </c>
      <c r="DH459">
        <f t="shared" si="212"/>
        <v>0</v>
      </c>
      <c r="DI459">
        <f t="shared" si="210"/>
        <v>0</v>
      </c>
      <c r="DJ459">
        <f>DI459</f>
        <v>0</v>
      </c>
      <c r="DK459">
        <v>0</v>
      </c>
      <c r="DL459" t="s">
        <v>3</v>
      </c>
      <c r="DM459">
        <v>0</v>
      </c>
      <c r="DN459" t="s">
        <v>3</v>
      </c>
      <c r="DO459">
        <v>0</v>
      </c>
    </row>
    <row r="460" spans="1:119" x14ac:dyDescent="0.2">
      <c r="A460">
        <f>ROW(Source!A553)</f>
        <v>553</v>
      </c>
      <c r="B460">
        <v>69726971</v>
      </c>
      <c r="C460">
        <v>69734726</v>
      </c>
      <c r="D460">
        <v>121548</v>
      </c>
      <c r="E460">
        <v>1</v>
      </c>
      <c r="F460">
        <v>1</v>
      </c>
      <c r="G460">
        <v>1</v>
      </c>
      <c r="H460">
        <v>1</v>
      </c>
      <c r="I460" t="s">
        <v>36</v>
      </c>
      <c r="J460" t="s">
        <v>3</v>
      </c>
      <c r="K460" t="s">
        <v>981</v>
      </c>
      <c r="L460">
        <v>608254</v>
      </c>
      <c r="N460">
        <v>1013</v>
      </c>
      <c r="O460" t="s">
        <v>982</v>
      </c>
      <c r="P460" t="s">
        <v>982</v>
      </c>
      <c r="Q460">
        <v>1</v>
      </c>
      <c r="W460">
        <v>0</v>
      </c>
      <c r="X460">
        <v>-185737400</v>
      </c>
      <c r="Y460">
        <f t="shared" si="213"/>
        <v>1.05</v>
      </c>
      <c r="AA460">
        <v>0</v>
      </c>
      <c r="AB460">
        <v>0</v>
      </c>
      <c r="AC460">
        <v>0</v>
      </c>
      <c r="AD460">
        <v>0</v>
      </c>
      <c r="AE460">
        <v>0</v>
      </c>
      <c r="AF460">
        <v>0</v>
      </c>
      <c r="AG460">
        <v>0</v>
      </c>
      <c r="AH460">
        <v>0</v>
      </c>
      <c r="AI460">
        <v>1</v>
      </c>
      <c r="AJ460">
        <v>1</v>
      </c>
      <c r="AK460">
        <v>1</v>
      </c>
      <c r="AL460">
        <v>1</v>
      </c>
      <c r="AM460">
        <v>0</v>
      </c>
      <c r="AN460">
        <v>0</v>
      </c>
      <c r="AO460">
        <v>1</v>
      </c>
      <c r="AP460">
        <v>1</v>
      </c>
      <c r="AQ460">
        <v>0</v>
      </c>
      <c r="AR460">
        <v>0</v>
      </c>
      <c r="AS460" t="s">
        <v>3</v>
      </c>
      <c r="AT460">
        <v>0.21</v>
      </c>
      <c r="AU460" t="s">
        <v>334</v>
      </c>
      <c r="AV460">
        <v>2</v>
      </c>
      <c r="AW460">
        <v>2</v>
      </c>
      <c r="AX460">
        <v>69734733</v>
      </c>
      <c r="AY460">
        <v>1</v>
      </c>
      <c r="AZ460">
        <v>0</v>
      </c>
      <c r="BA460">
        <v>464</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CV460">
        <v>0</v>
      </c>
      <c r="CW460">
        <v>0</v>
      </c>
      <c r="CX460">
        <f>ROUND(Y460*Source!I553,9)</f>
        <v>0</v>
      </c>
      <c r="CY460">
        <f>AD460</f>
        <v>0</v>
      </c>
      <c r="CZ460">
        <f>AH460</f>
        <v>0</v>
      </c>
      <c r="DA460">
        <f>AL460</f>
        <v>1</v>
      </c>
      <c r="DB460">
        <f t="shared" si="214"/>
        <v>0</v>
      </c>
      <c r="DC460">
        <f t="shared" si="215"/>
        <v>0</v>
      </c>
      <c r="DD460" t="s">
        <v>3</v>
      </c>
      <c r="DE460" t="s">
        <v>3</v>
      </c>
      <c r="DF460">
        <f t="shared" si="216"/>
        <v>0</v>
      </c>
      <c r="DG460">
        <f t="shared" si="211"/>
        <v>0</v>
      </c>
      <c r="DH460">
        <f t="shared" si="212"/>
        <v>0</v>
      </c>
      <c r="DI460">
        <f t="shared" si="210"/>
        <v>0</v>
      </c>
      <c r="DJ460">
        <f>DI460</f>
        <v>0</v>
      </c>
      <c r="DK460">
        <v>0</v>
      </c>
      <c r="DL460" t="s">
        <v>3</v>
      </c>
      <c r="DM460">
        <v>0</v>
      </c>
      <c r="DN460" t="s">
        <v>3</v>
      </c>
      <c r="DO460">
        <v>0</v>
      </c>
    </row>
    <row r="461" spans="1:119" x14ac:dyDescent="0.2">
      <c r="A461">
        <f>ROW(Source!A553)</f>
        <v>553</v>
      </c>
      <c r="B461">
        <v>69726971</v>
      </c>
      <c r="C461">
        <v>69734726</v>
      </c>
      <c r="D461">
        <v>27439630</v>
      </c>
      <c r="E461">
        <v>1</v>
      </c>
      <c r="F461">
        <v>1</v>
      </c>
      <c r="G461">
        <v>1</v>
      </c>
      <c r="H461">
        <v>2</v>
      </c>
      <c r="I461" t="s">
        <v>986</v>
      </c>
      <c r="J461" t="s">
        <v>987</v>
      </c>
      <c r="K461" t="s">
        <v>988</v>
      </c>
      <c r="L461">
        <v>1368</v>
      </c>
      <c r="N461">
        <v>1011</v>
      </c>
      <c r="O461" t="s">
        <v>978</v>
      </c>
      <c r="P461" t="s">
        <v>978</v>
      </c>
      <c r="Q461">
        <v>1</v>
      </c>
      <c r="W461">
        <v>0</v>
      </c>
      <c r="X461">
        <v>-72110300</v>
      </c>
      <c r="Y461">
        <f t="shared" si="213"/>
        <v>1.05</v>
      </c>
      <c r="AA461">
        <v>0</v>
      </c>
      <c r="AB461">
        <v>31.27</v>
      </c>
      <c r="AC461">
        <v>13.61</v>
      </c>
      <c r="AD461">
        <v>0</v>
      </c>
      <c r="AE461">
        <v>0</v>
      </c>
      <c r="AF461">
        <v>31.27</v>
      </c>
      <c r="AG461">
        <v>13.61</v>
      </c>
      <c r="AH461">
        <v>0</v>
      </c>
      <c r="AI461">
        <v>1</v>
      </c>
      <c r="AJ461">
        <v>1</v>
      </c>
      <c r="AK461">
        <v>1</v>
      </c>
      <c r="AL461">
        <v>1</v>
      </c>
      <c r="AM461">
        <v>0</v>
      </c>
      <c r="AN461">
        <v>0</v>
      </c>
      <c r="AO461">
        <v>1</v>
      </c>
      <c r="AP461">
        <v>1</v>
      </c>
      <c r="AQ461">
        <v>0</v>
      </c>
      <c r="AR461">
        <v>0</v>
      </c>
      <c r="AS461" t="s">
        <v>3</v>
      </c>
      <c r="AT461">
        <v>0.21</v>
      </c>
      <c r="AU461" t="s">
        <v>334</v>
      </c>
      <c r="AV461">
        <v>0</v>
      </c>
      <c r="AW461">
        <v>2</v>
      </c>
      <c r="AX461">
        <v>69734734</v>
      </c>
      <c r="AY461">
        <v>1</v>
      </c>
      <c r="AZ461">
        <v>0</v>
      </c>
      <c r="BA461">
        <v>465</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CV461">
        <v>0</v>
      </c>
      <c r="CW461">
        <f>ROUND(Y461*Source!I553*DO461,9)</f>
        <v>0</v>
      </c>
      <c r="CX461">
        <f>ROUND(Y461*Source!I553,9)</f>
        <v>0</v>
      </c>
      <c r="CY461">
        <f>AB461</f>
        <v>31.27</v>
      </c>
      <c r="CZ461">
        <f>AF461</f>
        <v>31.27</v>
      </c>
      <c r="DA461">
        <f>AJ461</f>
        <v>1</v>
      </c>
      <c r="DB461">
        <f t="shared" si="214"/>
        <v>32.85</v>
      </c>
      <c r="DC461">
        <f t="shared" si="215"/>
        <v>14.3</v>
      </c>
      <c r="DD461" t="s">
        <v>3</v>
      </c>
      <c r="DE461" t="s">
        <v>3</v>
      </c>
      <c r="DF461">
        <f t="shared" si="216"/>
        <v>0</v>
      </c>
      <c r="DG461">
        <f t="shared" si="211"/>
        <v>0</v>
      </c>
      <c r="DH461">
        <f t="shared" si="212"/>
        <v>0</v>
      </c>
      <c r="DI461">
        <f t="shared" si="210"/>
        <v>0</v>
      </c>
      <c r="DJ461">
        <f>DG461</f>
        <v>0</v>
      </c>
      <c r="DK461">
        <v>0</v>
      </c>
      <c r="DL461" t="s">
        <v>3</v>
      </c>
      <c r="DM461">
        <v>0</v>
      </c>
      <c r="DN461" t="s">
        <v>3</v>
      </c>
      <c r="DO461">
        <v>0</v>
      </c>
    </row>
    <row r="462" spans="1:119" x14ac:dyDescent="0.2">
      <c r="A462">
        <f>ROW(Source!A553)</f>
        <v>553</v>
      </c>
      <c r="B462">
        <v>69726971</v>
      </c>
      <c r="C462">
        <v>69734726</v>
      </c>
      <c r="D462">
        <v>27440041</v>
      </c>
      <c r="E462">
        <v>1</v>
      </c>
      <c r="F462">
        <v>1</v>
      </c>
      <c r="G462">
        <v>1</v>
      </c>
      <c r="H462">
        <v>2</v>
      </c>
      <c r="I462" t="s">
        <v>1003</v>
      </c>
      <c r="J462" t="s">
        <v>1004</v>
      </c>
      <c r="K462" t="s">
        <v>1005</v>
      </c>
      <c r="L462">
        <v>1368</v>
      </c>
      <c r="N462">
        <v>1011</v>
      </c>
      <c r="O462" t="s">
        <v>978</v>
      </c>
      <c r="P462" t="s">
        <v>978</v>
      </c>
      <c r="Q462">
        <v>1</v>
      </c>
      <c r="W462">
        <v>0</v>
      </c>
      <c r="X462">
        <v>781889226</v>
      </c>
      <c r="Y462">
        <f t="shared" si="213"/>
        <v>11.6</v>
      </c>
      <c r="AA462">
        <v>0</v>
      </c>
      <c r="AB462">
        <v>0.5</v>
      </c>
      <c r="AC462">
        <v>0</v>
      </c>
      <c r="AD462">
        <v>0</v>
      </c>
      <c r="AE462">
        <v>0</v>
      </c>
      <c r="AF462">
        <v>0.5</v>
      </c>
      <c r="AG462">
        <v>0</v>
      </c>
      <c r="AH462">
        <v>0</v>
      </c>
      <c r="AI462">
        <v>1</v>
      </c>
      <c r="AJ462">
        <v>1</v>
      </c>
      <c r="AK462">
        <v>1</v>
      </c>
      <c r="AL462">
        <v>1</v>
      </c>
      <c r="AM462">
        <v>0</v>
      </c>
      <c r="AN462">
        <v>0</v>
      </c>
      <c r="AO462">
        <v>1</v>
      </c>
      <c r="AP462">
        <v>1</v>
      </c>
      <c r="AQ462">
        <v>0</v>
      </c>
      <c r="AR462">
        <v>0</v>
      </c>
      <c r="AS462" t="s">
        <v>3</v>
      </c>
      <c r="AT462">
        <v>2.3199999999999998</v>
      </c>
      <c r="AU462" t="s">
        <v>334</v>
      </c>
      <c r="AV462">
        <v>0</v>
      </c>
      <c r="AW462">
        <v>2</v>
      </c>
      <c r="AX462">
        <v>69734735</v>
      </c>
      <c r="AY462">
        <v>1</v>
      </c>
      <c r="AZ462">
        <v>0</v>
      </c>
      <c r="BA462">
        <v>466</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CV462">
        <v>0</v>
      </c>
      <c r="CW462">
        <f>ROUND(Y462*Source!I553*DO462,9)</f>
        <v>0</v>
      </c>
      <c r="CX462">
        <f>ROUND(Y462*Source!I553,9)</f>
        <v>0</v>
      </c>
      <c r="CY462">
        <f>AB462</f>
        <v>0.5</v>
      </c>
      <c r="CZ462">
        <f>AF462</f>
        <v>0.5</v>
      </c>
      <c r="DA462">
        <f>AJ462</f>
        <v>1</v>
      </c>
      <c r="DB462">
        <f t="shared" si="214"/>
        <v>5.8</v>
      </c>
      <c r="DC462">
        <f t="shared" si="215"/>
        <v>0</v>
      </c>
      <c r="DD462" t="s">
        <v>3</v>
      </c>
      <c r="DE462" t="s">
        <v>3</v>
      </c>
      <c r="DF462">
        <f t="shared" si="216"/>
        <v>0</v>
      </c>
      <c r="DG462">
        <f t="shared" si="211"/>
        <v>0</v>
      </c>
      <c r="DH462">
        <f t="shared" si="212"/>
        <v>0</v>
      </c>
      <c r="DI462">
        <f t="shared" si="210"/>
        <v>0</v>
      </c>
      <c r="DJ462">
        <f>DG462</f>
        <v>0</v>
      </c>
      <c r="DK462">
        <v>0</v>
      </c>
      <c r="DL462" t="s">
        <v>3</v>
      </c>
      <c r="DM462">
        <v>0</v>
      </c>
      <c r="DN462" t="s">
        <v>3</v>
      </c>
      <c r="DO462">
        <v>0</v>
      </c>
    </row>
    <row r="463" spans="1:119" x14ac:dyDescent="0.2">
      <c r="A463">
        <f>ROW(Source!A553)</f>
        <v>553</v>
      </c>
      <c r="B463">
        <v>69726971</v>
      </c>
      <c r="C463">
        <v>69734726</v>
      </c>
      <c r="D463">
        <v>61332096</v>
      </c>
      <c r="E463">
        <v>1</v>
      </c>
      <c r="F463">
        <v>1</v>
      </c>
      <c r="G463">
        <v>1</v>
      </c>
      <c r="H463">
        <v>3</v>
      </c>
      <c r="I463" t="s">
        <v>189</v>
      </c>
      <c r="J463" t="s">
        <v>191</v>
      </c>
      <c r="K463" t="s">
        <v>190</v>
      </c>
      <c r="L463">
        <v>1339</v>
      </c>
      <c r="N463">
        <v>1007</v>
      </c>
      <c r="O463" t="s">
        <v>40</v>
      </c>
      <c r="P463" t="s">
        <v>40</v>
      </c>
      <c r="Q463">
        <v>1</v>
      </c>
      <c r="W463">
        <v>0</v>
      </c>
      <c r="X463">
        <v>1799260510</v>
      </c>
      <c r="Y463">
        <f t="shared" si="213"/>
        <v>2.5499999999999998</v>
      </c>
      <c r="AA463">
        <v>867.14</v>
      </c>
      <c r="AB463">
        <v>0</v>
      </c>
      <c r="AC463">
        <v>0</v>
      </c>
      <c r="AD463">
        <v>0</v>
      </c>
      <c r="AE463">
        <v>867.14</v>
      </c>
      <c r="AF463">
        <v>0</v>
      </c>
      <c r="AG463">
        <v>0</v>
      </c>
      <c r="AH463">
        <v>0</v>
      </c>
      <c r="AI463">
        <v>1</v>
      </c>
      <c r="AJ463">
        <v>1</v>
      </c>
      <c r="AK463">
        <v>1</v>
      </c>
      <c r="AL463">
        <v>1</v>
      </c>
      <c r="AM463">
        <v>0</v>
      </c>
      <c r="AN463">
        <v>0</v>
      </c>
      <c r="AO463">
        <v>0</v>
      </c>
      <c r="AP463">
        <v>1</v>
      </c>
      <c r="AQ463">
        <v>0</v>
      </c>
      <c r="AR463">
        <v>0</v>
      </c>
      <c r="AS463" t="s">
        <v>3</v>
      </c>
      <c r="AT463">
        <v>0.51</v>
      </c>
      <c r="AU463" t="s">
        <v>334</v>
      </c>
      <c r="AV463">
        <v>0</v>
      </c>
      <c r="AW463">
        <v>1</v>
      </c>
      <c r="AX463">
        <v>-1</v>
      </c>
      <c r="AY463">
        <v>0</v>
      </c>
      <c r="AZ463">
        <v>0</v>
      </c>
      <c r="BA463" t="s">
        <v>3</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CV463">
        <v>0</v>
      </c>
      <c r="CW463">
        <v>0</v>
      </c>
      <c r="CX463">
        <f>ROUND(Y463*Source!I553,9)</f>
        <v>0</v>
      </c>
      <c r="CY463">
        <f>AA463</f>
        <v>867.14</v>
      </c>
      <c r="CZ463">
        <f>AE463</f>
        <v>867.14</v>
      </c>
      <c r="DA463">
        <f>AI463</f>
        <v>1</v>
      </c>
      <c r="DB463">
        <f t="shared" si="214"/>
        <v>2211.1999999999998</v>
      </c>
      <c r="DC463">
        <f t="shared" si="215"/>
        <v>0</v>
      </c>
      <c r="DD463" t="s">
        <v>3</v>
      </c>
      <c r="DE463" t="s">
        <v>3</v>
      </c>
      <c r="DF463">
        <f t="shared" si="216"/>
        <v>0</v>
      </c>
      <c r="DG463">
        <f t="shared" si="211"/>
        <v>0</v>
      </c>
      <c r="DH463">
        <f t="shared" si="212"/>
        <v>0</v>
      </c>
      <c r="DI463">
        <f t="shared" si="210"/>
        <v>0</v>
      </c>
      <c r="DJ463">
        <f>DF463</f>
        <v>0</v>
      </c>
      <c r="DK463">
        <v>0</v>
      </c>
      <c r="DL463" t="s">
        <v>3</v>
      </c>
      <c r="DM463">
        <v>0</v>
      </c>
      <c r="DN463" t="s">
        <v>3</v>
      </c>
      <c r="DO463">
        <v>0</v>
      </c>
    </row>
    <row r="464" spans="1:119" x14ac:dyDescent="0.2">
      <c r="A464">
        <f>ROW(Source!A554)</f>
        <v>554</v>
      </c>
      <c r="B464">
        <v>69726884</v>
      </c>
      <c r="C464">
        <v>69734726</v>
      </c>
      <c r="D464">
        <v>27496319</v>
      </c>
      <c r="E464">
        <v>1</v>
      </c>
      <c r="F464">
        <v>1</v>
      </c>
      <c r="G464">
        <v>1</v>
      </c>
      <c r="H464">
        <v>1</v>
      </c>
      <c r="I464" t="s">
        <v>1001</v>
      </c>
      <c r="J464" t="s">
        <v>3</v>
      </c>
      <c r="K464" t="s">
        <v>1002</v>
      </c>
      <c r="L464">
        <v>1369</v>
      </c>
      <c r="N464">
        <v>1013</v>
      </c>
      <c r="O464" t="s">
        <v>974</v>
      </c>
      <c r="P464" t="s">
        <v>974</v>
      </c>
      <c r="Q464">
        <v>1</v>
      </c>
      <c r="W464">
        <v>0</v>
      </c>
      <c r="X464">
        <v>1189128158</v>
      </c>
      <c r="Y464">
        <f t="shared" si="213"/>
        <v>2.5</v>
      </c>
      <c r="AA464">
        <v>0</v>
      </c>
      <c r="AB464">
        <v>0</v>
      </c>
      <c r="AC464">
        <v>0</v>
      </c>
      <c r="AD464">
        <v>203.13</v>
      </c>
      <c r="AE464">
        <v>0</v>
      </c>
      <c r="AF464">
        <v>0</v>
      </c>
      <c r="AG464">
        <v>0</v>
      </c>
      <c r="AH464">
        <v>8.01</v>
      </c>
      <c r="AI464">
        <v>1</v>
      </c>
      <c r="AJ464">
        <v>1</v>
      </c>
      <c r="AK464">
        <v>1</v>
      </c>
      <c r="AL464">
        <v>25.36</v>
      </c>
      <c r="AM464">
        <v>5</v>
      </c>
      <c r="AN464">
        <v>0</v>
      </c>
      <c r="AO464">
        <v>1</v>
      </c>
      <c r="AP464">
        <v>1</v>
      </c>
      <c r="AQ464">
        <v>0</v>
      </c>
      <c r="AR464">
        <v>0</v>
      </c>
      <c r="AS464" t="s">
        <v>3</v>
      </c>
      <c r="AT464">
        <v>0.5</v>
      </c>
      <c r="AU464" t="s">
        <v>334</v>
      </c>
      <c r="AV464">
        <v>1</v>
      </c>
      <c r="AW464">
        <v>2</v>
      </c>
      <c r="AX464">
        <v>69734732</v>
      </c>
      <c r="AY464">
        <v>1</v>
      </c>
      <c r="AZ464">
        <v>0</v>
      </c>
      <c r="BA464">
        <v>468</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CU464">
        <f>ROUND(AT464*Source!I554*AH464*AL464,0)</f>
        <v>0</v>
      </c>
      <c r="CV464">
        <f>ROUND(Y464*Source!I554,9)</f>
        <v>0</v>
      </c>
      <c r="CW464">
        <v>0</v>
      </c>
      <c r="CX464">
        <f>ROUND(Y464*Source!I554,9)</f>
        <v>0</v>
      </c>
      <c r="CY464">
        <f>AD464</f>
        <v>203.13</v>
      </c>
      <c r="CZ464">
        <f>AH464</f>
        <v>8.01</v>
      </c>
      <c r="DA464">
        <f>AL464</f>
        <v>25.36</v>
      </c>
      <c r="DB464">
        <f t="shared" si="214"/>
        <v>20.05</v>
      </c>
      <c r="DC464">
        <f t="shared" si="215"/>
        <v>0</v>
      </c>
      <c r="DD464" t="s">
        <v>3</v>
      </c>
      <c r="DE464" t="s">
        <v>3</v>
      </c>
      <c r="DF464">
        <f t="shared" si="216"/>
        <v>0</v>
      </c>
      <c r="DG464">
        <f t="shared" si="211"/>
        <v>0</v>
      </c>
      <c r="DH464">
        <f t="shared" si="212"/>
        <v>0</v>
      </c>
      <c r="DI464">
        <f>ROUND(ROUND(AH464*AL464,0)*CX464,0)</f>
        <v>0</v>
      </c>
      <c r="DJ464">
        <f>DI464</f>
        <v>0</v>
      </c>
      <c r="DK464">
        <v>0</v>
      </c>
      <c r="DL464" t="s">
        <v>3</v>
      </c>
      <c r="DM464">
        <v>0</v>
      </c>
      <c r="DN464" t="s">
        <v>3</v>
      </c>
      <c r="DO464">
        <v>0</v>
      </c>
    </row>
    <row r="465" spans="1:119" x14ac:dyDescent="0.2">
      <c r="A465">
        <f>ROW(Source!A554)</f>
        <v>554</v>
      </c>
      <c r="B465">
        <v>69726884</v>
      </c>
      <c r="C465">
        <v>69734726</v>
      </c>
      <c r="D465">
        <v>121548</v>
      </c>
      <c r="E465">
        <v>1</v>
      </c>
      <c r="F465">
        <v>1</v>
      </c>
      <c r="G465">
        <v>1</v>
      </c>
      <c r="H465">
        <v>1</v>
      </c>
      <c r="I465" t="s">
        <v>36</v>
      </c>
      <c r="J465" t="s">
        <v>3</v>
      </c>
      <c r="K465" t="s">
        <v>981</v>
      </c>
      <c r="L465">
        <v>608254</v>
      </c>
      <c r="N465">
        <v>1013</v>
      </c>
      <c r="O465" t="s">
        <v>982</v>
      </c>
      <c r="P465" t="s">
        <v>982</v>
      </c>
      <c r="Q465">
        <v>1</v>
      </c>
      <c r="W465">
        <v>0</v>
      </c>
      <c r="X465">
        <v>-185737400</v>
      </c>
      <c r="Y465">
        <f t="shared" si="213"/>
        <v>1.05</v>
      </c>
      <c r="AA465">
        <v>0</v>
      </c>
      <c r="AB465">
        <v>0</v>
      </c>
      <c r="AC465">
        <v>0</v>
      </c>
      <c r="AD465">
        <v>0</v>
      </c>
      <c r="AE465">
        <v>0</v>
      </c>
      <c r="AF465">
        <v>0</v>
      </c>
      <c r="AG465">
        <v>0</v>
      </c>
      <c r="AH465">
        <v>0</v>
      </c>
      <c r="AI465">
        <v>1</v>
      </c>
      <c r="AJ465">
        <v>1</v>
      </c>
      <c r="AK465">
        <v>19.8</v>
      </c>
      <c r="AL465">
        <v>1</v>
      </c>
      <c r="AM465">
        <v>5</v>
      </c>
      <c r="AN465">
        <v>0</v>
      </c>
      <c r="AO465">
        <v>1</v>
      </c>
      <c r="AP465">
        <v>1</v>
      </c>
      <c r="AQ465">
        <v>0</v>
      </c>
      <c r="AR465">
        <v>0</v>
      </c>
      <c r="AS465" t="s">
        <v>3</v>
      </c>
      <c r="AT465">
        <v>0.21</v>
      </c>
      <c r="AU465" t="s">
        <v>334</v>
      </c>
      <c r="AV465">
        <v>2</v>
      </c>
      <c r="AW465">
        <v>2</v>
      </c>
      <c r="AX465">
        <v>69734733</v>
      </c>
      <c r="AY465">
        <v>1</v>
      </c>
      <c r="AZ465">
        <v>0</v>
      </c>
      <c r="BA465">
        <v>469</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CV465">
        <v>0</v>
      </c>
      <c r="CW465">
        <v>0</v>
      </c>
      <c r="CX465">
        <f>ROUND(Y465*Source!I554,9)</f>
        <v>0</v>
      </c>
      <c r="CY465">
        <f>AD465</f>
        <v>0</v>
      </c>
      <c r="CZ465">
        <f>AH465</f>
        <v>0</v>
      </c>
      <c r="DA465">
        <f>AL465</f>
        <v>1</v>
      </c>
      <c r="DB465">
        <f t="shared" si="214"/>
        <v>0</v>
      </c>
      <c r="DC465">
        <f t="shared" si="215"/>
        <v>0</v>
      </c>
      <c r="DD465" t="s">
        <v>3</v>
      </c>
      <c r="DE465" t="s">
        <v>3</v>
      </c>
      <c r="DF465">
        <f t="shared" si="216"/>
        <v>0</v>
      </c>
      <c r="DG465">
        <f t="shared" si="211"/>
        <v>0</v>
      </c>
      <c r="DH465">
        <f>ROUND(ROUND(AG465*AK465,0)*CX465,0)</f>
        <v>0</v>
      </c>
      <c r="DI465">
        <f t="shared" ref="DI465:DI473" si="217">ROUND(ROUND(AH465,0)*CX465,0)</f>
        <v>0</v>
      </c>
      <c r="DJ465">
        <f>DI465</f>
        <v>0</v>
      </c>
      <c r="DK465">
        <v>0</v>
      </c>
      <c r="DL465" t="s">
        <v>3</v>
      </c>
      <c r="DM465">
        <v>0</v>
      </c>
      <c r="DN465" t="s">
        <v>3</v>
      </c>
      <c r="DO465">
        <v>0</v>
      </c>
    </row>
    <row r="466" spans="1:119" x14ac:dyDescent="0.2">
      <c r="A466">
        <f>ROW(Source!A554)</f>
        <v>554</v>
      </c>
      <c r="B466">
        <v>69726884</v>
      </c>
      <c r="C466">
        <v>69734726</v>
      </c>
      <c r="D466">
        <v>27439630</v>
      </c>
      <c r="E466">
        <v>1</v>
      </c>
      <c r="F466">
        <v>1</v>
      </c>
      <c r="G466">
        <v>1</v>
      </c>
      <c r="H466">
        <v>2</v>
      </c>
      <c r="I466" t="s">
        <v>986</v>
      </c>
      <c r="J466" t="s">
        <v>987</v>
      </c>
      <c r="K466" t="s">
        <v>988</v>
      </c>
      <c r="L466">
        <v>1368</v>
      </c>
      <c r="N466">
        <v>1011</v>
      </c>
      <c r="O466" t="s">
        <v>978</v>
      </c>
      <c r="P466" t="s">
        <v>978</v>
      </c>
      <c r="Q466">
        <v>1</v>
      </c>
      <c r="W466">
        <v>0</v>
      </c>
      <c r="X466">
        <v>-72110300</v>
      </c>
      <c r="Y466">
        <f t="shared" si="213"/>
        <v>1.05</v>
      </c>
      <c r="AA466">
        <v>0</v>
      </c>
      <c r="AB466">
        <v>245.16</v>
      </c>
      <c r="AC466">
        <v>269.48</v>
      </c>
      <c r="AD466">
        <v>0</v>
      </c>
      <c r="AE466">
        <v>0</v>
      </c>
      <c r="AF466">
        <v>31.27</v>
      </c>
      <c r="AG466">
        <v>13.61</v>
      </c>
      <c r="AH466">
        <v>0</v>
      </c>
      <c r="AI466">
        <v>1</v>
      </c>
      <c r="AJ466">
        <v>7.84</v>
      </c>
      <c r="AK466">
        <v>19.8</v>
      </c>
      <c r="AL466">
        <v>1</v>
      </c>
      <c r="AM466">
        <v>5</v>
      </c>
      <c r="AN466">
        <v>0</v>
      </c>
      <c r="AO466">
        <v>1</v>
      </c>
      <c r="AP466">
        <v>1</v>
      </c>
      <c r="AQ466">
        <v>0</v>
      </c>
      <c r="AR466">
        <v>0</v>
      </c>
      <c r="AS466" t="s">
        <v>3</v>
      </c>
      <c r="AT466">
        <v>0.21</v>
      </c>
      <c r="AU466" t="s">
        <v>334</v>
      </c>
      <c r="AV466">
        <v>0</v>
      </c>
      <c r="AW466">
        <v>2</v>
      </c>
      <c r="AX466">
        <v>69734734</v>
      </c>
      <c r="AY466">
        <v>1</v>
      </c>
      <c r="AZ466">
        <v>0</v>
      </c>
      <c r="BA466">
        <v>470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CV466">
        <v>0</v>
      </c>
      <c r="CW466">
        <f>ROUND(Y466*Source!I554*DO466,9)</f>
        <v>0</v>
      </c>
      <c r="CX466">
        <f>ROUND(Y466*Source!I554,9)</f>
        <v>0</v>
      </c>
      <c r="CY466">
        <f>AB466</f>
        <v>245.16</v>
      </c>
      <c r="CZ466">
        <f>AF466</f>
        <v>31.27</v>
      </c>
      <c r="DA466">
        <f>AJ466</f>
        <v>7.84</v>
      </c>
      <c r="DB466">
        <f t="shared" si="214"/>
        <v>32.85</v>
      </c>
      <c r="DC466">
        <f t="shared" si="215"/>
        <v>14.3</v>
      </c>
      <c r="DD466" t="s">
        <v>3</v>
      </c>
      <c r="DE466" t="s">
        <v>3</v>
      </c>
      <c r="DF466">
        <f t="shared" si="216"/>
        <v>0</v>
      </c>
      <c r="DG466">
        <f>ROUND(ROUND(AF466*AJ466,0)*CX466,0)</f>
        <v>0</v>
      </c>
      <c r="DH466">
        <f>ROUND(ROUND(AG466*AK466,0)*CX466,0)</f>
        <v>0</v>
      </c>
      <c r="DI466">
        <f t="shared" si="217"/>
        <v>0</v>
      </c>
      <c r="DJ466">
        <f>DG466</f>
        <v>0</v>
      </c>
      <c r="DK466">
        <v>0</v>
      </c>
      <c r="DL466" t="s">
        <v>3</v>
      </c>
      <c r="DM466">
        <v>0</v>
      </c>
      <c r="DN466" t="s">
        <v>3</v>
      </c>
      <c r="DO466">
        <v>0</v>
      </c>
    </row>
    <row r="467" spans="1:119" x14ac:dyDescent="0.2">
      <c r="A467">
        <f>ROW(Source!A554)</f>
        <v>554</v>
      </c>
      <c r="B467">
        <v>69726884</v>
      </c>
      <c r="C467">
        <v>69734726</v>
      </c>
      <c r="D467">
        <v>27440041</v>
      </c>
      <c r="E467">
        <v>1</v>
      </c>
      <c r="F467">
        <v>1</v>
      </c>
      <c r="G467">
        <v>1</v>
      </c>
      <c r="H467">
        <v>2</v>
      </c>
      <c r="I467" t="s">
        <v>1003</v>
      </c>
      <c r="J467" t="s">
        <v>1004</v>
      </c>
      <c r="K467" t="s">
        <v>1005</v>
      </c>
      <c r="L467">
        <v>1368</v>
      </c>
      <c r="N467">
        <v>1011</v>
      </c>
      <c r="O467" t="s">
        <v>978</v>
      </c>
      <c r="P467" t="s">
        <v>978</v>
      </c>
      <c r="Q467">
        <v>1</v>
      </c>
      <c r="W467">
        <v>0</v>
      </c>
      <c r="X467">
        <v>781889226</v>
      </c>
      <c r="Y467">
        <f t="shared" si="213"/>
        <v>11.6</v>
      </c>
      <c r="AA467">
        <v>0</v>
      </c>
      <c r="AB467">
        <v>3.92</v>
      </c>
      <c r="AC467">
        <v>0</v>
      </c>
      <c r="AD467">
        <v>0</v>
      </c>
      <c r="AE467">
        <v>0</v>
      </c>
      <c r="AF467">
        <v>0.5</v>
      </c>
      <c r="AG467">
        <v>0</v>
      </c>
      <c r="AH467">
        <v>0</v>
      </c>
      <c r="AI467">
        <v>1</v>
      </c>
      <c r="AJ467">
        <v>7.84</v>
      </c>
      <c r="AK467">
        <v>19.8</v>
      </c>
      <c r="AL467">
        <v>1</v>
      </c>
      <c r="AM467">
        <v>5</v>
      </c>
      <c r="AN467">
        <v>0</v>
      </c>
      <c r="AO467">
        <v>1</v>
      </c>
      <c r="AP467">
        <v>1</v>
      </c>
      <c r="AQ467">
        <v>0</v>
      </c>
      <c r="AR467">
        <v>0</v>
      </c>
      <c r="AS467" t="s">
        <v>3</v>
      </c>
      <c r="AT467">
        <v>2.3199999999999998</v>
      </c>
      <c r="AU467" t="s">
        <v>334</v>
      </c>
      <c r="AV467">
        <v>0</v>
      </c>
      <c r="AW467">
        <v>2</v>
      </c>
      <c r="AX467">
        <v>69734735</v>
      </c>
      <c r="AY467">
        <v>1</v>
      </c>
      <c r="AZ467">
        <v>0</v>
      </c>
      <c r="BA467">
        <v>471</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CV467">
        <v>0</v>
      </c>
      <c r="CW467">
        <f>ROUND(Y467*Source!I554*DO467,9)</f>
        <v>0</v>
      </c>
      <c r="CX467">
        <f>ROUND(Y467*Source!I554,9)</f>
        <v>0</v>
      </c>
      <c r="CY467">
        <f>AB467</f>
        <v>3.92</v>
      </c>
      <c r="CZ467">
        <f>AF467</f>
        <v>0.5</v>
      </c>
      <c r="DA467">
        <f>AJ467</f>
        <v>7.84</v>
      </c>
      <c r="DB467">
        <f t="shared" si="214"/>
        <v>5.8</v>
      </c>
      <c r="DC467">
        <f t="shared" si="215"/>
        <v>0</v>
      </c>
      <c r="DD467" t="s">
        <v>3</v>
      </c>
      <c r="DE467" t="s">
        <v>3</v>
      </c>
      <c r="DF467">
        <f t="shared" si="216"/>
        <v>0</v>
      </c>
      <c r="DG467">
        <f>ROUND(ROUND(AF467*AJ467,0)*CX467,0)</f>
        <v>0</v>
      </c>
      <c r="DH467">
        <f>ROUND(ROUND(AG467*AK467,0)*CX467,0)</f>
        <v>0</v>
      </c>
      <c r="DI467">
        <f t="shared" si="217"/>
        <v>0</v>
      </c>
      <c r="DJ467">
        <f>DG467</f>
        <v>0</v>
      </c>
      <c r="DK467">
        <v>0</v>
      </c>
      <c r="DL467" t="s">
        <v>3</v>
      </c>
      <c r="DM467">
        <v>0</v>
      </c>
      <c r="DN467" t="s">
        <v>3</v>
      </c>
      <c r="DO467">
        <v>0</v>
      </c>
    </row>
    <row r="468" spans="1:119" x14ac:dyDescent="0.2">
      <c r="A468">
        <f>ROW(Source!A554)</f>
        <v>554</v>
      </c>
      <c r="B468">
        <v>69726884</v>
      </c>
      <c r="C468">
        <v>69734726</v>
      </c>
      <c r="D468">
        <v>61332096</v>
      </c>
      <c r="E468">
        <v>1</v>
      </c>
      <c r="F468">
        <v>1</v>
      </c>
      <c r="G468">
        <v>1</v>
      </c>
      <c r="H468">
        <v>3</v>
      </c>
      <c r="I468" t="s">
        <v>189</v>
      </c>
      <c r="J468" t="s">
        <v>191</v>
      </c>
      <c r="K468" t="s">
        <v>190</v>
      </c>
      <c r="L468">
        <v>1339</v>
      </c>
      <c r="N468">
        <v>1007</v>
      </c>
      <c r="O468" t="s">
        <v>40</v>
      </c>
      <c r="P468" t="s">
        <v>40</v>
      </c>
      <c r="Q468">
        <v>1</v>
      </c>
      <c r="W468">
        <v>0</v>
      </c>
      <c r="X468">
        <v>1799260510</v>
      </c>
      <c r="Y468">
        <f t="shared" si="213"/>
        <v>2.5499999999999998</v>
      </c>
      <c r="AA468">
        <v>6238.51</v>
      </c>
      <c r="AB468">
        <v>0</v>
      </c>
      <c r="AC468">
        <v>0</v>
      </c>
      <c r="AD468">
        <v>0</v>
      </c>
      <c r="AE468">
        <v>862.75</v>
      </c>
      <c r="AF468">
        <v>0</v>
      </c>
      <c r="AG468">
        <v>0</v>
      </c>
      <c r="AH468">
        <v>0</v>
      </c>
      <c r="AI468">
        <v>7.56</v>
      </c>
      <c r="AJ468">
        <v>1</v>
      </c>
      <c r="AK468">
        <v>1</v>
      </c>
      <c r="AL468">
        <v>1</v>
      </c>
      <c r="AM468">
        <v>0</v>
      </c>
      <c r="AN468">
        <v>0</v>
      </c>
      <c r="AO468">
        <v>0</v>
      </c>
      <c r="AP468">
        <v>1</v>
      </c>
      <c r="AQ468">
        <v>0</v>
      </c>
      <c r="AR468">
        <v>0</v>
      </c>
      <c r="AS468" t="s">
        <v>3</v>
      </c>
      <c r="AT468">
        <v>0.51</v>
      </c>
      <c r="AU468" t="s">
        <v>334</v>
      </c>
      <c r="AV468">
        <v>0</v>
      </c>
      <c r="AW468">
        <v>1</v>
      </c>
      <c r="AX468">
        <v>-1</v>
      </c>
      <c r="AY468">
        <v>0</v>
      </c>
      <c r="AZ468">
        <v>0</v>
      </c>
      <c r="BA468" t="s">
        <v>3</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CV468">
        <v>0</v>
      </c>
      <c r="CW468">
        <v>0</v>
      </c>
      <c r="CX468">
        <f>ROUND(Y468*Source!I554,9)</f>
        <v>0</v>
      </c>
      <c r="CY468">
        <f>AA468</f>
        <v>6238.51</v>
      </c>
      <c r="CZ468">
        <f>AE468</f>
        <v>862.75</v>
      </c>
      <c r="DA468">
        <f>AI468</f>
        <v>7.56</v>
      </c>
      <c r="DB468">
        <f t="shared" si="214"/>
        <v>2200</v>
      </c>
      <c r="DC468">
        <f t="shared" si="215"/>
        <v>0</v>
      </c>
      <c r="DD468" t="s">
        <v>3</v>
      </c>
      <c r="DE468" t="s">
        <v>3</v>
      </c>
      <c r="DF468">
        <f>ROUND(ROUND(AE468*AI468,0)*CX468,0)</f>
        <v>0</v>
      </c>
      <c r="DG468">
        <f t="shared" ref="DG468:DG475" si="218">ROUND(ROUND(AF468,0)*CX468,0)</f>
        <v>0</v>
      </c>
      <c r="DH468">
        <f t="shared" ref="DH468:DH474" si="219">ROUND(ROUND(AG468,0)*CX468,0)</f>
        <v>0</v>
      </c>
      <c r="DI468">
        <f t="shared" si="217"/>
        <v>0</v>
      </c>
      <c r="DJ468">
        <f>DF468</f>
        <v>0</v>
      </c>
      <c r="DK468">
        <v>0</v>
      </c>
      <c r="DL468" t="s">
        <v>3</v>
      </c>
      <c r="DM468">
        <v>0</v>
      </c>
      <c r="DN468" t="s">
        <v>3</v>
      </c>
      <c r="DO468">
        <v>0</v>
      </c>
    </row>
    <row r="469" spans="1:119" x14ac:dyDescent="0.2">
      <c r="A469">
        <f>ROW(Source!A557)</f>
        <v>557</v>
      </c>
      <c r="B469">
        <v>69726971</v>
      </c>
      <c r="C469">
        <v>69734738</v>
      </c>
      <c r="D469">
        <v>27493137</v>
      </c>
      <c r="E469">
        <v>1</v>
      </c>
      <c r="F469">
        <v>1</v>
      </c>
      <c r="G469">
        <v>1</v>
      </c>
      <c r="H469">
        <v>1</v>
      </c>
      <c r="I469" t="s">
        <v>999</v>
      </c>
      <c r="J469" t="s">
        <v>3</v>
      </c>
      <c r="K469" t="s">
        <v>1000</v>
      </c>
      <c r="L469">
        <v>1369</v>
      </c>
      <c r="N469">
        <v>1013</v>
      </c>
      <c r="O469" t="s">
        <v>974</v>
      </c>
      <c r="P469" t="s">
        <v>974</v>
      </c>
      <c r="Q469">
        <v>1</v>
      </c>
      <c r="W469">
        <v>0</v>
      </c>
      <c r="X469">
        <v>-1973258772</v>
      </c>
      <c r="Y469">
        <f>AT469</f>
        <v>80.040000000000006</v>
      </c>
      <c r="AA469">
        <v>0</v>
      </c>
      <c r="AB469">
        <v>0</v>
      </c>
      <c r="AC469">
        <v>0</v>
      </c>
      <c r="AD469">
        <v>9.15</v>
      </c>
      <c r="AE469">
        <v>0</v>
      </c>
      <c r="AF469">
        <v>0</v>
      </c>
      <c r="AG469">
        <v>0</v>
      </c>
      <c r="AH469">
        <v>9.15</v>
      </c>
      <c r="AI469">
        <v>1</v>
      </c>
      <c r="AJ469">
        <v>1</v>
      </c>
      <c r="AK469">
        <v>1</v>
      </c>
      <c r="AL469">
        <v>1</v>
      </c>
      <c r="AM469">
        <v>0</v>
      </c>
      <c r="AN469">
        <v>0</v>
      </c>
      <c r="AO469">
        <v>1</v>
      </c>
      <c r="AP469">
        <v>0</v>
      </c>
      <c r="AQ469">
        <v>0</v>
      </c>
      <c r="AR469">
        <v>0</v>
      </c>
      <c r="AS469" t="s">
        <v>3</v>
      </c>
      <c r="AT469">
        <v>80.040000000000006</v>
      </c>
      <c r="AU469" t="s">
        <v>3</v>
      </c>
      <c r="AV469">
        <v>1</v>
      </c>
      <c r="AW469">
        <v>2</v>
      </c>
      <c r="AX469">
        <v>69734744</v>
      </c>
      <c r="AY469">
        <v>1</v>
      </c>
      <c r="AZ469">
        <v>0</v>
      </c>
      <c r="BA469">
        <v>473</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CU469">
        <f>ROUND(AT469*Source!I557*AH469*AL469,0)</f>
        <v>0</v>
      </c>
      <c r="CV469">
        <f>ROUND(Y469*Source!I557,9)</f>
        <v>0</v>
      </c>
      <c r="CW469">
        <v>0</v>
      </c>
      <c r="CX469">
        <f>ROUND(Y469*Source!I557,9)</f>
        <v>0</v>
      </c>
      <c r="CY469">
        <f>AD469</f>
        <v>9.15</v>
      </c>
      <c r="CZ469">
        <f>AH469</f>
        <v>9.15</v>
      </c>
      <c r="DA469">
        <f>AL469</f>
        <v>1</v>
      </c>
      <c r="DB469">
        <f>ROUND(ROUND(AT469*CZ469,2),2)</f>
        <v>732.37</v>
      </c>
      <c r="DC469">
        <f>ROUND(ROUND(AT469*AG469,2),2)</f>
        <v>0</v>
      </c>
      <c r="DD469" t="s">
        <v>3</v>
      </c>
      <c r="DE469" t="s">
        <v>3</v>
      </c>
      <c r="DF469">
        <f t="shared" ref="DF469:DF477" si="220">ROUND(ROUND(AE469,0)*CX469,0)</f>
        <v>0</v>
      </c>
      <c r="DG469">
        <f t="shared" si="218"/>
        <v>0</v>
      </c>
      <c r="DH469">
        <f t="shared" si="219"/>
        <v>0</v>
      </c>
      <c r="DI469">
        <f t="shared" si="217"/>
        <v>0</v>
      </c>
      <c r="DJ469">
        <f>DI469</f>
        <v>0</v>
      </c>
      <c r="DK469">
        <v>0</v>
      </c>
      <c r="DL469" t="s">
        <v>3</v>
      </c>
      <c r="DM469">
        <v>0</v>
      </c>
      <c r="DN469" t="s">
        <v>3</v>
      </c>
      <c r="DO469">
        <v>0</v>
      </c>
    </row>
    <row r="470" spans="1:119" x14ac:dyDescent="0.2">
      <c r="A470">
        <f>ROW(Source!A557)</f>
        <v>557</v>
      </c>
      <c r="B470">
        <v>69726971</v>
      </c>
      <c r="C470">
        <v>69734738</v>
      </c>
      <c r="D470">
        <v>121548</v>
      </c>
      <c r="E470">
        <v>1</v>
      </c>
      <c r="F470">
        <v>1</v>
      </c>
      <c r="G470">
        <v>1</v>
      </c>
      <c r="H470">
        <v>1</v>
      </c>
      <c r="I470" t="s">
        <v>36</v>
      </c>
      <c r="J470" t="s">
        <v>3</v>
      </c>
      <c r="K470" t="s">
        <v>981</v>
      </c>
      <c r="L470">
        <v>608254</v>
      </c>
      <c r="N470">
        <v>1013</v>
      </c>
      <c r="O470" t="s">
        <v>982</v>
      </c>
      <c r="P470" t="s">
        <v>982</v>
      </c>
      <c r="Q470">
        <v>1</v>
      </c>
      <c r="W470">
        <v>0</v>
      </c>
      <c r="X470">
        <v>-185737400</v>
      </c>
      <c r="Y470">
        <f>(AT470*0.5)</f>
        <v>1.0449999999999999</v>
      </c>
      <c r="AA470">
        <v>0</v>
      </c>
      <c r="AB470">
        <v>0</v>
      </c>
      <c r="AC470">
        <v>0</v>
      </c>
      <c r="AD470">
        <v>0</v>
      </c>
      <c r="AE470">
        <v>0</v>
      </c>
      <c r="AF470">
        <v>0</v>
      </c>
      <c r="AG470">
        <v>0</v>
      </c>
      <c r="AH470">
        <v>0</v>
      </c>
      <c r="AI470">
        <v>1</v>
      </c>
      <c r="AJ470">
        <v>1</v>
      </c>
      <c r="AK470">
        <v>1</v>
      </c>
      <c r="AL470">
        <v>1</v>
      </c>
      <c r="AM470">
        <v>0</v>
      </c>
      <c r="AN470">
        <v>0</v>
      </c>
      <c r="AO470">
        <v>1</v>
      </c>
      <c r="AP470">
        <v>1</v>
      </c>
      <c r="AQ470">
        <v>0</v>
      </c>
      <c r="AR470">
        <v>0</v>
      </c>
      <c r="AS470" t="s">
        <v>3</v>
      </c>
      <c r="AT470">
        <v>2.09</v>
      </c>
      <c r="AU470" t="s">
        <v>205</v>
      </c>
      <c r="AV470">
        <v>2</v>
      </c>
      <c r="AW470">
        <v>2</v>
      </c>
      <c r="AX470">
        <v>69734745</v>
      </c>
      <c r="AY470">
        <v>1</v>
      </c>
      <c r="AZ470">
        <v>0</v>
      </c>
      <c r="BA470">
        <v>474</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CV470">
        <v>0</v>
      </c>
      <c r="CW470">
        <v>0</v>
      </c>
      <c r="CX470">
        <f>ROUND(Y470*Source!I557,9)</f>
        <v>0</v>
      </c>
      <c r="CY470">
        <f>AD470</f>
        <v>0</v>
      </c>
      <c r="CZ470">
        <f>AH470</f>
        <v>0</v>
      </c>
      <c r="DA470">
        <f>AL470</f>
        <v>1</v>
      </c>
      <c r="DB470">
        <f>ROUND((ROUND(AT470*CZ470,2)*0.5),2)</f>
        <v>0</v>
      </c>
      <c r="DC470">
        <f>ROUND((ROUND(AT470*AG470,2)*0.5),2)</f>
        <v>0</v>
      </c>
      <c r="DD470" t="s">
        <v>3</v>
      </c>
      <c r="DE470" t="s">
        <v>3</v>
      </c>
      <c r="DF470">
        <f t="shared" si="220"/>
        <v>0</v>
      </c>
      <c r="DG470">
        <f t="shared" si="218"/>
        <v>0</v>
      </c>
      <c r="DH470">
        <f t="shared" si="219"/>
        <v>0</v>
      </c>
      <c r="DI470">
        <f t="shared" si="217"/>
        <v>0</v>
      </c>
      <c r="DJ470">
        <f>DI470</f>
        <v>0</v>
      </c>
      <c r="DK470">
        <v>0</v>
      </c>
      <c r="DL470" t="s">
        <v>3</v>
      </c>
      <c r="DM470">
        <v>0</v>
      </c>
      <c r="DN470" t="s">
        <v>3</v>
      </c>
      <c r="DO470">
        <v>0</v>
      </c>
    </row>
    <row r="471" spans="1:119" x14ac:dyDescent="0.2">
      <c r="A471">
        <f>ROW(Source!A557)</f>
        <v>557</v>
      </c>
      <c r="B471">
        <v>69726971</v>
      </c>
      <c r="C471">
        <v>69734738</v>
      </c>
      <c r="D471">
        <v>27439740</v>
      </c>
      <c r="E471">
        <v>1</v>
      </c>
      <c r="F471">
        <v>1</v>
      </c>
      <c r="G471">
        <v>1</v>
      </c>
      <c r="H471">
        <v>2</v>
      </c>
      <c r="I471" t="s">
        <v>1006</v>
      </c>
      <c r="J471" t="s">
        <v>1007</v>
      </c>
      <c r="K471" t="s">
        <v>1008</v>
      </c>
      <c r="L471">
        <v>1368</v>
      </c>
      <c r="N471">
        <v>1011</v>
      </c>
      <c r="O471" t="s">
        <v>978</v>
      </c>
      <c r="P471" t="s">
        <v>978</v>
      </c>
      <c r="Q471">
        <v>1</v>
      </c>
      <c r="W471">
        <v>0</v>
      </c>
      <c r="X471">
        <v>1936917142</v>
      </c>
      <c r="Y471">
        <f>(AT471*0.5)</f>
        <v>1.0449999999999999</v>
      </c>
      <c r="AA471">
        <v>0</v>
      </c>
      <c r="AB471">
        <v>81.430000000000007</v>
      </c>
      <c r="AC471">
        <v>10.14</v>
      </c>
      <c r="AD471">
        <v>0</v>
      </c>
      <c r="AE471">
        <v>0</v>
      </c>
      <c r="AF471">
        <v>81.430000000000007</v>
      </c>
      <c r="AG471">
        <v>10.14</v>
      </c>
      <c r="AH471">
        <v>0</v>
      </c>
      <c r="AI471">
        <v>1</v>
      </c>
      <c r="AJ471">
        <v>1</v>
      </c>
      <c r="AK471">
        <v>1</v>
      </c>
      <c r="AL471">
        <v>1</v>
      </c>
      <c r="AM471">
        <v>0</v>
      </c>
      <c r="AN471">
        <v>0</v>
      </c>
      <c r="AO471">
        <v>1</v>
      </c>
      <c r="AP471">
        <v>1</v>
      </c>
      <c r="AQ471">
        <v>0</v>
      </c>
      <c r="AR471">
        <v>0</v>
      </c>
      <c r="AS471" t="s">
        <v>3</v>
      </c>
      <c r="AT471">
        <v>2.09</v>
      </c>
      <c r="AU471" t="s">
        <v>205</v>
      </c>
      <c r="AV471">
        <v>0</v>
      </c>
      <c r="AW471">
        <v>2</v>
      </c>
      <c r="AX471">
        <v>69734746</v>
      </c>
      <c r="AY471">
        <v>1</v>
      </c>
      <c r="AZ471">
        <v>0</v>
      </c>
      <c r="BA471">
        <v>475</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CV471">
        <v>0</v>
      </c>
      <c r="CW471">
        <f>ROUND(Y471*Source!I557*DO471,9)</f>
        <v>0</v>
      </c>
      <c r="CX471">
        <f>ROUND(Y471*Source!I557,9)</f>
        <v>0</v>
      </c>
      <c r="CY471">
        <f>AB471</f>
        <v>81.430000000000007</v>
      </c>
      <c r="CZ471">
        <f>AF471</f>
        <v>81.430000000000007</v>
      </c>
      <c r="DA471">
        <f>AJ471</f>
        <v>1</v>
      </c>
      <c r="DB471">
        <f>ROUND((ROUND(AT471*CZ471,2)*0.5),2)</f>
        <v>85.1</v>
      </c>
      <c r="DC471">
        <f>ROUND((ROUND(AT471*AG471,2)*0.5),2)</f>
        <v>10.6</v>
      </c>
      <c r="DD471" t="s">
        <v>3</v>
      </c>
      <c r="DE471" t="s">
        <v>3</v>
      </c>
      <c r="DF471">
        <f t="shared" si="220"/>
        <v>0</v>
      </c>
      <c r="DG471">
        <f t="shared" si="218"/>
        <v>0</v>
      </c>
      <c r="DH471">
        <f t="shared" si="219"/>
        <v>0</v>
      </c>
      <c r="DI471">
        <f t="shared" si="217"/>
        <v>0</v>
      </c>
      <c r="DJ471">
        <f>DG471</f>
        <v>0</v>
      </c>
      <c r="DK471">
        <v>0</v>
      </c>
      <c r="DL471" t="s">
        <v>3</v>
      </c>
      <c r="DM471">
        <v>0</v>
      </c>
      <c r="DN471" t="s">
        <v>3</v>
      </c>
      <c r="DO471">
        <v>0</v>
      </c>
    </row>
    <row r="472" spans="1:119" x14ac:dyDescent="0.2">
      <c r="A472">
        <f>ROW(Source!A557)</f>
        <v>557</v>
      </c>
      <c r="B472">
        <v>69726971</v>
      </c>
      <c r="C472">
        <v>69734738</v>
      </c>
      <c r="D472">
        <v>27441148</v>
      </c>
      <c r="E472">
        <v>1</v>
      </c>
      <c r="F472">
        <v>1</v>
      </c>
      <c r="G472">
        <v>1</v>
      </c>
      <c r="H472">
        <v>2</v>
      </c>
      <c r="I472" t="s">
        <v>1009</v>
      </c>
      <c r="J472" t="s">
        <v>1010</v>
      </c>
      <c r="K472" t="s">
        <v>1011</v>
      </c>
      <c r="L472">
        <v>1368</v>
      </c>
      <c r="N472">
        <v>1011</v>
      </c>
      <c r="O472" t="s">
        <v>978</v>
      </c>
      <c r="P472" t="s">
        <v>978</v>
      </c>
      <c r="Q472">
        <v>1</v>
      </c>
      <c r="W472">
        <v>0</v>
      </c>
      <c r="X472">
        <v>-2072447542</v>
      </c>
      <c r="Y472">
        <f>(AT472*0.5)</f>
        <v>16</v>
      </c>
      <c r="AA472">
        <v>0</v>
      </c>
      <c r="AB472">
        <v>1.5</v>
      </c>
      <c r="AC472">
        <v>0</v>
      </c>
      <c r="AD472">
        <v>0</v>
      </c>
      <c r="AE472">
        <v>0</v>
      </c>
      <c r="AF472">
        <v>1.5</v>
      </c>
      <c r="AG472">
        <v>0</v>
      </c>
      <c r="AH472">
        <v>0</v>
      </c>
      <c r="AI472">
        <v>1</v>
      </c>
      <c r="AJ472">
        <v>1</v>
      </c>
      <c r="AK472">
        <v>1</v>
      </c>
      <c r="AL472">
        <v>1</v>
      </c>
      <c r="AM472">
        <v>0</v>
      </c>
      <c r="AN472">
        <v>0</v>
      </c>
      <c r="AO472">
        <v>1</v>
      </c>
      <c r="AP472">
        <v>1</v>
      </c>
      <c r="AQ472">
        <v>0</v>
      </c>
      <c r="AR472">
        <v>0</v>
      </c>
      <c r="AS472" t="s">
        <v>3</v>
      </c>
      <c r="AT472">
        <v>32</v>
      </c>
      <c r="AU472" t="s">
        <v>205</v>
      </c>
      <c r="AV472">
        <v>0</v>
      </c>
      <c r="AW472">
        <v>2</v>
      </c>
      <c r="AX472">
        <v>69734747</v>
      </c>
      <c r="AY472">
        <v>1</v>
      </c>
      <c r="AZ472">
        <v>0</v>
      </c>
      <c r="BA472">
        <v>476</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CV472">
        <v>0</v>
      </c>
      <c r="CW472">
        <f>ROUND(Y472*Source!I557*DO472,9)</f>
        <v>0</v>
      </c>
      <c r="CX472">
        <f>ROUND(Y472*Source!I557,9)</f>
        <v>0</v>
      </c>
      <c r="CY472">
        <f>AB472</f>
        <v>1.5</v>
      </c>
      <c r="CZ472">
        <f>AF472</f>
        <v>1.5</v>
      </c>
      <c r="DA472">
        <f>AJ472</f>
        <v>1</v>
      </c>
      <c r="DB472">
        <f>ROUND((ROUND(AT472*CZ472,2)*0.5),2)</f>
        <v>24</v>
      </c>
      <c r="DC472">
        <f>ROUND((ROUND(AT472*AG472,2)*0.5),2)</f>
        <v>0</v>
      </c>
      <c r="DD472" t="s">
        <v>3</v>
      </c>
      <c r="DE472" t="s">
        <v>3</v>
      </c>
      <c r="DF472">
        <f t="shared" si="220"/>
        <v>0</v>
      </c>
      <c r="DG472">
        <f t="shared" si="218"/>
        <v>0</v>
      </c>
      <c r="DH472">
        <f t="shared" si="219"/>
        <v>0</v>
      </c>
      <c r="DI472">
        <f t="shared" si="217"/>
        <v>0</v>
      </c>
      <c r="DJ472">
        <f>DG472</f>
        <v>0</v>
      </c>
      <c r="DK472">
        <v>0</v>
      </c>
      <c r="DL472" t="s">
        <v>3</v>
      </c>
      <c r="DM472">
        <v>0</v>
      </c>
      <c r="DN472" t="s">
        <v>3</v>
      </c>
      <c r="DO472">
        <v>0</v>
      </c>
    </row>
    <row r="473" spans="1:119" x14ac:dyDescent="0.2">
      <c r="A473">
        <f>ROW(Source!A557)</f>
        <v>557</v>
      </c>
      <c r="B473">
        <v>69726971</v>
      </c>
      <c r="C473">
        <v>69734738</v>
      </c>
      <c r="D473">
        <v>27416566</v>
      </c>
      <c r="E473">
        <v>1</v>
      </c>
      <c r="F473">
        <v>1</v>
      </c>
      <c r="G473">
        <v>1</v>
      </c>
      <c r="H473">
        <v>3</v>
      </c>
      <c r="I473" t="s">
        <v>82</v>
      </c>
      <c r="J473" t="s">
        <v>194</v>
      </c>
      <c r="K473" t="s">
        <v>83</v>
      </c>
      <c r="L473">
        <v>1339</v>
      </c>
      <c r="N473">
        <v>1007</v>
      </c>
      <c r="O473" t="s">
        <v>40</v>
      </c>
      <c r="P473" t="s">
        <v>40</v>
      </c>
      <c r="Q473">
        <v>1</v>
      </c>
      <c r="W473">
        <v>0</v>
      </c>
      <c r="X473">
        <v>1967222743</v>
      </c>
      <c r="Y473">
        <f>AT473</f>
        <v>2</v>
      </c>
      <c r="AA473">
        <v>7.14</v>
      </c>
      <c r="AB473">
        <v>0</v>
      </c>
      <c r="AC473">
        <v>0</v>
      </c>
      <c r="AD473">
        <v>0</v>
      </c>
      <c r="AE473">
        <v>7.14</v>
      </c>
      <c r="AF473">
        <v>0</v>
      </c>
      <c r="AG473">
        <v>0</v>
      </c>
      <c r="AH473">
        <v>0</v>
      </c>
      <c r="AI473">
        <v>1</v>
      </c>
      <c r="AJ473">
        <v>1</v>
      </c>
      <c r="AK473">
        <v>1</v>
      </c>
      <c r="AL473">
        <v>1</v>
      </c>
      <c r="AM473">
        <v>0</v>
      </c>
      <c r="AN473">
        <v>0</v>
      </c>
      <c r="AO473">
        <v>0</v>
      </c>
      <c r="AP473">
        <v>1</v>
      </c>
      <c r="AQ473">
        <v>0</v>
      </c>
      <c r="AR473">
        <v>0</v>
      </c>
      <c r="AS473" t="s">
        <v>3</v>
      </c>
      <c r="AT473">
        <v>2</v>
      </c>
      <c r="AU473" t="s">
        <v>3</v>
      </c>
      <c r="AV473">
        <v>0</v>
      </c>
      <c r="AW473">
        <v>2</v>
      </c>
      <c r="AX473">
        <v>69734749</v>
      </c>
      <c r="AY473">
        <v>1</v>
      </c>
      <c r="AZ473">
        <v>0</v>
      </c>
      <c r="BA473">
        <v>478</v>
      </c>
      <c r="BB473">
        <v>3</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CV473">
        <v>0</v>
      </c>
      <c r="CW473">
        <v>0</v>
      </c>
      <c r="CX473">
        <f>ROUND(Y473*Source!I557,9)</f>
        <v>0</v>
      </c>
      <c r="CY473">
        <f>AA473</f>
        <v>7.14</v>
      </c>
      <c r="CZ473">
        <f>AE473</f>
        <v>7.14</v>
      </c>
      <c r="DA473">
        <f>AI473</f>
        <v>1</v>
      </c>
      <c r="DB473">
        <f>ROUND(ROUND(AT473*CZ473,2),2)</f>
        <v>14.28</v>
      </c>
      <c r="DC473">
        <f>ROUND(ROUND(AT473*AG473,2),2)</f>
        <v>0</v>
      </c>
      <c r="DD473" t="s">
        <v>3</v>
      </c>
      <c r="DE473" t="s">
        <v>3</v>
      </c>
      <c r="DF473">
        <f t="shared" si="220"/>
        <v>0</v>
      </c>
      <c r="DG473">
        <f t="shared" si="218"/>
        <v>0</v>
      </c>
      <c r="DH473">
        <f t="shared" si="219"/>
        <v>0</v>
      </c>
      <c r="DI473">
        <f t="shared" si="217"/>
        <v>0</v>
      </c>
      <c r="DJ473">
        <f>DF473</f>
        <v>0</v>
      </c>
      <c r="DK473">
        <v>0</v>
      </c>
      <c r="DL473" t="s">
        <v>3</v>
      </c>
      <c r="DM473">
        <v>0</v>
      </c>
      <c r="DN473" t="s">
        <v>3</v>
      </c>
      <c r="DO473">
        <v>0</v>
      </c>
    </row>
    <row r="474" spans="1:119" x14ac:dyDescent="0.2">
      <c r="A474">
        <f>ROW(Source!A558)</f>
        <v>558</v>
      </c>
      <c r="B474">
        <v>69726884</v>
      </c>
      <c r="C474">
        <v>69734738</v>
      </c>
      <c r="D474">
        <v>27493137</v>
      </c>
      <c r="E474">
        <v>1</v>
      </c>
      <c r="F474">
        <v>1</v>
      </c>
      <c r="G474">
        <v>1</v>
      </c>
      <c r="H474">
        <v>1</v>
      </c>
      <c r="I474" t="s">
        <v>999</v>
      </c>
      <c r="J474" t="s">
        <v>3</v>
      </c>
      <c r="K474" t="s">
        <v>1000</v>
      </c>
      <c r="L474">
        <v>1369</v>
      </c>
      <c r="N474">
        <v>1013</v>
      </c>
      <c r="O474" t="s">
        <v>974</v>
      </c>
      <c r="P474" t="s">
        <v>974</v>
      </c>
      <c r="Q474">
        <v>1</v>
      </c>
      <c r="W474">
        <v>0</v>
      </c>
      <c r="X474">
        <v>-1973258772</v>
      </c>
      <c r="Y474">
        <f>AT474</f>
        <v>80.040000000000006</v>
      </c>
      <c r="AA474">
        <v>0</v>
      </c>
      <c r="AB474">
        <v>0</v>
      </c>
      <c r="AC474">
        <v>0</v>
      </c>
      <c r="AD474">
        <v>232.04</v>
      </c>
      <c r="AE474">
        <v>0</v>
      </c>
      <c r="AF474">
        <v>0</v>
      </c>
      <c r="AG474">
        <v>0</v>
      </c>
      <c r="AH474">
        <v>9.15</v>
      </c>
      <c r="AI474">
        <v>1</v>
      </c>
      <c r="AJ474">
        <v>1</v>
      </c>
      <c r="AK474">
        <v>1</v>
      </c>
      <c r="AL474">
        <v>25.36</v>
      </c>
      <c r="AM474">
        <v>5</v>
      </c>
      <c r="AN474">
        <v>0</v>
      </c>
      <c r="AO474">
        <v>1</v>
      </c>
      <c r="AP474">
        <v>0</v>
      </c>
      <c r="AQ474">
        <v>0</v>
      </c>
      <c r="AR474">
        <v>0</v>
      </c>
      <c r="AS474" t="s">
        <v>3</v>
      </c>
      <c r="AT474">
        <v>80.040000000000006</v>
      </c>
      <c r="AU474" t="s">
        <v>3</v>
      </c>
      <c r="AV474">
        <v>1</v>
      </c>
      <c r="AW474">
        <v>2</v>
      </c>
      <c r="AX474">
        <v>69734744</v>
      </c>
      <c r="AY474">
        <v>1</v>
      </c>
      <c r="AZ474">
        <v>0</v>
      </c>
      <c r="BA474">
        <v>479</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CU474">
        <f>ROUND(AT474*Source!I558*AH474*AL474,0)</f>
        <v>0</v>
      </c>
      <c r="CV474">
        <f>ROUND(Y474*Source!I558,9)</f>
        <v>0</v>
      </c>
      <c r="CW474">
        <v>0</v>
      </c>
      <c r="CX474">
        <f>ROUND(Y474*Source!I558,9)</f>
        <v>0</v>
      </c>
      <c r="CY474">
        <f>AD474</f>
        <v>232.04</v>
      </c>
      <c r="CZ474">
        <f>AH474</f>
        <v>9.15</v>
      </c>
      <c r="DA474">
        <f>AL474</f>
        <v>25.36</v>
      </c>
      <c r="DB474">
        <f>ROUND(ROUND(AT474*CZ474,2),2)</f>
        <v>732.37</v>
      </c>
      <c r="DC474">
        <f>ROUND(ROUND(AT474*AG474,2),2)</f>
        <v>0</v>
      </c>
      <c r="DD474" t="s">
        <v>3</v>
      </c>
      <c r="DE474" t="s">
        <v>3</v>
      </c>
      <c r="DF474">
        <f t="shared" si="220"/>
        <v>0</v>
      </c>
      <c r="DG474">
        <f t="shared" si="218"/>
        <v>0</v>
      </c>
      <c r="DH474">
        <f t="shared" si="219"/>
        <v>0</v>
      </c>
      <c r="DI474">
        <f>ROUND(ROUND(AH474*AL474,0)*CX474,0)</f>
        <v>0</v>
      </c>
      <c r="DJ474">
        <f>DI474</f>
        <v>0</v>
      </c>
      <c r="DK474">
        <v>0</v>
      </c>
      <c r="DL474" t="s">
        <v>3</v>
      </c>
      <c r="DM474">
        <v>0</v>
      </c>
      <c r="DN474" t="s">
        <v>3</v>
      </c>
      <c r="DO474">
        <v>0</v>
      </c>
    </row>
    <row r="475" spans="1:119" x14ac:dyDescent="0.2">
      <c r="A475">
        <f>ROW(Source!A558)</f>
        <v>558</v>
      </c>
      <c r="B475">
        <v>69726884</v>
      </c>
      <c r="C475">
        <v>69734738</v>
      </c>
      <c r="D475">
        <v>121548</v>
      </c>
      <c r="E475">
        <v>1</v>
      </c>
      <c r="F475">
        <v>1</v>
      </c>
      <c r="G475">
        <v>1</v>
      </c>
      <c r="H475">
        <v>1</v>
      </c>
      <c r="I475" t="s">
        <v>36</v>
      </c>
      <c r="J475" t="s">
        <v>3</v>
      </c>
      <c r="K475" t="s">
        <v>981</v>
      </c>
      <c r="L475">
        <v>608254</v>
      </c>
      <c r="N475">
        <v>1013</v>
      </c>
      <c r="O475" t="s">
        <v>982</v>
      </c>
      <c r="P475" t="s">
        <v>982</v>
      </c>
      <c r="Q475">
        <v>1</v>
      </c>
      <c r="W475">
        <v>0</v>
      </c>
      <c r="X475">
        <v>-185737400</v>
      </c>
      <c r="Y475">
        <f>(AT475*0.5)</f>
        <v>1.0449999999999999</v>
      </c>
      <c r="AA475">
        <v>0</v>
      </c>
      <c r="AB475">
        <v>0</v>
      </c>
      <c r="AC475">
        <v>0</v>
      </c>
      <c r="AD475">
        <v>0</v>
      </c>
      <c r="AE475">
        <v>0</v>
      </c>
      <c r="AF475">
        <v>0</v>
      </c>
      <c r="AG475">
        <v>0</v>
      </c>
      <c r="AH475">
        <v>0</v>
      </c>
      <c r="AI475">
        <v>1</v>
      </c>
      <c r="AJ475">
        <v>1</v>
      </c>
      <c r="AK475">
        <v>19.8</v>
      </c>
      <c r="AL475">
        <v>1</v>
      </c>
      <c r="AM475">
        <v>5</v>
      </c>
      <c r="AN475">
        <v>0</v>
      </c>
      <c r="AO475">
        <v>1</v>
      </c>
      <c r="AP475">
        <v>1</v>
      </c>
      <c r="AQ475">
        <v>0</v>
      </c>
      <c r="AR475">
        <v>0</v>
      </c>
      <c r="AS475" t="s">
        <v>3</v>
      </c>
      <c r="AT475">
        <v>2.09</v>
      </c>
      <c r="AU475" t="s">
        <v>205</v>
      </c>
      <c r="AV475">
        <v>2</v>
      </c>
      <c r="AW475">
        <v>2</v>
      </c>
      <c r="AX475">
        <v>69734745</v>
      </c>
      <c r="AY475">
        <v>1</v>
      </c>
      <c r="AZ475">
        <v>0</v>
      </c>
      <c r="BA475">
        <v>480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CV475">
        <v>0</v>
      </c>
      <c r="CW475">
        <v>0</v>
      </c>
      <c r="CX475">
        <f>ROUND(Y475*Source!I558,9)</f>
        <v>0</v>
      </c>
      <c r="CY475">
        <f>AD475</f>
        <v>0</v>
      </c>
      <c r="CZ475">
        <f>AH475</f>
        <v>0</v>
      </c>
      <c r="DA475">
        <f>AL475</f>
        <v>1</v>
      </c>
      <c r="DB475">
        <f>ROUND((ROUND(AT475*CZ475,2)*0.5),2)</f>
        <v>0</v>
      </c>
      <c r="DC475">
        <f>ROUND((ROUND(AT475*AG475,2)*0.5),2)</f>
        <v>0</v>
      </c>
      <c r="DD475" t="s">
        <v>3</v>
      </c>
      <c r="DE475" t="s">
        <v>3</v>
      </c>
      <c r="DF475">
        <f t="shared" si="220"/>
        <v>0</v>
      </c>
      <c r="DG475">
        <f t="shared" si="218"/>
        <v>0</v>
      </c>
      <c r="DH475">
        <f>ROUND(ROUND(AG475*AK475,0)*CX475,0)</f>
        <v>0</v>
      </c>
      <c r="DI475">
        <f t="shared" ref="DI475:DI485" si="221">ROUND(ROUND(AH475,0)*CX475,0)</f>
        <v>0</v>
      </c>
      <c r="DJ475">
        <f>DI475</f>
        <v>0</v>
      </c>
      <c r="DK475">
        <v>0</v>
      </c>
      <c r="DL475" t="s">
        <v>3</v>
      </c>
      <c r="DM475">
        <v>0</v>
      </c>
      <c r="DN475" t="s">
        <v>3</v>
      </c>
      <c r="DO475">
        <v>0</v>
      </c>
    </row>
    <row r="476" spans="1:119" x14ac:dyDescent="0.2">
      <c r="A476">
        <f>ROW(Source!A558)</f>
        <v>558</v>
      </c>
      <c r="B476">
        <v>69726884</v>
      </c>
      <c r="C476">
        <v>69734738</v>
      </c>
      <c r="D476">
        <v>27439740</v>
      </c>
      <c r="E476">
        <v>1</v>
      </c>
      <c r="F476">
        <v>1</v>
      </c>
      <c r="G476">
        <v>1</v>
      </c>
      <c r="H476">
        <v>2</v>
      </c>
      <c r="I476" t="s">
        <v>1006</v>
      </c>
      <c r="J476" t="s">
        <v>1007</v>
      </c>
      <c r="K476" t="s">
        <v>1008</v>
      </c>
      <c r="L476">
        <v>1368</v>
      </c>
      <c r="N476">
        <v>1011</v>
      </c>
      <c r="O476" t="s">
        <v>978</v>
      </c>
      <c r="P476" t="s">
        <v>978</v>
      </c>
      <c r="Q476">
        <v>1</v>
      </c>
      <c r="W476">
        <v>0</v>
      </c>
      <c r="X476">
        <v>1936917142</v>
      </c>
      <c r="Y476">
        <f>(AT476*0.5)</f>
        <v>1.0449999999999999</v>
      </c>
      <c r="AA476">
        <v>0</v>
      </c>
      <c r="AB476">
        <v>638.41</v>
      </c>
      <c r="AC476">
        <v>200.77</v>
      </c>
      <c r="AD476">
        <v>0</v>
      </c>
      <c r="AE476">
        <v>0</v>
      </c>
      <c r="AF476">
        <v>81.430000000000007</v>
      </c>
      <c r="AG476">
        <v>10.14</v>
      </c>
      <c r="AH476">
        <v>0</v>
      </c>
      <c r="AI476">
        <v>1</v>
      </c>
      <c r="AJ476">
        <v>7.84</v>
      </c>
      <c r="AK476">
        <v>19.8</v>
      </c>
      <c r="AL476">
        <v>1</v>
      </c>
      <c r="AM476">
        <v>5</v>
      </c>
      <c r="AN476">
        <v>0</v>
      </c>
      <c r="AO476">
        <v>1</v>
      </c>
      <c r="AP476">
        <v>1</v>
      </c>
      <c r="AQ476">
        <v>0</v>
      </c>
      <c r="AR476">
        <v>0</v>
      </c>
      <c r="AS476" t="s">
        <v>3</v>
      </c>
      <c r="AT476">
        <v>2.09</v>
      </c>
      <c r="AU476" t="s">
        <v>205</v>
      </c>
      <c r="AV476">
        <v>0</v>
      </c>
      <c r="AW476">
        <v>2</v>
      </c>
      <c r="AX476">
        <v>69734746</v>
      </c>
      <c r="AY476">
        <v>1</v>
      </c>
      <c r="AZ476">
        <v>0</v>
      </c>
      <c r="BA476">
        <v>481</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CV476">
        <v>0</v>
      </c>
      <c r="CW476">
        <f>ROUND(Y476*Source!I558*DO476,9)</f>
        <v>0</v>
      </c>
      <c r="CX476">
        <f>ROUND(Y476*Source!I558,9)</f>
        <v>0</v>
      </c>
      <c r="CY476">
        <f>AB476</f>
        <v>638.41</v>
      </c>
      <c r="CZ476">
        <f>AF476</f>
        <v>81.430000000000007</v>
      </c>
      <c r="DA476">
        <f>AJ476</f>
        <v>7.84</v>
      </c>
      <c r="DB476">
        <f>ROUND((ROUND(AT476*CZ476,2)*0.5),2)</f>
        <v>85.1</v>
      </c>
      <c r="DC476">
        <f>ROUND((ROUND(AT476*AG476,2)*0.5),2)</f>
        <v>10.6</v>
      </c>
      <c r="DD476" t="s">
        <v>3</v>
      </c>
      <c r="DE476" t="s">
        <v>3</v>
      </c>
      <c r="DF476">
        <f t="shared" si="220"/>
        <v>0</v>
      </c>
      <c r="DG476">
        <f>ROUND(ROUND(AF476*AJ476,0)*CX476,0)</f>
        <v>0</v>
      </c>
      <c r="DH476">
        <f>ROUND(ROUND(AG476*AK476,0)*CX476,0)</f>
        <v>0</v>
      </c>
      <c r="DI476">
        <f t="shared" si="221"/>
        <v>0</v>
      </c>
      <c r="DJ476">
        <f>DG476</f>
        <v>0</v>
      </c>
      <c r="DK476">
        <v>0</v>
      </c>
      <c r="DL476" t="s">
        <v>3</v>
      </c>
      <c r="DM476">
        <v>0</v>
      </c>
      <c r="DN476" t="s">
        <v>3</v>
      </c>
      <c r="DO476">
        <v>0</v>
      </c>
    </row>
    <row r="477" spans="1:119" x14ac:dyDescent="0.2">
      <c r="A477">
        <f>ROW(Source!A558)</f>
        <v>558</v>
      </c>
      <c r="B477">
        <v>69726884</v>
      </c>
      <c r="C477">
        <v>69734738</v>
      </c>
      <c r="D477">
        <v>27441148</v>
      </c>
      <c r="E477">
        <v>1</v>
      </c>
      <c r="F477">
        <v>1</v>
      </c>
      <c r="G477">
        <v>1</v>
      </c>
      <c r="H477">
        <v>2</v>
      </c>
      <c r="I477" t="s">
        <v>1009</v>
      </c>
      <c r="J477" t="s">
        <v>1010</v>
      </c>
      <c r="K477" t="s">
        <v>1011</v>
      </c>
      <c r="L477">
        <v>1368</v>
      </c>
      <c r="N477">
        <v>1011</v>
      </c>
      <c r="O477" t="s">
        <v>978</v>
      </c>
      <c r="P477" t="s">
        <v>978</v>
      </c>
      <c r="Q477">
        <v>1</v>
      </c>
      <c r="W477">
        <v>0</v>
      </c>
      <c r="X477">
        <v>-2072447542</v>
      </c>
      <c r="Y477">
        <f>(AT477*0.5)</f>
        <v>16</v>
      </c>
      <c r="AA477">
        <v>0</v>
      </c>
      <c r="AB477">
        <v>11.76</v>
      </c>
      <c r="AC477">
        <v>0</v>
      </c>
      <c r="AD477">
        <v>0</v>
      </c>
      <c r="AE477">
        <v>0</v>
      </c>
      <c r="AF477">
        <v>1.5</v>
      </c>
      <c r="AG477">
        <v>0</v>
      </c>
      <c r="AH477">
        <v>0</v>
      </c>
      <c r="AI477">
        <v>1</v>
      </c>
      <c r="AJ477">
        <v>7.84</v>
      </c>
      <c r="AK477">
        <v>19.8</v>
      </c>
      <c r="AL477">
        <v>1</v>
      </c>
      <c r="AM477">
        <v>5</v>
      </c>
      <c r="AN477">
        <v>0</v>
      </c>
      <c r="AO477">
        <v>1</v>
      </c>
      <c r="AP477">
        <v>1</v>
      </c>
      <c r="AQ477">
        <v>0</v>
      </c>
      <c r="AR477">
        <v>0</v>
      </c>
      <c r="AS477" t="s">
        <v>3</v>
      </c>
      <c r="AT477">
        <v>32</v>
      </c>
      <c r="AU477" t="s">
        <v>205</v>
      </c>
      <c r="AV477">
        <v>0</v>
      </c>
      <c r="AW477">
        <v>2</v>
      </c>
      <c r="AX477">
        <v>69734747</v>
      </c>
      <c r="AY477">
        <v>1</v>
      </c>
      <c r="AZ477">
        <v>0</v>
      </c>
      <c r="BA477">
        <v>482</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CV477">
        <v>0</v>
      </c>
      <c r="CW477">
        <f>ROUND(Y477*Source!I558*DO477,9)</f>
        <v>0</v>
      </c>
      <c r="CX477">
        <f>ROUND(Y477*Source!I558,9)</f>
        <v>0</v>
      </c>
      <c r="CY477">
        <f>AB477</f>
        <v>11.76</v>
      </c>
      <c r="CZ477">
        <f>AF477</f>
        <v>1.5</v>
      </c>
      <c r="DA477">
        <f>AJ477</f>
        <v>7.84</v>
      </c>
      <c r="DB477">
        <f>ROUND((ROUND(AT477*CZ477,2)*0.5),2)</f>
        <v>24</v>
      </c>
      <c r="DC477">
        <f>ROUND((ROUND(AT477*AG477,2)*0.5),2)</f>
        <v>0</v>
      </c>
      <c r="DD477" t="s">
        <v>3</v>
      </c>
      <c r="DE477" t="s">
        <v>3</v>
      </c>
      <c r="DF477">
        <f t="shared" si="220"/>
        <v>0</v>
      </c>
      <c r="DG477">
        <f>ROUND(ROUND(AF477*AJ477,0)*CX477,0)</f>
        <v>0</v>
      </c>
      <c r="DH477">
        <f>ROUND(ROUND(AG477*AK477,0)*CX477,0)</f>
        <v>0</v>
      </c>
      <c r="DI477">
        <f t="shared" si="221"/>
        <v>0</v>
      </c>
      <c r="DJ477">
        <f>DG477</f>
        <v>0</v>
      </c>
      <c r="DK477">
        <v>0</v>
      </c>
      <c r="DL477" t="s">
        <v>3</v>
      </c>
      <c r="DM477">
        <v>0</v>
      </c>
      <c r="DN477" t="s">
        <v>3</v>
      </c>
      <c r="DO477">
        <v>0</v>
      </c>
    </row>
    <row r="478" spans="1:119" x14ac:dyDescent="0.2">
      <c r="A478">
        <f>ROW(Source!A558)</f>
        <v>558</v>
      </c>
      <c r="B478">
        <v>69726884</v>
      </c>
      <c r="C478">
        <v>69734738</v>
      </c>
      <c r="D478">
        <v>27416566</v>
      </c>
      <c r="E478">
        <v>1</v>
      </c>
      <c r="F478">
        <v>1</v>
      </c>
      <c r="G478">
        <v>1</v>
      </c>
      <c r="H478">
        <v>3</v>
      </c>
      <c r="I478" t="s">
        <v>82</v>
      </c>
      <c r="J478" t="s">
        <v>194</v>
      </c>
      <c r="K478" t="s">
        <v>83</v>
      </c>
      <c r="L478">
        <v>1339</v>
      </c>
      <c r="N478">
        <v>1007</v>
      </c>
      <c r="O478" t="s">
        <v>40</v>
      </c>
      <c r="P478" t="s">
        <v>40</v>
      </c>
      <c r="Q478">
        <v>1</v>
      </c>
      <c r="W478">
        <v>0</v>
      </c>
      <c r="X478">
        <v>1967222743</v>
      </c>
      <c r="Y478">
        <f t="shared" ref="Y478:Y509" si="222">AT478</f>
        <v>2</v>
      </c>
      <c r="AA478">
        <v>14.19</v>
      </c>
      <c r="AB478">
        <v>0</v>
      </c>
      <c r="AC478">
        <v>0</v>
      </c>
      <c r="AD478">
        <v>0</v>
      </c>
      <c r="AE478">
        <v>1.97</v>
      </c>
      <c r="AF478">
        <v>0</v>
      </c>
      <c r="AG478">
        <v>0</v>
      </c>
      <c r="AH478">
        <v>0</v>
      </c>
      <c r="AI478">
        <v>7.56</v>
      </c>
      <c r="AJ478">
        <v>1</v>
      </c>
      <c r="AK478">
        <v>1</v>
      </c>
      <c r="AL478">
        <v>1</v>
      </c>
      <c r="AM478">
        <v>0</v>
      </c>
      <c r="AN478">
        <v>0</v>
      </c>
      <c r="AO478">
        <v>0</v>
      </c>
      <c r="AP478">
        <v>1</v>
      </c>
      <c r="AQ478">
        <v>0</v>
      </c>
      <c r="AR478">
        <v>0</v>
      </c>
      <c r="AS478" t="s">
        <v>3</v>
      </c>
      <c r="AT478">
        <v>2</v>
      </c>
      <c r="AU478" t="s">
        <v>3</v>
      </c>
      <c r="AV478">
        <v>0</v>
      </c>
      <c r="AW478">
        <v>2</v>
      </c>
      <c r="AX478">
        <v>69734749</v>
      </c>
      <c r="AY478">
        <v>1</v>
      </c>
      <c r="AZ478">
        <v>16384</v>
      </c>
      <c r="BA478">
        <v>484</v>
      </c>
      <c r="BB478">
        <v>3</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CV478">
        <v>0</v>
      </c>
      <c r="CW478">
        <v>0</v>
      </c>
      <c r="CX478">
        <f>ROUND(Y478*Source!I558,9)</f>
        <v>0</v>
      </c>
      <c r="CY478">
        <f>AA478</f>
        <v>14.19</v>
      </c>
      <c r="CZ478">
        <f>AE478</f>
        <v>1.97</v>
      </c>
      <c r="DA478">
        <f>AI478</f>
        <v>7.56</v>
      </c>
      <c r="DB478">
        <f t="shared" ref="DB478:DB509" si="223">ROUND(ROUND(AT478*CZ478,2),2)</f>
        <v>3.94</v>
      </c>
      <c r="DC478">
        <f t="shared" ref="DC478:DC509" si="224">ROUND(ROUND(AT478*AG478,2),2)</f>
        <v>0</v>
      </c>
      <c r="DD478" t="s">
        <v>3</v>
      </c>
      <c r="DE478" t="s">
        <v>3</v>
      </c>
      <c r="DF478">
        <f>ROUND(ROUND(AE478*AI478,0)*CX478,0)</f>
        <v>0</v>
      </c>
      <c r="DG478">
        <f t="shared" ref="DG478:DG487" si="225">ROUND(ROUND(AF478,0)*CX478,0)</f>
        <v>0</v>
      </c>
      <c r="DH478">
        <f t="shared" ref="DH478:DH486" si="226">ROUND(ROUND(AG478,0)*CX478,0)</f>
        <v>0</v>
      </c>
      <c r="DI478">
        <f t="shared" si="221"/>
        <v>0</v>
      </c>
      <c r="DJ478">
        <f>DF478</f>
        <v>0</v>
      </c>
      <c r="DK478">
        <v>0</v>
      </c>
      <c r="DL478" t="s">
        <v>3</v>
      </c>
      <c r="DM478">
        <v>0</v>
      </c>
      <c r="DN478" t="s">
        <v>3</v>
      </c>
      <c r="DO478">
        <v>0</v>
      </c>
    </row>
    <row r="479" spans="1:119" x14ac:dyDescent="0.2">
      <c r="A479">
        <f>ROW(Source!A561)</f>
        <v>561</v>
      </c>
      <c r="B479">
        <v>69726971</v>
      </c>
      <c r="C479">
        <v>69734751</v>
      </c>
      <c r="D479">
        <v>5510987</v>
      </c>
      <c r="E479">
        <v>1</v>
      </c>
      <c r="F479">
        <v>1</v>
      </c>
      <c r="G479">
        <v>1</v>
      </c>
      <c r="H479">
        <v>1</v>
      </c>
      <c r="I479" t="s">
        <v>1012</v>
      </c>
      <c r="J479" t="s">
        <v>3</v>
      </c>
      <c r="K479" t="s">
        <v>1013</v>
      </c>
      <c r="L479">
        <v>1369</v>
      </c>
      <c r="N479">
        <v>1013</v>
      </c>
      <c r="O479" t="s">
        <v>974</v>
      </c>
      <c r="P479" t="s">
        <v>974</v>
      </c>
      <c r="Q479">
        <v>1</v>
      </c>
      <c r="W479">
        <v>0</v>
      </c>
      <c r="X479">
        <v>-718552242</v>
      </c>
      <c r="Y479">
        <f t="shared" si="222"/>
        <v>46.4</v>
      </c>
      <c r="AA479">
        <v>0</v>
      </c>
      <c r="AB479">
        <v>0</v>
      </c>
      <c r="AC479">
        <v>0</v>
      </c>
      <c r="AD479">
        <v>10.3</v>
      </c>
      <c r="AE479">
        <v>0</v>
      </c>
      <c r="AF479">
        <v>0</v>
      </c>
      <c r="AG479">
        <v>0</v>
      </c>
      <c r="AH479">
        <v>10.3</v>
      </c>
      <c r="AI479">
        <v>1</v>
      </c>
      <c r="AJ479">
        <v>1</v>
      </c>
      <c r="AK479">
        <v>1</v>
      </c>
      <c r="AL479">
        <v>1</v>
      </c>
      <c r="AM479">
        <v>0</v>
      </c>
      <c r="AN479">
        <v>0</v>
      </c>
      <c r="AO479">
        <v>1</v>
      </c>
      <c r="AP479">
        <v>0</v>
      </c>
      <c r="AQ479">
        <v>0</v>
      </c>
      <c r="AR479">
        <v>0</v>
      </c>
      <c r="AS479" t="s">
        <v>3</v>
      </c>
      <c r="AT479">
        <v>46.4</v>
      </c>
      <c r="AU479" t="s">
        <v>3</v>
      </c>
      <c r="AV479">
        <v>1</v>
      </c>
      <c r="AW479">
        <v>2</v>
      </c>
      <c r="AX479">
        <v>69734759</v>
      </c>
      <c r="AY479">
        <v>1</v>
      </c>
      <c r="AZ479">
        <v>0</v>
      </c>
      <c r="BA479">
        <v>485</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CU479">
        <f>ROUND(AT479*Source!I561*AH479*AL479,0)</f>
        <v>0</v>
      </c>
      <c r="CV479">
        <f>ROUND(Y479*Source!I561,9)</f>
        <v>0</v>
      </c>
      <c r="CW479">
        <v>0</v>
      </c>
      <c r="CX479">
        <f>ROUND(Y479*Source!I561,9)</f>
        <v>0</v>
      </c>
      <c r="CY479">
        <f>AD479</f>
        <v>10.3</v>
      </c>
      <c r="CZ479">
        <f>AH479</f>
        <v>10.3</v>
      </c>
      <c r="DA479">
        <f>AL479</f>
        <v>1</v>
      </c>
      <c r="DB479">
        <f t="shared" si="223"/>
        <v>477.92</v>
      </c>
      <c r="DC479">
        <f t="shared" si="224"/>
        <v>0</v>
      </c>
      <c r="DD479" t="s">
        <v>3</v>
      </c>
      <c r="DE479" t="s">
        <v>3</v>
      </c>
      <c r="DF479">
        <f t="shared" ref="DF479:DF489" si="227">ROUND(ROUND(AE479,0)*CX479,0)</f>
        <v>0</v>
      </c>
      <c r="DG479">
        <f t="shared" si="225"/>
        <v>0</v>
      </c>
      <c r="DH479">
        <f t="shared" si="226"/>
        <v>0</v>
      </c>
      <c r="DI479">
        <f t="shared" si="221"/>
        <v>0</v>
      </c>
      <c r="DJ479">
        <f>DI479</f>
        <v>0</v>
      </c>
      <c r="DK479">
        <v>0</v>
      </c>
      <c r="DL479" t="s">
        <v>3</v>
      </c>
      <c r="DM479">
        <v>0</v>
      </c>
      <c r="DN479" t="s">
        <v>3</v>
      </c>
      <c r="DO479">
        <v>0</v>
      </c>
    </row>
    <row r="480" spans="1:119" x14ac:dyDescent="0.2">
      <c r="A480">
        <f>ROW(Source!A561)</f>
        <v>561</v>
      </c>
      <c r="B480">
        <v>69726971</v>
      </c>
      <c r="C480">
        <v>69734751</v>
      </c>
      <c r="D480">
        <v>121548</v>
      </c>
      <c r="E480">
        <v>1</v>
      </c>
      <c r="F480">
        <v>1</v>
      </c>
      <c r="G480">
        <v>1</v>
      </c>
      <c r="H480">
        <v>1</v>
      </c>
      <c r="I480" t="s">
        <v>36</v>
      </c>
      <c r="J480" t="s">
        <v>3</v>
      </c>
      <c r="K480" t="s">
        <v>981</v>
      </c>
      <c r="L480">
        <v>608254</v>
      </c>
      <c r="N480">
        <v>1013</v>
      </c>
      <c r="O480" t="s">
        <v>982</v>
      </c>
      <c r="P480" t="s">
        <v>982</v>
      </c>
      <c r="Q480">
        <v>1</v>
      </c>
      <c r="W480">
        <v>0</v>
      </c>
      <c r="X480">
        <v>-185737400</v>
      </c>
      <c r="Y480">
        <f t="shared" si="222"/>
        <v>0.4</v>
      </c>
      <c r="AA480">
        <v>0</v>
      </c>
      <c r="AB480">
        <v>0</v>
      </c>
      <c r="AC480">
        <v>0</v>
      </c>
      <c r="AD480">
        <v>0</v>
      </c>
      <c r="AE480">
        <v>0</v>
      </c>
      <c r="AF480">
        <v>0</v>
      </c>
      <c r="AG480">
        <v>0</v>
      </c>
      <c r="AH480">
        <v>0</v>
      </c>
      <c r="AI480">
        <v>1</v>
      </c>
      <c r="AJ480">
        <v>1</v>
      </c>
      <c r="AK480">
        <v>1</v>
      </c>
      <c r="AL480">
        <v>1</v>
      </c>
      <c r="AM480">
        <v>0</v>
      </c>
      <c r="AN480">
        <v>0</v>
      </c>
      <c r="AO480">
        <v>1</v>
      </c>
      <c r="AP480">
        <v>0</v>
      </c>
      <c r="AQ480">
        <v>0</v>
      </c>
      <c r="AR480">
        <v>0</v>
      </c>
      <c r="AS480" t="s">
        <v>3</v>
      </c>
      <c r="AT480">
        <v>0.4</v>
      </c>
      <c r="AU480" t="s">
        <v>3</v>
      </c>
      <c r="AV480">
        <v>2</v>
      </c>
      <c r="AW480">
        <v>2</v>
      </c>
      <c r="AX480">
        <v>69734760</v>
      </c>
      <c r="AY480">
        <v>1</v>
      </c>
      <c r="AZ480">
        <v>0</v>
      </c>
      <c r="BA480">
        <v>486</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CV480">
        <v>0</v>
      </c>
      <c r="CW480">
        <v>0</v>
      </c>
      <c r="CX480">
        <f>ROUND(Y480*Source!I561,9)</f>
        <v>0</v>
      </c>
      <c r="CY480">
        <f>AD480</f>
        <v>0</v>
      </c>
      <c r="CZ480">
        <f>AH480</f>
        <v>0</v>
      </c>
      <c r="DA480">
        <f>AL480</f>
        <v>1</v>
      </c>
      <c r="DB480">
        <f t="shared" si="223"/>
        <v>0</v>
      </c>
      <c r="DC480">
        <f t="shared" si="224"/>
        <v>0</v>
      </c>
      <c r="DD480" t="s">
        <v>3</v>
      </c>
      <c r="DE480" t="s">
        <v>3</v>
      </c>
      <c r="DF480">
        <f t="shared" si="227"/>
        <v>0</v>
      </c>
      <c r="DG480">
        <f t="shared" si="225"/>
        <v>0</v>
      </c>
      <c r="DH480">
        <f t="shared" si="226"/>
        <v>0</v>
      </c>
      <c r="DI480">
        <f t="shared" si="221"/>
        <v>0</v>
      </c>
      <c r="DJ480">
        <f>DI480</f>
        <v>0</v>
      </c>
      <c r="DK480">
        <v>0</v>
      </c>
      <c r="DL480" t="s">
        <v>3</v>
      </c>
      <c r="DM480">
        <v>0</v>
      </c>
      <c r="DN480" t="s">
        <v>3</v>
      </c>
      <c r="DO480">
        <v>0</v>
      </c>
    </row>
    <row r="481" spans="1:119" x14ac:dyDescent="0.2">
      <c r="A481">
        <f>ROW(Source!A561)</f>
        <v>561</v>
      </c>
      <c r="B481">
        <v>69726971</v>
      </c>
      <c r="C481">
        <v>69734751</v>
      </c>
      <c r="D481">
        <v>10844859</v>
      </c>
      <c r="E481">
        <v>1</v>
      </c>
      <c r="F481">
        <v>1</v>
      </c>
      <c r="G481">
        <v>1</v>
      </c>
      <c r="H481">
        <v>2</v>
      </c>
      <c r="I481" t="s">
        <v>1014</v>
      </c>
      <c r="J481" t="s">
        <v>1015</v>
      </c>
      <c r="K481" t="s">
        <v>1016</v>
      </c>
      <c r="L481">
        <v>1480</v>
      </c>
      <c r="N481">
        <v>1013</v>
      </c>
      <c r="O481" t="s">
        <v>1017</v>
      </c>
      <c r="P481" t="s">
        <v>1018</v>
      </c>
      <c r="Q481">
        <v>1</v>
      </c>
      <c r="W481">
        <v>0</v>
      </c>
      <c r="X481">
        <v>1241890182</v>
      </c>
      <c r="Y481">
        <f t="shared" si="222"/>
        <v>0.15</v>
      </c>
      <c r="AA481">
        <v>0</v>
      </c>
      <c r="AB481">
        <v>55.14</v>
      </c>
      <c r="AC481">
        <v>13.02</v>
      </c>
      <c r="AD481">
        <v>0</v>
      </c>
      <c r="AE481">
        <v>0</v>
      </c>
      <c r="AF481">
        <v>55.14</v>
      </c>
      <c r="AG481">
        <v>13.02</v>
      </c>
      <c r="AH481">
        <v>0</v>
      </c>
      <c r="AI481">
        <v>1</v>
      </c>
      <c r="AJ481">
        <v>1</v>
      </c>
      <c r="AK481">
        <v>1</v>
      </c>
      <c r="AL481">
        <v>1</v>
      </c>
      <c r="AM481">
        <v>0</v>
      </c>
      <c r="AN481">
        <v>0</v>
      </c>
      <c r="AO481">
        <v>1</v>
      </c>
      <c r="AP481">
        <v>0</v>
      </c>
      <c r="AQ481">
        <v>0</v>
      </c>
      <c r="AR481">
        <v>0</v>
      </c>
      <c r="AS481" t="s">
        <v>3</v>
      </c>
      <c r="AT481">
        <v>0.15</v>
      </c>
      <c r="AU481" t="s">
        <v>3</v>
      </c>
      <c r="AV481">
        <v>0</v>
      </c>
      <c r="AW481">
        <v>2</v>
      </c>
      <c r="AX481">
        <v>69734761</v>
      </c>
      <c r="AY481">
        <v>1</v>
      </c>
      <c r="AZ481">
        <v>0</v>
      </c>
      <c r="BA481">
        <v>487</v>
      </c>
      <c r="BB481">
        <v>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CV481">
        <v>0</v>
      </c>
      <c r="CW481">
        <f>ROUND(Y481*Source!I561*DO481,9)</f>
        <v>0</v>
      </c>
      <c r="CX481">
        <f>ROUND(Y481*Source!I561,9)</f>
        <v>0</v>
      </c>
      <c r="CY481">
        <f>AB481</f>
        <v>55.14</v>
      </c>
      <c r="CZ481">
        <f>AF481</f>
        <v>55.14</v>
      </c>
      <c r="DA481">
        <f>AJ481</f>
        <v>1</v>
      </c>
      <c r="DB481">
        <f t="shared" si="223"/>
        <v>8.27</v>
      </c>
      <c r="DC481">
        <f t="shared" si="224"/>
        <v>1.95</v>
      </c>
      <c r="DD481" t="s">
        <v>3</v>
      </c>
      <c r="DE481" t="s">
        <v>3</v>
      </c>
      <c r="DF481">
        <f t="shared" si="227"/>
        <v>0</v>
      </c>
      <c r="DG481">
        <f t="shared" si="225"/>
        <v>0</v>
      </c>
      <c r="DH481">
        <f t="shared" si="226"/>
        <v>0</v>
      </c>
      <c r="DI481">
        <f t="shared" si="221"/>
        <v>0</v>
      </c>
      <c r="DJ481">
        <f>DG481</f>
        <v>0</v>
      </c>
      <c r="DK481">
        <v>0</v>
      </c>
      <c r="DL481" t="s">
        <v>3</v>
      </c>
      <c r="DM481">
        <v>0</v>
      </c>
      <c r="DN481" t="s">
        <v>3</v>
      </c>
      <c r="DO481">
        <v>0</v>
      </c>
    </row>
    <row r="482" spans="1:119" x14ac:dyDescent="0.2">
      <c r="A482">
        <f>ROW(Source!A561)</f>
        <v>561</v>
      </c>
      <c r="B482">
        <v>69726971</v>
      </c>
      <c r="C482">
        <v>69734751</v>
      </c>
      <c r="D482">
        <v>10843192</v>
      </c>
      <c r="E482">
        <v>1</v>
      </c>
      <c r="F482">
        <v>1</v>
      </c>
      <c r="G482">
        <v>1</v>
      </c>
      <c r="H482">
        <v>2</v>
      </c>
      <c r="I482" t="s">
        <v>975</v>
      </c>
      <c r="J482" t="s">
        <v>1019</v>
      </c>
      <c r="K482" t="s">
        <v>1020</v>
      </c>
      <c r="L482">
        <v>1480</v>
      </c>
      <c r="N482">
        <v>1013</v>
      </c>
      <c r="O482" t="s">
        <v>1017</v>
      </c>
      <c r="P482" t="s">
        <v>1018</v>
      </c>
      <c r="Q482">
        <v>1</v>
      </c>
      <c r="W482">
        <v>0</v>
      </c>
      <c r="X482">
        <v>-1592911513</v>
      </c>
      <c r="Y482">
        <f t="shared" si="222"/>
        <v>0.25</v>
      </c>
      <c r="AA482">
        <v>0</v>
      </c>
      <c r="AB482">
        <v>85.94</v>
      </c>
      <c r="AC482">
        <v>0</v>
      </c>
      <c r="AD482">
        <v>0</v>
      </c>
      <c r="AE482">
        <v>0</v>
      </c>
      <c r="AF482">
        <v>85.94</v>
      </c>
      <c r="AG482">
        <v>0</v>
      </c>
      <c r="AH482">
        <v>0</v>
      </c>
      <c r="AI482">
        <v>1</v>
      </c>
      <c r="AJ482">
        <v>1</v>
      </c>
      <c r="AK482">
        <v>1</v>
      </c>
      <c r="AL482">
        <v>1</v>
      </c>
      <c r="AM482">
        <v>0</v>
      </c>
      <c r="AN482">
        <v>0</v>
      </c>
      <c r="AO482">
        <v>1</v>
      </c>
      <c r="AP482">
        <v>0</v>
      </c>
      <c r="AQ482">
        <v>0</v>
      </c>
      <c r="AR482">
        <v>0</v>
      </c>
      <c r="AS482" t="s">
        <v>3</v>
      </c>
      <c r="AT482">
        <v>0.25</v>
      </c>
      <c r="AU482" t="s">
        <v>3</v>
      </c>
      <c r="AV482">
        <v>0</v>
      </c>
      <c r="AW482">
        <v>2</v>
      </c>
      <c r="AX482">
        <v>69734762</v>
      </c>
      <c r="AY482">
        <v>1</v>
      </c>
      <c r="AZ482">
        <v>0</v>
      </c>
      <c r="BA482">
        <v>488</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CV482">
        <v>0</v>
      </c>
      <c r="CW482">
        <f>ROUND(Y482*Source!I561*DO482,9)</f>
        <v>0</v>
      </c>
      <c r="CX482">
        <f>ROUND(Y482*Source!I561,9)</f>
        <v>0</v>
      </c>
      <c r="CY482">
        <f>AB482</f>
        <v>85.94</v>
      </c>
      <c r="CZ482">
        <f>AF482</f>
        <v>85.94</v>
      </c>
      <c r="DA482">
        <f>AJ482</f>
        <v>1</v>
      </c>
      <c r="DB482">
        <f t="shared" si="223"/>
        <v>21.49</v>
      </c>
      <c r="DC482">
        <f t="shared" si="224"/>
        <v>0</v>
      </c>
      <c r="DD482" t="s">
        <v>3</v>
      </c>
      <c r="DE482" t="s">
        <v>3</v>
      </c>
      <c r="DF482">
        <f t="shared" si="227"/>
        <v>0</v>
      </c>
      <c r="DG482">
        <f t="shared" si="225"/>
        <v>0</v>
      </c>
      <c r="DH482">
        <f t="shared" si="226"/>
        <v>0</v>
      </c>
      <c r="DI482">
        <f t="shared" si="221"/>
        <v>0</v>
      </c>
      <c r="DJ482">
        <f>DG482</f>
        <v>0</v>
      </c>
      <c r="DK482">
        <v>0</v>
      </c>
      <c r="DL482" t="s">
        <v>3</v>
      </c>
      <c r="DM482">
        <v>0</v>
      </c>
      <c r="DN482" t="s">
        <v>3</v>
      </c>
      <c r="DO482">
        <v>0</v>
      </c>
    </row>
    <row r="483" spans="1:119" x14ac:dyDescent="0.2">
      <c r="A483">
        <f>ROW(Source!A561)</f>
        <v>561</v>
      </c>
      <c r="B483">
        <v>69726971</v>
      </c>
      <c r="C483">
        <v>69734751</v>
      </c>
      <c r="D483">
        <v>10836736</v>
      </c>
      <c r="E483">
        <v>1</v>
      </c>
      <c r="F483">
        <v>1</v>
      </c>
      <c r="G483">
        <v>1</v>
      </c>
      <c r="H483">
        <v>3</v>
      </c>
      <c r="I483" t="s">
        <v>346</v>
      </c>
      <c r="J483" t="s">
        <v>348</v>
      </c>
      <c r="K483" t="s">
        <v>347</v>
      </c>
      <c r="L483">
        <v>1348</v>
      </c>
      <c r="N483">
        <v>1009</v>
      </c>
      <c r="O483" t="s">
        <v>78</v>
      </c>
      <c r="P483" t="s">
        <v>78</v>
      </c>
      <c r="Q483">
        <v>1000</v>
      </c>
      <c r="W483">
        <v>0</v>
      </c>
      <c r="X483">
        <v>1012753382</v>
      </c>
      <c r="Y483">
        <f t="shared" si="222"/>
        <v>1.4E-2</v>
      </c>
      <c r="AA483">
        <v>24700</v>
      </c>
      <c r="AB483">
        <v>0</v>
      </c>
      <c r="AC483">
        <v>0</v>
      </c>
      <c r="AD483">
        <v>0</v>
      </c>
      <c r="AE483">
        <v>24700</v>
      </c>
      <c r="AF483">
        <v>0</v>
      </c>
      <c r="AG483">
        <v>0</v>
      </c>
      <c r="AH483">
        <v>0</v>
      </c>
      <c r="AI483">
        <v>1</v>
      </c>
      <c r="AJ483">
        <v>1</v>
      </c>
      <c r="AK483">
        <v>1</v>
      </c>
      <c r="AL483">
        <v>1</v>
      </c>
      <c r="AM483">
        <v>0</v>
      </c>
      <c r="AN483">
        <v>0</v>
      </c>
      <c r="AO483">
        <v>0</v>
      </c>
      <c r="AP483">
        <v>1</v>
      </c>
      <c r="AQ483">
        <v>0</v>
      </c>
      <c r="AR483">
        <v>0</v>
      </c>
      <c r="AS483" t="s">
        <v>3</v>
      </c>
      <c r="AT483">
        <v>1.4E-2</v>
      </c>
      <c r="AU483" t="s">
        <v>3</v>
      </c>
      <c r="AV483">
        <v>0</v>
      </c>
      <c r="AW483">
        <v>2</v>
      </c>
      <c r="AX483">
        <v>69734763</v>
      </c>
      <c r="AY483">
        <v>1</v>
      </c>
      <c r="AZ483">
        <v>0</v>
      </c>
      <c r="BA483">
        <v>489</v>
      </c>
      <c r="BB483">
        <v>3</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CV483">
        <v>0</v>
      </c>
      <c r="CW483">
        <v>0</v>
      </c>
      <c r="CX483">
        <f>ROUND(Y483*Source!I561,9)</f>
        <v>0</v>
      </c>
      <c r="CY483">
        <f>AA483</f>
        <v>24700</v>
      </c>
      <c r="CZ483">
        <f>AE483</f>
        <v>24700</v>
      </c>
      <c r="DA483">
        <f>AI483</f>
        <v>1</v>
      </c>
      <c r="DB483">
        <f t="shared" si="223"/>
        <v>345.8</v>
      </c>
      <c r="DC483">
        <f t="shared" si="224"/>
        <v>0</v>
      </c>
      <c r="DD483" t="s">
        <v>3</v>
      </c>
      <c r="DE483" t="s">
        <v>3</v>
      </c>
      <c r="DF483">
        <f t="shared" si="227"/>
        <v>0</v>
      </c>
      <c r="DG483">
        <f t="shared" si="225"/>
        <v>0</v>
      </c>
      <c r="DH483">
        <f t="shared" si="226"/>
        <v>0</v>
      </c>
      <c r="DI483">
        <f t="shared" si="221"/>
        <v>0</v>
      </c>
      <c r="DJ483">
        <f>DF483</f>
        <v>0</v>
      </c>
      <c r="DK483">
        <v>0</v>
      </c>
      <c r="DL483" t="s">
        <v>3</v>
      </c>
      <c r="DM483">
        <v>0</v>
      </c>
      <c r="DN483" t="s">
        <v>3</v>
      </c>
      <c r="DO483">
        <v>0</v>
      </c>
    </row>
    <row r="484" spans="1:119" x14ac:dyDescent="0.2">
      <c r="A484">
        <f>ROW(Source!A561)</f>
        <v>561</v>
      </c>
      <c r="B484">
        <v>69726971</v>
      </c>
      <c r="C484">
        <v>69734751</v>
      </c>
      <c r="D484">
        <v>10826729</v>
      </c>
      <c r="E484">
        <v>1</v>
      </c>
      <c r="F484">
        <v>1</v>
      </c>
      <c r="G484">
        <v>1</v>
      </c>
      <c r="H484">
        <v>3</v>
      </c>
      <c r="I484" t="s">
        <v>351</v>
      </c>
      <c r="J484" t="s">
        <v>353</v>
      </c>
      <c r="K484" t="s">
        <v>352</v>
      </c>
      <c r="L484">
        <v>1348</v>
      </c>
      <c r="N484">
        <v>1009</v>
      </c>
      <c r="O484" t="s">
        <v>78</v>
      </c>
      <c r="P484" t="s">
        <v>78</v>
      </c>
      <c r="Q484">
        <v>1000</v>
      </c>
      <c r="W484">
        <v>0</v>
      </c>
      <c r="X484">
        <v>-1548626675</v>
      </c>
      <c r="Y484">
        <f t="shared" si="222"/>
        <v>0.45</v>
      </c>
      <c r="AA484">
        <v>25600</v>
      </c>
      <c r="AB484">
        <v>0</v>
      </c>
      <c r="AC484">
        <v>0</v>
      </c>
      <c r="AD484">
        <v>0</v>
      </c>
      <c r="AE484">
        <v>25600</v>
      </c>
      <c r="AF484">
        <v>0</v>
      </c>
      <c r="AG484">
        <v>0</v>
      </c>
      <c r="AH484">
        <v>0</v>
      </c>
      <c r="AI484">
        <v>1</v>
      </c>
      <c r="AJ484">
        <v>1</v>
      </c>
      <c r="AK484">
        <v>1</v>
      </c>
      <c r="AL484">
        <v>1</v>
      </c>
      <c r="AM484">
        <v>0</v>
      </c>
      <c r="AN484">
        <v>0</v>
      </c>
      <c r="AO484">
        <v>0</v>
      </c>
      <c r="AP484">
        <v>1</v>
      </c>
      <c r="AQ484">
        <v>0</v>
      </c>
      <c r="AR484">
        <v>0</v>
      </c>
      <c r="AS484" t="s">
        <v>3</v>
      </c>
      <c r="AT484">
        <v>0.45</v>
      </c>
      <c r="AU484" t="s">
        <v>3</v>
      </c>
      <c r="AV484">
        <v>0</v>
      </c>
      <c r="AW484">
        <v>2</v>
      </c>
      <c r="AX484">
        <v>69734764</v>
      </c>
      <c r="AY484">
        <v>1</v>
      </c>
      <c r="AZ484">
        <v>0</v>
      </c>
      <c r="BA484">
        <v>490</v>
      </c>
      <c r="BB484">
        <v>3</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CV484">
        <v>0</v>
      </c>
      <c r="CW484">
        <v>0</v>
      </c>
      <c r="CX484">
        <f>ROUND(Y484*Source!I561,9)</f>
        <v>0</v>
      </c>
      <c r="CY484">
        <f>AA484</f>
        <v>25600</v>
      </c>
      <c r="CZ484">
        <f>AE484</f>
        <v>25600</v>
      </c>
      <c r="DA484">
        <f>AI484</f>
        <v>1</v>
      </c>
      <c r="DB484">
        <f t="shared" si="223"/>
        <v>11520</v>
      </c>
      <c r="DC484">
        <f t="shared" si="224"/>
        <v>0</v>
      </c>
      <c r="DD484" t="s">
        <v>3</v>
      </c>
      <c r="DE484" t="s">
        <v>3</v>
      </c>
      <c r="DF484">
        <f t="shared" si="227"/>
        <v>0</v>
      </c>
      <c r="DG484">
        <f t="shared" si="225"/>
        <v>0</v>
      </c>
      <c r="DH484">
        <f t="shared" si="226"/>
        <v>0</v>
      </c>
      <c r="DI484">
        <f t="shared" si="221"/>
        <v>0</v>
      </c>
      <c r="DJ484">
        <f>DF484</f>
        <v>0</v>
      </c>
      <c r="DK484">
        <v>0</v>
      </c>
      <c r="DL484" t="s">
        <v>3</v>
      </c>
      <c r="DM484">
        <v>0</v>
      </c>
      <c r="DN484" t="s">
        <v>3</v>
      </c>
      <c r="DO484">
        <v>0</v>
      </c>
    </row>
    <row r="485" spans="1:119" x14ac:dyDescent="0.2">
      <c r="A485">
        <f>ROW(Source!A561)</f>
        <v>561</v>
      </c>
      <c r="B485">
        <v>69726971</v>
      </c>
      <c r="C485">
        <v>69734751</v>
      </c>
      <c r="D485">
        <v>10825323</v>
      </c>
      <c r="E485">
        <v>1</v>
      </c>
      <c r="F485">
        <v>1</v>
      </c>
      <c r="G485">
        <v>1</v>
      </c>
      <c r="H485">
        <v>3</v>
      </c>
      <c r="I485" t="s">
        <v>82</v>
      </c>
      <c r="J485" t="s">
        <v>356</v>
      </c>
      <c r="K485" t="s">
        <v>83</v>
      </c>
      <c r="L485">
        <v>1339</v>
      </c>
      <c r="N485">
        <v>1007</v>
      </c>
      <c r="O485" t="s">
        <v>40</v>
      </c>
      <c r="P485" t="s">
        <v>40</v>
      </c>
      <c r="Q485">
        <v>1</v>
      </c>
      <c r="W485">
        <v>0</v>
      </c>
      <c r="X485">
        <v>1444665788</v>
      </c>
      <c r="Y485">
        <f t="shared" si="222"/>
        <v>0.153</v>
      </c>
      <c r="AA485">
        <v>7.14</v>
      </c>
      <c r="AB485">
        <v>0</v>
      </c>
      <c r="AC485">
        <v>0</v>
      </c>
      <c r="AD485">
        <v>0</v>
      </c>
      <c r="AE485">
        <v>7.14</v>
      </c>
      <c r="AF485">
        <v>0</v>
      </c>
      <c r="AG485">
        <v>0</v>
      </c>
      <c r="AH485">
        <v>0</v>
      </c>
      <c r="AI485">
        <v>1</v>
      </c>
      <c r="AJ485">
        <v>1</v>
      </c>
      <c r="AK485">
        <v>1</v>
      </c>
      <c r="AL485">
        <v>1</v>
      </c>
      <c r="AM485">
        <v>0</v>
      </c>
      <c r="AN485">
        <v>0</v>
      </c>
      <c r="AO485">
        <v>0</v>
      </c>
      <c r="AP485">
        <v>1</v>
      </c>
      <c r="AQ485">
        <v>0</v>
      </c>
      <c r="AR485">
        <v>0</v>
      </c>
      <c r="AS485" t="s">
        <v>3</v>
      </c>
      <c r="AT485">
        <v>0.153</v>
      </c>
      <c r="AU485" t="s">
        <v>3</v>
      </c>
      <c r="AV485">
        <v>0</v>
      </c>
      <c r="AW485">
        <v>2</v>
      </c>
      <c r="AX485">
        <v>69734765</v>
      </c>
      <c r="AY485">
        <v>1</v>
      </c>
      <c r="AZ485">
        <v>0</v>
      </c>
      <c r="BA485">
        <v>491</v>
      </c>
      <c r="BB485">
        <v>3</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CV485">
        <v>0</v>
      </c>
      <c r="CW485">
        <v>0</v>
      </c>
      <c r="CX485">
        <f>ROUND(Y485*Source!I561,9)</f>
        <v>0</v>
      </c>
      <c r="CY485">
        <f>AA485</f>
        <v>7.14</v>
      </c>
      <c r="CZ485">
        <f>AE485</f>
        <v>7.14</v>
      </c>
      <c r="DA485">
        <f>AI485</f>
        <v>1</v>
      </c>
      <c r="DB485">
        <f t="shared" si="223"/>
        <v>1.0900000000000001</v>
      </c>
      <c r="DC485">
        <f t="shared" si="224"/>
        <v>0</v>
      </c>
      <c r="DD485" t="s">
        <v>3</v>
      </c>
      <c r="DE485" t="s">
        <v>3</v>
      </c>
      <c r="DF485">
        <f t="shared" si="227"/>
        <v>0</v>
      </c>
      <c r="DG485">
        <f t="shared" si="225"/>
        <v>0</v>
      </c>
      <c r="DH485">
        <f t="shared" si="226"/>
        <v>0</v>
      </c>
      <c r="DI485">
        <f t="shared" si="221"/>
        <v>0</v>
      </c>
      <c r="DJ485">
        <f>DF485</f>
        <v>0</v>
      </c>
      <c r="DK485">
        <v>0</v>
      </c>
      <c r="DL485" t="s">
        <v>3</v>
      </c>
      <c r="DM485">
        <v>0</v>
      </c>
      <c r="DN485" t="s">
        <v>3</v>
      </c>
      <c r="DO485">
        <v>0</v>
      </c>
    </row>
    <row r="486" spans="1:119" x14ac:dyDescent="0.2">
      <c r="A486">
        <f>ROW(Source!A562)</f>
        <v>562</v>
      </c>
      <c r="B486">
        <v>69726884</v>
      </c>
      <c r="C486">
        <v>69734751</v>
      </c>
      <c r="D486">
        <v>5510987</v>
      </c>
      <c r="E486">
        <v>1</v>
      </c>
      <c r="F486">
        <v>1</v>
      </c>
      <c r="G486">
        <v>1</v>
      </c>
      <c r="H486">
        <v>1</v>
      </c>
      <c r="I486" t="s">
        <v>1012</v>
      </c>
      <c r="J486" t="s">
        <v>3</v>
      </c>
      <c r="K486" t="s">
        <v>1013</v>
      </c>
      <c r="L486">
        <v>1369</v>
      </c>
      <c r="N486">
        <v>1013</v>
      </c>
      <c r="O486" t="s">
        <v>974</v>
      </c>
      <c r="P486" t="s">
        <v>974</v>
      </c>
      <c r="Q486">
        <v>1</v>
      </c>
      <c r="W486">
        <v>0</v>
      </c>
      <c r="X486">
        <v>-718552242</v>
      </c>
      <c r="Y486">
        <f t="shared" si="222"/>
        <v>46.4</v>
      </c>
      <c r="AA486">
        <v>0</v>
      </c>
      <c r="AB486">
        <v>0</v>
      </c>
      <c r="AC486">
        <v>0</v>
      </c>
      <c r="AD486">
        <v>261.20999999999998</v>
      </c>
      <c r="AE486">
        <v>0</v>
      </c>
      <c r="AF486">
        <v>0</v>
      </c>
      <c r="AG486">
        <v>0</v>
      </c>
      <c r="AH486">
        <v>10.3</v>
      </c>
      <c r="AI486">
        <v>1</v>
      </c>
      <c r="AJ486">
        <v>1</v>
      </c>
      <c r="AK486">
        <v>1</v>
      </c>
      <c r="AL486">
        <v>25.36</v>
      </c>
      <c r="AM486">
        <v>5</v>
      </c>
      <c r="AN486">
        <v>0</v>
      </c>
      <c r="AO486">
        <v>1</v>
      </c>
      <c r="AP486">
        <v>0</v>
      </c>
      <c r="AQ486">
        <v>0</v>
      </c>
      <c r="AR486">
        <v>0</v>
      </c>
      <c r="AS486" t="s">
        <v>3</v>
      </c>
      <c r="AT486">
        <v>46.4</v>
      </c>
      <c r="AU486" t="s">
        <v>3</v>
      </c>
      <c r="AV486">
        <v>1</v>
      </c>
      <c r="AW486">
        <v>2</v>
      </c>
      <c r="AX486">
        <v>69734759</v>
      </c>
      <c r="AY486">
        <v>1</v>
      </c>
      <c r="AZ486">
        <v>0</v>
      </c>
      <c r="BA486">
        <v>492</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CU486">
        <f>ROUND(AT486*Source!I562*AH486*AL486,0)</f>
        <v>0</v>
      </c>
      <c r="CV486">
        <f>ROUND(Y486*Source!I562,9)</f>
        <v>0</v>
      </c>
      <c r="CW486">
        <v>0</v>
      </c>
      <c r="CX486">
        <f>ROUND(Y486*Source!I562,9)</f>
        <v>0</v>
      </c>
      <c r="CY486">
        <f>AD486</f>
        <v>261.20999999999998</v>
      </c>
      <c r="CZ486">
        <f>AH486</f>
        <v>10.3</v>
      </c>
      <c r="DA486">
        <f>AL486</f>
        <v>25.36</v>
      </c>
      <c r="DB486">
        <f t="shared" si="223"/>
        <v>477.92</v>
      </c>
      <c r="DC486">
        <f t="shared" si="224"/>
        <v>0</v>
      </c>
      <c r="DD486" t="s">
        <v>3</v>
      </c>
      <c r="DE486" t="s">
        <v>3</v>
      </c>
      <c r="DF486">
        <f t="shared" si="227"/>
        <v>0</v>
      </c>
      <c r="DG486">
        <f t="shared" si="225"/>
        <v>0</v>
      </c>
      <c r="DH486">
        <f t="shared" si="226"/>
        <v>0</v>
      </c>
      <c r="DI486">
        <f>ROUND(ROUND(AH486*AL486,0)*CX486,0)</f>
        <v>0</v>
      </c>
      <c r="DJ486">
        <f>DI486</f>
        <v>0</v>
      </c>
      <c r="DK486">
        <v>0</v>
      </c>
      <c r="DL486" t="s">
        <v>3</v>
      </c>
      <c r="DM486">
        <v>0</v>
      </c>
      <c r="DN486" t="s">
        <v>3</v>
      </c>
      <c r="DO486">
        <v>0</v>
      </c>
    </row>
    <row r="487" spans="1:119" x14ac:dyDescent="0.2">
      <c r="A487">
        <f>ROW(Source!A562)</f>
        <v>562</v>
      </c>
      <c r="B487">
        <v>69726884</v>
      </c>
      <c r="C487">
        <v>69734751</v>
      </c>
      <c r="D487">
        <v>121548</v>
      </c>
      <c r="E487">
        <v>1</v>
      </c>
      <c r="F487">
        <v>1</v>
      </c>
      <c r="G487">
        <v>1</v>
      </c>
      <c r="H487">
        <v>1</v>
      </c>
      <c r="I487" t="s">
        <v>36</v>
      </c>
      <c r="J487" t="s">
        <v>3</v>
      </c>
      <c r="K487" t="s">
        <v>981</v>
      </c>
      <c r="L487">
        <v>608254</v>
      </c>
      <c r="N487">
        <v>1013</v>
      </c>
      <c r="O487" t="s">
        <v>982</v>
      </c>
      <c r="P487" t="s">
        <v>982</v>
      </c>
      <c r="Q487">
        <v>1</v>
      </c>
      <c r="W487">
        <v>0</v>
      </c>
      <c r="X487">
        <v>-185737400</v>
      </c>
      <c r="Y487">
        <f t="shared" si="222"/>
        <v>0.4</v>
      </c>
      <c r="AA487">
        <v>0</v>
      </c>
      <c r="AB487">
        <v>0</v>
      </c>
      <c r="AC487">
        <v>0</v>
      </c>
      <c r="AD487">
        <v>0</v>
      </c>
      <c r="AE487">
        <v>0</v>
      </c>
      <c r="AF487">
        <v>0</v>
      </c>
      <c r="AG487">
        <v>0</v>
      </c>
      <c r="AH487">
        <v>0</v>
      </c>
      <c r="AI487">
        <v>1</v>
      </c>
      <c r="AJ487">
        <v>1</v>
      </c>
      <c r="AK487">
        <v>19.8</v>
      </c>
      <c r="AL487">
        <v>1</v>
      </c>
      <c r="AM487">
        <v>5</v>
      </c>
      <c r="AN487">
        <v>0</v>
      </c>
      <c r="AO487">
        <v>1</v>
      </c>
      <c r="AP487">
        <v>0</v>
      </c>
      <c r="AQ487">
        <v>0</v>
      </c>
      <c r="AR487">
        <v>0</v>
      </c>
      <c r="AS487" t="s">
        <v>3</v>
      </c>
      <c r="AT487">
        <v>0.4</v>
      </c>
      <c r="AU487" t="s">
        <v>3</v>
      </c>
      <c r="AV487">
        <v>2</v>
      </c>
      <c r="AW487">
        <v>2</v>
      </c>
      <c r="AX487">
        <v>69734760</v>
      </c>
      <c r="AY487">
        <v>1</v>
      </c>
      <c r="AZ487">
        <v>0</v>
      </c>
      <c r="BA487">
        <v>493</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CV487">
        <v>0</v>
      </c>
      <c r="CW487">
        <v>0</v>
      </c>
      <c r="CX487">
        <f>ROUND(Y487*Source!I562,9)</f>
        <v>0</v>
      </c>
      <c r="CY487">
        <f>AD487</f>
        <v>0</v>
      </c>
      <c r="CZ487">
        <f>AH487</f>
        <v>0</v>
      </c>
      <c r="DA487">
        <f>AL487</f>
        <v>1</v>
      </c>
      <c r="DB487">
        <f t="shared" si="223"/>
        <v>0</v>
      </c>
      <c r="DC487">
        <f t="shared" si="224"/>
        <v>0</v>
      </c>
      <c r="DD487" t="s">
        <v>3</v>
      </c>
      <c r="DE487" t="s">
        <v>3</v>
      </c>
      <c r="DF487">
        <f t="shared" si="227"/>
        <v>0</v>
      </c>
      <c r="DG487">
        <f t="shared" si="225"/>
        <v>0</v>
      </c>
      <c r="DH487">
        <f>ROUND(ROUND(AG487*AK487,0)*CX487,0)</f>
        <v>0</v>
      </c>
      <c r="DI487">
        <f t="shared" ref="DI487:DI504" si="228">ROUND(ROUND(AH487,0)*CX487,0)</f>
        <v>0</v>
      </c>
      <c r="DJ487">
        <f>DI487</f>
        <v>0</v>
      </c>
      <c r="DK487">
        <v>0</v>
      </c>
      <c r="DL487" t="s">
        <v>3</v>
      </c>
      <c r="DM487">
        <v>0</v>
      </c>
      <c r="DN487" t="s">
        <v>3</v>
      </c>
      <c r="DO487">
        <v>0</v>
      </c>
    </row>
    <row r="488" spans="1:119" x14ac:dyDescent="0.2">
      <c r="A488">
        <f>ROW(Source!A562)</f>
        <v>562</v>
      </c>
      <c r="B488">
        <v>69726884</v>
      </c>
      <c r="C488">
        <v>69734751</v>
      </c>
      <c r="D488">
        <v>10844859</v>
      </c>
      <c r="E488">
        <v>1</v>
      </c>
      <c r="F488">
        <v>1</v>
      </c>
      <c r="G488">
        <v>1</v>
      </c>
      <c r="H488">
        <v>2</v>
      </c>
      <c r="I488" t="s">
        <v>1014</v>
      </c>
      <c r="J488" t="s">
        <v>1015</v>
      </c>
      <c r="K488" t="s">
        <v>1016</v>
      </c>
      <c r="L488">
        <v>1480</v>
      </c>
      <c r="N488">
        <v>1013</v>
      </c>
      <c r="O488" t="s">
        <v>1017</v>
      </c>
      <c r="P488" t="s">
        <v>1018</v>
      </c>
      <c r="Q488">
        <v>1</v>
      </c>
      <c r="W488">
        <v>0</v>
      </c>
      <c r="X488">
        <v>1241890182</v>
      </c>
      <c r="Y488">
        <f t="shared" si="222"/>
        <v>0.15</v>
      </c>
      <c r="AA488">
        <v>0</v>
      </c>
      <c r="AB488">
        <v>432.3</v>
      </c>
      <c r="AC488">
        <v>257.8</v>
      </c>
      <c r="AD488">
        <v>0</v>
      </c>
      <c r="AE488">
        <v>0</v>
      </c>
      <c r="AF488">
        <v>55.14</v>
      </c>
      <c r="AG488">
        <v>13.02</v>
      </c>
      <c r="AH488">
        <v>0</v>
      </c>
      <c r="AI488">
        <v>1</v>
      </c>
      <c r="AJ488">
        <v>7.84</v>
      </c>
      <c r="AK488">
        <v>19.8</v>
      </c>
      <c r="AL488">
        <v>1</v>
      </c>
      <c r="AM488">
        <v>5</v>
      </c>
      <c r="AN488">
        <v>0</v>
      </c>
      <c r="AO488">
        <v>1</v>
      </c>
      <c r="AP488">
        <v>0</v>
      </c>
      <c r="AQ488">
        <v>0</v>
      </c>
      <c r="AR488">
        <v>0</v>
      </c>
      <c r="AS488" t="s">
        <v>3</v>
      </c>
      <c r="AT488">
        <v>0.15</v>
      </c>
      <c r="AU488" t="s">
        <v>3</v>
      </c>
      <c r="AV488">
        <v>0</v>
      </c>
      <c r="AW488">
        <v>2</v>
      </c>
      <c r="AX488">
        <v>69734761</v>
      </c>
      <c r="AY488">
        <v>1</v>
      </c>
      <c r="AZ488">
        <v>0</v>
      </c>
      <c r="BA488">
        <v>494</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CV488">
        <v>0</v>
      </c>
      <c r="CW488">
        <f>ROUND(Y488*Source!I562*DO488,9)</f>
        <v>0</v>
      </c>
      <c r="CX488">
        <f>ROUND(Y488*Source!I562,9)</f>
        <v>0</v>
      </c>
      <c r="CY488">
        <f>AB488</f>
        <v>432.3</v>
      </c>
      <c r="CZ488">
        <f>AF488</f>
        <v>55.14</v>
      </c>
      <c r="DA488">
        <f>AJ488</f>
        <v>7.84</v>
      </c>
      <c r="DB488">
        <f t="shared" si="223"/>
        <v>8.27</v>
      </c>
      <c r="DC488">
        <f t="shared" si="224"/>
        <v>1.95</v>
      </c>
      <c r="DD488" t="s">
        <v>3</v>
      </c>
      <c r="DE488" t="s">
        <v>3</v>
      </c>
      <c r="DF488">
        <f t="shared" si="227"/>
        <v>0</v>
      </c>
      <c r="DG488">
        <f>ROUND(ROUND(AF488*AJ488,0)*CX488,0)</f>
        <v>0</v>
      </c>
      <c r="DH488">
        <f>ROUND(ROUND(AG488*AK488,0)*CX488,0)</f>
        <v>0</v>
      </c>
      <c r="DI488">
        <f t="shared" si="228"/>
        <v>0</v>
      </c>
      <c r="DJ488">
        <f>DG488</f>
        <v>0</v>
      </c>
      <c r="DK488">
        <v>0</v>
      </c>
      <c r="DL488" t="s">
        <v>3</v>
      </c>
      <c r="DM488">
        <v>0</v>
      </c>
      <c r="DN488" t="s">
        <v>3</v>
      </c>
      <c r="DO488">
        <v>0</v>
      </c>
    </row>
    <row r="489" spans="1:119" x14ac:dyDescent="0.2">
      <c r="A489">
        <f>ROW(Source!A562)</f>
        <v>562</v>
      </c>
      <c r="B489">
        <v>69726884</v>
      </c>
      <c r="C489">
        <v>69734751</v>
      </c>
      <c r="D489">
        <v>10843192</v>
      </c>
      <c r="E489">
        <v>1</v>
      </c>
      <c r="F489">
        <v>1</v>
      </c>
      <c r="G489">
        <v>1</v>
      </c>
      <c r="H489">
        <v>2</v>
      </c>
      <c r="I489" t="s">
        <v>975</v>
      </c>
      <c r="J489" t="s">
        <v>1019</v>
      </c>
      <c r="K489" t="s">
        <v>1020</v>
      </c>
      <c r="L489">
        <v>1480</v>
      </c>
      <c r="N489">
        <v>1013</v>
      </c>
      <c r="O489" t="s">
        <v>1017</v>
      </c>
      <c r="P489" t="s">
        <v>1018</v>
      </c>
      <c r="Q489">
        <v>1</v>
      </c>
      <c r="W489">
        <v>0</v>
      </c>
      <c r="X489">
        <v>-1592911513</v>
      </c>
      <c r="Y489">
        <f t="shared" si="222"/>
        <v>0.25</v>
      </c>
      <c r="AA489">
        <v>0</v>
      </c>
      <c r="AB489">
        <v>673.77</v>
      </c>
      <c r="AC489">
        <v>0</v>
      </c>
      <c r="AD489">
        <v>0</v>
      </c>
      <c r="AE489">
        <v>0</v>
      </c>
      <c r="AF489">
        <v>85.94</v>
      </c>
      <c r="AG489">
        <v>0</v>
      </c>
      <c r="AH489">
        <v>0</v>
      </c>
      <c r="AI489">
        <v>1</v>
      </c>
      <c r="AJ489">
        <v>7.84</v>
      </c>
      <c r="AK489">
        <v>19.8</v>
      </c>
      <c r="AL489">
        <v>1</v>
      </c>
      <c r="AM489">
        <v>5</v>
      </c>
      <c r="AN489">
        <v>0</v>
      </c>
      <c r="AO489">
        <v>1</v>
      </c>
      <c r="AP489">
        <v>0</v>
      </c>
      <c r="AQ489">
        <v>0</v>
      </c>
      <c r="AR489">
        <v>0</v>
      </c>
      <c r="AS489" t="s">
        <v>3</v>
      </c>
      <c r="AT489">
        <v>0.25</v>
      </c>
      <c r="AU489" t="s">
        <v>3</v>
      </c>
      <c r="AV489">
        <v>0</v>
      </c>
      <c r="AW489">
        <v>2</v>
      </c>
      <c r="AX489">
        <v>69734762</v>
      </c>
      <c r="AY489">
        <v>1</v>
      </c>
      <c r="AZ489">
        <v>0</v>
      </c>
      <c r="BA489">
        <v>495</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CV489">
        <v>0</v>
      </c>
      <c r="CW489">
        <f>ROUND(Y489*Source!I562*DO489,9)</f>
        <v>0</v>
      </c>
      <c r="CX489">
        <f>ROUND(Y489*Source!I562,9)</f>
        <v>0</v>
      </c>
      <c r="CY489">
        <f>AB489</f>
        <v>673.77</v>
      </c>
      <c r="CZ489">
        <f>AF489</f>
        <v>85.94</v>
      </c>
      <c r="DA489">
        <f>AJ489</f>
        <v>7.84</v>
      </c>
      <c r="DB489">
        <f t="shared" si="223"/>
        <v>21.49</v>
      </c>
      <c r="DC489">
        <f t="shared" si="224"/>
        <v>0</v>
      </c>
      <c r="DD489" t="s">
        <v>3</v>
      </c>
      <c r="DE489" t="s">
        <v>3</v>
      </c>
      <c r="DF489">
        <f t="shared" si="227"/>
        <v>0</v>
      </c>
      <c r="DG489">
        <f>ROUND(ROUND(AF489*AJ489,0)*CX489,0)</f>
        <v>0</v>
      </c>
      <c r="DH489">
        <f>ROUND(ROUND(AG489*AK489,0)*CX489,0)</f>
        <v>0</v>
      </c>
      <c r="DI489">
        <f t="shared" si="228"/>
        <v>0</v>
      </c>
      <c r="DJ489">
        <f>DG489</f>
        <v>0</v>
      </c>
      <c r="DK489">
        <v>0</v>
      </c>
      <c r="DL489" t="s">
        <v>3</v>
      </c>
      <c r="DM489">
        <v>0</v>
      </c>
      <c r="DN489" t="s">
        <v>3</v>
      </c>
      <c r="DO489">
        <v>0</v>
      </c>
    </row>
    <row r="490" spans="1:119" x14ac:dyDescent="0.2">
      <c r="A490">
        <f>ROW(Source!A562)</f>
        <v>562</v>
      </c>
      <c r="B490">
        <v>69726884</v>
      </c>
      <c r="C490">
        <v>69734751</v>
      </c>
      <c r="D490">
        <v>10836736</v>
      </c>
      <c r="E490">
        <v>1</v>
      </c>
      <c r="F490">
        <v>1</v>
      </c>
      <c r="G490">
        <v>1</v>
      </c>
      <c r="H490">
        <v>3</v>
      </c>
      <c r="I490" t="s">
        <v>346</v>
      </c>
      <c r="J490" t="s">
        <v>348</v>
      </c>
      <c r="K490" t="s">
        <v>347</v>
      </c>
      <c r="L490">
        <v>1348</v>
      </c>
      <c r="N490">
        <v>1009</v>
      </c>
      <c r="O490" t="s">
        <v>78</v>
      </c>
      <c r="P490" t="s">
        <v>78</v>
      </c>
      <c r="Q490">
        <v>1000</v>
      </c>
      <c r="W490">
        <v>0</v>
      </c>
      <c r="X490">
        <v>1012753382</v>
      </c>
      <c r="Y490">
        <f t="shared" si="222"/>
        <v>1.4E-2</v>
      </c>
      <c r="AA490">
        <v>38983</v>
      </c>
      <c r="AB490">
        <v>0</v>
      </c>
      <c r="AC490">
        <v>0</v>
      </c>
      <c r="AD490">
        <v>0</v>
      </c>
      <c r="AE490">
        <v>5391.0999999999995</v>
      </c>
      <c r="AF490">
        <v>0</v>
      </c>
      <c r="AG490">
        <v>0</v>
      </c>
      <c r="AH490">
        <v>0</v>
      </c>
      <c r="AI490">
        <v>7.56</v>
      </c>
      <c r="AJ490">
        <v>1</v>
      </c>
      <c r="AK490">
        <v>1</v>
      </c>
      <c r="AL490">
        <v>1</v>
      </c>
      <c r="AM490">
        <v>0</v>
      </c>
      <c r="AN490">
        <v>0</v>
      </c>
      <c r="AO490">
        <v>0</v>
      </c>
      <c r="AP490">
        <v>1</v>
      </c>
      <c r="AQ490">
        <v>0</v>
      </c>
      <c r="AR490">
        <v>0</v>
      </c>
      <c r="AS490" t="s">
        <v>3</v>
      </c>
      <c r="AT490">
        <v>1.4E-2</v>
      </c>
      <c r="AU490" t="s">
        <v>3</v>
      </c>
      <c r="AV490">
        <v>0</v>
      </c>
      <c r="AW490">
        <v>2</v>
      </c>
      <c r="AX490">
        <v>69734763</v>
      </c>
      <c r="AY490">
        <v>1</v>
      </c>
      <c r="AZ490">
        <v>16384</v>
      </c>
      <c r="BA490">
        <v>496</v>
      </c>
      <c r="BB490">
        <v>3</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CV490">
        <v>0</v>
      </c>
      <c r="CW490">
        <v>0</v>
      </c>
      <c r="CX490">
        <f>ROUND(Y490*Source!I562,9)</f>
        <v>0</v>
      </c>
      <c r="CY490">
        <f>AA490</f>
        <v>38983</v>
      </c>
      <c r="CZ490">
        <f>AE490</f>
        <v>5391.0999999999995</v>
      </c>
      <c r="DA490">
        <f>AI490</f>
        <v>7.56</v>
      </c>
      <c r="DB490">
        <f t="shared" si="223"/>
        <v>75.48</v>
      </c>
      <c r="DC490">
        <f t="shared" si="224"/>
        <v>0</v>
      </c>
      <c r="DD490" t="s">
        <v>3</v>
      </c>
      <c r="DE490" t="s">
        <v>3</v>
      </c>
      <c r="DF490">
        <f>ROUND(ROUND(AE490*AI490,0)*CX490,0)</f>
        <v>0</v>
      </c>
      <c r="DG490">
        <f t="shared" ref="DG490:DG506" si="229">ROUND(ROUND(AF490,0)*CX490,0)</f>
        <v>0</v>
      </c>
      <c r="DH490">
        <f t="shared" ref="DH490:DH505" si="230">ROUND(ROUND(AG490,0)*CX490,0)</f>
        <v>0</v>
      </c>
      <c r="DI490">
        <f t="shared" si="228"/>
        <v>0</v>
      </c>
      <c r="DJ490">
        <f>DF490</f>
        <v>0</v>
      </c>
      <c r="DK490">
        <v>0</v>
      </c>
      <c r="DL490" t="s">
        <v>3</v>
      </c>
      <c r="DM490">
        <v>0</v>
      </c>
      <c r="DN490" t="s">
        <v>3</v>
      </c>
      <c r="DO490">
        <v>0</v>
      </c>
    </row>
    <row r="491" spans="1:119" x14ac:dyDescent="0.2">
      <c r="A491">
        <f>ROW(Source!A562)</f>
        <v>562</v>
      </c>
      <c r="B491">
        <v>69726884</v>
      </c>
      <c r="C491">
        <v>69734751</v>
      </c>
      <c r="D491">
        <v>10826729</v>
      </c>
      <c r="E491">
        <v>1</v>
      </c>
      <c r="F491">
        <v>1</v>
      </c>
      <c r="G491">
        <v>1</v>
      </c>
      <c r="H491">
        <v>3</v>
      </c>
      <c r="I491" t="s">
        <v>351</v>
      </c>
      <c r="J491" t="s">
        <v>353</v>
      </c>
      <c r="K491" t="s">
        <v>352</v>
      </c>
      <c r="L491">
        <v>1348</v>
      </c>
      <c r="N491">
        <v>1009</v>
      </c>
      <c r="O491" t="s">
        <v>78</v>
      </c>
      <c r="P491" t="s">
        <v>78</v>
      </c>
      <c r="Q491">
        <v>1000</v>
      </c>
      <c r="W491">
        <v>0</v>
      </c>
      <c r="X491">
        <v>-1548626675</v>
      </c>
      <c r="Y491">
        <f t="shared" si="222"/>
        <v>0.45</v>
      </c>
      <c r="AA491">
        <v>38330</v>
      </c>
      <c r="AB491">
        <v>0</v>
      </c>
      <c r="AC491">
        <v>0</v>
      </c>
      <c r="AD491">
        <v>0</v>
      </c>
      <c r="AE491">
        <v>5300.7999999999993</v>
      </c>
      <c r="AF491">
        <v>0</v>
      </c>
      <c r="AG491">
        <v>0</v>
      </c>
      <c r="AH491">
        <v>0</v>
      </c>
      <c r="AI491">
        <v>7.56</v>
      </c>
      <c r="AJ491">
        <v>1</v>
      </c>
      <c r="AK491">
        <v>1</v>
      </c>
      <c r="AL491">
        <v>1</v>
      </c>
      <c r="AM491">
        <v>0</v>
      </c>
      <c r="AN491">
        <v>0</v>
      </c>
      <c r="AO491">
        <v>0</v>
      </c>
      <c r="AP491">
        <v>1</v>
      </c>
      <c r="AQ491">
        <v>0</v>
      </c>
      <c r="AR491">
        <v>0</v>
      </c>
      <c r="AS491" t="s">
        <v>3</v>
      </c>
      <c r="AT491">
        <v>0.45</v>
      </c>
      <c r="AU491" t="s">
        <v>3</v>
      </c>
      <c r="AV491">
        <v>0</v>
      </c>
      <c r="AW491">
        <v>2</v>
      </c>
      <c r="AX491">
        <v>69734764</v>
      </c>
      <c r="AY491">
        <v>1</v>
      </c>
      <c r="AZ491">
        <v>16384</v>
      </c>
      <c r="BA491">
        <v>497</v>
      </c>
      <c r="BB491">
        <v>3</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CV491">
        <v>0</v>
      </c>
      <c r="CW491">
        <v>0</v>
      </c>
      <c r="CX491">
        <f>ROUND(Y491*Source!I562,9)</f>
        <v>0</v>
      </c>
      <c r="CY491">
        <f>AA491</f>
        <v>38330</v>
      </c>
      <c r="CZ491">
        <f>AE491</f>
        <v>5300.7999999999993</v>
      </c>
      <c r="DA491">
        <f>AI491</f>
        <v>7.56</v>
      </c>
      <c r="DB491">
        <f t="shared" si="223"/>
        <v>2385.36</v>
      </c>
      <c r="DC491">
        <f t="shared" si="224"/>
        <v>0</v>
      </c>
      <c r="DD491" t="s">
        <v>3</v>
      </c>
      <c r="DE491" t="s">
        <v>3</v>
      </c>
      <c r="DF491">
        <f>ROUND(ROUND(AE491*AI491,0)*CX491,0)</f>
        <v>0</v>
      </c>
      <c r="DG491">
        <f t="shared" si="229"/>
        <v>0</v>
      </c>
      <c r="DH491">
        <f t="shared" si="230"/>
        <v>0</v>
      </c>
      <c r="DI491">
        <f t="shared" si="228"/>
        <v>0</v>
      </c>
      <c r="DJ491">
        <f>DF491</f>
        <v>0</v>
      </c>
      <c r="DK491">
        <v>0</v>
      </c>
      <c r="DL491" t="s">
        <v>3</v>
      </c>
      <c r="DM491">
        <v>0</v>
      </c>
      <c r="DN491" t="s">
        <v>3</v>
      </c>
      <c r="DO491">
        <v>0</v>
      </c>
    </row>
    <row r="492" spans="1:119" x14ac:dyDescent="0.2">
      <c r="A492">
        <f>ROW(Source!A562)</f>
        <v>562</v>
      </c>
      <c r="B492">
        <v>69726884</v>
      </c>
      <c r="C492">
        <v>69734751</v>
      </c>
      <c r="D492">
        <v>10825323</v>
      </c>
      <c r="E492">
        <v>1</v>
      </c>
      <c r="F492">
        <v>1</v>
      </c>
      <c r="G492">
        <v>1</v>
      </c>
      <c r="H492">
        <v>3</v>
      </c>
      <c r="I492" t="s">
        <v>82</v>
      </c>
      <c r="J492" t="s">
        <v>356</v>
      </c>
      <c r="K492" t="s">
        <v>83</v>
      </c>
      <c r="L492">
        <v>1339</v>
      </c>
      <c r="N492">
        <v>1007</v>
      </c>
      <c r="O492" t="s">
        <v>40</v>
      </c>
      <c r="P492" t="s">
        <v>40</v>
      </c>
      <c r="Q492">
        <v>1</v>
      </c>
      <c r="W492">
        <v>0</v>
      </c>
      <c r="X492">
        <v>1444665788</v>
      </c>
      <c r="Y492">
        <f t="shared" si="222"/>
        <v>0.153</v>
      </c>
      <c r="AA492">
        <v>14.19</v>
      </c>
      <c r="AB492">
        <v>0</v>
      </c>
      <c r="AC492">
        <v>0</v>
      </c>
      <c r="AD492">
        <v>0</v>
      </c>
      <c r="AE492">
        <v>1.97</v>
      </c>
      <c r="AF492">
        <v>0</v>
      </c>
      <c r="AG492">
        <v>0</v>
      </c>
      <c r="AH492">
        <v>0</v>
      </c>
      <c r="AI492">
        <v>7.56</v>
      </c>
      <c r="AJ492">
        <v>1</v>
      </c>
      <c r="AK492">
        <v>1</v>
      </c>
      <c r="AL492">
        <v>1</v>
      </c>
      <c r="AM492">
        <v>0</v>
      </c>
      <c r="AN492">
        <v>0</v>
      </c>
      <c r="AO492">
        <v>0</v>
      </c>
      <c r="AP492">
        <v>1</v>
      </c>
      <c r="AQ492">
        <v>0</v>
      </c>
      <c r="AR492">
        <v>0</v>
      </c>
      <c r="AS492" t="s">
        <v>3</v>
      </c>
      <c r="AT492">
        <v>0.153</v>
      </c>
      <c r="AU492" t="s">
        <v>3</v>
      </c>
      <c r="AV492">
        <v>0</v>
      </c>
      <c r="AW492">
        <v>2</v>
      </c>
      <c r="AX492">
        <v>69734765</v>
      </c>
      <c r="AY492">
        <v>1</v>
      </c>
      <c r="AZ492">
        <v>16384</v>
      </c>
      <c r="BA492">
        <v>498</v>
      </c>
      <c r="BB492">
        <v>3</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CV492">
        <v>0</v>
      </c>
      <c r="CW492">
        <v>0</v>
      </c>
      <c r="CX492">
        <f>ROUND(Y492*Source!I562,9)</f>
        <v>0</v>
      </c>
      <c r="CY492">
        <f>AA492</f>
        <v>14.19</v>
      </c>
      <c r="CZ492">
        <f>AE492</f>
        <v>1.97</v>
      </c>
      <c r="DA492">
        <f>AI492</f>
        <v>7.56</v>
      </c>
      <c r="DB492">
        <f t="shared" si="223"/>
        <v>0.3</v>
      </c>
      <c r="DC492">
        <f t="shared" si="224"/>
        <v>0</v>
      </c>
      <c r="DD492" t="s">
        <v>3</v>
      </c>
      <c r="DE492" t="s">
        <v>3</v>
      </c>
      <c r="DF492">
        <f>ROUND(ROUND(AE492*AI492,0)*CX492,0)</f>
        <v>0</v>
      </c>
      <c r="DG492">
        <f t="shared" si="229"/>
        <v>0</v>
      </c>
      <c r="DH492">
        <f t="shared" si="230"/>
        <v>0</v>
      </c>
      <c r="DI492">
        <f t="shared" si="228"/>
        <v>0</v>
      </c>
      <c r="DJ492">
        <f>DF492</f>
        <v>0</v>
      </c>
      <c r="DK492">
        <v>0</v>
      </c>
      <c r="DL492" t="s">
        <v>3</v>
      </c>
      <c r="DM492">
        <v>0</v>
      </c>
      <c r="DN492" t="s">
        <v>3</v>
      </c>
      <c r="DO492">
        <v>0</v>
      </c>
    </row>
    <row r="493" spans="1:119" x14ac:dyDescent="0.2">
      <c r="A493">
        <f>ROW(Source!A569)</f>
        <v>569</v>
      </c>
      <c r="B493">
        <v>69726971</v>
      </c>
      <c r="C493">
        <v>69734769</v>
      </c>
      <c r="D493">
        <v>27498693</v>
      </c>
      <c r="E493">
        <v>1</v>
      </c>
      <c r="F493">
        <v>1</v>
      </c>
      <c r="G493">
        <v>1</v>
      </c>
      <c r="H493">
        <v>1</v>
      </c>
      <c r="I493" t="s">
        <v>979</v>
      </c>
      <c r="J493" t="s">
        <v>3</v>
      </c>
      <c r="K493" t="s">
        <v>980</v>
      </c>
      <c r="L493">
        <v>1369</v>
      </c>
      <c r="N493">
        <v>1013</v>
      </c>
      <c r="O493" t="s">
        <v>974</v>
      </c>
      <c r="P493" t="s">
        <v>974</v>
      </c>
      <c r="Q493">
        <v>1</v>
      </c>
      <c r="W493">
        <v>0</v>
      </c>
      <c r="X493">
        <v>-690051356</v>
      </c>
      <c r="Y493">
        <f t="shared" si="222"/>
        <v>119.78</v>
      </c>
      <c r="AA493">
        <v>0</v>
      </c>
      <c r="AB493">
        <v>0</v>
      </c>
      <c r="AC493">
        <v>0</v>
      </c>
      <c r="AD493">
        <v>8.82</v>
      </c>
      <c r="AE493">
        <v>0</v>
      </c>
      <c r="AF493">
        <v>0</v>
      </c>
      <c r="AG493">
        <v>0</v>
      </c>
      <c r="AH493">
        <v>8.82</v>
      </c>
      <c r="AI493">
        <v>1</v>
      </c>
      <c r="AJ493">
        <v>1</v>
      </c>
      <c r="AK493">
        <v>1</v>
      </c>
      <c r="AL493">
        <v>1</v>
      </c>
      <c r="AM493">
        <v>0</v>
      </c>
      <c r="AN493">
        <v>0</v>
      </c>
      <c r="AO493">
        <v>1</v>
      </c>
      <c r="AP493">
        <v>0</v>
      </c>
      <c r="AQ493">
        <v>0</v>
      </c>
      <c r="AR493">
        <v>0</v>
      </c>
      <c r="AS493" t="s">
        <v>3</v>
      </c>
      <c r="AT493">
        <v>119.78</v>
      </c>
      <c r="AU493" t="s">
        <v>3</v>
      </c>
      <c r="AV493">
        <v>1</v>
      </c>
      <c r="AW493">
        <v>2</v>
      </c>
      <c r="AX493">
        <v>69734782</v>
      </c>
      <c r="AY493">
        <v>1</v>
      </c>
      <c r="AZ493">
        <v>0</v>
      </c>
      <c r="BA493">
        <v>499</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CU493">
        <f>ROUND(AT493*Source!I569*AH493*AL493,0)</f>
        <v>0</v>
      </c>
      <c r="CV493">
        <f>ROUND(Y493*Source!I569,9)</f>
        <v>0</v>
      </c>
      <c r="CW493">
        <v>0</v>
      </c>
      <c r="CX493">
        <f>ROUND(Y493*Source!I569,9)</f>
        <v>0</v>
      </c>
      <c r="CY493">
        <f>AD493</f>
        <v>8.82</v>
      </c>
      <c r="CZ493">
        <f>AH493</f>
        <v>8.82</v>
      </c>
      <c r="DA493">
        <f>AL493</f>
        <v>1</v>
      </c>
      <c r="DB493">
        <f t="shared" si="223"/>
        <v>1056.46</v>
      </c>
      <c r="DC493">
        <f t="shared" si="224"/>
        <v>0</v>
      </c>
      <c r="DD493" t="s">
        <v>3</v>
      </c>
      <c r="DE493" t="s">
        <v>3</v>
      </c>
      <c r="DF493">
        <f t="shared" ref="DF493:DF510" si="231">ROUND(ROUND(AE493,0)*CX493,0)</f>
        <v>0</v>
      </c>
      <c r="DG493">
        <f t="shared" si="229"/>
        <v>0</v>
      </c>
      <c r="DH493">
        <f t="shared" si="230"/>
        <v>0</v>
      </c>
      <c r="DI493">
        <f t="shared" si="228"/>
        <v>0</v>
      </c>
      <c r="DJ493">
        <f>DI493</f>
        <v>0</v>
      </c>
      <c r="DK493">
        <v>0</v>
      </c>
      <c r="DL493" t="s">
        <v>3</v>
      </c>
      <c r="DM493">
        <v>0</v>
      </c>
      <c r="DN493" t="s">
        <v>3</v>
      </c>
      <c r="DO493">
        <v>0</v>
      </c>
    </row>
    <row r="494" spans="1:119" x14ac:dyDescent="0.2">
      <c r="A494">
        <f>ROW(Source!A569)</f>
        <v>569</v>
      </c>
      <c r="B494">
        <v>69726971</v>
      </c>
      <c r="C494">
        <v>69734769</v>
      </c>
      <c r="D494">
        <v>121548</v>
      </c>
      <c r="E494">
        <v>1</v>
      </c>
      <c r="F494">
        <v>1</v>
      </c>
      <c r="G494">
        <v>1</v>
      </c>
      <c r="H494">
        <v>1</v>
      </c>
      <c r="I494" t="s">
        <v>36</v>
      </c>
      <c r="J494" t="s">
        <v>3</v>
      </c>
      <c r="K494" t="s">
        <v>981</v>
      </c>
      <c r="L494">
        <v>608254</v>
      </c>
      <c r="N494">
        <v>1013</v>
      </c>
      <c r="O494" t="s">
        <v>982</v>
      </c>
      <c r="P494" t="s">
        <v>982</v>
      </c>
      <c r="Q494">
        <v>1</v>
      </c>
      <c r="W494">
        <v>0</v>
      </c>
      <c r="X494">
        <v>-185737400</v>
      </c>
      <c r="Y494">
        <f t="shared" si="222"/>
        <v>4.22</v>
      </c>
      <c r="AA494">
        <v>0</v>
      </c>
      <c r="AB494">
        <v>0</v>
      </c>
      <c r="AC494">
        <v>0</v>
      </c>
      <c r="AD494">
        <v>0</v>
      </c>
      <c r="AE494">
        <v>0</v>
      </c>
      <c r="AF494">
        <v>0</v>
      </c>
      <c r="AG494">
        <v>0</v>
      </c>
      <c r="AH494">
        <v>0</v>
      </c>
      <c r="AI494">
        <v>1</v>
      </c>
      <c r="AJ494">
        <v>1</v>
      </c>
      <c r="AK494">
        <v>1</v>
      </c>
      <c r="AL494">
        <v>1</v>
      </c>
      <c r="AM494">
        <v>0</v>
      </c>
      <c r="AN494">
        <v>0</v>
      </c>
      <c r="AO494">
        <v>1</v>
      </c>
      <c r="AP494">
        <v>0</v>
      </c>
      <c r="AQ494">
        <v>0</v>
      </c>
      <c r="AR494">
        <v>0</v>
      </c>
      <c r="AS494" t="s">
        <v>3</v>
      </c>
      <c r="AT494">
        <v>4.22</v>
      </c>
      <c r="AU494" t="s">
        <v>3</v>
      </c>
      <c r="AV494">
        <v>2</v>
      </c>
      <c r="AW494">
        <v>2</v>
      </c>
      <c r="AX494">
        <v>69734783</v>
      </c>
      <c r="AY494">
        <v>1</v>
      </c>
      <c r="AZ494">
        <v>0</v>
      </c>
      <c r="BA494">
        <v>500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0</v>
      </c>
      <c r="CV494">
        <v>0</v>
      </c>
      <c r="CW494">
        <v>0</v>
      </c>
      <c r="CX494">
        <f>ROUND(Y494*Source!I569,9)</f>
        <v>0</v>
      </c>
      <c r="CY494">
        <f>AD494</f>
        <v>0</v>
      </c>
      <c r="CZ494">
        <f>AH494</f>
        <v>0</v>
      </c>
      <c r="DA494">
        <f>AL494</f>
        <v>1</v>
      </c>
      <c r="DB494">
        <f t="shared" si="223"/>
        <v>0</v>
      </c>
      <c r="DC494">
        <f t="shared" si="224"/>
        <v>0</v>
      </c>
      <c r="DD494" t="s">
        <v>3</v>
      </c>
      <c r="DE494" t="s">
        <v>3</v>
      </c>
      <c r="DF494">
        <f t="shared" si="231"/>
        <v>0</v>
      </c>
      <c r="DG494">
        <f t="shared" si="229"/>
        <v>0</v>
      </c>
      <c r="DH494">
        <f t="shared" si="230"/>
        <v>0</v>
      </c>
      <c r="DI494">
        <f t="shared" si="228"/>
        <v>0</v>
      </c>
      <c r="DJ494">
        <f>DI494</f>
        <v>0</v>
      </c>
      <c r="DK494">
        <v>0</v>
      </c>
      <c r="DL494" t="s">
        <v>3</v>
      </c>
      <c r="DM494">
        <v>0</v>
      </c>
      <c r="DN494" t="s">
        <v>3</v>
      </c>
      <c r="DO494">
        <v>0</v>
      </c>
    </row>
    <row r="495" spans="1:119" x14ac:dyDescent="0.2">
      <c r="A495">
        <f>ROW(Source!A569)</f>
        <v>569</v>
      </c>
      <c r="B495">
        <v>69726971</v>
      </c>
      <c r="C495">
        <v>69734769</v>
      </c>
      <c r="D495">
        <v>27439571</v>
      </c>
      <c r="E495">
        <v>1</v>
      </c>
      <c r="F495">
        <v>1</v>
      </c>
      <c r="G495">
        <v>1</v>
      </c>
      <c r="H495">
        <v>2</v>
      </c>
      <c r="I495" t="s">
        <v>983</v>
      </c>
      <c r="J495" t="s">
        <v>984</v>
      </c>
      <c r="K495" t="s">
        <v>985</v>
      </c>
      <c r="L495">
        <v>1368</v>
      </c>
      <c r="N495">
        <v>1011</v>
      </c>
      <c r="O495" t="s">
        <v>978</v>
      </c>
      <c r="P495" t="s">
        <v>978</v>
      </c>
      <c r="Q495">
        <v>1</v>
      </c>
      <c r="W495">
        <v>0</v>
      </c>
      <c r="X495">
        <v>1462286705</v>
      </c>
      <c r="Y495">
        <f t="shared" si="222"/>
        <v>0.36</v>
      </c>
      <c r="AA495">
        <v>0</v>
      </c>
      <c r="AB495">
        <v>88.42</v>
      </c>
      <c r="AC495">
        <v>10.14</v>
      </c>
      <c r="AD495">
        <v>0</v>
      </c>
      <c r="AE495">
        <v>0</v>
      </c>
      <c r="AF495">
        <v>88.42</v>
      </c>
      <c r="AG495">
        <v>10.14</v>
      </c>
      <c r="AH495">
        <v>0</v>
      </c>
      <c r="AI495">
        <v>1</v>
      </c>
      <c r="AJ495">
        <v>1</v>
      </c>
      <c r="AK495">
        <v>1</v>
      </c>
      <c r="AL495">
        <v>1</v>
      </c>
      <c r="AM495">
        <v>0</v>
      </c>
      <c r="AN495">
        <v>0</v>
      </c>
      <c r="AO495">
        <v>1</v>
      </c>
      <c r="AP495">
        <v>0</v>
      </c>
      <c r="AQ495">
        <v>0</v>
      </c>
      <c r="AR495">
        <v>0</v>
      </c>
      <c r="AS495" t="s">
        <v>3</v>
      </c>
      <c r="AT495">
        <v>0.36</v>
      </c>
      <c r="AU495" t="s">
        <v>3</v>
      </c>
      <c r="AV495">
        <v>0</v>
      </c>
      <c r="AW495">
        <v>2</v>
      </c>
      <c r="AX495">
        <v>69734784</v>
      </c>
      <c r="AY495">
        <v>1</v>
      </c>
      <c r="AZ495">
        <v>0</v>
      </c>
      <c r="BA495">
        <v>501</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CV495">
        <v>0</v>
      </c>
      <c r="CW495">
        <f>ROUND(Y495*Source!I569*DO495,9)</f>
        <v>0</v>
      </c>
      <c r="CX495">
        <f>ROUND(Y495*Source!I569,9)</f>
        <v>0</v>
      </c>
      <c r="CY495">
        <f>AB495</f>
        <v>88.42</v>
      </c>
      <c r="CZ495">
        <f>AF495</f>
        <v>88.42</v>
      </c>
      <c r="DA495">
        <f>AJ495</f>
        <v>1</v>
      </c>
      <c r="DB495">
        <f t="shared" si="223"/>
        <v>31.83</v>
      </c>
      <c r="DC495">
        <f t="shared" si="224"/>
        <v>3.65</v>
      </c>
      <c r="DD495" t="s">
        <v>3</v>
      </c>
      <c r="DE495" t="s">
        <v>3</v>
      </c>
      <c r="DF495">
        <f t="shared" si="231"/>
        <v>0</v>
      </c>
      <c r="DG495">
        <f t="shared" si="229"/>
        <v>0</v>
      </c>
      <c r="DH495">
        <f t="shared" si="230"/>
        <v>0</v>
      </c>
      <c r="DI495">
        <f t="shared" si="228"/>
        <v>0</v>
      </c>
      <c r="DJ495">
        <f>DG495</f>
        <v>0</v>
      </c>
      <c r="DK495">
        <v>0</v>
      </c>
      <c r="DL495" t="s">
        <v>3</v>
      </c>
      <c r="DM495">
        <v>0</v>
      </c>
      <c r="DN495" t="s">
        <v>3</v>
      </c>
      <c r="DO495">
        <v>0</v>
      </c>
    </row>
    <row r="496" spans="1:119" x14ac:dyDescent="0.2">
      <c r="A496">
        <f>ROW(Source!A569)</f>
        <v>569</v>
      </c>
      <c r="B496">
        <v>69726971</v>
      </c>
      <c r="C496">
        <v>69734769</v>
      </c>
      <c r="D496">
        <v>27439630</v>
      </c>
      <c r="E496">
        <v>1</v>
      </c>
      <c r="F496">
        <v>1</v>
      </c>
      <c r="G496">
        <v>1</v>
      </c>
      <c r="H496">
        <v>2</v>
      </c>
      <c r="I496" t="s">
        <v>986</v>
      </c>
      <c r="J496" t="s">
        <v>987</v>
      </c>
      <c r="K496" t="s">
        <v>988</v>
      </c>
      <c r="L496">
        <v>1368</v>
      </c>
      <c r="N496">
        <v>1011</v>
      </c>
      <c r="O496" t="s">
        <v>978</v>
      </c>
      <c r="P496" t="s">
        <v>978</v>
      </c>
      <c r="Q496">
        <v>1</v>
      </c>
      <c r="W496">
        <v>0</v>
      </c>
      <c r="X496">
        <v>-72110300</v>
      </c>
      <c r="Y496">
        <f t="shared" si="222"/>
        <v>2.2999999999999998</v>
      </c>
      <c r="AA496">
        <v>0</v>
      </c>
      <c r="AB496">
        <v>31.27</v>
      </c>
      <c r="AC496">
        <v>13.61</v>
      </c>
      <c r="AD496">
        <v>0</v>
      </c>
      <c r="AE496">
        <v>0</v>
      </c>
      <c r="AF496">
        <v>31.27</v>
      </c>
      <c r="AG496">
        <v>13.61</v>
      </c>
      <c r="AH496">
        <v>0</v>
      </c>
      <c r="AI496">
        <v>1</v>
      </c>
      <c r="AJ496">
        <v>1</v>
      </c>
      <c r="AK496">
        <v>1</v>
      </c>
      <c r="AL496">
        <v>1</v>
      </c>
      <c r="AM496">
        <v>0</v>
      </c>
      <c r="AN496">
        <v>0</v>
      </c>
      <c r="AO496">
        <v>1</v>
      </c>
      <c r="AP496">
        <v>0</v>
      </c>
      <c r="AQ496">
        <v>0</v>
      </c>
      <c r="AR496">
        <v>0</v>
      </c>
      <c r="AS496" t="s">
        <v>3</v>
      </c>
      <c r="AT496">
        <v>2.2999999999999998</v>
      </c>
      <c r="AU496" t="s">
        <v>3</v>
      </c>
      <c r="AV496">
        <v>0</v>
      </c>
      <c r="AW496">
        <v>2</v>
      </c>
      <c r="AX496">
        <v>69734785</v>
      </c>
      <c r="AY496">
        <v>1</v>
      </c>
      <c r="AZ496">
        <v>0</v>
      </c>
      <c r="BA496">
        <v>502</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CV496">
        <v>0</v>
      </c>
      <c r="CW496">
        <f>ROUND(Y496*Source!I569*DO496,9)</f>
        <v>0</v>
      </c>
      <c r="CX496">
        <f>ROUND(Y496*Source!I569,9)</f>
        <v>0</v>
      </c>
      <c r="CY496">
        <f>AB496</f>
        <v>31.27</v>
      </c>
      <c r="CZ496">
        <f>AF496</f>
        <v>31.27</v>
      </c>
      <c r="DA496">
        <f>AJ496</f>
        <v>1</v>
      </c>
      <c r="DB496">
        <f t="shared" si="223"/>
        <v>71.92</v>
      </c>
      <c r="DC496">
        <f t="shared" si="224"/>
        <v>31.3</v>
      </c>
      <c r="DD496" t="s">
        <v>3</v>
      </c>
      <c r="DE496" t="s">
        <v>3</v>
      </c>
      <c r="DF496">
        <f t="shared" si="231"/>
        <v>0</v>
      </c>
      <c r="DG496">
        <f t="shared" si="229"/>
        <v>0</v>
      </c>
      <c r="DH496">
        <f t="shared" si="230"/>
        <v>0</v>
      </c>
      <c r="DI496">
        <f t="shared" si="228"/>
        <v>0</v>
      </c>
      <c r="DJ496">
        <f>DG496</f>
        <v>0</v>
      </c>
      <c r="DK496">
        <v>0</v>
      </c>
      <c r="DL496" t="s">
        <v>3</v>
      </c>
      <c r="DM496">
        <v>0</v>
      </c>
      <c r="DN496" t="s">
        <v>3</v>
      </c>
      <c r="DO496">
        <v>0</v>
      </c>
    </row>
    <row r="497" spans="1:119" x14ac:dyDescent="0.2">
      <c r="A497">
        <f>ROW(Source!A569)</f>
        <v>569</v>
      </c>
      <c r="B497">
        <v>69726971</v>
      </c>
      <c r="C497">
        <v>69734769</v>
      </c>
      <c r="D497">
        <v>27440032</v>
      </c>
      <c r="E497">
        <v>1</v>
      </c>
      <c r="F497">
        <v>1</v>
      </c>
      <c r="G497">
        <v>1</v>
      </c>
      <c r="H497">
        <v>2</v>
      </c>
      <c r="I497" t="s">
        <v>989</v>
      </c>
      <c r="J497" t="s">
        <v>990</v>
      </c>
      <c r="K497" t="s">
        <v>991</v>
      </c>
      <c r="L497">
        <v>1368</v>
      </c>
      <c r="N497">
        <v>1011</v>
      </c>
      <c r="O497" t="s">
        <v>978</v>
      </c>
      <c r="P497" t="s">
        <v>978</v>
      </c>
      <c r="Q497">
        <v>1</v>
      </c>
      <c r="W497">
        <v>0</v>
      </c>
      <c r="X497">
        <v>864476657</v>
      </c>
      <c r="Y497">
        <f t="shared" si="222"/>
        <v>1.56</v>
      </c>
      <c r="AA497">
        <v>0</v>
      </c>
      <c r="AB497">
        <v>12.43</v>
      </c>
      <c r="AC497">
        <v>10.14</v>
      </c>
      <c r="AD497">
        <v>0</v>
      </c>
      <c r="AE497">
        <v>0</v>
      </c>
      <c r="AF497">
        <v>12.43</v>
      </c>
      <c r="AG497">
        <v>10.14</v>
      </c>
      <c r="AH497">
        <v>0</v>
      </c>
      <c r="AI497">
        <v>1</v>
      </c>
      <c r="AJ497">
        <v>1</v>
      </c>
      <c r="AK497">
        <v>1</v>
      </c>
      <c r="AL497">
        <v>1</v>
      </c>
      <c r="AM497">
        <v>0</v>
      </c>
      <c r="AN497">
        <v>0</v>
      </c>
      <c r="AO497">
        <v>1</v>
      </c>
      <c r="AP497">
        <v>0</v>
      </c>
      <c r="AQ497">
        <v>0</v>
      </c>
      <c r="AR497">
        <v>0</v>
      </c>
      <c r="AS497" t="s">
        <v>3</v>
      </c>
      <c r="AT497">
        <v>1.56</v>
      </c>
      <c r="AU497" t="s">
        <v>3</v>
      </c>
      <c r="AV497">
        <v>0</v>
      </c>
      <c r="AW497">
        <v>2</v>
      </c>
      <c r="AX497">
        <v>69734786</v>
      </c>
      <c r="AY497">
        <v>1</v>
      </c>
      <c r="AZ497">
        <v>0</v>
      </c>
      <c r="BA497">
        <v>503</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CV497">
        <v>0</v>
      </c>
      <c r="CW497">
        <f>ROUND(Y497*Source!I569*DO497,9)</f>
        <v>0</v>
      </c>
      <c r="CX497">
        <f>ROUND(Y497*Source!I569,9)</f>
        <v>0</v>
      </c>
      <c r="CY497">
        <f>AB497</f>
        <v>12.43</v>
      </c>
      <c r="CZ497">
        <f>AF497</f>
        <v>12.43</v>
      </c>
      <c r="DA497">
        <f>AJ497</f>
        <v>1</v>
      </c>
      <c r="DB497">
        <f t="shared" si="223"/>
        <v>19.39</v>
      </c>
      <c r="DC497">
        <f t="shared" si="224"/>
        <v>15.82</v>
      </c>
      <c r="DD497" t="s">
        <v>3</v>
      </c>
      <c r="DE497" t="s">
        <v>3</v>
      </c>
      <c r="DF497">
        <f t="shared" si="231"/>
        <v>0</v>
      </c>
      <c r="DG497">
        <f t="shared" si="229"/>
        <v>0</v>
      </c>
      <c r="DH497">
        <f t="shared" si="230"/>
        <v>0</v>
      </c>
      <c r="DI497">
        <f t="shared" si="228"/>
        <v>0</v>
      </c>
      <c r="DJ497">
        <f>DG497</f>
        <v>0</v>
      </c>
      <c r="DK497">
        <v>0</v>
      </c>
      <c r="DL497" t="s">
        <v>3</v>
      </c>
      <c r="DM497">
        <v>0</v>
      </c>
      <c r="DN497" t="s">
        <v>3</v>
      </c>
      <c r="DO497">
        <v>0</v>
      </c>
    </row>
    <row r="498" spans="1:119" x14ac:dyDescent="0.2">
      <c r="A498">
        <f>ROW(Source!A569)</f>
        <v>569</v>
      </c>
      <c r="B498">
        <v>69726971</v>
      </c>
      <c r="C498">
        <v>69734769</v>
      </c>
      <c r="D498">
        <v>27441327</v>
      </c>
      <c r="E498">
        <v>1</v>
      </c>
      <c r="F498">
        <v>1</v>
      </c>
      <c r="G498">
        <v>1</v>
      </c>
      <c r="H498">
        <v>2</v>
      </c>
      <c r="I498" t="s">
        <v>975</v>
      </c>
      <c r="J498" t="s">
        <v>976</v>
      </c>
      <c r="K498" t="s">
        <v>977</v>
      </c>
      <c r="L498">
        <v>1368</v>
      </c>
      <c r="N498">
        <v>1011</v>
      </c>
      <c r="O498" t="s">
        <v>978</v>
      </c>
      <c r="P498" t="s">
        <v>978</v>
      </c>
      <c r="Q498">
        <v>1</v>
      </c>
      <c r="W498">
        <v>0</v>
      </c>
      <c r="X498">
        <v>-1583389094</v>
      </c>
      <c r="Y498">
        <f t="shared" si="222"/>
        <v>0.28000000000000003</v>
      </c>
      <c r="AA498">
        <v>0</v>
      </c>
      <c r="AB498">
        <v>93.37</v>
      </c>
      <c r="AC498">
        <v>11.69</v>
      </c>
      <c r="AD498">
        <v>0</v>
      </c>
      <c r="AE498">
        <v>0</v>
      </c>
      <c r="AF498">
        <v>93.37</v>
      </c>
      <c r="AG498">
        <v>11.69</v>
      </c>
      <c r="AH498">
        <v>0</v>
      </c>
      <c r="AI498">
        <v>1</v>
      </c>
      <c r="AJ498">
        <v>1</v>
      </c>
      <c r="AK498">
        <v>1</v>
      </c>
      <c r="AL498">
        <v>1</v>
      </c>
      <c r="AM498">
        <v>0</v>
      </c>
      <c r="AN498">
        <v>0</v>
      </c>
      <c r="AO498">
        <v>1</v>
      </c>
      <c r="AP498">
        <v>0</v>
      </c>
      <c r="AQ498">
        <v>0</v>
      </c>
      <c r="AR498">
        <v>0</v>
      </c>
      <c r="AS498" t="s">
        <v>3</v>
      </c>
      <c r="AT498">
        <v>0.28000000000000003</v>
      </c>
      <c r="AU498" t="s">
        <v>3</v>
      </c>
      <c r="AV498">
        <v>0</v>
      </c>
      <c r="AW498">
        <v>2</v>
      </c>
      <c r="AX498">
        <v>69734787</v>
      </c>
      <c r="AY498">
        <v>1</v>
      </c>
      <c r="AZ498">
        <v>0</v>
      </c>
      <c r="BA498">
        <v>504</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CV498">
        <v>0</v>
      </c>
      <c r="CW498">
        <f>ROUND(Y498*Source!I569*DO498,9)</f>
        <v>0</v>
      </c>
      <c r="CX498">
        <f>ROUND(Y498*Source!I569,9)</f>
        <v>0</v>
      </c>
      <c r="CY498">
        <f>AB498</f>
        <v>93.37</v>
      </c>
      <c r="CZ498">
        <f>AF498</f>
        <v>93.37</v>
      </c>
      <c r="DA498">
        <f>AJ498</f>
        <v>1</v>
      </c>
      <c r="DB498">
        <f t="shared" si="223"/>
        <v>26.14</v>
      </c>
      <c r="DC498">
        <f t="shared" si="224"/>
        <v>3.27</v>
      </c>
      <c r="DD498" t="s">
        <v>3</v>
      </c>
      <c r="DE498" t="s">
        <v>3</v>
      </c>
      <c r="DF498">
        <f t="shared" si="231"/>
        <v>0</v>
      </c>
      <c r="DG498">
        <f t="shared" si="229"/>
        <v>0</v>
      </c>
      <c r="DH498">
        <f t="shared" si="230"/>
        <v>0</v>
      </c>
      <c r="DI498">
        <f t="shared" si="228"/>
        <v>0</v>
      </c>
      <c r="DJ498">
        <f>DG498</f>
        <v>0</v>
      </c>
      <c r="DK498">
        <v>0</v>
      </c>
      <c r="DL498" t="s">
        <v>3</v>
      </c>
      <c r="DM498">
        <v>0</v>
      </c>
      <c r="DN498" t="s">
        <v>3</v>
      </c>
      <c r="DO498">
        <v>0</v>
      </c>
    </row>
    <row r="499" spans="1:119" x14ac:dyDescent="0.2">
      <c r="A499">
        <f>ROW(Source!A569)</f>
        <v>569</v>
      </c>
      <c r="B499">
        <v>69726971</v>
      </c>
      <c r="C499">
        <v>69734769</v>
      </c>
      <c r="D499">
        <v>27373906</v>
      </c>
      <c r="E499">
        <v>1</v>
      </c>
      <c r="F499">
        <v>1</v>
      </c>
      <c r="G499">
        <v>1</v>
      </c>
      <c r="H499">
        <v>3</v>
      </c>
      <c r="I499" t="s">
        <v>54</v>
      </c>
      <c r="J499" t="s">
        <v>265</v>
      </c>
      <c r="K499" t="s">
        <v>359</v>
      </c>
      <c r="L499">
        <v>1327</v>
      </c>
      <c r="N499">
        <v>1005</v>
      </c>
      <c r="O499" t="s">
        <v>56</v>
      </c>
      <c r="P499" t="s">
        <v>56</v>
      </c>
      <c r="Q499">
        <v>1</v>
      </c>
      <c r="W499">
        <v>0</v>
      </c>
      <c r="X499">
        <v>249621296</v>
      </c>
      <c r="Y499">
        <f t="shared" si="222"/>
        <v>102</v>
      </c>
      <c r="AA499">
        <v>68.2</v>
      </c>
      <c r="AB499">
        <v>0</v>
      </c>
      <c r="AC499">
        <v>0</v>
      </c>
      <c r="AD499">
        <v>0</v>
      </c>
      <c r="AE499">
        <v>68.2</v>
      </c>
      <c r="AF499">
        <v>0</v>
      </c>
      <c r="AG499">
        <v>0</v>
      </c>
      <c r="AH499">
        <v>0</v>
      </c>
      <c r="AI499">
        <v>1</v>
      </c>
      <c r="AJ499">
        <v>1</v>
      </c>
      <c r="AK499">
        <v>1</v>
      </c>
      <c r="AL499">
        <v>1</v>
      </c>
      <c r="AM499">
        <v>0</v>
      </c>
      <c r="AN499">
        <v>0</v>
      </c>
      <c r="AO499">
        <v>0</v>
      </c>
      <c r="AP499">
        <v>1</v>
      </c>
      <c r="AQ499">
        <v>0</v>
      </c>
      <c r="AR499">
        <v>0</v>
      </c>
      <c r="AS499" t="s">
        <v>3</v>
      </c>
      <c r="AT499">
        <v>102</v>
      </c>
      <c r="AU499" t="s">
        <v>3</v>
      </c>
      <c r="AV499">
        <v>0</v>
      </c>
      <c r="AW499">
        <v>2</v>
      </c>
      <c r="AX499">
        <v>69734788</v>
      </c>
      <c r="AY499">
        <v>1</v>
      </c>
      <c r="AZ499">
        <v>0</v>
      </c>
      <c r="BA499">
        <v>505</v>
      </c>
      <c r="BB499">
        <v>3</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CV499">
        <v>0</v>
      </c>
      <c r="CW499">
        <v>0</v>
      </c>
      <c r="CX499">
        <f>ROUND(Y499*Source!I569,9)</f>
        <v>0</v>
      </c>
      <c r="CY499">
        <f t="shared" ref="CY499:CY504" si="232">AA499</f>
        <v>68.2</v>
      </c>
      <c r="CZ499">
        <f t="shared" ref="CZ499:CZ504" si="233">AE499</f>
        <v>68.2</v>
      </c>
      <c r="DA499">
        <f t="shared" ref="DA499:DA504" si="234">AI499</f>
        <v>1</v>
      </c>
      <c r="DB499">
        <f t="shared" si="223"/>
        <v>6956.4</v>
      </c>
      <c r="DC499">
        <f t="shared" si="224"/>
        <v>0</v>
      </c>
      <c r="DD499" t="s">
        <v>3</v>
      </c>
      <c r="DE499" t="s">
        <v>3</v>
      </c>
      <c r="DF499">
        <f t="shared" si="231"/>
        <v>0</v>
      </c>
      <c r="DG499">
        <f t="shared" si="229"/>
        <v>0</v>
      </c>
      <c r="DH499">
        <f t="shared" si="230"/>
        <v>0</v>
      </c>
      <c r="DI499">
        <f t="shared" si="228"/>
        <v>0</v>
      </c>
      <c r="DJ499">
        <f t="shared" ref="DJ499:DJ504" si="235">DF499</f>
        <v>0</v>
      </c>
      <c r="DK499">
        <v>0</v>
      </c>
      <c r="DL499" t="s">
        <v>3</v>
      </c>
      <c r="DM499">
        <v>0</v>
      </c>
      <c r="DN499" t="s">
        <v>3</v>
      </c>
      <c r="DO499">
        <v>0</v>
      </c>
    </row>
    <row r="500" spans="1:119" x14ac:dyDescent="0.2">
      <c r="A500">
        <f>ROW(Source!A569)</f>
        <v>569</v>
      </c>
      <c r="B500">
        <v>69726971</v>
      </c>
      <c r="C500">
        <v>69734769</v>
      </c>
      <c r="D500">
        <v>27371543</v>
      </c>
      <c r="E500">
        <v>1</v>
      </c>
      <c r="F500">
        <v>1</v>
      </c>
      <c r="G500">
        <v>1</v>
      </c>
      <c r="H500">
        <v>3</v>
      </c>
      <c r="I500" t="s">
        <v>66</v>
      </c>
      <c r="J500" t="s">
        <v>267</v>
      </c>
      <c r="K500" t="s">
        <v>67</v>
      </c>
      <c r="L500">
        <v>1346</v>
      </c>
      <c r="N500">
        <v>1009</v>
      </c>
      <c r="O500" t="s">
        <v>68</v>
      </c>
      <c r="P500" t="s">
        <v>68</v>
      </c>
      <c r="Q500">
        <v>1</v>
      </c>
      <c r="W500">
        <v>0</v>
      </c>
      <c r="X500">
        <v>-2014069362</v>
      </c>
      <c r="Y500">
        <f t="shared" si="222"/>
        <v>0.5</v>
      </c>
      <c r="AA500">
        <v>1.82</v>
      </c>
      <c r="AB500">
        <v>0</v>
      </c>
      <c r="AC500">
        <v>0</v>
      </c>
      <c r="AD500">
        <v>0</v>
      </c>
      <c r="AE500">
        <v>1.82</v>
      </c>
      <c r="AF500">
        <v>0</v>
      </c>
      <c r="AG500">
        <v>0</v>
      </c>
      <c r="AH500">
        <v>0</v>
      </c>
      <c r="AI500">
        <v>1</v>
      </c>
      <c r="AJ500">
        <v>1</v>
      </c>
      <c r="AK500">
        <v>1</v>
      </c>
      <c r="AL500">
        <v>1</v>
      </c>
      <c r="AM500">
        <v>0</v>
      </c>
      <c r="AN500">
        <v>0</v>
      </c>
      <c r="AO500">
        <v>0</v>
      </c>
      <c r="AP500">
        <v>1</v>
      </c>
      <c r="AQ500">
        <v>0</v>
      </c>
      <c r="AR500">
        <v>0</v>
      </c>
      <c r="AS500" t="s">
        <v>3</v>
      </c>
      <c r="AT500">
        <v>0.5</v>
      </c>
      <c r="AU500" t="s">
        <v>3</v>
      </c>
      <c r="AV500">
        <v>0</v>
      </c>
      <c r="AW500">
        <v>2</v>
      </c>
      <c r="AX500">
        <v>69734789</v>
      </c>
      <c r="AY500">
        <v>1</v>
      </c>
      <c r="AZ500">
        <v>0</v>
      </c>
      <c r="BA500">
        <v>506</v>
      </c>
      <c r="BB500">
        <v>3</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CV500">
        <v>0</v>
      </c>
      <c r="CW500">
        <v>0</v>
      </c>
      <c r="CX500">
        <f>ROUND(Y500*Source!I569,9)</f>
        <v>0</v>
      </c>
      <c r="CY500">
        <f t="shared" si="232"/>
        <v>1.82</v>
      </c>
      <c r="CZ500">
        <f t="shared" si="233"/>
        <v>1.82</v>
      </c>
      <c r="DA500">
        <f t="shared" si="234"/>
        <v>1</v>
      </c>
      <c r="DB500">
        <f t="shared" si="223"/>
        <v>0.91</v>
      </c>
      <c r="DC500">
        <f t="shared" si="224"/>
        <v>0</v>
      </c>
      <c r="DD500" t="s">
        <v>3</v>
      </c>
      <c r="DE500" t="s">
        <v>3</v>
      </c>
      <c r="DF500">
        <f t="shared" si="231"/>
        <v>0</v>
      </c>
      <c r="DG500">
        <f t="shared" si="229"/>
        <v>0</v>
      </c>
      <c r="DH500">
        <f t="shared" si="230"/>
        <v>0</v>
      </c>
      <c r="DI500">
        <f t="shared" si="228"/>
        <v>0</v>
      </c>
      <c r="DJ500">
        <f t="shared" si="235"/>
        <v>0</v>
      </c>
      <c r="DK500">
        <v>0</v>
      </c>
      <c r="DL500" t="s">
        <v>3</v>
      </c>
      <c r="DM500">
        <v>0</v>
      </c>
      <c r="DN500" t="s">
        <v>3</v>
      </c>
      <c r="DO500">
        <v>0</v>
      </c>
    </row>
    <row r="501" spans="1:119" x14ac:dyDescent="0.2">
      <c r="A501">
        <f>ROW(Source!A569)</f>
        <v>569</v>
      </c>
      <c r="B501">
        <v>69726971</v>
      </c>
      <c r="C501">
        <v>69734769</v>
      </c>
      <c r="D501">
        <v>27373400</v>
      </c>
      <c r="E501">
        <v>1</v>
      </c>
      <c r="F501">
        <v>1</v>
      </c>
      <c r="G501">
        <v>1</v>
      </c>
      <c r="H501">
        <v>3</v>
      </c>
      <c r="I501" t="s">
        <v>72</v>
      </c>
      <c r="J501" t="s">
        <v>269</v>
      </c>
      <c r="K501" t="s">
        <v>73</v>
      </c>
      <c r="L501">
        <v>1346</v>
      </c>
      <c r="N501">
        <v>1009</v>
      </c>
      <c r="O501" t="s">
        <v>68</v>
      </c>
      <c r="P501" t="s">
        <v>68</v>
      </c>
      <c r="Q501">
        <v>1</v>
      </c>
      <c r="W501">
        <v>0</v>
      </c>
      <c r="X501">
        <v>-390679098</v>
      </c>
      <c r="Y501">
        <f t="shared" si="222"/>
        <v>450</v>
      </c>
      <c r="AA501">
        <v>1.38</v>
      </c>
      <c r="AB501">
        <v>0</v>
      </c>
      <c r="AC501">
        <v>0</v>
      </c>
      <c r="AD501">
        <v>0</v>
      </c>
      <c r="AE501">
        <v>1.38</v>
      </c>
      <c r="AF501">
        <v>0</v>
      </c>
      <c r="AG501">
        <v>0</v>
      </c>
      <c r="AH501">
        <v>0</v>
      </c>
      <c r="AI501">
        <v>1</v>
      </c>
      <c r="AJ501">
        <v>1</v>
      </c>
      <c r="AK501">
        <v>1</v>
      </c>
      <c r="AL501">
        <v>1</v>
      </c>
      <c r="AM501">
        <v>0</v>
      </c>
      <c r="AN501">
        <v>0</v>
      </c>
      <c r="AO501">
        <v>0</v>
      </c>
      <c r="AP501">
        <v>1</v>
      </c>
      <c r="AQ501">
        <v>0</v>
      </c>
      <c r="AR501">
        <v>0</v>
      </c>
      <c r="AS501" t="s">
        <v>3</v>
      </c>
      <c r="AT501">
        <v>450</v>
      </c>
      <c r="AU501" t="s">
        <v>3</v>
      </c>
      <c r="AV501">
        <v>0</v>
      </c>
      <c r="AW501">
        <v>2</v>
      </c>
      <c r="AX501">
        <v>69734790</v>
      </c>
      <c r="AY501">
        <v>1</v>
      </c>
      <c r="AZ501">
        <v>0</v>
      </c>
      <c r="BA501">
        <v>507</v>
      </c>
      <c r="BB501">
        <v>3</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CV501">
        <v>0</v>
      </c>
      <c r="CW501">
        <v>0</v>
      </c>
      <c r="CX501">
        <f>ROUND(Y501*Source!I569,9)</f>
        <v>0</v>
      </c>
      <c r="CY501">
        <f t="shared" si="232"/>
        <v>1.38</v>
      </c>
      <c r="CZ501">
        <f t="shared" si="233"/>
        <v>1.38</v>
      </c>
      <c r="DA501">
        <f t="shared" si="234"/>
        <v>1</v>
      </c>
      <c r="DB501">
        <f t="shared" si="223"/>
        <v>621</v>
      </c>
      <c r="DC501">
        <f t="shared" si="224"/>
        <v>0</v>
      </c>
      <c r="DD501" t="s">
        <v>3</v>
      </c>
      <c r="DE501" t="s">
        <v>3</v>
      </c>
      <c r="DF501">
        <f t="shared" si="231"/>
        <v>0</v>
      </c>
      <c r="DG501">
        <f t="shared" si="229"/>
        <v>0</v>
      </c>
      <c r="DH501">
        <f t="shared" si="230"/>
        <v>0</v>
      </c>
      <c r="DI501">
        <f t="shared" si="228"/>
        <v>0</v>
      </c>
      <c r="DJ501">
        <f t="shared" si="235"/>
        <v>0</v>
      </c>
      <c r="DK501">
        <v>0</v>
      </c>
      <c r="DL501" t="s">
        <v>3</v>
      </c>
      <c r="DM501">
        <v>0</v>
      </c>
      <c r="DN501" t="s">
        <v>3</v>
      </c>
      <c r="DO501">
        <v>0</v>
      </c>
    </row>
    <row r="502" spans="1:119" x14ac:dyDescent="0.2">
      <c r="A502">
        <f>ROW(Source!A569)</f>
        <v>569</v>
      </c>
      <c r="B502">
        <v>69726971</v>
      </c>
      <c r="C502">
        <v>69734769</v>
      </c>
      <c r="D502">
        <v>27371596</v>
      </c>
      <c r="E502">
        <v>1</v>
      </c>
      <c r="F502">
        <v>1</v>
      </c>
      <c r="G502">
        <v>1</v>
      </c>
      <c r="H502">
        <v>3</v>
      </c>
      <c r="I502" t="s">
        <v>76</v>
      </c>
      <c r="J502" t="s">
        <v>271</v>
      </c>
      <c r="K502" t="s">
        <v>77</v>
      </c>
      <c r="L502">
        <v>1348</v>
      </c>
      <c r="N502">
        <v>1009</v>
      </c>
      <c r="O502" t="s">
        <v>78</v>
      </c>
      <c r="P502" t="s">
        <v>78</v>
      </c>
      <c r="Q502">
        <v>1000</v>
      </c>
      <c r="W502">
        <v>0</v>
      </c>
      <c r="X502">
        <v>2078238476</v>
      </c>
      <c r="Y502">
        <f t="shared" si="222"/>
        <v>0.05</v>
      </c>
      <c r="AA502">
        <v>6552.07</v>
      </c>
      <c r="AB502">
        <v>0</v>
      </c>
      <c r="AC502">
        <v>0</v>
      </c>
      <c r="AD502">
        <v>0</v>
      </c>
      <c r="AE502">
        <v>6552.07</v>
      </c>
      <c r="AF502">
        <v>0</v>
      </c>
      <c r="AG502">
        <v>0</v>
      </c>
      <c r="AH502">
        <v>0</v>
      </c>
      <c r="AI502">
        <v>1</v>
      </c>
      <c r="AJ502">
        <v>1</v>
      </c>
      <c r="AK502">
        <v>1</v>
      </c>
      <c r="AL502">
        <v>1</v>
      </c>
      <c r="AM502">
        <v>0</v>
      </c>
      <c r="AN502">
        <v>0</v>
      </c>
      <c r="AO502">
        <v>0</v>
      </c>
      <c r="AP502">
        <v>1</v>
      </c>
      <c r="AQ502">
        <v>0</v>
      </c>
      <c r="AR502">
        <v>0</v>
      </c>
      <c r="AS502" t="s">
        <v>3</v>
      </c>
      <c r="AT502">
        <v>0.05</v>
      </c>
      <c r="AU502" t="s">
        <v>3</v>
      </c>
      <c r="AV502">
        <v>0</v>
      </c>
      <c r="AW502">
        <v>2</v>
      </c>
      <c r="AX502">
        <v>69734791</v>
      </c>
      <c r="AY502">
        <v>1</v>
      </c>
      <c r="AZ502">
        <v>0</v>
      </c>
      <c r="BA502">
        <v>508</v>
      </c>
      <c r="BB502">
        <v>3</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CV502">
        <v>0</v>
      </c>
      <c r="CW502">
        <v>0</v>
      </c>
      <c r="CX502">
        <f>ROUND(Y502*Source!I569,9)</f>
        <v>0</v>
      </c>
      <c r="CY502">
        <f t="shared" si="232"/>
        <v>6552.07</v>
      </c>
      <c r="CZ502">
        <f t="shared" si="233"/>
        <v>6552.07</v>
      </c>
      <c r="DA502">
        <f t="shared" si="234"/>
        <v>1</v>
      </c>
      <c r="DB502">
        <f t="shared" si="223"/>
        <v>327.60000000000002</v>
      </c>
      <c r="DC502">
        <f t="shared" si="224"/>
        <v>0</v>
      </c>
      <c r="DD502" t="s">
        <v>3</v>
      </c>
      <c r="DE502" t="s">
        <v>3</v>
      </c>
      <c r="DF502">
        <f t="shared" si="231"/>
        <v>0</v>
      </c>
      <c r="DG502">
        <f t="shared" si="229"/>
        <v>0</v>
      </c>
      <c r="DH502">
        <f t="shared" si="230"/>
        <v>0</v>
      </c>
      <c r="DI502">
        <f t="shared" si="228"/>
        <v>0</v>
      </c>
      <c r="DJ502">
        <f t="shared" si="235"/>
        <v>0</v>
      </c>
      <c r="DK502">
        <v>0</v>
      </c>
      <c r="DL502" t="s">
        <v>3</v>
      </c>
      <c r="DM502">
        <v>0</v>
      </c>
      <c r="DN502" t="s">
        <v>3</v>
      </c>
      <c r="DO502">
        <v>0</v>
      </c>
    </row>
    <row r="503" spans="1:119" x14ac:dyDescent="0.2">
      <c r="A503">
        <f>ROW(Source!A569)</f>
        <v>569</v>
      </c>
      <c r="B503">
        <v>69726971</v>
      </c>
      <c r="C503">
        <v>69734769</v>
      </c>
      <c r="D503">
        <v>27379377</v>
      </c>
      <c r="E503">
        <v>1</v>
      </c>
      <c r="F503">
        <v>1</v>
      </c>
      <c r="G503">
        <v>1</v>
      </c>
      <c r="H503">
        <v>3</v>
      </c>
      <c r="I503" t="s">
        <v>60</v>
      </c>
      <c r="J503" t="s">
        <v>262</v>
      </c>
      <c r="K503" t="s">
        <v>61</v>
      </c>
      <c r="L503">
        <v>61268267</v>
      </c>
      <c r="N503">
        <v>1010</v>
      </c>
      <c r="O503" t="s">
        <v>261</v>
      </c>
      <c r="P503" t="s">
        <v>62</v>
      </c>
      <c r="Q503">
        <v>1</v>
      </c>
      <c r="W503">
        <v>0</v>
      </c>
      <c r="X503">
        <v>1780800926</v>
      </c>
      <c r="Y503">
        <f t="shared" si="222"/>
        <v>800</v>
      </c>
      <c r="AA503">
        <v>0.5</v>
      </c>
      <c r="AB503">
        <v>0</v>
      </c>
      <c r="AC503">
        <v>0</v>
      </c>
      <c r="AD503">
        <v>0</v>
      </c>
      <c r="AE503">
        <v>0.5</v>
      </c>
      <c r="AF503">
        <v>0</v>
      </c>
      <c r="AG503">
        <v>0</v>
      </c>
      <c r="AH503">
        <v>0</v>
      </c>
      <c r="AI503">
        <v>1</v>
      </c>
      <c r="AJ503">
        <v>1</v>
      </c>
      <c r="AK503">
        <v>1</v>
      </c>
      <c r="AL503">
        <v>1</v>
      </c>
      <c r="AM503">
        <v>0</v>
      </c>
      <c r="AN503">
        <v>0</v>
      </c>
      <c r="AO503">
        <v>0</v>
      </c>
      <c r="AP503">
        <v>1</v>
      </c>
      <c r="AQ503">
        <v>0</v>
      </c>
      <c r="AR503">
        <v>0</v>
      </c>
      <c r="AS503" t="s">
        <v>3</v>
      </c>
      <c r="AT503">
        <v>800</v>
      </c>
      <c r="AU503" t="s">
        <v>3</v>
      </c>
      <c r="AV503">
        <v>0</v>
      </c>
      <c r="AW503">
        <v>1</v>
      </c>
      <c r="AX503">
        <v>-1</v>
      </c>
      <c r="AY503">
        <v>0</v>
      </c>
      <c r="AZ503">
        <v>0</v>
      </c>
      <c r="BA503" t="s">
        <v>3</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CV503">
        <v>0</v>
      </c>
      <c r="CW503">
        <v>0</v>
      </c>
      <c r="CX503">
        <f>ROUND(Y503*Source!I569,9)</f>
        <v>0</v>
      </c>
      <c r="CY503">
        <f t="shared" si="232"/>
        <v>0.5</v>
      </c>
      <c r="CZ503">
        <f t="shared" si="233"/>
        <v>0.5</v>
      </c>
      <c r="DA503">
        <f t="shared" si="234"/>
        <v>1</v>
      </c>
      <c r="DB503">
        <f t="shared" si="223"/>
        <v>400</v>
      </c>
      <c r="DC503">
        <f t="shared" si="224"/>
        <v>0</v>
      </c>
      <c r="DD503" t="s">
        <v>3</v>
      </c>
      <c r="DE503" t="s">
        <v>3</v>
      </c>
      <c r="DF503">
        <f t="shared" si="231"/>
        <v>0</v>
      </c>
      <c r="DG503">
        <f t="shared" si="229"/>
        <v>0</v>
      </c>
      <c r="DH503">
        <f t="shared" si="230"/>
        <v>0</v>
      </c>
      <c r="DI503">
        <f t="shared" si="228"/>
        <v>0</v>
      </c>
      <c r="DJ503">
        <f t="shared" si="235"/>
        <v>0</v>
      </c>
      <c r="DK503">
        <v>0</v>
      </c>
      <c r="DL503" t="s">
        <v>3</v>
      </c>
      <c r="DM503">
        <v>0</v>
      </c>
      <c r="DN503" t="s">
        <v>3</v>
      </c>
      <c r="DO503">
        <v>0</v>
      </c>
    </row>
    <row r="504" spans="1:119" x14ac:dyDescent="0.2">
      <c r="A504">
        <f>ROW(Source!A569)</f>
        <v>569</v>
      </c>
      <c r="B504">
        <v>69726971</v>
      </c>
      <c r="C504">
        <v>69734769</v>
      </c>
      <c r="D504">
        <v>27416566</v>
      </c>
      <c r="E504">
        <v>1</v>
      </c>
      <c r="F504">
        <v>1</v>
      </c>
      <c r="G504">
        <v>1</v>
      </c>
      <c r="H504">
        <v>3</v>
      </c>
      <c r="I504" t="s">
        <v>82</v>
      </c>
      <c r="J504" t="s">
        <v>194</v>
      </c>
      <c r="K504" t="s">
        <v>83</v>
      </c>
      <c r="L504">
        <v>1339</v>
      </c>
      <c r="N504">
        <v>1007</v>
      </c>
      <c r="O504" t="s">
        <v>40</v>
      </c>
      <c r="P504" t="s">
        <v>40</v>
      </c>
      <c r="Q504">
        <v>1</v>
      </c>
      <c r="W504">
        <v>0</v>
      </c>
      <c r="X504">
        <v>1967222743</v>
      </c>
      <c r="Y504">
        <f t="shared" si="222"/>
        <v>0.1</v>
      </c>
      <c r="AA504">
        <v>7.14</v>
      </c>
      <c r="AB504">
        <v>0</v>
      </c>
      <c r="AC504">
        <v>0</v>
      </c>
      <c r="AD504">
        <v>0</v>
      </c>
      <c r="AE504">
        <v>7.14</v>
      </c>
      <c r="AF504">
        <v>0</v>
      </c>
      <c r="AG504">
        <v>0</v>
      </c>
      <c r="AH504">
        <v>0</v>
      </c>
      <c r="AI504">
        <v>1</v>
      </c>
      <c r="AJ504">
        <v>1</v>
      </c>
      <c r="AK504">
        <v>1</v>
      </c>
      <c r="AL504">
        <v>1</v>
      </c>
      <c r="AM504">
        <v>0</v>
      </c>
      <c r="AN504">
        <v>0</v>
      </c>
      <c r="AO504">
        <v>0</v>
      </c>
      <c r="AP504">
        <v>1</v>
      </c>
      <c r="AQ504">
        <v>0</v>
      </c>
      <c r="AR504">
        <v>0</v>
      </c>
      <c r="AS504" t="s">
        <v>3</v>
      </c>
      <c r="AT504">
        <v>0.1</v>
      </c>
      <c r="AU504" t="s">
        <v>3</v>
      </c>
      <c r="AV504">
        <v>0</v>
      </c>
      <c r="AW504">
        <v>2</v>
      </c>
      <c r="AX504">
        <v>69734792</v>
      </c>
      <c r="AY504">
        <v>1</v>
      </c>
      <c r="AZ504">
        <v>0</v>
      </c>
      <c r="BA504">
        <v>509</v>
      </c>
      <c r="BB504">
        <v>3</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CV504">
        <v>0</v>
      </c>
      <c r="CW504">
        <v>0</v>
      </c>
      <c r="CX504">
        <f>ROUND(Y504*Source!I569,9)</f>
        <v>0</v>
      </c>
      <c r="CY504">
        <f t="shared" si="232"/>
        <v>7.14</v>
      </c>
      <c r="CZ504">
        <f t="shared" si="233"/>
        <v>7.14</v>
      </c>
      <c r="DA504">
        <f t="shared" si="234"/>
        <v>1</v>
      </c>
      <c r="DB504">
        <f t="shared" si="223"/>
        <v>0.71</v>
      </c>
      <c r="DC504">
        <f t="shared" si="224"/>
        <v>0</v>
      </c>
      <c r="DD504" t="s">
        <v>3</v>
      </c>
      <c r="DE504" t="s">
        <v>3</v>
      </c>
      <c r="DF504">
        <f t="shared" si="231"/>
        <v>0</v>
      </c>
      <c r="DG504">
        <f t="shared" si="229"/>
        <v>0</v>
      </c>
      <c r="DH504">
        <f t="shared" si="230"/>
        <v>0</v>
      </c>
      <c r="DI504">
        <f t="shared" si="228"/>
        <v>0</v>
      </c>
      <c r="DJ504">
        <f t="shared" si="235"/>
        <v>0</v>
      </c>
      <c r="DK504">
        <v>0</v>
      </c>
      <c r="DL504" t="s">
        <v>3</v>
      </c>
      <c r="DM504">
        <v>0</v>
      </c>
      <c r="DN504" t="s">
        <v>3</v>
      </c>
      <c r="DO504">
        <v>0</v>
      </c>
    </row>
    <row r="505" spans="1:119" x14ac:dyDescent="0.2">
      <c r="A505">
        <f>ROW(Source!A570)</f>
        <v>570</v>
      </c>
      <c r="B505">
        <v>69726884</v>
      </c>
      <c r="C505">
        <v>69734769</v>
      </c>
      <c r="D505">
        <v>27498693</v>
      </c>
      <c r="E505">
        <v>1</v>
      </c>
      <c r="F505">
        <v>1</v>
      </c>
      <c r="G505">
        <v>1</v>
      </c>
      <c r="H505">
        <v>1</v>
      </c>
      <c r="I505" t="s">
        <v>979</v>
      </c>
      <c r="J505" t="s">
        <v>3</v>
      </c>
      <c r="K505" t="s">
        <v>980</v>
      </c>
      <c r="L505">
        <v>1369</v>
      </c>
      <c r="N505">
        <v>1013</v>
      </c>
      <c r="O505" t="s">
        <v>974</v>
      </c>
      <c r="P505" t="s">
        <v>974</v>
      </c>
      <c r="Q505">
        <v>1</v>
      </c>
      <c r="W505">
        <v>0</v>
      </c>
      <c r="X505">
        <v>-690051356</v>
      </c>
      <c r="Y505">
        <f t="shared" si="222"/>
        <v>119.78</v>
      </c>
      <c r="AA505">
        <v>0</v>
      </c>
      <c r="AB505">
        <v>0</v>
      </c>
      <c r="AC505">
        <v>0</v>
      </c>
      <c r="AD505">
        <v>307.99</v>
      </c>
      <c r="AE505">
        <v>0</v>
      </c>
      <c r="AF505">
        <v>0</v>
      </c>
      <c r="AG505">
        <v>0</v>
      </c>
      <c r="AH505">
        <v>8.82</v>
      </c>
      <c r="AI505">
        <v>1</v>
      </c>
      <c r="AJ505">
        <v>1</v>
      </c>
      <c r="AK505">
        <v>1</v>
      </c>
      <c r="AL505">
        <v>34.92</v>
      </c>
      <c r="AM505">
        <v>5</v>
      </c>
      <c r="AN505">
        <v>0</v>
      </c>
      <c r="AO505">
        <v>1</v>
      </c>
      <c r="AP505">
        <v>0</v>
      </c>
      <c r="AQ505">
        <v>0</v>
      </c>
      <c r="AR505">
        <v>0</v>
      </c>
      <c r="AS505" t="s">
        <v>3</v>
      </c>
      <c r="AT505">
        <v>119.78</v>
      </c>
      <c r="AU505" t="s">
        <v>3</v>
      </c>
      <c r="AV505">
        <v>1</v>
      </c>
      <c r="AW505">
        <v>2</v>
      </c>
      <c r="AX505">
        <v>69734782</v>
      </c>
      <c r="AY505">
        <v>1</v>
      </c>
      <c r="AZ505">
        <v>0</v>
      </c>
      <c r="BA505">
        <v>510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CU505">
        <f>ROUND(AT505*Source!I570*AH505*AL505,0)</f>
        <v>0</v>
      </c>
      <c r="CV505">
        <f>ROUND(Y505*Source!I570,9)</f>
        <v>0</v>
      </c>
      <c r="CW505">
        <v>0</v>
      </c>
      <c r="CX505">
        <f>ROUND(Y505*Source!I570,9)</f>
        <v>0</v>
      </c>
      <c r="CY505">
        <f>AD505</f>
        <v>307.99</v>
      </c>
      <c r="CZ505">
        <f>AH505</f>
        <v>8.82</v>
      </c>
      <c r="DA505">
        <f>AL505</f>
        <v>34.92</v>
      </c>
      <c r="DB505">
        <f t="shared" si="223"/>
        <v>1056.46</v>
      </c>
      <c r="DC505">
        <f t="shared" si="224"/>
        <v>0</v>
      </c>
      <c r="DD505" t="s">
        <v>3</v>
      </c>
      <c r="DE505" t="s">
        <v>3</v>
      </c>
      <c r="DF505">
        <f t="shared" si="231"/>
        <v>0</v>
      </c>
      <c r="DG505">
        <f t="shared" si="229"/>
        <v>0</v>
      </c>
      <c r="DH505">
        <f t="shared" si="230"/>
        <v>0</v>
      </c>
      <c r="DI505">
        <f>ROUND(ROUND(AH505*AL505,0)*CX505,0)</f>
        <v>0</v>
      </c>
      <c r="DJ505">
        <f>DI505</f>
        <v>0</v>
      </c>
      <c r="DK505">
        <v>0</v>
      </c>
      <c r="DL505" t="s">
        <v>3</v>
      </c>
      <c r="DM505">
        <v>0</v>
      </c>
      <c r="DN505" t="s">
        <v>3</v>
      </c>
      <c r="DO505">
        <v>0</v>
      </c>
    </row>
    <row r="506" spans="1:119" x14ac:dyDescent="0.2">
      <c r="A506">
        <f>ROW(Source!A570)</f>
        <v>570</v>
      </c>
      <c r="B506">
        <v>69726884</v>
      </c>
      <c r="C506">
        <v>69734769</v>
      </c>
      <c r="D506">
        <v>121548</v>
      </c>
      <c r="E506">
        <v>1</v>
      </c>
      <c r="F506">
        <v>1</v>
      </c>
      <c r="G506">
        <v>1</v>
      </c>
      <c r="H506">
        <v>1</v>
      </c>
      <c r="I506" t="s">
        <v>36</v>
      </c>
      <c r="J506" t="s">
        <v>3</v>
      </c>
      <c r="K506" t="s">
        <v>981</v>
      </c>
      <c r="L506">
        <v>608254</v>
      </c>
      <c r="N506">
        <v>1013</v>
      </c>
      <c r="O506" t="s">
        <v>982</v>
      </c>
      <c r="P506" t="s">
        <v>982</v>
      </c>
      <c r="Q506">
        <v>1</v>
      </c>
      <c r="W506">
        <v>0</v>
      </c>
      <c r="X506">
        <v>-185737400</v>
      </c>
      <c r="Y506">
        <f t="shared" si="222"/>
        <v>4.22</v>
      </c>
      <c r="AA506">
        <v>0</v>
      </c>
      <c r="AB506">
        <v>0</v>
      </c>
      <c r="AC506">
        <v>0</v>
      </c>
      <c r="AD506">
        <v>0</v>
      </c>
      <c r="AE506">
        <v>0</v>
      </c>
      <c r="AF506">
        <v>0</v>
      </c>
      <c r="AG506">
        <v>0</v>
      </c>
      <c r="AH506">
        <v>0</v>
      </c>
      <c r="AI506">
        <v>1</v>
      </c>
      <c r="AJ506">
        <v>1</v>
      </c>
      <c r="AK506">
        <v>19.8</v>
      </c>
      <c r="AL506">
        <v>1</v>
      </c>
      <c r="AM506">
        <v>5</v>
      </c>
      <c r="AN506">
        <v>0</v>
      </c>
      <c r="AO506">
        <v>1</v>
      </c>
      <c r="AP506">
        <v>0</v>
      </c>
      <c r="AQ506">
        <v>0</v>
      </c>
      <c r="AR506">
        <v>0</v>
      </c>
      <c r="AS506" t="s">
        <v>3</v>
      </c>
      <c r="AT506">
        <v>4.22</v>
      </c>
      <c r="AU506" t="s">
        <v>3</v>
      </c>
      <c r="AV506">
        <v>2</v>
      </c>
      <c r="AW506">
        <v>2</v>
      </c>
      <c r="AX506">
        <v>69734783</v>
      </c>
      <c r="AY506">
        <v>1</v>
      </c>
      <c r="AZ506">
        <v>0</v>
      </c>
      <c r="BA506">
        <v>511</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CV506">
        <v>0</v>
      </c>
      <c r="CW506">
        <v>0</v>
      </c>
      <c r="CX506">
        <f>ROUND(Y506*Source!I570,9)</f>
        <v>0</v>
      </c>
      <c r="CY506">
        <f>AD506</f>
        <v>0</v>
      </c>
      <c r="CZ506">
        <f>AH506</f>
        <v>0</v>
      </c>
      <c r="DA506">
        <f>AL506</f>
        <v>1</v>
      </c>
      <c r="DB506">
        <f t="shared" si="223"/>
        <v>0</v>
      </c>
      <c r="DC506">
        <f t="shared" si="224"/>
        <v>0</v>
      </c>
      <c r="DD506" t="s">
        <v>3</v>
      </c>
      <c r="DE506" t="s">
        <v>3</v>
      </c>
      <c r="DF506">
        <f t="shared" si="231"/>
        <v>0</v>
      </c>
      <c r="DG506">
        <f t="shared" si="229"/>
        <v>0</v>
      </c>
      <c r="DH506">
        <f>ROUND(ROUND(AG506*AK506,0)*CX506,0)</f>
        <v>0</v>
      </c>
      <c r="DI506">
        <f t="shared" ref="DI506:DI520" si="236">ROUND(ROUND(AH506,0)*CX506,0)</f>
        <v>0</v>
      </c>
      <c r="DJ506">
        <f>DI506</f>
        <v>0</v>
      </c>
      <c r="DK506">
        <v>0</v>
      </c>
      <c r="DL506" t="s">
        <v>3</v>
      </c>
      <c r="DM506">
        <v>0</v>
      </c>
      <c r="DN506" t="s">
        <v>3</v>
      </c>
      <c r="DO506">
        <v>0</v>
      </c>
    </row>
    <row r="507" spans="1:119" x14ac:dyDescent="0.2">
      <c r="A507">
        <f>ROW(Source!A570)</f>
        <v>570</v>
      </c>
      <c r="B507">
        <v>69726884</v>
      </c>
      <c r="C507">
        <v>69734769</v>
      </c>
      <c r="D507">
        <v>27439571</v>
      </c>
      <c r="E507">
        <v>1</v>
      </c>
      <c r="F507">
        <v>1</v>
      </c>
      <c r="G507">
        <v>1</v>
      </c>
      <c r="H507">
        <v>2</v>
      </c>
      <c r="I507" t="s">
        <v>983</v>
      </c>
      <c r="J507" t="s">
        <v>984</v>
      </c>
      <c r="K507" t="s">
        <v>985</v>
      </c>
      <c r="L507">
        <v>1368</v>
      </c>
      <c r="N507">
        <v>1011</v>
      </c>
      <c r="O507" t="s">
        <v>978</v>
      </c>
      <c r="P507" t="s">
        <v>978</v>
      </c>
      <c r="Q507">
        <v>1</v>
      </c>
      <c r="W507">
        <v>0</v>
      </c>
      <c r="X507">
        <v>1462286705</v>
      </c>
      <c r="Y507">
        <f t="shared" si="222"/>
        <v>0.36</v>
      </c>
      <c r="AA507">
        <v>0</v>
      </c>
      <c r="AB507">
        <v>822.31</v>
      </c>
      <c r="AC507">
        <v>200.77</v>
      </c>
      <c r="AD507">
        <v>0</v>
      </c>
      <c r="AE507">
        <v>0</v>
      </c>
      <c r="AF507">
        <v>88.42</v>
      </c>
      <c r="AG507">
        <v>10.14</v>
      </c>
      <c r="AH507">
        <v>0</v>
      </c>
      <c r="AI507">
        <v>1</v>
      </c>
      <c r="AJ507">
        <v>9.3000000000000007</v>
      </c>
      <c r="AK507">
        <v>19.8</v>
      </c>
      <c r="AL507">
        <v>1</v>
      </c>
      <c r="AM507">
        <v>5</v>
      </c>
      <c r="AN507">
        <v>0</v>
      </c>
      <c r="AO507">
        <v>1</v>
      </c>
      <c r="AP507">
        <v>0</v>
      </c>
      <c r="AQ507">
        <v>0</v>
      </c>
      <c r="AR507">
        <v>0</v>
      </c>
      <c r="AS507" t="s">
        <v>3</v>
      </c>
      <c r="AT507">
        <v>0.36</v>
      </c>
      <c r="AU507" t="s">
        <v>3</v>
      </c>
      <c r="AV507">
        <v>0</v>
      </c>
      <c r="AW507">
        <v>2</v>
      </c>
      <c r="AX507">
        <v>69734784</v>
      </c>
      <c r="AY507">
        <v>1</v>
      </c>
      <c r="AZ507">
        <v>0</v>
      </c>
      <c r="BA507">
        <v>512</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CV507">
        <v>0</v>
      </c>
      <c r="CW507">
        <f>ROUND(Y507*Source!I570*DO507,9)</f>
        <v>0</v>
      </c>
      <c r="CX507">
        <f>ROUND(Y507*Source!I570,9)</f>
        <v>0</v>
      </c>
      <c r="CY507">
        <f>AB507</f>
        <v>822.31</v>
      </c>
      <c r="CZ507">
        <f>AF507</f>
        <v>88.42</v>
      </c>
      <c r="DA507">
        <f>AJ507</f>
        <v>9.3000000000000007</v>
      </c>
      <c r="DB507">
        <f t="shared" si="223"/>
        <v>31.83</v>
      </c>
      <c r="DC507">
        <f t="shared" si="224"/>
        <v>3.65</v>
      </c>
      <c r="DD507" t="s">
        <v>3</v>
      </c>
      <c r="DE507" t="s">
        <v>3</v>
      </c>
      <c r="DF507">
        <f t="shared" si="231"/>
        <v>0</v>
      </c>
      <c r="DG507">
        <f>ROUND(ROUND(AF507*AJ507,0)*CX507,0)</f>
        <v>0</v>
      </c>
      <c r="DH507">
        <f>ROUND(ROUND(AG507*AK507,0)*CX507,0)</f>
        <v>0</v>
      </c>
      <c r="DI507">
        <f t="shared" si="236"/>
        <v>0</v>
      </c>
      <c r="DJ507">
        <f>DG507</f>
        <v>0</v>
      </c>
      <c r="DK507">
        <v>0</v>
      </c>
      <c r="DL507" t="s">
        <v>3</v>
      </c>
      <c r="DM507">
        <v>0</v>
      </c>
      <c r="DN507" t="s">
        <v>3</v>
      </c>
      <c r="DO507">
        <v>0</v>
      </c>
    </row>
    <row r="508" spans="1:119" x14ac:dyDescent="0.2">
      <c r="A508">
        <f>ROW(Source!A570)</f>
        <v>570</v>
      </c>
      <c r="B508">
        <v>69726884</v>
      </c>
      <c r="C508">
        <v>69734769</v>
      </c>
      <c r="D508">
        <v>27439630</v>
      </c>
      <c r="E508">
        <v>1</v>
      </c>
      <c r="F508">
        <v>1</v>
      </c>
      <c r="G508">
        <v>1</v>
      </c>
      <c r="H508">
        <v>2</v>
      </c>
      <c r="I508" t="s">
        <v>986</v>
      </c>
      <c r="J508" t="s">
        <v>987</v>
      </c>
      <c r="K508" t="s">
        <v>988</v>
      </c>
      <c r="L508">
        <v>1368</v>
      </c>
      <c r="N508">
        <v>1011</v>
      </c>
      <c r="O508" t="s">
        <v>978</v>
      </c>
      <c r="P508" t="s">
        <v>978</v>
      </c>
      <c r="Q508">
        <v>1</v>
      </c>
      <c r="W508">
        <v>0</v>
      </c>
      <c r="X508">
        <v>-72110300</v>
      </c>
      <c r="Y508">
        <f t="shared" si="222"/>
        <v>2.2999999999999998</v>
      </c>
      <c r="AA508">
        <v>0</v>
      </c>
      <c r="AB508">
        <v>290.81</v>
      </c>
      <c r="AC508">
        <v>269.48</v>
      </c>
      <c r="AD508">
        <v>0</v>
      </c>
      <c r="AE508">
        <v>0</v>
      </c>
      <c r="AF508">
        <v>31.27</v>
      </c>
      <c r="AG508">
        <v>13.61</v>
      </c>
      <c r="AH508">
        <v>0</v>
      </c>
      <c r="AI508">
        <v>1</v>
      </c>
      <c r="AJ508">
        <v>9.3000000000000007</v>
      </c>
      <c r="AK508">
        <v>19.8</v>
      </c>
      <c r="AL508">
        <v>1</v>
      </c>
      <c r="AM508">
        <v>5</v>
      </c>
      <c r="AN508">
        <v>0</v>
      </c>
      <c r="AO508">
        <v>1</v>
      </c>
      <c r="AP508">
        <v>0</v>
      </c>
      <c r="AQ508">
        <v>0</v>
      </c>
      <c r="AR508">
        <v>0</v>
      </c>
      <c r="AS508" t="s">
        <v>3</v>
      </c>
      <c r="AT508">
        <v>2.2999999999999998</v>
      </c>
      <c r="AU508" t="s">
        <v>3</v>
      </c>
      <c r="AV508">
        <v>0</v>
      </c>
      <c r="AW508">
        <v>2</v>
      </c>
      <c r="AX508">
        <v>69734785</v>
      </c>
      <c r="AY508">
        <v>1</v>
      </c>
      <c r="AZ508">
        <v>0</v>
      </c>
      <c r="BA508">
        <v>513</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CV508">
        <v>0</v>
      </c>
      <c r="CW508">
        <f>ROUND(Y508*Source!I570*DO508,9)</f>
        <v>0</v>
      </c>
      <c r="CX508">
        <f>ROUND(Y508*Source!I570,9)</f>
        <v>0</v>
      </c>
      <c r="CY508">
        <f>AB508</f>
        <v>290.81</v>
      </c>
      <c r="CZ508">
        <f>AF508</f>
        <v>31.27</v>
      </c>
      <c r="DA508">
        <f>AJ508</f>
        <v>9.3000000000000007</v>
      </c>
      <c r="DB508">
        <f t="shared" si="223"/>
        <v>71.92</v>
      </c>
      <c r="DC508">
        <f t="shared" si="224"/>
        <v>31.3</v>
      </c>
      <c r="DD508" t="s">
        <v>3</v>
      </c>
      <c r="DE508" t="s">
        <v>3</v>
      </c>
      <c r="DF508">
        <f t="shared" si="231"/>
        <v>0</v>
      </c>
      <c r="DG508">
        <f>ROUND(ROUND(AF508*AJ508,0)*CX508,0)</f>
        <v>0</v>
      </c>
      <c r="DH508">
        <f>ROUND(ROUND(AG508*AK508,0)*CX508,0)</f>
        <v>0</v>
      </c>
      <c r="DI508">
        <f t="shared" si="236"/>
        <v>0</v>
      </c>
      <c r="DJ508">
        <f>DG508</f>
        <v>0</v>
      </c>
      <c r="DK508">
        <v>0</v>
      </c>
      <c r="DL508" t="s">
        <v>3</v>
      </c>
      <c r="DM508">
        <v>0</v>
      </c>
      <c r="DN508" t="s">
        <v>3</v>
      </c>
      <c r="DO508">
        <v>0</v>
      </c>
    </row>
    <row r="509" spans="1:119" x14ac:dyDescent="0.2">
      <c r="A509">
        <f>ROW(Source!A570)</f>
        <v>570</v>
      </c>
      <c r="B509">
        <v>69726884</v>
      </c>
      <c r="C509">
        <v>69734769</v>
      </c>
      <c r="D509">
        <v>27440032</v>
      </c>
      <c r="E509">
        <v>1</v>
      </c>
      <c r="F509">
        <v>1</v>
      </c>
      <c r="G509">
        <v>1</v>
      </c>
      <c r="H509">
        <v>2</v>
      </c>
      <c r="I509" t="s">
        <v>989</v>
      </c>
      <c r="J509" t="s">
        <v>990</v>
      </c>
      <c r="K509" t="s">
        <v>991</v>
      </c>
      <c r="L509">
        <v>1368</v>
      </c>
      <c r="N509">
        <v>1011</v>
      </c>
      <c r="O509" t="s">
        <v>978</v>
      </c>
      <c r="P509" t="s">
        <v>978</v>
      </c>
      <c r="Q509">
        <v>1</v>
      </c>
      <c r="W509">
        <v>0</v>
      </c>
      <c r="X509">
        <v>864476657</v>
      </c>
      <c r="Y509">
        <f t="shared" si="222"/>
        <v>1.56</v>
      </c>
      <c r="AA509">
        <v>0</v>
      </c>
      <c r="AB509">
        <v>115.6</v>
      </c>
      <c r="AC509">
        <v>200.77</v>
      </c>
      <c r="AD509">
        <v>0</v>
      </c>
      <c r="AE509">
        <v>0</v>
      </c>
      <c r="AF509">
        <v>12.43</v>
      </c>
      <c r="AG509">
        <v>10.14</v>
      </c>
      <c r="AH509">
        <v>0</v>
      </c>
      <c r="AI509">
        <v>1</v>
      </c>
      <c r="AJ509">
        <v>9.3000000000000007</v>
      </c>
      <c r="AK509">
        <v>19.8</v>
      </c>
      <c r="AL509">
        <v>1</v>
      </c>
      <c r="AM509">
        <v>5</v>
      </c>
      <c r="AN509">
        <v>0</v>
      </c>
      <c r="AO509">
        <v>1</v>
      </c>
      <c r="AP509">
        <v>0</v>
      </c>
      <c r="AQ509">
        <v>0</v>
      </c>
      <c r="AR509">
        <v>0</v>
      </c>
      <c r="AS509" t="s">
        <v>3</v>
      </c>
      <c r="AT509">
        <v>1.56</v>
      </c>
      <c r="AU509" t="s">
        <v>3</v>
      </c>
      <c r="AV509">
        <v>0</v>
      </c>
      <c r="AW509">
        <v>2</v>
      </c>
      <c r="AX509">
        <v>69734786</v>
      </c>
      <c r="AY509">
        <v>1</v>
      </c>
      <c r="AZ509">
        <v>0</v>
      </c>
      <c r="BA509">
        <v>514</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CV509">
        <v>0</v>
      </c>
      <c r="CW509">
        <f>ROUND(Y509*Source!I570*DO509,9)</f>
        <v>0</v>
      </c>
      <c r="CX509">
        <f>ROUND(Y509*Source!I570,9)</f>
        <v>0</v>
      </c>
      <c r="CY509">
        <f>AB509</f>
        <v>115.6</v>
      </c>
      <c r="CZ509">
        <f>AF509</f>
        <v>12.43</v>
      </c>
      <c r="DA509">
        <f>AJ509</f>
        <v>9.3000000000000007</v>
      </c>
      <c r="DB509">
        <f t="shared" si="223"/>
        <v>19.39</v>
      </c>
      <c r="DC509">
        <f t="shared" si="224"/>
        <v>15.82</v>
      </c>
      <c r="DD509" t="s">
        <v>3</v>
      </c>
      <c r="DE509" t="s">
        <v>3</v>
      </c>
      <c r="DF509">
        <f t="shared" si="231"/>
        <v>0</v>
      </c>
      <c r="DG509">
        <f>ROUND(ROUND(AF509*AJ509,0)*CX509,0)</f>
        <v>0</v>
      </c>
      <c r="DH509">
        <f>ROUND(ROUND(AG509*AK509,0)*CX509,0)</f>
        <v>0</v>
      </c>
      <c r="DI509">
        <f t="shared" si="236"/>
        <v>0</v>
      </c>
      <c r="DJ509">
        <f>DG509</f>
        <v>0</v>
      </c>
      <c r="DK509">
        <v>0</v>
      </c>
      <c r="DL509" t="s">
        <v>3</v>
      </c>
      <c r="DM509">
        <v>0</v>
      </c>
      <c r="DN509" t="s">
        <v>3</v>
      </c>
      <c r="DO509">
        <v>0</v>
      </c>
    </row>
    <row r="510" spans="1:119" x14ac:dyDescent="0.2">
      <c r="A510">
        <f>ROW(Source!A570)</f>
        <v>570</v>
      </c>
      <c r="B510">
        <v>69726884</v>
      </c>
      <c r="C510">
        <v>69734769</v>
      </c>
      <c r="D510">
        <v>27441327</v>
      </c>
      <c r="E510">
        <v>1</v>
      </c>
      <c r="F510">
        <v>1</v>
      </c>
      <c r="G510">
        <v>1</v>
      </c>
      <c r="H510">
        <v>2</v>
      </c>
      <c r="I510" t="s">
        <v>975</v>
      </c>
      <c r="J510" t="s">
        <v>976</v>
      </c>
      <c r="K510" t="s">
        <v>977</v>
      </c>
      <c r="L510">
        <v>1368</v>
      </c>
      <c r="N510">
        <v>1011</v>
      </c>
      <c r="O510" t="s">
        <v>978</v>
      </c>
      <c r="P510" t="s">
        <v>978</v>
      </c>
      <c r="Q510">
        <v>1</v>
      </c>
      <c r="W510">
        <v>0</v>
      </c>
      <c r="X510">
        <v>-1583389094</v>
      </c>
      <c r="Y510">
        <f t="shared" ref="Y510:Y541" si="237">AT510</f>
        <v>0.28000000000000003</v>
      </c>
      <c r="AA510">
        <v>0</v>
      </c>
      <c r="AB510">
        <v>868.34</v>
      </c>
      <c r="AC510">
        <v>231.46</v>
      </c>
      <c r="AD510">
        <v>0</v>
      </c>
      <c r="AE510">
        <v>0</v>
      </c>
      <c r="AF510">
        <v>93.37</v>
      </c>
      <c r="AG510">
        <v>11.69</v>
      </c>
      <c r="AH510">
        <v>0</v>
      </c>
      <c r="AI510">
        <v>1</v>
      </c>
      <c r="AJ510">
        <v>9.3000000000000007</v>
      </c>
      <c r="AK510">
        <v>19.8</v>
      </c>
      <c r="AL510">
        <v>1</v>
      </c>
      <c r="AM510">
        <v>5</v>
      </c>
      <c r="AN510">
        <v>0</v>
      </c>
      <c r="AO510">
        <v>1</v>
      </c>
      <c r="AP510">
        <v>0</v>
      </c>
      <c r="AQ510">
        <v>0</v>
      </c>
      <c r="AR510">
        <v>0</v>
      </c>
      <c r="AS510" t="s">
        <v>3</v>
      </c>
      <c r="AT510">
        <v>0.28000000000000003</v>
      </c>
      <c r="AU510" t="s">
        <v>3</v>
      </c>
      <c r="AV510">
        <v>0</v>
      </c>
      <c r="AW510">
        <v>2</v>
      </c>
      <c r="AX510">
        <v>69734787</v>
      </c>
      <c r="AY510">
        <v>1</v>
      </c>
      <c r="AZ510">
        <v>0</v>
      </c>
      <c r="BA510">
        <v>515</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CV510">
        <v>0</v>
      </c>
      <c r="CW510">
        <f>ROUND(Y510*Source!I570*DO510,9)</f>
        <v>0</v>
      </c>
      <c r="CX510">
        <f>ROUND(Y510*Source!I570,9)</f>
        <v>0</v>
      </c>
      <c r="CY510">
        <f>AB510</f>
        <v>868.34</v>
      </c>
      <c r="CZ510">
        <f>AF510</f>
        <v>93.37</v>
      </c>
      <c r="DA510">
        <f>AJ510</f>
        <v>9.3000000000000007</v>
      </c>
      <c r="DB510">
        <f t="shared" ref="DB510:DB541" si="238">ROUND(ROUND(AT510*CZ510,2),2)</f>
        <v>26.14</v>
      </c>
      <c r="DC510">
        <f t="shared" ref="DC510:DC541" si="239">ROUND(ROUND(AT510*AG510,2),2)</f>
        <v>3.27</v>
      </c>
      <c r="DD510" t="s">
        <v>3</v>
      </c>
      <c r="DE510" t="s">
        <v>3</v>
      </c>
      <c r="DF510">
        <f t="shared" si="231"/>
        <v>0</v>
      </c>
      <c r="DG510">
        <f>ROUND(ROUND(AF510*AJ510,0)*CX510,0)</f>
        <v>0</v>
      </c>
      <c r="DH510">
        <f>ROUND(ROUND(AG510*AK510,0)*CX510,0)</f>
        <v>0</v>
      </c>
      <c r="DI510">
        <f t="shared" si="236"/>
        <v>0</v>
      </c>
      <c r="DJ510">
        <f>DG510</f>
        <v>0</v>
      </c>
      <c r="DK510">
        <v>0</v>
      </c>
      <c r="DL510" t="s">
        <v>3</v>
      </c>
      <c r="DM510">
        <v>0</v>
      </c>
      <c r="DN510" t="s">
        <v>3</v>
      </c>
      <c r="DO510">
        <v>0</v>
      </c>
    </row>
    <row r="511" spans="1:119" x14ac:dyDescent="0.2">
      <c r="A511">
        <f>ROW(Source!A570)</f>
        <v>570</v>
      </c>
      <c r="B511">
        <v>69726884</v>
      </c>
      <c r="C511">
        <v>69734769</v>
      </c>
      <c r="D511">
        <v>27373906</v>
      </c>
      <c r="E511">
        <v>1</v>
      </c>
      <c r="F511">
        <v>1</v>
      </c>
      <c r="G511">
        <v>1</v>
      </c>
      <c r="H511">
        <v>3</v>
      </c>
      <c r="I511" t="s">
        <v>54</v>
      </c>
      <c r="J511" t="s">
        <v>265</v>
      </c>
      <c r="K511" t="s">
        <v>359</v>
      </c>
      <c r="L511">
        <v>1327</v>
      </c>
      <c r="N511">
        <v>1005</v>
      </c>
      <c r="O511" t="s">
        <v>56</v>
      </c>
      <c r="P511" t="s">
        <v>56</v>
      </c>
      <c r="Q511">
        <v>1</v>
      </c>
      <c r="W511">
        <v>0</v>
      </c>
      <c r="X511">
        <v>249621296</v>
      </c>
      <c r="Y511">
        <f t="shared" si="237"/>
        <v>102</v>
      </c>
      <c r="AA511">
        <v>965</v>
      </c>
      <c r="AB511">
        <v>0</v>
      </c>
      <c r="AC511">
        <v>0</v>
      </c>
      <c r="AD511">
        <v>0</v>
      </c>
      <c r="AE511">
        <v>133.46</v>
      </c>
      <c r="AF511">
        <v>0</v>
      </c>
      <c r="AG511">
        <v>0</v>
      </c>
      <c r="AH511">
        <v>0</v>
      </c>
      <c r="AI511">
        <v>7.56</v>
      </c>
      <c r="AJ511">
        <v>1</v>
      </c>
      <c r="AK511">
        <v>1</v>
      </c>
      <c r="AL511">
        <v>1</v>
      </c>
      <c r="AM511">
        <v>0</v>
      </c>
      <c r="AN511">
        <v>0</v>
      </c>
      <c r="AO511">
        <v>0</v>
      </c>
      <c r="AP511">
        <v>1</v>
      </c>
      <c r="AQ511">
        <v>0</v>
      </c>
      <c r="AR511">
        <v>0</v>
      </c>
      <c r="AS511" t="s">
        <v>3</v>
      </c>
      <c r="AT511">
        <v>102</v>
      </c>
      <c r="AU511" t="s">
        <v>3</v>
      </c>
      <c r="AV511">
        <v>0</v>
      </c>
      <c r="AW511">
        <v>2</v>
      </c>
      <c r="AX511">
        <v>69734788</v>
      </c>
      <c r="AY511">
        <v>1</v>
      </c>
      <c r="AZ511">
        <v>16384</v>
      </c>
      <c r="BA511">
        <v>516</v>
      </c>
      <c r="BB511">
        <v>3</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CV511">
        <v>0</v>
      </c>
      <c r="CW511">
        <v>0</v>
      </c>
      <c r="CX511">
        <f>ROUND(Y511*Source!I570,9)</f>
        <v>0</v>
      </c>
      <c r="CY511">
        <f t="shared" ref="CY511:CY516" si="240">AA511</f>
        <v>965</v>
      </c>
      <c r="CZ511">
        <f t="shared" ref="CZ511:CZ516" si="241">AE511</f>
        <v>133.46</v>
      </c>
      <c r="DA511">
        <f t="shared" ref="DA511:DA516" si="242">AI511</f>
        <v>7.56</v>
      </c>
      <c r="DB511">
        <f t="shared" si="238"/>
        <v>13612.92</v>
      </c>
      <c r="DC511">
        <f t="shared" si="239"/>
        <v>0</v>
      </c>
      <c r="DD511" t="s">
        <v>3</v>
      </c>
      <c r="DE511" t="s">
        <v>3</v>
      </c>
      <c r="DF511">
        <f t="shared" ref="DF511:DF516" si="243">ROUND(ROUND(AE511*AI511,0)*CX511,0)</f>
        <v>0</v>
      </c>
      <c r="DG511">
        <f t="shared" ref="DG511:DG521" si="244">ROUND(ROUND(AF511,0)*CX511,0)</f>
        <v>0</v>
      </c>
      <c r="DH511">
        <f t="shared" ref="DH511:DH521" si="245">ROUND(ROUND(AG511,0)*CX511,0)</f>
        <v>0</v>
      </c>
      <c r="DI511">
        <f t="shared" si="236"/>
        <v>0</v>
      </c>
      <c r="DJ511">
        <f t="shared" ref="DJ511:DJ516" si="246">DF511</f>
        <v>0</v>
      </c>
      <c r="DK511">
        <v>0</v>
      </c>
      <c r="DL511" t="s">
        <v>3</v>
      </c>
      <c r="DM511">
        <v>0</v>
      </c>
      <c r="DN511" t="s">
        <v>3</v>
      </c>
      <c r="DO511">
        <v>0</v>
      </c>
    </row>
    <row r="512" spans="1:119" x14ac:dyDescent="0.2">
      <c r="A512">
        <f>ROW(Source!A570)</f>
        <v>570</v>
      </c>
      <c r="B512">
        <v>69726884</v>
      </c>
      <c r="C512">
        <v>69734769</v>
      </c>
      <c r="D512">
        <v>27371543</v>
      </c>
      <c r="E512">
        <v>1</v>
      </c>
      <c r="F512">
        <v>1</v>
      </c>
      <c r="G512">
        <v>1</v>
      </c>
      <c r="H512">
        <v>3</v>
      </c>
      <c r="I512" t="s">
        <v>66</v>
      </c>
      <c r="J512" t="s">
        <v>267</v>
      </c>
      <c r="K512" t="s">
        <v>67</v>
      </c>
      <c r="L512">
        <v>1346</v>
      </c>
      <c r="N512">
        <v>1009</v>
      </c>
      <c r="O512" t="s">
        <v>68</v>
      </c>
      <c r="P512" t="s">
        <v>68</v>
      </c>
      <c r="Q512">
        <v>1</v>
      </c>
      <c r="W512">
        <v>0</v>
      </c>
      <c r="X512">
        <v>-2014069362</v>
      </c>
      <c r="Y512">
        <f t="shared" si="237"/>
        <v>0.5</v>
      </c>
      <c r="AA512">
        <v>31</v>
      </c>
      <c r="AB512">
        <v>0</v>
      </c>
      <c r="AC512">
        <v>0</v>
      </c>
      <c r="AD512">
        <v>0</v>
      </c>
      <c r="AE512">
        <v>4.2799999999999994</v>
      </c>
      <c r="AF512">
        <v>0</v>
      </c>
      <c r="AG512">
        <v>0</v>
      </c>
      <c r="AH512">
        <v>0</v>
      </c>
      <c r="AI512">
        <v>7.56</v>
      </c>
      <c r="AJ512">
        <v>1</v>
      </c>
      <c r="AK512">
        <v>1</v>
      </c>
      <c r="AL512">
        <v>1</v>
      </c>
      <c r="AM512">
        <v>0</v>
      </c>
      <c r="AN512">
        <v>0</v>
      </c>
      <c r="AO512">
        <v>0</v>
      </c>
      <c r="AP512">
        <v>1</v>
      </c>
      <c r="AQ512">
        <v>0</v>
      </c>
      <c r="AR512">
        <v>0</v>
      </c>
      <c r="AS512" t="s">
        <v>3</v>
      </c>
      <c r="AT512">
        <v>0.5</v>
      </c>
      <c r="AU512" t="s">
        <v>3</v>
      </c>
      <c r="AV512">
        <v>0</v>
      </c>
      <c r="AW512">
        <v>2</v>
      </c>
      <c r="AX512">
        <v>69734789</v>
      </c>
      <c r="AY512">
        <v>1</v>
      </c>
      <c r="AZ512">
        <v>16384</v>
      </c>
      <c r="BA512">
        <v>517</v>
      </c>
      <c r="BB512">
        <v>3</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CV512">
        <v>0</v>
      </c>
      <c r="CW512">
        <v>0</v>
      </c>
      <c r="CX512">
        <f>ROUND(Y512*Source!I570,9)</f>
        <v>0</v>
      </c>
      <c r="CY512">
        <f t="shared" si="240"/>
        <v>31</v>
      </c>
      <c r="CZ512">
        <f t="shared" si="241"/>
        <v>4.2799999999999994</v>
      </c>
      <c r="DA512">
        <f t="shared" si="242"/>
        <v>7.56</v>
      </c>
      <c r="DB512">
        <f t="shared" si="238"/>
        <v>2.14</v>
      </c>
      <c r="DC512">
        <f t="shared" si="239"/>
        <v>0</v>
      </c>
      <c r="DD512" t="s">
        <v>3</v>
      </c>
      <c r="DE512" t="s">
        <v>3</v>
      </c>
      <c r="DF512">
        <f t="shared" si="243"/>
        <v>0</v>
      </c>
      <c r="DG512">
        <f t="shared" si="244"/>
        <v>0</v>
      </c>
      <c r="DH512">
        <f t="shared" si="245"/>
        <v>0</v>
      </c>
      <c r="DI512">
        <f t="shared" si="236"/>
        <v>0</v>
      </c>
      <c r="DJ512">
        <f t="shared" si="246"/>
        <v>0</v>
      </c>
      <c r="DK512">
        <v>0</v>
      </c>
      <c r="DL512" t="s">
        <v>3</v>
      </c>
      <c r="DM512">
        <v>0</v>
      </c>
      <c r="DN512" t="s">
        <v>3</v>
      </c>
      <c r="DO512">
        <v>0</v>
      </c>
    </row>
    <row r="513" spans="1:119" x14ac:dyDescent="0.2">
      <c r="A513">
        <f>ROW(Source!A570)</f>
        <v>570</v>
      </c>
      <c r="B513">
        <v>69726884</v>
      </c>
      <c r="C513">
        <v>69734769</v>
      </c>
      <c r="D513">
        <v>27373400</v>
      </c>
      <c r="E513">
        <v>1</v>
      </c>
      <c r="F513">
        <v>1</v>
      </c>
      <c r="G513">
        <v>1</v>
      </c>
      <c r="H513">
        <v>3</v>
      </c>
      <c r="I513" t="s">
        <v>72</v>
      </c>
      <c r="J513" t="s">
        <v>269</v>
      </c>
      <c r="K513" t="s">
        <v>73</v>
      </c>
      <c r="L513">
        <v>1346</v>
      </c>
      <c r="N513">
        <v>1009</v>
      </c>
      <c r="O513" t="s">
        <v>68</v>
      </c>
      <c r="P513" t="s">
        <v>68</v>
      </c>
      <c r="Q513">
        <v>1</v>
      </c>
      <c r="W513">
        <v>0</v>
      </c>
      <c r="X513">
        <v>-390679098</v>
      </c>
      <c r="Y513">
        <f t="shared" si="237"/>
        <v>450</v>
      </c>
      <c r="AA513">
        <v>7.63</v>
      </c>
      <c r="AB513">
        <v>0</v>
      </c>
      <c r="AC513">
        <v>0</v>
      </c>
      <c r="AD513">
        <v>0</v>
      </c>
      <c r="AE513">
        <v>1.06</v>
      </c>
      <c r="AF513">
        <v>0</v>
      </c>
      <c r="AG513">
        <v>0</v>
      </c>
      <c r="AH513">
        <v>0</v>
      </c>
      <c r="AI513">
        <v>7.56</v>
      </c>
      <c r="AJ513">
        <v>1</v>
      </c>
      <c r="AK513">
        <v>1</v>
      </c>
      <c r="AL513">
        <v>1</v>
      </c>
      <c r="AM513">
        <v>0</v>
      </c>
      <c r="AN513">
        <v>0</v>
      </c>
      <c r="AO513">
        <v>0</v>
      </c>
      <c r="AP513">
        <v>1</v>
      </c>
      <c r="AQ513">
        <v>0</v>
      </c>
      <c r="AR513">
        <v>0</v>
      </c>
      <c r="AS513" t="s">
        <v>3</v>
      </c>
      <c r="AT513">
        <v>450</v>
      </c>
      <c r="AU513" t="s">
        <v>3</v>
      </c>
      <c r="AV513">
        <v>0</v>
      </c>
      <c r="AW513">
        <v>2</v>
      </c>
      <c r="AX513">
        <v>69734790</v>
      </c>
      <c r="AY513">
        <v>1</v>
      </c>
      <c r="AZ513">
        <v>16384</v>
      </c>
      <c r="BA513">
        <v>518</v>
      </c>
      <c r="BB513">
        <v>3</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CV513">
        <v>0</v>
      </c>
      <c r="CW513">
        <v>0</v>
      </c>
      <c r="CX513">
        <f>ROUND(Y513*Source!I570,9)</f>
        <v>0</v>
      </c>
      <c r="CY513">
        <f t="shared" si="240"/>
        <v>7.63</v>
      </c>
      <c r="CZ513">
        <f t="shared" si="241"/>
        <v>1.06</v>
      </c>
      <c r="DA513">
        <f t="shared" si="242"/>
        <v>7.56</v>
      </c>
      <c r="DB513">
        <f t="shared" si="238"/>
        <v>477</v>
      </c>
      <c r="DC513">
        <f t="shared" si="239"/>
        <v>0</v>
      </c>
      <c r="DD513" t="s">
        <v>3</v>
      </c>
      <c r="DE513" t="s">
        <v>3</v>
      </c>
      <c r="DF513">
        <f t="shared" si="243"/>
        <v>0</v>
      </c>
      <c r="DG513">
        <f t="shared" si="244"/>
        <v>0</v>
      </c>
      <c r="DH513">
        <f t="shared" si="245"/>
        <v>0</v>
      </c>
      <c r="DI513">
        <f t="shared" si="236"/>
        <v>0</v>
      </c>
      <c r="DJ513">
        <f t="shared" si="246"/>
        <v>0</v>
      </c>
      <c r="DK513">
        <v>0</v>
      </c>
      <c r="DL513" t="s">
        <v>3</v>
      </c>
      <c r="DM513">
        <v>0</v>
      </c>
      <c r="DN513" t="s">
        <v>3</v>
      </c>
      <c r="DO513">
        <v>0</v>
      </c>
    </row>
    <row r="514" spans="1:119" x14ac:dyDescent="0.2">
      <c r="A514">
        <f>ROW(Source!A570)</f>
        <v>570</v>
      </c>
      <c r="B514">
        <v>69726884</v>
      </c>
      <c r="C514">
        <v>69734769</v>
      </c>
      <c r="D514">
        <v>27371596</v>
      </c>
      <c r="E514">
        <v>1</v>
      </c>
      <c r="F514">
        <v>1</v>
      </c>
      <c r="G514">
        <v>1</v>
      </c>
      <c r="H514">
        <v>3</v>
      </c>
      <c r="I514" t="s">
        <v>76</v>
      </c>
      <c r="J514" t="s">
        <v>271</v>
      </c>
      <c r="K514" t="s">
        <v>77</v>
      </c>
      <c r="L514">
        <v>1348</v>
      </c>
      <c r="N514">
        <v>1009</v>
      </c>
      <c r="O514" t="s">
        <v>78</v>
      </c>
      <c r="P514" t="s">
        <v>78</v>
      </c>
      <c r="Q514">
        <v>1000</v>
      </c>
      <c r="W514">
        <v>0</v>
      </c>
      <c r="X514">
        <v>2078238476</v>
      </c>
      <c r="Y514">
        <f t="shared" si="237"/>
        <v>0.05</v>
      </c>
      <c r="AA514">
        <v>83330</v>
      </c>
      <c r="AB514">
        <v>0</v>
      </c>
      <c r="AC514">
        <v>0</v>
      </c>
      <c r="AD514">
        <v>0</v>
      </c>
      <c r="AE514">
        <v>11524.009999999998</v>
      </c>
      <c r="AF514">
        <v>0</v>
      </c>
      <c r="AG514">
        <v>0</v>
      </c>
      <c r="AH514">
        <v>0</v>
      </c>
      <c r="AI514">
        <v>7.56</v>
      </c>
      <c r="AJ514">
        <v>1</v>
      </c>
      <c r="AK514">
        <v>1</v>
      </c>
      <c r="AL514">
        <v>1</v>
      </c>
      <c r="AM514">
        <v>0</v>
      </c>
      <c r="AN514">
        <v>0</v>
      </c>
      <c r="AO514">
        <v>0</v>
      </c>
      <c r="AP514">
        <v>1</v>
      </c>
      <c r="AQ514">
        <v>0</v>
      </c>
      <c r="AR514">
        <v>0</v>
      </c>
      <c r="AS514" t="s">
        <v>3</v>
      </c>
      <c r="AT514">
        <v>0.05</v>
      </c>
      <c r="AU514" t="s">
        <v>3</v>
      </c>
      <c r="AV514">
        <v>0</v>
      </c>
      <c r="AW514">
        <v>2</v>
      </c>
      <c r="AX514">
        <v>69734791</v>
      </c>
      <c r="AY514">
        <v>1</v>
      </c>
      <c r="AZ514">
        <v>16384</v>
      </c>
      <c r="BA514">
        <v>519</v>
      </c>
      <c r="BB514">
        <v>3</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CV514">
        <v>0</v>
      </c>
      <c r="CW514">
        <v>0</v>
      </c>
      <c r="CX514">
        <f>ROUND(Y514*Source!I570,9)</f>
        <v>0</v>
      </c>
      <c r="CY514">
        <f t="shared" si="240"/>
        <v>83330</v>
      </c>
      <c r="CZ514">
        <f t="shared" si="241"/>
        <v>11524.009999999998</v>
      </c>
      <c r="DA514">
        <f t="shared" si="242"/>
        <v>7.56</v>
      </c>
      <c r="DB514">
        <f t="shared" si="238"/>
        <v>576.20000000000005</v>
      </c>
      <c r="DC514">
        <f t="shared" si="239"/>
        <v>0</v>
      </c>
      <c r="DD514" t="s">
        <v>3</v>
      </c>
      <c r="DE514" t="s">
        <v>3</v>
      </c>
      <c r="DF514">
        <f t="shared" si="243"/>
        <v>0</v>
      </c>
      <c r="DG514">
        <f t="shared" si="244"/>
        <v>0</v>
      </c>
      <c r="DH514">
        <f t="shared" si="245"/>
        <v>0</v>
      </c>
      <c r="DI514">
        <f t="shared" si="236"/>
        <v>0</v>
      </c>
      <c r="DJ514">
        <f t="shared" si="246"/>
        <v>0</v>
      </c>
      <c r="DK514">
        <v>0</v>
      </c>
      <c r="DL514" t="s">
        <v>3</v>
      </c>
      <c r="DM514">
        <v>0</v>
      </c>
      <c r="DN514" t="s">
        <v>3</v>
      </c>
      <c r="DO514">
        <v>0</v>
      </c>
    </row>
    <row r="515" spans="1:119" x14ac:dyDescent="0.2">
      <c r="A515">
        <f>ROW(Source!A570)</f>
        <v>570</v>
      </c>
      <c r="B515">
        <v>69726884</v>
      </c>
      <c r="C515">
        <v>69734769</v>
      </c>
      <c r="D515">
        <v>27379377</v>
      </c>
      <c r="E515">
        <v>1</v>
      </c>
      <c r="F515">
        <v>1</v>
      </c>
      <c r="G515">
        <v>1</v>
      </c>
      <c r="H515">
        <v>3</v>
      </c>
      <c r="I515" t="s">
        <v>60</v>
      </c>
      <c r="J515" t="s">
        <v>262</v>
      </c>
      <c r="K515" t="s">
        <v>61</v>
      </c>
      <c r="L515">
        <v>61268267</v>
      </c>
      <c r="N515">
        <v>1010</v>
      </c>
      <c r="O515" t="s">
        <v>261</v>
      </c>
      <c r="P515" t="s">
        <v>62</v>
      </c>
      <c r="Q515">
        <v>1</v>
      </c>
      <c r="W515">
        <v>0</v>
      </c>
      <c r="X515">
        <v>1780800926</v>
      </c>
      <c r="Y515">
        <f t="shared" si="237"/>
        <v>800</v>
      </c>
      <c r="AA515">
        <v>0.14000000000000001</v>
      </c>
      <c r="AB515">
        <v>0</v>
      </c>
      <c r="AC515">
        <v>0</v>
      </c>
      <c r="AD515">
        <v>0</v>
      </c>
      <c r="AE515">
        <v>0.02</v>
      </c>
      <c r="AF515">
        <v>0</v>
      </c>
      <c r="AG515">
        <v>0</v>
      </c>
      <c r="AH515">
        <v>0</v>
      </c>
      <c r="AI515">
        <v>7.56</v>
      </c>
      <c r="AJ515">
        <v>1</v>
      </c>
      <c r="AK515">
        <v>1</v>
      </c>
      <c r="AL515">
        <v>1</v>
      </c>
      <c r="AM515">
        <v>0</v>
      </c>
      <c r="AN515">
        <v>0</v>
      </c>
      <c r="AO515">
        <v>0</v>
      </c>
      <c r="AP515">
        <v>1</v>
      </c>
      <c r="AQ515">
        <v>0</v>
      </c>
      <c r="AR515">
        <v>0</v>
      </c>
      <c r="AS515" t="s">
        <v>3</v>
      </c>
      <c r="AT515">
        <v>800</v>
      </c>
      <c r="AU515" t="s">
        <v>3</v>
      </c>
      <c r="AV515">
        <v>0</v>
      </c>
      <c r="AW515">
        <v>1</v>
      </c>
      <c r="AX515">
        <v>-1</v>
      </c>
      <c r="AY515">
        <v>0</v>
      </c>
      <c r="AZ515">
        <v>0</v>
      </c>
      <c r="BA515" t="s">
        <v>3</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CV515">
        <v>0</v>
      </c>
      <c r="CW515">
        <v>0</v>
      </c>
      <c r="CX515">
        <f>ROUND(Y515*Source!I570,9)</f>
        <v>0</v>
      </c>
      <c r="CY515">
        <f t="shared" si="240"/>
        <v>0.14000000000000001</v>
      </c>
      <c r="CZ515">
        <f t="shared" si="241"/>
        <v>0.02</v>
      </c>
      <c r="DA515">
        <f t="shared" si="242"/>
        <v>7.56</v>
      </c>
      <c r="DB515">
        <f t="shared" si="238"/>
        <v>16</v>
      </c>
      <c r="DC515">
        <f t="shared" si="239"/>
        <v>0</v>
      </c>
      <c r="DD515" t="s">
        <v>3</v>
      </c>
      <c r="DE515" t="s">
        <v>3</v>
      </c>
      <c r="DF515">
        <f t="shared" si="243"/>
        <v>0</v>
      </c>
      <c r="DG515">
        <f t="shared" si="244"/>
        <v>0</v>
      </c>
      <c r="DH515">
        <f t="shared" si="245"/>
        <v>0</v>
      </c>
      <c r="DI515">
        <f t="shared" si="236"/>
        <v>0</v>
      </c>
      <c r="DJ515">
        <f t="shared" si="246"/>
        <v>0</v>
      </c>
      <c r="DK515">
        <v>0</v>
      </c>
      <c r="DL515" t="s">
        <v>3</v>
      </c>
      <c r="DM515">
        <v>0</v>
      </c>
      <c r="DN515" t="s">
        <v>3</v>
      </c>
      <c r="DO515">
        <v>0</v>
      </c>
    </row>
    <row r="516" spans="1:119" x14ac:dyDescent="0.2">
      <c r="A516">
        <f>ROW(Source!A570)</f>
        <v>570</v>
      </c>
      <c r="B516">
        <v>69726884</v>
      </c>
      <c r="C516">
        <v>69734769</v>
      </c>
      <c r="D516">
        <v>27416566</v>
      </c>
      <c r="E516">
        <v>1</v>
      </c>
      <c r="F516">
        <v>1</v>
      </c>
      <c r="G516">
        <v>1</v>
      </c>
      <c r="H516">
        <v>3</v>
      </c>
      <c r="I516" t="s">
        <v>82</v>
      </c>
      <c r="J516" t="s">
        <v>194</v>
      </c>
      <c r="K516" t="s">
        <v>83</v>
      </c>
      <c r="L516">
        <v>1339</v>
      </c>
      <c r="N516">
        <v>1007</v>
      </c>
      <c r="O516" t="s">
        <v>40</v>
      </c>
      <c r="P516" t="s">
        <v>40</v>
      </c>
      <c r="Q516">
        <v>1</v>
      </c>
      <c r="W516">
        <v>0</v>
      </c>
      <c r="X516">
        <v>1967222743</v>
      </c>
      <c r="Y516">
        <f t="shared" si="237"/>
        <v>0.1</v>
      </c>
      <c r="AA516">
        <v>14.19</v>
      </c>
      <c r="AB516">
        <v>0</v>
      </c>
      <c r="AC516">
        <v>0</v>
      </c>
      <c r="AD516">
        <v>0</v>
      </c>
      <c r="AE516">
        <v>1.97</v>
      </c>
      <c r="AF516">
        <v>0</v>
      </c>
      <c r="AG516">
        <v>0</v>
      </c>
      <c r="AH516">
        <v>0</v>
      </c>
      <c r="AI516">
        <v>7.56</v>
      </c>
      <c r="AJ516">
        <v>1</v>
      </c>
      <c r="AK516">
        <v>1</v>
      </c>
      <c r="AL516">
        <v>1</v>
      </c>
      <c r="AM516">
        <v>0</v>
      </c>
      <c r="AN516">
        <v>0</v>
      </c>
      <c r="AO516">
        <v>0</v>
      </c>
      <c r="AP516">
        <v>1</v>
      </c>
      <c r="AQ516">
        <v>0</v>
      </c>
      <c r="AR516">
        <v>0</v>
      </c>
      <c r="AS516" t="s">
        <v>3</v>
      </c>
      <c r="AT516">
        <v>0.1</v>
      </c>
      <c r="AU516" t="s">
        <v>3</v>
      </c>
      <c r="AV516">
        <v>0</v>
      </c>
      <c r="AW516">
        <v>2</v>
      </c>
      <c r="AX516">
        <v>69734792</v>
      </c>
      <c r="AY516">
        <v>1</v>
      </c>
      <c r="AZ516">
        <v>16384</v>
      </c>
      <c r="BA516">
        <v>520</v>
      </c>
      <c r="BB516">
        <v>3</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CV516">
        <v>0</v>
      </c>
      <c r="CW516">
        <v>0</v>
      </c>
      <c r="CX516">
        <f>ROUND(Y516*Source!I570,9)</f>
        <v>0</v>
      </c>
      <c r="CY516">
        <f t="shared" si="240"/>
        <v>14.19</v>
      </c>
      <c r="CZ516">
        <f t="shared" si="241"/>
        <v>1.97</v>
      </c>
      <c r="DA516">
        <f t="shared" si="242"/>
        <v>7.56</v>
      </c>
      <c r="DB516">
        <f t="shared" si="238"/>
        <v>0.2</v>
      </c>
      <c r="DC516">
        <f t="shared" si="239"/>
        <v>0</v>
      </c>
      <c r="DD516" t="s">
        <v>3</v>
      </c>
      <c r="DE516" t="s">
        <v>3</v>
      </c>
      <c r="DF516">
        <f t="shared" si="243"/>
        <v>0</v>
      </c>
      <c r="DG516">
        <f t="shared" si="244"/>
        <v>0</v>
      </c>
      <c r="DH516">
        <f t="shared" si="245"/>
        <v>0</v>
      </c>
      <c r="DI516">
        <f t="shared" si="236"/>
        <v>0</v>
      </c>
      <c r="DJ516">
        <f t="shared" si="246"/>
        <v>0</v>
      </c>
      <c r="DK516">
        <v>0</v>
      </c>
      <c r="DL516" t="s">
        <v>3</v>
      </c>
      <c r="DM516">
        <v>0</v>
      </c>
      <c r="DN516" t="s">
        <v>3</v>
      </c>
      <c r="DO516">
        <v>0</v>
      </c>
    </row>
    <row r="517" spans="1:119" x14ac:dyDescent="0.2">
      <c r="A517">
        <f>ROW(Source!A619)</f>
        <v>619</v>
      </c>
      <c r="B517">
        <v>69726971</v>
      </c>
      <c r="C517">
        <v>69734800</v>
      </c>
      <c r="D517">
        <v>27493087</v>
      </c>
      <c r="E517">
        <v>1</v>
      </c>
      <c r="F517">
        <v>1</v>
      </c>
      <c r="G517">
        <v>1</v>
      </c>
      <c r="H517">
        <v>1</v>
      </c>
      <c r="I517" t="s">
        <v>992</v>
      </c>
      <c r="J517" t="s">
        <v>3</v>
      </c>
      <c r="K517" t="s">
        <v>993</v>
      </c>
      <c r="L517">
        <v>1369</v>
      </c>
      <c r="N517">
        <v>1013</v>
      </c>
      <c r="O517" t="s">
        <v>974</v>
      </c>
      <c r="P517" t="s">
        <v>974</v>
      </c>
      <c r="Q517">
        <v>1</v>
      </c>
      <c r="W517">
        <v>0</v>
      </c>
      <c r="X517">
        <v>800791658</v>
      </c>
      <c r="Y517">
        <f t="shared" si="237"/>
        <v>9.4700000000000006</v>
      </c>
      <c r="AA517">
        <v>0</v>
      </c>
      <c r="AB517">
        <v>0</v>
      </c>
      <c r="AC517">
        <v>0</v>
      </c>
      <c r="AD517">
        <v>9.48</v>
      </c>
      <c r="AE517">
        <v>0</v>
      </c>
      <c r="AF517">
        <v>0</v>
      </c>
      <c r="AG517">
        <v>0</v>
      </c>
      <c r="AH517">
        <v>9.48</v>
      </c>
      <c r="AI517">
        <v>1</v>
      </c>
      <c r="AJ517">
        <v>1</v>
      </c>
      <c r="AK517">
        <v>1</v>
      </c>
      <c r="AL517">
        <v>1</v>
      </c>
      <c r="AM517">
        <v>0</v>
      </c>
      <c r="AN517">
        <v>0</v>
      </c>
      <c r="AO517">
        <v>1</v>
      </c>
      <c r="AP517">
        <v>0</v>
      </c>
      <c r="AQ517">
        <v>0</v>
      </c>
      <c r="AR517">
        <v>0</v>
      </c>
      <c r="AS517" t="s">
        <v>3</v>
      </c>
      <c r="AT517">
        <v>9.4700000000000006</v>
      </c>
      <c r="AU517" t="s">
        <v>3</v>
      </c>
      <c r="AV517">
        <v>1</v>
      </c>
      <c r="AW517">
        <v>2</v>
      </c>
      <c r="AX517">
        <v>69734805</v>
      </c>
      <c r="AY517">
        <v>1</v>
      </c>
      <c r="AZ517">
        <v>0</v>
      </c>
      <c r="BA517">
        <v>521</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0</v>
      </c>
      <c r="CU517">
        <f>ROUND(AT517*Source!I619*AH517*AL517,0)</f>
        <v>0</v>
      </c>
      <c r="CV517">
        <f>ROUND(Y517*Source!I619,9)</f>
        <v>0</v>
      </c>
      <c r="CW517">
        <v>0</v>
      </c>
      <c r="CX517">
        <f>ROUND(Y517*Source!I619,9)</f>
        <v>0</v>
      </c>
      <c r="CY517">
        <f>AD517</f>
        <v>9.48</v>
      </c>
      <c r="CZ517">
        <f>AH517</f>
        <v>9.48</v>
      </c>
      <c r="DA517">
        <f>AL517</f>
        <v>1</v>
      </c>
      <c r="DB517">
        <f t="shared" si="238"/>
        <v>89.78</v>
      </c>
      <c r="DC517">
        <f t="shared" si="239"/>
        <v>0</v>
      </c>
      <c r="DD517" t="s">
        <v>3</v>
      </c>
      <c r="DE517" t="s">
        <v>3</v>
      </c>
      <c r="DF517">
        <f t="shared" ref="DF517:DF523" si="247">ROUND(ROUND(AE517,0)*CX517,0)</f>
        <v>0</v>
      </c>
      <c r="DG517">
        <f t="shared" si="244"/>
        <v>0</v>
      </c>
      <c r="DH517">
        <f t="shared" si="245"/>
        <v>0</v>
      </c>
      <c r="DI517">
        <f t="shared" si="236"/>
        <v>0</v>
      </c>
      <c r="DJ517">
        <f>DI517</f>
        <v>0</v>
      </c>
      <c r="DK517">
        <v>0</v>
      </c>
      <c r="DL517" t="s">
        <v>3</v>
      </c>
      <c r="DM517">
        <v>0</v>
      </c>
      <c r="DN517" t="s">
        <v>3</v>
      </c>
      <c r="DO517">
        <v>0</v>
      </c>
    </row>
    <row r="518" spans="1:119" x14ac:dyDescent="0.2">
      <c r="A518">
        <f>ROW(Source!A619)</f>
        <v>619</v>
      </c>
      <c r="B518">
        <v>69726971</v>
      </c>
      <c r="C518">
        <v>69734800</v>
      </c>
      <c r="D518">
        <v>27439597</v>
      </c>
      <c r="E518">
        <v>1</v>
      </c>
      <c r="F518">
        <v>1</v>
      </c>
      <c r="G518">
        <v>1</v>
      </c>
      <c r="H518">
        <v>2</v>
      </c>
      <c r="I518" t="s">
        <v>994</v>
      </c>
      <c r="J518" t="s">
        <v>995</v>
      </c>
      <c r="K518" t="s">
        <v>996</v>
      </c>
      <c r="L518">
        <v>1368</v>
      </c>
      <c r="N518">
        <v>1011</v>
      </c>
      <c r="O518" t="s">
        <v>978</v>
      </c>
      <c r="P518" t="s">
        <v>978</v>
      </c>
      <c r="Q518">
        <v>1</v>
      </c>
      <c r="W518">
        <v>0</v>
      </c>
      <c r="X518">
        <v>-1564010176</v>
      </c>
      <c r="Y518">
        <f t="shared" si="237"/>
        <v>0.45</v>
      </c>
      <c r="AA518">
        <v>0</v>
      </c>
      <c r="AB518">
        <v>6.62</v>
      </c>
      <c r="AC518">
        <v>0</v>
      </c>
      <c r="AD518">
        <v>0</v>
      </c>
      <c r="AE518">
        <v>0</v>
      </c>
      <c r="AF518">
        <v>6.62</v>
      </c>
      <c r="AG518">
        <v>0</v>
      </c>
      <c r="AH518">
        <v>0</v>
      </c>
      <c r="AI518">
        <v>1</v>
      </c>
      <c r="AJ518">
        <v>1</v>
      </c>
      <c r="AK518">
        <v>1</v>
      </c>
      <c r="AL518">
        <v>1</v>
      </c>
      <c r="AM518">
        <v>0</v>
      </c>
      <c r="AN518">
        <v>0</v>
      </c>
      <c r="AO518">
        <v>1</v>
      </c>
      <c r="AP518">
        <v>0</v>
      </c>
      <c r="AQ518">
        <v>0</v>
      </c>
      <c r="AR518">
        <v>0</v>
      </c>
      <c r="AS518" t="s">
        <v>3</v>
      </c>
      <c r="AT518">
        <v>0.45</v>
      </c>
      <c r="AU518" t="s">
        <v>3</v>
      </c>
      <c r="AV518">
        <v>0</v>
      </c>
      <c r="AW518">
        <v>2</v>
      </c>
      <c r="AX518">
        <v>69734806</v>
      </c>
      <c r="AY518">
        <v>1</v>
      </c>
      <c r="AZ518">
        <v>0</v>
      </c>
      <c r="BA518">
        <v>522</v>
      </c>
      <c r="BB518">
        <v>0</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CV518">
        <v>0</v>
      </c>
      <c r="CW518">
        <f>ROUND(Y518*Source!I619*DO518,9)</f>
        <v>0</v>
      </c>
      <c r="CX518">
        <f>ROUND(Y518*Source!I619,9)</f>
        <v>0</v>
      </c>
      <c r="CY518">
        <f>AB518</f>
        <v>6.62</v>
      </c>
      <c r="CZ518">
        <f>AF518</f>
        <v>6.62</v>
      </c>
      <c r="DA518">
        <f>AJ518</f>
        <v>1</v>
      </c>
      <c r="DB518">
        <f t="shared" si="238"/>
        <v>2.98</v>
      </c>
      <c r="DC518">
        <f t="shared" si="239"/>
        <v>0</v>
      </c>
      <c r="DD518" t="s">
        <v>3</v>
      </c>
      <c r="DE518" t="s">
        <v>3</v>
      </c>
      <c r="DF518">
        <f t="shared" si="247"/>
        <v>0</v>
      </c>
      <c r="DG518">
        <f t="shared" si="244"/>
        <v>0</v>
      </c>
      <c r="DH518">
        <f t="shared" si="245"/>
        <v>0</v>
      </c>
      <c r="DI518">
        <f t="shared" si="236"/>
        <v>0</v>
      </c>
      <c r="DJ518">
        <f>DG518</f>
        <v>0</v>
      </c>
      <c r="DK518">
        <v>0</v>
      </c>
      <c r="DL518" t="s">
        <v>3</v>
      </c>
      <c r="DM518">
        <v>0</v>
      </c>
      <c r="DN518" t="s">
        <v>3</v>
      </c>
      <c r="DO518">
        <v>0</v>
      </c>
    </row>
    <row r="519" spans="1:119" x14ac:dyDescent="0.2">
      <c r="A519">
        <f>ROW(Source!A619)</f>
        <v>619</v>
      </c>
      <c r="B519">
        <v>69726971</v>
      </c>
      <c r="C519">
        <v>69734800</v>
      </c>
      <c r="D519">
        <v>27441327</v>
      </c>
      <c r="E519">
        <v>1</v>
      </c>
      <c r="F519">
        <v>1</v>
      </c>
      <c r="G519">
        <v>1</v>
      </c>
      <c r="H519">
        <v>2</v>
      </c>
      <c r="I519" t="s">
        <v>975</v>
      </c>
      <c r="J519" t="s">
        <v>976</v>
      </c>
      <c r="K519" t="s">
        <v>977</v>
      </c>
      <c r="L519">
        <v>1368</v>
      </c>
      <c r="N519">
        <v>1011</v>
      </c>
      <c r="O519" t="s">
        <v>978</v>
      </c>
      <c r="P519" t="s">
        <v>978</v>
      </c>
      <c r="Q519">
        <v>1</v>
      </c>
      <c r="W519">
        <v>0</v>
      </c>
      <c r="X519">
        <v>-1583389094</v>
      </c>
      <c r="Y519">
        <f t="shared" si="237"/>
        <v>0.31</v>
      </c>
      <c r="AA519">
        <v>0</v>
      </c>
      <c r="AB519">
        <v>93.37</v>
      </c>
      <c r="AC519">
        <v>11.69</v>
      </c>
      <c r="AD519">
        <v>0</v>
      </c>
      <c r="AE519">
        <v>0</v>
      </c>
      <c r="AF519">
        <v>93.37</v>
      </c>
      <c r="AG519">
        <v>11.69</v>
      </c>
      <c r="AH519">
        <v>0</v>
      </c>
      <c r="AI519">
        <v>1</v>
      </c>
      <c r="AJ519">
        <v>1</v>
      </c>
      <c r="AK519">
        <v>1</v>
      </c>
      <c r="AL519">
        <v>1</v>
      </c>
      <c r="AM519">
        <v>0</v>
      </c>
      <c r="AN519">
        <v>0</v>
      </c>
      <c r="AO519">
        <v>1</v>
      </c>
      <c r="AP519">
        <v>0</v>
      </c>
      <c r="AQ519">
        <v>0</v>
      </c>
      <c r="AR519">
        <v>0</v>
      </c>
      <c r="AS519" t="s">
        <v>3</v>
      </c>
      <c r="AT519">
        <v>0.31</v>
      </c>
      <c r="AU519" t="s">
        <v>3</v>
      </c>
      <c r="AV519">
        <v>0</v>
      </c>
      <c r="AW519">
        <v>2</v>
      </c>
      <c r="AX519">
        <v>69734807</v>
      </c>
      <c r="AY519">
        <v>1</v>
      </c>
      <c r="AZ519">
        <v>0</v>
      </c>
      <c r="BA519">
        <v>523</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CV519">
        <v>0</v>
      </c>
      <c r="CW519">
        <f>ROUND(Y519*Source!I619*DO519,9)</f>
        <v>0</v>
      </c>
      <c r="CX519">
        <f>ROUND(Y519*Source!I619,9)</f>
        <v>0</v>
      </c>
      <c r="CY519">
        <f>AB519</f>
        <v>93.37</v>
      </c>
      <c r="CZ519">
        <f>AF519</f>
        <v>93.37</v>
      </c>
      <c r="DA519">
        <f>AJ519</f>
        <v>1</v>
      </c>
      <c r="DB519">
        <f t="shared" si="238"/>
        <v>28.94</v>
      </c>
      <c r="DC519">
        <f t="shared" si="239"/>
        <v>3.62</v>
      </c>
      <c r="DD519" t="s">
        <v>3</v>
      </c>
      <c r="DE519" t="s">
        <v>3</v>
      </c>
      <c r="DF519">
        <f t="shared" si="247"/>
        <v>0</v>
      </c>
      <c r="DG519">
        <f t="shared" si="244"/>
        <v>0</v>
      </c>
      <c r="DH519">
        <f t="shared" si="245"/>
        <v>0</v>
      </c>
      <c r="DI519">
        <f t="shared" si="236"/>
        <v>0</v>
      </c>
      <c r="DJ519">
        <f>DG519</f>
        <v>0</v>
      </c>
      <c r="DK519">
        <v>0</v>
      </c>
      <c r="DL519" t="s">
        <v>3</v>
      </c>
      <c r="DM519">
        <v>0</v>
      </c>
      <c r="DN519" t="s">
        <v>3</v>
      </c>
      <c r="DO519">
        <v>0</v>
      </c>
    </row>
    <row r="520" spans="1:119" x14ac:dyDescent="0.2">
      <c r="A520">
        <f>ROW(Source!A619)</f>
        <v>619</v>
      </c>
      <c r="B520">
        <v>69726971</v>
      </c>
      <c r="C520">
        <v>69734800</v>
      </c>
      <c r="D520">
        <v>27382915</v>
      </c>
      <c r="E520">
        <v>1</v>
      </c>
      <c r="F520">
        <v>1</v>
      </c>
      <c r="G520">
        <v>1</v>
      </c>
      <c r="H520">
        <v>3</v>
      </c>
      <c r="I520" t="s">
        <v>153</v>
      </c>
      <c r="J520" t="s">
        <v>155</v>
      </c>
      <c r="K520" t="s">
        <v>154</v>
      </c>
      <c r="L520">
        <v>1339</v>
      </c>
      <c r="N520">
        <v>1007</v>
      </c>
      <c r="O520" t="s">
        <v>40</v>
      </c>
      <c r="P520" t="s">
        <v>40</v>
      </c>
      <c r="Q520">
        <v>1</v>
      </c>
      <c r="W520">
        <v>0</v>
      </c>
      <c r="X520">
        <v>958144803</v>
      </c>
      <c r="Y520">
        <f t="shared" si="237"/>
        <v>1.02</v>
      </c>
      <c r="AA520">
        <v>672.09</v>
      </c>
      <c r="AB520">
        <v>0</v>
      </c>
      <c r="AC520">
        <v>0</v>
      </c>
      <c r="AD520">
        <v>0</v>
      </c>
      <c r="AE520">
        <v>672.09</v>
      </c>
      <c r="AF520">
        <v>0</v>
      </c>
      <c r="AG520">
        <v>0</v>
      </c>
      <c r="AH520">
        <v>0</v>
      </c>
      <c r="AI520">
        <v>1</v>
      </c>
      <c r="AJ520">
        <v>1</v>
      </c>
      <c r="AK520">
        <v>1</v>
      </c>
      <c r="AL520">
        <v>1</v>
      </c>
      <c r="AM520">
        <v>0</v>
      </c>
      <c r="AN520">
        <v>0</v>
      </c>
      <c r="AO520">
        <v>0</v>
      </c>
      <c r="AP520">
        <v>1</v>
      </c>
      <c r="AQ520">
        <v>0</v>
      </c>
      <c r="AR520">
        <v>0</v>
      </c>
      <c r="AS520" t="s">
        <v>3</v>
      </c>
      <c r="AT520">
        <v>1.02</v>
      </c>
      <c r="AU520" t="s">
        <v>3</v>
      </c>
      <c r="AV520">
        <v>0</v>
      </c>
      <c r="AW520">
        <v>1</v>
      </c>
      <c r="AX520">
        <v>-1</v>
      </c>
      <c r="AY520">
        <v>0</v>
      </c>
      <c r="AZ520">
        <v>0</v>
      </c>
      <c r="BA520" t="s">
        <v>3</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CV520">
        <v>0</v>
      </c>
      <c r="CW520">
        <v>0</v>
      </c>
      <c r="CX520">
        <f>ROUND(Y520*Source!I619,9)</f>
        <v>0</v>
      </c>
      <c r="CY520">
        <f>AA520</f>
        <v>672.09</v>
      </c>
      <c r="CZ520">
        <f>AE520</f>
        <v>672.09</v>
      </c>
      <c r="DA520">
        <f>AI520</f>
        <v>1</v>
      </c>
      <c r="DB520">
        <f t="shared" si="238"/>
        <v>685.53</v>
      </c>
      <c r="DC520">
        <f t="shared" si="239"/>
        <v>0</v>
      </c>
      <c r="DD520" t="s">
        <v>3</v>
      </c>
      <c r="DE520" t="s">
        <v>3</v>
      </c>
      <c r="DF520">
        <f t="shared" si="247"/>
        <v>0</v>
      </c>
      <c r="DG520">
        <f t="shared" si="244"/>
        <v>0</v>
      </c>
      <c r="DH520">
        <f t="shared" si="245"/>
        <v>0</v>
      </c>
      <c r="DI520">
        <f t="shared" si="236"/>
        <v>0</v>
      </c>
      <c r="DJ520">
        <f>DF520</f>
        <v>0</v>
      </c>
      <c r="DK520">
        <v>0</v>
      </c>
      <c r="DL520" t="s">
        <v>3</v>
      </c>
      <c r="DM520">
        <v>0</v>
      </c>
      <c r="DN520" t="s">
        <v>3</v>
      </c>
      <c r="DO520">
        <v>0</v>
      </c>
    </row>
    <row r="521" spans="1:119" x14ac:dyDescent="0.2">
      <c r="A521">
        <f>ROW(Source!A620)</f>
        <v>620</v>
      </c>
      <c r="B521">
        <v>69726884</v>
      </c>
      <c r="C521">
        <v>69734800</v>
      </c>
      <c r="D521">
        <v>27493087</v>
      </c>
      <c r="E521">
        <v>1</v>
      </c>
      <c r="F521">
        <v>1</v>
      </c>
      <c r="G521">
        <v>1</v>
      </c>
      <c r="H521">
        <v>1</v>
      </c>
      <c r="I521" t="s">
        <v>992</v>
      </c>
      <c r="J521" t="s">
        <v>3</v>
      </c>
      <c r="K521" t="s">
        <v>993</v>
      </c>
      <c r="L521">
        <v>1369</v>
      </c>
      <c r="N521">
        <v>1013</v>
      </c>
      <c r="O521" t="s">
        <v>974</v>
      </c>
      <c r="P521" t="s">
        <v>974</v>
      </c>
      <c r="Q521">
        <v>1</v>
      </c>
      <c r="W521">
        <v>0</v>
      </c>
      <c r="X521">
        <v>800791658</v>
      </c>
      <c r="Y521">
        <f t="shared" si="237"/>
        <v>9.4700000000000006</v>
      </c>
      <c r="AA521">
        <v>0</v>
      </c>
      <c r="AB521">
        <v>0</v>
      </c>
      <c r="AC521">
        <v>0</v>
      </c>
      <c r="AD521">
        <v>242.69</v>
      </c>
      <c r="AE521">
        <v>0</v>
      </c>
      <c r="AF521">
        <v>0</v>
      </c>
      <c r="AG521">
        <v>0</v>
      </c>
      <c r="AH521">
        <v>9.48</v>
      </c>
      <c r="AI521">
        <v>1</v>
      </c>
      <c r="AJ521">
        <v>1</v>
      </c>
      <c r="AK521">
        <v>1</v>
      </c>
      <c r="AL521">
        <v>25.6</v>
      </c>
      <c r="AM521">
        <v>5</v>
      </c>
      <c r="AN521">
        <v>0</v>
      </c>
      <c r="AO521">
        <v>1</v>
      </c>
      <c r="AP521">
        <v>0</v>
      </c>
      <c r="AQ521">
        <v>0</v>
      </c>
      <c r="AR521">
        <v>0</v>
      </c>
      <c r="AS521" t="s">
        <v>3</v>
      </c>
      <c r="AT521">
        <v>9.4700000000000006</v>
      </c>
      <c r="AU521" t="s">
        <v>3</v>
      </c>
      <c r="AV521">
        <v>1</v>
      </c>
      <c r="AW521">
        <v>2</v>
      </c>
      <c r="AX521">
        <v>69734805</v>
      </c>
      <c r="AY521">
        <v>1</v>
      </c>
      <c r="AZ521">
        <v>0</v>
      </c>
      <c r="BA521">
        <v>525</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0</v>
      </c>
      <c r="BW521">
        <v>0</v>
      </c>
      <c r="CU521">
        <f>ROUND(AT521*Source!I620*AH521*AL521,0)</f>
        <v>0</v>
      </c>
      <c r="CV521">
        <f>ROUND(Y521*Source!I620,9)</f>
        <v>0</v>
      </c>
      <c r="CW521">
        <v>0</v>
      </c>
      <c r="CX521">
        <f>ROUND(Y521*Source!I620,9)</f>
        <v>0</v>
      </c>
      <c r="CY521">
        <f>AD521</f>
        <v>242.69</v>
      </c>
      <c r="CZ521">
        <f>AH521</f>
        <v>9.48</v>
      </c>
      <c r="DA521">
        <f>AL521</f>
        <v>25.6</v>
      </c>
      <c r="DB521">
        <f t="shared" si="238"/>
        <v>89.78</v>
      </c>
      <c r="DC521">
        <f t="shared" si="239"/>
        <v>0</v>
      </c>
      <c r="DD521" t="s">
        <v>3</v>
      </c>
      <c r="DE521" t="s">
        <v>3</v>
      </c>
      <c r="DF521">
        <f t="shared" si="247"/>
        <v>0</v>
      </c>
      <c r="DG521">
        <f t="shared" si="244"/>
        <v>0</v>
      </c>
      <c r="DH521">
        <f t="shared" si="245"/>
        <v>0</v>
      </c>
      <c r="DI521">
        <f>ROUND(ROUND(AH521*AL521,0)*CX521,0)</f>
        <v>0</v>
      </c>
      <c r="DJ521">
        <f>DI521</f>
        <v>0</v>
      </c>
      <c r="DK521">
        <v>0</v>
      </c>
      <c r="DL521" t="s">
        <v>3</v>
      </c>
      <c r="DM521">
        <v>0</v>
      </c>
      <c r="DN521" t="s">
        <v>3</v>
      </c>
      <c r="DO521">
        <v>0</v>
      </c>
    </row>
    <row r="522" spans="1:119" x14ac:dyDescent="0.2">
      <c r="A522">
        <f>ROW(Source!A620)</f>
        <v>620</v>
      </c>
      <c r="B522">
        <v>69726884</v>
      </c>
      <c r="C522">
        <v>69734800</v>
      </c>
      <c r="D522">
        <v>27439597</v>
      </c>
      <c r="E522">
        <v>1</v>
      </c>
      <c r="F522">
        <v>1</v>
      </c>
      <c r="G522">
        <v>1</v>
      </c>
      <c r="H522">
        <v>2</v>
      </c>
      <c r="I522" t="s">
        <v>994</v>
      </c>
      <c r="J522" t="s">
        <v>995</v>
      </c>
      <c r="K522" t="s">
        <v>996</v>
      </c>
      <c r="L522">
        <v>1368</v>
      </c>
      <c r="N522">
        <v>1011</v>
      </c>
      <c r="O522" t="s">
        <v>978</v>
      </c>
      <c r="P522" t="s">
        <v>978</v>
      </c>
      <c r="Q522">
        <v>1</v>
      </c>
      <c r="W522">
        <v>0</v>
      </c>
      <c r="X522">
        <v>-1564010176</v>
      </c>
      <c r="Y522">
        <f t="shared" si="237"/>
        <v>0.45</v>
      </c>
      <c r="AA522">
        <v>0</v>
      </c>
      <c r="AB522">
        <v>61.57</v>
      </c>
      <c r="AC522">
        <v>0</v>
      </c>
      <c r="AD522">
        <v>0</v>
      </c>
      <c r="AE522">
        <v>0</v>
      </c>
      <c r="AF522">
        <v>6.62</v>
      </c>
      <c r="AG522">
        <v>0</v>
      </c>
      <c r="AH522">
        <v>0</v>
      </c>
      <c r="AI522">
        <v>1</v>
      </c>
      <c r="AJ522">
        <v>9.3000000000000007</v>
      </c>
      <c r="AK522">
        <v>19.8</v>
      </c>
      <c r="AL522">
        <v>1</v>
      </c>
      <c r="AM522">
        <v>5</v>
      </c>
      <c r="AN522">
        <v>0</v>
      </c>
      <c r="AO522">
        <v>1</v>
      </c>
      <c r="AP522">
        <v>0</v>
      </c>
      <c r="AQ522">
        <v>0</v>
      </c>
      <c r="AR522">
        <v>0</v>
      </c>
      <c r="AS522" t="s">
        <v>3</v>
      </c>
      <c r="AT522">
        <v>0.45</v>
      </c>
      <c r="AU522" t="s">
        <v>3</v>
      </c>
      <c r="AV522">
        <v>0</v>
      </c>
      <c r="AW522">
        <v>2</v>
      </c>
      <c r="AX522">
        <v>69734806</v>
      </c>
      <c r="AY522">
        <v>1</v>
      </c>
      <c r="AZ522">
        <v>0</v>
      </c>
      <c r="BA522">
        <v>526</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CV522">
        <v>0</v>
      </c>
      <c r="CW522">
        <f>ROUND(Y522*Source!I620*DO522,9)</f>
        <v>0</v>
      </c>
      <c r="CX522">
        <f>ROUND(Y522*Source!I620,9)</f>
        <v>0</v>
      </c>
      <c r="CY522">
        <f>AB522</f>
        <v>61.57</v>
      </c>
      <c r="CZ522">
        <f>AF522</f>
        <v>6.62</v>
      </c>
      <c r="DA522">
        <f>AJ522</f>
        <v>9.3000000000000007</v>
      </c>
      <c r="DB522">
        <f t="shared" si="238"/>
        <v>2.98</v>
      </c>
      <c r="DC522">
        <f t="shared" si="239"/>
        <v>0</v>
      </c>
      <c r="DD522" t="s">
        <v>3</v>
      </c>
      <c r="DE522" t="s">
        <v>3</v>
      </c>
      <c r="DF522">
        <f t="shared" si="247"/>
        <v>0</v>
      </c>
      <c r="DG522">
        <f>ROUND(ROUND(AF522*AJ522,0)*CX522,0)</f>
        <v>0</v>
      </c>
      <c r="DH522">
        <f>ROUND(ROUND(AG522*AK522,0)*CX522,0)</f>
        <v>0</v>
      </c>
      <c r="DI522">
        <f t="shared" ref="DI522:DI527" si="248">ROUND(ROUND(AH522,0)*CX522,0)</f>
        <v>0</v>
      </c>
      <c r="DJ522">
        <f>DG522</f>
        <v>0</v>
      </c>
      <c r="DK522">
        <v>0</v>
      </c>
      <c r="DL522" t="s">
        <v>3</v>
      </c>
      <c r="DM522">
        <v>0</v>
      </c>
      <c r="DN522" t="s">
        <v>3</v>
      </c>
      <c r="DO522">
        <v>0</v>
      </c>
    </row>
    <row r="523" spans="1:119" x14ac:dyDescent="0.2">
      <c r="A523">
        <f>ROW(Source!A620)</f>
        <v>620</v>
      </c>
      <c r="B523">
        <v>69726884</v>
      </c>
      <c r="C523">
        <v>69734800</v>
      </c>
      <c r="D523">
        <v>27441327</v>
      </c>
      <c r="E523">
        <v>1</v>
      </c>
      <c r="F523">
        <v>1</v>
      </c>
      <c r="G523">
        <v>1</v>
      </c>
      <c r="H523">
        <v>2</v>
      </c>
      <c r="I523" t="s">
        <v>975</v>
      </c>
      <c r="J523" t="s">
        <v>976</v>
      </c>
      <c r="K523" t="s">
        <v>977</v>
      </c>
      <c r="L523">
        <v>1368</v>
      </c>
      <c r="N523">
        <v>1011</v>
      </c>
      <c r="O523" t="s">
        <v>978</v>
      </c>
      <c r="P523" t="s">
        <v>978</v>
      </c>
      <c r="Q523">
        <v>1</v>
      </c>
      <c r="W523">
        <v>0</v>
      </c>
      <c r="X523">
        <v>-1583389094</v>
      </c>
      <c r="Y523">
        <f t="shared" si="237"/>
        <v>0.31</v>
      </c>
      <c r="AA523">
        <v>0</v>
      </c>
      <c r="AB523">
        <v>868.34</v>
      </c>
      <c r="AC523">
        <v>231.46</v>
      </c>
      <c r="AD523">
        <v>0</v>
      </c>
      <c r="AE523">
        <v>0</v>
      </c>
      <c r="AF523">
        <v>93.37</v>
      </c>
      <c r="AG523">
        <v>11.69</v>
      </c>
      <c r="AH523">
        <v>0</v>
      </c>
      <c r="AI523">
        <v>1</v>
      </c>
      <c r="AJ523">
        <v>9.3000000000000007</v>
      </c>
      <c r="AK523">
        <v>19.8</v>
      </c>
      <c r="AL523">
        <v>1</v>
      </c>
      <c r="AM523">
        <v>5</v>
      </c>
      <c r="AN523">
        <v>0</v>
      </c>
      <c r="AO523">
        <v>1</v>
      </c>
      <c r="AP523">
        <v>0</v>
      </c>
      <c r="AQ523">
        <v>0</v>
      </c>
      <c r="AR523">
        <v>0</v>
      </c>
      <c r="AS523" t="s">
        <v>3</v>
      </c>
      <c r="AT523">
        <v>0.31</v>
      </c>
      <c r="AU523" t="s">
        <v>3</v>
      </c>
      <c r="AV523">
        <v>0</v>
      </c>
      <c r="AW523">
        <v>2</v>
      </c>
      <c r="AX523">
        <v>69734807</v>
      </c>
      <c r="AY523">
        <v>1</v>
      </c>
      <c r="AZ523">
        <v>0</v>
      </c>
      <c r="BA523">
        <v>527</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CV523">
        <v>0</v>
      </c>
      <c r="CW523">
        <f>ROUND(Y523*Source!I620*DO523,9)</f>
        <v>0</v>
      </c>
      <c r="CX523">
        <f>ROUND(Y523*Source!I620,9)</f>
        <v>0</v>
      </c>
      <c r="CY523">
        <f>AB523</f>
        <v>868.34</v>
      </c>
      <c r="CZ523">
        <f>AF523</f>
        <v>93.37</v>
      </c>
      <c r="DA523">
        <f>AJ523</f>
        <v>9.3000000000000007</v>
      </c>
      <c r="DB523">
        <f t="shared" si="238"/>
        <v>28.94</v>
      </c>
      <c r="DC523">
        <f t="shared" si="239"/>
        <v>3.62</v>
      </c>
      <c r="DD523" t="s">
        <v>3</v>
      </c>
      <c r="DE523" t="s">
        <v>3</v>
      </c>
      <c r="DF523">
        <f t="shared" si="247"/>
        <v>0</v>
      </c>
      <c r="DG523">
        <f>ROUND(ROUND(AF523*AJ523,0)*CX523,0)</f>
        <v>0</v>
      </c>
      <c r="DH523">
        <f>ROUND(ROUND(AG523*AK523,0)*CX523,0)</f>
        <v>0</v>
      </c>
      <c r="DI523">
        <f t="shared" si="248"/>
        <v>0</v>
      </c>
      <c r="DJ523">
        <f>DG523</f>
        <v>0</v>
      </c>
      <c r="DK523">
        <v>0</v>
      </c>
      <c r="DL523" t="s">
        <v>3</v>
      </c>
      <c r="DM523">
        <v>0</v>
      </c>
      <c r="DN523" t="s">
        <v>3</v>
      </c>
      <c r="DO523">
        <v>0</v>
      </c>
    </row>
    <row r="524" spans="1:119" x14ac:dyDescent="0.2">
      <c r="A524">
        <f>ROW(Source!A620)</f>
        <v>620</v>
      </c>
      <c r="B524">
        <v>69726884</v>
      </c>
      <c r="C524">
        <v>69734800</v>
      </c>
      <c r="D524">
        <v>27382915</v>
      </c>
      <c r="E524">
        <v>1</v>
      </c>
      <c r="F524">
        <v>1</v>
      </c>
      <c r="G524">
        <v>1</v>
      </c>
      <c r="H524">
        <v>3</v>
      </c>
      <c r="I524" t="s">
        <v>153</v>
      </c>
      <c r="J524" t="s">
        <v>155</v>
      </c>
      <c r="K524" t="s">
        <v>154</v>
      </c>
      <c r="L524">
        <v>1339</v>
      </c>
      <c r="N524">
        <v>1007</v>
      </c>
      <c r="O524" t="s">
        <v>40</v>
      </c>
      <c r="P524" t="s">
        <v>40</v>
      </c>
      <c r="Q524">
        <v>1</v>
      </c>
      <c r="W524">
        <v>0</v>
      </c>
      <c r="X524">
        <v>958144803</v>
      </c>
      <c r="Y524">
        <f t="shared" si="237"/>
        <v>1.02</v>
      </c>
      <c r="AA524">
        <v>8150</v>
      </c>
      <c r="AB524">
        <v>0</v>
      </c>
      <c r="AC524">
        <v>0</v>
      </c>
      <c r="AD524">
        <v>0</v>
      </c>
      <c r="AE524">
        <v>1127.0899999999999</v>
      </c>
      <c r="AF524">
        <v>0</v>
      </c>
      <c r="AG524">
        <v>0</v>
      </c>
      <c r="AH524">
        <v>0</v>
      </c>
      <c r="AI524">
        <v>7.56</v>
      </c>
      <c r="AJ524">
        <v>1</v>
      </c>
      <c r="AK524">
        <v>1</v>
      </c>
      <c r="AL524">
        <v>1</v>
      </c>
      <c r="AM524">
        <v>0</v>
      </c>
      <c r="AN524">
        <v>0</v>
      </c>
      <c r="AO524">
        <v>0</v>
      </c>
      <c r="AP524">
        <v>1</v>
      </c>
      <c r="AQ524">
        <v>0</v>
      </c>
      <c r="AR524">
        <v>0</v>
      </c>
      <c r="AS524" t="s">
        <v>3</v>
      </c>
      <c r="AT524">
        <v>1.02</v>
      </c>
      <c r="AU524" t="s">
        <v>3</v>
      </c>
      <c r="AV524">
        <v>0</v>
      </c>
      <c r="AW524">
        <v>1</v>
      </c>
      <c r="AX524">
        <v>-1</v>
      </c>
      <c r="AY524">
        <v>0</v>
      </c>
      <c r="AZ524">
        <v>0</v>
      </c>
      <c r="BA524" t="s">
        <v>3</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CV524">
        <v>0</v>
      </c>
      <c r="CW524">
        <v>0</v>
      </c>
      <c r="CX524">
        <f>ROUND(Y524*Source!I620,9)</f>
        <v>0</v>
      </c>
      <c r="CY524">
        <f>AA524</f>
        <v>8150</v>
      </c>
      <c r="CZ524">
        <f>AE524</f>
        <v>1127.0899999999999</v>
      </c>
      <c r="DA524">
        <f>AI524</f>
        <v>7.56</v>
      </c>
      <c r="DB524">
        <f t="shared" si="238"/>
        <v>1149.6300000000001</v>
      </c>
      <c r="DC524">
        <f t="shared" si="239"/>
        <v>0</v>
      </c>
      <c r="DD524" t="s">
        <v>3</v>
      </c>
      <c r="DE524" t="s">
        <v>3</v>
      </c>
      <c r="DF524">
        <f>ROUND(ROUND(AE524*AI524,0)*CX524,0)</f>
        <v>0</v>
      </c>
      <c r="DG524">
        <f>ROUND(ROUND(AF524,0)*CX524,0)</f>
        <v>0</v>
      </c>
      <c r="DH524">
        <f>ROUND(ROUND(AG524,0)*CX524,0)</f>
        <v>0</v>
      </c>
      <c r="DI524">
        <f t="shared" si="248"/>
        <v>0</v>
      </c>
      <c r="DJ524">
        <f>DF524</f>
        <v>0</v>
      </c>
      <c r="DK524">
        <v>0</v>
      </c>
      <c r="DL524" t="s">
        <v>3</v>
      </c>
      <c r="DM524">
        <v>0</v>
      </c>
      <c r="DN524" t="s">
        <v>3</v>
      </c>
      <c r="DO524">
        <v>0</v>
      </c>
    </row>
    <row r="525" spans="1:119" x14ac:dyDescent="0.2">
      <c r="A525">
        <f>ROW(Source!A623)</f>
        <v>623</v>
      </c>
      <c r="B525">
        <v>69726971</v>
      </c>
      <c r="C525">
        <v>69734810</v>
      </c>
      <c r="D525">
        <v>27493458</v>
      </c>
      <c r="E525">
        <v>1</v>
      </c>
      <c r="F525">
        <v>1</v>
      </c>
      <c r="G525">
        <v>1</v>
      </c>
      <c r="H525">
        <v>1</v>
      </c>
      <c r="I525" t="s">
        <v>997</v>
      </c>
      <c r="J525" t="s">
        <v>3</v>
      </c>
      <c r="K525" t="s">
        <v>998</v>
      </c>
      <c r="L525">
        <v>1369</v>
      </c>
      <c r="N525">
        <v>1013</v>
      </c>
      <c r="O525" t="s">
        <v>974</v>
      </c>
      <c r="P525" t="s">
        <v>974</v>
      </c>
      <c r="Q525">
        <v>1</v>
      </c>
      <c r="W525">
        <v>0</v>
      </c>
      <c r="X525">
        <v>-115882720</v>
      </c>
      <c r="Y525">
        <f t="shared" si="237"/>
        <v>3.45</v>
      </c>
      <c r="AA525">
        <v>0</v>
      </c>
      <c r="AB525">
        <v>0</v>
      </c>
      <c r="AC525">
        <v>0</v>
      </c>
      <c r="AD525">
        <v>8.6</v>
      </c>
      <c r="AE525">
        <v>0</v>
      </c>
      <c r="AF525">
        <v>0</v>
      </c>
      <c r="AG525">
        <v>0</v>
      </c>
      <c r="AH525">
        <v>8.6</v>
      </c>
      <c r="AI525">
        <v>1</v>
      </c>
      <c r="AJ525">
        <v>1</v>
      </c>
      <c r="AK525">
        <v>1</v>
      </c>
      <c r="AL525">
        <v>1</v>
      </c>
      <c r="AM525">
        <v>0</v>
      </c>
      <c r="AN525">
        <v>0</v>
      </c>
      <c r="AO525">
        <v>1</v>
      </c>
      <c r="AP525">
        <v>0</v>
      </c>
      <c r="AQ525">
        <v>0</v>
      </c>
      <c r="AR525">
        <v>0</v>
      </c>
      <c r="AS525" t="s">
        <v>3</v>
      </c>
      <c r="AT525">
        <v>3.45</v>
      </c>
      <c r="AU525" t="s">
        <v>3</v>
      </c>
      <c r="AV525">
        <v>1</v>
      </c>
      <c r="AW525">
        <v>2</v>
      </c>
      <c r="AX525">
        <v>69734814</v>
      </c>
      <c r="AY525">
        <v>1</v>
      </c>
      <c r="AZ525">
        <v>0</v>
      </c>
      <c r="BA525">
        <v>529</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0</v>
      </c>
      <c r="CU525">
        <f>ROUND(AT525*Source!I623*AH525*AL525,0)</f>
        <v>0</v>
      </c>
      <c r="CV525">
        <f>ROUND(Y525*Source!I623,9)</f>
        <v>0</v>
      </c>
      <c r="CW525">
        <v>0</v>
      </c>
      <c r="CX525">
        <f>ROUND(Y525*Source!I623,9)</f>
        <v>0</v>
      </c>
      <c r="CY525">
        <f>AD525</f>
        <v>8.6</v>
      </c>
      <c r="CZ525">
        <f>AH525</f>
        <v>8.6</v>
      </c>
      <c r="DA525">
        <f>AL525</f>
        <v>1</v>
      </c>
      <c r="DB525">
        <f t="shared" si="238"/>
        <v>29.67</v>
      </c>
      <c r="DC525">
        <f t="shared" si="239"/>
        <v>0</v>
      </c>
      <c r="DD525" t="s">
        <v>3</v>
      </c>
      <c r="DE525" t="s">
        <v>3</v>
      </c>
      <c r="DF525">
        <f>ROUND(ROUND(AE525,0)*CX525,0)</f>
        <v>0</v>
      </c>
      <c r="DG525">
        <f>ROUND(ROUND(AF525,0)*CX525,0)</f>
        <v>0</v>
      </c>
      <c r="DH525">
        <f>ROUND(ROUND(AG525,0)*CX525,0)</f>
        <v>0</v>
      </c>
      <c r="DI525">
        <f t="shared" si="248"/>
        <v>0</v>
      </c>
      <c r="DJ525">
        <f>DI525</f>
        <v>0</v>
      </c>
      <c r="DK525">
        <v>0</v>
      </c>
      <c r="DL525" t="s">
        <v>3</v>
      </c>
      <c r="DM525">
        <v>0</v>
      </c>
      <c r="DN525" t="s">
        <v>3</v>
      </c>
      <c r="DO525">
        <v>0</v>
      </c>
    </row>
    <row r="526" spans="1:119" x14ac:dyDescent="0.2">
      <c r="A526">
        <f>ROW(Source!A623)</f>
        <v>623</v>
      </c>
      <c r="B526">
        <v>69726971</v>
      </c>
      <c r="C526">
        <v>69734810</v>
      </c>
      <c r="D526">
        <v>27441327</v>
      </c>
      <c r="E526">
        <v>1</v>
      </c>
      <c r="F526">
        <v>1</v>
      </c>
      <c r="G526">
        <v>1</v>
      </c>
      <c r="H526">
        <v>2</v>
      </c>
      <c r="I526" t="s">
        <v>975</v>
      </c>
      <c r="J526" t="s">
        <v>976</v>
      </c>
      <c r="K526" t="s">
        <v>977</v>
      </c>
      <c r="L526">
        <v>1368</v>
      </c>
      <c r="N526">
        <v>1011</v>
      </c>
      <c r="O526" t="s">
        <v>978</v>
      </c>
      <c r="P526" t="s">
        <v>978</v>
      </c>
      <c r="Q526">
        <v>1</v>
      </c>
      <c r="W526">
        <v>0</v>
      </c>
      <c r="X526">
        <v>-1583389094</v>
      </c>
      <c r="Y526">
        <f t="shared" si="237"/>
        <v>0.02</v>
      </c>
      <c r="AA526">
        <v>0</v>
      </c>
      <c r="AB526">
        <v>93.37</v>
      </c>
      <c r="AC526">
        <v>11.69</v>
      </c>
      <c r="AD526">
        <v>0</v>
      </c>
      <c r="AE526">
        <v>0</v>
      </c>
      <c r="AF526">
        <v>93.37</v>
      </c>
      <c r="AG526">
        <v>11.69</v>
      </c>
      <c r="AH526">
        <v>0</v>
      </c>
      <c r="AI526">
        <v>1</v>
      </c>
      <c r="AJ526">
        <v>1</v>
      </c>
      <c r="AK526">
        <v>1</v>
      </c>
      <c r="AL526">
        <v>1</v>
      </c>
      <c r="AM526">
        <v>0</v>
      </c>
      <c r="AN526">
        <v>0</v>
      </c>
      <c r="AO526">
        <v>1</v>
      </c>
      <c r="AP526">
        <v>0</v>
      </c>
      <c r="AQ526">
        <v>0</v>
      </c>
      <c r="AR526">
        <v>0</v>
      </c>
      <c r="AS526" t="s">
        <v>3</v>
      </c>
      <c r="AT526">
        <v>0.02</v>
      </c>
      <c r="AU526" t="s">
        <v>3</v>
      </c>
      <c r="AV526">
        <v>0</v>
      </c>
      <c r="AW526">
        <v>2</v>
      </c>
      <c r="AX526">
        <v>69734815</v>
      </c>
      <c r="AY526">
        <v>1</v>
      </c>
      <c r="AZ526">
        <v>0</v>
      </c>
      <c r="BA526">
        <v>530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CV526">
        <v>0</v>
      </c>
      <c r="CW526">
        <f>ROUND(Y526*Source!I623*DO526,9)</f>
        <v>0</v>
      </c>
      <c r="CX526">
        <f>ROUND(Y526*Source!I623,9)</f>
        <v>0</v>
      </c>
      <c r="CY526">
        <f>AB526</f>
        <v>93.37</v>
      </c>
      <c r="CZ526">
        <f>AF526</f>
        <v>93.37</v>
      </c>
      <c r="DA526">
        <f>AJ526</f>
        <v>1</v>
      </c>
      <c r="DB526">
        <f t="shared" si="238"/>
        <v>1.87</v>
      </c>
      <c r="DC526">
        <f t="shared" si="239"/>
        <v>0.23</v>
      </c>
      <c r="DD526" t="s">
        <v>3</v>
      </c>
      <c r="DE526" t="s">
        <v>3</v>
      </c>
      <c r="DF526">
        <f>ROUND(ROUND(AE526,0)*CX526,0)</f>
        <v>0</v>
      </c>
      <c r="DG526">
        <f>ROUND(ROUND(AF526,0)*CX526,0)</f>
        <v>0</v>
      </c>
      <c r="DH526">
        <f>ROUND(ROUND(AG526,0)*CX526,0)</f>
        <v>0</v>
      </c>
      <c r="DI526">
        <f t="shared" si="248"/>
        <v>0</v>
      </c>
      <c r="DJ526">
        <f>DG526</f>
        <v>0</v>
      </c>
      <c r="DK526">
        <v>0</v>
      </c>
      <c r="DL526" t="s">
        <v>3</v>
      </c>
      <c r="DM526">
        <v>0</v>
      </c>
      <c r="DN526" t="s">
        <v>3</v>
      </c>
      <c r="DO526">
        <v>0</v>
      </c>
    </row>
    <row r="527" spans="1:119" x14ac:dyDescent="0.2">
      <c r="A527">
        <f>ROW(Source!A623)</f>
        <v>623</v>
      </c>
      <c r="B527">
        <v>69726971</v>
      </c>
      <c r="C527">
        <v>69734810</v>
      </c>
      <c r="D527">
        <v>27386998</v>
      </c>
      <c r="E527">
        <v>1</v>
      </c>
      <c r="F527">
        <v>1</v>
      </c>
      <c r="G527">
        <v>1</v>
      </c>
      <c r="H527">
        <v>3</v>
      </c>
      <c r="I527" t="s">
        <v>163</v>
      </c>
      <c r="J527" t="s">
        <v>165</v>
      </c>
      <c r="K527" t="s">
        <v>164</v>
      </c>
      <c r="L527">
        <v>1327</v>
      </c>
      <c r="N527">
        <v>1005</v>
      </c>
      <c r="O527" t="s">
        <v>56</v>
      </c>
      <c r="P527" t="s">
        <v>56</v>
      </c>
      <c r="Q527">
        <v>1</v>
      </c>
      <c r="W527">
        <v>0</v>
      </c>
      <c r="X527">
        <v>-810689284</v>
      </c>
      <c r="Y527">
        <f t="shared" si="237"/>
        <v>115</v>
      </c>
      <c r="AA527">
        <v>12.26</v>
      </c>
      <c r="AB527">
        <v>0</v>
      </c>
      <c r="AC527">
        <v>0</v>
      </c>
      <c r="AD527">
        <v>0</v>
      </c>
      <c r="AE527">
        <v>12.26</v>
      </c>
      <c r="AF527">
        <v>0</v>
      </c>
      <c r="AG527">
        <v>0</v>
      </c>
      <c r="AH527">
        <v>0</v>
      </c>
      <c r="AI527">
        <v>1</v>
      </c>
      <c r="AJ527">
        <v>1</v>
      </c>
      <c r="AK527">
        <v>1</v>
      </c>
      <c r="AL527">
        <v>1</v>
      </c>
      <c r="AM527">
        <v>0</v>
      </c>
      <c r="AN527">
        <v>0</v>
      </c>
      <c r="AO527">
        <v>0</v>
      </c>
      <c r="AP527">
        <v>1</v>
      </c>
      <c r="AQ527">
        <v>0</v>
      </c>
      <c r="AR527">
        <v>0</v>
      </c>
      <c r="AS527" t="s">
        <v>3</v>
      </c>
      <c r="AT527">
        <v>115</v>
      </c>
      <c r="AU527" t="s">
        <v>3</v>
      </c>
      <c r="AV527">
        <v>0</v>
      </c>
      <c r="AW527">
        <v>2</v>
      </c>
      <c r="AX527">
        <v>69734816</v>
      </c>
      <c r="AY527">
        <v>1</v>
      </c>
      <c r="AZ527">
        <v>6144</v>
      </c>
      <c r="BA527">
        <v>531</v>
      </c>
      <c r="BB527">
        <v>3</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CV527">
        <v>0</v>
      </c>
      <c r="CW527">
        <v>0</v>
      </c>
      <c r="CX527">
        <f>ROUND(Y527*Source!I623,9)</f>
        <v>0</v>
      </c>
      <c r="CY527">
        <f>AA527</f>
        <v>12.26</v>
      </c>
      <c r="CZ527">
        <f>AE527</f>
        <v>12.26</v>
      </c>
      <c r="DA527">
        <f>AI527</f>
        <v>1</v>
      </c>
      <c r="DB527">
        <f t="shared" si="238"/>
        <v>1409.9</v>
      </c>
      <c r="DC527">
        <f t="shared" si="239"/>
        <v>0</v>
      </c>
      <c r="DD527" t="s">
        <v>3</v>
      </c>
      <c r="DE527" t="s">
        <v>3</v>
      </c>
      <c r="DF527">
        <f>ROUND(ROUND(AE527,0)*CX527,0)</f>
        <v>0</v>
      </c>
      <c r="DG527">
        <f>ROUND(ROUND(AF527,0)*CX527,0)</f>
        <v>0</v>
      </c>
      <c r="DH527">
        <f>ROUND(ROUND(AG527,0)*CX527,0)</f>
        <v>0</v>
      </c>
      <c r="DI527">
        <f t="shared" si="248"/>
        <v>0</v>
      </c>
      <c r="DJ527">
        <f>DF527</f>
        <v>0</v>
      </c>
      <c r="DK527">
        <v>0</v>
      </c>
      <c r="DL527" t="s">
        <v>3</v>
      </c>
      <c r="DM527">
        <v>0</v>
      </c>
      <c r="DN527" t="s">
        <v>3</v>
      </c>
      <c r="DO527">
        <v>0</v>
      </c>
    </row>
    <row r="528" spans="1:119" x14ac:dyDescent="0.2">
      <c r="A528">
        <f>ROW(Source!A624)</f>
        <v>624</v>
      </c>
      <c r="B528">
        <v>69726884</v>
      </c>
      <c r="C528">
        <v>69734810</v>
      </c>
      <c r="D528">
        <v>27493458</v>
      </c>
      <c r="E528">
        <v>1</v>
      </c>
      <c r="F528">
        <v>1</v>
      </c>
      <c r="G528">
        <v>1</v>
      </c>
      <c r="H528">
        <v>1</v>
      </c>
      <c r="I528" t="s">
        <v>997</v>
      </c>
      <c r="J528" t="s">
        <v>3</v>
      </c>
      <c r="K528" t="s">
        <v>998</v>
      </c>
      <c r="L528">
        <v>1369</v>
      </c>
      <c r="N528">
        <v>1013</v>
      </c>
      <c r="O528" t="s">
        <v>974</v>
      </c>
      <c r="P528" t="s">
        <v>974</v>
      </c>
      <c r="Q528">
        <v>1</v>
      </c>
      <c r="W528">
        <v>0</v>
      </c>
      <c r="X528">
        <v>-115882720</v>
      </c>
      <c r="Y528">
        <f t="shared" si="237"/>
        <v>3.45</v>
      </c>
      <c r="AA528">
        <v>0</v>
      </c>
      <c r="AB528">
        <v>0</v>
      </c>
      <c r="AC528">
        <v>0</v>
      </c>
      <c r="AD528">
        <v>218.1</v>
      </c>
      <c r="AE528">
        <v>0</v>
      </c>
      <c r="AF528">
        <v>0</v>
      </c>
      <c r="AG528">
        <v>0</v>
      </c>
      <c r="AH528">
        <v>8.6</v>
      </c>
      <c r="AI528">
        <v>1</v>
      </c>
      <c r="AJ528">
        <v>1</v>
      </c>
      <c r="AK528">
        <v>1</v>
      </c>
      <c r="AL528">
        <v>25.36</v>
      </c>
      <c r="AM528">
        <v>5</v>
      </c>
      <c r="AN528">
        <v>0</v>
      </c>
      <c r="AO528">
        <v>1</v>
      </c>
      <c r="AP528">
        <v>0</v>
      </c>
      <c r="AQ528">
        <v>0</v>
      </c>
      <c r="AR528">
        <v>0</v>
      </c>
      <c r="AS528" t="s">
        <v>3</v>
      </c>
      <c r="AT528">
        <v>3.45</v>
      </c>
      <c r="AU528" t="s">
        <v>3</v>
      </c>
      <c r="AV528">
        <v>1</v>
      </c>
      <c r="AW528">
        <v>2</v>
      </c>
      <c r="AX528">
        <v>69734814</v>
      </c>
      <c r="AY528">
        <v>1</v>
      </c>
      <c r="AZ528">
        <v>0</v>
      </c>
      <c r="BA528">
        <v>532</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CU528">
        <f>ROUND(AT528*Source!I624*AH528*AL528,0)</f>
        <v>0</v>
      </c>
      <c r="CV528">
        <f>ROUND(Y528*Source!I624,9)</f>
        <v>0</v>
      </c>
      <c r="CW528">
        <v>0</v>
      </c>
      <c r="CX528">
        <f>ROUND(Y528*Source!I624,9)</f>
        <v>0</v>
      </c>
      <c r="CY528">
        <f>AD528</f>
        <v>218.1</v>
      </c>
      <c r="CZ528">
        <f>AH528</f>
        <v>8.6</v>
      </c>
      <c r="DA528">
        <f>AL528</f>
        <v>25.36</v>
      </c>
      <c r="DB528">
        <f t="shared" si="238"/>
        <v>29.67</v>
      </c>
      <c r="DC528">
        <f t="shared" si="239"/>
        <v>0</v>
      </c>
      <c r="DD528" t="s">
        <v>3</v>
      </c>
      <c r="DE528" t="s">
        <v>3</v>
      </c>
      <c r="DF528">
        <f>ROUND(ROUND(AE528,0)*CX528,0)</f>
        <v>0</v>
      </c>
      <c r="DG528">
        <f>ROUND(ROUND(AF528,0)*CX528,0)</f>
        <v>0</v>
      </c>
      <c r="DH528">
        <f>ROUND(ROUND(AG528,0)*CX528,0)</f>
        <v>0</v>
      </c>
      <c r="DI528">
        <f>ROUND(ROUND(AH528*AL528,0)*CX528,0)</f>
        <v>0</v>
      </c>
      <c r="DJ528">
        <f>DI528</f>
        <v>0</v>
      </c>
      <c r="DK528">
        <v>0</v>
      </c>
      <c r="DL528" t="s">
        <v>3</v>
      </c>
      <c r="DM528">
        <v>0</v>
      </c>
      <c r="DN528" t="s">
        <v>3</v>
      </c>
      <c r="DO528">
        <v>0</v>
      </c>
    </row>
    <row r="529" spans="1:119" x14ac:dyDescent="0.2">
      <c r="A529">
        <f>ROW(Source!A624)</f>
        <v>624</v>
      </c>
      <c r="B529">
        <v>69726884</v>
      </c>
      <c r="C529">
        <v>69734810</v>
      </c>
      <c r="D529">
        <v>27441327</v>
      </c>
      <c r="E529">
        <v>1</v>
      </c>
      <c r="F529">
        <v>1</v>
      </c>
      <c r="G529">
        <v>1</v>
      </c>
      <c r="H529">
        <v>2</v>
      </c>
      <c r="I529" t="s">
        <v>975</v>
      </c>
      <c r="J529" t="s">
        <v>976</v>
      </c>
      <c r="K529" t="s">
        <v>977</v>
      </c>
      <c r="L529">
        <v>1368</v>
      </c>
      <c r="N529">
        <v>1011</v>
      </c>
      <c r="O529" t="s">
        <v>978</v>
      </c>
      <c r="P529" t="s">
        <v>978</v>
      </c>
      <c r="Q529">
        <v>1</v>
      </c>
      <c r="W529">
        <v>0</v>
      </c>
      <c r="X529">
        <v>-1583389094</v>
      </c>
      <c r="Y529">
        <f t="shared" si="237"/>
        <v>0.02</v>
      </c>
      <c r="AA529">
        <v>0</v>
      </c>
      <c r="AB529">
        <v>732.02</v>
      </c>
      <c r="AC529">
        <v>231.46</v>
      </c>
      <c r="AD529">
        <v>0</v>
      </c>
      <c r="AE529">
        <v>0</v>
      </c>
      <c r="AF529">
        <v>93.37</v>
      </c>
      <c r="AG529">
        <v>11.69</v>
      </c>
      <c r="AH529">
        <v>0</v>
      </c>
      <c r="AI529">
        <v>1</v>
      </c>
      <c r="AJ529">
        <v>7.84</v>
      </c>
      <c r="AK529">
        <v>19.8</v>
      </c>
      <c r="AL529">
        <v>1</v>
      </c>
      <c r="AM529">
        <v>5</v>
      </c>
      <c r="AN529">
        <v>0</v>
      </c>
      <c r="AO529">
        <v>1</v>
      </c>
      <c r="AP529">
        <v>0</v>
      </c>
      <c r="AQ529">
        <v>0</v>
      </c>
      <c r="AR529">
        <v>0</v>
      </c>
      <c r="AS529" t="s">
        <v>3</v>
      </c>
      <c r="AT529">
        <v>0.02</v>
      </c>
      <c r="AU529" t="s">
        <v>3</v>
      </c>
      <c r="AV529">
        <v>0</v>
      </c>
      <c r="AW529">
        <v>2</v>
      </c>
      <c r="AX529">
        <v>69734815</v>
      </c>
      <c r="AY529">
        <v>1</v>
      </c>
      <c r="AZ529">
        <v>0</v>
      </c>
      <c r="BA529">
        <v>533</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CV529">
        <v>0</v>
      </c>
      <c r="CW529">
        <f>ROUND(Y529*Source!I624*DO529,9)</f>
        <v>0</v>
      </c>
      <c r="CX529">
        <f>ROUND(Y529*Source!I624,9)</f>
        <v>0</v>
      </c>
      <c r="CY529">
        <f>AB529</f>
        <v>732.02</v>
      </c>
      <c r="CZ529">
        <f>AF529</f>
        <v>93.37</v>
      </c>
      <c r="DA529">
        <f>AJ529</f>
        <v>7.84</v>
      </c>
      <c r="DB529">
        <f t="shared" si="238"/>
        <v>1.87</v>
      </c>
      <c r="DC529">
        <f t="shared" si="239"/>
        <v>0.23</v>
      </c>
      <c r="DD529" t="s">
        <v>3</v>
      </c>
      <c r="DE529" t="s">
        <v>3</v>
      </c>
      <c r="DF529">
        <f>ROUND(ROUND(AE529,0)*CX529,0)</f>
        <v>0</v>
      </c>
      <c r="DG529">
        <f>ROUND(ROUND(AF529*AJ529,0)*CX529,0)</f>
        <v>0</v>
      </c>
      <c r="DH529">
        <f>ROUND(ROUND(AG529*AK529,0)*CX529,0)</f>
        <v>0</v>
      </c>
      <c r="DI529">
        <f t="shared" ref="DI529:DI540" si="249">ROUND(ROUND(AH529,0)*CX529,0)</f>
        <v>0</v>
      </c>
      <c r="DJ529">
        <f>DG529</f>
        <v>0</v>
      </c>
      <c r="DK529">
        <v>0</v>
      </c>
      <c r="DL529" t="s">
        <v>3</v>
      </c>
      <c r="DM529">
        <v>0</v>
      </c>
      <c r="DN529" t="s">
        <v>3</v>
      </c>
      <c r="DO529">
        <v>0</v>
      </c>
    </row>
    <row r="530" spans="1:119" x14ac:dyDescent="0.2">
      <c r="A530">
        <f>ROW(Source!A624)</f>
        <v>624</v>
      </c>
      <c r="B530">
        <v>69726884</v>
      </c>
      <c r="C530">
        <v>69734810</v>
      </c>
      <c r="D530">
        <v>27386998</v>
      </c>
      <c r="E530">
        <v>1</v>
      </c>
      <c r="F530">
        <v>1</v>
      </c>
      <c r="G530">
        <v>1</v>
      </c>
      <c r="H530">
        <v>3</v>
      </c>
      <c r="I530" t="s">
        <v>163</v>
      </c>
      <c r="J530" t="s">
        <v>165</v>
      </c>
      <c r="K530" t="s">
        <v>164</v>
      </c>
      <c r="L530">
        <v>1327</v>
      </c>
      <c r="N530">
        <v>1005</v>
      </c>
      <c r="O530" t="s">
        <v>56</v>
      </c>
      <c r="P530" t="s">
        <v>56</v>
      </c>
      <c r="Q530">
        <v>1</v>
      </c>
      <c r="W530">
        <v>0</v>
      </c>
      <c r="X530">
        <v>-810689284</v>
      </c>
      <c r="Y530">
        <f t="shared" si="237"/>
        <v>115</v>
      </c>
      <c r="AA530">
        <v>23.6</v>
      </c>
      <c r="AB530">
        <v>0</v>
      </c>
      <c r="AC530">
        <v>0</v>
      </c>
      <c r="AD530">
        <v>0</v>
      </c>
      <c r="AE530">
        <v>3.2600000000000002</v>
      </c>
      <c r="AF530">
        <v>0</v>
      </c>
      <c r="AG530">
        <v>0</v>
      </c>
      <c r="AH530">
        <v>0</v>
      </c>
      <c r="AI530">
        <v>7.56</v>
      </c>
      <c r="AJ530">
        <v>1</v>
      </c>
      <c r="AK530">
        <v>1</v>
      </c>
      <c r="AL530">
        <v>1</v>
      </c>
      <c r="AM530">
        <v>0</v>
      </c>
      <c r="AN530">
        <v>0</v>
      </c>
      <c r="AO530">
        <v>0</v>
      </c>
      <c r="AP530">
        <v>1</v>
      </c>
      <c r="AQ530">
        <v>0</v>
      </c>
      <c r="AR530">
        <v>0</v>
      </c>
      <c r="AS530" t="s">
        <v>3</v>
      </c>
      <c r="AT530">
        <v>115</v>
      </c>
      <c r="AU530" t="s">
        <v>3</v>
      </c>
      <c r="AV530">
        <v>0</v>
      </c>
      <c r="AW530">
        <v>2</v>
      </c>
      <c r="AX530">
        <v>69734816</v>
      </c>
      <c r="AY530">
        <v>1</v>
      </c>
      <c r="AZ530">
        <v>22528</v>
      </c>
      <c r="BA530">
        <v>534</v>
      </c>
      <c r="BB530">
        <v>3</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CV530">
        <v>0</v>
      </c>
      <c r="CW530">
        <v>0</v>
      </c>
      <c r="CX530">
        <f>ROUND(Y530*Source!I624,9)</f>
        <v>0</v>
      </c>
      <c r="CY530">
        <f>AA530</f>
        <v>23.6</v>
      </c>
      <c r="CZ530">
        <f>AE530</f>
        <v>3.2600000000000002</v>
      </c>
      <c r="DA530">
        <f>AI530</f>
        <v>7.56</v>
      </c>
      <c r="DB530">
        <f t="shared" si="238"/>
        <v>374.9</v>
      </c>
      <c r="DC530">
        <f t="shared" si="239"/>
        <v>0</v>
      </c>
      <c r="DD530" t="s">
        <v>3</v>
      </c>
      <c r="DE530" t="s">
        <v>3</v>
      </c>
      <c r="DF530">
        <f>ROUND(ROUND(AE530*AI530,0)*CX530,0)</f>
        <v>0</v>
      </c>
      <c r="DG530">
        <f t="shared" ref="DG530:DG542" si="250">ROUND(ROUND(AF530,0)*CX530,0)</f>
        <v>0</v>
      </c>
      <c r="DH530">
        <f t="shared" ref="DH530:DH541" si="251">ROUND(ROUND(AG530,0)*CX530,0)</f>
        <v>0</v>
      </c>
      <c r="DI530">
        <f t="shared" si="249"/>
        <v>0</v>
      </c>
      <c r="DJ530">
        <f>DF530</f>
        <v>0</v>
      </c>
      <c r="DK530">
        <v>0</v>
      </c>
      <c r="DL530" t="s">
        <v>3</v>
      </c>
      <c r="DM530">
        <v>0</v>
      </c>
      <c r="DN530" t="s">
        <v>3</v>
      </c>
      <c r="DO530">
        <v>0</v>
      </c>
    </row>
    <row r="531" spans="1:119" x14ac:dyDescent="0.2">
      <c r="A531">
        <f>ROW(Source!A627)</f>
        <v>627</v>
      </c>
      <c r="B531">
        <v>69726971</v>
      </c>
      <c r="C531">
        <v>69734818</v>
      </c>
      <c r="D531">
        <v>27493458</v>
      </c>
      <c r="E531">
        <v>1</v>
      </c>
      <c r="F531">
        <v>1</v>
      </c>
      <c r="G531">
        <v>1</v>
      </c>
      <c r="H531">
        <v>1</v>
      </c>
      <c r="I531" t="s">
        <v>997</v>
      </c>
      <c r="J531" t="s">
        <v>3</v>
      </c>
      <c r="K531" t="s">
        <v>998</v>
      </c>
      <c r="L531">
        <v>1369</v>
      </c>
      <c r="N531">
        <v>1013</v>
      </c>
      <c r="O531" t="s">
        <v>974</v>
      </c>
      <c r="P531" t="s">
        <v>974</v>
      </c>
      <c r="Q531">
        <v>1</v>
      </c>
      <c r="W531">
        <v>0</v>
      </c>
      <c r="X531">
        <v>-115882720</v>
      </c>
      <c r="Y531">
        <f t="shared" si="237"/>
        <v>37.67</v>
      </c>
      <c r="AA531">
        <v>0</v>
      </c>
      <c r="AB531">
        <v>0</v>
      </c>
      <c r="AC531">
        <v>0</v>
      </c>
      <c r="AD531">
        <v>8.6</v>
      </c>
      <c r="AE531">
        <v>0</v>
      </c>
      <c r="AF531">
        <v>0</v>
      </c>
      <c r="AG531">
        <v>0</v>
      </c>
      <c r="AH531">
        <v>8.6</v>
      </c>
      <c r="AI531">
        <v>1</v>
      </c>
      <c r="AJ531">
        <v>1</v>
      </c>
      <c r="AK531">
        <v>1</v>
      </c>
      <c r="AL531">
        <v>1</v>
      </c>
      <c r="AM531">
        <v>0</v>
      </c>
      <c r="AN531">
        <v>0</v>
      </c>
      <c r="AO531">
        <v>1</v>
      </c>
      <c r="AP531">
        <v>0</v>
      </c>
      <c r="AQ531">
        <v>0</v>
      </c>
      <c r="AR531">
        <v>0</v>
      </c>
      <c r="AS531" t="s">
        <v>3</v>
      </c>
      <c r="AT531">
        <v>37.67</v>
      </c>
      <c r="AU531" t="s">
        <v>3</v>
      </c>
      <c r="AV531">
        <v>1</v>
      </c>
      <c r="AW531">
        <v>2</v>
      </c>
      <c r="AX531">
        <v>69734829</v>
      </c>
      <c r="AY531">
        <v>1</v>
      </c>
      <c r="AZ531">
        <v>0</v>
      </c>
      <c r="BA531">
        <v>535</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CU531">
        <f>ROUND(AT531*Source!I627*AH531*AL531,0)</f>
        <v>0</v>
      </c>
      <c r="CV531">
        <f>ROUND(Y531*Source!I627,9)</f>
        <v>0</v>
      </c>
      <c r="CW531">
        <v>0</v>
      </c>
      <c r="CX531">
        <f>ROUND(Y531*Source!I627,9)</f>
        <v>0</v>
      </c>
      <c r="CY531">
        <f>AD531</f>
        <v>8.6</v>
      </c>
      <c r="CZ531">
        <f>AH531</f>
        <v>8.6</v>
      </c>
      <c r="DA531">
        <f>AL531</f>
        <v>1</v>
      </c>
      <c r="DB531">
        <f t="shared" si="238"/>
        <v>323.95999999999998</v>
      </c>
      <c r="DC531">
        <f t="shared" si="239"/>
        <v>0</v>
      </c>
      <c r="DD531" t="s">
        <v>3</v>
      </c>
      <c r="DE531" t="s">
        <v>3</v>
      </c>
      <c r="DF531">
        <f t="shared" ref="DF531:DF546" si="252">ROUND(ROUND(AE531,0)*CX531,0)</f>
        <v>0</v>
      </c>
      <c r="DG531">
        <f t="shared" si="250"/>
        <v>0</v>
      </c>
      <c r="DH531">
        <f t="shared" si="251"/>
        <v>0</v>
      </c>
      <c r="DI531">
        <f t="shared" si="249"/>
        <v>0</v>
      </c>
      <c r="DJ531">
        <f>DI531</f>
        <v>0</v>
      </c>
      <c r="DK531">
        <v>0</v>
      </c>
      <c r="DL531" t="s">
        <v>3</v>
      </c>
      <c r="DM531">
        <v>0</v>
      </c>
      <c r="DN531" t="s">
        <v>3</v>
      </c>
      <c r="DO531">
        <v>0</v>
      </c>
    </row>
    <row r="532" spans="1:119" x14ac:dyDescent="0.2">
      <c r="A532">
        <f>ROW(Source!A627)</f>
        <v>627</v>
      </c>
      <c r="B532">
        <v>69726971</v>
      </c>
      <c r="C532">
        <v>69734818</v>
      </c>
      <c r="D532">
        <v>121548</v>
      </c>
      <c r="E532">
        <v>1</v>
      </c>
      <c r="F532">
        <v>1</v>
      </c>
      <c r="G532">
        <v>1</v>
      </c>
      <c r="H532">
        <v>1</v>
      </c>
      <c r="I532" t="s">
        <v>36</v>
      </c>
      <c r="J532" t="s">
        <v>3</v>
      </c>
      <c r="K532" t="s">
        <v>981</v>
      </c>
      <c r="L532">
        <v>608254</v>
      </c>
      <c r="N532">
        <v>1013</v>
      </c>
      <c r="O532" t="s">
        <v>982</v>
      </c>
      <c r="P532" t="s">
        <v>982</v>
      </c>
      <c r="Q532">
        <v>1</v>
      </c>
      <c r="W532">
        <v>0</v>
      </c>
      <c r="X532">
        <v>-185737400</v>
      </c>
      <c r="Y532">
        <f t="shared" si="237"/>
        <v>0.13</v>
      </c>
      <c r="AA532">
        <v>0</v>
      </c>
      <c r="AB532">
        <v>0</v>
      </c>
      <c r="AC532">
        <v>0</v>
      </c>
      <c r="AD532">
        <v>0</v>
      </c>
      <c r="AE532">
        <v>0</v>
      </c>
      <c r="AF532">
        <v>0</v>
      </c>
      <c r="AG532">
        <v>0</v>
      </c>
      <c r="AH532">
        <v>0</v>
      </c>
      <c r="AI532">
        <v>1</v>
      </c>
      <c r="AJ532">
        <v>1</v>
      </c>
      <c r="AK532">
        <v>1</v>
      </c>
      <c r="AL532">
        <v>1</v>
      </c>
      <c r="AM532">
        <v>0</v>
      </c>
      <c r="AN532">
        <v>0</v>
      </c>
      <c r="AO532">
        <v>1</v>
      </c>
      <c r="AP532">
        <v>0</v>
      </c>
      <c r="AQ532">
        <v>0</v>
      </c>
      <c r="AR532">
        <v>0</v>
      </c>
      <c r="AS532" t="s">
        <v>3</v>
      </c>
      <c r="AT532">
        <v>0.13</v>
      </c>
      <c r="AU532" t="s">
        <v>3</v>
      </c>
      <c r="AV532">
        <v>2</v>
      </c>
      <c r="AW532">
        <v>2</v>
      </c>
      <c r="AX532">
        <v>69734830</v>
      </c>
      <c r="AY532">
        <v>1</v>
      </c>
      <c r="AZ532">
        <v>0</v>
      </c>
      <c r="BA532">
        <v>536</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CV532">
        <v>0</v>
      </c>
      <c r="CW532">
        <v>0</v>
      </c>
      <c r="CX532">
        <f>ROUND(Y532*Source!I627,9)</f>
        <v>0</v>
      </c>
      <c r="CY532">
        <f>AD532</f>
        <v>0</v>
      </c>
      <c r="CZ532">
        <f>AH532</f>
        <v>0</v>
      </c>
      <c r="DA532">
        <f>AL532</f>
        <v>1</v>
      </c>
      <c r="DB532">
        <f t="shared" si="238"/>
        <v>0</v>
      </c>
      <c r="DC532">
        <f t="shared" si="239"/>
        <v>0</v>
      </c>
      <c r="DD532" t="s">
        <v>3</v>
      </c>
      <c r="DE532" t="s">
        <v>3</v>
      </c>
      <c r="DF532">
        <f t="shared" si="252"/>
        <v>0</v>
      </c>
      <c r="DG532">
        <f t="shared" si="250"/>
        <v>0</v>
      </c>
      <c r="DH532">
        <f t="shared" si="251"/>
        <v>0</v>
      </c>
      <c r="DI532">
        <f t="shared" si="249"/>
        <v>0</v>
      </c>
      <c r="DJ532">
        <f>DI532</f>
        <v>0</v>
      </c>
      <c r="DK532">
        <v>0</v>
      </c>
      <c r="DL532" t="s">
        <v>3</v>
      </c>
      <c r="DM532">
        <v>0</v>
      </c>
      <c r="DN532" t="s">
        <v>3</v>
      </c>
      <c r="DO532">
        <v>0</v>
      </c>
    </row>
    <row r="533" spans="1:119" x14ac:dyDescent="0.2">
      <c r="A533">
        <f>ROW(Source!A627)</f>
        <v>627</v>
      </c>
      <c r="B533">
        <v>69726971</v>
      </c>
      <c r="C533">
        <v>69734818</v>
      </c>
      <c r="D533">
        <v>27439628</v>
      </c>
      <c r="E533">
        <v>1</v>
      </c>
      <c r="F533">
        <v>1</v>
      </c>
      <c r="G533">
        <v>1</v>
      </c>
      <c r="H533">
        <v>2</v>
      </c>
      <c r="I533" t="s">
        <v>1021</v>
      </c>
      <c r="J533" t="s">
        <v>1022</v>
      </c>
      <c r="K533" t="s">
        <v>1023</v>
      </c>
      <c r="L533">
        <v>1368</v>
      </c>
      <c r="N533">
        <v>1011</v>
      </c>
      <c r="O533" t="s">
        <v>978</v>
      </c>
      <c r="P533" t="s">
        <v>978</v>
      </c>
      <c r="Q533">
        <v>1</v>
      </c>
      <c r="W533">
        <v>0</v>
      </c>
      <c r="X533">
        <v>1360927409</v>
      </c>
      <c r="Y533">
        <f t="shared" si="237"/>
        <v>0.13</v>
      </c>
      <c r="AA533">
        <v>0</v>
      </c>
      <c r="AB533">
        <v>27.67</v>
      </c>
      <c r="AC533">
        <v>11.69</v>
      </c>
      <c r="AD533">
        <v>0</v>
      </c>
      <c r="AE533">
        <v>0</v>
      </c>
      <c r="AF533">
        <v>27.67</v>
      </c>
      <c r="AG533">
        <v>11.69</v>
      </c>
      <c r="AH533">
        <v>0</v>
      </c>
      <c r="AI533">
        <v>1</v>
      </c>
      <c r="AJ533">
        <v>1</v>
      </c>
      <c r="AK533">
        <v>1</v>
      </c>
      <c r="AL533">
        <v>1</v>
      </c>
      <c r="AM533">
        <v>0</v>
      </c>
      <c r="AN533">
        <v>0</v>
      </c>
      <c r="AO533">
        <v>1</v>
      </c>
      <c r="AP533">
        <v>0</v>
      </c>
      <c r="AQ533">
        <v>0</v>
      </c>
      <c r="AR533">
        <v>0</v>
      </c>
      <c r="AS533" t="s">
        <v>3</v>
      </c>
      <c r="AT533">
        <v>0.13</v>
      </c>
      <c r="AU533" t="s">
        <v>3</v>
      </c>
      <c r="AV533">
        <v>0</v>
      </c>
      <c r="AW533">
        <v>2</v>
      </c>
      <c r="AX533">
        <v>69734831</v>
      </c>
      <c r="AY533">
        <v>1</v>
      </c>
      <c r="AZ533">
        <v>0</v>
      </c>
      <c r="BA533">
        <v>537</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CV533">
        <v>0</v>
      </c>
      <c r="CW533">
        <f>ROUND(Y533*Source!I627*DO533,9)</f>
        <v>0</v>
      </c>
      <c r="CX533">
        <f>ROUND(Y533*Source!I627,9)</f>
        <v>0</v>
      </c>
      <c r="CY533">
        <f>AB533</f>
        <v>27.67</v>
      </c>
      <c r="CZ533">
        <f>AF533</f>
        <v>27.67</v>
      </c>
      <c r="DA533">
        <f>AJ533</f>
        <v>1</v>
      </c>
      <c r="DB533">
        <f t="shared" si="238"/>
        <v>3.6</v>
      </c>
      <c r="DC533">
        <f t="shared" si="239"/>
        <v>1.52</v>
      </c>
      <c r="DD533" t="s">
        <v>3</v>
      </c>
      <c r="DE533" t="s">
        <v>3</v>
      </c>
      <c r="DF533">
        <f t="shared" si="252"/>
        <v>0</v>
      </c>
      <c r="DG533">
        <f t="shared" si="250"/>
        <v>0</v>
      </c>
      <c r="DH533">
        <f t="shared" si="251"/>
        <v>0</v>
      </c>
      <c r="DI533">
        <f t="shared" si="249"/>
        <v>0</v>
      </c>
      <c r="DJ533">
        <f>DG533</f>
        <v>0</v>
      </c>
      <c r="DK533">
        <v>0</v>
      </c>
      <c r="DL533" t="s">
        <v>3</v>
      </c>
      <c r="DM533">
        <v>0</v>
      </c>
      <c r="DN533" t="s">
        <v>3</v>
      </c>
      <c r="DO533">
        <v>0</v>
      </c>
    </row>
    <row r="534" spans="1:119" x14ac:dyDescent="0.2">
      <c r="A534">
        <f>ROW(Source!A627)</f>
        <v>627</v>
      </c>
      <c r="B534">
        <v>69726971</v>
      </c>
      <c r="C534">
        <v>69734818</v>
      </c>
      <c r="D534">
        <v>27441014</v>
      </c>
      <c r="E534">
        <v>1</v>
      </c>
      <c r="F534">
        <v>1</v>
      </c>
      <c r="G534">
        <v>1</v>
      </c>
      <c r="H534">
        <v>2</v>
      </c>
      <c r="I534" t="s">
        <v>1024</v>
      </c>
      <c r="J534" t="s">
        <v>1025</v>
      </c>
      <c r="K534" t="s">
        <v>1026</v>
      </c>
      <c r="L534">
        <v>1368</v>
      </c>
      <c r="N534">
        <v>1011</v>
      </c>
      <c r="O534" t="s">
        <v>978</v>
      </c>
      <c r="P534" t="s">
        <v>978</v>
      </c>
      <c r="Q534">
        <v>1</v>
      </c>
      <c r="W534">
        <v>0</v>
      </c>
      <c r="X534">
        <v>-1794073645</v>
      </c>
      <c r="Y534">
        <f t="shared" si="237"/>
        <v>3.13</v>
      </c>
      <c r="AA534">
        <v>0</v>
      </c>
      <c r="AB534">
        <v>1.92</v>
      </c>
      <c r="AC534">
        <v>0</v>
      </c>
      <c r="AD534">
        <v>0</v>
      </c>
      <c r="AE534">
        <v>0</v>
      </c>
      <c r="AF534">
        <v>1.92</v>
      </c>
      <c r="AG534">
        <v>0</v>
      </c>
      <c r="AH534">
        <v>0</v>
      </c>
      <c r="AI534">
        <v>1</v>
      </c>
      <c r="AJ534">
        <v>1</v>
      </c>
      <c r="AK534">
        <v>1</v>
      </c>
      <c r="AL534">
        <v>1</v>
      </c>
      <c r="AM534">
        <v>0</v>
      </c>
      <c r="AN534">
        <v>0</v>
      </c>
      <c r="AO534">
        <v>1</v>
      </c>
      <c r="AP534">
        <v>0</v>
      </c>
      <c r="AQ534">
        <v>0</v>
      </c>
      <c r="AR534">
        <v>0</v>
      </c>
      <c r="AS534" t="s">
        <v>3</v>
      </c>
      <c r="AT534">
        <v>3.13</v>
      </c>
      <c r="AU534" t="s">
        <v>3</v>
      </c>
      <c r="AV534">
        <v>0</v>
      </c>
      <c r="AW534">
        <v>2</v>
      </c>
      <c r="AX534">
        <v>69734832</v>
      </c>
      <c r="AY534">
        <v>1</v>
      </c>
      <c r="AZ534">
        <v>0</v>
      </c>
      <c r="BA534">
        <v>538</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CV534">
        <v>0</v>
      </c>
      <c r="CW534">
        <f>ROUND(Y534*Source!I627*DO534,9)</f>
        <v>0</v>
      </c>
      <c r="CX534">
        <f>ROUND(Y534*Source!I627,9)</f>
        <v>0</v>
      </c>
      <c r="CY534">
        <f>AB534</f>
        <v>1.92</v>
      </c>
      <c r="CZ534">
        <f>AF534</f>
        <v>1.92</v>
      </c>
      <c r="DA534">
        <f>AJ534</f>
        <v>1</v>
      </c>
      <c r="DB534">
        <f t="shared" si="238"/>
        <v>6.01</v>
      </c>
      <c r="DC534">
        <f t="shared" si="239"/>
        <v>0</v>
      </c>
      <c r="DD534" t="s">
        <v>3</v>
      </c>
      <c r="DE534" t="s">
        <v>3</v>
      </c>
      <c r="DF534">
        <f t="shared" si="252"/>
        <v>0</v>
      </c>
      <c r="DG534">
        <f t="shared" si="250"/>
        <v>0</v>
      </c>
      <c r="DH534">
        <f t="shared" si="251"/>
        <v>0</v>
      </c>
      <c r="DI534">
        <f t="shared" si="249"/>
        <v>0</v>
      </c>
      <c r="DJ534">
        <f>DG534</f>
        <v>0</v>
      </c>
      <c r="DK534">
        <v>0</v>
      </c>
      <c r="DL534" t="s">
        <v>3</v>
      </c>
      <c r="DM534">
        <v>0</v>
      </c>
      <c r="DN534" t="s">
        <v>3</v>
      </c>
      <c r="DO534">
        <v>0</v>
      </c>
    </row>
    <row r="535" spans="1:119" x14ac:dyDescent="0.2">
      <c r="A535">
        <f>ROW(Source!A627)</f>
        <v>627</v>
      </c>
      <c r="B535">
        <v>69726971</v>
      </c>
      <c r="C535">
        <v>69734818</v>
      </c>
      <c r="D535">
        <v>27441067</v>
      </c>
      <c r="E535">
        <v>1</v>
      </c>
      <c r="F535">
        <v>1</v>
      </c>
      <c r="G535">
        <v>1</v>
      </c>
      <c r="H535">
        <v>2</v>
      </c>
      <c r="I535" t="s">
        <v>1027</v>
      </c>
      <c r="J535" t="s">
        <v>1028</v>
      </c>
      <c r="K535" t="s">
        <v>1029</v>
      </c>
      <c r="L535">
        <v>1368</v>
      </c>
      <c r="N535">
        <v>1011</v>
      </c>
      <c r="O535" t="s">
        <v>978</v>
      </c>
      <c r="P535" t="s">
        <v>978</v>
      </c>
      <c r="Q535">
        <v>1</v>
      </c>
      <c r="W535">
        <v>0</v>
      </c>
      <c r="X535">
        <v>1321659386</v>
      </c>
      <c r="Y535">
        <f t="shared" si="237"/>
        <v>2.8</v>
      </c>
      <c r="AA535">
        <v>0</v>
      </c>
      <c r="AB535">
        <v>2.7</v>
      </c>
      <c r="AC535">
        <v>0</v>
      </c>
      <c r="AD535">
        <v>0</v>
      </c>
      <c r="AE535">
        <v>0</v>
      </c>
      <c r="AF535">
        <v>2.7</v>
      </c>
      <c r="AG535">
        <v>0</v>
      </c>
      <c r="AH535">
        <v>0</v>
      </c>
      <c r="AI535">
        <v>1</v>
      </c>
      <c r="AJ535">
        <v>1</v>
      </c>
      <c r="AK535">
        <v>1</v>
      </c>
      <c r="AL535">
        <v>1</v>
      </c>
      <c r="AM535">
        <v>0</v>
      </c>
      <c r="AN535">
        <v>0</v>
      </c>
      <c r="AO535">
        <v>1</v>
      </c>
      <c r="AP535">
        <v>0</v>
      </c>
      <c r="AQ535">
        <v>0</v>
      </c>
      <c r="AR535">
        <v>0</v>
      </c>
      <c r="AS535" t="s">
        <v>3</v>
      </c>
      <c r="AT535">
        <v>2.8</v>
      </c>
      <c r="AU535" t="s">
        <v>3</v>
      </c>
      <c r="AV535">
        <v>0</v>
      </c>
      <c r="AW535">
        <v>2</v>
      </c>
      <c r="AX535">
        <v>69734833</v>
      </c>
      <c r="AY535">
        <v>1</v>
      </c>
      <c r="AZ535">
        <v>0</v>
      </c>
      <c r="BA535">
        <v>539</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CV535">
        <v>0</v>
      </c>
      <c r="CW535">
        <f>ROUND(Y535*Source!I627*DO535,9)</f>
        <v>0</v>
      </c>
      <c r="CX535">
        <f>ROUND(Y535*Source!I627,9)</f>
        <v>0</v>
      </c>
      <c r="CY535">
        <f>AB535</f>
        <v>2.7</v>
      </c>
      <c r="CZ535">
        <f>AF535</f>
        <v>2.7</v>
      </c>
      <c r="DA535">
        <f>AJ535</f>
        <v>1</v>
      </c>
      <c r="DB535">
        <f t="shared" si="238"/>
        <v>7.56</v>
      </c>
      <c r="DC535">
        <f t="shared" si="239"/>
        <v>0</v>
      </c>
      <c r="DD535" t="s">
        <v>3</v>
      </c>
      <c r="DE535" t="s">
        <v>3</v>
      </c>
      <c r="DF535">
        <f t="shared" si="252"/>
        <v>0</v>
      </c>
      <c r="DG535">
        <f t="shared" si="250"/>
        <v>0</v>
      </c>
      <c r="DH535">
        <f t="shared" si="251"/>
        <v>0</v>
      </c>
      <c r="DI535">
        <f t="shared" si="249"/>
        <v>0</v>
      </c>
      <c r="DJ535">
        <f>DG535</f>
        <v>0</v>
      </c>
      <c r="DK535">
        <v>0</v>
      </c>
      <c r="DL535" t="s">
        <v>3</v>
      </c>
      <c r="DM535">
        <v>0</v>
      </c>
      <c r="DN535" t="s">
        <v>3</v>
      </c>
      <c r="DO535">
        <v>0</v>
      </c>
    </row>
    <row r="536" spans="1:119" x14ac:dyDescent="0.2">
      <c r="A536">
        <f>ROW(Source!A627)</f>
        <v>627</v>
      </c>
      <c r="B536">
        <v>69726971</v>
      </c>
      <c r="C536">
        <v>69734818</v>
      </c>
      <c r="D536">
        <v>27441327</v>
      </c>
      <c r="E536">
        <v>1</v>
      </c>
      <c r="F536">
        <v>1</v>
      </c>
      <c r="G536">
        <v>1</v>
      </c>
      <c r="H536">
        <v>2</v>
      </c>
      <c r="I536" t="s">
        <v>975</v>
      </c>
      <c r="J536" t="s">
        <v>976</v>
      </c>
      <c r="K536" t="s">
        <v>977</v>
      </c>
      <c r="L536">
        <v>1368</v>
      </c>
      <c r="N536">
        <v>1011</v>
      </c>
      <c r="O536" t="s">
        <v>978</v>
      </c>
      <c r="P536" t="s">
        <v>978</v>
      </c>
      <c r="Q536">
        <v>1</v>
      </c>
      <c r="W536">
        <v>0</v>
      </c>
      <c r="X536">
        <v>-1583389094</v>
      </c>
      <c r="Y536">
        <f t="shared" si="237"/>
        <v>0.04</v>
      </c>
      <c r="AA536">
        <v>0</v>
      </c>
      <c r="AB536">
        <v>93.37</v>
      </c>
      <c r="AC536">
        <v>11.69</v>
      </c>
      <c r="AD536">
        <v>0</v>
      </c>
      <c r="AE536">
        <v>0</v>
      </c>
      <c r="AF536">
        <v>93.37</v>
      </c>
      <c r="AG536">
        <v>11.69</v>
      </c>
      <c r="AH536">
        <v>0</v>
      </c>
      <c r="AI536">
        <v>1</v>
      </c>
      <c r="AJ536">
        <v>1</v>
      </c>
      <c r="AK536">
        <v>1</v>
      </c>
      <c r="AL536">
        <v>1</v>
      </c>
      <c r="AM536">
        <v>0</v>
      </c>
      <c r="AN536">
        <v>0</v>
      </c>
      <c r="AO536">
        <v>1</v>
      </c>
      <c r="AP536">
        <v>0</v>
      </c>
      <c r="AQ536">
        <v>0</v>
      </c>
      <c r="AR536">
        <v>0</v>
      </c>
      <c r="AS536" t="s">
        <v>3</v>
      </c>
      <c r="AT536">
        <v>0.04</v>
      </c>
      <c r="AU536" t="s">
        <v>3</v>
      </c>
      <c r="AV536">
        <v>0</v>
      </c>
      <c r="AW536">
        <v>2</v>
      </c>
      <c r="AX536">
        <v>69734834</v>
      </c>
      <c r="AY536">
        <v>1</v>
      </c>
      <c r="AZ536">
        <v>0</v>
      </c>
      <c r="BA536">
        <v>540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CV536">
        <v>0</v>
      </c>
      <c r="CW536">
        <f>ROUND(Y536*Source!I627*DO536,9)</f>
        <v>0</v>
      </c>
      <c r="CX536">
        <f>ROUND(Y536*Source!I627,9)</f>
        <v>0</v>
      </c>
      <c r="CY536">
        <f>AB536</f>
        <v>93.37</v>
      </c>
      <c r="CZ536">
        <f>AF536</f>
        <v>93.37</v>
      </c>
      <c r="DA536">
        <f>AJ536</f>
        <v>1</v>
      </c>
      <c r="DB536">
        <f t="shared" si="238"/>
        <v>3.73</v>
      </c>
      <c r="DC536">
        <f t="shared" si="239"/>
        <v>0.47</v>
      </c>
      <c r="DD536" t="s">
        <v>3</v>
      </c>
      <c r="DE536" t="s">
        <v>3</v>
      </c>
      <c r="DF536">
        <f t="shared" si="252"/>
        <v>0</v>
      </c>
      <c r="DG536">
        <f t="shared" si="250"/>
        <v>0</v>
      </c>
      <c r="DH536">
        <f t="shared" si="251"/>
        <v>0</v>
      </c>
      <c r="DI536">
        <f t="shared" si="249"/>
        <v>0</v>
      </c>
      <c r="DJ536">
        <f>DG536</f>
        <v>0</v>
      </c>
      <c r="DK536">
        <v>0</v>
      </c>
      <c r="DL536" t="s">
        <v>3</v>
      </c>
      <c r="DM536">
        <v>0</v>
      </c>
      <c r="DN536" t="s">
        <v>3</v>
      </c>
      <c r="DO536">
        <v>0</v>
      </c>
    </row>
    <row r="537" spans="1:119" x14ac:dyDescent="0.2">
      <c r="A537">
        <f>ROW(Source!A627)</f>
        <v>627</v>
      </c>
      <c r="B537">
        <v>69726971</v>
      </c>
      <c r="C537">
        <v>69734818</v>
      </c>
      <c r="D537">
        <v>27373246</v>
      </c>
      <c r="E537">
        <v>1</v>
      </c>
      <c r="F537">
        <v>1</v>
      </c>
      <c r="G537">
        <v>1</v>
      </c>
      <c r="H537">
        <v>3</v>
      </c>
      <c r="I537" t="s">
        <v>376</v>
      </c>
      <c r="J537" t="s">
        <v>378</v>
      </c>
      <c r="K537" t="s">
        <v>377</v>
      </c>
      <c r="L537">
        <v>1346</v>
      </c>
      <c r="N537">
        <v>1009</v>
      </c>
      <c r="O537" t="s">
        <v>68</v>
      </c>
      <c r="P537" t="s">
        <v>68</v>
      </c>
      <c r="Q537">
        <v>1</v>
      </c>
      <c r="W537">
        <v>0</v>
      </c>
      <c r="X537">
        <v>-1054863603</v>
      </c>
      <c r="Y537">
        <f t="shared" si="237"/>
        <v>30</v>
      </c>
      <c r="AA537">
        <v>15.34</v>
      </c>
      <c r="AB537">
        <v>0</v>
      </c>
      <c r="AC537">
        <v>0</v>
      </c>
      <c r="AD537">
        <v>0</v>
      </c>
      <c r="AE537">
        <v>15.34</v>
      </c>
      <c r="AF537">
        <v>0</v>
      </c>
      <c r="AG537">
        <v>0</v>
      </c>
      <c r="AH537">
        <v>0</v>
      </c>
      <c r="AI537">
        <v>1</v>
      </c>
      <c r="AJ537">
        <v>1</v>
      </c>
      <c r="AK537">
        <v>1</v>
      </c>
      <c r="AL537">
        <v>1</v>
      </c>
      <c r="AM537">
        <v>0</v>
      </c>
      <c r="AN537">
        <v>0</v>
      </c>
      <c r="AO537">
        <v>0</v>
      </c>
      <c r="AP537">
        <v>1</v>
      </c>
      <c r="AQ537">
        <v>0</v>
      </c>
      <c r="AR537">
        <v>0</v>
      </c>
      <c r="AS537" t="s">
        <v>3</v>
      </c>
      <c r="AT537">
        <v>30</v>
      </c>
      <c r="AU537" t="s">
        <v>3</v>
      </c>
      <c r="AV537">
        <v>0</v>
      </c>
      <c r="AW537">
        <v>2</v>
      </c>
      <c r="AX537">
        <v>69734835</v>
      </c>
      <c r="AY537">
        <v>1</v>
      </c>
      <c r="AZ537">
        <v>0</v>
      </c>
      <c r="BA537">
        <v>541</v>
      </c>
      <c r="BB537">
        <v>3</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CV537">
        <v>0</v>
      </c>
      <c r="CW537">
        <v>0</v>
      </c>
      <c r="CX537">
        <f>ROUND(Y537*Source!I627,9)</f>
        <v>0</v>
      </c>
      <c r="CY537">
        <f>AA537</f>
        <v>15.34</v>
      </c>
      <c r="CZ537">
        <f>AE537</f>
        <v>15.34</v>
      </c>
      <c r="DA537">
        <f>AI537</f>
        <v>1</v>
      </c>
      <c r="DB537">
        <f t="shared" si="238"/>
        <v>460.2</v>
      </c>
      <c r="DC537">
        <f t="shared" si="239"/>
        <v>0</v>
      </c>
      <c r="DD537" t="s">
        <v>3</v>
      </c>
      <c r="DE537" t="s">
        <v>3</v>
      </c>
      <c r="DF537">
        <f t="shared" si="252"/>
        <v>0</v>
      </c>
      <c r="DG537">
        <f t="shared" si="250"/>
        <v>0</v>
      </c>
      <c r="DH537">
        <f t="shared" si="251"/>
        <v>0</v>
      </c>
      <c r="DI537">
        <f t="shared" si="249"/>
        <v>0</v>
      </c>
      <c r="DJ537">
        <f>DF537</f>
        <v>0</v>
      </c>
      <c r="DK537">
        <v>0</v>
      </c>
      <c r="DL537" t="s">
        <v>3</v>
      </c>
      <c r="DM537">
        <v>0</v>
      </c>
      <c r="DN537" t="s">
        <v>3</v>
      </c>
      <c r="DO537">
        <v>0</v>
      </c>
    </row>
    <row r="538" spans="1:119" x14ac:dyDescent="0.2">
      <c r="A538">
        <f>ROW(Source!A627)</f>
        <v>627</v>
      </c>
      <c r="B538">
        <v>69726971</v>
      </c>
      <c r="C538">
        <v>69734818</v>
      </c>
      <c r="D538">
        <v>27383285</v>
      </c>
      <c r="E538">
        <v>1</v>
      </c>
      <c r="F538">
        <v>1</v>
      </c>
      <c r="G538">
        <v>1</v>
      </c>
      <c r="H538">
        <v>3</v>
      </c>
      <c r="I538" t="s">
        <v>386</v>
      </c>
      <c r="J538" t="s">
        <v>388</v>
      </c>
      <c r="K538" t="s">
        <v>387</v>
      </c>
      <c r="L538">
        <v>1348</v>
      </c>
      <c r="N538">
        <v>1009</v>
      </c>
      <c r="O538" t="s">
        <v>78</v>
      </c>
      <c r="P538" t="s">
        <v>78</v>
      </c>
      <c r="Q538">
        <v>1000</v>
      </c>
      <c r="W538">
        <v>0</v>
      </c>
      <c r="X538">
        <v>-291456883</v>
      </c>
      <c r="Y538">
        <f t="shared" si="237"/>
        <v>1.8519000000000001E-2</v>
      </c>
      <c r="AA538">
        <v>25795</v>
      </c>
      <c r="AB538">
        <v>0</v>
      </c>
      <c r="AC538">
        <v>0</v>
      </c>
      <c r="AD538">
        <v>0</v>
      </c>
      <c r="AE538">
        <v>25795</v>
      </c>
      <c r="AF538">
        <v>0</v>
      </c>
      <c r="AG538">
        <v>0</v>
      </c>
      <c r="AH538">
        <v>0</v>
      </c>
      <c r="AI538">
        <v>1</v>
      </c>
      <c r="AJ538">
        <v>1</v>
      </c>
      <c r="AK538">
        <v>1</v>
      </c>
      <c r="AL538">
        <v>1</v>
      </c>
      <c r="AM538">
        <v>0</v>
      </c>
      <c r="AN538">
        <v>0</v>
      </c>
      <c r="AO538">
        <v>0</v>
      </c>
      <c r="AP538">
        <v>0</v>
      </c>
      <c r="AQ538">
        <v>0</v>
      </c>
      <c r="AR538">
        <v>0</v>
      </c>
      <c r="AS538" t="s">
        <v>3</v>
      </c>
      <c r="AT538">
        <v>1.8519000000000001E-2</v>
      </c>
      <c r="AU538" t="s">
        <v>3</v>
      </c>
      <c r="AV538">
        <v>0</v>
      </c>
      <c r="AW538">
        <v>1</v>
      </c>
      <c r="AX538">
        <v>-1</v>
      </c>
      <c r="AY538">
        <v>0</v>
      </c>
      <c r="AZ538">
        <v>0</v>
      </c>
      <c r="BA538" t="s">
        <v>3</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CV538">
        <v>0</v>
      </c>
      <c r="CW538">
        <v>0</v>
      </c>
      <c r="CX538">
        <f>ROUND(Y538*Source!I627,9)</f>
        <v>0</v>
      </c>
      <c r="CY538">
        <f>AA538</f>
        <v>25795</v>
      </c>
      <c r="CZ538">
        <f>AE538</f>
        <v>25795</v>
      </c>
      <c r="DA538">
        <f>AI538</f>
        <v>1</v>
      </c>
      <c r="DB538">
        <f t="shared" si="238"/>
        <v>477.7</v>
      </c>
      <c r="DC538">
        <f t="shared" si="239"/>
        <v>0</v>
      </c>
      <c r="DD538" t="s">
        <v>3</v>
      </c>
      <c r="DE538" t="s">
        <v>3</v>
      </c>
      <c r="DF538">
        <f t="shared" si="252"/>
        <v>0</v>
      </c>
      <c r="DG538">
        <f t="shared" si="250"/>
        <v>0</v>
      </c>
      <c r="DH538">
        <f t="shared" si="251"/>
        <v>0</v>
      </c>
      <c r="DI538">
        <f t="shared" si="249"/>
        <v>0</v>
      </c>
      <c r="DJ538">
        <f>DF538</f>
        <v>0</v>
      </c>
      <c r="DK538">
        <v>0</v>
      </c>
      <c r="DL538" t="s">
        <v>3</v>
      </c>
      <c r="DM538">
        <v>0</v>
      </c>
      <c r="DN538" t="s">
        <v>3</v>
      </c>
      <c r="DO538">
        <v>0</v>
      </c>
    </row>
    <row r="539" spans="1:119" x14ac:dyDescent="0.2">
      <c r="A539">
        <f>ROW(Source!A627)</f>
        <v>627</v>
      </c>
      <c r="B539">
        <v>69726971</v>
      </c>
      <c r="C539">
        <v>69734818</v>
      </c>
      <c r="D539">
        <v>27407857</v>
      </c>
      <c r="E539">
        <v>1</v>
      </c>
      <c r="F539">
        <v>1</v>
      </c>
      <c r="G539">
        <v>1</v>
      </c>
      <c r="H539">
        <v>3</v>
      </c>
      <c r="I539" t="s">
        <v>381</v>
      </c>
      <c r="J539" t="s">
        <v>383</v>
      </c>
      <c r="K539" t="s">
        <v>382</v>
      </c>
      <c r="L539">
        <v>1348</v>
      </c>
      <c r="N539">
        <v>1009</v>
      </c>
      <c r="O539" t="s">
        <v>78</v>
      </c>
      <c r="P539" t="s">
        <v>78</v>
      </c>
      <c r="Q539">
        <v>1000</v>
      </c>
      <c r="W539">
        <v>0</v>
      </c>
      <c r="X539">
        <v>-726277419</v>
      </c>
      <c r="Y539">
        <f t="shared" si="237"/>
        <v>0.9</v>
      </c>
      <c r="AA539">
        <v>11382.09</v>
      </c>
      <c r="AB539">
        <v>0</v>
      </c>
      <c r="AC539">
        <v>0</v>
      </c>
      <c r="AD539">
        <v>0</v>
      </c>
      <c r="AE539">
        <v>11382.09</v>
      </c>
      <c r="AF539">
        <v>0</v>
      </c>
      <c r="AG539">
        <v>0</v>
      </c>
      <c r="AH539">
        <v>0</v>
      </c>
      <c r="AI539">
        <v>1</v>
      </c>
      <c r="AJ539">
        <v>1</v>
      </c>
      <c r="AK539">
        <v>1</v>
      </c>
      <c r="AL539">
        <v>1</v>
      </c>
      <c r="AM539">
        <v>0</v>
      </c>
      <c r="AN539">
        <v>0</v>
      </c>
      <c r="AO539">
        <v>0</v>
      </c>
      <c r="AP539">
        <v>1</v>
      </c>
      <c r="AQ539">
        <v>0</v>
      </c>
      <c r="AR539">
        <v>0</v>
      </c>
      <c r="AS539" t="s">
        <v>3</v>
      </c>
      <c r="AT539">
        <v>0.9</v>
      </c>
      <c r="AU539" t="s">
        <v>3</v>
      </c>
      <c r="AV539">
        <v>0</v>
      </c>
      <c r="AW539">
        <v>2</v>
      </c>
      <c r="AX539">
        <v>69734836</v>
      </c>
      <c r="AY539">
        <v>1</v>
      </c>
      <c r="AZ539">
        <v>0</v>
      </c>
      <c r="BA539">
        <v>542</v>
      </c>
      <c r="BB539">
        <v>3</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CV539">
        <v>0</v>
      </c>
      <c r="CW539">
        <v>0</v>
      </c>
      <c r="CX539">
        <f>ROUND(Y539*Source!I627,9)</f>
        <v>0</v>
      </c>
      <c r="CY539">
        <f>AA539</f>
        <v>11382.09</v>
      </c>
      <c r="CZ539">
        <f>AE539</f>
        <v>11382.09</v>
      </c>
      <c r="DA539">
        <f>AI539</f>
        <v>1</v>
      </c>
      <c r="DB539">
        <f t="shared" si="238"/>
        <v>10243.879999999999</v>
      </c>
      <c r="DC539">
        <f t="shared" si="239"/>
        <v>0</v>
      </c>
      <c r="DD539" t="s">
        <v>3</v>
      </c>
      <c r="DE539" t="s">
        <v>3</v>
      </c>
      <c r="DF539">
        <f t="shared" si="252"/>
        <v>0</v>
      </c>
      <c r="DG539">
        <f t="shared" si="250"/>
        <v>0</v>
      </c>
      <c r="DH539">
        <f t="shared" si="251"/>
        <v>0</v>
      </c>
      <c r="DI539">
        <f t="shared" si="249"/>
        <v>0</v>
      </c>
      <c r="DJ539">
        <f>DF539</f>
        <v>0</v>
      </c>
      <c r="DK539">
        <v>0</v>
      </c>
      <c r="DL539" t="s">
        <v>3</v>
      </c>
      <c r="DM539">
        <v>0</v>
      </c>
      <c r="DN539" t="s">
        <v>3</v>
      </c>
      <c r="DO539">
        <v>0</v>
      </c>
    </row>
    <row r="540" spans="1:119" x14ac:dyDescent="0.2">
      <c r="A540">
        <f>ROW(Source!A627)</f>
        <v>627</v>
      </c>
      <c r="B540">
        <v>69726971</v>
      </c>
      <c r="C540">
        <v>69734818</v>
      </c>
      <c r="D540">
        <v>27416566</v>
      </c>
      <c r="E540">
        <v>1</v>
      </c>
      <c r="F540">
        <v>1</v>
      </c>
      <c r="G540">
        <v>1</v>
      </c>
      <c r="H540">
        <v>3</v>
      </c>
      <c r="I540" t="s">
        <v>82</v>
      </c>
      <c r="J540" t="s">
        <v>84</v>
      </c>
      <c r="K540" t="s">
        <v>83</v>
      </c>
      <c r="L540">
        <v>1339</v>
      </c>
      <c r="N540">
        <v>1007</v>
      </c>
      <c r="O540" t="s">
        <v>40</v>
      </c>
      <c r="P540" t="s">
        <v>40</v>
      </c>
      <c r="Q540">
        <v>1</v>
      </c>
      <c r="W540">
        <v>0</v>
      </c>
      <c r="X540">
        <v>-50505369</v>
      </c>
      <c r="Y540">
        <f t="shared" si="237"/>
        <v>0.17399999999999999</v>
      </c>
      <c r="AA540">
        <v>7.14</v>
      </c>
      <c r="AB540">
        <v>0</v>
      </c>
      <c r="AC540">
        <v>0</v>
      </c>
      <c r="AD540">
        <v>0</v>
      </c>
      <c r="AE540">
        <v>7.14</v>
      </c>
      <c r="AF540">
        <v>0</v>
      </c>
      <c r="AG540">
        <v>0</v>
      </c>
      <c r="AH540">
        <v>0</v>
      </c>
      <c r="AI540">
        <v>1</v>
      </c>
      <c r="AJ540">
        <v>1</v>
      </c>
      <c r="AK540">
        <v>1</v>
      </c>
      <c r="AL540">
        <v>1</v>
      </c>
      <c r="AM540">
        <v>0</v>
      </c>
      <c r="AN540">
        <v>0</v>
      </c>
      <c r="AO540">
        <v>0</v>
      </c>
      <c r="AP540">
        <v>0</v>
      </c>
      <c r="AQ540">
        <v>0</v>
      </c>
      <c r="AR540">
        <v>0</v>
      </c>
      <c r="AS540" t="s">
        <v>3</v>
      </c>
      <c r="AT540">
        <v>0.17399999999999999</v>
      </c>
      <c r="AU540" t="s">
        <v>3</v>
      </c>
      <c r="AV540">
        <v>0</v>
      </c>
      <c r="AW540">
        <v>2</v>
      </c>
      <c r="AX540">
        <v>69734837</v>
      </c>
      <c r="AY540">
        <v>1</v>
      </c>
      <c r="AZ540">
        <v>0</v>
      </c>
      <c r="BA540">
        <v>543</v>
      </c>
      <c r="BB540">
        <v>3</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CV540">
        <v>0</v>
      </c>
      <c r="CW540">
        <v>0</v>
      </c>
      <c r="CX540">
        <f>ROUND(Y540*Source!I627,9)</f>
        <v>0</v>
      </c>
      <c r="CY540">
        <f>AA540</f>
        <v>7.14</v>
      </c>
      <c r="CZ540">
        <f>AE540</f>
        <v>7.14</v>
      </c>
      <c r="DA540">
        <f>AI540</f>
        <v>1</v>
      </c>
      <c r="DB540">
        <f t="shared" si="238"/>
        <v>1.24</v>
      </c>
      <c r="DC540">
        <f t="shared" si="239"/>
        <v>0</v>
      </c>
      <c r="DD540" t="s">
        <v>3</v>
      </c>
      <c r="DE540" t="s">
        <v>3</v>
      </c>
      <c r="DF540">
        <f t="shared" si="252"/>
        <v>0</v>
      </c>
      <c r="DG540">
        <f t="shared" si="250"/>
        <v>0</v>
      </c>
      <c r="DH540">
        <f t="shared" si="251"/>
        <v>0</v>
      </c>
      <c r="DI540">
        <f t="shared" si="249"/>
        <v>0</v>
      </c>
      <c r="DJ540">
        <f>DF540</f>
        <v>0</v>
      </c>
      <c r="DK540">
        <v>0</v>
      </c>
      <c r="DL540" t="s">
        <v>3</v>
      </c>
      <c r="DM540">
        <v>0</v>
      </c>
      <c r="DN540" t="s">
        <v>3</v>
      </c>
      <c r="DO540">
        <v>0</v>
      </c>
    </row>
    <row r="541" spans="1:119" x14ac:dyDescent="0.2">
      <c r="A541">
        <f>ROW(Source!A628)</f>
        <v>628</v>
      </c>
      <c r="B541">
        <v>69726884</v>
      </c>
      <c r="C541">
        <v>69734818</v>
      </c>
      <c r="D541">
        <v>27493458</v>
      </c>
      <c r="E541">
        <v>1</v>
      </c>
      <c r="F541">
        <v>1</v>
      </c>
      <c r="G541">
        <v>1</v>
      </c>
      <c r="H541">
        <v>1</v>
      </c>
      <c r="I541" t="s">
        <v>997</v>
      </c>
      <c r="J541" t="s">
        <v>3</v>
      </c>
      <c r="K541" t="s">
        <v>998</v>
      </c>
      <c r="L541">
        <v>1369</v>
      </c>
      <c r="N541">
        <v>1013</v>
      </c>
      <c r="O541" t="s">
        <v>974</v>
      </c>
      <c r="P541" t="s">
        <v>974</v>
      </c>
      <c r="Q541">
        <v>1</v>
      </c>
      <c r="W541">
        <v>0</v>
      </c>
      <c r="X541">
        <v>-115882720</v>
      </c>
      <c r="Y541">
        <f t="shared" si="237"/>
        <v>37.67</v>
      </c>
      <c r="AA541">
        <v>0</v>
      </c>
      <c r="AB541">
        <v>0</v>
      </c>
      <c r="AC541">
        <v>0</v>
      </c>
      <c r="AD541">
        <v>218.1</v>
      </c>
      <c r="AE541">
        <v>0</v>
      </c>
      <c r="AF541">
        <v>0</v>
      </c>
      <c r="AG541">
        <v>0</v>
      </c>
      <c r="AH541">
        <v>8.6</v>
      </c>
      <c r="AI541">
        <v>1</v>
      </c>
      <c r="AJ541">
        <v>1</v>
      </c>
      <c r="AK541">
        <v>1</v>
      </c>
      <c r="AL541">
        <v>25.36</v>
      </c>
      <c r="AM541">
        <v>5</v>
      </c>
      <c r="AN541">
        <v>0</v>
      </c>
      <c r="AO541">
        <v>1</v>
      </c>
      <c r="AP541">
        <v>0</v>
      </c>
      <c r="AQ541">
        <v>0</v>
      </c>
      <c r="AR541">
        <v>0</v>
      </c>
      <c r="AS541" t="s">
        <v>3</v>
      </c>
      <c r="AT541">
        <v>37.67</v>
      </c>
      <c r="AU541" t="s">
        <v>3</v>
      </c>
      <c r="AV541">
        <v>1</v>
      </c>
      <c r="AW541">
        <v>2</v>
      </c>
      <c r="AX541">
        <v>69734829</v>
      </c>
      <c r="AY541">
        <v>1</v>
      </c>
      <c r="AZ541">
        <v>0</v>
      </c>
      <c r="BA541">
        <v>544</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CU541">
        <f>ROUND(AT541*Source!I628*AH541*AL541,0)</f>
        <v>0</v>
      </c>
      <c r="CV541">
        <f>ROUND(Y541*Source!I628,9)</f>
        <v>0</v>
      </c>
      <c r="CW541">
        <v>0</v>
      </c>
      <c r="CX541">
        <f>ROUND(Y541*Source!I628,9)</f>
        <v>0</v>
      </c>
      <c r="CY541">
        <f>AD541</f>
        <v>218.1</v>
      </c>
      <c r="CZ541">
        <f>AH541</f>
        <v>8.6</v>
      </c>
      <c r="DA541">
        <f>AL541</f>
        <v>25.36</v>
      </c>
      <c r="DB541">
        <f t="shared" si="238"/>
        <v>323.95999999999998</v>
      </c>
      <c r="DC541">
        <f t="shared" si="239"/>
        <v>0</v>
      </c>
      <c r="DD541" t="s">
        <v>3</v>
      </c>
      <c r="DE541" t="s">
        <v>3</v>
      </c>
      <c r="DF541">
        <f t="shared" si="252"/>
        <v>0</v>
      </c>
      <c r="DG541">
        <f t="shared" si="250"/>
        <v>0</v>
      </c>
      <c r="DH541">
        <f t="shared" si="251"/>
        <v>0</v>
      </c>
      <c r="DI541">
        <f>ROUND(ROUND(AH541*AL541,0)*CX541,0)</f>
        <v>0</v>
      </c>
      <c r="DJ541">
        <f>DI541</f>
        <v>0</v>
      </c>
      <c r="DK541">
        <v>0</v>
      </c>
      <c r="DL541" t="s">
        <v>3</v>
      </c>
      <c r="DM541">
        <v>0</v>
      </c>
      <c r="DN541" t="s">
        <v>3</v>
      </c>
      <c r="DO541">
        <v>0</v>
      </c>
    </row>
    <row r="542" spans="1:119" x14ac:dyDescent="0.2">
      <c r="A542">
        <f>ROW(Source!A628)</f>
        <v>628</v>
      </c>
      <c r="B542">
        <v>69726884</v>
      </c>
      <c r="C542">
        <v>69734818</v>
      </c>
      <c r="D542">
        <v>121548</v>
      </c>
      <c r="E542">
        <v>1</v>
      </c>
      <c r="F542">
        <v>1</v>
      </c>
      <c r="G542">
        <v>1</v>
      </c>
      <c r="H542">
        <v>1</v>
      </c>
      <c r="I542" t="s">
        <v>36</v>
      </c>
      <c r="J542" t="s">
        <v>3</v>
      </c>
      <c r="K542" t="s">
        <v>981</v>
      </c>
      <c r="L542">
        <v>608254</v>
      </c>
      <c r="N542">
        <v>1013</v>
      </c>
      <c r="O542" t="s">
        <v>982</v>
      </c>
      <c r="P542" t="s">
        <v>982</v>
      </c>
      <c r="Q542">
        <v>1</v>
      </c>
      <c r="W542">
        <v>0</v>
      </c>
      <c r="X542">
        <v>-185737400</v>
      </c>
      <c r="Y542">
        <f t="shared" ref="Y542:Y550" si="253">AT542</f>
        <v>0.13</v>
      </c>
      <c r="AA542">
        <v>0</v>
      </c>
      <c r="AB542">
        <v>0</v>
      </c>
      <c r="AC542">
        <v>0</v>
      </c>
      <c r="AD542">
        <v>0</v>
      </c>
      <c r="AE542">
        <v>0</v>
      </c>
      <c r="AF542">
        <v>0</v>
      </c>
      <c r="AG542">
        <v>0</v>
      </c>
      <c r="AH542">
        <v>0</v>
      </c>
      <c r="AI542">
        <v>1</v>
      </c>
      <c r="AJ542">
        <v>1</v>
      </c>
      <c r="AK542">
        <v>19.8</v>
      </c>
      <c r="AL542">
        <v>1</v>
      </c>
      <c r="AM542">
        <v>5</v>
      </c>
      <c r="AN542">
        <v>0</v>
      </c>
      <c r="AO542">
        <v>1</v>
      </c>
      <c r="AP542">
        <v>0</v>
      </c>
      <c r="AQ542">
        <v>0</v>
      </c>
      <c r="AR542">
        <v>0</v>
      </c>
      <c r="AS542" t="s">
        <v>3</v>
      </c>
      <c r="AT542">
        <v>0.13</v>
      </c>
      <c r="AU542" t="s">
        <v>3</v>
      </c>
      <c r="AV542">
        <v>2</v>
      </c>
      <c r="AW542">
        <v>2</v>
      </c>
      <c r="AX542">
        <v>69734830</v>
      </c>
      <c r="AY542">
        <v>1</v>
      </c>
      <c r="AZ542">
        <v>0</v>
      </c>
      <c r="BA542">
        <v>545</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CV542">
        <v>0</v>
      </c>
      <c r="CW542">
        <v>0</v>
      </c>
      <c r="CX542">
        <f>ROUND(Y542*Source!I628,9)</f>
        <v>0</v>
      </c>
      <c r="CY542">
        <f>AD542</f>
        <v>0</v>
      </c>
      <c r="CZ542">
        <f>AH542</f>
        <v>0</v>
      </c>
      <c r="DA542">
        <f>AL542</f>
        <v>1</v>
      </c>
      <c r="DB542">
        <f t="shared" ref="DB542:DB550" si="254">ROUND(ROUND(AT542*CZ542,2),2)</f>
        <v>0</v>
      </c>
      <c r="DC542">
        <f t="shared" ref="DC542:DC550" si="255">ROUND(ROUND(AT542*AG542,2),2)</f>
        <v>0</v>
      </c>
      <c r="DD542" t="s">
        <v>3</v>
      </c>
      <c r="DE542" t="s">
        <v>3</v>
      </c>
      <c r="DF542">
        <f t="shared" si="252"/>
        <v>0</v>
      </c>
      <c r="DG542">
        <f t="shared" si="250"/>
        <v>0</v>
      </c>
      <c r="DH542">
        <f>ROUND(ROUND(AG542*AK542,0)*CX542,0)</f>
        <v>0</v>
      </c>
      <c r="DI542">
        <f t="shared" ref="DI542:DI557" si="256">ROUND(ROUND(AH542,0)*CX542,0)</f>
        <v>0</v>
      </c>
      <c r="DJ542">
        <f>DI542</f>
        <v>0</v>
      </c>
      <c r="DK542">
        <v>0</v>
      </c>
      <c r="DL542" t="s">
        <v>3</v>
      </c>
      <c r="DM542">
        <v>0</v>
      </c>
      <c r="DN542" t="s">
        <v>3</v>
      </c>
      <c r="DO542">
        <v>0</v>
      </c>
    </row>
    <row r="543" spans="1:119" x14ac:dyDescent="0.2">
      <c r="A543">
        <f>ROW(Source!A628)</f>
        <v>628</v>
      </c>
      <c r="B543">
        <v>69726884</v>
      </c>
      <c r="C543">
        <v>69734818</v>
      </c>
      <c r="D543">
        <v>27439628</v>
      </c>
      <c r="E543">
        <v>1</v>
      </c>
      <c r="F543">
        <v>1</v>
      </c>
      <c r="G543">
        <v>1</v>
      </c>
      <c r="H543">
        <v>2</v>
      </c>
      <c r="I543" t="s">
        <v>1021</v>
      </c>
      <c r="J543" t="s">
        <v>1022</v>
      </c>
      <c r="K543" t="s">
        <v>1023</v>
      </c>
      <c r="L543">
        <v>1368</v>
      </c>
      <c r="N543">
        <v>1011</v>
      </c>
      <c r="O543" t="s">
        <v>978</v>
      </c>
      <c r="P543" t="s">
        <v>978</v>
      </c>
      <c r="Q543">
        <v>1</v>
      </c>
      <c r="W543">
        <v>0</v>
      </c>
      <c r="X543">
        <v>1360927409</v>
      </c>
      <c r="Y543">
        <f t="shared" si="253"/>
        <v>0.13</v>
      </c>
      <c r="AA543">
        <v>0</v>
      </c>
      <c r="AB543">
        <v>216.93</v>
      </c>
      <c r="AC543">
        <v>231.46</v>
      </c>
      <c r="AD543">
        <v>0</v>
      </c>
      <c r="AE543">
        <v>0</v>
      </c>
      <c r="AF543">
        <v>27.67</v>
      </c>
      <c r="AG543">
        <v>11.69</v>
      </c>
      <c r="AH543">
        <v>0</v>
      </c>
      <c r="AI543">
        <v>1</v>
      </c>
      <c r="AJ543">
        <v>7.84</v>
      </c>
      <c r="AK543">
        <v>19.8</v>
      </c>
      <c r="AL543">
        <v>1</v>
      </c>
      <c r="AM543">
        <v>5</v>
      </c>
      <c r="AN543">
        <v>0</v>
      </c>
      <c r="AO543">
        <v>1</v>
      </c>
      <c r="AP543">
        <v>0</v>
      </c>
      <c r="AQ543">
        <v>0</v>
      </c>
      <c r="AR543">
        <v>0</v>
      </c>
      <c r="AS543" t="s">
        <v>3</v>
      </c>
      <c r="AT543">
        <v>0.13</v>
      </c>
      <c r="AU543" t="s">
        <v>3</v>
      </c>
      <c r="AV543">
        <v>0</v>
      </c>
      <c r="AW543">
        <v>2</v>
      </c>
      <c r="AX543">
        <v>69734831</v>
      </c>
      <c r="AY543">
        <v>1</v>
      </c>
      <c r="AZ543">
        <v>0</v>
      </c>
      <c r="BA543">
        <v>546</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CV543">
        <v>0</v>
      </c>
      <c r="CW543">
        <f>ROUND(Y543*Source!I628*DO543,9)</f>
        <v>0</v>
      </c>
      <c r="CX543">
        <f>ROUND(Y543*Source!I628,9)</f>
        <v>0</v>
      </c>
      <c r="CY543">
        <f>AB543</f>
        <v>216.93</v>
      </c>
      <c r="CZ543">
        <f>AF543</f>
        <v>27.67</v>
      </c>
      <c r="DA543">
        <f>AJ543</f>
        <v>7.84</v>
      </c>
      <c r="DB543">
        <f t="shared" si="254"/>
        <v>3.6</v>
      </c>
      <c r="DC543">
        <f t="shared" si="255"/>
        <v>1.52</v>
      </c>
      <c r="DD543" t="s">
        <v>3</v>
      </c>
      <c r="DE543" t="s">
        <v>3</v>
      </c>
      <c r="DF543">
        <f t="shared" si="252"/>
        <v>0</v>
      </c>
      <c r="DG543">
        <f>ROUND(ROUND(AF543*AJ543,0)*CX543,0)</f>
        <v>0</v>
      </c>
      <c r="DH543">
        <f>ROUND(ROUND(AG543*AK543,0)*CX543,0)</f>
        <v>0</v>
      </c>
      <c r="DI543">
        <f t="shared" si="256"/>
        <v>0</v>
      </c>
      <c r="DJ543">
        <f>DG543</f>
        <v>0</v>
      </c>
      <c r="DK543">
        <v>0</v>
      </c>
      <c r="DL543" t="s">
        <v>3</v>
      </c>
      <c r="DM543">
        <v>0</v>
      </c>
      <c r="DN543" t="s">
        <v>3</v>
      </c>
      <c r="DO543">
        <v>0</v>
      </c>
    </row>
    <row r="544" spans="1:119" x14ac:dyDescent="0.2">
      <c r="A544">
        <f>ROW(Source!A628)</f>
        <v>628</v>
      </c>
      <c r="B544">
        <v>69726884</v>
      </c>
      <c r="C544">
        <v>69734818</v>
      </c>
      <c r="D544">
        <v>27441014</v>
      </c>
      <c r="E544">
        <v>1</v>
      </c>
      <c r="F544">
        <v>1</v>
      </c>
      <c r="G544">
        <v>1</v>
      </c>
      <c r="H544">
        <v>2</v>
      </c>
      <c r="I544" t="s">
        <v>1024</v>
      </c>
      <c r="J544" t="s">
        <v>1025</v>
      </c>
      <c r="K544" t="s">
        <v>1026</v>
      </c>
      <c r="L544">
        <v>1368</v>
      </c>
      <c r="N544">
        <v>1011</v>
      </c>
      <c r="O544" t="s">
        <v>978</v>
      </c>
      <c r="P544" t="s">
        <v>978</v>
      </c>
      <c r="Q544">
        <v>1</v>
      </c>
      <c r="W544">
        <v>0</v>
      </c>
      <c r="X544">
        <v>-1794073645</v>
      </c>
      <c r="Y544">
        <f t="shared" si="253"/>
        <v>3.13</v>
      </c>
      <c r="AA544">
        <v>0</v>
      </c>
      <c r="AB544">
        <v>15.05</v>
      </c>
      <c r="AC544">
        <v>0</v>
      </c>
      <c r="AD544">
        <v>0</v>
      </c>
      <c r="AE544">
        <v>0</v>
      </c>
      <c r="AF544">
        <v>1.92</v>
      </c>
      <c r="AG544">
        <v>0</v>
      </c>
      <c r="AH544">
        <v>0</v>
      </c>
      <c r="AI544">
        <v>1</v>
      </c>
      <c r="AJ544">
        <v>7.84</v>
      </c>
      <c r="AK544">
        <v>19.8</v>
      </c>
      <c r="AL544">
        <v>1</v>
      </c>
      <c r="AM544">
        <v>5</v>
      </c>
      <c r="AN544">
        <v>0</v>
      </c>
      <c r="AO544">
        <v>1</v>
      </c>
      <c r="AP544">
        <v>0</v>
      </c>
      <c r="AQ544">
        <v>0</v>
      </c>
      <c r="AR544">
        <v>0</v>
      </c>
      <c r="AS544" t="s">
        <v>3</v>
      </c>
      <c r="AT544">
        <v>3.13</v>
      </c>
      <c r="AU544" t="s">
        <v>3</v>
      </c>
      <c r="AV544">
        <v>0</v>
      </c>
      <c r="AW544">
        <v>2</v>
      </c>
      <c r="AX544">
        <v>69734832</v>
      </c>
      <c r="AY544">
        <v>1</v>
      </c>
      <c r="AZ544">
        <v>0</v>
      </c>
      <c r="BA544">
        <v>547</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CV544">
        <v>0</v>
      </c>
      <c r="CW544">
        <f>ROUND(Y544*Source!I628*DO544,9)</f>
        <v>0</v>
      </c>
      <c r="CX544">
        <f>ROUND(Y544*Source!I628,9)</f>
        <v>0</v>
      </c>
      <c r="CY544">
        <f>AB544</f>
        <v>15.05</v>
      </c>
      <c r="CZ544">
        <f>AF544</f>
        <v>1.92</v>
      </c>
      <c r="DA544">
        <f>AJ544</f>
        <v>7.84</v>
      </c>
      <c r="DB544">
        <f t="shared" si="254"/>
        <v>6.01</v>
      </c>
      <c r="DC544">
        <f t="shared" si="255"/>
        <v>0</v>
      </c>
      <c r="DD544" t="s">
        <v>3</v>
      </c>
      <c r="DE544" t="s">
        <v>3</v>
      </c>
      <c r="DF544">
        <f t="shared" si="252"/>
        <v>0</v>
      </c>
      <c r="DG544">
        <f>ROUND(ROUND(AF544*AJ544,0)*CX544,0)</f>
        <v>0</v>
      </c>
      <c r="DH544">
        <f>ROUND(ROUND(AG544*AK544,0)*CX544,0)</f>
        <v>0</v>
      </c>
      <c r="DI544">
        <f t="shared" si="256"/>
        <v>0</v>
      </c>
      <c r="DJ544">
        <f>DG544</f>
        <v>0</v>
      </c>
      <c r="DK544">
        <v>0</v>
      </c>
      <c r="DL544" t="s">
        <v>3</v>
      </c>
      <c r="DM544">
        <v>0</v>
      </c>
      <c r="DN544" t="s">
        <v>3</v>
      </c>
      <c r="DO544">
        <v>0</v>
      </c>
    </row>
    <row r="545" spans="1:119" x14ac:dyDescent="0.2">
      <c r="A545">
        <f>ROW(Source!A628)</f>
        <v>628</v>
      </c>
      <c r="B545">
        <v>69726884</v>
      </c>
      <c r="C545">
        <v>69734818</v>
      </c>
      <c r="D545">
        <v>27441067</v>
      </c>
      <c r="E545">
        <v>1</v>
      </c>
      <c r="F545">
        <v>1</v>
      </c>
      <c r="G545">
        <v>1</v>
      </c>
      <c r="H545">
        <v>2</v>
      </c>
      <c r="I545" t="s">
        <v>1027</v>
      </c>
      <c r="J545" t="s">
        <v>1028</v>
      </c>
      <c r="K545" t="s">
        <v>1029</v>
      </c>
      <c r="L545">
        <v>1368</v>
      </c>
      <c r="N545">
        <v>1011</v>
      </c>
      <c r="O545" t="s">
        <v>978</v>
      </c>
      <c r="P545" t="s">
        <v>978</v>
      </c>
      <c r="Q545">
        <v>1</v>
      </c>
      <c r="W545">
        <v>0</v>
      </c>
      <c r="X545">
        <v>1321659386</v>
      </c>
      <c r="Y545">
        <f t="shared" si="253"/>
        <v>2.8</v>
      </c>
      <c r="AA545">
        <v>0</v>
      </c>
      <c r="AB545">
        <v>21.17</v>
      </c>
      <c r="AC545">
        <v>0</v>
      </c>
      <c r="AD545">
        <v>0</v>
      </c>
      <c r="AE545">
        <v>0</v>
      </c>
      <c r="AF545">
        <v>2.7</v>
      </c>
      <c r="AG545">
        <v>0</v>
      </c>
      <c r="AH545">
        <v>0</v>
      </c>
      <c r="AI545">
        <v>1</v>
      </c>
      <c r="AJ545">
        <v>7.84</v>
      </c>
      <c r="AK545">
        <v>19.8</v>
      </c>
      <c r="AL545">
        <v>1</v>
      </c>
      <c r="AM545">
        <v>5</v>
      </c>
      <c r="AN545">
        <v>0</v>
      </c>
      <c r="AO545">
        <v>1</v>
      </c>
      <c r="AP545">
        <v>0</v>
      </c>
      <c r="AQ545">
        <v>0</v>
      </c>
      <c r="AR545">
        <v>0</v>
      </c>
      <c r="AS545" t="s">
        <v>3</v>
      </c>
      <c r="AT545">
        <v>2.8</v>
      </c>
      <c r="AU545" t="s">
        <v>3</v>
      </c>
      <c r="AV545">
        <v>0</v>
      </c>
      <c r="AW545">
        <v>2</v>
      </c>
      <c r="AX545">
        <v>69734833</v>
      </c>
      <c r="AY545">
        <v>1</v>
      </c>
      <c r="AZ545">
        <v>0</v>
      </c>
      <c r="BA545">
        <v>548</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CV545">
        <v>0</v>
      </c>
      <c r="CW545">
        <f>ROUND(Y545*Source!I628*DO545,9)</f>
        <v>0</v>
      </c>
      <c r="CX545">
        <f>ROUND(Y545*Source!I628,9)</f>
        <v>0</v>
      </c>
      <c r="CY545">
        <f>AB545</f>
        <v>21.17</v>
      </c>
      <c r="CZ545">
        <f>AF545</f>
        <v>2.7</v>
      </c>
      <c r="DA545">
        <f>AJ545</f>
        <v>7.84</v>
      </c>
      <c r="DB545">
        <f t="shared" si="254"/>
        <v>7.56</v>
      </c>
      <c r="DC545">
        <f t="shared" si="255"/>
        <v>0</v>
      </c>
      <c r="DD545" t="s">
        <v>3</v>
      </c>
      <c r="DE545" t="s">
        <v>3</v>
      </c>
      <c r="DF545">
        <f t="shared" si="252"/>
        <v>0</v>
      </c>
      <c r="DG545">
        <f>ROUND(ROUND(AF545*AJ545,0)*CX545,0)</f>
        <v>0</v>
      </c>
      <c r="DH545">
        <f>ROUND(ROUND(AG545*AK545,0)*CX545,0)</f>
        <v>0</v>
      </c>
      <c r="DI545">
        <f t="shared" si="256"/>
        <v>0</v>
      </c>
      <c r="DJ545">
        <f>DG545</f>
        <v>0</v>
      </c>
      <c r="DK545">
        <v>0</v>
      </c>
      <c r="DL545" t="s">
        <v>3</v>
      </c>
      <c r="DM545">
        <v>0</v>
      </c>
      <c r="DN545" t="s">
        <v>3</v>
      </c>
      <c r="DO545">
        <v>0</v>
      </c>
    </row>
    <row r="546" spans="1:119" x14ac:dyDescent="0.2">
      <c r="A546">
        <f>ROW(Source!A628)</f>
        <v>628</v>
      </c>
      <c r="B546">
        <v>69726884</v>
      </c>
      <c r="C546">
        <v>69734818</v>
      </c>
      <c r="D546">
        <v>27441327</v>
      </c>
      <c r="E546">
        <v>1</v>
      </c>
      <c r="F546">
        <v>1</v>
      </c>
      <c r="G546">
        <v>1</v>
      </c>
      <c r="H546">
        <v>2</v>
      </c>
      <c r="I546" t="s">
        <v>975</v>
      </c>
      <c r="J546" t="s">
        <v>976</v>
      </c>
      <c r="K546" t="s">
        <v>977</v>
      </c>
      <c r="L546">
        <v>1368</v>
      </c>
      <c r="N546">
        <v>1011</v>
      </c>
      <c r="O546" t="s">
        <v>978</v>
      </c>
      <c r="P546" t="s">
        <v>978</v>
      </c>
      <c r="Q546">
        <v>1</v>
      </c>
      <c r="W546">
        <v>0</v>
      </c>
      <c r="X546">
        <v>-1583389094</v>
      </c>
      <c r="Y546">
        <f t="shared" si="253"/>
        <v>0.04</v>
      </c>
      <c r="AA546">
        <v>0</v>
      </c>
      <c r="AB546">
        <v>732.02</v>
      </c>
      <c r="AC546">
        <v>231.46</v>
      </c>
      <c r="AD546">
        <v>0</v>
      </c>
      <c r="AE546">
        <v>0</v>
      </c>
      <c r="AF546">
        <v>93.37</v>
      </c>
      <c r="AG546">
        <v>11.69</v>
      </c>
      <c r="AH546">
        <v>0</v>
      </c>
      <c r="AI546">
        <v>1</v>
      </c>
      <c r="AJ546">
        <v>7.84</v>
      </c>
      <c r="AK546">
        <v>19.8</v>
      </c>
      <c r="AL546">
        <v>1</v>
      </c>
      <c r="AM546">
        <v>5</v>
      </c>
      <c r="AN546">
        <v>0</v>
      </c>
      <c r="AO546">
        <v>1</v>
      </c>
      <c r="AP546">
        <v>0</v>
      </c>
      <c r="AQ546">
        <v>0</v>
      </c>
      <c r="AR546">
        <v>0</v>
      </c>
      <c r="AS546" t="s">
        <v>3</v>
      </c>
      <c r="AT546">
        <v>0.04</v>
      </c>
      <c r="AU546" t="s">
        <v>3</v>
      </c>
      <c r="AV546">
        <v>0</v>
      </c>
      <c r="AW546">
        <v>2</v>
      </c>
      <c r="AX546">
        <v>69734834</v>
      </c>
      <c r="AY546">
        <v>1</v>
      </c>
      <c r="AZ546">
        <v>0</v>
      </c>
      <c r="BA546">
        <v>549</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CV546">
        <v>0</v>
      </c>
      <c r="CW546">
        <f>ROUND(Y546*Source!I628*DO546,9)</f>
        <v>0</v>
      </c>
      <c r="CX546">
        <f>ROUND(Y546*Source!I628,9)</f>
        <v>0</v>
      </c>
      <c r="CY546">
        <f>AB546</f>
        <v>732.02</v>
      </c>
      <c r="CZ546">
        <f>AF546</f>
        <v>93.37</v>
      </c>
      <c r="DA546">
        <f>AJ546</f>
        <v>7.84</v>
      </c>
      <c r="DB546">
        <f t="shared" si="254"/>
        <v>3.73</v>
      </c>
      <c r="DC546">
        <f t="shared" si="255"/>
        <v>0.47</v>
      </c>
      <c r="DD546" t="s">
        <v>3</v>
      </c>
      <c r="DE546" t="s">
        <v>3</v>
      </c>
      <c r="DF546">
        <f t="shared" si="252"/>
        <v>0</v>
      </c>
      <c r="DG546">
        <f>ROUND(ROUND(AF546*AJ546,0)*CX546,0)</f>
        <v>0</v>
      </c>
      <c r="DH546">
        <f>ROUND(ROUND(AG546*AK546,0)*CX546,0)</f>
        <v>0</v>
      </c>
      <c r="DI546">
        <f t="shared" si="256"/>
        <v>0</v>
      </c>
      <c r="DJ546">
        <f>DG546</f>
        <v>0</v>
      </c>
      <c r="DK546">
        <v>0</v>
      </c>
      <c r="DL546" t="s">
        <v>3</v>
      </c>
      <c r="DM546">
        <v>0</v>
      </c>
      <c r="DN546" t="s">
        <v>3</v>
      </c>
      <c r="DO546">
        <v>0</v>
      </c>
    </row>
    <row r="547" spans="1:119" x14ac:dyDescent="0.2">
      <c r="A547">
        <f>ROW(Source!A628)</f>
        <v>628</v>
      </c>
      <c r="B547">
        <v>69726884</v>
      </c>
      <c r="C547">
        <v>69734818</v>
      </c>
      <c r="D547">
        <v>27373246</v>
      </c>
      <c r="E547">
        <v>1</v>
      </c>
      <c r="F547">
        <v>1</v>
      </c>
      <c r="G547">
        <v>1</v>
      </c>
      <c r="H547">
        <v>3</v>
      </c>
      <c r="I547" t="s">
        <v>376</v>
      </c>
      <c r="J547" t="s">
        <v>378</v>
      </c>
      <c r="K547" t="s">
        <v>377</v>
      </c>
      <c r="L547">
        <v>1346</v>
      </c>
      <c r="N547">
        <v>1009</v>
      </c>
      <c r="O547" t="s">
        <v>68</v>
      </c>
      <c r="P547" t="s">
        <v>68</v>
      </c>
      <c r="Q547">
        <v>1</v>
      </c>
      <c r="W547">
        <v>0</v>
      </c>
      <c r="X547">
        <v>-1054863603</v>
      </c>
      <c r="Y547">
        <f t="shared" si="253"/>
        <v>30</v>
      </c>
      <c r="AA547">
        <v>16</v>
      </c>
      <c r="AB547">
        <v>0</v>
      </c>
      <c r="AC547">
        <v>0</v>
      </c>
      <c r="AD547">
        <v>0</v>
      </c>
      <c r="AE547">
        <v>2.21</v>
      </c>
      <c r="AF547">
        <v>0</v>
      </c>
      <c r="AG547">
        <v>0</v>
      </c>
      <c r="AH547">
        <v>0</v>
      </c>
      <c r="AI547">
        <v>7.56</v>
      </c>
      <c r="AJ547">
        <v>1</v>
      </c>
      <c r="AK547">
        <v>1</v>
      </c>
      <c r="AL547">
        <v>1</v>
      </c>
      <c r="AM547">
        <v>0</v>
      </c>
      <c r="AN547">
        <v>0</v>
      </c>
      <c r="AO547">
        <v>0</v>
      </c>
      <c r="AP547">
        <v>1</v>
      </c>
      <c r="AQ547">
        <v>0</v>
      </c>
      <c r="AR547">
        <v>0</v>
      </c>
      <c r="AS547" t="s">
        <v>3</v>
      </c>
      <c r="AT547">
        <v>30</v>
      </c>
      <c r="AU547" t="s">
        <v>3</v>
      </c>
      <c r="AV547">
        <v>0</v>
      </c>
      <c r="AW547">
        <v>2</v>
      </c>
      <c r="AX547">
        <v>69734835</v>
      </c>
      <c r="AY547">
        <v>1</v>
      </c>
      <c r="AZ547">
        <v>16384</v>
      </c>
      <c r="BA547">
        <v>550</v>
      </c>
      <c r="BB547">
        <v>3</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CV547">
        <v>0</v>
      </c>
      <c r="CW547">
        <v>0</v>
      </c>
      <c r="CX547">
        <f>ROUND(Y547*Source!I628,9)</f>
        <v>0</v>
      </c>
      <c r="CY547">
        <f>AA547</f>
        <v>16</v>
      </c>
      <c r="CZ547">
        <f>AE547</f>
        <v>2.21</v>
      </c>
      <c r="DA547">
        <f>AI547</f>
        <v>7.56</v>
      </c>
      <c r="DB547">
        <f t="shared" si="254"/>
        <v>66.3</v>
      </c>
      <c r="DC547">
        <f t="shared" si="255"/>
        <v>0</v>
      </c>
      <c r="DD547" t="s">
        <v>3</v>
      </c>
      <c r="DE547" t="s">
        <v>3</v>
      </c>
      <c r="DF547">
        <f>ROUND(ROUND(AE547*AI547,0)*CX547,0)</f>
        <v>0</v>
      </c>
      <c r="DG547">
        <f t="shared" ref="DG547:DG559" si="257">ROUND(ROUND(AF547,0)*CX547,0)</f>
        <v>0</v>
      </c>
      <c r="DH547">
        <f t="shared" ref="DH547:DH558" si="258">ROUND(ROUND(AG547,0)*CX547,0)</f>
        <v>0</v>
      </c>
      <c r="DI547">
        <f t="shared" si="256"/>
        <v>0</v>
      </c>
      <c r="DJ547">
        <f>DF547</f>
        <v>0</v>
      </c>
      <c r="DK547">
        <v>0</v>
      </c>
      <c r="DL547" t="s">
        <v>3</v>
      </c>
      <c r="DM547">
        <v>0</v>
      </c>
      <c r="DN547" t="s">
        <v>3</v>
      </c>
      <c r="DO547">
        <v>0</v>
      </c>
    </row>
    <row r="548" spans="1:119" x14ac:dyDescent="0.2">
      <c r="A548">
        <f>ROW(Source!A628)</f>
        <v>628</v>
      </c>
      <c r="B548">
        <v>69726884</v>
      </c>
      <c r="C548">
        <v>69734818</v>
      </c>
      <c r="D548">
        <v>27383285</v>
      </c>
      <c r="E548">
        <v>1</v>
      </c>
      <c r="F548">
        <v>1</v>
      </c>
      <c r="G548">
        <v>1</v>
      </c>
      <c r="H548">
        <v>3</v>
      </c>
      <c r="I548" t="s">
        <v>386</v>
      </c>
      <c r="J548" t="s">
        <v>388</v>
      </c>
      <c r="K548" t="s">
        <v>387</v>
      </c>
      <c r="L548">
        <v>1348</v>
      </c>
      <c r="N548">
        <v>1009</v>
      </c>
      <c r="O548" t="s">
        <v>78</v>
      </c>
      <c r="P548" t="s">
        <v>78</v>
      </c>
      <c r="Q548">
        <v>1000</v>
      </c>
      <c r="W548">
        <v>0</v>
      </c>
      <c r="X548">
        <v>-291456883</v>
      </c>
      <c r="Y548">
        <f t="shared" si="253"/>
        <v>1.8519000000000001E-2</v>
      </c>
      <c r="AA548">
        <v>126</v>
      </c>
      <c r="AB548">
        <v>0</v>
      </c>
      <c r="AC548">
        <v>0</v>
      </c>
      <c r="AD548">
        <v>0</v>
      </c>
      <c r="AE548">
        <v>17.430000000000003</v>
      </c>
      <c r="AF548">
        <v>0</v>
      </c>
      <c r="AG548">
        <v>0</v>
      </c>
      <c r="AH548">
        <v>0</v>
      </c>
      <c r="AI548">
        <v>7.56</v>
      </c>
      <c r="AJ548">
        <v>1</v>
      </c>
      <c r="AK548">
        <v>1</v>
      </c>
      <c r="AL548">
        <v>1</v>
      </c>
      <c r="AM548">
        <v>0</v>
      </c>
      <c r="AN548">
        <v>0</v>
      </c>
      <c r="AO548">
        <v>0</v>
      </c>
      <c r="AP548">
        <v>0</v>
      </c>
      <c r="AQ548">
        <v>0</v>
      </c>
      <c r="AR548">
        <v>0</v>
      </c>
      <c r="AS548" t="s">
        <v>3</v>
      </c>
      <c r="AT548">
        <v>1.8519000000000001E-2</v>
      </c>
      <c r="AU548" t="s">
        <v>3</v>
      </c>
      <c r="AV548">
        <v>0</v>
      </c>
      <c r="AW548">
        <v>1</v>
      </c>
      <c r="AX548">
        <v>-1</v>
      </c>
      <c r="AY548">
        <v>0</v>
      </c>
      <c r="AZ548">
        <v>0</v>
      </c>
      <c r="BA548" t="s">
        <v>3</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0</v>
      </c>
      <c r="CV548">
        <v>0</v>
      </c>
      <c r="CW548">
        <v>0</v>
      </c>
      <c r="CX548">
        <f>ROUND(Y548*Source!I628,9)</f>
        <v>0</v>
      </c>
      <c r="CY548">
        <f>AA548</f>
        <v>126</v>
      </c>
      <c r="CZ548">
        <f>AE548</f>
        <v>17.430000000000003</v>
      </c>
      <c r="DA548">
        <f>AI548</f>
        <v>7.56</v>
      </c>
      <c r="DB548">
        <f t="shared" si="254"/>
        <v>0.32</v>
      </c>
      <c r="DC548">
        <f t="shared" si="255"/>
        <v>0</v>
      </c>
      <c r="DD548" t="s">
        <v>3</v>
      </c>
      <c r="DE548" t="s">
        <v>3</v>
      </c>
      <c r="DF548">
        <f>ROUND(ROUND(AE548*AI548,0)*CX548,0)</f>
        <v>0</v>
      </c>
      <c r="DG548">
        <f t="shared" si="257"/>
        <v>0</v>
      </c>
      <c r="DH548">
        <f t="shared" si="258"/>
        <v>0</v>
      </c>
      <c r="DI548">
        <f t="shared" si="256"/>
        <v>0</v>
      </c>
      <c r="DJ548">
        <f>DF548</f>
        <v>0</v>
      </c>
      <c r="DK548">
        <v>0</v>
      </c>
      <c r="DL548" t="s">
        <v>3</v>
      </c>
      <c r="DM548">
        <v>0</v>
      </c>
      <c r="DN548" t="s">
        <v>3</v>
      </c>
      <c r="DO548">
        <v>0</v>
      </c>
    </row>
    <row r="549" spans="1:119" x14ac:dyDescent="0.2">
      <c r="A549">
        <f>ROW(Source!A628)</f>
        <v>628</v>
      </c>
      <c r="B549">
        <v>69726884</v>
      </c>
      <c r="C549">
        <v>69734818</v>
      </c>
      <c r="D549">
        <v>27407857</v>
      </c>
      <c r="E549">
        <v>1</v>
      </c>
      <c r="F549">
        <v>1</v>
      </c>
      <c r="G549">
        <v>1</v>
      </c>
      <c r="H549">
        <v>3</v>
      </c>
      <c r="I549" t="s">
        <v>381</v>
      </c>
      <c r="J549" t="s">
        <v>383</v>
      </c>
      <c r="K549" t="s">
        <v>382</v>
      </c>
      <c r="L549">
        <v>1348</v>
      </c>
      <c r="N549">
        <v>1009</v>
      </c>
      <c r="O549" t="s">
        <v>78</v>
      </c>
      <c r="P549" t="s">
        <v>78</v>
      </c>
      <c r="Q549">
        <v>1000</v>
      </c>
      <c r="W549">
        <v>0</v>
      </c>
      <c r="X549">
        <v>-726277419</v>
      </c>
      <c r="Y549">
        <f t="shared" si="253"/>
        <v>0.9</v>
      </c>
      <c r="AA549">
        <v>12573</v>
      </c>
      <c r="AB549">
        <v>0</v>
      </c>
      <c r="AC549">
        <v>0</v>
      </c>
      <c r="AD549">
        <v>0</v>
      </c>
      <c r="AE549">
        <v>1738.7699999999998</v>
      </c>
      <c r="AF549">
        <v>0</v>
      </c>
      <c r="AG549">
        <v>0</v>
      </c>
      <c r="AH549">
        <v>0</v>
      </c>
      <c r="AI549">
        <v>7.56</v>
      </c>
      <c r="AJ549">
        <v>1</v>
      </c>
      <c r="AK549">
        <v>1</v>
      </c>
      <c r="AL549">
        <v>1</v>
      </c>
      <c r="AM549">
        <v>0</v>
      </c>
      <c r="AN549">
        <v>0</v>
      </c>
      <c r="AO549">
        <v>0</v>
      </c>
      <c r="AP549">
        <v>1</v>
      </c>
      <c r="AQ549">
        <v>0</v>
      </c>
      <c r="AR549">
        <v>0</v>
      </c>
      <c r="AS549" t="s">
        <v>3</v>
      </c>
      <c r="AT549">
        <v>0.9</v>
      </c>
      <c r="AU549" t="s">
        <v>3</v>
      </c>
      <c r="AV549">
        <v>0</v>
      </c>
      <c r="AW549">
        <v>2</v>
      </c>
      <c r="AX549">
        <v>69734836</v>
      </c>
      <c r="AY549">
        <v>1</v>
      </c>
      <c r="AZ549">
        <v>16384</v>
      </c>
      <c r="BA549">
        <v>551</v>
      </c>
      <c r="BB549">
        <v>3</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CV549">
        <v>0</v>
      </c>
      <c r="CW549">
        <v>0</v>
      </c>
      <c r="CX549">
        <f>ROUND(Y549*Source!I628,9)</f>
        <v>0</v>
      </c>
      <c r="CY549">
        <f>AA549</f>
        <v>12573</v>
      </c>
      <c r="CZ549">
        <f>AE549</f>
        <v>1738.7699999999998</v>
      </c>
      <c r="DA549">
        <f>AI549</f>
        <v>7.56</v>
      </c>
      <c r="DB549">
        <f t="shared" si="254"/>
        <v>1564.89</v>
      </c>
      <c r="DC549">
        <f t="shared" si="255"/>
        <v>0</v>
      </c>
      <c r="DD549" t="s">
        <v>3</v>
      </c>
      <c r="DE549" t="s">
        <v>3</v>
      </c>
      <c r="DF549">
        <f>ROUND(ROUND(AE549*AI549,0)*CX549,0)</f>
        <v>0</v>
      </c>
      <c r="DG549">
        <f t="shared" si="257"/>
        <v>0</v>
      </c>
      <c r="DH549">
        <f t="shared" si="258"/>
        <v>0</v>
      </c>
      <c r="DI549">
        <f t="shared" si="256"/>
        <v>0</v>
      </c>
      <c r="DJ549">
        <f>DF549</f>
        <v>0</v>
      </c>
      <c r="DK549">
        <v>0</v>
      </c>
      <c r="DL549" t="s">
        <v>3</v>
      </c>
      <c r="DM549">
        <v>0</v>
      </c>
      <c r="DN549" t="s">
        <v>3</v>
      </c>
      <c r="DO549">
        <v>0</v>
      </c>
    </row>
    <row r="550" spans="1:119" x14ac:dyDescent="0.2">
      <c r="A550">
        <f>ROW(Source!A628)</f>
        <v>628</v>
      </c>
      <c r="B550">
        <v>69726884</v>
      </c>
      <c r="C550">
        <v>69734818</v>
      </c>
      <c r="D550">
        <v>27416566</v>
      </c>
      <c r="E550">
        <v>1</v>
      </c>
      <c r="F550">
        <v>1</v>
      </c>
      <c r="G550">
        <v>1</v>
      </c>
      <c r="H550">
        <v>3</v>
      </c>
      <c r="I550" t="s">
        <v>82</v>
      </c>
      <c r="J550" t="s">
        <v>84</v>
      </c>
      <c r="K550" t="s">
        <v>83</v>
      </c>
      <c r="L550">
        <v>1339</v>
      </c>
      <c r="N550">
        <v>1007</v>
      </c>
      <c r="O550" t="s">
        <v>40</v>
      </c>
      <c r="P550" t="s">
        <v>40</v>
      </c>
      <c r="Q550">
        <v>1</v>
      </c>
      <c r="W550">
        <v>0</v>
      </c>
      <c r="X550">
        <v>-50505369</v>
      </c>
      <c r="Y550">
        <f t="shared" si="253"/>
        <v>0.17399999999999999</v>
      </c>
      <c r="AA550">
        <v>14.19</v>
      </c>
      <c r="AB550">
        <v>0</v>
      </c>
      <c r="AC550">
        <v>0</v>
      </c>
      <c r="AD550">
        <v>0</v>
      </c>
      <c r="AE550">
        <v>1.97</v>
      </c>
      <c r="AF550">
        <v>0</v>
      </c>
      <c r="AG550">
        <v>0</v>
      </c>
      <c r="AH550">
        <v>0</v>
      </c>
      <c r="AI550">
        <v>7.56</v>
      </c>
      <c r="AJ550">
        <v>1</v>
      </c>
      <c r="AK550">
        <v>1</v>
      </c>
      <c r="AL550">
        <v>1</v>
      </c>
      <c r="AM550">
        <v>0</v>
      </c>
      <c r="AN550">
        <v>0</v>
      </c>
      <c r="AO550">
        <v>0</v>
      </c>
      <c r="AP550">
        <v>0</v>
      </c>
      <c r="AQ550">
        <v>0</v>
      </c>
      <c r="AR550">
        <v>0</v>
      </c>
      <c r="AS550" t="s">
        <v>3</v>
      </c>
      <c r="AT550">
        <v>0.17399999999999999</v>
      </c>
      <c r="AU550" t="s">
        <v>3</v>
      </c>
      <c r="AV550">
        <v>0</v>
      </c>
      <c r="AW550">
        <v>2</v>
      </c>
      <c r="AX550">
        <v>69734837</v>
      </c>
      <c r="AY550">
        <v>1</v>
      </c>
      <c r="AZ550">
        <v>16384</v>
      </c>
      <c r="BA550">
        <v>552</v>
      </c>
      <c r="BB550">
        <v>3</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CV550">
        <v>0</v>
      </c>
      <c r="CW550">
        <v>0</v>
      </c>
      <c r="CX550">
        <f>ROUND(Y550*Source!I628,9)</f>
        <v>0</v>
      </c>
      <c r="CY550">
        <f>AA550</f>
        <v>14.19</v>
      </c>
      <c r="CZ550">
        <f>AE550</f>
        <v>1.97</v>
      </c>
      <c r="DA550">
        <f>AI550</f>
        <v>7.56</v>
      </c>
      <c r="DB550">
        <f t="shared" si="254"/>
        <v>0.34</v>
      </c>
      <c r="DC550">
        <f t="shared" si="255"/>
        <v>0</v>
      </c>
      <c r="DD550" t="s">
        <v>3</v>
      </c>
      <c r="DE550" t="s">
        <v>3</v>
      </c>
      <c r="DF550">
        <f>ROUND(ROUND(AE550*AI550,0)*CX550,0)</f>
        <v>0</v>
      </c>
      <c r="DG550">
        <f t="shared" si="257"/>
        <v>0</v>
      </c>
      <c r="DH550">
        <f t="shared" si="258"/>
        <v>0</v>
      </c>
      <c r="DI550">
        <f t="shared" si="256"/>
        <v>0</v>
      </c>
      <c r="DJ550">
        <f>DF550</f>
        <v>0</v>
      </c>
      <c r="DK550">
        <v>0</v>
      </c>
      <c r="DL550" t="s">
        <v>3</v>
      </c>
      <c r="DM550">
        <v>0</v>
      </c>
      <c r="DN550" t="s">
        <v>3</v>
      </c>
      <c r="DO550">
        <v>0</v>
      </c>
    </row>
    <row r="551" spans="1:119" x14ac:dyDescent="0.2">
      <c r="A551">
        <f>ROW(Source!A637)</f>
        <v>637</v>
      </c>
      <c r="B551">
        <v>69726971</v>
      </c>
      <c r="C551">
        <v>69734842</v>
      </c>
      <c r="D551">
        <v>27493458</v>
      </c>
      <c r="E551">
        <v>1</v>
      </c>
      <c r="F551">
        <v>1</v>
      </c>
      <c r="G551">
        <v>1</v>
      </c>
      <c r="H551">
        <v>1</v>
      </c>
      <c r="I551" t="s">
        <v>997</v>
      </c>
      <c r="J551" t="s">
        <v>3</v>
      </c>
      <c r="K551" t="s">
        <v>998</v>
      </c>
      <c r="L551">
        <v>1369</v>
      </c>
      <c r="N551">
        <v>1013</v>
      </c>
      <c r="O551" t="s">
        <v>974</v>
      </c>
      <c r="P551" t="s">
        <v>974</v>
      </c>
      <c r="Q551">
        <v>1</v>
      </c>
      <c r="W551">
        <v>0</v>
      </c>
      <c r="X551">
        <v>-115882720</v>
      </c>
      <c r="Y551">
        <f t="shared" ref="Y551:Y564" si="259">(AT551*35)</f>
        <v>84.7</v>
      </c>
      <c r="AA551">
        <v>0</v>
      </c>
      <c r="AB551">
        <v>0</v>
      </c>
      <c r="AC551">
        <v>0</v>
      </c>
      <c r="AD551">
        <v>8.6</v>
      </c>
      <c r="AE551">
        <v>0</v>
      </c>
      <c r="AF551">
        <v>0</v>
      </c>
      <c r="AG551">
        <v>0</v>
      </c>
      <c r="AH551">
        <v>8.6</v>
      </c>
      <c r="AI551">
        <v>1</v>
      </c>
      <c r="AJ551">
        <v>1</v>
      </c>
      <c r="AK551">
        <v>1</v>
      </c>
      <c r="AL551">
        <v>1</v>
      </c>
      <c r="AM551">
        <v>0</v>
      </c>
      <c r="AN551">
        <v>0</v>
      </c>
      <c r="AO551">
        <v>1</v>
      </c>
      <c r="AP551">
        <v>1</v>
      </c>
      <c r="AQ551">
        <v>0</v>
      </c>
      <c r="AR551">
        <v>0</v>
      </c>
      <c r="AS551" t="s">
        <v>3</v>
      </c>
      <c r="AT551">
        <v>2.42</v>
      </c>
      <c r="AU551" t="s">
        <v>395</v>
      </c>
      <c r="AV551">
        <v>1</v>
      </c>
      <c r="AW551">
        <v>2</v>
      </c>
      <c r="AX551">
        <v>69734850</v>
      </c>
      <c r="AY551">
        <v>1</v>
      </c>
      <c r="AZ551">
        <v>0</v>
      </c>
      <c r="BA551">
        <v>553</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CU551">
        <f>ROUND(AT551*Source!I637*AH551*AL551,0)</f>
        <v>0</v>
      </c>
      <c r="CV551">
        <f>ROUND(Y551*Source!I637,9)</f>
        <v>0</v>
      </c>
      <c r="CW551">
        <v>0</v>
      </c>
      <c r="CX551">
        <f>ROUND(Y551*Source!I637,9)</f>
        <v>0</v>
      </c>
      <c r="CY551">
        <f>AD551</f>
        <v>8.6</v>
      </c>
      <c r="CZ551">
        <f>AH551</f>
        <v>8.6</v>
      </c>
      <c r="DA551">
        <f>AL551</f>
        <v>1</v>
      </c>
      <c r="DB551">
        <f t="shared" ref="DB551:DB564" si="260">ROUND((ROUND(AT551*CZ551,2)*35),2)</f>
        <v>728.35</v>
      </c>
      <c r="DC551">
        <f t="shared" ref="DC551:DC564" si="261">ROUND((ROUND(AT551*AG551,2)*35),2)</f>
        <v>0</v>
      </c>
      <c r="DD551" t="s">
        <v>3</v>
      </c>
      <c r="DE551" t="s">
        <v>3</v>
      </c>
      <c r="DF551">
        <f t="shared" ref="DF551:DF562" si="262">ROUND(ROUND(AE551,0)*CX551,0)</f>
        <v>0</v>
      </c>
      <c r="DG551">
        <f t="shared" si="257"/>
        <v>0</v>
      </c>
      <c r="DH551">
        <f t="shared" si="258"/>
        <v>0</v>
      </c>
      <c r="DI551">
        <f t="shared" si="256"/>
        <v>0</v>
      </c>
      <c r="DJ551">
        <f>DI551</f>
        <v>0</v>
      </c>
      <c r="DK551">
        <v>0</v>
      </c>
      <c r="DL551" t="s">
        <v>3</v>
      </c>
      <c r="DM551">
        <v>0</v>
      </c>
      <c r="DN551" t="s">
        <v>3</v>
      </c>
      <c r="DO551">
        <v>0</v>
      </c>
    </row>
    <row r="552" spans="1:119" x14ac:dyDescent="0.2">
      <c r="A552">
        <f>ROW(Source!A637)</f>
        <v>637</v>
      </c>
      <c r="B552">
        <v>69726971</v>
      </c>
      <c r="C552">
        <v>69734842</v>
      </c>
      <c r="D552">
        <v>121548</v>
      </c>
      <c r="E552">
        <v>1</v>
      </c>
      <c r="F552">
        <v>1</v>
      </c>
      <c r="G552">
        <v>1</v>
      </c>
      <c r="H552">
        <v>1</v>
      </c>
      <c r="I552" t="s">
        <v>36</v>
      </c>
      <c r="J552" t="s">
        <v>3</v>
      </c>
      <c r="K552" t="s">
        <v>981</v>
      </c>
      <c r="L552">
        <v>608254</v>
      </c>
      <c r="N552">
        <v>1013</v>
      </c>
      <c r="O552" t="s">
        <v>982</v>
      </c>
      <c r="P552" t="s">
        <v>982</v>
      </c>
      <c r="Q552">
        <v>1</v>
      </c>
      <c r="W552">
        <v>0</v>
      </c>
      <c r="X552">
        <v>-185737400</v>
      </c>
      <c r="Y552">
        <f t="shared" si="259"/>
        <v>0.70000000000000007</v>
      </c>
      <c r="AA552">
        <v>0</v>
      </c>
      <c r="AB552">
        <v>0</v>
      </c>
      <c r="AC552">
        <v>0</v>
      </c>
      <c r="AD552">
        <v>0</v>
      </c>
      <c r="AE552">
        <v>0</v>
      </c>
      <c r="AF552">
        <v>0</v>
      </c>
      <c r="AG552">
        <v>0</v>
      </c>
      <c r="AH552">
        <v>0</v>
      </c>
      <c r="AI552">
        <v>1</v>
      </c>
      <c r="AJ552">
        <v>1</v>
      </c>
      <c r="AK552">
        <v>1</v>
      </c>
      <c r="AL552">
        <v>1</v>
      </c>
      <c r="AM552">
        <v>0</v>
      </c>
      <c r="AN552">
        <v>0</v>
      </c>
      <c r="AO552">
        <v>1</v>
      </c>
      <c r="AP552">
        <v>1</v>
      </c>
      <c r="AQ552">
        <v>0</v>
      </c>
      <c r="AR552">
        <v>0</v>
      </c>
      <c r="AS552" t="s">
        <v>3</v>
      </c>
      <c r="AT552">
        <v>0.02</v>
      </c>
      <c r="AU552" t="s">
        <v>395</v>
      </c>
      <c r="AV552">
        <v>2</v>
      </c>
      <c r="AW552">
        <v>2</v>
      </c>
      <c r="AX552">
        <v>69734851</v>
      </c>
      <c r="AY552">
        <v>1</v>
      </c>
      <c r="AZ552">
        <v>0</v>
      </c>
      <c r="BA552">
        <v>554</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CV552">
        <v>0</v>
      </c>
      <c r="CW552">
        <v>0</v>
      </c>
      <c r="CX552">
        <f>ROUND(Y552*Source!I637,9)</f>
        <v>0</v>
      </c>
      <c r="CY552">
        <f>AD552</f>
        <v>0</v>
      </c>
      <c r="CZ552">
        <f>AH552</f>
        <v>0</v>
      </c>
      <c r="DA552">
        <f>AL552</f>
        <v>1</v>
      </c>
      <c r="DB552">
        <f t="shared" si="260"/>
        <v>0</v>
      </c>
      <c r="DC552">
        <f t="shared" si="261"/>
        <v>0</v>
      </c>
      <c r="DD552" t="s">
        <v>3</v>
      </c>
      <c r="DE552" t="s">
        <v>3</v>
      </c>
      <c r="DF552">
        <f t="shared" si="262"/>
        <v>0</v>
      </c>
      <c r="DG552">
        <f t="shared" si="257"/>
        <v>0</v>
      </c>
      <c r="DH552">
        <f t="shared" si="258"/>
        <v>0</v>
      </c>
      <c r="DI552">
        <f t="shared" si="256"/>
        <v>0</v>
      </c>
      <c r="DJ552">
        <f>DI552</f>
        <v>0</v>
      </c>
      <c r="DK552">
        <v>0</v>
      </c>
      <c r="DL552" t="s">
        <v>3</v>
      </c>
      <c r="DM552">
        <v>0</v>
      </c>
      <c r="DN552" t="s">
        <v>3</v>
      </c>
      <c r="DO552">
        <v>0</v>
      </c>
    </row>
    <row r="553" spans="1:119" x14ac:dyDescent="0.2">
      <c r="A553">
        <f>ROW(Source!A637)</f>
        <v>637</v>
      </c>
      <c r="B553">
        <v>69726971</v>
      </c>
      <c r="C553">
        <v>69734842</v>
      </c>
      <c r="D553">
        <v>27439628</v>
      </c>
      <c r="E553">
        <v>1</v>
      </c>
      <c r="F553">
        <v>1</v>
      </c>
      <c r="G553">
        <v>1</v>
      </c>
      <c r="H553">
        <v>2</v>
      </c>
      <c r="I553" t="s">
        <v>1021</v>
      </c>
      <c r="J553" t="s">
        <v>1022</v>
      </c>
      <c r="K553" t="s">
        <v>1023</v>
      </c>
      <c r="L553">
        <v>1368</v>
      </c>
      <c r="N553">
        <v>1011</v>
      </c>
      <c r="O553" t="s">
        <v>978</v>
      </c>
      <c r="P553" t="s">
        <v>978</v>
      </c>
      <c r="Q553">
        <v>1</v>
      </c>
      <c r="W553">
        <v>0</v>
      </c>
      <c r="X553">
        <v>1360927409</v>
      </c>
      <c r="Y553">
        <f t="shared" si="259"/>
        <v>0.70000000000000007</v>
      </c>
      <c r="AA553">
        <v>0</v>
      </c>
      <c r="AB553">
        <v>27.67</v>
      </c>
      <c r="AC553">
        <v>11.69</v>
      </c>
      <c r="AD553">
        <v>0</v>
      </c>
      <c r="AE553">
        <v>0</v>
      </c>
      <c r="AF553">
        <v>27.67</v>
      </c>
      <c r="AG553">
        <v>11.69</v>
      </c>
      <c r="AH553">
        <v>0</v>
      </c>
      <c r="AI553">
        <v>1</v>
      </c>
      <c r="AJ553">
        <v>1</v>
      </c>
      <c r="AK553">
        <v>1</v>
      </c>
      <c r="AL553">
        <v>1</v>
      </c>
      <c r="AM553">
        <v>0</v>
      </c>
      <c r="AN553">
        <v>0</v>
      </c>
      <c r="AO553">
        <v>1</v>
      </c>
      <c r="AP553">
        <v>1</v>
      </c>
      <c r="AQ553">
        <v>0</v>
      </c>
      <c r="AR553">
        <v>0</v>
      </c>
      <c r="AS553" t="s">
        <v>3</v>
      </c>
      <c r="AT553">
        <v>0.02</v>
      </c>
      <c r="AU553" t="s">
        <v>395</v>
      </c>
      <c r="AV553">
        <v>0</v>
      </c>
      <c r="AW553">
        <v>2</v>
      </c>
      <c r="AX553">
        <v>69734852</v>
      </c>
      <c r="AY553">
        <v>1</v>
      </c>
      <c r="AZ553">
        <v>0</v>
      </c>
      <c r="BA553">
        <v>555</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CV553">
        <v>0</v>
      </c>
      <c r="CW553">
        <f>ROUND(Y553*Source!I637*DO553,9)</f>
        <v>0</v>
      </c>
      <c r="CX553">
        <f>ROUND(Y553*Source!I637,9)</f>
        <v>0</v>
      </c>
      <c r="CY553">
        <f>AB553</f>
        <v>27.67</v>
      </c>
      <c r="CZ553">
        <f>AF553</f>
        <v>27.67</v>
      </c>
      <c r="DA553">
        <f>AJ553</f>
        <v>1</v>
      </c>
      <c r="DB553">
        <f t="shared" si="260"/>
        <v>19.25</v>
      </c>
      <c r="DC553">
        <f t="shared" si="261"/>
        <v>8.0500000000000007</v>
      </c>
      <c r="DD553" t="s">
        <v>3</v>
      </c>
      <c r="DE553" t="s">
        <v>3</v>
      </c>
      <c r="DF553">
        <f t="shared" si="262"/>
        <v>0</v>
      </c>
      <c r="DG553">
        <f t="shared" si="257"/>
        <v>0</v>
      </c>
      <c r="DH553">
        <f t="shared" si="258"/>
        <v>0</v>
      </c>
      <c r="DI553">
        <f t="shared" si="256"/>
        <v>0</v>
      </c>
      <c r="DJ553">
        <f>DG553</f>
        <v>0</v>
      </c>
      <c r="DK553">
        <v>0</v>
      </c>
      <c r="DL553" t="s">
        <v>3</v>
      </c>
      <c r="DM553">
        <v>0</v>
      </c>
      <c r="DN553" t="s">
        <v>3</v>
      </c>
      <c r="DO553">
        <v>0</v>
      </c>
    </row>
    <row r="554" spans="1:119" x14ac:dyDescent="0.2">
      <c r="A554">
        <f>ROW(Source!A637)</f>
        <v>637</v>
      </c>
      <c r="B554">
        <v>69726971</v>
      </c>
      <c r="C554">
        <v>69734842</v>
      </c>
      <c r="D554">
        <v>27441014</v>
      </c>
      <c r="E554">
        <v>1</v>
      </c>
      <c r="F554">
        <v>1</v>
      </c>
      <c r="G554">
        <v>1</v>
      </c>
      <c r="H554">
        <v>2</v>
      </c>
      <c r="I554" t="s">
        <v>1024</v>
      </c>
      <c r="J554" t="s">
        <v>1025</v>
      </c>
      <c r="K554" t="s">
        <v>1026</v>
      </c>
      <c r="L554">
        <v>1368</v>
      </c>
      <c r="N554">
        <v>1011</v>
      </c>
      <c r="O554" t="s">
        <v>978</v>
      </c>
      <c r="P554" t="s">
        <v>978</v>
      </c>
      <c r="Q554">
        <v>1</v>
      </c>
      <c r="W554">
        <v>0</v>
      </c>
      <c r="X554">
        <v>-1794073645</v>
      </c>
      <c r="Y554">
        <f t="shared" si="259"/>
        <v>17.850000000000001</v>
      </c>
      <c r="AA554">
        <v>0</v>
      </c>
      <c r="AB554">
        <v>1.92</v>
      </c>
      <c r="AC554">
        <v>0</v>
      </c>
      <c r="AD554">
        <v>0</v>
      </c>
      <c r="AE554">
        <v>0</v>
      </c>
      <c r="AF554">
        <v>1.92</v>
      </c>
      <c r="AG554">
        <v>0</v>
      </c>
      <c r="AH554">
        <v>0</v>
      </c>
      <c r="AI554">
        <v>1</v>
      </c>
      <c r="AJ554">
        <v>1</v>
      </c>
      <c r="AK554">
        <v>1</v>
      </c>
      <c r="AL554">
        <v>1</v>
      </c>
      <c r="AM554">
        <v>0</v>
      </c>
      <c r="AN554">
        <v>0</v>
      </c>
      <c r="AO554">
        <v>1</v>
      </c>
      <c r="AP554">
        <v>1</v>
      </c>
      <c r="AQ554">
        <v>0</v>
      </c>
      <c r="AR554">
        <v>0</v>
      </c>
      <c r="AS554" t="s">
        <v>3</v>
      </c>
      <c r="AT554">
        <v>0.51</v>
      </c>
      <c r="AU554" t="s">
        <v>395</v>
      </c>
      <c r="AV554">
        <v>0</v>
      </c>
      <c r="AW554">
        <v>2</v>
      </c>
      <c r="AX554">
        <v>69734853</v>
      </c>
      <c r="AY554">
        <v>1</v>
      </c>
      <c r="AZ554">
        <v>0</v>
      </c>
      <c r="BA554">
        <v>556</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CV554">
        <v>0</v>
      </c>
      <c r="CW554">
        <f>ROUND(Y554*Source!I637*DO554,9)</f>
        <v>0</v>
      </c>
      <c r="CX554">
        <f>ROUND(Y554*Source!I637,9)</f>
        <v>0</v>
      </c>
      <c r="CY554">
        <f>AB554</f>
        <v>1.92</v>
      </c>
      <c r="CZ554">
        <f>AF554</f>
        <v>1.92</v>
      </c>
      <c r="DA554">
        <f>AJ554</f>
        <v>1</v>
      </c>
      <c r="DB554">
        <f t="shared" si="260"/>
        <v>34.299999999999997</v>
      </c>
      <c r="DC554">
        <f t="shared" si="261"/>
        <v>0</v>
      </c>
      <c r="DD554" t="s">
        <v>3</v>
      </c>
      <c r="DE554" t="s">
        <v>3</v>
      </c>
      <c r="DF554">
        <f t="shared" si="262"/>
        <v>0</v>
      </c>
      <c r="DG554">
        <f t="shared" si="257"/>
        <v>0</v>
      </c>
      <c r="DH554">
        <f t="shared" si="258"/>
        <v>0</v>
      </c>
      <c r="DI554">
        <f t="shared" si="256"/>
        <v>0</v>
      </c>
      <c r="DJ554">
        <f>DG554</f>
        <v>0</v>
      </c>
      <c r="DK554">
        <v>0</v>
      </c>
      <c r="DL554" t="s">
        <v>3</v>
      </c>
      <c r="DM554">
        <v>0</v>
      </c>
      <c r="DN554" t="s">
        <v>3</v>
      </c>
      <c r="DO554">
        <v>0</v>
      </c>
    </row>
    <row r="555" spans="1:119" x14ac:dyDescent="0.2">
      <c r="A555">
        <f>ROW(Source!A637)</f>
        <v>637</v>
      </c>
      <c r="B555">
        <v>69726971</v>
      </c>
      <c r="C555">
        <v>69734842</v>
      </c>
      <c r="D555">
        <v>27441327</v>
      </c>
      <c r="E555">
        <v>1</v>
      </c>
      <c r="F555">
        <v>1</v>
      </c>
      <c r="G555">
        <v>1</v>
      </c>
      <c r="H555">
        <v>2</v>
      </c>
      <c r="I555" t="s">
        <v>975</v>
      </c>
      <c r="J555" t="s">
        <v>976</v>
      </c>
      <c r="K555" t="s">
        <v>977</v>
      </c>
      <c r="L555">
        <v>1368</v>
      </c>
      <c r="N555">
        <v>1011</v>
      </c>
      <c r="O555" t="s">
        <v>978</v>
      </c>
      <c r="P555" t="s">
        <v>978</v>
      </c>
      <c r="Q555">
        <v>1</v>
      </c>
      <c r="W555">
        <v>0</v>
      </c>
      <c r="X555">
        <v>-1583389094</v>
      </c>
      <c r="Y555">
        <f t="shared" si="259"/>
        <v>0.35000000000000003</v>
      </c>
      <c r="AA555">
        <v>0</v>
      </c>
      <c r="AB555">
        <v>93.37</v>
      </c>
      <c r="AC555">
        <v>11.69</v>
      </c>
      <c r="AD555">
        <v>0</v>
      </c>
      <c r="AE555">
        <v>0</v>
      </c>
      <c r="AF555">
        <v>93.37</v>
      </c>
      <c r="AG555">
        <v>11.69</v>
      </c>
      <c r="AH555">
        <v>0</v>
      </c>
      <c r="AI555">
        <v>1</v>
      </c>
      <c r="AJ555">
        <v>1</v>
      </c>
      <c r="AK555">
        <v>1</v>
      </c>
      <c r="AL555">
        <v>1</v>
      </c>
      <c r="AM555">
        <v>0</v>
      </c>
      <c r="AN555">
        <v>0</v>
      </c>
      <c r="AO555">
        <v>1</v>
      </c>
      <c r="AP555">
        <v>1</v>
      </c>
      <c r="AQ555">
        <v>0</v>
      </c>
      <c r="AR555">
        <v>0</v>
      </c>
      <c r="AS555" t="s">
        <v>3</v>
      </c>
      <c r="AT555">
        <v>0.01</v>
      </c>
      <c r="AU555" t="s">
        <v>395</v>
      </c>
      <c r="AV555">
        <v>0</v>
      </c>
      <c r="AW555">
        <v>2</v>
      </c>
      <c r="AX555">
        <v>69734854</v>
      </c>
      <c r="AY555">
        <v>1</v>
      </c>
      <c r="AZ555">
        <v>0</v>
      </c>
      <c r="BA555">
        <v>557</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CV555">
        <v>0</v>
      </c>
      <c r="CW555">
        <f>ROUND(Y555*Source!I637*DO555,9)</f>
        <v>0</v>
      </c>
      <c r="CX555">
        <f>ROUND(Y555*Source!I637,9)</f>
        <v>0</v>
      </c>
      <c r="CY555">
        <f>AB555</f>
        <v>93.37</v>
      </c>
      <c r="CZ555">
        <f>AF555</f>
        <v>93.37</v>
      </c>
      <c r="DA555">
        <f>AJ555</f>
        <v>1</v>
      </c>
      <c r="DB555">
        <f t="shared" si="260"/>
        <v>32.549999999999997</v>
      </c>
      <c r="DC555">
        <f t="shared" si="261"/>
        <v>4.2</v>
      </c>
      <c r="DD555" t="s">
        <v>3</v>
      </c>
      <c r="DE555" t="s">
        <v>3</v>
      </c>
      <c r="DF555">
        <f t="shared" si="262"/>
        <v>0</v>
      </c>
      <c r="DG555">
        <f t="shared" si="257"/>
        <v>0</v>
      </c>
      <c r="DH555">
        <f t="shared" si="258"/>
        <v>0</v>
      </c>
      <c r="DI555">
        <f t="shared" si="256"/>
        <v>0</v>
      </c>
      <c r="DJ555">
        <f>DG555</f>
        <v>0</v>
      </c>
      <c r="DK555">
        <v>0</v>
      </c>
      <c r="DL555" t="s">
        <v>3</v>
      </c>
      <c r="DM555">
        <v>0</v>
      </c>
      <c r="DN555" t="s">
        <v>3</v>
      </c>
      <c r="DO555">
        <v>0</v>
      </c>
    </row>
    <row r="556" spans="1:119" x14ac:dyDescent="0.2">
      <c r="A556">
        <f>ROW(Source!A637)</f>
        <v>637</v>
      </c>
      <c r="B556">
        <v>69726971</v>
      </c>
      <c r="C556">
        <v>69734842</v>
      </c>
      <c r="D556">
        <v>27407857</v>
      </c>
      <c r="E556">
        <v>1</v>
      </c>
      <c r="F556">
        <v>1</v>
      </c>
      <c r="G556">
        <v>1</v>
      </c>
      <c r="H556">
        <v>3</v>
      </c>
      <c r="I556" t="s">
        <v>381</v>
      </c>
      <c r="J556" t="s">
        <v>383</v>
      </c>
      <c r="K556" t="s">
        <v>382</v>
      </c>
      <c r="L556">
        <v>1348</v>
      </c>
      <c r="N556">
        <v>1009</v>
      </c>
      <c r="O556" t="s">
        <v>78</v>
      </c>
      <c r="P556" t="s">
        <v>78</v>
      </c>
      <c r="Q556">
        <v>1000</v>
      </c>
      <c r="W556">
        <v>0</v>
      </c>
      <c r="X556">
        <v>-726277419</v>
      </c>
      <c r="Y556">
        <f t="shared" si="259"/>
        <v>6.3</v>
      </c>
      <c r="AA556">
        <v>11382.09</v>
      </c>
      <c r="AB556">
        <v>0</v>
      </c>
      <c r="AC556">
        <v>0</v>
      </c>
      <c r="AD556">
        <v>0</v>
      </c>
      <c r="AE556">
        <v>11382.09</v>
      </c>
      <c r="AF556">
        <v>0</v>
      </c>
      <c r="AG556">
        <v>0</v>
      </c>
      <c r="AH556">
        <v>0</v>
      </c>
      <c r="AI556">
        <v>1</v>
      </c>
      <c r="AJ556">
        <v>1</v>
      </c>
      <c r="AK556">
        <v>1</v>
      </c>
      <c r="AL556">
        <v>1</v>
      </c>
      <c r="AM556">
        <v>0</v>
      </c>
      <c r="AN556">
        <v>0</v>
      </c>
      <c r="AO556">
        <v>0</v>
      </c>
      <c r="AP556">
        <v>1</v>
      </c>
      <c r="AQ556">
        <v>0</v>
      </c>
      <c r="AR556">
        <v>0</v>
      </c>
      <c r="AS556" t="s">
        <v>3</v>
      </c>
      <c r="AT556">
        <v>0.18</v>
      </c>
      <c r="AU556" t="s">
        <v>395</v>
      </c>
      <c r="AV556">
        <v>0</v>
      </c>
      <c r="AW556">
        <v>2</v>
      </c>
      <c r="AX556">
        <v>69734855</v>
      </c>
      <c r="AY556">
        <v>1</v>
      </c>
      <c r="AZ556">
        <v>0</v>
      </c>
      <c r="BA556">
        <v>558</v>
      </c>
      <c r="BB556">
        <v>3</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CV556">
        <v>0</v>
      </c>
      <c r="CW556">
        <v>0</v>
      </c>
      <c r="CX556">
        <f>ROUND(Y556*Source!I637,9)</f>
        <v>0</v>
      </c>
      <c r="CY556">
        <f>AA556</f>
        <v>11382.09</v>
      </c>
      <c r="CZ556">
        <f>AE556</f>
        <v>11382.09</v>
      </c>
      <c r="DA556">
        <f>AI556</f>
        <v>1</v>
      </c>
      <c r="DB556">
        <f t="shared" si="260"/>
        <v>71707.3</v>
      </c>
      <c r="DC556">
        <f t="shared" si="261"/>
        <v>0</v>
      </c>
      <c r="DD556" t="s">
        <v>3</v>
      </c>
      <c r="DE556" t="s">
        <v>3</v>
      </c>
      <c r="DF556">
        <f t="shared" si="262"/>
        <v>0</v>
      </c>
      <c r="DG556">
        <f t="shared" si="257"/>
        <v>0</v>
      </c>
      <c r="DH556">
        <f t="shared" si="258"/>
        <v>0</v>
      </c>
      <c r="DI556">
        <f t="shared" si="256"/>
        <v>0</v>
      </c>
      <c r="DJ556">
        <f>DF556</f>
        <v>0</v>
      </c>
      <c r="DK556">
        <v>0</v>
      </c>
      <c r="DL556" t="s">
        <v>3</v>
      </c>
      <c r="DM556">
        <v>0</v>
      </c>
      <c r="DN556" t="s">
        <v>3</v>
      </c>
      <c r="DO556">
        <v>0</v>
      </c>
    </row>
    <row r="557" spans="1:119" x14ac:dyDescent="0.2">
      <c r="A557">
        <f>ROW(Source!A637)</f>
        <v>637</v>
      </c>
      <c r="B557">
        <v>69726971</v>
      </c>
      <c r="C557">
        <v>69734842</v>
      </c>
      <c r="D557">
        <v>27416566</v>
      </c>
      <c r="E557">
        <v>1</v>
      </c>
      <c r="F557">
        <v>1</v>
      </c>
      <c r="G557">
        <v>1</v>
      </c>
      <c r="H557">
        <v>3</v>
      </c>
      <c r="I557" t="s">
        <v>82</v>
      </c>
      <c r="J557" t="s">
        <v>84</v>
      </c>
      <c r="K557" t="s">
        <v>83</v>
      </c>
      <c r="L557">
        <v>1339</v>
      </c>
      <c r="N557">
        <v>1007</v>
      </c>
      <c r="O557" t="s">
        <v>40</v>
      </c>
      <c r="P557" t="s">
        <v>40</v>
      </c>
      <c r="Q557">
        <v>1</v>
      </c>
      <c r="W557">
        <v>0</v>
      </c>
      <c r="X557">
        <v>-50505369</v>
      </c>
      <c r="Y557">
        <f t="shared" si="259"/>
        <v>1.05</v>
      </c>
      <c r="AA557">
        <v>7.14</v>
      </c>
      <c r="AB557">
        <v>0</v>
      </c>
      <c r="AC557">
        <v>0</v>
      </c>
      <c r="AD557">
        <v>0</v>
      </c>
      <c r="AE557">
        <v>7.14</v>
      </c>
      <c r="AF557">
        <v>0</v>
      </c>
      <c r="AG557">
        <v>0</v>
      </c>
      <c r="AH557">
        <v>0</v>
      </c>
      <c r="AI557">
        <v>1</v>
      </c>
      <c r="AJ557">
        <v>1</v>
      </c>
      <c r="AK557">
        <v>1</v>
      </c>
      <c r="AL557">
        <v>1</v>
      </c>
      <c r="AM557">
        <v>0</v>
      </c>
      <c r="AN557">
        <v>0</v>
      </c>
      <c r="AO557">
        <v>0</v>
      </c>
      <c r="AP557">
        <v>1</v>
      </c>
      <c r="AQ557">
        <v>0</v>
      </c>
      <c r="AR557">
        <v>0</v>
      </c>
      <c r="AS557" t="s">
        <v>3</v>
      </c>
      <c r="AT557">
        <v>0.03</v>
      </c>
      <c r="AU557" t="s">
        <v>395</v>
      </c>
      <c r="AV557">
        <v>0</v>
      </c>
      <c r="AW557">
        <v>2</v>
      </c>
      <c r="AX557">
        <v>69734856</v>
      </c>
      <c r="AY557">
        <v>1</v>
      </c>
      <c r="AZ557">
        <v>0</v>
      </c>
      <c r="BA557">
        <v>559</v>
      </c>
      <c r="BB557">
        <v>3</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CV557">
        <v>0</v>
      </c>
      <c r="CW557">
        <v>0</v>
      </c>
      <c r="CX557">
        <f>ROUND(Y557*Source!I637,9)</f>
        <v>0</v>
      </c>
      <c r="CY557">
        <f>AA557</f>
        <v>7.14</v>
      </c>
      <c r="CZ557">
        <f>AE557</f>
        <v>7.14</v>
      </c>
      <c r="DA557">
        <f>AI557</f>
        <v>1</v>
      </c>
      <c r="DB557">
        <f t="shared" si="260"/>
        <v>7.35</v>
      </c>
      <c r="DC557">
        <f t="shared" si="261"/>
        <v>0</v>
      </c>
      <c r="DD557" t="s">
        <v>3</v>
      </c>
      <c r="DE557" t="s">
        <v>3</v>
      </c>
      <c r="DF557">
        <f t="shared" si="262"/>
        <v>0</v>
      </c>
      <c r="DG557">
        <f t="shared" si="257"/>
        <v>0</v>
      </c>
      <c r="DH557">
        <f t="shared" si="258"/>
        <v>0</v>
      </c>
      <c r="DI557">
        <f t="shared" si="256"/>
        <v>0</v>
      </c>
      <c r="DJ557">
        <f>DF557</f>
        <v>0</v>
      </c>
      <c r="DK557">
        <v>0</v>
      </c>
      <c r="DL557" t="s">
        <v>3</v>
      </c>
      <c r="DM557">
        <v>0</v>
      </c>
      <c r="DN557" t="s">
        <v>3</v>
      </c>
      <c r="DO557">
        <v>0</v>
      </c>
    </row>
    <row r="558" spans="1:119" x14ac:dyDescent="0.2">
      <c r="A558">
        <f>ROW(Source!A638)</f>
        <v>638</v>
      </c>
      <c r="B558">
        <v>69726884</v>
      </c>
      <c r="C558">
        <v>69734842</v>
      </c>
      <c r="D558">
        <v>27493458</v>
      </c>
      <c r="E558">
        <v>1</v>
      </c>
      <c r="F558">
        <v>1</v>
      </c>
      <c r="G558">
        <v>1</v>
      </c>
      <c r="H558">
        <v>1</v>
      </c>
      <c r="I558" t="s">
        <v>997</v>
      </c>
      <c r="J558" t="s">
        <v>3</v>
      </c>
      <c r="K558" t="s">
        <v>998</v>
      </c>
      <c r="L558">
        <v>1369</v>
      </c>
      <c r="N558">
        <v>1013</v>
      </c>
      <c r="O558" t="s">
        <v>974</v>
      </c>
      <c r="P558" t="s">
        <v>974</v>
      </c>
      <c r="Q558">
        <v>1</v>
      </c>
      <c r="W558">
        <v>0</v>
      </c>
      <c r="X558">
        <v>-115882720</v>
      </c>
      <c r="Y558">
        <f t="shared" si="259"/>
        <v>84.7</v>
      </c>
      <c r="AA558">
        <v>0</v>
      </c>
      <c r="AB558">
        <v>0</v>
      </c>
      <c r="AC558">
        <v>0</v>
      </c>
      <c r="AD558">
        <v>218.1</v>
      </c>
      <c r="AE558">
        <v>0</v>
      </c>
      <c r="AF558">
        <v>0</v>
      </c>
      <c r="AG558">
        <v>0</v>
      </c>
      <c r="AH558">
        <v>8.6</v>
      </c>
      <c r="AI558">
        <v>1</v>
      </c>
      <c r="AJ558">
        <v>1</v>
      </c>
      <c r="AK558">
        <v>1</v>
      </c>
      <c r="AL558">
        <v>25.36</v>
      </c>
      <c r="AM558">
        <v>5</v>
      </c>
      <c r="AN558">
        <v>0</v>
      </c>
      <c r="AO558">
        <v>1</v>
      </c>
      <c r="AP558">
        <v>1</v>
      </c>
      <c r="AQ558">
        <v>0</v>
      </c>
      <c r="AR558">
        <v>0</v>
      </c>
      <c r="AS558" t="s">
        <v>3</v>
      </c>
      <c r="AT558">
        <v>2.42</v>
      </c>
      <c r="AU558" t="s">
        <v>395</v>
      </c>
      <c r="AV558">
        <v>1</v>
      </c>
      <c r="AW558">
        <v>2</v>
      </c>
      <c r="AX558">
        <v>69734850</v>
      </c>
      <c r="AY558">
        <v>1</v>
      </c>
      <c r="AZ558">
        <v>0</v>
      </c>
      <c r="BA558">
        <v>560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CU558">
        <f>ROUND(AT558*Source!I638*AH558*AL558,0)</f>
        <v>0</v>
      </c>
      <c r="CV558">
        <f>ROUND(Y558*Source!I638,9)</f>
        <v>0</v>
      </c>
      <c r="CW558">
        <v>0</v>
      </c>
      <c r="CX558">
        <f>ROUND(Y558*Source!I638,9)</f>
        <v>0</v>
      </c>
      <c r="CY558">
        <f>AD558</f>
        <v>218.1</v>
      </c>
      <c r="CZ558">
        <f>AH558</f>
        <v>8.6</v>
      </c>
      <c r="DA558">
        <f>AL558</f>
        <v>25.36</v>
      </c>
      <c r="DB558">
        <f t="shared" si="260"/>
        <v>728.35</v>
      </c>
      <c r="DC558">
        <f t="shared" si="261"/>
        <v>0</v>
      </c>
      <c r="DD558" t="s">
        <v>3</v>
      </c>
      <c r="DE558" t="s">
        <v>3</v>
      </c>
      <c r="DF558">
        <f t="shared" si="262"/>
        <v>0</v>
      </c>
      <c r="DG558">
        <f t="shared" si="257"/>
        <v>0</v>
      </c>
      <c r="DH558">
        <f t="shared" si="258"/>
        <v>0</v>
      </c>
      <c r="DI558">
        <f>ROUND(ROUND(AH558*AL558,0)*CX558,0)</f>
        <v>0</v>
      </c>
      <c r="DJ558">
        <f>DI558</f>
        <v>0</v>
      </c>
      <c r="DK558">
        <v>0</v>
      </c>
      <c r="DL558" t="s">
        <v>3</v>
      </c>
      <c r="DM558">
        <v>0</v>
      </c>
      <c r="DN558" t="s">
        <v>3</v>
      </c>
      <c r="DO558">
        <v>0</v>
      </c>
    </row>
    <row r="559" spans="1:119" x14ac:dyDescent="0.2">
      <c r="A559">
        <f>ROW(Source!A638)</f>
        <v>638</v>
      </c>
      <c r="B559">
        <v>69726884</v>
      </c>
      <c r="C559">
        <v>69734842</v>
      </c>
      <c r="D559">
        <v>121548</v>
      </c>
      <c r="E559">
        <v>1</v>
      </c>
      <c r="F559">
        <v>1</v>
      </c>
      <c r="G559">
        <v>1</v>
      </c>
      <c r="H559">
        <v>1</v>
      </c>
      <c r="I559" t="s">
        <v>36</v>
      </c>
      <c r="J559" t="s">
        <v>3</v>
      </c>
      <c r="K559" t="s">
        <v>981</v>
      </c>
      <c r="L559">
        <v>608254</v>
      </c>
      <c r="N559">
        <v>1013</v>
      </c>
      <c r="O559" t="s">
        <v>982</v>
      </c>
      <c r="P559" t="s">
        <v>982</v>
      </c>
      <c r="Q559">
        <v>1</v>
      </c>
      <c r="W559">
        <v>0</v>
      </c>
      <c r="X559">
        <v>-185737400</v>
      </c>
      <c r="Y559">
        <f t="shared" si="259"/>
        <v>0.70000000000000007</v>
      </c>
      <c r="AA559">
        <v>0</v>
      </c>
      <c r="AB559">
        <v>0</v>
      </c>
      <c r="AC559">
        <v>0</v>
      </c>
      <c r="AD559">
        <v>0</v>
      </c>
      <c r="AE559">
        <v>0</v>
      </c>
      <c r="AF559">
        <v>0</v>
      </c>
      <c r="AG559">
        <v>0</v>
      </c>
      <c r="AH559">
        <v>0</v>
      </c>
      <c r="AI559">
        <v>1</v>
      </c>
      <c r="AJ559">
        <v>1</v>
      </c>
      <c r="AK559">
        <v>19.8</v>
      </c>
      <c r="AL559">
        <v>1</v>
      </c>
      <c r="AM559">
        <v>5</v>
      </c>
      <c r="AN559">
        <v>0</v>
      </c>
      <c r="AO559">
        <v>1</v>
      </c>
      <c r="AP559">
        <v>1</v>
      </c>
      <c r="AQ559">
        <v>0</v>
      </c>
      <c r="AR559">
        <v>0</v>
      </c>
      <c r="AS559" t="s">
        <v>3</v>
      </c>
      <c r="AT559">
        <v>0.02</v>
      </c>
      <c r="AU559" t="s">
        <v>395</v>
      </c>
      <c r="AV559">
        <v>2</v>
      </c>
      <c r="AW559">
        <v>2</v>
      </c>
      <c r="AX559">
        <v>69734851</v>
      </c>
      <c r="AY559">
        <v>1</v>
      </c>
      <c r="AZ559">
        <v>0</v>
      </c>
      <c r="BA559">
        <v>561</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CV559">
        <v>0</v>
      </c>
      <c r="CW559">
        <v>0</v>
      </c>
      <c r="CX559">
        <f>ROUND(Y559*Source!I638,9)</f>
        <v>0</v>
      </c>
      <c r="CY559">
        <f>AD559</f>
        <v>0</v>
      </c>
      <c r="CZ559">
        <f>AH559</f>
        <v>0</v>
      </c>
      <c r="DA559">
        <f>AL559</f>
        <v>1</v>
      </c>
      <c r="DB559">
        <f t="shared" si="260"/>
        <v>0</v>
      </c>
      <c r="DC559">
        <f t="shared" si="261"/>
        <v>0</v>
      </c>
      <c r="DD559" t="s">
        <v>3</v>
      </c>
      <c r="DE559" t="s">
        <v>3</v>
      </c>
      <c r="DF559">
        <f t="shared" si="262"/>
        <v>0</v>
      </c>
      <c r="DG559">
        <f t="shared" si="257"/>
        <v>0</v>
      </c>
      <c r="DH559">
        <f>ROUND(ROUND(AG559*AK559,0)*CX559,0)</f>
        <v>0</v>
      </c>
      <c r="DI559">
        <f t="shared" ref="DI559:DI572" si="263">ROUND(ROUND(AH559,0)*CX559,0)</f>
        <v>0</v>
      </c>
      <c r="DJ559">
        <f>DI559</f>
        <v>0</v>
      </c>
      <c r="DK559">
        <v>0</v>
      </c>
      <c r="DL559" t="s">
        <v>3</v>
      </c>
      <c r="DM559">
        <v>0</v>
      </c>
      <c r="DN559" t="s">
        <v>3</v>
      </c>
      <c r="DO559">
        <v>0</v>
      </c>
    </row>
    <row r="560" spans="1:119" x14ac:dyDescent="0.2">
      <c r="A560">
        <f>ROW(Source!A638)</f>
        <v>638</v>
      </c>
      <c r="B560">
        <v>69726884</v>
      </c>
      <c r="C560">
        <v>69734842</v>
      </c>
      <c r="D560">
        <v>27439628</v>
      </c>
      <c r="E560">
        <v>1</v>
      </c>
      <c r="F560">
        <v>1</v>
      </c>
      <c r="G560">
        <v>1</v>
      </c>
      <c r="H560">
        <v>2</v>
      </c>
      <c r="I560" t="s">
        <v>1021</v>
      </c>
      <c r="J560" t="s">
        <v>1022</v>
      </c>
      <c r="K560" t="s">
        <v>1023</v>
      </c>
      <c r="L560">
        <v>1368</v>
      </c>
      <c r="N560">
        <v>1011</v>
      </c>
      <c r="O560" t="s">
        <v>978</v>
      </c>
      <c r="P560" t="s">
        <v>978</v>
      </c>
      <c r="Q560">
        <v>1</v>
      </c>
      <c r="W560">
        <v>0</v>
      </c>
      <c r="X560">
        <v>1360927409</v>
      </c>
      <c r="Y560">
        <f t="shared" si="259"/>
        <v>0.70000000000000007</v>
      </c>
      <c r="AA560">
        <v>0</v>
      </c>
      <c r="AB560">
        <v>216.93</v>
      </c>
      <c r="AC560">
        <v>231.46</v>
      </c>
      <c r="AD560">
        <v>0</v>
      </c>
      <c r="AE560">
        <v>0</v>
      </c>
      <c r="AF560">
        <v>27.67</v>
      </c>
      <c r="AG560">
        <v>11.69</v>
      </c>
      <c r="AH560">
        <v>0</v>
      </c>
      <c r="AI560">
        <v>1</v>
      </c>
      <c r="AJ560">
        <v>7.84</v>
      </c>
      <c r="AK560">
        <v>19.8</v>
      </c>
      <c r="AL560">
        <v>1</v>
      </c>
      <c r="AM560">
        <v>5</v>
      </c>
      <c r="AN560">
        <v>0</v>
      </c>
      <c r="AO560">
        <v>1</v>
      </c>
      <c r="AP560">
        <v>1</v>
      </c>
      <c r="AQ560">
        <v>0</v>
      </c>
      <c r="AR560">
        <v>0</v>
      </c>
      <c r="AS560" t="s">
        <v>3</v>
      </c>
      <c r="AT560">
        <v>0.02</v>
      </c>
      <c r="AU560" t="s">
        <v>395</v>
      </c>
      <c r="AV560">
        <v>0</v>
      </c>
      <c r="AW560">
        <v>2</v>
      </c>
      <c r="AX560">
        <v>69734852</v>
      </c>
      <c r="AY560">
        <v>1</v>
      </c>
      <c r="AZ560">
        <v>0</v>
      </c>
      <c r="BA560">
        <v>562</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CV560">
        <v>0</v>
      </c>
      <c r="CW560">
        <f>ROUND(Y560*Source!I638*DO560,9)</f>
        <v>0</v>
      </c>
      <c r="CX560">
        <f>ROUND(Y560*Source!I638,9)</f>
        <v>0</v>
      </c>
      <c r="CY560">
        <f>AB560</f>
        <v>216.93</v>
      </c>
      <c r="CZ560">
        <f>AF560</f>
        <v>27.67</v>
      </c>
      <c r="DA560">
        <f>AJ560</f>
        <v>7.84</v>
      </c>
      <c r="DB560">
        <f t="shared" si="260"/>
        <v>19.25</v>
      </c>
      <c r="DC560">
        <f t="shared" si="261"/>
        <v>8.0500000000000007</v>
      </c>
      <c r="DD560" t="s">
        <v>3</v>
      </c>
      <c r="DE560" t="s">
        <v>3</v>
      </c>
      <c r="DF560">
        <f t="shared" si="262"/>
        <v>0</v>
      </c>
      <c r="DG560">
        <f>ROUND(ROUND(AF560*AJ560,0)*CX560,0)</f>
        <v>0</v>
      </c>
      <c r="DH560">
        <f>ROUND(ROUND(AG560*AK560,0)*CX560,0)</f>
        <v>0</v>
      </c>
      <c r="DI560">
        <f t="shared" si="263"/>
        <v>0</v>
      </c>
      <c r="DJ560">
        <f>DG560</f>
        <v>0</v>
      </c>
      <c r="DK560">
        <v>0</v>
      </c>
      <c r="DL560" t="s">
        <v>3</v>
      </c>
      <c r="DM560">
        <v>0</v>
      </c>
      <c r="DN560" t="s">
        <v>3</v>
      </c>
      <c r="DO560">
        <v>0</v>
      </c>
    </row>
    <row r="561" spans="1:119" x14ac:dyDescent="0.2">
      <c r="A561">
        <f>ROW(Source!A638)</f>
        <v>638</v>
      </c>
      <c r="B561">
        <v>69726884</v>
      </c>
      <c r="C561">
        <v>69734842</v>
      </c>
      <c r="D561">
        <v>27441014</v>
      </c>
      <c r="E561">
        <v>1</v>
      </c>
      <c r="F561">
        <v>1</v>
      </c>
      <c r="G561">
        <v>1</v>
      </c>
      <c r="H561">
        <v>2</v>
      </c>
      <c r="I561" t="s">
        <v>1024</v>
      </c>
      <c r="J561" t="s">
        <v>1025</v>
      </c>
      <c r="K561" t="s">
        <v>1026</v>
      </c>
      <c r="L561">
        <v>1368</v>
      </c>
      <c r="N561">
        <v>1011</v>
      </c>
      <c r="O561" t="s">
        <v>978</v>
      </c>
      <c r="P561" t="s">
        <v>978</v>
      </c>
      <c r="Q561">
        <v>1</v>
      </c>
      <c r="W561">
        <v>0</v>
      </c>
      <c r="X561">
        <v>-1794073645</v>
      </c>
      <c r="Y561">
        <f t="shared" si="259"/>
        <v>17.850000000000001</v>
      </c>
      <c r="AA561">
        <v>0</v>
      </c>
      <c r="AB561">
        <v>15.05</v>
      </c>
      <c r="AC561">
        <v>0</v>
      </c>
      <c r="AD561">
        <v>0</v>
      </c>
      <c r="AE561">
        <v>0</v>
      </c>
      <c r="AF561">
        <v>1.92</v>
      </c>
      <c r="AG561">
        <v>0</v>
      </c>
      <c r="AH561">
        <v>0</v>
      </c>
      <c r="AI561">
        <v>1</v>
      </c>
      <c r="AJ561">
        <v>7.84</v>
      </c>
      <c r="AK561">
        <v>19.8</v>
      </c>
      <c r="AL561">
        <v>1</v>
      </c>
      <c r="AM561">
        <v>5</v>
      </c>
      <c r="AN561">
        <v>0</v>
      </c>
      <c r="AO561">
        <v>1</v>
      </c>
      <c r="AP561">
        <v>1</v>
      </c>
      <c r="AQ561">
        <v>0</v>
      </c>
      <c r="AR561">
        <v>0</v>
      </c>
      <c r="AS561" t="s">
        <v>3</v>
      </c>
      <c r="AT561">
        <v>0.51</v>
      </c>
      <c r="AU561" t="s">
        <v>395</v>
      </c>
      <c r="AV561">
        <v>0</v>
      </c>
      <c r="AW561">
        <v>2</v>
      </c>
      <c r="AX561">
        <v>69734853</v>
      </c>
      <c r="AY561">
        <v>1</v>
      </c>
      <c r="AZ561">
        <v>0</v>
      </c>
      <c r="BA561">
        <v>563</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CV561">
        <v>0</v>
      </c>
      <c r="CW561">
        <f>ROUND(Y561*Source!I638*DO561,9)</f>
        <v>0</v>
      </c>
      <c r="CX561">
        <f>ROUND(Y561*Source!I638,9)</f>
        <v>0</v>
      </c>
      <c r="CY561">
        <f>AB561</f>
        <v>15.05</v>
      </c>
      <c r="CZ561">
        <f>AF561</f>
        <v>1.92</v>
      </c>
      <c r="DA561">
        <f>AJ561</f>
        <v>7.84</v>
      </c>
      <c r="DB561">
        <f t="shared" si="260"/>
        <v>34.299999999999997</v>
      </c>
      <c r="DC561">
        <f t="shared" si="261"/>
        <v>0</v>
      </c>
      <c r="DD561" t="s">
        <v>3</v>
      </c>
      <c r="DE561" t="s">
        <v>3</v>
      </c>
      <c r="DF561">
        <f t="shared" si="262"/>
        <v>0</v>
      </c>
      <c r="DG561">
        <f>ROUND(ROUND(AF561*AJ561,0)*CX561,0)</f>
        <v>0</v>
      </c>
      <c r="DH561">
        <f>ROUND(ROUND(AG561*AK561,0)*CX561,0)</f>
        <v>0</v>
      </c>
      <c r="DI561">
        <f t="shared" si="263"/>
        <v>0</v>
      </c>
      <c r="DJ561">
        <f>DG561</f>
        <v>0</v>
      </c>
      <c r="DK561">
        <v>0</v>
      </c>
      <c r="DL561" t="s">
        <v>3</v>
      </c>
      <c r="DM561">
        <v>0</v>
      </c>
      <c r="DN561" t="s">
        <v>3</v>
      </c>
      <c r="DO561">
        <v>0</v>
      </c>
    </row>
    <row r="562" spans="1:119" x14ac:dyDescent="0.2">
      <c r="A562">
        <f>ROW(Source!A638)</f>
        <v>638</v>
      </c>
      <c r="B562">
        <v>69726884</v>
      </c>
      <c r="C562">
        <v>69734842</v>
      </c>
      <c r="D562">
        <v>27441327</v>
      </c>
      <c r="E562">
        <v>1</v>
      </c>
      <c r="F562">
        <v>1</v>
      </c>
      <c r="G562">
        <v>1</v>
      </c>
      <c r="H562">
        <v>2</v>
      </c>
      <c r="I562" t="s">
        <v>975</v>
      </c>
      <c r="J562" t="s">
        <v>976</v>
      </c>
      <c r="K562" t="s">
        <v>977</v>
      </c>
      <c r="L562">
        <v>1368</v>
      </c>
      <c r="N562">
        <v>1011</v>
      </c>
      <c r="O562" t="s">
        <v>978</v>
      </c>
      <c r="P562" t="s">
        <v>978</v>
      </c>
      <c r="Q562">
        <v>1</v>
      </c>
      <c r="W562">
        <v>0</v>
      </c>
      <c r="X562">
        <v>-1583389094</v>
      </c>
      <c r="Y562">
        <f t="shared" si="259"/>
        <v>0.35000000000000003</v>
      </c>
      <c r="AA562">
        <v>0</v>
      </c>
      <c r="AB562">
        <v>732.02</v>
      </c>
      <c r="AC562">
        <v>231.46</v>
      </c>
      <c r="AD562">
        <v>0</v>
      </c>
      <c r="AE562">
        <v>0</v>
      </c>
      <c r="AF562">
        <v>93.37</v>
      </c>
      <c r="AG562">
        <v>11.69</v>
      </c>
      <c r="AH562">
        <v>0</v>
      </c>
      <c r="AI562">
        <v>1</v>
      </c>
      <c r="AJ562">
        <v>7.84</v>
      </c>
      <c r="AK562">
        <v>19.8</v>
      </c>
      <c r="AL562">
        <v>1</v>
      </c>
      <c r="AM562">
        <v>5</v>
      </c>
      <c r="AN562">
        <v>0</v>
      </c>
      <c r="AO562">
        <v>1</v>
      </c>
      <c r="AP562">
        <v>1</v>
      </c>
      <c r="AQ562">
        <v>0</v>
      </c>
      <c r="AR562">
        <v>0</v>
      </c>
      <c r="AS562" t="s">
        <v>3</v>
      </c>
      <c r="AT562">
        <v>0.01</v>
      </c>
      <c r="AU562" t="s">
        <v>395</v>
      </c>
      <c r="AV562">
        <v>0</v>
      </c>
      <c r="AW562">
        <v>2</v>
      </c>
      <c r="AX562">
        <v>69734854</v>
      </c>
      <c r="AY562">
        <v>1</v>
      </c>
      <c r="AZ562">
        <v>0</v>
      </c>
      <c r="BA562">
        <v>564</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CV562">
        <v>0</v>
      </c>
      <c r="CW562">
        <f>ROUND(Y562*Source!I638*DO562,9)</f>
        <v>0</v>
      </c>
      <c r="CX562">
        <f>ROUND(Y562*Source!I638,9)</f>
        <v>0</v>
      </c>
      <c r="CY562">
        <f>AB562</f>
        <v>732.02</v>
      </c>
      <c r="CZ562">
        <f>AF562</f>
        <v>93.37</v>
      </c>
      <c r="DA562">
        <f>AJ562</f>
        <v>7.84</v>
      </c>
      <c r="DB562">
        <f t="shared" si="260"/>
        <v>32.549999999999997</v>
      </c>
      <c r="DC562">
        <f t="shared" si="261"/>
        <v>4.2</v>
      </c>
      <c r="DD562" t="s">
        <v>3</v>
      </c>
      <c r="DE562" t="s">
        <v>3</v>
      </c>
      <c r="DF562">
        <f t="shared" si="262"/>
        <v>0</v>
      </c>
      <c r="DG562">
        <f>ROUND(ROUND(AF562*AJ562,0)*CX562,0)</f>
        <v>0</v>
      </c>
      <c r="DH562">
        <f>ROUND(ROUND(AG562*AK562,0)*CX562,0)</f>
        <v>0</v>
      </c>
      <c r="DI562">
        <f t="shared" si="263"/>
        <v>0</v>
      </c>
      <c r="DJ562">
        <f>DG562</f>
        <v>0</v>
      </c>
      <c r="DK562">
        <v>0</v>
      </c>
      <c r="DL562" t="s">
        <v>3</v>
      </c>
      <c r="DM562">
        <v>0</v>
      </c>
      <c r="DN562" t="s">
        <v>3</v>
      </c>
      <c r="DO562">
        <v>0</v>
      </c>
    </row>
    <row r="563" spans="1:119" x14ac:dyDescent="0.2">
      <c r="A563">
        <f>ROW(Source!A638)</f>
        <v>638</v>
      </c>
      <c r="B563">
        <v>69726884</v>
      </c>
      <c r="C563">
        <v>69734842</v>
      </c>
      <c r="D563">
        <v>27407857</v>
      </c>
      <c r="E563">
        <v>1</v>
      </c>
      <c r="F563">
        <v>1</v>
      </c>
      <c r="G563">
        <v>1</v>
      </c>
      <c r="H563">
        <v>3</v>
      </c>
      <c r="I563" t="s">
        <v>381</v>
      </c>
      <c r="J563" t="s">
        <v>383</v>
      </c>
      <c r="K563" t="s">
        <v>382</v>
      </c>
      <c r="L563">
        <v>1348</v>
      </c>
      <c r="N563">
        <v>1009</v>
      </c>
      <c r="O563" t="s">
        <v>78</v>
      </c>
      <c r="P563" t="s">
        <v>78</v>
      </c>
      <c r="Q563">
        <v>1000</v>
      </c>
      <c r="W563">
        <v>0</v>
      </c>
      <c r="X563">
        <v>-726277419</v>
      </c>
      <c r="Y563">
        <f t="shared" si="259"/>
        <v>6.3</v>
      </c>
      <c r="AA563">
        <v>12573</v>
      </c>
      <c r="AB563">
        <v>0</v>
      </c>
      <c r="AC563">
        <v>0</v>
      </c>
      <c r="AD563">
        <v>0</v>
      </c>
      <c r="AE563">
        <v>1738.7699999999998</v>
      </c>
      <c r="AF563">
        <v>0</v>
      </c>
      <c r="AG563">
        <v>0</v>
      </c>
      <c r="AH563">
        <v>0</v>
      </c>
      <c r="AI563">
        <v>7.56</v>
      </c>
      <c r="AJ563">
        <v>1</v>
      </c>
      <c r="AK563">
        <v>1</v>
      </c>
      <c r="AL563">
        <v>1</v>
      </c>
      <c r="AM563">
        <v>0</v>
      </c>
      <c r="AN563">
        <v>0</v>
      </c>
      <c r="AO563">
        <v>0</v>
      </c>
      <c r="AP563">
        <v>1</v>
      </c>
      <c r="AQ563">
        <v>0</v>
      </c>
      <c r="AR563">
        <v>0</v>
      </c>
      <c r="AS563" t="s">
        <v>3</v>
      </c>
      <c r="AT563">
        <v>0.18</v>
      </c>
      <c r="AU563" t="s">
        <v>395</v>
      </c>
      <c r="AV563">
        <v>0</v>
      </c>
      <c r="AW563">
        <v>2</v>
      </c>
      <c r="AX563">
        <v>69734855</v>
      </c>
      <c r="AY563">
        <v>1</v>
      </c>
      <c r="AZ563">
        <v>16384</v>
      </c>
      <c r="BA563">
        <v>565</v>
      </c>
      <c r="BB563">
        <v>3</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CV563">
        <v>0</v>
      </c>
      <c r="CW563">
        <v>0</v>
      </c>
      <c r="CX563">
        <f>ROUND(Y563*Source!I638,9)</f>
        <v>0</v>
      </c>
      <c r="CY563">
        <f>AA563</f>
        <v>12573</v>
      </c>
      <c r="CZ563">
        <f>AE563</f>
        <v>1738.7699999999998</v>
      </c>
      <c r="DA563">
        <f>AI563</f>
        <v>7.56</v>
      </c>
      <c r="DB563">
        <f t="shared" si="260"/>
        <v>10954.3</v>
      </c>
      <c r="DC563">
        <f t="shared" si="261"/>
        <v>0</v>
      </c>
      <c r="DD563" t="s">
        <v>3</v>
      </c>
      <c r="DE563" t="s">
        <v>3</v>
      </c>
      <c r="DF563">
        <f>ROUND(ROUND(AE563*AI563,0)*CX563,0)</f>
        <v>0</v>
      </c>
      <c r="DG563">
        <f t="shared" ref="DG563:DG574" si="264">ROUND(ROUND(AF563,0)*CX563,0)</f>
        <v>0</v>
      </c>
      <c r="DH563">
        <f t="shared" ref="DH563:DH573" si="265">ROUND(ROUND(AG563,0)*CX563,0)</f>
        <v>0</v>
      </c>
      <c r="DI563">
        <f t="shared" si="263"/>
        <v>0</v>
      </c>
      <c r="DJ563">
        <f>DF563</f>
        <v>0</v>
      </c>
      <c r="DK563">
        <v>0</v>
      </c>
      <c r="DL563" t="s">
        <v>3</v>
      </c>
      <c r="DM563">
        <v>0</v>
      </c>
      <c r="DN563" t="s">
        <v>3</v>
      </c>
      <c r="DO563">
        <v>0</v>
      </c>
    </row>
    <row r="564" spans="1:119" x14ac:dyDescent="0.2">
      <c r="A564">
        <f>ROW(Source!A638)</f>
        <v>638</v>
      </c>
      <c r="B564">
        <v>69726884</v>
      </c>
      <c r="C564">
        <v>69734842</v>
      </c>
      <c r="D564">
        <v>27416566</v>
      </c>
      <c r="E564">
        <v>1</v>
      </c>
      <c r="F564">
        <v>1</v>
      </c>
      <c r="G564">
        <v>1</v>
      </c>
      <c r="H564">
        <v>3</v>
      </c>
      <c r="I564" t="s">
        <v>82</v>
      </c>
      <c r="J564" t="s">
        <v>84</v>
      </c>
      <c r="K564" t="s">
        <v>83</v>
      </c>
      <c r="L564">
        <v>1339</v>
      </c>
      <c r="N564">
        <v>1007</v>
      </c>
      <c r="O564" t="s">
        <v>40</v>
      </c>
      <c r="P564" t="s">
        <v>40</v>
      </c>
      <c r="Q564">
        <v>1</v>
      </c>
      <c r="W564">
        <v>0</v>
      </c>
      <c r="X564">
        <v>-50505369</v>
      </c>
      <c r="Y564">
        <f t="shared" si="259"/>
        <v>1.05</v>
      </c>
      <c r="AA564">
        <v>14.19</v>
      </c>
      <c r="AB564">
        <v>0</v>
      </c>
      <c r="AC564">
        <v>0</v>
      </c>
      <c r="AD564">
        <v>0</v>
      </c>
      <c r="AE564">
        <v>1.97</v>
      </c>
      <c r="AF564">
        <v>0</v>
      </c>
      <c r="AG564">
        <v>0</v>
      </c>
      <c r="AH564">
        <v>0</v>
      </c>
      <c r="AI564">
        <v>7.56</v>
      </c>
      <c r="AJ564">
        <v>1</v>
      </c>
      <c r="AK564">
        <v>1</v>
      </c>
      <c r="AL564">
        <v>1</v>
      </c>
      <c r="AM564">
        <v>0</v>
      </c>
      <c r="AN564">
        <v>0</v>
      </c>
      <c r="AO564">
        <v>0</v>
      </c>
      <c r="AP564">
        <v>1</v>
      </c>
      <c r="AQ564">
        <v>0</v>
      </c>
      <c r="AR564">
        <v>0</v>
      </c>
      <c r="AS564" t="s">
        <v>3</v>
      </c>
      <c r="AT564">
        <v>0.03</v>
      </c>
      <c r="AU564" t="s">
        <v>395</v>
      </c>
      <c r="AV564">
        <v>0</v>
      </c>
      <c r="AW564">
        <v>2</v>
      </c>
      <c r="AX564">
        <v>69734856</v>
      </c>
      <c r="AY564">
        <v>1</v>
      </c>
      <c r="AZ564">
        <v>16384</v>
      </c>
      <c r="BA564">
        <v>566</v>
      </c>
      <c r="BB564">
        <v>3</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CV564">
        <v>0</v>
      </c>
      <c r="CW564">
        <v>0</v>
      </c>
      <c r="CX564">
        <f>ROUND(Y564*Source!I638,9)</f>
        <v>0</v>
      </c>
      <c r="CY564">
        <f>AA564</f>
        <v>14.19</v>
      </c>
      <c r="CZ564">
        <f>AE564</f>
        <v>1.97</v>
      </c>
      <c r="DA564">
        <f>AI564</f>
        <v>7.56</v>
      </c>
      <c r="DB564">
        <f t="shared" si="260"/>
        <v>2.1</v>
      </c>
      <c r="DC564">
        <f t="shared" si="261"/>
        <v>0</v>
      </c>
      <c r="DD564" t="s">
        <v>3</v>
      </c>
      <c r="DE564" t="s">
        <v>3</v>
      </c>
      <c r="DF564">
        <f>ROUND(ROUND(AE564*AI564,0)*CX564,0)</f>
        <v>0</v>
      </c>
      <c r="DG564">
        <f t="shared" si="264"/>
        <v>0</v>
      </c>
      <c r="DH564">
        <f t="shared" si="265"/>
        <v>0</v>
      </c>
      <c r="DI564">
        <f t="shared" si="263"/>
        <v>0</v>
      </c>
      <c r="DJ564">
        <f>DF564</f>
        <v>0</v>
      </c>
      <c r="DK564">
        <v>0</v>
      </c>
      <c r="DL564" t="s">
        <v>3</v>
      </c>
      <c r="DM564">
        <v>0</v>
      </c>
      <c r="DN564" t="s">
        <v>3</v>
      </c>
      <c r="DO564">
        <v>0</v>
      </c>
    </row>
    <row r="565" spans="1:119" x14ac:dyDescent="0.2">
      <c r="A565">
        <f>ROW(Source!A643)</f>
        <v>643</v>
      </c>
      <c r="B565">
        <v>69726971</v>
      </c>
      <c r="C565">
        <v>69734859</v>
      </c>
      <c r="D565">
        <v>27498374</v>
      </c>
      <c r="E565">
        <v>1</v>
      </c>
      <c r="F565">
        <v>1</v>
      </c>
      <c r="G565">
        <v>1</v>
      </c>
      <c r="H565">
        <v>1</v>
      </c>
      <c r="I565" t="s">
        <v>1030</v>
      </c>
      <c r="J565" t="s">
        <v>3</v>
      </c>
      <c r="K565" t="s">
        <v>1031</v>
      </c>
      <c r="L565">
        <v>1369</v>
      </c>
      <c r="N565">
        <v>1013</v>
      </c>
      <c r="O565" t="s">
        <v>974</v>
      </c>
      <c r="P565" t="s">
        <v>974</v>
      </c>
      <c r="Q565">
        <v>1</v>
      </c>
      <c r="W565">
        <v>0</v>
      </c>
      <c r="X565">
        <v>1538529768</v>
      </c>
      <c r="Y565">
        <f t="shared" ref="Y565:Y596" si="266">AT565</f>
        <v>26.97</v>
      </c>
      <c r="AA565">
        <v>0</v>
      </c>
      <c r="AB565">
        <v>0</v>
      </c>
      <c r="AC565">
        <v>0</v>
      </c>
      <c r="AD565">
        <v>11.03</v>
      </c>
      <c r="AE565">
        <v>0</v>
      </c>
      <c r="AF565">
        <v>0</v>
      </c>
      <c r="AG565">
        <v>0</v>
      </c>
      <c r="AH565">
        <v>11.03</v>
      </c>
      <c r="AI565">
        <v>1</v>
      </c>
      <c r="AJ565">
        <v>1</v>
      </c>
      <c r="AK565">
        <v>1</v>
      </c>
      <c r="AL565">
        <v>1</v>
      </c>
      <c r="AM565">
        <v>0</v>
      </c>
      <c r="AN565">
        <v>0</v>
      </c>
      <c r="AO565">
        <v>1</v>
      </c>
      <c r="AP565">
        <v>0</v>
      </c>
      <c r="AQ565">
        <v>0</v>
      </c>
      <c r="AR565">
        <v>0</v>
      </c>
      <c r="AS565" t="s">
        <v>3</v>
      </c>
      <c r="AT565">
        <v>26.97</v>
      </c>
      <c r="AU565" t="s">
        <v>3</v>
      </c>
      <c r="AV565">
        <v>1</v>
      </c>
      <c r="AW565">
        <v>2</v>
      </c>
      <c r="AX565">
        <v>69734868</v>
      </c>
      <c r="AY565">
        <v>1</v>
      </c>
      <c r="AZ565">
        <v>0</v>
      </c>
      <c r="BA565">
        <v>567</v>
      </c>
      <c r="BB565">
        <v>0</v>
      </c>
      <c r="BC565">
        <v>0</v>
      </c>
      <c r="BD565">
        <v>0</v>
      </c>
      <c r="BE565">
        <v>0</v>
      </c>
      <c r="BF565">
        <v>0</v>
      </c>
      <c r="BG565">
        <v>0</v>
      </c>
      <c r="BH565">
        <v>0</v>
      </c>
      <c r="BI565">
        <v>0</v>
      </c>
      <c r="BJ565">
        <v>0</v>
      </c>
      <c r="BK565">
        <v>0</v>
      </c>
      <c r="BL565">
        <v>0</v>
      </c>
      <c r="BM565">
        <v>0</v>
      </c>
      <c r="BN565">
        <v>0</v>
      </c>
      <c r="BO565">
        <v>0</v>
      </c>
      <c r="BP565">
        <v>0</v>
      </c>
      <c r="BQ565">
        <v>0</v>
      </c>
      <c r="BR565">
        <v>0</v>
      </c>
      <c r="BS565">
        <v>0</v>
      </c>
      <c r="BT565">
        <v>0</v>
      </c>
      <c r="BU565">
        <v>0</v>
      </c>
      <c r="BV565">
        <v>0</v>
      </c>
      <c r="BW565">
        <v>0</v>
      </c>
      <c r="CU565">
        <f>ROUND(AT565*Source!I643*AH565*AL565,0)</f>
        <v>0</v>
      </c>
      <c r="CV565">
        <f>ROUND(Y565*Source!I643,9)</f>
        <v>0</v>
      </c>
      <c r="CW565">
        <v>0</v>
      </c>
      <c r="CX565">
        <f>ROUND(Y565*Source!I643,9)</f>
        <v>0</v>
      </c>
      <c r="CY565">
        <f>AD565</f>
        <v>11.03</v>
      </c>
      <c r="CZ565">
        <f>AH565</f>
        <v>11.03</v>
      </c>
      <c r="DA565">
        <f>AL565</f>
        <v>1</v>
      </c>
      <c r="DB565">
        <f t="shared" ref="DB565:DB596" si="267">ROUND(ROUND(AT565*CZ565,2),2)</f>
        <v>297.48</v>
      </c>
      <c r="DC565">
        <f t="shared" ref="DC565:DC596" si="268">ROUND(ROUND(AT565*AG565,2),2)</f>
        <v>0</v>
      </c>
      <c r="DD565" t="s">
        <v>3</v>
      </c>
      <c r="DE565" t="s">
        <v>3</v>
      </c>
      <c r="DF565">
        <f t="shared" ref="DF565:DF578" si="269">ROUND(ROUND(AE565,0)*CX565,0)</f>
        <v>0</v>
      </c>
      <c r="DG565">
        <f t="shared" si="264"/>
        <v>0</v>
      </c>
      <c r="DH565">
        <f t="shared" si="265"/>
        <v>0</v>
      </c>
      <c r="DI565">
        <f t="shared" si="263"/>
        <v>0</v>
      </c>
      <c r="DJ565">
        <f>DI565</f>
        <v>0</v>
      </c>
      <c r="DK565">
        <v>0</v>
      </c>
      <c r="DL565" t="s">
        <v>3</v>
      </c>
      <c r="DM565">
        <v>0</v>
      </c>
      <c r="DN565" t="s">
        <v>3</v>
      </c>
      <c r="DO565">
        <v>0</v>
      </c>
    </row>
    <row r="566" spans="1:119" x14ac:dyDescent="0.2">
      <c r="A566">
        <f>ROW(Source!A643)</f>
        <v>643</v>
      </c>
      <c r="B566">
        <v>69726971</v>
      </c>
      <c r="C566">
        <v>69734859</v>
      </c>
      <c r="D566">
        <v>121548</v>
      </c>
      <c r="E566">
        <v>1</v>
      </c>
      <c r="F566">
        <v>1</v>
      </c>
      <c r="G566">
        <v>1</v>
      </c>
      <c r="H566">
        <v>1</v>
      </c>
      <c r="I566" t="s">
        <v>36</v>
      </c>
      <c r="J566" t="s">
        <v>3</v>
      </c>
      <c r="K566" t="s">
        <v>981</v>
      </c>
      <c r="L566">
        <v>608254</v>
      </c>
      <c r="N566">
        <v>1013</v>
      </c>
      <c r="O566" t="s">
        <v>982</v>
      </c>
      <c r="P566" t="s">
        <v>982</v>
      </c>
      <c r="Q566">
        <v>1</v>
      </c>
      <c r="W566">
        <v>0</v>
      </c>
      <c r="X566">
        <v>-185737400</v>
      </c>
      <c r="Y566">
        <f t="shared" si="266"/>
        <v>0.03</v>
      </c>
      <c r="AA566">
        <v>0</v>
      </c>
      <c r="AB566">
        <v>0</v>
      </c>
      <c r="AC566">
        <v>0</v>
      </c>
      <c r="AD566">
        <v>0</v>
      </c>
      <c r="AE566">
        <v>0</v>
      </c>
      <c r="AF566">
        <v>0</v>
      </c>
      <c r="AG566">
        <v>0</v>
      </c>
      <c r="AH566">
        <v>0</v>
      </c>
      <c r="AI566">
        <v>1</v>
      </c>
      <c r="AJ566">
        <v>1</v>
      </c>
      <c r="AK566">
        <v>1</v>
      </c>
      <c r="AL566">
        <v>1</v>
      </c>
      <c r="AM566">
        <v>0</v>
      </c>
      <c r="AN566">
        <v>0</v>
      </c>
      <c r="AO566">
        <v>1</v>
      </c>
      <c r="AP566">
        <v>0</v>
      </c>
      <c r="AQ566">
        <v>0</v>
      </c>
      <c r="AR566">
        <v>0</v>
      </c>
      <c r="AS566" t="s">
        <v>3</v>
      </c>
      <c r="AT566">
        <v>0.03</v>
      </c>
      <c r="AU566" t="s">
        <v>3</v>
      </c>
      <c r="AV566">
        <v>2</v>
      </c>
      <c r="AW566">
        <v>2</v>
      </c>
      <c r="AX566">
        <v>69734869</v>
      </c>
      <c r="AY566">
        <v>1</v>
      </c>
      <c r="AZ566">
        <v>0</v>
      </c>
      <c r="BA566">
        <v>568</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CV566">
        <v>0</v>
      </c>
      <c r="CW566">
        <v>0</v>
      </c>
      <c r="CX566">
        <f>ROUND(Y566*Source!I643,9)</f>
        <v>0</v>
      </c>
      <c r="CY566">
        <f>AD566</f>
        <v>0</v>
      </c>
      <c r="CZ566">
        <f>AH566</f>
        <v>0</v>
      </c>
      <c r="DA566">
        <f>AL566</f>
        <v>1</v>
      </c>
      <c r="DB566">
        <f t="shared" si="267"/>
        <v>0</v>
      </c>
      <c r="DC566">
        <f t="shared" si="268"/>
        <v>0</v>
      </c>
      <c r="DD566" t="s">
        <v>3</v>
      </c>
      <c r="DE566" t="s">
        <v>3</v>
      </c>
      <c r="DF566">
        <f t="shared" si="269"/>
        <v>0</v>
      </c>
      <c r="DG566">
        <f t="shared" si="264"/>
        <v>0</v>
      </c>
      <c r="DH566">
        <f t="shared" si="265"/>
        <v>0</v>
      </c>
      <c r="DI566">
        <f t="shared" si="263"/>
        <v>0</v>
      </c>
      <c r="DJ566">
        <f>DI566</f>
        <v>0</v>
      </c>
      <c r="DK566">
        <v>0</v>
      </c>
      <c r="DL566" t="s">
        <v>3</v>
      </c>
      <c r="DM566">
        <v>0</v>
      </c>
      <c r="DN566" t="s">
        <v>3</v>
      </c>
      <c r="DO566">
        <v>0</v>
      </c>
    </row>
    <row r="567" spans="1:119" x14ac:dyDescent="0.2">
      <c r="A567">
        <f>ROW(Source!A643)</f>
        <v>643</v>
      </c>
      <c r="B567">
        <v>69726971</v>
      </c>
      <c r="C567">
        <v>69734859</v>
      </c>
      <c r="D567">
        <v>27439630</v>
      </c>
      <c r="E567">
        <v>1</v>
      </c>
      <c r="F567">
        <v>1</v>
      </c>
      <c r="G567">
        <v>1</v>
      </c>
      <c r="H567">
        <v>2</v>
      </c>
      <c r="I567" t="s">
        <v>986</v>
      </c>
      <c r="J567" t="s">
        <v>987</v>
      </c>
      <c r="K567" t="s">
        <v>988</v>
      </c>
      <c r="L567">
        <v>1368</v>
      </c>
      <c r="N567">
        <v>1011</v>
      </c>
      <c r="O567" t="s">
        <v>978</v>
      </c>
      <c r="P567" t="s">
        <v>978</v>
      </c>
      <c r="Q567">
        <v>1</v>
      </c>
      <c r="W567">
        <v>0</v>
      </c>
      <c r="X567">
        <v>-72110300</v>
      </c>
      <c r="Y567">
        <f t="shared" si="266"/>
        <v>0.03</v>
      </c>
      <c r="AA567">
        <v>0</v>
      </c>
      <c r="AB567">
        <v>31.27</v>
      </c>
      <c r="AC567">
        <v>13.61</v>
      </c>
      <c r="AD567">
        <v>0</v>
      </c>
      <c r="AE567">
        <v>0</v>
      </c>
      <c r="AF567">
        <v>31.27</v>
      </c>
      <c r="AG567">
        <v>13.61</v>
      </c>
      <c r="AH567">
        <v>0</v>
      </c>
      <c r="AI567">
        <v>1</v>
      </c>
      <c r="AJ567">
        <v>1</v>
      </c>
      <c r="AK567">
        <v>1</v>
      </c>
      <c r="AL567">
        <v>1</v>
      </c>
      <c r="AM567">
        <v>0</v>
      </c>
      <c r="AN567">
        <v>0</v>
      </c>
      <c r="AO567">
        <v>1</v>
      </c>
      <c r="AP567">
        <v>0</v>
      </c>
      <c r="AQ567">
        <v>0</v>
      </c>
      <c r="AR567">
        <v>0</v>
      </c>
      <c r="AS567" t="s">
        <v>3</v>
      </c>
      <c r="AT567">
        <v>0.03</v>
      </c>
      <c r="AU567" t="s">
        <v>3</v>
      </c>
      <c r="AV567">
        <v>0</v>
      </c>
      <c r="AW567">
        <v>2</v>
      </c>
      <c r="AX567">
        <v>69734870</v>
      </c>
      <c r="AY567">
        <v>1</v>
      </c>
      <c r="AZ567">
        <v>0</v>
      </c>
      <c r="BA567">
        <v>569</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0</v>
      </c>
      <c r="CV567">
        <v>0</v>
      </c>
      <c r="CW567">
        <f>ROUND(Y567*Source!I643*DO567,9)</f>
        <v>0</v>
      </c>
      <c r="CX567">
        <f>ROUND(Y567*Source!I643,9)</f>
        <v>0</v>
      </c>
      <c r="CY567">
        <f>AB567</f>
        <v>31.27</v>
      </c>
      <c r="CZ567">
        <f>AF567</f>
        <v>31.27</v>
      </c>
      <c r="DA567">
        <f>AJ567</f>
        <v>1</v>
      </c>
      <c r="DB567">
        <f t="shared" si="267"/>
        <v>0.94</v>
      </c>
      <c r="DC567">
        <f t="shared" si="268"/>
        <v>0.41</v>
      </c>
      <c r="DD567" t="s">
        <v>3</v>
      </c>
      <c r="DE567" t="s">
        <v>3</v>
      </c>
      <c r="DF567">
        <f t="shared" si="269"/>
        <v>0</v>
      </c>
      <c r="DG567">
        <f t="shared" si="264"/>
        <v>0</v>
      </c>
      <c r="DH567">
        <f t="shared" si="265"/>
        <v>0</v>
      </c>
      <c r="DI567">
        <f t="shared" si="263"/>
        <v>0</v>
      </c>
      <c r="DJ567">
        <f>DG567</f>
        <v>0</v>
      </c>
      <c r="DK567">
        <v>0</v>
      </c>
      <c r="DL567" t="s">
        <v>3</v>
      </c>
      <c r="DM567">
        <v>0</v>
      </c>
      <c r="DN567" t="s">
        <v>3</v>
      </c>
      <c r="DO567">
        <v>0</v>
      </c>
    </row>
    <row r="568" spans="1:119" x14ac:dyDescent="0.2">
      <c r="A568">
        <f>ROW(Source!A643)</f>
        <v>643</v>
      </c>
      <c r="B568">
        <v>69726971</v>
      </c>
      <c r="C568">
        <v>69734859</v>
      </c>
      <c r="D568">
        <v>27440113</v>
      </c>
      <c r="E568">
        <v>1</v>
      </c>
      <c r="F568">
        <v>1</v>
      </c>
      <c r="G568">
        <v>1</v>
      </c>
      <c r="H568">
        <v>2</v>
      </c>
      <c r="I568" t="s">
        <v>1032</v>
      </c>
      <c r="J568" t="s">
        <v>1033</v>
      </c>
      <c r="K568" t="s">
        <v>1034</v>
      </c>
      <c r="L568">
        <v>1368</v>
      </c>
      <c r="N568">
        <v>1011</v>
      </c>
      <c r="O568" t="s">
        <v>978</v>
      </c>
      <c r="P568" t="s">
        <v>978</v>
      </c>
      <c r="Q568">
        <v>1</v>
      </c>
      <c r="W568">
        <v>0</v>
      </c>
      <c r="X568">
        <v>-1092641070</v>
      </c>
      <c r="Y568">
        <f t="shared" si="266"/>
        <v>0.72</v>
      </c>
      <c r="AA568">
        <v>0</v>
      </c>
      <c r="AB568">
        <v>29.26</v>
      </c>
      <c r="AC568">
        <v>0</v>
      </c>
      <c r="AD568">
        <v>0</v>
      </c>
      <c r="AE568">
        <v>0</v>
      </c>
      <c r="AF568">
        <v>29.26</v>
      </c>
      <c r="AG568">
        <v>0</v>
      </c>
      <c r="AH568">
        <v>0</v>
      </c>
      <c r="AI568">
        <v>1</v>
      </c>
      <c r="AJ568">
        <v>1</v>
      </c>
      <c r="AK568">
        <v>1</v>
      </c>
      <c r="AL568">
        <v>1</v>
      </c>
      <c r="AM568">
        <v>0</v>
      </c>
      <c r="AN568">
        <v>0</v>
      </c>
      <c r="AO568">
        <v>1</v>
      </c>
      <c r="AP568">
        <v>0</v>
      </c>
      <c r="AQ568">
        <v>0</v>
      </c>
      <c r="AR568">
        <v>0</v>
      </c>
      <c r="AS568" t="s">
        <v>3</v>
      </c>
      <c r="AT568">
        <v>0.72</v>
      </c>
      <c r="AU568" t="s">
        <v>3</v>
      </c>
      <c r="AV568">
        <v>0</v>
      </c>
      <c r="AW568">
        <v>2</v>
      </c>
      <c r="AX568">
        <v>69734871</v>
      </c>
      <c r="AY568">
        <v>1</v>
      </c>
      <c r="AZ568">
        <v>0</v>
      </c>
      <c r="BA568">
        <v>570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0</v>
      </c>
      <c r="CV568">
        <v>0</v>
      </c>
      <c r="CW568">
        <f>ROUND(Y568*Source!I643*DO568,9)</f>
        <v>0</v>
      </c>
      <c r="CX568">
        <f>ROUND(Y568*Source!I643,9)</f>
        <v>0</v>
      </c>
      <c r="CY568">
        <f>AB568</f>
        <v>29.26</v>
      </c>
      <c r="CZ568">
        <f>AF568</f>
        <v>29.26</v>
      </c>
      <c r="DA568">
        <f>AJ568</f>
        <v>1</v>
      </c>
      <c r="DB568">
        <f t="shared" si="267"/>
        <v>21.07</v>
      </c>
      <c r="DC568">
        <f t="shared" si="268"/>
        <v>0</v>
      </c>
      <c r="DD568" t="s">
        <v>3</v>
      </c>
      <c r="DE568" t="s">
        <v>3</v>
      </c>
      <c r="DF568">
        <f t="shared" si="269"/>
        <v>0</v>
      </c>
      <c r="DG568">
        <f t="shared" si="264"/>
        <v>0</v>
      </c>
      <c r="DH568">
        <f t="shared" si="265"/>
        <v>0</v>
      </c>
      <c r="DI568">
        <f t="shared" si="263"/>
        <v>0</v>
      </c>
      <c r="DJ568">
        <f>DG568</f>
        <v>0</v>
      </c>
      <c r="DK568">
        <v>0</v>
      </c>
      <c r="DL568" t="s">
        <v>3</v>
      </c>
      <c r="DM568">
        <v>0</v>
      </c>
      <c r="DN568" t="s">
        <v>3</v>
      </c>
      <c r="DO568">
        <v>0</v>
      </c>
    </row>
    <row r="569" spans="1:119" x14ac:dyDescent="0.2">
      <c r="A569">
        <f>ROW(Source!A643)</f>
        <v>643</v>
      </c>
      <c r="B569">
        <v>69726971</v>
      </c>
      <c r="C569">
        <v>69734859</v>
      </c>
      <c r="D569">
        <v>27441197</v>
      </c>
      <c r="E569">
        <v>1</v>
      </c>
      <c r="F569">
        <v>1</v>
      </c>
      <c r="G569">
        <v>1</v>
      </c>
      <c r="H569">
        <v>2</v>
      </c>
      <c r="I569" t="s">
        <v>1035</v>
      </c>
      <c r="J569" t="s">
        <v>1036</v>
      </c>
      <c r="K569" t="s">
        <v>1037</v>
      </c>
      <c r="L569">
        <v>1368</v>
      </c>
      <c r="N569">
        <v>1011</v>
      </c>
      <c r="O569" t="s">
        <v>978</v>
      </c>
      <c r="P569" t="s">
        <v>978</v>
      </c>
      <c r="Q569">
        <v>1</v>
      </c>
      <c r="W569">
        <v>0</v>
      </c>
      <c r="X569">
        <v>-1589430619</v>
      </c>
      <c r="Y569">
        <f t="shared" si="266"/>
        <v>0.25</v>
      </c>
      <c r="AA569">
        <v>0</v>
      </c>
      <c r="AB569">
        <v>2.7</v>
      </c>
      <c r="AC569">
        <v>0</v>
      </c>
      <c r="AD569">
        <v>0</v>
      </c>
      <c r="AE569">
        <v>0</v>
      </c>
      <c r="AF569">
        <v>2.7</v>
      </c>
      <c r="AG569">
        <v>0</v>
      </c>
      <c r="AH569">
        <v>0</v>
      </c>
      <c r="AI569">
        <v>1</v>
      </c>
      <c r="AJ569">
        <v>1</v>
      </c>
      <c r="AK569">
        <v>1</v>
      </c>
      <c r="AL569">
        <v>1</v>
      </c>
      <c r="AM569">
        <v>0</v>
      </c>
      <c r="AN569">
        <v>0</v>
      </c>
      <c r="AO569">
        <v>1</v>
      </c>
      <c r="AP569">
        <v>0</v>
      </c>
      <c r="AQ569">
        <v>0</v>
      </c>
      <c r="AR569">
        <v>0</v>
      </c>
      <c r="AS569" t="s">
        <v>3</v>
      </c>
      <c r="AT569">
        <v>0.25</v>
      </c>
      <c r="AU569" t="s">
        <v>3</v>
      </c>
      <c r="AV569">
        <v>0</v>
      </c>
      <c r="AW569">
        <v>2</v>
      </c>
      <c r="AX569">
        <v>69734872</v>
      </c>
      <c r="AY569">
        <v>1</v>
      </c>
      <c r="AZ569">
        <v>0</v>
      </c>
      <c r="BA569">
        <v>571</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CV569">
        <v>0</v>
      </c>
      <c r="CW569">
        <f>ROUND(Y569*Source!I643*DO569,9)</f>
        <v>0</v>
      </c>
      <c r="CX569">
        <f>ROUND(Y569*Source!I643,9)</f>
        <v>0</v>
      </c>
      <c r="CY569">
        <f>AB569</f>
        <v>2.7</v>
      </c>
      <c r="CZ569">
        <f>AF569</f>
        <v>2.7</v>
      </c>
      <c r="DA569">
        <f>AJ569</f>
        <v>1</v>
      </c>
      <c r="DB569">
        <f t="shared" si="267"/>
        <v>0.68</v>
      </c>
      <c r="DC569">
        <f t="shared" si="268"/>
        <v>0</v>
      </c>
      <c r="DD569" t="s">
        <v>3</v>
      </c>
      <c r="DE569" t="s">
        <v>3</v>
      </c>
      <c r="DF569">
        <f t="shared" si="269"/>
        <v>0</v>
      </c>
      <c r="DG569">
        <f t="shared" si="264"/>
        <v>0</v>
      </c>
      <c r="DH569">
        <f t="shared" si="265"/>
        <v>0</v>
      </c>
      <c r="DI569">
        <f t="shared" si="263"/>
        <v>0</v>
      </c>
      <c r="DJ569">
        <f>DG569</f>
        <v>0</v>
      </c>
      <c r="DK569">
        <v>0</v>
      </c>
      <c r="DL569" t="s">
        <v>3</v>
      </c>
      <c r="DM569">
        <v>0</v>
      </c>
      <c r="DN569" t="s">
        <v>3</v>
      </c>
      <c r="DO569">
        <v>0</v>
      </c>
    </row>
    <row r="570" spans="1:119" x14ac:dyDescent="0.2">
      <c r="A570">
        <f>ROW(Source!A643)</f>
        <v>643</v>
      </c>
      <c r="B570">
        <v>69726971</v>
      </c>
      <c r="C570">
        <v>69734859</v>
      </c>
      <c r="D570">
        <v>27441327</v>
      </c>
      <c r="E570">
        <v>1</v>
      </c>
      <c r="F570">
        <v>1</v>
      </c>
      <c r="G570">
        <v>1</v>
      </c>
      <c r="H570">
        <v>2</v>
      </c>
      <c r="I570" t="s">
        <v>975</v>
      </c>
      <c r="J570" t="s">
        <v>976</v>
      </c>
      <c r="K570" t="s">
        <v>977</v>
      </c>
      <c r="L570">
        <v>1368</v>
      </c>
      <c r="N570">
        <v>1011</v>
      </c>
      <c r="O570" t="s">
        <v>978</v>
      </c>
      <c r="P570" t="s">
        <v>978</v>
      </c>
      <c r="Q570">
        <v>1</v>
      </c>
      <c r="W570">
        <v>0</v>
      </c>
      <c r="X570">
        <v>-1583389094</v>
      </c>
      <c r="Y570">
        <f t="shared" si="266"/>
        <v>0.04</v>
      </c>
      <c r="AA570">
        <v>0</v>
      </c>
      <c r="AB570">
        <v>93.37</v>
      </c>
      <c r="AC570">
        <v>11.69</v>
      </c>
      <c r="AD570">
        <v>0</v>
      </c>
      <c r="AE570">
        <v>0</v>
      </c>
      <c r="AF570">
        <v>93.37</v>
      </c>
      <c r="AG570">
        <v>11.69</v>
      </c>
      <c r="AH570">
        <v>0</v>
      </c>
      <c r="AI570">
        <v>1</v>
      </c>
      <c r="AJ570">
        <v>1</v>
      </c>
      <c r="AK570">
        <v>1</v>
      </c>
      <c r="AL570">
        <v>1</v>
      </c>
      <c r="AM570">
        <v>0</v>
      </c>
      <c r="AN570">
        <v>0</v>
      </c>
      <c r="AO570">
        <v>1</v>
      </c>
      <c r="AP570">
        <v>0</v>
      </c>
      <c r="AQ570">
        <v>0</v>
      </c>
      <c r="AR570">
        <v>0</v>
      </c>
      <c r="AS570" t="s">
        <v>3</v>
      </c>
      <c r="AT570">
        <v>0.04</v>
      </c>
      <c r="AU570" t="s">
        <v>3</v>
      </c>
      <c r="AV570">
        <v>0</v>
      </c>
      <c r="AW570">
        <v>2</v>
      </c>
      <c r="AX570">
        <v>69734873</v>
      </c>
      <c r="AY570">
        <v>1</v>
      </c>
      <c r="AZ570">
        <v>0</v>
      </c>
      <c r="BA570">
        <v>572</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CV570">
        <v>0</v>
      </c>
      <c r="CW570">
        <f>ROUND(Y570*Source!I643*DO570,9)</f>
        <v>0</v>
      </c>
      <c r="CX570">
        <f>ROUND(Y570*Source!I643,9)</f>
        <v>0</v>
      </c>
      <c r="CY570">
        <f>AB570</f>
        <v>93.37</v>
      </c>
      <c r="CZ570">
        <f>AF570</f>
        <v>93.37</v>
      </c>
      <c r="DA570">
        <f>AJ570</f>
        <v>1</v>
      </c>
      <c r="DB570">
        <f t="shared" si="267"/>
        <v>3.73</v>
      </c>
      <c r="DC570">
        <f t="shared" si="268"/>
        <v>0.47</v>
      </c>
      <c r="DD570" t="s">
        <v>3</v>
      </c>
      <c r="DE570" t="s">
        <v>3</v>
      </c>
      <c r="DF570">
        <f t="shared" si="269"/>
        <v>0</v>
      </c>
      <c r="DG570">
        <f t="shared" si="264"/>
        <v>0</v>
      </c>
      <c r="DH570">
        <f t="shared" si="265"/>
        <v>0</v>
      </c>
      <c r="DI570">
        <f t="shared" si="263"/>
        <v>0</v>
      </c>
      <c r="DJ570">
        <f>DG570</f>
        <v>0</v>
      </c>
      <c r="DK570">
        <v>0</v>
      </c>
      <c r="DL570" t="s">
        <v>3</v>
      </c>
      <c r="DM570">
        <v>0</v>
      </c>
      <c r="DN570" t="s">
        <v>3</v>
      </c>
      <c r="DO570">
        <v>0</v>
      </c>
    </row>
    <row r="571" spans="1:119" x14ac:dyDescent="0.2">
      <c r="A571">
        <f>ROW(Source!A643)</f>
        <v>643</v>
      </c>
      <c r="B571">
        <v>69726971</v>
      </c>
      <c r="C571">
        <v>69734859</v>
      </c>
      <c r="D571">
        <v>27371543</v>
      </c>
      <c r="E571">
        <v>1</v>
      </c>
      <c r="F571">
        <v>1</v>
      </c>
      <c r="G571">
        <v>1</v>
      </c>
      <c r="H571">
        <v>3</v>
      </c>
      <c r="I571" t="s">
        <v>66</v>
      </c>
      <c r="J571" t="s">
        <v>69</v>
      </c>
      <c r="K571" t="s">
        <v>67</v>
      </c>
      <c r="L571">
        <v>1346</v>
      </c>
      <c r="N571">
        <v>1009</v>
      </c>
      <c r="O571" t="s">
        <v>68</v>
      </c>
      <c r="P571" t="s">
        <v>68</v>
      </c>
      <c r="Q571">
        <v>1</v>
      </c>
      <c r="W571">
        <v>0</v>
      </c>
      <c r="X571">
        <v>-386994921</v>
      </c>
      <c r="Y571">
        <f t="shared" si="266"/>
        <v>0.5</v>
      </c>
      <c r="AA571">
        <v>1.82</v>
      </c>
      <c r="AB571">
        <v>0</v>
      </c>
      <c r="AC571">
        <v>0</v>
      </c>
      <c r="AD571">
        <v>0</v>
      </c>
      <c r="AE571">
        <v>1.82</v>
      </c>
      <c r="AF571">
        <v>0</v>
      </c>
      <c r="AG571">
        <v>0</v>
      </c>
      <c r="AH571">
        <v>0</v>
      </c>
      <c r="AI571">
        <v>1</v>
      </c>
      <c r="AJ571">
        <v>1</v>
      </c>
      <c r="AK571">
        <v>1</v>
      </c>
      <c r="AL571">
        <v>1</v>
      </c>
      <c r="AM571">
        <v>0</v>
      </c>
      <c r="AN571">
        <v>0</v>
      </c>
      <c r="AO571">
        <v>0</v>
      </c>
      <c r="AP571">
        <v>1</v>
      </c>
      <c r="AQ571">
        <v>0</v>
      </c>
      <c r="AR571">
        <v>0</v>
      </c>
      <c r="AS571" t="s">
        <v>3</v>
      </c>
      <c r="AT571">
        <v>0.5</v>
      </c>
      <c r="AU571" t="s">
        <v>3</v>
      </c>
      <c r="AV571">
        <v>0</v>
      </c>
      <c r="AW571">
        <v>2</v>
      </c>
      <c r="AX571">
        <v>69734876</v>
      </c>
      <c r="AY571">
        <v>1</v>
      </c>
      <c r="AZ571">
        <v>0</v>
      </c>
      <c r="BA571">
        <v>575</v>
      </c>
      <c r="BB571">
        <v>3</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CV571">
        <v>0</v>
      </c>
      <c r="CW571">
        <v>0</v>
      </c>
      <c r="CX571">
        <f>ROUND(Y571*Source!I643,9)</f>
        <v>0</v>
      </c>
      <c r="CY571">
        <f>AA571</f>
        <v>1.82</v>
      </c>
      <c r="CZ571">
        <f>AE571</f>
        <v>1.82</v>
      </c>
      <c r="DA571">
        <f>AI571</f>
        <v>1</v>
      </c>
      <c r="DB571">
        <f t="shared" si="267"/>
        <v>0.91</v>
      </c>
      <c r="DC571">
        <f t="shared" si="268"/>
        <v>0</v>
      </c>
      <c r="DD571" t="s">
        <v>3</v>
      </c>
      <c r="DE571" t="s">
        <v>3</v>
      </c>
      <c r="DF571">
        <f t="shared" si="269"/>
        <v>0</v>
      </c>
      <c r="DG571">
        <f t="shared" si="264"/>
        <v>0</v>
      </c>
      <c r="DH571">
        <f t="shared" si="265"/>
        <v>0</v>
      </c>
      <c r="DI571">
        <f t="shared" si="263"/>
        <v>0</v>
      </c>
      <c r="DJ571">
        <f>DF571</f>
        <v>0</v>
      </c>
      <c r="DK571">
        <v>0</v>
      </c>
      <c r="DL571" t="s">
        <v>3</v>
      </c>
      <c r="DM571">
        <v>0</v>
      </c>
      <c r="DN571" t="s">
        <v>3</v>
      </c>
      <c r="DO571">
        <v>0</v>
      </c>
    </row>
    <row r="572" spans="1:119" x14ac:dyDescent="0.2">
      <c r="A572">
        <f>ROW(Source!A643)</f>
        <v>643</v>
      </c>
      <c r="B572">
        <v>69726971</v>
      </c>
      <c r="C572">
        <v>69734859</v>
      </c>
      <c r="D572">
        <v>27387054</v>
      </c>
      <c r="E572">
        <v>1</v>
      </c>
      <c r="F572">
        <v>1</v>
      </c>
      <c r="G572">
        <v>1</v>
      </c>
      <c r="H572">
        <v>3</v>
      </c>
      <c r="I572" t="s">
        <v>404</v>
      </c>
      <c r="J572" t="s">
        <v>406</v>
      </c>
      <c r="K572" t="s">
        <v>405</v>
      </c>
      <c r="L572">
        <v>1348</v>
      </c>
      <c r="N572">
        <v>1009</v>
      </c>
      <c r="O572" t="s">
        <v>78</v>
      </c>
      <c r="P572" t="s">
        <v>78</v>
      </c>
      <c r="Q572">
        <v>1000</v>
      </c>
      <c r="W572">
        <v>0</v>
      </c>
      <c r="X572">
        <v>718622069</v>
      </c>
      <c r="Y572">
        <f t="shared" si="266"/>
        <v>0.02</v>
      </c>
      <c r="AA572">
        <v>11956.78</v>
      </c>
      <c r="AB572">
        <v>0</v>
      </c>
      <c r="AC572">
        <v>0</v>
      </c>
      <c r="AD572">
        <v>0</v>
      </c>
      <c r="AE572">
        <v>11956.78</v>
      </c>
      <c r="AF572">
        <v>0</v>
      </c>
      <c r="AG572">
        <v>0</v>
      </c>
      <c r="AH572">
        <v>0</v>
      </c>
      <c r="AI572">
        <v>1</v>
      </c>
      <c r="AJ572">
        <v>1</v>
      </c>
      <c r="AK572">
        <v>1</v>
      </c>
      <c r="AL572">
        <v>1</v>
      </c>
      <c r="AM572">
        <v>0</v>
      </c>
      <c r="AN572">
        <v>0</v>
      </c>
      <c r="AO572">
        <v>0</v>
      </c>
      <c r="AP572">
        <v>1</v>
      </c>
      <c r="AQ572">
        <v>0</v>
      </c>
      <c r="AR572">
        <v>0</v>
      </c>
      <c r="AS572" t="s">
        <v>3</v>
      </c>
      <c r="AT572">
        <v>0.02</v>
      </c>
      <c r="AU572" t="s">
        <v>3</v>
      </c>
      <c r="AV572">
        <v>0</v>
      </c>
      <c r="AW572">
        <v>1</v>
      </c>
      <c r="AX572">
        <v>-1</v>
      </c>
      <c r="AY572">
        <v>0</v>
      </c>
      <c r="AZ572">
        <v>0</v>
      </c>
      <c r="BA572" t="s">
        <v>3</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0</v>
      </c>
      <c r="CV572">
        <v>0</v>
      </c>
      <c r="CW572">
        <v>0</v>
      </c>
      <c r="CX572">
        <f>ROUND(Y572*Source!I643,9)</f>
        <v>0</v>
      </c>
      <c r="CY572">
        <f>AA572</f>
        <v>11956.78</v>
      </c>
      <c r="CZ572">
        <f>AE572</f>
        <v>11956.78</v>
      </c>
      <c r="DA572">
        <f>AI572</f>
        <v>1</v>
      </c>
      <c r="DB572">
        <f t="shared" si="267"/>
        <v>239.14</v>
      </c>
      <c r="DC572">
        <f t="shared" si="268"/>
        <v>0</v>
      </c>
      <c r="DD572" t="s">
        <v>3</v>
      </c>
      <c r="DE572" t="s">
        <v>3</v>
      </c>
      <c r="DF572">
        <f t="shared" si="269"/>
        <v>0</v>
      </c>
      <c r="DG572">
        <f t="shared" si="264"/>
        <v>0</v>
      </c>
      <c r="DH572">
        <f t="shared" si="265"/>
        <v>0</v>
      </c>
      <c r="DI572">
        <f t="shared" si="263"/>
        <v>0</v>
      </c>
      <c r="DJ572">
        <f>DF572</f>
        <v>0</v>
      </c>
      <c r="DK572">
        <v>0</v>
      </c>
      <c r="DL572" t="s">
        <v>3</v>
      </c>
      <c r="DM572">
        <v>0</v>
      </c>
      <c r="DN572" t="s">
        <v>3</v>
      </c>
      <c r="DO572">
        <v>0</v>
      </c>
    </row>
    <row r="573" spans="1:119" x14ac:dyDescent="0.2">
      <c r="A573">
        <f>ROW(Source!A644)</f>
        <v>644</v>
      </c>
      <c r="B573">
        <v>69726884</v>
      </c>
      <c r="C573">
        <v>69734859</v>
      </c>
      <c r="D573">
        <v>27498374</v>
      </c>
      <c r="E573">
        <v>1</v>
      </c>
      <c r="F573">
        <v>1</v>
      </c>
      <c r="G573">
        <v>1</v>
      </c>
      <c r="H573">
        <v>1</v>
      </c>
      <c r="I573" t="s">
        <v>1030</v>
      </c>
      <c r="J573" t="s">
        <v>3</v>
      </c>
      <c r="K573" t="s">
        <v>1031</v>
      </c>
      <c r="L573">
        <v>1369</v>
      </c>
      <c r="N573">
        <v>1013</v>
      </c>
      <c r="O573" t="s">
        <v>974</v>
      </c>
      <c r="P573" t="s">
        <v>974</v>
      </c>
      <c r="Q573">
        <v>1</v>
      </c>
      <c r="W573">
        <v>0</v>
      </c>
      <c r="X573">
        <v>1538529768</v>
      </c>
      <c r="Y573">
        <f t="shared" si="266"/>
        <v>26.97</v>
      </c>
      <c r="AA573">
        <v>0</v>
      </c>
      <c r="AB573">
        <v>0</v>
      </c>
      <c r="AC573">
        <v>0</v>
      </c>
      <c r="AD573">
        <v>279.72000000000003</v>
      </c>
      <c r="AE573">
        <v>0</v>
      </c>
      <c r="AF573">
        <v>0</v>
      </c>
      <c r="AG573">
        <v>0</v>
      </c>
      <c r="AH573">
        <v>11.03</v>
      </c>
      <c r="AI573">
        <v>1</v>
      </c>
      <c r="AJ573">
        <v>1</v>
      </c>
      <c r="AK573">
        <v>1</v>
      </c>
      <c r="AL573">
        <v>25.36</v>
      </c>
      <c r="AM573">
        <v>5</v>
      </c>
      <c r="AN573">
        <v>0</v>
      </c>
      <c r="AO573">
        <v>1</v>
      </c>
      <c r="AP573">
        <v>0</v>
      </c>
      <c r="AQ573">
        <v>0</v>
      </c>
      <c r="AR573">
        <v>0</v>
      </c>
      <c r="AS573" t="s">
        <v>3</v>
      </c>
      <c r="AT573">
        <v>26.97</v>
      </c>
      <c r="AU573" t="s">
        <v>3</v>
      </c>
      <c r="AV573">
        <v>1</v>
      </c>
      <c r="AW573">
        <v>2</v>
      </c>
      <c r="AX573">
        <v>69734868</v>
      </c>
      <c r="AY573">
        <v>1</v>
      </c>
      <c r="AZ573">
        <v>0</v>
      </c>
      <c r="BA573">
        <v>576</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CU573">
        <f>ROUND(AT573*Source!I644*AH573*AL573,0)</f>
        <v>0</v>
      </c>
      <c r="CV573">
        <f>ROUND(Y573*Source!I644,9)</f>
        <v>0</v>
      </c>
      <c r="CW573">
        <v>0</v>
      </c>
      <c r="CX573">
        <f>ROUND(Y573*Source!I644,9)</f>
        <v>0</v>
      </c>
      <c r="CY573">
        <f>AD573</f>
        <v>279.72000000000003</v>
      </c>
      <c r="CZ573">
        <f>AH573</f>
        <v>11.03</v>
      </c>
      <c r="DA573">
        <f>AL573</f>
        <v>25.36</v>
      </c>
      <c r="DB573">
        <f t="shared" si="267"/>
        <v>297.48</v>
      </c>
      <c r="DC573">
        <f t="shared" si="268"/>
        <v>0</v>
      </c>
      <c r="DD573" t="s">
        <v>3</v>
      </c>
      <c r="DE573" t="s">
        <v>3</v>
      </c>
      <c r="DF573">
        <f t="shared" si="269"/>
        <v>0</v>
      </c>
      <c r="DG573">
        <f t="shared" si="264"/>
        <v>0</v>
      </c>
      <c r="DH573">
        <f t="shared" si="265"/>
        <v>0</v>
      </c>
      <c r="DI573">
        <f>ROUND(ROUND(AH573*AL573,0)*CX573,0)</f>
        <v>0</v>
      </c>
      <c r="DJ573">
        <f>DI573</f>
        <v>0</v>
      </c>
      <c r="DK573">
        <v>0</v>
      </c>
      <c r="DL573" t="s">
        <v>3</v>
      </c>
      <c r="DM573">
        <v>0</v>
      </c>
      <c r="DN573" t="s">
        <v>3</v>
      </c>
      <c r="DO573">
        <v>0</v>
      </c>
    </row>
    <row r="574" spans="1:119" x14ac:dyDescent="0.2">
      <c r="A574">
        <f>ROW(Source!A644)</f>
        <v>644</v>
      </c>
      <c r="B574">
        <v>69726884</v>
      </c>
      <c r="C574">
        <v>69734859</v>
      </c>
      <c r="D574">
        <v>121548</v>
      </c>
      <c r="E574">
        <v>1</v>
      </c>
      <c r="F574">
        <v>1</v>
      </c>
      <c r="G574">
        <v>1</v>
      </c>
      <c r="H574">
        <v>1</v>
      </c>
      <c r="I574" t="s">
        <v>36</v>
      </c>
      <c r="J574" t="s">
        <v>3</v>
      </c>
      <c r="K574" t="s">
        <v>981</v>
      </c>
      <c r="L574">
        <v>608254</v>
      </c>
      <c r="N574">
        <v>1013</v>
      </c>
      <c r="O574" t="s">
        <v>982</v>
      </c>
      <c r="P574" t="s">
        <v>982</v>
      </c>
      <c r="Q574">
        <v>1</v>
      </c>
      <c r="W574">
        <v>0</v>
      </c>
      <c r="X574">
        <v>-185737400</v>
      </c>
      <c r="Y574">
        <f t="shared" si="266"/>
        <v>0.03</v>
      </c>
      <c r="AA574">
        <v>0</v>
      </c>
      <c r="AB574">
        <v>0</v>
      </c>
      <c r="AC574">
        <v>0</v>
      </c>
      <c r="AD574">
        <v>0</v>
      </c>
      <c r="AE574">
        <v>0</v>
      </c>
      <c r="AF574">
        <v>0</v>
      </c>
      <c r="AG574">
        <v>0</v>
      </c>
      <c r="AH574">
        <v>0</v>
      </c>
      <c r="AI574">
        <v>1</v>
      </c>
      <c r="AJ574">
        <v>1</v>
      </c>
      <c r="AK574">
        <v>19.8</v>
      </c>
      <c r="AL574">
        <v>1</v>
      </c>
      <c r="AM574">
        <v>5</v>
      </c>
      <c r="AN574">
        <v>0</v>
      </c>
      <c r="AO574">
        <v>1</v>
      </c>
      <c r="AP574">
        <v>0</v>
      </c>
      <c r="AQ574">
        <v>0</v>
      </c>
      <c r="AR574">
        <v>0</v>
      </c>
      <c r="AS574" t="s">
        <v>3</v>
      </c>
      <c r="AT574">
        <v>0.03</v>
      </c>
      <c r="AU574" t="s">
        <v>3</v>
      </c>
      <c r="AV574">
        <v>2</v>
      </c>
      <c r="AW574">
        <v>2</v>
      </c>
      <c r="AX574">
        <v>69734869</v>
      </c>
      <c r="AY574">
        <v>1</v>
      </c>
      <c r="AZ574">
        <v>0</v>
      </c>
      <c r="BA574">
        <v>577</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CV574">
        <v>0</v>
      </c>
      <c r="CW574">
        <v>0</v>
      </c>
      <c r="CX574">
        <f>ROUND(Y574*Source!I644,9)</f>
        <v>0</v>
      </c>
      <c r="CY574">
        <f>AD574</f>
        <v>0</v>
      </c>
      <c r="CZ574">
        <f>AH574</f>
        <v>0</v>
      </c>
      <c r="DA574">
        <f>AL574</f>
        <v>1</v>
      </c>
      <c r="DB574">
        <f t="shared" si="267"/>
        <v>0</v>
      </c>
      <c r="DC574">
        <f t="shared" si="268"/>
        <v>0</v>
      </c>
      <c r="DD574" t="s">
        <v>3</v>
      </c>
      <c r="DE574" t="s">
        <v>3</v>
      </c>
      <c r="DF574">
        <f t="shared" si="269"/>
        <v>0</v>
      </c>
      <c r="DG574">
        <f t="shared" si="264"/>
        <v>0</v>
      </c>
      <c r="DH574">
        <f>ROUND(ROUND(AG574*AK574,0)*CX574,0)</f>
        <v>0</v>
      </c>
      <c r="DI574">
        <f t="shared" ref="DI574:DI591" si="270">ROUND(ROUND(AH574,0)*CX574,0)</f>
        <v>0</v>
      </c>
      <c r="DJ574">
        <f>DI574</f>
        <v>0</v>
      </c>
      <c r="DK574">
        <v>0</v>
      </c>
      <c r="DL574" t="s">
        <v>3</v>
      </c>
      <c r="DM574">
        <v>0</v>
      </c>
      <c r="DN574" t="s">
        <v>3</v>
      </c>
      <c r="DO574">
        <v>0</v>
      </c>
    </row>
    <row r="575" spans="1:119" x14ac:dyDescent="0.2">
      <c r="A575">
        <f>ROW(Source!A644)</f>
        <v>644</v>
      </c>
      <c r="B575">
        <v>69726884</v>
      </c>
      <c r="C575">
        <v>69734859</v>
      </c>
      <c r="D575">
        <v>27439630</v>
      </c>
      <c r="E575">
        <v>1</v>
      </c>
      <c r="F575">
        <v>1</v>
      </c>
      <c r="G575">
        <v>1</v>
      </c>
      <c r="H575">
        <v>2</v>
      </c>
      <c r="I575" t="s">
        <v>986</v>
      </c>
      <c r="J575" t="s">
        <v>987</v>
      </c>
      <c r="K575" t="s">
        <v>988</v>
      </c>
      <c r="L575">
        <v>1368</v>
      </c>
      <c r="N575">
        <v>1011</v>
      </c>
      <c r="O575" t="s">
        <v>978</v>
      </c>
      <c r="P575" t="s">
        <v>978</v>
      </c>
      <c r="Q575">
        <v>1</v>
      </c>
      <c r="W575">
        <v>0</v>
      </c>
      <c r="X575">
        <v>-72110300</v>
      </c>
      <c r="Y575">
        <f t="shared" si="266"/>
        <v>0.03</v>
      </c>
      <c r="AA575">
        <v>0</v>
      </c>
      <c r="AB575">
        <v>245.16</v>
      </c>
      <c r="AC575">
        <v>269.48</v>
      </c>
      <c r="AD575">
        <v>0</v>
      </c>
      <c r="AE575">
        <v>0</v>
      </c>
      <c r="AF575">
        <v>31.27</v>
      </c>
      <c r="AG575">
        <v>13.61</v>
      </c>
      <c r="AH575">
        <v>0</v>
      </c>
      <c r="AI575">
        <v>1</v>
      </c>
      <c r="AJ575">
        <v>7.84</v>
      </c>
      <c r="AK575">
        <v>19.8</v>
      </c>
      <c r="AL575">
        <v>1</v>
      </c>
      <c r="AM575">
        <v>5</v>
      </c>
      <c r="AN575">
        <v>0</v>
      </c>
      <c r="AO575">
        <v>1</v>
      </c>
      <c r="AP575">
        <v>0</v>
      </c>
      <c r="AQ575">
        <v>0</v>
      </c>
      <c r="AR575">
        <v>0</v>
      </c>
      <c r="AS575" t="s">
        <v>3</v>
      </c>
      <c r="AT575">
        <v>0.03</v>
      </c>
      <c r="AU575" t="s">
        <v>3</v>
      </c>
      <c r="AV575">
        <v>0</v>
      </c>
      <c r="AW575">
        <v>2</v>
      </c>
      <c r="AX575">
        <v>69734870</v>
      </c>
      <c r="AY575">
        <v>1</v>
      </c>
      <c r="AZ575">
        <v>0</v>
      </c>
      <c r="BA575">
        <v>578</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CV575">
        <v>0</v>
      </c>
      <c r="CW575">
        <f>ROUND(Y575*Source!I644*DO575,9)</f>
        <v>0</v>
      </c>
      <c r="CX575">
        <f>ROUND(Y575*Source!I644,9)</f>
        <v>0</v>
      </c>
      <c r="CY575">
        <f>AB575</f>
        <v>245.16</v>
      </c>
      <c r="CZ575">
        <f>AF575</f>
        <v>31.27</v>
      </c>
      <c r="DA575">
        <f>AJ575</f>
        <v>7.84</v>
      </c>
      <c r="DB575">
        <f t="shared" si="267"/>
        <v>0.94</v>
      </c>
      <c r="DC575">
        <f t="shared" si="268"/>
        <v>0.41</v>
      </c>
      <c r="DD575" t="s">
        <v>3</v>
      </c>
      <c r="DE575" t="s">
        <v>3</v>
      </c>
      <c r="DF575">
        <f t="shared" si="269"/>
        <v>0</v>
      </c>
      <c r="DG575">
        <f>ROUND(ROUND(AF575*AJ575,0)*CX575,0)</f>
        <v>0</v>
      </c>
      <c r="DH575">
        <f>ROUND(ROUND(AG575*AK575,0)*CX575,0)</f>
        <v>0</v>
      </c>
      <c r="DI575">
        <f t="shared" si="270"/>
        <v>0</v>
      </c>
      <c r="DJ575">
        <f>DG575</f>
        <v>0</v>
      </c>
      <c r="DK575">
        <v>0</v>
      </c>
      <c r="DL575" t="s">
        <v>3</v>
      </c>
      <c r="DM575">
        <v>0</v>
      </c>
      <c r="DN575" t="s">
        <v>3</v>
      </c>
      <c r="DO575">
        <v>0</v>
      </c>
    </row>
    <row r="576" spans="1:119" x14ac:dyDescent="0.2">
      <c r="A576">
        <f>ROW(Source!A644)</f>
        <v>644</v>
      </c>
      <c r="B576">
        <v>69726884</v>
      </c>
      <c r="C576">
        <v>69734859</v>
      </c>
      <c r="D576">
        <v>27440113</v>
      </c>
      <c r="E576">
        <v>1</v>
      </c>
      <c r="F576">
        <v>1</v>
      </c>
      <c r="G576">
        <v>1</v>
      </c>
      <c r="H576">
        <v>2</v>
      </c>
      <c r="I576" t="s">
        <v>1032</v>
      </c>
      <c r="J576" t="s">
        <v>1033</v>
      </c>
      <c r="K576" t="s">
        <v>1034</v>
      </c>
      <c r="L576">
        <v>1368</v>
      </c>
      <c r="N576">
        <v>1011</v>
      </c>
      <c r="O576" t="s">
        <v>978</v>
      </c>
      <c r="P576" t="s">
        <v>978</v>
      </c>
      <c r="Q576">
        <v>1</v>
      </c>
      <c r="W576">
        <v>0</v>
      </c>
      <c r="X576">
        <v>-1092641070</v>
      </c>
      <c r="Y576">
        <f t="shared" si="266"/>
        <v>0.72</v>
      </c>
      <c r="AA576">
        <v>0</v>
      </c>
      <c r="AB576">
        <v>229.4</v>
      </c>
      <c r="AC576">
        <v>0</v>
      </c>
      <c r="AD576">
        <v>0</v>
      </c>
      <c r="AE576">
        <v>0</v>
      </c>
      <c r="AF576">
        <v>29.26</v>
      </c>
      <c r="AG576">
        <v>0</v>
      </c>
      <c r="AH576">
        <v>0</v>
      </c>
      <c r="AI576">
        <v>1</v>
      </c>
      <c r="AJ576">
        <v>7.84</v>
      </c>
      <c r="AK576">
        <v>19.8</v>
      </c>
      <c r="AL576">
        <v>1</v>
      </c>
      <c r="AM576">
        <v>5</v>
      </c>
      <c r="AN576">
        <v>0</v>
      </c>
      <c r="AO576">
        <v>1</v>
      </c>
      <c r="AP576">
        <v>0</v>
      </c>
      <c r="AQ576">
        <v>0</v>
      </c>
      <c r="AR576">
        <v>0</v>
      </c>
      <c r="AS576" t="s">
        <v>3</v>
      </c>
      <c r="AT576">
        <v>0.72</v>
      </c>
      <c r="AU576" t="s">
        <v>3</v>
      </c>
      <c r="AV576">
        <v>0</v>
      </c>
      <c r="AW576">
        <v>2</v>
      </c>
      <c r="AX576">
        <v>69734871</v>
      </c>
      <c r="AY576">
        <v>1</v>
      </c>
      <c r="AZ576">
        <v>0</v>
      </c>
      <c r="BA576">
        <v>579</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CV576">
        <v>0</v>
      </c>
      <c r="CW576">
        <f>ROUND(Y576*Source!I644*DO576,9)</f>
        <v>0</v>
      </c>
      <c r="CX576">
        <f>ROUND(Y576*Source!I644,9)</f>
        <v>0</v>
      </c>
      <c r="CY576">
        <f>AB576</f>
        <v>229.4</v>
      </c>
      <c r="CZ576">
        <f>AF576</f>
        <v>29.26</v>
      </c>
      <c r="DA576">
        <f>AJ576</f>
        <v>7.84</v>
      </c>
      <c r="DB576">
        <f t="shared" si="267"/>
        <v>21.07</v>
      </c>
      <c r="DC576">
        <f t="shared" si="268"/>
        <v>0</v>
      </c>
      <c r="DD576" t="s">
        <v>3</v>
      </c>
      <c r="DE576" t="s">
        <v>3</v>
      </c>
      <c r="DF576">
        <f t="shared" si="269"/>
        <v>0</v>
      </c>
      <c r="DG576">
        <f>ROUND(ROUND(AF576*AJ576,0)*CX576,0)</f>
        <v>0</v>
      </c>
      <c r="DH576">
        <f>ROUND(ROUND(AG576*AK576,0)*CX576,0)</f>
        <v>0</v>
      </c>
      <c r="DI576">
        <f t="shared" si="270"/>
        <v>0</v>
      </c>
      <c r="DJ576">
        <f>DG576</f>
        <v>0</v>
      </c>
      <c r="DK576">
        <v>0</v>
      </c>
      <c r="DL576" t="s">
        <v>3</v>
      </c>
      <c r="DM576">
        <v>0</v>
      </c>
      <c r="DN576" t="s">
        <v>3</v>
      </c>
      <c r="DO576">
        <v>0</v>
      </c>
    </row>
    <row r="577" spans="1:119" x14ac:dyDescent="0.2">
      <c r="A577">
        <f>ROW(Source!A644)</f>
        <v>644</v>
      </c>
      <c r="B577">
        <v>69726884</v>
      </c>
      <c r="C577">
        <v>69734859</v>
      </c>
      <c r="D577">
        <v>27441197</v>
      </c>
      <c r="E577">
        <v>1</v>
      </c>
      <c r="F577">
        <v>1</v>
      </c>
      <c r="G577">
        <v>1</v>
      </c>
      <c r="H577">
        <v>2</v>
      </c>
      <c r="I577" t="s">
        <v>1035</v>
      </c>
      <c r="J577" t="s">
        <v>1036</v>
      </c>
      <c r="K577" t="s">
        <v>1037</v>
      </c>
      <c r="L577">
        <v>1368</v>
      </c>
      <c r="N577">
        <v>1011</v>
      </c>
      <c r="O577" t="s">
        <v>978</v>
      </c>
      <c r="P577" t="s">
        <v>978</v>
      </c>
      <c r="Q577">
        <v>1</v>
      </c>
      <c r="W577">
        <v>0</v>
      </c>
      <c r="X577">
        <v>-1589430619</v>
      </c>
      <c r="Y577">
        <f t="shared" si="266"/>
        <v>0.25</v>
      </c>
      <c r="AA577">
        <v>0</v>
      </c>
      <c r="AB577">
        <v>21.17</v>
      </c>
      <c r="AC577">
        <v>0</v>
      </c>
      <c r="AD577">
        <v>0</v>
      </c>
      <c r="AE577">
        <v>0</v>
      </c>
      <c r="AF577">
        <v>2.7</v>
      </c>
      <c r="AG577">
        <v>0</v>
      </c>
      <c r="AH577">
        <v>0</v>
      </c>
      <c r="AI577">
        <v>1</v>
      </c>
      <c r="AJ577">
        <v>7.84</v>
      </c>
      <c r="AK577">
        <v>19.8</v>
      </c>
      <c r="AL577">
        <v>1</v>
      </c>
      <c r="AM577">
        <v>5</v>
      </c>
      <c r="AN577">
        <v>0</v>
      </c>
      <c r="AO577">
        <v>1</v>
      </c>
      <c r="AP577">
        <v>0</v>
      </c>
      <c r="AQ577">
        <v>0</v>
      </c>
      <c r="AR577">
        <v>0</v>
      </c>
      <c r="AS577" t="s">
        <v>3</v>
      </c>
      <c r="AT577">
        <v>0.25</v>
      </c>
      <c r="AU577" t="s">
        <v>3</v>
      </c>
      <c r="AV577">
        <v>0</v>
      </c>
      <c r="AW577">
        <v>2</v>
      </c>
      <c r="AX577">
        <v>69734872</v>
      </c>
      <c r="AY577">
        <v>1</v>
      </c>
      <c r="AZ577">
        <v>0</v>
      </c>
      <c r="BA577">
        <v>580</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0</v>
      </c>
      <c r="CV577">
        <v>0</v>
      </c>
      <c r="CW577">
        <f>ROUND(Y577*Source!I644*DO577,9)</f>
        <v>0</v>
      </c>
      <c r="CX577">
        <f>ROUND(Y577*Source!I644,9)</f>
        <v>0</v>
      </c>
      <c r="CY577">
        <f>AB577</f>
        <v>21.17</v>
      </c>
      <c r="CZ577">
        <f>AF577</f>
        <v>2.7</v>
      </c>
      <c r="DA577">
        <f>AJ577</f>
        <v>7.84</v>
      </c>
      <c r="DB577">
        <f t="shared" si="267"/>
        <v>0.68</v>
      </c>
      <c r="DC577">
        <f t="shared" si="268"/>
        <v>0</v>
      </c>
      <c r="DD577" t="s">
        <v>3</v>
      </c>
      <c r="DE577" t="s">
        <v>3</v>
      </c>
      <c r="DF577">
        <f t="shared" si="269"/>
        <v>0</v>
      </c>
      <c r="DG577">
        <f>ROUND(ROUND(AF577*AJ577,0)*CX577,0)</f>
        <v>0</v>
      </c>
      <c r="DH577">
        <f>ROUND(ROUND(AG577*AK577,0)*CX577,0)</f>
        <v>0</v>
      </c>
      <c r="DI577">
        <f t="shared" si="270"/>
        <v>0</v>
      </c>
      <c r="DJ577">
        <f>DG577</f>
        <v>0</v>
      </c>
      <c r="DK577">
        <v>0</v>
      </c>
      <c r="DL577" t="s">
        <v>3</v>
      </c>
      <c r="DM577">
        <v>0</v>
      </c>
      <c r="DN577" t="s">
        <v>3</v>
      </c>
      <c r="DO577">
        <v>0</v>
      </c>
    </row>
    <row r="578" spans="1:119" x14ac:dyDescent="0.2">
      <c r="A578">
        <f>ROW(Source!A644)</f>
        <v>644</v>
      </c>
      <c r="B578">
        <v>69726884</v>
      </c>
      <c r="C578">
        <v>69734859</v>
      </c>
      <c r="D578">
        <v>27441327</v>
      </c>
      <c r="E578">
        <v>1</v>
      </c>
      <c r="F578">
        <v>1</v>
      </c>
      <c r="G578">
        <v>1</v>
      </c>
      <c r="H578">
        <v>2</v>
      </c>
      <c r="I578" t="s">
        <v>975</v>
      </c>
      <c r="J578" t="s">
        <v>976</v>
      </c>
      <c r="K578" t="s">
        <v>977</v>
      </c>
      <c r="L578">
        <v>1368</v>
      </c>
      <c r="N578">
        <v>1011</v>
      </c>
      <c r="O578" t="s">
        <v>978</v>
      </c>
      <c r="P578" t="s">
        <v>978</v>
      </c>
      <c r="Q578">
        <v>1</v>
      </c>
      <c r="W578">
        <v>0</v>
      </c>
      <c r="X578">
        <v>-1583389094</v>
      </c>
      <c r="Y578">
        <f t="shared" si="266"/>
        <v>0.04</v>
      </c>
      <c r="AA578">
        <v>0</v>
      </c>
      <c r="AB578">
        <v>732.02</v>
      </c>
      <c r="AC578">
        <v>231.46</v>
      </c>
      <c r="AD578">
        <v>0</v>
      </c>
      <c r="AE578">
        <v>0</v>
      </c>
      <c r="AF578">
        <v>93.37</v>
      </c>
      <c r="AG578">
        <v>11.69</v>
      </c>
      <c r="AH578">
        <v>0</v>
      </c>
      <c r="AI578">
        <v>1</v>
      </c>
      <c r="AJ578">
        <v>7.84</v>
      </c>
      <c r="AK578">
        <v>19.8</v>
      </c>
      <c r="AL578">
        <v>1</v>
      </c>
      <c r="AM578">
        <v>5</v>
      </c>
      <c r="AN578">
        <v>0</v>
      </c>
      <c r="AO578">
        <v>1</v>
      </c>
      <c r="AP578">
        <v>0</v>
      </c>
      <c r="AQ578">
        <v>0</v>
      </c>
      <c r="AR578">
        <v>0</v>
      </c>
      <c r="AS578" t="s">
        <v>3</v>
      </c>
      <c r="AT578">
        <v>0.04</v>
      </c>
      <c r="AU578" t="s">
        <v>3</v>
      </c>
      <c r="AV578">
        <v>0</v>
      </c>
      <c r="AW578">
        <v>2</v>
      </c>
      <c r="AX578">
        <v>69734873</v>
      </c>
      <c r="AY578">
        <v>1</v>
      </c>
      <c r="AZ578">
        <v>0</v>
      </c>
      <c r="BA578">
        <v>581</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CV578">
        <v>0</v>
      </c>
      <c r="CW578">
        <f>ROUND(Y578*Source!I644*DO578,9)</f>
        <v>0</v>
      </c>
      <c r="CX578">
        <f>ROUND(Y578*Source!I644,9)</f>
        <v>0</v>
      </c>
      <c r="CY578">
        <f>AB578</f>
        <v>732.02</v>
      </c>
      <c r="CZ578">
        <f>AF578</f>
        <v>93.37</v>
      </c>
      <c r="DA578">
        <f>AJ578</f>
        <v>7.84</v>
      </c>
      <c r="DB578">
        <f t="shared" si="267"/>
        <v>3.73</v>
      </c>
      <c r="DC578">
        <f t="shared" si="268"/>
        <v>0.47</v>
      </c>
      <c r="DD578" t="s">
        <v>3</v>
      </c>
      <c r="DE578" t="s">
        <v>3</v>
      </c>
      <c r="DF578">
        <f t="shared" si="269"/>
        <v>0</v>
      </c>
      <c r="DG578">
        <f>ROUND(ROUND(AF578*AJ578,0)*CX578,0)</f>
        <v>0</v>
      </c>
      <c r="DH578">
        <f>ROUND(ROUND(AG578*AK578,0)*CX578,0)</f>
        <v>0</v>
      </c>
      <c r="DI578">
        <f t="shared" si="270"/>
        <v>0</v>
      </c>
      <c r="DJ578">
        <f>DG578</f>
        <v>0</v>
      </c>
      <c r="DK578">
        <v>0</v>
      </c>
      <c r="DL578" t="s">
        <v>3</v>
      </c>
      <c r="DM578">
        <v>0</v>
      </c>
      <c r="DN578" t="s">
        <v>3</v>
      </c>
      <c r="DO578">
        <v>0</v>
      </c>
    </row>
    <row r="579" spans="1:119" x14ac:dyDescent="0.2">
      <c r="A579">
        <f>ROW(Source!A644)</f>
        <v>644</v>
      </c>
      <c r="B579">
        <v>69726884</v>
      </c>
      <c r="C579">
        <v>69734859</v>
      </c>
      <c r="D579">
        <v>27371543</v>
      </c>
      <c r="E579">
        <v>1</v>
      </c>
      <c r="F579">
        <v>1</v>
      </c>
      <c r="G579">
        <v>1</v>
      </c>
      <c r="H579">
        <v>3</v>
      </c>
      <c r="I579" t="s">
        <v>66</v>
      </c>
      <c r="J579" t="s">
        <v>69</v>
      </c>
      <c r="K579" t="s">
        <v>67</v>
      </c>
      <c r="L579">
        <v>1346</v>
      </c>
      <c r="N579">
        <v>1009</v>
      </c>
      <c r="O579" t="s">
        <v>68</v>
      </c>
      <c r="P579" t="s">
        <v>68</v>
      </c>
      <c r="Q579">
        <v>1</v>
      </c>
      <c r="W579">
        <v>0</v>
      </c>
      <c r="X579">
        <v>-386994921</v>
      </c>
      <c r="Y579">
        <f t="shared" si="266"/>
        <v>0.5</v>
      </c>
      <c r="AA579">
        <v>31</v>
      </c>
      <c r="AB579">
        <v>0</v>
      </c>
      <c r="AC579">
        <v>0</v>
      </c>
      <c r="AD579">
        <v>0</v>
      </c>
      <c r="AE579">
        <v>4.2799999999999994</v>
      </c>
      <c r="AF579">
        <v>0</v>
      </c>
      <c r="AG579">
        <v>0</v>
      </c>
      <c r="AH579">
        <v>0</v>
      </c>
      <c r="AI579">
        <v>7.56</v>
      </c>
      <c r="AJ579">
        <v>1</v>
      </c>
      <c r="AK579">
        <v>1</v>
      </c>
      <c r="AL579">
        <v>1</v>
      </c>
      <c r="AM579">
        <v>5</v>
      </c>
      <c r="AN579">
        <v>0</v>
      </c>
      <c r="AO579">
        <v>0</v>
      </c>
      <c r="AP579">
        <v>1</v>
      </c>
      <c r="AQ579">
        <v>0</v>
      </c>
      <c r="AR579">
        <v>0</v>
      </c>
      <c r="AS579" t="s">
        <v>3</v>
      </c>
      <c r="AT579">
        <v>0.5</v>
      </c>
      <c r="AU579" t="s">
        <v>3</v>
      </c>
      <c r="AV579">
        <v>0</v>
      </c>
      <c r="AW579">
        <v>2</v>
      </c>
      <c r="AX579">
        <v>69734876</v>
      </c>
      <c r="AY579">
        <v>1</v>
      </c>
      <c r="AZ579">
        <v>16384</v>
      </c>
      <c r="BA579">
        <v>584</v>
      </c>
      <c r="BB579">
        <v>3</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CV579">
        <v>0</v>
      </c>
      <c r="CW579">
        <v>0</v>
      </c>
      <c r="CX579">
        <f>ROUND(Y579*Source!I644,9)</f>
        <v>0</v>
      </c>
      <c r="CY579">
        <f>AA579</f>
        <v>31</v>
      </c>
      <c r="CZ579">
        <f>AE579</f>
        <v>4.2799999999999994</v>
      </c>
      <c r="DA579">
        <f>AI579</f>
        <v>7.56</v>
      </c>
      <c r="DB579">
        <f t="shared" si="267"/>
        <v>2.14</v>
      </c>
      <c r="DC579">
        <f t="shared" si="268"/>
        <v>0</v>
      </c>
      <c r="DD579" t="s">
        <v>3</v>
      </c>
      <c r="DE579" t="s">
        <v>3</v>
      </c>
      <c r="DF579">
        <f>ROUND(ROUND(AE579*AI579,0)*CX579,0)</f>
        <v>0</v>
      </c>
      <c r="DG579">
        <f t="shared" ref="DG579:DG593" si="271">ROUND(ROUND(AF579,0)*CX579,0)</f>
        <v>0</v>
      </c>
      <c r="DH579">
        <f t="shared" ref="DH579:DH592" si="272">ROUND(ROUND(AG579,0)*CX579,0)</f>
        <v>0</v>
      </c>
      <c r="DI579">
        <f t="shared" si="270"/>
        <v>0</v>
      </c>
      <c r="DJ579">
        <f>DF579</f>
        <v>0</v>
      </c>
      <c r="DK579">
        <v>0</v>
      </c>
      <c r="DL579" t="s">
        <v>3</v>
      </c>
      <c r="DM579">
        <v>0</v>
      </c>
      <c r="DN579" t="s">
        <v>3</v>
      </c>
      <c r="DO579">
        <v>0</v>
      </c>
    </row>
    <row r="580" spans="1:119" x14ac:dyDescent="0.2">
      <c r="A580">
        <f>ROW(Source!A644)</f>
        <v>644</v>
      </c>
      <c r="B580">
        <v>69726884</v>
      </c>
      <c r="C580">
        <v>69734859</v>
      </c>
      <c r="D580">
        <v>27387054</v>
      </c>
      <c r="E580">
        <v>1</v>
      </c>
      <c r="F580">
        <v>1</v>
      </c>
      <c r="G580">
        <v>1</v>
      </c>
      <c r="H580">
        <v>3</v>
      </c>
      <c r="I580" t="s">
        <v>404</v>
      </c>
      <c r="J580" t="s">
        <v>406</v>
      </c>
      <c r="K580" t="s">
        <v>405</v>
      </c>
      <c r="L580">
        <v>1348</v>
      </c>
      <c r="N580">
        <v>1009</v>
      </c>
      <c r="O580" t="s">
        <v>78</v>
      </c>
      <c r="P580" t="s">
        <v>78</v>
      </c>
      <c r="Q580">
        <v>1000</v>
      </c>
      <c r="W580">
        <v>0</v>
      </c>
      <c r="X580">
        <v>718622069</v>
      </c>
      <c r="Y580">
        <f t="shared" si="266"/>
        <v>0.02</v>
      </c>
      <c r="AA580">
        <v>161460</v>
      </c>
      <c r="AB580">
        <v>0</v>
      </c>
      <c r="AC580">
        <v>0</v>
      </c>
      <c r="AD580">
        <v>0</v>
      </c>
      <c r="AE580">
        <v>22328.89</v>
      </c>
      <c r="AF580">
        <v>0</v>
      </c>
      <c r="AG580">
        <v>0</v>
      </c>
      <c r="AH580">
        <v>0</v>
      </c>
      <c r="AI580">
        <v>7.56</v>
      </c>
      <c r="AJ580">
        <v>1</v>
      </c>
      <c r="AK580">
        <v>1</v>
      </c>
      <c r="AL580">
        <v>1</v>
      </c>
      <c r="AM580">
        <v>5</v>
      </c>
      <c r="AN580">
        <v>0</v>
      </c>
      <c r="AO580">
        <v>0</v>
      </c>
      <c r="AP580">
        <v>1</v>
      </c>
      <c r="AQ580">
        <v>0</v>
      </c>
      <c r="AR580">
        <v>0</v>
      </c>
      <c r="AS580" t="s">
        <v>3</v>
      </c>
      <c r="AT580">
        <v>0.02</v>
      </c>
      <c r="AU580" t="s">
        <v>3</v>
      </c>
      <c r="AV580">
        <v>0</v>
      </c>
      <c r="AW580">
        <v>1</v>
      </c>
      <c r="AX580">
        <v>-1</v>
      </c>
      <c r="AY580">
        <v>0</v>
      </c>
      <c r="AZ580">
        <v>0</v>
      </c>
      <c r="BA580" t="s">
        <v>3</v>
      </c>
      <c r="BB580">
        <v>0</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0</v>
      </c>
      <c r="CV580">
        <v>0</v>
      </c>
      <c r="CW580">
        <v>0</v>
      </c>
      <c r="CX580">
        <f>ROUND(Y580*Source!I644,9)</f>
        <v>0</v>
      </c>
      <c r="CY580">
        <f>AA580</f>
        <v>161460</v>
      </c>
      <c r="CZ580">
        <f>AE580</f>
        <v>22328.89</v>
      </c>
      <c r="DA580">
        <f>AI580</f>
        <v>7.56</v>
      </c>
      <c r="DB580">
        <f t="shared" si="267"/>
        <v>446.58</v>
      </c>
      <c r="DC580">
        <f t="shared" si="268"/>
        <v>0</v>
      </c>
      <c r="DD580" t="s">
        <v>3</v>
      </c>
      <c r="DE580" t="s">
        <v>3</v>
      </c>
      <c r="DF580">
        <f>ROUND(ROUND(AE580*AI580,0)*CX580,0)</f>
        <v>0</v>
      </c>
      <c r="DG580">
        <f t="shared" si="271"/>
        <v>0</v>
      </c>
      <c r="DH580">
        <f t="shared" si="272"/>
        <v>0</v>
      </c>
      <c r="DI580">
        <f t="shared" si="270"/>
        <v>0</v>
      </c>
      <c r="DJ580">
        <f>DF580</f>
        <v>0</v>
      </c>
      <c r="DK580">
        <v>0</v>
      </c>
      <c r="DL580" t="s">
        <v>3</v>
      </c>
      <c r="DM580">
        <v>0</v>
      </c>
      <c r="DN580" t="s">
        <v>3</v>
      </c>
      <c r="DO580">
        <v>0</v>
      </c>
    </row>
    <row r="581" spans="1:119" x14ac:dyDescent="0.2">
      <c r="A581">
        <f>ROW(Source!A649)</f>
        <v>649</v>
      </c>
      <c r="B581">
        <v>69726971</v>
      </c>
      <c r="C581">
        <v>69734879</v>
      </c>
      <c r="D581">
        <v>27501160</v>
      </c>
      <c r="E581">
        <v>1</v>
      </c>
      <c r="F581">
        <v>1</v>
      </c>
      <c r="G581">
        <v>1</v>
      </c>
      <c r="H581">
        <v>1</v>
      </c>
      <c r="I581" t="s">
        <v>1038</v>
      </c>
      <c r="J581" t="s">
        <v>3</v>
      </c>
      <c r="K581" t="s">
        <v>1039</v>
      </c>
      <c r="L581">
        <v>1369</v>
      </c>
      <c r="N581">
        <v>1013</v>
      </c>
      <c r="O581" t="s">
        <v>974</v>
      </c>
      <c r="P581" t="s">
        <v>974</v>
      </c>
      <c r="Q581">
        <v>1</v>
      </c>
      <c r="W581">
        <v>0</v>
      </c>
      <c r="X581">
        <v>-772101396</v>
      </c>
      <c r="Y581">
        <f t="shared" si="266"/>
        <v>46.18</v>
      </c>
      <c r="AA581">
        <v>0</v>
      </c>
      <c r="AB581">
        <v>0</v>
      </c>
      <c r="AC581">
        <v>0</v>
      </c>
      <c r="AD581">
        <v>11.37</v>
      </c>
      <c r="AE581">
        <v>0</v>
      </c>
      <c r="AF581">
        <v>0</v>
      </c>
      <c r="AG581">
        <v>0</v>
      </c>
      <c r="AH581">
        <v>11.37</v>
      </c>
      <c r="AI581">
        <v>1</v>
      </c>
      <c r="AJ581">
        <v>1</v>
      </c>
      <c r="AK581">
        <v>1</v>
      </c>
      <c r="AL581">
        <v>1</v>
      </c>
      <c r="AM581">
        <v>0</v>
      </c>
      <c r="AN581">
        <v>0</v>
      </c>
      <c r="AO581">
        <v>1</v>
      </c>
      <c r="AP581">
        <v>0</v>
      </c>
      <c r="AQ581">
        <v>0</v>
      </c>
      <c r="AR581">
        <v>0</v>
      </c>
      <c r="AS581" t="s">
        <v>3</v>
      </c>
      <c r="AT581">
        <v>46.18</v>
      </c>
      <c r="AU581" t="s">
        <v>3</v>
      </c>
      <c r="AV581">
        <v>1</v>
      </c>
      <c r="AW581">
        <v>2</v>
      </c>
      <c r="AX581">
        <v>69734891</v>
      </c>
      <c r="AY581">
        <v>1</v>
      </c>
      <c r="AZ581">
        <v>0</v>
      </c>
      <c r="BA581">
        <v>585</v>
      </c>
      <c r="BB581">
        <v>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0</v>
      </c>
      <c r="CU581">
        <f>ROUND(AT581*Source!I649*AH581*AL581,0)</f>
        <v>0</v>
      </c>
      <c r="CV581">
        <f>ROUND(Y581*Source!I649,9)</f>
        <v>0</v>
      </c>
      <c r="CW581">
        <v>0</v>
      </c>
      <c r="CX581">
        <f>ROUND(Y581*Source!I649,9)</f>
        <v>0</v>
      </c>
      <c r="CY581">
        <f>AD581</f>
        <v>11.37</v>
      </c>
      <c r="CZ581">
        <f>AH581</f>
        <v>11.37</v>
      </c>
      <c r="DA581">
        <f>AL581</f>
        <v>1</v>
      </c>
      <c r="DB581">
        <f t="shared" si="267"/>
        <v>525.07000000000005</v>
      </c>
      <c r="DC581">
        <f t="shared" si="268"/>
        <v>0</v>
      </c>
      <c r="DD581" t="s">
        <v>3</v>
      </c>
      <c r="DE581" t="s">
        <v>3</v>
      </c>
      <c r="DF581">
        <f t="shared" ref="DF581:DF597" si="273">ROUND(ROUND(AE581,0)*CX581,0)</f>
        <v>0</v>
      </c>
      <c r="DG581">
        <f t="shared" si="271"/>
        <v>0</v>
      </c>
      <c r="DH581">
        <f t="shared" si="272"/>
        <v>0</v>
      </c>
      <c r="DI581">
        <f t="shared" si="270"/>
        <v>0</v>
      </c>
      <c r="DJ581">
        <f>DI581</f>
        <v>0</v>
      </c>
      <c r="DK581">
        <v>0</v>
      </c>
      <c r="DL581" t="s">
        <v>3</v>
      </c>
      <c r="DM581">
        <v>0</v>
      </c>
      <c r="DN581" t="s">
        <v>3</v>
      </c>
      <c r="DO581">
        <v>0</v>
      </c>
    </row>
    <row r="582" spans="1:119" x14ac:dyDescent="0.2">
      <c r="A582">
        <f>ROW(Source!A649)</f>
        <v>649</v>
      </c>
      <c r="B582">
        <v>69726971</v>
      </c>
      <c r="C582">
        <v>69734879</v>
      </c>
      <c r="D582">
        <v>121548</v>
      </c>
      <c r="E582">
        <v>1</v>
      </c>
      <c r="F582">
        <v>1</v>
      </c>
      <c r="G582">
        <v>1</v>
      </c>
      <c r="H582">
        <v>1</v>
      </c>
      <c r="I582" t="s">
        <v>36</v>
      </c>
      <c r="J582" t="s">
        <v>3</v>
      </c>
      <c r="K582" t="s">
        <v>981</v>
      </c>
      <c r="L582">
        <v>608254</v>
      </c>
      <c r="N582">
        <v>1013</v>
      </c>
      <c r="O582" t="s">
        <v>982</v>
      </c>
      <c r="P582" t="s">
        <v>982</v>
      </c>
      <c r="Q582">
        <v>1</v>
      </c>
      <c r="W582">
        <v>0</v>
      </c>
      <c r="X582">
        <v>-185737400</v>
      </c>
      <c r="Y582">
        <f t="shared" si="266"/>
        <v>0.39</v>
      </c>
      <c r="AA582">
        <v>0</v>
      </c>
      <c r="AB582">
        <v>0</v>
      </c>
      <c r="AC582">
        <v>0</v>
      </c>
      <c r="AD582">
        <v>0</v>
      </c>
      <c r="AE582">
        <v>0</v>
      </c>
      <c r="AF582">
        <v>0</v>
      </c>
      <c r="AG582">
        <v>0</v>
      </c>
      <c r="AH582">
        <v>0</v>
      </c>
      <c r="AI582">
        <v>1</v>
      </c>
      <c r="AJ582">
        <v>1</v>
      </c>
      <c r="AK582">
        <v>1</v>
      </c>
      <c r="AL582">
        <v>1</v>
      </c>
      <c r="AM582">
        <v>0</v>
      </c>
      <c r="AN582">
        <v>0</v>
      </c>
      <c r="AO582">
        <v>1</v>
      </c>
      <c r="AP582">
        <v>0</v>
      </c>
      <c r="AQ582">
        <v>0</v>
      </c>
      <c r="AR582">
        <v>0</v>
      </c>
      <c r="AS582" t="s">
        <v>3</v>
      </c>
      <c r="AT582">
        <v>0.39</v>
      </c>
      <c r="AU582" t="s">
        <v>3</v>
      </c>
      <c r="AV582">
        <v>2</v>
      </c>
      <c r="AW582">
        <v>2</v>
      </c>
      <c r="AX582">
        <v>69734892</v>
      </c>
      <c r="AY582">
        <v>1</v>
      </c>
      <c r="AZ582">
        <v>0</v>
      </c>
      <c r="BA582">
        <v>586</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CV582">
        <v>0</v>
      </c>
      <c r="CW582">
        <v>0</v>
      </c>
      <c r="CX582">
        <f>ROUND(Y582*Source!I649,9)</f>
        <v>0</v>
      </c>
      <c r="CY582">
        <f>AD582</f>
        <v>0</v>
      </c>
      <c r="CZ582">
        <f>AH582</f>
        <v>0</v>
      </c>
      <c r="DA582">
        <f>AL582</f>
        <v>1</v>
      </c>
      <c r="DB582">
        <f t="shared" si="267"/>
        <v>0</v>
      </c>
      <c r="DC582">
        <f t="shared" si="268"/>
        <v>0</v>
      </c>
      <c r="DD582" t="s">
        <v>3</v>
      </c>
      <c r="DE582" t="s">
        <v>3</v>
      </c>
      <c r="DF582">
        <f t="shared" si="273"/>
        <v>0</v>
      </c>
      <c r="DG582">
        <f t="shared" si="271"/>
        <v>0</v>
      </c>
      <c r="DH582">
        <f t="shared" si="272"/>
        <v>0</v>
      </c>
      <c r="DI582">
        <f t="shared" si="270"/>
        <v>0</v>
      </c>
      <c r="DJ582">
        <f>DI582</f>
        <v>0</v>
      </c>
      <c r="DK582">
        <v>0</v>
      </c>
      <c r="DL582" t="s">
        <v>3</v>
      </c>
      <c r="DM582">
        <v>0</v>
      </c>
      <c r="DN582" t="s">
        <v>3</v>
      </c>
      <c r="DO582">
        <v>0</v>
      </c>
    </row>
    <row r="583" spans="1:119" x14ac:dyDescent="0.2">
      <c r="A583">
        <f>ROW(Source!A649)</f>
        <v>649</v>
      </c>
      <c r="B583">
        <v>69726971</v>
      </c>
      <c r="C583">
        <v>69734879</v>
      </c>
      <c r="D583">
        <v>27439630</v>
      </c>
      <c r="E583">
        <v>1</v>
      </c>
      <c r="F583">
        <v>1</v>
      </c>
      <c r="G583">
        <v>1</v>
      </c>
      <c r="H583">
        <v>2</v>
      </c>
      <c r="I583" t="s">
        <v>986</v>
      </c>
      <c r="J583" t="s">
        <v>987</v>
      </c>
      <c r="K583" t="s">
        <v>988</v>
      </c>
      <c r="L583">
        <v>1368</v>
      </c>
      <c r="N583">
        <v>1011</v>
      </c>
      <c r="O583" t="s">
        <v>978</v>
      </c>
      <c r="P583" t="s">
        <v>978</v>
      </c>
      <c r="Q583">
        <v>1</v>
      </c>
      <c r="W583">
        <v>0</v>
      </c>
      <c r="X583">
        <v>-72110300</v>
      </c>
      <c r="Y583">
        <f t="shared" si="266"/>
        <v>0.39</v>
      </c>
      <c r="AA583">
        <v>0</v>
      </c>
      <c r="AB583">
        <v>31.27</v>
      </c>
      <c r="AC583">
        <v>13.61</v>
      </c>
      <c r="AD583">
        <v>0</v>
      </c>
      <c r="AE583">
        <v>0</v>
      </c>
      <c r="AF583">
        <v>31.27</v>
      </c>
      <c r="AG583">
        <v>13.61</v>
      </c>
      <c r="AH583">
        <v>0</v>
      </c>
      <c r="AI583">
        <v>1</v>
      </c>
      <c r="AJ583">
        <v>1</v>
      </c>
      <c r="AK583">
        <v>1</v>
      </c>
      <c r="AL583">
        <v>1</v>
      </c>
      <c r="AM583">
        <v>0</v>
      </c>
      <c r="AN583">
        <v>0</v>
      </c>
      <c r="AO583">
        <v>1</v>
      </c>
      <c r="AP583">
        <v>0</v>
      </c>
      <c r="AQ583">
        <v>0</v>
      </c>
      <c r="AR583">
        <v>0</v>
      </c>
      <c r="AS583" t="s">
        <v>3</v>
      </c>
      <c r="AT583">
        <v>0.39</v>
      </c>
      <c r="AU583" t="s">
        <v>3</v>
      </c>
      <c r="AV583">
        <v>0</v>
      </c>
      <c r="AW583">
        <v>2</v>
      </c>
      <c r="AX583">
        <v>69734893</v>
      </c>
      <c r="AY583">
        <v>1</v>
      </c>
      <c r="AZ583">
        <v>0</v>
      </c>
      <c r="BA583">
        <v>587</v>
      </c>
      <c r="BB583">
        <v>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0</v>
      </c>
      <c r="CV583">
        <v>0</v>
      </c>
      <c r="CW583">
        <f>ROUND(Y583*Source!I649*DO583,9)</f>
        <v>0</v>
      </c>
      <c r="CX583">
        <f>ROUND(Y583*Source!I649,9)</f>
        <v>0</v>
      </c>
      <c r="CY583">
        <f>AB583</f>
        <v>31.27</v>
      </c>
      <c r="CZ583">
        <f>AF583</f>
        <v>31.27</v>
      </c>
      <c r="DA583">
        <f>AJ583</f>
        <v>1</v>
      </c>
      <c r="DB583">
        <f t="shared" si="267"/>
        <v>12.2</v>
      </c>
      <c r="DC583">
        <f t="shared" si="268"/>
        <v>5.31</v>
      </c>
      <c r="DD583" t="s">
        <v>3</v>
      </c>
      <c r="DE583" t="s">
        <v>3</v>
      </c>
      <c r="DF583">
        <f t="shared" si="273"/>
        <v>0</v>
      </c>
      <c r="DG583">
        <f t="shared" si="271"/>
        <v>0</v>
      </c>
      <c r="DH583">
        <f t="shared" si="272"/>
        <v>0</v>
      </c>
      <c r="DI583">
        <f t="shared" si="270"/>
        <v>0</v>
      </c>
      <c r="DJ583">
        <f>DG583</f>
        <v>0</v>
      </c>
      <c r="DK583">
        <v>0</v>
      </c>
      <c r="DL583" t="s">
        <v>3</v>
      </c>
      <c r="DM583">
        <v>0</v>
      </c>
      <c r="DN583" t="s">
        <v>3</v>
      </c>
      <c r="DO583">
        <v>0</v>
      </c>
    </row>
    <row r="584" spans="1:119" x14ac:dyDescent="0.2">
      <c r="A584">
        <f>ROW(Source!A649)</f>
        <v>649</v>
      </c>
      <c r="B584">
        <v>69726971</v>
      </c>
      <c r="C584">
        <v>69734879</v>
      </c>
      <c r="D584">
        <v>27440113</v>
      </c>
      <c r="E584">
        <v>1</v>
      </c>
      <c r="F584">
        <v>1</v>
      </c>
      <c r="G584">
        <v>1</v>
      </c>
      <c r="H584">
        <v>2</v>
      </c>
      <c r="I584" t="s">
        <v>1032</v>
      </c>
      <c r="J584" t="s">
        <v>1033</v>
      </c>
      <c r="K584" t="s">
        <v>1034</v>
      </c>
      <c r="L584">
        <v>1368</v>
      </c>
      <c r="N584">
        <v>1011</v>
      </c>
      <c r="O584" t="s">
        <v>978</v>
      </c>
      <c r="P584" t="s">
        <v>978</v>
      </c>
      <c r="Q584">
        <v>1</v>
      </c>
      <c r="W584">
        <v>0</v>
      </c>
      <c r="X584">
        <v>-1092641070</v>
      </c>
      <c r="Y584">
        <f t="shared" si="266"/>
        <v>8.0500000000000007</v>
      </c>
      <c r="AA584">
        <v>0</v>
      </c>
      <c r="AB584">
        <v>29.26</v>
      </c>
      <c r="AC584">
        <v>0</v>
      </c>
      <c r="AD584">
        <v>0</v>
      </c>
      <c r="AE584">
        <v>0</v>
      </c>
      <c r="AF584">
        <v>29.26</v>
      </c>
      <c r="AG584">
        <v>0</v>
      </c>
      <c r="AH584">
        <v>0</v>
      </c>
      <c r="AI584">
        <v>1</v>
      </c>
      <c r="AJ584">
        <v>1</v>
      </c>
      <c r="AK584">
        <v>1</v>
      </c>
      <c r="AL584">
        <v>1</v>
      </c>
      <c r="AM584">
        <v>0</v>
      </c>
      <c r="AN584">
        <v>0</v>
      </c>
      <c r="AO584">
        <v>1</v>
      </c>
      <c r="AP584">
        <v>0</v>
      </c>
      <c r="AQ584">
        <v>0</v>
      </c>
      <c r="AR584">
        <v>0</v>
      </c>
      <c r="AS584" t="s">
        <v>3</v>
      </c>
      <c r="AT584">
        <v>8.0500000000000007</v>
      </c>
      <c r="AU584" t="s">
        <v>3</v>
      </c>
      <c r="AV584">
        <v>0</v>
      </c>
      <c r="AW584">
        <v>2</v>
      </c>
      <c r="AX584">
        <v>69734894</v>
      </c>
      <c r="AY584">
        <v>1</v>
      </c>
      <c r="AZ584">
        <v>0</v>
      </c>
      <c r="BA584">
        <v>588</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0</v>
      </c>
      <c r="CV584">
        <v>0</v>
      </c>
      <c r="CW584">
        <f>ROUND(Y584*Source!I649*DO584,9)</f>
        <v>0</v>
      </c>
      <c r="CX584">
        <f>ROUND(Y584*Source!I649,9)</f>
        <v>0</v>
      </c>
      <c r="CY584">
        <f>AB584</f>
        <v>29.26</v>
      </c>
      <c r="CZ584">
        <f>AF584</f>
        <v>29.26</v>
      </c>
      <c r="DA584">
        <f>AJ584</f>
        <v>1</v>
      </c>
      <c r="DB584">
        <f t="shared" si="267"/>
        <v>235.54</v>
      </c>
      <c r="DC584">
        <f t="shared" si="268"/>
        <v>0</v>
      </c>
      <c r="DD584" t="s">
        <v>3</v>
      </c>
      <c r="DE584" t="s">
        <v>3</v>
      </c>
      <c r="DF584">
        <f t="shared" si="273"/>
        <v>0</v>
      </c>
      <c r="DG584">
        <f t="shared" si="271"/>
        <v>0</v>
      </c>
      <c r="DH584">
        <f t="shared" si="272"/>
        <v>0</v>
      </c>
      <c r="DI584">
        <f t="shared" si="270"/>
        <v>0</v>
      </c>
      <c r="DJ584">
        <f>DG584</f>
        <v>0</v>
      </c>
      <c r="DK584">
        <v>0</v>
      </c>
      <c r="DL584" t="s">
        <v>3</v>
      </c>
      <c r="DM584">
        <v>0</v>
      </c>
      <c r="DN584" t="s">
        <v>3</v>
      </c>
      <c r="DO584">
        <v>0</v>
      </c>
    </row>
    <row r="585" spans="1:119" x14ac:dyDescent="0.2">
      <c r="A585">
        <f>ROW(Source!A649)</f>
        <v>649</v>
      </c>
      <c r="B585">
        <v>69726971</v>
      </c>
      <c r="C585">
        <v>69734879</v>
      </c>
      <c r="D585">
        <v>27441197</v>
      </c>
      <c r="E585">
        <v>1</v>
      </c>
      <c r="F585">
        <v>1</v>
      </c>
      <c r="G585">
        <v>1</v>
      </c>
      <c r="H585">
        <v>2</v>
      </c>
      <c r="I585" t="s">
        <v>1035</v>
      </c>
      <c r="J585" t="s">
        <v>1036</v>
      </c>
      <c r="K585" t="s">
        <v>1037</v>
      </c>
      <c r="L585">
        <v>1368</v>
      </c>
      <c r="N585">
        <v>1011</v>
      </c>
      <c r="O585" t="s">
        <v>978</v>
      </c>
      <c r="P585" t="s">
        <v>978</v>
      </c>
      <c r="Q585">
        <v>1</v>
      </c>
      <c r="W585">
        <v>0</v>
      </c>
      <c r="X585">
        <v>-1589430619</v>
      </c>
      <c r="Y585">
        <f t="shared" si="266"/>
        <v>6</v>
      </c>
      <c r="AA585">
        <v>0</v>
      </c>
      <c r="AB585">
        <v>2.7</v>
      </c>
      <c r="AC585">
        <v>0</v>
      </c>
      <c r="AD585">
        <v>0</v>
      </c>
      <c r="AE585">
        <v>0</v>
      </c>
      <c r="AF585">
        <v>2.7</v>
      </c>
      <c r="AG585">
        <v>0</v>
      </c>
      <c r="AH585">
        <v>0</v>
      </c>
      <c r="AI585">
        <v>1</v>
      </c>
      <c r="AJ585">
        <v>1</v>
      </c>
      <c r="AK585">
        <v>1</v>
      </c>
      <c r="AL585">
        <v>1</v>
      </c>
      <c r="AM585">
        <v>0</v>
      </c>
      <c r="AN585">
        <v>0</v>
      </c>
      <c r="AO585">
        <v>1</v>
      </c>
      <c r="AP585">
        <v>0</v>
      </c>
      <c r="AQ585">
        <v>0</v>
      </c>
      <c r="AR585">
        <v>0</v>
      </c>
      <c r="AS585" t="s">
        <v>3</v>
      </c>
      <c r="AT585">
        <v>6</v>
      </c>
      <c r="AU585" t="s">
        <v>3</v>
      </c>
      <c r="AV585">
        <v>0</v>
      </c>
      <c r="AW585">
        <v>2</v>
      </c>
      <c r="AX585">
        <v>69734895</v>
      </c>
      <c r="AY585">
        <v>1</v>
      </c>
      <c r="AZ585">
        <v>0</v>
      </c>
      <c r="BA585">
        <v>589</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CV585">
        <v>0</v>
      </c>
      <c r="CW585">
        <f>ROUND(Y585*Source!I649*DO585,9)</f>
        <v>0</v>
      </c>
      <c r="CX585">
        <f>ROUND(Y585*Source!I649,9)</f>
        <v>0</v>
      </c>
      <c r="CY585">
        <f>AB585</f>
        <v>2.7</v>
      </c>
      <c r="CZ585">
        <f>AF585</f>
        <v>2.7</v>
      </c>
      <c r="DA585">
        <f>AJ585</f>
        <v>1</v>
      </c>
      <c r="DB585">
        <f t="shared" si="267"/>
        <v>16.2</v>
      </c>
      <c r="DC585">
        <f t="shared" si="268"/>
        <v>0</v>
      </c>
      <c r="DD585" t="s">
        <v>3</v>
      </c>
      <c r="DE585" t="s">
        <v>3</v>
      </c>
      <c r="DF585">
        <f t="shared" si="273"/>
        <v>0</v>
      </c>
      <c r="DG585">
        <f t="shared" si="271"/>
        <v>0</v>
      </c>
      <c r="DH585">
        <f t="shared" si="272"/>
        <v>0</v>
      </c>
      <c r="DI585">
        <f t="shared" si="270"/>
        <v>0</v>
      </c>
      <c r="DJ585">
        <f>DG585</f>
        <v>0</v>
      </c>
      <c r="DK585">
        <v>0</v>
      </c>
      <c r="DL585" t="s">
        <v>3</v>
      </c>
      <c r="DM585">
        <v>0</v>
      </c>
      <c r="DN585" t="s">
        <v>3</v>
      </c>
      <c r="DO585">
        <v>0</v>
      </c>
    </row>
    <row r="586" spans="1:119" x14ac:dyDescent="0.2">
      <c r="A586">
        <f>ROW(Source!A649)</f>
        <v>649</v>
      </c>
      <c r="B586">
        <v>69726971</v>
      </c>
      <c r="C586">
        <v>69734879</v>
      </c>
      <c r="D586">
        <v>27441327</v>
      </c>
      <c r="E586">
        <v>1</v>
      </c>
      <c r="F586">
        <v>1</v>
      </c>
      <c r="G586">
        <v>1</v>
      </c>
      <c r="H586">
        <v>2</v>
      </c>
      <c r="I586" t="s">
        <v>975</v>
      </c>
      <c r="J586" t="s">
        <v>976</v>
      </c>
      <c r="K586" t="s">
        <v>977</v>
      </c>
      <c r="L586">
        <v>1368</v>
      </c>
      <c r="N586">
        <v>1011</v>
      </c>
      <c r="O586" t="s">
        <v>978</v>
      </c>
      <c r="P586" t="s">
        <v>978</v>
      </c>
      <c r="Q586">
        <v>1</v>
      </c>
      <c r="W586">
        <v>0</v>
      </c>
      <c r="X586">
        <v>-1583389094</v>
      </c>
      <c r="Y586">
        <f t="shared" si="266"/>
        <v>0.59</v>
      </c>
      <c r="AA586">
        <v>0</v>
      </c>
      <c r="AB586">
        <v>93.37</v>
      </c>
      <c r="AC586">
        <v>11.69</v>
      </c>
      <c r="AD586">
        <v>0</v>
      </c>
      <c r="AE586">
        <v>0</v>
      </c>
      <c r="AF586">
        <v>93.37</v>
      </c>
      <c r="AG586">
        <v>11.69</v>
      </c>
      <c r="AH586">
        <v>0</v>
      </c>
      <c r="AI586">
        <v>1</v>
      </c>
      <c r="AJ586">
        <v>1</v>
      </c>
      <c r="AK586">
        <v>1</v>
      </c>
      <c r="AL586">
        <v>1</v>
      </c>
      <c r="AM586">
        <v>0</v>
      </c>
      <c r="AN586">
        <v>0</v>
      </c>
      <c r="AO586">
        <v>1</v>
      </c>
      <c r="AP586">
        <v>0</v>
      </c>
      <c r="AQ586">
        <v>0</v>
      </c>
      <c r="AR586">
        <v>0</v>
      </c>
      <c r="AS586" t="s">
        <v>3</v>
      </c>
      <c r="AT586">
        <v>0.59</v>
      </c>
      <c r="AU586" t="s">
        <v>3</v>
      </c>
      <c r="AV586">
        <v>0</v>
      </c>
      <c r="AW586">
        <v>2</v>
      </c>
      <c r="AX586">
        <v>69734896</v>
      </c>
      <c r="AY586">
        <v>1</v>
      </c>
      <c r="AZ586">
        <v>0</v>
      </c>
      <c r="BA586">
        <v>590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CV586">
        <v>0</v>
      </c>
      <c r="CW586">
        <f>ROUND(Y586*Source!I649*DO586,9)</f>
        <v>0</v>
      </c>
      <c r="CX586">
        <f>ROUND(Y586*Source!I649,9)</f>
        <v>0</v>
      </c>
      <c r="CY586">
        <f>AB586</f>
        <v>93.37</v>
      </c>
      <c r="CZ586">
        <f>AF586</f>
        <v>93.37</v>
      </c>
      <c r="DA586">
        <f>AJ586</f>
        <v>1</v>
      </c>
      <c r="DB586">
        <f t="shared" si="267"/>
        <v>55.09</v>
      </c>
      <c r="DC586">
        <f t="shared" si="268"/>
        <v>6.9</v>
      </c>
      <c r="DD586" t="s">
        <v>3</v>
      </c>
      <c r="DE586" t="s">
        <v>3</v>
      </c>
      <c r="DF586">
        <f t="shared" si="273"/>
        <v>0</v>
      </c>
      <c r="DG586">
        <f t="shared" si="271"/>
        <v>0</v>
      </c>
      <c r="DH586">
        <f t="shared" si="272"/>
        <v>0</v>
      </c>
      <c r="DI586">
        <f t="shared" si="270"/>
        <v>0</v>
      </c>
      <c r="DJ586">
        <f>DG586</f>
        <v>0</v>
      </c>
      <c r="DK586">
        <v>0</v>
      </c>
      <c r="DL586" t="s">
        <v>3</v>
      </c>
      <c r="DM586">
        <v>0</v>
      </c>
      <c r="DN586" t="s">
        <v>3</v>
      </c>
      <c r="DO586">
        <v>0</v>
      </c>
    </row>
    <row r="587" spans="1:119" x14ac:dyDescent="0.2">
      <c r="A587">
        <f>ROW(Source!A649)</f>
        <v>649</v>
      </c>
      <c r="B587">
        <v>69726971</v>
      </c>
      <c r="C587">
        <v>69734879</v>
      </c>
      <c r="D587">
        <v>27372116</v>
      </c>
      <c r="E587">
        <v>1</v>
      </c>
      <c r="F587">
        <v>1</v>
      </c>
      <c r="G587">
        <v>1</v>
      </c>
      <c r="H587">
        <v>3</v>
      </c>
      <c r="I587" t="s">
        <v>414</v>
      </c>
      <c r="J587" t="s">
        <v>416</v>
      </c>
      <c r="K587" t="s">
        <v>415</v>
      </c>
      <c r="L587">
        <v>1348</v>
      </c>
      <c r="N587">
        <v>1009</v>
      </c>
      <c r="O587" t="s">
        <v>78</v>
      </c>
      <c r="P587" t="s">
        <v>78</v>
      </c>
      <c r="Q587">
        <v>1000</v>
      </c>
      <c r="W587">
        <v>0</v>
      </c>
      <c r="X587">
        <v>1401155302</v>
      </c>
      <c r="Y587">
        <f t="shared" si="266"/>
        <v>0.28899999999999998</v>
      </c>
      <c r="AA587">
        <v>1391.4</v>
      </c>
      <c r="AB587">
        <v>0</v>
      </c>
      <c r="AC587">
        <v>0</v>
      </c>
      <c r="AD587">
        <v>0</v>
      </c>
      <c r="AE587">
        <v>1391.4</v>
      </c>
      <c r="AF587">
        <v>0</v>
      </c>
      <c r="AG587">
        <v>0</v>
      </c>
      <c r="AH587">
        <v>0</v>
      </c>
      <c r="AI587">
        <v>1</v>
      </c>
      <c r="AJ587">
        <v>1</v>
      </c>
      <c r="AK587">
        <v>1</v>
      </c>
      <c r="AL587">
        <v>1</v>
      </c>
      <c r="AM587">
        <v>0</v>
      </c>
      <c r="AN587">
        <v>0</v>
      </c>
      <c r="AO587">
        <v>0</v>
      </c>
      <c r="AP587">
        <v>1</v>
      </c>
      <c r="AQ587">
        <v>0</v>
      </c>
      <c r="AR587">
        <v>0</v>
      </c>
      <c r="AS587" t="s">
        <v>3</v>
      </c>
      <c r="AT587">
        <v>0.28899999999999998</v>
      </c>
      <c r="AU587" t="s">
        <v>3</v>
      </c>
      <c r="AV587">
        <v>0</v>
      </c>
      <c r="AW587">
        <v>2</v>
      </c>
      <c r="AX587">
        <v>69734898</v>
      </c>
      <c r="AY587">
        <v>1</v>
      </c>
      <c r="AZ587">
        <v>0</v>
      </c>
      <c r="BA587">
        <v>592</v>
      </c>
      <c r="BB587">
        <v>3</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CV587">
        <v>0</v>
      </c>
      <c r="CW587">
        <v>0</v>
      </c>
      <c r="CX587">
        <f>ROUND(Y587*Source!I649,9)</f>
        <v>0</v>
      </c>
      <c r="CY587">
        <f>AA587</f>
        <v>1391.4</v>
      </c>
      <c r="CZ587">
        <f>AE587</f>
        <v>1391.4</v>
      </c>
      <c r="DA587">
        <f>AI587</f>
        <v>1</v>
      </c>
      <c r="DB587">
        <f t="shared" si="267"/>
        <v>402.11</v>
      </c>
      <c r="DC587">
        <f t="shared" si="268"/>
        <v>0</v>
      </c>
      <c r="DD587" t="s">
        <v>3</v>
      </c>
      <c r="DE587" t="s">
        <v>3</v>
      </c>
      <c r="DF587">
        <f t="shared" si="273"/>
        <v>0</v>
      </c>
      <c r="DG587">
        <f t="shared" si="271"/>
        <v>0</v>
      </c>
      <c r="DH587">
        <f t="shared" si="272"/>
        <v>0</v>
      </c>
      <c r="DI587">
        <f t="shared" si="270"/>
        <v>0</v>
      </c>
      <c r="DJ587">
        <f>DF587</f>
        <v>0</v>
      </c>
      <c r="DK587">
        <v>0</v>
      </c>
      <c r="DL587" t="s">
        <v>3</v>
      </c>
      <c r="DM587">
        <v>0</v>
      </c>
      <c r="DN587" t="s">
        <v>3</v>
      </c>
      <c r="DO587">
        <v>0</v>
      </c>
    </row>
    <row r="588" spans="1:119" x14ac:dyDescent="0.2">
      <c r="A588">
        <f>ROW(Source!A649)</f>
        <v>649</v>
      </c>
      <c r="B588">
        <v>69726971</v>
      </c>
      <c r="C588">
        <v>69734879</v>
      </c>
      <c r="D588">
        <v>27372117</v>
      </c>
      <c r="E588">
        <v>1</v>
      </c>
      <c r="F588">
        <v>1</v>
      </c>
      <c r="G588">
        <v>1</v>
      </c>
      <c r="H588">
        <v>3</v>
      </c>
      <c r="I588" t="s">
        <v>419</v>
      </c>
      <c r="J588" t="s">
        <v>421</v>
      </c>
      <c r="K588" t="s">
        <v>420</v>
      </c>
      <c r="L588">
        <v>1348</v>
      </c>
      <c r="N588">
        <v>1009</v>
      </c>
      <c r="O588" t="s">
        <v>78</v>
      </c>
      <c r="P588" t="s">
        <v>78</v>
      </c>
      <c r="Q588">
        <v>1000</v>
      </c>
      <c r="W588">
        <v>0</v>
      </c>
      <c r="X588">
        <v>353463573</v>
      </c>
      <c r="Y588">
        <f t="shared" si="266"/>
        <v>5.7000000000000002E-2</v>
      </c>
      <c r="AA588">
        <v>1534.65</v>
      </c>
      <c r="AB588">
        <v>0</v>
      </c>
      <c r="AC588">
        <v>0</v>
      </c>
      <c r="AD588">
        <v>0</v>
      </c>
      <c r="AE588">
        <v>1534.65</v>
      </c>
      <c r="AF588">
        <v>0</v>
      </c>
      <c r="AG588">
        <v>0</v>
      </c>
      <c r="AH588">
        <v>0</v>
      </c>
      <c r="AI588">
        <v>1</v>
      </c>
      <c r="AJ588">
        <v>1</v>
      </c>
      <c r="AK588">
        <v>1</v>
      </c>
      <c r="AL588">
        <v>1</v>
      </c>
      <c r="AM588">
        <v>0</v>
      </c>
      <c r="AN588">
        <v>0</v>
      </c>
      <c r="AO588">
        <v>0</v>
      </c>
      <c r="AP588">
        <v>1</v>
      </c>
      <c r="AQ588">
        <v>0</v>
      </c>
      <c r="AR588">
        <v>0</v>
      </c>
      <c r="AS588" t="s">
        <v>3</v>
      </c>
      <c r="AT588">
        <v>5.7000000000000002E-2</v>
      </c>
      <c r="AU588" t="s">
        <v>3</v>
      </c>
      <c r="AV588">
        <v>0</v>
      </c>
      <c r="AW588">
        <v>2</v>
      </c>
      <c r="AX588">
        <v>69734899</v>
      </c>
      <c r="AY588">
        <v>1</v>
      </c>
      <c r="AZ588">
        <v>0</v>
      </c>
      <c r="BA588">
        <v>593</v>
      </c>
      <c r="BB588">
        <v>3</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CV588">
        <v>0</v>
      </c>
      <c r="CW588">
        <v>0</v>
      </c>
      <c r="CX588">
        <f>ROUND(Y588*Source!I649,9)</f>
        <v>0</v>
      </c>
      <c r="CY588">
        <f>AA588</f>
        <v>1534.65</v>
      </c>
      <c r="CZ588">
        <f>AE588</f>
        <v>1534.65</v>
      </c>
      <c r="DA588">
        <f>AI588</f>
        <v>1</v>
      </c>
      <c r="DB588">
        <f t="shared" si="267"/>
        <v>87.48</v>
      </c>
      <c r="DC588">
        <f t="shared" si="268"/>
        <v>0</v>
      </c>
      <c r="DD588" t="s">
        <v>3</v>
      </c>
      <c r="DE588" t="s">
        <v>3</v>
      </c>
      <c r="DF588">
        <f t="shared" si="273"/>
        <v>0</v>
      </c>
      <c r="DG588">
        <f t="shared" si="271"/>
        <v>0</v>
      </c>
      <c r="DH588">
        <f t="shared" si="272"/>
        <v>0</v>
      </c>
      <c r="DI588">
        <f t="shared" si="270"/>
        <v>0</v>
      </c>
      <c r="DJ588">
        <f>DF588</f>
        <v>0</v>
      </c>
      <c r="DK588">
        <v>0</v>
      </c>
      <c r="DL588" t="s">
        <v>3</v>
      </c>
      <c r="DM588">
        <v>0</v>
      </c>
      <c r="DN588" t="s">
        <v>3</v>
      </c>
      <c r="DO588">
        <v>0</v>
      </c>
    </row>
    <row r="589" spans="1:119" x14ac:dyDescent="0.2">
      <c r="A589">
        <f>ROW(Source!A649)</f>
        <v>649</v>
      </c>
      <c r="B589">
        <v>69726971</v>
      </c>
      <c r="C589">
        <v>69734879</v>
      </c>
      <c r="D589">
        <v>27373116</v>
      </c>
      <c r="E589">
        <v>1</v>
      </c>
      <c r="F589">
        <v>1</v>
      </c>
      <c r="G589">
        <v>1</v>
      </c>
      <c r="H589">
        <v>3</v>
      </c>
      <c r="I589" t="s">
        <v>423</v>
      </c>
      <c r="J589" t="s">
        <v>425</v>
      </c>
      <c r="K589" t="s">
        <v>424</v>
      </c>
      <c r="L589">
        <v>1327</v>
      </c>
      <c r="N589">
        <v>1005</v>
      </c>
      <c r="O589" t="s">
        <v>56</v>
      </c>
      <c r="P589" t="s">
        <v>56</v>
      </c>
      <c r="Q589">
        <v>1</v>
      </c>
      <c r="W589">
        <v>0</v>
      </c>
      <c r="X589">
        <v>1049001139</v>
      </c>
      <c r="Y589">
        <f t="shared" si="266"/>
        <v>116</v>
      </c>
      <c r="AA589">
        <v>5.29</v>
      </c>
      <c r="AB589">
        <v>0</v>
      </c>
      <c r="AC589">
        <v>0</v>
      </c>
      <c r="AD589">
        <v>0</v>
      </c>
      <c r="AE589">
        <v>5.29</v>
      </c>
      <c r="AF589">
        <v>0</v>
      </c>
      <c r="AG589">
        <v>0</v>
      </c>
      <c r="AH589">
        <v>0</v>
      </c>
      <c r="AI589">
        <v>1</v>
      </c>
      <c r="AJ589">
        <v>1</v>
      </c>
      <c r="AK589">
        <v>1</v>
      </c>
      <c r="AL589">
        <v>1</v>
      </c>
      <c r="AM589">
        <v>0</v>
      </c>
      <c r="AN589">
        <v>0</v>
      </c>
      <c r="AO589">
        <v>0</v>
      </c>
      <c r="AP589">
        <v>1</v>
      </c>
      <c r="AQ589">
        <v>0</v>
      </c>
      <c r="AR589">
        <v>0</v>
      </c>
      <c r="AS589" t="s">
        <v>3</v>
      </c>
      <c r="AT589">
        <v>116</v>
      </c>
      <c r="AU589" t="s">
        <v>3</v>
      </c>
      <c r="AV589">
        <v>0</v>
      </c>
      <c r="AW589">
        <v>2</v>
      </c>
      <c r="AX589">
        <v>69734900</v>
      </c>
      <c r="AY589">
        <v>1</v>
      </c>
      <c r="AZ589">
        <v>0</v>
      </c>
      <c r="BA589">
        <v>594</v>
      </c>
      <c r="BB589">
        <v>3</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CV589">
        <v>0</v>
      </c>
      <c r="CW589">
        <v>0</v>
      </c>
      <c r="CX589">
        <f>ROUND(Y589*Source!I649,9)</f>
        <v>0</v>
      </c>
      <c r="CY589">
        <f>AA589</f>
        <v>5.29</v>
      </c>
      <c r="CZ589">
        <f>AE589</f>
        <v>5.29</v>
      </c>
      <c r="DA589">
        <f>AI589</f>
        <v>1</v>
      </c>
      <c r="DB589">
        <f t="shared" si="267"/>
        <v>613.64</v>
      </c>
      <c r="DC589">
        <f t="shared" si="268"/>
        <v>0</v>
      </c>
      <c r="DD589" t="s">
        <v>3</v>
      </c>
      <c r="DE589" t="s">
        <v>3</v>
      </c>
      <c r="DF589">
        <f t="shared" si="273"/>
        <v>0</v>
      </c>
      <c r="DG589">
        <f t="shared" si="271"/>
        <v>0</v>
      </c>
      <c r="DH589">
        <f t="shared" si="272"/>
        <v>0</v>
      </c>
      <c r="DI589">
        <f t="shared" si="270"/>
        <v>0</v>
      </c>
      <c r="DJ589">
        <f>DF589</f>
        <v>0</v>
      </c>
      <c r="DK589">
        <v>0</v>
      </c>
      <c r="DL589" t="s">
        <v>3</v>
      </c>
      <c r="DM589">
        <v>0</v>
      </c>
      <c r="DN589" t="s">
        <v>3</v>
      </c>
      <c r="DO589">
        <v>0</v>
      </c>
    </row>
    <row r="590" spans="1:119" x14ac:dyDescent="0.2">
      <c r="A590">
        <f>ROW(Source!A649)</f>
        <v>649</v>
      </c>
      <c r="B590">
        <v>69726971</v>
      </c>
      <c r="C590">
        <v>69734879</v>
      </c>
      <c r="D590">
        <v>27371032</v>
      </c>
      <c r="E590">
        <v>1</v>
      </c>
      <c r="F590">
        <v>1</v>
      </c>
      <c r="G590">
        <v>1</v>
      </c>
      <c r="H590">
        <v>3</v>
      </c>
      <c r="I590" t="s">
        <v>428</v>
      </c>
      <c r="J590" t="s">
        <v>430</v>
      </c>
      <c r="K590" t="s">
        <v>429</v>
      </c>
      <c r="L590">
        <v>1348</v>
      </c>
      <c r="N590">
        <v>1009</v>
      </c>
      <c r="O590" t="s">
        <v>78</v>
      </c>
      <c r="P590" t="s">
        <v>78</v>
      </c>
      <c r="Q590">
        <v>1000</v>
      </c>
      <c r="W590">
        <v>0</v>
      </c>
      <c r="X590">
        <v>-1245202389</v>
      </c>
      <c r="Y590">
        <f t="shared" si="266"/>
        <v>9.5000000000000001E-2</v>
      </c>
      <c r="AA590">
        <v>5646.9</v>
      </c>
      <c r="AB590">
        <v>0</v>
      </c>
      <c r="AC590">
        <v>0</v>
      </c>
      <c r="AD590">
        <v>0</v>
      </c>
      <c r="AE590">
        <v>5646.9</v>
      </c>
      <c r="AF590">
        <v>0</v>
      </c>
      <c r="AG590">
        <v>0</v>
      </c>
      <c r="AH590">
        <v>0</v>
      </c>
      <c r="AI590">
        <v>1</v>
      </c>
      <c r="AJ590">
        <v>1</v>
      </c>
      <c r="AK590">
        <v>1</v>
      </c>
      <c r="AL590">
        <v>1</v>
      </c>
      <c r="AM590">
        <v>0</v>
      </c>
      <c r="AN590">
        <v>0</v>
      </c>
      <c r="AO590">
        <v>0</v>
      </c>
      <c r="AP590">
        <v>1</v>
      </c>
      <c r="AQ590">
        <v>0</v>
      </c>
      <c r="AR590">
        <v>0</v>
      </c>
      <c r="AS590" t="s">
        <v>3</v>
      </c>
      <c r="AT590">
        <v>9.5000000000000001E-2</v>
      </c>
      <c r="AU590" t="s">
        <v>3</v>
      </c>
      <c r="AV590">
        <v>0</v>
      </c>
      <c r="AW590">
        <v>2</v>
      </c>
      <c r="AX590">
        <v>69734901</v>
      </c>
      <c r="AY590">
        <v>1</v>
      </c>
      <c r="AZ590">
        <v>0</v>
      </c>
      <c r="BA590">
        <v>595</v>
      </c>
      <c r="BB590">
        <v>3</v>
      </c>
      <c r="BC590">
        <v>0</v>
      </c>
      <c r="BD590">
        <v>0</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0</v>
      </c>
      <c r="CV590">
        <v>0</v>
      </c>
      <c r="CW590">
        <v>0</v>
      </c>
      <c r="CX590">
        <f>ROUND(Y590*Source!I649,9)</f>
        <v>0</v>
      </c>
      <c r="CY590">
        <f>AA590</f>
        <v>5646.9</v>
      </c>
      <c r="CZ590">
        <f>AE590</f>
        <v>5646.9</v>
      </c>
      <c r="DA590">
        <f>AI590</f>
        <v>1</v>
      </c>
      <c r="DB590">
        <f t="shared" si="267"/>
        <v>536.46</v>
      </c>
      <c r="DC590">
        <f t="shared" si="268"/>
        <v>0</v>
      </c>
      <c r="DD590" t="s">
        <v>3</v>
      </c>
      <c r="DE590" t="s">
        <v>3</v>
      </c>
      <c r="DF590">
        <f t="shared" si="273"/>
        <v>0</v>
      </c>
      <c r="DG590">
        <f t="shared" si="271"/>
        <v>0</v>
      </c>
      <c r="DH590">
        <f t="shared" si="272"/>
        <v>0</v>
      </c>
      <c r="DI590">
        <f t="shared" si="270"/>
        <v>0</v>
      </c>
      <c r="DJ590">
        <f>DF590</f>
        <v>0</v>
      </c>
      <c r="DK590">
        <v>0</v>
      </c>
      <c r="DL590" t="s">
        <v>3</v>
      </c>
      <c r="DM590">
        <v>0</v>
      </c>
      <c r="DN590" t="s">
        <v>3</v>
      </c>
      <c r="DO590">
        <v>0</v>
      </c>
    </row>
    <row r="591" spans="1:119" x14ac:dyDescent="0.2">
      <c r="A591">
        <f>ROW(Source!A649)</f>
        <v>649</v>
      </c>
      <c r="B591">
        <v>69726971</v>
      </c>
      <c r="C591">
        <v>69734879</v>
      </c>
      <c r="D591">
        <v>27371543</v>
      </c>
      <c r="E591">
        <v>1</v>
      </c>
      <c r="F591">
        <v>1</v>
      </c>
      <c r="G591">
        <v>1</v>
      </c>
      <c r="H591">
        <v>3</v>
      </c>
      <c r="I591" t="s">
        <v>66</v>
      </c>
      <c r="J591" t="s">
        <v>69</v>
      </c>
      <c r="K591" t="s">
        <v>67</v>
      </c>
      <c r="L591">
        <v>1346</v>
      </c>
      <c r="N591">
        <v>1009</v>
      </c>
      <c r="O591" t="s">
        <v>68</v>
      </c>
      <c r="P591" t="s">
        <v>68</v>
      </c>
      <c r="Q591">
        <v>1</v>
      </c>
      <c r="W591">
        <v>0</v>
      </c>
      <c r="X591">
        <v>-386994921</v>
      </c>
      <c r="Y591">
        <f t="shared" si="266"/>
        <v>0.5</v>
      </c>
      <c r="AA591">
        <v>1.82</v>
      </c>
      <c r="AB591">
        <v>0</v>
      </c>
      <c r="AC591">
        <v>0</v>
      </c>
      <c r="AD591">
        <v>0</v>
      </c>
      <c r="AE591">
        <v>1.82</v>
      </c>
      <c r="AF591">
        <v>0</v>
      </c>
      <c r="AG591">
        <v>0</v>
      </c>
      <c r="AH591">
        <v>0</v>
      </c>
      <c r="AI591">
        <v>1</v>
      </c>
      <c r="AJ591">
        <v>1</v>
      </c>
      <c r="AK591">
        <v>1</v>
      </c>
      <c r="AL591">
        <v>1</v>
      </c>
      <c r="AM591">
        <v>0</v>
      </c>
      <c r="AN591">
        <v>0</v>
      </c>
      <c r="AO591">
        <v>0</v>
      </c>
      <c r="AP591">
        <v>1</v>
      </c>
      <c r="AQ591">
        <v>0</v>
      </c>
      <c r="AR591">
        <v>0</v>
      </c>
      <c r="AS591" t="s">
        <v>3</v>
      </c>
      <c r="AT591">
        <v>0.5</v>
      </c>
      <c r="AU591" t="s">
        <v>3</v>
      </c>
      <c r="AV591">
        <v>0</v>
      </c>
      <c r="AW591">
        <v>2</v>
      </c>
      <c r="AX591">
        <v>69734902</v>
      </c>
      <c r="AY591">
        <v>1</v>
      </c>
      <c r="AZ591">
        <v>0</v>
      </c>
      <c r="BA591">
        <v>596</v>
      </c>
      <c r="BB591">
        <v>3</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CV591">
        <v>0</v>
      </c>
      <c r="CW591">
        <v>0</v>
      </c>
      <c r="CX591">
        <f>ROUND(Y591*Source!I649,9)</f>
        <v>0</v>
      </c>
      <c r="CY591">
        <f>AA591</f>
        <v>1.82</v>
      </c>
      <c r="CZ591">
        <f>AE591</f>
        <v>1.82</v>
      </c>
      <c r="DA591">
        <f>AI591</f>
        <v>1</v>
      </c>
      <c r="DB591">
        <f t="shared" si="267"/>
        <v>0.91</v>
      </c>
      <c r="DC591">
        <f t="shared" si="268"/>
        <v>0</v>
      </c>
      <c r="DD591" t="s">
        <v>3</v>
      </c>
      <c r="DE591" t="s">
        <v>3</v>
      </c>
      <c r="DF591">
        <f t="shared" si="273"/>
        <v>0</v>
      </c>
      <c r="DG591">
        <f t="shared" si="271"/>
        <v>0</v>
      </c>
      <c r="DH591">
        <f t="shared" si="272"/>
        <v>0</v>
      </c>
      <c r="DI591">
        <f t="shared" si="270"/>
        <v>0</v>
      </c>
      <c r="DJ591">
        <f>DF591</f>
        <v>0</v>
      </c>
      <c r="DK591">
        <v>0</v>
      </c>
      <c r="DL591" t="s">
        <v>3</v>
      </c>
      <c r="DM591">
        <v>0</v>
      </c>
      <c r="DN591" t="s">
        <v>3</v>
      </c>
      <c r="DO591">
        <v>0</v>
      </c>
    </row>
    <row r="592" spans="1:119" x14ac:dyDescent="0.2">
      <c r="A592">
        <f>ROW(Source!A650)</f>
        <v>650</v>
      </c>
      <c r="B592">
        <v>69726884</v>
      </c>
      <c r="C592">
        <v>69734879</v>
      </c>
      <c r="D592">
        <v>27501160</v>
      </c>
      <c r="E592">
        <v>1</v>
      </c>
      <c r="F592">
        <v>1</v>
      </c>
      <c r="G592">
        <v>1</v>
      </c>
      <c r="H592">
        <v>1</v>
      </c>
      <c r="I592" t="s">
        <v>1038</v>
      </c>
      <c r="J592" t="s">
        <v>3</v>
      </c>
      <c r="K592" t="s">
        <v>1039</v>
      </c>
      <c r="L592">
        <v>1369</v>
      </c>
      <c r="N592">
        <v>1013</v>
      </c>
      <c r="O592" t="s">
        <v>974</v>
      </c>
      <c r="P592" t="s">
        <v>974</v>
      </c>
      <c r="Q592">
        <v>1</v>
      </c>
      <c r="W592">
        <v>0</v>
      </c>
      <c r="X592">
        <v>-772101396</v>
      </c>
      <c r="Y592">
        <f t="shared" si="266"/>
        <v>46.18</v>
      </c>
      <c r="AA592">
        <v>0</v>
      </c>
      <c r="AB592">
        <v>0</v>
      </c>
      <c r="AC592">
        <v>0</v>
      </c>
      <c r="AD592">
        <v>288.33999999999997</v>
      </c>
      <c r="AE592">
        <v>0</v>
      </c>
      <c r="AF592">
        <v>0</v>
      </c>
      <c r="AG592">
        <v>0</v>
      </c>
      <c r="AH592">
        <v>11.37</v>
      </c>
      <c r="AI592">
        <v>1</v>
      </c>
      <c r="AJ592">
        <v>1</v>
      </c>
      <c r="AK592">
        <v>1</v>
      </c>
      <c r="AL592">
        <v>25.36</v>
      </c>
      <c r="AM592">
        <v>5</v>
      </c>
      <c r="AN592">
        <v>0</v>
      </c>
      <c r="AO592">
        <v>1</v>
      </c>
      <c r="AP592">
        <v>0</v>
      </c>
      <c r="AQ592">
        <v>0</v>
      </c>
      <c r="AR592">
        <v>0</v>
      </c>
      <c r="AS592" t="s">
        <v>3</v>
      </c>
      <c r="AT592">
        <v>46.18</v>
      </c>
      <c r="AU592" t="s">
        <v>3</v>
      </c>
      <c r="AV592">
        <v>1</v>
      </c>
      <c r="AW592">
        <v>2</v>
      </c>
      <c r="AX592">
        <v>69734891</v>
      </c>
      <c r="AY592">
        <v>1</v>
      </c>
      <c r="AZ592">
        <v>0</v>
      </c>
      <c r="BA592">
        <v>598</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CU592">
        <f>ROUND(AT592*Source!I650*AH592*AL592,0)</f>
        <v>0</v>
      </c>
      <c r="CV592">
        <f>ROUND(Y592*Source!I650,9)</f>
        <v>0</v>
      </c>
      <c r="CW592">
        <v>0</v>
      </c>
      <c r="CX592">
        <f>ROUND(Y592*Source!I650,9)</f>
        <v>0</v>
      </c>
      <c r="CY592">
        <f>AD592</f>
        <v>288.33999999999997</v>
      </c>
      <c r="CZ592">
        <f>AH592</f>
        <v>11.37</v>
      </c>
      <c r="DA592">
        <f>AL592</f>
        <v>25.36</v>
      </c>
      <c r="DB592">
        <f t="shared" si="267"/>
        <v>525.07000000000005</v>
      </c>
      <c r="DC592">
        <f t="shared" si="268"/>
        <v>0</v>
      </c>
      <c r="DD592" t="s">
        <v>3</v>
      </c>
      <c r="DE592" t="s">
        <v>3</v>
      </c>
      <c r="DF592">
        <f t="shared" si="273"/>
        <v>0</v>
      </c>
      <c r="DG592">
        <f t="shared" si="271"/>
        <v>0</v>
      </c>
      <c r="DH592">
        <f t="shared" si="272"/>
        <v>0</v>
      </c>
      <c r="DI592">
        <f>ROUND(ROUND(AH592*AL592,0)*CX592,0)</f>
        <v>0</v>
      </c>
      <c r="DJ592">
        <f>DI592</f>
        <v>0</v>
      </c>
      <c r="DK592">
        <v>0</v>
      </c>
      <c r="DL592" t="s">
        <v>3</v>
      </c>
      <c r="DM592">
        <v>0</v>
      </c>
      <c r="DN592" t="s">
        <v>3</v>
      </c>
      <c r="DO592">
        <v>0</v>
      </c>
    </row>
    <row r="593" spans="1:119" x14ac:dyDescent="0.2">
      <c r="A593">
        <f>ROW(Source!A650)</f>
        <v>650</v>
      </c>
      <c r="B593">
        <v>69726884</v>
      </c>
      <c r="C593">
        <v>69734879</v>
      </c>
      <c r="D593">
        <v>121548</v>
      </c>
      <c r="E593">
        <v>1</v>
      </c>
      <c r="F593">
        <v>1</v>
      </c>
      <c r="G593">
        <v>1</v>
      </c>
      <c r="H593">
        <v>1</v>
      </c>
      <c r="I593" t="s">
        <v>36</v>
      </c>
      <c r="J593" t="s">
        <v>3</v>
      </c>
      <c r="K593" t="s">
        <v>981</v>
      </c>
      <c r="L593">
        <v>608254</v>
      </c>
      <c r="N593">
        <v>1013</v>
      </c>
      <c r="O593" t="s">
        <v>982</v>
      </c>
      <c r="P593" t="s">
        <v>982</v>
      </c>
      <c r="Q593">
        <v>1</v>
      </c>
      <c r="W593">
        <v>0</v>
      </c>
      <c r="X593">
        <v>-185737400</v>
      </c>
      <c r="Y593">
        <f t="shared" si="266"/>
        <v>0.39</v>
      </c>
      <c r="AA593">
        <v>0</v>
      </c>
      <c r="AB593">
        <v>0</v>
      </c>
      <c r="AC593">
        <v>0</v>
      </c>
      <c r="AD593">
        <v>0</v>
      </c>
      <c r="AE593">
        <v>0</v>
      </c>
      <c r="AF593">
        <v>0</v>
      </c>
      <c r="AG593">
        <v>0</v>
      </c>
      <c r="AH593">
        <v>0</v>
      </c>
      <c r="AI593">
        <v>1</v>
      </c>
      <c r="AJ593">
        <v>1</v>
      </c>
      <c r="AK593">
        <v>19.8</v>
      </c>
      <c r="AL593">
        <v>1</v>
      </c>
      <c r="AM593">
        <v>5</v>
      </c>
      <c r="AN593">
        <v>0</v>
      </c>
      <c r="AO593">
        <v>1</v>
      </c>
      <c r="AP593">
        <v>0</v>
      </c>
      <c r="AQ593">
        <v>0</v>
      </c>
      <c r="AR593">
        <v>0</v>
      </c>
      <c r="AS593" t="s">
        <v>3</v>
      </c>
      <c r="AT593">
        <v>0.39</v>
      </c>
      <c r="AU593" t="s">
        <v>3</v>
      </c>
      <c r="AV593">
        <v>2</v>
      </c>
      <c r="AW593">
        <v>2</v>
      </c>
      <c r="AX593">
        <v>69734892</v>
      </c>
      <c r="AY593">
        <v>1</v>
      </c>
      <c r="AZ593">
        <v>0</v>
      </c>
      <c r="BA593">
        <v>599</v>
      </c>
      <c r="BB593">
        <v>0</v>
      </c>
      <c r="BC593">
        <v>0</v>
      </c>
      <c r="BD593">
        <v>0</v>
      </c>
      <c r="BE593">
        <v>0</v>
      </c>
      <c r="BF593">
        <v>0</v>
      </c>
      <c r="BG593">
        <v>0</v>
      </c>
      <c r="BH593">
        <v>0</v>
      </c>
      <c r="BI593">
        <v>0</v>
      </c>
      <c r="BJ593">
        <v>0</v>
      </c>
      <c r="BK593">
        <v>0</v>
      </c>
      <c r="BL593">
        <v>0</v>
      </c>
      <c r="BM593">
        <v>0</v>
      </c>
      <c r="BN593">
        <v>0</v>
      </c>
      <c r="BO593">
        <v>0</v>
      </c>
      <c r="BP593">
        <v>0</v>
      </c>
      <c r="BQ593">
        <v>0</v>
      </c>
      <c r="BR593">
        <v>0</v>
      </c>
      <c r="BS593">
        <v>0</v>
      </c>
      <c r="BT593">
        <v>0</v>
      </c>
      <c r="BU593">
        <v>0</v>
      </c>
      <c r="BV593">
        <v>0</v>
      </c>
      <c r="BW593">
        <v>0</v>
      </c>
      <c r="CV593">
        <v>0</v>
      </c>
      <c r="CW593">
        <v>0</v>
      </c>
      <c r="CX593">
        <f>ROUND(Y593*Source!I650,9)</f>
        <v>0</v>
      </c>
      <c r="CY593">
        <f>AD593</f>
        <v>0</v>
      </c>
      <c r="CZ593">
        <f>AH593</f>
        <v>0</v>
      </c>
      <c r="DA593">
        <f>AL593</f>
        <v>1</v>
      </c>
      <c r="DB593">
        <f t="shared" si="267"/>
        <v>0</v>
      </c>
      <c r="DC593">
        <f t="shared" si="268"/>
        <v>0</v>
      </c>
      <c r="DD593" t="s">
        <v>3</v>
      </c>
      <c r="DE593" t="s">
        <v>3</v>
      </c>
      <c r="DF593">
        <f t="shared" si="273"/>
        <v>0</v>
      </c>
      <c r="DG593">
        <f t="shared" si="271"/>
        <v>0</v>
      </c>
      <c r="DH593">
        <f>ROUND(ROUND(AG593*AK593,0)*CX593,0)</f>
        <v>0</v>
      </c>
      <c r="DI593">
        <f t="shared" ref="DI593:DI612" si="274">ROUND(ROUND(AH593,0)*CX593,0)</f>
        <v>0</v>
      </c>
      <c r="DJ593">
        <f>DI593</f>
        <v>0</v>
      </c>
      <c r="DK593">
        <v>0</v>
      </c>
      <c r="DL593" t="s">
        <v>3</v>
      </c>
      <c r="DM593">
        <v>0</v>
      </c>
      <c r="DN593" t="s">
        <v>3</v>
      </c>
      <c r="DO593">
        <v>0</v>
      </c>
    </row>
    <row r="594" spans="1:119" x14ac:dyDescent="0.2">
      <c r="A594">
        <f>ROW(Source!A650)</f>
        <v>650</v>
      </c>
      <c r="B594">
        <v>69726884</v>
      </c>
      <c r="C594">
        <v>69734879</v>
      </c>
      <c r="D594">
        <v>27439630</v>
      </c>
      <c r="E594">
        <v>1</v>
      </c>
      <c r="F594">
        <v>1</v>
      </c>
      <c r="G594">
        <v>1</v>
      </c>
      <c r="H594">
        <v>2</v>
      </c>
      <c r="I594" t="s">
        <v>986</v>
      </c>
      <c r="J594" t="s">
        <v>987</v>
      </c>
      <c r="K594" t="s">
        <v>988</v>
      </c>
      <c r="L594">
        <v>1368</v>
      </c>
      <c r="N594">
        <v>1011</v>
      </c>
      <c r="O594" t="s">
        <v>978</v>
      </c>
      <c r="P594" t="s">
        <v>978</v>
      </c>
      <c r="Q594">
        <v>1</v>
      </c>
      <c r="W594">
        <v>0</v>
      </c>
      <c r="X594">
        <v>-72110300</v>
      </c>
      <c r="Y594">
        <f t="shared" si="266"/>
        <v>0.39</v>
      </c>
      <c r="AA594">
        <v>0</v>
      </c>
      <c r="AB594">
        <v>245.16</v>
      </c>
      <c r="AC594">
        <v>269.48</v>
      </c>
      <c r="AD594">
        <v>0</v>
      </c>
      <c r="AE594">
        <v>0</v>
      </c>
      <c r="AF594">
        <v>31.27</v>
      </c>
      <c r="AG594">
        <v>13.61</v>
      </c>
      <c r="AH594">
        <v>0</v>
      </c>
      <c r="AI594">
        <v>1</v>
      </c>
      <c r="AJ594">
        <v>7.84</v>
      </c>
      <c r="AK594">
        <v>19.8</v>
      </c>
      <c r="AL594">
        <v>1</v>
      </c>
      <c r="AM594">
        <v>5</v>
      </c>
      <c r="AN594">
        <v>0</v>
      </c>
      <c r="AO594">
        <v>1</v>
      </c>
      <c r="AP594">
        <v>0</v>
      </c>
      <c r="AQ594">
        <v>0</v>
      </c>
      <c r="AR594">
        <v>0</v>
      </c>
      <c r="AS594" t="s">
        <v>3</v>
      </c>
      <c r="AT594">
        <v>0.39</v>
      </c>
      <c r="AU594" t="s">
        <v>3</v>
      </c>
      <c r="AV594">
        <v>0</v>
      </c>
      <c r="AW594">
        <v>2</v>
      </c>
      <c r="AX594">
        <v>69734893</v>
      </c>
      <c r="AY594">
        <v>1</v>
      </c>
      <c r="AZ594">
        <v>0</v>
      </c>
      <c r="BA594">
        <v>600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CV594">
        <v>0</v>
      </c>
      <c r="CW594">
        <f>ROUND(Y594*Source!I650*DO594,9)</f>
        <v>0</v>
      </c>
      <c r="CX594">
        <f>ROUND(Y594*Source!I650,9)</f>
        <v>0</v>
      </c>
      <c r="CY594">
        <f>AB594</f>
        <v>245.16</v>
      </c>
      <c r="CZ594">
        <f>AF594</f>
        <v>31.27</v>
      </c>
      <c r="DA594">
        <f>AJ594</f>
        <v>7.84</v>
      </c>
      <c r="DB594">
        <f t="shared" si="267"/>
        <v>12.2</v>
      </c>
      <c r="DC594">
        <f t="shared" si="268"/>
        <v>5.31</v>
      </c>
      <c r="DD594" t="s">
        <v>3</v>
      </c>
      <c r="DE594" t="s">
        <v>3</v>
      </c>
      <c r="DF594">
        <f t="shared" si="273"/>
        <v>0</v>
      </c>
      <c r="DG594">
        <f>ROUND(ROUND(AF594*AJ594,0)*CX594,0)</f>
        <v>0</v>
      </c>
      <c r="DH594">
        <f>ROUND(ROUND(AG594*AK594,0)*CX594,0)</f>
        <v>0</v>
      </c>
      <c r="DI594">
        <f t="shared" si="274"/>
        <v>0</v>
      </c>
      <c r="DJ594">
        <f>DG594</f>
        <v>0</v>
      </c>
      <c r="DK594">
        <v>0</v>
      </c>
      <c r="DL594" t="s">
        <v>3</v>
      </c>
      <c r="DM594">
        <v>0</v>
      </c>
      <c r="DN594" t="s">
        <v>3</v>
      </c>
      <c r="DO594">
        <v>0</v>
      </c>
    </row>
    <row r="595" spans="1:119" x14ac:dyDescent="0.2">
      <c r="A595">
        <f>ROW(Source!A650)</f>
        <v>650</v>
      </c>
      <c r="B595">
        <v>69726884</v>
      </c>
      <c r="C595">
        <v>69734879</v>
      </c>
      <c r="D595">
        <v>27440113</v>
      </c>
      <c r="E595">
        <v>1</v>
      </c>
      <c r="F595">
        <v>1</v>
      </c>
      <c r="G595">
        <v>1</v>
      </c>
      <c r="H595">
        <v>2</v>
      </c>
      <c r="I595" t="s">
        <v>1032</v>
      </c>
      <c r="J595" t="s">
        <v>1033</v>
      </c>
      <c r="K595" t="s">
        <v>1034</v>
      </c>
      <c r="L595">
        <v>1368</v>
      </c>
      <c r="N595">
        <v>1011</v>
      </c>
      <c r="O595" t="s">
        <v>978</v>
      </c>
      <c r="P595" t="s">
        <v>978</v>
      </c>
      <c r="Q595">
        <v>1</v>
      </c>
      <c r="W595">
        <v>0</v>
      </c>
      <c r="X595">
        <v>-1092641070</v>
      </c>
      <c r="Y595">
        <f t="shared" si="266"/>
        <v>8.0500000000000007</v>
      </c>
      <c r="AA595">
        <v>0</v>
      </c>
      <c r="AB595">
        <v>229.4</v>
      </c>
      <c r="AC595">
        <v>0</v>
      </c>
      <c r="AD595">
        <v>0</v>
      </c>
      <c r="AE595">
        <v>0</v>
      </c>
      <c r="AF595">
        <v>29.26</v>
      </c>
      <c r="AG595">
        <v>0</v>
      </c>
      <c r="AH595">
        <v>0</v>
      </c>
      <c r="AI595">
        <v>1</v>
      </c>
      <c r="AJ595">
        <v>7.84</v>
      </c>
      <c r="AK595">
        <v>19.8</v>
      </c>
      <c r="AL595">
        <v>1</v>
      </c>
      <c r="AM595">
        <v>5</v>
      </c>
      <c r="AN595">
        <v>0</v>
      </c>
      <c r="AO595">
        <v>1</v>
      </c>
      <c r="AP595">
        <v>0</v>
      </c>
      <c r="AQ595">
        <v>0</v>
      </c>
      <c r="AR595">
        <v>0</v>
      </c>
      <c r="AS595" t="s">
        <v>3</v>
      </c>
      <c r="AT595">
        <v>8.0500000000000007</v>
      </c>
      <c r="AU595" t="s">
        <v>3</v>
      </c>
      <c r="AV595">
        <v>0</v>
      </c>
      <c r="AW595">
        <v>2</v>
      </c>
      <c r="AX595">
        <v>69734894</v>
      </c>
      <c r="AY595">
        <v>1</v>
      </c>
      <c r="AZ595">
        <v>0</v>
      </c>
      <c r="BA595">
        <v>601</v>
      </c>
      <c r="BB595">
        <v>0</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CV595">
        <v>0</v>
      </c>
      <c r="CW595">
        <f>ROUND(Y595*Source!I650*DO595,9)</f>
        <v>0</v>
      </c>
      <c r="CX595">
        <f>ROUND(Y595*Source!I650,9)</f>
        <v>0</v>
      </c>
      <c r="CY595">
        <f>AB595</f>
        <v>229.4</v>
      </c>
      <c r="CZ595">
        <f>AF595</f>
        <v>29.26</v>
      </c>
      <c r="DA595">
        <f>AJ595</f>
        <v>7.84</v>
      </c>
      <c r="DB595">
        <f t="shared" si="267"/>
        <v>235.54</v>
      </c>
      <c r="DC595">
        <f t="shared" si="268"/>
        <v>0</v>
      </c>
      <c r="DD595" t="s">
        <v>3</v>
      </c>
      <c r="DE595" t="s">
        <v>3</v>
      </c>
      <c r="DF595">
        <f t="shared" si="273"/>
        <v>0</v>
      </c>
      <c r="DG595">
        <f>ROUND(ROUND(AF595*AJ595,0)*CX595,0)</f>
        <v>0</v>
      </c>
      <c r="DH595">
        <f>ROUND(ROUND(AG595*AK595,0)*CX595,0)</f>
        <v>0</v>
      </c>
      <c r="DI595">
        <f t="shared" si="274"/>
        <v>0</v>
      </c>
      <c r="DJ595">
        <f>DG595</f>
        <v>0</v>
      </c>
      <c r="DK595">
        <v>0</v>
      </c>
      <c r="DL595" t="s">
        <v>3</v>
      </c>
      <c r="DM595">
        <v>0</v>
      </c>
      <c r="DN595" t="s">
        <v>3</v>
      </c>
      <c r="DO595">
        <v>0</v>
      </c>
    </row>
    <row r="596" spans="1:119" x14ac:dyDescent="0.2">
      <c r="A596">
        <f>ROW(Source!A650)</f>
        <v>650</v>
      </c>
      <c r="B596">
        <v>69726884</v>
      </c>
      <c r="C596">
        <v>69734879</v>
      </c>
      <c r="D596">
        <v>27441197</v>
      </c>
      <c r="E596">
        <v>1</v>
      </c>
      <c r="F596">
        <v>1</v>
      </c>
      <c r="G596">
        <v>1</v>
      </c>
      <c r="H596">
        <v>2</v>
      </c>
      <c r="I596" t="s">
        <v>1035</v>
      </c>
      <c r="J596" t="s">
        <v>1036</v>
      </c>
      <c r="K596" t="s">
        <v>1037</v>
      </c>
      <c r="L596">
        <v>1368</v>
      </c>
      <c r="N596">
        <v>1011</v>
      </c>
      <c r="O596" t="s">
        <v>978</v>
      </c>
      <c r="P596" t="s">
        <v>978</v>
      </c>
      <c r="Q596">
        <v>1</v>
      </c>
      <c r="W596">
        <v>0</v>
      </c>
      <c r="X596">
        <v>-1589430619</v>
      </c>
      <c r="Y596">
        <f t="shared" si="266"/>
        <v>6</v>
      </c>
      <c r="AA596">
        <v>0</v>
      </c>
      <c r="AB596">
        <v>21.17</v>
      </c>
      <c r="AC596">
        <v>0</v>
      </c>
      <c r="AD596">
        <v>0</v>
      </c>
      <c r="AE596">
        <v>0</v>
      </c>
      <c r="AF596">
        <v>2.7</v>
      </c>
      <c r="AG596">
        <v>0</v>
      </c>
      <c r="AH596">
        <v>0</v>
      </c>
      <c r="AI596">
        <v>1</v>
      </c>
      <c r="AJ596">
        <v>7.84</v>
      </c>
      <c r="AK596">
        <v>19.8</v>
      </c>
      <c r="AL596">
        <v>1</v>
      </c>
      <c r="AM596">
        <v>5</v>
      </c>
      <c r="AN596">
        <v>0</v>
      </c>
      <c r="AO596">
        <v>1</v>
      </c>
      <c r="AP596">
        <v>0</v>
      </c>
      <c r="AQ596">
        <v>0</v>
      </c>
      <c r="AR596">
        <v>0</v>
      </c>
      <c r="AS596" t="s">
        <v>3</v>
      </c>
      <c r="AT596">
        <v>6</v>
      </c>
      <c r="AU596" t="s">
        <v>3</v>
      </c>
      <c r="AV596">
        <v>0</v>
      </c>
      <c r="AW596">
        <v>2</v>
      </c>
      <c r="AX596">
        <v>69734895</v>
      </c>
      <c r="AY596">
        <v>1</v>
      </c>
      <c r="AZ596">
        <v>0</v>
      </c>
      <c r="BA596">
        <v>602</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CV596">
        <v>0</v>
      </c>
      <c r="CW596">
        <f>ROUND(Y596*Source!I650*DO596,9)</f>
        <v>0</v>
      </c>
      <c r="CX596">
        <f>ROUND(Y596*Source!I650,9)</f>
        <v>0</v>
      </c>
      <c r="CY596">
        <f>AB596</f>
        <v>21.17</v>
      </c>
      <c r="CZ596">
        <f>AF596</f>
        <v>2.7</v>
      </c>
      <c r="DA596">
        <f>AJ596</f>
        <v>7.84</v>
      </c>
      <c r="DB596">
        <f t="shared" si="267"/>
        <v>16.2</v>
      </c>
      <c r="DC596">
        <f t="shared" si="268"/>
        <v>0</v>
      </c>
      <c r="DD596" t="s">
        <v>3</v>
      </c>
      <c r="DE596" t="s">
        <v>3</v>
      </c>
      <c r="DF596">
        <f t="shared" si="273"/>
        <v>0</v>
      </c>
      <c r="DG596">
        <f>ROUND(ROUND(AF596*AJ596,0)*CX596,0)</f>
        <v>0</v>
      </c>
      <c r="DH596">
        <f>ROUND(ROUND(AG596*AK596,0)*CX596,0)</f>
        <v>0</v>
      </c>
      <c r="DI596">
        <f t="shared" si="274"/>
        <v>0</v>
      </c>
      <c r="DJ596">
        <f>DG596</f>
        <v>0</v>
      </c>
      <c r="DK596">
        <v>0</v>
      </c>
      <c r="DL596" t="s">
        <v>3</v>
      </c>
      <c r="DM596">
        <v>0</v>
      </c>
      <c r="DN596" t="s">
        <v>3</v>
      </c>
      <c r="DO596">
        <v>0</v>
      </c>
    </row>
    <row r="597" spans="1:119" x14ac:dyDescent="0.2">
      <c r="A597">
        <f>ROW(Source!A650)</f>
        <v>650</v>
      </c>
      <c r="B597">
        <v>69726884</v>
      </c>
      <c r="C597">
        <v>69734879</v>
      </c>
      <c r="D597">
        <v>27441327</v>
      </c>
      <c r="E597">
        <v>1</v>
      </c>
      <c r="F597">
        <v>1</v>
      </c>
      <c r="G597">
        <v>1</v>
      </c>
      <c r="H597">
        <v>2</v>
      </c>
      <c r="I597" t="s">
        <v>975</v>
      </c>
      <c r="J597" t="s">
        <v>976</v>
      </c>
      <c r="K597" t="s">
        <v>977</v>
      </c>
      <c r="L597">
        <v>1368</v>
      </c>
      <c r="N597">
        <v>1011</v>
      </c>
      <c r="O597" t="s">
        <v>978</v>
      </c>
      <c r="P597" t="s">
        <v>978</v>
      </c>
      <c r="Q597">
        <v>1</v>
      </c>
      <c r="W597">
        <v>0</v>
      </c>
      <c r="X597">
        <v>-1583389094</v>
      </c>
      <c r="Y597">
        <f t="shared" ref="Y597:Y628" si="275">AT597</f>
        <v>0.59</v>
      </c>
      <c r="AA597">
        <v>0</v>
      </c>
      <c r="AB597">
        <v>732.02</v>
      </c>
      <c r="AC597">
        <v>231.46</v>
      </c>
      <c r="AD597">
        <v>0</v>
      </c>
      <c r="AE597">
        <v>0</v>
      </c>
      <c r="AF597">
        <v>93.37</v>
      </c>
      <c r="AG597">
        <v>11.69</v>
      </c>
      <c r="AH597">
        <v>0</v>
      </c>
      <c r="AI597">
        <v>1</v>
      </c>
      <c r="AJ597">
        <v>7.84</v>
      </c>
      <c r="AK597">
        <v>19.8</v>
      </c>
      <c r="AL597">
        <v>1</v>
      </c>
      <c r="AM597">
        <v>5</v>
      </c>
      <c r="AN597">
        <v>0</v>
      </c>
      <c r="AO597">
        <v>1</v>
      </c>
      <c r="AP597">
        <v>0</v>
      </c>
      <c r="AQ597">
        <v>0</v>
      </c>
      <c r="AR597">
        <v>0</v>
      </c>
      <c r="AS597" t="s">
        <v>3</v>
      </c>
      <c r="AT597">
        <v>0.59</v>
      </c>
      <c r="AU597" t="s">
        <v>3</v>
      </c>
      <c r="AV597">
        <v>0</v>
      </c>
      <c r="AW597">
        <v>2</v>
      </c>
      <c r="AX597">
        <v>69734896</v>
      </c>
      <c r="AY597">
        <v>1</v>
      </c>
      <c r="AZ597">
        <v>0</v>
      </c>
      <c r="BA597">
        <v>603</v>
      </c>
      <c r="BB597">
        <v>0</v>
      </c>
      <c r="BC597">
        <v>0</v>
      </c>
      <c r="BD597">
        <v>0</v>
      </c>
      <c r="BE597">
        <v>0</v>
      </c>
      <c r="BF597">
        <v>0</v>
      </c>
      <c r="BG597">
        <v>0</v>
      </c>
      <c r="BH597">
        <v>0</v>
      </c>
      <c r="BI597">
        <v>0</v>
      </c>
      <c r="BJ597">
        <v>0</v>
      </c>
      <c r="BK597">
        <v>0</v>
      </c>
      <c r="BL597">
        <v>0</v>
      </c>
      <c r="BM597">
        <v>0</v>
      </c>
      <c r="BN597">
        <v>0</v>
      </c>
      <c r="BO597">
        <v>0</v>
      </c>
      <c r="BP597">
        <v>0</v>
      </c>
      <c r="BQ597">
        <v>0</v>
      </c>
      <c r="BR597">
        <v>0</v>
      </c>
      <c r="BS597">
        <v>0</v>
      </c>
      <c r="BT597">
        <v>0</v>
      </c>
      <c r="BU597">
        <v>0</v>
      </c>
      <c r="BV597">
        <v>0</v>
      </c>
      <c r="BW597">
        <v>0</v>
      </c>
      <c r="CV597">
        <v>0</v>
      </c>
      <c r="CW597">
        <f>ROUND(Y597*Source!I650*DO597,9)</f>
        <v>0</v>
      </c>
      <c r="CX597">
        <f>ROUND(Y597*Source!I650,9)</f>
        <v>0</v>
      </c>
      <c r="CY597">
        <f>AB597</f>
        <v>732.02</v>
      </c>
      <c r="CZ597">
        <f>AF597</f>
        <v>93.37</v>
      </c>
      <c r="DA597">
        <f>AJ597</f>
        <v>7.84</v>
      </c>
      <c r="DB597">
        <f t="shared" ref="DB597:DB628" si="276">ROUND(ROUND(AT597*CZ597,2),2)</f>
        <v>55.09</v>
      </c>
      <c r="DC597">
        <f t="shared" ref="DC597:DC628" si="277">ROUND(ROUND(AT597*AG597,2),2)</f>
        <v>6.9</v>
      </c>
      <c r="DD597" t="s">
        <v>3</v>
      </c>
      <c r="DE597" t="s">
        <v>3</v>
      </c>
      <c r="DF597">
        <f t="shared" si="273"/>
        <v>0</v>
      </c>
      <c r="DG597">
        <f>ROUND(ROUND(AF597*AJ597,0)*CX597,0)</f>
        <v>0</v>
      </c>
      <c r="DH597">
        <f>ROUND(ROUND(AG597*AK597,0)*CX597,0)</f>
        <v>0</v>
      </c>
      <c r="DI597">
        <f t="shared" si="274"/>
        <v>0</v>
      </c>
      <c r="DJ597">
        <f>DG597</f>
        <v>0</v>
      </c>
      <c r="DK597">
        <v>0</v>
      </c>
      <c r="DL597" t="s">
        <v>3</v>
      </c>
      <c r="DM597">
        <v>0</v>
      </c>
      <c r="DN597" t="s">
        <v>3</v>
      </c>
      <c r="DO597">
        <v>0</v>
      </c>
    </row>
    <row r="598" spans="1:119" x14ac:dyDescent="0.2">
      <c r="A598">
        <f>ROW(Source!A650)</f>
        <v>650</v>
      </c>
      <c r="B598">
        <v>69726884</v>
      </c>
      <c r="C598">
        <v>69734879</v>
      </c>
      <c r="D598">
        <v>27372116</v>
      </c>
      <c r="E598">
        <v>1</v>
      </c>
      <c r="F598">
        <v>1</v>
      </c>
      <c r="G598">
        <v>1</v>
      </c>
      <c r="H598">
        <v>3</v>
      </c>
      <c r="I598" t="s">
        <v>414</v>
      </c>
      <c r="J598" t="s">
        <v>416</v>
      </c>
      <c r="K598" t="s">
        <v>415</v>
      </c>
      <c r="L598">
        <v>1348</v>
      </c>
      <c r="N598">
        <v>1009</v>
      </c>
      <c r="O598" t="s">
        <v>78</v>
      </c>
      <c r="P598" t="s">
        <v>78</v>
      </c>
      <c r="Q598">
        <v>1000</v>
      </c>
      <c r="W598">
        <v>0</v>
      </c>
      <c r="X598">
        <v>1401155302</v>
      </c>
      <c r="Y598">
        <f t="shared" si="275"/>
        <v>0.28899999999999998</v>
      </c>
      <c r="AA598">
        <v>42000</v>
      </c>
      <c r="AB598">
        <v>0</v>
      </c>
      <c r="AC598">
        <v>0</v>
      </c>
      <c r="AD598">
        <v>0</v>
      </c>
      <c r="AE598">
        <v>5808.3400000000011</v>
      </c>
      <c r="AF598">
        <v>0</v>
      </c>
      <c r="AG598">
        <v>0</v>
      </c>
      <c r="AH598">
        <v>0</v>
      </c>
      <c r="AI598">
        <v>7.56</v>
      </c>
      <c r="AJ598">
        <v>1</v>
      </c>
      <c r="AK598">
        <v>1</v>
      </c>
      <c r="AL598">
        <v>1</v>
      </c>
      <c r="AM598">
        <v>5</v>
      </c>
      <c r="AN598">
        <v>0</v>
      </c>
      <c r="AO598">
        <v>0</v>
      </c>
      <c r="AP598">
        <v>1</v>
      </c>
      <c r="AQ598">
        <v>0</v>
      </c>
      <c r="AR598">
        <v>0</v>
      </c>
      <c r="AS598" t="s">
        <v>3</v>
      </c>
      <c r="AT598">
        <v>0.28899999999999998</v>
      </c>
      <c r="AU598" t="s">
        <v>3</v>
      </c>
      <c r="AV598">
        <v>0</v>
      </c>
      <c r="AW598">
        <v>2</v>
      </c>
      <c r="AX598">
        <v>69734898</v>
      </c>
      <c r="AY598">
        <v>1</v>
      </c>
      <c r="AZ598">
        <v>16384</v>
      </c>
      <c r="BA598">
        <v>605</v>
      </c>
      <c r="BB598">
        <v>3</v>
      </c>
      <c r="BC598">
        <v>0</v>
      </c>
      <c r="BD598">
        <v>0</v>
      </c>
      <c r="BE598">
        <v>0</v>
      </c>
      <c r="BF598">
        <v>0</v>
      </c>
      <c r="BG598">
        <v>0</v>
      </c>
      <c r="BH598">
        <v>0</v>
      </c>
      <c r="BI598">
        <v>0</v>
      </c>
      <c r="BJ598">
        <v>0</v>
      </c>
      <c r="BK598">
        <v>0</v>
      </c>
      <c r="BL598">
        <v>0</v>
      </c>
      <c r="BM598">
        <v>0</v>
      </c>
      <c r="BN598">
        <v>0</v>
      </c>
      <c r="BO598">
        <v>0</v>
      </c>
      <c r="BP598">
        <v>0</v>
      </c>
      <c r="BQ598">
        <v>0</v>
      </c>
      <c r="BR598">
        <v>0</v>
      </c>
      <c r="BS598">
        <v>0</v>
      </c>
      <c r="BT598">
        <v>0</v>
      </c>
      <c r="BU598">
        <v>0</v>
      </c>
      <c r="BV598">
        <v>0</v>
      </c>
      <c r="BW598">
        <v>0</v>
      </c>
      <c r="CV598">
        <v>0</v>
      </c>
      <c r="CW598">
        <v>0</v>
      </c>
      <c r="CX598">
        <f>ROUND(Y598*Source!I650,9)</f>
        <v>0</v>
      </c>
      <c r="CY598">
        <f>AA598</f>
        <v>42000</v>
      </c>
      <c r="CZ598">
        <f>AE598</f>
        <v>5808.3400000000011</v>
      </c>
      <c r="DA598">
        <f>AI598</f>
        <v>7.56</v>
      </c>
      <c r="DB598">
        <f t="shared" si="276"/>
        <v>1678.61</v>
      </c>
      <c r="DC598">
        <f t="shared" si="277"/>
        <v>0</v>
      </c>
      <c r="DD598" t="s">
        <v>3</v>
      </c>
      <c r="DE598" t="s">
        <v>3</v>
      </c>
      <c r="DF598">
        <f>ROUND(ROUND(AE598*AI598,0)*CX598,0)</f>
        <v>0</v>
      </c>
      <c r="DG598">
        <f t="shared" ref="DG598:DG614" si="278">ROUND(ROUND(AF598,0)*CX598,0)</f>
        <v>0</v>
      </c>
      <c r="DH598">
        <f t="shared" ref="DH598:DH613" si="279">ROUND(ROUND(AG598,0)*CX598,0)</f>
        <v>0</v>
      </c>
      <c r="DI598">
        <f t="shared" si="274"/>
        <v>0</v>
      </c>
      <c r="DJ598">
        <f>DF598</f>
        <v>0</v>
      </c>
      <c r="DK598">
        <v>0</v>
      </c>
      <c r="DL598" t="s">
        <v>3</v>
      </c>
      <c r="DM598">
        <v>0</v>
      </c>
      <c r="DN598" t="s">
        <v>3</v>
      </c>
      <c r="DO598">
        <v>0</v>
      </c>
    </row>
    <row r="599" spans="1:119" x14ac:dyDescent="0.2">
      <c r="A599">
        <f>ROW(Source!A650)</f>
        <v>650</v>
      </c>
      <c r="B599">
        <v>69726884</v>
      </c>
      <c r="C599">
        <v>69734879</v>
      </c>
      <c r="D599">
        <v>27372117</v>
      </c>
      <c r="E599">
        <v>1</v>
      </c>
      <c r="F599">
        <v>1</v>
      </c>
      <c r="G599">
        <v>1</v>
      </c>
      <c r="H599">
        <v>3</v>
      </c>
      <c r="I599" t="s">
        <v>419</v>
      </c>
      <c r="J599" t="s">
        <v>421</v>
      </c>
      <c r="K599" t="s">
        <v>420</v>
      </c>
      <c r="L599">
        <v>1348</v>
      </c>
      <c r="N599">
        <v>1009</v>
      </c>
      <c r="O599" t="s">
        <v>78</v>
      </c>
      <c r="P599" t="s">
        <v>78</v>
      </c>
      <c r="Q599">
        <v>1000</v>
      </c>
      <c r="W599">
        <v>0</v>
      </c>
      <c r="X599">
        <v>353463573</v>
      </c>
      <c r="Y599">
        <f t="shared" si="275"/>
        <v>5.7000000000000002E-2</v>
      </c>
      <c r="AA599">
        <v>42000</v>
      </c>
      <c r="AB599">
        <v>0</v>
      </c>
      <c r="AC599">
        <v>0</v>
      </c>
      <c r="AD599">
        <v>0</v>
      </c>
      <c r="AE599">
        <v>5808.3400000000011</v>
      </c>
      <c r="AF599">
        <v>0</v>
      </c>
      <c r="AG599">
        <v>0</v>
      </c>
      <c r="AH599">
        <v>0</v>
      </c>
      <c r="AI599">
        <v>7.56</v>
      </c>
      <c r="AJ599">
        <v>1</v>
      </c>
      <c r="AK599">
        <v>1</v>
      </c>
      <c r="AL599">
        <v>1</v>
      </c>
      <c r="AM599">
        <v>5</v>
      </c>
      <c r="AN599">
        <v>0</v>
      </c>
      <c r="AO599">
        <v>0</v>
      </c>
      <c r="AP599">
        <v>1</v>
      </c>
      <c r="AQ599">
        <v>0</v>
      </c>
      <c r="AR599">
        <v>0</v>
      </c>
      <c r="AS599" t="s">
        <v>3</v>
      </c>
      <c r="AT599">
        <v>5.7000000000000002E-2</v>
      </c>
      <c r="AU599" t="s">
        <v>3</v>
      </c>
      <c r="AV599">
        <v>0</v>
      </c>
      <c r="AW599">
        <v>2</v>
      </c>
      <c r="AX599">
        <v>69734899</v>
      </c>
      <c r="AY599">
        <v>1</v>
      </c>
      <c r="AZ599">
        <v>16384</v>
      </c>
      <c r="BA599">
        <v>606</v>
      </c>
      <c r="BB599">
        <v>3</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0</v>
      </c>
      <c r="CV599">
        <v>0</v>
      </c>
      <c r="CW599">
        <v>0</v>
      </c>
      <c r="CX599">
        <f>ROUND(Y599*Source!I650,9)</f>
        <v>0</v>
      </c>
      <c r="CY599">
        <f>AA599</f>
        <v>42000</v>
      </c>
      <c r="CZ599">
        <f>AE599</f>
        <v>5808.3400000000011</v>
      </c>
      <c r="DA599">
        <f>AI599</f>
        <v>7.56</v>
      </c>
      <c r="DB599">
        <f t="shared" si="276"/>
        <v>331.08</v>
      </c>
      <c r="DC599">
        <f t="shared" si="277"/>
        <v>0</v>
      </c>
      <c r="DD599" t="s">
        <v>3</v>
      </c>
      <c r="DE599" t="s">
        <v>3</v>
      </c>
      <c r="DF599">
        <f>ROUND(ROUND(AE599*AI599,0)*CX599,0)</f>
        <v>0</v>
      </c>
      <c r="DG599">
        <f t="shared" si="278"/>
        <v>0</v>
      </c>
      <c r="DH599">
        <f t="shared" si="279"/>
        <v>0</v>
      </c>
      <c r="DI599">
        <f t="shared" si="274"/>
        <v>0</v>
      </c>
      <c r="DJ599">
        <f>DF599</f>
        <v>0</v>
      </c>
      <c r="DK599">
        <v>0</v>
      </c>
      <c r="DL599" t="s">
        <v>3</v>
      </c>
      <c r="DM599">
        <v>0</v>
      </c>
      <c r="DN599" t="s">
        <v>3</v>
      </c>
      <c r="DO599">
        <v>0</v>
      </c>
    </row>
    <row r="600" spans="1:119" x14ac:dyDescent="0.2">
      <c r="A600">
        <f>ROW(Source!A650)</f>
        <v>650</v>
      </c>
      <c r="B600">
        <v>69726884</v>
      </c>
      <c r="C600">
        <v>69734879</v>
      </c>
      <c r="D600">
        <v>27373116</v>
      </c>
      <c r="E600">
        <v>1</v>
      </c>
      <c r="F600">
        <v>1</v>
      </c>
      <c r="G600">
        <v>1</v>
      </c>
      <c r="H600">
        <v>3</v>
      </c>
      <c r="I600" t="s">
        <v>423</v>
      </c>
      <c r="J600" t="s">
        <v>425</v>
      </c>
      <c r="K600" t="s">
        <v>424</v>
      </c>
      <c r="L600">
        <v>1327</v>
      </c>
      <c r="N600">
        <v>1005</v>
      </c>
      <c r="O600" t="s">
        <v>56</v>
      </c>
      <c r="P600" t="s">
        <v>56</v>
      </c>
      <c r="Q600">
        <v>1</v>
      </c>
      <c r="W600">
        <v>0</v>
      </c>
      <c r="X600">
        <v>1049001139</v>
      </c>
      <c r="Y600">
        <f t="shared" si="275"/>
        <v>116</v>
      </c>
      <c r="AA600">
        <v>81.17</v>
      </c>
      <c r="AB600">
        <v>0</v>
      </c>
      <c r="AC600">
        <v>0</v>
      </c>
      <c r="AD600">
        <v>0</v>
      </c>
      <c r="AE600">
        <v>11.23</v>
      </c>
      <c r="AF600">
        <v>0</v>
      </c>
      <c r="AG600">
        <v>0</v>
      </c>
      <c r="AH600">
        <v>0</v>
      </c>
      <c r="AI600">
        <v>7.56</v>
      </c>
      <c r="AJ600">
        <v>1</v>
      </c>
      <c r="AK600">
        <v>1</v>
      </c>
      <c r="AL600">
        <v>1</v>
      </c>
      <c r="AM600">
        <v>5</v>
      </c>
      <c r="AN600">
        <v>0</v>
      </c>
      <c r="AO600">
        <v>0</v>
      </c>
      <c r="AP600">
        <v>1</v>
      </c>
      <c r="AQ600">
        <v>0</v>
      </c>
      <c r="AR600">
        <v>0</v>
      </c>
      <c r="AS600" t="s">
        <v>3</v>
      </c>
      <c r="AT600">
        <v>116</v>
      </c>
      <c r="AU600" t="s">
        <v>3</v>
      </c>
      <c r="AV600">
        <v>0</v>
      </c>
      <c r="AW600">
        <v>2</v>
      </c>
      <c r="AX600">
        <v>69734900</v>
      </c>
      <c r="AY600">
        <v>1</v>
      </c>
      <c r="AZ600">
        <v>16384</v>
      </c>
      <c r="BA600">
        <v>607</v>
      </c>
      <c r="BB600">
        <v>3</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0</v>
      </c>
      <c r="CV600">
        <v>0</v>
      </c>
      <c r="CW600">
        <v>0</v>
      </c>
      <c r="CX600">
        <f>ROUND(Y600*Source!I650,9)</f>
        <v>0</v>
      </c>
      <c r="CY600">
        <f>AA600</f>
        <v>81.17</v>
      </c>
      <c r="CZ600">
        <f>AE600</f>
        <v>11.23</v>
      </c>
      <c r="DA600">
        <f>AI600</f>
        <v>7.56</v>
      </c>
      <c r="DB600">
        <f t="shared" si="276"/>
        <v>1302.68</v>
      </c>
      <c r="DC600">
        <f t="shared" si="277"/>
        <v>0</v>
      </c>
      <c r="DD600" t="s">
        <v>3</v>
      </c>
      <c r="DE600" t="s">
        <v>3</v>
      </c>
      <c r="DF600">
        <f>ROUND(ROUND(AE600*AI600,0)*CX600,0)</f>
        <v>0</v>
      </c>
      <c r="DG600">
        <f t="shared" si="278"/>
        <v>0</v>
      </c>
      <c r="DH600">
        <f t="shared" si="279"/>
        <v>0</v>
      </c>
      <c r="DI600">
        <f t="shared" si="274"/>
        <v>0</v>
      </c>
      <c r="DJ600">
        <f>DF600</f>
        <v>0</v>
      </c>
      <c r="DK600">
        <v>0</v>
      </c>
      <c r="DL600" t="s">
        <v>3</v>
      </c>
      <c r="DM600">
        <v>0</v>
      </c>
      <c r="DN600" t="s">
        <v>3</v>
      </c>
      <c r="DO600">
        <v>0</v>
      </c>
    </row>
    <row r="601" spans="1:119" x14ac:dyDescent="0.2">
      <c r="A601">
        <f>ROW(Source!A650)</f>
        <v>650</v>
      </c>
      <c r="B601">
        <v>69726884</v>
      </c>
      <c r="C601">
        <v>69734879</v>
      </c>
      <c r="D601">
        <v>27371032</v>
      </c>
      <c r="E601">
        <v>1</v>
      </c>
      <c r="F601">
        <v>1</v>
      </c>
      <c r="G601">
        <v>1</v>
      </c>
      <c r="H601">
        <v>3</v>
      </c>
      <c r="I601" t="s">
        <v>428</v>
      </c>
      <c r="J601" t="s">
        <v>430</v>
      </c>
      <c r="K601" t="s">
        <v>429</v>
      </c>
      <c r="L601">
        <v>1348</v>
      </c>
      <c r="N601">
        <v>1009</v>
      </c>
      <c r="O601" t="s">
        <v>78</v>
      </c>
      <c r="P601" t="s">
        <v>78</v>
      </c>
      <c r="Q601">
        <v>1000</v>
      </c>
      <c r="W601">
        <v>0</v>
      </c>
      <c r="X601">
        <v>-1245202389</v>
      </c>
      <c r="Y601">
        <f t="shared" si="275"/>
        <v>9.5000000000000001E-2</v>
      </c>
      <c r="AA601">
        <v>42370</v>
      </c>
      <c r="AB601">
        <v>0</v>
      </c>
      <c r="AC601">
        <v>0</v>
      </c>
      <c r="AD601">
        <v>0</v>
      </c>
      <c r="AE601">
        <v>5859.5</v>
      </c>
      <c r="AF601">
        <v>0</v>
      </c>
      <c r="AG601">
        <v>0</v>
      </c>
      <c r="AH601">
        <v>0</v>
      </c>
      <c r="AI601">
        <v>7.56</v>
      </c>
      <c r="AJ601">
        <v>1</v>
      </c>
      <c r="AK601">
        <v>1</v>
      </c>
      <c r="AL601">
        <v>1</v>
      </c>
      <c r="AM601">
        <v>5</v>
      </c>
      <c r="AN601">
        <v>0</v>
      </c>
      <c r="AO601">
        <v>0</v>
      </c>
      <c r="AP601">
        <v>1</v>
      </c>
      <c r="AQ601">
        <v>0</v>
      </c>
      <c r="AR601">
        <v>0</v>
      </c>
      <c r="AS601" t="s">
        <v>3</v>
      </c>
      <c r="AT601">
        <v>9.5000000000000001E-2</v>
      </c>
      <c r="AU601" t="s">
        <v>3</v>
      </c>
      <c r="AV601">
        <v>0</v>
      </c>
      <c r="AW601">
        <v>2</v>
      </c>
      <c r="AX601">
        <v>69734901</v>
      </c>
      <c r="AY601">
        <v>1</v>
      </c>
      <c r="AZ601">
        <v>16384</v>
      </c>
      <c r="BA601">
        <v>608</v>
      </c>
      <c r="BB601">
        <v>3</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CV601">
        <v>0</v>
      </c>
      <c r="CW601">
        <v>0</v>
      </c>
      <c r="CX601">
        <f>ROUND(Y601*Source!I650,9)</f>
        <v>0</v>
      </c>
      <c r="CY601">
        <f>AA601</f>
        <v>42370</v>
      </c>
      <c r="CZ601">
        <f>AE601</f>
        <v>5859.5</v>
      </c>
      <c r="DA601">
        <f>AI601</f>
        <v>7.56</v>
      </c>
      <c r="DB601">
        <f t="shared" si="276"/>
        <v>556.65</v>
      </c>
      <c r="DC601">
        <f t="shared" si="277"/>
        <v>0</v>
      </c>
      <c r="DD601" t="s">
        <v>3</v>
      </c>
      <c r="DE601" t="s">
        <v>3</v>
      </c>
      <c r="DF601">
        <f>ROUND(ROUND(AE601*AI601,0)*CX601,0)</f>
        <v>0</v>
      </c>
      <c r="DG601">
        <f t="shared" si="278"/>
        <v>0</v>
      </c>
      <c r="DH601">
        <f t="shared" si="279"/>
        <v>0</v>
      </c>
      <c r="DI601">
        <f t="shared" si="274"/>
        <v>0</v>
      </c>
      <c r="DJ601">
        <f>DF601</f>
        <v>0</v>
      </c>
      <c r="DK601">
        <v>0</v>
      </c>
      <c r="DL601" t="s">
        <v>3</v>
      </c>
      <c r="DM601">
        <v>0</v>
      </c>
      <c r="DN601" t="s">
        <v>3</v>
      </c>
      <c r="DO601">
        <v>0</v>
      </c>
    </row>
    <row r="602" spans="1:119" x14ac:dyDescent="0.2">
      <c r="A602">
        <f>ROW(Source!A650)</f>
        <v>650</v>
      </c>
      <c r="B602">
        <v>69726884</v>
      </c>
      <c r="C602">
        <v>69734879</v>
      </c>
      <c r="D602">
        <v>27371543</v>
      </c>
      <c r="E602">
        <v>1</v>
      </c>
      <c r="F602">
        <v>1</v>
      </c>
      <c r="G602">
        <v>1</v>
      </c>
      <c r="H602">
        <v>3</v>
      </c>
      <c r="I602" t="s">
        <v>66</v>
      </c>
      <c r="J602" t="s">
        <v>69</v>
      </c>
      <c r="K602" t="s">
        <v>67</v>
      </c>
      <c r="L602">
        <v>1346</v>
      </c>
      <c r="N602">
        <v>1009</v>
      </c>
      <c r="O602" t="s">
        <v>68</v>
      </c>
      <c r="P602" t="s">
        <v>68</v>
      </c>
      <c r="Q602">
        <v>1</v>
      </c>
      <c r="W602">
        <v>0</v>
      </c>
      <c r="X602">
        <v>-386994921</v>
      </c>
      <c r="Y602">
        <f t="shared" si="275"/>
        <v>0.5</v>
      </c>
      <c r="AA602">
        <v>31</v>
      </c>
      <c r="AB602">
        <v>0</v>
      </c>
      <c r="AC602">
        <v>0</v>
      </c>
      <c r="AD602">
        <v>0</v>
      </c>
      <c r="AE602">
        <v>4.2799999999999994</v>
      </c>
      <c r="AF602">
        <v>0</v>
      </c>
      <c r="AG602">
        <v>0</v>
      </c>
      <c r="AH602">
        <v>0</v>
      </c>
      <c r="AI602">
        <v>7.56</v>
      </c>
      <c r="AJ602">
        <v>1</v>
      </c>
      <c r="AK602">
        <v>1</v>
      </c>
      <c r="AL602">
        <v>1</v>
      </c>
      <c r="AM602">
        <v>5</v>
      </c>
      <c r="AN602">
        <v>0</v>
      </c>
      <c r="AO602">
        <v>0</v>
      </c>
      <c r="AP602">
        <v>1</v>
      </c>
      <c r="AQ602">
        <v>0</v>
      </c>
      <c r="AR602">
        <v>0</v>
      </c>
      <c r="AS602" t="s">
        <v>3</v>
      </c>
      <c r="AT602">
        <v>0.5</v>
      </c>
      <c r="AU602" t="s">
        <v>3</v>
      </c>
      <c r="AV602">
        <v>0</v>
      </c>
      <c r="AW602">
        <v>2</v>
      </c>
      <c r="AX602">
        <v>69734902</v>
      </c>
      <c r="AY602">
        <v>1</v>
      </c>
      <c r="AZ602">
        <v>16384</v>
      </c>
      <c r="BA602">
        <v>609</v>
      </c>
      <c r="BB602">
        <v>3</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CV602">
        <v>0</v>
      </c>
      <c r="CW602">
        <v>0</v>
      </c>
      <c r="CX602">
        <f>ROUND(Y602*Source!I650,9)</f>
        <v>0</v>
      </c>
      <c r="CY602">
        <f>AA602</f>
        <v>31</v>
      </c>
      <c r="CZ602">
        <f>AE602</f>
        <v>4.2799999999999994</v>
      </c>
      <c r="DA602">
        <f>AI602</f>
        <v>7.56</v>
      </c>
      <c r="DB602">
        <f t="shared" si="276"/>
        <v>2.14</v>
      </c>
      <c r="DC602">
        <f t="shared" si="277"/>
        <v>0</v>
      </c>
      <c r="DD602" t="s">
        <v>3</v>
      </c>
      <c r="DE602" t="s">
        <v>3</v>
      </c>
      <c r="DF602">
        <f>ROUND(ROUND(AE602*AI602,0)*CX602,0)</f>
        <v>0</v>
      </c>
      <c r="DG602">
        <f t="shared" si="278"/>
        <v>0</v>
      </c>
      <c r="DH602">
        <f t="shared" si="279"/>
        <v>0</v>
      </c>
      <c r="DI602">
        <f t="shared" si="274"/>
        <v>0</v>
      </c>
      <c r="DJ602">
        <f>DF602</f>
        <v>0</v>
      </c>
      <c r="DK602">
        <v>0</v>
      </c>
      <c r="DL602" t="s">
        <v>3</v>
      </c>
      <c r="DM602">
        <v>0</v>
      </c>
      <c r="DN602" t="s">
        <v>3</v>
      </c>
      <c r="DO602">
        <v>0</v>
      </c>
    </row>
    <row r="603" spans="1:119" x14ac:dyDescent="0.2">
      <c r="A603">
        <f>ROW(Source!A661)</f>
        <v>661</v>
      </c>
      <c r="B603">
        <v>69726971</v>
      </c>
      <c r="C603">
        <v>69734909</v>
      </c>
      <c r="D603">
        <v>27501160</v>
      </c>
      <c r="E603">
        <v>1</v>
      </c>
      <c r="F603">
        <v>1</v>
      </c>
      <c r="G603">
        <v>1</v>
      </c>
      <c r="H603">
        <v>1</v>
      </c>
      <c r="I603" t="s">
        <v>1038</v>
      </c>
      <c r="J603" t="s">
        <v>3</v>
      </c>
      <c r="K603" t="s">
        <v>1039</v>
      </c>
      <c r="L603">
        <v>1369</v>
      </c>
      <c r="N603">
        <v>1013</v>
      </c>
      <c r="O603" t="s">
        <v>974</v>
      </c>
      <c r="P603" t="s">
        <v>974</v>
      </c>
      <c r="Q603">
        <v>1</v>
      </c>
      <c r="W603">
        <v>0</v>
      </c>
      <c r="X603">
        <v>-772101396</v>
      </c>
      <c r="Y603">
        <f t="shared" si="275"/>
        <v>27.86</v>
      </c>
      <c r="AA603">
        <v>0</v>
      </c>
      <c r="AB603">
        <v>0</v>
      </c>
      <c r="AC603">
        <v>0</v>
      </c>
      <c r="AD603">
        <v>11.37</v>
      </c>
      <c r="AE603">
        <v>0</v>
      </c>
      <c r="AF603">
        <v>0</v>
      </c>
      <c r="AG603">
        <v>0</v>
      </c>
      <c r="AH603">
        <v>11.37</v>
      </c>
      <c r="AI603">
        <v>1</v>
      </c>
      <c r="AJ603">
        <v>1</v>
      </c>
      <c r="AK603">
        <v>1</v>
      </c>
      <c r="AL603">
        <v>1</v>
      </c>
      <c r="AM603">
        <v>0</v>
      </c>
      <c r="AN603">
        <v>0</v>
      </c>
      <c r="AO603">
        <v>1</v>
      </c>
      <c r="AP603">
        <v>0</v>
      </c>
      <c r="AQ603">
        <v>0</v>
      </c>
      <c r="AR603">
        <v>0</v>
      </c>
      <c r="AS603" t="s">
        <v>3</v>
      </c>
      <c r="AT603">
        <v>27.86</v>
      </c>
      <c r="AU603" t="s">
        <v>3</v>
      </c>
      <c r="AV603">
        <v>1</v>
      </c>
      <c r="AW603">
        <v>2</v>
      </c>
      <c r="AX603">
        <v>69734920</v>
      </c>
      <c r="AY603">
        <v>1</v>
      </c>
      <c r="AZ603">
        <v>0</v>
      </c>
      <c r="BA603">
        <v>611</v>
      </c>
      <c r="BB603">
        <v>0</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v>0</v>
      </c>
      <c r="CU603">
        <f>ROUND(AT603*Source!I661*AH603*AL603,0)</f>
        <v>0</v>
      </c>
      <c r="CV603">
        <f>ROUND(Y603*Source!I661,9)</f>
        <v>0</v>
      </c>
      <c r="CW603">
        <v>0</v>
      </c>
      <c r="CX603">
        <f>ROUND(Y603*Source!I661,9)</f>
        <v>0</v>
      </c>
      <c r="CY603">
        <f>AD603</f>
        <v>11.37</v>
      </c>
      <c r="CZ603">
        <f>AH603</f>
        <v>11.37</v>
      </c>
      <c r="DA603">
        <f>AL603</f>
        <v>1</v>
      </c>
      <c r="DB603">
        <f t="shared" si="276"/>
        <v>316.77</v>
      </c>
      <c r="DC603">
        <f t="shared" si="277"/>
        <v>0</v>
      </c>
      <c r="DD603" t="s">
        <v>3</v>
      </c>
      <c r="DE603" t="s">
        <v>3</v>
      </c>
      <c r="DF603">
        <f t="shared" ref="DF603:DF618" si="280">ROUND(ROUND(AE603,0)*CX603,0)</f>
        <v>0</v>
      </c>
      <c r="DG603">
        <f t="shared" si="278"/>
        <v>0</v>
      </c>
      <c r="DH603">
        <f t="shared" si="279"/>
        <v>0</v>
      </c>
      <c r="DI603">
        <f t="shared" si="274"/>
        <v>0</v>
      </c>
      <c r="DJ603">
        <f>DI603</f>
        <v>0</v>
      </c>
      <c r="DK603">
        <v>0</v>
      </c>
      <c r="DL603" t="s">
        <v>3</v>
      </c>
      <c r="DM603">
        <v>0</v>
      </c>
      <c r="DN603" t="s">
        <v>3</v>
      </c>
      <c r="DO603">
        <v>0</v>
      </c>
    </row>
    <row r="604" spans="1:119" x14ac:dyDescent="0.2">
      <c r="A604">
        <f>ROW(Source!A661)</f>
        <v>661</v>
      </c>
      <c r="B604">
        <v>69726971</v>
      </c>
      <c r="C604">
        <v>69734909</v>
      </c>
      <c r="D604">
        <v>121548</v>
      </c>
      <c r="E604">
        <v>1</v>
      </c>
      <c r="F604">
        <v>1</v>
      </c>
      <c r="G604">
        <v>1</v>
      </c>
      <c r="H604">
        <v>1</v>
      </c>
      <c r="I604" t="s">
        <v>36</v>
      </c>
      <c r="J604" t="s">
        <v>3</v>
      </c>
      <c r="K604" t="s">
        <v>981</v>
      </c>
      <c r="L604">
        <v>608254</v>
      </c>
      <c r="N604">
        <v>1013</v>
      </c>
      <c r="O604" t="s">
        <v>982</v>
      </c>
      <c r="P604" t="s">
        <v>982</v>
      </c>
      <c r="Q604">
        <v>1</v>
      </c>
      <c r="W604">
        <v>0</v>
      </c>
      <c r="X604">
        <v>-185737400</v>
      </c>
      <c r="Y604">
        <f t="shared" si="275"/>
        <v>0.23</v>
      </c>
      <c r="AA604">
        <v>0</v>
      </c>
      <c r="AB604">
        <v>0</v>
      </c>
      <c r="AC604">
        <v>0</v>
      </c>
      <c r="AD604">
        <v>0</v>
      </c>
      <c r="AE604">
        <v>0</v>
      </c>
      <c r="AF604">
        <v>0</v>
      </c>
      <c r="AG604">
        <v>0</v>
      </c>
      <c r="AH604">
        <v>0</v>
      </c>
      <c r="AI604">
        <v>1</v>
      </c>
      <c r="AJ604">
        <v>1</v>
      </c>
      <c r="AK604">
        <v>1</v>
      </c>
      <c r="AL604">
        <v>1</v>
      </c>
      <c r="AM604">
        <v>0</v>
      </c>
      <c r="AN604">
        <v>0</v>
      </c>
      <c r="AO604">
        <v>1</v>
      </c>
      <c r="AP604">
        <v>0</v>
      </c>
      <c r="AQ604">
        <v>0</v>
      </c>
      <c r="AR604">
        <v>0</v>
      </c>
      <c r="AS604" t="s">
        <v>3</v>
      </c>
      <c r="AT604">
        <v>0.23</v>
      </c>
      <c r="AU604" t="s">
        <v>3</v>
      </c>
      <c r="AV604">
        <v>2</v>
      </c>
      <c r="AW604">
        <v>2</v>
      </c>
      <c r="AX604">
        <v>69734921</v>
      </c>
      <c r="AY604">
        <v>1</v>
      </c>
      <c r="AZ604">
        <v>0</v>
      </c>
      <c r="BA604">
        <v>612</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CV604">
        <v>0</v>
      </c>
      <c r="CW604">
        <v>0</v>
      </c>
      <c r="CX604">
        <f>ROUND(Y604*Source!I661,9)</f>
        <v>0</v>
      </c>
      <c r="CY604">
        <f>AD604</f>
        <v>0</v>
      </c>
      <c r="CZ604">
        <f>AH604</f>
        <v>0</v>
      </c>
      <c r="DA604">
        <f>AL604</f>
        <v>1</v>
      </c>
      <c r="DB604">
        <f t="shared" si="276"/>
        <v>0</v>
      </c>
      <c r="DC604">
        <f t="shared" si="277"/>
        <v>0</v>
      </c>
      <c r="DD604" t="s">
        <v>3</v>
      </c>
      <c r="DE604" t="s">
        <v>3</v>
      </c>
      <c r="DF604">
        <f t="shared" si="280"/>
        <v>0</v>
      </c>
      <c r="DG604">
        <f t="shared" si="278"/>
        <v>0</v>
      </c>
      <c r="DH604">
        <f t="shared" si="279"/>
        <v>0</v>
      </c>
      <c r="DI604">
        <f t="shared" si="274"/>
        <v>0</v>
      </c>
      <c r="DJ604">
        <f>DI604</f>
        <v>0</v>
      </c>
      <c r="DK604">
        <v>0</v>
      </c>
      <c r="DL604" t="s">
        <v>3</v>
      </c>
      <c r="DM604">
        <v>0</v>
      </c>
      <c r="DN604" t="s">
        <v>3</v>
      </c>
      <c r="DO604">
        <v>0</v>
      </c>
    </row>
    <row r="605" spans="1:119" x14ac:dyDescent="0.2">
      <c r="A605">
        <f>ROW(Source!A661)</f>
        <v>661</v>
      </c>
      <c r="B605">
        <v>69726971</v>
      </c>
      <c r="C605">
        <v>69734909</v>
      </c>
      <c r="D605">
        <v>27439630</v>
      </c>
      <c r="E605">
        <v>1</v>
      </c>
      <c r="F605">
        <v>1</v>
      </c>
      <c r="G605">
        <v>1</v>
      </c>
      <c r="H605">
        <v>2</v>
      </c>
      <c r="I605" t="s">
        <v>986</v>
      </c>
      <c r="J605" t="s">
        <v>987</v>
      </c>
      <c r="K605" t="s">
        <v>988</v>
      </c>
      <c r="L605">
        <v>1368</v>
      </c>
      <c r="N605">
        <v>1011</v>
      </c>
      <c r="O605" t="s">
        <v>978</v>
      </c>
      <c r="P605" t="s">
        <v>978</v>
      </c>
      <c r="Q605">
        <v>1</v>
      </c>
      <c r="W605">
        <v>0</v>
      </c>
      <c r="X605">
        <v>-72110300</v>
      </c>
      <c r="Y605">
        <f t="shared" si="275"/>
        <v>0.23</v>
      </c>
      <c r="AA605">
        <v>0</v>
      </c>
      <c r="AB605">
        <v>31.27</v>
      </c>
      <c r="AC605">
        <v>13.61</v>
      </c>
      <c r="AD605">
        <v>0</v>
      </c>
      <c r="AE605">
        <v>0</v>
      </c>
      <c r="AF605">
        <v>31.27</v>
      </c>
      <c r="AG605">
        <v>13.61</v>
      </c>
      <c r="AH605">
        <v>0</v>
      </c>
      <c r="AI605">
        <v>1</v>
      </c>
      <c r="AJ605">
        <v>1</v>
      </c>
      <c r="AK605">
        <v>1</v>
      </c>
      <c r="AL605">
        <v>1</v>
      </c>
      <c r="AM605">
        <v>0</v>
      </c>
      <c r="AN605">
        <v>0</v>
      </c>
      <c r="AO605">
        <v>1</v>
      </c>
      <c r="AP605">
        <v>0</v>
      </c>
      <c r="AQ605">
        <v>0</v>
      </c>
      <c r="AR605">
        <v>0</v>
      </c>
      <c r="AS605" t="s">
        <v>3</v>
      </c>
      <c r="AT605">
        <v>0.23</v>
      </c>
      <c r="AU605" t="s">
        <v>3</v>
      </c>
      <c r="AV605">
        <v>0</v>
      </c>
      <c r="AW605">
        <v>2</v>
      </c>
      <c r="AX605">
        <v>69734922</v>
      </c>
      <c r="AY605">
        <v>1</v>
      </c>
      <c r="AZ605">
        <v>0</v>
      </c>
      <c r="BA605">
        <v>613</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CV605">
        <v>0</v>
      </c>
      <c r="CW605">
        <f>ROUND(Y605*Source!I661*DO605,9)</f>
        <v>0</v>
      </c>
      <c r="CX605">
        <f>ROUND(Y605*Source!I661,9)</f>
        <v>0</v>
      </c>
      <c r="CY605">
        <f>AB605</f>
        <v>31.27</v>
      </c>
      <c r="CZ605">
        <f>AF605</f>
        <v>31.27</v>
      </c>
      <c r="DA605">
        <f>AJ605</f>
        <v>1</v>
      </c>
      <c r="DB605">
        <f t="shared" si="276"/>
        <v>7.19</v>
      </c>
      <c r="DC605">
        <f t="shared" si="277"/>
        <v>3.13</v>
      </c>
      <c r="DD605" t="s">
        <v>3</v>
      </c>
      <c r="DE605" t="s">
        <v>3</v>
      </c>
      <c r="DF605">
        <f t="shared" si="280"/>
        <v>0</v>
      </c>
      <c r="DG605">
        <f t="shared" si="278"/>
        <v>0</v>
      </c>
      <c r="DH605">
        <f t="shared" si="279"/>
        <v>0</v>
      </c>
      <c r="DI605">
        <f t="shared" si="274"/>
        <v>0</v>
      </c>
      <c r="DJ605">
        <f>DG605</f>
        <v>0</v>
      </c>
      <c r="DK605">
        <v>0</v>
      </c>
      <c r="DL605" t="s">
        <v>3</v>
      </c>
      <c r="DM605">
        <v>0</v>
      </c>
      <c r="DN605" t="s">
        <v>3</v>
      </c>
      <c r="DO605">
        <v>0</v>
      </c>
    </row>
    <row r="606" spans="1:119" x14ac:dyDescent="0.2">
      <c r="A606">
        <f>ROW(Source!A661)</f>
        <v>661</v>
      </c>
      <c r="B606">
        <v>69726971</v>
      </c>
      <c r="C606">
        <v>69734909</v>
      </c>
      <c r="D606">
        <v>27440113</v>
      </c>
      <c r="E606">
        <v>1</v>
      </c>
      <c r="F606">
        <v>1</v>
      </c>
      <c r="G606">
        <v>1</v>
      </c>
      <c r="H606">
        <v>2</v>
      </c>
      <c r="I606" t="s">
        <v>1032</v>
      </c>
      <c r="J606" t="s">
        <v>1033</v>
      </c>
      <c r="K606" t="s">
        <v>1034</v>
      </c>
      <c r="L606">
        <v>1368</v>
      </c>
      <c r="N606">
        <v>1011</v>
      </c>
      <c r="O606" t="s">
        <v>978</v>
      </c>
      <c r="P606" t="s">
        <v>978</v>
      </c>
      <c r="Q606">
        <v>1</v>
      </c>
      <c r="W606">
        <v>0</v>
      </c>
      <c r="X606">
        <v>-1092641070</v>
      </c>
      <c r="Y606">
        <f t="shared" si="275"/>
        <v>3.68</v>
      </c>
      <c r="AA606">
        <v>0</v>
      </c>
      <c r="AB606">
        <v>29.26</v>
      </c>
      <c r="AC606">
        <v>0</v>
      </c>
      <c r="AD606">
        <v>0</v>
      </c>
      <c r="AE606">
        <v>0</v>
      </c>
      <c r="AF606">
        <v>29.26</v>
      </c>
      <c r="AG606">
        <v>0</v>
      </c>
      <c r="AH606">
        <v>0</v>
      </c>
      <c r="AI606">
        <v>1</v>
      </c>
      <c r="AJ606">
        <v>1</v>
      </c>
      <c r="AK606">
        <v>1</v>
      </c>
      <c r="AL606">
        <v>1</v>
      </c>
      <c r="AM606">
        <v>0</v>
      </c>
      <c r="AN606">
        <v>0</v>
      </c>
      <c r="AO606">
        <v>1</v>
      </c>
      <c r="AP606">
        <v>0</v>
      </c>
      <c r="AQ606">
        <v>0</v>
      </c>
      <c r="AR606">
        <v>0</v>
      </c>
      <c r="AS606" t="s">
        <v>3</v>
      </c>
      <c r="AT606">
        <v>3.68</v>
      </c>
      <c r="AU606" t="s">
        <v>3</v>
      </c>
      <c r="AV606">
        <v>0</v>
      </c>
      <c r="AW606">
        <v>2</v>
      </c>
      <c r="AX606">
        <v>69734923</v>
      </c>
      <c r="AY606">
        <v>1</v>
      </c>
      <c r="AZ606">
        <v>0</v>
      </c>
      <c r="BA606">
        <v>614</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CV606">
        <v>0</v>
      </c>
      <c r="CW606">
        <f>ROUND(Y606*Source!I661*DO606,9)</f>
        <v>0</v>
      </c>
      <c r="CX606">
        <f>ROUND(Y606*Source!I661,9)</f>
        <v>0</v>
      </c>
      <c r="CY606">
        <f>AB606</f>
        <v>29.26</v>
      </c>
      <c r="CZ606">
        <f>AF606</f>
        <v>29.26</v>
      </c>
      <c r="DA606">
        <f>AJ606</f>
        <v>1</v>
      </c>
      <c r="DB606">
        <f t="shared" si="276"/>
        <v>107.68</v>
      </c>
      <c r="DC606">
        <f t="shared" si="277"/>
        <v>0</v>
      </c>
      <c r="DD606" t="s">
        <v>3</v>
      </c>
      <c r="DE606" t="s">
        <v>3</v>
      </c>
      <c r="DF606">
        <f t="shared" si="280"/>
        <v>0</v>
      </c>
      <c r="DG606">
        <f t="shared" si="278"/>
        <v>0</v>
      </c>
      <c r="DH606">
        <f t="shared" si="279"/>
        <v>0</v>
      </c>
      <c r="DI606">
        <f t="shared" si="274"/>
        <v>0</v>
      </c>
      <c r="DJ606">
        <f>DG606</f>
        <v>0</v>
      </c>
      <c r="DK606">
        <v>0</v>
      </c>
      <c r="DL606" t="s">
        <v>3</v>
      </c>
      <c r="DM606">
        <v>0</v>
      </c>
      <c r="DN606" t="s">
        <v>3</v>
      </c>
      <c r="DO606">
        <v>0</v>
      </c>
    </row>
    <row r="607" spans="1:119" x14ac:dyDescent="0.2">
      <c r="A607">
        <f>ROW(Source!A661)</f>
        <v>661</v>
      </c>
      <c r="B607">
        <v>69726971</v>
      </c>
      <c r="C607">
        <v>69734909</v>
      </c>
      <c r="D607">
        <v>27441197</v>
      </c>
      <c r="E607">
        <v>1</v>
      </c>
      <c r="F607">
        <v>1</v>
      </c>
      <c r="G607">
        <v>1</v>
      </c>
      <c r="H607">
        <v>2</v>
      </c>
      <c r="I607" t="s">
        <v>1035</v>
      </c>
      <c r="J607" t="s">
        <v>1036</v>
      </c>
      <c r="K607" t="s">
        <v>1037</v>
      </c>
      <c r="L607">
        <v>1368</v>
      </c>
      <c r="N607">
        <v>1011</v>
      </c>
      <c r="O607" t="s">
        <v>978</v>
      </c>
      <c r="P607" t="s">
        <v>978</v>
      </c>
      <c r="Q607">
        <v>1</v>
      </c>
      <c r="W607">
        <v>0</v>
      </c>
      <c r="X607">
        <v>-1589430619</v>
      </c>
      <c r="Y607">
        <f t="shared" si="275"/>
        <v>4.5</v>
      </c>
      <c r="AA607">
        <v>0</v>
      </c>
      <c r="AB607">
        <v>2.7</v>
      </c>
      <c r="AC607">
        <v>0</v>
      </c>
      <c r="AD607">
        <v>0</v>
      </c>
      <c r="AE607">
        <v>0</v>
      </c>
      <c r="AF607">
        <v>2.7</v>
      </c>
      <c r="AG607">
        <v>0</v>
      </c>
      <c r="AH607">
        <v>0</v>
      </c>
      <c r="AI607">
        <v>1</v>
      </c>
      <c r="AJ607">
        <v>1</v>
      </c>
      <c r="AK607">
        <v>1</v>
      </c>
      <c r="AL607">
        <v>1</v>
      </c>
      <c r="AM607">
        <v>0</v>
      </c>
      <c r="AN607">
        <v>0</v>
      </c>
      <c r="AO607">
        <v>1</v>
      </c>
      <c r="AP607">
        <v>0</v>
      </c>
      <c r="AQ607">
        <v>0</v>
      </c>
      <c r="AR607">
        <v>0</v>
      </c>
      <c r="AS607" t="s">
        <v>3</v>
      </c>
      <c r="AT607">
        <v>4.5</v>
      </c>
      <c r="AU607" t="s">
        <v>3</v>
      </c>
      <c r="AV607">
        <v>0</v>
      </c>
      <c r="AW607">
        <v>2</v>
      </c>
      <c r="AX607">
        <v>69734924</v>
      </c>
      <c r="AY607">
        <v>1</v>
      </c>
      <c r="AZ607">
        <v>0</v>
      </c>
      <c r="BA607">
        <v>615</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CV607">
        <v>0</v>
      </c>
      <c r="CW607">
        <f>ROUND(Y607*Source!I661*DO607,9)</f>
        <v>0</v>
      </c>
      <c r="CX607">
        <f>ROUND(Y607*Source!I661,9)</f>
        <v>0</v>
      </c>
      <c r="CY607">
        <f>AB607</f>
        <v>2.7</v>
      </c>
      <c r="CZ607">
        <f>AF607</f>
        <v>2.7</v>
      </c>
      <c r="DA607">
        <f>AJ607</f>
        <v>1</v>
      </c>
      <c r="DB607">
        <f t="shared" si="276"/>
        <v>12.15</v>
      </c>
      <c r="DC607">
        <f t="shared" si="277"/>
        <v>0</v>
      </c>
      <c r="DD607" t="s">
        <v>3</v>
      </c>
      <c r="DE607" t="s">
        <v>3</v>
      </c>
      <c r="DF607">
        <f t="shared" si="280"/>
        <v>0</v>
      </c>
      <c r="DG607">
        <f t="shared" si="278"/>
        <v>0</v>
      </c>
      <c r="DH607">
        <f t="shared" si="279"/>
        <v>0</v>
      </c>
      <c r="DI607">
        <f t="shared" si="274"/>
        <v>0</v>
      </c>
      <c r="DJ607">
        <f>DG607</f>
        <v>0</v>
      </c>
      <c r="DK607">
        <v>0</v>
      </c>
      <c r="DL607" t="s">
        <v>3</v>
      </c>
      <c r="DM607">
        <v>0</v>
      </c>
      <c r="DN607" t="s">
        <v>3</v>
      </c>
      <c r="DO607">
        <v>0</v>
      </c>
    </row>
    <row r="608" spans="1:119" x14ac:dyDescent="0.2">
      <c r="A608">
        <f>ROW(Source!A661)</f>
        <v>661</v>
      </c>
      <c r="B608">
        <v>69726971</v>
      </c>
      <c r="C608">
        <v>69734909</v>
      </c>
      <c r="D608">
        <v>27441327</v>
      </c>
      <c r="E608">
        <v>1</v>
      </c>
      <c r="F608">
        <v>1</v>
      </c>
      <c r="G608">
        <v>1</v>
      </c>
      <c r="H608">
        <v>2</v>
      </c>
      <c r="I608" t="s">
        <v>975</v>
      </c>
      <c r="J608" t="s">
        <v>976</v>
      </c>
      <c r="K608" t="s">
        <v>977</v>
      </c>
      <c r="L608">
        <v>1368</v>
      </c>
      <c r="N608">
        <v>1011</v>
      </c>
      <c r="O608" t="s">
        <v>978</v>
      </c>
      <c r="P608" t="s">
        <v>978</v>
      </c>
      <c r="Q608">
        <v>1</v>
      </c>
      <c r="W608">
        <v>0</v>
      </c>
      <c r="X608">
        <v>-1583389094</v>
      </c>
      <c r="Y608">
        <f t="shared" si="275"/>
        <v>0.33</v>
      </c>
      <c r="AA608">
        <v>0</v>
      </c>
      <c r="AB608">
        <v>93.37</v>
      </c>
      <c r="AC608">
        <v>11.69</v>
      </c>
      <c r="AD608">
        <v>0</v>
      </c>
      <c r="AE608">
        <v>0</v>
      </c>
      <c r="AF608">
        <v>93.37</v>
      </c>
      <c r="AG608">
        <v>11.69</v>
      </c>
      <c r="AH608">
        <v>0</v>
      </c>
      <c r="AI608">
        <v>1</v>
      </c>
      <c r="AJ608">
        <v>1</v>
      </c>
      <c r="AK608">
        <v>1</v>
      </c>
      <c r="AL608">
        <v>1</v>
      </c>
      <c r="AM608">
        <v>0</v>
      </c>
      <c r="AN608">
        <v>0</v>
      </c>
      <c r="AO608">
        <v>1</v>
      </c>
      <c r="AP608">
        <v>0</v>
      </c>
      <c r="AQ608">
        <v>0</v>
      </c>
      <c r="AR608">
        <v>0</v>
      </c>
      <c r="AS608" t="s">
        <v>3</v>
      </c>
      <c r="AT608">
        <v>0.33</v>
      </c>
      <c r="AU608" t="s">
        <v>3</v>
      </c>
      <c r="AV608">
        <v>0</v>
      </c>
      <c r="AW608">
        <v>2</v>
      </c>
      <c r="AX608">
        <v>69734925</v>
      </c>
      <c r="AY608">
        <v>1</v>
      </c>
      <c r="AZ608">
        <v>0</v>
      </c>
      <c r="BA608">
        <v>616</v>
      </c>
      <c r="BB608">
        <v>0</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c r="BW608">
        <v>0</v>
      </c>
      <c r="CV608">
        <v>0</v>
      </c>
      <c r="CW608">
        <f>ROUND(Y608*Source!I661*DO608,9)</f>
        <v>0</v>
      </c>
      <c r="CX608">
        <f>ROUND(Y608*Source!I661,9)</f>
        <v>0</v>
      </c>
      <c r="CY608">
        <f>AB608</f>
        <v>93.37</v>
      </c>
      <c r="CZ608">
        <f>AF608</f>
        <v>93.37</v>
      </c>
      <c r="DA608">
        <f>AJ608</f>
        <v>1</v>
      </c>
      <c r="DB608">
        <f t="shared" si="276"/>
        <v>30.81</v>
      </c>
      <c r="DC608">
        <f t="shared" si="277"/>
        <v>3.86</v>
      </c>
      <c r="DD608" t="s">
        <v>3</v>
      </c>
      <c r="DE608" t="s">
        <v>3</v>
      </c>
      <c r="DF608">
        <f t="shared" si="280"/>
        <v>0</v>
      </c>
      <c r="DG608">
        <f t="shared" si="278"/>
        <v>0</v>
      </c>
      <c r="DH608">
        <f t="shared" si="279"/>
        <v>0</v>
      </c>
      <c r="DI608">
        <f t="shared" si="274"/>
        <v>0</v>
      </c>
      <c r="DJ608">
        <f>DG608</f>
        <v>0</v>
      </c>
      <c r="DK608">
        <v>0</v>
      </c>
      <c r="DL608" t="s">
        <v>3</v>
      </c>
      <c r="DM608">
        <v>0</v>
      </c>
      <c r="DN608" t="s">
        <v>3</v>
      </c>
      <c r="DO608">
        <v>0</v>
      </c>
    </row>
    <row r="609" spans="1:119" x14ac:dyDescent="0.2">
      <c r="A609">
        <f>ROW(Source!A661)</f>
        <v>661</v>
      </c>
      <c r="B609">
        <v>69726971</v>
      </c>
      <c r="C609">
        <v>69734909</v>
      </c>
      <c r="D609">
        <v>27372116</v>
      </c>
      <c r="E609">
        <v>1</v>
      </c>
      <c r="F609">
        <v>1</v>
      </c>
      <c r="G609">
        <v>1</v>
      </c>
      <c r="H609">
        <v>3</v>
      </c>
      <c r="I609" t="s">
        <v>414</v>
      </c>
      <c r="J609" t="s">
        <v>416</v>
      </c>
      <c r="K609" t="s">
        <v>415</v>
      </c>
      <c r="L609">
        <v>1348</v>
      </c>
      <c r="N609">
        <v>1009</v>
      </c>
      <c r="O609" t="s">
        <v>78</v>
      </c>
      <c r="P609" t="s">
        <v>78</v>
      </c>
      <c r="Q609">
        <v>1000</v>
      </c>
      <c r="W609">
        <v>0</v>
      </c>
      <c r="X609">
        <v>1401155302</v>
      </c>
      <c r="Y609">
        <f t="shared" si="275"/>
        <v>0.13200000000000001</v>
      </c>
      <c r="AA609">
        <v>1391.4</v>
      </c>
      <c r="AB609">
        <v>0</v>
      </c>
      <c r="AC609">
        <v>0</v>
      </c>
      <c r="AD609">
        <v>0</v>
      </c>
      <c r="AE609">
        <v>1391.4</v>
      </c>
      <c r="AF609">
        <v>0</v>
      </c>
      <c r="AG609">
        <v>0</v>
      </c>
      <c r="AH609">
        <v>0</v>
      </c>
      <c r="AI609">
        <v>1</v>
      </c>
      <c r="AJ609">
        <v>1</v>
      </c>
      <c r="AK609">
        <v>1</v>
      </c>
      <c r="AL609">
        <v>1</v>
      </c>
      <c r="AM609">
        <v>0</v>
      </c>
      <c r="AN609">
        <v>0</v>
      </c>
      <c r="AO609">
        <v>0</v>
      </c>
      <c r="AP609">
        <v>1</v>
      </c>
      <c r="AQ609">
        <v>0</v>
      </c>
      <c r="AR609">
        <v>0</v>
      </c>
      <c r="AS609" t="s">
        <v>3</v>
      </c>
      <c r="AT609">
        <v>0.13200000000000001</v>
      </c>
      <c r="AU609" t="s">
        <v>3</v>
      </c>
      <c r="AV609">
        <v>0</v>
      </c>
      <c r="AW609">
        <v>2</v>
      </c>
      <c r="AX609">
        <v>69734927</v>
      </c>
      <c r="AY609">
        <v>1</v>
      </c>
      <c r="AZ609">
        <v>0</v>
      </c>
      <c r="BA609">
        <v>618</v>
      </c>
      <c r="BB609">
        <v>3</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0</v>
      </c>
      <c r="CV609">
        <v>0</v>
      </c>
      <c r="CW609">
        <v>0</v>
      </c>
      <c r="CX609">
        <f>ROUND(Y609*Source!I661,9)</f>
        <v>0</v>
      </c>
      <c r="CY609">
        <f>AA609</f>
        <v>1391.4</v>
      </c>
      <c r="CZ609">
        <f>AE609</f>
        <v>1391.4</v>
      </c>
      <c r="DA609">
        <f>AI609</f>
        <v>1</v>
      </c>
      <c r="DB609">
        <f t="shared" si="276"/>
        <v>183.66</v>
      </c>
      <c r="DC609">
        <f t="shared" si="277"/>
        <v>0</v>
      </c>
      <c r="DD609" t="s">
        <v>3</v>
      </c>
      <c r="DE609" t="s">
        <v>3</v>
      </c>
      <c r="DF609">
        <f t="shared" si="280"/>
        <v>0</v>
      </c>
      <c r="DG609">
        <f t="shared" si="278"/>
        <v>0</v>
      </c>
      <c r="DH609">
        <f t="shared" si="279"/>
        <v>0</v>
      </c>
      <c r="DI609">
        <f t="shared" si="274"/>
        <v>0</v>
      </c>
      <c r="DJ609">
        <f>DF609</f>
        <v>0</v>
      </c>
      <c r="DK609">
        <v>0</v>
      </c>
      <c r="DL609" t="s">
        <v>3</v>
      </c>
      <c r="DM609">
        <v>0</v>
      </c>
      <c r="DN609" t="s">
        <v>3</v>
      </c>
      <c r="DO609">
        <v>0</v>
      </c>
    </row>
    <row r="610" spans="1:119" x14ac:dyDescent="0.2">
      <c r="A610">
        <f>ROW(Source!A661)</f>
        <v>661</v>
      </c>
      <c r="B610">
        <v>69726971</v>
      </c>
      <c r="C610">
        <v>69734909</v>
      </c>
      <c r="D610">
        <v>27372117</v>
      </c>
      <c r="E610">
        <v>1</v>
      </c>
      <c r="F610">
        <v>1</v>
      </c>
      <c r="G610">
        <v>1</v>
      </c>
      <c r="H610">
        <v>3</v>
      </c>
      <c r="I610" t="s">
        <v>419</v>
      </c>
      <c r="J610" t="s">
        <v>421</v>
      </c>
      <c r="K610" t="s">
        <v>420</v>
      </c>
      <c r="L610">
        <v>1348</v>
      </c>
      <c r="N610">
        <v>1009</v>
      </c>
      <c r="O610" t="s">
        <v>78</v>
      </c>
      <c r="P610" t="s">
        <v>78</v>
      </c>
      <c r="Q610">
        <v>1000</v>
      </c>
      <c r="W610">
        <v>0</v>
      </c>
      <c r="X610">
        <v>353463573</v>
      </c>
      <c r="Y610">
        <f t="shared" si="275"/>
        <v>1.9E-2</v>
      </c>
      <c r="AA610">
        <v>1534.65</v>
      </c>
      <c r="AB610">
        <v>0</v>
      </c>
      <c r="AC610">
        <v>0</v>
      </c>
      <c r="AD610">
        <v>0</v>
      </c>
      <c r="AE610">
        <v>1534.65</v>
      </c>
      <c r="AF610">
        <v>0</v>
      </c>
      <c r="AG610">
        <v>0</v>
      </c>
      <c r="AH610">
        <v>0</v>
      </c>
      <c r="AI610">
        <v>1</v>
      </c>
      <c r="AJ610">
        <v>1</v>
      </c>
      <c r="AK610">
        <v>1</v>
      </c>
      <c r="AL610">
        <v>1</v>
      </c>
      <c r="AM610">
        <v>0</v>
      </c>
      <c r="AN610">
        <v>0</v>
      </c>
      <c r="AO610">
        <v>0</v>
      </c>
      <c r="AP610">
        <v>1</v>
      </c>
      <c r="AQ610">
        <v>0</v>
      </c>
      <c r="AR610">
        <v>0</v>
      </c>
      <c r="AS610" t="s">
        <v>3</v>
      </c>
      <c r="AT610">
        <v>1.9E-2</v>
      </c>
      <c r="AU610" t="s">
        <v>3</v>
      </c>
      <c r="AV610">
        <v>0</v>
      </c>
      <c r="AW610">
        <v>2</v>
      </c>
      <c r="AX610">
        <v>69734928</v>
      </c>
      <c r="AY610">
        <v>1</v>
      </c>
      <c r="AZ610">
        <v>0</v>
      </c>
      <c r="BA610">
        <v>619</v>
      </c>
      <c r="BB610">
        <v>3</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v>0</v>
      </c>
      <c r="CV610">
        <v>0</v>
      </c>
      <c r="CW610">
        <v>0</v>
      </c>
      <c r="CX610">
        <f>ROUND(Y610*Source!I661,9)</f>
        <v>0</v>
      </c>
      <c r="CY610">
        <f>AA610</f>
        <v>1534.65</v>
      </c>
      <c r="CZ610">
        <f>AE610</f>
        <v>1534.65</v>
      </c>
      <c r="DA610">
        <f>AI610</f>
        <v>1</v>
      </c>
      <c r="DB610">
        <f t="shared" si="276"/>
        <v>29.16</v>
      </c>
      <c r="DC610">
        <f t="shared" si="277"/>
        <v>0</v>
      </c>
      <c r="DD610" t="s">
        <v>3</v>
      </c>
      <c r="DE610" t="s">
        <v>3</v>
      </c>
      <c r="DF610">
        <f t="shared" si="280"/>
        <v>0</v>
      </c>
      <c r="DG610">
        <f t="shared" si="278"/>
        <v>0</v>
      </c>
      <c r="DH610">
        <f t="shared" si="279"/>
        <v>0</v>
      </c>
      <c r="DI610">
        <f t="shared" si="274"/>
        <v>0</v>
      </c>
      <c r="DJ610">
        <f>DF610</f>
        <v>0</v>
      </c>
      <c r="DK610">
        <v>0</v>
      </c>
      <c r="DL610" t="s">
        <v>3</v>
      </c>
      <c r="DM610">
        <v>0</v>
      </c>
      <c r="DN610" t="s">
        <v>3</v>
      </c>
      <c r="DO610">
        <v>0</v>
      </c>
    </row>
    <row r="611" spans="1:119" x14ac:dyDescent="0.2">
      <c r="A611">
        <f>ROW(Source!A661)</f>
        <v>661</v>
      </c>
      <c r="B611">
        <v>69726971</v>
      </c>
      <c r="C611">
        <v>69734909</v>
      </c>
      <c r="D611">
        <v>27373116</v>
      </c>
      <c r="E611">
        <v>1</v>
      </c>
      <c r="F611">
        <v>1</v>
      </c>
      <c r="G611">
        <v>1</v>
      </c>
      <c r="H611">
        <v>3</v>
      </c>
      <c r="I611" t="s">
        <v>423</v>
      </c>
      <c r="J611" t="s">
        <v>425</v>
      </c>
      <c r="K611" t="s">
        <v>440</v>
      </c>
      <c r="L611">
        <v>1327</v>
      </c>
      <c r="N611">
        <v>1005</v>
      </c>
      <c r="O611" t="s">
        <v>56</v>
      </c>
      <c r="P611" t="s">
        <v>56</v>
      </c>
      <c r="Q611">
        <v>1</v>
      </c>
      <c r="W611">
        <v>0</v>
      </c>
      <c r="X611">
        <v>1537754992</v>
      </c>
      <c r="Y611">
        <f t="shared" si="275"/>
        <v>116</v>
      </c>
      <c r="AA611">
        <v>5.29</v>
      </c>
      <c r="AB611">
        <v>0</v>
      </c>
      <c r="AC611">
        <v>0</v>
      </c>
      <c r="AD611">
        <v>0</v>
      </c>
      <c r="AE611">
        <v>5.29</v>
      </c>
      <c r="AF611">
        <v>0</v>
      </c>
      <c r="AG611">
        <v>0</v>
      </c>
      <c r="AH611">
        <v>0</v>
      </c>
      <c r="AI611">
        <v>1</v>
      </c>
      <c r="AJ611">
        <v>1</v>
      </c>
      <c r="AK611">
        <v>1</v>
      </c>
      <c r="AL611">
        <v>1</v>
      </c>
      <c r="AM611">
        <v>0</v>
      </c>
      <c r="AN611">
        <v>0</v>
      </c>
      <c r="AO611">
        <v>0</v>
      </c>
      <c r="AP611">
        <v>1</v>
      </c>
      <c r="AQ611">
        <v>0</v>
      </c>
      <c r="AR611">
        <v>0</v>
      </c>
      <c r="AS611" t="s">
        <v>3</v>
      </c>
      <c r="AT611">
        <v>116</v>
      </c>
      <c r="AU611" t="s">
        <v>3</v>
      </c>
      <c r="AV611">
        <v>0</v>
      </c>
      <c r="AW611">
        <v>2</v>
      </c>
      <c r="AX611">
        <v>69734929</v>
      </c>
      <c r="AY611">
        <v>1</v>
      </c>
      <c r="AZ611">
        <v>0</v>
      </c>
      <c r="BA611">
        <v>620</v>
      </c>
      <c r="BB611">
        <v>3</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CV611">
        <v>0</v>
      </c>
      <c r="CW611">
        <v>0</v>
      </c>
      <c r="CX611">
        <f>ROUND(Y611*Source!I661,9)</f>
        <v>0</v>
      </c>
      <c r="CY611">
        <f>AA611</f>
        <v>5.29</v>
      </c>
      <c r="CZ611">
        <f>AE611</f>
        <v>5.29</v>
      </c>
      <c r="DA611">
        <f>AI611</f>
        <v>1</v>
      </c>
      <c r="DB611">
        <f t="shared" si="276"/>
        <v>613.64</v>
      </c>
      <c r="DC611">
        <f t="shared" si="277"/>
        <v>0</v>
      </c>
      <c r="DD611" t="s">
        <v>3</v>
      </c>
      <c r="DE611" t="s">
        <v>3</v>
      </c>
      <c r="DF611">
        <f t="shared" si="280"/>
        <v>0</v>
      </c>
      <c r="DG611">
        <f t="shared" si="278"/>
        <v>0</v>
      </c>
      <c r="DH611">
        <f t="shared" si="279"/>
        <v>0</v>
      </c>
      <c r="DI611">
        <f t="shared" si="274"/>
        <v>0</v>
      </c>
      <c r="DJ611">
        <f>DF611</f>
        <v>0</v>
      </c>
      <c r="DK611">
        <v>0</v>
      </c>
      <c r="DL611" t="s">
        <v>3</v>
      </c>
      <c r="DM611">
        <v>0</v>
      </c>
      <c r="DN611" t="s">
        <v>3</v>
      </c>
      <c r="DO611">
        <v>0</v>
      </c>
    </row>
    <row r="612" spans="1:119" x14ac:dyDescent="0.2">
      <c r="A612">
        <f>ROW(Source!A661)</f>
        <v>661</v>
      </c>
      <c r="B612">
        <v>69726971</v>
      </c>
      <c r="C612">
        <v>69734909</v>
      </c>
      <c r="D612">
        <v>27371032</v>
      </c>
      <c r="E612">
        <v>1</v>
      </c>
      <c r="F612">
        <v>1</v>
      </c>
      <c r="G612">
        <v>1</v>
      </c>
      <c r="H612">
        <v>3</v>
      </c>
      <c r="I612" t="s">
        <v>428</v>
      </c>
      <c r="J612" t="s">
        <v>430</v>
      </c>
      <c r="K612" t="s">
        <v>429</v>
      </c>
      <c r="L612">
        <v>1348</v>
      </c>
      <c r="N612">
        <v>1009</v>
      </c>
      <c r="O612" t="s">
        <v>78</v>
      </c>
      <c r="P612" t="s">
        <v>78</v>
      </c>
      <c r="Q612">
        <v>1000</v>
      </c>
      <c r="W612">
        <v>0</v>
      </c>
      <c r="X612">
        <v>-1245202389</v>
      </c>
      <c r="Y612">
        <f t="shared" si="275"/>
        <v>5.7000000000000002E-2</v>
      </c>
      <c r="AA612">
        <v>5646.9</v>
      </c>
      <c r="AB612">
        <v>0</v>
      </c>
      <c r="AC612">
        <v>0</v>
      </c>
      <c r="AD612">
        <v>0</v>
      </c>
      <c r="AE612">
        <v>5646.9</v>
      </c>
      <c r="AF612">
        <v>0</v>
      </c>
      <c r="AG612">
        <v>0</v>
      </c>
      <c r="AH612">
        <v>0</v>
      </c>
      <c r="AI612">
        <v>1</v>
      </c>
      <c r="AJ612">
        <v>1</v>
      </c>
      <c r="AK612">
        <v>1</v>
      </c>
      <c r="AL612">
        <v>1</v>
      </c>
      <c r="AM612">
        <v>0</v>
      </c>
      <c r="AN612">
        <v>0</v>
      </c>
      <c r="AO612">
        <v>0</v>
      </c>
      <c r="AP612">
        <v>1</v>
      </c>
      <c r="AQ612">
        <v>0</v>
      </c>
      <c r="AR612">
        <v>0</v>
      </c>
      <c r="AS612" t="s">
        <v>3</v>
      </c>
      <c r="AT612">
        <v>5.7000000000000002E-2</v>
      </c>
      <c r="AU612" t="s">
        <v>3</v>
      </c>
      <c r="AV612">
        <v>0</v>
      </c>
      <c r="AW612">
        <v>2</v>
      </c>
      <c r="AX612">
        <v>69734930</v>
      </c>
      <c r="AY612">
        <v>1</v>
      </c>
      <c r="AZ612">
        <v>0</v>
      </c>
      <c r="BA612">
        <v>621</v>
      </c>
      <c r="BB612">
        <v>3</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CV612">
        <v>0</v>
      </c>
      <c r="CW612">
        <v>0</v>
      </c>
      <c r="CX612">
        <f>ROUND(Y612*Source!I661,9)</f>
        <v>0</v>
      </c>
      <c r="CY612">
        <f>AA612</f>
        <v>5646.9</v>
      </c>
      <c r="CZ612">
        <f>AE612</f>
        <v>5646.9</v>
      </c>
      <c r="DA612">
        <f>AI612</f>
        <v>1</v>
      </c>
      <c r="DB612">
        <f t="shared" si="276"/>
        <v>321.87</v>
      </c>
      <c r="DC612">
        <f t="shared" si="277"/>
        <v>0</v>
      </c>
      <c r="DD612" t="s">
        <v>3</v>
      </c>
      <c r="DE612" t="s">
        <v>3</v>
      </c>
      <c r="DF612">
        <f t="shared" si="280"/>
        <v>0</v>
      </c>
      <c r="DG612">
        <f t="shared" si="278"/>
        <v>0</v>
      </c>
      <c r="DH612">
        <f t="shared" si="279"/>
        <v>0</v>
      </c>
      <c r="DI612">
        <f t="shared" si="274"/>
        <v>0</v>
      </c>
      <c r="DJ612">
        <f>DF612</f>
        <v>0</v>
      </c>
      <c r="DK612">
        <v>0</v>
      </c>
      <c r="DL612" t="s">
        <v>3</v>
      </c>
      <c r="DM612">
        <v>0</v>
      </c>
      <c r="DN612" t="s">
        <v>3</v>
      </c>
      <c r="DO612">
        <v>0</v>
      </c>
    </row>
    <row r="613" spans="1:119" x14ac:dyDescent="0.2">
      <c r="A613">
        <f>ROW(Source!A662)</f>
        <v>662</v>
      </c>
      <c r="B613">
        <v>69726884</v>
      </c>
      <c r="C613">
        <v>69734909</v>
      </c>
      <c r="D613">
        <v>27501160</v>
      </c>
      <c r="E613">
        <v>1</v>
      </c>
      <c r="F613">
        <v>1</v>
      </c>
      <c r="G613">
        <v>1</v>
      </c>
      <c r="H613">
        <v>1</v>
      </c>
      <c r="I613" t="s">
        <v>1038</v>
      </c>
      <c r="J613" t="s">
        <v>3</v>
      </c>
      <c r="K613" t="s">
        <v>1039</v>
      </c>
      <c r="L613">
        <v>1369</v>
      </c>
      <c r="N613">
        <v>1013</v>
      </c>
      <c r="O613" t="s">
        <v>974</v>
      </c>
      <c r="P613" t="s">
        <v>974</v>
      </c>
      <c r="Q613">
        <v>1</v>
      </c>
      <c r="W613">
        <v>0</v>
      </c>
      <c r="X613">
        <v>-772101396</v>
      </c>
      <c r="Y613">
        <f t="shared" si="275"/>
        <v>27.86</v>
      </c>
      <c r="AA613">
        <v>0</v>
      </c>
      <c r="AB613">
        <v>0</v>
      </c>
      <c r="AC613">
        <v>0</v>
      </c>
      <c r="AD613">
        <v>288.33999999999997</v>
      </c>
      <c r="AE613">
        <v>0</v>
      </c>
      <c r="AF613">
        <v>0</v>
      </c>
      <c r="AG613">
        <v>0</v>
      </c>
      <c r="AH613">
        <v>11.37</v>
      </c>
      <c r="AI613">
        <v>1</v>
      </c>
      <c r="AJ613">
        <v>1</v>
      </c>
      <c r="AK613">
        <v>1</v>
      </c>
      <c r="AL613">
        <v>25.36</v>
      </c>
      <c r="AM613">
        <v>5</v>
      </c>
      <c r="AN613">
        <v>0</v>
      </c>
      <c r="AO613">
        <v>1</v>
      </c>
      <c r="AP613">
        <v>0</v>
      </c>
      <c r="AQ613">
        <v>0</v>
      </c>
      <c r="AR613">
        <v>0</v>
      </c>
      <c r="AS613" t="s">
        <v>3</v>
      </c>
      <c r="AT613">
        <v>27.86</v>
      </c>
      <c r="AU613" t="s">
        <v>3</v>
      </c>
      <c r="AV613">
        <v>1</v>
      </c>
      <c r="AW613">
        <v>2</v>
      </c>
      <c r="AX613">
        <v>69734920</v>
      </c>
      <c r="AY613">
        <v>1</v>
      </c>
      <c r="AZ613">
        <v>0</v>
      </c>
      <c r="BA613">
        <v>623</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CU613">
        <f>ROUND(AT613*Source!I662*AH613*AL613,0)</f>
        <v>0</v>
      </c>
      <c r="CV613">
        <f>ROUND(Y613*Source!I662,9)</f>
        <v>0</v>
      </c>
      <c r="CW613">
        <v>0</v>
      </c>
      <c r="CX613">
        <f>ROUND(Y613*Source!I662,9)</f>
        <v>0</v>
      </c>
      <c r="CY613">
        <f>AD613</f>
        <v>288.33999999999997</v>
      </c>
      <c r="CZ613">
        <f>AH613</f>
        <v>11.37</v>
      </c>
      <c r="DA613">
        <f>AL613</f>
        <v>25.36</v>
      </c>
      <c r="DB613">
        <f t="shared" si="276"/>
        <v>316.77</v>
      </c>
      <c r="DC613">
        <f t="shared" si="277"/>
        <v>0</v>
      </c>
      <c r="DD613" t="s">
        <v>3</v>
      </c>
      <c r="DE613" t="s">
        <v>3</v>
      </c>
      <c r="DF613">
        <f t="shared" si="280"/>
        <v>0</v>
      </c>
      <c r="DG613">
        <f t="shared" si="278"/>
        <v>0</v>
      </c>
      <c r="DH613">
        <f t="shared" si="279"/>
        <v>0</v>
      </c>
      <c r="DI613">
        <f>ROUND(ROUND(AH613*AL613,0)*CX613,0)</f>
        <v>0</v>
      </c>
      <c r="DJ613">
        <f>DI613</f>
        <v>0</v>
      </c>
      <c r="DK613">
        <v>0</v>
      </c>
      <c r="DL613" t="s">
        <v>3</v>
      </c>
      <c r="DM613">
        <v>0</v>
      </c>
      <c r="DN613" t="s">
        <v>3</v>
      </c>
      <c r="DO613">
        <v>0</v>
      </c>
    </row>
    <row r="614" spans="1:119" x14ac:dyDescent="0.2">
      <c r="A614">
        <f>ROW(Source!A662)</f>
        <v>662</v>
      </c>
      <c r="B614">
        <v>69726884</v>
      </c>
      <c r="C614">
        <v>69734909</v>
      </c>
      <c r="D614">
        <v>121548</v>
      </c>
      <c r="E614">
        <v>1</v>
      </c>
      <c r="F614">
        <v>1</v>
      </c>
      <c r="G614">
        <v>1</v>
      </c>
      <c r="H614">
        <v>1</v>
      </c>
      <c r="I614" t="s">
        <v>36</v>
      </c>
      <c r="J614" t="s">
        <v>3</v>
      </c>
      <c r="K614" t="s">
        <v>981</v>
      </c>
      <c r="L614">
        <v>608254</v>
      </c>
      <c r="N614">
        <v>1013</v>
      </c>
      <c r="O614" t="s">
        <v>982</v>
      </c>
      <c r="P614" t="s">
        <v>982</v>
      </c>
      <c r="Q614">
        <v>1</v>
      </c>
      <c r="W614">
        <v>0</v>
      </c>
      <c r="X614">
        <v>-185737400</v>
      </c>
      <c r="Y614">
        <f t="shared" si="275"/>
        <v>0.23</v>
      </c>
      <c r="AA614">
        <v>0</v>
      </c>
      <c r="AB614">
        <v>0</v>
      </c>
      <c r="AC614">
        <v>0</v>
      </c>
      <c r="AD614">
        <v>0</v>
      </c>
      <c r="AE614">
        <v>0</v>
      </c>
      <c r="AF614">
        <v>0</v>
      </c>
      <c r="AG614">
        <v>0</v>
      </c>
      <c r="AH614">
        <v>0</v>
      </c>
      <c r="AI614">
        <v>1</v>
      </c>
      <c r="AJ614">
        <v>1</v>
      </c>
      <c r="AK614">
        <v>19.8</v>
      </c>
      <c r="AL614">
        <v>1</v>
      </c>
      <c r="AM614">
        <v>5</v>
      </c>
      <c r="AN614">
        <v>0</v>
      </c>
      <c r="AO614">
        <v>1</v>
      </c>
      <c r="AP614">
        <v>0</v>
      </c>
      <c r="AQ614">
        <v>0</v>
      </c>
      <c r="AR614">
        <v>0</v>
      </c>
      <c r="AS614" t="s">
        <v>3</v>
      </c>
      <c r="AT614">
        <v>0.23</v>
      </c>
      <c r="AU614" t="s">
        <v>3</v>
      </c>
      <c r="AV614">
        <v>2</v>
      </c>
      <c r="AW614">
        <v>2</v>
      </c>
      <c r="AX614">
        <v>69734921</v>
      </c>
      <c r="AY614">
        <v>1</v>
      </c>
      <c r="AZ614">
        <v>0</v>
      </c>
      <c r="BA614">
        <v>624</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CV614">
        <v>0</v>
      </c>
      <c r="CW614">
        <v>0</v>
      </c>
      <c r="CX614">
        <f>ROUND(Y614*Source!I662,9)</f>
        <v>0</v>
      </c>
      <c r="CY614">
        <f>AD614</f>
        <v>0</v>
      </c>
      <c r="CZ614">
        <f>AH614</f>
        <v>0</v>
      </c>
      <c r="DA614">
        <f>AL614</f>
        <v>1</v>
      </c>
      <c r="DB614">
        <f t="shared" si="276"/>
        <v>0</v>
      </c>
      <c r="DC614">
        <f t="shared" si="277"/>
        <v>0</v>
      </c>
      <c r="DD614" t="s">
        <v>3</v>
      </c>
      <c r="DE614" t="s">
        <v>3</v>
      </c>
      <c r="DF614">
        <f t="shared" si="280"/>
        <v>0</v>
      </c>
      <c r="DG614">
        <f t="shared" si="278"/>
        <v>0</v>
      </c>
      <c r="DH614">
        <f>ROUND(ROUND(AG614*AK614,0)*CX614,0)</f>
        <v>0</v>
      </c>
      <c r="DI614">
        <f t="shared" ref="DI614:DI631" si="281">ROUND(ROUND(AH614,0)*CX614,0)</f>
        <v>0</v>
      </c>
      <c r="DJ614">
        <f>DI614</f>
        <v>0</v>
      </c>
      <c r="DK614">
        <v>0</v>
      </c>
      <c r="DL614" t="s">
        <v>3</v>
      </c>
      <c r="DM614">
        <v>0</v>
      </c>
      <c r="DN614" t="s">
        <v>3</v>
      </c>
      <c r="DO614">
        <v>0</v>
      </c>
    </row>
    <row r="615" spans="1:119" x14ac:dyDescent="0.2">
      <c r="A615">
        <f>ROW(Source!A662)</f>
        <v>662</v>
      </c>
      <c r="B615">
        <v>69726884</v>
      </c>
      <c r="C615">
        <v>69734909</v>
      </c>
      <c r="D615">
        <v>27439630</v>
      </c>
      <c r="E615">
        <v>1</v>
      </c>
      <c r="F615">
        <v>1</v>
      </c>
      <c r="G615">
        <v>1</v>
      </c>
      <c r="H615">
        <v>2</v>
      </c>
      <c r="I615" t="s">
        <v>986</v>
      </c>
      <c r="J615" t="s">
        <v>987</v>
      </c>
      <c r="K615" t="s">
        <v>988</v>
      </c>
      <c r="L615">
        <v>1368</v>
      </c>
      <c r="N615">
        <v>1011</v>
      </c>
      <c r="O615" t="s">
        <v>978</v>
      </c>
      <c r="P615" t="s">
        <v>978</v>
      </c>
      <c r="Q615">
        <v>1</v>
      </c>
      <c r="W615">
        <v>0</v>
      </c>
      <c r="X615">
        <v>-72110300</v>
      </c>
      <c r="Y615">
        <f t="shared" si="275"/>
        <v>0.23</v>
      </c>
      <c r="AA615">
        <v>0</v>
      </c>
      <c r="AB615">
        <v>245.16</v>
      </c>
      <c r="AC615">
        <v>269.48</v>
      </c>
      <c r="AD615">
        <v>0</v>
      </c>
      <c r="AE615">
        <v>0</v>
      </c>
      <c r="AF615">
        <v>31.27</v>
      </c>
      <c r="AG615">
        <v>13.61</v>
      </c>
      <c r="AH615">
        <v>0</v>
      </c>
      <c r="AI615">
        <v>1</v>
      </c>
      <c r="AJ615">
        <v>7.84</v>
      </c>
      <c r="AK615">
        <v>19.8</v>
      </c>
      <c r="AL615">
        <v>1</v>
      </c>
      <c r="AM615">
        <v>5</v>
      </c>
      <c r="AN615">
        <v>0</v>
      </c>
      <c r="AO615">
        <v>1</v>
      </c>
      <c r="AP615">
        <v>0</v>
      </c>
      <c r="AQ615">
        <v>0</v>
      </c>
      <c r="AR615">
        <v>0</v>
      </c>
      <c r="AS615" t="s">
        <v>3</v>
      </c>
      <c r="AT615">
        <v>0.23</v>
      </c>
      <c r="AU615" t="s">
        <v>3</v>
      </c>
      <c r="AV615">
        <v>0</v>
      </c>
      <c r="AW615">
        <v>2</v>
      </c>
      <c r="AX615">
        <v>69734922</v>
      </c>
      <c r="AY615">
        <v>1</v>
      </c>
      <c r="AZ615">
        <v>0</v>
      </c>
      <c r="BA615">
        <v>625</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CV615">
        <v>0</v>
      </c>
      <c r="CW615">
        <f>ROUND(Y615*Source!I662*DO615,9)</f>
        <v>0</v>
      </c>
      <c r="CX615">
        <f>ROUND(Y615*Source!I662,9)</f>
        <v>0</v>
      </c>
      <c r="CY615">
        <f>AB615</f>
        <v>245.16</v>
      </c>
      <c r="CZ615">
        <f>AF615</f>
        <v>31.27</v>
      </c>
      <c r="DA615">
        <f>AJ615</f>
        <v>7.84</v>
      </c>
      <c r="DB615">
        <f t="shared" si="276"/>
        <v>7.19</v>
      </c>
      <c r="DC615">
        <f t="shared" si="277"/>
        <v>3.13</v>
      </c>
      <c r="DD615" t="s">
        <v>3</v>
      </c>
      <c r="DE615" t="s">
        <v>3</v>
      </c>
      <c r="DF615">
        <f t="shared" si="280"/>
        <v>0</v>
      </c>
      <c r="DG615">
        <f>ROUND(ROUND(AF615*AJ615,0)*CX615,0)</f>
        <v>0</v>
      </c>
      <c r="DH615">
        <f>ROUND(ROUND(AG615*AK615,0)*CX615,0)</f>
        <v>0</v>
      </c>
      <c r="DI615">
        <f t="shared" si="281"/>
        <v>0</v>
      </c>
      <c r="DJ615">
        <f>DG615</f>
        <v>0</v>
      </c>
      <c r="DK615">
        <v>0</v>
      </c>
      <c r="DL615" t="s">
        <v>3</v>
      </c>
      <c r="DM615">
        <v>0</v>
      </c>
      <c r="DN615" t="s">
        <v>3</v>
      </c>
      <c r="DO615">
        <v>0</v>
      </c>
    </row>
    <row r="616" spans="1:119" x14ac:dyDescent="0.2">
      <c r="A616">
        <f>ROW(Source!A662)</f>
        <v>662</v>
      </c>
      <c r="B616">
        <v>69726884</v>
      </c>
      <c r="C616">
        <v>69734909</v>
      </c>
      <c r="D616">
        <v>27440113</v>
      </c>
      <c r="E616">
        <v>1</v>
      </c>
      <c r="F616">
        <v>1</v>
      </c>
      <c r="G616">
        <v>1</v>
      </c>
      <c r="H616">
        <v>2</v>
      </c>
      <c r="I616" t="s">
        <v>1032</v>
      </c>
      <c r="J616" t="s">
        <v>1033</v>
      </c>
      <c r="K616" t="s">
        <v>1034</v>
      </c>
      <c r="L616">
        <v>1368</v>
      </c>
      <c r="N616">
        <v>1011</v>
      </c>
      <c r="O616" t="s">
        <v>978</v>
      </c>
      <c r="P616" t="s">
        <v>978</v>
      </c>
      <c r="Q616">
        <v>1</v>
      </c>
      <c r="W616">
        <v>0</v>
      </c>
      <c r="X616">
        <v>-1092641070</v>
      </c>
      <c r="Y616">
        <f t="shared" si="275"/>
        <v>3.68</v>
      </c>
      <c r="AA616">
        <v>0</v>
      </c>
      <c r="AB616">
        <v>229.4</v>
      </c>
      <c r="AC616">
        <v>0</v>
      </c>
      <c r="AD616">
        <v>0</v>
      </c>
      <c r="AE616">
        <v>0</v>
      </c>
      <c r="AF616">
        <v>29.26</v>
      </c>
      <c r="AG616">
        <v>0</v>
      </c>
      <c r="AH616">
        <v>0</v>
      </c>
      <c r="AI616">
        <v>1</v>
      </c>
      <c r="AJ616">
        <v>7.84</v>
      </c>
      <c r="AK616">
        <v>19.8</v>
      </c>
      <c r="AL616">
        <v>1</v>
      </c>
      <c r="AM616">
        <v>5</v>
      </c>
      <c r="AN616">
        <v>0</v>
      </c>
      <c r="AO616">
        <v>1</v>
      </c>
      <c r="AP616">
        <v>0</v>
      </c>
      <c r="AQ616">
        <v>0</v>
      </c>
      <c r="AR616">
        <v>0</v>
      </c>
      <c r="AS616" t="s">
        <v>3</v>
      </c>
      <c r="AT616">
        <v>3.68</v>
      </c>
      <c r="AU616" t="s">
        <v>3</v>
      </c>
      <c r="AV616">
        <v>0</v>
      </c>
      <c r="AW616">
        <v>2</v>
      </c>
      <c r="AX616">
        <v>69734923</v>
      </c>
      <c r="AY616">
        <v>1</v>
      </c>
      <c r="AZ616">
        <v>0</v>
      </c>
      <c r="BA616">
        <v>626</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CV616">
        <v>0</v>
      </c>
      <c r="CW616">
        <f>ROUND(Y616*Source!I662*DO616,9)</f>
        <v>0</v>
      </c>
      <c r="CX616">
        <f>ROUND(Y616*Source!I662,9)</f>
        <v>0</v>
      </c>
      <c r="CY616">
        <f>AB616</f>
        <v>229.4</v>
      </c>
      <c r="CZ616">
        <f>AF616</f>
        <v>29.26</v>
      </c>
      <c r="DA616">
        <f>AJ616</f>
        <v>7.84</v>
      </c>
      <c r="DB616">
        <f t="shared" si="276"/>
        <v>107.68</v>
      </c>
      <c r="DC616">
        <f t="shared" si="277"/>
        <v>0</v>
      </c>
      <c r="DD616" t="s">
        <v>3</v>
      </c>
      <c r="DE616" t="s">
        <v>3</v>
      </c>
      <c r="DF616">
        <f t="shared" si="280"/>
        <v>0</v>
      </c>
      <c r="DG616">
        <f>ROUND(ROUND(AF616*AJ616,0)*CX616,0)</f>
        <v>0</v>
      </c>
      <c r="DH616">
        <f>ROUND(ROUND(AG616*AK616,0)*CX616,0)</f>
        <v>0</v>
      </c>
      <c r="DI616">
        <f t="shared" si="281"/>
        <v>0</v>
      </c>
      <c r="DJ616">
        <f>DG616</f>
        <v>0</v>
      </c>
      <c r="DK616">
        <v>0</v>
      </c>
      <c r="DL616" t="s">
        <v>3</v>
      </c>
      <c r="DM616">
        <v>0</v>
      </c>
      <c r="DN616" t="s">
        <v>3</v>
      </c>
      <c r="DO616">
        <v>0</v>
      </c>
    </row>
    <row r="617" spans="1:119" x14ac:dyDescent="0.2">
      <c r="A617">
        <f>ROW(Source!A662)</f>
        <v>662</v>
      </c>
      <c r="B617">
        <v>69726884</v>
      </c>
      <c r="C617">
        <v>69734909</v>
      </c>
      <c r="D617">
        <v>27441197</v>
      </c>
      <c r="E617">
        <v>1</v>
      </c>
      <c r="F617">
        <v>1</v>
      </c>
      <c r="G617">
        <v>1</v>
      </c>
      <c r="H617">
        <v>2</v>
      </c>
      <c r="I617" t="s">
        <v>1035</v>
      </c>
      <c r="J617" t="s">
        <v>1036</v>
      </c>
      <c r="K617" t="s">
        <v>1037</v>
      </c>
      <c r="L617">
        <v>1368</v>
      </c>
      <c r="N617">
        <v>1011</v>
      </c>
      <c r="O617" t="s">
        <v>978</v>
      </c>
      <c r="P617" t="s">
        <v>978</v>
      </c>
      <c r="Q617">
        <v>1</v>
      </c>
      <c r="W617">
        <v>0</v>
      </c>
      <c r="X617">
        <v>-1589430619</v>
      </c>
      <c r="Y617">
        <f t="shared" si="275"/>
        <v>4.5</v>
      </c>
      <c r="AA617">
        <v>0</v>
      </c>
      <c r="AB617">
        <v>21.17</v>
      </c>
      <c r="AC617">
        <v>0</v>
      </c>
      <c r="AD617">
        <v>0</v>
      </c>
      <c r="AE617">
        <v>0</v>
      </c>
      <c r="AF617">
        <v>2.7</v>
      </c>
      <c r="AG617">
        <v>0</v>
      </c>
      <c r="AH617">
        <v>0</v>
      </c>
      <c r="AI617">
        <v>1</v>
      </c>
      <c r="AJ617">
        <v>7.84</v>
      </c>
      <c r="AK617">
        <v>19.8</v>
      </c>
      <c r="AL617">
        <v>1</v>
      </c>
      <c r="AM617">
        <v>5</v>
      </c>
      <c r="AN617">
        <v>0</v>
      </c>
      <c r="AO617">
        <v>1</v>
      </c>
      <c r="AP617">
        <v>0</v>
      </c>
      <c r="AQ617">
        <v>0</v>
      </c>
      <c r="AR617">
        <v>0</v>
      </c>
      <c r="AS617" t="s">
        <v>3</v>
      </c>
      <c r="AT617">
        <v>4.5</v>
      </c>
      <c r="AU617" t="s">
        <v>3</v>
      </c>
      <c r="AV617">
        <v>0</v>
      </c>
      <c r="AW617">
        <v>2</v>
      </c>
      <c r="AX617">
        <v>69734924</v>
      </c>
      <c r="AY617">
        <v>1</v>
      </c>
      <c r="AZ617">
        <v>0</v>
      </c>
      <c r="BA617">
        <v>627</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CV617">
        <v>0</v>
      </c>
      <c r="CW617">
        <f>ROUND(Y617*Source!I662*DO617,9)</f>
        <v>0</v>
      </c>
      <c r="CX617">
        <f>ROUND(Y617*Source!I662,9)</f>
        <v>0</v>
      </c>
      <c r="CY617">
        <f>AB617</f>
        <v>21.17</v>
      </c>
      <c r="CZ617">
        <f>AF617</f>
        <v>2.7</v>
      </c>
      <c r="DA617">
        <f>AJ617</f>
        <v>7.84</v>
      </c>
      <c r="DB617">
        <f t="shared" si="276"/>
        <v>12.15</v>
      </c>
      <c r="DC617">
        <f t="shared" si="277"/>
        <v>0</v>
      </c>
      <c r="DD617" t="s">
        <v>3</v>
      </c>
      <c r="DE617" t="s">
        <v>3</v>
      </c>
      <c r="DF617">
        <f t="shared" si="280"/>
        <v>0</v>
      </c>
      <c r="DG617">
        <f>ROUND(ROUND(AF617*AJ617,0)*CX617,0)</f>
        <v>0</v>
      </c>
      <c r="DH617">
        <f>ROUND(ROUND(AG617*AK617,0)*CX617,0)</f>
        <v>0</v>
      </c>
      <c r="DI617">
        <f t="shared" si="281"/>
        <v>0</v>
      </c>
      <c r="DJ617">
        <f>DG617</f>
        <v>0</v>
      </c>
      <c r="DK617">
        <v>0</v>
      </c>
      <c r="DL617" t="s">
        <v>3</v>
      </c>
      <c r="DM617">
        <v>0</v>
      </c>
      <c r="DN617" t="s">
        <v>3</v>
      </c>
      <c r="DO617">
        <v>0</v>
      </c>
    </row>
    <row r="618" spans="1:119" x14ac:dyDescent="0.2">
      <c r="A618">
        <f>ROW(Source!A662)</f>
        <v>662</v>
      </c>
      <c r="B618">
        <v>69726884</v>
      </c>
      <c r="C618">
        <v>69734909</v>
      </c>
      <c r="D618">
        <v>27441327</v>
      </c>
      <c r="E618">
        <v>1</v>
      </c>
      <c r="F618">
        <v>1</v>
      </c>
      <c r="G618">
        <v>1</v>
      </c>
      <c r="H618">
        <v>2</v>
      </c>
      <c r="I618" t="s">
        <v>975</v>
      </c>
      <c r="J618" t="s">
        <v>976</v>
      </c>
      <c r="K618" t="s">
        <v>977</v>
      </c>
      <c r="L618">
        <v>1368</v>
      </c>
      <c r="N618">
        <v>1011</v>
      </c>
      <c r="O618" t="s">
        <v>978</v>
      </c>
      <c r="P618" t="s">
        <v>978</v>
      </c>
      <c r="Q618">
        <v>1</v>
      </c>
      <c r="W618">
        <v>0</v>
      </c>
      <c r="X618">
        <v>-1583389094</v>
      </c>
      <c r="Y618">
        <f t="shared" si="275"/>
        <v>0.33</v>
      </c>
      <c r="AA618">
        <v>0</v>
      </c>
      <c r="AB618">
        <v>732.02</v>
      </c>
      <c r="AC618">
        <v>231.46</v>
      </c>
      <c r="AD618">
        <v>0</v>
      </c>
      <c r="AE618">
        <v>0</v>
      </c>
      <c r="AF618">
        <v>93.37</v>
      </c>
      <c r="AG618">
        <v>11.69</v>
      </c>
      <c r="AH618">
        <v>0</v>
      </c>
      <c r="AI618">
        <v>1</v>
      </c>
      <c r="AJ618">
        <v>7.84</v>
      </c>
      <c r="AK618">
        <v>19.8</v>
      </c>
      <c r="AL618">
        <v>1</v>
      </c>
      <c r="AM618">
        <v>5</v>
      </c>
      <c r="AN618">
        <v>0</v>
      </c>
      <c r="AO618">
        <v>1</v>
      </c>
      <c r="AP618">
        <v>0</v>
      </c>
      <c r="AQ618">
        <v>0</v>
      </c>
      <c r="AR618">
        <v>0</v>
      </c>
      <c r="AS618" t="s">
        <v>3</v>
      </c>
      <c r="AT618">
        <v>0.33</v>
      </c>
      <c r="AU618" t="s">
        <v>3</v>
      </c>
      <c r="AV618">
        <v>0</v>
      </c>
      <c r="AW618">
        <v>2</v>
      </c>
      <c r="AX618">
        <v>69734925</v>
      </c>
      <c r="AY618">
        <v>1</v>
      </c>
      <c r="AZ618">
        <v>0</v>
      </c>
      <c r="BA618">
        <v>628</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CV618">
        <v>0</v>
      </c>
      <c r="CW618">
        <f>ROUND(Y618*Source!I662*DO618,9)</f>
        <v>0</v>
      </c>
      <c r="CX618">
        <f>ROUND(Y618*Source!I662,9)</f>
        <v>0</v>
      </c>
      <c r="CY618">
        <f>AB618</f>
        <v>732.02</v>
      </c>
      <c r="CZ618">
        <f>AF618</f>
        <v>93.37</v>
      </c>
      <c r="DA618">
        <f>AJ618</f>
        <v>7.84</v>
      </c>
      <c r="DB618">
        <f t="shared" si="276"/>
        <v>30.81</v>
      </c>
      <c r="DC618">
        <f t="shared" si="277"/>
        <v>3.86</v>
      </c>
      <c r="DD618" t="s">
        <v>3</v>
      </c>
      <c r="DE618" t="s">
        <v>3</v>
      </c>
      <c r="DF618">
        <f t="shared" si="280"/>
        <v>0</v>
      </c>
      <c r="DG618">
        <f>ROUND(ROUND(AF618*AJ618,0)*CX618,0)</f>
        <v>0</v>
      </c>
      <c r="DH618">
        <f>ROUND(ROUND(AG618*AK618,0)*CX618,0)</f>
        <v>0</v>
      </c>
      <c r="DI618">
        <f t="shared" si="281"/>
        <v>0</v>
      </c>
      <c r="DJ618">
        <f>DG618</f>
        <v>0</v>
      </c>
      <c r="DK618">
        <v>0</v>
      </c>
      <c r="DL618" t="s">
        <v>3</v>
      </c>
      <c r="DM618">
        <v>0</v>
      </c>
      <c r="DN618" t="s">
        <v>3</v>
      </c>
      <c r="DO618">
        <v>0</v>
      </c>
    </row>
    <row r="619" spans="1:119" x14ac:dyDescent="0.2">
      <c r="A619">
        <f>ROW(Source!A662)</f>
        <v>662</v>
      </c>
      <c r="B619">
        <v>69726884</v>
      </c>
      <c r="C619">
        <v>69734909</v>
      </c>
      <c r="D619">
        <v>27372116</v>
      </c>
      <c r="E619">
        <v>1</v>
      </c>
      <c r="F619">
        <v>1</v>
      </c>
      <c r="G619">
        <v>1</v>
      </c>
      <c r="H619">
        <v>3</v>
      </c>
      <c r="I619" t="s">
        <v>414</v>
      </c>
      <c r="J619" t="s">
        <v>416</v>
      </c>
      <c r="K619" t="s">
        <v>415</v>
      </c>
      <c r="L619">
        <v>1348</v>
      </c>
      <c r="N619">
        <v>1009</v>
      </c>
      <c r="O619" t="s">
        <v>78</v>
      </c>
      <c r="P619" t="s">
        <v>78</v>
      </c>
      <c r="Q619">
        <v>1000</v>
      </c>
      <c r="W619">
        <v>0</v>
      </c>
      <c r="X619">
        <v>1401155302</v>
      </c>
      <c r="Y619">
        <f t="shared" si="275"/>
        <v>0.13200000000000001</v>
      </c>
      <c r="AA619">
        <v>42000</v>
      </c>
      <c r="AB619">
        <v>0</v>
      </c>
      <c r="AC619">
        <v>0</v>
      </c>
      <c r="AD619">
        <v>0</v>
      </c>
      <c r="AE619">
        <v>5808.3400000000011</v>
      </c>
      <c r="AF619">
        <v>0</v>
      </c>
      <c r="AG619">
        <v>0</v>
      </c>
      <c r="AH619">
        <v>0</v>
      </c>
      <c r="AI619">
        <v>7.56</v>
      </c>
      <c r="AJ619">
        <v>1</v>
      </c>
      <c r="AK619">
        <v>1</v>
      </c>
      <c r="AL619">
        <v>1</v>
      </c>
      <c r="AM619">
        <v>5</v>
      </c>
      <c r="AN619">
        <v>0</v>
      </c>
      <c r="AO619">
        <v>0</v>
      </c>
      <c r="AP619">
        <v>1</v>
      </c>
      <c r="AQ619">
        <v>0</v>
      </c>
      <c r="AR619">
        <v>0</v>
      </c>
      <c r="AS619" t="s">
        <v>3</v>
      </c>
      <c r="AT619">
        <v>0.13200000000000001</v>
      </c>
      <c r="AU619" t="s">
        <v>3</v>
      </c>
      <c r="AV619">
        <v>0</v>
      </c>
      <c r="AW619">
        <v>2</v>
      </c>
      <c r="AX619">
        <v>69734927</v>
      </c>
      <c r="AY619">
        <v>1</v>
      </c>
      <c r="AZ619">
        <v>16384</v>
      </c>
      <c r="BA619">
        <v>630</v>
      </c>
      <c r="BB619">
        <v>3</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CV619">
        <v>0</v>
      </c>
      <c r="CW619">
        <v>0</v>
      </c>
      <c r="CX619">
        <f>ROUND(Y619*Source!I662,9)</f>
        <v>0</v>
      </c>
      <c r="CY619">
        <f>AA619</f>
        <v>42000</v>
      </c>
      <c r="CZ619">
        <f>AE619</f>
        <v>5808.3400000000011</v>
      </c>
      <c r="DA619">
        <f>AI619</f>
        <v>7.56</v>
      </c>
      <c r="DB619">
        <f t="shared" si="276"/>
        <v>766.7</v>
      </c>
      <c r="DC619">
        <f t="shared" si="277"/>
        <v>0</v>
      </c>
      <c r="DD619" t="s">
        <v>3</v>
      </c>
      <c r="DE619" t="s">
        <v>3</v>
      </c>
      <c r="DF619">
        <f>ROUND(ROUND(AE619*AI619,0)*CX619,0)</f>
        <v>0</v>
      </c>
      <c r="DG619">
        <f t="shared" ref="DG619:DG633" si="282">ROUND(ROUND(AF619,0)*CX619,0)</f>
        <v>0</v>
      </c>
      <c r="DH619">
        <f t="shared" ref="DH619:DH632" si="283">ROUND(ROUND(AG619,0)*CX619,0)</f>
        <v>0</v>
      </c>
      <c r="DI619">
        <f t="shared" si="281"/>
        <v>0</v>
      </c>
      <c r="DJ619">
        <f>DF619</f>
        <v>0</v>
      </c>
      <c r="DK619">
        <v>0</v>
      </c>
      <c r="DL619" t="s">
        <v>3</v>
      </c>
      <c r="DM619">
        <v>0</v>
      </c>
      <c r="DN619" t="s">
        <v>3</v>
      </c>
      <c r="DO619">
        <v>0</v>
      </c>
    </row>
    <row r="620" spans="1:119" x14ac:dyDescent="0.2">
      <c r="A620">
        <f>ROW(Source!A662)</f>
        <v>662</v>
      </c>
      <c r="B620">
        <v>69726884</v>
      </c>
      <c r="C620">
        <v>69734909</v>
      </c>
      <c r="D620">
        <v>27372117</v>
      </c>
      <c r="E620">
        <v>1</v>
      </c>
      <c r="F620">
        <v>1</v>
      </c>
      <c r="G620">
        <v>1</v>
      </c>
      <c r="H620">
        <v>3</v>
      </c>
      <c r="I620" t="s">
        <v>419</v>
      </c>
      <c r="J620" t="s">
        <v>421</v>
      </c>
      <c r="K620" t="s">
        <v>420</v>
      </c>
      <c r="L620">
        <v>1348</v>
      </c>
      <c r="N620">
        <v>1009</v>
      </c>
      <c r="O620" t="s">
        <v>78</v>
      </c>
      <c r="P620" t="s">
        <v>78</v>
      </c>
      <c r="Q620">
        <v>1000</v>
      </c>
      <c r="W620">
        <v>0</v>
      </c>
      <c r="X620">
        <v>353463573</v>
      </c>
      <c r="Y620">
        <f t="shared" si="275"/>
        <v>1.9E-2</v>
      </c>
      <c r="AA620">
        <v>42000</v>
      </c>
      <c r="AB620">
        <v>0</v>
      </c>
      <c r="AC620">
        <v>0</v>
      </c>
      <c r="AD620">
        <v>0</v>
      </c>
      <c r="AE620">
        <v>5808.3400000000011</v>
      </c>
      <c r="AF620">
        <v>0</v>
      </c>
      <c r="AG620">
        <v>0</v>
      </c>
      <c r="AH620">
        <v>0</v>
      </c>
      <c r="AI620">
        <v>7.56</v>
      </c>
      <c r="AJ620">
        <v>1</v>
      </c>
      <c r="AK620">
        <v>1</v>
      </c>
      <c r="AL620">
        <v>1</v>
      </c>
      <c r="AM620">
        <v>5</v>
      </c>
      <c r="AN620">
        <v>0</v>
      </c>
      <c r="AO620">
        <v>0</v>
      </c>
      <c r="AP620">
        <v>1</v>
      </c>
      <c r="AQ620">
        <v>0</v>
      </c>
      <c r="AR620">
        <v>0</v>
      </c>
      <c r="AS620" t="s">
        <v>3</v>
      </c>
      <c r="AT620">
        <v>1.9E-2</v>
      </c>
      <c r="AU620" t="s">
        <v>3</v>
      </c>
      <c r="AV620">
        <v>0</v>
      </c>
      <c r="AW620">
        <v>2</v>
      </c>
      <c r="AX620">
        <v>69734928</v>
      </c>
      <c r="AY620">
        <v>1</v>
      </c>
      <c r="AZ620">
        <v>16384</v>
      </c>
      <c r="BA620">
        <v>631</v>
      </c>
      <c r="BB620">
        <v>3</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BV620">
        <v>0</v>
      </c>
      <c r="BW620">
        <v>0</v>
      </c>
      <c r="CV620">
        <v>0</v>
      </c>
      <c r="CW620">
        <v>0</v>
      </c>
      <c r="CX620">
        <f>ROUND(Y620*Source!I662,9)</f>
        <v>0</v>
      </c>
      <c r="CY620">
        <f>AA620</f>
        <v>42000</v>
      </c>
      <c r="CZ620">
        <f>AE620</f>
        <v>5808.3400000000011</v>
      </c>
      <c r="DA620">
        <f>AI620</f>
        <v>7.56</v>
      </c>
      <c r="DB620">
        <f t="shared" si="276"/>
        <v>110.36</v>
      </c>
      <c r="DC620">
        <f t="shared" si="277"/>
        <v>0</v>
      </c>
      <c r="DD620" t="s">
        <v>3</v>
      </c>
      <c r="DE620" t="s">
        <v>3</v>
      </c>
      <c r="DF620">
        <f>ROUND(ROUND(AE620*AI620,0)*CX620,0)</f>
        <v>0</v>
      </c>
      <c r="DG620">
        <f t="shared" si="282"/>
        <v>0</v>
      </c>
      <c r="DH620">
        <f t="shared" si="283"/>
        <v>0</v>
      </c>
      <c r="DI620">
        <f t="shared" si="281"/>
        <v>0</v>
      </c>
      <c r="DJ620">
        <f>DF620</f>
        <v>0</v>
      </c>
      <c r="DK620">
        <v>0</v>
      </c>
      <c r="DL620" t="s">
        <v>3</v>
      </c>
      <c r="DM620">
        <v>0</v>
      </c>
      <c r="DN620" t="s">
        <v>3</v>
      </c>
      <c r="DO620">
        <v>0</v>
      </c>
    </row>
    <row r="621" spans="1:119" x14ac:dyDescent="0.2">
      <c r="A621">
        <f>ROW(Source!A662)</f>
        <v>662</v>
      </c>
      <c r="B621">
        <v>69726884</v>
      </c>
      <c r="C621">
        <v>69734909</v>
      </c>
      <c r="D621">
        <v>27373116</v>
      </c>
      <c r="E621">
        <v>1</v>
      </c>
      <c r="F621">
        <v>1</v>
      </c>
      <c r="G621">
        <v>1</v>
      </c>
      <c r="H621">
        <v>3</v>
      </c>
      <c r="I621" t="s">
        <v>423</v>
      </c>
      <c r="J621" t="s">
        <v>425</v>
      </c>
      <c r="K621" t="s">
        <v>440</v>
      </c>
      <c r="L621">
        <v>1327</v>
      </c>
      <c r="N621">
        <v>1005</v>
      </c>
      <c r="O621" t="s">
        <v>56</v>
      </c>
      <c r="P621" t="s">
        <v>56</v>
      </c>
      <c r="Q621">
        <v>1</v>
      </c>
      <c r="W621">
        <v>0</v>
      </c>
      <c r="X621">
        <v>1537754992</v>
      </c>
      <c r="Y621">
        <f t="shared" si="275"/>
        <v>116</v>
      </c>
      <c r="AA621">
        <v>94.87</v>
      </c>
      <c r="AB621">
        <v>0</v>
      </c>
      <c r="AC621">
        <v>0</v>
      </c>
      <c r="AD621">
        <v>0</v>
      </c>
      <c r="AE621">
        <v>13.120000000000001</v>
      </c>
      <c r="AF621">
        <v>0</v>
      </c>
      <c r="AG621">
        <v>0</v>
      </c>
      <c r="AH621">
        <v>0</v>
      </c>
      <c r="AI621">
        <v>7.56</v>
      </c>
      <c r="AJ621">
        <v>1</v>
      </c>
      <c r="AK621">
        <v>1</v>
      </c>
      <c r="AL621">
        <v>1</v>
      </c>
      <c r="AM621">
        <v>5</v>
      </c>
      <c r="AN621">
        <v>0</v>
      </c>
      <c r="AO621">
        <v>0</v>
      </c>
      <c r="AP621">
        <v>1</v>
      </c>
      <c r="AQ621">
        <v>0</v>
      </c>
      <c r="AR621">
        <v>0</v>
      </c>
      <c r="AS621" t="s">
        <v>3</v>
      </c>
      <c r="AT621">
        <v>116</v>
      </c>
      <c r="AU621" t="s">
        <v>3</v>
      </c>
      <c r="AV621">
        <v>0</v>
      </c>
      <c r="AW621">
        <v>2</v>
      </c>
      <c r="AX621">
        <v>69734929</v>
      </c>
      <c r="AY621">
        <v>1</v>
      </c>
      <c r="AZ621">
        <v>16384</v>
      </c>
      <c r="BA621">
        <v>632</v>
      </c>
      <c r="BB621">
        <v>3</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CV621">
        <v>0</v>
      </c>
      <c r="CW621">
        <v>0</v>
      </c>
      <c r="CX621">
        <f>ROUND(Y621*Source!I662,9)</f>
        <v>0</v>
      </c>
      <c r="CY621">
        <f>AA621</f>
        <v>94.87</v>
      </c>
      <c r="CZ621">
        <f>AE621</f>
        <v>13.120000000000001</v>
      </c>
      <c r="DA621">
        <f>AI621</f>
        <v>7.56</v>
      </c>
      <c r="DB621">
        <f t="shared" si="276"/>
        <v>1521.92</v>
      </c>
      <c r="DC621">
        <f t="shared" si="277"/>
        <v>0</v>
      </c>
      <c r="DD621" t="s">
        <v>3</v>
      </c>
      <c r="DE621" t="s">
        <v>3</v>
      </c>
      <c r="DF621">
        <f>ROUND(ROUND(AE621*AI621,0)*CX621,0)</f>
        <v>0</v>
      </c>
      <c r="DG621">
        <f t="shared" si="282"/>
        <v>0</v>
      </c>
      <c r="DH621">
        <f t="shared" si="283"/>
        <v>0</v>
      </c>
      <c r="DI621">
        <f t="shared" si="281"/>
        <v>0</v>
      </c>
      <c r="DJ621">
        <f>DF621</f>
        <v>0</v>
      </c>
      <c r="DK621">
        <v>0</v>
      </c>
      <c r="DL621" t="s">
        <v>3</v>
      </c>
      <c r="DM621">
        <v>0</v>
      </c>
      <c r="DN621" t="s">
        <v>3</v>
      </c>
      <c r="DO621">
        <v>0</v>
      </c>
    </row>
    <row r="622" spans="1:119" x14ac:dyDescent="0.2">
      <c r="A622">
        <f>ROW(Source!A662)</f>
        <v>662</v>
      </c>
      <c r="B622">
        <v>69726884</v>
      </c>
      <c r="C622">
        <v>69734909</v>
      </c>
      <c r="D622">
        <v>27371032</v>
      </c>
      <c r="E622">
        <v>1</v>
      </c>
      <c r="F622">
        <v>1</v>
      </c>
      <c r="G622">
        <v>1</v>
      </c>
      <c r="H622">
        <v>3</v>
      </c>
      <c r="I622" t="s">
        <v>428</v>
      </c>
      <c r="J622" t="s">
        <v>430</v>
      </c>
      <c r="K622" t="s">
        <v>429</v>
      </c>
      <c r="L622">
        <v>1348</v>
      </c>
      <c r="N622">
        <v>1009</v>
      </c>
      <c r="O622" t="s">
        <v>78</v>
      </c>
      <c r="P622" t="s">
        <v>78</v>
      </c>
      <c r="Q622">
        <v>1000</v>
      </c>
      <c r="W622">
        <v>0</v>
      </c>
      <c r="X622">
        <v>-1245202389</v>
      </c>
      <c r="Y622">
        <f t="shared" si="275"/>
        <v>5.7000000000000002E-2</v>
      </c>
      <c r="AA622">
        <v>42370</v>
      </c>
      <c r="AB622">
        <v>0</v>
      </c>
      <c r="AC622">
        <v>0</v>
      </c>
      <c r="AD622">
        <v>0</v>
      </c>
      <c r="AE622">
        <v>5859.5</v>
      </c>
      <c r="AF622">
        <v>0</v>
      </c>
      <c r="AG622">
        <v>0</v>
      </c>
      <c r="AH622">
        <v>0</v>
      </c>
      <c r="AI622">
        <v>7.56</v>
      </c>
      <c r="AJ622">
        <v>1</v>
      </c>
      <c r="AK622">
        <v>1</v>
      </c>
      <c r="AL622">
        <v>1</v>
      </c>
      <c r="AM622">
        <v>5</v>
      </c>
      <c r="AN622">
        <v>0</v>
      </c>
      <c r="AO622">
        <v>0</v>
      </c>
      <c r="AP622">
        <v>1</v>
      </c>
      <c r="AQ622">
        <v>0</v>
      </c>
      <c r="AR622">
        <v>0</v>
      </c>
      <c r="AS622" t="s">
        <v>3</v>
      </c>
      <c r="AT622">
        <v>5.7000000000000002E-2</v>
      </c>
      <c r="AU622" t="s">
        <v>3</v>
      </c>
      <c r="AV622">
        <v>0</v>
      </c>
      <c r="AW622">
        <v>2</v>
      </c>
      <c r="AX622">
        <v>69734930</v>
      </c>
      <c r="AY622">
        <v>1</v>
      </c>
      <c r="AZ622">
        <v>16384</v>
      </c>
      <c r="BA622">
        <v>633</v>
      </c>
      <c r="BB622">
        <v>3</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CV622">
        <v>0</v>
      </c>
      <c r="CW622">
        <v>0</v>
      </c>
      <c r="CX622">
        <f>ROUND(Y622*Source!I662,9)</f>
        <v>0</v>
      </c>
      <c r="CY622">
        <f>AA622</f>
        <v>42370</v>
      </c>
      <c r="CZ622">
        <f>AE622</f>
        <v>5859.5</v>
      </c>
      <c r="DA622">
        <f>AI622</f>
        <v>7.56</v>
      </c>
      <c r="DB622">
        <f t="shared" si="276"/>
        <v>333.99</v>
      </c>
      <c r="DC622">
        <f t="shared" si="277"/>
        <v>0</v>
      </c>
      <c r="DD622" t="s">
        <v>3</v>
      </c>
      <c r="DE622" t="s">
        <v>3</v>
      </c>
      <c r="DF622">
        <f>ROUND(ROUND(AE622*AI622,0)*CX622,0)</f>
        <v>0</v>
      </c>
      <c r="DG622">
        <f t="shared" si="282"/>
        <v>0</v>
      </c>
      <c r="DH622">
        <f t="shared" si="283"/>
        <v>0</v>
      </c>
      <c r="DI622">
        <f t="shared" si="281"/>
        <v>0</v>
      </c>
      <c r="DJ622">
        <f>DF622</f>
        <v>0</v>
      </c>
      <c r="DK622">
        <v>0</v>
      </c>
      <c r="DL622" t="s">
        <v>3</v>
      </c>
      <c r="DM622">
        <v>0</v>
      </c>
      <c r="DN622" t="s">
        <v>3</v>
      </c>
      <c r="DO622">
        <v>0</v>
      </c>
    </row>
    <row r="623" spans="1:119" x14ac:dyDescent="0.2">
      <c r="A623">
        <f>ROW(Source!A671)</f>
        <v>671</v>
      </c>
      <c r="B623">
        <v>69726971</v>
      </c>
      <c r="C623">
        <v>69734936</v>
      </c>
      <c r="D623">
        <v>27493458</v>
      </c>
      <c r="E623">
        <v>1</v>
      </c>
      <c r="F623">
        <v>1</v>
      </c>
      <c r="G623">
        <v>1</v>
      </c>
      <c r="H623">
        <v>1</v>
      </c>
      <c r="I623" t="s">
        <v>997</v>
      </c>
      <c r="J623" t="s">
        <v>3</v>
      </c>
      <c r="K623" t="s">
        <v>998</v>
      </c>
      <c r="L623">
        <v>1369</v>
      </c>
      <c r="N623">
        <v>1013</v>
      </c>
      <c r="O623" t="s">
        <v>974</v>
      </c>
      <c r="P623" t="s">
        <v>974</v>
      </c>
      <c r="Q623">
        <v>1</v>
      </c>
      <c r="W623">
        <v>0</v>
      </c>
      <c r="X623">
        <v>-115882720</v>
      </c>
      <c r="Y623">
        <f t="shared" si="275"/>
        <v>37.67</v>
      </c>
      <c r="AA623">
        <v>0</v>
      </c>
      <c r="AB623">
        <v>0</v>
      </c>
      <c r="AC623">
        <v>0</v>
      </c>
      <c r="AD623">
        <v>8.6</v>
      </c>
      <c r="AE623">
        <v>0</v>
      </c>
      <c r="AF623">
        <v>0</v>
      </c>
      <c r="AG623">
        <v>0</v>
      </c>
      <c r="AH623">
        <v>8.6</v>
      </c>
      <c r="AI623">
        <v>1</v>
      </c>
      <c r="AJ623">
        <v>1</v>
      </c>
      <c r="AK623">
        <v>1</v>
      </c>
      <c r="AL623">
        <v>1</v>
      </c>
      <c r="AM623">
        <v>0</v>
      </c>
      <c r="AN623">
        <v>0</v>
      </c>
      <c r="AO623">
        <v>1</v>
      </c>
      <c r="AP623">
        <v>0</v>
      </c>
      <c r="AQ623">
        <v>0</v>
      </c>
      <c r="AR623">
        <v>0</v>
      </c>
      <c r="AS623" t="s">
        <v>3</v>
      </c>
      <c r="AT623">
        <v>37.67</v>
      </c>
      <c r="AU623" t="s">
        <v>3</v>
      </c>
      <c r="AV623">
        <v>1</v>
      </c>
      <c r="AW623">
        <v>2</v>
      </c>
      <c r="AX623">
        <v>69734946</v>
      </c>
      <c r="AY623">
        <v>1</v>
      </c>
      <c r="AZ623">
        <v>0</v>
      </c>
      <c r="BA623">
        <v>635</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0</v>
      </c>
      <c r="CU623">
        <f>ROUND(AT623*Source!I671*AH623*AL623,0)</f>
        <v>0</v>
      </c>
      <c r="CV623">
        <f>ROUND(Y623*Source!I671,9)</f>
        <v>0</v>
      </c>
      <c r="CW623">
        <v>0</v>
      </c>
      <c r="CX623">
        <f>ROUND(Y623*Source!I671,9)</f>
        <v>0</v>
      </c>
      <c r="CY623">
        <f>AD623</f>
        <v>8.6</v>
      </c>
      <c r="CZ623">
        <f>AH623</f>
        <v>8.6</v>
      </c>
      <c r="DA623">
        <f>AL623</f>
        <v>1</v>
      </c>
      <c r="DB623">
        <f t="shared" si="276"/>
        <v>323.95999999999998</v>
      </c>
      <c r="DC623">
        <f t="shared" si="277"/>
        <v>0</v>
      </c>
      <c r="DD623" t="s">
        <v>3</v>
      </c>
      <c r="DE623" t="s">
        <v>3</v>
      </c>
      <c r="DF623">
        <f t="shared" ref="DF623:DF637" si="284">ROUND(ROUND(AE623,0)*CX623,0)</f>
        <v>0</v>
      </c>
      <c r="DG623">
        <f t="shared" si="282"/>
        <v>0</v>
      </c>
      <c r="DH623">
        <f t="shared" si="283"/>
        <v>0</v>
      </c>
      <c r="DI623">
        <f t="shared" si="281"/>
        <v>0</v>
      </c>
      <c r="DJ623">
        <f>DI623</f>
        <v>0</v>
      </c>
      <c r="DK623">
        <v>0</v>
      </c>
      <c r="DL623" t="s">
        <v>3</v>
      </c>
      <c r="DM623">
        <v>0</v>
      </c>
      <c r="DN623" t="s">
        <v>3</v>
      </c>
      <c r="DO623">
        <v>0</v>
      </c>
    </row>
    <row r="624" spans="1:119" x14ac:dyDescent="0.2">
      <c r="A624">
        <f>ROW(Source!A671)</f>
        <v>671</v>
      </c>
      <c r="B624">
        <v>69726971</v>
      </c>
      <c r="C624">
        <v>69734936</v>
      </c>
      <c r="D624">
        <v>121548</v>
      </c>
      <c r="E624">
        <v>1</v>
      </c>
      <c r="F624">
        <v>1</v>
      </c>
      <c r="G624">
        <v>1</v>
      </c>
      <c r="H624">
        <v>1</v>
      </c>
      <c r="I624" t="s">
        <v>36</v>
      </c>
      <c r="J624" t="s">
        <v>3</v>
      </c>
      <c r="K624" t="s">
        <v>981</v>
      </c>
      <c r="L624">
        <v>608254</v>
      </c>
      <c r="N624">
        <v>1013</v>
      </c>
      <c r="O624" t="s">
        <v>982</v>
      </c>
      <c r="P624" t="s">
        <v>982</v>
      </c>
      <c r="Q624">
        <v>1</v>
      </c>
      <c r="W624">
        <v>0</v>
      </c>
      <c r="X624">
        <v>-185737400</v>
      </c>
      <c r="Y624">
        <f t="shared" si="275"/>
        <v>0.13</v>
      </c>
      <c r="AA624">
        <v>0</v>
      </c>
      <c r="AB624">
        <v>0</v>
      </c>
      <c r="AC624">
        <v>0</v>
      </c>
      <c r="AD624">
        <v>0</v>
      </c>
      <c r="AE624">
        <v>0</v>
      </c>
      <c r="AF624">
        <v>0</v>
      </c>
      <c r="AG624">
        <v>0</v>
      </c>
      <c r="AH624">
        <v>0</v>
      </c>
      <c r="AI624">
        <v>1</v>
      </c>
      <c r="AJ624">
        <v>1</v>
      </c>
      <c r="AK624">
        <v>1</v>
      </c>
      <c r="AL624">
        <v>1</v>
      </c>
      <c r="AM624">
        <v>0</v>
      </c>
      <c r="AN624">
        <v>0</v>
      </c>
      <c r="AO624">
        <v>1</v>
      </c>
      <c r="AP624">
        <v>0</v>
      </c>
      <c r="AQ624">
        <v>0</v>
      </c>
      <c r="AR624">
        <v>0</v>
      </c>
      <c r="AS624" t="s">
        <v>3</v>
      </c>
      <c r="AT624">
        <v>0.13</v>
      </c>
      <c r="AU624" t="s">
        <v>3</v>
      </c>
      <c r="AV624">
        <v>2</v>
      </c>
      <c r="AW624">
        <v>2</v>
      </c>
      <c r="AX624">
        <v>69734947</v>
      </c>
      <c r="AY624">
        <v>1</v>
      </c>
      <c r="AZ624">
        <v>0</v>
      </c>
      <c r="BA624">
        <v>636</v>
      </c>
      <c r="BB624">
        <v>0</v>
      </c>
      <c r="BC624">
        <v>0</v>
      </c>
      <c r="BD624">
        <v>0</v>
      </c>
      <c r="BE624">
        <v>0</v>
      </c>
      <c r="BF624">
        <v>0</v>
      </c>
      <c r="BG624">
        <v>0</v>
      </c>
      <c r="BH624">
        <v>0</v>
      </c>
      <c r="BI624">
        <v>0</v>
      </c>
      <c r="BJ624">
        <v>0</v>
      </c>
      <c r="BK624">
        <v>0</v>
      </c>
      <c r="BL624">
        <v>0</v>
      </c>
      <c r="BM624">
        <v>0</v>
      </c>
      <c r="BN624">
        <v>0</v>
      </c>
      <c r="BO624">
        <v>0</v>
      </c>
      <c r="BP624">
        <v>0</v>
      </c>
      <c r="BQ624">
        <v>0</v>
      </c>
      <c r="BR624">
        <v>0</v>
      </c>
      <c r="BS624">
        <v>0</v>
      </c>
      <c r="BT624">
        <v>0</v>
      </c>
      <c r="BU624">
        <v>0</v>
      </c>
      <c r="BV624">
        <v>0</v>
      </c>
      <c r="BW624">
        <v>0</v>
      </c>
      <c r="CV624">
        <v>0</v>
      </c>
      <c r="CW624">
        <v>0</v>
      </c>
      <c r="CX624">
        <f>ROUND(Y624*Source!I671,9)</f>
        <v>0</v>
      </c>
      <c r="CY624">
        <f>AD624</f>
        <v>0</v>
      </c>
      <c r="CZ624">
        <f>AH624</f>
        <v>0</v>
      </c>
      <c r="DA624">
        <f>AL624</f>
        <v>1</v>
      </c>
      <c r="DB624">
        <f t="shared" si="276"/>
        <v>0</v>
      </c>
      <c r="DC624">
        <f t="shared" si="277"/>
        <v>0</v>
      </c>
      <c r="DD624" t="s">
        <v>3</v>
      </c>
      <c r="DE624" t="s">
        <v>3</v>
      </c>
      <c r="DF624">
        <f t="shared" si="284"/>
        <v>0</v>
      </c>
      <c r="DG624">
        <f t="shared" si="282"/>
        <v>0</v>
      </c>
      <c r="DH624">
        <f t="shared" si="283"/>
        <v>0</v>
      </c>
      <c r="DI624">
        <f t="shared" si="281"/>
        <v>0</v>
      </c>
      <c r="DJ624">
        <f>DI624</f>
        <v>0</v>
      </c>
      <c r="DK624">
        <v>0</v>
      </c>
      <c r="DL624" t="s">
        <v>3</v>
      </c>
      <c r="DM624">
        <v>0</v>
      </c>
      <c r="DN624" t="s">
        <v>3</v>
      </c>
      <c r="DO624">
        <v>0</v>
      </c>
    </row>
    <row r="625" spans="1:119" x14ac:dyDescent="0.2">
      <c r="A625">
        <f>ROW(Source!A671)</f>
        <v>671</v>
      </c>
      <c r="B625">
        <v>69726971</v>
      </c>
      <c r="C625">
        <v>69734936</v>
      </c>
      <c r="D625">
        <v>27439628</v>
      </c>
      <c r="E625">
        <v>1</v>
      </c>
      <c r="F625">
        <v>1</v>
      </c>
      <c r="G625">
        <v>1</v>
      </c>
      <c r="H625">
        <v>2</v>
      </c>
      <c r="I625" t="s">
        <v>1021</v>
      </c>
      <c r="J625" t="s">
        <v>1022</v>
      </c>
      <c r="K625" t="s">
        <v>1023</v>
      </c>
      <c r="L625">
        <v>1368</v>
      </c>
      <c r="N625">
        <v>1011</v>
      </c>
      <c r="O625" t="s">
        <v>978</v>
      </c>
      <c r="P625" t="s">
        <v>978</v>
      </c>
      <c r="Q625">
        <v>1</v>
      </c>
      <c r="W625">
        <v>0</v>
      </c>
      <c r="X625">
        <v>1360927409</v>
      </c>
      <c r="Y625">
        <f t="shared" si="275"/>
        <v>0.13</v>
      </c>
      <c r="AA625">
        <v>0</v>
      </c>
      <c r="AB625">
        <v>27.67</v>
      </c>
      <c r="AC625">
        <v>11.69</v>
      </c>
      <c r="AD625">
        <v>0</v>
      </c>
      <c r="AE625">
        <v>0</v>
      </c>
      <c r="AF625">
        <v>27.67</v>
      </c>
      <c r="AG625">
        <v>11.69</v>
      </c>
      <c r="AH625">
        <v>0</v>
      </c>
      <c r="AI625">
        <v>1</v>
      </c>
      <c r="AJ625">
        <v>1</v>
      </c>
      <c r="AK625">
        <v>1</v>
      </c>
      <c r="AL625">
        <v>1</v>
      </c>
      <c r="AM625">
        <v>0</v>
      </c>
      <c r="AN625">
        <v>0</v>
      </c>
      <c r="AO625">
        <v>1</v>
      </c>
      <c r="AP625">
        <v>0</v>
      </c>
      <c r="AQ625">
        <v>0</v>
      </c>
      <c r="AR625">
        <v>0</v>
      </c>
      <c r="AS625" t="s">
        <v>3</v>
      </c>
      <c r="AT625">
        <v>0.13</v>
      </c>
      <c r="AU625" t="s">
        <v>3</v>
      </c>
      <c r="AV625">
        <v>0</v>
      </c>
      <c r="AW625">
        <v>2</v>
      </c>
      <c r="AX625">
        <v>69734948</v>
      </c>
      <c r="AY625">
        <v>1</v>
      </c>
      <c r="AZ625">
        <v>0</v>
      </c>
      <c r="BA625">
        <v>637</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0</v>
      </c>
      <c r="CV625">
        <v>0</v>
      </c>
      <c r="CW625">
        <f>ROUND(Y625*Source!I671*DO625,9)</f>
        <v>0</v>
      </c>
      <c r="CX625">
        <f>ROUND(Y625*Source!I671,9)</f>
        <v>0</v>
      </c>
      <c r="CY625">
        <f>AB625</f>
        <v>27.67</v>
      </c>
      <c r="CZ625">
        <f>AF625</f>
        <v>27.67</v>
      </c>
      <c r="DA625">
        <f>AJ625</f>
        <v>1</v>
      </c>
      <c r="DB625">
        <f t="shared" si="276"/>
        <v>3.6</v>
      </c>
      <c r="DC625">
        <f t="shared" si="277"/>
        <v>1.52</v>
      </c>
      <c r="DD625" t="s">
        <v>3</v>
      </c>
      <c r="DE625" t="s">
        <v>3</v>
      </c>
      <c r="DF625">
        <f t="shared" si="284"/>
        <v>0</v>
      </c>
      <c r="DG625">
        <f t="shared" si="282"/>
        <v>0</v>
      </c>
      <c r="DH625">
        <f t="shared" si="283"/>
        <v>0</v>
      </c>
      <c r="DI625">
        <f t="shared" si="281"/>
        <v>0</v>
      </c>
      <c r="DJ625">
        <f>DG625</f>
        <v>0</v>
      </c>
      <c r="DK625">
        <v>0</v>
      </c>
      <c r="DL625" t="s">
        <v>3</v>
      </c>
      <c r="DM625">
        <v>0</v>
      </c>
      <c r="DN625" t="s">
        <v>3</v>
      </c>
      <c r="DO625">
        <v>0</v>
      </c>
    </row>
    <row r="626" spans="1:119" x14ac:dyDescent="0.2">
      <c r="A626">
        <f>ROW(Source!A671)</f>
        <v>671</v>
      </c>
      <c r="B626">
        <v>69726971</v>
      </c>
      <c r="C626">
        <v>69734936</v>
      </c>
      <c r="D626">
        <v>27441014</v>
      </c>
      <c r="E626">
        <v>1</v>
      </c>
      <c r="F626">
        <v>1</v>
      </c>
      <c r="G626">
        <v>1</v>
      </c>
      <c r="H626">
        <v>2</v>
      </c>
      <c r="I626" t="s">
        <v>1024</v>
      </c>
      <c r="J626" t="s">
        <v>1025</v>
      </c>
      <c r="K626" t="s">
        <v>1026</v>
      </c>
      <c r="L626">
        <v>1368</v>
      </c>
      <c r="N626">
        <v>1011</v>
      </c>
      <c r="O626" t="s">
        <v>978</v>
      </c>
      <c r="P626" t="s">
        <v>978</v>
      </c>
      <c r="Q626">
        <v>1</v>
      </c>
      <c r="W626">
        <v>0</v>
      </c>
      <c r="X626">
        <v>-1794073645</v>
      </c>
      <c r="Y626">
        <f t="shared" si="275"/>
        <v>3.13</v>
      </c>
      <c r="AA626">
        <v>0</v>
      </c>
      <c r="AB626">
        <v>1.92</v>
      </c>
      <c r="AC626">
        <v>0</v>
      </c>
      <c r="AD626">
        <v>0</v>
      </c>
      <c r="AE626">
        <v>0</v>
      </c>
      <c r="AF626">
        <v>1.92</v>
      </c>
      <c r="AG626">
        <v>0</v>
      </c>
      <c r="AH626">
        <v>0</v>
      </c>
      <c r="AI626">
        <v>1</v>
      </c>
      <c r="AJ626">
        <v>1</v>
      </c>
      <c r="AK626">
        <v>1</v>
      </c>
      <c r="AL626">
        <v>1</v>
      </c>
      <c r="AM626">
        <v>0</v>
      </c>
      <c r="AN626">
        <v>0</v>
      </c>
      <c r="AO626">
        <v>1</v>
      </c>
      <c r="AP626">
        <v>0</v>
      </c>
      <c r="AQ626">
        <v>0</v>
      </c>
      <c r="AR626">
        <v>0</v>
      </c>
      <c r="AS626" t="s">
        <v>3</v>
      </c>
      <c r="AT626">
        <v>3.13</v>
      </c>
      <c r="AU626" t="s">
        <v>3</v>
      </c>
      <c r="AV626">
        <v>0</v>
      </c>
      <c r="AW626">
        <v>2</v>
      </c>
      <c r="AX626">
        <v>69734949</v>
      </c>
      <c r="AY626">
        <v>1</v>
      </c>
      <c r="AZ626">
        <v>0</v>
      </c>
      <c r="BA626">
        <v>638</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CV626">
        <v>0</v>
      </c>
      <c r="CW626">
        <f>ROUND(Y626*Source!I671*DO626,9)</f>
        <v>0</v>
      </c>
      <c r="CX626">
        <f>ROUND(Y626*Source!I671,9)</f>
        <v>0</v>
      </c>
      <c r="CY626">
        <f>AB626</f>
        <v>1.92</v>
      </c>
      <c r="CZ626">
        <f>AF626</f>
        <v>1.92</v>
      </c>
      <c r="DA626">
        <f>AJ626</f>
        <v>1</v>
      </c>
      <c r="DB626">
        <f t="shared" si="276"/>
        <v>6.01</v>
      </c>
      <c r="DC626">
        <f t="shared" si="277"/>
        <v>0</v>
      </c>
      <c r="DD626" t="s">
        <v>3</v>
      </c>
      <c r="DE626" t="s">
        <v>3</v>
      </c>
      <c r="DF626">
        <f t="shared" si="284"/>
        <v>0</v>
      </c>
      <c r="DG626">
        <f t="shared" si="282"/>
        <v>0</v>
      </c>
      <c r="DH626">
        <f t="shared" si="283"/>
        <v>0</v>
      </c>
      <c r="DI626">
        <f t="shared" si="281"/>
        <v>0</v>
      </c>
      <c r="DJ626">
        <f>DG626</f>
        <v>0</v>
      </c>
      <c r="DK626">
        <v>0</v>
      </c>
      <c r="DL626" t="s">
        <v>3</v>
      </c>
      <c r="DM626">
        <v>0</v>
      </c>
      <c r="DN626" t="s">
        <v>3</v>
      </c>
      <c r="DO626">
        <v>0</v>
      </c>
    </row>
    <row r="627" spans="1:119" x14ac:dyDescent="0.2">
      <c r="A627">
        <f>ROW(Source!A671)</f>
        <v>671</v>
      </c>
      <c r="B627">
        <v>69726971</v>
      </c>
      <c r="C627">
        <v>69734936</v>
      </c>
      <c r="D627">
        <v>27441067</v>
      </c>
      <c r="E627">
        <v>1</v>
      </c>
      <c r="F627">
        <v>1</v>
      </c>
      <c r="G627">
        <v>1</v>
      </c>
      <c r="H627">
        <v>2</v>
      </c>
      <c r="I627" t="s">
        <v>1027</v>
      </c>
      <c r="J627" t="s">
        <v>1028</v>
      </c>
      <c r="K627" t="s">
        <v>1029</v>
      </c>
      <c r="L627">
        <v>1368</v>
      </c>
      <c r="N627">
        <v>1011</v>
      </c>
      <c r="O627" t="s">
        <v>978</v>
      </c>
      <c r="P627" t="s">
        <v>978</v>
      </c>
      <c r="Q627">
        <v>1</v>
      </c>
      <c r="W627">
        <v>0</v>
      </c>
      <c r="X627">
        <v>1321659386</v>
      </c>
      <c r="Y627">
        <f t="shared" si="275"/>
        <v>2.8</v>
      </c>
      <c r="AA627">
        <v>0</v>
      </c>
      <c r="AB627">
        <v>2.7</v>
      </c>
      <c r="AC627">
        <v>0</v>
      </c>
      <c r="AD627">
        <v>0</v>
      </c>
      <c r="AE627">
        <v>0</v>
      </c>
      <c r="AF627">
        <v>2.7</v>
      </c>
      <c r="AG627">
        <v>0</v>
      </c>
      <c r="AH627">
        <v>0</v>
      </c>
      <c r="AI627">
        <v>1</v>
      </c>
      <c r="AJ627">
        <v>1</v>
      </c>
      <c r="AK627">
        <v>1</v>
      </c>
      <c r="AL627">
        <v>1</v>
      </c>
      <c r="AM627">
        <v>0</v>
      </c>
      <c r="AN627">
        <v>0</v>
      </c>
      <c r="AO627">
        <v>1</v>
      </c>
      <c r="AP627">
        <v>0</v>
      </c>
      <c r="AQ627">
        <v>0</v>
      </c>
      <c r="AR627">
        <v>0</v>
      </c>
      <c r="AS627" t="s">
        <v>3</v>
      </c>
      <c r="AT627">
        <v>2.8</v>
      </c>
      <c r="AU627" t="s">
        <v>3</v>
      </c>
      <c r="AV627">
        <v>0</v>
      </c>
      <c r="AW627">
        <v>2</v>
      </c>
      <c r="AX627">
        <v>69734950</v>
      </c>
      <c r="AY627">
        <v>1</v>
      </c>
      <c r="AZ627">
        <v>0</v>
      </c>
      <c r="BA627">
        <v>639</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CV627">
        <v>0</v>
      </c>
      <c r="CW627">
        <f>ROUND(Y627*Source!I671*DO627,9)</f>
        <v>0</v>
      </c>
      <c r="CX627">
        <f>ROUND(Y627*Source!I671,9)</f>
        <v>0</v>
      </c>
      <c r="CY627">
        <f>AB627</f>
        <v>2.7</v>
      </c>
      <c r="CZ627">
        <f>AF627</f>
        <v>2.7</v>
      </c>
      <c r="DA627">
        <f>AJ627</f>
        <v>1</v>
      </c>
      <c r="DB627">
        <f t="shared" si="276"/>
        <v>7.56</v>
      </c>
      <c r="DC627">
        <f t="shared" si="277"/>
        <v>0</v>
      </c>
      <c r="DD627" t="s">
        <v>3</v>
      </c>
      <c r="DE627" t="s">
        <v>3</v>
      </c>
      <c r="DF627">
        <f t="shared" si="284"/>
        <v>0</v>
      </c>
      <c r="DG627">
        <f t="shared" si="282"/>
        <v>0</v>
      </c>
      <c r="DH627">
        <f t="shared" si="283"/>
        <v>0</v>
      </c>
      <c r="DI627">
        <f t="shared" si="281"/>
        <v>0</v>
      </c>
      <c r="DJ627">
        <f>DG627</f>
        <v>0</v>
      </c>
      <c r="DK627">
        <v>0</v>
      </c>
      <c r="DL627" t="s">
        <v>3</v>
      </c>
      <c r="DM627">
        <v>0</v>
      </c>
      <c r="DN627" t="s">
        <v>3</v>
      </c>
      <c r="DO627">
        <v>0</v>
      </c>
    </row>
    <row r="628" spans="1:119" x14ac:dyDescent="0.2">
      <c r="A628">
        <f>ROW(Source!A671)</f>
        <v>671</v>
      </c>
      <c r="B628">
        <v>69726971</v>
      </c>
      <c r="C628">
        <v>69734936</v>
      </c>
      <c r="D628">
        <v>27441327</v>
      </c>
      <c r="E628">
        <v>1</v>
      </c>
      <c r="F628">
        <v>1</v>
      </c>
      <c r="G628">
        <v>1</v>
      </c>
      <c r="H628">
        <v>2</v>
      </c>
      <c r="I628" t="s">
        <v>975</v>
      </c>
      <c r="J628" t="s">
        <v>976</v>
      </c>
      <c r="K628" t="s">
        <v>977</v>
      </c>
      <c r="L628">
        <v>1368</v>
      </c>
      <c r="N628">
        <v>1011</v>
      </c>
      <c r="O628" t="s">
        <v>978</v>
      </c>
      <c r="P628" t="s">
        <v>978</v>
      </c>
      <c r="Q628">
        <v>1</v>
      </c>
      <c r="W628">
        <v>0</v>
      </c>
      <c r="X628">
        <v>-1583389094</v>
      </c>
      <c r="Y628">
        <f t="shared" si="275"/>
        <v>0.04</v>
      </c>
      <c r="AA628">
        <v>0</v>
      </c>
      <c r="AB628">
        <v>93.37</v>
      </c>
      <c r="AC628">
        <v>11.69</v>
      </c>
      <c r="AD628">
        <v>0</v>
      </c>
      <c r="AE628">
        <v>0</v>
      </c>
      <c r="AF628">
        <v>93.37</v>
      </c>
      <c r="AG628">
        <v>11.69</v>
      </c>
      <c r="AH628">
        <v>0</v>
      </c>
      <c r="AI628">
        <v>1</v>
      </c>
      <c r="AJ628">
        <v>1</v>
      </c>
      <c r="AK628">
        <v>1</v>
      </c>
      <c r="AL628">
        <v>1</v>
      </c>
      <c r="AM628">
        <v>0</v>
      </c>
      <c r="AN628">
        <v>0</v>
      </c>
      <c r="AO628">
        <v>1</v>
      </c>
      <c r="AP628">
        <v>0</v>
      </c>
      <c r="AQ628">
        <v>0</v>
      </c>
      <c r="AR628">
        <v>0</v>
      </c>
      <c r="AS628" t="s">
        <v>3</v>
      </c>
      <c r="AT628">
        <v>0.04</v>
      </c>
      <c r="AU628" t="s">
        <v>3</v>
      </c>
      <c r="AV628">
        <v>0</v>
      </c>
      <c r="AW628">
        <v>2</v>
      </c>
      <c r="AX628">
        <v>69734951</v>
      </c>
      <c r="AY628">
        <v>1</v>
      </c>
      <c r="AZ628">
        <v>0</v>
      </c>
      <c r="BA628">
        <v>640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BV628">
        <v>0</v>
      </c>
      <c r="BW628">
        <v>0</v>
      </c>
      <c r="CV628">
        <v>0</v>
      </c>
      <c r="CW628">
        <f>ROUND(Y628*Source!I671*DO628,9)</f>
        <v>0</v>
      </c>
      <c r="CX628">
        <f>ROUND(Y628*Source!I671,9)</f>
        <v>0</v>
      </c>
      <c r="CY628">
        <f>AB628</f>
        <v>93.37</v>
      </c>
      <c r="CZ628">
        <f>AF628</f>
        <v>93.37</v>
      </c>
      <c r="DA628">
        <f>AJ628</f>
        <v>1</v>
      </c>
      <c r="DB628">
        <f t="shared" si="276"/>
        <v>3.73</v>
      </c>
      <c r="DC628">
        <f t="shared" si="277"/>
        <v>0.47</v>
      </c>
      <c r="DD628" t="s">
        <v>3</v>
      </c>
      <c r="DE628" t="s">
        <v>3</v>
      </c>
      <c r="DF628">
        <f t="shared" si="284"/>
        <v>0</v>
      </c>
      <c r="DG628">
        <f t="shared" si="282"/>
        <v>0</v>
      </c>
      <c r="DH628">
        <f t="shared" si="283"/>
        <v>0</v>
      </c>
      <c r="DI628">
        <f t="shared" si="281"/>
        <v>0</v>
      </c>
      <c r="DJ628">
        <f>DG628</f>
        <v>0</v>
      </c>
      <c r="DK628">
        <v>0</v>
      </c>
      <c r="DL628" t="s">
        <v>3</v>
      </c>
      <c r="DM628">
        <v>0</v>
      </c>
      <c r="DN628" t="s">
        <v>3</v>
      </c>
      <c r="DO628">
        <v>0</v>
      </c>
    </row>
    <row r="629" spans="1:119" x14ac:dyDescent="0.2">
      <c r="A629">
        <f>ROW(Source!A671)</f>
        <v>671</v>
      </c>
      <c r="B629">
        <v>69726971</v>
      </c>
      <c r="C629">
        <v>69734936</v>
      </c>
      <c r="D629">
        <v>27373246</v>
      </c>
      <c r="E629">
        <v>1</v>
      </c>
      <c r="F629">
        <v>1</v>
      </c>
      <c r="G629">
        <v>1</v>
      </c>
      <c r="H629">
        <v>3</v>
      </c>
      <c r="I629" t="s">
        <v>376</v>
      </c>
      <c r="J629" t="s">
        <v>378</v>
      </c>
      <c r="K629" t="s">
        <v>377</v>
      </c>
      <c r="L629">
        <v>1346</v>
      </c>
      <c r="N629">
        <v>1009</v>
      </c>
      <c r="O629" t="s">
        <v>68</v>
      </c>
      <c r="P629" t="s">
        <v>68</v>
      </c>
      <c r="Q629">
        <v>1</v>
      </c>
      <c r="W629">
        <v>0</v>
      </c>
      <c r="X629">
        <v>-1054863603</v>
      </c>
      <c r="Y629">
        <f t="shared" ref="Y629:Y640" si="285">AT629</f>
        <v>30</v>
      </c>
      <c r="AA629">
        <v>15.34</v>
      </c>
      <c r="AB629">
        <v>0</v>
      </c>
      <c r="AC629">
        <v>0</v>
      </c>
      <c r="AD629">
        <v>0</v>
      </c>
      <c r="AE629">
        <v>15.34</v>
      </c>
      <c r="AF629">
        <v>0</v>
      </c>
      <c r="AG629">
        <v>0</v>
      </c>
      <c r="AH629">
        <v>0</v>
      </c>
      <c r="AI629">
        <v>1</v>
      </c>
      <c r="AJ629">
        <v>1</v>
      </c>
      <c r="AK629">
        <v>1</v>
      </c>
      <c r="AL629">
        <v>1</v>
      </c>
      <c r="AM629">
        <v>0</v>
      </c>
      <c r="AN629">
        <v>0</v>
      </c>
      <c r="AO629">
        <v>0</v>
      </c>
      <c r="AP629">
        <v>1</v>
      </c>
      <c r="AQ629">
        <v>0</v>
      </c>
      <c r="AR629">
        <v>0</v>
      </c>
      <c r="AS629" t="s">
        <v>3</v>
      </c>
      <c r="AT629">
        <v>30</v>
      </c>
      <c r="AU629" t="s">
        <v>3</v>
      </c>
      <c r="AV629">
        <v>0</v>
      </c>
      <c r="AW629">
        <v>2</v>
      </c>
      <c r="AX629">
        <v>69734952</v>
      </c>
      <c r="AY629">
        <v>1</v>
      </c>
      <c r="AZ629">
        <v>0</v>
      </c>
      <c r="BA629">
        <v>641</v>
      </c>
      <c r="BB629">
        <v>3</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CV629">
        <v>0</v>
      </c>
      <c r="CW629">
        <v>0</v>
      </c>
      <c r="CX629">
        <f>ROUND(Y629*Source!I671,9)</f>
        <v>0</v>
      </c>
      <c r="CY629">
        <f>AA629</f>
        <v>15.34</v>
      </c>
      <c r="CZ629">
        <f>AE629</f>
        <v>15.34</v>
      </c>
      <c r="DA629">
        <f>AI629</f>
        <v>1</v>
      </c>
      <c r="DB629">
        <f t="shared" ref="DB629:DB640" si="286">ROUND(ROUND(AT629*CZ629,2),2)</f>
        <v>460.2</v>
      </c>
      <c r="DC629">
        <f t="shared" ref="DC629:DC640" si="287">ROUND(ROUND(AT629*AG629,2),2)</f>
        <v>0</v>
      </c>
      <c r="DD629" t="s">
        <v>3</v>
      </c>
      <c r="DE629" t="s">
        <v>3</v>
      </c>
      <c r="DF629">
        <f t="shared" si="284"/>
        <v>0</v>
      </c>
      <c r="DG629">
        <f t="shared" si="282"/>
        <v>0</v>
      </c>
      <c r="DH629">
        <f t="shared" si="283"/>
        <v>0</v>
      </c>
      <c r="DI629">
        <f t="shared" si="281"/>
        <v>0</v>
      </c>
      <c r="DJ629">
        <f>DF629</f>
        <v>0</v>
      </c>
      <c r="DK629">
        <v>0</v>
      </c>
      <c r="DL629" t="s">
        <v>3</v>
      </c>
      <c r="DM629">
        <v>0</v>
      </c>
      <c r="DN629" t="s">
        <v>3</v>
      </c>
      <c r="DO629">
        <v>0</v>
      </c>
    </row>
    <row r="630" spans="1:119" x14ac:dyDescent="0.2">
      <c r="A630">
        <f>ROW(Source!A671)</f>
        <v>671</v>
      </c>
      <c r="B630">
        <v>69726971</v>
      </c>
      <c r="C630">
        <v>69734936</v>
      </c>
      <c r="D630">
        <v>27407857</v>
      </c>
      <c r="E630">
        <v>1</v>
      </c>
      <c r="F630">
        <v>1</v>
      </c>
      <c r="G630">
        <v>1</v>
      </c>
      <c r="H630">
        <v>3</v>
      </c>
      <c r="I630" t="s">
        <v>381</v>
      </c>
      <c r="J630" t="s">
        <v>383</v>
      </c>
      <c r="K630" t="s">
        <v>382</v>
      </c>
      <c r="L630">
        <v>1348</v>
      </c>
      <c r="N630">
        <v>1009</v>
      </c>
      <c r="O630" t="s">
        <v>78</v>
      </c>
      <c r="P630" t="s">
        <v>78</v>
      </c>
      <c r="Q630">
        <v>1000</v>
      </c>
      <c r="W630">
        <v>0</v>
      </c>
      <c r="X630">
        <v>-726277419</v>
      </c>
      <c r="Y630">
        <f t="shared" si="285"/>
        <v>0.9</v>
      </c>
      <c r="AA630">
        <v>11382.09</v>
      </c>
      <c r="AB630">
        <v>0</v>
      </c>
      <c r="AC630">
        <v>0</v>
      </c>
      <c r="AD630">
        <v>0</v>
      </c>
      <c r="AE630">
        <v>11382.09</v>
      </c>
      <c r="AF630">
        <v>0</v>
      </c>
      <c r="AG630">
        <v>0</v>
      </c>
      <c r="AH630">
        <v>0</v>
      </c>
      <c r="AI630">
        <v>1</v>
      </c>
      <c r="AJ630">
        <v>1</v>
      </c>
      <c r="AK630">
        <v>1</v>
      </c>
      <c r="AL630">
        <v>1</v>
      </c>
      <c r="AM630">
        <v>0</v>
      </c>
      <c r="AN630">
        <v>0</v>
      </c>
      <c r="AO630">
        <v>0</v>
      </c>
      <c r="AP630">
        <v>1</v>
      </c>
      <c r="AQ630">
        <v>0</v>
      </c>
      <c r="AR630">
        <v>0</v>
      </c>
      <c r="AS630" t="s">
        <v>3</v>
      </c>
      <c r="AT630">
        <v>0.9</v>
      </c>
      <c r="AU630" t="s">
        <v>3</v>
      </c>
      <c r="AV630">
        <v>0</v>
      </c>
      <c r="AW630">
        <v>2</v>
      </c>
      <c r="AX630">
        <v>69734953</v>
      </c>
      <c r="AY630">
        <v>1</v>
      </c>
      <c r="AZ630">
        <v>0</v>
      </c>
      <c r="BA630">
        <v>642</v>
      </c>
      <c r="BB630">
        <v>3</v>
      </c>
      <c r="BC630">
        <v>0</v>
      </c>
      <c r="BD630">
        <v>0</v>
      </c>
      <c r="BE630">
        <v>0</v>
      </c>
      <c r="BF630">
        <v>0</v>
      </c>
      <c r="BG630">
        <v>0</v>
      </c>
      <c r="BH630">
        <v>0</v>
      </c>
      <c r="BI630">
        <v>0</v>
      </c>
      <c r="BJ630">
        <v>0</v>
      </c>
      <c r="BK630">
        <v>0</v>
      </c>
      <c r="BL630">
        <v>0</v>
      </c>
      <c r="BM630">
        <v>0</v>
      </c>
      <c r="BN630">
        <v>0</v>
      </c>
      <c r="BO630">
        <v>0</v>
      </c>
      <c r="BP630">
        <v>0</v>
      </c>
      <c r="BQ630">
        <v>0</v>
      </c>
      <c r="BR630">
        <v>0</v>
      </c>
      <c r="BS630">
        <v>0</v>
      </c>
      <c r="BT630">
        <v>0</v>
      </c>
      <c r="BU630">
        <v>0</v>
      </c>
      <c r="BV630">
        <v>0</v>
      </c>
      <c r="BW630">
        <v>0</v>
      </c>
      <c r="CV630">
        <v>0</v>
      </c>
      <c r="CW630">
        <v>0</v>
      </c>
      <c r="CX630">
        <f>ROUND(Y630*Source!I671,9)</f>
        <v>0</v>
      </c>
      <c r="CY630">
        <f>AA630</f>
        <v>11382.09</v>
      </c>
      <c r="CZ630">
        <f>AE630</f>
        <v>11382.09</v>
      </c>
      <c r="DA630">
        <f>AI630</f>
        <v>1</v>
      </c>
      <c r="DB630">
        <f t="shared" si="286"/>
        <v>10243.879999999999</v>
      </c>
      <c r="DC630">
        <f t="shared" si="287"/>
        <v>0</v>
      </c>
      <c r="DD630" t="s">
        <v>3</v>
      </c>
      <c r="DE630" t="s">
        <v>3</v>
      </c>
      <c r="DF630">
        <f t="shared" si="284"/>
        <v>0</v>
      </c>
      <c r="DG630">
        <f t="shared" si="282"/>
        <v>0</v>
      </c>
      <c r="DH630">
        <f t="shared" si="283"/>
        <v>0</v>
      </c>
      <c r="DI630">
        <f t="shared" si="281"/>
        <v>0</v>
      </c>
      <c r="DJ630">
        <f>DF630</f>
        <v>0</v>
      </c>
      <c r="DK630">
        <v>0</v>
      </c>
      <c r="DL630" t="s">
        <v>3</v>
      </c>
      <c r="DM630">
        <v>0</v>
      </c>
      <c r="DN630" t="s">
        <v>3</v>
      </c>
      <c r="DO630">
        <v>0</v>
      </c>
    </row>
    <row r="631" spans="1:119" x14ac:dyDescent="0.2">
      <c r="A631">
        <f>ROW(Source!A671)</f>
        <v>671</v>
      </c>
      <c r="B631">
        <v>69726971</v>
      </c>
      <c r="C631">
        <v>69734936</v>
      </c>
      <c r="D631">
        <v>27416566</v>
      </c>
      <c r="E631">
        <v>1</v>
      </c>
      <c r="F631">
        <v>1</v>
      </c>
      <c r="G631">
        <v>1</v>
      </c>
      <c r="H631">
        <v>3</v>
      </c>
      <c r="I631" t="s">
        <v>82</v>
      </c>
      <c r="J631" t="s">
        <v>84</v>
      </c>
      <c r="K631" t="s">
        <v>83</v>
      </c>
      <c r="L631">
        <v>1339</v>
      </c>
      <c r="N631">
        <v>1007</v>
      </c>
      <c r="O631" t="s">
        <v>40</v>
      </c>
      <c r="P631" t="s">
        <v>40</v>
      </c>
      <c r="Q631">
        <v>1</v>
      </c>
      <c r="W631">
        <v>0</v>
      </c>
      <c r="X631">
        <v>-50505369</v>
      </c>
      <c r="Y631">
        <f t="shared" si="285"/>
        <v>0.17399999999999999</v>
      </c>
      <c r="AA631">
        <v>7.14</v>
      </c>
      <c r="AB631">
        <v>0</v>
      </c>
      <c r="AC631">
        <v>0</v>
      </c>
      <c r="AD631">
        <v>0</v>
      </c>
      <c r="AE631">
        <v>7.14</v>
      </c>
      <c r="AF631">
        <v>0</v>
      </c>
      <c r="AG631">
        <v>0</v>
      </c>
      <c r="AH631">
        <v>0</v>
      </c>
      <c r="AI631">
        <v>1</v>
      </c>
      <c r="AJ631">
        <v>1</v>
      </c>
      <c r="AK631">
        <v>1</v>
      </c>
      <c r="AL631">
        <v>1</v>
      </c>
      <c r="AM631">
        <v>0</v>
      </c>
      <c r="AN631">
        <v>0</v>
      </c>
      <c r="AO631">
        <v>0</v>
      </c>
      <c r="AP631">
        <v>0</v>
      </c>
      <c r="AQ631">
        <v>0</v>
      </c>
      <c r="AR631">
        <v>0</v>
      </c>
      <c r="AS631" t="s">
        <v>3</v>
      </c>
      <c r="AT631">
        <v>0.17399999999999999</v>
      </c>
      <c r="AU631" t="s">
        <v>3</v>
      </c>
      <c r="AV631">
        <v>0</v>
      </c>
      <c r="AW631">
        <v>2</v>
      </c>
      <c r="AX631">
        <v>69734954</v>
      </c>
      <c r="AY631">
        <v>1</v>
      </c>
      <c r="AZ631">
        <v>0</v>
      </c>
      <c r="BA631">
        <v>643</v>
      </c>
      <c r="BB631">
        <v>3</v>
      </c>
      <c r="BC631">
        <v>0</v>
      </c>
      <c r="BD631">
        <v>0</v>
      </c>
      <c r="BE631">
        <v>0</v>
      </c>
      <c r="BF631">
        <v>0</v>
      </c>
      <c r="BG631">
        <v>0</v>
      </c>
      <c r="BH631">
        <v>0</v>
      </c>
      <c r="BI631">
        <v>0</v>
      </c>
      <c r="BJ631">
        <v>0</v>
      </c>
      <c r="BK631">
        <v>0</v>
      </c>
      <c r="BL631">
        <v>0</v>
      </c>
      <c r="BM631">
        <v>0</v>
      </c>
      <c r="BN631">
        <v>0</v>
      </c>
      <c r="BO631">
        <v>0</v>
      </c>
      <c r="BP631">
        <v>0</v>
      </c>
      <c r="BQ631">
        <v>0</v>
      </c>
      <c r="BR631">
        <v>0</v>
      </c>
      <c r="BS631">
        <v>0</v>
      </c>
      <c r="BT631">
        <v>0</v>
      </c>
      <c r="BU631">
        <v>0</v>
      </c>
      <c r="BV631">
        <v>0</v>
      </c>
      <c r="BW631">
        <v>0</v>
      </c>
      <c r="CV631">
        <v>0</v>
      </c>
      <c r="CW631">
        <v>0</v>
      </c>
      <c r="CX631">
        <f>ROUND(Y631*Source!I671,9)</f>
        <v>0</v>
      </c>
      <c r="CY631">
        <f>AA631</f>
        <v>7.14</v>
      </c>
      <c r="CZ631">
        <f>AE631</f>
        <v>7.14</v>
      </c>
      <c r="DA631">
        <f>AI631</f>
        <v>1</v>
      </c>
      <c r="DB631">
        <f t="shared" si="286"/>
        <v>1.24</v>
      </c>
      <c r="DC631">
        <f t="shared" si="287"/>
        <v>0</v>
      </c>
      <c r="DD631" t="s">
        <v>3</v>
      </c>
      <c r="DE631" t="s">
        <v>3</v>
      </c>
      <c r="DF631">
        <f t="shared" si="284"/>
        <v>0</v>
      </c>
      <c r="DG631">
        <f t="shared" si="282"/>
        <v>0</v>
      </c>
      <c r="DH631">
        <f t="shared" si="283"/>
        <v>0</v>
      </c>
      <c r="DI631">
        <f t="shared" si="281"/>
        <v>0</v>
      </c>
      <c r="DJ631">
        <f>DF631</f>
        <v>0</v>
      </c>
      <c r="DK631">
        <v>0</v>
      </c>
      <c r="DL631" t="s">
        <v>3</v>
      </c>
      <c r="DM631">
        <v>0</v>
      </c>
      <c r="DN631" t="s">
        <v>3</v>
      </c>
      <c r="DO631">
        <v>0</v>
      </c>
    </row>
    <row r="632" spans="1:119" x14ac:dyDescent="0.2">
      <c r="A632">
        <f>ROW(Source!A672)</f>
        <v>672</v>
      </c>
      <c r="B632">
        <v>69726884</v>
      </c>
      <c r="C632">
        <v>69734936</v>
      </c>
      <c r="D632">
        <v>27493458</v>
      </c>
      <c r="E632">
        <v>1</v>
      </c>
      <c r="F632">
        <v>1</v>
      </c>
      <c r="G632">
        <v>1</v>
      </c>
      <c r="H632">
        <v>1</v>
      </c>
      <c r="I632" t="s">
        <v>997</v>
      </c>
      <c r="J632" t="s">
        <v>3</v>
      </c>
      <c r="K632" t="s">
        <v>998</v>
      </c>
      <c r="L632">
        <v>1369</v>
      </c>
      <c r="N632">
        <v>1013</v>
      </c>
      <c r="O632" t="s">
        <v>974</v>
      </c>
      <c r="P632" t="s">
        <v>974</v>
      </c>
      <c r="Q632">
        <v>1</v>
      </c>
      <c r="W632">
        <v>0</v>
      </c>
      <c r="X632">
        <v>-115882720</v>
      </c>
      <c r="Y632">
        <f t="shared" si="285"/>
        <v>37.67</v>
      </c>
      <c r="AA632">
        <v>0</v>
      </c>
      <c r="AB632">
        <v>0</v>
      </c>
      <c r="AC632">
        <v>0</v>
      </c>
      <c r="AD632">
        <v>218.1</v>
      </c>
      <c r="AE632">
        <v>0</v>
      </c>
      <c r="AF632">
        <v>0</v>
      </c>
      <c r="AG632">
        <v>0</v>
      </c>
      <c r="AH632">
        <v>8.6</v>
      </c>
      <c r="AI632">
        <v>1</v>
      </c>
      <c r="AJ632">
        <v>1</v>
      </c>
      <c r="AK632">
        <v>1</v>
      </c>
      <c r="AL632">
        <v>25.36</v>
      </c>
      <c r="AM632">
        <v>5</v>
      </c>
      <c r="AN632">
        <v>0</v>
      </c>
      <c r="AO632">
        <v>1</v>
      </c>
      <c r="AP632">
        <v>0</v>
      </c>
      <c r="AQ632">
        <v>0</v>
      </c>
      <c r="AR632">
        <v>0</v>
      </c>
      <c r="AS632" t="s">
        <v>3</v>
      </c>
      <c r="AT632">
        <v>37.67</v>
      </c>
      <c r="AU632" t="s">
        <v>3</v>
      </c>
      <c r="AV632">
        <v>1</v>
      </c>
      <c r="AW632">
        <v>2</v>
      </c>
      <c r="AX632">
        <v>69734946</v>
      </c>
      <c r="AY632">
        <v>1</v>
      </c>
      <c r="AZ632">
        <v>0</v>
      </c>
      <c r="BA632">
        <v>644</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CU632">
        <f>ROUND(AT632*Source!I672*AH632*AL632,0)</f>
        <v>0</v>
      </c>
      <c r="CV632">
        <f>ROUND(Y632*Source!I672,9)</f>
        <v>0</v>
      </c>
      <c r="CW632">
        <v>0</v>
      </c>
      <c r="CX632">
        <f>ROUND(Y632*Source!I672,9)</f>
        <v>0</v>
      </c>
      <c r="CY632">
        <f>AD632</f>
        <v>218.1</v>
      </c>
      <c r="CZ632">
        <f>AH632</f>
        <v>8.6</v>
      </c>
      <c r="DA632">
        <f>AL632</f>
        <v>25.36</v>
      </c>
      <c r="DB632">
        <f t="shared" si="286"/>
        <v>323.95999999999998</v>
      </c>
      <c r="DC632">
        <f t="shared" si="287"/>
        <v>0</v>
      </c>
      <c r="DD632" t="s">
        <v>3</v>
      </c>
      <c r="DE632" t="s">
        <v>3</v>
      </c>
      <c r="DF632">
        <f t="shared" si="284"/>
        <v>0</v>
      </c>
      <c r="DG632">
        <f t="shared" si="282"/>
        <v>0</v>
      </c>
      <c r="DH632">
        <f t="shared" si="283"/>
        <v>0</v>
      </c>
      <c r="DI632">
        <f>ROUND(ROUND(AH632*AL632,0)*CX632,0)</f>
        <v>0</v>
      </c>
      <c r="DJ632">
        <f>DI632</f>
        <v>0</v>
      </c>
      <c r="DK632">
        <v>0</v>
      </c>
      <c r="DL632" t="s">
        <v>3</v>
      </c>
      <c r="DM632">
        <v>0</v>
      </c>
      <c r="DN632" t="s">
        <v>3</v>
      </c>
      <c r="DO632">
        <v>0</v>
      </c>
    </row>
    <row r="633" spans="1:119" x14ac:dyDescent="0.2">
      <c r="A633">
        <f>ROW(Source!A672)</f>
        <v>672</v>
      </c>
      <c r="B633">
        <v>69726884</v>
      </c>
      <c r="C633">
        <v>69734936</v>
      </c>
      <c r="D633">
        <v>121548</v>
      </c>
      <c r="E633">
        <v>1</v>
      </c>
      <c r="F633">
        <v>1</v>
      </c>
      <c r="G633">
        <v>1</v>
      </c>
      <c r="H633">
        <v>1</v>
      </c>
      <c r="I633" t="s">
        <v>36</v>
      </c>
      <c r="J633" t="s">
        <v>3</v>
      </c>
      <c r="K633" t="s">
        <v>981</v>
      </c>
      <c r="L633">
        <v>608254</v>
      </c>
      <c r="N633">
        <v>1013</v>
      </c>
      <c r="O633" t="s">
        <v>982</v>
      </c>
      <c r="P633" t="s">
        <v>982</v>
      </c>
      <c r="Q633">
        <v>1</v>
      </c>
      <c r="W633">
        <v>0</v>
      </c>
      <c r="X633">
        <v>-185737400</v>
      </c>
      <c r="Y633">
        <f t="shared" si="285"/>
        <v>0.13</v>
      </c>
      <c r="AA633">
        <v>0</v>
      </c>
      <c r="AB633">
        <v>0</v>
      </c>
      <c r="AC633">
        <v>0</v>
      </c>
      <c r="AD633">
        <v>0</v>
      </c>
      <c r="AE633">
        <v>0</v>
      </c>
      <c r="AF633">
        <v>0</v>
      </c>
      <c r="AG633">
        <v>0</v>
      </c>
      <c r="AH633">
        <v>0</v>
      </c>
      <c r="AI633">
        <v>1</v>
      </c>
      <c r="AJ633">
        <v>1</v>
      </c>
      <c r="AK633">
        <v>19.8</v>
      </c>
      <c r="AL633">
        <v>1</v>
      </c>
      <c r="AM633">
        <v>5</v>
      </c>
      <c r="AN633">
        <v>0</v>
      </c>
      <c r="AO633">
        <v>1</v>
      </c>
      <c r="AP633">
        <v>0</v>
      </c>
      <c r="AQ633">
        <v>0</v>
      </c>
      <c r="AR633">
        <v>0</v>
      </c>
      <c r="AS633" t="s">
        <v>3</v>
      </c>
      <c r="AT633">
        <v>0.13</v>
      </c>
      <c r="AU633" t="s">
        <v>3</v>
      </c>
      <c r="AV633">
        <v>2</v>
      </c>
      <c r="AW633">
        <v>2</v>
      </c>
      <c r="AX633">
        <v>69734947</v>
      </c>
      <c r="AY633">
        <v>1</v>
      </c>
      <c r="AZ633">
        <v>0</v>
      </c>
      <c r="BA633">
        <v>645</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CV633">
        <v>0</v>
      </c>
      <c r="CW633">
        <v>0</v>
      </c>
      <c r="CX633">
        <f>ROUND(Y633*Source!I672,9)</f>
        <v>0</v>
      </c>
      <c r="CY633">
        <f>AD633</f>
        <v>0</v>
      </c>
      <c r="CZ633">
        <f>AH633</f>
        <v>0</v>
      </c>
      <c r="DA633">
        <f>AL633</f>
        <v>1</v>
      </c>
      <c r="DB633">
        <f t="shared" si="286"/>
        <v>0</v>
      </c>
      <c r="DC633">
        <f t="shared" si="287"/>
        <v>0</v>
      </c>
      <c r="DD633" t="s">
        <v>3</v>
      </c>
      <c r="DE633" t="s">
        <v>3</v>
      </c>
      <c r="DF633">
        <f t="shared" si="284"/>
        <v>0</v>
      </c>
      <c r="DG633">
        <f t="shared" si="282"/>
        <v>0</v>
      </c>
      <c r="DH633">
        <f>ROUND(ROUND(AG633*AK633,0)*CX633,0)</f>
        <v>0</v>
      </c>
      <c r="DI633">
        <f t="shared" ref="DI633:DI647" si="288">ROUND(ROUND(AH633,0)*CX633,0)</f>
        <v>0</v>
      </c>
      <c r="DJ633">
        <f>DI633</f>
        <v>0</v>
      </c>
      <c r="DK633">
        <v>0</v>
      </c>
      <c r="DL633" t="s">
        <v>3</v>
      </c>
      <c r="DM633">
        <v>0</v>
      </c>
      <c r="DN633" t="s">
        <v>3</v>
      </c>
      <c r="DO633">
        <v>0</v>
      </c>
    </row>
    <row r="634" spans="1:119" x14ac:dyDescent="0.2">
      <c r="A634">
        <f>ROW(Source!A672)</f>
        <v>672</v>
      </c>
      <c r="B634">
        <v>69726884</v>
      </c>
      <c r="C634">
        <v>69734936</v>
      </c>
      <c r="D634">
        <v>27439628</v>
      </c>
      <c r="E634">
        <v>1</v>
      </c>
      <c r="F634">
        <v>1</v>
      </c>
      <c r="G634">
        <v>1</v>
      </c>
      <c r="H634">
        <v>2</v>
      </c>
      <c r="I634" t="s">
        <v>1021</v>
      </c>
      <c r="J634" t="s">
        <v>1022</v>
      </c>
      <c r="K634" t="s">
        <v>1023</v>
      </c>
      <c r="L634">
        <v>1368</v>
      </c>
      <c r="N634">
        <v>1011</v>
      </c>
      <c r="O634" t="s">
        <v>978</v>
      </c>
      <c r="P634" t="s">
        <v>978</v>
      </c>
      <c r="Q634">
        <v>1</v>
      </c>
      <c r="W634">
        <v>0</v>
      </c>
      <c r="X634">
        <v>1360927409</v>
      </c>
      <c r="Y634">
        <f t="shared" si="285"/>
        <v>0.13</v>
      </c>
      <c r="AA634">
        <v>0</v>
      </c>
      <c r="AB634">
        <v>216.93</v>
      </c>
      <c r="AC634">
        <v>231.46</v>
      </c>
      <c r="AD634">
        <v>0</v>
      </c>
      <c r="AE634">
        <v>0</v>
      </c>
      <c r="AF634">
        <v>27.67</v>
      </c>
      <c r="AG634">
        <v>11.69</v>
      </c>
      <c r="AH634">
        <v>0</v>
      </c>
      <c r="AI634">
        <v>1</v>
      </c>
      <c r="AJ634">
        <v>7.84</v>
      </c>
      <c r="AK634">
        <v>19.8</v>
      </c>
      <c r="AL634">
        <v>1</v>
      </c>
      <c r="AM634">
        <v>5</v>
      </c>
      <c r="AN634">
        <v>0</v>
      </c>
      <c r="AO634">
        <v>1</v>
      </c>
      <c r="AP634">
        <v>0</v>
      </c>
      <c r="AQ634">
        <v>0</v>
      </c>
      <c r="AR634">
        <v>0</v>
      </c>
      <c r="AS634" t="s">
        <v>3</v>
      </c>
      <c r="AT634">
        <v>0.13</v>
      </c>
      <c r="AU634" t="s">
        <v>3</v>
      </c>
      <c r="AV634">
        <v>0</v>
      </c>
      <c r="AW634">
        <v>2</v>
      </c>
      <c r="AX634">
        <v>69734948</v>
      </c>
      <c r="AY634">
        <v>1</v>
      </c>
      <c r="AZ634">
        <v>0</v>
      </c>
      <c r="BA634">
        <v>646</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CV634">
        <v>0</v>
      </c>
      <c r="CW634">
        <f>ROUND(Y634*Source!I672*DO634,9)</f>
        <v>0</v>
      </c>
      <c r="CX634">
        <f>ROUND(Y634*Source!I672,9)</f>
        <v>0</v>
      </c>
      <c r="CY634">
        <f>AB634</f>
        <v>216.93</v>
      </c>
      <c r="CZ634">
        <f>AF634</f>
        <v>27.67</v>
      </c>
      <c r="DA634">
        <f>AJ634</f>
        <v>7.84</v>
      </c>
      <c r="DB634">
        <f t="shared" si="286"/>
        <v>3.6</v>
      </c>
      <c r="DC634">
        <f t="shared" si="287"/>
        <v>1.52</v>
      </c>
      <c r="DD634" t="s">
        <v>3</v>
      </c>
      <c r="DE634" t="s">
        <v>3</v>
      </c>
      <c r="DF634">
        <f t="shared" si="284"/>
        <v>0</v>
      </c>
      <c r="DG634">
        <f>ROUND(ROUND(AF634*AJ634,0)*CX634,0)</f>
        <v>0</v>
      </c>
      <c r="DH634">
        <f>ROUND(ROUND(AG634*AK634,0)*CX634,0)</f>
        <v>0</v>
      </c>
      <c r="DI634">
        <f t="shared" si="288"/>
        <v>0</v>
      </c>
      <c r="DJ634">
        <f>DG634</f>
        <v>0</v>
      </c>
      <c r="DK634">
        <v>0</v>
      </c>
      <c r="DL634" t="s">
        <v>3</v>
      </c>
      <c r="DM634">
        <v>0</v>
      </c>
      <c r="DN634" t="s">
        <v>3</v>
      </c>
      <c r="DO634">
        <v>0</v>
      </c>
    </row>
    <row r="635" spans="1:119" x14ac:dyDescent="0.2">
      <c r="A635">
        <f>ROW(Source!A672)</f>
        <v>672</v>
      </c>
      <c r="B635">
        <v>69726884</v>
      </c>
      <c r="C635">
        <v>69734936</v>
      </c>
      <c r="D635">
        <v>27441014</v>
      </c>
      <c r="E635">
        <v>1</v>
      </c>
      <c r="F635">
        <v>1</v>
      </c>
      <c r="G635">
        <v>1</v>
      </c>
      <c r="H635">
        <v>2</v>
      </c>
      <c r="I635" t="s">
        <v>1024</v>
      </c>
      <c r="J635" t="s">
        <v>1025</v>
      </c>
      <c r="K635" t="s">
        <v>1026</v>
      </c>
      <c r="L635">
        <v>1368</v>
      </c>
      <c r="N635">
        <v>1011</v>
      </c>
      <c r="O635" t="s">
        <v>978</v>
      </c>
      <c r="P635" t="s">
        <v>978</v>
      </c>
      <c r="Q635">
        <v>1</v>
      </c>
      <c r="W635">
        <v>0</v>
      </c>
      <c r="X635">
        <v>-1794073645</v>
      </c>
      <c r="Y635">
        <f t="shared" si="285"/>
        <v>3.13</v>
      </c>
      <c r="AA635">
        <v>0</v>
      </c>
      <c r="AB635">
        <v>15.05</v>
      </c>
      <c r="AC635">
        <v>0</v>
      </c>
      <c r="AD635">
        <v>0</v>
      </c>
      <c r="AE635">
        <v>0</v>
      </c>
      <c r="AF635">
        <v>1.92</v>
      </c>
      <c r="AG635">
        <v>0</v>
      </c>
      <c r="AH635">
        <v>0</v>
      </c>
      <c r="AI635">
        <v>1</v>
      </c>
      <c r="AJ635">
        <v>7.84</v>
      </c>
      <c r="AK635">
        <v>19.8</v>
      </c>
      <c r="AL635">
        <v>1</v>
      </c>
      <c r="AM635">
        <v>5</v>
      </c>
      <c r="AN635">
        <v>0</v>
      </c>
      <c r="AO635">
        <v>1</v>
      </c>
      <c r="AP635">
        <v>0</v>
      </c>
      <c r="AQ635">
        <v>0</v>
      </c>
      <c r="AR635">
        <v>0</v>
      </c>
      <c r="AS635" t="s">
        <v>3</v>
      </c>
      <c r="AT635">
        <v>3.13</v>
      </c>
      <c r="AU635" t="s">
        <v>3</v>
      </c>
      <c r="AV635">
        <v>0</v>
      </c>
      <c r="AW635">
        <v>2</v>
      </c>
      <c r="AX635">
        <v>69734949</v>
      </c>
      <c r="AY635">
        <v>1</v>
      </c>
      <c r="AZ635">
        <v>0</v>
      </c>
      <c r="BA635">
        <v>647</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CV635">
        <v>0</v>
      </c>
      <c r="CW635">
        <f>ROUND(Y635*Source!I672*DO635,9)</f>
        <v>0</v>
      </c>
      <c r="CX635">
        <f>ROUND(Y635*Source!I672,9)</f>
        <v>0</v>
      </c>
      <c r="CY635">
        <f>AB635</f>
        <v>15.05</v>
      </c>
      <c r="CZ635">
        <f>AF635</f>
        <v>1.92</v>
      </c>
      <c r="DA635">
        <f>AJ635</f>
        <v>7.84</v>
      </c>
      <c r="DB635">
        <f t="shared" si="286"/>
        <v>6.01</v>
      </c>
      <c r="DC635">
        <f t="shared" si="287"/>
        <v>0</v>
      </c>
      <c r="DD635" t="s">
        <v>3</v>
      </c>
      <c r="DE635" t="s">
        <v>3</v>
      </c>
      <c r="DF635">
        <f t="shared" si="284"/>
        <v>0</v>
      </c>
      <c r="DG635">
        <f>ROUND(ROUND(AF635*AJ635,0)*CX635,0)</f>
        <v>0</v>
      </c>
      <c r="DH635">
        <f>ROUND(ROUND(AG635*AK635,0)*CX635,0)</f>
        <v>0</v>
      </c>
      <c r="DI635">
        <f t="shared" si="288"/>
        <v>0</v>
      </c>
      <c r="DJ635">
        <f>DG635</f>
        <v>0</v>
      </c>
      <c r="DK635">
        <v>0</v>
      </c>
      <c r="DL635" t="s">
        <v>3</v>
      </c>
      <c r="DM635">
        <v>0</v>
      </c>
      <c r="DN635" t="s">
        <v>3</v>
      </c>
      <c r="DO635">
        <v>0</v>
      </c>
    </row>
    <row r="636" spans="1:119" x14ac:dyDescent="0.2">
      <c r="A636">
        <f>ROW(Source!A672)</f>
        <v>672</v>
      </c>
      <c r="B636">
        <v>69726884</v>
      </c>
      <c r="C636">
        <v>69734936</v>
      </c>
      <c r="D636">
        <v>27441067</v>
      </c>
      <c r="E636">
        <v>1</v>
      </c>
      <c r="F636">
        <v>1</v>
      </c>
      <c r="G636">
        <v>1</v>
      </c>
      <c r="H636">
        <v>2</v>
      </c>
      <c r="I636" t="s">
        <v>1027</v>
      </c>
      <c r="J636" t="s">
        <v>1028</v>
      </c>
      <c r="K636" t="s">
        <v>1029</v>
      </c>
      <c r="L636">
        <v>1368</v>
      </c>
      <c r="N636">
        <v>1011</v>
      </c>
      <c r="O636" t="s">
        <v>978</v>
      </c>
      <c r="P636" t="s">
        <v>978</v>
      </c>
      <c r="Q636">
        <v>1</v>
      </c>
      <c r="W636">
        <v>0</v>
      </c>
      <c r="X636">
        <v>1321659386</v>
      </c>
      <c r="Y636">
        <f t="shared" si="285"/>
        <v>2.8</v>
      </c>
      <c r="AA636">
        <v>0</v>
      </c>
      <c r="AB636">
        <v>21.17</v>
      </c>
      <c r="AC636">
        <v>0</v>
      </c>
      <c r="AD636">
        <v>0</v>
      </c>
      <c r="AE636">
        <v>0</v>
      </c>
      <c r="AF636">
        <v>2.7</v>
      </c>
      <c r="AG636">
        <v>0</v>
      </c>
      <c r="AH636">
        <v>0</v>
      </c>
      <c r="AI636">
        <v>1</v>
      </c>
      <c r="AJ636">
        <v>7.84</v>
      </c>
      <c r="AK636">
        <v>19.8</v>
      </c>
      <c r="AL636">
        <v>1</v>
      </c>
      <c r="AM636">
        <v>5</v>
      </c>
      <c r="AN636">
        <v>0</v>
      </c>
      <c r="AO636">
        <v>1</v>
      </c>
      <c r="AP636">
        <v>0</v>
      </c>
      <c r="AQ636">
        <v>0</v>
      </c>
      <c r="AR636">
        <v>0</v>
      </c>
      <c r="AS636" t="s">
        <v>3</v>
      </c>
      <c r="AT636">
        <v>2.8</v>
      </c>
      <c r="AU636" t="s">
        <v>3</v>
      </c>
      <c r="AV636">
        <v>0</v>
      </c>
      <c r="AW636">
        <v>2</v>
      </c>
      <c r="AX636">
        <v>69734950</v>
      </c>
      <c r="AY636">
        <v>1</v>
      </c>
      <c r="AZ636">
        <v>0</v>
      </c>
      <c r="BA636">
        <v>648</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CV636">
        <v>0</v>
      </c>
      <c r="CW636">
        <f>ROUND(Y636*Source!I672*DO636,9)</f>
        <v>0</v>
      </c>
      <c r="CX636">
        <f>ROUND(Y636*Source!I672,9)</f>
        <v>0</v>
      </c>
      <c r="CY636">
        <f>AB636</f>
        <v>21.17</v>
      </c>
      <c r="CZ636">
        <f>AF636</f>
        <v>2.7</v>
      </c>
      <c r="DA636">
        <f>AJ636</f>
        <v>7.84</v>
      </c>
      <c r="DB636">
        <f t="shared" si="286"/>
        <v>7.56</v>
      </c>
      <c r="DC636">
        <f t="shared" si="287"/>
        <v>0</v>
      </c>
      <c r="DD636" t="s">
        <v>3</v>
      </c>
      <c r="DE636" t="s">
        <v>3</v>
      </c>
      <c r="DF636">
        <f t="shared" si="284"/>
        <v>0</v>
      </c>
      <c r="DG636">
        <f>ROUND(ROUND(AF636*AJ636,0)*CX636,0)</f>
        <v>0</v>
      </c>
      <c r="DH636">
        <f>ROUND(ROUND(AG636*AK636,0)*CX636,0)</f>
        <v>0</v>
      </c>
      <c r="DI636">
        <f t="shared" si="288"/>
        <v>0</v>
      </c>
      <c r="DJ636">
        <f>DG636</f>
        <v>0</v>
      </c>
      <c r="DK636">
        <v>0</v>
      </c>
      <c r="DL636" t="s">
        <v>3</v>
      </c>
      <c r="DM636">
        <v>0</v>
      </c>
      <c r="DN636" t="s">
        <v>3</v>
      </c>
      <c r="DO636">
        <v>0</v>
      </c>
    </row>
    <row r="637" spans="1:119" x14ac:dyDescent="0.2">
      <c r="A637">
        <f>ROW(Source!A672)</f>
        <v>672</v>
      </c>
      <c r="B637">
        <v>69726884</v>
      </c>
      <c r="C637">
        <v>69734936</v>
      </c>
      <c r="D637">
        <v>27441327</v>
      </c>
      <c r="E637">
        <v>1</v>
      </c>
      <c r="F637">
        <v>1</v>
      </c>
      <c r="G637">
        <v>1</v>
      </c>
      <c r="H637">
        <v>2</v>
      </c>
      <c r="I637" t="s">
        <v>975</v>
      </c>
      <c r="J637" t="s">
        <v>976</v>
      </c>
      <c r="K637" t="s">
        <v>977</v>
      </c>
      <c r="L637">
        <v>1368</v>
      </c>
      <c r="N637">
        <v>1011</v>
      </c>
      <c r="O637" t="s">
        <v>978</v>
      </c>
      <c r="P637" t="s">
        <v>978</v>
      </c>
      <c r="Q637">
        <v>1</v>
      </c>
      <c r="W637">
        <v>0</v>
      </c>
      <c r="X637">
        <v>-1583389094</v>
      </c>
      <c r="Y637">
        <f t="shared" si="285"/>
        <v>0.04</v>
      </c>
      <c r="AA637">
        <v>0</v>
      </c>
      <c r="AB637">
        <v>732.02</v>
      </c>
      <c r="AC637">
        <v>231.46</v>
      </c>
      <c r="AD637">
        <v>0</v>
      </c>
      <c r="AE637">
        <v>0</v>
      </c>
      <c r="AF637">
        <v>93.37</v>
      </c>
      <c r="AG637">
        <v>11.69</v>
      </c>
      <c r="AH637">
        <v>0</v>
      </c>
      <c r="AI637">
        <v>1</v>
      </c>
      <c r="AJ637">
        <v>7.84</v>
      </c>
      <c r="AK637">
        <v>19.8</v>
      </c>
      <c r="AL637">
        <v>1</v>
      </c>
      <c r="AM637">
        <v>5</v>
      </c>
      <c r="AN637">
        <v>0</v>
      </c>
      <c r="AO637">
        <v>1</v>
      </c>
      <c r="AP637">
        <v>0</v>
      </c>
      <c r="AQ637">
        <v>0</v>
      </c>
      <c r="AR637">
        <v>0</v>
      </c>
      <c r="AS637" t="s">
        <v>3</v>
      </c>
      <c r="AT637">
        <v>0.04</v>
      </c>
      <c r="AU637" t="s">
        <v>3</v>
      </c>
      <c r="AV637">
        <v>0</v>
      </c>
      <c r="AW637">
        <v>2</v>
      </c>
      <c r="AX637">
        <v>69734951</v>
      </c>
      <c r="AY637">
        <v>1</v>
      </c>
      <c r="AZ637">
        <v>0</v>
      </c>
      <c r="BA637">
        <v>649</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CV637">
        <v>0</v>
      </c>
      <c r="CW637">
        <f>ROUND(Y637*Source!I672*DO637,9)</f>
        <v>0</v>
      </c>
      <c r="CX637">
        <f>ROUND(Y637*Source!I672,9)</f>
        <v>0</v>
      </c>
      <c r="CY637">
        <f>AB637</f>
        <v>732.02</v>
      </c>
      <c r="CZ637">
        <f>AF637</f>
        <v>93.37</v>
      </c>
      <c r="DA637">
        <f>AJ637</f>
        <v>7.84</v>
      </c>
      <c r="DB637">
        <f t="shared" si="286"/>
        <v>3.73</v>
      </c>
      <c r="DC637">
        <f t="shared" si="287"/>
        <v>0.47</v>
      </c>
      <c r="DD637" t="s">
        <v>3</v>
      </c>
      <c r="DE637" t="s">
        <v>3</v>
      </c>
      <c r="DF637">
        <f t="shared" si="284"/>
        <v>0</v>
      </c>
      <c r="DG637">
        <f>ROUND(ROUND(AF637*AJ637,0)*CX637,0)</f>
        <v>0</v>
      </c>
      <c r="DH637">
        <f>ROUND(ROUND(AG637*AK637,0)*CX637,0)</f>
        <v>0</v>
      </c>
      <c r="DI637">
        <f t="shared" si="288"/>
        <v>0</v>
      </c>
      <c r="DJ637">
        <f>DG637</f>
        <v>0</v>
      </c>
      <c r="DK637">
        <v>0</v>
      </c>
      <c r="DL637" t="s">
        <v>3</v>
      </c>
      <c r="DM637">
        <v>0</v>
      </c>
      <c r="DN637" t="s">
        <v>3</v>
      </c>
      <c r="DO637">
        <v>0</v>
      </c>
    </row>
    <row r="638" spans="1:119" x14ac:dyDescent="0.2">
      <c r="A638">
        <f>ROW(Source!A672)</f>
        <v>672</v>
      </c>
      <c r="B638">
        <v>69726884</v>
      </c>
      <c r="C638">
        <v>69734936</v>
      </c>
      <c r="D638">
        <v>27373246</v>
      </c>
      <c r="E638">
        <v>1</v>
      </c>
      <c r="F638">
        <v>1</v>
      </c>
      <c r="G638">
        <v>1</v>
      </c>
      <c r="H638">
        <v>3</v>
      </c>
      <c r="I638" t="s">
        <v>376</v>
      </c>
      <c r="J638" t="s">
        <v>378</v>
      </c>
      <c r="K638" t="s">
        <v>377</v>
      </c>
      <c r="L638">
        <v>1346</v>
      </c>
      <c r="N638">
        <v>1009</v>
      </c>
      <c r="O638" t="s">
        <v>68</v>
      </c>
      <c r="P638" t="s">
        <v>68</v>
      </c>
      <c r="Q638">
        <v>1</v>
      </c>
      <c r="W638">
        <v>0</v>
      </c>
      <c r="X638">
        <v>-1054863603</v>
      </c>
      <c r="Y638">
        <f t="shared" si="285"/>
        <v>30</v>
      </c>
      <c r="AA638">
        <v>16</v>
      </c>
      <c r="AB638">
        <v>0</v>
      </c>
      <c r="AC638">
        <v>0</v>
      </c>
      <c r="AD638">
        <v>0</v>
      </c>
      <c r="AE638">
        <v>2.21</v>
      </c>
      <c r="AF638">
        <v>0</v>
      </c>
      <c r="AG638">
        <v>0</v>
      </c>
      <c r="AH638">
        <v>0</v>
      </c>
      <c r="AI638">
        <v>7.56</v>
      </c>
      <c r="AJ638">
        <v>1</v>
      </c>
      <c r="AK638">
        <v>1</v>
      </c>
      <c r="AL638">
        <v>1</v>
      </c>
      <c r="AM638">
        <v>0</v>
      </c>
      <c r="AN638">
        <v>0</v>
      </c>
      <c r="AO638">
        <v>0</v>
      </c>
      <c r="AP638">
        <v>1</v>
      </c>
      <c r="AQ638">
        <v>0</v>
      </c>
      <c r="AR638">
        <v>0</v>
      </c>
      <c r="AS638" t="s">
        <v>3</v>
      </c>
      <c r="AT638">
        <v>30</v>
      </c>
      <c r="AU638" t="s">
        <v>3</v>
      </c>
      <c r="AV638">
        <v>0</v>
      </c>
      <c r="AW638">
        <v>2</v>
      </c>
      <c r="AX638">
        <v>69734952</v>
      </c>
      <c r="AY638">
        <v>1</v>
      </c>
      <c r="AZ638">
        <v>16384</v>
      </c>
      <c r="BA638">
        <v>650</v>
      </c>
      <c r="BB638">
        <v>3</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CV638">
        <v>0</v>
      </c>
      <c r="CW638">
        <v>0</v>
      </c>
      <c r="CX638">
        <f>ROUND(Y638*Source!I672,9)</f>
        <v>0</v>
      </c>
      <c r="CY638">
        <f>AA638</f>
        <v>16</v>
      </c>
      <c r="CZ638">
        <f>AE638</f>
        <v>2.21</v>
      </c>
      <c r="DA638">
        <f>AI638</f>
        <v>7.56</v>
      </c>
      <c r="DB638">
        <f t="shared" si="286"/>
        <v>66.3</v>
      </c>
      <c r="DC638">
        <f t="shared" si="287"/>
        <v>0</v>
      </c>
      <c r="DD638" t="s">
        <v>3</v>
      </c>
      <c r="DE638" t="s">
        <v>3</v>
      </c>
      <c r="DF638">
        <f>ROUND(ROUND(AE638*AI638,0)*CX638,0)</f>
        <v>0</v>
      </c>
      <c r="DG638">
        <f t="shared" ref="DG638:DG649" si="289">ROUND(ROUND(AF638,0)*CX638,0)</f>
        <v>0</v>
      </c>
      <c r="DH638">
        <f t="shared" ref="DH638:DH648" si="290">ROUND(ROUND(AG638,0)*CX638,0)</f>
        <v>0</v>
      </c>
      <c r="DI638">
        <f t="shared" si="288"/>
        <v>0</v>
      </c>
      <c r="DJ638">
        <f>DF638</f>
        <v>0</v>
      </c>
      <c r="DK638">
        <v>0</v>
      </c>
      <c r="DL638" t="s">
        <v>3</v>
      </c>
      <c r="DM638">
        <v>0</v>
      </c>
      <c r="DN638" t="s">
        <v>3</v>
      </c>
      <c r="DO638">
        <v>0</v>
      </c>
    </row>
    <row r="639" spans="1:119" x14ac:dyDescent="0.2">
      <c r="A639">
        <f>ROW(Source!A672)</f>
        <v>672</v>
      </c>
      <c r="B639">
        <v>69726884</v>
      </c>
      <c r="C639">
        <v>69734936</v>
      </c>
      <c r="D639">
        <v>27407857</v>
      </c>
      <c r="E639">
        <v>1</v>
      </c>
      <c r="F639">
        <v>1</v>
      </c>
      <c r="G639">
        <v>1</v>
      </c>
      <c r="H639">
        <v>3</v>
      </c>
      <c r="I639" t="s">
        <v>381</v>
      </c>
      <c r="J639" t="s">
        <v>383</v>
      </c>
      <c r="K639" t="s">
        <v>382</v>
      </c>
      <c r="L639">
        <v>1348</v>
      </c>
      <c r="N639">
        <v>1009</v>
      </c>
      <c r="O639" t="s">
        <v>78</v>
      </c>
      <c r="P639" t="s">
        <v>78</v>
      </c>
      <c r="Q639">
        <v>1000</v>
      </c>
      <c r="W639">
        <v>0</v>
      </c>
      <c r="X639">
        <v>-726277419</v>
      </c>
      <c r="Y639">
        <f t="shared" si="285"/>
        <v>0.9</v>
      </c>
      <c r="AA639">
        <v>12573</v>
      </c>
      <c r="AB639">
        <v>0</v>
      </c>
      <c r="AC639">
        <v>0</v>
      </c>
      <c r="AD639">
        <v>0</v>
      </c>
      <c r="AE639">
        <v>1738.7699999999998</v>
      </c>
      <c r="AF639">
        <v>0</v>
      </c>
      <c r="AG639">
        <v>0</v>
      </c>
      <c r="AH639">
        <v>0</v>
      </c>
      <c r="AI639">
        <v>7.56</v>
      </c>
      <c r="AJ639">
        <v>1</v>
      </c>
      <c r="AK639">
        <v>1</v>
      </c>
      <c r="AL639">
        <v>1</v>
      </c>
      <c r="AM639">
        <v>0</v>
      </c>
      <c r="AN639">
        <v>0</v>
      </c>
      <c r="AO639">
        <v>0</v>
      </c>
      <c r="AP639">
        <v>1</v>
      </c>
      <c r="AQ639">
        <v>0</v>
      </c>
      <c r="AR639">
        <v>0</v>
      </c>
      <c r="AS639" t="s">
        <v>3</v>
      </c>
      <c r="AT639">
        <v>0.9</v>
      </c>
      <c r="AU639" t="s">
        <v>3</v>
      </c>
      <c r="AV639">
        <v>0</v>
      </c>
      <c r="AW639">
        <v>2</v>
      </c>
      <c r="AX639">
        <v>69734953</v>
      </c>
      <c r="AY639">
        <v>1</v>
      </c>
      <c r="AZ639">
        <v>16384</v>
      </c>
      <c r="BA639">
        <v>651</v>
      </c>
      <c r="BB639">
        <v>3</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CV639">
        <v>0</v>
      </c>
      <c r="CW639">
        <v>0</v>
      </c>
      <c r="CX639">
        <f>ROUND(Y639*Source!I672,9)</f>
        <v>0</v>
      </c>
      <c r="CY639">
        <f>AA639</f>
        <v>12573</v>
      </c>
      <c r="CZ639">
        <f>AE639</f>
        <v>1738.7699999999998</v>
      </c>
      <c r="DA639">
        <f>AI639</f>
        <v>7.56</v>
      </c>
      <c r="DB639">
        <f t="shared" si="286"/>
        <v>1564.89</v>
      </c>
      <c r="DC639">
        <f t="shared" si="287"/>
        <v>0</v>
      </c>
      <c r="DD639" t="s">
        <v>3</v>
      </c>
      <c r="DE639" t="s">
        <v>3</v>
      </c>
      <c r="DF639">
        <f>ROUND(ROUND(AE639*AI639,0)*CX639,0)</f>
        <v>0</v>
      </c>
      <c r="DG639">
        <f t="shared" si="289"/>
        <v>0</v>
      </c>
      <c r="DH639">
        <f t="shared" si="290"/>
        <v>0</v>
      </c>
      <c r="DI639">
        <f t="shared" si="288"/>
        <v>0</v>
      </c>
      <c r="DJ639">
        <f>DF639</f>
        <v>0</v>
      </c>
      <c r="DK639">
        <v>0</v>
      </c>
      <c r="DL639" t="s">
        <v>3</v>
      </c>
      <c r="DM639">
        <v>0</v>
      </c>
      <c r="DN639" t="s">
        <v>3</v>
      </c>
      <c r="DO639">
        <v>0</v>
      </c>
    </row>
    <row r="640" spans="1:119" x14ac:dyDescent="0.2">
      <c r="A640">
        <f>ROW(Source!A672)</f>
        <v>672</v>
      </c>
      <c r="B640">
        <v>69726884</v>
      </c>
      <c r="C640">
        <v>69734936</v>
      </c>
      <c r="D640">
        <v>27416566</v>
      </c>
      <c r="E640">
        <v>1</v>
      </c>
      <c r="F640">
        <v>1</v>
      </c>
      <c r="G640">
        <v>1</v>
      </c>
      <c r="H640">
        <v>3</v>
      </c>
      <c r="I640" t="s">
        <v>82</v>
      </c>
      <c r="J640" t="s">
        <v>84</v>
      </c>
      <c r="K640" t="s">
        <v>83</v>
      </c>
      <c r="L640">
        <v>1339</v>
      </c>
      <c r="N640">
        <v>1007</v>
      </c>
      <c r="O640" t="s">
        <v>40</v>
      </c>
      <c r="P640" t="s">
        <v>40</v>
      </c>
      <c r="Q640">
        <v>1</v>
      </c>
      <c r="W640">
        <v>0</v>
      </c>
      <c r="X640">
        <v>-50505369</v>
      </c>
      <c r="Y640">
        <f t="shared" si="285"/>
        <v>0.17399999999999999</v>
      </c>
      <c r="AA640">
        <v>14.19</v>
      </c>
      <c r="AB640">
        <v>0</v>
      </c>
      <c r="AC640">
        <v>0</v>
      </c>
      <c r="AD640">
        <v>0</v>
      </c>
      <c r="AE640">
        <v>1.97</v>
      </c>
      <c r="AF640">
        <v>0</v>
      </c>
      <c r="AG640">
        <v>0</v>
      </c>
      <c r="AH640">
        <v>0</v>
      </c>
      <c r="AI640">
        <v>7.56</v>
      </c>
      <c r="AJ640">
        <v>1</v>
      </c>
      <c r="AK640">
        <v>1</v>
      </c>
      <c r="AL640">
        <v>1</v>
      </c>
      <c r="AM640">
        <v>0</v>
      </c>
      <c r="AN640">
        <v>0</v>
      </c>
      <c r="AO640">
        <v>0</v>
      </c>
      <c r="AP640">
        <v>0</v>
      </c>
      <c r="AQ640">
        <v>0</v>
      </c>
      <c r="AR640">
        <v>0</v>
      </c>
      <c r="AS640" t="s">
        <v>3</v>
      </c>
      <c r="AT640">
        <v>0.17399999999999999</v>
      </c>
      <c r="AU640" t="s">
        <v>3</v>
      </c>
      <c r="AV640">
        <v>0</v>
      </c>
      <c r="AW640">
        <v>2</v>
      </c>
      <c r="AX640">
        <v>69734954</v>
      </c>
      <c r="AY640">
        <v>1</v>
      </c>
      <c r="AZ640">
        <v>16384</v>
      </c>
      <c r="BA640">
        <v>652</v>
      </c>
      <c r="BB640">
        <v>3</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CV640">
        <v>0</v>
      </c>
      <c r="CW640">
        <v>0</v>
      </c>
      <c r="CX640">
        <f>ROUND(Y640*Source!I672,9)</f>
        <v>0</v>
      </c>
      <c r="CY640">
        <f>AA640</f>
        <v>14.19</v>
      </c>
      <c r="CZ640">
        <f>AE640</f>
        <v>1.97</v>
      </c>
      <c r="DA640">
        <f>AI640</f>
        <v>7.56</v>
      </c>
      <c r="DB640">
        <f t="shared" si="286"/>
        <v>0.34</v>
      </c>
      <c r="DC640">
        <f t="shared" si="287"/>
        <v>0</v>
      </c>
      <c r="DD640" t="s">
        <v>3</v>
      </c>
      <c r="DE640" t="s">
        <v>3</v>
      </c>
      <c r="DF640">
        <f>ROUND(ROUND(AE640*AI640,0)*CX640,0)</f>
        <v>0</v>
      </c>
      <c r="DG640">
        <f t="shared" si="289"/>
        <v>0</v>
      </c>
      <c r="DH640">
        <f t="shared" si="290"/>
        <v>0</v>
      </c>
      <c r="DI640">
        <f t="shared" si="288"/>
        <v>0</v>
      </c>
      <c r="DJ640">
        <f>DF640</f>
        <v>0</v>
      </c>
      <c r="DK640">
        <v>0</v>
      </c>
      <c r="DL640" t="s">
        <v>3</v>
      </c>
      <c r="DM640">
        <v>0</v>
      </c>
      <c r="DN640" t="s">
        <v>3</v>
      </c>
      <c r="DO640">
        <v>0</v>
      </c>
    </row>
    <row r="641" spans="1:119" x14ac:dyDescent="0.2">
      <c r="A641">
        <f>ROW(Source!A679)</f>
        <v>679</v>
      </c>
      <c r="B641">
        <v>69726971</v>
      </c>
      <c r="C641">
        <v>69734958</v>
      </c>
      <c r="D641">
        <v>27493458</v>
      </c>
      <c r="E641">
        <v>1</v>
      </c>
      <c r="F641">
        <v>1</v>
      </c>
      <c r="G641">
        <v>1</v>
      </c>
      <c r="H641">
        <v>1</v>
      </c>
      <c r="I641" t="s">
        <v>997</v>
      </c>
      <c r="J641" t="s">
        <v>3</v>
      </c>
      <c r="K641" t="s">
        <v>998</v>
      </c>
      <c r="L641">
        <v>1369</v>
      </c>
      <c r="N641">
        <v>1013</v>
      </c>
      <c r="O641" t="s">
        <v>974</v>
      </c>
      <c r="P641" t="s">
        <v>974</v>
      </c>
      <c r="Q641">
        <v>1</v>
      </c>
      <c r="W641">
        <v>0</v>
      </c>
      <c r="X641">
        <v>-115882720</v>
      </c>
      <c r="Y641">
        <f t="shared" ref="Y641:Y654" si="291">(AT641*20)</f>
        <v>48.4</v>
      </c>
      <c r="AA641">
        <v>0</v>
      </c>
      <c r="AB641">
        <v>0</v>
      </c>
      <c r="AC641">
        <v>0</v>
      </c>
      <c r="AD641">
        <v>8.6</v>
      </c>
      <c r="AE641">
        <v>0</v>
      </c>
      <c r="AF641">
        <v>0</v>
      </c>
      <c r="AG641">
        <v>0</v>
      </c>
      <c r="AH641">
        <v>8.6</v>
      </c>
      <c r="AI641">
        <v>1</v>
      </c>
      <c r="AJ641">
        <v>1</v>
      </c>
      <c r="AK641">
        <v>1</v>
      </c>
      <c r="AL641">
        <v>1</v>
      </c>
      <c r="AM641">
        <v>0</v>
      </c>
      <c r="AN641">
        <v>0</v>
      </c>
      <c r="AO641">
        <v>1</v>
      </c>
      <c r="AP641">
        <v>1</v>
      </c>
      <c r="AQ641">
        <v>0</v>
      </c>
      <c r="AR641">
        <v>0</v>
      </c>
      <c r="AS641" t="s">
        <v>3</v>
      </c>
      <c r="AT641">
        <v>2.42</v>
      </c>
      <c r="AU641" t="s">
        <v>450</v>
      </c>
      <c r="AV641">
        <v>1</v>
      </c>
      <c r="AW641">
        <v>2</v>
      </c>
      <c r="AX641">
        <v>69734966</v>
      </c>
      <c r="AY641">
        <v>1</v>
      </c>
      <c r="AZ641">
        <v>0</v>
      </c>
      <c r="BA641">
        <v>653</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CU641">
        <f>ROUND(AT641*Source!I679*AH641*AL641,0)</f>
        <v>0</v>
      </c>
      <c r="CV641">
        <f>ROUND(Y641*Source!I679,9)</f>
        <v>0</v>
      </c>
      <c r="CW641">
        <v>0</v>
      </c>
      <c r="CX641">
        <f>ROUND(Y641*Source!I679,9)</f>
        <v>0</v>
      </c>
      <c r="CY641">
        <f>AD641</f>
        <v>8.6</v>
      </c>
      <c r="CZ641">
        <f>AH641</f>
        <v>8.6</v>
      </c>
      <c r="DA641">
        <f>AL641</f>
        <v>1</v>
      </c>
      <c r="DB641">
        <f t="shared" ref="DB641:DB654" si="292">ROUND((ROUND(AT641*CZ641,2)*20),2)</f>
        <v>416.2</v>
      </c>
      <c r="DC641">
        <f t="shared" ref="DC641:DC654" si="293">ROUND((ROUND(AT641*AG641,2)*20),2)</f>
        <v>0</v>
      </c>
      <c r="DD641" t="s">
        <v>3</v>
      </c>
      <c r="DE641" t="s">
        <v>3</v>
      </c>
      <c r="DF641">
        <f t="shared" ref="DF641:DF652" si="294">ROUND(ROUND(AE641,0)*CX641,0)</f>
        <v>0</v>
      </c>
      <c r="DG641">
        <f t="shared" si="289"/>
        <v>0</v>
      </c>
      <c r="DH641">
        <f t="shared" si="290"/>
        <v>0</v>
      </c>
      <c r="DI641">
        <f t="shared" si="288"/>
        <v>0</v>
      </c>
      <c r="DJ641">
        <f>DI641</f>
        <v>0</v>
      </c>
      <c r="DK641">
        <v>0</v>
      </c>
      <c r="DL641" t="s">
        <v>3</v>
      </c>
      <c r="DM641">
        <v>0</v>
      </c>
      <c r="DN641" t="s">
        <v>3</v>
      </c>
      <c r="DO641">
        <v>0</v>
      </c>
    </row>
    <row r="642" spans="1:119" x14ac:dyDescent="0.2">
      <c r="A642">
        <f>ROW(Source!A679)</f>
        <v>679</v>
      </c>
      <c r="B642">
        <v>69726971</v>
      </c>
      <c r="C642">
        <v>69734958</v>
      </c>
      <c r="D642">
        <v>121548</v>
      </c>
      <c r="E642">
        <v>1</v>
      </c>
      <c r="F642">
        <v>1</v>
      </c>
      <c r="G642">
        <v>1</v>
      </c>
      <c r="H642">
        <v>1</v>
      </c>
      <c r="I642" t="s">
        <v>36</v>
      </c>
      <c r="J642" t="s">
        <v>3</v>
      </c>
      <c r="K642" t="s">
        <v>981</v>
      </c>
      <c r="L642">
        <v>608254</v>
      </c>
      <c r="N642">
        <v>1013</v>
      </c>
      <c r="O642" t="s">
        <v>982</v>
      </c>
      <c r="P642" t="s">
        <v>982</v>
      </c>
      <c r="Q642">
        <v>1</v>
      </c>
      <c r="W642">
        <v>0</v>
      </c>
      <c r="X642">
        <v>-185737400</v>
      </c>
      <c r="Y642">
        <f t="shared" si="291"/>
        <v>0.4</v>
      </c>
      <c r="AA642">
        <v>0</v>
      </c>
      <c r="AB642">
        <v>0</v>
      </c>
      <c r="AC642">
        <v>0</v>
      </c>
      <c r="AD642">
        <v>0</v>
      </c>
      <c r="AE642">
        <v>0</v>
      </c>
      <c r="AF642">
        <v>0</v>
      </c>
      <c r="AG642">
        <v>0</v>
      </c>
      <c r="AH642">
        <v>0</v>
      </c>
      <c r="AI642">
        <v>1</v>
      </c>
      <c r="AJ642">
        <v>1</v>
      </c>
      <c r="AK642">
        <v>1</v>
      </c>
      <c r="AL642">
        <v>1</v>
      </c>
      <c r="AM642">
        <v>0</v>
      </c>
      <c r="AN642">
        <v>0</v>
      </c>
      <c r="AO642">
        <v>1</v>
      </c>
      <c r="AP642">
        <v>1</v>
      </c>
      <c r="AQ642">
        <v>0</v>
      </c>
      <c r="AR642">
        <v>0</v>
      </c>
      <c r="AS642" t="s">
        <v>3</v>
      </c>
      <c r="AT642">
        <v>0.02</v>
      </c>
      <c r="AU642" t="s">
        <v>450</v>
      </c>
      <c r="AV642">
        <v>2</v>
      </c>
      <c r="AW642">
        <v>2</v>
      </c>
      <c r="AX642">
        <v>69734967</v>
      </c>
      <c r="AY642">
        <v>1</v>
      </c>
      <c r="AZ642">
        <v>0</v>
      </c>
      <c r="BA642">
        <v>654</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CV642">
        <v>0</v>
      </c>
      <c r="CW642">
        <v>0</v>
      </c>
      <c r="CX642">
        <f>ROUND(Y642*Source!I679,9)</f>
        <v>0</v>
      </c>
      <c r="CY642">
        <f>AD642</f>
        <v>0</v>
      </c>
      <c r="CZ642">
        <f>AH642</f>
        <v>0</v>
      </c>
      <c r="DA642">
        <f>AL642</f>
        <v>1</v>
      </c>
      <c r="DB642">
        <f t="shared" si="292"/>
        <v>0</v>
      </c>
      <c r="DC642">
        <f t="shared" si="293"/>
        <v>0</v>
      </c>
      <c r="DD642" t="s">
        <v>3</v>
      </c>
      <c r="DE642" t="s">
        <v>3</v>
      </c>
      <c r="DF642">
        <f t="shared" si="294"/>
        <v>0</v>
      </c>
      <c r="DG642">
        <f t="shared" si="289"/>
        <v>0</v>
      </c>
      <c r="DH642">
        <f t="shared" si="290"/>
        <v>0</v>
      </c>
      <c r="DI642">
        <f t="shared" si="288"/>
        <v>0</v>
      </c>
      <c r="DJ642">
        <f>DI642</f>
        <v>0</v>
      </c>
      <c r="DK642">
        <v>0</v>
      </c>
      <c r="DL642" t="s">
        <v>3</v>
      </c>
      <c r="DM642">
        <v>0</v>
      </c>
      <c r="DN642" t="s">
        <v>3</v>
      </c>
      <c r="DO642">
        <v>0</v>
      </c>
    </row>
    <row r="643" spans="1:119" x14ac:dyDescent="0.2">
      <c r="A643">
        <f>ROW(Source!A679)</f>
        <v>679</v>
      </c>
      <c r="B643">
        <v>69726971</v>
      </c>
      <c r="C643">
        <v>69734958</v>
      </c>
      <c r="D643">
        <v>27439628</v>
      </c>
      <c r="E643">
        <v>1</v>
      </c>
      <c r="F643">
        <v>1</v>
      </c>
      <c r="G643">
        <v>1</v>
      </c>
      <c r="H643">
        <v>2</v>
      </c>
      <c r="I643" t="s">
        <v>1021</v>
      </c>
      <c r="J643" t="s">
        <v>1022</v>
      </c>
      <c r="K643" t="s">
        <v>1023</v>
      </c>
      <c r="L643">
        <v>1368</v>
      </c>
      <c r="N643">
        <v>1011</v>
      </c>
      <c r="O643" t="s">
        <v>978</v>
      </c>
      <c r="P643" t="s">
        <v>978</v>
      </c>
      <c r="Q643">
        <v>1</v>
      </c>
      <c r="W643">
        <v>0</v>
      </c>
      <c r="X643">
        <v>1360927409</v>
      </c>
      <c r="Y643">
        <f t="shared" si="291"/>
        <v>0.4</v>
      </c>
      <c r="AA643">
        <v>0</v>
      </c>
      <c r="AB643">
        <v>27.67</v>
      </c>
      <c r="AC643">
        <v>11.69</v>
      </c>
      <c r="AD643">
        <v>0</v>
      </c>
      <c r="AE643">
        <v>0</v>
      </c>
      <c r="AF643">
        <v>27.67</v>
      </c>
      <c r="AG643">
        <v>11.69</v>
      </c>
      <c r="AH643">
        <v>0</v>
      </c>
      <c r="AI643">
        <v>1</v>
      </c>
      <c r="AJ643">
        <v>1</v>
      </c>
      <c r="AK643">
        <v>1</v>
      </c>
      <c r="AL643">
        <v>1</v>
      </c>
      <c r="AM643">
        <v>0</v>
      </c>
      <c r="AN643">
        <v>0</v>
      </c>
      <c r="AO643">
        <v>1</v>
      </c>
      <c r="AP643">
        <v>1</v>
      </c>
      <c r="AQ643">
        <v>0</v>
      </c>
      <c r="AR643">
        <v>0</v>
      </c>
      <c r="AS643" t="s">
        <v>3</v>
      </c>
      <c r="AT643">
        <v>0.02</v>
      </c>
      <c r="AU643" t="s">
        <v>450</v>
      </c>
      <c r="AV643">
        <v>0</v>
      </c>
      <c r="AW643">
        <v>2</v>
      </c>
      <c r="AX643">
        <v>69734968</v>
      </c>
      <c r="AY643">
        <v>1</v>
      </c>
      <c r="AZ643">
        <v>0</v>
      </c>
      <c r="BA643">
        <v>655</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v>0</v>
      </c>
      <c r="CV643">
        <v>0</v>
      </c>
      <c r="CW643">
        <f>ROUND(Y643*Source!I679*DO643,9)</f>
        <v>0</v>
      </c>
      <c r="CX643">
        <f>ROUND(Y643*Source!I679,9)</f>
        <v>0</v>
      </c>
      <c r="CY643">
        <f>AB643</f>
        <v>27.67</v>
      </c>
      <c r="CZ643">
        <f>AF643</f>
        <v>27.67</v>
      </c>
      <c r="DA643">
        <f>AJ643</f>
        <v>1</v>
      </c>
      <c r="DB643">
        <f t="shared" si="292"/>
        <v>11</v>
      </c>
      <c r="DC643">
        <f t="shared" si="293"/>
        <v>4.5999999999999996</v>
      </c>
      <c r="DD643" t="s">
        <v>3</v>
      </c>
      <c r="DE643" t="s">
        <v>3</v>
      </c>
      <c r="DF643">
        <f t="shared" si="294"/>
        <v>0</v>
      </c>
      <c r="DG643">
        <f t="shared" si="289"/>
        <v>0</v>
      </c>
      <c r="DH643">
        <f t="shared" si="290"/>
        <v>0</v>
      </c>
      <c r="DI643">
        <f t="shared" si="288"/>
        <v>0</v>
      </c>
      <c r="DJ643">
        <f>DG643</f>
        <v>0</v>
      </c>
      <c r="DK643">
        <v>0</v>
      </c>
      <c r="DL643" t="s">
        <v>3</v>
      </c>
      <c r="DM643">
        <v>0</v>
      </c>
      <c r="DN643" t="s">
        <v>3</v>
      </c>
      <c r="DO643">
        <v>0</v>
      </c>
    </row>
    <row r="644" spans="1:119" x14ac:dyDescent="0.2">
      <c r="A644">
        <f>ROW(Source!A679)</f>
        <v>679</v>
      </c>
      <c r="B644">
        <v>69726971</v>
      </c>
      <c r="C644">
        <v>69734958</v>
      </c>
      <c r="D644">
        <v>27441014</v>
      </c>
      <c r="E644">
        <v>1</v>
      </c>
      <c r="F644">
        <v>1</v>
      </c>
      <c r="G644">
        <v>1</v>
      </c>
      <c r="H644">
        <v>2</v>
      </c>
      <c r="I644" t="s">
        <v>1024</v>
      </c>
      <c r="J644" t="s">
        <v>1025</v>
      </c>
      <c r="K644" t="s">
        <v>1026</v>
      </c>
      <c r="L644">
        <v>1368</v>
      </c>
      <c r="N644">
        <v>1011</v>
      </c>
      <c r="O644" t="s">
        <v>978</v>
      </c>
      <c r="P644" t="s">
        <v>978</v>
      </c>
      <c r="Q644">
        <v>1</v>
      </c>
      <c r="W644">
        <v>0</v>
      </c>
      <c r="X644">
        <v>-1794073645</v>
      </c>
      <c r="Y644">
        <f t="shared" si="291"/>
        <v>10.199999999999999</v>
      </c>
      <c r="AA644">
        <v>0</v>
      </c>
      <c r="AB644">
        <v>1.92</v>
      </c>
      <c r="AC644">
        <v>0</v>
      </c>
      <c r="AD644">
        <v>0</v>
      </c>
      <c r="AE644">
        <v>0</v>
      </c>
      <c r="AF644">
        <v>1.92</v>
      </c>
      <c r="AG644">
        <v>0</v>
      </c>
      <c r="AH644">
        <v>0</v>
      </c>
      <c r="AI644">
        <v>1</v>
      </c>
      <c r="AJ644">
        <v>1</v>
      </c>
      <c r="AK644">
        <v>1</v>
      </c>
      <c r="AL644">
        <v>1</v>
      </c>
      <c r="AM644">
        <v>0</v>
      </c>
      <c r="AN644">
        <v>0</v>
      </c>
      <c r="AO644">
        <v>1</v>
      </c>
      <c r="AP644">
        <v>1</v>
      </c>
      <c r="AQ644">
        <v>0</v>
      </c>
      <c r="AR644">
        <v>0</v>
      </c>
      <c r="AS644" t="s">
        <v>3</v>
      </c>
      <c r="AT644">
        <v>0.51</v>
      </c>
      <c r="AU644" t="s">
        <v>450</v>
      </c>
      <c r="AV644">
        <v>0</v>
      </c>
      <c r="AW644">
        <v>2</v>
      </c>
      <c r="AX644">
        <v>69734969</v>
      </c>
      <c r="AY644">
        <v>1</v>
      </c>
      <c r="AZ644">
        <v>0</v>
      </c>
      <c r="BA644">
        <v>656</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CV644">
        <v>0</v>
      </c>
      <c r="CW644">
        <f>ROUND(Y644*Source!I679*DO644,9)</f>
        <v>0</v>
      </c>
      <c r="CX644">
        <f>ROUND(Y644*Source!I679,9)</f>
        <v>0</v>
      </c>
      <c r="CY644">
        <f>AB644</f>
        <v>1.92</v>
      </c>
      <c r="CZ644">
        <f>AF644</f>
        <v>1.92</v>
      </c>
      <c r="DA644">
        <f>AJ644</f>
        <v>1</v>
      </c>
      <c r="DB644">
        <f t="shared" si="292"/>
        <v>19.600000000000001</v>
      </c>
      <c r="DC644">
        <f t="shared" si="293"/>
        <v>0</v>
      </c>
      <c r="DD644" t="s">
        <v>3</v>
      </c>
      <c r="DE644" t="s">
        <v>3</v>
      </c>
      <c r="DF644">
        <f t="shared" si="294"/>
        <v>0</v>
      </c>
      <c r="DG644">
        <f t="shared" si="289"/>
        <v>0</v>
      </c>
      <c r="DH644">
        <f t="shared" si="290"/>
        <v>0</v>
      </c>
      <c r="DI644">
        <f t="shared" si="288"/>
        <v>0</v>
      </c>
      <c r="DJ644">
        <f>DG644</f>
        <v>0</v>
      </c>
      <c r="DK644">
        <v>0</v>
      </c>
      <c r="DL644" t="s">
        <v>3</v>
      </c>
      <c r="DM644">
        <v>0</v>
      </c>
      <c r="DN644" t="s">
        <v>3</v>
      </c>
      <c r="DO644">
        <v>0</v>
      </c>
    </row>
    <row r="645" spans="1:119" x14ac:dyDescent="0.2">
      <c r="A645">
        <f>ROW(Source!A679)</f>
        <v>679</v>
      </c>
      <c r="B645">
        <v>69726971</v>
      </c>
      <c r="C645">
        <v>69734958</v>
      </c>
      <c r="D645">
        <v>27441327</v>
      </c>
      <c r="E645">
        <v>1</v>
      </c>
      <c r="F645">
        <v>1</v>
      </c>
      <c r="G645">
        <v>1</v>
      </c>
      <c r="H645">
        <v>2</v>
      </c>
      <c r="I645" t="s">
        <v>975</v>
      </c>
      <c r="J645" t="s">
        <v>976</v>
      </c>
      <c r="K645" t="s">
        <v>977</v>
      </c>
      <c r="L645">
        <v>1368</v>
      </c>
      <c r="N645">
        <v>1011</v>
      </c>
      <c r="O645" t="s">
        <v>978</v>
      </c>
      <c r="P645" t="s">
        <v>978</v>
      </c>
      <c r="Q645">
        <v>1</v>
      </c>
      <c r="W645">
        <v>0</v>
      </c>
      <c r="X645">
        <v>-1583389094</v>
      </c>
      <c r="Y645">
        <f t="shared" si="291"/>
        <v>0.2</v>
      </c>
      <c r="AA645">
        <v>0</v>
      </c>
      <c r="AB645">
        <v>93.37</v>
      </c>
      <c r="AC645">
        <v>11.69</v>
      </c>
      <c r="AD645">
        <v>0</v>
      </c>
      <c r="AE645">
        <v>0</v>
      </c>
      <c r="AF645">
        <v>93.37</v>
      </c>
      <c r="AG645">
        <v>11.69</v>
      </c>
      <c r="AH645">
        <v>0</v>
      </c>
      <c r="AI645">
        <v>1</v>
      </c>
      <c r="AJ645">
        <v>1</v>
      </c>
      <c r="AK645">
        <v>1</v>
      </c>
      <c r="AL645">
        <v>1</v>
      </c>
      <c r="AM645">
        <v>0</v>
      </c>
      <c r="AN645">
        <v>0</v>
      </c>
      <c r="AO645">
        <v>1</v>
      </c>
      <c r="AP645">
        <v>1</v>
      </c>
      <c r="AQ645">
        <v>0</v>
      </c>
      <c r="AR645">
        <v>0</v>
      </c>
      <c r="AS645" t="s">
        <v>3</v>
      </c>
      <c r="AT645">
        <v>0.01</v>
      </c>
      <c r="AU645" t="s">
        <v>450</v>
      </c>
      <c r="AV645">
        <v>0</v>
      </c>
      <c r="AW645">
        <v>2</v>
      </c>
      <c r="AX645">
        <v>69734970</v>
      </c>
      <c r="AY645">
        <v>1</v>
      </c>
      <c r="AZ645">
        <v>0</v>
      </c>
      <c r="BA645">
        <v>657</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0</v>
      </c>
      <c r="CV645">
        <v>0</v>
      </c>
      <c r="CW645">
        <f>ROUND(Y645*Source!I679*DO645,9)</f>
        <v>0</v>
      </c>
      <c r="CX645">
        <f>ROUND(Y645*Source!I679,9)</f>
        <v>0</v>
      </c>
      <c r="CY645">
        <f>AB645</f>
        <v>93.37</v>
      </c>
      <c r="CZ645">
        <f>AF645</f>
        <v>93.37</v>
      </c>
      <c r="DA645">
        <f>AJ645</f>
        <v>1</v>
      </c>
      <c r="DB645">
        <f t="shared" si="292"/>
        <v>18.600000000000001</v>
      </c>
      <c r="DC645">
        <f t="shared" si="293"/>
        <v>2.4</v>
      </c>
      <c r="DD645" t="s">
        <v>3</v>
      </c>
      <c r="DE645" t="s">
        <v>3</v>
      </c>
      <c r="DF645">
        <f t="shared" si="294"/>
        <v>0</v>
      </c>
      <c r="DG645">
        <f t="shared" si="289"/>
        <v>0</v>
      </c>
      <c r="DH645">
        <f t="shared" si="290"/>
        <v>0</v>
      </c>
      <c r="DI645">
        <f t="shared" si="288"/>
        <v>0</v>
      </c>
      <c r="DJ645">
        <f>DG645</f>
        <v>0</v>
      </c>
      <c r="DK645">
        <v>0</v>
      </c>
      <c r="DL645" t="s">
        <v>3</v>
      </c>
      <c r="DM645">
        <v>0</v>
      </c>
      <c r="DN645" t="s">
        <v>3</v>
      </c>
      <c r="DO645">
        <v>0</v>
      </c>
    </row>
    <row r="646" spans="1:119" x14ac:dyDescent="0.2">
      <c r="A646">
        <f>ROW(Source!A679)</f>
        <v>679</v>
      </c>
      <c r="B646">
        <v>69726971</v>
      </c>
      <c r="C646">
        <v>69734958</v>
      </c>
      <c r="D646">
        <v>27407857</v>
      </c>
      <c r="E646">
        <v>1</v>
      </c>
      <c r="F646">
        <v>1</v>
      </c>
      <c r="G646">
        <v>1</v>
      </c>
      <c r="H646">
        <v>3</v>
      </c>
      <c r="I646" t="s">
        <v>381</v>
      </c>
      <c r="J646" t="s">
        <v>383</v>
      </c>
      <c r="K646" t="s">
        <v>452</v>
      </c>
      <c r="L646">
        <v>1348</v>
      </c>
      <c r="N646">
        <v>1009</v>
      </c>
      <c r="O646" t="s">
        <v>78</v>
      </c>
      <c r="P646" t="s">
        <v>78</v>
      </c>
      <c r="Q646">
        <v>1000</v>
      </c>
      <c r="W646">
        <v>0</v>
      </c>
      <c r="X646">
        <v>-1190190676</v>
      </c>
      <c r="Y646">
        <f t="shared" si="291"/>
        <v>3.5999999999999996</v>
      </c>
      <c r="AA646">
        <v>11382.09</v>
      </c>
      <c r="AB646">
        <v>0</v>
      </c>
      <c r="AC646">
        <v>0</v>
      </c>
      <c r="AD646">
        <v>0</v>
      </c>
      <c r="AE646">
        <v>11382.09</v>
      </c>
      <c r="AF646">
        <v>0</v>
      </c>
      <c r="AG646">
        <v>0</v>
      </c>
      <c r="AH646">
        <v>0</v>
      </c>
      <c r="AI646">
        <v>1</v>
      </c>
      <c r="AJ646">
        <v>1</v>
      </c>
      <c r="AK646">
        <v>1</v>
      </c>
      <c r="AL646">
        <v>1</v>
      </c>
      <c r="AM646">
        <v>0</v>
      </c>
      <c r="AN646">
        <v>0</v>
      </c>
      <c r="AO646">
        <v>0</v>
      </c>
      <c r="AP646">
        <v>1</v>
      </c>
      <c r="AQ646">
        <v>0</v>
      </c>
      <c r="AR646">
        <v>0</v>
      </c>
      <c r="AS646" t="s">
        <v>3</v>
      </c>
      <c r="AT646">
        <v>0.18</v>
      </c>
      <c r="AU646" t="s">
        <v>450</v>
      </c>
      <c r="AV646">
        <v>0</v>
      </c>
      <c r="AW646">
        <v>2</v>
      </c>
      <c r="AX646">
        <v>69734971</v>
      </c>
      <c r="AY646">
        <v>1</v>
      </c>
      <c r="AZ646">
        <v>0</v>
      </c>
      <c r="BA646">
        <v>658</v>
      </c>
      <c r="BB646">
        <v>3</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0</v>
      </c>
      <c r="CV646">
        <v>0</v>
      </c>
      <c r="CW646">
        <v>0</v>
      </c>
      <c r="CX646">
        <f>ROUND(Y646*Source!I679,9)</f>
        <v>0</v>
      </c>
      <c r="CY646">
        <f>AA646</f>
        <v>11382.09</v>
      </c>
      <c r="CZ646">
        <f>AE646</f>
        <v>11382.09</v>
      </c>
      <c r="DA646">
        <f>AI646</f>
        <v>1</v>
      </c>
      <c r="DB646">
        <f t="shared" si="292"/>
        <v>40975.599999999999</v>
      </c>
      <c r="DC646">
        <f t="shared" si="293"/>
        <v>0</v>
      </c>
      <c r="DD646" t="s">
        <v>3</v>
      </c>
      <c r="DE646" t="s">
        <v>3</v>
      </c>
      <c r="DF646">
        <f t="shared" si="294"/>
        <v>0</v>
      </c>
      <c r="DG646">
        <f t="shared" si="289"/>
        <v>0</v>
      </c>
      <c r="DH646">
        <f t="shared" si="290"/>
        <v>0</v>
      </c>
      <c r="DI646">
        <f t="shared" si="288"/>
        <v>0</v>
      </c>
      <c r="DJ646">
        <f>DF646</f>
        <v>0</v>
      </c>
      <c r="DK646">
        <v>0</v>
      </c>
      <c r="DL646" t="s">
        <v>3</v>
      </c>
      <c r="DM646">
        <v>0</v>
      </c>
      <c r="DN646" t="s">
        <v>3</v>
      </c>
      <c r="DO646">
        <v>0</v>
      </c>
    </row>
    <row r="647" spans="1:119" x14ac:dyDescent="0.2">
      <c r="A647">
        <f>ROW(Source!A679)</f>
        <v>679</v>
      </c>
      <c r="B647">
        <v>69726971</v>
      </c>
      <c r="C647">
        <v>69734958</v>
      </c>
      <c r="D647">
        <v>27416566</v>
      </c>
      <c r="E647">
        <v>1</v>
      </c>
      <c r="F647">
        <v>1</v>
      </c>
      <c r="G647">
        <v>1</v>
      </c>
      <c r="H647">
        <v>3</v>
      </c>
      <c r="I647" t="s">
        <v>82</v>
      </c>
      <c r="J647" t="s">
        <v>84</v>
      </c>
      <c r="K647" t="s">
        <v>83</v>
      </c>
      <c r="L647">
        <v>1339</v>
      </c>
      <c r="N647">
        <v>1007</v>
      </c>
      <c r="O647" t="s">
        <v>40</v>
      </c>
      <c r="P647" t="s">
        <v>40</v>
      </c>
      <c r="Q647">
        <v>1</v>
      </c>
      <c r="W647">
        <v>0</v>
      </c>
      <c r="X647">
        <v>-50505369</v>
      </c>
      <c r="Y647">
        <f t="shared" si="291"/>
        <v>0.6</v>
      </c>
      <c r="AA647">
        <v>7.14</v>
      </c>
      <c r="AB647">
        <v>0</v>
      </c>
      <c r="AC647">
        <v>0</v>
      </c>
      <c r="AD647">
        <v>0</v>
      </c>
      <c r="AE647">
        <v>7.14</v>
      </c>
      <c r="AF647">
        <v>0</v>
      </c>
      <c r="AG647">
        <v>0</v>
      </c>
      <c r="AH647">
        <v>0</v>
      </c>
      <c r="AI647">
        <v>1</v>
      </c>
      <c r="AJ647">
        <v>1</v>
      </c>
      <c r="AK647">
        <v>1</v>
      </c>
      <c r="AL647">
        <v>1</v>
      </c>
      <c r="AM647">
        <v>0</v>
      </c>
      <c r="AN647">
        <v>0</v>
      </c>
      <c r="AO647">
        <v>0</v>
      </c>
      <c r="AP647">
        <v>1</v>
      </c>
      <c r="AQ647">
        <v>0</v>
      </c>
      <c r="AR647">
        <v>0</v>
      </c>
      <c r="AS647" t="s">
        <v>3</v>
      </c>
      <c r="AT647">
        <v>0.03</v>
      </c>
      <c r="AU647" t="s">
        <v>450</v>
      </c>
      <c r="AV647">
        <v>0</v>
      </c>
      <c r="AW647">
        <v>2</v>
      </c>
      <c r="AX647">
        <v>69734972</v>
      </c>
      <c r="AY647">
        <v>1</v>
      </c>
      <c r="AZ647">
        <v>0</v>
      </c>
      <c r="BA647">
        <v>659</v>
      </c>
      <c r="BB647">
        <v>3</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CV647">
        <v>0</v>
      </c>
      <c r="CW647">
        <v>0</v>
      </c>
      <c r="CX647">
        <f>ROUND(Y647*Source!I679,9)</f>
        <v>0</v>
      </c>
      <c r="CY647">
        <f>AA647</f>
        <v>7.14</v>
      </c>
      <c r="CZ647">
        <f>AE647</f>
        <v>7.14</v>
      </c>
      <c r="DA647">
        <f>AI647</f>
        <v>1</v>
      </c>
      <c r="DB647">
        <f t="shared" si="292"/>
        <v>4.2</v>
      </c>
      <c r="DC647">
        <f t="shared" si="293"/>
        <v>0</v>
      </c>
      <c r="DD647" t="s">
        <v>3</v>
      </c>
      <c r="DE647" t="s">
        <v>3</v>
      </c>
      <c r="DF647">
        <f t="shared" si="294"/>
        <v>0</v>
      </c>
      <c r="DG647">
        <f t="shared" si="289"/>
        <v>0</v>
      </c>
      <c r="DH647">
        <f t="shared" si="290"/>
        <v>0</v>
      </c>
      <c r="DI647">
        <f t="shared" si="288"/>
        <v>0</v>
      </c>
      <c r="DJ647">
        <f>DF647</f>
        <v>0</v>
      </c>
      <c r="DK647">
        <v>0</v>
      </c>
      <c r="DL647" t="s">
        <v>3</v>
      </c>
      <c r="DM647">
        <v>0</v>
      </c>
      <c r="DN647" t="s">
        <v>3</v>
      </c>
      <c r="DO647">
        <v>0</v>
      </c>
    </row>
    <row r="648" spans="1:119" x14ac:dyDescent="0.2">
      <c r="A648">
        <f>ROW(Source!A680)</f>
        <v>680</v>
      </c>
      <c r="B648">
        <v>69726884</v>
      </c>
      <c r="C648">
        <v>69734958</v>
      </c>
      <c r="D648">
        <v>27493458</v>
      </c>
      <c r="E648">
        <v>1</v>
      </c>
      <c r="F648">
        <v>1</v>
      </c>
      <c r="G648">
        <v>1</v>
      </c>
      <c r="H648">
        <v>1</v>
      </c>
      <c r="I648" t="s">
        <v>997</v>
      </c>
      <c r="J648" t="s">
        <v>3</v>
      </c>
      <c r="K648" t="s">
        <v>998</v>
      </c>
      <c r="L648">
        <v>1369</v>
      </c>
      <c r="N648">
        <v>1013</v>
      </c>
      <c r="O648" t="s">
        <v>974</v>
      </c>
      <c r="P648" t="s">
        <v>974</v>
      </c>
      <c r="Q648">
        <v>1</v>
      </c>
      <c r="W648">
        <v>0</v>
      </c>
      <c r="X648">
        <v>-115882720</v>
      </c>
      <c r="Y648">
        <f t="shared" si="291"/>
        <v>48.4</v>
      </c>
      <c r="AA648">
        <v>0</v>
      </c>
      <c r="AB648">
        <v>0</v>
      </c>
      <c r="AC648">
        <v>0</v>
      </c>
      <c r="AD648">
        <v>218.1</v>
      </c>
      <c r="AE648">
        <v>0</v>
      </c>
      <c r="AF648">
        <v>0</v>
      </c>
      <c r="AG648">
        <v>0</v>
      </c>
      <c r="AH648">
        <v>8.6</v>
      </c>
      <c r="AI648">
        <v>1</v>
      </c>
      <c r="AJ648">
        <v>1</v>
      </c>
      <c r="AK648">
        <v>1</v>
      </c>
      <c r="AL648">
        <v>25.36</v>
      </c>
      <c r="AM648">
        <v>5</v>
      </c>
      <c r="AN648">
        <v>0</v>
      </c>
      <c r="AO648">
        <v>1</v>
      </c>
      <c r="AP648">
        <v>1</v>
      </c>
      <c r="AQ648">
        <v>0</v>
      </c>
      <c r="AR648">
        <v>0</v>
      </c>
      <c r="AS648" t="s">
        <v>3</v>
      </c>
      <c r="AT648">
        <v>2.42</v>
      </c>
      <c r="AU648" t="s">
        <v>450</v>
      </c>
      <c r="AV648">
        <v>1</v>
      </c>
      <c r="AW648">
        <v>2</v>
      </c>
      <c r="AX648">
        <v>69734966</v>
      </c>
      <c r="AY648">
        <v>1</v>
      </c>
      <c r="AZ648">
        <v>0</v>
      </c>
      <c r="BA648">
        <v>660</v>
      </c>
      <c r="BB648">
        <v>0</v>
      </c>
      <c r="BC648">
        <v>0</v>
      </c>
      <c r="BD648">
        <v>0</v>
      </c>
      <c r="BE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CU648">
        <f>ROUND(AT648*Source!I680*AH648*AL648,0)</f>
        <v>0</v>
      </c>
      <c r="CV648">
        <f>ROUND(Y648*Source!I680,9)</f>
        <v>0</v>
      </c>
      <c r="CW648">
        <v>0</v>
      </c>
      <c r="CX648">
        <f>ROUND(Y648*Source!I680,9)</f>
        <v>0</v>
      </c>
      <c r="CY648">
        <f>AD648</f>
        <v>218.1</v>
      </c>
      <c r="CZ648">
        <f>AH648</f>
        <v>8.6</v>
      </c>
      <c r="DA648">
        <f>AL648</f>
        <v>25.36</v>
      </c>
      <c r="DB648">
        <f t="shared" si="292"/>
        <v>416.2</v>
      </c>
      <c r="DC648">
        <f t="shared" si="293"/>
        <v>0</v>
      </c>
      <c r="DD648" t="s">
        <v>3</v>
      </c>
      <c r="DE648" t="s">
        <v>3</v>
      </c>
      <c r="DF648">
        <f t="shared" si="294"/>
        <v>0</v>
      </c>
      <c r="DG648">
        <f t="shared" si="289"/>
        <v>0</v>
      </c>
      <c r="DH648">
        <f t="shared" si="290"/>
        <v>0</v>
      </c>
      <c r="DI648">
        <f>ROUND(ROUND(AH648*AL648,0)*CX648,0)</f>
        <v>0</v>
      </c>
      <c r="DJ648">
        <f>DI648</f>
        <v>0</v>
      </c>
      <c r="DK648">
        <v>0</v>
      </c>
      <c r="DL648" t="s">
        <v>3</v>
      </c>
      <c r="DM648">
        <v>0</v>
      </c>
      <c r="DN648" t="s">
        <v>3</v>
      </c>
      <c r="DO648">
        <v>0</v>
      </c>
    </row>
    <row r="649" spans="1:119" x14ac:dyDescent="0.2">
      <c r="A649">
        <f>ROW(Source!A680)</f>
        <v>680</v>
      </c>
      <c r="B649">
        <v>69726884</v>
      </c>
      <c r="C649">
        <v>69734958</v>
      </c>
      <c r="D649">
        <v>121548</v>
      </c>
      <c r="E649">
        <v>1</v>
      </c>
      <c r="F649">
        <v>1</v>
      </c>
      <c r="G649">
        <v>1</v>
      </c>
      <c r="H649">
        <v>1</v>
      </c>
      <c r="I649" t="s">
        <v>36</v>
      </c>
      <c r="J649" t="s">
        <v>3</v>
      </c>
      <c r="K649" t="s">
        <v>981</v>
      </c>
      <c r="L649">
        <v>608254</v>
      </c>
      <c r="N649">
        <v>1013</v>
      </c>
      <c r="O649" t="s">
        <v>982</v>
      </c>
      <c r="P649" t="s">
        <v>982</v>
      </c>
      <c r="Q649">
        <v>1</v>
      </c>
      <c r="W649">
        <v>0</v>
      </c>
      <c r="X649">
        <v>-185737400</v>
      </c>
      <c r="Y649">
        <f t="shared" si="291"/>
        <v>0.4</v>
      </c>
      <c r="AA649">
        <v>0</v>
      </c>
      <c r="AB649">
        <v>0</v>
      </c>
      <c r="AC649">
        <v>0</v>
      </c>
      <c r="AD649">
        <v>0</v>
      </c>
      <c r="AE649">
        <v>0</v>
      </c>
      <c r="AF649">
        <v>0</v>
      </c>
      <c r="AG649">
        <v>0</v>
      </c>
      <c r="AH649">
        <v>0</v>
      </c>
      <c r="AI649">
        <v>1</v>
      </c>
      <c r="AJ649">
        <v>1</v>
      </c>
      <c r="AK649">
        <v>19.8</v>
      </c>
      <c r="AL649">
        <v>1</v>
      </c>
      <c r="AM649">
        <v>5</v>
      </c>
      <c r="AN649">
        <v>0</v>
      </c>
      <c r="AO649">
        <v>1</v>
      </c>
      <c r="AP649">
        <v>1</v>
      </c>
      <c r="AQ649">
        <v>0</v>
      </c>
      <c r="AR649">
        <v>0</v>
      </c>
      <c r="AS649" t="s">
        <v>3</v>
      </c>
      <c r="AT649">
        <v>0.02</v>
      </c>
      <c r="AU649" t="s">
        <v>450</v>
      </c>
      <c r="AV649">
        <v>2</v>
      </c>
      <c r="AW649">
        <v>2</v>
      </c>
      <c r="AX649">
        <v>69734967</v>
      </c>
      <c r="AY649">
        <v>1</v>
      </c>
      <c r="AZ649">
        <v>0</v>
      </c>
      <c r="BA649">
        <v>661</v>
      </c>
      <c r="BB649">
        <v>0</v>
      </c>
      <c r="BC649">
        <v>0</v>
      </c>
      <c r="BD649">
        <v>0</v>
      </c>
      <c r="BE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CV649">
        <v>0</v>
      </c>
      <c r="CW649">
        <v>0</v>
      </c>
      <c r="CX649">
        <f>ROUND(Y649*Source!I680,9)</f>
        <v>0</v>
      </c>
      <c r="CY649">
        <f>AD649</f>
        <v>0</v>
      </c>
      <c r="CZ649">
        <f>AH649</f>
        <v>0</v>
      </c>
      <c r="DA649">
        <f>AL649</f>
        <v>1</v>
      </c>
      <c r="DB649">
        <f t="shared" si="292"/>
        <v>0</v>
      </c>
      <c r="DC649">
        <f t="shared" si="293"/>
        <v>0</v>
      </c>
      <c r="DD649" t="s">
        <v>3</v>
      </c>
      <c r="DE649" t="s">
        <v>3</v>
      </c>
      <c r="DF649">
        <f t="shared" si="294"/>
        <v>0</v>
      </c>
      <c r="DG649">
        <f t="shared" si="289"/>
        <v>0</v>
      </c>
      <c r="DH649">
        <f>ROUND(ROUND(AG649*AK649,0)*CX649,0)</f>
        <v>0</v>
      </c>
      <c r="DI649">
        <f t="shared" ref="DI649:DI666" si="295">ROUND(ROUND(AH649,0)*CX649,0)</f>
        <v>0</v>
      </c>
      <c r="DJ649">
        <f>DI649</f>
        <v>0</v>
      </c>
      <c r="DK649">
        <v>0</v>
      </c>
      <c r="DL649" t="s">
        <v>3</v>
      </c>
      <c r="DM649">
        <v>0</v>
      </c>
      <c r="DN649" t="s">
        <v>3</v>
      </c>
      <c r="DO649">
        <v>0</v>
      </c>
    </row>
    <row r="650" spans="1:119" x14ac:dyDescent="0.2">
      <c r="A650">
        <f>ROW(Source!A680)</f>
        <v>680</v>
      </c>
      <c r="B650">
        <v>69726884</v>
      </c>
      <c r="C650">
        <v>69734958</v>
      </c>
      <c r="D650">
        <v>27439628</v>
      </c>
      <c r="E650">
        <v>1</v>
      </c>
      <c r="F650">
        <v>1</v>
      </c>
      <c r="G650">
        <v>1</v>
      </c>
      <c r="H650">
        <v>2</v>
      </c>
      <c r="I650" t="s">
        <v>1021</v>
      </c>
      <c r="J650" t="s">
        <v>1022</v>
      </c>
      <c r="K650" t="s">
        <v>1023</v>
      </c>
      <c r="L650">
        <v>1368</v>
      </c>
      <c r="N650">
        <v>1011</v>
      </c>
      <c r="O650" t="s">
        <v>978</v>
      </c>
      <c r="P650" t="s">
        <v>978</v>
      </c>
      <c r="Q650">
        <v>1</v>
      </c>
      <c r="W650">
        <v>0</v>
      </c>
      <c r="X650">
        <v>1360927409</v>
      </c>
      <c r="Y650">
        <f t="shared" si="291"/>
        <v>0.4</v>
      </c>
      <c r="AA650">
        <v>0</v>
      </c>
      <c r="AB650">
        <v>216.93</v>
      </c>
      <c r="AC650">
        <v>231.46</v>
      </c>
      <c r="AD650">
        <v>0</v>
      </c>
      <c r="AE650">
        <v>0</v>
      </c>
      <c r="AF650">
        <v>27.67</v>
      </c>
      <c r="AG650">
        <v>11.69</v>
      </c>
      <c r="AH650">
        <v>0</v>
      </c>
      <c r="AI650">
        <v>1</v>
      </c>
      <c r="AJ650">
        <v>7.84</v>
      </c>
      <c r="AK650">
        <v>19.8</v>
      </c>
      <c r="AL650">
        <v>1</v>
      </c>
      <c r="AM650">
        <v>5</v>
      </c>
      <c r="AN650">
        <v>0</v>
      </c>
      <c r="AO650">
        <v>1</v>
      </c>
      <c r="AP650">
        <v>1</v>
      </c>
      <c r="AQ650">
        <v>0</v>
      </c>
      <c r="AR650">
        <v>0</v>
      </c>
      <c r="AS650" t="s">
        <v>3</v>
      </c>
      <c r="AT650">
        <v>0.02</v>
      </c>
      <c r="AU650" t="s">
        <v>450</v>
      </c>
      <c r="AV650">
        <v>0</v>
      </c>
      <c r="AW650">
        <v>2</v>
      </c>
      <c r="AX650">
        <v>69734968</v>
      </c>
      <c r="AY650">
        <v>1</v>
      </c>
      <c r="AZ650">
        <v>0</v>
      </c>
      <c r="BA650">
        <v>662</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CV650">
        <v>0</v>
      </c>
      <c r="CW650">
        <f>ROUND(Y650*Source!I680*DO650,9)</f>
        <v>0</v>
      </c>
      <c r="CX650">
        <f>ROUND(Y650*Source!I680,9)</f>
        <v>0</v>
      </c>
      <c r="CY650">
        <f>AB650</f>
        <v>216.93</v>
      </c>
      <c r="CZ650">
        <f>AF650</f>
        <v>27.67</v>
      </c>
      <c r="DA650">
        <f>AJ650</f>
        <v>7.84</v>
      </c>
      <c r="DB650">
        <f t="shared" si="292"/>
        <v>11</v>
      </c>
      <c r="DC650">
        <f t="shared" si="293"/>
        <v>4.5999999999999996</v>
      </c>
      <c r="DD650" t="s">
        <v>3</v>
      </c>
      <c r="DE650" t="s">
        <v>3</v>
      </c>
      <c r="DF650">
        <f t="shared" si="294"/>
        <v>0</v>
      </c>
      <c r="DG650">
        <f>ROUND(ROUND(AF650*AJ650,0)*CX650,0)</f>
        <v>0</v>
      </c>
      <c r="DH650">
        <f>ROUND(ROUND(AG650*AK650,0)*CX650,0)</f>
        <v>0</v>
      </c>
      <c r="DI650">
        <f t="shared" si="295"/>
        <v>0</v>
      </c>
      <c r="DJ650">
        <f>DG650</f>
        <v>0</v>
      </c>
      <c r="DK650">
        <v>0</v>
      </c>
      <c r="DL650" t="s">
        <v>3</v>
      </c>
      <c r="DM650">
        <v>0</v>
      </c>
      <c r="DN650" t="s">
        <v>3</v>
      </c>
      <c r="DO650">
        <v>0</v>
      </c>
    </row>
    <row r="651" spans="1:119" x14ac:dyDescent="0.2">
      <c r="A651">
        <f>ROW(Source!A680)</f>
        <v>680</v>
      </c>
      <c r="B651">
        <v>69726884</v>
      </c>
      <c r="C651">
        <v>69734958</v>
      </c>
      <c r="D651">
        <v>27441014</v>
      </c>
      <c r="E651">
        <v>1</v>
      </c>
      <c r="F651">
        <v>1</v>
      </c>
      <c r="G651">
        <v>1</v>
      </c>
      <c r="H651">
        <v>2</v>
      </c>
      <c r="I651" t="s">
        <v>1024</v>
      </c>
      <c r="J651" t="s">
        <v>1025</v>
      </c>
      <c r="K651" t="s">
        <v>1026</v>
      </c>
      <c r="L651">
        <v>1368</v>
      </c>
      <c r="N651">
        <v>1011</v>
      </c>
      <c r="O651" t="s">
        <v>978</v>
      </c>
      <c r="P651" t="s">
        <v>978</v>
      </c>
      <c r="Q651">
        <v>1</v>
      </c>
      <c r="W651">
        <v>0</v>
      </c>
      <c r="X651">
        <v>-1794073645</v>
      </c>
      <c r="Y651">
        <f t="shared" si="291"/>
        <v>10.199999999999999</v>
      </c>
      <c r="AA651">
        <v>0</v>
      </c>
      <c r="AB651">
        <v>15.05</v>
      </c>
      <c r="AC651">
        <v>0</v>
      </c>
      <c r="AD651">
        <v>0</v>
      </c>
      <c r="AE651">
        <v>0</v>
      </c>
      <c r="AF651">
        <v>1.92</v>
      </c>
      <c r="AG651">
        <v>0</v>
      </c>
      <c r="AH651">
        <v>0</v>
      </c>
      <c r="AI651">
        <v>1</v>
      </c>
      <c r="AJ651">
        <v>7.84</v>
      </c>
      <c r="AK651">
        <v>19.8</v>
      </c>
      <c r="AL651">
        <v>1</v>
      </c>
      <c r="AM651">
        <v>5</v>
      </c>
      <c r="AN651">
        <v>0</v>
      </c>
      <c r="AO651">
        <v>1</v>
      </c>
      <c r="AP651">
        <v>1</v>
      </c>
      <c r="AQ651">
        <v>0</v>
      </c>
      <c r="AR651">
        <v>0</v>
      </c>
      <c r="AS651" t="s">
        <v>3</v>
      </c>
      <c r="AT651">
        <v>0.51</v>
      </c>
      <c r="AU651" t="s">
        <v>450</v>
      </c>
      <c r="AV651">
        <v>0</v>
      </c>
      <c r="AW651">
        <v>2</v>
      </c>
      <c r="AX651">
        <v>69734969</v>
      </c>
      <c r="AY651">
        <v>1</v>
      </c>
      <c r="AZ651">
        <v>0</v>
      </c>
      <c r="BA651">
        <v>663</v>
      </c>
      <c r="BB651">
        <v>0</v>
      </c>
      <c r="BC651">
        <v>0</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v>0</v>
      </c>
      <c r="CV651">
        <v>0</v>
      </c>
      <c r="CW651">
        <f>ROUND(Y651*Source!I680*DO651,9)</f>
        <v>0</v>
      </c>
      <c r="CX651">
        <f>ROUND(Y651*Source!I680,9)</f>
        <v>0</v>
      </c>
      <c r="CY651">
        <f>AB651</f>
        <v>15.05</v>
      </c>
      <c r="CZ651">
        <f>AF651</f>
        <v>1.92</v>
      </c>
      <c r="DA651">
        <f>AJ651</f>
        <v>7.84</v>
      </c>
      <c r="DB651">
        <f t="shared" si="292"/>
        <v>19.600000000000001</v>
      </c>
      <c r="DC651">
        <f t="shared" si="293"/>
        <v>0</v>
      </c>
      <c r="DD651" t="s">
        <v>3</v>
      </c>
      <c r="DE651" t="s">
        <v>3</v>
      </c>
      <c r="DF651">
        <f t="shared" si="294"/>
        <v>0</v>
      </c>
      <c r="DG651">
        <f>ROUND(ROUND(AF651*AJ651,0)*CX651,0)</f>
        <v>0</v>
      </c>
      <c r="DH651">
        <f>ROUND(ROUND(AG651*AK651,0)*CX651,0)</f>
        <v>0</v>
      </c>
      <c r="DI651">
        <f t="shared" si="295"/>
        <v>0</v>
      </c>
      <c r="DJ651">
        <f>DG651</f>
        <v>0</v>
      </c>
      <c r="DK651">
        <v>0</v>
      </c>
      <c r="DL651" t="s">
        <v>3</v>
      </c>
      <c r="DM651">
        <v>0</v>
      </c>
      <c r="DN651" t="s">
        <v>3</v>
      </c>
      <c r="DO651">
        <v>0</v>
      </c>
    </row>
    <row r="652" spans="1:119" x14ac:dyDescent="0.2">
      <c r="A652">
        <f>ROW(Source!A680)</f>
        <v>680</v>
      </c>
      <c r="B652">
        <v>69726884</v>
      </c>
      <c r="C652">
        <v>69734958</v>
      </c>
      <c r="D652">
        <v>27441327</v>
      </c>
      <c r="E652">
        <v>1</v>
      </c>
      <c r="F652">
        <v>1</v>
      </c>
      <c r="G652">
        <v>1</v>
      </c>
      <c r="H652">
        <v>2</v>
      </c>
      <c r="I652" t="s">
        <v>975</v>
      </c>
      <c r="J652" t="s">
        <v>976</v>
      </c>
      <c r="K652" t="s">
        <v>977</v>
      </c>
      <c r="L652">
        <v>1368</v>
      </c>
      <c r="N652">
        <v>1011</v>
      </c>
      <c r="O652" t="s">
        <v>978</v>
      </c>
      <c r="P652" t="s">
        <v>978</v>
      </c>
      <c r="Q652">
        <v>1</v>
      </c>
      <c r="W652">
        <v>0</v>
      </c>
      <c r="X652">
        <v>-1583389094</v>
      </c>
      <c r="Y652">
        <f t="shared" si="291"/>
        <v>0.2</v>
      </c>
      <c r="AA652">
        <v>0</v>
      </c>
      <c r="AB652">
        <v>732.02</v>
      </c>
      <c r="AC652">
        <v>231.46</v>
      </c>
      <c r="AD652">
        <v>0</v>
      </c>
      <c r="AE652">
        <v>0</v>
      </c>
      <c r="AF652">
        <v>93.37</v>
      </c>
      <c r="AG652">
        <v>11.69</v>
      </c>
      <c r="AH652">
        <v>0</v>
      </c>
      <c r="AI652">
        <v>1</v>
      </c>
      <c r="AJ652">
        <v>7.84</v>
      </c>
      <c r="AK652">
        <v>19.8</v>
      </c>
      <c r="AL652">
        <v>1</v>
      </c>
      <c r="AM652">
        <v>5</v>
      </c>
      <c r="AN652">
        <v>0</v>
      </c>
      <c r="AO652">
        <v>1</v>
      </c>
      <c r="AP652">
        <v>1</v>
      </c>
      <c r="AQ652">
        <v>0</v>
      </c>
      <c r="AR652">
        <v>0</v>
      </c>
      <c r="AS652" t="s">
        <v>3</v>
      </c>
      <c r="AT652">
        <v>0.01</v>
      </c>
      <c r="AU652" t="s">
        <v>450</v>
      </c>
      <c r="AV652">
        <v>0</v>
      </c>
      <c r="AW652">
        <v>2</v>
      </c>
      <c r="AX652">
        <v>69734970</v>
      </c>
      <c r="AY652">
        <v>1</v>
      </c>
      <c r="AZ652">
        <v>0</v>
      </c>
      <c r="BA652">
        <v>664</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CV652">
        <v>0</v>
      </c>
      <c r="CW652">
        <f>ROUND(Y652*Source!I680*DO652,9)</f>
        <v>0</v>
      </c>
      <c r="CX652">
        <f>ROUND(Y652*Source!I680,9)</f>
        <v>0</v>
      </c>
      <c r="CY652">
        <f>AB652</f>
        <v>732.02</v>
      </c>
      <c r="CZ652">
        <f>AF652</f>
        <v>93.37</v>
      </c>
      <c r="DA652">
        <f>AJ652</f>
        <v>7.84</v>
      </c>
      <c r="DB652">
        <f t="shared" si="292"/>
        <v>18.600000000000001</v>
      </c>
      <c r="DC652">
        <f t="shared" si="293"/>
        <v>2.4</v>
      </c>
      <c r="DD652" t="s">
        <v>3</v>
      </c>
      <c r="DE652" t="s">
        <v>3</v>
      </c>
      <c r="DF652">
        <f t="shared" si="294"/>
        <v>0</v>
      </c>
      <c r="DG652">
        <f>ROUND(ROUND(AF652*AJ652,0)*CX652,0)</f>
        <v>0</v>
      </c>
      <c r="DH652">
        <f>ROUND(ROUND(AG652*AK652,0)*CX652,0)</f>
        <v>0</v>
      </c>
      <c r="DI652">
        <f t="shared" si="295"/>
        <v>0</v>
      </c>
      <c r="DJ652">
        <f>DG652</f>
        <v>0</v>
      </c>
      <c r="DK652">
        <v>0</v>
      </c>
      <c r="DL652" t="s">
        <v>3</v>
      </c>
      <c r="DM652">
        <v>0</v>
      </c>
      <c r="DN652" t="s">
        <v>3</v>
      </c>
      <c r="DO652">
        <v>0</v>
      </c>
    </row>
    <row r="653" spans="1:119" x14ac:dyDescent="0.2">
      <c r="A653">
        <f>ROW(Source!A680)</f>
        <v>680</v>
      </c>
      <c r="B653">
        <v>69726884</v>
      </c>
      <c r="C653">
        <v>69734958</v>
      </c>
      <c r="D653">
        <v>27407857</v>
      </c>
      <c r="E653">
        <v>1</v>
      </c>
      <c r="F653">
        <v>1</v>
      </c>
      <c r="G653">
        <v>1</v>
      </c>
      <c r="H653">
        <v>3</v>
      </c>
      <c r="I653" t="s">
        <v>381</v>
      </c>
      <c r="J653" t="s">
        <v>383</v>
      </c>
      <c r="K653" t="s">
        <v>452</v>
      </c>
      <c r="L653">
        <v>1348</v>
      </c>
      <c r="N653">
        <v>1009</v>
      </c>
      <c r="O653" t="s">
        <v>78</v>
      </c>
      <c r="P653" t="s">
        <v>78</v>
      </c>
      <c r="Q653">
        <v>1000</v>
      </c>
      <c r="W653">
        <v>0</v>
      </c>
      <c r="X653">
        <v>-1190190676</v>
      </c>
      <c r="Y653">
        <f t="shared" si="291"/>
        <v>3.5999999999999996</v>
      </c>
      <c r="AA653">
        <v>12573</v>
      </c>
      <c r="AB653">
        <v>0</v>
      </c>
      <c r="AC653">
        <v>0</v>
      </c>
      <c r="AD653">
        <v>0</v>
      </c>
      <c r="AE653">
        <v>1738.7699999999998</v>
      </c>
      <c r="AF653">
        <v>0</v>
      </c>
      <c r="AG653">
        <v>0</v>
      </c>
      <c r="AH653">
        <v>0</v>
      </c>
      <c r="AI653">
        <v>7.56</v>
      </c>
      <c r="AJ653">
        <v>1</v>
      </c>
      <c r="AK653">
        <v>1</v>
      </c>
      <c r="AL653">
        <v>1</v>
      </c>
      <c r="AM653">
        <v>0</v>
      </c>
      <c r="AN653">
        <v>0</v>
      </c>
      <c r="AO653">
        <v>0</v>
      </c>
      <c r="AP653">
        <v>1</v>
      </c>
      <c r="AQ653">
        <v>0</v>
      </c>
      <c r="AR653">
        <v>0</v>
      </c>
      <c r="AS653" t="s">
        <v>3</v>
      </c>
      <c r="AT653">
        <v>0.18</v>
      </c>
      <c r="AU653" t="s">
        <v>450</v>
      </c>
      <c r="AV653">
        <v>0</v>
      </c>
      <c r="AW653">
        <v>2</v>
      </c>
      <c r="AX653">
        <v>69734971</v>
      </c>
      <c r="AY653">
        <v>1</v>
      </c>
      <c r="AZ653">
        <v>16384</v>
      </c>
      <c r="BA653">
        <v>665</v>
      </c>
      <c r="BB653">
        <v>3</v>
      </c>
      <c r="BC653">
        <v>0</v>
      </c>
      <c r="BD653">
        <v>0</v>
      </c>
      <c r="BE653">
        <v>0</v>
      </c>
      <c r="BF653">
        <v>0</v>
      </c>
      <c r="BG653">
        <v>0</v>
      </c>
      <c r="BH653">
        <v>0</v>
      </c>
      <c r="BI653">
        <v>0</v>
      </c>
      <c r="BJ653">
        <v>0</v>
      </c>
      <c r="BK653">
        <v>0</v>
      </c>
      <c r="BL653">
        <v>0</v>
      </c>
      <c r="BM653">
        <v>0</v>
      </c>
      <c r="BN653">
        <v>0</v>
      </c>
      <c r="BO653">
        <v>0</v>
      </c>
      <c r="BP653">
        <v>0</v>
      </c>
      <c r="BQ653">
        <v>0</v>
      </c>
      <c r="BR653">
        <v>0</v>
      </c>
      <c r="BS653">
        <v>0</v>
      </c>
      <c r="BT653">
        <v>0</v>
      </c>
      <c r="BU653">
        <v>0</v>
      </c>
      <c r="BV653">
        <v>0</v>
      </c>
      <c r="BW653">
        <v>0</v>
      </c>
      <c r="CV653">
        <v>0</v>
      </c>
      <c r="CW653">
        <v>0</v>
      </c>
      <c r="CX653">
        <f>ROUND(Y653*Source!I680,9)</f>
        <v>0</v>
      </c>
      <c r="CY653">
        <f>AA653</f>
        <v>12573</v>
      </c>
      <c r="CZ653">
        <f>AE653</f>
        <v>1738.7699999999998</v>
      </c>
      <c r="DA653">
        <f>AI653</f>
        <v>7.56</v>
      </c>
      <c r="DB653">
        <f t="shared" si="292"/>
        <v>6259.6</v>
      </c>
      <c r="DC653">
        <f t="shared" si="293"/>
        <v>0</v>
      </c>
      <c r="DD653" t="s">
        <v>3</v>
      </c>
      <c r="DE653" t="s">
        <v>3</v>
      </c>
      <c r="DF653">
        <f>ROUND(ROUND(AE653*AI653,0)*CX653,0)</f>
        <v>0</v>
      </c>
      <c r="DG653">
        <f t="shared" ref="DG653:DG668" si="296">ROUND(ROUND(AF653,0)*CX653,0)</f>
        <v>0</v>
      </c>
      <c r="DH653">
        <f t="shared" ref="DH653:DH667" si="297">ROUND(ROUND(AG653,0)*CX653,0)</f>
        <v>0</v>
      </c>
      <c r="DI653">
        <f t="shared" si="295"/>
        <v>0</v>
      </c>
      <c r="DJ653">
        <f>DF653</f>
        <v>0</v>
      </c>
      <c r="DK653">
        <v>0</v>
      </c>
      <c r="DL653" t="s">
        <v>3</v>
      </c>
      <c r="DM653">
        <v>0</v>
      </c>
      <c r="DN653" t="s">
        <v>3</v>
      </c>
      <c r="DO653">
        <v>0</v>
      </c>
    </row>
    <row r="654" spans="1:119" x14ac:dyDescent="0.2">
      <c r="A654">
        <f>ROW(Source!A680)</f>
        <v>680</v>
      </c>
      <c r="B654">
        <v>69726884</v>
      </c>
      <c r="C654">
        <v>69734958</v>
      </c>
      <c r="D654">
        <v>27416566</v>
      </c>
      <c r="E654">
        <v>1</v>
      </c>
      <c r="F654">
        <v>1</v>
      </c>
      <c r="G654">
        <v>1</v>
      </c>
      <c r="H654">
        <v>3</v>
      </c>
      <c r="I654" t="s">
        <v>82</v>
      </c>
      <c r="J654" t="s">
        <v>84</v>
      </c>
      <c r="K654" t="s">
        <v>83</v>
      </c>
      <c r="L654">
        <v>1339</v>
      </c>
      <c r="N654">
        <v>1007</v>
      </c>
      <c r="O654" t="s">
        <v>40</v>
      </c>
      <c r="P654" t="s">
        <v>40</v>
      </c>
      <c r="Q654">
        <v>1</v>
      </c>
      <c r="W654">
        <v>0</v>
      </c>
      <c r="X654">
        <v>-50505369</v>
      </c>
      <c r="Y654">
        <f t="shared" si="291"/>
        <v>0.6</v>
      </c>
      <c r="AA654">
        <v>14.19</v>
      </c>
      <c r="AB654">
        <v>0</v>
      </c>
      <c r="AC654">
        <v>0</v>
      </c>
      <c r="AD654">
        <v>0</v>
      </c>
      <c r="AE654">
        <v>1.97</v>
      </c>
      <c r="AF654">
        <v>0</v>
      </c>
      <c r="AG654">
        <v>0</v>
      </c>
      <c r="AH654">
        <v>0</v>
      </c>
      <c r="AI654">
        <v>7.56</v>
      </c>
      <c r="AJ654">
        <v>1</v>
      </c>
      <c r="AK654">
        <v>1</v>
      </c>
      <c r="AL654">
        <v>1</v>
      </c>
      <c r="AM654">
        <v>0</v>
      </c>
      <c r="AN654">
        <v>0</v>
      </c>
      <c r="AO654">
        <v>0</v>
      </c>
      <c r="AP654">
        <v>1</v>
      </c>
      <c r="AQ654">
        <v>0</v>
      </c>
      <c r="AR654">
        <v>0</v>
      </c>
      <c r="AS654" t="s">
        <v>3</v>
      </c>
      <c r="AT654">
        <v>0.03</v>
      </c>
      <c r="AU654" t="s">
        <v>450</v>
      </c>
      <c r="AV654">
        <v>0</v>
      </c>
      <c r="AW654">
        <v>2</v>
      </c>
      <c r="AX654">
        <v>69734972</v>
      </c>
      <c r="AY654">
        <v>1</v>
      </c>
      <c r="AZ654">
        <v>16384</v>
      </c>
      <c r="BA654">
        <v>666</v>
      </c>
      <c r="BB654">
        <v>3</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CV654">
        <v>0</v>
      </c>
      <c r="CW654">
        <v>0</v>
      </c>
      <c r="CX654">
        <f>ROUND(Y654*Source!I680,9)</f>
        <v>0</v>
      </c>
      <c r="CY654">
        <f>AA654</f>
        <v>14.19</v>
      </c>
      <c r="CZ654">
        <f>AE654</f>
        <v>1.97</v>
      </c>
      <c r="DA654">
        <f>AI654</f>
        <v>7.56</v>
      </c>
      <c r="DB654">
        <f t="shared" si="292"/>
        <v>1.2</v>
      </c>
      <c r="DC654">
        <f t="shared" si="293"/>
        <v>0</v>
      </c>
      <c r="DD654" t="s">
        <v>3</v>
      </c>
      <c r="DE654" t="s">
        <v>3</v>
      </c>
      <c r="DF654">
        <f>ROUND(ROUND(AE654*AI654,0)*CX654,0)</f>
        <v>0</v>
      </c>
      <c r="DG654">
        <f t="shared" si="296"/>
        <v>0</v>
      </c>
      <c r="DH654">
        <f t="shared" si="297"/>
        <v>0</v>
      </c>
      <c r="DI654">
        <f t="shared" si="295"/>
        <v>0</v>
      </c>
      <c r="DJ654">
        <f>DF654</f>
        <v>0</v>
      </c>
      <c r="DK654">
        <v>0</v>
      </c>
      <c r="DL654" t="s">
        <v>3</v>
      </c>
      <c r="DM654">
        <v>0</v>
      </c>
      <c r="DN654" t="s">
        <v>3</v>
      </c>
      <c r="DO654">
        <v>0</v>
      </c>
    </row>
    <row r="655" spans="1:119" x14ac:dyDescent="0.2">
      <c r="A655">
        <f>ROW(Source!A685)</f>
        <v>685</v>
      </c>
      <c r="B655">
        <v>69726971</v>
      </c>
      <c r="C655">
        <v>69734975</v>
      </c>
      <c r="D655">
        <v>27498693</v>
      </c>
      <c r="E655">
        <v>1</v>
      </c>
      <c r="F655">
        <v>1</v>
      </c>
      <c r="G655">
        <v>1</v>
      </c>
      <c r="H655">
        <v>1</v>
      </c>
      <c r="I655" t="s">
        <v>979</v>
      </c>
      <c r="J655" t="s">
        <v>3</v>
      </c>
      <c r="K655" t="s">
        <v>980</v>
      </c>
      <c r="L655">
        <v>1369</v>
      </c>
      <c r="N655">
        <v>1013</v>
      </c>
      <c r="O655" t="s">
        <v>974</v>
      </c>
      <c r="P655" t="s">
        <v>974</v>
      </c>
      <c r="Q655">
        <v>1</v>
      </c>
      <c r="W655">
        <v>0</v>
      </c>
      <c r="X655">
        <v>-690051356</v>
      </c>
      <c r="Y655">
        <f t="shared" ref="Y655:Y686" si="298">AT655</f>
        <v>119.78</v>
      </c>
      <c r="AA655">
        <v>0</v>
      </c>
      <c r="AB655">
        <v>0</v>
      </c>
      <c r="AC655">
        <v>0</v>
      </c>
      <c r="AD655">
        <v>8.82</v>
      </c>
      <c r="AE655">
        <v>0</v>
      </c>
      <c r="AF655">
        <v>0</v>
      </c>
      <c r="AG655">
        <v>0</v>
      </c>
      <c r="AH655">
        <v>8.82</v>
      </c>
      <c r="AI655">
        <v>1</v>
      </c>
      <c r="AJ655">
        <v>1</v>
      </c>
      <c r="AK655">
        <v>1</v>
      </c>
      <c r="AL655">
        <v>1</v>
      </c>
      <c r="AM655">
        <v>0</v>
      </c>
      <c r="AN655">
        <v>0</v>
      </c>
      <c r="AO655">
        <v>1</v>
      </c>
      <c r="AP655">
        <v>0</v>
      </c>
      <c r="AQ655">
        <v>0</v>
      </c>
      <c r="AR655">
        <v>0</v>
      </c>
      <c r="AS655" t="s">
        <v>3</v>
      </c>
      <c r="AT655">
        <v>119.78</v>
      </c>
      <c r="AU655" t="s">
        <v>3</v>
      </c>
      <c r="AV655">
        <v>1</v>
      </c>
      <c r="AW655">
        <v>2</v>
      </c>
      <c r="AX655">
        <v>69734988</v>
      </c>
      <c r="AY655">
        <v>1</v>
      </c>
      <c r="AZ655">
        <v>0</v>
      </c>
      <c r="BA655">
        <v>667</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CU655">
        <f>ROUND(AT655*Source!I685*AH655*AL655,0)</f>
        <v>0</v>
      </c>
      <c r="CV655">
        <f>ROUND(Y655*Source!I685,9)</f>
        <v>0</v>
      </c>
      <c r="CW655">
        <v>0</v>
      </c>
      <c r="CX655">
        <f>ROUND(Y655*Source!I685,9)</f>
        <v>0</v>
      </c>
      <c r="CY655">
        <f>AD655</f>
        <v>8.82</v>
      </c>
      <c r="CZ655">
        <f>AH655</f>
        <v>8.82</v>
      </c>
      <c r="DA655">
        <f>AL655</f>
        <v>1</v>
      </c>
      <c r="DB655">
        <f t="shared" ref="DB655:DB686" si="299">ROUND(ROUND(AT655*CZ655,2),2)</f>
        <v>1056.46</v>
      </c>
      <c r="DC655">
        <f t="shared" ref="DC655:DC686" si="300">ROUND(ROUND(AT655*AG655,2),2)</f>
        <v>0</v>
      </c>
      <c r="DD655" t="s">
        <v>3</v>
      </c>
      <c r="DE655" t="s">
        <v>3</v>
      </c>
      <c r="DF655">
        <f t="shared" ref="DF655:DF672" si="301">ROUND(ROUND(AE655,0)*CX655,0)</f>
        <v>0</v>
      </c>
      <c r="DG655">
        <f t="shared" si="296"/>
        <v>0</v>
      </c>
      <c r="DH655">
        <f t="shared" si="297"/>
        <v>0</v>
      </c>
      <c r="DI655">
        <f t="shared" si="295"/>
        <v>0</v>
      </c>
      <c r="DJ655">
        <f>DI655</f>
        <v>0</v>
      </c>
      <c r="DK655">
        <v>0</v>
      </c>
      <c r="DL655" t="s">
        <v>3</v>
      </c>
      <c r="DM655">
        <v>0</v>
      </c>
      <c r="DN655" t="s">
        <v>3</v>
      </c>
      <c r="DO655">
        <v>0</v>
      </c>
    </row>
    <row r="656" spans="1:119" x14ac:dyDescent="0.2">
      <c r="A656">
        <f>ROW(Source!A685)</f>
        <v>685</v>
      </c>
      <c r="B656">
        <v>69726971</v>
      </c>
      <c r="C656">
        <v>69734975</v>
      </c>
      <c r="D656">
        <v>121548</v>
      </c>
      <c r="E656">
        <v>1</v>
      </c>
      <c r="F656">
        <v>1</v>
      </c>
      <c r="G656">
        <v>1</v>
      </c>
      <c r="H656">
        <v>1</v>
      </c>
      <c r="I656" t="s">
        <v>36</v>
      </c>
      <c r="J656" t="s">
        <v>3</v>
      </c>
      <c r="K656" t="s">
        <v>981</v>
      </c>
      <c r="L656">
        <v>608254</v>
      </c>
      <c r="N656">
        <v>1013</v>
      </c>
      <c r="O656" t="s">
        <v>982</v>
      </c>
      <c r="P656" t="s">
        <v>982</v>
      </c>
      <c r="Q656">
        <v>1</v>
      </c>
      <c r="W656">
        <v>0</v>
      </c>
      <c r="X656">
        <v>-185737400</v>
      </c>
      <c r="Y656">
        <f t="shared" si="298"/>
        <v>4.22</v>
      </c>
      <c r="AA656">
        <v>0</v>
      </c>
      <c r="AB656">
        <v>0</v>
      </c>
      <c r="AC656">
        <v>0</v>
      </c>
      <c r="AD656">
        <v>0</v>
      </c>
      <c r="AE656">
        <v>0</v>
      </c>
      <c r="AF656">
        <v>0</v>
      </c>
      <c r="AG656">
        <v>0</v>
      </c>
      <c r="AH656">
        <v>0</v>
      </c>
      <c r="AI656">
        <v>1</v>
      </c>
      <c r="AJ656">
        <v>1</v>
      </c>
      <c r="AK656">
        <v>1</v>
      </c>
      <c r="AL656">
        <v>1</v>
      </c>
      <c r="AM656">
        <v>0</v>
      </c>
      <c r="AN656">
        <v>0</v>
      </c>
      <c r="AO656">
        <v>1</v>
      </c>
      <c r="AP656">
        <v>0</v>
      </c>
      <c r="AQ656">
        <v>0</v>
      </c>
      <c r="AR656">
        <v>0</v>
      </c>
      <c r="AS656" t="s">
        <v>3</v>
      </c>
      <c r="AT656">
        <v>4.22</v>
      </c>
      <c r="AU656" t="s">
        <v>3</v>
      </c>
      <c r="AV656">
        <v>2</v>
      </c>
      <c r="AW656">
        <v>2</v>
      </c>
      <c r="AX656">
        <v>69734989</v>
      </c>
      <c r="AY656">
        <v>1</v>
      </c>
      <c r="AZ656">
        <v>0</v>
      </c>
      <c r="BA656">
        <v>668</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CV656">
        <v>0</v>
      </c>
      <c r="CW656">
        <v>0</v>
      </c>
      <c r="CX656">
        <f>ROUND(Y656*Source!I685,9)</f>
        <v>0</v>
      </c>
      <c r="CY656">
        <f>AD656</f>
        <v>0</v>
      </c>
      <c r="CZ656">
        <f>AH656</f>
        <v>0</v>
      </c>
      <c r="DA656">
        <f>AL656</f>
        <v>1</v>
      </c>
      <c r="DB656">
        <f t="shared" si="299"/>
        <v>0</v>
      </c>
      <c r="DC656">
        <f t="shared" si="300"/>
        <v>0</v>
      </c>
      <c r="DD656" t="s">
        <v>3</v>
      </c>
      <c r="DE656" t="s">
        <v>3</v>
      </c>
      <c r="DF656">
        <f t="shared" si="301"/>
        <v>0</v>
      </c>
      <c r="DG656">
        <f t="shared" si="296"/>
        <v>0</v>
      </c>
      <c r="DH656">
        <f t="shared" si="297"/>
        <v>0</v>
      </c>
      <c r="DI656">
        <f t="shared" si="295"/>
        <v>0</v>
      </c>
      <c r="DJ656">
        <f>DI656</f>
        <v>0</v>
      </c>
      <c r="DK656">
        <v>0</v>
      </c>
      <c r="DL656" t="s">
        <v>3</v>
      </c>
      <c r="DM656">
        <v>0</v>
      </c>
      <c r="DN656" t="s">
        <v>3</v>
      </c>
      <c r="DO656">
        <v>0</v>
      </c>
    </row>
    <row r="657" spans="1:119" x14ac:dyDescent="0.2">
      <c r="A657">
        <f>ROW(Source!A685)</f>
        <v>685</v>
      </c>
      <c r="B657">
        <v>69726971</v>
      </c>
      <c r="C657">
        <v>69734975</v>
      </c>
      <c r="D657">
        <v>27439571</v>
      </c>
      <c r="E657">
        <v>1</v>
      </c>
      <c r="F657">
        <v>1</v>
      </c>
      <c r="G657">
        <v>1</v>
      </c>
      <c r="H657">
        <v>2</v>
      </c>
      <c r="I657" t="s">
        <v>983</v>
      </c>
      <c r="J657" t="s">
        <v>984</v>
      </c>
      <c r="K657" t="s">
        <v>985</v>
      </c>
      <c r="L657">
        <v>1368</v>
      </c>
      <c r="N657">
        <v>1011</v>
      </c>
      <c r="O657" t="s">
        <v>978</v>
      </c>
      <c r="P657" t="s">
        <v>978</v>
      </c>
      <c r="Q657">
        <v>1</v>
      </c>
      <c r="W657">
        <v>0</v>
      </c>
      <c r="X657">
        <v>1462286705</v>
      </c>
      <c r="Y657">
        <f t="shared" si="298"/>
        <v>0.36</v>
      </c>
      <c r="AA657">
        <v>0</v>
      </c>
      <c r="AB657">
        <v>88.42</v>
      </c>
      <c r="AC657">
        <v>10.14</v>
      </c>
      <c r="AD657">
        <v>0</v>
      </c>
      <c r="AE657">
        <v>0</v>
      </c>
      <c r="AF657">
        <v>88.42</v>
      </c>
      <c r="AG657">
        <v>10.14</v>
      </c>
      <c r="AH657">
        <v>0</v>
      </c>
      <c r="AI657">
        <v>1</v>
      </c>
      <c r="AJ657">
        <v>1</v>
      </c>
      <c r="AK657">
        <v>1</v>
      </c>
      <c r="AL657">
        <v>1</v>
      </c>
      <c r="AM657">
        <v>0</v>
      </c>
      <c r="AN657">
        <v>0</v>
      </c>
      <c r="AO657">
        <v>1</v>
      </c>
      <c r="AP657">
        <v>0</v>
      </c>
      <c r="AQ657">
        <v>0</v>
      </c>
      <c r="AR657">
        <v>0</v>
      </c>
      <c r="AS657" t="s">
        <v>3</v>
      </c>
      <c r="AT657">
        <v>0.36</v>
      </c>
      <c r="AU657" t="s">
        <v>3</v>
      </c>
      <c r="AV657">
        <v>0</v>
      </c>
      <c r="AW657">
        <v>2</v>
      </c>
      <c r="AX657">
        <v>69734990</v>
      </c>
      <c r="AY657">
        <v>1</v>
      </c>
      <c r="AZ657">
        <v>0</v>
      </c>
      <c r="BA657">
        <v>669</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CV657">
        <v>0</v>
      </c>
      <c r="CW657">
        <f>ROUND(Y657*Source!I685*DO657,9)</f>
        <v>0</v>
      </c>
      <c r="CX657">
        <f>ROUND(Y657*Source!I685,9)</f>
        <v>0</v>
      </c>
      <c r="CY657">
        <f>AB657</f>
        <v>88.42</v>
      </c>
      <c r="CZ657">
        <f>AF657</f>
        <v>88.42</v>
      </c>
      <c r="DA657">
        <f>AJ657</f>
        <v>1</v>
      </c>
      <c r="DB657">
        <f t="shared" si="299"/>
        <v>31.83</v>
      </c>
      <c r="DC657">
        <f t="shared" si="300"/>
        <v>3.65</v>
      </c>
      <c r="DD657" t="s">
        <v>3</v>
      </c>
      <c r="DE657" t="s">
        <v>3</v>
      </c>
      <c r="DF657">
        <f t="shared" si="301"/>
        <v>0</v>
      </c>
      <c r="DG657">
        <f t="shared" si="296"/>
        <v>0</v>
      </c>
      <c r="DH657">
        <f t="shared" si="297"/>
        <v>0</v>
      </c>
      <c r="DI657">
        <f t="shared" si="295"/>
        <v>0</v>
      </c>
      <c r="DJ657">
        <f>DG657</f>
        <v>0</v>
      </c>
      <c r="DK657">
        <v>0</v>
      </c>
      <c r="DL657" t="s">
        <v>3</v>
      </c>
      <c r="DM657">
        <v>0</v>
      </c>
      <c r="DN657" t="s">
        <v>3</v>
      </c>
      <c r="DO657">
        <v>0</v>
      </c>
    </row>
    <row r="658" spans="1:119" x14ac:dyDescent="0.2">
      <c r="A658">
        <f>ROW(Source!A685)</f>
        <v>685</v>
      </c>
      <c r="B658">
        <v>69726971</v>
      </c>
      <c r="C658">
        <v>69734975</v>
      </c>
      <c r="D658">
        <v>27439630</v>
      </c>
      <c r="E658">
        <v>1</v>
      </c>
      <c r="F658">
        <v>1</v>
      </c>
      <c r="G658">
        <v>1</v>
      </c>
      <c r="H658">
        <v>2</v>
      </c>
      <c r="I658" t="s">
        <v>986</v>
      </c>
      <c r="J658" t="s">
        <v>987</v>
      </c>
      <c r="K658" t="s">
        <v>988</v>
      </c>
      <c r="L658">
        <v>1368</v>
      </c>
      <c r="N658">
        <v>1011</v>
      </c>
      <c r="O658" t="s">
        <v>978</v>
      </c>
      <c r="P658" t="s">
        <v>978</v>
      </c>
      <c r="Q658">
        <v>1</v>
      </c>
      <c r="W658">
        <v>0</v>
      </c>
      <c r="X658">
        <v>-72110300</v>
      </c>
      <c r="Y658">
        <f t="shared" si="298"/>
        <v>2.2999999999999998</v>
      </c>
      <c r="AA658">
        <v>0</v>
      </c>
      <c r="AB658">
        <v>31.27</v>
      </c>
      <c r="AC658">
        <v>13.61</v>
      </c>
      <c r="AD658">
        <v>0</v>
      </c>
      <c r="AE658">
        <v>0</v>
      </c>
      <c r="AF658">
        <v>31.27</v>
      </c>
      <c r="AG658">
        <v>13.61</v>
      </c>
      <c r="AH658">
        <v>0</v>
      </c>
      <c r="AI658">
        <v>1</v>
      </c>
      <c r="AJ658">
        <v>1</v>
      </c>
      <c r="AK658">
        <v>1</v>
      </c>
      <c r="AL658">
        <v>1</v>
      </c>
      <c r="AM658">
        <v>0</v>
      </c>
      <c r="AN658">
        <v>0</v>
      </c>
      <c r="AO658">
        <v>1</v>
      </c>
      <c r="AP658">
        <v>0</v>
      </c>
      <c r="AQ658">
        <v>0</v>
      </c>
      <c r="AR658">
        <v>0</v>
      </c>
      <c r="AS658" t="s">
        <v>3</v>
      </c>
      <c r="AT658">
        <v>2.2999999999999998</v>
      </c>
      <c r="AU658" t="s">
        <v>3</v>
      </c>
      <c r="AV658">
        <v>0</v>
      </c>
      <c r="AW658">
        <v>2</v>
      </c>
      <c r="AX658">
        <v>69734991</v>
      </c>
      <c r="AY658">
        <v>1</v>
      </c>
      <c r="AZ658">
        <v>0</v>
      </c>
      <c r="BA658">
        <v>670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0</v>
      </c>
      <c r="CV658">
        <v>0</v>
      </c>
      <c r="CW658">
        <f>ROUND(Y658*Source!I685*DO658,9)</f>
        <v>0</v>
      </c>
      <c r="CX658">
        <f>ROUND(Y658*Source!I685,9)</f>
        <v>0</v>
      </c>
      <c r="CY658">
        <f>AB658</f>
        <v>31.27</v>
      </c>
      <c r="CZ658">
        <f>AF658</f>
        <v>31.27</v>
      </c>
      <c r="DA658">
        <f>AJ658</f>
        <v>1</v>
      </c>
      <c r="DB658">
        <f t="shared" si="299"/>
        <v>71.92</v>
      </c>
      <c r="DC658">
        <f t="shared" si="300"/>
        <v>31.3</v>
      </c>
      <c r="DD658" t="s">
        <v>3</v>
      </c>
      <c r="DE658" t="s">
        <v>3</v>
      </c>
      <c r="DF658">
        <f t="shared" si="301"/>
        <v>0</v>
      </c>
      <c r="DG658">
        <f t="shared" si="296"/>
        <v>0</v>
      </c>
      <c r="DH658">
        <f t="shared" si="297"/>
        <v>0</v>
      </c>
      <c r="DI658">
        <f t="shared" si="295"/>
        <v>0</v>
      </c>
      <c r="DJ658">
        <f>DG658</f>
        <v>0</v>
      </c>
      <c r="DK658">
        <v>0</v>
      </c>
      <c r="DL658" t="s">
        <v>3</v>
      </c>
      <c r="DM658">
        <v>0</v>
      </c>
      <c r="DN658" t="s">
        <v>3</v>
      </c>
      <c r="DO658">
        <v>0</v>
      </c>
    </row>
    <row r="659" spans="1:119" x14ac:dyDescent="0.2">
      <c r="A659">
        <f>ROW(Source!A685)</f>
        <v>685</v>
      </c>
      <c r="B659">
        <v>69726971</v>
      </c>
      <c r="C659">
        <v>69734975</v>
      </c>
      <c r="D659">
        <v>27440032</v>
      </c>
      <c r="E659">
        <v>1</v>
      </c>
      <c r="F659">
        <v>1</v>
      </c>
      <c r="G659">
        <v>1</v>
      </c>
      <c r="H659">
        <v>2</v>
      </c>
      <c r="I659" t="s">
        <v>989</v>
      </c>
      <c r="J659" t="s">
        <v>990</v>
      </c>
      <c r="K659" t="s">
        <v>991</v>
      </c>
      <c r="L659">
        <v>1368</v>
      </c>
      <c r="N659">
        <v>1011</v>
      </c>
      <c r="O659" t="s">
        <v>978</v>
      </c>
      <c r="P659" t="s">
        <v>978</v>
      </c>
      <c r="Q659">
        <v>1</v>
      </c>
      <c r="W659">
        <v>0</v>
      </c>
      <c r="X659">
        <v>864476657</v>
      </c>
      <c r="Y659">
        <f t="shared" si="298"/>
        <v>1.56</v>
      </c>
      <c r="AA659">
        <v>0</v>
      </c>
      <c r="AB659">
        <v>12.43</v>
      </c>
      <c r="AC659">
        <v>10.14</v>
      </c>
      <c r="AD659">
        <v>0</v>
      </c>
      <c r="AE659">
        <v>0</v>
      </c>
      <c r="AF659">
        <v>12.43</v>
      </c>
      <c r="AG659">
        <v>10.14</v>
      </c>
      <c r="AH659">
        <v>0</v>
      </c>
      <c r="AI659">
        <v>1</v>
      </c>
      <c r="AJ659">
        <v>1</v>
      </c>
      <c r="AK659">
        <v>1</v>
      </c>
      <c r="AL659">
        <v>1</v>
      </c>
      <c r="AM659">
        <v>0</v>
      </c>
      <c r="AN659">
        <v>0</v>
      </c>
      <c r="AO659">
        <v>1</v>
      </c>
      <c r="AP659">
        <v>0</v>
      </c>
      <c r="AQ659">
        <v>0</v>
      </c>
      <c r="AR659">
        <v>0</v>
      </c>
      <c r="AS659" t="s">
        <v>3</v>
      </c>
      <c r="AT659">
        <v>1.56</v>
      </c>
      <c r="AU659" t="s">
        <v>3</v>
      </c>
      <c r="AV659">
        <v>0</v>
      </c>
      <c r="AW659">
        <v>2</v>
      </c>
      <c r="AX659">
        <v>69734992</v>
      </c>
      <c r="AY659">
        <v>1</v>
      </c>
      <c r="AZ659">
        <v>0</v>
      </c>
      <c r="BA659">
        <v>671</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CV659">
        <v>0</v>
      </c>
      <c r="CW659">
        <f>ROUND(Y659*Source!I685*DO659,9)</f>
        <v>0</v>
      </c>
      <c r="CX659">
        <f>ROUND(Y659*Source!I685,9)</f>
        <v>0</v>
      </c>
      <c r="CY659">
        <f>AB659</f>
        <v>12.43</v>
      </c>
      <c r="CZ659">
        <f>AF659</f>
        <v>12.43</v>
      </c>
      <c r="DA659">
        <f>AJ659</f>
        <v>1</v>
      </c>
      <c r="DB659">
        <f t="shared" si="299"/>
        <v>19.39</v>
      </c>
      <c r="DC659">
        <f t="shared" si="300"/>
        <v>15.82</v>
      </c>
      <c r="DD659" t="s">
        <v>3</v>
      </c>
      <c r="DE659" t="s">
        <v>3</v>
      </c>
      <c r="DF659">
        <f t="shared" si="301"/>
        <v>0</v>
      </c>
      <c r="DG659">
        <f t="shared" si="296"/>
        <v>0</v>
      </c>
      <c r="DH659">
        <f t="shared" si="297"/>
        <v>0</v>
      </c>
      <c r="DI659">
        <f t="shared" si="295"/>
        <v>0</v>
      </c>
      <c r="DJ659">
        <f>DG659</f>
        <v>0</v>
      </c>
      <c r="DK659">
        <v>0</v>
      </c>
      <c r="DL659" t="s">
        <v>3</v>
      </c>
      <c r="DM659">
        <v>0</v>
      </c>
      <c r="DN659" t="s">
        <v>3</v>
      </c>
      <c r="DO659">
        <v>0</v>
      </c>
    </row>
    <row r="660" spans="1:119" x14ac:dyDescent="0.2">
      <c r="A660">
        <f>ROW(Source!A685)</f>
        <v>685</v>
      </c>
      <c r="B660">
        <v>69726971</v>
      </c>
      <c r="C660">
        <v>69734975</v>
      </c>
      <c r="D660">
        <v>27441327</v>
      </c>
      <c r="E660">
        <v>1</v>
      </c>
      <c r="F660">
        <v>1</v>
      </c>
      <c r="G660">
        <v>1</v>
      </c>
      <c r="H660">
        <v>2</v>
      </c>
      <c r="I660" t="s">
        <v>975</v>
      </c>
      <c r="J660" t="s">
        <v>976</v>
      </c>
      <c r="K660" t="s">
        <v>977</v>
      </c>
      <c r="L660">
        <v>1368</v>
      </c>
      <c r="N660">
        <v>1011</v>
      </c>
      <c r="O660" t="s">
        <v>978</v>
      </c>
      <c r="P660" t="s">
        <v>978</v>
      </c>
      <c r="Q660">
        <v>1</v>
      </c>
      <c r="W660">
        <v>0</v>
      </c>
      <c r="X660">
        <v>-1583389094</v>
      </c>
      <c r="Y660">
        <f t="shared" si="298"/>
        <v>0.28000000000000003</v>
      </c>
      <c r="AA660">
        <v>0</v>
      </c>
      <c r="AB660">
        <v>93.37</v>
      </c>
      <c r="AC660">
        <v>11.69</v>
      </c>
      <c r="AD660">
        <v>0</v>
      </c>
      <c r="AE660">
        <v>0</v>
      </c>
      <c r="AF660">
        <v>93.37</v>
      </c>
      <c r="AG660">
        <v>11.69</v>
      </c>
      <c r="AH660">
        <v>0</v>
      </c>
      <c r="AI660">
        <v>1</v>
      </c>
      <c r="AJ660">
        <v>1</v>
      </c>
      <c r="AK660">
        <v>1</v>
      </c>
      <c r="AL660">
        <v>1</v>
      </c>
      <c r="AM660">
        <v>0</v>
      </c>
      <c r="AN660">
        <v>0</v>
      </c>
      <c r="AO660">
        <v>1</v>
      </c>
      <c r="AP660">
        <v>0</v>
      </c>
      <c r="AQ660">
        <v>0</v>
      </c>
      <c r="AR660">
        <v>0</v>
      </c>
      <c r="AS660" t="s">
        <v>3</v>
      </c>
      <c r="AT660">
        <v>0.28000000000000003</v>
      </c>
      <c r="AU660" t="s">
        <v>3</v>
      </c>
      <c r="AV660">
        <v>0</v>
      </c>
      <c r="AW660">
        <v>2</v>
      </c>
      <c r="AX660">
        <v>69734993</v>
      </c>
      <c r="AY660">
        <v>1</v>
      </c>
      <c r="AZ660">
        <v>0</v>
      </c>
      <c r="BA660">
        <v>672</v>
      </c>
      <c r="BB660">
        <v>0</v>
      </c>
      <c r="BC660">
        <v>0</v>
      </c>
      <c r="BD660">
        <v>0</v>
      </c>
      <c r="BE660">
        <v>0</v>
      </c>
      <c r="BF660">
        <v>0</v>
      </c>
      <c r="BG660">
        <v>0</v>
      </c>
      <c r="BH660">
        <v>0</v>
      </c>
      <c r="BI660">
        <v>0</v>
      </c>
      <c r="BJ660">
        <v>0</v>
      </c>
      <c r="BK660">
        <v>0</v>
      </c>
      <c r="BL660">
        <v>0</v>
      </c>
      <c r="BM660">
        <v>0</v>
      </c>
      <c r="BN660">
        <v>0</v>
      </c>
      <c r="BO660">
        <v>0</v>
      </c>
      <c r="BP660">
        <v>0</v>
      </c>
      <c r="BQ660">
        <v>0</v>
      </c>
      <c r="BR660">
        <v>0</v>
      </c>
      <c r="BS660">
        <v>0</v>
      </c>
      <c r="BT660">
        <v>0</v>
      </c>
      <c r="BU660">
        <v>0</v>
      </c>
      <c r="BV660">
        <v>0</v>
      </c>
      <c r="BW660">
        <v>0</v>
      </c>
      <c r="CV660">
        <v>0</v>
      </c>
      <c r="CW660">
        <f>ROUND(Y660*Source!I685*DO660,9)</f>
        <v>0</v>
      </c>
      <c r="CX660">
        <f>ROUND(Y660*Source!I685,9)</f>
        <v>0</v>
      </c>
      <c r="CY660">
        <f>AB660</f>
        <v>93.37</v>
      </c>
      <c r="CZ660">
        <f>AF660</f>
        <v>93.37</v>
      </c>
      <c r="DA660">
        <f>AJ660</f>
        <v>1</v>
      </c>
      <c r="DB660">
        <f t="shared" si="299"/>
        <v>26.14</v>
      </c>
      <c r="DC660">
        <f t="shared" si="300"/>
        <v>3.27</v>
      </c>
      <c r="DD660" t="s">
        <v>3</v>
      </c>
      <c r="DE660" t="s">
        <v>3</v>
      </c>
      <c r="DF660">
        <f t="shared" si="301"/>
        <v>0</v>
      </c>
      <c r="DG660">
        <f t="shared" si="296"/>
        <v>0</v>
      </c>
      <c r="DH660">
        <f t="shared" si="297"/>
        <v>0</v>
      </c>
      <c r="DI660">
        <f t="shared" si="295"/>
        <v>0</v>
      </c>
      <c r="DJ660">
        <f>DG660</f>
        <v>0</v>
      </c>
      <c r="DK660">
        <v>0</v>
      </c>
      <c r="DL660" t="s">
        <v>3</v>
      </c>
      <c r="DM660">
        <v>0</v>
      </c>
      <c r="DN660" t="s">
        <v>3</v>
      </c>
      <c r="DO660">
        <v>0</v>
      </c>
    </row>
    <row r="661" spans="1:119" x14ac:dyDescent="0.2">
      <c r="A661">
        <f>ROW(Source!A685)</f>
        <v>685</v>
      </c>
      <c r="B661">
        <v>69726971</v>
      </c>
      <c r="C661">
        <v>69734975</v>
      </c>
      <c r="D661">
        <v>27373906</v>
      </c>
      <c r="E661">
        <v>1</v>
      </c>
      <c r="F661">
        <v>1</v>
      </c>
      <c r="G661">
        <v>1</v>
      </c>
      <c r="H661">
        <v>3</v>
      </c>
      <c r="I661" t="s">
        <v>54</v>
      </c>
      <c r="J661" t="s">
        <v>265</v>
      </c>
      <c r="K661" t="s">
        <v>456</v>
      </c>
      <c r="L661">
        <v>1327</v>
      </c>
      <c r="N661">
        <v>1005</v>
      </c>
      <c r="O661" t="s">
        <v>56</v>
      </c>
      <c r="P661" t="s">
        <v>56</v>
      </c>
      <c r="Q661">
        <v>1</v>
      </c>
      <c r="W661">
        <v>0</v>
      </c>
      <c r="X661">
        <v>-1561678119</v>
      </c>
      <c r="Y661">
        <f t="shared" si="298"/>
        <v>102</v>
      </c>
      <c r="AA661">
        <v>68.2</v>
      </c>
      <c r="AB661">
        <v>0</v>
      </c>
      <c r="AC661">
        <v>0</v>
      </c>
      <c r="AD661">
        <v>0</v>
      </c>
      <c r="AE661">
        <v>68.2</v>
      </c>
      <c r="AF661">
        <v>0</v>
      </c>
      <c r="AG661">
        <v>0</v>
      </c>
      <c r="AH661">
        <v>0</v>
      </c>
      <c r="AI661">
        <v>1</v>
      </c>
      <c r="AJ661">
        <v>1</v>
      </c>
      <c r="AK661">
        <v>1</v>
      </c>
      <c r="AL661">
        <v>1</v>
      </c>
      <c r="AM661">
        <v>0</v>
      </c>
      <c r="AN661">
        <v>0</v>
      </c>
      <c r="AO661">
        <v>0</v>
      </c>
      <c r="AP661">
        <v>1</v>
      </c>
      <c r="AQ661">
        <v>0</v>
      </c>
      <c r="AR661">
        <v>0</v>
      </c>
      <c r="AS661" t="s">
        <v>3</v>
      </c>
      <c r="AT661">
        <v>102</v>
      </c>
      <c r="AU661" t="s">
        <v>3</v>
      </c>
      <c r="AV661">
        <v>0</v>
      </c>
      <c r="AW661">
        <v>2</v>
      </c>
      <c r="AX661">
        <v>69734994</v>
      </c>
      <c r="AY661">
        <v>1</v>
      </c>
      <c r="AZ661">
        <v>0</v>
      </c>
      <c r="BA661">
        <v>673</v>
      </c>
      <c r="BB661">
        <v>3</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CV661">
        <v>0</v>
      </c>
      <c r="CW661">
        <v>0</v>
      </c>
      <c r="CX661">
        <f>ROUND(Y661*Source!I685,9)</f>
        <v>0</v>
      </c>
      <c r="CY661">
        <f t="shared" ref="CY661:CY666" si="302">AA661</f>
        <v>68.2</v>
      </c>
      <c r="CZ661">
        <f t="shared" ref="CZ661:CZ666" si="303">AE661</f>
        <v>68.2</v>
      </c>
      <c r="DA661">
        <f t="shared" ref="DA661:DA666" si="304">AI661</f>
        <v>1</v>
      </c>
      <c r="DB661">
        <f t="shared" si="299"/>
        <v>6956.4</v>
      </c>
      <c r="DC661">
        <f t="shared" si="300"/>
        <v>0</v>
      </c>
      <c r="DD661" t="s">
        <v>3</v>
      </c>
      <c r="DE661" t="s">
        <v>3</v>
      </c>
      <c r="DF661">
        <f t="shared" si="301"/>
        <v>0</v>
      </c>
      <c r="DG661">
        <f t="shared" si="296"/>
        <v>0</v>
      </c>
      <c r="DH661">
        <f t="shared" si="297"/>
        <v>0</v>
      </c>
      <c r="DI661">
        <f t="shared" si="295"/>
        <v>0</v>
      </c>
      <c r="DJ661">
        <f t="shared" ref="DJ661:DJ666" si="305">DF661</f>
        <v>0</v>
      </c>
      <c r="DK661">
        <v>0</v>
      </c>
      <c r="DL661" t="s">
        <v>3</v>
      </c>
      <c r="DM661">
        <v>0</v>
      </c>
      <c r="DN661" t="s">
        <v>3</v>
      </c>
      <c r="DO661">
        <v>0</v>
      </c>
    </row>
    <row r="662" spans="1:119" x14ac:dyDescent="0.2">
      <c r="A662">
        <f>ROW(Source!A685)</f>
        <v>685</v>
      </c>
      <c r="B662">
        <v>69726971</v>
      </c>
      <c r="C662">
        <v>69734975</v>
      </c>
      <c r="D662">
        <v>27371543</v>
      </c>
      <c r="E662">
        <v>1</v>
      </c>
      <c r="F662">
        <v>1</v>
      </c>
      <c r="G662">
        <v>1</v>
      </c>
      <c r="H662">
        <v>3</v>
      </c>
      <c r="I662" t="s">
        <v>66</v>
      </c>
      <c r="J662" t="s">
        <v>267</v>
      </c>
      <c r="K662" t="s">
        <v>67</v>
      </c>
      <c r="L662">
        <v>1346</v>
      </c>
      <c r="N662">
        <v>1009</v>
      </c>
      <c r="O662" t="s">
        <v>68</v>
      </c>
      <c r="P662" t="s">
        <v>68</v>
      </c>
      <c r="Q662">
        <v>1</v>
      </c>
      <c r="W662">
        <v>0</v>
      </c>
      <c r="X662">
        <v>-2014069362</v>
      </c>
      <c r="Y662">
        <f t="shared" si="298"/>
        <v>0.5</v>
      </c>
      <c r="AA662">
        <v>1.82</v>
      </c>
      <c r="AB662">
        <v>0</v>
      </c>
      <c r="AC662">
        <v>0</v>
      </c>
      <c r="AD662">
        <v>0</v>
      </c>
      <c r="AE662">
        <v>1.82</v>
      </c>
      <c r="AF662">
        <v>0</v>
      </c>
      <c r="AG662">
        <v>0</v>
      </c>
      <c r="AH662">
        <v>0</v>
      </c>
      <c r="AI662">
        <v>1</v>
      </c>
      <c r="AJ662">
        <v>1</v>
      </c>
      <c r="AK662">
        <v>1</v>
      </c>
      <c r="AL662">
        <v>1</v>
      </c>
      <c r="AM662">
        <v>0</v>
      </c>
      <c r="AN662">
        <v>0</v>
      </c>
      <c r="AO662">
        <v>0</v>
      </c>
      <c r="AP662">
        <v>1</v>
      </c>
      <c r="AQ662">
        <v>0</v>
      </c>
      <c r="AR662">
        <v>0</v>
      </c>
      <c r="AS662" t="s">
        <v>3</v>
      </c>
      <c r="AT662">
        <v>0.5</v>
      </c>
      <c r="AU662" t="s">
        <v>3</v>
      </c>
      <c r="AV662">
        <v>0</v>
      </c>
      <c r="AW662">
        <v>2</v>
      </c>
      <c r="AX662">
        <v>69734995</v>
      </c>
      <c r="AY662">
        <v>1</v>
      </c>
      <c r="AZ662">
        <v>0</v>
      </c>
      <c r="BA662">
        <v>674</v>
      </c>
      <c r="BB662">
        <v>3</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0</v>
      </c>
      <c r="CV662">
        <v>0</v>
      </c>
      <c r="CW662">
        <v>0</v>
      </c>
      <c r="CX662">
        <f>ROUND(Y662*Source!I685,9)</f>
        <v>0</v>
      </c>
      <c r="CY662">
        <f t="shared" si="302"/>
        <v>1.82</v>
      </c>
      <c r="CZ662">
        <f t="shared" si="303"/>
        <v>1.82</v>
      </c>
      <c r="DA662">
        <f t="shared" si="304"/>
        <v>1</v>
      </c>
      <c r="DB662">
        <f t="shared" si="299"/>
        <v>0.91</v>
      </c>
      <c r="DC662">
        <f t="shared" si="300"/>
        <v>0</v>
      </c>
      <c r="DD662" t="s">
        <v>3</v>
      </c>
      <c r="DE662" t="s">
        <v>3</v>
      </c>
      <c r="DF662">
        <f t="shared" si="301"/>
        <v>0</v>
      </c>
      <c r="DG662">
        <f t="shared" si="296"/>
        <v>0</v>
      </c>
      <c r="DH662">
        <f t="shared" si="297"/>
        <v>0</v>
      </c>
      <c r="DI662">
        <f t="shared" si="295"/>
        <v>0</v>
      </c>
      <c r="DJ662">
        <f t="shared" si="305"/>
        <v>0</v>
      </c>
      <c r="DK662">
        <v>0</v>
      </c>
      <c r="DL662" t="s">
        <v>3</v>
      </c>
      <c r="DM662">
        <v>0</v>
      </c>
      <c r="DN662" t="s">
        <v>3</v>
      </c>
      <c r="DO662">
        <v>0</v>
      </c>
    </row>
    <row r="663" spans="1:119" x14ac:dyDescent="0.2">
      <c r="A663">
        <f>ROW(Source!A685)</f>
        <v>685</v>
      </c>
      <c r="B663">
        <v>69726971</v>
      </c>
      <c r="C663">
        <v>69734975</v>
      </c>
      <c r="D663">
        <v>27373400</v>
      </c>
      <c r="E663">
        <v>1</v>
      </c>
      <c r="F663">
        <v>1</v>
      </c>
      <c r="G663">
        <v>1</v>
      </c>
      <c r="H663">
        <v>3</v>
      </c>
      <c r="I663" t="s">
        <v>72</v>
      </c>
      <c r="J663" t="s">
        <v>269</v>
      </c>
      <c r="K663" t="s">
        <v>73</v>
      </c>
      <c r="L663">
        <v>1346</v>
      </c>
      <c r="N663">
        <v>1009</v>
      </c>
      <c r="O663" t="s">
        <v>68</v>
      </c>
      <c r="P663" t="s">
        <v>68</v>
      </c>
      <c r="Q663">
        <v>1</v>
      </c>
      <c r="W663">
        <v>0</v>
      </c>
      <c r="X663">
        <v>-390679098</v>
      </c>
      <c r="Y663">
        <f t="shared" si="298"/>
        <v>450</v>
      </c>
      <c r="AA663">
        <v>1.38</v>
      </c>
      <c r="AB663">
        <v>0</v>
      </c>
      <c r="AC663">
        <v>0</v>
      </c>
      <c r="AD663">
        <v>0</v>
      </c>
      <c r="AE663">
        <v>1.38</v>
      </c>
      <c r="AF663">
        <v>0</v>
      </c>
      <c r="AG663">
        <v>0</v>
      </c>
      <c r="AH663">
        <v>0</v>
      </c>
      <c r="AI663">
        <v>1</v>
      </c>
      <c r="AJ663">
        <v>1</v>
      </c>
      <c r="AK663">
        <v>1</v>
      </c>
      <c r="AL663">
        <v>1</v>
      </c>
      <c r="AM663">
        <v>0</v>
      </c>
      <c r="AN663">
        <v>0</v>
      </c>
      <c r="AO663">
        <v>0</v>
      </c>
      <c r="AP663">
        <v>1</v>
      </c>
      <c r="AQ663">
        <v>0</v>
      </c>
      <c r="AR663">
        <v>0</v>
      </c>
      <c r="AS663" t="s">
        <v>3</v>
      </c>
      <c r="AT663">
        <v>450</v>
      </c>
      <c r="AU663" t="s">
        <v>3</v>
      </c>
      <c r="AV663">
        <v>0</v>
      </c>
      <c r="AW663">
        <v>2</v>
      </c>
      <c r="AX663">
        <v>69734996</v>
      </c>
      <c r="AY663">
        <v>1</v>
      </c>
      <c r="AZ663">
        <v>0</v>
      </c>
      <c r="BA663">
        <v>675</v>
      </c>
      <c r="BB663">
        <v>3</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0</v>
      </c>
      <c r="CV663">
        <v>0</v>
      </c>
      <c r="CW663">
        <v>0</v>
      </c>
      <c r="CX663">
        <f>ROUND(Y663*Source!I685,9)</f>
        <v>0</v>
      </c>
      <c r="CY663">
        <f t="shared" si="302"/>
        <v>1.38</v>
      </c>
      <c r="CZ663">
        <f t="shared" si="303"/>
        <v>1.38</v>
      </c>
      <c r="DA663">
        <f t="shared" si="304"/>
        <v>1</v>
      </c>
      <c r="DB663">
        <f t="shared" si="299"/>
        <v>621</v>
      </c>
      <c r="DC663">
        <f t="shared" si="300"/>
        <v>0</v>
      </c>
      <c r="DD663" t="s">
        <v>3</v>
      </c>
      <c r="DE663" t="s">
        <v>3</v>
      </c>
      <c r="DF663">
        <f t="shared" si="301"/>
        <v>0</v>
      </c>
      <c r="DG663">
        <f t="shared" si="296"/>
        <v>0</v>
      </c>
      <c r="DH663">
        <f t="shared" si="297"/>
        <v>0</v>
      </c>
      <c r="DI663">
        <f t="shared" si="295"/>
        <v>0</v>
      </c>
      <c r="DJ663">
        <f t="shared" si="305"/>
        <v>0</v>
      </c>
      <c r="DK663">
        <v>0</v>
      </c>
      <c r="DL663" t="s">
        <v>3</v>
      </c>
      <c r="DM663">
        <v>0</v>
      </c>
      <c r="DN663" t="s">
        <v>3</v>
      </c>
      <c r="DO663">
        <v>0</v>
      </c>
    </row>
    <row r="664" spans="1:119" x14ac:dyDescent="0.2">
      <c r="A664">
        <f>ROW(Source!A685)</f>
        <v>685</v>
      </c>
      <c r="B664">
        <v>69726971</v>
      </c>
      <c r="C664">
        <v>69734975</v>
      </c>
      <c r="D664">
        <v>27371596</v>
      </c>
      <c r="E664">
        <v>1</v>
      </c>
      <c r="F664">
        <v>1</v>
      </c>
      <c r="G664">
        <v>1</v>
      </c>
      <c r="H664">
        <v>3</v>
      </c>
      <c r="I664" t="s">
        <v>76</v>
      </c>
      <c r="J664" t="s">
        <v>271</v>
      </c>
      <c r="K664" t="s">
        <v>460</v>
      </c>
      <c r="L664">
        <v>1348</v>
      </c>
      <c r="N664">
        <v>1009</v>
      </c>
      <c r="O664" t="s">
        <v>78</v>
      </c>
      <c r="P664" t="s">
        <v>78</v>
      </c>
      <c r="Q664">
        <v>1000</v>
      </c>
      <c r="W664">
        <v>0</v>
      </c>
      <c r="X664">
        <v>-699302179</v>
      </c>
      <c r="Y664">
        <f t="shared" si="298"/>
        <v>0.05</v>
      </c>
      <c r="AA664">
        <v>6552.07</v>
      </c>
      <c r="AB664">
        <v>0</v>
      </c>
      <c r="AC664">
        <v>0</v>
      </c>
      <c r="AD664">
        <v>0</v>
      </c>
      <c r="AE664">
        <v>6552.07</v>
      </c>
      <c r="AF664">
        <v>0</v>
      </c>
      <c r="AG664">
        <v>0</v>
      </c>
      <c r="AH664">
        <v>0</v>
      </c>
      <c r="AI664">
        <v>1</v>
      </c>
      <c r="AJ664">
        <v>1</v>
      </c>
      <c r="AK664">
        <v>1</v>
      </c>
      <c r="AL664">
        <v>1</v>
      </c>
      <c r="AM664">
        <v>0</v>
      </c>
      <c r="AN664">
        <v>0</v>
      </c>
      <c r="AO664">
        <v>0</v>
      </c>
      <c r="AP664">
        <v>1</v>
      </c>
      <c r="AQ664">
        <v>0</v>
      </c>
      <c r="AR664">
        <v>0</v>
      </c>
      <c r="AS664" t="s">
        <v>3</v>
      </c>
      <c r="AT664">
        <v>0.05</v>
      </c>
      <c r="AU664" t="s">
        <v>3</v>
      </c>
      <c r="AV664">
        <v>0</v>
      </c>
      <c r="AW664">
        <v>2</v>
      </c>
      <c r="AX664">
        <v>69734997</v>
      </c>
      <c r="AY664">
        <v>1</v>
      </c>
      <c r="AZ664">
        <v>0</v>
      </c>
      <c r="BA664">
        <v>676</v>
      </c>
      <c r="BB664">
        <v>3</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CV664">
        <v>0</v>
      </c>
      <c r="CW664">
        <v>0</v>
      </c>
      <c r="CX664">
        <f>ROUND(Y664*Source!I685,9)</f>
        <v>0</v>
      </c>
      <c r="CY664">
        <f t="shared" si="302"/>
        <v>6552.07</v>
      </c>
      <c r="CZ664">
        <f t="shared" si="303"/>
        <v>6552.07</v>
      </c>
      <c r="DA664">
        <f t="shared" si="304"/>
        <v>1</v>
      </c>
      <c r="DB664">
        <f t="shared" si="299"/>
        <v>327.60000000000002</v>
      </c>
      <c r="DC664">
        <f t="shared" si="300"/>
        <v>0</v>
      </c>
      <c r="DD664" t="s">
        <v>3</v>
      </c>
      <c r="DE664" t="s">
        <v>3</v>
      </c>
      <c r="DF664">
        <f t="shared" si="301"/>
        <v>0</v>
      </c>
      <c r="DG664">
        <f t="shared" si="296"/>
        <v>0</v>
      </c>
      <c r="DH664">
        <f t="shared" si="297"/>
        <v>0</v>
      </c>
      <c r="DI664">
        <f t="shared" si="295"/>
        <v>0</v>
      </c>
      <c r="DJ664">
        <f t="shared" si="305"/>
        <v>0</v>
      </c>
      <c r="DK664">
        <v>0</v>
      </c>
      <c r="DL664" t="s">
        <v>3</v>
      </c>
      <c r="DM664">
        <v>0</v>
      </c>
      <c r="DN664" t="s">
        <v>3</v>
      </c>
      <c r="DO664">
        <v>0</v>
      </c>
    </row>
    <row r="665" spans="1:119" x14ac:dyDescent="0.2">
      <c r="A665">
        <f>ROW(Source!A685)</f>
        <v>685</v>
      </c>
      <c r="B665">
        <v>69726971</v>
      </c>
      <c r="C665">
        <v>69734975</v>
      </c>
      <c r="D665">
        <v>27379377</v>
      </c>
      <c r="E665">
        <v>1</v>
      </c>
      <c r="F665">
        <v>1</v>
      </c>
      <c r="G665">
        <v>1</v>
      </c>
      <c r="H665">
        <v>3</v>
      </c>
      <c r="I665" t="s">
        <v>60</v>
      </c>
      <c r="J665" t="s">
        <v>262</v>
      </c>
      <c r="K665" t="s">
        <v>61</v>
      </c>
      <c r="L665">
        <v>61268267</v>
      </c>
      <c r="N665">
        <v>1010</v>
      </c>
      <c r="O665" t="s">
        <v>261</v>
      </c>
      <c r="P665" t="s">
        <v>62</v>
      </c>
      <c r="Q665">
        <v>1</v>
      </c>
      <c r="W665">
        <v>0</v>
      </c>
      <c r="X665">
        <v>1780800926</v>
      </c>
      <c r="Y665">
        <f t="shared" si="298"/>
        <v>800</v>
      </c>
      <c r="AA665">
        <v>0.5</v>
      </c>
      <c r="AB665">
        <v>0</v>
      </c>
      <c r="AC665">
        <v>0</v>
      </c>
      <c r="AD665">
        <v>0</v>
      </c>
      <c r="AE665">
        <v>0.5</v>
      </c>
      <c r="AF665">
        <v>0</v>
      </c>
      <c r="AG665">
        <v>0</v>
      </c>
      <c r="AH665">
        <v>0</v>
      </c>
      <c r="AI665">
        <v>1</v>
      </c>
      <c r="AJ665">
        <v>1</v>
      </c>
      <c r="AK665">
        <v>1</v>
      </c>
      <c r="AL665">
        <v>1</v>
      </c>
      <c r="AM665">
        <v>0</v>
      </c>
      <c r="AN665">
        <v>0</v>
      </c>
      <c r="AO665">
        <v>0</v>
      </c>
      <c r="AP665">
        <v>1</v>
      </c>
      <c r="AQ665">
        <v>0</v>
      </c>
      <c r="AR665">
        <v>0</v>
      </c>
      <c r="AS665" t="s">
        <v>3</v>
      </c>
      <c r="AT665">
        <v>800</v>
      </c>
      <c r="AU665" t="s">
        <v>3</v>
      </c>
      <c r="AV665">
        <v>0</v>
      </c>
      <c r="AW665">
        <v>1</v>
      </c>
      <c r="AX665">
        <v>-1</v>
      </c>
      <c r="AY665">
        <v>0</v>
      </c>
      <c r="AZ665">
        <v>0</v>
      </c>
      <c r="BA665" t="s">
        <v>3</v>
      </c>
      <c r="BB665">
        <v>0</v>
      </c>
      <c r="BC665">
        <v>0</v>
      </c>
      <c r="BD665">
        <v>0</v>
      </c>
      <c r="BE665">
        <v>0</v>
      </c>
      <c r="BF665">
        <v>0</v>
      </c>
      <c r="BG665">
        <v>0</v>
      </c>
      <c r="BH665">
        <v>0</v>
      </c>
      <c r="BI665">
        <v>0</v>
      </c>
      <c r="BJ665">
        <v>0</v>
      </c>
      <c r="BK665">
        <v>0</v>
      </c>
      <c r="BL665">
        <v>0</v>
      </c>
      <c r="BM665">
        <v>0</v>
      </c>
      <c r="BN665">
        <v>0</v>
      </c>
      <c r="BO665">
        <v>0</v>
      </c>
      <c r="BP665">
        <v>0</v>
      </c>
      <c r="BQ665">
        <v>0</v>
      </c>
      <c r="BR665">
        <v>0</v>
      </c>
      <c r="BS665">
        <v>0</v>
      </c>
      <c r="BT665">
        <v>0</v>
      </c>
      <c r="BU665">
        <v>0</v>
      </c>
      <c r="BV665">
        <v>0</v>
      </c>
      <c r="BW665">
        <v>0</v>
      </c>
      <c r="CV665">
        <v>0</v>
      </c>
      <c r="CW665">
        <v>0</v>
      </c>
      <c r="CX665">
        <f>ROUND(Y665*Source!I685,9)</f>
        <v>0</v>
      </c>
      <c r="CY665">
        <f t="shared" si="302"/>
        <v>0.5</v>
      </c>
      <c r="CZ665">
        <f t="shared" si="303"/>
        <v>0.5</v>
      </c>
      <c r="DA665">
        <f t="shared" si="304"/>
        <v>1</v>
      </c>
      <c r="DB665">
        <f t="shared" si="299"/>
        <v>400</v>
      </c>
      <c r="DC665">
        <f t="shared" si="300"/>
        <v>0</v>
      </c>
      <c r="DD665" t="s">
        <v>3</v>
      </c>
      <c r="DE665" t="s">
        <v>3</v>
      </c>
      <c r="DF665">
        <f t="shared" si="301"/>
        <v>0</v>
      </c>
      <c r="DG665">
        <f t="shared" si="296"/>
        <v>0</v>
      </c>
      <c r="DH665">
        <f t="shared" si="297"/>
        <v>0</v>
      </c>
      <c r="DI665">
        <f t="shared" si="295"/>
        <v>0</v>
      </c>
      <c r="DJ665">
        <f t="shared" si="305"/>
        <v>0</v>
      </c>
      <c r="DK665">
        <v>0</v>
      </c>
      <c r="DL665" t="s">
        <v>3</v>
      </c>
      <c r="DM665">
        <v>0</v>
      </c>
      <c r="DN665" t="s">
        <v>3</v>
      </c>
      <c r="DO665">
        <v>0</v>
      </c>
    </row>
    <row r="666" spans="1:119" x14ac:dyDescent="0.2">
      <c r="A666">
        <f>ROW(Source!A685)</f>
        <v>685</v>
      </c>
      <c r="B666">
        <v>69726971</v>
      </c>
      <c r="C666">
        <v>69734975</v>
      </c>
      <c r="D666">
        <v>27416566</v>
      </c>
      <c r="E666">
        <v>1</v>
      </c>
      <c r="F666">
        <v>1</v>
      </c>
      <c r="G666">
        <v>1</v>
      </c>
      <c r="H666">
        <v>3</v>
      </c>
      <c r="I666" t="s">
        <v>82</v>
      </c>
      <c r="J666" t="s">
        <v>194</v>
      </c>
      <c r="K666" t="s">
        <v>83</v>
      </c>
      <c r="L666">
        <v>1339</v>
      </c>
      <c r="N666">
        <v>1007</v>
      </c>
      <c r="O666" t="s">
        <v>40</v>
      </c>
      <c r="P666" t="s">
        <v>40</v>
      </c>
      <c r="Q666">
        <v>1</v>
      </c>
      <c r="W666">
        <v>0</v>
      </c>
      <c r="X666">
        <v>1967222743</v>
      </c>
      <c r="Y666">
        <f t="shared" si="298"/>
        <v>0.1</v>
      </c>
      <c r="AA666">
        <v>7.14</v>
      </c>
      <c r="AB666">
        <v>0</v>
      </c>
      <c r="AC666">
        <v>0</v>
      </c>
      <c r="AD666">
        <v>0</v>
      </c>
      <c r="AE666">
        <v>7.14</v>
      </c>
      <c r="AF666">
        <v>0</v>
      </c>
      <c r="AG666">
        <v>0</v>
      </c>
      <c r="AH666">
        <v>0</v>
      </c>
      <c r="AI666">
        <v>1</v>
      </c>
      <c r="AJ666">
        <v>1</v>
      </c>
      <c r="AK666">
        <v>1</v>
      </c>
      <c r="AL666">
        <v>1</v>
      </c>
      <c r="AM666">
        <v>0</v>
      </c>
      <c r="AN666">
        <v>0</v>
      </c>
      <c r="AO666">
        <v>0</v>
      </c>
      <c r="AP666">
        <v>1</v>
      </c>
      <c r="AQ666">
        <v>0</v>
      </c>
      <c r="AR666">
        <v>0</v>
      </c>
      <c r="AS666" t="s">
        <v>3</v>
      </c>
      <c r="AT666">
        <v>0.1</v>
      </c>
      <c r="AU666" t="s">
        <v>3</v>
      </c>
      <c r="AV666">
        <v>0</v>
      </c>
      <c r="AW666">
        <v>2</v>
      </c>
      <c r="AX666">
        <v>69734998</v>
      </c>
      <c r="AY666">
        <v>1</v>
      </c>
      <c r="AZ666">
        <v>0</v>
      </c>
      <c r="BA666">
        <v>677</v>
      </c>
      <c r="BB666">
        <v>3</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CV666">
        <v>0</v>
      </c>
      <c r="CW666">
        <v>0</v>
      </c>
      <c r="CX666">
        <f>ROUND(Y666*Source!I685,9)</f>
        <v>0</v>
      </c>
      <c r="CY666">
        <f t="shared" si="302"/>
        <v>7.14</v>
      </c>
      <c r="CZ666">
        <f t="shared" si="303"/>
        <v>7.14</v>
      </c>
      <c r="DA666">
        <f t="shared" si="304"/>
        <v>1</v>
      </c>
      <c r="DB666">
        <f t="shared" si="299"/>
        <v>0.71</v>
      </c>
      <c r="DC666">
        <f t="shared" si="300"/>
        <v>0</v>
      </c>
      <c r="DD666" t="s">
        <v>3</v>
      </c>
      <c r="DE666" t="s">
        <v>3</v>
      </c>
      <c r="DF666">
        <f t="shared" si="301"/>
        <v>0</v>
      </c>
      <c r="DG666">
        <f t="shared" si="296"/>
        <v>0</v>
      </c>
      <c r="DH666">
        <f t="shared" si="297"/>
        <v>0</v>
      </c>
      <c r="DI666">
        <f t="shared" si="295"/>
        <v>0</v>
      </c>
      <c r="DJ666">
        <f t="shared" si="305"/>
        <v>0</v>
      </c>
      <c r="DK666">
        <v>0</v>
      </c>
      <c r="DL666" t="s">
        <v>3</v>
      </c>
      <c r="DM666">
        <v>0</v>
      </c>
      <c r="DN666" t="s">
        <v>3</v>
      </c>
      <c r="DO666">
        <v>0</v>
      </c>
    </row>
    <row r="667" spans="1:119" x14ac:dyDescent="0.2">
      <c r="A667">
        <f>ROW(Source!A686)</f>
        <v>686</v>
      </c>
      <c r="B667">
        <v>69726884</v>
      </c>
      <c r="C667">
        <v>69734975</v>
      </c>
      <c r="D667">
        <v>27498693</v>
      </c>
      <c r="E667">
        <v>1</v>
      </c>
      <c r="F667">
        <v>1</v>
      </c>
      <c r="G667">
        <v>1</v>
      </c>
      <c r="H667">
        <v>1</v>
      </c>
      <c r="I667" t="s">
        <v>979</v>
      </c>
      <c r="J667" t="s">
        <v>3</v>
      </c>
      <c r="K667" t="s">
        <v>980</v>
      </c>
      <c r="L667">
        <v>1369</v>
      </c>
      <c r="N667">
        <v>1013</v>
      </c>
      <c r="O667" t="s">
        <v>974</v>
      </c>
      <c r="P667" t="s">
        <v>974</v>
      </c>
      <c r="Q667">
        <v>1</v>
      </c>
      <c r="W667">
        <v>0</v>
      </c>
      <c r="X667">
        <v>-690051356</v>
      </c>
      <c r="Y667">
        <f t="shared" si="298"/>
        <v>119.78</v>
      </c>
      <c r="AA667">
        <v>0</v>
      </c>
      <c r="AB667">
        <v>0</v>
      </c>
      <c r="AC667">
        <v>0</v>
      </c>
      <c r="AD667">
        <v>307.99</v>
      </c>
      <c r="AE667">
        <v>0</v>
      </c>
      <c r="AF667">
        <v>0</v>
      </c>
      <c r="AG667">
        <v>0</v>
      </c>
      <c r="AH667">
        <v>8.82</v>
      </c>
      <c r="AI667">
        <v>1</v>
      </c>
      <c r="AJ667">
        <v>1</v>
      </c>
      <c r="AK667">
        <v>1</v>
      </c>
      <c r="AL667">
        <v>34.92</v>
      </c>
      <c r="AM667">
        <v>5</v>
      </c>
      <c r="AN667">
        <v>0</v>
      </c>
      <c r="AO667">
        <v>1</v>
      </c>
      <c r="AP667">
        <v>0</v>
      </c>
      <c r="AQ667">
        <v>0</v>
      </c>
      <c r="AR667">
        <v>0</v>
      </c>
      <c r="AS667" t="s">
        <v>3</v>
      </c>
      <c r="AT667">
        <v>119.78</v>
      </c>
      <c r="AU667" t="s">
        <v>3</v>
      </c>
      <c r="AV667">
        <v>1</v>
      </c>
      <c r="AW667">
        <v>2</v>
      </c>
      <c r="AX667">
        <v>69734988</v>
      </c>
      <c r="AY667">
        <v>1</v>
      </c>
      <c r="AZ667">
        <v>0</v>
      </c>
      <c r="BA667">
        <v>678</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CU667">
        <f>ROUND(AT667*Source!I686*AH667*AL667,0)</f>
        <v>0</v>
      </c>
      <c r="CV667">
        <f>ROUND(Y667*Source!I686,9)</f>
        <v>0</v>
      </c>
      <c r="CW667">
        <v>0</v>
      </c>
      <c r="CX667">
        <f>ROUND(Y667*Source!I686,9)</f>
        <v>0</v>
      </c>
      <c r="CY667">
        <f>AD667</f>
        <v>307.99</v>
      </c>
      <c r="CZ667">
        <f>AH667</f>
        <v>8.82</v>
      </c>
      <c r="DA667">
        <f>AL667</f>
        <v>34.92</v>
      </c>
      <c r="DB667">
        <f t="shared" si="299"/>
        <v>1056.46</v>
      </c>
      <c r="DC667">
        <f t="shared" si="300"/>
        <v>0</v>
      </c>
      <c r="DD667" t="s">
        <v>3</v>
      </c>
      <c r="DE667" t="s">
        <v>3</v>
      </c>
      <c r="DF667">
        <f t="shared" si="301"/>
        <v>0</v>
      </c>
      <c r="DG667">
        <f t="shared" si="296"/>
        <v>0</v>
      </c>
      <c r="DH667">
        <f t="shared" si="297"/>
        <v>0</v>
      </c>
      <c r="DI667">
        <f>ROUND(ROUND(AH667*AL667,0)*CX667,0)</f>
        <v>0</v>
      </c>
      <c r="DJ667">
        <f>DI667</f>
        <v>0</v>
      </c>
      <c r="DK667">
        <v>0</v>
      </c>
      <c r="DL667" t="s">
        <v>3</v>
      </c>
      <c r="DM667">
        <v>0</v>
      </c>
      <c r="DN667" t="s">
        <v>3</v>
      </c>
      <c r="DO667">
        <v>0</v>
      </c>
    </row>
    <row r="668" spans="1:119" x14ac:dyDescent="0.2">
      <c r="A668">
        <f>ROW(Source!A686)</f>
        <v>686</v>
      </c>
      <c r="B668">
        <v>69726884</v>
      </c>
      <c r="C668">
        <v>69734975</v>
      </c>
      <c r="D668">
        <v>121548</v>
      </c>
      <c r="E668">
        <v>1</v>
      </c>
      <c r="F668">
        <v>1</v>
      </c>
      <c r="G668">
        <v>1</v>
      </c>
      <c r="H668">
        <v>1</v>
      </c>
      <c r="I668" t="s">
        <v>36</v>
      </c>
      <c r="J668" t="s">
        <v>3</v>
      </c>
      <c r="K668" t="s">
        <v>981</v>
      </c>
      <c r="L668">
        <v>608254</v>
      </c>
      <c r="N668">
        <v>1013</v>
      </c>
      <c r="O668" t="s">
        <v>982</v>
      </c>
      <c r="P668" t="s">
        <v>982</v>
      </c>
      <c r="Q668">
        <v>1</v>
      </c>
      <c r="W668">
        <v>0</v>
      </c>
      <c r="X668">
        <v>-185737400</v>
      </c>
      <c r="Y668">
        <f t="shared" si="298"/>
        <v>4.22</v>
      </c>
      <c r="AA668">
        <v>0</v>
      </c>
      <c r="AB668">
        <v>0</v>
      </c>
      <c r="AC668">
        <v>0</v>
      </c>
      <c r="AD668">
        <v>0</v>
      </c>
      <c r="AE668">
        <v>0</v>
      </c>
      <c r="AF668">
        <v>0</v>
      </c>
      <c r="AG668">
        <v>0</v>
      </c>
      <c r="AH668">
        <v>0</v>
      </c>
      <c r="AI668">
        <v>1</v>
      </c>
      <c r="AJ668">
        <v>1</v>
      </c>
      <c r="AK668">
        <v>19.8</v>
      </c>
      <c r="AL668">
        <v>1</v>
      </c>
      <c r="AM668">
        <v>5</v>
      </c>
      <c r="AN668">
        <v>0</v>
      </c>
      <c r="AO668">
        <v>1</v>
      </c>
      <c r="AP668">
        <v>0</v>
      </c>
      <c r="AQ668">
        <v>0</v>
      </c>
      <c r="AR668">
        <v>0</v>
      </c>
      <c r="AS668" t="s">
        <v>3</v>
      </c>
      <c r="AT668">
        <v>4.22</v>
      </c>
      <c r="AU668" t="s">
        <v>3</v>
      </c>
      <c r="AV668">
        <v>2</v>
      </c>
      <c r="AW668">
        <v>2</v>
      </c>
      <c r="AX668">
        <v>69734989</v>
      </c>
      <c r="AY668">
        <v>1</v>
      </c>
      <c r="AZ668">
        <v>0</v>
      </c>
      <c r="BA668">
        <v>679</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v>0</v>
      </c>
      <c r="CV668">
        <v>0</v>
      </c>
      <c r="CW668">
        <v>0</v>
      </c>
      <c r="CX668">
        <f>ROUND(Y668*Source!I686,9)</f>
        <v>0</v>
      </c>
      <c r="CY668">
        <f>AD668</f>
        <v>0</v>
      </c>
      <c r="CZ668">
        <f>AH668</f>
        <v>0</v>
      </c>
      <c r="DA668">
        <f>AL668</f>
        <v>1</v>
      </c>
      <c r="DB668">
        <f t="shared" si="299"/>
        <v>0</v>
      </c>
      <c r="DC668">
        <f t="shared" si="300"/>
        <v>0</v>
      </c>
      <c r="DD668" t="s">
        <v>3</v>
      </c>
      <c r="DE668" t="s">
        <v>3</v>
      </c>
      <c r="DF668">
        <f t="shared" si="301"/>
        <v>0</v>
      </c>
      <c r="DG668">
        <f t="shared" si="296"/>
        <v>0</v>
      </c>
      <c r="DH668">
        <f>ROUND(ROUND(AG668*AK668,0)*CX668,0)</f>
        <v>0</v>
      </c>
      <c r="DI668">
        <f t="shared" ref="DI668:DI682" si="306">ROUND(ROUND(AH668,0)*CX668,0)</f>
        <v>0</v>
      </c>
      <c r="DJ668">
        <f>DI668</f>
        <v>0</v>
      </c>
      <c r="DK668">
        <v>0</v>
      </c>
      <c r="DL668" t="s">
        <v>3</v>
      </c>
      <c r="DM668">
        <v>0</v>
      </c>
      <c r="DN668" t="s">
        <v>3</v>
      </c>
      <c r="DO668">
        <v>0</v>
      </c>
    </row>
    <row r="669" spans="1:119" x14ac:dyDescent="0.2">
      <c r="A669">
        <f>ROW(Source!A686)</f>
        <v>686</v>
      </c>
      <c r="B669">
        <v>69726884</v>
      </c>
      <c r="C669">
        <v>69734975</v>
      </c>
      <c r="D669">
        <v>27439571</v>
      </c>
      <c r="E669">
        <v>1</v>
      </c>
      <c r="F669">
        <v>1</v>
      </c>
      <c r="G669">
        <v>1</v>
      </c>
      <c r="H669">
        <v>2</v>
      </c>
      <c r="I669" t="s">
        <v>983</v>
      </c>
      <c r="J669" t="s">
        <v>984</v>
      </c>
      <c r="K669" t="s">
        <v>985</v>
      </c>
      <c r="L669">
        <v>1368</v>
      </c>
      <c r="N669">
        <v>1011</v>
      </c>
      <c r="O669" t="s">
        <v>978</v>
      </c>
      <c r="P669" t="s">
        <v>978</v>
      </c>
      <c r="Q669">
        <v>1</v>
      </c>
      <c r="W669">
        <v>0</v>
      </c>
      <c r="X669">
        <v>1462286705</v>
      </c>
      <c r="Y669">
        <f t="shared" si="298"/>
        <v>0.36</v>
      </c>
      <c r="AA669">
        <v>0</v>
      </c>
      <c r="AB669">
        <v>822.31</v>
      </c>
      <c r="AC669">
        <v>200.77</v>
      </c>
      <c r="AD669">
        <v>0</v>
      </c>
      <c r="AE669">
        <v>0</v>
      </c>
      <c r="AF669">
        <v>88.42</v>
      </c>
      <c r="AG669">
        <v>10.14</v>
      </c>
      <c r="AH669">
        <v>0</v>
      </c>
      <c r="AI669">
        <v>1</v>
      </c>
      <c r="AJ669">
        <v>9.3000000000000007</v>
      </c>
      <c r="AK669">
        <v>19.8</v>
      </c>
      <c r="AL669">
        <v>1</v>
      </c>
      <c r="AM669">
        <v>5</v>
      </c>
      <c r="AN669">
        <v>0</v>
      </c>
      <c r="AO669">
        <v>1</v>
      </c>
      <c r="AP669">
        <v>0</v>
      </c>
      <c r="AQ669">
        <v>0</v>
      </c>
      <c r="AR669">
        <v>0</v>
      </c>
      <c r="AS669" t="s">
        <v>3</v>
      </c>
      <c r="AT669">
        <v>0.36</v>
      </c>
      <c r="AU669" t="s">
        <v>3</v>
      </c>
      <c r="AV669">
        <v>0</v>
      </c>
      <c r="AW669">
        <v>2</v>
      </c>
      <c r="AX669">
        <v>69734990</v>
      </c>
      <c r="AY669">
        <v>1</v>
      </c>
      <c r="AZ669">
        <v>0</v>
      </c>
      <c r="BA669">
        <v>680</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0</v>
      </c>
      <c r="CV669">
        <v>0</v>
      </c>
      <c r="CW669">
        <f>ROUND(Y669*Source!I686*DO669,9)</f>
        <v>0</v>
      </c>
      <c r="CX669">
        <f>ROUND(Y669*Source!I686,9)</f>
        <v>0</v>
      </c>
      <c r="CY669">
        <f>AB669</f>
        <v>822.31</v>
      </c>
      <c r="CZ669">
        <f>AF669</f>
        <v>88.42</v>
      </c>
      <c r="DA669">
        <f>AJ669</f>
        <v>9.3000000000000007</v>
      </c>
      <c r="DB669">
        <f t="shared" si="299"/>
        <v>31.83</v>
      </c>
      <c r="DC669">
        <f t="shared" si="300"/>
        <v>3.65</v>
      </c>
      <c r="DD669" t="s">
        <v>3</v>
      </c>
      <c r="DE669" t="s">
        <v>3</v>
      </c>
      <c r="DF669">
        <f t="shared" si="301"/>
        <v>0</v>
      </c>
      <c r="DG669">
        <f>ROUND(ROUND(AF669*AJ669,0)*CX669,0)</f>
        <v>0</v>
      </c>
      <c r="DH669">
        <f>ROUND(ROUND(AG669*AK669,0)*CX669,0)</f>
        <v>0</v>
      </c>
      <c r="DI669">
        <f t="shared" si="306"/>
        <v>0</v>
      </c>
      <c r="DJ669">
        <f>DG669</f>
        <v>0</v>
      </c>
      <c r="DK669">
        <v>0</v>
      </c>
      <c r="DL669" t="s">
        <v>3</v>
      </c>
      <c r="DM669">
        <v>0</v>
      </c>
      <c r="DN669" t="s">
        <v>3</v>
      </c>
      <c r="DO669">
        <v>0</v>
      </c>
    </row>
    <row r="670" spans="1:119" x14ac:dyDescent="0.2">
      <c r="A670">
        <f>ROW(Source!A686)</f>
        <v>686</v>
      </c>
      <c r="B670">
        <v>69726884</v>
      </c>
      <c r="C670">
        <v>69734975</v>
      </c>
      <c r="D670">
        <v>27439630</v>
      </c>
      <c r="E670">
        <v>1</v>
      </c>
      <c r="F670">
        <v>1</v>
      </c>
      <c r="G670">
        <v>1</v>
      </c>
      <c r="H670">
        <v>2</v>
      </c>
      <c r="I670" t="s">
        <v>986</v>
      </c>
      <c r="J670" t="s">
        <v>987</v>
      </c>
      <c r="K670" t="s">
        <v>988</v>
      </c>
      <c r="L670">
        <v>1368</v>
      </c>
      <c r="N670">
        <v>1011</v>
      </c>
      <c r="O670" t="s">
        <v>978</v>
      </c>
      <c r="P670" t="s">
        <v>978</v>
      </c>
      <c r="Q670">
        <v>1</v>
      </c>
      <c r="W670">
        <v>0</v>
      </c>
      <c r="X670">
        <v>-72110300</v>
      </c>
      <c r="Y670">
        <f t="shared" si="298"/>
        <v>2.2999999999999998</v>
      </c>
      <c r="AA670">
        <v>0</v>
      </c>
      <c r="AB670">
        <v>290.81</v>
      </c>
      <c r="AC670">
        <v>269.48</v>
      </c>
      <c r="AD670">
        <v>0</v>
      </c>
      <c r="AE670">
        <v>0</v>
      </c>
      <c r="AF670">
        <v>31.27</v>
      </c>
      <c r="AG670">
        <v>13.61</v>
      </c>
      <c r="AH670">
        <v>0</v>
      </c>
      <c r="AI670">
        <v>1</v>
      </c>
      <c r="AJ670">
        <v>9.3000000000000007</v>
      </c>
      <c r="AK670">
        <v>19.8</v>
      </c>
      <c r="AL670">
        <v>1</v>
      </c>
      <c r="AM670">
        <v>5</v>
      </c>
      <c r="AN670">
        <v>0</v>
      </c>
      <c r="AO670">
        <v>1</v>
      </c>
      <c r="AP670">
        <v>0</v>
      </c>
      <c r="AQ670">
        <v>0</v>
      </c>
      <c r="AR670">
        <v>0</v>
      </c>
      <c r="AS670" t="s">
        <v>3</v>
      </c>
      <c r="AT670">
        <v>2.2999999999999998</v>
      </c>
      <c r="AU670" t="s">
        <v>3</v>
      </c>
      <c r="AV670">
        <v>0</v>
      </c>
      <c r="AW670">
        <v>2</v>
      </c>
      <c r="AX670">
        <v>69734991</v>
      </c>
      <c r="AY670">
        <v>1</v>
      </c>
      <c r="AZ670">
        <v>0</v>
      </c>
      <c r="BA670">
        <v>681</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CV670">
        <v>0</v>
      </c>
      <c r="CW670">
        <f>ROUND(Y670*Source!I686*DO670,9)</f>
        <v>0</v>
      </c>
      <c r="CX670">
        <f>ROUND(Y670*Source!I686,9)</f>
        <v>0</v>
      </c>
      <c r="CY670">
        <f>AB670</f>
        <v>290.81</v>
      </c>
      <c r="CZ670">
        <f>AF670</f>
        <v>31.27</v>
      </c>
      <c r="DA670">
        <f>AJ670</f>
        <v>9.3000000000000007</v>
      </c>
      <c r="DB670">
        <f t="shared" si="299"/>
        <v>71.92</v>
      </c>
      <c r="DC670">
        <f t="shared" si="300"/>
        <v>31.3</v>
      </c>
      <c r="DD670" t="s">
        <v>3</v>
      </c>
      <c r="DE670" t="s">
        <v>3</v>
      </c>
      <c r="DF670">
        <f t="shared" si="301"/>
        <v>0</v>
      </c>
      <c r="DG670">
        <f>ROUND(ROUND(AF670*AJ670,0)*CX670,0)</f>
        <v>0</v>
      </c>
      <c r="DH670">
        <f>ROUND(ROUND(AG670*AK670,0)*CX670,0)</f>
        <v>0</v>
      </c>
      <c r="DI670">
        <f t="shared" si="306"/>
        <v>0</v>
      </c>
      <c r="DJ670">
        <f>DG670</f>
        <v>0</v>
      </c>
      <c r="DK670">
        <v>0</v>
      </c>
      <c r="DL670" t="s">
        <v>3</v>
      </c>
      <c r="DM670">
        <v>0</v>
      </c>
      <c r="DN670" t="s">
        <v>3</v>
      </c>
      <c r="DO670">
        <v>0</v>
      </c>
    </row>
    <row r="671" spans="1:119" x14ac:dyDescent="0.2">
      <c r="A671">
        <f>ROW(Source!A686)</f>
        <v>686</v>
      </c>
      <c r="B671">
        <v>69726884</v>
      </c>
      <c r="C671">
        <v>69734975</v>
      </c>
      <c r="D671">
        <v>27440032</v>
      </c>
      <c r="E671">
        <v>1</v>
      </c>
      <c r="F671">
        <v>1</v>
      </c>
      <c r="G671">
        <v>1</v>
      </c>
      <c r="H671">
        <v>2</v>
      </c>
      <c r="I671" t="s">
        <v>989</v>
      </c>
      <c r="J671" t="s">
        <v>990</v>
      </c>
      <c r="K671" t="s">
        <v>991</v>
      </c>
      <c r="L671">
        <v>1368</v>
      </c>
      <c r="N671">
        <v>1011</v>
      </c>
      <c r="O671" t="s">
        <v>978</v>
      </c>
      <c r="P671" t="s">
        <v>978</v>
      </c>
      <c r="Q671">
        <v>1</v>
      </c>
      <c r="W671">
        <v>0</v>
      </c>
      <c r="X671">
        <v>864476657</v>
      </c>
      <c r="Y671">
        <f t="shared" si="298"/>
        <v>1.56</v>
      </c>
      <c r="AA671">
        <v>0</v>
      </c>
      <c r="AB671">
        <v>115.6</v>
      </c>
      <c r="AC671">
        <v>200.77</v>
      </c>
      <c r="AD671">
        <v>0</v>
      </c>
      <c r="AE671">
        <v>0</v>
      </c>
      <c r="AF671">
        <v>12.43</v>
      </c>
      <c r="AG671">
        <v>10.14</v>
      </c>
      <c r="AH671">
        <v>0</v>
      </c>
      <c r="AI671">
        <v>1</v>
      </c>
      <c r="AJ671">
        <v>9.3000000000000007</v>
      </c>
      <c r="AK671">
        <v>19.8</v>
      </c>
      <c r="AL671">
        <v>1</v>
      </c>
      <c r="AM671">
        <v>5</v>
      </c>
      <c r="AN671">
        <v>0</v>
      </c>
      <c r="AO671">
        <v>1</v>
      </c>
      <c r="AP671">
        <v>0</v>
      </c>
      <c r="AQ671">
        <v>0</v>
      </c>
      <c r="AR671">
        <v>0</v>
      </c>
      <c r="AS671" t="s">
        <v>3</v>
      </c>
      <c r="AT671">
        <v>1.56</v>
      </c>
      <c r="AU671" t="s">
        <v>3</v>
      </c>
      <c r="AV671">
        <v>0</v>
      </c>
      <c r="AW671">
        <v>2</v>
      </c>
      <c r="AX671">
        <v>69734992</v>
      </c>
      <c r="AY671">
        <v>1</v>
      </c>
      <c r="AZ671">
        <v>0</v>
      </c>
      <c r="BA671">
        <v>682</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CV671">
        <v>0</v>
      </c>
      <c r="CW671">
        <f>ROUND(Y671*Source!I686*DO671,9)</f>
        <v>0</v>
      </c>
      <c r="CX671">
        <f>ROUND(Y671*Source!I686,9)</f>
        <v>0</v>
      </c>
      <c r="CY671">
        <f>AB671</f>
        <v>115.6</v>
      </c>
      <c r="CZ671">
        <f>AF671</f>
        <v>12.43</v>
      </c>
      <c r="DA671">
        <f>AJ671</f>
        <v>9.3000000000000007</v>
      </c>
      <c r="DB671">
        <f t="shared" si="299"/>
        <v>19.39</v>
      </c>
      <c r="DC671">
        <f t="shared" si="300"/>
        <v>15.82</v>
      </c>
      <c r="DD671" t="s">
        <v>3</v>
      </c>
      <c r="DE671" t="s">
        <v>3</v>
      </c>
      <c r="DF671">
        <f t="shared" si="301"/>
        <v>0</v>
      </c>
      <c r="DG671">
        <f>ROUND(ROUND(AF671*AJ671,0)*CX671,0)</f>
        <v>0</v>
      </c>
      <c r="DH671">
        <f>ROUND(ROUND(AG671*AK671,0)*CX671,0)</f>
        <v>0</v>
      </c>
      <c r="DI671">
        <f t="shared" si="306"/>
        <v>0</v>
      </c>
      <c r="DJ671">
        <f>DG671</f>
        <v>0</v>
      </c>
      <c r="DK671">
        <v>0</v>
      </c>
      <c r="DL671" t="s">
        <v>3</v>
      </c>
      <c r="DM671">
        <v>0</v>
      </c>
      <c r="DN671" t="s">
        <v>3</v>
      </c>
      <c r="DO671">
        <v>0</v>
      </c>
    </row>
    <row r="672" spans="1:119" x14ac:dyDescent="0.2">
      <c r="A672">
        <f>ROW(Source!A686)</f>
        <v>686</v>
      </c>
      <c r="B672">
        <v>69726884</v>
      </c>
      <c r="C672">
        <v>69734975</v>
      </c>
      <c r="D672">
        <v>27441327</v>
      </c>
      <c r="E672">
        <v>1</v>
      </c>
      <c r="F672">
        <v>1</v>
      </c>
      <c r="G672">
        <v>1</v>
      </c>
      <c r="H672">
        <v>2</v>
      </c>
      <c r="I672" t="s">
        <v>975</v>
      </c>
      <c r="J672" t="s">
        <v>976</v>
      </c>
      <c r="K672" t="s">
        <v>977</v>
      </c>
      <c r="L672">
        <v>1368</v>
      </c>
      <c r="N672">
        <v>1011</v>
      </c>
      <c r="O672" t="s">
        <v>978</v>
      </c>
      <c r="P672" t="s">
        <v>978</v>
      </c>
      <c r="Q672">
        <v>1</v>
      </c>
      <c r="W672">
        <v>0</v>
      </c>
      <c r="X672">
        <v>-1583389094</v>
      </c>
      <c r="Y672">
        <f t="shared" si="298"/>
        <v>0.28000000000000003</v>
      </c>
      <c r="AA672">
        <v>0</v>
      </c>
      <c r="AB672">
        <v>868.34</v>
      </c>
      <c r="AC672">
        <v>231.46</v>
      </c>
      <c r="AD672">
        <v>0</v>
      </c>
      <c r="AE672">
        <v>0</v>
      </c>
      <c r="AF672">
        <v>93.37</v>
      </c>
      <c r="AG672">
        <v>11.69</v>
      </c>
      <c r="AH672">
        <v>0</v>
      </c>
      <c r="AI672">
        <v>1</v>
      </c>
      <c r="AJ672">
        <v>9.3000000000000007</v>
      </c>
      <c r="AK672">
        <v>19.8</v>
      </c>
      <c r="AL672">
        <v>1</v>
      </c>
      <c r="AM672">
        <v>5</v>
      </c>
      <c r="AN672">
        <v>0</v>
      </c>
      <c r="AO672">
        <v>1</v>
      </c>
      <c r="AP672">
        <v>0</v>
      </c>
      <c r="AQ672">
        <v>0</v>
      </c>
      <c r="AR672">
        <v>0</v>
      </c>
      <c r="AS672" t="s">
        <v>3</v>
      </c>
      <c r="AT672">
        <v>0.28000000000000003</v>
      </c>
      <c r="AU672" t="s">
        <v>3</v>
      </c>
      <c r="AV672">
        <v>0</v>
      </c>
      <c r="AW672">
        <v>2</v>
      </c>
      <c r="AX672">
        <v>69734993</v>
      </c>
      <c r="AY672">
        <v>1</v>
      </c>
      <c r="AZ672">
        <v>0</v>
      </c>
      <c r="BA672">
        <v>683</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CV672">
        <v>0</v>
      </c>
      <c r="CW672">
        <f>ROUND(Y672*Source!I686*DO672,9)</f>
        <v>0</v>
      </c>
      <c r="CX672">
        <f>ROUND(Y672*Source!I686,9)</f>
        <v>0</v>
      </c>
      <c r="CY672">
        <f>AB672</f>
        <v>868.34</v>
      </c>
      <c r="CZ672">
        <f>AF672</f>
        <v>93.37</v>
      </c>
      <c r="DA672">
        <f>AJ672</f>
        <v>9.3000000000000007</v>
      </c>
      <c r="DB672">
        <f t="shared" si="299"/>
        <v>26.14</v>
      </c>
      <c r="DC672">
        <f t="shared" si="300"/>
        <v>3.27</v>
      </c>
      <c r="DD672" t="s">
        <v>3</v>
      </c>
      <c r="DE672" t="s">
        <v>3</v>
      </c>
      <c r="DF672">
        <f t="shared" si="301"/>
        <v>0</v>
      </c>
      <c r="DG672">
        <f>ROUND(ROUND(AF672*AJ672,0)*CX672,0)</f>
        <v>0</v>
      </c>
      <c r="DH672">
        <f>ROUND(ROUND(AG672*AK672,0)*CX672,0)</f>
        <v>0</v>
      </c>
      <c r="DI672">
        <f t="shared" si="306"/>
        <v>0</v>
      </c>
      <c r="DJ672">
        <f>DG672</f>
        <v>0</v>
      </c>
      <c r="DK672">
        <v>0</v>
      </c>
      <c r="DL672" t="s">
        <v>3</v>
      </c>
      <c r="DM672">
        <v>0</v>
      </c>
      <c r="DN672" t="s">
        <v>3</v>
      </c>
      <c r="DO672">
        <v>0</v>
      </c>
    </row>
    <row r="673" spans="1:119" x14ac:dyDescent="0.2">
      <c r="A673">
        <f>ROW(Source!A686)</f>
        <v>686</v>
      </c>
      <c r="B673">
        <v>69726884</v>
      </c>
      <c r="C673">
        <v>69734975</v>
      </c>
      <c r="D673">
        <v>27373906</v>
      </c>
      <c r="E673">
        <v>1</v>
      </c>
      <c r="F673">
        <v>1</v>
      </c>
      <c r="G673">
        <v>1</v>
      </c>
      <c r="H673">
        <v>3</v>
      </c>
      <c r="I673" t="s">
        <v>54</v>
      </c>
      <c r="J673" t="s">
        <v>265</v>
      </c>
      <c r="K673" t="s">
        <v>456</v>
      </c>
      <c r="L673">
        <v>1327</v>
      </c>
      <c r="N673">
        <v>1005</v>
      </c>
      <c r="O673" t="s">
        <v>56</v>
      </c>
      <c r="P673" t="s">
        <v>56</v>
      </c>
      <c r="Q673">
        <v>1</v>
      </c>
      <c r="W673">
        <v>0</v>
      </c>
      <c r="X673">
        <v>-1561678119</v>
      </c>
      <c r="Y673">
        <f t="shared" si="298"/>
        <v>102</v>
      </c>
      <c r="AA673">
        <v>965</v>
      </c>
      <c r="AB673">
        <v>0</v>
      </c>
      <c r="AC673">
        <v>0</v>
      </c>
      <c r="AD673">
        <v>0</v>
      </c>
      <c r="AE673">
        <v>133.46</v>
      </c>
      <c r="AF673">
        <v>0</v>
      </c>
      <c r="AG673">
        <v>0</v>
      </c>
      <c r="AH673">
        <v>0</v>
      </c>
      <c r="AI673">
        <v>7.56</v>
      </c>
      <c r="AJ673">
        <v>1</v>
      </c>
      <c r="AK673">
        <v>1</v>
      </c>
      <c r="AL673">
        <v>1</v>
      </c>
      <c r="AM673">
        <v>0</v>
      </c>
      <c r="AN673">
        <v>0</v>
      </c>
      <c r="AO673">
        <v>0</v>
      </c>
      <c r="AP673">
        <v>1</v>
      </c>
      <c r="AQ673">
        <v>0</v>
      </c>
      <c r="AR673">
        <v>0</v>
      </c>
      <c r="AS673" t="s">
        <v>3</v>
      </c>
      <c r="AT673">
        <v>102</v>
      </c>
      <c r="AU673" t="s">
        <v>3</v>
      </c>
      <c r="AV673">
        <v>0</v>
      </c>
      <c r="AW673">
        <v>2</v>
      </c>
      <c r="AX673">
        <v>69734994</v>
      </c>
      <c r="AY673">
        <v>1</v>
      </c>
      <c r="AZ673">
        <v>16384</v>
      </c>
      <c r="BA673">
        <v>684</v>
      </c>
      <c r="BB673">
        <v>3</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CV673">
        <v>0</v>
      </c>
      <c r="CW673">
        <v>0</v>
      </c>
      <c r="CX673">
        <f>ROUND(Y673*Source!I686,9)</f>
        <v>0</v>
      </c>
      <c r="CY673">
        <f t="shared" ref="CY673:CY678" si="307">AA673</f>
        <v>965</v>
      </c>
      <c r="CZ673">
        <f t="shared" ref="CZ673:CZ678" si="308">AE673</f>
        <v>133.46</v>
      </c>
      <c r="DA673">
        <f t="shared" ref="DA673:DA678" si="309">AI673</f>
        <v>7.56</v>
      </c>
      <c r="DB673">
        <f t="shared" si="299"/>
        <v>13612.92</v>
      </c>
      <c r="DC673">
        <f t="shared" si="300"/>
        <v>0</v>
      </c>
      <c r="DD673" t="s">
        <v>3</v>
      </c>
      <c r="DE673" t="s">
        <v>3</v>
      </c>
      <c r="DF673">
        <f t="shared" ref="DF673:DF678" si="310">ROUND(ROUND(AE673*AI673,0)*CX673,0)</f>
        <v>0</v>
      </c>
      <c r="DG673">
        <f t="shared" ref="DG673:DG683" si="311">ROUND(ROUND(AF673,0)*CX673,0)</f>
        <v>0</v>
      </c>
      <c r="DH673">
        <f t="shared" ref="DH673:DH683" si="312">ROUND(ROUND(AG673,0)*CX673,0)</f>
        <v>0</v>
      </c>
      <c r="DI673">
        <f t="shared" si="306"/>
        <v>0</v>
      </c>
      <c r="DJ673">
        <f t="shared" ref="DJ673:DJ678" si="313">DF673</f>
        <v>0</v>
      </c>
      <c r="DK673">
        <v>0</v>
      </c>
      <c r="DL673" t="s">
        <v>3</v>
      </c>
      <c r="DM673">
        <v>0</v>
      </c>
      <c r="DN673" t="s">
        <v>3</v>
      </c>
      <c r="DO673">
        <v>0</v>
      </c>
    </row>
    <row r="674" spans="1:119" x14ac:dyDescent="0.2">
      <c r="A674">
        <f>ROW(Source!A686)</f>
        <v>686</v>
      </c>
      <c r="B674">
        <v>69726884</v>
      </c>
      <c r="C674">
        <v>69734975</v>
      </c>
      <c r="D674">
        <v>27371543</v>
      </c>
      <c r="E674">
        <v>1</v>
      </c>
      <c r="F674">
        <v>1</v>
      </c>
      <c r="G674">
        <v>1</v>
      </c>
      <c r="H674">
        <v>3</v>
      </c>
      <c r="I674" t="s">
        <v>66</v>
      </c>
      <c r="J674" t="s">
        <v>267</v>
      </c>
      <c r="K674" t="s">
        <v>67</v>
      </c>
      <c r="L674">
        <v>1346</v>
      </c>
      <c r="N674">
        <v>1009</v>
      </c>
      <c r="O674" t="s">
        <v>68</v>
      </c>
      <c r="P674" t="s">
        <v>68</v>
      </c>
      <c r="Q674">
        <v>1</v>
      </c>
      <c r="W674">
        <v>0</v>
      </c>
      <c r="X674">
        <v>-2014069362</v>
      </c>
      <c r="Y674">
        <f t="shared" si="298"/>
        <v>0.5</v>
      </c>
      <c r="AA674">
        <v>31</v>
      </c>
      <c r="AB674">
        <v>0</v>
      </c>
      <c r="AC674">
        <v>0</v>
      </c>
      <c r="AD674">
        <v>0</v>
      </c>
      <c r="AE674">
        <v>4.2799999999999994</v>
      </c>
      <c r="AF674">
        <v>0</v>
      </c>
      <c r="AG674">
        <v>0</v>
      </c>
      <c r="AH674">
        <v>0</v>
      </c>
      <c r="AI674">
        <v>7.56</v>
      </c>
      <c r="AJ674">
        <v>1</v>
      </c>
      <c r="AK674">
        <v>1</v>
      </c>
      <c r="AL674">
        <v>1</v>
      </c>
      <c r="AM674">
        <v>0</v>
      </c>
      <c r="AN674">
        <v>0</v>
      </c>
      <c r="AO674">
        <v>0</v>
      </c>
      <c r="AP674">
        <v>1</v>
      </c>
      <c r="AQ674">
        <v>0</v>
      </c>
      <c r="AR674">
        <v>0</v>
      </c>
      <c r="AS674" t="s">
        <v>3</v>
      </c>
      <c r="AT674">
        <v>0.5</v>
      </c>
      <c r="AU674" t="s">
        <v>3</v>
      </c>
      <c r="AV674">
        <v>0</v>
      </c>
      <c r="AW674">
        <v>2</v>
      </c>
      <c r="AX674">
        <v>69734995</v>
      </c>
      <c r="AY674">
        <v>1</v>
      </c>
      <c r="AZ674">
        <v>16384</v>
      </c>
      <c r="BA674">
        <v>685</v>
      </c>
      <c r="BB674">
        <v>3</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CV674">
        <v>0</v>
      </c>
      <c r="CW674">
        <v>0</v>
      </c>
      <c r="CX674">
        <f>ROUND(Y674*Source!I686,9)</f>
        <v>0</v>
      </c>
      <c r="CY674">
        <f t="shared" si="307"/>
        <v>31</v>
      </c>
      <c r="CZ674">
        <f t="shared" si="308"/>
        <v>4.2799999999999994</v>
      </c>
      <c r="DA674">
        <f t="shared" si="309"/>
        <v>7.56</v>
      </c>
      <c r="DB674">
        <f t="shared" si="299"/>
        <v>2.14</v>
      </c>
      <c r="DC674">
        <f t="shared" si="300"/>
        <v>0</v>
      </c>
      <c r="DD674" t="s">
        <v>3</v>
      </c>
      <c r="DE674" t="s">
        <v>3</v>
      </c>
      <c r="DF674">
        <f t="shared" si="310"/>
        <v>0</v>
      </c>
      <c r="DG674">
        <f t="shared" si="311"/>
        <v>0</v>
      </c>
      <c r="DH674">
        <f t="shared" si="312"/>
        <v>0</v>
      </c>
      <c r="DI674">
        <f t="shared" si="306"/>
        <v>0</v>
      </c>
      <c r="DJ674">
        <f t="shared" si="313"/>
        <v>0</v>
      </c>
      <c r="DK674">
        <v>0</v>
      </c>
      <c r="DL674" t="s">
        <v>3</v>
      </c>
      <c r="DM674">
        <v>0</v>
      </c>
      <c r="DN674" t="s">
        <v>3</v>
      </c>
      <c r="DO674">
        <v>0</v>
      </c>
    </row>
    <row r="675" spans="1:119" x14ac:dyDescent="0.2">
      <c r="A675">
        <f>ROW(Source!A686)</f>
        <v>686</v>
      </c>
      <c r="B675">
        <v>69726884</v>
      </c>
      <c r="C675">
        <v>69734975</v>
      </c>
      <c r="D675">
        <v>27373400</v>
      </c>
      <c r="E675">
        <v>1</v>
      </c>
      <c r="F675">
        <v>1</v>
      </c>
      <c r="G675">
        <v>1</v>
      </c>
      <c r="H675">
        <v>3</v>
      </c>
      <c r="I675" t="s">
        <v>72</v>
      </c>
      <c r="J675" t="s">
        <v>269</v>
      </c>
      <c r="K675" t="s">
        <v>73</v>
      </c>
      <c r="L675">
        <v>1346</v>
      </c>
      <c r="N675">
        <v>1009</v>
      </c>
      <c r="O675" t="s">
        <v>68</v>
      </c>
      <c r="P675" t="s">
        <v>68</v>
      </c>
      <c r="Q675">
        <v>1</v>
      </c>
      <c r="W675">
        <v>0</v>
      </c>
      <c r="X675">
        <v>-390679098</v>
      </c>
      <c r="Y675">
        <f t="shared" si="298"/>
        <v>450</v>
      </c>
      <c r="AA675">
        <v>7.63</v>
      </c>
      <c r="AB675">
        <v>0</v>
      </c>
      <c r="AC675">
        <v>0</v>
      </c>
      <c r="AD675">
        <v>0</v>
      </c>
      <c r="AE675">
        <v>1.06</v>
      </c>
      <c r="AF675">
        <v>0</v>
      </c>
      <c r="AG675">
        <v>0</v>
      </c>
      <c r="AH675">
        <v>0</v>
      </c>
      <c r="AI675">
        <v>7.56</v>
      </c>
      <c r="AJ675">
        <v>1</v>
      </c>
      <c r="AK675">
        <v>1</v>
      </c>
      <c r="AL675">
        <v>1</v>
      </c>
      <c r="AM675">
        <v>0</v>
      </c>
      <c r="AN675">
        <v>0</v>
      </c>
      <c r="AO675">
        <v>0</v>
      </c>
      <c r="AP675">
        <v>1</v>
      </c>
      <c r="AQ675">
        <v>0</v>
      </c>
      <c r="AR675">
        <v>0</v>
      </c>
      <c r="AS675" t="s">
        <v>3</v>
      </c>
      <c r="AT675">
        <v>450</v>
      </c>
      <c r="AU675" t="s">
        <v>3</v>
      </c>
      <c r="AV675">
        <v>0</v>
      </c>
      <c r="AW675">
        <v>2</v>
      </c>
      <c r="AX675">
        <v>69734996</v>
      </c>
      <c r="AY675">
        <v>1</v>
      </c>
      <c r="AZ675">
        <v>16384</v>
      </c>
      <c r="BA675">
        <v>686</v>
      </c>
      <c r="BB675">
        <v>3</v>
      </c>
      <c r="BC675">
        <v>0</v>
      </c>
      <c r="BD675">
        <v>0</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v>0</v>
      </c>
      <c r="CV675">
        <v>0</v>
      </c>
      <c r="CW675">
        <v>0</v>
      </c>
      <c r="CX675">
        <f>ROUND(Y675*Source!I686,9)</f>
        <v>0</v>
      </c>
      <c r="CY675">
        <f t="shared" si="307"/>
        <v>7.63</v>
      </c>
      <c r="CZ675">
        <f t="shared" si="308"/>
        <v>1.06</v>
      </c>
      <c r="DA675">
        <f t="shared" si="309"/>
        <v>7.56</v>
      </c>
      <c r="DB675">
        <f t="shared" si="299"/>
        <v>477</v>
      </c>
      <c r="DC675">
        <f t="shared" si="300"/>
        <v>0</v>
      </c>
      <c r="DD675" t="s">
        <v>3</v>
      </c>
      <c r="DE675" t="s">
        <v>3</v>
      </c>
      <c r="DF675">
        <f t="shared" si="310"/>
        <v>0</v>
      </c>
      <c r="DG675">
        <f t="shared" si="311"/>
        <v>0</v>
      </c>
      <c r="DH675">
        <f t="shared" si="312"/>
        <v>0</v>
      </c>
      <c r="DI675">
        <f t="shared" si="306"/>
        <v>0</v>
      </c>
      <c r="DJ675">
        <f t="shared" si="313"/>
        <v>0</v>
      </c>
      <c r="DK675">
        <v>0</v>
      </c>
      <c r="DL675" t="s">
        <v>3</v>
      </c>
      <c r="DM675">
        <v>0</v>
      </c>
      <c r="DN675" t="s">
        <v>3</v>
      </c>
      <c r="DO675">
        <v>0</v>
      </c>
    </row>
    <row r="676" spans="1:119" x14ac:dyDescent="0.2">
      <c r="A676">
        <f>ROW(Source!A686)</f>
        <v>686</v>
      </c>
      <c r="B676">
        <v>69726884</v>
      </c>
      <c r="C676">
        <v>69734975</v>
      </c>
      <c r="D676">
        <v>27371596</v>
      </c>
      <c r="E676">
        <v>1</v>
      </c>
      <c r="F676">
        <v>1</v>
      </c>
      <c r="G676">
        <v>1</v>
      </c>
      <c r="H676">
        <v>3</v>
      </c>
      <c r="I676" t="s">
        <v>76</v>
      </c>
      <c r="J676" t="s">
        <v>271</v>
      </c>
      <c r="K676" t="s">
        <v>460</v>
      </c>
      <c r="L676">
        <v>1348</v>
      </c>
      <c r="N676">
        <v>1009</v>
      </c>
      <c r="O676" t="s">
        <v>78</v>
      </c>
      <c r="P676" t="s">
        <v>78</v>
      </c>
      <c r="Q676">
        <v>1000</v>
      </c>
      <c r="W676">
        <v>0</v>
      </c>
      <c r="X676">
        <v>-699302179</v>
      </c>
      <c r="Y676">
        <f t="shared" si="298"/>
        <v>0.05</v>
      </c>
      <c r="AA676">
        <v>150000</v>
      </c>
      <c r="AB676">
        <v>0</v>
      </c>
      <c r="AC676">
        <v>0</v>
      </c>
      <c r="AD676">
        <v>0</v>
      </c>
      <c r="AE676">
        <v>20744.05</v>
      </c>
      <c r="AF676">
        <v>0</v>
      </c>
      <c r="AG676">
        <v>0</v>
      </c>
      <c r="AH676">
        <v>0</v>
      </c>
      <c r="AI676">
        <v>7.56</v>
      </c>
      <c r="AJ676">
        <v>1</v>
      </c>
      <c r="AK676">
        <v>1</v>
      </c>
      <c r="AL676">
        <v>1</v>
      </c>
      <c r="AM676">
        <v>0</v>
      </c>
      <c r="AN676">
        <v>0</v>
      </c>
      <c r="AO676">
        <v>0</v>
      </c>
      <c r="AP676">
        <v>1</v>
      </c>
      <c r="AQ676">
        <v>0</v>
      </c>
      <c r="AR676">
        <v>0</v>
      </c>
      <c r="AS676" t="s">
        <v>3</v>
      </c>
      <c r="AT676">
        <v>0.05</v>
      </c>
      <c r="AU676" t="s">
        <v>3</v>
      </c>
      <c r="AV676">
        <v>0</v>
      </c>
      <c r="AW676">
        <v>2</v>
      </c>
      <c r="AX676">
        <v>69734997</v>
      </c>
      <c r="AY676">
        <v>1</v>
      </c>
      <c r="AZ676">
        <v>16384</v>
      </c>
      <c r="BA676">
        <v>687</v>
      </c>
      <c r="BB676">
        <v>3</v>
      </c>
      <c r="BC676">
        <v>0</v>
      </c>
      <c r="BD676">
        <v>0</v>
      </c>
      <c r="BE676">
        <v>0</v>
      </c>
      <c r="BF676">
        <v>0</v>
      </c>
      <c r="BG676">
        <v>0</v>
      </c>
      <c r="BH676">
        <v>0</v>
      </c>
      <c r="BI676">
        <v>0</v>
      </c>
      <c r="BJ676">
        <v>0</v>
      </c>
      <c r="BK676">
        <v>0</v>
      </c>
      <c r="BL676">
        <v>0</v>
      </c>
      <c r="BM676">
        <v>0</v>
      </c>
      <c r="BN676">
        <v>0</v>
      </c>
      <c r="BO676">
        <v>0</v>
      </c>
      <c r="BP676">
        <v>0</v>
      </c>
      <c r="BQ676">
        <v>0</v>
      </c>
      <c r="BR676">
        <v>0</v>
      </c>
      <c r="BS676">
        <v>0</v>
      </c>
      <c r="BT676">
        <v>0</v>
      </c>
      <c r="BU676">
        <v>0</v>
      </c>
      <c r="BV676">
        <v>0</v>
      </c>
      <c r="BW676">
        <v>0</v>
      </c>
      <c r="CV676">
        <v>0</v>
      </c>
      <c r="CW676">
        <v>0</v>
      </c>
      <c r="CX676">
        <f>ROUND(Y676*Source!I686,9)</f>
        <v>0</v>
      </c>
      <c r="CY676">
        <f t="shared" si="307"/>
        <v>150000</v>
      </c>
      <c r="CZ676">
        <f t="shared" si="308"/>
        <v>20744.05</v>
      </c>
      <c r="DA676">
        <f t="shared" si="309"/>
        <v>7.56</v>
      </c>
      <c r="DB676">
        <f t="shared" si="299"/>
        <v>1037.2</v>
      </c>
      <c r="DC676">
        <f t="shared" si="300"/>
        <v>0</v>
      </c>
      <c r="DD676" t="s">
        <v>3</v>
      </c>
      <c r="DE676" t="s">
        <v>3</v>
      </c>
      <c r="DF676">
        <f t="shared" si="310"/>
        <v>0</v>
      </c>
      <c r="DG676">
        <f t="shared" si="311"/>
        <v>0</v>
      </c>
      <c r="DH676">
        <f t="shared" si="312"/>
        <v>0</v>
      </c>
      <c r="DI676">
        <f t="shared" si="306"/>
        <v>0</v>
      </c>
      <c r="DJ676">
        <f t="shared" si="313"/>
        <v>0</v>
      </c>
      <c r="DK676">
        <v>0</v>
      </c>
      <c r="DL676" t="s">
        <v>3</v>
      </c>
      <c r="DM676">
        <v>0</v>
      </c>
      <c r="DN676" t="s">
        <v>3</v>
      </c>
      <c r="DO676">
        <v>0</v>
      </c>
    </row>
    <row r="677" spans="1:119" x14ac:dyDescent="0.2">
      <c r="A677">
        <f>ROW(Source!A686)</f>
        <v>686</v>
      </c>
      <c r="B677">
        <v>69726884</v>
      </c>
      <c r="C677">
        <v>69734975</v>
      </c>
      <c r="D677">
        <v>27379377</v>
      </c>
      <c r="E677">
        <v>1</v>
      </c>
      <c r="F677">
        <v>1</v>
      </c>
      <c r="G677">
        <v>1</v>
      </c>
      <c r="H677">
        <v>3</v>
      </c>
      <c r="I677" t="s">
        <v>60</v>
      </c>
      <c r="J677" t="s">
        <v>262</v>
      </c>
      <c r="K677" t="s">
        <v>61</v>
      </c>
      <c r="L677">
        <v>61268267</v>
      </c>
      <c r="N677">
        <v>1010</v>
      </c>
      <c r="O677" t="s">
        <v>261</v>
      </c>
      <c r="P677" t="s">
        <v>62</v>
      </c>
      <c r="Q677">
        <v>1</v>
      </c>
      <c r="W677">
        <v>0</v>
      </c>
      <c r="X677">
        <v>1780800926</v>
      </c>
      <c r="Y677">
        <f t="shared" si="298"/>
        <v>800</v>
      </c>
      <c r="AA677">
        <v>0.14000000000000001</v>
      </c>
      <c r="AB677">
        <v>0</v>
      </c>
      <c r="AC677">
        <v>0</v>
      </c>
      <c r="AD677">
        <v>0</v>
      </c>
      <c r="AE677">
        <v>0.02</v>
      </c>
      <c r="AF677">
        <v>0</v>
      </c>
      <c r="AG677">
        <v>0</v>
      </c>
      <c r="AH677">
        <v>0</v>
      </c>
      <c r="AI677">
        <v>7.56</v>
      </c>
      <c r="AJ677">
        <v>1</v>
      </c>
      <c r="AK677">
        <v>1</v>
      </c>
      <c r="AL677">
        <v>1</v>
      </c>
      <c r="AM677">
        <v>0</v>
      </c>
      <c r="AN677">
        <v>0</v>
      </c>
      <c r="AO677">
        <v>0</v>
      </c>
      <c r="AP677">
        <v>1</v>
      </c>
      <c r="AQ677">
        <v>0</v>
      </c>
      <c r="AR677">
        <v>0</v>
      </c>
      <c r="AS677" t="s">
        <v>3</v>
      </c>
      <c r="AT677">
        <v>800</v>
      </c>
      <c r="AU677" t="s">
        <v>3</v>
      </c>
      <c r="AV677">
        <v>0</v>
      </c>
      <c r="AW677">
        <v>1</v>
      </c>
      <c r="AX677">
        <v>-1</v>
      </c>
      <c r="AY677">
        <v>0</v>
      </c>
      <c r="AZ677">
        <v>0</v>
      </c>
      <c r="BA677" t="s">
        <v>3</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CV677">
        <v>0</v>
      </c>
      <c r="CW677">
        <v>0</v>
      </c>
      <c r="CX677">
        <f>ROUND(Y677*Source!I686,9)</f>
        <v>0</v>
      </c>
      <c r="CY677">
        <f t="shared" si="307"/>
        <v>0.14000000000000001</v>
      </c>
      <c r="CZ677">
        <f t="shared" si="308"/>
        <v>0.02</v>
      </c>
      <c r="DA677">
        <f t="shared" si="309"/>
        <v>7.56</v>
      </c>
      <c r="DB677">
        <f t="shared" si="299"/>
        <v>16</v>
      </c>
      <c r="DC677">
        <f t="shared" si="300"/>
        <v>0</v>
      </c>
      <c r="DD677" t="s">
        <v>3</v>
      </c>
      <c r="DE677" t="s">
        <v>3</v>
      </c>
      <c r="DF677">
        <f t="shared" si="310"/>
        <v>0</v>
      </c>
      <c r="DG677">
        <f t="shared" si="311"/>
        <v>0</v>
      </c>
      <c r="DH677">
        <f t="shared" si="312"/>
        <v>0</v>
      </c>
      <c r="DI677">
        <f t="shared" si="306"/>
        <v>0</v>
      </c>
      <c r="DJ677">
        <f t="shared" si="313"/>
        <v>0</v>
      </c>
      <c r="DK677">
        <v>0</v>
      </c>
      <c r="DL677" t="s">
        <v>3</v>
      </c>
      <c r="DM677">
        <v>0</v>
      </c>
      <c r="DN677" t="s">
        <v>3</v>
      </c>
      <c r="DO677">
        <v>0</v>
      </c>
    </row>
    <row r="678" spans="1:119" x14ac:dyDescent="0.2">
      <c r="A678">
        <f>ROW(Source!A686)</f>
        <v>686</v>
      </c>
      <c r="B678">
        <v>69726884</v>
      </c>
      <c r="C678">
        <v>69734975</v>
      </c>
      <c r="D678">
        <v>27416566</v>
      </c>
      <c r="E678">
        <v>1</v>
      </c>
      <c r="F678">
        <v>1</v>
      </c>
      <c r="G678">
        <v>1</v>
      </c>
      <c r="H678">
        <v>3</v>
      </c>
      <c r="I678" t="s">
        <v>82</v>
      </c>
      <c r="J678" t="s">
        <v>194</v>
      </c>
      <c r="K678" t="s">
        <v>83</v>
      </c>
      <c r="L678">
        <v>1339</v>
      </c>
      <c r="N678">
        <v>1007</v>
      </c>
      <c r="O678" t="s">
        <v>40</v>
      </c>
      <c r="P678" t="s">
        <v>40</v>
      </c>
      <c r="Q678">
        <v>1</v>
      </c>
      <c r="W678">
        <v>0</v>
      </c>
      <c r="X678">
        <v>1967222743</v>
      </c>
      <c r="Y678">
        <f t="shared" si="298"/>
        <v>0.1</v>
      </c>
      <c r="AA678">
        <v>14.19</v>
      </c>
      <c r="AB678">
        <v>0</v>
      </c>
      <c r="AC678">
        <v>0</v>
      </c>
      <c r="AD678">
        <v>0</v>
      </c>
      <c r="AE678">
        <v>1.97</v>
      </c>
      <c r="AF678">
        <v>0</v>
      </c>
      <c r="AG678">
        <v>0</v>
      </c>
      <c r="AH678">
        <v>0</v>
      </c>
      <c r="AI678">
        <v>7.56</v>
      </c>
      <c r="AJ678">
        <v>1</v>
      </c>
      <c r="AK678">
        <v>1</v>
      </c>
      <c r="AL678">
        <v>1</v>
      </c>
      <c r="AM678">
        <v>0</v>
      </c>
      <c r="AN678">
        <v>0</v>
      </c>
      <c r="AO678">
        <v>0</v>
      </c>
      <c r="AP678">
        <v>1</v>
      </c>
      <c r="AQ678">
        <v>0</v>
      </c>
      <c r="AR678">
        <v>0</v>
      </c>
      <c r="AS678" t="s">
        <v>3</v>
      </c>
      <c r="AT678">
        <v>0.1</v>
      </c>
      <c r="AU678" t="s">
        <v>3</v>
      </c>
      <c r="AV678">
        <v>0</v>
      </c>
      <c r="AW678">
        <v>2</v>
      </c>
      <c r="AX678">
        <v>69734998</v>
      </c>
      <c r="AY678">
        <v>1</v>
      </c>
      <c r="AZ678">
        <v>16384</v>
      </c>
      <c r="BA678">
        <v>688</v>
      </c>
      <c r="BB678">
        <v>3</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CV678">
        <v>0</v>
      </c>
      <c r="CW678">
        <v>0</v>
      </c>
      <c r="CX678">
        <f>ROUND(Y678*Source!I686,9)</f>
        <v>0</v>
      </c>
      <c r="CY678">
        <f t="shared" si="307"/>
        <v>14.19</v>
      </c>
      <c r="CZ678">
        <f t="shared" si="308"/>
        <v>1.97</v>
      </c>
      <c r="DA678">
        <f t="shared" si="309"/>
        <v>7.56</v>
      </c>
      <c r="DB678">
        <f t="shared" si="299"/>
        <v>0.2</v>
      </c>
      <c r="DC678">
        <f t="shared" si="300"/>
        <v>0</v>
      </c>
      <c r="DD678" t="s">
        <v>3</v>
      </c>
      <c r="DE678" t="s">
        <v>3</v>
      </c>
      <c r="DF678">
        <f t="shared" si="310"/>
        <v>0</v>
      </c>
      <c r="DG678">
        <f t="shared" si="311"/>
        <v>0</v>
      </c>
      <c r="DH678">
        <f t="shared" si="312"/>
        <v>0</v>
      </c>
      <c r="DI678">
        <f t="shared" si="306"/>
        <v>0</v>
      </c>
      <c r="DJ678">
        <f t="shared" si="313"/>
        <v>0</v>
      </c>
      <c r="DK678">
        <v>0</v>
      </c>
      <c r="DL678" t="s">
        <v>3</v>
      </c>
      <c r="DM678">
        <v>0</v>
      </c>
      <c r="DN678" t="s">
        <v>3</v>
      </c>
      <c r="DO678">
        <v>0</v>
      </c>
    </row>
    <row r="679" spans="1:119" x14ac:dyDescent="0.2">
      <c r="A679">
        <f>ROW(Source!A768)</f>
        <v>768</v>
      </c>
      <c r="B679">
        <v>69726971</v>
      </c>
      <c r="C679">
        <v>69735005</v>
      </c>
      <c r="D679">
        <v>27493087</v>
      </c>
      <c r="E679">
        <v>1</v>
      </c>
      <c r="F679">
        <v>1</v>
      </c>
      <c r="G679">
        <v>1</v>
      </c>
      <c r="H679">
        <v>1</v>
      </c>
      <c r="I679" t="s">
        <v>992</v>
      </c>
      <c r="J679" t="s">
        <v>3</v>
      </c>
      <c r="K679" t="s">
        <v>993</v>
      </c>
      <c r="L679">
        <v>1369</v>
      </c>
      <c r="N679">
        <v>1013</v>
      </c>
      <c r="O679" t="s">
        <v>974</v>
      </c>
      <c r="P679" t="s">
        <v>974</v>
      </c>
      <c r="Q679">
        <v>1</v>
      </c>
      <c r="W679">
        <v>0</v>
      </c>
      <c r="X679">
        <v>800791658</v>
      </c>
      <c r="Y679">
        <f t="shared" si="298"/>
        <v>9.4700000000000006</v>
      </c>
      <c r="AA679">
        <v>0</v>
      </c>
      <c r="AB679">
        <v>0</v>
      </c>
      <c r="AC679">
        <v>0</v>
      </c>
      <c r="AD679">
        <v>9.48</v>
      </c>
      <c r="AE679">
        <v>0</v>
      </c>
      <c r="AF679">
        <v>0</v>
      </c>
      <c r="AG679">
        <v>0</v>
      </c>
      <c r="AH679">
        <v>9.48</v>
      </c>
      <c r="AI679">
        <v>1</v>
      </c>
      <c r="AJ679">
        <v>1</v>
      </c>
      <c r="AK679">
        <v>1</v>
      </c>
      <c r="AL679">
        <v>1</v>
      </c>
      <c r="AM679">
        <v>0</v>
      </c>
      <c r="AN679">
        <v>0</v>
      </c>
      <c r="AO679">
        <v>1</v>
      </c>
      <c r="AP679">
        <v>0</v>
      </c>
      <c r="AQ679">
        <v>0</v>
      </c>
      <c r="AR679">
        <v>0</v>
      </c>
      <c r="AS679" t="s">
        <v>3</v>
      </c>
      <c r="AT679">
        <v>9.4700000000000006</v>
      </c>
      <c r="AU679" t="s">
        <v>3</v>
      </c>
      <c r="AV679">
        <v>1</v>
      </c>
      <c r="AW679">
        <v>2</v>
      </c>
      <c r="AX679">
        <v>69735010</v>
      </c>
      <c r="AY679">
        <v>1</v>
      </c>
      <c r="AZ679">
        <v>0</v>
      </c>
      <c r="BA679">
        <v>689</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CU679">
        <f>ROUND(AT679*Source!I768*AH679*AL679,0)</f>
        <v>799</v>
      </c>
      <c r="CV679">
        <f>ROUND(Y679*Source!I768,9)</f>
        <v>84.283000000000001</v>
      </c>
      <c r="CW679">
        <v>0</v>
      </c>
      <c r="CX679">
        <f>ROUND(Y679*Source!I768,9)</f>
        <v>84.283000000000001</v>
      </c>
      <c r="CY679">
        <f>AD679</f>
        <v>9.48</v>
      </c>
      <c r="CZ679">
        <f>AH679</f>
        <v>9.48</v>
      </c>
      <c r="DA679">
        <f>AL679</f>
        <v>1</v>
      </c>
      <c r="DB679">
        <f t="shared" si="299"/>
        <v>89.78</v>
      </c>
      <c r="DC679">
        <f t="shared" si="300"/>
        <v>0</v>
      </c>
      <c r="DD679" t="s">
        <v>3</v>
      </c>
      <c r="DE679" t="s">
        <v>3</v>
      </c>
      <c r="DF679">
        <f t="shared" ref="DF679:DF685" si="314">ROUND(ROUND(AE679,0)*CX679,0)</f>
        <v>0</v>
      </c>
      <c r="DG679">
        <f t="shared" si="311"/>
        <v>0</v>
      </c>
      <c r="DH679">
        <f t="shared" si="312"/>
        <v>0</v>
      </c>
      <c r="DI679">
        <f t="shared" si="306"/>
        <v>759</v>
      </c>
      <c r="DJ679">
        <f>DI679</f>
        <v>759</v>
      </c>
      <c r="DK679">
        <v>0</v>
      </c>
      <c r="DL679" t="s">
        <v>3</v>
      </c>
      <c r="DM679">
        <v>0</v>
      </c>
      <c r="DN679" t="s">
        <v>3</v>
      </c>
      <c r="DO679">
        <v>0</v>
      </c>
    </row>
    <row r="680" spans="1:119" x14ac:dyDescent="0.2">
      <c r="A680">
        <f>ROW(Source!A768)</f>
        <v>768</v>
      </c>
      <c r="B680">
        <v>69726971</v>
      </c>
      <c r="C680">
        <v>69735005</v>
      </c>
      <c r="D680">
        <v>27439597</v>
      </c>
      <c r="E680">
        <v>1</v>
      </c>
      <c r="F680">
        <v>1</v>
      </c>
      <c r="G680">
        <v>1</v>
      </c>
      <c r="H680">
        <v>2</v>
      </c>
      <c r="I680" t="s">
        <v>994</v>
      </c>
      <c r="J680" t="s">
        <v>995</v>
      </c>
      <c r="K680" t="s">
        <v>996</v>
      </c>
      <c r="L680">
        <v>1368</v>
      </c>
      <c r="N680">
        <v>1011</v>
      </c>
      <c r="O680" t="s">
        <v>978</v>
      </c>
      <c r="P680" t="s">
        <v>978</v>
      </c>
      <c r="Q680">
        <v>1</v>
      </c>
      <c r="W680">
        <v>0</v>
      </c>
      <c r="X680">
        <v>-1564010176</v>
      </c>
      <c r="Y680">
        <f t="shared" si="298"/>
        <v>0.45</v>
      </c>
      <c r="AA680">
        <v>0</v>
      </c>
      <c r="AB680">
        <v>6.62</v>
      </c>
      <c r="AC680">
        <v>0</v>
      </c>
      <c r="AD680">
        <v>0</v>
      </c>
      <c r="AE680">
        <v>0</v>
      </c>
      <c r="AF680">
        <v>6.62</v>
      </c>
      <c r="AG680">
        <v>0</v>
      </c>
      <c r="AH680">
        <v>0</v>
      </c>
      <c r="AI680">
        <v>1</v>
      </c>
      <c r="AJ680">
        <v>1</v>
      </c>
      <c r="AK680">
        <v>1</v>
      </c>
      <c r="AL680">
        <v>1</v>
      </c>
      <c r="AM680">
        <v>0</v>
      </c>
      <c r="AN680">
        <v>0</v>
      </c>
      <c r="AO680">
        <v>1</v>
      </c>
      <c r="AP680">
        <v>0</v>
      </c>
      <c r="AQ680">
        <v>0</v>
      </c>
      <c r="AR680">
        <v>0</v>
      </c>
      <c r="AS680" t="s">
        <v>3</v>
      </c>
      <c r="AT680">
        <v>0.45</v>
      </c>
      <c r="AU680" t="s">
        <v>3</v>
      </c>
      <c r="AV680">
        <v>0</v>
      </c>
      <c r="AW680">
        <v>2</v>
      </c>
      <c r="AX680">
        <v>69735011</v>
      </c>
      <c r="AY680">
        <v>1</v>
      </c>
      <c r="AZ680">
        <v>0</v>
      </c>
      <c r="BA680">
        <v>690</v>
      </c>
      <c r="BB680">
        <v>0</v>
      </c>
      <c r="BC680">
        <v>0</v>
      </c>
      <c r="BD680">
        <v>0</v>
      </c>
      <c r="BE680">
        <v>0</v>
      </c>
      <c r="BF680">
        <v>0</v>
      </c>
      <c r="BG680">
        <v>0</v>
      </c>
      <c r="BH680">
        <v>0</v>
      </c>
      <c r="BI680">
        <v>0</v>
      </c>
      <c r="BJ680">
        <v>0</v>
      </c>
      <c r="BK680">
        <v>0</v>
      </c>
      <c r="BL680">
        <v>0</v>
      </c>
      <c r="BM680">
        <v>0</v>
      </c>
      <c r="BN680">
        <v>0</v>
      </c>
      <c r="BO680">
        <v>0</v>
      </c>
      <c r="BP680">
        <v>0</v>
      </c>
      <c r="BQ680">
        <v>0</v>
      </c>
      <c r="BR680">
        <v>0</v>
      </c>
      <c r="BS680">
        <v>0</v>
      </c>
      <c r="BT680">
        <v>0</v>
      </c>
      <c r="BU680">
        <v>0</v>
      </c>
      <c r="BV680">
        <v>0</v>
      </c>
      <c r="BW680">
        <v>0</v>
      </c>
      <c r="CV680">
        <v>0</v>
      </c>
      <c r="CW680">
        <f>ROUND(Y680*Source!I768*DO680,9)</f>
        <v>0</v>
      </c>
      <c r="CX680">
        <f>ROUND(Y680*Source!I768,9)</f>
        <v>4.0049999999999999</v>
      </c>
      <c r="CY680">
        <f>AB680</f>
        <v>6.62</v>
      </c>
      <c r="CZ680">
        <f>AF680</f>
        <v>6.62</v>
      </c>
      <c r="DA680">
        <f>AJ680</f>
        <v>1</v>
      </c>
      <c r="DB680">
        <f t="shared" si="299"/>
        <v>2.98</v>
      </c>
      <c r="DC680">
        <f t="shared" si="300"/>
        <v>0</v>
      </c>
      <c r="DD680" t="s">
        <v>3</v>
      </c>
      <c r="DE680" t="s">
        <v>3</v>
      </c>
      <c r="DF680">
        <f t="shared" si="314"/>
        <v>0</v>
      </c>
      <c r="DG680">
        <f t="shared" si="311"/>
        <v>28</v>
      </c>
      <c r="DH680">
        <f t="shared" si="312"/>
        <v>0</v>
      </c>
      <c r="DI680">
        <f t="shared" si="306"/>
        <v>0</v>
      </c>
      <c r="DJ680">
        <f>DG680</f>
        <v>28</v>
      </c>
      <c r="DK680">
        <v>0</v>
      </c>
      <c r="DL680" t="s">
        <v>3</v>
      </c>
      <c r="DM680">
        <v>0</v>
      </c>
      <c r="DN680" t="s">
        <v>3</v>
      </c>
      <c r="DO680">
        <v>0</v>
      </c>
    </row>
    <row r="681" spans="1:119" x14ac:dyDescent="0.2">
      <c r="A681">
        <f>ROW(Source!A768)</f>
        <v>768</v>
      </c>
      <c r="B681">
        <v>69726971</v>
      </c>
      <c r="C681">
        <v>69735005</v>
      </c>
      <c r="D681">
        <v>27441327</v>
      </c>
      <c r="E681">
        <v>1</v>
      </c>
      <c r="F681">
        <v>1</v>
      </c>
      <c r="G681">
        <v>1</v>
      </c>
      <c r="H681">
        <v>2</v>
      </c>
      <c r="I681" t="s">
        <v>975</v>
      </c>
      <c r="J681" t="s">
        <v>976</v>
      </c>
      <c r="K681" t="s">
        <v>977</v>
      </c>
      <c r="L681">
        <v>1368</v>
      </c>
      <c r="N681">
        <v>1011</v>
      </c>
      <c r="O681" t="s">
        <v>978</v>
      </c>
      <c r="P681" t="s">
        <v>978</v>
      </c>
      <c r="Q681">
        <v>1</v>
      </c>
      <c r="W681">
        <v>0</v>
      </c>
      <c r="X681">
        <v>-1583389094</v>
      </c>
      <c r="Y681">
        <f t="shared" si="298"/>
        <v>0.31</v>
      </c>
      <c r="AA681">
        <v>0</v>
      </c>
      <c r="AB681">
        <v>93.37</v>
      </c>
      <c r="AC681">
        <v>11.69</v>
      </c>
      <c r="AD681">
        <v>0</v>
      </c>
      <c r="AE681">
        <v>0</v>
      </c>
      <c r="AF681">
        <v>93.37</v>
      </c>
      <c r="AG681">
        <v>11.69</v>
      </c>
      <c r="AH681">
        <v>0</v>
      </c>
      <c r="AI681">
        <v>1</v>
      </c>
      <c r="AJ681">
        <v>1</v>
      </c>
      <c r="AK681">
        <v>1</v>
      </c>
      <c r="AL681">
        <v>1</v>
      </c>
      <c r="AM681">
        <v>0</v>
      </c>
      <c r="AN681">
        <v>0</v>
      </c>
      <c r="AO681">
        <v>1</v>
      </c>
      <c r="AP681">
        <v>0</v>
      </c>
      <c r="AQ681">
        <v>0</v>
      </c>
      <c r="AR681">
        <v>0</v>
      </c>
      <c r="AS681" t="s">
        <v>3</v>
      </c>
      <c r="AT681">
        <v>0.31</v>
      </c>
      <c r="AU681" t="s">
        <v>3</v>
      </c>
      <c r="AV681">
        <v>0</v>
      </c>
      <c r="AW681">
        <v>2</v>
      </c>
      <c r="AX681">
        <v>69735012</v>
      </c>
      <c r="AY681">
        <v>1</v>
      </c>
      <c r="AZ681">
        <v>0</v>
      </c>
      <c r="BA681">
        <v>691</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CV681">
        <v>0</v>
      </c>
      <c r="CW681">
        <f>ROUND(Y681*Source!I768*DO681,9)</f>
        <v>0</v>
      </c>
      <c r="CX681">
        <f>ROUND(Y681*Source!I768,9)</f>
        <v>2.7589999999999999</v>
      </c>
      <c r="CY681">
        <f>AB681</f>
        <v>93.37</v>
      </c>
      <c r="CZ681">
        <f>AF681</f>
        <v>93.37</v>
      </c>
      <c r="DA681">
        <f>AJ681</f>
        <v>1</v>
      </c>
      <c r="DB681">
        <f t="shared" si="299"/>
        <v>28.94</v>
      </c>
      <c r="DC681">
        <f t="shared" si="300"/>
        <v>3.62</v>
      </c>
      <c r="DD681" t="s">
        <v>3</v>
      </c>
      <c r="DE681" t="s">
        <v>3</v>
      </c>
      <c r="DF681">
        <f t="shared" si="314"/>
        <v>0</v>
      </c>
      <c r="DG681">
        <f t="shared" si="311"/>
        <v>257</v>
      </c>
      <c r="DH681">
        <f t="shared" si="312"/>
        <v>33</v>
      </c>
      <c r="DI681">
        <f t="shared" si="306"/>
        <v>0</v>
      </c>
      <c r="DJ681">
        <f>DG681</f>
        <v>257</v>
      </c>
      <c r="DK681">
        <v>0</v>
      </c>
      <c r="DL681" t="s">
        <v>3</v>
      </c>
      <c r="DM681">
        <v>0</v>
      </c>
      <c r="DN681" t="s">
        <v>3</v>
      </c>
      <c r="DO681">
        <v>0</v>
      </c>
    </row>
    <row r="682" spans="1:119" x14ac:dyDescent="0.2">
      <c r="A682">
        <f>ROW(Source!A768)</f>
        <v>768</v>
      </c>
      <c r="B682">
        <v>69726971</v>
      </c>
      <c r="C682">
        <v>69735005</v>
      </c>
      <c r="D682">
        <v>27382915</v>
      </c>
      <c r="E682">
        <v>1</v>
      </c>
      <c r="F682">
        <v>1</v>
      </c>
      <c r="G682">
        <v>1</v>
      </c>
      <c r="H682">
        <v>3</v>
      </c>
      <c r="I682" t="s">
        <v>153</v>
      </c>
      <c r="J682" t="s">
        <v>155</v>
      </c>
      <c r="K682" t="s">
        <v>154</v>
      </c>
      <c r="L682">
        <v>1339</v>
      </c>
      <c r="N682">
        <v>1007</v>
      </c>
      <c r="O682" t="s">
        <v>40</v>
      </c>
      <c r="P682" t="s">
        <v>40</v>
      </c>
      <c r="Q682">
        <v>1</v>
      </c>
      <c r="W682">
        <v>0</v>
      </c>
      <c r="X682">
        <v>958144803</v>
      </c>
      <c r="Y682">
        <f t="shared" si="298"/>
        <v>1.02</v>
      </c>
      <c r="AA682">
        <v>672.09</v>
      </c>
      <c r="AB682">
        <v>0</v>
      </c>
      <c r="AC682">
        <v>0</v>
      </c>
      <c r="AD682">
        <v>0</v>
      </c>
      <c r="AE682">
        <v>672.09</v>
      </c>
      <c r="AF682">
        <v>0</v>
      </c>
      <c r="AG682">
        <v>0</v>
      </c>
      <c r="AH682">
        <v>0</v>
      </c>
      <c r="AI682">
        <v>1</v>
      </c>
      <c r="AJ682">
        <v>1</v>
      </c>
      <c r="AK682">
        <v>1</v>
      </c>
      <c r="AL682">
        <v>1</v>
      </c>
      <c r="AM682">
        <v>0</v>
      </c>
      <c r="AN682">
        <v>0</v>
      </c>
      <c r="AO682">
        <v>0</v>
      </c>
      <c r="AP682">
        <v>1</v>
      </c>
      <c r="AQ682">
        <v>0</v>
      </c>
      <c r="AR682">
        <v>0</v>
      </c>
      <c r="AS682" t="s">
        <v>3</v>
      </c>
      <c r="AT682">
        <v>1.02</v>
      </c>
      <c r="AU682" t="s">
        <v>3</v>
      </c>
      <c r="AV682">
        <v>0</v>
      </c>
      <c r="AW682">
        <v>1</v>
      </c>
      <c r="AX682">
        <v>-1</v>
      </c>
      <c r="AY682">
        <v>0</v>
      </c>
      <c r="AZ682">
        <v>0</v>
      </c>
      <c r="BA682" t="s">
        <v>3</v>
      </c>
      <c r="BB682">
        <v>0</v>
      </c>
      <c r="BC682">
        <v>0</v>
      </c>
      <c r="BD682">
        <v>0</v>
      </c>
      <c r="BE682">
        <v>0</v>
      </c>
      <c r="BF682">
        <v>0</v>
      </c>
      <c r="BG682">
        <v>0</v>
      </c>
      <c r="BH682">
        <v>0</v>
      </c>
      <c r="BI682">
        <v>0</v>
      </c>
      <c r="BJ682">
        <v>0</v>
      </c>
      <c r="BK682">
        <v>0</v>
      </c>
      <c r="BL682">
        <v>0</v>
      </c>
      <c r="BM682">
        <v>0</v>
      </c>
      <c r="BN682">
        <v>0</v>
      </c>
      <c r="BO682">
        <v>0</v>
      </c>
      <c r="BP682">
        <v>0</v>
      </c>
      <c r="BQ682">
        <v>0</v>
      </c>
      <c r="BR682">
        <v>0</v>
      </c>
      <c r="BS682">
        <v>0</v>
      </c>
      <c r="BT682">
        <v>0</v>
      </c>
      <c r="BU682">
        <v>0</v>
      </c>
      <c r="BV682">
        <v>0</v>
      </c>
      <c r="BW682">
        <v>0</v>
      </c>
      <c r="CV682">
        <v>0</v>
      </c>
      <c r="CW682">
        <v>0</v>
      </c>
      <c r="CX682">
        <f>ROUND(Y682*Source!I768,9)</f>
        <v>9.0779999999999994</v>
      </c>
      <c r="CY682">
        <f>AA682</f>
        <v>672.09</v>
      </c>
      <c r="CZ682">
        <f>AE682</f>
        <v>672.09</v>
      </c>
      <c r="DA682">
        <f>AI682</f>
        <v>1</v>
      </c>
      <c r="DB682">
        <f t="shared" si="299"/>
        <v>685.53</v>
      </c>
      <c r="DC682">
        <f t="shared" si="300"/>
        <v>0</v>
      </c>
      <c r="DD682" t="s">
        <v>3</v>
      </c>
      <c r="DE682" t="s">
        <v>3</v>
      </c>
      <c r="DF682">
        <f t="shared" si="314"/>
        <v>6100</v>
      </c>
      <c r="DG682">
        <f t="shared" si="311"/>
        <v>0</v>
      </c>
      <c r="DH682">
        <f t="shared" si="312"/>
        <v>0</v>
      </c>
      <c r="DI682">
        <f t="shared" si="306"/>
        <v>0</v>
      </c>
      <c r="DJ682">
        <f>DF682</f>
        <v>6100</v>
      </c>
      <c r="DK682">
        <v>0</v>
      </c>
      <c r="DL682" t="s">
        <v>3</v>
      </c>
      <c r="DM682">
        <v>0</v>
      </c>
      <c r="DN682" t="s">
        <v>3</v>
      </c>
      <c r="DO682">
        <v>0</v>
      </c>
    </row>
    <row r="683" spans="1:119" x14ac:dyDescent="0.2">
      <c r="A683">
        <f>ROW(Source!A769)</f>
        <v>769</v>
      </c>
      <c r="B683">
        <v>69726884</v>
      </c>
      <c r="C683">
        <v>69735005</v>
      </c>
      <c r="D683">
        <v>27493087</v>
      </c>
      <c r="E683">
        <v>1</v>
      </c>
      <c r="F683">
        <v>1</v>
      </c>
      <c r="G683">
        <v>1</v>
      </c>
      <c r="H683">
        <v>1</v>
      </c>
      <c r="I683" t="s">
        <v>992</v>
      </c>
      <c r="J683" t="s">
        <v>3</v>
      </c>
      <c r="K683" t="s">
        <v>993</v>
      </c>
      <c r="L683">
        <v>1369</v>
      </c>
      <c r="N683">
        <v>1013</v>
      </c>
      <c r="O683" t="s">
        <v>974</v>
      </c>
      <c r="P683" t="s">
        <v>974</v>
      </c>
      <c r="Q683">
        <v>1</v>
      </c>
      <c r="W683">
        <v>0</v>
      </c>
      <c r="X683">
        <v>800791658</v>
      </c>
      <c r="Y683">
        <f t="shared" si="298"/>
        <v>9.4700000000000006</v>
      </c>
      <c r="AA683">
        <v>0</v>
      </c>
      <c r="AB683">
        <v>0</v>
      </c>
      <c r="AC683">
        <v>0</v>
      </c>
      <c r="AD683">
        <v>242.69</v>
      </c>
      <c r="AE683">
        <v>0</v>
      </c>
      <c r="AF683">
        <v>0</v>
      </c>
      <c r="AG683">
        <v>0</v>
      </c>
      <c r="AH683">
        <v>9.48</v>
      </c>
      <c r="AI683">
        <v>1</v>
      </c>
      <c r="AJ683">
        <v>1</v>
      </c>
      <c r="AK683">
        <v>1</v>
      </c>
      <c r="AL683">
        <v>25.6</v>
      </c>
      <c r="AM683">
        <v>5</v>
      </c>
      <c r="AN683">
        <v>0</v>
      </c>
      <c r="AO683">
        <v>1</v>
      </c>
      <c r="AP683">
        <v>0</v>
      </c>
      <c r="AQ683">
        <v>0</v>
      </c>
      <c r="AR683">
        <v>0</v>
      </c>
      <c r="AS683" t="s">
        <v>3</v>
      </c>
      <c r="AT683">
        <v>9.4700000000000006</v>
      </c>
      <c r="AU683" t="s">
        <v>3</v>
      </c>
      <c r="AV683">
        <v>1</v>
      </c>
      <c r="AW683">
        <v>2</v>
      </c>
      <c r="AX683">
        <v>69735010</v>
      </c>
      <c r="AY683">
        <v>1</v>
      </c>
      <c r="AZ683">
        <v>0</v>
      </c>
      <c r="BA683">
        <v>693</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v>0</v>
      </c>
      <c r="CU683">
        <f>ROUND(AT683*Source!I769*AH683*AL683,0)</f>
        <v>20454</v>
      </c>
      <c r="CV683">
        <f>ROUND(Y683*Source!I769,9)</f>
        <v>84.283000000000001</v>
      </c>
      <c r="CW683">
        <v>0</v>
      </c>
      <c r="CX683">
        <f>ROUND(Y683*Source!I769,9)</f>
        <v>84.283000000000001</v>
      </c>
      <c r="CY683">
        <f>AD683</f>
        <v>242.69</v>
      </c>
      <c r="CZ683">
        <f>AH683</f>
        <v>9.48</v>
      </c>
      <c r="DA683">
        <f>AL683</f>
        <v>25.6</v>
      </c>
      <c r="DB683">
        <f t="shared" si="299"/>
        <v>89.78</v>
      </c>
      <c r="DC683">
        <f t="shared" si="300"/>
        <v>0</v>
      </c>
      <c r="DD683" t="s">
        <v>3</v>
      </c>
      <c r="DE683" t="s">
        <v>3</v>
      </c>
      <c r="DF683">
        <f t="shared" si="314"/>
        <v>0</v>
      </c>
      <c r="DG683">
        <f t="shared" si="311"/>
        <v>0</v>
      </c>
      <c r="DH683">
        <f t="shared" si="312"/>
        <v>0</v>
      </c>
      <c r="DI683">
        <f>ROUND(ROUND(AH683*AL683,0)*CX683,0)</f>
        <v>20481</v>
      </c>
      <c r="DJ683">
        <f>DI683</f>
        <v>20481</v>
      </c>
      <c r="DK683">
        <v>0</v>
      </c>
      <c r="DL683" t="s">
        <v>3</v>
      </c>
      <c r="DM683">
        <v>0</v>
      </c>
      <c r="DN683" t="s">
        <v>3</v>
      </c>
      <c r="DO683">
        <v>0</v>
      </c>
    </row>
    <row r="684" spans="1:119" x14ac:dyDescent="0.2">
      <c r="A684">
        <f>ROW(Source!A769)</f>
        <v>769</v>
      </c>
      <c r="B684">
        <v>69726884</v>
      </c>
      <c r="C684">
        <v>69735005</v>
      </c>
      <c r="D684">
        <v>27439597</v>
      </c>
      <c r="E684">
        <v>1</v>
      </c>
      <c r="F684">
        <v>1</v>
      </c>
      <c r="G684">
        <v>1</v>
      </c>
      <c r="H684">
        <v>2</v>
      </c>
      <c r="I684" t="s">
        <v>994</v>
      </c>
      <c r="J684" t="s">
        <v>995</v>
      </c>
      <c r="K684" t="s">
        <v>996</v>
      </c>
      <c r="L684">
        <v>1368</v>
      </c>
      <c r="N684">
        <v>1011</v>
      </c>
      <c r="O684" t="s">
        <v>978</v>
      </c>
      <c r="P684" t="s">
        <v>978</v>
      </c>
      <c r="Q684">
        <v>1</v>
      </c>
      <c r="W684">
        <v>0</v>
      </c>
      <c r="X684">
        <v>-1564010176</v>
      </c>
      <c r="Y684">
        <f t="shared" si="298"/>
        <v>0.45</v>
      </c>
      <c r="AA684">
        <v>0</v>
      </c>
      <c r="AB684">
        <v>61.57</v>
      </c>
      <c r="AC684">
        <v>0</v>
      </c>
      <c r="AD684">
        <v>0</v>
      </c>
      <c r="AE684">
        <v>0</v>
      </c>
      <c r="AF684">
        <v>6.62</v>
      </c>
      <c r="AG684">
        <v>0</v>
      </c>
      <c r="AH684">
        <v>0</v>
      </c>
      <c r="AI684">
        <v>1</v>
      </c>
      <c r="AJ684">
        <v>9.3000000000000007</v>
      </c>
      <c r="AK684">
        <v>19.8</v>
      </c>
      <c r="AL684">
        <v>1</v>
      </c>
      <c r="AM684">
        <v>5</v>
      </c>
      <c r="AN684">
        <v>0</v>
      </c>
      <c r="AO684">
        <v>1</v>
      </c>
      <c r="AP684">
        <v>0</v>
      </c>
      <c r="AQ684">
        <v>0</v>
      </c>
      <c r="AR684">
        <v>0</v>
      </c>
      <c r="AS684" t="s">
        <v>3</v>
      </c>
      <c r="AT684">
        <v>0.45</v>
      </c>
      <c r="AU684" t="s">
        <v>3</v>
      </c>
      <c r="AV684">
        <v>0</v>
      </c>
      <c r="AW684">
        <v>2</v>
      </c>
      <c r="AX684">
        <v>69735011</v>
      </c>
      <c r="AY684">
        <v>1</v>
      </c>
      <c r="AZ684">
        <v>0</v>
      </c>
      <c r="BA684">
        <v>694</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CV684">
        <v>0</v>
      </c>
      <c r="CW684">
        <f>ROUND(Y684*Source!I769*DO684,9)</f>
        <v>0</v>
      </c>
      <c r="CX684">
        <f>ROUND(Y684*Source!I769,9)</f>
        <v>4.0049999999999999</v>
      </c>
      <c r="CY684">
        <f>AB684</f>
        <v>61.57</v>
      </c>
      <c r="CZ684">
        <f>AF684</f>
        <v>6.62</v>
      </c>
      <c r="DA684">
        <f>AJ684</f>
        <v>9.3000000000000007</v>
      </c>
      <c r="DB684">
        <f t="shared" si="299"/>
        <v>2.98</v>
      </c>
      <c r="DC684">
        <f t="shared" si="300"/>
        <v>0</v>
      </c>
      <c r="DD684" t="s">
        <v>3</v>
      </c>
      <c r="DE684" t="s">
        <v>3</v>
      </c>
      <c r="DF684">
        <f t="shared" si="314"/>
        <v>0</v>
      </c>
      <c r="DG684">
        <f>ROUND(ROUND(AF684*AJ684,0)*CX684,0)</f>
        <v>248</v>
      </c>
      <c r="DH684">
        <f>ROUND(ROUND(AG684*AK684,0)*CX684,0)</f>
        <v>0</v>
      </c>
      <c r="DI684">
        <f t="shared" ref="DI684:DI689" si="315">ROUND(ROUND(AH684,0)*CX684,0)</f>
        <v>0</v>
      </c>
      <c r="DJ684">
        <f>DG684</f>
        <v>248</v>
      </c>
      <c r="DK684">
        <v>0</v>
      </c>
      <c r="DL684" t="s">
        <v>3</v>
      </c>
      <c r="DM684">
        <v>0</v>
      </c>
      <c r="DN684" t="s">
        <v>3</v>
      </c>
      <c r="DO684">
        <v>0</v>
      </c>
    </row>
    <row r="685" spans="1:119" x14ac:dyDescent="0.2">
      <c r="A685">
        <f>ROW(Source!A769)</f>
        <v>769</v>
      </c>
      <c r="B685">
        <v>69726884</v>
      </c>
      <c r="C685">
        <v>69735005</v>
      </c>
      <c r="D685">
        <v>27441327</v>
      </c>
      <c r="E685">
        <v>1</v>
      </c>
      <c r="F685">
        <v>1</v>
      </c>
      <c r="G685">
        <v>1</v>
      </c>
      <c r="H685">
        <v>2</v>
      </c>
      <c r="I685" t="s">
        <v>975</v>
      </c>
      <c r="J685" t="s">
        <v>976</v>
      </c>
      <c r="K685" t="s">
        <v>977</v>
      </c>
      <c r="L685">
        <v>1368</v>
      </c>
      <c r="N685">
        <v>1011</v>
      </c>
      <c r="O685" t="s">
        <v>978</v>
      </c>
      <c r="P685" t="s">
        <v>978</v>
      </c>
      <c r="Q685">
        <v>1</v>
      </c>
      <c r="W685">
        <v>0</v>
      </c>
      <c r="X685">
        <v>-1583389094</v>
      </c>
      <c r="Y685">
        <f t="shared" si="298"/>
        <v>0.31</v>
      </c>
      <c r="AA685">
        <v>0</v>
      </c>
      <c r="AB685">
        <v>868.34</v>
      </c>
      <c r="AC685">
        <v>231.46</v>
      </c>
      <c r="AD685">
        <v>0</v>
      </c>
      <c r="AE685">
        <v>0</v>
      </c>
      <c r="AF685">
        <v>93.37</v>
      </c>
      <c r="AG685">
        <v>11.69</v>
      </c>
      <c r="AH685">
        <v>0</v>
      </c>
      <c r="AI685">
        <v>1</v>
      </c>
      <c r="AJ685">
        <v>9.3000000000000007</v>
      </c>
      <c r="AK685">
        <v>19.8</v>
      </c>
      <c r="AL685">
        <v>1</v>
      </c>
      <c r="AM685">
        <v>5</v>
      </c>
      <c r="AN685">
        <v>0</v>
      </c>
      <c r="AO685">
        <v>1</v>
      </c>
      <c r="AP685">
        <v>0</v>
      </c>
      <c r="AQ685">
        <v>0</v>
      </c>
      <c r="AR685">
        <v>0</v>
      </c>
      <c r="AS685" t="s">
        <v>3</v>
      </c>
      <c r="AT685">
        <v>0.31</v>
      </c>
      <c r="AU685" t="s">
        <v>3</v>
      </c>
      <c r="AV685">
        <v>0</v>
      </c>
      <c r="AW685">
        <v>2</v>
      </c>
      <c r="AX685">
        <v>69735012</v>
      </c>
      <c r="AY685">
        <v>1</v>
      </c>
      <c r="AZ685">
        <v>0</v>
      </c>
      <c r="BA685">
        <v>695</v>
      </c>
      <c r="BB685">
        <v>0</v>
      </c>
      <c r="BC685">
        <v>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CV685">
        <v>0</v>
      </c>
      <c r="CW685">
        <f>ROUND(Y685*Source!I769*DO685,9)</f>
        <v>0</v>
      </c>
      <c r="CX685">
        <f>ROUND(Y685*Source!I769,9)</f>
        <v>2.7589999999999999</v>
      </c>
      <c r="CY685">
        <f>AB685</f>
        <v>868.34</v>
      </c>
      <c r="CZ685">
        <f>AF685</f>
        <v>93.37</v>
      </c>
      <c r="DA685">
        <f>AJ685</f>
        <v>9.3000000000000007</v>
      </c>
      <c r="DB685">
        <f t="shared" si="299"/>
        <v>28.94</v>
      </c>
      <c r="DC685">
        <f t="shared" si="300"/>
        <v>3.62</v>
      </c>
      <c r="DD685" t="s">
        <v>3</v>
      </c>
      <c r="DE685" t="s">
        <v>3</v>
      </c>
      <c r="DF685">
        <f t="shared" si="314"/>
        <v>0</v>
      </c>
      <c r="DG685">
        <f>ROUND(ROUND(AF685*AJ685,0)*CX685,0)</f>
        <v>2395</v>
      </c>
      <c r="DH685">
        <f>ROUND(ROUND(AG685*AK685,0)*CX685,0)</f>
        <v>637</v>
      </c>
      <c r="DI685">
        <f t="shared" si="315"/>
        <v>0</v>
      </c>
      <c r="DJ685">
        <f>DG685</f>
        <v>2395</v>
      </c>
      <c r="DK685">
        <v>0</v>
      </c>
      <c r="DL685" t="s">
        <v>3</v>
      </c>
      <c r="DM685">
        <v>0</v>
      </c>
      <c r="DN685" t="s">
        <v>3</v>
      </c>
      <c r="DO685">
        <v>0</v>
      </c>
    </row>
    <row r="686" spans="1:119" x14ac:dyDescent="0.2">
      <c r="A686">
        <f>ROW(Source!A769)</f>
        <v>769</v>
      </c>
      <c r="B686">
        <v>69726884</v>
      </c>
      <c r="C686">
        <v>69735005</v>
      </c>
      <c r="D686">
        <v>27382915</v>
      </c>
      <c r="E686">
        <v>1</v>
      </c>
      <c r="F686">
        <v>1</v>
      </c>
      <c r="G686">
        <v>1</v>
      </c>
      <c r="H686">
        <v>3</v>
      </c>
      <c r="I686" t="s">
        <v>153</v>
      </c>
      <c r="J686" t="s">
        <v>155</v>
      </c>
      <c r="K686" t="s">
        <v>154</v>
      </c>
      <c r="L686">
        <v>1339</v>
      </c>
      <c r="N686">
        <v>1007</v>
      </c>
      <c r="O686" t="s">
        <v>40</v>
      </c>
      <c r="P686" t="s">
        <v>40</v>
      </c>
      <c r="Q686">
        <v>1</v>
      </c>
      <c r="W686">
        <v>0</v>
      </c>
      <c r="X686">
        <v>958144803</v>
      </c>
      <c r="Y686">
        <f t="shared" si="298"/>
        <v>1.02</v>
      </c>
      <c r="AA686">
        <v>8150</v>
      </c>
      <c r="AB686">
        <v>0</v>
      </c>
      <c r="AC686">
        <v>0</v>
      </c>
      <c r="AD686">
        <v>0</v>
      </c>
      <c r="AE686">
        <v>1127.0899999999999</v>
      </c>
      <c r="AF686">
        <v>0</v>
      </c>
      <c r="AG686">
        <v>0</v>
      </c>
      <c r="AH686">
        <v>0</v>
      </c>
      <c r="AI686">
        <v>7.56</v>
      </c>
      <c r="AJ686">
        <v>1</v>
      </c>
      <c r="AK686">
        <v>1</v>
      </c>
      <c r="AL686">
        <v>1</v>
      </c>
      <c r="AM686">
        <v>0</v>
      </c>
      <c r="AN686">
        <v>0</v>
      </c>
      <c r="AO686">
        <v>0</v>
      </c>
      <c r="AP686">
        <v>1</v>
      </c>
      <c r="AQ686">
        <v>0</v>
      </c>
      <c r="AR686">
        <v>0</v>
      </c>
      <c r="AS686" t="s">
        <v>3</v>
      </c>
      <c r="AT686">
        <v>1.02</v>
      </c>
      <c r="AU686" t="s">
        <v>3</v>
      </c>
      <c r="AV686">
        <v>0</v>
      </c>
      <c r="AW686">
        <v>1</v>
      </c>
      <c r="AX686">
        <v>-1</v>
      </c>
      <c r="AY686">
        <v>0</v>
      </c>
      <c r="AZ686">
        <v>0</v>
      </c>
      <c r="BA686" t="s">
        <v>3</v>
      </c>
      <c r="BB686">
        <v>0</v>
      </c>
      <c r="BC686">
        <v>0</v>
      </c>
      <c r="BD686">
        <v>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0</v>
      </c>
      <c r="CV686">
        <v>0</v>
      </c>
      <c r="CW686">
        <v>0</v>
      </c>
      <c r="CX686">
        <f>ROUND(Y686*Source!I769,9)</f>
        <v>9.0779999999999994</v>
      </c>
      <c r="CY686">
        <f>AA686</f>
        <v>8150</v>
      </c>
      <c r="CZ686">
        <f>AE686</f>
        <v>1127.0899999999999</v>
      </c>
      <c r="DA686">
        <f>AI686</f>
        <v>7.56</v>
      </c>
      <c r="DB686">
        <f t="shared" si="299"/>
        <v>1149.6300000000001</v>
      </c>
      <c r="DC686">
        <f t="shared" si="300"/>
        <v>0</v>
      </c>
      <c r="DD686" t="s">
        <v>3</v>
      </c>
      <c r="DE686" t="s">
        <v>3</v>
      </c>
      <c r="DF686">
        <f>ROUND(ROUND(AE686*AI686,0)*CX686,0)</f>
        <v>77354</v>
      </c>
      <c r="DG686">
        <f>ROUND(ROUND(AF686,0)*CX686,0)</f>
        <v>0</v>
      </c>
      <c r="DH686">
        <f>ROUND(ROUND(AG686,0)*CX686,0)</f>
        <v>0</v>
      </c>
      <c r="DI686">
        <f t="shared" si="315"/>
        <v>0</v>
      </c>
      <c r="DJ686">
        <f>DF686</f>
        <v>77354</v>
      </c>
      <c r="DK686">
        <v>0</v>
      </c>
      <c r="DL686" t="s">
        <v>3</v>
      </c>
      <c r="DM686">
        <v>0</v>
      </c>
      <c r="DN686" t="s">
        <v>3</v>
      </c>
      <c r="DO686">
        <v>0</v>
      </c>
    </row>
    <row r="687" spans="1:119" x14ac:dyDescent="0.2">
      <c r="A687">
        <f>ROW(Source!A772)</f>
        <v>772</v>
      </c>
      <c r="B687">
        <v>69726971</v>
      </c>
      <c r="C687">
        <v>69735015</v>
      </c>
      <c r="D687">
        <v>27493458</v>
      </c>
      <c r="E687">
        <v>1</v>
      </c>
      <c r="F687">
        <v>1</v>
      </c>
      <c r="G687">
        <v>1</v>
      </c>
      <c r="H687">
        <v>1</v>
      </c>
      <c r="I687" t="s">
        <v>997</v>
      </c>
      <c r="J687" t="s">
        <v>3</v>
      </c>
      <c r="K687" t="s">
        <v>998</v>
      </c>
      <c r="L687">
        <v>1369</v>
      </c>
      <c r="N687">
        <v>1013</v>
      </c>
      <c r="O687" t="s">
        <v>974</v>
      </c>
      <c r="P687" t="s">
        <v>974</v>
      </c>
      <c r="Q687">
        <v>1</v>
      </c>
      <c r="W687">
        <v>0</v>
      </c>
      <c r="X687">
        <v>-115882720</v>
      </c>
      <c r="Y687">
        <f t="shared" ref="Y687:Y710" si="316">AT687</f>
        <v>3.45</v>
      </c>
      <c r="AA687">
        <v>0</v>
      </c>
      <c r="AB687">
        <v>0</v>
      </c>
      <c r="AC687">
        <v>0</v>
      </c>
      <c r="AD687">
        <v>8.6</v>
      </c>
      <c r="AE687">
        <v>0</v>
      </c>
      <c r="AF687">
        <v>0</v>
      </c>
      <c r="AG687">
        <v>0</v>
      </c>
      <c r="AH687">
        <v>8.6</v>
      </c>
      <c r="AI687">
        <v>1</v>
      </c>
      <c r="AJ687">
        <v>1</v>
      </c>
      <c r="AK687">
        <v>1</v>
      </c>
      <c r="AL687">
        <v>1</v>
      </c>
      <c r="AM687">
        <v>0</v>
      </c>
      <c r="AN687">
        <v>0</v>
      </c>
      <c r="AO687">
        <v>1</v>
      </c>
      <c r="AP687">
        <v>0</v>
      </c>
      <c r="AQ687">
        <v>0</v>
      </c>
      <c r="AR687">
        <v>0</v>
      </c>
      <c r="AS687" t="s">
        <v>3</v>
      </c>
      <c r="AT687">
        <v>3.45</v>
      </c>
      <c r="AU687" t="s">
        <v>3</v>
      </c>
      <c r="AV687">
        <v>1</v>
      </c>
      <c r="AW687">
        <v>2</v>
      </c>
      <c r="AX687">
        <v>69735019</v>
      </c>
      <c r="AY687">
        <v>1</v>
      </c>
      <c r="AZ687">
        <v>0</v>
      </c>
      <c r="BA687">
        <v>697</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CU687">
        <f>ROUND(AT687*Source!I772*AH687*AL687,0)</f>
        <v>46</v>
      </c>
      <c r="CV687">
        <f>ROUND(Y687*Source!I772,9)</f>
        <v>5.3129999999999997</v>
      </c>
      <c r="CW687">
        <v>0</v>
      </c>
      <c r="CX687">
        <f>ROUND(Y687*Source!I772,9)</f>
        <v>5.3129999999999997</v>
      </c>
      <c r="CY687">
        <f>AD687</f>
        <v>8.6</v>
      </c>
      <c r="CZ687">
        <f>AH687</f>
        <v>8.6</v>
      </c>
      <c r="DA687">
        <f>AL687</f>
        <v>1</v>
      </c>
      <c r="DB687">
        <f t="shared" ref="DB687:DB710" si="317">ROUND(ROUND(AT687*CZ687,2),2)</f>
        <v>29.67</v>
      </c>
      <c r="DC687">
        <f t="shared" ref="DC687:DC710" si="318">ROUND(ROUND(AT687*AG687,2),2)</f>
        <v>0</v>
      </c>
      <c r="DD687" t="s">
        <v>3</v>
      </c>
      <c r="DE687" t="s">
        <v>3</v>
      </c>
      <c r="DF687">
        <f>ROUND(ROUND(AE687,0)*CX687,0)</f>
        <v>0</v>
      </c>
      <c r="DG687">
        <f>ROUND(ROUND(AF687,0)*CX687,0)</f>
        <v>0</v>
      </c>
      <c r="DH687">
        <f>ROUND(ROUND(AG687,0)*CX687,0)</f>
        <v>0</v>
      </c>
      <c r="DI687">
        <f t="shared" si="315"/>
        <v>48</v>
      </c>
      <c r="DJ687">
        <f>DI687</f>
        <v>48</v>
      </c>
      <c r="DK687">
        <v>0</v>
      </c>
      <c r="DL687" t="s">
        <v>3</v>
      </c>
      <c r="DM687">
        <v>0</v>
      </c>
      <c r="DN687" t="s">
        <v>3</v>
      </c>
      <c r="DO687">
        <v>0</v>
      </c>
    </row>
    <row r="688" spans="1:119" x14ac:dyDescent="0.2">
      <c r="A688">
        <f>ROW(Source!A772)</f>
        <v>772</v>
      </c>
      <c r="B688">
        <v>69726971</v>
      </c>
      <c r="C688">
        <v>69735015</v>
      </c>
      <c r="D688">
        <v>27441327</v>
      </c>
      <c r="E688">
        <v>1</v>
      </c>
      <c r="F688">
        <v>1</v>
      </c>
      <c r="G688">
        <v>1</v>
      </c>
      <c r="H688">
        <v>2</v>
      </c>
      <c r="I688" t="s">
        <v>975</v>
      </c>
      <c r="J688" t="s">
        <v>976</v>
      </c>
      <c r="K688" t="s">
        <v>977</v>
      </c>
      <c r="L688">
        <v>1368</v>
      </c>
      <c r="N688">
        <v>1011</v>
      </c>
      <c r="O688" t="s">
        <v>978</v>
      </c>
      <c r="P688" t="s">
        <v>978</v>
      </c>
      <c r="Q688">
        <v>1</v>
      </c>
      <c r="W688">
        <v>0</v>
      </c>
      <c r="X688">
        <v>-1583389094</v>
      </c>
      <c r="Y688">
        <f t="shared" si="316"/>
        <v>0.02</v>
      </c>
      <c r="AA688">
        <v>0</v>
      </c>
      <c r="AB688">
        <v>93.37</v>
      </c>
      <c r="AC688">
        <v>11.69</v>
      </c>
      <c r="AD688">
        <v>0</v>
      </c>
      <c r="AE688">
        <v>0</v>
      </c>
      <c r="AF688">
        <v>93.37</v>
      </c>
      <c r="AG688">
        <v>11.69</v>
      </c>
      <c r="AH688">
        <v>0</v>
      </c>
      <c r="AI688">
        <v>1</v>
      </c>
      <c r="AJ688">
        <v>1</v>
      </c>
      <c r="AK688">
        <v>1</v>
      </c>
      <c r="AL688">
        <v>1</v>
      </c>
      <c r="AM688">
        <v>0</v>
      </c>
      <c r="AN688">
        <v>0</v>
      </c>
      <c r="AO688">
        <v>1</v>
      </c>
      <c r="AP688">
        <v>0</v>
      </c>
      <c r="AQ688">
        <v>0</v>
      </c>
      <c r="AR688">
        <v>0</v>
      </c>
      <c r="AS688" t="s">
        <v>3</v>
      </c>
      <c r="AT688">
        <v>0.02</v>
      </c>
      <c r="AU688" t="s">
        <v>3</v>
      </c>
      <c r="AV688">
        <v>0</v>
      </c>
      <c r="AW688">
        <v>2</v>
      </c>
      <c r="AX688">
        <v>69735020</v>
      </c>
      <c r="AY688">
        <v>1</v>
      </c>
      <c r="AZ688">
        <v>0</v>
      </c>
      <c r="BA688">
        <v>698</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CV688">
        <v>0</v>
      </c>
      <c r="CW688">
        <f>ROUND(Y688*Source!I772*DO688,9)</f>
        <v>0</v>
      </c>
      <c r="CX688">
        <f>ROUND(Y688*Source!I772,9)</f>
        <v>3.0800000000000001E-2</v>
      </c>
      <c r="CY688">
        <f>AB688</f>
        <v>93.37</v>
      </c>
      <c r="CZ688">
        <f>AF688</f>
        <v>93.37</v>
      </c>
      <c r="DA688">
        <f>AJ688</f>
        <v>1</v>
      </c>
      <c r="DB688">
        <f t="shared" si="317"/>
        <v>1.87</v>
      </c>
      <c r="DC688">
        <f t="shared" si="318"/>
        <v>0.23</v>
      </c>
      <c r="DD688" t="s">
        <v>3</v>
      </c>
      <c r="DE688" t="s">
        <v>3</v>
      </c>
      <c r="DF688">
        <f>ROUND(ROUND(AE688,0)*CX688,0)</f>
        <v>0</v>
      </c>
      <c r="DG688">
        <f>ROUND(ROUND(AF688,0)*CX688,0)</f>
        <v>3</v>
      </c>
      <c r="DH688">
        <f>ROUND(ROUND(AG688,0)*CX688,0)</f>
        <v>0</v>
      </c>
      <c r="DI688">
        <f t="shared" si="315"/>
        <v>0</v>
      </c>
      <c r="DJ688">
        <f>DG688</f>
        <v>3</v>
      </c>
      <c r="DK688">
        <v>0</v>
      </c>
      <c r="DL688" t="s">
        <v>3</v>
      </c>
      <c r="DM688">
        <v>0</v>
      </c>
      <c r="DN688" t="s">
        <v>3</v>
      </c>
      <c r="DO688">
        <v>0</v>
      </c>
    </row>
    <row r="689" spans="1:119" x14ac:dyDescent="0.2">
      <c r="A689">
        <f>ROW(Source!A772)</f>
        <v>772</v>
      </c>
      <c r="B689">
        <v>69726971</v>
      </c>
      <c r="C689">
        <v>69735015</v>
      </c>
      <c r="D689">
        <v>27386998</v>
      </c>
      <c r="E689">
        <v>1</v>
      </c>
      <c r="F689">
        <v>1</v>
      </c>
      <c r="G689">
        <v>1</v>
      </c>
      <c r="H689">
        <v>3</v>
      </c>
      <c r="I689" t="s">
        <v>163</v>
      </c>
      <c r="J689" t="s">
        <v>165</v>
      </c>
      <c r="K689" t="s">
        <v>164</v>
      </c>
      <c r="L689">
        <v>1327</v>
      </c>
      <c r="N689">
        <v>1005</v>
      </c>
      <c r="O689" t="s">
        <v>56</v>
      </c>
      <c r="P689" t="s">
        <v>56</v>
      </c>
      <c r="Q689">
        <v>1</v>
      </c>
      <c r="W689">
        <v>0</v>
      </c>
      <c r="X689">
        <v>-810689284</v>
      </c>
      <c r="Y689">
        <f t="shared" si="316"/>
        <v>115</v>
      </c>
      <c r="AA689">
        <v>12.26</v>
      </c>
      <c r="AB689">
        <v>0</v>
      </c>
      <c r="AC689">
        <v>0</v>
      </c>
      <c r="AD689">
        <v>0</v>
      </c>
      <c r="AE689">
        <v>12.26</v>
      </c>
      <c r="AF689">
        <v>0</v>
      </c>
      <c r="AG689">
        <v>0</v>
      </c>
      <c r="AH689">
        <v>0</v>
      </c>
      <c r="AI689">
        <v>1</v>
      </c>
      <c r="AJ689">
        <v>1</v>
      </c>
      <c r="AK689">
        <v>1</v>
      </c>
      <c r="AL689">
        <v>1</v>
      </c>
      <c r="AM689">
        <v>0</v>
      </c>
      <c r="AN689">
        <v>0</v>
      </c>
      <c r="AO689">
        <v>0</v>
      </c>
      <c r="AP689">
        <v>1</v>
      </c>
      <c r="AQ689">
        <v>0</v>
      </c>
      <c r="AR689">
        <v>0</v>
      </c>
      <c r="AS689" t="s">
        <v>3</v>
      </c>
      <c r="AT689">
        <v>115</v>
      </c>
      <c r="AU689" t="s">
        <v>3</v>
      </c>
      <c r="AV689">
        <v>0</v>
      </c>
      <c r="AW689">
        <v>2</v>
      </c>
      <c r="AX689">
        <v>69735021</v>
      </c>
      <c r="AY689">
        <v>1</v>
      </c>
      <c r="AZ689">
        <v>6144</v>
      </c>
      <c r="BA689">
        <v>699</v>
      </c>
      <c r="BB689">
        <v>3</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CV689">
        <v>0</v>
      </c>
      <c r="CW689">
        <v>0</v>
      </c>
      <c r="CX689">
        <f>ROUND(Y689*Source!I772,9)</f>
        <v>177.1</v>
      </c>
      <c r="CY689">
        <f>AA689</f>
        <v>12.26</v>
      </c>
      <c r="CZ689">
        <f>AE689</f>
        <v>12.26</v>
      </c>
      <c r="DA689">
        <f>AI689</f>
        <v>1</v>
      </c>
      <c r="DB689">
        <f t="shared" si="317"/>
        <v>1409.9</v>
      </c>
      <c r="DC689">
        <f t="shared" si="318"/>
        <v>0</v>
      </c>
      <c r="DD689" t="s">
        <v>3</v>
      </c>
      <c r="DE689" t="s">
        <v>3</v>
      </c>
      <c r="DF689">
        <f>ROUND(ROUND(AE689,0)*CX689,0)</f>
        <v>2125</v>
      </c>
      <c r="DG689">
        <f>ROUND(ROUND(AF689,0)*CX689,0)</f>
        <v>0</v>
      </c>
      <c r="DH689">
        <f>ROUND(ROUND(AG689,0)*CX689,0)</f>
        <v>0</v>
      </c>
      <c r="DI689">
        <f t="shared" si="315"/>
        <v>0</v>
      </c>
      <c r="DJ689">
        <f>DF689</f>
        <v>2125</v>
      </c>
      <c r="DK689">
        <v>0</v>
      </c>
      <c r="DL689" t="s">
        <v>3</v>
      </c>
      <c r="DM689">
        <v>0</v>
      </c>
      <c r="DN689" t="s">
        <v>3</v>
      </c>
      <c r="DO689">
        <v>0</v>
      </c>
    </row>
    <row r="690" spans="1:119" x14ac:dyDescent="0.2">
      <c r="A690">
        <f>ROW(Source!A773)</f>
        <v>773</v>
      </c>
      <c r="B690">
        <v>69726884</v>
      </c>
      <c r="C690">
        <v>69735015</v>
      </c>
      <c r="D690">
        <v>27493458</v>
      </c>
      <c r="E690">
        <v>1</v>
      </c>
      <c r="F690">
        <v>1</v>
      </c>
      <c r="G690">
        <v>1</v>
      </c>
      <c r="H690">
        <v>1</v>
      </c>
      <c r="I690" t="s">
        <v>997</v>
      </c>
      <c r="J690" t="s">
        <v>3</v>
      </c>
      <c r="K690" t="s">
        <v>998</v>
      </c>
      <c r="L690">
        <v>1369</v>
      </c>
      <c r="N690">
        <v>1013</v>
      </c>
      <c r="O690" t="s">
        <v>974</v>
      </c>
      <c r="P690" t="s">
        <v>974</v>
      </c>
      <c r="Q690">
        <v>1</v>
      </c>
      <c r="W690">
        <v>0</v>
      </c>
      <c r="X690">
        <v>-115882720</v>
      </c>
      <c r="Y690">
        <f t="shared" si="316"/>
        <v>3.45</v>
      </c>
      <c r="AA690">
        <v>0</v>
      </c>
      <c r="AB690">
        <v>0</v>
      </c>
      <c r="AC690">
        <v>0</v>
      </c>
      <c r="AD690">
        <v>218.1</v>
      </c>
      <c r="AE690">
        <v>0</v>
      </c>
      <c r="AF690">
        <v>0</v>
      </c>
      <c r="AG690">
        <v>0</v>
      </c>
      <c r="AH690">
        <v>8.6</v>
      </c>
      <c r="AI690">
        <v>1</v>
      </c>
      <c r="AJ690">
        <v>1</v>
      </c>
      <c r="AK690">
        <v>1</v>
      </c>
      <c r="AL690">
        <v>25.36</v>
      </c>
      <c r="AM690">
        <v>5</v>
      </c>
      <c r="AN690">
        <v>0</v>
      </c>
      <c r="AO690">
        <v>1</v>
      </c>
      <c r="AP690">
        <v>0</v>
      </c>
      <c r="AQ690">
        <v>0</v>
      </c>
      <c r="AR690">
        <v>0</v>
      </c>
      <c r="AS690" t="s">
        <v>3</v>
      </c>
      <c r="AT690">
        <v>3.45</v>
      </c>
      <c r="AU690" t="s">
        <v>3</v>
      </c>
      <c r="AV690">
        <v>1</v>
      </c>
      <c r="AW690">
        <v>2</v>
      </c>
      <c r="AX690">
        <v>69735019</v>
      </c>
      <c r="AY690">
        <v>1</v>
      </c>
      <c r="AZ690">
        <v>0</v>
      </c>
      <c r="BA690">
        <v>700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CU690">
        <f>ROUND(AT690*Source!I773*AH690*AL690,0)</f>
        <v>1159</v>
      </c>
      <c r="CV690">
        <f>ROUND(Y690*Source!I773,9)</f>
        <v>5.3129999999999997</v>
      </c>
      <c r="CW690">
        <v>0</v>
      </c>
      <c r="CX690">
        <f>ROUND(Y690*Source!I773,9)</f>
        <v>5.3129999999999997</v>
      </c>
      <c r="CY690">
        <f>AD690</f>
        <v>218.1</v>
      </c>
      <c r="CZ690">
        <f>AH690</f>
        <v>8.6</v>
      </c>
      <c r="DA690">
        <f>AL690</f>
        <v>25.36</v>
      </c>
      <c r="DB690">
        <f t="shared" si="317"/>
        <v>29.67</v>
      </c>
      <c r="DC690">
        <f t="shared" si="318"/>
        <v>0</v>
      </c>
      <c r="DD690" t="s">
        <v>3</v>
      </c>
      <c r="DE690" t="s">
        <v>3</v>
      </c>
      <c r="DF690">
        <f>ROUND(ROUND(AE690,0)*CX690,0)</f>
        <v>0</v>
      </c>
      <c r="DG690">
        <f>ROUND(ROUND(AF690,0)*CX690,0)</f>
        <v>0</v>
      </c>
      <c r="DH690">
        <f>ROUND(ROUND(AG690,0)*CX690,0)</f>
        <v>0</v>
      </c>
      <c r="DI690">
        <f>ROUND(ROUND(AH690*AL690,0)*CX690,0)</f>
        <v>1158</v>
      </c>
      <c r="DJ690">
        <f>DI690</f>
        <v>1158</v>
      </c>
      <c r="DK690">
        <v>0</v>
      </c>
      <c r="DL690" t="s">
        <v>3</v>
      </c>
      <c r="DM690">
        <v>0</v>
      </c>
      <c r="DN690" t="s">
        <v>3</v>
      </c>
      <c r="DO690">
        <v>0</v>
      </c>
    </row>
    <row r="691" spans="1:119" x14ac:dyDescent="0.2">
      <c r="A691">
        <f>ROW(Source!A773)</f>
        <v>773</v>
      </c>
      <c r="B691">
        <v>69726884</v>
      </c>
      <c r="C691">
        <v>69735015</v>
      </c>
      <c r="D691">
        <v>27441327</v>
      </c>
      <c r="E691">
        <v>1</v>
      </c>
      <c r="F691">
        <v>1</v>
      </c>
      <c r="G691">
        <v>1</v>
      </c>
      <c r="H691">
        <v>2</v>
      </c>
      <c r="I691" t="s">
        <v>975</v>
      </c>
      <c r="J691" t="s">
        <v>976</v>
      </c>
      <c r="K691" t="s">
        <v>977</v>
      </c>
      <c r="L691">
        <v>1368</v>
      </c>
      <c r="N691">
        <v>1011</v>
      </c>
      <c r="O691" t="s">
        <v>978</v>
      </c>
      <c r="P691" t="s">
        <v>978</v>
      </c>
      <c r="Q691">
        <v>1</v>
      </c>
      <c r="W691">
        <v>0</v>
      </c>
      <c r="X691">
        <v>-1583389094</v>
      </c>
      <c r="Y691">
        <f t="shared" si="316"/>
        <v>0.02</v>
      </c>
      <c r="AA691">
        <v>0</v>
      </c>
      <c r="AB691">
        <v>732.02</v>
      </c>
      <c r="AC691">
        <v>231.46</v>
      </c>
      <c r="AD691">
        <v>0</v>
      </c>
      <c r="AE691">
        <v>0</v>
      </c>
      <c r="AF691">
        <v>93.37</v>
      </c>
      <c r="AG691">
        <v>11.69</v>
      </c>
      <c r="AH691">
        <v>0</v>
      </c>
      <c r="AI691">
        <v>1</v>
      </c>
      <c r="AJ691">
        <v>7.84</v>
      </c>
      <c r="AK691">
        <v>19.8</v>
      </c>
      <c r="AL691">
        <v>1</v>
      </c>
      <c r="AM691">
        <v>5</v>
      </c>
      <c r="AN691">
        <v>0</v>
      </c>
      <c r="AO691">
        <v>1</v>
      </c>
      <c r="AP691">
        <v>0</v>
      </c>
      <c r="AQ691">
        <v>0</v>
      </c>
      <c r="AR691">
        <v>0</v>
      </c>
      <c r="AS691" t="s">
        <v>3</v>
      </c>
      <c r="AT691">
        <v>0.02</v>
      </c>
      <c r="AU691" t="s">
        <v>3</v>
      </c>
      <c r="AV691">
        <v>0</v>
      </c>
      <c r="AW691">
        <v>2</v>
      </c>
      <c r="AX691">
        <v>69735020</v>
      </c>
      <c r="AY691">
        <v>1</v>
      </c>
      <c r="AZ691">
        <v>0</v>
      </c>
      <c r="BA691">
        <v>701</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0</v>
      </c>
      <c r="CV691">
        <v>0</v>
      </c>
      <c r="CW691">
        <f>ROUND(Y691*Source!I773*DO691,9)</f>
        <v>0</v>
      </c>
      <c r="CX691">
        <f>ROUND(Y691*Source!I773,9)</f>
        <v>3.0800000000000001E-2</v>
      </c>
      <c r="CY691">
        <f>AB691</f>
        <v>732.02</v>
      </c>
      <c r="CZ691">
        <f>AF691</f>
        <v>93.37</v>
      </c>
      <c r="DA691">
        <f>AJ691</f>
        <v>7.84</v>
      </c>
      <c r="DB691">
        <f t="shared" si="317"/>
        <v>1.87</v>
      </c>
      <c r="DC691">
        <f t="shared" si="318"/>
        <v>0.23</v>
      </c>
      <c r="DD691" t="s">
        <v>3</v>
      </c>
      <c r="DE691" t="s">
        <v>3</v>
      </c>
      <c r="DF691">
        <f>ROUND(ROUND(AE691,0)*CX691,0)</f>
        <v>0</v>
      </c>
      <c r="DG691">
        <f>ROUND(ROUND(AF691*AJ691,0)*CX691,0)</f>
        <v>23</v>
      </c>
      <c r="DH691">
        <f>ROUND(ROUND(AG691*AK691,0)*CX691,0)</f>
        <v>7</v>
      </c>
      <c r="DI691">
        <f>ROUND(ROUND(AH691,0)*CX691,0)</f>
        <v>0</v>
      </c>
      <c r="DJ691">
        <f>DG691</f>
        <v>23</v>
      </c>
      <c r="DK691">
        <v>0</v>
      </c>
      <c r="DL691" t="s">
        <v>3</v>
      </c>
      <c r="DM691">
        <v>0</v>
      </c>
      <c r="DN691" t="s">
        <v>3</v>
      </c>
      <c r="DO691">
        <v>0</v>
      </c>
    </row>
    <row r="692" spans="1:119" x14ac:dyDescent="0.2">
      <c r="A692">
        <f>ROW(Source!A773)</f>
        <v>773</v>
      </c>
      <c r="B692">
        <v>69726884</v>
      </c>
      <c r="C692">
        <v>69735015</v>
      </c>
      <c r="D692">
        <v>27386998</v>
      </c>
      <c r="E692">
        <v>1</v>
      </c>
      <c r="F692">
        <v>1</v>
      </c>
      <c r="G692">
        <v>1</v>
      </c>
      <c r="H692">
        <v>3</v>
      </c>
      <c r="I692" t="s">
        <v>163</v>
      </c>
      <c r="J692" t="s">
        <v>165</v>
      </c>
      <c r="K692" t="s">
        <v>164</v>
      </c>
      <c r="L692">
        <v>1327</v>
      </c>
      <c r="N692">
        <v>1005</v>
      </c>
      <c r="O692" t="s">
        <v>56</v>
      </c>
      <c r="P692" t="s">
        <v>56</v>
      </c>
      <c r="Q692">
        <v>1</v>
      </c>
      <c r="W692">
        <v>0</v>
      </c>
      <c r="X692">
        <v>-810689284</v>
      </c>
      <c r="Y692">
        <f t="shared" si="316"/>
        <v>115</v>
      </c>
      <c r="AA692">
        <v>23.6</v>
      </c>
      <c r="AB692">
        <v>0</v>
      </c>
      <c r="AC692">
        <v>0</v>
      </c>
      <c r="AD692">
        <v>0</v>
      </c>
      <c r="AE692">
        <v>3.2600000000000002</v>
      </c>
      <c r="AF692">
        <v>0</v>
      </c>
      <c r="AG692">
        <v>0</v>
      </c>
      <c r="AH692">
        <v>0</v>
      </c>
      <c r="AI692">
        <v>7.56</v>
      </c>
      <c r="AJ692">
        <v>1</v>
      </c>
      <c r="AK692">
        <v>1</v>
      </c>
      <c r="AL692">
        <v>1</v>
      </c>
      <c r="AM692">
        <v>0</v>
      </c>
      <c r="AN692">
        <v>0</v>
      </c>
      <c r="AO692">
        <v>0</v>
      </c>
      <c r="AP692">
        <v>1</v>
      </c>
      <c r="AQ692">
        <v>0</v>
      </c>
      <c r="AR692">
        <v>0</v>
      </c>
      <c r="AS692" t="s">
        <v>3</v>
      </c>
      <c r="AT692">
        <v>115</v>
      </c>
      <c r="AU692" t="s">
        <v>3</v>
      </c>
      <c r="AV692">
        <v>0</v>
      </c>
      <c r="AW692">
        <v>2</v>
      </c>
      <c r="AX692">
        <v>69735021</v>
      </c>
      <c r="AY692">
        <v>1</v>
      </c>
      <c r="AZ692">
        <v>22528</v>
      </c>
      <c r="BA692">
        <v>702</v>
      </c>
      <c r="BB692">
        <v>3</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0</v>
      </c>
      <c r="CV692">
        <v>0</v>
      </c>
      <c r="CW692">
        <v>0</v>
      </c>
      <c r="CX692">
        <f>ROUND(Y692*Source!I773,9)</f>
        <v>177.1</v>
      </c>
      <c r="CY692">
        <f>AA692</f>
        <v>23.6</v>
      </c>
      <c r="CZ692">
        <f>AE692</f>
        <v>3.2600000000000002</v>
      </c>
      <c r="DA692">
        <f>AI692</f>
        <v>7.56</v>
      </c>
      <c r="DB692">
        <f t="shared" si="317"/>
        <v>374.9</v>
      </c>
      <c r="DC692">
        <f t="shared" si="318"/>
        <v>0</v>
      </c>
      <c r="DD692" t="s">
        <v>3</v>
      </c>
      <c r="DE692" t="s">
        <v>3</v>
      </c>
      <c r="DF692">
        <f>ROUND(ROUND(AE692*AI692,0)*CX692,0)</f>
        <v>4428</v>
      </c>
      <c r="DG692">
        <f>ROUND(ROUND(AF692,0)*CX692,0)</f>
        <v>0</v>
      </c>
      <c r="DH692">
        <f>ROUND(ROUND(AG692,0)*CX692,0)</f>
        <v>0</v>
      </c>
      <c r="DI692">
        <f>ROUND(ROUND(AH692,0)*CX692,0)</f>
        <v>0</v>
      </c>
      <c r="DJ692">
        <f>DF692</f>
        <v>4428</v>
      </c>
      <c r="DK692">
        <v>0</v>
      </c>
      <c r="DL692" t="s">
        <v>3</v>
      </c>
      <c r="DM692">
        <v>0</v>
      </c>
      <c r="DN692" t="s">
        <v>3</v>
      </c>
      <c r="DO692">
        <v>0</v>
      </c>
    </row>
    <row r="693" spans="1:119" x14ac:dyDescent="0.2">
      <c r="A693">
        <f>ROW(Source!A776)</f>
        <v>776</v>
      </c>
      <c r="B693">
        <v>69726971</v>
      </c>
      <c r="C693">
        <v>69735023</v>
      </c>
      <c r="D693">
        <v>27493137</v>
      </c>
      <c r="E693">
        <v>1</v>
      </c>
      <c r="F693">
        <v>1</v>
      </c>
      <c r="G693">
        <v>1</v>
      </c>
      <c r="H693">
        <v>1</v>
      </c>
      <c r="I693" t="s">
        <v>999</v>
      </c>
      <c r="J693" t="s">
        <v>3</v>
      </c>
      <c r="K693" t="s">
        <v>1000</v>
      </c>
      <c r="L693">
        <v>1369</v>
      </c>
      <c r="N693">
        <v>1013</v>
      </c>
      <c r="O693" t="s">
        <v>974</v>
      </c>
      <c r="P693" t="s">
        <v>974</v>
      </c>
      <c r="Q693">
        <v>1</v>
      </c>
      <c r="W693">
        <v>0</v>
      </c>
      <c r="X693">
        <v>-1973258772</v>
      </c>
      <c r="Y693">
        <f t="shared" si="316"/>
        <v>4.1399999999999997</v>
      </c>
      <c r="AA693">
        <v>0</v>
      </c>
      <c r="AB693">
        <v>0</v>
      </c>
      <c r="AC693">
        <v>0</v>
      </c>
      <c r="AD693">
        <v>9.15</v>
      </c>
      <c r="AE693">
        <v>0</v>
      </c>
      <c r="AF693">
        <v>0</v>
      </c>
      <c r="AG693">
        <v>0</v>
      </c>
      <c r="AH693">
        <v>9.15</v>
      </c>
      <c r="AI693">
        <v>1</v>
      </c>
      <c r="AJ693">
        <v>1</v>
      </c>
      <c r="AK693">
        <v>1</v>
      </c>
      <c r="AL693">
        <v>1</v>
      </c>
      <c r="AM693">
        <v>0</v>
      </c>
      <c r="AN693">
        <v>0</v>
      </c>
      <c r="AO693">
        <v>1</v>
      </c>
      <c r="AP693">
        <v>0</v>
      </c>
      <c r="AQ693">
        <v>0</v>
      </c>
      <c r="AR693">
        <v>0</v>
      </c>
      <c r="AS693" t="s">
        <v>3</v>
      </c>
      <c r="AT693">
        <v>4.1399999999999997</v>
      </c>
      <c r="AU693" t="s">
        <v>3</v>
      </c>
      <c r="AV693">
        <v>1</v>
      </c>
      <c r="AW693">
        <v>2</v>
      </c>
      <c r="AX693">
        <v>69735027</v>
      </c>
      <c r="AY693">
        <v>1</v>
      </c>
      <c r="AZ693">
        <v>0</v>
      </c>
      <c r="BA693">
        <v>703</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v>0</v>
      </c>
      <c r="CU693">
        <f>ROUND(AT693*Source!I776*AH693*AL693,0)</f>
        <v>60</v>
      </c>
      <c r="CV693">
        <f>ROUND(Y693*Source!I776,9)</f>
        <v>6.5411999999999999</v>
      </c>
      <c r="CW693">
        <v>0</v>
      </c>
      <c r="CX693">
        <f>ROUND(Y693*Source!I776,9)</f>
        <v>6.5411999999999999</v>
      </c>
      <c r="CY693">
        <f>AD693</f>
        <v>9.15</v>
      </c>
      <c r="CZ693">
        <f>AH693</f>
        <v>9.15</v>
      </c>
      <c r="DA693">
        <f>AL693</f>
        <v>1</v>
      </c>
      <c r="DB693">
        <f t="shared" si="317"/>
        <v>37.880000000000003</v>
      </c>
      <c r="DC693">
        <f t="shared" si="318"/>
        <v>0</v>
      </c>
      <c r="DD693" t="s">
        <v>3</v>
      </c>
      <c r="DE693" t="s">
        <v>3</v>
      </c>
      <c r="DF693">
        <f>ROUND(ROUND(AE693,0)*CX693,0)</f>
        <v>0</v>
      </c>
      <c r="DG693">
        <f>ROUND(ROUND(AF693,0)*CX693,0)</f>
        <v>0</v>
      </c>
      <c r="DH693">
        <f>ROUND(ROUND(AG693,0)*CX693,0)</f>
        <v>0</v>
      </c>
      <c r="DI693">
        <f>ROUND(ROUND(AH693,0)*CX693,0)</f>
        <v>59</v>
      </c>
      <c r="DJ693">
        <f>DI693</f>
        <v>59</v>
      </c>
      <c r="DK693">
        <v>0</v>
      </c>
      <c r="DL693" t="s">
        <v>3</v>
      </c>
      <c r="DM693">
        <v>0</v>
      </c>
      <c r="DN693" t="s">
        <v>3</v>
      </c>
      <c r="DO693">
        <v>0</v>
      </c>
    </row>
    <row r="694" spans="1:119" x14ac:dyDescent="0.2">
      <c r="A694">
        <f>ROW(Source!A776)</f>
        <v>776</v>
      </c>
      <c r="B694">
        <v>69726971</v>
      </c>
      <c r="C694">
        <v>69735023</v>
      </c>
      <c r="D694">
        <v>27441327</v>
      </c>
      <c r="E694">
        <v>1</v>
      </c>
      <c r="F694">
        <v>1</v>
      </c>
      <c r="G694">
        <v>1</v>
      </c>
      <c r="H694">
        <v>2</v>
      </c>
      <c r="I694" t="s">
        <v>975</v>
      </c>
      <c r="J694" t="s">
        <v>976</v>
      </c>
      <c r="K694" t="s">
        <v>977</v>
      </c>
      <c r="L694">
        <v>1368</v>
      </c>
      <c r="N694">
        <v>1011</v>
      </c>
      <c r="O694" t="s">
        <v>978</v>
      </c>
      <c r="P694" t="s">
        <v>978</v>
      </c>
      <c r="Q694">
        <v>1</v>
      </c>
      <c r="W694">
        <v>0</v>
      </c>
      <c r="X694">
        <v>-1583389094</v>
      </c>
      <c r="Y694">
        <f t="shared" si="316"/>
        <v>0.11</v>
      </c>
      <c r="AA694">
        <v>0</v>
      </c>
      <c r="AB694">
        <v>93.37</v>
      </c>
      <c r="AC694">
        <v>11.69</v>
      </c>
      <c r="AD694">
        <v>0</v>
      </c>
      <c r="AE694">
        <v>0</v>
      </c>
      <c r="AF694">
        <v>93.37</v>
      </c>
      <c r="AG694">
        <v>11.69</v>
      </c>
      <c r="AH694">
        <v>0</v>
      </c>
      <c r="AI694">
        <v>1</v>
      </c>
      <c r="AJ694">
        <v>1</v>
      </c>
      <c r="AK694">
        <v>1</v>
      </c>
      <c r="AL694">
        <v>1</v>
      </c>
      <c r="AM694">
        <v>0</v>
      </c>
      <c r="AN694">
        <v>0</v>
      </c>
      <c r="AO694">
        <v>1</v>
      </c>
      <c r="AP694">
        <v>0</v>
      </c>
      <c r="AQ694">
        <v>0</v>
      </c>
      <c r="AR694">
        <v>0</v>
      </c>
      <c r="AS694" t="s">
        <v>3</v>
      </c>
      <c r="AT694">
        <v>0.11</v>
      </c>
      <c r="AU694" t="s">
        <v>3</v>
      </c>
      <c r="AV694">
        <v>0</v>
      </c>
      <c r="AW694">
        <v>2</v>
      </c>
      <c r="AX694">
        <v>69735028</v>
      </c>
      <c r="AY694">
        <v>1</v>
      </c>
      <c r="AZ694">
        <v>0</v>
      </c>
      <c r="BA694">
        <v>704</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CV694">
        <v>0</v>
      </c>
      <c r="CW694">
        <f>ROUND(Y694*Source!I776*DO694,9)</f>
        <v>0</v>
      </c>
      <c r="CX694">
        <f>ROUND(Y694*Source!I776,9)</f>
        <v>0.17380000000000001</v>
      </c>
      <c r="CY694">
        <f>AB694</f>
        <v>93.37</v>
      </c>
      <c r="CZ694">
        <f>AF694</f>
        <v>93.37</v>
      </c>
      <c r="DA694">
        <f>AJ694</f>
        <v>1</v>
      </c>
      <c r="DB694">
        <f t="shared" si="317"/>
        <v>10.27</v>
      </c>
      <c r="DC694">
        <f t="shared" si="318"/>
        <v>1.29</v>
      </c>
      <c r="DD694" t="s">
        <v>3</v>
      </c>
      <c r="DE694" t="s">
        <v>3</v>
      </c>
      <c r="DF694">
        <f>ROUND(ROUND(AE694,0)*CX694,0)</f>
        <v>0</v>
      </c>
      <c r="DG694">
        <f>ROUND(ROUND(AF694,0)*CX694,0)</f>
        <v>16</v>
      </c>
      <c r="DH694">
        <f>ROUND(ROUND(AG694,0)*CX694,0)</f>
        <v>2</v>
      </c>
      <c r="DI694">
        <f>ROUND(ROUND(AH694,0)*CX694,0)</f>
        <v>0</v>
      </c>
      <c r="DJ694">
        <f>DG694</f>
        <v>16</v>
      </c>
      <c r="DK694">
        <v>0</v>
      </c>
      <c r="DL694" t="s">
        <v>3</v>
      </c>
      <c r="DM694">
        <v>0</v>
      </c>
      <c r="DN694" t="s">
        <v>3</v>
      </c>
      <c r="DO694">
        <v>0</v>
      </c>
    </row>
    <row r="695" spans="1:119" x14ac:dyDescent="0.2">
      <c r="A695">
        <f>ROW(Source!A776)</f>
        <v>776</v>
      </c>
      <c r="B695">
        <v>69726971</v>
      </c>
      <c r="C695">
        <v>69735023</v>
      </c>
      <c r="D695">
        <v>27371771</v>
      </c>
      <c r="E695">
        <v>1</v>
      </c>
      <c r="F695">
        <v>1</v>
      </c>
      <c r="G695">
        <v>1</v>
      </c>
      <c r="H695">
        <v>3</v>
      </c>
      <c r="I695" t="s">
        <v>178</v>
      </c>
      <c r="J695" t="s">
        <v>181</v>
      </c>
      <c r="K695" t="s">
        <v>179</v>
      </c>
      <c r="L695">
        <v>1308</v>
      </c>
      <c r="N695">
        <v>1003</v>
      </c>
      <c r="O695" t="s">
        <v>180</v>
      </c>
      <c r="P695" t="s">
        <v>180</v>
      </c>
      <c r="Q695">
        <v>100</v>
      </c>
      <c r="W695">
        <v>0</v>
      </c>
      <c r="X695">
        <v>-239826058</v>
      </c>
      <c r="Y695">
        <f t="shared" si="316"/>
        <v>1.05</v>
      </c>
      <c r="AA695">
        <v>2258.6999999999998</v>
      </c>
      <c r="AB695">
        <v>0</v>
      </c>
      <c r="AC695">
        <v>0</v>
      </c>
      <c r="AD695">
        <v>0</v>
      </c>
      <c r="AE695">
        <v>2258.6999999999998</v>
      </c>
      <c r="AF695">
        <v>0</v>
      </c>
      <c r="AG695">
        <v>0</v>
      </c>
      <c r="AH695">
        <v>0</v>
      </c>
      <c r="AI695">
        <v>1</v>
      </c>
      <c r="AJ695">
        <v>1</v>
      </c>
      <c r="AK695">
        <v>1</v>
      </c>
      <c r="AL695">
        <v>1</v>
      </c>
      <c r="AM695">
        <v>0</v>
      </c>
      <c r="AN695">
        <v>0</v>
      </c>
      <c r="AO695">
        <v>0</v>
      </c>
      <c r="AP695">
        <v>0</v>
      </c>
      <c r="AQ695">
        <v>0</v>
      </c>
      <c r="AR695">
        <v>0</v>
      </c>
      <c r="AS695" t="s">
        <v>3</v>
      </c>
      <c r="AT695">
        <v>1.05</v>
      </c>
      <c r="AU695" t="s">
        <v>3</v>
      </c>
      <c r="AV695">
        <v>0</v>
      </c>
      <c r="AW695">
        <v>2</v>
      </c>
      <c r="AX695">
        <v>69735029</v>
      </c>
      <c r="AY695">
        <v>1</v>
      </c>
      <c r="AZ695">
        <v>0</v>
      </c>
      <c r="BA695">
        <v>705</v>
      </c>
      <c r="BB695">
        <v>3</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CV695">
        <v>0</v>
      </c>
      <c r="CW695">
        <v>0</v>
      </c>
      <c r="CX695">
        <f>ROUND(Y695*Source!I776,9)</f>
        <v>1.659</v>
      </c>
      <c r="CY695">
        <f>AA695</f>
        <v>2258.6999999999998</v>
      </c>
      <c r="CZ695">
        <f>AE695</f>
        <v>2258.6999999999998</v>
      </c>
      <c r="DA695">
        <f>AI695</f>
        <v>1</v>
      </c>
      <c r="DB695">
        <f t="shared" si="317"/>
        <v>2371.64</v>
      </c>
      <c r="DC695">
        <f t="shared" si="318"/>
        <v>0</v>
      </c>
      <c r="DD695" t="s">
        <v>3</v>
      </c>
      <c r="DE695" t="s">
        <v>3</v>
      </c>
      <c r="DF695">
        <f>ROUND(ROUND(AE695,0)*CX695,0)</f>
        <v>3748</v>
      </c>
      <c r="DG695">
        <f>ROUND(ROUND(AF695,0)*CX695,0)</f>
        <v>0</v>
      </c>
      <c r="DH695">
        <f>ROUND(ROUND(AG695,0)*CX695,0)</f>
        <v>0</v>
      </c>
      <c r="DI695">
        <f>ROUND(ROUND(AH695,0)*CX695,0)</f>
        <v>0</v>
      </c>
      <c r="DJ695">
        <f>DF695</f>
        <v>3748</v>
      </c>
      <c r="DK695">
        <v>0</v>
      </c>
      <c r="DL695" t="s">
        <v>3</v>
      </c>
      <c r="DM695">
        <v>0</v>
      </c>
      <c r="DN695" t="s">
        <v>3</v>
      </c>
      <c r="DO695">
        <v>0</v>
      </c>
    </row>
    <row r="696" spans="1:119" x14ac:dyDescent="0.2">
      <c r="A696">
        <f>ROW(Source!A777)</f>
        <v>777</v>
      </c>
      <c r="B696">
        <v>69726884</v>
      </c>
      <c r="C696">
        <v>69735023</v>
      </c>
      <c r="D696">
        <v>27493137</v>
      </c>
      <c r="E696">
        <v>1</v>
      </c>
      <c r="F696">
        <v>1</v>
      </c>
      <c r="G696">
        <v>1</v>
      </c>
      <c r="H696">
        <v>1</v>
      </c>
      <c r="I696" t="s">
        <v>999</v>
      </c>
      <c r="J696" t="s">
        <v>3</v>
      </c>
      <c r="K696" t="s">
        <v>1000</v>
      </c>
      <c r="L696">
        <v>1369</v>
      </c>
      <c r="N696">
        <v>1013</v>
      </c>
      <c r="O696" t="s">
        <v>974</v>
      </c>
      <c r="P696" t="s">
        <v>974</v>
      </c>
      <c r="Q696">
        <v>1</v>
      </c>
      <c r="W696">
        <v>0</v>
      </c>
      <c r="X696">
        <v>-1973258772</v>
      </c>
      <c r="Y696">
        <f t="shared" si="316"/>
        <v>4.1399999999999997</v>
      </c>
      <c r="AA696">
        <v>0</v>
      </c>
      <c r="AB696">
        <v>0</v>
      </c>
      <c r="AC696">
        <v>0</v>
      </c>
      <c r="AD696">
        <v>234.24</v>
      </c>
      <c r="AE696">
        <v>0</v>
      </c>
      <c r="AF696">
        <v>0</v>
      </c>
      <c r="AG696">
        <v>0</v>
      </c>
      <c r="AH696">
        <v>9.15</v>
      </c>
      <c r="AI696">
        <v>1</v>
      </c>
      <c r="AJ696">
        <v>1</v>
      </c>
      <c r="AK696">
        <v>1</v>
      </c>
      <c r="AL696">
        <v>25.6</v>
      </c>
      <c r="AM696">
        <v>5</v>
      </c>
      <c r="AN696">
        <v>0</v>
      </c>
      <c r="AO696">
        <v>1</v>
      </c>
      <c r="AP696">
        <v>0</v>
      </c>
      <c r="AQ696">
        <v>0</v>
      </c>
      <c r="AR696">
        <v>0</v>
      </c>
      <c r="AS696" t="s">
        <v>3</v>
      </c>
      <c r="AT696">
        <v>4.1399999999999997</v>
      </c>
      <c r="AU696" t="s">
        <v>3</v>
      </c>
      <c r="AV696">
        <v>1</v>
      </c>
      <c r="AW696">
        <v>2</v>
      </c>
      <c r="AX696">
        <v>69735027</v>
      </c>
      <c r="AY696">
        <v>1</v>
      </c>
      <c r="AZ696">
        <v>0</v>
      </c>
      <c r="BA696">
        <v>706</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CU696">
        <f>ROUND(AT696*Source!I777*AH696*AL696,0)</f>
        <v>1532</v>
      </c>
      <c r="CV696">
        <f>ROUND(Y696*Source!I777,9)</f>
        <v>6.5411999999999999</v>
      </c>
      <c r="CW696">
        <v>0</v>
      </c>
      <c r="CX696">
        <f>ROUND(Y696*Source!I777,9)</f>
        <v>6.5411999999999999</v>
      </c>
      <c r="CY696">
        <f>AD696</f>
        <v>234.24</v>
      </c>
      <c r="CZ696">
        <f>AH696</f>
        <v>9.15</v>
      </c>
      <c r="DA696">
        <f>AL696</f>
        <v>25.6</v>
      </c>
      <c r="DB696">
        <f t="shared" si="317"/>
        <v>37.880000000000003</v>
      </c>
      <c r="DC696">
        <f t="shared" si="318"/>
        <v>0</v>
      </c>
      <c r="DD696" t="s">
        <v>3</v>
      </c>
      <c r="DE696" t="s">
        <v>3</v>
      </c>
      <c r="DF696">
        <f>ROUND(ROUND(AE696,0)*CX696,0)</f>
        <v>0</v>
      </c>
      <c r="DG696">
        <f>ROUND(ROUND(AF696,0)*CX696,0)</f>
        <v>0</v>
      </c>
      <c r="DH696">
        <f>ROUND(ROUND(AG696,0)*CX696,0)</f>
        <v>0</v>
      </c>
      <c r="DI696">
        <f>ROUND(ROUND(AH696*AL696,0)*CX696,0)</f>
        <v>1531</v>
      </c>
      <c r="DJ696">
        <f>DI696</f>
        <v>1531</v>
      </c>
      <c r="DK696">
        <v>0</v>
      </c>
      <c r="DL696" t="s">
        <v>3</v>
      </c>
      <c r="DM696">
        <v>0</v>
      </c>
      <c r="DN696" t="s">
        <v>3</v>
      </c>
      <c r="DO696">
        <v>0</v>
      </c>
    </row>
    <row r="697" spans="1:119" x14ac:dyDescent="0.2">
      <c r="A697">
        <f>ROW(Source!A777)</f>
        <v>777</v>
      </c>
      <c r="B697">
        <v>69726884</v>
      </c>
      <c r="C697">
        <v>69735023</v>
      </c>
      <c r="D697">
        <v>27441327</v>
      </c>
      <c r="E697">
        <v>1</v>
      </c>
      <c r="F697">
        <v>1</v>
      </c>
      <c r="G697">
        <v>1</v>
      </c>
      <c r="H697">
        <v>2</v>
      </c>
      <c r="I697" t="s">
        <v>975</v>
      </c>
      <c r="J697" t="s">
        <v>976</v>
      </c>
      <c r="K697" t="s">
        <v>977</v>
      </c>
      <c r="L697">
        <v>1368</v>
      </c>
      <c r="N697">
        <v>1011</v>
      </c>
      <c r="O697" t="s">
        <v>978</v>
      </c>
      <c r="P697" t="s">
        <v>978</v>
      </c>
      <c r="Q697">
        <v>1</v>
      </c>
      <c r="W697">
        <v>0</v>
      </c>
      <c r="X697">
        <v>-1583389094</v>
      </c>
      <c r="Y697">
        <f t="shared" si="316"/>
        <v>0.11</v>
      </c>
      <c r="AA697">
        <v>0</v>
      </c>
      <c r="AB697">
        <v>868.34</v>
      </c>
      <c r="AC697">
        <v>231.46</v>
      </c>
      <c r="AD697">
        <v>0</v>
      </c>
      <c r="AE697">
        <v>0</v>
      </c>
      <c r="AF697">
        <v>93.37</v>
      </c>
      <c r="AG697">
        <v>11.69</v>
      </c>
      <c r="AH697">
        <v>0</v>
      </c>
      <c r="AI697">
        <v>1</v>
      </c>
      <c r="AJ697">
        <v>9.3000000000000007</v>
      </c>
      <c r="AK697">
        <v>19.8</v>
      </c>
      <c r="AL697">
        <v>1</v>
      </c>
      <c r="AM697">
        <v>5</v>
      </c>
      <c r="AN697">
        <v>0</v>
      </c>
      <c r="AO697">
        <v>1</v>
      </c>
      <c r="AP697">
        <v>0</v>
      </c>
      <c r="AQ697">
        <v>0</v>
      </c>
      <c r="AR697">
        <v>0</v>
      </c>
      <c r="AS697" t="s">
        <v>3</v>
      </c>
      <c r="AT697">
        <v>0.11</v>
      </c>
      <c r="AU697" t="s">
        <v>3</v>
      </c>
      <c r="AV697">
        <v>0</v>
      </c>
      <c r="AW697">
        <v>2</v>
      </c>
      <c r="AX697">
        <v>69735028</v>
      </c>
      <c r="AY697">
        <v>1</v>
      </c>
      <c r="AZ697">
        <v>0</v>
      </c>
      <c r="BA697">
        <v>707</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v>0</v>
      </c>
      <c r="CV697">
        <v>0</v>
      </c>
      <c r="CW697">
        <f>ROUND(Y697*Source!I777*DO697,9)</f>
        <v>0</v>
      </c>
      <c r="CX697">
        <f>ROUND(Y697*Source!I777,9)</f>
        <v>0.17380000000000001</v>
      </c>
      <c r="CY697">
        <f>AB697</f>
        <v>868.34</v>
      </c>
      <c r="CZ697">
        <f>AF697</f>
        <v>93.37</v>
      </c>
      <c r="DA697">
        <f>AJ697</f>
        <v>9.3000000000000007</v>
      </c>
      <c r="DB697">
        <f t="shared" si="317"/>
        <v>10.27</v>
      </c>
      <c r="DC697">
        <f t="shared" si="318"/>
        <v>1.29</v>
      </c>
      <c r="DD697" t="s">
        <v>3</v>
      </c>
      <c r="DE697" t="s">
        <v>3</v>
      </c>
      <c r="DF697">
        <f>ROUND(ROUND(AE697,0)*CX697,0)</f>
        <v>0</v>
      </c>
      <c r="DG697">
        <f>ROUND(ROUND(AF697*AJ697,0)*CX697,0)</f>
        <v>151</v>
      </c>
      <c r="DH697">
        <f>ROUND(ROUND(AG697*AK697,0)*CX697,0)</f>
        <v>40</v>
      </c>
      <c r="DI697">
        <f t="shared" ref="DI697:DI704" si="319">ROUND(ROUND(AH697,0)*CX697,0)</f>
        <v>0</v>
      </c>
      <c r="DJ697">
        <f>DG697</f>
        <v>151</v>
      </c>
      <c r="DK697">
        <v>0</v>
      </c>
      <c r="DL697" t="s">
        <v>3</v>
      </c>
      <c r="DM697">
        <v>0</v>
      </c>
      <c r="DN697" t="s">
        <v>3</v>
      </c>
      <c r="DO697">
        <v>0</v>
      </c>
    </row>
    <row r="698" spans="1:119" x14ac:dyDescent="0.2">
      <c r="A698">
        <f>ROW(Source!A777)</f>
        <v>777</v>
      </c>
      <c r="B698">
        <v>69726884</v>
      </c>
      <c r="C698">
        <v>69735023</v>
      </c>
      <c r="D698">
        <v>27371771</v>
      </c>
      <c r="E698">
        <v>1</v>
      </c>
      <c r="F698">
        <v>1</v>
      </c>
      <c r="G698">
        <v>1</v>
      </c>
      <c r="H698">
        <v>3</v>
      </c>
      <c r="I698" t="s">
        <v>178</v>
      </c>
      <c r="J698" t="s">
        <v>181</v>
      </c>
      <c r="K698" t="s">
        <v>179</v>
      </c>
      <c r="L698">
        <v>1308</v>
      </c>
      <c r="N698">
        <v>1003</v>
      </c>
      <c r="O698" t="s">
        <v>180</v>
      </c>
      <c r="P698" t="s">
        <v>180</v>
      </c>
      <c r="Q698">
        <v>100</v>
      </c>
      <c r="W698">
        <v>0</v>
      </c>
      <c r="X698">
        <v>-239826058</v>
      </c>
      <c r="Y698">
        <f t="shared" si="316"/>
        <v>1.05</v>
      </c>
      <c r="AA698">
        <v>1125</v>
      </c>
      <c r="AB698">
        <v>0</v>
      </c>
      <c r="AC698">
        <v>0</v>
      </c>
      <c r="AD698">
        <v>0</v>
      </c>
      <c r="AE698">
        <v>155.58000000000001</v>
      </c>
      <c r="AF698">
        <v>0</v>
      </c>
      <c r="AG698">
        <v>0</v>
      </c>
      <c r="AH698">
        <v>0</v>
      </c>
      <c r="AI698">
        <v>7.56</v>
      </c>
      <c r="AJ698">
        <v>1</v>
      </c>
      <c r="AK698">
        <v>1</v>
      </c>
      <c r="AL698">
        <v>1</v>
      </c>
      <c r="AM698">
        <v>0</v>
      </c>
      <c r="AN698">
        <v>0</v>
      </c>
      <c r="AO698">
        <v>0</v>
      </c>
      <c r="AP698">
        <v>0</v>
      </c>
      <c r="AQ698">
        <v>0</v>
      </c>
      <c r="AR698">
        <v>0</v>
      </c>
      <c r="AS698" t="s">
        <v>3</v>
      </c>
      <c r="AT698">
        <v>1.05</v>
      </c>
      <c r="AU698" t="s">
        <v>3</v>
      </c>
      <c r="AV698">
        <v>0</v>
      </c>
      <c r="AW698">
        <v>2</v>
      </c>
      <c r="AX698">
        <v>69735029</v>
      </c>
      <c r="AY698">
        <v>1</v>
      </c>
      <c r="AZ698">
        <v>16384</v>
      </c>
      <c r="BA698">
        <v>708</v>
      </c>
      <c r="BB698">
        <v>3</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0</v>
      </c>
      <c r="CV698">
        <v>0</v>
      </c>
      <c r="CW698">
        <v>0</v>
      </c>
      <c r="CX698">
        <f>ROUND(Y698*Source!I777,9)</f>
        <v>1.659</v>
      </c>
      <c r="CY698">
        <f>AA698</f>
        <v>1125</v>
      </c>
      <c r="CZ698">
        <f>AE698</f>
        <v>155.58000000000001</v>
      </c>
      <c r="DA698">
        <f>AI698</f>
        <v>7.56</v>
      </c>
      <c r="DB698">
        <f t="shared" si="317"/>
        <v>163.36000000000001</v>
      </c>
      <c r="DC698">
        <f t="shared" si="318"/>
        <v>0</v>
      </c>
      <c r="DD698" t="s">
        <v>3</v>
      </c>
      <c r="DE698" t="s">
        <v>3</v>
      </c>
      <c r="DF698">
        <f>ROUND(ROUND(AE698*AI698,0)*CX698,0)</f>
        <v>1951</v>
      </c>
      <c r="DG698">
        <f t="shared" ref="DG698:DG706" si="320">ROUND(ROUND(AF698,0)*CX698,0)</f>
        <v>0</v>
      </c>
      <c r="DH698">
        <f t="shared" ref="DH698:DH705" si="321">ROUND(ROUND(AG698,0)*CX698,0)</f>
        <v>0</v>
      </c>
      <c r="DI698">
        <f t="shared" si="319"/>
        <v>0</v>
      </c>
      <c r="DJ698">
        <f>DF698</f>
        <v>1951</v>
      </c>
      <c r="DK698">
        <v>0</v>
      </c>
      <c r="DL698" t="s">
        <v>3</v>
      </c>
      <c r="DM698">
        <v>0</v>
      </c>
      <c r="DN698" t="s">
        <v>3</v>
      </c>
      <c r="DO698">
        <v>0</v>
      </c>
    </row>
    <row r="699" spans="1:119" x14ac:dyDescent="0.2">
      <c r="A699">
        <f>ROW(Source!A780)</f>
        <v>780</v>
      </c>
      <c r="B699">
        <v>69726971</v>
      </c>
      <c r="C699">
        <v>69735031</v>
      </c>
      <c r="D699">
        <v>27496319</v>
      </c>
      <c r="E699">
        <v>1</v>
      </c>
      <c r="F699">
        <v>1</v>
      </c>
      <c r="G699">
        <v>1</v>
      </c>
      <c r="H699">
        <v>1</v>
      </c>
      <c r="I699" t="s">
        <v>1001</v>
      </c>
      <c r="J699" t="s">
        <v>3</v>
      </c>
      <c r="K699" t="s">
        <v>1002</v>
      </c>
      <c r="L699">
        <v>1369</v>
      </c>
      <c r="N699">
        <v>1013</v>
      </c>
      <c r="O699" t="s">
        <v>974</v>
      </c>
      <c r="P699" t="s">
        <v>974</v>
      </c>
      <c r="Q699">
        <v>1</v>
      </c>
      <c r="W699">
        <v>0</v>
      </c>
      <c r="X699">
        <v>1189128158</v>
      </c>
      <c r="Y699">
        <f t="shared" si="316"/>
        <v>39.51</v>
      </c>
      <c r="AA699">
        <v>0</v>
      </c>
      <c r="AB699">
        <v>0</v>
      </c>
      <c r="AC699">
        <v>0</v>
      </c>
      <c r="AD699">
        <v>8.01</v>
      </c>
      <c r="AE699">
        <v>0</v>
      </c>
      <c r="AF699">
        <v>0</v>
      </c>
      <c r="AG699">
        <v>0</v>
      </c>
      <c r="AH699">
        <v>8.01</v>
      </c>
      <c r="AI699">
        <v>1</v>
      </c>
      <c r="AJ699">
        <v>1</v>
      </c>
      <c r="AK699">
        <v>1</v>
      </c>
      <c r="AL699">
        <v>1</v>
      </c>
      <c r="AM699">
        <v>0</v>
      </c>
      <c r="AN699">
        <v>0</v>
      </c>
      <c r="AO699">
        <v>1</v>
      </c>
      <c r="AP699">
        <v>0</v>
      </c>
      <c r="AQ699">
        <v>0</v>
      </c>
      <c r="AR699">
        <v>0</v>
      </c>
      <c r="AS699" t="s">
        <v>3</v>
      </c>
      <c r="AT699">
        <v>39.51</v>
      </c>
      <c r="AU699" t="s">
        <v>3</v>
      </c>
      <c r="AV699">
        <v>1</v>
      </c>
      <c r="AW699">
        <v>2</v>
      </c>
      <c r="AX699">
        <v>69735038</v>
      </c>
      <c r="AY699">
        <v>1</v>
      </c>
      <c r="AZ699">
        <v>0</v>
      </c>
      <c r="BA699">
        <v>709</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0</v>
      </c>
      <c r="CU699">
        <f>ROUND(AT699*Source!I780*AH699*AL699,0)</f>
        <v>468</v>
      </c>
      <c r="CV699">
        <f>ROUND(Y699*Source!I780,9)</f>
        <v>58.474800000000002</v>
      </c>
      <c r="CW699">
        <v>0</v>
      </c>
      <c r="CX699">
        <f>ROUND(Y699*Source!I780,9)</f>
        <v>58.474800000000002</v>
      </c>
      <c r="CY699">
        <f>AD699</f>
        <v>8.01</v>
      </c>
      <c r="CZ699">
        <f>AH699</f>
        <v>8.01</v>
      </c>
      <c r="DA699">
        <f>AL699</f>
        <v>1</v>
      </c>
      <c r="DB699">
        <f t="shared" si="317"/>
        <v>316.48</v>
      </c>
      <c r="DC699">
        <f t="shared" si="318"/>
        <v>0</v>
      </c>
      <c r="DD699" t="s">
        <v>3</v>
      </c>
      <c r="DE699" t="s">
        <v>3</v>
      </c>
      <c r="DF699">
        <f t="shared" ref="DF699:DF708" si="322">ROUND(ROUND(AE699,0)*CX699,0)</f>
        <v>0</v>
      </c>
      <c r="DG699">
        <f t="shared" si="320"/>
        <v>0</v>
      </c>
      <c r="DH699">
        <f t="shared" si="321"/>
        <v>0</v>
      </c>
      <c r="DI699">
        <f t="shared" si="319"/>
        <v>468</v>
      </c>
      <c r="DJ699">
        <f>DI699</f>
        <v>468</v>
      </c>
      <c r="DK699">
        <v>0</v>
      </c>
      <c r="DL699" t="s">
        <v>3</v>
      </c>
      <c r="DM699">
        <v>0</v>
      </c>
      <c r="DN699" t="s">
        <v>3</v>
      </c>
      <c r="DO699">
        <v>0</v>
      </c>
    </row>
    <row r="700" spans="1:119" x14ac:dyDescent="0.2">
      <c r="A700">
        <f>ROW(Source!A780)</f>
        <v>780</v>
      </c>
      <c r="B700">
        <v>69726971</v>
      </c>
      <c r="C700">
        <v>69735031</v>
      </c>
      <c r="D700">
        <v>121548</v>
      </c>
      <c r="E700">
        <v>1</v>
      </c>
      <c r="F700">
        <v>1</v>
      </c>
      <c r="G700">
        <v>1</v>
      </c>
      <c r="H700">
        <v>1</v>
      </c>
      <c r="I700" t="s">
        <v>36</v>
      </c>
      <c r="J700" t="s">
        <v>3</v>
      </c>
      <c r="K700" t="s">
        <v>981</v>
      </c>
      <c r="L700">
        <v>608254</v>
      </c>
      <c r="N700">
        <v>1013</v>
      </c>
      <c r="O700" t="s">
        <v>982</v>
      </c>
      <c r="P700" t="s">
        <v>982</v>
      </c>
      <c r="Q700">
        <v>1</v>
      </c>
      <c r="W700">
        <v>0</v>
      </c>
      <c r="X700">
        <v>-185737400</v>
      </c>
      <c r="Y700">
        <f t="shared" si="316"/>
        <v>1.27</v>
      </c>
      <c r="AA700">
        <v>0</v>
      </c>
      <c r="AB700">
        <v>0</v>
      </c>
      <c r="AC700">
        <v>0</v>
      </c>
      <c r="AD700">
        <v>0</v>
      </c>
      <c r="AE700">
        <v>0</v>
      </c>
      <c r="AF700">
        <v>0</v>
      </c>
      <c r="AG700">
        <v>0</v>
      </c>
      <c r="AH700">
        <v>0</v>
      </c>
      <c r="AI700">
        <v>1</v>
      </c>
      <c r="AJ700">
        <v>1</v>
      </c>
      <c r="AK700">
        <v>1</v>
      </c>
      <c r="AL700">
        <v>1</v>
      </c>
      <c r="AM700">
        <v>0</v>
      </c>
      <c r="AN700">
        <v>0</v>
      </c>
      <c r="AO700">
        <v>1</v>
      </c>
      <c r="AP700">
        <v>0</v>
      </c>
      <c r="AQ700">
        <v>0</v>
      </c>
      <c r="AR700">
        <v>0</v>
      </c>
      <c r="AS700" t="s">
        <v>3</v>
      </c>
      <c r="AT700">
        <v>1.27</v>
      </c>
      <c r="AU700" t="s">
        <v>3</v>
      </c>
      <c r="AV700">
        <v>2</v>
      </c>
      <c r="AW700">
        <v>2</v>
      </c>
      <c r="AX700">
        <v>69735039</v>
      </c>
      <c r="AY700">
        <v>1</v>
      </c>
      <c r="AZ700">
        <v>0</v>
      </c>
      <c r="BA700">
        <v>710</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c r="BW700">
        <v>0</v>
      </c>
      <c r="CV700">
        <v>0</v>
      </c>
      <c r="CW700">
        <v>0</v>
      </c>
      <c r="CX700">
        <f>ROUND(Y700*Source!I780,9)</f>
        <v>1.8795999999999999</v>
      </c>
      <c r="CY700">
        <f>AD700</f>
        <v>0</v>
      </c>
      <c r="CZ700">
        <f>AH700</f>
        <v>0</v>
      </c>
      <c r="DA700">
        <f>AL700</f>
        <v>1</v>
      </c>
      <c r="DB700">
        <f t="shared" si="317"/>
        <v>0</v>
      </c>
      <c r="DC700">
        <f t="shared" si="318"/>
        <v>0</v>
      </c>
      <c r="DD700" t="s">
        <v>3</v>
      </c>
      <c r="DE700" t="s">
        <v>3</v>
      </c>
      <c r="DF700">
        <f t="shared" si="322"/>
        <v>0</v>
      </c>
      <c r="DG700">
        <f t="shared" si="320"/>
        <v>0</v>
      </c>
      <c r="DH700">
        <f t="shared" si="321"/>
        <v>0</v>
      </c>
      <c r="DI700">
        <f t="shared" si="319"/>
        <v>0</v>
      </c>
      <c r="DJ700">
        <f>DI700</f>
        <v>0</v>
      </c>
      <c r="DK700">
        <v>0</v>
      </c>
      <c r="DL700" t="s">
        <v>3</v>
      </c>
      <c r="DM700">
        <v>0</v>
      </c>
      <c r="DN700" t="s">
        <v>3</v>
      </c>
      <c r="DO700">
        <v>0</v>
      </c>
    </row>
    <row r="701" spans="1:119" x14ac:dyDescent="0.2">
      <c r="A701">
        <f>ROW(Source!A780)</f>
        <v>780</v>
      </c>
      <c r="B701">
        <v>69726971</v>
      </c>
      <c r="C701">
        <v>69735031</v>
      </c>
      <c r="D701">
        <v>27439630</v>
      </c>
      <c r="E701">
        <v>1</v>
      </c>
      <c r="F701">
        <v>1</v>
      </c>
      <c r="G701">
        <v>1</v>
      </c>
      <c r="H701">
        <v>2</v>
      </c>
      <c r="I701" t="s">
        <v>986</v>
      </c>
      <c r="J701" t="s">
        <v>987</v>
      </c>
      <c r="K701" t="s">
        <v>988</v>
      </c>
      <c r="L701">
        <v>1368</v>
      </c>
      <c r="N701">
        <v>1011</v>
      </c>
      <c r="O701" t="s">
        <v>978</v>
      </c>
      <c r="P701" t="s">
        <v>978</v>
      </c>
      <c r="Q701">
        <v>1</v>
      </c>
      <c r="W701">
        <v>0</v>
      </c>
      <c r="X701">
        <v>-72110300</v>
      </c>
      <c r="Y701">
        <f t="shared" si="316"/>
        <v>1.27</v>
      </c>
      <c r="AA701">
        <v>0</v>
      </c>
      <c r="AB701">
        <v>31.27</v>
      </c>
      <c r="AC701">
        <v>13.61</v>
      </c>
      <c r="AD701">
        <v>0</v>
      </c>
      <c r="AE701">
        <v>0</v>
      </c>
      <c r="AF701">
        <v>31.27</v>
      </c>
      <c r="AG701">
        <v>13.61</v>
      </c>
      <c r="AH701">
        <v>0</v>
      </c>
      <c r="AI701">
        <v>1</v>
      </c>
      <c r="AJ701">
        <v>1</v>
      </c>
      <c r="AK701">
        <v>1</v>
      </c>
      <c r="AL701">
        <v>1</v>
      </c>
      <c r="AM701">
        <v>0</v>
      </c>
      <c r="AN701">
        <v>0</v>
      </c>
      <c r="AO701">
        <v>1</v>
      </c>
      <c r="AP701">
        <v>0</v>
      </c>
      <c r="AQ701">
        <v>0</v>
      </c>
      <c r="AR701">
        <v>0</v>
      </c>
      <c r="AS701" t="s">
        <v>3</v>
      </c>
      <c r="AT701">
        <v>1.27</v>
      </c>
      <c r="AU701" t="s">
        <v>3</v>
      </c>
      <c r="AV701">
        <v>0</v>
      </c>
      <c r="AW701">
        <v>2</v>
      </c>
      <c r="AX701">
        <v>69735040</v>
      </c>
      <c r="AY701">
        <v>1</v>
      </c>
      <c r="AZ701">
        <v>0</v>
      </c>
      <c r="BA701">
        <v>711</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c r="BW701">
        <v>0</v>
      </c>
      <c r="CV701">
        <v>0</v>
      </c>
      <c r="CW701">
        <f>ROUND(Y701*Source!I780*DO701,9)</f>
        <v>0</v>
      </c>
      <c r="CX701">
        <f>ROUND(Y701*Source!I780,9)</f>
        <v>1.8795999999999999</v>
      </c>
      <c r="CY701">
        <f>AB701</f>
        <v>31.27</v>
      </c>
      <c r="CZ701">
        <f>AF701</f>
        <v>31.27</v>
      </c>
      <c r="DA701">
        <f>AJ701</f>
        <v>1</v>
      </c>
      <c r="DB701">
        <f t="shared" si="317"/>
        <v>39.71</v>
      </c>
      <c r="DC701">
        <f t="shared" si="318"/>
        <v>17.28</v>
      </c>
      <c r="DD701" t="s">
        <v>3</v>
      </c>
      <c r="DE701" t="s">
        <v>3</v>
      </c>
      <c r="DF701">
        <f t="shared" si="322"/>
        <v>0</v>
      </c>
      <c r="DG701">
        <f t="shared" si="320"/>
        <v>58</v>
      </c>
      <c r="DH701">
        <f t="shared" si="321"/>
        <v>26</v>
      </c>
      <c r="DI701">
        <f t="shared" si="319"/>
        <v>0</v>
      </c>
      <c r="DJ701">
        <f>DG701</f>
        <v>58</v>
      </c>
      <c r="DK701">
        <v>0</v>
      </c>
      <c r="DL701" t="s">
        <v>3</v>
      </c>
      <c r="DM701">
        <v>0</v>
      </c>
      <c r="DN701" t="s">
        <v>3</v>
      </c>
      <c r="DO701">
        <v>0</v>
      </c>
    </row>
    <row r="702" spans="1:119" x14ac:dyDescent="0.2">
      <c r="A702">
        <f>ROW(Source!A780)</f>
        <v>780</v>
      </c>
      <c r="B702">
        <v>69726971</v>
      </c>
      <c r="C702">
        <v>69735031</v>
      </c>
      <c r="D702">
        <v>27440041</v>
      </c>
      <c r="E702">
        <v>1</v>
      </c>
      <c r="F702">
        <v>1</v>
      </c>
      <c r="G702">
        <v>1</v>
      </c>
      <c r="H702">
        <v>2</v>
      </c>
      <c r="I702" t="s">
        <v>1003</v>
      </c>
      <c r="J702" t="s">
        <v>1004</v>
      </c>
      <c r="K702" t="s">
        <v>1005</v>
      </c>
      <c r="L702">
        <v>1368</v>
      </c>
      <c r="N702">
        <v>1011</v>
      </c>
      <c r="O702" t="s">
        <v>978</v>
      </c>
      <c r="P702" t="s">
        <v>978</v>
      </c>
      <c r="Q702">
        <v>1</v>
      </c>
      <c r="W702">
        <v>0</v>
      </c>
      <c r="X702">
        <v>781889226</v>
      </c>
      <c r="Y702">
        <f t="shared" si="316"/>
        <v>9.07</v>
      </c>
      <c r="AA702">
        <v>0</v>
      </c>
      <c r="AB702">
        <v>0.5</v>
      </c>
      <c r="AC702">
        <v>0</v>
      </c>
      <c r="AD702">
        <v>0</v>
      </c>
      <c r="AE702">
        <v>0</v>
      </c>
      <c r="AF702">
        <v>0.5</v>
      </c>
      <c r="AG702">
        <v>0</v>
      </c>
      <c r="AH702">
        <v>0</v>
      </c>
      <c r="AI702">
        <v>1</v>
      </c>
      <c r="AJ702">
        <v>1</v>
      </c>
      <c r="AK702">
        <v>1</v>
      </c>
      <c r="AL702">
        <v>1</v>
      </c>
      <c r="AM702">
        <v>0</v>
      </c>
      <c r="AN702">
        <v>0</v>
      </c>
      <c r="AO702">
        <v>1</v>
      </c>
      <c r="AP702">
        <v>0</v>
      </c>
      <c r="AQ702">
        <v>0</v>
      </c>
      <c r="AR702">
        <v>0</v>
      </c>
      <c r="AS702" t="s">
        <v>3</v>
      </c>
      <c r="AT702">
        <v>9.07</v>
      </c>
      <c r="AU702" t="s">
        <v>3</v>
      </c>
      <c r="AV702">
        <v>0</v>
      </c>
      <c r="AW702">
        <v>2</v>
      </c>
      <c r="AX702">
        <v>69735041</v>
      </c>
      <c r="AY702">
        <v>1</v>
      </c>
      <c r="AZ702">
        <v>0</v>
      </c>
      <c r="BA702">
        <v>712</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0</v>
      </c>
      <c r="CV702">
        <v>0</v>
      </c>
      <c r="CW702">
        <f>ROUND(Y702*Source!I780*DO702,9)</f>
        <v>0</v>
      </c>
      <c r="CX702">
        <f>ROUND(Y702*Source!I780,9)</f>
        <v>13.4236</v>
      </c>
      <c r="CY702">
        <f>AB702</f>
        <v>0.5</v>
      </c>
      <c r="CZ702">
        <f>AF702</f>
        <v>0.5</v>
      </c>
      <c r="DA702">
        <f>AJ702</f>
        <v>1</v>
      </c>
      <c r="DB702">
        <f t="shared" si="317"/>
        <v>4.54</v>
      </c>
      <c r="DC702">
        <f t="shared" si="318"/>
        <v>0</v>
      </c>
      <c r="DD702" t="s">
        <v>3</v>
      </c>
      <c r="DE702" t="s">
        <v>3</v>
      </c>
      <c r="DF702">
        <f t="shared" si="322"/>
        <v>0</v>
      </c>
      <c r="DG702">
        <f t="shared" si="320"/>
        <v>13</v>
      </c>
      <c r="DH702">
        <f t="shared" si="321"/>
        <v>0</v>
      </c>
      <c r="DI702">
        <f t="shared" si="319"/>
        <v>0</v>
      </c>
      <c r="DJ702">
        <f>DG702</f>
        <v>13</v>
      </c>
      <c r="DK702">
        <v>0</v>
      </c>
      <c r="DL702" t="s">
        <v>3</v>
      </c>
      <c r="DM702">
        <v>0</v>
      </c>
      <c r="DN702" t="s">
        <v>3</v>
      </c>
      <c r="DO702">
        <v>0</v>
      </c>
    </row>
    <row r="703" spans="1:119" x14ac:dyDescent="0.2">
      <c r="A703">
        <f>ROW(Source!A780)</f>
        <v>780</v>
      </c>
      <c r="B703">
        <v>69726971</v>
      </c>
      <c r="C703">
        <v>69735031</v>
      </c>
      <c r="D703">
        <v>27416566</v>
      </c>
      <c r="E703">
        <v>1</v>
      </c>
      <c r="F703">
        <v>1</v>
      </c>
      <c r="G703">
        <v>1</v>
      </c>
      <c r="H703">
        <v>3</v>
      </c>
      <c r="I703" t="s">
        <v>82</v>
      </c>
      <c r="J703" t="s">
        <v>194</v>
      </c>
      <c r="K703" t="s">
        <v>83</v>
      </c>
      <c r="L703">
        <v>1339</v>
      </c>
      <c r="N703">
        <v>1007</v>
      </c>
      <c r="O703" t="s">
        <v>40</v>
      </c>
      <c r="P703" t="s">
        <v>40</v>
      </c>
      <c r="Q703">
        <v>1</v>
      </c>
      <c r="W703">
        <v>0</v>
      </c>
      <c r="X703">
        <v>1967222743</v>
      </c>
      <c r="Y703">
        <f t="shared" si="316"/>
        <v>3.5</v>
      </c>
      <c r="AA703">
        <v>7.14</v>
      </c>
      <c r="AB703">
        <v>0</v>
      </c>
      <c r="AC703">
        <v>0</v>
      </c>
      <c r="AD703">
        <v>0</v>
      </c>
      <c r="AE703">
        <v>7.14</v>
      </c>
      <c r="AF703">
        <v>0</v>
      </c>
      <c r="AG703">
        <v>0</v>
      </c>
      <c r="AH703">
        <v>0</v>
      </c>
      <c r="AI703">
        <v>1</v>
      </c>
      <c r="AJ703">
        <v>1</v>
      </c>
      <c r="AK703">
        <v>1</v>
      </c>
      <c r="AL703">
        <v>1</v>
      </c>
      <c r="AM703">
        <v>0</v>
      </c>
      <c r="AN703">
        <v>0</v>
      </c>
      <c r="AO703">
        <v>0</v>
      </c>
      <c r="AP703">
        <v>1</v>
      </c>
      <c r="AQ703">
        <v>0</v>
      </c>
      <c r="AR703">
        <v>0</v>
      </c>
      <c r="AS703" t="s">
        <v>3</v>
      </c>
      <c r="AT703">
        <v>3.5</v>
      </c>
      <c r="AU703" t="s">
        <v>3</v>
      </c>
      <c r="AV703">
        <v>0</v>
      </c>
      <c r="AW703">
        <v>2</v>
      </c>
      <c r="AX703">
        <v>69735043</v>
      </c>
      <c r="AY703">
        <v>1</v>
      </c>
      <c r="AZ703">
        <v>0</v>
      </c>
      <c r="BA703">
        <v>714</v>
      </c>
      <c r="BB703">
        <v>3</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CV703">
        <v>0</v>
      </c>
      <c r="CW703">
        <v>0</v>
      </c>
      <c r="CX703">
        <f>ROUND(Y703*Source!I780,9)</f>
        <v>5.18</v>
      </c>
      <c r="CY703">
        <f>AA703</f>
        <v>7.14</v>
      </c>
      <c r="CZ703">
        <f>AE703</f>
        <v>7.14</v>
      </c>
      <c r="DA703">
        <f>AI703</f>
        <v>1</v>
      </c>
      <c r="DB703">
        <f t="shared" si="317"/>
        <v>24.99</v>
      </c>
      <c r="DC703">
        <f t="shared" si="318"/>
        <v>0</v>
      </c>
      <c r="DD703" t="s">
        <v>3</v>
      </c>
      <c r="DE703" t="s">
        <v>3</v>
      </c>
      <c r="DF703">
        <f t="shared" si="322"/>
        <v>36</v>
      </c>
      <c r="DG703">
        <f t="shared" si="320"/>
        <v>0</v>
      </c>
      <c r="DH703">
        <f t="shared" si="321"/>
        <v>0</v>
      </c>
      <c r="DI703">
        <f t="shared" si="319"/>
        <v>0</v>
      </c>
      <c r="DJ703">
        <f>DF703</f>
        <v>36</v>
      </c>
      <c r="DK703">
        <v>0</v>
      </c>
      <c r="DL703" t="s">
        <v>3</v>
      </c>
      <c r="DM703">
        <v>0</v>
      </c>
      <c r="DN703" t="s">
        <v>3</v>
      </c>
      <c r="DO703">
        <v>0</v>
      </c>
    </row>
    <row r="704" spans="1:119" x14ac:dyDescent="0.2">
      <c r="A704">
        <f>ROW(Source!A780)</f>
        <v>780</v>
      </c>
      <c r="B704">
        <v>69726971</v>
      </c>
      <c r="C704">
        <v>69735031</v>
      </c>
      <c r="D704">
        <v>61332096</v>
      </c>
      <c r="E704">
        <v>1</v>
      </c>
      <c r="F704">
        <v>1</v>
      </c>
      <c r="G704">
        <v>1</v>
      </c>
      <c r="H704">
        <v>3</v>
      </c>
      <c r="I704" t="s">
        <v>189</v>
      </c>
      <c r="J704" t="s">
        <v>191</v>
      </c>
      <c r="K704" t="s">
        <v>190</v>
      </c>
      <c r="L704">
        <v>1339</v>
      </c>
      <c r="N704">
        <v>1007</v>
      </c>
      <c r="O704" t="s">
        <v>40</v>
      </c>
      <c r="P704" t="s">
        <v>40</v>
      </c>
      <c r="Q704">
        <v>1</v>
      </c>
      <c r="W704">
        <v>0</v>
      </c>
      <c r="X704">
        <v>1799260510</v>
      </c>
      <c r="Y704">
        <f t="shared" si="316"/>
        <v>2.04</v>
      </c>
      <c r="AA704">
        <v>867.14</v>
      </c>
      <c r="AB704">
        <v>0</v>
      </c>
      <c r="AC704">
        <v>0</v>
      </c>
      <c r="AD704">
        <v>0</v>
      </c>
      <c r="AE704">
        <v>867.14</v>
      </c>
      <c r="AF704">
        <v>0</v>
      </c>
      <c r="AG704">
        <v>0</v>
      </c>
      <c r="AH704">
        <v>0</v>
      </c>
      <c r="AI704">
        <v>1</v>
      </c>
      <c r="AJ704">
        <v>1</v>
      </c>
      <c r="AK704">
        <v>1</v>
      </c>
      <c r="AL704">
        <v>1</v>
      </c>
      <c r="AM704">
        <v>0</v>
      </c>
      <c r="AN704">
        <v>0</v>
      </c>
      <c r="AO704">
        <v>0</v>
      </c>
      <c r="AP704">
        <v>1</v>
      </c>
      <c r="AQ704">
        <v>0</v>
      </c>
      <c r="AR704">
        <v>0</v>
      </c>
      <c r="AS704" t="s">
        <v>3</v>
      </c>
      <c r="AT704">
        <v>2.04</v>
      </c>
      <c r="AU704" t="s">
        <v>3</v>
      </c>
      <c r="AV704">
        <v>0</v>
      </c>
      <c r="AW704">
        <v>1</v>
      </c>
      <c r="AX704">
        <v>-1</v>
      </c>
      <c r="AY704">
        <v>0</v>
      </c>
      <c r="AZ704">
        <v>0</v>
      </c>
      <c r="BA704" t="s">
        <v>3</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CV704">
        <v>0</v>
      </c>
      <c r="CW704">
        <v>0</v>
      </c>
      <c r="CX704">
        <f>ROUND(Y704*Source!I780,9)</f>
        <v>3.0192000000000001</v>
      </c>
      <c r="CY704">
        <f>AA704</f>
        <v>867.14</v>
      </c>
      <c r="CZ704">
        <f>AE704</f>
        <v>867.14</v>
      </c>
      <c r="DA704">
        <f>AI704</f>
        <v>1</v>
      </c>
      <c r="DB704">
        <f t="shared" si="317"/>
        <v>1768.97</v>
      </c>
      <c r="DC704">
        <f t="shared" si="318"/>
        <v>0</v>
      </c>
      <c r="DD704" t="s">
        <v>3</v>
      </c>
      <c r="DE704" t="s">
        <v>3</v>
      </c>
      <c r="DF704">
        <f t="shared" si="322"/>
        <v>2618</v>
      </c>
      <c r="DG704">
        <f t="shared" si="320"/>
        <v>0</v>
      </c>
      <c r="DH704">
        <f t="shared" si="321"/>
        <v>0</v>
      </c>
      <c r="DI704">
        <f t="shared" si="319"/>
        <v>0</v>
      </c>
      <c r="DJ704">
        <f>DF704</f>
        <v>2618</v>
      </c>
      <c r="DK704">
        <v>0</v>
      </c>
      <c r="DL704" t="s">
        <v>3</v>
      </c>
      <c r="DM704">
        <v>0</v>
      </c>
      <c r="DN704" t="s">
        <v>3</v>
      </c>
      <c r="DO704">
        <v>0</v>
      </c>
    </row>
    <row r="705" spans="1:119" x14ac:dyDescent="0.2">
      <c r="A705">
        <f>ROW(Source!A781)</f>
        <v>781</v>
      </c>
      <c r="B705">
        <v>69726884</v>
      </c>
      <c r="C705">
        <v>69735031</v>
      </c>
      <c r="D705">
        <v>27496319</v>
      </c>
      <c r="E705">
        <v>1</v>
      </c>
      <c r="F705">
        <v>1</v>
      </c>
      <c r="G705">
        <v>1</v>
      </c>
      <c r="H705">
        <v>1</v>
      </c>
      <c r="I705" t="s">
        <v>1001</v>
      </c>
      <c r="J705" t="s">
        <v>3</v>
      </c>
      <c r="K705" t="s">
        <v>1002</v>
      </c>
      <c r="L705">
        <v>1369</v>
      </c>
      <c r="N705">
        <v>1013</v>
      </c>
      <c r="O705" t="s">
        <v>974</v>
      </c>
      <c r="P705" t="s">
        <v>974</v>
      </c>
      <c r="Q705">
        <v>1</v>
      </c>
      <c r="W705">
        <v>0</v>
      </c>
      <c r="X705">
        <v>1189128158</v>
      </c>
      <c r="Y705">
        <f t="shared" si="316"/>
        <v>39.51</v>
      </c>
      <c r="AA705">
        <v>0</v>
      </c>
      <c r="AB705">
        <v>0</v>
      </c>
      <c r="AC705">
        <v>0</v>
      </c>
      <c r="AD705">
        <v>203.13</v>
      </c>
      <c r="AE705">
        <v>0</v>
      </c>
      <c r="AF705">
        <v>0</v>
      </c>
      <c r="AG705">
        <v>0</v>
      </c>
      <c r="AH705">
        <v>8.01</v>
      </c>
      <c r="AI705">
        <v>1</v>
      </c>
      <c r="AJ705">
        <v>1</v>
      </c>
      <c r="AK705">
        <v>1</v>
      </c>
      <c r="AL705">
        <v>25.36</v>
      </c>
      <c r="AM705">
        <v>5</v>
      </c>
      <c r="AN705">
        <v>0</v>
      </c>
      <c r="AO705">
        <v>1</v>
      </c>
      <c r="AP705">
        <v>0</v>
      </c>
      <c r="AQ705">
        <v>0</v>
      </c>
      <c r="AR705">
        <v>0</v>
      </c>
      <c r="AS705" t="s">
        <v>3</v>
      </c>
      <c r="AT705">
        <v>39.51</v>
      </c>
      <c r="AU705" t="s">
        <v>3</v>
      </c>
      <c r="AV705">
        <v>1</v>
      </c>
      <c r="AW705">
        <v>2</v>
      </c>
      <c r="AX705">
        <v>69735038</v>
      </c>
      <c r="AY705">
        <v>1</v>
      </c>
      <c r="AZ705">
        <v>0</v>
      </c>
      <c r="BA705">
        <v>715</v>
      </c>
      <c r="BB705">
        <v>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v>0</v>
      </c>
      <c r="CU705">
        <f>ROUND(AT705*Source!I781*AH705*AL705,0)</f>
        <v>11878</v>
      </c>
      <c r="CV705">
        <f>ROUND(Y705*Source!I781,9)</f>
        <v>58.474800000000002</v>
      </c>
      <c r="CW705">
        <v>0</v>
      </c>
      <c r="CX705">
        <f>ROUND(Y705*Source!I781,9)</f>
        <v>58.474800000000002</v>
      </c>
      <c r="CY705">
        <f>AD705</f>
        <v>203.13</v>
      </c>
      <c r="CZ705">
        <f>AH705</f>
        <v>8.01</v>
      </c>
      <c r="DA705">
        <f>AL705</f>
        <v>25.36</v>
      </c>
      <c r="DB705">
        <f t="shared" si="317"/>
        <v>316.48</v>
      </c>
      <c r="DC705">
        <f t="shared" si="318"/>
        <v>0</v>
      </c>
      <c r="DD705" t="s">
        <v>3</v>
      </c>
      <c r="DE705" t="s">
        <v>3</v>
      </c>
      <c r="DF705">
        <f t="shared" si="322"/>
        <v>0</v>
      </c>
      <c r="DG705">
        <f t="shared" si="320"/>
        <v>0</v>
      </c>
      <c r="DH705">
        <f t="shared" si="321"/>
        <v>0</v>
      </c>
      <c r="DI705">
        <f>ROUND(ROUND(AH705*AL705,0)*CX705,0)</f>
        <v>11870</v>
      </c>
      <c r="DJ705">
        <f>DI705</f>
        <v>11870</v>
      </c>
      <c r="DK705">
        <v>0</v>
      </c>
      <c r="DL705" t="s">
        <v>3</v>
      </c>
      <c r="DM705">
        <v>0</v>
      </c>
      <c r="DN705" t="s">
        <v>3</v>
      </c>
      <c r="DO705">
        <v>0</v>
      </c>
    </row>
    <row r="706" spans="1:119" x14ac:dyDescent="0.2">
      <c r="A706">
        <f>ROW(Source!A781)</f>
        <v>781</v>
      </c>
      <c r="B706">
        <v>69726884</v>
      </c>
      <c r="C706">
        <v>69735031</v>
      </c>
      <c r="D706">
        <v>121548</v>
      </c>
      <c r="E706">
        <v>1</v>
      </c>
      <c r="F706">
        <v>1</v>
      </c>
      <c r="G706">
        <v>1</v>
      </c>
      <c r="H706">
        <v>1</v>
      </c>
      <c r="I706" t="s">
        <v>36</v>
      </c>
      <c r="J706" t="s">
        <v>3</v>
      </c>
      <c r="K706" t="s">
        <v>981</v>
      </c>
      <c r="L706">
        <v>608254</v>
      </c>
      <c r="N706">
        <v>1013</v>
      </c>
      <c r="O706" t="s">
        <v>982</v>
      </c>
      <c r="P706" t="s">
        <v>982</v>
      </c>
      <c r="Q706">
        <v>1</v>
      </c>
      <c r="W706">
        <v>0</v>
      </c>
      <c r="X706">
        <v>-185737400</v>
      </c>
      <c r="Y706">
        <f t="shared" si="316"/>
        <v>1.27</v>
      </c>
      <c r="AA706">
        <v>0</v>
      </c>
      <c r="AB706">
        <v>0</v>
      </c>
      <c r="AC706">
        <v>0</v>
      </c>
      <c r="AD706">
        <v>0</v>
      </c>
      <c r="AE706">
        <v>0</v>
      </c>
      <c r="AF706">
        <v>0</v>
      </c>
      <c r="AG706">
        <v>0</v>
      </c>
      <c r="AH706">
        <v>0</v>
      </c>
      <c r="AI706">
        <v>1</v>
      </c>
      <c r="AJ706">
        <v>1</v>
      </c>
      <c r="AK706">
        <v>19.8</v>
      </c>
      <c r="AL706">
        <v>1</v>
      </c>
      <c r="AM706">
        <v>5</v>
      </c>
      <c r="AN706">
        <v>0</v>
      </c>
      <c r="AO706">
        <v>1</v>
      </c>
      <c r="AP706">
        <v>0</v>
      </c>
      <c r="AQ706">
        <v>0</v>
      </c>
      <c r="AR706">
        <v>0</v>
      </c>
      <c r="AS706" t="s">
        <v>3</v>
      </c>
      <c r="AT706">
        <v>1.27</v>
      </c>
      <c r="AU706" t="s">
        <v>3</v>
      </c>
      <c r="AV706">
        <v>2</v>
      </c>
      <c r="AW706">
        <v>2</v>
      </c>
      <c r="AX706">
        <v>69735039</v>
      </c>
      <c r="AY706">
        <v>1</v>
      </c>
      <c r="AZ706">
        <v>0</v>
      </c>
      <c r="BA706">
        <v>716</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CV706">
        <v>0</v>
      </c>
      <c r="CW706">
        <v>0</v>
      </c>
      <c r="CX706">
        <f>ROUND(Y706*Source!I781,9)</f>
        <v>1.8795999999999999</v>
      </c>
      <c r="CY706">
        <f>AD706</f>
        <v>0</v>
      </c>
      <c r="CZ706">
        <f>AH706</f>
        <v>0</v>
      </c>
      <c r="DA706">
        <f>AL706</f>
        <v>1</v>
      </c>
      <c r="DB706">
        <f t="shared" si="317"/>
        <v>0</v>
      </c>
      <c r="DC706">
        <f t="shared" si="318"/>
        <v>0</v>
      </c>
      <c r="DD706" t="s">
        <v>3</v>
      </c>
      <c r="DE706" t="s">
        <v>3</v>
      </c>
      <c r="DF706">
        <f t="shared" si="322"/>
        <v>0</v>
      </c>
      <c r="DG706">
        <f t="shared" si="320"/>
        <v>0</v>
      </c>
      <c r="DH706">
        <f>ROUND(ROUND(AG706*AK706,0)*CX706,0)</f>
        <v>0</v>
      </c>
      <c r="DI706">
        <f t="shared" ref="DI706:DI715" si="323">ROUND(ROUND(AH706,0)*CX706,0)</f>
        <v>0</v>
      </c>
      <c r="DJ706">
        <f>DI706</f>
        <v>0</v>
      </c>
      <c r="DK706">
        <v>0</v>
      </c>
      <c r="DL706" t="s">
        <v>3</v>
      </c>
      <c r="DM706">
        <v>0</v>
      </c>
      <c r="DN706" t="s">
        <v>3</v>
      </c>
      <c r="DO706">
        <v>0</v>
      </c>
    </row>
    <row r="707" spans="1:119" x14ac:dyDescent="0.2">
      <c r="A707">
        <f>ROW(Source!A781)</f>
        <v>781</v>
      </c>
      <c r="B707">
        <v>69726884</v>
      </c>
      <c r="C707">
        <v>69735031</v>
      </c>
      <c r="D707">
        <v>27439630</v>
      </c>
      <c r="E707">
        <v>1</v>
      </c>
      <c r="F707">
        <v>1</v>
      </c>
      <c r="G707">
        <v>1</v>
      </c>
      <c r="H707">
        <v>2</v>
      </c>
      <c r="I707" t="s">
        <v>986</v>
      </c>
      <c r="J707" t="s">
        <v>987</v>
      </c>
      <c r="K707" t="s">
        <v>988</v>
      </c>
      <c r="L707">
        <v>1368</v>
      </c>
      <c r="N707">
        <v>1011</v>
      </c>
      <c r="O707" t="s">
        <v>978</v>
      </c>
      <c r="P707" t="s">
        <v>978</v>
      </c>
      <c r="Q707">
        <v>1</v>
      </c>
      <c r="W707">
        <v>0</v>
      </c>
      <c r="X707">
        <v>-72110300</v>
      </c>
      <c r="Y707">
        <f t="shared" si="316"/>
        <v>1.27</v>
      </c>
      <c r="AA707">
        <v>0</v>
      </c>
      <c r="AB707">
        <v>245.16</v>
      </c>
      <c r="AC707">
        <v>269.48</v>
      </c>
      <c r="AD707">
        <v>0</v>
      </c>
      <c r="AE707">
        <v>0</v>
      </c>
      <c r="AF707">
        <v>31.27</v>
      </c>
      <c r="AG707">
        <v>13.61</v>
      </c>
      <c r="AH707">
        <v>0</v>
      </c>
      <c r="AI707">
        <v>1</v>
      </c>
      <c r="AJ707">
        <v>7.84</v>
      </c>
      <c r="AK707">
        <v>19.8</v>
      </c>
      <c r="AL707">
        <v>1</v>
      </c>
      <c r="AM707">
        <v>5</v>
      </c>
      <c r="AN707">
        <v>0</v>
      </c>
      <c r="AO707">
        <v>1</v>
      </c>
      <c r="AP707">
        <v>0</v>
      </c>
      <c r="AQ707">
        <v>0</v>
      </c>
      <c r="AR707">
        <v>0</v>
      </c>
      <c r="AS707" t="s">
        <v>3</v>
      </c>
      <c r="AT707">
        <v>1.27</v>
      </c>
      <c r="AU707" t="s">
        <v>3</v>
      </c>
      <c r="AV707">
        <v>0</v>
      </c>
      <c r="AW707">
        <v>2</v>
      </c>
      <c r="AX707">
        <v>69735040</v>
      </c>
      <c r="AY707">
        <v>1</v>
      </c>
      <c r="AZ707">
        <v>0</v>
      </c>
      <c r="BA707">
        <v>717</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CV707">
        <v>0</v>
      </c>
      <c r="CW707">
        <f>ROUND(Y707*Source!I781*DO707,9)</f>
        <v>0</v>
      </c>
      <c r="CX707">
        <f>ROUND(Y707*Source!I781,9)</f>
        <v>1.8795999999999999</v>
      </c>
      <c r="CY707">
        <f>AB707</f>
        <v>245.16</v>
      </c>
      <c r="CZ707">
        <f>AF707</f>
        <v>31.27</v>
      </c>
      <c r="DA707">
        <f>AJ707</f>
        <v>7.84</v>
      </c>
      <c r="DB707">
        <f t="shared" si="317"/>
        <v>39.71</v>
      </c>
      <c r="DC707">
        <f t="shared" si="318"/>
        <v>17.28</v>
      </c>
      <c r="DD707" t="s">
        <v>3</v>
      </c>
      <c r="DE707" t="s">
        <v>3</v>
      </c>
      <c r="DF707">
        <f t="shared" si="322"/>
        <v>0</v>
      </c>
      <c r="DG707">
        <f>ROUND(ROUND(AF707*AJ707,0)*CX707,0)</f>
        <v>461</v>
      </c>
      <c r="DH707">
        <f>ROUND(ROUND(AG707*AK707,0)*CX707,0)</f>
        <v>506</v>
      </c>
      <c r="DI707">
        <f t="shared" si="323"/>
        <v>0</v>
      </c>
      <c r="DJ707">
        <f>DG707</f>
        <v>461</v>
      </c>
      <c r="DK707">
        <v>0</v>
      </c>
      <c r="DL707" t="s">
        <v>3</v>
      </c>
      <c r="DM707">
        <v>0</v>
      </c>
      <c r="DN707" t="s">
        <v>3</v>
      </c>
      <c r="DO707">
        <v>0</v>
      </c>
    </row>
    <row r="708" spans="1:119" x14ac:dyDescent="0.2">
      <c r="A708">
        <f>ROW(Source!A781)</f>
        <v>781</v>
      </c>
      <c r="B708">
        <v>69726884</v>
      </c>
      <c r="C708">
        <v>69735031</v>
      </c>
      <c r="D708">
        <v>27440041</v>
      </c>
      <c r="E708">
        <v>1</v>
      </c>
      <c r="F708">
        <v>1</v>
      </c>
      <c r="G708">
        <v>1</v>
      </c>
      <c r="H708">
        <v>2</v>
      </c>
      <c r="I708" t="s">
        <v>1003</v>
      </c>
      <c r="J708" t="s">
        <v>1004</v>
      </c>
      <c r="K708" t="s">
        <v>1005</v>
      </c>
      <c r="L708">
        <v>1368</v>
      </c>
      <c r="N708">
        <v>1011</v>
      </c>
      <c r="O708" t="s">
        <v>978</v>
      </c>
      <c r="P708" t="s">
        <v>978</v>
      </c>
      <c r="Q708">
        <v>1</v>
      </c>
      <c r="W708">
        <v>0</v>
      </c>
      <c r="X708">
        <v>781889226</v>
      </c>
      <c r="Y708">
        <f t="shared" si="316"/>
        <v>9.07</v>
      </c>
      <c r="AA708">
        <v>0</v>
      </c>
      <c r="AB708">
        <v>3.92</v>
      </c>
      <c r="AC708">
        <v>0</v>
      </c>
      <c r="AD708">
        <v>0</v>
      </c>
      <c r="AE708">
        <v>0</v>
      </c>
      <c r="AF708">
        <v>0.5</v>
      </c>
      <c r="AG708">
        <v>0</v>
      </c>
      <c r="AH708">
        <v>0</v>
      </c>
      <c r="AI708">
        <v>1</v>
      </c>
      <c r="AJ708">
        <v>7.84</v>
      </c>
      <c r="AK708">
        <v>19.8</v>
      </c>
      <c r="AL708">
        <v>1</v>
      </c>
      <c r="AM708">
        <v>5</v>
      </c>
      <c r="AN708">
        <v>0</v>
      </c>
      <c r="AO708">
        <v>1</v>
      </c>
      <c r="AP708">
        <v>0</v>
      </c>
      <c r="AQ708">
        <v>0</v>
      </c>
      <c r="AR708">
        <v>0</v>
      </c>
      <c r="AS708" t="s">
        <v>3</v>
      </c>
      <c r="AT708">
        <v>9.07</v>
      </c>
      <c r="AU708" t="s">
        <v>3</v>
      </c>
      <c r="AV708">
        <v>0</v>
      </c>
      <c r="AW708">
        <v>2</v>
      </c>
      <c r="AX708">
        <v>69735041</v>
      </c>
      <c r="AY708">
        <v>1</v>
      </c>
      <c r="AZ708">
        <v>0</v>
      </c>
      <c r="BA708">
        <v>718</v>
      </c>
      <c r="BB708">
        <v>0</v>
      </c>
      <c r="BC708">
        <v>0</v>
      </c>
      <c r="BD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0</v>
      </c>
      <c r="CV708">
        <v>0</v>
      </c>
      <c r="CW708">
        <f>ROUND(Y708*Source!I781*DO708,9)</f>
        <v>0</v>
      </c>
      <c r="CX708">
        <f>ROUND(Y708*Source!I781,9)</f>
        <v>13.4236</v>
      </c>
      <c r="CY708">
        <f>AB708</f>
        <v>3.92</v>
      </c>
      <c r="CZ708">
        <f>AF708</f>
        <v>0.5</v>
      </c>
      <c r="DA708">
        <f>AJ708</f>
        <v>7.84</v>
      </c>
      <c r="DB708">
        <f t="shared" si="317"/>
        <v>4.54</v>
      </c>
      <c r="DC708">
        <f t="shared" si="318"/>
        <v>0</v>
      </c>
      <c r="DD708" t="s">
        <v>3</v>
      </c>
      <c r="DE708" t="s">
        <v>3</v>
      </c>
      <c r="DF708">
        <f t="shared" si="322"/>
        <v>0</v>
      </c>
      <c r="DG708">
        <f>ROUND(ROUND(AF708*AJ708,0)*CX708,0)</f>
        <v>54</v>
      </c>
      <c r="DH708">
        <f>ROUND(ROUND(AG708*AK708,0)*CX708,0)</f>
        <v>0</v>
      </c>
      <c r="DI708">
        <f t="shared" si="323"/>
        <v>0</v>
      </c>
      <c r="DJ708">
        <f>DG708</f>
        <v>54</v>
      </c>
      <c r="DK708">
        <v>0</v>
      </c>
      <c r="DL708" t="s">
        <v>3</v>
      </c>
      <c r="DM708">
        <v>0</v>
      </c>
      <c r="DN708" t="s">
        <v>3</v>
      </c>
      <c r="DO708">
        <v>0</v>
      </c>
    </row>
    <row r="709" spans="1:119" x14ac:dyDescent="0.2">
      <c r="A709">
        <f>ROW(Source!A781)</f>
        <v>781</v>
      </c>
      <c r="B709">
        <v>69726884</v>
      </c>
      <c r="C709">
        <v>69735031</v>
      </c>
      <c r="D709">
        <v>27416566</v>
      </c>
      <c r="E709">
        <v>1</v>
      </c>
      <c r="F709">
        <v>1</v>
      </c>
      <c r="G709">
        <v>1</v>
      </c>
      <c r="H709">
        <v>3</v>
      </c>
      <c r="I709" t="s">
        <v>82</v>
      </c>
      <c r="J709" t="s">
        <v>194</v>
      </c>
      <c r="K709" t="s">
        <v>83</v>
      </c>
      <c r="L709">
        <v>1339</v>
      </c>
      <c r="N709">
        <v>1007</v>
      </c>
      <c r="O709" t="s">
        <v>40</v>
      </c>
      <c r="P709" t="s">
        <v>40</v>
      </c>
      <c r="Q709">
        <v>1</v>
      </c>
      <c r="W709">
        <v>0</v>
      </c>
      <c r="X709">
        <v>1967222743</v>
      </c>
      <c r="Y709">
        <f t="shared" si="316"/>
        <v>3.5</v>
      </c>
      <c r="AA709">
        <v>14.19</v>
      </c>
      <c r="AB709">
        <v>0</v>
      </c>
      <c r="AC709">
        <v>0</v>
      </c>
      <c r="AD709">
        <v>0</v>
      </c>
      <c r="AE709">
        <v>1.97</v>
      </c>
      <c r="AF709">
        <v>0</v>
      </c>
      <c r="AG709">
        <v>0</v>
      </c>
      <c r="AH709">
        <v>0</v>
      </c>
      <c r="AI709">
        <v>7.56</v>
      </c>
      <c r="AJ709">
        <v>1</v>
      </c>
      <c r="AK709">
        <v>1</v>
      </c>
      <c r="AL709">
        <v>1</v>
      </c>
      <c r="AM709">
        <v>0</v>
      </c>
      <c r="AN709">
        <v>0</v>
      </c>
      <c r="AO709">
        <v>0</v>
      </c>
      <c r="AP709">
        <v>1</v>
      </c>
      <c r="AQ709">
        <v>0</v>
      </c>
      <c r="AR709">
        <v>0</v>
      </c>
      <c r="AS709" t="s">
        <v>3</v>
      </c>
      <c r="AT709">
        <v>3.5</v>
      </c>
      <c r="AU709" t="s">
        <v>3</v>
      </c>
      <c r="AV709">
        <v>0</v>
      </c>
      <c r="AW709">
        <v>2</v>
      </c>
      <c r="AX709">
        <v>69735043</v>
      </c>
      <c r="AY709">
        <v>1</v>
      </c>
      <c r="AZ709">
        <v>16384</v>
      </c>
      <c r="BA709">
        <v>720</v>
      </c>
      <c r="BB709">
        <v>3</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CV709">
        <v>0</v>
      </c>
      <c r="CW709">
        <v>0</v>
      </c>
      <c r="CX709">
        <f>ROUND(Y709*Source!I781,9)</f>
        <v>5.18</v>
      </c>
      <c r="CY709">
        <f>AA709</f>
        <v>14.19</v>
      </c>
      <c r="CZ709">
        <f>AE709</f>
        <v>1.97</v>
      </c>
      <c r="DA709">
        <f>AI709</f>
        <v>7.56</v>
      </c>
      <c r="DB709">
        <f t="shared" si="317"/>
        <v>6.9</v>
      </c>
      <c r="DC709">
        <f t="shared" si="318"/>
        <v>0</v>
      </c>
      <c r="DD709" t="s">
        <v>3</v>
      </c>
      <c r="DE709" t="s">
        <v>3</v>
      </c>
      <c r="DF709">
        <f>ROUND(ROUND(AE709*AI709,0)*CX709,0)</f>
        <v>78</v>
      </c>
      <c r="DG709">
        <f t="shared" ref="DG709:DG717" si="324">ROUND(ROUND(AF709,0)*CX709,0)</f>
        <v>0</v>
      </c>
      <c r="DH709">
        <f t="shared" ref="DH709:DH716" si="325">ROUND(ROUND(AG709,0)*CX709,0)</f>
        <v>0</v>
      </c>
      <c r="DI709">
        <f t="shared" si="323"/>
        <v>0</v>
      </c>
      <c r="DJ709">
        <f>DF709</f>
        <v>78</v>
      </c>
      <c r="DK709">
        <v>0</v>
      </c>
      <c r="DL709" t="s">
        <v>3</v>
      </c>
      <c r="DM709">
        <v>0</v>
      </c>
      <c r="DN709" t="s">
        <v>3</v>
      </c>
      <c r="DO709">
        <v>0</v>
      </c>
    </row>
    <row r="710" spans="1:119" x14ac:dyDescent="0.2">
      <c r="A710">
        <f>ROW(Source!A781)</f>
        <v>781</v>
      </c>
      <c r="B710">
        <v>69726884</v>
      </c>
      <c r="C710">
        <v>69735031</v>
      </c>
      <c r="D710">
        <v>61332096</v>
      </c>
      <c r="E710">
        <v>1</v>
      </c>
      <c r="F710">
        <v>1</v>
      </c>
      <c r="G710">
        <v>1</v>
      </c>
      <c r="H710">
        <v>3</v>
      </c>
      <c r="I710" t="s">
        <v>189</v>
      </c>
      <c r="J710" t="s">
        <v>191</v>
      </c>
      <c r="K710" t="s">
        <v>190</v>
      </c>
      <c r="L710">
        <v>1339</v>
      </c>
      <c r="N710">
        <v>1007</v>
      </c>
      <c r="O710" t="s">
        <v>40</v>
      </c>
      <c r="P710" t="s">
        <v>40</v>
      </c>
      <c r="Q710">
        <v>1</v>
      </c>
      <c r="W710">
        <v>0</v>
      </c>
      <c r="X710">
        <v>1799260510</v>
      </c>
      <c r="Y710">
        <f t="shared" si="316"/>
        <v>2.04</v>
      </c>
      <c r="AA710">
        <v>6238.51</v>
      </c>
      <c r="AB710">
        <v>0</v>
      </c>
      <c r="AC710">
        <v>0</v>
      </c>
      <c r="AD710">
        <v>0</v>
      </c>
      <c r="AE710">
        <v>862.75</v>
      </c>
      <c r="AF710">
        <v>0</v>
      </c>
      <c r="AG710">
        <v>0</v>
      </c>
      <c r="AH710">
        <v>0</v>
      </c>
      <c r="AI710">
        <v>7.56</v>
      </c>
      <c r="AJ710">
        <v>1</v>
      </c>
      <c r="AK710">
        <v>1</v>
      </c>
      <c r="AL710">
        <v>1</v>
      </c>
      <c r="AM710">
        <v>0</v>
      </c>
      <c r="AN710">
        <v>0</v>
      </c>
      <c r="AO710">
        <v>0</v>
      </c>
      <c r="AP710">
        <v>1</v>
      </c>
      <c r="AQ710">
        <v>0</v>
      </c>
      <c r="AR710">
        <v>0</v>
      </c>
      <c r="AS710" t="s">
        <v>3</v>
      </c>
      <c r="AT710">
        <v>2.04</v>
      </c>
      <c r="AU710" t="s">
        <v>3</v>
      </c>
      <c r="AV710">
        <v>0</v>
      </c>
      <c r="AW710">
        <v>1</v>
      </c>
      <c r="AX710">
        <v>-1</v>
      </c>
      <c r="AY710">
        <v>0</v>
      </c>
      <c r="AZ710">
        <v>0</v>
      </c>
      <c r="BA710" t="s">
        <v>3</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CV710">
        <v>0</v>
      </c>
      <c r="CW710">
        <v>0</v>
      </c>
      <c r="CX710">
        <f>ROUND(Y710*Source!I781,9)</f>
        <v>3.0192000000000001</v>
      </c>
      <c r="CY710">
        <f>AA710</f>
        <v>6238.51</v>
      </c>
      <c r="CZ710">
        <f>AE710</f>
        <v>862.75</v>
      </c>
      <c r="DA710">
        <f>AI710</f>
        <v>7.56</v>
      </c>
      <c r="DB710">
        <f t="shared" si="317"/>
        <v>1760.01</v>
      </c>
      <c r="DC710">
        <f t="shared" si="318"/>
        <v>0</v>
      </c>
      <c r="DD710" t="s">
        <v>3</v>
      </c>
      <c r="DE710" t="s">
        <v>3</v>
      </c>
      <c r="DF710">
        <f>ROUND(ROUND(AE710*AI710,0)*CX710,0)</f>
        <v>19691</v>
      </c>
      <c r="DG710">
        <f t="shared" si="324"/>
        <v>0</v>
      </c>
      <c r="DH710">
        <f t="shared" si="325"/>
        <v>0</v>
      </c>
      <c r="DI710">
        <f t="shared" si="323"/>
        <v>0</v>
      </c>
      <c r="DJ710">
        <f>DF710</f>
        <v>19691</v>
      </c>
      <c r="DK710">
        <v>0</v>
      </c>
      <c r="DL710" t="s">
        <v>3</v>
      </c>
      <c r="DM710">
        <v>0</v>
      </c>
      <c r="DN710" t="s">
        <v>3</v>
      </c>
      <c r="DO710">
        <v>0</v>
      </c>
    </row>
    <row r="711" spans="1:119" x14ac:dyDescent="0.2">
      <c r="A711">
        <f>ROW(Source!A786)</f>
        <v>786</v>
      </c>
      <c r="B711">
        <v>69726971</v>
      </c>
      <c r="C711">
        <v>69735046</v>
      </c>
      <c r="D711">
        <v>27496319</v>
      </c>
      <c r="E711">
        <v>1</v>
      </c>
      <c r="F711">
        <v>1</v>
      </c>
      <c r="G711">
        <v>1</v>
      </c>
      <c r="H711">
        <v>1</v>
      </c>
      <c r="I711" t="s">
        <v>1001</v>
      </c>
      <c r="J711" t="s">
        <v>3</v>
      </c>
      <c r="K711" t="s">
        <v>1002</v>
      </c>
      <c r="L711">
        <v>1369</v>
      </c>
      <c r="N711">
        <v>1013</v>
      </c>
      <c r="O711" t="s">
        <v>974</v>
      </c>
      <c r="P711" t="s">
        <v>974</v>
      </c>
      <c r="Q711">
        <v>1</v>
      </c>
      <c r="W711">
        <v>0</v>
      </c>
      <c r="X711">
        <v>1189128158</v>
      </c>
      <c r="Y711">
        <f t="shared" ref="Y711:Y720" si="326">(AT711*4)</f>
        <v>2</v>
      </c>
      <c r="AA711">
        <v>0</v>
      </c>
      <c r="AB711">
        <v>0</v>
      </c>
      <c r="AC711">
        <v>0</v>
      </c>
      <c r="AD711">
        <v>8.01</v>
      </c>
      <c r="AE711">
        <v>0</v>
      </c>
      <c r="AF711">
        <v>0</v>
      </c>
      <c r="AG711">
        <v>0</v>
      </c>
      <c r="AH711">
        <v>8.01</v>
      </c>
      <c r="AI711">
        <v>1</v>
      </c>
      <c r="AJ711">
        <v>1</v>
      </c>
      <c r="AK711">
        <v>1</v>
      </c>
      <c r="AL711">
        <v>1</v>
      </c>
      <c r="AM711">
        <v>0</v>
      </c>
      <c r="AN711">
        <v>0</v>
      </c>
      <c r="AO711">
        <v>1</v>
      </c>
      <c r="AP711">
        <v>1</v>
      </c>
      <c r="AQ711">
        <v>0</v>
      </c>
      <c r="AR711">
        <v>0</v>
      </c>
      <c r="AS711" t="s">
        <v>3</v>
      </c>
      <c r="AT711">
        <v>0.5</v>
      </c>
      <c r="AU711" t="s">
        <v>199</v>
      </c>
      <c r="AV711">
        <v>1</v>
      </c>
      <c r="AW711">
        <v>2</v>
      </c>
      <c r="AX711">
        <v>69735052</v>
      </c>
      <c r="AY711">
        <v>1</v>
      </c>
      <c r="AZ711">
        <v>0</v>
      </c>
      <c r="BA711">
        <v>721</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CU711">
        <f>ROUND(AT711*Source!I786*AH711*AL711,0)</f>
        <v>6</v>
      </c>
      <c r="CV711">
        <f>ROUND(Y711*Source!I786,9)</f>
        <v>2.96</v>
      </c>
      <c r="CW711">
        <v>0</v>
      </c>
      <c r="CX711">
        <f>ROUND(Y711*Source!I786,9)</f>
        <v>2.96</v>
      </c>
      <c r="CY711">
        <f>AD711</f>
        <v>8.01</v>
      </c>
      <c r="CZ711">
        <f>AH711</f>
        <v>8.01</v>
      </c>
      <c r="DA711">
        <f>AL711</f>
        <v>1</v>
      </c>
      <c r="DB711">
        <f t="shared" ref="DB711:DB720" si="327">ROUND((ROUND(AT711*CZ711,2)*4),2)</f>
        <v>16.04</v>
      </c>
      <c r="DC711">
        <f t="shared" ref="DC711:DC720" si="328">ROUND((ROUND(AT711*AG711,2)*4),2)</f>
        <v>0</v>
      </c>
      <c r="DD711" t="s">
        <v>3</v>
      </c>
      <c r="DE711" t="s">
        <v>3</v>
      </c>
      <c r="DF711">
        <f t="shared" ref="DF711:DF719" si="329">ROUND(ROUND(AE711,0)*CX711,0)</f>
        <v>0</v>
      </c>
      <c r="DG711">
        <f t="shared" si="324"/>
        <v>0</v>
      </c>
      <c r="DH711">
        <f t="shared" si="325"/>
        <v>0</v>
      </c>
      <c r="DI711">
        <f t="shared" si="323"/>
        <v>24</v>
      </c>
      <c r="DJ711">
        <f>DI711</f>
        <v>24</v>
      </c>
      <c r="DK711">
        <v>0</v>
      </c>
      <c r="DL711" t="s">
        <v>3</v>
      </c>
      <c r="DM711">
        <v>0</v>
      </c>
      <c r="DN711" t="s">
        <v>3</v>
      </c>
      <c r="DO711">
        <v>0</v>
      </c>
    </row>
    <row r="712" spans="1:119" x14ac:dyDescent="0.2">
      <c r="A712">
        <f>ROW(Source!A786)</f>
        <v>786</v>
      </c>
      <c r="B712">
        <v>69726971</v>
      </c>
      <c r="C712">
        <v>69735046</v>
      </c>
      <c r="D712">
        <v>121548</v>
      </c>
      <c r="E712">
        <v>1</v>
      </c>
      <c r="F712">
        <v>1</v>
      </c>
      <c r="G712">
        <v>1</v>
      </c>
      <c r="H712">
        <v>1</v>
      </c>
      <c r="I712" t="s">
        <v>36</v>
      </c>
      <c r="J712" t="s">
        <v>3</v>
      </c>
      <c r="K712" t="s">
        <v>981</v>
      </c>
      <c r="L712">
        <v>608254</v>
      </c>
      <c r="N712">
        <v>1013</v>
      </c>
      <c r="O712" t="s">
        <v>982</v>
      </c>
      <c r="P712" t="s">
        <v>982</v>
      </c>
      <c r="Q712">
        <v>1</v>
      </c>
      <c r="W712">
        <v>0</v>
      </c>
      <c r="X712">
        <v>-185737400</v>
      </c>
      <c r="Y712">
        <f t="shared" si="326"/>
        <v>0.84</v>
      </c>
      <c r="AA712">
        <v>0</v>
      </c>
      <c r="AB712">
        <v>0</v>
      </c>
      <c r="AC712">
        <v>0</v>
      </c>
      <c r="AD712">
        <v>0</v>
      </c>
      <c r="AE712">
        <v>0</v>
      </c>
      <c r="AF712">
        <v>0</v>
      </c>
      <c r="AG712">
        <v>0</v>
      </c>
      <c r="AH712">
        <v>0</v>
      </c>
      <c r="AI712">
        <v>1</v>
      </c>
      <c r="AJ712">
        <v>1</v>
      </c>
      <c r="AK712">
        <v>1</v>
      </c>
      <c r="AL712">
        <v>1</v>
      </c>
      <c r="AM712">
        <v>0</v>
      </c>
      <c r="AN712">
        <v>0</v>
      </c>
      <c r="AO712">
        <v>1</v>
      </c>
      <c r="AP712">
        <v>1</v>
      </c>
      <c r="AQ712">
        <v>0</v>
      </c>
      <c r="AR712">
        <v>0</v>
      </c>
      <c r="AS712" t="s">
        <v>3</v>
      </c>
      <c r="AT712">
        <v>0.21</v>
      </c>
      <c r="AU712" t="s">
        <v>199</v>
      </c>
      <c r="AV712">
        <v>2</v>
      </c>
      <c r="AW712">
        <v>2</v>
      </c>
      <c r="AX712">
        <v>69735053</v>
      </c>
      <c r="AY712">
        <v>1</v>
      </c>
      <c r="AZ712">
        <v>0</v>
      </c>
      <c r="BA712">
        <v>722</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CV712">
        <v>0</v>
      </c>
      <c r="CW712">
        <v>0</v>
      </c>
      <c r="CX712">
        <f>ROUND(Y712*Source!I786,9)</f>
        <v>1.2432000000000001</v>
      </c>
      <c r="CY712">
        <f>AD712</f>
        <v>0</v>
      </c>
      <c r="CZ712">
        <f>AH712</f>
        <v>0</v>
      </c>
      <c r="DA712">
        <f>AL712</f>
        <v>1</v>
      </c>
      <c r="DB712">
        <f t="shared" si="327"/>
        <v>0</v>
      </c>
      <c r="DC712">
        <f t="shared" si="328"/>
        <v>0</v>
      </c>
      <c r="DD712" t="s">
        <v>3</v>
      </c>
      <c r="DE712" t="s">
        <v>3</v>
      </c>
      <c r="DF712">
        <f t="shared" si="329"/>
        <v>0</v>
      </c>
      <c r="DG712">
        <f t="shared" si="324"/>
        <v>0</v>
      </c>
      <c r="DH712">
        <f t="shared" si="325"/>
        <v>0</v>
      </c>
      <c r="DI712">
        <f t="shared" si="323"/>
        <v>0</v>
      </c>
      <c r="DJ712">
        <f>DI712</f>
        <v>0</v>
      </c>
      <c r="DK712">
        <v>0</v>
      </c>
      <c r="DL712" t="s">
        <v>3</v>
      </c>
      <c r="DM712">
        <v>0</v>
      </c>
      <c r="DN712" t="s">
        <v>3</v>
      </c>
      <c r="DO712">
        <v>0</v>
      </c>
    </row>
    <row r="713" spans="1:119" x14ac:dyDescent="0.2">
      <c r="A713">
        <f>ROW(Source!A786)</f>
        <v>786</v>
      </c>
      <c r="B713">
        <v>69726971</v>
      </c>
      <c r="C713">
        <v>69735046</v>
      </c>
      <c r="D713">
        <v>27439630</v>
      </c>
      <c r="E713">
        <v>1</v>
      </c>
      <c r="F713">
        <v>1</v>
      </c>
      <c r="G713">
        <v>1</v>
      </c>
      <c r="H713">
        <v>2</v>
      </c>
      <c r="I713" t="s">
        <v>986</v>
      </c>
      <c r="J713" t="s">
        <v>987</v>
      </c>
      <c r="K713" t="s">
        <v>988</v>
      </c>
      <c r="L713">
        <v>1368</v>
      </c>
      <c r="N713">
        <v>1011</v>
      </c>
      <c r="O713" t="s">
        <v>978</v>
      </c>
      <c r="P713" t="s">
        <v>978</v>
      </c>
      <c r="Q713">
        <v>1</v>
      </c>
      <c r="W713">
        <v>0</v>
      </c>
      <c r="X713">
        <v>-72110300</v>
      </c>
      <c r="Y713">
        <f t="shared" si="326"/>
        <v>0.84</v>
      </c>
      <c r="AA713">
        <v>0</v>
      </c>
      <c r="AB713">
        <v>31.27</v>
      </c>
      <c r="AC713">
        <v>13.61</v>
      </c>
      <c r="AD713">
        <v>0</v>
      </c>
      <c r="AE713">
        <v>0</v>
      </c>
      <c r="AF713">
        <v>31.27</v>
      </c>
      <c r="AG713">
        <v>13.61</v>
      </c>
      <c r="AH713">
        <v>0</v>
      </c>
      <c r="AI713">
        <v>1</v>
      </c>
      <c r="AJ713">
        <v>1</v>
      </c>
      <c r="AK713">
        <v>1</v>
      </c>
      <c r="AL713">
        <v>1</v>
      </c>
      <c r="AM713">
        <v>0</v>
      </c>
      <c r="AN713">
        <v>0</v>
      </c>
      <c r="AO713">
        <v>1</v>
      </c>
      <c r="AP713">
        <v>1</v>
      </c>
      <c r="AQ713">
        <v>0</v>
      </c>
      <c r="AR713">
        <v>0</v>
      </c>
      <c r="AS713" t="s">
        <v>3</v>
      </c>
      <c r="AT713">
        <v>0.21</v>
      </c>
      <c r="AU713" t="s">
        <v>199</v>
      </c>
      <c r="AV713">
        <v>0</v>
      </c>
      <c r="AW713">
        <v>2</v>
      </c>
      <c r="AX713">
        <v>69735054</v>
      </c>
      <c r="AY713">
        <v>1</v>
      </c>
      <c r="AZ713">
        <v>0</v>
      </c>
      <c r="BA713">
        <v>723</v>
      </c>
      <c r="BB713">
        <v>0</v>
      </c>
      <c r="BC713">
        <v>0</v>
      </c>
      <c r="BD713">
        <v>0</v>
      </c>
      <c r="BE713">
        <v>0</v>
      </c>
      <c r="BF713">
        <v>0</v>
      </c>
      <c r="BG713">
        <v>0</v>
      </c>
      <c r="BH713">
        <v>0</v>
      </c>
      <c r="BI713">
        <v>0</v>
      </c>
      <c r="BJ713">
        <v>0</v>
      </c>
      <c r="BK713">
        <v>0</v>
      </c>
      <c r="BL713">
        <v>0</v>
      </c>
      <c r="BM713">
        <v>0</v>
      </c>
      <c r="BN713">
        <v>0</v>
      </c>
      <c r="BO713">
        <v>0</v>
      </c>
      <c r="BP713">
        <v>0</v>
      </c>
      <c r="BQ713">
        <v>0</v>
      </c>
      <c r="BR713">
        <v>0</v>
      </c>
      <c r="BS713">
        <v>0</v>
      </c>
      <c r="BT713">
        <v>0</v>
      </c>
      <c r="BU713">
        <v>0</v>
      </c>
      <c r="BV713">
        <v>0</v>
      </c>
      <c r="BW713">
        <v>0</v>
      </c>
      <c r="CV713">
        <v>0</v>
      </c>
      <c r="CW713">
        <f>ROUND(Y713*Source!I786*DO713,9)</f>
        <v>0</v>
      </c>
      <c r="CX713">
        <f>ROUND(Y713*Source!I786,9)</f>
        <v>1.2432000000000001</v>
      </c>
      <c r="CY713">
        <f>AB713</f>
        <v>31.27</v>
      </c>
      <c r="CZ713">
        <f>AF713</f>
        <v>31.27</v>
      </c>
      <c r="DA713">
        <f>AJ713</f>
        <v>1</v>
      </c>
      <c r="DB713">
        <f t="shared" si="327"/>
        <v>26.28</v>
      </c>
      <c r="DC713">
        <f t="shared" si="328"/>
        <v>11.44</v>
      </c>
      <c r="DD713" t="s">
        <v>3</v>
      </c>
      <c r="DE713" t="s">
        <v>3</v>
      </c>
      <c r="DF713">
        <f t="shared" si="329"/>
        <v>0</v>
      </c>
      <c r="DG713">
        <f t="shared" si="324"/>
        <v>39</v>
      </c>
      <c r="DH713">
        <f t="shared" si="325"/>
        <v>17</v>
      </c>
      <c r="DI713">
        <f t="shared" si="323"/>
        <v>0</v>
      </c>
      <c r="DJ713">
        <f>DG713</f>
        <v>39</v>
      </c>
      <c r="DK713">
        <v>0</v>
      </c>
      <c r="DL713" t="s">
        <v>3</v>
      </c>
      <c r="DM713">
        <v>0</v>
      </c>
      <c r="DN713" t="s">
        <v>3</v>
      </c>
      <c r="DO713">
        <v>0</v>
      </c>
    </row>
    <row r="714" spans="1:119" x14ac:dyDescent="0.2">
      <c r="A714">
        <f>ROW(Source!A786)</f>
        <v>786</v>
      </c>
      <c r="B714">
        <v>69726971</v>
      </c>
      <c r="C714">
        <v>69735046</v>
      </c>
      <c r="D714">
        <v>27440041</v>
      </c>
      <c r="E714">
        <v>1</v>
      </c>
      <c r="F714">
        <v>1</v>
      </c>
      <c r="G714">
        <v>1</v>
      </c>
      <c r="H714">
        <v>2</v>
      </c>
      <c r="I714" t="s">
        <v>1003</v>
      </c>
      <c r="J714" t="s">
        <v>1004</v>
      </c>
      <c r="K714" t="s">
        <v>1005</v>
      </c>
      <c r="L714">
        <v>1368</v>
      </c>
      <c r="N714">
        <v>1011</v>
      </c>
      <c r="O714" t="s">
        <v>978</v>
      </c>
      <c r="P714" t="s">
        <v>978</v>
      </c>
      <c r="Q714">
        <v>1</v>
      </c>
      <c r="W714">
        <v>0</v>
      </c>
      <c r="X714">
        <v>781889226</v>
      </c>
      <c r="Y714">
        <f t="shared" si="326"/>
        <v>9.2799999999999994</v>
      </c>
      <c r="AA714">
        <v>0</v>
      </c>
      <c r="AB714">
        <v>0.5</v>
      </c>
      <c r="AC714">
        <v>0</v>
      </c>
      <c r="AD714">
        <v>0</v>
      </c>
      <c r="AE714">
        <v>0</v>
      </c>
      <c r="AF714">
        <v>0.5</v>
      </c>
      <c r="AG714">
        <v>0</v>
      </c>
      <c r="AH714">
        <v>0</v>
      </c>
      <c r="AI714">
        <v>1</v>
      </c>
      <c r="AJ714">
        <v>1</v>
      </c>
      <c r="AK714">
        <v>1</v>
      </c>
      <c r="AL714">
        <v>1</v>
      </c>
      <c r="AM714">
        <v>0</v>
      </c>
      <c r="AN714">
        <v>0</v>
      </c>
      <c r="AO714">
        <v>1</v>
      </c>
      <c r="AP714">
        <v>1</v>
      </c>
      <c r="AQ714">
        <v>0</v>
      </c>
      <c r="AR714">
        <v>0</v>
      </c>
      <c r="AS714" t="s">
        <v>3</v>
      </c>
      <c r="AT714">
        <v>2.3199999999999998</v>
      </c>
      <c r="AU714" t="s">
        <v>199</v>
      </c>
      <c r="AV714">
        <v>0</v>
      </c>
      <c r="AW714">
        <v>2</v>
      </c>
      <c r="AX714">
        <v>69735055</v>
      </c>
      <c r="AY714">
        <v>1</v>
      </c>
      <c r="AZ714">
        <v>0</v>
      </c>
      <c r="BA714">
        <v>724</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0</v>
      </c>
      <c r="CV714">
        <v>0</v>
      </c>
      <c r="CW714">
        <f>ROUND(Y714*Source!I786*DO714,9)</f>
        <v>0</v>
      </c>
      <c r="CX714">
        <f>ROUND(Y714*Source!I786,9)</f>
        <v>13.734400000000001</v>
      </c>
      <c r="CY714">
        <f>AB714</f>
        <v>0.5</v>
      </c>
      <c r="CZ714">
        <f>AF714</f>
        <v>0.5</v>
      </c>
      <c r="DA714">
        <f>AJ714</f>
        <v>1</v>
      </c>
      <c r="DB714">
        <f t="shared" si="327"/>
        <v>4.6399999999999997</v>
      </c>
      <c r="DC714">
        <f t="shared" si="328"/>
        <v>0</v>
      </c>
      <c r="DD714" t="s">
        <v>3</v>
      </c>
      <c r="DE714" t="s">
        <v>3</v>
      </c>
      <c r="DF714">
        <f t="shared" si="329"/>
        <v>0</v>
      </c>
      <c r="DG714">
        <f t="shared" si="324"/>
        <v>14</v>
      </c>
      <c r="DH714">
        <f t="shared" si="325"/>
        <v>0</v>
      </c>
      <c r="DI714">
        <f t="shared" si="323"/>
        <v>0</v>
      </c>
      <c r="DJ714">
        <f>DG714</f>
        <v>14</v>
      </c>
      <c r="DK714">
        <v>0</v>
      </c>
      <c r="DL714" t="s">
        <v>3</v>
      </c>
      <c r="DM714">
        <v>0</v>
      </c>
      <c r="DN714" t="s">
        <v>3</v>
      </c>
      <c r="DO714">
        <v>0</v>
      </c>
    </row>
    <row r="715" spans="1:119" x14ac:dyDescent="0.2">
      <c r="A715">
        <f>ROW(Source!A786)</f>
        <v>786</v>
      </c>
      <c r="B715">
        <v>69726971</v>
      </c>
      <c r="C715">
        <v>69735046</v>
      </c>
      <c r="D715">
        <v>61332096</v>
      </c>
      <c r="E715">
        <v>1</v>
      </c>
      <c r="F715">
        <v>1</v>
      </c>
      <c r="G715">
        <v>1</v>
      </c>
      <c r="H715">
        <v>3</v>
      </c>
      <c r="I715" t="s">
        <v>189</v>
      </c>
      <c r="J715" t="s">
        <v>191</v>
      </c>
      <c r="K715" t="s">
        <v>190</v>
      </c>
      <c r="L715">
        <v>1339</v>
      </c>
      <c r="N715">
        <v>1007</v>
      </c>
      <c r="O715" t="s">
        <v>40</v>
      </c>
      <c r="P715" t="s">
        <v>40</v>
      </c>
      <c r="Q715">
        <v>1</v>
      </c>
      <c r="W715">
        <v>0</v>
      </c>
      <c r="X715">
        <v>1799260510</v>
      </c>
      <c r="Y715">
        <f t="shared" si="326"/>
        <v>2.04</v>
      </c>
      <c r="AA715">
        <v>867.14</v>
      </c>
      <c r="AB715">
        <v>0</v>
      </c>
      <c r="AC715">
        <v>0</v>
      </c>
      <c r="AD715">
        <v>0</v>
      </c>
      <c r="AE715">
        <v>867.14</v>
      </c>
      <c r="AF715">
        <v>0</v>
      </c>
      <c r="AG715">
        <v>0</v>
      </c>
      <c r="AH715">
        <v>0</v>
      </c>
      <c r="AI715">
        <v>1</v>
      </c>
      <c r="AJ715">
        <v>1</v>
      </c>
      <c r="AK715">
        <v>1</v>
      </c>
      <c r="AL715">
        <v>1</v>
      </c>
      <c r="AM715">
        <v>0</v>
      </c>
      <c r="AN715">
        <v>0</v>
      </c>
      <c r="AO715">
        <v>0</v>
      </c>
      <c r="AP715">
        <v>1</v>
      </c>
      <c r="AQ715">
        <v>0</v>
      </c>
      <c r="AR715">
        <v>0</v>
      </c>
      <c r="AS715" t="s">
        <v>3</v>
      </c>
      <c r="AT715">
        <v>0.51</v>
      </c>
      <c r="AU715" t="s">
        <v>199</v>
      </c>
      <c r="AV715">
        <v>0</v>
      </c>
      <c r="AW715">
        <v>1</v>
      </c>
      <c r="AX715">
        <v>-1</v>
      </c>
      <c r="AY715">
        <v>0</v>
      </c>
      <c r="AZ715">
        <v>0</v>
      </c>
      <c r="BA715" t="s">
        <v>3</v>
      </c>
      <c r="BB715">
        <v>0</v>
      </c>
      <c r="BC715">
        <v>0</v>
      </c>
      <c r="BD715">
        <v>0</v>
      </c>
      <c r="BE715">
        <v>0</v>
      </c>
      <c r="BF715">
        <v>0</v>
      </c>
      <c r="BG715">
        <v>0</v>
      </c>
      <c r="BH715">
        <v>0</v>
      </c>
      <c r="BI715">
        <v>0</v>
      </c>
      <c r="BJ715">
        <v>0</v>
      </c>
      <c r="BK715">
        <v>0</v>
      </c>
      <c r="BL715">
        <v>0</v>
      </c>
      <c r="BM715">
        <v>0</v>
      </c>
      <c r="BN715">
        <v>0</v>
      </c>
      <c r="BO715">
        <v>0</v>
      </c>
      <c r="BP715">
        <v>0</v>
      </c>
      <c r="BQ715">
        <v>0</v>
      </c>
      <c r="BR715">
        <v>0</v>
      </c>
      <c r="BS715">
        <v>0</v>
      </c>
      <c r="BT715">
        <v>0</v>
      </c>
      <c r="BU715">
        <v>0</v>
      </c>
      <c r="BV715">
        <v>0</v>
      </c>
      <c r="BW715">
        <v>0</v>
      </c>
      <c r="CV715">
        <v>0</v>
      </c>
      <c r="CW715">
        <v>0</v>
      </c>
      <c r="CX715">
        <f>ROUND(Y715*Source!I786,9)</f>
        <v>3.0192000000000001</v>
      </c>
      <c r="CY715">
        <f>AA715</f>
        <v>867.14</v>
      </c>
      <c r="CZ715">
        <f>AE715</f>
        <v>867.14</v>
      </c>
      <c r="DA715">
        <f>AI715</f>
        <v>1</v>
      </c>
      <c r="DB715">
        <f t="shared" si="327"/>
        <v>1768.96</v>
      </c>
      <c r="DC715">
        <f t="shared" si="328"/>
        <v>0</v>
      </c>
      <c r="DD715" t="s">
        <v>3</v>
      </c>
      <c r="DE715" t="s">
        <v>3</v>
      </c>
      <c r="DF715">
        <f t="shared" si="329"/>
        <v>2618</v>
      </c>
      <c r="DG715">
        <f t="shared" si="324"/>
        <v>0</v>
      </c>
      <c r="DH715">
        <f t="shared" si="325"/>
        <v>0</v>
      </c>
      <c r="DI715">
        <f t="shared" si="323"/>
        <v>0</v>
      </c>
      <c r="DJ715">
        <f>DF715</f>
        <v>2618</v>
      </c>
      <c r="DK715">
        <v>0</v>
      </c>
      <c r="DL715" t="s">
        <v>3</v>
      </c>
      <c r="DM715">
        <v>0</v>
      </c>
      <c r="DN715" t="s">
        <v>3</v>
      </c>
      <c r="DO715">
        <v>0</v>
      </c>
    </row>
    <row r="716" spans="1:119" x14ac:dyDescent="0.2">
      <c r="A716">
        <f>ROW(Source!A787)</f>
        <v>787</v>
      </c>
      <c r="B716">
        <v>69726884</v>
      </c>
      <c r="C716">
        <v>69735046</v>
      </c>
      <c r="D716">
        <v>27496319</v>
      </c>
      <c r="E716">
        <v>1</v>
      </c>
      <c r="F716">
        <v>1</v>
      </c>
      <c r="G716">
        <v>1</v>
      </c>
      <c r="H716">
        <v>1</v>
      </c>
      <c r="I716" t="s">
        <v>1001</v>
      </c>
      <c r="J716" t="s">
        <v>3</v>
      </c>
      <c r="K716" t="s">
        <v>1002</v>
      </c>
      <c r="L716">
        <v>1369</v>
      </c>
      <c r="N716">
        <v>1013</v>
      </c>
      <c r="O716" t="s">
        <v>974</v>
      </c>
      <c r="P716" t="s">
        <v>974</v>
      </c>
      <c r="Q716">
        <v>1</v>
      </c>
      <c r="W716">
        <v>0</v>
      </c>
      <c r="X716">
        <v>1189128158</v>
      </c>
      <c r="Y716">
        <f t="shared" si="326"/>
        <v>2</v>
      </c>
      <c r="AA716">
        <v>0</v>
      </c>
      <c r="AB716">
        <v>0</v>
      </c>
      <c r="AC716">
        <v>0</v>
      </c>
      <c r="AD716">
        <v>203.13</v>
      </c>
      <c r="AE716">
        <v>0</v>
      </c>
      <c r="AF716">
        <v>0</v>
      </c>
      <c r="AG716">
        <v>0</v>
      </c>
      <c r="AH716">
        <v>8.01</v>
      </c>
      <c r="AI716">
        <v>1</v>
      </c>
      <c r="AJ716">
        <v>1</v>
      </c>
      <c r="AK716">
        <v>1</v>
      </c>
      <c r="AL716">
        <v>25.36</v>
      </c>
      <c r="AM716">
        <v>5</v>
      </c>
      <c r="AN716">
        <v>0</v>
      </c>
      <c r="AO716">
        <v>1</v>
      </c>
      <c r="AP716">
        <v>1</v>
      </c>
      <c r="AQ716">
        <v>0</v>
      </c>
      <c r="AR716">
        <v>0</v>
      </c>
      <c r="AS716" t="s">
        <v>3</v>
      </c>
      <c r="AT716">
        <v>0.5</v>
      </c>
      <c r="AU716" t="s">
        <v>199</v>
      </c>
      <c r="AV716">
        <v>1</v>
      </c>
      <c r="AW716">
        <v>2</v>
      </c>
      <c r="AX716">
        <v>69735052</v>
      </c>
      <c r="AY716">
        <v>1</v>
      </c>
      <c r="AZ716">
        <v>0</v>
      </c>
      <c r="BA716">
        <v>726</v>
      </c>
      <c r="BB716">
        <v>0</v>
      </c>
      <c r="BC716">
        <v>0</v>
      </c>
      <c r="BD716">
        <v>0</v>
      </c>
      <c r="BE716">
        <v>0</v>
      </c>
      <c r="BF716">
        <v>0</v>
      </c>
      <c r="BG716">
        <v>0</v>
      </c>
      <c r="BH716">
        <v>0</v>
      </c>
      <c r="BI716">
        <v>0</v>
      </c>
      <c r="BJ716">
        <v>0</v>
      </c>
      <c r="BK716">
        <v>0</v>
      </c>
      <c r="BL716">
        <v>0</v>
      </c>
      <c r="BM716">
        <v>0</v>
      </c>
      <c r="BN716">
        <v>0</v>
      </c>
      <c r="BO716">
        <v>0</v>
      </c>
      <c r="BP716">
        <v>0</v>
      </c>
      <c r="BQ716">
        <v>0</v>
      </c>
      <c r="BR716">
        <v>0</v>
      </c>
      <c r="BS716">
        <v>0</v>
      </c>
      <c r="BT716">
        <v>0</v>
      </c>
      <c r="BU716">
        <v>0</v>
      </c>
      <c r="BV716">
        <v>0</v>
      </c>
      <c r="BW716">
        <v>0</v>
      </c>
      <c r="CU716">
        <f>ROUND(AT716*Source!I787*AH716*AL716,0)</f>
        <v>150</v>
      </c>
      <c r="CV716">
        <f>ROUND(Y716*Source!I787,9)</f>
        <v>2.96</v>
      </c>
      <c r="CW716">
        <v>0</v>
      </c>
      <c r="CX716">
        <f>ROUND(Y716*Source!I787,9)</f>
        <v>2.96</v>
      </c>
      <c r="CY716">
        <f>AD716</f>
        <v>203.13</v>
      </c>
      <c r="CZ716">
        <f>AH716</f>
        <v>8.01</v>
      </c>
      <c r="DA716">
        <f>AL716</f>
        <v>25.36</v>
      </c>
      <c r="DB716">
        <f t="shared" si="327"/>
        <v>16.04</v>
      </c>
      <c r="DC716">
        <f t="shared" si="328"/>
        <v>0</v>
      </c>
      <c r="DD716" t="s">
        <v>3</v>
      </c>
      <c r="DE716" t="s">
        <v>3</v>
      </c>
      <c r="DF716">
        <f t="shared" si="329"/>
        <v>0</v>
      </c>
      <c r="DG716">
        <f t="shared" si="324"/>
        <v>0</v>
      </c>
      <c r="DH716">
        <f t="shared" si="325"/>
        <v>0</v>
      </c>
      <c r="DI716">
        <f>ROUND(ROUND(AH716*AL716,0)*CX716,0)</f>
        <v>601</v>
      </c>
      <c r="DJ716">
        <f>DI716</f>
        <v>601</v>
      </c>
      <c r="DK716">
        <v>0</v>
      </c>
      <c r="DL716" t="s">
        <v>3</v>
      </c>
      <c r="DM716">
        <v>0</v>
      </c>
      <c r="DN716" t="s">
        <v>3</v>
      </c>
      <c r="DO716">
        <v>0</v>
      </c>
    </row>
    <row r="717" spans="1:119" x14ac:dyDescent="0.2">
      <c r="A717">
        <f>ROW(Source!A787)</f>
        <v>787</v>
      </c>
      <c r="B717">
        <v>69726884</v>
      </c>
      <c r="C717">
        <v>69735046</v>
      </c>
      <c r="D717">
        <v>121548</v>
      </c>
      <c r="E717">
        <v>1</v>
      </c>
      <c r="F717">
        <v>1</v>
      </c>
      <c r="G717">
        <v>1</v>
      </c>
      <c r="H717">
        <v>1</v>
      </c>
      <c r="I717" t="s">
        <v>36</v>
      </c>
      <c r="J717" t="s">
        <v>3</v>
      </c>
      <c r="K717" t="s">
        <v>981</v>
      </c>
      <c r="L717">
        <v>608254</v>
      </c>
      <c r="N717">
        <v>1013</v>
      </c>
      <c r="O717" t="s">
        <v>982</v>
      </c>
      <c r="P717" t="s">
        <v>982</v>
      </c>
      <c r="Q717">
        <v>1</v>
      </c>
      <c r="W717">
        <v>0</v>
      </c>
      <c r="X717">
        <v>-185737400</v>
      </c>
      <c r="Y717">
        <f t="shared" si="326"/>
        <v>0.84</v>
      </c>
      <c r="AA717">
        <v>0</v>
      </c>
      <c r="AB717">
        <v>0</v>
      </c>
      <c r="AC717">
        <v>0</v>
      </c>
      <c r="AD717">
        <v>0</v>
      </c>
      <c r="AE717">
        <v>0</v>
      </c>
      <c r="AF717">
        <v>0</v>
      </c>
      <c r="AG717">
        <v>0</v>
      </c>
      <c r="AH717">
        <v>0</v>
      </c>
      <c r="AI717">
        <v>1</v>
      </c>
      <c r="AJ717">
        <v>1</v>
      </c>
      <c r="AK717">
        <v>19.8</v>
      </c>
      <c r="AL717">
        <v>1</v>
      </c>
      <c r="AM717">
        <v>5</v>
      </c>
      <c r="AN717">
        <v>0</v>
      </c>
      <c r="AO717">
        <v>1</v>
      </c>
      <c r="AP717">
        <v>1</v>
      </c>
      <c r="AQ717">
        <v>0</v>
      </c>
      <c r="AR717">
        <v>0</v>
      </c>
      <c r="AS717" t="s">
        <v>3</v>
      </c>
      <c r="AT717">
        <v>0.21</v>
      </c>
      <c r="AU717" t="s">
        <v>199</v>
      </c>
      <c r="AV717">
        <v>2</v>
      </c>
      <c r="AW717">
        <v>2</v>
      </c>
      <c r="AX717">
        <v>69735053</v>
      </c>
      <c r="AY717">
        <v>1</v>
      </c>
      <c r="AZ717">
        <v>0</v>
      </c>
      <c r="BA717">
        <v>727</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c r="BW717">
        <v>0</v>
      </c>
      <c r="CV717">
        <v>0</v>
      </c>
      <c r="CW717">
        <v>0</v>
      </c>
      <c r="CX717">
        <f>ROUND(Y717*Source!I787,9)</f>
        <v>1.2432000000000001</v>
      </c>
      <c r="CY717">
        <f>AD717</f>
        <v>0</v>
      </c>
      <c r="CZ717">
        <f>AH717</f>
        <v>0</v>
      </c>
      <c r="DA717">
        <f>AL717</f>
        <v>1</v>
      </c>
      <c r="DB717">
        <f t="shared" si="327"/>
        <v>0</v>
      </c>
      <c r="DC717">
        <f t="shared" si="328"/>
        <v>0</v>
      </c>
      <c r="DD717" t="s">
        <v>3</v>
      </c>
      <c r="DE717" t="s">
        <v>3</v>
      </c>
      <c r="DF717">
        <f t="shared" si="329"/>
        <v>0</v>
      </c>
      <c r="DG717">
        <f t="shared" si="324"/>
        <v>0</v>
      </c>
      <c r="DH717">
        <f>ROUND(ROUND(AG717*AK717,0)*CX717,0)</f>
        <v>0</v>
      </c>
      <c r="DI717">
        <f t="shared" ref="DI717:DI725" si="330">ROUND(ROUND(AH717,0)*CX717,0)</f>
        <v>0</v>
      </c>
      <c r="DJ717">
        <f>DI717</f>
        <v>0</v>
      </c>
      <c r="DK717">
        <v>0</v>
      </c>
      <c r="DL717" t="s">
        <v>3</v>
      </c>
      <c r="DM717">
        <v>0</v>
      </c>
      <c r="DN717" t="s">
        <v>3</v>
      </c>
      <c r="DO717">
        <v>0</v>
      </c>
    </row>
    <row r="718" spans="1:119" x14ac:dyDescent="0.2">
      <c r="A718">
        <f>ROW(Source!A787)</f>
        <v>787</v>
      </c>
      <c r="B718">
        <v>69726884</v>
      </c>
      <c r="C718">
        <v>69735046</v>
      </c>
      <c r="D718">
        <v>27439630</v>
      </c>
      <c r="E718">
        <v>1</v>
      </c>
      <c r="F718">
        <v>1</v>
      </c>
      <c r="G718">
        <v>1</v>
      </c>
      <c r="H718">
        <v>2</v>
      </c>
      <c r="I718" t="s">
        <v>986</v>
      </c>
      <c r="J718" t="s">
        <v>987</v>
      </c>
      <c r="K718" t="s">
        <v>988</v>
      </c>
      <c r="L718">
        <v>1368</v>
      </c>
      <c r="N718">
        <v>1011</v>
      </c>
      <c r="O718" t="s">
        <v>978</v>
      </c>
      <c r="P718" t="s">
        <v>978</v>
      </c>
      <c r="Q718">
        <v>1</v>
      </c>
      <c r="W718">
        <v>0</v>
      </c>
      <c r="X718">
        <v>-72110300</v>
      </c>
      <c r="Y718">
        <f t="shared" si="326"/>
        <v>0.84</v>
      </c>
      <c r="AA718">
        <v>0</v>
      </c>
      <c r="AB718">
        <v>245.16</v>
      </c>
      <c r="AC718">
        <v>269.48</v>
      </c>
      <c r="AD718">
        <v>0</v>
      </c>
      <c r="AE718">
        <v>0</v>
      </c>
      <c r="AF718">
        <v>31.27</v>
      </c>
      <c r="AG718">
        <v>13.61</v>
      </c>
      <c r="AH718">
        <v>0</v>
      </c>
      <c r="AI718">
        <v>1</v>
      </c>
      <c r="AJ718">
        <v>7.84</v>
      </c>
      <c r="AK718">
        <v>19.8</v>
      </c>
      <c r="AL718">
        <v>1</v>
      </c>
      <c r="AM718">
        <v>5</v>
      </c>
      <c r="AN718">
        <v>0</v>
      </c>
      <c r="AO718">
        <v>1</v>
      </c>
      <c r="AP718">
        <v>1</v>
      </c>
      <c r="AQ718">
        <v>0</v>
      </c>
      <c r="AR718">
        <v>0</v>
      </c>
      <c r="AS718" t="s">
        <v>3</v>
      </c>
      <c r="AT718">
        <v>0.21</v>
      </c>
      <c r="AU718" t="s">
        <v>199</v>
      </c>
      <c r="AV718">
        <v>0</v>
      </c>
      <c r="AW718">
        <v>2</v>
      </c>
      <c r="AX718">
        <v>69735054</v>
      </c>
      <c r="AY718">
        <v>1</v>
      </c>
      <c r="AZ718">
        <v>0</v>
      </c>
      <c r="BA718">
        <v>728</v>
      </c>
      <c r="BB718">
        <v>0</v>
      </c>
      <c r="BC718">
        <v>0</v>
      </c>
      <c r="BD718">
        <v>0</v>
      </c>
      <c r="BE718">
        <v>0</v>
      </c>
      <c r="BF718">
        <v>0</v>
      </c>
      <c r="BG718">
        <v>0</v>
      </c>
      <c r="BH718">
        <v>0</v>
      </c>
      <c r="BI718">
        <v>0</v>
      </c>
      <c r="BJ718">
        <v>0</v>
      </c>
      <c r="BK718">
        <v>0</v>
      </c>
      <c r="BL718">
        <v>0</v>
      </c>
      <c r="BM718">
        <v>0</v>
      </c>
      <c r="BN718">
        <v>0</v>
      </c>
      <c r="BO718">
        <v>0</v>
      </c>
      <c r="BP718">
        <v>0</v>
      </c>
      <c r="BQ718">
        <v>0</v>
      </c>
      <c r="BR718">
        <v>0</v>
      </c>
      <c r="BS718">
        <v>0</v>
      </c>
      <c r="BT718">
        <v>0</v>
      </c>
      <c r="BU718">
        <v>0</v>
      </c>
      <c r="BV718">
        <v>0</v>
      </c>
      <c r="BW718">
        <v>0</v>
      </c>
      <c r="CV718">
        <v>0</v>
      </c>
      <c r="CW718">
        <f>ROUND(Y718*Source!I787*DO718,9)</f>
        <v>0</v>
      </c>
      <c r="CX718">
        <f>ROUND(Y718*Source!I787,9)</f>
        <v>1.2432000000000001</v>
      </c>
      <c r="CY718">
        <f>AB718</f>
        <v>245.16</v>
      </c>
      <c r="CZ718">
        <f>AF718</f>
        <v>31.27</v>
      </c>
      <c r="DA718">
        <f>AJ718</f>
        <v>7.84</v>
      </c>
      <c r="DB718">
        <f t="shared" si="327"/>
        <v>26.28</v>
      </c>
      <c r="DC718">
        <f t="shared" si="328"/>
        <v>11.44</v>
      </c>
      <c r="DD718" t="s">
        <v>3</v>
      </c>
      <c r="DE718" t="s">
        <v>3</v>
      </c>
      <c r="DF718">
        <f t="shared" si="329"/>
        <v>0</v>
      </c>
      <c r="DG718">
        <f>ROUND(ROUND(AF718*AJ718,0)*CX718,0)</f>
        <v>305</v>
      </c>
      <c r="DH718">
        <f>ROUND(ROUND(AG718*AK718,0)*CX718,0)</f>
        <v>334</v>
      </c>
      <c r="DI718">
        <f t="shared" si="330"/>
        <v>0</v>
      </c>
      <c r="DJ718">
        <f>DG718</f>
        <v>305</v>
      </c>
      <c r="DK718">
        <v>0</v>
      </c>
      <c r="DL718" t="s">
        <v>3</v>
      </c>
      <c r="DM718">
        <v>0</v>
      </c>
      <c r="DN718" t="s">
        <v>3</v>
      </c>
      <c r="DO718">
        <v>0</v>
      </c>
    </row>
    <row r="719" spans="1:119" x14ac:dyDescent="0.2">
      <c r="A719">
        <f>ROW(Source!A787)</f>
        <v>787</v>
      </c>
      <c r="B719">
        <v>69726884</v>
      </c>
      <c r="C719">
        <v>69735046</v>
      </c>
      <c r="D719">
        <v>27440041</v>
      </c>
      <c r="E719">
        <v>1</v>
      </c>
      <c r="F719">
        <v>1</v>
      </c>
      <c r="G719">
        <v>1</v>
      </c>
      <c r="H719">
        <v>2</v>
      </c>
      <c r="I719" t="s">
        <v>1003</v>
      </c>
      <c r="J719" t="s">
        <v>1004</v>
      </c>
      <c r="K719" t="s">
        <v>1005</v>
      </c>
      <c r="L719">
        <v>1368</v>
      </c>
      <c r="N719">
        <v>1011</v>
      </c>
      <c r="O719" t="s">
        <v>978</v>
      </c>
      <c r="P719" t="s">
        <v>978</v>
      </c>
      <c r="Q719">
        <v>1</v>
      </c>
      <c r="W719">
        <v>0</v>
      </c>
      <c r="X719">
        <v>781889226</v>
      </c>
      <c r="Y719">
        <f t="shared" si="326"/>
        <v>9.2799999999999994</v>
      </c>
      <c r="AA719">
        <v>0</v>
      </c>
      <c r="AB719">
        <v>3.92</v>
      </c>
      <c r="AC719">
        <v>0</v>
      </c>
      <c r="AD719">
        <v>0</v>
      </c>
      <c r="AE719">
        <v>0</v>
      </c>
      <c r="AF719">
        <v>0.5</v>
      </c>
      <c r="AG719">
        <v>0</v>
      </c>
      <c r="AH719">
        <v>0</v>
      </c>
      <c r="AI719">
        <v>1</v>
      </c>
      <c r="AJ719">
        <v>7.84</v>
      </c>
      <c r="AK719">
        <v>19.8</v>
      </c>
      <c r="AL719">
        <v>1</v>
      </c>
      <c r="AM719">
        <v>5</v>
      </c>
      <c r="AN719">
        <v>0</v>
      </c>
      <c r="AO719">
        <v>1</v>
      </c>
      <c r="AP719">
        <v>1</v>
      </c>
      <c r="AQ719">
        <v>0</v>
      </c>
      <c r="AR719">
        <v>0</v>
      </c>
      <c r="AS719" t="s">
        <v>3</v>
      </c>
      <c r="AT719">
        <v>2.3199999999999998</v>
      </c>
      <c r="AU719" t="s">
        <v>199</v>
      </c>
      <c r="AV719">
        <v>0</v>
      </c>
      <c r="AW719">
        <v>2</v>
      </c>
      <c r="AX719">
        <v>69735055</v>
      </c>
      <c r="AY719">
        <v>1</v>
      </c>
      <c r="AZ719">
        <v>0</v>
      </c>
      <c r="BA719">
        <v>729</v>
      </c>
      <c r="BB719">
        <v>0</v>
      </c>
      <c r="BC719">
        <v>0</v>
      </c>
      <c r="BD719">
        <v>0</v>
      </c>
      <c r="BE719">
        <v>0</v>
      </c>
      <c r="BF719">
        <v>0</v>
      </c>
      <c r="BG719">
        <v>0</v>
      </c>
      <c r="BH719">
        <v>0</v>
      </c>
      <c r="BI719">
        <v>0</v>
      </c>
      <c r="BJ719">
        <v>0</v>
      </c>
      <c r="BK719">
        <v>0</v>
      </c>
      <c r="BL719">
        <v>0</v>
      </c>
      <c r="BM719">
        <v>0</v>
      </c>
      <c r="BN719">
        <v>0</v>
      </c>
      <c r="BO719">
        <v>0</v>
      </c>
      <c r="BP719">
        <v>0</v>
      </c>
      <c r="BQ719">
        <v>0</v>
      </c>
      <c r="BR719">
        <v>0</v>
      </c>
      <c r="BS719">
        <v>0</v>
      </c>
      <c r="BT719">
        <v>0</v>
      </c>
      <c r="BU719">
        <v>0</v>
      </c>
      <c r="BV719">
        <v>0</v>
      </c>
      <c r="BW719">
        <v>0</v>
      </c>
      <c r="CV719">
        <v>0</v>
      </c>
      <c r="CW719">
        <f>ROUND(Y719*Source!I787*DO719,9)</f>
        <v>0</v>
      </c>
      <c r="CX719">
        <f>ROUND(Y719*Source!I787,9)</f>
        <v>13.734400000000001</v>
      </c>
      <c r="CY719">
        <f>AB719</f>
        <v>3.92</v>
      </c>
      <c r="CZ719">
        <f>AF719</f>
        <v>0.5</v>
      </c>
      <c r="DA719">
        <f>AJ719</f>
        <v>7.84</v>
      </c>
      <c r="DB719">
        <f t="shared" si="327"/>
        <v>4.6399999999999997</v>
      </c>
      <c r="DC719">
        <f t="shared" si="328"/>
        <v>0</v>
      </c>
      <c r="DD719" t="s">
        <v>3</v>
      </c>
      <c r="DE719" t="s">
        <v>3</v>
      </c>
      <c r="DF719">
        <f t="shared" si="329"/>
        <v>0</v>
      </c>
      <c r="DG719">
        <f>ROUND(ROUND(AF719*AJ719,0)*CX719,0)</f>
        <v>55</v>
      </c>
      <c r="DH719">
        <f>ROUND(ROUND(AG719*AK719,0)*CX719,0)</f>
        <v>0</v>
      </c>
      <c r="DI719">
        <f t="shared" si="330"/>
        <v>0</v>
      </c>
      <c r="DJ719">
        <f>DG719</f>
        <v>55</v>
      </c>
      <c r="DK719">
        <v>0</v>
      </c>
      <c r="DL719" t="s">
        <v>3</v>
      </c>
      <c r="DM719">
        <v>0</v>
      </c>
      <c r="DN719" t="s">
        <v>3</v>
      </c>
      <c r="DO719">
        <v>0</v>
      </c>
    </row>
    <row r="720" spans="1:119" x14ac:dyDescent="0.2">
      <c r="A720">
        <f>ROW(Source!A787)</f>
        <v>787</v>
      </c>
      <c r="B720">
        <v>69726884</v>
      </c>
      <c r="C720">
        <v>69735046</v>
      </c>
      <c r="D720">
        <v>61332096</v>
      </c>
      <c r="E720">
        <v>1</v>
      </c>
      <c r="F720">
        <v>1</v>
      </c>
      <c r="G720">
        <v>1</v>
      </c>
      <c r="H720">
        <v>3</v>
      </c>
      <c r="I720" t="s">
        <v>189</v>
      </c>
      <c r="J720" t="s">
        <v>191</v>
      </c>
      <c r="K720" t="s">
        <v>190</v>
      </c>
      <c r="L720">
        <v>1339</v>
      </c>
      <c r="N720">
        <v>1007</v>
      </c>
      <c r="O720" t="s">
        <v>40</v>
      </c>
      <c r="P720" t="s">
        <v>40</v>
      </c>
      <c r="Q720">
        <v>1</v>
      </c>
      <c r="W720">
        <v>0</v>
      </c>
      <c r="X720">
        <v>1799260510</v>
      </c>
      <c r="Y720">
        <f t="shared" si="326"/>
        <v>2.04</v>
      </c>
      <c r="AA720">
        <v>6238.51</v>
      </c>
      <c r="AB720">
        <v>0</v>
      </c>
      <c r="AC720">
        <v>0</v>
      </c>
      <c r="AD720">
        <v>0</v>
      </c>
      <c r="AE720">
        <v>862.75</v>
      </c>
      <c r="AF720">
        <v>0</v>
      </c>
      <c r="AG720">
        <v>0</v>
      </c>
      <c r="AH720">
        <v>0</v>
      </c>
      <c r="AI720">
        <v>7.56</v>
      </c>
      <c r="AJ720">
        <v>1</v>
      </c>
      <c r="AK720">
        <v>1</v>
      </c>
      <c r="AL720">
        <v>1</v>
      </c>
      <c r="AM720">
        <v>0</v>
      </c>
      <c r="AN720">
        <v>0</v>
      </c>
      <c r="AO720">
        <v>0</v>
      </c>
      <c r="AP720">
        <v>1</v>
      </c>
      <c r="AQ720">
        <v>0</v>
      </c>
      <c r="AR720">
        <v>0</v>
      </c>
      <c r="AS720" t="s">
        <v>3</v>
      </c>
      <c r="AT720">
        <v>0.51</v>
      </c>
      <c r="AU720" t="s">
        <v>199</v>
      </c>
      <c r="AV720">
        <v>0</v>
      </c>
      <c r="AW720">
        <v>1</v>
      </c>
      <c r="AX720">
        <v>-1</v>
      </c>
      <c r="AY720">
        <v>0</v>
      </c>
      <c r="AZ720">
        <v>0</v>
      </c>
      <c r="BA720" t="s">
        <v>3</v>
      </c>
      <c r="BB720">
        <v>0</v>
      </c>
      <c r="BC720">
        <v>0</v>
      </c>
      <c r="BD720">
        <v>0</v>
      </c>
      <c r="BE720">
        <v>0</v>
      </c>
      <c r="BF720">
        <v>0</v>
      </c>
      <c r="BG720">
        <v>0</v>
      </c>
      <c r="BH720">
        <v>0</v>
      </c>
      <c r="BI720">
        <v>0</v>
      </c>
      <c r="BJ720">
        <v>0</v>
      </c>
      <c r="BK720">
        <v>0</v>
      </c>
      <c r="BL720">
        <v>0</v>
      </c>
      <c r="BM720">
        <v>0</v>
      </c>
      <c r="BN720">
        <v>0</v>
      </c>
      <c r="BO720">
        <v>0</v>
      </c>
      <c r="BP720">
        <v>0</v>
      </c>
      <c r="BQ720">
        <v>0</v>
      </c>
      <c r="BR720">
        <v>0</v>
      </c>
      <c r="BS720">
        <v>0</v>
      </c>
      <c r="BT720">
        <v>0</v>
      </c>
      <c r="BU720">
        <v>0</v>
      </c>
      <c r="BV720">
        <v>0</v>
      </c>
      <c r="BW720">
        <v>0</v>
      </c>
      <c r="CV720">
        <v>0</v>
      </c>
      <c r="CW720">
        <v>0</v>
      </c>
      <c r="CX720">
        <f>ROUND(Y720*Source!I787,9)</f>
        <v>3.0192000000000001</v>
      </c>
      <c r="CY720">
        <f>AA720</f>
        <v>6238.51</v>
      </c>
      <c r="CZ720">
        <f>AE720</f>
        <v>862.75</v>
      </c>
      <c r="DA720">
        <f>AI720</f>
        <v>7.56</v>
      </c>
      <c r="DB720">
        <f t="shared" si="327"/>
        <v>1760</v>
      </c>
      <c r="DC720">
        <f t="shared" si="328"/>
        <v>0</v>
      </c>
      <c r="DD720" t="s">
        <v>3</v>
      </c>
      <c r="DE720" t="s">
        <v>3</v>
      </c>
      <c r="DF720">
        <f>ROUND(ROUND(AE720*AI720,0)*CX720,0)</f>
        <v>19691</v>
      </c>
      <c r="DG720">
        <f t="shared" ref="DG720:DG727" si="331">ROUND(ROUND(AF720,0)*CX720,0)</f>
        <v>0</v>
      </c>
      <c r="DH720">
        <f t="shared" ref="DH720:DH726" si="332">ROUND(ROUND(AG720,0)*CX720,0)</f>
        <v>0</v>
      </c>
      <c r="DI720">
        <f t="shared" si="330"/>
        <v>0</v>
      </c>
      <c r="DJ720">
        <f>DF720</f>
        <v>19691</v>
      </c>
      <c r="DK720">
        <v>0</v>
      </c>
      <c r="DL720" t="s">
        <v>3</v>
      </c>
      <c r="DM720">
        <v>0</v>
      </c>
      <c r="DN720" t="s">
        <v>3</v>
      </c>
      <c r="DO720">
        <v>0</v>
      </c>
    </row>
    <row r="721" spans="1:119" x14ac:dyDescent="0.2">
      <c r="A721">
        <f>ROW(Source!A790)</f>
        <v>790</v>
      </c>
      <c r="B721">
        <v>69726971</v>
      </c>
      <c r="C721">
        <v>69735058</v>
      </c>
      <c r="D721">
        <v>27493137</v>
      </c>
      <c r="E721">
        <v>1</v>
      </c>
      <c r="F721">
        <v>1</v>
      </c>
      <c r="G721">
        <v>1</v>
      </c>
      <c r="H721">
        <v>1</v>
      </c>
      <c r="I721" t="s">
        <v>999</v>
      </c>
      <c r="J721" t="s">
        <v>3</v>
      </c>
      <c r="K721" t="s">
        <v>1000</v>
      </c>
      <c r="L721">
        <v>1369</v>
      </c>
      <c r="N721">
        <v>1013</v>
      </c>
      <c r="O721" t="s">
        <v>974</v>
      </c>
      <c r="P721" t="s">
        <v>974</v>
      </c>
      <c r="Q721">
        <v>1</v>
      </c>
      <c r="W721">
        <v>0</v>
      </c>
      <c r="X721">
        <v>-1973258772</v>
      </c>
      <c r="Y721">
        <f>AT721</f>
        <v>80.040000000000006</v>
      </c>
      <c r="AA721">
        <v>0</v>
      </c>
      <c r="AB721">
        <v>0</v>
      </c>
      <c r="AC721">
        <v>0</v>
      </c>
      <c r="AD721">
        <v>9.15</v>
      </c>
      <c r="AE721">
        <v>0</v>
      </c>
      <c r="AF721">
        <v>0</v>
      </c>
      <c r="AG721">
        <v>0</v>
      </c>
      <c r="AH721">
        <v>9.15</v>
      </c>
      <c r="AI721">
        <v>1</v>
      </c>
      <c r="AJ721">
        <v>1</v>
      </c>
      <c r="AK721">
        <v>1</v>
      </c>
      <c r="AL721">
        <v>1</v>
      </c>
      <c r="AM721">
        <v>0</v>
      </c>
      <c r="AN721">
        <v>0</v>
      </c>
      <c r="AO721">
        <v>1</v>
      </c>
      <c r="AP721">
        <v>0</v>
      </c>
      <c r="AQ721">
        <v>0</v>
      </c>
      <c r="AR721">
        <v>0</v>
      </c>
      <c r="AS721" t="s">
        <v>3</v>
      </c>
      <c r="AT721">
        <v>80.040000000000006</v>
      </c>
      <c r="AU721" t="s">
        <v>3</v>
      </c>
      <c r="AV721">
        <v>1</v>
      </c>
      <c r="AW721">
        <v>2</v>
      </c>
      <c r="AX721">
        <v>69735064</v>
      </c>
      <c r="AY721">
        <v>1</v>
      </c>
      <c r="AZ721">
        <v>0</v>
      </c>
      <c r="BA721">
        <v>731</v>
      </c>
      <c r="BB721">
        <v>0</v>
      </c>
      <c r="BC721">
        <v>0</v>
      </c>
      <c r="BD721">
        <v>0</v>
      </c>
      <c r="BE721">
        <v>0</v>
      </c>
      <c r="BF721">
        <v>0</v>
      </c>
      <c r="BG721">
        <v>0</v>
      </c>
      <c r="BH721">
        <v>0</v>
      </c>
      <c r="BI721">
        <v>0</v>
      </c>
      <c r="BJ721">
        <v>0</v>
      </c>
      <c r="BK721">
        <v>0</v>
      </c>
      <c r="BL721">
        <v>0</v>
      </c>
      <c r="BM721">
        <v>0</v>
      </c>
      <c r="BN721">
        <v>0</v>
      </c>
      <c r="BO721">
        <v>0</v>
      </c>
      <c r="BP721">
        <v>0</v>
      </c>
      <c r="BQ721">
        <v>0</v>
      </c>
      <c r="BR721">
        <v>0</v>
      </c>
      <c r="BS721">
        <v>0</v>
      </c>
      <c r="BT721">
        <v>0</v>
      </c>
      <c r="BU721">
        <v>0</v>
      </c>
      <c r="BV721">
        <v>0</v>
      </c>
      <c r="BW721">
        <v>0</v>
      </c>
      <c r="CU721">
        <f>ROUND(AT721*Source!I790*AH721*AL721,0)</f>
        <v>1084</v>
      </c>
      <c r="CV721">
        <f>ROUND(Y721*Source!I790,9)</f>
        <v>118.4592</v>
      </c>
      <c r="CW721">
        <v>0</v>
      </c>
      <c r="CX721">
        <f>ROUND(Y721*Source!I790,9)</f>
        <v>118.4592</v>
      </c>
      <c r="CY721">
        <f>AD721</f>
        <v>9.15</v>
      </c>
      <c r="CZ721">
        <f>AH721</f>
        <v>9.15</v>
      </c>
      <c r="DA721">
        <f>AL721</f>
        <v>1</v>
      </c>
      <c r="DB721">
        <f>ROUND(ROUND(AT721*CZ721,2),2)</f>
        <v>732.37</v>
      </c>
      <c r="DC721">
        <f>ROUND(ROUND(AT721*AG721,2),2)</f>
        <v>0</v>
      </c>
      <c r="DD721" t="s">
        <v>3</v>
      </c>
      <c r="DE721" t="s">
        <v>3</v>
      </c>
      <c r="DF721">
        <f t="shared" ref="DF721:DF729" si="333">ROUND(ROUND(AE721,0)*CX721,0)</f>
        <v>0</v>
      </c>
      <c r="DG721">
        <f t="shared" si="331"/>
        <v>0</v>
      </c>
      <c r="DH721">
        <f t="shared" si="332"/>
        <v>0</v>
      </c>
      <c r="DI721">
        <f t="shared" si="330"/>
        <v>1066</v>
      </c>
      <c r="DJ721">
        <f>DI721</f>
        <v>1066</v>
      </c>
      <c r="DK721">
        <v>0</v>
      </c>
      <c r="DL721" t="s">
        <v>3</v>
      </c>
      <c r="DM721">
        <v>0</v>
      </c>
      <c r="DN721" t="s">
        <v>3</v>
      </c>
      <c r="DO721">
        <v>0</v>
      </c>
    </row>
    <row r="722" spans="1:119" x14ac:dyDescent="0.2">
      <c r="A722">
        <f>ROW(Source!A790)</f>
        <v>790</v>
      </c>
      <c r="B722">
        <v>69726971</v>
      </c>
      <c r="C722">
        <v>69735058</v>
      </c>
      <c r="D722">
        <v>121548</v>
      </c>
      <c r="E722">
        <v>1</v>
      </c>
      <c r="F722">
        <v>1</v>
      </c>
      <c r="G722">
        <v>1</v>
      </c>
      <c r="H722">
        <v>1</v>
      </c>
      <c r="I722" t="s">
        <v>36</v>
      </c>
      <c r="J722" t="s">
        <v>3</v>
      </c>
      <c r="K722" t="s">
        <v>981</v>
      </c>
      <c r="L722">
        <v>608254</v>
      </c>
      <c r="N722">
        <v>1013</v>
      </c>
      <c r="O722" t="s">
        <v>982</v>
      </c>
      <c r="P722" t="s">
        <v>982</v>
      </c>
      <c r="Q722">
        <v>1</v>
      </c>
      <c r="W722">
        <v>0</v>
      </c>
      <c r="X722">
        <v>-185737400</v>
      </c>
      <c r="Y722">
        <f>(AT722*0.5)</f>
        <v>1.0449999999999999</v>
      </c>
      <c r="AA722">
        <v>0</v>
      </c>
      <c r="AB722">
        <v>0</v>
      </c>
      <c r="AC722">
        <v>0</v>
      </c>
      <c r="AD722">
        <v>0</v>
      </c>
      <c r="AE722">
        <v>0</v>
      </c>
      <c r="AF722">
        <v>0</v>
      </c>
      <c r="AG722">
        <v>0</v>
      </c>
      <c r="AH722">
        <v>0</v>
      </c>
      <c r="AI722">
        <v>1</v>
      </c>
      <c r="AJ722">
        <v>1</v>
      </c>
      <c r="AK722">
        <v>1</v>
      </c>
      <c r="AL722">
        <v>1</v>
      </c>
      <c r="AM722">
        <v>0</v>
      </c>
      <c r="AN722">
        <v>0</v>
      </c>
      <c r="AO722">
        <v>1</v>
      </c>
      <c r="AP722">
        <v>1</v>
      </c>
      <c r="AQ722">
        <v>0</v>
      </c>
      <c r="AR722">
        <v>0</v>
      </c>
      <c r="AS722" t="s">
        <v>3</v>
      </c>
      <c r="AT722">
        <v>2.09</v>
      </c>
      <c r="AU722" t="s">
        <v>205</v>
      </c>
      <c r="AV722">
        <v>2</v>
      </c>
      <c r="AW722">
        <v>2</v>
      </c>
      <c r="AX722">
        <v>69735065</v>
      </c>
      <c r="AY722">
        <v>1</v>
      </c>
      <c r="AZ722">
        <v>0</v>
      </c>
      <c r="BA722">
        <v>732</v>
      </c>
      <c r="BB722">
        <v>0</v>
      </c>
      <c r="BC722">
        <v>0</v>
      </c>
      <c r="BD722">
        <v>0</v>
      </c>
      <c r="BE722">
        <v>0</v>
      </c>
      <c r="BF722">
        <v>0</v>
      </c>
      <c r="BG722">
        <v>0</v>
      </c>
      <c r="BH722">
        <v>0</v>
      </c>
      <c r="BI722">
        <v>0</v>
      </c>
      <c r="BJ722">
        <v>0</v>
      </c>
      <c r="BK722">
        <v>0</v>
      </c>
      <c r="BL722">
        <v>0</v>
      </c>
      <c r="BM722">
        <v>0</v>
      </c>
      <c r="BN722">
        <v>0</v>
      </c>
      <c r="BO722">
        <v>0</v>
      </c>
      <c r="BP722">
        <v>0</v>
      </c>
      <c r="BQ722">
        <v>0</v>
      </c>
      <c r="BR722">
        <v>0</v>
      </c>
      <c r="BS722">
        <v>0</v>
      </c>
      <c r="BT722">
        <v>0</v>
      </c>
      <c r="BU722">
        <v>0</v>
      </c>
      <c r="BV722">
        <v>0</v>
      </c>
      <c r="BW722">
        <v>0</v>
      </c>
      <c r="CV722">
        <v>0</v>
      </c>
      <c r="CW722">
        <v>0</v>
      </c>
      <c r="CX722">
        <f>ROUND(Y722*Source!I790,9)</f>
        <v>1.5466</v>
      </c>
      <c r="CY722">
        <f>AD722</f>
        <v>0</v>
      </c>
      <c r="CZ722">
        <f>AH722</f>
        <v>0</v>
      </c>
      <c r="DA722">
        <f>AL722</f>
        <v>1</v>
      </c>
      <c r="DB722">
        <f>ROUND((ROUND(AT722*CZ722,2)*0.5),2)</f>
        <v>0</v>
      </c>
      <c r="DC722">
        <f>ROUND((ROUND(AT722*AG722,2)*0.5),2)</f>
        <v>0</v>
      </c>
      <c r="DD722" t="s">
        <v>3</v>
      </c>
      <c r="DE722" t="s">
        <v>3</v>
      </c>
      <c r="DF722">
        <f t="shared" si="333"/>
        <v>0</v>
      </c>
      <c r="DG722">
        <f t="shared" si="331"/>
        <v>0</v>
      </c>
      <c r="DH722">
        <f t="shared" si="332"/>
        <v>0</v>
      </c>
      <c r="DI722">
        <f t="shared" si="330"/>
        <v>0</v>
      </c>
      <c r="DJ722">
        <f>DI722</f>
        <v>0</v>
      </c>
      <c r="DK722">
        <v>0</v>
      </c>
      <c r="DL722" t="s">
        <v>3</v>
      </c>
      <c r="DM722">
        <v>0</v>
      </c>
      <c r="DN722" t="s">
        <v>3</v>
      </c>
      <c r="DO722">
        <v>0</v>
      </c>
    </row>
    <row r="723" spans="1:119" x14ac:dyDescent="0.2">
      <c r="A723">
        <f>ROW(Source!A790)</f>
        <v>790</v>
      </c>
      <c r="B723">
        <v>69726971</v>
      </c>
      <c r="C723">
        <v>69735058</v>
      </c>
      <c r="D723">
        <v>27439740</v>
      </c>
      <c r="E723">
        <v>1</v>
      </c>
      <c r="F723">
        <v>1</v>
      </c>
      <c r="G723">
        <v>1</v>
      </c>
      <c r="H723">
        <v>2</v>
      </c>
      <c r="I723" t="s">
        <v>1006</v>
      </c>
      <c r="J723" t="s">
        <v>1007</v>
      </c>
      <c r="K723" t="s">
        <v>1008</v>
      </c>
      <c r="L723">
        <v>1368</v>
      </c>
      <c r="N723">
        <v>1011</v>
      </c>
      <c r="O723" t="s">
        <v>978</v>
      </c>
      <c r="P723" t="s">
        <v>978</v>
      </c>
      <c r="Q723">
        <v>1</v>
      </c>
      <c r="W723">
        <v>0</v>
      </c>
      <c r="X723">
        <v>1936917142</v>
      </c>
      <c r="Y723">
        <f>(AT723*0.5)</f>
        <v>1.0449999999999999</v>
      </c>
      <c r="AA723">
        <v>0</v>
      </c>
      <c r="AB723">
        <v>81.430000000000007</v>
      </c>
      <c r="AC723">
        <v>10.14</v>
      </c>
      <c r="AD723">
        <v>0</v>
      </c>
      <c r="AE723">
        <v>0</v>
      </c>
      <c r="AF723">
        <v>81.430000000000007</v>
      </c>
      <c r="AG723">
        <v>10.14</v>
      </c>
      <c r="AH723">
        <v>0</v>
      </c>
      <c r="AI723">
        <v>1</v>
      </c>
      <c r="AJ723">
        <v>1</v>
      </c>
      <c r="AK723">
        <v>1</v>
      </c>
      <c r="AL723">
        <v>1</v>
      </c>
      <c r="AM723">
        <v>0</v>
      </c>
      <c r="AN723">
        <v>0</v>
      </c>
      <c r="AO723">
        <v>1</v>
      </c>
      <c r="AP723">
        <v>1</v>
      </c>
      <c r="AQ723">
        <v>0</v>
      </c>
      <c r="AR723">
        <v>0</v>
      </c>
      <c r="AS723" t="s">
        <v>3</v>
      </c>
      <c r="AT723">
        <v>2.09</v>
      </c>
      <c r="AU723" t="s">
        <v>205</v>
      </c>
      <c r="AV723">
        <v>0</v>
      </c>
      <c r="AW723">
        <v>2</v>
      </c>
      <c r="AX723">
        <v>69735066</v>
      </c>
      <c r="AY723">
        <v>1</v>
      </c>
      <c r="AZ723">
        <v>0</v>
      </c>
      <c r="BA723">
        <v>733</v>
      </c>
      <c r="BB723">
        <v>0</v>
      </c>
      <c r="BC723">
        <v>0</v>
      </c>
      <c r="BD723">
        <v>0</v>
      </c>
      <c r="BE723">
        <v>0</v>
      </c>
      <c r="BF723">
        <v>0</v>
      </c>
      <c r="BG723">
        <v>0</v>
      </c>
      <c r="BH723">
        <v>0</v>
      </c>
      <c r="BI723">
        <v>0</v>
      </c>
      <c r="BJ723">
        <v>0</v>
      </c>
      <c r="BK723">
        <v>0</v>
      </c>
      <c r="BL723">
        <v>0</v>
      </c>
      <c r="BM723">
        <v>0</v>
      </c>
      <c r="BN723">
        <v>0</v>
      </c>
      <c r="BO723">
        <v>0</v>
      </c>
      <c r="BP723">
        <v>0</v>
      </c>
      <c r="BQ723">
        <v>0</v>
      </c>
      <c r="BR723">
        <v>0</v>
      </c>
      <c r="BS723">
        <v>0</v>
      </c>
      <c r="BT723">
        <v>0</v>
      </c>
      <c r="BU723">
        <v>0</v>
      </c>
      <c r="BV723">
        <v>0</v>
      </c>
      <c r="BW723">
        <v>0</v>
      </c>
      <c r="CV723">
        <v>0</v>
      </c>
      <c r="CW723">
        <f>ROUND(Y723*Source!I790*DO723,9)</f>
        <v>0</v>
      </c>
      <c r="CX723">
        <f>ROUND(Y723*Source!I790,9)</f>
        <v>1.5466</v>
      </c>
      <c r="CY723">
        <f>AB723</f>
        <v>81.430000000000007</v>
      </c>
      <c r="CZ723">
        <f>AF723</f>
        <v>81.430000000000007</v>
      </c>
      <c r="DA723">
        <f>AJ723</f>
        <v>1</v>
      </c>
      <c r="DB723">
        <f>ROUND((ROUND(AT723*CZ723,2)*0.5),2)</f>
        <v>85.1</v>
      </c>
      <c r="DC723">
        <f>ROUND((ROUND(AT723*AG723,2)*0.5),2)</f>
        <v>10.6</v>
      </c>
      <c r="DD723" t="s">
        <v>3</v>
      </c>
      <c r="DE723" t="s">
        <v>3</v>
      </c>
      <c r="DF723">
        <f t="shared" si="333"/>
        <v>0</v>
      </c>
      <c r="DG723">
        <f t="shared" si="331"/>
        <v>125</v>
      </c>
      <c r="DH723">
        <f t="shared" si="332"/>
        <v>15</v>
      </c>
      <c r="DI723">
        <f t="shared" si="330"/>
        <v>0</v>
      </c>
      <c r="DJ723">
        <f>DG723</f>
        <v>125</v>
      </c>
      <c r="DK723">
        <v>0</v>
      </c>
      <c r="DL723" t="s">
        <v>3</v>
      </c>
      <c r="DM723">
        <v>0</v>
      </c>
      <c r="DN723" t="s">
        <v>3</v>
      </c>
      <c r="DO723">
        <v>0</v>
      </c>
    </row>
    <row r="724" spans="1:119" x14ac:dyDescent="0.2">
      <c r="A724">
        <f>ROW(Source!A790)</f>
        <v>790</v>
      </c>
      <c r="B724">
        <v>69726971</v>
      </c>
      <c r="C724">
        <v>69735058</v>
      </c>
      <c r="D724">
        <v>27441148</v>
      </c>
      <c r="E724">
        <v>1</v>
      </c>
      <c r="F724">
        <v>1</v>
      </c>
      <c r="G724">
        <v>1</v>
      </c>
      <c r="H724">
        <v>2</v>
      </c>
      <c r="I724" t="s">
        <v>1009</v>
      </c>
      <c r="J724" t="s">
        <v>1010</v>
      </c>
      <c r="K724" t="s">
        <v>1011</v>
      </c>
      <c r="L724">
        <v>1368</v>
      </c>
      <c r="N724">
        <v>1011</v>
      </c>
      <c r="O724" t="s">
        <v>978</v>
      </c>
      <c r="P724" t="s">
        <v>978</v>
      </c>
      <c r="Q724">
        <v>1</v>
      </c>
      <c r="W724">
        <v>0</v>
      </c>
      <c r="X724">
        <v>-2072447542</v>
      </c>
      <c r="Y724">
        <f>(AT724*0.5)</f>
        <v>16</v>
      </c>
      <c r="AA724">
        <v>0</v>
      </c>
      <c r="AB724">
        <v>1.5</v>
      </c>
      <c r="AC724">
        <v>0</v>
      </c>
      <c r="AD724">
        <v>0</v>
      </c>
      <c r="AE724">
        <v>0</v>
      </c>
      <c r="AF724">
        <v>1.5</v>
      </c>
      <c r="AG724">
        <v>0</v>
      </c>
      <c r="AH724">
        <v>0</v>
      </c>
      <c r="AI724">
        <v>1</v>
      </c>
      <c r="AJ724">
        <v>1</v>
      </c>
      <c r="AK724">
        <v>1</v>
      </c>
      <c r="AL724">
        <v>1</v>
      </c>
      <c r="AM724">
        <v>0</v>
      </c>
      <c r="AN724">
        <v>0</v>
      </c>
      <c r="AO724">
        <v>1</v>
      </c>
      <c r="AP724">
        <v>1</v>
      </c>
      <c r="AQ724">
        <v>0</v>
      </c>
      <c r="AR724">
        <v>0</v>
      </c>
      <c r="AS724" t="s">
        <v>3</v>
      </c>
      <c r="AT724">
        <v>32</v>
      </c>
      <c r="AU724" t="s">
        <v>205</v>
      </c>
      <c r="AV724">
        <v>0</v>
      </c>
      <c r="AW724">
        <v>2</v>
      </c>
      <c r="AX724">
        <v>69735067</v>
      </c>
      <c r="AY724">
        <v>1</v>
      </c>
      <c r="AZ724">
        <v>0</v>
      </c>
      <c r="BA724">
        <v>734</v>
      </c>
      <c r="BB724">
        <v>0</v>
      </c>
      <c r="BC724">
        <v>0</v>
      </c>
      <c r="BD724">
        <v>0</v>
      </c>
      <c r="BE724">
        <v>0</v>
      </c>
      <c r="BF724">
        <v>0</v>
      </c>
      <c r="BG724">
        <v>0</v>
      </c>
      <c r="BH724">
        <v>0</v>
      </c>
      <c r="BI724">
        <v>0</v>
      </c>
      <c r="BJ724">
        <v>0</v>
      </c>
      <c r="BK724">
        <v>0</v>
      </c>
      <c r="BL724">
        <v>0</v>
      </c>
      <c r="BM724">
        <v>0</v>
      </c>
      <c r="BN724">
        <v>0</v>
      </c>
      <c r="BO724">
        <v>0</v>
      </c>
      <c r="BP724">
        <v>0</v>
      </c>
      <c r="BQ724">
        <v>0</v>
      </c>
      <c r="BR724">
        <v>0</v>
      </c>
      <c r="BS724">
        <v>0</v>
      </c>
      <c r="BT724">
        <v>0</v>
      </c>
      <c r="BU724">
        <v>0</v>
      </c>
      <c r="BV724">
        <v>0</v>
      </c>
      <c r="BW724">
        <v>0</v>
      </c>
      <c r="CV724">
        <v>0</v>
      </c>
      <c r="CW724">
        <f>ROUND(Y724*Source!I790*DO724,9)</f>
        <v>0</v>
      </c>
      <c r="CX724">
        <f>ROUND(Y724*Source!I790,9)</f>
        <v>23.68</v>
      </c>
      <c r="CY724">
        <f>AB724</f>
        <v>1.5</v>
      </c>
      <c r="CZ724">
        <f>AF724</f>
        <v>1.5</v>
      </c>
      <c r="DA724">
        <f>AJ724</f>
        <v>1</v>
      </c>
      <c r="DB724">
        <f>ROUND((ROUND(AT724*CZ724,2)*0.5),2)</f>
        <v>24</v>
      </c>
      <c r="DC724">
        <f>ROUND((ROUND(AT724*AG724,2)*0.5),2)</f>
        <v>0</v>
      </c>
      <c r="DD724" t="s">
        <v>3</v>
      </c>
      <c r="DE724" t="s">
        <v>3</v>
      </c>
      <c r="DF724">
        <f t="shared" si="333"/>
        <v>0</v>
      </c>
      <c r="DG724">
        <f t="shared" si="331"/>
        <v>47</v>
      </c>
      <c r="DH724">
        <f t="shared" si="332"/>
        <v>0</v>
      </c>
      <c r="DI724">
        <f t="shared" si="330"/>
        <v>0</v>
      </c>
      <c r="DJ724">
        <f>DG724</f>
        <v>47</v>
      </c>
      <c r="DK724">
        <v>0</v>
      </c>
      <c r="DL724" t="s">
        <v>3</v>
      </c>
      <c r="DM724">
        <v>0</v>
      </c>
      <c r="DN724" t="s">
        <v>3</v>
      </c>
      <c r="DO724">
        <v>0</v>
      </c>
    </row>
    <row r="725" spans="1:119" x14ac:dyDescent="0.2">
      <c r="A725">
        <f>ROW(Source!A790)</f>
        <v>790</v>
      </c>
      <c r="B725">
        <v>69726971</v>
      </c>
      <c r="C725">
        <v>69735058</v>
      </c>
      <c r="D725">
        <v>27416566</v>
      </c>
      <c r="E725">
        <v>1</v>
      </c>
      <c r="F725">
        <v>1</v>
      </c>
      <c r="G725">
        <v>1</v>
      </c>
      <c r="H725">
        <v>3</v>
      </c>
      <c r="I725" t="s">
        <v>82</v>
      </c>
      <c r="J725" t="s">
        <v>194</v>
      </c>
      <c r="K725" t="s">
        <v>83</v>
      </c>
      <c r="L725">
        <v>1339</v>
      </c>
      <c r="N725">
        <v>1007</v>
      </c>
      <c r="O725" t="s">
        <v>40</v>
      </c>
      <c r="P725" t="s">
        <v>40</v>
      </c>
      <c r="Q725">
        <v>1</v>
      </c>
      <c r="W725">
        <v>0</v>
      </c>
      <c r="X725">
        <v>1967222743</v>
      </c>
      <c r="Y725">
        <f>AT725</f>
        <v>2</v>
      </c>
      <c r="AA725">
        <v>7.14</v>
      </c>
      <c r="AB725">
        <v>0</v>
      </c>
      <c r="AC725">
        <v>0</v>
      </c>
      <c r="AD725">
        <v>0</v>
      </c>
      <c r="AE725">
        <v>7.14</v>
      </c>
      <c r="AF725">
        <v>0</v>
      </c>
      <c r="AG725">
        <v>0</v>
      </c>
      <c r="AH725">
        <v>0</v>
      </c>
      <c r="AI725">
        <v>1</v>
      </c>
      <c r="AJ725">
        <v>1</v>
      </c>
      <c r="AK725">
        <v>1</v>
      </c>
      <c r="AL725">
        <v>1</v>
      </c>
      <c r="AM725">
        <v>0</v>
      </c>
      <c r="AN725">
        <v>0</v>
      </c>
      <c r="AO725">
        <v>0</v>
      </c>
      <c r="AP725">
        <v>1</v>
      </c>
      <c r="AQ725">
        <v>0</v>
      </c>
      <c r="AR725">
        <v>0</v>
      </c>
      <c r="AS725" t="s">
        <v>3</v>
      </c>
      <c r="AT725">
        <v>2</v>
      </c>
      <c r="AU725" t="s">
        <v>3</v>
      </c>
      <c r="AV725">
        <v>0</v>
      </c>
      <c r="AW725">
        <v>2</v>
      </c>
      <c r="AX725">
        <v>69735069</v>
      </c>
      <c r="AY725">
        <v>1</v>
      </c>
      <c r="AZ725">
        <v>0</v>
      </c>
      <c r="BA725">
        <v>736</v>
      </c>
      <c r="BB725">
        <v>3</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0</v>
      </c>
      <c r="BV725">
        <v>0</v>
      </c>
      <c r="BW725">
        <v>0</v>
      </c>
      <c r="CV725">
        <v>0</v>
      </c>
      <c r="CW725">
        <v>0</v>
      </c>
      <c r="CX725">
        <f>ROUND(Y725*Source!I790,9)</f>
        <v>2.96</v>
      </c>
      <c r="CY725">
        <f>AA725</f>
        <v>7.14</v>
      </c>
      <c r="CZ725">
        <f>AE725</f>
        <v>7.14</v>
      </c>
      <c r="DA725">
        <f>AI725</f>
        <v>1</v>
      </c>
      <c r="DB725">
        <f>ROUND(ROUND(AT725*CZ725,2),2)</f>
        <v>14.28</v>
      </c>
      <c r="DC725">
        <f>ROUND(ROUND(AT725*AG725,2),2)</f>
        <v>0</v>
      </c>
      <c r="DD725" t="s">
        <v>3</v>
      </c>
      <c r="DE725" t="s">
        <v>3</v>
      </c>
      <c r="DF725">
        <f t="shared" si="333"/>
        <v>21</v>
      </c>
      <c r="DG725">
        <f t="shared" si="331"/>
        <v>0</v>
      </c>
      <c r="DH725">
        <f t="shared" si="332"/>
        <v>0</v>
      </c>
      <c r="DI725">
        <f t="shared" si="330"/>
        <v>0</v>
      </c>
      <c r="DJ725">
        <f>DF725</f>
        <v>21</v>
      </c>
      <c r="DK725">
        <v>0</v>
      </c>
      <c r="DL725" t="s">
        <v>3</v>
      </c>
      <c r="DM725">
        <v>0</v>
      </c>
      <c r="DN725" t="s">
        <v>3</v>
      </c>
      <c r="DO725">
        <v>0</v>
      </c>
    </row>
    <row r="726" spans="1:119" x14ac:dyDescent="0.2">
      <c r="A726">
        <f>ROW(Source!A791)</f>
        <v>791</v>
      </c>
      <c r="B726">
        <v>69726884</v>
      </c>
      <c r="C726">
        <v>69735058</v>
      </c>
      <c r="D726">
        <v>27493137</v>
      </c>
      <c r="E726">
        <v>1</v>
      </c>
      <c r="F726">
        <v>1</v>
      </c>
      <c r="G726">
        <v>1</v>
      </c>
      <c r="H726">
        <v>1</v>
      </c>
      <c r="I726" t="s">
        <v>999</v>
      </c>
      <c r="J726" t="s">
        <v>3</v>
      </c>
      <c r="K726" t="s">
        <v>1000</v>
      </c>
      <c r="L726">
        <v>1369</v>
      </c>
      <c r="N726">
        <v>1013</v>
      </c>
      <c r="O726" t="s">
        <v>974</v>
      </c>
      <c r="P726" t="s">
        <v>974</v>
      </c>
      <c r="Q726">
        <v>1</v>
      </c>
      <c r="W726">
        <v>0</v>
      </c>
      <c r="X726">
        <v>-1973258772</v>
      </c>
      <c r="Y726">
        <f>AT726</f>
        <v>80.040000000000006</v>
      </c>
      <c r="AA726">
        <v>0</v>
      </c>
      <c r="AB726">
        <v>0</v>
      </c>
      <c r="AC726">
        <v>0</v>
      </c>
      <c r="AD726">
        <v>232.04</v>
      </c>
      <c r="AE726">
        <v>0</v>
      </c>
      <c r="AF726">
        <v>0</v>
      </c>
      <c r="AG726">
        <v>0</v>
      </c>
      <c r="AH726">
        <v>9.15</v>
      </c>
      <c r="AI726">
        <v>1</v>
      </c>
      <c r="AJ726">
        <v>1</v>
      </c>
      <c r="AK726">
        <v>1</v>
      </c>
      <c r="AL726">
        <v>25.36</v>
      </c>
      <c r="AM726">
        <v>5</v>
      </c>
      <c r="AN726">
        <v>0</v>
      </c>
      <c r="AO726">
        <v>1</v>
      </c>
      <c r="AP726">
        <v>0</v>
      </c>
      <c r="AQ726">
        <v>0</v>
      </c>
      <c r="AR726">
        <v>0</v>
      </c>
      <c r="AS726" t="s">
        <v>3</v>
      </c>
      <c r="AT726">
        <v>80.040000000000006</v>
      </c>
      <c r="AU726" t="s">
        <v>3</v>
      </c>
      <c r="AV726">
        <v>1</v>
      </c>
      <c r="AW726">
        <v>2</v>
      </c>
      <c r="AX726">
        <v>69735064</v>
      </c>
      <c r="AY726">
        <v>1</v>
      </c>
      <c r="AZ726">
        <v>0</v>
      </c>
      <c r="BA726">
        <v>737</v>
      </c>
      <c r="BB726">
        <v>0</v>
      </c>
      <c r="BC726">
        <v>0</v>
      </c>
      <c r="BD726">
        <v>0</v>
      </c>
      <c r="BE726">
        <v>0</v>
      </c>
      <c r="BF726">
        <v>0</v>
      </c>
      <c r="BG726">
        <v>0</v>
      </c>
      <c r="BH726">
        <v>0</v>
      </c>
      <c r="BI726">
        <v>0</v>
      </c>
      <c r="BJ726">
        <v>0</v>
      </c>
      <c r="BK726">
        <v>0</v>
      </c>
      <c r="BL726">
        <v>0</v>
      </c>
      <c r="BM726">
        <v>0</v>
      </c>
      <c r="BN726">
        <v>0</v>
      </c>
      <c r="BO726">
        <v>0</v>
      </c>
      <c r="BP726">
        <v>0</v>
      </c>
      <c r="BQ726">
        <v>0</v>
      </c>
      <c r="BR726">
        <v>0</v>
      </c>
      <c r="BS726">
        <v>0</v>
      </c>
      <c r="BT726">
        <v>0</v>
      </c>
      <c r="BU726">
        <v>0</v>
      </c>
      <c r="BV726">
        <v>0</v>
      </c>
      <c r="BW726">
        <v>0</v>
      </c>
      <c r="CU726">
        <f>ROUND(AT726*Source!I791*AH726*AL726,0)</f>
        <v>27488</v>
      </c>
      <c r="CV726">
        <f>ROUND(Y726*Source!I791,9)</f>
        <v>118.4592</v>
      </c>
      <c r="CW726">
        <v>0</v>
      </c>
      <c r="CX726">
        <f>ROUND(Y726*Source!I791,9)</f>
        <v>118.4592</v>
      </c>
      <c r="CY726">
        <f>AD726</f>
        <v>232.04</v>
      </c>
      <c r="CZ726">
        <f>AH726</f>
        <v>9.15</v>
      </c>
      <c r="DA726">
        <f>AL726</f>
        <v>25.36</v>
      </c>
      <c r="DB726">
        <f>ROUND(ROUND(AT726*CZ726,2),2)</f>
        <v>732.37</v>
      </c>
      <c r="DC726">
        <f>ROUND(ROUND(AT726*AG726,2),2)</f>
        <v>0</v>
      </c>
      <c r="DD726" t="s">
        <v>3</v>
      </c>
      <c r="DE726" t="s">
        <v>3</v>
      </c>
      <c r="DF726">
        <f t="shared" si="333"/>
        <v>0</v>
      </c>
      <c r="DG726">
        <f t="shared" si="331"/>
        <v>0</v>
      </c>
      <c r="DH726">
        <f t="shared" si="332"/>
        <v>0</v>
      </c>
      <c r="DI726">
        <f>ROUND(ROUND(AH726*AL726,0)*CX726,0)</f>
        <v>27483</v>
      </c>
      <c r="DJ726">
        <f>DI726</f>
        <v>27483</v>
      </c>
      <c r="DK726">
        <v>0</v>
      </c>
      <c r="DL726" t="s">
        <v>3</v>
      </c>
      <c r="DM726">
        <v>0</v>
      </c>
      <c r="DN726" t="s">
        <v>3</v>
      </c>
      <c r="DO726">
        <v>0</v>
      </c>
    </row>
    <row r="727" spans="1:119" x14ac:dyDescent="0.2">
      <c r="A727">
        <f>ROW(Source!A791)</f>
        <v>791</v>
      </c>
      <c r="B727">
        <v>69726884</v>
      </c>
      <c r="C727">
        <v>69735058</v>
      </c>
      <c r="D727">
        <v>121548</v>
      </c>
      <c r="E727">
        <v>1</v>
      </c>
      <c r="F727">
        <v>1</v>
      </c>
      <c r="G727">
        <v>1</v>
      </c>
      <c r="H727">
        <v>1</v>
      </c>
      <c r="I727" t="s">
        <v>36</v>
      </c>
      <c r="J727" t="s">
        <v>3</v>
      </c>
      <c r="K727" t="s">
        <v>981</v>
      </c>
      <c r="L727">
        <v>608254</v>
      </c>
      <c r="N727">
        <v>1013</v>
      </c>
      <c r="O727" t="s">
        <v>982</v>
      </c>
      <c r="P727" t="s">
        <v>982</v>
      </c>
      <c r="Q727">
        <v>1</v>
      </c>
      <c r="W727">
        <v>0</v>
      </c>
      <c r="X727">
        <v>-185737400</v>
      </c>
      <c r="Y727">
        <f>(AT727*0.5)</f>
        <v>1.0449999999999999</v>
      </c>
      <c r="AA727">
        <v>0</v>
      </c>
      <c r="AB727">
        <v>0</v>
      </c>
      <c r="AC727">
        <v>0</v>
      </c>
      <c r="AD727">
        <v>0</v>
      </c>
      <c r="AE727">
        <v>0</v>
      </c>
      <c r="AF727">
        <v>0</v>
      </c>
      <c r="AG727">
        <v>0</v>
      </c>
      <c r="AH727">
        <v>0</v>
      </c>
      <c r="AI727">
        <v>1</v>
      </c>
      <c r="AJ727">
        <v>1</v>
      </c>
      <c r="AK727">
        <v>19.8</v>
      </c>
      <c r="AL727">
        <v>1</v>
      </c>
      <c r="AM727">
        <v>5</v>
      </c>
      <c r="AN727">
        <v>0</v>
      </c>
      <c r="AO727">
        <v>1</v>
      </c>
      <c r="AP727">
        <v>1</v>
      </c>
      <c r="AQ727">
        <v>0</v>
      </c>
      <c r="AR727">
        <v>0</v>
      </c>
      <c r="AS727" t="s">
        <v>3</v>
      </c>
      <c r="AT727">
        <v>2.09</v>
      </c>
      <c r="AU727" t="s">
        <v>205</v>
      </c>
      <c r="AV727">
        <v>2</v>
      </c>
      <c r="AW727">
        <v>2</v>
      </c>
      <c r="AX727">
        <v>69735065</v>
      </c>
      <c r="AY727">
        <v>1</v>
      </c>
      <c r="AZ727">
        <v>0</v>
      </c>
      <c r="BA727">
        <v>738</v>
      </c>
      <c r="BB727">
        <v>0</v>
      </c>
      <c r="BC727">
        <v>0</v>
      </c>
      <c r="BD727">
        <v>0</v>
      </c>
      <c r="BE727">
        <v>0</v>
      </c>
      <c r="BF727">
        <v>0</v>
      </c>
      <c r="BG727">
        <v>0</v>
      </c>
      <c r="BH727">
        <v>0</v>
      </c>
      <c r="BI727">
        <v>0</v>
      </c>
      <c r="BJ727">
        <v>0</v>
      </c>
      <c r="BK727">
        <v>0</v>
      </c>
      <c r="BL727">
        <v>0</v>
      </c>
      <c r="BM727">
        <v>0</v>
      </c>
      <c r="BN727">
        <v>0</v>
      </c>
      <c r="BO727">
        <v>0</v>
      </c>
      <c r="BP727">
        <v>0</v>
      </c>
      <c r="BQ727">
        <v>0</v>
      </c>
      <c r="BR727">
        <v>0</v>
      </c>
      <c r="BS727">
        <v>0</v>
      </c>
      <c r="BT727">
        <v>0</v>
      </c>
      <c r="BU727">
        <v>0</v>
      </c>
      <c r="BV727">
        <v>0</v>
      </c>
      <c r="BW727">
        <v>0</v>
      </c>
      <c r="CV727">
        <v>0</v>
      </c>
      <c r="CW727">
        <v>0</v>
      </c>
      <c r="CX727">
        <f>ROUND(Y727*Source!I791,9)</f>
        <v>1.5466</v>
      </c>
      <c r="CY727">
        <f>AD727</f>
        <v>0</v>
      </c>
      <c r="CZ727">
        <f>AH727</f>
        <v>0</v>
      </c>
      <c r="DA727">
        <f>AL727</f>
        <v>1</v>
      </c>
      <c r="DB727">
        <f>ROUND((ROUND(AT727*CZ727,2)*0.5),2)</f>
        <v>0</v>
      </c>
      <c r="DC727">
        <f>ROUND((ROUND(AT727*AG727,2)*0.5),2)</f>
        <v>0</v>
      </c>
      <c r="DD727" t="s">
        <v>3</v>
      </c>
      <c r="DE727" t="s">
        <v>3</v>
      </c>
      <c r="DF727">
        <f t="shared" si="333"/>
        <v>0</v>
      </c>
      <c r="DG727">
        <f t="shared" si="331"/>
        <v>0</v>
      </c>
      <c r="DH727">
        <f>ROUND(ROUND(AG727*AK727,0)*CX727,0)</f>
        <v>0</v>
      </c>
      <c r="DI727">
        <f t="shared" ref="DI727:DI734" si="334">ROUND(ROUND(AH727,0)*CX727,0)</f>
        <v>0</v>
      </c>
      <c r="DJ727">
        <f>DI727</f>
        <v>0</v>
      </c>
      <c r="DK727">
        <v>0</v>
      </c>
      <c r="DL727" t="s">
        <v>3</v>
      </c>
      <c r="DM727">
        <v>0</v>
      </c>
      <c r="DN727" t="s">
        <v>3</v>
      </c>
      <c r="DO727">
        <v>0</v>
      </c>
    </row>
    <row r="728" spans="1:119" x14ac:dyDescent="0.2">
      <c r="A728">
        <f>ROW(Source!A791)</f>
        <v>791</v>
      </c>
      <c r="B728">
        <v>69726884</v>
      </c>
      <c r="C728">
        <v>69735058</v>
      </c>
      <c r="D728">
        <v>27439740</v>
      </c>
      <c r="E728">
        <v>1</v>
      </c>
      <c r="F728">
        <v>1</v>
      </c>
      <c r="G728">
        <v>1</v>
      </c>
      <c r="H728">
        <v>2</v>
      </c>
      <c r="I728" t="s">
        <v>1006</v>
      </c>
      <c r="J728" t="s">
        <v>1007</v>
      </c>
      <c r="K728" t="s">
        <v>1008</v>
      </c>
      <c r="L728">
        <v>1368</v>
      </c>
      <c r="N728">
        <v>1011</v>
      </c>
      <c r="O728" t="s">
        <v>978</v>
      </c>
      <c r="P728" t="s">
        <v>978</v>
      </c>
      <c r="Q728">
        <v>1</v>
      </c>
      <c r="W728">
        <v>0</v>
      </c>
      <c r="X728">
        <v>1936917142</v>
      </c>
      <c r="Y728">
        <f>(AT728*0.5)</f>
        <v>1.0449999999999999</v>
      </c>
      <c r="AA728">
        <v>0</v>
      </c>
      <c r="AB728">
        <v>638.41</v>
      </c>
      <c r="AC728">
        <v>200.77</v>
      </c>
      <c r="AD728">
        <v>0</v>
      </c>
      <c r="AE728">
        <v>0</v>
      </c>
      <c r="AF728">
        <v>81.430000000000007</v>
      </c>
      <c r="AG728">
        <v>10.14</v>
      </c>
      <c r="AH728">
        <v>0</v>
      </c>
      <c r="AI728">
        <v>1</v>
      </c>
      <c r="AJ728">
        <v>7.84</v>
      </c>
      <c r="AK728">
        <v>19.8</v>
      </c>
      <c r="AL728">
        <v>1</v>
      </c>
      <c r="AM728">
        <v>5</v>
      </c>
      <c r="AN728">
        <v>0</v>
      </c>
      <c r="AO728">
        <v>1</v>
      </c>
      <c r="AP728">
        <v>1</v>
      </c>
      <c r="AQ728">
        <v>0</v>
      </c>
      <c r="AR728">
        <v>0</v>
      </c>
      <c r="AS728" t="s">
        <v>3</v>
      </c>
      <c r="AT728">
        <v>2.09</v>
      </c>
      <c r="AU728" t="s">
        <v>205</v>
      </c>
      <c r="AV728">
        <v>0</v>
      </c>
      <c r="AW728">
        <v>2</v>
      </c>
      <c r="AX728">
        <v>69735066</v>
      </c>
      <c r="AY728">
        <v>1</v>
      </c>
      <c r="AZ728">
        <v>0</v>
      </c>
      <c r="BA728">
        <v>739</v>
      </c>
      <c r="BB728">
        <v>0</v>
      </c>
      <c r="BC728">
        <v>0</v>
      </c>
      <c r="BD728">
        <v>0</v>
      </c>
      <c r="BE728">
        <v>0</v>
      </c>
      <c r="BF728">
        <v>0</v>
      </c>
      <c r="BG728">
        <v>0</v>
      </c>
      <c r="BH728">
        <v>0</v>
      </c>
      <c r="BI728">
        <v>0</v>
      </c>
      <c r="BJ728">
        <v>0</v>
      </c>
      <c r="BK728">
        <v>0</v>
      </c>
      <c r="BL728">
        <v>0</v>
      </c>
      <c r="BM728">
        <v>0</v>
      </c>
      <c r="BN728">
        <v>0</v>
      </c>
      <c r="BO728">
        <v>0</v>
      </c>
      <c r="BP728">
        <v>0</v>
      </c>
      <c r="BQ728">
        <v>0</v>
      </c>
      <c r="BR728">
        <v>0</v>
      </c>
      <c r="BS728">
        <v>0</v>
      </c>
      <c r="BT728">
        <v>0</v>
      </c>
      <c r="BU728">
        <v>0</v>
      </c>
      <c r="BV728">
        <v>0</v>
      </c>
      <c r="BW728">
        <v>0</v>
      </c>
      <c r="CV728">
        <v>0</v>
      </c>
      <c r="CW728">
        <f>ROUND(Y728*Source!I791*DO728,9)</f>
        <v>0</v>
      </c>
      <c r="CX728">
        <f>ROUND(Y728*Source!I791,9)</f>
        <v>1.5466</v>
      </c>
      <c r="CY728">
        <f>AB728</f>
        <v>638.41</v>
      </c>
      <c r="CZ728">
        <f>AF728</f>
        <v>81.430000000000007</v>
      </c>
      <c r="DA728">
        <f>AJ728</f>
        <v>7.84</v>
      </c>
      <c r="DB728">
        <f>ROUND((ROUND(AT728*CZ728,2)*0.5),2)</f>
        <v>85.1</v>
      </c>
      <c r="DC728">
        <f>ROUND((ROUND(AT728*AG728,2)*0.5),2)</f>
        <v>10.6</v>
      </c>
      <c r="DD728" t="s">
        <v>3</v>
      </c>
      <c r="DE728" t="s">
        <v>3</v>
      </c>
      <c r="DF728">
        <f t="shared" si="333"/>
        <v>0</v>
      </c>
      <c r="DG728">
        <f>ROUND(ROUND(AF728*AJ728,0)*CX728,0)</f>
        <v>987</v>
      </c>
      <c r="DH728">
        <f>ROUND(ROUND(AG728*AK728,0)*CX728,0)</f>
        <v>311</v>
      </c>
      <c r="DI728">
        <f t="shared" si="334"/>
        <v>0</v>
      </c>
      <c r="DJ728">
        <f>DG728</f>
        <v>987</v>
      </c>
      <c r="DK728">
        <v>0</v>
      </c>
      <c r="DL728" t="s">
        <v>3</v>
      </c>
      <c r="DM728">
        <v>0</v>
      </c>
      <c r="DN728" t="s">
        <v>3</v>
      </c>
      <c r="DO728">
        <v>0</v>
      </c>
    </row>
    <row r="729" spans="1:119" x14ac:dyDescent="0.2">
      <c r="A729">
        <f>ROW(Source!A791)</f>
        <v>791</v>
      </c>
      <c r="B729">
        <v>69726884</v>
      </c>
      <c r="C729">
        <v>69735058</v>
      </c>
      <c r="D729">
        <v>27441148</v>
      </c>
      <c r="E729">
        <v>1</v>
      </c>
      <c r="F729">
        <v>1</v>
      </c>
      <c r="G729">
        <v>1</v>
      </c>
      <c r="H729">
        <v>2</v>
      </c>
      <c r="I729" t="s">
        <v>1009</v>
      </c>
      <c r="J729" t="s">
        <v>1010</v>
      </c>
      <c r="K729" t="s">
        <v>1011</v>
      </c>
      <c r="L729">
        <v>1368</v>
      </c>
      <c r="N729">
        <v>1011</v>
      </c>
      <c r="O729" t="s">
        <v>978</v>
      </c>
      <c r="P729" t="s">
        <v>978</v>
      </c>
      <c r="Q729">
        <v>1</v>
      </c>
      <c r="W729">
        <v>0</v>
      </c>
      <c r="X729">
        <v>-2072447542</v>
      </c>
      <c r="Y729">
        <f>(AT729*0.5)</f>
        <v>16</v>
      </c>
      <c r="AA729">
        <v>0</v>
      </c>
      <c r="AB729">
        <v>11.76</v>
      </c>
      <c r="AC729">
        <v>0</v>
      </c>
      <c r="AD729">
        <v>0</v>
      </c>
      <c r="AE729">
        <v>0</v>
      </c>
      <c r="AF729">
        <v>1.5</v>
      </c>
      <c r="AG729">
        <v>0</v>
      </c>
      <c r="AH729">
        <v>0</v>
      </c>
      <c r="AI729">
        <v>1</v>
      </c>
      <c r="AJ729">
        <v>7.84</v>
      </c>
      <c r="AK729">
        <v>19.8</v>
      </c>
      <c r="AL729">
        <v>1</v>
      </c>
      <c r="AM729">
        <v>5</v>
      </c>
      <c r="AN729">
        <v>0</v>
      </c>
      <c r="AO729">
        <v>1</v>
      </c>
      <c r="AP729">
        <v>1</v>
      </c>
      <c r="AQ729">
        <v>0</v>
      </c>
      <c r="AR729">
        <v>0</v>
      </c>
      <c r="AS729" t="s">
        <v>3</v>
      </c>
      <c r="AT729">
        <v>32</v>
      </c>
      <c r="AU729" t="s">
        <v>205</v>
      </c>
      <c r="AV729">
        <v>0</v>
      </c>
      <c r="AW729">
        <v>2</v>
      </c>
      <c r="AX729">
        <v>69735067</v>
      </c>
      <c r="AY729">
        <v>1</v>
      </c>
      <c r="AZ729">
        <v>0</v>
      </c>
      <c r="BA729">
        <v>740</v>
      </c>
      <c r="BB729">
        <v>0</v>
      </c>
      <c r="BC729">
        <v>0</v>
      </c>
      <c r="BD729">
        <v>0</v>
      </c>
      <c r="BE729">
        <v>0</v>
      </c>
      <c r="BF729">
        <v>0</v>
      </c>
      <c r="BG729">
        <v>0</v>
      </c>
      <c r="BH729">
        <v>0</v>
      </c>
      <c r="BI729">
        <v>0</v>
      </c>
      <c r="BJ729">
        <v>0</v>
      </c>
      <c r="BK729">
        <v>0</v>
      </c>
      <c r="BL729">
        <v>0</v>
      </c>
      <c r="BM729">
        <v>0</v>
      </c>
      <c r="BN729">
        <v>0</v>
      </c>
      <c r="BO729">
        <v>0</v>
      </c>
      <c r="BP729">
        <v>0</v>
      </c>
      <c r="BQ729">
        <v>0</v>
      </c>
      <c r="BR729">
        <v>0</v>
      </c>
      <c r="BS729">
        <v>0</v>
      </c>
      <c r="BT729">
        <v>0</v>
      </c>
      <c r="BU729">
        <v>0</v>
      </c>
      <c r="BV729">
        <v>0</v>
      </c>
      <c r="BW729">
        <v>0</v>
      </c>
      <c r="CV729">
        <v>0</v>
      </c>
      <c r="CW729">
        <f>ROUND(Y729*Source!I791*DO729,9)</f>
        <v>0</v>
      </c>
      <c r="CX729">
        <f>ROUND(Y729*Source!I791,9)</f>
        <v>23.68</v>
      </c>
      <c r="CY729">
        <f>AB729</f>
        <v>11.76</v>
      </c>
      <c r="CZ729">
        <f>AF729</f>
        <v>1.5</v>
      </c>
      <c r="DA729">
        <f>AJ729</f>
        <v>7.84</v>
      </c>
      <c r="DB729">
        <f>ROUND((ROUND(AT729*CZ729,2)*0.5),2)</f>
        <v>24</v>
      </c>
      <c r="DC729">
        <f>ROUND((ROUND(AT729*AG729,2)*0.5),2)</f>
        <v>0</v>
      </c>
      <c r="DD729" t="s">
        <v>3</v>
      </c>
      <c r="DE729" t="s">
        <v>3</v>
      </c>
      <c r="DF729">
        <f t="shared" si="333"/>
        <v>0</v>
      </c>
      <c r="DG729">
        <f>ROUND(ROUND(AF729*AJ729,0)*CX729,0)</f>
        <v>284</v>
      </c>
      <c r="DH729">
        <f>ROUND(ROUND(AG729*AK729,0)*CX729,0)</f>
        <v>0</v>
      </c>
      <c r="DI729">
        <f t="shared" si="334"/>
        <v>0</v>
      </c>
      <c r="DJ729">
        <f>DG729</f>
        <v>284</v>
      </c>
      <c r="DK729">
        <v>0</v>
      </c>
      <c r="DL729" t="s">
        <v>3</v>
      </c>
      <c r="DM729">
        <v>0</v>
      </c>
      <c r="DN729" t="s">
        <v>3</v>
      </c>
      <c r="DO729">
        <v>0</v>
      </c>
    </row>
    <row r="730" spans="1:119" x14ac:dyDescent="0.2">
      <c r="A730">
        <f>ROW(Source!A791)</f>
        <v>791</v>
      </c>
      <c r="B730">
        <v>69726884</v>
      </c>
      <c r="C730">
        <v>69735058</v>
      </c>
      <c r="D730">
        <v>27416566</v>
      </c>
      <c r="E730">
        <v>1</v>
      </c>
      <c r="F730">
        <v>1</v>
      </c>
      <c r="G730">
        <v>1</v>
      </c>
      <c r="H730">
        <v>3</v>
      </c>
      <c r="I730" t="s">
        <v>82</v>
      </c>
      <c r="J730" t="s">
        <v>194</v>
      </c>
      <c r="K730" t="s">
        <v>83</v>
      </c>
      <c r="L730">
        <v>1339</v>
      </c>
      <c r="N730">
        <v>1007</v>
      </c>
      <c r="O730" t="s">
        <v>40</v>
      </c>
      <c r="P730" t="s">
        <v>40</v>
      </c>
      <c r="Q730">
        <v>1</v>
      </c>
      <c r="W730">
        <v>0</v>
      </c>
      <c r="X730">
        <v>1967222743</v>
      </c>
      <c r="Y730">
        <f t="shared" ref="Y730:Y762" si="335">AT730</f>
        <v>2</v>
      </c>
      <c r="AA730">
        <v>14.19</v>
      </c>
      <c r="AB730">
        <v>0</v>
      </c>
      <c r="AC730">
        <v>0</v>
      </c>
      <c r="AD730">
        <v>0</v>
      </c>
      <c r="AE730">
        <v>1.97</v>
      </c>
      <c r="AF730">
        <v>0</v>
      </c>
      <c r="AG730">
        <v>0</v>
      </c>
      <c r="AH730">
        <v>0</v>
      </c>
      <c r="AI730">
        <v>7.56</v>
      </c>
      <c r="AJ730">
        <v>1</v>
      </c>
      <c r="AK730">
        <v>1</v>
      </c>
      <c r="AL730">
        <v>1</v>
      </c>
      <c r="AM730">
        <v>0</v>
      </c>
      <c r="AN730">
        <v>0</v>
      </c>
      <c r="AO730">
        <v>0</v>
      </c>
      <c r="AP730">
        <v>1</v>
      </c>
      <c r="AQ730">
        <v>0</v>
      </c>
      <c r="AR730">
        <v>0</v>
      </c>
      <c r="AS730" t="s">
        <v>3</v>
      </c>
      <c r="AT730">
        <v>2</v>
      </c>
      <c r="AU730" t="s">
        <v>3</v>
      </c>
      <c r="AV730">
        <v>0</v>
      </c>
      <c r="AW730">
        <v>2</v>
      </c>
      <c r="AX730">
        <v>69735069</v>
      </c>
      <c r="AY730">
        <v>1</v>
      </c>
      <c r="AZ730">
        <v>16384</v>
      </c>
      <c r="BA730">
        <v>742</v>
      </c>
      <c r="BB730">
        <v>3</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c r="BW730">
        <v>0</v>
      </c>
      <c r="CV730">
        <v>0</v>
      </c>
      <c r="CW730">
        <v>0</v>
      </c>
      <c r="CX730">
        <f>ROUND(Y730*Source!I791,9)</f>
        <v>2.96</v>
      </c>
      <c r="CY730">
        <f>AA730</f>
        <v>14.19</v>
      </c>
      <c r="CZ730">
        <f>AE730</f>
        <v>1.97</v>
      </c>
      <c r="DA730">
        <f>AI730</f>
        <v>7.56</v>
      </c>
      <c r="DB730">
        <f t="shared" ref="DB730:DB762" si="336">ROUND(ROUND(AT730*CZ730,2),2)</f>
        <v>3.94</v>
      </c>
      <c r="DC730">
        <f t="shared" ref="DC730:DC762" si="337">ROUND(ROUND(AT730*AG730,2),2)</f>
        <v>0</v>
      </c>
      <c r="DD730" t="s">
        <v>3</v>
      </c>
      <c r="DE730" t="s">
        <v>3</v>
      </c>
      <c r="DF730">
        <f>ROUND(ROUND(AE730*AI730,0)*CX730,0)</f>
        <v>44</v>
      </c>
      <c r="DG730">
        <f t="shared" ref="DG730:DG735" si="338">ROUND(ROUND(AF730,0)*CX730,0)</f>
        <v>0</v>
      </c>
      <c r="DH730">
        <f t="shared" ref="DH730:DH735" si="339">ROUND(ROUND(AG730,0)*CX730,0)</f>
        <v>0</v>
      </c>
      <c r="DI730">
        <f t="shared" si="334"/>
        <v>0</v>
      </c>
      <c r="DJ730">
        <f>DF730</f>
        <v>44</v>
      </c>
      <c r="DK730">
        <v>0</v>
      </c>
      <c r="DL730" t="s">
        <v>3</v>
      </c>
      <c r="DM730">
        <v>0</v>
      </c>
      <c r="DN730" t="s">
        <v>3</v>
      </c>
      <c r="DO730">
        <v>0</v>
      </c>
    </row>
    <row r="731" spans="1:119" x14ac:dyDescent="0.2">
      <c r="A731">
        <f>ROW(Source!A829)</f>
        <v>829</v>
      </c>
      <c r="B731">
        <v>69726971</v>
      </c>
      <c r="C731">
        <v>69735071</v>
      </c>
      <c r="D731">
        <v>27493087</v>
      </c>
      <c r="E731">
        <v>1</v>
      </c>
      <c r="F731">
        <v>1</v>
      </c>
      <c r="G731">
        <v>1</v>
      </c>
      <c r="H731">
        <v>1</v>
      </c>
      <c r="I731" t="s">
        <v>992</v>
      </c>
      <c r="J731" t="s">
        <v>3</v>
      </c>
      <c r="K731" t="s">
        <v>993</v>
      </c>
      <c r="L731">
        <v>1369</v>
      </c>
      <c r="N731">
        <v>1013</v>
      </c>
      <c r="O731" t="s">
        <v>974</v>
      </c>
      <c r="P731" t="s">
        <v>974</v>
      </c>
      <c r="Q731">
        <v>1</v>
      </c>
      <c r="W731">
        <v>0</v>
      </c>
      <c r="X731">
        <v>800791658</v>
      </c>
      <c r="Y731">
        <f t="shared" si="335"/>
        <v>9.4700000000000006</v>
      </c>
      <c r="AA731">
        <v>0</v>
      </c>
      <c r="AB731">
        <v>0</v>
      </c>
      <c r="AC731">
        <v>0</v>
      </c>
      <c r="AD731">
        <v>9.48</v>
      </c>
      <c r="AE731">
        <v>0</v>
      </c>
      <c r="AF731">
        <v>0</v>
      </c>
      <c r="AG731">
        <v>0</v>
      </c>
      <c r="AH731">
        <v>9.48</v>
      </c>
      <c r="AI731">
        <v>1</v>
      </c>
      <c r="AJ731">
        <v>1</v>
      </c>
      <c r="AK731">
        <v>1</v>
      </c>
      <c r="AL731">
        <v>1</v>
      </c>
      <c r="AM731">
        <v>0</v>
      </c>
      <c r="AN731">
        <v>0</v>
      </c>
      <c r="AO731">
        <v>1</v>
      </c>
      <c r="AP731">
        <v>0</v>
      </c>
      <c r="AQ731">
        <v>0</v>
      </c>
      <c r="AR731">
        <v>0</v>
      </c>
      <c r="AS731" t="s">
        <v>3</v>
      </c>
      <c r="AT731">
        <v>9.4700000000000006</v>
      </c>
      <c r="AU731" t="s">
        <v>3</v>
      </c>
      <c r="AV731">
        <v>1</v>
      </c>
      <c r="AW731">
        <v>2</v>
      </c>
      <c r="AX731">
        <v>69735076</v>
      </c>
      <c r="AY731">
        <v>1</v>
      </c>
      <c r="AZ731">
        <v>0</v>
      </c>
      <c r="BA731">
        <v>743</v>
      </c>
      <c r="BB731">
        <v>0</v>
      </c>
      <c r="BC731">
        <v>0</v>
      </c>
      <c r="BD731">
        <v>0</v>
      </c>
      <c r="BE731">
        <v>0</v>
      </c>
      <c r="BF731">
        <v>0</v>
      </c>
      <c r="BG731">
        <v>0</v>
      </c>
      <c r="BH731">
        <v>0</v>
      </c>
      <c r="BI731">
        <v>0</v>
      </c>
      <c r="BJ731">
        <v>0</v>
      </c>
      <c r="BK731">
        <v>0</v>
      </c>
      <c r="BL731">
        <v>0</v>
      </c>
      <c r="BM731">
        <v>0</v>
      </c>
      <c r="BN731">
        <v>0</v>
      </c>
      <c r="BO731">
        <v>0</v>
      </c>
      <c r="BP731">
        <v>0</v>
      </c>
      <c r="BQ731">
        <v>0</v>
      </c>
      <c r="BR731">
        <v>0</v>
      </c>
      <c r="BS731">
        <v>0</v>
      </c>
      <c r="BT731">
        <v>0</v>
      </c>
      <c r="BU731">
        <v>0</v>
      </c>
      <c r="BV731">
        <v>0</v>
      </c>
      <c r="BW731">
        <v>0</v>
      </c>
      <c r="CU731">
        <f>ROUND(AT731*Source!I829*AH731*AL731,0)</f>
        <v>94</v>
      </c>
      <c r="CV731">
        <f>ROUND(Y731*Source!I829,9)</f>
        <v>9.9435000000000002</v>
      </c>
      <c r="CW731">
        <v>0</v>
      </c>
      <c r="CX731">
        <f>ROUND(Y731*Source!I829,9)</f>
        <v>9.9435000000000002</v>
      </c>
      <c r="CY731">
        <f>AD731</f>
        <v>9.48</v>
      </c>
      <c r="CZ731">
        <f>AH731</f>
        <v>9.48</v>
      </c>
      <c r="DA731">
        <f>AL731</f>
        <v>1</v>
      </c>
      <c r="DB731">
        <f t="shared" si="336"/>
        <v>89.78</v>
      </c>
      <c r="DC731">
        <f t="shared" si="337"/>
        <v>0</v>
      </c>
      <c r="DD731" t="s">
        <v>3</v>
      </c>
      <c r="DE731" t="s">
        <v>3</v>
      </c>
      <c r="DF731">
        <f t="shared" ref="DF731:DF737" si="340">ROUND(ROUND(AE731,0)*CX731,0)</f>
        <v>0</v>
      </c>
      <c r="DG731">
        <f t="shared" si="338"/>
        <v>0</v>
      </c>
      <c r="DH731">
        <f t="shared" si="339"/>
        <v>0</v>
      </c>
      <c r="DI731">
        <f t="shared" si="334"/>
        <v>89</v>
      </c>
      <c r="DJ731">
        <f>DI731</f>
        <v>89</v>
      </c>
      <c r="DK731">
        <v>0</v>
      </c>
      <c r="DL731" t="s">
        <v>3</v>
      </c>
      <c r="DM731">
        <v>0</v>
      </c>
      <c r="DN731" t="s">
        <v>3</v>
      </c>
      <c r="DO731">
        <v>0</v>
      </c>
    </row>
    <row r="732" spans="1:119" x14ac:dyDescent="0.2">
      <c r="A732">
        <f>ROW(Source!A829)</f>
        <v>829</v>
      </c>
      <c r="B732">
        <v>69726971</v>
      </c>
      <c r="C732">
        <v>69735071</v>
      </c>
      <c r="D732">
        <v>27439597</v>
      </c>
      <c r="E732">
        <v>1</v>
      </c>
      <c r="F732">
        <v>1</v>
      </c>
      <c r="G732">
        <v>1</v>
      </c>
      <c r="H732">
        <v>2</v>
      </c>
      <c r="I732" t="s">
        <v>994</v>
      </c>
      <c r="J732" t="s">
        <v>995</v>
      </c>
      <c r="K732" t="s">
        <v>996</v>
      </c>
      <c r="L732">
        <v>1368</v>
      </c>
      <c r="N732">
        <v>1011</v>
      </c>
      <c r="O732" t="s">
        <v>978</v>
      </c>
      <c r="P732" t="s">
        <v>978</v>
      </c>
      <c r="Q732">
        <v>1</v>
      </c>
      <c r="W732">
        <v>0</v>
      </c>
      <c r="X732">
        <v>-1564010176</v>
      </c>
      <c r="Y732">
        <f t="shared" si="335"/>
        <v>0.45</v>
      </c>
      <c r="AA732">
        <v>0</v>
      </c>
      <c r="AB732">
        <v>6.62</v>
      </c>
      <c r="AC732">
        <v>0</v>
      </c>
      <c r="AD732">
        <v>0</v>
      </c>
      <c r="AE732">
        <v>0</v>
      </c>
      <c r="AF732">
        <v>6.62</v>
      </c>
      <c r="AG732">
        <v>0</v>
      </c>
      <c r="AH732">
        <v>0</v>
      </c>
      <c r="AI732">
        <v>1</v>
      </c>
      <c r="AJ732">
        <v>1</v>
      </c>
      <c r="AK732">
        <v>1</v>
      </c>
      <c r="AL732">
        <v>1</v>
      </c>
      <c r="AM732">
        <v>0</v>
      </c>
      <c r="AN732">
        <v>0</v>
      </c>
      <c r="AO732">
        <v>1</v>
      </c>
      <c r="AP732">
        <v>0</v>
      </c>
      <c r="AQ732">
        <v>0</v>
      </c>
      <c r="AR732">
        <v>0</v>
      </c>
      <c r="AS732" t="s">
        <v>3</v>
      </c>
      <c r="AT732">
        <v>0.45</v>
      </c>
      <c r="AU732" t="s">
        <v>3</v>
      </c>
      <c r="AV732">
        <v>0</v>
      </c>
      <c r="AW732">
        <v>2</v>
      </c>
      <c r="AX732">
        <v>69735077</v>
      </c>
      <c r="AY732">
        <v>1</v>
      </c>
      <c r="AZ732">
        <v>0</v>
      </c>
      <c r="BA732">
        <v>744</v>
      </c>
      <c r="BB732">
        <v>0</v>
      </c>
      <c r="BC732">
        <v>0</v>
      </c>
      <c r="BD732">
        <v>0</v>
      </c>
      <c r="BE732">
        <v>0</v>
      </c>
      <c r="BF732">
        <v>0</v>
      </c>
      <c r="BG732">
        <v>0</v>
      </c>
      <c r="BH732">
        <v>0</v>
      </c>
      <c r="BI732">
        <v>0</v>
      </c>
      <c r="BJ732">
        <v>0</v>
      </c>
      <c r="BK732">
        <v>0</v>
      </c>
      <c r="BL732">
        <v>0</v>
      </c>
      <c r="BM732">
        <v>0</v>
      </c>
      <c r="BN732">
        <v>0</v>
      </c>
      <c r="BO732">
        <v>0</v>
      </c>
      <c r="BP732">
        <v>0</v>
      </c>
      <c r="BQ732">
        <v>0</v>
      </c>
      <c r="BR732">
        <v>0</v>
      </c>
      <c r="BS732">
        <v>0</v>
      </c>
      <c r="BT732">
        <v>0</v>
      </c>
      <c r="BU732">
        <v>0</v>
      </c>
      <c r="BV732">
        <v>0</v>
      </c>
      <c r="BW732">
        <v>0</v>
      </c>
      <c r="CV732">
        <v>0</v>
      </c>
      <c r="CW732">
        <f>ROUND(Y732*Source!I829*DO732,9)</f>
        <v>0</v>
      </c>
      <c r="CX732">
        <f>ROUND(Y732*Source!I829,9)</f>
        <v>0.47249999999999998</v>
      </c>
      <c r="CY732">
        <f>AB732</f>
        <v>6.62</v>
      </c>
      <c r="CZ732">
        <f>AF732</f>
        <v>6.62</v>
      </c>
      <c r="DA732">
        <f>AJ732</f>
        <v>1</v>
      </c>
      <c r="DB732">
        <f t="shared" si="336"/>
        <v>2.98</v>
      </c>
      <c r="DC732">
        <f t="shared" si="337"/>
        <v>0</v>
      </c>
      <c r="DD732" t="s">
        <v>3</v>
      </c>
      <c r="DE732" t="s">
        <v>3</v>
      </c>
      <c r="DF732">
        <f t="shared" si="340"/>
        <v>0</v>
      </c>
      <c r="DG732">
        <f t="shared" si="338"/>
        <v>3</v>
      </c>
      <c r="DH732">
        <f t="shared" si="339"/>
        <v>0</v>
      </c>
      <c r="DI732">
        <f t="shared" si="334"/>
        <v>0</v>
      </c>
      <c r="DJ732">
        <f>DG732</f>
        <v>3</v>
      </c>
      <c r="DK732">
        <v>0</v>
      </c>
      <c r="DL732" t="s">
        <v>3</v>
      </c>
      <c r="DM732">
        <v>0</v>
      </c>
      <c r="DN732" t="s">
        <v>3</v>
      </c>
      <c r="DO732">
        <v>0</v>
      </c>
    </row>
    <row r="733" spans="1:119" x14ac:dyDescent="0.2">
      <c r="A733">
        <f>ROW(Source!A829)</f>
        <v>829</v>
      </c>
      <c r="B733">
        <v>69726971</v>
      </c>
      <c r="C733">
        <v>69735071</v>
      </c>
      <c r="D733">
        <v>27441327</v>
      </c>
      <c r="E733">
        <v>1</v>
      </c>
      <c r="F733">
        <v>1</v>
      </c>
      <c r="G733">
        <v>1</v>
      </c>
      <c r="H733">
        <v>2</v>
      </c>
      <c r="I733" t="s">
        <v>975</v>
      </c>
      <c r="J733" t="s">
        <v>976</v>
      </c>
      <c r="K733" t="s">
        <v>977</v>
      </c>
      <c r="L733">
        <v>1368</v>
      </c>
      <c r="N733">
        <v>1011</v>
      </c>
      <c r="O733" t="s">
        <v>978</v>
      </c>
      <c r="P733" t="s">
        <v>978</v>
      </c>
      <c r="Q733">
        <v>1</v>
      </c>
      <c r="W733">
        <v>0</v>
      </c>
      <c r="X733">
        <v>-1583389094</v>
      </c>
      <c r="Y733">
        <f t="shared" si="335"/>
        <v>0.31</v>
      </c>
      <c r="AA733">
        <v>0</v>
      </c>
      <c r="AB733">
        <v>93.37</v>
      </c>
      <c r="AC733">
        <v>11.69</v>
      </c>
      <c r="AD733">
        <v>0</v>
      </c>
      <c r="AE733">
        <v>0</v>
      </c>
      <c r="AF733">
        <v>93.37</v>
      </c>
      <c r="AG733">
        <v>11.69</v>
      </c>
      <c r="AH733">
        <v>0</v>
      </c>
      <c r="AI733">
        <v>1</v>
      </c>
      <c r="AJ733">
        <v>1</v>
      </c>
      <c r="AK733">
        <v>1</v>
      </c>
      <c r="AL733">
        <v>1</v>
      </c>
      <c r="AM733">
        <v>0</v>
      </c>
      <c r="AN733">
        <v>0</v>
      </c>
      <c r="AO733">
        <v>1</v>
      </c>
      <c r="AP733">
        <v>0</v>
      </c>
      <c r="AQ733">
        <v>0</v>
      </c>
      <c r="AR733">
        <v>0</v>
      </c>
      <c r="AS733" t="s">
        <v>3</v>
      </c>
      <c r="AT733">
        <v>0.31</v>
      </c>
      <c r="AU733" t="s">
        <v>3</v>
      </c>
      <c r="AV733">
        <v>0</v>
      </c>
      <c r="AW733">
        <v>2</v>
      </c>
      <c r="AX733">
        <v>69735078</v>
      </c>
      <c r="AY733">
        <v>1</v>
      </c>
      <c r="AZ733">
        <v>0</v>
      </c>
      <c r="BA733">
        <v>745</v>
      </c>
      <c r="BB733">
        <v>0</v>
      </c>
      <c r="BC733">
        <v>0</v>
      </c>
      <c r="BD733">
        <v>0</v>
      </c>
      <c r="BE733">
        <v>0</v>
      </c>
      <c r="BF733">
        <v>0</v>
      </c>
      <c r="BG733">
        <v>0</v>
      </c>
      <c r="BH733">
        <v>0</v>
      </c>
      <c r="BI733">
        <v>0</v>
      </c>
      <c r="BJ733">
        <v>0</v>
      </c>
      <c r="BK733">
        <v>0</v>
      </c>
      <c r="BL733">
        <v>0</v>
      </c>
      <c r="BM733">
        <v>0</v>
      </c>
      <c r="BN733">
        <v>0</v>
      </c>
      <c r="BO733">
        <v>0</v>
      </c>
      <c r="BP733">
        <v>0</v>
      </c>
      <c r="BQ733">
        <v>0</v>
      </c>
      <c r="BR733">
        <v>0</v>
      </c>
      <c r="BS733">
        <v>0</v>
      </c>
      <c r="BT733">
        <v>0</v>
      </c>
      <c r="BU733">
        <v>0</v>
      </c>
      <c r="BV733">
        <v>0</v>
      </c>
      <c r="BW733">
        <v>0</v>
      </c>
      <c r="CV733">
        <v>0</v>
      </c>
      <c r="CW733">
        <f>ROUND(Y733*Source!I829*DO733,9)</f>
        <v>0</v>
      </c>
      <c r="CX733">
        <f>ROUND(Y733*Source!I829,9)</f>
        <v>0.32550000000000001</v>
      </c>
      <c r="CY733">
        <f>AB733</f>
        <v>93.37</v>
      </c>
      <c r="CZ733">
        <f>AF733</f>
        <v>93.37</v>
      </c>
      <c r="DA733">
        <f>AJ733</f>
        <v>1</v>
      </c>
      <c r="DB733">
        <f t="shared" si="336"/>
        <v>28.94</v>
      </c>
      <c r="DC733">
        <f t="shared" si="337"/>
        <v>3.62</v>
      </c>
      <c r="DD733" t="s">
        <v>3</v>
      </c>
      <c r="DE733" t="s">
        <v>3</v>
      </c>
      <c r="DF733">
        <f t="shared" si="340"/>
        <v>0</v>
      </c>
      <c r="DG733">
        <f t="shared" si="338"/>
        <v>30</v>
      </c>
      <c r="DH733">
        <f t="shared" si="339"/>
        <v>4</v>
      </c>
      <c r="DI733">
        <f t="shared" si="334"/>
        <v>0</v>
      </c>
      <c r="DJ733">
        <f>DG733</f>
        <v>30</v>
      </c>
      <c r="DK733">
        <v>0</v>
      </c>
      <c r="DL733" t="s">
        <v>3</v>
      </c>
      <c r="DM733">
        <v>0</v>
      </c>
      <c r="DN733" t="s">
        <v>3</v>
      </c>
      <c r="DO733">
        <v>0</v>
      </c>
    </row>
    <row r="734" spans="1:119" x14ac:dyDescent="0.2">
      <c r="A734">
        <f>ROW(Source!A829)</f>
        <v>829</v>
      </c>
      <c r="B734">
        <v>69726971</v>
      </c>
      <c r="C734">
        <v>69735071</v>
      </c>
      <c r="D734">
        <v>27382915</v>
      </c>
      <c r="E734">
        <v>1</v>
      </c>
      <c r="F734">
        <v>1</v>
      </c>
      <c r="G734">
        <v>1</v>
      </c>
      <c r="H734">
        <v>3</v>
      </c>
      <c r="I734" t="s">
        <v>153</v>
      </c>
      <c r="J734" t="s">
        <v>155</v>
      </c>
      <c r="K734" t="s">
        <v>154</v>
      </c>
      <c r="L734">
        <v>1339</v>
      </c>
      <c r="N734">
        <v>1007</v>
      </c>
      <c r="O734" t="s">
        <v>40</v>
      </c>
      <c r="P734" t="s">
        <v>40</v>
      </c>
      <c r="Q734">
        <v>1</v>
      </c>
      <c r="W734">
        <v>0</v>
      </c>
      <c r="X734">
        <v>958144803</v>
      </c>
      <c r="Y734">
        <f t="shared" si="335"/>
        <v>1.02</v>
      </c>
      <c r="AA734">
        <v>672.09</v>
      </c>
      <c r="AB734">
        <v>0</v>
      </c>
      <c r="AC734">
        <v>0</v>
      </c>
      <c r="AD734">
        <v>0</v>
      </c>
      <c r="AE734">
        <v>672.09</v>
      </c>
      <c r="AF734">
        <v>0</v>
      </c>
      <c r="AG734">
        <v>0</v>
      </c>
      <c r="AH734">
        <v>0</v>
      </c>
      <c r="AI734">
        <v>1</v>
      </c>
      <c r="AJ734">
        <v>1</v>
      </c>
      <c r="AK734">
        <v>1</v>
      </c>
      <c r="AL734">
        <v>1</v>
      </c>
      <c r="AM734">
        <v>0</v>
      </c>
      <c r="AN734">
        <v>0</v>
      </c>
      <c r="AO734">
        <v>0</v>
      </c>
      <c r="AP734">
        <v>1</v>
      </c>
      <c r="AQ734">
        <v>0</v>
      </c>
      <c r="AR734">
        <v>0</v>
      </c>
      <c r="AS734" t="s">
        <v>3</v>
      </c>
      <c r="AT734">
        <v>1.02</v>
      </c>
      <c r="AU734" t="s">
        <v>3</v>
      </c>
      <c r="AV734">
        <v>0</v>
      </c>
      <c r="AW734">
        <v>1</v>
      </c>
      <c r="AX734">
        <v>-1</v>
      </c>
      <c r="AY734">
        <v>0</v>
      </c>
      <c r="AZ734">
        <v>0</v>
      </c>
      <c r="BA734" t="s">
        <v>3</v>
      </c>
      <c r="BB734">
        <v>0</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0</v>
      </c>
      <c r="CV734">
        <v>0</v>
      </c>
      <c r="CW734">
        <v>0</v>
      </c>
      <c r="CX734">
        <f>ROUND(Y734*Source!I829,9)</f>
        <v>1.071</v>
      </c>
      <c r="CY734">
        <f>AA734</f>
        <v>672.09</v>
      </c>
      <c r="CZ734">
        <f>AE734</f>
        <v>672.09</v>
      </c>
      <c r="DA734">
        <f>AI734</f>
        <v>1</v>
      </c>
      <c r="DB734">
        <f t="shared" si="336"/>
        <v>685.53</v>
      </c>
      <c r="DC734">
        <f t="shared" si="337"/>
        <v>0</v>
      </c>
      <c r="DD734" t="s">
        <v>3</v>
      </c>
      <c r="DE734" t="s">
        <v>3</v>
      </c>
      <c r="DF734">
        <f t="shared" si="340"/>
        <v>720</v>
      </c>
      <c r="DG734">
        <f t="shared" si="338"/>
        <v>0</v>
      </c>
      <c r="DH734">
        <f t="shared" si="339"/>
        <v>0</v>
      </c>
      <c r="DI734">
        <f t="shared" si="334"/>
        <v>0</v>
      </c>
      <c r="DJ734">
        <f>DF734</f>
        <v>720</v>
      </c>
      <c r="DK734">
        <v>0</v>
      </c>
      <c r="DL734" t="s">
        <v>3</v>
      </c>
      <c r="DM734">
        <v>0</v>
      </c>
      <c r="DN734" t="s">
        <v>3</v>
      </c>
      <c r="DO734">
        <v>0</v>
      </c>
    </row>
    <row r="735" spans="1:119" x14ac:dyDescent="0.2">
      <c r="A735">
        <f>ROW(Source!A830)</f>
        <v>830</v>
      </c>
      <c r="B735">
        <v>69726884</v>
      </c>
      <c r="C735">
        <v>69735071</v>
      </c>
      <c r="D735">
        <v>27493087</v>
      </c>
      <c r="E735">
        <v>1</v>
      </c>
      <c r="F735">
        <v>1</v>
      </c>
      <c r="G735">
        <v>1</v>
      </c>
      <c r="H735">
        <v>1</v>
      </c>
      <c r="I735" t="s">
        <v>992</v>
      </c>
      <c r="J735" t="s">
        <v>3</v>
      </c>
      <c r="K735" t="s">
        <v>993</v>
      </c>
      <c r="L735">
        <v>1369</v>
      </c>
      <c r="N735">
        <v>1013</v>
      </c>
      <c r="O735" t="s">
        <v>974</v>
      </c>
      <c r="P735" t="s">
        <v>974</v>
      </c>
      <c r="Q735">
        <v>1</v>
      </c>
      <c r="W735">
        <v>0</v>
      </c>
      <c r="X735">
        <v>800791658</v>
      </c>
      <c r="Y735">
        <f t="shared" si="335"/>
        <v>9.4700000000000006</v>
      </c>
      <c r="AA735">
        <v>0</v>
      </c>
      <c r="AB735">
        <v>0</v>
      </c>
      <c r="AC735">
        <v>0</v>
      </c>
      <c r="AD735">
        <v>242.69</v>
      </c>
      <c r="AE735">
        <v>0</v>
      </c>
      <c r="AF735">
        <v>0</v>
      </c>
      <c r="AG735">
        <v>0</v>
      </c>
      <c r="AH735">
        <v>9.48</v>
      </c>
      <c r="AI735">
        <v>1</v>
      </c>
      <c r="AJ735">
        <v>1</v>
      </c>
      <c r="AK735">
        <v>1</v>
      </c>
      <c r="AL735">
        <v>25.6</v>
      </c>
      <c r="AM735">
        <v>5</v>
      </c>
      <c r="AN735">
        <v>0</v>
      </c>
      <c r="AO735">
        <v>1</v>
      </c>
      <c r="AP735">
        <v>0</v>
      </c>
      <c r="AQ735">
        <v>0</v>
      </c>
      <c r="AR735">
        <v>0</v>
      </c>
      <c r="AS735" t="s">
        <v>3</v>
      </c>
      <c r="AT735">
        <v>9.4700000000000006</v>
      </c>
      <c r="AU735" t="s">
        <v>3</v>
      </c>
      <c r="AV735">
        <v>1</v>
      </c>
      <c r="AW735">
        <v>2</v>
      </c>
      <c r="AX735">
        <v>69735076</v>
      </c>
      <c r="AY735">
        <v>1</v>
      </c>
      <c r="AZ735">
        <v>0</v>
      </c>
      <c r="BA735">
        <v>747</v>
      </c>
      <c r="BB735">
        <v>0</v>
      </c>
      <c r="BC735">
        <v>0</v>
      </c>
      <c r="BD735">
        <v>0</v>
      </c>
      <c r="BE735">
        <v>0</v>
      </c>
      <c r="BF735">
        <v>0</v>
      </c>
      <c r="BG735">
        <v>0</v>
      </c>
      <c r="BH735">
        <v>0</v>
      </c>
      <c r="BI735">
        <v>0</v>
      </c>
      <c r="BJ735">
        <v>0</v>
      </c>
      <c r="BK735">
        <v>0</v>
      </c>
      <c r="BL735">
        <v>0</v>
      </c>
      <c r="BM735">
        <v>0</v>
      </c>
      <c r="BN735">
        <v>0</v>
      </c>
      <c r="BO735">
        <v>0</v>
      </c>
      <c r="BP735">
        <v>0</v>
      </c>
      <c r="BQ735">
        <v>0</v>
      </c>
      <c r="BR735">
        <v>0</v>
      </c>
      <c r="BS735">
        <v>0</v>
      </c>
      <c r="BT735">
        <v>0</v>
      </c>
      <c r="BU735">
        <v>0</v>
      </c>
      <c r="BV735">
        <v>0</v>
      </c>
      <c r="BW735">
        <v>0</v>
      </c>
      <c r="CU735">
        <f>ROUND(AT735*Source!I830*AH735*AL735,0)</f>
        <v>2413</v>
      </c>
      <c r="CV735">
        <f>ROUND(Y735*Source!I830,9)</f>
        <v>9.9435000000000002</v>
      </c>
      <c r="CW735">
        <v>0</v>
      </c>
      <c r="CX735">
        <f>ROUND(Y735*Source!I830,9)</f>
        <v>9.9435000000000002</v>
      </c>
      <c r="CY735">
        <f>AD735</f>
        <v>242.69</v>
      </c>
      <c r="CZ735">
        <f>AH735</f>
        <v>9.48</v>
      </c>
      <c r="DA735">
        <f>AL735</f>
        <v>25.6</v>
      </c>
      <c r="DB735">
        <f t="shared" si="336"/>
        <v>89.78</v>
      </c>
      <c r="DC735">
        <f t="shared" si="337"/>
        <v>0</v>
      </c>
      <c r="DD735" t="s">
        <v>3</v>
      </c>
      <c r="DE735" t="s">
        <v>3</v>
      </c>
      <c r="DF735">
        <f t="shared" si="340"/>
        <v>0</v>
      </c>
      <c r="DG735">
        <f t="shared" si="338"/>
        <v>0</v>
      </c>
      <c r="DH735">
        <f t="shared" si="339"/>
        <v>0</v>
      </c>
      <c r="DI735">
        <f>ROUND(ROUND(AH735*AL735,0)*CX735,0)</f>
        <v>2416</v>
      </c>
      <c r="DJ735">
        <f>DI735</f>
        <v>2416</v>
      </c>
      <c r="DK735">
        <v>0</v>
      </c>
      <c r="DL735" t="s">
        <v>3</v>
      </c>
      <c r="DM735">
        <v>0</v>
      </c>
      <c r="DN735" t="s">
        <v>3</v>
      </c>
      <c r="DO735">
        <v>0</v>
      </c>
    </row>
    <row r="736" spans="1:119" x14ac:dyDescent="0.2">
      <c r="A736">
        <f>ROW(Source!A830)</f>
        <v>830</v>
      </c>
      <c r="B736">
        <v>69726884</v>
      </c>
      <c r="C736">
        <v>69735071</v>
      </c>
      <c r="D736">
        <v>27439597</v>
      </c>
      <c r="E736">
        <v>1</v>
      </c>
      <c r="F736">
        <v>1</v>
      </c>
      <c r="G736">
        <v>1</v>
      </c>
      <c r="H736">
        <v>2</v>
      </c>
      <c r="I736" t="s">
        <v>994</v>
      </c>
      <c r="J736" t="s">
        <v>995</v>
      </c>
      <c r="K736" t="s">
        <v>996</v>
      </c>
      <c r="L736">
        <v>1368</v>
      </c>
      <c r="N736">
        <v>1011</v>
      </c>
      <c r="O736" t="s">
        <v>978</v>
      </c>
      <c r="P736" t="s">
        <v>978</v>
      </c>
      <c r="Q736">
        <v>1</v>
      </c>
      <c r="W736">
        <v>0</v>
      </c>
      <c r="X736">
        <v>-1564010176</v>
      </c>
      <c r="Y736">
        <f t="shared" si="335"/>
        <v>0.45</v>
      </c>
      <c r="AA736">
        <v>0</v>
      </c>
      <c r="AB736">
        <v>61.57</v>
      </c>
      <c r="AC736">
        <v>0</v>
      </c>
      <c r="AD736">
        <v>0</v>
      </c>
      <c r="AE736">
        <v>0</v>
      </c>
      <c r="AF736">
        <v>6.62</v>
      </c>
      <c r="AG736">
        <v>0</v>
      </c>
      <c r="AH736">
        <v>0</v>
      </c>
      <c r="AI736">
        <v>1</v>
      </c>
      <c r="AJ736">
        <v>9.3000000000000007</v>
      </c>
      <c r="AK736">
        <v>19.8</v>
      </c>
      <c r="AL736">
        <v>1</v>
      </c>
      <c r="AM736">
        <v>5</v>
      </c>
      <c r="AN736">
        <v>0</v>
      </c>
      <c r="AO736">
        <v>1</v>
      </c>
      <c r="AP736">
        <v>0</v>
      </c>
      <c r="AQ736">
        <v>0</v>
      </c>
      <c r="AR736">
        <v>0</v>
      </c>
      <c r="AS736" t="s">
        <v>3</v>
      </c>
      <c r="AT736">
        <v>0.45</v>
      </c>
      <c r="AU736" t="s">
        <v>3</v>
      </c>
      <c r="AV736">
        <v>0</v>
      </c>
      <c r="AW736">
        <v>2</v>
      </c>
      <c r="AX736">
        <v>69735077</v>
      </c>
      <c r="AY736">
        <v>1</v>
      </c>
      <c r="AZ736">
        <v>0</v>
      </c>
      <c r="BA736">
        <v>748</v>
      </c>
      <c r="BB736">
        <v>0</v>
      </c>
      <c r="BC736">
        <v>0</v>
      </c>
      <c r="BD736">
        <v>0</v>
      </c>
      <c r="BE736">
        <v>0</v>
      </c>
      <c r="BF736">
        <v>0</v>
      </c>
      <c r="BG736">
        <v>0</v>
      </c>
      <c r="BH736">
        <v>0</v>
      </c>
      <c r="BI736">
        <v>0</v>
      </c>
      <c r="BJ736">
        <v>0</v>
      </c>
      <c r="BK736">
        <v>0</v>
      </c>
      <c r="BL736">
        <v>0</v>
      </c>
      <c r="BM736">
        <v>0</v>
      </c>
      <c r="BN736">
        <v>0</v>
      </c>
      <c r="BO736">
        <v>0</v>
      </c>
      <c r="BP736">
        <v>0</v>
      </c>
      <c r="BQ736">
        <v>0</v>
      </c>
      <c r="BR736">
        <v>0</v>
      </c>
      <c r="BS736">
        <v>0</v>
      </c>
      <c r="BT736">
        <v>0</v>
      </c>
      <c r="BU736">
        <v>0</v>
      </c>
      <c r="BV736">
        <v>0</v>
      </c>
      <c r="BW736">
        <v>0</v>
      </c>
      <c r="CV736">
        <v>0</v>
      </c>
      <c r="CW736">
        <f>ROUND(Y736*Source!I830*DO736,9)</f>
        <v>0</v>
      </c>
      <c r="CX736">
        <f>ROUND(Y736*Source!I830,9)</f>
        <v>0.47249999999999998</v>
      </c>
      <c r="CY736">
        <f>AB736</f>
        <v>61.57</v>
      </c>
      <c r="CZ736">
        <f>AF736</f>
        <v>6.62</v>
      </c>
      <c r="DA736">
        <f>AJ736</f>
        <v>9.3000000000000007</v>
      </c>
      <c r="DB736">
        <f t="shared" si="336"/>
        <v>2.98</v>
      </c>
      <c r="DC736">
        <f t="shared" si="337"/>
        <v>0</v>
      </c>
      <c r="DD736" t="s">
        <v>3</v>
      </c>
      <c r="DE736" t="s">
        <v>3</v>
      </c>
      <c r="DF736">
        <f t="shared" si="340"/>
        <v>0</v>
      </c>
      <c r="DG736">
        <f>ROUND(ROUND(AF736*AJ736,0)*CX736,0)</f>
        <v>29</v>
      </c>
      <c r="DH736">
        <f>ROUND(ROUND(AG736*AK736,0)*CX736,0)</f>
        <v>0</v>
      </c>
      <c r="DI736">
        <f t="shared" ref="DI736:DI741" si="341">ROUND(ROUND(AH736,0)*CX736,0)</f>
        <v>0</v>
      </c>
      <c r="DJ736">
        <f>DG736</f>
        <v>29</v>
      </c>
      <c r="DK736">
        <v>0</v>
      </c>
      <c r="DL736" t="s">
        <v>3</v>
      </c>
      <c r="DM736">
        <v>0</v>
      </c>
      <c r="DN736" t="s">
        <v>3</v>
      </c>
      <c r="DO736">
        <v>0</v>
      </c>
    </row>
    <row r="737" spans="1:119" x14ac:dyDescent="0.2">
      <c r="A737">
        <f>ROW(Source!A830)</f>
        <v>830</v>
      </c>
      <c r="B737">
        <v>69726884</v>
      </c>
      <c r="C737">
        <v>69735071</v>
      </c>
      <c r="D737">
        <v>27441327</v>
      </c>
      <c r="E737">
        <v>1</v>
      </c>
      <c r="F737">
        <v>1</v>
      </c>
      <c r="G737">
        <v>1</v>
      </c>
      <c r="H737">
        <v>2</v>
      </c>
      <c r="I737" t="s">
        <v>975</v>
      </c>
      <c r="J737" t="s">
        <v>976</v>
      </c>
      <c r="K737" t="s">
        <v>977</v>
      </c>
      <c r="L737">
        <v>1368</v>
      </c>
      <c r="N737">
        <v>1011</v>
      </c>
      <c r="O737" t="s">
        <v>978</v>
      </c>
      <c r="P737" t="s">
        <v>978</v>
      </c>
      <c r="Q737">
        <v>1</v>
      </c>
      <c r="W737">
        <v>0</v>
      </c>
      <c r="X737">
        <v>-1583389094</v>
      </c>
      <c r="Y737">
        <f t="shared" si="335"/>
        <v>0.31</v>
      </c>
      <c r="AA737">
        <v>0</v>
      </c>
      <c r="AB737">
        <v>868.34</v>
      </c>
      <c r="AC737">
        <v>231.46</v>
      </c>
      <c r="AD737">
        <v>0</v>
      </c>
      <c r="AE737">
        <v>0</v>
      </c>
      <c r="AF737">
        <v>93.37</v>
      </c>
      <c r="AG737">
        <v>11.69</v>
      </c>
      <c r="AH737">
        <v>0</v>
      </c>
      <c r="AI737">
        <v>1</v>
      </c>
      <c r="AJ737">
        <v>9.3000000000000007</v>
      </c>
      <c r="AK737">
        <v>19.8</v>
      </c>
      <c r="AL737">
        <v>1</v>
      </c>
      <c r="AM737">
        <v>5</v>
      </c>
      <c r="AN737">
        <v>0</v>
      </c>
      <c r="AO737">
        <v>1</v>
      </c>
      <c r="AP737">
        <v>0</v>
      </c>
      <c r="AQ737">
        <v>0</v>
      </c>
      <c r="AR737">
        <v>0</v>
      </c>
      <c r="AS737" t="s">
        <v>3</v>
      </c>
      <c r="AT737">
        <v>0.31</v>
      </c>
      <c r="AU737" t="s">
        <v>3</v>
      </c>
      <c r="AV737">
        <v>0</v>
      </c>
      <c r="AW737">
        <v>2</v>
      </c>
      <c r="AX737">
        <v>69735078</v>
      </c>
      <c r="AY737">
        <v>1</v>
      </c>
      <c r="AZ737">
        <v>0</v>
      </c>
      <c r="BA737">
        <v>749</v>
      </c>
      <c r="BB737">
        <v>0</v>
      </c>
      <c r="BC737">
        <v>0</v>
      </c>
      <c r="BD737">
        <v>0</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v>0</v>
      </c>
      <c r="CV737">
        <v>0</v>
      </c>
      <c r="CW737">
        <f>ROUND(Y737*Source!I830*DO737,9)</f>
        <v>0</v>
      </c>
      <c r="CX737">
        <f>ROUND(Y737*Source!I830,9)</f>
        <v>0.32550000000000001</v>
      </c>
      <c r="CY737">
        <f>AB737</f>
        <v>868.34</v>
      </c>
      <c r="CZ737">
        <f>AF737</f>
        <v>93.37</v>
      </c>
      <c r="DA737">
        <f>AJ737</f>
        <v>9.3000000000000007</v>
      </c>
      <c r="DB737">
        <f t="shared" si="336"/>
        <v>28.94</v>
      </c>
      <c r="DC737">
        <f t="shared" si="337"/>
        <v>3.62</v>
      </c>
      <c r="DD737" t="s">
        <v>3</v>
      </c>
      <c r="DE737" t="s">
        <v>3</v>
      </c>
      <c r="DF737">
        <f t="shared" si="340"/>
        <v>0</v>
      </c>
      <c r="DG737">
        <f>ROUND(ROUND(AF737*AJ737,0)*CX737,0)</f>
        <v>283</v>
      </c>
      <c r="DH737">
        <f>ROUND(ROUND(AG737*AK737,0)*CX737,0)</f>
        <v>75</v>
      </c>
      <c r="DI737">
        <f t="shared" si="341"/>
        <v>0</v>
      </c>
      <c r="DJ737">
        <f>DG737</f>
        <v>283</v>
      </c>
      <c r="DK737">
        <v>0</v>
      </c>
      <c r="DL737" t="s">
        <v>3</v>
      </c>
      <c r="DM737">
        <v>0</v>
      </c>
      <c r="DN737" t="s">
        <v>3</v>
      </c>
      <c r="DO737">
        <v>0</v>
      </c>
    </row>
    <row r="738" spans="1:119" x14ac:dyDescent="0.2">
      <c r="A738">
        <f>ROW(Source!A830)</f>
        <v>830</v>
      </c>
      <c r="B738">
        <v>69726884</v>
      </c>
      <c r="C738">
        <v>69735071</v>
      </c>
      <c r="D738">
        <v>27382915</v>
      </c>
      <c r="E738">
        <v>1</v>
      </c>
      <c r="F738">
        <v>1</v>
      </c>
      <c r="G738">
        <v>1</v>
      </c>
      <c r="H738">
        <v>3</v>
      </c>
      <c r="I738" t="s">
        <v>153</v>
      </c>
      <c r="J738" t="s">
        <v>155</v>
      </c>
      <c r="K738" t="s">
        <v>154</v>
      </c>
      <c r="L738">
        <v>1339</v>
      </c>
      <c r="N738">
        <v>1007</v>
      </c>
      <c r="O738" t="s">
        <v>40</v>
      </c>
      <c r="P738" t="s">
        <v>40</v>
      </c>
      <c r="Q738">
        <v>1</v>
      </c>
      <c r="W738">
        <v>0</v>
      </c>
      <c r="X738">
        <v>958144803</v>
      </c>
      <c r="Y738">
        <f t="shared" si="335"/>
        <v>1.02</v>
      </c>
      <c r="AA738">
        <v>8150</v>
      </c>
      <c r="AB738">
        <v>0</v>
      </c>
      <c r="AC738">
        <v>0</v>
      </c>
      <c r="AD738">
        <v>0</v>
      </c>
      <c r="AE738">
        <v>1127.0899999999999</v>
      </c>
      <c r="AF738">
        <v>0</v>
      </c>
      <c r="AG738">
        <v>0</v>
      </c>
      <c r="AH738">
        <v>0</v>
      </c>
      <c r="AI738">
        <v>7.56</v>
      </c>
      <c r="AJ738">
        <v>1</v>
      </c>
      <c r="AK738">
        <v>1</v>
      </c>
      <c r="AL738">
        <v>1</v>
      </c>
      <c r="AM738">
        <v>0</v>
      </c>
      <c r="AN738">
        <v>0</v>
      </c>
      <c r="AO738">
        <v>0</v>
      </c>
      <c r="AP738">
        <v>1</v>
      </c>
      <c r="AQ738">
        <v>0</v>
      </c>
      <c r="AR738">
        <v>0</v>
      </c>
      <c r="AS738" t="s">
        <v>3</v>
      </c>
      <c r="AT738">
        <v>1.02</v>
      </c>
      <c r="AU738" t="s">
        <v>3</v>
      </c>
      <c r="AV738">
        <v>0</v>
      </c>
      <c r="AW738">
        <v>1</v>
      </c>
      <c r="AX738">
        <v>-1</v>
      </c>
      <c r="AY738">
        <v>0</v>
      </c>
      <c r="AZ738">
        <v>0</v>
      </c>
      <c r="BA738" t="s">
        <v>3</v>
      </c>
      <c r="BB738">
        <v>0</v>
      </c>
      <c r="BC738">
        <v>0</v>
      </c>
      <c r="BD738">
        <v>0</v>
      </c>
      <c r="BE738">
        <v>0</v>
      </c>
      <c r="BF738">
        <v>0</v>
      </c>
      <c r="BG738">
        <v>0</v>
      </c>
      <c r="BH738">
        <v>0</v>
      </c>
      <c r="BI738">
        <v>0</v>
      </c>
      <c r="BJ738">
        <v>0</v>
      </c>
      <c r="BK738">
        <v>0</v>
      </c>
      <c r="BL738">
        <v>0</v>
      </c>
      <c r="BM738">
        <v>0</v>
      </c>
      <c r="BN738">
        <v>0</v>
      </c>
      <c r="BO738">
        <v>0</v>
      </c>
      <c r="BP738">
        <v>0</v>
      </c>
      <c r="BQ738">
        <v>0</v>
      </c>
      <c r="BR738">
        <v>0</v>
      </c>
      <c r="BS738">
        <v>0</v>
      </c>
      <c r="BT738">
        <v>0</v>
      </c>
      <c r="BU738">
        <v>0</v>
      </c>
      <c r="BV738">
        <v>0</v>
      </c>
      <c r="BW738">
        <v>0</v>
      </c>
      <c r="CV738">
        <v>0</v>
      </c>
      <c r="CW738">
        <v>0</v>
      </c>
      <c r="CX738">
        <f>ROUND(Y738*Source!I830,9)</f>
        <v>1.071</v>
      </c>
      <c r="CY738">
        <f>AA738</f>
        <v>8150</v>
      </c>
      <c r="CZ738">
        <f>AE738</f>
        <v>1127.0899999999999</v>
      </c>
      <c r="DA738">
        <f>AI738</f>
        <v>7.56</v>
      </c>
      <c r="DB738">
        <f t="shared" si="336"/>
        <v>1149.6300000000001</v>
      </c>
      <c r="DC738">
        <f t="shared" si="337"/>
        <v>0</v>
      </c>
      <c r="DD738" t="s">
        <v>3</v>
      </c>
      <c r="DE738" t="s">
        <v>3</v>
      </c>
      <c r="DF738">
        <f>ROUND(ROUND(AE738*AI738,0)*CX738,0)</f>
        <v>9126</v>
      </c>
      <c r="DG738">
        <f>ROUND(ROUND(AF738,0)*CX738,0)</f>
        <v>0</v>
      </c>
      <c r="DH738">
        <f>ROUND(ROUND(AG738,0)*CX738,0)</f>
        <v>0</v>
      </c>
      <c r="DI738">
        <f t="shared" si="341"/>
        <v>0</v>
      </c>
      <c r="DJ738">
        <f>DF738</f>
        <v>9126</v>
      </c>
      <c r="DK738">
        <v>0</v>
      </c>
      <c r="DL738" t="s">
        <v>3</v>
      </c>
      <c r="DM738">
        <v>0</v>
      </c>
      <c r="DN738" t="s">
        <v>3</v>
      </c>
      <c r="DO738">
        <v>0</v>
      </c>
    </row>
    <row r="739" spans="1:119" x14ac:dyDescent="0.2">
      <c r="A739">
        <f>ROW(Source!A833)</f>
        <v>833</v>
      </c>
      <c r="B739">
        <v>69726971</v>
      </c>
      <c r="C739">
        <v>69735081</v>
      </c>
      <c r="D739">
        <v>27493458</v>
      </c>
      <c r="E739">
        <v>1</v>
      </c>
      <c r="F739">
        <v>1</v>
      </c>
      <c r="G739">
        <v>1</v>
      </c>
      <c r="H739">
        <v>1</v>
      </c>
      <c r="I739" t="s">
        <v>997</v>
      </c>
      <c r="J739" t="s">
        <v>3</v>
      </c>
      <c r="K739" t="s">
        <v>998</v>
      </c>
      <c r="L739">
        <v>1369</v>
      </c>
      <c r="N739">
        <v>1013</v>
      </c>
      <c r="O739" t="s">
        <v>974</v>
      </c>
      <c r="P739" t="s">
        <v>974</v>
      </c>
      <c r="Q739">
        <v>1</v>
      </c>
      <c r="W739">
        <v>0</v>
      </c>
      <c r="X739">
        <v>-115882720</v>
      </c>
      <c r="Y739">
        <f t="shared" si="335"/>
        <v>3.45</v>
      </c>
      <c r="AA739">
        <v>0</v>
      </c>
      <c r="AB739">
        <v>0</v>
      </c>
      <c r="AC739">
        <v>0</v>
      </c>
      <c r="AD739">
        <v>8.6</v>
      </c>
      <c r="AE739">
        <v>0</v>
      </c>
      <c r="AF739">
        <v>0</v>
      </c>
      <c r="AG739">
        <v>0</v>
      </c>
      <c r="AH739">
        <v>8.6</v>
      </c>
      <c r="AI739">
        <v>1</v>
      </c>
      <c r="AJ739">
        <v>1</v>
      </c>
      <c r="AK739">
        <v>1</v>
      </c>
      <c r="AL739">
        <v>1</v>
      </c>
      <c r="AM739">
        <v>0</v>
      </c>
      <c r="AN739">
        <v>0</v>
      </c>
      <c r="AO739">
        <v>1</v>
      </c>
      <c r="AP739">
        <v>0</v>
      </c>
      <c r="AQ739">
        <v>0</v>
      </c>
      <c r="AR739">
        <v>0</v>
      </c>
      <c r="AS739" t="s">
        <v>3</v>
      </c>
      <c r="AT739">
        <v>3.45</v>
      </c>
      <c r="AU739" t="s">
        <v>3</v>
      </c>
      <c r="AV739">
        <v>1</v>
      </c>
      <c r="AW739">
        <v>2</v>
      </c>
      <c r="AX739">
        <v>69735085</v>
      </c>
      <c r="AY739">
        <v>1</v>
      </c>
      <c r="AZ739">
        <v>0</v>
      </c>
      <c r="BA739">
        <v>751</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v>0</v>
      </c>
      <c r="CU739">
        <f>ROUND(AT739*Source!I833*AH739*AL739,0)</f>
        <v>5</v>
      </c>
      <c r="CV739">
        <f>ROUND(Y739*Source!I833,9)</f>
        <v>0.621</v>
      </c>
      <c r="CW739">
        <v>0</v>
      </c>
      <c r="CX739">
        <f>ROUND(Y739*Source!I833,9)</f>
        <v>0.621</v>
      </c>
      <c r="CY739">
        <f>AD739</f>
        <v>8.6</v>
      </c>
      <c r="CZ739">
        <f>AH739</f>
        <v>8.6</v>
      </c>
      <c r="DA739">
        <f>AL739</f>
        <v>1</v>
      </c>
      <c r="DB739">
        <f t="shared" si="336"/>
        <v>29.67</v>
      </c>
      <c r="DC739">
        <f t="shared" si="337"/>
        <v>0</v>
      </c>
      <c r="DD739" t="s">
        <v>3</v>
      </c>
      <c r="DE739" t="s">
        <v>3</v>
      </c>
      <c r="DF739">
        <f>ROUND(ROUND(AE739,0)*CX739,0)</f>
        <v>0</v>
      </c>
      <c r="DG739">
        <f>ROUND(ROUND(AF739,0)*CX739,0)</f>
        <v>0</v>
      </c>
      <c r="DH739">
        <f>ROUND(ROUND(AG739,0)*CX739,0)</f>
        <v>0</v>
      </c>
      <c r="DI739">
        <f t="shared" si="341"/>
        <v>6</v>
      </c>
      <c r="DJ739">
        <f>DI739</f>
        <v>6</v>
      </c>
      <c r="DK739">
        <v>0</v>
      </c>
      <c r="DL739" t="s">
        <v>3</v>
      </c>
      <c r="DM739">
        <v>0</v>
      </c>
      <c r="DN739" t="s">
        <v>3</v>
      </c>
      <c r="DO739">
        <v>0</v>
      </c>
    </row>
    <row r="740" spans="1:119" x14ac:dyDescent="0.2">
      <c r="A740">
        <f>ROW(Source!A833)</f>
        <v>833</v>
      </c>
      <c r="B740">
        <v>69726971</v>
      </c>
      <c r="C740">
        <v>69735081</v>
      </c>
      <c r="D740">
        <v>27441327</v>
      </c>
      <c r="E740">
        <v>1</v>
      </c>
      <c r="F740">
        <v>1</v>
      </c>
      <c r="G740">
        <v>1</v>
      </c>
      <c r="H740">
        <v>2</v>
      </c>
      <c r="I740" t="s">
        <v>975</v>
      </c>
      <c r="J740" t="s">
        <v>976</v>
      </c>
      <c r="K740" t="s">
        <v>977</v>
      </c>
      <c r="L740">
        <v>1368</v>
      </c>
      <c r="N740">
        <v>1011</v>
      </c>
      <c r="O740" t="s">
        <v>978</v>
      </c>
      <c r="P740" t="s">
        <v>978</v>
      </c>
      <c r="Q740">
        <v>1</v>
      </c>
      <c r="W740">
        <v>0</v>
      </c>
      <c r="X740">
        <v>-1583389094</v>
      </c>
      <c r="Y740">
        <f t="shared" si="335"/>
        <v>0.02</v>
      </c>
      <c r="AA740">
        <v>0</v>
      </c>
      <c r="AB740">
        <v>93.37</v>
      </c>
      <c r="AC740">
        <v>11.69</v>
      </c>
      <c r="AD740">
        <v>0</v>
      </c>
      <c r="AE740">
        <v>0</v>
      </c>
      <c r="AF740">
        <v>93.37</v>
      </c>
      <c r="AG740">
        <v>11.69</v>
      </c>
      <c r="AH740">
        <v>0</v>
      </c>
      <c r="AI740">
        <v>1</v>
      </c>
      <c r="AJ740">
        <v>1</v>
      </c>
      <c r="AK740">
        <v>1</v>
      </c>
      <c r="AL740">
        <v>1</v>
      </c>
      <c r="AM740">
        <v>0</v>
      </c>
      <c r="AN740">
        <v>0</v>
      </c>
      <c r="AO740">
        <v>1</v>
      </c>
      <c r="AP740">
        <v>0</v>
      </c>
      <c r="AQ740">
        <v>0</v>
      </c>
      <c r="AR740">
        <v>0</v>
      </c>
      <c r="AS740" t="s">
        <v>3</v>
      </c>
      <c r="AT740">
        <v>0.02</v>
      </c>
      <c r="AU740" t="s">
        <v>3</v>
      </c>
      <c r="AV740">
        <v>0</v>
      </c>
      <c r="AW740">
        <v>2</v>
      </c>
      <c r="AX740">
        <v>69735086</v>
      </c>
      <c r="AY740">
        <v>1</v>
      </c>
      <c r="AZ740">
        <v>0</v>
      </c>
      <c r="BA740">
        <v>752</v>
      </c>
      <c r="BB740">
        <v>0</v>
      </c>
      <c r="BC740">
        <v>0</v>
      </c>
      <c r="BD740">
        <v>0</v>
      </c>
      <c r="BE740">
        <v>0</v>
      </c>
      <c r="BF740">
        <v>0</v>
      </c>
      <c r="BG740">
        <v>0</v>
      </c>
      <c r="BH740">
        <v>0</v>
      </c>
      <c r="BI740">
        <v>0</v>
      </c>
      <c r="BJ740">
        <v>0</v>
      </c>
      <c r="BK740">
        <v>0</v>
      </c>
      <c r="BL740">
        <v>0</v>
      </c>
      <c r="BM740">
        <v>0</v>
      </c>
      <c r="BN740">
        <v>0</v>
      </c>
      <c r="BO740">
        <v>0</v>
      </c>
      <c r="BP740">
        <v>0</v>
      </c>
      <c r="BQ740">
        <v>0</v>
      </c>
      <c r="BR740">
        <v>0</v>
      </c>
      <c r="BS740">
        <v>0</v>
      </c>
      <c r="BT740">
        <v>0</v>
      </c>
      <c r="BU740">
        <v>0</v>
      </c>
      <c r="BV740">
        <v>0</v>
      </c>
      <c r="BW740">
        <v>0</v>
      </c>
      <c r="CV740">
        <v>0</v>
      </c>
      <c r="CW740">
        <f>ROUND(Y740*Source!I833*DO740,9)</f>
        <v>0</v>
      </c>
      <c r="CX740">
        <f>ROUND(Y740*Source!I833,9)</f>
        <v>3.5999999999999999E-3</v>
      </c>
      <c r="CY740">
        <f>AB740</f>
        <v>93.37</v>
      </c>
      <c r="CZ740">
        <f>AF740</f>
        <v>93.37</v>
      </c>
      <c r="DA740">
        <f>AJ740</f>
        <v>1</v>
      </c>
      <c r="DB740">
        <f t="shared" si="336"/>
        <v>1.87</v>
      </c>
      <c r="DC740">
        <f t="shared" si="337"/>
        <v>0.23</v>
      </c>
      <c r="DD740" t="s">
        <v>3</v>
      </c>
      <c r="DE740" t="s">
        <v>3</v>
      </c>
      <c r="DF740">
        <f>ROUND(ROUND(AE740,0)*CX740,0)</f>
        <v>0</v>
      </c>
      <c r="DG740">
        <f>ROUND(ROUND(AF740,0)*CX740,0)</f>
        <v>0</v>
      </c>
      <c r="DH740">
        <f>ROUND(ROUND(AG740,0)*CX740,0)</f>
        <v>0</v>
      </c>
      <c r="DI740">
        <f t="shared" si="341"/>
        <v>0</v>
      </c>
      <c r="DJ740">
        <f>DG740</f>
        <v>0</v>
      </c>
      <c r="DK740">
        <v>0</v>
      </c>
      <c r="DL740" t="s">
        <v>3</v>
      </c>
      <c r="DM740">
        <v>0</v>
      </c>
      <c r="DN740" t="s">
        <v>3</v>
      </c>
      <c r="DO740">
        <v>0</v>
      </c>
    </row>
    <row r="741" spans="1:119" x14ac:dyDescent="0.2">
      <c r="A741">
        <f>ROW(Source!A833)</f>
        <v>833</v>
      </c>
      <c r="B741">
        <v>69726971</v>
      </c>
      <c r="C741">
        <v>69735081</v>
      </c>
      <c r="D741">
        <v>27386998</v>
      </c>
      <c r="E741">
        <v>1</v>
      </c>
      <c r="F741">
        <v>1</v>
      </c>
      <c r="G741">
        <v>1</v>
      </c>
      <c r="H741">
        <v>3</v>
      </c>
      <c r="I741" t="s">
        <v>163</v>
      </c>
      <c r="J741" t="s">
        <v>165</v>
      </c>
      <c r="K741" t="s">
        <v>164</v>
      </c>
      <c r="L741">
        <v>1327</v>
      </c>
      <c r="N741">
        <v>1005</v>
      </c>
      <c r="O741" t="s">
        <v>56</v>
      </c>
      <c r="P741" t="s">
        <v>56</v>
      </c>
      <c r="Q741">
        <v>1</v>
      </c>
      <c r="W741">
        <v>0</v>
      </c>
      <c r="X741">
        <v>-810689284</v>
      </c>
      <c r="Y741">
        <f t="shared" si="335"/>
        <v>115</v>
      </c>
      <c r="AA741">
        <v>12.26</v>
      </c>
      <c r="AB741">
        <v>0</v>
      </c>
      <c r="AC741">
        <v>0</v>
      </c>
      <c r="AD741">
        <v>0</v>
      </c>
      <c r="AE741">
        <v>12.26</v>
      </c>
      <c r="AF741">
        <v>0</v>
      </c>
      <c r="AG741">
        <v>0</v>
      </c>
      <c r="AH741">
        <v>0</v>
      </c>
      <c r="AI741">
        <v>1</v>
      </c>
      <c r="AJ741">
        <v>1</v>
      </c>
      <c r="AK741">
        <v>1</v>
      </c>
      <c r="AL741">
        <v>1</v>
      </c>
      <c r="AM741">
        <v>0</v>
      </c>
      <c r="AN741">
        <v>0</v>
      </c>
      <c r="AO741">
        <v>0</v>
      </c>
      <c r="AP741">
        <v>1</v>
      </c>
      <c r="AQ741">
        <v>0</v>
      </c>
      <c r="AR741">
        <v>0</v>
      </c>
      <c r="AS741" t="s">
        <v>3</v>
      </c>
      <c r="AT741">
        <v>115</v>
      </c>
      <c r="AU741" t="s">
        <v>3</v>
      </c>
      <c r="AV741">
        <v>0</v>
      </c>
      <c r="AW741">
        <v>2</v>
      </c>
      <c r="AX741">
        <v>69735087</v>
      </c>
      <c r="AY741">
        <v>1</v>
      </c>
      <c r="AZ741">
        <v>6144</v>
      </c>
      <c r="BA741">
        <v>753</v>
      </c>
      <c r="BB741">
        <v>3</v>
      </c>
      <c r="BC741">
        <v>0</v>
      </c>
      <c r="BD741">
        <v>0</v>
      </c>
      <c r="BE741">
        <v>0</v>
      </c>
      <c r="BF741">
        <v>0</v>
      </c>
      <c r="BG741">
        <v>0</v>
      </c>
      <c r="BH741">
        <v>0</v>
      </c>
      <c r="BI741">
        <v>0</v>
      </c>
      <c r="BJ741">
        <v>0</v>
      </c>
      <c r="BK741">
        <v>0</v>
      </c>
      <c r="BL741">
        <v>0</v>
      </c>
      <c r="BM741">
        <v>0</v>
      </c>
      <c r="BN741">
        <v>0</v>
      </c>
      <c r="BO741">
        <v>0</v>
      </c>
      <c r="BP741">
        <v>0</v>
      </c>
      <c r="BQ741">
        <v>0</v>
      </c>
      <c r="BR741">
        <v>0</v>
      </c>
      <c r="BS741">
        <v>0</v>
      </c>
      <c r="BT741">
        <v>0</v>
      </c>
      <c r="BU741">
        <v>0</v>
      </c>
      <c r="BV741">
        <v>0</v>
      </c>
      <c r="BW741">
        <v>0</v>
      </c>
      <c r="CV741">
        <v>0</v>
      </c>
      <c r="CW741">
        <v>0</v>
      </c>
      <c r="CX741">
        <f>ROUND(Y741*Source!I833,9)</f>
        <v>20.7</v>
      </c>
      <c r="CY741">
        <f>AA741</f>
        <v>12.26</v>
      </c>
      <c r="CZ741">
        <f>AE741</f>
        <v>12.26</v>
      </c>
      <c r="DA741">
        <f>AI741</f>
        <v>1</v>
      </c>
      <c r="DB741">
        <f t="shared" si="336"/>
        <v>1409.9</v>
      </c>
      <c r="DC741">
        <f t="shared" si="337"/>
        <v>0</v>
      </c>
      <c r="DD741" t="s">
        <v>3</v>
      </c>
      <c r="DE741" t="s">
        <v>3</v>
      </c>
      <c r="DF741">
        <f>ROUND(ROUND(AE741,0)*CX741,0)</f>
        <v>248</v>
      </c>
      <c r="DG741">
        <f>ROUND(ROUND(AF741,0)*CX741,0)</f>
        <v>0</v>
      </c>
      <c r="DH741">
        <f>ROUND(ROUND(AG741,0)*CX741,0)</f>
        <v>0</v>
      </c>
      <c r="DI741">
        <f t="shared" si="341"/>
        <v>0</v>
      </c>
      <c r="DJ741">
        <f>DF741</f>
        <v>248</v>
      </c>
      <c r="DK741">
        <v>0</v>
      </c>
      <c r="DL741" t="s">
        <v>3</v>
      </c>
      <c r="DM741">
        <v>0</v>
      </c>
      <c r="DN741" t="s">
        <v>3</v>
      </c>
      <c r="DO741">
        <v>0</v>
      </c>
    </row>
    <row r="742" spans="1:119" x14ac:dyDescent="0.2">
      <c r="A742">
        <f>ROW(Source!A834)</f>
        <v>834</v>
      </c>
      <c r="B742">
        <v>69726884</v>
      </c>
      <c r="C742">
        <v>69735081</v>
      </c>
      <c r="D742">
        <v>27493458</v>
      </c>
      <c r="E742">
        <v>1</v>
      </c>
      <c r="F742">
        <v>1</v>
      </c>
      <c r="G742">
        <v>1</v>
      </c>
      <c r="H742">
        <v>1</v>
      </c>
      <c r="I742" t="s">
        <v>997</v>
      </c>
      <c r="J742" t="s">
        <v>3</v>
      </c>
      <c r="K742" t="s">
        <v>998</v>
      </c>
      <c r="L742">
        <v>1369</v>
      </c>
      <c r="N742">
        <v>1013</v>
      </c>
      <c r="O742" t="s">
        <v>974</v>
      </c>
      <c r="P742" t="s">
        <v>974</v>
      </c>
      <c r="Q742">
        <v>1</v>
      </c>
      <c r="W742">
        <v>0</v>
      </c>
      <c r="X742">
        <v>-115882720</v>
      </c>
      <c r="Y742">
        <f t="shared" si="335"/>
        <v>3.45</v>
      </c>
      <c r="AA742">
        <v>0</v>
      </c>
      <c r="AB742">
        <v>0</v>
      </c>
      <c r="AC742">
        <v>0</v>
      </c>
      <c r="AD742">
        <v>218.1</v>
      </c>
      <c r="AE742">
        <v>0</v>
      </c>
      <c r="AF742">
        <v>0</v>
      </c>
      <c r="AG742">
        <v>0</v>
      </c>
      <c r="AH742">
        <v>8.6</v>
      </c>
      <c r="AI742">
        <v>1</v>
      </c>
      <c r="AJ742">
        <v>1</v>
      </c>
      <c r="AK742">
        <v>1</v>
      </c>
      <c r="AL742">
        <v>25.36</v>
      </c>
      <c r="AM742">
        <v>5</v>
      </c>
      <c r="AN742">
        <v>0</v>
      </c>
      <c r="AO742">
        <v>1</v>
      </c>
      <c r="AP742">
        <v>0</v>
      </c>
      <c r="AQ742">
        <v>0</v>
      </c>
      <c r="AR742">
        <v>0</v>
      </c>
      <c r="AS742" t="s">
        <v>3</v>
      </c>
      <c r="AT742">
        <v>3.45</v>
      </c>
      <c r="AU742" t="s">
        <v>3</v>
      </c>
      <c r="AV742">
        <v>1</v>
      </c>
      <c r="AW742">
        <v>2</v>
      </c>
      <c r="AX742">
        <v>69735085</v>
      </c>
      <c r="AY742">
        <v>1</v>
      </c>
      <c r="AZ742">
        <v>0</v>
      </c>
      <c r="BA742">
        <v>754</v>
      </c>
      <c r="BB742">
        <v>0</v>
      </c>
      <c r="BC742">
        <v>0</v>
      </c>
      <c r="BD742">
        <v>0</v>
      </c>
      <c r="BE742">
        <v>0</v>
      </c>
      <c r="BF742">
        <v>0</v>
      </c>
      <c r="BG742">
        <v>0</v>
      </c>
      <c r="BH742">
        <v>0</v>
      </c>
      <c r="BI742">
        <v>0</v>
      </c>
      <c r="BJ742">
        <v>0</v>
      </c>
      <c r="BK742">
        <v>0</v>
      </c>
      <c r="BL742">
        <v>0</v>
      </c>
      <c r="BM742">
        <v>0</v>
      </c>
      <c r="BN742">
        <v>0</v>
      </c>
      <c r="BO742">
        <v>0</v>
      </c>
      <c r="BP742">
        <v>0</v>
      </c>
      <c r="BQ742">
        <v>0</v>
      </c>
      <c r="BR742">
        <v>0</v>
      </c>
      <c r="BS742">
        <v>0</v>
      </c>
      <c r="BT742">
        <v>0</v>
      </c>
      <c r="BU742">
        <v>0</v>
      </c>
      <c r="BV742">
        <v>0</v>
      </c>
      <c r="BW742">
        <v>0</v>
      </c>
      <c r="CU742">
        <f>ROUND(AT742*Source!I834*AH742*AL742,0)</f>
        <v>135</v>
      </c>
      <c r="CV742">
        <f>ROUND(Y742*Source!I834,9)</f>
        <v>0.621</v>
      </c>
      <c r="CW742">
        <v>0</v>
      </c>
      <c r="CX742">
        <f>ROUND(Y742*Source!I834,9)</f>
        <v>0.621</v>
      </c>
      <c r="CY742">
        <f>AD742</f>
        <v>218.1</v>
      </c>
      <c r="CZ742">
        <f>AH742</f>
        <v>8.6</v>
      </c>
      <c r="DA742">
        <f>AL742</f>
        <v>25.36</v>
      </c>
      <c r="DB742">
        <f t="shared" si="336"/>
        <v>29.67</v>
      </c>
      <c r="DC742">
        <f t="shared" si="337"/>
        <v>0</v>
      </c>
      <c r="DD742" t="s">
        <v>3</v>
      </c>
      <c r="DE742" t="s">
        <v>3</v>
      </c>
      <c r="DF742">
        <f>ROUND(ROUND(AE742,0)*CX742,0)</f>
        <v>0</v>
      </c>
      <c r="DG742">
        <f>ROUND(ROUND(AF742,0)*CX742,0)</f>
        <v>0</v>
      </c>
      <c r="DH742">
        <f>ROUND(ROUND(AG742,0)*CX742,0)</f>
        <v>0</v>
      </c>
      <c r="DI742">
        <f>ROUND(ROUND(AH742*AL742,0)*CX742,0)</f>
        <v>135</v>
      </c>
      <c r="DJ742">
        <f>DI742</f>
        <v>135</v>
      </c>
      <c r="DK742">
        <v>0</v>
      </c>
      <c r="DL742" t="s">
        <v>3</v>
      </c>
      <c r="DM742">
        <v>0</v>
      </c>
      <c r="DN742" t="s">
        <v>3</v>
      </c>
      <c r="DO742">
        <v>0</v>
      </c>
    </row>
    <row r="743" spans="1:119" x14ac:dyDescent="0.2">
      <c r="A743">
        <f>ROW(Source!A834)</f>
        <v>834</v>
      </c>
      <c r="B743">
        <v>69726884</v>
      </c>
      <c r="C743">
        <v>69735081</v>
      </c>
      <c r="D743">
        <v>27441327</v>
      </c>
      <c r="E743">
        <v>1</v>
      </c>
      <c r="F743">
        <v>1</v>
      </c>
      <c r="G743">
        <v>1</v>
      </c>
      <c r="H743">
        <v>2</v>
      </c>
      <c r="I743" t="s">
        <v>975</v>
      </c>
      <c r="J743" t="s">
        <v>976</v>
      </c>
      <c r="K743" t="s">
        <v>977</v>
      </c>
      <c r="L743">
        <v>1368</v>
      </c>
      <c r="N743">
        <v>1011</v>
      </c>
      <c r="O743" t="s">
        <v>978</v>
      </c>
      <c r="P743" t="s">
        <v>978</v>
      </c>
      <c r="Q743">
        <v>1</v>
      </c>
      <c r="W743">
        <v>0</v>
      </c>
      <c r="X743">
        <v>-1583389094</v>
      </c>
      <c r="Y743">
        <f t="shared" si="335"/>
        <v>0.02</v>
      </c>
      <c r="AA743">
        <v>0</v>
      </c>
      <c r="AB743">
        <v>732.02</v>
      </c>
      <c r="AC743">
        <v>231.46</v>
      </c>
      <c r="AD743">
        <v>0</v>
      </c>
      <c r="AE743">
        <v>0</v>
      </c>
      <c r="AF743">
        <v>93.37</v>
      </c>
      <c r="AG743">
        <v>11.69</v>
      </c>
      <c r="AH743">
        <v>0</v>
      </c>
      <c r="AI743">
        <v>1</v>
      </c>
      <c r="AJ743">
        <v>7.84</v>
      </c>
      <c r="AK743">
        <v>19.8</v>
      </c>
      <c r="AL743">
        <v>1</v>
      </c>
      <c r="AM743">
        <v>5</v>
      </c>
      <c r="AN743">
        <v>0</v>
      </c>
      <c r="AO743">
        <v>1</v>
      </c>
      <c r="AP743">
        <v>0</v>
      </c>
      <c r="AQ743">
        <v>0</v>
      </c>
      <c r="AR743">
        <v>0</v>
      </c>
      <c r="AS743" t="s">
        <v>3</v>
      </c>
      <c r="AT743">
        <v>0.02</v>
      </c>
      <c r="AU743" t="s">
        <v>3</v>
      </c>
      <c r="AV743">
        <v>0</v>
      </c>
      <c r="AW743">
        <v>2</v>
      </c>
      <c r="AX743">
        <v>69735086</v>
      </c>
      <c r="AY743">
        <v>1</v>
      </c>
      <c r="AZ743">
        <v>0</v>
      </c>
      <c r="BA743">
        <v>755</v>
      </c>
      <c r="BB743">
        <v>0</v>
      </c>
      <c r="BC743">
        <v>0</v>
      </c>
      <c r="BD743">
        <v>0</v>
      </c>
      <c r="BE743">
        <v>0</v>
      </c>
      <c r="BF743">
        <v>0</v>
      </c>
      <c r="BG743">
        <v>0</v>
      </c>
      <c r="BH743">
        <v>0</v>
      </c>
      <c r="BI743">
        <v>0</v>
      </c>
      <c r="BJ743">
        <v>0</v>
      </c>
      <c r="BK743">
        <v>0</v>
      </c>
      <c r="BL743">
        <v>0</v>
      </c>
      <c r="BM743">
        <v>0</v>
      </c>
      <c r="BN743">
        <v>0</v>
      </c>
      <c r="BO743">
        <v>0</v>
      </c>
      <c r="BP743">
        <v>0</v>
      </c>
      <c r="BQ743">
        <v>0</v>
      </c>
      <c r="BR743">
        <v>0</v>
      </c>
      <c r="BS743">
        <v>0</v>
      </c>
      <c r="BT743">
        <v>0</v>
      </c>
      <c r="BU743">
        <v>0</v>
      </c>
      <c r="BV743">
        <v>0</v>
      </c>
      <c r="BW743">
        <v>0</v>
      </c>
      <c r="CV743">
        <v>0</v>
      </c>
      <c r="CW743">
        <f>ROUND(Y743*Source!I834*DO743,9)</f>
        <v>0</v>
      </c>
      <c r="CX743">
        <f>ROUND(Y743*Source!I834,9)</f>
        <v>3.5999999999999999E-3</v>
      </c>
      <c r="CY743">
        <f>AB743</f>
        <v>732.02</v>
      </c>
      <c r="CZ743">
        <f>AF743</f>
        <v>93.37</v>
      </c>
      <c r="DA743">
        <f>AJ743</f>
        <v>7.84</v>
      </c>
      <c r="DB743">
        <f t="shared" si="336"/>
        <v>1.87</v>
      </c>
      <c r="DC743">
        <f t="shared" si="337"/>
        <v>0.23</v>
      </c>
      <c r="DD743" t="s">
        <v>3</v>
      </c>
      <c r="DE743" t="s">
        <v>3</v>
      </c>
      <c r="DF743">
        <f>ROUND(ROUND(AE743,0)*CX743,0)</f>
        <v>0</v>
      </c>
      <c r="DG743">
        <f>ROUND(ROUND(AF743*AJ743,0)*CX743,0)</f>
        <v>3</v>
      </c>
      <c r="DH743">
        <f>ROUND(ROUND(AG743*AK743,0)*CX743,0)</f>
        <v>1</v>
      </c>
      <c r="DI743">
        <f>ROUND(ROUND(AH743,0)*CX743,0)</f>
        <v>0</v>
      </c>
      <c r="DJ743">
        <f>DG743</f>
        <v>3</v>
      </c>
      <c r="DK743">
        <v>0</v>
      </c>
      <c r="DL743" t="s">
        <v>3</v>
      </c>
      <c r="DM743">
        <v>0</v>
      </c>
      <c r="DN743" t="s">
        <v>3</v>
      </c>
      <c r="DO743">
        <v>0</v>
      </c>
    </row>
    <row r="744" spans="1:119" x14ac:dyDescent="0.2">
      <c r="A744">
        <f>ROW(Source!A834)</f>
        <v>834</v>
      </c>
      <c r="B744">
        <v>69726884</v>
      </c>
      <c r="C744">
        <v>69735081</v>
      </c>
      <c r="D744">
        <v>27386998</v>
      </c>
      <c r="E744">
        <v>1</v>
      </c>
      <c r="F744">
        <v>1</v>
      </c>
      <c r="G744">
        <v>1</v>
      </c>
      <c r="H744">
        <v>3</v>
      </c>
      <c r="I744" t="s">
        <v>163</v>
      </c>
      <c r="J744" t="s">
        <v>165</v>
      </c>
      <c r="K744" t="s">
        <v>164</v>
      </c>
      <c r="L744">
        <v>1327</v>
      </c>
      <c r="N744">
        <v>1005</v>
      </c>
      <c r="O744" t="s">
        <v>56</v>
      </c>
      <c r="P744" t="s">
        <v>56</v>
      </c>
      <c r="Q744">
        <v>1</v>
      </c>
      <c r="W744">
        <v>0</v>
      </c>
      <c r="X744">
        <v>-810689284</v>
      </c>
      <c r="Y744">
        <f t="shared" si="335"/>
        <v>115</v>
      </c>
      <c r="AA744">
        <v>23.6</v>
      </c>
      <c r="AB744">
        <v>0</v>
      </c>
      <c r="AC744">
        <v>0</v>
      </c>
      <c r="AD744">
        <v>0</v>
      </c>
      <c r="AE744">
        <v>3.2600000000000002</v>
      </c>
      <c r="AF744">
        <v>0</v>
      </c>
      <c r="AG744">
        <v>0</v>
      </c>
      <c r="AH744">
        <v>0</v>
      </c>
      <c r="AI744">
        <v>7.56</v>
      </c>
      <c r="AJ744">
        <v>1</v>
      </c>
      <c r="AK744">
        <v>1</v>
      </c>
      <c r="AL744">
        <v>1</v>
      </c>
      <c r="AM744">
        <v>0</v>
      </c>
      <c r="AN744">
        <v>0</v>
      </c>
      <c r="AO744">
        <v>0</v>
      </c>
      <c r="AP744">
        <v>1</v>
      </c>
      <c r="AQ744">
        <v>0</v>
      </c>
      <c r="AR744">
        <v>0</v>
      </c>
      <c r="AS744" t="s">
        <v>3</v>
      </c>
      <c r="AT744">
        <v>115</v>
      </c>
      <c r="AU744" t="s">
        <v>3</v>
      </c>
      <c r="AV744">
        <v>0</v>
      </c>
      <c r="AW744">
        <v>2</v>
      </c>
      <c r="AX744">
        <v>69735087</v>
      </c>
      <c r="AY744">
        <v>1</v>
      </c>
      <c r="AZ744">
        <v>22528</v>
      </c>
      <c r="BA744">
        <v>756</v>
      </c>
      <c r="BB744">
        <v>3</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CV744">
        <v>0</v>
      </c>
      <c r="CW744">
        <v>0</v>
      </c>
      <c r="CX744">
        <f>ROUND(Y744*Source!I834,9)</f>
        <v>20.7</v>
      </c>
      <c r="CY744">
        <f>AA744</f>
        <v>23.6</v>
      </c>
      <c r="CZ744">
        <f>AE744</f>
        <v>3.2600000000000002</v>
      </c>
      <c r="DA744">
        <f>AI744</f>
        <v>7.56</v>
      </c>
      <c r="DB744">
        <f t="shared" si="336"/>
        <v>374.9</v>
      </c>
      <c r="DC744">
        <f t="shared" si="337"/>
        <v>0</v>
      </c>
      <c r="DD744" t="s">
        <v>3</v>
      </c>
      <c r="DE744" t="s">
        <v>3</v>
      </c>
      <c r="DF744">
        <f>ROUND(ROUND(AE744*AI744,0)*CX744,0)</f>
        <v>518</v>
      </c>
      <c r="DG744">
        <f>ROUND(ROUND(AF744,0)*CX744,0)</f>
        <v>0</v>
      </c>
      <c r="DH744">
        <f>ROUND(ROUND(AG744,0)*CX744,0)</f>
        <v>0</v>
      </c>
      <c r="DI744">
        <f>ROUND(ROUND(AH744,0)*CX744,0)</f>
        <v>0</v>
      </c>
      <c r="DJ744">
        <f>DF744</f>
        <v>518</v>
      </c>
      <c r="DK744">
        <v>0</v>
      </c>
      <c r="DL744" t="s">
        <v>3</v>
      </c>
      <c r="DM744">
        <v>0</v>
      </c>
      <c r="DN744" t="s">
        <v>3</v>
      </c>
      <c r="DO744">
        <v>0</v>
      </c>
    </row>
    <row r="745" spans="1:119" x14ac:dyDescent="0.2">
      <c r="A745">
        <f>ROW(Source!A837)</f>
        <v>837</v>
      </c>
      <c r="B745">
        <v>69726971</v>
      </c>
      <c r="C745">
        <v>69735089</v>
      </c>
      <c r="D745">
        <v>27493137</v>
      </c>
      <c r="E745">
        <v>1</v>
      </c>
      <c r="F745">
        <v>1</v>
      </c>
      <c r="G745">
        <v>1</v>
      </c>
      <c r="H745">
        <v>1</v>
      </c>
      <c r="I745" t="s">
        <v>999</v>
      </c>
      <c r="J745" t="s">
        <v>3</v>
      </c>
      <c r="K745" t="s">
        <v>1000</v>
      </c>
      <c r="L745">
        <v>1369</v>
      </c>
      <c r="N745">
        <v>1013</v>
      </c>
      <c r="O745" t="s">
        <v>974</v>
      </c>
      <c r="P745" t="s">
        <v>974</v>
      </c>
      <c r="Q745">
        <v>1</v>
      </c>
      <c r="W745">
        <v>0</v>
      </c>
      <c r="X745">
        <v>-1973258772</v>
      </c>
      <c r="Y745">
        <f t="shared" si="335"/>
        <v>4.1399999999999997</v>
      </c>
      <c r="AA745">
        <v>0</v>
      </c>
      <c r="AB745">
        <v>0</v>
      </c>
      <c r="AC745">
        <v>0</v>
      </c>
      <c r="AD745">
        <v>9.15</v>
      </c>
      <c r="AE745">
        <v>0</v>
      </c>
      <c r="AF745">
        <v>0</v>
      </c>
      <c r="AG745">
        <v>0</v>
      </c>
      <c r="AH745">
        <v>9.15</v>
      </c>
      <c r="AI745">
        <v>1</v>
      </c>
      <c r="AJ745">
        <v>1</v>
      </c>
      <c r="AK745">
        <v>1</v>
      </c>
      <c r="AL745">
        <v>1</v>
      </c>
      <c r="AM745">
        <v>0</v>
      </c>
      <c r="AN745">
        <v>0</v>
      </c>
      <c r="AO745">
        <v>1</v>
      </c>
      <c r="AP745">
        <v>0</v>
      </c>
      <c r="AQ745">
        <v>0</v>
      </c>
      <c r="AR745">
        <v>0</v>
      </c>
      <c r="AS745" t="s">
        <v>3</v>
      </c>
      <c r="AT745">
        <v>4.1399999999999997</v>
      </c>
      <c r="AU745" t="s">
        <v>3</v>
      </c>
      <c r="AV745">
        <v>1</v>
      </c>
      <c r="AW745">
        <v>2</v>
      </c>
      <c r="AX745">
        <v>69735093</v>
      </c>
      <c r="AY745">
        <v>1</v>
      </c>
      <c r="AZ745">
        <v>0</v>
      </c>
      <c r="BA745">
        <v>757</v>
      </c>
      <c r="BB745">
        <v>0</v>
      </c>
      <c r="BC745">
        <v>0</v>
      </c>
      <c r="BD745">
        <v>0</v>
      </c>
      <c r="BE745">
        <v>0</v>
      </c>
      <c r="BF745">
        <v>0</v>
      </c>
      <c r="BG745">
        <v>0</v>
      </c>
      <c r="BH745">
        <v>0</v>
      </c>
      <c r="BI745">
        <v>0</v>
      </c>
      <c r="BJ745">
        <v>0</v>
      </c>
      <c r="BK745">
        <v>0</v>
      </c>
      <c r="BL745">
        <v>0</v>
      </c>
      <c r="BM745">
        <v>0</v>
      </c>
      <c r="BN745">
        <v>0</v>
      </c>
      <c r="BO745">
        <v>0</v>
      </c>
      <c r="BP745">
        <v>0</v>
      </c>
      <c r="BQ745">
        <v>0</v>
      </c>
      <c r="BR745">
        <v>0</v>
      </c>
      <c r="BS745">
        <v>0</v>
      </c>
      <c r="BT745">
        <v>0</v>
      </c>
      <c r="BU745">
        <v>0</v>
      </c>
      <c r="BV745">
        <v>0</v>
      </c>
      <c r="BW745">
        <v>0</v>
      </c>
      <c r="CU745">
        <f>ROUND(AT745*Source!I837*AH745*AL745,0)</f>
        <v>7</v>
      </c>
      <c r="CV745">
        <f>ROUND(Y745*Source!I837,9)</f>
        <v>0.74519999999999997</v>
      </c>
      <c r="CW745">
        <v>0</v>
      </c>
      <c r="CX745">
        <f>ROUND(Y745*Source!I837,9)</f>
        <v>0.74519999999999997</v>
      </c>
      <c r="CY745">
        <f>AD745</f>
        <v>9.15</v>
      </c>
      <c r="CZ745">
        <f>AH745</f>
        <v>9.15</v>
      </c>
      <c r="DA745">
        <f>AL745</f>
        <v>1</v>
      </c>
      <c r="DB745">
        <f t="shared" si="336"/>
        <v>37.880000000000003</v>
      </c>
      <c r="DC745">
        <f t="shared" si="337"/>
        <v>0</v>
      </c>
      <c r="DD745" t="s">
        <v>3</v>
      </c>
      <c r="DE745" t="s">
        <v>3</v>
      </c>
      <c r="DF745">
        <f>ROUND(ROUND(AE745,0)*CX745,0)</f>
        <v>0</v>
      </c>
      <c r="DG745">
        <f>ROUND(ROUND(AF745,0)*CX745,0)</f>
        <v>0</v>
      </c>
      <c r="DH745">
        <f>ROUND(ROUND(AG745,0)*CX745,0)</f>
        <v>0</v>
      </c>
      <c r="DI745">
        <f>ROUND(ROUND(AH745,0)*CX745,0)</f>
        <v>7</v>
      </c>
      <c r="DJ745">
        <f>DI745</f>
        <v>7</v>
      </c>
      <c r="DK745">
        <v>0</v>
      </c>
      <c r="DL745" t="s">
        <v>3</v>
      </c>
      <c r="DM745">
        <v>0</v>
      </c>
      <c r="DN745" t="s">
        <v>3</v>
      </c>
      <c r="DO745">
        <v>0</v>
      </c>
    </row>
    <row r="746" spans="1:119" x14ac:dyDescent="0.2">
      <c r="A746">
        <f>ROW(Source!A837)</f>
        <v>837</v>
      </c>
      <c r="B746">
        <v>69726971</v>
      </c>
      <c r="C746">
        <v>69735089</v>
      </c>
      <c r="D746">
        <v>27441327</v>
      </c>
      <c r="E746">
        <v>1</v>
      </c>
      <c r="F746">
        <v>1</v>
      </c>
      <c r="G746">
        <v>1</v>
      </c>
      <c r="H746">
        <v>2</v>
      </c>
      <c r="I746" t="s">
        <v>975</v>
      </c>
      <c r="J746" t="s">
        <v>976</v>
      </c>
      <c r="K746" t="s">
        <v>977</v>
      </c>
      <c r="L746">
        <v>1368</v>
      </c>
      <c r="N746">
        <v>1011</v>
      </c>
      <c r="O746" t="s">
        <v>978</v>
      </c>
      <c r="P746" t="s">
        <v>978</v>
      </c>
      <c r="Q746">
        <v>1</v>
      </c>
      <c r="W746">
        <v>0</v>
      </c>
      <c r="X746">
        <v>-1583389094</v>
      </c>
      <c r="Y746">
        <f t="shared" si="335"/>
        <v>0.11</v>
      </c>
      <c r="AA746">
        <v>0</v>
      </c>
      <c r="AB746">
        <v>93.37</v>
      </c>
      <c r="AC746">
        <v>11.69</v>
      </c>
      <c r="AD746">
        <v>0</v>
      </c>
      <c r="AE746">
        <v>0</v>
      </c>
      <c r="AF746">
        <v>93.37</v>
      </c>
      <c r="AG746">
        <v>11.69</v>
      </c>
      <c r="AH746">
        <v>0</v>
      </c>
      <c r="AI746">
        <v>1</v>
      </c>
      <c r="AJ746">
        <v>1</v>
      </c>
      <c r="AK746">
        <v>1</v>
      </c>
      <c r="AL746">
        <v>1</v>
      </c>
      <c r="AM746">
        <v>0</v>
      </c>
      <c r="AN746">
        <v>0</v>
      </c>
      <c r="AO746">
        <v>1</v>
      </c>
      <c r="AP746">
        <v>0</v>
      </c>
      <c r="AQ746">
        <v>0</v>
      </c>
      <c r="AR746">
        <v>0</v>
      </c>
      <c r="AS746" t="s">
        <v>3</v>
      </c>
      <c r="AT746">
        <v>0.11</v>
      </c>
      <c r="AU746" t="s">
        <v>3</v>
      </c>
      <c r="AV746">
        <v>0</v>
      </c>
      <c r="AW746">
        <v>2</v>
      </c>
      <c r="AX746">
        <v>69735094</v>
      </c>
      <c r="AY746">
        <v>1</v>
      </c>
      <c r="AZ746">
        <v>0</v>
      </c>
      <c r="BA746">
        <v>758</v>
      </c>
      <c r="BB746">
        <v>0</v>
      </c>
      <c r="BC746">
        <v>0</v>
      </c>
      <c r="BD746">
        <v>0</v>
      </c>
      <c r="BE746">
        <v>0</v>
      </c>
      <c r="BF746">
        <v>0</v>
      </c>
      <c r="BG746">
        <v>0</v>
      </c>
      <c r="BH746">
        <v>0</v>
      </c>
      <c r="BI746">
        <v>0</v>
      </c>
      <c r="BJ746">
        <v>0</v>
      </c>
      <c r="BK746">
        <v>0</v>
      </c>
      <c r="BL746">
        <v>0</v>
      </c>
      <c r="BM746">
        <v>0</v>
      </c>
      <c r="BN746">
        <v>0</v>
      </c>
      <c r="BO746">
        <v>0</v>
      </c>
      <c r="BP746">
        <v>0</v>
      </c>
      <c r="BQ746">
        <v>0</v>
      </c>
      <c r="BR746">
        <v>0</v>
      </c>
      <c r="BS746">
        <v>0</v>
      </c>
      <c r="BT746">
        <v>0</v>
      </c>
      <c r="BU746">
        <v>0</v>
      </c>
      <c r="BV746">
        <v>0</v>
      </c>
      <c r="BW746">
        <v>0</v>
      </c>
      <c r="CV746">
        <v>0</v>
      </c>
      <c r="CW746">
        <f>ROUND(Y746*Source!I837*DO746,9)</f>
        <v>0</v>
      </c>
      <c r="CX746">
        <f>ROUND(Y746*Source!I837,9)</f>
        <v>1.9800000000000002E-2</v>
      </c>
      <c r="CY746">
        <f>AB746</f>
        <v>93.37</v>
      </c>
      <c r="CZ746">
        <f>AF746</f>
        <v>93.37</v>
      </c>
      <c r="DA746">
        <f>AJ746</f>
        <v>1</v>
      </c>
      <c r="DB746">
        <f t="shared" si="336"/>
        <v>10.27</v>
      </c>
      <c r="DC746">
        <f t="shared" si="337"/>
        <v>1.29</v>
      </c>
      <c r="DD746" t="s">
        <v>3</v>
      </c>
      <c r="DE746" t="s">
        <v>3</v>
      </c>
      <c r="DF746">
        <f>ROUND(ROUND(AE746,0)*CX746,0)</f>
        <v>0</v>
      </c>
      <c r="DG746">
        <f>ROUND(ROUND(AF746,0)*CX746,0)</f>
        <v>2</v>
      </c>
      <c r="DH746">
        <f>ROUND(ROUND(AG746,0)*CX746,0)</f>
        <v>0</v>
      </c>
      <c r="DI746">
        <f>ROUND(ROUND(AH746,0)*CX746,0)</f>
        <v>0</v>
      </c>
      <c r="DJ746">
        <f>DG746</f>
        <v>2</v>
      </c>
      <c r="DK746">
        <v>0</v>
      </c>
      <c r="DL746" t="s">
        <v>3</v>
      </c>
      <c r="DM746">
        <v>0</v>
      </c>
      <c r="DN746" t="s">
        <v>3</v>
      </c>
      <c r="DO746">
        <v>0</v>
      </c>
    </row>
    <row r="747" spans="1:119" x14ac:dyDescent="0.2">
      <c r="A747">
        <f>ROW(Source!A837)</f>
        <v>837</v>
      </c>
      <c r="B747">
        <v>69726971</v>
      </c>
      <c r="C747">
        <v>69735089</v>
      </c>
      <c r="D747">
        <v>27371771</v>
      </c>
      <c r="E747">
        <v>1</v>
      </c>
      <c r="F747">
        <v>1</v>
      </c>
      <c r="G747">
        <v>1</v>
      </c>
      <c r="H747">
        <v>3</v>
      </c>
      <c r="I747" t="s">
        <v>178</v>
      </c>
      <c r="J747" t="s">
        <v>181</v>
      </c>
      <c r="K747" t="s">
        <v>179</v>
      </c>
      <c r="L747">
        <v>1308</v>
      </c>
      <c r="N747">
        <v>1003</v>
      </c>
      <c r="O747" t="s">
        <v>180</v>
      </c>
      <c r="P747" t="s">
        <v>180</v>
      </c>
      <c r="Q747">
        <v>100</v>
      </c>
      <c r="W747">
        <v>0</v>
      </c>
      <c r="X747">
        <v>-239826058</v>
      </c>
      <c r="Y747">
        <f t="shared" si="335"/>
        <v>1.05</v>
      </c>
      <c r="AA747">
        <v>2258.6999999999998</v>
      </c>
      <c r="AB747">
        <v>0</v>
      </c>
      <c r="AC747">
        <v>0</v>
      </c>
      <c r="AD747">
        <v>0</v>
      </c>
      <c r="AE747">
        <v>2258.6999999999998</v>
      </c>
      <c r="AF747">
        <v>0</v>
      </c>
      <c r="AG747">
        <v>0</v>
      </c>
      <c r="AH747">
        <v>0</v>
      </c>
      <c r="AI747">
        <v>1</v>
      </c>
      <c r="AJ747">
        <v>1</v>
      </c>
      <c r="AK747">
        <v>1</v>
      </c>
      <c r="AL747">
        <v>1</v>
      </c>
      <c r="AM747">
        <v>0</v>
      </c>
      <c r="AN747">
        <v>0</v>
      </c>
      <c r="AO747">
        <v>0</v>
      </c>
      <c r="AP747">
        <v>0</v>
      </c>
      <c r="AQ747">
        <v>0</v>
      </c>
      <c r="AR747">
        <v>0</v>
      </c>
      <c r="AS747" t="s">
        <v>3</v>
      </c>
      <c r="AT747">
        <v>1.05</v>
      </c>
      <c r="AU747" t="s">
        <v>3</v>
      </c>
      <c r="AV747">
        <v>0</v>
      </c>
      <c r="AW747">
        <v>2</v>
      </c>
      <c r="AX747">
        <v>69735095</v>
      </c>
      <c r="AY747">
        <v>1</v>
      </c>
      <c r="AZ747">
        <v>0</v>
      </c>
      <c r="BA747">
        <v>759</v>
      </c>
      <c r="BB747">
        <v>3</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c r="BW747">
        <v>0</v>
      </c>
      <c r="CV747">
        <v>0</v>
      </c>
      <c r="CW747">
        <v>0</v>
      </c>
      <c r="CX747">
        <f>ROUND(Y747*Source!I837,9)</f>
        <v>0.189</v>
      </c>
      <c r="CY747">
        <f>AA747</f>
        <v>2258.6999999999998</v>
      </c>
      <c r="CZ747">
        <f>AE747</f>
        <v>2258.6999999999998</v>
      </c>
      <c r="DA747">
        <f>AI747</f>
        <v>1</v>
      </c>
      <c r="DB747">
        <f t="shared" si="336"/>
        <v>2371.64</v>
      </c>
      <c r="DC747">
        <f t="shared" si="337"/>
        <v>0</v>
      </c>
      <c r="DD747" t="s">
        <v>3</v>
      </c>
      <c r="DE747" t="s">
        <v>3</v>
      </c>
      <c r="DF747">
        <f>ROUND(ROUND(AE747,0)*CX747,0)</f>
        <v>427</v>
      </c>
      <c r="DG747">
        <f>ROUND(ROUND(AF747,0)*CX747,0)</f>
        <v>0</v>
      </c>
      <c r="DH747">
        <f>ROUND(ROUND(AG747,0)*CX747,0)</f>
        <v>0</v>
      </c>
      <c r="DI747">
        <f>ROUND(ROUND(AH747,0)*CX747,0)</f>
        <v>0</v>
      </c>
      <c r="DJ747">
        <f>DF747</f>
        <v>427</v>
      </c>
      <c r="DK747">
        <v>0</v>
      </c>
      <c r="DL747" t="s">
        <v>3</v>
      </c>
      <c r="DM747">
        <v>0</v>
      </c>
      <c r="DN747" t="s">
        <v>3</v>
      </c>
      <c r="DO747">
        <v>0</v>
      </c>
    </row>
    <row r="748" spans="1:119" x14ac:dyDescent="0.2">
      <c r="A748">
        <f>ROW(Source!A838)</f>
        <v>838</v>
      </c>
      <c r="B748">
        <v>69726884</v>
      </c>
      <c r="C748">
        <v>69735089</v>
      </c>
      <c r="D748">
        <v>27493137</v>
      </c>
      <c r="E748">
        <v>1</v>
      </c>
      <c r="F748">
        <v>1</v>
      </c>
      <c r="G748">
        <v>1</v>
      </c>
      <c r="H748">
        <v>1</v>
      </c>
      <c r="I748" t="s">
        <v>999</v>
      </c>
      <c r="J748" t="s">
        <v>3</v>
      </c>
      <c r="K748" t="s">
        <v>1000</v>
      </c>
      <c r="L748">
        <v>1369</v>
      </c>
      <c r="N748">
        <v>1013</v>
      </c>
      <c r="O748" t="s">
        <v>974</v>
      </c>
      <c r="P748" t="s">
        <v>974</v>
      </c>
      <c r="Q748">
        <v>1</v>
      </c>
      <c r="W748">
        <v>0</v>
      </c>
      <c r="X748">
        <v>-1973258772</v>
      </c>
      <c r="Y748">
        <f t="shared" si="335"/>
        <v>4.1399999999999997</v>
      </c>
      <c r="AA748">
        <v>0</v>
      </c>
      <c r="AB748">
        <v>0</v>
      </c>
      <c r="AC748">
        <v>0</v>
      </c>
      <c r="AD748">
        <v>234.24</v>
      </c>
      <c r="AE748">
        <v>0</v>
      </c>
      <c r="AF748">
        <v>0</v>
      </c>
      <c r="AG748">
        <v>0</v>
      </c>
      <c r="AH748">
        <v>9.15</v>
      </c>
      <c r="AI748">
        <v>1</v>
      </c>
      <c r="AJ748">
        <v>1</v>
      </c>
      <c r="AK748">
        <v>1</v>
      </c>
      <c r="AL748">
        <v>25.6</v>
      </c>
      <c r="AM748">
        <v>5</v>
      </c>
      <c r="AN748">
        <v>0</v>
      </c>
      <c r="AO748">
        <v>1</v>
      </c>
      <c r="AP748">
        <v>0</v>
      </c>
      <c r="AQ748">
        <v>0</v>
      </c>
      <c r="AR748">
        <v>0</v>
      </c>
      <c r="AS748" t="s">
        <v>3</v>
      </c>
      <c r="AT748">
        <v>4.1399999999999997</v>
      </c>
      <c r="AU748" t="s">
        <v>3</v>
      </c>
      <c r="AV748">
        <v>1</v>
      </c>
      <c r="AW748">
        <v>2</v>
      </c>
      <c r="AX748">
        <v>69735093</v>
      </c>
      <c r="AY748">
        <v>1</v>
      </c>
      <c r="AZ748">
        <v>0</v>
      </c>
      <c r="BA748">
        <v>760</v>
      </c>
      <c r="BB748">
        <v>0</v>
      </c>
      <c r="BC748">
        <v>0</v>
      </c>
      <c r="BD748">
        <v>0</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v>0</v>
      </c>
      <c r="CU748">
        <f>ROUND(AT748*Source!I838*AH748*AL748,0)</f>
        <v>175</v>
      </c>
      <c r="CV748">
        <f>ROUND(Y748*Source!I838,9)</f>
        <v>0.74519999999999997</v>
      </c>
      <c r="CW748">
        <v>0</v>
      </c>
      <c r="CX748">
        <f>ROUND(Y748*Source!I838,9)</f>
        <v>0.74519999999999997</v>
      </c>
      <c r="CY748">
        <f>AD748</f>
        <v>234.24</v>
      </c>
      <c r="CZ748">
        <f>AH748</f>
        <v>9.15</v>
      </c>
      <c r="DA748">
        <f>AL748</f>
        <v>25.6</v>
      </c>
      <c r="DB748">
        <f t="shared" si="336"/>
        <v>37.880000000000003</v>
      </c>
      <c r="DC748">
        <f t="shared" si="337"/>
        <v>0</v>
      </c>
      <c r="DD748" t="s">
        <v>3</v>
      </c>
      <c r="DE748" t="s">
        <v>3</v>
      </c>
      <c r="DF748">
        <f>ROUND(ROUND(AE748,0)*CX748,0)</f>
        <v>0</v>
      </c>
      <c r="DG748">
        <f>ROUND(ROUND(AF748,0)*CX748,0)</f>
        <v>0</v>
      </c>
      <c r="DH748">
        <f>ROUND(ROUND(AG748,0)*CX748,0)</f>
        <v>0</v>
      </c>
      <c r="DI748">
        <f>ROUND(ROUND(AH748*AL748,0)*CX748,0)</f>
        <v>174</v>
      </c>
      <c r="DJ748">
        <f>DI748</f>
        <v>174</v>
      </c>
      <c r="DK748">
        <v>0</v>
      </c>
      <c r="DL748" t="s">
        <v>3</v>
      </c>
      <c r="DM748">
        <v>0</v>
      </c>
      <c r="DN748" t="s">
        <v>3</v>
      </c>
      <c r="DO748">
        <v>0</v>
      </c>
    </row>
    <row r="749" spans="1:119" x14ac:dyDescent="0.2">
      <c r="A749">
        <f>ROW(Source!A838)</f>
        <v>838</v>
      </c>
      <c r="B749">
        <v>69726884</v>
      </c>
      <c r="C749">
        <v>69735089</v>
      </c>
      <c r="D749">
        <v>27441327</v>
      </c>
      <c r="E749">
        <v>1</v>
      </c>
      <c r="F749">
        <v>1</v>
      </c>
      <c r="G749">
        <v>1</v>
      </c>
      <c r="H749">
        <v>2</v>
      </c>
      <c r="I749" t="s">
        <v>975</v>
      </c>
      <c r="J749" t="s">
        <v>976</v>
      </c>
      <c r="K749" t="s">
        <v>977</v>
      </c>
      <c r="L749">
        <v>1368</v>
      </c>
      <c r="N749">
        <v>1011</v>
      </c>
      <c r="O749" t="s">
        <v>978</v>
      </c>
      <c r="P749" t="s">
        <v>978</v>
      </c>
      <c r="Q749">
        <v>1</v>
      </c>
      <c r="W749">
        <v>0</v>
      </c>
      <c r="X749">
        <v>-1583389094</v>
      </c>
      <c r="Y749">
        <f t="shared" si="335"/>
        <v>0.11</v>
      </c>
      <c r="AA749">
        <v>0</v>
      </c>
      <c r="AB749">
        <v>868.34</v>
      </c>
      <c r="AC749">
        <v>231.46</v>
      </c>
      <c r="AD749">
        <v>0</v>
      </c>
      <c r="AE749">
        <v>0</v>
      </c>
      <c r="AF749">
        <v>93.37</v>
      </c>
      <c r="AG749">
        <v>11.69</v>
      </c>
      <c r="AH749">
        <v>0</v>
      </c>
      <c r="AI749">
        <v>1</v>
      </c>
      <c r="AJ749">
        <v>9.3000000000000007</v>
      </c>
      <c r="AK749">
        <v>19.8</v>
      </c>
      <c r="AL749">
        <v>1</v>
      </c>
      <c r="AM749">
        <v>5</v>
      </c>
      <c r="AN749">
        <v>0</v>
      </c>
      <c r="AO749">
        <v>1</v>
      </c>
      <c r="AP749">
        <v>0</v>
      </c>
      <c r="AQ749">
        <v>0</v>
      </c>
      <c r="AR749">
        <v>0</v>
      </c>
      <c r="AS749" t="s">
        <v>3</v>
      </c>
      <c r="AT749">
        <v>0.11</v>
      </c>
      <c r="AU749" t="s">
        <v>3</v>
      </c>
      <c r="AV749">
        <v>0</v>
      </c>
      <c r="AW749">
        <v>2</v>
      </c>
      <c r="AX749">
        <v>69735094</v>
      </c>
      <c r="AY749">
        <v>1</v>
      </c>
      <c r="AZ749">
        <v>0</v>
      </c>
      <c r="BA749">
        <v>761</v>
      </c>
      <c r="BB749">
        <v>0</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v>0</v>
      </c>
      <c r="CV749">
        <v>0</v>
      </c>
      <c r="CW749">
        <f>ROUND(Y749*Source!I838*DO749,9)</f>
        <v>0</v>
      </c>
      <c r="CX749">
        <f>ROUND(Y749*Source!I838,9)</f>
        <v>1.9800000000000002E-2</v>
      </c>
      <c r="CY749">
        <f>AB749</f>
        <v>868.34</v>
      </c>
      <c r="CZ749">
        <f>AF749</f>
        <v>93.37</v>
      </c>
      <c r="DA749">
        <f>AJ749</f>
        <v>9.3000000000000007</v>
      </c>
      <c r="DB749">
        <f t="shared" si="336"/>
        <v>10.27</v>
      </c>
      <c r="DC749">
        <f t="shared" si="337"/>
        <v>1.29</v>
      </c>
      <c r="DD749" t="s">
        <v>3</v>
      </c>
      <c r="DE749" t="s">
        <v>3</v>
      </c>
      <c r="DF749">
        <f>ROUND(ROUND(AE749,0)*CX749,0)</f>
        <v>0</v>
      </c>
      <c r="DG749">
        <f>ROUND(ROUND(AF749*AJ749,0)*CX749,0)</f>
        <v>17</v>
      </c>
      <c r="DH749">
        <f>ROUND(ROUND(AG749*AK749,0)*CX749,0)</f>
        <v>5</v>
      </c>
      <c r="DI749">
        <f t="shared" ref="DI749:DI756" si="342">ROUND(ROUND(AH749,0)*CX749,0)</f>
        <v>0</v>
      </c>
      <c r="DJ749">
        <f>DG749</f>
        <v>17</v>
      </c>
      <c r="DK749">
        <v>0</v>
      </c>
      <c r="DL749" t="s">
        <v>3</v>
      </c>
      <c r="DM749">
        <v>0</v>
      </c>
      <c r="DN749" t="s">
        <v>3</v>
      </c>
      <c r="DO749">
        <v>0</v>
      </c>
    </row>
    <row r="750" spans="1:119" x14ac:dyDescent="0.2">
      <c r="A750">
        <f>ROW(Source!A838)</f>
        <v>838</v>
      </c>
      <c r="B750">
        <v>69726884</v>
      </c>
      <c r="C750">
        <v>69735089</v>
      </c>
      <c r="D750">
        <v>27371771</v>
      </c>
      <c r="E750">
        <v>1</v>
      </c>
      <c r="F750">
        <v>1</v>
      </c>
      <c r="G750">
        <v>1</v>
      </c>
      <c r="H750">
        <v>3</v>
      </c>
      <c r="I750" t="s">
        <v>178</v>
      </c>
      <c r="J750" t="s">
        <v>181</v>
      </c>
      <c r="K750" t="s">
        <v>179</v>
      </c>
      <c r="L750">
        <v>1308</v>
      </c>
      <c r="N750">
        <v>1003</v>
      </c>
      <c r="O750" t="s">
        <v>180</v>
      </c>
      <c r="P750" t="s">
        <v>180</v>
      </c>
      <c r="Q750">
        <v>100</v>
      </c>
      <c r="W750">
        <v>0</v>
      </c>
      <c r="X750">
        <v>-239826058</v>
      </c>
      <c r="Y750">
        <f t="shared" si="335"/>
        <v>1.05</v>
      </c>
      <c r="AA750">
        <v>1125</v>
      </c>
      <c r="AB750">
        <v>0</v>
      </c>
      <c r="AC750">
        <v>0</v>
      </c>
      <c r="AD750">
        <v>0</v>
      </c>
      <c r="AE750">
        <v>155.58000000000001</v>
      </c>
      <c r="AF750">
        <v>0</v>
      </c>
      <c r="AG750">
        <v>0</v>
      </c>
      <c r="AH750">
        <v>0</v>
      </c>
      <c r="AI750">
        <v>7.56</v>
      </c>
      <c r="AJ750">
        <v>1</v>
      </c>
      <c r="AK750">
        <v>1</v>
      </c>
      <c r="AL750">
        <v>1</v>
      </c>
      <c r="AM750">
        <v>0</v>
      </c>
      <c r="AN750">
        <v>0</v>
      </c>
      <c r="AO750">
        <v>0</v>
      </c>
      <c r="AP750">
        <v>0</v>
      </c>
      <c r="AQ750">
        <v>0</v>
      </c>
      <c r="AR750">
        <v>0</v>
      </c>
      <c r="AS750" t="s">
        <v>3</v>
      </c>
      <c r="AT750">
        <v>1.05</v>
      </c>
      <c r="AU750" t="s">
        <v>3</v>
      </c>
      <c r="AV750">
        <v>0</v>
      </c>
      <c r="AW750">
        <v>2</v>
      </c>
      <c r="AX750">
        <v>69735095</v>
      </c>
      <c r="AY750">
        <v>1</v>
      </c>
      <c r="AZ750">
        <v>16384</v>
      </c>
      <c r="BA750">
        <v>762</v>
      </c>
      <c r="BB750">
        <v>3</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v>0</v>
      </c>
      <c r="CV750">
        <v>0</v>
      </c>
      <c r="CW750">
        <v>0</v>
      </c>
      <c r="CX750">
        <f>ROUND(Y750*Source!I838,9)</f>
        <v>0.189</v>
      </c>
      <c r="CY750">
        <f>AA750</f>
        <v>1125</v>
      </c>
      <c r="CZ750">
        <f>AE750</f>
        <v>155.58000000000001</v>
      </c>
      <c r="DA750">
        <f>AI750</f>
        <v>7.56</v>
      </c>
      <c r="DB750">
        <f t="shared" si="336"/>
        <v>163.36000000000001</v>
      </c>
      <c r="DC750">
        <f t="shared" si="337"/>
        <v>0</v>
      </c>
      <c r="DD750" t="s">
        <v>3</v>
      </c>
      <c r="DE750" t="s">
        <v>3</v>
      </c>
      <c r="DF750">
        <f>ROUND(ROUND(AE750*AI750,0)*CX750,0)</f>
        <v>222</v>
      </c>
      <c r="DG750">
        <f t="shared" ref="DG750:DG758" si="343">ROUND(ROUND(AF750,0)*CX750,0)</f>
        <v>0</v>
      </c>
      <c r="DH750">
        <f t="shared" ref="DH750:DH757" si="344">ROUND(ROUND(AG750,0)*CX750,0)</f>
        <v>0</v>
      </c>
      <c r="DI750">
        <f t="shared" si="342"/>
        <v>0</v>
      </c>
      <c r="DJ750">
        <f>DF750</f>
        <v>222</v>
      </c>
      <c r="DK750">
        <v>0</v>
      </c>
      <c r="DL750" t="s">
        <v>3</v>
      </c>
      <c r="DM750">
        <v>0</v>
      </c>
      <c r="DN750" t="s">
        <v>3</v>
      </c>
      <c r="DO750">
        <v>0</v>
      </c>
    </row>
    <row r="751" spans="1:119" x14ac:dyDescent="0.2">
      <c r="A751">
        <f>ROW(Source!A841)</f>
        <v>841</v>
      </c>
      <c r="B751">
        <v>69726971</v>
      </c>
      <c r="C751">
        <v>69735097</v>
      </c>
      <c r="D751">
        <v>27496319</v>
      </c>
      <c r="E751">
        <v>1</v>
      </c>
      <c r="F751">
        <v>1</v>
      </c>
      <c r="G751">
        <v>1</v>
      </c>
      <c r="H751">
        <v>1</v>
      </c>
      <c r="I751" t="s">
        <v>1001</v>
      </c>
      <c r="J751" t="s">
        <v>3</v>
      </c>
      <c r="K751" t="s">
        <v>1002</v>
      </c>
      <c r="L751">
        <v>1369</v>
      </c>
      <c r="N751">
        <v>1013</v>
      </c>
      <c r="O751" t="s">
        <v>974</v>
      </c>
      <c r="P751" t="s">
        <v>974</v>
      </c>
      <c r="Q751">
        <v>1</v>
      </c>
      <c r="W751">
        <v>0</v>
      </c>
      <c r="X751">
        <v>1189128158</v>
      </c>
      <c r="Y751">
        <f t="shared" si="335"/>
        <v>39.51</v>
      </c>
      <c r="AA751">
        <v>0</v>
      </c>
      <c r="AB751">
        <v>0</v>
      </c>
      <c r="AC751">
        <v>0</v>
      </c>
      <c r="AD751">
        <v>8.01</v>
      </c>
      <c r="AE751">
        <v>0</v>
      </c>
      <c r="AF751">
        <v>0</v>
      </c>
      <c r="AG751">
        <v>0</v>
      </c>
      <c r="AH751">
        <v>8.01</v>
      </c>
      <c r="AI751">
        <v>1</v>
      </c>
      <c r="AJ751">
        <v>1</v>
      </c>
      <c r="AK751">
        <v>1</v>
      </c>
      <c r="AL751">
        <v>1</v>
      </c>
      <c r="AM751">
        <v>0</v>
      </c>
      <c r="AN751">
        <v>0</v>
      </c>
      <c r="AO751">
        <v>1</v>
      </c>
      <c r="AP751">
        <v>0</v>
      </c>
      <c r="AQ751">
        <v>0</v>
      </c>
      <c r="AR751">
        <v>0</v>
      </c>
      <c r="AS751" t="s">
        <v>3</v>
      </c>
      <c r="AT751">
        <v>39.51</v>
      </c>
      <c r="AU751" t="s">
        <v>3</v>
      </c>
      <c r="AV751">
        <v>1</v>
      </c>
      <c r="AW751">
        <v>2</v>
      </c>
      <c r="AX751">
        <v>69735104</v>
      </c>
      <c r="AY751">
        <v>1</v>
      </c>
      <c r="AZ751">
        <v>0</v>
      </c>
      <c r="BA751">
        <v>763</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CU751">
        <f>ROUND(AT751*Source!I841*AH751*AL751,0)</f>
        <v>55</v>
      </c>
      <c r="CV751">
        <f>ROUND(Y751*Source!I841,9)</f>
        <v>6.8352300000000001</v>
      </c>
      <c r="CW751">
        <v>0</v>
      </c>
      <c r="CX751">
        <f>ROUND(Y751*Source!I841,9)</f>
        <v>6.8352300000000001</v>
      </c>
      <c r="CY751">
        <f>AD751</f>
        <v>8.01</v>
      </c>
      <c r="CZ751">
        <f>AH751</f>
        <v>8.01</v>
      </c>
      <c r="DA751">
        <f>AL751</f>
        <v>1</v>
      </c>
      <c r="DB751">
        <f t="shared" si="336"/>
        <v>316.48</v>
      </c>
      <c r="DC751">
        <f t="shared" si="337"/>
        <v>0</v>
      </c>
      <c r="DD751" t="s">
        <v>3</v>
      </c>
      <c r="DE751" t="s">
        <v>3</v>
      </c>
      <c r="DF751">
        <f t="shared" ref="DF751:DF760" si="345">ROUND(ROUND(AE751,0)*CX751,0)</f>
        <v>0</v>
      </c>
      <c r="DG751">
        <f t="shared" si="343"/>
        <v>0</v>
      </c>
      <c r="DH751">
        <f t="shared" si="344"/>
        <v>0</v>
      </c>
      <c r="DI751">
        <f t="shared" si="342"/>
        <v>55</v>
      </c>
      <c r="DJ751">
        <f>DI751</f>
        <v>55</v>
      </c>
      <c r="DK751">
        <v>0</v>
      </c>
      <c r="DL751" t="s">
        <v>3</v>
      </c>
      <c r="DM751">
        <v>0</v>
      </c>
      <c r="DN751" t="s">
        <v>3</v>
      </c>
      <c r="DO751">
        <v>0</v>
      </c>
    </row>
    <row r="752" spans="1:119" x14ac:dyDescent="0.2">
      <c r="A752">
        <f>ROW(Source!A841)</f>
        <v>841</v>
      </c>
      <c r="B752">
        <v>69726971</v>
      </c>
      <c r="C752">
        <v>69735097</v>
      </c>
      <c r="D752">
        <v>121548</v>
      </c>
      <c r="E752">
        <v>1</v>
      </c>
      <c r="F752">
        <v>1</v>
      </c>
      <c r="G752">
        <v>1</v>
      </c>
      <c r="H752">
        <v>1</v>
      </c>
      <c r="I752" t="s">
        <v>36</v>
      </c>
      <c r="J752" t="s">
        <v>3</v>
      </c>
      <c r="K752" t="s">
        <v>981</v>
      </c>
      <c r="L752">
        <v>608254</v>
      </c>
      <c r="N752">
        <v>1013</v>
      </c>
      <c r="O752" t="s">
        <v>982</v>
      </c>
      <c r="P752" t="s">
        <v>982</v>
      </c>
      <c r="Q752">
        <v>1</v>
      </c>
      <c r="W752">
        <v>0</v>
      </c>
      <c r="X752">
        <v>-185737400</v>
      </c>
      <c r="Y752">
        <f t="shared" si="335"/>
        <v>1.27</v>
      </c>
      <c r="AA752">
        <v>0</v>
      </c>
      <c r="AB752">
        <v>0</v>
      </c>
      <c r="AC752">
        <v>0</v>
      </c>
      <c r="AD752">
        <v>0</v>
      </c>
      <c r="AE752">
        <v>0</v>
      </c>
      <c r="AF752">
        <v>0</v>
      </c>
      <c r="AG752">
        <v>0</v>
      </c>
      <c r="AH752">
        <v>0</v>
      </c>
      <c r="AI752">
        <v>1</v>
      </c>
      <c r="AJ752">
        <v>1</v>
      </c>
      <c r="AK752">
        <v>1</v>
      </c>
      <c r="AL752">
        <v>1</v>
      </c>
      <c r="AM752">
        <v>0</v>
      </c>
      <c r="AN752">
        <v>0</v>
      </c>
      <c r="AO752">
        <v>1</v>
      </c>
      <c r="AP752">
        <v>0</v>
      </c>
      <c r="AQ752">
        <v>0</v>
      </c>
      <c r="AR752">
        <v>0</v>
      </c>
      <c r="AS752" t="s">
        <v>3</v>
      </c>
      <c r="AT752">
        <v>1.27</v>
      </c>
      <c r="AU752" t="s">
        <v>3</v>
      </c>
      <c r="AV752">
        <v>2</v>
      </c>
      <c r="AW752">
        <v>2</v>
      </c>
      <c r="AX752">
        <v>69735105</v>
      </c>
      <c r="AY752">
        <v>1</v>
      </c>
      <c r="AZ752">
        <v>0</v>
      </c>
      <c r="BA752">
        <v>764</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v>0</v>
      </c>
      <c r="CV752">
        <v>0</v>
      </c>
      <c r="CW752">
        <v>0</v>
      </c>
      <c r="CX752">
        <f>ROUND(Y752*Source!I841,9)</f>
        <v>0.21970999999999999</v>
      </c>
      <c r="CY752">
        <f>AD752</f>
        <v>0</v>
      </c>
      <c r="CZ752">
        <f>AH752</f>
        <v>0</v>
      </c>
      <c r="DA752">
        <f>AL752</f>
        <v>1</v>
      </c>
      <c r="DB752">
        <f t="shared" si="336"/>
        <v>0</v>
      </c>
      <c r="DC752">
        <f t="shared" si="337"/>
        <v>0</v>
      </c>
      <c r="DD752" t="s">
        <v>3</v>
      </c>
      <c r="DE752" t="s">
        <v>3</v>
      </c>
      <c r="DF752">
        <f t="shared" si="345"/>
        <v>0</v>
      </c>
      <c r="DG752">
        <f t="shared" si="343"/>
        <v>0</v>
      </c>
      <c r="DH752">
        <f t="shared" si="344"/>
        <v>0</v>
      </c>
      <c r="DI752">
        <f t="shared" si="342"/>
        <v>0</v>
      </c>
      <c r="DJ752">
        <f>DI752</f>
        <v>0</v>
      </c>
      <c r="DK752">
        <v>0</v>
      </c>
      <c r="DL752" t="s">
        <v>3</v>
      </c>
      <c r="DM752">
        <v>0</v>
      </c>
      <c r="DN752" t="s">
        <v>3</v>
      </c>
      <c r="DO752">
        <v>0</v>
      </c>
    </row>
    <row r="753" spans="1:119" x14ac:dyDescent="0.2">
      <c r="A753">
        <f>ROW(Source!A841)</f>
        <v>841</v>
      </c>
      <c r="B753">
        <v>69726971</v>
      </c>
      <c r="C753">
        <v>69735097</v>
      </c>
      <c r="D753">
        <v>27439630</v>
      </c>
      <c r="E753">
        <v>1</v>
      </c>
      <c r="F753">
        <v>1</v>
      </c>
      <c r="G753">
        <v>1</v>
      </c>
      <c r="H753">
        <v>2</v>
      </c>
      <c r="I753" t="s">
        <v>986</v>
      </c>
      <c r="J753" t="s">
        <v>987</v>
      </c>
      <c r="K753" t="s">
        <v>988</v>
      </c>
      <c r="L753">
        <v>1368</v>
      </c>
      <c r="N753">
        <v>1011</v>
      </c>
      <c r="O753" t="s">
        <v>978</v>
      </c>
      <c r="P753" t="s">
        <v>978</v>
      </c>
      <c r="Q753">
        <v>1</v>
      </c>
      <c r="W753">
        <v>0</v>
      </c>
      <c r="X753">
        <v>-72110300</v>
      </c>
      <c r="Y753">
        <f t="shared" si="335"/>
        <v>1.27</v>
      </c>
      <c r="AA753">
        <v>0</v>
      </c>
      <c r="AB753">
        <v>31.27</v>
      </c>
      <c r="AC753">
        <v>13.61</v>
      </c>
      <c r="AD753">
        <v>0</v>
      </c>
      <c r="AE753">
        <v>0</v>
      </c>
      <c r="AF753">
        <v>31.27</v>
      </c>
      <c r="AG753">
        <v>13.61</v>
      </c>
      <c r="AH753">
        <v>0</v>
      </c>
      <c r="AI753">
        <v>1</v>
      </c>
      <c r="AJ753">
        <v>1</v>
      </c>
      <c r="AK753">
        <v>1</v>
      </c>
      <c r="AL753">
        <v>1</v>
      </c>
      <c r="AM753">
        <v>0</v>
      </c>
      <c r="AN753">
        <v>0</v>
      </c>
      <c r="AO753">
        <v>1</v>
      </c>
      <c r="AP753">
        <v>0</v>
      </c>
      <c r="AQ753">
        <v>0</v>
      </c>
      <c r="AR753">
        <v>0</v>
      </c>
      <c r="AS753" t="s">
        <v>3</v>
      </c>
      <c r="AT753">
        <v>1.27</v>
      </c>
      <c r="AU753" t="s">
        <v>3</v>
      </c>
      <c r="AV753">
        <v>0</v>
      </c>
      <c r="AW753">
        <v>2</v>
      </c>
      <c r="AX753">
        <v>69735106</v>
      </c>
      <c r="AY753">
        <v>1</v>
      </c>
      <c r="AZ753">
        <v>0</v>
      </c>
      <c r="BA753">
        <v>765</v>
      </c>
      <c r="BB753">
        <v>0</v>
      </c>
      <c r="BC753">
        <v>0</v>
      </c>
      <c r="BD753">
        <v>0</v>
      </c>
      <c r="BE753">
        <v>0</v>
      </c>
      <c r="BF753">
        <v>0</v>
      </c>
      <c r="BG753">
        <v>0</v>
      </c>
      <c r="BH753">
        <v>0</v>
      </c>
      <c r="BI753">
        <v>0</v>
      </c>
      <c r="BJ753">
        <v>0</v>
      </c>
      <c r="BK753">
        <v>0</v>
      </c>
      <c r="BL753">
        <v>0</v>
      </c>
      <c r="BM753">
        <v>0</v>
      </c>
      <c r="BN753">
        <v>0</v>
      </c>
      <c r="BO753">
        <v>0</v>
      </c>
      <c r="BP753">
        <v>0</v>
      </c>
      <c r="BQ753">
        <v>0</v>
      </c>
      <c r="BR753">
        <v>0</v>
      </c>
      <c r="BS753">
        <v>0</v>
      </c>
      <c r="BT753">
        <v>0</v>
      </c>
      <c r="BU753">
        <v>0</v>
      </c>
      <c r="BV753">
        <v>0</v>
      </c>
      <c r="BW753">
        <v>0</v>
      </c>
      <c r="CV753">
        <v>0</v>
      </c>
      <c r="CW753">
        <f>ROUND(Y753*Source!I841*DO753,9)</f>
        <v>0</v>
      </c>
      <c r="CX753">
        <f>ROUND(Y753*Source!I841,9)</f>
        <v>0.21970999999999999</v>
      </c>
      <c r="CY753">
        <f>AB753</f>
        <v>31.27</v>
      </c>
      <c r="CZ753">
        <f>AF753</f>
        <v>31.27</v>
      </c>
      <c r="DA753">
        <f>AJ753</f>
        <v>1</v>
      </c>
      <c r="DB753">
        <f t="shared" si="336"/>
        <v>39.71</v>
      </c>
      <c r="DC753">
        <f t="shared" si="337"/>
        <v>17.28</v>
      </c>
      <c r="DD753" t="s">
        <v>3</v>
      </c>
      <c r="DE753" t="s">
        <v>3</v>
      </c>
      <c r="DF753">
        <f t="shared" si="345"/>
        <v>0</v>
      </c>
      <c r="DG753">
        <f t="shared" si="343"/>
        <v>7</v>
      </c>
      <c r="DH753">
        <f t="shared" si="344"/>
        <v>3</v>
      </c>
      <c r="DI753">
        <f t="shared" si="342"/>
        <v>0</v>
      </c>
      <c r="DJ753">
        <f>DG753</f>
        <v>7</v>
      </c>
      <c r="DK753">
        <v>0</v>
      </c>
      <c r="DL753" t="s">
        <v>3</v>
      </c>
      <c r="DM753">
        <v>0</v>
      </c>
      <c r="DN753" t="s">
        <v>3</v>
      </c>
      <c r="DO753">
        <v>0</v>
      </c>
    </row>
    <row r="754" spans="1:119" x14ac:dyDescent="0.2">
      <c r="A754">
        <f>ROW(Source!A841)</f>
        <v>841</v>
      </c>
      <c r="B754">
        <v>69726971</v>
      </c>
      <c r="C754">
        <v>69735097</v>
      </c>
      <c r="D754">
        <v>27440041</v>
      </c>
      <c r="E754">
        <v>1</v>
      </c>
      <c r="F754">
        <v>1</v>
      </c>
      <c r="G754">
        <v>1</v>
      </c>
      <c r="H754">
        <v>2</v>
      </c>
      <c r="I754" t="s">
        <v>1003</v>
      </c>
      <c r="J754" t="s">
        <v>1004</v>
      </c>
      <c r="K754" t="s">
        <v>1005</v>
      </c>
      <c r="L754">
        <v>1368</v>
      </c>
      <c r="N754">
        <v>1011</v>
      </c>
      <c r="O754" t="s">
        <v>978</v>
      </c>
      <c r="P754" t="s">
        <v>978</v>
      </c>
      <c r="Q754">
        <v>1</v>
      </c>
      <c r="W754">
        <v>0</v>
      </c>
      <c r="X754">
        <v>781889226</v>
      </c>
      <c r="Y754">
        <f t="shared" si="335"/>
        <v>9.07</v>
      </c>
      <c r="AA754">
        <v>0</v>
      </c>
      <c r="AB754">
        <v>0.5</v>
      </c>
      <c r="AC754">
        <v>0</v>
      </c>
      <c r="AD754">
        <v>0</v>
      </c>
      <c r="AE754">
        <v>0</v>
      </c>
      <c r="AF754">
        <v>0.5</v>
      </c>
      <c r="AG754">
        <v>0</v>
      </c>
      <c r="AH754">
        <v>0</v>
      </c>
      <c r="AI754">
        <v>1</v>
      </c>
      <c r="AJ754">
        <v>1</v>
      </c>
      <c r="AK754">
        <v>1</v>
      </c>
      <c r="AL754">
        <v>1</v>
      </c>
      <c r="AM754">
        <v>0</v>
      </c>
      <c r="AN754">
        <v>0</v>
      </c>
      <c r="AO754">
        <v>1</v>
      </c>
      <c r="AP754">
        <v>0</v>
      </c>
      <c r="AQ754">
        <v>0</v>
      </c>
      <c r="AR754">
        <v>0</v>
      </c>
      <c r="AS754" t="s">
        <v>3</v>
      </c>
      <c r="AT754">
        <v>9.07</v>
      </c>
      <c r="AU754" t="s">
        <v>3</v>
      </c>
      <c r="AV754">
        <v>0</v>
      </c>
      <c r="AW754">
        <v>2</v>
      </c>
      <c r="AX754">
        <v>69735107</v>
      </c>
      <c r="AY754">
        <v>1</v>
      </c>
      <c r="AZ754">
        <v>0</v>
      </c>
      <c r="BA754">
        <v>766</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CV754">
        <v>0</v>
      </c>
      <c r="CW754">
        <f>ROUND(Y754*Source!I841*DO754,9)</f>
        <v>0</v>
      </c>
      <c r="CX754">
        <f>ROUND(Y754*Source!I841,9)</f>
        <v>1.56911</v>
      </c>
      <c r="CY754">
        <f>AB754</f>
        <v>0.5</v>
      </c>
      <c r="CZ754">
        <f>AF754</f>
        <v>0.5</v>
      </c>
      <c r="DA754">
        <f>AJ754</f>
        <v>1</v>
      </c>
      <c r="DB754">
        <f t="shared" si="336"/>
        <v>4.54</v>
      </c>
      <c r="DC754">
        <f t="shared" si="337"/>
        <v>0</v>
      </c>
      <c r="DD754" t="s">
        <v>3</v>
      </c>
      <c r="DE754" t="s">
        <v>3</v>
      </c>
      <c r="DF754">
        <f t="shared" si="345"/>
        <v>0</v>
      </c>
      <c r="DG754">
        <f t="shared" si="343"/>
        <v>2</v>
      </c>
      <c r="DH754">
        <f t="shared" si="344"/>
        <v>0</v>
      </c>
      <c r="DI754">
        <f t="shared" si="342"/>
        <v>0</v>
      </c>
      <c r="DJ754">
        <f>DG754</f>
        <v>2</v>
      </c>
      <c r="DK754">
        <v>0</v>
      </c>
      <c r="DL754" t="s">
        <v>3</v>
      </c>
      <c r="DM754">
        <v>0</v>
      </c>
      <c r="DN754" t="s">
        <v>3</v>
      </c>
      <c r="DO754">
        <v>0</v>
      </c>
    </row>
    <row r="755" spans="1:119" x14ac:dyDescent="0.2">
      <c r="A755">
        <f>ROW(Source!A841)</f>
        <v>841</v>
      </c>
      <c r="B755">
        <v>69726971</v>
      </c>
      <c r="C755">
        <v>69735097</v>
      </c>
      <c r="D755">
        <v>27416566</v>
      </c>
      <c r="E755">
        <v>1</v>
      </c>
      <c r="F755">
        <v>1</v>
      </c>
      <c r="G755">
        <v>1</v>
      </c>
      <c r="H755">
        <v>3</v>
      </c>
      <c r="I755" t="s">
        <v>82</v>
      </c>
      <c r="J755" t="s">
        <v>194</v>
      </c>
      <c r="K755" t="s">
        <v>83</v>
      </c>
      <c r="L755">
        <v>1339</v>
      </c>
      <c r="N755">
        <v>1007</v>
      </c>
      <c r="O755" t="s">
        <v>40</v>
      </c>
      <c r="P755" t="s">
        <v>40</v>
      </c>
      <c r="Q755">
        <v>1</v>
      </c>
      <c r="W755">
        <v>0</v>
      </c>
      <c r="X755">
        <v>1967222743</v>
      </c>
      <c r="Y755">
        <f t="shared" si="335"/>
        <v>3.5</v>
      </c>
      <c r="AA755">
        <v>7.14</v>
      </c>
      <c r="AB755">
        <v>0</v>
      </c>
      <c r="AC755">
        <v>0</v>
      </c>
      <c r="AD755">
        <v>0</v>
      </c>
      <c r="AE755">
        <v>7.14</v>
      </c>
      <c r="AF755">
        <v>0</v>
      </c>
      <c r="AG755">
        <v>0</v>
      </c>
      <c r="AH755">
        <v>0</v>
      </c>
      <c r="AI755">
        <v>1</v>
      </c>
      <c r="AJ755">
        <v>1</v>
      </c>
      <c r="AK755">
        <v>1</v>
      </c>
      <c r="AL755">
        <v>1</v>
      </c>
      <c r="AM755">
        <v>0</v>
      </c>
      <c r="AN755">
        <v>0</v>
      </c>
      <c r="AO755">
        <v>0</v>
      </c>
      <c r="AP755">
        <v>1</v>
      </c>
      <c r="AQ755">
        <v>0</v>
      </c>
      <c r="AR755">
        <v>0</v>
      </c>
      <c r="AS755" t="s">
        <v>3</v>
      </c>
      <c r="AT755">
        <v>3.5</v>
      </c>
      <c r="AU755" t="s">
        <v>3</v>
      </c>
      <c r="AV755">
        <v>0</v>
      </c>
      <c r="AW755">
        <v>2</v>
      </c>
      <c r="AX755">
        <v>69735109</v>
      </c>
      <c r="AY755">
        <v>1</v>
      </c>
      <c r="AZ755">
        <v>0</v>
      </c>
      <c r="BA755">
        <v>768</v>
      </c>
      <c r="BB755">
        <v>3</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v>0</v>
      </c>
      <c r="CV755">
        <v>0</v>
      </c>
      <c r="CW755">
        <v>0</v>
      </c>
      <c r="CX755">
        <f>ROUND(Y755*Source!I841,9)</f>
        <v>0.60550000000000004</v>
      </c>
      <c r="CY755">
        <f>AA755</f>
        <v>7.14</v>
      </c>
      <c r="CZ755">
        <f>AE755</f>
        <v>7.14</v>
      </c>
      <c r="DA755">
        <f>AI755</f>
        <v>1</v>
      </c>
      <c r="DB755">
        <f t="shared" si="336"/>
        <v>24.99</v>
      </c>
      <c r="DC755">
        <f t="shared" si="337"/>
        <v>0</v>
      </c>
      <c r="DD755" t="s">
        <v>3</v>
      </c>
      <c r="DE755" t="s">
        <v>3</v>
      </c>
      <c r="DF755">
        <f t="shared" si="345"/>
        <v>4</v>
      </c>
      <c r="DG755">
        <f t="shared" si="343"/>
        <v>0</v>
      </c>
      <c r="DH755">
        <f t="shared" si="344"/>
        <v>0</v>
      </c>
      <c r="DI755">
        <f t="shared" si="342"/>
        <v>0</v>
      </c>
      <c r="DJ755">
        <f>DF755</f>
        <v>4</v>
      </c>
      <c r="DK755">
        <v>0</v>
      </c>
      <c r="DL755" t="s">
        <v>3</v>
      </c>
      <c r="DM755">
        <v>0</v>
      </c>
      <c r="DN755" t="s">
        <v>3</v>
      </c>
      <c r="DO755">
        <v>0</v>
      </c>
    </row>
    <row r="756" spans="1:119" x14ac:dyDescent="0.2">
      <c r="A756">
        <f>ROW(Source!A841)</f>
        <v>841</v>
      </c>
      <c r="B756">
        <v>69726971</v>
      </c>
      <c r="C756">
        <v>69735097</v>
      </c>
      <c r="D756">
        <v>61332096</v>
      </c>
      <c r="E756">
        <v>1</v>
      </c>
      <c r="F756">
        <v>1</v>
      </c>
      <c r="G756">
        <v>1</v>
      </c>
      <c r="H756">
        <v>3</v>
      </c>
      <c r="I756" t="s">
        <v>189</v>
      </c>
      <c r="J756" t="s">
        <v>191</v>
      </c>
      <c r="K756" t="s">
        <v>190</v>
      </c>
      <c r="L756">
        <v>1339</v>
      </c>
      <c r="N756">
        <v>1007</v>
      </c>
      <c r="O756" t="s">
        <v>40</v>
      </c>
      <c r="P756" t="s">
        <v>40</v>
      </c>
      <c r="Q756">
        <v>1</v>
      </c>
      <c r="W756">
        <v>0</v>
      </c>
      <c r="X756">
        <v>1799260510</v>
      </c>
      <c r="Y756">
        <f t="shared" si="335"/>
        <v>2.04</v>
      </c>
      <c r="AA756">
        <v>867.14</v>
      </c>
      <c r="AB756">
        <v>0</v>
      </c>
      <c r="AC756">
        <v>0</v>
      </c>
      <c r="AD756">
        <v>0</v>
      </c>
      <c r="AE756">
        <v>867.14</v>
      </c>
      <c r="AF756">
        <v>0</v>
      </c>
      <c r="AG756">
        <v>0</v>
      </c>
      <c r="AH756">
        <v>0</v>
      </c>
      <c r="AI756">
        <v>1</v>
      </c>
      <c r="AJ756">
        <v>1</v>
      </c>
      <c r="AK756">
        <v>1</v>
      </c>
      <c r="AL756">
        <v>1</v>
      </c>
      <c r="AM756">
        <v>0</v>
      </c>
      <c r="AN756">
        <v>0</v>
      </c>
      <c r="AO756">
        <v>0</v>
      </c>
      <c r="AP756">
        <v>1</v>
      </c>
      <c r="AQ756">
        <v>0</v>
      </c>
      <c r="AR756">
        <v>0</v>
      </c>
      <c r="AS756" t="s">
        <v>3</v>
      </c>
      <c r="AT756">
        <v>2.04</v>
      </c>
      <c r="AU756" t="s">
        <v>3</v>
      </c>
      <c r="AV756">
        <v>0</v>
      </c>
      <c r="AW756">
        <v>1</v>
      </c>
      <c r="AX756">
        <v>-1</v>
      </c>
      <c r="AY756">
        <v>0</v>
      </c>
      <c r="AZ756">
        <v>0</v>
      </c>
      <c r="BA756" t="s">
        <v>3</v>
      </c>
      <c r="BB756">
        <v>0</v>
      </c>
      <c r="BC756">
        <v>0</v>
      </c>
      <c r="BD756">
        <v>0</v>
      </c>
      <c r="BE756">
        <v>0</v>
      </c>
      <c r="BF756">
        <v>0</v>
      </c>
      <c r="BG756">
        <v>0</v>
      </c>
      <c r="BH756">
        <v>0</v>
      </c>
      <c r="BI756">
        <v>0</v>
      </c>
      <c r="BJ756">
        <v>0</v>
      </c>
      <c r="BK756">
        <v>0</v>
      </c>
      <c r="BL756">
        <v>0</v>
      </c>
      <c r="BM756">
        <v>0</v>
      </c>
      <c r="BN756">
        <v>0</v>
      </c>
      <c r="BO756">
        <v>0</v>
      </c>
      <c r="BP756">
        <v>0</v>
      </c>
      <c r="BQ756">
        <v>0</v>
      </c>
      <c r="BR756">
        <v>0</v>
      </c>
      <c r="BS756">
        <v>0</v>
      </c>
      <c r="BT756">
        <v>0</v>
      </c>
      <c r="BU756">
        <v>0</v>
      </c>
      <c r="BV756">
        <v>0</v>
      </c>
      <c r="BW756">
        <v>0</v>
      </c>
      <c r="CV756">
        <v>0</v>
      </c>
      <c r="CW756">
        <v>0</v>
      </c>
      <c r="CX756">
        <f>ROUND(Y756*Source!I841,9)</f>
        <v>0.35292000000000001</v>
      </c>
      <c r="CY756">
        <f>AA756</f>
        <v>867.14</v>
      </c>
      <c r="CZ756">
        <f>AE756</f>
        <v>867.14</v>
      </c>
      <c r="DA756">
        <f>AI756</f>
        <v>1</v>
      </c>
      <c r="DB756">
        <f t="shared" si="336"/>
        <v>1768.97</v>
      </c>
      <c r="DC756">
        <f t="shared" si="337"/>
        <v>0</v>
      </c>
      <c r="DD756" t="s">
        <v>3</v>
      </c>
      <c r="DE756" t="s">
        <v>3</v>
      </c>
      <c r="DF756">
        <f t="shared" si="345"/>
        <v>306</v>
      </c>
      <c r="DG756">
        <f t="shared" si="343"/>
        <v>0</v>
      </c>
      <c r="DH756">
        <f t="shared" si="344"/>
        <v>0</v>
      </c>
      <c r="DI756">
        <f t="shared" si="342"/>
        <v>0</v>
      </c>
      <c r="DJ756">
        <f>DF756</f>
        <v>306</v>
      </c>
      <c r="DK756">
        <v>0</v>
      </c>
      <c r="DL756" t="s">
        <v>3</v>
      </c>
      <c r="DM756">
        <v>0</v>
      </c>
      <c r="DN756" t="s">
        <v>3</v>
      </c>
      <c r="DO756">
        <v>0</v>
      </c>
    </row>
    <row r="757" spans="1:119" x14ac:dyDescent="0.2">
      <c r="A757">
        <f>ROW(Source!A842)</f>
        <v>842</v>
      </c>
      <c r="B757">
        <v>69726884</v>
      </c>
      <c r="C757">
        <v>69735097</v>
      </c>
      <c r="D757">
        <v>27496319</v>
      </c>
      <c r="E757">
        <v>1</v>
      </c>
      <c r="F757">
        <v>1</v>
      </c>
      <c r="G757">
        <v>1</v>
      </c>
      <c r="H757">
        <v>1</v>
      </c>
      <c r="I757" t="s">
        <v>1001</v>
      </c>
      <c r="J757" t="s">
        <v>3</v>
      </c>
      <c r="K757" t="s">
        <v>1002</v>
      </c>
      <c r="L757">
        <v>1369</v>
      </c>
      <c r="N757">
        <v>1013</v>
      </c>
      <c r="O757" t="s">
        <v>974</v>
      </c>
      <c r="P757" t="s">
        <v>974</v>
      </c>
      <c r="Q757">
        <v>1</v>
      </c>
      <c r="W757">
        <v>0</v>
      </c>
      <c r="X757">
        <v>1189128158</v>
      </c>
      <c r="Y757">
        <f t="shared" si="335"/>
        <v>39.51</v>
      </c>
      <c r="AA757">
        <v>0</v>
      </c>
      <c r="AB757">
        <v>0</v>
      </c>
      <c r="AC757">
        <v>0</v>
      </c>
      <c r="AD757">
        <v>203.13</v>
      </c>
      <c r="AE757">
        <v>0</v>
      </c>
      <c r="AF757">
        <v>0</v>
      </c>
      <c r="AG757">
        <v>0</v>
      </c>
      <c r="AH757">
        <v>8.01</v>
      </c>
      <c r="AI757">
        <v>1</v>
      </c>
      <c r="AJ757">
        <v>1</v>
      </c>
      <c r="AK757">
        <v>1</v>
      </c>
      <c r="AL757">
        <v>25.36</v>
      </c>
      <c r="AM757">
        <v>5</v>
      </c>
      <c r="AN757">
        <v>0</v>
      </c>
      <c r="AO757">
        <v>1</v>
      </c>
      <c r="AP757">
        <v>0</v>
      </c>
      <c r="AQ757">
        <v>0</v>
      </c>
      <c r="AR757">
        <v>0</v>
      </c>
      <c r="AS757" t="s">
        <v>3</v>
      </c>
      <c r="AT757">
        <v>39.51</v>
      </c>
      <c r="AU757" t="s">
        <v>3</v>
      </c>
      <c r="AV757">
        <v>1</v>
      </c>
      <c r="AW757">
        <v>2</v>
      </c>
      <c r="AX757">
        <v>69735104</v>
      </c>
      <c r="AY757">
        <v>1</v>
      </c>
      <c r="AZ757">
        <v>0</v>
      </c>
      <c r="BA757">
        <v>769</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0</v>
      </c>
      <c r="BW757">
        <v>0</v>
      </c>
      <c r="CU757">
        <f>ROUND(AT757*Source!I842*AH757*AL757,0)</f>
        <v>1388</v>
      </c>
      <c r="CV757">
        <f>ROUND(Y757*Source!I842,9)</f>
        <v>6.8352300000000001</v>
      </c>
      <c r="CW757">
        <v>0</v>
      </c>
      <c r="CX757">
        <f>ROUND(Y757*Source!I842,9)</f>
        <v>6.8352300000000001</v>
      </c>
      <c r="CY757">
        <f>AD757</f>
        <v>203.13</v>
      </c>
      <c r="CZ757">
        <f>AH757</f>
        <v>8.01</v>
      </c>
      <c r="DA757">
        <f>AL757</f>
        <v>25.36</v>
      </c>
      <c r="DB757">
        <f t="shared" si="336"/>
        <v>316.48</v>
      </c>
      <c r="DC757">
        <f t="shared" si="337"/>
        <v>0</v>
      </c>
      <c r="DD757" t="s">
        <v>3</v>
      </c>
      <c r="DE757" t="s">
        <v>3</v>
      </c>
      <c r="DF757">
        <f t="shared" si="345"/>
        <v>0</v>
      </c>
      <c r="DG757">
        <f t="shared" si="343"/>
        <v>0</v>
      </c>
      <c r="DH757">
        <f t="shared" si="344"/>
        <v>0</v>
      </c>
      <c r="DI757">
        <f>ROUND(ROUND(AH757*AL757,0)*CX757,0)</f>
        <v>1388</v>
      </c>
      <c r="DJ757">
        <f>DI757</f>
        <v>1388</v>
      </c>
      <c r="DK757">
        <v>0</v>
      </c>
      <c r="DL757" t="s">
        <v>3</v>
      </c>
      <c r="DM757">
        <v>0</v>
      </c>
      <c r="DN757" t="s">
        <v>3</v>
      </c>
      <c r="DO757">
        <v>0</v>
      </c>
    </row>
    <row r="758" spans="1:119" x14ac:dyDescent="0.2">
      <c r="A758">
        <f>ROW(Source!A842)</f>
        <v>842</v>
      </c>
      <c r="B758">
        <v>69726884</v>
      </c>
      <c r="C758">
        <v>69735097</v>
      </c>
      <c r="D758">
        <v>121548</v>
      </c>
      <c r="E758">
        <v>1</v>
      </c>
      <c r="F758">
        <v>1</v>
      </c>
      <c r="G758">
        <v>1</v>
      </c>
      <c r="H758">
        <v>1</v>
      </c>
      <c r="I758" t="s">
        <v>36</v>
      </c>
      <c r="J758" t="s">
        <v>3</v>
      </c>
      <c r="K758" t="s">
        <v>981</v>
      </c>
      <c r="L758">
        <v>608254</v>
      </c>
      <c r="N758">
        <v>1013</v>
      </c>
      <c r="O758" t="s">
        <v>982</v>
      </c>
      <c r="P758" t="s">
        <v>982</v>
      </c>
      <c r="Q758">
        <v>1</v>
      </c>
      <c r="W758">
        <v>0</v>
      </c>
      <c r="X758">
        <v>-185737400</v>
      </c>
      <c r="Y758">
        <f t="shared" si="335"/>
        <v>1.27</v>
      </c>
      <c r="AA758">
        <v>0</v>
      </c>
      <c r="AB758">
        <v>0</v>
      </c>
      <c r="AC758">
        <v>0</v>
      </c>
      <c r="AD758">
        <v>0</v>
      </c>
      <c r="AE758">
        <v>0</v>
      </c>
      <c r="AF758">
        <v>0</v>
      </c>
      <c r="AG758">
        <v>0</v>
      </c>
      <c r="AH758">
        <v>0</v>
      </c>
      <c r="AI758">
        <v>1</v>
      </c>
      <c r="AJ758">
        <v>1</v>
      </c>
      <c r="AK758">
        <v>19.8</v>
      </c>
      <c r="AL758">
        <v>1</v>
      </c>
      <c r="AM758">
        <v>5</v>
      </c>
      <c r="AN758">
        <v>0</v>
      </c>
      <c r="AO758">
        <v>1</v>
      </c>
      <c r="AP758">
        <v>0</v>
      </c>
      <c r="AQ758">
        <v>0</v>
      </c>
      <c r="AR758">
        <v>0</v>
      </c>
      <c r="AS758" t="s">
        <v>3</v>
      </c>
      <c r="AT758">
        <v>1.27</v>
      </c>
      <c r="AU758" t="s">
        <v>3</v>
      </c>
      <c r="AV758">
        <v>2</v>
      </c>
      <c r="AW758">
        <v>2</v>
      </c>
      <c r="AX758">
        <v>69735105</v>
      </c>
      <c r="AY758">
        <v>1</v>
      </c>
      <c r="AZ758">
        <v>0</v>
      </c>
      <c r="BA758">
        <v>770</v>
      </c>
      <c r="BB758">
        <v>0</v>
      </c>
      <c r="BC758">
        <v>0</v>
      </c>
      <c r="BD758">
        <v>0</v>
      </c>
      <c r="BE758">
        <v>0</v>
      </c>
      <c r="BF758">
        <v>0</v>
      </c>
      <c r="BG758">
        <v>0</v>
      </c>
      <c r="BH758">
        <v>0</v>
      </c>
      <c r="BI758">
        <v>0</v>
      </c>
      <c r="BJ758">
        <v>0</v>
      </c>
      <c r="BK758">
        <v>0</v>
      </c>
      <c r="BL758">
        <v>0</v>
      </c>
      <c r="BM758">
        <v>0</v>
      </c>
      <c r="BN758">
        <v>0</v>
      </c>
      <c r="BO758">
        <v>0</v>
      </c>
      <c r="BP758">
        <v>0</v>
      </c>
      <c r="BQ758">
        <v>0</v>
      </c>
      <c r="BR758">
        <v>0</v>
      </c>
      <c r="BS758">
        <v>0</v>
      </c>
      <c r="BT758">
        <v>0</v>
      </c>
      <c r="BU758">
        <v>0</v>
      </c>
      <c r="BV758">
        <v>0</v>
      </c>
      <c r="BW758">
        <v>0</v>
      </c>
      <c r="CV758">
        <v>0</v>
      </c>
      <c r="CW758">
        <v>0</v>
      </c>
      <c r="CX758">
        <f>ROUND(Y758*Source!I842,9)</f>
        <v>0.21970999999999999</v>
      </c>
      <c r="CY758">
        <f>AD758</f>
        <v>0</v>
      </c>
      <c r="CZ758">
        <f>AH758</f>
        <v>0</v>
      </c>
      <c r="DA758">
        <f>AL758</f>
        <v>1</v>
      </c>
      <c r="DB758">
        <f t="shared" si="336"/>
        <v>0</v>
      </c>
      <c r="DC758">
        <f t="shared" si="337"/>
        <v>0</v>
      </c>
      <c r="DD758" t="s">
        <v>3</v>
      </c>
      <c r="DE758" t="s">
        <v>3</v>
      </c>
      <c r="DF758">
        <f t="shared" si="345"/>
        <v>0</v>
      </c>
      <c r="DG758">
        <f t="shared" si="343"/>
        <v>0</v>
      </c>
      <c r="DH758">
        <f>ROUND(ROUND(AG758*AK758,0)*CX758,0)</f>
        <v>0</v>
      </c>
      <c r="DI758">
        <f t="shared" ref="DI758:DI767" si="346">ROUND(ROUND(AH758,0)*CX758,0)</f>
        <v>0</v>
      </c>
      <c r="DJ758">
        <f>DI758</f>
        <v>0</v>
      </c>
      <c r="DK758">
        <v>0</v>
      </c>
      <c r="DL758" t="s">
        <v>3</v>
      </c>
      <c r="DM758">
        <v>0</v>
      </c>
      <c r="DN758" t="s">
        <v>3</v>
      </c>
      <c r="DO758">
        <v>0</v>
      </c>
    </row>
    <row r="759" spans="1:119" x14ac:dyDescent="0.2">
      <c r="A759">
        <f>ROW(Source!A842)</f>
        <v>842</v>
      </c>
      <c r="B759">
        <v>69726884</v>
      </c>
      <c r="C759">
        <v>69735097</v>
      </c>
      <c r="D759">
        <v>27439630</v>
      </c>
      <c r="E759">
        <v>1</v>
      </c>
      <c r="F759">
        <v>1</v>
      </c>
      <c r="G759">
        <v>1</v>
      </c>
      <c r="H759">
        <v>2</v>
      </c>
      <c r="I759" t="s">
        <v>986</v>
      </c>
      <c r="J759" t="s">
        <v>987</v>
      </c>
      <c r="K759" t="s">
        <v>988</v>
      </c>
      <c r="L759">
        <v>1368</v>
      </c>
      <c r="N759">
        <v>1011</v>
      </c>
      <c r="O759" t="s">
        <v>978</v>
      </c>
      <c r="P759" t="s">
        <v>978</v>
      </c>
      <c r="Q759">
        <v>1</v>
      </c>
      <c r="W759">
        <v>0</v>
      </c>
      <c r="X759">
        <v>-72110300</v>
      </c>
      <c r="Y759">
        <f t="shared" si="335"/>
        <v>1.27</v>
      </c>
      <c r="AA759">
        <v>0</v>
      </c>
      <c r="AB759">
        <v>245.16</v>
      </c>
      <c r="AC759">
        <v>269.48</v>
      </c>
      <c r="AD759">
        <v>0</v>
      </c>
      <c r="AE759">
        <v>0</v>
      </c>
      <c r="AF759">
        <v>31.27</v>
      </c>
      <c r="AG759">
        <v>13.61</v>
      </c>
      <c r="AH759">
        <v>0</v>
      </c>
      <c r="AI759">
        <v>1</v>
      </c>
      <c r="AJ759">
        <v>7.84</v>
      </c>
      <c r="AK759">
        <v>19.8</v>
      </c>
      <c r="AL759">
        <v>1</v>
      </c>
      <c r="AM759">
        <v>5</v>
      </c>
      <c r="AN759">
        <v>0</v>
      </c>
      <c r="AO759">
        <v>1</v>
      </c>
      <c r="AP759">
        <v>0</v>
      </c>
      <c r="AQ759">
        <v>0</v>
      </c>
      <c r="AR759">
        <v>0</v>
      </c>
      <c r="AS759" t="s">
        <v>3</v>
      </c>
      <c r="AT759">
        <v>1.27</v>
      </c>
      <c r="AU759" t="s">
        <v>3</v>
      </c>
      <c r="AV759">
        <v>0</v>
      </c>
      <c r="AW759">
        <v>2</v>
      </c>
      <c r="AX759">
        <v>69735106</v>
      </c>
      <c r="AY759">
        <v>1</v>
      </c>
      <c r="AZ759">
        <v>0</v>
      </c>
      <c r="BA759">
        <v>771</v>
      </c>
      <c r="BB759">
        <v>0</v>
      </c>
      <c r="BC759">
        <v>0</v>
      </c>
      <c r="BD759">
        <v>0</v>
      </c>
      <c r="BE759">
        <v>0</v>
      </c>
      <c r="BF759">
        <v>0</v>
      </c>
      <c r="BG759">
        <v>0</v>
      </c>
      <c r="BH759">
        <v>0</v>
      </c>
      <c r="BI759">
        <v>0</v>
      </c>
      <c r="BJ759">
        <v>0</v>
      </c>
      <c r="BK759">
        <v>0</v>
      </c>
      <c r="BL759">
        <v>0</v>
      </c>
      <c r="BM759">
        <v>0</v>
      </c>
      <c r="BN759">
        <v>0</v>
      </c>
      <c r="BO759">
        <v>0</v>
      </c>
      <c r="BP759">
        <v>0</v>
      </c>
      <c r="BQ759">
        <v>0</v>
      </c>
      <c r="BR759">
        <v>0</v>
      </c>
      <c r="BS759">
        <v>0</v>
      </c>
      <c r="BT759">
        <v>0</v>
      </c>
      <c r="BU759">
        <v>0</v>
      </c>
      <c r="BV759">
        <v>0</v>
      </c>
      <c r="BW759">
        <v>0</v>
      </c>
      <c r="CV759">
        <v>0</v>
      </c>
      <c r="CW759">
        <f>ROUND(Y759*Source!I842*DO759,9)</f>
        <v>0</v>
      </c>
      <c r="CX759">
        <f>ROUND(Y759*Source!I842,9)</f>
        <v>0.21970999999999999</v>
      </c>
      <c r="CY759">
        <f>AB759</f>
        <v>245.16</v>
      </c>
      <c r="CZ759">
        <f>AF759</f>
        <v>31.27</v>
      </c>
      <c r="DA759">
        <f>AJ759</f>
        <v>7.84</v>
      </c>
      <c r="DB759">
        <f t="shared" si="336"/>
        <v>39.71</v>
      </c>
      <c r="DC759">
        <f t="shared" si="337"/>
        <v>17.28</v>
      </c>
      <c r="DD759" t="s">
        <v>3</v>
      </c>
      <c r="DE759" t="s">
        <v>3</v>
      </c>
      <c r="DF759">
        <f t="shared" si="345"/>
        <v>0</v>
      </c>
      <c r="DG759">
        <f>ROUND(ROUND(AF759*AJ759,0)*CX759,0)</f>
        <v>54</v>
      </c>
      <c r="DH759">
        <f>ROUND(ROUND(AG759*AK759,0)*CX759,0)</f>
        <v>59</v>
      </c>
      <c r="DI759">
        <f t="shared" si="346"/>
        <v>0</v>
      </c>
      <c r="DJ759">
        <f>DG759</f>
        <v>54</v>
      </c>
      <c r="DK759">
        <v>0</v>
      </c>
      <c r="DL759" t="s">
        <v>3</v>
      </c>
      <c r="DM759">
        <v>0</v>
      </c>
      <c r="DN759" t="s">
        <v>3</v>
      </c>
      <c r="DO759">
        <v>0</v>
      </c>
    </row>
    <row r="760" spans="1:119" x14ac:dyDescent="0.2">
      <c r="A760">
        <f>ROW(Source!A842)</f>
        <v>842</v>
      </c>
      <c r="B760">
        <v>69726884</v>
      </c>
      <c r="C760">
        <v>69735097</v>
      </c>
      <c r="D760">
        <v>27440041</v>
      </c>
      <c r="E760">
        <v>1</v>
      </c>
      <c r="F760">
        <v>1</v>
      </c>
      <c r="G760">
        <v>1</v>
      </c>
      <c r="H760">
        <v>2</v>
      </c>
      <c r="I760" t="s">
        <v>1003</v>
      </c>
      <c r="J760" t="s">
        <v>1004</v>
      </c>
      <c r="K760" t="s">
        <v>1005</v>
      </c>
      <c r="L760">
        <v>1368</v>
      </c>
      <c r="N760">
        <v>1011</v>
      </c>
      <c r="O760" t="s">
        <v>978</v>
      </c>
      <c r="P760" t="s">
        <v>978</v>
      </c>
      <c r="Q760">
        <v>1</v>
      </c>
      <c r="W760">
        <v>0</v>
      </c>
      <c r="X760">
        <v>781889226</v>
      </c>
      <c r="Y760">
        <f t="shared" si="335"/>
        <v>9.07</v>
      </c>
      <c r="AA760">
        <v>0</v>
      </c>
      <c r="AB760">
        <v>3.92</v>
      </c>
      <c r="AC760">
        <v>0</v>
      </c>
      <c r="AD760">
        <v>0</v>
      </c>
      <c r="AE760">
        <v>0</v>
      </c>
      <c r="AF760">
        <v>0.5</v>
      </c>
      <c r="AG760">
        <v>0</v>
      </c>
      <c r="AH760">
        <v>0</v>
      </c>
      <c r="AI760">
        <v>1</v>
      </c>
      <c r="AJ760">
        <v>7.84</v>
      </c>
      <c r="AK760">
        <v>19.8</v>
      </c>
      <c r="AL760">
        <v>1</v>
      </c>
      <c r="AM760">
        <v>5</v>
      </c>
      <c r="AN760">
        <v>0</v>
      </c>
      <c r="AO760">
        <v>1</v>
      </c>
      <c r="AP760">
        <v>0</v>
      </c>
      <c r="AQ760">
        <v>0</v>
      </c>
      <c r="AR760">
        <v>0</v>
      </c>
      <c r="AS760" t="s">
        <v>3</v>
      </c>
      <c r="AT760">
        <v>9.07</v>
      </c>
      <c r="AU760" t="s">
        <v>3</v>
      </c>
      <c r="AV760">
        <v>0</v>
      </c>
      <c r="AW760">
        <v>2</v>
      </c>
      <c r="AX760">
        <v>69735107</v>
      </c>
      <c r="AY760">
        <v>1</v>
      </c>
      <c r="AZ760">
        <v>0</v>
      </c>
      <c r="BA760">
        <v>772</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v>0</v>
      </c>
      <c r="CV760">
        <v>0</v>
      </c>
      <c r="CW760">
        <f>ROUND(Y760*Source!I842*DO760,9)</f>
        <v>0</v>
      </c>
      <c r="CX760">
        <f>ROUND(Y760*Source!I842,9)</f>
        <v>1.56911</v>
      </c>
      <c r="CY760">
        <f>AB760</f>
        <v>3.92</v>
      </c>
      <c r="CZ760">
        <f>AF760</f>
        <v>0.5</v>
      </c>
      <c r="DA760">
        <f>AJ760</f>
        <v>7.84</v>
      </c>
      <c r="DB760">
        <f t="shared" si="336"/>
        <v>4.54</v>
      </c>
      <c r="DC760">
        <f t="shared" si="337"/>
        <v>0</v>
      </c>
      <c r="DD760" t="s">
        <v>3</v>
      </c>
      <c r="DE760" t="s">
        <v>3</v>
      </c>
      <c r="DF760">
        <f t="shared" si="345"/>
        <v>0</v>
      </c>
      <c r="DG760">
        <f>ROUND(ROUND(AF760*AJ760,0)*CX760,0)</f>
        <v>6</v>
      </c>
      <c r="DH760">
        <f>ROUND(ROUND(AG760*AK760,0)*CX760,0)</f>
        <v>0</v>
      </c>
      <c r="DI760">
        <f t="shared" si="346"/>
        <v>0</v>
      </c>
      <c r="DJ760">
        <f>DG760</f>
        <v>6</v>
      </c>
      <c r="DK760">
        <v>0</v>
      </c>
      <c r="DL760" t="s">
        <v>3</v>
      </c>
      <c r="DM760">
        <v>0</v>
      </c>
      <c r="DN760" t="s">
        <v>3</v>
      </c>
      <c r="DO760">
        <v>0</v>
      </c>
    </row>
    <row r="761" spans="1:119" x14ac:dyDescent="0.2">
      <c r="A761">
        <f>ROW(Source!A842)</f>
        <v>842</v>
      </c>
      <c r="B761">
        <v>69726884</v>
      </c>
      <c r="C761">
        <v>69735097</v>
      </c>
      <c r="D761">
        <v>27416566</v>
      </c>
      <c r="E761">
        <v>1</v>
      </c>
      <c r="F761">
        <v>1</v>
      </c>
      <c r="G761">
        <v>1</v>
      </c>
      <c r="H761">
        <v>3</v>
      </c>
      <c r="I761" t="s">
        <v>82</v>
      </c>
      <c r="J761" t="s">
        <v>194</v>
      </c>
      <c r="K761" t="s">
        <v>83</v>
      </c>
      <c r="L761">
        <v>1339</v>
      </c>
      <c r="N761">
        <v>1007</v>
      </c>
      <c r="O761" t="s">
        <v>40</v>
      </c>
      <c r="P761" t="s">
        <v>40</v>
      </c>
      <c r="Q761">
        <v>1</v>
      </c>
      <c r="W761">
        <v>0</v>
      </c>
      <c r="X761">
        <v>1967222743</v>
      </c>
      <c r="Y761">
        <f t="shared" si="335"/>
        <v>3.5</v>
      </c>
      <c r="AA761">
        <v>14.19</v>
      </c>
      <c r="AB761">
        <v>0</v>
      </c>
      <c r="AC761">
        <v>0</v>
      </c>
      <c r="AD761">
        <v>0</v>
      </c>
      <c r="AE761">
        <v>1.97</v>
      </c>
      <c r="AF761">
        <v>0</v>
      </c>
      <c r="AG761">
        <v>0</v>
      </c>
      <c r="AH761">
        <v>0</v>
      </c>
      <c r="AI761">
        <v>7.56</v>
      </c>
      <c r="AJ761">
        <v>1</v>
      </c>
      <c r="AK761">
        <v>1</v>
      </c>
      <c r="AL761">
        <v>1</v>
      </c>
      <c r="AM761">
        <v>0</v>
      </c>
      <c r="AN761">
        <v>0</v>
      </c>
      <c r="AO761">
        <v>0</v>
      </c>
      <c r="AP761">
        <v>1</v>
      </c>
      <c r="AQ761">
        <v>0</v>
      </c>
      <c r="AR761">
        <v>0</v>
      </c>
      <c r="AS761" t="s">
        <v>3</v>
      </c>
      <c r="AT761">
        <v>3.5</v>
      </c>
      <c r="AU761" t="s">
        <v>3</v>
      </c>
      <c r="AV761">
        <v>0</v>
      </c>
      <c r="AW761">
        <v>2</v>
      </c>
      <c r="AX761">
        <v>69735109</v>
      </c>
      <c r="AY761">
        <v>1</v>
      </c>
      <c r="AZ761">
        <v>16384</v>
      </c>
      <c r="BA761">
        <v>774</v>
      </c>
      <c r="BB761">
        <v>3</v>
      </c>
      <c r="BC761">
        <v>0</v>
      </c>
      <c r="BD761">
        <v>0</v>
      </c>
      <c r="BE761">
        <v>0</v>
      </c>
      <c r="BF761">
        <v>0</v>
      </c>
      <c r="BG761">
        <v>0</v>
      </c>
      <c r="BH761">
        <v>0</v>
      </c>
      <c r="BI761">
        <v>0</v>
      </c>
      <c r="BJ761">
        <v>0</v>
      </c>
      <c r="BK761">
        <v>0</v>
      </c>
      <c r="BL761">
        <v>0</v>
      </c>
      <c r="BM761">
        <v>0</v>
      </c>
      <c r="BN761">
        <v>0</v>
      </c>
      <c r="BO761">
        <v>0</v>
      </c>
      <c r="BP761">
        <v>0</v>
      </c>
      <c r="BQ761">
        <v>0</v>
      </c>
      <c r="BR761">
        <v>0</v>
      </c>
      <c r="BS761">
        <v>0</v>
      </c>
      <c r="BT761">
        <v>0</v>
      </c>
      <c r="BU761">
        <v>0</v>
      </c>
      <c r="BV761">
        <v>0</v>
      </c>
      <c r="BW761">
        <v>0</v>
      </c>
      <c r="CV761">
        <v>0</v>
      </c>
      <c r="CW761">
        <v>0</v>
      </c>
      <c r="CX761">
        <f>ROUND(Y761*Source!I842,9)</f>
        <v>0.60550000000000004</v>
      </c>
      <c r="CY761">
        <f>AA761</f>
        <v>14.19</v>
      </c>
      <c r="CZ761">
        <f>AE761</f>
        <v>1.97</v>
      </c>
      <c r="DA761">
        <f>AI761</f>
        <v>7.56</v>
      </c>
      <c r="DB761">
        <f t="shared" si="336"/>
        <v>6.9</v>
      </c>
      <c r="DC761">
        <f t="shared" si="337"/>
        <v>0</v>
      </c>
      <c r="DD761" t="s">
        <v>3</v>
      </c>
      <c r="DE761" t="s">
        <v>3</v>
      </c>
      <c r="DF761">
        <f>ROUND(ROUND(AE761*AI761,0)*CX761,0)</f>
        <v>9</v>
      </c>
      <c r="DG761">
        <f t="shared" ref="DG761:DG769" si="347">ROUND(ROUND(AF761,0)*CX761,0)</f>
        <v>0</v>
      </c>
      <c r="DH761">
        <f t="shared" ref="DH761:DH768" si="348">ROUND(ROUND(AG761,0)*CX761,0)</f>
        <v>0</v>
      </c>
      <c r="DI761">
        <f t="shared" si="346"/>
        <v>0</v>
      </c>
      <c r="DJ761">
        <f>DF761</f>
        <v>9</v>
      </c>
      <c r="DK761">
        <v>0</v>
      </c>
      <c r="DL761" t="s">
        <v>3</v>
      </c>
      <c r="DM761">
        <v>0</v>
      </c>
      <c r="DN761" t="s">
        <v>3</v>
      </c>
      <c r="DO761">
        <v>0</v>
      </c>
    </row>
    <row r="762" spans="1:119" x14ac:dyDescent="0.2">
      <c r="A762">
        <f>ROW(Source!A842)</f>
        <v>842</v>
      </c>
      <c r="B762">
        <v>69726884</v>
      </c>
      <c r="C762">
        <v>69735097</v>
      </c>
      <c r="D762">
        <v>61332096</v>
      </c>
      <c r="E762">
        <v>1</v>
      </c>
      <c r="F762">
        <v>1</v>
      </c>
      <c r="G762">
        <v>1</v>
      </c>
      <c r="H762">
        <v>3</v>
      </c>
      <c r="I762" t="s">
        <v>189</v>
      </c>
      <c r="J762" t="s">
        <v>191</v>
      </c>
      <c r="K762" t="s">
        <v>190</v>
      </c>
      <c r="L762">
        <v>1339</v>
      </c>
      <c r="N762">
        <v>1007</v>
      </c>
      <c r="O762" t="s">
        <v>40</v>
      </c>
      <c r="P762" t="s">
        <v>40</v>
      </c>
      <c r="Q762">
        <v>1</v>
      </c>
      <c r="W762">
        <v>0</v>
      </c>
      <c r="X762">
        <v>1799260510</v>
      </c>
      <c r="Y762">
        <f t="shared" si="335"/>
        <v>2.04</v>
      </c>
      <c r="AA762">
        <v>6238.51</v>
      </c>
      <c r="AB762">
        <v>0</v>
      </c>
      <c r="AC762">
        <v>0</v>
      </c>
      <c r="AD762">
        <v>0</v>
      </c>
      <c r="AE762">
        <v>862.75</v>
      </c>
      <c r="AF762">
        <v>0</v>
      </c>
      <c r="AG762">
        <v>0</v>
      </c>
      <c r="AH762">
        <v>0</v>
      </c>
      <c r="AI762">
        <v>7.56</v>
      </c>
      <c r="AJ762">
        <v>1</v>
      </c>
      <c r="AK762">
        <v>1</v>
      </c>
      <c r="AL762">
        <v>1</v>
      </c>
      <c r="AM762">
        <v>0</v>
      </c>
      <c r="AN762">
        <v>0</v>
      </c>
      <c r="AO762">
        <v>0</v>
      </c>
      <c r="AP762">
        <v>1</v>
      </c>
      <c r="AQ762">
        <v>0</v>
      </c>
      <c r="AR762">
        <v>0</v>
      </c>
      <c r="AS762" t="s">
        <v>3</v>
      </c>
      <c r="AT762">
        <v>2.04</v>
      </c>
      <c r="AU762" t="s">
        <v>3</v>
      </c>
      <c r="AV762">
        <v>0</v>
      </c>
      <c r="AW762">
        <v>1</v>
      </c>
      <c r="AX762">
        <v>-1</v>
      </c>
      <c r="AY762">
        <v>0</v>
      </c>
      <c r="AZ762">
        <v>0</v>
      </c>
      <c r="BA762" t="s">
        <v>3</v>
      </c>
      <c r="BB762">
        <v>0</v>
      </c>
      <c r="BC762">
        <v>0</v>
      </c>
      <c r="BD762">
        <v>0</v>
      </c>
      <c r="BE762">
        <v>0</v>
      </c>
      <c r="BF762">
        <v>0</v>
      </c>
      <c r="BG762">
        <v>0</v>
      </c>
      <c r="BH762">
        <v>0</v>
      </c>
      <c r="BI762">
        <v>0</v>
      </c>
      <c r="BJ762">
        <v>0</v>
      </c>
      <c r="BK762">
        <v>0</v>
      </c>
      <c r="BL762">
        <v>0</v>
      </c>
      <c r="BM762">
        <v>0</v>
      </c>
      <c r="BN762">
        <v>0</v>
      </c>
      <c r="BO762">
        <v>0</v>
      </c>
      <c r="BP762">
        <v>0</v>
      </c>
      <c r="BQ762">
        <v>0</v>
      </c>
      <c r="BR762">
        <v>0</v>
      </c>
      <c r="BS762">
        <v>0</v>
      </c>
      <c r="BT762">
        <v>0</v>
      </c>
      <c r="BU762">
        <v>0</v>
      </c>
      <c r="BV762">
        <v>0</v>
      </c>
      <c r="BW762">
        <v>0</v>
      </c>
      <c r="CV762">
        <v>0</v>
      </c>
      <c r="CW762">
        <v>0</v>
      </c>
      <c r="CX762">
        <f>ROUND(Y762*Source!I842,9)</f>
        <v>0.35292000000000001</v>
      </c>
      <c r="CY762">
        <f>AA762</f>
        <v>6238.51</v>
      </c>
      <c r="CZ762">
        <f>AE762</f>
        <v>862.75</v>
      </c>
      <c r="DA762">
        <f>AI762</f>
        <v>7.56</v>
      </c>
      <c r="DB762">
        <f t="shared" si="336"/>
        <v>1760.01</v>
      </c>
      <c r="DC762">
        <f t="shared" si="337"/>
        <v>0</v>
      </c>
      <c r="DD762" t="s">
        <v>3</v>
      </c>
      <c r="DE762" t="s">
        <v>3</v>
      </c>
      <c r="DF762">
        <f>ROUND(ROUND(AE762*AI762,0)*CX762,0)</f>
        <v>2302</v>
      </c>
      <c r="DG762">
        <f t="shared" si="347"/>
        <v>0</v>
      </c>
      <c r="DH762">
        <f t="shared" si="348"/>
        <v>0</v>
      </c>
      <c r="DI762">
        <f t="shared" si="346"/>
        <v>0</v>
      </c>
      <c r="DJ762">
        <f>DF762</f>
        <v>2302</v>
      </c>
      <c r="DK762">
        <v>0</v>
      </c>
      <c r="DL762" t="s">
        <v>3</v>
      </c>
      <c r="DM762">
        <v>0</v>
      </c>
      <c r="DN762" t="s">
        <v>3</v>
      </c>
      <c r="DO762">
        <v>0</v>
      </c>
    </row>
    <row r="763" spans="1:119" x14ac:dyDescent="0.2">
      <c r="A763">
        <f>ROW(Source!A847)</f>
        <v>847</v>
      </c>
      <c r="B763">
        <v>69726971</v>
      </c>
      <c r="C763">
        <v>69735112</v>
      </c>
      <c r="D763">
        <v>27496319</v>
      </c>
      <c r="E763">
        <v>1</v>
      </c>
      <c r="F763">
        <v>1</v>
      </c>
      <c r="G763">
        <v>1</v>
      </c>
      <c r="H763">
        <v>1</v>
      </c>
      <c r="I763" t="s">
        <v>1001</v>
      </c>
      <c r="J763" t="s">
        <v>3</v>
      </c>
      <c r="K763" t="s">
        <v>1002</v>
      </c>
      <c r="L763">
        <v>1369</v>
      </c>
      <c r="N763">
        <v>1013</v>
      </c>
      <c r="O763" t="s">
        <v>974</v>
      </c>
      <c r="P763" t="s">
        <v>974</v>
      </c>
      <c r="Q763">
        <v>1</v>
      </c>
      <c r="W763">
        <v>0</v>
      </c>
      <c r="X763">
        <v>1189128158</v>
      </c>
      <c r="Y763">
        <f t="shared" ref="Y763:Y772" si="349">(AT763*4)</f>
        <v>2</v>
      </c>
      <c r="AA763">
        <v>0</v>
      </c>
      <c r="AB763">
        <v>0</v>
      </c>
      <c r="AC763">
        <v>0</v>
      </c>
      <c r="AD763">
        <v>8.01</v>
      </c>
      <c r="AE763">
        <v>0</v>
      </c>
      <c r="AF763">
        <v>0</v>
      </c>
      <c r="AG763">
        <v>0</v>
      </c>
      <c r="AH763">
        <v>8.01</v>
      </c>
      <c r="AI763">
        <v>1</v>
      </c>
      <c r="AJ763">
        <v>1</v>
      </c>
      <c r="AK763">
        <v>1</v>
      </c>
      <c r="AL763">
        <v>1</v>
      </c>
      <c r="AM763">
        <v>0</v>
      </c>
      <c r="AN763">
        <v>0</v>
      </c>
      <c r="AO763">
        <v>1</v>
      </c>
      <c r="AP763">
        <v>1</v>
      </c>
      <c r="AQ763">
        <v>0</v>
      </c>
      <c r="AR763">
        <v>0</v>
      </c>
      <c r="AS763" t="s">
        <v>3</v>
      </c>
      <c r="AT763">
        <v>0.5</v>
      </c>
      <c r="AU763" t="s">
        <v>199</v>
      </c>
      <c r="AV763">
        <v>1</v>
      </c>
      <c r="AW763">
        <v>2</v>
      </c>
      <c r="AX763">
        <v>69735118</v>
      </c>
      <c r="AY763">
        <v>1</v>
      </c>
      <c r="AZ763">
        <v>0</v>
      </c>
      <c r="BA763">
        <v>775</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CU763">
        <f>ROUND(AT763*Source!I847*AH763*AL763,0)</f>
        <v>1</v>
      </c>
      <c r="CV763">
        <f>ROUND(Y763*Source!I847,9)</f>
        <v>0.34599999999999997</v>
      </c>
      <c r="CW763">
        <v>0</v>
      </c>
      <c r="CX763">
        <f>ROUND(Y763*Source!I847,9)</f>
        <v>0.34599999999999997</v>
      </c>
      <c r="CY763">
        <f>AD763</f>
        <v>8.01</v>
      </c>
      <c r="CZ763">
        <f>AH763</f>
        <v>8.01</v>
      </c>
      <c r="DA763">
        <f>AL763</f>
        <v>1</v>
      </c>
      <c r="DB763">
        <f t="shared" ref="DB763:DB772" si="350">ROUND((ROUND(AT763*CZ763,2)*4),2)</f>
        <v>16.04</v>
      </c>
      <c r="DC763">
        <f t="shared" ref="DC763:DC772" si="351">ROUND((ROUND(AT763*AG763,2)*4),2)</f>
        <v>0</v>
      </c>
      <c r="DD763" t="s">
        <v>3</v>
      </c>
      <c r="DE763" t="s">
        <v>3</v>
      </c>
      <c r="DF763">
        <f t="shared" ref="DF763:DF771" si="352">ROUND(ROUND(AE763,0)*CX763,0)</f>
        <v>0</v>
      </c>
      <c r="DG763">
        <f t="shared" si="347"/>
        <v>0</v>
      </c>
      <c r="DH763">
        <f t="shared" si="348"/>
        <v>0</v>
      </c>
      <c r="DI763">
        <f t="shared" si="346"/>
        <v>3</v>
      </c>
      <c r="DJ763">
        <f>DI763</f>
        <v>3</v>
      </c>
      <c r="DK763">
        <v>0</v>
      </c>
      <c r="DL763" t="s">
        <v>3</v>
      </c>
      <c r="DM763">
        <v>0</v>
      </c>
      <c r="DN763" t="s">
        <v>3</v>
      </c>
      <c r="DO763">
        <v>0</v>
      </c>
    </row>
    <row r="764" spans="1:119" x14ac:dyDescent="0.2">
      <c r="A764">
        <f>ROW(Source!A847)</f>
        <v>847</v>
      </c>
      <c r="B764">
        <v>69726971</v>
      </c>
      <c r="C764">
        <v>69735112</v>
      </c>
      <c r="D764">
        <v>121548</v>
      </c>
      <c r="E764">
        <v>1</v>
      </c>
      <c r="F764">
        <v>1</v>
      </c>
      <c r="G764">
        <v>1</v>
      </c>
      <c r="H764">
        <v>1</v>
      </c>
      <c r="I764" t="s">
        <v>36</v>
      </c>
      <c r="J764" t="s">
        <v>3</v>
      </c>
      <c r="K764" t="s">
        <v>981</v>
      </c>
      <c r="L764">
        <v>608254</v>
      </c>
      <c r="N764">
        <v>1013</v>
      </c>
      <c r="O764" t="s">
        <v>982</v>
      </c>
      <c r="P764" t="s">
        <v>982</v>
      </c>
      <c r="Q764">
        <v>1</v>
      </c>
      <c r="W764">
        <v>0</v>
      </c>
      <c r="X764">
        <v>-185737400</v>
      </c>
      <c r="Y764">
        <f t="shared" si="349"/>
        <v>0.84</v>
      </c>
      <c r="AA764">
        <v>0</v>
      </c>
      <c r="AB764">
        <v>0</v>
      </c>
      <c r="AC764">
        <v>0</v>
      </c>
      <c r="AD764">
        <v>0</v>
      </c>
      <c r="AE764">
        <v>0</v>
      </c>
      <c r="AF764">
        <v>0</v>
      </c>
      <c r="AG764">
        <v>0</v>
      </c>
      <c r="AH764">
        <v>0</v>
      </c>
      <c r="AI764">
        <v>1</v>
      </c>
      <c r="AJ764">
        <v>1</v>
      </c>
      <c r="AK764">
        <v>1</v>
      </c>
      <c r="AL764">
        <v>1</v>
      </c>
      <c r="AM764">
        <v>0</v>
      </c>
      <c r="AN764">
        <v>0</v>
      </c>
      <c r="AO764">
        <v>1</v>
      </c>
      <c r="AP764">
        <v>1</v>
      </c>
      <c r="AQ764">
        <v>0</v>
      </c>
      <c r="AR764">
        <v>0</v>
      </c>
      <c r="AS764" t="s">
        <v>3</v>
      </c>
      <c r="AT764">
        <v>0.21</v>
      </c>
      <c r="AU764" t="s">
        <v>199</v>
      </c>
      <c r="AV764">
        <v>2</v>
      </c>
      <c r="AW764">
        <v>2</v>
      </c>
      <c r="AX764">
        <v>69735119</v>
      </c>
      <c r="AY764">
        <v>1</v>
      </c>
      <c r="AZ764">
        <v>0</v>
      </c>
      <c r="BA764">
        <v>776</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CV764">
        <v>0</v>
      </c>
      <c r="CW764">
        <v>0</v>
      </c>
      <c r="CX764">
        <f>ROUND(Y764*Source!I847,9)</f>
        <v>0.14532</v>
      </c>
      <c r="CY764">
        <f>AD764</f>
        <v>0</v>
      </c>
      <c r="CZ764">
        <f>AH764</f>
        <v>0</v>
      </c>
      <c r="DA764">
        <f>AL764</f>
        <v>1</v>
      </c>
      <c r="DB764">
        <f t="shared" si="350"/>
        <v>0</v>
      </c>
      <c r="DC764">
        <f t="shared" si="351"/>
        <v>0</v>
      </c>
      <c r="DD764" t="s">
        <v>3</v>
      </c>
      <c r="DE764" t="s">
        <v>3</v>
      </c>
      <c r="DF764">
        <f t="shared" si="352"/>
        <v>0</v>
      </c>
      <c r="DG764">
        <f t="shared" si="347"/>
        <v>0</v>
      </c>
      <c r="DH764">
        <f t="shared" si="348"/>
        <v>0</v>
      </c>
      <c r="DI764">
        <f t="shared" si="346"/>
        <v>0</v>
      </c>
      <c r="DJ764">
        <f>DI764</f>
        <v>0</v>
      </c>
      <c r="DK764">
        <v>0</v>
      </c>
      <c r="DL764" t="s">
        <v>3</v>
      </c>
      <c r="DM764">
        <v>0</v>
      </c>
      <c r="DN764" t="s">
        <v>3</v>
      </c>
      <c r="DO764">
        <v>0</v>
      </c>
    </row>
    <row r="765" spans="1:119" x14ac:dyDescent="0.2">
      <c r="A765">
        <f>ROW(Source!A847)</f>
        <v>847</v>
      </c>
      <c r="B765">
        <v>69726971</v>
      </c>
      <c r="C765">
        <v>69735112</v>
      </c>
      <c r="D765">
        <v>27439630</v>
      </c>
      <c r="E765">
        <v>1</v>
      </c>
      <c r="F765">
        <v>1</v>
      </c>
      <c r="G765">
        <v>1</v>
      </c>
      <c r="H765">
        <v>2</v>
      </c>
      <c r="I765" t="s">
        <v>986</v>
      </c>
      <c r="J765" t="s">
        <v>987</v>
      </c>
      <c r="K765" t="s">
        <v>988</v>
      </c>
      <c r="L765">
        <v>1368</v>
      </c>
      <c r="N765">
        <v>1011</v>
      </c>
      <c r="O765" t="s">
        <v>978</v>
      </c>
      <c r="P765" t="s">
        <v>978</v>
      </c>
      <c r="Q765">
        <v>1</v>
      </c>
      <c r="W765">
        <v>0</v>
      </c>
      <c r="X765">
        <v>-72110300</v>
      </c>
      <c r="Y765">
        <f t="shared" si="349"/>
        <v>0.84</v>
      </c>
      <c r="AA765">
        <v>0</v>
      </c>
      <c r="AB765">
        <v>31.27</v>
      </c>
      <c r="AC765">
        <v>13.61</v>
      </c>
      <c r="AD765">
        <v>0</v>
      </c>
      <c r="AE765">
        <v>0</v>
      </c>
      <c r="AF765">
        <v>31.27</v>
      </c>
      <c r="AG765">
        <v>13.61</v>
      </c>
      <c r="AH765">
        <v>0</v>
      </c>
      <c r="AI765">
        <v>1</v>
      </c>
      <c r="AJ765">
        <v>1</v>
      </c>
      <c r="AK765">
        <v>1</v>
      </c>
      <c r="AL765">
        <v>1</v>
      </c>
      <c r="AM765">
        <v>0</v>
      </c>
      <c r="AN765">
        <v>0</v>
      </c>
      <c r="AO765">
        <v>1</v>
      </c>
      <c r="AP765">
        <v>1</v>
      </c>
      <c r="AQ765">
        <v>0</v>
      </c>
      <c r="AR765">
        <v>0</v>
      </c>
      <c r="AS765" t="s">
        <v>3</v>
      </c>
      <c r="AT765">
        <v>0.21</v>
      </c>
      <c r="AU765" t="s">
        <v>199</v>
      </c>
      <c r="AV765">
        <v>0</v>
      </c>
      <c r="AW765">
        <v>2</v>
      </c>
      <c r="AX765">
        <v>69735120</v>
      </c>
      <c r="AY765">
        <v>1</v>
      </c>
      <c r="AZ765">
        <v>0</v>
      </c>
      <c r="BA765">
        <v>777</v>
      </c>
      <c r="BB765">
        <v>0</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v>0</v>
      </c>
      <c r="CV765">
        <v>0</v>
      </c>
      <c r="CW765">
        <f>ROUND(Y765*Source!I847*DO765,9)</f>
        <v>0</v>
      </c>
      <c r="CX765">
        <f>ROUND(Y765*Source!I847,9)</f>
        <v>0.14532</v>
      </c>
      <c r="CY765">
        <f>AB765</f>
        <v>31.27</v>
      </c>
      <c r="CZ765">
        <f>AF765</f>
        <v>31.27</v>
      </c>
      <c r="DA765">
        <f>AJ765</f>
        <v>1</v>
      </c>
      <c r="DB765">
        <f t="shared" si="350"/>
        <v>26.28</v>
      </c>
      <c r="DC765">
        <f t="shared" si="351"/>
        <v>11.44</v>
      </c>
      <c r="DD765" t="s">
        <v>3</v>
      </c>
      <c r="DE765" t="s">
        <v>3</v>
      </c>
      <c r="DF765">
        <f t="shared" si="352"/>
        <v>0</v>
      </c>
      <c r="DG765">
        <f t="shared" si="347"/>
        <v>5</v>
      </c>
      <c r="DH765">
        <f t="shared" si="348"/>
        <v>2</v>
      </c>
      <c r="DI765">
        <f t="shared" si="346"/>
        <v>0</v>
      </c>
      <c r="DJ765">
        <f>DG765</f>
        <v>5</v>
      </c>
      <c r="DK765">
        <v>0</v>
      </c>
      <c r="DL765" t="s">
        <v>3</v>
      </c>
      <c r="DM765">
        <v>0</v>
      </c>
      <c r="DN765" t="s">
        <v>3</v>
      </c>
      <c r="DO765">
        <v>0</v>
      </c>
    </row>
    <row r="766" spans="1:119" x14ac:dyDescent="0.2">
      <c r="A766">
        <f>ROW(Source!A847)</f>
        <v>847</v>
      </c>
      <c r="B766">
        <v>69726971</v>
      </c>
      <c r="C766">
        <v>69735112</v>
      </c>
      <c r="D766">
        <v>27440041</v>
      </c>
      <c r="E766">
        <v>1</v>
      </c>
      <c r="F766">
        <v>1</v>
      </c>
      <c r="G766">
        <v>1</v>
      </c>
      <c r="H766">
        <v>2</v>
      </c>
      <c r="I766" t="s">
        <v>1003</v>
      </c>
      <c r="J766" t="s">
        <v>1004</v>
      </c>
      <c r="K766" t="s">
        <v>1005</v>
      </c>
      <c r="L766">
        <v>1368</v>
      </c>
      <c r="N766">
        <v>1011</v>
      </c>
      <c r="O766" t="s">
        <v>978</v>
      </c>
      <c r="P766" t="s">
        <v>978</v>
      </c>
      <c r="Q766">
        <v>1</v>
      </c>
      <c r="W766">
        <v>0</v>
      </c>
      <c r="X766">
        <v>781889226</v>
      </c>
      <c r="Y766">
        <f t="shared" si="349"/>
        <v>9.2799999999999994</v>
      </c>
      <c r="AA766">
        <v>0</v>
      </c>
      <c r="AB766">
        <v>0.5</v>
      </c>
      <c r="AC766">
        <v>0</v>
      </c>
      <c r="AD766">
        <v>0</v>
      </c>
      <c r="AE766">
        <v>0</v>
      </c>
      <c r="AF766">
        <v>0.5</v>
      </c>
      <c r="AG766">
        <v>0</v>
      </c>
      <c r="AH766">
        <v>0</v>
      </c>
      <c r="AI766">
        <v>1</v>
      </c>
      <c r="AJ766">
        <v>1</v>
      </c>
      <c r="AK766">
        <v>1</v>
      </c>
      <c r="AL766">
        <v>1</v>
      </c>
      <c r="AM766">
        <v>0</v>
      </c>
      <c r="AN766">
        <v>0</v>
      </c>
      <c r="AO766">
        <v>1</v>
      </c>
      <c r="AP766">
        <v>1</v>
      </c>
      <c r="AQ766">
        <v>0</v>
      </c>
      <c r="AR766">
        <v>0</v>
      </c>
      <c r="AS766" t="s">
        <v>3</v>
      </c>
      <c r="AT766">
        <v>2.3199999999999998</v>
      </c>
      <c r="AU766" t="s">
        <v>199</v>
      </c>
      <c r="AV766">
        <v>0</v>
      </c>
      <c r="AW766">
        <v>2</v>
      </c>
      <c r="AX766">
        <v>69735121</v>
      </c>
      <c r="AY766">
        <v>1</v>
      </c>
      <c r="AZ766">
        <v>0</v>
      </c>
      <c r="BA766">
        <v>778</v>
      </c>
      <c r="BB766">
        <v>0</v>
      </c>
      <c r="BC766">
        <v>0</v>
      </c>
      <c r="BD766">
        <v>0</v>
      </c>
      <c r="BE766">
        <v>0</v>
      </c>
      <c r="BF766">
        <v>0</v>
      </c>
      <c r="BG766">
        <v>0</v>
      </c>
      <c r="BH766">
        <v>0</v>
      </c>
      <c r="BI766">
        <v>0</v>
      </c>
      <c r="BJ766">
        <v>0</v>
      </c>
      <c r="BK766">
        <v>0</v>
      </c>
      <c r="BL766">
        <v>0</v>
      </c>
      <c r="BM766">
        <v>0</v>
      </c>
      <c r="BN766">
        <v>0</v>
      </c>
      <c r="BO766">
        <v>0</v>
      </c>
      <c r="BP766">
        <v>0</v>
      </c>
      <c r="BQ766">
        <v>0</v>
      </c>
      <c r="BR766">
        <v>0</v>
      </c>
      <c r="BS766">
        <v>0</v>
      </c>
      <c r="BT766">
        <v>0</v>
      </c>
      <c r="BU766">
        <v>0</v>
      </c>
      <c r="BV766">
        <v>0</v>
      </c>
      <c r="BW766">
        <v>0</v>
      </c>
      <c r="CV766">
        <v>0</v>
      </c>
      <c r="CW766">
        <f>ROUND(Y766*Source!I847*DO766,9)</f>
        <v>0</v>
      </c>
      <c r="CX766">
        <f>ROUND(Y766*Source!I847,9)</f>
        <v>1.60544</v>
      </c>
      <c r="CY766">
        <f>AB766</f>
        <v>0.5</v>
      </c>
      <c r="CZ766">
        <f>AF766</f>
        <v>0.5</v>
      </c>
      <c r="DA766">
        <f>AJ766</f>
        <v>1</v>
      </c>
      <c r="DB766">
        <f t="shared" si="350"/>
        <v>4.6399999999999997</v>
      </c>
      <c r="DC766">
        <f t="shared" si="351"/>
        <v>0</v>
      </c>
      <c r="DD766" t="s">
        <v>3</v>
      </c>
      <c r="DE766" t="s">
        <v>3</v>
      </c>
      <c r="DF766">
        <f t="shared" si="352"/>
        <v>0</v>
      </c>
      <c r="DG766">
        <f t="shared" si="347"/>
        <v>2</v>
      </c>
      <c r="DH766">
        <f t="shared" si="348"/>
        <v>0</v>
      </c>
      <c r="DI766">
        <f t="shared" si="346"/>
        <v>0</v>
      </c>
      <c r="DJ766">
        <f>DG766</f>
        <v>2</v>
      </c>
      <c r="DK766">
        <v>0</v>
      </c>
      <c r="DL766" t="s">
        <v>3</v>
      </c>
      <c r="DM766">
        <v>0</v>
      </c>
      <c r="DN766" t="s">
        <v>3</v>
      </c>
      <c r="DO766">
        <v>0</v>
      </c>
    </row>
    <row r="767" spans="1:119" x14ac:dyDescent="0.2">
      <c r="A767">
        <f>ROW(Source!A847)</f>
        <v>847</v>
      </c>
      <c r="B767">
        <v>69726971</v>
      </c>
      <c r="C767">
        <v>69735112</v>
      </c>
      <c r="D767">
        <v>61332096</v>
      </c>
      <c r="E767">
        <v>1</v>
      </c>
      <c r="F767">
        <v>1</v>
      </c>
      <c r="G767">
        <v>1</v>
      </c>
      <c r="H767">
        <v>3</v>
      </c>
      <c r="I767" t="s">
        <v>189</v>
      </c>
      <c r="J767" t="s">
        <v>191</v>
      </c>
      <c r="K767" t="s">
        <v>190</v>
      </c>
      <c r="L767">
        <v>1339</v>
      </c>
      <c r="N767">
        <v>1007</v>
      </c>
      <c r="O767" t="s">
        <v>40</v>
      </c>
      <c r="P767" t="s">
        <v>40</v>
      </c>
      <c r="Q767">
        <v>1</v>
      </c>
      <c r="W767">
        <v>0</v>
      </c>
      <c r="X767">
        <v>1799260510</v>
      </c>
      <c r="Y767">
        <f t="shared" si="349"/>
        <v>2.04</v>
      </c>
      <c r="AA767">
        <v>867.14</v>
      </c>
      <c r="AB767">
        <v>0</v>
      </c>
      <c r="AC767">
        <v>0</v>
      </c>
      <c r="AD767">
        <v>0</v>
      </c>
      <c r="AE767">
        <v>867.14</v>
      </c>
      <c r="AF767">
        <v>0</v>
      </c>
      <c r="AG767">
        <v>0</v>
      </c>
      <c r="AH767">
        <v>0</v>
      </c>
      <c r="AI767">
        <v>1</v>
      </c>
      <c r="AJ767">
        <v>1</v>
      </c>
      <c r="AK767">
        <v>1</v>
      </c>
      <c r="AL767">
        <v>1</v>
      </c>
      <c r="AM767">
        <v>0</v>
      </c>
      <c r="AN767">
        <v>0</v>
      </c>
      <c r="AO767">
        <v>0</v>
      </c>
      <c r="AP767">
        <v>1</v>
      </c>
      <c r="AQ767">
        <v>0</v>
      </c>
      <c r="AR767">
        <v>0</v>
      </c>
      <c r="AS767" t="s">
        <v>3</v>
      </c>
      <c r="AT767">
        <v>0.51</v>
      </c>
      <c r="AU767" t="s">
        <v>199</v>
      </c>
      <c r="AV767">
        <v>0</v>
      </c>
      <c r="AW767">
        <v>1</v>
      </c>
      <c r="AX767">
        <v>-1</v>
      </c>
      <c r="AY767">
        <v>0</v>
      </c>
      <c r="AZ767">
        <v>0</v>
      </c>
      <c r="BA767" t="s">
        <v>3</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CV767">
        <v>0</v>
      </c>
      <c r="CW767">
        <v>0</v>
      </c>
      <c r="CX767">
        <f>ROUND(Y767*Source!I847,9)</f>
        <v>0.35292000000000001</v>
      </c>
      <c r="CY767">
        <f>AA767</f>
        <v>867.14</v>
      </c>
      <c r="CZ767">
        <f>AE767</f>
        <v>867.14</v>
      </c>
      <c r="DA767">
        <f>AI767</f>
        <v>1</v>
      </c>
      <c r="DB767">
        <f t="shared" si="350"/>
        <v>1768.96</v>
      </c>
      <c r="DC767">
        <f t="shared" si="351"/>
        <v>0</v>
      </c>
      <c r="DD767" t="s">
        <v>3</v>
      </c>
      <c r="DE767" t="s">
        <v>3</v>
      </c>
      <c r="DF767">
        <f t="shared" si="352"/>
        <v>306</v>
      </c>
      <c r="DG767">
        <f t="shared" si="347"/>
        <v>0</v>
      </c>
      <c r="DH767">
        <f t="shared" si="348"/>
        <v>0</v>
      </c>
      <c r="DI767">
        <f t="shared" si="346"/>
        <v>0</v>
      </c>
      <c r="DJ767">
        <f>DF767</f>
        <v>306</v>
      </c>
      <c r="DK767">
        <v>0</v>
      </c>
      <c r="DL767" t="s">
        <v>3</v>
      </c>
      <c r="DM767">
        <v>0</v>
      </c>
      <c r="DN767" t="s">
        <v>3</v>
      </c>
      <c r="DO767">
        <v>0</v>
      </c>
    </row>
    <row r="768" spans="1:119" x14ac:dyDescent="0.2">
      <c r="A768">
        <f>ROW(Source!A848)</f>
        <v>848</v>
      </c>
      <c r="B768">
        <v>69726884</v>
      </c>
      <c r="C768">
        <v>69735112</v>
      </c>
      <c r="D768">
        <v>27496319</v>
      </c>
      <c r="E768">
        <v>1</v>
      </c>
      <c r="F768">
        <v>1</v>
      </c>
      <c r="G768">
        <v>1</v>
      </c>
      <c r="H768">
        <v>1</v>
      </c>
      <c r="I768" t="s">
        <v>1001</v>
      </c>
      <c r="J768" t="s">
        <v>3</v>
      </c>
      <c r="K768" t="s">
        <v>1002</v>
      </c>
      <c r="L768">
        <v>1369</v>
      </c>
      <c r="N768">
        <v>1013</v>
      </c>
      <c r="O768" t="s">
        <v>974</v>
      </c>
      <c r="P768" t="s">
        <v>974</v>
      </c>
      <c r="Q768">
        <v>1</v>
      </c>
      <c r="W768">
        <v>0</v>
      </c>
      <c r="X768">
        <v>1189128158</v>
      </c>
      <c r="Y768">
        <f t="shared" si="349"/>
        <v>2</v>
      </c>
      <c r="AA768">
        <v>0</v>
      </c>
      <c r="AB768">
        <v>0</v>
      </c>
      <c r="AC768">
        <v>0</v>
      </c>
      <c r="AD768">
        <v>203.13</v>
      </c>
      <c r="AE768">
        <v>0</v>
      </c>
      <c r="AF768">
        <v>0</v>
      </c>
      <c r="AG768">
        <v>0</v>
      </c>
      <c r="AH768">
        <v>8.01</v>
      </c>
      <c r="AI768">
        <v>1</v>
      </c>
      <c r="AJ768">
        <v>1</v>
      </c>
      <c r="AK768">
        <v>1</v>
      </c>
      <c r="AL768">
        <v>25.36</v>
      </c>
      <c r="AM768">
        <v>5</v>
      </c>
      <c r="AN768">
        <v>0</v>
      </c>
      <c r="AO768">
        <v>1</v>
      </c>
      <c r="AP768">
        <v>1</v>
      </c>
      <c r="AQ768">
        <v>0</v>
      </c>
      <c r="AR768">
        <v>0</v>
      </c>
      <c r="AS768" t="s">
        <v>3</v>
      </c>
      <c r="AT768">
        <v>0.5</v>
      </c>
      <c r="AU768" t="s">
        <v>199</v>
      </c>
      <c r="AV768">
        <v>1</v>
      </c>
      <c r="AW768">
        <v>2</v>
      </c>
      <c r="AX768">
        <v>69735118</v>
      </c>
      <c r="AY768">
        <v>1</v>
      </c>
      <c r="AZ768">
        <v>0</v>
      </c>
      <c r="BA768">
        <v>780</v>
      </c>
      <c r="BB768">
        <v>0</v>
      </c>
      <c r="BC768">
        <v>0</v>
      </c>
      <c r="BD768">
        <v>0</v>
      </c>
      <c r="BE768">
        <v>0</v>
      </c>
      <c r="BF768">
        <v>0</v>
      </c>
      <c r="BG768">
        <v>0</v>
      </c>
      <c r="BH768">
        <v>0</v>
      </c>
      <c r="BI768">
        <v>0</v>
      </c>
      <c r="BJ768">
        <v>0</v>
      </c>
      <c r="BK768">
        <v>0</v>
      </c>
      <c r="BL768">
        <v>0</v>
      </c>
      <c r="BM768">
        <v>0</v>
      </c>
      <c r="BN768">
        <v>0</v>
      </c>
      <c r="BO768">
        <v>0</v>
      </c>
      <c r="BP768">
        <v>0</v>
      </c>
      <c r="BQ768">
        <v>0</v>
      </c>
      <c r="BR768">
        <v>0</v>
      </c>
      <c r="BS768">
        <v>0</v>
      </c>
      <c r="BT768">
        <v>0</v>
      </c>
      <c r="BU768">
        <v>0</v>
      </c>
      <c r="BV768">
        <v>0</v>
      </c>
      <c r="BW768">
        <v>0</v>
      </c>
      <c r="CU768">
        <f>ROUND(AT768*Source!I848*AH768*AL768,0)</f>
        <v>18</v>
      </c>
      <c r="CV768">
        <f>ROUND(Y768*Source!I848,9)</f>
        <v>0.34599999999999997</v>
      </c>
      <c r="CW768">
        <v>0</v>
      </c>
      <c r="CX768">
        <f>ROUND(Y768*Source!I848,9)</f>
        <v>0.34599999999999997</v>
      </c>
      <c r="CY768">
        <f>AD768</f>
        <v>203.13</v>
      </c>
      <c r="CZ768">
        <f>AH768</f>
        <v>8.01</v>
      </c>
      <c r="DA768">
        <f>AL768</f>
        <v>25.36</v>
      </c>
      <c r="DB768">
        <f t="shared" si="350"/>
        <v>16.04</v>
      </c>
      <c r="DC768">
        <f t="shared" si="351"/>
        <v>0</v>
      </c>
      <c r="DD768" t="s">
        <v>3</v>
      </c>
      <c r="DE768" t="s">
        <v>3</v>
      </c>
      <c r="DF768">
        <f t="shared" si="352"/>
        <v>0</v>
      </c>
      <c r="DG768">
        <f t="shared" si="347"/>
        <v>0</v>
      </c>
      <c r="DH768">
        <f t="shared" si="348"/>
        <v>0</v>
      </c>
      <c r="DI768">
        <f>ROUND(ROUND(AH768*AL768,0)*CX768,0)</f>
        <v>70</v>
      </c>
      <c r="DJ768">
        <f>DI768</f>
        <v>70</v>
      </c>
      <c r="DK768">
        <v>0</v>
      </c>
      <c r="DL768" t="s">
        <v>3</v>
      </c>
      <c r="DM768">
        <v>0</v>
      </c>
      <c r="DN768" t="s">
        <v>3</v>
      </c>
      <c r="DO768">
        <v>0</v>
      </c>
    </row>
    <row r="769" spans="1:119" x14ac:dyDescent="0.2">
      <c r="A769">
        <f>ROW(Source!A848)</f>
        <v>848</v>
      </c>
      <c r="B769">
        <v>69726884</v>
      </c>
      <c r="C769">
        <v>69735112</v>
      </c>
      <c r="D769">
        <v>121548</v>
      </c>
      <c r="E769">
        <v>1</v>
      </c>
      <c r="F769">
        <v>1</v>
      </c>
      <c r="G769">
        <v>1</v>
      </c>
      <c r="H769">
        <v>1</v>
      </c>
      <c r="I769" t="s">
        <v>36</v>
      </c>
      <c r="J769" t="s">
        <v>3</v>
      </c>
      <c r="K769" t="s">
        <v>981</v>
      </c>
      <c r="L769">
        <v>608254</v>
      </c>
      <c r="N769">
        <v>1013</v>
      </c>
      <c r="O769" t="s">
        <v>982</v>
      </c>
      <c r="P769" t="s">
        <v>982</v>
      </c>
      <c r="Q769">
        <v>1</v>
      </c>
      <c r="W769">
        <v>0</v>
      </c>
      <c r="X769">
        <v>-185737400</v>
      </c>
      <c r="Y769">
        <f t="shared" si="349"/>
        <v>0.84</v>
      </c>
      <c r="AA769">
        <v>0</v>
      </c>
      <c r="AB769">
        <v>0</v>
      </c>
      <c r="AC769">
        <v>0</v>
      </c>
      <c r="AD769">
        <v>0</v>
      </c>
      <c r="AE769">
        <v>0</v>
      </c>
      <c r="AF769">
        <v>0</v>
      </c>
      <c r="AG769">
        <v>0</v>
      </c>
      <c r="AH769">
        <v>0</v>
      </c>
      <c r="AI769">
        <v>1</v>
      </c>
      <c r="AJ769">
        <v>1</v>
      </c>
      <c r="AK769">
        <v>19.8</v>
      </c>
      <c r="AL769">
        <v>1</v>
      </c>
      <c r="AM769">
        <v>5</v>
      </c>
      <c r="AN769">
        <v>0</v>
      </c>
      <c r="AO769">
        <v>1</v>
      </c>
      <c r="AP769">
        <v>1</v>
      </c>
      <c r="AQ769">
        <v>0</v>
      </c>
      <c r="AR769">
        <v>0</v>
      </c>
      <c r="AS769" t="s">
        <v>3</v>
      </c>
      <c r="AT769">
        <v>0.21</v>
      </c>
      <c r="AU769" t="s">
        <v>199</v>
      </c>
      <c r="AV769">
        <v>2</v>
      </c>
      <c r="AW769">
        <v>2</v>
      </c>
      <c r="AX769">
        <v>69735119</v>
      </c>
      <c r="AY769">
        <v>1</v>
      </c>
      <c r="AZ769">
        <v>0</v>
      </c>
      <c r="BA769">
        <v>781</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CV769">
        <v>0</v>
      </c>
      <c r="CW769">
        <v>0</v>
      </c>
      <c r="CX769">
        <f>ROUND(Y769*Source!I848,9)</f>
        <v>0.14532</v>
      </c>
      <c r="CY769">
        <f>AD769</f>
        <v>0</v>
      </c>
      <c r="CZ769">
        <f>AH769</f>
        <v>0</v>
      </c>
      <c r="DA769">
        <f>AL769</f>
        <v>1</v>
      </c>
      <c r="DB769">
        <f t="shared" si="350"/>
        <v>0</v>
      </c>
      <c r="DC769">
        <f t="shared" si="351"/>
        <v>0</v>
      </c>
      <c r="DD769" t="s">
        <v>3</v>
      </c>
      <c r="DE769" t="s">
        <v>3</v>
      </c>
      <c r="DF769">
        <f t="shared" si="352"/>
        <v>0</v>
      </c>
      <c r="DG769">
        <f t="shared" si="347"/>
        <v>0</v>
      </c>
      <c r="DH769">
        <f>ROUND(ROUND(AG769*AK769,0)*CX769,0)</f>
        <v>0</v>
      </c>
      <c r="DI769">
        <f t="shared" ref="DI769:DI777" si="353">ROUND(ROUND(AH769,0)*CX769,0)</f>
        <v>0</v>
      </c>
      <c r="DJ769">
        <f>DI769</f>
        <v>0</v>
      </c>
      <c r="DK769">
        <v>0</v>
      </c>
      <c r="DL769" t="s">
        <v>3</v>
      </c>
      <c r="DM769">
        <v>0</v>
      </c>
      <c r="DN769" t="s">
        <v>3</v>
      </c>
      <c r="DO769">
        <v>0</v>
      </c>
    </row>
    <row r="770" spans="1:119" x14ac:dyDescent="0.2">
      <c r="A770">
        <f>ROW(Source!A848)</f>
        <v>848</v>
      </c>
      <c r="B770">
        <v>69726884</v>
      </c>
      <c r="C770">
        <v>69735112</v>
      </c>
      <c r="D770">
        <v>27439630</v>
      </c>
      <c r="E770">
        <v>1</v>
      </c>
      <c r="F770">
        <v>1</v>
      </c>
      <c r="G770">
        <v>1</v>
      </c>
      <c r="H770">
        <v>2</v>
      </c>
      <c r="I770" t="s">
        <v>986</v>
      </c>
      <c r="J770" t="s">
        <v>987</v>
      </c>
      <c r="K770" t="s">
        <v>988</v>
      </c>
      <c r="L770">
        <v>1368</v>
      </c>
      <c r="N770">
        <v>1011</v>
      </c>
      <c r="O770" t="s">
        <v>978</v>
      </c>
      <c r="P770" t="s">
        <v>978</v>
      </c>
      <c r="Q770">
        <v>1</v>
      </c>
      <c r="W770">
        <v>0</v>
      </c>
      <c r="X770">
        <v>-72110300</v>
      </c>
      <c r="Y770">
        <f t="shared" si="349"/>
        <v>0.84</v>
      </c>
      <c r="AA770">
        <v>0</v>
      </c>
      <c r="AB770">
        <v>245.16</v>
      </c>
      <c r="AC770">
        <v>269.48</v>
      </c>
      <c r="AD770">
        <v>0</v>
      </c>
      <c r="AE770">
        <v>0</v>
      </c>
      <c r="AF770">
        <v>31.27</v>
      </c>
      <c r="AG770">
        <v>13.61</v>
      </c>
      <c r="AH770">
        <v>0</v>
      </c>
      <c r="AI770">
        <v>1</v>
      </c>
      <c r="AJ770">
        <v>7.84</v>
      </c>
      <c r="AK770">
        <v>19.8</v>
      </c>
      <c r="AL770">
        <v>1</v>
      </c>
      <c r="AM770">
        <v>5</v>
      </c>
      <c r="AN770">
        <v>0</v>
      </c>
      <c r="AO770">
        <v>1</v>
      </c>
      <c r="AP770">
        <v>1</v>
      </c>
      <c r="AQ770">
        <v>0</v>
      </c>
      <c r="AR770">
        <v>0</v>
      </c>
      <c r="AS770" t="s">
        <v>3</v>
      </c>
      <c r="AT770">
        <v>0.21</v>
      </c>
      <c r="AU770" t="s">
        <v>199</v>
      </c>
      <c r="AV770">
        <v>0</v>
      </c>
      <c r="AW770">
        <v>2</v>
      </c>
      <c r="AX770">
        <v>69735120</v>
      </c>
      <c r="AY770">
        <v>1</v>
      </c>
      <c r="AZ770">
        <v>0</v>
      </c>
      <c r="BA770">
        <v>782</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CV770">
        <v>0</v>
      </c>
      <c r="CW770">
        <f>ROUND(Y770*Source!I848*DO770,9)</f>
        <v>0</v>
      </c>
      <c r="CX770">
        <f>ROUND(Y770*Source!I848,9)</f>
        <v>0.14532</v>
      </c>
      <c r="CY770">
        <f>AB770</f>
        <v>245.16</v>
      </c>
      <c r="CZ770">
        <f>AF770</f>
        <v>31.27</v>
      </c>
      <c r="DA770">
        <f>AJ770</f>
        <v>7.84</v>
      </c>
      <c r="DB770">
        <f t="shared" si="350"/>
        <v>26.28</v>
      </c>
      <c r="DC770">
        <f t="shared" si="351"/>
        <v>11.44</v>
      </c>
      <c r="DD770" t="s">
        <v>3</v>
      </c>
      <c r="DE770" t="s">
        <v>3</v>
      </c>
      <c r="DF770">
        <f t="shared" si="352"/>
        <v>0</v>
      </c>
      <c r="DG770">
        <f>ROUND(ROUND(AF770*AJ770,0)*CX770,0)</f>
        <v>36</v>
      </c>
      <c r="DH770">
        <f>ROUND(ROUND(AG770*AK770,0)*CX770,0)</f>
        <v>39</v>
      </c>
      <c r="DI770">
        <f t="shared" si="353"/>
        <v>0</v>
      </c>
      <c r="DJ770">
        <f>DG770</f>
        <v>36</v>
      </c>
      <c r="DK770">
        <v>0</v>
      </c>
      <c r="DL770" t="s">
        <v>3</v>
      </c>
      <c r="DM770">
        <v>0</v>
      </c>
      <c r="DN770" t="s">
        <v>3</v>
      </c>
      <c r="DO770">
        <v>0</v>
      </c>
    </row>
    <row r="771" spans="1:119" x14ac:dyDescent="0.2">
      <c r="A771">
        <f>ROW(Source!A848)</f>
        <v>848</v>
      </c>
      <c r="B771">
        <v>69726884</v>
      </c>
      <c r="C771">
        <v>69735112</v>
      </c>
      <c r="D771">
        <v>27440041</v>
      </c>
      <c r="E771">
        <v>1</v>
      </c>
      <c r="F771">
        <v>1</v>
      </c>
      <c r="G771">
        <v>1</v>
      </c>
      <c r="H771">
        <v>2</v>
      </c>
      <c r="I771" t="s">
        <v>1003</v>
      </c>
      <c r="J771" t="s">
        <v>1004</v>
      </c>
      <c r="K771" t="s">
        <v>1005</v>
      </c>
      <c r="L771">
        <v>1368</v>
      </c>
      <c r="N771">
        <v>1011</v>
      </c>
      <c r="O771" t="s">
        <v>978</v>
      </c>
      <c r="P771" t="s">
        <v>978</v>
      </c>
      <c r="Q771">
        <v>1</v>
      </c>
      <c r="W771">
        <v>0</v>
      </c>
      <c r="X771">
        <v>781889226</v>
      </c>
      <c r="Y771">
        <f t="shared" si="349"/>
        <v>9.2799999999999994</v>
      </c>
      <c r="AA771">
        <v>0</v>
      </c>
      <c r="AB771">
        <v>3.92</v>
      </c>
      <c r="AC771">
        <v>0</v>
      </c>
      <c r="AD771">
        <v>0</v>
      </c>
      <c r="AE771">
        <v>0</v>
      </c>
      <c r="AF771">
        <v>0.5</v>
      </c>
      <c r="AG771">
        <v>0</v>
      </c>
      <c r="AH771">
        <v>0</v>
      </c>
      <c r="AI771">
        <v>1</v>
      </c>
      <c r="AJ771">
        <v>7.84</v>
      </c>
      <c r="AK771">
        <v>19.8</v>
      </c>
      <c r="AL771">
        <v>1</v>
      </c>
      <c r="AM771">
        <v>5</v>
      </c>
      <c r="AN771">
        <v>0</v>
      </c>
      <c r="AO771">
        <v>1</v>
      </c>
      <c r="AP771">
        <v>1</v>
      </c>
      <c r="AQ771">
        <v>0</v>
      </c>
      <c r="AR771">
        <v>0</v>
      </c>
      <c r="AS771" t="s">
        <v>3</v>
      </c>
      <c r="AT771">
        <v>2.3199999999999998</v>
      </c>
      <c r="AU771" t="s">
        <v>199</v>
      </c>
      <c r="AV771">
        <v>0</v>
      </c>
      <c r="AW771">
        <v>2</v>
      </c>
      <c r="AX771">
        <v>69735121</v>
      </c>
      <c r="AY771">
        <v>1</v>
      </c>
      <c r="AZ771">
        <v>0</v>
      </c>
      <c r="BA771">
        <v>783</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v>0</v>
      </c>
      <c r="CV771">
        <v>0</v>
      </c>
      <c r="CW771">
        <f>ROUND(Y771*Source!I848*DO771,9)</f>
        <v>0</v>
      </c>
      <c r="CX771">
        <f>ROUND(Y771*Source!I848,9)</f>
        <v>1.60544</v>
      </c>
      <c r="CY771">
        <f>AB771</f>
        <v>3.92</v>
      </c>
      <c r="CZ771">
        <f>AF771</f>
        <v>0.5</v>
      </c>
      <c r="DA771">
        <f>AJ771</f>
        <v>7.84</v>
      </c>
      <c r="DB771">
        <f t="shared" si="350"/>
        <v>4.6399999999999997</v>
      </c>
      <c r="DC771">
        <f t="shared" si="351"/>
        <v>0</v>
      </c>
      <c r="DD771" t="s">
        <v>3</v>
      </c>
      <c r="DE771" t="s">
        <v>3</v>
      </c>
      <c r="DF771">
        <f t="shared" si="352"/>
        <v>0</v>
      </c>
      <c r="DG771">
        <f>ROUND(ROUND(AF771*AJ771,0)*CX771,0)</f>
        <v>6</v>
      </c>
      <c r="DH771">
        <f>ROUND(ROUND(AG771*AK771,0)*CX771,0)</f>
        <v>0</v>
      </c>
      <c r="DI771">
        <f t="shared" si="353"/>
        <v>0</v>
      </c>
      <c r="DJ771">
        <f>DG771</f>
        <v>6</v>
      </c>
      <c r="DK771">
        <v>0</v>
      </c>
      <c r="DL771" t="s">
        <v>3</v>
      </c>
      <c r="DM771">
        <v>0</v>
      </c>
      <c r="DN771" t="s">
        <v>3</v>
      </c>
      <c r="DO771">
        <v>0</v>
      </c>
    </row>
    <row r="772" spans="1:119" x14ac:dyDescent="0.2">
      <c r="A772">
        <f>ROW(Source!A848)</f>
        <v>848</v>
      </c>
      <c r="B772">
        <v>69726884</v>
      </c>
      <c r="C772">
        <v>69735112</v>
      </c>
      <c r="D772">
        <v>61332096</v>
      </c>
      <c r="E772">
        <v>1</v>
      </c>
      <c r="F772">
        <v>1</v>
      </c>
      <c r="G772">
        <v>1</v>
      </c>
      <c r="H772">
        <v>3</v>
      </c>
      <c r="I772" t="s">
        <v>189</v>
      </c>
      <c r="J772" t="s">
        <v>191</v>
      </c>
      <c r="K772" t="s">
        <v>190</v>
      </c>
      <c r="L772">
        <v>1339</v>
      </c>
      <c r="N772">
        <v>1007</v>
      </c>
      <c r="O772" t="s">
        <v>40</v>
      </c>
      <c r="P772" t="s">
        <v>40</v>
      </c>
      <c r="Q772">
        <v>1</v>
      </c>
      <c r="W772">
        <v>0</v>
      </c>
      <c r="X772">
        <v>1799260510</v>
      </c>
      <c r="Y772">
        <f t="shared" si="349"/>
        <v>2.04</v>
      </c>
      <c r="AA772">
        <v>6238.51</v>
      </c>
      <c r="AB772">
        <v>0</v>
      </c>
      <c r="AC772">
        <v>0</v>
      </c>
      <c r="AD772">
        <v>0</v>
      </c>
      <c r="AE772">
        <v>862.75</v>
      </c>
      <c r="AF772">
        <v>0</v>
      </c>
      <c r="AG772">
        <v>0</v>
      </c>
      <c r="AH772">
        <v>0</v>
      </c>
      <c r="AI772">
        <v>7.56</v>
      </c>
      <c r="AJ772">
        <v>1</v>
      </c>
      <c r="AK772">
        <v>1</v>
      </c>
      <c r="AL772">
        <v>1</v>
      </c>
      <c r="AM772">
        <v>0</v>
      </c>
      <c r="AN772">
        <v>0</v>
      </c>
      <c r="AO772">
        <v>0</v>
      </c>
      <c r="AP772">
        <v>1</v>
      </c>
      <c r="AQ772">
        <v>0</v>
      </c>
      <c r="AR772">
        <v>0</v>
      </c>
      <c r="AS772" t="s">
        <v>3</v>
      </c>
      <c r="AT772">
        <v>0.51</v>
      </c>
      <c r="AU772" t="s">
        <v>199</v>
      </c>
      <c r="AV772">
        <v>0</v>
      </c>
      <c r="AW772">
        <v>1</v>
      </c>
      <c r="AX772">
        <v>-1</v>
      </c>
      <c r="AY772">
        <v>0</v>
      </c>
      <c r="AZ772">
        <v>0</v>
      </c>
      <c r="BA772" t="s">
        <v>3</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v>0</v>
      </c>
      <c r="CV772">
        <v>0</v>
      </c>
      <c r="CW772">
        <v>0</v>
      </c>
      <c r="CX772">
        <f>ROUND(Y772*Source!I848,9)</f>
        <v>0.35292000000000001</v>
      </c>
      <c r="CY772">
        <f>AA772</f>
        <v>6238.51</v>
      </c>
      <c r="CZ772">
        <f>AE772</f>
        <v>862.75</v>
      </c>
      <c r="DA772">
        <f>AI772</f>
        <v>7.56</v>
      </c>
      <c r="DB772">
        <f t="shared" si="350"/>
        <v>1760</v>
      </c>
      <c r="DC772">
        <f t="shared" si="351"/>
        <v>0</v>
      </c>
      <c r="DD772" t="s">
        <v>3</v>
      </c>
      <c r="DE772" t="s">
        <v>3</v>
      </c>
      <c r="DF772">
        <f>ROUND(ROUND(AE772*AI772,0)*CX772,0)</f>
        <v>2302</v>
      </c>
      <c r="DG772">
        <f t="shared" ref="DG772:DG779" si="354">ROUND(ROUND(AF772,0)*CX772,0)</f>
        <v>0</v>
      </c>
      <c r="DH772">
        <f t="shared" ref="DH772:DH778" si="355">ROUND(ROUND(AG772,0)*CX772,0)</f>
        <v>0</v>
      </c>
      <c r="DI772">
        <f t="shared" si="353"/>
        <v>0</v>
      </c>
      <c r="DJ772">
        <f>DF772</f>
        <v>2302</v>
      </c>
      <c r="DK772">
        <v>0</v>
      </c>
      <c r="DL772" t="s">
        <v>3</v>
      </c>
      <c r="DM772">
        <v>0</v>
      </c>
      <c r="DN772" t="s">
        <v>3</v>
      </c>
      <c r="DO772">
        <v>0</v>
      </c>
    </row>
    <row r="773" spans="1:119" x14ac:dyDescent="0.2">
      <c r="A773">
        <f>ROW(Source!A851)</f>
        <v>851</v>
      </c>
      <c r="B773">
        <v>69726971</v>
      </c>
      <c r="C773">
        <v>69735124</v>
      </c>
      <c r="D773">
        <v>27493137</v>
      </c>
      <c r="E773">
        <v>1</v>
      </c>
      <c r="F773">
        <v>1</v>
      </c>
      <c r="G773">
        <v>1</v>
      </c>
      <c r="H773">
        <v>1</v>
      </c>
      <c r="I773" t="s">
        <v>999</v>
      </c>
      <c r="J773" t="s">
        <v>3</v>
      </c>
      <c r="K773" t="s">
        <v>1000</v>
      </c>
      <c r="L773">
        <v>1369</v>
      </c>
      <c r="N773">
        <v>1013</v>
      </c>
      <c r="O773" t="s">
        <v>974</v>
      </c>
      <c r="P773" t="s">
        <v>974</v>
      </c>
      <c r="Q773">
        <v>1</v>
      </c>
      <c r="W773">
        <v>0</v>
      </c>
      <c r="X773">
        <v>-1973258772</v>
      </c>
      <c r="Y773">
        <f>AT773</f>
        <v>80.040000000000006</v>
      </c>
      <c r="AA773">
        <v>0</v>
      </c>
      <c r="AB773">
        <v>0</v>
      </c>
      <c r="AC773">
        <v>0</v>
      </c>
      <c r="AD773">
        <v>9.15</v>
      </c>
      <c r="AE773">
        <v>0</v>
      </c>
      <c r="AF773">
        <v>0</v>
      </c>
      <c r="AG773">
        <v>0</v>
      </c>
      <c r="AH773">
        <v>9.15</v>
      </c>
      <c r="AI773">
        <v>1</v>
      </c>
      <c r="AJ773">
        <v>1</v>
      </c>
      <c r="AK773">
        <v>1</v>
      </c>
      <c r="AL773">
        <v>1</v>
      </c>
      <c r="AM773">
        <v>0</v>
      </c>
      <c r="AN773">
        <v>0</v>
      </c>
      <c r="AO773">
        <v>1</v>
      </c>
      <c r="AP773">
        <v>0</v>
      </c>
      <c r="AQ773">
        <v>0</v>
      </c>
      <c r="AR773">
        <v>0</v>
      </c>
      <c r="AS773" t="s">
        <v>3</v>
      </c>
      <c r="AT773">
        <v>80.040000000000006</v>
      </c>
      <c r="AU773" t="s">
        <v>3</v>
      </c>
      <c r="AV773">
        <v>1</v>
      </c>
      <c r="AW773">
        <v>2</v>
      </c>
      <c r="AX773">
        <v>69735130</v>
      </c>
      <c r="AY773">
        <v>1</v>
      </c>
      <c r="AZ773">
        <v>0</v>
      </c>
      <c r="BA773">
        <v>785</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CU773">
        <f>ROUND(AT773*Source!I851*AH773*AL773,0)</f>
        <v>127</v>
      </c>
      <c r="CV773">
        <f>ROUND(Y773*Source!I851,9)</f>
        <v>13.846920000000001</v>
      </c>
      <c r="CW773">
        <v>0</v>
      </c>
      <c r="CX773">
        <f>ROUND(Y773*Source!I851,9)</f>
        <v>13.846920000000001</v>
      </c>
      <c r="CY773">
        <f>AD773</f>
        <v>9.15</v>
      </c>
      <c r="CZ773">
        <f>AH773</f>
        <v>9.15</v>
      </c>
      <c r="DA773">
        <f>AL773</f>
        <v>1</v>
      </c>
      <c r="DB773">
        <f>ROUND(ROUND(AT773*CZ773,2),2)</f>
        <v>732.37</v>
      </c>
      <c r="DC773">
        <f>ROUND(ROUND(AT773*AG773,2),2)</f>
        <v>0</v>
      </c>
      <c r="DD773" t="s">
        <v>3</v>
      </c>
      <c r="DE773" t="s">
        <v>3</v>
      </c>
      <c r="DF773">
        <f t="shared" ref="DF773:DF781" si="356">ROUND(ROUND(AE773,0)*CX773,0)</f>
        <v>0</v>
      </c>
      <c r="DG773">
        <f t="shared" si="354"/>
        <v>0</v>
      </c>
      <c r="DH773">
        <f t="shared" si="355"/>
        <v>0</v>
      </c>
      <c r="DI773">
        <f t="shared" si="353"/>
        <v>125</v>
      </c>
      <c r="DJ773">
        <f>DI773</f>
        <v>125</v>
      </c>
      <c r="DK773">
        <v>0</v>
      </c>
      <c r="DL773" t="s">
        <v>3</v>
      </c>
      <c r="DM773">
        <v>0</v>
      </c>
      <c r="DN773" t="s">
        <v>3</v>
      </c>
      <c r="DO773">
        <v>0</v>
      </c>
    </row>
    <row r="774" spans="1:119" x14ac:dyDescent="0.2">
      <c r="A774">
        <f>ROW(Source!A851)</f>
        <v>851</v>
      </c>
      <c r="B774">
        <v>69726971</v>
      </c>
      <c r="C774">
        <v>69735124</v>
      </c>
      <c r="D774">
        <v>121548</v>
      </c>
      <c r="E774">
        <v>1</v>
      </c>
      <c r="F774">
        <v>1</v>
      </c>
      <c r="G774">
        <v>1</v>
      </c>
      <c r="H774">
        <v>1</v>
      </c>
      <c r="I774" t="s">
        <v>36</v>
      </c>
      <c r="J774" t="s">
        <v>3</v>
      </c>
      <c r="K774" t="s">
        <v>981</v>
      </c>
      <c r="L774">
        <v>608254</v>
      </c>
      <c r="N774">
        <v>1013</v>
      </c>
      <c r="O774" t="s">
        <v>982</v>
      </c>
      <c r="P774" t="s">
        <v>982</v>
      </c>
      <c r="Q774">
        <v>1</v>
      </c>
      <c r="W774">
        <v>0</v>
      </c>
      <c r="X774">
        <v>-185737400</v>
      </c>
      <c r="Y774">
        <f>(AT774*0.5)</f>
        <v>1.0449999999999999</v>
      </c>
      <c r="AA774">
        <v>0</v>
      </c>
      <c r="AB774">
        <v>0</v>
      </c>
      <c r="AC774">
        <v>0</v>
      </c>
      <c r="AD774">
        <v>0</v>
      </c>
      <c r="AE774">
        <v>0</v>
      </c>
      <c r="AF774">
        <v>0</v>
      </c>
      <c r="AG774">
        <v>0</v>
      </c>
      <c r="AH774">
        <v>0</v>
      </c>
      <c r="AI774">
        <v>1</v>
      </c>
      <c r="AJ774">
        <v>1</v>
      </c>
      <c r="AK774">
        <v>1</v>
      </c>
      <c r="AL774">
        <v>1</v>
      </c>
      <c r="AM774">
        <v>0</v>
      </c>
      <c r="AN774">
        <v>0</v>
      </c>
      <c r="AO774">
        <v>1</v>
      </c>
      <c r="AP774">
        <v>1</v>
      </c>
      <c r="AQ774">
        <v>0</v>
      </c>
      <c r="AR774">
        <v>0</v>
      </c>
      <c r="AS774" t="s">
        <v>3</v>
      </c>
      <c r="AT774">
        <v>2.09</v>
      </c>
      <c r="AU774" t="s">
        <v>205</v>
      </c>
      <c r="AV774">
        <v>2</v>
      </c>
      <c r="AW774">
        <v>2</v>
      </c>
      <c r="AX774">
        <v>69735131</v>
      </c>
      <c r="AY774">
        <v>1</v>
      </c>
      <c r="AZ774">
        <v>0</v>
      </c>
      <c r="BA774">
        <v>786</v>
      </c>
      <c r="BB774">
        <v>0</v>
      </c>
      <c r="BC774">
        <v>0</v>
      </c>
      <c r="BD774">
        <v>0</v>
      </c>
      <c r="BE774">
        <v>0</v>
      </c>
      <c r="BF774">
        <v>0</v>
      </c>
      <c r="BG774">
        <v>0</v>
      </c>
      <c r="BH774">
        <v>0</v>
      </c>
      <c r="BI774">
        <v>0</v>
      </c>
      <c r="BJ774">
        <v>0</v>
      </c>
      <c r="BK774">
        <v>0</v>
      </c>
      <c r="BL774">
        <v>0</v>
      </c>
      <c r="BM774">
        <v>0</v>
      </c>
      <c r="BN774">
        <v>0</v>
      </c>
      <c r="BO774">
        <v>0</v>
      </c>
      <c r="BP774">
        <v>0</v>
      </c>
      <c r="BQ774">
        <v>0</v>
      </c>
      <c r="BR774">
        <v>0</v>
      </c>
      <c r="BS774">
        <v>0</v>
      </c>
      <c r="BT774">
        <v>0</v>
      </c>
      <c r="BU774">
        <v>0</v>
      </c>
      <c r="BV774">
        <v>0</v>
      </c>
      <c r="BW774">
        <v>0</v>
      </c>
      <c r="CV774">
        <v>0</v>
      </c>
      <c r="CW774">
        <v>0</v>
      </c>
      <c r="CX774">
        <f>ROUND(Y774*Source!I851,9)</f>
        <v>0.180785</v>
      </c>
      <c r="CY774">
        <f>AD774</f>
        <v>0</v>
      </c>
      <c r="CZ774">
        <f>AH774</f>
        <v>0</v>
      </c>
      <c r="DA774">
        <f>AL774</f>
        <v>1</v>
      </c>
      <c r="DB774">
        <f>ROUND((ROUND(AT774*CZ774,2)*0.5),2)</f>
        <v>0</v>
      </c>
      <c r="DC774">
        <f>ROUND((ROUND(AT774*AG774,2)*0.5),2)</f>
        <v>0</v>
      </c>
      <c r="DD774" t="s">
        <v>3</v>
      </c>
      <c r="DE774" t="s">
        <v>3</v>
      </c>
      <c r="DF774">
        <f t="shared" si="356"/>
        <v>0</v>
      </c>
      <c r="DG774">
        <f t="shared" si="354"/>
        <v>0</v>
      </c>
      <c r="DH774">
        <f t="shared" si="355"/>
        <v>0</v>
      </c>
      <c r="DI774">
        <f t="shared" si="353"/>
        <v>0</v>
      </c>
      <c r="DJ774">
        <f>DI774</f>
        <v>0</v>
      </c>
      <c r="DK774">
        <v>0</v>
      </c>
      <c r="DL774" t="s">
        <v>3</v>
      </c>
      <c r="DM774">
        <v>0</v>
      </c>
      <c r="DN774" t="s">
        <v>3</v>
      </c>
      <c r="DO774">
        <v>0</v>
      </c>
    </row>
    <row r="775" spans="1:119" x14ac:dyDescent="0.2">
      <c r="A775">
        <f>ROW(Source!A851)</f>
        <v>851</v>
      </c>
      <c r="B775">
        <v>69726971</v>
      </c>
      <c r="C775">
        <v>69735124</v>
      </c>
      <c r="D775">
        <v>27439740</v>
      </c>
      <c r="E775">
        <v>1</v>
      </c>
      <c r="F775">
        <v>1</v>
      </c>
      <c r="G775">
        <v>1</v>
      </c>
      <c r="H775">
        <v>2</v>
      </c>
      <c r="I775" t="s">
        <v>1006</v>
      </c>
      <c r="J775" t="s">
        <v>1007</v>
      </c>
      <c r="K775" t="s">
        <v>1008</v>
      </c>
      <c r="L775">
        <v>1368</v>
      </c>
      <c r="N775">
        <v>1011</v>
      </c>
      <c r="O775" t="s">
        <v>978</v>
      </c>
      <c r="P775" t="s">
        <v>978</v>
      </c>
      <c r="Q775">
        <v>1</v>
      </c>
      <c r="W775">
        <v>0</v>
      </c>
      <c r="X775">
        <v>1936917142</v>
      </c>
      <c r="Y775">
        <f>(AT775*0.5)</f>
        <v>1.0449999999999999</v>
      </c>
      <c r="AA775">
        <v>0</v>
      </c>
      <c r="AB775">
        <v>81.430000000000007</v>
      </c>
      <c r="AC775">
        <v>10.14</v>
      </c>
      <c r="AD775">
        <v>0</v>
      </c>
      <c r="AE775">
        <v>0</v>
      </c>
      <c r="AF775">
        <v>81.430000000000007</v>
      </c>
      <c r="AG775">
        <v>10.14</v>
      </c>
      <c r="AH775">
        <v>0</v>
      </c>
      <c r="AI775">
        <v>1</v>
      </c>
      <c r="AJ775">
        <v>1</v>
      </c>
      <c r="AK775">
        <v>1</v>
      </c>
      <c r="AL775">
        <v>1</v>
      </c>
      <c r="AM775">
        <v>0</v>
      </c>
      <c r="AN775">
        <v>0</v>
      </c>
      <c r="AO775">
        <v>1</v>
      </c>
      <c r="AP775">
        <v>1</v>
      </c>
      <c r="AQ775">
        <v>0</v>
      </c>
      <c r="AR775">
        <v>0</v>
      </c>
      <c r="AS775" t="s">
        <v>3</v>
      </c>
      <c r="AT775">
        <v>2.09</v>
      </c>
      <c r="AU775" t="s">
        <v>205</v>
      </c>
      <c r="AV775">
        <v>0</v>
      </c>
      <c r="AW775">
        <v>2</v>
      </c>
      <c r="AX775">
        <v>69735132</v>
      </c>
      <c r="AY775">
        <v>1</v>
      </c>
      <c r="AZ775">
        <v>0</v>
      </c>
      <c r="BA775">
        <v>787</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0</v>
      </c>
      <c r="BW775">
        <v>0</v>
      </c>
      <c r="CV775">
        <v>0</v>
      </c>
      <c r="CW775">
        <f>ROUND(Y775*Source!I851*DO775,9)</f>
        <v>0</v>
      </c>
      <c r="CX775">
        <f>ROUND(Y775*Source!I851,9)</f>
        <v>0.180785</v>
      </c>
      <c r="CY775">
        <f>AB775</f>
        <v>81.430000000000007</v>
      </c>
      <c r="CZ775">
        <f>AF775</f>
        <v>81.430000000000007</v>
      </c>
      <c r="DA775">
        <f>AJ775</f>
        <v>1</v>
      </c>
      <c r="DB775">
        <f>ROUND((ROUND(AT775*CZ775,2)*0.5),2)</f>
        <v>85.1</v>
      </c>
      <c r="DC775">
        <f>ROUND((ROUND(AT775*AG775,2)*0.5),2)</f>
        <v>10.6</v>
      </c>
      <c r="DD775" t="s">
        <v>3</v>
      </c>
      <c r="DE775" t="s">
        <v>3</v>
      </c>
      <c r="DF775">
        <f t="shared" si="356"/>
        <v>0</v>
      </c>
      <c r="DG775">
        <f t="shared" si="354"/>
        <v>15</v>
      </c>
      <c r="DH775">
        <f t="shared" si="355"/>
        <v>2</v>
      </c>
      <c r="DI775">
        <f t="shared" si="353"/>
        <v>0</v>
      </c>
      <c r="DJ775">
        <f>DG775</f>
        <v>15</v>
      </c>
      <c r="DK775">
        <v>0</v>
      </c>
      <c r="DL775" t="s">
        <v>3</v>
      </c>
      <c r="DM775">
        <v>0</v>
      </c>
      <c r="DN775" t="s">
        <v>3</v>
      </c>
      <c r="DO775">
        <v>0</v>
      </c>
    </row>
    <row r="776" spans="1:119" x14ac:dyDescent="0.2">
      <c r="A776">
        <f>ROW(Source!A851)</f>
        <v>851</v>
      </c>
      <c r="B776">
        <v>69726971</v>
      </c>
      <c r="C776">
        <v>69735124</v>
      </c>
      <c r="D776">
        <v>27441148</v>
      </c>
      <c r="E776">
        <v>1</v>
      </c>
      <c r="F776">
        <v>1</v>
      </c>
      <c r="G776">
        <v>1</v>
      </c>
      <c r="H776">
        <v>2</v>
      </c>
      <c r="I776" t="s">
        <v>1009</v>
      </c>
      <c r="J776" t="s">
        <v>1010</v>
      </c>
      <c r="K776" t="s">
        <v>1011</v>
      </c>
      <c r="L776">
        <v>1368</v>
      </c>
      <c r="N776">
        <v>1011</v>
      </c>
      <c r="O776" t="s">
        <v>978</v>
      </c>
      <c r="P776" t="s">
        <v>978</v>
      </c>
      <c r="Q776">
        <v>1</v>
      </c>
      <c r="W776">
        <v>0</v>
      </c>
      <c r="X776">
        <v>-2072447542</v>
      </c>
      <c r="Y776">
        <f>(AT776*0.5)</f>
        <v>16</v>
      </c>
      <c r="AA776">
        <v>0</v>
      </c>
      <c r="AB776">
        <v>1.5</v>
      </c>
      <c r="AC776">
        <v>0</v>
      </c>
      <c r="AD776">
        <v>0</v>
      </c>
      <c r="AE776">
        <v>0</v>
      </c>
      <c r="AF776">
        <v>1.5</v>
      </c>
      <c r="AG776">
        <v>0</v>
      </c>
      <c r="AH776">
        <v>0</v>
      </c>
      <c r="AI776">
        <v>1</v>
      </c>
      <c r="AJ776">
        <v>1</v>
      </c>
      <c r="AK776">
        <v>1</v>
      </c>
      <c r="AL776">
        <v>1</v>
      </c>
      <c r="AM776">
        <v>0</v>
      </c>
      <c r="AN776">
        <v>0</v>
      </c>
      <c r="AO776">
        <v>1</v>
      </c>
      <c r="AP776">
        <v>1</v>
      </c>
      <c r="AQ776">
        <v>0</v>
      </c>
      <c r="AR776">
        <v>0</v>
      </c>
      <c r="AS776" t="s">
        <v>3</v>
      </c>
      <c r="AT776">
        <v>32</v>
      </c>
      <c r="AU776" t="s">
        <v>205</v>
      </c>
      <c r="AV776">
        <v>0</v>
      </c>
      <c r="AW776">
        <v>2</v>
      </c>
      <c r="AX776">
        <v>69735133</v>
      </c>
      <c r="AY776">
        <v>1</v>
      </c>
      <c r="AZ776">
        <v>0</v>
      </c>
      <c r="BA776">
        <v>788</v>
      </c>
      <c r="BB776">
        <v>0</v>
      </c>
      <c r="BC776">
        <v>0</v>
      </c>
      <c r="BD776">
        <v>0</v>
      </c>
      <c r="BE776">
        <v>0</v>
      </c>
      <c r="BF776">
        <v>0</v>
      </c>
      <c r="BG776">
        <v>0</v>
      </c>
      <c r="BH776">
        <v>0</v>
      </c>
      <c r="BI776">
        <v>0</v>
      </c>
      <c r="BJ776">
        <v>0</v>
      </c>
      <c r="BK776">
        <v>0</v>
      </c>
      <c r="BL776">
        <v>0</v>
      </c>
      <c r="BM776">
        <v>0</v>
      </c>
      <c r="BN776">
        <v>0</v>
      </c>
      <c r="BO776">
        <v>0</v>
      </c>
      <c r="BP776">
        <v>0</v>
      </c>
      <c r="BQ776">
        <v>0</v>
      </c>
      <c r="BR776">
        <v>0</v>
      </c>
      <c r="BS776">
        <v>0</v>
      </c>
      <c r="BT776">
        <v>0</v>
      </c>
      <c r="BU776">
        <v>0</v>
      </c>
      <c r="BV776">
        <v>0</v>
      </c>
      <c r="BW776">
        <v>0</v>
      </c>
      <c r="CV776">
        <v>0</v>
      </c>
      <c r="CW776">
        <f>ROUND(Y776*Source!I851*DO776,9)</f>
        <v>0</v>
      </c>
      <c r="CX776">
        <f>ROUND(Y776*Source!I851,9)</f>
        <v>2.7679999999999998</v>
      </c>
      <c r="CY776">
        <f>AB776</f>
        <v>1.5</v>
      </c>
      <c r="CZ776">
        <f>AF776</f>
        <v>1.5</v>
      </c>
      <c r="DA776">
        <f>AJ776</f>
        <v>1</v>
      </c>
      <c r="DB776">
        <f>ROUND((ROUND(AT776*CZ776,2)*0.5),2)</f>
        <v>24</v>
      </c>
      <c r="DC776">
        <f>ROUND((ROUND(AT776*AG776,2)*0.5),2)</f>
        <v>0</v>
      </c>
      <c r="DD776" t="s">
        <v>3</v>
      </c>
      <c r="DE776" t="s">
        <v>3</v>
      </c>
      <c r="DF776">
        <f t="shared" si="356"/>
        <v>0</v>
      </c>
      <c r="DG776">
        <f t="shared" si="354"/>
        <v>6</v>
      </c>
      <c r="DH776">
        <f t="shared" si="355"/>
        <v>0</v>
      </c>
      <c r="DI776">
        <f t="shared" si="353"/>
        <v>0</v>
      </c>
      <c r="DJ776">
        <f>DG776</f>
        <v>6</v>
      </c>
      <c r="DK776">
        <v>0</v>
      </c>
      <c r="DL776" t="s">
        <v>3</v>
      </c>
      <c r="DM776">
        <v>0</v>
      </c>
      <c r="DN776" t="s">
        <v>3</v>
      </c>
      <c r="DO776">
        <v>0</v>
      </c>
    </row>
    <row r="777" spans="1:119" x14ac:dyDescent="0.2">
      <c r="A777">
        <f>ROW(Source!A851)</f>
        <v>851</v>
      </c>
      <c r="B777">
        <v>69726971</v>
      </c>
      <c r="C777">
        <v>69735124</v>
      </c>
      <c r="D777">
        <v>27416566</v>
      </c>
      <c r="E777">
        <v>1</v>
      </c>
      <c r="F777">
        <v>1</v>
      </c>
      <c r="G777">
        <v>1</v>
      </c>
      <c r="H777">
        <v>3</v>
      </c>
      <c r="I777" t="s">
        <v>82</v>
      </c>
      <c r="J777" t="s">
        <v>194</v>
      </c>
      <c r="K777" t="s">
        <v>83</v>
      </c>
      <c r="L777">
        <v>1339</v>
      </c>
      <c r="N777">
        <v>1007</v>
      </c>
      <c r="O777" t="s">
        <v>40</v>
      </c>
      <c r="P777" t="s">
        <v>40</v>
      </c>
      <c r="Q777">
        <v>1</v>
      </c>
      <c r="W777">
        <v>0</v>
      </c>
      <c r="X777">
        <v>1967222743</v>
      </c>
      <c r="Y777">
        <f>AT777</f>
        <v>2</v>
      </c>
      <c r="AA777">
        <v>7.14</v>
      </c>
      <c r="AB777">
        <v>0</v>
      </c>
      <c r="AC777">
        <v>0</v>
      </c>
      <c r="AD777">
        <v>0</v>
      </c>
      <c r="AE777">
        <v>7.14</v>
      </c>
      <c r="AF777">
        <v>0</v>
      </c>
      <c r="AG777">
        <v>0</v>
      </c>
      <c r="AH777">
        <v>0</v>
      </c>
      <c r="AI777">
        <v>1</v>
      </c>
      <c r="AJ777">
        <v>1</v>
      </c>
      <c r="AK777">
        <v>1</v>
      </c>
      <c r="AL777">
        <v>1</v>
      </c>
      <c r="AM777">
        <v>0</v>
      </c>
      <c r="AN777">
        <v>0</v>
      </c>
      <c r="AO777">
        <v>0</v>
      </c>
      <c r="AP777">
        <v>1</v>
      </c>
      <c r="AQ777">
        <v>0</v>
      </c>
      <c r="AR777">
        <v>0</v>
      </c>
      <c r="AS777" t="s">
        <v>3</v>
      </c>
      <c r="AT777">
        <v>2</v>
      </c>
      <c r="AU777" t="s">
        <v>3</v>
      </c>
      <c r="AV777">
        <v>0</v>
      </c>
      <c r="AW777">
        <v>2</v>
      </c>
      <c r="AX777">
        <v>69735135</v>
      </c>
      <c r="AY777">
        <v>1</v>
      </c>
      <c r="AZ777">
        <v>0</v>
      </c>
      <c r="BA777">
        <v>790</v>
      </c>
      <c r="BB777">
        <v>3</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0</v>
      </c>
      <c r="BW777">
        <v>0</v>
      </c>
      <c r="CV777">
        <v>0</v>
      </c>
      <c r="CW777">
        <v>0</v>
      </c>
      <c r="CX777">
        <f>ROUND(Y777*Source!I851,9)</f>
        <v>0.34599999999999997</v>
      </c>
      <c r="CY777">
        <f>AA777</f>
        <v>7.14</v>
      </c>
      <c r="CZ777">
        <f>AE777</f>
        <v>7.14</v>
      </c>
      <c r="DA777">
        <f>AI777</f>
        <v>1</v>
      </c>
      <c r="DB777">
        <f>ROUND(ROUND(AT777*CZ777,2),2)</f>
        <v>14.28</v>
      </c>
      <c r="DC777">
        <f>ROUND(ROUND(AT777*AG777,2),2)</f>
        <v>0</v>
      </c>
      <c r="DD777" t="s">
        <v>3</v>
      </c>
      <c r="DE777" t="s">
        <v>3</v>
      </c>
      <c r="DF777">
        <f t="shared" si="356"/>
        <v>2</v>
      </c>
      <c r="DG777">
        <f t="shared" si="354"/>
        <v>0</v>
      </c>
      <c r="DH777">
        <f t="shared" si="355"/>
        <v>0</v>
      </c>
      <c r="DI777">
        <f t="shared" si="353"/>
        <v>0</v>
      </c>
      <c r="DJ777">
        <f>DF777</f>
        <v>2</v>
      </c>
      <c r="DK777">
        <v>0</v>
      </c>
      <c r="DL777" t="s">
        <v>3</v>
      </c>
      <c r="DM777">
        <v>0</v>
      </c>
      <c r="DN777" t="s">
        <v>3</v>
      </c>
      <c r="DO777">
        <v>0</v>
      </c>
    </row>
    <row r="778" spans="1:119" x14ac:dyDescent="0.2">
      <c r="A778">
        <f>ROW(Source!A852)</f>
        <v>852</v>
      </c>
      <c r="B778">
        <v>69726884</v>
      </c>
      <c r="C778">
        <v>69735124</v>
      </c>
      <c r="D778">
        <v>27493137</v>
      </c>
      <c r="E778">
        <v>1</v>
      </c>
      <c r="F778">
        <v>1</v>
      </c>
      <c r="G778">
        <v>1</v>
      </c>
      <c r="H778">
        <v>1</v>
      </c>
      <c r="I778" t="s">
        <v>999</v>
      </c>
      <c r="J778" t="s">
        <v>3</v>
      </c>
      <c r="K778" t="s">
        <v>1000</v>
      </c>
      <c r="L778">
        <v>1369</v>
      </c>
      <c r="N778">
        <v>1013</v>
      </c>
      <c r="O778" t="s">
        <v>974</v>
      </c>
      <c r="P778" t="s">
        <v>974</v>
      </c>
      <c r="Q778">
        <v>1</v>
      </c>
      <c r="W778">
        <v>0</v>
      </c>
      <c r="X778">
        <v>-1973258772</v>
      </c>
      <c r="Y778">
        <f>AT778</f>
        <v>80.040000000000006</v>
      </c>
      <c r="AA778">
        <v>0</v>
      </c>
      <c r="AB778">
        <v>0</v>
      </c>
      <c r="AC778">
        <v>0</v>
      </c>
      <c r="AD778">
        <v>232.04</v>
      </c>
      <c r="AE778">
        <v>0</v>
      </c>
      <c r="AF778">
        <v>0</v>
      </c>
      <c r="AG778">
        <v>0</v>
      </c>
      <c r="AH778">
        <v>9.15</v>
      </c>
      <c r="AI778">
        <v>1</v>
      </c>
      <c r="AJ778">
        <v>1</v>
      </c>
      <c r="AK778">
        <v>1</v>
      </c>
      <c r="AL778">
        <v>25.36</v>
      </c>
      <c r="AM778">
        <v>5</v>
      </c>
      <c r="AN778">
        <v>0</v>
      </c>
      <c r="AO778">
        <v>1</v>
      </c>
      <c r="AP778">
        <v>0</v>
      </c>
      <c r="AQ778">
        <v>0</v>
      </c>
      <c r="AR778">
        <v>0</v>
      </c>
      <c r="AS778" t="s">
        <v>3</v>
      </c>
      <c r="AT778">
        <v>80.040000000000006</v>
      </c>
      <c r="AU778" t="s">
        <v>3</v>
      </c>
      <c r="AV778">
        <v>1</v>
      </c>
      <c r="AW778">
        <v>2</v>
      </c>
      <c r="AX778">
        <v>69735130</v>
      </c>
      <c r="AY778">
        <v>1</v>
      </c>
      <c r="AZ778">
        <v>0</v>
      </c>
      <c r="BA778">
        <v>791</v>
      </c>
      <c r="BB778">
        <v>0</v>
      </c>
      <c r="BC778">
        <v>0</v>
      </c>
      <c r="BD778">
        <v>0</v>
      </c>
      <c r="BE778">
        <v>0</v>
      </c>
      <c r="BF778">
        <v>0</v>
      </c>
      <c r="BG778">
        <v>0</v>
      </c>
      <c r="BH778">
        <v>0</v>
      </c>
      <c r="BI778">
        <v>0</v>
      </c>
      <c r="BJ778">
        <v>0</v>
      </c>
      <c r="BK778">
        <v>0</v>
      </c>
      <c r="BL778">
        <v>0</v>
      </c>
      <c r="BM778">
        <v>0</v>
      </c>
      <c r="BN778">
        <v>0</v>
      </c>
      <c r="BO778">
        <v>0</v>
      </c>
      <c r="BP778">
        <v>0</v>
      </c>
      <c r="BQ778">
        <v>0</v>
      </c>
      <c r="BR778">
        <v>0</v>
      </c>
      <c r="BS778">
        <v>0</v>
      </c>
      <c r="BT778">
        <v>0</v>
      </c>
      <c r="BU778">
        <v>0</v>
      </c>
      <c r="BV778">
        <v>0</v>
      </c>
      <c r="BW778">
        <v>0</v>
      </c>
      <c r="CU778">
        <f>ROUND(AT778*Source!I852*AH778*AL778,0)</f>
        <v>3213</v>
      </c>
      <c r="CV778">
        <f>ROUND(Y778*Source!I852,9)</f>
        <v>13.846920000000001</v>
      </c>
      <c r="CW778">
        <v>0</v>
      </c>
      <c r="CX778">
        <f>ROUND(Y778*Source!I852,9)</f>
        <v>13.846920000000001</v>
      </c>
      <c r="CY778">
        <f>AD778</f>
        <v>232.04</v>
      </c>
      <c r="CZ778">
        <f>AH778</f>
        <v>9.15</v>
      </c>
      <c r="DA778">
        <f>AL778</f>
        <v>25.36</v>
      </c>
      <c r="DB778">
        <f>ROUND(ROUND(AT778*CZ778,2),2)</f>
        <v>732.37</v>
      </c>
      <c r="DC778">
        <f>ROUND(ROUND(AT778*AG778,2),2)</f>
        <v>0</v>
      </c>
      <c r="DD778" t="s">
        <v>3</v>
      </c>
      <c r="DE778" t="s">
        <v>3</v>
      </c>
      <c r="DF778">
        <f t="shared" si="356"/>
        <v>0</v>
      </c>
      <c r="DG778">
        <f t="shared" si="354"/>
        <v>0</v>
      </c>
      <c r="DH778">
        <f t="shared" si="355"/>
        <v>0</v>
      </c>
      <c r="DI778">
        <f>ROUND(ROUND(AH778*AL778,0)*CX778,0)</f>
        <v>3212</v>
      </c>
      <c r="DJ778">
        <f>DI778</f>
        <v>3212</v>
      </c>
      <c r="DK778">
        <v>0</v>
      </c>
      <c r="DL778" t="s">
        <v>3</v>
      </c>
      <c r="DM778">
        <v>0</v>
      </c>
      <c r="DN778" t="s">
        <v>3</v>
      </c>
      <c r="DO778">
        <v>0</v>
      </c>
    </row>
    <row r="779" spans="1:119" x14ac:dyDescent="0.2">
      <c r="A779">
        <f>ROW(Source!A852)</f>
        <v>852</v>
      </c>
      <c r="B779">
        <v>69726884</v>
      </c>
      <c r="C779">
        <v>69735124</v>
      </c>
      <c r="D779">
        <v>121548</v>
      </c>
      <c r="E779">
        <v>1</v>
      </c>
      <c r="F779">
        <v>1</v>
      </c>
      <c r="G779">
        <v>1</v>
      </c>
      <c r="H779">
        <v>1</v>
      </c>
      <c r="I779" t="s">
        <v>36</v>
      </c>
      <c r="J779" t="s">
        <v>3</v>
      </c>
      <c r="K779" t="s">
        <v>981</v>
      </c>
      <c r="L779">
        <v>608254</v>
      </c>
      <c r="N779">
        <v>1013</v>
      </c>
      <c r="O779" t="s">
        <v>982</v>
      </c>
      <c r="P779" t="s">
        <v>982</v>
      </c>
      <c r="Q779">
        <v>1</v>
      </c>
      <c r="W779">
        <v>0</v>
      </c>
      <c r="X779">
        <v>-185737400</v>
      </c>
      <c r="Y779">
        <f>(AT779*0.5)</f>
        <v>1.0449999999999999</v>
      </c>
      <c r="AA779">
        <v>0</v>
      </c>
      <c r="AB779">
        <v>0</v>
      </c>
      <c r="AC779">
        <v>0</v>
      </c>
      <c r="AD779">
        <v>0</v>
      </c>
      <c r="AE779">
        <v>0</v>
      </c>
      <c r="AF779">
        <v>0</v>
      </c>
      <c r="AG779">
        <v>0</v>
      </c>
      <c r="AH779">
        <v>0</v>
      </c>
      <c r="AI779">
        <v>1</v>
      </c>
      <c r="AJ779">
        <v>1</v>
      </c>
      <c r="AK779">
        <v>19.8</v>
      </c>
      <c r="AL779">
        <v>1</v>
      </c>
      <c r="AM779">
        <v>5</v>
      </c>
      <c r="AN779">
        <v>0</v>
      </c>
      <c r="AO779">
        <v>1</v>
      </c>
      <c r="AP779">
        <v>1</v>
      </c>
      <c r="AQ779">
        <v>0</v>
      </c>
      <c r="AR779">
        <v>0</v>
      </c>
      <c r="AS779" t="s">
        <v>3</v>
      </c>
      <c r="AT779">
        <v>2.09</v>
      </c>
      <c r="AU779" t="s">
        <v>205</v>
      </c>
      <c r="AV779">
        <v>2</v>
      </c>
      <c r="AW779">
        <v>2</v>
      </c>
      <c r="AX779">
        <v>69735131</v>
      </c>
      <c r="AY779">
        <v>1</v>
      </c>
      <c r="AZ779">
        <v>0</v>
      </c>
      <c r="BA779">
        <v>792</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c r="BW779">
        <v>0</v>
      </c>
      <c r="CV779">
        <v>0</v>
      </c>
      <c r="CW779">
        <v>0</v>
      </c>
      <c r="CX779">
        <f>ROUND(Y779*Source!I852,9)</f>
        <v>0.180785</v>
      </c>
      <c r="CY779">
        <f>AD779</f>
        <v>0</v>
      </c>
      <c r="CZ779">
        <f>AH779</f>
        <v>0</v>
      </c>
      <c r="DA779">
        <f>AL779</f>
        <v>1</v>
      </c>
      <c r="DB779">
        <f>ROUND((ROUND(AT779*CZ779,2)*0.5),2)</f>
        <v>0</v>
      </c>
      <c r="DC779">
        <f>ROUND((ROUND(AT779*AG779,2)*0.5),2)</f>
        <v>0</v>
      </c>
      <c r="DD779" t="s">
        <v>3</v>
      </c>
      <c r="DE779" t="s">
        <v>3</v>
      </c>
      <c r="DF779">
        <f t="shared" si="356"/>
        <v>0</v>
      </c>
      <c r="DG779">
        <f t="shared" si="354"/>
        <v>0</v>
      </c>
      <c r="DH779">
        <f>ROUND(ROUND(AG779*AK779,0)*CX779,0)</f>
        <v>0</v>
      </c>
      <c r="DI779">
        <f t="shared" ref="DI779:DI789" si="357">ROUND(ROUND(AH779,0)*CX779,0)</f>
        <v>0</v>
      </c>
      <c r="DJ779">
        <f>DI779</f>
        <v>0</v>
      </c>
      <c r="DK779">
        <v>0</v>
      </c>
      <c r="DL779" t="s">
        <v>3</v>
      </c>
      <c r="DM779">
        <v>0</v>
      </c>
      <c r="DN779" t="s">
        <v>3</v>
      </c>
      <c r="DO779">
        <v>0</v>
      </c>
    </row>
    <row r="780" spans="1:119" x14ac:dyDescent="0.2">
      <c r="A780">
        <f>ROW(Source!A852)</f>
        <v>852</v>
      </c>
      <c r="B780">
        <v>69726884</v>
      </c>
      <c r="C780">
        <v>69735124</v>
      </c>
      <c r="D780">
        <v>27439740</v>
      </c>
      <c r="E780">
        <v>1</v>
      </c>
      <c r="F780">
        <v>1</v>
      </c>
      <c r="G780">
        <v>1</v>
      </c>
      <c r="H780">
        <v>2</v>
      </c>
      <c r="I780" t="s">
        <v>1006</v>
      </c>
      <c r="J780" t="s">
        <v>1007</v>
      </c>
      <c r="K780" t="s">
        <v>1008</v>
      </c>
      <c r="L780">
        <v>1368</v>
      </c>
      <c r="N780">
        <v>1011</v>
      </c>
      <c r="O780" t="s">
        <v>978</v>
      </c>
      <c r="P780" t="s">
        <v>978</v>
      </c>
      <c r="Q780">
        <v>1</v>
      </c>
      <c r="W780">
        <v>0</v>
      </c>
      <c r="X780">
        <v>1936917142</v>
      </c>
      <c r="Y780">
        <f>(AT780*0.5)</f>
        <v>1.0449999999999999</v>
      </c>
      <c r="AA780">
        <v>0</v>
      </c>
      <c r="AB780">
        <v>638.41</v>
      </c>
      <c r="AC780">
        <v>200.77</v>
      </c>
      <c r="AD780">
        <v>0</v>
      </c>
      <c r="AE780">
        <v>0</v>
      </c>
      <c r="AF780">
        <v>81.430000000000007</v>
      </c>
      <c r="AG780">
        <v>10.14</v>
      </c>
      <c r="AH780">
        <v>0</v>
      </c>
      <c r="AI780">
        <v>1</v>
      </c>
      <c r="AJ780">
        <v>7.84</v>
      </c>
      <c r="AK780">
        <v>19.8</v>
      </c>
      <c r="AL780">
        <v>1</v>
      </c>
      <c r="AM780">
        <v>5</v>
      </c>
      <c r="AN780">
        <v>0</v>
      </c>
      <c r="AO780">
        <v>1</v>
      </c>
      <c r="AP780">
        <v>1</v>
      </c>
      <c r="AQ780">
        <v>0</v>
      </c>
      <c r="AR780">
        <v>0</v>
      </c>
      <c r="AS780" t="s">
        <v>3</v>
      </c>
      <c r="AT780">
        <v>2.09</v>
      </c>
      <c r="AU780" t="s">
        <v>205</v>
      </c>
      <c r="AV780">
        <v>0</v>
      </c>
      <c r="AW780">
        <v>2</v>
      </c>
      <c r="AX780">
        <v>69735132</v>
      </c>
      <c r="AY780">
        <v>1</v>
      </c>
      <c r="AZ780">
        <v>0</v>
      </c>
      <c r="BA780">
        <v>793</v>
      </c>
      <c r="BB780">
        <v>0</v>
      </c>
      <c r="BC780">
        <v>0</v>
      </c>
      <c r="BD780">
        <v>0</v>
      </c>
      <c r="BE780">
        <v>0</v>
      </c>
      <c r="BF780">
        <v>0</v>
      </c>
      <c r="BG780">
        <v>0</v>
      </c>
      <c r="BH780">
        <v>0</v>
      </c>
      <c r="BI780">
        <v>0</v>
      </c>
      <c r="BJ780">
        <v>0</v>
      </c>
      <c r="BK780">
        <v>0</v>
      </c>
      <c r="BL780">
        <v>0</v>
      </c>
      <c r="BM780">
        <v>0</v>
      </c>
      <c r="BN780">
        <v>0</v>
      </c>
      <c r="BO780">
        <v>0</v>
      </c>
      <c r="BP780">
        <v>0</v>
      </c>
      <c r="BQ780">
        <v>0</v>
      </c>
      <c r="BR780">
        <v>0</v>
      </c>
      <c r="BS780">
        <v>0</v>
      </c>
      <c r="BT780">
        <v>0</v>
      </c>
      <c r="BU780">
        <v>0</v>
      </c>
      <c r="BV780">
        <v>0</v>
      </c>
      <c r="BW780">
        <v>0</v>
      </c>
      <c r="CV780">
        <v>0</v>
      </c>
      <c r="CW780">
        <f>ROUND(Y780*Source!I852*DO780,9)</f>
        <v>0</v>
      </c>
      <c r="CX780">
        <f>ROUND(Y780*Source!I852,9)</f>
        <v>0.180785</v>
      </c>
      <c r="CY780">
        <f>AB780</f>
        <v>638.41</v>
      </c>
      <c r="CZ780">
        <f>AF780</f>
        <v>81.430000000000007</v>
      </c>
      <c r="DA780">
        <f>AJ780</f>
        <v>7.84</v>
      </c>
      <c r="DB780">
        <f>ROUND((ROUND(AT780*CZ780,2)*0.5),2)</f>
        <v>85.1</v>
      </c>
      <c r="DC780">
        <f>ROUND((ROUND(AT780*AG780,2)*0.5),2)</f>
        <v>10.6</v>
      </c>
      <c r="DD780" t="s">
        <v>3</v>
      </c>
      <c r="DE780" t="s">
        <v>3</v>
      </c>
      <c r="DF780">
        <f t="shared" si="356"/>
        <v>0</v>
      </c>
      <c r="DG780">
        <f>ROUND(ROUND(AF780*AJ780,0)*CX780,0)</f>
        <v>115</v>
      </c>
      <c r="DH780">
        <f>ROUND(ROUND(AG780*AK780,0)*CX780,0)</f>
        <v>36</v>
      </c>
      <c r="DI780">
        <f t="shared" si="357"/>
        <v>0</v>
      </c>
      <c r="DJ780">
        <f>DG780</f>
        <v>115</v>
      </c>
      <c r="DK780">
        <v>0</v>
      </c>
      <c r="DL780" t="s">
        <v>3</v>
      </c>
      <c r="DM780">
        <v>0</v>
      </c>
      <c r="DN780" t="s">
        <v>3</v>
      </c>
      <c r="DO780">
        <v>0</v>
      </c>
    </row>
    <row r="781" spans="1:119" x14ac:dyDescent="0.2">
      <c r="A781">
        <f>ROW(Source!A852)</f>
        <v>852</v>
      </c>
      <c r="B781">
        <v>69726884</v>
      </c>
      <c r="C781">
        <v>69735124</v>
      </c>
      <c r="D781">
        <v>27441148</v>
      </c>
      <c r="E781">
        <v>1</v>
      </c>
      <c r="F781">
        <v>1</v>
      </c>
      <c r="G781">
        <v>1</v>
      </c>
      <c r="H781">
        <v>2</v>
      </c>
      <c r="I781" t="s">
        <v>1009</v>
      </c>
      <c r="J781" t="s">
        <v>1010</v>
      </c>
      <c r="K781" t="s">
        <v>1011</v>
      </c>
      <c r="L781">
        <v>1368</v>
      </c>
      <c r="N781">
        <v>1011</v>
      </c>
      <c r="O781" t="s">
        <v>978</v>
      </c>
      <c r="P781" t="s">
        <v>978</v>
      </c>
      <c r="Q781">
        <v>1</v>
      </c>
      <c r="W781">
        <v>0</v>
      </c>
      <c r="X781">
        <v>-2072447542</v>
      </c>
      <c r="Y781">
        <f>(AT781*0.5)</f>
        <v>16</v>
      </c>
      <c r="AA781">
        <v>0</v>
      </c>
      <c r="AB781">
        <v>11.76</v>
      </c>
      <c r="AC781">
        <v>0</v>
      </c>
      <c r="AD781">
        <v>0</v>
      </c>
      <c r="AE781">
        <v>0</v>
      </c>
      <c r="AF781">
        <v>1.5</v>
      </c>
      <c r="AG781">
        <v>0</v>
      </c>
      <c r="AH781">
        <v>0</v>
      </c>
      <c r="AI781">
        <v>1</v>
      </c>
      <c r="AJ781">
        <v>7.84</v>
      </c>
      <c r="AK781">
        <v>19.8</v>
      </c>
      <c r="AL781">
        <v>1</v>
      </c>
      <c r="AM781">
        <v>5</v>
      </c>
      <c r="AN781">
        <v>0</v>
      </c>
      <c r="AO781">
        <v>1</v>
      </c>
      <c r="AP781">
        <v>1</v>
      </c>
      <c r="AQ781">
        <v>0</v>
      </c>
      <c r="AR781">
        <v>0</v>
      </c>
      <c r="AS781" t="s">
        <v>3</v>
      </c>
      <c r="AT781">
        <v>32</v>
      </c>
      <c r="AU781" t="s">
        <v>205</v>
      </c>
      <c r="AV781">
        <v>0</v>
      </c>
      <c r="AW781">
        <v>2</v>
      </c>
      <c r="AX781">
        <v>69735133</v>
      </c>
      <c r="AY781">
        <v>1</v>
      </c>
      <c r="AZ781">
        <v>0</v>
      </c>
      <c r="BA781">
        <v>794</v>
      </c>
      <c r="BB781">
        <v>0</v>
      </c>
      <c r="BC781">
        <v>0</v>
      </c>
      <c r="BD781">
        <v>0</v>
      </c>
      <c r="BE781">
        <v>0</v>
      </c>
      <c r="BF781">
        <v>0</v>
      </c>
      <c r="BG781">
        <v>0</v>
      </c>
      <c r="BH781">
        <v>0</v>
      </c>
      <c r="BI781">
        <v>0</v>
      </c>
      <c r="BJ781">
        <v>0</v>
      </c>
      <c r="BK781">
        <v>0</v>
      </c>
      <c r="BL781">
        <v>0</v>
      </c>
      <c r="BM781">
        <v>0</v>
      </c>
      <c r="BN781">
        <v>0</v>
      </c>
      <c r="BO781">
        <v>0</v>
      </c>
      <c r="BP781">
        <v>0</v>
      </c>
      <c r="BQ781">
        <v>0</v>
      </c>
      <c r="BR781">
        <v>0</v>
      </c>
      <c r="BS781">
        <v>0</v>
      </c>
      <c r="BT781">
        <v>0</v>
      </c>
      <c r="BU781">
        <v>0</v>
      </c>
      <c r="BV781">
        <v>0</v>
      </c>
      <c r="BW781">
        <v>0</v>
      </c>
      <c r="CV781">
        <v>0</v>
      </c>
      <c r="CW781">
        <f>ROUND(Y781*Source!I852*DO781,9)</f>
        <v>0</v>
      </c>
      <c r="CX781">
        <f>ROUND(Y781*Source!I852,9)</f>
        <v>2.7679999999999998</v>
      </c>
      <c r="CY781">
        <f>AB781</f>
        <v>11.76</v>
      </c>
      <c r="CZ781">
        <f>AF781</f>
        <v>1.5</v>
      </c>
      <c r="DA781">
        <f>AJ781</f>
        <v>7.84</v>
      </c>
      <c r="DB781">
        <f>ROUND((ROUND(AT781*CZ781,2)*0.5),2)</f>
        <v>24</v>
      </c>
      <c r="DC781">
        <f>ROUND((ROUND(AT781*AG781,2)*0.5),2)</f>
        <v>0</v>
      </c>
      <c r="DD781" t="s">
        <v>3</v>
      </c>
      <c r="DE781" t="s">
        <v>3</v>
      </c>
      <c r="DF781">
        <f t="shared" si="356"/>
        <v>0</v>
      </c>
      <c r="DG781">
        <f>ROUND(ROUND(AF781*AJ781,0)*CX781,0)</f>
        <v>33</v>
      </c>
      <c r="DH781">
        <f>ROUND(ROUND(AG781*AK781,0)*CX781,0)</f>
        <v>0</v>
      </c>
      <c r="DI781">
        <f t="shared" si="357"/>
        <v>0</v>
      </c>
      <c r="DJ781">
        <f>DG781</f>
        <v>33</v>
      </c>
      <c r="DK781">
        <v>0</v>
      </c>
      <c r="DL781" t="s">
        <v>3</v>
      </c>
      <c r="DM781">
        <v>0</v>
      </c>
      <c r="DN781" t="s">
        <v>3</v>
      </c>
      <c r="DO781">
        <v>0</v>
      </c>
    </row>
    <row r="782" spans="1:119" x14ac:dyDescent="0.2">
      <c r="A782">
        <f>ROW(Source!A852)</f>
        <v>852</v>
      </c>
      <c r="B782">
        <v>69726884</v>
      </c>
      <c r="C782">
        <v>69735124</v>
      </c>
      <c r="D782">
        <v>27416566</v>
      </c>
      <c r="E782">
        <v>1</v>
      </c>
      <c r="F782">
        <v>1</v>
      </c>
      <c r="G782">
        <v>1</v>
      </c>
      <c r="H782">
        <v>3</v>
      </c>
      <c r="I782" t="s">
        <v>82</v>
      </c>
      <c r="J782" t="s">
        <v>194</v>
      </c>
      <c r="K782" t="s">
        <v>83</v>
      </c>
      <c r="L782">
        <v>1339</v>
      </c>
      <c r="N782">
        <v>1007</v>
      </c>
      <c r="O782" t="s">
        <v>40</v>
      </c>
      <c r="P782" t="s">
        <v>40</v>
      </c>
      <c r="Q782">
        <v>1</v>
      </c>
      <c r="W782">
        <v>0</v>
      </c>
      <c r="X782">
        <v>1967222743</v>
      </c>
      <c r="Y782">
        <f t="shared" ref="Y782:Y808" si="358">AT782</f>
        <v>2</v>
      </c>
      <c r="AA782">
        <v>14.19</v>
      </c>
      <c r="AB782">
        <v>0</v>
      </c>
      <c r="AC782">
        <v>0</v>
      </c>
      <c r="AD782">
        <v>0</v>
      </c>
      <c r="AE782">
        <v>1.97</v>
      </c>
      <c r="AF782">
        <v>0</v>
      </c>
      <c r="AG782">
        <v>0</v>
      </c>
      <c r="AH782">
        <v>0</v>
      </c>
      <c r="AI782">
        <v>7.56</v>
      </c>
      <c r="AJ782">
        <v>1</v>
      </c>
      <c r="AK782">
        <v>1</v>
      </c>
      <c r="AL782">
        <v>1</v>
      </c>
      <c r="AM782">
        <v>0</v>
      </c>
      <c r="AN782">
        <v>0</v>
      </c>
      <c r="AO782">
        <v>0</v>
      </c>
      <c r="AP782">
        <v>1</v>
      </c>
      <c r="AQ782">
        <v>0</v>
      </c>
      <c r="AR782">
        <v>0</v>
      </c>
      <c r="AS782" t="s">
        <v>3</v>
      </c>
      <c r="AT782">
        <v>2</v>
      </c>
      <c r="AU782" t="s">
        <v>3</v>
      </c>
      <c r="AV782">
        <v>0</v>
      </c>
      <c r="AW782">
        <v>2</v>
      </c>
      <c r="AX782">
        <v>69735135</v>
      </c>
      <c r="AY782">
        <v>1</v>
      </c>
      <c r="AZ782">
        <v>16384</v>
      </c>
      <c r="BA782">
        <v>796</v>
      </c>
      <c r="BB782">
        <v>3</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0</v>
      </c>
      <c r="BV782">
        <v>0</v>
      </c>
      <c r="BW782">
        <v>0</v>
      </c>
      <c r="CV782">
        <v>0</v>
      </c>
      <c r="CW782">
        <v>0</v>
      </c>
      <c r="CX782">
        <f>ROUND(Y782*Source!I852,9)</f>
        <v>0.34599999999999997</v>
      </c>
      <c r="CY782">
        <f>AA782</f>
        <v>14.19</v>
      </c>
      <c r="CZ782">
        <f>AE782</f>
        <v>1.97</v>
      </c>
      <c r="DA782">
        <f>AI782</f>
        <v>7.56</v>
      </c>
      <c r="DB782">
        <f t="shared" ref="DB782:DB808" si="359">ROUND(ROUND(AT782*CZ782,2),2)</f>
        <v>3.94</v>
      </c>
      <c r="DC782">
        <f t="shared" ref="DC782:DC808" si="360">ROUND(ROUND(AT782*AG782,2),2)</f>
        <v>0</v>
      </c>
      <c r="DD782" t="s">
        <v>3</v>
      </c>
      <c r="DE782" t="s">
        <v>3</v>
      </c>
      <c r="DF782">
        <f>ROUND(ROUND(AE782*AI782,0)*CX782,0)</f>
        <v>5</v>
      </c>
      <c r="DG782">
        <f t="shared" ref="DG782:DG791" si="361">ROUND(ROUND(AF782,0)*CX782,0)</f>
        <v>0</v>
      </c>
      <c r="DH782">
        <f t="shared" ref="DH782:DH790" si="362">ROUND(ROUND(AG782,0)*CX782,0)</f>
        <v>0</v>
      </c>
      <c r="DI782">
        <f t="shared" si="357"/>
        <v>0</v>
      </c>
      <c r="DJ782">
        <f>DF782</f>
        <v>5</v>
      </c>
      <c r="DK782">
        <v>0</v>
      </c>
      <c r="DL782" t="s">
        <v>3</v>
      </c>
      <c r="DM782">
        <v>0</v>
      </c>
      <c r="DN782" t="s">
        <v>3</v>
      </c>
      <c r="DO782">
        <v>0</v>
      </c>
    </row>
    <row r="783" spans="1:119" x14ac:dyDescent="0.2">
      <c r="A783">
        <f>ROW(Source!A855)</f>
        <v>855</v>
      </c>
      <c r="B783">
        <v>69726971</v>
      </c>
      <c r="C783">
        <v>69735137</v>
      </c>
      <c r="D783">
        <v>5510987</v>
      </c>
      <c r="E783">
        <v>1</v>
      </c>
      <c r="F783">
        <v>1</v>
      </c>
      <c r="G783">
        <v>1</v>
      </c>
      <c r="H783">
        <v>1</v>
      </c>
      <c r="I783" t="s">
        <v>1012</v>
      </c>
      <c r="J783" t="s">
        <v>3</v>
      </c>
      <c r="K783" t="s">
        <v>1013</v>
      </c>
      <c r="L783">
        <v>1369</v>
      </c>
      <c r="N783">
        <v>1013</v>
      </c>
      <c r="O783" t="s">
        <v>974</v>
      </c>
      <c r="P783" t="s">
        <v>974</v>
      </c>
      <c r="Q783">
        <v>1</v>
      </c>
      <c r="W783">
        <v>0</v>
      </c>
      <c r="X783">
        <v>-718552242</v>
      </c>
      <c r="Y783">
        <f t="shared" si="358"/>
        <v>46.4</v>
      </c>
      <c r="AA783">
        <v>0</v>
      </c>
      <c r="AB783">
        <v>0</v>
      </c>
      <c r="AC783">
        <v>0</v>
      </c>
      <c r="AD783">
        <v>10.3</v>
      </c>
      <c r="AE783">
        <v>0</v>
      </c>
      <c r="AF783">
        <v>0</v>
      </c>
      <c r="AG783">
        <v>0</v>
      </c>
      <c r="AH783">
        <v>10.3</v>
      </c>
      <c r="AI783">
        <v>1</v>
      </c>
      <c r="AJ783">
        <v>1</v>
      </c>
      <c r="AK783">
        <v>1</v>
      </c>
      <c r="AL783">
        <v>1</v>
      </c>
      <c r="AM783">
        <v>0</v>
      </c>
      <c r="AN783">
        <v>0</v>
      </c>
      <c r="AO783">
        <v>1</v>
      </c>
      <c r="AP783">
        <v>0</v>
      </c>
      <c r="AQ783">
        <v>0</v>
      </c>
      <c r="AR783">
        <v>0</v>
      </c>
      <c r="AS783" t="s">
        <v>3</v>
      </c>
      <c r="AT783">
        <v>46.4</v>
      </c>
      <c r="AU783" t="s">
        <v>3</v>
      </c>
      <c r="AV783">
        <v>1</v>
      </c>
      <c r="AW783">
        <v>2</v>
      </c>
      <c r="AX783">
        <v>69735145</v>
      </c>
      <c r="AY783">
        <v>1</v>
      </c>
      <c r="AZ783">
        <v>0</v>
      </c>
      <c r="BA783">
        <v>797</v>
      </c>
      <c r="BB783">
        <v>0</v>
      </c>
      <c r="BC783">
        <v>0</v>
      </c>
      <c r="BD783">
        <v>0</v>
      </c>
      <c r="BE783">
        <v>0</v>
      </c>
      <c r="BF783">
        <v>0</v>
      </c>
      <c r="BG783">
        <v>0</v>
      </c>
      <c r="BH783">
        <v>0</v>
      </c>
      <c r="BI783">
        <v>0</v>
      </c>
      <c r="BJ783">
        <v>0</v>
      </c>
      <c r="BK783">
        <v>0</v>
      </c>
      <c r="BL783">
        <v>0</v>
      </c>
      <c r="BM783">
        <v>0</v>
      </c>
      <c r="BN783">
        <v>0</v>
      </c>
      <c r="BO783">
        <v>0</v>
      </c>
      <c r="BP783">
        <v>0</v>
      </c>
      <c r="BQ783">
        <v>0</v>
      </c>
      <c r="BR783">
        <v>0</v>
      </c>
      <c r="BS783">
        <v>0</v>
      </c>
      <c r="BT783">
        <v>0</v>
      </c>
      <c r="BU783">
        <v>0</v>
      </c>
      <c r="BV783">
        <v>0</v>
      </c>
      <c r="BW783">
        <v>0</v>
      </c>
      <c r="CU783">
        <f>ROUND(AT783*Source!I855*AH783*AL783,0)</f>
        <v>108</v>
      </c>
      <c r="CV783">
        <f>ROUND(Y783*Source!I855,9)</f>
        <v>10.44</v>
      </c>
      <c r="CW783">
        <v>0</v>
      </c>
      <c r="CX783">
        <f>ROUND(Y783*Source!I855,9)</f>
        <v>10.44</v>
      </c>
      <c r="CY783">
        <f>AD783</f>
        <v>10.3</v>
      </c>
      <c r="CZ783">
        <f>AH783</f>
        <v>10.3</v>
      </c>
      <c r="DA783">
        <f>AL783</f>
        <v>1</v>
      </c>
      <c r="DB783">
        <f t="shared" si="359"/>
        <v>477.92</v>
      </c>
      <c r="DC783">
        <f t="shared" si="360"/>
        <v>0</v>
      </c>
      <c r="DD783" t="s">
        <v>3</v>
      </c>
      <c r="DE783" t="s">
        <v>3</v>
      </c>
      <c r="DF783">
        <f t="shared" ref="DF783:DF793" si="363">ROUND(ROUND(AE783,0)*CX783,0)</f>
        <v>0</v>
      </c>
      <c r="DG783">
        <f t="shared" si="361"/>
        <v>0</v>
      </c>
      <c r="DH783">
        <f t="shared" si="362"/>
        <v>0</v>
      </c>
      <c r="DI783">
        <f t="shared" si="357"/>
        <v>104</v>
      </c>
      <c r="DJ783">
        <f>DI783</f>
        <v>104</v>
      </c>
      <c r="DK783">
        <v>0</v>
      </c>
      <c r="DL783" t="s">
        <v>3</v>
      </c>
      <c r="DM783">
        <v>0</v>
      </c>
      <c r="DN783" t="s">
        <v>3</v>
      </c>
      <c r="DO783">
        <v>0</v>
      </c>
    </row>
    <row r="784" spans="1:119" x14ac:dyDescent="0.2">
      <c r="A784">
        <f>ROW(Source!A855)</f>
        <v>855</v>
      </c>
      <c r="B784">
        <v>69726971</v>
      </c>
      <c r="C784">
        <v>69735137</v>
      </c>
      <c r="D784">
        <v>121548</v>
      </c>
      <c r="E784">
        <v>1</v>
      </c>
      <c r="F784">
        <v>1</v>
      </c>
      <c r="G784">
        <v>1</v>
      </c>
      <c r="H784">
        <v>1</v>
      </c>
      <c r="I784" t="s">
        <v>36</v>
      </c>
      <c r="J784" t="s">
        <v>3</v>
      </c>
      <c r="K784" t="s">
        <v>981</v>
      </c>
      <c r="L784">
        <v>608254</v>
      </c>
      <c r="N784">
        <v>1013</v>
      </c>
      <c r="O784" t="s">
        <v>982</v>
      </c>
      <c r="P784" t="s">
        <v>982</v>
      </c>
      <c r="Q784">
        <v>1</v>
      </c>
      <c r="W784">
        <v>0</v>
      </c>
      <c r="X784">
        <v>-185737400</v>
      </c>
      <c r="Y784">
        <f t="shared" si="358"/>
        <v>0.4</v>
      </c>
      <c r="AA784">
        <v>0</v>
      </c>
      <c r="AB784">
        <v>0</v>
      </c>
      <c r="AC784">
        <v>0</v>
      </c>
      <c r="AD784">
        <v>0</v>
      </c>
      <c r="AE784">
        <v>0</v>
      </c>
      <c r="AF784">
        <v>0</v>
      </c>
      <c r="AG784">
        <v>0</v>
      </c>
      <c r="AH784">
        <v>0</v>
      </c>
      <c r="AI784">
        <v>1</v>
      </c>
      <c r="AJ784">
        <v>1</v>
      </c>
      <c r="AK784">
        <v>1</v>
      </c>
      <c r="AL784">
        <v>1</v>
      </c>
      <c r="AM784">
        <v>0</v>
      </c>
      <c r="AN784">
        <v>0</v>
      </c>
      <c r="AO784">
        <v>1</v>
      </c>
      <c r="AP784">
        <v>0</v>
      </c>
      <c r="AQ784">
        <v>0</v>
      </c>
      <c r="AR784">
        <v>0</v>
      </c>
      <c r="AS784" t="s">
        <v>3</v>
      </c>
      <c r="AT784">
        <v>0.4</v>
      </c>
      <c r="AU784" t="s">
        <v>3</v>
      </c>
      <c r="AV784">
        <v>2</v>
      </c>
      <c r="AW784">
        <v>2</v>
      </c>
      <c r="AX784">
        <v>69735146</v>
      </c>
      <c r="AY784">
        <v>1</v>
      </c>
      <c r="AZ784">
        <v>0</v>
      </c>
      <c r="BA784">
        <v>798</v>
      </c>
      <c r="BB784">
        <v>0</v>
      </c>
      <c r="BC784">
        <v>0</v>
      </c>
      <c r="BD784">
        <v>0</v>
      </c>
      <c r="BE784">
        <v>0</v>
      </c>
      <c r="BF784">
        <v>0</v>
      </c>
      <c r="BG784">
        <v>0</v>
      </c>
      <c r="BH784">
        <v>0</v>
      </c>
      <c r="BI784">
        <v>0</v>
      </c>
      <c r="BJ784">
        <v>0</v>
      </c>
      <c r="BK784">
        <v>0</v>
      </c>
      <c r="BL784">
        <v>0</v>
      </c>
      <c r="BM784">
        <v>0</v>
      </c>
      <c r="BN784">
        <v>0</v>
      </c>
      <c r="BO784">
        <v>0</v>
      </c>
      <c r="BP784">
        <v>0</v>
      </c>
      <c r="BQ784">
        <v>0</v>
      </c>
      <c r="BR784">
        <v>0</v>
      </c>
      <c r="BS784">
        <v>0</v>
      </c>
      <c r="BT784">
        <v>0</v>
      </c>
      <c r="BU784">
        <v>0</v>
      </c>
      <c r="BV784">
        <v>0</v>
      </c>
      <c r="BW784">
        <v>0</v>
      </c>
      <c r="CV784">
        <v>0</v>
      </c>
      <c r="CW784">
        <v>0</v>
      </c>
      <c r="CX784">
        <f>ROUND(Y784*Source!I855,9)</f>
        <v>0.09</v>
      </c>
      <c r="CY784">
        <f>AD784</f>
        <v>0</v>
      </c>
      <c r="CZ784">
        <f>AH784</f>
        <v>0</v>
      </c>
      <c r="DA784">
        <f>AL784</f>
        <v>1</v>
      </c>
      <c r="DB784">
        <f t="shared" si="359"/>
        <v>0</v>
      </c>
      <c r="DC784">
        <f t="shared" si="360"/>
        <v>0</v>
      </c>
      <c r="DD784" t="s">
        <v>3</v>
      </c>
      <c r="DE784" t="s">
        <v>3</v>
      </c>
      <c r="DF784">
        <f t="shared" si="363"/>
        <v>0</v>
      </c>
      <c r="DG784">
        <f t="shared" si="361"/>
        <v>0</v>
      </c>
      <c r="DH784">
        <f t="shared" si="362"/>
        <v>0</v>
      </c>
      <c r="DI784">
        <f t="shared" si="357"/>
        <v>0</v>
      </c>
      <c r="DJ784">
        <f>DI784</f>
        <v>0</v>
      </c>
      <c r="DK784">
        <v>0</v>
      </c>
      <c r="DL784" t="s">
        <v>3</v>
      </c>
      <c r="DM784">
        <v>0</v>
      </c>
      <c r="DN784" t="s">
        <v>3</v>
      </c>
      <c r="DO784">
        <v>0</v>
      </c>
    </row>
    <row r="785" spans="1:119" x14ac:dyDescent="0.2">
      <c r="A785">
        <f>ROW(Source!A855)</f>
        <v>855</v>
      </c>
      <c r="B785">
        <v>69726971</v>
      </c>
      <c r="C785">
        <v>69735137</v>
      </c>
      <c r="D785">
        <v>10844859</v>
      </c>
      <c r="E785">
        <v>1</v>
      </c>
      <c r="F785">
        <v>1</v>
      </c>
      <c r="G785">
        <v>1</v>
      </c>
      <c r="H785">
        <v>2</v>
      </c>
      <c r="I785" t="s">
        <v>1014</v>
      </c>
      <c r="J785" t="s">
        <v>1015</v>
      </c>
      <c r="K785" t="s">
        <v>1016</v>
      </c>
      <c r="L785">
        <v>1480</v>
      </c>
      <c r="N785">
        <v>1013</v>
      </c>
      <c r="O785" t="s">
        <v>1017</v>
      </c>
      <c r="P785" t="s">
        <v>1018</v>
      </c>
      <c r="Q785">
        <v>1</v>
      </c>
      <c r="W785">
        <v>0</v>
      </c>
      <c r="X785">
        <v>1241890182</v>
      </c>
      <c r="Y785">
        <f t="shared" si="358"/>
        <v>0.15</v>
      </c>
      <c r="AA785">
        <v>0</v>
      </c>
      <c r="AB785">
        <v>55.14</v>
      </c>
      <c r="AC785">
        <v>13.02</v>
      </c>
      <c r="AD785">
        <v>0</v>
      </c>
      <c r="AE785">
        <v>0</v>
      </c>
      <c r="AF785">
        <v>55.14</v>
      </c>
      <c r="AG785">
        <v>13.02</v>
      </c>
      <c r="AH785">
        <v>0</v>
      </c>
      <c r="AI785">
        <v>1</v>
      </c>
      <c r="AJ785">
        <v>1</v>
      </c>
      <c r="AK785">
        <v>1</v>
      </c>
      <c r="AL785">
        <v>1</v>
      </c>
      <c r="AM785">
        <v>0</v>
      </c>
      <c r="AN785">
        <v>0</v>
      </c>
      <c r="AO785">
        <v>1</v>
      </c>
      <c r="AP785">
        <v>0</v>
      </c>
      <c r="AQ785">
        <v>0</v>
      </c>
      <c r="AR785">
        <v>0</v>
      </c>
      <c r="AS785" t="s">
        <v>3</v>
      </c>
      <c r="AT785">
        <v>0.15</v>
      </c>
      <c r="AU785" t="s">
        <v>3</v>
      </c>
      <c r="AV785">
        <v>0</v>
      </c>
      <c r="AW785">
        <v>2</v>
      </c>
      <c r="AX785">
        <v>69735147</v>
      </c>
      <c r="AY785">
        <v>1</v>
      </c>
      <c r="AZ785">
        <v>0</v>
      </c>
      <c r="BA785">
        <v>799</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CV785">
        <v>0</v>
      </c>
      <c r="CW785">
        <f>ROUND(Y785*Source!I855*DO785,9)</f>
        <v>0</v>
      </c>
      <c r="CX785">
        <f>ROUND(Y785*Source!I855,9)</f>
        <v>3.3750000000000002E-2</v>
      </c>
      <c r="CY785">
        <f>AB785</f>
        <v>55.14</v>
      </c>
      <c r="CZ785">
        <f>AF785</f>
        <v>55.14</v>
      </c>
      <c r="DA785">
        <f>AJ785</f>
        <v>1</v>
      </c>
      <c r="DB785">
        <f t="shared" si="359"/>
        <v>8.27</v>
      </c>
      <c r="DC785">
        <f t="shared" si="360"/>
        <v>1.95</v>
      </c>
      <c r="DD785" t="s">
        <v>3</v>
      </c>
      <c r="DE785" t="s">
        <v>3</v>
      </c>
      <c r="DF785">
        <f t="shared" si="363"/>
        <v>0</v>
      </c>
      <c r="DG785">
        <f t="shared" si="361"/>
        <v>2</v>
      </c>
      <c r="DH785">
        <f t="shared" si="362"/>
        <v>0</v>
      </c>
      <c r="DI785">
        <f t="shared" si="357"/>
        <v>0</v>
      </c>
      <c r="DJ785">
        <f>DG785</f>
        <v>2</v>
      </c>
      <c r="DK785">
        <v>0</v>
      </c>
      <c r="DL785" t="s">
        <v>3</v>
      </c>
      <c r="DM785">
        <v>0</v>
      </c>
      <c r="DN785" t="s">
        <v>3</v>
      </c>
      <c r="DO785">
        <v>0</v>
      </c>
    </row>
    <row r="786" spans="1:119" x14ac:dyDescent="0.2">
      <c r="A786">
        <f>ROW(Source!A855)</f>
        <v>855</v>
      </c>
      <c r="B786">
        <v>69726971</v>
      </c>
      <c r="C786">
        <v>69735137</v>
      </c>
      <c r="D786">
        <v>10843192</v>
      </c>
      <c r="E786">
        <v>1</v>
      </c>
      <c r="F786">
        <v>1</v>
      </c>
      <c r="G786">
        <v>1</v>
      </c>
      <c r="H786">
        <v>2</v>
      </c>
      <c r="I786" t="s">
        <v>975</v>
      </c>
      <c r="J786" t="s">
        <v>1019</v>
      </c>
      <c r="K786" t="s">
        <v>1020</v>
      </c>
      <c r="L786">
        <v>1480</v>
      </c>
      <c r="N786">
        <v>1013</v>
      </c>
      <c r="O786" t="s">
        <v>1017</v>
      </c>
      <c r="P786" t="s">
        <v>1018</v>
      </c>
      <c r="Q786">
        <v>1</v>
      </c>
      <c r="W786">
        <v>0</v>
      </c>
      <c r="X786">
        <v>-1592911513</v>
      </c>
      <c r="Y786">
        <f t="shared" si="358"/>
        <v>0.25</v>
      </c>
      <c r="AA786">
        <v>0</v>
      </c>
      <c r="AB786">
        <v>85.94</v>
      </c>
      <c r="AC786">
        <v>0</v>
      </c>
      <c r="AD786">
        <v>0</v>
      </c>
      <c r="AE786">
        <v>0</v>
      </c>
      <c r="AF786">
        <v>85.94</v>
      </c>
      <c r="AG786">
        <v>0</v>
      </c>
      <c r="AH786">
        <v>0</v>
      </c>
      <c r="AI786">
        <v>1</v>
      </c>
      <c r="AJ786">
        <v>1</v>
      </c>
      <c r="AK786">
        <v>1</v>
      </c>
      <c r="AL786">
        <v>1</v>
      </c>
      <c r="AM786">
        <v>0</v>
      </c>
      <c r="AN786">
        <v>0</v>
      </c>
      <c r="AO786">
        <v>1</v>
      </c>
      <c r="AP786">
        <v>0</v>
      </c>
      <c r="AQ786">
        <v>0</v>
      </c>
      <c r="AR786">
        <v>0</v>
      </c>
      <c r="AS786" t="s">
        <v>3</v>
      </c>
      <c r="AT786">
        <v>0.25</v>
      </c>
      <c r="AU786" t="s">
        <v>3</v>
      </c>
      <c r="AV786">
        <v>0</v>
      </c>
      <c r="AW786">
        <v>2</v>
      </c>
      <c r="AX786">
        <v>69735148</v>
      </c>
      <c r="AY786">
        <v>1</v>
      </c>
      <c r="AZ786">
        <v>0</v>
      </c>
      <c r="BA786">
        <v>800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CV786">
        <v>0</v>
      </c>
      <c r="CW786">
        <f>ROUND(Y786*Source!I855*DO786,9)</f>
        <v>0</v>
      </c>
      <c r="CX786">
        <f>ROUND(Y786*Source!I855,9)</f>
        <v>5.6250000000000001E-2</v>
      </c>
      <c r="CY786">
        <f>AB786</f>
        <v>85.94</v>
      </c>
      <c r="CZ786">
        <f>AF786</f>
        <v>85.94</v>
      </c>
      <c r="DA786">
        <f>AJ786</f>
        <v>1</v>
      </c>
      <c r="DB786">
        <f t="shared" si="359"/>
        <v>21.49</v>
      </c>
      <c r="DC786">
        <f t="shared" si="360"/>
        <v>0</v>
      </c>
      <c r="DD786" t="s">
        <v>3</v>
      </c>
      <c r="DE786" t="s">
        <v>3</v>
      </c>
      <c r="DF786">
        <f t="shared" si="363"/>
        <v>0</v>
      </c>
      <c r="DG786">
        <f t="shared" si="361"/>
        <v>5</v>
      </c>
      <c r="DH786">
        <f t="shared" si="362"/>
        <v>0</v>
      </c>
      <c r="DI786">
        <f t="shared" si="357"/>
        <v>0</v>
      </c>
      <c r="DJ786">
        <f>DG786</f>
        <v>5</v>
      </c>
      <c r="DK786">
        <v>0</v>
      </c>
      <c r="DL786" t="s">
        <v>3</v>
      </c>
      <c r="DM786">
        <v>0</v>
      </c>
      <c r="DN786" t="s">
        <v>3</v>
      </c>
      <c r="DO786">
        <v>0</v>
      </c>
    </row>
    <row r="787" spans="1:119" x14ac:dyDescent="0.2">
      <c r="A787">
        <f>ROW(Source!A855)</f>
        <v>855</v>
      </c>
      <c r="B787">
        <v>69726971</v>
      </c>
      <c r="C787">
        <v>69735137</v>
      </c>
      <c r="D787">
        <v>10836736</v>
      </c>
      <c r="E787">
        <v>1</v>
      </c>
      <c r="F787">
        <v>1</v>
      </c>
      <c r="G787">
        <v>1</v>
      </c>
      <c r="H787">
        <v>3</v>
      </c>
      <c r="I787" t="s">
        <v>346</v>
      </c>
      <c r="J787" t="s">
        <v>348</v>
      </c>
      <c r="K787" t="s">
        <v>347</v>
      </c>
      <c r="L787">
        <v>1348</v>
      </c>
      <c r="N787">
        <v>1009</v>
      </c>
      <c r="O787" t="s">
        <v>78</v>
      </c>
      <c r="P787" t="s">
        <v>78</v>
      </c>
      <c r="Q787">
        <v>1000</v>
      </c>
      <c r="W787">
        <v>0</v>
      </c>
      <c r="X787">
        <v>1012753382</v>
      </c>
      <c r="Y787">
        <f t="shared" si="358"/>
        <v>1.4E-2</v>
      </c>
      <c r="AA787">
        <v>24700</v>
      </c>
      <c r="AB787">
        <v>0</v>
      </c>
      <c r="AC787">
        <v>0</v>
      </c>
      <c r="AD787">
        <v>0</v>
      </c>
      <c r="AE787">
        <v>24700</v>
      </c>
      <c r="AF787">
        <v>0</v>
      </c>
      <c r="AG787">
        <v>0</v>
      </c>
      <c r="AH787">
        <v>0</v>
      </c>
      <c r="AI787">
        <v>1</v>
      </c>
      <c r="AJ787">
        <v>1</v>
      </c>
      <c r="AK787">
        <v>1</v>
      </c>
      <c r="AL787">
        <v>1</v>
      </c>
      <c r="AM787">
        <v>0</v>
      </c>
      <c r="AN787">
        <v>0</v>
      </c>
      <c r="AO787">
        <v>0</v>
      </c>
      <c r="AP787">
        <v>1</v>
      </c>
      <c r="AQ787">
        <v>0</v>
      </c>
      <c r="AR787">
        <v>0</v>
      </c>
      <c r="AS787" t="s">
        <v>3</v>
      </c>
      <c r="AT787">
        <v>1.4E-2</v>
      </c>
      <c r="AU787" t="s">
        <v>3</v>
      </c>
      <c r="AV787">
        <v>0</v>
      </c>
      <c r="AW787">
        <v>2</v>
      </c>
      <c r="AX787">
        <v>69735149</v>
      </c>
      <c r="AY787">
        <v>1</v>
      </c>
      <c r="AZ787">
        <v>0</v>
      </c>
      <c r="BA787">
        <v>801</v>
      </c>
      <c r="BB787">
        <v>3</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CV787">
        <v>0</v>
      </c>
      <c r="CW787">
        <v>0</v>
      </c>
      <c r="CX787">
        <f>ROUND(Y787*Source!I855,9)</f>
        <v>3.15E-3</v>
      </c>
      <c r="CY787">
        <f>AA787</f>
        <v>24700</v>
      </c>
      <c r="CZ787">
        <f>AE787</f>
        <v>24700</v>
      </c>
      <c r="DA787">
        <f>AI787</f>
        <v>1</v>
      </c>
      <c r="DB787">
        <f t="shared" si="359"/>
        <v>345.8</v>
      </c>
      <c r="DC787">
        <f t="shared" si="360"/>
        <v>0</v>
      </c>
      <c r="DD787" t="s">
        <v>3</v>
      </c>
      <c r="DE787" t="s">
        <v>3</v>
      </c>
      <c r="DF787">
        <f t="shared" si="363"/>
        <v>78</v>
      </c>
      <c r="DG787">
        <f t="shared" si="361"/>
        <v>0</v>
      </c>
      <c r="DH787">
        <f t="shared" si="362"/>
        <v>0</v>
      </c>
      <c r="DI787">
        <f t="shared" si="357"/>
        <v>0</v>
      </c>
      <c r="DJ787">
        <f>DF787</f>
        <v>78</v>
      </c>
      <c r="DK787">
        <v>0</v>
      </c>
      <c r="DL787" t="s">
        <v>3</v>
      </c>
      <c r="DM787">
        <v>0</v>
      </c>
      <c r="DN787" t="s">
        <v>3</v>
      </c>
      <c r="DO787">
        <v>0</v>
      </c>
    </row>
    <row r="788" spans="1:119" x14ac:dyDescent="0.2">
      <c r="A788">
        <f>ROW(Source!A855)</f>
        <v>855</v>
      </c>
      <c r="B788">
        <v>69726971</v>
      </c>
      <c r="C788">
        <v>69735137</v>
      </c>
      <c r="D788">
        <v>10826729</v>
      </c>
      <c r="E788">
        <v>1</v>
      </c>
      <c r="F788">
        <v>1</v>
      </c>
      <c r="G788">
        <v>1</v>
      </c>
      <c r="H788">
        <v>3</v>
      </c>
      <c r="I788" t="s">
        <v>351</v>
      </c>
      <c r="J788" t="s">
        <v>353</v>
      </c>
      <c r="K788" t="s">
        <v>352</v>
      </c>
      <c r="L788">
        <v>1348</v>
      </c>
      <c r="N788">
        <v>1009</v>
      </c>
      <c r="O788" t="s">
        <v>78</v>
      </c>
      <c r="P788" t="s">
        <v>78</v>
      </c>
      <c r="Q788">
        <v>1000</v>
      </c>
      <c r="W788">
        <v>0</v>
      </c>
      <c r="X788">
        <v>-1548626675</v>
      </c>
      <c r="Y788">
        <f t="shared" si="358"/>
        <v>0.45</v>
      </c>
      <c r="AA788">
        <v>25600</v>
      </c>
      <c r="AB788">
        <v>0</v>
      </c>
      <c r="AC788">
        <v>0</v>
      </c>
      <c r="AD788">
        <v>0</v>
      </c>
      <c r="AE788">
        <v>25600</v>
      </c>
      <c r="AF788">
        <v>0</v>
      </c>
      <c r="AG788">
        <v>0</v>
      </c>
      <c r="AH788">
        <v>0</v>
      </c>
      <c r="AI788">
        <v>1</v>
      </c>
      <c r="AJ788">
        <v>1</v>
      </c>
      <c r="AK788">
        <v>1</v>
      </c>
      <c r="AL788">
        <v>1</v>
      </c>
      <c r="AM788">
        <v>0</v>
      </c>
      <c r="AN788">
        <v>0</v>
      </c>
      <c r="AO788">
        <v>0</v>
      </c>
      <c r="AP788">
        <v>1</v>
      </c>
      <c r="AQ788">
        <v>0</v>
      </c>
      <c r="AR788">
        <v>0</v>
      </c>
      <c r="AS788" t="s">
        <v>3</v>
      </c>
      <c r="AT788">
        <v>0.45</v>
      </c>
      <c r="AU788" t="s">
        <v>3</v>
      </c>
      <c r="AV788">
        <v>0</v>
      </c>
      <c r="AW788">
        <v>2</v>
      </c>
      <c r="AX788">
        <v>69735150</v>
      </c>
      <c r="AY788">
        <v>1</v>
      </c>
      <c r="AZ788">
        <v>0</v>
      </c>
      <c r="BA788">
        <v>802</v>
      </c>
      <c r="BB788">
        <v>3</v>
      </c>
      <c r="BC788">
        <v>0</v>
      </c>
      <c r="BD788">
        <v>0</v>
      </c>
      <c r="BE788">
        <v>0</v>
      </c>
      <c r="BF788">
        <v>0</v>
      </c>
      <c r="BG788">
        <v>0</v>
      </c>
      <c r="BH788">
        <v>0</v>
      </c>
      <c r="BI788">
        <v>0</v>
      </c>
      <c r="BJ788">
        <v>0</v>
      </c>
      <c r="BK788">
        <v>0</v>
      </c>
      <c r="BL788">
        <v>0</v>
      </c>
      <c r="BM788">
        <v>0</v>
      </c>
      <c r="BN788">
        <v>0</v>
      </c>
      <c r="BO788">
        <v>0</v>
      </c>
      <c r="BP788">
        <v>0</v>
      </c>
      <c r="BQ788">
        <v>0</v>
      </c>
      <c r="BR788">
        <v>0</v>
      </c>
      <c r="BS788">
        <v>0</v>
      </c>
      <c r="BT788">
        <v>0</v>
      </c>
      <c r="BU788">
        <v>0</v>
      </c>
      <c r="BV788">
        <v>0</v>
      </c>
      <c r="BW788">
        <v>0</v>
      </c>
      <c r="CV788">
        <v>0</v>
      </c>
      <c r="CW788">
        <v>0</v>
      </c>
      <c r="CX788">
        <f>ROUND(Y788*Source!I855,9)</f>
        <v>0.10125000000000001</v>
      </c>
      <c r="CY788">
        <f>AA788</f>
        <v>25600</v>
      </c>
      <c r="CZ788">
        <f>AE788</f>
        <v>25600</v>
      </c>
      <c r="DA788">
        <f>AI788</f>
        <v>1</v>
      </c>
      <c r="DB788">
        <f t="shared" si="359"/>
        <v>11520</v>
      </c>
      <c r="DC788">
        <f t="shared" si="360"/>
        <v>0</v>
      </c>
      <c r="DD788" t="s">
        <v>3</v>
      </c>
      <c r="DE788" t="s">
        <v>3</v>
      </c>
      <c r="DF788">
        <f t="shared" si="363"/>
        <v>2592</v>
      </c>
      <c r="DG788">
        <f t="shared" si="361"/>
        <v>0</v>
      </c>
      <c r="DH788">
        <f t="shared" si="362"/>
        <v>0</v>
      </c>
      <c r="DI788">
        <f t="shared" si="357"/>
        <v>0</v>
      </c>
      <c r="DJ788">
        <f>DF788</f>
        <v>2592</v>
      </c>
      <c r="DK788">
        <v>0</v>
      </c>
      <c r="DL788" t="s">
        <v>3</v>
      </c>
      <c r="DM788">
        <v>0</v>
      </c>
      <c r="DN788" t="s">
        <v>3</v>
      </c>
      <c r="DO788">
        <v>0</v>
      </c>
    </row>
    <row r="789" spans="1:119" x14ac:dyDescent="0.2">
      <c r="A789">
        <f>ROW(Source!A855)</f>
        <v>855</v>
      </c>
      <c r="B789">
        <v>69726971</v>
      </c>
      <c r="C789">
        <v>69735137</v>
      </c>
      <c r="D789">
        <v>10825323</v>
      </c>
      <c r="E789">
        <v>1</v>
      </c>
      <c r="F789">
        <v>1</v>
      </c>
      <c r="G789">
        <v>1</v>
      </c>
      <c r="H789">
        <v>3</v>
      </c>
      <c r="I789" t="s">
        <v>82</v>
      </c>
      <c r="J789" t="s">
        <v>356</v>
      </c>
      <c r="K789" t="s">
        <v>83</v>
      </c>
      <c r="L789">
        <v>1339</v>
      </c>
      <c r="N789">
        <v>1007</v>
      </c>
      <c r="O789" t="s">
        <v>40</v>
      </c>
      <c r="P789" t="s">
        <v>40</v>
      </c>
      <c r="Q789">
        <v>1</v>
      </c>
      <c r="W789">
        <v>0</v>
      </c>
      <c r="X789">
        <v>1444665788</v>
      </c>
      <c r="Y789">
        <f t="shared" si="358"/>
        <v>0.153</v>
      </c>
      <c r="AA789">
        <v>7.14</v>
      </c>
      <c r="AB789">
        <v>0</v>
      </c>
      <c r="AC789">
        <v>0</v>
      </c>
      <c r="AD789">
        <v>0</v>
      </c>
      <c r="AE789">
        <v>7.14</v>
      </c>
      <c r="AF789">
        <v>0</v>
      </c>
      <c r="AG789">
        <v>0</v>
      </c>
      <c r="AH789">
        <v>0</v>
      </c>
      <c r="AI789">
        <v>1</v>
      </c>
      <c r="AJ789">
        <v>1</v>
      </c>
      <c r="AK789">
        <v>1</v>
      </c>
      <c r="AL789">
        <v>1</v>
      </c>
      <c r="AM789">
        <v>0</v>
      </c>
      <c r="AN789">
        <v>0</v>
      </c>
      <c r="AO789">
        <v>0</v>
      </c>
      <c r="AP789">
        <v>1</v>
      </c>
      <c r="AQ789">
        <v>0</v>
      </c>
      <c r="AR789">
        <v>0</v>
      </c>
      <c r="AS789" t="s">
        <v>3</v>
      </c>
      <c r="AT789">
        <v>0.153</v>
      </c>
      <c r="AU789" t="s">
        <v>3</v>
      </c>
      <c r="AV789">
        <v>0</v>
      </c>
      <c r="AW789">
        <v>2</v>
      </c>
      <c r="AX789">
        <v>69735151</v>
      </c>
      <c r="AY789">
        <v>1</v>
      </c>
      <c r="AZ789">
        <v>0</v>
      </c>
      <c r="BA789">
        <v>803</v>
      </c>
      <c r="BB789">
        <v>3</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CV789">
        <v>0</v>
      </c>
      <c r="CW789">
        <v>0</v>
      </c>
      <c r="CX789">
        <f>ROUND(Y789*Source!I855,9)</f>
        <v>3.4424999999999997E-2</v>
      </c>
      <c r="CY789">
        <f>AA789</f>
        <v>7.14</v>
      </c>
      <c r="CZ789">
        <f>AE789</f>
        <v>7.14</v>
      </c>
      <c r="DA789">
        <f>AI789</f>
        <v>1</v>
      </c>
      <c r="DB789">
        <f t="shared" si="359"/>
        <v>1.0900000000000001</v>
      </c>
      <c r="DC789">
        <f t="shared" si="360"/>
        <v>0</v>
      </c>
      <c r="DD789" t="s">
        <v>3</v>
      </c>
      <c r="DE789" t="s">
        <v>3</v>
      </c>
      <c r="DF789">
        <f t="shared" si="363"/>
        <v>0</v>
      </c>
      <c r="DG789">
        <f t="shared" si="361"/>
        <v>0</v>
      </c>
      <c r="DH789">
        <f t="shared" si="362"/>
        <v>0</v>
      </c>
      <c r="DI789">
        <f t="shared" si="357"/>
        <v>0</v>
      </c>
      <c r="DJ789">
        <f>DF789</f>
        <v>0</v>
      </c>
      <c r="DK789">
        <v>0</v>
      </c>
      <c r="DL789" t="s">
        <v>3</v>
      </c>
      <c r="DM789">
        <v>0</v>
      </c>
      <c r="DN789" t="s">
        <v>3</v>
      </c>
      <c r="DO789">
        <v>0</v>
      </c>
    </row>
    <row r="790" spans="1:119" x14ac:dyDescent="0.2">
      <c r="A790">
        <f>ROW(Source!A856)</f>
        <v>856</v>
      </c>
      <c r="B790">
        <v>69726884</v>
      </c>
      <c r="C790">
        <v>69735137</v>
      </c>
      <c r="D790">
        <v>5510987</v>
      </c>
      <c r="E790">
        <v>1</v>
      </c>
      <c r="F790">
        <v>1</v>
      </c>
      <c r="G790">
        <v>1</v>
      </c>
      <c r="H790">
        <v>1</v>
      </c>
      <c r="I790" t="s">
        <v>1012</v>
      </c>
      <c r="J790" t="s">
        <v>3</v>
      </c>
      <c r="K790" t="s">
        <v>1013</v>
      </c>
      <c r="L790">
        <v>1369</v>
      </c>
      <c r="N790">
        <v>1013</v>
      </c>
      <c r="O790" t="s">
        <v>974</v>
      </c>
      <c r="P790" t="s">
        <v>974</v>
      </c>
      <c r="Q790">
        <v>1</v>
      </c>
      <c r="W790">
        <v>0</v>
      </c>
      <c r="X790">
        <v>-718552242</v>
      </c>
      <c r="Y790">
        <f t="shared" si="358"/>
        <v>46.4</v>
      </c>
      <c r="AA790">
        <v>0</v>
      </c>
      <c r="AB790">
        <v>0</v>
      </c>
      <c r="AC790">
        <v>0</v>
      </c>
      <c r="AD790">
        <v>261.20999999999998</v>
      </c>
      <c r="AE790">
        <v>0</v>
      </c>
      <c r="AF790">
        <v>0</v>
      </c>
      <c r="AG790">
        <v>0</v>
      </c>
      <c r="AH790">
        <v>10.3</v>
      </c>
      <c r="AI790">
        <v>1</v>
      </c>
      <c r="AJ790">
        <v>1</v>
      </c>
      <c r="AK790">
        <v>1</v>
      </c>
      <c r="AL790">
        <v>25.36</v>
      </c>
      <c r="AM790">
        <v>5</v>
      </c>
      <c r="AN790">
        <v>0</v>
      </c>
      <c r="AO790">
        <v>1</v>
      </c>
      <c r="AP790">
        <v>0</v>
      </c>
      <c r="AQ790">
        <v>0</v>
      </c>
      <c r="AR790">
        <v>0</v>
      </c>
      <c r="AS790" t="s">
        <v>3</v>
      </c>
      <c r="AT790">
        <v>46.4</v>
      </c>
      <c r="AU790" t="s">
        <v>3</v>
      </c>
      <c r="AV790">
        <v>1</v>
      </c>
      <c r="AW790">
        <v>2</v>
      </c>
      <c r="AX790">
        <v>69735145</v>
      </c>
      <c r="AY790">
        <v>1</v>
      </c>
      <c r="AZ790">
        <v>0</v>
      </c>
      <c r="BA790">
        <v>804</v>
      </c>
      <c r="BB790">
        <v>0</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v>0</v>
      </c>
      <c r="CU790">
        <f>ROUND(AT790*Source!I856*AH790*AL790,0)</f>
        <v>2727</v>
      </c>
      <c r="CV790">
        <f>ROUND(Y790*Source!I856,9)</f>
        <v>10.44</v>
      </c>
      <c r="CW790">
        <v>0</v>
      </c>
      <c r="CX790">
        <f>ROUND(Y790*Source!I856,9)</f>
        <v>10.44</v>
      </c>
      <c r="CY790">
        <f>AD790</f>
        <v>261.20999999999998</v>
      </c>
      <c r="CZ790">
        <f>AH790</f>
        <v>10.3</v>
      </c>
      <c r="DA790">
        <f>AL790</f>
        <v>25.36</v>
      </c>
      <c r="DB790">
        <f t="shared" si="359"/>
        <v>477.92</v>
      </c>
      <c r="DC790">
        <f t="shared" si="360"/>
        <v>0</v>
      </c>
      <c r="DD790" t="s">
        <v>3</v>
      </c>
      <c r="DE790" t="s">
        <v>3</v>
      </c>
      <c r="DF790">
        <f t="shared" si="363"/>
        <v>0</v>
      </c>
      <c r="DG790">
        <f t="shared" si="361"/>
        <v>0</v>
      </c>
      <c r="DH790">
        <f t="shared" si="362"/>
        <v>0</v>
      </c>
      <c r="DI790">
        <f>ROUND(ROUND(AH790*AL790,0)*CX790,0)</f>
        <v>2725</v>
      </c>
      <c r="DJ790">
        <f>DI790</f>
        <v>2725</v>
      </c>
      <c r="DK790">
        <v>0</v>
      </c>
      <c r="DL790" t="s">
        <v>3</v>
      </c>
      <c r="DM790">
        <v>0</v>
      </c>
      <c r="DN790" t="s">
        <v>3</v>
      </c>
      <c r="DO790">
        <v>0</v>
      </c>
    </row>
    <row r="791" spans="1:119" x14ac:dyDescent="0.2">
      <c r="A791">
        <f>ROW(Source!A856)</f>
        <v>856</v>
      </c>
      <c r="B791">
        <v>69726884</v>
      </c>
      <c r="C791">
        <v>69735137</v>
      </c>
      <c r="D791">
        <v>121548</v>
      </c>
      <c r="E791">
        <v>1</v>
      </c>
      <c r="F791">
        <v>1</v>
      </c>
      <c r="G791">
        <v>1</v>
      </c>
      <c r="H791">
        <v>1</v>
      </c>
      <c r="I791" t="s">
        <v>36</v>
      </c>
      <c r="J791" t="s">
        <v>3</v>
      </c>
      <c r="K791" t="s">
        <v>981</v>
      </c>
      <c r="L791">
        <v>608254</v>
      </c>
      <c r="N791">
        <v>1013</v>
      </c>
      <c r="O791" t="s">
        <v>982</v>
      </c>
      <c r="P791" t="s">
        <v>982</v>
      </c>
      <c r="Q791">
        <v>1</v>
      </c>
      <c r="W791">
        <v>0</v>
      </c>
      <c r="X791">
        <v>-185737400</v>
      </c>
      <c r="Y791">
        <f t="shared" si="358"/>
        <v>0.4</v>
      </c>
      <c r="AA791">
        <v>0</v>
      </c>
      <c r="AB791">
        <v>0</v>
      </c>
      <c r="AC791">
        <v>0</v>
      </c>
      <c r="AD791">
        <v>0</v>
      </c>
      <c r="AE791">
        <v>0</v>
      </c>
      <c r="AF791">
        <v>0</v>
      </c>
      <c r="AG791">
        <v>0</v>
      </c>
      <c r="AH791">
        <v>0</v>
      </c>
      <c r="AI791">
        <v>1</v>
      </c>
      <c r="AJ791">
        <v>1</v>
      </c>
      <c r="AK791">
        <v>19.8</v>
      </c>
      <c r="AL791">
        <v>1</v>
      </c>
      <c r="AM791">
        <v>5</v>
      </c>
      <c r="AN791">
        <v>0</v>
      </c>
      <c r="AO791">
        <v>1</v>
      </c>
      <c r="AP791">
        <v>0</v>
      </c>
      <c r="AQ791">
        <v>0</v>
      </c>
      <c r="AR791">
        <v>0</v>
      </c>
      <c r="AS791" t="s">
        <v>3</v>
      </c>
      <c r="AT791">
        <v>0.4</v>
      </c>
      <c r="AU791" t="s">
        <v>3</v>
      </c>
      <c r="AV791">
        <v>2</v>
      </c>
      <c r="AW791">
        <v>2</v>
      </c>
      <c r="AX791">
        <v>69735146</v>
      </c>
      <c r="AY791">
        <v>1</v>
      </c>
      <c r="AZ791">
        <v>0</v>
      </c>
      <c r="BA791">
        <v>805</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CV791">
        <v>0</v>
      </c>
      <c r="CW791">
        <v>0</v>
      </c>
      <c r="CX791">
        <f>ROUND(Y791*Source!I856,9)</f>
        <v>0.09</v>
      </c>
      <c r="CY791">
        <f>AD791</f>
        <v>0</v>
      </c>
      <c r="CZ791">
        <f>AH791</f>
        <v>0</v>
      </c>
      <c r="DA791">
        <f>AL791</f>
        <v>1</v>
      </c>
      <c r="DB791">
        <f t="shared" si="359"/>
        <v>0</v>
      </c>
      <c r="DC791">
        <f t="shared" si="360"/>
        <v>0</v>
      </c>
      <c r="DD791" t="s">
        <v>3</v>
      </c>
      <c r="DE791" t="s">
        <v>3</v>
      </c>
      <c r="DF791">
        <f t="shared" si="363"/>
        <v>0</v>
      </c>
      <c r="DG791">
        <f t="shared" si="361"/>
        <v>0</v>
      </c>
      <c r="DH791">
        <f>ROUND(ROUND(AG791*AK791,0)*CX791,0)</f>
        <v>0</v>
      </c>
      <c r="DI791">
        <f t="shared" ref="DI791:DI802" si="364">ROUND(ROUND(AH791,0)*CX791,0)</f>
        <v>0</v>
      </c>
      <c r="DJ791">
        <f>DI791</f>
        <v>0</v>
      </c>
      <c r="DK791">
        <v>0</v>
      </c>
      <c r="DL791" t="s">
        <v>3</v>
      </c>
      <c r="DM791">
        <v>0</v>
      </c>
      <c r="DN791" t="s">
        <v>3</v>
      </c>
      <c r="DO791">
        <v>0</v>
      </c>
    </row>
    <row r="792" spans="1:119" x14ac:dyDescent="0.2">
      <c r="A792">
        <f>ROW(Source!A856)</f>
        <v>856</v>
      </c>
      <c r="B792">
        <v>69726884</v>
      </c>
      <c r="C792">
        <v>69735137</v>
      </c>
      <c r="D792">
        <v>10844859</v>
      </c>
      <c r="E792">
        <v>1</v>
      </c>
      <c r="F792">
        <v>1</v>
      </c>
      <c r="G792">
        <v>1</v>
      </c>
      <c r="H792">
        <v>2</v>
      </c>
      <c r="I792" t="s">
        <v>1014</v>
      </c>
      <c r="J792" t="s">
        <v>1015</v>
      </c>
      <c r="K792" t="s">
        <v>1016</v>
      </c>
      <c r="L792">
        <v>1480</v>
      </c>
      <c r="N792">
        <v>1013</v>
      </c>
      <c r="O792" t="s">
        <v>1017</v>
      </c>
      <c r="P792" t="s">
        <v>1018</v>
      </c>
      <c r="Q792">
        <v>1</v>
      </c>
      <c r="W792">
        <v>0</v>
      </c>
      <c r="X792">
        <v>1241890182</v>
      </c>
      <c r="Y792">
        <f t="shared" si="358"/>
        <v>0.15</v>
      </c>
      <c r="AA792">
        <v>0</v>
      </c>
      <c r="AB792">
        <v>432.3</v>
      </c>
      <c r="AC792">
        <v>257.8</v>
      </c>
      <c r="AD792">
        <v>0</v>
      </c>
      <c r="AE792">
        <v>0</v>
      </c>
      <c r="AF792">
        <v>55.14</v>
      </c>
      <c r="AG792">
        <v>13.02</v>
      </c>
      <c r="AH792">
        <v>0</v>
      </c>
      <c r="AI792">
        <v>1</v>
      </c>
      <c r="AJ792">
        <v>7.84</v>
      </c>
      <c r="AK792">
        <v>19.8</v>
      </c>
      <c r="AL792">
        <v>1</v>
      </c>
      <c r="AM792">
        <v>5</v>
      </c>
      <c r="AN792">
        <v>0</v>
      </c>
      <c r="AO792">
        <v>1</v>
      </c>
      <c r="AP792">
        <v>0</v>
      </c>
      <c r="AQ792">
        <v>0</v>
      </c>
      <c r="AR792">
        <v>0</v>
      </c>
      <c r="AS792" t="s">
        <v>3</v>
      </c>
      <c r="AT792">
        <v>0.15</v>
      </c>
      <c r="AU792" t="s">
        <v>3</v>
      </c>
      <c r="AV792">
        <v>0</v>
      </c>
      <c r="AW792">
        <v>2</v>
      </c>
      <c r="AX792">
        <v>69735147</v>
      </c>
      <c r="AY792">
        <v>1</v>
      </c>
      <c r="AZ792">
        <v>0</v>
      </c>
      <c r="BA792">
        <v>806</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c r="BW792">
        <v>0</v>
      </c>
      <c r="CV792">
        <v>0</v>
      </c>
      <c r="CW792">
        <f>ROUND(Y792*Source!I856*DO792,9)</f>
        <v>0</v>
      </c>
      <c r="CX792">
        <f>ROUND(Y792*Source!I856,9)</f>
        <v>3.3750000000000002E-2</v>
      </c>
      <c r="CY792">
        <f>AB792</f>
        <v>432.3</v>
      </c>
      <c r="CZ792">
        <f>AF792</f>
        <v>55.14</v>
      </c>
      <c r="DA792">
        <f>AJ792</f>
        <v>7.84</v>
      </c>
      <c r="DB792">
        <f t="shared" si="359"/>
        <v>8.27</v>
      </c>
      <c r="DC792">
        <f t="shared" si="360"/>
        <v>1.95</v>
      </c>
      <c r="DD792" t="s">
        <v>3</v>
      </c>
      <c r="DE792" t="s">
        <v>3</v>
      </c>
      <c r="DF792">
        <f t="shared" si="363"/>
        <v>0</v>
      </c>
      <c r="DG792">
        <f>ROUND(ROUND(AF792*AJ792,0)*CX792,0)</f>
        <v>15</v>
      </c>
      <c r="DH792">
        <f>ROUND(ROUND(AG792*AK792,0)*CX792,0)</f>
        <v>9</v>
      </c>
      <c r="DI792">
        <f t="shared" si="364"/>
        <v>0</v>
      </c>
      <c r="DJ792">
        <f>DG792</f>
        <v>15</v>
      </c>
      <c r="DK792">
        <v>0</v>
      </c>
      <c r="DL792" t="s">
        <v>3</v>
      </c>
      <c r="DM792">
        <v>0</v>
      </c>
      <c r="DN792" t="s">
        <v>3</v>
      </c>
      <c r="DO792">
        <v>0</v>
      </c>
    </row>
    <row r="793" spans="1:119" x14ac:dyDescent="0.2">
      <c r="A793">
        <f>ROW(Source!A856)</f>
        <v>856</v>
      </c>
      <c r="B793">
        <v>69726884</v>
      </c>
      <c r="C793">
        <v>69735137</v>
      </c>
      <c r="D793">
        <v>10843192</v>
      </c>
      <c r="E793">
        <v>1</v>
      </c>
      <c r="F793">
        <v>1</v>
      </c>
      <c r="G793">
        <v>1</v>
      </c>
      <c r="H793">
        <v>2</v>
      </c>
      <c r="I793" t="s">
        <v>975</v>
      </c>
      <c r="J793" t="s">
        <v>1019</v>
      </c>
      <c r="K793" t="s">
        <v>1020</v>
      </c>
      <c r="L793">
        <v>1480</v>
      </c>
      <c r="N793">
        <v>1013</v>
      </c>
      <c r="O793" t="s">
        <v>1017</v>
      </c>
      <c r="P793" t="s">
        <v>1018</v>
      </c>
      <c r="Q793">
        <v>1</v>
      </c>
      <c r="W793">
        <v>0</v>
      </c>
      <c r="X793">
        <v>-1592911513</v>
      </c>
      <c r="Y793">
        <f t="shared" si="358"/>
        <v>0.25</v>
      </c>
      <c r="AA793">
        <v>0</v>
      </c>
      <c r="AB793">
        <v>673.77</v>
      </c>
      <c r="AC793">
        <v>0</v>
      </c>
      <c r="AD793">
        <v>0</v>
      </c>
      <c r="AE793">
        <v>0</v>
      </c>
      <c r="AF793">
        <v>85.94</v>
      </c>
      <c r="AG793">
        <v>0</v>
      </c>
      <c r="AH793">
        <v>0</v>
      </c>
      <c r="AI793">
        <v>1</v>
      </c>
      <c r="AJ793">
        <v>7.84</v>
      </c>
      <c r="AK793">
        <v>19.8</v>
      </c>
      <c r="AL793">
        <v>1</v>
      </c>
      <c r="AM793">
        <v>5</v>
      </c>
      <c r="AN793">
        <v>0</v>
      </c>
      <c r="AO793">
        <v>1</v>
      </c>
      <c r="AP793">
        <v>0</v>
      </c>
      <c r="AQ793">
        <v>0</v>
      </c>
      <c r="AR793">
        <v>0</v>
      </c>
      <c r="AS793" t="s">
        <v>3</v>
      </c>
      <c r="AT793">
        <v>0.25</v>
      </c>
      <c r="AU793" t="s">
        <v>3</v>
      </c>
      <c r="AV793">
        <v>0</v>
      </c>
      <c r="AW793">
        <v>2</v>
      </c>
      <c r="AX793">
        <v>69735148</v>
      </c>
      <c r="AY793">
        <v>1</v>
      </c>
      <c r="AZ793">
        <v>0</v>
      </c>
      <c r="BA793">
        <v>807</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CV793">
        <v>0</v>
      </c>
      <c r="CW793">
        <f>ROUND(Y793*Source!I856*DO793,9)</f>
        <v>0</v>
      </c>
      <c r="CX793">
        <f>ROUND(Y793*Source!I856,9)</f>
        <v>5.6250000000000001E-2</v>
      </c>
      <c r="CY793">
        <f>AB793</f>
        <v>673.77</v>
      </c>
      <c r="CZ793">
        <f>AF793</f>
        <v>85.94</v>
      </c>
      <c r="DA793">
        <f>AJ793</f>
        <v>7.84</v>
      </c>
      <c r="DB793">
        <f t="shared" si="359"/>
        <v>21.49</v>
      </c>
      <c r="DC793">
        <f t="shared" si="360"/>
        <v>0</v>
      </c>
      <c r="DD793" t="s">
        <v>3</v>
      </c>
      <c r="DE793" t="s">
        <v>3</v>
      </c>
      <c r="DF793">
        <f t="shared" si="363"/>
        <v>0</v>
      </c>
      <c r="DG793">
        <f>ROUND(ROUND(AF793*AJ793,0)*CX793,0)</f>
        <v>38</v>
      </c>
      <c r="DH793">
        <f>ROUND(ROUND(AG793*AK793,0)*CX793,0)</f>
        <v>0</v>
      </c>
      <c r="DI793">
        <f t="shared" si="364"/>
        <v>0</v>
      </c>
      <c r="DJ793">
        <f>DG793</f>
        <v>38</v>
      </c>
      <c r="DK793">
        <v>0</v>
      </c>
      <c r="DL793" t="s">
        <v>3</v>
      </c>
      <c r="DM793">
        <v>0</v>
      </c>
      <c r="DN793" t="s">
        <v>3</v>
      </c>
      <c r="DO793">
        <v>0</v>
      </c>
    </row>
    <row r="794" spans="1:119" x14ac:dyDescent="0.2">
      <c r="A794">
        <f>ROW(Source!A856)</f>
        <v>856</v>
      </c>
      <c r="B794">
        <v>69726884</v>
      </c>
      <c r="C794">
        <v>69735137</v>
      </c>
      <c r="D794">
        <v>10836736</v>
      </c>
      <c r="E794">
        <v>1</v>
      </c>
      <c r="F794">
        <v>1</v>
      </c>
      <c r="G794">
        <v>1</v>
      </c>
      <c r="H794">
        <v>3</v>
      </c>
      <c r="I794" t="s">
        <v>346</v>
      </c>
      <c r="J794" t="s">
        <v>348</v>
      </c>
      <c r="K794" t="s">
        <v>347</v>
      </c>
      <c r="L794">
        <v>1348</v>
      </c>
      <c r="N794">
        <v>1009</v>
      </c>
      <c r="O794" t="s">
        <v>78</v>
      </c>
      <c r="P794" t="s">
        <v>78</v>
      </c>
      <c r="Q794">
        <v>1000</v>
      </c>
      <c r="W794">
        <v>0</v>
      </c>
      <c r="X794">
        <v>1012753382</v>
      </c>
      <c r="Y794">
        <f t="shared" si="358"/>
        <v>1.4E-2</v>
      </c>
      <c r="AA794">
        <v>38983</v>
      </c>
      <c r="AB794">
        <v>0</v>
      </c>
      <c r="AC794">
        <v>0</v>
      </c>
      <c r="AD794">
        <v>0</v>
      </c>
      <c r="AE794">
        <v>5391.0999999999995</v>
      </c>
      <c r="AF794">
        <v>0</v>
      </c>
      <c r="AG794">
        <v>0</v>
      </c>
      <c r="AH794">
        <v>0</v>
      </c>
      <c r="AI794">
        <v>7.56</v>
      </c>
      <c r="AJ794">
        <v>1</v>
      </c>
      <c r="AK794">
        <v>1</v>
      </c>
      <c r="AL794">
        <v>1</v>
      </c>
      <c r="AM794">
        <v>0</v>
      </c>
      <c r="AN794">
        <v>0</v>
      </c>
      <c r="AO794">
        <v>0</v>
      </c>
      <c r="AP794">
        <v>1</v>
      </c>
      <c r="AQ794">
        <v>0</v>
      </c>
      <c r="AR794">
        <v>0</v>
      </c>
      <c r="AS794" t="s">
        <v>3</v>
      </c>
      <c r="AT794">
        <v>1.4E-2</v>
      </c>
      <c r="AU794" t="s">
        <v>3</v>
      </c>
      <c r="AV794">
        <v>0</v>
      </c>
      <c r="AW794">
        <v>2</v>
      </c>
      <c r="AX794">
        <v>69735149</v>
      </c>
      <c r="AY794">
        <v>1</v>
      </c>
      <c r="AZ794">
        <v>16384</v>
      </c>
      <c r="BA794">
        <v>808</v>
      </c>
      <c r="BB794">
        <v>3</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v>0</v>
      </c>
      <c r="CV794">
        <v>0</v>
      </c>
      <c r="CW794">
        <v>0</v>
      </c>
      <c r="CX794">
        <f>ROUND(Y794*Source!I856,9)</f>
        <v>3.15E-3</v>
      </c>
      <c r="CY794">
        <f>AA794</f>
        <v>38983</v>
      </c>
      <c r="CZ794">
        <f>AE794</f>
        <v>5391.0999999999995</v>
      </c>
      <c r="DA794">
        <f>AI794</f>
        <v>7.56</v>
      </c>
      <c r="DB794">
        <f t="shared" si="359"/>
        <v>75.48</v>
      </c>
      <c r="DC794">
        <f t="shared" si="360"/>
        <v>0</v>
      </c>
      <c r="DD794" t="s">
        <v>3</v>
      </c>
      <c r="DE794" t="s">
        <v>3</v>
      </c>
      <c r="DF794">
        <f>ROUND(ROUND(AE794*AI794,0)*CX794,0)</f>
        <v>128</v>
      </c>
      <c r="DG794">
        <f t="shared" ref="DG794:DG804" si="365">ROUND(ROUND(AF794,0)*CX794,0)</f>
        <v>0</v>
      </c>
      <c r="DH794">
        <f t="shared" ref="DH794:DH803" si="366">ROUND(ROUND(AG794,0)*CX794,0)</f>
        <v>0</v>
      </c>
      <c r="DI794">
        <f t="shared" si="364"/>
        <v>0</v>
      </c>
      <c r="DJ794">
        <f>DF794</f>
        <v>128</v>
      </c>
      <c r="DK794">
        <v>0</v>
      </c>
      <c r="DL794" t="s">
        <v>3</v>
      </c>
      <c r="DM794">
        <v>0</v>
      </c>
      <c r="DN794" t="s">
        <v>3</v>
      </c>
      <c r="DO794">
        <v>0</v>
      </c>
    </row>
    <row r="795" spans="1:119" x14ac:dyDescent="0.2">
      <c r="A795">
        <f>ROW(Source!A856)</f>
        <v>856</v>
      </c>
      <c r="B795">
        <v>69726884</v>
      </c>
      <c r="C795">
        <v>69735137</v>
      </c>
      <c r="D795">
        <v>10826729</v>
      </c>
      <c r="E795">
        <v>1</v>
      </c>
      <c r="F795">
        <v>1</v>
      </c>
      <c r="G795">
        <v>1</v>
      </c>
      <c r="H795">
        <v>3</v>
      </c>
      <c r="I795" t="s">
        <v>351</v>
      </c>
      <c r="J795" t="s">
        <v>353</v>
      </c>
      <c r="K795" t="s">
        <v>352</v>
      </c>
      <c r="L795">
        <v>1348</v>
      </c>
      <c r="N795">
        <v>1009</v>
      </c>
      <c r="O795" t="s">
        <v>78</v>
      </c>
      <c r="P795" t="s">
        <v>78</v>
      </c>
      <c r="Q795">
        <v>1000</v>
      </c>
      <c r="W795">
        <v>0</v>
      </c>
      <c r="X795">
        <v>-1548626675</v>
      </c>
      <c r="Y795">
        <f t="shared" si="358"/>
        <v>0.45</v>
      </c>
      <c r="AA795">
        <v>38330</v>
      </c>
      <c r="AB795">
        <v>0</v>
      </c>
      <c r="AC795">
        <v>0</v>
      </c>
      <c r="AD795">
        <v>0</v>
      </c>
      <c r="AE795">
        <v>5300.7999999999993</v>
      </c>
      <c r="AF795">
        <v>0</v>
      </c>
      <c r="AG795">
        <v>0</v>
      </c>
      <c r="AH795">
        <v>0</v>
      </c>
      <c r="AI795">
        <v>7.56</v>
      </c>
      <c r="AJ795">
        <v>1</v>
      </c>
      <c r="AK795">
        <v>1</v>
      </c>
      <c r="AL795">
        <v>1</v>
      </c>
      <c r="AM795">
        <v>0</v>
      </c>
      <c r="AN795">
        <v>0</v>
      </c>
      <c r="AO795">
        <v>0</v>
      </c>
      <c r="AP795">
        <v>1</v>
      </c>
      <c r="AQ795">
        <v>0</v>
      </c>
      <c r="AR795">
        <v>0</v>
      </c>
      <c r="AS795" t="s">
        <v>3</v>
      </c>
      <c r="AT795">
        <v>0.45</v>
      </c>
      <c r="AU795" t="s">
        <v>3</v>
      </c>
      <c r="AV795">
        <v>0</v>
      </c>
      <c r="AW795">
        <v>2</v>
      </c>
      <c r="AX795">
        <v>69735150</v>
      </c>
      <c r="AY795">
        <v>1</v>
      </c>
      <c r="AZ795">
        <v>16384</v>
      </c>
      <c r="BA795">
        <v>809</v>
      </c>
      <c r="BB795">
        <v>3</v>
      </c>
      <c r="BC795">
        <v>0</v>
      </c>
      <c r="BD795">
        <v>0</v>
      </c>
      <c r="BE795">
        <v>0</v>
      </c>
      <c r="BF795">
        <v>0</v>
      </c>
      <c r="BG795">
        <v>0</v>
      </c>
      <c r="BH795">
        <v>0</v>
      </c>
      <c r="BI795">
        <v>0</v>
      </c>
      <c r="BJ795">
        <v>0</v>
      </c>
      <c r="BK795">
        <v>0</v>
      </c>
      <c r="BL795">
        <v>0</v>
      </c>
      <c r="BM795">
        <v>0</v>
      </c>
      <c r="BN795">
        <v>0</v>
      </c>
      <c r="BO795">
        <v>0</v>
      </c>
      <c r="BP795">
        <v>0</v>
      </c>
      <c r="BQ795">
        <v>0</v>
      </c>
      <c r="BR795">
        <v>0</v>
      </c>
      <c r="BS795">
        <v>0</v>
      </c>
      <c r="BT795">
        <v>0</v>
      </c>
      <c r="BU795">
        <v>0</v>
      </c>
      <c r="BV795">
        <v>0</v>
      </c>
      <c r="BW795">
        <v>0</v>
      </c>
      <c r="CV795">
        <v>0</v>
      </c>
      <c r="CW795">
        <v>0</v>
      </c>
      <c r="CX795">
        <f>ROUND(Y795*Source!I856,9)</f>
        <v>0.10125000000000001</v>
      </c>
      <c r="CY795">
        <f>AA795</f>
        <v>38330</v>
      </c>
      <c r="CZ795">
        <f>AE795</f>
        <v>5300.7999999999993</v>
      </c>
      <c r="DA795">
        <f>AI795</f>
        <v>7.56</v>
      </c>
      <c r="DB795">
        <f t="shared" si="359"/>
        <v>2385.36</v>
      </c>
      <c r="DC795">
        <f t="shared" si="360"/>
        <v>0</v>
      </c>
      <c r="DD795" t="s">
        <v>3</v>
      </c>
      <c r="DE795" t="s">
        <v>3</v>
      </c>
      <c r="DF795">
        <f>ROUND(ROUND(AE795*AI795,0)*CX795,0)</f>
        <v>4057</v>
      </c>
      <c r="DG795">
        <f t="shared" si="365"/>
        <v>0</v>
      </c>
      <c r="DH795">
        <f t="shared" si="366"/>
        <v>0</v>
      </c>
      <c r="DI795">
        <f t="shared" si="364"/>
        <v>0</v>
      </c>
      <c r="DJ795">
        <f>DF795</f>
        <v>4057</v>
      </c>
      <c r="DK795">
        <v>0</v>
      </c>
      <c r="DL795" t="s">
        <v>3</v>
      </c>
      <c r="DM795">
        <v>0</v>
      </c>
      <c r="DN795" t="s">
        <v>3</v>
      </c>
      <c r="DO795">
        <v>0</v>
      </c>
    </row>
    <row r="796" spans="1:119" x14ac:dyDescent="0.2">
      <c r="A796">
        <f>ROW(Source!A856)</f>
        <v>856</v>
      </c>
      <c r="B796">
        <v>69726884</v>
      </c>
      <c r="C796">
        <v>69735137</v>
      </c>
      <c r="D796">
        <v>10825323</v>
      </c>
      <c r="E796">
        <v>1</v>
      </c>
      <c r="F796">
        <v>1</v>
      </c>
      <c r="G796">
        <v>1</v>
      </c>
      <c r="H796">
        <v>3</v>
      </c>
      <c r="I796" t="s">
        <v>82</v>
      </c>
      <c r="J796" t="s">
        <v>356</v>
      </c>
      <c r="K796" t="s">
        <v>83</v>
      </c>
      <c r="L796">
        <v>1339</v>
      </c>
      <c r="N796">
        <v>1007</v>
      </c>
      <c r="O796" t="s">
        <v>40</v>
      </c>
      <c r="P796" t="s">
        <v>40</v>
      </c>
      <c r="Q796">
        <v>1</v>
      </c>
      <c r="W796">
        <v>0</v>
      </c>
      <c r="X796">
        <v>1444665788</v>
      </c>
      <c r="Y796">
        <f t="shared" si="358"/>
        <v>0.153</v>
      </c>
      <c r="AA796">
        <v>14.19</v>
      </c>
      <c r="AB796">
        <v>0</v>
      </c>
      <c r="AC796">
        <v>0</v>
      </c>
      <c r="AD796">
        <v>0</v>
      </c>
      <c r="AE796">
        <v>1.97</v>
      </c>
      <c r="AF796">
        <v>0</v>
      </c>
      <c r="AG796">
        <v>0</v>
      </c>
      <c r="AH796">
        <v>0</v>
      </c>
      <c r="AI796">
        <v>7.56</v>
      </c>
      <c r="AJ796">
        <v>1</v>
      </c>
      <c r="AK796">
        <v>1</v>
      </c>
      <c r="AL796">
        <v>1</v>
      </c>
      <c r="AM796">
        <v>0</v>
      </c>
      <c r="AN796">
        <v>0</v>
      </c>
      <c r="AO796">
        <v>0</v>
      </c>
      <c r="AP796">
        <v>1</v>
      </c>
      <c r="AQ796">
        <v>0</v>
      </c>
      <c r="AR796">
        <v>0</v>
      </c>
      <c r="AS796" t="s">
        <v>3</v>
      </c>
      <c r="AT796">
        <v>0.153</v>
      </c>
      <c r="AU796" t="s">
        <v>3</v>
      </c>
      <c r="AV796">
        <v>0</v>
      </c>
      <c r="AW796">
        <v>2</v>
      </c>
      <c r="AX796">
        <v>69735151</v>
      </c>
      <c r="AY796">
        <v>1</v>
      </c>
      <c r="AZ796">
        <v>16384</v>
      </c>
      <c r="BA796">
        <v>810</v>
      </c>
      <c r="BB796">
        <v>3</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CV796">
        <v>0</v>
      </c>
      <c r="CW796">
        <v>0</v>
      </c>
      <c r="CX796">
        <f>ROUND(Y796*Source!I856,9)</f>
        <v>3.4424999999999997E-2</v>
      </c>
      <c r="CY796">
        <f>AA796</f>
        <v>14.19</v>
      </c>
      <c r="CZ796">
        <f>AE796</f>
        <v>1.97</v>
      </c>
      <c r="DA796">
        <f>AI796</f>
        <v>7.56</v>
      </c>
      <c r="DB796">
        <f t="shared" si="359"/>
        <v>0.3</v>
      </c>
      <c r="DC796">
        <f t="shared" si="360"/>
        <v>0</v>
      </c>
      <c r="DD796" t="s">
        <v>3</v>
      </c>
      <c r="DE796" t="s">
        <v>3</v>
      </c>
      <c r="DF796">
        <f>ROUND(ROUND(AE796*AI796,0)*CX796,0)</f>
        <v>1</v>
      </c>
      <c r="DG796">
        <f t="shared" si="365"/>
        <v>0</v>
      </c>
      <c r="DH796">
        <f t="shared" si="366"/>
        <v>0</v>
      </c>
      <c r="DI796">
        <f t="shared" si="364"/>
        <v>0</v>
      </c>
      <c r="DJ796">
        <f>DF796</f>
        <v>1</v>
      </c>
      <c r="DK796">
        <v>0</v>
      </c>
      <c r="DL796" t="s">
        <v>3</v>
      </c>
      <c r="DM796">
        <v>0</v>
      </c>
      <c r="DN796" t="s">
        <v>3</v>
      </c>
      <c r="DO796">
        <v>0</v>
      </c>
    </row>
    <row r="797" spans="1:119" x14ac:dyDescent="0.2">
      <c r="A797">
        <f>ROW(Source!A932)</f>
        <v>932</v>
      </c>
      <c r="B797">
        <v>69726971</v>
      </c>
      <c r="C797">
        <v>69735155</v>
      </c>
      <c r="D797">
        <v>27496319</v>
      </c>
      <c r="E797">
        <v>1</v>
      </c>
      <c r="F797">
        <v>1</v>
      </c>
      <c r="G797">
        <v>1</v>
      </c>
      <c r="H797">
        <v>1</v>
      </c>
      <c r="I797" t="s">
        <v>1001</v>
      </c>
      <c r="J797" t="s">
        <v>3</v>
      </c>
      <c r="K797" t="s">
        <v>1002</v>
      </c>
      <c r="L797">
        <v>1369</v>
      </c>
      <c r="N797">
        <v>1013</v>
      </c>
      <c r="O797" t="s">
        <v>974</v>
      </c>
      <c r="P797" t="s">
        <v>974</v>
      </c>
      <c r="Q797">
        <v>1</v>
      </c>
      <c r="W797">
        <v>0</v>
      </c>
      <c r="X797">
        <v>1189128158</v>
      </c>
      <c r="Y797">
        <f t="shared" si="358"/>
        <v>39.51</v>
      </c>
      <c r="AA797">
        <v>0</v>
      </c>
      <c r="AB797">
        <v>0</v>
      </c>
      <c r="AC797">
        <v>0</v>
      </c>
      <c r="AD797">
        <v>8.01</v>
      </c>
      <c r="AE797">
        <v>0</v>
      </c>
      <c r="AF797">
        <v>0</v>
      </c>
      <c r="AG797">
        <v>0</v>
      </c>
      <c r="AH797">
        <v>8.01</v>
      </c>
      <c r="AI797">
        <v>1</v>
      </c>
      <c r="AJ797">
        <v>1</v>
      </c>
      <c r="AK797">
        <v>1</v>
      </c>
      <c r="AL797">
        <v>1</v>
      </c>
      <c r="AM797">
        <v>-2</v>
      </c>
      <c r="AN797">
        <v>0</v>
      </c>
      <c r="AO797">
        <v>1</v>
      </c>
      <c r="AP797">
        <v>1</v>
      </c>
      <c r="AQ797">
        <v>0</v>
      </c>
      <c r="AR797">
        <v>0</v>
      </c>
      <c r="AS797" t="s">
        <v>3</v>
      </c>
      <c r="AT797">
        <v>39.51</v>
      </c>
      <c r="AU797" t="s">
        <v>3</v>
      </c>
      <c r="AV797">
        <v>1</v>
      </c>
      <c r="AW797">
        <v>2</v>
      </c>
      <c r="AX797">
        <v>69735162</v>
      </c>
      <c r="AY797">
        <v>1</v>
      </c>
      <c r="AZ797">
        <v>0</v>
      </c>
      <c r="BA797">
        <v>811</v>
      </c>
      <c r="BB797">
        <v>0</v>
      </c>
      <c r="BC797">
        <v>0</v>
      </c>
      <c r="BD797">
        <v>0</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v>0</v>
      </c>
      <c r="CU797">
        <f>ROUND(AT797*Source!I932*AH797*AL797,0)</f>
        <v>511</v>
      </c>
      <c r="CV797">
        <f>ROUND(Y797*Source!I932,9)</f>
        <v>63.80865</v>
      </c>
      <c r="CW797">
        <v>0</v>
      </c>
      <c r="CX797">
        <f>ROUND(Y797*Source!I932,9)</f>
        <v>63.80865</v>
      </c>
      <c r="CY797">
        <f>AD797</f>
        <v>8.01</v>
      </c>
      <c r="CZ797">
        <f>AH797</f>
        <v>8.01</v>
      </c>
      <c r="DA797">
        <f>AL797</f>
        <v>1</v>
      </c>
      <c r="DB797">
        <f t="shared" si="359"/>
        <v>316.48</v>
      </c>
      <c r="DC797">
        <f t="shared" si="360"/>
        <v>0</v>
      </c>
      <c r="DD797" t="s">
        <v>3</v>
      </c>
      <c r="DE797" t="s">
        <v>3</v>
      </c>
      <c r="DF797">
        <f t="shared" ref="DF797:DF806" si="367">ROUND(ROUND(AE797,0)*CX797,0)</f>
        <v>0</v>
      </c>
      <c r="DG797">
        <f t="shared" si="365"/>
        <v>0</v>
      </c>
      <c r="DH797">
        <f t="shared" si="366"/>
        <v>0</v>
      </c>
      <c r="DI797">
        <f t="shared" si="364"/>
        <v>510</v>
      </c>
      <c r="DJ797">
        <f>DI797</f>
        <v>510</v>
      </c>
      <c r="DK797">
        <v>0</v>
      </c>
      <c r="DL797" t="s">
        <v>3</v>
      </c>
      <c r="DM797">
        <v>0</v>
      </c>
      <c r="DN797" t="s">
        <v>3</v>
      </c>
      <c r="DO797">
        <v>0</v>
      </c>
    </row>
    <row r="798" spans="1:119" x14ac:dyDescent="0.2">
      <c r="A798">
        <f>ROW(Source!A932)</f>
        <v>932</v>
      </c>
      <c r="B798">
        <v>69726971</v>
      </c>
      <c r="C798">
        <v>69735155</v>
      </c>
      <c r="D798">
        <v>121548</v>
      </c>
      <c r="E798">
        <v>1</v>
      </c>
      <c r="F798">
        <v>1</v>
      </c>
      <c r="G798">
        <v>1</v>
      </c>
      <c r="H798">
        <v>1</v>
      </c>
      <c r="I798" t="s">
        <v>36</v>
      </c>
      <c r="J798" t="s">
        <v>3</v>
      </c>
      <c r="K798" t="s">
        <v>981</v>
      </c>
      <c r="L798">
        <v>608254</v>
      </c>
      <c r="N798">
        <v>1013</v>
      </c>
      <c r="O798" t="s">
        <v>982</v>
      </c>
      <c r="P798" t="s">
        <v>982</v>
      </c>
      <c r="Q798">
        <v>1</v>
      </c>
      <c r="W798">
        <v>0</v>
      </c>
      <c r="X798">
        <v>-185737400</v>
      </c>
      <c r="Y798">
        <f t="shared" si="358"/>
        <v>1.27</v>
      </c>
      <c r="AA798">
        <v>0</v>
      </c>
      <c r="AB798">
        <v>0</v>
      </c>
      <c r="AC798">
        <v>0</v>
      </c>
      <c r="AD798">
        <v>0</v>
      </c>
      <c r="AE798">
        <v>0</v>
      </c>
      <c r="AF798">
        <v>0</v>
      </c>
      <c r="AG798">
        <v>0</v>
      </c>
      <c r="AH798">
        <v>0</v>
      </c>
      <c r="AI798">
        <v>1</v>
      </c>
      <c r="AJ798">
        <v>1</v>
      </c>
      <c r="AK798">
        <v>1</v>
      </c>
      <c r="AL798">
        <v>1</v>
      </c>
      <c r="AM798">
        <v>-2</v>
      </c>
      <c r="AN798">
        <v>0</v>
      </c>
      <c r="AO798">
        <v>1</v>
      </c>
      <c r="AP798">
        <v>1</v>
      </c>
      <c r="AQ798">
        <v>0</v>
      </c>
      <c r="AR798">
        <v>0</v>
      </c>
      <c r="AS798" t="s">
        <v>3</v>
      </c>
      <c r="AT798">
        <v>1.27</v>
      </c>
      <c r="AU798" t="s">
        <v>3</v>
      </c>
      <c r="AV798">
        <v>2</v>
      </c>
      <c r="AW798">
        <v>2</v>
      </c>
      <c r="AX798">
        <v>69735163</v>
      </c>
      <c r="AY798">
        <v>1</v>
      </c>
      <c r="AZ798">
        <v>0</v>
      </c>
      <c r="BA798">
        <v>812</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v>0</v>
      </c>
      <c r="CV798">
        <v>0</v>
      </c>
      <c r="CW798">
        <v>0</v>
      </c>
      <c r="CX798">
        <f>ROUND(Y798*Source!I932,9)</f>
        <v>2.05105</v>
      </c>
      <c r="CY798">
        <f>AD798</f>
        <v>0</v>
      </c>
      <c r="CZ798">
        <f>AH798</f>
        <v>0</v>
      </c>
      <c r="DA798">
        <f>AL798</f>
        <v>1</v>
      </c>
      <c r="DB798">
        <f t="shared" si="359"/>
        <v>0</v>
      </c>
      <c r="DC798">
        <f t="shared" si="360"/>
        <v>0</v>
      </c>
      <c r="DD798" t="s">
        <v>3</v>
      </c>
      <c r="DE798" t="s">
        <v>3</v>
      </c>
      <c r="DF798">
        <f t="shared" si="367"/>
        <v>0</v>
      </c>
      <c r="DG798">
        <f t="shared" si="365"/>
        <v>0</v>
      </c>
      <c r="DH798">
        <f t="shared" si="366"/>
        <v>0</v>
      </c>
      <c r="DI798">
        <f t="shared" si="364"/>
        <v>0</v>
      </c>
      <c r="DJ798">
        <f>DI798</f>
        <v>0</v>
      </c>
      <c r="DK798">
        <v>0</v>
      </c>
      <c r="DL798" t="s">
        <v>3</v>
      </c>
      <c r="DM798">
        <v>0</v>
      </c>
      <c r="DN798" t="s">
        <v>3</v>
      </c>
      <c r="DO798">
        <v>0</v>
      </c>
    </row>
    <row r="799" spans="1:119" x14ac:dyDescent="0.2">
      <c r="A799">
        <f>ROW(Source!A932)</f>
        <v>932</v>
      </c>
      <c r="B799">
        <v>69726971</v>
      </c>
      <c r="C799">
        <v>69735155</v>
      </c>
      <c r="D799">
        <v>27439630</v>
      </c>
      <c r="E799">
        <v>1</v>
      </c>
      <c r="F799">
        <v>1</v>
      </c>
      <c r="G799">
        <v>1</v>
      </c>
      <c r="H799">
        <v>2</v>
      </c>
      <c r="I799" t="s">
        <v>986</v>
      </c>
      <c r="J799" t="s">
        <v>987</v>
      </c>
      <c r="K799" t="s">
        <v>988</v>
      </c>
      <c r="L799">
        <v>1368</v>
      </c>
      <c r="N799">
        <v>1011</v>
      </c>
      <c r="O799" t="s">
        <v>978</v>
      </c>
      <c r="P799" t="s">
        <v>978</v>
      </c>
      <c r="Q799">
        <v>1</v>
      </c>
      <c r="W799">
        <v>0</v>
      </c>
      <c r="X799">
        <v>-72110300</v>
      </c>
      <c r="Y799">
        <f t="shared" si="358"/>
        <v>1.27</v>
      </c>
      <c r="AA799">
        <v>0</v>
      </c>
      <c r="AB799">
        <v>31.27</v>
      </c>
      <c r="AC799">
        <v>13.61</v>
      </c>
      <c r="AD799">
        <v>0</v>
      </c>
      <c r="AE799">
        <v>0</v>
      </c>
      <c r="AF799">
        <v>31.27</v>
      </c>
      <c r="AG799">
        <v>13.61</v>
      </c>
      <c r="AH799">
        <v>0</v>
      </c>
      <c r="AI799">
        <v>1</v>
      </c>
      <c r="AJ799">
        <v>1</v>
      </c>
      <c r="AK799">
        <v>1</v>
      </c>
      <c r="AL799">
        <v>1</v>
      </c>
      <c r="AM799">
        <v>-2</v>
      </c>
      <c r="AN799">
        <v>0</v>
      </c>
      <c r="AO799">
        <v>1</v>
      </c>
      <c r="AP799">
        <v>1</v>
      </c>
      <c r="AQ799">
        <v>0</v>
      </c>
      <c r="AR799">
        <v>0</v>
      </c>
      <c r="AS799" t="s">
        <v>3</v>
      </c>
      <c r="AT799">
        <v>1.27</v>
      </c>
      <c r="AU799" t="s">
        <v>3</v>
      </c>
      <c r="AV799">
        <v>0</v>
      </c>
      <c r="AW799">
        <v>2</v>
      </c>
      <c r="AX799">
        <v>69735164</v>
      </c>
      <c r="AY799">
        <v>1</v>
      </c>
      <c r="AZ799">
        <v>0</v>
      </c>
      <c r="BA799">
        <v>813</v>
      </c>
      <c r="BB799">
        <v>0</v>
      </c>
      <c r="BC799">
        <v>0</v>
      </c>
      <c r="BD799">
        <v>0</v>
      </c>
      <c r="BE799">
        <v>0</v>
      </c>
      <c r="BF799">
        <v>0</v>
      </c>
      <c r="BG799">
        <v>0</v>
      </c>
      <c r="BH799">
        <v>0</v>
      </c>
      <c r="BI799">
        <v>0</v>
      </c>
      <c r="BJ799">
        <v>0</v>
      </c>
      <c r="BK799">
        <v>0</v>
      </c>
      <c r="BL799">
        <v>0</v>
      </c>
      <c r="BM799">
        <v>0</v>
      </c>
      <c r="BN799">
        <v>0</v>
      </c>
      <c r="BO799">
        <v>0</v>
      </c>
      <c r="BP799">
        <v>0</v>
      </c>
      <c r="BQ799">
        <v>0</v>
      </c>
      <c r="BR799">
        <v>0</v>
      </c>
      <c r="BS799">
        <v>0</v>
      </c>
      <c r="BT799">
        <v>0</v>
      </c>
      <c r="BU799">
        <v>0</v>
      </c>
      <c r="BV799">
        <v>0</v>
      </c>
      <c r="BW799">
        <v>0</v>
      </c>
      <c r="CV799">
        <v>0</v>
      </c>
      <c r="CW799">
        <f>ROUND(Y799*Source!I932*DO799,9)</f>
        <v>0</v>
      </c>
      <c r="CX799">
        <f>ROUND(Y799*Source!I932,9)</f>
        <v>2.05105</v>
      </c>
      <c r="CY799">
        <f>AB799</f>
        <v>31.27</v>
      </c>
      <c r="CZ799">
        <f>AF799</f>
        <v>31.27</v>
      </c>
      <c r="DA799">
        <f>AJ799</f>
        <v>1</v>
      </c>
      <c r="DB799">
        <f t="shared" si="359"/>
        <v>39.71</v>
      </c>
      <c r="DC799">
        <f t="shared" si="360"/>
        <v>17.28</v>
      </c>
      <c r="DD799" t="s">
        <v>3</v>
      </c>
      <c r="DE799" t="s">
        <v>3</v>
      </c>
      <c r="DF799">
        <f t="shared" si="367"/>
        <v>0</v>
      </c>
      <c r="DG799">
        <f t="shared" si="365"/>
        <v>64</v>
      </c>
      <c r="DH799">
        <f t="shared" si="366"/>
        <v>29</v>
      </c>
      <c r="DI799">
        <f t="shared" si="364"/>
        <v>0</v>
      </c>
      <c r="DJ799">
        <f>DG799</f>
        <v>64</v>
      </c>
      <c r="DK799">
        <v>0</v>
      </c>
      <c r="DL799" t="s">
        <v>3</v>
      </c>
      <c r="DM799">
        <v>0</v>
      </c>
      <c r="DN799" t="s">
        <v>3</v>
      </c>
      <c r="DO799">
        <v>0</v>
      </c>
    </row>
    <row r="800" spans="1:119" x14ac:dyDescent="0.2">
      <c r="A800">
        <f>ROW(Source!A932)</f>
        <v>932</v>
      </c>
      <c r="B800">
        <v>69726971</v>
      </c>
      <c r="C800">
        <v>69735155</v>
      </c>
      <c r="D800">
        <v>27440041</v>
      </c>
      <c r="E800">
        <v>1</v>
      </c>
      <c r="F800">
        <v>1</v>
      </c>
      <c r="G800">
        <v>1</v>
      </c>
      <c r="H800">
        <v>2</v>
      </c>
      <c r="I800" t="s">
        <v>1003</v>
      </c>
      <c r="J800" t="s">
        <v>1004</v>
      </c>
      <c r="K800" t="s">
        <v>1005</v>
      </c>
      <c r="L800">
        <v>1368</v>
      </c>
      <c r="N800">
        <v>1011</v>
      </c>
      <c r="O800" t="s">
        <v>978</v>
      </c>
      <c r="P800" t="s">
        <v>978</v>
      </c>
      <c r="Q800">
        <v>1</v>
      </c>
      <c r="W800">
        <v>0</v>
      </c>
      <c r="X800">
        <v>781889226</v>
      </c>
      <c r="Y800">
        <f t="shared" si="358"/>
        <v>9.07</v>
      </c>
      <c r="AA800">
        <v>0</v>
      </c>
      <c r="AB800">
        <v>0.5</v>
      </c>
      <c r="AC800">
        <v>0</v>
      </c>
      <c r="AD800">
        <v>0</v>
      </c>
      <c r="AE800">
        <v>0</v>
      </c>
      <c r="AF800">
        <v>0.5</v>
      </c>
      <c r="AG800">
        <v>0</v>
      </c>
      <c r="AH800">
        <v>0</v>
      </c>
      <c r="AI800">
        <v>1</v>
      </c>
      <c r="AJ800">
        <v>1</v>
      </c>
      <c r="AK800">
        <v>1</v>
      </c>
      <c r="AL800">
        <v>1</v>
      </c>
      <c r="AM800">
        <v>-2</v>
      </c>
      <c r="AN800">
        <v>0</v>
      </c>
      <c r="AO800">
        <v>1</v>
      </c>
      <c r="AP800">
        <v>1</v>
      </c>
      <c r="AQ800">
        <v>0</v>
      </c>
      <c r="AR800">
        <v>0</v>
      </c>
      <c r="AS800" t="s">
        <v>3</v>
      </c>
      <c r="AT800">
        <v>9.07</v>
      </c>
      <c r="AU800" t="s">
        <v>3</v>
      </c>
      <c r="AV800">
        <v>0</v>
      </c>
      <c r="AW800">
        <v>2</v>
      </c>
      <c r="AX800">
        <v>69735165</v>
      </c>
      <c r="AY800">
        <v>1</v>
      </c>
      <c r="AZ800">
        <v>0</v>
      </c>
      <c r="BA800">
        <v>814</v>
      </c>
      <c r="BB800">
        <v>0</v>
      </c>
      <c r="BC800">
        <v>0</v>
      </c>
      <c r="BD800">
        <v>0</v>
      </c>
      <c r="BE800">
        <v>0</v>
      </c>
      <c r="BF800">
        <v>0</v>
      </c>
      <c r="BG800">
        <v>0</v>
      </c>
      <c r="BH800">
        <v>0</v>
      </c>
      <c r="BI800">
        <v>0</v>
      </c>
      <c r="BJ800">
        <v>0</v>
      </c>
      <c r="BK800">
        <v>0</v>
      </c>
      <c r="BL800">
        <v>0</v>
      </c>
      <c r="BM800">
        <v>0</v>
      </c>
      <c r="BN800">
        <v>0</v>
      </c>
      <c r="BO800">
        <v>0</v>
      </c>
      <c r="BP800">
        <v>0</v>
      </c>
      <c r="BQ800">
        <v>0</v>
      </c>
      <c r="BR800">
        <v>0</v>
      </c>
      <c r="BS800">
        <v>0</v>
      </c>
      <c r="BT800">
        <v>0</v>
      </c>
      <c r="BU800">
        <v>0</v>
      </c>
      <c r="BV800">
        <v>0</v>
      </c>
      <c r="BW800">
        <v>0</v>
      </c>
      <c r="CV800">
        <v>0</v>
      </c>
      <c r="CW800">
        <f>ROUND(Y800*Source!I932*DO800,9)</f>
        <v>0</v>
      </c>
      <c r="CX800">
        <f>ROUND(Y800*Source!I932,9)</f>
        <v>14.64805</v>
      </c>
      <c r="CY800">
        <f>AB800</f>
        <v>0.5</v>
      </c>
      <c r="CZ800">
        <f>AF800</f>
        <v>0.5</v>
      </c>
      <c r="DA800">
        <f>AJ800</f>
        <v>1</v>
      </c>
      <c r="DB800">
        <f t="shared" si="359"/>
        <v>4.54</v>
      </c>
      <c r="DC800">
        <f t="shared" si="360"/>
        <v>0</v>
      </c>
      <c r="DD800" t="s">
        <v>3</v>
      </c>
      <c r="DE800" t="s">
        <v>3</v>
      </c>
      <c r="DF800">
        <f t="shared" si="367"/>
        <v>0</v>
      </c>
      <c r="DG800">
        <f t="shared" si="365"/>
        <v>15</v>
      </c>
      <c r="DH800">
        <f t="shared" si="366"/>
        <v>0</v>
      </c>
      <c r="DI800">
        <f t="shared" si="364"/>
        <v>0</v>
      </c>
      <c r="DJ800">
        <f>DG800</f>
        <v>15</v>
      </c>
      <c r="DK800">
        <v>0</v>
      </c>
      <c r="DL800" t="s">
        <v>3</v>
      </c>
      <c r="DM800">
        <v>0</v>
      </c>
      <c r="DN800" t="s">
        <v>3</v>
      </c>
      <c r="DO800">
        <v>0</v>
      </c>
    </row>
    <row r="801" spans="1:119" x14ac:dyDescent="0.2">
      <c r="A801">
        <f>ROW(Source!A932)</f>
        <v>932</v>
      </c>
      <c r="B801">
        <v>69726971</v>
      </c>
      <c r="C801">
        <v>69735155</v>
      </c>
      <c r="D801">
        <v>27416566</v>
      </c>
      <c r="E801">
        <v>1</v>
      </c>
      <c r="F801">
        <v>1</v>
      </c>
      <c r="G801">
        <v>1</v>
      </c>
      <c r="H801">
        <v>3</v>
      </c>
      <c r="I801" t="s">
        <v>82</v>
      </c>
      <c r="J801" t="s">
        <v>84</v>
      </c>
      <c r="K801" t="s">
        <v>83</v>
      </c>
      <c r="L801">
        <v>1339</v>
      </c>
      <c r="N801">
        <v>1007</v>
      </c>
      <c r="O801" t="s">
        <v>40</v>
      </c>
      <c r="P801" t="s">
        <v>40</v>
      </c>
      <c r="Q801">
        <v>1</v>
      </c>
      <c r="W801">
        <v>0</v>
      </c>
      <c r="X801">
        <v>-50505369</v>
      </c>
      <c r="Y801">
        <f t="shared" si="358"/>
        <v>3.5</v>
      </c>
      <c r="AA801">
        <v>7.14</v>
      </c>
      <c r="AB801">
        <v>0</v>
      </c>
      <c r="AC801">
        <v>0</v>
      </c>
      <c r="AD801">
        <v>0</v>
      </c>
      <c r="AE801">
        <v>7.14</v>
      </c>
      <c r="AF801">
        <v>0</v>
      </c>
      <c r="AG801">
        <v>0</v>
      </c>
      <c r="AH801">
        <v>0</v>
      </c>
      <c r="AI801">
        <v>1</v>
      </c>
      <c r="AJ801">
        <v>1</v>
      </c>
      <c r="AK801">
        <v>1</v>
      </c>
      <c r="AL801">
        <v>1</v>
      </c>
      <c r="AM801">
        <v>0</v>
      </c>
      <c r="AN801">
        <v>0</v>
      </c>
      <c r="AO801">
        <v>0</v>
      </c>
      <c r="AP801">
        <v>1</v>
      </c>
      <c r="AQ801">
        <v>0</v>
      </c>
      <c r="AR801">
        <v>0</v>
      </c>
      <c r="AS801" t="s">
        <v>3</v>
      </c>
      <c r="AT801">
        <v>3.5</v>
      </c>
      <c r="AU801" t="s">
        <v>3</v>
      </c>
      <c r="AV801">
        <v>0</v>
      </c>
      <c r="AW801">
        <v>2</v>
      </c>
      <c r="AX801">
        <v>69735167</v>
      </c>
      <c r="AY801">
        <v>1</v>
      </c>
      <c r="AZ801">
        <v>0</v>
      </c>
      <c r="BA801">
        <v>816</v>
      </c>
      <c r="BB801">
        <v>3</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v>0</v>
      </c>
      <c r="CV801">
        <v>0</v>
      </c>
      <c r="CW801">
        <v>0</v>
      </c>
      <c r="CX801">
        <f>ROUND(Y801*Source!I932,9)</f>
        <v>5.6524999999999999</v>
      </c>
      <c r="CY801">
        <f>AA801</f>
        <v>7.14</v>
      </c>
      <c r="CZ801">
        <f>AE801</f>
        <v>7.14</v>
      </c>
      <c r="DA801">
        <f>AI801</f>
        <v>1</v>
      </c>
      <c r="DB801">
        <f t="shared" si="359"/>
        <v>24.99</v>
      </c>
      <c r="DC801">
        <f t="shared" si="360"/>
        <v>0</v>
      </c>
      <c r="DD801" t="s">
        <v>3</v>
      </c>
      <c r="DE801" t="s">
        <v>3</v>
      </c>
      <c r="DF801">
        <f t="shared" si="367"/>
        <v>40</v>
      </c>
      <c r="DG801">
        <f t="shared" si="365"/>
        <v>0</v>
      </c>
      <c r="DH801">
        <f t="shared" si="366"/>
        <v>0</v>
      </c>
      <c r="DI801">
        <f t="shared" si="364"/>
        <v>0</v>
      </c>
      <c r="DJ801">
        <f>DF801</f>
        <v>40</v>
      </c>
      <c r="DK801">
        <v>0</v>
      </c>
      <c r="DL801" t="s">
        <v>3</v>
      </c>
      <c r="DM801">
        <v>0</v>
      </c>
      <c r="DN801" t="s">
        <v>3</v>
      </c>
      <c r="DO801">
        <v>0</v>
      </c>
    </row>
    <row r="802" spans="1:119" x14ac:dyDescent="0.2">
      <c r="A802">
        <f>ROW(Source!A932)</f>
        <v>932</v>
      </c>
      <c r="B802">
        <v>69726971</v>
      </c>
      <c r="C802">
        <v>69735155</v>
      </c>
      <c r="D802">
        <v>61335865</v>
      </c>
      <c r="E802">
        <v>1</v>
      </c>
      <c r="F802">
        <v>1</v>
      </c>
      <c r="G802">
        <v>1</v>
      </c>
      <c r="H802">
        <v>3</v>
      </c>
      <c r="I802" t="s">
        <v>502</v>
      </c>
      <c r="J802" t="s">
        <v>504</v>
      </c>
      <c r="K802" t="s">
        <v>503</v>
      </c>
      <c r="L802">
        <v>1339</v>
      </c>
      <c r="N802">
        <v>1007</v>
      </c>
      <c r="O802" t="s">
        <v>40</v>
      </c>
      <c r="P802" t="s">
        <v>40</v>
      </c>
      <c r="Q802">
        <v>1</v>
      </c>
      <c r="W802">
        <v>0</v>
      </c>
      <c r="X802">
        <v>-1690895291</v>
      </c>
      <c r="Y802">
        <f t="shared" si="358"/>
        <v>2.04</v>
      </c>
      <c r="AA802">
        <v>531.91</v>
      </c>
      <c r="AB802">
        <v>0</v>
      </c>
      <c r="AC802">
        <v>0</v>
      </c>
      <c r="AD802">
        <v>0</v>
      </c>
      <c r="AE802">
        <v>531.91</v>
      </c>
      <c r="AF802">
        <v>0</v>
      </c>
      <c r="AG802">
        <v>0</v>
      </c>
      <c r="AH802">
        <v>0</v>
      </c>
      <c r="AI802">
        <v>1</v>
      </c>
      <c r="AJ802">
        <v>1</v>
      </c>
      <c r="AK802">
        <v>1</v>
      </c>
      <c r="AL802">
        <v>1</v>
      </c>
      <c r="AM802">
        <v>0</v>
      </c>
      <c r="AN802">
        <v>0</v>
      </c>
      <c r="AO802">
        <v>0</v>
      </c>
      <c r="AP802">
        <v>1</v>
      </c>
      <c r="AQ802">
        <v>0</v>
      </c>
      <c r="AR802">
        <v>0</v>
      </c>
      <c r="AS802" t="s">
        <v>3</v>
      </c>
      <c r="AT802">
        <v>2.04</v>
      </c>
      <c r="AU802" t="s">
        <v>3</v>
      </c>
      <c r="AV802">
        <v>0</v>
      </c>
      <c r="AW802">
        <v>1</v>
      </c>
      <c r="AX802">
        <v>-1</v>
      </c>
      <c r="AY802">
        <v>0</v>
      </c>
      <c r="AZ802">
        <v>0</v>
      </c>
      <c r="BA802" t="s">
        <v>3</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v>0</v>
      </c>
      <c r="CV802">
        <v>0</v>
      </c>
      <c r="CW802">
        <v>0</v>
      </c>
      <c r="CX802">
        <f>ROUND(Y802*Source!I932,9)</f>
        <v>3.2946</v>
      </c>
      <c r="CY802">
        <f>AA802</f>
        <v>531.91</v>
      </c>
      <c r="CZ802">
        <f>AE802</f>
        <v>531.91</v>
      </c>
      <c r="DA802">
        <f>AI802</f>
        <v>1</v>
      </c>
      <c r="DB802">
        <f t="shared" si="359"/>
        <v>1085.0999999999999</v>
      </c>
      <c r="DC802">
        <f t="shared" si="360"/>
        <v>0</v>
      </c>
      <c r="DD802" t="s">
        <v>3</v>
      </c>
      <c r="DE802" t="s">
        <v>3</v>
      </c>
      <c r="DF802">
        <f t="shared" si="367"/>
        <v>1753</v>
      </c>
      <c r="DG802">
        <f t="shared" si="365"/>
        <v>0</v>
      </c>
      <c r="DH802">
        <f t="shared" si="366"/>
        <v>0</v>
      </c>
      <c r="DI802">
        <f t="shared" si="364"/>
        <v>0</v>
      </c>
      <c r="DJ802">
        <f>DF802</f>
        <v>1753</v>
      </c>
      <c r="DK802">
        <v>0</v>
      </c>
      <c r="DL802" t="s">
        <v>3</v>
      </c>
      <c r="DM802">
        <v>0</v>
      </c>
      <c r="DN802" t="s">
        <v>3</v>
      </c>
      <c r="DO802">
        <v>0</v>
      </c>
    </row>
    <row r="803" spans="1:119" x14ac:dyDescent="0.2">
      <c r="A803">
        <f>ROW(Source!A933)</f>
        <v>933</v>
      </c>
      <c r="B803">
        <v>69726884</v>
      </c>
      <c r="C803">
        <v>69735155</v>
      </c>
      <c r="D803">
        <v>27496319</v>
      </c>
      <c r="E803">
        <v>1</v>
      </c>
      <c r="F803">
        <v>1</v>
      </c>
      <c r="G803">
        <v>1</v>
      </c>
      <c r="H803">
        <v>1</v>
      </c>
      <c r="I803" t="s">
        <v>1001</v>
      </c>
      <c r="J803" t="s">
        <v>3</v>
      </c>
      <c r="K803" t="s">
        <v>1002</v>
      </c>
      <c r="L803">
        <v>1369</v>
      </c>
      <c r="N803">
        <v>1013</v>
      </c>
      <c r="O803" t="s">
        <v>974</v>
      </c>
      <c r="P803" t="s">
        <v>974</v>
      </c>
      <c r="Q803">
        <v>1</v>
      </c>
      <c r="W803">
        <v>0</v>
      </c>
      <c r="X803">
        <v>1189128158</v>
      </c>
      <c r="Y803">
        <f t="shared" si="358"/>
        <v>39.51</v>
      </c>
      <c r="AA803">
        <v>0</v>
      </c>
      <c r="AB803">
        <v>0</v>
      </c>
      <c r="AC803">
        <v>0</v>
      </c>
      <c r="AD803">
        <v>203.13</v>
      </c>
      <c r="AE803">
        <v>0</v>
      </c>
      <c r="AF803">
        <v>0</v>
      </c>
      <c r="AG803">
        <v>0</v>
      </c>
      <c r="AH803">
        <v>8.01</v>
      </c>
      <c r="AI803">
        <v>1</v>
      </c>
      <c r="AJ803">
        <v>1</v>
      </c>
      <c r="AK803">
        <v>1</v>
      </c>
      <c r="AL803">
        <v>25.36</v>
      </c>
      <c r="AM803">
        <v>5</v>
      </c>
      <c r="AN803">
        <v>0</v>
      </c>
      <c r="AO803">
        <v>1</v>
      </c>
      <c r="AP803">
        <v>1</v>
      </c>
      <c r="AQ803">
        <v>0</v>
      </c>
      <c r="AR803">
        <v>0</v>
      </c>
      <c r="AS803" t="s">
        <v>3</v>
      </c>
      <c r="AT803">
        <v>39.51</v>
      </c>
      <c r="AU803" t="s">
        <v>3</v>
      </c>
      <c r="AV803">
        <v>1</v>
      </c>
      <c r="AW803">
        <v>2</v>
      </c>
      <c r="AX803">
        <v>69735162</v>
      </c>
      <c r="AY803">
        <v>1</v>
      </c>
      <c r="AZ803">
        <v>0</v>
      </c>
      <c r="BA803">
        <v>817</v>
      </c>
      <c r="BB803">
        <v>0</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v>0</v>
      </c>
      <c r="CU803">
        <f>ROUND(AT803*Source!I933*AH803*AL803,0)</f>
        <v>12962</v>
      </c>
      <c r="CV803">
        <f>ROUND(Y803*Source!I933,9)</f>
        <v>63.80865</v>
      </c>
      <c r="CW803">
        <v>0</v>
      </c>
      <c r="CX803">
        <f>ROUND(Y803*Source!I933,9)</f>
        <v>63.80865</v>
      </c>
      <c r="CY803">
        <f>AD803</f>
        <v>203.13</v>
      </c>
      <c r="CZ803">
        <f>AH803</f>
        <v>8.01</v>
      </c>
      <c r="DA803">
        <f>AL803</f>
        <v>25.36</v>
      </c>
      <c r="DB803">
        <f t="shared" si="359"/>
        <v>316.48</v>
      </c>
      <c r="DC803">
        <f t="shared" si="360"/>
        <v>0</v>
      </c>
      <c r="DD803" t="s">
        <v>3</v>
      </c>
      <c r="DE803" t="s">
        <v>3</v>
      </c>
      <c r="DF803">
        <f t="shared" si="367"/>
        <v>0</v>
      </c>
      <c r="DG803">
        <f t="shared" si="365"/>
        <v>0</v>
      </c>
      <c r="DH803">
        <f t="shared" si="366"/>
        <v>0</v>
      </c>
      <c r="DI803">
        <f>ROUND(ROUND(AH803*AL803,0)*CX803,0)</f>
        <v>12953</v>
      </c>
      <c r="DJ803">
        <f>DI803</f>
        <v>12953</v>
      </c>
      <c r="DK803">
        <v>0</v>
      </c>
      <c r="DL803" t="s">
        <v>3</v>
      </c>
      <c r="DM803">
        <v>0</v>
      </c>
      <c r="DN803" t="s">
        <v>3</v>
      </c>
      <c r="DO803">
        <v>0</v>
      </c>
    </row>
    <row r="804" spans="1:119" x14ac:dyDescent="0.2">
      <c r="A804">
        <f>ROW(Source!A933)</f>
        <v>933</v>
      </c>
      <c r="B804">
        <v>69726884</v>
      </c>
      <c r="C804">
        <v>69735155</v>
      </c>
      <c r="D804">
        <v>121548</v>
      </c>
      <c r="E804">
        <v>1</v>
      </c>
      <c r="F804">
        <v>1</v>
      </c>
      <c r="G804">
        <v>1</v>
      </c>
      <c r="H804">
        <v>1</v>
      </c>
      <c r="I804" t="s">
        <v>36</v>
      </c>
      <c r="J804" t="s">
        <v>3</v>
      </c>
      <c r="K804" t="s">
        <v>981</v>
      </c>
      <c r="L804">
        <v>608254</v>
      </c>
      <c r="N804">
        <v>1013</v>
      </c>
      <c r="O804" t="s">
        <v>982</v>
      </c>
      <c r="P804" t="s">
        <v>982</v>
      </c>
      <c r="Q804">
        <v>1</v>
      </c>
      <c r="W804">
        <v>0</v>
      </c>
      <c r="X804">
        <v>-185737400</v>
      </c>
      <c r="Y804">
        <f t="shared" si="358"/>
        <v>1.27</v>
      </c>
      <c r="AA804">
        <v>0</v>
      </c>
      <c r="AB804">
        <v>0</v>
      </c>
      <c r="AC804">
        <v>0</v>
      </c>
      <c r="AD804">
        <v>0</v>
      </c>
      <c r="AE804">
        <v>0</v>
      </c>
      <c r="AF804">
        <v>0</v>
      </c>
      <c r="AG804">
        <v>0</v>
      </c>
      <c r="AH804">
        <v>0</v>
      </c>
      <c r="AI804">
        <v>1</v>
      </c>
      <c r="AJ804">
        <v>1</v>
      </c>
      <c r="AK804">
        <v>19.8</v>
      </c>
      <c r="AL804">
        <v>1</v>
      </c>
      <c r="AM804">
        <v>5</v>
      </c>
      <c r="AN804">
        <v>0</v>
      </c>
      <c r="AO804">
        <v>1</v>
      </c>
      <c r="AP804">
        <v>1</v>
      </c>
      <c r="AQ804">
        <v>0</v>
      </c>
      <c r="AR804">
        <v>0</v>
      </c>
      <c r="AS804" t="s">
        <v>3</v>
      </c>
      <c r="AT804">
        <v>1.27</v>
      </c>
      <c r="AU804" t="s">
        <v>3</v>
      </c>
      <c r="AV804">
        <v>2</v>
      </c>
      <c r="AW804">
        <v>2</v>
      </c>
      <c r="AX804">
        <v>69735163</v>
      </c>
      <c r="AY804">
        <v>1</v>
      </c>
      <c r="AZ804">
        <v>0</v>
      </c>
      <c r="BA804">
        <v>818</v>
      </c>
      <c r="BB804">
        <v>0</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v>0</v>
      </c>
      <c r="CV804">
        <v>0</v>
      </c>
      <c r="CW804">
        <v>0</v>
      </c>
      <c r="CX804">
        <f>ROUND(Y804*Source!I933,9)</f>
        <v>2.05105</v>
      </c>
      <c r="CY804">
        <f>AD804</f>
        <v>0</v>
      </c>
      <c r="CZ804">
        <f>AH804</f>
        <v>0</v>
      </c>
      <c r="DA804">
        <f>AL804</f>
        <v>1</v>
      </c>
      <c r="DB804">
        <f t="shared" si="359"/>
        <v>0</v>
      </c>
      <c r="DC804">
        <f t="shared" si="360"/>
        <v>0</v>
      </c>
      <c r="DD804" t="s">
        <v>3</v>
      </c>
      <c r="DE804" t="s">
        <v>3</v>
      </c>
      <c r="DF804">
        <f t="shared" si="367"/>
        <v>0</v>
      </c>
      <c r="DG804">
        <f t="shared" si="365"/>
        <v>0</v>
      </c>
      <c r="DH804">
        <f>ROUND(ROUND(AG804*AK804,0)*CX804,0)</f>
        <v>0</v>
      </c>
      <c r="DI804">
        <f t="shared" ref="DI804:DI813" si="368">ROUND(ROUND(AH804,0)*CX804,0)</f>
        <v>0</v>
      </c>
      <c r="DJ804">
        <f>DI804</f>
        <v>0</v>
      </c>
      <c r="DK804">
        <v>0</v>
      </c>
      <c r="DL804" t="s">
        <v>3</v>
      </c>
      <c r="DM804">
        <v>0</v>
      </c>
      <c r="DN804" t="s">
        <v>3</v>
      </c>
      <c r="DO804">
        <v>0</v>
      </c>
    </row>
    <row r="805" spans="1:119" x14ac:dyDescent="0.2">
      <c r="A805">
        <f>ROW(Source!A933)</f>
        <v>933</v>
      </c>
      <c r="B805">
        <v>69726884</v>
      </c>
      <c r="C805">
        <v>69735155</v>
      </c>
      <c r="D805">
        <v>27439630</v>
      </c>
      <c r="E805">
        <v>1</v>
      </c>
      <c r="F805">
        <v>1</v>
      </c>
      <c r="G805">
        <v>1</v>
      </c>
      <c r="H805">
        <v>2</v>
      </c>
      <c r="I805" t="s">
        <v>986</v>
      </c>
      <c r="J805" t="s">
        <v>987</v>
      </c>
      <c r="K805" t="s">
        <v>988</v>
      </c>
      <c r="L805">
        <v>1368</v>
      </c>
      <c r="N805">
        <v>1011</v>
      </c>
      <c r="O805" t="s">
        <v>978</v>
      </c>
      <c r="P805" t="s">
        <v>978</v>
      </c>
      <c r="Q805">
        <v>1</v>
      </c>
      <c r="W805">
        <v>0</v>
      </c>
      <c r="X805">
        <v>-72110300</v>
      </c>
      <c r="Y805">
        <f t="shared" si="358"/>
        <v>1.27</v>
      </c>
      <c r="AA805">
        <v>0</v>
      </c>
      <c r="AB805">
        <v>245.16</v>
      </c>
      <c r="AC805">
        <v>269.48</v>
      </c>
      <c r="AD805">
        <v>0</v>
      </c>
      <c r="AE805">
        <v>0</v>
      </c>
      <c r="AF805">
        <v>31.27</v>
      </c>
      <c r="AG805">
        <v>13.61</v>
      </c>
      <c r="AH805">
        <v>0</v>
      </c>
      <c r="AI805">
        <v>1</v>
      </c>
      <c r="AJ805">
        <v>7.84</v>
      </c>
      <c r="AK805">
        <v>19.8</v>
      </c>
      <c r="AL805">
        <v>1</v>
      </c>
      <c r="AM805">
        <v>5</v>
      </c>
      <c r="AN805">
        <v>0</v>
      </c>
      <c r="AO805">
        <v>1</v>
      </c>
      <c r="AP805">
        <v>1</v>
      </c>
      <c r="AQ805">
        <v>0</v>
      </c>
      <c r="AR805">
        <v>0</v>
      </c>
      <c r="AS805" t="s">
        <v>3</v>
      </c>
      <c r="AT805">
        <v>1.27</v>
      </c>
      <c r="AU805" t="s">
        <v>3</v>
      </c>
      <c r="AV805">
        <v>0</v>
      </c>
      <c r="AW805">
        <v>2</v>
      </c>
      <c r="AX805">
        <v>69735164</v>
      </c>
      <c r="AY805">
        <v>1</v>
      </c>
      <c r="AZ805">
        <v>0</v>
      </c>
      <c r="BA805">
        <v>819</v>
      </c>
      <c r="BB805">
        <v>0</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v>0</v>
      </c>
      <c r="CV805">
        <v>0</v>
      </c>
      <c r="CW805">
        <f>ROUND(Y805*Source!I933*DO805,9)</f>
        <v>0</v>
      </c>
      <c r="CX805">
        <f>ROUND(Y805*Source!I933,9)</f>
        <v>2.05105</v>
      </c>
      <c r="CY805">
        <f>AB805</f>
        <v>245.16</v>
      </c>
      <c r="CZ805">
        <f>AF805</f>
        <v>31.27</v>
      </c>
      <c r="DA805">
        <f>AJ805</f>
        <v>7.84</v>
      </c>
      <c r="DB805">
        <f t="shared" si="359"/>
        <v>39.71</v>
      </c>
      <c r="DC805">
        <f t="shared" si="360"/>
        <v>17.28</v>
      </c>
      <c r="DD805" t="s">
        <v>3</v>
      </c>
      <c r="DE805" t="s">
        <v>3</v>
      </c>
      <c r="DF805">
        <f t="shared" si="367"/>
        <v>0</v>
      </c>
      <c r="DG805">
        <f>ROUND(ROUND(AF805*AJ805,0)*CX805,0)</f>
        <v>503</v>
      </c>
      <c r="DH805">
        <f>ROUND(ROUND(AG805*AK805,0)*CX805,0)</f>
        <v>552</v>
      </c>
      <c r="DI805">
        <f t="shared" si="368"/>
        <v>0</v>
      </c>
      <c r="DJ805">
        <f>DG805</f>
        <v>503</v>
      </c>
      <c r="DK805">
        <v>0</v>
      </c>
      <c r="DL805" t="s">
        <v>3</v>
      </c>
      <c r="DM805">
        <v>0</v>
      </c>
      <c r="DN805" t="s">
        <v>3</v>
      </c>
      <c r="DO805">
        <v>0</v>
      </c>
    </row>
    <row r="806" spans="1:119" x14ac:dyDescent="0.2">
      <c r="A806">
        <f>ROW(Source!A933)</f>
        <v>933</v>
      </c>
      <c r="B806">
        <v>69726884</v>
      </c>
      <c r="C806">
        <v>69735155</v>
      </c>
      <c r="D806">
        <v>27440041</v>
      </c>
      <c r="E806">
        <v>1</v>
      </c>
      <c r="F806">
        <v>1</v>
      </c>
      <c r="G806">
        <v>1</v>
      </c>
      <c r="H806">
        <v>2</v>
      </c>
      <c r="I806" t="s">
        <v>1003</v>
      </c>
      <c r="J806" t="s">
        <v>1004</v>
      </c>
      <c r="K806" t="s">
        <v>1005</v>
      </c>
      <c r="L806">
        <v>1368</v>
      </c>
      <c r="N806">
        <v>1011</v>
      </c>
      <c r="O806" t="s">
        <v>978</v>
      </c>
      <c r="P806" t="s">
        <v>978</v>
      </c>
      <c r="Q806">
        <v>1</v>
      </c>
      <c r="W806">
        <v>0</v>
      </c>
      <c r="X806">
        <v>781889226</v>
      </c>
      <c r="Y806">
        <f t="shared" si="358"/>
        <v>9.07</v>
      </c>
      <c r="AA806">
        <v>0</v>
      </c>
      <c r="AB806">
        <v>3.92</v>
      </c>
      <c r="AC806">
        <v>0</v>
      </c>
      <c r="AD806">
        <v>0</v>
      </c>
      <c r="AE806">
        <v>0</v>
      </c>
      <c r="AF806">
        <v>0.5</v>
      </c>
      <c r="AG806">
        <v>0</v>
      </c>
      <c r="AH806">
        <v>0</v>
      </c>
      <c r="AI806">
        <v>1</v>
      </c>
      <c r="AJ806">
        <v>7.84</v>
      </c>
      <c r="AK806">
        <v>19.8</v>
      </c>
      <c r="AL806">
        <v>1</v>
      </c>
      <c r="AM806">
        <v>5</v>
      </c>
      <c r="AN806">
        <v>0</v>
      </c>
      <c r="AO806">
        <v>1</v>
      </c>
      <c r="AP806">
        <v>1</v>
      </c>
      <c r="AQ806">
        <v>0</v>
      </c>
      <c r="AR806">
        <v>0</v>
      </c>
      <c r="AS806" t="s">
        <v>3</v>
      </c>
      <c r="AT806">
        <v>9.07</v>
      </c>
      <c r="AU806" t="s">
        <v>3</v>
      </c>
      <c r="AV806">
        <v>0</v>
      </c>
      <c r="AW806">
        <v>2</v>
      </c>
      <c r="AX806">
        <v>69735165</v>
      </c>
      <c r="AY806">
        <v>1</v>
      </c>
      <c r="AZ806">
        <v>0</v>
      </c>
      <c r="BA806">
        <v>820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0</v>
      </c>
      <c r="BW806">
        <v>0</v>
      </c>
      <c r="CV806">
        <v>0</v>
      </c>
      <c r="CW806">
        <f>ROUND(Y806*Source!I933*DO806,9)</f>
        <v>0</v>
      </c>
      <c r="CX806">
        <f>ROUND(Y806*Source!I933,9)</f>
        <v>14.64805</v>
      </c>
      <c r="CY806">
        <f>AB806</f>
        <v>3.92</v>
      </c>
      <c r="CZ806">
        <f>AF806</f>
        <v>0.5</v>
      </c>
      <c r="DA806">
        <f>AJ806</f>
        <v>7.84</v>
      </c>
      <c r="DB806">
        <f t="shared" si="359"/>
        <v>4.54</v>
      </c>
      <c r="DC806">
        <f t="shared" si="360"/>
        <v>0</v>
      </c>
      <c r="DD806" t="s">
        <v>3</v>
      </c>
      <c r="DE806" t="s">
        <v>3</v>
      </c>
      <c r="DF806">
        <f t="shared" si="367"/>
        <v>0</v>
      </c>
      <c r="DG806">
        <f>ROUND(ROUND(AF806*AJ806,0)*CX806,0)</f>
        <v>59</v>
      </c>
      <c r="DH806">
        <f>ROUND(ROUND(AG806*AK806,0)*CX806,0)</f>
        <v>0</v>
      </c>
      <c r="DI806">
        <f t="shared" si="368"/>
        <v>0</v>
      </c>
      <c r="DJ806">
        <f>DG806</f>
        <v>59</v>
      </c>
      <c r="DK806">
        <v>0</v>
      </c>
      <c r="DL806" t="s">
        <v>3</v>
      </c>
      <c r="DM806">
        <v>0</v>
      </c>
      <c r="DN806" t="s">
        <v>3</v>
      </c>
      <c r="DO806">
        <v>0</v>
      </c>
    </row>
    <row r="807" spans="1:119" x14ac:dyDescent="0.2">
      <c r="A807">
        <f>ROW(Source!A933)</f>
        <v>933</v>
      </c>
      <c r="B807">
        <v>69726884</v>
      </c>
      <c r="C807">
        <v>69735155</v>
      </c>
      <c r="D807">
        <v>27416566</v>
      </c>
      <c r="E807">
        <v>1</v>
      </c>
      <c r="F807">
        <v>1</v>
      </c>
      <c r="G807">
        <v>1</v>
      </c>
      <c r="H807">
        <v>3</v>
      </c>
      <c r="I807" t="s">
        <v>82</v>
      </c>
      <c r="J807" t="s">
        <v>84</v>
      </c>
      <c r="K807" t="s">
        <v>83</v>
      </c>
      <c r="L807">
        <v>1339</v>
      </c>
      <c r="N807">
        <v>1007</v>
      </c>
      <c r="O807" t="s">
        <v>40</v>
      </c>
      <c r="P807" t="s">
        <v>40</v>
      </c>
      <c r="Q807">
        <v>1</v>
      </c>
      <c r="W807">
        <v>0</v>
      </c>
      <c r="X807">
        <v>-50505369</v>
      </c>
      <c r="Y807">
        <f t="shared" si="358"/>
        <v>3.5</v>
      </c>
      <c r="AA807">
        <v>14.19</v>
      </c>
      <c r="AB807">
        <v>0</v>
      </c>
      <c r="AC807">
        <v>0</v>
      </c>
      <c r="AD807">
        <v>0</v>
      </c>
      <c r="AE807">
        <v>1.97</v>
      </c>
      <c r="AF807">
        <v>0</v>
      </c>
      <c r="AG807">
        <v>0</v>
      </c>
      <c r="AH807">
        <v>0</v>
      </c>
      <c r="AI807">
        <v>7.56</v>
      </c>
      <c r="AJ807">
        <v>1</v>
      </c>
      <c r="AK807">
        <v>1</v>
      </c>
      <c r="AL807">
        <v>1</v>
      </c>
      <c r="AM807">
        <v>0</v>
      </c>
      <c r="AN807">
        <v>0</v>
      </c>
      <c r="AO807">
        <v>0</v>
      </c>
      <c r="AP807">
        <v>1</v>
      </c>
      <c r="AQ807">
        <v>0</v>
      </c>
      <c r="AR807">
        <v>0</v>
      </c>
      <c r="AS807" t="s">
        <v>3</v>
      </c>
      <c r="AT807">
        <v>3.5</v>
      </c>
      <c r="AU807" t="s">
        <v>3</v>
      </c>
      <c r="AV807">
        <v>0</v>
      </c>
      <c r="AW807">
        <v>2</v>
      </c>
      <c r="AX807">
        <v>69735167</v>
      </c>
      <c r="AY807">
        <v>1</v>
      </c>
      <c r="AZ807">
        <v>16384</v>
      </c>
      <c r="BA807">
        <v>822</v>
      </c>
      <c r="BB807">
        <v>3</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CV807">
        <v>0</v>
      </c>
      <c r="CW807">
        <v>0</v>
      </c>
      <c r="CX807">
        <f>ROUND(Y807*Source!I933,9)</f>
        <v>5.6524999999999999</v>
      </c>
      <c r="CY807">
        <f>AA807</f>
        <v>14.19</v>
      </c>
      <c r="CZ807">
        <f>AE807</f>
        <v>1.97</v>
      </c>
      <c r="DA807">
        <f>AI807</f>
        <v>7.56</v>
      </c>
      <c r="DB807">
        <f t="shared" si="359"/>
        <v>6.9</v>
      </c>
      <c r="DC807">
        <f t="shared" si="360"/>
        <v>0</v>
      </c>
      <c r="DD807" t="s">
        <v>3</v>
      </c>
      <c r="DE807" t="s">
        <v>3</v>
      </c>
      <c r="DF807">
        <f>ROUND(ROUND(AE807*AI807,0)*CX807,0)</f>
        <v>85</v>
      </c>
      <c r="DG807">
        <f t="shared" ref="DG807:DG815" si="369">ROUND(ROUND(AF807,0)*CX807,0)</f>
        <v>0</v>
      </c>
      <c r="DH807">
        <f t="shared" ref="DH807:DH814" si="370">ROUND(ROUND(AG807,0)*CX807,0)</f>
        <v>0</v>
      </c>
      <c r="DI807">
        <f t="shared" si="368"/>
        <v>0</v>
      </c>
      <c r="DJ807">
        <f>DF807</f>
        <v>85</v>
      </c>
      <c r="DK807">
        <v>0</v>
      </c>
      <c r="DL807" t="s">
        <v>3</v>
      </c>
      <c r="DM807">
        <v>0</v>
      </c>
      <c r="DN807" t="s">
        <v>3</v>
      </c>
      <c r="DO807">
        <v>0</v>
      </c>
    </row>
    <row r="808" spans="1:119" x14ac:dyDescent="0.2">
      <c r="A808">
        <f>ROW(Source!A933)</f>
        <v>933</v>
      </c>
      <c r="B808">
        <v>69726884</v>
      </c>
      <c r="C808">
        <v>69735155</v>
      </c>
      <c r="D808">
        <v>61335865</v>
      </c>
      <c r="E808">
        <v>1</v>
      </c>
      <c r="F808">
        <v>1</v>
      </c>
      <c r="G808">
        <v>1</v>
      </c>
      <c r="H808">
        <v>3</v>
      </c>
      <c r="I808" t="s">
        <v>502</v>
      </c>
      <c r="J808" t="s">
        <v>504</v>
      </c>
      <c r="K808" t="s">
        <v>503</v>
      </c>
      <c r="L808">
        <v>1339</v>
      </c>
      <c r="N808">
        <v>1007</v>
      </c>
      <c r="O808" t="s">
        <v>40</v>
      </c>
      <c r="P808" t="s">
        <v>40</v>
      </c>
      <c r="Q808">
        <v>1</v>
      </c>
      <c r="W808">
        <v>0</v>
      </c>
      <c r="X808">
        <v>-1690895291</v>
      </c>
      <c r="Y808">
        <f t="shared" si="358"/>
        <v>2.04</v>
      </c>
      <c r="AA808">
        <v>4178.62</v>
      </c>
      <c r="AB808">
        <v>0</v>
      </c>
      <c r="AC808">
        <v>0</v>
      </c>
      <c r="AD808">
        <v>0</v>
      </c>
      <c r="AE808">
        <v>577.88000000000011</v>
      </c>
      <c r="AF808">
        <v>0</v>
      </c>
      <c r="AG808">
        <v>0</v>
      </c>
      <c r="AH808">
        <v>0</v>
      </c>
      <c r="AI808">
        <v>7.56</v>
      </c>
      <c r="AJ808">
        <v>1</v>
      </c>
      <c r="AK808">
        <v>1</v>
      </c>
      <c r="AL808">
        <v>1</v>
      </c>
      <c r="AM808">
        <v>0</v>
      </c>
      <c r="AN808">
        <v>0</v>
      </c>
      <c r="AO808">
        <v>0</v>
      </c>
      <c r="AP808">
        <v>1</v>
      </c>
      <c r="AQ808">
        <v>0</v>
      </c>
      <c r="AR808">
        <v>0</v>
      </c>
      <c r="AS808" t="s">
        <v>3</v>
      </c>
      <c r="AT808">
        <v>2.04</v>
      </c>
      <c r="AU808" t="s">
        <v>3</v>
      </c>
      <c r="AV808">
        <v>0</v>
      </c>
      <c r="AW808">
        <v>1</v>
      </c>
      <c r="AX808">
        <v>-1</v>
      </c>
      <c r="AY808">
        <v>0</v>
      </c>
      <c r="AZ808">
        <v>0</v>
      </c>
      <c r="BA808" t="s">
        <v>3</v>
      </c>
      <c r="BB808">
        <v>0</v>
      </c>
      <c r="BC808">
        <v>0</v>
      </c>
      <c r="BD808">
        <v>0</v>
      </c>
      <c r="BE808">
        <v>0</v>
      </c>
      <c r="BF808">
        <v>0</v>
      </c>
      <c r="BG808">
        <v>0</v>
      </c>
      <c r="BH808">
        <v>0</v>
      </c>
      <c r="BI808">
        <v>0</v>
      </c>
      <c r="BJ808">
        <v>0</v>
      </c>
      <c r="BK808">
        <v>0</v>
      </c>
      <c r="BL808">
        <v>0</v>
      </c>
      <c r="BM808">
        <v>0</v>
      </c>
      <c r="BN808">
        <v>0</v>
      </c>
      <c r="BO808">
        <v>0</v>
      </c>
      <c r="BP808">
        <v>0</v>
      </c>
      <c r="BQ808">
        <v>0</v>
      </c>
      <c r="BR808">
        <v>0</v>
      </c>
      <c r="BS808">
        <v>0</v>
      </c>
      <c r="BT808">
        <v>0</v>
      </c>
      <c r="BU808">
        <v>0</v>
      </c>
      <c r="BV808">
        <v>0</v>
      </c>
      <c r="BW808">
        <v>0</v>
      </c>
      <c r="CV808">
        <v>0</v>
      </c>
      <c r="CW808">
        <v>0</v>
      </c>
      <c r="CX808">
        <f>ROUND(Y808*Source!I933,9)</f>
        <v>3.2946</v>
      </c>
      <c r="CY808">
        <f>AA808</f>
        <v>4178.62</v>
      </c>
      <c r="CZ808">
        <f>AE808</f>
        <v>577.88000000000011</v>
      </c>
      <c r="DA808">
        <f>AI808</f>
        <v>7.56</v>
      </c>
      <c r="DB808">
        <f t="shared" si="359"/>
        <v>1178.8800000000001</v>
      </c>
      <c r="DC808">
        <f t="shared" si="360"/>
        <v>0</v>
      </c>
      <c r="DD808" t="s">
        <v>3</v>
      </c>
      <c r="DE808" t="s">
        <v>3</v>
      </c>
      <c r="DF808">
        <f>ROUND(ROUND(AE808*AI808,0)*CX808,0)</f>
        <v>14394</v>
      </c>
      <c r="DG808">
        <f t="shared" si="369"/>
        <v>0</v>
      </c>
      <c r="DH808">
        <f t="shared" si="370"/>
        <v>0</v>
      </c>
      <c r="DI808">
        <f t="shared" si="368"/>
        <v>0</v>
      </c>
      <c r="DJ808">
        <f>DF808</f>
        <v>14394</v>
      </c>
      <c r="DK808">
        <v>0</v>
      </c>
      <c r="DL808" t="s">
        <v>3</v>
      </c>
      <c r="DM808">
        <v>0</v>
      </c>
      <c r="DN808" t="s">
        <v>3</v>
      </c>
      <c r="DO808">
        <v>0</v>
      </c>
    </row>
    <row r="809" spans="1:119" x14ac:dyDescent="0.2">
      <c r="A809">
        <f>ROW(Source!A938)</f>
        <v>938</v>
      </c>
      <c r="B809">
        <v>69726971</v>
      </c>
      <c r="C809">
        <v>69735170</v>
      </c>
      <c r="D809">
        <v>27496319</v>
      </c>
      <c r="E809">
        <v>1</v>
      </c>
      <c r="F809">
        <v>1</v>
      </c>
      <c r="G809">
        <v>1</v>
      </c>
      <c r="H809">
        <v>1</v>
      </c>
      <c r="I809" t="s">
        <v>1001</v>
      </c>
      <c r="J809" t="s">
        <v>3</v>
      </c>
      <c r="K809" t="s">
        <v>1002</v>
      </c>
      <c r="L809">
        <v>1369</v>
      </c>
      <c r="N809">
        <v>1013</v>
      </c>
      <c r="O809" t="s">
        <v>974</v>
      </c>
      <c r="P809" t="s">
        <v>974</v>
      </c>
      <c r="Q809">
        <v>1</v>
      </c>
      <c r="W809">
        <v>0</v>
      </c>
      <c r="X809">
        <v>1189128158</v>
      </c>
      <c r="Y809">
        <f t="shared" ref="Y809:Y818" si="371">(AT809*0.4)</f>
        <v>0.2</v>
      </c>
      <c r="AA809">
        <v>0</v>
      </c>
      <c r="AB809">
        <v>0</v>
      </c>
      <c r="AC809">
        <v>0</v>
      </c>
      <c r="AD809">
        <v>8.01</v>
      </c>
      <c r="AE809">
        <v>0</v>
      </c>
      <c r="AF809">
        <v>0</v>
      </c>
      <c r="AG809">
        <v>0</v>
      </c>
      <c r="AH809">
        <v>8.01</v>
      </c>
      <c r="AI809">
        <v>1</v>
      </c>
      <c r="AJ809">
        <v>1</v>
      </c>
      <c r="AK809">
        <v>1</v>
      </c>
      <c r="AL809">
        <v>1</v>
      </c>
      <c r="AM809">
        <v>-2</v>
      </c>
      <c r="AN809">
        <v>0</v>
      </c>
      <c r="AO809">
        <v>1</v>
      </c>
      <c r="AP809">
        <v>1</v>
      </c>
      <c r="AQ809">
        <v>0</v>
      </c>
      <c r="AR809">
        <v>0</v>
      </c>
      <c r="AS809" t="s">
        <v>3</v>
      </c>
      <c r="AT809">
        <v>0.5</v>
      </c>
      <c r="AU809" t="s">
        <v>509</v>
      </c>
      <c r="AV809">
        <v>1</v>
      </c>
      <c r="AW809">
        <v>2</v>
      </c>
      <c r="AX809">
        <v>69735176</v>
      </c>
      <c r="AY809">
        <v>1</v>
      </c>
      <c r="AZ809">
        <v>0</v>
      </c>
      <c r="BA809">
        <v>823</v>
      </c>
      <c r="BB809">
        <v>0</v>
      </c>
      <c r="BC809">
        <v>0</v>
      </c>
      <c r="BD809">
        <v>0</v>
      </c>
      <c r="BE809">
        <v>0</v>
      </c>
      <c r="BF809">
        <v>0</v>
      </c>
      <c r="BG809">
        <v>0</v>
      </c>
      <c r="BH809">
        <v>0</v>
      </c>
      <c r="BI809">
        <v>0</v>
      </c>
      <c r="BJ809">
        <v>0</v>
      </c>
      <c r="BK809">
        <v>0</v>
      </c>
      <c r="BL809">
        <v>0</v>
      </c>
      <c r="BM809">
        <v>0</v>
      </c>
      <c r="BN809">
        <v>0</v>
      </c>
      <c r="BO809">
        <v>0</v>
      </c>
      <c r="BP809">
        <v>0</v>
      </c>
      <c r="BQ809">
        <v>0</v>
      </c>
      <c r="BR809">
        <v>0</v>
      </c>
      <c r="BS809">
        <v>0</v>
      </c>
      <c r="BT809">
        <v>0</v>
      </c>
      <c r="BU809">
        <v>0</v>
      </c>
      <c r="BV809">
        <v>0</v>
      </c>
      <c r="BW809">
        <v>0</v>
      </c>
      <c r="CU809">
        <f>ROUND(AT809*Source!I938*AH809*AL809,0)</f>
        <v>-6</v>
      </c>
      <c r="CV809">
        <f>ROUND(Y809*Source!I938,9)</f>
        <v>-0.32300000000000001</v>
      </c>
      <c r="CW809">
        <v>0</v>
      </c>
      <c r="CX809">
        <f>ROUND(Y809*Source!I938,9)</f>
        <v>-0.32300000000000001</v>
      </c>
      <c r="CY809">
        <f>AD809</f>
        <v>8.01</v>
      </c>
      <c r="CZ809">
        <f>AH809</f>
        <v>8.01</v>
      </c>
      <c r="DA809">
        <f>AL809</f>
        <v>1</v>
      </c>
      <c r="DB809">
        <f t="shared" ref="DB809:DB818" si="372">ROUND((ROUND(AT809*CZ809,2)*0.4),2)</f>
        <v>1.6</v>
      </c>
      <c r="DC809">
        <f t="shared" ref="DC809:DC818" si="373">ROUND((ROUND(AT809*AG809,2)*0.4),2)</f>
        <v>0</v>
      </c>
      <c r="DD809" t="s">
        <v>3</v>
      </c>
      <c r="DE809" t="s">
        <v>3</v>
      </c>
      <c r="DF809">
        <f t="shared" ref="DF809:DF817" si="374">ROUND(ROUND(AE809,0)*CX809,0)</f>
        <v>0</v>
      </c>
      <c r="DG809">
        <f t="shared" si="369"/>
        <v>0</v>
      </c>
      <c r="DH809">
        <f t="shared" si="370"/>
        <v>0</v>
      </c>
      <c r="DI809">
        <f t="shared" si="368"/>
        <v>-3</v>
      </c>
      <c r="DJ809">
        <f>DI809</f>
        <v>-3</v>
      </c>
      <c r="DK809">
        <v>0</v>
      </c>
      <c r="DL809" t="s">
        <v>3</v>
      </c>
      <c r="DM809">
        <v>0</v>
      </c>
      <c r="DN809" t="s">
        <v>3</v>
      </c>
      <c r="DO809">
        <v>0</v>
      </c>
    </row>
    <row r="810" spans="1:119" x14ac:dyDescent="0.2">
      <c r="A810">
        <f>ROW(Source!A938)</f>
        <v>938</v>
      </c>
      <c r="B810">
        <v>69726971</v>
      </c>
      <c r="C810">
        <v>69735170</v>
      </c>
      <c r="D810">
        <v>121548</v>
      </c>
      <c r="E810">
        <v>1</v>
      </c>
      <c r="F810">
        <v>1</v>
      </c>
      <c r="G810">
        <v>1</v>
      </c>
      <c r="H810">
        <v>1</v>
      </c>
      <c r="I810" t="s">
        <v>36</v>
      </c>
      <c r="J810" t="s">
        <v>3</v>
      </c>
      <c r="K810" t="s">
        <v>981</v>
      </c>
      <c r="L810">
        <v>608254</v>
      </c>
      <c r="N810">
        <v>1013</v>
      </c>
      <c r="O810" t="s">
        <v>982</v>
      </c>
      <c r="P810" t="s">
        <v>982</v>
      </c>
      <c r="Q810">
        <v>1</v>
      </c>
      <c r="W810">
        <v>0</v>
      </c>
      <c r="X810">
        <v>-185737400</v>
      </c>
      <c r="Y810">
        <f t="shared" si="371"/>
        <v>8.4000000000000005E-2</v>
      </c>
      <c r="AA810">
        <v>0</v>
      </c>
      <c r="AB810">
        <v>0</v>
      </c>
      <c r="AC810">
        <v>0</v>
      </c>
      <c r="AD810">
        <v>0</v>
      </c>
      <c r="AE810">
        <v>0</v>
      </c>
      <c r="AF810">
        <v>0</v>
      </c>
      <c r="AG810">
        <v>0</v>
      </c>
      <c r="AH810">
        <v>0</v>
      </c>
      <c r="AI810">
        <v>1</v>
      </c>
      <c r="AJ810">
        <v>1</v>
      </c>
      <c r="AK810">
        <v>1</v>
      </c>
      <c r="AL810">
        <v>1</v>
      </c>
      <c r="AM810">
        <v>-2</v>
      </c>
      <c r="AN810">
        <v>0</v>
      </c>
      <c r="AO810">
        <v>1</v>
      </c>
      <c r="AP810">
        <v>1</v>
      </c>
      <c r="AQ810">
        <v>0</v>
      </c>
      <c r="AR810">
        <v>0</v>
      </c>
      <c r="AS810" t="s">
        <v>3</v>
      </c>
      <c r="AT810">
        <v>0.21</v>
      </c>
      <c r="AU810" t="s">
        <v>509</v>
      </c>
      <c r="AV810">
        <v>2</v>
      </c>
      <c r="AW810">
        <v>2</v>
      </c>
      <c r="AX810">
        <v>69735177</v>
      </c>
      <c r="AY810">
        <v>1</v>
      </c>
      <c r="AZ810">
        <v>0</v>
      </c>
      <c r="BA810">
        <v>824</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CV810">
        <v>0</v>
      </c>
      <c r="CW810">
        <v>0</v>
      </c>
      <c r="CX810">
        <f>ROUND(Y810*Source!I938,9)</f>
        <v>-0.13566</v>
      </c>
      <c r="CY810">
        <f>AD810</f>
        <v>0</v>
      </c>
      <c r="CZ810">
        <f>AH810</f>
        <v>0</v>
      </c>
      <c r="DA810">
        <f>AL810</f>
        <v>1</v>
      </c>
      <c r="DB810">
        <f t="shared" si="372"/>
        <v>0</v>
      </c>
      <c r="DC810">
        <f t="shared" si="373"/>
        <v>0</v>
      </c>
      <c r="DD810" t="s">
        <v>3</v>
      </c>
      <c r="DE810" t="s">
        <v>3</v>
      </c>
      <c r="DF810">
        <f t="shared" si="374"/>
        <v>0</v>
      </c>
      <c r="DG810">
        <f t="shared" si="369"/>
        <v>0</v>
      </c>
      <c r="DH810">
        <f t="shared" si="370"/>
        <v>0</v>
      </c>
      <c r="DI810">
        <f t="shared" si="368"/>
        <v>0</v>
      </c>
      <c r="DJ810">
        <f>DI810</f>
        <v>0</v>
      </c>
      <c r="DK810">
        <v>0</v>
      </c>
      <c r="DL810" t="s">
        <v>3</v>
      </c>
      <c r="DM810">
        <v>0</v>
      </c>
      <c r="DN810" t="s">
        <v>3</v>
      </c>
      <c r="DO810">
        <v>0</v>
      </c>
    </row>
    <row r="811" spans="1:119" x14ac:dyDescent="0.2">
      <c r="A811">
        <f>ROW(Source!A938)</f>
        <v>938</v>
      </c>
      <c r="B811">
        <v>69726971</v>
      </c>
      <c r="C811">
        <v>69735170</v>
      </c>
      <c r="D811">
        <v>27439630</v>
      </c>
      <c r="E811">
        <v>1</v>
      </c>
      <c r="F811">
        <v>1</v>
      </c>
      <c r="G811">
        <v>1</v>
      </c>
      <c r="H811">
        <v>2</v>
      </c>
      <c r="I811" t="s">
        <v>986</v>
      </c>
      <c r="J811" t="s">
        <v>987</v>
      </c>
      <c r="K811" t="s">
        <v>988</v>
      </c>
      <c r="L811">
        <v>1368</v>
      </c>
      <c r="N811">
        <v>1011</v>
      </c>
      <c r="O811" t="s">
        <v>978</v>
      </c>
      <c r="P811" t="s">
        <v>978</v>
      </c>
      <c r="Q811">
        <v>1</v>
      </c>
      <c r="W811">
        <v>0</v>
      </c>
      <c r="X811">
        <v>-72110300</v>
      </c>
      <c r="Y811">
        <f t="shared" si="371"/>
        <v>8.4000000000000005E-2</v>
      </c>
      <c r="AA811">
        <v>0</v>
      </c>
      <c r="AB811">
        <v>31.27</v>
      </c>
      <c r="AC811">
        <v>13.61</v>
      </c>
      <c r="AD811">
        <v>0</v>
      </c>
      <c r="AE811">
        <v>0</v>
      </c>
      <c r="AF811">
        <v>31.27</v>
      </c>
      <c r="AG811">
        <v>13.61</v>
      </c>
      <c r="AH811">
        <v>0</v>
      </c>
      <c r="AI811">
        <v>1</v>
      </c>
      <c r="AJ811">
        <v>1</v>
      </c>
      <c r="AK811">
        <v>1</v>
      </c>
      <c r="AL811">
        <v>1</v>
      </c>
      <c r="AM811">
        <v>-2</v>
      </c>
      <c r="AN811">
        <v>0</v>
      </c>
      <c r="AO811">
        <v>1</v>
      </c>
      <c r="AP811">
        <v>1</v>
      </c>
      <c r="AQ811">
        <v>0</v>
      </c>
      <c r="AR811">
        <v>0</v>
      </c>
      <c r="AS811" t="s">
        <v>3</v>
      </c>
      <c r="AT811">
        <v>0.21</v>
      </c>
      <c r="AU811" t="s">
        <v>509</v>
      </c>
      <c r="AV811">
        <v>0</v>
      </c>
      <c r="AW811">
        <v>2</v>
      </c>
      <c r="AX811">
        <v>69735178</v>
      </c>
      <c r="AY811">
        <v>1</v>
      </c>
      <c r="AZ811">
        <v>0</v>
      </c>
      <c r="BA811">
        <v>825</v>
      </c>
      <c r="BB811">
        <v>0</v>
      </c>
      <c r="BC811">
        <v>0</v>
      </c>
      <c r="BD811">
        <v>0</v>
      </c>
      <c r="BE811">
        <v>0</v>
      </c>
      <c r="BF811">
        <v>0</v>
      </c>
      <c r="BG811">
        <v>0</v>
      </c>
      <c r="BH811">
        <v>0</v>
      </c>
      <c r="BI811">
        <v>0</v>
      </c>
      <c r="BJ811">
        <v>0</v>
      </c>
      <c r="BK811">
        <v>0</v>
      </c>
      <c r="BL811">
        <v>0</v>
      </c>
      <c r="BM811">
        <v>0</v>
      </c>
      <c r="BN811">
        <v>0</v>
      </c>
      <c r="BO811">
        <v>0</v>
      </c>
      <c r="BP811">
        <v>0</v>
      </c>
      <c r="BQ811">
        <v>0</v>
      </c>
      <c r="BR811">
        <v>0</v>
      </c>
      <c r="BS811">
        <v>0</v>
      </c>
      <c r="BT811">
        <v>0</v>
      </c>
      <c r="BU811">
        <v>0</v>
      </c>
      <c r="BV811">
        <v>0</v>
      </c>
      <c r="BW811">
        <v>0</v>
      </c>
      <c r="CV811">
        <v>0</v>
      </c>
      <c r="CW811">
        <f>ROUND(Y811*Source!I938*DO811,9)</f>
        <v>0</v>
      </c>
      <c r="CX811">
        <f>ROUND(Y811*Source!I938,9)</f>
        <v>-0.13566</v>
      </c>
      <c r="CY811">
        <f>AB811</f>
        <v>31.27</v>
      </c>
      <c r="CZ811">
        <f>AF811</f>
        <v>31.27</v>
      </c>
      <c r="DA811">
        <f>AJ811</f>
        <v>1</v>
      </c>
      <c r="DB811">
        <f t="shared" si="372"/>
        <v>2.63</v>
      </c>
      <c r="DC811">
        <f t="shared" si="373"/>
        <v>1.1399999999999999</v>
      </c>
      <c r="DD811" t="s">
        <v>3</v>
      </c>
      <c r="DE811" t="s">
        <v>3</v>
      </c>
      <c r="DF811">
        <f t="shared" si="374"/>
        <v>0</v>
      </c>
      <c r="DG811">
        <f t="shared" si="369"/>
        <v>-4</v>
      </c>
      <c r="DH811">
        <f t="shared" si="370"/>
        <v>-2</v>
      </c>
      <c r="DI811">
        <f t="shared" si="368"/>
        <v>0</v>
      </c>
      <c r="DJ811">
        <f>DG811</f>
        <v>-4</v>
      </c>
      <c r="DK811">
        <v>0</v>
      </c>
      <c r="DL811" t="s">
        <v>3</v>
      </c>
      <c r="DM811">
        <v>0</v>
      </c>
      <c r="DN811" t="s">
        <v>3</v>
      </c>
      <c r="DO811">
        <v>0</v>
      </c>
    </row>
    <row r="812" spans="1:119" x14ac:dyDescent="0.2">
      <c r="A812">
        <f>ROW(Source!A938)</f>
        <v>938</v>
      </c>
      <c r="B812">
        <v>69726971</v>
      </c>
      <c r="C812">
        <v>69735170</v>
      </c>
      <c r="D812">
        <v>27440041</v>
      </c>
      <c r="E812">
        <v>1</v>
      </c>
      <c r="F812">
        <v>1</v>
      </c>
      <c r="G812">
        <v>1</v>
      </c>
      <c r="H812">
        <v>2</v>
      </c>
      <c r="I812" t="s">
        <v>1003</v>
      </c>
      <c r="J812" t="s">
        <v>1004</v>
      </c>
      <c r="K812" t="s">
        <v>1005</v>
      </c>
      <c r="L812">
        <v>1368</v>
      </c>
      <c r="N812">
        <v>1011</v>
      </c>
      <c r="O812" t="s">
        <v>978</v>
      </c>
      <c r="P812" t="s">
        <v>978</v>
      </c>
      <c r="Q812">
        <v>1</v>
      </c>
      <c r="W812">
        <v>0</v>
      </c>
      <c r="X812">
        <v>781889226</v>
      </c>
      <c r="Y812">
        <f t="shared" si="371"/>
        <v>0.92799999999999994</v>
      </c>
      <c r="AA812">
        <v>0</v>
      </c>
      <c r="AB812">
        <v>0.5</v>
      </c>
      <c r="AC812">
        <v>0</v>
      </c>
      <c r="AD812">
        <v>0</v>
      </c>
      <c r="AE812">
        <v>0</v>
      </c>
      <c r="AF812">
        <v>0.5</v>
      </c>
      <c r="AG812">
        <v>0</v>
      </c>
      <c r="AH812">
        <v>0</v>
      </c>
      <c r="AI812">
        <v>1</v>
      </c>
      <c r="AJ812">
        <v>1</v>
      </c>
      <c r="AK812">
        <v>1</v>
      </c>
      <c r="AL812">
        <v>1</v>
      </c>
      <c r="AM812">
        <v>-2</v>
      </c>
      <c r="AN812">
        <v>0</v>
      </c>
      <c r="AO812">
        <v>1</v>
      </c>
      <c r="AP812">
        <v>1</v>
      </c>
      <c r="AQ812">
        <v>0</v>
      </c>
      <c r="AR812">
        <v>0</v>
      </c>
      <c r="AS812" t="s">
        <v>3</v>
      </c>
      <c r="AT812">
        <v>2.3199999999999998</v>
      </c>
      <c r="AU812" t="s">
        <v>509</v>
      </c>
      <c r="AV812">
        <v>0</v>
      </c>
      <c r="AW812">
        <v>2</v>
      </c>
      <c r="AX812">
        <v>69735179</v>
      </c>
      <c r="AY812">
        <v>1</v>
      </c>
      <c r="AZ812">
        <v>0</v>
      </c>
      <c r="BA812">
        <v>826</v>
      </c>
      <c r="BB812">
        <v>0</v>
      </c>
      <c r="BC812">
        <v>0</v>
      </c>
      <c r="BD812">
        <v>0</v>
      </c>
      <c r="BE812">
        <v>0</v>
      </c>
      <c r="BF812">
        <v>0</v>
      </c>
      <c r="BG812">
        <v>0</v>
      </c>
      <c r="BH812">
        <v>0</v>
      </c>
      <c r="BI812">
        <v>0</v>
      </c>
      <c r="BJ812">
        <v>0</v>
      </c>
      <c r="BK812">
        <v>0</v>
      </c>
      <c r="BL812">
        <v>0</v>
      </c>
      <c r="BM812">
        <v>0</v>
      </c>
      <c r="BN812">
        <v>0</v>
      </c>
      <c r="BO812">
        <v>0</v>
      </c>
      <c r="BP812">
        <v>0</v>
      </c>
      <c r="BQ812">
        <v>0</v>
      </c>
      <c r="BR812">
        <v>0</v>
      </c>
      <c r="BS812">
        <v>0</v>
      </c>
      <c r="BT812">
        <v>0</v>
      </c>
      <c r="BU812">
        <v>0</v>
      </c>
      <c r="BV812">
        <v>0</v>
      </c>
      <c r="BW812">
        <v>0</v>
      </c>
      <c r="CV812">
        <v>0</v>
      </c>
      <c r="CW812">
        <f>ROUND(Y812*Source!I938*DO812,9)</f>
        <v>0</v>
      </c>
      <c r="CX812">
        <f>ROUND(Y812*Source!I938,9)</f>
        <v>-1.4987200000000001</v>
      </c>
      <c r="CY812">
        <f>AB812</f>
        <v>0.5</v>
      </c>
      <c r="CZ812">
        <f>AF812</f>
        <v>0.5</v>
      </c>
      <c r="DA812">
        <f>AJ812</f>
        <v>1</v>
      </c>
      <c r="DB812">
        <f t="shared" si="372"/>
        <v>0.46</v>
      </c>
      <c r="DC812">
        <f t="shared" si="373"/>
        <v>0</v>
      </c>
      <c r="DD812" t="s">
        <v>3</v>
      </c>
      <c r="DE812" t="s">
        <v>3</v>
      </c>
      <c r="DF812">
        <f t="shared" si="374"/>
        <v>0</v>
      </c>
      <c r="DG812">
        <f t="shared" si="369"/>
        <v>-1</v>
      </c>
      <c r="DH812">
        <f t="shared" si="370"/>
        <v>0</v>
      </c>
      <c r="DI812">
        <f t="shared" si="368"/>
        <v>0</v>
      </c>
      <c r="DJ812">
        <f>DG812</f>
        <v>-1</v>
      </c>
      <c r="DK812">
        <v>0</v>
      </c>
      <c r="DL812" t="s">
        <v>3</v>
      </c>
      <c r="DM812">
        <v>0</v>
      </c>
      <c r="DN812" t="s">
        <v>3</v>
      </c>
      <c r="DO812">
        <v>0</v>
      </c>
    </row>
    <row r="813" spans="1:119" x14ac:dyDescent="0.2">
      <c r="A813">
        <f>ROW(Source!A938)</f>
        <v>938</v>
      </c>
      <c r="B813">
        <v>69726971</v>
      </c>
      <c r="C813">
        <v>69735170</v>
      </c>
      <c r="D813">
        <v>61335865</v>
      </c>
      <c r="E813">
        <v>1</v>
      </c>
      <c r="F813">
        <v>1</v>
      </c>
      <c r="G813">
        <v>1</v>
      </c>
      <c r="H813">
        <v>3</v>
      </c>
      <c r="I813" t="s">
        <v>502</v>
      </c>
      <c r="J813" t="s">
        <v>504</v>
      </c>
      <c r="K813" t="s">
        <v>503</v>
      </c>
      <c r="L813">
        <v>1339</v>
      </c>
      <c r="N813">
        <v>1007</v>
      </c>
      <c r="O813" t="s">
        <v>40</v>
      </c>
      <c r="P813" t="s">
        <v>40</v>
      </c>
      <c r="Q813">
        <v>1</v>
      </c>
      <c r="W813">
        <v>0</v>
      </c>
      <c r="X813">
        <v>-1690895291</v>
      </c>
      <c r="Y813">
        <f t="shared" si="371"/>
        <v>0.20400000000000001</v>
      </c>
      <c r="AA813">
        <v>531.91</v>
      </c>
      <c r="AB813">
        <v>0</v>
      </c>
      <c r="AC813">
        <v>0</v>
      </c>
      <c r="AD813">
        <v>0</v>
      </c>
      <c r="AE813">
        <v>531.91</v>
      </c>
      <c r="AF813">
        <v>0</v>
      </c>
      <c r="AG813">
        <v>0</v>
      </c>
      <c r="AH813">
        <v>0</v>
      </c>
      <c r="AI813">
        <v>1</v>
      </c>
      <c r="AJ813">
        <v>1</v>
      </c>
      <c r="AK813">
        <v>1</v>
      </c>
      <c r="AL813">
        <v>1</v>
      </c>
      <c r="AM813">
        <v>0</v>
      </c>
      <c r="AN813">
        <v>0</v>
      </c>
      <c r="AO813">
        <v>0</v>
      </c>
      <c r="AP813">
        <v>1</v>
      </c>
      <c r="AQ813">
        <v>0</v>
      </c>
      <c r="AR813">
        <v>0</v>
      </c>
      <c r="AS813" t="s">
        <v>3</v>
      </c>
      <c r="AT813">
        <v>0.51</v>
      </c>
      <c r="AU813" t="s">
        <v>509</v>
      </c>
      <c r="AV813">
        <v>0</v>
      </c>
      <c r="AW813">
        <v>1</v>
      </c>
      <c r="AX813">
        <v>-1</v>
      </c>
      <c r="AY813">
        <v>0</v>
      </c>
      <c r="AZ813">
        <v>0</v>
      </c>
      <c r="BA813" t="s">
        <v>3</v>
      </c>
      <c r="BB813">
        <v>0</v>
      </c>
      <c r="BC813">
        <v>0</v>
      </c>
      <c r="BD813">
        <v>0</v>
      </c>
      <c r="BE813">
        <v>0</v>
      </c>
      <c r="BF813">
        <v>0</v>
      </c>
      <c r="BG813">
        <v>0</v>
      </c>
      <c r="BH813">
        <v>0</v>
      </c>
      <c r="BI813">
        <v>0</v>
      </c>
      <c r="BJ813">
        <v>0</v>
      </c>
      <c r="BK813">
        <v>0</v>
      </c>
      <c r="BL813">
        <v>0</v>
      </c>
      <c r="BM813">
        <v>0</v>
      </c>
      <c r="BN813">
        <v>0</v>
      </c>
      <c r="BO813">
        <v>0</v>
      </c>
      <c r="BP813">
        <v>0</v>
      </c>
      <c r="BQ813">
        <v>0</v>
      </c>
      <c r="BR813">
        <v>0</v>
      </c>
      <c r="BS813">
        <v>0</v>
      </c>
      <c r="BT813">
        <v>0</v>
      </c>
      <c r="BU813">
        <v>0</v>
      </c>
      <c r="BV813">
        <v>0</v>
      </c>
      <c r="BW813">
        <v>0</v>
      </c>
      <c r="CV813">
        <v>0</v>
      </c>
      <c r="CW813">
        <v>0</v>
      </c>
      <c r="CX813">
        <f>ROUND(Y813*Source!I938,9)</f>
        <v>-0.32945999999999998</v>
      </c>
      <c r="CY813">
        <f>AA813</f>
        <v>531.91</v>
      </c>
      <c r="CZ813">
        <f>AE813</f>
        <v>531.91</v>
      </c>
      <c r="DA813">
        <f>AI813</f>
        <v>1</v>
      </c>
      <c r="DB813">
        <f t="shared" si="372"/>
        <v>108.51</v>
      </c>
      <c r="DC813">
        <f t="shared" si="373"/>
        <v>0</v>
      </c>
      <c r="DD813" t="s">
        <v>3</v>
      </c>
      <c r="DE813" t="s">
        <v>3</v>
      </c>
      <c r="DF813">
        <f t="shared" si="374"/>
        <v>-175</v>
      </c>
      <c r="DG813">
        <f t="shared" si="369"/>
        <v>0</v>
      </c>
      <c r="DH813">
        <f t="shared" si="370"/>
        <v>0</v>
      </c>
      <c r="DI813">
        <f t="shared" si="368"/>
        <v>0</v>
      </c>
      <c r="DJ813">
        <f>DF813</f>
        <v>-175</v>
      </c>
      <c r="DK813">
        <v>0</v>
      </c>
      <c r="DL813" t="s">
        <v>3</v>
      </c>
      <c r="DM813">
        <v>0</v>
      </c>
      <c r="DN813" t="s">
        <v>3</v>
      </c>
      <c r="DO813">
        <v>0</v>
      </c>
    </row>
    <row r="814" spans="1:119" x14ac:dyDescent="0.2">
      <c r="A814">
        <f>ROW(Source!A939)</f>
        <v>939</v>
      </c>
      <c r="B814">
        <v>69726884</v>
      </c>
      <c r="C814">
        <v>69735170</v>
      </c>
      <c r="D814">
        <v>27496319</v>
      </c>
      <c r="E814">
        <v>1</v>
      </c>
      <c r="F814">
        <v>1</v>
      </c>
      <c r="G814">
        <v>1</v>
      </c>
      <c r="H814">
        <v>1</v>
      </c>
      <c r="I814" t="s">
        <v>1001</v>
      </c>
      <c r="J814" t="s">
        <v>3</v>
      </c>
      <c r="K814" t="s">
        <v>1002</v>
      </c>
      <c r="L814">
        <v>1369</v>
      </c>
      <c r="N814">
        <v>1013</v>
      </c>
      <c r="O814" t="s">
        <v>974</v>
      </c>
      <c r="P814" t="s">
        <v>974</v>
      </c>
      <c r="Q814">
        <v>1</v>
      </c>
      <c r="W814">
        <v>0</v>
      </c>
      <c r="X814">
        <v>1189128158</v>
      </c>
      <c r="Y814">
        <f t="shared" si="371"/>
        <v>0.2</v>
      </c>
      <c r="AA814">
        <v>0</v>
      </c>
      <c r="AB814">
        <v>0</v>
      </c>
      <c r="AC814">
        <v>0</v>
      </c>
      <c r="AD814">
        <v>203.13</v>
      </c>
      <c r="AE814">
        <v>0</v>
      </c>
      <c r="AF814">
        <v>0</v>
      </c>
      <c r="AG814">
        <v>0</v>
      </c>
      <c r="AH814">
        <v>8.01</v>
      </c>
      <c r="AI814">
        <v>1</v>
      </c>
      <c r="AJ814">
        <v>1</v>
      </c>
      <c r="AK814">
        <v>1</v>
      </c>
      <c r="AL814">
        <v>25.36</v>
      </c>
      <c r="AM814">
        <v>5</v>
      </c>
      <c r="AN814">
        <v>0</v>
      </c>
      <c r="AO814">
        <v>1</v>
      </c>
      <c r="AP814">
        <v>1</v>
      </c>
      <c r="AQ814">
        <v>0</v>
      </c>
      <c r="AR814">
        <v>0</v>
      </c>
      <c r="AS814" t="s">
        <v>3</v>
      </c>
      <c r="AT814">
        <v>0.5</v>
      </c>
      <c r="AU814" t="s">
        <v>509</v>
      </c>
      <c r="AV814">
        <v>1</v>
      </c>
      <c r="AW814">
        <v>2</v>
      </c>
      <c r="AX814">
        <v>69735176</v>
      </c>
      <c r="AY814">
        <v>1</v>
      </c>
      <c r="AZ814">
        <v>0</v>
      </c>
      <c r="BA814">
        <v>828</v>
      </c>
      <c r="BB814">
        <v>0</v>
      </c>
      <c r="BC814">
        <v>0</v>
      </c>
      <c r="BD814">
        <v>0</v>
      </c>
      <c r="BE814">
        <v>0</v>
      </c>
      <c r="BF814">
        <v>0</v>
      </c>
      <c r="BG814">
        <v>0</v>
      </c>
      <c r="BH814">
        <v>0</v>
      </c>
      <c r="BI814">
        <v>0</v>
      </c>
      <c r="BJ814">
        <v>0</v>
      </c>
      <c r="BK814">
        <v>0</v>
      </c>
      <c r="BL814">
        <v>0</v>
      </c>
      <c r="BM814">
        <v>0</v>
      </c>
      <c r="BN814">
        <v>0</v>
      </c>
      <c r="BO814">
        <v>0</v>
      </c>
      <c r="BP814">
        <v>0</v>
      </c>
      <c r="BQ814">
        <v>0</v>
      </c>
      <c r="BR814">
        <v>0</v>
      </c>
      <c r="BS814">
        <v>0</v>
      </c>
      <c r="BT814">
        <v>0</v>
      </c>
      <c r="BU814">
        <v>0</v>
      </c>
      <c r="BV814">
        <v>0</v>
      </c>
      <c r="BW814">
        <v>0</v>
      </c>
      <c r="CU814">
        <f>ROUND(AT814*Source!I939*AH814*AL814,0)</f>
        <v>-164</v>
      </c>
      <c r="CV814">
        <f>ROUND(Y814*Source!I939,9)</f>
        <v>-0.32300000000000001</v>
      </c>
      <c r="CW814">
        <v>0</v>
      </c>
      <c r="CX814">
        <f>ROUND(Y814*Source!I939,9)</f>
        <v>-0.32300000000000001</v>
      </c>
      <c r="CY814">
        <f>AD814</f>
        <v>203.13</v>
      </c>
      <c r="CZ814">
        <f>AH814</f>
        <v>8.01</v>
      </c>
      <c r="DA814">
        <f>AL814</f>
        <v>25.36</v>
      </c>
      <c r="DB814">
        <f t="shared" si="372"/>
        <v>1.6</v>
      </c>
      <c r="DC814">
        <f t="shared" si="373"/>
        <v>0</v>
      </c>
      <c r="DD814" t="s">
        <v>3</v>
      </c>
      <c r="DE814" t="s">
        <v>3</v>
      </c>
      <c r="DF814">
        <f t="shared" si="374"/>
        <v>0</v>
      </c>
      <c r="DG814">
        <f t="shared" si="369"/>
        <v>0</v>
      </c>
      <c r="DH814">
        <f t="shared" si="370"/>
        <v>0</v>
      </c>
      <c r="DI814">
        <f>ROUND(ROUND(AH814*AL814,0)*CX814,0)</f>
        <v>-66</v>
      </c>
      <c r="DJ814">
        <f>DI814</f>
        <v>-66</v>
      </c>
      <c r="DK814">
        <v>0</v>
      </c>
      <c r="DL814" t="s">
        <v>3</v>
      </c>
      <c r="DM814">
        <v>0</v>
      </c>
      <c r="DN814" t="s">
        <v>3</v>
      </c>
      <c r="DO814">
        <v>0</v>
      </c>
    </row>
    <row r="815" spans="1:119" x14ac:dyDescent="0.2">
      <c r="A815">
        <f>ROW(Source!A939)</f>
        <v>939</v>
      </c>
      <c r="B815">
        <v>69726884</v>
      </c>
      <c r="C815">
        <v>69735170</v>
      </c>
      <c r="D815">
        <v>121548</v>
      </c>
      <c r="E815">
        <v>1</v>
      </c>
      <c r="F815">
        <v>1</v>
      </c>
      <c r="G815">
        <v>1</v>
      </c>
      <c r="H815">
        <v>1</v>
      </c>
      <c r="I815" t="s">
        <v>36</v>
      </c>
      <c r="J815" t="s">
        <v>3</v>
      </c>
      <c r="K815" t="s">
        <v>981</v>
      </c>
      <c r="L815">
        <v>608254</v>
      </c>
      <c r="N815">
        <v>1013</v>
      </c>
      <c r="O815" t="s">
        <v>982</v>
      </c>
      <c r="P815" t="s">
        <v>982</v>
      </c>
      <c r="Q815">
        <v>1</v>
      </c>
      <c r="W815">
        <v>0</v>
      </c>
      <c r="X815">
        <v>-185737400</v>
      </c>
      <c r="Y815">
        <f t="shared" si="371"/>
        <v>8.4000000000000005E-2</v>
      </c>
      <c r="AA815">
        <v>0</v>
      </c>
      <c r="AB815">
        <v>0</v>
      </c>
      <c r="AC815">
        <v>0</v>
      </c>
      <c r="AD815">
        <v>0</v>
      </c>
      <c r="AE815">
        <v>0</v>
      </c>
      <c r="AF815">
        <v>0</v>
      </c>
      <c r="AG815">
        <v>0</v>
      </c>
      <c r="AH815">
        <v>0</v>
      </c>
      <c r="AI815">
        <v>1</v>
      </c>
      <c r="AJ815">
        <v>1</v>
      </c>
      <c r="AK815">
        <v>19.8</v>
      </c>
      <c r="AL815">
        <v>1</v>
      </c>
      <c r="AM815">
        <v>5</v>
      </c>
      <c r="AN815">
        <v>0</v>
      </c>
      <c r="AO815">
        <v>1</v>
      </c>
      <c r="AP815">
        <v>1</v>
      </c>
      <c r="AQ815">
        <v>0</v>
      </c>
      <c r="AR815">
        <v>0</v>
      </c>
      <c r="AS815" t="s">
        <v>3</v>
      </c>
      <c r="AT815">
        <v>0.21</v>
      </c>
      <c r="AU815" t="s">
        <v>509</v>
      </c>
      <c r="AV815">
        <v>2</v>
      </c>
      <c r="AW815">
        <v>2</v>
      </c>
      <c r="AX815">
        <v>69735177</v>
      </c>
      <c r="AY815">
        <v>1</v>
      </c>
      <c r="AZ815">
        <v>0</v>
      </c>
      <c r="BA815">
        <v>829</v>
      </c>
      <c r="BB815">
        <v>0</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c r="BW815">
        <v>0</v>
      </c>
      <c r="CV815">
        <v>0</v>
      </c>
      <c r="CW815">
        <v>0</v>
      </c>
      <c r="CX815">
        <f>ROUND(Y815*Source!I939,9)</f>
        <v>-0.13566</v>
      </c>
      <c r="CY815">
        <f>AD815</f>
        <v>0</v>
      </c>
      <c r="CZ815">
        <f>AH815</f>
        <v>0</v>
      </c>
      <c r="DA815">
        <f>AL815</f>
        <v>1</v>
      </c>
      <c r="DB815">
        <f t="shared" si="372"/>
        <v>0</v>
      </c>
      <c r="DC815">
        <f t="shared" si="373"/>
        <v>0</v>
      </c>
      <c r="DD815" t="s">
        <v>3</v>
      </c>
      <c r="DE815" t="s">
        <v>3</v>
      </c>
      <c r="DF815">
        <f t="shared" si="374"/>
        <v>0</v>
      </c>
      <c r="DG815">
        <f t="shared" si="369"/>
        <v>0</v>
      </c>
      <c r="DH815">
        <f>ROUND(ROUND(AG815*AK815,0)*CX815,0)</f>
        <v>0</v>
      </c>
      <c r="DI815">
        <f t="shared" ref="DI815:DI830" si="375">ROUND(ROUND(AH815,0)*CX815,0)</f>
        <v>0</v>
      </c>
      <c r="DJ815">
        <f>DI815</f>
        <v>0</v>
      </c>
      <c r="DK815">
        <v>0</v>
      </c>
      <c r="DL815" t="s">
        <v>3</v>
      </c>
      <c r="DM815">
        <v>0</v>
      </c>
      <c r="DN815" t="s">
        <v>3</v>
      </c>
      <c r="DO815">
        <v>0</v>
      </c>
    </row>
    <row r="816" spans="1:119" x14ac:dyDescent="0.2">
      <c r="A816">
        <f>ROW(Source!A939)</f>
        <v>939</v>
      </c>
      <c r="B816">
        <v>69726884</v>
      </c>
      <c r="C816">
        <v>69735170</v>
      </c>
      <c r="D816">
        <v>27439630</v>
      </c>
      <c r="E816">
        <v>1</v>
      </c>
      <c r="F816">
        <v>1</v>
      </c>
      <c r="G816">
        <v>1</v>
      </c>
      <c r="H816">
        <v>2</v>
      </c>
      <c r="I816" t="s">
        <v>986</v>
      </c>
      <c r="J816" t="s">
        <v>987</v>
      </c>
      <c r="K816" t="s">
        <v>988</v>
      </c>
      <c r="L816">
        <v>1368</v>
      </c>
      <c r="N816">
        <v>1011</v>
      </c>
      <c r="O816" t="s">
        <v>978</v>
      </c>
      <c r="P816" t="s">
        <v>978</v>
      </c>
      <c r="Q816">
        <v>1</v>
      </c>
      <c r="W816">
        <v>0</v>
      </c>
      <c r="X816">
        <v>-72110300</v>
      </c>
      <c r="Y816">
        <f t="shared" si="371"/>
        <v>8.4000000000000005E-2</v>
      </c>
      <c r="AA816">
        <v>0</v>
      </c>
      <c r="AB816">
        <v>245.16</v>
      </c>
      <c r="AC816">
        <v>269.48</v>
      </c>
      <c r="AD816">
        <v>0</v>
      </c>
      <c r="AE816">
        <v>0</v>
      </c>
      <c r="AF816">
        <v>31.27</v>
      </c>
      <c r="AG816">
        <v>13.61</v>
      </c>
      <c r="AH816">
        <v>0</v>
      </c>
      <c r="AI816">
        <v>1</v>
      </c>
      <c r="AJ816">
        <v>7.84</v>
      </c>
      <c r="AK816">
        <v>19.8</v>
      </c>
      <c r="AL816">
        <v>1</v>
      </c>
      <c r="AM816">
        <v>5</v>
      </c>
      <c r="AN816">
        <v>0</v>
      </c>
      <c r="AO816">
        <v>1</v>
      </c>
      <c r="AP816">
        <v>1</v>
      </c>
      <c r="AQ816">
        <v>0</v>
      </c>
      <c r="AR816">
        <v>0</v>
      </c>
      <c r="AS816" t="s">
        <v>3</v>
      </c>
      <c r="AT816">
        <v>0.21</v>
      </c>
      <c r="AU816" t="s">
        <v>509</v>
      </c>
      <c r="AV816">
        <v>0</v>
      </c>
      <c r="AW816">
        <v>2</v>
      </c>
      <c r="AX816">
        <v>69735178</v>
      </c>
      <c r="AY816">
        <v>1</v>
      </c>
      <c r="AZ816">
        <v>0</v>
      </c>
      <c r="BA816">
        <v>830</v>
      </c>
      <c r="BB816">
        <v>0</v>
      </c>
      <c r="BC816">
        <v>0</v>
      </c>
      <c r="BD816">
        <v>0</v>
      </c>
      <c r="BE816">
        <v>0</v>
      </c>
      <c r="BF816">
        <v>0</v>
      </c>
      <c r="BG816">
        <v>0</v>
      </c>
      <c r="BH816">
        <v>0</v>
      </c>
      <c r="BI816">
        <v>0</v>
      </c>
      <c r="BJ816">
        <v>0</v>
      </c>
      <c r="BK816">
        <v>0</v>
      </c>
      <c r="BL816">
        <v>0</v>
      </c>
      <c r="BM816">
        <v>0</v>
      </c>
      <c r="BN816">
        <v>0</v>
      </c>
      <c r="BO816">
        <v>0</v>
      </c>
      <c r="BP816">
        <v>0</v>
      </c>
      <c r="BQ816">
        <v>0</v>
      </c>
      <c r="BR816">
        <v>0</v>
      </c>
      <c r="BS816">
        <v>0</v>
      </c>
      <c r="BT816">
        <v>0</v>
      </c>
      <c r="BU816">
        <v>0</v>
      </c>
      <c r="BV816">
        <v>0</v>
      </c>
      <c r="BW816">
        <v>0</v>
      </c>
      <c r="CV816">
        <v>0</v>
      </c>
      <c r="CW816">
        <f>ROUND(Y816*Source!I939*DO816,9)</f>
        <v>0</v>
      </c>
      <c r="CX816">
        <f>ROUND(Y816*Source!I939,9)</f>
        <v>-0.13566</v>
      </c>
      <c r="CY816">
        <f>AB816</f>
        <v>245.16</v>
      </c>
      <c r="CZ816">
        <f>AF816</f>
        <v>31.27</v>
      </c>
      <c r="DA816">
        <f>AJ816</f>
        <v>7.84</v>
      </c>
      <c r="DB816">
        <f t="shared" si="372"/>
        <v>2.63</v>
      </c>
      <c r="DC816">
        <f t="shared" si="373"/>
        <v>1.1399999999999999</v>
      </c>
      <c r="DD816" t="s">
        <v>3</v>
      </c>
      <c r="DE816" t="s">
        <v>3</v>
      </c>
      <c r="DF816">
        <f t="shared" si="374"/>
        <v>0</v>
      </c>
      <c r="DG816">
        <f>ROUND(ROUND(AF816*AJ816,0)*CX816,0)</f>
        <v>-33</v>
      </c>
      <c r="DH816">
        <f>ROUND(ROUND(AG816*AK816,0)*CX816,0)</f>
        <v>-36</v>
      </c>
      <c r="DI816">
        <f t="shared" si="375"/>
        <v>0</v>
      </c>
      <c r="DJ816">
        <f>DG816</f>
        <v>-33</v>
      </c>
      <c r="DK816">
        <v>0</v>
      </c>
      <c r="DL816" t="s">
        <v>3</v>
      </c>
      <c r="DM816">
        <v>0</v>
      </c>
      <c r="DN816" t="s">
        <v>3</v>
      </c>
      <c r="DO816">
        <v>0</v>
      </c>
    </row>
    <row r="817" spans="1:119" x14ac:dyDescent="0.2">
      <c r="A817">
        <f>ROW(Source!A939)</f>
        <v>939</v>
      </c>
      <c r="B817">
        <v>69726884</v>
      </c>
      <c r="C817">
        <v>69735170</v>
      </c>
      <c r="D817">
        <v>27440041</v>
      </c>
      <c r="E817">
        <v>1</v>
      </c>
      <c r="F817">
        <v>1</v>
      </c>
      <c r="G817">
        <v>1</v>
      </c>
      <c r="H817">
        <v>2</v>
      </c>
      <c r="I817" t="s">
        <v>1003</v>
      </c>
      <c r="J817" t="s">
        <v>1004</v>
      </c>
      <c r="K817" t="s">
        <v>1005</v>
      </c>
      <c r="L817">
        <v>1368</v>
      </c>
      <c r="N817">
        <v>1011</v>
      </c>
      <c r="O817" t="s">
        <v>978</v>
      </c>
      <c r="P817" t="s">
        <v>978</v>
      </c>
      <c r="Q817">
        <v>1</v>
      </c>
      <c r="W817">
        <v>0</v>
      </c>
      <c r="X817">
        <v>781889226</v>
      </c>
      <c r="Y817">
        <f t="shared" si="371"/>
        <v>0.92799999999999994</v>
      </c>
      <c r="AA817">
        <v>0</v>
      </c>
      <c r="AB817">
        <v>3.92</v>
      </c>
      <c r="AC817">
        <v>0</v>
      </c>
      <c r="AD817">
        <v>0</v>
      </c>
      <c r="AE817">
        <v>0</v>
      </c>
      <c r="AF817">
        <v>0.5</v>
      </c>
      <c r="AG817">
        <v>0</v>
      </c>
      <c r="AH817">
        <v>0</v>
      </c>
      <c r="AI817">
        <v>1</v>
      </c>
      <c r="AJ817">
        <v>7.84</v>
      </c>
      <c r="AK817">
        <v>19.8</v>
      </c>
      <c r="AL817">
        <v>1</v>
      </c>
      <c r="AM817">
        <v>5</v>
      </c>
      <c r="AN817">
        <v>0</v>
      </c>
      <c r="AO817">
        <v>1</v>
      </c>
      <c r="AP817">
        <v>1</v>
      </c>
      <c r="AQ817">
        <v>0</v>
      </c>
      <c r="AR817">
        <v>0</v>
      </c>
      <c r="AS817" t="s">
        <v>3</v>
      </c>
      <c r="AT817">
        <v>2.3199999999999998</v>
      </c>
      <c r="AU817" t="s">
        <v>509</v>
      </c>
      <c r="AV817">
        <v>0</v>
      </c>
      <c r="AW817">
        <v>2</v>
      </c>
      <c r="AX817">
        <v>69735179</v>
      </c>
      <c r="AY817">
        <v>1</v>
      </c>
      <c r="AZ817">
        <v>0</v>
      </c>
      <c r="BA817">
        <v>831</v>
      </c>
      <c r="BB817">
        <v>0</v>
      </c>
      <c r="BC817">
        <v>0</v>
      </c>
      <c r="BD817">
        <v>0</v>
      </c>
      <c r="BE817">
        <v>0</v>
      </c>
      <c r="BF817">
        <v>0</v>
      </c>
      <c r="BG817">
        <v>0</v>
      </c>
      <c r="BH817">
        <v>0</v>
      </c>
      <c r="BI817">
        <v>0</v>
      </c>
      <c r="BJ817">
        <v>0</v>
      </c>
      <c r="BK817">
        <v>0</v>
      </c>
      <c r="BL817">
        <v>0</v>
      </c>
      <c r="BM817">
        <v>0</v>
      </c>
      <c r="BN817">
        <v>0</v>
      </c>
      <c r="BO817">
        <v>0</v>
      </c>
      <c r="BP817">
        <v>0</v>
      </c>
      <c r="BQ817">
        <v>0</v>
      </c>
      <c r="BR817">
        <v>0</v>
      </c>
      <c r="BS817">
        <v>0</v>
      </c>
      <c r="BT817">
        <v>0</v>
      </c>
      <c r="BU817">
        <v>0</v>
      </c>
      <c r="BV817">
        <v>0</v>
      </c>
      <c r="BW817">
        <v>0</v>
      </c>
      <c r="CV817">
        <v>0</v>
      </c>
      <c r="CW817">
        <f>ROUND(Y817*Source!I939*DO817,9)</f>
        <v>0</v>
      </c>
      <c r="CX817">
        <f>ROUND(Y817*Source!I939,9)</f>
        <v>-1.4987200000000001</v>
      </c>
      <c r="CY817">
        <f>AB817</f>
        <v>3.92</v>
      </c>
      <c r="CZ817">
        <f>AF817</f>
        <v>0.5</v>
      </c>
      <c r="DA817">
        <f>AJ817</f>
        <v>7.84</v>
      </c>
      <c r="DB817">
        <f t="shared" si="372"/>
        <v>0.46</v>
      </c>
      <c r="DC817">
        <f t="shared" si="373"/>
        <v>0</v>
      </c>
      <c r="DD817" t="s">
        <v>3</v>
      </c>
      <c r="DE817" t="s">
        <v>3</v>
      </c>
      <c r="DF817">
        <f t="shared" si="374"/>
        <v>0</v>
      </c>
      <c r="DG817">
        <f>ROUND(ROUND(AF817*AJ817,0)*CX817,0)</f>
        <v>-6</v>
      </c>
      <c r="DH817">
        <f>ROUND(ROUND(AG817*AK817,0)*CX817,0)</f>
        <v>0</v>
      </c>
      <c r="DI817">
        <f t="shared" si="375"/>
        <v>0</v>
      </c>
      <c r="DJ817">
        <f>DG817</f>
        <v>-6</v>
      </c>
      <c r="DK817">
        <v>0</v>
      </c>
      <c r="DL817" t="s">
        <v>3</v>
      </c>
      <c r="DM817">
        <v>0</v>
      </c>
      <c r="DN817" t="s">
        <v>3</v>
      </c>
      <c r="DO817">
        <v>0</v>
      </c>
    </row>
    <row r="818" spans="1:119" x14ac:dyDescent="0.2">
      <c r="A818">
        <f>ROW(Source!A939)</f>
        <v>939</v>
      </c>
      <c r="B818">
        <v>69726884</v>
      </c>
      <c r="C818">
        <v>69735170</v>
      </c>
      <c r="D818">
        <v>61335865</v>
      </c>
      <c r="E818">
        <v>1</v>
      </c>
      <c r="F818">
        <v>1</v>
      </c>
      <c r="G818">
        <v>1</v>
      </c>
      <c r="H818">
        <v>3</v>
      </c>
      <c r="I818" t="s">
        <v>502</v>
      </c>
      <c r="J818" t="s">
        <v>504</v>
      </c>
      <c r="K818" t="s">
        <v>503</v>
      </c>
      <c r="L818">
        <v>1339</v>
      </c>
      <c r="N818">
        <v>1007</v>
      </c>
      <c r="O818" t="s">
        <v>40</v>
      </c>
      <c r="P818" t="s">
        <v>40</v>
      </c>
      <c r="Q818">
        <v>1</v>
      </c>
      <c r="W818">
        <v>0</v>
      </c>
      <c r="X818">
        <v>-1690895291</v>
      </c>
      <c r="Y818">
        <f t="shared" si="371"/>
        <v>0.20400000000000001</v>
      </c>
      <c r="AA818">
        <v>4178.62</v>
      </c>
      <c r="AB818">
        <v>0</v>
      </c>
      <c r="AC818">
        <v>0</v>
      </c>
      <c r="AD818">
        <v>0</v>
      </c>
      <c r="AE818">
        <v>577.88000000000011</v>
      </c>
      <c r="AF818">
        <v>0</v>
      </c>
      <c r="AG818">
        <v>0</v>
      </c>
      <c r="AH818">
        <v>0</v>
      </c>
      <c r="AI818">
        <v>7.56</v>
      </c>
      <c r="AJ818">
        <v>1</v>
      </c>
      <c r="AK818">
        <v>1</v>
      </c>
      <c r="AL818">
        <v>1</v>
      </c>
      <c r="AM818">
        <v>0</v>
      </c>
      <c r="AN818">
        <v>0</v>
      </c>
      <c r="AO818">
        <v>0</v>
      </c>
      <c r="AP818">
        <v>1</v>
      </c>
      <c r="AQ818">
        <v>0</v>
      </c>
      <c r="AR818">
        <v>0</v>
      </c>
      <c r="AS818" t="s">
        <v>3</v>
      </c>
      <c r="AT818">
        <v>0.51</v>
      </c>
      <c r="AU818" t="s">
        <v>509</v>
      </c>
      <c r="AV818">
        <v>0</v>
      </c>
      <c r="AW818">
        <v>1</v>
      </c>
      <c r="AX818">
        <v>-1</v>
      </c>
      <c r="AY818">
        <v>0</v>
      </c>
      <c r="AZ818">
        <v>0</v>
      </c>
      <c r="BA818" t="s">
        <v>3</v>
      </c>
      <c r="BB818">
        <v>0</v>
      </c>
      <c r="BC818">
        <v>0</v>
      </c>
      <c r="BD818">
        <v>0</v>
      </c>
      <c r="BE818">
        <v>0</v>
      </c>
      <c r="BF818">
        <v>0</v>
      </c>
      <c r="BG818">
        <v>0</v>
      </c>
      <c r="BH818">
        <v>0</v>
      </c>
      <c r="BI818">
        <v>0</v>
      </c>
      <c r="BJ818">
        <v>0</v>
      </c>
      <c r="BK818">
        <v>0</v>
      </c>
      <c r="BL818">
        <v>0</v>
      </c>
      <c r="BM818">
        <v>0</v>
      </c>
      <c r="BN818">
        <v>0</v>
      </c>
      <c r="BO818">
        <v>0</v>
      </c>
      <c r="BP818">
        <v>0</v>
      </c>
      <c r="BQ818">
        <v>0</v>
      </c>
      <c r="BR818">
        <v>0</v>
      </c>
      <c r="BS818">
        <v>0</v>
      </c>
      <c r="BT818">
        <v>0</v>
      </c>
      <c r="BU818">
        <v>0</v>
      </c>
      <c r="BV818">
        <v>0</v>
      </c>
      <c r="BW818">
        <v>0</v>
      </c>
      <c r="CV818">
        <v>0</v>
      </c>
      <c r="CW818">
        <v>0</v>
      </c>
      <c r="CX818">
        <f>ROUND(Y818*Source!I939,9)</f>
        <v>-0.32945999999999998</v>
      </c>
      <c r="CY818">
        <f>AA818</f>
        <v>4178.62</v>
      </c>
      <c r="CZ818">
        <f>AE818</f>
        <v>577.88000000000011</v>
      </c>
      <c r="DA818">
        <f>AI818</f>
        <v>7.56</v>
      </c>
      <c r="DB818">
        <f t="shared" si="372"/>
        <v>117.89</v>
      </c>
      <c r="DC818">
        <f t="shared" si="373"/>
        <v>0</v>
      </c>
      <c r="DD818" t="s">
        <v>3</v>
      </c>
      <c r="DE818" t="s">
        <v>3</v>
      </c>
      <c r="DF818">
        <f>ROUND(ROUND(AE818*AI818,0)*CX818,0)</f>
        <v>-1439</v>
      </c>
      <c r="DG818">
        <f t="shared" ref="DG818:DG832" si="376">ROUND(ROUND(AF818,0)*CX818,0)</f>
        <v>0</v>
      </c>
      <c r="DH818">
        <f t="shared" ref="DH818:DH831" si="377">ROUND(ROUND(AG818,0)*CX818,0)</f>
        <v>0</v>
      </c>
      <c r="DI818">
        <f t="shared" si="375"/>
        <v>0</v>
      </c>
      <c r="DJ818">
        <f>DF818</f>
        <v>-1439</v>
      </c>
      <c r="DK818">
        <v>0</v>
      </c>
      <c r="DL818" t="s">
        <v>3</v>
      </c>
      <c r="DM818">
        <v>0</v>
      </c>
      <c r="DN818" t="s">
        <v>3</v>
      </c>
      <c r="DO818">
        <v>0</v>
      </c>
    </row>
    <row r="819" spans="1:119" x14ac:dyDescent="0.2">
      <c r="A819">
        <f>ROW(Source!A942)</f>
        <v>942</v>
      </c>
      <c r="B819">
        <v>69726971</v>
      </c>
      <c r="C819">
        <v>69735182</v>
      </c>
      <c r="D819">
        <v>27498693</v>
      </c>
      <c r="E819">
        <v>1</v>
      </c>
      <c r="F819">
        <v>1</v>
      </c>
      <c r="G819">
        <v>1</v>
      </c>
      <c r="H819">
        <v>1</v>
      </c>
      <c r="I819" t="s">
        <v>979</v>
      </c>
      <c r="J819" t="s">
        <v>3</v>
      </c>
      <c r="K819" t="s">
        <v>980</v>
      </c>
      <c r="L819">
        <v>1369</v>
      </c>
      <c r="N819">
        <v>1013</v>
      </c>
      <c r="O819" t="s">
        <v>974</v>
      </c>
      <c r="P819" t="s">
        <v>974</v>
      </c>
      <c r="Q819">
        <v>1</v>
      </c>
      <c r="W819">
        <v>0</v>
      </c>
      <c r="X819">
        <v>-690051356</v>
      </c>
      <c r="Y819">
        <f t="shared" ref="Y819:Y866" si="378">AT819</f>
        <v>119.78</v>
      </c>
      <c r="AA819">
        <v>0</v>
      </c>
      <c r="AB819">
        <v>0</v>
      </c>
      <c r="AC819">
        <v>0</v>
      </c>
      <c r="AD819">
        <v>8.82</v>
      </c>
      <c r="AE819">
        <v>0</v>
      </c>
      <c r="AF819">
        <v>0</v>
      </c>
      <c r="AG819">
        <v>0</v>
      </c>
      <c r="AH819">
        <v>8.82</v>
      </c>
      <c r="AI819">
        <v>1</v>
      </c>
      <c r="AJ819">
        <v>1</v>
      </c>
      <c r="AK819">
        <v>1</v>
      </c>
      <c r="AL819">
        <v>1</v>
      </c>
      <c r="AM819">
        <v>0</v>
      </c>
      <c r="AN819">
        <v>0</v>
      </c>
      <c r="AO819">
        <v>1</v>
      </c>
      <c r="AP819">
        <v>0</v>
      </c>
      <c r="AQ819">
        <v>0</v>
      </c>
      <c r="AR819">
        <v>0</v>
      </c>
      <c r="AS819" t="s">
        <v>3</v>
      </c>
      <c r="AT819">
        <v>119.78</v>
      </c>
      <c r="AU819" t="s">
        <v>3</v>
      </c>
      <c r="AV819">
        <v>1</v>
      </c>
      <c r="AW819">
        <v>2</v>
      </c>
      <c r="AX819">
        <v>69735195</v>
      </c>
      <c r="AY819">
        <v>1</v>
      </c>
      <c r="AZ819">
        <v>0</v>
      </c>
      <c r="BA819">
        <v>833</v>
      </c>
      <c r="BB819">
        <v>0</v>
      </c>
      <c r="BC819">
        <v>0</v>
      </c>
      <c r="BD819">
        <v>0</v>
      </c>
      <c r="BE819">
        <v>0</v>
      </c>
      <c r="BF819">
        <v>0</v>
      </c>
      <c r="BG819">
        <v>0</v>
      </c>
      <c r="BH819">
        <v>0</v>
      </c>
      <c r="BI819">
        <v>0</v>
      </c>
      <c r="BJ819">
        <v>0</v>
      </c>
      <c r="BK819">
        <v>0</v>
      </c>
      <c r="BL819">
        <v>0</v>
      </c>
      <c r="BM819">
        <v>0</v>
      </c>
      <c r="BN819">
        <v>0</v>
      </c>
      <c r="BO819">
        <v>0</v>
      </c>
      <c r="BP819">
        <v>0</v>
      </c>
      <c r="BQ819">
        <v>0</v>
      </c>
      <c r="BR819">
        <v>0</v>
      </c>
      <c r="BS819">
        <v>0</v>
      </c>
      <c r="BT819">
        <v>0</v>
      </c>
      <c r="BU819">
        <v>0</v>
      </c>
      <c r="BV819">
        <v>0</v>
      </c>
      <c r="BW819">
        <v>0</v>
      </c>
      <c r="CU819">
        <f>ROUND(AT819*Source!I942*AH819*AL819,0)</f>
        <v>0</v>
      </c>
      <c r="CV819">
        <f>ROUND(Y819*Source!I942,9)</f>
        <v>0</v>
      </c>
      <c r="CW819">
        <v>0</v>
      </c>
      <c r="CX819">
        <f>ROUND(Y819*Source!I942,9)</f>
        <v>0</v>
      </c>
      <c r="CY819">
        <f>AD819</f>
        <v>8.82</v>
      </c>
      <c r="CZ819">
        <f>AH819</f>
        <v>8.82</v>
      </c>
      <c r="DA819">
        <f>AL819</f>
        <v>1</v>
      </c>
      <c r="DB819">
        <f t="shared" ref="DB819:DB866" si="379">ROUND(ROUND(AT819*CZ819,2),2)</f>
        <v>1056.46</v>
      </c>
      <c r="DC819">
        <f t="shared" ref="DC819:DC866" si="380">ROUND(ROUND(AT819*AG819,2),2)</f>
        <v>0</v>
      </c>
      <c r="DD819" t="s">
        <v>3</v>
      </c>
      <c r="DE819" t="s">
        <v>3</v>
      </c>
      <c r="DF819">
        <f t="shared" ref="DF819:DF836" si="381">ROUND(ROUND(AE819,0)*CX819,0)</f>
        <v>0</v>
      </c>
      <c r="DG819">
        <f t="shared" si="376"/>
        <v>0</v>
      </c>
      <c r="DH819">
        <f t="shared" si="377"/>
        <v>0</v>
      </c>
      <c r="DI819">
        <f t="shared" si="375"/>
        <v>0</v>
      </c>
      <c r="DJ819">
        <f>DI819</f>
        <v>0</v>
      </c>
      <c r="DK819">
        <v>0</v>
      </c>
      <c r="DL819" t="s">
        <v>3</v>
      </c>
      <c r="DM819">
        <v>0</v>
      </c>
      <c r="DN819" t="s">
        <v>3</v>
      </c>
      <c r="DO819">
        <v>0</v>
      </c>
    </row>
    <row r="820" spans="1:119" x14ac:dyDescent="0.2">
      <c r="A820">
        <f>ROW(Source!A942)</f>
        <v>942</v>
      </c>
      <c r="B820">
        <v>69726971</v>
      </c>
      <c r="C820">
        <v>69735182</v>
      </c>
      <c r="D820">
        <v>121548</v>
      </c>
      <c r="E820">
        <v>1</v>
      </c>
      <c r="F820">
        <v>1</v>
      </c>
      <c r="G820">
        <v>1</v>
      </c>
      <c r="H820">
        <v>1</v>
      </c>
      <c r="I820" t="s">
        <v>36</v>
      </c>
      <c r="J820" t="s">
        <v>3</v>
      </c>
      <c r="K820" t="s">
        <v>981</v>
      </c>
      <c r="L820">
        <v>608254</v>
      </c>
      <c r="N820">
        <v>1013</v>
      </c>
      <c r="O820" t="s">
        <v>982</v>
      </c>
      <c r="P820" t="s">
        <v>982</v>
      </c>
      <c r="Q820">
        <v>1</v>
      </c>
      <c r="W820">
        <v>0</v>
      </c>
      <c r="X820">
        <v>-185737400</v>
      </c>
      <c r="Y820">
        <f t="shared" si="378"/>
        <v>4.22</v>
      </c>
      <c r="AA820">
        <v>0</v>
      </c>
      <c r="AB820">
        <v>0</v>
      </c>
      <c r="AC820">
        <v>0</v>
      </c>
      <c r="AD820">
        <v>0</v>
      </c>
      <c r="AE820">
        <v>0</v>
      </c>
      <c r="AF820">
        <v>0</v>
      </c>
      <c r="AG820">
        <v>0</v>
      </c>
      <c r="AH820">
        <v>0</v>
      </c>
      <c r="AI820">
        <v>1</v>
      </c>
      <c r="AJ820">
        <v>1</v>
      </c>
      <c r="AK820">
        <v>1</v>
      </c>
      <c r="AL820">
        <v>1</v>
      </c>
      <c r="AM820">
        <v>0</v>
      </c>
      <c r="AN820">
        <v>0</v>
      </c>
      <c r="AO820">
        <v>1</v>
      </c>
      <c r="AP820">
        <v>0</v>
      </c>
      <c r="AQ820">
        <v>0</v>
      </c>
      <c r="AR820">
        <v>0</v>
      </c>
      <c r="AS820" t="s">
        <v>3</v>
      </c>
      <c r="AT820">
        <v>4.22</v>
      </c>
      <c r="AU820" t="s">
        <v>3</v>
      </c>
      <c r="AV820">
        <v>2</v>
      </c>
      <c r="AW820">
        <v>2</v>
      </c>
      <c r="AX820">
        <v>69735196</v>
      </c>
      <c r="AY820">
        <v>1</v>
      </c>
      <c r="AZ820">
        <v>0</v>
      </c>
      <c r="BA820">
        <v>834</v>
      </c>
      <c r="BB820">
        <v>0</v>
      </c>
      <c r="BC820">
        <v>0</v>
      </c>
      <c r="BD820">
        <v>0</v>
      </c>
      <c r="BE820">
        <v>0</v>
      </c>
      <c r="BF820">
        <v>0</v>
      </c>
      <c r="BG820">
        <v>0</v>
      </c>
      <c r="BH820">
        <v>0</v>
      </c>
      <c r="BI820">
        <v>0</v>
      </c>
      <c r="BJ820">
        <v>0</v>
      </c>
      <c r="BK820">
        <v>0</v>
      </c>
      <c r="BL820">
        <v>0</v>
      </c>
      <c r="BM820">
        <v>0</v>
      </c>
      <c r="BN820">
        <v>0</v>
      </c>
      <c r="BO820">
        <v>0</v>
      </c>
      <c r="BP820">
        <v>0</v>
      </c>
      <c r="BQ820">
        <v>0</v>
      </c>
      <c r="BR820">
        <v>0</v>
      </c>
      <c r="BS820">
        <v>0</v>
      </c>
      <c r="BT820">
        <v>0</v>
      </c>
      <c r="BU820">
        <v>0</v>
      </c>
      <c r="BV820">
        <v>0</v>
      </c>
      <c r="BW820">
        <v>0</v>
      </c>
      <c r="CV820">
        <v>0</v>
      </c>
      <c r="CW820">
        <v>0</v>
      </c>
      <c r="CX820">
        <f>ROUND(Y820*Source!I942,9)</f>
        <v>0</v>
      </c>
      <c r="CY820">
        <f>AD820</f>
        <v>0</v>
      </c>
      <c r="CZ820">
        <f>AH820</f>
        <v>0</v>
      </c>
      <c r="DA820">
        <f>AL820</f>
        <v>1</v>
      </c>
      <c r="DB820">
        <f t="shared" si="379"/>
        <v>0</v>
      </c>
      <c r="DC820">
        <f t="shared" si="380"/>
        <v>0</v>
      </c>
      <c r="DD820" t="s">
        <v>3</v>
      </c>
      <c r="DE820" t="s">
        <v>3</v>
      </c>
      <c r="DF820">
        <f t="shared" si="381"/>
        <v>0</v>
      </c>
      <c r="DG820">
        <f t="shared" si="376"/>
        <v>0</v>
      </c>
      <c r="DH820">
        <f t="shared" si="377"/>
        <v>0</v>
      </c>
      <c r="DI820">
        <f t="shared" si="375"/>
        <v>0</v>
      </c>
      <c r="DJ820">
        <f>DI820</f>
        <v>0</v>
      </c>
      <c r="DK820">
        <v>0</v>
      </c>
      <c r="DL820" t="s">
        <v>3</v>
      </c>
      <c r="DM820">
        <v>0</v>
      </c>
      <c r="DN820" t="s">
        <v>3</v>
      </c>
      <c r="DO820">
        <v>0</v>
      </c>
    </row>
    <row r="821" spans="1:119" x14ac:dyDescent="0.2">
      <c r="A821">
        <f>ROW(Source!A942)</f>
        <v>942</v>
      </c>
      <c r="B821">
        <v>69726971</v>
      </c>
      <c r="C821">
        <v>69735182</v>
      </c>
      <c r="D821">
        <v>27439571</v>
      </c>
      <c r="E821">
        <v>1</v>
      </c>
      <c r="F821">
        <v>1</v>
      </c>
      <c r="G821">
        <v>1</v>
      </c>
      <c r="H821">
        <v>2</v>
      </c>
      <c r="I821" t="s">
        <v>983</v>
      </c>
      <c r="J821" t="s">
        <v>984</v>
      </c>
      <c r="K821" t="s">
        <v>985</v>
      </c>
      <c r="L821">
        <v>1368</v>
      </c>
      <c r="N821">
        <v>1011</v>
      </c>
      <c r="O821" t="s">
        <v>978</v>
      </c>
      <c r="P821" t="s">
        <v>978</v>
      </c>
      <c r="Q821">
        <v>1</v>
      </c>
      <c r="W821">
        <v>0</v>
      </c>
      <c r="X821">
        <v>1462286705</v>
      </c>
      <c r="Y821">
        <f t="shared" si="378"/>
        <v>0.36</v>
      </c>
      <c r="AA821">
        <v>0</v>
      </c>
      <c r="AB821">
        <v>88.42</v>
      </c>
      <c r="AC821">
        <v>10.14</v>
      </c>
      <c r="AD821">
        <v>0</v>
      </c>
      <c r="AE821">
        <v>0</v>
      </c>
      <c r="AF821">
        <v>88.42</v>
      </c>
      <c r="AG821">
        <v>10.14</v>
      </c>
      <c r="AH821">
        <v>0</v>
      </c>
      <c r="AI821">
        <v>1</v>
      </c>
      <c r="AJ821">
        <v>1</v>
      </c>
      <c r="AK821">
        <v>1</v>
      </c>
      <c r="AL821">
        <v>1</v>
      </c>
      <c r="AM821">
        <v>0</v>
      </c>
      <c r="AN821">
        <v>0</v>
      </c>
      <c r="AO821">
        <v>1</v>
      </c>
      <c r="AP821">
        <v>0</v>
      </c>
      <c r="AQ821">
        <v>0</v>
      </c>
      <c r="AR821">
        <v>0</v>
      </c>
      <c r="AS821" t="s">
        <v>3</v>
      </c>
      <c r="AT821">
        <v>0.36</v>
      </c>
      <c r="AU821" t="s">
        <v>3</v>
      </c>
      <c r="AV821">
        <v>0</v>
      </c>
      <c r="AW821">
        <v>2</v>
      </c>
      <c r="AX821">
        <v>69735197</v>
      </c>
      <c r="AY821">
        <v>1</v>
      </c>
      <c r="AZ821">
        <v>0</v>
      </c>
      <c r="BA821">
        <v>835</v>
      </c>
      <c r="BB821">
        <v>0</v>
      </c>
      <c r="BC821">
        <v>0</v>
      </c>
      <c r="BD821">
        <v>0</v>
      </c>
      <c r="BE821">
        <v>0</v>
      </c>
      <c r="BF821">
        <v>0</v>
      </c>
      <c r="BG821">
        <v>0</v>
      </c>
      <c r="BH821">
        <v>0</v>
      </c>
      <c r="BI821">
        <v>0</v>
      </c>
      <c r="BJ821">
        <v>0</v>
      </c>
      <c r="BK821">
        <v>0</v>
      </c>
      <c r="BL821">
        <v>0</v>
      </c>
      <c r="BM821">
        <v>0</v>
      </c>
      <c r="BN821">
        <v>0</v>
      </c>
      <c r="BO821">
        <v>0</v>
      </c>
      <c r="BP821">
        <v>0</v>
      </c>
      <c r="BQ821">
        <v>0</v>
      </c>
      <c r="BR821">
        <v>0</v>
      </c>
      <c r="BS821">
        <v>0</v>
      </c>
      <c r="BT821">
        <v>0</v>
      </c>
      <c r="BU821">
        <v>0</v>
      </c>
      <c r="BV821">
        <v>0</v>
      </c>
      <c r="BW821">
        <v>0</v>
      </c>
      <c r="CV821">
        <v>0</v>
      </c>
      <c r="CW821">
        <f>ROUND(Y821*Source!I942*DO821,9)</f>
        <v>0</v>
      </c>
      <c r="CX821">
        <f>ROUND(Y821*Source!I942,9)</f>
        <v>0</v>
      </c>
      <c r="CY821">
        <f>AB821</f>
        <v>88.42</v>
      </c>
      <c r="CZ821">
        <f>AF821</f>
        <v>88.42</v>
      </c>
      <c r="DA821">
        <f>AJ821</f>
        <v>1</v>
      </c>
      <c r="DB821">
        <f t="shared" si="379"/>
        <v>31.83</v>
      </c>
      <c r="DC821">
        <f t="shared" si="380"/>
        <v>3.65</v>
      </c>
      <c r="DD821" t="s">
        <v>3</v>
      </c>
      <c r="DE821" t="s">
        <v>3</v>
      </c>
      <c r="DF821">
        <f t="shared" si="381"/>
        <v>0</v>
      </c>
      <c r="DG821">
        <f t="shared" si="376"/>
        <v>0</v>
      </c>
      <c r="DH821">
        <f t="shared" si="377"/>
        <v>0</v>
      </c>
      <c r="DI821">
        <f t="shared" si="375"/>
        <v>0</v>
      </c>
      <c r="DJ821">
        <f>DG821</f>
        <v>0</v>
      </c>
      <c r="DK821">
        <v>0</v>
      </c>
      <c r="DL821" t="s">
        <v>3</v>
      </c>
      <c r="DM821">
        <v>0</v>
      </c>
      <c r="DN821" t="s">
        <v>3</v>
      </c>
      <c r="DO821">
        <v>0</v>
      </c>
    </row>
    <row r="822" spans="1:119" x14ac:dyDescent="0.2">
      <c r="A822">
        <f>ROW(Source!A942)</f>
        <v>942</v>
      </c>
      <c r="B822">
        <v>69726971</v>
      </c>
      <c r="C822">
        <v>69735182</v>
      </c>
      <c r="D822">
        <v>27439630</v>
      </c>
      <c r="E822">
        <v>1</v>
      </c>
      <c r="F822">
        <v>1</v>
      </c>
      <c r="G822">
        <v>1</v>
      </c>
      <c r="H822">
        <v>2</v>
      </c>
      <c r="I822" t="s">
        <v>986</v>
      </c>
      <c r="J822" t="s">
        <v>987</v>
      </c>
      <c r="K822" t="s">
        <v>988</v>
      </c>
      <c r="L822">
        <v>1368</v>
      </c>
      <c r="N822">
        <v>1011</v>
      </c>
      <c r="O822" t="s">
        <v>978</v>
      </c>
      <c r="P822" t="s">
        <v>978</v>
      </c>
      <c r="Q822">
        <v>1</v>
      </c>
      <c r="W822">
        <v>0</v>
      </c>
      <c r="X822">
        <v>-72110300</v>
      </c>
      <c r="Y822">
        <f t="shared" si="378"/>
        <v>2.2999999999999998</v>
      </c>
      <c r="AA822">
        <v>0</v>
      </c>
      <c r="AB822">
        <v>31.27</v>
      </c>
      <c r="AC822">
        <v>13.61</v>
      </c>
      <c r="AD822">
        <v>0</v>
      </c>
      <c r="AE822">
        <v>0</v>
      </c>
      <c r="AF822">
        <v>31.27</v>
      </c>
      <c r="AG822">
        <v>13.61</v>
      </c>
      <c r="AH822">
        <v>0</v>
      </c>
      <c r="AI822">
        <v>1</v>
      </c>
      <c r="AJ822">
        <v>1</v>
      </c>
      <c r="AK822">
        <v>1</v>
      </c>
      <c r="AL822">
        <v>1</v>
      </c>
      <c r="AM822">
        <v>0</v>
      </c>
      <c r="AN822">
        <v>0</v>
      </c>
      <c r="AO822">
        <v>1</v>
      </c>
      <c r="AP822">
        <v>0</v>
      </c>
      <c r="AQ822">
        <v>0</v>
      </c>
      <c r="AR822">
        <v>0</v>
      </c>
      <c r="AS822" t="s">
        <v>3</v>
      </c>
      <c r="AT822">
        <v>2.2999999999999998</v>
      </c>
      <c r="AU822" t="s">
        <v>3</v>
      </c>
      <c r="AV822">
        <v>0</v>
      </c>
      <c r="AW822">
        <v>2</v>
      </c>
      <c r="AX822">
        <v>69735198</v>
      </c>
      <c r="AY822">
        <v>1</v>
      </c>
      <c r="AZ822">
        <v>0</v>
      </c>
      <c r="BA822">
        <v>836</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v>0</v>
      </c>
      <c r="CV822">
        <v>0</v>
      </c>
      <c r="CW822">
        <f>ROUND(Y822*Source!I942*DO822,9)</f>
        <v>0</v>
      </c>
      <c r="CX822">
        <f>ROUND(Y822*Source!I942,9)</f>
        <v>0</v>
      </c>
      <c r="CY822">
        <f>AB822</f>
        <v>31.27</v>
      </c>
      <c r="CZ822">
        <f>AF822</f>
        <v>31.27</v>
      </c>
      <c r="DA822">
        <f>AJ822</f>
        <v>1</v>
      </c>
      <c r="DB822">
        <f t="shared" si="379"/>
        <v>71.92</v>
      </c>
      <c r="DC822">
        <f t="shared" si="380"/>
        <v>31.3</v>
      </c>
      <c r="DD822" t="s">
        <v>3</v>
      </c>
      <c r="DE822" t="s">
        <v>3</v>
      </c>
      <c r="DF822">
        <f t="shared" si="381"/>
        <v>0</v>
      </c>
      <c r="DG822">
        <f t="shared" si="376"/>
        <v>0</v>
      </c>
      <c r="DH822">
        <f t="shared" si="377"/>
        <v>0</v>
      </c>
      <c r="DI822">
        <f t="shared" si="375"/>
        <v>0</v>
      </c>
      <c r="DJ822">
        <f>DG822</f>
        <v>0</v>
      </c>
      <c r="DK822">
        <v>0</v>
      </c>
      <c r="DL822" t="s">
        <v>3</v>
      </c>
      <c r="DM822">
        <v>0</v>
      </c>
      <c r="DN822" t="s">
        <v>3</v>
      </c>
      <c r="DO822">
        <v>0</v>
      </c>
    </row>
    <row r="823" spans="1:119" x14ac:dyDescent="0.2">
      <c r="A823">
        <f>ROW(Source!A942)</f>
        <v>942</v>
      </c>
      <c r="B823">
        <v>69726971</v>
      </c>
      <c r="C823">
        <v>69735182</v>
      </c>
      <c r="D823">
        <v>27440032</v>
      </c>
      <c r="E823">
        <v>1</v>
      </c>
      <c r="F823">
        <v>1</v>
      </c>
      <c r="G823">
        <v>1</v>
      </c>
      <c r="H823">
        <v>2</v>
      </c>
      <c r="I823" t="s">
        <v>989</v>
      </c>
      <c r="J823" t="s">
        <v>990</v>
      </c>
      <c r="K823" t="s">
        <v>991</v>
      </c>
      <c r="L823">
        <v>1368</v>
      </c>
      <c r="N823">
        <v>1011</v>
      </c>
      <c r="O823" t="s">
        <v>978</v>
      </c>
      <c r="P823" t="s">
        <v>978</v>
      </c>
      <c r="Q823">
        <v>1</v>
      </c>
      <c r="W823">
        <v>0</v>
      </c>
      <c r="X823">
        <v>864476657</v>
      </c>
      <c r="Y823">
        <f t="shared" si="378"/>
        <v>1.56</v>
      </c>
      <c r="AA823">
        <v>0</v>
      </c>
      <c r="AB823">
        <v>12.43</v>
      </c>
      <c r="AC823">
        <v>10.14</v>
      </c>
      <c r="AD823">
        <v>0</v>
      </c>
      <c r="AE823">
        <v>0</v>
      </c>
      <c r="AF823">
        <v>12.43</v>
      </c>
      <c r="AG823">
        <v>10.14</v>
      </c>
      <c r="AH823">
        <v>0</v>
      </c>
      <c r="AI823">
        <v>1</v>
      </c>
      <c r="AJ823">
        <v>1</v>
      </c>
      <c r="AK823">
        <v>1</v>
      </c>
      <c r="AL823">
        <v>1</v>
      </c>
      <c r="AM823">
        <v>0</v>
      </c>
      <c r="AN823">
        <v>0</v>
      </c>
      <c r="AO823">
        <v>1</v>
      </c>
      <c r="AP823">
        <v>0</v>
      </c>
      <c r="AQ823">
        <v>0</v>
      </c>
      <c r="AR823">
        <v>0</v>
      </c>
      <c r="AS823" t="s">
        <v>3</v>
      </c>
      <c r="AT823">
        <v>1.56</v>
      </c>
      <c r="AU823" t="s">
        <v>3</v>
      </c>
      <c r="AV823">
        <v>0</v>
      </c>
      <c r="AW823">
        <v>2</v>
      </c>
      <c r="AX823">
        <v>69735199</v>
      </c>
      <c r="AY823">
        <v>1</v>
      </c>
      <c r="AZ823">
        <v>0</v>
      </c>
      <c r="BA823">
        <v>837</v>
      </c>
      <c r="BB823">
        <v>0</v>
      </c>
      <c r="BC823">
        <v>0</v>
      </c>
      <c r="BD823">
        <v>0</v>
      </c>
      <c r="BE823">
        <v>0</v>
      </c>
      <c r="BF823">
        <v>0</v>
      </c>
      <c r="BG823">
        <v>0</v>
      </c>
      <c r="BH823">
        <v>0</v>
      </c>
      <c r="BI823">
        <v>0</v>
      </c>
      <c r="BJ823">
        <v>0</v>
      </c>
      <c r="BK823">
        <v>0</v>
      </c>
      <c r="BL823">
        <v>0</v>
      </c>
      <c r="BM823">
        <v>0</v>
      </c>
      <c r="BN823">
        <v>0</v>
      </c>
      <c r="BO823">
        <v>0</v>
      </c>
      <c r="BP823">
        <v>0</v>
      </c>
      <c r="BQ823">
        <v>0</v>
      </c>
      <c r="BR823">
        <v>0</v>
      </c>
      <c r="BS823">
        <v>0</v>
      </c>
      <c r="BT823">
        <v>0</v>
      </c>
      <c r="BU823">
        <v>0</v>
      </c>
      <c r="BV823">
        <v>0</v>
      </c>
      <c r="BW823">
        <v>0</v>
      </c>
      <c r="CV823">
        <v>0</v>
      </c>
      <c r="CW823">
        <f>ROUND(Y823*Source!I942*DO823,9)</f>
        <v>0</v>
      </c>
      <c r="CX823">
        <f>ROUND(Y823*Source!I942,9)</f>
        <v>0</v>
      </c>
      <c r="CY823">
        <f>AB823</f>
        <v>12.43</v>
      </c>
      <c r="CZ823">
        <f>AF823</f>
        <v>12.43</v>
      </c>
      <c r="DA823">
        <f>AJ823</f>
        <v>1</v>
      </c>
      <c r="DB823">
        <f t="shared" si="379"/>
        <v>19.39</v>
      </c>
      <c r="DC823">
        <f t="shared" si="380"/>
        <v>15.82</v>
      </c>
      <c r="DD823" t="s">
        <v>3</v>
      </c>
      <c r="DE823" t="s">
        <v>3</v>
      </c>
      <c r="DF823">
        <f t="shared" si="381"/>
        <v>0</v>
      </c>
      <c r="DG823">
        <f t="shared" si="376"/>
        <v>0</v>
      </c>
      <c r="DH823">
        <f t="shared" si="377"/>
        <v>0</v>
      </c>
      <c r="DI823">
        <f t="shared" si="375"/>
        <v>0</v>
      </c>
      <c r="DJ823">
        <f>DG823</f>
        <v>0</v>
      </c>
      <c r="DK823">
        <v>0</v>
      </c>
      <c r="DL823" t="s">
        <v>3</v>
      </c>
      <c r="DM823">
        <v>0</v>
      </c>
      <c r="DN823" t="s">
        <v>3</v>
      </c>
      <c r="DO823">
        <v>0</v>
      </c>
    </row>
    <row r="824" spans="1:119" x14ac:dyDescent="0.2">
      <c r="A824">
        <f>ROW(Source!A942)</f>
        <v>942</v>
      </c>
      <c r="B824">
        <v>69726971</v>
      </c>
      <c r="C824">
        <v>69735182</v>
      </c>
      <c r="D824">
        <v>27441327</v>
      </c>
      <c r="E824">
        <v>1</v>
      </c>
      <c r="F824">
        <v>1</v>
      </c>
      <c r="G824">
        <v>1</v>
      </c>
      <c r="H824">
        <v>2</v>
      </c>
      <c r="I824" t="s">
        <v>975</v>
      </c>
      <c r="J824" t="s">
        <v>976</v>
      </c>
      <c r="K824" t="s">
        <v>977</v>
      </c>
      <c r="L824">
        <v>1368</v>
      </c>
      <c r="N824">
        <v>1011</v>
      </c>
      <c r="O824" t="s">
        <v>978</v>
      </c>
      <c r="P824" t="s">
        <v>978</v>
      </c>
      <c r="Q824">
        <v>1</v>
      </c>
      <c r="W824">
        <v>0</v>
      </c>
      <c r="X824">
        <v>-1583389094</v>
      </c>
      <c r="Y824">
        <f t="shared" si="378"/>
        <v>0.28000000000000003</v>
      </c>
      <c r="AA824">
        <v>0</v>
      </c>
      <c r="AB824">
        <v>93.37</v>
      </c>
      <c r="AC824">
        <v>11.69</v>
      </c>
      <c r="AD824">
        <v>0</v>
      </c>
      <c r="AE824">
        <v>0</v>
      </c>
      <c r="AF824">
        <v>93.37</v>
      </c>
      <c r="AG824">
        <v>11.69</v>
      </c>
      <c r="AH824">
        <v>0</v>
      </c>
      <c r="AI824">
        <v>1</v>
      </c>
      <c r="AJ824">
        <v>1</v>
      </c>
      <c r="AK824">
        <v>1</v>
      </c>
      <c r="AL824">
        <v>1</v>
      </c>
      <c r="AM824">
        <v>0</v>
      </c>
      <c r="AN824">
        <v>0</v>
      </c>
      <c r="AO824">
        <v>1</v>
      </c>
      <c r="AP824">
        <v>0</v>
      </c>
      <c r="AQ824">
        <v>0</v>
      </c>
      <c r="AR824">
        <v>0</v>
      </c>
      <c r="AS824" t="s">
        <v>3</v>
      </c>
      <c r="AT824">
        <v>0.28000000000000003</v>
      </c>
      <c r="AU824" t="s">
        <v>3</v>
      </c>
      <c r="AV824">
        <v>0</v>
      </c>
      <c r="AW824">
        <v>2</v>
      </c>
      <c r="AX824">
        <v>69735200</v>
      </c>
      <c r="AY824">
        <v>1</v>
      </c>
      <c r="AZ824">
        <v>0</v>
      </c>
      <c r="BA824">
        <v>838</v>
      </c>
      <c r="BB824">
        <v>0</v>
      </c>
      <c r="BC824">
        <v>0</v>
      </c>
      <c r="BD824">
        <v>0</v>
      </c>
      <c r="BE824">
        <v>0</v>
      </c>
      <c r="BF824">
        <v>0</v>
      </c>
      <c r="BG824">
        <v>0</v>
      </c>
      <c r="BH824">
        <v>0</v>
      </c>
      <c r="BI824">
        <v>0</v>
      </c>
      <c r="BJ824">
        <v>0</v>
      </c>
      <c r="BK824">
        <v>0</v>
      </c>
      <c r="BL824">
        <v>0</v>
      </c>
      <c r="BM824">
        <v>0</v>
      </c>
      <c r="BN824">
        <v>0</v>
      </c>
      <c r="BO824">
        <v>0</v>
      </c>
      <c r="BP824">
        <v>0</v>
      </c>
      <c r="BQ824">
        <v>0</v>
      </c>
      <c r="BR824">
        <v>0</v>
      </c>
      <c r="BS824">
        <v>0</v>
      </c>
      <c r="BT824">
        <v>0</v>
      </c>
      <c r="BU824">
        <v>0</v>
      </c>
      <c r="BV824">
        <v>0</v>
      </c>
      <c r="BW824">
        <v>0</v>
      </c>
      <c r="CV824">
        <v>0</v>
      </c>
      <c r="CW824">
        <f>ROUND(Y824*Source!I942*DO824,9)</f>
        <v>0</v>
      </c>
      <c r="CX824">
        <f>ROUND(Y824*Source!I942,9)</f>
        <v>0</v>
      </c>
      <c r="CY824">
        <f>AB824</f>
        <v>93.37</v>
      </c>
      <c r="CZ824">
        <f>AF824</f>
        <v>93.37</v>
      </c>
      <c r="DA824">
        <f>AJ824</f>
        <v>1</v>
      </c>
      <c r="DB824">
        <f t="shared" si="379"/>
        <v>26.14</v>
      </c>
      <c r="DC824">
        <f t="shared" si="380"/>
        <v>3.27</v>
      </c>
      <c r="DD824" t="s">
        <v>3</v>
      </c>
      <c r="DE824" t="s">
        <v>3</v>
      </c>
      <c r="DF824">
        <f t="shared" si="381"/>
        <v>0</v>
      </c>
      <c r="DG824">
        <f t="shared" si="376"/>
        <v>0</v>
      </c>
      <c r="DH824">
        <f t="shared" si="377"/>
        <v>0</v>
      </c>
      <c r="DI824">
        <f t="shared" si="375"/>
        <v>0</v>
      </c>
      <c r="DJ824">
        <f>DG824</f>
        <v>0</v>
      </c>
      <c r="DK824">
        <v>0</v>
      </c>
      <c r="DL824" t="s">
        <v>3</v>
      </c>
      <c r="DM824">
        <v>0</v>
      </c>
      <c r="DN824" t="s">
        <v>3</v>
      </c>
      <c r="DO824">
        <v>0</v>
      </c>
    </row>
    <row r="825" spans="1:119" x14ac:dyDescent="0.2">
      <c r="A825">
        <f>ROW(Source!A942)</f>
        <v>942</v>
      </c>
      <c r="B825">
        <v>69726971</v>
      </c>
      <c r="C825">
        <v>69735182</v>
      </c>
      <c r="D825">
        <v>27373906</v>
      </c>
      <c r="E825">
        <v>1</v>
      </c>
      <c r="F825">
        <v>1</v>
      </c>
      <c r="G825">
        <v>1</v>
      </c>
      <c r="H825">
        <v>3</v>
      </c>
      <c r="I825" t="s">
        <v>54</v>
      </c>
      <c r="J825" t="s">
        <v>265</v>
      </c>
      <c r="K825" t="s">
        <v>55</v>
      </c>
      <c r="L825">
        <v>1327</v>
      </c>
      <c r="N825">
        <v>1005</v>
      </c>
      <c r="O825" t="s">
        <v>56</v>
      </c>
      <c r="P825" t="s">
        <v>56</v>
      </c>
      <c r="Q825">
        <v>1</v>
      </c>
      <c r="W825">
        <v>0</v>
      </c>
      <c r="X825">
        <v>-847016206</v>
      </c>
      <c r="Y825">
        <f t="shared" si="378"/>
        <v>102</v>
      </c>
      <c r="AA825">
        <v>68.2</v>
      </c>
      <c r="AB825">
        <v>0</v>
      </c>
      <c r="AC825">
        <v>0</v>
      </c>
      <c r="AD825">
        <v>0</v>
      </c>
      <c r="AE825">
        <v>68.2</v>
      </c>
      <c r="AF825">
        <v>0</v>
      </c>
      <c r="AG825">
        <v>0</v>
      </c>
      <c r="AH825">
        <v>0</v>
      </c>
      <c r="AI825">
        <v>1</v>
      </c>
      <c r="AJ825">
        <v>1</v>
      </c>
      <c r="AK825">
        <v>1</v>
      </c>
      <c r="AL825">
        <v>1</v>
      </c>
      <c r="AM825">
        <v>0</v>
      </c>
      <c r="AN825">
        <v>0</v>
      </c>
      <c r="AO825">
        <v>0</v>
      </c>
      <c r="AP825">
        <v>1</v>
      </c>
      <c r="AQ825">
        <v>0</v>
      </c>
      <c r="AR825">
        <v>0</v>
      </c>
      <c r="AS825" t="s">
        <v>3</v>
      </c>
      <c r="AT825">
        <v>102</v>
      </c>
      <c r="AU825" t="s">
        <v>3</v>
      </c>
      <c r="AV825">
        <v>0</v>
      </c>
      <c r="AW825">
        <v>2</v>
      </c>
      <c r="AX825">
        <v>69735201</v>
      </c>
      <c r="AY825">
        <v>1</v>
      </c>
      <c r="AZ825">
        <v>0</v>
      </c>
      <c r="BA825">
        <v>839</v>
      </c>
      <c r="BB825">
        <v>3</v>
      </c>
      <c r="BC825">
        <v>0</v>
      </c>
      <c r="BD825">
        <v>0</v>
      </c>
      <c r="BE825">
        <v>0</v>
      </c>
      <c r="BF825">
        <v>0</v>
      </c>
      <c r="BG825">
        <v>0</v>
      </c>
      <c r="BH825">
        <v>0</v>
      </c>
      <c r="BI825">
        <v>0</v>
      </c>
      <c r="BJ825">
        <v>0</v>
      </c>
      <c r="BK825">
        <v>0</v>
      </c>
      <c r="BL825">
        <v>0</v>
      </c>
      <c r="BM825">
        <v>0</v>
      </c>
      <c r="BN825">
        <v>0</v>
      </c>
      <c r="BO825">
        <v>0</v>
      </c>
      <c r="BP825">
        <v>0</v>
      </c>
      <c r="BQ825">
        <v>0</v>
      </c>
      <c r="BR825">
        <v>0</v>
      </c>
      <c r="BS825">
        <v>0</v>
      </c>
      <c r="BT825">
        <v>0</v>
      </c>
      <c r="BU825">
        <v>0</v>
      </c>
      <c r="BV825">
        <v>0</v>
      </c>
      <c r="BW825">
        <v>0</v>
      </c>
      <c r="CV825">
        <v>0</v>
      </c>
      <c r="CW825">
        <v>0</v>
      </c>
      <c r="CX825">
        <f>ROUND(Y825*Source!I942,9)</f>
        <v>0</v>
      </c>
      <c r="CY825">
        <f t="shared" ref="CY825:CY830" si="382">AA825</f>
        <v>68.2</v>
      </c>
      <c r="CZ825">
        <f t="shared" ref="CZ825:CZ830" si="383">AE825</f>
        <v>68.2</v>
      </c>
      <c r="DA825">
        <f t="shared" ref="DA825:DA830" si="384">AI825</f>
        <v>1</v>
      </c>
      <c r="DB825">
        <f t="shared" si="379"/>
        <v>6956.4</v>
      </c>
      <c r="DC825">
        <f t="shared" si="380"/>
        <v>0</v>
      </c>
      <c r="DD825" t="s">
        <v>3</v>
      </c>
      <c r="DE825" t="s">
        <v>3</v>
      </c>
      <c r="DF825">
        <f t="shared" si="381"/>
        <v>0</v>
      </c>
      <c r="DG825">
        <f t="shared" si="376"/>
        <v>0</v>
      </c>
      <c r="DH825">
        <f t="shared" si="377"/>
        <v>0</v>
      </c>
      <c r="DI825">
        <f t="shared" si="375"/>
        <v>0</v>
      </c>
      <c r="DJ825">
        <f t="shared" ref="DJ825:DJ830" si="385">DF825</f>
        <v>0</v>
      </c>
      <c r="DK825">
        <v>0</v>
      </c>
      <c r="DL825" t="s">
        <v>3</v>
      </c>
      <c r="DM825">
        <v>0</v>
      </c>
      <c r="DN825" t="s">
        <v>3</v>
      </c>
      <c r="DO825">
        <v>0</v>
      </c>
    </row>
    <row r="826" spans="1:119" x14ac:dyDescent="0.2">
      <c r="A826">
        <f>ROW(Source!A942)</f>
        <v>942</v>
      </c>
      <c r="B826">
        <v>69726971</v>
      </c>
      <c r="C826">
        <v>69735182</v>
      </c>
      <c r="D826">
        <v>27371543</v>
      </c>
      <c r="E826">
        <v>1</v>
      </c>
      <c r="F826">
        <v>1</v>
      </c>
      <c r="G826">
        <v>1</v>
      </c>
      <c r="H826">
        <v>3</v>
      </c>
      <c r="I826" t="s">
        <v>66</v>
      </c>
      <c r="J826" t="s">
        <v>267</v>
      </c>
      <c r="K826" t="s">
        <v>67</v>
      </c>
      <c r="L826">
        <v>1346</v>
      </c>
      <c r="N826">
        <v>1009</v>
      </c>
      <c r="O826" t="s">
        <v>68</v>
      </c>
      <c r="P826" t="s">
        <v>68</v>
      </c>
      <c r="Q826">
        <v>1</v>
      </c>
      <c r="W826">
        <v>0</v>
      </c>
      <c r="X826">
        <v>-2014069362</v>
      </c>
      <c r="Y826">
        <f t="shared" si="378"/>
        <v>0.5</v>
      </c>
      <c r="AA826">
        <v>1.82</v>
      </c>
      <c r="AB826">
        <v>0</v>
      </c>
      <c r="AC826">
        <v>0</v>
      </c>
      <c r="AD826">
        <v>0</v>
      </c>
      <c r="AE826">
        <v>1.82</v>
      </c>
      <c r="AF826">
        <v>0</v>
      </c>
      <c r="AG826">
        <v>0</v>
      </c>
      <c r="AH826">
        <v>0</v>
      </c>
      <c r="AI826">
        <v>1</v>
      </c>
      <c r="AJ826">
        <v>1</v>
      </c>
      <c r="AK826">
        <v>1</v>
      </c>
      <c r="AL826">
        <v>1</v>
      </c>
      <c r="AM826">
        <v>0</v>
      </c>
      <c r="AN826">
        <v>0</v>
      </c>
      <c r="AO826">
        <v>0</v>
      </c>
      <c r="AP826">
        <v>1</v>
      </c>
      <c r="AQ826">
        <v>0</v>
      </c>
      <c r="AR826">
        <v>0</v>
      </c>
      <c r="AS826" t="s">
        <v>3</v>
      </c>
      <c r="AT826">
        <v>0.5</v>
      </c>
      <c r="AU826" t="s">
        <v>3</v>
      </c>
      <c r="AV826">
        <v>0</v>
      </c>
      <c r="AW826">
        <v>2</v>
      </c>
      <c r="AX826">
        <v>69735202</v>
      </c>
      <c r="AY826">
        <v>1</v>
      </c>
      <c r="AZ826">
        <v>0</v>
      </c>
      <c r="BA826">
        <v>840</v>
      </c>
      <c r="BB826">
        <v>3</v>
      </c>
      <c r="BC826">
        <v>0</v>
      </c>
      <c r="BD826">
        <v>0</v>
      </c>
      <c r="BE826">
        <v>0</v>
      </c>
      <c r="BF826">
        <v>0</v>
      </c>
      <c r="BG826">
        <v>0</v>
      </c>
      <c r="BH826">
        <v>0</v>
      </c>
      <c r="BI826">
        <v>0</v>
      </c>
      <c r="BJ826">
        <v>0</v>
      </c>
      <c r="BK826">
        <v>0</v>
      </c>
      <c r="BL826">
        <v>0</v>
      </c>
      <c r="BM826">
        <v>0</v>
      </c>
      <c r="BN826">
        <v>0</v>
      </c>
      <c r="BO826">
        <v>0</v>
      </c>
      <c r="BP826">
        <v>0</v>
      </c>
      <c r="BQ826">
        <v>0</v>
      </c>
      <c r="BR826">
        <v>0</v>
      </c>
      <c r="BS826">
        <v>0</v>
      </c>
      <c r="BT826">
        <v>0</v>
      </c>
      <c r="BU826">
        <v>0</v>
      </c>
      <c r="BV826">
        <v>0</v>
      </c>
      <c r="BW826">
        <v>0</v>
      </c>
      <c r="CV826">
        <v>0</v>
      </c>
      <c r="CW826">
        <v>0</v>
      </c>
      <c r="CX826">
        <f>ROUND(Y826*Source!I942,9)</f>
        <v>0</v>
      </c>
      <c r="CY826">
        <f t="shared" si="382"/>
        <v>1.82</v>
      </c>
      <c r="CZ826">
        <f t="shared" si="383"/>
        <v>1.82</v>
      </c>
      <c r="DA826">
        <f t="shared" si="384"/>
        <v>1</v>
      </c>
      <c r="DB826">
        <f t="shared" si="379"/>
        <v>0.91</v>
      </c>
      <c r="DC826">
        <f t="shared" si="380"/>
        <v>0</v>
      </c>
      <c r="DD826" t="s">
        <v>3</v>
      </c>
      <c r="DE826" t="s">
        <v>3</v>
      </c>
      <c r="DF826">
        <f t="shared" si="381"/>
        <v>0</v>
      </c>
      <c r="DG826">
        <f t="shared" si="376"/>
        <v>0</v>
      </c>
      <c r="DH826">
        <f t="shared" si="377"/>
        <v>0</v>
      </c>
      <c r="DI826">
        <f t="shared" si="375"/>
        <v>0</v>
      </c>
      <c r="DJ826">
        <f t="shared" si="385"/>
        <v>0</v>
      </c>
      <c r="DK826">
        <v>0</v>
      </c>
      <c r="DL826" t="s">
        <v>3</v>
      </c>
      <c r="DM826">
        <v>0</v>
      </c>
      <c r="DN826" t="s">
        <v>3</v>
      </c>
      <c r="DO826">
        <v>0</v>
      </c>
    </row>
    <row r="827" spans="1:119" x14ac:dyDescent="0.2">
      <c r="A827">
        <f>ROW(Source!A942)</f>
        <v>942</v>
      </c>
      <c r="B827">
        <v>69726971</v>
      </c>
      <c r="C827">
        <v>69735182</v>
      </c>
      <c r="D827">
        <v>27373400</v>
      </c>
      <c r="E827">
        <v>1</v>
      </c>
      <c r="F827">
        <v>1</v>
      </c>
      <c r="G827">
        <v>1</v>
      </c>
      <c r="H827">
        <v>3</v>
      </c>
      <c r="I827" t="s">
        <v>72</v>
      </c>
      <c r="J827" t="s">
        <v>269</v>
      </c>
      <c r="K827" t="s">
        <v>73</v>
      </c>
      <c r="L827">
        <v>1346</v>
      </c>
      <c r="N827">
        <v>1009</v>
      </c>
      <c r="O827" t="s">
        <v>68</v>
      </c>
      <c r="P827" t="s">
        <v>68</v>
      </c>
      <c r="Q827">
        <v>1</v>
      </c>
      <c r="W827">
        <v>0</v>
      </c>
      <c r="X827">
        <v>-390679098</v>
      </c>
      <c r="Y827">
        <f t="shared" si="378"/>
        <v>450</v>
      </c>
      <c r="AA827">
        <v>1.38</v>
      </c>
      <c r="AB827">
        <v>0</v>
      </c>
      <c r="AC827">
        <v>0</v>
      </c>
      <c r="AD827">
        <v>0</v>
      </c>
      <c r="AE827">
        <v>1.38</v>
      </c>
      <c r="AF827">
        <v>0</v>
      </c>
      <c r="AG827">
        <v>0</v>
      </c>
      <c r="AH827">
        <v>0</v>
      </c>
      <c r="AI827">
        <v>1</v>
      </c>
      <c r="AJ827">
        <v>1</v>
      </c>
      <c r="AK827">
        <v>1</v>
      </c>
      <c r="AL827">
        <v>1</v>
      </c>
      <c r="AM827">
        <v>0</v>
      </c>
      <c r="AN827">
        <v>0</v>
      </c>
      <c r="AO827">
        <v>0</v>
      </c>
      <c r="AP827">
        <v>1</v>
      </c>
      <c r="AQ827">
        <v>0</v>
      </c>
      <c r="AR827">
        <v>0</v>
      </c>
      <c r="AS827" t="s">
        <v>3</v>
      </c>
      <c r="AT827">
        <v>450</v>
      </c>
      <c r="AU827" t="s">
        <v>3</v>
      </c>
      <c r="AV827">
        <v>0</v>
      </c>
      <c r="AW827">
        <v>2</v>
      </c>
      <c r="AX827">
        <v>69735203</v>
      </c>
      <c r="AY827">
        <v>1</v>
      </c>
      <c r="AZ827">
        <v>0</v>
      </c>
      <c r="BA827">
        <v>841</v>
      </c>
      <c r="BB827">
        <v>3</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CV827">
        <v>0</v>
      </c>
      <c r="CW827">
        <v>0</v>
      </c>
      <c r="CX827">
        <f>ROUND(Y827*Source!I942,9)</f>
        <v>0</v>
      </c>
      <c r="CY827">
        <f t="shared" si="382"/>
        <v>1.38</v>
      </c>
      <c r="CZ827">
        <f t="shared" si="383"/>
        <v>1.38</v>
      </c>
      <c r="DA827">
        <f t="shared" si="384"/>
        <v>1</v>
      </c>
      <c r="DB827">
        <f t="shared" si="379"/>
        <v>621</v>
      </c>
      <c r="DC827">
        <f t="shared" si="380"/>
        <v>0</v>
      </c>
      <c r="DD827" t="s">
        <v>3</v>
      </c>
      <c r="DE827" t="s">
        <v>3</v>
      </c>
      <c r="DF827">
        <f t="shared" si="381"/>
        <v>0</v>
      </c>
      <c r="DG827">
        <f t="shared" si="376"/>
        <v>0</v>
      </c>
      <c r="DH827">
        <f t="shared" si="377"/>
        <v>0</v>
      </c>
      <c r="DI827">
        <f t="shared" si="375"/>
        <v>0</v>
      </c>
      <c r="DJ827">
        <f t="shared" si="385"/>
        <v>0</v>
      </c>
      <c r="DK827">
        <v>0</v>
      </c>
      <c r="DL827" t="s">
        <v>3</v>
      </c>
      <c r="DM827">
        <v>0</v>
      </c>
      <c r="DN827" t="s">
        <v>3</v>
      </c>
      <c r="DO827">
        <v>0</v>
      </c>
    </row>
    <row r="828" spans="1:119" x14ac:dyDescent="0.2">
      <c r="A828">
        <f>ROW(Source!A942)</f>
        <v>942</v>
      </c>
      <c r="B828">
        <v>69726971</v>
      </c>
      <c r="C828">
        <v>69735182</v>
      </c>
      <c r="D828">
        <v>27371596</v>
      </c>
      <c r="E828">
        <v>1</v>
      </c>
      <c r="F828">
        <v>1</v>
      </c>
      <c r="G828">
        <v>1</v>
      </c>
      <c r="H828">
        <v>3</v>
      </c>
      <c r="I828" t="s">
        <v>76</v>
      </c>
      <c r="J828" t="s">
        <v>271</v>
      </c>
      <c r="K828" t="s">
        <v>77</v>
      </c>
      <c r="L828">
        <v>1348</v>
      </c>
      <c r="N828">
        <v>1009</v>
      </c>
      <c r="O828" t="s">
        <v>78</v>
      </c>
      <c r="P828" t="s">
        <v>78</v>
      </c>
      <c r="Q828">
        <v>1000</v>
      </c>
      <c r="W828">
        <v>0</v>
      </c>
      <c r="X828">
        <v>2078238476</v>
      </c>
      <c r="Y828">
        <f t="shared" si="378"/>
        <v>0.05</v>
      </c>
      <c r="AA828">
        <v>6552.07</v>
      </c>
      <c r="AB828">
        <v>0</v>
      </c>
      <c r="AC828">
        <v>0</v>
      </c>
      <c r="AD828">
        <v>0</v>
      </c>
      <c r="AE828">
        <v>6552.07</v>
      </c>
      <c r="AF828">
        <v>0</v>
      </c>
      <c r="AG828">
        <v>0</v>
      </c>
      <c r="AH828">
        <v>0</v>
      </c>
      <c r="AI828">
        <v>1</v>
      </c>
      <c r="AJ828">
        <v>1</v>
      </c>
      <c r="AK828">
        <v>1</v>
      </c>
      <c r="AL828">
        <v>1</v>
      </c>
      <c r="AM828">
        <v>0</v>
      </c>
      <c r="AN828">
        <v>0</v>
      </c>
      <c r="AO828">
        <v>0</v>
      </c>
      <c r="AP828">
        <v>1</v>
      </c>
      <c r="AQ828">
        <v>0</v>
      </c>
      <c r="AR828">
        <v>0</v>
      </c>
      <c r="AS828" t="s">
        <v>3</v>
      </c>
      <c r="AT828">
        <v>0.05</v>
      </c>
      <c r="AU828" t="s">
        <v>3</v>
      </c>
      <c r="AV828">
        <v>0</v>
      </c>
      <c r="AW828">
        <v>2</v>
      </c>
      <c r="AX828">
        <v>69735204</v>
      </c>
      <c r="AY828">
        <v>1</v>
      </c>
      <c r="AZ828">
        <v>0</v>
      </c>
      <c r="BA828">
        <v>842</v>
      </c>
      <c r="BB828">
        <v>3</v>
      </c>
      <c r="BC828">
        <v>0</v>
      </c>
      <c r="BD828">
        <v>0</v>
      </c>
      <c r="BE828">
        <v>0</v>
      </c>
      <c r="BF828">
        <v>0</v>
      </c>
      <c r="BG828">
        <v>0</v>
      </c>
      <c r="BH828">
        <v>0</v>
      </c>
      <c r="BI828">
        <v>0</v>
      </c>
      <c r="BJ828">
        <v>0</v>
      </c>
      <c r="BK828">
        <v>0</v>
      </c>
      <c r="BL828">
        <v>0</v>
      </c>
      <c r="BM828">
        <v>0</v>
      </c>
      <c r="BN828">
        <v>0</v>
      </c>
      <c r="BO828">
        <v>0</v>
      </c>
      <c r="BP828">
        <v>0</v>
      </c>
      <c r="BQ828">
        <v>0</v>
      </c>
      <c r="BR828">
        <v>0</v>
      </c>
      <c r="BS828">
        <v>0</v>
      </c>
      <c r="BT828">
        <v>0</v>
      </c>
      <c r="BU828">
        <v>0</v>
      </c>
      <c r="BV828">
        <v>0</v>
      </c>
      <c r="BW828">
        <v>0</v>
      </c>
      <c r="CV828">
        <v>0</v>
      </c>
      <c r="CW828">
        <v>0</v>
      </c>
      <c r="CX828">
        <f>ROUND(Y828*Source!I942,9)</f>
        <v>0</v>
      </c>
      <c r="CY828">
        <f t="shared" si="382"/>
        <v>6552.07</v>
      </c>
      <c r="CZ828">
        <f t="shared" si="383"/>
        <v>6552.07</v>
      </c>
      <c r="DA828">
        <f t="shared" si="384"/>
        <v>1</v>
      </c>
      <c r="DB828">
        <f t="shared" si="379"/>
        <v>327.60000000000002</v>
      </c>
      <c r="DC828">
        <f t="shared" si="380"/>
        <v>0</v>
      </c>
      <c r="DD828" t="s">
        <v>3</v>
      </c>
      <c r="DE828" t="s">
        <v>3</v>
      </c>
      <c r="DF828">
        <f t="shared" si="381"/>
        <v>0</v>
      </c>
      <c r="DG828">
        <f t="shared" si="376"/>
        <v>0</v>
      </c>
      <c r="DH828">
        <f t="shared" si="377"/>
        <v>0</v>
      </c>
      <c r="DI828">
        <f t="shared" si="375"/>
        <v>0</v>
      </c>
      <c r="DJ828">
        <f t="shared" si="385"/>
        <v>0</v>
      </c>
      <c r="DK828">
        <v>0</v>
      </c>
      <c r="DL828" t="s">
        <v>3</v>
      </c>
      <c r="DM828">
        <v>0</v>
      </c>
      <c r="DN828" t="s">
        <v>3</v>
      </c>
      <c r="DO828">
        <v>0</v>
      </c>
    </row>
    <row r="829" spans="1:119" x14ac:dyDescent="0.2">
      <c r="A829">
        <f>ROW(Source!A942)</f>
        <v>942</v>
      </c>
      <c r="B829">
        <v>69726971</v>
      </c>
      <c r="C829">
        <v>69735182</v>
      </c>
      <c r="D829">
        <v>27379377</v>
      </c>
      <c r="E829">
        <v>1</v>
      </c>
      <c r="F829">
        <v>1</v>
      </c>
      <c r="G829">
        <v>1</v>
      </c>
      <c r="H829">
        <v>3</v>
      </c>
      <c r="I829" t="s">
        <v>60</v>
      </c>
      <c r="J829" t="s">
        <v>262</v>
      </c>
      <c r="K829" t="s">
        <v>61</v>
      </c>
      <c r="L829">
        <v>61268267</v>
      </c>
      <c r="N829">
        <v>1010</v>
      </c>
      <c r="O829" t="s">
        <v>261</v>
      </c>
      <c r="P829" t="s">
        <v>62</v>
      </c>
      <c r="Q829">
        <v>1</v>
      </c>
      <c r="W829">
        <v>0</v>
      </c>
      <c r="X829">
        <v>1780800926</v>
      </c>
      <c r="Y829">
        <f t="shared" si="378"/>
        <v>800</v>
      </c>
      <c r="AA829">
        <v>0.5</v>
      </c>
      <c r="AB829">
        <v>0</v>
      </c>
      <c r="AC829">
        <v>0</v>
      </c>
      <c r="AD829">
        <v>0</v>
      </c>
      <c r="AE829">
        <v>0.5</v>
      </c>
      <c r="AF829">
        <v>0</v>
      </c>
      <c r="AG829">
        <v>0</v>
      </c>
      <c r="AH829">
        <v>0</v>
      </c>
      <c r="AI829">
        <v>1</v>
      </c>
      <c r="AJ829">
        <v>1</v>
      </c>
      <c r="AK829">
        <v>1</v>
      </c>
      <c r="AL829">
        <v>1</v>
      </c>
      <c r="AM829">
        <v>0</v>
      </c>
      <c r="AN829">
        <v>0</v>
      </c>
      <c r="AO829">
        <v>0</v>
      </c>
      <c r="AP829">
        <v>1</v>
      </c>
      <c r="AQ829">
        <v>0</v>
      </c>
      <c r="AR829">
        <v>0</v>
      </c>
      <c r="AS829" t="s">
        <v>3</v>
      </c>
      <c r="AT829">
        <v>800</v>
      </c>
      <c r="AU829" t="s">
        <v>3</v>
      </c>
      <c r="AV829">
        <v>0</v>
      </c>
      <c r="AW829">
        <v>1</v>
      </c>
      <c r="AX829">
        <v>-1</v>
      </c>
      <c r="AY829">
        <v>0</v>
      </c>
      <c r="AZ829">
        <v>0</v>
      </c>
      <c r="BA829" t="s">
        <v>3</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CV829">
        <v>0</v>
      </c>
      <c r="CW829">
        <v>0</v>
      </c>
      <c r="CX829">
        <f>ROUND(Y829*Source!I942,9)</f>
        <v>0</v>
      </c>
      <c r="CY829">
        <f t="shared" si="382"/>
        <v>0.5</v>
      </c>
      <c r="CZ829">
        <f t="shared" si="383"/>
        <v>0.5</v>
      </c>
      <c r="DA829">
        <f t="shared" si="384"/>
        <v>1</v>
      </c>
      <c r="DB829">
        <f t="shared" si="379"/>
        <v>400</v>
      </c>
      <c r="DC829">
        <f t="shared" si="380"/>
        <v>0</v>
      </c>
      <c r="DD829" t="s">
        <v>3</v>
      </c>
      <c r="DE829" t="s">
        <v>3</v>
      </c>
      <c r="DF829">
        <f t="shared" si="381"/>
        <v>0</v>
      </c>
      <c r="DG829">
        <f t="shared" si="376"/>
        <v>0</v>
      </c>
      <c r="DH829">
        <f t="shared" si="377"/>
        <v>0</v>
      </c>
      <c r="DI829">
        <f t="shared" si="375"/>
        <v>0</v>
      </c>
      <c r="DJ829">
        <f t="shared" si="385"/>
        <v>0</v>
      </c>
      <c r="DK829">
        <v>0</v>
      </c>
      <c r="DL829" t="s">
        <v>3</v>
      </c>
      <c r="DM829">
        <v>0</v>
      </c>
      <c r="DN829" t="s">
        <v>3</v>
      </c>
      <c r="DO829">
        <v>0</v>
      </c>
    </row>
    <row r="830" spans="1:119" x14ac:dyDescent="0.2">
      <c r="A830">
        <f>ROW(Source!A942)</f>
        <v>942</v>
      </c>
      <c r="B830">
        <v>69726971</v>
      </c>
      <c r="C830">
        <v>69735182</v>
      </c>
      <c r="D830">
        <v>27416566</v>
      </c>
      <c r="E830">
        <v>1</v>
      </c>
      <c r="F830">
        <v>1</v>
      </c>
      <c r="G830">
        <v>1</v>
      </c>
      <c r="H830">
        <v>3</v>
      </c>
      <c r="I830" t="s">
        <v>82</v>
      </c>
      <c r="J830" t="s">
        <v>194</v>
      </c>
      <c r="K830" t="s">
        <v>83</v>
      </c>
      <c r="L830">
        <v>1339</v>
      </c>
      <c r="N830">
        <v>1007</v>
      </c>
      <c r="O830" t="s">
        <v>40</v>
      </c>
      <c r="P830" t="s">
        <v>40</v>
      </c>
      <c r="Q830">
        <v>1</v>
      </c>
      <c r="W830">
        <v>0</v>
      </c>
      <c r="X830">
        <v>1967222743</v>
      </c>
      <c r="Y830">
        <f t="shared" si="378"/>
        <v>0.1</v>
      </c>
      <c r="AA830">
        <v>7.14</v>
      </c>
      <c r="AB830">
        <v>0</v>
      </c>
      <c r="AC830">
        <v>0</v>
      </c>
      <c r="AD830">
        <v>0</v>
      </c>
      <c r="AE830">
        <v>7.14</v>
      </c>
      <c r="AF830">
        <v>0</v>
      </c>
      <c r="AG830">
        <v>0</v>
      </c>
      <c r="AH830">
        <v>0</v>
      </c>
      <c r="AI830">
        <v>1</v>
      </c>
      <c r="AJ830">
        <v>1</v>
      </c>
      <c r="AK830">
        <v>1</v>
      </c>
      <c r="AL830">
        <v>1</v>
      </c>
      <c r="AM830">
        <v>0</v>
      </c>
      <c r="AN830">
        <v>0</v>
      </c>
      <c r="AO830">
        <v>0</v>
      </c>
      <c r="AP830">
        <v>1</v>
      </c>
      <c r="AQ830">
        <v>0</v>
      </c>
      <c r="AR830">
        <v>0</v>
      </c>
      <c r="AS830" t="s">
        <v>3</v>
      </c>
      <c r="AT830">
        <v>0.1</v>
      </c>
      <c r="AU830" t="s">
        <v>3</v>
      </c>
      <c r="AV830">
        <v>0</v>
      </c>
      <c r="AW830">
        <v>2</v>
      </c>
      <c r="AX830">
        <v>69735205</v>
      </c>
      <c r="AY830">
        <v>1</v>
      </c>
      <c r="AZ830">
        <v>0</v>
      </c>
      <c r="BA830">
        <v>843</v>
      </c>
      <c r="BB830">
        <v>3</v>
      </c>
      <c r="BC830">
        <v>0</v>
      </c>
      <c r="BD830">
        <v>0</v>
      </c>
      <c r="BE830">
        <v>0</v>
      </c>
      <c r="BF830">
        <v>0</v>
      </c>
      <c r="BG830">
        <v>0</v>
      </c>
      <c r="BH830">
        <v>0</v>
      </c>
      <c r="BI830">
        <v>0</v>
      </c>
      <c r="BJ830">
        <v>0</v>
      </c>
      <c r="BK830">
        <v>0</v>
      </c>
      <c r="BL830">
        <v>0</v>
      </c>
      <c r="BM830">
        <v>0</v>
      </c>
      <c r="BN830">
        <v>0</v>
      </c>
      <c r="BO830">
        <v>0</v>
      </c>
      <c r="BP830">
        <v>0</v>
      </c>
      <c r="BQ830">
        <v>0</v>
      </c>
      <c r="BR830">
        <v>0</v>
      </c>
      <c r="BS830">
        <v>0</v>
      </c>
      <c r="BT830">
        <v>0</v>
      </c>
      <c r="BU830">
        <v>0</v>
      </c>
      <c r="BV830">
        <v>0</v>
      </c>
      <c r="BW830">
        <v>0</v>
      </c>
      <c r="CV830">
        <v>0</v>
      </c>
      <c r="CW830">
        <v>0</v>
      </c>
      <c r="CX830">
        <f>ROUND(Y830*Source!I942,9)</f>
        <v>0</v>
      </c>
      <c r="CY830">
        <f t="shared" si="382"/>
        <v>7.14</v>
      </c>
      <c r="CZ830">
        <f t="shared" si="383"/>
        <v>7.14</v>
      </c>
      <c r="DA830">
        <f t="shared" si="384"/>
        <v>1</v>
      </c>
      <c r="DB830">
        <f t="shared" si="379"/>
        <v>0.71</v>
      </c>
      <c r="DC830">
        <f t="shared" si="380"/>
        <v>0</v>
      </c>
      <c r="DD830" t="s">
        <v>3</v>
      </c>
      <c r="DE830" t="s">
        <v>3</v>
      </c>
      <c r="DF830">
        <f t="shared" si="381"/>
        <v>0</v>
      </c>
      <c r="DG830">
        <f t="shared" si="376"/>
        <v>0</v>
      </c>
      <c r="DH830">
        <f t="shared" si="377"/>
        <v>0</v>
      </c>
      <c r="DI830">
        <f t="shared" si="375"/>
        <v>0</v>
      </c>
      <c r="DJ830">
        <f t="shared" si="385"/>
        <v>0</v>
      </c>
      <c r="DK830">
        <v>0</v>
      </c>
      <c r="DL830" t="s">
        <v>3</v>
      </c>
      <c r="DM830">
        <v>0</v>
      </c>
      <c r="DN830" t="s">
        <v>3</v>
      </c>
      <c r="DO830">
        <v>0</v>
      </c>
    </row>
    <row r="831" spans="1:119" x14ac:dyDescent="0.2">
      <c r="A831">
        <f>ROW(Source!A943)</f>
        <v>943</v>
      </c>
      <c r="B831">
        <v>69726884</v>
      </c>
      <c r="C831">
        <v>69735182</v>
      </c>
      <c r="D831">
        <v>27498693</v>
      </c>
      <c r="E831">
        <v>1</v>
      </c>
      <c r="F831">
        <v>1</v>
      </c>
      <c r="G831">
        <v>1</v>
      </c>
      <c r="H831">
        <v>1</v>
      </c>
      <c r="I831" t="s">
        <v>979</v>
      </c>
      <c r="J831" t="s">
        <v>3</v>
      </c>
      <c r="K831" t="s">
        <v>980</v>
      </c>
      <c r="L831">
        <v>1369</v>
      </c>
      <c r="N831">
        <v>1013</v>
      </c>
      <c r="O831" t="s">
        <v>974</v>
      </c>
      <c r="P831" t="s">
        <v>974</v>
      </c>
      <c r="Q831">
        <v>1</v>
      </c>
      <c r="W831">
        <v>0</v>
      </c>
      <c r="X831">
        <v>-690051356</v>
      </c>
      <c r="Y831">
        <f t="shared" si="378"/>
        <v>119.78</v>
      </c>
      <c r="AA831">
        <v>0</v>
      </c>
      <c r="AB831">
        <v>0</v>
      </c>
      <c r="AC831">
        <v>0</v>
      </c>
      <c r="AD831">
        <v>307.99</v>
      </c>
      <c r="AE831">
        <v>0</v>
      </c>
      <c r="AF831">
        <v>0</v>
      </c>
      <c r="AG831">
        <v>0</v>
      </c>
      <c r="AH831">
        <v>8.82</v>
      </c>
      <c r="AI831">
        <v>1</v>
      </c>
      <c r="AJ831">
        <v>1</v>
      </c>
      <c r="AK831">
        <v>1</v>
      </c>
      <c r="AL831">
        <v>34.92</v>
      </c>
      <c r="AM831">
        <v>5</v>
      </c>
      <c r="AN831">
        <v>0</v>
      </c>
      <c r="AO831">
        <v>1</v>
      </c>
      <c r="AP831">
        <v>0</v>
      </c>
      <c r="AQ831">
        <v>0</v>
      </c>
      <c r="AR831">
        <v>0</v>
      </c>
      <c r="AS831" t="s">
        <v>3</v>
      </c>
      <c r="AT831">
        <v>119.78</v>
      </c>
      <c r="AU831" t="s">
        <v>3</v>
      </c>
      <c r="AV831">
        <v>1</v>
      </c>
      <c r="AW831">
        <v>2</v>
      </c>
      <c r="AX831">
        <v>69735195</v>
      </c>
      <c r="AY831">
        <v>1</v>
      </c>
      <c r="AZ831">
        <v>0</v>
      </c>
      <c r="BA831">
        <v>844</v>
      </c>
      <c r="BB831">
        <v>0</v>
      </c>
      <c r="BC831">
        <v>0</v>
      </c>
      <c r="BD831">
        <v>0</v>
      </c>
      <c r="BE831">
        <v>0</v>
      </c>
      <c r="BF831">
        <v>0</v>
      </c>
      <c r="BG831">
        <v>0</v>
      </c>
      <c r="BH831">
        <v>0</v>
      </c>
      <c r="BI831">
        <v>0</v>
      </c>
      <c r="BJ831">
        <v>0</v>
      </c>
      <c r="BK831">
        <v>0</v>
      </c>
      <c r="BL831">
        <v>0</v>
      </c>
      <c r="BM831">
        <v>0</v>
      </c>
      <c r="BN831">
        <v>0</v>
      </c>
      <c r="BO831">
        <v>0</v>
      </c>
      <c r="BP831">
        <v>0</v>
      </c>
      <c r="BQ831">
        <v>0</v>
      </c>
      <c r="BR831">
        <v>0</v>
      </c>
      <c r="BS831">
        <v>0</v>
      </c>
      <c r="BT831">
        <v>0</v>
      </c>
      <c r="BU831">
        <v>0</v>
      </c>
      <c r="BV831">
        <v>0</v>
      </c>
      <c r="BW831">
        <v>0</v>
      </c>
      <c r="CU831">
        <f>ROUND(AT831*Source!I943*AH831*AL831,0)</f>
        <v>0</v>
      </c>
      <c r="CV831">
        <f>ROUND(Y831*Source!I943,9)</f>
        <v>0</v>
      </c>
      <c r="CW831">
        <v>0</v>
      </c>
      <c r="CX831">
        <f>ROUND(Y831*Source!I943,9)</f>
        <v>0</v>
      </c>
      <c r="CY831">
        <f>AD831</f>
        <v>307.99</v>
      </c>
      <c r="CZ831">
        <f>AH831</f>
        <v>8.82</v>
      </c>
      <c r="DA831">
        <f>AL831</f>
        <v>34.92</v>
      </c>
      <c r="DB831">
        <f t="shared" si="379"/>
        <v>1056.46</v>
      </c>
      <c r="DC831">
        <f t="shared" si="380"/>
        <v>0</v>
      </c>
      <c r="DD831" t="s">
        <v>3</v>
      </c>
      <c r="DE831" t="s">
        <v>3</v>
      </c>
      <c r="DF831">
        <f t="shared" si="381"/>
        <v>0</v>
      </c>
      <c r="DG831">
        <f t="shared" si="376"/>
        <v>0</v>
      </c>
      <c r="DH831">
        <f t="shared" si="377"/>
        <v>0</v>
      </c>
      <c r="DI831">
        <f>ROUND(ROUND(AH831*AL831,0)*CX831,0)</f>
        <v>0</v>
      </c>
      <c r="DJ831">
        <f>DI831</f>
        <v>0</v>
      </c>
      <c r="DK831">
        <v>0</v>
      </c>
      <c r="DL831" t="s">
        <v>3</v>
      </c>
      <c r="DM831">
        <v>0</v>
      </c>
      <c r="DN831" t="s">
        <v>3</v>
      </c>
      <c r="DO831">
        <v>0</v>
      </c>
    </row>
    <row r="832" spans="1:119" x14ac:dyDescent="0.2">
      <c r="A832">
        <f>ROW(Source!A943)</f>
        <v>943</v>
      </c>
      <c r="B832">
        <v>69726884</v>
      </c>
      <c r="C832">
        <v>69735182</v>
      </c>
      <c r="D832">
        <v>121548</v>
      </c>
      <c r="E832">
        <v>1</v>
      </c>
      <c r="F832">
        <v>1</v>
      </c>
      <c r="G832">
        <v>1</v>
      </c>
      <c r="H832">
        <v>1</v>
      </c>
      <c r="I832" t="s">
        <v>36</v>
      </c>
      <c r="J832" t="s">
        <v>3</v>
      </c>
      <c r="K832" t="s">
        <v>981</v>
      </c>
      <c r="L832">
        <v>608254</v>
      </c>
      <c r="N832">
        <v>1013</v>
      </c>
      <c r="O832" t="s">
        <v>982</v>
      </c>
      <c r="P832" t="s">
        <v>982</v>
      </c>
      <c r="Q832">
        <v>1</v>
      </c>
      <c r="W832">
        <v>0</v>
      </c>
      <c r="X832">
        <v>-185737400</v>
      </c>
      <c r="Y832">
        <f t="shared" si="378"/>
        <v>4.22</v>
      </c>
      <c r="AA832">
        <v>0</v>
      </c>
      <c r="AB832">
        <v>0</v>
      </c>
      <c r="AC832">
        <v>0</v>
      </c>
      <c r="AD832">
        <v>0</v>
      </c>
      <c r="AE832">
        <v>0</v>
      </c>
      <c r="AF832">
        <v>0</v>
      </c>
      <c r="AG832">
        <v>0</v>
      </c>
      <c r="AH832">
        <v>0</v>
      </c>
      <c r="AI832">
        <v>1</v>
      </c>
      <c r="AJ832">
        <v>1</v>
      </c>
      <c r="AK832">
        <v>19.8</v>
      </c>
      <c r="AL832">
        <v>1</v>
      </c>
      <c r="AM832">
        <v>5</v>
      </c>
      <c r="AN832">
        <v>0</v>
      </c>
      <c r="AO832">
        <v>1</v>
      </c>
      <c r="AP832">
        <v>0</v>
      </c>
      <c r="AQ832">
        <v>0</v>
      </c>
      <c r="AR832">
        <v>0</v>
      </c>
      <c r="AS832" t="s">
        <v>3</v>
      </c>
      <c r="AT832">
        <v>4.22</v>
      </c>
      <c r="AU832" t="s">
        <v>3</v>
      </c>
      <c r="AV832">
        <v>2</v>
      </c>
      <c r="AW832">
        <v>2</v>
      </c>
      <c r="AX832">
        <v>69735196</v>
      </c>
      <c r="AY832">
        <v>1</v>
      </c>
      <c r="AZ832">
        <v>0</v>
      </c>
      <c r="BA832">
        <v>845</v>
      </c>
      <c r="BB832">
        <v>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CV832">
        <v>0</v>
      </c>
      <c r="CW832">
        <v>0</v>
      </c>
      <c r="CX832">
        <f>ROUND(Y832*Source!I943,9)</f>
        <v>0</v>
      </c>
      <c r="CY832">
        <f>AD832</f>
        <v>0</v>
      </c>
      <c r="CZ832">
        <f>AH832</f>
        <v>0</v>
      </c>
      <c r="DA832">
        <f>AL832</f>
        <v>1</v>
      </c>
      <c r="DB832">
        <f t="shared" si="379"/>
        <v>0</v>
      </c>
      <c r="DC832">
        <f t="shared" si="380"/>
        <v>0</v>
      </c>
      <c r="DD832" t="s">
        <v>3</v>
      </c>
      <c r="DE832" t="s">
        <v>3</v>
      </c>
      <c r="DF832">
        <f t="shared" si="381"/>
        <v>0</v>
      </c>
      <c r="DG832">
        <f t="shared" si="376"/>
        <v>0</v>
      </c>
      <c r="DH832">
        <f>ROUND(ROUND(AG832*AK832,0)*CX832,0)</f>
        <v>0</v>
      </c>
      <c r="DI832">
        <f t="shared" ref="DI832:DI845" si="386">ROUND(ROUND(AH832,0)*CX832,0)</f>
        <v>0</v>
      </c>
      <c r="DJ832">
        <f>DI832</f>
        <v>0</v>
      </c>
      <c r="DK832">
        <v>0</v>
      </c>
      <c r="DL832" t="s">
        <v>3</v>
      </c>
      <c r="DM832">
        <v>0</v>
      </c>
      <c r="DN832" t="s">
        <v>3</v>
      </c>
      <c r="DO832">
        <v>0</v>
      </c>
    </row>
    <row r="833" spans="1:119" x14ac:dyDescent="0.2">
      <c r="A833">
        <f>ROW(Source!A943)</f>
        <v>943</v>
      </c>
      <c r="B833">
        <v>69726884</v>
      </c>
      <c r="C833">
        <v>69735182</v>
      </c>
      <c r="D833">
        <v>27439571</v>
      </c>
      <c r="E833">
        <v>1</v>
      </c>
      <c r="F833">
        <v>1</v>
      </c>
      <c r="G833">
        <v>1</v>
      </c>
      <c r="H833">
        <v>2</v>
      </c>
      <c r="I833" t="s">
        <v>983</v>
      </c>
      <c r="J833" t="s">
        <v>984</v>
      </c>
      <c r="K833" t="s">
        <v>985</v>
      </c>
      <c r="L833">
        <v>1368</v>
      </c>
      <c r="N833">
        <v>1011</v>
      </c>
      <c r="O833" t="s">
        <v>978</v>
      </c>
      <c r="P833" t="s">
        <v>978</v>
      </c>
      <c r="Q833">
        <v>1</v>
      </c>
      <c r="W833">
        <v>0</v>
      </c>
      <c r="X833">
        <v>1462286705</v>
      </c>
      <c r="Y833">
        <f t="shared" si="378"/>
        <v>0.36</v>
      </c>
      <c r="AA833">
        <v>0</v>
      </c>
      <c r="AB833">
        <v>822.31</v>
      </c>
      <c r="AC833">
        <v>200.77</v>
      </c>
      <c r="AD833">
        <v>0</v>
      </c>
      <c r="AE833">
        <v>0</v>
      </c>
      <c r="AF833">
        <v>88.42</v>
      </c>
      <c r="AG833">
        <v>10.14</v>
      </c>
      <c r="AH833">
        <v>0</v>
      </c>
      <c r="AI833">
        <v>1</v>
      </c>
      <c r="AJ833">
        <v>9.3000000000000007</v>
      </c>
      <c r="AK833">
        <v>19.8</v>
      </c>
      <c r="AL833">
        <v>1</v>
      </c>
      <c r="AM833">
        <v>5</v>
      </c>
      <c r="AN833">
        <v>0</v>
      </c>
      <c r="AO833">
        <v>1</v>
      </c>
      <c r="AP833">
        <v>0</v>
      </c>
      <c r="AQ833">
        <v>0</v>
      </c>
      <c r="AR833">
        <v>0</v>
      </c>
      <c r="AS833" t="s">
        <v>3</v>
      </c>
      <c r="AT833">
        <v>0.36</v>
      </c>
      <c r="AU833" t="s">
        <v>3</v>
      </c>
      <c r="AV833">
        <v>0</v>
      </c>
      <c r="AW833">
        <v>2</v>
      </c>
      <c r="AX833">
        <v>69735197</v>
      </c>
      <c r="AY833">
        <v>1</v>
      </c>
      <c r="AZ833">
        <v>0</v>
      </c>
      <c r="BA833">
        <v>846</v>
      </c>
      <c r="BB833">
        <v>0</v>
      </c>
      <c r="BC833">
        <v>0</v>
      </c>
      <c r="BD833">
        <v>0</v>
      </c>
      <c r="BE833">
        <v>0</v>
      </c>
      <c r="BF833">
        <v>0</v>
      </c>
      <c r="BG833">
        <v>0</v>
      </c>
      <c r="BH833">
        <v>0</v>
      </c>
      <c r="BI833">
        <v>0</v>
      </c>
      <c r="BJ833">
        <v>0</v>
      </c>
      <c r="BK833">
        <v>0</v>
      </c>
      <c r="BL833">
        <v>0</v>
      </c>
      <c r="BM833">
        <v>0</v>
      </c>
      <c r="BN833">
        <v>0</v>
      </c>
      <c r="BO833">
        <v>0</v>
      </c>
      <c r="BP833">
        <v>0</v>
      </c>
      <c r="BQ833">
        <v>0</v>
      </c>
      <c r="BR833">
        <v>0</v>
      </c>
      <c r="BS833">
        <v>0</v>
      </c>
      <c r="BT833">
        <v>0</v>
      </c>
      <c r="BU833">
        <v>0</v>
      </c>
      <c r="BV833">
        <v>0</v>
      </c>
      <c r="BW833">
        <v>0</v>
      </c>
      <c r="CV833">
        <v>0</v>
      </c>
      <c r="CW833">
        <f>ROUND(Y833*Source!I943*DO833,9)</f>
        <v>0</v>
      </c>
      <c r="CX833">
        <f>ROUND(Y833*Source!I943,9)</f>
        <v>0</v>
      </c>
      <c r="CY833">
        <f>AB833</f>
        <v>822.31</v>
      </c>
      <c r="CZ833">
        <f>AF833</f>
        <v>88.42</v>
      </c>
      <c r="DA833">
        <f>AJ833</f>
        <v>9.3000000000000007</v>
      </c>
      <c r="DB833">
        <f t="shared" si="379"/>
        <v>31.83</v>
      </c>
      <c r="DC833">
        <f t="shared" si="380"/>
        <v>3.65</v>
      </c>
      <c r="DD833" t="s">
        <v>3</v>
      </c>
      <c r="DE833" t="s">
        <v>3</v>
      </c>
      <c r="DF833">
        <f t="shared" si="381"/>
        <v>0</v>
      </c>
      <c r="DG833">
        <f>ROUND(ROUND(AF833*AJ833,0)*CX833,0)</f>
        <v>0</v>
      </c>
      <c r="DH833">
        <f>ROUND(ROUND(AG833*AK833,0)*CX833,0)</f>
        <v>0</v>
      </c>
      <c r="DI833">
        <f t="shared" si="386"/>
        <v>0</v>
      </c>
      <c r="DJ833">
        <f>DG833</f>
        <v>0</v>
      </c>
      <c r="DK833">
        <v>0</v>
      </c>
      <c r="DL833" t="s">
        <v>3</v>
      </c>
      <c r="DM833">
        <v>0</v>
      </c>
      <c r="DN833" t="s">
        <v>3</v>
      </c>
      <c r="DO833">
        <v>0</v>
      </c>
    </row>
    <row r="834" spans="1:119" x14ac:dyDescent="0.2">
      <c r="A834">
        <f>ROW(Source!A943)</f>
        <v>943</v>
      </c>
      <c r="B834">
        <v>69726884</v>
      </c>
      <c r="C834">
        <v>69735182</v>
      </c>
      <c r="D834">
        <v>27439630</v>
      </c>
      <c r="E834">
        <v>1</v>
      </c>
      <c r="F834">
        <v>1</v>
      </c>
      <c r="G834">
        <v>1</v>
      </c>
      <c r="H834">
        <v>2</v>
      </c>
      <c r="I834" t="s">
        <v>986</v>
      </c>
      <c r="J834" t="s">
        <v>987</v>
      </c>
      <c r="K834" t="s">
        <v>988</v>
      </c>
      <c r="L834">
        <v>1368</v>
      </c>
      <c r="N834">
        <v>1011</v>
      </c>
      <c r="O834" t="s">
        <v>978</v>
      </c>
      <c r="P834" t="s">
        <v>978</v>
      </c>
      <c r="Q834">
        <v>1</v>
      </c>
      <c r="W834">
        <v>0</v>
      </c>
      <c r="X834">
        <v>-72110300</v>
      </c>
      <c r="Y834">
        <f t="shared" si="378"/>
        <v>2.2999999999999998</v>
      </c>
      <c r="AA834">
        <v>0</v>
      </c>
      <c r="AB834">
        <v>290.81</v>
      </c>
      <c r="AC834">
        <v>269.48</v>
      </c>
      <c r="AD834">
        <v>0</v>
      </c>
      <c r="AE834">
        <v>0</v>
      </c>
      <c r="AF834">
        <v>31.27</v>
      </c>
      <c r="AG834">
        <v>13.61</v>
      </c>
      <c r="AH834">
        <v>0</v>
      </c>
      <c r="AI834">
        <v>1</v>
      </c>
      <c r="AJ834">
        <v>9.3000000000000007</v>
      </c>
      <c r="AK834">
        <v>19.8</v>
      </c>
      <c r="AL834">
        <v>1</v>
      </c>
      <c r="AM834">
        <v>5</v>
      </c>
      <c r="AN834">
        <v>0</v>
      </c>
      <c r="AO834">
        <v>1</v>
      </c>
      <c r="AP834">
        <v>0</v>
      </c>
      <c r="AQ834">
        <v>0</v>
      </c>
      <c r="AR834">
        <v>0</v>
      </c>
      <c r="AS834" t="s">
        <v>3</v>
      </c>
      <c r="AT834">
        <v>2.2999999999999998</v>
      </c>
      <c r="AU834" t="s">
        <v>3</v>
      </c>
      <c r="AV834">
        <v>0</v>
      </c>
      <c r="AW834">
        <v>2</v>
      </c>
      <c r="AX834">
        <v>69735198</v>
      </c>
      <c r="AY834">
        <v>1</v>
      </c>
      <c r="AZ834">
        <v>0</v>
      </c>
      <c r="BA834">
        <v>847</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0</v>
      </c>
      <c r="CV834">
        <v>0</v>
      </c>
      <c r="CW834">
        <f>ROUND(Y834*Source!I943*DO834,9)</f>
        <v>0</v>
      </c>
      <c r="CX834">
        <f>ROUND(Y834*Source!I943,9)</f>
        <v>0</v>
      </c>
      <c r="CY834">
        <f>AB834</f>
        <v>290.81</v>
      </c>
      <c r="CZ834">
        <f>AF834</f>
        <v>31.27</v>
      </c>
      <c r="DA834">
        <f>AJ834</f>
        <v>9.3000000000000007</v>
      </c>
      <c r="DB834">
        <f t="shared" si="379"/>
        <v>71.92</v>
      </c>
      <c r="DC834">
        <f t="shared" si="380"/>
        <v>31.3</v>
      </c>
      <c r="DD834" t="s">
        <v>3</v>
      </c>
      <c r="DE834" t="s">
        <v>3</v>
      </c>
      <c r="DF834">
        <f t="shared" si="381"/>
        <v>0</v>
      </c>
      <c r="DG834">
        <f>ROUND(ROUND(AF834*AJ834,0)*CX834,0)</f>
        <v>0</v>
      </c>
      <c r="DH834">
        <f>ROUND(ROUND(AG834*AK834,0)*CX834,0)</f>
        <v>0</v>
      </c>
      <c r="DI834">
        <f t="shared" si="386"/>
        <v>0</v>
      </c>
      <c r="DJ834">
        <f>DG834</f>
        <v>0</v>
      </c>
      <c r="DK834">
        <v>0</v>
      </c>
      <c r="DL834" t="s">
        <v>3</v>
      </c>
      <c r="DM834">
        <v>0</v>
      </c>
      <c r="DN834" t="s">
        <v>3</v>
      </c>
      <c r="DO834">
        <v>0</v>
      </c>
    </row>
    <row r="835" spans="1:119" x14ac:dyDescent="0.2">
      <c r="A835">
        <f>ROW(Source!A943)</f>
        <v>943</v>
      </c>
      <c r="B835">
        <v>69726884</v>
      </c>
      <c r="C835">
        <v>69735182</v>
      </c>
      <c r="D835">
        <v>27440032</v>
      </c>
      <c r="E835">
        <v>1</v>
      </c>
      <c r="F835">
        <v>1</v>
      </c>
      <c r="G835">
        <v>1</v>
      </c>
      <c r="H835">
        <v>2</v>
      </c>
      <c r="I835" t="s">
        <v>989</v>
      </c>
      <c r="J835" t="s">
        <v>990</v>
      </c>
      <c r="K835" t="s">
        <v>991</v>
      </c>
      <c r="L835">
        <v>1368</v>
      </c>
      <c r="N835">
        <v>1011</v>
      </c>
      <c r="O835" t="s">
        <v>978</v>
      </c>
      <c r="P835" t="s">
        <v>978</v>
      </c>
      <c r="Q835">
        <v>1</v>
      </c>
      <c r="W835">
        <v>0</v>
      </c>
      <c r="X835">
        <v>864476657</v>
      </c>
      <c r="Y835">
        <f t="shared" si="378"/>
        <v>1.56</v>
      </c>
      <c r="AA835">
        <v>0</v>
      </c>
      <c r="AB835">
        <v>115.6</v>
      </c>
      <c r="AC835">
        <v>200.77</v>
      </c>
      <c r="AD835">
        <v>0</v>
      </c>
      <c r="AE835">
        <v>0</v>
      </c>
      <c r="AF835">
        <v>12.43</v>
      </c>
      <c r="AG835">
        <v>10.14</v>
      </c>
      <c r="AH835">
        <v>0</v>
      </c>
      <c r="AI835">
        <v>1</v>
      </c>
      <c r="AJ835">
        <v>9.3000000000000007</v>
      </c>
      <c r="AK835">
        <v>19.8</v>
      </c>
      <c r="AL835">
        <v>1</v>
      </c>
      <c r="AM835">
        <v>5</v>
      </c>
      <c r="AN835">
        <v>0</v>
      </c>
      <c r="AO835">
        <v>1</v>
      </c>
      <c r="AP835">
        <v>0</v>
      </c>
      <c r="AQ835">
        <v>0</v>
      </c>
      <c r="AR835">
        <v>0</v>
      </c>
      <c r="AS835" t="s">
        <v>3</v>
      </c>
      <c r="AT835">
        <v>1.56</v>
      </c>
      <c r="AU835" t="s">
        <v>3</v>
      </c>
      <c r="AV835">
        <v>0</v>
      </c>
      <c r="AW835">
        <v>2</v>
      </c>
      <c r="AX835">
        <v>69735199</v>
      </c>
      <c r="AY835">
        <v>1</v>
      </c>
      <c r="AZ835">
        <v>0</v>
      </c>
      <c r="BA835">
        <v>848</v>
      </c>
      <c r="BB835">
        <v>0</v>
      </c>
      <c r="BC835">
        <v>0</v>
      </c>
      <c r="BD835">
        <v>0</v>
      </c>
      <c r="BE835">
        <v>0</v>
      </c>
      <c r="BF835">
        <v>0</v>
      </c>
      <c r="BG835">
        <v>0</v>
      </c>
      <c r="BH835">
        <v>0</v>
      </c>
      <c r="BI835">
        <v>0</v>
      </c>
      <c r="BJ835">
        <v>0</v>
      </c>
      <c r="BK835">
        <v>0</v>
      </c>
      <c r="BL835">
        <v>0</v>
      </c>
      <c r="BM835">
        <v>0</v>
      </c>
      <c r="BN835">
        <v>0</v>
      </c>
      <c r="BO835">
        <v>0</v>
      </c>
      <c r="BP835">
        <v>0</v>
      </c>
      <c r="BQ835">
        <v>0</v>
      </c>
      <c r="BR835">
        <v>0</v>
      </c>
      <c r="BS835">
        <v>0</v>
      </c>
      <c r="BT835">
        <v>0</v>
      </c>
      <c r="BU835">
        <v>0</v>
      </c>
      <c r="BV835">
        <v>0</v>
      </c>
      <c r="BW835">
        <v>0</v>
      </c>
      <c r="CV835">
        <v>0</v>
      </c>
      <c r="CW835">
        <f>ROUND(Y835*Source!I943*DO835,9)</f>
        <v>0</v>
      </c>
      <c r="CX835">
        <f>ROUND(Y835*Source!I943,9)</f>
        <v>0</v>
      </c>
      <c r="CY835">
        <f>AB835</f>
        <v>115.6</v>
      </c>
      <c r="CZ835">
        <f>AF835</f>
        <v>12.43</v>
      </c>
      <c r="DA835">
        <f>AJ835</f>
        <v>9.3000000000000007</v>
      </c>
      <c r="DB835">
        <f t="shared" si="379"/>
        <v>19.39</v>
      </c>
      <c r="DC835">
        <f t="shared" si="380"/>
        <v>15.82</v>
      </c>
      <c r="DD835" t="s">
        <v>3</v>
      </c>
      <c r="DE835" t="s">
        <v>3</v>
      </c>
      <c r="DF835">
        <f t="shared" si="381"/>
        <v>0</v>
      </c>
      <c r="DG835">
        <f>ROUND(ROUND(AF835*AJ835,0)*CX835,0)</f>
        <v>0</v>
      </c>
      <c r="DH835">
        <f>ROUND(ROUND(AG835*AK835,0)*CX835,0)</f>
        <v>0</v>
      </c>
      <c r="DI835">
        <f t="shared" si="386"/>
        <v>0</v>
      </c>
      <c r="DJ835">
        <f>DG835</f>
        <v>0</v>
      </c>
      <c r="DK835">
        <v>0</v>
      </c>
      <c r="DL835" t="s">
        <v>3</v>
      </c>
      <c r="DM835">
        <v>0</v>
      </c>
      <c r="DN835" t="s">
        <v>3</v>
      </c>
      <c r="DO835">
        <v>0</v>
      </c>
    </row>
    <row r="836" spans="1:119" x14ac:dyDescent="0.2">
      <c r="A836">
        <f>ROW(Source!A943)</f>
        <v>943</v>
      </c>
      <c r="B836">
        <v>69726884</v>
      </c>
      <c r="C836">
        <v>69735182</v>
      </c>
      <c r="D836">
        <v>27441327</v>
      </c>
      <c r="E836">
        <v>1</v>
      </c>
      <c r="F836">
        <v>1</v>
      </c>
      <c r="G836">
        <v>1</v>
      </c>
      <c r="H836">
        <v>2</v>
      </c>
      <c r="I836" t="s">
        <v>975</v>
      </c>
      <c r="J836" t="s">
        <v>976</v>
      </c>
      <c r="K836" t="s">
        <v>977</v>
      </c>
      <c r="L836">
        <v>1368</v>
      </c>
      <c r="N836">
        <v>1011</v>
      </c>
      <c r="O836" t="s">
        <v>978</v>
      </c>
      <c r="P836" t="s">
        <v>978</v>
      </c>
      <c r="Q836">
        <v>1</v>
      </c>
      <c r="W836">
        <v>0</v>
      </c>
      <c r="X836">
        <v>-1583389094</v>
      </c>
      <c r="Y836">
        <f t="shared" si="378"/>
        <v>0.28000000000000003</v>
      </c>
      <c r="AA836">
        <v>0</v>
      </c>
      <c r="AB836">
        <v>868.34</v>
      </c>
      <c r="AC836">
        <v>231.46</v>
      </c>
      <c r="AD836">
        <v>0</v>
      </c>
      <c r="AE836">
        <v>0</v>
      </c>
      <c r="AF836">
        <v>93.37</v>
      </c>
      <c r="AG836">
        <v>11.69</v>
      </c>
      <c r="AH836">
        <v>0</v>
      </c>
      <c r="AI836">
        <v>1</v>
      </c>
      <c r="AJ836">
        <v>9.3000000000000007</v>
      </c>
      <c r="AK836">
        <v>19.8</v>
      </c>
      <c r="AL836">
        <v>1</v>
      </c>
      <c r="AM836">
        <v>5</v>
      </c>
      <c r="AN836">
        <v>0</v>
      </c>
      <c r="AO836">
        <v>1</v>
      </c>
      <c r="AP836">
        <v>0</v>
      </c>
      <c r="AQ836">
        <v>0</v>
      </c>
      <c r="AR836">
        <v>0</v>
      </c>
      <c r="AS836" t="s">
        <v>3</v>
      </c>
      <c r="AT836">
        <v>0.28000000000000003</v>
      </c>
      <c r="AU836" t="s">
        <v>3</v>
      </c>
      <c r="AV836">
        <v>0</v>
      </c>
      <c r="AW836">
        <v>2</v>
      </c>
      <c r="AX836">
        <v>69735200</v>
      </c>
      <c r="AY836">
        <v>1</v>
      </c>
      <c r="AZ836">
        <v>0</v>
      </c>
      <c r="BA836">
        <v>849</v>
      </c>
      <c r="BB836">
        <v>0</v>
      </c>
      <c r="BC836">
        <v>0</v>
      </c>
      <c r="BD836">
        <v>0</v>
      </c>
      <c r="BE836">
        <v>0</v>
      </c>
      <c r="BF836">
        <v>0</v>
      </c>
      <c r="BG836">
        <v>0</v>
      </c>
      <c r="BH836">
        <v>0</v>
      </c>
      <c r="BI836">
        <v>0</v>
      </c>
      <c r="BJ836">
        <v>0</v>
      </c>
      <c r="BK836">
        <v>0</v>
      </c>
      <c r="BL836">
        <v>0</v>
      </c>
      <c r="BM836">
        <v>0</v>
      </c>
      <c r="BN836">
        <v>0</v>
      </c>
      <c r="BO836">
        <v>0</v>
      </c>
      <c r="BP836">
        <v>0</v>
      </c>
      <c r="BQ836">
        <v>0</v>
      </c>
      <c r="BR836">
        <v>0</v>
      </c>
      <c r="BS836">
        <v>0</v>
      </c>
      <c r="BT836">
        <v>0</v>
      </c>
      <c r="BU836">
        <v>0</v>
      </c>
      <c r="BV836">
        <v>0</v>
      </c>
      <c r="BW836">
        <v>0</v>
      </c>
      <c r="CV836">
        <v>0</v>
      </c>
      <c r="CW836">
        <f>ROUND(Y836*Source!I943*DO836,9)</f>
        <v>0</v>
      </c>
      <c r="CX836">
        <f>ROUND(Y836*Source!I943,9)</f>
        <v>0</v>
      </c>
      <c r="CY836">
        <f>AB836</f>
        <v>868.34</v>
      </c>
      <c r="CZ836">
        <f>AF836</f>
        <v>93.37</v>
      </c>
      <c r="DA836">
        <f>AJ836</f>
        <v>9.3000000000000007</v>
      </c>
      <c r="DB836">
        <f t="shared" si="379"/>
        <v>26.14</v>
      </c>
      <c r="DC836">
        <f t="shared" si="380"/>
        <v>3.27</v>
      </c>
      <c r="DD836" t="s">
        <v>3</v>
      </c>
      <c r="DE836" t="s">
        <v>3</v>
      </c>
      <c r="DF836">
        <f t="shared" si="381"/>
        <v>0</v>
      </c>
      <c r="DG836">
        <f>ROUND(ROUND(AF836*AJ836,0)*CX836,0)</f>
        <v>0</v>
      </c>
      <c r="DH836">
        <f>ROUND(ROUND(AG836*AK836,0)*CX836,0)</f>
        <v>0</v>
      </c>
      <c r="DI836">
        <f t="shared" si="386"/>
        <v>0</v>
      </c>
      <c r="DJ836">
        <f>DG836</f>
        <v>0</v>
      </c>
      <c r="DK836">
        <v>0</v>
      </c>
      <c r="DL836" t="s">
        <v>3</v>
      </c>
      <c r="DM836">
        <v>0</v>
      </c>
      <c r="DN836" t="s">
        <v>3</v>
      </c>
      <c r="DO836">
        <v>0</v>
      </c>
    </row>
    <row r="837" spans="1:119" x14ac:dyDescent="0.2">
      <c r="A837">
        <f>ROW(Source!A943)</f>
        <v>943</v>
      </c>
      <c r="B837">
        <v>69726884</v>
      </c>
      <c r="C837">
        <v>69735182</v>
      </c>
      <c r="D837">
        <v>27373906</v>
      </c>
      <c r="E837">
        <v>1</v>
      </c>
      <c r="F837">
        <v>1</v>
      </c>
      <c r="G837">
        <v>1</v>
      </c>
      <c r="H837">
        <v>3</v>
      </c>
      <c r="I837" t="s">
        <v>54</v>
      </c>
      <c r="J837" t="s">
        <v>265</v>
      </c>
      <c r="K837" t="s">
        <v>55</v>
      </c>
      <c r="L837">
        <v>1327</v>
      </c>
      <c r="N837">
        <v>1005</v>
      </c>
      <c r="O837" t="s">
        <v>56</v>
      </c>
      <c r="P837" t="s">
        <v>56</v>
      </c>
      <c r="Q837">
        <v>1</v>
      </c>
      <c r="W837">
        <v>0</v>
      </c>
      <c r="X837">
        <v>-847016206</v>
      </c>
      <c r="Y837">
        <f t="shared" si="378"/>
        <v>102</v>
      </c>
      <c r="AA837">
        <v>965</v>
      </c>
      <c r="AB837">
        <v>0</v>
      </c>
      <c r="AC837">
        <v>0</v>
      </c>
      <c r="AD837">
        <v>0</v>
      </c>
      <c r="AE837">
        <v>133.46</v>
      </c>
      <c r="AF837">
        <v>0</v>
      </c>
      <c r="AG837">
        <v>0</v>
      </c>
      <c r="AH837">
        <v>0</v>
      </c>
      <c r="AI837">
        <v>7.56</v>
      </c>
      <c r="AJ837">
        <v>1</v>
      </c>
      <c r="AK837">
        <v>1</v>
      </c>
      <c r="AL837">
        <v>1</v>
      </c>
      <c r="AM837">
        <v>0</v>
      </c>
      <c r="AN837">
        <v>0</v>
      </c>
      <c r="AO837">
        <v>0</v>
      </c>
      <c r="AP837">
        <v>1</v>
      </c>
      <c r="AQ837">
        <v>0</v>
      </c>
      <c r="AR837">
        <v>0</v>
      </c>
      <c r="AS837" t="s">
        <v>3</v>
      </c>
      <c r="AT837">
        <v>102</v>
      </c>
      <c r="AU837" t="s">
        <v>3</v>
      </c>
      <c r="AV837">
        <v>0</v>
      </c>
      <c r="AW837">
        <v>2</v>
      </c>
      <c r="AX837">
        <v>69735201</v>
      </c>
      <c r="AY837">
        <v>1</v>
      </c>
      <c r="AZ837">
        <v>16384</v>
      </c>
      <c r="BA837">
        <v>850</v>
      </c>
      <c r="BB837">
        <v>3</v>
      </c>
      <c r="BC837">
        <v>0</v>
      </c>
      <c r="BD837">
        <v>0</v>
      </c>
      <c r="BE837">
        <v>0</v>
      </c>
      <c r="BF837">
        <v>0</v>
      </c>
      <c r="BG837">
        <v>0</v>
      </c>
      <c r="BH837">
        <v>0</v>
      </c>
      <c r="BI837">
        <v>0</v>
      </c>
      <c r="BJ837">
        <v>0</v>
      </c>
      <c r="BK837">
        <v>0</v>
      </c>
      <c r="BL837">
        <v>0</v>
      </c>
      <c r="BM837">
        <v>0</v>
      </c>
      <c r="BN837">
        <v>0</v>
      </c>
      <c r="BO837">
        <v>0</v>
      </c>
      <c r="BP837">
        <v>0</v>
      </c>
      <c r="BQ837">
        <v>0</v>
      </c>
      <c r="BR837">
        <v>0</v>
      </c>
      <c r="BS837">
        <v>0</v>
      </c>
      <c r="BT837">
        <v>0</v>
      </c>
      <c r="BU837">
        <v>0</v>
      </c>
      <c r="BV837">
        <v>0</v>
      </c>
      <c r="BW837">
        <v>0</v>
      </c>
      <c r="CV837">
        <v>0</v>
      </c>
      <c r="CW837">
        <v>0</v>
      </c>
      <c r="CX837">
        <f>ROUND(Y837*Source!I943,9)</f>
        <v>0</v>
      </c>
      <c r="CY837">
        <f t="shared" ref="CY837:CY842" si="387">AA837</f>
        <v>965</v>
      </c>
      <c r="CZ837">
        <f t="shared" ref="CZ837:CZ842" si="388">AE837</f>
        <v>133.46</v>
      </c>
      <c r="DA837">
        <f t="shared" ref="DA837:DA842" si="389">AI837</f>
        <v>7.56</v>
      </c>
      <c r="DB837">
        <f t="shared" si="379"/>
        <v>13612.92</v>
      </c>
      <c r="DC837">
        <f t="shared" si="380"/>
        <v>0</v>
      </c>
      <c r="DD837" t="s">
        <v>3</v>
      </c>
      <c r="DE837" t="s">
        <v>3</v>
      </c>
      <c r="DF837">
        <f t="shared" ref="DF837:DF842" si="390">ROUND(ROUND(AE837*AI837,0)*CX837,0)</f>
        <v>0</v>
      </c>
      <c r="DG837">
        <f t="shared" ref="DG837:DG846" si="391">ROUND(ROUND(AF837,0)*CX837,0)</f>
        <v>0</v>
      </c>
      <c r="DH837">
        <f t="shared" ref="DH837:DH846" si="392">ROUND(ROUND(AG837,0)*CX837,0)</f>
        <v>0</v>
      </c>
      <c r="DI837">
        <f t="shared" si="386"/>
        <v>0</v>
      </c>
      <c r="DJ837">
        <f t="shared" ref="DJ837:DJ842" si="393">DF837</f>
        <v>0</v>
      </c>
      <c r="DK837">
        <v>0</v>
      </c>
      <c r="DL837" t="s">
        <v>3</v>
      </c>
      <c r="DM837">
        <v>0</v>
      </c>
      <c r="DN837" t="s">
        <v>3</v>
      </c>
      <c r="DO837">
        <v>0</v>
      </c>
    </row>
    <row r="838" spans="1:119" x14ac:dyDescent="0.2">
      <c r="A838">
        <f>ROW(Source!A943)</f>
        <v>943</v>
      </c>
      <c r="B838">
        <v>69726884</v>
      </c>
      <c r="C838">
        <v>69735182</v>
      </c>
      <c r="D838">
        <v>27371543</v>
      </c>
      <c r="E838">
        <v>1</v>
      </c>
      <c r="F838">
        <v>1</v>
      </c>
      <c r="G838">
        <v>1</v>
      </c>
      <c r="H838">
        <v>3</v>
      </c>
      <c r="I838" t="s">
        <v>66</v>
      </c>
      <c r="J838" t="s">
        <v>267</v>
      </c>
      <c r="K838" t="s">
        <v>67</v>
      </c>
      <c r="L838">
        <v>1346</v>
      </c>
      <c r="N838">
        <v>1009</v>
      </c>
      <c r="O838" t="s">
        <v>68</v>
      </c>
      <c r="P838" t="s">
        <v>68</v>
      </c>
      <c r="Q838">
        <v>1</v>
      </c>
      <c r="W838">
        <v>0</v>
      </c>
      <c r="X838">
        <v>-2014069362</v>
      </c>
      <c r="Y838">
        <f t="shared" si="378"/>
        <v>0.5</v>
      </c>
      <c r="AA838">
        <v>31</v>
      </c>
      <c r="AB838">
        <v>0</v>
      </c>
      <c r="AC838">
        <v>0</v>
      </c>
      <c r="AD838">
        <v>0</v>
      </c>
      <c r="AE838">
        <v>4.2799999999999994</v>
      </c>
      <c r="AF838">
        <v>0</v>
      </c>
      <c r="AG838">
        <v>0</v>
      </c>
      <c r="AH838">
        <v>0</v>
      </c>
      <c r="AI838">
        <v>7.56</v>
      </c>
      <c r="AJ838">
        <v>1</v>
      </c>
      <c r="AK838">
        <v>1</v>
      </c>
      <c r="AL838">
        <v>1</v>
      </c>
      <c r="AM838">
        <v>0</v>
      </c>
      <c r="AN838">
        <v>0</v>
      </c>
      <c r="AO838">
        <v>0</v>
      </c>
      <c r="AP838">
        <v>1</v>
      </c>
      <c r="AQ838">
        <v>0</v>
      </c>
      <c r="AR838">
        <v>0</v>
      </c>
      <c r="AS838" t="s">
        <v>3</v>
      </c>
      <c r="AT838">
        <v>0.5</v>
      </c>
      <c r="AU838" t="s">
        <v>3</v>
      </c>
      <c r="AV838">
        <v>0</v>
      </c>
      <c r="AW838">
        <v>2</v>
      </c>
      <c r="AX838">
        <v>69735202</v>
      </c>
      <c r="AY838">
        <v>1</v>
      </c>
      <c r="AZ838">
        <v>16384</v>
      </c>
      <c r="BA838">
        <v>851</v>
      </c>
      <c r="BB838">
        <v>3</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CV838">
        <v>0</v>
      </c>
      <c r="CW838">
        <v>0</v>
      </c>
      <c r="CX838">
        <f>ROUND(Y838*Source!I943,9)</f>
        <v>0</v>
      </c>
      <c r="CY838">
        <f t="shared" si="387"/>
        <v>31</v>
      </c>
      <c r="CZ838">
        <f t="shared" si="388"/>
        <v>4.2799999999999994</v>
      </c>
      <c r="DA838">
        <f t="shared" si="389"/>
        <v>7.56</v>
      </c>
      <c r="DB838">
        <f t="shared" si="379"/>
        <v>2.14</v>
      </c>
      <c r="DC838">
        <f t="shared" si="380"/>
        <v>0</v>
      </c>
      <c r="DD838" t="s">
        <v>3</v>
      </c>
      <c r="DE838" t="s">
        <v>3</v>
      </c>
      <c r="DF838">
        <f t="shared" si="390"/>
        <v>0</v>
      </c>
      <c r="DG838">
        <f t="shared" si="391"/>
        <v>0</v>
      </c>
      <c r="DH838">
        <f t="shared" si="392"/>
        <v>0</v>
      </c>
      <c r="DI838">
        <f t="shared" si="386"/>
        <v>0</v>
      </c>
      <c r="DJ838">
        <f t="shared" si="393"/>
        <v>0</v>
      </c>
      <c r="DK838">
        <v>0</v>
      </c>
      <c r="DL838" t="s">
        <v>3</v>
      </c>
      <c r="DM838">
        <v>0</v>
      </c>
      <c r="DN838" t="s">
        <v>3</v>
      </c>
      <c r="DO838">
        <v>0</v>
      </c>
    </row>
    <row r="839" spans="1:119" x14ac:dyDescent="0.2">
      <c r="A839">
        <f>ROW(Source!A943)</f>
        <v>943</v>
      </c>
      <c r="B839">
        <v>69726884</v>
      </c>
      <c r="C839">
        <v>69735182</v>
      </c>
      <c r="D839">
        <v>27373400</v>
      </c>
      <c r="E839">
        <v>1</v>
      </c>
      <c r="F839">
        <v>1</v>
      </c>
      <c r="G839">
        <v>1</v>
      </c>
      <c r="H839">
        <v>3</v>
      </c>
      <c r="I839" t="s">
        <v>72</v>
      </c>
      <c r="J839" t="s">
        <v>269</v>
      </c>
      <c r="K839" t="s">
        <v>73</v>
      </c>
      <c r="L839">
        <v>1346</v>
      </c>
      <c r="N839">
        <v>1009</v>
      </c>
      <c r="O839" t="s">
        <v>68</v>
      </c>
      <c r="P839" t="s">
        <v>68</v>
      </c>
      <c r="Q839">
        <v>1</v>
      </c>
      <c r="W839">
        <v>0</v>
      </c>
      <c r="X839">
        <v>-390679098</v>
      </c>
      <c r="Y839">
        <f t="shared" si="378"/>
        <v>450</v>
      </c>
      <c r="AA839">
        <v>7.63</v>
      </c>
      <c r="AB839">
        <v>0</v>
      </c>
      <c r="AC839">
        <v>0</v>
      </c>
      <c r="AD839">
        <v>0</v>
      </c>
      <c r="AE839">
        <v>1.06</v>
      </c>
      <c r="AF839">
        <v>0</v>
      </c>
      <c r="AG839">
        <v>0</v>
      </c>
      <c r="AH839">
        <v>0</v>
      </c>
      <c r="AI839">
        <v>7.56</v>
      </c>
      <c r="AJ839">
        <v>1</v>
      </c>
      <c r="AK839">
        <v>1</v>
      </c>
      <c r="AL839">
        <v>1</v>
      </c>
      <c r="AM839">
        <v>0</v>
      </c>
      <c r="AN839">
        <v>0</v>
      </c>
      <c r="AO839">
        <v>0</v>
      </c>
      <c r="AP839">
        <v>1</v>
      </c>
      <c r="AQ839">
        <v>0</v>
      </c>
      <c r="AR839">
        <v>0</v>
      </c>
      <c r="AS839" t="s">
        <v>3</v>
      </c>
      <c r="AT839">
        <v>450</v>
      </c>
      <c r="AU839" t="s">
        <v>3</v>
      </c>
      <c r="AV839">
        <v>0</v>
      </c>
      <c r="AW839">
        <v>2</v>
      </c>
      <c r="AX839">
        <v>69735203</v>
      </c>
      <c r="AY839">
        <v>1</v>
      </c>
      <c r="AZ839">
        <v>16384</v>
      </c>
      <c r="BA839">
        <v>852</v>
      </c>
      <c r="BB839">
        <v>3</v>
      </c>
      <c r="BC839">
        <v>0</v>
      </c>
      <c r="BD839">
        <v>0</v>
      </c>
      <c r="BE839">
        <v>0</v>
      </c>
      <c r="BF839">
        <v>0</v>
      </c>
      <c r="BG839">
        <v>0</v>
      </c>
      <c r="BH839">
        <v>0</v>
      </c>
      <c r="BI839">
        <v>0</v>
      </c>
      <c r="BJ839">
        <v>0</v>
      </c>
      <c r="BK839">
        <v>0</v>
      </c>
      <c r="BL839">
        <v>0</v>
      </c>
      <c r="BM839">
        <v>0</v>
      </c>
      <c r="BN839">
        <v>0</v>
      </c>
      <c r="BO839">
        <v>0</v>
      </c>
      <c r="BP839">
        <v>0</v>
      </c>
      <c r="BQ839">
        <v>0</v>
      </c>
      <c r="BR839">
        <v>0</v>
      </c>
      <c r="BS839">
        <v>0</v>
      </c>
      <c r="BT839">
        <v>0</v>
      </c>
      <c r="BU839">
        <v>0</v>
      </c>
      <c r="BV839">
        <v>0</v>
      </c>
      <c r="BW839">
        <v>0</v>
      </c>
      <c r="CV839">
        <v>0</v>
      </c>
      <c r="CW839">
        <v>0</v>
      </c>
      <c r="CX839">
        <f>ROUND(Y839*Source!I943,9)</f>
        <v>0</v>
      </c>
      <c r="CY839">
        <f t="shared" si="387"/>
        <v>7.63</v>
      </c>
      <c r="CZ839">
        <f t="shared" si="388"/>
        <v>1.06</v>
      </c>
      <c r="DA839">
        <f t="shared" si="389"/>
        <v>7.56</v>
      </c>
      <c r="DB839">
        <f t="shared" si="379"/>
        <v>477</v>
      </c>
      <c r="DC839">
        <f t="shared" si="380"/>
        <v>0</v>
      </c>
      <c r="DD839" t="s">
        <v>3</v>
      </c>
      <c r="DE839" t="s">
        <v>3</v>
      </c>
      <c r="DF839">
        <f t="shared" si="390"/>
        <v>0</v>
      </c>
      <c r="DG839">
        <f t="shared" si="391"/>
        <v>0</v>
      </c>
      <c r="DH839">
        <f t="shared" si="392"/>
        <v>0</v>
      </c>
      <c r="DI839">
        <f t="shared" si="386"/>
        <v>0</v>
      </c>
      <c r="DJ839">
        <f t="shared" si="393"/>
        <v>0</v>
      </c>
      <c r="DK839">
        <v>0</v>
      </c>
      <c r="DL839" t="s">
        <v>3</v>
      </c>
      <c r="DM839">
        <v>0</v>
      </c>
      <c r="DN839" t="s">
        <v>3</v>
      </c>
      <c r="DO839">
        <v>0</v>
      </c>
    </row>
    <row r="840" spans="1:119" x14ac:dyDescent="0.2">
      <c r="A840">
        <f>ROW(Source!A943)</f>
        <v>943</v>
      </c>
      <c r="B840">
        <v>69726884</v>
      </c>
      <c r="C840">
        <v>69735182</v>
      </c>
      <c r="D840">
        <v>27371596</v>
      </c>
      <c r="E840">
        <v>1</v>
      </c>
      <c r="F840">
        <v>1</v>
      </c>
      <c r="G840">
        <v>1</v>
      </c>
      <c r="H840">
        <v>3</v>
      </c>
      <c r="I840" t="s">
        <v>76</v>
      </c>
      <c r="J840" t="s">
        <v>271</v>
      </c>
      <c r="K840" t="s">
        <v>77</v>
      </c>
      <c r="L840">
        <v>1348</v>
      </c>
      <c r="N840">
        <v>1009</v>
      </c>
      <c r="O840" t="s">
        <v>78</v>
      </c>
      <c r="P840" t="s">
        <v>78</v>
      </c>
      <c r="Q840">
        <v>1000</v>
      </c>
      <c r="W840">
        <v>0</v>
      </c>
      <c r="X840">
        <v>2078238476</v>
      </c>
      <c r="Y840">
        <f t="shared" si="378"/>
        <v>0.05</v>
      </c>
      <c r="AA840">
        <v>83330</v>
      </c>
      <c r="AB840">
        <v>0</v>
      </c>
      <c r="AC840">
        <v>0</v>
      </c>
      <c r="AD840">
        <v>0</v>
      </c>
      <c r="AE840">
        <v>11524.009999999998</v>
      </c>
      <c r="AF840">
        <v>0</v>
      </c>
      <c r="AG840">
        <v>0</v>
      </c>
      <c r="AH840">
        <v>0</v>
      </c>
      <c r="AI840">
        <v>7.56</v>
      </c>
      <c r="AJ840">
        <v>1</v>
      </c>
      <c r="AK840">
        <v>1</v>
      </c>
      <c r="AL840">
        <v>1</v>
      </c>
      <c r="AM840">
        <v>0</v>
      </c>
      <c r="AN840">
        <v>0</v>
      </c>
      <c r="AO840">
        <v>0</v>
      </c>
      <c r="AP840">
        <v>1</v>
      </c>
      <c r="AQ840">
        <v>0</v>
      </c>
      <c r="AR840">
        <v>0</v>
      </c>
      <c r="AS840" t="s">
        <v>3</v>
      </c>
      <c r="AT840">
        <v>0.05</v>
      </c>
      <c r="AU840" t="s">
        <v>3</v>
      </c>
      <c r="AV840">
        <v>0</v>
      </c>
      <c r="AW840">
        <v>2</v>
      </c>
      <c r="AX840">
        <v>69735204</v>
      </c>
      <c r="AY840">
        <v>1</v>
      </c>
      <c r="AZ840">
        <v>16384</v>
      </c>
      <c r="BA840">
        <v>853</v>
      </c>
      <c r="BB840">
        <v>3</v>
      </c>
      <c r="BC840">
        <v>0</v>
      </c>
      <c r="BD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v>0</v>
      </c>
      <c r="CV840">
        <v>0</v>
      </c>
      <c r="CW840">
        <v>0</v>
      </c>
      <c r="CX840">
        <f>ROUND(Y840*Source!I943,9)</f>
        <v>0</v>
      </c>
      <c r="CY840">
        <f t="shared" si="387"/>
        <v>83330</v>
      </c>
      <c r="CZ840">
        <f t="shared" si="388"/>
        <v>11524.009999999998</v>
      </c>
      <c r="DA840">
        <f t="shared" si="389"/>
        <v>7.56</v>
      </c>
      <c r="DB840">
        <f t="shared" si="379"/>
        <v>576.20000000000005</v>
      </c>
      <c r="DC840">
        <f t="shared" si="380"/>
        <v>0</v>
      </c>
      <c r="DD840" t="s">
        <v>3</v>
      </c>
      <c r="DE840" t="s">
        <v>3</v>
      </c>
      <c r="DF840">
        <f t="shared" si="390"/>
        <v>0</v>
      </c>
      <c r="DG840">
        <f t="shared" si="391"/>
        <v>0</v>
      </c>
      <c r="DH840">
        <f t="shared" si="392"/>
        <v>0</v>
      </c>
      <c r="DI840">
        <f t="shared" si="386"/>
        <v>0</v>
      </c>
      <c r="DJ840">
        <f t="shared" si="393"/>
        <v>0</v>
      </c>
      <c r="DK840">
        <v>0</v>
      </c>
      <c r="DL840" t="s">
        <v>3</v>
      </c>
      <c r="DM840">
        <v>0</v>
      </c>
      <c r="DN840" t="s">
        <v>3</v>
      </c>
      <c r="DO840">
        <v>0</v>
      </c>
    </row>
    <row r="841" spans="1:119" x14ac:dyDescent="0.2">
      <c r="A841">
        <f>ROW(Source!A943)</f>
        <v>943</v>
      </c>
      <c r="B841">
        <v>69726884</v>
      </c>
      <c r="C841">
        <v>69735182</v>
      </c>
      <c r="D841">
        <v>27379377</v>
      </c>
      <c r="E841">
        <v>1</v>
      </c>
      <c r="F841">
        <v>1</v>
      </c>
      <c r="G841">
        <v>1</v>
      </c>
      <c r="H841">
        <v>3</v>
      </c>
      <c r="I841" t="s">
        <v>60</v>
      </c>
      <c r="J841" t="s">
        <v>262</v>
      </c>
      <c r="K841" t="s">
        <v>61</v>
      </c>
      <c r="L841">
        <v>61268267</v>
      </c>
      <c r="N841">
        <v>1010</v>
      </c>
      <c r="O841" t="s">
        <v>261</v>
      </c>
      <c r="P841" t="s">
        <v>62</v>
      </c>
      <c r="Q841">
        <v>1</v>
      </c>
      <c r="W841">
        <v>0</v>
      </c>
      <c r="X841">
        <v>1780800926</v>
      </c>
      <c r="Y841">
        <f t="shared" si="378"/>
        <v>800</v>
      </c>
      <c r="AA841">
        <v>0.14000000000000001</v>
      </c>
      <c r="AB841">
        <v>0</v>
      </c>
      <c r="AC841">
        <v>0</v>
      </c>
      <c r="AD841">
        <v>0</v>
      </c>
      <c r="AE841">
        <v>0.02</v>
      </c>
      <c r="AF841">
        <v>0</v>
      </c>
      <c r="AG841">
        <v>0</v>
      </c>
      <c r="AH841">
        <v>0</v>
      </c>
      <c r="AI841">
        <v>7.56</v>
      </c>
      <c r="AJ841">
        <v>1</v>
      </c>
      <c r="AK841">
        <v>1</v>
      </c>
      <c r="AL841">
        <v>1</v>
      </c>
      <c r="AM841">
        <v>0</v>
      </c>
      <c r="AN841">
        <v>0</v>
      </c>
      <c r="AO841">
        <v>0</v>
      </c>
      <c r="AP841">
        <v>1</v>
      </c>
      <c r="AQ841">
        <v>0</v>
      </c>
      <c r="AR841">
        <v>0</v>
      </c>
      <c r="AS841" t="s">
        <v>3</v>
      </c>
      <c r="AT841">
        <v>800</v>
      </c>
      <c r="AU841" t="s">
        <v>3</v>
      </c>
      <c r="AV841">
        <v>0</v>
      </c>
      <c r="AW841">
        <v>1</v>
      </c>
      <c r="AX841">
        <v>-1</v>
      </c>
      <c r="AY841">
        <v>0</v>
      </c>
      <c r="AZ841">
        <v>0</v>
      </c>
      <c r="BA841" t="s">
        <v>3</v>
      </c>
      <c r="BB841">
        <v>0</v>
      </c>
      <c r="BC841">
        <v>0</v>
      </c>
      <c r="BD841">
        <v>0</v>
      </c>
      <c r="BE841">
        <v>0</v>
      </c>
      <c r="BF841">
        <v>0</v>
      </c>
      <c r="BG841">
        <v>0</v>
      </c>
      <c r="BH841">
        <v>0</v>
      </c>
      <c r="BI841">
        <v>0</v>
      </c>
      <c r="BJ841">
        <v>0</v>
      </c>
      <c r="BK841">
        <v>0</v>
      </c>
      <c r="BL841">
        <v>0</v>
      </c>
      <c r="BM841">
        <v>0</v>
      </c>
      <c r="BN841">
        <v>0</v>
      </c>
      <c r="BO841">
        <v>0</v>
      </c>
      <c r="BP841">
        <v>0</v>
      </c>
      <c r="BQ841">
        <v>0</v>
      </c>
      <c r="BR841">
        <v>0</v>
      </c>
      <c r="BS841">
        <v>0</v>
      </c>
      <c r="BT841">
        <v>0</v>
      </c>
      <c r="BU841">
        <v>0</v>
      </c>
      <c r="BV841">
        <v>0</v>
      </c>
      <c r="BW841">
        <v>0</v>
      </c>
      <c r="CV841">
        <v>0</v>
      </c>
      <c r="CW841">
        <v>0</v>
      </c>
      <c r="CX841">
        <f>ROUND(Y841*Source!I943,9)</f>
        <v>0</v>
      </c>
      <c r="CY841">
        <f t="shared" si="387"/>
        <v>0.14000000000000001</v>
      </c>
      <c r="CZ841">
        <f t="shared" si="388"/>
        <v>0.02</v>
      </c>
      <c r="DA841">
        <f t="shared" si="389"/>
        <v>7.56</v>
      </c>
      <c r="DB841">
        <f t="shared" si="379"/>
        <v>16</v>
      </c>
      <c r="DC841">
        <f t="shared" si="380"/>
        <v>0</v>
      </c>
      <c r="DD841" t="s">
        <v>3</v>
      </c>
      <c r="DE841" t="s">
        <v>3</v>
      </c>
      <c r="DF841">
        <f t="shared" si="390"/>
        <v>0</v>
      </c>
      <c r="DG841">
        <f t="shared" si="391"/>
        <v>0</v>
      </c>
      <c r="DH841">
        <f t="shared" si="392"/>
        <v>0</v>
      </c>
      <c r="DI841">
        <f t="shared" si="386"/>
        <v>0</v>
      </c>
      <c r="DJ841">
        <f t="shared" si="393"/>
        <v>0</v>
      </c>
      <c r="DK841">
        <v>0</v>
      </c>
      <c r="DL841" t="s">
        <v>3</v>
      </c>
      <c r="DM841">
        <v>0</v>
      </c>
      <c r="DN841" t="s">
        <v>3</v>
      </c>
      <c r="DO841">
        <v>0</v>
      </c>
    </row>
    <row r="842" spans="1:119" x14ac:dyDescent="0.2">
      <c r="A842">
        <f>ROW(Source!A943)</f>
        <v>943</v>
      </c>
      <c r="B842">
        <v>69726884</v>
      </c>
      <c r="C842">
        <v>69735182</v>
      </c>
      <c r="D842">
        <v>27416566</v>
      </c>
      <c r="E842">
        <v>1</v>
      </c>
      <c r="F842">
        <v>1</v>
      </c>
      <c r="G842">
        <v>1</v>
      </c>
      <c r="H842">
        <v>3</v>
      </c>
      <c r="I842" t="s">
        <v>82</v>
      </c>
      <c r="J842" t="s">
        <v>194</v>
      </c>
      <c r="K842" t="s">
        <v>83</v>
      </c>
      <c r="L842">
        <v>1339</v>
      </c>
      <c r="N842">
        <v>1007</v>
      </c>
      <c r="O842" t="s">
        <v>40</v>
      </c>
      <c r="P842" t="s">
        <v>40</v>
      </c>
      <c r="Q842">
        <v>1</v>
      </c>
      <c r="W842">
        <v>0</v>
      </c>
      <c r="X842">
        <v>1967222743</v>
      </c>
      <c r="Y842">
        <f t="shared" si="378"/>
        <v>0.1</v>
      </c>
      <c r="AA842">
        <v>14.19</v>
      </c>
      <c r="AB842">
        <v>0</v>
      </c>
      <c r="AC842">
        <v>0</v>
      </c>
      <c r="AD842">
        <v>0</v>
      </c>
      <c r="AE842">
        <v>1.97</v>
      </c>
      <c r="AF842">
        <v>0</v>
      </c>
      <c r="AG842">
        <v>0</v>
      </c>
      <c r="AH842">
        <v>0</v>
      </c>
      <c r="AI842">
        <v>7.56</v>
      </c>
      <c r="AJ842">
        <v>1</v>
      </c>
      <c r="AK842">
        <v>1</v>
      </c>
      <c r="AL842">
        <v>1</v>
      </c>
      <c r="AM842">
        <v>0</v>
      </c>
      <c r="AN842">
        <v>0</v>
      </c>
      <c r="AO842">
        <v>0</v>
      </c>
      <c r="AP842">
        <v>1</v>
      </c>
      <c r="AQ842">
        <v>0</v>
      </c>
      <c r="AR842">
        <v>0</v>
      </c>
      <c r="AS842" t="s">
        <v>3</v>
      </c>
      <c r="AT842">
        <v>0.1</v>
      </c>
      <c r="AU842" t="s">
        <v>3</v>
      </c>
      <c r="AV842">
        <v>0</v>
      </c>
      <c r="AW842">
        <v>2</v>
      </c>
      <c r="AX842">
        <v>69735205</v>
      </c>
      <c r="AY842">
        <v>1</v>
      </c>
      <c r="AZ842">
        <v>16384</v>
      </c>
      <c r="BA842">
        <v>854</v>
      </c>
      <c r="BB842">
        <v>3</v>
      </c>
      <c r="BC842">
        <v>0</v>
      </c>
      <c r="BD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v>0</v>
      </c>
      <c r="CV842">
        <v>0</v>
      </c>
      <c r="CW842">
        <v>0</v>
      </c>
      <c r="CX842">
        <f>ROUND(Y842*Source!I943,9)</f>
        <v>0</v>
      </c>
      <c r="CY842">
        <f t="shared" si="387"/>
        <v>14.19</v>
      </c>
      <c r="CZ842">
        <f t="shared" si="388"/>
        <v>1.97</v>
      </c>
      <c r="DA842">
        <f t="shared" si="389"/>
        <v>7.56</v>
      </c>
      <c r="DB842">
        <f t="shared" si="379"/>
        <v>0.2</v>
      </c>
      <c r="DC842">
        <f t="shared" si="380"/>
        <v>0</v>
      </c>
      <c r="DD842" t="s">
        <v>3</v>
      </c>
      <c r="DE842" t="s">
        <v>3</v>
      </c>
      <c r="DF842">
        <f t="shared" si="390"/>
        <v>0</v>
      </c>
      <c r="DG842">
        <f t="shared" si="391"/>
        <v>0</v>
      </c>
      <c r="DH842">
        <f t="shared" si="392"/>
        <v>0</v>
      </c>
      <c r="DI842">
        <f t="shared" si="386"/>
        <v>0</v>
      </c>
      <c r="DJ842">
        <f t="shared" si="393"/>
        <v>0</v>
      </c>
      <c r="DK842">
        <v>0</v>
      </c>
      <c r="DL842" t="s">
        <v>3</v>
      </c>
      <c r="DM842">
        <v>0</v>
      </c>
      <c r="DN842" t="s">
        <v>3</v>
      </c>
      <c r="DO842">
        <v>0</v>
      </c>
    </row>
    <row r="843" spans="1:119" x14ac:dyDescent="0.2">
      <c r="A843">
        <f>ROW(Source!A991)</f>
        <v>991</v>
      </c>
      <c r="B843">
        <v>69726971</v>
      </c>
      <c r="C843">
        <v>69735212</v>
      </c>
      <c r="D843">
        <v>27493458</v>
      </c>
      <c r="E843">
        <v>1</v>
      </c>
      <c r="F843">
        <v>1</v>
      </c>
      <c r="G843">
        <v>1</v>
      </c>
      <c r="H843">
        <v>1</v>
      </c>
      <c r="I843" t="s">
        <v>997</v>
      </c>
      <c r="J843" t="s">
        <v>3</v>
      </c>
      <c r="K843" t="s">
        <v>998</v>
      </c>
      <c r="L843">
        <v>1369</v>
      </c>
      <c r="N843">
        <v>1013</v>
      </c>
      <c r="O843" t="s">
        <v>974</v>
      </c>
      <c r="P843" t="s">
        <v>974</v>
      </c>
      <c r="Q843">
        <v>1</v>
      </c>
      <c r="W843">
        <v>0</v>
      </c>
      <c r="X843">
        <v>-115882720</v>
      </c>
      <c r="Y843">
        <f t="shared" si="378"/>
        <v>3.45</v>
      </c>
      <c r="AA843">
        <v>0</v>
      </c>
      <c r="AB843">
        <v>0</v>
      </c>
      <c r="AC843">
        <v>0</v>
      </c>
      <c r="AD843">
        <v>8.6</v>
      </c>
      <c r="AE843">
        <v>0</v>
      </c>
      <c r="AF843">
        <v>0</v>
      </c>
      <c r="AG843">
        <v>0</v>
      </c>
      <c r="AH843">
        <v>8.6</v>
      </c>
      <c r="AI843">
        <v>1</v>
      </c>
      <c r="AJ843">
        <v>1</v>
      </c>
      <c r="AK843">
        <v>1</v>
      </c>
      <c r="AL843">
        <v>1</v>
      </c>
      <c r="AM843">
        <v>0</v>
      </c>
      <c r="AN843">
        <v>0</v>
      </c>
      <c r="AO843">
        <v>1</v>
      </c>
      <c r="AP843">
        <v>0</v>
      </c>
      <c r="AQ843">
        <v>0</v>
      </c>
      <c r="AR843">
        <v>0</v>
      </c>
      <c r="AS843" t="s">
        <v>3</v>
      </c>
      <c r="AT843">
        <v>3.45</v>
      </c>
      <c r="AU843" t="s">
        <v>3</v>
      </c>
      <c r="AV843">
        <v>1</v>
      </c>
      <c r="AW843">
        <v>2</v>
      </c>
      <c r="AX843">
        <v>69735216</v>
      </c>
      <c r="AY843">
        <v>1</v>
      </c>
      <c r="AZ843">
        <v>0</v>
      </c>
      <c r="BA843">
        <v>855</v>
      </c>
      <c r="BB843">
        <v>0</v>
      </c>
      <c r="BC843">
        <v>0</v>
      </c>
      <c r="BD843">
        <v>0</v>
      </c>
      <c r="BE843">
        <v>0</v>
      </c>
      <c r="BF843">
        <v>0</v>
      </c>
      <c r="BG843">
        <v>0</v>
      </c>
      <c r="BH843">
        <v>0</v>
      </c>
      <c r="BI843">
        <v>0</v>
      </c>
      <c r="BJ843">
        <v>0</v>
      </c>
      <c r="BK843">
        <v>0</v>
      </c>
      <c r="BL843">
        <v>0</v>
      </c>
      <c r="BM843">
        <v>0</v>
      </c>
      <c r="BN843">
        <v>0</v>
      </c>
      <c r="BO843">
        <v>0</v>
      </c>
      <c r="BP843">
        <v>0</v>
      </c>
      <c r="BQ843">
        <v>0</v>
      </c>
      <c r="BR843">
        <v>0</v>
      </c>
      <c r="BS843">
        <v>0</v>
      </c>
      <c r="BT843">
        <v>0</v>
      </c>
      <c r="BU843">
        <v>0</v>
      </c>
      <c r="BV843">
        <v>0</v>
      </c>
      <c r="BW843">
        <v>0</v>
      </c>
      <c r="CU843">
        <f>ROUND(AT843*Source!I991*AH843*AL843,0)</f>
        <v>11</v>
      </c>
      <c r="CV843">
        <f>ROUND(Y843*Source!I991,9)</f>
        <v>1.22475</v>
      </c>
      <c r="CW843">
        <v>0</v>
      </c>
      <c r="CX843">
        <f>ROUND(Y843*Source!I991,9)</f>
        <v>1.22475</v>
      </c>
      <c r="CY843">
        <f>AD843</f>
        <v>8.6</v>
      </c>
      <c r="CZ843">
        <f>AH843</f>
        <v>8.6</v>
      </c>
      <c r="DA843">
        <f>AL843</f>
        <v>1</v>
      </c>
      <c r="DB843">
        <f t="shared" si="379"/>
        <v>29.67</v>
      </c>
      <c r="DC843">
        <f t="shared" si="380"/>
        <v>0</v>
      </c>
      <c r="DD843" t="s">
        <v>3</v>
      </c>
      <c r="DE843" t="s">
        <v>3</v>
      </c>
      <c r="DF843">
        <f>ROUND(ROUND(AE843,0)*CX843,0)</f>
        <v>0</v>
      </c>
      <c r="DG843">
        <f t="shared" si="391"/>
        <v>0</v>
      </c>
      <c r="DH843">
        <f t="shared" si="392"/>
        <v>0</v>
      </c>
      <c r="DI843">
        <f t="shared" si="386"/>
        <v>11</v>
      </c>
      <c r="DJ843">
        <f>DI843</f>
        <v>11</v>
      </c>
      <c r="DK843">
        <v>0</v>
      </c>
      <c r="DL843" t="s">
        <v>3</v>
      </c>
      <c r="DM843">
        <v>0</v>
      </c>
      <c r="DN843" t="s">
        <v>3</v>
      </c>
      <c r="DO843">
        <v>0</v>
      </c>
    </row>
    <row r="844" spans="1:119" x14ac:dyDescent="0.2">
      <c r="A844">
        <f>ROW(Source!A991)</f>
        <v>991</v>
      </c>
      <c r="B844">
        <v>69726971</v>
      </c>
      <c r="C844">
        <v>69735212</v>
      </c>
      <c r="D844">
        <v>27441327</v>
      </c>
      <c r="E844">
        <v>1</v>
      </c>
      <c r="F844">
        <v>1</v>
      </c>
      <c r="G844">
        <v>1</v>
      </c>
      <c r="H844">
        <v>2</v>
      </c>
      <c r="I844" t="s">
        <v>975</v>
      </c>
      <c r="J844" t="s">
        <v>976</v>
      </c>
      <c r="K844" t="s">
        <v>977</v>
      </c>
      <c r="L844">
        <v>1368</v>
      </c>
      <c r="N844">
        <v>1011</v>
      </c>
      <c r="O844" t="s">
        <v>978</v>
      </c>
      <c r="P844" t="s">
        <v>978</v>
      </c>
      <c r="Q844">
        <v>1</v>
      </c>
      <c r="W844">
        <v>0</v>
      </c>
      <c r="X844">
        <v>-1583389094</v>
      </c>
      <c r="Y844">
        <f t="shared" si="378"/>
        <v>0.02</v>
      </c>
      <c r="AA844">
        <v>0</v>
      </c>
      <c r="AB844">
        <v>93.37</v>
      </c>
      <c r="AC844">
        <v>11.69</v>
      </c>
      <c r="AD844">
        <v>0</v>
      </c>
      <c r="AE844">
        <v>0</v>
      </c>
      <c r="AF844">
        <v>93.37</v>
      </c>
      <c r="AG844">
        <v>11.69</v>
      </c>
      <c r="AH844">
        <v>0</v>
      </c>
      <c r="AI844">
        <v>1</v>
      </c>
      <c r="AJ844">
        <v>1</v>
      </c>
      <c r="AK844">
        <v>1</v>
      </c>
      <c r="AL844">
        <v>1</v>
      </c>
      <c r="AM844">
        <v>0</v>
      </c>
      <c r="AN844">
        <v>0</v>
      </c>
      <c r="AO844">
        <v>1</v>
      </c>
      <c r="AP844">
        <v>0</v>
      </c>
      <c r="AQ844">
        <v>0</v>
      </c>
      <c r="AR844">
        <v>0</v>
      </c>
      <c r="AS844" t="s">
        <v>3</v>
      </c>
      <c r="AT844">
        <v>0.02</v>
      </c>
      <c r="AU844" t="s">
        <v>3</v>
      </c>
      <c r="AV844">
        <v>0</v>
      </c>
      <c r="AW844">
        <v>2</v>
      </c>
      <c r="AX844">
        <v>69735217</v>
      </c>
      <c r="AY844">
        <v>1</v>
      </c>
      <c r="AZ844">
        <v>0</v>
      </c>
      <c r="BA844">
        <v>856</v>
      </c>
      <c r="BB844">
        <v>0</v>
      </c>
      <c r="BC844">
        <v>0</v>
      </c>
      <c r="BD844">
        <v>0</v>
      </c>
      <c r="BE844">
        <v>0</v>
      </c>
      <c r="BF844">
        <v>0</v>
      </c>
      <c r="BG844">
        <v>0</v>
      </c>
      <c r="BH844">
        <v>0</v>
      </c>
      <c r="BI844">
        <v>0</v>
      </c>
      <c r="BJ844">
        <v>0</v>
      </c>
      <c r="BK844">
        <v>0</v>
      </c>
      <c r="BL844">
        <v>0</v>
      </c>
      <c r="BM844">
        <v>0</v>
      </c>
      <c r="BN844">
        <v>0</v>
      </c>
      <c r="BO844">
        <v>0</v>
      </c>
      <c r="BP844">
        <v>0</v>
      </c>
      <c r="BQ844">
        <v>0</v>
      </c>
      <c r="BR844">
        <v>0</v>
      </c>
      <c r="BS844">
        <v>0</v>
      </c>
      <c r="BT844">
        <v>0</v>
      </c>
      <c r="BU844">
        <v>0</v>
      </c>
      <c r="BV844">
        <v>0</v>
      </c>
      <c r="BW844">
        <v>0</v>
      </c>
      <c r="CV844">
        <v>0</v>
      </c>
      <c r="CW844">
        <f>ROUND(Y844*Source!I991*DO844,9)</f>
        <v>0</v>
      </c>
      <c r="CX844">
        <f>ROUND(Y844*Source!I991,9)</f>
        <v>7.1000000000000004E-3</v>
      </c>
      <c r="CY844">
        <f>AB844</f>
        <v>93.37</v>
      </c>
      <c r="CZ844">
        <f>AF844</f>
        <v>93.37</v>
      </c>
      <c r="DA844">
        <f>AJ844</f>
        <v>1</v>
      </c>
      <c r="DB844">
        <f t="shared" si="379"/>
        <v>1.87</v>
      </c>
      <c r="DC844">
        <f t="shared" si="380"/>
        <v>0.23</v>
      </c>
      <c r="DD844" t="s">
        <v>3</v>
      </c>
      <c r="DE844" t="s">
        <v>3</v>
      </c>
      <c r="DF844">
        <f>ROUND(ROUND(AE844,0)*CX844,0)</f>
        <v>0</v>
      </c>
      <c r="DG844">
        <f t="shared" si="391"/>
        <v>1</v>
      </c>
      <c r="DH844">
        <f t="shared" si="392"/>
        <v>0</v>
      </c>
      <c r="DI844">
        <f t="shared" si="386"/>
        <v>0</v>
      </c>
      <c r="DJ844">
        <f>DG844</f>
        <v>1</v>
      </c>
      <c r="DK844">
        <v>0</v>
      </c>
      <c r="DL844" t="s">
        <v>3</v>
      </c>
      <c r="DM844">
        <v>0</v>
      </c>
      <c r="DN844" t="s">
        <v>3</v>
      </c>
      <c r="DO844">
        <v>0</v>
      </c>
    </row>
    <row r="845" spans="1:119" x14ac:dyDescent="0.2">
      <c r="A845">
        <f>ROW(Source!A991)</f>
        <v>991</v>
      </c>
      <c r="B845">
        <v>69726971</v>
      </c>
      <c r="C845">
        <v>69735212</v>
      </c>
      <c r="D845">
        <v>27386998</v>
      </c>
      <c r="E845">
        <v>1</v>
      </c>
      <c r="F845">
        <v>1</v>
      </c>
      <c r="G845">
        <v>1</v>
      </c>
      <c r="H845">
        <v>3</v>
      </c>
      <c r="I845" t="s">
        <v>163</v>
      </c>
      <c r="J845" t="s">
        <v>165</v>
      </c>
      <c r="K845" t="s">
        <v>164</v>
      </c>
      <c r="L845">
        <v>1327</v>
      </c>
      <c r="N845">
        <v>1005</v>
      </c>
      <c r="O845" t="s">
        <v>56</v>
      </c>
      <c r="P845" t="s">
        <v>56</v>
      </c>
      <c r="Q845">
        <v>1</v>
      </c>
      <c r="W845">
        <v>0</v>
      </c>
      <c r="X845">
        <v>-810689284</v>
      </c>
      <c r="Y845">
        <f t="shared" si="378"/>
        <v>115</v>
      </c>
      <c r="AA845">
        <v>12.26</v>
      </c>
      <c r="AB845">
        <v>0</v>
      </c>
      <c r="AC845">
        <v>0</v>
      </c>
      <c r="AD845">
        <v>0</v>
      </c>
      <c r="AE845">
        <v>12.26</v>
      </c>
      <c r="AF845">
        <v>0</v>
      </c>
      <c r="AG845">
        <v>0</v>
      </c>
      <c r="AH845">
        <v>0</v>
      </c>
      <c r="AI845">
        <v>1</v>
      </c>
      <c r="AJ845">
        <v>1</v>
      </c>
      <c r="AK845">
        <v>1</v>
      </c>
      <c r="AL845">
        <v>1</v>
      </c>
      <c r="AM845">
        <v>0</v>
      </c>
      <c r="AN845">
        <v>0</v>
      </c>
      <c r="AO845">
        <v>0</v>
      </c>
      <c r="AP845">
        <v>1</v>
      </c>
      <c r="AQ845">
        <v>0</v>
      </c>
      <c r="AR845">
        <v>0</v>
      </c>
      <c r="AS845" t="s">
        <v>3</v>
      </c>
      <c r="AT845">
        <v>115</v>
      </c>
      <c r="AU845" t="s">
        <v>3</v>
      </c>
      <c r="AV845">
        <v>0</v>
      </c>
      <c r="AW845">
        <v>2</v>
      </c>
      <c r="AX845">
        <v>69735218</v>
      </c>
      <c r="AY845">
        <v>1</v>
      </c>
      <c r="AZ845">
        <v>6144</v>
      </c>
      <c r="BA845">
        <v>857</v>
      </c>
      <c r="BB845">
        <v>3</v>
      </c>
      <c r="BC845">
        <v>0</v>
      </c>
      <c r="BD845">
        <v>0</v>
      </c>
      <c r="BE845">
        <v>0</v>
      </c>
      <c r="BF845">
        <v>0</v>
      </c>
      <c r="BG845">
        <v>0</v>
      </c>
      <c r="BH845">
        <v>0</v>
      </c>
      <c r="BI845">
        <v>0</v>
      </c>
      <c r="BJ845">
        <v>0</v>
      </c>
      <c r="BK845">
        <v>0</v>
      </c>
      <c r="BL845">
        <v>0</v>
      </c>
      <c r="BM845">
        <v>0</v>
      </c>
      <c r="BN845">
        <v>0</v>
      </c>
      <c r="BO845">
        <v>0</v>
      </c>
      <c r="BP845">
        <v>0</v>
      </c>
      <c r="BQ845">
        <v>0</v>
      </c>
      <c r="BR845">
        <v>0</v>
      </c>
      <c r="BS845">
        <v>0</v>
      </c>
      <c r="BT845">
        <v>0</v>
      </c>
      <c r="BU845">
        <v>0</v>
      </c>
      <c r="BV845">
        <v>0</v>
      </c>
      <c r="BW845">
        <v>0</v>
      </c>
      <c r="CV845">
        <v>0</v>
      </c>
      <c r="CW845">
        <v>0</v>
      </c>
      <c r="CX845">
        <f>ROUND(Y845*Source!I991,9)</f>
        <v>40.825000000000003</v>
      </c>
      <c r="CY845">
        <f>AA845</f>
        <v>12.26</v>
      </c>
      <c r="CZ845">
        <f>AE845</f>
        <v>12.26</v>
      </c>
      <c r="DA845">
        <f>AI845</f>
        <v>1</v>
      </c>
      <c r="DB845">
        <f t="shared" si="379"/>
        <v>1409.9</v>
      </c>
      <c r="DC845">
        <f t="shared" si="380"/>
        <v>0</v>
      </c>
      <c r="DD845" t="s">
        <v>3</v>
      </c>
      <c r="DE845" t="s">
        <v>3</v>
      </c>
      <c r="DF845">
        <f>ROUND(ROUND(AE845,0)*CX845,0)</f>
        <v>490</v>
      </c>
      <c r="DG845">
        <f t="shared" si="391"/>
        <v>0</v>
      </c>
      <c r="DH845">
        <f t="shared" si="392"/>
        <v>0</v>
      </c>
      <c r="DI845">
        <f t="shared" si="386"/>
        <v>0</v>
      </c>
      <c r="DJ845">
        <f>DF845</f>
        <v>490</v>
      </c>
      <c r="DK845">
        <v>0</v>
      </c>
      <c r="DL845" t="s">
        <v>3</v>
      </c>
      <c r="DM845">
        <v>0</v>
      </c>
      <c r="DN845" t="s">
        <v>3</v>
      </c>
      <c r="DO845">
        <v>0</v>
      </c>
    </row>
    <row r="846" spans="1:119" x14ac:dyDescent="0.2">
      <c r="A846">
        <f>ROW(Source!A992)</f>
        <v>992</v>
      </c>
      <c r="B846">
        <v>69726884</v>
      </c>
      <c r="C846">
        <v>69735212</v>
      </c>
      <c r="D846">
        <v>27493458</v>
      </c>
      <c r="E846">
        <v>1</v>
      </c>
      <c r="F846">
        <v>1</v>
      </c>
      <c r="G846">
        <v>1</v>
      </c>
      <c r="H846">
        <v>1</v>
      </c>
      <c r="I846" t="s">
        <v>997</v>
      </c>
      <c r="J846" t="s">
        <v>3</v>
      </c>
      <c r="K846" t="s">
        <v>998</v>
      </c>
      <c r="L846">
        <v>1369</v>
      </c>
      <c r="N846">
        <v>1013</v>
      </c>
      <c r="O846" t="s">
        <v>974</v>
      </c>
      <c r="P846" t="s">
        <v>974</v>
      </c>
      <c r="Q846">
        <v>1</v>
      </c>
      <c r="W846">
        <v>0</v>
      </c>
      <c r="X846">
        <v>-115882720</v>
      </c>
      <c r="Y846">
        <f t="shared" si="378"/>
        <v>3.45</v>
      </c>
      <c r="AA846">
        <v>0</v>
      </c>
      <c r="AB846">
        <v>0</v>
      </c>
      <c r="AC846">
        <v>0</v>
      </c>
      <c r="AD846">
        <v>218.1</v>
      </c>
      <c r="AE846">
        <v>0</v>
      </c>
      <c r="AF846">
        <v>0</v>
      </c>
      <c r="AG846">
        <v>0</v>
      </c>
      <c r="AH846">
        <v>8.6</v>
      </c>
      <c r="AI846">
        <v>1</v>
      </c>
      <c r="AJ846">
        <v>1</v>
      </c>
      <c r="AK846">
        <v>1</v>
      </c>
      <c r="AL846">
        <v>25.36</v>
      </c>
      <c r="AM846">
        <v>5</v>
      </c>
      <c r="AN846">
        <v>0</v>
      </c>
      <c r="AO846">
        <v>1</v>
      </c>
      <c r="AP846">
        <v>0</v>
      </c>
      <c r="AQ846">
        <v>0</v>
      </c>
      <c r="AR846">
        <v>0</v>
      </c>
      <c r="AS846" t="s">
        <v>3</v>
      </c>
      <c r="AT846">
        <v>3.45</v>
      </c>
      <c r="AU846" t="s">
        <v>3</v>
      </c>
      <c r="AV846">
        <v>1</v>
      </c>
      <c r="AW846">
        <v>2</v>
      </c>
      <c r="AX846">
        <v>69735216</v>
      </c>
      <c r="AY846">
        <v>1</v>
      </c>
      <c r="AZ846">
        <v>0</v>
      </c>
      <c r="BA846">
        <v>858</v>
      </c>
      <c r="BB846">
        <v>0</v>
      </c>
      <c r="BC846">
        <v>0</v>
      </c>
      <c r="BD846">
        <v>0</v>
      </c>
      <c r="BE846">
        <v>0</v>
      </c>
      <c r="BF846">
        <v>0</v>
      </c>
      <c r="BG846">
        <v>0</v>
      </c>
      <c r="BH846">
        <v>0</v>
      </c>
      <c r="BI846">
        <v>0</v>
      </c>
      <c r="BJ846">
        <v>0</v>
      </c>
      <c r="BK846">
        <v>0</v>
      </c>
      <c r="BL846">
        <v>0</v>
      </c>
      <c r="BM846">
        <v>0</v>
      </c>
      <c r="BN846">
        <v>0</v>
      </c>
      <c r="BO846">
        <v>0</v>
      </c>
      <c r="BP846">
        <v>0</v>
      </c>
      <c r="BQ846">
        <v>0</v>
      </c>
      <c r="BR846">
        <v>0</v>
      </c>
      <c r="BS846">
        <v>0</v>
      </c>
      <c r="BT846">
        <v>0</v>
      </c>
      <c r="BU846">
        <v>0</v>
      </c>
      <c r="BV846">
        <v>0</v>
      </c>
      <c r="BW846">
        <v>0</v>
      </c>
      <c r="CU846">
        <f>ROUND(AT846*Source!I992*AH846*AL846,0)</f>
        <v>267</v>
      </c>
      <c r="CV846">
        <f>ROUND(Y846*Source!I992,9)</f>
        <v>1.22475</v>
      </c>
      <c r="CW846">
        <v>0</v>
      </c>
      <c r="CX846">
        <f>ROUND(Y846*Source!I992,9)</f>
        <v>1.22475</v>
      </c>
      <c r="CY846">
        <f>AD846</f>
        <v>218.1</v>
      </c>
      <c r="CZ846">
        <f>AH846</f>
        <v>8.6</v>
      </c>
      <c r="DA846">
        <f>AL846</f>
        <v>25.36</v>
      </c>
      <c r="DB846">
        <f t="shared" si="379"/>
        <v>29.67</v>
      </c>
      <c r="DC846">
        <f t="shared" si="380"/>
        <v>0</v>
      </c>
      <c r="DD846" t="s">
        <v>3</v>
      </c>
      <c r="DE846" t="s">
        <v>3</v>
      </c>
      <c r="DF846">
        <f>ROUND(ROUND(AE846,0)*CX846,0)</f>
        <v>0</v>
      </c>
      <c r="DG846">
        <f t="shared" si="391"/>
        <v>0</v>
      </c>
      <c r="DH846">
        <f t="shared" si="392"/>
        <v>0</v>
      </c>
      <c r="DI846">
        <f>ROUND(ROUND(AH846*AL846,0)*CX846,0)</f>
        <v>267</v>
      </c>
      <c r="DJ846">
        <f>DI846</f>
        <v>267</v>
      </c>
      <c r="DK846">
        <v>0</v>
      </c>
      <c r="DL846" t="s">
        <v>3</v>
      </c>
      <c r="DM846">
        <v>0</v>
      </c>
      <c r="DN846" t="s">
        <v>3</v>
      </c>
      <c r="DO846">
        <v>0</v>
      </c>
    </row>
    <row r="847" spans="1:119" x14ac:dyDescent="0.2">
      <c r="A847">
        <f>ROW(Source!A992)</f>
        <v>992</v>
      </c>
      <c r="B847">
        <v>69726884</v>
      </c>
      <c r="C847">
        <v>69735212</v>
      </c>
      <c r="D847">
        <v>27441327</v>
      </c>
      <c r="E847">
        <v>1</v>
      </c>
      <c r="F847">
        <v>1</v>
      </c>
      <c r="G847">
        <v>1</v>
      </c>
      <c r="H847">
        <v>2</v>
      </c>
      <c r="I847" t="s">
        <v>975</v>
      </c>
      <c r="J847" t="s">
        <v>976</v>
      </c>
      <c r="K847" t="s">
        <v>977</v>
      </c>
      <c r="L847">
        <v>1368</v>
      </c>
      <c r="N847">
        <v>1011</v>
      </c>
      <c r="O847" t="s">
        <v>978</v>
      </c>
      <c r="P847" t="s">
        <v>978</v>
      </c>
      <c r="Q847">
        <v>1</v>
      </c>
      <c r="W847">
        <v>0</v>
      </c>
      <c r="X847">
        <v>-1583389094</v>
      </c>
      <c r="Y847">
        <f t="shared" si="378"/>
        <v>0.02</v>
      </c>
      <c r="AA847">
        <v>0</v>
      </c>
      <c r="AB847">
        <v>732.02</v>
      </c>
      <c r="AC847">
        <v>231.46</v>
      </c>
      <c r="AD847">
        <v>0</v>
      </c>
      <c r="AE847">
        <v>0</v>
      </c>
      <c r="AF847">
        <v>93.37</v>
      </c>
      <c r="AG847">
        <v>11.69</v>
      </c>
      <c r="AH847">
        <v>0</v>
      </c>
      <c r="AI847">
        <v>1</v>
      </c>
      <c r="AJ847">
        <v>7.84</v>
      </c>
      <c r="AK847">
        <v>19.8</v>
      </c>
      <c r="AL847">
        <v>1</v>
      </c>
      <c r="AM847">
        <v>5</v>
      </c>
      <c r="AN847">
        <v>0</v>
      </c>
      <c r="AO847">
        <v>1</v>
      </c>
      <c r="AP847">
        <v>0</v>
      </c>
      <c r="AQ847">
        <v>0</v>
      </c>
      <c r="AR847">
        <v>0</v>
      </c>
      <c r="AS847" t="s">
        <v>3</v>
      </c>
      <c r="AT847">
        <v>0.02</v>
      </c>
      <c r="AU847" t="s">
        <v>3</v>
      </c>
      <c r="AV847">
        <v>0</v>
      </c>
      <c r="AW847">
        <v>2</v>
      </c>
      <c r="AX847">
        <v>69735217</v>
      </c>
      <c r="AY847">
        <v>1</v>
      </c>
      <c r="AZ847">
        <v>0</v>
      </c>
      <c r="BA847">
        <v>859</v>
      </c>
      <c r="BB847">
        <v>0</v>
      </c>
      <c r="BC847">
        <v>0</v>
      </c>
      <c r="BD847">
        <v>0</v>
      </c>
      <c r="BE847">
        <v>0</v>
      </c>
      <c r="BF847">
        <v>0</v>
      </c>
      <c r="BG847">
        <v>0</v>
      </c>
      <c r="BH847">
        <v>0</v>
      </c>
      <c r="BI847">
        <v>0</v>
      </c>
      <c r="BJ847">
        <v>0</v>
      </c>
      <c r="BK847">
        <v>0</v>
      </c>
      <c r="BL847">
        <v>0</v>
      </c>
      <c r="BM847">
        <v>0</v>
      </c>
      <c r="BN847">
        <v>0</v>
      </c>
      <c r="BO847">
        <v>0</v>
      </c>
      <c r="BP847">
        <v>0</v>
      </c>
      <c r="BQ847">
        <v>0</v>
      </c>
      <c r="BR847">
        <v>0</v>
      </c>
      <c r="BS847">
        <v>0</v>
      </c>
      <c r="BT847">
        <v>0</v>
      </c>
      <c r="BU847">
        <v>0</v>
      </c>
      <c r="BV847">
        <v>0</v>
      </c>
      <c r="BW847">
        <v>0</v>
      </c>
      <c r="CV847">
        <v>0</v>
      </c>
      <c r="CW847">
        <f>ROUND(Y847*Source!I992*DO847,9)</f>
        <v>0</v>
      </c>
      <c r="CX847">
        <f>ROUND(Y847*Source!I992,9)</f>
        <v>7.1000000000000004E-3</v>
      </c>
      <c r="CY847">
        <f>AB847</f>
        <v>732.02</v>
      </c>
      <c r="CZ847">
        <f>AF847</f>
        <v>93.37</v>
      </c>
      <c r="DA847">
        <f>AJ847</f>
        <v>7.84</v>
      </c>
      <c r="DB847">
        <f t="shared" si="379"/>
        <v>1.87</v>
      </c>
      <c r="DC847">
        <f t="shared" si="380"/>
        <v>0.23</v>
      </c>
      <c r="DD847" t="s">
        <v>3</v>
      </c>
      <c r="DE847" t="s">
        <v>3</v>
      </c>
      <c r="DF847">
        <f>ROUND(ROUND(AE847,0)*CX847,0)</f>
        <v>0</v>
      </c>
      <c r="DG847">
        <f>ROUND(ROUND(AF847*AJ847,0)*CX847,0)</f>
        <v>5</v>
      </c>
      <c r="DH847">
        <f>ROUND(ROUND(AG847*AK847,0)*CX847,0)</f>
        <v>2</v>
      </c>
      <c r="DI847">
        <f>ROUND(ROUND(AH847,0)*CX847,0)</f>
        <v>0</v>
      </c>
      <c r="DJ847">
        <f>DG847</f>
        <v>5</v>
      </c>
      <c r="DK847">
        <v>0</v>
      </c>
      <c r="DL847" t="s">
        <v>3</v>
      </c>
      <c r="DM847">
        <v>0</v>
      </c>
      <c r="DN847" t="s">
        <v>3</v>
      </c>
      <c r="DO847">
        <v>0</v>
      </c>
    </row>
    <row r="848" spans="1:119" x14ac:dyDescent="0.2">
      <c r="A848">
        <f>ROW(Source!A992)</f>
        <v>992</v>
      </c>
      <c r="B848">
        <v>69726884</v>
      </c>
      <c r="C848">
        <v>69735212</v>
      </c>
      <c r="D848">
        <v>27386998</v>
      </c>
      <c r="E848">
        <v>1</v>
      </c>
      <c r="F848">
        <v>1</v>
      </c>
      <c r="G848">
        <v>1</v>
      </c>
      <c r="H848">
        <v>3</v>
      </c>
      <c r="I848" t="s">
        <v>163</v>
      </c>
      <c r="J848" t="s">
        <v>165</v>
      </c>
      <c r="K848" t="s">
        <v>164</v>
      </c>
      <c r="L848">
        <v>1327</v>
      </c>
      <c r="N848">
        <v>1005</v>
      </c>
      <c r="O848" t="s">
        <v>56</v>
      </c>
      <c r="P848" t="s">
        <v>56</v>
      </c>
      <c r="Q848">
        <v>1</v>
      </c>
      <c r="W848">
        <v>0</v>
      </c>
      <c r="X848">
        <v>-810689284</v>
      </c>
      <c r="Y848">
        <f t="shared" si="378"/>
        <v>115</v>
      </c>
      <c r="AA848">
        <v>23.6</v>
      </c>
      <c r="AB848">
        <v>0</v>
      </c>
      <c r="AC848">
        <v>0</v>
      </c>
      <c r="AD848">
        <v>0</v>
      </c>
      <c r="AE848">
        <v>3.2600000000000002</v>
      </c>
      <c r="AF848">
        <v>0</v>
      </c>
      <c r="AG848">
        <v>0</v>
      </c>
      <c r="AH848">
        <v>0</v>
      </c>
      <c r="AI848">
        <v>7.56</v>
      </c>
      <c r="AJ848">
        <v>1</v>
      </c>
      <c r="AK848">
        <v>1</v>
      </c>
      <c r="AL848">
        <v>1</v>
      </c>
      <c r="AM848">
        <v>0</v>
      </c>
      <c r="AN848">
        <v>0</v>
      </c>
      <c r="AO848">
        <v>0</v>
      </c>
      <c r="AP848">
        <v>1</v>
      </c>
      <c r="AQ848">
        <v>0</v>
      </c>
      <c r="AR848">
        <v>0</v>
      </c>
      <c r="AS848" t="s">
        <v>3</v>
      </c>
      <c r="AT848">
        <v>115</v>
      </c>
      <c r="AU848" t="s">
        <v>3</v>
      </c>
      <c r="AV848">
        <v>0</v>
      </c>
      <c r="AW848">
        <v>2</v>
      </c>
      <c r="AX848">
        <v>69735218</v>
      </c>
      <c r="AY848">
        <v>1</v>
      </c>
      <c r="AZ848">
        <v>22528</v>
      </c>
      <c r="BA848">
        <v>860</v>
      </c>
      <c r="BB848">
        <v>3</v>
      </c>
      <c r="BC848">
        <v>0</v>
      </c>
      <c r="BD848">
        <v>0</v>
      </c>
      <c r="BE848">
        <v>0</v>
      </c>
      <c r="BF848">
        <v>0</v>
      </c>
      <c r="BG848">
        <v>0</v>
      </c>
      <c r="BH848">
        <v>0</v>
      </c>
      <c r="BI848">
        <v>0</v>
      </c>
      <c r="BJ848">
        <v>0</v>
      </c>
      <c r="BK848">
        <v>0</v>
      </c>
      <c r="BL848">
        <v>0</v>
      </c>
      <c r="BM848">
        <v>0</v>
      </c>
      <c r="BN848">
        <v>0</v>
      </c>
      <c r="BO848">
        <v>0</v>
      </c>
      <c r="BP848">
        <v>0</v>
      </c>
      <c r="BQ848">
        <v>0</v>
      </c>
      <c r="BR848">
        <v>0</v>
      </c>
      <c r="BS848">
        <v>0</v>
      </c>
      <c r="BT848">
        <v>0</v>
      </c>
      <c r="BU848">
        <v>0</v>
      </c>
      <c r="BV848">
        <v>0</v>
      </c>
      <c r="BW848">
        <v>0</v>
      </c>
      <c r="CV848">
        <v>0</v>
      </c>
      <c r="CW848">
        <v>0</v>
      </c>
      <c r="CX848">
        <f>ROUND(Y848*Source!I992,9)</f>
        <v>40.825000000000003</v>
      </c>
      <c r="CY848">
        <f>AA848</f>
        <v>23.6</v>
      </c>
      <c r="CZ848">
        <f>AE848</f>
        <v>3.2600000000000002</v>
      </c>
      <c r="DA848">
        <f>AI848</f>
        <v>7.56</v>
      </c>
      <c r="DB848">
        <f t="shared" si="379"/>
        <v>374.9</v>
      </c>
      <c r="DC848">
        <f t="shared" si="380"/>
        <v>0</v>
      </c>
      <c r="DD848" t="s">
        <v>3</v>
      </c>
      <c r="DE848" t="s">
        <v>3</v>
      </c>
      <c r="DF848">
        <f>ROUND(ROUND(AE848*AI848,0)*CX848,0)</f>
        <v>1021</v>
      </c>
      <c r="DG848">
        <f>ROUND(ROUND(AF848,0)*CX848,0)</f>
        <v>0</v>
      </c>
      <c r="DH848">
        <f>ROUND(ROUND(AG848,0)*CX848,0)</f>
        <v>0</v>
      </c>
      <c r="DI848">
        <f>ROUND(ROUND(AH848,0)*CX848,0)</f>
        <v>0</v>
      </c>
      <c r="DJ848">
        <f>DF848</f>
        <v>1021</v>
      </c>
      <c r="DK848">
        <v>0</v>
      </c>
      <c r="DL848" t="s">
        <v>3</v>
      </c>
      <c r="DM848">
        <v>0</v>
      </c>
      <c r="DN848" t="s">
        <v>3</v>
      </c>
      <c r="DO848">
        <v>0</v>
      </c>
    </row>
    <row r="849" spans="1:119" x14ac:dyDescent="0.2">
      <c r="A849">
        <f>ROW(Source!A995)</f>
        <v>995</v>
      </c>
      <c r="B849">
        <v>69726971</v>
      </c>
      <c r="C849">
        <v>69735220</v>
      </c>
      <c r="D849">
        <v>27493137</v>
      </c>
      <c r="E849">
        <v>1</v>
      </c>
      <c r="F849">
        <v>1</v>
      </c>
      <c r="G849">
        <v>1</v>
      </c>
      <c r="H849">
        <v>1</v>
      </c>
      <c r="I849" t="s">
        <v>999</v>
      </c>
      <c r="J849" t="s">
        <v>3</v>
      </c>
      <c r="K849" t="s">
        <v>1000</v>
      </c>
      <c r="L849">
        <v>1369</v>
      </c>
      <c r="N849">
        <v>1013</v>
      </c>
      <c r="O849" t="s">
        <v>974</v>
      </c>
      <c r="P849" t="s">
        <v>974</v>
      </c>
      <c r="Q849">
        <v>1</v>
      </c>
      <c r="W849">
        <v>0</v>
      </c>
      <c r="X849">
        <v>-1973258772</v>
      </c>
      <c r="Y849">
        <f t="shared" si="378"/>
        <v>4.1399999999999997</v>
      </c>
      <c r="AA849">
        <v>0</v>
      </c>
      <c r="AB849">
        <v>0</v>
      </c>
      <c r="AC849">
        <v>0</v>
      </c>
      <c r="AD849">
        <v>9.15</v>
      </c>
      <c r="AE849">
        <v>0</v>
      </c>
      <c r="AF849">
        <v>0</v>
      </c>
      <c r="AG849">
        <v>0</v>
      </c>
      <c r="AH849">
        <v>9.15</v>
      </c>
      <c r="AI849">
        <v>1</v>
      </c>
      <c r="AJ849">
        <v>1</v>
      </c>
      <c r="AK849">
        <v>1</v>
      </c>
      <c r="AL849">
        <v>1</v>
      </c>
      <c r="AM849">
        <v>0</v>
      </c>
      <c r="AN849">
        <v>0</v>
      </c>
      <c r="AO849">
        <v>1</v>
      </c>
      <c r="AP849">
        <v>0</v>
      </c>
      <c r="AQ849">
        <v>0</v>
      </c>
      <c r="AR849">
        <v>0</v>
      </c>
      <c r="AS849" t="s">
        <v>3</v>
      </c>
      <c r="AT849">
        <v>4.1399999999999997</v>
      </c>
      <c r="AU849" t="s">
        <v>3</v>
      </c>
      <c r="AV849">
        <v>1</v>
      </c>
      <c r="AW849">
        <v>2</v>
      </c>
      <c r="AX849">
        <v>69735224</v>
      </c>
      <c r="AY849">
        <v>1</v>
      </c>
      <c r="AZ849">
        <v>0</v>
      </c>
      <c r="BA849">
        <v>861</v>
      </c>
      <c r="BB849">
        <v>0</v>
      </c>
      <c r="BC849">
        <v>0</v>
      </c>
      <c r="BD849">
        <v>0</v>
      </c>
      <c r="BE849">
        <v>0</v>
      </c>
      <c r="BF849">
        <v>0</v>
      </c>
      <c r="BG849">
        <v>0</v>
      </c>
      <c r="BH849">
        <v>0</v>
      </c>
      <c r="BI849">
        <v>0</v>
      </c>
      <c r="BJ849">
        <v>0</v>
      </c>
      <c r="BK849">
        <v>0</v>
      </c>
      <c r="BL849">
        <v>0</v>
      </c>
      <c r="BM849">
        <v>0</v>
      </c>
      <c r="BN849">
        <v>0</v>
      </c>
      <c r="BO849">
        <v>0</v>
      </c>
      <c r="BP849">
        <v>0</v>
      </c>
      <c r="BQ849">
        <v>0</v>
      </c>
      <c r="BR849">
        <v>0</v>
      </c>
      <c r="BS849">
        <v>0</v>
      </c>
      <c r="BT849">
        <v>0</v>
      </c>
      <c r="BU849">
        <v>0</v>
      </c>
      <c r="BV849">
        <v>0</v>
      </c>
      <c r="BW849">
        <v>0</v>
      </c>
      <c r="CU849">
        <f>ROUND(AT849*Source!I995*AH849*AL849,0)</f>
        <v>14</v>
      </c>
      <c r="CV849">
        <f>ROUND(Y849*Source!I995,9)</f>
        <v>1.5111000000000001</v>
      </c>
      <c r="CW849">
        <v>0</v>
      </c>
      <c r="CX849">
        <f>ROUND(Y849*Source!I995,9)</f>
        <v>1.5111000000000001</v>
      </c>
      <c r="CY849">
        <f>AD849</f>
        <v>9.15</v>
      </c>
      <c r="CZ849">
        <f>AH849</f>
        <v>9.15</v>
      </c>
      <c r="DA849">
        <f>AL849</f>
        <v>1</v>
      </c>
      <c r="DB849">
        <f t="shared" si="379"/>
        <v>37.880000000000003</v>
      </c>
      <c r="DC849">
        <f t="shared" si="380"/>
        <v>0</v>
      </c>
      <c r="DD849" t="s">
        <v>3</v>
      </c>
      <c r="DE849" t="s">
        <v>3</v>
      </c>
      <c r="DF849">
        <f>ROUND(ROUND(AE849,0)*CX849,0)</f>
        <v>0</v>
      </c>
      <c r="DG849">
        <f>ROUND(ROUND(AF849,0)*CX849,0)</f>
        <v>0</v>
      </c>
      <c r="DH849">
        <f>ROUND(ROUND(AG849,0)*CX849,0)</f>
        <v>0</v>
      </c>
      <c r="DI849">
        <f>ROUND(ROUND(AH849,0)*CX849,0)</f>
        <v>14</v>
      </c>
      <c r="DJ849">
        <f>DI849</f>
        <v>14</v>
      </c>
      <c r="DK849">
        <v>0</v>
      </c>
      <c r="DL849" t="s">
        <v>3</v>
      </c>
      <c r="DM849">
        <v>0</v>
      </c>
      <c r="DN849" t="s">
        <v>3</v>
      </c>
      <c r="DO849">
        <v>0</v>
      </c>
    </row>
    <row r="850" spans="1:119" x14ac:dyDescent="0.2">
      <c r="A850">
        <f>ROW(Source!A995)</f>
        <v>995</v>
      </c>
      <c r="B850">
        <v>69726971</v>
      </c>
      <c r="C850">
        <v>69735220</v>
      </c>
      <c r="D850">
        <v>27441327</v>
      </c>
      <c r="E850">
        <v>1</v>
      </c>
      <c r="F850">
        <v>1</v>
      </c>
      <c r="G850">
        <v>1</v>
      </c>
      <c r="H850">
        <v>2</v>
      </c>
      <c r="I850" t="s">
        <v>975</v>
      </c>
      <c r="J850" t="s">
        <v>976</v>
      </c>
      <c r="K850" t="s">
        <v>977</v>
      </c>
      <c r="L850">
        <v>1368</v>
      </c>
      <c r="N850">
        <v>1011</v>
      </c>
      <c r="O850" t="s">
        <v>978</v>
      </c>
      <c r="P850" t="s">
        <v>978</v>
      </c>
      <c r="Q850">
        <v>1</v>
      </c>
      <c r="W850">
        <v>0</v>
      </c>
      <c r="X850">
        <v>-1583389094</v>
      </c>
      <c r="Y850">
        <f t="shared" si="378"/>
        <v>0.11</v>
      </c>
      <c r="AA850">
        <v>0</v>
      </c>
      <c r="AB850">
        <v>93.37</v>
      </c>
      <c r="AC850">
        <v>11.69</v>
      </c>
      <c r="AD850">
        <v>0</v>
      </c>
      <c r="AE850">
        <v>0</v>
      </c>
      <c r="AF850">
        <v>93.37</v>
      </c>
      <c r="AG850">
        <v>11.69</v>
      </c>
      <c r="AH850">
        <v>0</v>
      </c>
      <c r="AI850">
        <v>1</v>
      </c>
      <c r="AJ850">
        <v>1</v>
      </c>
      <c r="AK850">
        <v>1</v>
      </c>
      <c r="AL850">
        <v>1</v>
      </c>
      <c r="AM850">
        <v>0</v>
      </c>
      <c r="AN850">
        <v>0</v>
      </c>
      <c r="AO850">
        <v>1</v>
      </c>
      <c r="AP850">
        <v>0</v>
      </c>
      <c r="AQ850">
        <v>0</v>
      </c>
      <c r="AR850">
        <v>0</v>
      </c>
      <c r="AS850" t="s">
        <v>3</v>
      </c>
      <c r="AT850">
        <v>0.11</v>
      </c>
      <c r="AU850" t="s">
        <v>3</v>
      </c>
      <c r="AV850">
        <v>0</v>
      </c>
      <c r="AW850">
        <v>2</v>
      </c>
      <c r="AX850">
        <v>69735225</v>
      </c>
      <c r="AY850">
        <v>1</v>
      </c>
      <c r="AZ850">
        <v>0</v>
      </c>
      <c r="BA850">
        <v>862</v>
      </c>
      <c r="BB850">
        <v>0</v>
      </c>
      <c r="BC850">
        <v>0</v>
      </c>
      <c r="BD850">
        <v>0</v>
      </c>
      <c r="BE850">
        <v>0</v>
      </c>
      <c r="BF850">
        <v>0</v>
      </c>
      <c r="BG850">
        <v>0</v>
      </c>
      <c r="BH850">
        <v>0</v>
      </c>
      <c r="BI850">
        <v>0</v>
      </c>
      <c r="BJ850">
        <v>0</v>
      </c>
      <c r="BK850">
        <v>0</v>
      </c>
      <c r="BL850">
        <v>0</v>
      </c>
      <c r="BM850">
        <v>0</v>
      </c>
      <c r="BN850">
        <v>0</v>
      </c>
      <c r="BO850">
        <v>0</v>
      </c>
      <c r="BP850">
        <v>0</v>
      </c>
      <c r="BQ850">
        <v>0</v>
      </c>
      <c r="BR850">
        <v>0</v>
      </c>
      <c r="BS850">
        <v>0</v>
      </c>
      <c r="BT850">
        <v>0</v>
      </c>
      <c r="BU850">
        <v>0</v>
      </c>
      <c r="BV850">
        <v>0</v>
      </c>
      <c r="BW850">
        <v>0</v>
      </c>
      <c r="CV850">
        <v>0</v>
      </c>
      <c r="CW850">
        <f>ROUND(Y850*Source!I995*DO850,9)</f>
        <v>0</v>
      </c>
      <c r="CX850">
        <f>ROUND(Y850*Source!I995,9)</f>
        <v>4.0149999999999998E-2</v>
      </c>
      <c r="CY850">
        <f>AB850</f>
        <v>93.37</v>
      </c>
      <c r="CZ850">
        <f>AF850</f>
        <v>93.37</v>
      </c>
      <c r="DA850">
        <f>AJ850</f>
        <v>1</v>
      </c>
      <c r="DB850">
        <f t="shared" si="379"/>
        <v>10.27</v>
      </c>
      <c r="DC850">
        <f t="shared" si="380"/>
        <v>1.29</v>
      </c>
      <c r="DD850" t="s">
        <v>3</v>
      </c>
      <c r="DE850" t="s">
        <v>3</v>
      </c>
      <c r="DF850">
        <f>ROUND(ROUND(AE850,0)*CX850,0)</f>
        <v>0</v>
      </c>
      <c r="DG850">
        <f>ROUND(ROUND(AF850,0)*CX850,0)</f>
        <v>4</v>
      </c>
      <c r="DH850">
        <f>ROUND(ROUND(AG850,0)*CX850,0)</f>
        <v>0</v>
      </c>
      <c r="DI850">
        <f>ROUND(ROUND(AH850,0)*CX850,0)</f>
        <v>0</v>
      </c>
      <c r="DJ850">
        <f>DG850</f>
        <v>4</v>
      </c>
      <c r="DK850">
        <v>0</v>
      </c>
      <c r="DL850" t="s">
        <v>3</v>
      </c>
      <c r="DM850">
        <v>0</v>
      </c>
      <c r="DN850" t="s">
        <v>3</v>
      </c>
      <c r="DO850">
        <v>0</v>
      </c>
    </row>
    <row r="851" spans="1:119" x14ac:dyDescent="0.2">
      <c r="A851">
        <f>ROW(Source!A995)</f>
        <v>995</v>
      </c>
      <c r="B851">
        <v>69726971</v>
      </c>
      <c r="C851">
        <v>69735220</v>
      </c>
      <c r="D851">
        <v>27371771</v>
      </c>
      <c r="E851">
        <v>1</v>
      </c>
      <c r="F851">
        <v>1</v>
      </c>
      <c r="G851">
        <v>1</v>
      </c>
      <c r="H851">
        <v>3</v>
      </c>
      <c r="I851" t="s">
        <v>178</v>
      </c>
      <c r="J851" t="s">
        <v>181</v>
      </c>
      <c r="K851" t="s">
        <v>179</v>
      </c>
      <c r="L851">
        <v>1308</v>
      </c>
      <c r="N851">
        <v>1003</v>
      </c>
      <c r="O851" t="s">
        <v>180</v>
      </c>
      <c r="P851" t="s">
        <v>180</v>
      </c>
      <c r="Q851">
        <v>100</v>
      </c>
      <c r="W851">
        <v>0</v>
      </c>
      <c r="X851">
        <v>-239826058</v>
      </c>
      <c r="Y851">
        <f t="shared" si="378"/>
        <v>1.05</v>
      </c>
      <c r="AA851">
        <v>2258.6999999999998</v>
      </c>
      <c r="AB851">
        <v>0</v>
      </c>
      <c r="AC851">
        <v>0</v>
      </c>
      <c r="AD851">
        <v>0</v>
      </c>
      <c r="AE851">
        <v>2258.6999999999998</v>
      </c>
      <c r="AF851">
        <v>0</v>
      </c>
      <c r="AG851">
        <v>0</v>
      </c>
      <c r="AH851">
        <v>0</v>
      </c>
      <c r="AI851">
        <v>1</v>
      </c>
      <c r="AJ851">
        <v>1</v>
      </c>
      <c r="AK851">
        <v>1</v>
      </c>
      <c r="AL851">
        <v>1</v>
      </c>
      <c r="AM851">
        <v>0</v>
      </c>
      <c r="AN851">
        <v>0</v>
      </c>
      <c r="AO851">
        <v>0</v>
      </c>
      <c r="AP851">
        <v>0</v>
      </c>
      <c r="AQ851">
        <v>0</v>
      </c>
      <c r="AR851">
        <v>0</v>
      </c>
      <c r="AS851" t="s">
        <v>3</v>
      </c>
      <c r="AT851">
        <v>1.05</v>
      </c>
      <c r="AU851" t="s">
        <v>3</v>
      </c>
      <c r="AV851">
        <v>0</v>
      </c>
      <c r="AW851">
        <v>2</v>
      </c>
      <c r="AX851">
        <v>69735226</v>
      </c>
      <c r="AY851">
        <v>1</v>
      </c>
      <c r="AZ851">
        <v>0</v>
      </c>
      <c r="BA851">
        <v>863</v>
      </c>
      <c r="BB851">
        <v>3</v>
      </c>
      <c r="BC851">
        <v>0</v>
      </c>
      <c r="BD851">
        <v>0</v>
      </c>
      <c r="BE851">
        <v>0</v>
      </c>
      <c r="BF851">
        <v>0</v>
      </c>
      <c r="BG851">
        <v>0</v>
      </c>
      <c r="BH851">
        <v>0</v>
      </c>
      <c r="BI851">
        <v>0</v>
      </c>
      <c r="BJ851">
        <v>0</v>
      </c>
      <c r="BK851">
        <v>0</v>
      </c>
      <c r="BL851">
        <v>0</v>
      </c>
      <c r="BM851">
        <v>0</v>
      </c>
      <c r="BN851">
        <v>0</v>
      </c>
      <c r="BO851">
        <v>0</v>
      </c>
      <c r="BP851">
        <v>0</v>
      </c>
      <c r="BQ851">
        <v>0</v>
      </c>
      <c r="BR851">
        <v>0</v>
      </c>
      <c r="BS851">
        <v>0</v>
      </c>
      <c r="BT851">
        <v>0</v>
      </c>
      <c r="BU851">
        <v>0</v>
      </c>
      <c r="BV851">
        <v>0</v>
      </c>
      <c r="BW851">
        <v>0</v>
      </c>
      <c r="CV851">
        <v>0</v>
      </c>
      <c r="CW851">
        <v>0</v>
      </c>
      <c r="CX851">
        <f>ROUND(Y851*Source!I995,9)</f>
        <v>0.38324999999999998</v>
      </c>
      <c r="CY851">
        <f>AA851</f>
        <v>2258.6999999999998</v>
      </c>
      <c r="CZ851">
        <f>AE851</f>
        <v>2258.6999999999998</v>
      </c>
      <c r="DA851">
        <f>AI851</f>
        <v>1</v>
      </c>
      <c r="DB851">
        <f t="shared" si="379"/>
        <v>2371.64</v>
      </c>
      <c r="DC851">
        <f t="shared" si="380"/>
        <v>0</v>
      </c>
      <c r="DD851" t="s">
        <v>3</v>
      </c>
      <c r="DE851" t="s">
        <v>3</v>
      </c>
      <c r="DF851">
        <f>ROUND(ROUND(AE851,0)*CX851,0)</f>
        <v>866</v>
      </c>
      <c r="DG851">
        <f>ROUND(ROUND(AF851,0)*CX851,0)</f>
        <v>0</v>
      </c>
      <c r="DH851">
        <f>ROUND(ROUND(AG851,0)*CX851,0)</f>
        <v>0</v>
      </c>
      <c r="DI851">
        <f>ROUND(ROUND(AH851,0)*CX851,0)</f>
        <v>0</v>
      </c>
      <c r="DJ851">
        <f>DF851</f>
        <v>866</v>
      </c>
      <c r="DK851">
        <v>0</v>
      </c>
      <c r="DL851" t="s">
        <v>3</v>
      </c>
      <c r="DM851">
        <v>0</v>
      </c>
      <c r="DN851" t="s">
        <v>3</v>
      </c>
      <c r="DO851">
        <v>0</v>
      </c>
    </row>
    <row r="852" spans="1:119" x14ac:dyDescent="0.2">
      <c r="A852">
        <f>ROW(Source!A996)</f>
        <v>996</v>
      </c>
      <c r="B852">
        <v>69726884</v>
      </c>
      <c r="C852">
        <v>69735220</v>
      </c>
      <c r="D852">
        <v>27493137</v>
      </c>
      <c r="E852">
        <v>1</v>
      </c>
      <c r="F852">
        <v>1</v>
      </c>
      <c r="G852">
        <v>1</v>
      </c>
      <c r="H852">
        <v>1</v>
      </c>
      <c r="I852" t="s">
        <v>999</v>
      </c>
      <c r="J852" t="s">
        <v>3</v>
      </c>
      <c r="K852" t="s">
        <v>1000</v>
      </c>
      <c r="L852">
        <v>1369</v>
      </c>
      <c r="N852">
        <v>1013</v>
      </c>
      <c r="O852" t="s">
        <v>974</v>
      </c>
      <c r="P852" t="s">
        <v>974</v>
      </c>
      <c r="Q852">
        <v>1</v>
      </c>
      <c r="W852">
        <v>0</v>
      </c>
      <c r="X852">
        <v>-1973258772</v>
      </c>
      <c r="Y852">
        <f t="shared" si="378"/>
        <v>4.1399999999999997</v>
      </c>
      <c r="AA852">
        <v>0</v>
      </c>
      <c r="AB852">
        <v>0</v>
      </c>
      <c r="AC852">
        <v>0</v>
      </c>
      <c r="AD852">
        <v>234.24</v>
      </c>
      <c r="AE852">
        <v>0</v>
      </c>
      <c r="AF852">
        <v>0</v>
      </c>
      <c r="AG852">
        <v>0</v>
      </c>
      <c r="AH852">
        <v>9.15</v>
      </c>
      <c r="AI852">
        <v>1</v>
      </c>
      <c r="AJ852">
        <v>1</v>
      </c>
      <c r="AK852">
        <v>1</v>
      </c>
      <c r="AL852">
        <v>25.6</v>
      </c>
      <c r="AM852">
        <v>5</v>
      </c>
      <c r="AN852">
        <v>0</v>
      </c>
      <c r="AO852">
        <v>1</v>
      </c>
      <c r="AP852">
        <v>0</v>
      </c>
      <c r="AQ852">
        <v>0</v>
      </c>
      <c r="AR852">
        <v>0</v>
      </c>
      <c r="AS852" t="s">
        <v>3</v>
      </c>
      <c r="AT852">
        <v>4.1399999999999997</v>
      </c>
      <c r="AU852" t="s">
        <v>3</v>
      </c>
      <c r="AV852">
        <v>1</v>
      </c>
      <c r="AW852">
        <v>2</v>
      </c>
      <c r="AX852">
        <v>69735224</v>
      </c>
      <c r="AY852">
        <v>1</v>
      </c>
      <c r="AZ852">
        <v>0</v>
      </c>
      <c r="BA852">
        <v>864</v>
      </c>
      <c r="BB852">
        <v>0</v>
      </c>
      <c r="BC852">
        <v>0</v>
      </c>
      <c r="BD852">
        <v>0</v>
      </c>
      <c r="BE852">
        <v>0</v>
      </c>
      <c r="BF852">
        <v>0</v>
      </c>
      <c r="BG852">
        <v>0</v>
      </c>
      <c r="BH852">
        <v>0</v>
      </c>
      <c r="BI852">
        <v>0</v>
      </c>
      <c r="BJ852">
        <v>0</v>
      </c>
      <c r="BK852">
        <v>0</v>
      </c>
      <c r="BL852">
        <v>0</v>
      </c>
      <c r="BM852">
        <v>0</v>
      </c>
      <c r="BN852">
        <v>0</v>
      </c>
      <c r="BO852">
        <v>0</v>
      </c>
      <c r="BP852">
        <v>0</v>
      </c>
      <c r="BQ852">
        <v>0</v>
      </c>
      <c r="BR852">
        <v>0</v>
      </c>
      <c r="BS852">
        <v>0</v>
      </c>
      <c r="BT852">
        <v>0</v>
      </c>
      <c r="BU852">
        <v>0</v>
      </c>
      <c r="BV852">
        <v>0</v>
      </c>
      <c r="BW852">
        <v>0</v>
      </c>
      <c r="CU852">
        <f>ROUND(AT852*Source!I996*AH852*AL852,0)</f>
        <v>354</v>
      </c>
      <c r="CV852">
        <f>ROUND(Y852*Source!I996,9)</f>
        <v>1.5111000000000001</v>
      </c>
      <c r="CW852">
        <v>0</v>
      </c>
      <c r="CX852">
        <f>ROUND(Y852*Source!I996,9)</f>
        <v>1.5111000000000001</v>
      </c>
      <c r="CY852">
        <f>AD852</f>
        <v>234.24</v>
      </c>
      <c r="CZ852">
        <f>AH852</f>
        <v>9.15</v>
      </c>
      <c r="DA852">
        <f>AL852</f>
        <v>25.6</v>
      </c>
      <c r="DB852">
        <f t="shared" si="379"/>
        <v>37.880000000000003</v>
      </c>
      <c r="DC852">
        <f t="shared" si="380"/>
        <v>0</v>
      </c>
      <c r="DD852" t="s">
        <v>3</v>
      </c>
      <c r="DE852" t="s">
        <v>3</v>
      </c>
      <c r="DF852">
        <f>ROUND(ROUND(AE852,0)*CX852,0)</f>
        <v>0</v>
      </c>
      <c r="DG852">
        <f>ROUND(ROUND(AF852,0)*CX852,0)</f>
        <v>0</v>
      </c>
      <c r="DH852">
        <f>ROUND(ROUND(AG852,0)*CX852,0)</f>
        <v>0</v>
      </c>
      <c r="DI852">
        <f>ROUND(ROUND(AH852*AL852,0)*CX852,0)</f>
        <v>354</v>
      </c>
      <c r="DJ852">
        <f>DI852</f>
        <v>354</v>
      </c>
      <c r="DK852">
        <v>0</v>
      </c>
      <c r="DL852" t="s">
        <v>3</v>
      </c>
      <c r="DM852">
        <v>0</v>
      </c>
      <c r="DN852" t="s">
        <v>3</v>
      </c>
      <c r="DO852">
        <v>0</v>
      </c>
    </row>
    <row r="853" spans="1:119" x14ac:dyDescent="0.2">
      <c r="A853">
        <f>ROW(Source!A996)</f>
        <v>996</v>
      </c>
      <c r="B853">
        <v>69726884</v>
      </c>
      <c r="C853">
        <v>69735220</v>
      </c>
      <c r="D853">
        <v>27441327</v>
      </c>
      <c r="E853">
        <v>1</v>
      </c>
      <c r="F853">
        <v>1</v>
      </c>
      <c r="G853">
        <v>1</v>
      </c>
      <c r="H853">
        <v>2</v>
      </c>
      <c r="I853" t="s">
        <v>975</v>
      </c>
      <c r="J853" t="s">
        <v>976</v>
      </c>
      <c r="K853" t="s">
        <v>977</v>
      </c>
      <c r="L853">
        <v>1368</v>
      </c>
      <c r="N853">
        <v>1011</v>
      </c>
      <c r="O853" t="s">
        <v>978</v>
      </c>
      <c r="P853" t="s">
        <v>978</v>
      </c>
      <c r="Q853">
        <v>1</v>
      </c>
      <c r="W853">
        <v>0</v>
      </c>
      <c r="X853">
        <v>-1583389094</v>
      </c>
      <c r="Y853">
        <f t="shared" si="378"/>
        <v>0.11</v>
      </c>
      <c r="AA853">
        <v>0</v>
      </c>
      <c r="AB853">
        <v>868.34</v>
      </c>
      <c r="AC853">
        <v>231.46</v>
      </c>
      <c r="AD853">
        <v>0</v>
      </c>
      <c r="AE853">
        <v>0</v>
      </c>
      <c r="AF853">
        <v>93.37</v>
      </c>
      <c r="AG853">
        <v>11.69</v>
      </c>
      <c r="AH853">
        <v>0</v>
      </c>
      <c r="AI853">
        <v>1</v>
      </c>
      <c r="AJ853">
        <v>9.3000000000000007</v>
      </c>
      <c r="AK853">
        <v>19.8</v>
      </c>
      <c r="AL853">
        <v>1</v>
      </c>
      <c r="AM853">
        <v>5</v>
      </c>
      <c r="AN853">
        <v>0</v>
      </c>
      <c r="AO853">
        <v>1</v>
      </c>
      <c r="AP853">
        <v>0</v>
      </c>
      <c r="AQ853">
        <v>0</v>
      </c>
      <c r="AR853">
        <v>0</v>
      </c>
      <c r="AS853" t="s">
        <v>3</v>
      </c>
      <c r="AT853">
        <v>0.11</v>
      </c>
      <c r="AU853" t="s">
        <v>3</v>
      </c>
      <c r="AV853">
        <v>0</v>
      </c>
      <c r="AW853">
        <v>2</v>
      </c>
      <c r="AX853">
        <v>69735225</v>
      </c>
      <c r="AY853">
        <v>1</v>
      </c>
      <c r="AZ853">
        <v>0</v>
      </c>
      <c r="BA853">
        <v>865</v>
      </c>
      <c r="BB853">
        <v>0</v>
      </c>
      <c r="BC853">
        <v>0</v>
      </c>
      <c r="BD853">
        <v>0</v>
      </c>
      <c r="BE853">
        <v>0</v>
      </c>
      <c r="BF853">
        <v>0</v>
      </c>
      <c r="BG853">
        <v>0</v>
      </c>
      <c r="BH853">
        <v>0</v>
      </c>
      <c r="BI853">
        <v>0</v>
      </c>
      <c r="BJ853">
        <v>0</v>
      </c>
      <c r="BK853">
        <v>0</v>
      </c>
      <c r="BL853">
        <v>0</v>
      </c>
      <c r="BM853">
        <v>0</v>
      </c>
      <c r="BN853">
        <v>0</v>
      </c>
      <c r="BO853">
        <v>0</v>
      </c>
      <c r="BP853">
        <v>0</v>
      </c>
      <c r="BQ853">
        <v>0</v>
      </c>
      <c r="BR853">
        <v>0</v>
      </c>
      <c r="BS853">
        <v>0</v>
      </c>
      <c r="BT853">
        <v>0</v>
      </c>
      <c r="BU853">
        <v>0</v>
      </c>
      <c r="BV853">
        <v>0</v>
      </c>
      <c r="BW853">
        <v>0</v>
      </c>
      <c r="CV853">
        <v>0</v>
      </c>
      <c r="CW853">
        <f>ROUND(Y853*Source!I996*DO853,9)</f>
        <v>0</v>
      </c>
      <c r="CX853">
        <f>ROUND(Y853*Source!I996,9)</f>
        <v>4.0149999999999998E-2</v>
      </c>
      <c r="CY853">
        <f>AB853</f>
        <v>868.34</v>
      </c>
      <c r="CZ853">
        <f>AF853</f>
        <v>93.37</v>
      </c>
      <c r="DA853">
        <f>AJ853</f>
        <v>9.3000000000000007</v>
      </c>
      <c r="DB853">
        <f t="shared" si="379"/>
        <v>10.27</v>
      </c>
      <c r="DC853">
        <f t="shared" si="380"/>
        <v>1.29</v>
      </c>
      <c r="DD853" t="s">
        <v>3</v>
      </c>
      <c r="DE853" t="s">
        <v>3</v>
      </c>
      <c r="DF853">
        <f>ROUND(ROUND(AE853,0)*CX853,0)</f>
        <v>0</v>
      </c>
      <c r="DG853">
        <f>ROUND(ROUND(AF853*AJ853,0)*CX853,0)</f>
        <v>35</v>
      </c>
      <c r="DH853">
        <f>ROUND(ROUND(AG853*AK853,0)*CX853,0)</f>
        <v>9</v>
      </c>
      <c r="DI853">
        <f t="shared" ref="DI853:DI860" si="394">ROUND(ROUND(AH853,0)*CX853,0)</f>
        <v>0</v>
      </c>
      <c r="DJ853">
        <f>DG853</f>
        <v>35</v>
      </c>
      <c r="DK853">
        <v>0</v>
      </c>
      <c r="DL853" t="s">
        <v>3</v>
      </c>
      <c r="DM853">
        <v>0</v>
      </c>
      <c r="DN853" t="s">
        <v>3</v>
      </c>
      <c r="DO853">
        <v>0</v>
      </c>
    </row>
    <row r="854" spans="1:119" x14ac:dyDescent="0.2">
      <c r="A854">
        <f>ROW(Source!A996)</f>
        <v>996</v>
      </c>
      <c r="B854">
        <v>69726884</v>
      </c>
      <c r="C854">
        <v>69735220</v>
      </c>
      <c r="D854">
        <v>27371771</v>
      </c>
      <c r="E854">
        <v>1</v>
      </c>
      <c r="F854">
        <v>1</v>
      </c>
      <c r="G854">
        <v>1</v>
      </c>
      <c r="H854">
        <v>3</v>
      </c>
      <c r="I854" t="s">
        <v>178</v>
      </c>
      <c r="J854" t="s">
        <v>181</v>
      </c>
      <c r="K854" t="s">
        <v>179</v>
      </c>
      <c r="L854">
        <v>1308</v>
      </c>
      <c r="N854">
        <v>1003</v>
      </c>
      <c r="O854" t="s">
        <v>180</v>
      </c>
      <c r="P854" t="s">
        <v>180</v>
      </c>
      <c r="Q854">
        <v>100</v>
      </c>
      <c r="W854">
        <v>0</v>
      </c>
      <c r="X854">
        <v>-239826058</v>
      </c>
      <c r="Y854">
        <f t="shared" si="378"/>
        <v>1.05</v>
      </c>
      <c r="AA854">
        <v>1125</v>
      </c>
      <c r="AB854">
        <v>0</v>
      </c>
      <c r="AC854">
        <v>0</v>
      </c>
      <c r="AD854">
        <v>0</v>
      </c>
      <c r="AE854">
        <v>155.58000000000001</v>
      </c>
      <c r="AF854">
        <v>0</v>
      </c>
      <c r="AG854">
        <v>0</v>
      </c>
      <c r="AH854">
        <v>0</v>
      </c>
      <c r="AI854">
        <v>7.56</v>
      </c>
      <c r="AJ854">
        <v>1</v>
      </c>
      <c r="AK854">
        <v>1</v>
      </c>
      <c r="AL854">
        <v>1</v>
      </c>
      <c r="AM854">
        <v>0</v>
      </c>
      <c r="AN854">
        <v>0</v>
      </c>
      <c r="AO854">
        <v>0</v>
      </c>
      <c r="AP854">
        <v>0</v>
      </c>
      <c r="AQ854">
        <v>0</v>
      </c>
      <c r="AR854">
        <v>0</v>
      </c>
      <c r="AS854" t="s">
        <v>3</v>
      </c>
      <c r="AT854">
        <v>1.05</v>
      </c>
      <c r="AU854" t="s">
        <v>3</v>
      </c>
      <c r="AV854">
        <v>0</v>
      </c>
      <c r="AW854">
        <v>2</v>
      </c>
      <c r="AX854">
        <v>69735226</v>
      </c>
      <c r="AY854">
        <v>1</v>
      </c>
      <c r="AZ854">
        <v>16384</v>
      </c>
      <c r="BA854">
        <v>866</v>
      </c>
      <c r="BB854">
        <v>3</v>
      </c>
      <c r="BC854">
        <v>0</v>
      </c>
      <c r="BD854">
        <v>0</v>
      </c>
      <c r="BE854">
        <v>0</v>
      </c>
      <c r="BF854">
        <v>0</v>
      </c>
      <c r="BG854">
        <v>0</v>
      </c>
      <c r="BH854">
        <v>0</v>
      </c>
      <c r="BI854">
        <v>0</v>
      </c>
      <c r="BJ854">
        <v>0</v>
      </c>
      <c r="BK854">
        <v>0</v>
      </c>
      <c r="BL854">
        <v>0</v>
      </c>
      <c r="BM854">
        <v>0</v>
      </c>
      <c r="BN854">
        <v>0</v>
      </c>
      <c r="BO854">
        <v>0</v>
      </c>
      <c r="BP854">
        <v>0</v>
      </c>
      <c r="BQ854">
        <v>0</v>
      </c>
      <c r="BR854">
        <v>0</v>
      </c>
      <c r="BS854">
        <v>0</v>
      </c>
      <c r="BT854">
        <v>0</v>
      </c>
      <c r="BU854">
        <v>0</v>
      </c>
      <c r="BV854">
        <v>0</v>
      </c>
      <c r="BW854">
        <v>0</v>
      </c>
      <c r="CV854">
        <v>0</v>
      </c>
      <c r="CW854">
        <v>0</v>
      </c>
      <c r="CX854">
        <f>ROUND(Y854*Source!I996,9)</f>
        <v>0.38324999999999998</v>
      </c>
      <c r="CY854">
        <f>AA854</f>
        <v>1125</v>
      </c>
      <c r="CZ854">
        <f>AE854</f>
        <v>155.58000000000001</v>
      </c>
      <c r="DA854">
        <f>AI854</f>
        <v>7.56</v>
      </c>
      <c r="DB854">
        <f t="shared" si="379"/>
        <v>163.36000000000001</v>
      </c>
      <c r="DC854">
        <f t="shared" si="380"/>
        <v>0</v>
      </c>
      <c r="DD854" t="s">
        <v>3</v>
      </c>
      <c r="DE854" t="s">
        <v>3</v>
      </c>
      <c r="DF854">
        <f>ROUND(ROUND(AE854*AI854,0)*CX854,0)</f>
        <v>451</v>
      </c>
      <c r="DG854">
        <f t="shared" ref="DG854:DG862" si="395">ROUND(ROUND(AF854,0)*CX854,0)</f>
        <v>0</v>
      </c>
      <c r="DH854">
        <f t="shared" ref="DH854:DH861" si="396">ROUND(ROUND(AG854,0)*CX854,0)</f>
        <v>0</v>
      </c>
      <c r="DI854">
        <f t="shared" si="394"/>
        <v>0</v>
      </c>
      <c r="DJ854">
        <f>DF854</f>
        <v>451</v>
      </c>
      <c r="DK854">
        <v>0</v>
      </c>
      <c r="DL854" t="s">
        <v>3</v>
      </c>
      <c r="DM854">
        <v>0</v>
      </c>
      <c r="DN854" t="s">
        <v>3</v>
      </c>
      <c r="DO854">
        <v>0</v>
      </c>
    </row>
    <row r="855" spans="1:119" x14ac:dyDescent="0.2">
      <c r="A855">
        <f>ROW(Source!A999)</f>
        <v>999</v>
      </c>
      <c r="B855">
        <v>69726971</v>
      </c>
      <c r="C855">
        <v>69735228</v>
      </c>
      <c r="D855">
        <v>27496319</v>
      </c>
      <c r="E855">
        <v>1</v>
      </c>
      <c r="F855">
        <v>1</v>
      </c>
      <c r="G855">
        <v>1</v>
      </c>
      <c r="H855">
        <v>1</v>
      </c>
      <c r="I855" t="s">
        <v>1001</v>
      </c>
      <c r="J855" t="s">
        <v>3</v>
      </c>
      <c r="K855" t="s">
        <v>1002</v>
      </c>
      <c r="L855">
        <v>1369</v>
      </c>
      <c r="N855">
        <v>1013</v>
      </c>
      <c r="O855" t="s">
        <v>974</v>
      </c>
      <c r="P855" t="s">
        <v>974</v>
      </c>
      <c r="Q855">
        <v>1</v>
      </c>
      <c r="W855">
        <v>0</v>
      </c>
      <c r="X855">
        <v>1189128158</v>
      </c>
      <c r="Y855">
        <f t="shared" si="378"/>
        <v>39.51</v>
      </c>
      <c r="AA855">
        <v>0</v>
      </c>
      <c r="AB855">
        <v>0</v>
      </c>
      <c r="AC855">
        <v>0</v>
      </c>
      <c r="AD855">
        <v>8.01</v>
      </c>
      <c r="AE855">
        <v>0</v>
      </c>
      <c r="AF855">
        <v>0</v>
      </c>
      <c r="AG855">
        <v>0</v>
      </c>
      <c r="AH855">
        <v>8.01</v>
      </c>
      <c r="AI855">
        <v>1</v>
      </c>
      <c r="AJ855">
        <v>1</v>
      </c>
      <c r="AK855">
        <v>1</v>
      </c>
      <c r="AL855">
        <v>1</v>
      </c>
      <c r="AM855">
        <v>0</v>
      </c>
      <c r="AN855">
        <v>0</v>
      </c>
      <c r="AO855">
        <v>1</v>
      </c>
      <c r="AP855">
        <v>0</v>
      </c>
      <c r="AQ855">
        <v>0</v>
      </c>
      <c r="AR855">
        <v>0</v>
      </c>
      <c r="AS855" t="s">
        <v>3</v>
      </c>
      <c r="AT855">
        <v>39.51</v>
      </c>
      <c r="AU855" t="s">
        <v>3</v>
      </c>
      <c r="AV855">
        <v>1</v>
      </c>
      <c r="AW855">
        <v>2</v>
      </c>
      <c r="AX855">
        <v>69735235</v>
      </c>
      <c r="AY855">
        <v>1</v>
      </c>
      <c r="AZ855">
        <v>0</v>
      </c>
      <c r="BA855">
        <v>867</v>
      </c>
      <c r="BB855">
        <v>0</v>
      </c>
      <c r="BC855">
        <v>0</v>
      </c>
      <c r="BD855">
        <v>0</v>
      </c>
      <c r="BE855">
        <v>0</v>
      </c>
      <c r="BF855">
        <v>0</v>
      </c>
      <c r="BG855">
        <v>0</v>
      </c>
      <c r="BH855">
        <v>0</v>
      </c>
      <c r="BI855">
        <v>0</v>
      </c>
      <c r="BJ855">
        <v>0</v>
      </c>
      <c r="BK855">
        <v>0</v>
      </c>
      <c r="BL855">
        <v>0</v>
      </c>
      <c r="BM855">
        <v>0</v>
      </c>
      <c r="BN855">
        <v>0</v>
      </c>
      <c r="BO855">
        <v>0</v>
      </c>
      <c r="BP855">
        <v>0</v>
      </c>
      <c r="BQ855">
        <v>0</v>
      </c>
      <c r="BR855">
        <v>0</v>
      </c>
      <c r="BS855">
        <v>0</v>
      </c>
      <c r="BT855">
        <v>0</v>
      </c>
      <c r="BU855">
        <v>0</v>
      </c>
      <c r="BV855">
        <v>0</v>
      </c>
      <c r="BW855">
        <v>0</v>
      </c>
      <c r="CU855">
        <f>ROUND(AT855*Source!I999*AH855*AL855,0)</f>
        <v>108</v>
      </c>
      <c r="CV855">
        <f>ROUND(Y855*Source!I999,9)</f>
        <v>13.433400000000001</v>
      </c>
      <c r="CW855">
        <v>0</v>
      </c>
      <c r="CX855">
        <f>ROUND(Y855*Source!I999,9)</f>
        <v>13.433400000000001</v>
      </c>
      <c r="CY855">
        <f>AD855</f>
        <v>8.01</v>
      </c>
      <c r="CZ855">
        <f>AH855</f>
        <v>8.01</v>
      </c>
      <c r="DA855">
        <f>AL855</f>
        <v>1</v>
      </c>
      <c r="DB855">
        <f t="shared" si="379"/>
        <v>316.48</v>
      </c>
      <c r="DC855">
        <f t="shared" si="380"/>
        <v>0</v>
      </c>
      <c r="DD855" t="s">
        <v>3</v>
      </c>
      <c r="DE855" t="s">
        <v>3</v>
      </c>
      <c r="DF855">
        <f t="shared" ref="DF855:DF864" si="397">ROUND(ROUND(AE855,0)*CX855,0)</f>
        <v>0</v>
      </c>
      <c r="DG855">
        <f t="shared" si="395"/>
        <v>0</v>
      </c>
      <c r="DH855">
        <f t="shared" si="396"/>
        <v>0</v>
      </c>
      <c r="DI855">
        <f t="shared" si="394"/>
        <v>107</v>
      </c>
      <c r="DJ855">
        <f>DI855</f>
        <v>107</v>
      </c>
      <c r="DK855">
        <v>0</v>
      </c>
      <c r="DL855" t="s">
        <v>3</v>
      </c>
      <c r="DM855">
        <v>0</v>
      </c>
      <c r="DN855" t="s">
        <v>3</v>
      </c>
      <c r="DO855">
        <v>0</v>
      </c>
    </row>
    <row r="856" spans="1:119" x14ac:dyDescent="0.2">
      <c r="A856">
        <f>ROW(Source!A999)</f>
        <v>999</v>
      </c>
      <c r="B856">
        <v>69726971</v>
      </c>
      <c r="C856">
        <v>69735228</v>
      </c>
      <c r="D856">
        <v>121548</v>
      </c>
      <c r="E856">
        <v>1</v>
      </c>
      <c r="F856">
        <v>1</v>
      </c>
      <c r="G856">
        <v>1</v>
      </c>
      <c r="H856">
        <v>1</v>
      </c>
      <c r="I856" t="s">
        <v>36</v>
      </c>
      <c r="J856" t="s">
        <v>3</v>
      </c>
      <c r="K856" t="s">
        <v>981</v>
      </c>
      <c r="L856">
        <v>608254</v>
      </c>
      <c r="N856">
        <v>1013</v>
      </c>
      <c r="O856" t="s">
        <v>982</v>
      </c>
      <c r="P856" t="s">
        <v>982</v>
      </c>
      <c r="Q856">
        <v>1</v>
      </c>
      <c r="W856">
        <v>0</v>
      </c>
      <c r="X856">
        <v>-185737400</v>
      </c>
      <c r="Y856">
        <f t="shared" si="378"/>
        <v>1.27</v>
      </c>
      <c r="AA856">
        <v>0</v>
      </c>
      <c r="AB856">
        <v>0</v>
      </c>
      <c r="AC856">
        <v>0</v>
      </c>
      <c r="AD856">
        <v>0</v>
      </c>
      <c r="AE856">
        <v>0</v>
      </c>
      <c r="AF856">
        <v>0</v>
      </c>
      <c r="AG856">
        <v>0</v>
      </c>
      <c r="AH856">
        <v>0</v>
      </c>
      <c r="AI856">
        <v>1</v>
      </c>
      <c r="AJ856">
        <v>1</v>
      </c>
      <c r="AK856">
        <v>1</v>
      </c>
      <c r="AL856">
        <v>1</v>
      </c>
      <c r="AM856">
        <v>0</v>
      </c>
      <c r="AN856">
        <v>0</v>
      </c>
      <c r="AO856">
        <v>1</v>
      </c>
      <c r="AP856">
        <v>0</v>
      </c>
      <c r="AQ856">
        <v>0</v>
      </c>
      <c r="AR856">
        <v>0</v>
      </c>
      <c r="AS856" t="s">
        <v>3</v>
      </c>
      <c r="AT856">
        <v>1.27</v>
      </c>
      <c r="AU856" t="s">
        <v>3</v>
      </c>
      <c r="AV856">
        <v>2</v>
      </c>
      <c r="AW856">
        <v>2</v>
      </c>
      <c r="AX856">
        <v>69735236</v>
      </c>
      <c r="AY856">
        <v>1</v>
      </c>
      <c r="AZ856">
        <v>0</v>
      </c>
      <c r="BA856">
        <v>868</v>
      </c>
      <c r="BB856">
        <v>0</v>
      </c>
      <c r="BC856">
        <v>0</v>
      </c>
      <c r="BD856">
        <v>0</v>
      </c>
      <c r="BE856">
        <v>0</v>
      </c>
      <c r="BF856">
        <v>0</v>
      </c>
      <c r="BG856">
        <v>0</v>
      </c>
      <c r="BH856">
        <v>0</v>
      </c>
      <c r="BI856">
        <v>0</v>
      </c>
      <c r="BJ856">
        <v>0</v>
      </c>
      <c r="BK856">
        <v>0</v>
      </c>
      <c r="BL856">
        <v>0</v>
      </c>
      <c r="BM856">
        <v>0</v>
      </c>
      <c r="BN856">
        <v>0</v>
      </c>
      <c r="BO856">
        <v>0</v>
      </c>
      <c r="BP856">
        <v>0</v>
      </c>
      <c r="BQ856">
        <v>0</v>
      </c>
      <c r="BR856">
        <v>0</v>
      </c>
      <c r="BS856">
        <v>0</v>
      </c>
      <c r="BT856">
        <v>0</v>
      </c>
      <c r="BU856">
        <v>0</v>
      </c>
      <c r="BV856">
        <v>0</v>
      </c>
      <c r="BW856">
        <v>0</v>
      </c>
      <c r="CV856">
        <v>0</v>
      </c>
      <c r="CW856">
        <v>0</v>
      </c>
      <c r="CX856">
        <f>ROUND(Y856*Source!I999,9)</f>
        <v>0.43180000000000002</v>
      </c>
      <c r="CY856">
        <f>AD856</f>
        <v>0</v>
      </c>
      <c r="CZ856">
        <f>AH856</f>
        <v>0</v>
      </c>
      <c r="DA856">
        <f>AL856</f>
        <v>1</v>
      </c>
      <c r="DB856">
        <f t="shared" si="379"/>
        <v>0</v>
      </c>
      <c r="DC856">
        <f t="shared" si="380"/>
        <v>0</v>
      </c>
      <c r="DD856" t="s">
        <v>3</v>
      </c>
      <c r="DE856" t="s">
        <v>3</v>
      </c>
      <c r="DF856">
        <f t="shared" si="397"/>
        <v>0</v>
      </c>
      <c r="DG856">
        <f t="shared" si="395"/>
        <v>0</v>
      </c>
      <c r="DH856">
        <f t="shared" si="396"/>
        <v>0</v>
      </c>
      <c r="DI856">
        <f t="shared" si="394"/>
        <v>0</v>
      </c>
      <c r="DJ856">
        <f>DI856</f>
        <v>0</v>
      </c>
      <c r="DK856">
        <v>0</v>
      </c>
      <c r="DL856" t="s">
        <v>3</v>
      </c>
      <c r="DM856">
        <v>0</v>
      </c>
      <c r="DN856" t="s">
        <v>3</v>
      </c>
      <c r="DO856">
        <v>0</v>
      </c>
    </row>
    <row r="857" spans="1:119" x14ac:dyDescent="0.2">
      <c r="A857">
        <f>ROW(Source!A999)</f>
        <v>999</v>
      </c>
      <c r="B857">
        <v>69726971</v>
      </c>
      <c r="C857">
        <v>69735228</v>
      </c>
      <c r="D857">
        <v>27439630</v>
      </c>
      <c r="E857">
        <v>1</v>
      </c>
      <c r="F857">
        <v>1</v>
      </c>
      <c r="G857">
        <v>1</v>
      </c>
      <c r="H857">
        <v>2</v>
      </c>
      <c r="I857" t="s">
        <v>986</v>
      </c>
      <c r="J857" t="s">
        <v>987</v>
      </c>
      <c r="K857" t="s">
        <v>988</v>
      </c>
      <c r="L857">
        <v>1368</v>
      </c>
      <c r="N857">
        <v>1011</v>
      </c>
      <c r="O857" t="s">
        <v>978</v>
      </c>
      <c r="P857" t="s">
        <v>978</v>
      </c>
      <c r="Q857">
        <v>1</v>
      </c>
      <c r="W857">
        <v>0</v>
      </c>
      <c r="X857">
        <v>-72110300</v>
      </c>
      <c r="Y857">
        <f t="shared" si="378"/>
        <v>1.27</v>
      </c>
      <c r="AA857">
        <v>0</v>
      </c>
      <c r="AB857">
        <v>31.27</v>
      </c>
      <c r="AC857">
        <v>13.61</v>
      </c>
      <c r="AD857">
        <v>0</v>
      </c>
      <c r="AE857">
        <v>0</v>
      </c>
      <c r="AF857">
        <v>31.27</v>
      </c>
      <c r="AG857">
        <v>13.61</v>
      </c>
      <c r="AH857">
        <v>0</v>
      </c>
      <c r="AI857">
        <v>1</v>
      </c>
      <c r="AJ857">
        <v>1</v>
      </c>
      <c r="AK857">
        <v>1</v>
      </c>
      <c r="AL857">
        <v>1</v>
      </c>
      <c r="AM857">
        <v>0</v>
      </c>
      <c r="AN857">
        <v>0</v>
      </c>
      <c r="AO857">
        <v>1</v>
      </c>
      <c r="AP857">
        <v>0</v>
      </c>
      <c r="AQ857">
        <v>0</v>
      </c>
      <c r="AR857">
        <v>0</v>
      </c>
      <c r="AS857" t="s">
        <v>3</v>
      </c>
      <c r="AT857">
        <v>1.27</v>
      </c>
      <c r="AU857" t="s">
        <v>3</v>
      </c>
      <c r="AV857">
        <v>0</v>
      </c>
      <c r="AW857">
        <v>2</v>
      </c>
      <c r="AX857">
        <v>69735237</v>
      </c>
      <c r="AY857">
        <v>1</v>
      </c>
      <c r="AZ857">
        <v>0</v>
      </c>
      <c r="BA857">
        <v>869</v>
      </c>
      <c r="BB857">
        <v>0</v>
      </c>
      <c r="BC857">
        <v>0</v>
      </c>
      <c r="BD857">
        <v>0</v>
      </c>
      <c r="BE857">
        <v>0</v>
      </c>
      <c r="BF857">
        <v>0</v>
      </c>
      <c r="BG857">
        <v>0</v>
      </c>
      <c r="BH857">
        <v>0</v>
      </c>
      <c r="BI857">
        <v>0</v>
      </c>
      <c r="BJ857">
        <v>0</v>
      </c>
      <c r="BK857">
        <v>0</v>
      </c>
      <c r="BL857">
        <v>0</v>
      </c>
      <c r="BM857">
        <v>0</v>
      </c>
      <c r="BN857">
        <v>0</v>
      </c>
      <c r="BO857">
        <v>0</v>
      </c>
      <c r="BP857">
        <v>0</v>
      </c>
      <c r="BQ857">
        <v>0</v>
      </c>
      <c r="BR857">
        <v>0</v>
      </c>
      <c r="BS857">
        <v>0</v>
      </c>
      <c r="BT857">
        <v>0</v>
      </c>
      <c r="BU857">
        <v>0</v>
      </c>
      <c r="BV857">
        <v>0</v>
      </c>
      <c r="BW857">
        <v>0</v>
      </c>
      <c r="CV857">
        <v>0</v>
      </c>
      <c r="CW857">
        <f>ROUND(Y857*Source!I999*DO857,9)</f>
        <v>0</v>
      </c>
      <c r="CX857">
        <f>ROUND(Y857*Source!I999,9)</f>
        <v>0.43180000000000002</v>
      </c>
      <c r="CY857">
        <f>AB857</f>
        <v>31.27</v>
      </c>
      <c r="CZ857">
        <f>AF857</f>
        <v>31.27</v>
      </c>
      <c r="DA857">
        <f>AJ857</f>
        <v>1</v>
      </c>
      <c r="DB857">
        <f t="shared" si="379"/>
        <v>39.71</v>
      </c>
      <c r="DC857">
        <f t="shared" si="380"/>
        <v>17.28</v>
      </c>
      <c r="DD857" t="s">
        <v>3</v>
      </c>
      <c r="DE857" t="s">
        <v>3</v>
      </c>
      <c r="DF857">
        <f t="shared" si="397"/>
        <v>0</v>
      </c>
      <c r="DG857">
        <f t="shared" si="395"/>
        <v>13</v>
      </c>
      <c r="DH857">
        <f t="shared" si="396"/>
        <v>6</v>
      </c>
      <c r="DI857">
        <f t="shared" si="394"/>
        <v>0</v>
      </c>
      <c r="DJ857">
        <f>DG857</f>
        <v>13</v>
      </c>
      <c r="DK857">
        <v>0</v>
      </c>
      <c r="DL857" t="s">
        <v>3</v>
      </c>
      <c r="DM857">
        <v>0</v>
      </c>
      <c r="DN857" t="s">
        <v>3</v>
      </c>
      <c r="DO857">
        <v>0</v>
      </c>
    </row>
    <row r="858" spans="1:119" x14ac:dyDescent="0.2">
      <c r="A858">
        <f>ROW(Source!A999)</f>
        <v>999</v>
      </c>
      <c r="B858">
        <v>69726971</v>
      </c>
      <c r="C858">
        <v>69735228</v>
      </c>
      <c r="D858">
        <v>27440041</v>
      </c>
      <c r="E858">
        <v>1</v>
      </c>
      <c r="F858">
        <v>1</v>
      </c>
      <c r="G858">
        <v>1</v>
      </c>
      <c r="H858">
        <v>2</v>
      </c>
      <c r="I858" t="s">
        <v>1003</v>
      </c>
      <c r="J858" t="s">
        <v>1004</v>
      </c>
      <c r="K858" t="s">
        <v>1005</v>
      </c>
      <c r="L858">
        <v>1368</v>
      </c>
      <c r="N858">
        <v>1011</v>
      </c>
      <c r="O858" t="s">
        <v>978</v>
      </c>
      <c r="P858" t="s">
        <v>978</v>
      </c>
      <c r="Q858">
        <v>1</v>
      </c>
      <c r="W858">
        <v>0</v>
      </c>
      <c r="X858">
        <v>781889226</v>
      </c>
      <c r="Y858">
        <f t="shared" si="378"/>
        <v>9.07</v>
      </c>
      <c r="AA858">
        <v>0</v>
      </c>
      <c r="AB858">
        <v>0.5</v>
      </c>
      <c r="AC858">
        <v>0</v>
      </c>
      <c r="AD858">
        <v>0</v>
      </c>
      <c r="AE858">
        <v>0</v>
      </c>
      <c r="AF858">
        <v>0.5</v>
      </c>
      <c r="AG858">
        <v>0</v>
      </c>
      <c r="AH858">
        <v>0</v>
      </c>
      <c r="AI858">
        <v>1</v>
      </c>
      <c r="AJ858">
        <v>1</v>
      </c>
      <c r="AK858">
        <v>1</v>
      </c>
      <c r="AL858">
        <v>1</v>
      </c>
      <c r="AM858">
        <v>0</v>
      </c>
      <c r="AN858">
        <v>0</v>
      </c>
      <c r="AO858">
        <v>1</v>
      </c>
      <c r="AP858">
        <v>0</v>
      </c>
      <c r="AQ858">
        <v>0</v>
      </c>
      <c r="AR858">
        <v>0</v>
      </c>
      <c r="AS858" t="s">
        <v>3</v>
      </c>
      <c r="AT858">
        <v>9.07</v>
      </c>
      <c r="AU858" t="s">
        <v>3</v>
      </c>
      <c r="AV858">
        <v>0</v>
      </c>
      <c r="AW858">
        <v>2</v>
      </c>
      <c r="AX858">
        <v>69735238</v>
      </c>
      <c r="AY858">
        <v>1</v>
      </c>
      <c r="AZ858">
        <v>0</v>
      </c>
      <c r="BA858">
        <v>870</v>
      </c>
      <c r="BB858">
        <v>0</v>
      </c>
      <c r="BC858">
        <v>0</v>
      </c>
      <c r="BD858">
        <v>0</v>
      </c>
      <c r="BE858">
        <v>0</v>
      </c>
      <c r="BF858">
        <v>0</v>
      </c>
      <c r="BG858">
        <v>0</v>
      </c>
      <c r="BH858">
        <v>0</v>
      </c>
      <c r="BI858">
        <v>0</v>
      </c>
      <c r="BJ858">
        <v>0</v>
      </c>
      <c r="BK858">
        <v>0</v>
      </c>
      <c r="BL858">
        <v>0</v>
      </c>
      <c r="BM858">
        <v>0</v>
      </c>
      <c r="BN858">
        <v>0</v>
      </c>
      <c r="BO858">
        <v>0</v>
      </c>
      <c r="BP858">
        <v>0</v>
      </c>
      <c r="BQ858">
        <v>0</v>
      </c>
      <c r="BR858">
        <v>0</v>
      </c>
      <c r="BS858">
        <v>0</v>
      </c>
      <c r="BT858">
        <v>0</v>
      </c>
      <c r="BU858">
        <v>0</v>
      </c>
      <c r="BV858">
        <v>0</v>
      </c>
      <c r="BW858">
        <v>0</v>
      </c>
      <c r="CV858">
        <v>0</v>
      </c>
      <c r="CW858">
        <f>ROUND(Y858*Source!I999*DO858,9)</f>
        <v>0</v>
      </c>
      <c r="CX858">
        <f>ROUND(Y858*Source!I999,9)</f>
        <v>3.0838000000000001</v>
      </c>
      <c r="CY858">
        <f>AB858</f>
        <v>0.5</v>
      </c>
      <c r="CZ858">
        <f>AF858</f>
        <v>0.5</v>
      </c>
      <c r="DA858">
        <f>AJ858</f>
        <v>1</v>
      </c>
      <c r="DB858">
        <f t="shared" si="379"/>
        <v>4.54</v>
      </c>
      <c r="DC858">
        <f t="shared" si="380"/>
        <v>0</v>
      </c>
      <c r="DD858" t="s">
        <v>3</v>
      </c>
      <c r="DE858" t="s">
        <v>3</v>
      </c>
      <c r="DF858">
        <f t="shared" si="397"/>
        <v>0</v>
      </c>
      <c r="DG858">
        <f t="shared" si="395"/>
        <v>3</v>
      </c>
      <c r="DH858">
        <f t="shared" si="396"/>
        <v>0</v>
      </c>
      <c r="DI858">
        <f t="shared" si="394"/>
        <v>0</v>
      </c>
      <c r="DJ858">
        <f>DG858</f>
        <v>3</v>
      </c>
      <c r="DK858">
        <v>0</v>
      </c>
      <c r="DL858" t="s">
        <v>3</v>
      </c>
      <c r="DM858">
        <v>0</v>
      </c>
      <c r="DN858" t="s">
        <v>3</v>
      </c>
      <c r="DO858">
        <v>0</v>
      </c>
    </row>
    <row r="859" spans="1:119" x14ac:dyDescent="0.2">
      <c r="A859">
        <f>ROW(Source!A999)</f>
        <v>999</v>
      </c>
      <c r="B859">
        <v>69726971</v>
      </c>
      <c r="C859">
        <v>69735228</v>
      </c>
      <c r="D859">
        <v>27416566</v>
      </c>
      <c r="E859">
        <v>1</v>
      </c>
      <c r="F859">
        <v>1</v>
      </c>
      <c r="G859">
        <v>1</v>
      </c>
      <c r="H859">
        <v>3</v>
      </c>
      <c r="I859" t="s">
        <v>82</v>
      </c>
      <c r="J859" t="s">
        <v>194</v>
      </c>
      <c r="K859" t="s">
        <v>83</v>
      </c>
      <c r="L859">
        <v>1339</v>
      </c>
      <c r="N859">
        <v>1007</v>
      </c>
      <c r="O859" t="s">
        <v>40</v>
      </c>
      <c r="P859" t="s">
        <v>40</v>
      </c>
      <c r="Q859">
        <v>1</v>
      </c>
      <c r="W859">
        <v>0</v>
      </c>
      <c r="X859">
        <v>1967222743</v>
      </c>
      <c r="Y859">
        <f t="shared" si="378"/>
        <v>3.5</v>
      </c>
      <c r="AA859">
        <v>7.14</v>
      </c>
      <c r="AB859">
        <v>0</v>
      </c>
      <c r="AC859">
        <v>0</v>
      </c>
      <c r="AD859">
        <v>0</v>
      </c>
      <c r="AE859">
        <v>7.14</v>
      </c>
      <c r="AF859">
        <v>0</v>
      </c>
      <c r="AG859">
        <v>0</v>
      </c>
      <c r="AH859">
        <v>0</v>
      </c>
      <c r="AI859">
        <v>1</v>
      </c>
      <c r="AJ859">
        <v>1</v>
      </c>
      <c r="AK859">
        <v>1</v>
      </c>
      <c r="AL859">
        <v>1</v>
      </c>
      <c r="AM859">
        <v>0</v>
      </c>
      <c r="AN859">
        <v>0</v>
      </c>
      <c r="AO859">
        <v>0</v>
      </c>
      <c r="AP859">
        <v>1</v>
      </c>
      <c r="AQ859">
        <v>0</v>
      </c>
      <c r="AR859">
        <v>0</v>
      </c>
      <c r="AS859" t="s">
        <v>3</v>
      </c>
      <c r="AT859">
        <v>3.5</v>
      </c>
      <c r="AU859" t="s">
        <v>3</v>
      </c>
      <c r="AV859">
        <v>0</v>
      </c>
      <c r="AW859">
        <v>2</v>
      </c>
      <c r="AX859">
        <v>69735240</v>
      </c>
      <c r="AY859">
        <v>1</v>
      </c>
      <c r="AZ859">
        <v>0</v>
      </c>
      <c r="BA859">
        <v>872</v>
      </c>
      <c r="BB859">
        <v>3</v>
      </c>
      <c r="BC859">
        <v>0</v>
      </c>
      <c r="BD859">
        <v>0</v>
      </c>
      <c r="BE859">
        <v>0</v>
      </c>
      <c r="BF859">
        <v>0</v>
      </c>
      <c r="BG859">
        <v>0</v>
      </c>
      <c r="BH859">
        <v>0</v>
      </c>
      <c r="BI859">
        <v>0</v>
      </c>
      <c r="BJ859">
        <v>0</v>
      </c>
      <c r="BK859">
        <v>0</v>
      </c>
      <c r="BL859">
        <v>0</v>
      </c>
      <c r="BM859">
        <v>0</v>
      </c>
      <c r="BN859">
        <v>0</v>
      </c>
      <c r="BO859">
        <v>0</v>
      </c>
      <c r="BP859">
        <v>0</v>
      </c>
      <c r="BQ859">
        <v>0</v>
      </c>
      <c r="BR859">
        <v>0</v>
      </c>
      <c r="BS859">
        <v>0</v>
      </c>
      <c r="BT859">
        <v>0</v>
      </c>
      <c r="BU859">
        <v>0</v>
      </c>
      <c r="BV859">
        <v>0</v>
      </c>
      <c r="BW859">
        <v>0</v>
      </c>
      <c r="CV859">
        <v>0</v>
      </c>
      <c r="CW859">
        <v>0</v>
      </c>
      <c r="CX859">
        <f>ROUND(Y859*Source!I999,9)</f>
        <v>1.19</v>
      </c>
      <c r="CY859">
        <f>AA859</f>
        <v>7.14</v>
      </c>
      <c r="CZ859">
        <f>AE859</f>
        <v>7.14</v>
      </c>
      <c r="DA859">
        <f>AI859</f>
        <v>1</v>
      </c>
      <c r="DB859">
        <f t="shared" si="379"/>
        <v>24.99</v>
      </c>
      <c r="DC859">
        <f t="shared" si="380"/>
        <v>0</v>
      </c>
      <c r="DD859" t="s">
        <v>3</v>
      </c>
      <c r="DE859" t="s">
        <v>3</v>
      </c>
      <c r="DF859">
        <f t="shared" si="397"/>
        <v>8</v>
      </c>
      <c r="DG859">
        <f t="shared" si="395"/>
        <v>0</v>
      </c>
      <c r="DH859">
        <f t="shared" si="396"/>
        <v>0</v>
      </c>
      <c r="DI859">
        <f t="shared" si="394"/>
        <v>0</v>
      </c>
      <c r="DJ859">
        <f>DF859</f>
        <v>8</v>
      </c>
      <c r="DK859">
        <v>0</v>
      </c>
      <c r="DL859" t="s">
        <v>3</v>
      </c>
      <c r="DM859">
        <v>0</v>
      </c>
      <c r="DN859" t="s">
        <v>3</v>
      </c>
      <c r="DO859">
        <v>0</v>
      </c>
    </row>
    <row r="860" spans="1:119" x14ac:dyDescent="0.2">
      <c r="A860">
        <f>ROW(Source!A999)</f>
        <v>999</v>
      </c>
      <c r="B860">
        <v>69726971</v>
      </c>
      <c r="C860">
        <v>69735228</v>
      </c>
      <c r="D860">
        <v>61332096</v>
      </c>
      <c r="E860">
        <v>1</v>
      </c>
      <c r="F860">
        <v>1</v>
      </c>
      <c r="G860">
        <v>1</v>
      </c>
      <c r="H860">
        <v>3</v>
      </c>
      <c r="I860" t="s">
        <v>189</v>
      </c>
      <c r="J860" t="s">
        <v>191</v>
      </c>
      <c r="K860" t="s">
        <v>190</v>
      </c>
      <c r="L860">
        <v>1339</v>
      </c>
      <c r="N860">
        <v>1007</v>
      </c>
      <c r="O860" t="s">
        <v>40</v>
      </c>
      <c r="P860" t="s">
        <v>40</v>
      </c>
      <c r="Q860">
        <v>1</v>
      </c>
      <c r="W860">
        <v>0</v>
      </c>
      <c r="X860">
        <v>1799260510</v>
      </c>
      <c r="Y860">
        <f t="shared" si="378"/>
        <v>2.04</v>
      </c>
      <c r="AA860">
        <v>867.14</v>
      </c>
      <c r="AB860">
        <v>0</v>
      </c>
      <c r="AC860">
        <v>0</v>
      </c>
      <c r="AD860">
        <v>0</v>
      </c>
      <c r="AE860">
        <v>867.14</v>
      </c>
      <c r="AF860">
        <v>0</v>
      </c>
      <c r="AG860">
        <v>0</v>
      </c>
      <c r="AH860">
        <v>0</v>
      </c>
      <c r="AI860">
        <v>1</v>
      </c>
      <c r="AJ860">
        <v>1</v>
      </c>
      <c r="AK860">
        <v>1</v>
      </c>
      <c r="AL860">
        <v>1</v>
      </c>
      <c r="AM860">
        <v>0</v>
      </c>
      <c r="AN860">
        <v>0</v>
      </c>
      <c r="AO860">
        <v>0</v>
      </c>
      <c r="AP860">
        <v>1</v>
      </c>
      <c r="AQ860">
        <v>0</v>
      </c>
      <c r="AR860">
        <v>0</v>
      </c>
      <c r="AS860" t="s">
        <v>3</v>
      </c>
      <c r="AT860">
        <v>2.04</v>
      </c>
      <c r="AU860" t="s">
        <v>3</v>
      </c>
      <c r="AV860">
        <v>0</v>
      </c>
      <c r="AW860">
        <v>1</v>
      </c>
      <c r="AX860">
        <v>-1</v>
      </c>
      <c r="AY860">
        <v>0</v>
      </c>
      <c r="AZ860">
        <v>0</v>
      </c>
      <c r="BA860" t="s">
        <v>3</v>
      </c>
      <c r="BB860">
        <v>0</v>
      </c>
      <c r="BC860">
        <v>0</v>
      </c>
      <c r="BD860">
        <v>0</v>
      </c>
      <c r="BE860">
        <v>0</v>
      </c>
      <c r="BF860">
        <v>0</v>
      </c>
      <c r="BG860">
        <v>0</v>
      </c>
      <c r="BH860">
        <v>0</v>
      </c>
      <c r="BI860">
        <v>0</v>
      </c>
      <c r="BJ860">
        <v>0</v>
      </c>
      <c r="BK860">
        <v>0</v>
      </c>
      <c r="BL860">
        <v>0</v>
      </c>
      <c r="BM860">
        <v>0</v>
      </c>
      <c r="BN860">
        <v>0</v>
      </c>
      <c r="BO860">
        <v>0</v>
      </c>
      <c r="BP860">
        <v>0</v>
      </c>
      <c r="BQ860">
        <v>0</v>
      </c>
      <c r="BR860">
        <v>0</v>
      </c>
      <c r="BS860">
        <v>0</v>
      </c>
      <c r="BT860">
        <v>0</v>
      </c>
      <c r="BU860">
        <v>0</v>
      </c>
      <c r="BV860">
        <v>0</v>
      </c>
      <c r="BW860">
        <v>0</v>
      </c>
      <c r="CV860">
        <v>0</v>
      </c>
      <c r="CW860">
        <v>0</v>
      </c>
      <c r="CX860">
        <f>ROUND(Y860*Source!I999,9)</f>
        <v>0.69359999999999999</v>
      </c>
      <c r="CY860">
        <f>AA860</f>
        <v>867.14</v>
      </c>
      <c r="CZ860">
        <f>AE860</f>
        <v>867.14</v>
      </c>
      <c r="DA860">
        <f>AI860</f>
        <v>1</v>
      </c>
      <c r="DB860">
        <f t="shared" si="379"/>
        <v>1768.97</v>
      </c>
      <c r="DC860">
        <f t="shared" si="380"/>
        <v>0</v>
      </c>
      <c r="DD860" t="s">
        <v>3</v>
      </c>
      <c r="DE860" t="s">
        <v>3</v>
      </c>
      <c r="DF860">
        <f t="shared" si="397"/>
        <v>601</v>
      </c>
      <c r="DG860">
        <f t="shared" si="395"/>
        <v>0</v>
      </c>
      <c r="DH860">
        <f t="shared" si="396"/>
        <v>0</v>
      </c>
      <c r="DI860">
        <f t="shared" si="394"/>
        <v>0</v>
      </c>
      <c r="DJ860">
        <f>DF860</f>
        <v>601</v>
      </c>
      <c r="DK860">
        <v>0</v>
      </c>
      <c r="DL860" t="s">
        <v>3</v>
      </c>
      <c r="DM860">
        <v>0</v>
      </c>
      <c r="DN860" t="s">
        <v>3</v>
      </c>
      <c r="DO860">
        <v>0</v>
      </c>
    </row>
    <row r="861" spans="1:119" x14ac:dyDescent="0.2">
      <c r="A861">
        <f>ROW(Source!A1000)</f>
        <v>1000</v>
      </c>
      <c r="B861">
        <v>69726884</v>
      </c>
      <c r="C861">
        <v>69735228</v>
      </c>
      <c r="D861">
        <v>27496319</v>
      </c>
      <c r="E861">
        <v>1</v>
      </c>
      <c r="F861">
        <v>1</v>
      </c>
      <c r="G861">
        <v>1</v>
      </c>
      <c r="H861">
        <v>1</v>
      </c>
      <c r="I861" t="s">
        <v>1001</v>
      </c>
      <c r="J861" t="s">
        <v>3</v>
      </c>
      <c r="K861" t="s">
        <v>1002</v>
      </c>
      <c r="L861">
        <v>1369</v>
      </c>
      <c r="N861">
        <v>1013</v>
      </c>
      <c r="O861" t="s">
        <v>974</v>
      </c>
      <c r="P861" t="s">
        <v>974</v>
      </c>
      <c r="Q861">
        <v>1</v>
      </c>
      <c r="W861">
        <v>0</v>
      </c>
      <c r="X861">
        <v>1189128158</v>
      </c>
      <c r="Y861">
        <f t="shared" si="378"/>
        <v>39.51</v>
      </c>
      <c r="AA861">
        <v>0</v>
      </c>
      <c r="AB861">
        <v>0</v>
      </c>
      <c r="AC861">
        <v>0</v>
      </c>
      <c r="AD861">
        <v>203.13</v>
      </c>
      <c r="AE861">
        <v>0</v>
      </c>
      <c r="AF861">
        <v>0</v>
      </c>
      <c r="AG861">
        <v>0</v>
      </c>
      <c r="AH861">
        <v>8.01</v>
      </c>
      <c r="AI861">
        <v>1</v>
      </c>
      <c r="AJ861">
        <v>1</v>
      </c>
      <c r="AK861">
        <v>1</v>
      </c>
      <c r="AL861">
        <v>25.36</v>
      </c>
      <c r="AM861">
        <v>5</v>
      </c>
      <c r="AN861">
        <v>0</v>
      </c>
      <c r="AO861">
        <v>1</v>
      </c>
      <c r="AP861">
        <v>0</v>
      </c>
      <c r="AQ861">
        <v>0</v>
      </c>
      <c r="AR861">
        <v>0</v>
      </c>
      <c r="AS861" t="s">
        <v>3</v>
      </c>
      <c r="AT861">
        <v>39.51</v>
      </c>
      <c r="AU861" t="s">
        <v>3</v>
      </c>
      <c r="AV861">
        <v>1</v>
      </c>
      <c r="AW861">
        <v>2</v>
      </c>
      <c r="AX861">
        <v>69735235</v>
      </c>
      <c r="AY861">
        <v>1</v>
      </c>
      <c r="AZ861">
        <v>0</v>
      </c>
      <c r="BA861">
        <v>873</v>
      </c>
      <c r="BB861">
        <v>0</v>
      </c>
      <c r="BC861">
        <v>0</v>
      </c>
      <c r="BD861">
        <v>0</v>
      </c>
      <c r="BE861">
        <v>0</v>
      </c>
      <c r="BF861">
        <v>0</v>
      </c>
      <c r="BG861">
        <v>0</v>
      </c>
      <c r="BH861">
        <v>0</v>
      </c>
      <c r="BI861">
        <v>0</v>
      </c>
      <c r="BJ861">
        <v>0</v>
      </c>
      <c r="BK861">
        <v>0</v>
      </c>
      <c r="BL861">
        <v>0</v>
      </c>
      <c r="BM861">
        <v>0</v>
      </c>
      <c r="BN861">
        <v>0</v>
      </c>
      <c r="BO861">
        <v>0</v>
      </c>
      <c r="BP861">
        <v>0</v>
      </c>
      <c r="BQ861">
        <v>0</v>
      </c>
      <c r="BR861">
        <v>0</v>
      </c>
      <c r="BS861">
        <v>0</v>
      </c>
      <c r="BT861">
        <v>0</v>
      </c>
      <c r="BU861">
        <v>0</v>
      </c>
      <c r="BV861">
        <v>0</v>
      </c>
      <c r="BW861">
        <v>0</v>
      </c>
      <c r="CU861">
        <f>ROUND(AT861*Source!I1000*AH861*AL861,0)</f>
        <v>2729</v>
      </c>
      <c r="CV861">
        <f>ROUND(Y861*Source!I1000,9)</f>
        <v>13.433400000000001</v>
      </c>
      <c r="CW861">
        <v>0</v>
      </c>
      <c r="CX861">
        <f>ROUND(Y861*Source!I1000,9)</f>
        <v>13.433400000000001</v>
      </c>
      <c r="CY861">
        <f>AD861</f>
        <v>203.13</v>
      </c>
      <c r="CZ861">
        <f>AH861</f>
        <v>8.01</v>
      </c>
      <c r="DA861">
        <f>AL861</f>
        <v>25.36</v>
      </c>
      <c r="DB861">
        <f t="shared" si="379"/>
        <v>316.48</v>
      </c>
      <c r="DC861">
        <f t="shared" si="380"/>
        <v>0</v>
      </c>
      <c r="DD861" t="s">
        <v>3</v>
      </c>
      <c r="DE861" t="s">
        <v>3</v>
      </c>
      <c r="DF861">
        <f t="shared" si="397"/>
        <v>0</v>
      </c>
      <c r="DG861">
        <f t="shared" si="395"/>
        <v>0</v>
      </c>
      <c r="DH861">
        <f t="shared" si="396"/>
        <v>0</v>
      </c>
      <c r="DI861">
        <f>ROUND(ROUND(AH861*AL861,0)*CX861,0)</f>
        <v>2727</v>
      </c>
      <c r="DJ861">
        <f>DI861</f>
        <v>2727</v>
      </c>
      <c r="DK861">
        <v>0</v>
      </c>
      <c r="DL861" t="s">
        <v>3</v>
      </c>
      <c r="DM861">
        <v>0</v>
      </c>
      <c r="DN861" t="s">
        <v>3</v>
      </c>
      <c r="DO861">
        <v>0</v>
      </c>
    </row>
    <row r="862" spans="1:119" x14ac:dyDescent="0.2">
      <c r="A862">
        <f>ROW(Source!A1000)</f>
        <v>1000</v>
      </c>
      <c r="B862">
        <v>69726884</v>
      </c>
      <c r="C862">
        <v>69735228</v>
      </c>
      <c r="D862">
        <v>121548</v>
      </c>
      <c r="E862">
        <v>1</v>
      </c>
      <c r="F862">
        <v>1</v>
      </c>
      <c r="G862">
        <v>1</v>
      </c>
      <c r="H862">
        <v>1</v>
      </c>
      <c r="I862" t="s">
        <v>36</v>
      </c>
      <c r="J862" t="s">
        <v>3</v>
      </c>
      <c r="K862" t="s">
        <v>981</v>
      </c>
      <c r="L862">
        <v>608254</v>
      </c>
      <c r="N862">
        <v>1013</v>
      </c>
      <c r="O862" t="s">
        <v>982</v>
      </c>
      <c r="P862" t="s">
        <v>982</v>
      </c>
      <c r="Q862">
        <v>1</v>
      </c>
      <c r="W862">
        <v>0</v>
      </c>
      <c r="X862">
        <v>-185737400</v>
      </c>
      <c r="Y862">
        <f t="shared" si="378"/>
        <v>1.27</v>
      </c>
      <c r="AA862">
        <v>0</v>
      </c>
      <c r="AB862">
        <v>0</v>
      </c>
      <c r="AC862">
        <v>0</v>
      </c>
      <c r="AD862">
        <v>0</v>
      </c>
      <c r="AE862">
        <v>0</v>
      </c>
      <c r="AF862">
        <v>0</v>
      </c>
      <c r="AG862">
        <v>0</v>
      </c>
      <c r="AH862">
        <v>0</v>
      </c>
      <c r="AI862">
        <v>1</v>
      </c>
      <c r="AJ862">
        <v>1</v>
      </c>
      <c r="AK862">
        <v>19.8</v>
      </c>
      <c r="AL862">
        <v>1</v>
      </c>
      <c r="AM862">
        <v>5</v>
      </c>
      <c r="AN862">
        <v>0</v>
      </c>
      <c r="AO862">
        <v>1</v>
      </c>
      <c r="AP862">
        <v>0</v>
      </c>
      <c r="AQ862">
        <v>0</v>
      </c>
      <c r="AR862">
        <v>0</v>
      </c>
      <c r="AS862" t="s">
        <v>3</v>
      </c>
      <c r="AT862">
        <v>1.27</v>
      </c>
      <c r="AU862" t="s">
        <v>3</v>
      </c>
      <c r="AV862">
        <v>2</v>
      </c>
      <c r="AW862">
        <v>2</v>
      </c>
      <c r="AX862">
        <v>69735236</v>
      </c>
      <c r="AY862">
        <v>1</v>
      </c>
      <c r="AZ862">
        <v>0</v>
      </c>
      <c r="BA862">
        <v>874</v>
      </c>
      <c r="BB862">
        <v>0</v>
      </c>
      <c r="BC862">
        <v>0</v>
      </c>
      <c r="BD862">
        <v>0</v>
      </c>
      <c r="BE862">
        <v>0</v>
      </c>
      <c r="BF862">
        <v>0</v>
      </c>
      <c r="BG862">
        <v>0</v>
      </c>
      <c r="BH862">
        <v>0</v>
      </c>
      <c r="BI862">
        <v>0</v>
      </c>
      <c r="BJ862">
        <v>0</v>
      </c>
      <c r="BK862">
        <v>0</v>
      </c>
      <c r="BL862">
        <v>0</v>
      </c>
      <c r="BM862">
        <v>0</v>
      </c>
      <c r="BN862">
        <v>0</v>
      </c>
      <c r="BO862">
        <v>0</v>
      </c>
      <c r="BP862">
        <v>0</v>
      </c>
      <c r="BQ862">
        <v>0</v>
      </c>
      <c r="BR862">
        <v>0</v>
      </c>
      <c r="BS862">
        <v>0</v>
      </c>
      <c r="BT862">
        <v>0</v>
      </c>
      <c r="BU862">
        <v>0</v>
      </c>
      <c r="BV862">
        <v>0</v>
      </c>
      <c r="BW862">
        <v>0</v>
      </c>
      <c r="CV862">
        <v>0</v>
      </c>
      <c r="CW862">
        <v>0</v>
      </c>
      <c r="CX862">
        <f>ROUND(Y862*Source!I1000,9)</f>
        <v>0.43180000000000002</v>
      </c>
      <c r="CY862">
        <f>AD862</f>
        <v>0</v>
      </c>
      <c r="CZ862">
        <f>AH862</f>
        <v>0</v>
      </c>
      <c r="DA862">
        <f>AL862</f>
        <v>1</v>
      </c>
      <c r="DB862">
        <f t="shared" si="379"/>
        <v>0</v>
      </c>
      <c r="DC862">
        <f t="shared" si="380"/>
        <v>0</v>
      </c>
      <c r="DD862" t="s">
        <v>3</v>
      </c>
      <c r="DE862" t="s">
        <v>3</v>
      </c>
      <c r="DF862">
        <f t="shared" si="397"/>
        <v>0</v>
      </c>
      <c r="DG862">
        <f t="shared" si="395"/>
        <v>0</v>
      </c>
      <c r="DH862">
        <f>ROUND(ROUND(AG862*AK862,0)*CX862,0)</f>
        <v>0</v>
      </c>
      <c r="DI862">
        <f t="shared" ref="DI862:DI871" si="398">ROUND(ROUND(AH862,0)*CX862,0)</f>
        <v>0</v>
      </c>
      <c r="DJ862">
        <f>DI862</f>
        <v>0</v>
      </c>
      <c r="DK862">
        <v>0</v>
      </c>
      <c r="DL862" t="s">
        <v>3</v>
      </c>
      <c r="DM862">
        <v>0</v>
      </c>
      <c r="DN862" t="s">
        <v>3</v>
      </c>
      <c r="DO862">
        <v>0</v>
      </c>
    </row>
    <row r="863" spans="1:119" x14ac:dyDescent="0.2">
      <c r="A863">
        <f>ROW(Source!A1000)</f>
        <v>1000</v>
      </c>
      <c r="B863">
        <v>69726884</v>
      </c>
      <c r="C863">
        <v>69735228</v>
      </c>
      <c r="D863">
        <v>27439630</v>
      </c>
      <c r="E863">
        <v>1</v>
      </c>
      <c r="F863">
        <v>1</v>
      </c>
      <c r="G863">
        <v>1</v>
      </c>
      <c r="H863">
        <v>2</v>
      </c>
      <c r="I863" t="s">
        <v>986</v>
      </c>
      <c r="J863" t="s">
        <v>987</v>
      </c>
      <c r="K863" t="s">
        <v>988</v>
      </c>
      <c r="L863">
        <v>1368</v>
      </c>
      <c r="N863">
        <v>1011</v>
      </c>
      <c r="O863" t="s">
        <v>978</v>
      </c>
      <c r="P863" t="s">
        <v>978</v>
      </c>
      <c r="Q863">
        <v>1</v>
      </c>
      <c r="W863">
        <v>0</v>
      </c>
      <c r="X863">
        <v>-72110300</v>
      </c>
      <c r="Y863">
        <f t="shared" si="378"/>
        <v>1.27</v>
      </c>
      <c r="AA863">
        <v>0</v>
      </c>
      <c r="AB863">
        <v>245.16</v>
      </c>
      <c r="AC863">
        <v>269.48</v>
      </c>
      <c r="AD863">
        <v>0</v>
      </c>
      <c r="AE863">
        <v>0</v>
      </c>
      <c r="AF863">
        <v>31.27</v>
      </c>
      <c r="AG863">
        <v>13.61</v>
      </c>
      <c r="AH863">
        <v>0</v>
      </c>
      <c r="AI863">
        <v>1</v>
      </c>
      <c r="AJ863">
        <v>7.84</v>
      </c>
      <c r="AK863">
        <v>19.8</v>
      </c>
      <c r="AL863">
        <v>1</v>
      </c>
      <c r="AM863">
        <v>5</v>
      </c>
      <c r="AN863">
        <v>0</v>
      </c>
      <c r="AO863">
        <v>1</v>
      </c>
      <c r="AP863">
        <v>0</v>
      </c>
      <c r="AQ863">
        <v>0</v>
      </c>
      <c r="AR863">
        <v>0</v>
      </c>
      <c r="AS863" t="s">
        <v>3</v>
      </c>
      <c r="AT863">
        <v>1.27</v>
      </c>
      <c r="AU863" t="s">
        <v>3</v>
      </c>
      <c r="AV863">
        <v>0</v>
      </c>
      <c r="AW863">
        <v>2</v>
      </c>
      <c r="AX863">
        <v>69735237</v>
      </c>
      <c r="AY863">
        <v>1</v>
      </c>
      <c r="AZ863">
        <v>0</v>
      </c>
      <c r="BA863">
        <v>875</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v>0</v>
      </c>
      <c r="CV863">
        <v>0</v>
      </c>
      <c r="CW863">
        <f>ROUND(Y863*Source!I1000*DO863,9)</f>
        <v>0</v>
      </c>
      <c r="CX863">
        <f>ROUND(Y863*Source!I1000,9)</f>
        <v>0.43180000000000002</v>
      </c>
      <c r="CY863">
        <f>AB863</f>
        <v>245.16</v>
      </c>
      <c r="CZ863">
        <f>AF863</f>
        <v>31.27</v>
      </c>
      <c r="DA863">
        <f>AJ863</f>
        <v>7.84</v>
      </c>
      <c r="DB863">
        <f t="shared" si="379"/>
        <v>39.71</v>
      </c>
      <c r="DC863">
        <f t="shared" si="380"/>
        <v>17.28</v>
      </c>
      <c r="DD863" t="s">
        <v>3</v>
      </c>
      <c r="DE863" t="s">
        <v>3</v>
      </c>
      <c r="DF863">
        <f t="shared" si="397"/>
        <v>0</v>
      </c>
      <c r="DG863">
        <f>ROUND(ROUND(AF863*AJ863,0)*CX863,0)</f>
        <v>106</v>
      </c>
      <c r="DH863">
        <f>ROUND(ROUND(AG863*AK863,0)*CX863,0)</f>
        <v>116</v>
      </c>
      <c r="DI863">
        <f t="shared" si="398"/>
        <v>0</v>
      </c>
      <c r="DJ863">
        <f>DG863</f>
        <v>106</v>
      </c>
      <c r="DK863">
        <v>0</v>
      </c>
      <c r="DL863" t="s">
        <v>3</v>
      </c>
      <c r="DM863">
        <v>0</v>
      </c>
      <c r="DN863" t="s">
        <v>3</v>
      </c>
      <c r="DO863">
        <v>0</v>
      </c>
    </row>
    <row r="864" spans="1:119" x14ac:dyDescent="0.2">
      <c r="A864">
        <f>ROW(Source!A1000)</f>
        <v>1000</v>
      </c>
      <c r="B864">
        <v>69726884</v>
      </c>
      <c r="C864">
        <v>69735228</v>
      </c>
      <c r="D864">
        <v>27440041</v>
      </c>
      <c r="E864">
        <v>1</v>
      </c>
      <c r="F864">
        <v>1</v>
      </c>
      <c r="G864">
        <v>1</v>
      </c>
      <c r="H864">
        <v>2</v>
      </c>
      <c r="I864" t="s">
        <v>1003</v>
      </c>
      <c r="J864" t="s">
        <v>1004</v>
      </c>
      <c r="K864" t="s">
        <v>1005</v>
      </c>
      <c r="L864">
        <v>1368</v>
      </c>
      <c r="N864">
        <v>1011</v>
      </c>
      <c r="O864" t="s">
        <v>978</v>
      </c>
      <c r="P864" t="s">
        <v>978</v>
      </c>
      <c r="Q864">
        <v>1</v>
      </c>
      <c r="W864">
        <v>0</v>
      </c>
      <c r="X864">
        <v>781889226</v>
      </c>
      <c r="Y864">
        <f t="shared" si="378"/>
        <v>9.07</v>
      </c>
      <c r="AA864">
        <v>0</v>
      </c>
      <c r="AB864">
        <v>3.92</v>
      </c>
      <c r="AC864">
        <v>0</v>
      </c>
      <c r="AD864">
        <v>0</v>
      </c>
      <c r="AE864">
        <v>0</v>
      </c>
      <c r="AF864">
        <v>0.5</v>
      </c>
      <c r="AG864">
        <v>0</v>
      </c>
      <c r="AH864">
        <v>0</v>
      </c>
      <c r="AI864">
        <v>1</v>
      </c>
      <c r="AJ864">
        <v>7.84</v>
      </c>
      <c r="AK864">
        <v>19.8</v>
      </c>
      <c r="AL864">
        <v>1</v>
      </c>
      <c r="AM864">
        <v>5</v>
      </c>
      <c r="AN864">
        <v>0</v>
      </c>
      <c r="AO864">
        <v>1</v>
      </c>
      <c r="AP864">
        <v>0</v>
      </c>
      <c r="AQ864">
        <v>0</v>
      </c>
      <c r="AR864">
        <v>0</v>
      </c>
      <c r="AS864" t="s">
        <v>3</v>
      </c>
      <c r="AT864">
        <v>9.07</v>
      </c>
      <c r="AU864" t="s">
        <v>3</v>
      </c>
      <c r="AV864">
        <v>0</v>
      </c>
      <c r="AW864">
        <v>2</v>
      </c>
      <c r="AX864">
        <v>69735238</v>
      </c>
      <c r="AY864">
        <v>1</v>
      </c>
      <c r="AZ864">
        <v>0</v>
      </c>
      <c r="BA864">
        <v>876</v>
      </c>
      <c r="BB864">
        <v>0</v>
      </c>
      <c r="BC864">
        <v>0</v>
      </c>
      <c r="BD864">
        <v>0</v>
      </c>
      <c r="BE864">
        <v>0</v>
      </c>
      <c r="BF864">
        <v>0</v>
      </c>
      <c r="BG864">
        <v>0</v>
      </c>
      <c r="BH864">
        <v>0</v>
      </c>
      <c r="BI864">
        <v>0</v>
      </c>
      <c r="BJ864">
        <v>0</v>
      </c>
      <c r="BK864">
        <v>0</v>
      </c>
      <c r="BL864">
        <v>0</v>
      </c>
      <c r="BM864">
        <v>0</v>
      </c>
      <c r="BN864">
        <v>0</v>
      </c>
      <c r="BO864">
        <v>0</v>
      </c>
      <c r="BP864">
        <v>0</v>
      </c>
      <c r="BQ864">
        <v>0</v>
      </c>
      <c r="BR864">
        <v>0</v>
      </c>
      <c r="BS864">
        <v>0</v>
      </c>
      <c r="BT864">
        <v>0</v>
      </c>
      <c r="BU864">
        <v>0</v>
      </c>
      <c r="BV864">
        <v>0</v>
      </c>
      <c r="BW864">
        <v>0</v>
      </c>
      <c r="CV864">
        <v>0</v>
      </c>
      <c r="CW864">
        <f>ROUND(Y864*Source!I1000*DO864,9)</f>
        <v>0</v>
      </c>
      <c r="CX864">
        <f>ROUND(Y864*Source!I1000,9)</f>
        <v>3.0838000000000001</v>
      </c>
      <c r="CY864">
        <f>AB864</f>
        <v>3.92</v>
      </c>
      <c r="CZ864">
        <f>AF864</f>
        <v>0.5</v>
      </c>
      <c r="DA864">
        <f>AJ864</f>
        <v>7.84</v>
      </c>
      <c r="DB864">
        <f t="shared" si="379"/>
        <v>4.54</v>
      </c>
      <c r="DC864">
        <f t="shared" si="380"/>
        <v>0</v>
      </c>
      <c r="DD864" t="s">
        <v>3</v>
      </c>
      <c r="DE864" t="s">
        <v>3</v>
      </c>
      <c r="DF864">
        <f t="shared" si="397"/>
        <v>0</v>
      </c>
      <c r="DG864">
        <f>ROUND(ROUND(AF864*AJ864,0)*CX864,0)</f>
        <v>12</v>
      </c>
      <c r="DH864">
        <f>ROUND(ROUND(AG864*AK864,0)*CX864,0)</f>
        <v>0</v>
      </c>
      <c r="DI864">
        <f t="shared" si="398"/>
        <v>0</v>
      </c>
      <c r="DJ864">
        <f>DG864</f>
        <v>12</v>
      </c>
      <c r="DK864">
        <v>0</v>
      </c>
      <c r="DL864" t="s">
        <v>3</v>
      </c>
      <c r="DM864">
        <v>0</v>
      </c>
      <c r="DN864" t="s">
        <v>3</v>
      </c>
      <c r="DO864">
        <v>0</v>
      </c>
    </row>
    <row r="865" spans="1:119" x14ac:dyDescent="0.2">
      <c r="A865">
        <f>ROW(Source!A1000)</f>
        <v>1000</v>
      </c>
      <c r="B865">
        <v>69726884</v>
      </c>
      <c r="C865">
        <v>69735228</v>
      </c>
      <c r="D865">
        <v>27416566</v>
      </c>
      <c r="E865">
        <v>1</v>
      </c>
      <c r="F865">
        <v>1</v>
      </c>
      <c r="G865">
        <v>1</v>
      </c>
      <c r="H865">
        <v>3</v>
      </c>
      <c r="I865" t="s">
        <v>82</v>
      </c>
      <c r="J865" t="s">
        <v>194</v>
      </c>
      <c r="K865" t="s">
        <v>83</v>
      </c>
      <c r="L865">
        <v>1339</v>
      </c>
      <c r="N865">
        <v>1007</v>
      </c>
      <c r="O865" t="s">
        <v>40</v>
      </c>
      <c r="P865" t="s">
        <v>40</v>
      </c>
      <c r="Q865">
        <v>1</v>
      </c>
      <c r="W865">
        <v>0</v>
      </c>
      <c r="X865">
        <v>1967222743</v>
      </c>
      <c r="Y865">
        <f t="shared" si="378"/>
        <v>3.5</v>
      </c>
      <c r="AA865">
        <v>14.19</v>
      </c>
      <c r="AB865">
        <v>0</v>
      </c>
      <c r="AC865">
        <v>0</v>
      </c>
      <c r="AD865">
        <v>0</v>
      </c>
      <c r="AE865">
        <v>1.97</v>
      </c>
      <c r="AF865">
        <v>0</v>
      </c>
      <c r="AG865">
        <v>0</v>
      </c>
      <c r="AH865">
        <v>0</v>
      </c>
      <c r="AI865">
        <v>7.56</v>
      </c>
      <c r="AJ865">
        <v>1</v>
      </c>
      <c r="AK865">
        <v>1</v>
      </c>
      <c r="AL865">
        <v>1</v>
      </c>
      <c r="AM865">
        <v>0</v>
      </c>
      <c r="AN865">
        <v>0</v>
      </c>
      <c r="AO865">
        <v>0</v>
      </c>
      <c r="AP865">
        <v>1</v>
      </c>
      <c r="AQ865">
        <v>0</v>
      </c>
      <c r="AR865">
        <v>0</v>
      </c>
      <c r="AS865" t="s">
        <v>3</v>
      </c>
      <c r="AT865">
        <v>3.5</v>
      </c>
      <c r="AU865" t="s">
        <v>3</v>
      </c>
      <c r="AV865">
        <v>0</v>
      </c>
      <c r="AW865">
        <v>2</v>
      </c>
      <c r="AX865">
        <v>69735240</v>
      </c>
      <c r="AY865">
        <v>1</v>
      </c>
      <c r="AZ865">
        <v>16384</v>
      </c>
      <c r="BA865">
        <v>878</v>
      </c>
      <c r="BB865">
        <v>3</v>
      </c>
      <c r="BC865">
        <v>0</v>
      </c>
      <c r="BD865">
        <v>0</v>
      </c>
      <c r="BE865">
        <v>0</v>
      </c>
      <c r="BF865">
        <v>0</v>
      </c>
      <c r="BG865">
        <v>0</v>
      </c>
      <c r="BH865">
        <v>0</v>
      </c>
      <c r="BI865">
        <v>0</v>
      </c>
      <c r="BJ865">
        <v>0</v>
      </c>
      <c r="BK865">
        <v>0</v>
      </c>
      <c r="BL865">
        <v>0</v>
      </c>
      <c r="BM865">
        <v>0</v>
      </c>
      <c r="BN865">
        <v>0</v>
      </c>
      <c r="BO865">
        <v>0</v>
      </c>
      <c r="BP865">
        <v>0</v>
      </c>
      <c r="BQ865">
        <v>0</v>
      </c>
      <c r="BR865">
        <v>0</v>
      </c>
      <c r="BS865">
        <v>0</v>
      </c>
      <c r="BT865">
        <v>0</v>
      </c>
      <c r="BU865">
        <v>0</v>
      </c>
      <c r="BV865">
        <v>0</v>
      </c>
      <c r="BW865">
        <v>0</v>
      </c>
      <c r="CV865">
        <v>0</v>
      </c>
      <c r="CW865">
        <v>0</v>
      </c>
      <c r="CX865">
        <f>ROUND(Y865*Source!I1000,9)</f>
        <v>1.19</v>
      </c>
      <c r="CY865">
        <f>AA865</f>
        <v>14.19</v>
      </c>
      <c r="CZ865">
        <f>AE865</f>
        <v>1.97</v>
      </c>
      <c r="DA865">
        <f>AI865</f>
        <v>7.56</v>
      </c>
      <c r="DB865">
        <f t="shared" si="379"/>
        <v>6.9</v>
      </c>
      <c r="DC865">
        <f t="shared" si="380"/>
        <v>0</v>
      </c>
      <c r="DD865" t="s">
        <v>3</v>
      </c>
      <c r="DE865" t="s">
        <v>3</v>
      </c>
      <c r="DF865">
        <f>ROUND(ROUND(AE865*AI865,0)*CX865,0)</f>
        <v>18</v>
      </c>
      <c r="DG865">
        <f t="shared" ref="DG865:DG873" si="399">ROUND(ROUND(AF865,0)*CX865,0)</f>
        <v>0</v>
      </c>
      <c r="DH865">
        <f t="shared" ref="DH865:DH872" si="400">ROUND(ROUND(AG865,0)*CX865,0)</f>
        <v>0</v>
      </c>
      <c r="DI865">
        <f t="shared" si="398"/>
        <v>0</v>
      </c>
      <c r="DJ865">
        <f>DF865</f>
        <v>18</v>
      </c>
      <c r="DK865">
        <v>0</v>
      </c>
      <c r="DL865" t="s">
        <v>3</v>
      </c>
      <c r="DM865">
        <v>0</v>
      </c>
      <c r="DN865" t="s">
        <v>3</v>
      </c>
      <c r="DO865">
        <v>0</v>
      </c>
    </row>
    <row r="866" spans="1:119" x14ac:dyDescent="0.2">
      <c r="A866">
        <f>ROW(Source!A1000)</f>
        <v>1000</v>
      </c>
      <c r="B866">
        <v>69726884</v>
      </c>
      <c r="C866">
        <v>69735228</v>
      </c>
      <c r="D866">
        <v>61332096</v>
      </c>
      <c r="E866">
        <v>1</v>
      </c>
      <c r="F866">
        <v>1</v>
      </c>
      <c r="G866">
        <v>1</v>
      </c>
      <c r="H866">
        <v>3</v>
      </c>
      <c r="I866" t="s">
        <v>189</v>
      </c>
      <c r="J866" t="s">
        <v>191</v>
      </c>
      <c r="K866" t="s">
        <v>190</v>
      </c>
      <c r="L866">
        <v>1339</v>
      </c>
      <c r="N866">
        <v>1007</v>
      </c>
      <c r="O866" t="s">
        <v>40</v>
      </c>
      <c r="P866" t="s">
        <v>40</v>
      </c>
      <c r="Q866">
        <v>1</v>
      </c>
      <c r="W866">
        <v>0</v>
      </c>
      <c r="X866">
        <v>1799260510</v>
      </c>
      <c r="Y866">
        <f t="shared" si="378"/>
        <v>2.04</v>
      </c>
      <c r="AA866">
        <v>6238.51</v>
      </c>
      <c r="AB866">
        <v>0</v>
      </c>
      <c r="AC866">
        <v>0</v>
      </c>
      <c r="AD866">
        <v>0</v>
      </c>
      <c r="AE866">
        <v>862.75</v>
      </c>
      <c r="AF866">
        <v>0</v>
      </c>
      <c r="AG866">
        <v>0</v>
      </c>
      <c r="AH866">
        <v>0</v>
      </c>
      <c r="AI866">
        <v>7.56</v>
      </c>
      <c r="AJ866">
        <v>1</v>
      </c>
      <c r="AK866">
        <v>1</v>
      </c>
      <c r="AL866">
        <v>1</v>
      </c>
      <c r="AM866">
        <v>0</v>
      </c>
      <c r="AN866">
        <v>0</v>
      </c>
      <c r="AO866">
        <v>0</v>
      </c>
      <c r="AP866">
        <v>1</v>
      </c>
      <c r="AQ866">
        <v>0</v>
      </c>
      <c r="AR866">
        <v>0</v>
      </c>
      <c r="AS866" t="s">
        <v>3</v>
      </c>
      <c r="AT866">
        <v>2.04</v>
      </c>
      <c r="AU866" t="s">
        <v>3</v>
      </c>
      <c r="AV866">
        <v>0</v>
      </c>
      <c r="AW866">
        <v>1</v>
      </c>
      <c r="AX866">
        <v>-1</v>
      </c>
      <c r="AY866">
        <v>0</v>
      </c>
      <c r="AZ866">
        <v>0</v>
      </c>
      <c r="BA866" t="s">
        <v>3</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v>0</v>
      </c>
      <c r="CV866">
        <v>0</v>
      </c>
      <c r="CW866">
        <v>0</v>
      </c>
      <c r="CX866">
        <f>ROUND(Y866*Source!I1000,9)</f>
        <v>0.69359999999999999</v>
      </c>
      <c r="CY866">
        <f>AA866</f>
        <v>6238.51</v>
      </c>
      <c r="CZ866">
        <f>AE866</f>
        <v>862.75</v>
      </c>
      <c r="DA866">
        <f>AI866</f>
        <v>7.56</v>
      </c>
      <c r="DB866">
        <f t="shared" si="379"/>
        <v>1760.01</v>
      </c>
      <c r="DC866">
        <f t="shared" si="380"/>
        <v>0</v>
      </c>
      <c r="DD866" t="s">
        <v>3</v>
      </c>
      <c r="DE866" t="s">
        <v>3</v>
      </c>
      <c r="DF866">
        <f>ROUND(ROUND(AE866*AI866,0)*CX866,0)</f>
        <v>4524</v>
      </c>
      <c r="DG866">
        <f t="shared" si="399"/>
        <v>0</v>
      </c>
      <c r="DH866">
        <f t="shared" si="400"/>
        <v>0</v>
      </c>
      <c r="DI866">
        <f t="shared" si="398"/>
        <v>0</v>
      </c>
      <c r="DJ866">
        <f>DF866</f>
        <v>4524</v>
      </c>
      <c r="DK866">
        <v>0</v>
      </c>
      <c r="DL866" t="s">
        <v>3</v>
      </c>
      <c r="DM866">
        <v>0</v>
      </c>
      <c r="DN866" t="s">
        <v>3</v>
      </c>
      <c r="DO866">
        <v>0</v>
      </c>
    </row>
    <row r="867" spans="1:119" x14ac:dyDescent="0.2">
      <c r="A867">
        <f>ROW(Source!A1005)</f>
        <v>1005</v>
      </c>
      <c r="B867">
        <v>69726971</v>
      </c>
      <c r="C867">
        <v>69735243</v>
      </c>
      <c r="D867">
        <v>27496319</v>
      </c>
      <c r="E867">
        <v>1</v>
      </c>
      <c r="F867">
        <v>1</v>
      </c>
      <c r="G867">
        <v>1</v>
      </c>
      <c r="H867">
        <v>1</v>
      </c>
      <c r="I867" t="s">
        <v>1001</v>
      </c>
      <c r="J867" t="s">
        <v>3</v>
      </c>
      <c r="K867" t="s">
        <v>1002</v>
      </c>
      <c r="L867">
        <v>1369</v>
      </c>
      <c r="N867">
        <v>1013</v>
      </c>
      <c r="O867" t="s">
        <v>974</v>
      </c>
      <c r="P867" t="s">
        <v>974</v>
      </c>
      <c r="Q867">
        <v>1</v>
      </c>
      <c r="W867">
        <v>0</v>
      </c>
      <c r="X867">
        <v>1189128158</v>
      </c>
      <c r="Y867">
        <f t="shared" ref="Y867:Y876" si="401">(AT867*5.6)</f>
        <v>2.8</v>
      </c>
      <c r="AA867">
        <v>0</v>
      </c>
      <c r="AB867">
        <v>0</v>
      </c>
      <c r="AC867">
        <v>0</v>
      </c>
      <c r="AD867">
        <v>8.01</v>
      </c>
      <c r="AE867">
        <v>0</v>
      </c>
      <c r="AF867">
        <v>0</v>
      </c>
      <c r="AG867">
        <v>0</v>
      </c>
      <c r="AH867">
        <v>8.01</v>
      </c>
      <c r="AI867">
        <v>1</v>
      </c>
      <c r="AJ867">
        <v>1</v>
      </c>
      <c r="AK867">
        <v>1</v>
      </c>
      <c r="AL867">
        <v>1</v>
      </c>
      <c r="AM867">
        <v>0</v>
      </c>
      <c r="AN867">
        <v>0</v>
      </c>
      <c r="AO867">
        <v>1</v>
      </c>
      <c r="AP867">
        <v>1</v>
      </c>
      <c r="AQ867">
        <v>0</v>
      </c>
      <c r="AR867">
        <v>0</v>
      </c>
      <c r="AS867" t="s">
        <v>3</v>
      </c>
      <c r="AT867">
        <v>0.5</v>
      </c>
      <c r="AU867" t="s">
        <v>252</v>
      </c>
      <c r="AV867">
        <v>1</v>
      </c>
      <c r="AW867">
        <v>2</v>
      </c>
      <c r="AX867">
        <v>69735249</v>
      </c>
      <c r="AY867">
        <v>1</v>
      </c>
      <c r="AZ867">
        <v>0</v>
      </c>
      <c r="BA867">
        <v>879</v>
      </c>
      <c r="BB867">
        <v>0</v>
      </c>
      <c r="BC867">
        <v>0</v>
      </c>
      <c r="BD867">
        <v>0</v>
      </c>
      <c r="BE867">
        <v>0</v>
      </c>
      <c r="BF867">
        <v>0</v>
      </c>
      <c r="BG867">
        <v>0</v>
      </c>
      <c r="BH867">
        <v>0</v>
      </c>
      <c r="BI867">
        <v>0</v>
      </c>
      <c r="BJ867">
        <v>0</v>
      </c>
      <c r="BK867">
        <v>0</v>
      </c>
      <c r="BL867">
        <v>0</v>
      </c>
      <c r="BM867">
        <v>0</v>
      </c>
      <c r="BN867">
        <v>0</v>
      </c>
      <c r="BO867">
        <v>0</v>
      </c>
      <c r="BP867">
        <v>0</v>
      </c>
      <c r="BQ867">
        <v>0</v>
      </c>
      <c r="BR867">
        <v>0</v>
      </c>
      <c r="BS867">
        <v>0</v>
      </c>
      <c r="BT867">
        <v>0</v>
      </c>
      <c r="BU867">
        <v>0</v>
      </c>
      <c r="BV867">
        <v>0</v>
      </c>
      <c r="BW867">
        <v>0</v>
      </c>
      <c r="CU867">
        <f>ROUND(AT867*Source!I1005*AH867*AL867,0)</f>
        <v>1</v>
      </c>
      <c r="CV867">
        <f>ROUND(Y867*Source!I1005,9)</f>
        <v>0.95199999999999996</v>
      </c>
      <c r="CW867">
        <v>0</v>
      </c>
      <c r="CX867">
        <f>ROUND(Y867*Source!I1005,9)</f>
        <v>0.95199999999999996</v>
      </c>
      <c r="CY867">
        <f>AD867</f>
        <v>8.01</v>
      </c>
      <c r="CZ867">
        <f>AH867</f>
        <v>8.01</v>
      </c>
      <c r="DA867">
        <f>AL867</f>
        <v>1</v>
      </c>
      <c r="DB867">
        <f t="shared" ref="DB867:DB876" si="402">ROUND((ROUND(AT867*CZ867,2)*5.6),2)</f>
        <v>22.46</v>
      </c>
      <c r="DC867">
        <f t="shared" ref="DC867:DC876" si="403">ROUND((ROUND(AT867*AG867,2)*5.6),2)</f>
        <v>0</v>
      </c>
      <c r="DD867" t="s">
        <v>3</v>
      </c>
      <c r="DE867" t="s">
        <v>3</v>
      </c>
      <c r="DF867">
        <f t="shared" ref="DF867:DF875" si="404">ROUND(ROUND(AE867,0)*CX867,0)</f>
        <v>0</v>
      </c>
      <c r="DG867">
        <f t="shared" si="399"/>
        <v>0</v>
      </c>
      <c r="DH867">
        <f t="shared" si="400"/>
        <v>0</v>
      </c>
      <c r="DI867">
        <f t="shared" si="398"/>
        <v>8</v>
      </c>
      <c r="DJ867">
        <f>DI867</f>
        <v>8</v>
      </c>
      <c r="DK867">
        <v>0</v>
      </c>
      <c r="DL867" t="s">
        <v>3</v>
      </c>
      <c r="DM867">
        <v>0</v>
      </c>
      <c r="DN867" t="s">
        <v>3</v>
      </c>
      <c r="DO867">
        <v>0</v>
      </c>
    </row>
    <row r="868" spans="1:119" x14ac:dyDescent="0.2">
      <c r="A868">
        <f>ROW(Source!A1005)</f>
        <v>1005</v>
      </c>
      <c r="B868">
        <v>69726971</v>
      </c>
      <c r="C868">
        <v>69735243</v>
      </c>
      <c r="D868">
        <v>121548</v>
      </c>
      <c r="E868">
        <v>1</v>
      </c>
      <c r="F868">
        <v>1</v>
      </c>
      <c r="G868">
        <v>1</v>
      </c>
      <c r="H868">
        <v>1</v>
      </c>
      <c r="I868" t="s">
        <v>36</v>
      </c>
      <c r="J868" t="s">
        <v>3</v>
      </c>
      <c r="K868" t="s">
        <v>981</v>
      </c>
      <c r="L868">
        <v>608254</v>
      </c>
      <c r="N868">
        <v>1013</v>
      </c>
      <c r="O868" t="s">
        <v>982</v>
      </c>
      <c r="P868" t="s">
        <v>982</v>
      </c>
      <c r="Q868">
        <v>1</v>
      </c>
      <c r="W868">
        <v>0</v>
      </c>
      <c r="X868">
        <v>-185737400</v>
      </c>
      <c r="Y868">
        <f t="shared" si="401"/>
        <v>1.1759999999999999</v>
      </c>
      <c r="AA868">
        <v>0</v>
      </c>
      <c r="AB868">
        <v>0</v>
      </c>
      <c r="AC868">
        <v>0</v>
      </c>
      <c r="AD868">
        <v>0</v>
      </c>
      <c r="AE868">
        <v>0</v>
      </c>
      <c r="AF868">
        <v>0</v>
      </c>
      <c r="AG868">
        <v>0</v>
      </c>
      <c r="AH868">
        <v>0</v>
      </c>
      <c r="AI868">
        <v>1</v>
      </c>
      <c r="AJ868">
        <v>1</v>
      </c>
      <c r="AK868">
        <v>1</v>
      </c>
      <c r="AL868">
        <v>1</v>
      </c>
      <c r="AM868">
        <v>0</v>
      </c>
      <c r="AN868">
        <v>0</v>
      </c>
      <c r="AO868">
        <v>1</v>
      </c>
      <c r="AP868">
        <v>1</v>
      </c>
      <c r="AQ868">
        <v>0</v>
      </c>
      <c r="AR868">
        <v>0</v>
      </c>
      <c r="AS868" t="s">
        <v>3</v>
      </c>
      <c r="AT868">
        <v>0.21</v>
      </c>
      <c r="AU868" t="s">
        <v>252</v>
      </c>
      <c r="AV868">
        <v>2</v>
      </c>
      <c r="AW868">
        <v>2</v>
      </c>
      <c r="AX868">
        <v>69735250</v>
      </c>
      <c r="AY868">
        <v>1</v>
      </c>
      <c r="AZ868">
        <v>0</v>
      </c>
      <c r="BA868">
        <v>880</v>
      </c>
      <c r="BB868">
        <v>0</v>
      </c>
      <c r="BC868">
        <v>0</v>
      </c>
      <c r="BD868">
        <v>0</v>
      </c>
      <c r="BE868">
        <v>0</v>
      </c>
      <c r="BF868">
        <v>0</v>
      </c>
      <c r="BG868">
        <v>0</v>
      </c>
      <c r="BH868">
        <v>0</v>
      </c>
      <c r="BI868">
        <v>0</v>
      </c>
      <c r="BJ868">
        <v>0</v>
      </c>
      <c r="BK868">
        <v>0</v>
      </c>
      <c r="BL868">
        <v>0</v>
      </c>
      <c r="BM868">
        <v>0</v>
      </c>
      <c r="BN868">
        <v>0</v>
      </c>
      <c r="BO868">
        <v>0</v>
      </c>
      <c r="BP868">
        <v>0</v>
      </c>
      <c r="BQ868">
        <v>0</v>
      </c>
      <c r="BR868">
        <v>0</v>
      </c>
      <c r="BS868">
        <v>0</v>
      </c>
      <c r="BT868">
        <v>0</v>
      </c>
      <c r="BU868">
        <v>0</v>
      </c>
      <c r="BV868">
        <v>0</v>
      </c>
      <c r="BW868">
        <v>0</v>
      </c>
      <c r="CV868">
        <v>0</v>
      </c>
      <c r="CW868">
        <v>0</v>
      </c>
      <c r="CX868">
        <f>ROUND(Y868*Source!I1005,9)</f>
        <v>0.39983999999999997</v>
      </c>
      <c r="CY868">
        <f>AD868</f>
        <v>0</v>
      </c>
      <c r="CZ868">
        <f>AH868</f>
        <v>0</v>
      </c>
      <c r="DA868">
        <f>AL868</f>
        <v>1</v>
      </c>
      <c r="DB868">
        <f t="shared" si="402"/>
        <v>0</v>
      </c>
      <c r="DC868">
        <f t="shared" si="403"/>
        <v>0</v>
      </c>
      <c r="DD868" t="s">
        <v>3</v>
      </c>
      <c r="DE868" t="s">
        <v>3</v>
      </c>
      <c r="DF868">
        <f t="shared" si="404"/>
        <v>0</v>
      </c>
      <c r="DG868">
        <f t="shared" si="399"/>
        <v>0</v>
      </c>
      <c r="DH868">
        <f t="shared" si="400"/>
        <v>0</v>
      </c>
      <c r="DI868">
        <f t="shared" si="398"/>
        <v>0</v>
      </c>
      <c r="DJ868">
        <f>DI868</f>
        <v>0</v>
      </c>
      <c r="DK868">
        <v>0</v>
      </c>
      <c r="DL868" t="s">
        <v>3</v>
      </c>
      <c r="DM868">
        <v>0</v>
      </c>
      <c r="DN868" t="s">
        <v>3</v>
      </c>
      <c r="DO868">
        <v>0</v>
      </c>
    </row>
    <row r="869" spans="1:119" x14ac:dyDescent="0.2">
      <c r="A869">
        <f>ROW(Source!A1005)</f>
        <v>1005</v>
      </c>
      <c r="B869">
        <v>69726971</v>
      </c>
      <c r="C869">
        <v>69735243</v>
      </c>
      <c r="D869">
        <v>27439630</v>
      </c>
      <c r="E869">
        <v>1</v>
      </c>
      <c r="F869">
        <v>1</v>
      </c>
      <c r="G869">
        <v>1</v>
      </c>
      <c r="H869">
        <v>2</v>
      </c>
      <c r="I869" t="s">
        <v>986</v>
      </c>
      <c r="J869" t="s">
        <v>987</v>
      </c>
      <c r="K869" t="s">
        <v>988</v>
      </c>
      <c r="L869">
        <v>1368</v>
      </c>
      <c r="N869">
        <v>1011</v>
      </c>
      <c r="O869" t="s">
        <v>978</v>
      </c>
      <c r="P869" t="s">
        <v>978</v>
      </c>
      <c r="Q869">
        <v>1</v>
      </c>
      <c r="W869">
        <v>0</v>
      </c>
      <c r="X869">
        <v>-72110300</v>
      </c>
      <c r="Y869">
        <f t="shared" si="401"/>
        <v>1.1759999999999999</v>
      </c>
      <c r="AA869">
        <v>0</v>
      </c>
      <c r="AB869">
        <v>31.27</v>
      </c>
      <c r="AC869">
        <v>13.61</v>
      </c>
      <c r="AD869">
        <v>0</v>
      </c>
      <c r="AE869">
        <v>0</v>
      </c>
      <c r="AF869">
        <v>31.27</v>
      </c>
      <c r="AG869">
        <v>13.61</v>
      </c>
      <c r="AH869">
        <v>0</v>
      </c>
      <c r="AI869">
        <v>1</v>
      </c>
      <c r="AJ869">
        <v>1</v>
      </c>
      <c r="AK869">
        <v>1</v>
      </c>
      <c r="AL869">
        <v>1</v>
      </c>
      <c r="AM869">
        <v>0</v>
      </c>
      <c r="AN869">
        <v>0</v>
      </c>
      <c r="AO869">
        <v>1</v>
      </c>
      <c r="AP869">
        <v>1</v>
      </c>
      <c r="AQ869">
        <v>0</v>
      </c>
      <c r="AR869">
        <v>0</v>
      </c>
      <c r="AS869" t="s">
        <v>3</v>
      </c>
      <c r="AT869">
        <v>0.21</v>
      </c>
      <c r="AU869" t="s">
        <v>252</v>
      </c>
      <c r="AV869">
        <v>0</v>
      </c>
      <c r="AW869">
        <v>2</v>
      </c>
      <c r="AX869">
        <v>69735251</v>
      </c>
      <c r="AY869">
        <v>1</v>
      </c>
      <c r="AZ869">
        <v>0</v>
      </c>
      <c r="BA869">
        <v>881</v>
      </c>
      <c r="BB869">
        <v>0</v>
      </c>
      <c r="BC869">
        <v>0</v>
      </c>
      <c r="BD869">
        <v>0</v>
      </c>
      <c r="BE869">
        <v>0</v>
      </c>
      <c r="BF869">
        <v>0</v>
      </c>
      <c r="BG869">
        <v>0</v>
      </c>
      <c r="BH869">
        <v>0</v>
      </c>
      <c r="BI869">
        <v>0</v>
      </c>
      <c r="BJ869">
        <v>0</v>
      </c>
      <c r="BK869">
        <v>0</v>
      </c>
      <c r="BL869">
        <v>0</v>
      </c>
      <c r="BM869">
        <v>0</v>
      </c>
      <c r="BN869">
        <v>0</v>
      </c>
      <c r="BO869">
        <v>0</v>
      </c>
      <c r="BP869">
        <v>0</v>
      </c>
      <c r="BQ869">
        <v>0</v>
      </c>
      <c r="BR869">
        <v>0</v>
      </c>
      <c r="BS869">
        <v>0</v>
      </c>
      <c r="BT869">
        <v>0</v>
      </c>
      <c r="BU869">
        <v>0</v>
      </c>
      <c r="BV869">
        <v>0</v>
      </c>
      <c r="BW869">
        <v>0</v>
      </c>
      <c r="CV869">
        <v>0</v>
      </c>
      <c r="CW869">
        <f>ROUND(Y869*Source!I1005*DO869,9)</f>
        <v>0</v>
      </c>
      <c r="CX869">
        <f>ROUND(Y869*Source!I1005,9)</f>
        <v>0.39983999999999997</v>
      </c>
      <c r="CY869">
        <f>AB869</f>
        <v>31.27</v>
      </c>
      <c r="CZ869">
        <f>AF869</f>
        <v>31.27</v>
      </c>
      <c r="DA869">
        <f>AJ869</f>
        <v>1</v>
      </c>
      <c r="DB869">
        <f t="shared" si="402"/>
        <v>36.79</v>
      </c>
      <c r="DC869">
        <f t="shared" si="403"/>
        <v>16.02</v>
      </c>
      <c r="DD869" t="s">
        <v>3</v>
      </c>
      <c r="DE869" t="s">
        <v>3</v>
      </c>
      <c r="DF869">
        <f t="shared" si="404"/>
        <v>0</v>
      </c>
      <c r="DG869">
        <f t="shared" si="399"/>
        <v>12</v>
      </c>
      <c r="DH869">
        <f t="shared" si="400"/>
        <v>6</v>
      </c>
      <c r="DI869">
        <f t="shared" si="398"/>
        <v>0</v>
      </c>
      <c r="DJ869">
        <f>DG869</f>
        <v>12</v>
      </c>
      <c r="DK869">
        <v>0</v>
      </c>
      <c r="DL869" t="s">
        <v>3</v>
      </c>
      <c r="DM869">
        <v>0</v>
      </c>
      <c r="DN869" t="s">
        <v>3</v>
      </c>
      <c r="DO869">
        <v>0</v>
      </c>
    </row>
    <row r="870" spans="1:119" x14ac:dyDescent="0.2">
      <c r="A870">
        <f>ROW(Source!A1005)</f>
        <v>1005</v>
      </c>
      <c r="B870">
        <v>69726971</v>
      </c>
      <c r="C870">
        <v>69735243</v>
      </c>
      <c r="D870">
        <v>27440041</v>
      </c>
      <c r="E870">
        <v>1</v>
      </c>
      <c r="F870">
        <v>1</v>
      </c>
      <c r="G870">
        <v>1</v>
      </c>
      <c r="H870">
        <v>2</v>
      </c>
      <c r="I870" t="s">
        <v>1003</v>
      </c>
      <c r="J870" t="s">
        <v>1004</v>
      </c>
      <c r="K870" t="s">
        <v>1005</v>
      </c>
      <c r="L870">
        <v>1368</v>
      </c>
      <c r="N870">
        <v>1011</v>
      </c>
      <c r="O870" t="s">
        <v>978</v>
      </c>
      <c r="P870" t="s">
        <v>978</v>
      </c>
      <c r="Q870">
        <v>1</v>
      </c>
      <c r="W870">
        <v>0</v>
      </c>
      <c r="X870">
        <v>781889226</v>
      </c>
      <c r="Y870">
        <f t="shared" si="401"/>
        <v>12.991999999999999</v>
      </c>
      <c r="AA870">
        <v>0</v>
      </c>
      <c r="AB870">
        <v>0.5</v>
      </c>
      <c r="AC870">
        <v>0</v>
      </c>
      <c r="AD870">
        <v>0</v>
      </c>
      <c r="AE870">
        <v>0</v>
      </c>
      <c r="AF870">
        <v>0.5</v>
      </c>
      <c r="AG870">
        <v>0</v>
      </c>
      <c r="AH870">
        <v>0</v>
      </c>
      <c r="AI870">
        <v>1</v>
      </c>
      <c r="AJ870">
        <v>1</v>
      </c>
      <c r="AK870">
        <v>1</v>
      </c>
      <c r="AL870">
        <v>1</v>
      </c>
      <c r="AM870">
        <v>0</v>
      </c>
      <c r="AN870">
        <v>0</v>
      </c>
      <c r="AO870">
        <v>1</v>
      </c>
      <c r="AP870">
        <v>1</v>
      </c>
      <c r="AQ870">
        <v>0</v>
      </c>
      <c r="AR870">
        <v>0</v>
      </c>
      <c r="AS870" t="s">
        <v>3</v>
      </c>
      <c r="AT870">
        <v>2.3199999999999998</v>
      </c>
      <c r="AU870" t="s">
        <v>252</v>
      </c>
      <c r="AV870">
        <v>0</v>
      </c>
      <c r="AW870">
        <v>2</v>
      </c>
      <c r="AX870">
        <v>69735252</v>
      </c>
      <c r="AY870">
        <v>1</v>
      </c>
      <c r="AZ870">
        <v>0</v>
      </c>
      <c r="BA870">
        <v>882</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v>0</v>
      </c>
      <c r="CV870">
        <v>0</v>
      </c>
      <c r="CW870">
        <f>ROUND(Y870*Source!I1005*DO870,9)</f>
        <v>0</v>
      </c>
      <c r="CX870">
        <f>ROUND(Y870*Source!I1005,9)</f>
        <v>4.4172799999999999</v>
      </c>
      <c r="CY870">
        <f>AB870</f>
        <v>0.5</v>
      </c>
      <c r="CZ870">
        <f>AF870</f>
        <v>0.5</v>
      </c>
      <c r="DA870">
        <f>AJ870</f>
        <v>1</v>
      </c>
      <c r="DB870">
        <f t="shared" si="402"/>
        <v>6.5</v>
      </c>
      <c r="DC870">
        <f t="shared" si="403"/>
        <v>0</v>
      </c>
      <c r="DD870" t="s">
        <v>3</v>
      </c>
      <c r="DE870" t="s">
        <v>3</v>
      </c>
      <c r="DF870">
        <f t="shared" si="404"/>
        <v>0</v>
      </c>
      <c r="DG870">
        <f t="shared" si="399"/>
        <v>4</v>
      </c>
      <c r="DH870">
        <f t="shared" si="400"/>
        <v>0</v>
      </c>
      <c r="DI870">
        <f t="shared" si="398"/>
        <v>0</v>
      </c>
      <c r="DJ870">
        <f>DG870</f>
        <v>4</v>
      </c>
      <c r="DK870">
        <v>0</v>
      </c>
      <c r="DL870" t="s">
        <v>3</v>
      </c>
      <c r="DM870">
        <v>0</v>
      </c>
      <c r="DN870" t="s">
        <v>3</v>
      </c>
      <c r="DO870">
        <v>0</v>
      </c>
    </row>
    <row r="871" spans="1:119" x14ac:dyDescent="0.2">
      <c r="A871">
        <f>ROW(Source!A1005)</f>
        <v>1005</v>
      </c>
      <c r="B871">
        <v>69726971</v>
      </c>
      <c r="C871">
        <v>69735243</v>
      </c>
      <c r="D871">
        <v>61332096</v>
      </c>
      <c r="E871">
        <v>1</v>
      </c>
      <c r="F871">
        <v>1</v>
      </c>
      <c r="G871">
        <v>1</v>
      </c>
      <c r="H871">
        <v>3</v>
      </c>
      <c r="I871" t="s">
        <v>189</v>
      </c>
      <c r="J871" t="s">
        <v>191</v>
      </c>
      <c r="K871" t="s">
        <v>190</v>
      </c>
      <c r="L871">
        <v>1339</v>
      </c>
      <c r="N871">
        <v>1007</v>
      </c>
      <c r="O871" t="s">
        <v>40</v>
      </c>
      <c r="P871" t="s">
        <v>40</v>
      </c>
      <c r="Q871">
        <v>1</v>
      </c>
      <c r="W871">
        <v>0</v>
      </c>
      <c r="X871">
        <v>1799260510</v>
      </c>
      <c r="Y871">
        <f t="shared" si="401"/>
        <v>2.8559999999999999</v>
      </c>
      <c r="AA871">
        <v>867.14</v>
      </c>
      <c r="AB871">
        <v>0</v>
      </c>
      <c r="AC871">
        <v>0</v>
      </c>
      <c r="AD871">
        <v>0</v>
      </c>
      <c r="AE871">
        <v>867.14</v>
      </c>
      <c r="AF871">
        <v>0</v>
      </c>
      <c r="AG871">
        <v>0</v>
      </c>
      <c r="AH871">
        <v>0</v>
      </c>
      <c r="AI871">
        <v>1</v>
      </c>
      <c r="AJ871">
        <v>1</v>
      </c>
      <c r="AK871">
        <v>1</v>
      </c>
      <c r="AL871">
        <v>1</v>
      </c>
      <c r="AM871">
        <v>0</v>
      </c>
      <c r="AN871">
        <v>0</v>
      </c>
      <c r="AO871">
        <v>0</v>
      </c>
      <c r="AP871">
        <v>1</v>
      </c>
      <c r="AQ871">
        <v>0</v>
      </c>
      <c r="AR871">
        <v>0</v>
      </c>
      <c r="AS871" t="s">
        <v>3</v>
      </c>
      <c r="AT871">
        <v>0.51</v>
      </c>
      <c r="AU871" t="s">
        <v>252</v>
      </c>
      <c r="AV871">
        <v>0</v>
      </c>
      <c r="AW871">
        <v>1</v>
      </c>
      <c r="AX871">
        <v>-1</v>
      </c>
      <c r="AY871">
        <v>0</v>
      </c>
      <c r="AZ871">
        <v>0</v>
      </c>
      <c r="BA871" t="s">
        <v>3</v>
      </c>
      <c r="BB871">
        <v>0</v>
      </c>
      <c r="BC871">
        <v>0</v>
      </c>
      <c r="BD871">
        <v>0</v>
      </c>
      <c r="BE871">
        <v>0</v>
      </c>
      <c r="BF871">
        <v>0</v>
      </c>
      <c r="BG871">
        <v>0</v>
      </c>
      <c r="BH871">
        <v>0</v>
      </c>
      <c r="BI871">
        <v>0</v>
      </c>
      <c r="BJ871">
        <v>0</v>
      </c>
      <c r="BK871">
        <v>0</v>
      </c>
      <c r="BL871">
        <v>0</v>
      </c>
      <c r="BM871">
        <v>0</v>
      </c>
      <c r="BN871">
        <v>0</v>
      </c>
      <c r="BO871">
        <v>0</v>
      </c>
      <c r="BP871">
        <v>0</v>
      </c>
      <c r="BQ871">
        <v>0</v>
      </c>
      <c r="BR871">
        <v>0</v>
      </c>
      <c r="BS871">
        <v>0</v>
      </c>
      <c r="BT871">
        <v>0</v>
      </c>
      <c r="BU871">
        <v>0</v>
      </c>
      <c r="BV871">
        <v>0</v>
      </c>
      <c r="BW871">
        <v>0</v>
      </c>
      <c r="CV871">
        <v>0</v>
      </c>
      <c r="CW871">
        <v>0</v>
      </c>
      <c r="CX871">
        <f>ROUND(Y871*Source!I1005,9)</f>
        <v>0.97104000000000001</v>
      </c>
      <c r="CY871">
        <f>AA871</f>
        <v>867.14</v>
      </c>
      <c r="CZ871">
        <f>AE871</f>
        <v>867.14</v>
      </c>
      <c r="DA871">
        <f>AI871</f>
        <v>1</v>
      </c>
      <c r="DB871">
        <f t="shared" si="402"/>
        <v>2476.54</v>
      </c>
      <c r="DC871">
        <f t="shared" si="403"/>
        <v>0</v>
      </c>
      <c r="DD871" t="s">
        <v>3</v>
      </c>
      <c r="DE871" t="s">
        <v>3</v>
      </c>
      <c r="DF871">
        <f t="shared" si="404"/>
        <v>842</v>
      </c>
      <c r="DG871">
        <f t="shared" si="399"/>
        <v>0</v>
      </c>
      <c r="DH871">
        <f t="shared" si="400"/>
        <v>0</v>
      </c>
      <c r="DI871">
        <f t="shared" si="398"/>
        <v>0</v>
      </c>
      <c r="DJ871">
        <f>DF871</f>
        <v>842</v>
      </c>
      <c r="DK871">
        <v>0</v>
      </c>
      <c r="DL871" t="s">
        <v>3</v>
      </c>
      <c r="DM871">
        <v>0</v>
      </c>
      <c r="DN871" t="s">
        <v>3</v>
      </c>
      <c r="DO871">
        <v>0</v>
      </c>
    </row>
    <row r="872" spans="1:119" x14ac:dyDescent="0.2">
      <c r="A872">
        <f>ROW(Source!A1006)</f>
        <v>1006</v>
      </c>
      <c r="B872">
        <v>69726884</v>
      </c>
      <c r="C872">
        <v>69735243</v>
      </c>
      <c r="D872">
        <v>27496319</v>
      </c>
      <c r="E872">
        <v>1</v>
      </c>
      <c r="F872">
        <v>1</v>
      </c>
      <c r="G872">
        <v>1</v>
      </c>
      <c r="H872">
        <v>1</v>
      </c>
      <c r="I872" t="s">
        <v>1001</v>
      </c>
      <c r="J872" t="s">
        <v>3</v>
      </c>
      <c r="K872" t="s">
        <v>1002</v>
      </c>
      <c r="L872">
        <v>1369</v>
      </c>
      <c r="N872">
        <v>1013</v>
      </c>
      <c r="O872" t="s">
        <v>974</v>
      </c>
      <c r="P872" t="s">
        <v>974</v>
      </c>
      <c r="Q872">
        <v>1</v>
      </c>
      <c r="W872">
        <v>0</v>
      </c>
      <c r="X872">
        <v>1189128158</v>
      </c>
      <c r="Y872">
        <f t="shared" si="401"/>
        <v>2.8</v>
      </c>
      <c r="AA872">
        <v>0</v>
      </c>
      <c r="AB872">
        <v>0</v>
      </c>
      <c r="AC872">
        <v>0</v>
      </c>
      <c r="AD872">
        <v>203.13</v>
      </c>
      <c r="AE872">
        <v>0</v>
      </c>
      <c r="AF872">
        <v>0</v>
      </c>
      <c r="AG872">
        <v>0</v>
      </c>
      <c r="AH872">
        <v>8.01</v>
      </c>
      <c r="AI872">
        <v>1</v>
      </c>
      <c r="AJ872">
        <v>1</v>
      </c>
      <c r="AK872">
        <v>1</v>
      </c>
      <c r="AL872">
        <v>25.36</v>
      </c>
      <c r="AM872">
        <v>5</v>
      </c>
      <c r="AN872">
        <v>0</v>
      </c>
      <c r="AO872">
        <v>1</v>
      </c>
      <c r="AP872">
        <v>1</v>
      </c>
      <c r="AQ872">
        <v>0</v>
      </c>
      <c r="AR872">
        <v>0</v>
      </c>
      <c r="AS872" t="s">
        <v>3</v>
      </c>
      <c r="AT872">
        <v>0.5</v>
      </c>
      <c r="AU872" t="s">
        <v>252</v>
      </c>
      <c r="AV872">
        <v>1</v>
      </c>
      <c r="AW872">
        <v>2</v>
      </c>
      <c r="AX872">
        <v>69735249</v>
      </c>
      <c r="AY872">
        <v>1</v>
      </c>
      <c r="AZ872">
        <v>0</v>
      </c>
      <c r="BA872">
        <v>884</v>
      </c>
      <c r="BB872">
        <v>0</v>
      </c>
      <c r="BC872">
        <v>0</v>
      </c>
      <c r="BD872">
        <v>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v>0</v>
      </c>
      <c r="CU872">
        <f>ROUND(AT872*Source!I1006*AH872*AL872,0)</f>
        <v>35</v>
      </c>
      <c r="CV872">
        <f>ROUND(Y872*Source!I1006,9)</f>
        <v>0.95199999999999996</v>
      </c>
      <c r="CW872">
        <v>0</v>
      </c>
      <c r="CX872">
        <f>ROUND(Y872*Source!I1006,9)</f>
        <v>0.95199999999999996</v>
      </c>
      <c r="CY872">
        <f>AD872</f>
        <v>203.13</v>
      </c>
      <c r="CZ872">
        <f>AH872</f>
        <v>8.01</v>
      </c>
      <c r="DA872">
        <f>AL872</f>
        <v>25.36</v>
      </c>
      <c r="DB872">
        <f t="shared" si="402"/>
        <v>22.46</v>
      </c>
      <c r="DC872">
        <f t="shared" si="403"/>
        <v>0</v>
      </c>
      <c r="DD872" t="s">
        <v>3</v>
      </c>
      <c r="DE872" t="s">
        <v>3</v>
      </c>
      <c r="DF872">
        <f t="shared" si="404"/>
        <v>0</v>
      </c>
      <c r="DG872">
        <f t="shared" si="399"/>
        <v>0</v>
      </c>
      <c r="DH872">
        <f t="shared" si="400"/>
        <v>0</v>
      </c>
      <c r="DI872">
        <f>ROUND(ROUND(AH872*AL872,0)*CX872,0)</f>
        <v>193</v>
      </c>
      <c r="DJ872">
        <f>DI872</f>
        <v>193</v>
      </c>
      <c r="DK872">
        <v>0</v>
      </c>
      <c r="DL872" t="s">
        <v>3</v>
      </c>
      <c r="DM872">
        <v>0</v>
      </c>
      <c r="DN872" t="s">
        <v>3</v>
      </c>
      <c r="DO872">
        <v>0</v>
      </c>
    </row>
    <row r="873" spans="1:119" x14ac:dyDescent="0.2">
      <c r="A873">
        <f>ROW(Source!A1006)</f>
        <v>1006</v>
      </c>
      <c r="B873">
        <v>69726884</v>
      </c>
      <c r="C873">
        <v>69735243</v>
      </c>
      <c r="D873">
        <v>121548</v>
      </c>
      <c r="E873">
        <v>1</v>
      </c>
      <c r="F873">
        <v>1</v>
      </c>
      <c r="G873">
        <v>1</v>
      </c>
      <c r="H873">
        <v>1</v>
      </c>
      <c r="I873" t="s">
        <v>36</v>
      </c>
      <c r="J873" t="s">
        <v>3</v>
      </c>
      <c r="K873" t="s">
        <v>981</v>
      </c>
      <c r="L873">
        <v>608254</v>
      </c>
      <c r="N873">
        <v>1013</v>
      </c>
      <c r="O873" t="s">
        <v>982</v>
      </c>
      <c r="P873" t="s">
        <v>982</v>
      </c>
      <c r="Q873">
        <v>1</v>
      </c>
      <c r="W873">
        <v>0</v>
      </c>
      <c r="X873">
        <v>-185737400</v>
      </c>
      <c r="Y873">
        <f t="shared" si="401"/>
        <v>1.1759999999999999</v>
      </c>
      <c r="AA873">
        <v>0</v>
      </c>
      <c r="AB873">
        <v>0</v>
      </c>
      <c r="AC873">
        <v>0</v>
      </c>
      <c r="AD873">
        <v>0</v>
      </c>
      <c r="AE873">
        <v>0</v>
      </c>
      <c r="AF873">
        <v>0</v>
      </c>
      <c r="AG873">
        <v>0</v>
      </c>
      <c r="AH873">
        <v>0</v>
      </c>
      <c r="AI873">
        <v>1</v>
      </c>
      <c r="AJ873">
        <v>1</v>
      </c>
      <c r="AK873">
        <v>19.8</v>
      </c>
      <c r="AL873">
        <v>1</v>
      </c>
      <c r="AM873">
        <v>5</v>
      </c>
      <c r="AN873">
        <v>0</v>
      </c>
      <c r="AO873">
        <v>1</v>
      </c>
      <c r="AP873">
        <v>1</v>
      </c>
      <c r="AQ873">
        <v>0</v>
      </c>
      <c r="AR873">
        <v>0</v>
      </c>
      <c r="AS873" t="s">
        <v>3</v>
      </c>
      <c r="AT873">
        <v>0.21</v>
      </c>
      <c r="AU873" t="s">
        <v>252</v>
      </c>
      <c r="AV873">
        <v>2</v>
      </c>
      <c r="AW873">
        <v>2</v>
      </c>
      <c r="AX873">
        <v>69735250</v>
      </c>
      <c r="AY873">
        <v>1</v>
      </c>
      <c r="AZ873">
        <v>0</v>
      </c>
      <c r="BA873">
        <v>885</v>
      </c>
      <c r="BB873">
        <v>0</v>
      </c>
      <c r="BC873">
        <v>0</v>
      </c>
      <c r="BD873">
        <v>0</v>
      </c>
      <c r="BE873">
        <v>0</v>
      </c>
      <c r="BF873">
        <v>0</v>
      </c>
      <c r="BG873">
        <v>0</v>
      </c>
      <c r="BH873">
        <v>0</v>
      </c>
      <c r="BI873">
        <v>0</v>
      </c>
      <c r="BJ873">
        <v>0</v>
      </c>
      <c r="BK873">
        <v>0</v>
      </c>
      <c r="BL873">
        <v>0</v>
      </c>
      <c r="BM873">
        <v>0</v>
      </c>
      <c r="BN873">
        <v>0</v>
      </c>
      <c r="BO873">
        <v>0</v>
      </c>
      <c r="BP873">
        <v>0</v>
      </c>
      <c r="BQ873">
        <v>0</v>
      </c>
      <c r="BR873">
        <v>0</v>
      </c>
      <c r="BS873">
        <v>0</v>
      </c>
      <c r="BT873">
        <v>0</v>
      </c>
      <c r="BU873">
        <v>0</v>
      </c>
      <c r="BV873">
        <v>0</v>
      </c>
      <c r="BW873">
        <v>0</v>
      </c>
      <c r="CV873">
        <v>0</v>
      </c>
      <c r="CW873">
        <v>0</v>
      </c>
      <c r="CX873">
        <f>ROUND(Y873*Source!I1006,9)</f>
        <v>0.39983999999999997</v>
      </c>
      <c r="CY873">
        <f>AD873</f>
        <v>0</v>
      </c>
      <c r="CZ873">
        <f>AH873</f>
        <v>0</v>
      </c>
      <c r="DA873">
        <f>AL873</f>
        <v>1</v>
      </c>
      <c r="DB873">
        <f t="shared" si="402"/>
        <v>0</v>
      </c>
      <c r="DC873">
        <f t="shared" si="403"/>
        <v>0</v>
      </c>
      <c r="DD873" t="s">
        <v>3</v>
      </c>
      <c r="DE873" t="s">
        <v>3</v>
      </c>
      <c r="DF873">
        <f t="shared" si="404"/>
        <v>0</v>
      </c>
      <c r="DG873">
        <f t="shared" si="399"/>
        <v>0</v>
      </c>
      <c r="DH873">
        <f>ROUND(ROUND(AG873*AK873,0)*CX873,0)</f>
        <v>0</v>
      </c>
      <c r="DI873">
        <f t="shared" ref="DI873:DI881" si="405">ROUND(ROUND(AH873,0)*CX873,0)</f>
        <v>0</v>
      </c>
      <c r="DJ873">
        <f>DI873</f>
        <v>0</v>
      </c>
      <c r="DK873">
        <v>0</v>
      </c>
      <c r="DL873" t="s">
        <v>3</v>
      </c>
      <c r="DM873">
        <v>0</v>
      </c>
      <c r="DN873" t="s">
        <v>3</v>
      </c>
      <c r="DO873">
        <v>0</v>
      </c>
    </row>
    <row r="874" spans="1:119" x14ac:dyDescent="0.2">
      <c r="A874">
        <f>ROW(Source!A1006)</f>
        <v>1006</v>
      </c>
      <c r="B874">
        <v>69726884</v>
      </c>
      <c r="C874">
        <v>69735243</v>
      </c>
      <c r="D874">
        <v>27439630</v>
      </c>
      <c r="E874">
        <v>1</v>
      </c>
      <c r="F874">
        <v>1</v>
      </c>
      <c r="G874">
        <v>1</v>
      </c>
      <c r="H874">
        <v>2</v>
      </c>
      <c r="I874" t="s">
        <v>986</v>
      </c>
      <c r="J874" t="s">
        <v>987</v>
      </c>
      <c r="K874" t="s">
        <v>988</v>
      </c>
      <c r="L874">
        <v>1368</v>
      </c>
      <c r="N874">
        <v>1011</v>
      </c>
      <c r="O874" t="s">
        <v>978</v>
      </c>
      <c r="P874" t="s">
        <v>978</v>
      </c>
      <c r="Q874">
        <v>1</v>
      </c>
      <c r="W874">
        <v>0</v>
      </c>
      <c r="X874">
        <v>-72110300</v>
      </c>
      <c r="Y874">
        <f t="shared" si="401"/>
        <v>1.1759999999999999</v>
      </c>
      <c r="AA874">
        <v>0</v>
      </c>
      <c r="AB874">
        <v>245.16</v>
      </c>
      <c r="AC874">
        <v>269.48</v>
      </c>
      <c r="AD874">
        <v>0</v>
      </c>
      <c r="AE874">
        <v>0</v>
      </c>
      <c r="AF874">
        <v>31.27</v>
      </c>
      <c r="AG874">
        <v>13.61</v>
      </c>
      <c r="AH874">
        <v>0</v>
      </c>
      <c r="AI874">
        <v>1</v>
      </c>
      <c r="AJ874">
        <v>7.84</v>
      </c>
      <c r="AK874">
        <v>19.8</v>
      </c>
      <c r="AL874">
        <v>1</v>
      </c>
      <c r="AM874">
        <v>5</v>
      </c>
      <c r="AN874">
        <v>0</v>
      </c>
      <c r="AO874">
        <v>1</v>
      </c>
      <c r="AP874">
        <v>1</v>
      </c>
      <c r="AQ874">
        <v>0</v>
      </c>
      <c r="AR874">
        <v>0</v>
      </c>
      <c r="AS874" t="s">
        <v>3</v>
      </c>
      <c r="AT874">
        <v>0.21</v>
      </c>
      <c r="AU874" t="s">
        <v>252</v>
      </c>
      <c r="AV874">
        <v>0</v>
      </c>
      <c r="AW874">
        <v>2</v>
      </c>
      <c r="AX874">
        <v>69735251</v>
      </c>
      <c r="AY874">
        <v>1</v>
      </c>
      <c r="AZ874">
        <v>0</v>
      </c>
      <c r="BA874">
        <v>886</v>
      </c>
      <c r="BB874">
        <v>0</v>
      </c>
      <c r="BC874">
        <v>0</v>
      </c>
      <c r="BD874">
        <v>0</v>
      </c>
      <c r="BE874">
        <v>0</v>
      </c>
      <c r="BF874">
        <v>0</v>
      </c>
      <c r="BG874">
        <v>0</v>
      </c>
      <c r="BH874">
        <v>0</v>
      </c>
      <c r="BI874">
        <v>0</v>
      </c>
      <c r="BJ874">
        <v>0</v>
      </c>
      <c r="BK874">
        <v>0</v>
      </c>
      <c r="BL874">
        <v>0</v>
      </c>
      <c r="BM874">
        <v>0</v>
      </c>
      <c r="BN874">
        <v>0</v>
      </c>
      <c r="BO874">
        <v>0</v>
      </c>
      <c r="BP874">
        <v>0</v>
      </c>
      <c r="BQ874">
        <v>0</v>
      </c>
      <c r="BR874">
        <v>0</v>
      </c>
      <c r="BS874">
        <v>0</v>
      </c>
      <c r="BT874">
        <v>0</v>
      </c>
      <c r="BU874">
        <v>0</v>
      </c>
      <c r="BV874">
        <v>0</v>
      </c>
      <c r="BW874">
        <v>0</v>
      </c>
      <c r="CV874">
        <v>0</v>
      </c>
      <c r="CW874">
        <f>ROUND(Y874*Source!I1006*DO874,9)</f>
        <v>0</v>
      </c>
      <c r="CX874">
        <f>ROUND(Y874*Source!I1006,9)</f>
        <v>0.39983999999999997</v>
      </c>
      <c r="CY874">
        <f>AB874</f>
        <v>245.16</v>
      </c>
      <c r="CZ874">
        <f>AF874</f>
        <v>31.27</v>
      </c>
      <c r="DA874">
        <f>AJ874</f>
        <v>7.84</v>
      </c>
      <c r="DB874">
        <f t="shared" si="402"/>
        <v>36.79</v>
      </c>
      <c r="DC874">
        <f t="shared" si="403"/>
        <v>16.02</v>
      </c>
      <c r="DD874" t="s">
        <v>3</v>
      </c>
      <c r="DE874" t="s">
        <v>3</v>
      </c>
      <c r="DF874">
        <f t="shared" si="404"/>
        <v>0</v>
      </c>
      <c r="DG874">
        <f>ROUND(ROUND(AF874*AJ874,0)*CX874,0)</f>
        <v>98</v>
      </c>
      <c r="DH874">
        <f>ROUND(ROUND(AG874*AK874,0)*CX874,0)</f>
        <v>108</v>
      </c>
      <c r="DI874">
        <f t="shared" si="405"/>
        <v>0</v>
      </c>
      <c r="DJ874">
        <f>DG874</f>
        <v>98</v>
      </c>
      <c r="DK874">
        <v>0</v>
      </c>
      <c r="DL874" t="s">
        <v>3</v>
      </c>
      <c r="DM874">
        <v>0</v>
      </c>
      <c r="DN874" t="s">
        <v>3</v>
      </c>
      <c r="DO874">
        <v>0</v>
      </c>
    </row>
    <row r="875" spans="1:119" x14ac:dyDescent="0.2">
      <c r="A875">
        <f>ROW(Source!A1006)</f>
        <v>1006</v>
      </c>
      <c r="B875">
        <v>69726884</v>
      </c>
      <c r="C875">
        <v>69735243</v>
      </c>
      <c r="D875">
        <v>27440041</v>
      </c>
      <c r="E875">
        <v>1</v>
      </c>
      <c r="F875">
        <v>1</v>
      </c>
      <c r="G875">
        <v>1</v>
      </c>
      <c r="H875">
        <v>2</v>
      </c>
      <c r="I875" t="s">
        <v>1003</v>
      </c>
      <c r="J875" t="s">
        <v>1004</v>
      </c>
      <c r="K875" t="s">
        <v>1005</v>
      </c>
      <c r="L875">
        <v>1368</v>
      </c>
      <c r="N875">
        <v>1011</v>
      </c>
      <c r="O875" t="s">
        <v>978</v>
      </c>
      <c r="P875" t="s">
        <v>978</v>
      </c>
      <c r="Q875">
        <v>1</v>
      </c>
      <c r="W875">
        <v>0</v>
      </c>
      <c r="X875">
        <v>781889226</v>
      </c>
      <c r="Y875">
        <f t="shared" si="401"/>
        <v>12.991999999999999</v>
      </c>
      <c r="AA875">
        <v>0</v>
      </c>
      <c r="AB875">
        <v>3.92</v>
      </c>
      <c r="AC875">
        <v>0</v>
      </c>
      <c r="AD875">
        <v>0</v>
      </c>
      <c r="AE875">
        <v>0</v>
      </c>
      <c r="AF875">
        <v>0.5</v>
      </c>
      <c r="AG875">
        <v>0</v>
      </c>
      <c r="AH875">
        <v>0</v>
      </c>
      <c r="AI875">
        <v>1</v>
      </c>
      <c r="AJ875">
        <v>7.84</v>
      </c>
      <c r="AK875">
        <v>19.8</v>
      </c>
      <c r="AL875">
        <v>1</v>
      </c>
      <c r="AM875">
        <v>5</v>
      </c>
      <c r="AN875">
        <v>0</v>
      </c>
      <c r="AO875">
        <v>1</v>
      </c>
      <c r="AP875">
        <v>1</v>
      </c>
      <c r="AQ875">
        <v>0</v>
      </c>
      <c r="AR875">
        <v>0</v>
      </c>
      <c r="AS875" t="s">
        <v>3</v>
      </c>
      <c r="AT875">
        <v>2.3199999999999998</v>
      </c>
      <c r="AU875" t="s">
        <v>252</v>
      </c>
      <c r="AV875">
        <v>0</v>
      </c>
      <c r="AW875">
        <v>2</v>
      </c>
      <c r="AX875">
        <v>69735252</v>
      </c>
      <c r="AY875">
        <v>1</v>
      </c>
      <c r="AZ875">
        <v>0</v>
      </c>
      <c r="BA875">
        <v>887</v>
      </c>
      <c r="BB875">
        <v>0</v>
      </c>
      <c r="BC875">
        <v>0</v>
      </c>
      <c r="BD875">
        <v>0</v>
      </c>
      <c r="BE875">
        <v>0</v>
      </c>
      <c r="BF875">
        <v>0</v>
      </c>
      <c r="BG875">
        <v>0</v>
      </c>
      <c r="BH875">
        <v>0</v>
      </c>
      <c r="BI875">
        <v>0</v>
      </c>
      <c r="BJ875">
        <v>0</v>
      </c>
      <c r="BK875">
        <v>0</v>
      </c>
      <c r="BL875">
        <v>0</v>
      </c>
      <c r="BM875">
        <v>0</v>
      </c>
      <c r="BN875">
        <v>0</v>
      </c>
      <c r="BO875">
        <v>0</v>
      </c>
      <c r="BP875">
        <v>0</v>
      </c>
      <c r="BQ875">
        <v>0</v>
      </c>
      <c r="BR875">
        <v>0</v>
      </c>
      <c r="BS875">
        <v>0</v>
      </c>
      <c r="BT875">
        <v>0</v>
      </c>
      <c r="BU875">
        <v>0</v>
      </c>
      <c r="BV875">
        <v>0</v>
      </c>
      <c r="BW875">
        <v>0</v>
      </c>
      <c r="CV875">
        <v>0</v>
      </c>
      <c r="CW875">
        <f>ROUND(Y875*Source!I1006*DO875,9)</f>
        <v>0</v>
      </c>
      <c r="CX875">
        <f>ROUND(Y875*Source!I1006,9)</f>
        <v>4.4172799999999999</v>
      </c>
      <c r="CY875">
        <f>AB875</f>
        <v>3.92</v>
      </c>
      <c r="CZ875">
        <f>AF875</f>
        <v>0.5</v>
      </c>
      <c r="DA875">
        <f>AJ875</f>
        <v>7.84</v>
      </c>
      <c r="DB875">
        <f t="shared" si="402"/>
        <v>6.5</v>
      </c>
      <c r="DC875">
        <f t="shared" si="403"/>
        <v>0</v>
      </c>
      <c r="DD875" t="s">
        <v>3</v>
      </c>
      <c r="DE875" t="s">
        <v>3</v>
      </c>
      <c r="DF875">
        <f t="shared" si="404"/>
        <v>0</v>
      </c>
      <c r="DG875">
        <f>ROUND(ROUND(AF875*AJ875,0)*CX875,0)</f>
        <v>18</v>
      </c>
      <c r="DH875">
        <f>ROUND(ROUND(AG875*AK875,0)*CX875,0)</f>
        <v>0</v>
      </c>
      <c r="DI875">
        <f t="shared" si="405"/>
        <v>0</v>
      </c>
      <c r="DJ875">
        <f>DG875</f>
        <v>18</v>
      </c>
      <c r="DK875">
        <v>0</v>
      </c>
      <c r="DL875" t="s">
        <v>3</v>
      </c>
      <c r="DM875">
        <v>0</v>
      </c>
      <c r="DN875" t="s">
        <v>3</v>
      </c>
      <c r="DO875">
        <v>0</v>
      </c>
    </row>
    <row r="876" spans="1:119" x14ac:dyDescent="0.2">
      <c r="A876">
        <f>ROW(Source!A1006)</f>
        <v>1006</v>
      </c>
      <c r="B876">
        <v>69726884</v>
      </c>
      <c r="C876">
        <v>69735243</v>
      </c>
      <c r="D876">
        <v>61332096</v>
      </c>
      <c r="E876">
        <v>1</v>
      </c>
      <c r="F876">
        <v>1</v>
      </c>
      <c r="G876">
        <v>1</v>
      </c>
      <c r="H876">
        <v>3</v>
      </c>
      <c r="I876" t="s">
        <v>189</v>
      </c>
      <c r="J876" t="s">
        <v>191</v>
      </c>
      <c r="K876" t="s">
        <v>190</v>
      </c>
      <c r="L876">
        <v>1339</v>
      </c>
      <c r="N876">
        <v>1007</v>
      </c>
      <c r="O876" t="s">
        <v>40</v>
      </c>
      <c r="P876" t="s">
        <v>40</v>
      </c>
      <c r="Q876">
        <v>1</v>
      </c>
      <c r="W876">
        <v>0</v>
      </c>
      <c r="X876">
        <v>1799260510</v>
      </c>
      <c r="Y876">
        <f t="shared" si="401"/>
        <v>2.8559999999999999</v>
      </c>
      <c r="AA876">
        <v>6238.51</v>
      </c>
      <c r="AB876">
        <v>0</v>
      </c>
      <c r="AC876">
        <v>0</v>
      </c>
      <c r="AD876">
        <v>0</v>
      </c>
      <c r="AE876">
        <v>862.75</v>
      </c>
      <c r="AF876">
        <v>0</v>
      </c>
      <c r="AG876">
        <v>0</v>
      </c>
      <c r="AH876">
        <v>0</v>
      </c>
      <c r="AI876">
        <v>7.56</v>
      </c>
      <c r="AJ876">
        <v>1</v>
      </c>
      <c r="AK876">
        <v>1</v>
      </c>
      <c r="AL876">
        <v>1</v>
      </c>
      <c r="AM876">
        <v>0</v>
      </c>
      <c r="AN876">
        <v>0</v>
      </c>
      <c r="AO876">
        <v>0</v>
      </c>
      <c r="AP876">
        <v>1</v>
      </c>
      <c r="AQ876">
        <v>0</v>
      </c>
      <c r="AR876">
        <v>0</v>
      </c>
      <c r="AS876" t="s">
        <v>3</v>
      </c>
      <c r="AT876">
        <v>0.51</v>
      </c>
      <c r="AU876" t="s">
        <v>252</v>
      </c>
      <c r="AV876">
        <v>0</v>
      </c>
      <c r="AW876">
        <v>1</v>
      </c>
      <c r="AX876">
        <v>-1</v>
      </c>
      <c r="AY876">
        <v>0</v>
      </c>
      <c r="AZ876">
        <v>0</v>
      </c>
      <c r="BA876" t="s">
        <v>3</v>
      </c>
      <c r="BB876">
        <v>0</v>
      </c>
      <c r="BC876">
        <v>0</v>
      </c>
      <c r="BD876">
        <v>0</v>
      </c>
      <c r="BE876">
        <v>0</v>
      </c>
      <c r="BF876">
        <v>0</v>
      </c>
      <c r="BG876">
        <v>0</v>
      </c>
      <c r="BH876">
        <v>0</v>
      </c>
      <c r="BI876">
        <v>0</v>
      </c>
      <c r="BJ876">
        <v>0</v>
      </c>
      <c r="BK876">
        <v>0</v>
      </c>
      <c r="BL876">
        <v>0</v>
      </c>
      <c r="BM876">
        <v>0</v>
      </c>
      <c r="BN876">
        <v>0</v>
      </c>
      <c r="BO876">
        <v>0</v>
      </c>
      <c r="BP876">
        <v>0</v>
      </c>
      <c r="BQ876">
        <v>0</v>
      </c>
      <c r="BR876">
        <v>0</v>
      </c>
      <c r="BS876">
        <v>0</v>
      </c>
      <c r="BT876">
        <v>0</v>
      </c>
      <c r="BU876">
        <v>0</v>
      </c>
      <c r="BV876">
        <v>0</v>
      </c>
      <c r="BW876">
        <v>0</v>
      </c>
      <c r="CV876">
        <v>0</v>
      </c>
      <c r="CW876">
        <v>0</v>
      </c>
      <c r="CX876">
        <f>ROUND(Y876*Source!I1006,9)</f>
        <v>0.97104000000000001</v>
      </c>
      <c r="CY876">
        <f>AA876</f>
        <v>6238.51</v>
      </c>
      <c r="CZ876">
        <f>AE876</f>
        <v>862.75</v>
      </c>
      <c r="DA876">
        <f>AI876</f>
        <v>7.56</v>
      </c>
      <c r="DB876">
        <f t="shared" si="402"/>
        <v>2464</v>
      </c>
      <c r="DC876">
        <f t="shared" si="403"/>
        <v>0</v>
      </c>
      <c r="DD876" t="s">
        <v>3</v>
      </c>
      <c r="DE876" t="s">
        <v>3</v>
      </c>
      <c r="DF876">
        <f>ROUND(ROUND(AE876*AI876,0)*CX876,0)</f>
        <v>6333</v>
      </c>
      <c r="DG876">
        <f t="shared" ref="DG876:DG883" si="406">ROUND(ROUND(AF876,0)*CX876,0)</f>
        <v>0</v>
      </c>
      <c r="DH876">
        <f t="shared" ref="DH876:DH882" si="407">ROUND(ROUND(AG876,0)*CX876,0)</f>
        <v>0</v>
      </c>
      <c r="DI876">
        <f t="shared" si="405"/>
        <v>0</v>
      </c>
      <c r="DJ876">
        <f>DF876</f>
        <v>6333</v>
      </c>
      <c r="DK876">
        <v>0</v>
      </c>
      <c r="DL876" t="s">
        <v>3</v>
      </c>
      <c r="DM876">
        <v>0</v>
      </c>
      <c r="DN876" t="s">
        <v>3</v>
      </c>
      <c r="DO876">
        <v>0</v>
      </c>
    </row>
    <row r="877" spans="1:119" x14ac:dyDescent="0.2">
      <c r="A877">
        <f>ROW(Source!A1009)</f>
        <v>1009</v>
      </c>
      <c r="B877">
        <v>69726971</v>
      </c>
      <c r="C877">
        <v>69735255</v>
      </c>
      <c r="D877">
        <v>27493137</v>
      </c>
      <c r="E877">
        <v>1</v>
      </c>
      <c r="F877">
        <v>1</v>
      </c>
      <c r="G877">
        <v>1</v>
      </c>
      <c r="H877">
        <v>1</v>
      </c>
      <c r="I877" t="s">
        <v>999</v>
      </c>
      <c r="J877" t="s">
        <v>3</v>
      </c>
      <c r="K877" t="s">
        <v>1000</v>
      </c>
      <c r="L877">
        <v>1369</v>
      </c>
      <c r="N877">
        <v>1013</v>
      </c>
      <c r="O877" t="s">
        <v>974</v>
      </c>
      <c r="P877" t="s">
        <v>974</v>
      </c>
      <c r="Q877">
        <v>1</v>
      </c>
      <c r="W877">
        <v>0</v>
      </c>
      <c r="X877">
        <v>-1973258772</v>
      </c>
      <c r="Y877">
        <f>AT877</f>
        <v>80.040000000000006</v>
      </c>
      <c r="AA877">
        <v>0</v>
      </c>
      <c r="AB877">
        <v>0</v>
      </c>
      <c r="AC877">
        <v>0</v>
      </c>
      <c r="AD877">
        <v>9.15</v>
      </c>
      <c r="AE877">
        <v>0</v>
      </c>
      <c r="AF877">
        <v>0</v>
      </c>
      <c r="AG877">
        <v>0</v>
      </c>
      <c r="AH877">
        <v>9.15</v>
      </c>
      <c r="AI877">
        <v>1</v>
      </c>
      <c r="AJ877">
        <v>1</v>
      </c>
      <c r="AK877">
        <v>1</v>
      </c>
      <c r="AL877">
        <v>1</v>
      </c>
      <c r="AM877">
        <v>0</v>
      </c>
      <c r="AN877">
        <v>0</v>
      </c>
      <c r="AO877">
        <v>1</v>
      </c>
      <c r="AP877">
        <v>0</v>
      </c>
      <c r="AQ877">
        <v>0</v>
      </c>
      <c r="AR877">
        <v>0</v>
      </c>
      <c r="AS877" t="s">
        <v>3</v>
      </c>
      <c r="AT877">
        <v>80.040000000000006</v>
      </c>
      <c r="AU877" t="s">
        <v>3</v>
      </c>
      <c r="AV877">
        <v>1</v>
      </c>
      <c r="AW877">
        <v>2</v>
      </c>
      <c r="AX877">
        <v>69735261</v>
      </c>
      <c r="AY877">
        <v>1</v>
      </c>
      <c r="AZ877">
        <v>0</v>
      </c>
      <c r="BA877">
        <v>889</v>
      </c>
      <c r="BB877">
        <v>0</v>
      </c>
      <c r="BC877">
        <v>0</v>
      </c>
      <c r="BD877">
        <v>0</v>
      </c>
      <c r="BE877">
        <v>0</v>
      </c>
      <c r="BF877">
        <v>0</v>
      </c>
      <c r="BG877">
        <v>0</v>
      </c>
      <c r="BH877">
        <v>0</v>
      </c>
      <c r="BI877">
        <v>0</v>
      </c>
      <c r="BJ877">
        <v>0</v>
      </c>
      <c r="BK877">
        <v>0</v>
      </c>
      <c r="BL877">
        <v>0</v>
      </c>
      <c r="BM877">
        <v>0</v>
      </c>
      <c r="BN877">
        <v>0</v>
      </c>
      <c r="BO877">
        <v>0</v>
      </c>
      <c r="BP877">
        <v>0</v>
      </c>
      <c r="BQ877">
        <v>0</v>
      </c>
      <c r="BR877">
        <v>0</v>
      </c>
      <c r="BS877">
        <v>0</v>
      </c>
      <c r="BT877">
        <v>0</v>
      </c>
      <c r="BU877">
        <v>0</v>
      </c>
      <c r="BV877">
        <v>0</v>
      </c>
      <c r="BW877">
        <v>0</v>
      </c>
      <c r="CU877">
        <f>ROUND(AT877*Source!I1009*AH877*AL877,0)</f>
        <v>249</v>
      </c>
      <c r="CV877">
        <f>ROUND(Y877*Source!I1009,9)</f>
        <v>27.2136</v>
      </c>
      <c r="CW877">
        <v>0</v>
      </c>
      <c r="CX877">
        <f>ROUND(Y877*Source!I1009,9)</f>
        <v>27.2136</v>
      </c>
      <c r="CY877">
        <f>AD877</f>
        <v>9.15</v>
      </c>
      <c r="CZ877">
        <f>AH877</f>
        <v>9.15</v>
      </c>
      <c r="DA877">
        <f>AL877</f>
        <v>1</v>
      </c>
      <c r="DB877">
        <f>ROUND(ROUND(AT877*CZ877,2),2)</f>
        <v>732.37</v>
      </c>
      <c r="DC877">
        <f>ROUND(ROUND(AT877*AG877,2),2)</f>
        <v>0</v>
      </c>
      <c r="DD877" t="s">
        <v>3</v>
      </c>
      <c r="DE877" t="s">
        <v>3</v>
      </c>
      <c r="DF877">
        <f t="shared" ref="DF877:DF885" si="408">ROUND(ROUND(AE877,0)*CX877,0)</f>
        <v>0</v>
      </c>
      <c r="DG877">
        <f t="shared" si="406"/>
        <v>0</v>
      </c>
      <c r="DH877">
        <f t="shared" si="407"/>
        <v>0</v>
      </c>
      <c r="DI877">
        <f t="shared" si="405"/>
        <v>245</v>
      </c>
      <c r="DJ877">
        <f>DI877</f>
        <v>245</v>
      </c>
      <c r="DK877">
        <v>0</v>
      </c>
      <c r="DL877" t="s">
        <v>3</v>
      </c>
      <c r="DM877">
        <v>0</v>
      </c>
      <c r="DN877" t="s">
        <v>3</v>
      </c>
      <c r="DO877">
        <v>0</v>
      </c>
    </row>
    <row r="878" spans="1:119" x14ac:dyDescent="0.2">
      <c r="A878">
        <f>ROW(Source!A1009)</f>
        <v>1009</v>
      </c>
      <c r="B878">
        <v>69726971</v>
      </c>
      <c r="C878">
        <v>69735255</v>
      </c>
      <c r="D878">
        <v>121548</v>
      </c>
      <c r="E878">
        <v>1</v>
      </c>
      <c r="F878">
        <v>1</v>
      </c>
      <c r="G878">
        <v>1</v>
      </c>
      <c r="H878">
        <v>1</v>
      </c>
      <c r="I878" t="s">
        <v>36</v>
      </c>
      <c r="J878" t="s">
        <v>3</v>
      </c>
      <c r="K878" t="s">
        <v>981</v>
      </c>
      <c r="L878">
        <v>608254</v>
      </c>
      <c r="N878">
        <v>1013</v>
      </c>
      <c r="O878" t="s">
        <v>982</v>
      </c>
      <c r="P878" t="s">
        <v>982</v>
      </c>
      <c r="Q878">
        <v>1</v>
      </c>
      <c r="W878">
        <v>0</v>
      </c>
      <c r="X878">
        <v>-185737400</v>
      </c>
      <c r="Y878">
        <f>(AT878*0.5)</f>
        <v>1.0449999999999999</v>
      </c>
      <c r="AA878">
        <v>0</v>
      </c>
      <c r="AB878">
        <v>0</v>
      </c>
      <c r="AC878">
        <v>0</v>
      </c>
      <c r="AD878">
        <v>0</v>
      </c>
      <c r="AE878">
        <v>0</v>
      </c>
      <c r="AF878">
        <v>0</v>
      </c>
      <c r="AG878">
        <v>0</v>
      </c>
      <c r="AH878">
        <v>0</v>
      </c>
      <c r="AI878">
        <v>1</v>
      </c>
      <c r="AJ878">
        <v>1</v>
      </c>
      <c r="AK878">
        <v>1</v>
      </c>
      <c r="AL878">
        <v>1</v>
      </c>
      <c r="AM878">
        <v>0</v>
      </c>
      <c r="AN878">
        <v>0</v>
      </c>
      <c r="AO878">
        <v>1</v>
      </c>
      <c r="AP878">
        <v>1</v>
      </c>
      <c r="AQ878">
        <v>0</v>
      </c>
      <c r="AR878">
        <v>0</v>
      </c>
      <c r="AS878" t="s">
        <v>3</v>
      </c>
      <c r="AT878">
        <v>2.09</v>
      </c>
      <c r="AU878" t="s">
        <v>205</v>
      </c>
      <c r="AV878">
        <v>2</v>
      </c>
      <c r="AW878">
        <v>2</v>
      </c>
      <c r="AX878">
        <v>69735262</v>
      </c>
      <c r="AY878">
        <v>1</v>
      </c>
      <c r="AZ878">
        <v>0</v>
      </c>
      <c r="BA878">
        <v>890</v>
      </c>
      <c r="BB878">
        <v>0</v>
      </c>
      <c r="BC878">
        <v>0</v>
      </c>
      <c r="BD878">
        <v>0</v>
      </c>
      <c r="BE878">
        <v>0</v>
      </c>
      <c r="BF878">
        <v>0</v>
      </c>
      <c r="BG878">
        <v>0</v>
      </c>
      <c r="BH878">
        <v>0</v>
      </c>
      <c r="BI878">
        <v>0</v>
      </c>
      <c r="BJ878">
        <v>0</v>
      </c>
      <c r="BK878">
        <v>0</v>
      </c>
      <c r="BL878">
        <v>0</v>
      </c>
      <c r="BM878">
        <v>0</v>
      </c>
      <c r="BN878">
        <v>0</v>
      </c>
      <c r="BO878">
        <v>0</v>
      </c>
      <c r="BP878">
        <v>0</v>
      </c>
      <c r="BQ878">
        <v>0</v>
      </c>
      <c r="BR878">
        <v>0</v>
      </c>
      <c r="BS878">
        <v>0</v>
      </c>
      <c r="BT878">
        <v>0</v>
      </c>
      <c r="BU878">
        <v>0</v>
      </c>
      <c r="BV878">
        <v>0</v>
      </c>
      <c r="BW878">
        <v>0</v>
      </c>
      <c r="CV878">
        <v>0</v>
      </c>
      <c r="CW878">
        <v>0</v>
      </c>
      <c r="CX878">
        <f>ROUND(Y878*Source!I1009,9)</f>
        <v>0.3553</v>
      </c>
      <c r="CY878">
        <f>AD878</f>
        <v>0</v>
      </c>
      <c r="CZ878">
        <f>AH878</f>
        <v>0</v>
      </c>
      <c r="DA878">
        <f>AL878</f>
        <v>1</v>
      </c>
      <c r="DB878">
        <f>ROUND((ROUND(AT878*CZ878,2)*0.5),2)</f>
        <v>0</v>
      </c>
      <c r="DC878">
        <f>ROUND((ROUND(AT878*AG878,2)*0.5),2)</f>
        <v>0</v>
      </c>
      <c r="DD878" t="s">
        <v>3</v>
      </c>
      <c r="DE878" t="s">
        <v>3</v>
      </c>
      <c r="DF878">
        <f t="shared" si="408"/>
        <v>0</v>
      </c>
      <c r="DG878">
        <f t="shared" si="406"/>
        <v>0</v>
      </c>
      <c r="DH878">
        <f t="shared" si="407"/>
        <v>0</v>
      </c>
      <c r="DI878">
        <f t="shared" si="405"/>
        <v>0</v>
      </c>
      <c r="DJ878">
        <f>DI878</f>
        <v>0</v>
      </c>
      <c r="DK878">
        <v>0</v>
      </c>
      <c r="DL878" t="s">
        <v>3</v>
      </c>
      <c r="DM878">
        <v>0</v>
      </c>
      <c r="DN878" t="s">
        <v>3</v>
      </c>
      <c r="DO878">
        <v>0</v>
      </c>
    </row>
    <row r="879" spans="1:119" x14ac:dyDescent="0.2">
      <c r="A879">
        <f>ROW(Source!A1009)</f>
        <v>1009</v>
      </c>
      <c r="B879">
        <v>69726971</v>
      </c>
      <c r="C879">
        <v>69735255</v>
      </c>
      <c r="D879">
        <v>27439740</v>
      </c>
      <c r="E879">
        <v>1</v>
      </c>
      <c r="F879">
        <v>1</v>
      </c>
      <c r="G879">
        <v>1</v>
      </c>
      <c r="H879">
        <v>2</v>
      </c>
      <c r="I879" t="s">
        <v>1006</v>
      </c>
      <c r="J879" t="s">
        <v>1007</v>
      </c>
      <c r="K879" t="s">
        <v>1008</v>
      </c>
      <c r="L879">
        <v>1368</v>
      </c>
      <c r="N879">
        <v>1011</v>
      </c>
      <c r="O879" t="s">
        <v>978</v>
      </c>
      <c r="P879" t="s">
        <v>978</v>
      </c>
      <c r="Q879">
        <v>1</v>
      </c>
      <c r="W879">
        <v>0</v>
      </c>
      <c r="X879">
        <v>1936917142</v>
      </c>
      <c r="Y879">
        <f>(AT879*0.5)</f>
        <v>1.0449999999999999</v>
      </c>
      <c r="AA879">
        <v>0</v>
      </c>
      <c r="AB879">
        <v>81.430000000000007</v>
      </c>
      <c r="AC879">
        <v>10.14</v>
      </c>
      <c r="AD879">
        <v>0</v>
      </c>
      <c r="AE879">
        <v>0</v>
      </c>
      <c r="AF879">
        <v>81.430000000000007</v>
      </c>
      <c r="AG879">
        <v>10.14</v>
      </c>
      <c r="AH879">
        <v>0</v>
      </c>
      <c r="AI879">
        <v>1</v>
      </c>
      <c r="AJ879">
        <v>1</v>
      </c>
      <c r="AK879">
        <v>1</v>
      </c>
      <c r="AL879">
        <v>1</v>
      </c>
      <c r="AM879">
        <v>0</v>
      </c>
      <c r="AN879">
        <v>0</v>
      </c>
      <c r="AO879">
        <v>1</v>
      </c>
      <c r="AP879">
        <v>1</v>
      </c>
      <c r="AQ879">
        <v>0</v>
      </c>
      <c r="AR879">
        <v>0</v>
      </c>
      <c r="AS879" t="s">
        <v>3</v>
      </c>
      <c r="AT879">
        <v>2.09</v>
      </c>
      <c r="AU879" t="s">
        <v>205</v>
      </c>
      <c r="AV879">
        <v>0</v>
      </c>
      <c r="AW879">
        <v>2</v>
      </c>
      <c r="AX879">
        <v>69735263</v>
      </c>
      <c r="AY879">
        <v>1</v>
      </c>
      <c r="AZ879">
        <v>0</v>
      </c>
      <c r="BA879">
        <v>891</v>
      </c>
      <c r="BB879">
        <v>0</v>
      </c>
      <c r="BC879">
        <v>0</v>
      </c>
      <c r="BD879">
        <v>0</v>
      </c>
      <c r="BE879">
        <v>0</v>
      </c>
      <c r="BF879">
        <v>0</v>
      </c>
      <c r="BG879">
        <v>0</v>
      </c>
      <c r="BH879">
        <v>0</v>
      </c>
      <c r="BI879">
        <v>0</v>
      </c>
      <c r="BJ879">
        <v>0</v>
      </c>
      <c r="BK879">
        <v>0</v>
      </c>
      <c r="BL879">
        <v>0</v>
      </c>
      <c r="BM879">
        <v>0</v>
      </c>
      <c r="BN879">
        <v>0</v>
      </c>
      <c r="BO879">
        <v>0</v>
      </c>
      <c r="BP879">
        <v>0</v>
      </c>
      <c r="BQ879">
        <v>0</v>
      </c>
      <c r="BR879">
        <v>0</v>
      </c>
      <c r="BS879">
        <v>0</v>
      </c>
      <c r="BT879">
        <v>0</v>
      </c>
      <c r="BU879">
        <v>0</v>
      </c>
      <c r="BV879">
        <v>0</v>
      </c>
      <c r="BW879">
        <v>0</v>
      </c>
      <c r="CV879">
        <v>0</v>
      </c>
      <c r="CW879">
        <f>ROUND(Y879*Source!I1009*DO879,9)</f>
        <v>0</v>
      </c>
      <c r="CX879">
        <f>ROUND(Y879*Source!I1009,9)</f>
        <v>0.3553</v>
      </c>
      <c r="CY879">
        <f>AB879</f>
        <v>81.430000000000007</v>
      </c>
      <c r="CZ879">
        <f>AF879</f>
        <v>81.430000000000007</v>
      </c>
      <c r="DA879">
        <f>AJ879</f>
        <v>1</v>
      </c>
      <c r="DB879">
        <f>ROUND((ROUND(AT879*CZ879,2)*0.5),2)</f>
        <v>85.1</v>
      </c>
      <c r="DC879">
        <f>ROUND((ROUND(AT879*AG879,2)*0.5),2)</f>
        <v>10.6</v>
      </c>
      <c r="DD879" t="s">
        <v>3</v>
      </c>
      <c r="DE879" t="s">
        <v>3</v>
      </c>
      <c r="DF879">
        <f t="shared" si="408"/>
        <v>0</v>
      </c>
      <c r="DG879">
        <f t="shared" si="406"/>
        <v>29</v>
      </c>
      <c r="DH879">
        <f t="shared" si="407"/>
        <v>4</v>
      </c>
      <c r="DI879">
        <f t="shared" si="405"/>
        <v>0</v>
      </c>
      <c r="DJ879">
        <f>DG879</f>
        <v>29</v>
      </c>
      <c r="DK879">
        <v>0</v>
      </c>
      <c r="DL879" t="s">
        <v>3</v>
      </c>
      <c r="DM879">
        <v>0</v>
      </c>
      <c r="DN879" t="s">
        <v>3</v>
      </c>
      <c r="DO879">
        <v>0</v>
      </c>
    </row>
    <row r="880" spans="1:119" x14ac:dyDescent="0.2">
      <c r="A880">
        <f>ROW(Source!A1009)</f>
        <v>1009</v>
      </c>
      <c r="B880">
        <v>69726971</v>
      </c>
      <c r="C880">
        <v>69735255</v>
      </c>
      <c r="D880">
        <v>27441148</v>
      </c>
      <c r="E880">
        <v>1</v>
      </c>
      <c r="F880">
        <v>1</v>
      </c>
      <c r="G880">
        <v>1</v>
      </c>
      <c r="H880">
        <v>2</v>
      </c>
      <c r="I880" t="s">
        <v>1009</v>
      </c>
      <c r="J880" t="s">
        <v>1010</v>
      </c>
      <c r="K880" t="s">
        <v>1011</v>
      </c>
      <c r="L880">
        <v>1368</v>
      </c>
      <c r="N880">
        <v>1011</v>
      </c>
      <c r="O880" t="s">
        <v>978</v>
      </c>
      <c r="P880" t="s">
        <v>978</v>
      </c>
      <c r="Q880">
        <v>1</v>
      </c>
      <c r="W880">
        <v>0</v>
      </c>
      <c r="X880">
        <v>-2072447542</v>
      </c>
      <c r="Y880">
        <f>(AT880*0.5)</f>
        <v>16</v>
      </c>
      <c r="AA880">
        <v>0</v>
      </c>
      <c r="AB880">
        <v>1.5</v>
      </c>
      <c r="AC880">
        <v>0</v>
      </c>
      <c r="AD880">
        <v>0</v>
      </c>
      <c r="AE880">
        <v>0</v>
      </c>
      <c r="AF880">
        <v>1.5</v>
      </c>
      <c r="AG880">
        <v>0</v>
      </c>
      <c r="AH880">
        <v>0</v>
      </c>
      <c r="AI880">
        <v>1</v>
      </c>
      <c r="AJ880">
        <v>1</v>
      </c>
      <c r="AK880">
        <v>1</v>
      </c>
      <c r="AL880">
        <v>1</v>
      </c>
      <c r="AM880">
        <v>0</v>
      </c>
      <c r="AN880">
        <v>0</v>
      </c>
      <c r="AO880">
        <v>1</v>
      </c>
      <c r="AP880">
        <v>1</v>
      </c>
      <c r="AQ880">
        <v>0</v>
      </c>
      <c r="AR880">
        <v>0</v>
      </c>
      <c r="AS880" t="s">
        <v>3</v>
      </c>
      <c r="AT880">
        <v>32</v>
      </c>
      <c r="AU880" t="s">
        <v>205</v>
      </c>
      <c r="AV880">
        <v>0</v>
      </c>
      <c r="AW880">
        <v>2</v>
      </c>
      <c r="AX880">
        <v>69735264</v>
      </c>
      <c r="AY880">
        <v>1</v>
      </c>
      <c r="AZ880">
        <v>0</v>
      </c>
      <c r="BA880">
        <v>892</v>
      </c>
      <c r="BB880">
        <v>0</v>
      </c>
      <c r="BC880">
        <v>0</v>
      </c>
      <c r="BD880">
        <v>0</v>
      </c>
      <c r="BE880">
        <v>0</v>
      </c>
      <c r="BF880">
        <v>0</v>
      </c>
      <c r="BG880">
        <v>0</v>
      </c>
      <c r="BH880">
        <v>0</v>
      </c>
      <c r="BI880">
        <v>0</v>
      </c>
      <c r="BJ880">
        <v>0</v>
      </c>
      <c r="BK880">
        <v>0</v>
      </c>
      <c r="BL880">
        <v>0</v>
      </c>
      <c r="BM880">
        <v>0</v>
      </c>
      <c r="BN880">
        <v>0</v>
      </c>
      <c r="BO880">
        <v>0</v>
      </c>
      <c r="BP880">
        <v>0</v>
      </c>
      <c r="BQ880">
        <v>0</v>
      </c>
      <c r="BR880">
        <v>0</v>
      </c>
      <c r="BS880">
        <v>0</v>
      </c>
      <c r="BT880">
        <v>0</v>
      </c>
      <c r="BU880">
        <v>0</v>
      </c>
      <c r="BV880">
        <v>0</v>
      </c>
      <c r="BW880">
        <v>0</v>
      </c>
      <c r="CV880">
        <v>0</v>
      </c>
      <c r="CW880">
        <f>ROUND(Y880*Source!I1009*DO880,9)</f>
        <v>0</v>
      </c>
      <c r="CX880">
        <f>ROUND(Y880*Source!I1009,9)</f>
        <v>5.44</v>
      </c>
      <c r="CY880">
        <f>AB880</f>
        <v>1.5</v>
      </c>
      <c r="CZ880">
        <f>AF880</f>
        <v>1.5</v>
      </c>
      <c r="DA880">
        <f>AJ880</f>
        <v>1</v>
      </c>
      <c r="DB880">
        <f>ROUND((ROUND(AT880*CZ880,2)*0.5),2)</f>
        <v>24</v>
      </c>
      <c r="DC880">
        <f>ROUND((ROUND(AT880*AG880,2)*0.5),2)</f>
        <v>0</v>
      </c>
      <c r="DD880" t="s">
        <v>3</v>
      </c>
      <c r="DE880" t="s">
        <v>3</v>
      </c>
      <c r="DF880">
        <f t="shared" si="408"/>
        <v>0</v>
      </c>
      <c r="DG880">
        <f t="shared" si="406"/>
        <v>11</v>
      </c>
      <c r="DH880">
        <f t="shared" si="407"/>
        <v>0</v>
      </c>
      <c r="DI880">
        <f t="shared" si="405"/>
        <v>0</v>
      </c>
      <c r="DJ880">
        <f>DG880</f>
        <v>11</v>
      </c>
      <c r="DK880">
        <v>0</v>
      </c>
      <c r="DL880" t="s">
        <v>3</v>
      </c>
      <c r="DM880">
        <v>0</v>
      </c>
      <c r="DN880" t="s">
        <v>3</v>
      </c>
      <c r="DO880">
        <v>0</v>
      </c>
    </row>
    <row r="881" spans="1:119" x14ac:dyDescent="0.2">
      <c r="A881">
        <f>ROW(Source!A1009)</f>
        <v>1009</v>
      </c>
      <c r="B881">
        <v>69726971</v>
      </c>
      <c r="C881">
        <v>69735255</v>
      </c>
      <c r="D881">
        <v>27416566</v>
      </c>
      <c r="E881">
        <v>1</v>
      </c>
      <c r="F881">
        <v>1</v>
      </c>
      <c r="G881">
        <v>1</v>
      </c>
      <c r="H881">
        <v>3</v>
      </c>
      <c r="I881" t="s">
        <v>82</v>
      </c>
      <c r="J881" t="s">
        <v>194</v>
      </c>
      <c r="K881" t="s">
        <v>83</v>
      </c>
      <c r="L881">
        <v>1339</v>
      </c>
      <c r="N881">
        <v>1007</v>
      </c>
      <c r="O881" t="s">
        <v>40</v>
      </c>
      <c r="P881" t="s">
        <v>40</v>
      </c>
      <c r="Q881">
        <v>1</v>
      </c>
      <c r="W881">
        <v>0</v>
      </c>
      <c r="X881">
        <v>1967222743</v>
      </c>
      <c r="Y881">
        <f>AT881</f>
        <v>2</v>
      </c>
      <c r="AA881">
        <v>7.14</v>
      </c>
      <c r="AB881">
        <v>0</v>
      </c>
      <c r="AC881">
        <v>0</v>
      </c>
      <c r="AD881">
        <v>0</v>
      </c>
      <c r="AE881">
        <v>7.14</v>
      </c>
      <c r="AF881">
        <v>0</v>
      </c>
      <c r="AG881">
        <v>0</v>
      </c>
      <c r="AH881">
        <v>0</v>
      </c>
      <c r="AI881">
        <v>1</v>
      </c>
      <c r="AJ881">
        <v>1</v>
      </c>
      <c r="AK881">
        <v>1</v>
      </c>
      <c r="AL881">
        <v>1</v>
      </c>
      <c r="AM881">
        <v>0</v>
      </c>
      <c r="AN881">
        <v>0</v>
      </c>
      <c r="AO881">
        <v>0</v>
      </c>
      <c r="AP881">
        <v>1</v>
      </c>
      <c r="AQ881">
        <v>0</v>
      </c>
      <c r="AR881">
        <v>0</v>
      </c>
      <c r="AS881" t="s">
        <v>3</v>
      </c>
      <c r="AT881">
        <v>2</v>
      </c>
      <c r="AU881" t="s">
        <v>3</v>
      </c>
      <c r="AV881">
        <v>0</v>
      </c>
      <c r="AW881">
        <v>2</v>
      </c>
      <c r="AX881">
        <v>69735266</v>
      </c>
      <c r="AY881">
        <v>1</v>
      </c>
      <c r="AZ881">
        <v>0</v>
      </c>
      <c r="BA881">
        <v>894</v>
      </c>
      <c r="BB881">
        <v>3</v>
      </c>
      <c r="BC881">
        <v>0</v>
      </c>
      <c r="BD881">
        <v>0</v>
      </c>
      <c r="BE881">
        <v>0</v>
      </c>
      <c r="BF881">
        <v>0</v>
      </c>
      <c r="BG881">
        <v>0</v>
      </c>
      <c r="BH881">
        <v>0</v>
      </c>
      <c r="BI881">
        <v>0</v>
      </c>
      <c r="BJ881">
        <v>0</v>
      </c>
      <c r="BK881">
        <v>0</v>
      </c>
      <c r="BL881">
        <v>0</v>
      </c>
      <c r="BM881">
        <v>0</v>
      </c>
      <c r="BN881">
        <v>0</v>
      </c>
      <c r="BO881">
        <v>0</v>
      </c>
      <c r="BP881">
        <v>0</v>
      </c>
      <c r="BQ881">
        <v>0</v>
      </c>
      <c r="BR881">
        <v>0</v>
      </c>
      <c r="BS881">
        <v>0</v>
      </c>
      <c r="BT881">
        <v>0</v>
      </c>
      <c r="BU881">
        <v>0</v>
      </c>
      <c r="BV881">
        <v>0</v>
      </c>
      <c r="BW881">
        <v>0</v>
      </c>
      <c r="CV881">
        <v>0</v>
      </c>
      <c r="CW881">
        <v>0</v>
      </c>
      <c r="CX881">
        <f>ROUND(Y881*Source!I1009,9)</f>
        <v>0.68</v>
      </c>
      <c r="CY881">
        <f>AA881</f>
        <v>7.14</v>
      </c>
      <c r="CZ881">
        <f>AE881</f>
        <v>7.14</v>
      </c>
      <c r="DA881">
        <f>AI881</f>
        <v>1</v>
      </c>
      <c r="DB881">
        <f>ROUND(ROUND(AT881*CZ881,2),2)</f>
        <v>14.28</v>
      </c>
      <c r="DC881">
        <f>ROUND(ROUND(AT881*AG881,2),2)</f>
        <v>0</v>
      </c>
      <c r="DD881" t="s">
        <v>3</v>
      </c>
      <c r="DE881" t="s">
        <v>3</v>
      </c>
      <c r="DF881">
        <f t="shared" si="408"/>
        <v>5</v>
      </c>
      <c r="DG881">
        <f t="shared" si="406"/>
        <v>0</v>
      </c>
      <c r="DH881">
        <f t="shared" si="407"/>
        <v>0</v>
      </c>
      <c r="DI881">
        <f t="shared" si="405"/>
        <v>0</v>
      </c>
      <c r="DJ881">
        <f>DF881</f>
        <v>5</v>
      </c>
      <c r="DK881">
        <v>0</v>
      </c>
      <c r="DL881" t="s">
        <v>3</v>
      </c>
      <c r="DM881">
        <v>0</v>
      </c>
      <c r="DN881" t="s">
        <v>3</v>
      </c>
      <c r="DO881">
        <v>0</v>
      </c>
    </row>
    <row r="882" spans="1:119" x14ac:dyDescent="0.2">
      <c r="A882">
        <f>ROW(Source!A1010)</f>
        <v>1010</v>
      </c>
      <c r="B882">
        <v>69726884</v>
      </c>
      <c r="C882">
        <v>69735255</v>
      </c>
      <c r="D882">
        <v>27493137</v>
      </c>
      <c r="E882">
        <v>1</v>
      </c>
      <c r="F882">
        <v>1</v>
      </c>
      <c r="G882">
        <v>1</v>
      </c>
      <c r="H882">
        <v>1</v>
      </c>
      <c r="I882" t="s">
        <v>999</v>
      </c>
      <c r="J882" t="s">
        <v>3</v>
      </c>
      <c r="K882" t="s">
        <v>1000</v>
      </c>
      <c r="L882">
        <v>1369</v>
      </c>
      <c r="N882">
        <v>1013</v>
      </c>
      <c r="O882" t="s">
        <v>974</v>
      </c>
      <c r="P882" t="s">
        <v>974</v>
      </c>
      <c r="Q882">
        <v>1</v>
      </c>
      <c r="W882">
        <v>0</v>
      </c>
      <c r="X882">
        <v>-1973258772</v>
      </c>
      <c r="Y882">
        <f>AT882</f>
        <v>80.040000000000006</v>
      </c>
      <c r="AA882">
        <v>0</v>
      </c>
      <c r="AB882">
        <v>0</v>
      </c>
      <c r="AC882">
        <v>0</v>
      </c>
      <c r="AD882">
        <v>232.04</v>
      </c>
      <c r="AE882">
        <v>0</v>
      </c>
      <c r="AF882">
        <v>0</v>
      </c>
      <c r="AG882">
        <v>0</v>
      </c>
      <c r="AH882">
        <v>9.15</v>
      </c>
      <c r="AI882">
        <v>1</v>
      </c>
      <c r="AJ882">
        <v>1</v>
      </c>
      <c r="AK882">
        <v>1</v>
      </c>
      <c r="AL882">
        <v>25.36</v>
      </c>
      <c r="AM882">
        <v>5</v>
      </c>
      <c r="AN882">
        <v>0</v>
      </c>
      <c r="AO882">
        <v>1</v>
      </c>
      <c r="AP882">
        <v>0</v>
      </c>
      <c r="AQ882">
        <v>0</v>
      </c>
      <c r="AR882">
        <v>0</v>
      </c>
      <c r="AS882" t="s">
        <v>3</v>
      </c>
      <c r="AT882">
        <v>80.040000000000006</v>
      </c>
      <c r="AU882" t="s">
        <v>3</v>
      </c>
      <c r="AV882">
        <v>1</v>
      </c>
      <c r="AW882">
        <v>2</v>
      </c>
      <c r="AX882">
        <v>69735261</v>
      </c>
      <c r="AY882">
        <v>1</v>
      </c>
      <c r="AZ882">
        <v>0</v>
      </c>
      <c r="BA882">
        <v>895</v>
      </c>
      <c r="BB882">
        <v>0</v>
      </c>
      <c r="BC882">
        <v>0</v>
      </c>
      <c r="BD882">
        <v>0</v>
      </c>
      <c r="BE882">
        <v>0</v>
      </c>
      <c r="BF882">
        <v>0</v>
      </c>
      <c r="BG882">
        <v>0</v>
      </c>
      <c r="BH882">
        <v>0</v>
      </c>
      <c r="BI882">
        <v>0</v>
      </c>
      <c r="BJ882">
        <v>0</v>
      </c>
      <c r="BK882">
        <v>0</v>
      </c>
      <c r="BL882">
        <v>0</v>
      </c>
      <c r="BM882">
        <v>0</v>
      </c>
      <c r="BN882">
        <v>0</v>
      </c>
      <c r="BO882">
        <v>0</v>
      </c>
      <c r="BP882">
        <v>0</v>
      </c>
      <c r="BQ882">
        <v>0</v>
      </c>
      <c r="BR882">
        <v>0</v>
      </c>
      <c r="BS882">
        <v>0</v>
      </c>
      <c r="BT882">
        <v>0</v>
      </c>
      <c r="BU882">
        <v>0</v>
      </c>
      <c r="BV882">
        <v>0</v>
      </c>
      <c r="BW882">
        <v>0</v>
      </c>
      <c r="CU882">
        <f>ROUND(AT882*Source!I1010*AH882*AL882,0)</f>
        <v>6315</v>
      </c>
      <c r="CV882">
        <f>ROUND(Y882*Source!I1010,9)</f>
        <v>27.2136</v>
      </c>
      <c r="CW882">
        <v>0</v>
      </c>
      <c r="CX882">
        <f>ROUND(Y882*Source!I1010,9)</f>
        <v>27.2136</v>
      </c>
      <c r="CY882">
        <f>AD882</f>
        <v>232.04</v>
      </c>
      <c r="CZ882">
        <f>AH882</f>
        <v>9.15</v>
      </c>
      <c r="DA882">
        <f>AL882</f>
        <v>25.36</v>
      </c>
      <c r="DB882">
        <f>ROUND(ROUND(AT882*CZ882,2),2)</f>
        <v>732.37</v>
      </c>
      <c r="DC882">
        <f>ROUND(ROUND(AT882*AG882,2),2)</f>
        <v>0</v>
      </c>
      <c r="DD882" t="s">
        <v>3</v>
      </c>
      <c r="DE882" t="s">
        <v>3</v>
      </c>
      <c r="DF882">
        <f t="shared" si="408"/>
        <v>0</v>
      </c>
      <c r="DG882">
        <f t="shared" si="406"/>
        <v>0</v>
      </c>
      <c r="DH882">
        <f t="shared" si="407"/>
        <v>0</v>
      </c>
      <c r="DI882">
        <f>ROUND(ROUND(AH882*AL882,0)*CX882,0)</f>
        <v>6314</v>
      </c>
      <c r="DJ882">
        <f>DI882</f>
        <v>6314</v>
      </c>
      <c r="DK882">
        <v>0</v>
      </c>
      <c r="DL882" t="s">
        <v>3</v>
      </c>
      <c r="DM882">
        <v>0</v>
      </c>
      <c r="DN882" t="s">
        <v>3</v>
      </c>
      <c r="DO882">
        <v>0</v>
      </c>
    </row>
    <row r="883" spans="1:119" x14ac:dyDescent="0.2">
      <c r="A883">
        <f>ROW(Source!A1010)</f>
        <v>1010</v>
      </c>
      <c r="B883">
        <v>69726884</v>
      </c>
      <c r="C883">
        <v>69735255</v>
      </c>
      <c r="D883">
        <v>121548</v>
      </c>
      <c r="E883">
        <v>1</v>
      </c>
      <c r="F883">
        <v>1</v>
      </c>
      <c r="G883">
        <v>1</v>
      </c>
      <c r="H883">
        <v>1</v>
      </c>
      <c r="I883" t="s">
        <v>36</v>
      </c>
      <c r="J883" t="s">
        <v>3</v>
      </c>
      <c r="K883" t="s">
        <v>981</v>
      </c>
      <c r="L883">
        <v>608254</v>
      </c>
      <c r="N883">
        <v>1013</v>
      </c>
      <c r="O883" t="s">
        <v>982</v>
      </c>
      <c r="P883" t="s">
        <v>982</v>
      </c>
      <c r="Q883">
        <v>1</v>
      </c>
      <c r="W883">
        <v>0</v>
      </c>
      <c r="X883">
        <v>-185737400</v>
      </c>
      <c r="Y883">
        <f>(AT883*0.5)</f>
        <v>1.0449999999999999</v>
      </c>
      <c r="AA883">
        <v>0</v>
      </c>
      <c r="AB883">
        <v>0</v>
      </c>
      <c r="AC883">
        <v>0</v>
      </c>
      <c r="AD883">
        <v>0</v>
      </c>
      <c r="AE883">
        <v>0</v>
      </c>
      <c r="AF883">
        <v>0</v>
      </c>
      <c r="AG883">
        <v>0</v>
      </c>
      <c r="AH883">
        <v>0</v>
      </c>
      <c r="AI883">
        <v>1</v>
      </c>
      <c r="AJ883">
        <v>1</v>
      </c>
      <c r="AK883">
        <v>19.8</v>
      </c>
      <c r="AL883">
        <v>1</v>
      </c>
      <c r="AM883">
        <v>5</v>
      </c>
      <c r="AN883">
        <v>0</v>
      </c>
      <c r="AO883">
        <v>1</v>
      </c>
      <c r="AP883">
        <v>1</v>
      </c>
      <c r="AQ883">
        <v>0</v>
      </c>
      <c r="AR883">
        <v>0</v>
      </c>
      <c r="AS883" t="s">
        <v>3</v>
      </c>
      <c r="AT883">
        <v>2.09</v>
      </c>
      <c r="AU883" t="s">
        <v>205</v>
      </c>
      <c r="AV883">
        <v>2</v>
      </c>
      <c r="AW883">
        <v>2</v>
      </c>
      <c r="AX883">
        <v>69735262</v>
      </c>
      <c r="AY883">
        <v>1</v>
      </c>
      <c r="AZ883">
        <v>0</v>
      </c>
      <c r="BA883">
        <v>896</v>
      </c>
      <c r="BB883">
        <v>0</v>
      </c>
      <c r="BC883">
        <v>0</v>
      </c>
      <c r="BD883">
        <v>0</v>
      </c>
      <c r="BE883">
        <v>0</v>
      </c>
      <c r="BF883">
        <v>0</v>
      </c>
      <c r="BG883">
        <v>0</v>
      </c>
      <c r="BH883">
        <v>0</v>
      </c>
      <c r="BI883">
        <v>0</v>
      </c>
      <c r="BJ883">
        <v>0</v>
      </c>
      <c r="BK883">
        <v>0</v>
      </c>
      <c r="BL883">
        <v>0</v>
      </c>
      <c r="BM883">
        <v>0</v>
      </c>
      <c r="BN883">
        <v>0</v>
      </c>
      <c r="BO883">
        <v>0</v>
      </c>
      <c r="BP883">
        <v>0</v>
      </c>
      <c r="BQ883">
        <v>0</v>
      </c>
      <c r="BR883">
        <v>0</v>
      </c>
      <c r="BS883">
        <v>0</v>
      </c>
      <c r="BT883">
        <v>0</v>
      </c>
      <c r="BU883">
        <v>0</v>
      </c>
      <c r="BV883">
        <v>0</v>
      </c>
      <c r="BW883">
        <v>0</v>
      </c>
      <c r="CV883">
        <v>0</v>
      </c>
      <c r="CW883">
        <v>0</v>
      </c>
      <c r="CX883">
        <f>ROUND(Y883*Source!I1010,9)</f>
        <v>0.3553</v>
      </c>
      <c r="CY883">
        <f>AD883</f>
        <v>0</v>
      </c>
      <c r="CZ883">
        <f>AH883</f>
        <v>0</v>
      </c>
      <c r="DA883">
        <f>AL883</f>
        <v>1</v>
      </c>
      <c r="DB883">
        <f>ROUND((ROUND(AT883*CZ883,2)*0.5),2)</f>
        <v>0</v>
      </c>
      <c r="DC883">
        <f>ROUND((ROUND(AT883*AG883,2)*0.5),2)</f>
        <v>0</v>
      </c>
      <c r="DD883" t="s">
        <v>3</v>
      </c>
      <c r="DE883" t="s">
        <v>3</v>
      </c>
      <c r="DF883">
        <f t="shared" si="408"/>
        <v>0</v>
      </c>
      <c r="DG883">
        <f t="shared" si="406"/>
        <v>0</v>
      </c>
      <c r="DH883">
        <f>ROUND(ROUND(AG883*AK883,0)*CX883,0)</f>
        <v>0</v>
      </c>
      <c r="DI883">
        <f t="shared" ref="DI883:DI898" si="409">ROUND(ROUND(AH883,0)*CX883,0)</f>
        <v>0</v>
      </c>
      <c r="DJ883">
        <f>DI883</f>
        <v>0</v>
      </c>
      <c r="DK883">
        <v>0</v>
      </c>
      <c r="DL883" t="s">
        <v>3</v>
      </c>
      <c r="DM883">
        <v>0</v>
      </c>
      <c r="DN883" t="s">
        <v>3</v>
      </c>
      <c r="DO883">
        <v>0</v>
      </c>
    </row>
    <row r="884" spans="1:119" x14ac:dyDescent="0.2">
      <c r="A884">
        <f>ROW(Source!A1010)</f>
        <v>1010</v>
      </c>
      <c r="B884">
        <v>69726884</v>
      </c>
      <c r="C884">
        <v>69735255</v>
      </c>
      <c r="D884">
        <v>27439740</v>
      </c>
      <c r="E884">
        <v>1</v>
      </c>
      <c r="F884">
        <v>1</v>
      </c>
      <c r="G884">
        <v>1</v>
      </c>
      <c r="H884">
        <v>2</v>
      </c>
      <c r="I884" t="s">
        <v>1006</v>
      </c>
      <c r="J884" t="s">
        <v>1007</v>
      </c>
      <c r="K884" t="s">
        <v>1008</v>
      </c>
      <c r="L884">
        <v>1368</v>
      </c>
      <c r="N884">
        <v>1011</v>
      </c>
      <c r="O884" t="s">
        <v>978</v>
      </c>
      <c r="P884" t="s">
        <v>978</v>
      </c>
      <c r="Q884">
        <v>1</v>
      </c>
      <c r="W884">
        <v>0</v>
      </c>
      <c r="X884">
        <v>1936917142</v>
      </c>
      <c r="Y884">
        <f>(AT884*0.5)</f>
        <v>1.0449999999999999</v>
      </c>
      <c r="AA884">
        <v>0</v>
      </c>
      <c r="AB884">
        <v>638.41</v>
      </c>
      <c r="AC884">
        <v>200.77</v>
      </c>
      <c r="AD884">
        <v>0</v>
      </c>
      <c r="AE884">
        <v>0</v>
      </c>
      <c r="AF884">
        <v>81.430000000000007</v>
      </c>
      <c r="AG884">
        <v>10.14</v>
      </c>
      <c r="AH884">
        <v>0</v>
      </c>
      <c r="AI884">
        <v>1</v>
      </c>
      <c r="AJ884">
        <v>7.84</v>
      </c>
      <c r="AK884">
        <v>19.8</v>
      </c>
      <c r="AL884">
        <v>1</v>
      </c>
      <c r="AM884">
        <v>5</v>
      </c>
      <c r="AN884">
        <v>0</v>
      </c>
      <c r="AO884">
        <v>1</v>
      </c>
      <c r="AP884">
        <v>1</v>
      </c>
      <c r="AQ884">
        <v>0</v>
      </c>
      <c r="AR884">
        <v>0</v>
      </c>
      <c r="AS884" t="s">
        <v>3</v>
      </c>
      <c r="AT884">
        <v>2.09</v>
      </c>
      <c r="AU884" t="s">
        <v>205</v>
      </c>
      <c r="AV884">
        <v>0</v>
      </c>
      <c r="AW884">
        <v>2</v>
      </c>
      <c r="AX884">
        <v>69735263</v>
      </c>
      <c r="AY884">
        <v>1</v>
      </c>
      <c r="AZ884">
        <v>0</v>
      </c>
      <c r="BA884">
        <v>897</v>
      </c>
      <c r="BB884">
        <v>0</v>
      </c>
      <c r="BC884">
        <v>0</v>
      </c>
      <c r="BD884">
        <v>0</v>
      </c>
      <c r="BE884">
        <v>0</v>
      </c>
      <c r="BF884">
        <v>0</v>
      </c>
      <c r="BG884">
        <v>0</v>
      </c>
      <c r="BH884">
        <v>0</v>
      </c>
      <c r="BI884">
        <v>0</v>
      </c>
      <c r="BJ884">
        <v>0</v>
      </c>
      <c r="BK884">
        <v>0</v>
      </c>
      <c r="BL884">
        <v>0</v>
      </c>
      <c r="BM884">
        <v>0</v>
      </c>
      <c r="BN884">
        <v>0</v>
      </c>
      <c r="BO884">
        <v>0</v>
      </c>
      <c r="BP884">
        <v>0</v>
      </c>
      <c r="BQ884">
        <v>0</v>
      </c>
      <c r="BR884">
        <v>0</v>
      </c>
      <c r="BS884">
        <v>0</v>
      </c>
      <c r="BT884">
        <v>0</v>
      </c>
      <c r="BU884">
        <v>0</v>
      </c>
      <c r="BV884">
        <v>0</v>
      </c>
      <c r="BW884">
        <v>0</v>
      </c>
      <c r="CV884">
        <v>0</v>
      </c>
      <c r="CW884">
        <f>ROUND(Y884*Source!I1010*DO884,9)</f>
        <v>0</v>
      </c>
      <c r="CX884">
        <f>ROUND(Y884*Source!I1010,9)</f>
        <v>0.3553</v>
      </c>
      <c r="CY884">
        <f>AB884</f>
        <v>638.41</v>
      </c>
      <c r="CZ884">
        <f>AF884</f>
        <v>81.430000000000007</v>
      </c>
      <c r="DA884">
        <f>AJ884</f>
        <v>7.84</v>
      </c>
      <c r="DB884">
        <f>ROUND((ROUND(AT884*CZ884,2)*0.5),2)</f>
        <v>85.1</v>
      </c>
      <c r="DC884">
        <f>ROUND((ROUND(AT884*AG884,2)*0.5),2)</f>
        <v>10.6</v>
      </c>
      <c r="DD884" t="s">
        <v>3</v>
      </c>
      <c r="DE884" t="s">
        <v>3</v>
      </c>
      <c r="DF884">
        <f t="shared" si="408"/>
        <v>0</v>
      </c>
      <c r="DG884">
        <f>ROUND(ROUND(AF884*AJ884,0)*CX884,0)</f>
        <v>227</v>
      </c>
      <c r="DH884">
        <f>ROUND(ROUND(AG884*AK884,0)*CX884,0)</f>
        <v>71</v>
      </c>
      <c r="DI884">
        <f t="shared" si="409"/>
        <v>0</v>
      </c>
      <c r="DJ884">
        <f>DG884</f>
        <v>227</v>
      </c>
      <c r="DK884">
        <v>0</v>
      </c>
      <c r="DL884" t="s">
        <v>3</v>
      </c>
      <c r="DM884">
        <v>0</v>
      </c>
      <c r="DN884" t="s">
        <v>3</v>
      </c>
      <c r="DO884">
        <v>0</v>
      </c>
    </row>
    <row r="885" spans="1:119" x14ac:dyDescent="0.2">
      <c r="A885">
        <f>ROW(Source!A1010)</f>
        <v>1010</v>
      </c>
      <c r="B885">
        <v>69726884</v>
      </c>
      <c r="C885">
        <v>69735255</v>
      </c>
      <c r="D885">
        <v>27441148</v>
      </c>
      <c r="E885">
        <v>1</v>
      </c>
      <c r="F885">
        <v>1</v>
      </c>
      <c r="G885">
        <v>1</v>
      </c>
      <c r="H885">
        <v>2</v>
      </c>
      <c r="I885" t="s">
        <v>1009</v>
      </c>
      <c r="J885" t="s">
        <v>1010</v>
      </c>
      <c r="K885" t="s">
        <v>1011</v>
      </c>
      <c r="L885">
        <v>1368</v>
      </c>
      <c r="N885">
        <v>1011</v>
      </c>
      <c r="O885" t="s">
        <v>978</v>
      </c>
      <c r="P885" t="s">
        <v>978</v>
      </c>
      <c r="Q885">
        <v>1</v>
      </c>
      <c r="W885">
        <v>0</v>
      </c>
      <c r="X885">
        <v>-2072447542</v>
      </c>
      <c r="Y885">
        <f>(AT885*0.5)</f>
        <v>16</v>
      </c>
      <c r="AA885">
        <v>0</v>
      </c>
      <c r="AB885">
        <v>11.76</v>
      </c>
      <c r="AC885">
        <v>0</v>
      </c>
      <c r="AD885">
        <v>0</v>
      </c>
      <c r="AE885">
        <v>0</v>
      </c>
      <c r="AF885">
        <v>1.5</v>
      </c>
      <c r="AG885">
        <v>0</v>
      </c>
      <c r="AH885">
        <v>0</v>
      </c>
      <c r="AI885">
        <v>1</v>
      </c>
      <c r="AJ885">
        <v>7.84</v>
      </c>
      <c r="AK885">
        <v>19.8</v>
      </c>
      <c r="AL885">
        <v>1</v>
      </c>
      <c r="AM885">
        <v>5</v>
      </c>
      <c r="AN885">
        <v>0</v>
      </c>
      <c r="AO885">
        <v>1</v>
      </c>
      <c r="AP885">
        <v>1</v>
      </c>
      <c r="AQ885">
        <v>0</v>
      </c>
      <c r="AR885">
        <v>0</v>
      </c>
      <c r="AS885" t="s">
        <v>3</v>
      </c>
      <c r="AT885">
        <v>32</v>
      </c>
      <c r="AU885" t="s">
        <v>205</v>
      </c>
      <c r="AV885">
        <v>0</v>
      </c>
      <c r="AW885">
        <v>2</v>
      </c>
      <c r="AX885">
        <v>69735264</v>
      </c>
      <c r="AY885">
        <v>1</v>
      </c>
      <c r="AZ885">
        <v>0</v>
      </c>
      <c r="BA885">
        <v>898</v>
      </c>
      <c r="BB885">
        <v>0</v>
      </c>
      <c r="BC885">
        <v>0</v>
      </c>
      <c r="BD885">
        <v>0</v>
      </c>
      <c r="BE885">
        <v>0</v>
      </c>
      <c r="BF885">
        <v>0</v>
      </c>
      <c r="BG885">
        <v>0</v>
      </c>
      <c r="BH885">
        <v>0</v>
      </c>
      <c r="BI885">
        <v>0</v>
      </c>
      <c r="BJ885">
        <v>0</v>
      </c>
      <c r="BK885">
        <v>0</v>
      </c>
      <c r="BL885">
        <v>0</v>
      </c>
      <c r="BM885">
        <v>0</v>
      </c>
      <c r="BN885">
        <v>0</v>
      </c>
      <c r="BO885">
        <v>0</v>
      </c>
      <c r="BP885">
        <v>0</v>
      </c>
      <c r="BQ885">
        <v>0</v>
      </c>
      <c r="BR885">
        <v>0</v>
      </c>
      <c r="BS885">
        <v>0</v>
      </c>
      <c r="BT885">
        <v>0</v>
      </c>
      <c r="BU885">
        <v>0</v>
      </c>
      <c r="BV885">
        <v>0</v>
      </c>
      <c r="BW885">
        <v>0</v>
      </c>
      <c r="CV885">
        <v>0</v>
      </c>
      <c r="CW885">
        <f>ROUND(Y885*Source!I1010*DO885,9)</f>
        <v>0</v>
      </c>
      <c r="CX885">
        <f>ROUND(Y885*Source!I1010,9)</f>
        <v>5.44</v>
      </c>
      <c r="CY885">
        <f>AB885</f>
        <v>11.76</v>
      </c>
      <c r="CZ885">
        <f>AF885</f>
        <v>1.5</v>
      </c>
      <c r="DA885">
        <f>AJ885</f>
        <v>7.84</v>
      </c>
      <c r="DB885">
        <f>ROUND((ROUND(AT885*CZ885,2)*0.5),2)</f>
        <v>24</v>
      </c>
      <c r="DC885">
        <f>ROUND((ROUND(AT885*AG885,2)*0.5),2)</f>
        <v>0</v>
      </c>
      <c r="DD885" t="s">
        <v>3</v>
      </c>
      <c r="DE885" t="s">
        <v>3</v>
      </c>
      <c r="DF885">
        <f t="shared" si="408"/>
        <v>0</v>
      </c>
      <c r="DG885">
        <f>ROUND(ROUND(AF885*AJ885,0)*CX885,0)</f>
        <v>65</v>
      </c>
      <c r="DH885">
        <f>ROUND(ROUND(AG885*AK885,0)*CX885,0)</f>
        <v>0</v>
      </c>
      <c r="DI885">
        <f t="shared" si="409"/>
        <v>0</v>
      </c>
      <c r="DJ885">
        <f>DG885</f>
        <v>65</v>
      </c>
      <c r="DK885">
        <v>0</v>
      </c>
      <c r="DL885" t="s">
        <v>3</v>
      </c>
      <c r="DM885">
        <v>0</v>
      </c>
      <c r="DN885" t="s">
        <v>3</v>
      </c>
      <c r="DO885">
        <v>0</v>
      </c>
    </row>
    <row r="886" spans="1:119" x14ac:dyDescent="0.2">
      <c r="A886">
        <f>ROW(Source!A1010)</f>
        <v>1010</v>
      </c>
      <c r="B886">
        <v>69726884</v>
      </c>
      <c r="C886">
        <v>69735255</v>
      </c>
      <c r="D886">
        <v>27416566</v>
      </c>
      <c r="E886">
        <v>1</v>
      </c>
      <c r="F886">
        <v>1</v>
      </c>
      <c r="G886">
        <v>1</v>
      </c>
      <c r="H886">
        <v>3</v>
      </c>
      <c r="I886" t="s">
        <v>82</v>
      </c>
      <c r="J886" t="s">
        <v>194</v>
      </c>
      <c r="K886" t="s">
        <v>83</v>
      </c>
      <c r="L886">
        <v>1339</v>
      </c>
      <c r="N886">
        <v>1007</v>
      </c>
      <c r="O886" t="s">
        <v>40</v>
      </c>
      <c r="P886" t="s">
        <v>40</v>
      </c>
      <c r="Q886">
        <v>1</v>
      </c>
      <c r="W886">
        <v>0</v>
      </c>
      <c r="X886">
        <v>1967222743</v>
      </c>
      <c r="Y886">
        <f t="shared" ref="Y886:Y917" si="410">AT886</f>
        <v>2</v>
      </c>
      <c r="AA886">
        <v>14.19</v>
      </c>
      <c r="AB886">
        <v>0</v>
      </c>
      <c r="AC886">
        <v>0</v>
      </c>
      <c r="AD886">
        <v>0</v>
      </c>
      <c r="AE886">
        <v>1.97</v>
      </c>
      <c r="AF886">
        <v>0</v>
      </c>
      <c r="AG886">
        <v>0</v>
      </c>
      <c r="AH886">
        <v>0</v>
      </c>
      <c r="AI886">
        <v>7.56</v>
      </c>
      <c r="AJ886">
        <v>1</v>
      </c>
      <c r="AK886">
        <v>1</v>
      </c>
      <c r="AL886">
        <v>1</v>
      </c>
      <c r="AM886">
        <v>0</v>
      </c>
      <c r="AN886">
        <v>0</v>
      </c>
      <c r="AO886">
        <v>0</v>
      </c>
      <c r="AP886">
        <v>1</v>
      </c>
      <c r="AQ886">
        <v>0</v>
      </c>
      <c r="AR886">
        <v>0</v>
      </c>
      <c r="AS886" t="s">
        <v>3</v>
      </c>
      <c r="AT886">
        <v>2</v>
      </c>
      <c r="AU886" t="s">
        <v>3</v>
      </c>
      <c r="AV886">
        <v>0</v>
      </c>
      <c r="AW886">
        <v>2</v>
      </c>
      <c r="AX886">
        <v>69735266</v>
      </c>
      <c r="AY886">
        <v>1</v>
      </c>
      <c r="AZ886">
        <v>16384</v>
      </c>
      <c r="BA886">
        <v>900</v>
      </c>
      <c r="BB886">
        <v>3</v>
      </c>
      <c r="BC886">
        <v>0</v>
      </c>
      <c r="BD886">
        <v>0</v>
      </c>
      <c r="BE886">
        <v>0</v>
      </c>
      <c r="BF886">
        <v>0</v>
      </c>
      <c r="BG886">
        <v>0</v>
      </c>
      <c r="BH886">
        <v>0</v>
      </c>
      <c r="BI886">
        <v>0</v>
      </c>
      <c r="BJ886">
        <v>0</v>
      </c>
      <c r="BK886">
        <v>0</v>
      </c>
      <c r="BL886">
        <v>0</v>
      </c>
      <c r="BM886">
        <v>0</v>
      </c>
      <c r="BN886">
        <v>0</v>
      </c>
      <c r="BO886">
        <v>0</v>
      </c>
      <c r="BP886">
        <v>0</v>
      </c>
      <c r="BQ886">
        <v>0</v>
      </c>
      <c r="BR886">
        <v>0</v>
      </c>
      <c r="BS886">
        <v>0</v>
      </c>
      <c r="BT886">
        <v>0</v>
      </c>
      <c r="BU886">
        <v>0</v>
      </c>
      <c r="BV886">
        <v>0</v>
      </c>
      <c r="BW886">
        <v>0</v>
      </c>
      <c r="CV886">
        <v>0</v>
      </c>
      <c r="CW886">
        <v>0</v>
      </c>
      <c r="CX886">
        <f>ROUND(Y886*Source!I1010,9)</f>
        <v>0.68</v>
      </c>
      <c r="CY886">
        <f>AA886</f>
        <v>14.19</v>
      </c>
      <c r="CZ886">
        <f>AE886</f>
        <v>1.97</v>
      </c>
      <c r="DA886">
        <f>AI886</f>
        <v>7.56</v>
      </c>
      <c r="DB886">
        <f t="shared" ref="DB886:DB917" si="411">ROUND(ROUND(AT886*CZ886,2),2)</f>
        <v>3.94</v>
      </c>
      <c r="DC886">
        <f t="shared" ref="DC886:DC917" si="412">ROUND(ROUND(AT886*AG886,2),2)</f>
        <v>0</v>
      </c>
      <c r="DD886" t="s">
        <v>3</v>
      </c>
      <c r="DE886" t="s">
        <v>3</v>
      </c>
      <c r="DF886">
        <f>ROUND(ROUND(AE886*AI886,0)*CX886,0)</f>
        <v>10</v>
      </c>
      <c r="DG886">
        <f t="shared" ref="DG886:DG900" si="413">ROUND(ROUND(AF886,0)*CX886,0)</f>
        <v>0</v>
      </c>
      <c r="DH886">
        <f t="shared" ref="DH886:DH899" si="414">ROUND(ROUND(AG886,0)*CX886,0)</f>
        <v>0</v>
      </c>
      <c r="DI886">
        <f t="shared" si="409"/>
        <v>0</v>
      </c>
      <c r="DJ886">
        <f>DF886</f>
        <v>10</v>
      </c>
      <c r="DK886">
        <v>0</v>
      </c>
      <c r="DL886" t="s">
        <v>3</v>
      </c>
      <c r="DM886">
        <v>0</v>
      </c>
      <c r="DN886" t="s">
        <v>3</v>
      </c>
      <c r="DO886">
        <v>0</v>
      </c>
    </row>
    <row r="887" spans="1:119" x14ac:dyDescent="0.2">
      <c r="A887">
        <f>ROW(Source!A1013)</f>
        <v>1013</v>
      </c>
      <c r="B887">
        <v>69726971</v>
      </c>
      <c r="C887">
        <v>69735268</v>
      </c>
      <c r="D887">
        <v>27498693</v>
      </c>
      <c r="E887">
        <v>1</v>
      </c>
      <c r="F887">
        <v>1</v>
      </c>
      <c r="G887">
        <v>1</v>
      </c>
      <c r="H887">
        <v>1</v>
      </c>
      <c r="I887" t="s">
        <v>979</v>
      </c>
      <c r="J887" t="s">
        <v>3</v>
      </c>
      <c r="K887" t="s">
        <v>980</v>
      </c>
      <c r="L887">
        <v>1369</v>
      </c>
      <c r="N887">
        <v>1013</v>
      </c>
      <c r="O887" t="s">
        <v>974</v>
      </c>
      <c r="P887" t="s">
        <v>974</v>
      </c>
      <c r="Q887">
        <v>1</v>
      </c>
      <c r="W887">
        <v>0</v>
      </c>
      <c r="X887">
        <v>-690051356</v>
      </c>
      <c r="Y887">
        <f t="shared" si="410"/>
        <v>119.78</v>
      </c>
      <c r="AA887">
        <v>0</v>
      </c>
      <c r="AB887">
        <v>0</v>
      </c>
      <c r="AC887">
        <v>0</v>
      </c>
      <c r="AD887">
        <v>8.82</v>
      </c>
      <c r="AE887">
        <v>0</v>
      </c>
      <c r="AF887">
        <v>0</v>
      </c>
      <c r="AG887">
        <v>0</v>
      </c>
      <c r="AH887">
        <v>8.82</v>
      </c>
      <c r="AI887">
        <v>1</v>
      </c>
      <c r="AJ887">
        <v>1</v>
      </c>
      <c r="AK887">
        <v>1</v>
      </c>
      <c r="AL887">
        <v>1</v>
      </c>
      <c r="AM887">
        <v>0</v>
      </c>
      <c r="AN887">
        <v>0</v>
      </c>
      <c r="AO887">
        <v>1</v>
      </c>
      <c r="AP887">
        <v>0</v>
      </c>
      <c r="AQ887">
        <v>0</v>
      </c>
      <c r="AR887">
        <v>0</v>
      </c>
      <c r="AS887" t="s">
        <v>3</v>
      </c>
      <c r="AT887">
        <v>119.78</v>
      </c>
      <c r="AU887" t="s">
        <v>3</v>
      </c>
      <c r="AV887">
        <v>1</v>
      </c>
      <c r="AW887">
        <v>2</v>
      </c>
      <c r="AX887">
        <v>69735281</v>
      </c>
      <c r="AY887">
        <v>1</v>
      </c>
      <c r="AZ887">
        <v>0</v>
      </c>
      <c r="BA887">
        <v>901</v>
      </c>
      <c r="BB887">
        <v>0</v>
      </c>
      <c r="BC887">
        <v>0</v>
      </c>
      <c r="BD887">
        <v>0</v>
      </c>
      <c r="BE887">
        <v>0</v>
      </c>
      <c r="BF887">
        <v>0</v>
      </c>
      <c r="BG887">
        <v>0</v>
      </c>
      <c r="BH887">
        <v>0</v>
      </c>
      <c r="BI887">
        <v>0</v>
      </c>
      <c r="BJ887">
        <v>0</v>
      </c>
      <c r="BK887">
        <v>0</v>
      </c>
      <c r="BL887">
        <v>0</v>
      </c>
      <c r="BM887">
        <v>0</v>
      </c>
      <c r="BN887">
        <v>0</v>
      </c>
      <c r="BO887">
        <v>0</v>
      </c>
      <c r="BP887">
        <v>0</v>
      </c>
      <c r="BQ887">
        <v>0</v>
      </c>
      <c r="BR887">
        <v>0</v>
      </c>
      <c r="BS887">
        <v>0</v>
      </c>
      <c r="BT887">
        <v>0</v>
      </c>
      <c r="BU887">
        <v>0</v>
      </c>
      <c r="BV887">
        <v>0</v>
      </c>
      <c r="BW887">
        <v>0</v>
      </c>
      <c r="CU887">
        <f>ROUND(AT887*Source!I1013*AH887*AL887,0)</f>
        <v>0</v>
      </c>
      <c r="CV887">
        <f>ROUND(Y887*Source!I1013,9)</f>
        <v>0</v>
      </c>
      <c r="CW887">
        <v>0</v>
      </c>
      <c r="CX887">
        <f>ROUND(Y887*Source!I1013,9)</f>
        <v>0</v>
      </c>
      <c r="CY887">
        <f>AD887</f>
        <v>8.82</v>
      </c>
      <c r="CZ887">
        <f>AH887</f>
        <v>8.82</v>
      </c>
      <c r="DA887">
        <f>AL887</f>
        <v>1</v>
      </c>
      <c r="DB887">
        <f t="shared" si="411"/>
        <v>1056.46</v>
      </c>
      <c r="DC887">
        <f t="shared" si="412"/>
        <v>0</v>
      </c>
      <c r="DD887" t="s">
        <v>3</v>
      </c>
      <c r="DE887" t="s">
        <v>3</v>
      </c>
      <c r="DF887">
        <f t="shared" ref="DF887:DF904" si="415">ROUND(ROUND(AE887,0)*CX887,0)</f>
        <v>0</v>
      </c>
      <c r="DG887">
        <f t="shared" si="413"/>
        <v>0</v>
      </c>
      <c r="DH887">
        <f t="shared" si="414"/>
        <v>0</v>
      </c>
      <c r="DI887">
        <f t="shared" si="409"/>
        <v>0</v>
      </c>
      <c r="DJ887">
        <f>DI887</f>
        <v>0</v>
      </c>
      <c r="DK887">
        <v>0</v>
      </c>
      <c r="DL887" t="s">
        <v>3</v>
      </c>
      <c r="DM887">
        <v>0</v>
      </c>
      <c r="DN887" t="s">
        <v>3</v>
      </c>
      <c r="DO887">
        <v>0</v>
      </c>
    </row>
    <row r="888" spans="1:119" x14ac:dyDescent="0.2">
      <c r="A888">
        <f>ROW(Source!A1013)</f>
        <v>1013</v>
      </c>
      <c r="B888">
        <v>69726971</v>
      </c>
      <c r="C888">
        <v>69735268</v>
      </c>
      <c r="D888">
        <v>121548</v>
      </c>
      <c r="E888">
        <v>1</v>
      </c>
      <c r="F888">
        <v>1</v>
      </c>
      <c r="G888">
        <v>1</v>
      </c>
      <c r="H888">
        <v>1</v>
      </c>
      <c r="I888" t="s">
        <v>36</v>
      </c>
      <c r="J888" t="s">
        <v>3</v>
      </c>
      <c r="K888" t="s">
        <v>981</v>
      </c>
      <c r="L888">
        <v>608254</v>
      </c>
      <c r="N888">
        <v>1013</v>
      </c>
      <c r="O888" t="s">
        <v>982</v>
      </c>
      <c r="P888" t="s">
        <v>982</v>
      </c>
      <c r="Q888">
        <v>1</v>
      </c>
      <c r="W888">
        <v>0</v>
      </c>
      <c r="X888">
        <v>-185737400</v>
      </c>
      <c r="Y888">
        <f t="shared" si="410"/>
        <v>4.22</v>
      </c>
      <c r="AA888">
        <v>0</v>
      </c>
      <c r="AB888">
        <v>0</v>
      </c>
      <c r="AC888">
        <v>0</v>
      </c>
      <c r="AD888">
        <v>0</v>
      </c>
      <c r="AE888">
        <v>0</v>
      </c>
      <c r="AF888">
        <v>0</v>
      </c>
      <c r="AG888">
        <v>0</v>
      </c>
      <c r="AH888">
        <v>0</v>
      </c>
      <c r="AI888">
        <v>1</v>
      </c>
      <c r="AJ888">
        <v>1</v>
      </c>
      <c r="AK888">
        <v>1</v>
      </c>
      <c r="AL888">
        <v>1</v>
      </c>
      <c r="AM888">
        <v>0</v>
      </c>
      <c r="AN888">
        <v>0</v>
      </c>
      <c r="AO888">
        <v>1</v>
      </c>
      <c r="AP888">
        <v>0</v>
      </c>
      <c r="AQ888">
        <v>0</v>
      </c>
      <c r="AR888">
        <v>0</v>
      </c>
      <c r="AS888" t="s">
        <v>3</v>
      </c>
      <c r="AT888">
        <v>4.22</v>
      </c>
      <c r="AU888" t="s">
        <v>3</v>
      </c>
      <c r="AV888">
        <v>2</v>
      </c>
      <c r="AW888">
        <v>2</v>
      </c>
      <c r="AX888">
        <v>69735282</v>
      </c>
      <c r="AY888">
        <v>1</v>
      </c>
      <c r="AZ888">
        <v>0</v>
      </c>
      <c r="BA888">
        <v>902</v>
      </c>
      <c r="BB888">
        <v>0</v>
      </c>
      <c r="BC888">
        <v>0</v>
      </c>
      <c r="BD888">
        <v>0</v>
      </c>
      <c r="BE888">
        <v>0</v>
      </c>
      <c r="BF888">
        <v>0</v>
      </c>
      <c r="BG888">
        <v>0</v>
      </c>
      <c r="BH888">
        <v>0</v>
      </c>
      <c r="BI888">
        <v>0</v>
      </c>
      <c r="BJ888">
        <v>0</v>
      </c>
      <c r="BK888">
        <v>0</v>
      </c>
      <c r="BL888">
        <v>0</v>
      </c>
      <c r="BM888">
        <v>0</v>
      </c>
      <c r="BN888">
        <v>0</v>
      </c>
      <c r="BO888">
        <v>0</v>
      </c>
      <c r="BP888">
        <v>0</v>
      </c>
      <c r="BQ888">
        <v>0</v>
      </c>
      <c r="BR888">
        <v>0</v>
      </c>
      <c r="BS888">
        <v>0</v>
      </c>
      <c r="BT888">
        <v>0</v>
      </c>
      <c r="BU888">
        <v>0</v>
      </c>
      <c r="BV888">
        <v>0</v>
      </c>
      <c r="BW888">
        <v>0</v>
      </c>
      <c r="CV888">
        <v>0</v>
      </c>
      <c r="CW888">
        <v>0</v>
      </c>
      <c r="CX888">
        <f>ROUND(Y888*Source!I1013,9)</f>
        <v>0</v>
      </c>
      <c r="CY888">
        <f>AD888</f>
        <v>0</v>
      </c>
      <c r="CZ888">
        <f>AH888</f>
        <v>0</v>
      </c>
      <c r="DA888">
        <f>AL888</f>
        <v>1</v>
      </c>
      <c r="DB888">
        <f t="shared" si="411"/>
        <v>0</v>
      </c>
      <c r="DC888">
        <f t="shared" si="412"/>
        <v>0</v>
      </c>
      <c r="DD888" t="s">
        <v>3</v>
      </c>
      <c r="DE888" t="s">
        <v>3</v>
      </c>
      <c r="DF888">
        <f t="shared" si="415"/>
        <v>0</v>
      </c>
      <c r="DG888">
        <f t="shared" si="413"/>
        <v>0</v>
      </c>
      <c r="DH888">
        <f t="shared" si="414"/>
        <v>0</v>
      </c>
      <c r="DI888">
        <f t="shared" si="409"/>
        <v>0</v>
      </c>
      <c r="DJ888">
        <f>DI888</f>
        <v>0</v>
      </c>
      <c r="DK888">
        <v>0</v>
      </c>
      <c r="DL888" t="s">
        <v>3</v>
      </c>
      <c r="DM888">
        <v>0</v>
      </c>
      <c r="DN888" t="s">
        <v>3</v>
      </c>
      <c r="DO888">
        <v>0</v>
      </c>
    </row>
    <row r="889" spans="1:119" x14ac:dyDescent="0.2">
      <c r="A889">
        <f>ROW(Source!A1013)</f>
        <v>1013</v>
      </c>
      <c r="B889">
        <v>69726971</v>
      </c>
      <c r="C889">
        <v>69735268</v>
      </c>
      <c r="D889">
        <v>27439571</v>
      </c>
      <c r="E889">
        <v>1</v>
      </c>
      <c r="F889">
        <v>1</v>
      </c>
      <c r="G889">
        <v>1</v>
      </c>
      <c r="H889">
        <v>2</v>
      </c>
      <c r="I889" t="s">
        <v>983</v>
      </c>
      <c r="J889" t="s">
        <v>984</v>
      </c>
      <c r="K889" t="s">
        <v>985</v>
      </c>
      <c r="L889">
        <v>1368</v>
      </c>
      <c r="N889">
        <v>1011</v>
      </c>
      <c r="O889" t="s">
        <v>978</v>
      </c>
      <c r="P889" t="s">
        <v>978</v>
      </c>
      <c r="Q889">
        <v>1</v>
      </c>
      <c r="W889">
        <v>0</v>
      </c>
      <c r="X889">
        <v>1462286705</v>
      </c>
      <c r="Y889">
        <f t="shared" si="410"/>
        <v>0.36</v>
      </c>
      <c r="AA889">
        <v>0</v>
      </c>
      <c r="AB889">
        <v>88.42</v>
      </c>
      <c r="AC889">
        <v>10.14</v>
      </c>
      <c r="AD889">
        <v>0</v>
      </c>
      <c r="AE889">
        <v>0</v>
      </c>
      <c r="AF889">
        <v>88.42</v>
      </c>
      <c r="AG889">
        <v>10.14</v>
      </c>
      <c r="AH889">
        <v>0</v>
      </c>
      <c r="AI889">
        <v>1</v>
      </c>
      <c r="AJ889">
        <v>1</v>
      </c>
      <c r="AK889">
        <v>1</v>
      </c>
      <c r="AL889">
        <v>1</v>
      </c>
      <c r="AM889">
        <v>0</v>
      </c>
      <c r="AN889">
        <v>0</v>
      </c>
      <c r="AO889">
        <v>1</v>
      </c>
      <c r="AP889">
        <v>0</v>
      </c>
      <c r="AQ889">
        <v>0</v>
      </c>
      <c r="AR889">
        <v>0</v>
      </c>
      <c r="AS889" t="s">
        <v>3</v>
      </c>
      <c r="AT889">
        <v>0.36</v>
      </c>
      <c r="AU889" t="s">
        <v>3</v>
      </c>
      <c r="AV889">
        <v>0</v>
      </c>
      <c r="AW889">
        <v>2</v>
      </c>
      <c r="AX889">
        <v>69735283</v>
      </c>
      <c r="AY889">
        <v>1</v>
      </c>
      <c r="AZ889">
        <v>0</v>
      </c>
      <c r="BA889">
        <v>903</v>
      </c>
      <c r="BB889">
        <v>0</v>
      </c>
      <c r="BC889">
        <v>0</v>
      </c>
      <c r="BD889">
        <v>0</v>
      </c>
      <c r="BE889">
        <v>0</v>
      </c>
      <c r="BF889">
        <v>0</v>
      </c>
      <c r="BG889">
        <v>0</v>
      </c>
      <c r="BH889">
        <v>0</v>
      </c>
      <c r="BI889">
        <v>0</v>
      </c>
      <c r="BJ889">
        <v>0</v>
      </c>
      <c r="BK889">
        <v>0</v>
      </c>
      <c r="BL889">
        <v>0</v>
      </c>
      <c r="BM889">
        <v>0</v>
      </c>
      <c r="BN889">
        <v>0</v>
      </c>
      <c r="BO889">
        <v>0</v>
      </c>
      <c r="BP889">
        <v>0</v>
      </c>
      <c r="BQ889">
        <v>0</v>
      </c>
      <c r="BR889">
        <v>0</v>
      </c>
      <c r="BS889">
        <v>0</v>
      </c>
      <c r="BT889">
        <v>0</v>
      </c>
      <c r="BU889">
        <v>0</v>
      </c>
      <c r="BV889">
        <v>0</v>
      </c>
      <c r="BW889">
        <v>0</v>
      </c>
      <c r="CV889">
        <v>0</v>
      </c>
      <c r="CW889">
        <f>ROUND(Y889*Source!I1013*DO889,9)</f>
        <v>0</v>
      </c>
      <c r="CX889">
        <f>ROUND(Y889*Source!I1013,9)</f>
        <v>0</v>
      </c>
      <c r="CY889">
        <f>AB889</f>
        <v>88.42</v>
      </c>
      <c r="CZ889">
        <f>AF889</f>
        <v>88.42</v>
      </c>
      <c r="DA889">
        <f>AJ889</f>
        <v>1</v>
      </c>
      <c r="DB889">
        <f t="shared" si="411"/>
        <v>31.83</v>
      </c>
      <c r="DC889">
        <f t="shared" si="412"/>
        <v>3.65</v>
      </c>
      <c r="DD889" t="s">
        <v>3</v>
      </c>
      <c r="DE889" t="s">
        <v>3</v>
      </c>
      <c r="DF889">
        <f t="shared" si="415"/>
        <v>0</v>
      </c>
      <c r="DG889">
        <f t="shared" si="413"/>
        <v>0</v>
      </c>
      <c r="DH889">
        <f t="shared" si="414"/>
        <v>0</v>
      </c>
      <c r="DI889">
        <f t="shared" si="409"/>
        <v>0</v>
      </c>
      <c r="DJ889">
        <f>DG889</f>
        <v>0</v>
      </c>
      <c r="DK889">
        <v>0</v>
      </c>
      <c r="DL889" t="s">
        <v>3</v>
      </c>
      <c r="DM889">
        <v>0</v>
      </c>
      <c r="DN889" t="s">
        <v>3</v>
      </c>
      <c r="DO889">
        <v>0</v>
      </c>
    </row>
    <row r="890" spans="1:119" x14ac:dyDescent="0.2">
      <c r="A890">
        <f>ROW(Source!A1013)</f>
        <v>1013</v>
      </c>
      <c r="B890">
        <v>69726971</v>
      </c>
      <c r="C890">
        <v>69735268</v>
      </c>
      <c r="D890">
        <v>27439630</v>
      </c>
      <c r="E890">
        <v>1</v>
      </c>
      <c r="F890">
        <v>1</v>
      </c>
      <c r="G890">
        <v>1</v>
      </c>
      <c r="H890">
        <v>2</v>
      </c>
      <c r="I890" t="s">
        <v>986</v>
      </c>
      <c r="J890" t="s">
        <v>987</v>
      </c>
      <c r="K890" t="s">
        <v>988</v>
      </c>
      <c r="L890">
        <v>1368</v>
      </c>
      <c r="N890">
        <v>1011</v>
      </c>
      <c r="O890" t="s">
        <v>978</v>
      </c>
      <c r="P890" t="s">
        <v>978</v>
      </c>
      <c r="Q890">
        <v>1</v>
      </c>
      <c r="W890">
        <v>0</v>
      </c>
      <c r="X890">
        <v>-72110300</v>
      </c>
      <c r="Y890">
        <f t="shared" si="410"/>
        <v>2.2999999999999998</v>
      </c>
      <c r="AA890">
        <v>0</v>
      </c>
      <c r="AB890">
        <v>31.27</v>
      </c>
      <c r="AC890">
        <v>13.61</v>
      </c>
      <c r="AD890">
        <v>0</v>
      </c>
      <c r="AE890">
        <v>0</v>
      </c>
      <c r="AF890">
        <v>31.27</v>
      </c>
      <c r="AG890">
        <v>13.61</v>
      </c>
      <c r="AH890">
        <v>0</v>
      </c>
      <c r="AI890">
        <v>1</v>
      </c>
      <c r="AJ890">
        <v>1</v>
      </c>
      <c r="AK890">
        <v>1</v>
      </c>
      <c r="AL890">
        <v>1</v>
      </c>
      <c r="AM890">
        <v>0</v>
      </c>
      <c r="AN890">
        <v>0</v>
      </c>
      <c r="AO890">
        <v>1</v>
      </c>
      <c r="AP890">
        <v>0</v>
      </c>
      <c r="AQ890">
        <v>0</v>
      </c>
      <c r="AR890">
        <v>0</v>
      </c>
      <c r="AS890" t="s">
        <v>3</v>
      </c>
      <c r="AT890">
        <v>2.2999999999999998</v>
      </c>
      <c r="AU890" t="s">
        <v>3</v>
      </c>
      <c r="AV890">
        <v>0</v>
      </c>
      <c r="AW890">
        <v>2</v>
      </c>
      <c r="AX890">
        <v>69735284</v>
      </c>
      <c r="AY890">
        <v>1</v>
      </c>
      <c r="AZ890">
        <v>0</v>
      </c>
      <c r="BA890">
        <v>904</v>
      </c>
      <c r="BB890">
        <v>0</v>
      </c>
      <c r="BC890">
        <v>0</v>
      </c>
      <c r="BD890">
        <v>0</v>
      </c>
      <c r="BE890">
        <v>0</v>
      </c>
      <c r="BF890">
        <v>0</v>
      </c>
      <c r="BG890">
        <v>0</v>
      </c>
      <c r="BH890">
        <v>0</v>
      </c>
      <c r="BI890">
        <v>0</v>
      </c>
      <c r="BJ890">
        <v>0</v>
      </c>
      <c r="BK890">
        <v>0</v>
      </c>
      <c r="BL890">
        <v>0</v>
      </c>
      <c r="BM890">
        <v>0</v>
      </c>
      <c r="BN890">
        <v>0</v>
      </c>
      <c r="BO890">
        <v>0</v>
      </c>
      <c r="BP890">
        <v>0</v>
      </c>
      <c r="BQ890">
        <v>0</v>
      </c>
      <c r="BR890">
        <v>0</v>
      </c>
      <c r="BS890">
        <v>0</v>
      </c>
      <c r="BT890">
        <v>0</v>
      </c>
      <c r="BU890">
        <v>0</v>
      </c>
      <c r="BV890">
        <v>0</v>
      </c>
      <c r="BW890">
        <v>0</v>
      </c>
      <c r="CV890">
        <v>0</v>
      </c>
      <c r="CW890">
        <f>ROUND(Y890*Source!I1013*DO890,9)</f>
        <v>0</v>
      </c>
      <c r="CX890">
        <f>ROUND(Y890*Source!I1013,9)</f>
        <v>0</v>
      </c>
      <c r="CY890">
        <f>AB890</f>
        <v>31.27</v>
      </c>
      <c r="CZ890">
        <f>AF890</f>
        <v>31.27</v>
      </c>
      <c r="DA890">
        <f>AJ890</f>
        <v>1</v>
      </c>
      <c r="DB890">
        <f t="shared" si="411"/>
        <v>71.92</v>
      </c>
      <c r="DC890">
        <f t="shared" si="412"/>
        <v>31.3</v>
      </c>
      <c r="DD890" t="s">
        <v>3</v>
      </c>
      <c r="DE890" t="s">
        <v>3</v>
      </c>
      <c r="DF890">
        <f t="shared" si="415"/>
        <v>0</v>
      </c>
      <c r="DG890">
        <f t="shared" si="413"/>
        <v>0</v>
      </c>
      <c r="DH890">
        <f t="shared" si="414"/>
        <v>0</v>
      </c>
      <c r="DI890">
        <f t="shared" si="409"/>
        <v>0</v>
      </c>
      <c r="DJ890">
        <f>DG890</f>
        <v>0</v>
      </c>
      <c r="DK890">
        <v>0</v>
      </c>
      <c r="DL890" t="s">
        <v>3</v>
      </c>
      <c r="DM890">
        <v>0</v>
      </c>
      <c r="DN890" t="s">
        <v>3</v>
      </c>
      <c r="DO890">
        <v>0</v>
      </c>
    </row>
    <row r="891" spans="1:119" x14ac:dyDescent="0.2">
      <c r="A891">
        <f>ROW(Source!A1013)</f>
        <v>1013</v>
      </c>
      <c r="B891">
        <v>69726971</v>
      </c>
      <c r="C891">
        <v>69735268</v>
      </c>
      <c r="D891">
        <v>27440032</v>
      </c>
      <c r="E891">
        <v>1</v>
      </c>
      <c r="F891">
        <v>1</v>
      </c>
      <c r="G891">
        <v>1</v>
      </c>
      <c r="H891">
        <v>2</v>
      </c>
      <c r="I891" t="s">
        <v>989</v>
      </c>
      <c r="J891" t="s">
        <v>990</v>
      </c>
      <c r="K891" t="s">
        <v>991</v>
      </c>
      <c r="L891">
        <v>1368</v>
      </c>
      <c r="N891">
        <v>1011</v>
      </c>
      <c r="O891" t="s">
        <v>978</v>
      </c>
      <c r="P891" t="s">
        <v>978</v>
      </c>
      <c r="Q891">
        <v>1</v>
      </c>
      <c r="W891">
        <v>0</v>
      </c>
      <c r="X891">
        <v>864476657</v>
      </c>
      <c r="Y891">
        <f t="shared" si="410"/>
        <v>1.56</v>
      </c>
      <c r="AA891">
        <v>0</v>
      </c>
      <c r="AB891">
        <v>12.43</v>
      </c>
      <c r="AC891">
        <v>10.14</v>
      </c>
      <c r="AD891">
        <v>0</v>
      </c>
      <c r="AE891">
        <v>0</v>
      </c>
      <c r="AF891">
        <v>12.43</v>
      </c>
      <c r="AG891">
        <v>10.14</v>
      </c>
      <c r="AH891">
        <v>0</v>
      </c>
      <c r="AI891">
        <v>1</v>
      </c>
      <c r="AJ891">
        <v>1</v>
      </c>
      <c r="AK891">
        <v>1</v>
      </c>
      <c r="AL891">
        <v>1</v>
      </c>
      <c r="AM891">
        <v>0</v>
      </c>
      <c r="AN891">
        <v>0</v>
      </c>
      <c r="AO891">
        <v>1</v>
      </c>
      <c r="AP891">
        <v>0</v>
      </c>
      <c r="AQ891">
        <v>0</v>
      </c>
      <c r="AR891">
        <v>0</v>
      </c>
      <c r="AS891" t="s">
        <v>3</v>
      </c>
      <c r="AT891">
        <v>1.56</v>
      </c>
      <c r="AU891" t="s">
        <v>3</v>
      </c>
      <c r="AV891">
        <v>0</v>
      </c>
      <c r="AW891">
        <v>2</v>
      </c>
      <c r="AX891">
        <v>69735285</v>
      </c>
      <c r="AY891">
        <v>1</v>
      </c>
      <c r="AZ891">
        <v>0</v>
      </c>
      <c r="BA891">
        <v>905</v>
      </c>
      <c r="BB891">
        <v>0</v>
      </c>
      <c r="BC891">
        <v>0</v>
      </c>
      <c r="BD891">
        <v>0</v>
      </c>
      <c r="BE891">
        <v>0</v>
      </c>
      <c r="BF891">
        <v>0</v>
      </c>
      <c r="BG891">
        <v>0</v>
      </c>
      <c r="BH891">
        <v>0</v>
      </c>
      <c r="BI891">
        <v>0</v>
      </c>
      <c r="BJ891">
        <v>0</v>
      </c>
      <c r="BK891">
        <v>0</v>
      </c>
      <c r="BL891">
        <v>0</v>
      </c>
      <c r="BM891">
        <v>0</v>
      </c>
      <c r="BN891">
        <v>0</v>
      </c>
      <c r="BO891">
        <v>0</v>
      </c>
      <c r="BP891">
        <v>0</v>
      </c>
      <c r="BQ891">
        <v>0</v>
      </c>
      <c r="BR891">
        <v>0</v>
      </c>
      <c r="BS891">
        <v>0</v>
      </c>
      <c r="BT891">
        <v>0</v>
      </c>
      <c r="BU891">
        <v>0</v>
      </c>
      <c r="BV891">
        <v>0</v>
      </c>
      <c r="BW891">
        <v>0</v>
      </c>
      <c r="CV891">
        <v>0</v>
      </c>
      <c r="CW891">
        <f>ROUND(Y891*Source!I1013*DO891,9)</f>
        <v>0</v>
      </c>
      <c r="CX891">
        <f>ROUND(Y891*Source!I1013,9)</f>
        <v>0</v>
      </c>
      <c r="CY891">
        <f>AB891</f>
        <v>12.43</v>
      </c>
      <c r="CZ891">
        <f>AF891</f>
        <v>12.43</v>
      </c>
      <c r="DA891">
        <f>AJ891</f>
        <v>1</v>
      </c>
      <c r="DB891">
        <f t="shared" si="411"/>
        <v>19.39</v>
      </c>
      <c r="DC891">
        <f t="shared" si="412"/>
        <v>15.82</v>
      </c>
      <c r="DD891" t="s">
        <v>3</v>
      </c>
      <c r="DE891" t="s">
        <v>3</v>
      </c>
      <c r="DF891">
        <f t="shared" si="415"/>
        <v>0</v>
      </c>
      <c r="DG891">
        <f t="shared" si="413"/>
        <v>0</v>
      </c>
      <c r="DH891">
        <f t="shared" si="414"/>
        <v>0</v>
      </c>
      <c r="DI891">
        <f t="shared" si="409"/>
        <v>0</v>
      </c>
      <c r="DJ891">
        <f>DG891</f>
        <v>0</v>
      </c>
      <c r="DK891">
        <v>0</v>
      </c>
      <c r="DL891" t="s">
        <v>3</v>
      </c>
      <c r="DM891">
        <v>0</v>
      </c>
      <c r="DN891" t="s">
        <v>3</v>
      </c>
      <c r="DO891">
        <v>0</v>
      </c>
    </row>
    <row r="892" spans="1:119" x14ac:dyDescent="0.2">
      <c r="A892">
        <f>ROW(Source!A1013)</f>
        <v>1013</v>
      </c>
      <c r="B892">
        <v>69726971</v>
      </c>
      <c r="C892">
        <v>69735268</v>
      </c>
      <c r="D892">
        <v>27441327</v>
      </c>
      <c r="E892">
        <v>1</v>
      </c>
      <c r="F892">
        <v>1</v>
      </c>
      <c r="G892">
        <v>1</v>
      </c>
      <c r="H892">
        <v>2</v>
      </c>
      <c r="I892" t="s">
        <v>975</v>
      </c>
      <c r="J892" t="s">
        <v>976</v>
      </c>
      <c r="K892" t="s">
        <v>977</v>
      </c>
      <c r="L892">
        <v>1368</v>
      </c>
      <c r="N892">
        <v>1011</v>
      </c>
      <c r="O892" t="s">
        <v>978</v>
      </c>
      <c r="P892" t="s">
        <v>978</v>
      </c>
      <c r="Q892">
        <v>1</v>
      </c>
      <c r="W892">
        <v>0</v>
      </c>
      <c r="X892">
        <v>-1583389094</v>
      </c>
      <c r="Y892">
        <f t="shared" si="410"/>
        <v>0.28000000000000003</v>
      </c>
      <c r="AA892">
        <v>0</v>
      </c>
      <c r="AB892">
        <v>93.37</v>
      </c>
      <c r="AC892">
        <v>11.69</v>
      </c>
      <c r="AD892">
        <v>0</v>
      </c>
      <c r="AE892">
        <v>0</v>
      </c>
      <c r="AF892">
        <v>93.37</v>
      </c>
      <c r="AG892">
        <v>11.69</v>
      </c>
      <c r="AH892">
        <v>0</v>
      </c>
      <c r="AI892">
        <v>1</v>
      </c>
      <c r="AJ892">
        <v>1</v>
      </c>
      <c r="AK892">
        <v>1</v>
      </c>
      <c r="AL892">
        <v>1</v>
      </c>
      <c r="AM892">
        <v>0</v>
      </c>
      <c r="AN892">
        <v>0</v>
      </c>
      <c r="AO892">
        <v>1</v>
      </c>
      <c r="AP892">
        <v>0</v>
      </c>
      <c r="AQ892">
        <v>0</v>
      </c>
      <c r="AR892">
        <v>0</v>
      </c>
      <c r="AS892" t="s">
        <v>3</v>
      </c>
      <c r="AT892">
        <v>0.28000000000000003</v>
      </c>
      <c r="AU892" t="s">
        <v>3</v>
      </c>
      <c r="AV892">
        <v>0</v>
      </c>
      <c r="AW892">
        <v>2</v>
      </c>
      <c r="AX892">
        <v>69735286</v>
      </c>
      <c r="AY892">
        <v>1</v>
      </c>
      <c r="AZ892">
        <v>0</v>
      </c>
      <c r="BA892">
        <v>906</v>
      </c>
      <c r="BB892">
        <v>0</v>
      </c>
      <c r="BC892">
        <v>0</v>
      </c>
      <c r="BD892">
        <v>0</v>
      </c>
      <c r="BE892">
        <v>0</v>
      </c>
      <c r="BF892">
        <v>0</v>
      </c>
      <c r="BG892">
        <v>0</v>
      </c>
      <c r="BH892">
        <v>0</v>
      </c>
      <c r="BI892">
        <v>0</v>
      </c>
      <c r="BJ892">
        <v>0</v>
      </c>
      <c r="BK892">
        <v>0</v>
      </c>
      <c r="BL892">
        <v>0</v>
      </c>
      <c r="BM892">
        <v>0</v>
      </c>
      <c r="BN892">
        <v>0</v>
      </c>
      <c r="BO892">
        <v>0</v>
      </c>
      <c r="BP892">
        <v>0</v>
      </c>
      <c r="BQ892">
        <v>0</v>
      </c>
      <c r="BR892">
        <v>0</v>
      </c>
      <c r="BS892">
        <v>0</v>
      </c>
      <c r="BT892">
        <v>0</v>
      </c>
      <c r="BU892">
        <v>0</v>
      </c>
      <c r="BV892">
        <v>0</v>
      </c>
      <c r="BW892">
        <v>0</v>
      </c>
      <c r="CV892">
        <v>0</v>
      </c>
      <c r="CW892">
        <f>ROUND(Y892*Source!I1013*DO892,9)</f>
        <v>0</v>
      </c>
      <c r="CX892">
        <f>ROUND(Y892*Source!I1013,9)</f>
        <v>0</v>
      </c>
      <c r="CY892">
        <f>AB892</f>
        <v>93.37</v>
      </c>
      <c r="CZ892">
        <f>AF892</f>
        <v>93.37</v>
      </c>
      <c r="DA892">
        <f>AJ892</f>
        <v>1</v>
      </c>
      <c r="DB892">
        <f t="shared" si="411"/>
        <v>26.14</v>
      </c>
      <c r="DC892">
        <f t="shared" si="412"/>
        <v>3.27</v>
      </c>
      <c r="DD892" t="s">
        <v>3</v>
      </c>
      <c r="DE892" t="s">
        <v>3</v>
      </c>
      <c r="DF892">
        <f t="shared" si="415"/>
        <v>0</v>
      </c>
      <c r="DG892">
        <f t="shared" si="413"/>
        <v>0</v>
      </c>
      <c r="DH892">
        <f t="shared" si="414"/>
        <v>0</v>
      </c>
      <c r="DI892">
        <f t="shared" si="409"/>
        <v>0</v>
      </c>
      <c r="DJ892">
        <f>DG892</f>
        <v>0</v>
      </c>
      <c r="DK892">
        <v>0</v>
      </c>
      <c r="DL892" t="s">
        <v>3</v>
      </c>
      <c r="DM892">
        <v>0</v>
      </c>
      <c r="DN892" t="s">
        <v>3</v>
      </c>
      <c r="DO892">
        <v>0</v>
      </c>
    </row>
    <row r="893" spans="1:119" x14ac:dyDescent="0.2">
      <c r="A893">
        <f>ROW(Source!A1013)</f>
        <v>1013</v>
      </c>
      <c r="B893">
        <v>69726971</v>
      </c>
      <c r="C893">
        <v>69735268</v>
      </c>
      <c r="D893">
        <v>27373906</v>
      </c>
      <c r="E893">
        <v>1</v>
      </c>
      <c r="F893">
        <v>1</v>
      </c>
      <c r="G893">
        <v>1</v>
      </c>
      <c r="H893">
        <v>3</v>
      </c>
      <c r="I893" t="s">
        <v>54</v>
      </c>
      <c r="J893" t="s">
        <v>265</v>
      </c>
      <c r="K893" t="s">
        <v>55</v>
      </c>
      <c r="L893">
        <v>1327</v>
      </c>
      <c r="N893">
        <v>1005</v>
      </c>
      <c r="O893" t="s">
        <v>56</v>
      </c>
      <c r="P893" t="s">
        <v>56</v>
      </c>
      <c r="Q893">
        <v>1</v>
      </c>
      <c r="W893">
        <v>0</v>
      </c>
      <c r="X893">
        <v>-847016206</v>
      </c>
      <c r="Y893">
        <f t="shared" si="410"/>
        <v>102</v>
      </c>
      <c r="AA893">
        <v>68.2</v>
      </c>
      <c r="AB893">
        <v>0</v>
      </c>
      <c r="AC893">
        <v>0</v>
      </c>
      <c r="AD893">
        <v>0</v>
      </c>
      <c r="AE893">
        <v>68.2</v>
      </c>
      <c r="AF893">
        <v>0</v>
      </c>
      <c r="AG893">
        <v>0</v>
      </c>
      <c r="AH893">
        <v>0</v>
      </c>
      <c r="AI893">
        <v>1</v>
      </c>
      <c r="AJ893">
        <v>1</v>
      </c>
      <c r="AK893">
        <v>1</v>
      </c>
      <c r="AL893">
        <v>1</v>
      </c>
      <c r="AM893">
        <v>0</v>
      </c>
      <c r="AN893">
        <v>0</v>
      </c>
      <c r="AO893">
        <v>0</v>
      </c>
      <c r="AP893">
        <v>1</v>
      </c>
      <c r="AQ893">
        <v>0</v>
      </c>
      <c r="AR893">
        <v>0</v>
      </c>
      <c r="AS893" t="s">
        <v>3</v>
      </c>
      <c r="AT893">
        <v>102</v>
      </c>
      <c r="AU893" t="s">
        <v>3</v>
      </c>
      <c r="AV893">
        <v>0</v>
      </c>
      <c r="AW893">
        <v>2</v>
      </c>
      <c r="AX893">
        <v>69735287</v>
      </c>
      <c r="AY893">
        <v>1</v>
      </c>
      <c r="AZ893">
        <v>0</v>
      </c>
      <c r="BA893">
        <v>907</v>
      </c>
      <c r="BB893">
        <v>3</v>
      </c>
      <c r="BC893">
        <v>0</v>
      </c>
      <c r="BD893">
        <v>0</v>
      </c>
      <c r="BE893">
        <v>0</v>
      </c>
      <c r="BF893">
        <v>0</v>
      </c>
      <c r="BG893">
        <v>0</v>
      </c>
      <c r="BH893">
        <v>0</v>
      </c>
      <c r="BI893">
        <v>0</v>
      </c>
      <c r="BJ893">
        <v>0</v>
      </c>
      <c r="BK893">
        <v>0</v>
      </c>
      <c r="BL893">
        <v>0</v>
      </c>
      <c r="BM893">
        <v>0</v>
      </c>
      <c r="BN893">
        <v>0</v>
      </c>
      <c r="BO893">
        <v>0</v>
      </c>
      <c r="BP893">
        <v>0</v>
      </c>
      <c r="BQ893">
        <v>0</v>
      </c>
      <c r="BR893">
        <v>0</v>
      </c>
      <c r="BS893">
        <v>0</v>
      </c>
      <c r="BT893">
        <v>0</v>
      </c>
      <c r="BU893">
        <v>0</v>
      </c>
      <c r="BV893">
        <v>0</v>
      </c>
      <c r="BW893">
        <v>0</v>
      </c>
      <c r="CV893">
        <v>0</v>
      </c>
      <c r="CW893">
        <v>0</v>
      </c>
      <c r="CX893">
        <f>ROUND(Y893*Source!I1013,9)</f>
        <v>0</v>
      </c>
      <c r="CY893">
        <f t="shared" ref="CY893:CY898" si="416">AA893</f>
        <v>68.2</v>
      </c>
      <c r="CZ893">
        <f t="shared" ref="CZ893:CZ898" si="417">AE893</f>
        <v>68.2</v>
      </c>
      <c r="DA893">
        <f t="shared" ref="DA893:DA898" si="418">AI893</f>
        <v>1</v>
      </c>
      <c r="DB893">
        <f t="shared" si="411"/>
        <v>6956.4</v>
      </c>
      <c r="DC893">
        <f t="shared" si="412"/>
        <v>0</v>
      </c>
      <c r="DD893" t="s">
        <v>3</v>
      </c>
      <c r="DE893" t="s">
        <v>3</v>
      </c>
      <c r="DF893">
        <f t="shared" si="415"/>
        <v>0</v>
      </c>
      <c r="DG893">
        <f t="shared" si="413"/>
        <v>0</v>
      </c>
      <c r="DH893">
        <f t="shared" si="414"/>
        <v>0</v>
      </c>
      <c r="DI893">
        <f t="shared" si="409"/>
        <v>0</v>
      </c>
      <c r="DJ893">
        <f t="shared" ref="DJ893:DJ898" si="419">DF893</f>
        <v>0</v>
      </c>
      <c r="DK893">
        <v>0</v>
      </c>
      <c r="DL893" t="s">
        <v>3</v>
      </c>
      <c r="DM893">
        <v>0</v>
      </c>
      <c r="DN893" t="s">
        <v>3</v>
      </c>
      <c r="DO893">
        <v>0</v>
      </c>
    </row>
    <row r="894" spans="1:119" x14ac:dyDescent="0.2">
      <c r="A894">
        <f>ROW(Source!A1013)</f>
        <v>1013</v>
      </c>
      <c r="B894">
        <v>69726971</v>
      </c>
      <c r="C894">
        <v>69735268</v>
      </c>
      <c r="D894">
        <v>27371543</v>
      </c>
      <c r="E894">
        <v>1</v>
      </c>
      <c r="F894">
        <v>1</v>
      </c>
      <c r="G894">
        <v>1</v>
      </c>
      <c r="H894">
        <v>3</v>
      </c>
      <c r="I894" t="s">
        <v>66</v>
      </c>
      <c r="J894" t="s">
        <v>267</v>
      </c>
      <c r="K894" t="s">
        <v>67</v>
      </c>
      <c r="L894">
        <v>1346</v>
      </c>
      <c r="N894">
        <v>1009</v>
      </c>
      <c r="O894" t="s">
        <v>68</v>
      </c>
      <c r="P894" t="s">
        <v>68</v>
      </c>
      <c r="Q894">
        <v>1</v>
      </c>
      <c r="W894">
        <v>0</v>
      </c>
      <c r="X894">
        <v>-2014069362</v>
      </c>
      <c r="Y894">
        <f t="shared" si="410"/>
        <v>0.5</v>
      </c>
      <c r="AA894">
        <v>1.82</v>
      </c>
      <c r="AB894">
        <v>0</v>
      </c>
      <c r="AC894">
        <v>0</v>
      </c>
      <c r="AD894">
        <v>0</v>
      </c>
      <c r="AE894">
        <v>1.82</v>
      </c>
      <c r="AF894">
        <v>0</v>
      </c>
      <c r="AG894">
        <v>0</v>
      </c>
      <c r="AH894">
        <v>0</v>
      </c>
      <c r="AI894">
        <v>1</v>
      </c>
      <c r="AJ894">
        <v>1</v>
      </c>
      <c r="AK894">
        <v>1</v>
      </c>
      <c r="AL894">
        <v>1</v>
      </c>
      <c r="AM894">
        <v>0</v>
      </c>
      <c r="AN894">
        <v>0</v>
      </c>
      <c r="AO894">
        <v>0</v>
      </c>
      <c r="AP894">
        <v>1</v>
      </c>
      <c r="AQ894">
        <v>0</v>
      </c>
      <c r="AR894">
        <v>0</v>
      </c>
      <c r="AS894" t="s">
        <v>3</v>
      </c>
      <c r="AT894">
        <v>0.5</v>
      </c>
      <c r="AU894" t="s">
        <v>3</v>
      </c>
      <c r="AV894">
        <v>0</v>
      </c>
      <c r="AW894">
        <v>2</v>
      </c>
      <c r="AX894">
        <v>69735288</v>
      </c>
      <c r="AY894">
        <v>1</v>
      </c>
      <c r="AZ894">
        <v>0</v>
      </c>
      <c r="BA894">
        <v>908</v>
      </c>
      <c r="BB894">
        <v>3</v>
      </c>
      <c r="BC894">
        <v>0</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0</v>
      </c>
      <c r="BW894">
        <v>0</v>
      </c>
      <c r="CV894">
        <v>0</v>
      </c>
      <c r="CW894">
        <v>0</v>
      </c>
      <c r="CX894">
        <f>ROUND(Y894*Source!I1013,9)</f>
        <v>0</v>
      </c>
      <c r="CY894">
        <f t="shared" si="416"/>
        <v>1.82</v>
      </c>
      <c r="CZ894">
        <f t="shared" si="417"/>
        <v>1.82</v>
      </c>
      <c r="DA894">
        <f t="shared" si="418"/>
        <v>1</v>
      </c>
      <c r="DB894">
        <f t="shared" si="411"/>
        <v>0.91</v>
      </c>
      <c r="DC894">
        <f t="shared" si="412"/>
        <v>0</v>
      </c>
      <c r="DD894" t="s">
        <v>3</v>
      </c>
      <c r="DE894" t="s">
        <v>3</v>
      </c>
      <c r="DF894">
        <f t="shared" si="415"/>
        <v>0</v>
      </c>
      <c r="DG894">
        <f t="shared" si="413"/>
        <v>0</v>
      </c>
      <c r="DH894">
        <f t="shared" si="414"/>
        <v>0</v>
      </c>
      <c r="DI894">
        <f t="shared" si="409"/>
        <v>0</v>
      </c>
      <c r="DJ894">
        <f t="shared" si="419"/>
        <v>0</v>
      </c>
      <c r="DK894">
        <v>0</v>
      </c>
      <c r="DL894" t="s">
        <v>3</v>
      </c>
      <c r="DM894">
        <v>0</v>
      </c>
      <c r="DN894" t="s">
        <v>3</v>
      </c>
      <c r="DO894">
        <v>0</v>
      </c>
    </row>
    <row r="895" spans="1:119" x14ac:dyDescent="0.2">
      <c r="A895">
        <f>ROW(Source!A1013)</f>
        <v>1013</v>
      </c>
      <c r="B895">
        <v>69726971</v>
      </c>
      <c r="C895">
        <v>69735268</v>
      </c>
      <c r="D895">
        <v>27373400</v>
      </c>
      <c r="E895">
        <v>1</v>
      </c>
      <c r="F895">
        <v>1</v>
      </c>
      <c r="G895">
        <v>1</v>
      </c>
      <c r="H895">
        <v>3</v>
      </c>
      <c r="I895" t="s">
        <v>72</v>
      </c>
      <c r="J895" t="s">
        <v>269</v>
      </c>
      <c r="K895" t="s">
        <v>73</v>
      </c>
      <c r="L895">
        <v>1346</v>
      </c>
      <c r="N895">
        <v>1009</v>
      </c>
      <c r="O895" t="s">
        <v>68</v>
      </c>
      <c r="P895" t="s">
        <v>68</v>
      </c>
      <c r="Q895">
        <v>1</v>
      </c>
      <c r="W895">
        <v>0</v>
      </c>
      <c r="X895">
        <v>-390679098</v>
      </c>
      <c r="Y895">
        <f t="shared" si="410"/>
        <v>450</v>
      </c>
      <c r="AA895">
        <v>1.38</v>
      </c>
      <c r="AB895">
        <v>0</v>
      </c>
      <c r="AC895">
        <v>0</v>
      </c>
      <c r="AD895">
        <v>0</v>
      </c>
      <c r="AE895">
        <v>1.38</v>
      </c>
      <c r="AF895">
        <v>0</v>
      </c>
      <c r="AG895">
        <v>0</v>
      </c>
      <c r="AH895">
        <v>0</v>
      </c>
      <c r="AI895">
        <v>1</v>
      </c>
      <c r="AJ895">
        <v>1</v>
      </c>
      <c r="AK895">
        <v>1</v>
      </c>
      <c r="AL895">
        <v>1</v>
      </c>
      <c r="AM895">
        <v>0</v>
      </c>
      <c r="AN895">
        <v>0</v>
      </c>
      <c r="AO895">
        <v>0</v>
      </c>
      <c r="AP895">
        <v>1</v>
      </c>
      <c r="AQ895">
        <v>0</v>
      </c>
      <c r="AR895">
        <v>0</v>
      </c>
      <c r="AS895" t="s">
        <v>3</v>
      </c>
      <c r="AT895">
        <v>450</v>
      </c>
      <c r="AU895" t="s">
        <v>3</v>
      </c>
      <c r="AV895">
        <v>0</v>
      </c>
      <c r="AW895">
        <v>2</v>
      </c>
      <c r="AX895">
        <v>69735289</v>
      </c>
      <c r="AY895">
        <v>1</v>
      </c>
      <c r="AZ895">
        <v>0</v>
      </c>
      <c r="BA895">
        <v>909</v>
      </c>
      <c r="BB895">
        <v>3</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0</v>
      </c>
      <c r="BW895">
        <v>0</v>
      </c>
      <c r="CV895">
        <v>0</v>
      </c>
      <c r="CW895">
        <v>0</v>
      </c>
      <c r="CX895">
        <f>ROUND(Y895*Source!I1013,9)</f>
        <v>0</v>
      </c>
      <c r="CY895">
        <f t="shared" si="416"/>
        <v>1.38</v>
      </c>
      <c r="CZ895">
        <f t="shared" si="417"/>
        <v>1.38</v>
      </c>
      <c r="DA895">
        <f t="shared" si="418"/>
        <v>1</v>
      </c>
      <c r="DB895">
        <f t="shared" si="411"/>
        <v>621</v>
      </c>
      <c r="DC895">
        <f t="shared" si="412"/>
        <v>0</v>
      </c>
      <c r="DD895" t="s">
        <v>3</v>
      </c>
      <c r="DE895" t="s">
        <v>3</v>
      </c>
      <c r="DF895">
        <f t="shared" si="415"/>
        <v>0</v>
      </c>
      <c r="DG895">
        <f t="shared" si="413"/>
        <v>0</v>
      </c>
      <c r="DH895">
        <f t="shared" si="414"/>
        <v>0</v>
      </c>
      <c r="DI895">
        <f t="shared" si="409"/>
        <v>0</v>
      </c>
      <c r="DJ895">
        <f t="shared" si="419"/>
        <v>0</v>
      </c>
      <c r="DK895">
        <v>0</v>
      </c>
      <c r="DL895" t="s">
        <v>3</v>
      </c>
      <c r="DM895">
        <v>0</v>
      </c>
      <c r="DN895" t="s">
        <v>3</v>
      </c>
      <c r="DO895">
        <v>0</v>
      </c>
    </row>
    <row r="896" spans="1:119" x14ac:dyDescent="0.2">
      <c r="A896">
        <f>ROW(Source!A1013)</f>
        <v>1013</v>
      </c>
      <c r="B896">
        <v>69726971</v>
      </c>
      <c r="C896">
        <v>69735268</v>
      </c>
      <c r="D896">
        <v>27371596</v>
      </c>
      <c r="E896">
        <v>1</v>
      </c>
      <c r="F896">
        <v>1</v>
      </c>
      <c r="G896">
        <v>1</v>
      </c>
      <c r="H896">
        <v>3</v>
      </c>
      <c r="I896" t="s">
        <v>76</v>
      </c>
      <c r="J896" t="s">
        <v>271</v>
      </c>
      <c r="K896" t="s">
        <v>77</v>
      </c>
      <c r="L896">
        <v>1348</v>
      </c>
      <c r="N896">
        <v>1009</v>
      </c>
      <c r="O896" t="s">
        <v>78</v>
      </c>
      <c r="P896" t="s">
        <v>78</v>
      </c>
      <c r="Q896">
        <v>1000</v>
      </c>
      <c r="W896">
        <v>0</v>
      </c>
      <c r="X896">
        <v>2078238476</v>
      </c>
      <c r="Y896">
        <f t="shared" si="410"/>
        <v>0.05</v>
      </c>
      <c r="AA896">
        <v>6552.07</v>
      </c>
      <c r="AB896">
        <v>0</v>
      </c>
      <c r="AC896">
        <v>0</v>
      </c>
      <c r="AD896">
        <v>0</v>
      </c>
      <c r="AE896">
        <v>6552.07</v>
      </c>
      <c r="AF896">
        <v>0</v>
      </c>
      <c r="AG896">
        <v>0</v>
      </c>
      <c r="AH896">
        <v>0</v>
      </c>
      <c r="AI896">
        <v>1</v>
      </c>
      <c r="AJ896">
        <v>1</v>
      </c>
      <c r="AK896">
        <v>1</v>
      </c>
      <c r="AL896">
        <v>1</v>
      </c>
      <c r="AM896">
        <v>0</v>
      </c>
      <c r="AN896">
        <v>0</v>
      </c>
      <c r="AO896">
        <v>0</v>
      </c>
      <c r="AP896">
        <v>1</v>
      </c>
      <c r="AQ896">
        <v>0</v>
      </c>
      <c r="AR896">
        <v>0</v>
      </c>
      <c r="AS896" t="s">
        <v>3</v>
      </c>
      <c r="AT896">
        <v>0.05</v>
      </c>
      <c r="AU896" t="s">
        <v>3</v>
      </c>
      <c r="AV896">
        <v>0</v>
      </c>
      <c r="AW896">
        <v>2</v>
      </c>
      <c r="AX896">
        <v>69735290</v>
      </c>
      <c r="AY896">
        <v>1</v>
      </c>
      <c r="AZ896">
        <v>0</v>
      </c>
      <c r="BA896">
        <v>910</v>
      </c>
      <c r="BB896">
        <v>3</v>
      </c>
      <c r="BC896">
        <v>0</v>
      </c>
      <c r="BD896">
        <v>0</v>
      </c>
      <c r="BE896">
        <v>0</v>
      </c>
      <c r="BF896">
        <v>0</v>
      </c>
      <c r="BG896">
        <v>0</v>
      </c>
      <c r="BH896">
        <v>0</v>
      </c>
      <c r="BI896">
        <v>0</v>
      </c>
      <c r="BJ896">
        <v>0</v>
      </c>
      <c r="BK896">
        <v>0</v>
      </c>
      <c r="BL896">
        <v>0</v>
      </c>
      <c r="BM896">
        <v>0</v>
      </c>
      <c r="BN896">
        <v>0</v>
      </c>
      <c r="BO896">
        <v>0</v>
      </c>
      <c r="BP896">
        <v>0</v>
      </c>
      <c r="BQ896">
        <v>0</v>
      </c>
      <c r="BR896">
        <v>0</v>
      </c>
      <c r="BS896">
        <v>0</v>
      </c>
      <c r="BT896">
        <v>0</v>
      </c>
      <c r="BU896">
        <v>0</v>
      </c>
      <c r="BV896">
        <v>0</v>
      </c>
      <c r="BW896">
        <v>0</v>
      </c>
      <c r="CV896">
        <v>0</v>
      </c>
      <c r="CW896">
        <v>0</v>
      </c>
      <c r="CX896">
        <f>ROUND(Y896*Source!I1013,9)</f>
        <v>0</v>
      </c>
      <c r="CY896">
        <f t="shared" si="416"/>
        <v>6552.07</v>
      </c>
      <c r="CZ896">
        <f t="shared" si="417"/>
        <v>6552.07</v>
      </c>
      <c r="DA896">
        <f t="shared" si="418"/>
        <v>1</v>
      </c>
      <c r="DB896">
        <f t="shared" si="411"/>
        <v>327.60000000000002</v>
      </c>
      <c r="DC896">
        <f t="shared" si="412"/>
        <v>0</v>
      </c>
      <c r="DD896" t="s">
        <v>3</v>
      </c>
      <c r="DE896" t="s">
        <v>3</v>
      </c>
      <c r="DF896">
        <f t="shared" si="415"/>
        <v>0</v>
      </c>
      <c r="DG896">
        <f t="shared" si="413"/>
        <v>0</v>
      </c>
      <c r="DH896">
        <f t="shared" si="414"/>
        <v>0</v>
      </c>
      <c r="DI896">
        <f t="shared" si="409"/>
        <v>0</v>
      </c>
      <c r="DJ896">
        <f t="shared" si="419"/>
        <v>0</v>
      </c>
      <c r="DK896">
        <v>0</v>
      </c>
      <c r="DL896" t="s">
        <v>3</v>
      </c>
      <c r="DM896">
        <v>0</v>
      </c>
      <c r="DN896" t="s">
        <v>3</v>
      </c>
      <c r="DO896">
        <v>0</v>
      </c>
    </row>
    <row r="897" spans="1:119" x14ac:dyDescent="0.2">
      <c r="A897">
        <f>ROW(Source!A1013)</f>
        <v>1013</v>
      </c>
      <c r="B897">
        <v>69726971</v>
      </c>
      <c r="C897">
        <v>69735268</v>
      </c>
      <c r="D897">
        <v>27379377</v>
      </c>
      <c r="E897">
        <v>1</v>
      </c>
      <c r="F897">
        <v>1</v>
      </c>
      <c r="G897">
        <v>1</v>
      </c>
      <c r="H897">
        <v>3</v>
      </c>
      <c r="I897" t="s">
        <v>60</v>
      </c>
      <c r="J897" t="s">
        <v>262</v>
      </c>
      <c r="K897" t="s">
        <v>61</v>
      </c>
      <c r="L897">
        <v>61268267</v>
      </c>
      <c r="N897">
        <v>1010</v>
      </c>
      <c r="O897" t="s">
        <v>261</v>
      </c>
      <c r="P897" t="s">
        <v>62</v>
      </c>
      <c r="Q897">
        <v>1</v>
      </c>
      <c r="W897">
        <v>0</v>
      </c>
      <c r="X897">
        <v>1780800926</v>
      </c>
      <c r="Y897">
        <f t="shared" si="410"/>
        <v>800</v>
      </c>
      <c r="AA897">
        <v>0.5</v>
      </c>
      <c r="AB897">
        <v>0</v>
      </c>
      <c r="AC897">
        <v>0</v>
      </c>
      <c r="AD897">
        <v>0</v>
      </c>
      <c r="AE897">
        <v>0.5</v>
      </c>
      <c r="AF897">
        <v>0</v>
      </c>
      <c r="AG897">
        <v>0</v>
      </c>
      <c r="AH897">
        <v>0</v>
      </c>
      <c r="AI897">
        <v>1</v>
      </c>
      <c r="AJ897">
        <v>1</v>
      </c>
      <c r="AK897">
        <v>1</v>
      </c>
      <c r="AL897">
        <v>1</v>
      </c>
      <c r="AM897">
        <v>0</v>
      </c>
      <c r="AN897">
        <v>0</v>
      </c>
      <c r="AO897">
        <v>0</v>
      </c>
      <c r="AP897">
        <v>1</v>
      </c>
      <c r="AQ897">
        <v>0</v>
      </c>
      <c r="AR897">
        <v>0</v>
      </c>
      <c r="AS897" t="s">
        <v>3</v>
      </c>
      <c r="AT897">
        <v>800</v>
      </c>
      <c r="AU897" t="s">
        <v>3</v>
      </c>
      <c r="AV897">
        <v>0</v>
      </c>
      <c r="AW897">
        <v>1</v>
      </c>
      <c r="AX897">
        <v>-1</v>
      </c>
      <c r="AY897">
        <v>0</v>
      </c>
      <c r="AZ897">
        <v>0</v>
      </c>
      <c r="BA897" t="s">
        <v>3</v>
      </c>
      <c r="BB897">
        <v>0</v>
      </c>
      <c r="BC897">
        <v>0</v>
      </c>
      <c r="BD897">
        <v>0</v>
      </c>
      <c r="BE897">
        <v>0</v>
      </c>
      <c r="BF897">
        <v>0</v>
      </c>
      <c r="BG897">
        <v>0</v>
      </c>
      <c r="BH897">
        <v>0</v>
      </c>
      <c r="BI897">
        <v>0</v>
      </c>
      <c r="BJ897">
        <v>0</v>
      </c>
      <c r="BK897">
        <v>0</v>
      </c>
      <c r="BL897">
        <v>0</v>
      </c>
      <c r="BM897">
        <v>0</v>
      </c>
      <c r="BN897">
        <v>0</v>
      </c>
      <c r="BO897">
        <v>0</v>
      </c>
      <c r="BP897">
        <v>0</v>
      </c>
      <c r="BQ897">
        <v>0</v>
      </c>
      <c r="BR897">
        <v>0</v>
      </c>
      <c r="BS897">
        <v>0</v>
      </c>
      <c r="BT897">
        <v>0</v>
      </c>
      <c r="BU897">
        <v>0</v>
      </c>
      <c r="BV897">
        <v>0</v>
      </c>
      <c r="BW897">
        <v>0</v>
      </c>
      <c r="CV897">
        <v>0</v>
      </c>
      <c r="CW897">
        <v>0</v>
      </c>
      <c r="CX897">
        <f>ROUND(Y897*Source!I1013,9)</f>
        <v>0</v>
      </c>
      <c r="CY897">
        <f t="shared" si="416"/>
        <v>0.5</v>
      </c>
      <c r="CZ897">
        <f t="shared" si="417"/>
        <v>0.5</v>
      </c>
      <c r="DA897">
        <f t="shared" si="418"/>
        <v>1</v>
      </c>
      <c r="DB897">
        <f t="shared" si="411"/>
        <v>400</v>
      </c>
      <c r="DC897">
        <f t="shared" si="412"/>
        <v>0</v>
      </c>
      <c r="DD897" t="s">
        <v>3</v>
      </c>
      <c r="DE897" t="s">
        <v>3</v>
      </c>
      <c r="DF897">
        <f t="shared" si="415"/>
        <v>0</v>
      </c>
      <c r="DG897">
        <f t="shared" si="413"/>
        <v>0</v>
      </c>
      <c r="DH897">
        <f t="shared" si="414"/>
        <v>0</v>
      </c>
      <c r="DI897">
        <f t="shared" si="409"/>
        <v>0</v>
      </c>
      <c r="DJ897">
        <f t="shared" si="419"/>
        <v>0</v>
      </c>
      <c r="DK897">
        <v>0</v>
      </c>
      <c r="DL897" t="s">
        <v>3</v>
      </c>
      <c r="DM897">
        <v>0</v>
      </c>
      <c r="DN897" t="s">
        <v>3</v>
      </c>
      <c r="DO897">
        <v>0</v>
      </c>
    </row>
    <row r="898" spans="1:119" x14ac:dyDescent="0.2">
      <c r="A898">
        <f>ROW(Source!A1013)</f>
        <v>1013</v>
      </c>
      <c r="B898">
        <v>69726971</v>
      </c>
      <c r="C898">
        <v>69735268</v>
      </c>
      <c r="D898">
        <v>27416566</v>
      </c>
      <c r="E898">
        <v>1</v>
      </c>
      <c r="F898">
        <v>1</v>
      </c>
      <c r="G898">
        <v>1</v>
      </c>
      <c r="H898">
        <v>3</v>
      </c>
      <c r="I898" t="s">
        <v>82</v>
      </c>
      <c r="J898" t="s">
        <v>194</v>
      </c>
      <c r="K898" t="s">
        <v>83</v>
      </c>
      <c r="L898">
        <v>1339</v>
      </c>
      <c r="N898">
        <v>1007</v>
      </c>
      <c r="O898" t="s">
        <v>40</v>
      </c>
      <c r="P898" t="s">
        <v>40</v>
      </c>
      <c r="Q898">
        <v>1</v>
      </c>
      <c r="W898">
        <v>0</v>
      </c>
      <c r="X898">
        <v>1967222743</v>
      </c>
      <c r="Y898">
        <f t="shared" si="410"/>
        <v>0.1</v>
      </c>
      <c r="AA898">
        <v>7.14</v>
      </c>
      <c r="AB898">
        <v>0</v>
      </c>
      <c r="AC898">
        <v>0</v>
      </c>
      <c r="AD898">
        <v>0</v>
      </c>
      <c r="AE898">
        <v>7.14</v>
      </c>
      <c r="AF898">
        <v>0</v>
      </c>
      <c r="AG898">
        <v>0</v>
      </c>
      <c r="AH898">
        <v>0</v>
      </c>
      <c r="AI898">
        <v>1</v>
      </c>
      <c r="AJ898">
        <v>1</v>
      </c>
      <c r="AK898">
        <v>1</v>
      </c>
      <c r="AL898">
        <v>1</v>
      </c>
      <c r="AM898">
        <v>0</v>
      </c>
      <c r="AN898">
        <v>0</v>
      </c>
      <c r="AO898">
        <v>0</v>
      </c>
      <c r="AP898">
        <v>1</v>
      </c>
      <c r="AQ898">
        <v>0</v>
      </c>
      <c r="AR898">
        <v>0</v>
      </c>
      <c r="AS898" t="s">
        <v>3</v>
      </c>
      <c r="AT898">
        <v>0.1</v>
      </c>
      <c r="AU898" t="s">
        <v>3</v>
      </c>
      <c r="AV898">
        <v>0</v>
      </c>
      <c r="AW898">
        <v>2</v>
      </c>
      <c r="AX898">
        <v>69735291</v>
      </c>
      <c r="AY898">
        <v>1</v>
      </c>
      <c r="AZ898">
        <v>0</v>
      </c>
      <c r="BA898">
        <v>911</v>
      </c>
      <c r="BB898">
        <v>3</v>
      </c>
      <c r="BC898">
        <v>0</v>
      </c>
      <c r="BD898">
        <v>0</v>
      </c>
      <c r="BE898">
        <v>0</v>
      </c>
      <c r="BF898">
        <v>0</v>
      </c>
      <c r="BG898">
        <v>0</v>
      </c>
      <c r="BH898">
        <v>0</v>
      </c>
      <c r="BI898">
        <v>0</v>
      </c>
      <c r="BJ898">
        <v>0</v>
      </c>
      <c r="BK898">
        <v>0</v>
      </c>
      <c r="BL898">
        <v>0</v>
      </c>
      <c r="BM898">
        <v>0</v>
      </c>
      <c r="BN898">
        <v>0</v>
      </c>
      <c r="BO898">
        <v>0</v>
      </c>
      <c r="BP898">
        <v>0</v>
      </c>
      <c r="BQ898">
        <v>0</v>
      </c>
      <c r="BR898">
        <v>0</v>
      </c>
      <c r="BS898">
        <v>0</v>
      </c>
      <c r="BT898">
        <v>0</v>
      </c>
      <c r="BU898">
        <v>0</v>
      </c>
      <c r="BV898">
        <v>0</v>
      </c>
      <c r="BW898">
        <v>0</v>
      </c>
      <c r="CV898">
        <v>0</v>
      </c>
      <c r="CW898">
        <v>0</v>
      </c>
      <c r="CX898">
        <f>ROUND(Y898*Source!I1013,9)</f>
        <v>0</v>
      </c>
      <c r="CY898">
        <f t="shared" si="416"/>
        <v>7.14</v>
      </c>
      <c r="CZ898">
        <f t="shared" si="417"/>
        <v>7.14</v>
      </c>
      <c r="DA898">
        <f t="shared" si="418"/>
        <v>1</v>
      </c>
      <c r="DB898">
        <f t="shared" si="411"/>
        <v>0.71</v>
      </c>
      <c r="DC898">
        <f t="shared" si="412"/>
        <v>0</v>
      </c>
      <c r="DD898" t="s">
        <v>3</v>
      </c>
      <c r="DE898" t="s">
        <v>3</v>
      </c>
      <c r="DF898">
        <f t="shared" si="415"/>
        <v>0</v>
      </c>
      <c r="DG898">
        <f t="shared" si="413"/>
        <v>0</v>
      </c>
      <c r="DH898">
        <f t="shared" si="414"/>
        <v>0</v>
      </c>
      <c r="DI898">
        <f t="shared" si="409"/>
        <v>0</v>
      </c>
      <c r="DJ898">
        <f t="shared" si="419"/>
        <v>0</v>
      </c>
      <c r="DK898">
        <v>0</v>
      </c>
      <c r="DL898" t="s">
        <v>3</v>
      </c>
      <c r="DM898">
        <v>0</v>
      </c>
      <c r="DN898" t="s">
        <v>3</v>
      </c>
      <c r="DO898">
        <v>0</v>
      </c>
    </row>
    <row r="899" spans="1:119" x14ac:dyDescent="0.2">
      <c r="A899">
        <f>ROW(Source!A1014)</f>
        <v>1014</v>
      </c>
      <c r="B899">
        <v>69726884</v>
      </c>
      <c r="C899">
        <v>69735268</v>
      </c>
      <c r="D899">
        <v>27498693</v>
      </c>
      <c r="E899">
        <v>1</v>
      </c>
      <c r="F899">
        <v>1</v>
      </c>
      <c r="G899">
        <v>1</v>
      </c>
      <c r="H899">
        <v>1</v>
      </c>
      <c r="I899" t="s">
        <v>979</v>
      </c>
      <c r="J899" t="s">
        <v>3</v>
      </c>
      <c r="K899" t="s">
        <v>980</v>
      </c>
      <c r="L899">
        <v>1369</v>
      </c>
      <c r="N899">
        <v>1013</v>
      </c>
      <c r="O899" t="s">
        <v>974</v>
      </c>
      <c r="P899" t="s">
        <v>974</v>
      </c>
      <c r="Q899">
        <v>1</v>
      </c>
      <c r="W899">
        <v>0</v>
      </c>
      <c r="X899">
        <v>-690051356</v>
      </c>
      <c r="Y899">
        <f t="shared" si="410"/>
        <v>119.78</v>
      </c>
      <c r="AA899">
        <v>0</v>
      </c>
      <c r="AB899">
        <v>0</v>
      </c>
      <c r="AC899">
        <v>0</v>
      </c>
      <c r="AD899">
        <v>307.99</v>
      </c>
      <c r="AE899">
        <v>0</v>
      </c>
      <c r="AF899">
        <v>0</v>
      </c>
      <c r="AG899">
        <v>0</v>
      </c>
      <c r="AH899">
        <v>8.82</v>
      </c>
      <c r="AI899">
        <v>1</v>
      </c>
      <c r="AJ899">
        <v>1</v>
      </c>
      <c r="AK899">
        <v>1</v>
      </c>
      <c r="AL899">
        <v>34.92</v>
      </c>
      <c r="AM899">
        <v>5</v>
      </c>
      <c r="AN899">
        <v>0</v>
      </c>
      <c r="AO899">
        <v>1</v>
      </c>
      <c r="AP899">
        <v>0</v>
      </c>
      <c r="AQ899">
        <v>0</v>
      </c>
      <c r="AR899">
        <v>0</v>
      </c>
      <c r="AS899" t="s">
        <v>3</v>
      </c>
      <c r="AT899">
        <v>119.78</v>
      </c>
      <c r="AU899" t="s">
        <v>3</v>
      </c>
      <c r="AV899">
        <v>1</v>
      </c>
      <c r="AW899">
        <v>2</v>
      </c>
      <c r="AX899">
        <v>69735281</v>
      </c>
      <c r="AY899">
        <v>1</v>
      </c>
      <c r="AZ899">
        <v>0</v>
      </c>
      <c r="BA899">
        <v>912</v>
      </c>
      <c r="BB899">
        <v>0</v>
      </c>
      <c r="BC899">
        <v>0</v>
      </c>
      <c r="BD899">
        <v>0</v>
      </c>
      <c r="BE899">
        <v>0</v>
      </c>
      <c r="BF899">
        <v>0</v>
      </c>
      <c r="BG899">
        <v>0</v>
      </c>
      <c r="BH899">
        <v>0</v>
      </c>
      <c r="BI899">
        <v>0</v>
      </c>
      <c r="BJ899">
        <v>0</v>
      </c>
      <c r="BK899">
        <v>0</v>
      </c>
      <c r="BL899">
        <v>0</v>
      </c>
      <c r="BM899">
        <v>0</v>
      </c>
      <c r="BN899">
        <v>0</v>
      </c>
      <c r="BO899">
        <v>0</v>
      </c>
      <c r="BP899">
        <v>0</v>
      </c>
      <c r="BQ899">
        <v>0</v>
      </c>
      <c r="BR899">
        <v>0</v>
      </c>
      <c r="BS899">
        <v>0</v>
      </c>
      <c r="BT899">
        <v>0</v>
      </c>
      <c r="BU899">
        <v>0</v>
      </c>
      <c r="BV899">
        <v>0</v>
      </c>
      <c r="BW899">
        <v>0</v>
      </c>
      <c r="CU899">
        <f>ROUND(AT899*Source!I1014*AH899*AL899,0)</f>
        <v>0</v>
      </c>
      <c r="CV899">
        <f>ROUND(Y899*Source!I1014,9)</f>
        <v>0</v>
      </c>
      <c r="CW899">
        <v>0</v>
      </c>
      <c r="CX899">
        <f>ROUND(Y899*Source!I1014,9)</f>
        <v>0</v>
      </c>
      <c r="CY899">
        <f>AD899</f>
        <v>307.99</v>
      </c>
      <c r="CZ899">
        <f>AH899</f>
        <v>8.82</v>
      </c>
      <c r="DA899">
        <f>AL899</f>
        <v>34.92</v>
      </c>
      <c r="DB899">
        <f t="shared" si="411"/>
        <v>1056.46</v>
      </c>
      <c r="DC899">
        <f t="shared" si="412"/>
        <v>0</v>
      </c>
      <c r="DD899" t="s">
        <v>3</v>
      </c>
      <c r="DE899" t="s">
        <v>3</v>
      </c>
      <c r="DF899">
        <f t="shared" si="415"/>
        <v>0</v>
      </c>
      <c r="DG899">
        <f t="shared" si="413"/>
        <v>0</v>
      </c>
      <c r="DH899">
        <f t="shared" si="414"/>
        <v>0</v>
      </c>
      <c r="DI899">
        <f>ROUND(ROUND(AH899*AL899,0)*CX899,0)</f>
        <v>0</v>
      </c>
      <c r="DJ899">
        <f>DI899</f>
        <v>0</v>
      </c>
      <c r="DK899">
        <v>0</v>
      </c>
      <c r="DL899" t="s">
        <v>3</v>
      </c>
      <c r="DM899">
        <v>0</v>
      </c>
      <c r="DN899" t="s">
        <v>3</v>
      </c>
      <c r="DO899">
        <v>0</v>
      </c>
    </row>
    <row r="900" spans="1:119" x14ac:dyDescent="0.2">
      <c r="A900">
        <f>ROW(Source!A1014)</f>
        <v>1014</v>
      </c>
      <c r="B900">
        <v>69726884</v>
      </c>
      <c r="C900">
        <v>69735268</v>
      </c>
      <c r="D900">
        <v>121548</v>
      </c>
      <c r="E900">
        <v>1</v>
      </c>
      <c r="F900">
        <v>1</v>
      </c>
      <c r="G900">
        <v>1</v>
      </c>
      <c r="H900">
        <v>1</v>
      </c>
      <c r="I900" t="s">
        <v>36</v>
      </c>
      <c r="J900" t="s">
        <v>3</v>
      </c>
      <c r="K900" t="s">
        <v>981</v>
      </c>
      <c r="L900">
        <v>608254</v>
      </c>
      <c r="N900">
        <v>1013</v>
      </c>
      <c r="O900" t="s">
        <v>982</v>
      </c>
      <c r="P900" t="s">
        <v>982</v>
      </c>
      <c r="Q900">
        <v>1</v>
      </c>
      <c r="W900">
        <v>0</v>
      </c>
      <c r="X900">
        <v>-185737400</v>
      </c>
      <c r="Y900">
        <f t="shared" si="410"/>
        <v>4.22</v>
      </c>
      <c r="AA900">
        <v>0</v>
      </c>
      <c r="AB900">
        <v>0</v>
      </c>
      <c r="AC900">
        <v>0</v>
      </c>
      <c r="AD900">
        <v>0</v>
      </c>
      <c r="AE900">
        <v>0</v>
      </c>
      <c r="AF900">
        <v>0</v>
      </c>
      <c r="AG900">
        <v>0</v>
      </c>
      <c r="AH900">
        <v>0</v>
      </c>
      <c r="AI900">
        <v>1</v>
      </c>
      <c r="AJ900">
        <v>1</v>
      </c>
      <c r="AK900">
        <v>19.8</v>
      </c>
      <c r="AL900">
        <v>1</v>
      </c>
      <c r="AM900">
        <v>5</v>
      </c>
      <c r="AN900">
        <v>0</v>
      </c>
      <c r="AO900">
        <v>1</v>
      </c>
      <c r="AP900">
        <v>0</v>
      </c>
      <c r="AQ900">
        <v>0</v>
      </c>
      <c r="AR900">
        <v>0</v>
      </c>
      <c r="AS900" t="s">
        <v>3</v>
      </c>
      <c r="AT900">
        <v>4.22</v>
      </c>
      <c r="AU900" t="s">
        <v>3</v>
      </c>
      <c r="AV900">
        <v>2</v>
      </c>
      <c r="AW900">
        <v>2</v>
      </c>
      <c r="AX900">
        <v>69735282</v>
      </c>
      <c r="AY900">
        <v>1</v>
      </c>
      <c r="AZ900">
        <v>0</v>
      </c>
      <c r="BA900">
        <v>913</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v>0</v>
      </c>
      <c r="CV900">
        <v>0</v>
      </c>
      <c r="CW900">
        <v>0</v>
      </c>
      <c r="CX900">
        <f>ROUND(Y900*Source!I1014,9)</f>
        <v>0</v>
      </c>
      <c r="CY900">
        <f>AD900</f>
        <v>0</v>
      </c>
      <c r="CZ900">
        <f>AH900</f>
        <v>0</v>
      </c>
      <c r="DA900">
        <f>AL900</f>
        <v>1</v>
      </c>
      <c r="DB900">
        <f t="shared" si="411"/>
        <v>0</v>
      </c>
      <c r="DC900">
        <f t="shared" si="412"/>
        <v>0</v>
      </c>
      <c r="DD900" t="s">
        <v>3</v>
      </c>
      <c r="DE900" t="s">
        <v>3</v>
      </c>
      <c r="DF900">
        <f t="shared" si="415"/>
        <v>0</v>
      </c>
      <c r="DG900">
        <f t="shared" si="413"/>
        <v>0</v>
      </c>
      <c r="DH900">
        <f>ROUND(ROUND(AG900*AK900,0)*CX900,0)</f>
        <v>0</v>
      </c>
      <c r="DI900">
        <f t="shared" ref="DI900:DI913" si="420">ROUND(ROUND(AH900,0)*CX900,0)</f>
        <v>0</v>
      </c>
      <c r="DJ900">
        <f>DI900</f>
        <v>0</v>
      </c>
      <c r="DK900">
        <v>0</v>
      </c>
      <c r="DL900" t="s">
        <v>3</v>
      </c>
      <c r="DM900">
        <v>0</v>
      </c>
      <c r="DN900" t="s">
        <v>3</v>
      </c>
      <c r="DO900">
        <v>0</v>
      </c>
    </row>
    <row r="901" spans="1:119" x14ac:dyDescent="0.2">
      <c r="A901">
        <f>ROW(Source!A1014)</f>
        <v>1014</v>
      </c>
      <c r="B901">
        <v>69726884</v>
      </c>
      <c r="C901">
        <v>69735268</v>
      </c>
      <c r="D901">
        <v>27439571</v>
      </c>
      <c r="E901">
        <v>1</v>
      </c>
      <c r="F901">
        <v>1</v>
      </c>
      <c r="G901">
        <v>1</v>
      </c>
      <c r="H901">
        <v>2</v>
      </c>
      <c r="I901" t="s">
        <v>983</v>
      </c>
      <c r="J901" t="s">
        <v>984</v>
      </c>
      <c r="K901" t="s">
        <v>985</v>
      </c>
      <c r="L901">
        <v>1368</v>
      </c>
      <c r="N901">
        <v>1011</v>
      </c>
      <c r="O901" t="s">
        <v>978</v>
      </c>
      <c r="P901" t="s">
        <v>978</v>
      </c>
      <c r="Q901">
        <v>1</v>
      </c>
      <c r="W901">
        <v>0</v>
      </c>
      <c r="X901">
        <v>1462286705</v>
      </c>
      <c r="Y901">
        <f t="shared" si="410"/>
        <v>0.36</v>
      </c>
      <c r="AA901">
        <v>0</v>
      </c>
      <c r="AB901">
        <v>822.31</v>
      </c>
      <c r="AC901">
        <v>200.77</v>
      </c>
      <c r="AD901">
        <v>0</v>
      </c>
      <c r="AE901">
        <v>0</v>
      </c>
      <c r="AF901">
        <v>88.42</v>
      </c>
      <c r="AG901">
        <v>10.14</v>
      </c>
      <c r="AH901">
        <v>0</v>
      </c>
      <c r="AI901">
        <v>1</v>
      </c>
      <c r="AJ901">
        <v>9.3000000000000007</v>
      </c>
      <c r="AK901">
        <v>19.8</v>
      </c>
      <c r="AL901">
        <v>1</v>
      </c>
      <c r="AM901">
        <v>5</v>
      </c>
      <c r="AN901">
        <v>0</v>
      </c>
      <c r="AO901">
        <v>1</v>
      </c>
      <c r="AP901">
        <v>0</v>
      </c>
      <c r="AQ901">
        <v>0</v>
      </c>
      <c r="AR901">
        <v>0</v>
      </c>
      <c r="AS901" t="s">
        <v>3</v>
      </c>
      <c r="AT901">
        <v>0.36</v>
      </c>
      <c r="AU901" t="s">
        <v>3</v>
      </c>
      <c r="AV901">
        <v>0</v>
      </c>
      <c r="AW901">
        <v>2</v>
      </c>
      <c r="AX901">
        <v>69735283</v>
      </c>
      <c r="AY901">
        <v>1</v>
      </c>
      <c r="AZ901">
        <v>0</v>
      </c>
      <c r="BA901">
        <v>914</v>
      </c>
      <c r="BB901">
        <v>0</v>
      </c>
      <c r="BC901">
        <v>0</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W901">
        <v>0</v>
      </c>
      <c r="CV901">
        <v>0</v>
      </c>
      <c r="CW901">
        <f>ROUND(Y901*Source!I1014*DO901,9)</f>
        <v>0</v>
      </c>
      <c r="CX901">
        <f>ROUND(Y901*Source!I1014,9)</f>
        <v>0</v>
      </c>
      <c r="CY901">
        <f>AB901</f>
        <v>822.31</v>
      </c>
      <c r="CZ901">
        <f>AF901</f>
        <v>88.42</v>
      </c>
      <c r="DA901">
        <f>AJ901</f>
        <v>9.3000000000000007</v>
      </c>
      <c r="DB901">
        <f t="shared" si="411"/>
        <v>31.83</v>
      </c>
      <c r="DC901">
        <f t="shared" si="412"/>
        <v>3.65</v>
      </c>
      <c r="DD901" t="s">
        <v>3</v>
      </c>
      <c r="DE901" t="s">
        <v>3</v>
      </c>
      <c r="DF901">
        <f t="shared" si="415"/>
        <v>0</v>
      </c>
      <c r="DG901">
        <f>ROUND(ROUND(AF901*AJ901,0)*CX901,0)</f>
        <v>0</v>
      </c>
      <c r="DH901">
        <f>ROUND(ROUND(AG901*AK901,0)*CX901,0)</f>
        <v>0</v>
      </c>
      <c r="DI901">
        <f t="shared" si="420"/>
        <v>0</v>
      </c>
      <c r="DJ901">
        <f>DG901</f>
        <v>0</v>
      </c>
      <c r="DK901">
        <v>0</v>
      </c>
      <c r="DL901" t="s">
        <v>3</v>
      </c>
      <c r="DM901">
        <v>0</v>
      </c>
      <c r="DN901" t="s">
        <v>3</v>
      </c>
      <c r="DO901">
        <v>0</v>
      </c>
    </row>
    <row r="902" spans="1:119" x14ac:dyDescent="0.2">
      <c r="A902">
        <f>ROW(Source!A1014)</f>
        <v>1014</v>
      </c>
      <c r="B902">
        <v>69726884</v>
      </c>
      <c r="C902">
        <v>69735268</v>
      </c>
      <c r="D902">
        <v>27439630</v>
      </c>
      <c r="E902">
        <v>1</v>
      </c>
      <c r="F902">
        <v>1</v>
      </c>
      <c r="G902">
        <v>1</v>
      </c>
      <c r="H902">
        <v>2</v>
      </c>
      <c r="I902" t="s">
        <v>986</v>
      </c>
      <c r="J902" t="s">
        <v>987</v>
      </c>
      <c r="K902" t="s">
        <v>988</v>
      </c>
      <c r="L902">
        <v>1368</v>
      </c>
      <c r="N902">
        <v>1011</v>
      </c>
      <c r="O902" t="s">
        <v>978</v>
      </c>
      <c r="P902" t="s">
        <v>978</v>
      </c>
      <c r="Q902">
        <v>1</v>
      </c>
      <c r="W902">
        <v>0</v>
      </c>
      <c r="X902">
        <v>-72110300</v>
      </c>
      <c r="Y902">
        <f t="shared" si="410"/>
        <v>2.2999999999999998</v>
      </c>
      <c r="AA902">
        <v>0</v>
      </c>
      <c r="AB902">
        <v>290.81</v>
      </c>
      <c r="AC902">
        <v>269.48</v>
      </c>
      <c r="AD902">
        <v>0</v>
      </c>
      <c r="AE902">
        <v>0</v>
      </c>
      <c r="AF902">
        <v>31.27</v>
      </c>
      <c r="AG902">
        <v>13.61</v>
      </c>
      <c r="AH902">
        <v>0</v>
      </c>
      <c r="AI902">
        <v>1</v>
      </c>
      <c r="AJ902">
        <v>9.3000000000000007</v>
      </c>
      <c r="AK902">
        <v>19.8</v>
      </c>
      <c r="AL902">
        <v>1</v>
      </c>
      <c r="AM902">
        <v>5</v>
      </c>
      <c r="AN902">
        <v>0</v>
      </c>
      <c r="AO902">
        <v>1</v>
      </c>
      <c r="AP902">
        <v>0</v>
      </c>
      <c r="AQ902">
        <v>0</v>
      </c>
      <c r="AR902">
        <v>0</v>
      </c>
      <c r="AS902" t="s">
        <v>3</v>
      </c>
      <c r="AT902">
        <v>2.2999999999999998</v>
      </c>
      <c r="AU902" t="s">
        <v>3</v>
      </c>
      <c r="AV902">
        <v>0</v>
      </c>
      <c r="AW902">
        <v>2</v>
      </c>
      <c r="AX902">
        <v>69735284</v>
      </c>
      <c r="AY902">
        <v>1</v>
      </c>
      <c r="AZ902">
        <v>0</v>
      </c>
      <c r="BA902">
        <v>915</v>
      </c>
      <c r="BB902">
        <v>0</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v>0</v>
      </c>
      <c r="CV902">
        <v>0</v>
      </c>
      <c r="CW902">
        <f>ROUND(Y902*Source!I1014*DO902,9)</f>
        <v>0</v>
      </c>
      <c r="CX902">
        <f>ROUND(Y902*Source!I1014,9)</f>
        <v>0</v>
      </c>
      <c r="CY902">
        <f>AB902</f>
        <v>290.81</v>
      </c>
      <c r="CZ902">
        <f>AF902</f>
        <v>31.27</v>
      </c>
      <c r="DA902">
        <f>AJ902</f>
        <v>9.3000000000000007</v>
      </c>
      <c r="DB902">
        <f t="shared" si="411"/>
        <v>71.92</v>
      </c>
      <c r="DC902">
        <f t="shared" si="412"/>
        <v>31.3</v>
      </c>
      <c r="DD902" t="s">
        <v>3</v>
      </c>
      <c r="DE902" t="s">
        <v>3</v>
      </c>
      <c r="DF902">
        <f t="shared" si="415"/>
        <v>0</v>
      </c>
      <c r="DG902">
        <f>ROUND(ROUND(AF902*AJ902,0)*CX902,0)</f>
        <v>0</v>
      </c>
      <c r="DH902">
        <f>ROUND(ROUND(AG902*AK902,0)*CX902,0)</f>
        <v>0</v>
      </c>
      <c r="DI902">
        <f t="shared" si="420"/>
        <v>0</v>
      </c>
      <c r="DJ902">
        <f>DG902</f>
        <v>0</v>
      </c>
      <c r="DK902">
        <v>0</v>
      </c>
      <c r="DL902" t="s">
        <v>3</v>
      </c>
      <c r="DM902">
        <v>0</v>
      </c>
      <c r="DN902" t="s">
        <v>3</v>
      </c>
      <c r="DO902">
        <v>0</v>
      </c>
    </row>
    <row r="903" spans="1:119" x14ac:dyDescent="0.2">
      <c r="A903">
        <f>ROW(Source!A1014)</f>
        <v>1014</v>
      </c>
      <c r="B903">
        <v>69726884</v>
      </c>
      <c r="C903">
        <v>69735268</v>
      </c>
      <c r="D903">
        <v>27440032</v>
      </c>
      <c r="E903">
        <v>1</v>
      </c>
      <c r="F903">
        <v>1</v>
      </c>
      <c r="G903">
        <v>1</v>
      </c>
      <c r="H903">
        <v>2</v>
      </c>
      <c r="I903" t="s">
        <v>989</v>
      </c>
      <c r="J903" t="s">
        <v>990</v>
      </c>
      <c r="K903" t="s">
        <v>991</v>
      </c>
      <c r="L903">
        <v>1368</v>
      </c>
      <c r="N903">
        <v>1011</v>
      </c>
      <c r="O903" t="s">
        <v>978</v>
      </c>
      <c r="P903" t="s">
        <v>978</v>
      </c>
      <c r="Q903">
        <v>1</v>
      </c>
      <c r="W903">
        <v>0</v>
      </c>
      <c r="X903">
        <v>864476657</v>
      </c>
      <c r="Y903">
        <f t="shared" si="410"/>
        <v>1.56</v>
      </c>
      <c r="AA903">
        <v>0</v>
      </c>
      <c r="AB903">
        <v>115.6</v>
      </c>
      <c r="AC903">
        <v>200.77</v>
      </c>
      <c r="AD903">
        <v>0</v>
      </c>
      <c r="AE903">
        <v>0</v>
      </c>
      <c r="AF903">
        <v>12.43</v>
      </c>
      <c r="AG903">
        <v>10.14</v>
      </c>
      <c r="AH903">
        <v>0</v>
      </c>
      <c r="AI903">
        <v>1</v>
      </c>
      <c r="AJ903">
        <v>9.3000000000000007</v>
      </c>
      <c r="AK903">
        <v>19.8</v>
      </c>
      <c r="AL903">
        <v>1</v>
      </c>
      <c r="AM903">
        <v>5</v>
      </c>
      <c r="AN903">
        <v>0</v>
      </c>
      <c r="AO903">
        <v>1</v>
      </c>
      <c r="AP903">
        <v>0</v>
      </c>
      <c r="AQ903">
        <v>0</v>
      </c>
      <c r="AR903">
        <v>0</v>
      </c>
      <c r="AS903" t="s">
        <v>3</v>
      </c>
      <c r="AT903">
        <v>1.56</v>
      </c>
      <c r="AU903" t="s">
        <v>3</v>
      </c>
      <c r="AV903">
        <v>0</v>
      </c>
      <c r="AW903">
        <v>2</v>
      </c>
      <c r="AX903">
        <v>69735285</v>
      </c>
      <c r="AY903">
        <v>1</v>
      </c>
      <c r="AZ903">
        <v>0</v>
      </c>
      <c r="BA903">
        <v>916</v>
      </c>
      <c r="BB903">
        <v>0</v>
      </c>
      <c r="BC903">
        <v>0</v>
      </c>
      <c r="BD903">
        <v>0</v>
      </c>
      <c r="BE903">
        <v>0</v>
      </c>
      <c r="BF903">
        <v>0</v>
      </c>
      <c r="BG903">
        <v>0</v>
      </c>
      <c r="BH903">
        <v>0</v>
      </c>
      <c r="BI903">
        <v>0</v>
      </c>
      <c r="BJ903">
        <v>0</v>
      </c>
      <c r="BK903">
        <v>0</v>
      </c>
      <c r="BL903">
        <v>0</v>
      </c>
      <c r="BM903">
        <v>0</v>
      </c>
      <c r="BN903">
        <v>0</v>
      </c>
      <c r="BO903">
        <v>0</v>
      </c>
      <c r="BP903">
        <v>0</v>
      </c>
      <c r="BQ903">
        <v>0</v>
      </c>
      <c r="BR903">
        <v>0</v>
      </c>
      <c r="BS903">
        <v>0</v>
      </c>
      <c r="BT903">
        <v>0</v>
      </c>
      <c r="BU903">
        <v>0</v>
      </c>
      <c r="BV903">
        <v>0</v>
      </c>
      <c r="BW903">
        <v>0</v>
      </c>
      <c r="CV903">
        <v>0</v>
      </c>
      <c r="CW903">
        <f>ROUND(Y903*Source!I1014*DO903,9)</f>
        <v>0</v>
      </c>
      <c r="CX903">
        <f>ROUND(Y903*Source!I1014,9)</f>
        <v>0</v>
      </c>
      <c r="CY903">
        <f>AB903</f>
        <v>115.6</v>
      </c>
      <c r="CZ903">
        <f>AF903</f>
        <v>12.43</v>
      </c>
      <c r="DA903">
        <f>AJ903</f>
        <v>9.3000000000000007</v>
      </c>
      <c r="DB903">
        <f t="shared" si="411"/>
        <v>19.39</v>
      </c>
      <c r="DC903">
        <f t="shared" si="412"/>
        <v>15.82</v>
      </c>
      <c r="DD903" t="s">
        <v>3</v>
      </c>
      <c r="DE903" t="s">
        <v>3</v>
      </c>
      <c r="DF903">
        <f t="shared" si="415"/>
        <v>0</v>
      </c>
      <c r="DG903">
        <f>ROUND(ROUND(AF903*AJ903,0)*CX903,0)</f>
        <v>0</v>
      </c>
      <c r="DH903">
        <f>ROUND(ROUND(AG903*AK903,0)*CX903,0)</f>
        <v>0</v>
      </c>
      <c r="DI903">
        <f t="shared" si="420"/>
        <v>0</v>
      </c>
      <c r="DJ903">
        <f>DG903</f>
        <v>0</v>
      </c>
      <c r="DK903">
        <v>0</v>
      </c>
      <c r="DL903" t="s">
        <v>3</v>
      </c>
      <c r="DM903">
        <v>0</v>
      </c>
      <c r="DN903" t="s">
        <v>3</v>
      </c>
      <c r="DO903">
        <v>0</v>
      </c>
    </row>
    <row r="904" spans="1:119" x14ac:dyDescent="0.2">
      <c r="A904">
        <f>ROW(Source!A1014)</f>
        <v>1014</v>
      </c>
      <c r="B904">
        <v>69726884</v>
      </c>
      <c r="C904">
        <v>69735268</v>
      </c>
      <c r="D904">
        <v>27441327</v>
      </c>
      <c r="E904">
        <v>1</v>
      </c>
      <c r="F904">
        <v>1</v>
      </c>
      <c r="G904">
        <v>1</v>
      </c>
      <c r="H904">
        <v>2</v>
      </c>
      <c r="I904" t="s">
        <v>975</v>
      </c>
      <c r="J904" t="s">
        <v>976</v>
      </c>
      <c r="K904" t="s">
        <v>977</v>
      </c>
      <c r="L904">
        <v>1368</v>
      </c>
      <c r="N904">
        <v>1011</v>
      </c>
      <c r="O904" t="s">
        <v>978</v>
      </c>
      <c r="P904" t="s">
        <v>978</v>
      </c>
      <c r="Q904">
        <v>1</v>
      </c>
      <c r="W904">
        <v>0</v>
      </c>
      <c r="X904">
        <v>-1583389094</v>
      </c>
      <c r="Y904">
        <f t="shared" si="410"/>
        <v>0.28000000000000003</v>
      </c>
      <c r="AA904">
        <v>0</v>
      </c>
      <c r="AB904">
        <v>868.34</v>
      </c>
      <c r="AC904">
        <v>231.46</v>
      </c>
      <c r="AD904">
        <v>0</v>
      </c>
      <c r="AE904">
        <v>0</v>
      </c>
      <c r="AF904">
        <v>93.37</v>
      </c>
      <c r="AG904">
        <v>11.69</v>
      </c>
      <c r="AH904">
        <v>0</v>
      </c>
      <c r="AI904">
        <v>1</v>
      </c>
      <c r="AJ904">
        <v>9.3000000000000007</v>
      </c>
      <c r="AK904">
        <v>19.8</v>
      </c>
      <c r="AL904">
        <v>1</v>
      </c>
      <c r="AM904">
        <v>5</v>
      </c>
      <c r="AN904">
        <v>0</v>
      </c>
      <c r="AO904">
        <v>1</v>
      </c>
      <c r="AP904">
        <v>0</v>
      </c>
      <c r="AQ904">
        <v>0</v>
      </c>
      <c r="AR904">
        <v>0</v>
      </c>
      <c r="AS904" t="s">
        <v>3</v>
      </c>
      <c r="AT904">
        <v>0.28000000000000003</v>
      </c>
      <c r="AU904" t="s">
        <v>3</v>
      </c>
      <c r="AV904">
        <v>0</v>
      </c>
      <c r="AW904">
        <v>2</v>
      </c>
      <c r="AX904">
        <v>69735286</v>
      </c>
      <c r="AY904">
        <v>1</v>
      </c>
      <c r="AZ904">
        <v>0</v>
      </c>
      <c r="BA904">
        <v>917</v>
      </c>
      <c r="BB904">
        <v>0</v>
      </c>
      <c r="BC904">
        <v>0</v>
      </c>
      <c r="BD904">
        <v>0</v>
      </c>
      <c r="BE904">
        <v>0</v>
      </c>
      <c r="BF904">
        <v>0</v>
      </c>
      <c r="BG904">
        <v>0</v>
      </c>
      <c r="BH904">
        <v>0</v>
      </c>
      <c r="BI904">
        <v>0</v>
      </c>
      <c r="BJ904">
        <v>0</v>
      </c>
      <c r="BK904">
        <v>0</v>
      </c>
      <c r="BL904">
        <v>0</v>
      </c>
      <c r="BM904">
        <v>0</v>
      </c>
      <c r="BN904">
        <v>0</v>
      </c>
      <c r="BO904">
        <v>0</v>
      </c>
      <c r="BP904">
        <v>0</v>
      </c>
      <c r="BQ904">
        <v>0</v>
      </c>
      <c r="BR904">
        <v>0</v>
      </c>
      <c r="BS904">
        <v>0</v>
      </c>
      <c r="BT904">
        <v>0</v>
      </c>
      <c r="BU904">
        <v>0</v>
      </c>
      <c r="BV904">
        <v>0</v>
      </c>
      <c r="BW904">
        <v>0</v>
      </c>
      <c r="CV904">
        <v>0</v>
      </c>
      <c r="CW904">
        <f>ROUND(Y904*Source!I1014*DO904,9)</f>
        <v>0</v>
      </c>
      <c r="CX904">
        <f>ROUND(Y904*Source!I1014,9)</f>
        <v>0</v>
      </c>
      <c r="CY904">
        <f>AB904</f>
        <v>868.34</v>
      </c>
      <c r="CZ904">
        <f>AF904</f>
        <v>93.37</v>
      </c>
      <c r="DA904">
        <f>AJ904</f>
        <v>9.3000000000000007</v>
      </c>
      <c r="DB904">
        <f t="shared" si="411"/>
        <v>26.14</v>
      </c>
      <c r="DC904">
        <f t="shared" si="412"/>
        <v>3.27</v>
      </c>
      <c r="DD904" t="s">
        <v>3</v>
      </c>
      <c r="DE904" t="s">
        <v>3</v>
      </c>
      <c r="DF904">
        <f t="shared" si="415"/>
        <v>0</v>
      </c>
      <c r="DG904">
        <f>ROUND(ROUND(AF904*AJ904,0)*CX904,0)</f>
        <v>0</v>
      </c>
      <c r="DH904">
        <f>ROUND(ROUND(AG904*AK904,0)*CX904,0)</f>
        <v>0</v>
      </c>
      <c r="DI904">
        <f t="shared" si="420"/>
        <v>0</v>
      </c>
      <c r="DJ904">
        <f>DG904</f>
        <v>0</v>
      </c>
      <c r="DK904">
        <v>0</v>
      </c>
      <c r="DL904" t="s">
        <v>3</v>
      </c>
      <c r="DM904">
        <v>0</v>
      </c>
      <c r="DN904" t="s">
        <v>3</v>
      </c>
      <c r="DO904">
        <v>0</v>
      </c>
    </row>
    <row r="905" spans="1:119" x14ac:dyDescent="0.2">
      <c r="A905">
        <f>ROW(Source!A1014)</f>
        <v>1014</v>
      </c>
      <c r="B905">
        <v>69726884</v>
      </c>
      <c r="C905">
        <v>69735268</v>
      </c>
      <c r="D905">
        <v>27373906</v>
      </c>
      <c r="E905">
        <v>1</v>
      </c>
      <c r="F905">
        <v>1</v>
      </c>
      <c r="G905">
        <v>1</v>
      </c>
      <c r="H905">
        <v>3</v>
      </c>
      <c r="I905" t="s">
        <v>54</v>
      </c>
      <c r="J905" t="s">
        <v>265</v>
      </c>
      <c r="K905" t="s">
        <v>55</v>
      </c>
      <c r="L905">
        <v>1327</v>
      </c>
      <c r="N905">
        <v>1005</v>
      </c>
      <c r="O905" t="s">
        <v>56</v>
      </c>
      <c r="P905" t="s">
        <v>56</v>
      </c>
      <c r="Q905">
        <v>1</v>
      </c>
      <c r="W905">
        <v>0</v>
      </c>
      <c r="X905">
        <v>-847016206</v>
      </c>
      <c r="Y905">
        <f t="shared" si="410"/>
        <v>102</v>
      </c>
      <c r="AA905">
        <v>965</v>
      </c>
      <c r="AB905">
        <v>0</v>
      </c>
      <c r="AC905">
        <v>0</v>
      </c>
      <c r="AD905">
        <v>0</v>
      </c>
      <c r="AE905">
        <v>133.46</v>
      </c>
      <c r="AF905">
        <v>0</v>
      </c>
      <c r="AG905">
        <v>0</v>
      </c>
      <c r="AH905">
        <v>0</v>
      </c>
      <c r="AI905">
        <v>7.56</v>
      </c>
      <c r="AJ905">
        <v>1</v>
      </c>
      <c r="AK905">
        <v>1</v>
      </c>
      <c r="AL905">
        <v>1</v>
      </c>
      <c r="AM905">
        <v>0</v>
      </c>
      <c r="AN905">
        <v>0</v>
      </c>
      <c r="AO905">
        <v>0</v>
      </c>
      <c r="AP905">
        <v>1</v>
      </c>
      <c r="AQ905">
        <v>0</v>
      </c>
      <c r="AR905">
        <v>0</v>
      </c>
      <c r="AS905" t="s">
        <v>3</v>
      </c>
      <c r="AT905">
        <v>102</v>
      </c>
      <c r="AU905" t="s">
        <v>3</v>
      </c>
      <c r="AV905">
        <v>0</v>
      </c>
      <c r="AW905">
        <v>2</v>
      </c>
      <c r="AX905">
        <v>69735287</v>
      </c>
      <c r="AY905">
        <v>1</v>
      </c>
      <c r="AZ905">
        <v>16384</v>
      </c>
      <c r="BA905">
        <v>918</v>
      </c>
      <c r="BB905">
        <v>3</v>
      </c>
      <c r="BC905">
        <v>0</v>
      </c>
      <c r="BD905">
        <v>0</v>
      </c>
      <c r="BE905">
        <v>0</v>
      </c>
      <c r="BF905">
        <v>0</v>
      </c>
      <c r="BG905">
        <v>0</v>
      </c>
      <c r="BH905">
        <v>0</v>
      </c>
      <c r="BI905">
        <v>0</v>
      </c>
      <c r="BJ905">
        <v>0</v>
      </c>
      <c r="BK905">
        <v>0</v>
      </c>
      <c r="BL905">
        <v>0</v>
      </c>
      <c r="BM905">
        <v>0</v>
      </c>
      <c r="BN905">
        <v>0</v>
      </c>
      <c r="BO905">
        <v>0</v>
      </c>
      <c r="BP905">
        <v>0</v>
      </c>
      <c r="BQ905">
        <v>0</v>
      </c>
      <c r="BR905">
        <v>0</v>
      </c>
      <c r="BS905">
        <v>0</v>
      </c>
      <c r="BT905">
        <v>0</v>
      </c>
      <c r="BU905">
        <v>0</v>
      </c>
      <c r="BV905">
        <v>0</v>
      </c>
      <c r="BW905">
        <v>0</v>
      </c>
      <c r="CV905">
        <v>0</v>
      </c>
      <c r="CW905">
        <v>0</v>
      </c>
      <c r="CX905">
        <f>ROUND(Y905*Source!I1014,9)</f>
        <v>0</v>
      </c>
      <c r="CY905">
        <f t="shared" ref="CY905:CY910" si="421">AA905</f>
        <v>965</v>
      </c>
      <c r="CZ905">
        <f t="shared" ref="CZ905:CZ910" si="422">AE905</f>
        <v>133.46</v>
      </c>
      <c r="DA905">
        <f t="shared" ref="DA905:DA910" si="423">AI905</f>
        <v>7.56</v>
      </c>
      <c r="DB905">
        <f t="shared" si="411"/>
        <v>13612.92</v>
      </c>
      <c r="DC905">
        <f t="shared" si="412"/>
        <v>0</v>
      </c>
      <c r="DD905" t="s">
        <v>3</v>
      </c>
      <c r="DE905" t="s">
        <v>3</v>
      </c>
      <c r="DF905">
        <f t="shared" ref="DF905:DF910" si="424">ROUND(ROUND(AE905*AI905,0)*CX905,0)</f>
        <v>0</v>
      </c>
      <c r="DG905">
        <f t="shared" ref="DG905:DG914" si="425">ROUND(ROUND(AF905,0)*CX905,0)</f>
        <v>0</v>
      </c>
      <c r="DH905">
        <f t="shared" ref="DH905:DH914" si="426">ROUND(ROUND(AG905,0)*CX905,0)</f>
        <v>0</v>
      </c>
      <c r="DI905">
        <f t="shared" si="420"/>
        <v>0</v>
      </c>
      <c r="DJ905">
        <f t="shared" ref="DJ905:DJ910" si="427">DF905</f>
        <v>0</v>
      </c>
      <c r="DK905">
        <v>0</v>
      </c>
      <c r="DL905" t="s">
        <v>3</v>
      </c>
      <c r="DM905">
        <v>0</v>
      </c>
      <c r="DN905" t="s">
        <v>3</v>
      </c>
      <c r="DO905">
        <v>0</v>
      </c>
    </row>
    <row r="906" spans="1:119" x14ac:dyDescent="0.2">
      <c r="A906">
        <f>ROW(Source!A1014)</f>
        <v>1014</v>
      </c>
      <c r="B906">
        <v>69726884</v>
      </c>
      <c r="C906">
        <v>69735268</v>
      </c>
      <c r="D906">
        <v>27371543</v>
      </c>
      <c r="E906">
        <v>1</v>
      </c>
      <c r="F906">
        <v>1</v>
      </c>
      <c r="G906">
        <v>1</v>
      </c>
      <c r="H906">
        <v>3</v>
      </c>
      <c r="I906" t="s">
        <v>66</v>
      </c>
      <c r="J906" t="s">
        <v>267</v>
      </c>
      <c r="K906" t="s">
        <v>67</v>
      </c>
      <c r="L906">
        <v>1346</v>
      </c>
      <c r="N906">
        <v>1009</v>
      </c>
      <c r="O906" t="s">
        <v>68</v>
      </c>
      <c r="P906" t="s">
        <v>68</v>
      </c>
      <c r="Q906">
        <v>1</v>
      </c>
      <c r="W906">
        <v>0</v>
      </c>
      <c r="X906">
        <v>-2014069362</v>
      </c>
      <c r="Y906">
        <f t="shared" si="410"/>
        <v>0.5</v>
      </c>
      <c r="AA906">
        <v>31</v>
      </c>
      <c r="AB906">
        <v>0</v>
      </c>
      <c r="AC906">
        <v>0</v>
      </c>
      <c r="AD906">
        <v>0</v>
      </c>
      <c r="AE906">
        <v>4.2799999999999994</v>
      </c>
      <c r="AF906">
        <v>0</v>
      </c>
      <c r="AG906">
        <v>0</v>
      </c>
      <c r="AH906">
        <v>0</v>
      </c>
      <c r="AI906">
        <v>7.56</v>
      </c>
      <c r="AJ906">
        <v>1</v>
      </c>
      <c r="AK906">
        <v>1</v>
      </c>
      <c r="AL906">
        <v>1</v>
      </c>
      <c r="AM906">
        <v>0</v>
      </c>
      <c r="AN906">
        <v>0</v>
      </c>
      <c r="AO906">
        <v>0</v>
      </c>
      <c r="AP906">
        <v>1</v>
      </c>
      <c r="AQ906">
        <v>0</v>
      </c>
      <c r="AR906">
        <v>0</v>
      </c>
      <c r="AS906" t="s">
        <v>3</v>
      </c>
      <c r="AT906">
        <v>0.5</v>
      </c>
      <c r="AU906" t="s">
        <v>3</v>
      </c>
      <c r="AV906">
        <v>0</v>
      </c>
      <c r="AW906">
        <v>2</v>
      </c>
      <c r="AX906">
        <v>69735288</v>
      </c>
      <c r="AY906">
        <v>1</v>
      </c>
      <c r="AZ906">
        <v>16384</v>
      </c>
      <c r="BA906">
        <v>919</v>
      </c>
      <c r="BB906">
        <v>3</v>
      </c>
      <c r="BC906">
        <v>0</v>
      </c>
      <c r="BD906">
        <v>0</v>
      </c>
      <c r="BE906">
        <v>0</v>
      </c>
      <c r="BF906">
        <v>0</v>
      </c>
      <c r="BG906">
        <v>0</v>
      </c>
      <c r="BH906">
        <v>0</v>
      </c>
      <c r="BI906">
        <v>0</v>
      </c>
      <c r="BJ906">
        <v>0</v>
      </c>
      <c r="BK906">
        <v>0</v>
      </c>
      <c r="BL906">
        <v>0</v>
      </c>
      <c r="BM906">
        <v>0</v>
      </c>
      <c r="BN906">
        <v>0</v>
      </c>
      <c r="BO906">
        <v>0</v>
      </c>
      <c r="BP906">
        <v>0</v>
      </c>
      <c r="BQ906">
        <v>0</v>
      </c>
      <c r="BR906">
        <v>0</v>
      </c>
      <c r="BS906">
        <v>0</v>
      </c>
      <c r="BT906">
        <v>0</v>
      </c>
      <c r="BU906">
        <v>0</v>
      </c>
      <c r="BV906">
        <v>0</v>
      </c>
      <c r="BW906">
        <v>0</v>
      </c>
      <c r="CV906">
        <v>0</v>
      </c>
      <c r="CW906">
        <v>0</v>
      </c>
      <c r="CX906">
        <f>ROUND(Y906*Source!I1014,9)</f>
        <v>0</v>
      </c>
      <c r="CY906">
        <f t="shared" si="421"/>
        <v>31</v>
      </c>
      <c r="CZ906">
        <f t="shared" si="422"/>
        <v>4.2799999999999994</v>
      </c>
      <c r="DA906">
        <f t="shared" si="423"/>
        <v>7.56</v>
      </c>
      <c r="DB906">
        <f t="shared" si="411"/>
        <v>2.14</v>
      </c>
      <c r="DC906">
        <f t="shared" si="412"/>
        <v>0</v>
      </c>
      <c r="DD906" t="s">
        <v>3</v>
      </c>
      <c r="DE906" t="s">
        <v>3</v>
      </c>
      <c r="DF906">
        <f t="shared" si="424"/>
        <v>0</v>
      </c>
      <c r="DG906">
        <f t="shared" si="425"/>
        <v>0</v>
      </c>
      <c r="DH906">
        <f t="shared" si="426"/>
        <v>0</v>
      </c>
      <c r="DI906">
        <f t="shared" si="420"/>
        <v>0</v>
      </c>
      <c r="DJ906">
        <f t="shared" si="427"/>
        <v>0</v>
      </c>
      <c r="DK906">
        <v>0</v>
      </c>
      <c r="DL906" t="s">
        <v>3</v>
      </c>
      <c r="DM906">
        <v>0</v>
      </c>
      <c r="DN906" t="s">
        <v>3</v>
      </c>
      <c r="DO906">
        <v>0</v>
      </c>
    </row>
    <row r="907" spans="1:119" x14ac:dyDescent="0.2">
      <c r="A907">
        <f>ROW(Source!A1014)</f>
        <v>1014</v>
      </c>
      <c r="B907">
        <v>69726884</v>
      </c>
      <c r="C907">
        <v>69735268</v>
      </c>
      <c r="D907">
        <v>27373400</v>
      </c>
      <c r="E907">
        <v>1</v>
      </c>
      <c r="F907">
        <v>1</v>
      </c>
      <c r="G907">
        <v>1</v>
      </c>
      <c r="H907">
        <v>3</v>
      </c>
      <c r="I907" t="s">
        <v>72</v>
      </c>
      <c r="J907" t="s">
        <v>269</v>
      </c>
      <c r="K907" t="s">
        <v>73</v>
      </c>
      <c r="L907">
        <v>1346</v>
      </c>
      <c r="N907">
        <v>1009</v>
      </c>
      <c r="O907" t="s">
        <v>68</v>
      </c>
      <c r="P907" t="s">
        <v>68</v>
      </c>
      <c r="Q907">
        <v>1</v>
      </c>
      <c r="W907">
        <v>0</v>
      </c>
      <c r="X907">
        <v>-390679098</v>
      </c>
      <c r="Y907">
        <f t="shared" si="410"/>
        <v>450</v>
      </c>
      <c r="AA907">
        <v>7.63</v>
      </c>
      <c r="AB907">
        <v>0</v>
      </c>
      <c r="AC907">
        <v>0</v>
      </c>
      <c r="AD907">
        <v>0</v>
      </c>
      <c r="AE907">
        <v>1.06</v>
      </c>
      <c r="AF907">
        <v>0</v>
      </c>
      <c r="AG907">
        <v>0</v>
      </c>
      <c r="AH907">
        <v>0</v>
      </c>
      <c r="AI907">
        <v>7.56</v>
      </c>
      <c r="AJ907">
        <v>1</v>
      </c>
      <c r="AK907">
        <v>1</v>
      </c>
      <c r="AL907">
        <v>1</v>
      </c>
      <c r="AM907">
        <v>0</v>
      </c>
      <c r="AN907">
        <v>0</v>
      </c>
      <c r="AO907">
        <v>0</v>
      </c>
      <c r="AP907">
        <v>1</v>
      </c>
      <c r="AQ907">
        <v>0</v>
      </c>
      <c r="AR907">
        <v>0</v>
      </c>
      <c r="AS907" t="s">
        <v>3</v>
      </c>
      <c r="AT907">
        <v>450</v>
      </c>
      <c r="AU907" t="s">
        <v>3</v>
      </c>
      <c r="AV907">
        <v>0</v>
      </c>
      <c r="AW907">
        <v>2</v>
      </c>
      <c r="AX907">
        <v>69735289</v>
      </c>
      <c r="AY907">
        <v>1</v>
      </c>
      <c r="AZ907">
        <v>16384</v>
      </c>
      <c r="BA907">
        <v>920</v>
      </c>
      <c r="BB907">
        <v>3</v>
      </c>
      <c r="BC907">
        <v>0</v>
      </c>
      <c r="BD907">
        <v>0</v>
      </c>
      <c r="BE907">
        <v>0</v>
      </c>
      <c r="BF907">
        <v>0</v>
      </c>
      <c r="BG907">
        <v>0</v>
      </c>
      <c r="BH907">
        <v>0</v>
      </c>
      <c r="BI907">
        <v>0</v>
      </c>
      <c r="BJ907">
        <v>0</v>
      </c>
      <c r="BK907">
        <v>0</v>
      </c>
      <c r="BL907">
        <v>0</v>
      </c>
      <c r="BM907">
        <v>0</v>
      </c>
      <c r="BN907">
        <v>0</v>
      </c>
      <c r="BO907">
        <v>0</v>
      </c>
      <c r="BP907">
        <v>0</v>
      </c>
      <c r="BQ907">
        <v>0</v>
      </c>
      <c r="BR907">
        <v>0</v>
      </c>
      <c r="BS907">
        <v>0</v>
      </c>
      <c r="BT907">
        <v>0</v>
      </c>
      <c r="BU907">
        <v>0</v>
      </c>
      <c r="BV907">
        <v>0</v>
      </c>
      <c r="BW907">
        <v>0</v>
      </c>
      <c r="CV907">
        <v>0</v>
      </c>
      <c r="CW907">
        <v>0</v>
      </c>
      <c r="CX907">
        <f>ROUND(Y907*Source!I1014,9)</f>
        <v>0</v>
      </c>
      <c r="CY907">
        <f t="shared" si="421"/>
        <v>7.63</v>
      </c>
      <c r="CZ907">
        <f t="shared" si="422"/>
        <v>1.06</v>
      </c>
      <c r="DA907">
        <f t="shared" si="423"/>
        <v>7.56</v>
      </c>
      <c r="DB907">
        <f t="shared" si="411"/>
        <v>477</v>
      </c>
      <c r="DC907">
        <f t="shared" si="412"/>
        <v>0</v>
      </c>
      <c r="DD907" t="s">
        <v>3</v>
      </c>
      <c r="DE907" t="s">
        <v>3</v>
      </c>
      <c r="DF907">
        <f t="shared" si="424"/>
        <v>0</v>
      </c>
      <c r="DG907">
        <f t="shared" si="425"/>
        <v>0</v>
      </c>
      <c r="DH907">
        <f t="shared" si="426"/>
        <v>0</v>
      </c>
      <c r="DI907">
        <f t="shared" si="420"/>
        <v>0</v>
      </c>
      <c r="DJ907">
        <f t="shared" si="427"/>
        <v>0</v>
      </c>
      <c r="DK907">
        <v>0</v>
      </c>
      <c r="DL907" t="s">
        <v>3</v>
      </c>
      <c r="DM907">
        <v>0</v>
      </c>
      <c r="DN907" t="s">
        <v>3</v>
      </c>
      <c r="DO907">
        <v>0</v>
      </c>
    </row>
    <row r="908" spans="1:119" x14ac:dyDescent="0.2">
      <c r="A908">
        <f>ROW(Source!A1014)</f>
        <v>1014</v>
      </c>
      <c r="B908">
        <v>69726884</v>
      </c>
      <c r="C908">
        <v>69735268</v>
      </c>
      <c r="D908">
        <v>27371596</v>
      </c>
      <c r="E908">
        <v>1</v>
      </c>
      <c r="F908">
        <v>1</v>
      </c>
      <c r="G908">
        <v>1</v>
      </c>
      <c r="H908">
        <v>3</v>
      </c>
      <c r="I908" t="s">
        <v>76</v>
      </c>
      <c r="J908" t="s">
        <v>271</v>
      </c>
      <c r="K908" t="s">
        <v>77</v>
      </c>
      <c r="L908">
        <v>1348</v>
      </c>
      <c r="N908">
        <v>1009</v>
      </c>
      <c r="O908" t="s">
        <v>78</v>
      </c>
      <c r="P908" t="s">
        <v>78</v>
      </c>
      <c r="Q908">
        <v>1000</v>
      </c>
      <c r="W908">
        <v>0</v>
      </c>
      <c r="X908">
        <v>2078238476</v>
      </c>
      <c r="Y908">
        <f t="shared" si="410"/>
        <v>0.05</v>
      </c>
      <c r="AA908">
        <v>83330</v>
      </c>
      <c r="AB908">
        <v>0</v>
      </c>
      <c r="AC908">
        <v>0</v>
      </c>
      <c r="AD908">
        <v>0</v>
      </c>
      <c r="AE908">
        <v>11524.009999999998</v>
      </c>
      <c r="AF908">
        <v>0</v>
      </c>
      <c r="AG908">
        <v>0</v>
      </c>
      <c r="AH908">
        <v>0</v>
      </c>
      <c r="AI908">
        <v>7.56</v>
      </c>
      <c r="AJ908">
        <v>1</v>
      </c>
      <c r="AK908">
        <v>1</v>
      </c>
      <c r="AL908">
        <v>1</v>
      </c>
      <c r="AM908">
        <v>0</v>
      </c>
      <c r="AN908">
        <v>0</v>
      </c>
      <c r="AO908">
        <v>0</v>
      </c>
      <c r="AP908">
        <v>1</v>
      </c>
      <c r="AQ908">
        <v>0</v>
      </c>
      <c r="AR908">
        <v>0</v>
      </c>
      <c r="AS908" t="s">
        <v>3</v>
      </c>
      <c r="AT908">
        <v>0.05</v>
      </c>
      <c r="AU908" t="s">
        <v>3</v>
      </c>
      <c r="AV908">
        <v>0</v>
      </c>
      <c r="AW908">
        <v>2</v>
      </c>
      <c r="AX908">
        <v>69735290</v>
      </c>
      <c r="AY908">
        <v>1</v>
      </c>
      <c r="AZ908">
        <v>16384</v>
      </c>
      <c r="BA908">
        <v>921</v>
      </c>
      <c r="BB908">
        <v>3</v>
      </c>
      <c r="BC908">
        <v>0</v>
      </c>
      <c r="BD908">
        <v>0</v>
      </c>
      <c r="BE908">
        <v>0</v>
      </c>
      <c r="BF908">
        <v>0</v>
      </c>
      <c r="BG908">
        <v>0</v>
      </c>
      <c r="BH908">
        <v>0</v>
      </c>
      <c r="BI908">
        <v>0</v>
      </c>
      <c r="BJ908">
        <v>0</v>
      </c>
      <c r="BK908">
        <v>0</v>
      </c>
      <c r="BL908">
        <v>0</v>
      </c>
      <c r="BM908">
        <v>0</v>
      </c>
      <c r="BN908">
        <v>0</v>
      </c>
      <c r="BO908">
        <v>0</v>
      </c>
      <c r="BP908">
        <v>0</v>
      </c>
      <c r="BQ908">
        <v>0</v>
      </c>
      <c r="BR908">
        <v>0</v>
      </c>
      <c r="BS908">
        <v>0</v>
      </c>
      <c r="BT908">
        <v>0</v>
      </c>
      <c r="BU908">
        <v>0</v>
      </c>
      <c r="BV908">
        <v>0</v>
      </c>
      <c r="BW908">
        <v>0</v>
      </c>
      <c r="CV908">
        <v>0</v>
      </c>
      <c r="CW908">
        <v>0</v>
      </c>
      <c r="CX908">
        <f>ROUND(Y908*Source!I1014,9)</f>
        <v>0</v>
      </c>
      <c r="CY908">
        <f t="shared" si="421"/>
        <v>83330</v>
      </c>
      <c r="CZ908">
        <f t="shared" si="422"/>
        <v>11524.009999999998</v>
      </c>
      <c r="DA908">
        <f t="shared" si="423"/>
        <v>7.56</v>
      </c>
      <c r="DB908">
        <f t="shared" si="411"/>
        <v>576.20000000000005</v>
      </c>
      <c r="DC908">
        <f t="shared" si="412"/>
        <v>0</v>
      </c>
      <c r="DD908" t="s">
        <v>3</v>
      </c>
      <c r="DE908" t="s">
        <v>3</v>
      </c>
      <c r="DF908">
        <f t="shared" si="424"/>
        <v>0</v>
      </c>
      <c r="DG908">
        <f t="shared" si="425"/>
        <v>0</v>
      </c>
      <c r="DH908">
        <f t="shared" si="426"/>
        <v>0</v>
      </c>
      <c r="DI908">
        <f t="shared" si="420"/>
        <v>0</v>
      </c>
      <c r="DJ908">
        <f t="shared" si="427"/>
        <v>0</v>
      </c>
      <c r="DK908">
        <v>0</v>
      </c>
      <c r="DL908" t="s">
        <v>3</v>
      </c>
      <c r="DM908">
        <v>0</v>
      </c>
      <c r="DN908" t="s">
        <v>3</v>
      </c>
      <c r="DO908">
        <v>0</v>
      </c>
    </row>
    <row r="909" spans="1:119" x14ac:dyDescent="0.2">
      <c r="A909">
        <f>ROW(Source!A1014)</f>
        <v>1014</v>
      </c>
      <c r="B909">
        <v>69726884</v>
      </c>
      <c r="C909">
        <v>69735268</v>
      </c>
      <c r="D909">
        <v>27379377</v>
      </c>
      <c r="E909">
        <v>1</v>
      </c>
      <c r="F909">
        <v>1</v>
      </c>
      <c r="G909">
        <v>1</v>
      </c>
      <c r="H909">
        <v>3</v>
      </c>
      <c r="I909" t="s">
        <v>60</v>
      </c>
      <c r="J909" t="s">
        <v>262</v>
      </c>
      <c r="K909" t="s">
        <v>61</v>
      </c>
      <c r="L909">
        <v>61268267</v>
      </c>
      <c r="N909">
        <v>1010</v>
      </c>
      <c r="O909" t="s">
        <v>261</v>
      </c>
      <c r="P909" t="s">
        <v>62</v>
      </c>
      <c r="Q909">
        <v>1</v>
      </c>
      <c r="W909">
        <v>0</v>
      </c>
      <c r="X909">
        <v>1780800926</v>
      </c>
      <c r="Y909">
        <f t="shared" si="410"/>
        <v>800</v>
      </c>
      <c r="AA909">
        <v>0.14000000000000001</v>
      </c>
      <c r="AB909">
        <v>0</v>
      </c>
      <c r="AC909">
        <v>0</v>
      </c>
      <c r="AD909">
        <v>0</v>
      </c>
      <c r="AE909">
        <v>0.02</v>
      </c>
      <c r="AF909">
        <v>0</v>
      </c>
      <c r="AG909">
        <v>0</v>
      </c>
      <c r="AH909">
        <v>0</v>
      </c>
      <c r="AI909">
        <v>7.56</v>
      </c>
      <c r="AJ909">
        <v>1</v>
      </c>
      <c r="AK909">
        <v>1</v>
      </c>
      <c r="AL909">
        <v>1</v>
      </c>
      <c r="AM909">
        <v>0</v>
      </c>
      <c r="AN909">
        <v>0</v>
      </c>
      <c r="AO909">
        <v>0</v>
      </c>
      <c r="AP909">
        <v>1</v>
      </c>
      <c r="AQ909">
        <v>0</v>
      </c>
      <c r="AR909">
        <v>0</v>
      </c>
      <c r="AS909" t="s">
        <v>3</v>
      </c>
      <c r="AT909">
        <v>800</v>
      </c>
      <c r="AU909" t="s">
        <v>3</v>
      </c>
      <c r="AV909">
        <v>0</v>
      </c>
      <c r="AW909">
        <v>1</v>
      </c>
      <c r="AX909">
        <v>-1</v>
      </c>
      <c r="AY909">
        <v>0</v>
      </c>
      <c r="AZ909">
        <v>0</v>
      </c>
      <c r="BA909" t="s">
        <v>3</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CV909">
        <v>0</v>
      </c>
      <c r="CW909">
        <v>0</v>
      </c>
      <c r="CX909">
        <f>ROUND(Y909*Source!I1014,9)</f>
        <v>0</v>
      </c>
      <c r="CY909">
        <f t="shared" si="421"/>
        <v>0.14000000000000001</v>
      </c>
      <c r="CZ909">
        <f t="shared" si="422"/>
        <v>0.02</v>
      </c>
      <c r="DA909">
        <f t="shared" si="423"/>
        <v>7.56</v>
      </c>
      <c r="DB909">
        <f t="shared" si="411"/>
        <v>16</v>
      </c>
      <c r="DC909">
        <f t="shared" si="412"/>
        <v>0</v>
      </c>
      <c r="DD909" t="s">
        <v>3</v>
      </c>
      <c r="DE909" t="s">
        <v>3</v>
      </c>
      <c r="DF909">
        <f t="shared" si="424"/>
        <v>0</v>
      </c>
      <c r="DG909">
        <f t="shared" si="425"/>
        <v>0</v>
      </c>
      <c r="DH909">
        <f t="shared" si="426"/>
        <v>0</v>
      </c>
      <c r="DI909">
        <f t="shared" si="420"/>
        <v>0</v>
      </c>
      <c r="DJ909">
        <f t="shared" si="427"/>
        <v>0</v>
      </c>
      <c r="DK909">
        <v>0</v>
      </c>
      <c r="DL909" t="s">
        <v>3</v>
      </c>
      <c r="DM909">
        <v>0</v>
      </c>
      <c r="DN909" t="s">
        <v>3</v>
      </c>
      <c r="DO909">
        <v>0</v>
      </c>
    </row>
    <row r="910" spans="1:119" x14ac:dyDescent="0.2">
      <c r="A910">
        <f>ROW(Source!A1014)</f>
        <v>1014</v>
      </c>
      <c r="B910">
        <v>69726884</v>
      </c>
      <c r="C910">
        <v>69735268</v>
      </c>
      <c r="D910">
        <v>27416566</v>
      </c>
      <c r="E910">
        <v>1</v>
      </c>
      <c r="F910">
        <v>1</v>
      </c>
      <c r="G910">
        <v>1</v>
      </c>
      <c r="H910">
        <v>3</v>
      </c>
      <c r="I910" t="s">
        <v>82</v>
      </c>
      <c r="J910" t="s">
        <v>194</v>
      </c>
      <c r="K910" t="s">
        <v>83</v>
      </c>
      <c r="L910">
        <v>1339</v>
      </c>
      <c r="N910">
        <v>1007</v>
      </c>
      <c r="O910" t="s">
        <v>40</v>
      </c>
      <c r="P910" t="s">
        <v>40</v>
      </c>
      <c r="Q910">
        <v>1</v>
      </c>
      <c r="W910">
        <v>0</v>
      </c>
      <c r="X910">
        <v>1967222743</v>
      </c>
      <c r="Y910">
        <f t="shared" si="410"/>
        <v>0.1</v>
      </c>
      <c r="AA910">
        <v>14.19</v>
      </c>
      <c r="AB910">
        <v>0</v>
      </c>
      <c r="AC910">
        <v>0</v>
      </c>
      <c r="AD910">
        <v>0</v>
      </c>
      <c r="AE910">
        <v>1.97</v>
      </c>
      <c r="AF910">
        <v>0</v>
      </c>
      <c r="AG910">
        <v>0</v>
      </c>
      <c r="AH910">
        <v>0</v>
      </c>
      <c r="AI910">
        <v>7.56</v>
      </c>
      <c r="AJ910">
        <v>1</v>
      </c>
      <c r="AK910">
        <v>1</v>
      </c>
      <c r="AL910">
        <v>1</v>
      </c>
      <c r="AM910">
        <v>0</v>
      </c>
      <c r="AN910">
        <v>0</v>
      </c>
      <c r="AO910">
        <v>0</v>
      </c>
      <c r="AP910">
        <v>1</v>
      </c>
      <c r="AQ910">
        <v>0</v>
      </c>
      <c r="AR910">
        <v>0</v>
      </c>
      <c r="AS910" t="s">
        <v>3</v>
      </c>
      <c r="AT910">
        <v>0.1</v>
      </c>
      <c r="AU910" t="s">
        <v>3</v>
      </c>
      <c r="AV910">
        <v>0</v>
      </c>
      <c r="AW910">
        <v>2</v>
      </c>
      <c r="AX910">
        <v>69735291</v>
      </c>
      <c r="AY910">
        <v>1</v>
      </c>
      <c r="AZ910">
        <v>16384</v>
      </c>
      <c r="BA910">
        <v>922</v>
      </c>
      <c r="BB910">
        <v>3</v>
      </c>
      <c r="BC910">
        <v>0</v>
      </c>
      <c r="BD910">
        <v>0</v>
      </c>
      <c r="BE910">
        <v>0</v>
      </c>
      <c r="BF910">
        <v>0</v>
      </c>
      <c r="BG910">
        <v>0</v>
      </c>
      <c r="BH910">
        <v>0</v>
      </c>
      <c r="BI910">
        <v>0</v>
      </c>
      <c r="BJ910">
        <v>0</v>
      </c>
      <c r="BK910">
        <v>0</v>
      </c>
      <c r="BL910">
        <v>0</v>
      </c>
      <c r="BM910">
        <v>0</v>
      </c>
      <c r="BN910">
        <v>0</v>
      </c>
      <c r="BO910">
        <v>0</v>
      </c>
      <c r="BP910">
        <v>0</v>
      </c>
      <c r="BQ910">
        <v>0</v>
      </c>
      <c r="BR910">
        <v>0</v>
      </c>
      <c r="BS910">
        <v>0</v>
      </c>
      <c r="BT910">
        <v>0</v>
      </c>
      <c r="BU910">
        <v>0</v>
      </c>
      <c r="BV910">
        <v>0</v>
      </c>
      <c r="BW910">
        <v>0</v>
      </c>
      <c r="CV910">
        <v>0</v>
      </c>
      <c r="CW910">
        <v>0</v>
      </c>
      <c r="CX910">
        <f>ROUND(Y910*Source!I1014,9)</f>
        <v>0</v>
      </c>
      <c r="CY910">
        <f t="shared" si="421"/>
        <v>14.19</v>
      </c>
      <c r="CZ910">
        <f t="shared" si="422"/>
        <v>1.97</v>
      </c>
      <c r="DA910">
        <f t="shared" si="423"/>
        <v>7.56</v>
      </c>
      <c r="DB910">
        <f t="shared" si="411"/>
        <v>0.2</v>
      </c>
      <c r="DC910">
        <f t="shared" si="412"/>
        <v>0</v>
      </c>
      <c r="DD910" t="s">
        <v>3</v>
      </c>
      <c r="DE910" t="s">
        <v>3</v>
      </c>
      <c r="DF910">
        <f t="shared" si="424"/>
        <v>0</v>
      </c>
      <c r="DG910">
        <f t="shared" si="425"/>
        <v>0</v>
      </c>
      <c r="DH910">
        <f t="shared" si="426"/>
        <v>0</v>
      </c>
      <c r="DI910">
        <f t="shared" si="420"/>
        <v>0</v>
      </c>
      <c r="DJ910">
        <f t="shared" si="427"/>
        <v>0</v>
      </c>
      <c r="DK910">
        <v>0</v>
      </c>
      <c r="DL910" t="s">
        <v>3</v>
      </c>
      <c r="DM910">
        <v>0</v>
      </c>
      <c r="DN910" t="s">
        <v>3</v>
      </c>
      <c r="DO910">
        <v>0</v>
      </c>
    </row>
    <row r="911" spans="1:119" x14ac:dyDescent="0.2">
      <c r="A911">
        <f>ROW(Source!A1062)</f>
        <v>1062</v>
      </c>
      <c r="B911">
        <v>69726971</v>
      </c>
      <c r="C911">
        <v>69735298</v>
      </c>
      <c r="D911">
        <v>27493458</v>
      </c>
      <c r="E911">
        <v>1</v>
      </c>
      <c r="F911">
        <v>1</v>
      </c>
      <c r="G911">
        <v>1</v>
      </c>
      <c r="H911">
        <v>1</v>
      </c>
      <c r="I911" t="s">
        <v>997</v>
      </c>
      <c r="J911" t="s">
        <v>3</v>
      </c>
      <c r="K911" t="s">
        <v>998</v>
      </c>
      <c r="L911">
        <v>1369</v>
      </c>
      <c r="N911">
        <v>1013</v>
      </c>
      <c r="O911" t="s">
        <v>974</v>
      </c>
      <c r="P911" t="s">
        <v>974</v>
      </c>
      <c r="Q911">
        <v>1</v>
      </c>
      <c r="W911">
        <v>0</v>
      </c>
      <c r="X911">
        <v>-115882720</v>
      </c>
      <c r="Y911">
        <f t="shared" si="410"/>
        <v>3.45</v>
      </c>
      <c r="AA911">
        <v>0</v>
      </c>
      <c r="AB911">
        <v>0</v>
      </c>
      <c r="AC911">
        <v>0</v>
      </c>
      <c r="AD911">
        <v>8.6</v>
      </c>
      <c r="AE911">
        <v>0</v>
      </c>
      <c r="AF911">
        <v>0</v>
      </c>
      <c r="AG911">
        <v>0</v>
      </c>
      <c r="AH911">
        <v>8.6</v>
      </c>
      <c r="AI911">
        <v>1</v>
      </c>
      <c r="AJ911">
        <v>1</v>
      </c>
      <c r="AK911">
        <v>1</v>
      </c>
      <c r="AL911">
        <v>1</v>
      </c>
      <c r="AM911">
        <v>0</v>
      </c>
      <c r="AN911">
        <v>0</v>
      </c>
      <c r="AO911">
        <v>1</v>
      </c>
      <c r="AP911">
        <v>0</v>
      </c>
      <c r="AQ911">
        <v>0</v>
      </c>
      <c r="AR911">
        <v>0</v>
      </c>
      <c r="AS911" t="s">
        <v>3</v>
      </c>
      <c r="AT911">
        <v>3.45</v>
      </c>
      <c r="AU911" t="s">
        <v>3</v>
      </c>
      <c r="AV911">
        <v>1</v>
      </c>
      <c r="AW911">
        <v>2</v>
      </c>
      <c r="AX911">
        <v>69735302</v>
      </c>
      <c r="AY911">
        <v>1</v>
      </c>
      <c r="AZ911">
        <v>0</v>
      </c>
      <c r="BA911">
        <v>923</v>
      </c>
      <c r="BB911">
        <v>0</v>
      </c>
      <c r="BC911">
        <v>0</v>
      </c>
      <c r="BD911">
        <v>0</v>
      </c>
      <c r="BE911">
        <v>0</v>
      </c>
      <c r="BF911">
        <v>0</v>
      </c>
      <c r="BG911">
        <v>0</v>
      </c>
      <c r="BH911">
        <v>0</v>
      </c>
      <c r="BI911">
        <v>0</v>
      </c>
      <c r="BJ911">
        <v>0</v>
      </c>
      <c r="BK911">
        <v>0</v>
      </c>
      <c r="BL911">
        <v>0</v>
      </c>
      <c r="BM911">
        <v>0</v>
      </c>
      <c r="BN911">
        <v>0</v>
      </c>
      <c r="BO911">
        <v>0</v>
      </c>
      <c r="BP911">
        <v>0</v>
      </c>
      <c r="BQ911">
        <v>0</v>
      </c>
      <c r="BR911">
        <v>0</v>
      </c>
      <c r="BS911">
        <v>0</v>
      </c>
      <c r="BT911">
        <v>0</v>
      </c>
      <c r="BU911">
        <v>0</v>
      </c>
      <c r="BV911">
        <v>0</v>
      </c>
      <c r="BW911">
        <v>0</v>
      </c>
      <c r="CU911">
        <f>ROUND(AT911*Source!I1062*AH911*AL911,0)</f>
        <v>256</v>
      </c>
      <c r="CV911">
        <f>ROUND(Y911*Source!I1062,9)</f>
        <v>29.808</v>
      </c>
      <c r="CW911">
        <v>0</v>
      </c>
      <c r="CX911">
        <f>ROUND(Y911*Source!I1062,9)</f>
        <v>29.808</v>
      </c>
      <c r="CY911">
        <f>AD911</f>
        <v>8.6</v>
      </c>
      <c r="CZ911">
        <f>AH911</f>
        <v>8.6</v>
      </c>
      <c r="DA911">
        <f>AL911</f>
        <v>1</v>
      </c>
      <c r="DB911">
        <f t="shared" si="411"/>
        <v>29.67</v>
      </c>
      <c r="DC911">
        <f t="shared" si="412"/>
        <v>0</v>
      </c>
      <c r="DD911" t="s">
        <v>3</v>
      </c>
      <c r="DE911" t="s">
        <v>3</v>
      </c>
      <c r="DF911">
        <f>ROUND(ROUND(AE911,0)*CX911,0)</f>
        <v>0</v>
      </c>
      <c r="DG911">
        <f t="shared" si="425"/>
        <v>0</v>
      </c>
      <c r="DH911">
        <f t="shared" si="426"/>
        <v>0</v>
      </c>
      <c r="DI911">
        <f t="shared" si="420"/>
        <v>268</v>
      </c>
      <c r="DJ911">
        <f>DI911</f>
        <v>268</v>
      </c>
      <c r="DK911">
        <v>0</v>
      </c>
      <c r="DL911" t="s">
        <v>3</v>
      </c>
      <c r="DM911">
        <v>0</v>
      </c>
      <c r="DN911" t="s">
        <v>3</v>
      </c>
      <c r="DO911">
        <v>0</v>
      </c>
    </row>
    <row r="912" spans="1:119" x14ac:dyDescent="0.2">
      <c r="A912">
        <f>ROW(Source!A1062)</f>
        <v>1062</v>
      </c>
      <c r="B912">
        <v>69726971</v>
      </c>
      <c r="C912">
        <v>69735298</v>
      </c>
      <c r="D912">
        <v>27441327</v>
      </c>
      <c r="E912">
        <v>1</v>
      </c>
      <c r="F912">
        <v>1</v>
      </c>
      <c r="G912">
        <v>1</v>
      </c>
      <c r="H912">
        <v>2</v>
      </c>
      <c r="I912" t="s">
        <v>975</v>
      </c>
      <c r="J912" t="s">
        <v>976</v>
      </c>
      <c r="K912" t="s">
        <v>977</v>
      </c>
      <c r="L912">
        <v>1368</v>
      </c>
      <c r="N912">
        <v>1011</v>
      </c>
      <c r="O912" t="s">
        <v>978</v>
      </c>
      <c r="P912" t="s">
        <v>978</v>
      </c>
      <c r="Q912">
        <v>1</v>
      </c>
      <c r="W912">
        <v>0</v>
      </c>
      <c r="X912">
        <v>-1583389094</v>
      </c>
      <c r="Y912">
        <f t="shared" si="410"/>
        <v>0.02</v>
      </c>
      <c r="AA912">
        <v>0</v>
      </c>
      <c r="AB912">
        <v>93.37</v>
      </c>
      <c r="AC912">
        <v>11.69</v>
      </c>
      <c r="AD912">
        <v>0</v>
      </c>
      <c r="AE912">
        <v>0</v>
      </c>
      <c r="AF912">
        <v>93.37</v>
      </c>
      <c r="AG912">
        <v>11.69</v>
      </c>
      <c r="AH912">
        <v>0</v>
      </c>
      <c r="AI912">
        <v>1</v>
      </c>
      <c r="AJ912">
        <v>1</v>
      </c>
      <c r="AK912">
        <v>1</v>
      </c>
      <c r="AL912">
        <v>1</v>
      </c>
      <c r="AM912">
        <v>0</v>
      </c>
      <c r="AN912">
        <v>0</v>
      </c>
      <c r="AO912">
        <v>1</v>
      </c>
      <c r="AP912">
        <v>0</v>
      </c>
      <c r="AQ912">
        <v>0</v>
      </c>
      <c r="AR912">
        <v>0</v>
      </c>
      <c r="AS912" t="s">
        <v>3</v>
      </c>
      <c r="AT912">
        <v>0.02</v>
      </c>
      <c r="AU912" t="s">
        <v>3</v>
      </c>
      <c r="AV912">
        <v>0</v>
      </c>
      <c r="AW912">
        <v>2</v>
      </c>
      <c r="AX912">
        <v>69735303</v>
      </c>
      <c r="AY912">
        <v>1</v>
      </c>
      <c r="AZ912">
        <v>0</v>
      </c>
      <c r="BA912">
        <v>924</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v>0</v>
      </c>
      <c r="CV912">
        <v>0</v>
      </c>
      <c r="CW912">
        <f>ROUND(Y912*Source!I1062*DO912,9)</f>
        <v>0</v>
      </c>
      <c r="CX912">
        <f>ROUND(Y912*Source!I1062,9)</f>
        <v>0.17280000000000001</v>
      </c>
      <c r="CY912">
        <f>AB912</f>
        <v>93.37</v>
      </c>
      <c r="CZ912">
        <f>AF912</f>
        <v>93.37</v>
      </c>
      <c r="DA912">
        <f>AJ912</f>
        <v>1</v>
      </c>
      <c r="DB912">
        <f t="shared" si="411"/>
        <v>1.87</v>
      </c>
      <c r="DC912">
        <f t="shared" si="412"/>
        <v>0.23</v>
      </c>
      <c r="DD912" t="s">
        <v>3</v>
      </c>
      <c r="DE912" t="s">
        <v>3</v>
      </c>
      <c r="DF912">
        <f>ROUND(ROUND(AE912,0)*CX912,0)</f>
        <v>0</v>
      </c>
      <c r="DG912">
        <f t="shared" si="425"/>
        <v>16</v>
      </c>
      <c r="DH912">
        <f t="shared" si="426"/>
        <v>2</v>
      </c>
      <c r="DI912">
        <f t="shared" si="420"/>
        <v>0</v>
      </c>
      <c r="DJ912">
        <f>DG912</f>
        <v>16</v>
      </c>
      <c r="DK912">
        <v>0</v>
      </c>
      <c r="DL912" t="s">
        <v>3</v>
      </c>
      <c r="DM912">
        <v>0</v>
      </c>
      <c r="DN912" t="s">
        <v>3</v>
      </c>
      <c r="DO912">
        <v>0</v>
      </c>
    </row>
    <row r="913" spans="1:119" x14ac:dyDescent="0.2">
      <c r="A913">
        <f>ROW(Source!A1062)</f>
        <v>1062</v>
      </c>
      <c r="B913">
        <v>69726971</v>
      </c>
      <c r="C913">
        <v>69735298</v>
      </c>
      <c r="D913">
        <v>27386998</v>
      </c>
      <c r="E913">
        <v>1</v>
      </c>
      <c r="F913">
        <v>1</v>
      </c>
      <c r="G913">
        <v>1</v>
      </c>
      <c r="H913">
        <v>3</v>
      </c>
      <c r="I913" t="s">
        <v>163</v>
      </c>
      <c r="J913" t="s">
        <v>165</v>
      </c>
      <c r="K913" t="s">
        <v>164</v>
      </c>
      <c r="L913">
        <v>1327</v>
      </c>
      <c r="N913">
        <v>1005</v>
      </c>
      <c r="O913" t="s">
        <v>56</v>
      </c>
      <c r="P913" t="s">
        <v>56</v>
      </c>
      <c r="Q913">
        <v>1</v>
      </c>
      <c r="W913">
        <v>0</v>
      </c>
      <c r="X913">
        <v>-810689284</v>
      </c>
      <c r="Y913">
        <f t="shared" si="410"/>
        <v>115</v>
      </c>
      <c r="AA913">
        <v>12.26</v>
      </c>
      <c r="AB913">
        <v>0</v>
      </c>
      <c r="AC913">
        <v>0</v>
      </c>
      <c r="AD913">
        <v>0</v>
      </c>
      <c r="AE913">
        <v>12.26</v>
      </c>
      <c r="AF913">
        <v>0</v>
      </c>
      <c r="AG913">
        <v>0</v>
      </c>
      <c r="AH913">
        <v>0</v>
      </c>
      <c r="AI913">
        <v>1</v>
      </c>
      <c r="AJ913">
        <v>1</v>
      </c>
      <c r="AK913">
        <v>1</v>
      </c>
      <c r="AL913">
        <v>1</v>
      </c>
      <c r="AM913">
        <v>0</v>
      </c>
      <c r="AN913">
        <v>0</v>
      </c>
      <c r="AO913">
        <v>0</v>
      </c>
      <c r="AP913">
        <v>1</v>
      </c>
      <c r="AQ913">
        <v>0</v>
      </c>
      <c r="AR913">
        <v>0</v>
      </c>
      <c r="AS913" t="s">
        <v>3</v>
      </c>
      <c r="AT913">
        <v>115</v>
      </c>
      <c r="AU913" t="s">
        <v>3</v>
      </c>
      <c r="AV913">
        <v>0</v>
      </c>
      <c r="AW913">
        <v>2</v>
      </c>
      <c r="AX913">
        <v>69735304</v>
      </c>
      <c r="AY913">
        <v>1</v>
      </c>
      <c r="AZ913">
        <v>6144</v>
      </c>
      <c r="BA913">
        <v>925</v>
      </c>
      <c r="BB913">
        <v>3</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v>0</v>
      </c>
      <c r="CV913">
        <v>0</v>
      </c>
      <c r="CW913">
        <v>0</v>
      </c>
      <c r="CX913">
        <f>ROUND(Y913*Source!I1062,9)</f>
        <v>993.6</v>
      </c>
      <c r="CY913">
        <f>AA913</f>
        <v>12.26</v>
      </c>
      <c r="CZ913">
        <f>AE913</f>
        <v>12.26</v>
      </c>
      <c r="DA913">
        <f>AI913</f>
        <v>1</v>
      </c>
      <c r="DB913">
        <f t="shared" si="411"/>
        <v>1409.9</v>
      </c>
      <c r="DC913">
        <f t="shared" si="412"/>
        <v>0</v>
      </c>
      <c r="DD913" t="s">
        <v>3</v>
      </c>
      <c r="DE913" t="s">
        <v>3</v>
      </c>
      <c r="DF913">
        <f>ROUND(ROUND(AE913,0)*CX913,0)</f>
        <v>11923</v>
      </c>
      <c r="DG913">
        <f t="shared" si="425"/>
        <v>0</v>
      </c>
      <c r="DH913">
        <f t="shared" si="426"/>
        <v>0</v>
      </c>
      <c r="DI913">
        <f t="shared" si="420"/>
        <v>0</v>
      </c>
      <c r="DJ913">
        <f>DF913</f>
        <v>11923</v>
      </c>
      <c r="DK913">
        <v>0</v>
      </c>
      <c r="DL913" t="s">
        <v>3</v>
      </c>
      <c r="DM913">
        <v>0</v>
      </c>
      <c r="DN913" t="s">
        <v>3</v>
      </c>
      <c r="DO913">
        <v>0</v>
      </c>
    </row>
    <row r="914" spans="1:119" x14ac:dyDescent="0.2">
      <c r="A914">
        <f>ROW(Source!A1063)</f>
        <v>1063</v>
      </c>
      <c r="B914">
        <v>69726884</v>
      </c>
      <c r="C914">
        <v>69735298</v>
      </c>
      <c r="D914">
        <v>27493458</v>
      </c>
      <c r="E914">
        <v>1</v>
      </c>
      <c r="F914">
        <v>1</v>
      </c>
      <c r="G914">
        <v>1</v>
      </c>
      <c r="H914">
        <v>1</v>
      </c>
      <c r="I914" t="s">
        <v>997</v>
      </c>
      <c r="J914" t="s">
        <v>3</v>
      </c>
      <c r="K914" t="s">
        <v>998</v>
      </c>
      <c r="L914">
        <v>1369</v>
      </c>
      <c r="N914">
        <v>1013</v>
      </c>
      <c r="O914" t="s">
        <v>974</v>
      </c>
      <c r="P914" t="s">
        <v>974</v>
      </c>
      <c r="Q914">
        <v>1</v>
      </c>
      <c r="W914">
        <v>0</v>
      </c>
      <c r="X914">
        <v>-115882720</v>
      </c>
      <c r="Y914">
        <f t="shared" si="410"/>
        <v>3.45</v>
      </c>
      <c r="AA914">
        <v>0</v>
      </c>
      <c r="AB914">
        <v>0</v>
      </c>
      <c r="AC914">
        <v>0</v>
      </c>
      <c r="AD914">
        <v>218.1</v>
      </c>
      <c r="AE914">
        <v>0</v>
      </c>
      <c r="AF914">
        <v>0</v>
      </c>
      <c r="AG914">
        <v>0</v>
      </c>
      <c r="AH914">
        <v>8.6</v>
      </c>
      <c r="AI914">
        <v>1</v>
      </c>
      <c r="AJ914">
        <v>1</v>
      </c>
      <c r="AK914">
        <v>1</v>
      </c>
      <c r="AL914">
        <v>25.36</v>
      </c>
      <c r="AM914">
        <v>5</v>
      </c>
      <c r="AN914">
        <v>0</v>
      </c>
      <c r="AO914">
        <v>1</v>
      </c>
      <c r="AP914">
        <v>0</v>
      </c>
      <c r="AQ914">
        <v>0</v>
      </c>
      <c r="AR914">
        <v>0</v>
      </c>
      <c r="AS914" t="s">
        <v>3</v>
      </c>
      <c r="AT914">
        <v>3.45</v>
      </c>
      <c r="AU914" t="s">
        <v>3</v>
      </c>
      <c r="AV914">
        <v>1</v>
      </c>
      <c r="AW914">
        <v>2</v>
      </c>
      <c r="AX914">
        <v>69735302</v>
      </c>
      <c r="AY914">
        <v>1</v>
      </c>
      <c r="AZ914">
        <v>0</v>
      </c>
      <c r="BA914">
        <v>926</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v>0</v>
      </c>
      <c r="CU914">
        <f>ROUND(AT914*Source!I1063*AH914*AL914,0)</f>
        <v>6501</v>
      </c>
      <c r="CV914">
        <f>ROUND(Y914*Source!I1063,9)</f>
        <v>29.808</v>
      </c>
      <c r="CW914">
        <v>0</v>
      </c>
      <c r="CX914">
        <f>ROUND(Y914*Source!I1063,9)</f>
        <v>29.808</v>
      </c>
      <c r="CY914">
        <f>AD914</f>
        <v>218.1</v>
      </c>
      <c r="CZ914">
        <f>AH914</f>
        <v>8.6</v>
      </c>
      <c r="DA914">
        <f>AL914</f>
        <v>25.36</v>
      </c>
      <c r="DB914">
        <f t="shared" si="411"/>
        <v>29.67</v>
      </c>
      <c r="DC914">
        <f t="shared" si="412"/>
        <v>0</v>
      </c>
      <c r="DD914" t="s">
        <v>3</v>
      </c>
      <c r="DE914" t="s">
        <v>3</v>
      </c>
      <c r="DF914">
        <f>ROUND(ROUND(AE914,0)*CX914,0)</f>
        <v>0</v>
      </c>
      <c r="DG914">
        <f t="shared" si="425"/>
        <v>0</v>
      </c>
      <c r="DH914">
        <f t="shared" si="426"/>
        <v>0</v>
      </c>
      <c r="DI914">
        <f>ROUND(ROUND(AH914*AL914,0)*CX914,0)</f>
        <v>6498</v>
      </c>
      <c r="DJ914">
        <f>DI914</f>
        <v>6498</v>
      </c>
      <c r="DK914">
        <v>0</v>
      </c>
      <c r="DL914" t="s">
        <v>3</v>
      </c>
      <c r="DM914">
        <v>0</v>
      </c>
      <c r="DN914" t="s">
        <v>3</v>
      </c>
      <c r="DO914">
        <v>0</v>
      </c>
    </row>
    <row r="915" spans="1:119" x14ac:dyDescent="0.2">
      <c r="A915">
        <f>ROW(Source!A1063)</f>
        <v>1063</v>
      </c>
      <c r="B915">
        <v>69726884</v>
      </c>
      <c r="C915">
        <v>69735298</v>
      </c>
      <c r="D915">
        <v>27441327</v>
      </c>
      <c r="E915">
        <v>1</v>
      </c>
      <c r="F915">
        <v>1</v>
      </c>
      <c r="G915">
        <v>1</v>
      </c>
      <c r="H915">
        <v>2</v>
      </c>
      <c r="I915" t="s">
        <v>975</v>
      </c>
      <c r="J915" t="s">
        <v>976</v>
      </c>
      <c r="K915" t="s">
        <v>977</v>
      </c>
      <c r="L915">
        <v>1368</v>
      </c>
      <c r="N915">
        <v>1011</v>
      </c>
      <c r="O915" t="s">
        <v>978</v>
      </c>
      <c r="P915" t="s">
        <v>978</v>
      </c>
      <c r="Q915">
        <v>1</v>
      </c>
      <c r="W915">
        <v>0</v>
      </c>
      <c r="X915">
        <v>-1583389094</v>
      </c>
      <c r="Y915">
        <f t="shared" si="410"/>
        <v>0.02</v>
      </c>
      <c r="AA915">
        <v>0</v>
      </c>
      <c r="AB915">
        <v>732.02</v>
      </c>
      <c r="AC915">
        <v>231.46</v>
      </c>
      <c r="AD915">
        <v>0</v>
      </c>
      <c r="AE915">
        <v>0</v>
      </c>
      <c r="AF915">
        <v>93.37</v>
      </c>
      <c r="AG915">
        <v>11.69</v>
      </c>
      <c r="AH915">
        <v>0</v>
      </c>
      <c r="AI915">
        <v>1</v>
      </c>
      <c r="AJ915">
        <v>7.84</v>
      </c>
      <c r="AK915">
        <v>19.8</v>
      </c>
      <c r="AL915">
        <v>1</v>
      </c>
      <c r="AM915">
        <v>5</v>
      </c>
      <c r="AN915">
        <v>0</v>
      </c>
      <c r="AO915">
        <v>1</v>
      </c>
      <c r="AP915">
        <v>0</v>
      </c>
      <c r="AQ915">
        <v>0</v>
      </c>
      <c r="AR915">
        <v>0</v>
      </c>
      <c r="AS915" t="s">
        <v>3</v>
      </c>
      <c r="AT915">
        <v>0.02</v>
      </c>
      <c r="AU915" t="s">
        <v>3</v>
      </c>
      <c r="AV915">
        <v>0</v>
      </c>
      <c r="AW915">
        <v>2</v>
      </c>
      <c r="AX915">
        <v>69735303</v>
      </c>
      <c r="AY915">
        <v>1</v>
      </c>
      <c r="AZ915">
        <v>0</v>
      </c>
      <c r="BA915">
        <v>927</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v>0</v>
      </c>
      <c r="CV915">
        <v>0</v>
      </c>
      <c r="CW915">
        <f>ROUND(Y915*Source!I1063*DO915,9)</f>
        <v>0</v>
      </c>
      <c r="CX915">
        <f>ROUND(Y915*Source!I1063,9)</f>
        <v>0.17280000000000001</v>
      </c>
      <c r="CY915">
        <f>AB915</f>
        <v>732.02</v>
      </c>
      <c r="CZ915">
        <f>AF915</f>
        <v>93.37</v>
      </c>
      <c r="DA915">
        <f>AJ915</f>
        <v>7.84</v>
      </c>
      <c r="DB915">
        <f t="shared" si="411"/>
        <v>1.87</v>
      </c>
      <c r="DC915">
        <f t="shared" si="412"/>
        <v>0.23</v>
      </c>
      <c r="DD915" t="s">
        <v>3</v>
      </c>
      <c r="DE915" t="s">
        <v>3</v>
      </c>
      <c r="DF915">
        <f>ROUND(ROUND(AE915,0)*CX915,0)</f>
        <v>0</v>
      </c>
      <c r="DG915">
        <f>ROUND(ROUND(AF915*AJ915,0)*CX915,0)</f>
        <v>126</v>
      </c>
      <c r="DH915">
        <f>ROUND(ROUND(AG915*AK915,0)*CX915,0)</f>
        <v>40</v>
      </c>
      <c r="DI915">
        <f>ROUND(ROUND(AH915,0)*CX915,0)</f>
        <v>0</v>
      </c>
      <c r="DJ915">
        <f>DG915</f>
        <v>126</v>
      </c>
      <c r="DK915">
        <v>0</v>
      </c>
      <c r="DL915" t="s">
        <v>3</v>
      </c>
      <c r="DM915">
        <v>0</v>
      </c>
      <c r="DN915" t="s">
        <v>3</v>
      </c>
      <c r="DO915">
        <v>0</v>
      </c>
    </row>
    <row r="916" spans="1:119" x14ac:dyDescent="0.2">
      <c r="A916">
        <f>ROW(Source!A1063)</f>
        <v>1063</v>
      </c>
      <c r="B916">
        <v>69726884</v>
      </c>
      <c r="C916">
        <v>69735298</v>
      </c>
      <c r="D916">
        <v>27386998</v>
      </c>
      <c r="E916">
        <v>1</v>
      </c>
      <c r="F916">
        <v>1</v>
      </c>
      <c r="G916">
        <v>1</v>
      </c>
      <c r="H916">
        <v>3</v>
      </c>
      <c r="I916" t="s">
        <v>163</v>
      </c>
      <c r="J916" t="s">
        <v>165</v>
      </c>
      <c r="K916" t="s">
        <v>164</v>
      </c>
      <c r="L916">
        <v>1327</v>
      </c>
      <c r="N916">
        <v>1005</v>
      </c>
      <c r="O916" t="s">
        <v>56</v>
      </c>
      <c r="P916" t="s">
        <v>56</v>
      </c>
      <c r="Q916">
        <v>1</v>
      </c>
      <c r="W916">
        <v>0</v>
      </c>
      <c r="X916">
        <v>-810689284</v>
      </c>
      <c r="Y916">
        <f t="shared" si="410"/>
        <v>115</v>
      </c>
      <c r="AA916">
        <v>23.6</v>
      </c>
      <c r="AB916">
        <v>0</v>
      </c>
      <c r="AC916">
        <v>0</v>
      </c>
      <c r="AD916">
        <v>0</v>
      </c>
      <c r="AE916">
        <v>3.2600000000000002</v>
      </c>
      <c r="AF916">
        <v>0</v>
      </c>
      <c r="AG916">
        <v>0</v>
      </c>
      <c r="AH916">
        <v>0</v>
      </c>
      <c r="AI916">
        <v>7.56</v>
      </c>
      <c r="AJ916">
        <v>1</v>
      </c>
      <c r="AK916">
        <v>1</v>
      </c>
      <c r="AL916">
        <v>1</v>
      </c>
      <c r="AM916">
        <v>0</v>
      </c>
      <c r="AN916">
        <v>0</v>
      </c>
      <c r="AO916">
        <v>0</v>
      </c>
      <c r="AP916">
        <v>1</v>
      </c>
      <c r="AQ916">
        <v>0</v>
      </c>
      <c r="AR916">
        <v>0</v>
      </c>
      <c r="AS916" t="s">
        <v>3</v>
      </c>
      <c r="AT916">
        <v>115</v>
      </c>
      <c r="AU916" t="s">
        <v>3</v>
      </c>
      <c r="AV916">
        <v>0</v>
      </c>
      <c r="AW916">
        <v>2</v>
      </c>
      <c r="AX916">
        <v>69735304</v>
      </c>
      <c r="AY916">
        <v>1</v>
      </c>
      <c r="AZ916">
        <v>22528</v>
      </c>
      <c r="BA916">
        <v>928</v>
      </c>
      <c r="BB916">
        <v>3</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v>0</v>
      </c>
      <c r="CV916">
        <v>0</v>
      </c>
      <c r="CW916">
        <v>0</v>
      </c>
      <c r="CX916">
        <f>ROUND(Y916*Source!I1063,9)</f>
        <v>993.6</v>
      </c>
      <c r="CY916">
        <f>AA916</f>
        <v>23.6</v>
      </c>
      <c r="CZ916">
        <f>AE916</f>
        <v>3.2600000000000002</v>
      </c>
      <c r="DA916">
        <f>AI916</f>
        <v>7.56</v>
      </c>
      <c r="DB916">
        <f t="shared" si="411"/>
        <v>374.9</v>
      </c>
      <c r="DC916">
        <f t="shared" si="412"/>
        <v>0</v>
      </c>
      <c r="DD916" t="s">
        <v>3</v>
      </c>
      <c r="DE916" t="s">
        <v>3</v>
      </c>
      <c r="DF916">
        <f>ROUND(ROUND(AE916*AI916,0)*CX916,0)</f>
        <v>24840</v>
      </c>
      <c r="DG916">
        <f>ROUND(ROUND(AF916,0)*CX916,0)</f>
        <v>0</v>
      </c>
      <c r="DH916">
        <f>ROUND(ROUND(AG916,0)*CX916,0)</f>
        <v>0</v>
      </c>
      <c r="DI916">
        <f>ROUND(ROUND(AH916,0)*CX916,0)</f>
        <v>0</v>
      </c>
      <c r="DJ916">
        <f>DF916</f>
        <v>24840</v>
      </c>
      <c r="DK916">
        <v>0</v>
      </c>
      <c r="DL916" t="s">
        <v>3</v>
      </c>
      <c r="DM916">
        <v>0</v>
      </c>
      <c r="DN916" t="s">
        <v>3</v>
      </c>
      <c r="DO916">
        <v>0</v>
      </c>
    </row>
    <row r="917" spans="1:119" x14ac:dyDescent="0.2">
      <c r="A917">
        <f>ROW(Source!A1066)</f>
        <v>1066</v>
      </c>
      <c r="B917">
        <v>69726971</v>
      </c>
      <c r="C917">
        <v>69735306</v>
      </c>
      <c r="D917">
        <v>27493137</v>
      </c>
      <c r="E917">
        <v>1</v>
      </c>
      <c r="F917">
        <v>1</v>
      </c>
      <c r="G917">
        <v>1</v>
      </c>
      <c r="H917">
        <v>1</v>
      </c>
      <c r="I917" t="s">
        <v>999</v>
      </c>
      <c r="J917" t="s">
        <v>3</v>
      </c>
      <c r="K917" t="s">
        <v>1000</v>
      </c>
      <c r="L917">
        <v>1369</v>
      </c>
      <c r="N917">
        <v>1013</v>
      </c>
      <c r="O917" t="s">
        <v>974</v>
      </c>
      <c r="P917" t="s">
        <v>974</v>
      </c>
      <c r="Q917">
        <v>1</v>
      </c>
      <c r="W917">
        <v>0</v>
      </c>
      <c r="X917">
        <v>-1973258772</v>
      </c>
      <c r="Y917">
        <f t="shared" si="410"/>
        <v>4.1399999999999997</v>
      </c>
      <c r="AA917">
        <v>0</v>
      </c>
      <c r="AB917">
        <v>0</v>
      </c>
      <c r="AC917">
        <v>0</v>
      </c>
      <c r="AD917">
        <v>9.15</v>
      </c>
      <c r="AE917">
        <v>0</v>
      </c>
      <c r="AF917">
        <v>0</v>
      </c>
      <c r="AG917">
        <v>0</v>
      </c>
      <c r="AH917">
        <v>9.15</v>
      </c>
      <c r="AI917">
        <v>1</v>
      </c>
      <c r="AJ917">
        <v>1</v>
      </c>
      <c r="AK917">
        <v>1</v>
      </c>
      <c r="AL917">
        <v>1</v>
      </c>
      <c r="AM917">
        <v>0</v>
      </c>
      <c r="AN917">
        <v>0</v>
      </c>
      <c r="AO917">
        <v>1</v>
      </c>
      <c r="AP917">
        <v>0</v>
      </c>
      <c r="AQ917">
        <v>0</v>
      </c>
      <c r="AR917">
        <v>0</v>
      </c>
      <c r="AS917" t="s">
        <v>3</v>
      </c>
      <c r="AT917">
        <v>4.1399999999999997</v>
      </c>
      <c r="AU917" t="s">
        <v>3</v>
      </c>
      <c r="AV917">
        <v>1</v>
      </c>
      <c r="AW917">
        <v>2</v>
      </c>
      <c r="AX917">
        <v>69735310</v>
      </c>
      <c r="AY917">
        <v>1</v>
      </c>
      <c r="AZ917">
        <v>0</v>
      </c>
      <c r="BA917">
        <v>929</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CU917">
        <f>ROUND(AT917*Source!I1066*AH917*AL917,0)</f>
        <v>334</v>
      </c>
      <c r="CV917">
        <f>ROUND(Y917*Source!I1066,9)</f>
        <v>36.535499999999999</v>
      </c>
      <c r="CW917">
        <v>0</v>
      </c>
      <c r="CX917">
        <f>ROUND(Y917*Source!I1066,9)</f>
        <v>36.535499999999999</v>
      </c>
      <c r="CY917">
        <f>AD917</f>
        <v>9.15</v>
      </c>
      <c r="CZ917">
        <f>AH917</f>
        <v>9.15</v>
      </c>
      <c r="DA917">
        <f>AL917</f>
        <v>1</v>
      </c>
      <c r="DB917">
        <f t="shared" si="411"/>
        <v>37.880000000000003</v>
      </c>
      <c r="DC917">
        <f t="shared" si="412"/>
        <v>0</v>
      </c>
      <c r="DD917" t="s">
        <v>3</v>
      </c>
      <c r="DE917" t="s">
        <v>3</v>
      </c>
      <c r="DF917">
        <f>ROUND(ROUND(AE917,0)*CX917,0)</f>
        <v>0</v>
      </c>
      <c r="DG917">
        <f>ROUND(ROUND(AF917,0)*CX917,0)</f>
        <v>0</v>
      </c>
      <c r="DH917">
        <f>ROUND(ROUND(AG917,0)*CX917,0)</f>
        <v>0</v>
      </c>
      <c r="DI917">
        <f>ROUND(ROUND(AH917,0)*CX917,0)</f>
        <v>329</v>
      </c>
      <c r="DJ917">
        <f>DI917</f>
        <v>329</v>
      </c>
      <c r="DK917">
        <v>0</v>
      </c>
      <c r="DL917" t="s">
        <v>3</v>
      </c>
      <c r="DM917">
        <v>0</v>
      </c>
      <c r="DN917" t="s">
        <v>3</v>
      </c>
      <c r="DO917">
        <v>0</v>
      </c>
    </row>
    <row r="918" spans="1:119" x14ac:dyDescent="0.2">
      <c r="A918">
        <f>ROW(Source!A1066)</f>
        <v>1066</v>
      </c>
      <c r="B918">
        <v>69726971</v>
      </c>
      <c r="C918">
        <v>69735306</v>
      </c>
      <c r="D918">
        <v>27441327</v>
      </c>
      <c r="E918">
        <v>1</v>
      </c>
      <c r="F918">
        <v>1</v>
      </c>
      <c r="G918">
        <v>1</v>
      </c>
      <c r="H918">
        <v>2</v>
      </c>
      <c r="I918" t="s">
        <v>975</v>
      </c>
      <c r="J918" t="s">
        <v>976</v>
      </c>
      <c r="K918" t="s">
        <v>977</v>
      </c>
      <c r="L918">
        <v>1368</v>
      </c>
      <c r="N918">
        <v>1011</v>
      </c>
      <c r="O918" t="s">
        <v>978</v>
      </c>
      <c r="P918" t="s">
        <v>978</v>
      </c>
      <c r="Q918">
        <v>1</v>
      </c>
      <c r="W918">
        <v>0</v>
      </c>
      <c r="X918">
        <v>-1583389094</v>
      </c>
      <c r="Y918">
        <f t="shared" ref="Y918:Y934" si="428">AT918</f>
        <v>0.11</v>
      </c>
      <c r="AA918">
        <v>0</v>
      </c>
      <c r="AB918">
        <v>93.37</v>
      </c>
      <c r="AC918">
        <v>11.69</v>
      </c>
      <c r="AD918">
        <v>0</v>
      </c>
      <c r="AE918">
        <v>0</v>
      </c>
      <c r="AF918">
        <v>93.37</v>
      </c>
      <c r="AG918">
        <v>11.69</v>
      </c>
      <c r="AH918">
        <v>0</v>
      </c>
      <c r="AI918">
        <v>1</v>
      </c>
      <c r="AJ918">
        <v>1</v>
      </c>
      <c r="AK918">
        <v>1</v>
      </c>
      <c r="AL918">
        <v>1</v>
      </c>
      <c r="AM918">
        <v>0</v>
      </c>
      <c r="AN918">
        <v>0</v>
      </c>
      <c r="AO918">
        <v>1</v>
      </c>
      <c r="AP918">
        <v>0</v>
      </c>
      <c r="AQ918">
        <v>0</v>
      </c>
      <c r="AR918">
        <v>0</v>
      </c>
      <c r="AS918" t="s">
        <v>3</v>
      </c>
      <c r="AT918">
        <v>0.11</v>
      </c>
      <c r="AU918" t="s">
        <v>3</v>
      </c>
      <c r="AV918">
        <v>0</v>
      </c>
      <c r="AW918">
        <v>2</v>
      </c>
      <c r="AX918">
        <v>69735311</v>
      </c>
      <c r="AY918">
        <v>1</v>
      </c>
      <c r="AZ918">
        <v>0</v>
      </c>
      <c r="BA918">
        <v>930</v>
      </c>
      <c r="BB918">
        <v>0</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v>0</v>
      </c>
      <c r="CV918">
        <v>0</v>
      </c>
      <c r="CW918">
        <f>ROUND(Y918*Source!I1066*DO918,9)</f>
        <v>0</v>
      </c>
      <c r="CX918">
        <f>ROUND(Y918*Source!I1066,9)</f>
        <v>0.97075</v>
      </c>
      <c r="CY918">
        <f>AB918</f>
        <v>93.37</v>
      </c>
      <c r="CZ918">
        <f>AF918</f>
        <v>93.37</v>
      </c>
      <c r="DA918">
        <f>AJ918</f>
        <v>1</v>
      </c>
      <c r="DB918">
        <f t="shared" ref="DB918:DB934" si="429">ROUND(ROUND(AT918*CZ918,2),2)</f>
        <v>10.27</v>
      </c>
      <c r="DC918">
        <f t="shared" ref="DC918:DC934" si="430">ROUND(ROUND(AT918*AG918,2),2)</f>
        <v>1.29</v>
      </c>
      <c r="DD918" t="s">
        <v>3</v>
      </c>
      <c r="DE918" t="s">
        <v>3</v>
      </c>
      <c r="DF918">
        <f>ROUND(ROUND(AE918,0)*CX918,0)</f>
        <v>0</v>
      </c>
      <c r="DG918">
        <f>ROUND(ROUND(AF918,0)*CX918,0)</f>
        <v>90</v>
      </c>
      <c r="DH918">
        <f>ROUND(ROUND(AG918,0)*CX918,0)</f>
        <v>12</v>
      </c>
      <c r="DI918">
        <f>ROUND(ROUND(AH918,0)*CX918,0)</f>
        <v>0</v>
      </c>
      <c r="DJ918">
        <f>DG918</f>
        <v>90</v>
      </c>
      <c r="DK918">
        <v>0</v>
      </c>
      <c r="DL918" t="s">
        <v>3</v>
      </c>
      <c r="DM918">
        <v>0</v>
      </c>
      <c r="DN918" t="s">
        <v>3</v>
      </c>
      <c r="DO918">
        <v>0</v>
      </c>
    </row>
    <row r="919" spans="1:119" x14ac:dyDescent="0.2">
      <c r="A919">
        <f>ROW(Source!A1066)</f>
        <v>1066</v>
      </c>
      <c r="B919">
        <v>69726971</v>
      </c>
      <c r="C919">
        <v>69735306</v>
      </c>
      <c r="D919">
        <v>27371771</v>
      </c>
      <c r="E919">
        <v>1</v>
      </c>
      <c r="F919">
        <v>1</v>
      </c>
      <c r="G919">
        <v>1</v>
      </c>
      <c r="H919">
        <v>3</v>
      </c>
      <c r="I919" t="s">
        <v>178</v>
      </c>
      <c r="J919" t="s">
        <v>181</v>
      </c>
      <c r="K919" t="s">
        <v>179</v>
      </c>
      <c r="L919">
        <v>1308</v>
      </c>
      <c r="N919">
        <v>1003</v>
      </c>
      <c r="O919" t="s">
        <v>180</v>
      </c>
      <c r="P919" t="s">
        <v>180</v>
      </c>
      <c r="Q919">
        <v>100</v>
      </c>
      <c r="W919">
        <v>0</v>
      </c>
      <c r="X919">
        <v>-239826058</v>
      </c>
      <c r="Y919">
        <f t="shared" si="428"/>
        <v>1.05</v>
      </c>
      <c r="AA919">
        <v>2258.6999999999998</v>
      </c>
      <c r="AB919">
        <v>0</v>
      </c>
      <c r="AC919">
        <v>0</v>
      </c>
      <c r="AD919">
        <v>0</v>
      </c>
      <c r="AE919">
        <v>2258.6999999999998</v>
      </c>
      <c r="AF919">
        <v>0</v>
      </c>
      <c r="AG919">
        <v>0</v>
      </c>
      <c r="AH919">
        <v>0</v>
      </c>
      <c r="AI919">
        <v>1</v>
      </c>
      <c r="AJ919">
        <v>1</v>
      </c>
      <c r="AK919">
        <v>1</v>
      </c>
      <c r="AL919">
        <v>1</v>
      </c>
      <c r="AM919">
        <v>0</v>
      </c>
      <c r="AN919">
        <v>0</v>
      </c>
      <c r="AO919">
        <v>0</v>
      </c>
      <c r="AP919">
        <v>0</v>
      </c>
      <c r="AQ919">
        <v>0</v>
      </c>
      <c r="AR919">
        <v>0</v>
      </c>
      <c r="AS919" t="s">
        <v>3</v>
      </c>
      <c r="AT919">
        <v>1.05</v>
      </c>
      <c r="AU919" t="s">
        <v>3</v>
      </c>
      <c r="AV919">
        <v>0</v>
      </c>
      <c r="AW919">
        <v>2</v>
      </c>
      <c r="AX919">
        <v>69735312</v>
      </c>
      <c r="AY919">
        <v>1</v>
      </c>
      <c r="AZ919">
        <v>0</v>
      </c>
      <c r="BA919">
        <v>931</v>
      </c>
      <c r="BB919">
        <v>3</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CV919">
        <v>0</v>
      </c>
      <c r="CW919">
        <v>0</v>
      </c>
      <c r="CX919">
        <f>ROUND(Y919*Source!I1066,9)</f>
        <v>9.2662499999999994</v>
      </c>
      <c r="CY919">
        <f>AA919</f>
        <v>2258.6999999999998</v>
      </c>
      <c r="CZ919">
        <f>AE919</f>
        <v>2258.6999999999998</v>
      </c>
      <c r="DA919">
        <f>AI919</f>
        <v>1</v>
      </c>
      <c r="DB919">
        <f t="shared" si="429"/>
        <v>2371.64</v>
      </c>
      <c r="DC919">
        <f t="shared" si="430"/>
        <v>0</v>
      </c>
      <c r="DD919" t="s">
        <v>3</v>
      </c>
      <c r="DE919" t="s">
        <v>3</v>
      </c>
      <c r="DF919">
        <f>ROUND(ROUND(AE919,0)*CX919,0)</f>
        <v>20932</v>
      </c>
      <c r="DG919">
        <f>ROUND(ROUND(AF919,0)*CX919,0)</f>
        <v>0</v>
      </c>
      <c r="DH919">
        <f>ROUND(ROUND(AG919,0)*CX919,0)</f>
        <v>0</v>
      </c>
      <c r="DI919">
        <f>ROUND(ROUND(AH919,0)*CX919,0)</f>
        <v>0</v>
      </c>
      <c r="DJ919">
        <f>DF919</f>
        <v>20932</v>
      </c>
      <c r="DK919">
        <v>0</v>
      </c>
      <c r="DL919" t="s">
        <v>3</v>
      </c>
      <c r="DM919">
        <v>0</v>
      </c>
      <c r="DN919" t="s">
        <v>3</v>
      </c>
      <c r="DO919">
        <v>0</v>
      </c>
    </row>
    <row r="920" spans="1:119" x14ac:dyDescent="0.2">
      <c r="A920">
        <f>ROW(Source!A1067)</f>
        <v>1067</v>
      </c>
      <c r="B920">
        <v>69726884</v>
      </c>
      <c r="C920">
        <v>69735306</v>
      </c>
      <c r="D920">
        <v>27493137</v>
      </c>
      <c r="E920">
        <v>1</v>
      </c>
      <c r="F920">
        <v>1</v>
      </c>
      <c r="G920">
        <v>1</v>
      </c>
      <c r="H920">
        <v>1</v>
      </c>
      <c r="I920" t="s">
        <v>999</v>
      </c>
      <c r="J920" t="s">
        <v>3</v>
      </c>
      <c r="K920" t="s">
        <v>1000</v>
      </c>
      <c r="L920">
        <v>1369</v>
      </c>
      <c r="N920">
        <v>1013</v>
      </c>
      <c r="O920" t="s">
        <v>974</v>
      </c>
      <c r="P920" t="s">
        <v>974</v>
      </c>
      <c r="Q920">
        <v>1</v>
      </c>
      <c r="W920">
        <v>0</v>
      </c>
      <c r="X920">
        <v>-1973258772</v>
      </c>
      <c r="Y920">
        <f t="shared" si="428"/>
        <v>4.1399999999999997</v>
      </c>
      <c r="AA920">
        <v>0</v>
      </c>
      <c r="AB920">
        <v>0</v>
      </c>
      <c r="AC920">
        <v>0</v>
      </c>
      <c r="AD920">
        <v>234.24</v>
      </c>
      <c r="AE920">
        <v>0</v>
      </c>
      <c r="AF920">
        <v>0</v>
      </c>
      <c r="AG920">
        <v>0</v>
      </c>
      <c r="AH920">
        <v>9.15</v>
      </c>
      <c r="AI920">
        <v>1</v>
      </c>
      <c r="AJ920">
        <v>1</v>
      </c>
      <c r="AK920">
        <v>1</v>
      </c>
      <c r="AL920">
        <v>25.6</v>
      </c>
      <c r="AM920">
        <v>5</v>
      </c>
      <c r="AN920">
        <v>0</v>
      </c>
      <c r="AO920">
        <v>1</v>
      </c>
      <c r="AP920">
        <v>0</v>
      </c>
      <c r="AQ920">
        <v>0</v>
      </c>
      <c r="AR920">
        <v>0</v>
      </c>
      <c r="AS920" t="s">
        <v>3</v>
      </c>
      <c r="AT920">
        <v>4.1399999999999997</v>
      </c>
      <c r="AU920" t="s">
        <v>3</v>
      </c>
      <c r="AV920">
        <v>1</v>
      </c>
      <c r="AW920">
        <v>2</v>
      </c>
      <c r="AX920">
        <v>69735310</v>
      </c>
      <c r="AY920">
        <v>1</v>
      </c>
      <c r="AZ920">
        <v>0</v>
      </c>
      <c r="BA920">
        <v>932</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CU920">
        <f>ROUND(AT920*Source!I1067*AH920*AL920,0)</f>
        <v>8558</v>
      </c>
      <c r="CV920">
        <f>ROUND(Y920*Source!I1067,9)</f>
        <v>36.535499999999999</v>
      </c>
      <c r="CW920">
        <v>0</v>
      </c>
      <c r="CX920">
        <f>ROUND(Y920*Source!I1067,9)</f>
        <v>36.535499999999999</v>
      </c>
      <c r="CY920">
        <f>AD920</f>
        <v>234.24</v>
      </c>
      <c r="CZ920">
        <f>AH920</f>
        <v>9.15</v>
      </c>
      <c r="DA920">
        <f>AL920</f>
        <v>25.6</v>
      </c>
      <c r="DB920">
        <f t="shared" si="429"/>
        <v>37.880000000000003</v>
      </c>
      <c r="DC920">
        <f t="shared" si="430"/>
        <v>0</v>
      </c>
      <c r="DD920" t="s">
        <v>3</v>
      </c>
      <c r="DE920" t="s">
        <v>3</v>
      </c>
      <c r="DF920">
        <f>ROUND(ROUND(AE920,0)*CX920,0)</f>
        <v>0</v>
      </c>
      <c r="DG920">
        <f>ROUND(ROUND(AF920,0)*CX920,0)</f>
        <v>0</v>
      </c>
      <c r="DH920">
        <f>ROUND(ROUND(AG920,0)*CX920,0)</f>
        <v>0</v>
      </c>
      <c r="DI920">
        <f>ROUND(ROUND(AH920*AL920,0)*CX920,0)</f>
        <v>8549</v>
      </c>
      <c r="DJ920">
        <f>DI920</f>
        <v>8549</v>
      </c>
      <c r="DK920">
        <v>0</v>
      </c>
      <c r="DL920" t="s">
        <v>3</v>
      </c>
      <c r="DM920">
        <v>0</v>
      </c>
      <c r="DN920" t="s">
        <v>3</v>
      </c>
      <c r="DO920">
        <v>0</v>
      </c>
    </row>
    <row r="921" spans="1:119" x14ac:dyDescent="0.2">
      <c r="A921">
        <f>ROW(Source!A1067)</f>
        <v>1067</v>
      </c>
      <c r="B921">
        <v>69726884</v>
      </c>
      <c r="C921">
        <v>69735306</v>
      </c>
      <c r="D921">
        <v>27441327</v>
      </c>
      <c r="E921">
        <v>1</v>
      </c>
      <c r="F921">
        <v>1</v>
      </c>
      <c r="G921">
        <v>1</v>
      </c>
      <c r="H921">
        <v>2</v>
      </c>
      <c r="I921" t="s">
        <v>975</v>
      </c>
      <c r="J921" t="s">
        <v>976</v>
      </c>
      <c r="K921" t="s">
        <v>977</v>
      </c>
      <c r="L921">
        <v>1368</v>
      </c>
      <c r="N921">
        <v>1011</v>
      </c>
      <c r="O921" t="s">
        <v>978</v>
      </c>
      <c r="P921" t="s">
        <v>978</v>
      </c>
      <c r="Q921">
        <v>1</v>
      </c>
      <c r="W921">
        <v>0</v>
      </c>
      <c r="X921">
        <v>-1583389094</v>
      </c>
      <c r="Y921">
        <f t="shared" si="428"/>
        <v>0.11</v>
      </c>
      <c r="AA921">
        <v>0</v>
      </c>
      <c r="AB921">
        <v>868.34</v>
      </c>
      <c r="AC921">
        <v>231.46</v>
      </c>
      <c r="AD921">
        <v>0</v>
      </c>
      <c r="AE921">
        <v>0</v>
      </c>
      <c r="AF921">
        <v>93.37</v>
      </c>
      <c r="AG921">
        <v>11.69</v>
      </c>
      <c r="AH921">
        <v>0</v>
      </c>
      <c r="AI921">
        <v>1</v>
      </c>
      <c r="AJ921">
        <v>9.3000000000000007</v>
      </c>
      <c r="AK921">
        <v>19.8</v>
      </c>
      <c r="AL921">
        <v>1</v>
      </c>
      <c r="AM921">
        <v>5</v>
      </c>
      <c r="AN921">
        <v>0</v>
      </c>
      <c r="AO921">
        <v>1</v>
      </c>
      <c r="AP921">
        <v>0</v>
      </c>
      <c r="AQ921">
        <v>0</v>
      </c>
      <c r="AR921">
        <v>0</v>
      </c>
      <c r="AS921" t="s">
        <v>3</v>
      </c>
      <c r="AT921">
        <v>0.11</v>
      </c>
      <c r="AU921" t="s">
        <v>3</v>
      </c>
      <c r="AV921">
        <v>0</v>
      </c>
      <c r="AW921">
        <v>2</v>
      </c>
      <c r="AX921">
        <v>69735311</v>
      </c>
      <c r="AY921">
        <v>1</v>
      </c>
      <c r="AZ921">
        <v>0</v>
      </c>
      <c r="BA921">
        <v>933</v>
      </c>
      <c r="BB921">
        <v>0</v>
      </c>
      <c r="BC921">
        <v>0</v>
      </c>
      <c r="BD921">
        <v>0</v>
      </c>
      <c r="BE921">
        <v>0</v>
      </c>
      <c r="BF921">
        <v>0</v>
      </c>
      <c r="BG921">
        <v>0</v>
      </c>
      <c r="BH921">
        <v>0</v>
      </c>
      <c r="BI921">
        <v>0</v>
      </c>
      <c r="BJ921">
        <v>0</v>
      </c>
      <c r="BK921">
        <v>0</v>
      </c>
      <c r="BL921">
        <v>0</v>
      </c>
      <c r="BM921">
        <v>0</v>
      </c>
      <c r="BN921">
        <v>0</v>
      </c>
      <c r="BO921">
        <v>0</v>
      </c>
      <c r="BP921">
        <v>0</v>
      </c>
      <c r="BQ921">
        <v>0</v>
      </c>
      <c r="BR921">
        <v>0</v>
      </c>
      <c r="BS921">
        <v>0</v>
      </c>
      <c r="BT921">
        <v>0</v>
      </c>
      <c r="BU921">
        <v>0</v>
      </c>
      <c r="BV921">
        <v>0</v>
      </c>
      <c r="BW921">
        <v>0</v>
      </c>
      <c r="CV921">
        <v>0</v>
      </c>
      <c r="CW921">
        <f>ROUND(Y921*Source!I1067*DO921,9)</f>
        <v>0</v>
      </c>
      <c r="CX921">
        <f>ROUND(Y921*Source!I1067,9)</f>
        <v>0.97075</v>
      </c>
      <c r="CY921">
        <f>AB921</f>
        <v>868.34</v>
      </c>
      <c r="CZ921">
        <f>AF921</f>
        <v>93.37</v>
      </c>
      <c r="DA921">
        <f>AJ921</f>
        <v>9.3000000000000007</v>
      </c>
      <c r="DB921">
        <f t="shared" si="429"/>
        <v>10.27</v>
      </c>
      <c r="DC921">
        <f t="shared" si="430"/>
        <v>1.29</v>
      </c>
      <c r="DD921" t="s">
        <v>3</v>
      </c>
      <c r="DE921" t="s">
        <v>3</v>
      </c>
      <c r="DF921">
        <f>ROUND(ROUND(AE921,0)*CX921,0)</f>
        <v>0</v>
      </c>
      <c r="DG921">
        <f>ROUND(ROUND(AF921*AJ921,0)*CX921,0)</f>
        <v>843</v>
      </c>
      <c r="DH921">
        <f>ROUND(ROUND(AG921*AK921,0)*CX921,0)</f>
        <v>224</v>
      </c>
      <c r="DI921">
        <f t="shared" ref="DI921:DI928" si="431">ROUND(ROUND(AH921,0)*CX921,0)</f>
        <v>0</v>
      </c>
      <c r="DJ921">
        <f>DG921</f>
        <v>843</v>
      </c>
      <c r="DK921">
        <v>0</v>
      </c>
      <c r="DL921" t="s">
        <v>3</v>
      </c>
      <c r="DM921">
        <v>0</v>
      </c>
      <c r="DN921" t="s">
        <v>3</v>
      </c>
      <c r="DO921">
        <v>0</v>
      </c>
    </row>
    <row r="922" spans="1:119" x14ac:dyDescent="0.2">
      <c r="A922">
        <f>ROW(Source!A1067)</f>
        <v>1067</v>
      </c>
      <c r="B922">
        <v>69726884</v>
      </c>
      <c r="C922">
        <v>69735306</v>
      </c>
      <c r="D922">
        <v>27371771</v>
      </c>
      <c r="E922">
        <v>1</v>
      </c>
      <c r="F922">
        <v>1</v>
      </c>
      <c r="G922">
        <v>1</v>
      </c>
      <c r="H922">
        <v>3</v>
      </c>
      <c r="I922" t="s">
        <v>178</v>
      </c>
      <c r="J922" t="s">
        <v>181</v>
      </c>
      <c r="K922" t="s">
        <v>179</v>
      </c>
      <c r="L922">
        <v>1308</v>
      </c>
      <c r="N922">
        <v>1003</v>
      </c>
      <c r="O922" t="s">
        <v>180</v>
      </c>
      <c r="P922" t="s">
        <v>180</v>
      </c>
      <c r="Q922">
        <v>100</v>
      </c>
      <c r="W922">
        <v>0</v>
      </c>
      <c r="X922">
        <v>-239826058</v>
      </c>
      <c r="Y922">
        <f t="shared" si="428"/>
        <v>1.05</v>
      </c>
      <c r="AA922">
        <v>1125</v>
      </c>
      <c r="AB922">
        <v>0</v>
      </c>
      <c r="AC922">
        <v>0</v>
      </c>
      <c r="AD922">
        <v>0</v>
      </c>
      <c r="AE922">
        <v>155.58000000000001</v>
      </c>
      <c r="AF922">
        <v>0</v>
      </c>
      <c r="AG922">
        <v>0</v>
      </c>
      <c r="AH922">
        <v>0</v>
      </c>
      <c r="AI922">
        <v>7.56</v>
      </c>
      <c r="AJ922">
        <v>1</v>
      </c>
      <c r="AK922">
        <v>1</v>
      </c>
      <c r="AL922">
        <v>1</v>
      </c>
      <c r="AM922">
        <v>0</v>
      </c>
      <c r="AN922">
        <v>0</v>
      </c>
      <c r="AO922">
        <v>0</v>
      </c>
      <c r="AP922">
        <v>0</v>
      </c>
      <c r="AQ922">
        <v>0</v>
      </c>
      <c r="AR922">
        <v>0</v>
      </c>
      <c r="AS922" t="s">
        <v>3</v>
      </c>
      <c r="AT922">
        <v>1.05</v>
      </c>
      <c r="AU922" t="s">
        <v>3</v>
      </c>
      <c r="AV922">
        <v>0</v>
      </c>
      <c r="AW922">
        <v>2</v>
      </c>
      <c r="AX922">
        <v>69735312</v>
      </c>
      <c r="AY922">
        <v>1</v>
      </c>
      <c r="AZ922">
        <v>16384</v>
      </c>
      <c r="BA922">
        <v>934</v>
      </c>
      <c r="BB922">
        <v>3</v>
      </c>
      <c r="BC922">
        <v>0</v>
      </c>
      <c r="BD922">
        <v>0</v>
      </c>
      <c r="BE922">
        <v>0</v>
      </c>
      <c r="BF922">
        <v>0</v>
      </c>
      <c r="BG922">
        <v>0</v>
      </c>
      <c r="BH922">
        <v>0</v>
      </c>
      <c r="BI922">
        <v>0</v>
      </c>
      <c r="BJ922">
        <v>0</v>
      </c>
      <c r="BK922">
        <v>0</v>
      </c>
      <c r="BL922">
        <v>0</v>
      </c>
      <c r="BM922">
        <v>0</v>
      </c>
      <c r="BN922">
        <v>0</v>
      </c>
      <c r="BO922">
        <v>0</v>
      </c>
      <c r="BP922">
        <v>0</v>
      </c>
      <c r="BQ922">
        <v>0</v>
      </c>
      <c r="BR922">
        <v>0</v>
      </c>
      <c r="BS922">
        <v>0</v>
      </c>
      <c r="BT922">
        <v>0</v>
      </c>
      <c r="BU922">
        <v>0</v>
      </c>
      <c r="BV922">
        <v>0</v>
      </c>
      <c r="BW922">
        <v>0</v>
      </c>
      <c r="CV922">
        <v>0</v>
      </c>
      <c r="CW922">
        <v>0</v>
      </c>
      <c r="CX922">
        <f>ROUND(Y922*Source!I1067,9)</f>
        <v>9.2662499999999994</v>
      </c>
      <c r="CY922">
        <f>AA922</f>
        <v>1125</v>
      </c>
      <c r="CZ922">
        <f>AE922</f>
        <v>155.58000000000001</v>
      </c>
      <c r="DA922">
        <f>AI922</f>
        <v>7.56</v>
      </c>
      <c r="DB922">
        <f t="shared" si="429"/>
        <v>163.36000000000001</v>
      </c>
      <c r="DC922">
        <f t="shared" si="430"/>
        <v>0</v>
      </c>
      <c r="DD922" t="s">
        <v>3</v>
      </c>
      <c r="DE922" t="s">
        <v>3</v>
      </c>
      <c r="DF922">
        <f>ROUND(ROUND(AE922*AI922,0)*CX922,0)</f>
        <v>10897</v>
      </c>
      <c r="DG922">
        <f t="shared" ref="DG922:DG930" si="432">ROUND(ROUND(AF922,0)*CX922,0)</f>
        <v>0</v>
      </c>
      <c r="DH922">
        <f t="shared" ref="DH922:DH929" si="433">ROUND(ROUND(AG922,0)*CX922,0)</f>
        <v>0</v>
      </c>
      <c r="DI922">
        <f t="shared" si="431"/>
        <v>0</v>
      </c>
      <c r="DJ922">
        <f>DF922</f>
        <v>10897</v>
      </c>
      <c r="DK922">
        <v>0</v>
      </c>
      <c r="DL922" t="s">
        <v>3</v>
      </c>
      <c r="DM922">
        <v>0</v>
      </c>
      <c r="DN922" t="s">
        <v>3</v>
      </c>
      <c r="DO922">
        <v>0</v>
      </c>
    </row>
    <row r="923" spans="1:119" x14ac:dyDescent="0.2">
      <c r="A923">
        <f>ROW(Source!A1070)</f>
        <v>1070</v>
      </c>
      <c r="B923">
        <v>69726971</v>
      </c>
      <c r="C923">
        <v>69735314</v>
      </c>
      <c r="D923">
        <v>27496319</v>
      </c>
      <c r="E923">
        <v>1</v>
      </c>
      <c r="F923">
        <v>1</v>
      </c>
      <c r="G923">
        <v>1</v>
      </c>
      <c r="H923">
        <v>1</v>
      </c>
      <c r="I923" t="s">
        <v>1001</v>
      </c>
      <c r="J923" t="s">
        <v>3</v>
      </c>
      <c r="K923" t="s">
        <v>1002</v>
      </c>
      <c r="L923">
        <v>1369</v>
      </c>
      <c r="N923">
        <v>1013</v>
      </c>
      <c r="O923" t="s">
        <v>974</v>
      </c>
      <c r="P923" t="s">
        <v>974</v>
      </c>
      <c r="Q923">
        <v>1</v>
      </c>
      <c r="W923">
        <v>0</v>
      </c>
      <c r="X923">
        <v>1189128158</v>
      </c>
      <c r="Y923">
        <f t="shared" si="428"/>
        <v>39.51</v>
      </c>
      <c r="AA923">
        <v>0</v>
      </c>
      <c r="AB923">
        <v>0</v>
      </c>
      <c r="AC923">
        <v>0</v>
      </c>
      <c r="AD923">
        <v>8.01</v>
      </c>
      <c r="AE923">
        <v>0</v>
      </c>
      <c r="AF923">
        <v>0</v>
      </c>
      <c r="AG923">
        <v>0</v>
      </c>
      <c r="AH923">
        <v>8.01</v>
      </c>
      <c r="AI923">
        <v>1</v>
      </c>
      <c r="AJ923">
        <v>1</v>
      </c>
      <c r="AK923">
        <v>1</v>
      </c>
      <c r="AL923">
        <v>1</v>
      </c>
      <c r="AM923">
        <v>0</v>
      </c>
      <c r="AN923">
        <v>0</v>
      </c>
      <c r="AO923">
        <v>1</v>
      </c>
      <c r="AP923">
        <v>0</v>
      </c>
      <c r="AQ923">
        <v>0</v>
      </c>
      <c r="AR923">
        <v>0</v>
      </c>
      <c r="AS923" t="s">
        <v>3</v>
      </c>
      <c r="AT923">
        <v>39.51</v>
      </c>
      <c r="AU923" t="s">
        <v>3</v>
      </c>
      <c r="AV923">
        <v>1</v>
      </c>
      <c r="AW923">
        <v>2</v>
      </c>
      <c r="AX923">
        <v>69735321</v>
      </c>
      <c r="AY923">
        <v>1</v>
      </c>
      <c r="AZ923">
        <v>0</v>
      </c>
      <c r="BA923">
        <v>935</v>
      </c>
      <c r="BB923">
        <v>0</v>
      </c>
      <c r="BC923">
        <v>0</v>
      </c>
      <c r="BD923">
        <v>0</v>
      </c>
      <c r="BE923">
        <v>0</v>
      </c>
      <c r="BF923">
        <v>0</v>
      </c>
      <c r="BG923">
        <v>0</v>
      </c>
      <c r="BH923">
        <v>0</v>
      </c>
      <c r="BI923">
        <v>0</v>
      </c>
      <c r="BJ923">
        <v>0</v>
      </c>
      <c r="BK923">
        <v>0</v>
      </c>
      <c r="BL923">
        <v>0</v>
      </c>
      <c r="BM923">
        <v>0</v>
      </c>
      <c r="BN923">
        <v>0</v>
      </c>
      <c r="BO923">
        <v>0</v>
      </c>
      <c r="BP923">
        <v>0</v>
      </c>
      <c r="BQ923">
        <v>0</v>
      </c>
      <c r="BR923">
        <v>0</v>
      </c>
      <c r="BS923">
        <v>0</v>
      </c>
      <c r="BT923">
        <v>0</v>
      </c>
      <c r="BU923">
        <v>0</v>
      </c>
      <c r="BV923">
        <v>0</v>
      </c>
      <c r="BW923">
        <v>0</v>
      </c>
      <c r="CU923">
        <f>ROUND(AT923*Source!I1070*AH923*AL923,0)</f>
        <v>2610</v>
      </c>
      <c r="CV923">
        <f>ROUND(Y923*Source!I1070,9)</f>
        <v>325.79946000000001</v>
      </c>
      <c r="CW923">
        <v>0</v>
      </c>
      <c r="CX923">
        <f>ROUND(Y923*Source!I1070,9)</f>
        <v>325.79946000000001</v>
      </c>
      <c r="CY923">
        <f>AD923</f>
        <v>8.01</v>
      </c>
      <c r="CZ923">
        <f>AH923</f>
        <v>8.01</v>
      </c>
      <c r="DA923">
        <f>AL923</f>
        <v>1</v>
      </c>
      <c r="DB923">
        <f t="shared" si="429"/>
        <v>316.48</v>
      </c>
      <c r="DC923">
        <f t="shared" si="430"/>
        <v>0</v>
      </c>
      <c r="DD923" t="s">
        <v>3</v>
      </c>
      <c r="DE923" t="s">
        <v>3</v>
      </c>
      <c r="DF923">
        <f t="shared" ref="DF923:DF932" si="434">ROUND(ROUND(AE923,0)*CX923,0)</f>
        <v>0</v>
      </c>
      <c r="DG923">
        <f t="shared" si="432"/>
        <v>0</v>
      </c>
      <c r="DH923">
        <f t="shared" si="433"/>
        <v>0</v>
      </c>
      <c r="DI923">
        <f t="shared" si="431"/>
        <v>2606</v>
      </c>
      <c r="DJ923">
        <f>DI923</f>
        <v>2606</v>
      </c>
      <c r="DK923">
        <v>0</v>
      </c>
      <c r="DL923" t="s">
        <v>3</v>
      </c>
      <c r="DM923">
        <v>0</v>
      </c>
      <c r="DN923" t="s">
        <v>3</v>
      </c>
      <c r="DO923">
        <v>0</v>
      </c>
    </row>
    <row r="924" spans="1:119" x14ac:dyDescent="0.2">
      <c r="A924">
        <f>ROW(Source!A1070)</f>
        <v>1070</v>
      </c>
      <c r="B924">
        <v>69726971</v>
      </c>
      <c r="C924">
        <v>69735314</v>
      </c>
      <c r="D924">
        <v>121548</v>
      </c>
      <c r="E924">
        <v>1</v>
      </c>
      <c r="F924">
        <v>1</v>
      </c>
      <c r="G924">
        <v>1</v>
      </c>
      <c r="H924">
        <v>1</v>
      </c>
      <c r="I924" t="s">
        <v>36</v>
      </c>
      <c r="J924" t="s">
        <v>3</v>
      </c>
      <c r="K924" t="s">
        <v>981</v>
      </c>
      <c r="L924">
        <v>608254</v>
      </c>
      <c r="N924">
        <v>1013</v>
      </c>
      <c r="O924" t="s">
        <v>982</v>
      </c>
      <c r="P924" t="s">
        <v>982</v>
      </c>
      <c r="Q924">
        <v>1</v>
      </c>
      <c r="W924">
        <v>0</v>
      </c>
      <c r="X924">
        <v>-185737400</v>
      </c>
      <c r="Y924">
        <f t="shared" si="428"/>
        <v>1.27</v>
      </c>
      <c r="AA924">
        <v>0</v>
      </c>
      <c r="AB924">
        <v>0</v>
      </c>
      <c r="AC924">
        <v>0</v>
      </c>
      <c r="AD924">
        <v>0</v>
      </c>
      <c r="AE924">
        <v>0</v>
      </c>
      <c r="AF924">
        <v>0</v>
      </c>
      <c r="AG924">
        <v>0</v>
      </c>
      <c r="AH924">
        <v>0</v>
      </c>
      <c r="AI924">
        <v>1</v>
      </c>
      <c r="AJ924">
        <v>1</v>
      </c>
      <c r="AK924">
        <v>1</v>
      </c>
      <c r="AL924">
        <v>1</v>
      </c>
      <c r="AM924">
        <v>0</v>
      </c>
      <c r="AN924">
        <v>0</v>
      </c>
      <c r="AO924">
        <v>1</v>
      </c>
      <c r="AP924">
        <v>0</v>
      </c>
      <c r="AQ924">
        <v>0</v>
      </c>
      <c r="AR924">
        <v>0</v>
      </c>
      <c r="AS924" t="s">
        <v>3</v>
      </c>
      <c r="AT924">
        <v>1.27</v>
      </c>
      <c r="AU924" t="s">
        <v>3</v>
      </c>
      <c r="AV924">
        <v>2</v>
      </c>
      <c r="AW924">
        <v>2</v>
      </c>
      <c r="AX924">
        <v>69735322</v>
      </c>
      <c r="AY924">
        <v>1</v>
      </c>
      <c r="AZ924">
        <v>0</v>
      </c>
      <c r="BA924">
        <v>936</v>
      </c>
      <c r="BB924">
        <v>0</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0</v>
      </c>
      <c r="BW924">
        <v>0</v>
      </c>
      <c r="CV924">
        <v>0</v>
      </c>
      <c r="CW924">
        <v>0</v>
      </c>
      <c r="CX924">
        <f>ROUND(Y924*Source!I1070,9)</f>
        <v>10.47242</v>
      </c>
      <c r="CY924">
        <f>AD924</f>
        <v>0</v>
      </c>
      <c r="CZ924">
        <f>AH924</f>
        <v>0</v>
      </c>
      <c r="DA924">
        <f>AL924</f>
        <v>1</v>
      </c>
      <c r="DB924">
        <f t="shared" si="429"/>
        <v>0</v>
      </c>
      <c r="DC924">
        <f t="shared" si="430"/>
        <v>0</v>
      </c>
      <c r="DD924" t="s">
        <v>3</v>
      </c>
      <c r="DE924" t="s">
        <v>3</v>
      </c>
      <c r="DF924">
        <f t="shared" si="434"/>
        <v>0</v>
      </c>
      <c r="DG924">
        <f t="shared" si="432"/>
        <v>0</v>
      </c>
      <c r="DH924">
        <f t="shared" si="433"/>
        <v>0</v>
      </c>
      <c r="DI924">
        <f t="shared" si="431"/>
        <v>0</v>
      </c>
      <c r="DJ924">
        <f>DI924</f>
        <v>0</v>
      </c>
      <c r="DK924">
        <v>0</v>
      </c>
      <c r="DL924" t="s">
        <v>3</v>
      </c>
      <c r="DM924">
        <v>0</v>
      </c>
      <c r="DN924" t="s">
        <v>3</v>
      </c>
      <c r="DO924">
        <v>0</v>
      </c>
    </row>
    <row r="925" spans="1:119" x14ac:dyDescent="0.2">
      <c r="A925">
        <f>ROW(Source!A1070)</f>
        <v>1070</v>
      </c>
      <c r="B925">
        <v>69726971</v>
      </c>
      <c r="C925">
        <v>69735314</v>
      </c>
      <c r="D925">
        <v>27439630</v>
      </c>
      <c r="E925">
        <v>1</v>
      </c>
      <c r="F925">
        <v>1</v>
      </c>
      <c r="G925">
        <v>1</v>
      </c>
      <c r="H925">
        <v>2</v>
      </c>
      <c r="I925" t="s">
        <v>986</v>
      </c>
      <c r="J925" t="s">
        <v>987</v>
      </c>
      <c r="K925" t="s">
        <v>988</v>
      </c>
      <c r="L925">
        <v>1368</v>
      </c>
      <c r="N925">
        <v>1011</v>
      </c>
      <c r="O925" t="s">
        <v>978</v>
      </c>
      <c r="P925" t="s">
        <v>978</v>
      </c>
      <c r="Q925">
        <v>1</v>
      </c>
      <c r="W925">
        <v>0</v>
      </c>
      <c r="X925">
        <v>-72110300</v>
      </c>
      <c r="Y925">
        <f t="shared" si="428"/>
        <v>1.27</v>
      </c>
      <c r="AA925">
        <v>0</v>
      </c>
      <c r="AB925">
        <v>31.27</v>
      </c>
      <c r="AC925">
        <v>13.61</v>
      </c>
      <c r="AD925">
        <v>0</v>
      </c>
      <c r="AE925">
        <v>0</v>
      </c>
      <c r="AF925">
        <v>31.27</v>
      </c>
      <c r="AG925">
        <v>13.61</v>
      </c>
      <c r="AH925">
        <v>0</v>
      </c>
      <c r="AI925">
        <v>1</v>
      </c>
      <c r="AJ925">
        <v>1</v>
      </c>
      <c r="AK925">
        <v>1</v>
      </c>
      <c r="AL925">
        <v>1</v>
      </c>
      <c r="AM925">
        <v>0</v>
      </c>
      <c r="AN925">
        <v>0</v>
      </c>
      <c r="AO925">
        <v>1</v>
      </c>
      <c r="AP925">
        <v>0</v>
      </c>
      <c r="AQ925">
        <v>0</v>
      </c>
      <c r="AR925">
        <v>0</v>
      </c>
      <c r="AS925" t="s">
        <v>3</v>
      </c>
      <c r="AT925">
        <v>1.27</v>
      </c>
      <c r="AU925" t="s">
        <v>3</v>
      </c>
      <c r="AV925">
        <v>0</v>
      </c>
      <c r="AW925">
        <v>2</v>
      </c>
      <c r="AX925">
        <v>69735323</v>
      </c>
      <c r="AY925">
        <v>1</v>
      </c>
      <c r="AZ925">
        <v>0</v>
      </c>
      <c r="BA925">
        <v>937</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0</v>
      </c>
      <c r="BV925">
        <v>0</v>
      </c>
      <c r="BW925">
        <v>0</v>
      </c>
      <c r="CV925">
        <v>0</v>
      </c>
      <c r="CW925">
        <f>ROUND(Y925*Source!I1070*DO925,9)</f>
        <v>0</v>
      </c>
      <c r="CX925">
        <f>ROUND(Y925*Source!I1070,9)</f>
        <v>10.47242</v>
      </c>
      <c r="CY925">
        <f>AB925</f>
        <v>31.27</v>
      </c>
      <c r="CZ925">
        <f>AF925</f>
        <v>31.27</v>
      </c>
      <c r="DA925">
        <f>AJ925</f>
        <v>1</v>
      </c>
      <c r="DB925">
        <f t="shared" si="429"/>
        <v>39.71</v>
      </c>
      <c r="DC925">
        <f t="shared" si="430"/>
        <v>17.28</v>
      </c>
      <c r="DD925" t="s">
        <v>3</v>
      </c>
      <c r="DE925" t="s">
        <v>3</v>
      </c>
      <c r="DF925">
        <f t="shared" si="434"/>
        <v>0</v>
      </c>
      <c r="DG925">
        <f t="shared" si="432"/>
        <v>325</v>
      </c>
      <c r="DH925">
        <f t="shared" si="433"/>
        <v>147</v>
      </c>
      <c r="DI925">
        <f t="shared" si="431"/>
        <v>0</v>
      </c>
      <c r="DJ925">
        <f>DG925</f>
        <v>325</v>
      </c>
      <c r="DK925">
        <v>0</v>
      </c>
      <c r="DL925" t="s">
        <v>3</v>
      </c>
      <c r="DM925">
        <v>0</v>
      </c>
      <c r="DN925" t="s">
        <v>3</v>
      </c>
      <c r="DO925">
        <v>0</v>
      </c>
    </row>
    <row r="926" spans="1:119" x14ac:dyDescent="0.2">
      <c r="A926">
        <f>ROW(Source!A1070)</f>
        <v>1070</v>
      </c>
      <c r="B926">
        <v>69726971</v>
      </c>
      <c r="C926">
        <v>69735314</v>
      </c>
      <c r="D926">
        <v>27440041</v>
      </c>
      <c r="E926">
        <v>1</v>
      </c>
      <c r="F926">
        <v>1</v>
      </c>
      <c r="G926">
        <v>1</v>
      </c>
      <c r="H926">
        <v>2</v>
      </c>
      <c r="I926" t="s">
        <v>1003</v>
      </c>
      <c r="J926" t="s">
        <v>1004</v>
      </c>
      <c r="K926" t="s">
        <v>1005</v>
      </c>
      <c r="L926">
        <v>1368</v>
      </c>
      <c r="N926">
        <v>1011</v>
      </c>
      <c r="O926" t="s">
        <v>978</v>
      </c>
      <c r="P926" t="s">
        <v>978</v>
      </c>
      <c r="Q926">
        <v>1</v>
      </c>
      <c r="W926">
        <v>0</v>
      </c>
      <c r="X926">
        <v>781889226</v>
      </c>
      <c r="Y926">
        <f t="shared" si="428"/>
        <v>9.07</v>
      </c>
      <c r="AA926">
        <v>0</v>
      </c>
      <c r="AB926">
        <v>0.5</v>
      </c>
      <c r="AC926">
        <v>0</v>
      </c>
      <c r="AD926">
        <v>0</v>
      </c>
      <c r="AE926">
        <v>0</v>
      </c>
      <c r="AF926">
        <v>0.5</v>
      </c>
      <c r="AG926">
        <v>0</v>
      </c>
      <c r="AH926">
        <v>0</v>
      </c>
      <c r="AI926">
        <v>1</v>
      </c>
      <c r="AJ926">
        <v>1</v>
      </c>
      <c r="AK926">
        <v>1</v>
      </c>
      <c r="AL926">
        <v>1</v>
      </c>
      <c r="AM926">
        <v>0</v>
      </c>
      <c r="AN926">
        <v>0</v>
      </c>
      <c r="AO926">
        <v>1</v>
      </c>
      <c r="AP926">
        <v>0</v>
      </c>
      <c r="AQ926">
        <v>0</v>
      </c>
      <c r="AR926">
        <v>0</v>
      </c>
      <c r="AS926" t="s">
        <v>3</v>
      </c>
      <c r="AT926">
        <v>9.07</v>
      </c>
      <c r="AU926" t="s">
        <v>3</v>
      </c>
      <c r="AV926">
        <v>0</v>
      </c>
      <c r="AW926">
        <v>2</v>
      </c>
      <c r="AX926">
        <v>69735324</v>
      </c>
      <c r="AY926">
        <v>1</v>
      </c>
      <c r="AZ926">
        <v>0</v>
      </c>
      <c r="BA926">
        <v>938</v>
      </c>
      <c r="BB926">
        <v>0</v>
      </c>
      <c r="BC926">
        <v>0</v>
      </c>
      <c r="BD926">
        <v>0</v>
      </c>
      <c r="BE926">
        <v>0</v>
      </c>
      <c r="BF926">
        <v>0</v>
      </c>
      <c r="BG926">
        <v>0</v>
      </c>
      <c r="BH926">
        <v>0</v>
      </c>
      <c r="BI926">
        <v>0</v>
      </c>
      <c r="BJ926">
        <v>0</v>
      </c>
      <c r="BK926">
        <v>0</v>
      </c>
      <c r="BL926">
        <v>0</v>
      </c>
      <c r="BM926">
        <v>0</v>
      </c>
      <c r="BN926">
        <v>0</v>
      </c>
      <c r="BO926">
        <v>0</v>
      </c>
      <c r="BP926">
        <v>0</v>
      </c>
      <c r="BQ926">
        <v>0</v>
      </c>
      <c r="BR926">
        <v>0</v>
      </c>
      <c r="BS926">
        <v>0</v>
      </c>
      <c r="BT926">
        <v>0</v>
      </c>
      <c r="BU926">
        <v>0</v>
      </c>
      <c r="BV926">
        <v>0</v>
      </c>
      <c r="BW926">
        <v>0</v>
      </c>
      <c r="CV926">
        <v>0</v>
      </c>
      <c r="CW926">
        <f>ROUND(Y926*Source!I1070*DO926,9)</f>
        <v>0</v>
      </c>
      <c r="CX926">
        <f>ROUND(Y926*Source!I1070,9)</f>
        <v>74.791219999999996</v>
      </c>
      <c r="CY926">
        <f>AB926</f>
        <v>0.5</v>
      </c>
      <c r="CZ926">
        <f>AF926</f>
        <v>0.5</v>
      </c>
      <c r="DA926">
        <f>AJ926</f>
        <v>1</v>
      </c>
      <c r="DB926">
        <f t="shared" si="429"/>
        <v>4.54</v>
      </c>
      <c r="DC926">
        <f t="shared" si="430"/>
        <v>0</v>
      </c>
      <c r="DD926" t="s">
        <v>3</v>
      </c>
      <c r="DE926" t="s">
        <v>3</v>
      </c>
      <c r="DF926">
        <f t="shared" si="434"/>
        <v>0</v>
      </c>
      <c r="DG926">
        <f t="shared" si="432"/>
        <v>75</v>
      </c>
      <c r="DH926">
        <f t="shared" si="433"/>
        <v>0</v>
      </c>
      <c r="DI926">
        <f t="shared" si="431"/>
        <v>0</v>
      </c>
      <c r="DJ926">
        <f>DG926</f>
        <v>75</v>
      </c>
      <c r="DK926">
        <v>0</v>
      </c>
      <c r="DL926" t="s">
        <v>3</v>
      </c>
      <c r="DM926">
        <v>0</v>
      </c>
      <c r="DN926" t="s">
        <v>3</v>
      </c>
      <c r="DO926">
        <v>0</v>
      </c>
    </row>
    <row r="927" spans="1:119" x14ac:dyDescent="0.2">
      <c r="A927">
        <f>ROW(Source!A1070)</f>
        <v>1070</v>
      </c>
      <c r="B927">
        <v>69726971</v>
      </c>
      <c r="C927">
        <v>69735314</v>
      </c>
      <c r="D927">
        <v>27416566</v>
      </c>
      <c r="E927">
        <v>1</v>
      </c>
      <c r="F927">
        <v>1</v>
      </c>
      <c r="G927">
        <v>1</v>
      </c>
      <c r="H927">
        <v>3</v>
      </c>
      <c r="I927" t="s">
        <v>82</v>
      </c>
      <c r="J927" t="s">
        <v>194</v>
      </c>
      <c r="K927" t="s">
        <v>83</v>
      </c>
      <c r="L927">
        <v>1339</v>
      </c>
      <c r="N927">
        <v>1007</v>
      </c>
      <c r="O927" t="s">
        <v>40</v>
      </c>
      <c r="P927" t="s">
        <v>40</v>
      </c>
      <c r="Q927">
        <v>1</v>
      </c>
      <c r="W927">
        <v>0</v>
      </c>
      <c r="X927">
        <v>1967222743</v>
      </c>
      <c r="Y927">
        <f t="shared" si="428"/>
        <v>3.5</v>
      </c>
      <c r="AA927">
        <v>7.14</v>
      </c>
      <c r="AB927">
        <v>0</v>
      </c>
      <c r="AC927">
        <v>0</v>
      </c>
      <c r="AD927">
        <v>0</v>
      </c>
      <c r="AE927">
        <v>7.14</v>
      </c>
      <c r="AF927">
        <v>0</v>
      </c>
      <c r="AG927">
        <v>0</v>
      </c>
      <c r="AH927">
        <v>0</v>
      </c>
      <c r="AI927">
        <v>1</v>
      </c>
      <c r="AJ927">
        <v>1</v>
      </c>
      <c r="AK927">
        <v>1</v>
      </c>
      <c r="AL927">
        <v>1</v>
      </c>
      <c r="AM927">
        <v>0</v>
      </c>
      <c r="AN927">
        <v>0</v>
      </c>
      <c r="AO927">
        <v>0</v>
      </c>
      <c r="AP927">
        <v>1</v>
      </c>
      <c r="AQ927">
        <v>0</v>
      </c>
      <c r="AR927">
        <v>0</v>
      </c>
      <c r="AS927" t="s">
        <v>3</v>
      </c>
      <c r="AT927">
        <v>3.5</v>
      </c>
      <c r="AU927" t="s">
        <v>3</v>
      </c>
      <c r="AV927">
        <v>0</v>
      </c>
      <c r="AW927">
        <v>2</v>
      </c>
      <c r="AX927">
        <v>69735326</v>
      </c>
      <c r="AY927">
        <v>1</v>
      </c>
      <c r="AZ927">
        <v>0</v>
      </c>
      <c r="BA927">
        <v>940</v>
      </c>
      <c r="BB927">
        <v>3</v>
      </c>
      <c r="BC927">
        <v>0</v>
      </c>
      <c r="BD927">
        <v>0</v>
      </c>
      <c r="BE927">
        <v>0</v>
      </c>
      <c r="BF927">
        <v>0</v>
      </c>
      <c r="BG927">
        <v>0</v>
      </c>
      <c r="BH927">
        <v>0</v>
      </c>
      <c r="BI927">
        <v>0</v>
      </c>
      <c r="BJ927">
        <v>0</v>
      </c>
      <c r="BK927">
        <v>0</v>
      </c>
      <c r="BL927">
        <v>0</v>
      </c>
      <c r="BM927">
        <v>0</v>
      </c>
      <c r="BN927">
        <v>0</v>
      </c>
      <c r="BO927">
        <v>0</v>
      </c>
      <c r="BP927">
        <v>0</v>
      </c>
      <c r="BQ927">
        <v>0</v>
      </c>
      <c r="BR927">
        <v>0</v>
      </c>
      <c r="BS927">
        <v>0</v>
      </c>
      <c r="BT927">
        <v>0</v>
      </c>
      <c r="BU927">
        <v>0</v>
      </c>
      <c r="BV927">
        <v>0</v>
      </c>
      <c r="BW927">
        <v>0</v>
      </c>
      <c r="CV927">
        <v>0</v>
      </c>
      <c r="CW927">
        <v>0</v>
      </c>
      <c r="CX927">
        <f>ROUND(Y927*Source!I1070,9)</f>
        <v>28.861000000000001</v>
      </c>
      <c r="CY927">
        <f>AA927</f>
        <v>7.14</v>
      </c>
      <c r="CZ927">
        <f>AE927</f>
        <v>7.14</v>
      </c>
      <c r="DA927">
        <f>AI927</f>
        <v>1</v>
      </c>
      <c r="DB927">
        <f t="shared" si="429"/>
        <v>24.99</v>
      </c>
      <c r="DC927">
        <f t="shared" si="430"/>
        <v>0</v>
      </c>
      <c r="DD927" t="s">
        <v>3</v>
      </c>
      <c r="DE927" t="s">
        <v>3</v>
      </c>
      <c r="DF927">
        <f t="shared" si="434"/>
        <v>202</v>
      </c>
      <c r="DG927">
        <f t="shared" si="432"/>
        <v>0</v>
      </c>
      <c r="DH927">
        <f t="shared" si="433"/>
        <v>0</v>
      </c>
      <c r="DI927">
        <f t="shared" si="431"/>
        <v>0</v>
      </c>
      <c r="DJ927">
        <f>DF927</f>
        <v>202</v>
      </c>
      <c r="DK927">
        <v>0</v>
      </c>
      <c r="DL927" t="s">
        <v>3</v>
      </c>
      <c r="DM927">
        <v>0</v>
      </c>
      <c r="DN927" t="s">
        <v>3</v>
      </c>
      <c r="DO927">
        <v>0</v>
      </c>
    </row>
    <row r="928" spans="1:119" x14ac:dyDescent="0.2">
      <c r="A928">
        <f>ROW(Source!A1070)</f>
        <v>1070</v>
      </c>
      <c r="B928">
        <v>69726971</v>
      </c>
      <c r="C928">
        <v>69735314</v>
      </c>
      <c r="D928">
        <v>61332096</v>
      </c>
      <c r="E928">
        <v>1</v>
      </c>
      <c r="F928">
        <v>1</v>
      </c>
      <c r="G928">
        <v>1</v>
      </c>
      <c r="H928">
        <v>3</v>
      </c>
      <c r="I928" t="s">
        <v>189</v>
      </c>
      <c r="J928" t="s">
        <v>191</v>
      </c>
      <c r="K928" t="s">
        <v>190</v>
      </c>
      <c r="L928">
        <v>1339</v>
      </c>
      <c r="N928">
        <v>1007</v>
      </c>
      <c r="O928" t="s">
        <v>40</v>
      </c>
      <c r="P928" t="s">
        <v>40</v>
      </c>
      <c r="Q928">
        <v>1</v>
      </c>
      <c r="W928">
        <v>0</v>
      </c>
      <c r="X928">
        <v>1799260510</v>
      </c>
      <c r="Y928">
        <f t="shared" si="428"/>
        <v>2.04</v>
      </c>
      <c r="AA928">
        <v>867.14</v>
      </c>
      <c r="AB928">
        <v>0</v>
      </c>
      <c r="AC928">
        <v>0</v>
      </c>
      <c r="AD928">
        <v>0</v>
      </c>
      <c r="AE928">
        <v>867.14</v>
      </c>
      <c r="AF928">
        <v>0</v>
      </c>
      <c r="AG928">
        <v>0</v>
      </c>
      <c r="AH928">
        <v>0</v>
      </c>
      <c r="AI928">
        <v>1</v>
      </c>
      <c r="AJ928">
        <v>1</v>
      </c>
      <c r="AK928">
        <v>1</v>
      </c>
      <c r="AL928">
        <v>1</v>
      </c>
      <c r="AM928">
        <v>0</v>
      </c>
      <c r="AN928">
        <v>0</v>
      </c>
      <c r="AO928">
        <v>0</v>
      </c>
      <c r="AP928">
        <v>1</v>
      </c>
      <c r="AQ928">
        <v>0</v>
      </c>
      <c r="AR928">
        <v>0</v>
      </c>
      <c r="AS928" t="s">
        <v>3</v>
      </c>
      <c r="AT928">
        <v>2.04</v>
      </c>
      <c r="AU928" t="s">
        <v>3</v>
      </c>
      <c r="AV928">
        <v>0</v>
      </c>
      <c r="AW928">
        <v>1</v>
      </c>
      <c r="AX928">
        <v>-1</v>
      </c>
      <c r="AY928">
        <v>0</v>
      </c>
      <c r="AZ928">
        <v>0</v>
      </c>
      <c r="BA928" t="s">
        <v>3</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CV928">
        <v>0</v>
      </c>
      <c r="CW928">
        <v>0</v>
      </c>
      <c r="CX928">
        <f>ROUND(Y928*Source!I1070,9)</f>
        <v>16.821840000000002</v>
      </c>
      <c r="CY928">
        <f>AA928</f>
        <v>867.14</v>
      </c>
      <c r="CZ928">
        <f>AE928</f>
        <v>867.14</v>
      </c>
      <c r="DA928">
        <f>AI928</f>
        <v>1</v>
      </c>
      <c r="DB928">
        <f t="shared" si="429"/>
        <v>1768.97</v>
      </c>
      <c r="DC928">
        <f t="shared" si="430"/>
        <v>0</v>
      </c>
      <c r="DD928" t="s">
        <v>3</v>
      </c>
      <c r="DE928" t="s">
        <v>3</v>
      </c>
      <c r="DF928">
        <f t="shared" si="434"/>
        <v>14585</v>
      </c>
      <c r="DG928">
        <f t="shared" si="432"/>
        <v>0</v>
      </c>
      <c r="DH928">
        <f t="shared" si="433"/>
        <v>0</v>
      </c>
      <c r="DI928">
        <f t="shared" si="431"/>
        <v>0</v>
      </c>
      <c r="DJ928">
        <f>DF928</f>
        <v>14585</v>
      </c>
      <c r="DK928">
        <v>0</v>
      </c>
      <c r="DL928" t="s">
        <v>3</v>
      </c>
      <c r="DM928">
        <v>0</v>
      </c>
      <c r="DN928" t="s">
        <v>3</v>
      </c>
      <c r="DO928">
        <v>0</v>
      </c>
    </row>
    <row r="929" spans="1:119" x14ac:dyDescent="0.2">
      <c r="A929">
        <f>ROW(Source!A1071)</f>
        <v>1071</v>
      </c>
      <c r="B929">
        <v>69726884</v>
      </c>
      <c r="C929">
        <v>69735314</v>
      </c>
      <c r="D929">
        <v>27496319</v>
      </c>
      <c r="E929">
        <v>1</v>
      </c>
      <c r="F929">
        <v>1</v>
      </c>
      <c r="G929">
        <v>1</v>
      </c>
      <c r="H929">
        <v>1</v>
      </c>
      <c r="I929" t="s">
        <v>1001</v>
      </c>
      <c r="J929" t="s">
        <v>3</v>
      </c>
      <c r="K929" t="s">
        <v>1002</v>
      </c>
      <c r="L929">
        <v>1369</v>
      </c>
      <c r="N929">
        <v>1013</v>
      </c>
      <c r="O929" t="s">
        <v>974</v>
      </c>
      <c r="P929" t="s">
        <v>974</v>
      </c>
      <c r="Q929">
        <v>1</v>
      </c>
      <c r="W929">
        <v>0</v>
      </c>
      <c r="X929">
        <v>1189128158</v>
      </c>
      <c r="Y929">
        <f t="shared" si="428"/>
        <v>39.51</v>
      </c>
      <c r="AA929">
        <v>0</v>
      </c>
      <c r="AB929">
        <v>0</v>
      </c>
      <c r="AC929">
        <v>0</v>
      </c>
      <c r="AD929">
        <v>203.13</v>
      </c>
      <c r="AE929">
        <v>0</v>
      </c>
      <c r="AF929">
        <v>0</v>
      </c>
      <c r="AG929">
        <v>0</v>
      </c>
      <c r="AH929">
        <v>8.01</v>
      </c>
      <c r="AI929">
        <v>1</v>
      </c>
      <c r="AJ929">
        <v>1</v>
      </c>
      <c r="AK929">
        <v>1</v>
      </c>
      <c r="AL929">
        <v>25.36</v>
      </c>
      <c r="AM929">
        <v>5</v>
      </c>
      <c r="AN929">
        <v>0</v>
      </c>
      <c r="AO929">
        <v>1</v>
      </c>
      <c r="AP929">
        <v>0</v>
      </c>
      <c r="AQ929">
        <v>0</v>
      </c>
      <c r="AR929">
        <v>0</v>
      </c>
      <c r="AS929" t="s">
        <v>3</v>
      </c>
      <c r="AT929">
        <v>39.51</v>
      </c>
      <c r="AU929" t="s">
        <v>3</v>
      </c>
      <c r="AV929">
        <v>1</v>
      </c>
      <c r="AW929">
        <v>2</v>
      </c>
      <c r="AX929">
        <v>69735321</v>
      </c>
      <c r="AY929">
        <v>1</v>
      </c>
      <c r="AZ929">
        <v>0</v>
      </c>
      <c r="BA929">
        <v>941</v>
      </c>
      <c r="BB929">
        <v>0</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v>0</v>
      </c>
      <c r="CU929">
        <f>ROUND(AT929*Source!I1071*AH929*AL929,0)</f>
        <v>66181</v>
      </c>
      <c r="CV929">
        <f>ROUND(Y929*Source!I1071,9)</f>
        <v>325.79946000000001</v>
      </c>
      <c r="CW929">
        <v>0</v>
      </c>
      <c r="CX929">
        <f>ROUND(Y929*Source!I1071,9)</f>
        <v>325.79946000000001</v>
      </c>
      <c r="CY929">
        <f>AD929</f>
        <v>203.13</v>
      </c>
      <c r="CZ929">
        <f>AH929</f>
        <v>8.01</v>
      </c>
      <c r="DA929">
        <f>AL929</f>
        <v>25.36</v>
      </c>
      <c r="DB929">
        <f t="shared" si="429"/>
        <v>316.48</v>
      </c>
      <c r="DC929">
        <f t="shared" si="430"/>
        <v>0</v>
      </c>
      <c r="DD929" t="s">
        <v>3</v>
      </c>
      <c r="DE929" t="s">
        <v>3</v>
      </c>
      <c r="DF929">
        <f t="shared" si="434"/>
        <v>0</v>
      </c>
      <c r="DG929">
        <f t="shared" si="432"/>
        <v>0</v>
      </c>
      <c r="DH929">
        <f t="shared" si="433"/>
        <v>0</v>
      </c>
      <c r="DI929">
        <f>ROUND(ROUND(AH929*AL929,0)*CX929,0)</f>
        <v>66137</v>
      </c>
      <c r="DJ929">
        <f>DI929</f>
        <v>66137</v>
      </c>
      <c r="DK929">
        <v>0</v>
      </c>
      <c r="DL929" t="s">
        <v>3</v>
      </c>
      <c r="DM929">
        <v>0</v>
      </c>
      <c r="DN929" t="s">
        <v>3</v>
      </c>
      <c r="DO929">
        <v>0</v>
      </c>
    </row>
    <row r="930" spans="1:119" x14ac:dyDescent="0.2">
      <c r="A930">
        <f>ROW(Source!A1071)</f>
        <v>1071</v>
      </c>
      <c r="B930">
        <v>69726884</v>
      </c>
      <c r="C930">
        <v>69735314</v>
      </c>
      <c r="D930">
        <v>121548</v>
      </c>
      <c r="E930">
        <v>1</v>
      </c>
      <c r="F930">
        <v>1</v>
      </c>
      <c r="G930">
        <v>1</v>
      </c>
      <c r="H930">
        <v>1</v>
      </c>
      <c r="I930" t="s">
        <v>36</v>
      </c>
      <c r="J930" t="s">
        <v>3</v>
      </c>
      <c r="K930" t="s">
        <v>981</v>
      </c>
      <c r="L930">
        <v>608254</v>
      </c>
      <c r="N930">
        <v>1013</v>
      </c>
      <c r="O930" t="s">
        <v>982</v>
      </c>
      <c r="P930" t="s">
        <v>982</v>
      </c>
      <c r="Q930">
        <v>1</v>
      </c>
      <c r="W930">
        <v>0</v>
      </c>
      <c r="X930">
        <v>-185737400</v>
      </c>
      <c r="Y930">
        <f t="shared" si="428"/>
        <v>1.27</v>
      </c>
      <c r="AA930">
        <v>0</v>
      </c>
      <c r="AB930">
        <v>0</v>
      </c>
      <c r="AC930">
        <v>0</v>
      </c>
      <c r="AD930">
        <v>0</v>
      </c>
      <c r="AE930">
        <v>0</v>
      </c>
      <c r="AF930">
        <v>0</v>
      </c>
      <c r="AG930">
        <v>0</v>
      </c>
      <c r="AH930">
        <v>0</v>
      </c>
      <c r="AI930">
        <v>1</v>
      </c>
      <c r="AJ930">
        <v>1</v>
      </c>
      <c r="AK930">
        <v>19.8</v>
      </c>
      <c r="AL930">
        <v>1</v>
      </c>
      <c r="AM930">
        <v>5</v>
      </c>
      <c r="AN930">
        <v>0</v>
      </c>
      <c r="AO930">
        <v>1</v>
      </c>
      <c r="AP930">
        <v>0</v>
      </c>
      <c r="AQ930">
        <v>0</v>
      </c>
      <c r="AR930">
        <v>0</v>
      </c>
      <c r="AS930" t="s">
        <v>3</v>
      </c>
      <c r="AT930">
        <v>1.27</v>
      </c>
      <c r="AU930" t="s">
        <v>3</v>
      </c>
      <c r="AV930">
        <v>2</v>
      </c>
      <c r="AW930">
        <v>2</v>
      </c>
      <c r="AX930">
        <v>69735322</v>
      </c>
      <c r="AY930">
        <v>1</v>
      </c>
      <c r="AZ930">
        <v>0</v>
      </c>
      <c r="BA930">
        <v>942</v>
      </c>
      <c r="BB930">
        <v>0</v>
      </c>
      <c r="BC930">
        <v>0</v>
      </c>
      <c r="BD930">
        <v>0</v>
      </c>
      <c r="BE930">
        <v>0</v>
      </c>
      <c r="BF930">
        <v>0</v>
      </c>
      <c r="BG930">
        <v>0</v>
      </c>
      <c r="BH930">
        <v>0</v>
      </c>
      <c r="BI930">
        <v>0</v>
      </c>
      <c r="BJ930">
        <v>0</v>
      </c>
      <c r="BK930">
        <v>0</v>
      </c>
      <c r="BL930">
        <v>0</v>
      </c>
      <c r="BM930">
        <v>0</v>
      </c>
      <c r="BN930">
        <v>0</v>
      </c>
      <c r="BO930">
        <v>0</v>
      </c>
      <c r="BP930">
        <v>0</v>
      </c>
      <c r="BQ930">
        <v>0</v>
      </c>
      <c r="BR930">
        <v>0</v>
      </c>
      <c r="BS930">
        <v>0</v>
      </c>
      <c r="BT930">
        <v>0</v>
      </c>
      <c r="BU930">
        <v>0</v>
      </c>
      <c r="BV930">
        <v>0</v>
      </c>
      <c r="BW930">
        <v>0</v>
      </c>
      <c r="CV930">
        <v>0</v>
      </c>
      <c r="CW930">
        <v>0</v>
      </c>
      <c r="CX930">
        <f>ROUND(Y930*Source!I1071,9)</f>
        <v>10.47242</v>
      </c>
      <c r="CY930">
        <f>AD930</f>
        <v>0</v>
      </c>
      <c r="CZ930">
        <f>AH930</f>
        <v>0</v>
      </c>
      <c r="DA930">
        <f>AL930</f>
        <v>1</v>
      </c>
      <c r="DB930">
        <f t="shared" si="429"/>
        <v>0</v>
      </c>
      <c r="DC930">
        <f t="shared" si="430"/>
        <v>0</v>
      </c>
      <c r="DD930" t="s">
        <v>3</v>
      </c>
      <c r="DE930" t="s">
        <v>3</v>
      </c>
      <c r="DF930">
        <f t="shared" si="434"/>
        <v>0</v>
      </c>
      <c r="DG930">
        <f t="shared" si="432"/>
        <v>0</v>
      </c>
      <c r="DH930">
        <f>ROUND(ROUND(AG930*AK930,0)*CX930,0)</f>
        <v>0</v>
      </c>
      <c r="DI930">
        <f t="shared" ref="DI930:DI939" si="435">ROUND(ROUND(AH930,0)*CX930,0)</f>
        <v>0</v>
      </c>
      <c r="DJ930">
        <f>DI930</f>
        <v>0</v>
      </c>
      <c r="DK930">
        <v>0</v>
      </c>
      <c r="DL930" t="s">
        <v>3</v>
      </c>
      <c r="DM930">
        <v>0</v>
      </c>
      <c r="DN930" t="s">
        <v>3</v>
      </c>
      <c r="DO930">
        <v>0</v>
      </c>
    </row>
    <row r="931" spans="1:119" x14ac:dyDescent="0.2">
      <c r="A931">
        <f>ROW(Source!A1071)</f>
        <v>1071</v>
      </c>
      <c r="B931">
        <v>69726884</v>
      </c>
      <c r="C931">
        <v>69735314</v>
      </c>
      <c r="D931">
        <v>27439630</v>
      </c>
      <c r="E931">
        <v>1</v>
      </c>
      <c r="F931">
        <v>1</v>
      </c>
      <c r="G931">
        <v>1</v>
      </c>
      <c r="H931">
        <v>2</v>
      </c>
      <c r="I931" t="s">
        <v>986</v>
      </c>
      <c r="J931" t="s">
        <v>987</v>
      </c>
      <c r="K931" t="s">
        <v>988</v>
      </c>
      <c r="L931">
        <v>1368</v>
      </c>
      <c r="N931">
        <v>1011</v>
      </c>
      <c r="O931" t="s">
        <v>978</v>
      </c>
      <c r="P931" t="s">
        <v>978</v>
      </c>
      <c r="Q931">
        <v>1</v>
      </c>
      <c r="W931">
        <v>0</v>
      </c>
      <c r="X931">
        <v>-72110300</v>
      </c>
      <c r="Y931">
        <f t="shared" si="428"/>
        <v>1.27</v>
      </c>
      <c r="AA931">
        <v>0</v>
      </c>
      <c r="AB931">
        <v>245.16</v>
      </c>
      <c r="AC931">
        <v>269.48</v>
      </c>
      <c r="AD931">
        <v>0</v>
      </c>
      <c r="AE931">
        <v>0</v>
      </c>
      <c r="AF931">
        <v>31.27</v>
      </c>
      <c r="AG931">
        <v>13.61</v>
      </c>
      <c r="AH931">
        <v>0</v>
      </c>
      <c r="AI931">
        <v>1</v>
      </c>
      <c r="AJ931">
        <v>7.84</v>
      </c>
      <c r="AK931">
        <v>19.8</v>
      </c>
      <c r="AL931">
        <v>1</v>
      </c>
      <c r="AM931">
        <v>5</v>
      </c>
      <c r="AN931">
        <v>0</v>
      </c>
      <c r="AO931">
        <v>1</v>
      </c>
      <c r="AP931">
        <v>0</v>
      </c>
      <c r="AQ931">
        <v>0</v>
      </c>
      <c r="AR931">
        <v>0</v>
      </c>
      <c r="AS931" t="s">
        <v>3</v>
      </c>
      <c r="AT931">
        <v>1.27</v>
      </c>
      <c r="AU931" t="s">
        <v>3</v>
      </c>
      <c r="AV931">
        <v>0</v>
      </c>
      <c r="AW931">
        <v>2</v>
      </c>
      <c r="AX931">
        <v>69735323</v>
      </c>
      <c r="AY931">
        <v>1</v>
      </c>
      <c r="AZ931">
        <v>0</v>
      </c>
      <c r="BA931">
        <v>943</v>
      </c>
      <c r="BB931">
        <v>0</v>
      </c>
      <c r="BC931">
        <v>0</v>
      </c>
      <c r="BD931">
        <v>0</v>
      </c>
      <c r="BE931">
        <v>0</v>
      </c>
      <c r="BF931">
        <v>0</v>
      </c>
      <c r="BG931">
        <v>0</v>
      </c>
      <c r="BH931">
        <v>0</v>
      </c>
      <c r="BI931">
        <v>0</v>
      </c>
      <c r="BJ931">
        <v>0</v>
      </c>
      <c r="BK931">
        <v>0</v>
      </c>
      <c r="BL931">
        <v>0</v>
      </c>
      <c r="BM931">
        <v>0</v>
      </c>
      <c r="BN931">
        <v>0</v>
      </c>
      <c r="BO931">
        <v>0</v>
      </c>
      <c r="BP931">
        <v>0</v>
      </c>
      <c r="BQ931">
        <v>0</v>
      </c>
      <c r="BR931">
        <v>0</v>
      </c>
      <c r="BS931">
        <v>0</v>
      </c>
      <c r="BT931">
        <v>0</v>
      </c>
      <c r="BU931">
        <v>0</v>
      </c>
      <c r="BV931">
        <v>0</v>
      </c>
      <c r="BW931">
        <v>0</v>
      </c>
      <c r="CV931">
        <v>0</v>
      </c>
      <c r="CW931">
        <f>ROUND(Y931*Source!I1071*DO931,9)</f>
        <v>0</v>
      </c>
      <c r="CX931">
        <f>ROUND(Y931*Source!I1071,9)</f>
        <v>10.47242</v>
      </c>
      <c r="CY931">
        <f>AB931</f>
        <v>245.16</v>
      </c>
      <c r="CZ931">
        <f>AF931</f>
        <v>31.27</v>
      </c>
      <c r="DA931">
        <f>AJ931</f>
        <v>7.84</v>
      </c>
      <c r="DB931">
        <f t="shared" si="429"/>
        <v>39.71</v>
      </c>
      <c r="DC931">
        <f t="shared" si="430"/>
        <v>17.28</v>
      </c>
      <c r="DD931" t="s">
        <v>3</v>
      </c>
      <c r="DE931" t="s">
        <v>3</v>
      </c>
      <c r="DF931">
        <f t="shared" si="434"/>
        <v>0</v>
      </c>
      <c r="DG931">
        <f>ROUND(ROUND(AF931*AJ931,0)*CX931,0)</f>
        <v>2566</v>
      </c>
      <c r="DH931">
        <f>ROUND(ROUND(AG931*AK931,0)*CX931,0)</f>
        <v>2817</v>
      </c>
      <c r="DI931">
        <f t="shared" si="435"/>
        <v>0</v>
      </c>
      <c r="DJ931">
        <f>DG931</f>
        <v>2566</v>
      </c>
      <c r="DK931">
        <v>0</v>
      </c>
      <c r="DL931" t="s">
        <v>3</v>
      </c>
      <c r="DM931">
        <v>0</v>
      </c>
      <c r="DN931" t="s">
        <v>3</v>
      </c>
      <c r="DO931">
        <v>0</v>
      </c>
    </row>
    <row r="932" spans="1:119" x14ac:dyDescent="0.2">
      <c r="A932">
        <f>ROW(Source!A1071)</f>
        <v>1071</v>
      </c>
      <c r="B932">
        <v>69726884</v>
      </c>
      <c r="C932">
        <v>69735314</v>
      </c>
      <c r="D932">
        <v>27440041</v>
      </c>
      <c r="E932">
        <v>1</v>
      </c>
      <c r="F932">
        <v>1</v>
      </c>
      <c r="G932">
        <v>1</v>
      </c>
      <c r="H932">
        <v>2</v>
      </c>
      <c r="I932" t="s">
        <v>1003</v>
      </c>
      <c r="J932" t="s">
        <v>1004</v>
      </c>
      <c r="K932" t="s">
        <v>1005</v>
      </c>
      <c r="L932">
        <v>1368</v>
      </c>
      <c r="N932">
        <v>1011</v>
      </c>
      <c r="O932" t="s">
        <v>978</v>
      </c>
      <c r="P932" t="s">
        <v>978</v>
      </c>
      <c r="Q932">
        <v>1</v>
      </c>
      <c r="W932">
        <v>0</v>
      </c>
      <c r="X932">
        <v>781889226</v>
      </c>
      <c r="Y932">
        <f t="shared" si="428"/>
        <v>9.07</v>
      </c>
      <c r="AA932">
        <v>0</v>
      </c>
      <c r="AB932">
        <v>3.92</v>
      </c>
      <c r="AC932">
        <v>0</v>
      </c>
      <c r="AD932">
        <v>0</v>
      </c>
      <c r="AE932">
        <v>0</v>
      </c>
      <c r="AF932">
        <v>0.5</v>
      </c>
      <c r="AG932">
        <v>0</v>
      </c>
      <c r="AH932">
        <v>0</v>
      </c>
      <c r="AI932">
        <v>1</v>
      </c>
      <c r="AJ932">
        <v>7.84</v>
      </c>
      <c r="AK932">
        <v>19.8</v>
      </c>
      <c r="AL932">
        <v>1</v>
      </c>
      <c r="AM932">
        <v>5</v>
      </c>
      <c r="AN932">
        <v>0</v>
      </c>
      <c r="AO932">
        <v>1</v>
      </c>
      <c r="AP932">
        <v>0</v>
      </c>
      <c r="AQ932">
        <v>0</v>
      </c>
      <c r="AR932">
        <v>0</v>
      </c>
      <c r="AS932" t="s">
        <v>3</v>
      </c>
      <c r="AT932">
        <v>9.07</v>
      </c>
      <c r="AU932" t="s">
        <v>3</v>
      </c>
      <c r="AV932">
        <v>0</v>
      </c>
      <c r="AW932">
        <v>2</v>
      </c>
      <c r="AX932">
        <v>69735324</v>
      </c>
      <c r="AY932">
        <v>1</v>
      </c>
      <c r="AZ932">
        <v>0</v>
      </c>
      <c r="BA932">
        <v>944</v>
      </c>
      <c r="BB932">
        <v>0</v>
      </c>
      <c r="BC932">
        <v>0</v>
      </c>
      <c r="BD932">
        <v>0</v>
      </c>
      <c r="BE932">
        <v>0</v>
      </c>
      <c r="BF932">
        <v>0</v>
      </c>
      <c r="BG932">
        <v>0</v>
      </c>
      <c r="BH932">
        <v>0</v>
      </c>
      <c r="BI932">
        <v>0</v>
      </c>
      <c r="BJ932">
        <v>0</v>
      </c>
      <c r="BK932">
        <v>0</v>
      </c>
      <c r="BL932">
        <v>0</v>
      </c>
      <c r="BM932">
        <v>0</v>
      </c>
      <c r="BN932">
        <v>0</v>
      </c>
      <c r="BO932">
        <v>0</v>
      </c>
      <c r="BP932">
        <v>0</v>
      </c>
      <c r="BQ932">
        <v>0</v>
      </c>
      <c r="BR932">
        <v>0</v>
      </c>
      <c r="BS932">
        <v>0</v>
      </c>
      <c r="BT932">
        <v>0</v>
      </c>
      <c r="BU932">
        <v>0</v>
      </c>
      <c r="BV932">
        <v>0</v>
      </c>
      <c r="BW932">
        <v>0</v>
      </c>
      <c r="CV932">
        <v>0</v>
      </c>
      <c r="CW932">
        <f>ROUND(Y932*Source!I1071*DO932,9)</f>
        <v>0</v>
      </c>
      <c r="CX932">
        <f>ROUND(Y932*Source!I1071,9)</f>
        <v>74.791219999999996</v>
      </c>
      <c r="CY932">
        <f>AB932</f>
        <v>3.92</v>
      </c>
      <c r="CZ932">
        <f>AF932</f>
        <v>0.5</v>
      </c>
      <c r="DA932">
        <f>AJ932</f>
        <v>7.84</v>
      </c>
      <c r="DB932">
        <f t="shared" si="429"/>
        <v>4.54</v>
      </c>
      <c r="DC932">
        <f t="shared" si="430"/>
        <v>0</v>
      </c>
      <c r="DD932" t="s">
        <v>3</v>
      </c>
      <c r="DE932" t="s">
        <v>3</v>
      </c>
      <c r="DF932">
        <f t="shared" si="434"/>
        <v>0</v>
      </c>
      <c r="DG932">
        <f>ROUND(ROUND(AF932*AJ932,0)*CX932,0)</f>
        <v>299</v>
      </c>
      <c r="DH932">
        <f>ROUND(ROUND(AG932*AK932,0)*CX932,0)</f>
        <v>0</v>
      </c>
      <c r="DI932">
        <f t="shared" si="435"/>
        <v>0</v>
      </c>
      <c r="DJ932">
        <f>DG932</f>
        <v>299</v>
      </c>
      <c r="DK932">
        <v>0</v>
      </c>
      <c r="DL932" t="s">
        <v>3</v>
      </c>
      <c r="DM932">
        <v>0</v>
      </c>
      <c r="DN932" t="s">
        <v>3</v>
      </c>
      <c r="DO932">
        <v>0</v>
      </c>
    </row>
    <row r="933" spans="1:119" x14ac:dyDescent="0.2">
      <c r="A933">
        <f>ROW(Source!A1071)</f>
        <v>1071</v>
      </c>
      <c r="B933">
        <v>69726884</v>
      </c>
      <c r="C933">
        <v>69735314</v>
      </c>
      <c r="D933">
        <v>27416566</v>
      </c>
      <c r="E933">
        <v>1</v>
      </c>
      <c r="F933">
        <v>1</v>
      </c>
      <c r="G933">
        <v>1</v>
      </c>
      <c r="H933">
        <v>3</v>
      </c>
      <c r="I933" t="s">
        <v>82</v>
      </c>
      <c r="J933" t="s">
        <v>194</v>
      </c>
      <c r="K933" t="s">
        <v>83</v>
      </c>
      <c r="L933">
        <v>1339</v>
      </c>
      <c r="N933">
        <v>1007</v>
      </c>
      <c r="O933" t="s">
        <v>40</v>
      </c>
      <c r="P933" t="s">
        <v>40</v>
      </c>
      <c r="Q933">
        <v>1</v>
      </c>
      <c r="W933">
        <v>0</v>
      </c>
      <c r="X933">
        <v>1967222743</v>
      </c>
      <c r="Y933">
        <f t="shared" si="428"/>
        <v>3.5</v>
      </c>
      <c r="AA933">
        <v>14.19</v>
      </c>
      <c r="AB933">
        <v>0</v>
      </c>
      <c r="AC933">
        <v>0</v>
      </c>
      <c r="AD933">
        <v>0</v>
      </c>
      <c r="AE933">
        <v>1.97</v>
      </c>
      <c r="AF933">
        <v>0</v>
      </c>
      <c r="AG933">
        <v>0</v>
      </c>
      <c r="AH933">
        <v>0</v>
      </c>
      <c r="AI933">
        <v>7.56</v>
      </c>
      <c r="AJ933">
        <v>1</v>
      </c>
      <c r="AK933">
        <v>1</v>
      </c>
      <c r="AL933">
        <v>1</v>
      </c>
      <c r="AM933">
        <v>0</v>
      </c>
      <c r="AN933">
        <v>0</v>
      </c>
      <c r="AO933">
        <v>0</v>
      </c>
      <c r="AP933">
        <v>1</v>
      </c>
      <c r="AQ933">
        <v>0</v>
      </c>
      <c r="AR933">
        <v>0</v>
      </c>
      <c r="AS933" t="s">
        <v>3</v>
      </c>
      <c r="AT933">
        <v>3.5</v>
      </c>
      <c r="AU933" t="s">
        <v>3</v>
      </c>
      <c r="AV933">
        <v>0</v>
      </c>
      <c r="AW933">
        <v>2</v>
      </c>
      <c r="AX933">
        <v>69735326</v>
      </c>
      <c r="AY933">
        <v>1</v>
      </c>
      <c r="AZ933">
        <v>16384</v>
      </c>
      <c r="BA933">
        <v>946</v>
      </c>
      <c r="BB933">
        <v>3</v>
      </c>
      <c r="BC933">
        <v>0</v>
      </c>
      <c r="BD933">
        <v>0</v>
      </c>
      <c r="BE933">
        <v>0</v>
      </c>
      <c r="BF933">
        <v>0</v>
      </c>
      <c r="BG933">
        <v>0</v>
      </c>
      <c r="BH933">
        <v>0</v>
      </c>
      <c r="BI933">
        <v>0</v>
      </c>
      <c r="BJ933">
        <v>0</v>
      </c>
      <c r="BK933">
        <v>0</v>
      </c>
      <c r="BL933">
        <v>0</v>
      </c>
      <c r="BM933">
        <v>0</v>
      </c>
      <c r="BN933">
        <v>0</v>
      </c>
      <c r="BO933">
        <v>0</v>
      </c>
      <c r="BP933">
        <v>0</v>
      </c>
      <c r="BQ933">
        <v>0</v>
      </c>
      <c r="BR933">
        <v>0</v>
      </c>
      <c r="BS933">
        <v>0</v>
      </c>
      <c r="BT933">
        <v>0</v>
      </c>
      <c r="BU933">
        <v>0</v>
      </c>
      <c r="BV933">
        <v>0</v>
      </c>
      <c r="BW933">
        <v>0</v>
      </c>
      <c r="CV933">
        <v>0</v>
      </c>
      <c r="CW933">
        <v>0</v>
      </c>
      <c r="CX933">
        <f>ROUND(Y933*Source!I1071,9)</f>
        <v>28.861000000000001</v>
      </c>
      <c r="CY933">
        <f>AA933</f>
        <v>14.19</v>
      </c>
      <c r="CZ933">
        <f>AE933</f>
        <v>1.97</v>
      </c>
      <c r="DA933">
        <f>AI933</f>
        <v>7.56</v>
      </c>
      <c r="DB933">
        <f t="shared" si="429"/>
        <v>6.9</v>
      </c>
      <c r="DC933">
        <f t="shared" si="430"/>
        <v>0</v>
      </c>
      <c r="DD933" t="s">
        <v>3</v>
      </c>
      <c r="DE933" t="s">
        <v>3</v>
      </c>
      <c r="DF933">
        <f>ROUND(ROUND(AE933*AI933,0)*CX933,0)</f>
        <v>433</v>
      </c>
      <c r="DG933">
        <f t="shared" ref="DG933:DG941" si="436">ROUND(ROUND(AF933,0)*CX933,0)</f>
        <v>0</v>
      </c>
      <c r="DH933">
        <f t="shared" ref="DH933:DH940" si="437">ROUND(ROUND(AG933,0)*CX933,0)</f>
        <v>0</v>
      </c>
      <c r="DI933">
        <f t="shared" si="435"/>
        <v>0</v>
      </c>
      <c r="DJ933">
        <f>DF933</f>
        <v>433</v>
      </c>
      <c r="DK933">
        <v>0</v>
      </c>
      <c r="DL933" t="s">
        <v>3</v>
      </c>
      <c r="DM933">
        <v>0</v>
      </c>
      <c r="DN933" t="s">
        <v>3</v>
      </c>
      <c r="DO933">
        <v>0</v>
      </c>
    </row>
    <row r="934" spans="1:119" x14ac:dyDescent="0.2">
      <c r="A934">
        <f>ROW(Source!A1071)</f>
        <v>1071</v>
      </c>
      <c r="B934">
        <v>69726884</v>
      </c>
      <c r="C934">
        <v>69735314</v>
      </c>
      <c r="D934">
        <v>61332096</v>
      </c>
      <c r="E934">
        <v>1</v>
      </c>
      <c r="F934">
        <v>1</v>
      </c>
      <c r="G934">
        <v>1</v>
      </c>
      <c r="H934">
        <v>3</v>
      </c>
      <c r="I934" t="s">
        <v>189</v>
      </c>
      <c r="J934" t="s">
        <v>191</v>
      </c>
      <c r="K934" t="s">
        <v>190</v>
      </c>
      <c r="L934">
        <v>1339</v>
      </c>
      <c r="N934">
        <v>1007</v>
      </c>
      <c r="O934" t="s">
        <v>40</v>
      </c>
      <c r="P934" t="s">
        <v>40</v>
      </c>
      <c r="Q934">
        <v>1</v>
      </c>
      <c r="W934">
        <v>0</v>
      </c>
      <c r="X934">
        <v>1799260510</v>
      </c>
      <c r="Y934">
        <f t="shared" si="428"/>
        <v>2.04</v>
      </c>
      <c r="AA934">
        <v>6238.51</v>
      </c>
      <c r="AB934">
        <v>0</v>
      </c>
      <c r="AC934">
        <v>0</v>
      </c>
      <c r="AD934">
        <v>0</v>
      </c>
      <c r="AE934">
        <v>862.75</v>
      </c>
      <c r="AF934">
        <v>0</v>
      </c>
      <c r="AG934">
        <v>0</v>
      </c>
      <c r="AH934">
        <v>0</v>
      </c>
      <c r="AI934">
        <v>7.56</v>
      </c>
      <c r="AJ934">
        <v>1</v>
      </c>
      <c r="AK934">
        <v>1</v>
      </c>
      <c r="AL934">
        <v>1</v>
      </c>
      <c r="AM934">
        <v>0</v>
      </c>
      <c r="AN934">
        <v>0</v>
      </c>
      <c r="AO934">
        <v>0</v>
      </c>
      <c r="AP934">
        <v>1</v>
      </c>
      <c r="AQ934">
        <v>0</v>
      </c>
      <c r="AR934">
        <v>0</v>
      </c>
      <c r="AS934" t="s">
        <v>3</v>
      </c>
      <c r="AT934">
        <v>2.04</v>
      </c>
      <c r="AU934" t="s">
        <v>3</v>
      </c>
      <c r="AV934">
        <v>0</v>
      </c>
      <c r="AW934">
        <v>1</v>
      </c>
      <c r="AX934">
        <v>-1</v>
      </c>
      <c r="AY934">
        <v>0</v>
      </c>
      <c r="AZ934">
        <v>0</v>
      </c>
      <c r="BA934" t="s">
        <v>3</v>
      </c>
      <c r="BB934">
        <v>0</v>
      </c>
      <c r="BC934">
        <v>0</v>
      </c>
      <c r="BD934">
        <v>0</v>
      </c>
      <c r="BE934">
        <v>0</v>
      </c>
      <c r="BF934">
        <v>0</v>
      </c>
      <c r="BG934">
        <v>0</v>
      </c>
      <c r="BH934">
        <v>0</v>
      </c>
      <c r="BI934">
        <v>0</v>
      </c>
      <c r="BJ934">
        <v>0</v>
      </c>
      <c r="BK934">
        <v>0</v>
      </c>
      <c r="BL934">
        <v>0</v>
      </c>
      <c r="BM934">
        <v>0</v>
      </c>
      <c r="BN934">
        <v>0</v>
      </c>
      <c r="BO934">
        <v>0</v>
      </c>
      <c r="BP934">
        <v>0</v>
      </c>
      <c r="BQ934">
        <v>0</v>
      </c>
      <c r="BR934">
        <v>0</v>
      </c>
      <c r="BS934">
        <v>0</v>
      </c>
      <c r="BT934">
        <v>0</v>
      </c>
      <c r="BU934">
        <v>0</v>
      </c>
      <c r="BV934">
        <v>0</v>
      </c>
      <c r="BW934">
        <v>0</v>
      </c>
      <c r="CV934">
        <v>0</v>
      </c>
      <c r="CW934">
        <v>0</v>
      </c>
      <c r="CX934">
        <f>ROUND(Y934*Source!I1071,9)</f>
        <v>16.821840000000002</v>
      </c>
      <c r="CY934">
        <f>AA934</f>
        <v>6238.51</v>
      </c>
      <c r="CZ934">
        <f>AE934</f>
        <v>862.75</v>
      </c>
      <c r="DA934">
        <f>AI934</f>
        <v>7.56</v>
      </c>
      <c r="DB934">
        <f t="shared" si="429"/>
        <v>1760.01</v>
      </c>
      <c r="DC934">
        <f t="shared" si="430"/>
        <v>0</v>
      </c>
      <c r="DD934" t="s">
        <v>3</v>
      </c>
      <c r="DE934" t="s">
        <v>3</v>
      </c>
      <c r="DF934">
        <f>ROUND(ROUND(AE934*AI934,0)*CX934,0)</f>
        <v>109712</v>
      </c>
      <c r="DG934">
        <f t="shared" si="436"/>
        <v>0</v>
      </c>
      <c r="DH934">
        <f t="shared" si="437"/>
        <v>0</v>
      </c>
      <c r="DI934">
        <f t="shared" si="435"/>
        <v>0</v>
      </c>
      <c r="DJ934">
        <f>DF934</f>
        <v>109712</v>
      </c>
      <c r="DK934">
        <v>0</v>
      </c>
      <c r="DL934" t="s">
        <v>3</v>
      </c>
      <c r="DM934">
        <v>0</v>
      </c>
      <c r="DN934" t="s">
        <v>3</v>
      </c>
      <c r="DO934">
        <v>0</v>
      </c>
    </row>
    <row r="935" spans="1:119" x14ac:dyDescent="0.2">
      <c r="A935">
        <f>ROW(Source!A1076)</f>
        <v>1076</v>
      </c>
      <c r="B935">
        <v>69726971</v>
      </c>
      <c r="C935">
        <v>69735329</v>
      </c>
      <c r="D935">
        <v>27496319</v>
      </c>
      <c r="E935">
        <v>1</v>
      </c>
      <c r="F935">
        <v>1</v>
      </c>
      <c r="G935">
        <v>1</v>
      </c>
      <c r="H935">
        <v>1</v>
      </c>
      <c r="I935" t="s">
        <v>1001</v>
      </c>
      <c r="J935" t="s">
        <v>3</v>
      </c>
      <c r="K935" t="s">
        <v>1002</v>
      </c>
      <c r="L935">
        <v>1369</v>
      </c>
      <c r="N935">
        <v>1013</v>
      </c>
      <c r="O935" t="s">
        <v>974</v>
      </c>
      <c r="P935" t="s">
        <v>974</v>
      </c>
      <c r="Q935">
        <v>1</v>
      </c>
      <c r="W935">
        <v>0</v>
      </c>
      <c r="X935">
        <v>1189128158</v>
      </c>
      <c r="Y935">
        <f t="shared" ref="Y935:Y944" si="438">(AT935*5.6)</f>
        <v>2.8</v>
      </c>
      <c r="AA935">
        <v>0</v>
      </c>
      <c r="AB935">
        <v>0</v>
      </c>
      <c r="AC935">
        <v>0</v>
      </c>
      <c r="AD935">
        <v>8.01</v>
      </c>
      <c r="AE935">
        <v>0</v>
      </c>
      <c r="AF935">
        <v>0</v>
      </c>
      <c r="AG935">
        <v>0</v>
      </c>
      <c r="AH935">
        <v>8.01</v>
      </c>
      <c r="AI935">
        <v>1</v>
      </c>
      <c r="AJ935">
        <v>1</v>
      </c>
      <c r="AK935">
        <v>1</v>
      </c>
      <c r="AL935">
        <v>1</v>
      </c>
      <c r="AM935">
        <v>0</v>
      </c>
      <c r="AN935">
        <v>0</v>
      </c>
      <c r="AO935">
        <v>1</v>
      </c>
      <c r="AP935">
        <v>1</v>
      </c>
      <c r="AQ935">
        <v>0</v>
      </c>
      <c r="AR935">
        <v>0</v>
      </c>
      <c r="AS935" t="s">
        <v>3</v>
      </c>
      <c r="AT935">
        <v>0.5</v>
      </c>
      <c r="AU935" t="s">
        <v>252</v>
      </c>
      <c r="AV935">
        <v>1</v>
      </c>
      <c r="AW935">
        <v>2</v>
      </c>
      <c r="AX935">
        <v>69735335</v>
      </c>
      <c r="AY935">
        <v>1</v>
      </c>
      <c r="AZ935">
        <v>0</v>
      </c>
      <c r="BA935">
        <v>947</v>
      </c>
      <c r="BB935">
        <v>0</v>
      </c>
      <c r="BC935">
        <v>0</v>
      </c>
      <c r="BD935">
        <v>0</v>
      </c>
      <c r="BE935">
        <v>0</v>
      </c>
      <c r="BF935">
        <v>0</v>
      </c>
      <c r="BG935">
        <v>0</v>
      </c>
      <c r="BH935">
        <v>0</v>
      </c>
      <c r="BI935">
        <v>0</v>
      </c>
      <c r="BJ935">
        <v>0</v>
      </c>
      <c r="BK935">
        <v>0</v>
      </c>
      <c r="BL935">
        <v>0</v>
      </c>
      <c r="BM935">
        <v>0</v>
      </c>
      <c r="BN935">
        <v>0</v>
      </c>
      <c r="BO935">
        <v>0</v>
      </c>
      <c r="BP935">
        <v>0</v>
      </c>
      <c r="BQ935">
        <v>0</v>
      </c>
      <c r="BR935">
        <v>0</v>
      </c>
      <c r="BS935">
        <v>0</v>
      </c>
      <c r="BT935">
        <v>0</v>
      </c>
      <c r="BU935">
        <v>0</v>
      </c>
      <c r="BV935">
        <v>0</v>
      </c>
      <c r="BW935">
        <v>0</v>
      </c>
      <c r="CU935">
        <f>ROUND(AT935*Source!I1076*AH935*AL935,0)</f>
        <v>33</v>
      </c>
      <c r="CV935">
        <f>ROUND(Y935*Source!I1076,9)</f>
        <v>23.088799999999999</v>
      </c>
      <c r="CW935">
        <v>0</v>
      </c>
      <c r="CX935">
        <f>ROUND(Y935*Source!I1076,9)</f>
        <v>23.088799999999999</v>
      </c>
      <c r="CY935">
        <f>AD935</f>
        <v>8.01</v>
      </c>
      <c r="CZ935">
        <f>AH935</f>
        <v>8.01</v>
      </c>
      <c r="DA935">
        <f>AL935</f>
        <v>1</v>
      </c>
      <c r="DB935">
        <f t="shared" ref="DB935:DB944" si="439">ROUND((ROUND(AT935*CZ935,2)*5.6),2)</f>
        <v>22.46</v>
      </c>
      <c r="DC935">
        <f t="shared" ref="DC935:DC944" si="440">ROUND((ROUND(AT935*AG935,2)*5.6),2)</f>
        <v>0</v>
      </c>
      <c r="DD935" t="s">
        <v>3</v>
      </c>
      <c r="DE935" t="s">
        <v>3</v>
      </c>
      <c r="DF935">
        <f t="shared" ref="DF935:DF943" si="441">ROUND(ROUND(AE935,0)*CX935,0)</f>
        <v>0</v>
      </c>
      <c r="DG935">
        <f t="shared" si="436"/>
        <v>0</v>
      </c>
      <c r="DH935">
        <f t="shared" si="437"/>
        <v>0</v>
      </c>
      <c r="DI935">
        <f t="shared" si="435"/>
        <v>185</v>
      </c>
      <c r="DJ935">
        <f>DI935</f>
        <v>185</v>
      </c>
      <c r="DK935">
        <v>0</v>
      </c>
      <c r="DL935" t="s">
        <v>3</v>
      </c>
      <c r="DM935">
        <v>0</v>
      </c>
      <c r="DN935" t="s">
        <v>3</v>
      </c>
      <c r="DO935">
        <v>0</v>
      </c>
    </row>
    <row r="936" spans="1:119" x14ac:dyDescent="0.2">
      <c r="A936">
        <f>ROW(Source!A1076)</f>
        <v>1076</v>
      </c>
      <c r="B936">
        <v>69726971</v>
      </c>
      <c r="C936">
        <v>69735329</v>
      </c>
      <c r="D936">
        <v>121548</v>
      </c>
      <c r="E936">
        <v>1</v>
      </c>
      <c r="F936">
        <v>1</v>
      </c>
      <c r="G936">
        <v>1</v>
      </c>
      <c r="H936">
        <v>1</v>
      </c>
      <c r="I936" t="s">
        <v>36</v>
      </c>
      <c r="J936" t="s">
        <v>3</v>
      </c>
      <c r="K936" t="s">
        <v>981</v>
      </c>
      <c r="L936">
        <v>608254</v>
      </c>
      <c r="N936">
        <v>1013</v>
      </c>
      <c r="O936" t="s">
        <v>982</v>
      </c>
      <c r="P936" t="s">
        <v>982</v>
      </c>
      <c r="Q936">
        <v>1</v>
      </c>
      <c r="W936">
        <v>0</v>
      </c>
      <c r="X936">
        <v>-185737400</v>
      </c>
      <c r="Y936">
        <f t="shared" si="438"/>
        <v>1.1759999999999999</v>
      </c>
      <c r="AA936">
        <v>0</v>
      </c>
      <c r="AB936">
        <v>0</v>
      </c>
      <c r="AC936">
        <v>0</v>
      </c>
      <c r="AD936">
        <v>0</v>
      </c>
      <c r="AE936">
        <v>0</v>
      </c>
      <c r="AF936">
        <v>0</v>
      </c>
      <c r="AG936">
        <v>0</v>
      </c>
      <c r="AH936">
        <v>0</v>
      </c>
      <c r="AI936">
        <v>1</v>
      </c>
      <c r="AJ936">
        <v>1</v>
      </c>
      <c r="AK936">
        <v>1</v>
      </c>
      <c r="AL936">
        <v>1</v>
      </c>
      <c r="AM936">
        <v>0</v>
      </c>
      <c r="AN936">
        <v>0</v>
      </c>
      <c r="AO936">
        <v>1</v>
      </c>
      <c r="AP936">
        <v>1</v>
      </c>
      <c r="AQ936">
        <v>0</v>
      </c>
      <c r="AR936">
        <v>0</v>
      </c>
      <c r="AS936" t="s">
        <v>3</v>
      </c>
      <c r="AT936">
        <v>0.21</v>
      </c>
      <c r="AU936" t="s">
        <v>252</v>
      </c>
      <c r="AV936">
        <v>2</v>
      </c>
      <c r="AW936">
        <v>2</v>
      </c>
      <c r="AX936">
        <v>69735336</v>
      </c>
      <c r="AY936">
        <v>1</v>
      </c>
      <c r="AZ936">
        <v>0</v>
      </c>
      <c r="BA936">
        <v>948</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CV936">
        <v>0</v>
      </c>
      <c r="CW936">
        <v>0</v>
      </c>
      <c r="CX936">
        <f>ROUND(Y936*Source!I1076,9)</f>
        <v>9.6972959999999997</v>
      </c>
      <c r="CY936">
        <f>AD936</f>
        <v>0</v>
      </c>
      <c r="CZ936">
        <f>AH936</f>
        <v>0</v>
      </c>
      <c r="DA936">
        <f>AL936</f>
        <v>1</v>
      </c>
      <c r="DB936">
        <f t="shared" si="439"/>
        <v>0</v>
      </c>
      <c r="DC936">
        <f t="shared" si="440"/>
        <v>0</v>
      </c>
      <c r="DD936" t="s">
        <v>3</v>
      </c>
      <c r="DE936" t="s">
        <v>3</v>
      </c>
      <c r="DF936">
        <f t="shared" si="441"/>
        <v>0</v>
      </c>
      <c r="DG936">
        <f t="shared" si="436"/>
        <v>0</v>
      </c>
      <c r="DH936">
        <f t="shared" si="437"/>
        <v>0</v>
      </c>
      <c r="DI936">
        <f t="shared" si="435"/>
        <v>0</v>
      </c>
      <c r="DJ936">
        <f>DI936</f>
        <v>0</v>
      </c>
      <c r="DK936">
        <v>0</v>
      </c>
      <c r="DL936" t="s">
        <v>3</v>
      </c>
      <c r="DM936">
        <v>0</v>
      </c>
      <c r="DN936" t="s">
        <v>3</v>
      </c>
      <c r="DO936">
        <v>0</v>
      </c>
    </row>
    <row r="937" spans="1:119" x14ac:dyDescent="0.2">
      <c r="A937">
        <f>ROW(Source!A1076)</f>
        <v>1076</v>
      </c>
      <c r="B937">
        <v>69726971</v>
      </c>
      <c r="C937">
        <v>69735329</v>
      </c>
      <c r="D937">
        <v>27439630</v>
      </c>
      <c r="E937">
        <v>1</v>
      </c>
      <c r="F937">
        <v>1</v>
      </c>
      <c r="G937">
        <v>1</v>
      </c>
      <c r="H937">
        <v>2</v>
      </c>
      <c r="I937" t="s">
        <v>986</v>
      </c>
      <c r="J937" t="s">
        <v>987</v>
      </c>
      <c r="K937" t="s">
        <v>988</v>
      </c>
      <c r="L937">
        <v>1368</v>
      </c>
      <c r="N937">
        <v>1011</v>
      </c>
      <c r="O937" t="s">
        <v>978</v>
      </c>
      <c r="P937" t="s">
        <v>978</v>
      </c>
      <c r="Q937">
        <v>1</v>
      </c>
      <c r="W937">
        <v>0</v>
      </c>
      <c r="X937">
        <v>-72110300</v>
      </c>
      <c r="Y937">
        <f t="shared" si="438"/>
        <v>1.1759999999999999</v>
      </c>
      <c r="AA937">
        <v>0</v>
      </c>
      <c r="AB937">
        <v>31.27</v>
      </c>
      <c r="AC937">
        <v>13.61</v>
      </c>
      <c r="AD937">
        <v>0</v>
      </c>
      <c r="AE937">
        <v>0</v>
      </c>
      <c r="AF937">
        <v>31.27</v>
      </c>
      <c r="AG937">
        <v>13.61</v>
      </c>
      <c r="AH937">
        <v>0</v>
      </c>
      <c r="AI937">
        <v>1</v>
      </c>
      <c r="AJ937">
        <v>1</v>
      </c>
      <c r="AK937">
        <v>1</v>
      </c>
      <c r="AL937">
        <v>1</v>
      </c>
      <c r="AM937">
        <v>0</v>
      </c>
      <c r="AN937">
        <v>0</v>
      </c>
      <c r="AO937">
        <v>1</v>
      </c>
      <c r="AP937">
        <v>1</v>
      </c>
      <c r="AQ937">
        <v>0</v>
      </c>
      <c r="AR937">
        <v>0</v>
      </c>
      <c r="AS937" t="s">
        <v>3</v>
      </c>
      <c r="AT937">
        <v>0.21</v>
      </c>
      <c r="AU937" t="s">
        <v>252</v>
      </c>
      <c r="AV937">
        <v>0</v>
      </c>
      <c r="AW937">
        <v>2</v>
      </c>
      <c r="AX937">
        <v>69735337</v>
      </c>
      <c r="AY937">
        <v>1</v>
      </c>
      <c r="AZ937">
        <v>0</v>
      </c>
      <c r="BA937">
        <v>949</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v>0</v>
      </c>
      <c r="CV937">
        <v>0</v>
      </c>
      <c r="CW937">
        <f>ROUND(Y937*Source!I1076*DO937,9)</f>
        <v>0</v>
      </c>
      <c r="CX937">
        <f>ROUND(Y937*Source!I1076,9)</f>
        <v>9.6972959999999997</v>
      </c>
      <c r="CY937">
        <f>AB937</f>
        <v>31.27</v>
      </c>
      <c r="CZ937">
        <f>AF937</f>
        <v>31.27</v>
      </c>
      <c r="DA937">
        <f>AJ937</f>
        <v>1</v>
      </c>
      <c r="DB937">
        <f t="shared" si="439"/>
        <v>36.79</v>
      </c>
      <c r="DC937">
        <f t="shared" si="440"/>
        <v>16.02</v>
      </c>
      <c r="DD937" t="s">
        <v>3</v>
      </c>
      <c r="DE937" t="s">
        <v>3</v>
      </c>
      <c r="DF937">
        <f t="shared" si="441"/>
        <v>0</v>
      </c>
      <c r="DG937">
        <f t="shared" si="436"/>
        <v>301</v>
      </c>
      <c r="DH937">
        <f t="shared" si="437"/>
        <v>136</v>
      </c>
      <c r="DI937">
        <f t="shared" si="435"/>
        <v>0</v>
      </c>
      <c r="DJ937">
        <f>DG937</f>
        <v>301</v>
      </c>
      <c r="DK937">
        <v>0</v>
      </c>
      <c r="DL937" t="s">
        <v>3</v>
      </c>
      <c r="DM937">
        <v>0</v>
      </c>
      <c r="DN937" t="s">
        <v>3</v>
      </c>
      <c r="DO937">
        <v>0</v>
      </c>
    </row>
    <row r="938" spans="1:119" x14ac:dyDescent="0.2">
      <c r="A938">
        <f>ROW(Source!A1076)</f>
        <v>1076</v>
      </c>
      <c r="B938">
        <v>69726971</v>
      </c>
      <c r="C938">
        <v>69735329</v>
      </c>
      <c r="D938">
        <v>27440041</v>
      </c>
      <c r="E938">
        <v>1</v>
      </c>
      <c r="F938">
        <v>1</v>
      </c>
      <c r="G938">
        <v>1</v>
      </c>
      <c r="H938">
        <v>2</v>
      </c>
      <c r="I938" t="s">
        <v>1003</v>
      </c>
      <c r="J938" t="s">
        <v>1004</v>
      </c>
      <c r="K938" t="s">
        <v>1005</v>
      </c>
      <c r="L938">
        <v>1368</v>
      </c>
      <c r="N938">
        <v>1011</v>
      </c>
      <c r="O938" t="s">
        <v>978</v>
      </c>
      <c r="P938" t="s">
        <v>978</v>
      </c>
      <c r="Q938">
        <v>1</v>
      </c>
      <c r="W938">
        <v>0</v>
      </c>
      <c r="X938">
        <v>781889226</v>
      </c>
      <c r="Y938">
        <f t="shared" si="438"/>
        <v>12.991999999999999</v>
      </c>
      <c r="AA938">
        <v>0</v>
      </c>
      <c r="AB938">
        <v>0.5</v>
      </c>
      <c r="AC938">
        <v>0</v>
      </c>
      <c r="AD938">
        <v>0</v>
      </c>
      <c r="AE938">
        <v>0</v>
      </c>
      <c r="AF938">
        <v>0.5</v>
      </c>
      <c r="AG938">
        <v>0</v>
      </c>
      <c r="AH938">
        <v>0</v>
      </c>
      <c r="AI938">
        <v>1</v>
      </c>
      <c r="AJ938">
        <v>1</v>
      </c>
      <c r="AK938">
        <v>1</v>
      </c>
      <c r="AL938">
        <v>1</v>
      </c>
      <c r="AM938">
        <v>0</v>
      </c>
      <c r="AN938">
        <v>0</v>
      </c>
      <c r="AO938">
        <v>1</v>
      </c>
      <c r="AP938">
        <v>1</v>
      </c>
      <c r="AQ938">
        <v>0</v>
      </c>
      <c r="AR938">
        <v>0</v>
      </c>
      <c r="AS938" t="s">
        <v>3</v>
      </c>
      <c r="AT938">
        <v>2.3199999999999998</v>
      </c>
      <c r="AU938" t="s">
        <v>252</v>
      </c>
      <c r="AV938">
        <v>0</v>
      </c>
      <c r="AW938">
        <v>2</v>
      </c>
      <c r="AX938">
        <v>69735338</v>
      </c>
      <c r="AY938">
        <v>1</v>
      </c>
      <c r="AZ938">
        <v>0</v>
      </c>
      <c r="BA938">
        <v>950</v>
      </c>
      <c r="BB938">
        <v>0</v>
      </c>
      <c r="BC938">
        <v>0</v>
      </c>
      <c r="BD938">
        <v>0</v>
      </c>
      <c r="BE938">
        <v>0</v>
      </c>
      <c r="BF938">
        <v>0</v>
      </c>
      <c r="BG938">
        <v>0</v>
      </c>
      <c r="BH938">
        <v>0</v>
      </c>
      <c r="BI938">
        <v>0</v>
      </c>
      <c r="BJ938">
        <v>0</v>
      </c>
      <c r="BK938">
        <v>0</v>
      </c>
      <c r="BL938">
        <v>0</v>
      </c>
      <c r="BM938">
        <v>0</v>
      </c>
      <c r="BN938">
        <v>0</v>
      </c>
      <c r="BO938">
        <v>0</v>
      </c>
      <c r="BP938">
        <v>0</v>
      </c>
      <c r="BQ938">
        <v>0</v>
      </c>
      <c r="BR938">
        <v>0</v>
      </c>
      <c r="BS938">
        <v>0</v>
      </c>
      <c r="BT938">
        <v>0</v>
      </c>
      <c r="BU938">
        <v>0</v>
      </c>
      <c r="BV938">
        <v>0</v>
      </c>
      <c r="BW938">
        <v>0</v>
      </c>
      <c r="CV938">
        <v>0</v>
      </c>
      <c r="CW938">
        <f>ROUND(Y938*Source!I1076*DO938,9)</f>
        <v>0</v>
      </c>
      <c r="CX938">
        <f>ROUND(Y938*Source!I1076,9)</f>
        <v>107.132032</v>
      </c>
      <c r="CY938">
        <f>AB938</f>
        <v>0.5</v>
      </c>
      <c r="CZ938">
        <f>AF938</f>
        <v>0.5</v>
      </c>
      <c r="DA938">
        <f>AJ938</f>
        <v>1</v>
      </c>
      <c r="DB938">
        <f t="shared" si="439"/>
        <v>6.5</v>
      </c>
      <c r="DC938">
        <f t="shared" si="440"/>
        <v>0</v>
      </c>
      <c r="DD938" t="s">
        <v>3</v>
      </c>
      <c r="DE938" t="s">
        <v>3</v>
      </c>
      <c r="DF938">
        <f t="shared" si="441"/>
        <v>0</v>
      </c>
      <c r="DG938">
        <f t="shared" si="436"/>
        <v>107</v>
      </c>
      <c r="DH938">
        <f t="shared" si="437"/>
        <v>0</v>
      </c>
      <c r="DI938">
        <f t="shared" si="435"/>
        <v>0</v>
      </c>
      <c r="DJ938">
        <f>DG938</f>
        <v>107</v>
      </c>
      <c r="DK938">
        <v>0</v>
      </c>
      <c r="DL938" t="s">
        <v>3</v>
      </c>
      <c r="DM938">
        <v>0</v>
      </c>
      <c r="DN938" t="s">
        <v>3</v>
      </c>
      <c r="DO938">
        <v>0</v>
      </c>
    </row>
    <row r="939" spans="1:119" x14ac:dyDescent="0.2">
      <c r="A939">
        <f>ROW(Source!A1076)</f>
        <v>1076</v>
      </c>
      <c r="B939">
        <v>69726971</v>
      </c>
      <c r="C939">
        <v>69735329</v>
      </c>
      <c r="D939">
        <v>61332096</v>
      </c>
      <c r="E939">
        <v>1</v>
      </c>
      <c r="F939">
        <v>1</v>
      </c>
      <c r="G939">
        <v>1</v>
      </c>
      <c r="H939">
        <v>3</v>
      </c>
      <c r="I939" t="s">
        <v>189</v>
      </c>
      <c r="J939" t="s">
        <v>191</v>
      </c>
      <c r="K939" t="s">
        <v>190</v>
      </c>
      <c r="L939">
        <v>1339</v>
      </c>
      <c r="N939">
        <v>1007</v>
      </c>
      <c r="O939" t="s">
        <v>40</v>
      </c>
      <c r="P939" t="s">
        <v>40</v>
      </c>
      <c r="Q939">
        <v>1</v>
      </c>
      <c r="W939">
        <v>0</v>
      </c>
      <c r="X939">
        <v>1799260510</v>
      </c>
      <c r="Y939">
        <f t="shared" si="438"/>
        <v>2.8559999999999999</v>
      </c>
      <c r="AA939">
        <v>867.14</v>
      </c>
      <c r="AB939">
        <v>0</v>
      </c>
      <c r="AC939">
        <v>0</v>
      </c>
      <c r="AD939">
        <v>0</v>
      </c>
      <c r="AE939">
        <v>867.14</v>
      </c>
      <c r="AF939">
        <v>0</v>
      </c>
      <c r="AG939">
        <v>0</v>
      </c>
      <c r="AH939">
        <v>0</v>
      </c>
      <c r="AI939">
        <v>1</v>
      </c>
      <c r="AJ939">
        <v>1</v>
      </c>
      <c r="AK939">
        <v>1</v>
      </c>
      <c r="AL939">
        <v>1</v>
      </c>
      <c r="AM939">
        <v>0</v>
      </c>
      <c r="AN939">
        <v>0</v>
      </c>
      <c r="AO939">
        <v>0</v>
      </c>
      <c r="AP939">
        <v>1</v>
      </c>
      <c r="AQ939">
        <v>0</v>
      </c>
      <c r="AR939">
        <v>0</v>
      </c>
      <c r="AS939" t="s">
        <v>3</v>
      </c>
      <c r="AT939">
        <v>0.51</v>
      </c>
      <c r="AU939" t="s">
        <v>252</v>
      </c>
      <c r="AV939">
        <v>0</v>
      </c>
      <c r="AW939">
        <v>1</v>
      </c>
      <c r="AX939">
        <v>-1</v>
      </c>
      <c r="AY939">
        <v>0</v>
      </c>
      <c r="AZ939">
        <v>0</v>
      </c>
      <c r="BA939" t="s">
        <v>3</v>
      </c>
      <c r="BB939">
        <v>0</v>
      </c>
      <c r="BC939">
        <v>0</v>
      </c>
      <c r="BD939">
        <v>0</v>
      </c>
      <c r="BE939">
        <v>0</v>
      </c>
      <c r="BF939">
        <v>0</v>
      </c>
      <c r="BG939">
        <v>0</v>
      </c>
      <c r="BH939">
        <v>0</v>
      </c>
      <c r="BI939">
        <v>0</v>
      </c>
      <c r="BJ939">
        <v>0</v>
      </c>
      <c r="BK939">
        <v>0</v>
      </c>
      <c r="BL939">
        <v>0</v>
      </c>
      <c r="BM939">
        <v>0</v>
      </c>
      <c r="BN939">
        <v>0</v>
      </c>
      <c r="BO939">
        <v>0</v>
      </c>
      <c r="BP939">
        <v>0</v>
      </c>
      <c r="BQ939">
        <v>0</v>
      </c>
      <c r="BR939">
        <v>0</v>
      </c>
      <c r="BS939">
        <v>0</v>
      </c>
      <c r="BT939">
        <v>0</v>
      </c>
      <c r="BU939">
        <v>0</v>
      </c>
      <c r="BV939">
        <v>0</v>
      </c>
      <c r="BW939">
        <v>0</v>
      </c>
      <c r="CV939">
        <v>0</v>
      </c>
      <c r="CW939">
        <v>0</v>
      </c>
      <c r="CX939">
        <f>ROUND(Y939*Source!I1076,9)</f>
        <v>23.550576</v>
      </c>
      <c r="CY939">
        <f>AA939</f>
        <v>867.14</v>
      </c>
      <c r="CZ939">
        <f>AE939</f>
        <v>867.14</v>
      </c>
      <c r="DA939">
        <f>AI939</f>
        <v>1</v>
      </c>
      <c r="DB939">
        <f t="shared" si="439"/>
        <v>2476.54</v>
      </c>
      <c r="DC939">
        <f t="shared" si="440"/>
        <v>0</v>
      </c>
      <c r="DD939" t="s">
        <v>3</v>
      </c>
      <c r="DE939" t="s">
        <v>3</v>
      </c>
      <c r="DF939">
        <f t="shared" si="441"/>
        <v>20418</v>
      </c>
      <c r="DG939">
        <f t="shared" si="436"/>
        <v>0</v>
      </c>
      <c r="DH939">
        <f t="shared" si="437"/>
        <v>0</v>
      </c>
      <c r="DI939">
        <f t="shared" si="435"/>
        <v>0</v>
      </c>
      <c r="DJ939">
        <f>DF939</f>
        <v>20418</v>
      </c>
      <c r="DK939">
        <v>0</v>
      </c>
      <c r="DL939" t="s">
        <v>3</v>
      </c>
      <c r="DM939">
        <v>0</v>
      </c>
      <c r="DN939" t="s">
        <v>3</v>
      </c>
      <c r="DO939">
        <v>0</v>
      </c>
    </row>
    <row r="940" spans="1:119" x14ac:dyDescent="0.2">
      <c r="A940">
        <f>ROW(Source!A1077)</f>
        <v>1077</v>
      </c>
      <c r="B940">
        <v>69726884</v>
      </c>
      <c r="C940">
        <v>69735329</v>
      </c>
      <c r="D940">
        <v>27496319</v>
      </c>
      <c r="E940">
        <v>1</v>
      </c>
      <c r="F940">
        <v>1</v>
      </c>
      <c r="G940">
        <v>1</v>
      </c>
      <c r="H940">
        <v>1</v>
      </c>
      <c r="I940" t="s">
        <v>1001</v>
      </c>
      <c r="J940" t="s">
        <v>3</v>
      </c>
      <c r="K940" t="s">
        <v>1002</v>
      </c>
      <c r="L940">
        <v>1369</v>
      </c>
      <c r="N940">
        <v>1013</v>
      </c>
      <c r="O940" t="s">
        <v>974</v>
      </c>
      <c r="P940" t="s">
        <v>974</v>
      </c>
      <c r="Q940">
        <v>1</v>
      </c>
      <c r="W940">
        <v>0</v>
      </c>
      <c r="X940">
        <v>1189128158</v>
      </c>
      <c r="Y940">
        <f t="shared" si="438"/>
        <v>2.8</v>
      </c>
      <c r="AA940">
        <v>0</v>
      </c>
      <c r="AB940">
        <v>0</v>
      </c>
      <c r="AC940">
        <v>0</v>
      </c>
      <c r="AD940">
        <v>203.13</v>
      </c>
      <c r="AE940">
        <v>0</v>
      </c>
      <c r="AF940">
        <v>0</v>
      </c>
      <c r="AG940">
        <v>0</v>
      </c>
      <c r="AH940">
        <v>8.01</v>
      </c>
      <c r="AI940">
        <v>1</v>
      </c>
      <c r="AJ940">
        <v>1</v>
      </c>
      <c r="AK940">
        <v>1</v>
      </c>
      <c r="AL940">
        <v>25.36</v>
      </c>
      <c r="AM940">
        <v>5</v>
      </c>
      <c r="AN940">
        <v>0</v>
      </c>
      <c r="AO940">
        <v>1</v>
      </c>
      <c r="AP940">
        <v>1</v>
      </c>
      <c r="AQ940">
        <v>0</v>
      </c>
      <c r="AR940">
        <v>0</v>
      </c>
      <c r="AS940" t="s">
        <v>3</v>
      </c>
      <c r="AT940">
        <v>0.5</v>
      </c>
      <c r="AU940" t="s">
        <v>252</v>
      </c>
      <c r="AV940">
        <v>1</v>
      </c>
      <c r="AW940">
        <v>2</v>
      </c>
      <c r="AX940">
        <v>69735335</v>
      </c>
      <c r="AY940">
        <v>1</v>
      </c>
      <c r="AZ940">
        <v>0</v>
      </c>
      <c r="BA940">
        <v>952</v>
      </c>
      <c r="BB940">
        <v>0</v>
      </c>
      <c r="BC940">
        <v>0</v>
      </c>
      <c r="BD940">
        <v>0</v>
      </c>
      <c r="BE940">
        <v>0</v>
      </c>
      <c r="BF940">
        <v>0</v>
      </c>
      <c r="BG940">
        <v>0</v>
      </c>
      <c r="BH940">
        <v>0</v>
      </c>
      <c r="BI940">
        <v>0</v>
      </c>
      <c r="BJ940">
        <v>0</v>
      </c>
      <c r="BK940">
        <v>0</v>
      </c>
      <c r="BL940">
        <v>0</v>
      </c>
      <c r="BM940">
        <v>0</v>
      </c>
      <c r="BN940">
        <v>0</v>
      </c>
      <c r="BO940">
        <v>0</v>
      </c>
      <c r="BP940">
        <v>0</v>
      </c>
      <c r="BQ940">
        <v>0</v>
      </c>
      <c r="BR940">
        <v>0</v>
      </c>
      <c r="BS940">
        <v>0</v>
      </c>
      <c r="BT940">
        <v>0</v>
      </c>
      <c r="BU940">
        <v>0</v>
      </c>
      <c r="BV940">
        <v>0</v>
      </c>
      <c r="BW940">
        <v>0</v>
      </c>
      <c r="CU940">
        <f>ROUND(AT940*Source!I1077*AH940*AL940,0)</f>
        <v>838</v>
      </c>
      <c r="CV940">
        <f>ROUND(Y940*Source!I1077,9)</f>
        <v>23.088799999999999</v>
      </c>
      <c r="CW940">
        <v>0</v>
      </c>
      <c r="CX940">
        <f>ROUND(Y940*Source!I1077,9)</f>
        <v>23.088799999999999</v>
      </c>
      <c r="CY940">
        <f>AD940</f>
        <v>203.13</v>
      </c>
      <c r="CZ940">
        <f>AH940</f>
        <v>8.01</v>
      </c>
      <c r="DA940">
        <f>AL940</f>
        <v>25.36</v>
      </c>
      <c r="DB940">
        <f t="shared" si="439"/>
        <v>22.46</v>
      </c>
      <c r="DC940">
        <f t="shared" si="440"/>
        <v>0</v>
      </c>
      <c r="DD940" t="s">
        <v>3</v>
      </c>
      <c r="DE940" t="s">
        <v>3</v>
      </c>
      <c r="DF940">
        <f t="shared" si="441"/>
        <v>0</v>
      </c>
      <c r="DG940">
        <f t="shared" si="436"/>
        <v>0</v>
      </c>
      <c r="DH940">
        <f t="shared" si="437"/>
        <v>0</v>
      </c>
      <c r="DI940">
        <f>ROUND(ROUND(AH940*AL940,0)*CX940,0)</f>
        <v>4687</v>
      </c>
      <c r="DJ940">
        <f>DI940</f>
        <v>4687</v>
      </c>
      <c r="DK940">
        <v>0</v>
      </c>
      <c r="DL940" t="s">
        <v>3</v>
      </c>
      <c r="DM940">
        <v>0</v>
      </c>
      <c r="DN940" t="s">
        <v>3</v>
      </c>
      <c r="DO940">
        <v>0</v>
      </c>
    </row>
    <row r="941" spans="1:119" x14ac:dyDescent="0.2">
      <c r="A941">
        <f>ROW(Source!A1077)</f>
        <v>1077</v>
      </c>
      <c r="B941">
        <v>69726884</v>
      </c>
      <c r="C941">
        <v>69735329</v>
      </c>
      <c r="D941">
        <v>121548</v>
      </c>
      <c r="E941">
        <v>1</v>
      </c>
      <c r="F941">
        <v>1</v>
      </c>
      <c r="G941">
        <v>1</v>
      </c>
      <c r="H941">
        <v>1</v>
      </c>
      <c r="I941" t="s">
        <v>36</v>
      </c>
      <c r="J941" t="s">
        <v>3</v>
      </c>
      <c r="K941" t="s">
        <v>981</v>
      </c>
      <c r="L941">
        <v>608254</v>
      </c>
      <c r="N941">
        <v>1013</v>
      </c>
      <c r="O941" t="s">
        <v>982</v>
      </c>
      <c r="P941" t="s">
        <v>982</v>
      </c>
      <c r="Q941">
        <v>1</v>
      </c>
      <c r="W941">
        <v>0</v>
      </c>
      <c r="X941">
        <v>-185737400</v>
      </c>
      <c r="Y941">
        <f t="shared" si="438"/>
        <v>1.1759999999999999</v>
      </c>
      <c r="AA941">
        <v>0</v>
      </c>
      <c r="AB941">
        <v>0</v>
      </c>
      <c r="AC941">
        <v>0</v>
      </c>
      <c r="AD941">
        <v>0</v>
      </c>
      <c r="AE941">
        <v>0</v>
      </c>
      <c r="AF941">
        <v>0</v>
      </c>
      <c r="AG941">
        <v>0</v>
      </c>
      <c r="AH941">
        <v>0</v>
      </c>
      <c r="AI941">
        <v>1</v>
      </c>
      <c r="AJ941">
        <v>1</v>
      </c>
      <c r="AK941">
        <v>19.8</v>
      </c>
      <c r="AL941">
        <v>1</v>
      </c>
      <c r="AM941">
        <v>5</v>
      </c>
      <c r="AN941">
        <v>0</v>
      </c>
      <c r="AO941">
        <v>1</v>
      </c>
      <c r="AP941">
        <v>1</v>
      </c>
      <c r="AQ941">
        <v>0</v>
      </c>
      <c r="AR941">
        <v>0</v>
      </c>
      <c r="AS941" t="s">
        <v>3</v>
      </c>
      <c r="AT941">
        <v>0.21</v>
      </c>
      <c r="AU941" t="s">
        <v>252</v>
      </c>
      <c r="AV941">
        <v>2</v>
      </c>
      <c r="AW941">
        <v>2</v>
      </c>
      <c r="AX941">
        <v>69735336</v>
      </c>
      <c r="AY941">
        <v>1</v>
      </c>
      <c r="AZ941">
        <v>0</v>
      </c>
      <c r="BA941">
        <v>953</v>
      </c>
      <c r="BB941">
        <v>0</v>
      </c>
      <c r="BC941">
        <v>0</v>
      </c>
      <c r="BD941">
        <v>0</v>
      </c>
      <c r="BE941">
        <v>0</v>
      </c>
      <c r="BF941">
        <v>0</v>
      </c>
      <c r="BG941">
        <v>0</v>
      </c>
      <c r="BH941">
        <v>0</v>
      </c>
      <c r="BI941">
        <v>0</v>
      </c>
      <c r="BJ941">
        <v>0</v>
      </c>
      <c r="BK941">
        <v>0</v>
      </c>
      <c r="BL941">
        <v>0</v>
      </c>
      <c r="BM941">
        <v>0</v>
      </c>
      <c r="BN941">
        <v>0</v>
      </c>
      <c r="BO941">
        <v>0</v>
      </c>
      <c r="BP941">
        <v>0</v>
      </c>
      <c r="BQ941">
        <v>0</v>
      </c>
      <c r="BR941">
        <v>0</v>
      </c>
      <c r="BS941">
        <v>0</v>
      </c>
      <c r="BT941">
        <v>0</v>
      </c>
      <c r="BU941">
        <v>0</v>
      </c>
      <c r="BV941">
        <v>0</v>
      </c>
      <c r="BW941">
        <v>0</v>
      </c>
      <c r="CV941">
        <v>0</v>
      </c>
      <c r="CW941">
        <v>0</v>
      </c>
      <c r="CX941">
        <f>ROUND(Y941*Source!I1077,9)</f>
        <v>9.6972959999999997</v>
      </c>
      <c r="CY941">
        <f>AD941</f>
        <v>0</v>
      </c>
      <c r="CZ941">
        <f>AH941</f>
        <v>0</v>
      </c>
      <c r="DA941">
        <f>AL941</f>
        <v>1</v>
      </c>
      <c r="DB941">
        <f t="shared" si="439"/>
        <v>0</v>
      </c>
      <c r="DC941">
        <f t="shared" si="440"/>
        <v>0</v>
      </c>
      <c r="DD941" t="s">
        <v>3</v>
      </c>
      <c r="DE941" t="s">
        <v>3</v>
      </c>
      <c r="DF941">
        <f t="shared" si="441"/>
        <v>0</v>
      </c>
      <c r="DG941">
        <f t="shared" si="436"/>
        <v>0</v>
      </c>
      <c r="DH941">
        <f>ROUND(ROUND(AG941*AK941,0)*CX941,0)</f>
        <v>0</v>
      </c>
      <c r="DI941">
        <f t="shared" ref="DI941:DI949" si="442">ROUND(ROUND(AH941,0)*CX941,0)</f>
        <v>0</v>
      </c>
      <c r="DJ941">
        <f>DI941</f>
        <v>0</v>
      </c>
      <c r="DK941">
        <v>0</v>
      </c>
      <c r="DL941" t="s">
        <v>3</v>
      </c>
      <c r="DM941">
        <v>0</v>
      </c>
      <c r="DN941" t="s">
        <v>3</v>
      </c>
      <c r="DO941">
        <v>0</v>
      </c>
    </row>
    <row r="942" spans="1:119" x14ac:dyDescent="0.2">
      <c r="A942">
        <f>ROW(Source!A1077)</f>
        <v>1077</v>
      </c>
      <c r="B942">
        <v>69726884</v>
      </c>
      <c r="C942">
        <v>69735329</v>
      </c>
      <c r="D942">
        <v>27439630</v>
      </c>
      <c r="E942">
        <v>1</v>
      </c>
      <c r="F942">
        <v>1</v>
      </c>
      <c r="G942">
        <v>1</v>
      </c>
      <c r="H942">
        <v>2</v>
      </c>
      <c r="I942" t="s">
        <v>986</v>
      </c>
      <c r="J942" t="s">
        <v>987</v>
      </c>
      <c r="K942" t="s">
        <v>988</v>
      </c>
      <c r="L942">
        <v>1368</v>
      </c>
      <c r="N942">
        <v>1011</v>
      </c>
      <c r="O942" t="s">
        <v>978</v>
      </c>
      <c r="P942" t="s">
        <v>978</v>
      </c>
      <c r="Q942">
        <v>1</v>
      </c>
      <c r="W942">
        <v>0</v>
      </c>
      <c r="X942">
        <v>-72110300</v>
      </c>
      <c r="Y942">
        <f t="shared" si="438"/>
        <v>1.1759999999999999</v>
      </c>
      <c r="AA942">
        <v>0</v>
      </c>
      <c r="AB942">
        <v>245.16</v>
      </c>
      <c r="AC942">
        <v>269.48</v>
      </c>
      <c r="AD942">
        <v>0</v>
      </c>
      <c r="AE942">
        <v>0</v>
      </c>
      <c r="AF942">
        <v>31.27</v>
      </c>
      <c r="AG942">
        <v>13.61</v>
      </c>
      <c r="AH942">
        <v>0</v>
      </c>
      <c r="AI942">
        <v>1</v>
      </c>
      <c r="AJ942">
        <v>7.84</v>
      </c>
      <c r="AK942">
        <v>19.8</v>
      </c>
      <c r="AL942">
        <v>1</v>
      </c>
      <c r="AM942">
        <v>5</v>
      </c>
      <c r="AN942">
        <v>0</v>
      </c>
      <c r="AO942">
        <v>1</v>
      </c>
      <c r="AP942">
        <v>1</v>
      </c>
      <c r="AQ942">
        <v>0</v>
      </c>
      <c r="AR942">
        <v>0</v>
      </c>
      <c r="AS942" t="s">
        <v>3</v>
      </c>
      <c r="AT942">
        <v>0.21</v>
      </c>
      <c r="AU942" t="s">
        <v>252</v>
      </c>
      <c r="AV942">
        <v>0</v>
      </c>
      <c r="AW942">
        <v>2</v>
      </c>
      <c r="AX942">
        <v>69735337</v>
      </c>
      <c r="AY942">
        <v>1</v>
      </c>
      <c r="AZ942">
        <v>0</v>
      </c>
      <c r="BA942">
        <v>954</v>
      </c>
      <c r="BB942">
        <v>0</v>
      </c>
      <c r="BC942">
        <v>0</v>
      </c>
      <c r="BD942">
        <v>0</v>
      </c>
      <c r="BE942">
        <v>0</v>
      </c>
      <c r="BF942">
        <v>0</v>
      </c>
      <c r="BG942">
        <v>0</v>
      </c>
      <c r="BH942">
        <v>0</v>
      </c>
      <c r="BI942">
        <v>0</v>
      </c>
      <c r="BJ942">
        <v>0</v>
      </c>
      <c r="BK942">
        <v>0</v>
      </c>
      <c r="BL942">
        <v>0</v>
      </c>
      <c r="BM942">
        <v>0</v>
      </c>
      <c r="BN942">
        <v>0</v>
      </c>
      <c r="BO942">
        <v>0</v>
      </c>
      <c r="BP942">
        <v>0</v>
      </c>
      <c r="BQ942">
        <v>0</v>
      </c>
      <c r="BR942">
        <v>0</v>
      </c>
      <c r="BS942">
        <v>0</v>
      </c>
      <c r="BT942">
        <v>0</v>
      </c>
      <c r="BU942">
        <v>0</v>
      </c>
      <c r="BV942">
        <v>0</v>
      </c>
      <c r="BW942">
        <v>0</v>
      </c>
      <c r="CV942">
        <v>0</v>
      </c>
      <c r="CW942">
        <f>ROUND(Y942*Source!I1077*DO942,9)</f>
        <v>0</v>
      </c>
      <c r="CX942">
        <f>ROUND(Y942*Source!I1077,9)</f>
        <v>9.6972959999999997</v>
      </c>
      <c r="CY942">
        <f>AB942</f>
        <v>245.16</v>
      </c>
      <c r="CZ942">
        <f>AF942</f>
        <v>31.27</v>
      </c>
      <c r="DA942">
        <f>AJ942</f>
        <v>7.84</v>
      </c>
      <c r="DB942">
        <f t="shared" si="439"/>
        <v>36.79</v>
      </c>
      <c r="DC942">
        <f t="shared" si="440"/>
        <v>16.02</v>
      </c>
      <c r="DD942" t="s">
        <v>3</v>
      </c>
      <c r="DE942" t="s">
        <v>3</v>
      </c>
      <c r="DF942">
        <f t="shared" si="441"/>
        <v>0</v>
      </c>
      <c r="DG942">
        <f>ROUND(ROUND(AF942*AJ942,0)*CX942,0)</f>
        <v>2376</v>
      </c>
      <c r="DH942">
        <f>ROUND(ROUND(AG942*AK942,0)*CX942,0)</f>
        <v>2609</v>
      </c>
      <c r="DI942">
        <f t="shared" si="442"/>
        <v>0</v>
      </c>
      <c r="DJ942">
        <f>DG942</f>
        <v>2376</v>
      </c>
      <c r="DK942">
        <v>0</v>
      </c>
      <c r="DL942" t="s">
        <v>3</v>
      </c>
      <c r="DM942">
        <v>0</v>
      </c>
      <c r="DN942" t="s">
        <v>3</v>
      </c>
      <c r="DO942">
        <v>0</v>
      </c>
    </row>
    <row r="943" spans="1:119" x14ac:dyDescent="0.2">
      <c r="A943">
        <f>ROW(Source!A1077)</f>
        <v>1077</v>
      </c>
      <c r="B943">
        <v>69726884</v>
      </c>
      <c r="C943">
        <v>69735329</v>
      </c>
      <c r="D943">
        <v>27440041</v>
      </c>
      <c r="E943">
        <v>1</v>
      </c>
      <c r="F943">
        <v>1</v>
      </c>
      <c r="G943">
        <v>1</v>
      </c>
      <c r="H943">
        <v>2</v>
      </c>
      <c r="I943" t="s">
        <v>1003</v>
      </c>
      <c r="J943" t="s">
        <v>1004</v>
      </c>
      <c r="K943" t="s">
        <v>1005</v>
      </c>
      <c r="L943">
        <v>1368</v>
      </c>
      <c r="N943">
        <v>1011</v>
      </c>
      <c r="O943" t="s">
        <v>978</v>
      </c>
      <c r="P943" t="s">
        <v>978</v>
      </c>
      <c r="Q943">
        <v>1</v>
      </c>
      <c r="W943">
        <v>0</v>
      </c>
      <c r="X943">
        <v>781889226</v>
      </c>
      <c r="Y943">
        <f t="shared" si="438"/>
        <v>12.991999999999999</v>
      </c>
      <c r="AA943">
        <v>0</v>
      </c>
      <c r="AB943">
        <v>3.92</v>
      </c>
      <c r="AC943">
        <v>0</v>
      </c>
      <c r="AD943">
        <v>0</v>
      </c>
      <c r="AE943">
        <v>0</v>
      </c>
      <c r="AF943">
        <v>0.5</v>
      </c>
      <c r="AG943">
        <v>0</v>
      </c>
      <c r="AH943">
        <v>0</v>
      </c>
      <c r="AI943">
        <v>1</v>
      </c>
      <c r="AJ943">
        <v>7.84</v>
      </c>
      <c r="AK943">
        <v>19.8</v>
      </c>
      <c r="AL943">
        <v>1</v>
      </c>
      <c r="AM943">
        <v>5</v>
      </c>
      <c r="AN943">
        <v>0</v>
      </c>
      <c r="AO943">
        <v>1</v>
      </c>
      <c r="AP943">
        <v>1</v>
      </c>
      <c r="AQ943">
        <v>0</v>
      </c>
      <c r="AR943">
        <v>0</v>
      </c>
      <c r="AS943" t="s">
        <v>3</v>
      </c>
      <c r="AT943">
        <v>2.3199999999999998</v>
      </c>
      <c r="AU943" t="s">
        <v>252</v>
      </c>
      <c r="AV943">
        <v>0</v>
      </c>
      <c r="AW943">
        <v>2</v>
      </c>
      <c r="AX943">
        <v>69735338</v>
      </c>
      <c r="AY943">
        <v>1</v>
      </c>
      <c r="AZ943">
        <v>0</v>
      </c>
      <c r="BA943">
        <v>955</v>
      </c>
      <c r="BB943">
        <v>0</v>
      </c>
      <c r="BC943">
        <v>0</v>
      </c>
      <c r="BD943">
        <v>0</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v>0</v>
      </c>
      <c r="CV943">
        <v>0</v>
      </c>
      <c r="CW943">
        <f>ROUND(Y943*Source!I1077*DO943,9)</f>
        <v>0</v>
      </c>
      <c r="CX943">
        <f>ROUND(Y943*Source!I1077,9)</f>
        <v>107.132032</v>
      </c>
      <c r="CY943">
        <f>AB943</f>
        <v>3.92</v>
      </c>
      <c r="CZ943">
        <f>AF943</f>
        <v>0.5</v>
      </c>
      <c r="DA943">
        <f>AJ943</f>
        <v>7.84</v>
      </c>
      <c r="DB943">
        <f t="shared" si="439"/>
        <v>6.5</v>
      </c>
      <c r="DC943">
        <f t="shared" si="440"/>
        <v>0</v>
      </c>
      <c r="DD943" t="s">
        <v>3</v>
      </c>
      <c r="DE943" t="s">
        <v>3</v>
      </c>
      <c r="DF943">
        <f t="shared" si="441"/>
        <v>0</v>
      </c>
      <c r="DG943">
        <f>ROUND(ROUND(AF943*AJ943,0)*CX943,0)</f>
        <v>429</v>
      </c>
      <c r="DH943">
        <f>ROUND(ROUND(AG943*AK943,0)*CX943,0)</f>
        <v>0</v>
      </c>
      <c r="DI943">
        <f t="shared" si="442"/>
        <v>0</v>
      </c>
      <c r="DJ943">
        <f>DG943</f>
        <v>429</v>
      </c>
      <c r="DK943">
        <v>0</v>
      </c>
      <c r="DL943" t="s">
        <v>3</v>
      </c>
      <c r="DM943">
        <v>0</v>
      </c>
      <c r="DN943" t="s">
        <v>3</v>
      </c>
      <c r="DO943">
        <v>0</v>
      </c>
    </row>
    <row r="944" spans="1:119" x14ac:dyDescent="0.2">
      <c r="A944">
        <f>ROW(Source!A1077)</f>
        <v>1077</v>
      </c>
      <c r="B944">
        <v>69726884</v>
      </c>
      <c r="C944">
        <v>69735329</v>
      </c>
      <c r="D944">
        <v>61332096</v>
      </c>
      <c r="E944">
        <v>1</v>
      </c>
      <c r="F944">
        <v>1</v>
      </c>
      <c r="G944">
        <v>1</v>
      </c>
      <c r="H944">
        <v>3</v>
      </c>
      <c r="I944" t="s">
        <v>189</v>
      </c>
      <c r="J944" t="s">
        <v>191</v>
      </c>
      <c r="K944" t="s">
        <v>190</v>
      </c>
      <c r="L944">
        <v>1339</v>
      </c>
      <c r="N944">
        <v>1007</v>
      </c>
      <c r="O944" t="s">
        <v>40</v>
      </c>
      <c r="P944" t="s">
        <v>40</v>
      </c>
      <c r="Q944">
        <v>1</v>
      </c>
      <c r="W944">
        <v>0</v>
      </c>
      <c r="X944">
        <v>1799260510</v>
      </c>
      <c r="Y944">
        <f t="shared" si="438"/>
        <v>2.8559999999999999</v>
      </c>
      <c r="AA944">
        <v>6238.51</v>
      </c>
      <c r="AB944">
        <v>0</v>
      </c>
      <c r="AC944">
        <v>0</v>
      </c>
      <c r="AD944">
        <v>0</v>
      </c>
      <c r="AE944">
        <v>862.75</v>
      </c>
      <c r="AF944">
        <v>0</v>
      </c>
      <c r="AG944">
        <v>0</v>
      </c>
      <c r="AH944">
        <v>0</v>
      </c>
      <c r="AI944">
        <v>7.56</v>
      </c>
      <c r="AJ944">
        <v>1</v>
      </c>
      <c r="AK944">
        <v>1</v>
      </c>
      <c r="AL944">
        <v>1</v>
      </c>
      <c r="AM944">
        <v>0</v>
      </c>
      <c r="AN944">
        <v>0</v>
      </c>
      <c r="AO944">
        <v>0</v>
      </c>
      <c r="AP944">
        <v>1</v>
      </c>
      <c r="AQ944">
        <v>0</v>
      </c>
      <c r="AR944">
        <v>0</v>
      </c>
      <c r="AS944" t="s">
        <v>3</v>
      </c>
      <c r="AT944">
        <v>0.51</v>
      </c>
      <c r="AU944" t="s">
        <v>252</v>
      </c>
      <c r="AV944">
        <v>0</v>
      </c>
      <c r="AW944">
        <v>1</v>
      </c>
      <c r="AX944">
        <v>-1</v>
      </c>
      <c r="AY944">
        <v>0</v>
      </c>
      <c r="AZ944">
        <v>0</v>
      </c>
      <c r="BA944" t="s">
        <v>3</v>
      </c>
      <c r="BB944">
        <v>0</v>
      </c>
      <c r="BC944">
        <v>0</v>
      </c>
      <c r="BD944">
        <v>0</v>
      </c>
      <c r="BE944">
        <v>0</v>
      </c>
      <c r="BF944">
        <v>0</v>
      </c>
      <c r="BG944">
        <v>0</v>
      </c>
      <c r="BH944">
        <v>0</v>
      </c>
      <c r="BI944">
        <v>0</v>
      </c>
      <c r="BJ944">
        <v>0</v>
      </c>
      <c r="BK944">
        <v>0</v>
      </c>
      <c r="BL944">
        <v>0</v>
      </c>
      <c r="BM944">
        <v>0</v>
      </c>
      <c r="BN944">
        <v>0</v>
      </c>
      <c r="BO944">
        <v>0</v>
      </c>
      <c r="BP944">
        <v>0</v>
      </c>
      <c r="BQ944">
        <v>0</v>
      </c>
      <c r="BR944">
        <v>0</v>
      </c>
      <c r="BS944">
        <v>0</v>
      </c>
      <c r="BT944">
        <v>0</v>
      </c>
      <c r="BU944">
        <v>0</v>
      </c>
      <c r="BV944">
        <v>0</v>
      </c>
      <c r="BW944">
        <v>0</v>
      </c>
      <c r="CV944">
        <v>0</v>
      </c>
      <c r="CW944">
        <v>0</v>
      </c>
      <c r="CX944">
        <f>ROUND(Y944*Source!I1077,9)</f>
        <v>23.550576</v>
      </c>
      <c r="CY944">
        <f>AA944</f>
        <v>6238.51</v>
      </c>
      <c r="CZ944">
        <f>AE944</f>
        <v>862.75</v>
      </c>
      <c r="DA944">
        <f>AI944</f>
        <v>7.56</v>
      </c>
      <c r="DB944">
        <f t="shared" si="439"/>
        <v>2464</v>
      </c>
      <c r="DC944">
        <f t="shared" si="440"/>
        <v>0</v>
      </c>
      <c r="DD944" t="s">
        <v>3</v>
      </c>
      <c r="DE944" t="s">
        <v>3</v>
      </c>
      <c r="DF944">
        <f>ROUND(ROUND(AE944*AI944,0)*CX944,0)</f>
        <v>153597</v>
      </c>
      <c r="DG944">
        <f t="shared" ref="DG944:DG951" si="443">ROUND(ROUND(AF944,0)*CX944,0)</f>
        <v>0</v>
      </c>
      <c r="DH944">
        <f t="shared" ref="DH944:DH950" si="444">ROUND(ROUND(AG944,0)*CX944,0)</f>
        <v>0</v>
      </c>
      <c r="DI944">
        <f t="shared" si="442"/>
        <v>0</v>
      </c>
      <c r="DJ944">
        <f>DF944</f>
        <v>153597</v>
      </c>
      <c r="DK944">
        <v>0</v>
      </c>
      <c r="DL944" t="s">
        <v>3</v>
      </c>
      <c r="DM944">
        <v>0</v>
      </c>
      <c r="DN944" t="s">
        <v>3</v>
      </c>
      <c r="DO944">
        <v>0</v>
      </c>
    </row>
    <row r="945" spans="1:119" x14ac:dyDescent="0.2">
      <c r="A945">
        <f>ROW(Source!A1080)</f>
        <v>1080</v>
      </c>
      <c r="B945">
        <v>69726971</v>
      </c>
      <c r="C945">
        <v>69735341</v>
      </c>
      <c r="D945">
        <v>27493137</v>
      </c>
      <c r="E945">
        <v>1</v>
      </c>
      <c r="F945">
        <v>1</v>
      </c>
      <c r="G945">
        <v>1</v>
      </c>
      <c r="H945">
        <v>1</v>
      </c>
      <c r="I945" t="s">
        <v>999</v>
      </c>
      <c r="J945" t="s">
        <v>3</v>
      </c>
      <c r="K945" t="s">
        <v>1000</v>
      </c>
      <c r="L945">
        <v>1369</v>
      </c>
      <c r="N945">
        <v>1013</v>
      </c>
      <c r="O945" t="s">
        <v>974</v>
      </c>
      <c r="P945" t="s">
        <v>974</v>
      </c>
      <c r="Q945">
        <v>1</v>
      </c>
      <c r="W945">
        <v>0</v>
      </c>
      <c r="X945">
        <v>-1973258772</v>
      </c>
      <c r="Y945">
        <f>AT945</f>
        <v>80.040000000000006</v>
      </c>
      <c r="AA945">
        <v>0</v>
      </c>
      <c r="AB945">
        <v>0</v>
      </c>
      <c r="AC945">
        <v>0</v>
      </c>
      <c r="AD945">
        <v>9.15</v>
      </c>
      <c r="AE945">
        <v>0</v>
      </c>
      <c r="AF945">
        <v>0</v>
      </c>
      <c r="AG945">
        <v>0</v>
      </c>
      <c r="AH945">
        <v>9.15</v>
      </c>
      <c r="AI945">
        <v>1</v>
      </c>
      <c r="AJ945">
        <v>1</v>
      </c>
      <c r="AK945">
        <v>1</v>
      </c>
      <c r="AL945">
        <v>1</v>
      </c>
      <c r="AM945">
        <v>0</v>
      </c>
      <c r="AN945">
        <v>0</v>
      </c>
      <c r="AO945">
        <v>1</v>
      </c>
      <c r="AP945">
        <v>0</v>
      </c>
      <c r="AQ945">
        <v>0</v>
      </c>
      <c r="AR945">
        <v>0</v>
      </c>
      <c r="AS945" t="s">
        <v>3</v>
      </c>
      <c r="AT945">
        <v>80.040000000000006</v>
      </c>
      <c r="AU945" t="s">
        <v>3</v>
      </c>
      <c r="AV945">
        <v>1</v>
      </c>
      <c r="AW945">
        <v>2</v>
      </c>
      <c r="AX945">
        <v>69735347</v>
      </c>
      <c r="AY945">
        <v>1</v>
      </c>
      <c r="AZ945">
        <v>0</v>
      </c>
      <c r="BA945">
        <v>957</v>
      </c>
      <c r="BB945">
        <v>0</v>
      </c>
      <c r="BC945">
        <v>0</v>
      </c>
      <c r="BD945">
        <v>0</v>
      </c>
      <c r="BE945">
        <v>0</v>
      </c>
      <c r="BF945">
        <v>0</v>
      </c>
      <c r="BG945">
        <v>0</v>
      </c>
      <c r="BH945">
        <v>0</v>
      </c>
      <c r="BI945">
        <v>0</v>
      </c>
      <c r="BJ945">
        <v>0</v>
      </c>
      <c r="BK945">
        <v>0</v>
      </c>
      <c r="BL945">
        <v>0</v>
      </c>
      <c r="BM945">
        <v>0</v>
      </c>
      <c r="BN945">
        <v>0</v>
      </c>
      <c r="BO945">
        <v>0</v>
      </c>
      <c r="BP945">
        <v>0</v>
      </c>
      <c r="BQ945">
        <v>0</v>
      </c>
      <c r="BR945">
        <v>0</v>
      </c>
      <c r="BS945">
        <v>0</v>
      </c>
      <c r="BT945">
        <v>0</v>
      </c>
      <c r="BU945">
        <v>0</v>
      </c>
      <c r="BV945">
        <v>0</v>
      </c>
      <c r="BW945">
        <v>0</v>
      </c>
      <c r="CU945">
        <f>ROUND(AT945*Source!I1080*AH945*AL945,0)</f>
        <v>6039</v>
      </c>
      <c r="CV945">
        <f>ROUND(Y945*Source!I1080,9)</f>
        <v>660.00984000000005</v>
      </c>
      <c r="CW945">
        <v>0</v>
      </c>
      <c r="CX945">
        <f>ROUND(Y945*Source!I1080,9)</f>
        <v>660.00984000000005</v>
      </c>
      <c r="CY945">
        <f>AD945</f>
        <v>9.15</v>
      </c>
      <c r="CZ945">
        <f>AH945</f>
        <v>9.15</v>
      </c>
      <c r="DA945">
        <f>AL945</f>
        <v>1</v>
      </c>
      <c r="DB945">
        <f>ROUND(ROUND(AT945*CZ945,2),2)</f>
        <v>732.37</v>
      </c>
      <c r="DC945">
        <f>ROUND(ROUND(AT945*AG945,2),2)</f>
        <v>0</v>
      </c>
      <c r="DD945" t="s">
        <v>3</v>
      </c>
      <c r="DE945" t="s">
        <v>3</v>
      </c>
      <c r="DF945">
        <f t="shared" ref="DF945:DF953" si="445">ROUND(ROUND(AE945,0)*CX945,0)</f>
        <v>0</v>
      </c>
      <c r="DG945">
        <f t="shared" si="443"/>
        <v>0</v>
      </c>
      <c r="DH945">
        <f t="shared" si="444"/>
        <v>0</v>
      </c>
      <c r="DI945">
        <f t="shared" si="442"/>
        <v>5940</v>
      </c>
      <c r="DJ945">
        <f>DI945</f>
        <v>5940</v>
      </c>
      <c r="DK945">
        <v>0</v>
      </c>
      <c r="DL945" t="s">
        <v>3</v>
      </c>
      <c r="DM945">
        <v>0</v>
      </c>
      <c r="DN945" t="s">
        <v>3</v>
      </c>
      <c r="DO945">
        <v>0</v>
      </c>
    </row>
    <row r="946" spans="1:119" x14ac:dyDescent="0.2">
      <c r="A946">
        <f>ROW(Source!A1080)</f>
        <v>1080</v>
      </c>
      <c r="B946">
        <v>69726971</v>
      </c>
      <c r="C946">
        <v>69735341</v>
      </c>
      <c r="D946">
        <v>121548</v>
      </c>
      <c r="E946">
        <v>1</v>
      </c>
      <c r="F946">
        <v>1</v>
      </c>
      <c r="G946">
        <v>1</v>
      </c>
      <c r="H946">
        <v>1</v>
      </c>
      <c r="I946" t="s">
        <v>36</v>
      </c>
      <c r="J946" t="s">
        <v>3</v>
      </c>
      <c r="K946" t="s">
        <v>981</v>
      </c>
      <c r="L946">
        <v>608254</v>
      </c>
      <c r="N946">
        <v>1013</v>
      </c>
      <c r="O946" t="s">
        <v>982</v>
      </c>
      <c r="P946" t="s">
        <v>982</v>
      </c>
      <c r="Q946">
        <v>1</v>
      </c>
      <c r="W946">
        <v>0</v>
      </c>
      <c r="X946">
        <v>-185737400</v>
      </c>
      <c r="Y946">
        <f>(AT946*0.5)</f>
        <v>1.0449999999999999</v>
      </c>
      <c r="AA946">
        <v>0</v>
      </c>
      <c r="AB946">
        <v>0</v>
      </c>
      <c r="AC946">
        <v>0</v>
      </c>
      <c r="AD946">
        <v>0</v>
      </c>
      <c r="AE946">
        <v>0</v>
      </c>
      <c r="AF946">
        <v>0</v>
      </c>
      <c r="AG946">
        <v>0</v>
      </c>
      <c r="AH946">
        <v>0</v>
      </c>
      <c r="AI946">
        <v>1</v>
      </c>
      <c r="AJ946">
        <v>1</v>
      </c>
      <c r="AK946">
        <v>1</v>
      </c>
      <c r="AL946">
        <v>1</v>
      </c>
      <c r="AM946">
        <v>0</v>
      </c>
      <c r="AN946">
        <v>0</v>
      </c>
      <c r="AO946">
        <v>1</v>
      </c>
      <c r="AP946">
        <v>1</v>
      </c>
      <c r="AQ946">
        <v>0</v>
      </c>
      <c r="AR946">
        <v>0</v>
      </c>
      <c r="AS946" t="s">
        <v>3</v>
      </c>
      <c r="AT946">
        <v>2.09</v>
      </c>
      <c r="AU946" t="s">
        <v>205</v>
      </c>
      <c r="AV946">
        <v>2</v>
      </c>
      <c r="AW946">
        <v>2</v>
      </c>
      <c r="AX946">
        <v>69735348</v>
      </c>
      <c r="AY946">
        <v>1</v>
      </c>
      <c r="AZ946">
        <v>0</v>
      </c>
      <c r="BA946">
        <v>958</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v>0</v>
      </c>
      <c r="CV946">
        <v>0</v>
      </c>
      <c r="CW946">
        <v>0</v>
      </c>
      <c r="CX946">
        <f>ROUND(Y946*Source!I1080,9)</f>
        <v>8.61707</v>
      </c>
      <c r="CY946">
        <f>AD946</f>
        <v>0</v>
      </c>
      <c r="CZ946">
        <f>AH946</f>
        <v>0</v>
      </c>
      <c r="DA946">
        <f>AL946</f>
        <v>1</v>
      </c>
      <c r="DB946">
        <f>ROUND((ROUND(AT946*CZ946,2)*0.5),2)</f>
        <v>0</v>
      </c>
      <c r="DC946">
        <f>ROUND((ROUND(AT946*AG946,2)*0.5),2)</f>
        <v>0</v>
      </c>
      <c r="DD946" t="s">
        <v>3</v>
      </c>
      <c r="DE946" t="s">
        <v>3</v>
      </c>
      <c r="DF946">
        <f t="shared" si="445"/>
        <v>0</v>
      </c>
      <c r="DG946">
        <f t="shared" si="443"/>
        <v>0</v>
      </c>
      <c r="DH946">
        <f t="shared" si="444"/>
        <v>0</v>
      </c>
      <c r="DI946">
        <f t="shared" si="442"/>
        <v>0</v>
      </c>
      <c r="DJ946">
        <f>DI946</f>
        <v>0</v>
      </c>
      <c r="DK946">
        <v>0</v>
      </c>
      <c r="DL946" t="s">
        <v>3</v>
      </c>
      <c r="DM946">
        <v>0</v>
      </c>
      <c r="DN946" t="s">
        <v>3</v>
      </c>
      <c r="DO946">
        <v>0</v>
      </c>
    </row>
    <row r="947" spans="1:119" x14ac:dyDescent="0.2">
      <c r="A947">
        <f>ROW(Source!A1080)</f>
        <v>1080</v>
      </c>
      <c r="B947">
        <v>69726971</v>
      </c>
      <c r="C947">
        <v>69735341</v>
      </c>
      <c r="D947">
        <v>27439740</v>
      </c>
      <c r="E947">
        <v>1</v>
      </c>
      <c r="F947">
        <v>1</v>
      </c>
      <c r="G947">
        <v>1</v>
      </c>
      <c r="H947">
        <v>2</v>
      </c>
      <c r="I947" t="s">
        <v>1006</v>
      </c>
      <c r="J947" t="s">
        <v>1007</v>
      </c>
      <c r="K947" t="s">
        <v>1008</v>
      </c>
      <c r="L947">
        <v>1368</v>
      </c>
      <c r="N947">
        <v>1011</v>
      </c>
      <c r="O947" t="s">
        <v>978</v>
      </c>
      <c r="P947" t="s">
        <v>978</v>
      </c>
      <c r="Q947">
        <v>1</v>
      </c>
      <c r="W947">
        <v>0</v>
      </c>
      <c r="X947">
        <v>1936917142</v>
      </c>
      <c r="Y947">
        <f>(AT947*0.5)</f>
        <v>1.0449999999999999</v>
      </c>
      <c r="AA947">
        <v>0</v>
      </c>
      <c r="AB947">
        <v>81.430000000000007</v>
      </c>
      <c r="AC947">
        <v>10.14</v>
      </c>
      <c r="AD947">
        <v>0</v>
      </c>
      <c r="AE947">
        <v>0</v>
      </c>
      <c r="AF947">
        <v>81.430000000000007</v>
      </c>
      <c r="AG947">
        <v>10.14</v>
      </c>
      <c r="AH947">
        <v>0</v>
      </c>
      <c r="AI947">
        <v>1</v>
      </c>
      <c r="AJ947">
        <v>1</v>
      </c>
      <c r="AK947">
        <v>1</v>
      </c>
      <c r="AL947">
        <v>1</v>
      </c>
      <c r="AM947">
        <v>0</v>
      </c>
      <c r="AN947">
        <v>0</v>
      </c>
      <c r="AO947">
        <v>1</v>
      </c>
      <c r="AP947">
        <v>1</v>
      </c>
      <c r="AQ947">
        <v>0</v>
      </c>
      <c r="AR947">
        <v>0</v>
      </c>
      <c r="AS947" t="s">
        <v>3</v>
      </c>
      <c r="AT947">
        <v>2.09</v>
      </c>
      <c r="AU947" t="s">
        <v>205</v>
      </c>
      <c r="AV947">
        <v>0</v>
      </c>
      <c r="AW947">
        <v>2</v>
      </c>
      <c r="AX947">
        <v>69735349</v>
      </c>
      <c r="AY947">
        <v>1</v>
      </c>
      <c r="AZ947">
        <v>0</v>
      </c>
      <c r="BA947">
        <v>959</v>
      </c>
      <c r="BB947">
        <v>0</v>
      </c>
      <c r="BC947">
        <v>0</v>
      </c>
      <c r="BD947">
        <v>0</v>
      </c>
      <c r="BE947">
        <v>0</v>
      </c>
      <c r="BF947">
        <v>0</v>
      </c>
      <c r="BG947">
        <v>0</v>
      </c>
      <c r="BH947">
        <v>0</v>
      </c>
      <c r="BI947">
        <v>0</v>
      </c>
      <c r="BJ947">
        <v>0</v>
      </c>
      <c r="BK947">
        <v>0</v>
      </c>
      <c r="BL947">
        <v>0</v>
      </c>
      <c r="BM947">
        <v>0</v>
      </c>
      <c r="BN947">
        <v>0</v>
      </c>
      <c r="BO947">
        <v>0</v>
      </c>
      <c r="BP947">
        <v>0</v>
      </c>
      <c r="BQ947">
        <v>0</v>
      </c>
      <c r="BR947">
        <v>0</v>
      </c>
      <c r="BS947">
        <v>0</v>
      </c>
      <c r="BT947">
        <v>0</v>
      </c>
      <c r="BU947">
        <v>0</v>
      </c>
      <c r="BV947">
        <v>0</v>
      </c>
      <c r="BW947">
        <v>0</v>
      </c>
      <c r="CV947">
        <v>0</v>
      </c>
      <c r="CW947">
        <f>ROUND(Y947*Source!I1080*DO947,9)</f>
        <v>0</v>
      </c>
      <c r="CX947">
        <f>ROUND(Y947*Source!I1080,9)</f>
        <v>8.61707</v>
      </c>
      <c r="CY947">
        <f>AB947</f>
        <v>81.430000000000007</v>
      </c>
      <c r="CZ947">
        <f>AF947</f>
        <v>81.430000000000007</v>
      </c>
      <c r="DA947">
        <f>AJ947</f>
        <v>1</v>
      </c>
      <c r="DB947">
        <f>ROUND((ROUND(AT947*CZ947,2)*0.5),2)</f>
        <v>85.1</v>
      </c>
      <c r="DC947">
        <f>ROUND((ROUND(AT947*AG947,2)*0.5),2)</f>
        <v>10.6</v>
      </c>
      <c r="DD947" t="s">
        <v>3</v>
      </c>
      <c r="DE947" t="s">
        <v>3</v>
      </c>
      <c r="DF947">
        <f t="shared" si="445"/>
        <v>0</v>
      </c>
      <c r="DG947">
        <f t="shared" si="443"/>
        <v>698</v>
      </c>
      <c r="DH947">
        <f t="shared" si="444"/>
        <v>86</v>
      </c>
      <c r="DI947">
        <f t="shared" si="442"/>
        <v>0</v>
      </c>
      <c r="DJ947">
        <f>DG947</f>
        <v>698</v>
      </c>
      <c r="DK947">
        <v>0</v>
      </c>
      <c r="DL947" t="s">
        <v>3</v>
      </c>
      <c r="DM947">
        <v>0</v>
      </c>
      <c r="DN947" t="s">
        <v>3</v>
      </c>
      <c r="DO947">
        <v>0</v>
      </c>
    </row>
    <row r="948" spans="1:119" x14ac:dyDescent="0.2">
      <c r="A948">
        <f>ROW(Source!A1080)</f>
        <v>1080</v>
      </c>
      <c r="B948">
        <v>69726971</v>
      </c>
      <c r="C948">
        <v>69735341</v>
      </c>
      <c r="D948">
        <v>27441148</v>
      </c>
      <c r="E948">
        <v>1</v>
      </c>
      <c r="F948">
        <v>1</v>
      </c>
      <c r="G948">
        <v>1</v>
      </c>
      <c r="H948">
        <v>2</v>
      </c>
      <c r="I948" t="s">
        <v>1009</v>
      </c>
      <c r="J948" t="s">
        <v>1010</v>
      </c>
      <c r="K948" t="s">
        <v>1011</v>
      </c>
      <c r="L948">
        <v>1368</v>
      </c>
      <c r="N948">
        <v>1011</v>
      </c>
      <c r="O948" t="s">
        <v>978</v>
      </c>
      <c r="P948" t="s">
        <v>978</v>
      </c>
      <c r="Q948">
        <v>1</v>
      </c>
      <c r="W948">
        <v>0</v>
      </c>
      <c r="X948">
        <v>-2072447542</v>
      </c>
      <c r="Y948">
        <f>(AT948*0.5)</f>
        <v>16</v>
      </c>
      <c r="AA948">
        <v>0</v>
      </c>
      <c r="AB948">
        <v>1.5</v>
      </c>
      <c r="AC948">
        <v>0</v>
      </c>
      <c r="AD948">
        <v>0</v>
      </c>
      <c r="AE948">
        <v>0</v>
      </c>
      <c r="AF948">
        <v>1.5</v>
      </c>
      <c r="AG948">
        <v>0</v>
      </c>
      <c r="AH948">
        <v>0</v>
      </c>
      <c r="AI948">
        <v>1</v>
      </c>
      <c r="AJ948">
        <v>1</v>
      </c>
      <c r="AK948">
        <v>1</v>
      </c>
      <c r="AL948">
        <v>1</v>
      </c>
      <c r="AM948">
        <v>0</v>
      </c>
      <c r="AN948">
        <v>0</v>
      </c>
      <c r="AO948">
        <v>1</v>
      </c>
      <c r="AP948">
        <v>1</v>
      </c>
      <c r="AQ948">
        <v>0</v>
      </c>
      <c r="AR948">
        <v>0</v>
      </c>
      <c r="AS948" t="s">
        <v>3</v>
      </c>
      <c r="AT948">
        <v>32</v>
      </c>
      <c r="AU948" t="s">
        <v>205</v>
      </c>
      <c r="AV948">
        <v>0</v>
      </c>
      <c r="AW948">
        <v>2</v>
      </c>
      <c r="AX948">
        <v>69735350</v>
      </c>
      <c r="AY948">
        <v>1</v>
      </c>
      <c r="AZ948">
        <v>0</v>
      </c>
      <c r="BA948">
        <v>960</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v>0</v>
      </c>
      <c r="CV948">
        <v>0</v>
      </c>
      <c r="CW948">
        <f>ROUND(Y948*Source!I1080*DO948,9)</f>
        <v>0</v>
      </c>
      <c r="CX948">
        <f>ROUND(Y948*Source!I1080,9)</f>
        <v>131.93600000000001</v>
      </c>
      <c r="CY948">
        <f>AB948</f>
        <v>1.5</v>
      </c>
      <c r="CZ948">
        <f>AF948</f>
        <v>1.5</v>
      </c>
      <c r="DA948">
        <f>AJ948</f>
        <v>1</v>
      </c>
      <c r="DB948">
        <f>ROUND((ROUND(AT948*CZ948,2)*0.5),2)</f>
        <v>24</v>
      </c>
      <c r="DC948">
        <f>ROUND((ROUND(AT948*AG948,2)*0.5),2)</f>
        <v>0</v>
      </c>
      <c r="DD948" t="s">
        <v>3</v>
      </c>
      <c r="DE948" t="s">
        <v>3</v>
      </c>
      <c r="DF948">
        <f t="shared" si="445"/>
        <v>0</v>
      </c>
      <c r="DG948">
        <f t="shared" si="443"/>
        <v>264</v>
      </c>
      <c r="DH948">
        <f t="shared" si="444"/>
        <v>0</v>
      </c>
      <c r="DI948">
        <f t="shared" si="442"/>
        <v>0</v>
      </c>
      <c r="DJ948">
        <f>DG948</f>
        <v>264</v>
      </c>
      <c r="DK948">
        <v>0</v>
      </c>
      <c r="DL948" t="s">
        <v>3</v>
      </c>
      <c r="DM948">
        <v>0</v>
      </c>
      <c r="DN948" t="s">
        <v>3</v>
      </c>
      <c r="DO948">
        <v>0</v>
      </c>
    </row>
    <row r="949" spans="1:119" x14ac:dyDescent="0.2">
      <c r="A949">
        <f>ROW(Source!A1080)</f>
        <v>1080</v>
      </c>
      <c r="B949">
        <v>69726971</v>
      </c>
      <c r="C949">
        <v>69735341</v>
      </c>
      <c r="D949">
        <v>27416566</v>
      </c>
      <c r="E949">
        <v>1</v>
      </c>
      <c r="F949">
        <v>1</v>
      </c>
      <c r="G949">
        <v>1</v>
      </c>
      <c r="H949">
        <v>3</v>
      </c>
      <c r="I949" t="s">
        <v>82</v>
      </c>
      <c r="J949" t="s">
        <v>194</v>
      </c>
      <c r="K949" t="s">
        <v>83</v>
      </c>
      <c r="L949">
        <v>1339</v>
      </c>
      <c r="N949">
        <v>1007</v>
      </c>
      <c r="O949" t="s">
        <v>40</v>
      </c>
      <c r="P949" t="s">
        <v>40</v>
      </c>
      <c r="Q949">
        <v>1</v>
      </c>
      <c r="W949">
        <v>0</v>
      </c>
      <c r="X949">
        <v>1967222743</v>
      </c>
      <c r="Y949">
        <f>AT949</f>
        <v>2</v>
      </c>
      <c r="AA949">
        <v>7.14</v>
      </c>
      <c r="AB949">
        <v>0</v>
      </c>
      <c r="AC949">
        <v>0</v>
      </c>
      <c r="AD949">
        <v>0</v>
      </c>
      <c r="AE949">
        <v>7.14</v>
      </c>
      <c r="AF949">
        <v>0</v>
      </c>
      <c r="AG949">
        <v>0</v>
      </c>
      <c r="AH949">
        <v>0</v>
      </c>
      <c r="AI949">
        <v>1</v>
      </c>
      <c r="AJ949">
        <v>1</v>
      </c>
      <c r="AK949">
        <v>1</v>
      </c>
      <c r="AL949">
        <v>1</v>
      </c>
      <c r="AM949">
        <v>0</v>
      </c>
      <c r="AN949">
        <v>0</v>
      </c>
      <c r="AO949">
        <v>0</v>
      </c>
      <c r="AP949">
        <v>1</v>
      </c>
      <c r="AQ949">
        <v>0</v>
      </c>
      <c r="AR949">
        <v>0</v>
      </c>
      <c r="AS949" t="s">
        <v>3</v>
      </c>
      <c r="AT949">
        <v>2</v>
      </c>
      <c r="AU949" t="s">
        <v>3</v>
      </c>
      <c r="AV949">
        <v>0</v>
      </c>
      <c r="AW949">
        <v>2</v>
      </c>
      <c r="AX949">
        <v>69735352</v>
      </c>
      <c r="AY949">
        <v>1</v>
      </c>
      <c r="AZ949">
        <v>0</v>
      </c>
      <c r="BA949">
        <v>962</v>
      </c>
      <c r="BB949">
        <v>3</v>
      </c>
      <c r="BC949">
        <v>0</v>
      </c>
      <c r="BD949">
        <v>0</v>
      </c>
      <c r="BE949">
        <v>0</v>
      </c>
      <c r="BF949">
        <v>0</v>
      </c>
      <c r="BG949">
        <v>0</v>
      </c>
      <c r="BH949">
        <v>0</v>
      </c>
      <c r="BI949">
        <v>0</v>
      </c>
      <c r="BJ949">
        <v>0</v>
      </c>
      <c r="BK949">
        <v>0</v>
      </c>
      <c r="BL949">
        <v>0</v>
      </c>
      <c r="BM949">
        <v>0</v>
      </c>
      <c r="BN949">
        <v>0</v>
      </c>
      <c r="BO949">
        <v>0</v>
      </c>
      <c r="BP949">
        <v>0</v>
      </c>
      <c r="BQ949">
        <v>0</v>
      </c>
      <c r="BR949">
        <v>0</v>
      </c>
      <c r="BS949">
        <v>0</v>
      </c>
      <c r="BT949">
        <v>0</v>
      </c>
      <c r="BU949">
        <v>0</v>
      </c>
      <c r="BV949">
        <v>0</v>
      </c>
      <c r="BW949">
        <v>0</v>
      </c>
      <c r="CV949">
        <v>0</v>
      </c>
      <c r="CW949">
        <v>0</v>
      </c>
      <c r="CX949">
        <f>ROUND(Y949*Source!I1080,9)</f>
        <v>16.492000000000001</v>
      </c>
      <c r="CY949">
        <f>AA949</f>
        <v>7.14</v>
      </c>
      <c r="CZ949">
        <f>AE949</f>
        <v>7.14</v>
      </c>
      <c r="DA949">
        <f>AI949</f>
        <v>1</v>
      </c>
      <c r="DB949">
        <f>ROUND(ROUND(AT949*CZ949,2),2)</f>
        <v>14.28</v>
      </c>
      <c r="DC949">
        <f>ROUND(ROUND(AT949*AG949,2),2)</f>
        <v>0</v>
      </c>
      <c r="DD949" t="s">
        <v>3</v>
      </c>
      <c r="DE949" t="s">
        <v>3</v>
      </c>
      <c r="DF949">
        <f t="shared" si="445"/>
        <v>115</v>
      </c>
      <c r="DG949">
        <f t="shared" si="443"/>
        <v>0</v>
      </c>
      <c r="DH949">
        <f t="shared" si="444"/>
        <v>0</v>
      </c>
      <c r="DI949">
        <f t="shared" si="442"/>
        <v>0</v>
      </c>
      <c r="DJ949">
        <f>DF949</f>
        <v>115</v>
      </c>
      <c r="DK949">
        <v>0</v>
      </c>
      <c r="DL949" t="s">
        <v>3</v>
      </c>
      <c r="DM949">
        <v>0</v>
      </c>
      <c r="DN949" t="s">
        <v>3</v>
      </c>
      <c r="DO949">
        <v>0</v>
      </c>
    </row>
    <row r="950" spans="1:119" x14ac:dyDescent="0.2">
      <c r="A950">
        <f>ROW(Source!A1081)</f>
        <v>1081</v>
      </c>
      <c r="B950">
        <v>69726884</v>
      </c>
      <c r="C950">
        <v>69735341</v>
      </c>
      <c r="D950">
        <v>27493137</v>
      </c>
      <c r="E950">
        <v>1</v>
      </c>
      <c r="F950">
        <v>1</v>
      </c>
      <c r="G950">
        <v>1</v>
      </c>
      <c r="H950">
        <v>1</v>
      </c>
      <c r="I950" t="s">
        <v>999</v>
      </c>
      <c r="J950" t="s">
        <v>3</v>
      </c>
      <c r="K950" t="s">
        <v>1000</v>
      </c>
      <c r="L950">
        <v>1369</v>
      </c>
      <c r="N950">
        <v>1013</v>
      </c>
      <c r="O950" t="s">
        <v>974</v>
      </c>
      <c r="P950" t="s">
        <v>974</v>
      </c>
      <c r="Q950">
        <v>1</v>
      </c>
      <c r="W950">
        <v>0</v>
      </c>
      <c r="X950">
        <v>-1973258772</v>
      </c>
      <c r="Y950">
        <f>AT950</f>
        <v>80.040000000000006</v>
      </c>
      <c r="AA950">
        <v>0</v>
      </c>
      <c r="AB950">
        <v>0</v>
      </c>
      <c r="AC950">
        <v>0</v>
      </c>
      <c r="AD950">
        <v>232.04</v>
      </c>
      <c r="AE950">
        <v>0</v>
      </c>
      <c r="AF950">
        <v>0</v>
      </c>
      <c r="AG950">
        <v>0</v>
      </c>
      <c r="AH950">
        <v>9.15</v>
      </c>
      <c r="AI950">
        <v>1</v>
      </c>
      <c r="AJ950">
        <v>1</v>
      </c>
      <c r="AK950">
        <v>1</v>
      </c>
      <c r="AL950">
        <v>25.36</v>
      </c>
      <c r="AM950">
        <v>5</v>
      </c>
      <c r="AN950">
        <v>0</v>
      </c>
      <c r="AO950">
        <v>1</v>
      </c>
      <c r="AP950">
        <v>0</v>
      </c>
      <c r="AQ950">
        <v>0</v>
      </c>
      <c r="AR950">
        <v>0</v>
      </c>
      <c r="AS950" t="s">
        <v>3</v>
      </c>
      <c r="AT950">
        <v>80.040000000000006</v>
      </c>
      <c r="AU950" t="s">
        <v>3</v>
      </c>
      <c r="AV950">
        <v>1</v>
      </c>
      <c r="AW950">
        <v>2</v>
      </c>
      <c r="AX950">
        <v>69735347</v>
      </c>
      <c r="AY950">
        <v>1</v>
      </c>
      <c r="AZ950">
        <v>0</v>
      </c>
      <c r="BA950">
        <v>963</v>
      </c>
      <c r="BB950">
        <v>0</v>
      </c>
      <c r="BC950">
        <v>0</v>
      </c>
      <c r="BD950">
        <v>0</v>
      </c>
      <c r="BE950">
        <v>0</v>
      </c>
      <c r="BF950">
        <v>0</v>
      </c>
      <c r="BG950">
        <v>0</v>
      </c>
      <c r="BH950">
        <v>0</v>
      </c>
      <c r="BI950">
        <v>0</v>
      </c>
      <c r="BJ950">
        <v>0</v>
      </c>
      <c r="BK950">
        <v>0</v>
      </c>
      <c r="BL950">
        <v>0</v>
      </c>
      <c r="BM950">
        <v>0</v>
      </c>
      <c r="BN950">
        <v>0</v>
      </c>
      <c r="BO950">
        <v>0</v>
      </c>
      <c r="BP950">
        <v>0</v>
      </c>
      <c r="BQ950">
        <v>0</v>
      </c>
      <c r="BR950">
        <v>0</v>
      </c>
      <c r="BS950">
        <v>0</v>
      </c>
      <c r="BT950">
        <v>0</v>
      </c>
      <c r="BU950">
        <v>0</v>
      </c>
      <c r="BV950">
        <v>0</v>
      </c>
      <c r="BW950">
        <v>0</v>
      </c>
      <c r="CU950">
        <f>ROUND(AT950*Source!I1081*AH950*AL950,0)</f>
        <v>153151</v>
      </c>
      <c r="CV950">
        <f>ROUND(Y950*Source!I1081,9)</f>
        <v>660.00984000000005</v>
      </c>
      <c r="CW950">
        <v>0</v>
      </c>
      <c r="CX950">
        <f>ROUND(Y950*Source!I1081,9)</f>
        <v>660.00984000000005</v>
      </c>
      <c r="CY950">
        <f>AD950</f>
        <v>232.04</v>
      </c>
      <c r="CZ950">
        <f>AH950</f>
        <v>9.15</v>
      </c>
      <c r="DA950">
        <f>AL950</f>
        <v>25.36</v>
      </c>
      <c r="DB950">
        <f>ROUND(ROUND(AT950*CZ950,2),2)</f>
        <v>732.37</v>
      </c>
      <c r="DC950">
        <f>ROUND(ROUND(AT950*AG950,2),2)</f>
        <v>0</v>
      </c>
      <c r="DD950" t="s">
        <v>3</v>
      </c>
      <c r="DE950" t="s">
        <v>3</v>
      </c>
      <c r="DF950">
        <f t="shared" si="445"/>
        <v>0</v>
      </c>
      <c r="DG950">
        <f t="shared" si="443"/>
        <v>0</v>
      </c>
      <c r="DH950">
        <f t="shared" si="444"/>
        <v>0</v>
      </c>
      <c r="DI950">
        <f>ROUND(ROUND(AH950*AL950,0)*CX950,0)</f>
        <v>153122</v>
      </c>
      <c r="DJ950">
        <f>DI950</f>
        <v>153122</v>
      </c>
      <c r="DK950">
        <v>0</v>
      </c>
      <c r="DL950" t="s">
        <v>3</v>
      </c>
      <c r="DM950">
        <v>0</v>
      </c>
      <c r="DN950" t="s">
        <v>3</v>
      </c>
      <c r="DO950">
        <v>0</v>
      </c>
    </row>
    <row r="951" spans="1:119" x14ac:dyDescent="0.2">
      <c r="A951">
        <f>ROW(Source!A1081)</f>
        <v>1081</v>
      </c>
      <c r="B951">
        <v>69726884</v>
      </c>
      <c r="C951">
        <v>69735341</v>
      </c>
      <c r="D951">
        <v>121548</v>
      </c>
      <c r="E951">
        <v>1</v>
      </c>
      <c r="F951">
        <v>1</v>
      </c>
      <c r="G951">
        <v>1</v>
      </c>
      <c r="H951">
        <v>1</v>
      </c>
      <c r="I951" t="s">
        <v>36</v>
      </c>
      <c r="J951" t="s">
        <v>3</v>
      </c>
      <c r="K951" t="s">
        <v>981</v>
      </c>
      <c r="L951">
        <v>608254</v>
      </c>
      <c r="N951">
        <v>1013</v>
      </c>
      <c r="O951" t="s">
        <v>982</v>
      </c>
      <c r="P951" t="s">
        <v>982</v>
      </c>
      <c r="Q951">
        <v>1</v>
      </c>
      <c r="W951">
        <v>0</v>
      </c>
      <c r="X951">
        <v>-185737400</v>
      </c>
      <c r="Y951">
        <f>(AT951*0.5)</f>
        <v>1.0449999999999999</v>
      </c>
      <c r="AA951">
        <v>0</v>
      </c>
      <c r="AB951">
        <v>0</v>
      </c>
      <c r="AC951">
        <v>0</v>
      </c>
      <c r="AD951">
        <v>0</v>
      </c>
      <c r="AE951">
        <v>0</v>
      </c>
      <c r="AF951">
        <v>0</v>
      </c>
      <c r="AG951">
        <v>0</v>
      </c>
      <c r="AH951">
        <v>0</v>
      </c>
      <c r="AI951">
        <v>1</v>
      </c>
      <c r="AJ951">
        <v>1</v>
      </c>
      <c r="AK951">
        <v>19.8</v>
      </c>
      <c r="AL951">
        <v>1</v>
      </c>
      <c r="AM951">
        <v>5</v>
      </c>
      <c r="AN951">
        <v>0</v>
      </c>
      <c r="AO951">
        <v>1</v>
      </c>
      <c r="AP951">
        <v>1</v>
      </c>
      <c r="AQ951">
        <v>0</v>
      </c>
      <c r="AR951">
        <v>0</v>
      </c>
      <c r="AS951" t="s">
        <v>3</v>
      </c>
      <c r="AT951">
        <v>2.09</v>
      </c>
      <c r="AU951" t="s">
        <v>205</v>
      </c>
      <c r="AV951">
        <v>2</v>
      </c>
      <c r="AW951">
        <v>2</v>
      </c>
      <c r="AX951">
        <v>69735348</v>
      </c>
      <c r="AY951">
        <v>1</v>
      </c>
      <c r="AZ951">
        <v>0</v>
      </c>
      <c r="BA951">
        <v>964</v>
      </c>
      <c r="BB951">
        <v>0</v>
      </c>
      <c r="BC951">
        <v>0</v>
      </c>
      <c r="BD951">
        <v>0</v>
      </c>
      <c r="BE951">
        <v>0</v>
      </c>
      <c r="BF951">
        <v>0</v>
      </c>
      <c r="BG951">
        <v>0</v>
      </c>
      <c r="BH951">
        <v>0</v>
      </c>
      <c r="BI951">
        <v>0</v>
      </c>
      <c r="BJ951">
        <v>0</v>
      </c>
      <c r="BK951">
        <v>0</v>
      </c>
      <c r="BL951">
        <v>0</v>
      </c>
      <c r="BM951">
        <v>0</v>
      </c>
      <c r="BN951">
        <v>0</v>
      </c>
      <c r="BO951">
        <v>0</v>
      </c>
      <c r="BP951">
        <v>0</v>
      </c>
      <c r="BQ951">
        <v>0</v>
      </c>
      <c r="BR951">
        <v>0</v>
      </c>
      <c r="BS951">
        <v>0</v>
      </c>
      <c r="BT951">
        <v>0</v>
      </c>
      <c r="BU951">
        <v>0</v>
      </c>
      <c r="BV951">
        <v>0</v>
      </c>
      <c r="BW951">
        <v>0</v>
      </c>
      <c r="CV951">
        <v>0</v>
      </c>
      <c r="CW951">
        <v>0</v>
      </c>
      <c r="CX951">
        <f>ROUND(Y951*Source!I1081,9)</f>
        <v>8.61707</v>
      </c>
      <c r="CY951">
        <f>AD951</f>
        <v>0</v>
      </c>
      <c r="CZ951">
        <f>AH951</f>
        <v>0</v>
      </c>
      <c r="DA951">
        <f>AL951</f>
        <v>1</v>
      </c>
      <c r="DB951">
        <f>ROUND((ROUND(AT951*CZ951,2)*0.5),2)</f>
        <v>0</v>
      </c>
      <c r="DC951">
        <f>ROUND((ROUND(AT951*AG951,2)*0.5),2)</f>
        <v>0</v>
      </c>
      <c r="DD951" t="s">
        <v>3</v>
      </c>
      <c r="DE951" t="s">
        <v>3</v>
      </c>
      <c r="DF951">
        <f t="shared" si="445"/>
        <v>0</v>
      </c>
      <c r="DG951">
        <f t="shared" si="443"/>
        <v>0</v>
      </c>
      <c r="DH951">
        <f>ROUND(ROUND(AG951*AK951,0)*CX951,0)</f>
        <v>0</v>
      </c>
      <c r="DI951">
        <f t="shared" ref="DI951:DI966" si="446">ROUND(ROUND(AH951,0)*CX951,0)</f>
        <v>0</v>
      </c>
      <c r="DJ951">
        <f>DI951</f>
        <v>0</v>
      </c>
      <c r="DK951">
        <v>0</v>
      </c>
      <c r="DL951" t="s">
        <v>3</v>
      </c>
      <c r="DM951">
        <v>0</v>
      </c>
      <c r="DN951" t="s">
        <v>3</v>
      </c>
      <c r="DO951">
        <v>0</v>
      </c>
    </row>
    <row r="952" spans="1:119" x14ac:dyDescent="0.2">
      <c r="A952">
        <f>ROW(Source!A1081)</f>
        <v>1081</v>
      </c>
      <c r="B952">
        <v>69726884</v>
      </c>
      <c r="C952">
        <v>69735341</v>
      </c>
      <c r="D952">
        <v>27439740</v>
      </c>
      <c r="E952">
        <v>1</v>
      </c>
      <c r="F952">
        <v>1</v>
      </c>
      <c r="G952">
        <v>1</v>
      </c>
      <c r="H952">
        <v>2</v>
      </c>
      <c r="I952" t="s">
        <v>1006</v>
      </c>
      <c r="J952" t="s">
        <v>1007</v>
      </c>
      <c r="K952" t="s">
        <v>1008</v>
      </c>
      <c r="L952">
        <v>1368</v>
      </c>
      <c r="N952">
        <v>1011</v>
      </c>
      <c r="O952" t="s">
        <v>978</v>
      </c>
      <c r="P952" t="s">
        <v>978</v>
      </c>
      <c r="Q952">
        <v>1</v>
      </c>
      <c r="W952">
        <v>0</v>
      </c>
      <c r="X952">
        <v>1936917142</v>
      </c>
      <c r="Y952">
        <f>(AT952*0.5)</f>
        <v>1.0449999999999999</v>
      </c>
      <c r="AA952">
        <v>0</v>
      </c>
      <c r="AB952">
        <v>638.41</v>
      </c>
      <c r="AC952">
        <v>200.77</v>
      </c>
      <c r="AD952">
        <v>0</v>
      </c>
      <c r="AE952">
        <v>0</v>
      </c>
      <c r="AF952">
        <v>81.430000000000007</v>
      </c>
      <c r="AG952">
        <v>10.14</v>
      </c>
      <c r="AH952">
        <v>0</v>
      </c>
      <c r="AI952">
        <v>1</v>
      </c>
      <c r="AJ952">
        <v>7.84</v>
      </c>
      <c r="AK952">
        <v>19.8</v>
      </c>
      <c r="AL952">
        <v>1</v>
      </c>
      <c r="AM952">
        <v>5</v>
      </c>
      <c r="AN952">
        <v>0</v>
      </c>
      <c r="AO952">
        <v>1</v>
      </c>
      <c r="AP952">
        <v>1</v>
      </c>
      <c r="AQ952">
        <v>0</v>
      </c>
      <c r="AR952">
        <v>0</v>
      </c>
      <c r="AS952" t="s">
        <v>3</v>
      </c>
      <c r="AT952">
        <v>2.09</v>
      </c>
      <c r="AU952" t="s">
        <v>205</v>
      </c>
      <c r="AV952">
        <v>0</v>
      </c>
      <c r="AW952">
        <v>2</v>
      </c>
      <c r="AX952">
        <v>69735349</v>
      </c>
      <c r="AY952">
        <v>1</v>
      </c>
      <c r="AZ952">
        <v>0</v>
      </c>
      <c r="BA952">
        <v>965</v>
      </c>
      <c r="BB952">
        <v>0</v>
      </c>
      <c r="BC952">
        <v>0</v>
      </c>
      <c r="BD952">
        <v>0</v>
      </c>
      <c r="BE952">
        <v>0</v>
      </c>
      <c r="BF952">
        <v>0</v>
      </c>
      <c r="BG952">
        <v>0</v>
      </c>
      <c r="BH952">
        <v>0</v>
      </c>
      <c r="BI952">
        <v>0</v>
      </c>
      <c r="BJ952">
        <v>0</v>
      </c>
      <c r="BK952">
        <v>0</v>
      </c>
      <c r="BL952">
        <v>0</v>
      </c>
      <c r="BM952">
        <v>0</v>
      </c>
      <c r="BN952">
        <v>0</v>
      </c>
      <c r="BO952">
        <v>0</v>
      </c>
      <c r="BP952">
        <v>0</v>
      </c>
      <c r="BQ952">
        <v>0</v>
      </c>
      <c r="BR952">
        <v>0</v>
      </c>
      <c r="BS952">
        <v>0</v>
      </c>
      <c r="BT952">
        <v>0</v>
      </c>
      <c r="BU952">
        <v>0</v>
      </c>
      <c r="BV952">
        <v>0</v>
      </c>
      <c r="BW952">
        <v>0</v>
      </c>
      <c r="CV952">
        <v>0</v>
      </c>
      <c r="CW952">
        <f>ROUND(Y952*Source!I1081*DO952,9)</f>
        <v>0</v>
      </c>
      <c r="CX952">
        <f>ROUND(Y952*Source!I1081,9)</f>
        <v>8.61707</v>
      </c>
      <c r="CY952">
        <f>AB952</f>
        <v>638.41</v>
      </c>
      <c r="CZ952">
        <f>AF952</f>
        <v>81.430000000000007</v>
      </c>
      <c r="DA952">
        <f>AJ952</f>
        <v>7.84</v>
      </c>
      <c r="DB952">
        <f>ROUND((ROUND(AT952*CZ952,2)*0.5),2)</f>
        <v>85.1</v>
      </c>
      <c r="DC952">
        <f>ROUND((ROUND(AT952*AG952,2)*0.5),2)</f>
        <v>10.6</v>
      </c>
      <c r="DD952" t="s">
        <v>3</v>
      </c>
      <c r="DE952" t="s">
        <v>3</v>
      </c>
      <c r="DF952">
        <f t="shared" si="445"/>
        <v>0</v>
      </c>
      <c r="DG952">
        <f>ROUND(ROUND(AF952*AJ952,0)*CX952,0)</f>
        <v>5498</v>
      </c>
      <c r="DH952">
        <f>ROUND(ROUND(AG952*AK952,0)*CX952,0)</f>
        <v>1732</v>
      </c>
      <c r="DI952">
        <f t="shared" si="446"/>
        <v>0</v>
      </c>
      <c r="DJ952">
        <f>DG952</f>
        <v>5498</v>
      </c>
      <c r="DK952">
        <v>0</v>
      </c>
      <c r="DL952" t="s">
        <v>3</v>
      </c>
      <c r="DM952">
        <v>0</v>
      </c>
      <c r="DN952" t="s">
        <v>3</v>
      </c>
      <c r="DO952">
        <v>0</v>
      </c>
    </row>
    <row r="953" spans="1:119" x14ac:dyDescent="0.2">
      <c r="A953">
        <f>ROW(Source!A1081)</f>
        <v>1081</v>
      </c>
      <c r="B953">
        <v>69726884</v>
      </c>
      <c r="C953">
        <v>69735341</v>
      </c>
      <c r="D953">
        <v>27441148</v>
      </c>
      <c r="E953">
        <v>1</v>
      </c>
      <c r="F953">
        <v>1</v>
      </c>
      <c r="G953">
        <v>1</v>
      </c>
      <c r="H953">
        <v>2</v>
      </c>
      <c r="I953" t="s">
        <v>1009</v>
      </c>
      <c r="J953" t="s">
        <v>1010</v>
      </c>
      <c r="K953" t="s">
        <v>1011</v>
      </c>
      <c r="L953">
        <v>1368</v>
      </c>
      <c r="N953">
        <v>1011</v>
      </c>
      <c r="O953" t="s">
        <v>978</v>
      </c>
      <c r="P953" t="s">
        <v>978</v>
      </c>
      <c r="Q953">
        <v>1</v>
      </c>
      <c r="W953">
        <v>0</v>
      </c>
      <c r="X953">
        <v>-2072447542</v>
      </c>
      <c r="Y953">
        <f>(AT953*0.5)</f>
        <v>16</v>
      </c>
      <c r="AA953">
        <v>0</v>
      </c>
      <c r="AB953">
        <v>11.76</v>
      </c>
      <c r="AC953">
        <v>0</v>
      </c>
      <c r="AD953">
        <v>0</v>
      </c>
      <c r="AE953">
        <v>0</v>
      </c>
      <c r="AF953">
        <v>1.5</v>
      </c>
      <c r="AG953">
        <v>0</v>
      </c>
      <c r="AH953">
        <v>0</v>
      </c>
      <c r="AI953">
        <v>1</v>
      </c>
      <c r="AJ953">
        <v>7.84</v>
      </c>
      <c r="AK953">
        <v>19.8</v>
      </c>
      <c r="AL953">
        <v>1</v>
      </c>
      <c r="AM953">
        <v>5</v>
      </c>
      <c r="AN953">
        <v>0</v>
      </c>
      <c r="AO953">
        <v>1</v>
      </c>
      <c r="AP953">
        <v>1</v>
      </c>
      <c r="AQ953">
        <v>0</v>
      </c>
      <c r="AR953">
        <v>0</v>
      </c>
      <c r="AS953" t="s">
        <v>3</v>
      </c>
      <c r="AT953">
        <v>32</v>
      </c>
      <c r="AU953" t="s">
        <v>205</v>
      </c>
      <c r="AV953">
        <v>0</v>
      </c>
      <c r="AW953">
        <v>2</v>
      </c>
      <c r="AX953">
        <v>69735350</v>
      </c>
      <c r="AY953">
        <v>1</v>
      </c>
      <c r="AZ953">
        <v>0</v>
      </c>
      <c r="BA953">
        <v>966</v>
      </c>
      <c r="BB953">
        <v>0</v>
      </c>
      <c r="BC953">
        <v>0</v>
      </c>
      <c r="BD953">
        <v>0</v>
      </c>
      <c r="BE953">
        <v>0</v>
      </c>
      <c r="BF953">
        <v>0</v>
      </c>
      <c r="BG953">
        <v>0</v>
      </c>
      <c r="BH953">
        <v>0</v>
      </c>
      <c r="BI953">
        <v>0</v>
      </c>
      <c r="BJ953">
        <v>0</v>
      </c>
      <c r="BK953">
        <v>0</v>
      </c>
      <c r="BL953">
        <v>0</v>
      </c>
      <c r="BM953">
        <v>0</v>
      </c>
      <c r="BN953">
        <v>0</v>
      </c>
      <c r="BO953">
        <v>0</v>
      </c>
      <c r="BP953">
        <v>0</v>
      </c>
      <c r="BQ953">
        <v>0</v>
      </c>
      <c r="BR953">
        <v>0</v>
      </c>
      <c r="BS953">
        <v>0</v>
      </c>
      <c r="BT953">
        <v>0</v>
      </c>
      <c r="BU953">
        <v>0</v>
      </c>
      <c r="BV953">
        <v>0</v>
      </c>
      <c r="BW953">
        <v>0</v>
      </c>
      <c r="CV953">
        <v>0</v>
      </c>
      <c r="CW953">
        <f>ROUND(Y953*Source!I1081*DO953,9)</f>
        <v>0</v>
      </c>
      <c r="CX953">
        <f>ROUND(Y953*Source!I1081,9)</f>
        <v>131.93600000000001</v>
      </c>
      <c r="CY953">
        <f>AB953</f>
        <v>11.76</v>
      </c>
      <c r="CZ953">
        <f>AF953</f>
        <v>1.5</v>
      </c>
      <c r="DA953">
        <f>AJ953</f>
        <v>7.84</v>
      </c>
      <c r="DB953">
        <f>ROUND((ROUND(AT953*CZ953,2)*0.5),2)</f>
        <v>24</v>
      </c>
      <c r="DC953">
        <f>ROUND((ROUND(AT953*AG953,2)*0.5),2)</f>
        <v>0</v>
      </c>
      <c r="DD953" t="s">
        <v>3</v>
      </c>
      <c r="DE953" t="s">
        <v>3</v>
      </c>
      <c r="DF953">
        <f t="shared" si="445"/>
        <v>0</v>
      </c>
      <c r="DG953">
        <f>ROUND(ROUND(AF953*AJ953,0)*CX953,0)</f>
        <v>1583</v>
      </c>
      <c r="DH953">
        <f>ROUND(ROUND(AG953*AK953,0)*CX953,0)</f>
        <v>0</v>
      </c>
      <c r="DI953">
        <f t="shared" si="446"/>
        <v>0</v>
      </c>
      <c r="DJ953">
        <f>DG953</f>
        <v>1583</v>
      </c>
      <c r="DK953">
        <v>0</v>
      </c>
      <c r="DL953" t="s">
        <v>3</v>
      </c>
      <c r="DM953">
        <v>0</v>
      </c>
      <c r="DN953" t="s">
        <v>3</v>
      </c>
      <c r="DO953">
        <v>0</v>
      </c>
    </row>
    <row r="954" spans="1:119" x14ac:dyDescent="0.2">
      <c r="A954">
        <f>ROW(Source!A1081)</f>
        <v>1081</v>
      </c>
      <c r="B954">
        <v>69726884</v>
      </c>
      <c r="C954">
        <v>69735341</v>
      </c>
      <c r="D954">
        <v>27416566</v>
      </c>
      <c r="E954">
        <v>1</v>
      </c>
      <c r="F954">
        <v>1</v>
      </c>
      <c r="G954">
        <v>1</v>
      </c>
      <c r="H954">
        <v>3</v>
      </c>
      <c r="I954" t="s">
        <v>82</v>
      </c>
      <c r="J954" t="s">
        <v>194</v>
      </c>
      <c r="K954" t="s">
        <v>83</v>
      </c>
      <c r="L954">
        <v>1339</v>
      </c>
      <c r="N954">
        <v>1007</v>
      </c>
      <c r="O954" t="s">
        <v>40</v>
      </c>
      <c r="P954" t="s">
        <v>40</v>
      </c>
      <c r="Q954">
        <v>1</v>
      </c>
      <c r="W954">
        <v>0</v>
      </c>
      <c r="X954">
        <v>1967222743</v>
      </c>
      <c r="Y954">
        <f t="shared" ref="Y954:Y985" si="447">AT954</f>
        <v>2</v>
      </c>
      <c r="AA954">
        <v>14.19</v>
      </c>
      <c r="AB954">
        <v>0</v>
      </c>
      <c r="AC954">
        <v>0</v>
      </c>
      <c r="AD954">
        <v>0</v>
      </c>
      <c r="AE954">
        <v>1.97</v>
      </c>
      <c r="AF954">
        <v>0</v>
      </c>
      <c r="AG954">
        <v>0</v>
      </c>
      <c r="AH954">
        <v>0</v>
      </c>
      <c r="AI954">
        <v>7.56</v>
      </c>
      <c r="AJ954">
        <v>1</v>
      </c>
      <c r="AK954">
        <v>1</v>
      </c>
      <c r="AL954">
        <v>1</v>
      </c>
      <c r="AM954">
        <v>0</v>
      </c>
      <c r="AN954">
        <v>0</v>
      </c>
      <c r="AO954">
        <v>0</v>
      </c>
      <c r="AP954">
        <v>1</v>
      </c>
      <c r="AQ954">
        <v>0</v>
      </c>
      <c r="AR954">
        <v>0</v>
      </c>
      <c r="AS954" t="s">
        <v>3</v>
      </c>
      <c r="AT954">
        <v>2</v>
      </c>
      <c r="AU954" t="s">
        <v>3</v>
      </c>
      <c r="AV954">
        <v>0</v>
      </c>
      <c r="AW954">
        <v>2</v>
      </c>
      <c r="AX954">
        <v>69735352</v>
      </c>
      <c r="AY954">
        <v>1</v>
      </c>
      <c r="AZ954">
        <v>16384</v>
      </c>
      <c r="BA954">
        <v>968</v>
      </c>
      <c r="BB954">
        <v>3</v>
      </c>
      <c r="BC954">
        <v>0</v>
      </c>
      <c r="BD954">
        <v>0</v>
      </c>
      <c r="BE954">
        <v>0</v>
      </c>
      <c r="BF954">
        <v>0</v>
      </c>
      <c r="BG954">
        <v>0</v>
      </c>
      <c r="BH954">
        <v>0</v>
      </c>
      <c r="BI954">
        <v>0</v>
      </c>
      <c r="BJ954">
        <v>0</v>
      </c>
      <c r="BK954">
        <v>0</v>
      </c>
      <c r="BL954">
        <v>0</v>
      </c>
      <c r="BM954">
        <v>0</v>
      </c>
      <c r="BN954">
        <v>0</v>
      </c>
      <c r="BO954">
        <v>0</v>
      </c>
      <c r="BP954">
        <v>0</v>
      </c>
      <c r="BQ954">
        <v>0</v>
      </c>
      <c r="BR954">
        <v>0</v>
      </c>
      <c r="BS954">
        <v>0</v>
      </c>
      <c r="BT954">
        <v>0</v>
      </c>
      <c r="BU954">
        <v>0</v>
      </c>
      <c r="BV954">
        <v>0</v>
      </c>
      <c r="BW954">
        <v>0</v>
      </c>
      <c r="CV954">
        <v>0</v>
      </c>
      <c r="CW954">
        <v>0</v>
      </c>
      <c r="CX954">
        <f>ROUND(Y954*Source!I1081,9)</f>
        <v>16.492000000000001</v>
      </c>
      <c r="CY954">
        <f>AA954</f>
        <v>14.19</v>
      </c>
      <c r="CZ954">
        <f>AE954</f>
        <v>1.97</v>
      </c>
      <c r="DA954">
        <f>AI954</f>
        <v>7.56</v>
      </c>
      <c r="DB954">
        <f t="shared" ref="DB954:DB985" si="448">ROUND(ROUND(AT954*CZ954,2),2)</f>
        <v>3.94</v>
      </c>
      <c r="DC954">
        <f t="shared" ref="DC954:DC985" si="449">ROUND(ROUND(AT954*AG954,2),2)</f>
        <v>0</v>
      </c>
      <c r="DD954" t="s">
        <v>3</v>
      </c>
      <c r="DE954" t="s">
        <v>3</v>
      </c>
      <c r="DF954">
        <f>ROUND(ROUND(AE954*AI954,0)*CX954,0)</f>
        <v>247</v>
      </c>
      <c r="DG954">
        <f t="shared" ref="DG954:DG968" si="450">ROUND(ROUND(AF954,0)*CX954,0)</f>
        <v>0</v>
      </c>
      <c r="DH954">
        <f t="shared" ref="DH954:DH967" si="451">ROUND(ROUND(AG954,0)*CX954,0)</f>
        <v>0</v>
      </c>
      <c r="DI954">
        <f t="shared" si="446"/>
        <v>0</v>
      </c>
      <c r="DJ954">
        <f>DF954</f>
        <v>247</v>
      </c>
      <c r="DK954">
        <v>0</v>
      </c>
      <c r="DL954" t="s">
        <v>3</v>
      </c>
      <c r="DM954">
        <v>0</v>
      </c>
      <c r="DN954" t="s">
        <v>3</v>
      </c>
      <c r="DO954">
        <v>0</v>
      </c>
    </row>
    <row r="955" spans="1:119" x14ac:dyDescent="0.2">
      <c r="A955">
        <f>ROW(Source!A1084)</f>
        <v>1084</v>
      </c>
      <c r="B955">
        <v>69726971</v>
      </c>
      <c r="C955">
        <v>69735354</v>
      </c>
      <c r="D955">
        <v>27498693</v>
      </c>
      <c r="E955">
        <v>1</v>
      </c>
      <c r="F955">
        <v>1</v>
      </c>
      <c r="G955">
        <v>1</v>
      </c>
      <c r="H955">
        <v>1</v>
      </c>
      <c r="I955" t="s">
        <v>979</v>
      </c>
      <c r="J955" t="s">
        <v>3</v>
      </c>
      <c r="K955" t="s">
        <v>980</v>
      </c>
      <c r="L955">
        <v>1369</v>
      </c>
      <c r="N955">
        <v>1013</v>
      </c>
      <c r="O955" t="s">
        <v>974</v>
      </c>
      <c r="P955" t="s">
        <v>974</v>
      </c>
      <c r="Q955">
        <v>1</v>
      </c>
      <c r="W955">
        <v>0</v>
      </c>
      <c r="X955">
        <v>-690051356</v>
      </c>
      <c r="Y955">
        <f t="shared" si="447"/>
        <v>119.78</v>
      </c>
      <c r="AA955">
        <v>0</v>
      </c>
      <c r="AB955">
        <v>0</v>
      </c>
      <c r="AC955">
        <v>0</v>
      </c>
      <c r="AD955">
        <v>8.82</v>
      </c>
      <c r="AE955">
        <v>0</v>
      </c>
      <c r="AF955">
        <v>0</v>
      </c>
      <c r="AG955">
        <v>0</v>
      </c>
      <c r="AH955">
        <v>8.82</v>
      </c>
      <c r="AI955">
        <v>1</v>
      </c>
      <c r="AJ955">
        <v>1</v>
      </c>
      <c r="AK955">
        <v>1</v>
      </c>
      <c r="AL955">
        <v>1</v>
      </c>
      <c r="AM955">
        <v>0</v>
      </c>
      <c r="AN955">
        <v>0</v>
      </c>
      <c r="AO955">
        <v>1</v>
      </c>
      <c r="AP955">
        <v>0</v>
      </c>
      <c r="AQ955">
        <v>0</v>
      </c>
      <c r="AR955">
        <v>0</v>
      </c>
      <c r="AS955" t="s">
        <v>3</v>
      </c>
      <c r="AT955">
        <v>119.78</v>
      </c>
      <c r="AU955" t="s">
        <v>3</v>
      </c>
      <c r="AV955">
        <v>1</v>
      </c>
      <c r="AW955">
        <v>2</v>
      </c>
      <c r="AX955">
        <v>69735367</v>
      </c>
      <c r="AY955">
        <v>1</v>
      </c>
      <c r="AZ955">
        <v>0</v>
      </c>
      <c r="BA955">
        <v>969</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CU955">
        <f>ROUND(AT955*Source!I1084*AH955*AL955,0)</f>
        <v>0</v>
      </c>
      <c r="CV955">
        <f>ROUND(Y955*Source!I1084,9)</f>
        <v>0</v>
      </c>
      <c r="CW955">
        <v>0</v>
      </c>
      <c r="CX955">
        <f>ROUND(Y955*Source!I1084,9)</f>
        <v>0</v>
      </c>
      <c r="CY955">
        <f>AD955</f>
        <v>8.82</v>
      </c>
      <c r="CZ955">
        <f>AH955</f>
        <v>8.82</v>
      </c>
      <c r="DA955">
        <f>AL955</f>
        <v>1</v>
      </c>
      <c r="DB955">
        <f t="shared" si="448"/>
        <v>1056.46</v>
      </c>
      <c r="DC955">
        <f t="shared" si="449"/>
        <v>0</v>
      </c>
      <c r="DD955" t="s">
        <v>3</v>
      </c>
      <c r="DE955" t="s">
        <v>3</v>
      </c>
      <c r="DF955">
        <f t="shared" ref="DF955:DF972" si="452">ROUND(ROUND(AE955,0)*CX955,0)</f>
        <v>0</v>
      </c>
      <c r="DG955">
        <f t="shared" si="450"/>
        <v>0</v>
      </c>
      <c r="DH955">
        <f t="shared" si="451"/>
        <v>0</v>
      </c>
      <c r="DI955">
        <f t="shared" si="446"/>
        <v>0</v>
      </c>
      <c r="DJ955">
        <f>DI955</f>
        <v>0</v>
      </c>
      <c r="DK955">
        <v>0</v>
      </c>
      <c r="DL955" t="s">
        <v>3</v>
      </c>
      <c r="DM955">
        <v>0</v>
      </c>
      <c r="DN955" t="s">
        <v>3</v>
      </c>
      <c r="DO955">
        <v>0</v>
      </c>
    </row>
    <row r="956" spans="1:119" x14ac:dyDescent="0.2">
      <c r="A956">
        <f>ROW(Source!A1084)</f>
        <v>1084</v>
      </c>
      <c r="B956">
        <v>69726971</v>
      </c>
      <c r="C956">
        <v>69735354</v>
      </c>
      <c r="D956">
        <v>121548</v>
      </c>
      <c r="E956">
        <v>1</v>
      </c>
      <c r="F956">
        <v>1</v>
      </c>
      <c r="G956">
        <v>1</v>
      </c>
      <c r="H956">
        <v>1</v>
      </c>
      <c r="I956" t="s">
        <v>36</v>
      </c>
      <c r="J956" t="s">
        <v>3</v>
      </c>
      <c r="K956" t="s">
        <v>981</v>
      </c>
      <c r="L956">
        <v>608254</v>
      </c>
      <c r="N956">
        <v>1013</v>
      </c>
      <c r="O956" t="s">
        <v>982</v>
      </c>
      <c r="P956" t="s">
        <v>982</v>
      </c>
      <c r="Q956">
        <v>1</v>
      </c>
      <c r="W956">
        <v>0</v>
      </c>
      <c r="X956">
        <v>-185737400</v>
      </c>
      <c r="Y956">
        <f t="shared" si="447"/>
        <v>4.22</v>
      </c>
      <c r="AA956">
        <v>0</v>
      </c>
      <c r="AB956">
        <v>0</v>
      </c>
      <c r="AC956">
        <v>0</v>
      </c>
      <c r="AD956">
        <v>0</v>
      </c>
      <c r="AE956">
        <v>0</v>
      </c>
      <c r="AF956">
        <v>0</v>
      </c>
      <c r="AG956">
        <v>0</v>
      </c>
      <c r="AH956">
        <v>0</v>
      </c>
      <c r="AI956">
        <v>1</v>
      </c>
      <c r="AJ956">
        <v>1</v>
      </c>
      <c r="AK956">
        <v>1</v>
      </c>
      <c r="AL956">
        <v>1</v>
      </c>
      <c r="AM956">
        <v>0</v>
      </c>
      <c r="AN956">
        <v>0</v>
      </c>
      <c r="AO956">
        <v>1</v>
      </c>
      <c r="AP956">
        <v>0</v>
      </c>
      <c r="AQ956">
        <v>0</v>
      </c>
      <c r="AR956">
        <v>0</v>
      </c>
      <c r="AS956" t="s">
        <v>3</v>
      </c>
      <c r="AT956">
        <v>4.22</v>
      </c>
      <c r="AU956" t="s">
        <v>3</v>
      </c>
      <c r="AV956">
        <v>2</v>
      </c>
      <c r="AW956">
        <v>2</v>
      </c>
      <c r="AX956">
        <v>69735368</v>
      </c>
      <c r="AY956">
        <v>1</v>
      </c>
      <c r="AZ956">
        <v>0</v>
      </c>
      <c r="BA956">
        <v>970</v>
      </c>
      <c r="BB956">
        <v>0</v>
      </c>
      <c r="BC956">
        <v>0</v>
      </c>
      <c r="BD956">
        <v>0</v>
      </c>
      <c r="BE956">
        <v>0</v>
      </c>
      <c r="BF956">
        <v>0</v>
      </c>
      <c r="BG956">
        <v>0</v>
      </c>
      <c r="BH956">
        <v>0</v>
      </c>
      <c r="BI956">
        <v>0</v>
      </c>
      <c r="BJ956">
        <v>0</v>
      </c>
      <c r="BK956">
        <v>0</v>
      </c>
      <c r="BL956">
        <v>0</v>
      </c>
      <c r="BM956">
        <v>0</v>
      </c>
      <c r="BN956">
        <v>0</v>
      </c>
      <c r="BO956">
        <v>0</v>
      </c>
      <c r="BP956">
        <v>0</v>
      </c>
      <c r="BQ956">
        <v>0</v>
      </c>
      <c r="BR956">
        <v>0</v>
      </c>
      <c r="BS956">
        <v>0</v>
      </c>
      <c r="BT956">
        <v>0</v>
      </c>
      <c r="BU956">
        <v>0</v>
      </c>
      <c r="BV956">
        <v>0</v>
      </c>
      <c r="BW956">
        <v>0</v>
      </c>
      <c r="CV956">
        <v>0</v>
      </c>
      <c r="CW956">
        <v>0</v>
      </c>
      <c r="CX956">
        <f>ROUND(Y956*Source!I1084,9)</f>
        <v>0</v>
      </c>
      <c r="CY956">
        <f>AD956</f>
        <v>0</v>
      </c>
      <c r="CZ956">
        <f>AH956</f>
        <v>0</v>
      </c>
      <c r="DA956">
        <f>AL956</f>
        <v>1</v>
      </c>
      <c r="DB956">
        <f t="shared" si="448"/>
        <v>0</v>
      </c>
      <c r="DC956">
        <f t="shared" si="449"/>
        <v>0</v>
      </c>
      <c r="DD956" t="s">
        <v>3</v>
      </c>
      <c r="DE956" t="s">
        <v>3</v>
      </c>
      <c r="DF956">
        <f t="shared" si="452"/>
        <v>0</v>
      </c>
      <c r="DG956">
        <f t="shared" si="450"/>
        <v>0</v>
      </c>
      <c r="DH956">
        <f t="shared" si="451"/>
        <v>0</v>
      </c>
      <c r="DI956">
        <f t="shared" si="446"/>
        <v>0</v>
      </c>
      <c r="DJ956">
        <f>DI956</f>
        <v>0</v>
      </c>
      <c r="DK956">
        <v>0</v>
      </c>
      <c r="DL956" t="s">
        <v>3</v>
      </c>
      <c r="DM956">
        <v>0</v>
      </c>
      <c r="DN956" t="s">
        <v>3</v>
      </c>
      <c r="DO956">
        <v>0</v>
      </c>
    </row>
    <row r="957" spans="1:119" x14ac:dyDescent="0.2">
      <c r="A957">
        <f>ROW(Source!A1084)</f>
        <v>1084</v>
      </c>
      <c r="B957">
        <v>69726971</v>
      </c>
      <c r="C957">
        <v>69735354</v>
      </c>
      <c r="D957">
        <v>27439571</v>
      </c>
      <c r="E957">
        <v>1</v>
      </c>
      <c r="F957">
        <v>1</v>
      </c>
      <c r="G957">
        <v>1</v>
      </c>
      <c r="H957">
        <v>2</v>
      </c>
      <c r="I957" t="s">
        <v>983</v>
      </c>
      <c r="J957" t="s">
        <v>984</v>
      </c>
      <c r="K957" t="s">
        <v>985</v>
      </c>
      <c r="L957">
        <v>1368</v>
      </c>
      <c r="N957">
        <v>1011</v>
      </c>
      <c r="O957" t="s">
        <v>978</v>
      </c>
      <c r="P957" t="s">
        <v>978</v>
      </c>
      <c r="Q957">
        <v>1</v>
      </c>
      <c r="W957">
        <v>0</v>
      </c>
      <c r="X957">
        <v>1462286705</v>
      </c>
      <c r="Y957">
        <f t="shared" si="447"/>
        <v>0.36</v>
      </c>
      <c r="AA957">
        <v>0</v>
      </c>
      <c r="AB957">
        <v>88.42</v>
      </c>
      <c r="AC957">
        <v>10.14</v>
      </c>
      <c r="AD957">
        <v>0</v>
      </c>
      <c r="AE957">
        <v>0</v>
      </c>
      <c r="AF957">
        <v>88.42</v>
      </c>
      <c r="AG957">
        <v>10.14</v>
      </c>
      <c r="AH957">
        <v>0</v>
      </c>
      <c r="AI957">
        <v>1</v>
      </c>
      <c r="AJ957">
        <v>1</v>
      </c>
      <c r="AK957">
        <v>1</v>
      </c>
      <c r="AL957">
        <v>1</v>
      </c>
      <c r="AM957">
        <v>0</v>
      </c>
      <c r="AN957">
        <v>0</v>
      </c>
      <c r="AO957">
        <v>1</v>
      </c>
      <c r="AP957">
        <v>0</v>
      </c>
      <c r="AQ957">
        <v>0</v>
      </c>
      <c r="AR957">
        <v>0</v>
      </c>
      <c r="AS957" t="s">
        <v>3</v>
      </c>
      <c r="AT957">
        <v>0.36</v>
      </c>
      <c r="AU957" t="s">
        <v>3</v>
      </c>
      <c r="AV957">
        <v>0</v>
      </c>
      <c r="AW957">
        <v>2</v>
      </c>
      <c r="AX957">
        <v>69735369</v>
      </c>
      <c r="AY957">
        <v>1</v>
      </c>
      <c r="AZ957">
        <v>0</v>
      </c>
      <c r="BA957">
        <v>971</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v>0</v>
      </c>
      <c r="CV957">
        <v>0</v>
      </c>
      <c r="CW957">
        <f>ROUND(Y957*Source!I1084*DO957,9)</f>
        <v>0</v>
      </c>
      <c r="CX957">
        <f>ROUND(Y957*Source!I1084,9)</f>
        <v>0</v>
      </c>
      <c r="CY957">
        <f>AB957</f>
        <v>88.42</v>
      </c>
      <c r="CZ957">
        <f>AF957</f>
        <v>88.42</v>
      </c>
      <c r="DA957">
        <f>AJ957</f>
        <v>1</v>
      </c>
      <c r="DB957">
        <f t="shared" si="448"/>
        <v>31.83</v>
      </c>
      <c r="DC957">
        <f t="shared" si="449"/>
        <v>3.65</v>
      </c>
      <c r="DD957" t="s">
        <v>3</v>
      </c>
      <c r="DE957" t="s">
        <v>3</v>
      </c>
      <c r="DF957">
        <f t="shared" si="452"/>
        <v>0</v>
      </c>
      <c r="DG957">
        <f t="shared" si="450"/>
        <v>0</v>
      </c>
      <c r="DH957">
        <f t="shared" si="451"/>
        <v>0</v>
      </c>
      <c r="DI957">
        <f t="shared" si="446"/>
        <v>0</v>
      </c>
      <c r="DJ957">
        <f>DG957</f>
        <v>0</v>
      </c>
      <c r="DK957">
        <v>0</v>
      </c>
      <c r="DL957" t="s">
        <v>3</v>
      </c>
      <c r="DM957">
        <v>0</v>
      </c>
      <c r="DN957" t="s">
        <v>3</v>
      </c>
      <c r="DO957">
        <v>0</v>
      </c>
    </row>
    <row r="958" spans="1:119" x14ac:dyDescent="0.2">
      <c r="A958">
        <f>ROW(Source!A1084)</f>
        <v>1084</v>
      </c>
      <c r="B958">
        <v>69726971</v>
      </c>
      <c r="C958">
        <v>69735354</v>
      </c>
      <c r="D958">
        <v>27439630</v>
      </c>
      <c r="E958">
        <v>1</v>
      </c>
      <c r="F958">
        <v>1</v>
      </c>
      <c r="G958">
        <v>1</v>
      </c>
      <c r="H958">
        <v>2</v>
      </c>
      <c r="I958" t="s">
        <v>986</v>
      </c>
      <c r="J958" t="s">
        <v>987</v>
      </c>
      <c r="K958" t="s">
        <v>988</v>
      </c>
      <c r="L958">
        <v>1368</v>
      </c>
      <c r="N958">
        <v>1011</v>
      </c>
      <c r="O958" t="s">
        <v>978</v>
      </c>
      <c r="P958" t="s">
        <v>978</v>
      </c>
      <c r="Q958">
        <v>1</v>
      </c>
      <c r="W958">
        <v>0</v>
      </c>
      <c r="X958">
        <v>-72110300</v>
      </c>
      <c r="Y958">
        <f t="shared" si="447"/>
        <v>2.2999999999999998</v>
      </c>
      <c r="AA958">
        <v>0</v>
      </c>
      <c r="AB958">
        <v>31.27</v>
      </c>
      <c r="AC958">
        <v>13.61</v>
      </c>
      <c r="AD958">
        <v>0</v>
      </c>
      <c r="AE958">
        <v>0</v>
      </c>
      <c r="AF958">
        <v>31.27</v>
      </c>
      <c r="AG958">
        <v>13.61</v>
      </c>
      <c r="AH958">
        <v>0</v>
      </c>
      <c r="AI958">
        <v>1</v>
      </c>
      <c r="AJ958">
        <v>1</v>
      </c>
      <c r="AK958">
        <v>1</v>
      </c>
      <c r="AL958">
        <v>1</v>
      </c>
      <c r="AM958">
        <v>0</v>
      </c>
      <c r="AN958">
        <v>0</v>
      </c>
      <c r="AO958">
        <v>1</v>
      </c>
      <c r="AP958">
        <v>0</v>
      </c>
      <c r="AQ958">
        <v>0</v>
      </c>
      <c r="AR958">
        <v>0</v>
      </c>
      <c r="AS958" t="s">
        <v>3</v>
      </c>
      <c r="AT958">
        <v>2.2999999999999998</v>
      </c>
      <c r="AU958" t="s">
        <v>3</v>
      </c>
      <c r="AV958">
        <v>0</v>
      </c>
      <c r="AW958">
        <v>2</v>
      </c>
      <c r="AX958">
        <v>69735370</v>
      </c>
      <c r="AY958">
        <v>1</v>
      </c>
      <c r="AZ958">
        <v>0</v>
      </c>
      <c r="BA958">
        <v>972</v>
      </c>
      <c r="BB958">
        <v>0</v>
      </c>
      <c r="BC958">
        <v>0</v>
      </c>
      <c r="BD958">
        <v>0</v>
      </c>
      <c r="BE958">
        <v>0</v>
      </c>
      <c r="BF958">
        <v>0</v>
      </c>
      <c r="BG958">
        <v>0</v>
      </c>
      <c r="BH958">
        <v>0</v>
      </c>
      <c r="BI958">
        <v>0</v>
      </c>
      <c r="BJ958">
        <v>0</v>
      </c>
      <c r="BK958">
        <v>0</v>
      </c>
      <c r="BL958">
        <v>0</v>
      </c>
      <c r="BM958">
        <v>0</v>
      </c>
      <c r="BN958">
        <v>0</v>
      </c>
      <c r="BO958">
        <v>0</v>
      </c>
      <c r="BP958">
        <v>0</v>
      </c>
      <c r="BQ958">
        <v>0</v>
      </c>
      <c r="BR958">
        <v>0</v>
      </c>
      <c r="BS958">
        <v>0</v>
      </c>
      <c r="BT958">
        <v>0</v>
      </c>
      <c r="BU958">
        <v>0</v>
      </c>
      <c r="BV958">
        <v>0</v>
      </c>
      <c r="BW958">
        <v>0</v>
      </c>
      <c r="CV958">
        <v>0</v>
      </c>
      <c r="CW958">
        <f>ROUND(Y958*Source!I1084*DO958,9)</f>
        <v>0</v>
      </c>
      <c r="CX958">
        <f>ROUND(Y958*Source!I1084,9)</f>
        <v>0</v>
      </c>
      <c r="CY958">
        <f>AB958</f>
        <v>31.27</v>
      </c>
      <c r="CZ958">
        <f>AF958</f>
        <v>31.27</v>
      </c>
      <c r="DA958">
        <f>AJ958</f>
        <v>1</v>
      </c>
      <c r="DB958">
        <f t="shared" si="448"/>
        <v>71.92</v>
      </c>
      <c r="DC958">
        <f t="shared" si="449"/>
        <v>31.3</v>
      </c>
      <c r="DD958" t="s">
        <v>3</v>
      </c>
      <c r="DE958" t="s">
        <v>3</v>
      </c>
      <c r="DF958">
        <f t="shared" si="452"/>
        <v>0</v>
      </c>
      <c r="DG958">
        <f t="shared" si="450"/>
        <v>0</v>
      </c>
      <c r="DH958">
        <f t="shared" si="451"/>
        <v>0</v>
      </c>
      <c r="DI958">
        <f t="shared" si="446"/>
        <v>0</v>
      </c>
      <c r="DJ958">
        <f>DG958</f>
        <v>0</v>
      </c>
      <c r="DK958">
        <v>0</v>
      </c>
      <c r="DL958" t="s">
        <v>3</v>
      </c>
      <c r="DM958">
        <v>0</v>
      </c>
      <c r="DN958" t="s">
        <v>3</v>
      </c>
      <c r="DO958">
        <v>0</v>
      </c>
    </row>
    <row r="959" spans="1:119" x14ac:dyDescent="0.2">
      <c r="A959">
        <f>ROW(Source!A1084)</f>
        <v>1084</v>
      </c>
      <c r="B959">
        <v>69726971</v>
      </c>
      <c r="C959">
        <v>69735354</v>
      </c>
      <c r="D959">
        <v>27440032</v>
      </c>
      <c r="E959">
        <v>1</v>
      </c>
      <c r="F959">
        <v>1</v>
      </c>
      <c r="G959">
        <v>1</v>
      </c>
      <c r="H959">
        <v>2</v>
      </c>
      <c r="I959" t="s">
        <v>989</v>
      </c>
      <c r="J959" t="s">
        <v>990</v>
      </c>
      <c r="K959" t="s">
        <v>991</v>
      </c>
      <c r="L959">
        <v>1368</v>
      </c>
      <c r="N959">
        <v>1011</v>
      </c>
      <c r="O959" t="s">
        <v>978</v>
      </c>
      <c r="P959" t="s">
        <v>978</v>
      </c>
      <c r="Q959">
        <v>1</v>
      </c>
      <c r="W959">
        <v>0</v>
      </c>
      <c r="X959">
        <v>864476657</v>
      </c>
      <c r="Y959">
        <f t="shared" si="447"/>
        <v>1.56</v>
      </c>
      <c r="AA959">
        <v>0</v>
      </c>
      <c r="AB959">
        <v>12.43</v>
      </c>
      <c r="AC959">
        <v>10.14</v>
      </c>
      <c r="AD959">
        <v>0</v>
      </c>
      <c r="AE959">
        <v>0</v>
      </c>
      <c r="AF959">
        <v>12.43</v>
      </c>
      <c r="AG959">
        <v>10.14</v>
      </c>
      <c r="AH959">
        <v>0</v>
      </c>
      <c r="AI959">
        <v>1</v>
      </c>
      <c r="AJ959">
        <v>1</v>
      </c>
      <c r="AK959">
        <v>1</v>
      </c>
      <c r="AL959">
        <v>1</v>
      </c>
      <c r="AM959">
        <v>0</v>
      </c>
      <c r="AN959">
        <v>0</v>
      </c>
      <c r="AO959">
        <v>1</v>
      </c>
      <c r="AP959">
        <v>0</v>
      </c>
      <c r="AQ959">
        <v>0</v>
      </c>
      <c r="AR959">
        <v>0</v>
      </c>
      <c r="AS959" t="s">
        <v>3</v>
      </c>
      <c r="AT959">
        <v>1.56</v>
      </c>
      <c r="AU959" t="s">
        <v>3</v>
      </c>
      <c r="AV959">
        <v>0</v>
      </c>
      <c r="AW959">
        <v>2</v>
      </c>
      <c r="AX959">
        <v>69735371</v>
      </c>
      <c r="AY959">
        <v>1</v>
      </c>
      <c r="AZ959">
        <v>0</v>
      </c>
      <c r="BA959">
        <v>973</v>
      </c>
      <c r="BB959">
        <v>0</v>
      </c>
      <c r="BC959">
        <v>0</v>
      </c>
      <c r="BD959">
        <v>0</v>
      </c>
      <c r="BE959">
        <v>0</v>
      </c>
      <c r="BF959">
        <v>0</v>
      </c>
      <c r="BG959">
        <v>0</v>
      </c>
      <c r="BH959">
        <v>0</v>
      </c>
      <c r="BI959">
        <v>0</v>
      </c>
      <c r="BJ959">
        <v>0</v>
      </c>
      <c r="BK959">
        <v>0</v>
      </c>
      <c r="BL959">
        <v>0</v>
      </c>
      <c r="BM959">
        <v>0</v>
      </c>
      <c r="BN959">
        <v>0</v>
      </c>
      <c r="BO959">
        <v>0</v>
      </c>
      <c r="BP959">
        <v>0</v>
      </c>
      <c r="BQ959">
        <v>0</v>
      </c>
      <c r="BR959">
        <v>0</v>
      </c>
      <c r="BS959">
        <v>0</v>
      </c>
      <c r="BT959">
        <v>0</v>
      </c>
      <c r="BU959">
        <v>0</v>
      </c>
      <c r="BV959">
        <v>0</v>
      </c>
      <c r="BW959">
        <v>0</v>
      </c>
      <c r="CV959">
        <v>0</v>
      </c>
      <c r="CW959">
        <f>ROUND(Y959*Source!I1084*DO959,9)</f>
        <v>0</v>
      </c>
      <c r="CX959">
        <f>ROUND(Y959*Source!I1084,9)</f>
        <v>0</v>
      </c>
      <c r="CY959">
        <f>AB959</f>
        <v>12.43</v>
      </c>
      <c r="CZ959">
        <f>AF959</f>
        <v>12.43</v>
      </c>
      <c r="DA959">
        <f>AJ959</f>
        <v>1</v>
      </c>
      <c r="DB959">
        <f t="shared" si="448"/>
        <v>19.39</v>
      </c>
      <c r="DC959">
        <f t="shared" si="449"/>
        <v>15.82</v>
      </c>
      <c r="DD959" t="s">
        <v>3</v>
      </c>
      <c r="DE959" t="s">
        <v>3</v>
      </c>
      <c r="DF959">
        <f t="shared" si="452"/>
        <v>0</v>
      </c>
      <c r="DG959">
        <f t="shared" si="450"/>
        <v>0</v>
      </c>
      <c r="DH959">
        <f t="shared" si="451"/>
        <v>0</v>
      </c>
      <c r="DI959">
        <f t="shared" si="446"/>
        <v>0</v>
      </c>
      <c r="DJ959">
        <f>DG959</f>
        <v>0</v>
      </c>
      <c r="DK959">
        <v>0</v>
      </c>
      <c r="DL959" t="s">
        <v>3</v>
      </c>
      <c r="DM959">
        <v>0</v>
      </c>
      <c r="DN959" t="s">
        <v>3</v>
      </c>
      <c r="DO959">
        <v>0</v>
      </c>
    </row>
    <row r="960" spans="1:119" x14ac:dyDescent="0.2">
      <c r="A960">
        <f>ROW(Source!A1084)</f>
        <v>1084</v>
      </c>
      <c r="B960">
        <v>69726971</v>
      </c>
      <c r="C960">
        <v>69735354</v>
      </c>
      <c r="D960">
        <v>27441327</v>
      </c>
      <c r="E960">
        <v>1</v>
      </c>
      <c r="F960">
        <v>1</v>
      </c>
      <c r="G960">
        <v>1</v>
      </c>
      <c r="H960">
        <v>2</v>
      </c>
      <c r="I960" t="s">
        <v>975</v>
      </c>
      <c r="J960" t="s">
        <v>976</v>
      </c>
      <c r="K960" t="s">
        <v>977</v>
      </c>
      <c r="L960">
        <v>1368</v>
      </c>
      <c r="N960">
        <v>1011</v>
      </c>
      <c r="O960" t="s">
        <v>978</v>
      </c>
      <c r="P960" t="s">
        <v>978</v>
      </c>
      <c r="Q960">
        <v>1</v>
      </c>
      <c r="W960">
        <v>0</v>
      </c>
      <c r="X960">
        <v>-1583389094</v>
      </c>
      <c r="Y960">
        <f t="shared" si="447"/>
        <v>0.28000000000000003</v>
      </c>
      <c r="AA960">
        <v>0</v>
      </c>
      <c r="AB960">
        <v>93.37</v>
      </c>
      <c r="AC960">
        <v>11.69</v>
      </c>
      <c r="AD960">
        <v>0</v>
      </c>
      <c r="AE960">
        <v>0</v>
      </c>
      <c r="AF960">
        <v>93.37</v>
      </c>
      <c r="AG960">
        <v>11.69</v>
      </c>
      <c r="AH960">
        <v>0</v>
      </c>
      <c r="AI960">
        <v>1</v>
      </c>
      <c r="AJ960">
        <v>1</v>
      </c>
      <c r="AK960">
        <v>1</v>
      </c>
      <c r="AL960">
        <v>1</v>
      </c>
      <c r="AM960">
        <v>0</v>
      </c>
      <c r="AN960">
        <v>0</v>
      </c>
      <c r="AO960">
        <v>1</v>
      </c>
      <c r="AP960">
        <v>0</v>
      </c>
      <c r="AQ960">
        <v>0</v>
      </c>
      <c r="AR960">
        <v>0</v>
      </c>
      <c r="AS960" t="s">
        <v>3</v>
      </c>
      <c r="AT960">
        <v>0.28000000000000003</v>
      </c>
      <c r="AU960" t="s">
        <v>3</v>
      </c>
      <c r="AV960">
        <v>0</v>
      </c>
      <c r="AW960">
        <v>2</v>
      </c>
      <c r="AX960">
        <v>69735372</v>
      </c>
      <c r="AY960">
        <v>1</v>
      </c>
      <c r="AZ960">
        <v>0</v>
      </c>
      <c r="BA960">
        <v>974</v>
      </c>
      <c r="BB960">
        <v>0</v>
      </c>
      <c r="BC960">
        <v>0</v>
      </c>
      <c r="BD960">
        <v>0</v>
      </c>
      <c r="BE960">
        <v>0</v>
      </c>
      <c r="BF960">
        <v>0</v>
      </c>
      <c r="BG960">
        <v>0</v>
      </c>
      <c r="BH960">
        <v>0</v>
      </c>
      <c r="BI960">
        <v>0</v>
      </c>
      <c r="BJ960">
        <v>0</v>
      </c>
      <c r="BK960">
        <v>0</v>
      </c>
      <c r="BL960">
        <v>0</v>
      </c>
      <c r="BM960">
        <v>0</v>
      </c>
      <c r="BN960">
        <v>0</v>
      </c>
      <c r="BO960">
        <v>0</v>
      </c>
      <c r="BP960">
        <v>0</v>
      </c>
      <c r="BQ960">
        <v>0</v>
      </c>
      <c r="BR960">
        <v>0</v>
      </c>
      <c r="BS960">
        <v>0</v>
      </c>
      <c r="BT960">
        <v>0</v>
      </c>
      <c r="BU960">
        <v>0</v>
      </c>
      <c r="BV960">
        <v>0</v>
      </c>
      <c r="BW960">
        <v>0</v>
      </c>
      <c r="CV960">
        <v>0</v>
      </c>
      <c r="CW960">
        <f>ROUND(Y960*Source!I1084*DO960,9)</f>
        <v>0</v>
      </c>
      <c r="CX960">
        <f>ROUND(Y960*Source!I1084,9)</f>
        <v>0</v>
      </c>
      <c r="CY960">
        <f>AB960</f>
        <v>93.37</v>
      </c>
      <c r="CZ960">
        <f>AF960</f>
        <v>93.37</v>
      </c>
      <c r="DA960">
        <f>AJ960</f>
        <v>1</v>
      </c>
      <c r="DB960">
        <f t="shared" si="448"/>
        <v>26.14</v>
      </c>
      <c r="DC960">
        <f t="shared" si="449"/>
        <v>3.27</v>
      </c>
      <c r="DD960" t="s">
        <v>3</v>
      </c>
      <c r="DE960" t="s">
        <v>3</v>
      </c>
      <c r="DF960">
        <f t="shared" si="452"/>
        <v>0</v>
      </c>
      <c r="DG960">
        <f t="shared" si="450"/>
        <v>0</v>
      </c>
      <c r="DH960">
        <f t="shared" si="451"/>
        <v>0</v>
      </c>
      <c r="DI960">
        <f t="shared" si="446"/>
        <v>0</v>
      </c>
      <c r="DJ960">
        <f>DG960</f>
        <v>0</v>
      </c>
      <c r="DK960">
        <v>0</v>
      </c>
      <c r="DL960" t="s">
        <v>3</v>
      </c>
      <c r="DM960">
        <v>0</v>
      </c>
      <c r="DN960" t="s">
        <v>3</v>
      </c>
      <c r="DO960">
        <v>0</v>
      </c>
    </row>
    <row r="961" spans="1:119" x14ac:dyDescent="0.2">
      <c r="A961">
        <f>ROW(Source!A1084)</f>
        <v>1084</v>
      </c>
      <c r="B961">
        <v>69726971</v>
      </c>
      <c r="C961">
        <v>69735354</v>
      </c>
      <c r="D961">
        <v>27373906</v>
      </c>
      <c r="E961">
        <v>1</v>
      </c>
      <c r="F961">
        <v>1</v>
      </c>
      <c r="G961">
        <v>1</v>
      </c>
      <c r="H961">
        <v>3</v>
      </c>
      <c r="I961" t="s">
        <v>54</v>
      </c>
      <c r="J961" t="s">
        <v>265</v>
      </c>
      <c r="K961" t="s">
        <v>55</v>
      </c>
      <c r="L961">
        <v>1327</v>
      </c>
      <c r="N961">
        <v>1005</v>
      </c>
      <c r="O961" t="s">
        <v>56</v>
      </c>
      <c r="P961" t="s">
        <v>56</v>
      </c>
      <c r="Q961">
        <v>1</v>
      </c>
      <c r="W961">
        <v>0</v>
      </c>
      <c r="X961">
        <v>-847016206</v>
      </c>
      <c r="Y961">
        <f t="shared" si="447"/>
        <v>102</v>
      </c>
      <c r="AA961">
        <v>68.2</v>
      </c>
      <c r="AB961">
        <v>0</v>
      </c>
      <c r="AC961">
        <v>0</v>
      </c>
      <c r="AD961">
        <v>0</v>
      </c>
      <c r="AE961">
        <v>68.2</v>
      </c>
      <c r="AF961">
        <v>0</v>
      </c>
      <c r="AG961">
        <v>0</v>
      </c>
      <c r="AH961">
        <v>0</v>
      </c>
      <c r="AI961">
        <v>1</v>
      </c>
      <c r="AJ961">
        <v>1</v>
      </c>
      <c r="AK961">
        <v>1</v>
      </c>
      <c r="AL961">
        <v>1</v>
      </c>
      <c r="AM961">
        <v>0</v>
      </c>
      <c r="AN961">
        <v>0</v>
      </c>
      <c r="AO961">
        <v>0</v>
      </c>
      <c r="AP961">
        <v>1</v>
      </c>
      <c r="AQ961">
        <v>0</v>
      </c>
      <c r="AR961">
        <v>0</v>
      </c>
      <c r="AS961" t="s">
        <v>3</v>
      </c>
      <c r="AT961">
        <v>102</v>
      </c>
      <c r="AU961" t="s">
        <v>3</v>
      </c>
      <c r="AV961">
        <v>0</v>
      </c>
      <c r="AW961">
        <v>2</v>
      </c>
      <c r="AX961">
        <v>69735373</v>
      </c>
      <c r="AY961">
        <v>1</v>
      </c>
      <c r="AZ961">
        <v>0</v>
      </c>
      <c r="BA961">
        <v>975</v>
      </c>
      <c r="BB961">
        <v>3</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v>0</v>
      </c>
      <c r="CV961">
        <v>0</v>
      </c>
      <c r="CW961">
        <v>0</v>
      </c>
      <c r="CX961">
        <f>ROUND(Y961*Source!I1084,9)</f>
        <v>0</v>
      </c>
      <c r="CY961">
        <f t="shared" ref="CY961:CY966" si="453">AA961</f>
        <v>68.2</v>
      </c>
      <c r="CZ961">
        <f t="shared" ref="CZ961:CZ966" si="454">AE961</f>
        <v>68.2</v>
      </c>
      <c r="DA961">
        <f t="shared" ref="DA961:DA966" si="455">AI961</f>
        <v>1</v>
      </c>
      <c r="DB961">
        <f t="shared" si="448"/>
        <v>6956.4</v>
      </c>
      <c r="DC961">
        <f t="shared" si="449"/>
        <v>0</v>
      </c>
      <c r="DD961" t="s">
        <v>3</v>
      </c>
      <c r="DE961" t="s">
        <v>3</v>
      </c>
      <c r="DF961">
        <f t="shared" si="452"/>
        <v>0</v>
      </c>
      <c r="DG961">
        <f t="shared" si="450"/>
        <v>0</v>
      </c>
      <c r="DH961">
        <f t="shared" si="451"/>
        <v>0</v>
      </c>
      <c r="DI961">
        <f t="shared" si="446"/>
        <v>0</v>
      </c>
      <c r="DJ961">
        <f t="shared" ref="DJ961:DJ966" si="456">DF961</f>
        <v>0</v>
      </c>
      <c r="DK961">
        <v>0</v>
      </c>
      <c r="DL961" t="s">
        <v>3</v>
      </c>
      <c r="DM961">
        <v>0</v>
      </c>
      <c r="DN961" t="s">
        <v>3</v>
      </c>
      <c r="DO961">
        <v>0</v>
      </c>
    </row>
    <row r="962" spans="1:119" x14ac:dyDescent="0.2">
      <c r="A962">
        <f>ROW(Source!A1084)</f>
        <v>1084</v>
      </c>
      <c r="B962">
        <v>69726971</v>
      </c>
      <c r="C962">
        <v>69735354</v>
      </c>
      <c r="D962">
        <v>27371543</v>
      </c>
      <c r="E962">
        <v>1</v>
      </c>
      <c r="F962">
        <v>1</v>
      </c>
      <c r="G962">
        <v>1</v>
      </c>
      <c r="H962">
        <v>3</v>
      </c>
      <c r="I962" t="s">
        <v>66</v>
      </c>
      <c r="J962" t="s">
        <v>267</v>
      </c>
      <c r="K962" t="s">
        <v>67</v>
      </c>
      <c r="L962">
        <v>1346</v>
      </c>
      <c r="N962">
        <v>1009</v>
      </c>
      <c r="O962" t="s">
        <v>68</v>
      </c>
      <c r="P962" t="s">
        <v>68</v>
      </c>
      <c r="Q962">
        <v>1</v>
      </c>
      <c r="W962">
        <v>0</v>
      </c>
      <c r="X962">
        <v>-2014069362</v>
      </c>
      <c r="Y962">
        <f t="shared" si="447"/>
        <v>0.5</v>
      </c>
      <c r="AA962">
        <v>1.82</v>
      </c>
      <c r="AB962">
        <v>0</v>
      </c>
      <c r="AC962">
        <v>0</v>
      </c>
      <c r="AD962">
        <v>0</v>
      </c>
      <c r="AE962">
        <v>1.82</v>
      </c>
      <c r="AF962">
        <v>0</v>
      </c>
      <c r="AG962">
        <v>0</v>
      </c>
      <c r="AH962">
        <v>0</v>
      </c>
      <c r="AI962">
        <v>1</v>
      </c>
      <c r="AJ962">
        <v>1</v>
      </c>
      <c r="AK962">
        <v>1</v>
      </c>
      <c r="AL962">
        <v>1</v>
      </c>
      <c r="AM962">
        <v>0</v>
      </c>
      <c r="AN962">
        <v>0</v>
      </c>
      <c r="AO962">
        <v>0</v>
      </c>
      <c r="AP962">
        <v>1</v>
      </c>
      <c r="AQ962">
        <v>0</v>
      </c>
      <c r="AR962">
        <v>0</v>
      </c>
      <c r="AS962" t="s">
        <v>3</v>
      </c>
      <c r="AT962">
        <v>0.5</v>
      </c>
      <c r="AU962" t="s">
        <v>3</v>
      </c>
      <c r="AV962">
        <v>0</v>
      </c>
      <c r="AW962">
        <v>2</v>
      </c>
      <c r="AX962">
        <v>69735374</v>
      </c>
      <c r="AY962">
        <v>1</v>
      </c>
      <c r="AZ962">
        <v>0</v>
      </c>
      <c r="BA962">
        <v>976</v>
      </c>
      <c r="BB962">
        <v>3</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CV962">
        <v>0</v>
      </c>
      <c r="CW962">
        <v>0</v>
      </c>
      <c r="CX962">
        <f>ROUND(Y962*Source!I1084,9)</f>
        <v>0</v>
      </c>
      <c r="CY962">
        <f t="shared" si="453"/>
        <v>1.82</v>
      </c>
      <c r="CZ962">
        <f t="shared" si="454"/>
        <v>1.82</v>
      </c>
      <c r="DA962">
        <f t="shared" si="455"/>
        <v>1</v>
      </c>
      <c r="DB962">
        <f t="shared" si="448"/>
        <v>0.91</v>
      </c>
      <c r="DC962">
        <f t="shared" si="449"/>
        <v>0</v>
      </c>
      <c r="DD962" t="s">
        <v>3</v>
      </c>
      <c r="DE962" t="s">
        <v>3</v>
      </c>
      <c r="DF962">
        <f t="shared" si="452"/>
        <v>0</v>
      </c>
      <c r="DG962">
        <f t="shared" si="450"/>
        <v>0</v>
      </c>
      <c r="DH962">
        <f t="shared" si="451"/>
        <v>0</v>
      </c>
      <c r="DI962">
        <f t="shared" si="446"/>
        <v>0</v>
      </c>
      <c r="DJ962">
        <f t="shared" si="456"/>
        <v>0</v>
      </c>
      <c r="DK962">
        <v>0</v>
      </c>
      <c r="DL962" t="s">
        <v>3</v>
      </c>
      <c r="DM962">
        <v>0</v>
      </c>
      <c r="DN962" t="s">
        <v>3</v>
      </c>
      <c r="DO962">
        <v>0</v>
      </c>
    </row>
    <row r="963" spans="1:119" x14ac:dyDescent="0.2">
      <c r="A963">
        <f>ROW(Source!A1084)</f>
        <v>1084</v>
      </c>
      <c r="B963">
        <v>69726971</v>
      </c>
      <c r="C963">
        <v>69735354</v>
      </c>
      <c r="D963">
        <v>27373400</v>
      </c>
      <c r="E963">
        <v>1</v>
      </c>
      <c r="F963">
        <v>1</v>
      </c>
      <c r="G963">
        <v>1</v>
      </c>
      <c r="H963">
        <v>3</v>
      </c>
      <c r="I963" t="s">
        <v>72</v>
      </c>
      <c r="J963" t="s">
        <v>269</v>
      </c>
      <c r="K963" t="s">
        <v>73</v>
      </c>
      <c r="L963">
        <v>1346</v>
      </c>
      <c r="N963">
        <v>1009</v>
      </c>
      <c r="O963" t="s">
        <v>68</v>
      </c>
      <c r="P963" t="s">
        <v>68</v>
      </c>
      <c r="Q963">
        <v>1</v>
      </c>
      <c r="W963">
        <v>0</v>
      </c>
      <c r="X963">
        <v>-390679098</v>
      </c>
      <c r="Y963">
        <f t="shared" si="447"/>
        <v>450</v>
      </c>
      <c r="AA963">
        <v>1.38</v>
      </c>
      <c r="AB963">
        <v>0</v>
      </c>
      <c r="AC963">
        <v>0</v>
      </c>
      <c r="AD963">
        <v>0</v>
      </c>
      <c r="AE963">
        <v>1.38</v>
      </c>
      <c r="AF963">
        <v>0</v>
      </c>
      <c r="AG963">
        <v>0</v>
      </c>
      <c r="AH963">
        <v>0</v>
      </c>
      <c r="AI963">
        <v>1</v>
      </c>
      <c r="AJ963">
        <v>1</v>
      </c>
      <c r="AK963">
        <v>1</v>
      </c>
      <c r="AL963">
        <v>1</v>
      </c>
      <c r="AM963">
        <v>0</v>
      </c>
      <c r="AN963">
        <v>0</v>
      </c>
      <c r="AO963">
        <v>0</v>
      </c>
      <c r="AP963">
        <v>1</v>
      </c>
      <c r="AQ963">
        <v>0</v>
      </c>
      <c r="AR963">
        <v>0</v>
      </c>
      <c r="AS963" t="s">
        <v>3</v>
      </c>
      <c r="AT963">
        <v>450</v>
      </c>
      <c r="AU963" t="s">
        <v>3</v>
      </c>
      <c r="AV963">
        <v>0</v>
      </c>
      <c r="AW963">
        <v>2</v>
      </c>
      <c r="AX963">
        <v>69735375</v>
      </c>
      <c r="AY963">
        <v>1</v>
      </c>
      <c r="AZ963">
        <v>0</v>
      </c>
      <c r="BA963">
        <v>977</v>
      </c>
      <c r="BB963">
        <v>3</v>
      </c>
      <c r="BC963">
        <v>0</v>
      </c>
      <c r="BD963">
        <v>0</v>
      </c>
      <c r="BE963">
        <v>0</v>
      </c>
      <c r="BF963">
        <v>0</v>
      </c>
      <c r="BG963">
        <v>0</v>
      </c>
      <c r="BH963">
        <v>0</v>
      </c>
      <c r="BI963">
        <v>0</v>
      </c>
      <c r="BJ963">
        <v>0</v>
      </c>
      <c r="BK963">
        <v>0</v>
      </c>
      <c r="BL963">
        <v>0</v>
      </c>
      <c r="BM963">
        <v>0</v>
      </c>
      <c r="BN963">
        <v>0</v>
      </c>
      <c r="BO963">
        <v>0</v>
      </c>
      <c r="BP963">
        <v>0</v>
      </c>
      <c r="BQ963">
        <v>0</v>
      </c>
      <c r="BR963">
        <v>0</v>
      </c>
      <c r="BS963">
        <v>0</v>
      </c>
      <c r="BT963">
        <v>0</v>
      </c>
      <c r="BU963">
        <v>0</v>
      </c>
      <c r="BV963">
        <v>0</v>
      </c>
      <c r="BW963">
        <v>0</v>
      </c>
      <c r="CV963">
        <v>0</v>
      </c>
      <c r="CW963">
        <v>0</v>
      </c>
      <c r="CX963">
        <f>ROUND(Y963*Source!I1084,9)</f>
        <v>0</v>
      </c>
      <c r="CY963">
        <f t="shared" si="453"/>
        <v>1.38</v>
      </c>
      <c r="CZ963">
        <f t="shared" si="454"/>
        <v>1.38</v>
      </c>
      <c r="DA963">
        <f t="shared" si="455"/>
        <v>1</v>
      </c>
      <c r="DB963">
        <f t="shared" si="448"/>
        <v>621</v>
      </c>
      <c r="DC963">
        <f t="shared" si="449"/>
        <v>0</v>
      </c>
      <c r="DD963" t="s">
        <v>3</v>
      </c>
      <c r="DE963" t="s">
        <v>3</v>
      </c>
      <c r="DF963">
        <f t="shared" si="452"/>
        <v>0</v>
      </c>
      <c r="DG963">
        <f t="shared" si="450"/>
        <v>0</v>
      </c>
      <c r="DH963">
        <f t="shared" si="451"/>
        <v>0</v>
      </c>
      <c r="DI963">
        <f t="shared" si="446"/>
        <v>0</v>
      </c>
      <c r="DJ963">
        <f t="shared" si="456"/>
        <v>0</v>
      </c>
      <c r="DK963">
        <v>0</v>
      </c>
      <c r="DL963" t="s">
        <v>3</v>
      </c>
      <c r="DM963">
        <v>0</v>
      </c>
      <c r="DN963" t="s">
        <v>3</v>
      </c>
      <c r="DO963">
        <v>0</v>
      </c>
    </row>
    <row r="964" spans="1:119" x14ac:dyDescent="0.2">
      <c r="A964">
        <f>ROW(Source!A1084)</f>
        <v>1084</v>
      </c>
      <c r="B964">
        <v>69726971</v>
      </c>
      <c r="C964">
        <v>69735354</v>
      </c>
      <c r="D964">
        <v>27371596</v>
      </c>
      <c r="E964">
        <v>1</v>
      </c>
      <c r="F964">
        <v>1</v>
      </c>
      <c r="G964">
        <v>1</v>
      </c>
      <c r="H964">
        <v>3</v>
      </c>
      <c r="I964" t="s">
        <v>76</v>
      </c>
      <c r="J964" t="s">
        <v>271</v>
      </c>
      <c r="K964" t="s">
        <v>77</v>
      </c>
      <c r="L964">
        <v>1348</v>
      </c>
      <c r="N964">
        <v>1009</v>
      </c>
      <c r="O964" t="s">
        <v>78</v>
      </c>
      <c r="P964" t="s">
        <v>78</v>
      </c>
      <c r="Q964">
        <v>1000</v>
      </c>
      <c r="W964">
        <v>0</v>
      </c>
      <c r="X964">
        <v>2078238476</v>
      </c>
      <c r="Y964">
        <f t="shared" si="447"/>
        <v>0.05</v>
      </c>
      <c r="AA964">
        <v>6552.07</v>
      </c>
      <c r="AB964">
        <v>0</v>
      </c>
      <c r="AC964">
        <v>0</v>
      </c>
      <c r="AD964">
        <v>0</v>
      </c>
      <c r="AE964">
        <v>6552.07</v>
      </c>
      <c r="AF964">
        <v>0</v>
      </c>
      <c r="AG964">
        <v>0</v>
      </c>
      <c r="AH964">
        <v>0</v>
      </c>
      <c r="AI964">
        <v>1</v>
      </c>
      <c r="AJ964">
        <v>1</v>
      </c>
      <c r="AK964">
        <v>1</v>
      </c>
      <c r="AL964">
        <v>1</v>
      </c>
      <c r="AM964">
        <v>0</v>
      </c>
      <c r="AN964">
        <v>0</v>
      </c>
      <c r="AO964">
        <v>0</v>
      </c>
      <c r="AP964">
        <v>1</v>
      </c>
      <c r="AQ964">
        <v>0</v>
      </c>
      <c r="AR964">
        <v>0</v>
      </c>
      <c r="AS964" t="s">
        <v>3</v>
      </c>
      <c r="AT964">
        <v>0.05</v>
      </c>
      <c r="AU964" t="s">
        <v>3</v>
      </c>
      <c r="AV964">
        <v>0</v>
      </c>
      <c r="AW964">
        <v>2</v>
      </c>
      <c r="AX964">
        <v>69735376</v>
      </c>
      <c r="AY964">
        <v>1</v>
      </c>
      <c r="AZ964">
        <v>0</v>
      </c>
      <c r="BA964">
        <v>978</v>
      </c>
      <c r="BB964">
        <v>3</v>
      </c>
      <c r="BC964">
        <v>0</v>
      </c>
      <c r="BD964">
        <v>0</v>
      </c>
      <c r="BE964">
        <v>0</v>
      </c>
      <c r="BF964">
        <v>0</v>
      </c>
      <c r="BG964">
        <v>0</v>
      </c>
      <c r="BH964">
        <v>0</v>
      </c>
      <c r="BI964">
        <v>0</v>
      </c>
      <c r="BJ964">
        <v>0</v>
      </c>
      <c r="BK964">
        <v>0</v>
      </c>
      <c r="BL964">
        <v>0</v>
      </c>
      <c r="BM964">
        <v>0</v>
      </c>
      <c r="BN964">
        <v>0</v>
      </c>
      <c r="BO964">
        <v>0</v>
      </c>
      <c r="BP964">
        <v>0</v>
      </c>
      <c r="BQ964">
        <v>0</v>
      </c>
      <c r="BR964">
        <v>0</v>
      </c>
      <c r="BS964">
        <v>0</v>
      </c>
      <c r="BT964">
        <v>0</v>
      </c>
      <c r="BU964">
        <v>0</v>
      </c>
      <c r="BV964">
        <v>0</v>
      </c>
      <c r="BW964">
        <v>0</v>
      </c>
      <c r="CV964">
        <v>0</v>
      </c>
      <c r="CW964">
        <v>0</v>
      </c>
      <c r="CX964">
        <f>ROUND(Y964*Source!I1084,9)</f>
        <v>0</v>
      </c>
      <c r="CY964">
        <f t="shared" si="453"/>
        <v>6552.07</v>
      </c>
      <c r="CZ964">
        <f t="shared" si="454"/>
        <v>6552.07</v>
      </c>
      <c r="DA964">
        <f t="shared" si="455"/>
        <v>1</v>
      </c>
      <c r="DB964">
        <f t="shared" si="448"/>
        <v>327.60000000000002</v>
      </c>
      <c r="DC964">
        <f t="shared" si="449"/>
        <v>0</v>
      </c>
      <c r="DD964" t="s">
        <v>3</v>
      </c>
      <c r="DE964" t="s">
        <v>3</v>
      </c>
      <c r="DF964">
        <f t="shared" si="452"/>
        <v>0</v>
      </c>
      <c r="DG964">
        <f t="shared" si="450"/>
        <v>0</v>
      </c>
      <c r="DH964">
        <f t="shared" si="451"/>
        <v>0</v>
      </c>
      <c r="DI964">
        <f t="shared" si="446"/>
        <v>0</v>
      </c>
      <c r="DJ964">
        <f t="shared" si="456"/>
        <v>0</v>
      </c>
      <c r="DK964">
        <v>0</v>
      </c>
      <c r="DL964" t="s">
        <v>3</v>
      </c>
      <c r="DM964">
        <v>0</v>
      </c>
      <c r="DN964" t="s">
        <v>3</v>
      </c>
      <c r="DO964">
        <v>0</v>
      </c>
    </row>
    <row r="965" spans="1:119" x14ac:dyDescent="0.2">
      <c r="A965">
        <f>ROW(Source!A1084)</f>
        <v>1084</v>
      </c>
      <c r="B965">
        <v>69726971</v>
      </c>
      <c r="C965">
        <v>69735354</v>
      </c>
      <c r="D965">
        <v>27379377</v>
      </c>
      <c r="E965">
        <v>1</v>
      </c>
      <c r="F965">
        <v>1</v>
      </c>
      <c r="G965">
        <v>1</v>
      </c>
      <c r="H965">
        <v>3</v>
      </c>
      <c r="I965" t="s">
        <v>60</v>
      </c>
      <c r="J965" t="s">
        <v>262</v>
      </c>
      <c r="K965" t="s">
        <v>61</v>
      </c>
      <c r="L965">
        <v>61268267</v>
      </c>
      <c r="N965">
        <v>1010</v>
      </c>
      <c r="O965" t="s">
        <v>261</v>
      </c>
      <c r="P965" t="s">
        <v>62</v>
      </c>
      <c r="Q965">
        <v>1</v>
      </c>
      <c r="W965">
        <v>0</v>
      </c>
      <c r="X965">
        <v>1780800926</v>
      </c>
      <c r="Y965">
        <f t="shared" si="447"/>
        <v>800</v>
      </c>
      <c r="AA965">
        <v>0.5</v>
      </c>
      <c r="AB965">
        <v>0</v>
      </c>
      <c r="AC965">
        <v>0</v>
      </c>
      <c r="AD965">
        <v>0</v>
      </c>
      <c r="AE965">
        <v>0.5</v>
      </c>
      <c r="AF965">
        <v>0</v>
      </c>
      <c r="AG965">
        <v>0</v>
      </c>
      <c r="AH965">
        <v>0</v>
      </c>
      <c r="AI965">
        <v>1</v>
      </c>
      <c r="AJ965">
        <v>1</v>
      </c>
      <c r="AK965">
        <v>1</v>
      </c>
      <c r="AL965">
        <v>1</v>
      </c>
      <c r="AM965">
        <v>0</v>
      </c>
      <c r="AN965">
        <v>0</v>
      </c>
      <c r="AO965">
        <v>0</v>
      </c>
      <c r="AP965">
        <v>1</v>
      </c>
      <c r="AQ965">
        <v>0</v>
      </c>
      <c r="AR965">
        <v>0</v>
      </c>
      <c r="AS965" t="s">
        <v>3</v>
      </c>
      <c r="AT965">
        <v>800</v>
      </c>
      <c r="AU965" t="s">
        <v>3</v>
      </c>
      <c r="AV965">
        <v>0</v>
      </c>
      <c r="AW965">
        <v>1</v>
      </c>
      <c r="AX965">
        <v>-1</v>
      </c>
      <c r="AY965">
        <v>0</v>
      </c>
      <c r="AZ965">
        <v>0</v>
      </c>
      <c r="BA965" t="s">
        <v>3</v>
      </c>
      <c r="BB965">
        <v>0</v>
      </c>
      <c r="BC965">
        <v>0</v>
      </c>
      <c r="BD965">
        <v>0</v>
      </c>
      <c r="BE965">
        <v>0</v>
      </c>
      <c r="BF965">
        <v>0</v>
      </c>
      <c r="BG965">
        <v>0</v>
      </c>
      <c r="BH965">
        <v>0</v>
      </c>
      <c r="BI965">
        <v>0</v>
      </c>
      <c r="BJ965">
        <v>0</v>
      </c>
      <c r="BK965">
        <v>0</v>
      </c>
      <c r="BL965">
        <v>0</v>
      </c>
      <c r="BM965">
        <v>0</v>
      </c>
      <c r="BN965">
        <v>0</v>
      </c>
      <c r="BO965">
        <v>0</v>
      </c>
      <c r="BP965">
        <v>0</v>
      </c>
      <c r="BQ965">
        <v>0</v>
      </c>
      <c r="BR965">
        <v>0</v>
      </c>
      <c r="BS965">
        <v>0</v>
      </c>
      <c r="BT965">
        <v>0</v>
      </c>
      <c r="BU965">
        <v>0</v>
      </c>
      <c r="BV965">
        <v>0</v>
      </c>
      <c r="BW965">
        <v>0</v>
      </c>
      <c r="CV965">
        <v>0</v>
      </c>
      <c r="CW965">
        <v>0</v>
      </c>
      <c r="CX965">
        <f>ROUND(Y965*Source!I1084,9)</f>
        <v>0</v>
      </c>
      <c r="CY965">
        <f t="shared" si="453"/>
        <v>0.5</v>
      </c>
      <c r="CZ965">
        <f t="shared" si="454"/>
        <v>0.5</v>
      </c>
      <c r="DA965">
        <f t="shared" si="455"/>
        <v>1</v>
      </c>
      <c r="DB965">
        <f t="shared" si="448"/>
        <v>400</v>
      </c>
      <c r="DC965">
        <f t="shared" si="449"/>
        <v>0</v>
      </c>
      <c r="DD965" t="s">
        <v>3</v>
      </c>
      <c r="DE965" t="s">
        <v>3</v>
      </c>
      <c r="DF965">
        <f t="shared" si="452"/>
        <v>0</v>
      </c>
      <c r="DG965">
        <f t="shared" si="450"/>
        <v>0</v>
      </c>
      <c r="DH965">
        <f t="shared" si="451"/>
        <v>0</v>
      </c>
      <c r="DI965">
        <f t="shared" si="446"/>
        <v>0</v>
      </c>
      <c r="DJ965">
        <f t="shared" si="456"/>
        <v>0</v>
      </c>
      <c r="DK965">
        <v>0</v>
      </c>
      <c r="DL965" t="s">
        <v>3</v>
      </c>
      <c r="DM965">
        <v>0</v>
      </c>
      <c r="DN965" t="s">
        <v>3</v>
      </c>
      <c r="DO965">
        <v>0</v>
      </c>
    </row>
    <row r="966" spans="1:119" x14ac:dyDescent="0.2">
      <c r="A966">
        <f>ROW(Source!A1084)</f>
        <v>1084</v>
      </c>
      <c r="B966">
        <v>69726971</v>
      </c>
      <c r="C966">
        <v>69735354</v>
      </c>
      <c r="D966">
        <v>27416566</v>
      </c>
      <c r="E966">
        <v>1</v>
      </c>
      <c r="F966">
        <v>1</v>
      </c>
      <c r="G966">
        <v>1</v>
      </c>
      <c r="H966">
        <v>3</v>
      </c>
      <c r="I966" t="s">
        <v>82</v>
      </c>
      <c r="J966" t="s">
        <v>194</v>
      </c>
      <c r="K966" t="s">
        <v>83</v>
      </c>
      <c r="L966">
        <v>1339</v>
      </c>
      <c r="N966">
        <v>1007</v>
      </c>
      <c r="O966" t="s">
        <v>40</v>
      </c>
      <c r="P966" t="s">
        <v>40</v>
      </c>
      <c r="Q966">
        <v>1</v>
      </c>
      <c r="W966">
        <v>0</v>
      </c>
      <c r="X966">
        <v>1967222743</v>
      </c>
      <c r="Y966">
        <f t="shared" si="447"/>
        <v>0.1</v>
      </c>
      <c r="AA966">
        <v>7.14</v>
      </c>
      <c r="AB966">
        <v>0</v>
      </c>
      <c r="AC966">
        <v>0</v>
      </c>
      <c r="AD966">
        <v>0</v>
      </c>
      <c r="AE966">
        <v>7.14</v>
      </c>
      <c r="AF966">
        <v>0</v>
      </c>
      <c r="AG966">
        <v>0</v>
      </c>
      <c r="AH966">
        <v>0</v>
      </c>
      <c r="AI966">
        <v>1</v>
      </c>
      <c r="AJ966">
        <v>1</v>
      </c>
      <c r="AK966">
        <v>1</v>
      </c>
      <c r="AL966">
        <v>1</v>
      </c>
      <c r="AM966">
        <v>0</v>
      </c>
      <c r="AN966">
        <v>0</v>
      </c>
      <c r="AO966">
        <v>0</v>
      </c>
      <c r="AP966">
        <v>1</v>
      </c>
      <c r="AQ966">
        <v>0</v>
      </c>
      <c r="AR966">
        <v>0</v>
      </c>
      <c r="AS966" t="s">
        <v>3</v>
      </c>
      <c r="AT966">
        <v>0.1</v>
      </c>
      <c r="AU966" t="s">
        <v>3</v>
      </c>
      <c r="AV966">
        <v>0</v>
      </c>
      <c r="AW966">
        <v>2</v>
      </c>
      <c r="AX966">
        <v>69735377</v>
      </c>
      <c r="AY966">
        <v>1</v>
      </c>
      <c r="AZ966">
        <v>0</v>
      </c>
      <c r="BA966">
        <v>979</v>
      </c>
      <c r="BB966">
        <v>3</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v>0</v>
      </c>
      <c r="CV966">
        <v>0</v>
      </c>
      <c r="CW966">
        <v>0</v>
      </c>
      <c r="CX966">
        <f>ROUND(Y966*Source!I1084,9)</f>
        <v>0</v>
      </c>
      <c r="CY966">
        <f t="shared" si="453"/>
        <v>7.14</v>
      </c>
      <c r="CZ966">
        <f t="shared" si="454"/>
        <v>7.14</v>
      </c>
      <c r="DA966">
        <f t="shared" si="455"/>
        <v>1</v>
      </c>
      <c r="DB966">
        <f t="shared" si="448"/>
        <v>0.71</v>
      </c>
      <c r="DC966">
        <f t="shared" si="449"/>
        <v>0</v>
      </c>
      <c r="DD966" t="s">
        <v>3</v>
      </c>
      <c r="DE966" t="s">
        <v>3</v>
      </c>
      <c r="DF966">
        <f t="shared" si="452"/>
        <v>0</v>
      </c>
      <c r="DG966">
        <f t="shared" si="450"/>
        <v>0</v>
      </c>
      <c r="DH966">
        <f t="shared" si="451"/>
        <v>0</v>
      </c>
      <c r="DI966">
        <f t="shared" si="446"/>
        <v>0</v>
      </c>
      <c r="DJ966">
        <f t="shared" si="456"/>
        <v>0</v>
      </c>
      <c r="DK966">
        <v>0</v>
      </c>
      <c r="DL966" t="s">
        <v>3</v>
      </c>
      <c r="DM966">
        <v>0</v>
      </c>
      <c r="DN966" t="s">
        <v>3</v>
      </c>
      <c r="DO966">
        <v>0</v>
      </c>
    </row>
    <row r="967" spans="1:119" x14ac:dyDescent="0.2">
      <c r="A967">
        <f>ROW(Source!A1085)</f>
        <v>1085</v>
      </c>
      <c r="B967">
        <v>69726884</v>
      </c>
      <c r="C967">
        <v>69735354</v>
      </c>
      <c r="D967">
        <v>27498693</v>
      </c>
      <c r="E967">
        <v>1</v>
      </c>
      <c r="F967">
        <v>1</v>
      </c>
      <c r="G967">
        <v>1</v>
      </c>
      <c r="H967">
        <v>1</v>
      </c>
      <c r="I967" t="s">
        <v>979</v>
      </c>
      <c r="J967" t="s">
        <v>3</v>
      </c>
      <c r="K967" t="s">
        <v>980</v>
      </c>
      <c r="L967">
        <v>1369</v>
      </c>
      <c r="N967">
        <v>1013</v>
      </c>
      <c r="O967" t="s">
        <v>974</v>
      </c>
      <c r="P967" t="s">
        <v>974</v>
      </c>
      <c r="Q967">
        <v>1</v>
      </c>
      <c r="W967">
        <v>0</v>
      </c>
      <c r="X967">
        <v>-690051356</v>
      </c>
      <c r="Y967">
        <f t="shared" si="447"/>
        <v>119.78</v>
      </c>
      <c r="AA967">
        <v>0</v>
      </c>
      <c r="AB967">
        <v>0</v>
      </c>
      <c r="AC967">
        <v>0</v>
      </c>
      <c r="AD967">
        <v>307.99</v>
      </c>
      <c r="AE967">
        <v>0</v>
      </c>
      <c r="AF967">
        <v>0</v>
      </c>
      <c r="AG967">
        <v>0</v>
      </c>
      <c r="AH967">
        <v>8.82</v>
      </c>
      <c r="AI967">
        <v>1</v>
      </c>
      <c r="AJ967">
        <v>1</v>
      </c>
      <c r="AK967">
        <v>1</v>
      </c>
      <c r="AL967">
        <v>34.92</v>
      </c>
      <c r="AM967">
        <v>5</v>
      </c>
      <c r="AN967">
        <v>0</v>
      </c>
      <c r="AO967">
        <v>1</v>
      </c>
      <c r="AP967">
        <v>0</v>
      </c>
      <c r="AQ967">
        <v>0</v>
      </c>
      <c r="AR967">
        <v>0</v>
      </c>
      <c r="AS967" t="s">
        <v>3</v>
      </c>
      <c r="AT967">
        <v>119.78</v>
      </c>
      <c r="AU967" t="s">
        <v>3</v>
      </c>
      <c r="AV967">
        <v>1</v>
      </c>
      <c r="AW967">
        <v>2</v>
      </c>
      <c r="AX967">
        <v>69735367</v>
      </c>
      <c r="AY967">
        <v>1</v>
      </c>
      <c r="AZ967">
        <v>0</v>
      </c>
      <c r="BA967">
        <v>980</v>
      </c>
      <c r="BB967">
        <v>0</v>
      </c>
      <c r="BC967">
        <v>0</v>
      </c>
      <c r="BD967">
        <v>0</v>
      </c>
      <c r="BE967">
        <v>0</v>
      </c>
      <c r="BF967">
        <v>0</v>
      </c>
      <c r="BG967">
        <v>0</v>
      </c>
      <c r="BH967">
        <v>0</v>
      </c>
      <c r="BI967">
        <v>0</v>
      </c>
      <c r="BJ967">
        <v>0</v>
      </c>
      <c r="BK967">
        <v>0</v>
      </c>
      <c r="BL967">
        <v>0</v>
      </c>
      <c r="BM967">
        <v>0</v>
      </c>
      <c r="BN967">
        <v>0</v>
      </c>
      <c r="BO967">
        <v>0</v>
      </c>
      <c r="BP967">
        <v>0</v>
      </c>
      <c r="BQ967">
        <v>0</v>
      </c>
      <c r="BR967">
        <v>0</v>
      </c>
      <c r="BS967">
        <v>0</v>
      </c>
      <c r="BT967">
        <v>0</v>
      </c>
      <c r="BU967">
        <v>0</v>
      </c>
      <c r="BV967">
        <v>0</v>
      </c>
      <c r="BW967">
        <v>0</v>
      </c>
      <c r="CU967">
        <f>ROUND(AT967*Source!I1085*AH967*AL967,0)</f>
        <v>0</v>
      </c>
      <c r="CV967">
        <f>ROUND(Y967*Source!I1085,9)</f>
        <v>0</v>
      </c>
      <c r="CW967">
        <v>0</v>
      </c>
      <c r="CX967">
        <f>ROUND(Y967*Source!I1085,9)</f>
        <v>0</v>
      </c>
      <c r="CY967">
        <f>AD967</f>
        <v>307.99</v>
      </c>
      <c r="CZ967">
        <f>AH967</f>
        <v>8.82</v>
      </c>
      <c r="DA967">
        <f>AL967</f>
        <v>34.92</v>
      </c>
      <c r="DB967">
        <f t="shared" si="448"/>
        <v>1056.46</v>
      </c>
      <c r="DC967">
        <f t="shared" si="449"/>
        <v>0</v>
      </c>
      <c r="DD967" t="s">
        <v>3</v>
      </c>
      <c r="DE967" t="s">
        <v>3</v>
      </c>
      <c r="DF967">
        <f t="shared" si="452"/>
        <v>0</v>
      </c>
      <c r="DG967">
        <f t="shared" si="450"/>
        <v>0</v>
      </c>
      <c r="DH967">
        <f t="shared" si="451"/>
        <v>0</v>
      </c>
      <c r="DI967">
        <f>ROUND(ROUND(AH967*AL967,0)*CX967,0)</f>
        <v>0</v>
      </c>
      <c r="DJ967">
        <f>DI967</f>
        <v>0</v>
      </c>
      <c r="DK967">
        <v>0</v>
      </c>
      <c r="DL967" t="s">
        <v>3</v>
      </c>
      <c r="DM967">
        <v>0</v>
      </c>
      <c r="DN967" t="s">
        <v>3</v>
      </c>
      <c r="DO967">
        <v>0</v>
      </c>
    </row>
    <row r="968" spans="1:119" x14ac:dyDescent="0.2">
      <c r="A968">
        <f>ROW(Source!A1085)</f>
        <v>1085</v>
      </c>
      <c r="B968">
        <v>69726884</v>
      </c>
      <c r="C968">
        <v>69735354</v>
      </c>
      <c r="D968">
        <v>121548</v>
      </c>
      <c r="E968">
        <v>1</v>
      </c>
      <c r="F968">
        <v>1</v>
      </c>
      <c r="G968">
        <v>1</v>
      </c>
      <c r="H968">
        <v>1</v>
      </c>
      <c r="I968" t="s">
        <v>36</v>
      </c>
      <c r="J968" t="s">
        <v>3</v>
      </c>
      <c r="K968" t="s">
        <v>981</v>
      </c>
      <c r="L968">
        <v>608254</v>
      </c>
      <c r="N968">
        <v>1013</v>
      </c>
      <c r="O968" t="s">
        <v>982</v>
      </c>
      <c r="P968" t="s">
        <v>982</v>
      </c>
      <c r="Q968">
        <v>1</v>
      </c>
      <c r="W968">
        <v>0</v>
      </c>
      <c r="X968">
        <v>-185737400</v>
      </c>
      <c r="Y968">
        <f t="shared" si="447"/>
        <v>4.22</v>
      </c>
      <c r="AA968">
        <v>0</v>
      </c>
      <c r="AB968">
        <v>0</v>
      </c>
      <c r="AC968">
        <v>0</v>
      </c>
      <c r="AD968">
        <v>0</v>
      </c>
      <c r="AE968">
        <v>0</v>
      </c>
      <c r="AF968">
        <v>0</v>
      </c>
      <c r="AG968">
        <v>0</v>
      </c>
      <c r="AH968">
        <v>0</v>
      </c>
      <c r="AI968">
        <v>1</v>
      </c>
      <c r="AJ968">
        <v>1</v>
      </c>
      <c r="AK968">
        <v>19.8</v>
      </c>
      <c r="AL968">
        <v>1</v>
      </c>
      <c r="AM968">
        <v>5</v>
      </c>
      <c r="AN968">
        <v>0</v>
      </c>
      <c r="AO968">
        <v>1</v>
      </c>
      <c r="AP968">
        <v>0</v>
      </c>
      <c r="AQ968">
        <v>0</v>
      </c>
      <c r="AR968">
        <v>0</v>
      </c>
      <c r="AS968" t="s">
        <v>3</v>
      </c>
      <c r="AT968">
        <v>4.22</v>
      </c>
      <c r="AU968" t="s">
        <v>3</v>
      </c>
      <c r="AV968">
        <v>2</v>
      </c>
      <c r="AW968">
        <v>2</v>
      </c>
      <c r="AX968">
        <v>69735368</v>
      </c>
      <c r="AY968">
        <v>1</v>
      </c>
      <c r="AZ968">
        <v>0</v>
      </c>
      <c r="BA968">
        <v>981</v>
      </c>
      <c r="BB968">
        <v>0</v>
      </c>
      <c r="BC968">
        <v>0</v>
      </c>
      <c r="BD968">
        <v>0</v>
      </c>
      <c r="BE968">
        <v>0</v>
      </c>
      <c r="BF968">
        <v>0</v>
      </c>
      <c r="BG968">
        <v>0</v>
      </c>
      <c r="BH968">
        <v>0</v>
      </c>
      <c r="BI968">
        <v>0</v>
      </c>
      <c r="BJ968">
        <v>0</v>
      </c>
      <c r="BK968">
        <v>0</v>
      </c>
      <c r="BL968">
        <v>0</v>
      </c>
      <c r="BM968">
        <v>0</v>
      </c>
      <c r="BN968">
        <v>0</v>
      </c>
      <c r="BO968">
        <v>0</v>
      </c>
      <c r="BP968">
        <v>0</v>
      </c>
      <c r="BQ968">
        <v>0</v>
      </c>
      <c r="BR968">
        <v>0</v>
      </c>
      <c r="BS968">
        <v>0</v>
      </c>
      <c r="BT968">
        <v>0</v>
      </c>
      <c r="BU968">
        <v>0</v>
      </c>
      <c r="BV968">
        <v>0</v>
      </c>
      <c r="BW968">
        <v>0</v>
      </c>
      <c r="CV968">
        <v>0</v>
      </c>
      <c r="CW968">
        <v>0</v>
      </c>
      <c r="CX968">
        <f>ROUND(Y968*Source!I1085,9)</f>
        <v>0</v>
      </c>
      <c r="CY968">
        <f>AD968</f>
        <v>0</v>
      </c>
      <c r="CZ968">
        <f>AH968</f>
        <v>0</v>
      </c>
      <c r="DA968">
        <f>AL968</f>
        <v>1</v>
      </c>
      <c r="DB968">
        <f t="shared" si="448"/>
        <v>0</v>
      </c>
      <c r="DC968">
        <f t="shared" si="449"/>
        <v>0</v>
      </c>
      <c r="DD968" t="s">
        <v>3</v>
      </c>
      <c r="DE968" t="s">
        <v>3</v>
      </c>
      <c r="DF968">
        <f t="shared" si="452"/>
        <v>0</v>
      </c>
      <c r="DG968">
        <f t="shared" si="450"/>
        <v>0</v>
      </c>
      <c r="DH968">
        <f>ROUND(ROUND(AG968*AK968,0)*CX968,0)</f>
        <v>0</v>
      </c>
      <c r="DI968">
        <f t="shared" ref="DI968:DI985" si="457">ROUND(ROUND(AH968,0)*CX968,0)</f>
        <v>0</v>
      </c>
      <c r="DJ968">
        <f>DI968</f>
        <v>0</v>
      </c>
      <c r="DK968">
        <v>0</v>
      </c>
      <c r="DL968" t="s">
        <v>3</v>
      </c>
      <c r="DM968">
        <v>0</v>
      </c>
      <c r="DN968" t="s">
        <v>3</v>
      </c>
      <c r="DO968">
        <v>0</v>
      </c>
    </row>
    <row r="969" spans="1:119" x14ac:dyDescent="0.2">
      <c r="A969">
        <f>ROW(Source!A1085)</f>
        <v>1085</v>
      </c>
      <c r="B969">
        <v>69726884</v>
      </c>
      <c r="C969">
        <v>69735354</v>
      </c>
      <c r="D969">
        <v>27439571</v>
      </c>
      <c r="E969">
        <v>1</v>
      </c>
      <c r="F969">
        <v>1</v>
      </c>
      <c r="G969">
        <v>1</v>
      </c>
      <c r="H969">
        <v>2</v>
      </c>
      <c r="I969" t="s">
        <v>983</v>
      </c>
      <c r="J969" t="s">
        <v>984</v>
      </c>
      <c r="K969" t="s">
        <v>985</v>
      </c>
      <c r="L969">
        <v>1368</v>
      </c>
      <c r="N969">
        <v>1011</v>
      </c>
      <c r="O969" t="s">
        <v>978</v>
      </c>
      <c r="P969" t="s">
        <v>978</v>
      </c>
      <c r="Q969">
        <v>1</v>
      </c>
      <c r="W969">
        <v>0</v>
      </c>
      <c r="X969">
        <v>1462286705</v>
      </c>
      <c r="Y969">
        <f t="shared" si="447"/>
        <v>0.36</v>
      </c>
      <c r="AA969">
        <v>0</v>
      </c>
      <c r="AB969">
        <v>822.31</v>
      </c>
      <c r="AC969">
        <v>200.77</v>
      </c>
      <c r="AD969">
        <v>0</v>
      </c>
      <c r="AE969">
        <v>0</v>
      </c>
      <c r="AF969">
        <v>88.42</v>
      </c>
      <c r="AG969">
        <v>10.14</v>
      </c>
      <c r="AH969">
        <v>0</v>
      </c>
      <c r="AI969">
        <v>1</v>
      </c>
      <c r="AJ969">
        <v>9.3000000000000007</v>
      </c>
      <c r="AK969">
        <v>19.8</v>
      </c>
      <c r="AL969">
        <v>1</v>
      </c>
      <c r="AM969">
        <v>5</v>
      </c>
      <c r="AN969">
        <v>0</v>
      </c>
      <c r="AO969">
        <v>1</v>
      </c>
      <c r="AP969">
        <v>0</v>
      </c>
      <c r="AQ969">
        <v>0</v>
      </c>
      <c r="AR969">
        <v>0</v>
      </c>
      <c r="AS969" t="s">
        <v>3</v>
      </c>
      <c r="AT969">
        <v>0.36</v>
      </c>
      <c r="AU969" t="s">
        <v>3</v>
      </c>
      <c r="AV969">
        <v>0</v>
      </c>
      <c r="AW969">
        <v>2</v>
      </c>
      <c r="AX969">
        <v>69735369</v>
      </c>
      <c r="AY969">
        <v>1</v>
      </c>
      <c r="AZ969">
        <v>0</v>
      </c>
      <c r="BA969">
        <v>982</v>
      </c>
      <c r="BB969">
        <v>0</v>
      </c>
      <c r="BC969">
        <v>0</v>
      </c>
      <c r="BD969">
        <v>0</v>
      </c>
      <c r="BE969">
        <v>0</v>
      </c>
      <c r="BF969">
        <v>0</v>
      </c>
      <c r="BG969">
        <v>0</v>
      </c>
      <c r="BH969">
        <v>0</v>
      </c>
      <c r="BI969">
        <v>0</v>
      </c>
      <c r="BJ969">
        <v>0</v>
      </c>
      <c r="BK969">
        <v>0</v>
      </c>
      <c r="BL969">
        <v>0</v>
      </c>
      <c r="BM969">
        <v>0</v>
      </c>
      <c r="BN969">
        <v>0</v>
      </c>
      <c r="BO969">
        <v>0</v>
      </c>
      <c r="BP969">
        <v>0</v>
      </c>
      <c r="BQ969">
        <v>0</v>
      </c>
      <c r="BR969">
        <v>0</v>
      </c>
      <c r="BS969">
        <v>0</v>
      </c>
      <c r="BT969">
        <v>0</v>
      </c>
      <c r="BU969">
        <v>0</v>
      </c>
      <c r="BV969">
        <v>0</v>
      </c>
      <c r="BW969">
        <v>0</v>
      </c>
      <c r="CV969">
        <v>0</v>
      </c>
      <c r="CW969">
        <f>ROUND(Y969*Source!I1085*DO969,9)</f>
        <v>0</v>
      </c>
      <c r="CX969">
        <f>ROUND(Y969*Source!I1085,9)</f>
        <v>0</v>
      </c>
      <c r="CY969">
        <f>AB969</f>
        <v>822.31</v>
      </c>
      <c r="CZ969">
        <f>AF969</f>
        <v>88.42</v>
      </c>
      <c r="DA969">
        <f>AJ969</f>
        <v>9.3000000000000007</v>
      </c>
      <c r="DB969">
        <f t="shared" si="448"/>
        <v>31.83</v>
      </c>
      <c r="DC969">
        <f t="shared" si="449"/>
        <v>3.65</v>
      </c>
      <c r="DD969" t="s">
        <v>3</v>
      </c>
      <c r="DE969" t="s">
        <v>3</v>
      </c>
      <c r="DF969">
        <f t="shared" si="452"/>
        <v>0</v>
      </c>
      <c r="DG969">
        <f>ROUND(ROUND(AF969*AJ969,0)*CX969,0)</f>
        <v>0</v>
      </c>
      <c r="DH969">
        <f>ROUND(ROUND(AG969*AK969,0)*CX969,0)</f>
        <v>0</v>
      </c>
      <c r="DI969">
        <f t="shared" si="457"/>
        <v>0</v>
      </c>
      <c r="DJ969">
        <f>DG969</f>
        <v>0</v>
      </c>
      <c r="DK969">
        <v>0</v>
      </c>
      <c r="DL969" t="s">
        <v>3</v>
      </c>
      <c r="DM969">
        <v>0</v>
      </c>
      <c r="DN969" t="s">
        <v>3</v>
      </c>
      <c r="DO969">
        <v>0</v>
      </c>
    </row>
    <row r="970" spans="1:119" x14ac:dyDescent="0.2">
      <c r="A970">
        <f>ROW(Source!A1085)</f>
        <v>1085</v>
      </c>
      <c r="B970">
        <v>69726884</v>
      </c>
      <c r="C970">
        <v>69735354</v>
      </c>
      <c r="D970">
        <v>27439630</v>
      </c>
      <c r="E970">
        <v>1</v>
      </c>
      <c r="F970">
        <v>1</v>
      </c>
      <c r="G970">
        <v>1</v>
      </c>
      <c r="H970">
        <v>2</v>
      </c>
      <c r="I970" t="s">
        <v>986</v>
      </c>
      <c r="J970" t="s">
        <v>987</v>
      </c>
      <c r="K970" t="s">
        <v>988</v>
      </c>
      <c r="L970">
        <v>1368</v>
      </c>
      <c r="N970">
        <v>1011</v>
      </c>
      <c r="O970" t="s">
        <v>978</v>
      </c>
      <c r="P970" t="s">
        <v>978</v>
      </c>
      <c r="Q970">
        <v>1</v>
      </c>
      <c r="W970">
        <v>0</v>
      </c>
      <c r="X970">
        <v>-72110300</v>
      </c>
      <c r="Y970">
        <f t="shared" si="447"/>
        <v>2.2999999999999998</v>
      </c>
      <c r="AA970">
        <v>0</v>
      </c>
      <c r="AB970">
        <v>290.81</v>
      </c>
      <c r="AC970">
        <v>269.48</v>
      </c>
      <c r="AD970">
        <v>0</v>
      </c>
      <c r="AE970">
        <v>0</v>
      </c>
      <c r="AF970">
        <v>31.27</v>
      </c>
      <c r="AG970">
        <v>13.61</v>
      </c>
      <c r="AH970">
        <v>0</v>
      </c>
      <c r="AI970">
        <v>1</v>
      </c>
      <c r="AJ970">
        <v>9.3000000000000007</v>
      </c>
      <c r="AK970">
        <v>19.8</v>
      </c>
      <c r="AL970">
        <v>1</v>
      </c>
      <c r="AM970">
        <v>5</v>
      </c>
      <c r="AN970">
        <v>0</v>
      </c>
      <c r="AO970">
        <v>1</v>
      </c>
      <c r="AP970">
        <v>0</v>
      </c>
      <c r="AQ970">
        <v>0</v>
      </c>
      <c r="AR970">
        <v>0</v>
      </c>
      <c r="AS970" t="s">
        <v>3</v>
      </c>
      <c r="AT970">
        <v>2.2999999999999998</v>
      </c>
      <c r="AU970" t="s">
        <v>3</v>
      </c>
      <c r="AV970">
        <v>0</v>
      </c>
      <c r="AW970">
        <v>2</v>
      </c>
      <c r="AX970">
        <v>69735370</v>
      </c>
      <c r="AY970">
        <v>1</v>
      </c>
      <c r="AZ970">
        <v>0</v>
      </c>
      <c r="BA970">
        <v>983</v>
      </c>
      <c r="BB970">
        <v>0</v>
      </c>
      <c r="BC970">
        <v>0</v>
      </c>
      <c r="BD970">
        <v>0</v>
      </c>
      <c r="BE970">
        <v>0</v>
      </c>
      <c r="BF970">
        <v>0</v>
      </c>
      <c r="BG970">
        <v>0</v>
      </c>
      <c r="BH970">
        <v>0</v>
      </c>
      <c r="BI970">
        <v>0</v>
      </c>
      <c r="BJ970">
        <v>0</v>
      </c>
      <c r="BK970">
        <v>0</v>
      </c>
      <c r="BL970">
        <v>0</v>
      </c>
      <c r="BM970">
        <v>0</v>
      </c>
      <c r="BN970">
        <v>0</v>
      </c>
      <c r="BO970">
        <v>0</v>
      </c>
      <c r="BP970">
        <v>0</v>
      </c>
      <c r="BQ970">
        <v>0</v>
      </c>
      <c r="BR970">
        <v>0</v>
      </c>
      <c r="BS970">
        <v>0</v>
      </c>
      <c r="BT970">
        <v>0</v>
      </c>
      <c r="BU970">
        <v>0</v>
      </c>
      <c r="BV970">
        <v>0</v>
      </c>
      <c r="BW970">
        <v>0</v>
      </c>
      <c r="CV970">
        <v>0</v>
      </c>
      <c r="CW970">
        <f>ROUND(Y970*Source!I1085*DO970,9)</f>
        <v>0</v>
      </c>
      <c r="CX970">
        <f>ROUND(Y970*Source!I1085,9)</f>
        <v>0</v>
      </c>
      <c r="CY970">
        <f>AB970</f>
        <v>290.81</v>
      </c>
      <c r="CZ970">
        <f>AF970</f>
        <v>31.27</v>
      </c>
      <c r="DA970">
        <f>AJ970</f>
        <v>9.3000000000000007</v>
      </c>
      <c r="DB970">
        <f t="shared" si="448"/>
        <v>71.92</v>
      </c>
      <c r="DC970">
        <f t="shared" si="449"/>
        <v>31.3</v>
      </c>
      <c r="DD970" t="s">
        <v>3</v>
      </c>
      <c r="DE970" t="s">
        <v>3</v>
      </c>
      <c r="DF970">
        <f t="shared" si="452"/>
        <v>0</v>
      </c>
      <c r="DG970">
        <f>ROUND(ROUND(AF970*AJ970,0)*CX970,0)</f>
        <v>0</v>
      </c>
      <c r="DH970">
        <f>ROUND(ROUND(AG970*AK970,0)*CX970,0)</f>
        <v>0</v>
      </c>
      <c r="DI970">
        <f t="shared" si="457"/>
        <v>0</v>
      </c>
      <c r="DJ970">
        <f>DG970</f>
        <v>0</v>
      </c>
      <c r="DK970">
        <v>0</v>
      </c>
      <c r="DL970" t="s">
        <v>3</v>
      </c>
      <c r="DM970">
        <v>0</v>
      </c>
      <c r="DN970" t="s">
        <v>3</v>
      </c>
      <c r="DO970">
        <v>0</v>
      </c>
    </row>
    <row r="971" spans="1:119" x14ac:dyDescent="0.2">
      <c r="A971">
        <f>ROW(Source!A1085)</f>
        <v>1085</v>
      </c>
      <c r="B971">
        <v>69726884</v>
      </c>
      <c r="C971">
        <v>69735354</v>
      </c>
      <c r="D971">
        <v>27440032</v>
      </c>
      <c r="E971">
        <v>1</v>
      </c>
      <c r="F971">
        <v>1</v>
      </c>
      <c r="G971">
        <v>1</v>
      </c>
      <c r="H971">
        <v>2</v>
      </c>
      <c r="I971" t="s">
        <v>989</v>
      </c>
      <c r="J971" t="s">
        <v>990</v>
      </c>
      <c r="K971" t="s">
        <v>991</v>
      </c>
      <c r="L971">
        <v>1368</v>
      </c>
      <c r="N971">
        <v>1011</v>
      </c>
      <c r="O971" t="s">
        <v>978</v>
      </c>
      <c r="P971" t="s">
        <v>978</v>
      </c>
      <c r="Q971">
        <v>1</v>
      </c>
      <c r="W971">
        <v>0</v>
      </c>
      <c r="X971">
        <v>864476657</v>
      </c>
      <c r="Y971">
        <f t="shared" si="447"/>
        <v>1.56</v>
      </c>
      <c r="AA971">
        <v>0</v>
      </c>
      <c r="AB971">
        <v>115.6</v>
      </c>
      <c r="AC971">
        <v>200.77</v>
      </c>
      <c r="AD971">
        <v>0</v>
      </c>
      <c r="AE971">
        <v>0</v>
      </c>
      <c r="AF971">
        <v>12.43</v>
      </c>
      <c r="AG971">
        <v>10.14</v>
      </c>
      <c r="AH971">
        <v>0</v>
      </c>
      <c r="AI971">
        <v>1</v>
      </c>
      <c r="AJ971">
        <v>9.3000000000000007</v>
      </c>
      <c r="AK971">
        <v>19.8</v>
      </c>
      <c r="AL971">
        <v>1</v>
      </c>
      <c r="AM971">
        <v>5</v>
      </c>
      <c r="AN971">
        <v>0</v>
      </c>
      <c r="AO971">
        <v>1</v>
      </c>
      <c r="AP971">
        <v>0</v>
      </c>
      <c r="AQ971">
        <v>0</v>
      </c>
      <c r="AR971">
        <v>0</v>
      </c>
      <c r="AS971" t="s">
        <v>3</v>
      </c>
      <c r="AT971">
        <v>1.56</v>
      </c>
      <c r="AU971" t="s">
        <v>3</v>
      </c>
      <c r="AV971">
        <v>0</v>
      </c>
      <c r="AW971">
        <v>2</v>
      </c>
      <c r="AX971">
        <v>69735371</v>
      </c>
      <c r="AY971">
        <v>1</v>
      </c>
      <c r="AZ971">
        <v>0</v>
      </c>
      <c r="BA971">
        <v>984</v>
      </c>
      <c r="BB971">
        <v>0</v>
      </c>
      <c r="BC971">
        <v>0</v>
      </c>
      <c r="BD971">
        <v>0</v>
      </c>
      <c r="BE971">
        <v>0</v>
      </c>
      <c r="BF971">
        <v>0</v>
      </c>
      <c r="BG971">
        <v>0</v>
      </c>
      <c r="BH971">
        <v>0</v>
      </c>
      <c r="BI971">
        <v>0</v>
      </c>
      <c r="BJ971">
        <v>0</v>
      </c>
      <c r="BK971">
        <v>0</v>
      </c>
      <c r="BL971">
        <v>0</v>
      </c>
      <c r="BM971">
        <v>0</v>
      </c>
      <c r="BN971">
        <v>0</v>
      </c>
      <c r="BO971">
        <v>0</v>
      </c>
      <c r="BP971">
        <v>0</v>
      </c>
      <c r="BQ971">
        <v>0</v>
      </c>
      <c r="BR971">
        <v>0</v>
      </c>
      <c r="BS971">
        <v>0</v>
      </c>
      <c r="BT971">
        <v>0</v>
      </c>
      <c r="BU971">
        <v>0</v>
      </c>
      <c r="BV971">
        <v>0</v>
      </c>
      <c r="BW971">
        <v>0</v>
      </c>
      <c r="CV971">
        <v>0</v>
      </c>
      <c r="CW971">
        <f>ROUND(Y971*Source!I1085*DO971,9)</f>
        <v>0</v>
      </c>
      <c r="CX971">
        <f>ROUND(Y971*Source!I1085,9)</f>
        <v>0</v>
      </c>
      <c r="CY971">
        <f>AB971</f>
        <v>115.6</v>
      </c>
      <c r="CZ971">
        <f>AF971</f>
        <v>12.43</v>
      </c>
      <c r="DA971">
        <f>AJ971</f>
        <v>9.3000000000000007</v>
      </c>
      <c r="DB971">
        <f t="shared" si="448"/>
        <v>19.39</v>
      </c>
      <c r="DC971">
        <f t="shared" si="449"/>
        <v>15.82</v>
      </c>
      <c r="DD971" t="s">
        <v>3</v>
      </c>
      <c r="DE971" t="s">
        <v>3</v>
      </c>
      <c r="DF971">
        <f t="shared" si="452"/>
        <v>0</v>
      </c>
      <c r="DG971">
        <f>ROUND(ROUND(AF971*AJ971,0)*CX971,0)</f>
        <v>0</v>
      </c>
      <c r="DH971">
        <f>ROUND(ROUND(AG971*AK971,0)*CX971,0)</f>
        <v>0</v>
      </c>
      <c r="DI971">
        <f t="shared" si="457"/>
        <v>0</v>
      </c>
      <c r="DJ971">
        <f>DG971</f>
        <v>0</v>
      </c>
      <c r="DK971">
        <v>0</v>
      </c>
      <c r="DL971" t="s">
        <v>3</v>
      </c>
      <c r="DM971">
        <v>0</v>
      </c>
      <c r="DN971" t="s">
        <v>3</v>
      </c>
      <c r="DO971">
        <v>0</v>
      </c>
    </row>
    <row r="972" spans="1:119" x14ac:dyDescent="0.2">
      <c r="A972">
        <f>ROW(Source!A1085)</f>
        <v>1085</v>
      </c>
      <c r="B972">
        <v>69726884</v>
      </c>
      <c r="C972">
        <v>69735354</v>
      </c>
      <c r="D972">
        <v>27441327</v>
      </c>
      <c r="E972">
        <v>1</v>
      </c>
      <c r="F972">
        <v>1</v>
      </c>
      <c r="G972">
        <v>1</v>
      </c>
      <c r="H972">
        <v>2</v>
      </c>
      <c r="I972" t="s">
        <v>975</v>
      </c>
      <c r="J972" t="s">
        <v>976</v>
      </c>
      <c r="K972" t="s">
        <v>977</v>
      </c>
      <c r="L972">
        <v>1368</v>
      </c>
      <c r="N972">
        <v>1011</v>
      </c>
      <c r="O972" t="s">
        <v>978</v>
      </c>
      <c r="P972" t="s">
        <v>978</v>
      </c>
      <c r="Q972">
        <v>1</v>
      </c>
      <c r="W972">
        <v>0</v>
      </c>
      <c r="X972">
        <v>-1583389094</v>
      </c>
      <c r="Y972">
        <f t="shared" si="447"/>
        <v>0.28000000000000003</v>
      </c>
      <c r="AA972">
        <v>0</v>
      </c>
      <c r="AB972">
        <v>868.34</v>
      </c>
      <c r="AC972">
        <v>231.46</v>
      </c>
      <c r="AD972">
        <v>0</v>
      </c>
      <c r="AE972">
        <v>0</v>
      </c>
      <c r="AF972">
        <v>93.37</v>
      </c>
      <c r="AG972">
        <v>11.69</v>
      </c>
      <c r="AH972">
        <v>0</v>
      </c>
      <c r="AI972">
        <v>1</v>
      </c>
      <c r="AJ972">
        <v>9.3000000000000007</v>
      </c>
      <c r="AK972">
        <v>19.8</v>
      </c>
      <c r="AL972">
        <v>1</v>
      </c>
      <c r="AM972">
        <v>5</v>
      </c>
      <c r="AN972">
        <v>0</v>
      </c>
      <c r="AO972">
        <v>1</v>
      </c>
      <c r="AP972">
        <v>0</v>
      </c>
      <c r="AQ972">
        <v>0</v>
      </c>
      <c r="AR972">
        <v>0</v>
      </c>
      <c r="AS972" t="s">
        <v>3</v>
      </c>
      <c r="AT972">
        <v>0.28000000000000003</v>
      </c>
      <c r="AU972" t="s">
        <v>3</v>
      </c>
      <c r="AV972">
        <v>0</v>
      </c>
      <c r="AW972">
        <v>2</v>
      </c>
      <c r="AX972">
        <v>69735372</v>
      </c>
      <c r="AY972">
        <v>1</v>
      </c>
      <c r="AZ972">
        <v>0</v>
      </c>
      <c r="BA972">
        <v>985</v>
      </c>
      <c r="BB972">
        <v>0</v>
      </c>
      <c r="BC972">
        <v>0</v>
      </c>
      <c r="BD972">
        <v>0</v>
      </c>
      <c r="BE972">
        <v>0</v>
      </c>
      <c r="BF972">
        <v>0</v>
      </c>
      <c r="BG972">
        <v>0</v>
      </c>
      <c r="BH972">
        <v>0</v>
      </c>
      <c r="BI972">
        <v>0</v>
      </c>
      <c r="BJ972">
        <v>0</v>
      </c>
      <c r="BK972">
        <v>0</v>
      </c>
      <c r="BL972">
        <v>0</v>
      </c>
      <c r="BM972">
        <v>0</v>
      </c>
      <c r="BN972">
        <v>0</v>
      </c>
      <c r="BO972">
        <v>0</v>
      </c>
      <c r="BP972">
        <v>0</v>
      </c>
      <c r="BQ972">
        <v>0</v>
      </c>
      <c r="BR972">
        <v>0</v>
      </c>
      <c r="BS972">
        <v>0</v>
      </c>
      <c r="BT972">
        <v>0</v>
      </c>
      <c r="BU972">
        <v>0</v>
      </c>
      <c r="BV972">
        <v>0</v>
      </c>
      <c r="BW972">
        <v>0</v>
      </c>
      <c r="CV972">
        <v>0</v>
      </c>
      <c r="CW972">
        <f>ROUND(Y972*Source!I1085*DO972,9)</f>
        <v>0</v>
      </c>
      <c r="CX972">
        <f>ROUND(Y972*Source!I1085,9)</f>
        <v>0</v>
      </c>
      <c r="CY972">
        <f>AB972</f>
        <v>868.34</v>
      </c>
      <c r="CZ972">
        <f>AF972</f>
        <v>93.37</v>
      </c>
      <c r="DA972">
        <f>AJ972</f>
        <v>9.3000000000000007</v>
      </c>
      <c r="DB972">
        <f t="shared" si="448"/>
        <v>26.14</v>
      </c>
      <c r="DC972">
        <f t="shared" si="449"/>
        <v>3.27</v>
      </c>
      <c r="DD972" t="s">
        <v>3</v>
      </c>
      <c r="DE972" t="s">
        <v>3</v>
      </c>
      <c r="DF972">
        <f t="shared" si="452"/>
        <v>0</v>
      </c>
      <c r="DG972">
        <f>ROUND(ROUND(AF972*AJ972,0)*CX972,0)</f>
        <v>0</v>
      </c>
      <c r="DH972">
        <f>ROUND(ROUND(AG972*AK972,0)*CX972,0)</f>
        <v>0</v>
      </c>
      <c r="DI972">
        <f t="shared" si="457"/>
        <v>0</v>
      </c>
      <c r="DJ972">
        <f>DG972</f>
        <v>0</v>
      </c>
      <c r="DK972">
        <v>0</v>
      </c>
      <c r="DL972" t="s">
        <v>3</v>
      </c>
      <c r="DM972">
        <v>0</v>
      </c>
      <c r="DN972" t="s">
        <v>3</v>
      </c>
      <c r="DO972">
        <v>0</v>
      </c>
    </row>
    <row r="973" spans="1:119" x14ac:dyDescent="0.2">
      <c r="A973">
        <f>ROW(Source!A1085)</f>
        <v>1085</v>
      </c>
      <c r="B973">
        <v>69726884</v>
      </c>
      <c r="C973">
        <v>69735354</v>
      </c>
      <c r="D973">
        <v>27373906</v>
      </c>
      <c r="E973">
        <v>1</v>
      </c>
      <c r="F973">
        <v>1</v>
      </c>
      <c r="G973">
        <v>1</v>
      </c>
      <c r="H973">
        <v>3</v>
      </c>
      <c r="I973" t="s">
        <v>54</v>
      </c>
      <c r="J973" t="s">
        <v>265</v>
      </c>
      <c r="K973" t="s">
        <v>55</v>
      </c>
      <c r="L973">
        <v>1327</v>
      </c>
      <c r="N973">
        <v>1005</v>
      </c>
      <c r="O973" t="s">
        <v>56</v>
      </c>
      <c r="P973" t="s">
        <v>56</v>
      </c>
      <c r="Q973">
        <v>1</v>
      </c>
      <c r="W973">
        <v>0</v>
      </c>
      <c r="X973">
        <v>-847016206</v>
      </c>
      <c r="Y973">
        <f t="shared" si="447"/>
        <v>102</v>
      </c>
      <c r="AA973">
        <v>965</v>
      </c>
      <c r="AB973">
        <v>0</v>
      </c>
      <c r="AC973">
        <v>0</v>
      </c>
      <c r="AD973">
        <v>0</v>
      </c>
      <c r="AE973">
        <v>133.46</v>
      </c>
      <c r="AF973">
        <v>0</v>
      </c>
      <c r="AG973">
        <v>0</v>
      </c>
      <c r="AH973">
        <v>0</v>
      </c>
      <c r="AI973">
        <v>7.56</v>
      </c>
      <c r="AJ973">
        <v>1</v>
      </c>
      <c r="AK973">
        <v>1</v>
      </c>
      <c r="AL973">
        <v>1</v>
      </c>
      <c r="AM973">
        <v>0</v>
      </c>
      <c r="AN973">
        <v>0</v>
      </c>
      <c r="AO973">
        <v>0</v>
      </c>
      <c r="AP973">
        <v>1</v>
      </c>
      <c r="AQ973">
        <v>0</v>
      </c>
      <c r="AR973">
        <v>0</v>
      </c>
      <c r="AS973" t="s">
        <v>3</v>
      </c>
      <c r="AT973">
        <v>102</v>
      </c>
      <c r="AU973" t="s">
        <v>3</v>
      </c>
      <c r="AV973">
        <v>0</v>
      </c>
      <c r="AW973">
        <v>2</v>
      </c>
      <c r="AX973">
        <v>69735373</v>
      </c>
      <c r="AY973">
        <v>1</v>
      </c>
      <c r="AZ973">
        <v>16384</v>
      </c>
      <c r="BA973">
        <v>986</v>
      </c>
      <c r="BB973">
        <v>3</v>
      </c>
      <c r="BC973">
        <v>0</v>
      </c>
      <c r="BD973">
        <v>0</v>
      </c>
      <c r="BE973">
        <v>0</v>
      </c>
      <c r="BF973">
        <v>0</v>
      </c>
      <c r="BG973">
        <v>0</v>
      </c>
      <c r="BH973">
        <v>0</v>
      </c>
      <c r="BI973">
        <v>0</v>
      </c>
      <c r="BJ973">
        <v>0</v>
      </c>
      <c r="BK973">
        <v>0</v>
      </c>
      <c r="BL973">
        <v>0</v>
      </c>
      <c r="BM973">
        <v>0</v>
      </c>
      <c r="BN973">
        <v>0</v>
      </c>
      <c r="BO973">
        <v>0</v>
      </c>
      <c r="BP973">
        <v>0</v>
      </c>
      <c r="BQ973">
        <v>0</v>
      </c>
      <c r="BR973">
        <v>0</v>
      </c>
      <c r="BS973">
        <v>0</v>
      </c>
      <c r="BT973">
        <v>0</v>
      </c>
      <c r="BU973">
        <v>0</v>
      </c>
      <c r="BV973">
        <v>0</v>
      </c>
      <c r="BW973">
        <v>0</v>
      </c>
      <c r="CV973">
        <v>0</v>
      </c>
      <c r="CW973">
        <v>0</v>
      </c>
      <c r="CX973">
        <f>ROUND(Y973*Source!I1085,9)</f>
        <v>0</v>
      </c>
      <c r="CY973">
        <f t="shared" ref="CY973:CY978" si="458">AA973</f>
        <v>965</v>
      </c>
      <c r="CZ973">
        <f t="shared" ref="CZ973:CZ978" si="459">AE973</f>
        <v>133.46</v>
      </c>
      <c r="DA973">
        <f t="shared" ref="DA973:DA978" si="460">AI973</f>
        <v>7.56</v>
      </c>
      <c r="DB973">
        <f t="shared" si="448"/>
        <v>13612.92</v>
      </c>
      <c r="DC973">
        <f t="shared" si="449"/>
        <v>0</v>
      </c>
      <c r="DD973" t="s">
        <v>3</v>
      </c>
      <c r="DE973" t="s">
        <v>3</v>
      </c>
      <c r="DF973">
        <f t="shared" ref="DF973:DF978" si="461">ROUND(ROUND(AE973*AI973,0)*CX973,0)</f>
        <v>0</v>
      </c>
      <c r="DG973">
        <f t="shared" ref="DG973:DG987" si="462">ROUND(ROUND(AF973,0)*CX973,0)</f>
        <v>0</v>
      </c>
      <c r="DH973">
        <f t="shared" ref="DH973:DH986" si="463">ROUND(ROUND(AG973,0)*CX973,0)</f>
        <v>0</v>
      </c>
      <c r="DI973">
        <f t="shared" si="457"/>
        <v>0</v>
      </c>
      <c r="DJ973">
        <f t="shared" ref="DJ973:DJ978" si="464">DF973</f>
        <v>0</v>
      </c>
      <c r="DK973">
        <v>0</v>
      </c>
      <c r="DL973" t="s">
        <v>3</v>
      </c>
      <c r="DM973">
        <v>0</v>
      </c>
      <c r="DN973" t="s">
        <v>3</v>
      </c>
      <c r="DO973">
        <v>0</v>
      </c>
    </row>
    <row r="974" spans="1:119" x14ac:dyDescent="0.2">
      <c r="A974">
        <f>ROW(Source!A1085)</f>
        <v>1085</v>
      </c>
      <c r="B974">
        <v>69726884</v>
      </c>
      <c r="C974">
        <v>69735354</v>
      </c>
      <c r="D974">
        <v>27371543</v>
      </c>
      <c r="E974">
        <v>1</v>
      </c>
      <c r="F974">
        <v>1</v>
      </c>
      <c r="G974">
        <v>1</v>
      </c>
      <c r="H974">
        <v>3</v>
      </c>
      <c r="I974" t="s">
        <v>66</v>
      </c>
      <c r="J974" t="s">
        <v>267</v>
      </c>
      <c r="K974" t="s">
        <v>67</v>
      </c>
      <c r="L974">
        <v>1346</v>
      </c>
      <c r="N974">
        <v>1009</v>
      </c>
      <c r="O974" t="s">
        <v>68</v>
      </c>
      <c r="P974" t="s">
        <v>68</v>
      </c>
      <c r="Q974">
        <v>1</v>
      </c>
      <c r="W974">
        <v>0</v>
      </c>
      <c r="X974">
        <v>-2014069362</v>
      </c>
      <c r="Y974">
        <f t="shared" si="447"/>
        <v>0.5</v>
      </c>
      <c r="AA974">
        <v>31</v>
      </c>
      <c r="AB974">
        <v>0</v>
      </c>
      <c r="AC974">
        <v>0</v>
      </c>
      <c r="AD974">
        <v>0</v>
      </c>
      <c r="AE974">
        <v>4.2799999999999994</v>
      </c>
      <c r="AF974">
        <v>0</v>
      </c>
      <c r="AG974">
        <v>0</v>
      </c>
      <c r="AH974">
        <v>0</v>
      </c>
      <c r="AI974">
        <v>7.56</v>
      </c>
      <c r="AJ974">
        <v>1</v>
      </c>
      <c r="AK974">
        <v>1</v>
      </c>
      <c r="AL974">
        <v>1</v>
      </c>
      <c r="AM974">
        <v>0</v>
      </c>
      <c r="AN974">
        <v>0</v>
      </c>
      <c r="AO974">
        <v>0</v>
      </c>
      <c r="AP974">
        <v>1</v>
      </c>
      <c r="AQ974">
        <v>0</v>
      </c>
      <c r="AR974">
        <v>0</v>
      </c>
      <c r="AS974" t="s">
        <v>3</v>
      </c>
      <c r="AT974">
        <v>0.5</v>
      </c>
      <c r="AU974" t="s">
        <v>3</v>
      </c>
      <c r="AV974">
        <v>0</v>
      </c>
      <c r="AW974">
        <v>2</v>
      </c>
      <c r="AX974">
        <v>69735374</v>
      </c>
      <c r="AY974">
        <v>1</v>
      </c>
      <c r="AZ974">
        <v>16384</v>
      </c>
      <c r="BA974">
        <v>987</v>
      </c>
      <c r="BB974">
        <v>3</v>
      </c>
      <c r="BC974">
        <v>0</v>
      </c>
      <c r="BD974">
        <v>0</v>
      </c>
      <c r="BE974">
        <v>0</v>
      </c>
      <c r="BF974">
        <v>0</v>
      </c>
      <c r="BG974">
        <v>0</v>
      </c>
      <c r="BH974">
        <v>0</v>
      </c>
      <c r="BI974">
        <v>0</v>
      </c>
      <c r="BJ974">
        <v>0</v>
      </c>
      <c r="BK974">
        <v>0</v>
      </c>
      <c r="BL974">
        <v>0</v>
      </c>
      <c r="BM974">
        <v>0</v>
      </c>
      <c r="BN974">
        <v>0</v>
      </c>
      <c r="BO974">
        <v>0</v>
      </c>
      <c r="BP974">
        <v>0</v>
      </c>
      <c r="BQ974">
        <v>0</v>
      </c>
      <c r="BR974">
        <v>0</v>
      </c>
      <c r="BS974">
        <v>0</v>
      </c>
      <c r="BT974">
        <v>0</v>
      </c>
      <c r="BU974">
        <v>0</v>
      </c>
      <c r="BV974">
        <v>0</v>
      </c>
      <c r="BW974">
        <v>0</v>
      </c>
      <c r="CV974">
        <v>0</v>
      </c>
      <c r="CW974">
        <v>0</v>
      </c>
      <c r="CX974">
        <f>ROUND(Y974*Source!I1085,9)</f>
        <v>0</v>
      </c>
      <c r="CY974">
        <f t="shared" si="458"/>
        <v>31</v>
      </c>
      <c r="CZ974">
        <f t="shared" si="459"/>
        <v>4.2799999999999994</v>
      </c>
      <c r="DA974">
        <f t="shared" si="460"/>
        <v>7.56</v>
      </c>
      <c r="DB974">
        <f t="shared" si="448"/>
        <v>2.14</v>
      </c>
      <c r="DC974">
        <f t="shared" si="449"/>
        <v>0</v>
      </c>
      <c r="DD974" t="s">
        <v>3</v>
      </c>
      <c r="DE974" t="s">
        <v>3</v>
      </c>
      <c r="DF974">
        <f t="shared" si="461"/>
        <v>0</v>
      </c>
      <c r="DG974">
        <f t="shared" si="462"/>
        <v>0</v>
      </c>
      <c r="DH974">
        <f t="shared" si="463"/>
        <v>0</v>
      </c>
      <c r="DI974">
        <f t="shared" si="457"/>
        <v>0</v>
      </c>
      <c r="DJ974">
        <f t="shared" si="464"/>
        <v>0</v>
      </c>
      <c r="DK974">
        <v>0</v>
      </c>
      <c r="DL974" t="s">
        <v>3</v>
      </c>
      <c r="DM974">
        <v>0</v>
      </c>
      <c r="DN974" t="s">
        <v>3</v>
      </c>
      <c r="DO974">
        <v>0</v>
      </c>
    </row>
    <row r="975" spans="1:119" x14ac:dyDescent="0.2">
      <c r="A975">
        <f>ROW(Source!A1085)</f>
        <v>1085</v>
      </c>
      <c r="B975">
        <v>69726884</v>
      </c>
      <c r="C975">
        <v>69735354</v>
      </c>
      <c r="D975">
        <v>27373400</v>
      </c>
      <c r="E975">
        <v>1</v>
      </c>
      <c r="F975">
        <v>1</v>
      </c>
      <c r="G975">
        <v>1</v>
      </c>
      <c r="H975">
        <v>3</v>
      </c>
      <c r="I975" t="s">
        <v>72</v>
      </c>
      <c r="J975" t="s">
        <v>269</v>
      </c>
      <c r="K975" t="s">
        <v>73</v>
      </c>
      <c r="L975">
        <v>1346</v>
      </c>
      <c r="N975">
        <v>1009</v>
      </c>
      <c r="O975" t="s">
        <v>68</v>
      </c>
      <c r="P975" t="s">
        <v>68</v>
      </c>
      <c r="Q975">
        <v>1</v>
      </c>
      <c r="W975">
        <v>0</v>
      </c>
      <c r="X975">
        <v>-390679098</v>
      </c>
      <c r="Y975">
        <f t="shared" si="447"/>
        <v>450</v>
      </c>
      <c r="AA975">
        <v>7.63</v>
      </c>
      <c r="AB975">
        <v>0</v>
      </c>
      <c r="AC975">
        <v>0</v>
      </c>
      <c r="AD975">
        <v>0</v>
      </c>
      <c r="AE975">
        <v>1.06</v>
      </c>
      <c r="AF975">
        <v>0</v>
      </c>
      <c r="AG975">
        <v>0</v>
      </c>
      <c r="AH975">
        <v>0</v>
      </c>
      <c r="AI975">
        <v>7.56</v>
      </c>
      <c r="AJ975">
        <v>1</v>
      </c>
      <c r="AK975">
        <v>1</v>
      </c>
      <c r="AL975">
        <v>1</v>
      </c>
      <c r="AM975">
        <v>0</v>
      </c>
      <c r="AN975">
        <v>0</v>
      </c>
      <c r="AO975">
        <v>0</v>
      </c>
      <c r="AP975">
        <v>1</v>
      </c>
      <c r="AQ975">
        <v>0</v>
      </c>
      <c r="AR975">
        <v>0</v>
      </c>
      <c r="AS975" t="s">
        <v>3</v>
      </c>
      <c r="AT975">
        <v>450</v>
      </c>
      <c r="AU975" t="s">
        <v>3</v>
      </c>
      <c r="AV975">
        <v>0</v>
      </c>
      <c r="AW975">
        <v>2</v>
      </c>
      <c r="AX975">
        <v>69735375</v>
      </c>
      <c r="AY975">
        <v>1</v>
      </c>
      <c r="AZ975">
        <v>16384</v>
      </c>
      <c r="BA975">
        <v>988</v>
      </c>
      <c r="BB975">
        <v>3</v>
      </c>
      <c r="BC975">
        <v>0</v>
      </c>
      <c r="BD975">
        <v>0</v>
      </c>
      <c r="BE975">
        <v>0</v>
      </c>
      <c r="BF975">
        <v>0</v>
      </c>
      <c r="BG975">
        <v>0</v>
      </c>
      <c r="BH975">
        <v>0</v>
      </c>
      <c r="BI975">
        <v>0</v>
      </c>
      <c r="BJ975">
        <v>0</v>
      </c>
      <c r="BK975">
        <v>0</v>
      </c>
      <c r="BL975">
        <v>0</v>
      </c>
      <c r="BM975">
        <v>0</v>
      </c>
      <c r="BN975">
        <v>0</v>
      </c>
      <c r="BO975">
        <v>0</v>
      </c>
      <c r="BP975">
        <v>0</v>
      </c>
      <c r="BQ975">
        <v>0</v>
      </c>
      <c r="BR975">
        <v>0</v>
      </c>
      <c r="BS975">
        <v>0</v>
      </c>
      <c r="BT975">
        <v>0</v>
      </c>
      <c r="BU975">
        <v>0</v>
      </c>
      <c r="BV975">
        <v>0</v>
      </c>
      <c r="BW975">
        <v>0</v>
      </c>
      <c r="CV975">
        <v>0</v>
      </c>
      <c r="CW975">
        <v>0</v>
      </c>
      <c r="CX975">
        <f>ROUND(Y975*Source!I1085,9)</f>
        <v>0</v>
      </c>
      <c r="CY975">
        <f t="shared" si="458"/>
        <v>7.63</v>
      </c>
      <c r="CZ975">
        <f t="shared" si="459"/>
        <v>1.06</v>
      </c>
      <c r="DA975">
        <f t="shared" si="460"/>
        <v>7.56</v>
      </c>
      <c r="DB975">
        <f t="shared" si="448"/>
        <v>477</v>
      </c>
      <c r="DC975">
        <f t="shared" si="449"/>
        <v>0</v>
      </c>
      <c r="DD975" t="s">
        <v>3</v>
      </c>
      <c r="DE975" t="s">
        <v>3</v>
      </c>
      <c r="DF975">
        <f t="shared" si="461"/>
        <v>0</v>
      </c>
      <c r="DG975">
        <f t="shared" si="462"/>
        <v>0</v>
      </c>
      <c r="DH975">
        <f t="shared" si="463"/>
        <v>0</v>
      </c>
      <c r="DI975">
        <f t="shared" si="457"/>
        <v>0</v>
      </c>
      <c r="DJ975">
        <f t="shared" si="464"/>
        <v>0</v>
      </c>
      <c r="DK975">
        <v>0</v>
      </c>
      <c r="DL975" t="s">
        <v>3</v>
      </c>
      <c r="DM975">
        <v>0</v>
      </c>
      <c r="DN975" t="s">
        <v>3</v>
      </c>
      <c r="DO975">
        <v>0</v>
      </c>
    </row>
    <row r="976" spans="1:119" x14ac:dyDescent="0.2">
      <c r="A976">
        <f>ROW(Source!A1085)</f>
        <v>1085</v>
      </c>
      <c r="B976">
        <v>69726884</v>
      </c>
      <c r="C976">
        <v>69735354</v>
      </c>
      <c r="D976">
        <v>27371596</v>
      </c>
      <c r="E976">
        <v>1</v>
      </c>
      <c r="F976">
        <v>1</v>
      </c>
      <c r="G976">
        <v>1</v>
      </c>
      <c r="H976">
        <v>3</v>
      </c>
      <c r="I976" t="s">
        <v>76</v>
      </c>
      <c r="J976" t="s">
        <v>271</v>
      </c>
      <c r="K976" t="s">
        <v>77</v>
      </c>
      <c r="L976">
        <v>1348</v>
      </c>
      <c r="N976">
        <v>1009</v>
      </c>
      <c r="O976" t="s">
        <v>78</v>
      </c>
      <c r="P976" t="s">
        <v>78</v>
      </c>
      <c r="Q976">
        <v>1000</v>
      </c>
      <c r="W976">
        <v>0</v>
      </c>
      <c r="X976">
        <v>2078238476</v>
      </c>
      <c r="Y976">
        <f t="shared" si="447"/>
        <v>0.05</v>
      </c>
      <c r="AA976">
        <v>83330</v>
      </c>
      <c r="AB976">
        <v>0</v>
      </c>
      <c r="AC976">
        <v>0</v>
      </c>
      <c r="AD976">
        <v>0</v>
      </c>
      <c r="AE976">
        <v>11524.009999999998</v>
      </c>
      <c r="AF976">
        <v>0</v>
      </c>
      <c r="AG976">
        <v>0</v>
      </c>
      <c r="AH976">
        <v>0</v>
      </c>
      <c r="AI976">
        <v>7.56</v>
      </c>
      <c r="AJ976">
        <v>1</v>
      </c>
      <c r="AK976">
        <v>1</v>
      </c>
      <c r="AL976">
        <v>1</v>
      </c>
      <c r="AM976">
        <v>0</v>
      </c>
      <c r="AN976">
        <v>0</v>
      </c>
      <c r="AO976">
        <v>0</v>
      </c>
      <c r="AP976">
        <v>1</v>
      </c>
      <c r="AQ976">
        <v>0</v>
      </c>
      <c r="AR976">
        <v>0</v>
      </c>
      <c r="AS976" t="s">
        <v>3</v>
      </c>
      <c r="AT976">
        <v>0.05</v>
      </c>
      <c r="AU976" t="s">
        <v>3</v>
      </c>
      <c r="AV976">
        <v>0</v>
      </c>
      <c r="AW976">
        <v>2</v>
      </c>
      <c r="AX976">
        <v>69735376</v>
      </c>
      <c r="AY976">
        <v>1</v>
      </c>
      <c r="AZ976">
        <v>16384</v>
      </c>
      <c r="BA976">
        <v>989</v>
      </c>
      <c r="BB976">
        <v>3</v>
      </c>
      <c r="BC976">
        <v>0</v>
      </c>
      <c r="BD976">
        <v>0</v>
      </c>
      <c r="BE976">
        <v>0</v>
      </c>
      <c r="BF976">
        <v>0</v>
      </c>
      <c r="BG976">
        <v>0</v>
      </c>
      <c r="BH976">
        <v>0</v>
      </c>
      <c r="BI976">
        <v>0</v>
      </c>
      <c r="BJ976">
        <v>0</v>
      </c>
      <c r="BK976">
        <v>0</v>
      </c>
      <c r="BL976">
        <v>0</v>
      </c>
      <c r="BM976">
        <v>0</v>
      </c>
      <c r="BN976">
        <v>0</v>
      </c>
      <c r="BO976">
        <v>0</v>
      </c>
      <c r="BP976">
        <v>0</v>
      </c>
      <c r="BQ976">
        <v>0</v>
      </c>
      <c r="BR976">
        <v>0</v>
      </c>
      <c r="BS976">
        <v>0</v>
      </c>
      <c r="BT976">
        <v>0</v>
      </c>
      <c r="BU976">
        <v>0</v>
      </c>
      <c r="BV976">
        <v>0</v>
      </c>
      <c r="BW976">
        <v>0</v>
      </c>
      <c r="CV976">
        <v>0</v>
      </c>
      <c r="CW976">
        <v>0</v>
      </c>
      <c r="CX976">
        <f>ROUND(Y976*Source!I1085,9)</f>
        <v>0</v>
      </c>
      <c r="CY976">
        <f t="shared" si="458"/>
        <v>83330</v>
      </c>
      <c r="CZ976">
        <f t="shared" si="459"/>
        <v>11524.009999999998</v>
      </c>
      <c r="DA976">
        <f t="shared" si="460"/>
        <v>7.56</v>
      </c>
      <c r="DB976">
        <f t="shared" si="448"/>
        <v>576.20000000000005</v>
      </c>
      <c r="DC976">
        <f t="shared" si="449"/>
        <v>0</v>
      </c>
      <c r="DD976" t="s">
        <v>3</v>
      </c>
      <c r="DE976" t="s">
        <v>3</v>
      </c>
      <c r="DF976">
        <f t="shared" si="461"/>
        <v>0</v>
      </c>
      <c r="DG976">
        <f t="shared" si="462"/>
        <v>0</v>
      </c>
      <c r="DH976">
        <f t="shared" si="463"/>
        <v>0</v>
      </c>
      <c r="DI976">
        <f t="shared" si="457"/>
        <v>0</v>
      </c>
      <c r="DJ976">
        <f t="shared" si="464"/>
        <v>0</v>
      </c>
      <c r="DK976">
        <v>0</v>
      </c>
      <c r="DL976" t="s">
        <v>3</v>
      </c>
      <c r="DM976">
        <v>0</v>
      </c>
      <c r="DN976" t="s">
        <v>3</v>
      </c>
      <c r="DO976">
        <v>0</v>
      </c>
    </row>
    <row r="977" spans="1:119" x14ac:dyDescent="0.2">
      <c r="A977">
        <f>ROW(Source!A1085)</f>
        <v>1085</v>
      </c>
      <c r="B977">
        <v>69726884</v>
      </c>
      <c r="C977">
        <v>69735354</v>
      </c>
      <c r="D977">
        <v>27379377</v>
      </c>
      <c r="E977">
        <v>1</v>
      </c>
      <c r="F977">
        <v>1</v>
      </c>
      <c r="G977">
        <v>1</v>
      </c>
      <c r="H977">
        <v>3</v>
      </c>
      <c r="I977" t="s">
        <v>60</v>
      </c>
      <c r="J977" t="s">
        <v>262</v>
      </c>
      <c r="K977" t="s">
        <v>61</v>
      </c>
      <c r="L977">
        <v>61268267</v>
      </c>
      <c r="N977">
        <v>1010</v>
      </c>
      <c r="O977" t="s">
        <v>261</v>
      </c>
      <c r="P977" t="s">
        <v>62</v>
      </c>
      <c r="Q977">
        <v>1</v>
      </c>
      <c r="W977">
        <v>0</v>
      </c>
      <c r="X977">
        <v>1780800926</v>
      </c>
      <c r="Y977">
        <f t="shared" si="447"/>
        <v>800</v>
      </c>
      <c r="AA977">
        <v>0.14000000000000001</v>
      </c>
      <c r="AB977">
        <v>0</v>
      </c>
      <c r="AC977">
        <v>0</v>
      </c>
      <c r="AD977">
        <v>0</v>
      </c>
      <c r="AE977">
        <v>0.02</v>
      </c>
      <c r="AF977">
        <v>0</v>
      </c>
      <c r="AG977">
        <v>0</v>
      </c>
      <c r="AH977">
        <v>0</v>
      </c>
      <c r="AI977">
        <v>7.56</v>
      </c>
      <c r="AJ977">
        <v>1</v>
      </c>
      <c r="AK977">
        <v>1</v>
      </c>
      <c r="AL977">
        <v>1</v>
      </c>
      <c r="AM977">
        <v>0</v>
      </c>
      <c r="AN977">
        <v>0</v>
      </c>
      <c r="AO977">
        <v>0</v>
      </c>
      <c r="AP977">
        <v>1</v>
      </c>
      <c r="AQ977">
        <v>0</v>
      </c>
      <c r="AR977">
        <v>0</v>
      </c>
      <c r="AS977" t="s">
        <v>3</v>
      </c>
      <c r="AT977">
        <v>800</v>
      </c>
      <c r="AU977" t="s">
        <v>3</v>
      </c>
      <c r="AV977">
        <v>0</v>
      </c>
      <c r="AW977">
        <v>1</v>
      </c>
      <c r="AX977">
        <v>-1</v>
      </c>
      <c r="AY977">
        <v>0</v>
      </c>
      <c r="AZ977">
        <v>0</v>
      </c>
      <c r="BA977" t="s">
        <v>3</v>
      </c>
      <c r="BB977">
        <v>0</v>
      </c>
      <c r="BC977">
        <v>0</v>
      </c>
      <c r="BD977">
        <v>0</v>
      </c>
      <c r="BE977">
        <v>0</v>
      </c>
      <c r="BF977">
        <v>0</v>
      </c>
      <c r="BG977">
        <v>0</v>
      </c>
      <c r="BH977">
        <v>0</v>
      </c>
      <c r="BI977">
        <v>0</v>
      </c>
      <c r="BJ977">
        <v>0</v>
      </c>
      <c r="BK977">
        <v>0</v>
      </c>
      <c r="BL977">
        <v>0</v>
      </c>
      <c r="BM977">
        <v>0</v>
      </c>
      <c r="BN977">
        <v>0</v>
      </c>
      <c r="BO977">
        <v>0</v>
      </c>
      <c r="BP977">
        <v>0</v>
      </c>
      <c r="BQ977">
        <v>0</v>
      </c>
      <c r="BR977">
        <v>0</v>
      </c>
      <c r="BS977">
        <v>0</v>
      </c>
      <c r="BT977">
        <v>0</v>
      </c>
      <c r="BU977">
        <v>0</v>
      </c>
      <c r="BV977">
        <v>0</v>
      </c>
      <c r="BW977">
        <v>0</v>
      </c>
      <c r="CV977">
        <v>0</v>
      </c>
      <c r="CW977">
        <v>0</v>
      </c>
      <c r="CX977">
        <f>ROUND(Y977*Source!I1085,9)</f>
        <v>0</v>
      </c>
      <c r="CY977">
        <f t="shared" si="458"/>
        <v>0.14000000000000001</v>
      </c>
      <c r="CZ977">
        <f t="shared" si="459"/>
        <v>0.02</v>
      </c>
      <c r="DA977">
        <f t="shared" si="460"/>
        <v>7.56</v>
      </c>
      <c r="DB977">
        <f t="shared" si="448"/>
        <v>16</v>
      </c>
      <c r="DC977">
        <f t="shared" si="449"/>
        <v>0</v>
      </c>
      <c r="DD977" t="s">
        <v>3</v>
      </c>
      <c r="DE977" t="s">
        <v>3</v>
      </c>
      <c r="DF977">
        <f t="shared" si="461"/>
        <v>0</v>
      </c>
      <c r="DG977">
        <f t="shared" si="462"/>
        <v>0</v>
      </c>
      <c r="DH977">
        <f t="shared" si="463"/>
        <v>0</v>
      </c>
      <c r="DI977">
        <f t="shared" si="457"/>
        <v>0</v>
      </c>
      <c r="DJ977">
        <f t="shared" si="464"/>
        <v>0</v>
      </c>
      <c r="DK977">
        <v>0</v>
      </c>
      <c r="DL977" t="s">
        <v>3</v>
      </c>
      <c r="DM977">
        <v>0</v>
      </c>
      <c r="DN977" t="s">
        <v>3</v>
      </c>
      <c r="DO977">
        <v>0</v>
      </c>
    </row>
    <row r="978" spans="1:119" x14ac:dyDescent="0.2">
      <c r="A978">
        <f>ROW(Source!A1085)</f>
        <v>1085</v>
      </c>
      <c r="B978">
        <v>69726884</v>
      </c>
      <c r="C978">
        <v>69735354</v>
      </c>
      <c r="D978">
        <v>27416566</v>
      </c>
      <c r="E978">
        <v>1</v>
      </c>
      <c r="F978">
        <v>1</v>
      </c>
      <c r="G978">
        <v>1</v>
      </c>
      <c r="H978">
        <v>3</v>
      </c>
      <c r="I978" t="s">
        <v>82</v>
      </c>
      <c r="J978" t="s">
        <v>194</v>
      </c>
      <c r="K978" t="s">
        <v>83</v>
      </c>
      <c r="L978">
        <v>1339</v>
      </c>
      <c r="N978">
        <v>1007</v>
      </c>
      <c r="O978" t="s">
        <v>40</v>
      </c>
      <c r="P978" t="s">
        <v>40</v>
      </c>
      <c r="Q978">
        <v>1</v>
      </c>
      <c r="W978">
        <v>0</v>
      </c>
      <c r="X978">
        <v>1967222743</v>
      </c>
      <c r="Y978">
        <f t="shared" si="447"/>
        <v>0.1</v>
      </c>
      <c r="AA978">
        <v>14.19</v>
      </c>
      <c r="AB978">
        <v>0</v>
      </c>
      <c r="AC978">
        <v>0</v>
      </c>
      <c r="AD978">
        <v>0</v>
      </c>
      <c r="AE978">
        <v>1.97</v>
      </c>
      <c r="AF978">
        <v>0</v>
      </c>
      <c r="AG978">
        <v>0</v>
      </c>
      <c r="AH978">
        <v>0</v>
      </c>
      <c r="AI978">
        <v>7.56</v>
      </c>
      <c r="AJ978">
        <v>1</v>
      </c>
      <c r="AK978">
        <v>1</v>
      </c>
      <c r="AL978">
        <v>1</v>
      </c>
      <c r="AM978">
        <v>0</v>
      </c>
      <c r="AN978">
        <v>0</v>
      </c>
      <c r="AO978">
        <v>0</v>
      </c>
      <c r="AP978">
        <v>1</v>
      </c>
      <c r="AQ978">
        <v>0</v>
      </c>
      <c r="AR978">
        <v>0</v>
      </c>
      <c r="AS978" t="s">
        <v>3</v>
      </c>
      <c r="AT978">
        <v>0.1</v>
      </c>
      <c r="AU978" t="s">
        <v>3</v>
      </c>
      <c r="AV978">
        <v>0</v>
      </c>
      <c r="AW978">
        <v>2</v>
      </c>
      <c r="AX978">
        <v>69735377</v>
      </c>
      <c r="AY978">
        <v>1</v>
      </c>
      <c r="AZ978">
        <v>16384</v>
      </c>
      <c r="BA978">
        <v>990</v>
      </c>
      <c r="BB978">
        <v>3</v>
      </c>
      <c r="BC978">
        <v>0</v>
      </c>
      <c r="BD978">
        <v>0</v>
      </c>
      <c r="BE978">
        <v>0</v>
      </c>
      <c r="BF978">
        <v>0</v>
      </c>
      <c r="BG978">
        <v>0</v>
      </c>
      <c r="BH978">
        <v>0</v>
      </c>
      <c r="BI978">
        <v>0</v>
      </c>
      <c r="BJ978">
        <v>0</v>
      </c>
      <c r="BK978">
        <v>0</v>
      </c>
      <c r="BL978">
        <v>0</v>
      </c>
      <c r="BM978">
        <v>0</v>
      </c>
      <c r="BN978">
        <v>0</v>
      </c>
      <c r="BO978">
        <v>0</v>
      </c>
      <c r="BP978">
        <v>0</v>
      </c>
      <c r="BQ978">
        <v>0</v>
      </c>
      <c r="BR978">
        <v>0</v>
      </c>
      <c r="BS978">
        <v>0</v>
      </c>
      <c r="BT978">
        <v>0</v>
      </c>
      <c r="BU978">
        <v>0</v>
      </c>
      <c r="BV978">
        <v>0</v>
      </c>
      <c r="BW978">
        <v>0</v>
      </c>
      <c r="CV978">
        <v>0</v>
      </c>
      <c r="CW978">
        <v>0</v>
      </c>
      <c r="CX978">
        <f>ROUND(Y978*Source!I1085,9)</f>
        <v>0</v>
      </c>
      <c r="CY978">
        <f t="shared" si="458"/>
        <v>14.19</v>
      </c>
      <c r="CZ978">
        <f t="shared" si="459"/>
        <v>1.97</v>
      </c>
      <c r="DA978">
        <f t="shared" si="460"/>
        <v>7.56</v>
      </c>
      <c r="DB978">
        <f t="shared" si="448"/>
        <v>0.2</v>
      </c>
      <c r="DC978">
        <f t="shared" si="449"/>
        <v>0</v>
      </c>
      <c r="DD978" t="s">
        <v>3</v>
      </c>
      <c r="DE978" t="s">
        <v>3</v>
      </c>
      <c r="DF978">
        <f t="shared" si="461"/>
        <v>0</v>
      </c>
      <c r="DG978">
        <f t="shared" si="462"/>
        <v>0</v>
      </c>
      <c r="DH978">
        <f t="shared" si="463"/>
        <v>0</v>
      </c>
      <c r="DI978">
        <f t="shared" si="457"/>
        <v>0</v>
      </c>
      <c r="DJ978">
        <f t="shared" si="464"/>
        <v>0</v>
      </c>
      <c r="DK978">
        <v>0</v>
      </c>
      <c r="DL978" t="s">
        <v>3</v>
      </c>
      <c r="DM978">
        <v>0</v>
      </c>
      <c r="DN978" t="s">
        <v>3</v>
      </c>
      <c r="DO978">
        <v>0</v>
      </c>
    </row>
    <row r="979" spans="1:119" x14ac:dyDescent="0.2">
      <c r="A979">
        <f>ROW(Source!A1133)</f>
        <v>1133</v>
      </c>
      <c r="B979">
        <v>69726971</v>
      </c>
      <c r="C979">
        <v>69735384</v>
      </c>
      <c r="D979">
        <v>5510987</v>
      </c>
      <c r="E979">
        <v>1</v>
      </c>
      <c r="F979">
        <v>1</v>
      </c>
      <c r="G979">
        <v>1</v>
      </c>
      <c r="H979">
        <v>1</v>
      </c>
      <c r="I979" t="s">
        <v>1012</v>
      </c>
      <c r="J979" t="s">
        <v>3</v>
      </c>
      <c r="K979" t="s">
        <v>1013</v>
      </c>
      <c r="L979">
        <v>1369</v>
      </c>
      <c r="N979">
        <v>1013</v>
      </c>
      <c r="O979" t="s">
        <v>974</v>
      </c>
      <c r="P979" t="s">
        <v>974</v>
      </c>
      <c r="Q979">
        <v>1</v>
      </c>
      <c r="W979">
        <v>0</v>
      </c>
      <c r="X979">
        <v>-718552242</v>
      </c>
      <c r="Y979">
        <f t="shared" si="447"/>
        <v>46.4</v>
      </c>
      <c r="AA979">
        <v>0</v>
      </c>
      <c r="AB979">
        <v>0</v>
      </c>
      <c r="AC979">
        <v>0</v>
      </c>
      <c r="AD979">
        <v>10.3</v>
      </c>
      <c r="AE979">
        <v>0</v>
      </c>
      <c r="AF979">
        <v>0</v>
      </c>
      <c r="AG979">
        <v>0</v>
      </c>
      <c r="AH979">
        <v>10.3</v>
      </c>
      <c r="AI979">
        <v>1</v>
      </c>
      <c r="AJ979">
        <v>1</v>
      </c>
      <c r="AK979">
        <v>1</v>
      </c>
      <c r="AL979">
        <v>1</v>
      </c>
      <c r="AM979">
        <v>0</v>
      </c>
      <c r="AN979">
        <v>0</v>
      </c>
      <c r="AO979">
        <v>1</v>
      </c>
      <c r="AP979">
        <v>0</v>
      </c>
      <c r="AQ979">
        <v>0</v>
      </c>
      <c r="AR979">
        <v>0</v>
      </c>
      <c r="AS979" t="s">
        <v>3</v>
      </c>
      <c r="AT979">
        <v>46.4</v>
      </c>
      <c r="AU979" t="s">
        <v>3</v>
      </c>
      <c r="AV979">
        <v>1</v>
      </c>
      <c r="AW979">
        <v>2</v>
      </c>
      <c r="AX979">
        <v>69735392</v>
      </c>
      <c r="AY979">
        <v>1</v>
      </c>
      <c r="AZ979">
        <v>0</v>
      </c>
      <c r="BA979">
        <v>991</v>
      </c>
      <c r="BB979">
        <v>0</v>
      </c>
      <c r="BC979">
        <v>0</v>
      </c>
      <c r="BD979">
        <v>0</v>
      </c>
      <c r="BE979">
        <v>0</v>
      </c>
      <c r="BF979">
        <v>0</v>
      </c>
      <c r="BG979">
        <v>0</v>
      </c>
      <c r="BH979">
        <v>0</v>
      </c>
      <c r="BI979">
        <v>0</v>
      </c>
      <c r="BJ979">
        <v>0</v>
      </c>
      <c r="BK979">
        <v>0</v>
      </c>
      <c r="BL979">
        <v>0</v>
      </c>
      <c r="BM979">
        <v>0</v>
      </c>
      <c r="BN979">
        <v>0</v>
      </c>
      <c r="BO979">
        <v>0</v>
      </c>
      <c r="BP979">
        <v>0</v>
      </c>
      <c r="BQ979">
        <v>0</v>
      </c>
      <c r="BR979">
        <v>0</v>
      </c>
      <c r="BS979">
        <v>0</v>
      </c>
      <c r="BT979">
        <v>0</v>
      </c>
      <c r="BU979">
        <v>0</v>
      </c>
      <c r="BV979">
        <v>0</v>
      </c>
      <c r="BW979">
        <v>0</v>
      </c>
      <c r="CU979">
        <f>ROUND(AT979*Source!I1133*AH979*AL979,0)</f>
        <v>0</v>
      </c>
      <c r="CV979">
        <f>ROUND(Y979*Source!I1133,9)</f>
        <v>0</v>
      </c>
      <c r="CW979">
        <v>0</v>
      </c>
      <c r="CX979">
        <f>ROUND(Y979*Source!I1133,9)</f>
        <v>0</v>
      </c>
      <c r="CY979">
        <f>AD979</f>
        <v>10.3</v>
      </c>
      <c r="CZ979">
        <f>AH979</f>
        <v>10.3</v>
      </c>
      <c r="DA979">
        <f>AL979</f>
        <v>1</v>
      </c>
      <c r="DB979">
        <f t="shared" si="448"/>
        <v>477.92</v>
      </c>
      <c r="DC979">
        <f t="shared" si="449"/>
        <v>0</v>
      </c>
      <c r="DD979" t="s">
        <v>3</v>
      </c>
      <c r="DE979" t="s">
        <v>3</v>
      </c>
      <c r="DF979">
        <f t="shared" ref="DF979:DF989" si="465">ROUND(ROUND(AE979,0)*CX979,0)</f>
        <v>0</v>
      </c>
      <c r="DG979">
        <f t="shared" si="462"/>
        <v>0</v>
      </c>
      <c r="DH979">
        <f t="shared" si="463"/>
        <v>0</v>
      </c>
      <c r="DI979">
        <f t="shared" si="457"/>
        <v>0</v>
      </c>
      <c r="DJ979">
        <f>DI979</f>
        <v>0</v>
      </c>
      <c r="DK979">
        <v>0</v>
      </c>
      <c r="DL979" t="s">
        <v>3</v>
      </c>
      <c r="DM979">
        <v>0</v>
      </c>
      <c r="DN979" t="s">
        <v>3</v>
      </c>
      <c r="DO979">
        <v>0</v>
      </c>
    </row>
    <row r="980" spans="1:119" x14ac:dyDescent="0.2">
      <c r="A980">
        <f>ROW(Source!A1133)</f>
        <v>1133</v>
      </c>
      <c r="B980">
        <v>69726971</v>
      </c>
      <c r="C980">
        <v>69735384</v>
      </c>
      <c r="D980">
        <v>121548</v>
      </c>
      <c r="E980">
        <v>1</v>
      </c>
      <c r="F980">
        <v>1</v>
      </c>
      <c r="G980">
        <v>1</v>
      </c>
      <c r="H980">
        <v>1</v>
      </c>
      <c r="I980" t="s">
        <v>36</v>
      </c>
      <c r="J980" t="s">
        <v>3</v>
      </c>
      <c r="K980" t="s">
        <v>981</v>
      </c>
      <c r="L980">
        <v>608254</v>
      </c>
      <c r="N980">
        <v>1013</v>
      </c>
      <c r="O980" t="s">
        <v>982</v>
      </c>
      <c r="P980" t="s">
        <v>982</v>
      </c>
      <c r="Q980">
        <v>1</v>
      </c>
      <c r="W980">
        <v>0</v>
      </c>
      <c r="X980">
        <v>-185737400</v>
      </c>
      <c r="Y980">
        <f t="shared" si="447"/>
        <v>0.4</v>
      </c>
      <c r="AA980">
        <v>0</v>
      </c>
      <c r="AB980">
        <v>0</v>
      </c>
      <c r="AC980">
        <v>0</v>
      </c>
      <c r="AD980">
        <v>0</v>
      </c>
      <c r="AE980">
        <v>0</v>
      </c>
      <c r="AF980">
        <v>0</v>
      </c>
      <c r="AG980">
        <v>0</v>
      </c>
      <c r="AH980">
        <v>0</v>
      </c>
      <c r="AI980">
        <v>1</v>
      </c>
      <c r="AJ980">
        <v>1</v>
      </c>
      <c r="AK980">
        <v>1</v>
      </c>
      <c r="AL980">
        <v>1</v>
      </c>
      <c r="AM980">
        <v>0</v>
      </c>
      <c r="AN980">
        <v>0</v>
      </c>
      <c r="AO980">
        <v>1</v>
      </c>
      <c r="AP980">
        <v>0</v>
      </c>
      <c r="AQ980">
        <v>0</v>
      </c>
      <c r="AR980">
        <v>0</v>
      </c>
      <c r="AS980" t="s">
        <v>3</v>
      </c>
      <c r="AT980">
        <v>0.4</v>
      </c>
      <c r="AU980" t="s">
        <v>3</v>
      </c>
      <c r="AV980">
        <v>2</v>
      </c>
      <c r="AW980">
        <v>2</v>
      </c>
      <c r="AX980">
        <v>69735393</v>
      </c>
      <c r="AY980">
        <v>1</v>
      </c>
      <c r="AZ980">
        <v>0</v>
      </c>
      <c r="BA980">
        <v>992</v>
      </c>
      <c r="BB980">
        <v>0</v>
      </c>
      <c r="BC980">
        <v>0</v>
      </c>
      <c r="BD980">
        <v>0</v>
      </c>
      <c r="BE980">
        <v>0</v>
      </c>
      <c r="BF980">
        <v>0</v>
      </c>
      <c r="BG980">
        <v>0</v>
      </c>
      <c r="BH980">
        <v>0</v>
      </c>
      <c r="BI980">
        <v>0</v>
      </c>
      <c r="BJ980">
        <v>0</v>
      </c>
      <c r="BK980">
        <v>0</v>
      </c>
      <c r="BL980">
        <v>0</v>
      </c>
      <c r="BM980">
        <v>0</v>
      </c>
      <c r="BN980">
        <v>0</v>
      </c>
      <c r="BO980">
        <v>0</v>
      </c>
      <c r="BP980">
        <v>0</v>
      </c>
      <c r="BQ980">
        <v>0</v>
      </c>
      <c r="BR980">
        <v>0</v>
      </c>
      <c r="BS980">
        <v>0</v>
      </c>
      <c r="BT980">
        <v>0</v>
      </c>
      <c r="BU980">
        <v>0</v>
      </c>
      <c r="BV980">
        <v>0</v>
      </c>
      <c r="BW980">
        <v>0</v>
      </c>
      <c r="CV980">
        <v>0</v>
      </c>
      <c r="CW980">
        <v>0</v>
      </c>
      <c r="CX980">
        <f>ROUND(Y980*Source!I1133,9)</f>
        <v>0</v>
      </c>
      <c r="CY980">
        <f>AD980</f>
        <v>0</v>
      </c>
      <c r="CZ980">
        <f>AH980</f>
        <v>0</v>
      </c>
      <c r="DA980">
        <f>AL980</f>
        <v>1</v>
      </c>
      <c r="DB980">
        <f t="shared" si="448"/>
        <v>0</v>
      </c>
      <c r="DC980">
        <f t="shared" si="449"/>
        <v>0</v>
      </c>
      <c r="DD980" t="s">
        <v>3</v>
      </c>
      <c r="DE980" t="s">
        <v>3</v>
      </c>
      <c r="DF980">
        <f t="shared" si="465"/>
        <v>0</v>
      </c>
      <c r="DG980">
        <f t="shared" si="462"/>
        <v>0</v>
      </c>
      <c r="DH980">
        <f t="shared" si="463"/>
        <v>0</v>
      </c>
      <c r="DI980">
        <f t="shared" si="457"/>
        <v>0</v>
      </c>
      <c r="DJ980">
        <f>DI980</f>
        <v>0</v>
      </c>
      <c r="DK980">
        <v>0</v>
      </c>
      <c r="DL980" t="s">
        <v>3</v>
      </c>
      <c r="DM980">
        <v>0</v>
      </c>
      <c r="DN980" t="s">
        <v>3</v>
      </c>
      <c r="DO980">
        <v>0</v>
      </c>
    </row>
    <row r="981" spans="1:119" x14ac:dyDescent="0.2">
      <c r="A981">
        <f>ROW(Source!A1133)</f>
        <v>1133</v>
      </c>
      <c r="B981">
        <v>69726971</v>
      </c>
      <c r="C981">
        <v>69735384</v>
      </c>
      <c r="D981">
        <v>10844859</v>
      </c>
      <c r="E981">
        <v>1</v>
      </c>
      <c r="F981">
        <v>1</v>
      </c>
      <c r="G981">
        <v>1</v>
      </c>
      <c r="H981">
        <v>2</v>
      </c>
      <c r="I981" t="s">
        <v>1014</v>
      </c>
      <c r="J981" t="s">
        <v>1015</v>
      </c>
      <c r="K981" t="s">
        <v>1016</v>
      </c>
      <c r="L981">
        <v>1480</v>
      </c>
      <c r="N981">
        <v>1013</v>
      </c>
      <c r="O981" t="s">
        <v>1017</v>
      </c>
      <c r="P981" t="s">
        <v>1018</v>
      </c>
      <c r="Q981">
        <v>1</v>
      </c>
      <c r="W981">
        <v>0</v>
      </c>
      <c r="X981">
        <v>1241890182</v>
      </c>
      <c r="Y981">
        <f t="shared" si="447"/>
        <v>0.15</v>
      </c>
      <c r="AA981">
        <v>0</v>
      </c>
      <c r="AB981">
        <v>55.14</v>
      </c>
      <c r="AC981">
        <v>13.02</v>
      </c>
      <c r="AD981">
        <v>0</v>
      </c>
      <c r="AE981">
        <v>0</v>
      </c>
      <c r="AF981">
        <v>55.14</v>
      </c>
      <c r="AG981">
        <v>13.02</v>
      </c>
      <c r="AH981">
        <v>0</v>
      </c>
      <c r="AI981">
        <v>1</v>
      </c>
      <c r="AJ981">
        <v>1</v>
      </c>
      <c r="AK981">
        <v>1</v>
      </c>
      <c r="AL981">
        <v>1</v>
      </c>
      <c r="AM981">
        <v>0</v>
      </c>
      <c r="AN981">
        <v>0</v>
      </c>
      <c r="AO981">
        <v>1</v>
      </c>
      <c r="AP981">
        <v>0</v>
      </c>
      <c r="AQ981">
        <v>0</v>
      </c>
      <c r="AR981">
        <v>0</v>
      </c>
      <c r="AS981" t="s">
        <v>3</v>
      </c>
      <c r="AT981">
        <v>0.15</v>
      </c>
      <c r="AU981" t="s">
        <v>3</v>
      </c>
      <c r="AV981">
        <v>0</v>
      </c>
      <c r="AW981">
        <v>2</v>
      </c>
      <c r="AX981">
        <v>69735394</v>
      </c>
      <c r="AY981">
        <v>1</v>
      </c>
      <c r="AZ981">
        <v>0</v>
      </c>
      <c r="BA981">
        <v>993</v>
      </c>
      <c r="BB981">
        <v>0</v>
      </c>
      <c r="BC981">
        <v>0</v>
      </c>
      <c r="BD981">
        <v>0</v>
      </c>
      <c r="BE981">
        <v>0</v>
      </c>
      <c r="BF981">
        <v>0</v>
      </c>
      <c r="BG981">
        <v>0</v>
      </c>
      <c r="BH981">
        <v>0</v>
      </c>
      <c r="BI981">
        <v>0</v>
      </c>
      <c r="BJ981">
        <v>0</v>
      </c>
      <c r="BK981">
        <v>0</v>
      </c>
      <c r="BL981">
        <v>0</v>
      </c>
      <c r="BM981">
        <v>0</v>
      </c>
      <c r="BN981">
        <v>0</v>
      </c>
      <c r="BO981">
        <v>0</v>
      </c>
      <c r="BP981">
        <v>0</v>
      </c>
      <c r="BQ981">
        <v>0</v>
      </c>
      <c r="BR981">
        <v>0</v>
      </c>
      <c r="BS981">
        <v>0</v>
      </c>
      <c r="BT981">
        <v>0</v>
      </c>
      <c r="BU981">
        <v>0</v>
      </c>
      <c r="BV981">
        <v>0</v>
      </c>
      <c r="BW981">
        <v>0</v>
      </c>
      <c r="CV981">
        <v>0</v>
      </c>
      <c r="CW981">
        <f>ROUND(Y981*Source!I1133*DO981,9)</f>
        <v>0</v>
      </c>
      <c r="CX981">
        <f>ROUND(Y981*Source!I1133,9)</f>
        <v>0</v>
      </c>
      <c r="CY981">
        <f>AB981</f>
        <v>55.14</v>
      </c>
      <c r="CZ981">
        <f>AF981</f>
        <v>55.14</v>
      </c>
      <c r="DA981">
        <f>AJ981</f>
        <v>1</v>
      </c>
      <c r="DB981">
        <f t="shared" si="448"/>
        <v>8.27</v>
      </c>
      <c r="DC981">
        <f t="shared" si="449"/>
        <v>1.95</v>
      </c>
      <c r="DD981" t="s">
        <v>3</v>
      </c>
      <c r="DE981" t="s">
        <v>3</v>
      </c>
      <c r="DF981">
        <f t="shared" si="465"/>
        <v>0</v>
      </c>
      <c r="DG981">
        <f t="shared" si="462"/>
        <v>0</v>
      </c>
      <c r="DH981">
        <f t="shared" si="463"/>
        <v>0</v>
      </c>
      <c r="DI981">
        <f t="shared" si="457"/>
        <v>0</v>
      </c>
      <c r="DJ981">
        <f>DG981</f>
        <v>0</v>
      </c>
      <c r="DK981">
        <v>0</v>
      </c>
      <c r="DL981" t="s">
        <v>3</v>
      </c>
      <c r="DM981">
        <v>0</v>
      </c>
      <c r="DN981" t="s">
        <v>3</v>
      </c>
      <c r="DO981">
        <v>0</v>
      </c>
    </row>
    <row r="982" spans="1:119" x14ac:dyDescent="0.2">
      <c r="A982">
        <f>ROW(Source!A1133)</f>
        <v>1133</v>
      </c>
      <c r="B982">
        <v>69726971</v>
      </c>
      <c r="C982">
        <v>69735384</v>
      </c>
      <c r="D982">
        <v>10843192</v>
      </c>
      <c r="E982">
        <v>1</v>
      </c>
      <c r="F982">
        <v>1</v>
      </c>
      <c r="G982">
        <v>1</v>
      </c>
      <c r="H982">
        <v>2</v>
      </c>
      <c r="I982" t="s">
        <v>975</v>
      </c>
      <c r="J982" t="s">
        <v>1019</v>
      </c>
      <c r="K982" t="s">
        <v>1020</v>
      </c>
      <c r="L982">
        <v>1480</v>
      </c>
      <c r="N982">
        <v>1013</v>
      </c>
      <c r="O982" t="s">
        <v>1017</v>
      </c>
      <c r="P982" t="s">
        <v>1018</v>
      </c>
      <c r="Q982">
        <v>1</v>
      </c>
      <c r="W982">
        <v>0</v>
      </c>
      <c r="X982">
        <v>-1592911513</v>
      </c>
      <c r="Y982">
        <f t="shared" si="447"/>
        <v>0.25</v>
      </c>
      <c r="AA982">
        <v>0</v>
      </c>
      <c r="AB982">
        <v>85.94</v>
      </c>
      <c r="AC982">
        <v>0</v>
      </c>
      <c r="AD982">
        <v>0</v>
      </c>
      <c r="AE982">
        <v>0</v>
      </c>
      <c r="AF982">
        <v>85.94</v>
      </c>
      <c r="AG982">
        <v>0</v>
      </c>
      <c r="AH982">
        <v>0</v>
      </c>
      <c r="AI982">
        <v>1</v>
      </c>
      <c r="AJ982">
        <v>1</v>
      </c>
      <c r="AK982">
        <v>1</v>
      </c>
      <c r="AL982">
        <v>1</v>
      </c>
      <c r="AM982">
        <v>0</v>
      </c>
      <c r="AN982">
        <v>0</v>
      </c>
      <c r="AO982">
        <v>1</v>
      </c>
      <c r="AP982">
        <v>0</v>
      </c>
      <c r="AQ982">
        <v>0</v>
      </c>
      <c r="AR982">
        <v>0</v>
      </c>
      <c r="AS982" t="s">
        <v>3</v>
      </c>
      <c r="AT982">
        <v>0.25</v>
      </c>
      <c r="AU982" t="s">
        <v>3</v>
      </c>
      <c r="AV982">
        <v>0</v>
      </c>
      <c r="AW982">
        <v>2</v>
      </c>
      <c r="AX982">
        <v>69735395</v>
      </c>
      <c r="AY982">
        <v>1</v>
      </c>
      <c r="AZ982">
        <v>0</v>
      </c>
      <c r="BA982">
        <v>994</v>
      </c>
      <c r="BB982">
        <v>0</v>
      </c>
      <c r="BC982">
        <v>0</v>
      </c>
      <c r="BD982">
        <v>0</v>
      </c>
      <c r="BE982">
        <v>0</v>
      </c>
      <c r="BF982">
        <v>0</v>
      </c>
      <c r="BG982">
        <v>0</v>
      </c>
      <c r="BH982">
        <v>0</v>
      </c>
      <c r="BI982">
        <v>0</v>
      </c>
      <c r="BJ982">
        <v>0</v>
      </c>
      <c r="BK982">
        <v>0</v>
      </c>
      <c r="BL982">
        <v>0</v>
      </c>
      <c r="BM982">
        <v>0</v>
      </c>
      <c r="BN982">
        <v>0</v>
      </c>
      <c r="BO982">
        <v>0</v>
      </c>
      <c r="BP982">
        <v>0</v>
      </c>
      <c r="BQ982">
        <v>0</v>
      </c>
      <c r="BR982">
        <v>0</v>
      </c>
      <c r="BS982">
        <v>0</v>
      </c>
      <c r="BT982">
        <v>0</v>
      </c>
      <c r="BU982">
        <v>0</v>
      </c>
      <c r="BV982">
        <v>0</v>
      </c>
      <c r="BW982">
        <v>0</v>
      </c>
      <c r="CV982">
        <v>0</v>
      </c>
      <c r="CW982">
        <f>ROUND(Y982*Source!I1133*DO982,9)</f>
        <v>0</v>
      </c>
      <c r="CX982">
        <f>ROUND(Y982*Source!I1133,9)</f>
        <v>0</v>
      </c>
      <c r="CY982">
        <f>AB982</f>
        <v>85.94</v>
      </c>
      <c r="CZ982">
        <f>AF982</f>
        <v>85.94</v>
      </c>
      <c r="DA982">
        <f>AJ982</f>
        <v>1</v>
      </c>
      <c r="DB982">
        <f t="shared" si="448"/>
        <v>21.49</v>
      </c>
      <c r="DC982">
        <f t="shared" si="449"/>
        <v>0</v>
      </c>
      <c r="DD982" t="s">
        <v>3</v>
      </c>
      <c r="DE982" t="s">
        <v>3</v>
      </c>
      <c r="DF982">
        <f t="shared" si="465"/>
        <v>0</v>
      </c>
      <c r="DG982">
        <f t="shared" si="462"/>
        <v>0</v>
      </c>
      <c r="DH982">
        <f t="shared" si="463"/>
        <v>0</v>
      </c>
      <c r="DI982">
        <f t="shared" si="457"/>
        <v>0</v>
      </c>
      <c r="DJ982">
        <f>DG982</f>
        <v>0</v>
      </c>
      <c r="DK982">
        <v>0</v>
      </c>
      <c r="DL982" t="s">
        <v>3</v>
      </c>
      <c r="DM982">
        <v>0</v>
      </c>
      <c r="DN982" t="s">
        <v>3</v>
      </c>
      <c r="DO982">
        <v>0</v>
      </c>
    </row>
    <row r="983" spans="1:119" x14ac:dyDescent="0.2">
      <c r="A983">
        <f>ROW(Source!A1133)</f>
        <v>1133</v>
      </c>
      <c r="B983">
        <v>69726971</v>
      </c>
      <c r="C983">
        <v>69735384</v>
      </c>
      <c r="D983">
        <v>10836736</v>
      </c>
      <c r="E983">
        <v>1</v>
      </c>
      <c r="F983">
        <v>1</v>
      </c>
      <c r="G983">
        <v>1</v>
      </c>
      <c r="H983">
        <v>3</v>
      </c>
      <c r="I983" t="s">
        <v>346</v>
      </c>
      <c r="J983" t="s">
        <v>348</v>
      </c>
      <c r="K983" t="s">
        <v>347</v>
      </c>
      <c r="L983">
        <v>1348</v>
      </c>
      <c r="N983">
        <v>1009</v>
      </c>
      <c r="O983" t="s">
        <v>78</v>
      </c>
      <c r="P983" t="s">
        <v>78</v>
      </c>
      <c r="Q983">
        <v>1000</v>
      </c>
      <c r="W983">
        <v>0</v>
      </c>
      <c r="X983">
        <v>1012753382</v>
      </c>
      <c r="Y983">
        <f t="shared" si="447"/>
        <v>1.4E-2</v>
      </c>
      <c r="AA983">
        <v>24700</v>
      </c>
      <c r="AB983">
        <v>0</v>
      </c>
      <c r="AC983">
        <v>0</v>
      </c>
      <c r="AD983">
        <v>0</v>
      </c>
      <c r="AE983">
        <v>24700</v>
      </c>
      <c r="AF983">
        <v>0</v>
      </c>
      <c r="AG983">
        <v>0</v>
      </c>
      <c r="AH983">
        <v>0</v>
      </c>
      <c r="AI983">
        <v>1</v>
      </c>
      <c r="AJ983">
        <v>1</v>
      </c>
      <c r="AK983">
        <v>1</v>
      </c>
      <c r="AL983">
        <v>1</v>
      </c>
      <c r="AM983">
        <v>0</v>
      </c>
      <c r="AN983">
        <v>0</v>
      </c>
      <c r="AO983">
        <v>0</v>
      </c>
      <c r="AP983">
        <v>1</v>
      </c>
      <c r="AQ983">
        <v>0</v>
      </c>
      <c r="AR983">
        <v>0</v>
      </c>
      <c r="AS983" t="s">
        <v>3</v>
      </c>
      <c r="AT983">
        <v>1.4E-2</v>
      </c>
      <c r="AU983" t="s">
        <v>3</v>
      </c>
      <c r="AV983">
        <v>0</v>
      </c>
      <c r="AW983">
        <v>2</v>
      </c>
      <c r="AX983">
        <v>69735396</v>
      </c>
      <c r="AY983">
        <v>1</v>
      </c>
      <c r="AZ983">
        <v>0</v>
      </c>
      <c r="BA983">
        <v>995</v>
      </c>
      <c r="BB983">
        <v>3</v>
      </c>
      <c r="BC983">
        <v>0</v>
      </c>
      <c r="BD983">
        <v>0</v>
      </c>
      <c r="BE983">
        <v>0</v>
      </c>
      <c r="BF983">
        <v>0</v>
      </c>
      <c r="BG983">
        <v>0</v>
      </c>
      <c r="BH983">
        <v>0</v>
      </c>
      <c r="BI983">
        <v>0</v>
      </c>
      <c r="BJ983">
        <v>0</v>
      </c>
      <c r="BK983">
        <v>0</v>
      </c>
      <c r="BL983">
        <v>0</v>
      </c>
      <c r="BM983">
        <v>0</v>
      </c>
      <c r="BN983">
        <v>0</v>
      </c>
      <c r="BO983">
        <v>0</v>
      </c>
      <c r="BP983">
        <v>0</v>
      </c>
      <c r="BQ983">
        <v>0</v>
      </c>
      <c r="BR983">
        <v>0</v>
      </c>
      <c r="BS983">
        <v>0</v>
      </c>
      <c r="BT983">
        <v>0</v>
      </c>
      <c r="BU983">
        <v>0</v>
      </c>
      <c r="BV983">
        <v>0</v>
      </c>
      <c r="BW983">
        <v>0</v>
      </c>
      <c r="CV983">
        <v>0</v>
      </c>
      <c r="CW983">
        <v>0</v>
      </c>
      <c r="CX983">
        <f>ROUND(Y983*Source!I1133,9)</f>
        <v>0</v>
      </c>
      <c r="CY983">
        <f>AA983</f>
        <v>24700</v>
      </c>
      <c r="CZ983">
        <f>AE983</f>
        <v>24700</v>
      </c>
      <c r="DA983">
        <f>AI983</f>
        <v>1</v>
      </c>
      <c r="DB983">
        <f t="shared" si="448"/>
        <v>345.8</v>
      </c>
      <c r="DC983">
        <f t="shared" si="449"/>
        <v>0</v>
      </c>
      <c r="DD983" t="s">
        <v>3</v>
      </c>
      <c r="DE983" t="s">
        <v>3</v>
      </c>
      <c r="DF983">
        <f t="shared" si="465"/>
        <v>0</v>
      </c>
      <c r="DG983">
        <f t="shared" si="462"/>
        <v>0</v>
      </c>
      <c r="DH983">
        <f t="shared" si="463"/>
        <v>0</v>
      </c>
      <c r="DI983">
        <f t="shared" si="457"/>
        <v>0</v>
      </c>
      <c r="DJ983">
        <f>DF983</f>
        <v>0</v>
      </c>
      <c r="DK983">
        <v>0</v>
      </c>
      <c r="DL983" t="s">
        <v>3</v>
      </c>
      <c r="DM983">
        <v>0</v>
      </c>
      <c r="DN983" t="s">
        <v>3</v>
      </c>
      <c r="DO983">
        <v>0</v>
      </c>
    </row>
    <row r="984" spans="1:119" x14ac:dyDescent="0.2">
      <c r="A984">
        <f>ROW(Source!A1133)</f>
        <v>1133</v>
      </c>
      <c r="B984">
        <v>69726971</v>
      </c>
      <c r="C984">
        <v>69735384</v>
      </c>
      <c r="D984">
        <v>10826729</v>
      </c>
      <c r="E984">
        <v>1</v>
      </c>
      <c r="F984">
        <v>1</v>
      </c>
      <c r="G984">
        <v>1</v>
      </c>
      <c r="H984">
        <v>3</v>
      </c>
      <c r="I984" t="s">
        <v>351</v>
      </c>
      <c r="J984" t="s">
        <v>353</v>
      </c>
      <c r="K984" t="s">
        <v>352</v>
      </c>
      <c r="L984">
        <v>1348</v>
      </c>
      <c r="N984">
        <v>1009</v>
      </c>
      <c r="O984" t="s">
        <v>78</v>
      </c>
      <c r="P984" t="s">
        <v>78</v>
      </c>
      <c r="Q984">
        <v>1000</v>
      </c>
      <c r="W984">
        <v>0</v>
      </c>
      <c r="X984">
        <v>-1548626675</v>
      </c>
      <c r="Y984">
        <f t="shared" si="447"/>
        <v>0.45</v>
      </c>
      <c r="AA984">
        <v>25600</v>
      </c>
      <c r="AB984">
        <v>0</v>
      </c>
      <c r="AC984">
        <v>0</v>
      </c>
      <c r="AD984">
        <v>0</v>
      </c>
      <c r="AE984">
        <v>25600</v>
      </c>
      <c r="AF984">
        <v>0</v>
      </c>
      <c r="AG984">
        <v>0</v>
      </c>
      <c r="AH984">
        <v>0</v>
      </c>
      <c r="AI984">
        <v>1</v>
      </c>
      <c r="AJ984">
        <v>1</v>
      </c>
      <c r="AK984">
        <v>1</v>
      </c>
      <c r="AL984">
        <v>1</v>
      </c>
      <c r="AM984">
        <v>0</v>
      </c>
      <c r="AN984">
        <v>0</v>
      </c>
      <c r="AO984">
        <v>0</v>
      </c>
      <c r="AP984">
        <v>1</v>
      </c>
      <c r="AQ984">
        <v>0</v>
      </c>
      <c r="AR984">
        <v>0</v>
      </c>
      <c r="AS984" t="s">
        <v>3</v>
      </c>
      <c r="AT984">
        <v>0.45</v>
      </c>
      <c r="AU984" t="s">
        <v>3</v>
      </c>
      <c r="AV984">
        <v>0</v>
      </c>
      <c r="AW984">
        <v>2</v>
      </c>
      <c r="AX984">
        <v>69735397</v>
      </c>
      <c r="AY984">
        <v>1</v>
      </c>
      <c r="AZ984">
        <v>0</v>
      </c>
      <c r="BA984">
        <v>996</v>
      </c>
      <c r="BB984">
        <v>3</v>
      </c>
      <c r="BC984">
        <v>0</v>
      </c>
      <c r="BD984">
        <v>0</v>
      </c>
      <c r="BE984">
        <v>0</v>
      </c>
      <c r="BF984">
        <v>0</v>
      </c>
      <c r="BG984">
        <v>0</v>
      </c>
      <c r="BH984">
        <v>0</v>
      </c>
      <c r="BI984">
        <v>0</v>
      </c>
      <c r="BJ984">
        <v>0</v>
      </c>
      <c r="BK984">
        <v>0</v>
      </c>
      <c r="BL984">
        <v>0</v>
      </c>
      <c r="BM984">
        <v>0</v>
      </c>
      <c r="BN984">
        <v>0</v>
      </c>
      <c r="BO984">
        <v>0</v>
      </c>
      <c r="BP984">
        <v>0</v>
      </c>
      <c r="BQ984">
        <v>0</v>
      </c>
      <c r="BR984">
        <v>0</v>
      </c>
      <c r="BS984">
        <v>0</v>
      </c>
      <c r="BT984">
        <v>0</v>
      </c>
      <c r="BU984">
        <v>0</v>
      </c>
      <c r="BV984">
        <v>0</v>
      </c>
      <c r="BW984">
        <v>0</v>
      </c>
      <c r="CV984">
        <v>0</v>
      </c>
      <c r="CW984">
        <v>0</v>
      </c>
      <c r="CX984">
        <f>ROUND(Y984*Source!I1133,9)</f>
        <v>0</v>
      </c>
      <c r="CY984">
        <f>AA984</f>
        <v>25600</v>
      </c>
      <c r="CZ984">
        <f>AE984</f>
        <v>25600</v>
      </c>
      <c r="DA984">
        <f>AI984</f>
        <v>1</v>
      </c>
      <c r="DB984">
        <f t="shared" si="448"/>
        <v>11520</v>
      </c>
      <c r="DC984">
        <f t="shared" si="449"/>
        <v>0</v>
      </c>
      <c r="DD984" t="s">
        <v>3</v>
      </c>
      <c r="DE984" t="s">
        <v>3</v>
      </c>
      <c r="DF984">
        <f t="shared" si="465"/>
        <v>0</v>
      </c>
      <c r="DG984">
        <f t="shared" si="462"/>
        <v>0</v>
      </c>
      <c r="DH984">
        <f t="shared" si="463"/>
        <v>0</v>
      </c>
      <c r="DI984">
        <f t="shared" si="457"/>
        <v>0</v>
      </c>
      <c r="DJ984">
        <f>DF984</f>
        <v>0</v>
      </c>
      <c r="DK984">
        <v>0</v>
      </c>
      <c r="DL984" t="s">
        <v>3</v>
      </c>
      <c r="DM984">
        <v>0</v>
      </c>
      <c r="DN984" t="s">
        <v>3</v>
      </c>
      <c r="DO984">
        <v>0</v>
      </c>
    </row>
    <row r="985" spans="1:119" x14ac:dyDescent="0.2">
      <c r="A985">
        <f>ROW(Source!A1133)</f>
        <v>1133</v>
      </c>
      <c r="B985">
        <v>69726971</v>
      </c>
      <c r="C985">
        <v>69735384</v>
      </c>
      <c r="D985">
        <v>10825323</v>
      </c>
      <c r="E985">
        <v>1</v>
      </c>
      <c r="F985">
        <v>1</v>
      </c>
      <c r="G985">
        <v>1</v>
      </c>
      <c r="H985">
        <v>3</v>
      </c>
      <c r="I985" t="s">
        <v>82</v>
      </c>
      <c r="J985" t="s">
        <v>356</v>
      </c>
      <c r="K985" t="s">
        <v>83</v>
      </c>
      <c r="L985">
        <v>1339</v>
      </c>
      <c r="N985">
        <v>1007</v>
      </c>
      <c r="O985" t="s">
        <v>40</v>
      </c>
      <c r="P985" t="s">
        <v>40</v>
      </c>
      <c r="Q985">
        <v>1</v>
      </c>
      <c r="W985">
        <v>0</v>
      </c>
      <c r="X985">
        <v>1444665788</v>
      </c>
      <c r="Y985">
        <f t="shared" si="447"/>
        <v>0.153</v>
      </c>
      <c r="AA985">
        <v>7.14</v>
      </c>
      <c r="AB985">
        <v>0</v>
      </c>
      <c r="AC985">
        <v>0</v>
      </c>
      <c r="AD985">
        <v>0</v>
      </c>
      <c r="AE985">
        <v>7.14</v>
      </c>
      <c r="AF985">
        <v>0</v>
      </c>
      <c r="AG985">
        <v>0</v>
      </c>
      <c r="AH985">
        <v>0</v>
      </c>
      <c r="AI985">
        <v>1</v>
      </c>
      <c r="AJ985">
        <v>1</v>
      </c>
      <c r="AK985">
        <v>1</v>
      </c>
      <c r="AL985">
        <v>1</v>
      </c>
      <c r="AM985">
        <v>0</v>
      </c>
      <c r="AN985">
        <v>0</v>
      </c>
      <c r="AO985">
        <v>0</v>
      </c>
      <c r="AP985">
        <v>1</v>
      </c>
      <c r="AQ985">
        <v>0</v>
      </c>
      <c r="AR985">
        <v>0</v>
      </c>
      <c r="AS985" t="s">
        <v>3</v>
      </c>
      <c r="AT985">
        <v>0.153</v>
      </c>
      <c r="AU985" t="s">
        <v>3</v>
      </c>
      <c r="AV985">
        <v>0</v>
      </c>
      <c r="AW985">
        <v>2</v>
      </c>
      <c r="AX985">
        <v>69735398</v>
      </c>
      <c r="AY985">
        <v>1</v>
      </c>
      <c r="AZ985">
        <v>0</v>
      </c>
      <c r="BA985">
        <v>997</v>
      </c>
      <c r="BB985">
        <v>3</v>
      </c>
      <c r="BC985">
        <v>0</v>
      </c>
      <c r="BD985">
        <v>0</v>
      </c>
      <c r="BE985">
        <v>0</v>
      </c>
      <c r="BF985">
        <v>0</v>
      </c>
      <c r="BG985">
        <v>0</v>
      </c>
      <c r="BH985">
        <v>0</v>
      </c>
      <c r="BI985">
        <v>0</v>
      </c>
      <c r="BJ985">
        <v>0</v>
      </c>
      <c r="BK985">
        <v>0</v>
      </c>
      <c r="BL985">
        <v>0</v>
      </c>
      <c r="BM985">
        <v>0</v>
      </c>
      <c r="BN985">
        <v>0</v>
      </c>
      <c r="BO985">
        <v>0</v>
      </c>
      <c r="BP985">
        <v>0</v>
      </c>
      <c r="BQ985">
        <v>0</v>
      </c>
      <c r="BR985">
        <v>0</v>
      </c>
      <c r="BS985">
        <v>0</v>
      </c>
      <c r="BT985">
        <v>0</v>
      </c>
      <c r="BU985">
        <v>0</v>
      </c>
      <c r="BV985">
        <v>0</v>
      </c>
      <c r="BW985">
        <v>0</v>
      </c>
      <c r="CV985">
        <v>0</v>
      </c>
      <c r="CW985">
        <v>0</v>
      </c>
      <c r="CX985">
        <f>ROUND(Y985*Source!I1133,9)</f>
        <v>0</v>
      </c>
      <c r="CY985">
        <f>AA985</f>
        <v>7.14</v>
      </c>
      <c r="CZ985">
        <f>AE985</f>
        <v>7.14</v>
      </c>
      <c r="DA985">
        <f>AI985</f>
        <v>1</v>
      </c>
      <c r="DB985">
        <f t="shared" si="448"/>
        <v>1.0900000000000001</v>
      </c>
      <c r="DC985">
        <f t="shared" si="449"/>
        <v>0</v>
      </c>
      <c r="DD985" t="s">
        <v>3</v>
      </c>
      <c r="DE985" t="s">
        <v>3</v>
      </c>
      <c r="DF985">
        <f t="shared" si="465"/>
        <v>0</v>
      </c>
      <c r="DG985">
        <f t="shared" si="462"/>
        <v>0</v>
      </c>
      <c r="DH985">
        <f t="shared" si="463"/>
        <v>0</v>
      </c>
      <c r="DI985">
        <f t="shared" si="457"/>
        <v>0</v>
      </c>
      <c r="DJ985">
        <f>DF985</f>
        <v>0</v>
      </c>
      <c r="DK985">
        <v>0</v>
      </c>
      <c r="DL985" t="s">
        <v>3</v>
      </c>
      <c r="DM985">
        <v>0</v>
      </c>
      <c r="DN985" t="s">
        <v>3</v>
      </c>
      <c r="DO985">
        <v>0</v>
      </c>
    </row>
    <row r="986" spans="1:119" x14ac:dyDescent="0.2">
      <c r="A986">
        <f>ROW(Source!A1134)</f>
        <v>1134</v>
      </c>
      <c r="B986">
        <v>69726884</v>
      </c>
      <c r="C986">
        <v>69735384</v>
      </c>
      <c r="D986">
        <v>5510987</v>
      </c>
      <c r="E986">
        <v>1</v>
      </c>
      <c r="F986">
        <v>1</v>
      </c>
      <c r="G986">
        <v>1</v>
      </c>
      <c r="H986">
        <v>1</v>
      </c>
      <c r="I986" t="s">
        <v>1012</v>
      </c>
      <c r="J986" t="s">
        <v>3</v>
      </c>
      <c r="K986" t="s">
        <v>1013</v>
      </c>
      <c r="L986">
        <v>1369</v>
      </c>
      <c r="N986">
        <v>1013</v>
      </c>
      <c r="O986" t="s">
        <v>974</v>
      </c>
      <c r="P986" t="s">
        <v>974</v>
      </c>
      <c r="Q986">
        <v>1</v>
      </c>
      <c r="W986">
        <v>0</v>
      </c>
      <c r="X986">
        <v>-718552242</v>
      </c>
      <c r="Y986">
        <f t="shared" ref="Y986:Y1014" si="466">AT986</f>
        <v>46.4</v>
      </c>
      <c r="AA986">
        <v>0</v>
      </c>
      <c r="AB986">
        <v>0</v>
      </c>
      <c r="AC986">
        <v>0</v>
      </c>
      <c r="AD986">
        <v>261.20999999999998</v>
      </c>
      <c r="AE986">
        <v>0</v>
      </c>
      <c r="AF986">
        <v>0</v>
      </c>
      <c r="AG986">
        <v>0</v>
      </c>
      <c r="AH986">
        <v>10.3</v>
      </c>
      <c r="AI986">
        <v>1</v>
      </c>
      <c r="AJ986">
        <v>1</v>
      </c>
      <c r="AK986">
        <v>1</v>
      </c>
      <c r="AL986">
        <v>25.36</v>
      </c>
      <c r="AM986">
        <v>5</v>
      </c>
      <c r="AN986">
        <v>0</v>
      </c>
      <c r="AO986">
        <v>1</v>
      </c>
      <c r="AP986">
        <v>0</v>
      </c>
      <c r="AQ986">
        <v>0</v>
      </c>
      <c r="AR986">
        <v>0</v>
      </c>
      <c r="AS986" t="s">
        <v>3</v>
      </c>
      <c r="AT986">
        <v>46.4</v>
      </c>
      <c r="AU986" t="s">
        <v>3</v>
      </c>
      <c r="AV986">
        <v>1</v>
      </c>
      <c r="AW986">
        <v>2</v>
      </c>
      <c r="AX986">
        <v>69735392</v>
      </c>
      <c r="AY986">
        <v>1</v>
      </c>
      <c r="AZ986">
        <v>0</v>
      </c>
      <c r="BA986">
        <v>998</v>
      </c>
      <c r="BB986">
        <v>0</v>
      </c>
      <c r="BC986">
        <v>0</v>
      </c>
      <c r="BD986">
        <v>0</v>
      </c>
      <c r="BE986">
        <v>0</v>
      </c>
      <c r="BF986">
        <v>0</v>
      </c>
      <c r="BG986">
        <v>0</v>
      </c>
      <c r="BH986">
        <v>0</v>
      </c>
      <c r="BI986">
        <v>0</v>
      </c>
      <c r="BJ986">
        <v>0</v>
      </c>
      <c r="BK986">
        <v>0</v>
      </c>
      <c r="BL986">
        <v>0</v>
      </c>
      <c r="BM986">
        <v>0</v>
      </c>
      <c r="BN986">
        <v>0</v>
      </c>
      <c r="BO986">
        <v>0</v>
      </c>
      <c r="BP986">
        <v>0</v>
      </c>
      <c r="BQ986">
        <v>0</v>
      </c>
      <c r="BR986">
        <v>0</v>
      </c>
      <c r="BS986">
        <v>0</v>
      </c>
      <c r="BT986">
        <v>0</v>
      </c>
      <c r="BU986">
        <v>0</v>
      </c>
      <c r="BV986">
        <v>0</v>
      </c>
      <c r="BW986">
        <v>0</v>
      </c>
      <c r="CU986">
        <f>ROUND(AT986*Source!I1134*AH986*AL986,0)</f>
        <v>0</v>
      </c>
      <c r="CV986">
        <f>ROUND(Y986*Source!I1134,9)</f>
        <v>0</v>
      </c>
      <c r="CW986">
        <v>0</v>
      </c>
      <c r="CX986">
        <f>ROUND(Y986*Source!I1134,9)</f>
        <v>0</v>
      </c>
      <c r="CY986">
        <f>AD986</f>
        <v>261.20999999999998</v>
      </c>
      <c r="CZ986">
        <f>AH986</f>
        <v>10.3</v>
      </c>
      <c r="DA986">
        <f>AL986</f>
        <v>25.36</v>
      </c>
      <c r="DB986">
        <f t="shared" ref="DB986:DB1014" si="467">ROUND(ROUND(AT986*CZ986,2),2)</f>
        <v>477.92</v>
      </c>
      <c r="DC986">
        <f t="shared" ref="DC986:DC1014" si="468">ROUND(ROUND(AT986*AG986,2),2)</f>
        <v>0</v>
      </c>
      <c r="DD986" t="s">
        <v>3</v>
      </c>
      <c r="DE986" t="s">
        <v>3</v>
      </c>
      <c r="DF986">
        <f t="shared" si="465"/>
        <v>0</v>
      </c>
      <c r="DG986">
        <f t="shared" si="462"/>
        <v>0</v>
      </c>
      <c r="DH986">
        <f t="shared" si="463"/>
        <v>0</v>
      </c>
      <c r="DI986">
        <f>ROUND(ROUND(AH986*AL986,0)*CX986,0)</f>
        <v>0</v>
      </c>
      <c r="DJ986">
        <f>DI986</f>
        <v>0</v>
      </c>
      <c r="DK986">
        <v>0</v>
      </c>
      <c r="DL986" t="s">
        <v>3</v>
      </c>
      <c r="DM986">
        <v>0</v>
      </c>
      <c r="DN986" t="s">
        <v>3</v>
      </c>
      <c r="DO986">
        <v>0</v>
      </c>
    </row>
    <row r="987" spans="1:119" x14ac:dyDescent="0.2">
      <c r="A987">
        <f>ROW(Source!A1134)</f>
        <v>1134</v>
      </c>
      <c r="B987">
        <v>69726884</v>
      </c>
      <c r="C987">
        <v>69735384</v>
      </c>
      <c r="D987">
        <v>121548</v>
      </c>
      <c r="E987">
        <v>1</v>
      </c>
      <c r="F987">
        <v>1</v>
      </c>
      <c r="G987">
        <v>1</v>
      </c>
      <c r="H987">
        <v>1</v>
      </c>
      <c r="I987" t="s">
        <v>36</v>
      </c>
      <c r="J987" t="s">
        <v>3</v>
      </c>
      <c r="K987" t="s">
        <v>981</v>
      </c>
      <c r="L987">
        <v>608254</v>
      </c>
      <c r="N987">
        <v>1013</v>
      </c>
      <c r="O987" t="s">
        <v>982</v>
      </c>
      <c r="P987" t="s">
        <v>982</v>
      </c>
      <c r="Q987">
        <v>1</v>
      </c>
      <c r="W987">
        <v>0</v>
      </c>
      <c r="X987">
        <v>-185737400</v>
      </c>
      <c r="Y987">
        <f t="shared" si="466"/>
        <v>0.4</v>
      </c>
      <c r="AA987">
        <v>0</v>
      </c>
      <c r="AB987">
        <v>0</v>
      </c>
      <c r="AC987">
        <v>0</v>
      </c>
      <c r="AD987">
        <v>0</v>
      </c>
      <c r="AE987">
        <v>0</v>
      </c>
      <c r="AF987">
        <v>0</v>
      </c>
      <c r="AG987">
        <v>0</v>
      </c>
      <c r="AH987">
        <v>0</v>
      </c>
      <c r="AI987">
        <v>1</v>
      </c>
      <c r="AJ987">
        <v>1</v>
      </c>
      <c r="AK987">
        <v>19.8</v>
      </c>
      <c r="AL987">
        <v>1</v>
      </c>
      <c r="AM987">
        <v>5</v>
      </c>
      <c r="AN987">
        <v>0</v>
      </c>
      <c r="AO987">
        <v>1</v>
      </c>
      <c r="AP987">
        <v>0</v>
      </c>
      <c r="AQ987">
        <v>0</v>
      </c>
      <c r="AR987">
        <v>0</v>
      </c>
      <c r="AS987" t="s">
        <v>3</v>
      </c>
      <c r="AT987">
        <v>0.4</v>
      </c>
      <c r="AU987" t="s">
        <v>3</v>
      </c>
      <c r="AV987">
        <v>2</v>
      </c>
      <c r="AW987">
        <v>2</v>
      </c>
      <c r="AX987">
        <v>69735393</v>
      </c>
      <c r="AY987">
        <v>1</v>
      </c>
      <c r="AZ987">
        <v>0</v>
      </c>
      <c r="BA987">
        <v>999</v>
      </c>
      <c r="BB987">
        <v>0</v>
      </c>
      <c r="BC987">
        <v>0</v>
      </c>
      <c r="BD987">
        <v>0</v>
      </c>
      <c r="BE987">
        <v>0</v>
      </c>
      <c r="BF987">
        <v>0</v>
      </c>
      <c r="BG987">
        <v>0</v>
      </c>
      <c r="BH987">
        <v>0</v>
      </c>
      <c r="BI987">
        <v>0</v>
      </c>
      <c r="BJ987">
        <v>0</v>
      </c>
      <c r="BK987">
        <v>0</v>
      </c>
      <c r="BL987">
        <v>0</v>
      </c>
      <c r="BM987">
        <v>0</v>
      </c>
      <c r="BN987">
        <v>0</v>
      </c>
      <c r="BO987">
        <v>0</v>
      </c>
      <c r="BP987">
        <v>0</v>
      </c>
      <c r="BQ987">
        <v>0</v>
      </c>
      <c r="BR987">
        <v>0</v>
      </c>
      <c r="BS987">
        <v>0</v>
      </c>
      <c r="BT987">
        <v>0</v>
      </c>
      <c r="BU987">
        <v>0</v>
      </c>
      <c r="BV987">
        <v>0</v>
      </c>
      <c r="BW987">
        <v>0</v>
      </c>
      <c r="CV987">
        <v>0</v>
      </c>
      <c r="CW987">
        <v>0</v>
      </c>
      <c r="CX987">
        <f>ROUND(Y987*Source!I1134,9)</f>
        <v>0</v>
      </c>
      <c r="CY987">
        <f>AD987</f>
        <v>0</v>
      </c>
      <c r="CZ987">
        <f>AH987</f>
        <v>0</v>
      </c>
      <c r="DA987">
        <f>AL987</f>
        <v>1</v>
      </c>
      <c r="DB987">
        <f t="shared" si="467"/>
        <v>0</v>
      </c>
      <c r="DC987">
        <f t="shared" si="468"/>
        <v>0</v>
      </c>
      <c r="DD987" t="s">
        <v>3</v>
      </c>
      <c r="DE987" t="s">
        <v>3</v>
      </c>
      <c r="DF987">
        <f t="shared" si="465"/>
        <v>0</v>
      </c>
      <c r="DG987">
        <f t="shared" si="462"/>
        <v>0</v>
      </c>
      <c r="DH987">
        <f>ROUND(ROUND(AG987*AK987,0)*CX987,0)</f>
        <v>0</v>
      </c>
      <c r="DI987">
        <f t="shared" ref="DI987:DI1000" si="469">ROUND(ROUND(AH987,0)*CX987,0)</f>
        <v>0</v>
      </c>
      <c r="DJ987">
        <f>DI987</f>
        <v>0</v>
      </c>
      <c r="DK987">
        <v>0</v>
      </c>
      <c r="DL987" t="s">
        <v>3</v>
      </c>
      <c r="DM987">
        <v>0</v>
      </c>
      <c r="DN987" t="s">
        <v>3</v>
      </c>
      <c r="DO987">
        <v>0</v>
      </c>
    </row>
    <row r="988" spans="1:119" x14ac:dyDescent="0.2">
      <c r="A988">
        <f>ROW(Source!A1134)</f>
        <v>1134</v>
      </c>
      <c r="B988">
        <v>69726884</v>
      </c>
      <c r="C988">
        <v>69735384</v>
      </c>
      <c r="D988">
        <v>10844859</v>
      </c>
      <c r="E988">
        <v>1</v>
      </c>
      <c r="F988">
        <v>1</v>
      </c>
      <c r="G988">
        <v>1</v>
      </c>
      <c r="H988">
        <v>2</v>
      </c>
      <c r="I988" t="s">
        <v>1014</v>
      </c>
      <c r="J988" t="s">
        <v>1015</v>
      </c>
      <c r="K988" t="s">
        <v>1016</v>
      </c>
      <c r="L988">
        <v>1480</v>
      </c>
      <c r="N988">
        <v>1013</v>
      </c>
      <c r="O988" t="s">
        <v>1017</v>
      </c>
      <c r="P988" t="s">
        <v>1018</v>
      </c>
      <c r="Q988">
        <v>1</v>
      </c>
      <c r="W988">
        <v>0</v>
      </c>
      <c r="X988">
        <v>1241890182</v>
      </c>
      <c r="Y988">
        <f t="shared" si="466"/>
        <v>0.15</v>
      </c>
      <c r="AA988">
        <v>0</v>
      </c>
      <c r="AB988">
        <v>432.3</v>
      </c>
      <c r="AC988">
        <v>257.8</v>
      </c>
      <c r="AD988">
        <v>0</v>
      </c>
      <c r="AE988">
        <v>0</v>
      </c>
      <c r="AF988">
        <v>55.14</v>
      </c>
      <c r="AG988">
        <v>13.02</v>
      </c>
      <c r="AH988">
        <v>0</v>
      </c>
      <c r="AI988">
        <v>1</v>
      </c>
      <c r="AJ988">
        <v>7.84</v>
      </c>
      <c r="AK988">
        <v>19.8</v>
      </c>
      <c r="AL988">
        <v>1</v>
      </c>
      <c r="AM988">
        <v>5</v>
      </c>
      <c r="AN988">
        <v>0</v>
      </c>
      <c r="AO988">
        <v>1</v>
      </c>
      <c r="AP988">
        <v>0</v>
      </c>
      <c r="AQ988">
        <v>0</v>
      </c>
      <c r="AR988">
        <v>0</v>
      </c>
      <c r="AS988" t="s">
        <v>3</v>
      </c>
      <c r="AT988">
        <v>0.15</v>
      </c>
      <c r="AU988" t="s">
        <v>3</v>
      </c>
      <c r="AV988">
        <v>0</v>
      </c>
      <c r="AW988">
        <v>2</v>
      </c>
      <c r="AX988">
        <v>69735394</v>
      </c>
      <c r="AY988">
        <v>1</v>
      </c>
      <c r="AZ988">
        <v>0</v>
      </c>
      <c r="BA988">
        <v>1000</v>
      </c>
      <c r="BB988">
        <v>0</v>
      </c>
      <c r="BC988">
        <v>0</v>
      </c>
      <c r="BD988">
        <v>0</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CV988">
        <v>0</v>
      </c>
      <c r="CW988">
        <f>ROUND(Y988*Source!I1134*DO988,9)</f>
        <v>0</v>
      </c>
      <c r="CX988">
        <f>ROUND(Y988*Source!I1134,9)</f>
        <v>0</v>
      </c>
      <c r="CY988">
        <f>AB988</f>
        <v>432.3</v>
      </c>
      <c r="CZ988">
        <f>AF988</f>
        <v>55.14</v>
      </c>
      <c r="DA988">
        <f>AJ988</f>
        <v>7.84</v>
      </c>
      <c r="DB988">
        <f t="shared" si="467"/>
        <v>8.27</v>
      </c>
      <c r="DC988">
        <f t="shared" si="468"/>
        <v>1.95</v>
      </c>
      <c r="DD988" t="s">
        <v>3</v>
      </c>
      <c r="DE988" t="s">
        <v>3</v>
      </c>
      <c r="DF988">
        <f t="shared" si="465"/>
        <v>0</v>
      </c>
      <c r="DG988">
        <f>ROUND(ROUND(AF988*AJ988,0)*CX988,0)</f>
        <v>0</v>
      </c>
      <c r="DH988">
        <f>ROUND(ROUND(AG988*AK988,0)*CX988,0)</f>
        <v>0</v>
      </c>
      <c r="DI988">
        <f t="shared" si="469"/>
        <v>0</v>
      </c>
      <c r="DJ988">
        <f>DG988</f>
        <v>0</v>
      </c>
      <c r="DK988">
        <v>0</v>
      </c>
      <c r="DL988" t="s">
        <v>3</v>
      </c>
      <c r="DM988">
        <v>0</v>
      </c>
      <c r="DN988" t="s">
        <v>3</v>
      </c>
      <c r="DO988">
        <v>0</v>
      </c>
    </row>
    <row r="989" spans="1:119" x14ac:dyDescent="0.2">
      <c r="A989">
        <f>ROW(Source!A1134)</f>
        <v>1134</v>
      </c>
      <c r="B989">
        <v>69726884</v>
      </c>
      <c r="C989">
        <v>69735384</v>
      </c>
      <c r="D989">
        <v>10843192</v>
      </c>
      <c r="E989">
        <v>1</v>
      </c>
      <c r="F989">
        <v>1</v>
      </c>
      <c r="G989">
        <v>1</v>
      </c>
      <c r="H989">
        <v>2</v>
      </c>
      <c r="I989" t="s">
        <v>975</v>
      </c>
      <c r="J989" t="s">
        <v>1019</v>
      </c>
      <c r="K989" t="s">
        <v>1020</v>
      </c>
      <c r="L989">
        <v>1480</v>
      </c>
      <c r="N989">
        <v>1013</v>
      </c>
      <c r="O989" t="s">
        <v>1017</v>
      </c>
      <c r="P989" t="s">
        <v>1018</v>
      </c>
      <c r="Q989">
        <v>1</v>
      </c>
      <c r="W989">
        <v>0</v>
      </c>
      <c r="X989">
        <v>-1592911513</v>
      </c>
      <c r="Y989">
        <f t="shared" si="466"/>
        <v>0.25</v>
      </c>
      <c r="AA989">
        <v>0</v>
      </c>
      <c r="AB989">
        <v>673.77</v>
      </c>
      <c r="AC989">
        <v>0</v>
      </c>
      <c r="AD989">
        <v>0</v>
      </c>
      <c r="AE989">
        <v>0</v>
      </c>
      <c r="AF989">
        <v>85.94</v>
      </c>
      <c r="AG989">
        <v>0</v>
      </c>
      <c r="AH989">
        <v>0</v>
      </c>
      <c r="AI989">
        <v>1</v>
      </c>
      <c r="AJ989">
        <v>7.84</v>
      </c>
      <c r="AK989">
        <v>19.8</v>
      </c>
      <c r="AL989">
        <v>1</v>
      </c>
      <c r="AM989">
        <v>5</v>
      </c>
      <c r="AN989">
        <v>0</v>
      </c>
      <c r="AO989">
        <v>1</v>
      </c>
      <c r="AP989">
        <v>0</v>
      </c>
      <c r="AQ989">
        <v>0</v>
      </c>
      <c r="AR989">
        <v>0</v>
      </c>
      <c r="AS989" t="s">
        <v>3</v>
      </c>
      <c r="AT989">
        <v>0.25</v>
      </c>
      <c r="AU989" t="s">
        <v>3</v>
      </c>
      <c r="AV989">
        <v>0</v>
      </c>
      <c r="AW989">
        <v>2</v>
      </c>
      <c r="AX989">
        <v>69735395</v>
      </c>
      <c r="AY989">
        <v>1</v>
      </c>
      <c r="AZ989">
        <v>0</v>
      </c>
      <c r="BA989">
        <v>1001</v>
      </c>
      <c r="BB989">
        <v>0</v>
      </c>
      <c r="BC989">
        <v>0</v>
      </c>
      <c r="BD989">
        <v>0</v>
      </c>
      <c r="BE989">
        <v>0</v>
      </c>
      <c r="BF989">
        <v>0</v>
      </c>
      <c r="BG989">
        <v>0</v>
      </c>
      <c r="BH989">
        <v>0</v>
      </c>
      <c r="BI989">
        <v>0</v>
      </c>
      <c r="BJ989">
        <v>0</v>
      </c>
      <c r="BK989">
        <v>0</v>
      </c>
      <c r="BL989">
        <v>0</v>
      </c>
      <c r="BM989">
        <v>0</v>
      </c>
      <c r="BN989">
        <v>0</v>
      </c>
      <c r="BO989">
        <v>0</v>
      </c>
      <c r="BP989">
        <v>0</v>
      </c>
      <c r="BQ989">
        <v>0</v>
      </c>
      <c r="BR989">
        <v>0</v>
      </c>
      <c r="BS989">
        <v>0</v>
      </c>
      <c r="BT989">
        <v>0</v>
      </c>
      <c r="BU989">
        <v>0</v>
      </c>
      <c r="BV989">
        <v>0</v>
      </c>
      <c r="BW989">
        <v>0</v>
      </c>
      <c r="CV989">
        <v>0</v>
      </c>
      <c r="CW989">
        <f>ROUND(Y989*Source!I1134*DO989,9)</f>
        <v>0</v>
      </c>
      <c r="CX989">
        <f>ROUND(Y989*Source!I1134,9)</f>
        <v>0</v>
      </c>
      <c r="CY989">
        <f>AB989</f>
        <v>673.77</v>
      </c>
      <c r="CZ989">
        <f>AF989</f>
        <v>85.94</v>
      </c>
      <c r="DA989">
        <f>AJ989</f>
        <v>7.84</v>
      </c>
      <c r="DB989">
        <f t="shared" si="467"/>
        <v>21.49</v>
      </c>
      <c r="DC989">
        <f t="shared" si="468"/>
        <v>0</v>
      </c>
      <c r="DD989" t="s">
        <v>3</v>
      </c>
      <c r="DE989" t="s">
        <v>3</v>
      </c>
      <c r="DF989">
        <f t="shared" si="465"/>
        <v>0</v>
      </c>
      <c r="DG989">
        <f>ROUND(ROUND(AF989*AJ989,0)*CX989,0)</f>
        <v>0</v>
      </c>
      <c r="DH989">
        <f>ROUND(ROUND(AG989*AK989,0)*CX989,0)</f>
        <v>0</v>
      </c>
      <c r="DI989">
        <f t="shared" si="469"/>
        <v>0</v>
      </c>
      <c r="DJ989">
        <f>DG989</f>
        <v>0</v>
      </c>
      <c r="DK989">
        <v>0</v>
      </c>
      <c r="DL989" t="s">
        <v>3</v>
      </c>
      <c r="DM989">
        <v>0</v>
      </c>
      <c r="DN989" t="s">
        <v>3</v>
      </c>
      <c r="DO989">
        <v>0</v>
      </c>
    </row>
    <row r="990" spans="1:119" x14ac:dyDescent="0.2">
      <c r="A990">
        <f>ROW(Source!A1134)</f>
        <v>1134</v>
      </c>
      <c r="B990">
        <v>69726884</v>
      </c>
      <c r="C990">
        <v>69735384</v>
      </c>
      <c r="D990">
        <v>10836736</v>
      </c>
      <c r="E990">
        <v>1</v>
      </c>
      <c r="F990">
        <v>1</v>
      </c>
      <c r="G990">
        <v>1</v>
      </c>
      <c r="H990">
        <v>3</v>
      </c>
      <c r="I990" t="s">
        <v>346</v>
      </c>
      <c r="J990" t="s">
        <v>348</v>
      </c>
      <c r="K990" t="s">
        <v>347</v>
      </c>
      <c r="L990">
        <v>1348</v>
      </c>
      <c r="N990">
        <v>1009</v>
      </c>
      <c r="O990" t="s">
        <v>78</v>
      </c>
      <c r="P990" t="s">
        <v>78</v>
      </c>
      <c r="Q990">
        <v>1000</v>
      </c>
      <c r="W990">
        <v>0</v>
      </c>
      <c r="X990">
        <v>1012753382</v>
      </c>
      <c r="Y990">
        <f t="shared" si="466"/>
        <v>1.4E-2</v>
      </c>
      <c r="AA990">
        <v>38983</v>
      </c>
      <c r="AB990">
        <v>0</v>
      </c>
      <c r="AC990">
        <v>0</v>
      </c>
      <c r="AD990">
        <v>0</v>
      </c>
      <c r="AE990">
        <v>5391.0999999999995</v>
      </c>
      <c r="AF990">
        <v>0</v>
      </c>
      <c r="AG990">
        <v>0</v>
      </c>
      <c r="AH990">
        <v>0</v>
      </c>
      <c r="AI990">
        <v>7.56</v>
      </c>
      <c r="AJ990">
        <v>1</v>
      </c>
      <c r="AK990">
        <v>1</v>
      </c>
      <c r="AL990">
        <v>1</v>
      </c>
      <c r="AM990">
        <v>0</v>
      </c>
      <c r="AN990">
        <v>0</v>
      </c>
      <c r="AO990">
        <v>0</v>
      </c>
      <c r="AP990">
        <v>1</v>
      </c>
      <c r="AQ990">
        <v>0</v>
      </c>
      <c r="AR990">
        <v>0</v>
      </c>
      <c r="AS990" t="s">
        <v>3</v>
      </c>
      <c r="AT990">
        <v>1.4E-2</v>
      </c>
      <c r="AU990" t="s">
        <v>3</v>
      </c>
      <c r="AV990">
        <v>0</v>
      </c>
      <c r="AW990">
        <v>2</v>
      </c>
      <c r="AX990">
        <v>69735396</v>
      </c>
      <c r="AY990">
        <v>1</v>
      </c>
      <c r="AZ990">
        <v>16384</v>
      </c>
      <c r="BA990">
        <v>1002</v>
      </c>
      <c r="BB990">
        <v>3</v>
      </c>
      <c r="BC990">
        <v>0</v>
      </c>
      <c r="BD990">
        <v>0</v>
      </c>
      <c r="BE990">
        <v>0</v>
      </c>
      <c r="BF990">
        <v>0</v>
      </c>
      <c r="BG990">
        <v>0</v>
      </c>
      <c r="BH990">
        <v>0</v>
      </c>
      <c r="BI990">
        <v>0</v>
      </c>
      <c r="BJ990">
        <v>0</v>
      </c>
      <c r="BK990">
        <v>0</v>
      </c>
      <c r="BL990">
        <v>0</v>
      </c>
      <c r="BM990">
        <v>0</v>
      </c>
      <c r="BN990">
        <v>0</v>
      </c>
      <c r="BO990">
        <v>0</v>
      </c>
      <c r="BP990">
        <v>0</v>
      </c>
      <c r="BQ990">
        <v>0</v>
      </c>
      <c r="BR990">
        <v>0</v>
      </c>
      <c r="BS990">
        <v>0</v>
      </c>
      <c r="BT990">
        <v>0</v>
      </c>
      <c r="BU990">
        <v>0</v>
      </c>
      <c r="BV990">
        <v>0</v>
      </c>
      <c r="BW990">
        <v>0</v>
      </c>
      <c r="CV990">
        <v>0</v>
      </c>
      <c r="CW990">
        <v>0</v>
      </c>
      <c r="CX990">
        <f>ROUND(Y990*Source!I1134,9)</f>
        <v>0</v>
      </c>
      <c r="CY990">
        <f>AA990</f>
        <v>38983</v>
      </c>
      <c r="CZ990">
        <f>AE990</f>
        <v>5391.0999999999995</v>
      </c>
      <c r="DA990">
        <f>AI990</f>
        <v>7.56</v>
      </c>
      <c r="DB990">
        <f t="shared" si="467"/>
        <v>75.48</v>
      </c>
      <c r="DC990">
        <f t="shared" si="468"/>
        <v>0</v>
      </c>
      <c r="DD990" t="s">
        <v>3</v>
      </c>
      <c r="DE990" t="s">
        <v>3</v>
      </c>
      <c r="DF990">
        <f>ROUND(ROUND(AE990*AI990,0)*CX990,0)</f>
        <v>0</v>
      </c>
      <c r="DG990">
        <f t="shared" ref="DG990:DG1002" si="470">ROUND(ROUND(AF990,0)*CX990,0)</f>
        <v>0</v>
      </c>
      <c r="DH990">
        <f t="shared" ref="DH990:DH1001" si="471">ROUND(ROUND(AG990,0)*CX990,0)</f>
        <v>0</v>
      </c>
      <c r="DI990">
        <f t="shared" si="469"/>
        <v>0</v>
      </c>
      <c r="DJ990">
        <f>DF990</f>
        <v>0</v>
      </c>
      <c r="DK990">
        <v>0</v>
      </c>
      <c r="DL990" t="s">
        <v>3</v>
      </c>
      <c r="DM990">
        <v>0</v>
      </c>
      <c r="DN990" t="s">
        <v>3</v>
      </c>
      <c r="DO990">
        <v>0</v>
      </c>
    </row>
    <row r="991" spans="1:119" x14ac:dyDescent="0.2">
      <c r="A991">
        <f>ROW(Source!A1134)</f>
        <v>1134</v>
      </c>
      <c r="B991">
        <v>69726884</v>
      </c>
      <c r="C991">
        <v>69735384</v>
      </c>
      <c r="D991">
        <v>10826729</v>
      </c>
      <c r="E991">
        <v>1</v>
      </c>
      <c r="F991">
        <v>1</v>
      </c>
      <c r="G991">
        <v>1</v>
      </c>
      <c r="H991">
        <v>3</v>
      </c>
      <c r="I991" t="s">
        <v>351</v>
      </c>
      <c r="J991" t="s">
        <v>353</v>
      </c>
      <c r="K991" t="s">
        <v>352</v>
      </c>
      <c r="L991">
        <v>1348</v>
      </c>
      <c r="N991">
        <v>1009</v>
      </c>
      <c r="O991" t="s">
        <v>78</v>
      </c>
      <c r="P991" t="s">
        <v>78</v>
      </c>
      <c r="Q991">
        <v>1000</v>
      </c>
      <c r="W991">
        <v>0</v>
      </c>
      <c r="X991">
        <v>-1548626675</v>
      </c>
      <c r="Y991">
        <f t="shared" si="466"/>
        <v>0.45</v>
      </c>
      <c r="AA991">
        <v>38330</v>
      </c>
      <c r="AB991">
        <v>0</v>
      </c>
      <c r="AC991">
        <v>0</v>
      </c>
      <c r="AD991">
        <v>0</v>
      </c>
      <c r="AE991">
        <v>5300.7999999999993</v>
      </c>
      <c r="AF991">
        <v>0</v>
      </c>
      <c r="AG991">
        <v>0</v>
      </c>
      <c r="AH991">
        <v>0</v>
      </c>
      <c r="AI991">
        <v>7.56</v>
      </c>
      <c r="AJ991">
        <v>1</v>
      </c>
      <c r="AK991">
        <v>1</v>
      </c>
      <c r="AL991">
        <v>1</v>
      </c>
      <c r="AM991">
        <v>0</v>
      </c>
      <c r="AN991">
        <v>0</v>
      </c>
      <c r="AO991">
        <v>0</v>
      </c>
      <c r="AP991">
        <v>1</v>
      </c>
      <c r="AQ991">
        <v>0</v>
      </c>
      <c r="AR991">
        <v>0</v>
      </c>
      <c r="AS991" t="s">
        <v>3</v>
      </c>
      <c r="AT991">
        <v>0.45</v>
      </c>
      <c r="AU991" t="s">
        <v>3</v>
      </c>
      <c r="AV991">
        <v>0</v>
      </c>
      <c r="AW991">
        <v>2</v>
      </c>
      <c r="AX991">
        <v>69735397</v>
      </c>
      <c r="AY991">
        <v>1</v>
      </c>
      <c r="AZ991">
        <v>16384</v>
      </c>
      <c r="BA991">
        <v>1003</v>
      </c>
      <c r="BB991">
        <v>3</v>
      </c>
      <c r="BC991">
        <v>0</v>
      </c>
      <c r="BD991">
        <v>0</v>
      </c>
      <c r="BE991">
        <v>0</v>
      </c>
      <c r="BF991">
        <v>0</v>
      </c>
      <c r="BG991">
        <v>0</v>
      </c>
      <c r="BH991">
        <v>0</v>
      </c>
      <c r="BI991">
        <v>0</v>
      </c>
      <c r="BJ991">
        <v>0</v>
      </c>
      <c r="BK991">
        <v>0</v>
      </c>
      <c r="BL991">
        <v>0</v>
      </c>
      <c r="BM991">
        <v>0</v>
      </c>
      <c r="BN991">
        <v>0</v>
      </c>
      <c r="BO991">
        <v>0</v>
      </c>
      <c r="BP991">
        <v>0</v>
      </c>
      <c r="BQ991">
        <v>0</v>
      </c>
      <c r="BR991">
        <v>0</v>
      </c>
      <c r="BS991">
        <v>0</v>
      </c>
      <c r="BT991">
        <v>0</v>
      </c>
      <c r="BU991">
        <v>0</v>
      </c>
      <c r="BV991">
        <v>0</v>
      </c>
      <c r="BW991">
        <v>0</v>
      </c>
      <c r="CV991">
        <v>0</v>
      </c>
      <c r="CW991">
        <v>0</v>
      </c>
      <c r="CX991">
        <f>ROUND(Y991*Source!I1134,9)</f>
        <v>0</v>
      </c>
      <c r="CY991">
        <f>AA991</f>
        <v>38330</v>
      </c>
      <c r="CZ991">
        <f>AE991</f>
        <v>5300.7999999999993</v>
      </c>
      <c r="DA991">
        <f>AI991</f>
        <v>7.56</v>
      </c>
      <c r="DB991">
        <f t="shared" si="467"/>
        <v>2385.36</v>
      </c>
      <c r="DC991">
        <f t="shared" si="468"/>
        <v>0</v>
      </c>
      <c r="DD991" t="s">
        <v>3</v>
      </c>
      <c r="DE991" t="s">
        <v>3</v>
      </c>
      <c r="DF991">
        <f>ROUND(ROUND(AE991*AI991,0)*CX991,0)</f>
        <v>0</v>
      </c>
      <c r="DG991">
        <f t="shared" si="470"/>
        <v>0</v>
      </c>
      <c r="DH991">
        <f t="shared" si="471"/>
        <v>0</v>
      </c>
      <c r="DI991">
        <f t="shared" si="469"/>
        <v>0</v>
      </c>
      <c r="DJ991">
        <f>DF991</f>
        <v>0</v>
      </c>
      <c r="DK991">
        <v>0</v>
      </c>
      <c r="DL991" t="s">
        <v>3</v>
      </c>
      <c r="DM991">
        <v>0</v>
      </c>
      <c r="DN991" t="s">
        <v>3</v>
      </c>
      <c r="DO991">
        <v>0</v>
      </c>
    </row>
    <row r="992" spans="1:119" x14ac:dyDescent="0.2">
      <c r="A992">
        <f>ROW(Source!A1134)</f>
        <v>1134</v>
      </c>
      <c r="B992">
        <v>69726884</v>
      </c>
      <c r="C992">
        <v>69735384</v>
      </c>
      <c r="D992">
        <v>10825323</v>
      </c>
      <c r="E992">
        <v>1</v>
      </c>
      <c r="F992">
        <v>1</v>
      </c>
      <c r="G992">
        <v>1</v>
      </c>
      <c r="H992">
        <v>3</v>
      </c>
      <c r="I992" t="s">
        <v>82</v>
      </c>
      <c r="J992" t="s">
        <v>356</v>
      </c>
      <c r="K992" t="s">
        <v>83</v>
      </c>
      <c r="L992">
        <v>1339</v>
      </c>
      <c r="N992">
        <v>1007</v>
      </c>
      <c r="O992" t="s">
        <v>40</v>
      </c>
      <c r="P992" t="s">
        <v>40</v>
      </c>
      <c r="Q992">
        <v>1</v>
      </c>
      <c r="W992">
        <v>0</v>
      </c>
      <c r="X992">
        <v>1444665788</v>
      </c>
      <c r="Y992">
        <f t="shared" si="466"/>
        <v>0.153</v>
      </c>
      <c r="AA992">
        <v>14.19</v>
      </c>
      <c r="AB992">
        <v>0</v>
      </c>
      <c r="AC992">
        <v>0</v>
      </c>
      <c r="AD992">
        <v>0</v>
      </c>
      <c r="AE992">
        <v>1.97</v>
      </c>
      <c r="AF992">
        <v>0</v>
      </c>
      <c r="AG992">
        <v>0</v>
      </c>
      <c r="AH992">
        <v>0</v>
      </c>
      <c r="AI992">
        <v>7.56</v>
      </c>
      <c r="AJ992">
        <v>1</v>
      </c>
      <c r="AK992">
        <v>1</v>
      </c>
      <c r="AL992">
        <v>1</v>
      </c>
      <c r="AM992">
        <v>0</v>
      </c>
      <c r="AN992">
        <v>0</v>
      </c>
      <c r="AO992">
        <v>0</v>
      </c>
      <c r="AP992">
        <v>1</v>
      </c>
      <c r="AQ992">
        <v>0</v>
      </c>
      <c r="AR992">
        <v>0</v>
      </c>
      <c r="AS992" t="s">
        <v>3</v>
      </c>
      <c r="AT992">
        <v>0.153</v>
      </c>
      <c r="AU992" t="s">
        <v>3</v>
      </c>
      <c r="AV992">
        <v>0</v>
      </c>
      <c r="AW992">
        <v>2</v>
      </c>
      <c r="AX992">
        <v>69735398</v>
      </c>
      <c r="AY992">
        <v>1</v>
      </c>
      <c r="AZ992">
        <v>16384</v>
      </c>
      <c r="BA992">
        <v>1004</v>
      </c>
      <c r="BB992">
        <v>3</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v>0</v>
      </c>
      <c r="CV992">
        <v>0</v>
      </c>
      <c r="CW992">
        <v>0</v>
      </c>
      <c r="CX992">
        <f>ROUND(Y992*Source!I1134,9)</f>
        <v>0</v>
      </c>
      <c r="CY992">
        <f>AA992</f>
        <v>14.19</v>
      </c>
      <c r="CZ992">
        <f>AE992</f>
        <v>1.97</v>
      </c>
      <c r="DA992">
        <f>AI992</f>
        <v>7.56</v>
      </c>
      <c r="DB992">
        <f t="shared" si="467"/>
        <v>0.3</v>
      </c>
      <c r="DC992">
        <f t="shared" si="468"/>
        <v>0</v>
      </c>
      <c r="DD992" t="s">
        <v>3</v>
      </c>
      <c r="DE992" t="s">
        <v>3</v>
      </c>
      <c r="DF992">
        <f>ROUND(ROUND(AE992*AI992,0)*CX992,0)</f>
        <v>0</v>
      </c>
      <c r="DG992">
        <f t="shared" si="470"/>
        <v>0</v>
      </c>
      <c r="DH992">
        <f t="shared" si="471"/>
        <v>0</v>
      </c>
      <c r="DI992">
        <f t="shared" si="469"/>
        <v>0</v>
      </c>
      <c r="DJ992">
        <f>DF992</f>
        <v>0</v>
      </c>
      <c r="DK992">
        <v>0</v>
      </c>
      <c r="DL992" t="s">
        <v>3</v>
      </c>
      <c r="DM992">
        <v>0</v>
      </c>
      <c r="DN992" t="s">
        <v>3</v>
      </c>
      <c r="DO992">
        <v>0</v>
      </c>
    </row>
    <row r="993" spans="1:119" x14ac:dyDescent="0.2">
      <c r="A993">
        <f>ROW(Source!A1141)</f>
        <v>1141</v>
      </c>
      <c r="B993">
        <v>69726971</v>
      </c>
      <c r="C993">
        <v>69735402</v>
      </c>
      <c r="D993">
        <v>27495035</v>
      </c>
      <c r="E993">
        <v>1</v>
      </c>
      <c r="F993">
        <v>1</v>
      </c>
      <c r="G993">
        <v>1</v>
      </c>
      <c r="H993">
        <v>1</v>
      </c>
      <c r="I993" t="s">
        <v>1040</v>
      </c>
      <c r="J993" t="s">
        <v>3</v>
      </c>
      <c r="K993" t="s">
        <v>1041</v>
      </c>
      <c r="L993">
        <v>1369</v>
      </c>
      <c r="N993">
        <v>1013</v>
      </c>
      <c r="O993" t="s">
        <v>974</v>
      </c>
      <c r="P993" t="s">
        <v>974</v>
      </c>
      <c r="Q993">
        <v>1</v>
      </c>
      <c r="W993">
        <v>0</v>
      </c>
      <c r="X993">
        <v>1467376390</v>
      </c>
      <c r="Y993">
        <f t="shared" si="466"/>
        <v>81.31</v>
      </c>
      <c r="AA993">
        <v>0</v>
      </c>
      <c r="AB993">
        <v>0</v>
      </c>
      <c r="AC993">
        <v>0</v>
      </c>
      <c r="AD993">
        <v>8.3800000000000008</v>
      </c>
      <c r="AE993">
        <v>0</v>
      </c>
      <c r="AF993">
        <v>0</v>
      </c>
      <c r="AG993">
        <v>0</v>
      </c>
      <c r="AH993">
        <v>8.3800000000000008</v>
      </c>
      <c r="AI993">
        <v>1</v>
      </c>
      <c r="AJ993">
        <v>1</v>
      </c>
      <c r="AK993">
        <v>1</v>
      </c>
      <c r="AL993">
        <v>1</v>
      </c>
      <c r="AM993">
        <v>0</v>
      </c>
      <c r="AN993">
        <v>0</v>
      </c>
      <c r="AO993">
        <v>1</v>
      </c>
      <c r="AP993">
        <v>0</v>
      </c>
      <c r="AQ993">
        <v>0</v>
      </c>
      <c r="AR993">
        <v>0</v>
      </c>
      <c r="AS993" t="s">
        <v>3</v>
      </c>
      <c r="AT993">
        <v>81.31</v>
      </c>
      <c r="AU993" t="s">
        <v>3</v>
      </c>
      <c r="AV993">
        <v>1</v>
      </c>
      <c r="AW993">
        <v>2</v>
      </c>
      <c r="AX993">
        <v>69735411</v>
      </c>
      <c r="AY993">
        <v>1</v>
      </c>
      <c r="AZ993">
        <v>0</v>
      </c>
      <c r="BA993">
        <v>1005</v>
      </c>
      <c r="BB993">
        <v>0</v>
      </c>
      <c r="BC993">
        <v>0</v>
      </c>
      <c r="BD993">
        <v>0</v>
      </c>
      <c r="BE993">
        <v>0</v>
      </c>
      <c r="BF993">
        <v>0</v>
      </c>
      <c r="BG993">
        <v>0</v>
      </c>
      <c r="BH993">
        <v>0</v>
      </c>
      <c r="BI993">
        <v>0</v>
      </c>
      <c r="BJ993">
        <v>0</v>
      </c>
      <c r="BK993">
        <v>0</v>
      </c>
      <c r="BL993">
        <v>0</v>
      </c>
      <c r="BM993">
        <v>0</v>
      </c>
      <c r="BN993">
        <v>0</v>
      </c>
      <c r="BO993">
        <v>0</v>
      </c>
      <c r="BP993">
        <v>0</v>
      </c>
      <c r="BQ993">
        <v>0</v>
      </c>
      <c r="BR993">
        <v>0</v>
      </c>
      <c r="BS993">
        <v>0</v>
      </c>
      <c r="BT993">
        <v>0</v>
      </c>
      <c r="BU993">
        <v>0</v>
      </c>
      <c r="BV993">
        <v>0</v>
      </c>
      <c r="BW993">
        <v>0</v>
      </c>
      <c r="CU993">
        <f>ROUND(AT993*Source!I1141*AH993*AL993,0)</f>
        <v>0</v>
      </c>
      <c r="CV993">
        <f>ROUND(Y993*Source!I1141,9)</f>
        <v>0</v>
      </c>
      <c r="CW993">
        <v>0</v>
      </c>
      <c r="CX993">
        <f>ROUND(Y993*Source!I1141,9)</f>
        <v>0</v>
      </c>
      <c r="CY993">
        <f>AD993</f>
        <v>8.3800000000000008</v>
      </c>
      <c r="CZ993">
        <f>AH993</f>
        <v>8.3800000000000008</v>
      </c>
      <c r="DA993">
        <f>AL993</f>
        <v>1</v>
      </c>
      <c r="DB993">
        <f t="shared" si="467"/>
        <v>681.38</v>
      </c>
      <c r="DC993">
        <f t="shared" si="468"/>
        <v>0</v>
      </c>
      <c r="DD993" t="s">
        <v>3</v>
      </c>
      <c r="DE993" t="s">
        <v>3</v>
      </c>
      <c r="DF993">
        <f t="shared" ref="DF993:DF1005" si="472">ROUND(ROUND(AE993,0)*CX993,0)</f>
        <v>0</v>
      </c>
      <c r="DG993">
        <f t="shared" si="470"/>
        <v>0</v>
      </c>
      <c r="DH993">
        <f t="shared" si="471"/>
        <v>0</v>
      </c>
      <c r="DI993">
        <f t="shared" si="469"/>
        <v>0</v>
      </c>
      <c r="DJ993">
        <f>DI993</f>
        <v>0</v>
      </c>
      <c r="DK993">
        <v>0</v>
      </c>
      <c r="DL993" t="s">
        <v>3</v>
      </c>
      <c r="DM993">
        <v>0</v>
      </c>
      <c r="DN993" t="s">
        <v>3</v>
      </c>
      <c r="DO993">
        <v>0</v>
      </c>
    </row>
    <row r="994" spans="1:119" x14ac:dyDescent="0.2">
      <c r="A994">
        <f>ROW(Source!A1141)</f>
        <v>1141</v>
      </c>
      <c r="B994">
        <v>69726971</v>
      </c>
      <c r="C994">
        <v>69735402</v>
      </c>
      <c r="D994">
        <v>121548</v>
      </c>
      <c r="E994">
        <v>1</v>
      </c>
      <c r="F994">
        <v>1</v>
      </c>
      <c r="G994">
        <v>1</v>
      </c>
      <c r="H994">
        <v>1</v>
      </c>
      <c r="I994" t="s">
        <v>36</v>
      </c>
      <c r="J994" t="s">
        <v>3</v>
      </c>
      <c r="K994" t="s">
        <v>981</v>
      </c>
      <c r="L994">
        <v>608254</v>
      </c>
      <c r="N994">
        <v>1013</v>
      </c>
      <c r="O994" t="s">
        <v>982</v>
      </c>
      <c r="P994" t="s">
        <v>982</v>
      </c>
      <c r="Q994">
        <v>1</v>
      </c>
      <c r="W994">
        <v>0</v>
      </c>
      <c r="X994">
        <v>-185737400</v>
      </c>
      <c r="Y994">
        <f t="shared" si="466"/>
        <v>2.93</v>
      </c>
      <c r="AA994">
        <v>0</v>
      </c>
      <c r="AB994">
        <v>0</v>
      </c>
      <c r="AC994">
        <v>0</v>
      </c>
      <c r="AD994">
        <v>0</v>
      </c>
      <c r="AE994">
        <v>0</v>
      </c>
      <c r="AF994">
        <v>0</v>
      </c>
      <c r="AG994">
        <v>0</v>
      </c>
      <c r="AH994">
        <v>0</v>
      </c>
      <c r="AI994">
        <v>1</v>
      </c>
      <c r="AJ994">
        <v>1</v>
      </c>
      <c r="AK994">
        <v>1</v>
      </c>
      <c r="AL994">
        <v>1</v>
      </c>
      <c r="AM994">
        <v>0</v>
      </c>
      <c r="AN994">
        <v>0</v>
      </c>
      <c r="AO994">
        <v>1</v>
      </c>
      <c r="AP994">
        <v>0</v>
      </c>
      <c r="AQ994">
        <v>0</v>
      </c>
      <c r="AR994">
        <v>0</v>
      </c>
      <c r="AS994" t="s">
        <v>3</v>
      </c>
      <c r="AT994">
        <v>2.93</v>
      </c>
      <c r="AU994" t="s">
        <v>3</v>
      </c>
      <c r="AV994">
        <v>2</v>
      </c>
      <c r="AW994">
        <v>2</v>
      </c>
      <c r="AX994">
        <v>69735412</v>
      </c>
      <c r="AY994">
        <v>1</v>
      </c>
      <c r="AZ994">
        <v>0</v>
      </c>
      <c r="BA994">
        <v>1006</v>
      </c>
      <c r="BB994">
        <v>0</v>
      </c>
      <c r="BC994">
        <v>0</v>
      </c>
      <c r="BD994">
        <v>0</v>
      </c>
      <c r="BE994">
        <v>0</v>
      </c>
      <c r="BF994">
        <v>0</v>
      </c>
      <c r="BG994">
        <v>0</v>
      </c>
      <c r="BH994">
        <v>0</v>
      </c>
      <c r="BI994">
        <v>0</v>
      </c>
      <c r="BJ994">
        <v>0</v>
      </c>
      <c r="BK994">
        <v>0</v>
      </c>
      <c r="BL994">
        <v>0</v>
      </c>
      <c r="BM994">
        <v>0</v>
      </c>
      <c r="BN994">
        <v>0</v>
      </c>
      <c r="BO994">
        <v>0</v>
      </c>
      <c r="BP994">
        <v>0</v>
      </c>
      <c r="BQ994">
        <v>0</v>
      </c>
      <c r="BR994">
        <v>0</v>
      </c>
      <c r="BS994">
        <v>0</v>
      </c>
      <c r="BT994">
        <v>0</v>
      </c>
      <c r="BU994">
        <v>0</v>
      </c>
      <c r="BV994">
        <v>0</v>
      </c>
      <c r="BW994">
        <v>0</v>
      </c>
      <c r="CV994">
        <v>0</v>
      </c>
      <c r="CW994">
        <v>0</v>
      </c>
      <c r="CX994">
        <f>ROUND(Y994*Source!I1141,9)</f>
        <v>0</v>
      </c>
      <c r="CY994">
        <f>AD994</f>
        <v>0</v>
      </c>
      <c r="CZ994">
        <f>AH994</f>
        <v>0</v>
      </c>
      <c r="DA994">
        <f>AL994</f>
        <v>1</v>
      </c>
      <c r="DB994">
        <f t="shared" si="467"/>
        <v>0</v>
      </c>
      <c r="DC994">
        <f t="shared" si="468"/>
        <v>0</v>
      </c>
      <c r="DD994" t="s">
        <v>3</v>
      </c>
      <c r="DE994" t="s">
        <v>3</v>
      </c>
      <c r="DF994">
        <f t="shared" si="472"/>
        <v>0</v>
      </c>
      <c r="DG994">
        <f t="shared" si="470"/>
        <v>0</v>
      </c>
      <c r="DH994">
        <f t="shared" si="471"/>
        <v>0</v>
      </c>
      <c r="DI994">
        <f t="shared" si="469"/>
        <v>0</v>
      </c>
      <c r="DJ994">
        <f>DI994</f>
        <v>0</v>
      </c>
      <c r="DK994">
        <v>0</v>
      </c>
      <c r="DL994" t="s">
        <v>3</v>
      </c>
      <c r="DM994">
        <v>0</v>
      </c>
      <c r="DN994" t="s">
        <v>3</v>
      </c>
      <c r="DO994">
        <v>0</v>
      </c>
    </row>
    <row r="995" spans="1:119" x14ac:dyDescent="0.2">
      <c r="A995">
        <f>ROW(Source!A1141)</f>
        <v>1141</v>
      </c>
      <c r="B995">
        <v>69726971</v>
      </c>
      <c r="C995">
        <v>69735402</v>
      </c>
      <c r="D995">
        <v>27439571</v>
      </c>
      <c r="E995">
        <v>1</v>
      </c>
      <c r="F995">
        <v>1</v>
      </c>
      <c r="G995">
        <v>1</v>
      </c>
      <c r="H995">
        <v>2</v>
      </c>
      <c r="I995" t="s">
        <v>983</v>
      </c>
      <c r="J995" t="s">
        <v>984</v>
      </c>
      <c r="K995" t="s">
        <v>985</v>
      </c>
      <c r="L995">
        <v>1368</v>
      </c>
      <c r="N995">
        <v>1011</v>
      </c>
      <c r="O995" t="s">
        <v>978</v>
      </c>
      <c r="P995" t="s">
        <v>978</v>
      </c>
      <c r="Q995">
        <v>1</v>
      </c>
      <c r="W995">
        <v>0</v>
      </c>
      <c r="X995">
        <v>1462286705</v>
      </c>
      <c r="Y995">
        <f t="shared" si="466"/>
        <v>0.36</v>
      </c>
      <c r="AA995">
        <v>0</v>
      </c>
      <c r="AB995">
        <v>88.42</v>
      </c>
      <c r="AC995">
        <v>10.14</v>
      </c>
      <c r="AD995">
        <v>0</v>
      </c>
      <c r="AE995">
        <v>0</v>
      </c>
      <c r="AF995">
        <v>88.42</v>
      </c>
      <c r="AG995">
        <v>10.14</v>
      </c>
      <c r="AH995">
        <v>0</v>
      </c>
      <c r="AI995">
        <v>1</v>
      </c>
      <c r="AJ995">
        <v>1</v>
      </c>
      <c r="AK995">
        <v>1</v>
      </c>
      <c r="AL995">
        <v>1</v>
      </c>
      <c r="AM995">
        <v>0</v>
      </c>
      <c r="AN995">
        <v>0</v>
      </c>
      <c r="AO995">
        <v>1</v>
      </c>
      <c r="AP995">
        <v>0</v>
      </c>
      <c r="AQ995">
        <v>0</v>
      </c>
      <c r="AR995">
        <v>0</v>
      </c>
      <c r="AS995" t="s">
        <v>3</v>
      </c>
      <c r="AT995">
        <v>0.36</v>
      </c>
      <c r="AU995" t="s">
        <v>3</v>
      </c>
      <c r="AV995">
        <v>0</v>
      </c>
      <c r="AW995">
        <v>2</v>
      </c>
      <c r="AX995">
        <v>69735413</v>
      </c>
      <c r="AY995">
        <v>1</v>
      </c>
      <c r="AZ995">
        <v>0</v>
      </c>
      <c r="BA995">
        <v>1007</v>
      </c>
      <c r="BB995">
        <v>0</v>
      </c>
      <c r="BC995">
        <v>0</v>
      </c>
      <c r="BD995">
        <v>0</v>
      </c>
      <c r="BE995">
        <v>0</v>
      </c>
      <c r="BF995">
        <v>0</v>
      </c>
      <c r="BG995">
        <v>0</v>
      </c>
      <c r="BH995">
        <v>0</v>
      </c>
      <c r="BI995">
        <v>0</v>
      </c>
      <c r="BJ995">
        <v>0</v>
      </c>
      <c r="BK995">
        <v>0</v>
      </c>
      <c r="BL995">
        <v>0</v>
      </c>
      <c r="BM995">
        <v>0</v>
      </c>
      <c r="BN995">
        <v>0</v>
      </c>
      <c r="BO995">
        <v>0</v>
      </c>
      <c r="BP995">
        <v>0</v>
      </c>
      <c r="BQ995">
        <v>0</v>
      </c>
      <c r="BR995">
        <v>0</v>
      </c>
      <c r="BS995">
        <v>0</v>
      </c>
      <c r="BT995">
        <v>0</v>
      </c>
      <c r="BU995">
        <v>0</v>
      </c>
      <c r="BV995">
        <v>0</v>
      </c>
      <c r="BW995">
        <v>0</v>
      </c>
      <c r="CV995">
        <v>0</v>
      </c>
      <c r="CW995">
        <f>ROUND(Y995*Source!I1141*DO995,9)</f>
        <v>0</v>
      </c>
      <c r="CX995">
        <f>ROUND(Y995*Source!I1141,9)</f>
        <v>0</v>
      </c>
      <c r="CY995">
        <f>AB995</f>
        <v>88.42</v>
      </c>
      <c r="CZ995">
        <f>AF995</f>
        <v>88.42</v>
      </c>
      <c r="DA995">
        <f>AJ995</f>
        <v>1</v>
      </c>
      <c r="DB995">
        <f t="shared" si="467"/>
        <v>31.83</v>
      </c>
      <c r="DC995">
        <f t="shared" si="468"/>
        <v>3.65</v>
      </c>
      <c r="DD995" t="s">
        <v>3</v>
      </c>
      <c r="DE995" t="s">
        <v>3</v>
      </c>
      <c r="DF995">
        <f t="shared" si="472"/>
        <v>0</v>
      </c>
      <c r="DG995">
        <f t="shared" si="470"/>
        <v>0</v>
      </c>
      <c r="DH995">
        <f t="shared" si="471"/>
        <v>0</v>
      </c>
      <c r="DI995">
        <f t="shared" si="469"/>
        <v>0</v>
      </c>
      <c r="DJ995">
        <f>DG995</f>
        <v>0</v>
      </c>
      <c r="DK995">
        <v>0</v>
      </c>
      <c r="DL995" t="s">
        <v>3</v>
      </c>
      <c r="DM995">
        <v>0</v>
      </c>
      <c r="DN995" t="s">
        <v>3</v>
      </c>
      <c r="DO995">
        <v>0</v>
      </c>
    </row>
    <row r="996" spans="1:119" x14ac:dyDescent="0.2">
      <c r="A996">
        <f>ROW(Source!A1141)</f>
        <v>1141</v>
      </c>
      <c r="B996">
        <v>69726971</v>
      </c>
      <c r="C996">
        <v>69735402</v>
      </c>
      <c r="D996">
        <v>27439630</v>
      </c>
      <c r="E996">
        <v>1</v>
      </c>
      <c r="F996">
        <v>1</v>
      </c>
      <c r="G996">
        <v>1</v>
      </c>
      <c r="H996">
        <v>2</v>
      </c>
      <c r="I996" t="s">
        <v>986</v>
      </c>
      <c r="J996" t="s">
        <v>987</v>
      </c>
      <c r="K996" t="s">
        <v>988</v>
      </c>
      <c r="L996">
        <v>1368</v>
      </c>
      <c r="N996">
        <v>1011</v>
      </c>
      <c r="O996" t="s">
        <v>978</v>
      </c>
      <c r="P996" t="s">
        <v>978</v>
      </c>
      <c r="Q996">
        <v>1</v>
      </c>
      <c r="W996">
        <v>0</v>
      </c>
      <c r="X996">
        <v>-72110300</v>
      </c>
      <c r="Y996">
        <f t="shared" si="466"/>
        <v>2.57</v>
      </c>
      <c r="AA996">
        <v>0</v>
      </c>
      <c r="AB996">
        <v>31.27</v>
      </c>
      <c r="AC996">
        <v>13.61</v>
      </c>
      <c r="AD996">
        <v>0</v>
      </c>
      <c r="AE996">
        <v>0</v>
      </c>
      <c r="AF996">
        <v>31.27</v>
      </c>
      <c r="AG996">
        <v>13.61</v>
      </c>
      <c r="AH996">
        <v>0</v>
      </c>
      <c r="AI996">
        <v>1</v>
      </c>
      <c r="AJ996">
        <v>1</v>
      </c>
      <c r="AK996">
        <v>1</v>
      </c>
      <c r="AL996">
        <v>1</v>
      </c>
      <c r="AM996">
        <v>0</v>
      </c>
      <c r="AN996">
        <v>0</v>
      </c>
      <c r="AO996">
        <v>1</v>
      </c>
      <c r="AP996">
        <v>0</v>
      </c>
      <c r="AQ996">
        <v>0</v>
      </c>
      <c r="AR996">
        <v>0</v>
      </c>
      <c r="AS996" t="s">
        <v>3</v>
      </c>
      <c r="AT996">
        <v>2.57</v>
      </c>
      <c r="AU996" t="s">
        <v>3</v>
      </c>
      <c r="AV996">
        <v>0</v>
      </c>
      <c r="AW996">
        <v>2</v>
      </c>
      <c r="AX996">
        <v>69735414</v>
      </c>
      <c r="AY996">
        <v>1</v>
      </c>
      <c r="AZ996">
        <v>0</v>
      </c>
      <c r="BA996">
        <v>1008</v>
      </c>
      <c r="BB996">
        <v>0</v>
      </c>
      <c r="BC996">
        <v>0</v>
      </c>
      <c r="BD996">
        <v>0</v>
      </c>
      <c r="BE996">
        <v>0</v>
      </c>
      <c r="BF996">
        <v>0</v>
      </c>
      <c r="BG996">
        <v>0</v>
      </c>
      <c r="BH996">
        <v>0</v>
      </c>
      <c r="BI996">
        <v>0</v>
      </c>
      <c r="BJ996">
        <v>0</v>
      </c>
      <c r="BK996">
        <v>0</v>
      </c>
      <c r="BL996">
        <v>0</v>
      </c>
      <c r="BM996">
        <v>0</v>
      </c>
      <c r="BN996">
        <v>0</v>
      </c>
      <c r="BO996">
        <v>0</v>
      </c>
      <c r="BP996">
        <v>0</v>
      </c>
      <c r="BQ996">
        <v>0</v>
      </c>
      <c r="BR996">
        <v>0</v>
      </c>
      <c r="BS996">
        <v>0</v>
      </c>
      <c r="BT996">
        <v>0</v>
      </c>
      <c r="BU996">
        <v>0</v>
      </c>
      <c r="BV996">
        <v>0</v>
      </c>
      <c r="BW996">
        <v>0</v>
      </c>
      <c r="CV996">
        <v>0</v>
      </c>
      <c r="CW996">
        <f>ROUND(Y996*Source!I1141*DO996,9)</f>
        <v>0</v>
      </c>
      <c r="CX996">
        <f>ROUND(Y996*Source!I1141,9)</f>
        <v>0</v>
      </c>
      <c r="CY996">
        <f>AB996</f>
        <v>31.27</v>
      </c>
      <c r="CZ996">
        <f>AF996</f>
        <v>31.27</v>
      </c>
      <c r="DA996">
        <f>AJ996</f>
        <v>1</v>
      </c>
      <c r="DB996">
        <f t="shared" si="467"/>
        <v>80.36</v>
      </c>
      <c r="DC996">
        <f t="shared" si="468"/>
        <v>34.979999999999997</v>
      </c>
      <c r="DD996" t="s">
        <v>3</v>
      </c>
      <c r="DE996" t="s">
        <v>3</v>
      </c>
      <c r="DF996">
        <f t="shared" si="472"/>
        <v>0</v>
      </c>
      <c r="DG996">
        <f t="shared" si="470"/>
        <v>0</v>
      </c>
      <c r="DH996">
        <f t="shared" si="471"/>
        <v>0</v>
      </c>
      <c r="DI996">
        <f t="shared" si="469"/>
        <v>0</v>
      </c>
      <c r="DJ996">
        <f>DG996</f>
        <v>0</v>
      </c>
      <c r="DK996">
        <v>0</v>
      </c>
      <c r="DL996" t="s">
        <v>3</v>
      </c>
      <c r="DM996">
        <v>0</v>
      </c>
      <c r="DN996" t="s">
        <v>3</v>
      </c>
      <c r="DO996">
        <v>0</v>
      </c>
    </row>
    <row r="997" spans="1:119" x14ac:dyDescent="0.2">
      <c r="A997">
        <f>ROW(Source!A1141)</f>
        <v>1141</v>
      </c>
      <c r="B997">
        <v>69726971</v>
      </c>
      <c r="C997">
        <v>69735402</v>
      </c>
      <c r="D997">
        <v>27441327</v>
      </c>
      <c r="E997">
        <v>1</v>
      </c>
      <c r="F997">
        <v>1</v>
      </c>
      <c r="G997">
        <v>1</v>
      </c>
      <c r="H997">
        <v>2</v>
      </c>
      <c r="I997" t="s">
        <v>975</v>
      </c>
      <c r="J997" t="s">
        <v>976</v>
      </c>
      <c r="K997" t="s">
        <v>977</v>
      </c>
      <c r="L997">
        <v>1368</v>
      </c>
      <c r="N997">
        <v>1011</v>
      </c>
      <c r="O997" t="s">
        <v>978</v>
      </c>
      <c r="P997" t="s">
        <v>978</v>
      </c>
      <c r="Q997">
        <v>1</v>
      </c>
      <c r="W997">
        <v>0</v>
      </c>
      <c r="X997">
        <v>-1583389094</v>
      </c>
      <c r="Y997">
        <f t="shared" si="466"/>
        <v>0.84</v>
      </c>
      <c r="AA997">
        <v>0</v>
      </c>
      <c r="AB997">
        <v>93.37</v>
      </c>
      <c r="AC997">
        <v>11.69</v>
      </c>
      <c r="AD997">
        <v>0</v>
      </c>
      <c r="AE997">
        <v>0</v>
      </c>
      <c r="AF997">
        <v>93.37</v>
      </c>
      <c r="AG997">
        <v>11.69</v>
      </c>
      <c r="AH997">
        <v>0</v>
      </c>
      <c r="AI997">
        <v>1</v>
      </c>
      <c r="AJ997">
        <v>1</v>
      </c>
      <c r="AK997">
        <v>1</v>
      </c>
      <c r="AL997">
        <v>1</v>
      </c>
      <c r="AM997">
        <v>0</v>
      </c>
      <c r="AN997">
        <v>0</v>
      </c>
      <c r="AO997">
        <v>1</v>
      </c>
      <c r="AP997">
        <v>0</v>
      </c>
      <c r="AQ997">
        <v>0</v>
      </c>
      <c r="AR997">
        <v>0</v>
      </c>
      <c r="AS997" t="s">
        <v>3</v>
      </c>
      <c r="AT997">
        <v>0.84</v>
      </c>
      <c r="AU997" t="s">
        <v>3</v>
      </c>
      <c r="AV997">
        <v>0</v>
      </c>
      <c r="AW997">
        <v>2</v>
      </c>
      <c r="AX997">
        <v>69735415</v>
      </c>
      <c r="AY997">
        <v>1</v>
      </c>
      <c r="AZ997">
        <v>0</v>
      </c>
      <c r="BA997">
        <v>1009</v>
      </c>
      <c r="BB997">
        <v>0</v>
      </c>
      <c r="BC997">
        <v>0</v>
      </c>
      <c r="BD997">
        <v>0</v>
      </c>
      <c r="BE997">
        <v>0</v>
      </c>
      <c r="BF997">
        <v>0</v>
      </c>
      <c r="BG997">
        <v>0</v>
      </c>
      <c r="BH997">
        <v>0</v>
      </c>
      <c r="BI997">
        <v>0</v>
      </c>
      <c r="BJ997">
        <v>0</v>
      </c>
      <c r="BK997">
        <v>0</v>
      </c>
      <c r="BL997">
        <v>0</v>
      </c>
      <c r="BM997">
        <v>0</v>
      </c>
      <c r="BN997">
        <v>0</v>
      </c>
      <c r="BO997">
        <v>0</v>
      </c>
      <c r="BP997">
        <v>0</v>
      </c>
      <c r="BQ997">
        <v>0</v>
      </c>
      <c r="BR997">
        <v>0</v>
      </c>
      <c r="BS997">
        <v>0</v>
      </c>
      <c r="BT997">
        <v>0</v>
      </c>
      <c r="BU997">
        <v>0</v>
      </c>
      <c r="BV997">
        <v>0</v>
      </c>
      <c r="BW997">
        <v>0</v>
      </c>
      <c r="CV997">
        <v>0</v>
      </c>
      <c r="CW997">
        <f>ROUND(Y997*Source!I1141*DO997,9)</f>
        <v>0</v>
      </c>
      <c r="CX997">
        <f>ROUND(Y997*Source!I1141,9)</f>
        <v>0</v>
      </c>
      <c r="CY997">
        <f>AB997</f>
        <v>93.37</v>
      </c>
      <c r="CZ997">
        <f>AF997</f>
        <v>93.37</v>
      </c>
      <c r="DA997">
        <f>AJ997</f>
        <v>1</v>
      </c>
      <c r="DB997">
        <f t="shared" si="467"/>
        <v>78.430000000000007</v>
      </c>
      <c r="DC997">
        <f t="shared" si="468"/>
        <v>9.82</v>
      </c>
      <c r="DD997" t="s">
        <v>3</v>
      </c>
      <c r="DE997" t="s">
        <v>3</v>
      </c>
      <c r="DF997">
        <f t="shared" si="472"/>
        <v>0</v>
      </c>
      <c r="DG997">
        <f t="shared" si="470"/>
        <v>0</v>
      </c>
      <c r="DH997">
        <f t="shared" si="471"/>
        <v>0</v>
      </c>
      <c r="DI997">
        <f t="shared" si="469"/>
        <v>0</v>
      </c>
      <c r="DJ997">
        <f>DG997</f>
        <v>0</v>
      </c>
      <c r="DK997">
        <v>0</v>
      </c>
      <c r="DL997" t="s">
        <v>3</v>
      </c>
      <c r="DM997">
        <v>0</v>
      </c>
      <c r="DN997" t="s">
        <v>3</v>
      </c>
      <c r="DO997">
        <v>0</v>
      </c>
    </row>
    <row r="998" spans="1:119" x14ac:dyDescent="0.2">
      <c r="A998">
        <f>ROW(Source!A1141)</f>
        <v>1141</v>
      </c>
      <c r="B998">
        <v>69726971</v>
      </c>
      <c r="C998">
        <v>69735402</v>
      </c>
      <c r="D998">
        <v>27408393</v>
      </c>
      <c r="E998">
        <v>1</v>
      </c>
      <c r="F998">
        <v>1</v>
      </c>
      <c r="G998">
        <v>1</v>
      </c>
      <c r="H998">
        <v>3</v>
      </c>
      <c r="I998" t="s">
        <v>571</v>
      </c>
      <c r="J998" t="s">
        <v>573</v>
      </c>
      <c r="K998" t="s">
        <v>572</v>
      </c>
      <c r="L998">
        <v>1327</v>
      </c>
      <c r="N998">
        <v>1005</v>
      </c>
      <c r="O998" t="s">
        <v>56</v>
      </c>
      <c r="P998" t="s">
        <v>56</v>
      </c>
      <c r="Q998">
        <v>1</v>
      </c>
      <c r="W998">
        <v>0</v>
      </c>
      <c r="X998">
        <v>-1689314693</v>
      </c>
      <c r="Y998">
        <f t="shared" si="466"/>
        <v>102</v>
      </c>
      <c r="AA998">
        <v>70.099999999999994</v>
      </c>
      <c r="AB998">
        <v>0</v>
      </c>
      <c r="AC998">
        <v>0</v>
      </c>
      <c r="AD998">
        <v>0</v>
      </c>
      <c r="AE998">
        <v>70.099999999999994</v>
      </c>
      <c r="AF998">
        <v>0</v>
      </c>
      <c r="AG998">
        <v>0</v>
      </c>
      <c r="AH998">
        <v>0</v>
      </c>
      <c r="AI998">
        <v>1</v>
      </c>
      <c r="AJ998">
        <v>1</v>
      </c>
      <c r="AK998">
        <v>1</v>
      </c>
      <c r="AL998">
        <v>1</v>
      </c>
      <c r="AM998">
        <v>0</v>
      </c>
      <c r="AN998">
        <v>0</v>
      </c>
      <c r="AO998">
        <v>0</v>
      </c>
      <c r="AP998">
        <v>0</v>
      </c>
      <c r="AQ998">
        <v>0</v>
      </c>
      <c r="AR998">
        <v>0</v>
      </c>
      <c r="AS998" t="s">
        <v>3</v>
      </c>
      <c r="AT998">
        <v>102</v>
      </c>
      <c r="AU998" t="s">
        <v>3</v>
      </c>
      <c r="AV998">
        <v>0</v>
      </c>
      <c r="AW998">
        <v>2</v>
      </c>
      <c r="AX998">
        <v>69735418</v>
      </c>
      <c r="AY998">
        <v>1</v>
      </c>
      <c r="AZ998">
        <v>0</v>
      </c>
      <c r="BA998">
        <v>1012</v>
      </c>
      <c r="BB998">
        <v>3</v>
      </c>
      <c r="BC998">
        <v>0</v>
      </c>
      <c r="BD998">
        <v>0</v>
      </c>
      <c r="BE998">
        <v>0</v>
      </c>
      <c r="BF998">
        <v>0</v>
      </c>
      <c r="BG998">
        <v>0</v>
      </c>
      <c r="BH998">
        <v>0</v>
      </c>
      <c r="BI998">
        <v>0</v>
      </c>
      <c r="BJ998">
        <v>0</v>
      </c>
      <c r="BK998">
        <v>0</v>
      </c>
      <c r="BL998">
        <v>0</v>
      </c>
      <c r="BM998">
        <v>0</v>
      </c>
      <c r="BN998">
        <v>0</v>
      </c>
      <c r="BO998">
        <v>0</v>
      </c>
      <c r="BP998">
        <v>0</v>
      </c>
      <c r="BQ998">
        <v>0</v>
      </c>
      <c r="BR998">
        <v>0</v>
      </c>
      <c r="BS998">
        <v>0</v>
      </c>
      <c r="BT998">
        <v>0</v>
      </c>
      <c r="BU998">
        <v>0</v>
      </c>
      <c r="BV998">
        <v>0</v>
      </c>
      <c r="BW998">
        <v>0</v>
      </c>
      <c r="CV998">
        <v>0</v>
      </c>
      <c r="CW998">
        <v>0</v>
      </c>
      <c r="CX998">
        <f>ROUND(Y998*Source!I1141,9)</f>
        <v>0</v>
      </c>
      <c r="CY998">
        <f>AA998</f>
        <v>70.099999999999994</v>
      </c>
      <c r="CZ998">
        <f>AE998</f>
        <v>70.099999999999994</v>
      </c>
      <c r="DA998">
        <f>AI998</f>
        <v>1</v>
      </c>
      <c r="DB998">
        <f t="shared" si="467"/>
        <v>7150.2</v>
      </c>
      <c r="DC998">
        <f t="shared" si="468"/>
        <v>0</v>
      </c>
      <c r="DD998" t="s">
        <v>3</v>
      </c>
      <c r="DE998" t="s">
        <v>3</v>
      </c>
      <c r="DF998">
        <f t="shared" si="472"/>
        <v>0</v>
      </c>
      <c r="DG998">
        <f t="shared" si="470"/>
        <v>0</v>
      </c>
      <c r="DH998">
        <f t="shared" si="471"/>
        <v>0</v>
      </c>
      <c r="DI998">
        <f t="shared" si="469"/>
        <v>0</v>
      </c>
      <c r="DJ998">
        <f>DF998</f>
        <v>0</v>
      </c>
      <c r="DK998">
        <v>0</v>
      </c>
      <c r="DL998" t="s">
        <v>3</v>
      </c>
      <c r="DM998">
        <v>0</v>
      </c>
      <c r="DN998" t="s">
        <v>3</v>
      </c>
      <c r="DO998">
        <v>0</v>
      </c>
    </row>
    <row r="999" spans="1:119" x14ac:dyDescent="0.2">
      <c r="A999">
        <f>ROW(Source!A1141)</f>
        <v>1141</v>
      </c>
      <c r="B999">
        <v>69726971</v>
      </c>
      <c r="C999">
        <v>69735402</v>
      </c>
      <c r="D999">
        <v>27416566</v>
      </c>
      <c r="E999">
        <v>1</v>
      </c>
      <c r="F999">
        <v>1</v>
      </c>
      <c r="G999">
        <v>1</v>
      </c>
      <c r="H999">
        <v>3</v>
      </c>
      <c r="I999" t="s">
        <v>82</v>
      </c>
      <c r="J999" t="s">
        <v>84</v>
      </c>
      <c r="K999" t="s">
        <v>83</v>
      </c>
      <c r="L999">
        <v>1339</v>
      </c>
      <c r="N999">
        <v>1007</v>
      </c>
      <c r="O999" t="s">
        <v>40</v>
      </c>
      <c r="P999" t="s">
        <v>40</v>
      </c>
      <c r="Q999">
        <v>1</v>
      </c>
      <c r="W999">
        <v>0</v>
      </c>
      <c r="X999">
        <v>-50505369</v>
      </c>
      <c r="Y999">
        <f t="shared" si="466"/>
        <v>3.85</v>
      </c>
      <c r="AA999">
        <v>7.14</v>
      </c>
      <c r="AB999">
        <v>0</v>
      </c>
      <c r="AC999">
        <v>0</v>
      </c>
      <c r="AD999">
        <v>0</v>
      </c>
      <c r="AE999">
        <v>7.14</v>
      </c>
      <c r="AF999">
        <v>0</v>
      </c>
      <c r="AG999">
        <v>0</v>
      </c>
      <c r="AH999">
        <v>0</v>
      </c>
      <c r="AI999">
        <v>1</v>
      </c>
      <c r="AJ999">
        <v>1</v>
      </c>
      <c r="AK999">
        <v>1</v>
      </c>
      <c r="AL999">
        <v>1</v>
      </c>
      <c r="AM999">
        <v>0</v>
      </c>
      <c r="AN999">
        <v>0</v>
      </c>
      <c r="AO999">
        <v>0</v>
      </c>
      <c r="AP999">
        <v>1</v>
      </c>
      <c r="AQ999">
        <v>0</v>
      </c>
      <c r="AR999">
        <v>0</v>
      </c>
      <c r="AS999" t="s">
        <v>3</v>
      </c>
      <c r="AT999">
        <v>3.85</v>
      </c>
      <c r="AU999" t="s">
        <v>3</v>
      </c>
      <c r="AV999">
        <v>0</v>
      </c>
      <c r="AW999">
        <v>2</v>
      </c>
      <c r="AX999">
        <v>69735419</v>
      </c>
      <c r="AY999">
        <v>1</v>
      </c>
      <c r="AZ999">
        <v>0</v>
      </c>
      <c r="BA999">
        <v>1013</v>
      </c>
      <c r="BB999">
        <v>3</v>
      </c>
      <c r="BC999">
        <v>0</v>
      </c>
      <c r="BD999">
        <v>0</v>
      </c>
      <c r="BE999">
        <v>0</v>
      </c>
      <c r="BF999">
        <v>0</v>
      </c>
      <c r="BG999">
        <v>0</v>
      </c>
      <c r="BH999">
        <v>0</v>
      </c>
      <c r="BI999">
        <v>0</v>
      </c>
      <c r="BJ999">
        <v>0</v>
      </c>
      <c r="BK999">
        <v>0</v>
      </c>
      <c r="BL999">
        <v>0</v>
      </c>
      <c r="BM999">
        <v>0</v>
      </c>
      <c r="BN999">
        <v>0</v>
      </c>
      <c r="BO999">
        <v>0</v>
      </c>
      <c r="BP999">
        <v>0</v>
      </c>
      <c r="BQ999">
        <v>0</v>
      </c>
      <c r="BR999">
        <v>0</v>
      </c>
      <c r="BS999">
        <v>0</v>
      </c>
      <c r="BT999">
        <v>0</v>
      </c>
      <c r="BU999">
        <v>0</v>
      </c>
      <c r="BV999">
        <v>0</v>
      </c>
      <c r="BW999">
        <v>0</v>
      </c>
      <c r="CV999">
        <v>0</v>
      </c>
      <c r="CW999">
        <v>0</v>
      </c>
      <c r="CX999">
        <f>ROUND(Y999*Source!I1141,9)</f>
        <v>0</v>
      </c>
      <c r="CY999">
        <f>AA999</f>
        <v>7.14</v>
      </c>
      <c r="CZ999">
        <f>AE999</f>
        <v>7.14</v>
      </c>
      <c r="DA999">
        <f>AI999</f>
        <v>1</v>
      </c>
      <c r="DB999">
        <f t="shared" si="467"/>
        <v>27.49</v>
      </c>
      <c r="DC999">
        <f t="shared" si="468"/>
        <v>0</v>
      </c>
      <c r="DD999" t="s">
        <v>3</v>
      </c>
      <c r="DE999" t="s">
        <v>3</v>
      </c>
      <c r="DF999">
        <f t="shared" si="472"/>
        <v>0</v>
      </c>
      <c r="DG999">
        <f t="shared" si="470"/>
        <v>0</v>
      </c>
      <c r="DH999">
        <f t="shared" si="471"/>
        <v>0</v>
      </c>
      <c r="DI999">
        <f t="shared" si="469"/>
        <v>0</v>
      </c>
      <c r="DJ999">
        <f>DF999</f>
        <v>0</v>
      </c>
      <c r="DK999">
        <v>0</v>
      </c>
      <c r="DL999" t="s">
        <v>3</v>
      </c>
      <c r="DM999">
        <v>0</v>
      </c>
      <c r="DN999" t="s">
        <v>3</v>
      </c>
      <c r="DO999">
        <v>0</v>
      </c>
    </row>
    <row r="1000" spans="1:119" x14ac:dyDescent="0.2">
      <c r="A1000">
        <f>ROW(Source!A1141)</f>
        <v>1141</v>
      </c>
      <c r="B1000">
        <v>69726971</v>
      </c>
      <c r="C1000">
        <v>69735402</v>
      </c>
      <c r="D1000">
        <v>61335867</v>
      </c>
      <c r="E1000">
        <v>1</v>
      </c>
      <c r="F1000">
        <v>1</v>
      </c>
      <c r="G1000">
        <v>1</v>
      </c>
      <c r="H1000">
        <v>3</v>
      </c>
      <c r="I1000" t="s">
        <v>566</v>
      </c>
      <c r="J1000" t="s">
        <v>568</v>
      </c>
      <c r="K1000" t="s">
        <v>567</v>
      </c>
      <c r="L1000">
        <v>1339</v>
      </c>
      <c r="N1000">
        <v>1007</v>
      </c>
      <c r="O1000" t="s">
        <v>40</v>
      </c>
      <c r="P1000" t="s">
        <v>40</v>
      </c>
      <c r="Q1000">
        <v>1</v>
      </c>
      <c r="W1000">
        <v>0</v>
      </c>
      <c r="X1000">
        <v>-44426753</v>
      </c>
      <c r="Y1000">
        <f t="shared" si="466"/>
        <v>1.3</v>
      </c>
      <c r="AA1000">
        <v>550.58000000000004</v>
      </c>
      <c r="AB1000">
        <v>0</v>
      </c>
      <c r="AC1000">
        <v>0</v>
      </c>
      <c r="AD1000">
        <v>0</v>
      </c>
      <c r="AE1000">
        <v>550.58000000000004</v>
      </c>
      <c r="AF1000">
        <v>0</v>
      </c>
      <c r="AG1000">
        <v>0</v>
      </c>
      <c r="AH1000">
        <v>0</v>
      </c>
      <c r="AI1000">
        <v>1</v>
      </c>
      <c r="AJ1000">
        <v>1</v>
      </c>
      <c r="AK1000">
        <v>1</v>
      </c>
      <c r="AL1000">
        <v>1</v>
      </c>
      <c r="AM1000">
        <v>0</v>
      </c>
      <c r="AN1000">
        <v>0</v>
      </c>
      <c r="AO1000">
        <v>0</v>
      </c>
      <c r="AP1000">
        <v>1</v>
      </c>
      <c r="AQ1000">
        <v>0</v>
      </c>
      <c r="AR1000">
        <v>0</v>
      </c>
      <c r="AS1000" t="s">
        <v>3</v>
      </c>
      <c r="AT1000">
        <v>1.3</v>
      </c>
      <c r="AU1000" t="s">
        <v>3</v>
      </c>
      <c r="AV1000">
        <v>0</v>
      </c>
      <c r="AW1000">
        <v>1</v>
      </c>
      <c r="AX1000">
        <v>-1</v>
      </c>
      <c r="AY1000">
        <v>0</v>
      </c>
      <c r="AZ1000">
        <v>0</v>
      </c>
      <c r="BA1000" t="s">
        <v>3</v>
      </c>
      <c r="BB1000">
        <v>0</v>
      </c>
      <c r="BC1000">
        <v>0</v>
      </c>
      <c r="BD1000">
        <v>0</v>
      </c>
      <c r="BE1000">
        <v>0</v>
      </c>
      <c r="BF1000">
        <v>0</v>
      </c>
      <c r="BG1000">
        <v>0</v>
      </c>
      <c r="BH1000">
        <v>0</v>
      </c>
      <c r="BI1000">
        <v>0</v>
      </c>
      <c r="BJ1000">
        <v>0</v>
      </c>
      <c r="BK1000">
        <v>0</v>
      </c>
      <c r="BL1000">
        <v>0</v>
      </c>
      <c r="BM1000">
        <v>0</v>
      </c>
      <c r="BN1000">
        <v>0</v>
      </c>
      <c r="BO1000">
        <v>0</v>
      </c>
      <c r="BP1000">
        <v>0</v>
      </c>
      <c r="BQ1000">
        <v>0</v>
      </c>
      <c r="BR1000">
        <v>0</v>
      </c>
      <c r="BS1000">
        <v>0</v>
      </c>
      <c r="BT1000">
        <v>0</v>
      </c>
      <c r="BU1000">
        <v>0</v>
      </c>
      <c r="BV1000">
        <v>0</v>
      </c>
      <c r="BW1000">
        <v>0</v>
      </c>
      <c r="CV1000">
        <v>0</v>
      </c>
      <c r="CW1000">
        <v>0</v>
      </c>
      <c r="CX1000">
        <f>ROUND(Y1000*Source!I1141,9)</f>
        <v>0</v>
      </c>
      <c r="CY1000">
        <f>AA1000</f>
        <v>550.58000000000004</v>
      </c>
      <c r="CZ1000">
        <f>AE1000</f>
        <v>550.58000000000004</v>
      </c>
      <c r="DA1000">
        <f>AI1000</f>
        <v>1</v>
      </c>
      <c r="DB1000">
        <f t="shared" si="467"/>
        <v>715.75</v>
      </c>
      <c r="DC1000">
        <f t="shared" si="468"/>
        <v>0</v>
      </c>
      <c r="DD1000" t="s">
        <v>3</v>
      </c>
      <c r="DE1000" t="s">
        <v>3</v>
      </c>
      <c r="DF1000">
        <f t="shared" si="472"/>
        <v>0</v>
      </c>
      <c r="DG1000">
        <f t="shared" si="470"/>
        <v>0</v>
      </c>
      <c r="DH1000">
        <f t="shared" si="471"/>
        <v>0</v>
      </c>
      <c r="DI1000">
        <f t="shared" si="469"/>
        <v>0</v>
      </c>
      <c r="DJ1000">
        <f>DF1000</f>
        <v>0</v>
      </c>
      <c r="DK1000">
        <v>0</v>
      </c>
      <c r="DL1000" t="s">
        <v>3</v>
      </c>
      <c r="DM1000">
        <v>0</v>
      </c>
      <c r="DN1000" t="s">
        <v>3</v>
      </c>
      <c r="DO1000">
        <v>0</v>
      </c>
    </row>
    <row r="1001" spans="1:119" x14ac:dyDescent="0.2">
      <c r="A1001">
        <f>ROW(Source!A1142)</f>
        <v>1142</v>
      </c>
      <c r="B1001">
        <v>69726884</v>
      </c>
      <c r="C1001">
        <v>69735402</v>
      </c>
      <c r="D1001">
        <v>27495035</v>
      </c>
      <c r="E1001">
        <v>1</v>
      </c>
      <c r="F1001">
        <v>1</v>
      </c>
      <c r="G1001">
        <v>1</v>
      </c>
      <c r="H1001">
        <v>1</v>
      </c>
      <c r="I1001" t="s">
        <v>1040</v>
      </c>
      <c r="J1001" t="s">
        <v>3</v>
      </c>
      <c r="K1001" t="s">
        <v>1041</v>
      </c>
      <c r="L1001">
        <v>1369</v>
      </c>
      <c r="N1001">
        <v>1013</v>
      </c>
      <c r="O1001" t="s">
        <v>974</v>
      </c>
      <c r="P1001" t="s">
        <v>974</v>
      </c>
      <c r="Q1001">
        <v>1</v>
      </c>
      <c r="W1001">
        <v>0</v>
      </c>
      <c r="X1001">
        <v>1467376390</v>
      </c>
      <c r="Y1001">
        <f t="shared" si="466"/>
        <v>81.31</v>
      </c>
      <c r="AA1001">
        <v>0</v>
      </c>
      <c r="AB1001">
        <v>0</v>
      </c>
      <c r="AC1001">
        <v>0</v>
      </c>
      <c r="AD1001">
        <v>292.63</v>
      </c>
      <c r="AE1001">
        <v>0</v>
      </c>
      <c r="AF1001">
        <v>0</v>
      </c>
      <c r="AG1001">
        <v>0</v>
      </c>
      <c r="AH1001">
        <v>8.3800000000000008</v>
      </c>
      <c r="AI1001">
        <v>1</v>
      </c>
      <c r="AJ1001">
        <v>1</v>
      </c>
      <c r="AK1001">
        <v>1</v>
      </c>
      <c r="AL1001">
        <v>34.92</v>
      </c>
      <c r="AM1001">
        <v>5</v>
      </c>
      <c r="AN1001">
        <v>0</v>
      </c>
      <c r="AO1001">
        <v>1</v>
      </c>
      <c r="AP1001">
        <v>0</v>
      </c>
      <c r="AQ1001">
        <v>0</v>
      </c>
      <c r="AR1001">
        <v>0</v>
      </c>
      <c r="AS1001" t="s">
        <v>3</v>
      </c>
      <c r="AT1001">
        <v>81.31</v>
      </c>
      <c r="AU1001" t="s">
        <v>3</v>
      </c>
      <c r="AV1001">
        <v>1</v>
      </c>
      <c r="AW1001">
        <v>2</v>
      </c>
      <c r="AX1001">
        <v>69735411</v>
      </c>
      <c r="AY1001">
        <v>1</v>
      </c>
      <c r="AZ1001">
        <v>0</v>
      </c>
      <c r="BA1001">
        <v>1014</v>
      </c>
      <c r="BB1001">
        <v>0</v>
      </c>
      <c r="BC1001">
        <v>0</v>
      </c>
      <c r="BD1001">
        <v>0</v>
      </c>
      <c r="BE1001">
        <v>0</v>
      </c>
      <c r="BF1001">
        <v>0</v>
      </c>
      <c r="BG1001">
        <v>0</v>
      </c>
      <c r="BH1001">
        <v>0</v>
      </c>
      <c r="BI1001">
        <v>0</v>
      </c>
      <c r="BJ1001">
        <v>0</v>
      </c>
      <c r="BK1001">
        <v>0</v>
      </c>
      <c r="BL1001">
        <v>0</v>
      </c>
      <c r="BM1001">
        <v>0</v>
      </c>
      <c r="BN1001">
        <v>0</v>
      </c>
      <c r="BO1001">
        <v>0</v>
      </c>
      <c r="BP1001">
        <v>0</v>
      </c>
      <c r="BQ1001">
        <v>0</v>
      </c>
      <c r="BR1001">
        <v>0</v>
      </c>
      <c r="BS1001">
        <v>0</v>
      </c>
      <c r="BT1001">
        <v>0</v>
      </c>
      <c r="BU1001">
        <v>0</v>
      </c>
      <c r="BV1001">
        <v>0</v>
      </c>
      <c r="BW1001">
        <v>0</v>
      </c>
      <c r="CU1001">
        <f>ROUND(AT1001*Source!I1142*AH1001*AL1001,0)</f>
        <v>0</v>
      </c>
      <c r="CV1001">
        <f>ROUND(Y1001*Source!I1142,9)</f>
        <v>0</v>
      </c>
      <c r="CW1001">
        <v>0</v>
      </c>
      <c r="CX1001">
        <f>ROUND(Y1001*Source!I1142,9)</f>
        <v>0</v>
      </c>
      <c r="CY1001">
        <f>AD1001</f>
        <v>292.63</v>
      </c>
      <c r="CZ1001">
        <f>AH1001</f>
        <v>8.3800000000000008</v>
      </c>
      <c r="DA1001">
        <f>AL1001</f>
        <v>34.92</v>
      </c>
      <c r="DB1001">
        <f t="shared" si="467"/>
        <v>681.38</v>
      </c>
      <c r="DC1001">
        <f t="shared" si="468"/>
        <v>0</v>
      </c>
      <c r="DD1001" t="s">
        <v>3</v>
      </c>
      <c r="DE1001" t="s">
        <v>3</v>
      </c>
      <c r="DF1001">
        <f t="shared" si="472"/>
        <v>0</v>
      </c>
      <c r="DG1001">
        <f t="shared" si="470"/>
        <v>0</v>
      </c>
      <c r="DH1001">
        <f t="shared" si="471"/>
        <v>0</v>
      </c>
      <c r="DI1001">
        <f>ROUND(ROUND(AH1001*AL1001,0)*CX1001,0)</f>
        <v>0</v>
      </c>
      <c r="DJ1001">
        <f>DI1001</f>
        <v>0</v>
      </c>
      <c r="DK1001">
        <v>0</v>
      </c>
      <c r="DL1001" t="s">
        <v>3</v>
      </c>
      <c r="DM1001">
        <v>0</v>
      </c>
      <c r="DN1001" t="s">
        <v>3</v>
      </c>
      <c r="DO1001">
        <v>0</v>
      </c>
    </row>
    <row r="1002" spans="1:119" x14ac:dyDescent="0.2">
      <c r="A1002">
        <f>ROW(Source!A1142)</f>
        <v>1142</v>
      </c>
      <c r="B1002">
        <v>69726884</v>
      </c>
      <c r="C1002">
        <v>69735402</v>
      </c>
      <c r="D1002">
        <v>121548</v>
      </c>
      <c r="E1002">
        <v>1</v>
      </c>
      <c r="F1002">
        <v>1</v>
      </c>
      <c r="G1002">
        <v>1</v>
      </c>
      <c r="H1002">
        <v>1</v>
      </c>
      <c r="I1002" t="s">
        <v>36</v>
      </c>
      <c r="J1002" t="s">
        <v>3</v>
      </c>
      <c r="K1002" t="s">
        <v>981</v>
      </c>
      <c r="L1002">
        <v>608254</v>
      </c>
      <c r="N1002">
        <v>1013</v>
      </c>
      <c r="O1002" t="s">
        <v>982</v>
      </c>
      <c r="P1002" t="s">
        <v>982</v>
      </c>
      <c r="Q1002">
        <v>1</v>
      </c>
      <c r="W1002">
        <v>0</v>
      </c>
      <c r="X1002">
        <v>-185737400</v>
      </c>
      <c r="Y1002">
        <f t="shared" si="466"/>
        <v>2.93</v>
      </c>
      <c r="AA1002">
        <v>0</v>
      </c>
      <c r="AB1002">
        <v>0</v>
      </c>
      <c r="AC1002">
        <v>0</v>
      </c>
      <c r="AD1002">
        <v>0</v>
      </c>
      <c r="AE1002">
        <v>0</v>
      </c>
      <c r="AF1002">
        <v>0</v>
      </c>
      <c r="AG1002">
        <v>0</v>
      </c>
      <c r="AH1002">
        <v>0</v>
      </c>
      <c r="AI1002">
        <v>1</v>
      </c>
      <c r="AJ1002">
        <v>1</v>
      </c>
      <c r="AK1002">
        <v>19.8</v>
      </c>
      <c r="AL1002">
        <v>1</v>
      </c>
      <c r="AM1002">
        <v>5</v>
      </c>
      <c r="AN1002">
        <v>0</v>
      </c>
      <c r="AO1002">
        <v>1</v>
      </c>
      <c r="AP1002">
        <v>0</v>
      </c>
      <c r="AQ1002">
        <v>0</v>
      </c>
      <c r="AR1002">
        <v>0</v>
      </c>
      <c r="AS1002" t="s">
        <v>3</v>
      </c>
      <c r="AT1002">
        <v>2.93</v>
      </c>
      <c r="AU1002" t="s">
        <v>3</v>
      </c>
      <c r="AV1002">
        <v>2</v>
      </c>
      <c r="AW1002">
        <v>2</v>
      </c>
      <c r="AX1002">
        <v>69735412</v>
      </c>
      <c r="AY1002">
        <v>1</v>
      </c>
      <c r="AZ1002">
        <v>0</v>
      </c>
      <c r="BA1002">
        <v>1015</v>
      </c>
      <c r="BB1002">
        <v>0</v>
      </c>
      <c r="BC1002">
        <v>0</v>
      </c>
      <c r="BD1002">
        <v>0</v>
      </c>
      <c r="BE1002">
        <v>0</v>
      </c>
      <c r="BF1002">
        <v>0</v>
      </c>
      <c r="BG1002">
        <v>0</v>
      </c>
      <c r="BH1002">
        <v>0</v>
      </c>
      <c r="BI1002">
        <v>0</v>
      </c>
      <c r="BJ1002">
        <v>0</v>
      </c>
      <c r="BK1002">
        <v>0</v>
      </c>
      <c r="BL1002">
        <v>0</v>
      </c>
      <c r="BM1002">
        <v>0</v>
      </c>
      <c r="BN1002">
        <v>0</v>
      </c>
      <c r="BO1002">
        <v>0</v>
      </c>
      <c r="BP1002">
        <v>0</v>
      </c>
      <c r="BQ1002">
        <v>0</v>
      </c>
      <c r="BR1002">
        <v>0</v>
      </c>
      <c r="BS1002">
        <v>0</v>
      </c>
      <c r="BT1002">
        <v>0</v>
      </c>
      <c r="BU1002">
        <v>0</v>
      </c>
      <c r="BV1002">
        <v>0</v>
      </c>
      <c r="BW1002">
        <v>0</v>
      </c>
      <c r="CV1002">
        <v>0</v>
      </c>
      <c r="CW1002">
        <v>0</v>
      </c>
      <c r="CX1002">
        <f>ROUND(Y1002*Source!I1142,9)</f>
        <v>0</v>
      </c>
      <c r="CY1002">
        <f>AD1002</f>
        <v>0</v>
      </c>
      <c r="CZ1002">
        <f>AH1002</f>
        <v>0</v>
      </c>
      <c r="DA1002">
        <f>AL1002</f>
        <v>1</v>
      </c>
      <c r="DB1002">
        <f t="shared" si="467"/>
        <v>0</v>
      </c>
      <c r="DC1002">
        <f t="shared" si="468"/>
        <v>0</v>
      </c>
      <c r="DD1002" t="s">
        <v>3</v>
      </c>
      <c r="DE1002" t="s">
        <v>3</v>
      </c>
      <c r="DF1002">
        <f t="shared" si="472"/>
        <v>0</v>
      </c>
      <c r="DG1002">
        <f t="shared" si="470"/>
        <v>0</v>
      </c>
      <c r="DH1002">
        <f>ROUND(ROUND(AG1002*AK1002,0)*CX1002,0)</f>
        <v>0</v>
      </c>
      <c r="DI1002">
        <f t="shared" ref="DI1002:DI1011" si="473">ROUND(ROUND(AH1002,0)*CX1002,0)</f>
        <v>0</v>
      </c>
      <c r="DJ1002">
        <f>DI1002</f>
        <v>0</v>
      </c>
      <c r="DK1002">
        <v>0</v>
      </c>
      <c r="DL1002" t="s">
        <v>3</v>
      </c>
      <c r="DM1002">
        <v>0</v>
      </c>
      <c r="DN1002" t="s">
        <v>3</v>
      </c>
      <c r="DO1002">
        <v>0</v>
      </c>
    </row>
    <row r="1003" spans="1:119" x14ac:dyDescent="0.2">
      <c r="A1003">
        <f>ROW(Source!A1142)</f>
        <v>1142</v>
      </c>
      <c r="B1003">
        <v>69726884</v>
      </c>
      <c r="C1003">
        <v>69735402</v>
      </c>
      <c r="D1003">
        <v>27439571</v>
      </c>
      <c r="E1003">
        <v>1</v>
      </c>
      <c r="F1003">
        <v>1</v>
      </c>
      <c r="G1003">
        <v>1</v>
      </c>
      <c r="H1003">
        <v>2</v>
      </c>
      <c r="I1003" t="s">
        <v>983</v>
      </c>
      <c r="J1003" t="s">
        <v>984</v>
      </c>
      <c r="K1003" t="s">
        <v>985</v>
      </c>
      <c r="L1003">
        <v>1368</v>
      </c>
      <c r="N1003">
        <v>1011</v>
      </c>
      <c r="O1003" t="s">
        <v>978</v>
      </c>
      <c r="P1003" t="s">
        <v>978</v>
      </c>
      <c r="Q1003">
        <v>1</v>
      </c>
      <c r="W1003">
        <v>0</v>
      </c>
      <c r="X1003">
        <v>1462286705</v>
      </c>
      <c r="Y1003">
        <f t="shared" si="466"/>
        <v>0.36</v>
      </c>
      <c r="AA1003">
        <v>0</v>
      </c>
      <c r="AB1003">
        <v>822.31</v>
      </c>
      <c r="AC1003">
        <v>200.77</v>
      </c>
      <c r="AD1003">
        <v>0</v>
      </c>
      <c r="AE1003">
        <v>0</v>
      </c>
      <c r="AF1003">
        <v>88.42</v>
      </c>
      <c r="AG1003">
        <v>10.14</v>
      </c>
      <c r="AH1003">
        <v>0</v>
      </c>
      <c r="AI1003">
        <v>1</v>
      </c>
      <c r="AJ1003">
        <v>9.3000000000000007</v>
      </c>
      <c r="AK1003">
        <v>19.8</v>
      </c>
      <c r="AL1003">
        <v>1</v>
      </c>
      <c r="AM1003">
        <v>5</v>
      </c>
      <c r="AN1003">
        <v>0</v>
      </c>
      <c r="AO1003">
        <v>1</v>
      </c>
      <c r="AP1003">
        <v>0</v>
      </c>
      <c r="AQ1003">
        <v>0</v>
      </c>
      <c r="AR1003">
        <v>0</v>
      </c>
      <c r="AS1003" t="s">
        <v>3</v>
      </c>
      <c r="AT1003">
        <v>0.36</v>
      </c>
      <c r="AU1003" t="s">
        <v>3</v>
      </c>
      <c r="AV1003">
        <v>0</v>
      </c>
      <c r="AW1003">
        <v>2</v>
      </c>
      <c r="AX1003">
        <v>69735413</v>
      </c>
      <c r="AY1003">
        <v>1</v>
      </c>
      <c r="AZ1003">
        <v>0</v>
      </c>
      <c r="BA1003">
        <v>1016</v>
      </c>
      <c r="BB1003">
        <v>0</v>
      </c>
      <c r="BC1003">
        <v>0</v>
      </c>
      <c r="BD1003">
        <v>0</v>
      </c>
      <c r="BE1003">
        <v>0</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v>0</v>
      </c>
      <c r="CV1003">
        <v>0</v>
      </c>
      <c r="CW1003">
        <f>ROUND(Y1003*Source!I1142*DO1003,9)</f>
        <v>0</v>
      </c>
      <c r="CX1003">
        <f>ROUND(Y1003*Source!I1142,9)</f>
        <v>0</v>
      </c>
      <c r="CY1003">
        <f>AB1003</f>
        <v>822.31</v>
      </c>
      <c r="CZ1003">
        <f>AF1003</f>
        <v>88.42</v>
      </c>
      <c r="DA1003">
        <f>AJ1003</f>
        <v>9.3000000000000007</v>
      </c>
      <c r="DB1003">
        <f t="shared" si="467"/>
        <v>31.83</v>
      </c>
      <c r="DC1003">
        <f t="shared" si="468"/>
        <v>3.65</v>
      </c>
      <c r="DD1003" t="s">
        <v>3</v>
      </c>
      <c r="DE1003" t="s">
        <v>3</v>
      </c>
      <c r="DF1003">
        <f t="shared" si="472"/>
        <v>0</v>
      </c>
      <c r="DG1003">
        <f>ROUND(ROUND(AF1003*AJ1003,0)*CX1003,0)</f>
        <v>0</v>
      </c>
      <c r="DH1003">
        <f>ROUND(ROUND(AG1003*AK1003,0)*CX1003,0)</f>
        <v>0</v>
      </c>
      <c r="DI1003">
        <f t="shared" si="473"/>
        <v>0</v>
      </c>
      <c r="DJ1003">
        <f>DG1003</f>
        <v>0</v>
      </c>
      <c r="DK1003">
        <v>0</v>
      </c>
      <c r="DL1003" t="s">
        <v>3</v>
      </c>
      <c r="DM1003">
        <v>0</v>
      </c>
      <c r="DN1003" t="s">
        <v>3</v>
      </c>
      <c r="DO1003">
        <v>0</v>
      </c>
    </row>
    <row r="1004" spans="1:119" x14ac:dyDescent="0.2">
      <c r="A1004">
        <f>ROW(Source!A1142)</f>
        <v>1142</v>
      </c>
      <c r="B1004">
        <v>69726884</v>
      </c>
      <c r="C1004">
        <v>69735402</v>
      </c>
      <c r="D1004">
        <v>27439630</v>
      </c>
      <c r="E1004">
        <v>1</v>
      </c>
      <c r="F1004">
        <v>1</v>
      </c>
      <c r="G1004">
        <v>1</v>
      </c>
      <c r="H1004">
        <v>2</v>
      </c>
      <c r="I1004" t="s">
        <v>986</v>
      </c>
      <c r="J1004" t="s">
        <v>987</v>
      </c>
      <c r="K1004" t="s">
        <v>988</v>
      </c>
      <c r="L1004">
        <v>1368</v>
      </c>
      <c r="N1004">
        <v>1011</v>
      </c>
      <c r="O1004" t="s">
        <v>978</v>
      </c>
      <c r="P1004" t="s">
        <v>978</v>
      </c>
      <c r="Q1004">
        <v>1</v>
      </c>
      <c r="W1004">
        <v>0</v>
      </c>
      <c r="X1004">
        <v>-72110300</v>
      </c>
      <c r="Y1004">
        <f t="shared" si="466"/>
        <v>2.57</v>
      </c>
      <c r="AA1004">
        <v>0</v>
      </c>
      <c r="AB1004">
        <v>290.81</v>
      </c>
      <c r="AC1004">
        <v>269.48</v>
      </c>
      <c r="AD1004">
        <v>0</v>
      </c>
      <c r="AE1004">
        <v>0</v>
      </c>
      <c r="AF1004">
        <v>31.27</v>
      </c>
      <c r="AG1004">
        <v>13.61</v>
      </c>
      <c r="AH1004">
        <v>0</v>
      </c>
      <c r="AI1004">
        <v>1</v>
      </c>
      <c r="AJ1004">
        <v>9.3000000000000007</v>
      </c>
      <c r="AK1004">
        <v>19.8</v>
      </c>
      <c r="AL1004">
        <v>1</v>
      </c>
      <c r="AM1004">
        <v>5</v>
      </c>
      <c r="AN1004">
        <v>0</v>
      </c>
      <c r="AO1004">
        <v>1</v>
      </c>
      <c r="AP1004">
        <v>0</v>
      </c>
      <c r="AQ1004">
        <v>0</v>
      </c>
      <c r="AR1004">
        <v>0</v>
      </c>
      <c r="AS1004" t="s">
        <v>3</v>
      </c>
      <c r="AT1004">
        <v>2.57</v>
      </c>
      <c r="AU1004" t="s">
        <v>3</v>
      </c>
      <c r="AV1004">
        <v>0</v>
      </c>
      <c r="AW1004">
        <v>2</v>
      </c>
      <c r="AX1004">
        <v>69735414</v>
      </c>
      <c r="AY1004">
        <v>1</v>
      </c>
      <c r="AZ1004">
        <v>0</v>
      </c>
      <c r="BA1004">
        <v>1017</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v>0</v>
      </c>
      <c r="CV1004">
        <v>0</v>
      </c>
      <c r="CW1004">
        <f>ROUND(Y1004*Source!I1142*DO1004,9)</f>
        <v>0</v>
      </c>
      <c r="CX1004">
        <f>ROUND(Y1004*Source!I1142,9)</f>
        <v>0</v>
      </c>
      <c r="CY1004">
        <f>AB1004</f>
        <v>290.81</v>
      </c>
      <c r="CZ1004">
        <f>AF1004</f>
        <v>31.27</v>
      </c>
      <c r="DA1004">
        <f>AJ1004</f>
        <v>9.3000000000000007</v>
      </c>
      <c r="DB1004">
        <f t="shared" si="467"/>
        <v>80.36</v>
      </c>
      <c r="DC1004">
        <f t="shared" si="468"/>
        <v>34.979999999999997</v>
      </c>
      <c r="DD1004" t="s">
        <v>3</v>
      </c>
      <c r="DE1004" t="s">
        <v>3</v>
      </c>
      <c r="DF1004">
        <f t="shared" si="472"/>
        <v>0</v>
      </c>
      <c r="DG1004">
        <f>ROUND(ROUND(AF1004*AJ1004,0)*CX1004,0)</f>
        <v>0</v>
      </c>
      <c r="DH1004">
        <f>ROUND(ROUND(AG1004*AK1004,0)*CX1004,0)</f>
        <v>0</v>
      </c>
      <c r="DI1004">
        <f t="shared" si="473"/>
        <v>0</v>
      </c>
      <c r="DJ1004">
        <f>DG1004</f>
        <v>0</v>
      </c>
      <c r="DK1004">
        <v>0</v>
      </c>
      <c r="DL1004" t="s">
        <v>3</v>
      </c>
      <c r="DM1004">
        <v>0</v>
      </c>
      <c r="DN1004" t="s">
        <v>3</v>
      </c>
      <c r="DO1004">
        <v>0</v>
      </c>
    </row>
    <row r="1005" spans="1:119" x14ac:dyDescent="0.2">
      <c r="A1005">
        <f>ROW(Source!A1142)</f>
        <v>1142</v>
      </c>
      <c r="B1005">
        <v>69726884</v>
      </c>
      <c r="C1005">
        <v>69735402</v>
      </c>
      <c r="D1005">
        <v>27441327</v>
      </c>
      <c r="E1005">
        <v>1</v>
      </c>
      <c r="F1005">
        <v>1</v>
      </c>
      <c r="G1005">
        <v>1</v>
      </c>
      <c r="H1005">
        <v>2</v>
      </c>
      <c r="I1005" t="s">
        <v>975</v>
      </c>
      <c r="J1005" t="s">
        <v>976</v>
      </c>
      <c r="K1005" t="s">
        <v>977</v>
      </c>
      <c r="L1005">
        <v>1368</v>
      </c>
      <c r="N1005">
        <v>1011</v>
      </c>
      <c r="O1005" t="s">
        <v>978</v>
      </c>
      <c r="P1005" t="s">
        <v>978</v>
      </c>
      <c r="Q1005">
        <v>1</v>
      </c>
      <c r="W1005">
        <v>0</v>
      </c>
      <c r="X1005">
        <v>-1583389094</v>
      </c>
      <c r="Y1005">
        <f t="shared" si="466"/>
        <v>0.84</v>
      </c>
      <c r="AA1005">
        <v>0</v>
      </c>
      <c r="AB1005">
        <v>868.34</v>
      </c>
      <c r="AC1005">
        <v>231.46</v>
      </c>
      <c r="AD1005">
        <v>0</v>
      </c>
      <c r="AE1005">
        <v>0</v>
      </c>
      <c r="AF1005">
        <v>93.37</v>
      </c>
      <c r="AG1005">
        <v>11.69</v>
      </c>
      <c r="AH1005">
        <v>0</v>
      </c>
      <c r="AI1005">
        <v>1</v>
      </c>
      <c r="AJ1005">
        <v>9.3000000000000007</v>
      </c>
      <c r="AK1005">
        <v>19.8</v>
      </c>
      <c r="AL1005">
        <v>1</v>
      </c>
      <c r="AM1005">
        <v>5</v>
      </c>
      <c r="AN1005">
        <v>0</v>
      </c>
      <c r="AO1005">
        <v>1</v>
      </c>
      <c r="AP1005">
        <v>0</v>
      </c>
      <c r="AQ1005">
        <v>0</v>
      </c>
      <c r="AR1005">
        <v>0</v>
      </c>
      <c r="AS1005" t="s">
        <v>3</v>
      </c>
      <c r="AT1005">
        <v>0.84</v>
      </c>
      <c r="AU1005" t="s">
        <v>3</v>
      </c>
      <c r="AV1005">
        <v>0</v>
      </c>
      <c r="AW1005">
        <v>2</v>
      </c>
      <c r="AX1005">
        <v>69735415</v>
      </c>
      <c r="AY1005">
        <v>1</v>
      </c>
      <c r="AZ1005">
        <v>0</v>
      </c>
      <c r="BA1005">
        <v>1018</v>
      </c>
      <c r="BB1005">
        <v>0</v>
      </c>
      <c r="BC1005">
        <v>0</v>
      </c>
      <c r="BD1005">
        <v>0</v>
      </c>
      <c r="BE1005">
        <v>0</v>
      </c>
      <c r="BF1005">
        <v>0</v>
      </c>
      <c r="BG1005">
        <v>0</v>
      </c>
      <c r="BH1005">
        <v>0</v>
      </c>
      <c r="BI1005">
        <v>0</v>
      </c>
      <c r="BJ1005">
        <v>0</v>
      </c>
      <c r="BK1005">
        <v>0</v>
      </c>
      <c r="BL1005">
        <v>0</v>
      </c>
      <c r="BM1005">
        <v>0</v>
      </c>
      <c r="BN1005">
        <v>0</v>
      </c>
      <c r="BO1005">
        <v>0</v>
      </c>
      <c r="BP1005">
        <v>0</v>
      </c>
      <c r="BQ1005">
        <v>0</v>
      </c>
      <c r="BR1005">
        <v>0</v>
      </c>
      <c r="BS1005">
        <v>0</v>
      </c>
      <c r="BT1005">
        <v>0</v>
      </c>
      <c r="BU1005">
        <v>0</v>
      </c>
      <c r="BV1005">
        <v>0</v>
      </c>
      <c r="BW1005">
        <v>0</v>
      </c>
      <c r="CV1005">
        <v>0</v>
      </c>
      <c r="CW1005">
        <f>ROUND(Y1005*Source!I1142*DO1005,9)</f>
        <v>0</v>
      </c>
      <c r="CX1005">
        <f>ROUND(Y1005*Source!I1142,9)</f>
        <v>0</v>
      </c>
      <c r="CY1005">
        <f>AB1005</f>
        <v>868.34</v>
      </c>
      <c r="CZ1005">
        <f>AF1005</f>
        <v>93.37</v>
      </c>
      <c r="DA1005">
        <f>AJ1005</f>
        <v>9.3000000000000007</v>
      </c>
      <c r="DB1005">
        <f t="shared" si="467"/>
        <v>78.430000000000007</v>
      </c>
      <c r="DC1005">
        <f t="shared" si="468"/>
        <v>9.82</v>
      </c>
      <c r="DD1005" t="s">
        <v>3</v>
      </c>
      <c r="DE1005" t="s">
        <v>3</v>
      </c>
      <c r="DF1005">
        <f t="shared" si="472"/>
        <v>0</v>
      </c>
      <c r="DG1005">
        <f>ROUND(ROUND(AF1005*AJ1005,0)*CX1005,0)</f>
        <v>0</v>
      </c>
      <c r="DH1005">
        <f>ROUND(ROUND(AG1005*AK1005,0)*CX1005,0)</f>
        <v>0</v>
      </c>
      <c r="DI1005">
        <f t="shared" si="473"/>
        <v>0</v>
      </c>
      <c r="DJ1005">
        <f>DG1005</f>
        <v>0</v>
      </c>
      <c r="DK1005">
        <v>0</v>
      </c>
      <c r="DL1005" t="s">
        <v>3</v>
      </c>
      <c r="DM1005">
        <v>0</v>
      </c>
      <c r="DN1005" t="s">
        <v>3</v>
      </c>
      <c r="DO1005">
        <v>0</v>
      </c>
    </row>
    <row r="1006" spans="1:119" x14ac:dyDescent="0.2">
      <c r="A1006">
        <f>ROW(Source!A1142)</f>
        <v>1142</v>
      </c>
      <c r="B1006">
        <v>69726884</v>
      </c>
      <c r="C1006">
        <v>69735402</v>
      </c>
      <c r="D1006">
        <v>27408393</v>
      </c>
      <c r="E1006">
        <v>1</v>
      </c>
      <c r="F1006">
        <v>1</v>
      </c>
      <c r="G1006">
        <v>1</v>
      </c>
      <c r="H1006">
        <v>3</v>
      </c>
      <c r="I1006" t="s">
        <v>571</v>
      </c>
      <c r="J1006" t="s">
        <v>573</v>
      </c>
      <c r="K1006" t="s">
        <v>572</v>
      </c>
      <c r="L1006">
        <v>1327</v>
      </c>
      <c r="N1006">
        <v>1005</v>
      </c>
      <c r="O1006" t="s">
        <v>56</v>
      </c>
      <c r="P1006" t="s">
        <v>56</v>
      </c>
      <c r="Q1006">
        <v>1</v>
      </c>
      <c r="W1006">
        <v>0</v>
      </c>
      <c r="X1006">
        <v>-1689314693</v>
      </c>
      <c r="Y1006">
        <f t="shared" si="466"/>
        <v>102</v>
      </c>
      <c r="AA1006">
        <v>666</v>
      </c>
      <c r="AB1006">
        <v>0</v>
      </c>
      <c r="AC1006">
        <v>0</v>
      </c>
      <c r="AD1006">
        <v>0</v>
      </c>
      <c r="AE1006">
        <v>92.11</v>
      </c>
      <c r="AF1006">
        <v>0</v>
      </c>
      <c r="AG1006">
        <v>0</v>
      </c>
      <c r="AH1006">
        <v>0</v>
      </c>
      <c r="AI1006">
        <v>7.56</v>
      </c>
      <c r="AJ1006">
        <v>1</v>
      </c>
      <c r="AK1006">
        <v>1</v>
      </c>
      <c r="AL1006">
        <v>1</v>
      </c>
      <c r="AM1006">
        <v>5</v>
      </c>
      <c r="AN1006">
        <v>0</v>
      </c>
      <c r="AO1006">
        <v>0</v>
      </c>
      <c r="AP1006">
        <v>0</v>
      </c>
      <c r="AQ1006">
        <v>0</v>
      </c>
      <c r="AR1006">
        <v>0</v>
      </c>
      <c r="AS1006" t="s">
        <v>3</v>
      </c>
      <c r="AT1006">
        <v>102</v>
      </c>
      <c r="AU1006" t="s">
        <v>3</v>
      </c>
      <c r="AV1006">
        <v>0</v>
      </c>
      <c r="AW1006">
        <v>2</v>
      </c>
      <c r="AX1006">
        <v>69735418</v>
      </c>
      <c r="AY1006">
        <v>1</v>
      </c>
      <c r="AZ1006">
        <v>16384</v>
      </c>
      <c r="BA1006">
        <v>1021</v>
      </c>
      <c r="BB1006">
        <v>3</v>
      </c>
      <c r="BC1006">
        <v>0</v>
      </c>
      <c r="BD1006">
        <v>0</v>
      </c>
      <c r="BE1006">
        <v>0</v>
      </c>
      <c r="BF1006">
        <v>0</v>
      </c>
      <c r="BG1006">
        <v>0</v>
      </c>
      <c r="BH1006">
        <v>0</v>
      </c>
      <c r="BI1006">
        <v>0</v>
      </c>
      <c r="BJ1006">
        <v>0</v>
      </c>
      <c r="BK1006">
        <v>0</v>
      </c>
      <c r="BL1006">
        <v>0</v>
      </c>
      <c r="BM1006">
        <v>0</v>
      </c>
      <c r="BN1006">
        <v>0</v>
      </c>
      <c r="BO1006">
        <v>0</v>
      </c>
      <c r="BP1006">
        <v>0</v>
      </c>
      <c r="BQ1006">
        <v>0</v>
      </c>
      <c r="BR1006">
        <v>0</v>
      </c>
      <c r="BS1006">
        <v>0</v>
      </c>
      <c r="BT1006">
        <v>0</v>
      </c>
      <c r="BU1006">
        <v>0</v>
      </c>
      <c r="BV1006">
        <v>0</v>
      </c>
      <c r="BW1006">
        <v>0</v>
      </c>
      <c r="CV1006">
        <v>0</v>
      </c>
      <c r="CW1006">
        <v>0</v>
      </c>
      <c r="CX1006">
        <f>ROUND(Y1006*Source!I1142,9)</f>
        <v>0</v>
      </c>
      <c r="CY1006">
        <f>AA1006</f>
        <v>666</v>
      </c>
      <c r="CZ1006">
        <f>AE1006</f>
        <v>92.11</v>
      </c>
      <c r="DA1006">
        <f>AI1006</f>
        <v>7.56</v>
      </c>
      <c r="DB1006">
        <f t="shared" si="467"/>
        <v>9395.2199999999993</v>
      </c>
      <c r="DC1006">
        <f t="shared" si="468"/>
        <v>0</v>
      </c>
      <c r="DD1006" t="s">
        <v>3</v>
      </c>
      <c r="DE1006" t="s">
        <v>3</v>
      </c>
      <c r="DF1006">
        <f>ROUND(ROUND(AE1006*AI1006,0)*CX1006,0)</f>
        <v>0</v>
      </c>
      <c r="DG1006">
        <f t="shared" ref="DG1006:DG1013" si="474">ROUND(ROUND(AF1006,0)*CX1006,0)</f>
        <v>0</v>
      </c>
      <c r="DH1006">
        <f t="shared" ref="DH1006:DH1012" si="475">ROUND(ROUND(AG1006,0)*CX1006,0)</f>
        <v>0</v>
      </c>
      <c r="DI1006">
        <f t="shared" si="473"/>
        <v>0</v>
      </c>
      <c r="DJ1006">
        <f>DF1006</f>
        <v>0</v>
      </c>
      <c r="DK1006">
        <v>0</v>
      </c>
      <c r="DL1006" t="s">
        <v>3</v>
      </c>
      <c r="DM1006">
        <v>0</v>
      </c>
      <c r="DN1006" t="s">
        <v>3</v>
      </c>
      <c r="DO1006">
        <v>0</v>
      </c>
    </row>
    <row r="1007" spans="1:119" x14ac:dyDescent="0.2">
      <c r="A1007">
        <f>ROW(Source!A1142)</f>
        <v>1142</v>
      </c>
      <c r="B1007">
        <v>69726884</v>
      </c>
      <c r="C1007">
        <v>69735402</v>
      </c>
      <c r="D1007">
        <v>27416566</v>
      </c>
      <c r="E1007">
        <v>1</v>
      </c>
      <c r="F1007">
        <v>1</v>
      </c>
      <c r="G1007">
        <v>1</v>
      </c>
      <c r="H1007">
        <v>3</v>
      </c>
      <c r="I1007" t="s">
        <v>82</v>
      </c>
      <c r="J1007" t="s">
        <v>84</v>
      </c>
      <c r="K1007" t="s">
        <v>83</v>
      </c>
      <c r="L1007">
        <v>1339</v>
      </c>
      <c r="N1007">
        <v>1007</v>
      </c>
      <c r="O1007" t="s">
        <v>40</v>
      </c>
      <c r="P1007" t="s">
        <v>40</v>
      </c>
      <c r="Q1007">
        <v>1</v>
      </c>
      <c r="W1007">
        <v>0</v>
      </c>
      <c r="X1007">
        <v>-50505369</v>
      </c>
      <c r="Y1007">
        <f t="shared" si="466"/>
        <v>3.85</v>
      </c>
      <c r="AA1007">
        <v>14.19</v>
      </c>
      <c r="AB1007">
        <v>0</v>
      </c>
      <c r="AC1007">
        <v>0</v>
      </c>
      <c r="AD1007">
        <v>0</v>
      </c>
      <c r="AE1007">
        <v>1.97</v>
      </c>
      <c r="AF1007">
        <v>0</v>
      </c>
      <c r="AG1007">
        <v>0</v>
      </c>
      <c r="AH1007">
        <v>0</v>
      </c>
      <c r="AI1007">
        <v>7.56</v>
      </c>
      <c r="AJ1007">
        <v>1</v>
      </c>
      <c r="AK1007">
        <v>1</v>
      </c>
      <c r="AL1007">
        <v>1</v>
      </c>
      <c r="AM1007">
        <v>5</v>
      </c>
      <c r="AN1007">
        <v>0</v>
      </c>
      <c r="AO1007">
        <v>0</v>
      </c>
      <c r="AP1007">
        <v>1</v>
      </c>
      <c r="AQ1007">
        <v>0</v>
      </c>
      <c r="AR1007">
        <v>0</v>
      </c>
      <c r="AS1007" t="s">
        <v>3</v>
      </c>
      <c r="AT1007">
        <v>3.85</v>
      </c>
      <c r="AU1007" t="s">
        <v>3</v>
      </c>
      <c r="AV1007">
        <v>0</v>
      </c>
      <c r="AW1007">
        <v>2</v>
      </c>
      <c r="AX1007">
        <v>69735419</v>
      </c>
      <c r="AY1007">
        <v>1</v>
      </c>
      <c r="AZ1007">
        <v>16384</v>
      </c>
      <c r="BA1007">
        <v>1022</v>
      </c>
      <c r="BB1007">
        <v>3</v>
      </c>
      <c r="BC1007">
        <v>0</v>
      </c>
      <c r="BD1007">
        <v>0</v>
      </c>
      <c r="BE1007">
        <v>0</v>
      </c>
      <c r="BF1007">
        <v>0</v>
      </c>
      <c r="BG1007">
        <v>0</v>
      </c>
      <c r="BH1007">
        <v>0</v>
      </c>
      <c r="BI1007">
        <v>0</v>
      </c>
      <c r="BJ1007">
        <v>0</v>
      </c>
      <c r="BK1007">
        <v>0</v>
      </c>
      <c r="BL1007">
        <v>0</v>
      </c>
      <c r="BM1007">
        <v>0</v>
      </c>
      <c r="BN1007">
        <v>0</v>
      </c>
      <c r="BO1007">
        <v>0</v>
      </c>
      <c r="BP1007">
        <v>0</v>
      </c>
      <c r="BQ1007">
        <v>0</v>
      </c>
      <c r="BR1007">
        <v>0</v>
      </c>
      <c r="BS1007">
        <v>0</v>
      </c>
      <c r="BT1007">
        <v>0</v>
      </c>
      <c r="BU1007">
        <v>0</v>
      </c>
      <c r="BV1007">
        <v>0</v>
      </c>
      <c r="BW1007">
        <v>0</v>
      </c>
      <c r="CV1007">
        <v>0</v>
      </c>
      <c r="CW1007">
        <v>0</v>
      </c>
      <c r="CX1007">
        <f>ROUND(Y1007*Source!I1142,9)</f>
        <v>0</v>
      </c>
      <c r="CY1007">
        <f>AA1007</f>
        <v>14.19</v>
      </c>
      <c r="CZ1007">
        <f>AE1007</f>
        <v>1.97</v>
      </c>
      <c r="DA1007">
        <f>AI1007</f>
        <v>7.56</v>
      </c>
      <c r="DB1007">
        <f t="shared" si="467"/>
        <v>7.58</v>
      </c>
      <c r="DC1007">
        <f t="shared" si="468"/>
        <v>0</v>
      </c>
      <c r="DD1007" t="s">
        <v>3</v>
      </c>
      <c r="DE1007" t="s">
        <v>3</v>
      </c>
      <c r="DF1007">
        <f>ROUND(ROUND(AE1007*AI1007,0)*CX1007,0)</f>
        <v>0</v>
      </c>
      <c r="DG1007">
        <f t="shared" si="474"/>
        <v>0</v>
      </c>
      <c r="DH1007">
        <f t="shared" si="475"/>
        <v>0</v>
      </c>
      <c r="DI1007">
        <f t="shared" si="473"/>
        <v>0</v>
      </c>
      <c r="DJ1007">
        <f>DF1007</f>
        <v>0</v>
      </c>
      <c r="DK1007">
        <v>0</v>
      </c>
      <c r="DL1007" t="s">
        <v>3</v>
      </c>
      <c r="DM1007">
        <v>0</v>
      </c>
      <c r="DN1007" t="s">
        <v>3</v>
      </c>
      <c r="DO1007">
        <v>0</v>
      </c>
    </row>
    <row r="1008" spans="1:119" x14ac:dyDescent="0.2">
      <c r="A1008">
        <f>ROW(Source!A1142)</f>
        <v>1142</v>
      </c>
      <c r="B1008">
        <v>69726884</v>
      </c>
      <c r="C1008">
        <v>69735402</v>
      </c>
      <c r="D1008">
        <v>61335867</v>
      </c>
      <c r="E1008">
        <v>1</v>
      </c>
      <c r="F1008">
        <v>1</v>
      </c>
      <c r="G1008">
        <v>1</v>
      </c>
      <c r="H1008">
        <v>3</v>
      </c>
      <c r="I1008" t="s">
        <v>566</v>
      </c>
      <c r="J1008" t="s">
        <v>568</v>
      </c>
      <c r="K1008" t="s">
        <v>567</v>
      </c>
      <c r="L1008">
        <v>1339</v>
      </c>
      <c r="N1008">
        <v>1007</v>
      </c>
      <c r="O1008" t="s">
        <v>40</v>
      </c>
      <c r="P1008" t="s">
        <v>40</v>
      </c>
      <c r="Q1008">
        <v>1</v>
      </c>
      <c r="W1008">
        <v>0</v>
      </c>
      <c r="X1008">
        <v>-44426753</v>
      </c>
      <c r="Y1008">
        <f t="shared" si="466"/>
        <v>1.3</v>
      </c>
      <c r="AA1008">
        <v>4329.75</v>
      </c>
      <c r="AB1008">
        <v>0</v>
      </c>
      <c r="AC1008">
        <v>0</v>
      </c>
      <c r="AD1008">
        <v>0</v>
      </c>
      <c r="AE1008">
        <v>598.78000000000009</v>
      </c>
      <c r="AF1008">
        <v>0</v>
      </c>
      <c r="AG1008">
        <v>0</v>
      </c>
      <c r="AH1008">
        <v>0</v>
      </c>
      <c r="AI1008">
        <v>7.56</v>
      </c>
      <c r="AJ1008">
        <v>1</v>
      </c>
      <c r="AK1008">
        <v>1</v>
      </c>
      <c r="AL1008">
        <v>1</v>
      </c>
      <c r="AM1008">
        <v>5</v>
      </c>
      <c r="AN1008">
        <v>0</v>
      </c>
      <c r="AO1008">
        <v>0</v>
      </c>
      <c r="AP1008">
        <v>1</v>
      </c>
      <c r="AQ1008">
        <v>0</v>
      </c>
      <c r="AR1008">
        <v>0</v>
      </c>
      <c r="AS1008" t="s">
        <v>3</v>
      </c>
      <c r="AT1008">
        <v>1.3</v>
      </c>
      <c r="AU1008" t="s">
        <v>3</v>
      </c>
      <c r="AV1008">
        <v>0</v>
      </c>
      <c r="AW1008">
        <v>1</v>
      </c>
      <c r="AX1008">
        <v>-1</v>
      </c>
      <c r="AY1008">
        <v>0</v>
      </c>
      <c r="AZ1008">
        <v>0</v>
      </c>
      <c r="BA1008" t="s">
        <v>3</v>
      </c>
      <c r="BB1008">
        <v>0</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v>0</v>
      </c>
      <c r="CV1008">
        <v>0</v>
      </c>
      <c r="CW1008">
        <v>0</v>
      </c>
      <c r="CX1008">
        <f>ROUND(Y1008*Source!I1142,9)</f>
        <v>0</v>
      </c>
      <c r="CY1008">
        <f>AA1008</f>
        <v>4329.75</v>
      </c>
      <c r="CZ1008">
        <f>AE1008</f>
        <v>598.78000000000009</v>
      </c>
      <c r="DA1008">
        <f>AI1008</f>
        <v>7.56</v>
      </c>
      <c r="DB1008">
        <f t="shared" si="467"/>
        <v>778.41</v>
      </c>
      <c r="DC1008">
        <f t="shared" si="468"/>
        <v>0</v>
      </c>
      <c r="DD1008" t="s">
        <v>3</v>
      </c>
      <c r="DE1008" t="s">
        <v>3</v>
      </c>
      <c r="DF1008">
        <f>ROUND(ROUND(AE1008*AI1008,0)*CX1008,0)</f>
        <v>0</v>
      </c>
      <c r="DG1008">
        <f t="shared" si="474"/>
        <v>0</v>
      </c>
      <c r="DH1008">
        <f t="shared" si="475"/>
        <v>0</v>
      </c>
      <c r="DI1008">
        <f t="shared" si="473"/>
        <v>0</v>
      </c>
      <c r="DJ1008">
        <f>DF1008</f>
        <v>0</v>
      </c>
      <c r="DK1008">
        <v>0</v>
      </c>
      <c r="DL1008" t="s">
        <v>3</v>
      </c>
      <c r="DM1008">
        <v>0</v>
      </c>
      <c r="DN1008" t="s">
        <v>3</v>
      </c>
      <c r="DO1008">
        <v>0</v>
      </c>
    </row>
    <row r="1009" spans="1:119" x14ac:dyDescent="0.2">
      <c r="A1009">
        <f>ROW(Source!A1149)</f>
        <v>1149</v>
      </c>
      <c r="B1009">
        <v>69726971</v>
      </c>
      <c r="C1009">
        <v>69735423</v>
      </c>
      <c r="D1009">
        <v>27537389</v>
      </c>
      <c r="E1009">
        <v>1</v>
      </c>
      <c r="F1009">
        <v>1</v>
      </c>
      <c r="G1009">
        <v>1</v>
      </c>
      <c r="H1009">
        <v>1</v>
      </c>
      <c r="I1009" t="s">
        <v>1042</v>
      </c>
      <c r="J1009" t="s">
        <v>3</v>
      </c>
      <c r="K1009" t="s">
        <v>1043</v>
      </c>
      <c r="L1009">
        <v>1369</v>
      </c>
      <c r="N1009">
        <v>1013</v>
      </c>
      <c r="O1009" t="s">
        <v>974</v>
      </c>
      <c r="P1009" t="s">
        <v>974</v>
      </c>
      <c r="Q1009">
        <v>1</v>
      </c>
      <c r="W1009">
        <v>0</v>
      </c>
      <c r="X1009">
        <v>1476765284</v>
      </c>
      <c r="Y1009">
        <f t="shared" si="466"/>
        <v>0.39</v>
      </c>
      <c r="AA1009">
        <v>0</v>
      </c>
      <c r="AB1009">
        <v>0</v>
      </c>
      <c r="AC1009">
        <v>0</v>
      </c>
      <c r="AD1009">
        <v>11.18</v>
      </c>
      <c r="AE1009">
        <v>0</v>
      </c>
      <c r="AF1009">
        <v>0</v>
      </c>
      <c r="AG1009">
        <v>0</v>
      </c>
      <c r="AH1009">
        <v>11.18</v>
      </c>
      <c r="AI1009">
        <v>1</v>
      </c>
      <c r="AJ1009">
        <v>1</v>
      </c>
      <c r="AK1009">
        <v>1</v>
      </c>
      <c r="AL1009">
        <v>1</v>
      </c>
      <c r="AM1009">
        <v>0</v>
      </c>
      <c r="AN1009">
        <v>0</v>
      </c>
      <c r="AO1009">
        <v>1</v>
      </c>
      <c r="AP1009">
        <v>0</v>
      </c>
      <c r="AQ1009">
        <v>0</v>
      </c>
      <c r="AR1009">
        <v>0</v>
      </c>
      <c r="AS1009" t="s">
        <v>3</v>
      </c>
      <c r="AT1009">
        <v>0.39</v>
      </c>
      <c r="AU1009" t="s">
        <v>3</v>
      </c>
      <c r="AV1009">
        <v>1</v>
      </c>
      <c r="AW1009">
        <v>2</v>
      </c>
      <c r="AX1009">
        <v>69735427</v>
      </c>
      <c r="AY1009">
        <v>1</v>
      </c>
      <c r="AZ1009">
        <v>0</v>
      </c>
      <c r="BA1009">
        <v>1023</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v>0</v>
      </c>
      <c r="CU1009">
        <f>ROUND(AT1009*Source!I1149*AH1009*AL1009,0)</f>
        <v>0</v>
      </c>
      <c r="CV1009">
        <f>ROUND(Y1009*Source!I1149,9)</f>
        <v>0</v>
      </c>
      <c r="CW1009">
        <v>0</v>
      </c>
      <c r="CX1009">
        <f>ROUND(Y1009*Source!I1149,9)</f>
        <v>0</v>
      </c>
      <c r="CY1009">
        <f>AD1009</f>
        <v>11.18</v>
      </c>
      <c r="CZ1009">
        <f>AH1009</f>
        <v>11.18</v>
      </c>
      <c r="DA1009">
        <f>AL1009</f>
        <v>1</v>
      </c>
      <c r="DB1009">
        <f t="shared" si="467"/>
        <v>4.3600000000000003</v>
      </c>
      <c r="DC1009">
        <f t="shared" si="468"/>
        <v>0</v>
      </c>
      <c r="DD1009" t="s">
        <v>3</v>
      </c>
      <c r="DE1009" t="s">
        <v>3</v>
      </c>
      <c r="DF1009">
        <f t="shared" ref="DF1009:DF1025" si="476">ROUND(ROUND(AE1009,0)*CX1009,0)</f>
        <v>0</v>
      </c>
      <c r="DG1009">
        <f t="shared" si="474"/>
        <v>0</v>
      </c>
      <c r="DH1009">
        <f t="shared" si="475"/>
        <v>0</v>
      </c>
      <c r="DI1009">
        <f t="shared" si="473"/>
        <v>0</v>
      </c>
      <c r="DJ1009">
        <f>DI1009</f>
        <v>0</v>
      </c>
      <c r="DK1009">
        <v>0</v>
      </c>
      <c r="DL1009" t="s">
        <v>3</v>
      </c>
      <c r="DM1009">
        <v>0</v>
      </c>
      <c r="DN1009" t="s">
        <v>3</v>
      </c>
      <c r="DO1009">
        <v>0</v>
      </c>
    </row>
    <row r="1010" spans="1:119" x14ac:dyDescent="0.2">
      <c r="A1010">
        <f>ROW(Source!A1149)</f>
        <v>1149</v>
      </c>
      <c r="B1010">
        <v>69726971</v>
      </c>
      <c r="C1010">
        <v>69735423</v>
      </c>
      <c r="D1010">
        <v>121548</v>
      </c>
      <c r="E1010">
        <v>1</v>
      </c>
      <c r="F1010">
        <v>1</v>
      </c>
      <c r="G1010">
        <v>1</v>
      </c>
      <c r="H1010">
        <v>1</v>
      </c>
      <c r="I1010" t="s">
        <v>36</v>
      </c>
      <c r="J1010" t="s">
        <v>3</v>
      </c>
      <c r="K1010" t="s">
        <v>981</v>
      </c>
      <c r="L1010">
        <v>608254</v>
      </c>
      <c r="N1010">
        <v>1013</v>
      </c>
      <c r="O1010" t="s">
        <v>982</v>
      </c>
      <c r="P1010" t="s">
        <v>982</v>
      </c>
      <c r="Q1010">
        <v>1</v>
      </c>
      <c r="W1010">
        <v>0</v>
      </c>
      <c r="X1010">
        <v>-185737400</v>
      </c>
      <c r="Y1010">
        <f t="shared" si="466"/>
        <v>0.16</v>
      </c>
      <c r="AA1010">
        <v>0</v>
      </c>
      <c r="AB1010">
        <v>0</v>
      </c>
      <c r="AC1010">
        <v>0</v>
      </c>
      <c r="AD1010">
        <v>0</v>
      </c>
      <c r="AE1010">
        <v>0</v>
      </c>
      <c r="AF1010">
        <v>0</v>
      </c>
      <c r="AG1010">
        <v>0</v>
      </c>
      <c r="AH1010">
        <v>0</v>
      </c>
      <c r="AI1010">
        <v>1</v>
      </c>
      <c r="AJ1010">
        <v>1</v>
      </c>
      <c r="AK1010">
        <v>1</v>
      </c>
      <c r="AL1010">
        <v>1</v>
      </c>
      <c r="AM1010">
        <v>0</v>
      </c>
      <c r="AN1010">
        <v>0</v>
      </c>
      <c r="AO1010">
        <v>1</v>
      </c>
      <c r="AP1010">
        <v>0</v>
      </c>
      <c r="AQ1010">
        <v>0</v>
      </c>
      <c r="AR1010">
        <v>0</v>
      </c>
      <c r="AS1010" t="s">
        <v>3</v>
      </c>
      <c r="AT1010">
        <v>0.16</v>
      </c>
      <c r="AU1010" t="s">
        <v>3</v>
      </c>
      <c r="AV1010">
        <v>2</v>
      </c>
      <c r="AW1010">
        <v>2</v>
      </c>
      <c r="AX1010">
        <v>69735428</v>
      </c>
      <c r="AY1010">
        <v>1</v>
      </c>
      <c r="AZ1010">
        <v>0</v>
      </c>
      <c r="BA1010">
        <v>1024</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CV1010">
        <v>0</v>
      </c>
      <c r="CW1010">
        <v>0</v>
      </c>
      <c r="CX1010">
        <f>ROUND(Y1010*Source!I1149,9)</f>
        <v>0</v>
      </c>
      <c r="CY1010">
        <f>AD1010</f>
        <v>0</v>
      </c>
      <c r="CZ1010">
        <f>AH1010</f>
        <v>0</v>
      </c>
      <c r="DA1010">
        <f>AL1010</f>
        <v>1</v>
      </c>
      <c r="DB1010">
        <f t="shared" si="467"/>
        <v>0</v>
      </c>
      <c r="DC1010">
        <f t="shared" si="468"/>
        <v>0</v>
      </c>
      <c r="DD1010" t="s">
        <v>3</v>
      </c>
      <c r="DE1010" t="s">
        <v>3</v>
      </c>
      <c r="DF1010">
        <f t="shared" si="476"/>
        <v>0</v>
      </c>
      <c r="DG1010">
        <f t="shared" si="474"/>
        <v>0</v>
      </c>
      <c r="DH1010">
        <f t="shared" si="475"/>
        <v>0</v>
      </c>
      <c r="DI1010">
        <f t="shared" si="473"/>
        <v>0</v>
      </c>
      <c r="DJ1010">
        <f>DI1010</f>
        <v>0</v>
      </c>
      <c r="DK1010">
        <v>0</v>
      </c>
      <c r="DL1010" t="s">
        <v>3</v>
      </c>
      <c r="DM1010">
        <v>0</v>
      </c>
      <c r="DN1010" t="s">
        <v>3</v>
      </c>
      <c r="DO1010">
        <v>0</v>
      </c>
    </row>
    <row r="1011" spans="1:119" x14ac:dyDescent="0.2">
      <c r="A1011">
        <f>ROW(Source!A1149)</f>
        <v>1149</v>
      </c>
      <c r="B1011">
        <v>69726971</v>
      </c>
      <c r="C1011">
        <v>69735423</v>
      </c>
      <c r="D1011">
        <v>27441049</v>
      </c>
      <c r="E1011">
        <v>1</v>
      </c>
      <c r="F1011">
        <v>1</v>
      </c>
      <c r="G1011">
        <v>1</v>
      </c>
      <c r="H1011">
        <v>2</v>
      </c>
      <c r="I1011" t="s">
        <v>1044</v>
      </c>
      <c r="J1011" t="s">
        <v>1045</v>
      </c>
      <c r="K1011" t="s">
        <v>1046</v>
      </c>
      <c r="L1011">
        <v>1368</v>
      </c>
      <c r="N1011">
        <v>1011</v>
      </c>
      <c r="O1011" t="s">
        <v>978</v>
      </c>
      <c r="P1011" t="s">
        <v>978</v>
      </c>
      <c r="Q1011">
        <v>1</v>
      </c>
      <c r="W1011">
        <v>0</v>
      </c>
      <c r="X1011">
        <v>-750329324</v>
      </c>
      <c r="Y1011">
        <f t="shared" si="466"/>
        <v>0.16</v>
      </c>
      <c r="AA1011">
        <v>0</v>
      </c>
      <c r="AB1011">
        <v>51.64</v>
      </c>
      <c r="AC1011">
        <v>10.14</v>
      </c>
      <c r="AD1011">
        <v>0</v>
      </c>
      <c r="AE1011">
        <v>0</v>
      </c>
      <c r="AF1011">
        <v>51.64</v>
      </c>
      <c r="AG1011">
        <v>10.14</v>
      </c>
      <c r="AH1011">
        <v>0</v>
      </c>
      <c r="AI1011">
        <v>1</v>
      </c>
      <c r="AJ1011">
        <v>1</v>
      </c>
      <c r="AK1011">
        <v>1</v>
      </c>
      <c r="AL1011">
        <v>1</v>
      </c>
      <c r="AM1011">
        <v>0</v>
      </c>
      <c r="AN1011">
        <v>0</v>
      </c>
      <c r="AO1011">
        <v>1</v>
      </c>
      <c r="AP1011">
        <v>0</v>
      </c>
      <c r="AQ1011">
        <v>0</v>
      </c>
      <c r="AR1011">
        <v>0</v>
      </c>
      <c r="AS1011" t="s">
        <v>3</v>
      </c>
      <c r="AT1011">
        <v>0.16</v>
      </c>
      <c r="AU1011" t="s">
        <v>3</v>
      </c>
      <c r="AV1011">
        <v>0</v>
      </c>
      <c r="AW1011">
        <v>2</v>
      </c>
      <c r="AX1011">
        <v>69735429</v>
      </c>
      <c r="AY1011">
        <v>1</v>
      </c>
      <c r="AZ1011">
        <v>0</v>
      </c>
      <c r="BA1011">
        <v>1025</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v>0</v>
      </c>
      <c r="CV1011">
        <v>0</v>
      </c>
      <c r="CW1011">
        <f>ROUND(Y1011*Source!I1149*DO1011,9)</f>
        <v>0</v>
      </c>
      <c r="CX1011">
        <f>ROUND(Y1011*Source!I1149,9)</f>
        <v>0</v>
      </c>
      <c r="CY1011">
        <f>AB1011</f>
        <v>51.64</v>
      </c>
      <c r="CZ1011">
        <f>AF1011</f>
        <v>51.64</v>
      </c>
      <c r="DA1011">
        <f>AJ1011</f>
        <v>1</v>
      </c>
      <c r="DB1011">
        <f t="shared" si="467"/>
        <v>8.26</v>
      </c>
      <c r="DC1011">
        <f t="shared" si="468"/>
        <v>1.62</v>
      </c>
      <c r="DD1011" t="s">
        <v>3</v>
      </c>
      <c r="DE1011" t="s">
        <v>3</v>
      </c>
      <c r="DF1011">
        <f t="shared" si="476"/>
        <v>0</v>
      </c>
      <c r="DG1011">
        <f t="shared" si="474"/>
        <v>0</v>
      </c>
      <c r="DH1011">
        <f t="shared" si="475"/>
        <v>0</v>
      </c>
      <c r="DI1011">
        <f t="shared" si="473"/>
        <v>0</v>
      </c>
      <c r="DJ1011">
        <f>DG1011</f>
        <v>0</v>
      </c>
      <c r="DK1011">
        <v>0</v>
      </c>
      <c r="DL1011" t="s">
        <v>3</v>
      </c>
      <c r="DM1011">
        <v>0</v>
      </c>
      <c r="DN1011" t="s">
        <v>3</v>
      </c>
      <c r="DO1011">
        <v>0</v>
      </c>
    </row>
    <row r="1012" spans="1:119" x14ac:dyDescent="0.2">
      <c r="A1012">
        <f>ROW(Source!A1150)</f>
        <v>1150</v>
      </c>
      <c r="B1012">
        <v>69726884</v>
      </c>
      <c r="C1012">
        <v>69735423</v>
      </c>
      <c r="D1012">
        <v>27537389</v>
      </c>
      <c r="E1012">
        <v>1</v>
      </c>
      <c r="F1012">
        <v>1</v>
      </c>
      <c r="G1012">
        <v>1</v>
      </c>
      <c r="H1012">
        <v>1</v>
      </c>
      <c r="I1012" t="s">
        <v>1042</v>
      </c>
      <c r="J1012" t="s">
        <v>3</v>
      </c>
      <c r="K1012" t="s">
        <v>1043</v>
      </c>
      <c r="L1012">
        <v>1369</v>
      </c>
      <c r="N1012">
        <v>1013</v>
      </c>
      <c r="O1012" t="s">
        <v>974</v>
      </c>
      <c r="P1012" t="s">
        <v>974</v>
      </c>
      <c r="Q1012">
        <v>1</v>
      </c>
      <c r="W1012">
        <v>0</v>
      </c>
      <c r="X1012">
        <v>1476765284</v>
      </c>
      <c r="Y1012">
        <f t="shared" si="466"/>
        <v>0.39</v>
      </c>
      <c r="AA1012">
        <v>0</v>
      </c>
      <c r="AB1012">
        <v>0</v>
      </c>
      <c r="AC1012">
        <v>0</v>
      </c>
      <c r="AD1012">
        <v>424.84</v>
      </c>
      <c r="AE1012">
        <v>0</v>
      </c>
      <c r="AF1012">
        <v>0</v>
      </c>
      <c r="AG1012">
        <v>0</v>
      </c>
      <c r="AH1012">
        <v>11.18</v>
      </c>
      <c r="AI1012">
        <v>1</v>
      </c>
      <c r="AJ1012">
        <v>1</v>
      </c>
      <c r="AK1012">
        <v>1</v>
      </c>
      <c r="AL1012">
        <v>38</v>
      </c>
      <c r="AM1012">
        <v>5</v>
      </c>
      <c r="AN1012">
        <v>0</v>
      </c>
      <c r="AO1012">
        <v>1</v>
      </c>
      <c r="AP1012">
        <v>0</v>
      </c>
      <c r="AQ1012">
        <v>0</v>
      </c>
      <c r="AR1012">
        <v>0</v>
      </c>
      <c r="AS1012" t="s">
        <v>3</v>
      </c>
      <c r="AT1012">
        <v>0.39</v>
      </c>
      <c r="AU1012" t="s">
        <v>3</v>
      </c>
      <c r="AV1012">
        <v>1</v>
      </c>
      <c r="AW1012">
        <v>2</v>
      </c>
      <c r="AX1012">
        <v>69735427</v>
      </c>
      <c r="AY1012">
        <v>1</v>
      </c>
      <c r="AZ1012">
        <v>0</v>
      </c>
      <c r="BA1012">
        <v>1027</v>
      </c>
      <c r="BB1012">
        <v>0</v>
      </c>
      <c r="BC1012">
        <v>0</v>
      </c>
      <c r="BD1012">
        <v>0</v>
      </c>
      <c r="BE1012">
        <v>0</v>
      </c>
      <c r="BF1012">
        <v>0</v>
      </c>
      <c r="BG1012">
        <v>0</v>
      </c>
      <c r="BH1012">
        <v>0</v>
      </c>
      <c r="BI1012">
        <v>0</v>
      </c>
      <c r="BJ1012">
        <v>0</v>
      </c>
      <c r="BK1012">
        <v>0</v>
      </c>
      <c r="BL1012">
        <v>0</v>
      </c>
      <c r="BM1012">
        <v>0</v>
      </c>
      <c r="BN1012">
        <v>0</v>
      </c>
      <c r="BO1012">
        <v>0</v>
      </c>
      <c r="BP1012">
        <v>0</v>
      </c>
      <c r="BQ1012">
        <v>0</v>
      </c>
      <c r="BR1012">
        <v>0</v>
      </c>
      <c r="BS1012">
        <v>0</v>
      </c>
      <c r="BT1012">
        <v>0</v>
      </c>
      <c r="BU1012">
        <v>0</v>
      </c>
      <c r="BV1012">
        <v>0</v>
      </c>
      <c r="BW1012">
        <v>0</v>
      </c>
      <c r="CU1012">
        <f>ROUND(AT1012*Source!I1150*AH1012*AL1012,0)</f>
        <v>0</v>
      </c>
      <c r="CV1012">
        <f>ROUND(Y1012*Source!I1150,9)</f>
        <v>0</v>
      </c>
      <c r="CW1012">
        <v>0</v>
      </c>
      <c r="CX1012">
        <f>ROUND(Y1012*Source!I1150,9)</f>
        <v>0</v>
      </c>
      <c r="CY1012">
        <f>AD1012</f>
        <v>424.84</v>
      </c>
      <c r="CZ1012">
        <f>AH1012</f>
        <v>11.18</v>
      </c>
      <c r="DA1012">
        <f>AL1012</f>
        <v>38</v>
      </c>
      <c r="DB1012">
        <f t="shared" si="467"/>
        <v>4.3600000000000003</v>
      </c>
      <c r="DC1012">
        <f t="shared" si="468"/>
        <v>0</v>
      </c>
      <c r="DD1012" t="s">
        <v>3</v>
      </c>
      <c r="DE1012" t="s">
        <v>3</v>
      </c>
      <c r="DF1012">
        <f t="shared" si="476"/>
        <v>0</v>
      </c>
      <c r="DG1012">
        <f t="shared" si="474"/>
        <v>0</v>
      </c>
      <c r="DH1012">
        <f t="shared" si="475"/>
        <v>0</v>
      </c>
      <c r="DI1012">
        <f>ROUND(ROUND(AH1012*AL1012,0)*CX1012,0)</f>
        <v>0</v>
      </c>
      <c r="DJ1012">
        <f>DI1012</f>
        <v>0</v>
      </c>
      <c r="DK1012">
        <v>0</v>
      </c>
      <c r="DL1012" t="s">
        <v>3</v>
      </c>
      <c r="DM1012">
        <v>0</v>
      </c>
      <c r="DN1012" t="s">
        <v>3</v>
      </c>
      <c r="DO1012">
        <v>0</v>
      </c>
    </row>
    <row r="1013" spans="1:119" x14ac:dyDescent="0.2">
      <c r="A1013">
        <f>ROW(Source!A1150)</f>
        <v>1150</v>
      </c>
      <c r="B1013">
        <v>69726884</v>
      </c>
      <c r="C1013">
        <v>69735423</v>
      </c>
      <c r="D1013">
        <v>121548</v>
      </c>
      <c r="E1013">
        <v>1</v>
      </c>
      <c r="F1013">
        <v>1</v>
      </c>
      <c r="G1013">
        <v>1</v>
      </c>
      <c r="H1013">
        <v>1</v>
      </c>
      <c r="I1013" t="s">
        <v>36</v>
      </c>
      <c r="J1013" t="s">
        <v>3</v>
      </c>
      <c r="K1013" t="s">
        <v>981</v>
      </c>
      <c r="L1013">
        <v>608254</v>
      </c>
      <c r="N1013">
        <v>1013</v>
      </c>
      <c r="O1013" t="s">
        <v>982</v>
      </c>
      <c r="P1013" t="s">
        <v>982</v>
      </c>
      <c r="Q1013">
        <v>1</v>
      </c>
      <c r="W1013">
        <v>0</v>
      </c>
      <c r="X1013">
        <v>-185737400</v>
      </c>
      <c r="Y1013">
        <f t="shared" si="466"/>
        <v>0.16</v>
      </c>
      <c r="AA1013">
        <v>0</v>
      </c>
      <c r="AB1013">
        <v>0</v>
      </c>
      <c r="AC1013">
        <v>0</v>
      </c>
      <c r="AD1013">
        <v>0</v>
      </c>
      <c r="AE1013">
        <v>0</v>
      </c>
      <c r="AF1013">
        <v>0</v>
      </c>
      <c r="AG1013">
        <v>0</v>
      </c>
      <c r="AH1013">
        <v>0</v>
      </c>
      <c r="AI1013">
        <v>1</v>
      </c>
      <c r="AJ1013">
        <v>1</v>
      </c>
      <c r="AK1013">
        <v>19.8</v>
      </c>
      <c r="AL1013">
        <v>1</v>
      </c>
      <c r="AM1013">
        <v>5</v>
      </c>
      <c r="AN1013">
        <v>0</v>
      </c>
      <c r="AO1013">
        <v>1</v>
      </c>
      <c r="AP1013">
        <v>0</v>
      </c>
      <c r="AQ1013">
        <v>0</v>
      </c>
      <c r="AR1013">
        <v>0</v>
      </c>
      <c r="AS1013" t="s">
        <v>3</v>
      </c>
      <c r="AT1013">
        <v>0.16</v>
      </c>
      <c r="AU1013" t="s">
        <v>3</v>
      </c>
      <c r="AV1013">
        <v>2</v>
      </c>
      <c r="AW1013">
        <v>2</v>
      </c>
      <c r="AX1013">
        <v>69735428</v>
      </c>
      <c r="AY1013">
        <v>1</v>
      </c>
      <c r="AZ1013">
        <v>0</v>
      </c>
      <c r="BA1013">
        <v>1028</v>
      </c>
      <c r="BB1013">
        <v>0</v>
      </c>
      <c r="BC1013">
        <v>0</v>
      </c>
      <c r="BD1013">
        <v>0</v>
      </c>
      <c r="BE1013">
        <v>0</v>
      </c>
      <c r="BF1013">
        <v>0</v>
      </c>
      <c r="BG1013">
        <v>0</v>
      </c>
      <c r="BH1013">
        <v>0</v>
      </c>
      <c r="BI1013">
        <v>0</v>
      </c>
      <c r="BJ1013">
        <v>0</v>
      </c>
      <c r="BK1013">
        <v>0</v>
      </c>
      <c r="BL1013">
        <v>0</v>
      </c>
      <c r="BM1013">
        <v>0</v>
      </c>
      <c r="BN1013">
        <v>0</v>
      </c>
      <c r="BO1013">
        <v>0</v>
      </c>
      <c r="BP1013">
        <v>0</v>
      </c>
      <c r="BQ1013">
        <v>0</v>
      </c>
      <c r="BR1013">
        <v>0</v>
      </c>
      <c r="BS1013">
        <v>0</v>
      </c>
      <c r="BT1013">
        <v>0</v>
      </c>
      <c r="BU1013">
        <v>0</v>
      </c>
      <c r="BV1013">
        <v>0</v>
      </c>
      <c r="BW1013">
        <v>0</v>
      </c>
      <c r="CV1013">
        <v>0</v>
      </c>
      <c r="CW1013">
        <v>0</v>
      </c>
      <c r="CX1013">
        <f>ROUND(Y1013*Source!I1150,9)</f>
        <v>0</v>
      </c>
      <c r="CY1013">
        <f>AD1013</f>
        <v>0</v>
      </c>
      <c r="CZ1013">
        <f>AH1013</f>
        <v>0</v>
      </c>
      <c r="DA1013">
        <f>AL1013</f>
        <v>1</v>
      </c>
      <c r="DB1013">
        <f t="shared" si="467"/>
        <v>0</v>
      </c>
      <c r="DC1013">
        <f t="shared" si="468"/>
        <v>0</v>
      </c>
      <c r="DD1013" t="s">
        <v>3</v>
      </c>
      <c r="DE1013" t="s">
        <v>3</v>
      </c>
      <c r="DF1013">
        <f t="shared" si="476"/>
        <v>0</v>
      </c>
      <c r="DG1013">
        <f t="shared" si="474"/>
        <v>0</v>
      </c>
      <c r="DH1013">
        <f>ROUND(ROUND(AG1013*AK1013,0)*CX1013,0)</f>
        <v>0</v>
      </c>
      <c r="DI1013">
        <f>ROUND(ROUND(AH1013,0)*CX1013,0)</f>
        <v>0</v>
      </c>
      <c r="DJ1013">
        <f>DI1013</f>
        <v>0</v>
      </c>
      <c r="DK1013">
        <v>0</v>
      </c>
      <c r="DL1013" t="s">
        <v>3</v>
      </c>
      <c r="DM1013">
        <v>0</v>
      </c>
      <c r="DN1013" t="s">
        <v>3</v>
      </c>
      <c r="DO1013">
        <v>0</v>
      </c>
    </row>
    <row r="1014" spans="1:119" x14ac:dyDescent="0.2">
      <c r="A1014">
        <f>ROW(Source!A1150)</f>
        <v>1150</v>
      </c>
      <c r="B1014">
        <v>69726884</v>
      </c>
      <c r="C1014">
        <v>69735423</v>
      </c>
      <c r="D1014">
        <v>27441049</v>
      </c>
      <c r="E1014">
        <v>1</v>
      </c>
      <c r="F1014">
        <v>1</v>
      </c>
      <c r="G1014">
        <v>1</v>
      </c>
      <c r="H1014">
        <v>2</v>
      </c>
      <c r="I1014" t="s">
        <v>1044</v>
      </c>
      <c r="J1014" t="s">
        <v>1045</v>
      </c>
      <c r="K1014" t="s">
        <v>1046</v>
      </c>
      <c r="L1014">
        <v>1368</v>
      </c>
      <c r="N1014">
        <v>1011</v>
      </c>
      <c r="O1014" t="s">
        <v>978</v>
      </c>
      <c r="P1014" t="s">
        <v>978</v>
      </c>
      <c r="Q1014">
        <v>1</v>
      </c>
      <c r="W1014">
        <v>0</v>
      </c>
      <c r="X1014">
        <v>-750329324</v>
      </c>
      <c r="Y1014">
        <f t="shared" si="466"/>
        <v>0.16</v>
      </c>
      <c r="AA1014">
        <v>0</v>
      </c>
      <c r="AB1014">
        <v>480.25</v>
      </c>
      <c r="AC1014">
        <v>200.77</v>
      </c>
      <c r="AD1014">
        <v>0</v>
      </c>
      <c r="AE1014">
        <v>0</v>
      </c>
      <c r="AF1014">
        <v>51.64</v>
      </c>
      <c r="AG1014">
        <v>10.14</v>
      </c>
      <c r="AH1014">
        <v>0</v>
      </c>
      <c r="AI1014">
        <v>1</v>
      </c>
      <c r="AJ1014">
        <v>9.3000000000000007</v>
      </c>
      <c r="AK1014">
        <v>19.8</v>
      </c>
      <c r="AL1014">
        <v>1</v>
      </c>
      <c r="AM1014">
        <v>5</v>
      </c>
      <c r="AN1014">
        <v>0</v>
      </c>
      <c r="AO1014">
        <v>1</v>
      </c>
      <c r="AP1014">
        <v>0</v>
      </c>
      <c r="AQ1014">
        <v>0</v>
      </c>
      <c r="AR1014">
        <v>0</v>
      </c>
      <c r="AS1014" t="s">
        <v>3</v>
      </c>
      <c r="AT1014">
        <v>0.16</v>
      </c>
      <c r="AU1014" t="s">
        <v>3</v>
      </c>
      <c r="AV1014">
        <v>0</v>
      </c>
      <c r="AW1014">
        <v>2</v>
      </c>
      <c r="AX1014">
        <v>69735429</v>
      </c>
      <c r="AY1014">
        <v>1</v>
      </c>
      <c r="AZ1014">
        <v>0</v>
      </c>
      <c r="BA1014">
        <v>1029</v>
      </c>
      <c r="BB1014">
        <v>0</v>
      </c>
      <c r="BC1014">
        <v>0</v>
      </c>
      <c r="BD1014">
        <v>0</v>
      </c>
      <c r="BE1014">
        <v>0</v>
      </c>
      <c r="BF1014">
        <v>0</v>
      </c>
      <c r="BG1014">
        <v>0</v>
      </c>
      <c r="BH1014">
        <v>0</v>
      </c>
      <c r="BI1014">
        <v>0</v>
      </c>
      <c r="BJ1014">
        <v>0</v>
      </c>
      <c r="BK1014">
        <v>0</v>
      </c>
      <c r="BL1014">
        <v>0</v>
      </c>
      <c r="BM1014">
        <v>0</v>
      </c>
      <c r="BN1014">
        <v>0</v>
      </c>
      <c r="BO1014">
        <v>0</v>
      </c>
      <c r="BP1014">
        <v>0</v>
      </c>
      <c r="BQ1014">
        <v>0</v>
      </c>
      <c r="BR1014">
        <v>0</v>
      </c>
      <c r="BS1014">
        <v>0</v>
      </c>
      <c r="BT1014">
        <v>0</v>
      </c>
      <c r="BU1014">
        <v>0</v>
      </c>
      <c r="BV1014">
        <v>0</v>
      </c>
      <c r="BW1014">
        <v>0</v>
      </c>
      <c r="CV1014">
        <v>0</v>
      </c>
      <c r="CW1014">
        <f>ROUND(Y1014*Source!I1150*DO1014,9)</f>
        <v>0</v>
      </c>
      <c r="CX1014">
        <f>ROUND(Y1014*Source!I1150,9)</f>
        <v>0</v>
      </c>
      <c r="CY1014">
        <f>AB1014</f>
        <v>480.25</v>
      </c>
      <c r="CZ1014">
        <f>AF1014</f>
        <v>51.64</v>
      </c>
      <c r="DA1014">
        <f>AJ1014</f>
        <v>9.3000000000000007</v>
      </c>
      <c r="DB1014">
        <f t="shared" si="467"/>
        <v>8.26</v>
      </c>
      <c r="DC1014">
        <f t="shared" si="468"/>
        <v>1.62</v>
      </c>
      <c r="DD1014" t="s">
        <v>3</v>
      </c>
      <c r="DE1014" t="s">
        <v>3</v>
      </c>
      <c r="DF1014">
        <f t="shared" si="476"/>
        <v>0</v>
      </c>
      <c r="DG1014">
        <f>ROUND(ROUND(AF1014*AJ1014,0)*CX1014,0)</f>
        <v>0</v>
      </c>
      <c r="DH1014">
        <f>ROUND(ROUND(AG1014*AK1014,0)*CX1014,0)</f>
        <v>0</v>
      </c>
      <c r="DI1014">
        <f>ROUND(ROUND(AH1014,0)*CX1014,0)</f>
        <v>0</v>
      </c>
      <c r="DJ1014">
        <f>DG1014</f>
        <v>0</v>
      </c>
      <c r="DK1014">
        <v>0</v>
      </c>
      <c r="DL1014" t="s">
        <v>3</v>
      </c>
      <c r="DM1014">
        <v>0</v>
      </c>
      <c r="DN1014" t="s">
        <v>3</v>
      </c>
      <c r="DO1014">
        <v>0</v>
      </c>
    </row>
    <row r="1015" spans="1:119" x14ac:dyDescent="0.2">
      <c r="A1015">
        <f>ROW(Source!A1151)</f>
        <v>1151</v>
      </c>
      <c r="B1015">
        <v>69726971</v>
      </c>
      <c r="C1015">
        <v>69735431</v>
      </c>
      <c r="D1015">
        <v>27537389</v>
      </c>
      <c r="E1015">
        <v>1</v>
      </c>
      <c r="F1015">
        <v>1</v>
      </c>
      <c r="G1015">
        <v>1</v>
      </c>
      <c r="H1015">
        <v>1</v>
      </c>
      <c r="I1015" t="s">
        <v>1042</v>
      </c>
      <c r="J1015" t="s">
        <v>3</v>
      </c>
      <c r="K1015" t="s">
        <v>1043</v>
      </c>
      <c r="L1015">
        <v>1369</v>
      </c>
      <c r="N1015">
        <v>1013</v>
      </c>
      <c r="O1015" t="s">
        <v>974</v>
      </c>
      <c r="P1015" t="s">
        <v>974</v>
      </c>
      <c r="Q1015">
        <v>1</v>
      </c>
      <c r="W1015">
        <v>0</v>
      </c>
      <c r="X1015">
        <v>1476765284</v>
      </c>
      <c r="Y1015">
        <f t="shared" ref="Y1015:Y1020" si="477">(AT1015*4.5)</f>
        <v>0.09</v>
      </c>
      <c r="AA1015">
        <v>0</v>
      </c>
      <c r="AB1015">
        <v>0</v>
      </c>
      <c r="AC1015">
        <v>0</v>
      </c>
      <c r="AD1015">
        <v>11.18</v>
      </c>
      <c r="AE1015">
        <v>0</v>
      </c>
      <c r="AF1015">
        <v>0</v>
      </c>
      <c r="AG1015">
        <v>0</v>
      </c>
      <c r="AH1015">
        <v>11.18</v>
      </c>
      <c r="AI1015">
        <v>1</v>
      </c>
      <c r="AJ1015">
        <v>1</v>
      </c>
      <c r="AK1015">
        <v>1</v>
      </c>
      <c r="AL1015">
        <v>1</v>
      </c>
      <c r="AM1015">
        <v>0</v>
      </c>
      <c r="AN1015">
        <v>0</v>
      </c>
      <c r="AO1015">
        <v>1</v>
      </c>
      <c r="AP1015">
        <v>1</v>
      </c>
      <c r="AQ1015">
        <v>0</v>
      </c>
      <c r="AR1015">
        <v>0</v>
      </c>
      <c r="AS1015" t="s">
        <v>3</v>
      </c>
      <c r="AT1015">
        <v>0.02</v>
      </c>
      <c r="AU1015" t="s">
        <v>589</v>
      </c>
      <c r="AV1015">
        <v>1</v>
      </c>
      <c r="AW1015">
        <v>2</v>
      </c>
      <c r="AX1015">
        <v>69735435</v>
      </c>
      <c r="AY1015">
        <v>1</v>
      </c>
      <c r="AZ1015">
        <v>0</v>
      </c>
      <c r="BA1015">
        <v>1031</v>
      </c>
      <c r="BB1015">
        <v>0</v>
      </c>
      <c r="BC1015">
        <v>0</v>
      </c>
      <c r="BD1015">
        <v>0</v>
      </c>
      <c r="BE1015">
        <v>0</v>
      </c>
      <c r="BF1015">
        <v>0</v>
      </c>
      <c r="BG1015">
        <v>0</v>
      </c>
      <c r="BH1015">
        <v>0</v>
      </c>
      <c r="BI1015">
        <v>0</v>
      </c>
      <c r="BJ1015">
        <v>0</v>
      </c>
      <c r="BK1015">
        <v>0</v>
      </c>
      <c r="BL1015">
        <v>0</v>
      </c>
      <c r="BM1015">
        <v>0</v>
      </c>
      <c r="BN1015">
        <v>0</v>
      </c>
      <c r="BO1015">
        <v>0</v>
      </c>
      <c r="BP1015">
        <v>0</v>
      </c>
      <c r="BQ1015">
        <v>0</v>
      </c>
      <c r="BR1015">
        <v>0</v>
      </c>
      <c r="BS1015">
        <v>0</v>
      </c>
      <c r="BT1015">
        <v>0</v>
      </c>
      <c r="BU1015">
        <v>0</v>
      </c>
      <c r="BV1015">
        <v>0</v>
      </c>
      <c r="BW1015">
        <v>0</v>
      </c>
      <c r="CU1015">
        <f>ROUND(AT1015*Source!I1151*AH1015*AL1015,0)</f>
        <v>0</v>
      </c>
      <c r="CV1015">
        <f>ROUND(Y1015*Source!I1151,9)</f>
        <v>0</v>
      </c>
      <c r="CW1015">
        <v>0</v>
      </c>
      <c r="CX1015">
        <f>ROUND(Y1015*Source!I1151,9)</f>
        <v>0</v>
      </c>
      <c r="CY1015">
        <f>AD1015</f>
        <v>11.18</v>
      </c>
      <c r="CZ1015">
        <f>AH1015</f>
        <v>11.18</v>
      </c>
      <c r="DA1015">
        <f>AL1015</f>
        <v>1</v>
      </c>
      <c r="DB1015">
        <f t="shared" ref="DB1015:DB1020" si="478">ROUND((ROUND(AT1015*CZ1015,2)*4.5),2)</f>
        <v>0.99</v>
      </c>
      <c r="DC1015">
        <f t="shared" ref="DC1015:DC1020" si="479">ROUND((ROUND(AT1015*AG1015,2)*4.5),2)</f>
        <v>0</v>
      </c>
      <c r="DD1015" t="s">
        <v>3</v>
      </c>
      <c r="DE1015" t="s">
        <v>3</v>
      </c>
      <c r="DF1015">
        <f t="shared" si="476"/>
        <v>0</v>
      </c>
      <c r="DG1015">
        <f>ROUND(ROUND(AF1015,0)*CX1015,0)</f>
        <v>0</v>
      </c>
      <c r="DH1015">
        <f>ROUND(ROUND(AG1015,0)*CX1015,0)</f>
        <v>0</v>
      </c>
      <c r="DI1015">
        <f>ROUND(ROUND(AH1015,0)*CX1015,0)</f>
        <v>0</v>
      </c>
      <c r="DJ1015">
        <f>DI1015</f>
        <v>0</v>
      </c>
      <c r="DK1015">
        <v>0</v>
      </c>
      <c r="DL1015" t="s">
        <v>3</v>
      </c>
      <c r="DM1015">
        <v>0</v>
      </c>
      <c r="DN1015" t="s">
        <v>3</v>
      </c>
      <c r="DO1015">
        <v>0</v>
      </c>
    </row>
    <row r="1016" spans="1:119" x14ac:dyDescent="0.2">
      <c r="A1016">
        <f>ROW(Source!A1151)</f>
        <v>1151</v>
      </c>
      <c r="B1016">
        <v>69726971</v>
      </c>
      <c r="C1016">
        <v>69735431</v>
      </c>
      <c r="D1016">
        <v>121548</v>
      </c>
      <c r="E1016">
        <v>1</v>
      </c>
      <c r="F1016">
        <v>1</v>
      </c>
      <c r="G1016">
        <v>1</v>
      </c>
      <c r="H1016">
        <v>1</v>
      </c>
      <c r="I1016" t="s">
        <v>36</v>
      </c>
      <c r="J1016" t="s">
        <v>3</v>
      </c>
      <c r="K1016" t="s">
        <v>981</v>
      </c>
      <c r="L1016">
        <v>608254</v>
      </c>
      <c r="N1016">
        <v>1013</v>
      </c>
      <c r="O1016" t="s">
        <v>982</v>
      </c>
      <c r="P1016" t="s">
        <v>982</v>
      </c>
      <c r="Q1016">
        <v>1</v>
      </c>
      <c r="W1016">
        <v>0</v>
      </c>
      <c r="X1016">
        <v>-185737400</v>
      </c>
      <c r="Y1016">
        <f t="shared" si="477"/>
        <v>0.09</v>
      </c>
      <c r="AA1016">
        <v>0</v>
      </c>
      <c r="AB1016">
        <v>0</v>
      </c>
      <c r="AC1016">
        <v>0</v>
      </c>
      <c r="AD1016">
        <v>0</v>
      </c>
      <c r="AE1016">
        <v>0</v>
      </c>
      <c r="AF1016">
        <v>0</v>
      </c>
      <c r="AG1016">
        <v>0</v>
      </c>
      <c r="AH1016">
        <v>0</v>
      </c>
      <c r="AI1016">
        <v>1</v>
      </c>
      <c r="AJ1016">
        <v>1</v>
      </c>
      <c r="AK1016">
        <v>1</v>
      </c>
      <c r="AL1016">
        <v>1</v>
      </c>
      <c r="AM1016">
        <v>0</v>
      </c>
      <c r="AN1016">
        <v>0</v>
      </c>
      <c r="AO1016">
        <v>1</v>
      </c>
      <c r="AP1016">
        <v>1</v>
      </c>
      <c r="AQ1016">
        <v>0</v>
      </c>
      <c r="AR1016">
        <v>0</v>
      </c>
      <c r="AS1016" t="s">
        <v>3</v>
      </c>
      <c r="AT1016">
        <v>0.02</v>
      </c>
      <c r="AU1016" t="s">
        <v>589</v>
      </c>
      <c r="AV1016">
        <v>2</v>
      </c>
      <c r="AW1016">
        <v>2</v>
      </c>
      <c r="AX1016">
        <v>69735436</v>
      </c>
      <c r="AY1016">
        <v>1</v>
      </c>
      <c r="AZ1016">
        <v>0</v>
      </c>
      <c r="BA1016">
        <v>1032</v>
      </c>
      <c r="BB1016">
        <v>0</v>
      </c>
      <c r="BC1016">
        <v>0</v>
      </c>
      <c r="BD1016">
        <v>0</v>
      </c>
      <c r="BE1016">
        <v>0</v>
      </c>
      <c r="BF1016">
        <v>0</v>
      </c>
      <c r="BG1016">
        <v>0</v>
      </c>
      <c r="BH1016">
        <v>0</v>
      </c>
      <c r="BI1016">
        <v>0</v>
      </c>
      <c r="BJ1016">
        <v>0</v>
      </c>
      <c r="BK1016">
        <v>0</v>
      </c>
      <c r="BL1016">
        <v>0</v>
      </c>
      <c r="BM1016">
        <v>0</v>
      </c>
      <c r="BN1016">
        <v>0</v>
      </c>
      <c r="BO1016">
        <v>0</v>
      </c>
      <c r="BP1016">
        <v>0</v>
      </c>
      <c r="BQ1016">
        <v>0</v>
      </c>
      <c r="BR1016">
        <v>0</v>
      </c>
      <c r="BS1016">
        <v>0</v>
      </c>
      <c r="BT1016">
        <v>0</v>
      </c>
      <c r="BU1016">
        <v>0</v>
      </c>
      <c r="BV1016">
        <v>0</v>
      </c>
      <c r="BW1016">
        <v>0</v>
      </c>
      <c r="CV1016">
        <v>0</v>
      </c>
      <c r="CW1016">
        <v>0</v>
      </c>
      <c r="CX1016">
        <f>ROUND(Y1016*Source!I1151,9)</f>
        <v>0</v>
      </c>
      <c r="CY1016">
        <f>AD1016</f>
        <v>0</v>
      </c>
      <c r="CZ1016">
        <f>AH1016</f>
        <v>0</v>
      </c>
      <c r="DA1016">
        <f>AL1016</f>
        <v>1</v>
      </c>
      <c r="DB1016">
        <f t="shared" si="478"/>
        <v>0</v>
      </c>
      <c r="DC1016">
        <f t="shared" si="479"/>
        <v>0</v>
      </c>
      <c r="DD1016" t="s">
        <v>3</v>
      </c>
      <c r="DE1016" t="s">
        <v>3</v>
      </c>
      <c r="DF1016">
        <f t="shared" si="476"/>
        <v>0</v>
      </c>
      <c r="DG1016">
        <f>ROUND(ROUND(AF1016,0)*CX1016,0)</f>
        <v>0</v>
      </c>
      <c r="DH1016">
        <f>ROUND(ROUND(AG1016,0)*CX1016,0)</f>
        <v>0</v>
      </c>
      <c r="DI1016">
        <f>ROUND(ROUND(AH1016,0)*CX1016,0)</f>
        <v>0</v>
      </c>
      <c r="DJ1016">
        <f>DI1016</f>
        <v>0</v>
      </c>
      <c r="DK1016">
        <v>0</v>
      </c>
      <c r="DL1016" t="s">
        <v>3</v>
      </c>
      <c r="DM1016">
        <v>0</v>
      </c>
      <c r="DN1016" t="s">
        <v>3</v>
      </c>
      <c r="DO1016">
        <v>0</v>
      </c>
    </row>
    <row r="1017" spans="1:119" x14ac:dyDescent="0.2">
      <c r="A1017">
        <f>ROW(Source!A1151)</f>
        <v>1151</v>
      </c>
      <c r="B1017">
        <v>69726971</v>
      </c>
      <c r="C1017">
        <v>69735431</v>
      </c>
      <c r="D1017">
        <v>27441049</v>
      </c>
      <c r="E1017">
        <v>1</v>
      </c>
      <c r="F1017">
        <v>1</v>
      </c>
      <c r="G1017">
        <v>1</v>
      </c>
      <c r="H1017">
        <v>2</v>
      </c>
      <c r="I1017" t="s">
        <v>1044</v>
      </c>
      <c r="J1017" t="s">
        <v>1045</v>
      </c>
      <c r="K1017" t="s">
        <v>1046</v>
      </c>
      <c r="L1017">
        <v>1368</v>
      </c>
      <c r="N1017">
        <v>1011</v>
      </c>
      <c r="O1017" t="s">
        <v>978</v>
      </c>
      <c r="P1017" t="s">
        <v>978</v>
      </c>
      <c r="Q1017">
        <v>1</v>
      </c>
      <c r="W1017">
        <v>0</v>
      </c>
      <c r="X1017">
        <v>-750329324</v>
      </c>
      <c r="Y1017">
        <f t="shared" si="477"/>
        <v>0.09</v>
      </c>
      <c r="AA1017">
        <v>0</v>
      </c>
      <c r="AB1017">
        <v>51.64</v>
      </c>
      <c r="AC1017">
        <v>10.14</v>
      </c>
      <c r="AD1017">
        <v>0</v>
      </c>
      <c r="AE1017">
        <v>0</v>
      </c>
      <c r="AF1017">
        <v>51.64</v>
      </c>
      <c r="AG1017">
        <v>10.14</v>
      </c>
      <c r="AH1017">
        <v>0</v>
      </c>
      <c r="AI1017">
        <v>1</v>
      </c>
      <c r="AJ1017">
        <v>1</v>
      </c>
      <c r="AK1017">
        <v>1</v>
      </c>
      <c r="AL1017">
        <v>1</v>
      </c>
      <c r="AM1017">
        <v>0</v>
      </c>
      <c r="AN1017">
        <v>0</v>
      </c>
      <c r="AO1017">
        <v>1</v>
      </c>
      <c r="AP1017">
        <v>1</v>
      </c>
      <c r="AQ1017">
        <v>0</v>
      </c>
      <c r="AR1017">
        <v>0</v>
      </c>
      <c r="AS1017" t="s">
        <v>3</v>
      </c>
      <c r="AT1017">
        <v>0.02</v>
      </c>
      <c r="AU1017" t="s">
        <v>589</v>
      </c>
      <c r="AV1017">
        <v>0</v>
      </c>
      <c r="AW1017">
        <v>2</v>
      </c>
      <c r="AX1017">
        <v>69735437</v>
      </c>
      <c r="AY1017">
        <v>1</v>
      </c>
      <c r="AZ1017">
        <v>0</v>
      </c>
      <c r="BA1017">
        <v>1033</v>
      </c>
      <c r="BB1017">
        <v>0</v>
      </c>
      <c r="BC1017">
        <v>0</v>
      </c>
      <c r="BD1017">
        <v>0</v>
      </c>
      <c r="BE1017">
        <v>0</v>
      </c>
      <c r="BF1017">
        <v>0</v>
      </c>
      <c r="BG1017">
        <v>0</v>
      </c>
      <c r="BH1017">
        <v>0</v>
      </c>
      <c r="BI1017">
        <v>0</v>
      </c>
      <c r="BJ1017">
        <v>0</v>
      </c>
      <c r="BK1017">
        <v>0</v>
      </c>
      <c r="BL1017">
        <v>0</v>
      </c>
      <c r="BM1017">
        <v>0</v>
      </c>
      <c r="BN1017">
        <v>0</v>
      </c>
      <c r="BO1017">
        <v>0</v>
      </c>
      <c r="BP1017">
        <v>0</v>
      </c>
      <c r="BQ1017">
        <v>0</v>
      </c>
      <c r="BR1017">
        <v>0</v>
      </c>
      <c r="BS1017">
        <v>0</v>
      </c>
      <c r="BT1017">
        <v>0</v>
      </c>
      <c r="BU1017">
        <v>0</v>
      </c>
      <c r="BV1017">
        <v>0</v>
      </c>
      <c r="BW1017">
        <v>0</v>
      </c>
      <c r="CV1017">
        <v>0</v>
      </c>
      <c r="CW1017">
        <f>ROUND(Y1017*Source!I1151*DO1017,9)</f>
        <v>0</v>
      </c>
      <c r="CX1017">
        <f>ROUND(Y1017*Source!I1151,9)</f>
        <v>0</v>
      </c>
      <c r="CY1017">
        <f>AB1017</f>
        <v>51.64</v>
      </c>
      <c r="CZ1017">
        <f>AF1017</f>
        <v>51.64</v>
      </c>
      <c r="DA1017">
        <f>AJ1017</f>
        <v>1</v>
      </c>
      <c r="DB1017">
        <f t="shared" si="478"/>
        <v>4.6399999999999997</v>
      </c>
      <c r="DC1017">
        <f t="shared" si="479"/>
        <v>0.9</v>
      </c>
      <c r="DD1017" t="s">
        <v>3</v>
      </c>
      <c r="DE1017" t="s">
        <v>3</v>
      </c>
      <c r="DF1017">
        <f t="shared" si="476"/>
        <v>0</v>
      </c>
      <c r="DG1017">
        <f>ROUND(ROUND(AF1017,0)*CX1017,0)</f>
        <v>0</v>
      </c>
      <c r="DH1017">
        <f>ROUND(ROUND(AG1017,0)*CX1017,0)</f>
        <v>0</v>
      </c>
      <c r="DI1017">
        <f>ROUND(ROUND(AH1017,0)*CX1017,0)</f>
        <v>0</v>
      </c>
      <c r="DJ1017">
        <f>DG1017</f>
        <v>0</v>
      </c>
      <c r="DK1017">
        <v>0</v>
      </c>
      <c r="DL1017" t="s">
        <v>3</v>
      </c>
      <c r="DM1017">
        <v>0</v>
      </c>
      <c r="DN1017" t="s">
        <v>3</v>
      </c>
      <c r="DO1017">
        <v>0</v>
      </c>
    </row>
    <row r="1018" spans="1:119" x14ac:dyDescent="0.2">
      <c r="A1018">
        <f>ROW(Source!A1152)</f>
        <v>1152</v>
      </c>
      <c r="B1018">
        <v>69726884</v>
      </c>
      <c r="C1018">
        <v>69735431</v>
      </c>
      <c r="D1018">
        <v>27537389</v>
      </c>
      <c r="E1018">
        <v>1</v>
      </c>
      <c r="F1018">
        <v>1</v>
      </c>
      <c r="G1018">
        <v>1</v>
      </c>
      <c r="H1018">
        <v>1</v>
      </c>
      <c r="I1018" t="s">
        <v>1042</v>
      </c>
      <c r="J1018" t="s">
        <v>3</v>
      </c>
      <c r="K1018" t="s">
        <v>1043</v>
      </c>
      <c r="L1018">
        <v>1369</v>
      </c>
      <c r="N1018">
        <v>1013</v>
      </c>
      <c r="O1018" t="s">
        <v>974</v>
      </c>
      <c r="P1018" t="s">
        <v>974</v>
      </c>
      <c r="Q1018">
        <v>1</v>
      </c>
      <c r="W1018">
        <v>0</v>
      </c>
      <c r="X1018">
        <v>1476765284</v>
      </c>
      <c r="Y1018">
        <f t="shared" si="477"/>
        <v>0.09</v>
      </c>
      <c r="AA1018">
        <v>0</v>
      </c>
      <c r="AB1018">
        <v>0</v>
      </c>
      <c r="AC1018">
        <v>0</v>
      </c>
      <c r="AD1018">
        <v>424.84</v>
      </c>
      <c r="AE1018">
        <v>0</v>
      </c>
      <c r="AF1018">
        <v>0</v>
      </c>
      <c r="AG1018">
        <v>0</v>
      </c>
      <c r="AH1018">
        <v>11.18</v>
      </c>
      <c r="AI1018">
        <v>1</v>
      </c>
      <c r="AJ1018">
        <v>1</v>
      </c>
      <c r="AK1018">
        <v>1</v>
      </c>
      <c r="AL1018">
        <v>38</v>
      </c>
      <c r="AM1018">
        <v>5</v>
      </c>
      <c r="AN1018">
        <v>0</v>
      </c>
      <c r="AO1018">
        <v>1</v>
      </c>
      <c r="AP1018">
        <v>1</v>
      </c>
      <c r="AQ1018">
        <v>0</v>
      </c>
      <c r="AR1018">
        <v>0</v>
      </c>
      <c r="AS1018" t="s">
        <v>3</v>
      </c>
      <c r="AT1018">
        <v>0.02</v>
      </c>
      <c r="AU1018" t="s">
        <v>589</v>
      </c>
      <c r="AV1018">
        <v>1</v>
      </c>
      <c r="AW1018">
        <v>2</v>
      </c>
      <c r="AX1018">
        <v>69735435</v>
      </c>
      <c r="AY1018">
        <v>1</v>
      </c>
      <c r="AZ1018">
        <v>0</v>
      </c>
      <c r="BA1018">
        <v>1035</v>
      </c>
      <c r="BB1018">
        <v>0</v>
      </c>
      <c r="BC1018">
        <v>0</v>
      </c>
      <c r="BD1018">
        <v>0</v>
      </c>
      <c r="BE1018">
        <v>0</v>
      </c>
      <c r="BF1018">
        <v>0</v>
      </c>
      <c r="BG1018">
        <v>0</v>
      </c>
      <c r="BH1018">
        <v>0</v>
      </c>
      <c r="BI1018">
        <v>0</v>
      </c>
      <c r="BJ1018">
        <v>0</v>
      </c>
      <c r="BK1018">
        <v>0</v>
      </c>
      <c r="BL1018">
        <v>0</v>
      </c>
      <c r="BM1018">
        <v>0</v>
      </c>
      <c r="BN1018">
        <v>0</v>
      </c>
      <c r="BO1018">
        <v>0</v>
      </c>
      <c r="BP1018">
        <v>0</v>
      </c>
      <c r="BQ1018">
        <v>0</v>
      </c>
      <c r="BR1018">
        <v>0</v>
      </c>
      <c r="BS1018">
        <v>0</v>
      </c>
      <c r="BT1018">
        <v>0</v>
      </c>
      <c r="BU1018">
        <v>0</v>
      </c>
      <c r="BV1018">
        <v>0</v>
      </c>
      <c r="BW1018">
        <v>0</v>
      </c>
      <c r="CU1018">
        <f>ROUND(AT1018*Source!I1152*AH1018*AL1018,0)</f>
        <v>0</v>
      </c>
      <c r="CV1018">
        <f>ROUND(Y1018*Source!I1152,9)</f>
        <v>0</v>
      </c>
      <c r="CW1018">
        <v>0</v>
      </c>
      <c r="CX1018">
        <f>ROUND(Y1018*Source!I1152,9)</f>
        <v>0</v>
      </c>
      <c r="CY1018">
        <f>AD1018</f>
        <v>424.84</v>
      </c>
      <c r="CZ1018">
        <f>AH1018</f>
        <v>11.18</v>
      </c>
      <c r="DA1018">
        <f>AL1018</f>
        <v>38</v>
      </c>
      <c r="DB1018">
        <f t="shared" si="478"/>
        <v>0.99</v>
      </c>
      <c r="DC1018">
        <f t="shared" si="479"/>
        <v>0</v>
      </c>
      <c r="DD1018" t="s">
        <v>3</v>
      </c>
      <c r="DE1018" t="s">
        <v>3</v>
      </c>
      <c r="DF1018">
        <f t="shared" si="476"/>
        <v>0</v>
      </c>
      <c r="DG1018">
        <f>ROUND(ROUND(AF1018,0)*CX1018,0)</f>
        <v>0</v>
      </c>
      <c r="DH1018">
        <f>ROUND(ROUND(AG1018,0)*CX1018,0)</f>
        <v>0</v>
      </c>
      <c r="DI1018">
        <f>ROUND(ROUND(AH1018*AL1018,0)*CX1018,0)</f>
        <v>0</v>
      </c>
      <c r="DJ1018">
        <f>DI1018</f>
        <v>0</v>
      </c>
      <c r="DK1018">
        <v>0</v>
      </c>
      <c r="DL1018" t="s">
        <v>3</v>
      </c>
      <c r="DM1018">
        <v>0</v>
      </c>
      <c r="DN1018" t="s">
        <v>3</v>
      </c>
      <c r="DO1018">
        <v>0</v>
      </c>
    </row>
    <row r="1019" spans="1:119" x14ac:dyDescent="0.2">
      <c r="A1019">
        <f>ROW(Source!A1152)</f>
        <v>1152</v>
      </c>
      <c r="B1019">
        <v>69726884</v>
      </c>
      <c r="C1019">
        <v>69735431</v>
      </c>
      <c r="D1019">
        <v>121548</v>
      </c>
      <c r="E1019">
        <v>1</v>
      </c>
      <c r="F1019">
        <v>1</v>
      </c>
      <c r="G1019">
        <v>1</v>
      </c>
      <c r="H1019">
        <v>1</v>
      </c>
      <c r="I1019" t="s">
        <v>36</v>
      </c>
      <c r="J1019" t="s">
        <v>3</v>
      </c>
      <c r="K1019" t="s">
        <v>981</v>
      </c>
      <c r="L1019">
        <v>608254</v>
      </c>
      <c r="N1019">
        <v>1013</v>
      </c>
      <c r="O1019" t="s">
        <v>982</v>
      </c>
      <c r="P1019" t="s">
        <v>982</v>
      </c>
      <c r="Q1019">
        <v>1</v>
      </c>
      <c r="W1019">
        <v>0</v>
      </c>
      <c r="X1019">
        <v>-185737400</v>
      </c>
      <c r="Y1019">
        <f t="shared" si="477"/>
        <v>0.09</v>
      </c>
      <c r="AA1019">
        <v>0</v>
      </c>
      <c r="AB1019">
        <v>0</v>
      </c>
      <c r="AC1019">
        <v>0</v>
      </c>
      <c r="AD1019">
        <v>0</v>
      </c>
      <c r="AE1019">
        <v>0</v>
      </c>
      <c r="AF1019">
        <v>0</v>
      </c>
      <c r="AG1019">
        <v>0</v>
      </c>
      <c r="AH1019">
        <v>0</v>
      </c>
      <c r="AI1019">
        <v>1</v>
      </c>
      <c r="AJ1019">
        <v>1</v>
      </c>
      <c r="AK1019">
        <v>19.8</v>
      </c>
      <c r="AL1019">
        <v>1</v>
      </c>
      <c r="AM1019">
        <v>5</v>
      </c>
      <c r="AN1019">
        <v>0</v>
      </c>
      <c r="AO1019">
        <v>1</v>
      </c>
      <c r="AP1019">
        <v>1</v>
      </c>
      <c r="AQ1019">
        <v>0</v>
      </c>
      <c r="AR1019">
        <v>0</v>
      </c>
      <c r="AS1019" t="s">
        <v>3</v>
      </c>
      <c r="AT1019">
        <v>0.02</v>
      </c>
      <c r="AU1019" t="s">
        <v>589</v>
      </c>
      <c r="AV1019">
        <v>2</v>
      </c>
      <c r="AW1019">
        <v>2</v>
      </c>
      <c r="AX1019">
        <v>69735436</v>
      </c>
      <c r="AY1019">
        <v>1</v>
      </c>
      <c r="AZ1019">
        <v>0</v>
      </c>
      <c r="BA1019">
        <v>1036</v>
      </c>
      <c r="BB1019">
        <v>0</v>
      </c>
      <c r="BC1019">
        <v>0</v>
      </c>
      <c r="BD1019">
        <v>0</v>
      </c>
      <c r="BE1019">
        <v>0</v>
      </c>
      <c r="BF1019">
        <v>0</v>
      </c>
      <c r="BG1019">
        <v>0</v>
      </c>
      <c r="BH1019">
        <v>0</v>
      </c>
      <c r="BI1019">
        <v>0</v>
      </c>
      <c r="BJ1019">
        <v>0</v>
      </c>
      <c r="BK1019">
        <v>0</v>
      </c>
      <c r="BL1019">
        <v>0</v>
      </c>
      <c r="BM1019">
        <v>0</v>
      </c>
      <c r="BN1019">
        <v>0</v>
      </c>
      <c r="BO1019">
        <v>0</v>
      </c>
      <c r="BP1019">
        <v>0</v>
      </c>
      <c r="BQ1019">
        <v>0</v>
      </c>
      <c r="BR1019">
        <v>0</v>
      </c>
      <c r="BS1019">
        <v>0</v>
      </c>
      <c r="BT1019">
        <v>0</v>
      </c>
      <c r="BU1019">
        <v>0</v>
      </c>
      <c r="BV1019">
        <v>0</v>
      </c>
      <c r="BW1019">
        <v>0</v>
      </c>
      <c r="CV1019">
        <v>0</v>
      </c>
      <c r="CW1019">
        <v>0</v>
      </c>
      <c r="CX1019">
        <f>ROUND(Y1019*Source!I1152,9)</f>
        <v>0</v>
      </c>
      <c r="CY1019">
        <f>AD1019</f>
        <v>0</v>
      </c>
      <c r="CZ1019">
        <f>AH1019</f>
        <v>0</v>
      </c>
      <c r="DA1019">
        <f>AL1019</f>
        <v>1</v>
      </c>
      <c r="DB1019">
        <f t="shared" si="478"/>
        <v>0</v>
      </c>
      <c r="DC1019">
        <f t="shared" si="479"/>
        <v>0</v>
      </c>
      <c r="DD1019" t="s">
        <v>3</v>
      </c>
      <c r="DE1019" t="s">
        <v>3</v>
      </c>
      <c r="DF1019">
        <f t="shared" si="476"/>
        <v>0</v>
      </c>
      <c r="DG1019">
        <f>ROUND(ROUND(AF1019,0)*CX1019,0)</f>
        <v>0</v>
      </c>
      <c r="DH1019">
        <f>ROUND(ROUND(AG1019*AK1019,0)*CX1019,0)</f>
        <v>0</v>
      </c>
      <c r="DI1019">
        <f>ROUND(ROUND(AH1019,0)*CX1019,0)</f>
        <v>0</v>
      </c>
      <c r="DJ1019">
        <f>DI1019</f>
        <v>0</v>
      </c>
      <c r="DK1019">
        <v>0</v>
      </c>
      <c r="DL1019" t="s">
        <v>3</v>
      </c>
      <c r="DM1019">
        <v>0</v>
      </c>
      <c r="DN1019" t="s">
        <v>3</v>
      </c>
      <c r="DO1019">
        <v>0</v>
      </c>
    </row>
    <row r="1020" spans="1:119" x14ac:dyDescent="0.2">
      <c r="A1020">
        <f>ROW(Source!A1152)</f>
        <v>1152</v>
      </c>
      <c r="B1020">
        <v>69726884</v>
      </c>
      <c r="C1020">
        <v>69735431</v>
      </c>
      <c r="D1020">
        <v>27441049</v>
      </c>
      <c r="E1020">
        <v>1</v>
      </c>
      <c r="F1020">
        <v>1</v>
      </c>
      <c r="G1020">
        <v>1</v>
      </c>
      <c r="H1020">
        <v>2</v>
      </c>
      <c r="I1020" t="s">
        <v>1044</v>
      </c>
      <c r="J1020" t="s">
        <v>1045</v>
      </c>
      <c r="K1020" t="s">
        <v>1046</v>
      </c>
      <c r="L1020">
        <v>1368</v>
      </c>
      <c r="N1020">
        <v>1011</v>
      </c>
      <c r="O1020" t="s">
        <v>978</v>
      </c>
      <c r="P1020" t="s">
        <v>978</v>
      </c>
      <c r="Q1020">
        <v>1</v>
      </c>
      <c r="W1020">
        <v>0</v>
      </c>
      <c r="X1020">
        <v>-750329324</v>
      </c>
      <c r="Y1020">
        <f t="shared" si="477"/>
        <v>0.09</v>
      </c>
      <c r="AA1020">
        <v>0</v>
      </c>
      <c r="AB1020">
        <v>480.25</v>
      </c>
      <c r="AC1020">
        <v>200.77</v>
      </c>
      <c r="AD1020">
        <v>0</v>
      </c>
      <c r="AE1020">
        <v>0</v>
      </c>
      <c r="AF1020">
        <v>51.64</v>
      </c>
      <c r="AG1020">
        <v>10.14</v>
      </c>
      <c r="AH1020">
        <v>0</v>
      </c>
      <c r="AI1020">
        <v>1</v>
      </c>
      <c r="AJ1020">
        <v>9.3000000000000007</v>
      </c>
      <c r="AK1020">
        <v>19.8</v>
      </c>
      <c r="AL1020">
        <v>1</v>
      </c>
      <c r="AM1020">
        <v>5</v>
      </c>
      <c r="AN1020">
        <v>0</v>
      </c>
      <c r="AO1020">
        <v>1</v>
      </c>
      <c r="AP1020">
        <v>1</v>
      </c>
      <c r="AQ1020">
        <v>0</v>
      </c>
      <c r="AR1020">
        <v>0</v>
      </c>
      <c r="AS1020" t="s">
        <v>3</v>
      </c>
      <c r="AT1020">
        <v>0.02</v>
      </c>
      <c r="AU1020" t="s">
        <v>589</v>
      </c>
      <c r="AV1020">
        <v>0</v>
      </c>
      <c r="AW1020">
        <v>2</v>
      </c>
      <c r="AX1020">
        <v>69735437</v>
      </c>
      <c r="AY1020">
        <v>1</v>
      </c>
      <c r="AZ1020">
        <v>0</v>
      </c>
      <c r="BA1020">
        <v>1037</v>
      </c>
      <c r="BB1020">
        <v>0</v>
      </c>
      <c r="BC1020">
        <v>0</v>
      </c>
      <c r="BD1020">
        <v>0</v>
      </c>
      <c r="BE1020">
        <v>0</v>
      </c>
      <c r="BF1020">
        <v>0</v>
      </c>
      <c r="BG1020">
        <v>0</v>
      </c>
      <c r="BH1020">
        <v>0</v>
      </c>
      <c r="BI1020">
        <v>0</v>
      </c>
      <c r="BJ1020">
        <v>0</v>
      </c>
      <c r="BK1020">
        <v>0</v>
      </c>
      <c r="BL1020">
        <v>0</v>
      </c>
      <c r="BM1020">
        <v>0</v>
      </c>
      <c r="BN1020">
        <v>0</v>
      </c>
      <c r="BO1020">
        <v>0</v>
      </c>
      <c r="BP1020">
        <v>0</v>
      </c>
      <c r="BQ1020">
        <v>0</v>
      </c>
      <c r="BR1020">
        <v>0</v>
      </c>
      <c r="BS1020">
        <v>0</v>
      </c>
      <c r="BT1020">
        <v>0</v>
      </c>
      <c r="BU1020">
        <v>0</v>
      </c>
      <c r="BV1020">
        <v>0</v>
      </c>
      <c r="BW1020">
        <v>0</v>
      </c>
      <c r="CV1020">
        <v>0</v>
      </c>
      <c r="CW1020">
        <f>ROUND(Y1020*Source!I1152*DO1020,9)</f>
        <v>0</v>
      </c>
      <c r="CX1020">
        <f>ROUND(Y1020*Source!I1152,9)</f>
        <v>0</v>
      </c>
      <c r="CY1020">
        <f>AB1020</f>
        <v>480.25</v>
      </c>
      <c r="CZ1020">
        <f>AF1020</f>
        <v>51.64</v>
      </c>
      <c r="DA1020">
        <f>AJ1020</f>
        <v>9.3000000000000007</v>
      </c>
      <c r="DB1020">
        <f t="shared" si="478"/>
        <v>4.6399999999999997</v>
      </c>
      <c r="DC1020">
        <f t="shared" si="479"/>
        <v>0.9</v>
      </c>
      <c r="DD1020" t="s">
        <v>3</v>
      </c>
      <c r="DE1020" t="s">
        <v>3</v>
      </c>
      <c r="DF1020">
        <f t="shared" si="476"/>
        <v>0</v>
      </c>
      <c r="DG1020">
        <f>ROUND(ROUND(AF1020*AJ1020,0)*CX1020,0)</f>
        <v>0</v>
      </c>
      <c r="DH1020">
        <f>ROUND(ROUND(AG1020*AK1020,0)*CX1020,0)</f>
        <v>0</v>
      </c>
      <c r="DI1020">
        <f>ROUND(ROUND(AH1020,0)*CX1020,0)</f>
        <v>0</v>
      </c>
      <c r="DJ1020">
        <f>DG1020</f>
        <v>0</v>
      </c>
      <c r="DK1020">
        <v>0</v>
      </c>
      <c r="DL1020" t="s">
        <v>3</v>
      </c>
      <c r="DM1020">
        <v>0</v>
      </c>
      <c r="DN1020" t="s">
        <v>3</v>
      </c>
      <c r="DO1020">
        <v>0</v>
      </c>
    </row>
    <row r="1021" spans="1:119" x14ac:dyDescent="0.2">
      <c r="A1021">
        <f>ROW(Source!A1222)</f>
        <v>1222</v>
      </c>
      <c r="B1021">
        <v>69726971</v>
      </c>
      <c r="C1021">
        <v>69735439</v>
      </c>
      <c r="D1021">
        <v>27493458</v>
      </c>
      <c r="E1021">
        <v>1</v>
      </c>
      <c r="F1021">
        <v>1</v>
      </c>
      <c r="G1021">
        <v>1</v>
      </c>
      <c r="H1021">
        <v>1</v>
      </c>
      <c r="I1021" t="s">
        <v>997</v>
      </c>
      <c r="J1021" t="s">
        <v>3</v>
      </c>
      <c r="K1021" t="s">
        <v>998</v>
      </c>
      <c r="L1021">
        <v>1369</v>
      </c>
      <c r="N1021">
        <v>1013</v>
      </c>
      <c r="O1021" t="s">
        <v>974</v>
      </c>
      <c r="P1021" t="s">
        <v>974</v>
      </c>
      <c r="Q1021">
        <v>1</v>
      </c>
      <c r="W1021">
        <v>0</v>
      </c>
      <c r="X1021">
        <v>-115882720</v>
      </c>
      <c r="Y1021">
        <f t="shared" ref="Y1021:Y1044" si="480">AT1021</f>
        <v>3.45</v>
      </c>
      <c r="AA1021">
        <v>0</v>
      </c>
      <c r="AB1021">
        <v>0</v>
      </c>
      <c r="AC1021">
        <v>0</v>
      </c>
      <c r="AD1021">
        <v>8.6</v>
      </c>
      <c r="AE1021">
        <v>0</v>
      </c>
      <c r="AF1021">
        <v>0</v>
      </c>
      <c r="AG1021">
        <v>0</v>
      </c>
      <c r="AH1021">
        <v>8.6</v>
      </c>
      <c r="AI1021">
        <v>1</v>
      </c>
      <c r="AJ1021">
        <v>1</v>
      </c>
      <c r="AK1021">
        <v>1</v>
      </c>
      <c r="AL1021">
        <v>1</v>
      </c>
      <c r="AM1021">
        <v>0</v>
      </c>
      <c r="AN1021">
        <v>0</v>
      </c>
      <c r="AO1021">
        <v>1</v>
      </c>
      <c r="AP1021">
        <v>0</v>
      </c>
      <c r="AQ1021">
        <v>0</v>
      </c>
      <c r="AR1021">
        <v>0</v>
      </c>
      <c r="AS1021" t="s">
        <v>3</v>
      </c>
      <c r="AT1021">
        <v>3.45</v>
      </c>
      <c r="AU1021" t="s">
        <v>3</v>
      </c>
      <c r="AV1021">
        <v>1</v>
      </c>
      <c r="AW1021">
        <v>2</v>
      </c>
      <c r="AX1021">
        <v>69735443</v>
      </c>
      <c r="AY1021">
        <v>1</v>
      </c>
      <c r="AZ1021">
        <v>0</v>
      </c>
      <c r="BA1021">
        <v>1039</v>
      </c>
      <c r="BB1021">
        <v>0</v>
      </c>
      <c r="BC1021">
        <v>0</v>
      </c>
      <c r="BD1021">
        <v>0</v>
      </c>
      <c r="BE1021">
        <v>0</v>
      </c>
      <c r="BF1021">
        <v>0</v>
      </c>
      <c r="BG1021">
        <v>0</v>
      </c>
      <c r="BH1021">
        <v>0</v>
      </c>
      <c r="BI1021">
        <v>0</v>
      </c>
      <c r="BJ1021">
        <v>0</v>
      </c>
      <c r="BK1021">
        <v>0</v>
      </c>
      <c r="BL1021">
        <v>0</v>
      </c>
      <c r="BM1021">
        <v>0</v>
      </c>
      <c r="BN1021">
        <v>0</v>
      </c>
      <c r="BO1021">
        <v>0</v>
      </c>
      <c r="BP1021">
        <v>0</v>
      </c>
      <c r="BQ1021">
        <v>0</v>
      </c>
      <c r="BR1021">
        <v>0</v>
      </c>
      <c r="BS1021">
        <v>0</v>
      </c>
      <c r="BT1021">
        <v>0</v>
      </c>
      <c r="BU1021">
        <v>0</v>
      </c>
      <c r="BV1021">
        <v>0</v>
      </c>
      <c r="BW1021">
        <v>0</v>
      </c>
      <c r="CU1021">
        <f>ROUND(AT1021*Source!I1222*AH1021*AL1021,0)</f>
        <v>1692</v>
      </c>
      <c r="CV1021">
        <f>ROUND(Y1021*Source!I1222,9)</f>
        <v>196.70175</v>
      </c>
      <c r="CW1021">
        <v>0</v>
      </c>
      <c r="CX1021">
        <f>ROUND(Y1021*Source!I1222,9)</f>
        <v>196.70175</v>
      </c>
      <c r="CY1021">
        <f>AD1021</f>
        <v>8.6</v>
      </c>
      <c r="CZ1021">
        <f>AH1021</f>
        <v>8.6</v>
      </c>
      <c r="DA1021">
        <f>AL1021</f>
        <v>1</v>
      </c>
      <c r="DB1021">
        <f t="shared" ref="DB1021:DB1044" si="481">ROUND(ROUND(AT1021*CZ1021,2),2)</f>
        <v>29.67</v>
      </c>
      <c r="DC1021">
        <f t="shared" ref="DC1021:DC1044" si="482">ROUND(ROUND(AT1021*AG1021,2),2)</f>
        <v>0</v>
      </c>
      <c r="DD1021" t="s">
        <v>3</v>
      </c>
      <c r="DE1021" t="s">
        <v>3</v>
      </c>
      <c r="DF1021">
        <f t="shared" si="476"/>
        <v>0</v>
      </c>
      <c r="DG1021">
        <f>ROUND(ROUND(AF1021,0)*CX1021,0)</f>
        <v>0</v>
      </c>
      <c r="DH1021">
        <f>ROUND(ROUND(AG1021,0)*CX1021,0)</f>
        <v>0</v>
      </c>
      <c r="DI1021">
        <f>ROUND(ROUND(AH1021,0)*CX1021,0)</f>
        <v>1770</v>
      </c>
      <c r="DJ1021">
        <f>DI1021</f>
        <v>1770</v>
      </c>
      <c r="DK1021">
        <v>0</v>
      </c>
      <c r="DL1021" t="s">
        <v>3</v>
      </c>
      <c r="DM1021">
        <v>0</v>
      </c>
      <c r="DN1021" t="s">
        <v>3</v>
      </c>
      <c r="DO1021">
        <v>0</v>
      </c>
    </row>
    <row r="1022" spans="1:119" x14ac:dyDescent="0.2">
      <c r="A1022">
        <f>ROW(Source!A1222)</f>
        <v>1222</v>
      </c>
      <c r="B1022">
        <v>69726971</v>
      </c>
      <c r="C1022">
        <v>69735439</v>
      </c>
      <c r="D1022">
        <v>27441327</v>
      </c>
      <c r="E1022">
        <v>1</v>
      </c>
      <c r="F1022">
        <v>1</v>
      </c>
      <c r="G1022">
        <v>1</v>
      </c>
      <c r="H1022">
        <v>2</v>
      </c>
      <c r="I1022" t="s">
        <v>975</v>
      </c>
      <c r="J1022" t="s">
        <v>976</v>
      </c>
      <c r="K1022" t="s">
        <v>977</v>
      </c>
      <c r="L1022">
        <v>1368</v>
      </c>
      <c r="N1022">
        <v>1011</v>
      </c>
      <c r="O1022" t="s">
        <v>978</v>
      </c>
      <c r="P1022" t="s">
        <v>978</v>
      </c>
      <c r="Q1022">
        <v>1</v>
      </c>
      <c r="W1022">
        <v>0</v>
      </c>
      <c r="X1022">
        <v>-1583389094</v>
      </c>
      <c r="Y1022">
        <f t="shared" si="480"/>
        <v>0.02</v>
      </c>
      <c r="AA1022">
        <v>0</v>
      </c>
      <c r="AB1022">
        <v>93.37</v>
      </c>
      <c r="AC1022">
        <v>11.69</v>
      </c>
      <c r="AD1022">
        <v>0</v>
      </c>
      <c r="AE1022">
        <v>0</v>
      </c>
      <c r="AF1022">
        <v>93.37</v>
      </c>
      <c r="AG1022">
        <v>11.69</v>
      </c>
      <c r="AH1022">
        <v>0</v>
      </c>
      <c r="AI1022">
        <v>1</v>
      </c>
      <c r="AJ1022">
        <v>1</v>
      </c>
      <c r="AK1022">
        <v>1</v>
      </c>
      <c r="AL1022">
        <v>1</v>
      </c>
      <c r="AM1022">
        <v>0</v>
      </c>
      <c r="AN1022">
        <v>0</v>
      </c>
      <c r="AO1022">
        <v>1</v>
      </c>
      <c r="AP1022">
        <v>0</v>
      </c>
      <c r="AQ1022">
        <v>0</v>
      </c>
      <c r="AR1022">
        <v>0</v>
      </c>
      <c r="AS1022" t="s">
        <v>3</v>
      </c>
      <c r="AT1022">
        <v>0.02</v>
      </c>
      <c r="AU1022" t="s">
        <v>3</v>
      </c>
      <c r="AV1022">
        <v>0</v>
      </c>
      <c r="AW1022">
        <v>2</v>
      </c>
      <c r="AX1022">
        <v>69735444</v>
      </c>
      <c r="AY1022">
        <v>1</v>
      </c>
      <c r="AZ1022">
        <v>0</v>
      </c>
      <c r="BA1022">
        <v>1040</v>
      </c>
      <c r="BB1022">
        <v>0</v>
      </c>
      <c r="BC1022">
        <v>0</v>
      </c>
      <c r="BD1022">
        <v>0</v>
      </c>
      <c r="BE1022">
        <v>0</v>
      </c>
      <c r="BF1022">
        <v>0</v>
      </c>
      <c r="BG1022">
        <v>0</v>
      </c>
      <c r="BH1022">
        <v>0</v>
      </c>
      <c r="BI1022">
        <v>0</v>
      </c>
      <c r="BJ1022">
        <v>0</v>
      </c>
      <c r="BK1022">
        <v>0</v>
      </c>
      <c r="BL1022">
        <v>0</v>
      </c>
      <c r="BM1022">
        <v>0</v>
      </c>
      <c r="BN1022">
        <v>0</v>
      </c>
      <c r="BO1022">
        <v>0</v>
      </c>
      <c r="BP1022">
        <v>0</v>
      </c>
      <c r="BQ1022">
        <v>0</v>
      </c>
      <c r="BR1022">
        <v>0</v>
      </c>
      <c r="BS1022">
        <v>0</v>
      </c>
      <c r="BT1022">
        <v>0</v>
      </c>
      <c r="BU1022">
        <v>0</v>
      </c>
      <c r="BV1022">
        <v>0</v>
      </c>
      <c r="BW1022">
        <v>0</v>
      </c>
      <c r="CV1022">
        <v>0</v>
      </c>
      <c r="CW1022">
        <f>ROUND(Y1022*Source!I1222*DO1022,9)</f>
        <v>0</v>
      </c>
      <c r="CX1022">
        <f>ROUND(Y1022*Source!I1222,9)</f>
        <v>1.1403000000000001</v>
      </c>
      <c r="CY1022">
        <f>AB1022</f>
        <v>93.37</v>
      </c>
      <c r="CZ1022">
        <f>AF1022</f>
        <v>93.37</v>
      </c>
      <c r="DA1022">
        <f>AJ1022</f>
        <v>1</v>
      </c>
      <c r="DB1022">
        <f t="shared" si="481"/>
        <v>1.87</v>
      </c>
      <c r="DC1022">
        <f t="shared" si="482"/>
        <v>0.23</v>
      </c>
      <c r="DD1022" t="s">
        <v>3</v>
      </c>
      <c r="DE1022" t="s">
        <v>3</v>
      </c>
      <c r="DF1022">
        <f t="shared" si="476"/>
        <v>0</v>
      </c>
      <c r="DG1022">
        <f>ROUND(ROUND(AF1022,0)*CX1022,0)</f>
        <v>106</v>
      </c>
      <c r="DH1022">
        <f>ROUND(ROUND(AG1022,0)*CX1022,0)</f>
        <v>14</v>
      </c>
      <c r="DI1022">
        <f>ROUND(ROUND(AH1022,0)*CX1022,0)</f>
        <v>0</v>
      </c>
      <c r="DJ1022">
        <f>DG1022</f>
        <v>106</v>
      </c>
      <c r="DK1022">
        <v>0</v>
      </c>
      <c r="DL1022" t="s">
        <v>3</v>
      </c>
      <c r="DM1022">
        <v>0</v>
      </c>
      <c r="DN1022" t="s">
        <v>3</v>
      </c>
      <c r="DO1022">
        <v>0</v>
      </c>
    </row>
    <row r="1023" spans="1:119" x14ac:dyDescent="0.2">
      <c r="A1023">
        <f>ROW(Source!A1222)</f>
        <v>1222</v>
      </c>
      <c r="B1023">
        <v>69726971</v>
      </c>
      <c r="C1023">
        <v>69735439</v>
      </c>
      <c r="D1023">
        <v>27386998</v>
      </c>
      <c r="E1023">
        <v>1</v>
      </c>
      <c r="F1023">
        <v>1</v>
      </c>
      <c r="G1023">
        <v>1</v>
      </c>
      <c r="H1023">
        <v>3</v>
      </c>
      <c r="I1023" t="s">
        <v>163</v>
      </c>
      <c r="J1023" t="s">
        <v>165</v>
      </c>
      <c r="K1023" t="s">
        <v>164</v>
      </c>
      <c r="L1023">
        <v>1327</v>
      </c>
      <c r="N1023">
        <v>1005</v>
      </c>
      <c r="O1023" t="s">
        <v>56</v>
      </c>
      <c r="P1023" t="s">
        <v>56</v>
      </c>
      <c r="Q1023">
        <v>1</v>
      </c>
      <c r="W1023">
        <v>0</v>
      </c>
      <c r="X1023">
        <v>-810689284</v>
      </c>
      <c r="Y1023">
        <f t="shared" si="480"/>
        <v>114.98728405</v>
      </c>
      <c r="AA1023">
        <v>12.26</v>
      </c>
      <c r="AB1023">
        <v>0</v>
      </c>
      <c r="AC1023">
        <v>0</v>
      </c>
      <c r="AD1023">
        <v>0</v>
      </c>
      <c r="AE1023">
        <v>12.26</v>
      </c>
      <c r="AF1023">
        <v>0</v>
      </c>
      <c r="AG1023">
        <v>0</v>
      </c>
      <c r="AH1023">
        <v>0</v>
      </c>
      <c r="AI1023">
        <v>1</v>
      </c>
      <c r="AJ1023">
        <v>1</v>
      </c>
      <c r="AK1023">
        <v>1</v>
      </c>
      <c r="AL1023">
        <v>1</v>
      </c>
      <c r="AM1023">
        <v>0</v>
      </c>
      <c r="AN1023">
        <v>0</v>
      </c>
      <c r="AO1023">
        <v>0</v>
      </c>
      <c r="AP1023">
        <v>1</v>
      </c>
      <c r="AQ1023">
        <v>0</v>
      </c>
      <c r="AR1023">
        <v>0</v>
      </c>
      <c r="AS1023" t="s">
        <v>3</v>
      </c>
      <c r="AT1023">
        <v>114.98728405</v>
      </c>
      <c r="AU1023" t="s">
        <v>3</v>
      </c>
      <c r="AV1023">
        <v>0</v>
      </c>
      <c r="AW1023">
        <v>2</v>
      </c>
      <c r="AX1023">
        <v>69735445</v>
      </c>
      <c r="AY1023">
        <v>1</v>
      </c>
      <c r="AZ1023">
        <v>6144</v>
      </c>
      <c r="BA1023">
        <v>1041</v>
      </c>
      <c r="BB1023">
        <v>3</v>
      </c>
      <c r="BC1023">
        <v>0</v>
      </c>
      <c r="BD1023">
        <v>0</v>
      </c>
      <c r="BE1023">
        <v>0</v>
      </c>
      <c r="BF1023">
        <v>0</v>
      </c>
      <c r="BG1023">
        <v>0</v>
      </c>
      <c r="BH1023">
        <v>0</v>
      </c>
      <c r="BI1023">
        <v>0</v>
      </c>
      <c r="BJ1023">
        <v>0</v>
      </c>
      <c r="BK1023">
        <v>0</v>
      </c>
      <c r="BL1023">
        <v>0</v>
      </c>
      <c r="BM1023">
        <v>0</v>
      </c>
      <c r="BN1023">
        <v>0</v>
      </c>
      <c r="BO1023">
        <v>0</v>
      </c>
      <c r="BP1023">
        <v>0</v>
      </c>
      <c r="BQ1023">
        <v>0</v>
      </c>
      <c r="BR1023">
        <v>0</v>
      </c>
      <c r="BS1023">
        <v>0</v>
      </c>
      <c r="BT1023">
        <v>0</v>
      </c>
      <c r="BU1023">
        <v>0</v>
      </c>
      <c r="BV1023">
        <v>0</v>
      </c>
      <c r="BW1023">
        <v>0</v>
      </c>
      <c r="CV1023">
        <v>0</v>
      </c>
      <c r="CW1023">
        <v>0</v>
      </c>
      <c r="CX1023">
        <f>ROUND(Y1023*Source!I1222,9)</f>
        <v>6556.0000001110002</v>
      </c>
      <c r="CY1023">
        <f>AA1023</f>
        <v>12.26</v>
      </c>
      <c r="CZ1023">
        <f>AE1023</f>
        <v>12.26</v>
      </c>
      <c r="DA1023">
        <f>AI1023</f>
        <v>1</v>
      </c>
      <c r="DB1023">
        <f t="shared" si="481"/>
        <v>1409.74</v>
      </c>
      <c r="DC1023">
        <f t="shared" si="482"/>
        <v>0</v>
      </c>
      <c r="DD1023" t="s">
        <v>3</v>
      </c>
      <c r="DE1023" t="s">
        <v>3</v>
      </c>
      <c r="DF1023">
        <f t="shared" si="476"/>
        <v>78672</v>
      </c>
      <c r="DG1023">
        <f>ROUND(ROUND(AF1023,0)*CX1023,0)</f>
        <v>0</v>
      </c>
      <c r="DH1023">
        <f>ROUND(ROUND(AG1023,0)*CX1023,0)</f>
        <v>0</v>
      </c>
      <c r="DI1023">
        <f>ROUND(ROUND(AH1023,0)*CX1023,0)</f>
        <v>0</v>
      </c>
      <c r="DJ1023">
        <f>DF1023</f>
        <v>78672</v>
      </c>
      <c r="DK1023">
        <v>0</v>
      </c>
      <c r="DL1023" t="s">
        <v>3</v>
      </c>
      <c r="DM1023">
        <v>0</v>
      </c>
      <c r="DN1023" t="s">
        <v>3</v>
      </c>
      <c r="DO1023">
        <v>0</v>
      </c>
    </row>
    <row r="1024" spans="1:119" x14ac:dyDescent="0.2">
      <c r="A1024">
        <f>ROW(Source!A1223)</f>
        <v>1223</v>
      </c>
      <c r="B1024">
        <v>69726884</v>
      </c>
      <c r="C1024">
        <v>69735439</v>
      </c>
      <c r="D1024">
        <v>27493458</v>
      </c>
      <c r="E1024">
        <v>1</v>
      </c>
      <c r="F1024">
        <v>1</v>
      </c>
      <c r="G1024">
        <v>1</v>
      </c>
      <c r="H1024">
        <v>1</v>
      </c>
      <c r="I1024" t="s">
        <v>997</v>
      </c>
      <c r="J1024" t="s">
        <v>3</v>
      </c>
      <c r="K1024" t="s">
        <v>998</v>
      </c>
      <c r="L1024">
        <v>1369</v>
      </c>
      <c r="N1024">
        <v>1013</v>
      </c>
      <c r="O1024" t="s">
        <v>974</v>
      </c>
      <c r="P1024" t="s">
        <v>974</v>
      </c>
      <c r="Q1024">
        <v>1</v>
      </c>
      <c r="W1024">
        <v>0</v>
      </c>
      <c r="X1024">
        <v>-115882720</v>
      </c>
      <c r="Y1024">
        <f t="shared" si="480"/>
        <v>3.45</v>
      </c>
      <c r="AA1024">
        <v>0</v>
      </c>
      <c r="AB1024">
        <v>0</v>
      </c>
      <c r="AC1024">
        <v>0</v>
      </c>
      <c r="AD1024">
        <v>218.1</v>
      </c>
      <c r="AE1024">
        <v>0</v>
      </c>
      <c r="AF1024">
        <v>0</v>
      </c>
      <c r="AG1024">
        <v>0</v>
      </c>
      <c r="AH1024">
        <v>8.6</v>
      </c>
      <c r="AI1024">
        <v>1</v>
      </c>
      <c r="AJ1024">
        <v>1</v>
      </c>
      <c r="AK1024">
        <v>1</v>
      </c>
      <c r="AL1024">
        <v>25.36</v>
      </c>
      <c r="AM1024">
        <v>5</v>
      </c>
      <c r="AN1024">
        <v>0</v>
      </c>
      <c r="AO1024">
        <v>1</v>
      </c>
      <c r="AP1024">
        <v>0</v>
      </c>
      <c r="AQ1024">
        <v>0</v>
      </c>
      <c r="AR1024">
        <v>0</v>
      </c>
      <c r="AS1024" t="s">
        <v>3</v>
      </c>
      <c r="AT1024">
        <v>3.45</v>
      </c>
      <c r="AU1024" t="s">
        <v>3</v>
      </c>
      <c r="AV1024">
        <v>1</v>
      </c>
      <c r="AW1024">
        <v>2</v>
      </c>
      <c r="AX1024">
        <v>69735443</v>
      </c>
      <c r="AY1024">
        <v>1</v>
      </c>
      <c r="AZ1024">
        <v>0</v>
      </c>
      <c r="BA1024">
        <v>1042</v>
      </c>
      <c r="BB1024">
        <v>0</v>
      </c>
      <c r="BC1024">
        <v>0</v>
      </c>
      <c r="BD1024">
        <v>0</v>
      </c>
      <c r="BE1024">
        <v>0</v>
      </c>
      <c r="BF1024">
        <v>0</v>
      </c>
      <c r="BG1024">
        <v>0</v>
      </c>
      <c r="BH1024">
        <v>0</v>
      </c>
      <c r="BI1024">
        <v>0</v>
      </c>
      <c r="BJ1024">
        <v>0</v>
      </c>
      <c r="BK1024">
        <v>0</v>
      </c>
      <c r="BL1024">
        <v>0</v>
      </c>
      <c r="BM1024">
        <v>0</v>
      </c>
      <c r="BN1024">
        <v>0</v>
      </c>
      <c r="BO1024">
        <v>0</v>
      </c>
      <c r="BP1024">
        <v>0</v>
      </c>
      <c r="BQ1024">
        <v>0</v>
      </c>
      <c r="BR1024">
        <v>0</v>
      </c>
      <c r="BS1024">
        <v>0</v>
      </c>
      <c r="BT1024">
        <v>0</v>
      </c>
      <c r="BU1024">
        <v>0</v>
      </c>
      <c r="BV1024">
        <v>0</v>
      </c>
      <c r="BW1024">
        <v>0</v>
      </c>
      <c r="CU1024">
        <f>ROUND(AT1024*Source!I1223*AH1024*AL1024,0)</f>
        <v>42900</v>
      </c>
      <c r="CV1024">
        <f>ROUND(Y1024*Source!I1223,9)</f>
        <v>196.70175</v>
      </c>
      <c r="CW1024">
        <v>0</v>
      </c>
      <c r="CX1024">
        <f>ROUND(Y1024*Source!I1223,9)</f>
        <v>196.70175</v>
      </c>
      <c r="CY1024">
        <f>AD1024</f>
        <v>218.1</v>
      </c>
      <c r="CZ1024">
        <f>AH1024</f>
        <v>8.6</v>
      </c>
      <c r="DA1024">
        <f>AL1024</f>
        <v>25.36</v>
      </c>
      <c r="DB1024">
        <f t="shared" si="481"/>
        <v>29.67</v>
      </c>
      <c r="DC1024">
        <f t="shared" si="482"/>
        <v>0</v>
      </c>
      <c r="DD1024" t="s">
        <v>3</v>
      </c>
      <c r="DE1024" t="s">
        <v>3</v>
      </c>
      <c r="DF1024">
        <f t="shared" si="476"/>
        <v>0</v>
      </c>
      <c r="DG1024">
        <f>ROUND(ROUND(AF1024,0)*CX1024,0)</f>
        <v>0</v>
      </c>
      <c r="DH1024">
        <f>ROUND(ROUND(AG1024,0)*CX1024,0)</f>
        <v>0</v>
      </c>
      <c r="DI1024">
        <f>ROUND(ROUND(AH1024*AL1024,0)*CX1024,0)</f>
        <v>42881</v>
      </c>
      <c r="DJ1024">
        <f>DI1024</f>
        <v>42881</v>
      </c>
      <c r="DK1024">
        <v>0</v>
      </c>
      <c r="DL1024" t="s">
        <v>3</v>
      </c>
      <c r="DM1024">
        <v>0</v>
      </c>
      <c r="DN1024" t="s">
        <v>3</v>
      </c>
      <c r="DO1024">
        <v>0</v>
      </c>
    </row>
    <row r="1025" spans="1:119" x14ac:dyDescent="0.2">
      <c r="A1025">
        <f>ROW(Source!A1223)</f>
        <v>1223</v>
      </c>
      <c r="B1025">
        <v>69726884</v>
      </c>
      <c r="C1025">
        <v>69735439</v>
      </c>
      <c r="D1025">
        <v>27441327</v>
      </c>
      <c r="E1025">
        <v>1</v>
      </c>
      <c r="F1025">
        <v>1</v>
      </c>
      <c r="G1025">
        <v>1</v>
      </c>
      <c r="H1025">
        <v>2</v>
      </c>
      <c r="I1025" t="s">
        <v>975</v>
      </c>
      <c r="J1025" t="s">
        <v>976</v>
      </c>
      <c r="K1025" t="s">
        <v>977</v>
      </c>
      <c r="L1025">
        <v>1368</v>
      </c>
      <c r="N1025">
        <v>1011</v>
      </c>
      <c r="O1025" t="s">
        <v>978</v>
      </c>
      <c r="P1025" t="s">
        <v>978</v>
      </c>
      <c r="Q1025">
        <v>1</v>
      </c>
      <c r="W1025">
        <v>0</v>
      </c>
      <c r="X1025">
        <v>-1583389094</v>
      </c>
      <c r="Y1025">
        <f t="shared" si="480"/>
        <v>0.02</v>
      </c>
      <c r="AA1025">
        <v>0</v>
      </c>
      <c r="AB1025">
        <v>732.02</v>
      </c>
      <c r="AC1025">
        <v>231.46</v>
      </c>
      <c r="AD1025">
        <v>0</v>
      </c>
      <c r="AE1025">
        <v>0</v>
      </c>
      <c r="AF1025">
        <v>93.37</v>
      </c>
      <c r="AG1025">
        <v>11.69</v>
      </c>
      <c r="AH1025">
        <v>0</v>
      </c>
      <c r="AI1025">
        <v>1</v>
      </c>
      <c r="AJ1025">
        <v>7.84</v>
      </c>
      <c r="AK1025">
        <v>19.8</v>
      </c>
      <c r="AL1025">
        <v>1</v>
      </c>
      <c r="AM1025">
        <v>5</v>
      </c>
      <c r="AN1025">
        <v>0</v>
      </c>
      <c r="AO1025">
        <v>1</v>
      </c>
      <c r="AP1025">
        <v>0</v>
      </c>
      <c r="AQ1025">
        <v>0</v>
      </c>
      <c r="AR1025">
        <v>0</v>
      </c>
      <c r="AS1025" t="s">
        <v>3</v>
      </c>
      <c r="AT1025">
        <v>0.02</v>
      </c>
      <c r="AU1025" t="s">
        <v>3</v>
      </c>
      <c r="AV1025">
        <v>0</v>
      </c>
      <c r="AW1025">
        <v>2</v>
      </c>
      <c r="AX1025">
        <v>69735444</v>
      </c>
      <c r="AY1025">
        <v>1</v>
      </c>
      <c r="AZ1025">
        <v>0</v>
      </c>
      <c r="BA1025">
        <v>1043</v>
      </c>
      <c r="BB1025">
        <v>0</v>
      </c>
      <c r="BC1025">
        <v>0</v>
      </c>
      <c r="BD1025">
        <v>0</v>
      </c>
      <c r="BE1025">
        <v>0</v>
      </c>
      <c r="BF1025">
        <v>0</v>
      </c>
      <c r="BG1025">
        <v>0</v>
      </c>
      <c r="BH1025">
        <v>0</v>
      </c>
      <c r="BI1025">
        <v>0</v>
      </c>
      <c r="BJ1025">
        <v>0</v>
      </c>
      <c r="BK1025">
        <v>0</v>
      </c>
      <c r="BL1025">
        <v>0</v>
      </c>
      <c r="BM1025">
        <v>0</v>
      </c>
      <c r="BN1025">
        <v>0</v>
      </c>
      <c r="BO1025">
        <v>0</v>
      </c>
      <c r="BP1025">
        <v>0</v>
      </c>
      <c r="BQ1025">
        <v>0</v>
      </c>
      <c r="BR1025">
        <v>0</v>
      </c>
      <c r="BS1025">
        <v>0</v>
      </c>
      <c r="BT1025">
        <v>0</v>
      </c>
      <c r="BU1025">
        <v>0</v>
      </c>
      <c r="BV1025">
        <v>0</v>
      </c>
      <c r="BW1025">
        <v>0</v>
      </c>
      <c r="CV1025">
        <v>0</v>
      </c>
      <c r="CW1025">
        <f>ROUND(Y1025*Source!I1223*DO1025,9)</f>
        <v>0</v>
      </c>
      <c r="CX1025">
        <f>ROUND(Y1025*Source!I1223,9)</f>
        <v>1.1403000000000001</v>
      </c>
      <c r="CY1025">
        <f>AB1025</f>
        <v>732.02</v>
      </c>
      <c r="CZ1025">
        <f>AF1025</f>
        <v>93.37</v>
      </c>
      <c r="DA1025">
        <f>AJ1025</f>
        <v>7.84</v>
      </c>
      <c r="DB1025">
        <f t="shared" si="481"/>
        <v>1.87</v>
      </c>
      <c r="DC1025">
        <f t="shared" si="482"/>
        <v>0.23</v>
      </c>
      <c r="DD1025" t="s">
        <v>3</v>
      </c>
      <c r="DE1025" t="s">
        <v>3</v>
      </c>
      <c r="DF1025">
        <f t="shared" si="476"/>
        <v>0</v>
      </c>
      <c r="DG1025">
        <f>ROUND(ROUND(AF1025*AJ1025,0)*CX1025,0)</f>
        <v>835</v>
      </c>
      <c r="DH1025">
        <f>ROUND(ROUND(AG1025*AK1025,0)*CX1025,0)</f>
        <v>263</v>
      </c>
      <c r="DI1025">
        <f>ROUND(ROUND(AH1025,0)*CX1025,0)</f>
        <v>0</v>
      </c>
      <c r="DJ1025">
        <f>DG1025</f>
        <v>835</v>
      </c>
      <c r="DK1025">
        <v>0</v>
      </c>
      <c r="DL1025" t="s">
        <v>3</v>
      </c>
      <c r="DM1025">
        <v>0</v>
      </c>
      <c r="DN1025" t="s">
        <v>3</v>
      </c>
      <c r="DO1025">
        <v>0</v>
      </c>
    </row>
    <row r="1026" spans="1:119" x14ac:dyDescent="0.2">
      <c r="A1026">
        <f>ROW(Source!A1223)</f>
        <v>1223</v>
      </c>
      <c r="B1026">
        <v>69726884</v>
      </c>
      <c r="C1026">
        <v>69735439</v>
      </c>
      <c r="D1026">
        <v>27386998</v>
      </c>
      <c r="E1026">
        <v>1</v>
      </c>
      <c r="F1026">
        <v>1</v>
      </c>
      <c r="G1026">
        <v>1</v>
      </c>
      <c r="H1026">
        <v>3</v>
      </c>
      <c r="I1026" t="s">
        <v>163</v>
      </c>
      <c r="J1026" t="s">
        <v>165</v>
      </c>
      <c r="K1026" t="s">
        <v>164</v>
      </c>
      <c r="L1026">
        <v>1327</v>
      </c>
      <c r="N1026">
        <v>1005</v>
      </c>
      <c r="O1026" t="s">
        <v>56</v>
      </c>
      <c r="P1026" t="s">
        <v>56</v>
      </c>
      <c r="Q1026">
        <v>1</v>
      </c>
      <c r="W1026">
        <v>0</v>
      </c>
      <c r="X1026">
        <v>-810689284</v>
      </c>
      <c r="Y1026">
        <f t="shared" si="480"/>
        <v>114.98728405</v>
      </c>
      <c r="AA1026">
        <v>23.6</v>
      </c>
      <c r="AB1026">
        <v>0</v>
      </c>
      <c r="AC1026">
        <v>0</v>
      </c>
      <c r="AD1026">
        <v>0</v>
      </c>
      <c r="AE1026">
        <v>3.2600000000000002</v>
      </c>
      <c r="AF1026">
        <v>0</v>
      </c>
      <c r="AG1026">
        <v>0</v>
      </c>
      <c r="AH1026">
        <v>0</v>
      </c>
      <c r="AI1026">
        <v>7.56</v>
      </c>
      <c r="AJ1026">
        <v>1</v>
      </c>
      <c r="AK1026">
        <v>1</v>
      </c>
      <c r="AL1026">
        <v>1</v>
      </c>
      <c r="AM1026">
        <v>0</v>
      </c>
      <c r="AN1026">
        <v>0</v>
      </c>
      <c r="AO1026">
        <v>0</v>
      </c>
      <c r="AP1026">
        <v>1</v>
      </c>
      <c r="AQ1026">
        <v>0</v>
      </c>
      <c r="AR1026">
        <v>0</v>
      </c>
      <c r="AS1026" t="s">
        <v>3</v>
      </c>
      <c r="AT1026">
        <v>114.98728405</v>
      </c>
      <c r="AU1026" t="s">
        <v>3</v>
      </c>
      <c r="AV1026">
        <v>0</v>
      </c>
      <c r="AW1026">
        <v>2</v>
      </c>
      <c r="AX1026">
        <v>69735445</v>
      </c>
      <c r="AY1026">
        <v>1</v>
      </c>
      <c r="AZ1026">
        <v>22528</v>
      </c>
      <c r="BA1026">
        <v>1044</v>
      </c>
      <c r="BB1026">
        <v>3</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v>0</v>
      </c>
      <c r="CV1026">
        <v>0</v>
      </c>
      <c r="CW1026">
        <v>0</v>
      </c>
      <c r="CX1026">
        <f>ROUND(Y1026*Source!I1223,9)</f>
        <v>6556.0000001110002</v>
      </c>
      <c r="CY1026">
        <f>AA1026</f>
        <v>23.6</v>
      </c>
      <c r="CZ1026">
        <f>AE1026</f>
        <v>3.2600000000000002</v>
      </c>
      <c r="DA1026">
        <f>AI1026</f>
        <v>7.56</v>
      </c>
      <c r="DB1026">
        <f t="shared" si="481"/>
        <v>374.86</v>
      </c>
      <c r="DC1026">
        <f t="shared" si="482"/>
        <v>0</v>
      </c>
      <c r="DD1026" t="s">
        <v>3</v>
      </c>
      <c r="DE1026" t="s">
        <v>3</v>
      </c>
      <c r="DF1026">
        <f>ROUND(ROUND(AE1026*AI1026,0)*CX1026,0)</f>
        <v>163900</v>
      </c>
      <c r="DG1026">
        <f>ROUND(ROUND(AF1026,0)*CX1026,0)</f>
        <v>0</v>
      </c>
      <c r="DH1026">
        <f>ROUND(ROUND(AG1026,0)*CX1026,0)</f>
        <v>0</v>
      </c>
      <c r="DI1026">
        <f>ROUND(ROUND(AH1026,0)*CX1026,0)</f>
        <v>0</v>
      </c>
      <c r="DJ1026">
        <f>DF1026</f>
        <v>163900</v>
      </c>
      <c r="DK1026">
        <v>0</v>
      </c>
      <c r="DL1026" t="s">
        <v>3</v>
      </c>
      <c r="DM1026">
        <v>0</v>
      </c>
      <c r="DN1026" t="s">
        <v>3</v>
      </c>
      <c r="DO1026">
        <v>0</v>
      </c>
    </row>
    <row r="1027" spans="1:119" x14ac:dyDescent="0.2">
      <c r="A1027">
        <f>ROW(Source!A1226)</f>
        <v>1226</v>
      </c>
      <c r="B1027">
        <v>69726971</v>
      </c>
      <c r="C1027">
        <v>69735447</v>
      </c>
      <c r="D1027">
        <v>27493137</v>
      </c>
      <c r="E1027">
        <v>1</v>
      </c>
      <c r="F1027">
        <v>1</v>
      </c>
      <c r="G1027">
        <v>1</v>
      </c>
      <c r="H1027">
        <v>1</v>
      </c>
      <c r="I1027" t="s">
        <v>999</v>
      </c>
      <c r="J1027" t="s">
        <v>3</v>
      </c>
      <c r="K1027" t="s">
        <v>1000</v>
      </c>
      <c r="L1027">
        <v>1369</v>
      </c>
      <c r="N1027">
        <v>1013</v>
      </c>
      <c r="O1027" t="s">
        <v>974</v>
      </c>
      <c r="P1027" t="s">
        <v>974</v>
      </c>
      <c r="Q1027">
        <v>1</v>
      </c>
      <c r="W1027">
        <v>0</v>
      </c>
      <c r="X1027">
        <v>-1973258772</v>
      </c>
      <c r="Y1027">
        <f t="shared" si="480"/>
        <v>4.1399999999999997</v>
      </c>
      <c r="AA1027">
        <v>0</v>
      </c>
      <c r="AB1027">
        <v>0</v>
      </c>
      <c r="AC1027">
        <v>0</v>
      </c>
      <c r="AD1027">
        <v>9.15</v>
      </c>
      <c r="AE1027">
        <v>0</v>
      </c>
      <c r="AF1027">
        <v>0</v>
      </c>
      <c r="AG1027">
        <v>0</v>
      </c>
      <c r="AH1027">
        <v>9.15</v>
      </c>
      <c r="AI1027">
        <v>1</v>
      </c>
      <c r="AJ1027">
        <v>1</v>
      </c>
      <c r="AK1027">
        <v>1</v>
      </c>
      <c r="AL1027">
        <v>1</v>
      </c>
      <c r="AM1027">
        <v>0</v>
      </c>
      <c r="AN1027">
        <v>0</v>
      </c>
      <c r="AO1027">
        <v>1</v>
      </c>
      <c r="AP1027">
        <v>0</v>
      </c>
      <c r="AQ1027">
        <v>0</v>
      </c>
      <c r="AR1027">
        <v>0</v>
      </c>
      <c r="AS1027" t="s">
        <v>3</v>
      </c>
      <c r="AT1027">
        <v>4.1399999999999997</v>
      </c>
      <c r="AU1027" t="s">
        <v>3</v>
      </c>
      <c r="AV1027">
        <v>1</v>
      </c>
      <c r="AW1027">
        <v>2</v>
      </c>
      <c r="AX1027">
        <v>69735451</v>
      </c>
      <c r="AY1027">
        <v>1</v>
      </c>
      <c r="AZ1027">
        <v>0</v>
      </c>
      <c r="BA1027">
        <v>1045</v>
      </c>
      <c r="BB1027">
        <v>0</v>
      </c>
      <c r="BC1027">
        <v>0</v>
      </c>
      <c r="BD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0</v>
      </c>
      <c r="BW1027">
        <v>0</v>
      </c>
      <c r="CU1027">
        <f>ROUND(AT1027*Source!I1226*AH1027*AL1027,0)</f>
        <v>2222</v>
      </c>
      <c r="CV1027">
        <f>ROUND(Y1027*Source!I1226,9)</f>
        <v>242.83170000000001</v>
      </c>
      <c r="CW1027">
        <v>0</v>
      </c>
      <c r="CX1027">
        <f>ROUND(Y1027*Source!I1226,9)</f>
        <v>242.83170000000001</v>
      </c>
      <c r="CY1027">
        <f>AD1027</f>
        <v>9.15</v>
      </c>
      <c r="CZ1027">
        <f>AH1027</f>
        <v>9.15</v>
      </c>
      <c r="DA1027">
        <f>AL1027</f>
        <v>1</v>
      </c>
      <c r="DB1027">
        <f t="shared" si="481"/>
        <v>37.880000000000003</v>
      </c>
      <c r="DC1027">
        <f t="shared" si="482"/>
        <v>0</v>
      </c>
      <c r="DD1027" t="s">
        <v>3</v>
      </c>
      <c r="DE1027" t="s">
        <v>3</v>
      </c>
      <c r="DF1027">
        <f>ROUND(ROUND(AE1027,0)*CX1027,0)</f>
        <v>0</v>
      </c>
      <c r="DG1027">
        <f>ROUND(ROUND(AF1027,0)*CX1027,0)</f>
        <v>0</v>
      </c>
      <c r="DH1027">
        <f>ROUND(ROUND(AG1027,0)*CX1027,0)</f>
        <v>0</v>
      </c>
      <c r="DI1027">
        <f>ROUND(ROUND(AH1027,0)*CX1027,0)</f>
        <v>2185</v>
      </c>
      <c r="DJ1027">
        <f>DI1027</f>
        <v>2185</v>
      </c>
      <c r="DK1027">
        <v>0</v>
      </c>
      <c r="DL1027" t="s">
        <v>3</v>
      </c>
      <c r="DM1027">
        <v>0</v>
      </c>
      <c r="DN1027" t="s">
        <v>3</v>
      </c>
      <c r="DO1027">
        <v>0</v>
      </c>
    </row>
    <row r="1028" spans="1:119" x14ac:dyDescent="0.2">
      <c r="A1028">
        <f>ROW(Source!A1226)</f>
        <v>1226</v>
      </c>
      <c r="B1028">
        <v>69726971</v>
      </c>
      <c r="C1028">
        <v>69735447</v>
      </c>
      <c r="D1028">
        <v>27441327</v>
      </c>
      <c r="E1028">
        <v>1</v>
      </c>
      <c r="F1028">
        <v>1</v>
      </c>
      <c r="G1028">
        <v>1</v>
      </c>
      <c r="H1028">
        <v>2</v>
      </c>
      <c r="I1028" t="s">
        <v>975</v>
      </c>
      <c r="J1028" t="s">
        <v>976</v>
      </c>
      <c r="K1028" t="s">
        <v>977</v>
      </c>
      <c r="L1028">
        <v>1368</v>
      </c>
      <c r="N1028">
        <v>1011</v>
      </c>
      <c r="O1028" t="s">
        <v>978</v>
      </c>
      <c r="P1028" t="s">
        <v>978</v>
      </c>
      <c r="Q1028">
        <v>1</v>
      </c>
      <c r="W1028">
        <v>0</v>
      </c>
      <c r="X1028">
        <v>-1583389094</v>
      </c>
      <c r="Y1028">
        <f t="shared" si="480"/>
        <v>0.11</v>
      </c>
      <c r="AA1028">
        <v>0</v>
      </c>
      <c r="AB1028">
        <v>93.37</v>
      </c>
      <c r="AC1028">
        <v>11.69</v>
      </c>
      <c r="AD1028">
        <v>0</v>
      </c>
      <c r="AE1028">
        <v>0</v>
      </c>
      <c r="AF1028">
        <v>93.37</v>
      </c>
      <c r="AG1028">
        <v>11.69</v>
      </c>
      <c r="AH1028">
        <v>0</v>
      </c>
      <c r="AI1028">
        <v>1</v>
      </c>
      <c r="AJ1028">
        <v>1</v>
      </c>
      <c r="AK1028">
        <v>1</v>
      </c>
      <c r="AL1028">
        <v>1</v>
      </c>
      <c r="AM1028">
        <v>0</v>
      </c>
      <c r="AN1028">
        <v>0</v>
      </c>
      <c r="AO1028">
        <v>1</v>
      </c>
      <c r="AP1028">
        <v>0</v>
      </c>
      <c r="AQ1028">
        <v>0</v>
      </c>
      <c r="AR1028">
        <v>0</v>
      </c>
      <c r="AS1028" t="s">
        <v>3</v>
      </c>
      <c r="AT1028">
        <v>0.11</v>
      </c>
      <c r="AU1028" t="s">
        <v>3</v>
      </c>
      <c r="AV1028">
        <v>0</v>
      </c>
      <c r="AW1028">
        <v>2</v>
      </c>
      <c r="AX1028">
        <v>69735452</v>
      </c>
      <c r="AY1028">
        <v>1</v>
      </c>
      <c r="AZ1028">
        <v>0</v>
      </c>
      <c r="BA1028">
        <v>1046</v>
      </c>
      <c r="BB1028">
        <v>0</v>
      </c>
      <c r="BC1028">
        <v>0</v>
      </c>
      <c r="BD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v>0</v>
      </c>
      <c r="CV1028">
        <v>0</v>
      </c>
      <c r="CW1028">
        <f>ROUND(Y1028*Source!I1226*DO1028,9)</f>
        <v>0</v>
      </c>
      <c r="CX1028">
        <f>ROUND(Y1028*Source!I1226,9)</f>
        <v>6.4520499999999998</v>
      </c>
      <c r="CY1028">
        <f>AB1028</f>
        <v>93.37</v>
      </c>
      <c r="CZ1028">
        <f>AF1028</f>
        <v>93.37</v>
      </c>
      <c r="DA1028">
        <f>AJ1028</f>
        <v>1</v>
      </c>
      <c r="DB1028">
        <f t="shared" si="481"/>
        <v>10.27</v>
      </c>
      <c r="DC1028">
        <f t="shared" si="482"/>
        <v>1.29</v>
      </c>
      <c r="DD1028" t="s">
        <v>3</v>
      </c>
      <c r="DE1028" t="s">
        <v>3</v>
      </c>
      <c r="DF1028">
        <f>ROUND(ROUND(AE1028,0)*CX1028,0)</f>
        <v>0</v>
      </c>
      <c r="DG1028">
        <f>ROUND(ROUND(AF1028,0)*CX1028,0)</f>
        <v>600</v>
      </c>
      <c r="DH1028">
        <f>ROUND(ROUND(AG1028,0)*CX1028,0)</f>
        <v>77</v>
      </c>
      <c r="DI1028">
        <f>ROUND(ROUND(AH1028,0)*CX1028,0)</f>
        <v>0</v>
      </c>
      <c r="DJ1028">
        <f>DG1028</f>
        <v>600</v>
      </c>
      <c r="DK1028">
        <v>0</v>
      </c>
      <c r="DL1028" t="s">
        <v>3</v>
      </c>
      <c r="DM1028">
        <v>0</v>
      </c>
      <c r="DN1028" t="s">
        <v>3</v>
      </c>
      <c r="DO1028">
        <v>0</v>
      </c>
    </row>
    <row r="1029" spans="1:119" x14ac:dyDescent="0.2">
      <c r="A1029">
        <f>ROW(Source!A1226)</f>
        <v>1226</v>
      </c>
      <c r="B1029">
        <v>69726971</v>
      </c>
      <c r="C1029">
        <v>69735447</v>
      </c>
      <c r="D1029">
        <v>27371771</v>
      </c>
      <c r="E1029">
        <v>1</v>
      </c>
      <c r="F1029">
        <v>1</v>
      </c>
      <c r="G1029">
        <v>1</v>
      </c>
      <c r="H1029">
        <v>3</v>
      </c>
      <c r="I1029" t="s">
        <v>178</v>
      </c>
      <c r="J1029" t="s">
        <v>181</v>
      </c>
      <c r="K1029" t="s">
        <v>179</v>
      </c>
      <c r="L1029">
        <v>1308</v>
      </c>
      <c r="N1029">
        <v>1003</v>
      </c>
      <c r="O1029" t="s">
        <v>180</v>
      </c>
      <c r="P1029" t="s">
        <v>180</v>
      </c>
      <c r="Q1029">
        <v>100</v>
      </c>
      <c r="W1029">
        <v>0</v>
      </c>
      <c r="X1029">
        <v>-239826058</v>
      </c>
      <c r="Y1029">
        <f t="shared" si="480"/>
        <v>1.0570283899999999</v>
      </c>
      <c r="AA1029">
        <v>2258.6999999999998</v>
      </c>
      <c r="AB1029">
        <v>0</v>
      </c>
      <c r="AC1029">
        <v>0</v>
      </c>
      <c r="AD1029">
        <v>0</v>
      </c>
      <c r="AE1029">
        <v>2258.6999999999998</v>
      </c>
      <c r="AF1029">
        <v>0</v>
      </c>
      <c r="AG1029">
        <v>0</v>
      </c>
      <c r="AH1029">
        <v>0</v>
      </c>
      <c r="AI1029">
        <v>1</v>
      </c>
      <c r="AJ1029">
        <v>1</v>
      </c>
      <c r="AK1029">
        <v>1</v>
      </c>
      <c r="AL1029">
        <v>1</v>
      </c>
      <c r="AM1029">
        <v>0</v>
      </c>
      <c r="AN1029">
        <v>0</v>
      </c>
      <c r="AO1029">
        <v>0</v>
      </c>
      <c r="AP1029">
        <v>0</v>
      </c>
      <c r="AQ1029">
        <v>0</v>
      </c>
      <c r="AR1029">
        <v>0</v>
      </c>
      <c r="AS1029" t="s">
        <v>3</v>
      </c>
      <c r="AT1029">
        <v>1.0570283899999999</v>
      </c>
      <c r="AU1029" t="s">
        <v>3</v>
      </c>
      <c r="AV1029">
        <v>0</v>
      </c>
      <c r="AW1029">
        <v>2</v>
      </c>
      <c r="AX1029">
        <v>69735453</v>
      </c>
      <c r="AY1029">
        <v>1</v>
      </c>
      <c r="AZ1029">
        <v>6144</v>
      </c>
      <c r="BA1029">
        <v>1047</v>
      </c>
      <c r="BB1029">
        <v>3</v>
      </c>
      <c r="BC1029">
        <v>0</v>
      </c>
      <c r="BD1029">
        <v>0</v>
      </c>
      <c r="BE1029">
        <v>0</v>
      </c>
      <c r="BF1029">
        <v>0</v>
      </c>
      <c r="BG1029">
        <v>0</v>
      </c>
      <c r="BH1029">
        <v>0</v>
      </c>
      <c r="BI1029">
        <v>0</v>
      </c>
      <c r="BJ1029">
        <v>0</v>
      </c>
      <c r="BK1029">
        <v>0</v>
      </c>
      <c r="BL1029">
        <v>0</v>
      </c>
      <c r="BM1029">
        <v>0</v>
      </c>
      <c r="BN1029">
        <v>0</v>
      </c>
      <c r="BO1029">
        <v>0</v>
      </c>
      <c r="BP1029">
        <v>0</v>
      </c>
      <c r="BQ1029">
        <v>0</v>
      </c>
      <c r="BR1029">
        <v>0</v>
      </c>
      <c r="BS1029">
        <v>0</v>
      </c>
      <c r="BT1029">
        <v>0</v>
      </c>
      <c r="BU1029">
        <v>0</v>
      </c>
      <c r="BV1029">
        <v>0</v>
      </c>
      <c r="BW1029">
        <v>0</v>
      </c>
      <c r="CV1029">
        <v>0</v>
      </c>
      <c r="CW1029">
        <v>0</v>
      </c>
      <c r="CX1029">
        <f>ROUND(Y1029*Source!I1226,9)</f>
        <v>62.000000215</v>
      </c>
      <c r="CY1029">
        <f>AA1029</f>
        <v>2258.6999999999998</v>
      </c>
      <c r="CZ1029">
        <f>AE1029</f>
        <v>2258.6999999999998</v>
      </c>
      <c r="DA1029">
        <f>AI1029</f>
        <v>1</v>
      </c>
      <c r="DB1029">
        <f t="shared" si="481"/>
        <v>2387.5100000000002</v>
      </c>
      <c r="DC1029">
        <f t="shared" si="482"/>
        <v>0</v>
      </c>
      <c r="DD1029" t="s">
        <v>3</v>
      </c>
      <c r="DE1029" t="s">
        <v>3</v>
      </c>
      <c r="DF1029">
        <f>ROUND(ROUND(AE1029,0)*CX1029,0)</f>
        <v>140058</v>
      </c>
      <c r="DG1029">
        <f>ROUND(ROUND(AF1029,0)*CX1029,0)</f>
        <v>0</v>
      </c>
      <c r="DH1029">
        <f>ROUND(ROUND(AG1029,0)*CX1029,0)</f>
        <v>0</v>
      </c>
      <c r="DI1029">
        <f>ROUND(ROUND(AH1029,0)*CX1029,0)</f>
        <v>0</v>
      </c>
      <c r="DJ1029">
        <f>DF1029</f>
        <v>140058</v>
      </c>
      <c r="DK1029">
        <v>0</v>
      </c>
      <c r="DL1029" t="s">
        <v>3</v>
      </c>
      <c r="DM1029">
        <v>0</v>
      </c>
      <c r="DN1029" t="s">
        <v>3</v>
      </c>
      <c r="DO1029">
        <v>0</v>
      </c>
    </row>
    <row r="1030" spans="1:119" x14ac:dyDescent="0.2">
      <c r="A1030">
        <f>ROW(Source!A1227)</f>
        <v>1227</v>
      </c>
      <c r="B1030">
        <v>69726884</v>
      </c>
      <c r="C1030">
        <v>69735447</v>
      </c>
      <c r="D1030">
        <v>27493137</v>
      </c>
      <c r="E1030">
        <v>1</v>
      </c>
      <c r="F1030">
        <v>1</v>
      </c>
      <c r="G1030">
        <v>1</v>
      </c>
      <c r="H1030">
        <v>1</v>
      </c>
      <c r="I1030" t="s">
        <v>999</v>
      </c>
      <c r="J1030" t="s">
        <v>3</v>
      </c>
      <c r="K1030" t="s">
        <v>1000</v>
      </c>
      <c r="L1030">
        <v>1369</v>
      </c>
      <c r="N1030">
        <v>1013</v>
      </c>
      <c r="O1030" t="s">
        <v>974</v>
      </c>
      <c r="P1030" t="s">
        <v>974</v>
      </c>
      <c r="Q1030">
        <v>1</v>
      </c>
      <c r="W1030">
        <v>0</v>
      </c>
      <c r="X1030">
        <v>-1973258772</v>
      </c>
      <c r="Y1030">
        <f t="shared" si="480"/>
        <v>4.1399999999999997</v>
      </c>
      <c r="AA1030">
        <v>0</v>
      </c>
      <c r="AB1030">
        <v>0</v>
      </c>
      <c r="AC1030">
        <v>0</v>
      </c>
      <c r="AD1030">
        <v>234.24</v>
      </c>
      <c r="AE1030">
        <v>0</v>
      </c>
      <c r="AF1030">
        <v>0</v>
      </c>
      <c r="AG1030">
        <v>0</v>
      </c>
      <c r="AH1030">
        <v>9.15</v>
      </c>
      <c r="AI1030">
        <v>1</v>
      </c>
      <c r="AJ1030">
        <v>1</v>
      </c>
      <c r="AK1030">
        <v>1</v>
      </c>
      <c r="AL1030">
        <v>25.6</v>
      </c>
      <c r="AM1030">
        <v>5</v>
      </c>
      <c r="AN1030">
        <v>0</v>
      </c>
      <c r="AO1030">
        <v>1</v>
      </c>
      <c r="AP1030">
        <v>0</v>
      </c>
      <c r="AQ1030">
        <v>0</v>
      </c>
      <c r="AR1030">
        <v>0</v>
      </c>
      <c r="AS1030" t="s">
        <v>3</v>
      </c>
      <c r="AT1030">
        <v>4.1399999999999997</v>
      </c>
      <c r="AU1030" t="s">
        <v>3</v>
      </c>
      <c r="AV1030">
        <v>1</v>
      </c>
      <c r="AW1030">
        <v>2</v>
      </c>
      <c r="AX1030">
        <v>69735451</v>
      </c>
      <c r="AY1030">
        <v>1</v>
      </c>
      <c r="AZ1030">
        <v>0</v>
      </c>
      <c r="BA1030">
        <v>1048</v>
      </c>
      <c r="BB1030">
        <v>0</v>
      </c>
      <c r="BC1030">
        <v>0</v>
      </c>
      <c r="BD1030">
        <v>0</v>
      </c>
      <c r="BE1030">
        <v>0</v>
      </c>
      <c r="BF1030">
        <v>0</v>
      </c>
      <c r="BG1030">
        <v>0</v>
      </c>
      <c r="BH1030">
        <v>0</v>
      </c>
      <c r="BI1030">
        <v>0</v>
      </c>
      <c r="BJ1030">
        <v>0</v>
      </c>
      <c r="BK1030">
        <v>0</v>
      </c>
      <c r="BL1030">
        <v>0</v>
      </c>
      <c r="BM1030">
        <v>0</v>
      </c>
      <c r="BN1030">
        <v>0</v>
      </c>
      <c r="BO1030">
        <v>0</v>
      </c>
      <c r="BP1030">
        <v>0</v>
      </c>
      <c r="BQ1030">
        <v>0</v>
      </c>
      <c r="BR1030">
        <v>0</v>
      </c>
      <c r="BS1030">
        <v>0</v>
      </c>
      <c r="BT1030">
        <v>0</v>
      </c>
      <c r="BU1030">
        <v>0</v>
      </c>
      <c r="BV1030">
        <v>0</v>
      </c>
      <c r="BW1030">
        <v>0</v>
      </c>
      <c r="CU1030">
        <f>ROUND(AT1030*Source!I1227*AH1030*AL1030,0)</f>
        <v>56881</v>
      </c>
      <c r="CV1030">
        <f>ROUND(Y1030*Source!I1227,9)</f>
        <v>242.83170000000001</v>
      </c>
      <c r="CW1030">
        <v>0</v>
      </c>
      <c r="CX1030">
        <f>ROUND(Y1030*Source!I1227,9)</f>
        <v>242.83170000000001</v>
      </c>
      <c r="CY1030">
        <f>AD1030</f>
        <v>234.24</v>
      </c>
      <c r="CZ1030">
        <f>AH1030</f>
        <v>9.15</v>
      </c>
      <c r="DA1030">
        <f>AL1030</f>
        <v>25.6</v>
      </c>
      <c r="DB1030">
        <f t="shared" si="481"/>
        <v>37.880000000000003</v>
      </c>
      <c r="DC1030">
        <f t="shared" si="482"/>
        <v>0</v>
      </c>
      <c r="DD1030" t="s">
        <v>3</v>
      </c>
      <c r="DE1030" t="s">
        <v>3</v>
      </c>
      <c r="DF1030">
        <f>ROUND(ROUND(AE1030,0)*CX1030,0)</f>
        <v>0</v>
      </c>
      <c r="DG1030">
        <f>ROUND(ROUND(AF1030,0)*CX1030,0)</f>
        <v>0</v>
      </c>
      <c r="DH1030">
        <f>ROUND(ROUND(AG1030,0)*CX1030,0)</f>
        <v>0</v>
      </c>
      <c r="DI1030">
        <f>ROUND(ROUND(AH1030*AL1030,0)*CX1030,0)</f>
        <v>56823</v>
      </c>
      <c r="DJ1030">
        <f>DI1030</f>
        <v>56823</v>
      </c>
      <c r="DK1030">
        <v>0</v>
      </c>
      <c r="DL1030" t="s">
        <v>3</v>
      </c>
      <c r="DM1030">
        <v>0</v>
      </c>
      <c r="DN1030" t="s">
        <v>3</v>
      </c>
      <c r="DO1030">
        <v>0</v>
      </c>
    </row>
    <row r="1031" spans="1:119" x14ac:dyDescent="0.2">
      <c r="A1031">
        <f>ROW(Source!A1227)</f>
        <v>1227</v>
      </c>
      <c r="B1031">
        <v>69726884</v>
      </c>
      <c r="C1031">
        <v>69735447</v>
      </c>
      <c r="D1031">
        <v>27441327</v>
      </c>
      <c r="E1031">
        <v>1</v>
      </c>
      <c r="F1031">
        <v>1</v>
      </c>
      <c r="G1031">
        <v>1</v>
      </c>
      <c r="H1031">
        <v>2</v>
      </c>
      <c r="I1031" t="s">
        <v>975</v>
      </c>
      <c r="J1031" t="s">
        <v>976</v>
      </c>
      <c r="K1031" t="s">
        <v>977</v>
      </c>
      <c r="L1031">
        <v>1368</v>
      </c>
      <c r="N1031">
        <v>1011</v>
      </c>
      <c r="O1031" t="s">
        <v>978</v>
      </c>
      <c r="P1031" t="s">
        <v>978</v>
      </c>
      <c r="Q1031">
        <v>1</v>
      </c>
      <c r="W1031">
        <v>0</v>
      </c>
      <c r="X1031">
        <v>-1583389094</v>
      </c>
      <c r="Y1031">
        <f t="shared" si="480"/>
        <v>0.11</v>
      </c>
      <c r="AA1031">
        <v>0</v>
      </c>
      <c r="AB1031">
        <v>868.34</v>
      </c>
      <c r="AC1031">
        <v>231.46</v>
      </c>
      <c r="AD1031">
        <v>0</v>
      </c>
      <c r="AE1031">
        <v>0</v>
      </c>
      <c r="AF1031">
        <v>93.37</v>
      </c>
      <c r="AG1031">
        <v>11.69</v>
      </c>
      <c r="AH1031">
        <v>0</v>
      </c>
      <c r="AI1031">
        <v>1</v>
      </c>
      <c r="AJ1031">
        <v>9.3000000000000007</v>
      </c>
      <c r="AK1031">
        <v>19.8</v>
      </c>
      <c r="AL1031">
        <v>1</v>
      </c>
      <c r="AM1031">
        <v>5</v>
      </c>
      <c r="AN1031">
        <v>0</v>
      </c>
      <c r="AO1031">
        <v>1</v>
      </c>
      <c r="AP1031">
        <v>0</v>
      </c>
      <c r="AQ1031">
        <v>0</v>
      </c>
      <c r="AR1031">
        <v>0</v>
      </c>
      <c r="AS1031" t="s">
        <v>3</v>
      </c>
      <c r="AT1031">
        <v>0.11</v>
      </c>
      <c r="AU1031" t="s">
        <v>3</v>
      </c>
      <c r="AV1031">
        <v>0</v>
      </c>
      <c r="AW1031">
        <v>2</v>
      </c>
      <c r="AX1031">
        <v>69735452</v>
      </c>
      <c r="AY1031">
        <v>1</v>
      </c>
      <c r="AZ1031">
        <v>0</v>
      </c>
      <c r="BA1031">
        <v>1049</v>
      </c>
      <c r="BB1031">
        <v>0</v>
      </c>
      <c r="BC1031">
        <v>0</v>
      </c>
      <c r="BD1031">
        <v>0</v>
      </c>
      <c r="BE1031">
        <v>0</v>
      </c>
      <c r="BF1031">
        <v>0</v>
      </c>
      <c r="BG1031">
        <v>0</v>
      </c>
      <c r="BH1031">
        <v>0</v>
      </c>
      <c r="BI1031">
        <v>0</v>
      </c>
      <c r="BJ1031">
        <v>0</v>
      </c>
      <c r="BK1031">
        <v>0</v>
      </c>
      <c r="BL1031">
        <v>0</v>
      </c>
      <c r="BM1031">
        <v>0</v>
      </c>
      <c r="BN1031">
        <v>0</v>
      </c>
      <c r="BO1031">
        <v>0</v>
      </c>
      <c r="BP1031">
        <v>0</v>
      </c>
      <c r="BQ1031">
        <v>0</v>
      </c>
      <c r="BR1031">
        <v>0</v>
      </c>
      <c r="BS1031">
        <v>0</v>
      </c>
      <c r="BT1031">
        <v>0</v>
      </c>
      <c r="BU1031">
        <v>0</v>
      </c>
      <c r="BV1031">
        <v>0</v>
      </c>
      <c r="BW1031">
        <v>0</v>
      </c>
      <c r="CV1031">
        <v>0</v>
      </c>
      <c r="CW1031">
        <f>ROUND(Y1031*Source!I1227*DO1031,9)</f>
        <v>0</v>
      </c>
      <c r="CX1031">
        <f>ROUND(Y1031*Source!I1227,9)</f>
        <v>6.4520499999999998</v>
      </c>
      <c r="CY1031">
        <f>AB1031</f>
        <v>868.34</v>
      </c>
      <c r="CZ1031">
        <f>AF1031</f>
        <v>93.37</v>
      </c>
      <c r="DA1031">
        <f>AJ1031</f>
        <v>9.3000000000000007</v>
      </c>
      <c r="DB1031">
        <f t="shared" si="481"/>
        <v>10.27</v>
      </c>
      <c r="DC1031">
        <f t="shared" si="482"/>
        <v>1.29</v>
      </c>
      <c r="DD1031" t="s">
        <v>3</v>
      </c>
      <c r="DE1031" t="s">
        <v>3</v>
      </c>
      <c r="DF1031">
        <f>ROUND(ROUND(AE1031,0)*CX1031,0)</f>
        <v>0</v>
      </c>
      <c r="DG1031">
        <f>ROUND(ROUND(AF1031*AJ1031,0)*CX1031,0)</f>
        <v>5600</v>
      </c>
      <c r="DH1031">
        <f>ROUND(ROUND(AG1031*AK1031,0)*CX1031,0)</f>
        <v>1490</v>
      </c>
      <c r="DI1031">
        <f t="shared" ref="DI1031:DI1038" si="483">ROUND(ROUND(AH1031,0)*CX1031,0)</f>
        <v>0</v>
      </c>
      <c r="DJ1031">
        <f>DG1031</f>
        <v>5600</v>
      </c>
      <c r="DK1031">
        <v>0</v>
      </c>
      <c r="DL1031" t="s">
        <v>3</v>
      </c>
      <c r="DM1031">
        <v>0</v>
      </c>
      <c r="DN1031" t="s">
        <v>3</v>
      </c>
      <c r="DO1031">
        <v>0</v>
      </c>
    </row>
    <row r="1032" spans="1:119" x14ac:dyDescent="0.2">
      <c r="A1032">
        <f>ROW(Source!A1227)</f>
        <v>1227</v>
      </c>
      <c r="B1032">
        <v>69726884</v>
      </c>
      <c r="C1032">
        <v>69735447</v>
      </c>
      <c r="D1032">
        <v>27371771</v>
      </c>
      <c r="E1032">
        <v>1</v>
      </c>
      <c r="F1032">
        <v>1</v>
      </c>
      <c r="G1032">
        <v>1</v>
      </c>
      <c r="H1032">
        <v>3</v>
      </c>
      <c r="I1032" t="s">
        <v>178</v>
      </c>
      <c r="J1032" t="s">
        <v>181</v>
      </c>
      <c r="K1032" t="s">
        <v>179</v>
      </c>
      <c r="L1032">
        <v>1308</v>
      </c>
      <c r="N1032">
        <v>1003</v>
      </c>
      <c r="O1032" t="s">
        <v>180</v>
      </c>
      <c r="P1032" t="s">
        <v>180</v>
      </c>
      <c r="Q1032">
        <v>100</v>
      </c>
      <c r="W1032">
        <v>0</v>
      </c>
      <c r="X1032">
        <v>-239826058</v>
      </c>
      <c r="Y1032">
        <f t="shared" si="480"/>
        <v>1.0570283899999999</v>
      </c>
      <c r="AA1032">
        <v>1125</v>
      </c>
      <c r="AB1032">
        <v>0</v>
      </c>
      <c r="AC1032">
        <v>0</v>
      </c>
      <c r="AD1032">
        <v>0</v>
      </c>
      <c r="AE1032">
        <v>155.58000000000001</v>
      </c>
      <c r="AF1032">
        <v>0</v>
      </c>
      <c r="AG1032">
        <v>0</v>
      </c>
      <c r="AH1032">
        <v>0</v>
      </c>
      <c r="AI1032">
        <v>7.56</v>
      </c>
      <c r="AJ1032">
        <v>1</v>
      </c>
      <c r="AK1032">
        <v>1</v>
      </c>
      <c r="AL1032">
        <v>1</v>
      </c>
      <c r="AM1032">
        <v>0</v>
      </c>
      <c r="AN1032">
        <v>0</v>
      </c>
      <c r="AO1032">
        <v>0</v>
      </c>
      <c r="AP1032">
        <v>0</v>
      </c>
      <c r="AQ1032">
        <v>0</v>
      </c>
      <c r="AR1032">
        <v>0</v>
      </c>
      <c r="AS1032" t="s">
        <v>3</v>
      </c>
      <c r="AT1032">
        <v>1.0570283899999999</v>
      </c>
      <c r="AU1032" t="s">
        <v>3</v>
      </c>
      <c r="AV1032">
        <v>0</v>
      </c>
      <c r="AW1032">
        <v>2</v>
      </c>
      <c r="AX1032">
        <v>69735453</v>
      </c>
      <c r="AY1032">
        <v>1</v>
      </c>
      <c r="AZ1032">
        <v>22528</v>
      </c>
      <c r="BA1032">
        <v>1050</v>
      </c>
      <c r="BB1032">
        <v>3</v>
      </c>
      <c r="BC1032">
        <v>0</v>
      </c>
      <c r="BD1032">
        <v>0</v>
      </c>
      <c r="BE1032">
        <v>0</v>
      </c>
      <c r="BF1032">
        <v>0</v>
      </c>
      <c r="BG1032">
        <v>0</v>
      </c>
      <c r="BH1032">
        <v>0</v>
      </c>
      <c r="BI1032">
        <v>0</v>
      </c>
      <c r="BJ1032">
        <v>0</v>
      </c>
      <c r="BK1032">
        <v>0</v>
      </c>
      <c r="BL1032">
        <v>0</v>
      </c>
      <c r="BM1032">
        <v>0</v>
      </c>
      <c r="BN1032">
        <v>0</v>
      </c>
      <c r="BO1032">
        <v>0</v>
      </c>
      <c r="BP1032">
        <v>0</v>
      </c>
      <c r="BQ1032">
        <v>0</v>
      </c>
      <c r="BR1032">
        <v>0</v>
      </c>
      <c r="BS1032">
        <v>0</v>
      </c>
      <c r="BT1032">
        <v>0</v>
      </c>
      <c r="BU1032">
        <v>0</v>
      </c>
      <c r="BV1032">
        <v>0</v>
      </c>
      <c r="BW1032">
        <v>0</v>
      </c>
      <c r="CV1032">
        <v>0</v>
      </c>
      <c r="CW1032">
        <v>0</v>
      </c>
      <c r="CX1032">
        <f>ROUND(Y1032*Source!I1227,9)</f>
        <v>62.000000215</v>
      </c>
      <c r="CY1032">
        <f>AA1032</f>
        <v>1125</v>
      </c>
      <c r="CZ1032">
        <f>AE1032</f>
        <v>155.58000000000001</v>
      </c>
      <c r="DA1032">
        <f>AI1032</f>
        <v>7.56</v>
      </c>
      <c r="DB1032">
        <f t="shared" si="481"/>
        <v>164.45</v>
      </c>
      <c r="DC1032">
        <f t="shared" si="482"/>
        <v>0</v>
      </c>
      <c r="DD1032" t="s">
        <v>3</v>
      </c>
      <c r="DE1032" t="s">
        <v>3</v>
      </c>
      <c r="DF1032">
        <f>ROUND(ROUND(AE1032*AI1032,0)*CX1032,0)</f>
        <v>72912</v>
      </c>
      <c r="DG1032">
        <f t="shared" ref="DG1032:DG1040" si="484">ROUND(ROUND(AF1032,0)*CX1032,0)</f>
        <v>0</v>
      </c>
      <c r="DH1032">
        <f t="shared" ref="DH1032:DH1039" si="485">ROUND(ROUND(AG1032,0)*CX1032,0)</f>
        <v>0</v>
      </c>
      <c r="DI1032">
        <f t="shared" si="483"/>
        <v>0</v>
      </c>
      <c r="DJ1032">
        <f>DF1032</f>
        <v>72912</v>
      </c>
      <c r="DK1032">
        <v>0</v>
      </c>
      <c r="DL1032" t="s">
        <v>3</v>
      </c>
      <c r="DM1032">
        <v>0</v>
      </c>
      <c r="DN1032" t="s">
        <v>3</v>
      </c>
      <c r="DO1032">
        <v>0</v>
      </c>
    </row>
    <row r="1033" spans="1:119" x14ac:dyDescent="0.2">
      <c r="A1033">
        <f>ROW(Source!A1230)</f>
        <v>1230</v>
      </c>
      <c r="B1033">
        <v>69726971</v>
      </c>
      <c r="C1033">
        <v>69735455</v>
      </c>
      <c r="D1033">
        <v>27496319</v>
      </c>
      <c r="E1033">
        <v>1</v>
      </c>
      <c r="F1033">
        <v>1</v>
      </c>
      <c r="G1033">
        <v>1</v>
      </c>
      <c r="H1033">
        <v>1</v>
      </c>
      <c r="I1033" t="s">
        <v>1001</v>
      </c>
      <c r="J1033" t="s">
        <v>3</v>
      </c>
      <c r="K1033" t="s">
        <v>1002</v>
      </c>
      <c r="L1033">
        <v>1369</v>
      </c>
      <c r="N1033">
        <v>1013</v>
      </c>
      <c r="O1033" t="s">
        <v>974</v>
      </c>
      <c r="P1033" t="s">
        <v>974</v>
      </c>
      <c r="Q1033">
        <v>1</v>
      </c>
      <c r="W1033">
        <v>0</v>
      </c>
      <c r="X1033">
        <v>1189128158</v>
      </c>
      <c r="Y1033">
        <f t="shared" si="480"/>
        <v>39.51</v>
      </c>
      <c r="AA1033">
        <v>0</v>
      </c>
      <c r="AB1033">
        <v>0</v>
      </c>
      <c r="AC1033">
        <v>0</v>
      </c>
      <c r="AD1033">
        <v>8.01</v>
      </c>
      <c r="AE1033">
        <v>0</v>
      </c>
      <c r="AF1033">
        <v>0</v>
      </c>
      <c r="AG1033">
        <v>0</v>
      </c>
      <c r="AH1033">
        <v>8.01</v>
      </c>
      <c r="AI1033">
        <v>1</v>
      </c>
      <c r="AJ1033">
        <v>1</v>
      </c>
      <c r="AK1033">
        <v>1</v>
      </c>
      <c r="AL1033">
        <v>1</v>
      </c>
      <c r="AM1033">
        <v>0</v>
      </c>
      <c r="AN1033">
        <v>0</v>
      </c>
      <c r="AO1033">
        <v>1</v>
      </c>
      <c r="AP1033">
        <v>0</v>
      </c>
      <c r="AQ1033">
        <v>0</v>
      </c>
      <c r="AR1033">
        <v>0</v>
      </c>
      <c r="AS1033" t="s">
        <v>3</v>
      </c>
      <c r="AT1033">
        <v>39.51</v>
      </c>
      <c r="AU1033" t="s">
        <v>3</v>
      </c>
      <c r="AV1033">
        <v>1</v>
      </c>
      <c r="AW1033">
        <v>2</v>
      </c>
      <c r="AX1033">
        <v>69735462</v>
      </c>
      <c r="AY1033">
        <v>1</v>
      </c>
      <c r="AZ1033">
        <v>0</v>
      </c>
      <c r="BA1033">
        <v>1051</v>
      </c>
      <c r="BB1033">
        <v>0</v>
      </c>
      <c r="BC1033">
        <v>0</v>
      </c>
      <c r="BD1033">
        <v>0</v>
      </c>
      <c r="BE1033">
        <v>0</v>
      </c>
      <c r="BF1033">
        <v>0</v>
      </c>
      <c r="BG1033">
        <v>0</v>
      </c>
      <c r="BH1033">
        <v>0</v>
      </c>
      <c r="BI1033">
        <v>0</v>
      </c>
      <c r="BJ1033">
        <v>0</v>
      </c>
      <c r="BK1033">
        <v>0</v>
      </c>
      <c r="BL1033">
        <v>0</v>
      </c>
      <c r="BM1033">
        <v>0</v>
      </c>
      <c r="BN1033">
        <v>0</v>
      </c>
      <c r="BO1033">
        <v>0</v>
      </c>
      <c r="BP1033">
        <v>0</v>
      </c>
      <c r="BQ1033">
        <v>0</v>
      </c>
      <c r="BR1033">
        <v>0</v>
      </c>
      <c r="BS1033">
        <v>0</v>
      </c>
      <c r="BT1033">
        <v>0</v>
      </c>
      <c r="BU1033">
        <v>0</v>
      </c>
      <c r="BV1033">
        <v>0</v>
      </c>
      <c r="BW1033">
        <v>0</v>
      </c>
      <c r="CU1033">
        <f>ROUND(AT1033*Source!I1230*AH1033*AL1033,0)</f>
        <v>17349</v>
      </c>
      <c r="CV1033">
        <f>ROUND(Y1033*Source!I1230,9)</f>
        <v>2165.9382000000001</v>
      </c>
      <c r="CW1033">
        <v>0</v>
      </c>
      <c r="CX1033">
        <f>ROUND(Y1033*Source!I1230,9)</f>
        <v>2165.9382000000001</v>
      </c>
      <c r="CY1033">
        <f>AD1033</f>
        <v>8.01</v>
      </c>
      <c r="CZ1033">
        <f>AH1033</f>
        <v>8.01</v>
      </c>
      <c r="DA1033">
        <f>AL1033</f>
        <v>1</v>
      </c>
      <c r="DB1033">
        <f t="shared" si="481"/>
        <v>316.48</v>
      </c>
      <c r="DC1033">
        <f t="shared" si="482"/>
        <v>0</v>
      </c>
      <c r="DD1033" t="s">
        <v>3</v>
      </c>
      <c r="DE1033" t="s">
        <v>3</v>
      </c>
      <c r="DF1033">
        <f t="shared" ref="DF1033:DF1042" si="486">ROUND(ROUND(AE1033,0)*CX1033,0)</f>
        <v>0</v>
      </c>
      <c r="DG1033">
        <f t="shared" si="484"/>
        <v>0</v>
      </c>
      <c r="DH1033">
        <f t="shared" si="485"/>
        <v>0</v>
      </c>
      <c r="DI1033">
        <f t="shared" si="483"/>
        <v>17328</v>
      </c>
      <c r="DJ1033">
        <f>DI1033</f>
        <v>17328</v>
      </c>
      <c r="DK1033">
        <v>0</v>
      </c>
      <c r="DL1033" t="s">
        <v>3</v>
      </c>
      <c r="DM1033">
        <v>0</v>
      </c>
      <c r="DN1033" t="s">
        <v>3</v>
      </c>
      <c r="DO1033">
        <v>0</v>
      </c>
    </row>
    <row r="1034" spans="1:119" x14ac:dyDescent="0.2">
      <c r="A1034">
        <f>ROW(Source!A1230)</f>
        <v>1230</v>
      </c>
      <c r="B1034">
        <v>69726971</v>
      </c>
      <c r="C1034">
        <v>69735455</v>
      </c>
      <c r="D1034">
        <v>121548</v>
      </c>
      <c r="E1034">
        <v>1</v>
      </c>
      <c r="F1034">
        <v>1</v>
      </c>
      <c r="G1034">
        <v>1</v>
      </c>
      <c r="H1034">
        <v>1</v>
      </c>
      <c r="I1034" t="s">
        <v>36</v>
      </c>
      <c r="J1034" t="s">
        <v>3</v>
      </c>
      <c r="K1034" t="s">
        <v>981</v>
      </c>
      <c r="L1034">
        <v>608254</v>
      </c>
      <c r="N1034">
        <v>1013</v>
      </c>
      <c r="O1034" t="s">
        <v>982</v>
      </c>
      <c r="P1034" t="s">
        <v>982</v>
      </c>
      <c r="Q1034">
        <v>1</v>
      </c>
      <c r="W1034">
        <v>0</v>
      </c>
      <c r="X1034">
        <v>-185737400</v>
      </c>
      <c r="Y1034">
        <f t="shared" si="480"/>
        <v>1.27</v>
      </c>
      <c r="AA1034">
        <v>0</v>
      </c>
      <c r="AB1034">
        <v>0</v>
      </c>
      <c r="AC1034">
        <v>0</v>
      </c>
      <c r="AD1034">
        <v>0</v>
      </c>
      <c r="AE1034">
        <v>0</v>
      </c>
      <c r="AF1034">
        <v>0</v>
      </c>
      <c r="AG1034">
        <v>0</v>
      </c>
      <c r="AH1034">
        <v>0</v>
      </c>
      <c r="AI1034">
        <v>1</v>
      </c>
      <c r="AJ1034">
        <v>1</v>
      </c>
      <c r="AK1034">
        <v>1</v>
      </c>
      <c r="AL1034">
        <v>1</v>
      </c>
      <c r="AM1034">
        <v>0</v>
      </c>
      <c r="AN1034">
        <v>0</v>
      </c>
      <c r="AO1034">
        <v>1</v>
      </c>
      <c r="AP1034">
        <v>0</v>
      </c>
      <c r="AQ1034">
        <v>0</v>
      </c>
      <c r="AR1034">
        <v>0</v>
      </c>
      <c r="AS1034" t="s">
        <v>3</v>
      </c>
      <c r="AT1034">
        <v>1.27</v>
      </c>
      <c r="AU1034" t="s">
        <v>3</v>
      </c>
      <c r="AV1034">
        <v>2</v>
      </c>
      <c r="AW1034">
        <v>2</v>
      </c>
      <c r="AX1034">
        <v>69735463</v>
      </c>
      <c r="AY1034">
        <v>1</v>
      </c>
      <c r="AZ1034">
        <v>0</v>
      </c>
      <c r="BA1034">
        <v>1052</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v>0</v>
      </c>
      <c r="CV1034">
        <v>0</v>
      </c>
      <c r="CW1034">
        <v>0</v>
      </c>
      <c r="CX1034">
        <f>ROUND(Y1034*Source!I1230,9)</f>
        <v>69.621399999999994</v>
      </c>
      <c r="CY1034">
        <f>AD1034</f>
        <v>0</v>
      </c>
      <c r="CZ1034">
        <f>AH1034</f>
        <v>0</v>
      </c>
      <c r="DA1034">
        <f>AL1034</f>
        <v>1</v>
      </c>
      <c r="DB1034">
        <f t="shared" si="481"/>
        <v>0</v>
      </c>
      <c r="DC1034">
        <f t="shared" si="482"/>
        <v>0</v>
      </c>
      <c r="DD1034" t="s">
        <v>3</v>
      </c>
      <c r="DE1034" t="s">
        <v>3</v>
      </c>
      <c r="DF1034">
        <f t="shared" si="486"/>
        <v>0</v>
      </c>
      <c r="DG1034">
        <f t="shared" si="484"/>
        <v>0</v>
      </c>
      <c r="DH1034">
        <f t="shared" si="485"/>
        <v>0</v>
      </c>
      <c r="DI1034">
        <f t="shared" si="483"/>
        <v>0</v>
      </c>
      <c r="DJ1034">
        <f>DI1034</f>
        <v>0</v>
      </c>
      <c r="DK1034">
        <v>0</v>
      </c>
      <c r="DL1034" t="s">
        <v>3</v>
      </c>
      <c r="DM1034">
        <v>0</v>
      </c>
      <c r="DN1034" t="s">
        <v>3</v>
      </c>
      <c r="DO1034">
        <v>0</v>
      </c>
    </row>
    <row r="1035" spans="1:119" x14ac:dyDescent="0.2">
      <c r="A1035">
        <f>ROW(Source!A1230)</f>
        <v>1230</v>
      </c>
      <c r="B1035">
        <v>69726971</v>
      </c>
      <c r="C1035">
        <v>69735455</v>
      </c>
      <c r="D1035">
        <v>27439630</v>
      </c>
      <c r="E1035">
        <v>1</v>
      </c>
      <c r="F1035">
        <v>1</v>
      </c>
      <c r="G1035">
        <v>1</v>
      </c>
      <c r="H1035">
        <v>2</v>
      </c>
      <c r="I1035" t="s">
        <v>986</v>
      </c>
      <c r="J1035" t="s">
        <v>987</v>
      </c>
      <c r="K1035" t="s">
        <v>988</v>
      </c>
      <c r="L1035">
        <v>1368</v>
      </c>
      <c r="N1035">
        <v>1011</v>
      </c>
      <c r="O1035" t="s">
        <v>978</v>
      </c>
      <c r="P1035" t="s">
        <v>978</v>
      </c>
      <c r="Q1035">
        <v>1</v>
      </c>
      <c r="W1035">
        <v>0</v>
      </c>
      <c r="X1035">
        <v>-72110300</v>
      </c>
      <c r="Y1035">
        <f t="shared" si="480"/>
        <v>1.27</v>
      </c>
      <c r="AA1035">
        <v>0</v>
      </c>
      <c r="AB1035">
        <v>31.27</v>
      </c>
      <c r="AC1035">
        <v>13.61</v>
      </c>
      <c r="AD1035">
        <v>0</v>
      </c>
      <c r="AE1035">
        <v>0</v>
      </c>
      <c r="AF1035">
        <v>31.27</v>
      </c>
      <c r="AG1035">
        <v>13.61</v>
      </c>
      <c r="AH1035">
        <v>0</v>
      </c>
      <c r="AI1035">
        <v>1</v>
      </c>
      <c r="AJ1035">
        <v>1</v>
      </c>
      <c r="AK1035">
        <v>1</v>
      </c>
      <c r="AL1035">
        <v>1</v>
      </c>
      <c r="AM1035">
        <v>0</v>
      </c>
      <c r="AN1035">
        <v>0</v>
      </c>
      <c r="AO1035">
        <v>1</v>
      </c>
      <c r="AP1035">
        <v>0</v>
      </c>
      <c r="AQ1035">
        <v>0</v>
      </c>
      <c r="AR1035">
        <v>0</v>
      </c>
      <c r="AS1035" t="s">
        <v>3</v>
      </c>
      <c r="AT1035">
        <v>1.27</v>
      </c>
      <c r="AU1035" t="s">
        <v>3</v>
      </c>
      <c r="AV1035">
        <v>0</v>
      </c>
      <c r="AW1035">
        <v>2</v>
      </c>
      <c r="AX1035">
        <v>69735464</v>
      </c>
      <c r="AY1035">
        <v>1</v>
      </c>
      <c r="AZ1035">
        <v>0</v>
      </c>
      <c r="BA1035">
        <v>1053</v>
      </c>
      <c r="BB1035">
        <v>0</v>
      </c>
      <c r="BC1035">
        <v>0</v>
      </c>
      <c r="BD1035">
        <v>0</v>
      </c>
      <c r="BE1035">
        <v>0</v>
      </c>
      <c r="BF1035">
        <v>0</v>
      </c>
      <c r="BG1035">
        <v>0</v>
      </c>
      <c r="BH1035">
        <v>0</v>
      </c>
      <c r="BI1035">
        <v>0</v>
      </c>
      <c r="BJ1035">
        <v>0</v>
      </c>
      <c r="BK1035">
        <v>0</v>
      </c>
      <c r="BL1035">
        <v>0</v>
      </c>
      <c r="BM1035">
        <v>0</v>
      </c>
      <c r="BN1035">
        <v>0</v>
      </c>
      <c r="BO1035">
        <v>0</v>
      </c>
      <c r="BP1035">
        <v>0</v>
      </c>
      <c r="BQ1035">
        <v>0</v>
      </c>
      <c r="BR1035">
        <v>0</v>
      </c>
      <c r="BS1035">
        <v>0</v>
      </c>
      <c r="BT1035">
        <v>0</v>
      </c>
      <c r="BU1035">
        <v>0</v>
      </c>
      <c r="BV1035">
        <v>0</v>
      </c>
      <c r="BW1035">
        <v>0</v>
      </c>
      <c r="CV1035">
        <v>0</v>
      </c>
      <c r="CW1035">
        <f>ROUND(Y1035*Source!I1230*DO1035,9)</f>
        <v>0</v>
      </c>
      <c r="CX1035">
        <f>ROUND(Y1035*Source!I1230,9)</f>
        <v>69.621399999999994</v>
      </c>
      <c r="CY1035">
        <f>AB1035</f>
        <v>31.27</v>
      </c>
      <c r="CZ1035">
        <f>AF1035</f>
        <v>31.27</v>
      </c>
      <c r="DA1035">
        <f>AJ1035</f>
        <v>1</v>
      </c>
      <c r="DB1035">
        <f t="shared" si="481"/>
        <v>39.71</v>
      </c>
      <c r="DC1035">
        <f t="shared" si="482"/>
        <v>17.28</v>
      </c>
      <c r="DD1035" t="s">
        <v>3</v>
      </c>
      <c r="DE1035" t="s">
        <v>3</v>
      </c>
      <c r="DF1035">
        <f t="shared" si="486"/>
        <v>0</v>
      </c>
      <c r="DG1035">
        <f t="shared" si="484"/>
        <v>2158</v>
      </c>
      <c r="DH1035">
        <f t="shared" si="485"/>
        <v>975</v>
      </c>
      <c r="DI1035">
        <f t="shared" si="483"/>
        <v>0</v>
      </c>
      <c r="DJ1035">
        <f>DG1035</f>
        <v>2158</v>
      </c>
      <c r="DK1035">
        <v>0</v>
      </c>
      <c r="DL1035" t="s">
        <v>3</v>
      </c>
      <c r="DM1035">
        <v>0</v>
      </c>
      <c r="DN1035" t="s">
        <v>3</v>
      </c>
      <c r="DO1035">
        <v>0</v>
      </c>
    </row>
    <row r="1036" spans="1:119" x14ac:dyDescent="0.2">
      <c r="A1036">
        <f>ROW(Source!A1230)</f>
        <v>1230</v>
      </c>
      <c r="B1036">
        <v>69726971</v>
      </c>
      <c r="C1036">
        <v>69735455</v>
      </c>
      <c r="D1036">
        <v>27440041</v>
      </c>
      <c r="E1036">
        <v>1</v>
      </c>
      <c r="F1036">
        <v>1</v>
      </c>
      <c r="G1036">
        <v>1</v>
      </c>
      <c r="H1036">
        <v>2</v>
      </c>
      <c r="I1036" t="s">
        <v>1003</v>
      </c>
      <c r="J1036" t="s">
        <v>1004</v>
      </c>
      <c r="K1036" t="s">
        <v>1005</v>
      </c>
      <c r="L1036">
        <v>1368</v>
      </c>
      <c r="N1036">
        <v>1011</v>
      </c>
      <c r="O1036" t="s">
        <v>978</v>
      </c>
      <c r="P1036" t="s">
        <v>978</v>
      </c>
      <c r="Q1036">
        <v>1</v>
      </c>
      <c r="W1036">
        <v>0</v>
      </c>
      <c r="X1036">
        <v>781889226</v>
      </c>
      <c r="Y1036">
        <f t="shared" si="480"/>
        <v>9.07</v>
      </c>
      <c r="AA1036">
        <v>0</v>
      </c>
      <c r="AB1036">
        <v>0.5</v>
      </c>
      <c r="AC1036">
        <v>0</v>
      </c>
      <c r="AD1036">
        <v>0</v>
      </c>
      <c r="AE1036">
        <v>0</v>
      </c>
      <c r="AF1036">
        <v>0.5</v>
      </c>
      <c r="AG1036">
        <v>0</v>
      </c>
      <c r="AH1036">
        <v>0</v>
      </c>
      <c r="AI1036">
        <v>1</v>
      </c>
      <c r="AJ1036">
        <v>1</v>
      </c>
      <c r="AK1036">
        <v>1</v>
      </c>
      <c r="AL1036">
        <v>1</v>
      </c>
      <c r="AM1036">
        <v>0</v>
      </c>
      <c r="AN1036">
        <v>0</v>
      </c>
      <c r="AO1036">
        <v>1</v>
      </c>
      <c r="AP1036">
        <v>0</v>
      </c>
      <c r="AQ1036">
        <v>0</v>
      </c>
      <c r="AR1036">
        <v>0</v>
      </c>
      <c r="AS1036" t="s">
        <v>3</v>
      </c>
      <c r="AT1036">
        <v>9.07</v>
      </c>
      <c r="AU1036" t="s">
        <v>3</v>
      </c>
      <c r="AV1036">
        <v>0</v>
      </c>
      <c r="AW1036">
        <v>2</v>
      </c>
      <c r="AX1036">
        <v>69735465</v>
      </c>
      <c r="AY1036">
        <v>1</v>
      </c>
      <c r="AZ1036">
        <v>0</v>
      </c>
      <c r="BA1036">
        <v>1054</v>
      </c>
      <c r="BB1036">
        <v>0</v>
      </c>
      <c r="BC1036">
        <v>0</v>
      </c>
      <c r="BD1036">
        <v>0</v>
      </c>
      <c r="BE1036">
        <v>0</v>
      </c>
      <c r="BF1036">
        <v>0</v>
      </c>
      <c r="BG1036">
        <v>0</v>
      </c>
      <c r="BH1036">
        <v>0</v>
      </c>
      <c r="BI1036">
        <v>0</v>
      </c>
      <c r="BJ1036">
        <v>0</v>
      </c>
      <c r="BK1036">
        <v>0</v>
      </c>
      <c r="BL1036">
        <v>0</v>
      </c>
      <c r="BM1036">
        <v>0</v>
      </c>
      <c r="BN1036">
        <v>0</v>
      </c>
      <c r="BO1036">
        <v>0</v>
      </c>
      <c r="BP1036">
        <v>0</v>
      </c>
      <c r="BQ1036">
        <v>0</v>
      </c>
      <c r="BR1036">
        <v>0</v>
      </c>
      <c r="BS1036">
        <v>0</v>
      </c>
      <c r="BT1036">
        <v>0</v>
      </c>
      <c r="BU1036">
        <v>0</v>
      </c>
      <c r="BV1036">
        <v>0</v>
      </c>
      <c r="BW1036">
        <v>0</v>
      </c>
      <c r="CV1036">
        <v>0</v>
      </c>
      <c r="CW1036">
        <f>ROUND(Y1036*Source!I1230*DO1036,9)</f>
        <v>0</v>
      </c>
      <c r="CX1036">
        <f>ROUND(Y1036*Source!I1230,9)</f>
        <v>497.2174</v>
      </c>
      <c r="CY1036">
        <f>AB1036</f>
        <v>0.5</v>
      </c>
      <c r="CZ1036">
        <f>AF1036</f>
        <v>0.5</v>
      </c>
      <c r="DA1036">
        <f>AJ1036</f>
        <v>1</v>
      </c>
      <c r="DB1036">
        <f t="shared" si="481"/>
        <v>4.54</v>
      </c>
      <c r="DC1036">
        <f t="shared" si="482"/>
        <v>0</v>
      </c>
      <c r="DD1036" t="s">
        <v>3</v>
      </c>
      <c r="DE1036" t="s">
        <v>3</v>
      </c>
      <c r="DF1036">
        <f t="shared" si="486"/>
        <v>0</v>
      </c>
      <c r="DG1036">
        <f t="shared" si="484"/>
        <v>497</v>
      </c>
      <c r="DH1036">
        <f t="shared" si="485"/>
        <v>0</v>
      </c>
      <c r="DI1036">
        <f t="shared" si="483"/>
        <v>0</v>
      </c>
      <c r="DJ1036">
        <f>DG1036</f>
        <v>497</v>
      </c>
      <c r="DK1036">
        <v>0</v>
      </c>
      <c r="DL1036" t="s">
        <v>3</v>
      </c>
      <c r="DM1036">
        <v>0</v>
      </c>
      <c r="DN1036" t="s">
        <v>3</v>
      </c>
      <c r="DO1036">
        <v>0</v>
      </c>
    </row>
    <row r="1037" spans="1:119" x14ac:dyDescent="0.2">
      <c r="A1037">
        <f>ROW(Source!A1230)</f>
        <v>1230</v>
      </c>
      <c r="B1037">
        <v>69726971</v>
      </c>
      <c r="C1037">
        <v>69735455</v>
      </c>
      <c r="D1037">
        <v>27416566</v>
      </c>
      <c r="E1037">
        <v>1</v>
      </c>
      <c r="F1037">
        <v>1</v>
      </c>
      <c r="G1037">
        <v>1</v>
      </c>
      <c r="H1037">
        <v>3</v>
      </c>
      <c r="I1037" t="s">
        <v>82</v>
      </c>
      <c r="J1037" t="s">
        <v>194</v>
      </c>
      <c r="K1037" t="s">
        <v>83</v>
      </c>
      <c r="L1037">
        <v>1339</v>
      </c>
      <c r="N1037">
        <v>1007</v>
      </c>
      <c r="O1037" t="s">
        <v>40</v>
      </c>
      <c r="P1037" t="s">
        <v>40</v>
      </c>
      <c r="Q1037">
        <v>1</v>
      </c>
      <c r="W1037">
        <v>0</v>
      </c>
      <c r="X1037">
        <v>1967222743</v>
      </c>
      <c r="Y1037">
        <f t="shared" si="480"/>
        <v>3.5</v>
      </c>
      <c r="AA1037">
        <v>7.14</v>
      </c>
      <c r="AB1037">
        <v>0</v>
      </c>
      <c r="AC1037">
        <v>0</v>
      </c>
      <c r="AD1037">
        <v>0</v>
      </c>
      <c r="AE1037">
        <v>7.14</v>
      </c>
      <c r="AF1037">
        <v>0</v>
      </c>
      <c r="AG1037">
        <v>0</v>
      </c>
      <c r="AH1037">
        <v>0</v>
      </c>
      <c r="AI1037">
        <v>1</v>
      </c>
      <c r="AJ1037">
        <v>1</v>
      </c>
      <c r="AK1037">
        <v>1</v>
      </c>
      <c r="AL1037">
        <v>1</v>
      </c>
      <c r="AM1037">
        <v>0</v>
      </c>
      <c r="AN1037">
        <v>0</v>
      </c>
      <c r="AO1037">
        <v>0</v>
      </c>
      <c r="AP1037">
        <v>1</v>
      </c>
      <c r="AQ1037">
        <v>0</v>
      </c>
      <c r="AR1037">
        <v>0</v>
      </c>
      <c r="AS1037" t="s">
        <v>3</v>
      </c>
      <c r="AT1037">
        <v>3.5</v>
      </c>
      <c r="AU1037" t="s">
        <v>3</v>
      </c>
      <c r="AV1037">
        <v>0</v>
      </c>
      <c r="AW1037">
        <v>2</v>
      </c>
      <c r="AX1037">
        <v>69735467</v>
      </c>
      <c r="AY1037">
        <v>1</v>
      </c>
      <c r="AZ1037">
        <v>0</v>
      </c>
      <c r="BA1037">
        <v>1056</v>
      </c>
      <c r="BB1037">
        <v>3</v>
      </c>
      <c r="BC1037">
        <v>0</v>
      </c>
      <c r="BD1037">
        <v>0</v>
      </c>
      <c r="BE1037">
        <v>0</v>
      </c>
      <c r="BF1037">
        <v>0</v>
      </c>
      <c r="BG1037">
        <v>0</v>
      </c>
      <c r="BH1037">
        <v>0</v>
      </c>
      <c r="BI1037">
        <v>0</v>
      </c>
      <c r="BJ1037">
        <v>0</v>
      </c>
      <c r="BK1037">
        <v>0</v>
      </c>
      <c r="BL1037">
        <v>0</v>
      </c>
      <c r="BM1037">
        <v>0</v>
      </c>
      <c r="BN1037">
        <v>0</v>
      </c>
      <c r="BO1037">
        <v>0</v>
      </c>
      <c r="BP1037">
        <v>0</v>
      </c>
      <c r="BQ1037">
        <v>0</v>
      </c>
      <c r="BR1037">
        <v>0</v>
      </c>
      <c r="BS1037">
        <v>0</v>
      </c>
      <c r="BT1037">
        <v>0</v>
      </c>
      <c r="BU1037">
        <v>0</v>
      </c>
      <c r="BV1037">
        <v>0</v>
      </c>
      <c r="BW1037">
        <v>0</v>
      </c>
      <c r="CV1037">
        <v>0</v>
      </c>
      <c r="CW1037">
        <v>0</v>
      </c>
      <c r="CX1037">
        <f>ROUND(Y1037*Source!I1230,9)</f>
        <v>191.87</v>
      </c>
      <c r="CY1037">
        <f>AA1037</f>
        <v>7.14</v>
      </c>
      <c r="CZ1037">
        <f>AE1037</f>
        <v>7.14</v>
      </c>
      <c r="DA1037">
        <f>AI1037</f>
        <v>1</v>
      </c>
      <c r="DB1037">
        <f t="shared" si="481"/>
        <v>24.99</v>
      </c>
      <c r="DC1037">
        <f t="shared" si="482"/>
        <v>0</v>
      </c>
      <c r="DD1037" t="s">
        <v>3</v>
      </c>
      <c r="DE1037" t="s">
        <v>3</v>
      </c>
      <c r="DF1037">
        <f t="shared" si="486"/>
        <v>1343</v>
      </c>
      <c r="DG1037">
        <f t="shared" si="484"/>
        <v>0</v>
      </c>
      <c r="DH1037">
        <f t="shared" si="485"/>
        <v>0</v>
      </c>
      <c r="DI1037">
        <f t="shared" si="483"/>
        <v>0</v>
      </c>
      <c r="DJ1037">
        <f>DF1037</f>
        <v>1343</v>
      </c>
      <c r="DK1037">
        <v>0</v>
      </c>
      <c r="DL1037" t="s">
        <v>3</v>
      </c>
      <c r="DM1037">
        <v>0</v>
      </c>
      <c r="DN1037" t="s">
        <v>3</v>
      </c>
      <c r="DO1037">
        <v>0</v>
      </c>
    </row>
    <row r="1038" spans="1:119" x14ac:dyDescent="0.2">
      <c r="A1038">
        <f>ROW(Source!A1230)</f>
        <v>1230</v>
      </c>
      <c r="B1038">
        <v>69726971</v>
      </c>
      <c r="C1038">
        <v>69735455</v>
      </c>
      <c r="D1038">
        <v>61332096</v>
      </c>
      <c r="E1038">
        <v>1</v>
      </c>
      <c r="F1038">
        <v>1</v>
      </c>
      <c r="G1038">
        <v>1</v>
      </c>
      <c r="H1038">
        <v>3</v>
      </c>
      <c r="I1038" t="s">
        <v>189</v>
      </c>
      <c r="J1038" t="s">
        <v>191</v>
      </c>
      <c r="K1038" t="s">
        <v>190</v>
      </c>
      <c r="L1038">
        <v>1339</v>
      </c>
      <c r="N1038">
        <v>1007</v>
      </c>
      <c r="O1038" t="s">
        <v>40</v>
      </c>
      <c r="P1038" t="s">
        <v>40</v>
      </c>
      <c r="Q1038">
        <v>1</v>
      </c>
      <c r="W1038">
        <v>0</v>
      </c>
      <c r="X1038">
        <v>1799260510</v>
      </c>
      <c r="Y1038">
        <f t="shared" si="480"/>
        <v>2.0430499800000002</v>
      </c>
      <c r="AA1038">
        <v>867.14</v>
      </c>
      <c r="AB1038">
        <v>0</v>
      </c>
      <c r="AC1038">
        <v>0</v>
      </c>
      <c r="AD1038">
        <v>0</v>
      </c>
      <c r="AE1038">
        <v>867.14</v>
      </c>
      <c r="AF1038">
        <v>0</v>
      </c>
      <c r="AG1038">
        <v>0</v>
      </c>
      <c r="AH1038">
        <v>0</v>
      </c>
      <c r="AI1038">
        <v>1</v>
      </c>
      <c r="AJ1038">
        <v>1</v>
      </c>
      <c r="AK1038">
        <v>1</v>
      </c>
      <c r="AL1038">
        <v>1</v>
      </c>
      <c r="AM1038">
        <v>0</v>
      </c>
      <c r="AN1038">
        <v>0</v>
      </c>
      <c r="AO1038">
        <v>0</v>
      </c>
      <c r="AP1038">
        <v>1</v>
      </c>
      <c r="AQ1038">
        <v>0</v>
      </c>
      <c r="AR1038">
        <v>0</v>
      </c>
      <c r="AS1038" t="s">
        <v>3</v>
      </c>
      <c r="AT1038">
        <v>2.0430499800000002</v>
      </c>
      <c r="AU1038" t="s">
        <v>3</v>
      </c>
      <c r="AV1038">
        <v>0</v>
      </c>
      <c r="AW1038">
        <v>1</v>
      </c>
      <c r="AX1038">
        <v>-1</v>
      </c>
      <c r="AY1038">
        <v>0</v>
      </c>
      <c r="AZ1038">
        <v>0</v>
      </c>
      <c r="BA1038" t="s">
        <v>3</v>
      </c>
      <c r="BB1038">
        <v>0</v>
      </c>
      <c r="BC1038">
        <v>0</v>
      </c>
      <c r="BD1038">
        <v>0</v>
      </c>
      <c r="BE1038">
        <v>0</v>
      </c>
      <c r="BF1038">
        <v>0</v>
      </c>
      <c r="BG1038">
        <v>0</v>
      </c>
      <c r="BH1038">
        <v>0</v>
      </c>
      <c r="BI1038">
        <v>0</v>
      </c>
      <c r="BJ1038">
        <v>0</v>
      </c>
      <c r="BK1038">
        <v>0</v>
      </c>
      <c r="BL1038">
        <v>0</v>
      </c>
      <c r="BM1038">
        <v>0</v>
      </c>
      <c r="BN1038">
        <v>0</v>
      </c>
      <c r="BO1038">
        <v>0</v>
      </c>
      <c r="BP1038">
        <v>0</v>
      </c>
      <c r="BQ1038">
        <v>0</v>
      </c>
      <c r="BR1038">
        <v>0</v>
      </c>
      <c r="BS1038">
        <v>0</v>
      </c>
      <c r="BT1038">
        <v>0</v>
      </c>
      <c r="BU1038">
        <v>0</v>
      </c>
      <c r="BV1038">
        <v>0</v>
      </c>
      <c r="BW1038">
        <v>0</v>
      </c>
      <c r="CV1038">
        <v>0</v>
      </c>
      <c r="CW1038">
        <v>0</v>
      </c>
      <c r="CX1038">
        <f>ROUND(Y1038*Source!I1230,9)</f>
        <v>111.99999990400001</v>
      </c>
      <c r="CY1038">
        <f>AA1038</f>
        <v>867.14</v>
      </c>
      <c r="CZ1038">
        <f>AE1038</f>
        <v>867.14</v>
      </c>
      <c r="DA1038">
        <f>AI1038</f>
        <v>1</v>
      </c>
      <c r="DB1038">
        <f t="shared" si="481"/>
        <v>1771.61</v>
      </c>
      <c r="DC1038">
        <f t="shared" si="482"/>
        <v>0</v>
      </c>
      <c r="DD1038" t="s">
        <v>3</v>
      </c>
      <c r="DE1038" t="s">
        <v>3</v>
      </c>
      <c r="DF1038">
        <f t="shared" si="486"/>
        <v>97104</v>
      </c>
      <c r="DG1038">
        <f t="shared" si="484"/>
        <v>0</v>
      </c>
      <c r="DH1038">
        <f t="shared" si="485"/>
        <v>0</v>
      </c>
      <c r="DI1038">
        <f t="shared" si="483"/>
        <v>0</v>
      </c>
      <c r="DJ1038">
        <f>DF1038</f>
        <v>97104</v>
      </c>
      <c r="DK1038">
        <v>0</v>
      </c>
      <c r="DL1038" t="s">
        <v>3</v>
      </c>
      <c r="DM1038">
        <v>0</v>
      </c>
      <c r="DN1038" t="s">
        <v>3</v>
      </c>
      <c r="DO1038">
        <v>0</v>
      </c>
    </row>
    <row r="1039" spans="1:119" x14ac:dyDescent="0.2">
      <c r="A1039">
        <f>ROW(Source!A1231)</f>
        <v>1231</v>
      </c>
      <c r="B1039">
        <v>69726884</v>
      </c>
      <c r="C1039">
        <v>69735455</v>
      </c>
      <c r="D1039">
        <v>27496319</v>
      </c>
      <c r="E1039">
        <v>1</v>
      </c>
      <c r="F1039">
        <v>1</v>
      </c>
      <c r="G1039">
        <v>1</v>
      </c>
      <c r="H1039">
        <v>1</v>
      </c>
      <c r="I1039" t="s">
        <v>1001</v>
      </c>
      <c r="J1039" t="s">
        <v>3</v>
      </c>
      <c r="K1039" t="s">
        <v>1002</v>
      </c>
      <c r="L1039">
        <v>1369</v>
      </c>
      <c r="N1039">
        <v>1013</v>
      </c>
      <c r="O1039" t="s">
        <v>974</v>
      </c>
      <c r="P1039" t="s">
        <v>974</v>
      </c>
      <c r="Q1039">
        <v>1</v>
      </c>
      <c r="W1039">
        <v>0</v>
      </c>
      <c r="X1039">
        <v>1189128158</v>
      </c>
      <c r="Y1039">
        <f t="shared" si="480"/>
        <v>39.51</v>
      </c>
      <c r="AA1039">
        <v>0</v>
      </c>
      <c r="AB1039">
        <v>0</v>
      </c>
      <c r="AC1039">
        <v>0</v>
      </c>
      <c r="AD1039">
        <v>203.13</v>
      </c>
      <c r="AE1039">
        <v>0</v>
      </c>
      <c r="AF1039">
        <v>0</v>
      </c>
      <c r="AG1039">
        <v>0</v>
      </c>
      <c r="AH1039">
        <v>8.01</v>
      </c>
      <c r="AI1039">
        <v>1</v>
      </c>
      <c r="AJ1039">
        <v>1</v>
      </c>
      <c r="AK1039">
        <v>1</v>
      </c>
      <c r="AL1039">
        <v>25.36</v>
      </c>
      <c r="AM1039">
        <v>5</v>
      </c>
      <c r="AN1039">
        <v>0</v>
      </c>
      <c r="AO1039">
        <v>1</v>
      </c>
      <c r="AP1039">
        <v>0</v>
      </c>
      <c r="AQ1039">
        <v>0</v>
      </c>
      <c r="AR1039">
        <v>0</v>
      </c>
      <c r="AS1039" t="s">
        <v>3</v>
      </c>
      <c r="AT1039">
        <v>39.51</v>
      </c>
      <c r="AU1039" t="s">
        <v>3</v>
      </c>
      <c r="AV1039">
        <v>1</v>
      </c>
      <c r="AW1039">
        <v>2</v>
      </c>
      <c r="AX1039">
        <v>69735462</v>
      </c>
      <c r="AY1039">
        <v>1</v>
      </c>
      <c r="AZ1039">
        <v>0</v>
      </c>
      <c r="BA1039">
        <v>1057</v>
      </c>
      <c r="BB1039">
        <v>0</v>
      </c>
      <c r="BC1039">
        <v>0</v>
      </c>
      <c r="BD1039">
        <v>0</v>
      </c>
      <c r="BE1039">
        <v>0</v>
      </c>
      <c r="BF1039">
        <v>0</v>
      </c>
      <c r="BG1039">
        <v>0</v>
      </c>
      <c r="BH1039">
        <v>0</v>
      </c>
      <c r="BI1039">
        <v>0</v>
      </c>
      <c r="BJ1039">
        <v>0</v>
      </c>
      <c r="BK1039">
        <v>0</v>
      </c>
      <c r="BL1039">
        <v>0</v>
      </c>
      <c r="BM1039">
        <v>0</v>
      </c>
      <c r="BN1039">
        <v>0</v>
      </c>
      <c r="BO1039">
        <v>0</v>
      </c>
      <c r="BP1039">
        <v>0</v>
      </c>
      <c r="BQ1039">
        <v>0</v>
      </c>
      <c r="BR1039">
        <v>0</v>
      </c>
      <c r="BS1039">
        <v>0</v>
      </c>
      <c r="BT1039">
        <v>0</v>
      </c>
      <c r="BU1039">
        <v>0</v>
      </c>
      <c r="BV1039">
        <v>0</v>
      </c>
      <c r="BW1039">
        <v>0</v>
      </c>
      <c r="CU1039">
        <f>ROUND(AT1039*Source!I1231*AH1039*AL1039,0)</f>
        <v>439975</v>
      </c>
      <c r="CV1039">
        <f>ROUND(Y1039*Source!I1231,9)</f>
        <v>2165.9382000000001</v>
      </c>
      <c r="CW1039">
        <v>0</v>
      </c>
      <c r="CX1039">
        <f>ROUND(Y1039*Source!I1231,9)</f>
        <v>2165.9382000000001</v>
      </c>
      <c r="CY1039">
        <f>AD1039</f>
        <v>203.13</v>
      </c>
      <c r="CZ1039">
        <f>AH1039</f>
        <v>8.01</v>
      </c>
      <c r="DA1039">
        <f>AL1039</f>
        <v>25.36</v>
      </c>
      <c r="DB1039">
        <f t="shared" si="481"/>
        <v>316.48</v>
      </c>
      <c r="DC1039">
        <f t="shared" si="482"/>
        <v>0</v>
      </c>
      <c r="DD1039" t="s">
        <v>3</v>
      </c>
      <c r="DE1039" t="s">
        <v>3</v>
      </c>
      <c r="DF1039">
        <f t="shared" si="486"/>
        <v>0</v>
      </c>
      <c r="DG1039">
        <f t="shared" si="484"/>
        <v>0</v>
      </c>
      <c r="DH1039">
        <f t="shared" si="485"/>
        <v>0</v>
      </c>
      <c r="DI1039">
        <f>ROUND(ROUND(AH1039*AL1039,0)*CX1039,0)</f>
        <v>439685</v>
      </c>
      <c r="DJ1039">
        <f>DI1039</f>
        <v>439685</v>
      </c>
      <c r="DK1039">
        <v>0</v>
      </c>
      <c r="DL1039" t="s">
        <v>3</v>
      </c>
      <c r="DM1039">
        <v>0</v>
      </c>
      <c r="DN1039" t="s">
        <v>3</v>
      </c>
      <c r="DO1039">
        <v>0</v>
      </c>
    </row>
    <row r="1040" spans="1:119" x14ac:dyDescent="0.2">
      <c r="A1040">
        <f>ROW(Source!A1231)</f>
        <v>1231</v>
      </c>
      <c r="B1040">
        <v>69726884</v>
      </c>
      <c r="C1040">
        <v>69735455</v>
      </c>
      <c r="D1040">
        <v>121548</v>
      </c>
      <c r="E1040">
        <v>1</v>
      </c>
      <c r="F1040">
        <v>1</v>
      </c>
      <c r="G1040">
        <v>1</v>
      </c>
      <c r="H1040">
        <v>1</v>
      </c>
      <c r="I1040" t="s">
        <v>36</v>
      </c>
      <c r="J1040" t="s">
        <v>3</v>
      </c>
      <c r="K1040" t="s">
        <v>981</v>
      </c>
      <c r="L1040">
        <v>608254</v>
      </c>
      <c r="N1040">
        <v>1013</v>
      </c>
      <c r="O1040" t="s">
        <v>982</v>
      </c>
      <c r="P1040" t="s">
        <v>982</v>
      </c>
      <c r="Q1040">
        <v>1</v>
      </c>
      <c r="W1040">
        <v>0</v>
      </c>
      <c r="X1040">
        <v>-185737400</v>
      </c>
      <c r="Y1040">
        <f t="shared" si="480"/>
        <v>1.27</v>
      </c>
      <c r="AA1040">
        <v>0</v>
      </c>
      <c r="AB1040">
        <v>0</v>
      </c>
      <c r="AC1040">
        <v>0</v>
      </c>
      <c r="AD1040">
        <v>0</v>
      </c>
      <c r="AE1040">
        <v>0</v>
      </c>
      <c r="AF1040">
        <v>0</v>
      </c>
      <c r="AG1040">
        <v>0</v>
      </c>
      <c r="AH1040">
        <v>0</v>
      </c>
      <c r="AI1040">
        <v>1</v>
      </c>
      <c r="AJ1040">
        <v>1</v>
      </c>
      <c r="AK1040">
        <v>19.8</v>
      </c>
      <c r="AL1040">
        <v>1</v>
      </c>
      <c r="AM1040">
        <v>5</v>
      </c>
      <c r="AN1040">
        <v>0</v>
      </c>
      <c r="AO1040">
        <v>1</v>
      </c>
      <c r="AP1040">
        <v>0</v>
      </c>
      <c r="AQ1040">
        <v>0</v>
      </c>
      <c r="AR1040">
        <v>0</v>
      </c>
      <c r="AS1040" t="s">
        <v>3</v>
      </c>
      <c r="AT1040">
        <v>1.27</v>
      </c>
      <c r="AU1040" t="s">
        <v>3</v>
      </c>
      <c r="AV1040">
        <v>2</v>
      </c>
      <c r="AW1040">
        <v>2</v>
      </c>
      <c r="AX1040">
        <v>69735463</v>
      </c>
      <c r="AY1040">
        <v>1</v>
      </c>
      <c r="AZ1040">
        <v>0</v>
      </c>
      <c r="BA1040">
        <v>1058</v>
      </c>
      <c r="BB1040">
        <v>0</v>
      </c>
      <c r="BC1040">
        <v>0</v>
      </c>
      <c r="BD1040">
        <v>0</v>
      </c>
      <c r="BE1040">
        <v>0</v>
      </c>
      <c r="BF1040">
        <v>0</v>
      </c>
      <c r="BG1040">
        <v>0</v>
      </c>
      <c r="BH1040">
        <v>0</v>
      </c>
      <c r="BI1040">
        <v>0</v>
      </c>
      <c r="BJ1040">
        <v>0</v>
      </c>
      <c r="BK1040">
        <v>0</v>
      </c>
      <c r="BL1040">
        <v>0</v>
      </c>
      <c r="BM1040">
        <v>0</v>
      </c>
      <c r="BN1040">
        <v>0</v>
      </c>
      <c r="BO1040">
        <v>0</v>
      </c>
      <c r="BP1040">
        <v>0</v>
      </c>
      <c r="BQ1040">
        <v>0</v>
      </c>
      <c r="BR1040">
        <v>0</v>
      </c>
      <c r="BS1040">
        <v>0</v>
      </c>
      <c r="BT1040">
        <v>0</v>
      </c>
      <c r="BU1040">
        <v>0</v>
      </c>
      <c r="BV1040">
        <v>0</v>
      </c>
      <c r="BW1040">
        <v>0</v>
      </c>
      <c r="CV1040">
        <v>0</v>
      </c>
      <c r="CW1040">
        <v>0</v>
      </c>
      <c r="CX1040">
        <f>ROUND(Y1040*Source!I1231,9)</f>
        <v>69.621399999999994</v>
      </c>
      <c r="CY1040">
        <f>AD1040</f>
        <v>0</v>
      </c>
      <c r="CZ1040">
        <f>AH1040</f>
        <v>0</v>
      </c>
      <c r="DA1040">
        <f>AL1040</f>
        <v>1</v>
      </c>
      <c r="DB1040">
        <f t="shared" si="481"/>
        <v>0</v>
      </c>
      <c r="DC1040">
        <f t="shared" si="482"/>
        <v>0</v>
      </c>
      <c r="DD1040" t="s">
        <v>3</v>
      </c>
      <c r="DE1040" t="s">
        <v>3</v>
      </c>
      <c r="DF1040">
        <f t="shared" si="486"/>
        <v>0</v>
      </c>
      <c r="DG1040">
        <f t="shared" si="484"/>
        <v>0</v>
      </c>
      <c r="DH1040">
        <f>ROUND(ROUND(AG1040*AK1040,0)*CX1040,0)</f>
        <v>0</v>
      </c>
      <c r="DI1040">
        <f t="shared" ref="DI1040:DI1049" si="487">ROUND(ROUND(AH1040,0)*CX1040,0)</f>
        <v>0</v>
      </c>
      <c r="DJ1040">
        <f>DI1040</f>
        <v>0</v>
      </c>
      <c r="DK1040">
        <v>0</v>
      </c>
      <c r="DL1040" t="s">
        <v>3</v>
      </c>
      <c r="DM1040">
        <v>0</v>
      </c>
      <c r="DN1040" t="s">
        <v>3</v>
      </c>
      <c r="DO1040">
        <v>0</v>
      </c>
    </row>
    <row r="1041" spans="1:119" x14ac:dyDescent="0.2">
      <c r="A1041">
        <f>ROW(Source!A1231)</f>
        <v>1231</v>
      </c>
      <c r="B1041">
        <v>69726884</v>
      </c>
      <c r="C1041">
        <v>69735455</v>
      </c>
      <c r="D1041">
        <v>27439630</v>
      </c>
      <c r="E1041">
        <v>1</v>
      </c>
      <c r="F1041">
        <v>1</v>
      </c>
      <c r="G1041">
        <v>1</v>
      </c>
      <c r="H1041">
        <v>2</v>
      </c>
      <c r="I1041" t="s">
        <v>986</v>
      </c>
      <c r="J1041" t="s">
        <v>987</v>
      </c>
      <c r="K1041" t="s">
        <v>988</v>
      </c>
      <c r="L1041">
        <v>1368</v>
      </c>
      <c r="N1041">
        <v>1011</v>
      </c>
      <c r="O1041" t="s">
        <v>978</v>
      </c>
      <c r="P1041" t="s">
        <v>978</v>
      </c>
      <c r="Q1041">
        <v>1</v>
      </c>
      <c r="W1041">
        <v>0</v>
      </c>
      <c r="X1041">
        <v>-72110300</v>
      </c>
      <c r="Y1041">
        <f t="shared" si="480"/>
        <v>1.27</v>
      </c>
      <c r="AA1041">
        <v>0</v>
      </c>
      <c r="AB1041">
        <v>245.16</v>
      </c>
      <c r="AC1041">
        <v>269.48</v>
      </c>
      <c r="AD1041">
        <v>0</v>
      </c>
      <c r="AE1041">
        <v>0</v>
      </c>
      <c r="AF1041">
        <v>31.27</v>
      </c>
      <c r="AG1041">
        <v>13.61</v>
      </c>
      <c r="AH1041">
        <v>0</v>
      </c>
      <c r="AI1041">
        <v>1</v>
      </c>
      <c r="AJ1041">
        <v>7.84</v>
      </c>
      <c r="AK1041">
        <v>19.8</v>
      </c>
      <c r="AL1041">
        <v>1</v>
      </c>
      <c r="AM1041">
        <v>5</v>
      </c>
      <c r="AN1041">
        <v>0</v>
      </c>
      <c r="AO1041">
        <v>1</v>
      </c>
      <c r="AP1041">
        <v>0</v>
      </c>
      <c r="AQ1041">
        <v>0</v>
      </c>
      <c r="AR1041">
        <v>0</v>
      </c>
      <c r="AS1041" t="s">
        <v>3</v>
      </c>
      <c r="AT1041">
        <v>1.27</v>
      </c>
      <c r="AU1041" t="s">
        <v>3</v>
      </c>
      <c r="AV1041">
        <v>0</v>
      </c>
      <c r="AW1041">
        <v>2</v>
      </c>
      <c r="AX1041">
        <v>69735464</v>
      </c>
      <c r="AY1041">
        <v>1</v>
      </c>
      <c r="AZ1041">
        <v>0</v>
      </c>
      <c r="BA1041">
        <v>1059</v>
      </c>
      <c r="BB1041">
        <v>0</v>
      </c>
      <c r="BC1041">
        <v>0</v>
      </c>
      <c r="BD1041">
        <v>0</v>
      </c>
      <c r="BE1041">
        <v>0</v>
      </c>
      <c r="BF1041">
        <v>0</v>
      </c>
      <c r="BG1041">
        <v>0</v>
      </c>
      <c r="BH1041">
        <v>0</v>
      </c>
      <c r="BI1041">
        <v>0</v>
      </c>
      <c r="BJ1041">
        <v>0</v>
      </c>
      <c r="BK1041">
        <v>0</v>
      </c>
      <c r="BL1041">
        <v>0</v>
      </c>
      <c r="BM1041">
        <v>0</v>
      </c>
      <c r="BN1041">
        <v>0</v>
      </c>
      <c r="BO1041">
        <v>0</v>
      </c>
      <c r="BP1041">
        <v>0</v>
      </c>
      <c r="BQ1041">
        <v>0</v>
      </c>
      <c r="BR1041">
        <v>0</v>
      </c>
      <c r="BS1041">
        <v>0</v>
      </c>
      <c r="BT1041">
        <v>0</v>
      </c>
      <c r="BU1041">
        <v>0</v>
      </c>
      <c r="BV1041">
        <v>0</v>
      </c>
      <c r="BW1041">
        <v>0</v>
      </c>
      <c r="CV1041">
        <v>0</v>
      </c>
      <c r="CW1041">
        <f>ROUND(Y1041*Source!I1231*DO1041,9)</f>
        <v>0</v>
      </c>
      <c r="CX1041">
        <f>ROUND(Y1041*Source!I1231,9)</f>
        <v>69.621399999999994</v>
      </c>
      <c r="CY1041">
        <f>AB1041</f>
        <v>245.16</v>
      </c>
      <c r="CZ1041">
        <f>AF1041</f>
        <v>31.27</v>
      </c>
      <c r="DA1041">
        <f>AJ1041</f>
        <v>7.84</v>
      </c>
      <c r="DB1041">
        <f t="shared" si="481"/>
        <v>39.71</v>
      </c>
      <c r="DC1041">
        <f t="shared" si="482"/>
        <v>17.28</v>
      </c>
      <c r="DD1041" t="s">
        <v>3</v>
      </c>
      <c r="DE1041" t="s">
        <v>3</v>
      </c>
      <c r="DF1041">
        <f t="shared" si="486"/>
        <v>0</v>
      </c>
      <c r="DG1041">
        <f>ROUND(ROUND(AF1041*AJ1041,0)*CX1041,0)</f>
        <v>17057</v>
      </c>
      <c r="DH1041">
        <f>ROUND(ROUND(AG1041*AK1041,0)*CX1041,0)</f>
        <v>18728</v>
      </c>
      <c r="DI1041">
        <f t="shared" si="487"/>
        <v>0</v>
      </c>
      <c r="DJ1041">
        <f>DG1041</f>
        <v>17057</v>
      </c>
      <c r="DK1041">
        <v>0</v>
      </c>
      <c r="DL1041" t="s">
        <v>3</v>
      </c>
      <c r="DM1041">
        <v>0</v>
      </c>
      <c r="DN1041" t="s">
        <v>3</v>
      </c>
      <c r="DO1041">
        <v>0</v>
      </c>
    </row>
    <row r="1042" spans="1:119" x14ac:dyDescent="0.2">
      <c r="A1042">
        <f>ROW(Source!A1231)</f>
        <v>1231</v>
      </c>
      <c r="B1042">
        <v>69726884</v>
      </c>
      <c r="C1042">
        <v>69735455</v>
      </c>
      <c r="D1042">
        <v>27440041</v>
      </c>
      <c r="E1042">
        <v>1</v>
      </c>
      <c r="F1042">
        <v>1</v>
      </c>
      <c r="G1042">
        <v>1</v>
      </c>
      <c r="H1042">
        <v>2</v>
      </c>
      <c r="I1042" t="s">
        <v>1003</v>
      </c>
      <c r="J1042" t="s">
        <v>1004</v>
      </c>
      <c r="K1042" t="s">
        <v>1005</v>
      </c>
      <c r="L1042">
        <v>1368</v>
      </c>
      <c r="N1042">
        <v>1011</v>
      </c>
      <c r="O1042" t="s">
        <v>978</v>
      </c>
      <c r="P1042" t="s">
        <v>978</v>
      </c>
      <c r="Q1042">
        <v>1</v>
      </c>
      <c r="W1042">
        <v>0</v>
      </c>
      <c r="X1042">
        <v>781889226</v>
      </c>
      <c r="Y1042">
        <f t="shared" si="480"/>
        <v>9.07</v>
      </c>
      <c r="AA1042">
        <v>0</v>
      </c>
      <c r="AB1042">
        <v>3.92</v>
      </c>
      <c r="AC1042">
        <v>0</v>
      </c>
      <c r="AD1042">
        <v>0</v>
      </c>
      <c r="AE1042">
        <v>0</v>
      </c>
      <c r="AF1042">
        <v>0.5</v>
      </c>
      <c r="AG1042">
        <v>0</v>
      </c>
      <c r="AH1042">
        <v>0</v>
      </c>
      <c r="AI1042">
        <v>1</v>
      </c>
      <c r="AJ1042">
        <v>7.84</v>
      </c>
      <c r="AK1042">
        <v>19.8</v>
      </c>
      <c r="AL1042">
        <v>1</v>
      </c>
      <c r="AM1042">
        <v>5</v>
      </c>
      <c r="AN1042">
        <v>0</v>
      </c>
      <c r="AO1042">
        <v>1</v>
      </c>
      <c r="AP1042">
        <v>0</v>
      </c>
      <c r="AQ1042">
        <v>0</v>
      </c>
      <c r="AR1042">
        <v>0</v>
      </c>
      <c r="AS1042" t="s">
        <v>3</v>
      </c>
      <c r="AT1042">
        <v>9.07</v>
      </c>
      <c r="AU1042" t="s">
        <v>3</v>
      </c>
      <c r="AV1042">
        <v>0</v>
      </c>
      <c r="AW1042">
        <v>2</v>
      </c>
      <c r="AX1042">
        <v>69735465</v>
      </c>
      <c r="AY1042">
        <v>1</v>
      </c>
      <c r="AZ1042">
        <v>0</v>
      </c>
      <c r="BA1042">
        <v>1060</v>
      </c>
      <c r="BB1042">
        <v>0</v>
      </c>
      <c r="BC1042">
        <v>0</v>
      </c>
      <c r="BD1042">
        <v>0</v>
      </c>
      <c r="BE1042">
        <v>0</v>
      </c>
      <c r="BF1042">
        <v>0</v>
      </c>
      <c r="BG1042">
        <v>0</v>
      </c>
      <c r="BH1042">
        <v>0</v>
      </c>
      <c r="BI1042">
        <v>0</v>
      </c>
      <c r="BJ1042">
        <v>0</v>
      </c>
      <c r="BK1042">
        <v>0</v>
      </c>
      <c r="BL1042">
        <v>0</v>
      </c>
      <c r="BM1042">
        <v>0</v>
      </c>
      <c r="BN1042">
        <v>0</v>
      </c>
      <c r="BO1042">
        <v>0</v>
      </c>
      <c r="BP1042">
        <v>0</v>
      </c>
      <c r="BQ1042">
        <v>0</v>
      </c>
      <c r="BR1042">
        <v>0</v>
      </c>
      <c r="BS1042">
        <v>0</v>
      </c>
      <c r="BT1042">
        <v>0</v>
      </c>
      <c r="BU1042">
        <v>0</v>
      </c>
      <c r="BV1042">
        <v>0</v>
      </c>
      <c r="BW1042">
        <v>0</v>
      </c>
      <c r="CV1042">
        <v>0</v>
      </c>
      <c r="CW1042">
        <f>ROUND(Y1042*Source!I1231*DO1042,9)</f>
        <v>0</v>
      </c>
      <c r="CX1042">
        <f>ROUND(Y1042*Source!I1231,9)</f>
        <v>497.2174</v>
      </c>
      <c r="CY1042">
        <f>AB1042</f>
        <v>3.92</v>
      </c>
      <c r="CZ1042">
        <f>AF1042</f>
        <v>0.5</v>
      </c>
      <c r="DA1042">
        <f>AJ1042</f>
        <v>7.84</v>
      </c>
      <c r="DB1042">
        <f t="shared" si="481"/>
        <v>4.54</v>
      </c>
      <c r="DC1042">
        <f t="shared" si="482"/>
        <v>0</v>
      </c>
      <c r="DD1042" t="s">
        <v>3</v>
      </c>
      <c r="DE1042" t="s">
        <v>3</v>
      </c>
      <c r="DF1042">
        <f t="shared" si="486"/>
        <v>0</v>
      </c>
      <c r="DG1042">
        <f>ROUND(ROUND(AF1042*AJ1042,0)*CX1042,0)</f>
        <v>1989</v>
      </c>
      <c r="DH1042">
        <f>ROUND(ROUND(AG1042*AK1042,0)*CX1042,0)</f>
        <v>0</v>
      </c>
      <c r="DI1042">
        <f t="shared" si="487"/>
        <v>0</v>
      </c>
      <c r="DJ1042">
        <f>DG1042</f>
        <v>1989</v>
      </c>
      <c r="DK1042">
        <v>0</v>
      </c>
      <c r="DL1042" t="s">
        <v>3</v>
      </c>
      <c r="DM1042">
        <v>0</v>
      </c>
      <c r="DN1042" t="s">
        <v>3</v>
      </c>
      <c r="DO1042">
        <v>0</v>
      </c>
    </row>
    <row r="1043" spans="1:119" x14ac:dyDescent="0.2">
      <c r="A1043">
        <f>ROW(Source!A1231)</f>
        <v>1231</v>
      </c>
      <c r="B1043">
        <v>69726884</v>
      </c>
      <c r="C1043">
        <v>69735455</v>
      </c>
      <c r="D1043">
        <v>27416566</v>
      </c>
      <c r="E1043">
        <v>1</v>
      </c>
      <c r="F1043">
        <v>1</v>
      </c>
      <c r="G1043">
        <v>1</v>
      </c>
      <c r="H1043">
        <v>3</v>
      </c>
      <c r="I1043" t="s">
        <v>82</v>
      </c>
      <c r="J1043" t="s">
        <v>194</v>
      </c>
      <c r="K1043" t="s">
        <v>83</v>
      </c>
      <c r="L1043">
        <v>1339</v>
      </c>
      <c r="N1043">
        <v>1007</v>
      </c>
      <c r="O1043" t="s">
        <v>40</v>
      </c>
      <c r="P1043" t="s">
        <v>40</v>
      </c>
      <c r="Q1043">
        <v>1</v>
      </c>
      <c r="W1043">
        <v>0</v>
      </c>
      <c r="X1043">
        <v>1967222743</v>
      </c>
      <c r="Y1043">
        <f t="shared" si="480"/>
        <v>3.5</v>
      </c>
      <c r="AA1043">
        <v>14.19</v>
      </c>
      <c r="AB1043">
        <v>0</v>
      </c>
      <c r="AC1043">
        <v>0</v>
      </c>
      <c r="AD1043">
        <v>0</v>
      </c>
      <c r="AE1043">
        <v>1.97</v>
      </c>
      <c r="AF1043">
        <v>0</v>
      </c>
      <c r="AG1043">
        <v>0</v>
      </c>
      <c r="AH1043">
        <v>0</v>
      </c>
      <c r="AI1043">
        <v>7.56</v>
      </c>
      <c r="AJ1043">
        <v>1</v>
      </c>
      <c r="AK1043">
        <v>1</v>
      </c>
      <c r="AL1043">
        <v>1</v>
      </c>
      <c r="AM1043">
        <v>0</v>
      </c>
      <c r="AN1043">
        <v>0</v>
      </c>
      <c r="AO1043">
        <v>0</v>
      </c>
      <c r="AP1043">
        <v>1</v>
      </c>
      <c r="AQ1043">
        <v>0</v>
      </c>
      <c r="AR1043">
        <v>0</v>
      </c>
      <c r="AS1043" t="s">
        <v>3</v>
      </c>
      <c r="AT1043">
        <v>3.5</v>
      </c>
      <c r="AU1043" t="s">
        <v>3</v>
      </c>
      <c r="AV1043">
        <v>0</v>
      </c>
      <c r="AW1043">
        <v>2</v>
      </c>
      <c r="AX1043">
        <v>69735467</v>
      </c>
      <c r="AY1043">
        <v>1</v>
      </c>
      <c r="AZ1043">
        <v>16384</v>
      </c>
      <c r="BA1043">
        <v>1062</v>
      </c>
      <c r="BB1043">
        <v>3</v>
      </c>
      <c r="BC1043">
        <v>0</v>
      </c>
      <c r="BD1043">
        <v>0</v>
      </c>
      <c r="BE1043">
        <v>0</v>
      </c>
      <c r="BF1043">
        <v>0</v>
      </c>
      <c r="BG1043">
        <v>0</v>
      </c>
      <c r="BH1043">
        <v>0</v>
      </c>
      <c r="BI1043">
        <v>0</v>
      </c>
      <c r="BJ1043">
        <v>0</v>
      </c>
      <c r="BK1043">
        <v>0</v>
      </c>
      <c r="BL1043">
        <v>0</v>
      </c>
      <c r="BM1043">
        <v>0</v>
      </c>
      <c r="BN1043">
        <v>0</v>
      </c>
      <c r="BO1043">
        <v>0</v>
      </c>
      <c r="BP1043">
        <v>0</v>
      </c>
      <c r="BQ1043">
        <v>0</v>
      </c>
      <c r="BR1043">
        <v>0</v>
      </c>
      <c r="BS1043">
        <v>0</v>
      </c>
      <c r="BT1043">
        <v>0</v>
      </c>
      <c r="BU1043">
        <v>0</v>
      </c>
      <c r="BV1043">
        <v>0</v>
      </c>
      <c r="BW1043">
        <v>0</v>
      </c>
      <c r="CV1043">
        <v>0</v>
      </c>
      <c r="CW1043">
        <v>0</v>
      </c>
      <c r="CX1043">
        <f>ROUND(Y1043*Source!I1231,9)</f>
        <v>191.87</v>
      </c>
      <c r="CY1043">
        <f>AA1043</f>
        <v>14.19</v>
      </c>
      <c r="CZ1043">
        <f>AE1043</f>
        <v>1.97</v>
      </c>
      <c r="DA1043">
        <f>AI1043</f>
        <v>7.56</v>
      </c>
      <c r="DB1043">
        <f t="shared" si="481"/>
        <v>6.9</v>
      </c>
      <c r="DC1043">
        <f t="shared" si="482"/>
        <v>0</v>
      </c>
      <c r="DD1043" t="s">
        <v>3</v>
      </c>
      <c r="DE1043" t="s">
        <v>3</v>
      </c>
      <c r="DF1043">
        <f>ROUND(ROUND(AE1043*AI1043,0)*CX1043,0)</f>
        <v>2878</v>
      </c>
      <c r="DG1043">
        <f t="shared" ref="DG1043:DG1051" si="488">ROUND(ROUND(AF1043,0)*CX1043,0)</f>
        <v>0</v>
      </c>
      <c r="DH1043">
        <f t="shared" ref="DH1043:DH1050" si="489">ROUND(ROUND(AG1043,0)*CX1043,0)</f>
        <v>0</v>
      </c>
      <c r="DI1043">
        <f t="shared" si="487"/>
        <v>0</v>
      </c>
      <c r="DJ1043">
        <f>DF1043</f>
        <v>2878</v>
      </c>
      <c r="DK1043">
        <v>0</v>
      </c>
      <c r="DL1043" t="s">
        <v>3</v>
      </c>
      <c r="DM1043">
        <v>0</v>
      </c>
      <c r="DN1043" t="s">
        <v>3</v>
      </c>
      <c r="DO1043">
        <v>0</v>
      </c>
    </row>
    <row r="1044" spans="1:119" x14ac:dyDescent="0.2">
      <c r="A1044">
        <f>ROW(Source!A1231)</f>
        <v>1231</v>
      </c>
      <c r="B1044">
        <v>69726884</v>
      </c>
      <c r="C1044">
        <v>69735455</v>
      </c>
      <c r="D1044">
        <v>61332096</v>
      </c>
      <c r="E1044">
        <v>1</v>
      </c>
      <c r="F1044">
        <v>1</v>
      </c>
      <c r="G1044">
        <v>1</v>
      </c>
      <c r="H1044">
        <v>3</v>
      </c>
      <c r="I1044" t="s">
        <v>189</v>
      </c>
      <c r="J1044" t="s">
        <v>191</v>
      </c>
      <c r="K1044" t="s">
        <v>190</v>
      </c>
      <c r="L1044">
        <v>1339</v>
      </c>
      <c r="N1044">
        <v>1007</v>
      </c>
      <c r="O1044" t="s">
        <v>40</v>
      </c>
      <c r="P1044" t="s">
        <v>40</v>
      </c>
      <c r="Q1044">
        <v>1</v>
      </c>
      <c r="W1044">
        <v>0</v>
      </c>
      <c r="X1044">
        <v>1799260510</v>
      </c>
      <c r="Y1044">
        <f t="shared" si="480"/>
        <v>2.0430499800000002</v>
      </c>
      <c r="AA1044">
        <v>6238.51</v>
      </c>
      <c r="AB1044">
        <v>0</v>
      </c>
      <c r="AC1044">
        <v>0</v>
      </c>
      <c r="AD1044">
        <v>0</v>
      </c>
      <c r="AE1044">
        <v>862.75</v>
      </c>
      <c r="AF1044">
        <v>0</v>
      </c>
      <c r="AG1044">
        <v>0</v>
      </c>
      <c r="AH1044">
        <v>0</v>
      </c>
      <c r="AI1044">
        <v>7.56</v>
      </c>
      <c r="AJ1044">
        <v>1</v>
      </c>
      <c r="AK1044">
        <v>1</v>
      </c>
      <c r="AL1044">
        <v>1</v>
      </c>
      <c r="AM1044">
        <v>0</v>
      </c>
      <c r="AN1044">
        <v>0</v>
      </c>
      <c r="AO1044">
        <v>0</v>
      </c>
      <c r="AP1044">
        <v>1</v>
      </c>
      <c r="AQ1044">
        <v>0</v>
      </c>
      <c r="AR1044">
        <v>0</v>
      </c>
      <c r="AS1044" t="s">
        <v>3</v>
      </c>
      <c r="AT1044">
        <v>2.0430499800000002</v>
      </c>
      <c r="AU1044" t="s">
        <v>3</v>
      </c>
      <c r="AV1044">
        <v>0</v>
      </c>
      <c r="AW1044">
        <v>1</v>
      </c>
      <c r="AX1044">
        <v>-1</v>
      </c>
      <c r="AY1044">
        <v>0</v>
      </c>
      <c r="AZ1044">
        <v>0</v>
      </c>
      <c r="BA1044" t="s">
        <v>3</v>
      </c>
      <c r="BB1044">
        <v>0</v>
      </c>
      <c r="BC1044">
        <v>0</v>
      </c>
      <c r="BD1044">
        <v>0</v>
      </c>
      <c r="BE1044">
        <v>0</v>
      </c>
      <c r="BF1044">
        <v>0</v>
      </c>
      <c r="BG1044">
        <v>0</v>
      </c>
      <c r="BH1044">
        <v>0</v>
      </c>
      <c r="BI1044">
        <v>0</v>
      </c>
      <c r="BJ1044">
        <v>0</v>
      </c>
      <c r="BK1044">
        <v>0</v>
      </c>
      <c r="BL1044">
        <v>0</v>
      </c>
      <c r="BM1044">
        <v>0</v>
      </c>
      <c r="BN1044">
        <v>0</v>
      </c>
      <c r="BO1044">
        <v>0</v>
      </c>
      <c r="BP1044">
        <v>0</v>
      </c>
      <c r="BQ1044">
        <v>0</v>
      </c>
      <c r="BR1044">
        <v>0</v>
      </c>
      <c r="BS1044">
        <v>0</v>
      </c>
      <c r="BT1044">
        <v>0</v>
      </c>
      <c r="BU1044">
        <v>0</v>
      </c>
      <c r="BV1044">
        <v>0</v>
      </c>
      <c r="BW1044">
        <v>0</v>
      </c>
      <c r="CV1044">
        <v>0</v>
      </c>
      <c r="CW1044">
        <v>0</v>
      </c>
      <c r="CX1044">
        <f>ROUND(Y1044*Source!I1231,9)</f>
        <v>111.99999990400001</v>
      </c>
      <c r="CY1044">
        <f>AA1044</f>
        <v>6238.51</v>
      </c>
      <c r="CZ1044">
        <f>AE1044</f>
        <v>862.75</v>
      </c>
      <c r="DA1044">
        <f>AI1044</f>
        <v>7.56</v>
      </c>
      <c r="DB1044">
        <f t="shared" si="481"/>
        <v>1762.64</v>
      </c>
      <c r="DC1044">
        <f t="shared" si="482"/>
        <v>0</v>
      </c>
      <c r="DD1044" t="s">
        <v>3</v>
      </c>
      <c r="DE1044" t="s">
        <v>3</v>
      </c>
      <c r="DF1044">
        <f>ROUND(ROUND(AE1044*AI1044,0)*CX1044,0)</f>
        <v>730464</v>
      </c>
      <c r="DG1044">
        <f t="shared" si="488"/>
        <v>0</v>
      </c>
      <c r="DH1044">
        <f t="shared" si="489"/>
        <v>0</v>
      </c>
      <c r="DI1044">
        <f t="shared" si="487"/>
        <v>0</v>
      </c>
      <c r="DJ1044">
        <f>DF1044</f>
        <v>730464</v>
      </c>
      <c r="DK1044">
        <v>0</v>
      </c>
      <c r="DL1044" t="s">
        <v>3</v>
      </c>
      <c r="DM1044">
        <v>0</v>
      </c>
      <c r="DN1044" t="s">
        <v>3</v>
      </c>
      <c r="DO1044">
        <v>0</v>
      </c>
    </row>
    <row r="1045" spans="1:119" x14ac:dyDescent="0.2">
      <c r="A1045">
        <f>ROW(Source!A1236)</f>
        <v>1236</v>
      </c>
      <c r="B1045">
        <v>69726971</v>
      </c>
      <c r="C1045">
        <v>69735470</v>
      </c>
      <c r="D1045">
        <v>27496319</v>
      </c>
      <c r="E1045">
        <v>1</v>
      </c>
      <c r="F1045">
        <v>1</v>
      </c>
      <c r="G1045">
        <v>1</v>
      </c>
      <c r="H1045">
        <v>1</v>
      </c>
      <c r="I1045" t="s">
        <v>1001</v>
      </c>
      <c r="J1045" t="s">
        <v>3</v>
      </c>
      <c r="K1045" t="s">
        <v>1002</v>
      </c>
      <c r="L1045">
        <v>1369</v>
      </c>
      <c r="N1045">
        <v>1013</v>
      </c>
      <c r="O1045" t="s">
        <v>974</v>
      </c>
      <c r="P1045" t="s">
        <v>974</v>
      </c>
      <c r="Q1045">
        <v>1</v>
      </c>
      <c r="W1045">
        <v>0</v>
      </c>
      <c r="X1045">
        <v>1189128158</v>
      </c>
      <c r="Y1045">
        <f>(AT1045*4)</f>
        <v>2</v>
      </c>
      <c r="AA1045">
        <v>0</v>
      </c>
      <c r="AB1045">
        <v>0</v>
      </c>
      <c r="AC1045">
        <v>0</v>
      </c>
      <c r="AD1045">
        <v>8.01</v>
      </c>
      <c r="AE1045">
        <v>0</v>
      </c>
      <c r="AF1045">
        <v>0</v>
      </c>
      <c r="AG1045">
        <v>0</v>
      </c>
      <c r="AH1045">
        <v>8.01</v>
      </c>
      <c r="AI1045">
        <v>1</v>
      </c>
      <c r="AJ1045">
        <v>1</v>
      </c>
      <c r="AK1045">
        <v>1</v>
      </c>
      <c r="AL1045">
        <v>1</v>
      </c>
      <c r="AM1045">
        <v>0</v>
      </c>
      <c r="AN1045">
        <v>0</v>
      </c>
      <c r="AO1045">
        <v>1</v>
      </c>
      <c r="AP1045">
        <v>1</v>
      </c>
      <c r="AQ1045">
        <v>0</v>
      </c>
      <c r="AR1045">
        <v>0</v>
      </c>
      <c r="AS1045" t="s">
        <v>3</v>
      </c>
      <c r="AT1045">
        <v>0.5</v>
      </c>
      <c r="AU1045" t="s">
        <v>199</v>
      </c>
      <c r="AV1045">
        <v>1</v>
      </c>
      <c r="AW1045">
        <v>2</v>
      </c>
      <c r="AX1045">
        <v>69735476</v>
      </c>
      <c r="AY1045">
        <v>1</v>
      </c>
      <c r="AZ1045">
        <v>0</v>
      </c>
      <c r="BA1045">
        <v>1063</v>
      </c>
      <c r="BB1045">
        <v>0</v>
      </c>
      <c r="BC1045">
        <v>0</v>
      </c>
      <c r="BD1045">
        <v>0</v>
      </c>
      <c r="BE1045">
        <v>0</v>
      </c>
      <c r="BF1045">
        <v>0</v>
      </c>
      <c r="BG1045">
        <v>0</v>
      </c>
      <c r="BH1045">
        <v>0</v>
      </c>
      <c r="BI1045">
        <v>0</v>
      </c>
      <c r="BJ1045">
        <v>0</v>
      </c>
      <c r="BK1045">
        <v>0</v>
      </c>
      <c r="BL1045">
        <v>0</v>
      </c>
      <c r="BM1045">
        <v>0</v>
      </c>
      <c r="BN1045">
        <v>0</v>
      </c>
      <c r="BO1045">
        <v>0</v>
      </c>
      <c r="BP1045">
        <v>0</v>
      </c>
      <c r="BQ1045">
        <v>0</v>
      </c>
      <c r="BR1045">
        <v>0</v>
      </c>
      <c r="BS1045">
        <v>0</v>
      </c>
      <c r="BT1045">
        <v>0</v>
      </c>
      <c r="BU1045">
        <v>0</v>
      </c>
      <c r="BV1045">
        <v>0</v>
      </c>
      <c r="BW1045">
        <v>0</v>
      </c>
      <c r="CU1045">
        <f>ROUND(AT1045*Source!I1236*AH1045*AL1045,0)</f>
        <v>220</v>
      </c>
      <c r="CV1045">
        <f>ROUND(Y1045*Source!I1236,9)</f>
        <v>109.64</v>
      </c>
      <c r="CW1045">
        <v>0</v>
      </c>
      <c r="CX1045">
        <f>ROUND(Y1045*Source!I1236,9)</f>
        <v>109.64</v>
      </c>
      <c r="CY1045">
        <f>AD1045</f>
        <v>8.01</v>
      </c>
      <c r="CZ1045">
        <f>AH1045</f>
        <v>8.01</v>
      </c>
      <c r="DA1045">
        <f>AL1045</f>
        <v>1</v>
      </c>
      <c r="DB1045">
        <f>ROUND((ROUND(AT1045*CZ1045,2)*4),2)</f>
        <v>16.04</v>
      </c>
      <c r="DC1045">
        <f>ROUND((ROUND(AT1045*AG1045,2)*4),2)</f>
        <v>0</v>
      </c>
      <c r="DD1045" t="s">
        <v>3</v>
      </c>
      <c r="DE1045" t="s">
        <v>3</v>
      </c>
      <c r="DF1045">
        <f t="shared" ref="DF1045:DF1053" si="490">ROUND(ROUND(AE1045,0)*CX1045,0)</f>
        <v>0</v>
      </c>
      <c r="DG1045">
        <f t="shared" si="488"/>
        <v>0</v>
      </c>
      <c r="DH1045">
        <f t="shared" si="489"/>
        <v>0</v>
      </c>
      <c r="DI1045">
        <f t="shared" si="487"/>
        <v>877</v>
      </c>
      <c r="DJ1045">
        <f>DI1045</f>
        <v>877</v>
      </c>
      <c r="DK1045">
        <v>0</v>
      </c>
      <c r="DL1045" t="s">
        <v>3</v>
      </c>
      <c r="DM1045">
        <v>0</v>
      </c>
      <c r="DN1045" t="s">
        <v>3</v>
      </c>
      <c r="DO1045">
        <v>0</v>
      </c>
    </row>
    <row r="1046" spans="1:119" x14ac:dyDescent="0.2">
      <c r="A1046">
        <f>ROW(Source!A1236)</f>
        <v>1236</v>
      </c>
      <c r="B1046">
        <v>69726971</v>
      </c>
      <c r="C1046">
        <v>69735470</v>
      </c>
      <c r="D1046">
        <v>121548</v>
      </c>
      <c r="E1046">
        <v>1</v>
      </c>
      <c r="F1046">
        <v>1</v>
      </c>
      <c r="G1046">
        <v>1</v>
      </c>
      <c r="H1046">
        <v>1</v>
      </c>
      <c r="I1046" t="s">
        <v>36</v>
      </c>
      <c r="J1046" t="s">
        <v>3</v>
      </c>
      <c r="K1046" t="s">
        <v>981</v>
      </c>
      <c r="L1046">
        <v>608254</v>
      </c>
      <c r="N1046">
        <v>1013</v>
      </c>
      <c r="O1046" t="s">
        <v>982</v>
      </c>
      <c r="P1046" t="s">
        <v>982</v>
      </c>
      <c r="Q1046">
        <v>1</v>
      </c>
      <c r="W1046">
        <v>0</v>
      </c>
      <c r="X1046">
        <v>-185737400</v>
      </c>
      <c r="Y1046">
        <f>(AT1046*4)</f>
        <v>0.84</v>
      </c>
      <c r="AA1046">
        <v>0</v>
      </c>
      <c r="AB1046">
        <v>0</v>
      </c>
      <c r="AC1046">
        <v>0</v>
      </c>
      <c r="AD1046">
        <v>0</v>
      </c>
      <c r="AE1046">
        <v>0</v>
      </c>
      <c r="AF1046">
        <v>0</v>
      </c>
      <c r="AG1046">
        <v>0</v>
      </c>
      <c r="AH1046">
        <v>0</v>
      </c>
      <c r="AI1046">
        <v>1</v>
      </c>
      <c r="AJ1046">
        <v>1</v>
      </c>
      <c r="AK1046">
        <v>1</v>
      </c>
      <c r="AL1046">
        <v>1</v>
      </c>
      <c r="AM1046">
        <v>0</v>
      </c>
      <c r="AN1046">
        <v>0</v>
      </c>
      <c r="AO1046">
        <v>1</v>
      </c>
      <c r="AP1046">
        <v>1</v>
      </c>
      <c r="AQ1046">
        <v>0</v>
      </c>
      <c r="AR1046">
        <v>0</v>
      </c>
      <c r="AS1046" t="s">
        <v>3</v>
      </c>
      <c r="AT1046">
        <v>0.21</v>
      </c>
      <c r="AU1046" t="s">
        <v>199</v>
      </c>
      <c r="AV1046">
        <v>2</v>
      </c>
      <c r="AW1046">
        <v>2</v>
      </c>
      <c r="AX1046">
        <v>69735477</v>
      </c>
      <c r="AY1046">
        <v>1</v>
      </c>
      <c r="AZ1046">
        <v>0</v>
      </c>
      <c r="BA1046">
        <v>1064</v>
      </c>
      <c r="BB1046">
        <v>0</v>
      </c>
      <c r="BC1046">
        <v>0</v>
      </c>
      <c r="BD1046">
        <v>0</v>
      </c>
      <c r="BE1046">
        <v>0</v>
      </c>
      <c r="BF1046">
        <v>0</v>
      </c>
      <c r="BG1046">
        <v>0</v>
      </c>
      <c r="BH1046">
        <v>0</v>
      </c>
      <c r="BI1046">
        <v>0</v>
      </c>
      <c r="BJ1046">
        <v>0</v>
      </c>
      <c r="BK1046">
        <v>0</v>
      </c>
      <c r="BL1046">
        <v>0</v>
      </c>
      <c r="BM1046">
        <v>0</v>
      </c>
      <c r="BN1046">
        <v>0</v>
      </c>
      <c r="BO1046">
        <v>0</v>
      </c>
      <c r="BP1046">
        <v>0</v>
      </c>
      <c r="BQ1046">
        <v>0</v>
      </c>
      <c r="BR1046">
        <v>0</v>
      </c>
      <c r="BS1046">
        <v>0</v>
      </c>
      <c r="BT1046">
        <v>0</v>
      </c>
      <c r="BU1046">
        <v>0</v>
      </c>
      <c r="BV1046">
        <v>0</v>
      </c>
      <c r="BW1046">
        <v>0</v>
      </c>
      <c r="CV1046">
        <v>0</v>
      </c>
      <c r="CW1046">
        <v>0</v>
      </c>
      <c r="CX1046">
        <f>ROUND(Y1046*Source!I1236,9)</f>
        <v>46.0488</v>
      </c>
      <c r="CY1046">
        <f>AD1046</f>
        <v>0</v>
      </c>
      <c r="CZ1046">
        <f>AH1046</f>
        <v>0</v>
      </c>
      <c r="DA1046">
        <f>AL1046</f>
        <v>1</v>
      </c>
      <c r="DB1046">
        <f>ROUND((ROUND(AT1046*CZ1046,2)*4),2)</f>
        <v>0</v>
      </c>
      <c r="DC1046">
        <f>ROUND((ROUND(AT1046*AG1046,2)*4),2)</f>
        <v>0</v>
      </c>
      <c r="DD1046" t="s">
        <v>3</v>
      </c>
      <c r="DE1046" t="s">
        <v>3</v>
      </c>
      <c r="DF1046">
        <f t="shared" si="490"/>
        <v>0</v>
      </c>
      <c r="DG1046">
        <f t="shared" si="488"/>
        <v>0</v>
      </c>
      <c r="DH1046">
        <f t="shared" si="489"/>
        <v>0</v>
      </c>
      <c r="DI1046">
        <f t="shared" si="487"/>
        <v>0</v>
      </c>
      <c r="DJ1046">
        <f>DI1046</f>
        <v>0</v>
      </c>
      <c r="DK1046">
        <v>0</v>
      </c>
      <c r="DL1046" t="s">
        <v>3</v>
      </c>
      <c r="DM1046">
        <v>0</v>
      </c>
      <c r="DN1046" t="s">
        <v>3</v>
      </c>
      <c r="DO1046">
        <v>0</v>
      </c>
    </row>
    <row r="1047" spans="1:119" x14ac:dyDescent="0.2">
      <c r="A1047">
        <f>ROW(Source!A1236)</f>
        <v>1236</v>
      </c>
      <c r="B1047">
        <v>69726971</v>
      </c>
      <c r="C1047">
        <v>69735470</v>
      </c>
      <c r="D1047">
        <v>27439630</v>
      </c>
      <c r="E1047">
        <v>1</v>
      </c>
      <c r="F1047">
        <v>1</v>
      </c>
      <c r="G1047">
        <v>1</v>
      </c>
      <c r="H1047">
        <v>2</v>
      </c>
      <c r="I1047" t="s">
        <v>986</v>
      </c>
      <c r="J1047" t="s">
        <v>987</v>
      </c>
      <c r="K1047" t="s">
        <v>988</v>
      </c>
      <c r="L1047">
        <v>1368</v>
      </c>
      <c r="N1047">
        <v>1011</v>
      </c>
      <c r="O1047" t="s">
        <v>978</v>
      </c>
      <c r="P1047" t="s">
        <v>978</v>
      </c>
      <c r="Q1047">
        <v>1</v>
      </c>
      <c r="W1047">
        <v>0</v>
      </c>
      <c r="X1047">
        <v>-72110300</v>
      </c>
      <c r="Y1047">
        <f>(AT1047*4)</f>
        <v>0.84</v>
      </c>
      <c r="AA1047">
        <v>0</v>
      </c>
      <c r="AB1047">
        <v>31.27</v>
      </c>
      <c r="AC1047">
        <v>13.61</v>
      </c>
      <c r="AD1047">
        <v>0</v>
      </c>
      <c r="AE1047">
        <v>0</v>
      </c>
      <c r="AF1047">
        <v>31.27</v>
      </c>
      <c r="AG1047">
        <v>13.61</v>
      </c>
      <c r="AH1047">
        <v>0</v>
      </c>
      <c r="AI1047">
        <v>1</v>
      </c>
      <c r="AJ1047">
        <v>1</v>
      </c>
      <c r="AK1047">
        <v>1</v>
      </c>
      <c r="AL1047">
        <v>1</v>
      </c>
      <c r="AM1047">
        <v>0</v>
      </c>
      <c r="AN1047">
        <v>0</v>
      </c>
      <c r="AO1047">
        <v>1</v>
      </c>
      <c r="AP1047">
        <v>1</v>
      </c>
      <c r="AQ1047">
        <v>0</v>
      </c>
      <c r="AR1047">
        <v>0</v>
      </c>
      <c r="AS1047" t="s">
        <v>3</v>
      </c>
      <c r="AT1047">
        <v>0.21</v>
      </c>
      <c r="AU1047" t="s">
        <v>199</v>
      </c>
      <c r="AV1047">
        <v>0</v>
      </c>
      <c r="AW1047">
        <v>2</v>
      </c>
      <c r="AX1047">
        <v>69735478</v>
      </c>
      <c r="AY1047">
        <v>1</v>
      </c>
      <c r="AZ1047">
        <v>0</v>
      </c>
      <c r="BA1047">
        <v>1065</v>
      </c>
      <c r="BB1047">
        <v>0</v>
      </c>
      <c r="BC1047">
        <v>0</v>
      </c>
      <c r="BD1047">
        <v>0</v>
      </c>
      <c r="BE1047">
        <v>0</v>
      </c>
      <c r="BF1047">
        <v>0</v>
      </c>
      <c r="BG1047">
        <v>0</v>
      </c>
      <c r="BH1047">
        <v>0</v>
      </c>
      <c r="BI1047">
        <v>0</v>
      </c>
      <c r="BJ1047">
        <v>0</v>
      </c>
      <c r="BK1047">
        <v>0</v>
      </c>
      <c r="BL1047">
        <v>0</v>
      </c>
      <c r="BM1047">
        <v>0</v>
      </c>
      <c r="BN1047">
        <v>0</v>
      </c>
      <c r="BO1047">
        <v>0</v>
      </c>
      <c r="BP1047">
        <v>0</v>
      </c>
      <c r="BQ1047">
        <v>0</v>
      </c>
      <c r="BR1047">
        <v>0</v>
      </c>
      <c r="BS1047">
        <v>0</v>
      </c>
      <c r="BT1047">
        <v>0</v>
      </c>
      <c r="BU1047">
        <v>0</v>
      </c>
      <c r="BV1047">
        <v>0</v>
      </c>
      <c r="BW1047">
        <v>0</v>
      </c>
      <c r="CV1047">
        <v>0</v>
      </c>
      <c r="CW1047">
        <f>ROUND(Y1047*Source!I1236*DO1047,9)</f>
        <v>0</v>
      </c>
      <c r="CX1047">
        <f>ROUND(Y1047*Source!I1236,9)</f>
        <v>46.0488</v>
      </c>
      <c r="CY1047">
        <f>AB1047</f>
        <v>31.27</v>
      </c>
      <c r="CZ1047">
        <f>AF1047</f>
        <v>31.27</v>
      </c>
      <c r="DA1047">
        <f>AJ1047</f>
        <v>1</v>
      </c>
      <c r="DB1047">
        <f>ROUND((ROUND(AT1047*CZ1047,2)*4),2)</f>
        <v>26.28</v>
      </c>
      <c r="DC1047">
        <f>ROUND((ROUND(AT1047*AG1047,2)*4),2)</f>
        <v>11.44</v>
      </c>
      <c r="DD1047" t="s">
        <v>3</v>
      </c>
      <c r="DE1047" t="s">
        <v>3</v>
      </c>
      <c r="DF1047">
        <f t="shared" si="490"/>
        <v>0</v>
      </c>
      <c r="DG1047">
        <f t="shared" si="488"/>
        <v>1428</v>
      </c>
      <c r="DH1047">
        <f t="shared" si="489"/>
        <v>645</v>
      </c>
      <c r="DI1047">
        <f t="shared" si="487"/>
        <v>0</v>
      </c>
      <c r="DJ1047">
        <f>DG1047</f>
        <v>1428</v>
      </c>
      <c r="DK1047">
        <v>0</v>
      </c>
      <c r="DL1047" t="s">
        <v>3</v>
      </c>
      <c r="DM1047">
        <v>0</v>
      </c>
      <c r="DN1047" t="s">
        <v>3</v>
      </c>
      <c r="DO1047">
        <v>0</v>
      </c>
    </row>
    <row r="1048" spans="1:119" x14ac:dyDescent="0.2">
      <c r="A1048">
        <f>ROW(Source!A1236)</f>
        <v>1236</v>
      </c>
      <c r="B1048">
        <v>69726971</v>
      </c>
      <c r="C1048">
        <v>69735470</v>
      </c>
      <c r="D1048">
        <v>27440041</v>
      </c>
      <c r="E1048">
        <v>1</v>
      </c>
      <c r="F1048">
        <v>1</v>
      </c>
      <c r="G1048">
        <v>1</v>
      </c>
      <c r="H1048">
        <v>2</v>
      </c>
      <c r="I1048" t="s">
        <v>1003</v>
      </c>
      <c r="J1048" t="s">
        <v>1004</v>
      </c>
      <c r="K1048" t="s">
        <v>1005</v>
      </c>
      <c r="L1048">
        <v>1368</v>
      </c>
      <c r="N1048">
        <v>1011</v>
      </c>
      <c r="O1048" t="s">
        <v>978</v>
      </c>
      <c r="P1048" t="s">
        <v>978</v>
      </c>
      <c r="Q1048">
        <v>1</v>
      </c>
      <c r="W1048">
        <v>0</v>
      </c>
      <c r="X1048">
        <v>781889226</v>
      </c>
      <c r="Y1048">
        <f>(AT1048*4)</f>
        <v>9.2799999999999994</v>
      </c>
      <c r="AA1048">
        <v>0</v>
      </c>
      <c r="AB1048">
        <v>0.5</v>
      </c>
      <c r="AC1048">
        <v>0</v>
      </c>
      <c r="AD1048">
        <v>0</v>
      </c>
      <c r="AE1048">
        <v>0</v>
      </c>
      <c r="AF1048">
        <v>0.5</v>
      </c>
      <c r="AG1048">
        <v>0</v>
      </c>
      <c r="AH1048">
        <v>0</v>
      </c>
      <c r="AI1048">
        <v>1</v>
      </c>
      <c r="AJ1048">
        <v>1</v>
      </c>
      <c r="AK1048">
        <v>1</v>
      </c>
      <c r="AL1048">
        <v>1</v>
      </c>
      <c r="AM1048">
        <v>0</v>
      </c>
      <c r="AN1048">
        <v>0</v>
      </c>
      <c r="AO1048">
        <v>1</v>
      </c>
      <c r="AP1048">
        <v>1</v>
      </c>
      <c r="AQ1048">
        <v>0</v>
      </c>
      <c r="AR1048">
        <v>0</v>
      </c>
      <c r="AS1048" t="s">
        <v>3</v>
      </c>
      <c r="AT1048">
        <v>2.3199999999999998</v>
      </c>
      <c r="AU1048" t="s">
        <v>199</v>
      </c>
      <c r="AV1048">
        <v>0</v>
      </c>
      <c r="AW1048">
        <v>2</v>
      </c>
      <c r="AX1048">
        <v>69735479</v>
      </c>
      <c r="AY1048">
        <v>1</v>
      </c>
      <c r="AZ1048">
        <v>0</v>
      </c>
      <c r="BA1048">
        <v>1066</v>
      </c>
      <c r="BB1048">
        <v>0</v>
      </c>
      <c r="BC1048">
        <v>0</v>
      </c>
      <c r="BD1048">
        <v>0</v>
      </c>
      <c r="BE1048">
        <v>0</v>
      </c>
      <c r="BF1048">
        <v>0</v>
      </c>
      <c r="BG1048">
        <v>0</v>
      </c>
      <c r="BH1048">
        <v>0</v>
      </c>
      <c r="BI1048">
        <v>0</v>
      </c>
      <c r="BJ1048">
        <v>0</v>
      </c>
      <c r="BK1048">
        <v>0</v>
      </c>
      <c r="BL1048">
        <v>0</v>
      </c>
      <c r="BM1048">
        <v>0</v>
      </c>
      <c r="BN1048">
        <v>0</v>
      </c>
      <c r="BO1048">
        <v>0</v>
      </c>
      <c r="BP1048">
        <v>0</v>
      </c>
      <c r="BQ1048">
        <v>0</v>
      </c>
      <c r="BR1048">
        <v>0</v>
      </c>
      <c r="BS1048">
        <v>0</v>
      </c>
      <c r="BT1048">
        <v>0</v>
      </c>
      <c r="BU1048">
        <v>0</v>
      </c>
      <c r="BV1048">
        <v>0</v>
      </c>
      <c r="BW1048">
        <v>0</v>
      </c>
      <c r="CV1048">
        <v>0</v>
      </c>
      <c r="CW1048">
        <f>ROUND(Y1048*Source!I1236*DO1048,9)</f>
        <v>0</v>
      </c>
      <c r="CX1048">
        <f>ROUND(Y1048*Source!I1236,9)</f>
        <v>508.7296</v>
      </c>
      <c r="CY1048">
        <f>AB1048</f>
        <v>0.5</v>
      </c>
      <c r="CZ1048">
        <f>AF1048</f>
        <v>0.5</v>
      </c>
      <c r="DA1048">
        <f>AJ1048</f>
        <v>1</v>
      </c>
      <c r="DB1048">
        <f>ROUND((ROUND(AT1048*CZ1048,2)*4),2)</f>
        <v>4.6399999999999997</v>
      </c>
      <c r="DC1048">
        <f>ROUND((ROUND(AT1048*AG1048,2)*4),2)</f>
        <v>0</v>
      </c>
      <c r="DD1048" t="s">
        <v>3</v>
      </c>
      <c r="DE1048" t="s">
        <v>3</v>
      </c>
      <c r="DF1048">
        <f t="shared" si="490"/>
        <v>0</v>
      </c>
      <c r="DG1048">
        <f t="shared" si="488"/>
        <v>509</v>
      </c>
      <c r="DH1048">
        <f t="shared" si="489"/>
        <v>0</v>
      </c>
      <c r="DI1048">
        <f t="shared" si="487"/>
        <v>0</v>
      </c>
      <c r="DJ1048">
        <f>DG1048</f>
        <v>509</v>
      </c>
      <c r="DK1048">
        <v>0</v>
      </c>
      <c r="DL1048" t="s">
        <v>3</v>
      </c>
      <c r="DM1048">
        <v>0</v>
      </c>
      <c r="DN1048" t="s">
        <v>3</v>
      </c>
      <c r="DO1048">
        <v>0</v>
      </c>
    </row>
    <row r="1049" spans="1:119" x14ac:dyDescent="0.2">
      <c r="A1049">
        <f>ROW(Source!A1236)</f>
        <v>1236</v>
      </c>
      <c r="B1049">
        <v>69726971</v>
      </c>
      <c r="C1049">
        <v>69735470</v>
      </c>
      <c r="D1049">
        <v>61332096</v>
      </c>
      <c r="E1049">
        <v>1</v>
      </c>
      <c r="F1049">
        <v>1</v>
      </c>
      <c r="G1049">
        <v>1</v>
      </c>
      <c r="H1049">
        <v>3</v>
      </c>
      <c r="I1049" t="s">
        <v>189</v>
      </c>
      <c r="J1049" t="s">
        <v>191</v>
      </c>
      <c r="K1049" t="s">
        <v>190</v>
      </c>
      <c r="L1049">
        <v>1339</v>
      </c>
      <c r="N1049">
        <v>1007</v>
      </c>
      <c r="O1049" t="s">
        <v>40</v>
      </c>
      <c r="P1049" t="s">
        <v>40</v>
      </c>
      <c r="Q1049">
        <v>1</v>
      </c>
      <c r="W1049">
        <v>0</v>
      </c>
      <c r="X1049">
        <v>1799260510</v>
      </c>
      <c r="Y1049">
        <f>AT1049</f>
        <v>2.0430499800000002</v>
      </c>
      <c r="AA1049">
        <v>867.14</v>
      </c>
      <c r="AB1049">
        <v>0</v>
      </c>
      <c r="AC1049">
        <v>0</v>
      </c>
      <c r="AD1049">
        <v>0</v>
      </c>
      <c r="AE1049">
        <v>867.14</v>
      </c>
      <c r="AF1049">
        <v>0</v>
      </c>
      <c r="AG1049">
        <v>0</v>
      </c>
      <c r="AH1049">
        <v>0</v>
      </c>
      <c r="AI1049">
        <v>1</v>
      </c>
      <c r="AJ1049">
        <v>1</v>
      </c>
      <c r="AK1049">
        <v>1</v>
      </c>
      <c r="AL1049">
        <v>1</v>
      </c>
      <c r="AM1049">
        <v>0</v>
      </c>
      <c r="AN1049">
        <v>0</v>
      </c>
      <c r="AO1049">
        <v>0</v>
      </c>
      <c r="AP1049">
        <v>1</v>
      </c>
      <c r="AQ1049">
        <v>0</v>
      </c>
      <c r="AR1049">
        <v>0</v>
      </c>
      <c r="AS1049" t="s">
        <v>3</v>
      </c>
      <c r="AT1049">
        <v>2.0430499800000002</v>
      </c>
      <c r="AU1049" t="s">
        <v>3</v>
      </c>
      <c r="AV1049">
        <v>0</v>
      </c>
      <c r="AW1049">
        <v>1</v>
      </c>
      <c r="AX1049">
        <v>-1</v>
      </c>
      <c r="AY1049">
        <v>0</v>
      </c>
      <c r="AZ1049">
        <v>0</v>
      </c>
      <c r="BA1049" t="s">
        <v>3</v>
      </c>
      <c r="BB1049">
        <v>0</v>
      </c>
      <c r="BC1049">
        <v>0</v>
      </c>
      <c r="BD1049">
        <v>0</v>
      </c>
      <c r="BE1049">
        <v>0</v>
      </c>
      <c r="BF1049">
        <v>0</v>
      </c>
      <c r="BG1049">
        <v>0</v>
      </c>
      <c r="BH1049">
        <v>0</v>
      </c>
      <c r="BI1049">
        <v>0</v>
      </c>
      <c r="BJ1049">
        <v>0</v>
      </c>
      <c r="BK1049">
        <v>0</v>
      </c>
      <c r="BL1049">
        <v>0</v>
      </c>
      <c r="BM1049">
        <v>0</v>
      </c>
      <c r="BN1049">
        <v>0</v>
      </c>
      <c r="BO1049">
        <v>0</v>
      </c>
      <c r="BP1049">
        <v>0</v>
      </c>
      <c r="BQ1049">
        <v>0</v>
      </c>
      <c r="BR1049">
        <v>0</v>
      </c>
      <c r="BS1049">
        <v>0</v>
      </c>
      <c r="BT1049">
        <v>0</v>
      </c>
      <c r="BU1049">
        <v>0</v>
      </c>
      <c r="BV1049">
        <v>0</v>
      </c>
      <c r="BW1049">
        <v>0</v>
      </c>
      <c r="CV1049">
        <v>0</v>
      </c>
      <c r="CW1049">
        <v>0</v>
      </c>
      <c r="CX1049">
        <f>ROUND(Y1049*Source!I1236,9)</f>
        <v>111.99999990400001</v>
      </c>
      <c r="CY1049">
        <f>AA1049</f>
        <v>867.14</v>
      </c>
      <c r="CZ1049">
        <f>AE1049</f>
        <v>867.14</v>
      </c>
      <c r="DA1049">
        <f>AI1049</f>
        <v>1</v>
      </c>
      <c r="DB1049">
        <f>ROUND(ROUND(AT1049*CZ1049,2),2)</f>
        <v>1771.61</v>
      </c>
      <c r="DC1049">
        <f>ROUND(ROUND(AT1049*AG1049,2),2)</f>
        <v>0</v>
      </c>
      <c r="DD1049" t="s">
        <v>3</v>
      </c>
      <c r="DE1049" t="s">
        <v>3</v>
      </c>
      <c r="DF1049">
        <f t="shared" si="490"/>
        <v>97104</v>
      </c>
      <c r="DG1049">
        <f t="shared" si="488"/>
        <v>0</v>
      </c>
      <c r="DH1049">
        <f t="shared" si="489"/>
        <v>0</v>
      </c>
      <c r="DI1049">
        <f t="shared" si="487"/>
        <v>0</v>
      </c>
      <c r="DJ1049">
        <f>DF1049</f>
        <v>97104</v>
      </c>
      <c r="DK1049">
        <v>0</v>
      </c>
      <c r="DL1049" t="s">
        <v>3</v>
      </c>
      <c r="DM1049">
        <v>0</v>
      </c>
      <c r="DN1049" t="s">
        <v>3</v>
      </c>
      <c r="DO1049">
        <v>0</v>
      </c>
    </row>
    <row r="1050" spans="1:119" x14ac:dyDescent="0.2">
      <c r="A1050">
        <f>ROW(Source!A1237)</f>
        <v>1237</v>
      </c>
      <c r="B1050">
        <v>69726884</v>
      </c>
      <c r="C1050">
        <v>69735470</v>
      </c>
      <c r="D1050">
        <v>27496319</v>
      </c>
      <c r="E1050">
        <v>1</v>
      </c>
      <c r="F1050">
        <v>1</v>
      </c>
      <c r="G1050">
        <v>1</v>
      </c>
      <c r="H1050">
        <v>1</v>
      </c>
      <c r="I1050" t="s">
        <v>1001</v>
      </c>
      <c r="J1050" t="s">
        <v>3</v>
      </c>
      <c r="K1050" t="s">
        <v>1002</v>
      </c>
      <c r="L1050">
        <v>1369</v>
      </c>
      <c r="N1050">
        <v>1013</v>
      </c>
      <c r="O1050" t="s">
        <v>974</v>
      </c>
      <c r="P1050" t="s">
        <v>974</v>
      </c>
      <c r="Q1050">
        <v>1</v>
      </c>
      <c r="W1050">
        <v>0</v>
      </c>
      <c r="X1050">
        <v>1189128158</v>
      </c>
      <c r="Y1050">
        <f>(AT1050*4)</f>
        <v>2</v>
      </c>
      <c r="AA1050">
        <v>0</v>
      </c>
      <c r="AB1050">
        <v>0</v>
      </c>
      <c r="AC1050">
        <v>0</v>
      </c>
      <c r="AD1050">
        <v>203.13</v>
      </c>
      <c r="AE1050">
        <v>0</v>
      </c>
      <c r="AF1050">
        <v>0</v>
      </c>
      <c r="AG1050">
        <v>0</v>
      </c>
      <c r="AH1050">
        <v>8.01</v>
      </c>
      <c r="AI1050">
        <v>1</v>
      </c>
      <c r="AJ1050">
        <v>1</v>
      </c>
      <c r="AK1050">
        <v>1</v>
      </c>
      <c r="AL1050">
        <v>25.36</v>
      </c>
      <c r="AM1050">
        <v>5</v>
      </c>
      <c r="AN1050">
        <v>0</v>
      </c>
      <c r="AO1050">
        <v>1</v>
      </c>
      <c r="AP1050">
        <v>1</v>
      </c>
      <c r="AQ1050">
        <v>0</v>
      </c>
      <c r="AR1050">
        <v>0</v>
      </c>
      <c r="AS1050" t="s">
        <v>3</v>
      </c>
      <c r="AT1050">
        <v>0.5</v>
      </c>
      <c r="AU1050" t="s">
        <v>199</v>
      </c>
      <c r="AV1050">
        <v>1</v>
      </c>
      <c r="AW1050">
        <v>2</v>
      </c>
      <c r="AX1050">
        <v>69735476</v>
      </c>
      <c r="AY1050">
        <v>1</v>
      </c>
      <c r="AZ1050">
        <v>0</v>
      </c>
      <c r="BA1050">
        <v>1068</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0</v>
      </c>
      <c r="BW1050">
        <v>0</v>
      </c>
      <c r="CU1050">
        <f>ROUND(AT1050*Source!I1237*AH1050*AL1050,0)</f>
        <v>5568</v>
      </c>
      <c r="CV1050">
        <f>ROUND(Y1050*Source!I1237,9)</f>
        <v>109.64</v>
      </c>
      <c r="CW1050">
        <v>0</v>
      </c>
      <c r="CX1050">
        <f>ROUND(Y1050*Source!I1237,9)</f>
        <v>109.64</v>
      </c>
      <c r="CY1050">
        <f>AD1050</f>
        <v>203.13</v>
      </c>
      <c r="CZ1050">
        <f>AH1050</f>
        <v>8.01</v>
      </c>
      <c r="DA1050">
        <f>AL1050</f>
        <v>25.36</v>
      </c>
      <c r="DB1050">
        <f>ROUND((ROUND(AT1050*CZ1050,2)*4),2)</f>
        <v>16.04</v>
      </c>
      <c r="DC1050">
        <f>ROUND((ROUND(AT1050*AG1050,2)*4),2)</f>
        <v>0</v>
      </c>
      <c r="DD1050" t="s">
        <v>3</v>
      </c>
      <c r="DE1050" t="s">
        <v>3</v>
      </c>
      <c r="DF1050">
        <f t="shared" si="490"/>
        <v>0</v>
      </c>
      <c r="DG1050">
        <f t="shared" si="488"/>
        <v>0</v>
      </c>
      <c r="DH1050">
        <f t="shared" si="489"/>
        <v>0</v>
      </c>
      <c r="DI1050">
        <f>ROUND(ROUND(AH1050*AL1050,0)*CX1050,0)</f>
        <v>22257</v>
      </c>
      <c r="DJ1050">
        <f>DI1050</f>
        <v>22257</v>
      </c>
      <c r="DK1050">
        <v>0</v>
      </c>
      <c r="DL1050" t="s">
        <v>3</v>
      </c>
      <c r="DM1050">
        <v>0</v>
      </c>
      <c r="DN1050" t="s">
        <v>3</v>
      </c>
      <c r="DO1050">
        <v>0</v>
      </c>
    </row>
    <row r="1051" spans="1:119" x14ac:dyDescent="0.2">
      <c r="A1051">
        <f>ROW(Source!A1237)</f>
        <v>1237</v>
      </c>
      <c r="B1051">
        <v>69726884</v>
      </c>
      <c r="C1051">
        <v>69735470</v>
      </c>
      <c r="D1051">
        <v>121548</v>
      </c>
      <c r="E1051">
        <v>1</v>
      </c>
      <c r="F1051">
        <v>1</v>
      </c>
      <c r="G1051">
        <v>1</v>
      </c>
      <c r="H1051">
        <v>1</v>
      </c>
      <c r="I1051" t="s">
        <v>36</v>
      </c>
      <c r="J1051" t="s">
        <v>3</v>
      </c>
      <c r="K1051" t="s">
        <v>981</v>
      </c>
      <c r="L1051">
        <v>608254</v>
      </c>
      <c r="N1051">
        <v>1013</v>
      </c>
      <c r="O1051" t="s">
        <v>982</v>
      </c>
      <c r="P1051" t="s">
        <v>982</v>
      </c>
      <c r="Q1051">
        <v>1</v>
      </c>
      <c r="W1051">
        <v>0</v>
      </c>
      <c r="X1051">
        <v>-185737400</v>
      </c>
      <c r="Y1051">
        <f>(AT1051*4)</f>
        <v>0.84</v>
      </c>
      <c r="AA1051">
        <v>0</v>
      </c>
      <c r="AB1051">
        <v>0</v>
      </c>
      <c r="AC1051">
        <v>0</v>
      </c>
      <c r="AD1051">
        <v>0</v>
      </c>
      <c r="AE1051">
        <v>0</v>
      </c>
      <c r="AF1051">
        <v>0</v>
      </c>
      <c r="AG1051">
        <v>0</v>
      </c>
      <c r="AH1051">
        <v>0</v>
      </c>
      <c r="AI1051">
        <v>1</v>
      </c>
      <c r="AJ1051">
        <v>1</v>
      </c>
      <c r="AK1051">
        <v>19.8</v>
      </c>
      <c r="AL1051">
        <v>1</v>
      </c>
      <c r="AM1051">
        <v>5</v>
      </c>
      <c r="AN1051">
        <v>0</v>
      </c>
      <c r="AO1051">
        <v>1</v>
      </c>
      <c r="AP1051">
        <v>1</v>
      </c>
      <c r="AQ1051">
        <v>0</v>
      </c>
      <c r="AR1051">
        <v>0</v>
      </c>
      <c r="AS1051" t="s">
        <v>3</v>
      </c>
      <c r="AT1051">
        <v>0.21</v>
      </c>
      <c r="AU1051" t="s">
        <v>199</v>
      </c>
      <c r="AV1051">
        <v>2</v>
      </c>
      <c r="AW1051">
        <v>2</v>
      </c>
      <c r="AX1051">
        <v>69735477</v>
      </c>
      <c r="AY1051">
        <v>1</v>
      </c>
      <c r="AZ1051">
        <v>0</v>
      </c>
      <c r="BA1051">
        <v>1069</v>
      </c>
      <c r="BB1051">
        <v>0</v>
      </c>
      <c r="BC1051">
        <v>0</v>
      </c>
      <c r="BD1051">
        <v>0</v>
      </c>
      <c r="BE1051">
        <v>0</v>
      </c>
      <c r="BF1051">
        <v>0</v>
      </c>
      <c r="BG1051">
        <v>0</v>
      </c>
      <c r="BH1051">
        <v>0</v>
      </c>
      <c r="BI1051">
        <v>0</v>
      </c>
      <c r="BJ1051">
        <v>0</v>
      </c>
      <c r="BK1051">
        <v>0</v>
      </c>
      <c r="BL1051">
        <v>0</v>
      </c>
      <c r="BM1051">
        <v>0</v>
      </c>
      <c r="BN1051">
        <v>0</v>
      </c>
      <c r="BO1051">
        <v>0</v>
      </c>
      <c r="BP1051">
        <v>0</v>
      </c>
      <c r="BQ1051">
        <v>0</v>
      </c>
      <c r="BR1051">
        <v>0</v>
      </c>
      <c r="BS1051">
        <v>0</v>
      </c>
      <c r="BT1051">
        <v>0</v>
      </c>
      <c r="BU1051">
        <v>0</v>
      </c>
      <c r="BV1051">
        <v>0</v>
      </c>
      <c r="BW1051">
        <v>0</v>
      </c>
      <c r="CV1051">
        <v>0</v>
      </c>
      <c r="CW1051">
        <v>0</v>
      </c>
      <c r="CX1051">
        <f>ROUND(Y1051*Source!I1237,9)</f>
        <v>46.0488</v>
      </c>
      <c r="CY1051">
        <f>AD1051</f>
        <v>0</v>
      </c>
      <c r="CZ1051">
        <f>AH1051</f>
        <v>0</v>
      </c>
      <c r="DA1051">
        <f>AL1051</f>
        <v>1</v>
      </c>
      <c r="DB1051">
        <f>ROUND((ROUND(AT1051*CZ1051,2)*4),2)</f>
        <v>0</v>
      </c>
      <c r="DC1051">
        <f>ROUND((ROUND(AT1051*AG1051,2)*4),2)</f>
        <v>0</v>
      </c>
      <c r="DD1051" t="s">
        <v>3</v>
      </c>
      <c r="DE1051" t="s">
        <v>3</v>
      </c>
      <c r="DF1051">
        <f t="shared" si="490"/>
        <v>0</v>
      </c>
      <c r="DG1051">
        <f t="shared" si="488"/>
        <v>0</v>
      </c>
      <c r="DH1051">
        <f>ROUND(ROUND(AG1051*AK1051,0)*CX1051,0)</f>
        <v>0</v>
      </c>
      <c r="DI1051">
        <f t="shared" ref="DI1051:DI1059" si="491">ROUND(ROUND(AH1051,0)*CX1051,0)</f>
        <v>0</v>
      </c>
      <c r="DJ1051">
        <f>DI1051</f>
        <v>0</v>
      </c>
      <c r="DK1051">
        <v>0</v>
      </c>
      <c r="DL1051" t="s">
        <v>3</v>
      </c>
      <c r="DM1051">
        <v>0</v>
      </c>
      <c r="DN1051" t="s">
        <v>3</v>
      </c>
      <c r="DO1051">
        <v>0</v>
      </c>
    </row>
    <row r="1052" spans="1:119" x14ac:dyDescent="0.2">
      <c r="A1052">
        <f>ROW(Source!A1237)</f>
        <v>1237</v>
      </c>
      <c r="B1052">
        <v>69726884</v>
      </c>
      <c r="C1052">
        <v>69735470</v>
      </c>
      <c r="D1052">
        <v>27439630</v>
      </c>
      <c r="E1052">
        <v>1</v>
      </c>
      <c r="F1052">
        <v>1</v>
      </c>
      <c r="G1052">
        <v>1</v>
      </c>
      <c r="H1052">
        <v>2</v>
      </c>
      <c r="I1052" t="s">
        <v>986</v>
      </c>
      <c r="J1052" t="s">
        <v>987</v>
      </c>
      <c r="K1052" t="s">
        <v>988</v>
      </c>
      <c r="L1052">
        <v>1368</v>
      </c>
      <c r="N1052">
        <v>1011</v>
      </c>
      <c r="O1052" t="s">
        <v>978</v>
      </c>
      <c r="P1052" t="s">
        <v>978</v>
      </c>
      <c r="Q1052">
        <v>1</v>
      </c>
      <c r="W1052">
        <v>0</v>
      </c>
      <c r="X1052">
        <v>-72110300</v>
      </c>
      <c r="Y1052">
        <f>(AT1052*4)</f>
        <v>0.84</v>
      </c>
      <c r="AA1052">
        <v>0</v>
      </c>
      <c r="AB1052">
        <v>245.16</v>
      </c>
      <c r="AC1052">
        <v>269.48</v>
      </c>
      <c r="AD1052">
        <v>0</v>
      </c>
      <c r="AE1052">
        <v>0</v>
      </c>
      <c r="AF1052">
        <v>31.27</v>
      </c>
      <c r="AG1052">
        <v>13.61</v>
      </c>
      <c r="AH1052">
        <v>0</v>
      </c>
      <c r="AI1052">
        <v>1</v>
      </c>
      <c r="AJ1052">
        <v>7.84</v>
      </c>
      <c r="AK1052">
        <v>19.8</v>
      </c>
      <c r="AL1052">
        <v>1</v>
      </c>
      <c r="AM1052">
        <v>5</v>
      </c>
      <c r="AN1052">
        <v>0</v>
      </c>
      <c r="AO1052">
        <v>1</v>
      </c>
      <c r="AP1052">
        <v>1</v>
      </c>
      <c r="AQ1052">
        <v>0</v>
      </c>
      <c r="AR1052">
        <v>0</v>
      </c>
      <c r="AS1052" t="s">
        <v>3</v>
      </c>
      <c r="AT1052">
        <v>0.21</v>
      </c>
      <c r="AU1052" t="s">
        <v>199</v>
      </c>
      <c r="AV1052">
        <v>0</v>
      </c>
      <c r="AW1052">
        <v>2</v>
      </c>
      <c r="AX1052">
        <v>69735478</v>
      </c>
      <c r="AY1052">
        <v>1</v>
      </c>
      <c r="AZ1052">
        <v>0</v>
      </c>
      <c r="BA1052">
        <v>1070</v>
      </c>
      <c r="BB1052">
        <v>0</v>
      </c>
      <c r="BC1052">
        <v>0</v>
      </c>
      <c r="BD1052">
        <v>0</v>
      </c>
      <c r="BE1052">
        <v>0</v>
      </c>
      <c r="BF1052">
        <v>0</v>
      </c>
      <c r="BG1052">
        <v>0</v>
      </c>
      <c r="BH1052">
        <v>0</v>
      </c>
      <c r="BI1052">
        <v>0</v>
      </c>
      <c r="BJ1052">
        <v>0</v>
      </c>
      <c r="BK1052">
        <v>0</v>
      </c>
      <c r="BL1052">
        <v>0</v>
      </c>
      <c r="BM1052">
        <v>0</v>
      </c>
      <c r="BN1052">
        <v>0</v>
      </c>
      <c r="BO1052">
        <v>0</v>
      </c>
      <c r="BP1052">
        <v>0</v>
      </c>
      <c r="BQ1052">
        <v>0</v>
      </c>
      <c r="BR1052">
        <v>0</v>
      </c>
      <c r="BS1052">
        <v>0</v>
      </c>
      <c r="BT1052">
        <v>0</v>
      </c>
      <c r="BU1052">
        <v>0</v>
      </c>
      <c r="BV1052">
        <v>0</v>
      </c>
      <c r="BW1052">
        <v>0</v>
      </c>
      <c r="CV1052">
        <v>0</v>
      </c>
      <c r="CW1052">
        <f>ROUND(Y1052*Source!I1237*DO1052,9)</f>
        <v>0</v>
      </c>
      <c r="CX1052">
        <f>ROUND(Y1052*Source!I1237,9)</f>
        <v>46.0488</v>
      </c>
      <c r="CY1052">
        <f>AB1052</f>
        <v>245.16</v>
      </c>
      <c r="CZ1052">
        <f>AF1052</f>
        <v>31.27</v>
      </c>
      <c r="DA1052">
        <f>AJ1052</f>
        <v>7.84</v>
      </c>
      <c r="DB1052">
        <f>ROUND((ROUND(AT1052*CZ1052,2)*4),2)</f>
        <v>26.28</v>
      </c>
      <c r="DC1052">
        <f>ROUND((ROUND(AT1052*AG1052,2)*4),2)</f>
        <v>11.44</v>
      </c>
      <c r="DD1052" t="s">
        <v>3</v>
      </c>
      <c r="DE1052" t="s">
        <v>3</v>
      </c>
      <c r="DF1052">
        <f t="shared" si="490"/>
        <v>0</v>
      </c>
      <c r="DG1052">
        <f>ROUND(ROUND(AF1052*AJ1052,0)*CX1052,0)</f>
        <v>11282</v>
      </c>
      <c r="DH1052">
        <f>ROUND(ROUND(AG1052*AK1052,0)*CX1052,0)</f>
        <v>12387</v>
      </c>
      <c r="DI1052">
        <f t="shared" si="491"/>
        <v>0</v>
      </c>
      <c r="DJ1052">
        <f>DG1052</f>
        <v>11282</v>
      </c>
      <c r="DK1052">
        <v>0</v>
      </c>
      <c r="DL1052" t="s">
        <v>3</v>
      </c>
      <c r="DM1052">
        <v>0</v>
      </c>
      <c r="DN1052" t="s">
        <v>3</v>
      </c>
      <c r="DO1052">
        <v>0</v>
      </c>
    </row>
    <row r="1053" spans="1:119" x14ac:dyDescent="0.2">
      <c r="A1053">
        <f>ROW(Source!A1237)</f>
        <v>1237</v>
      </c>
      <c r="B1053">
        <v>69726884</v>
      </c>
      <c r="C1053">
        <v>69735470</v>
      </c>
      <c r="D1053">
        <v>27440041</v>
      </c>
      <c r="E1053">
        <v>1</v>
      </c>
      <c r="F1053">
        <v>1</v>
      </c>
      <c r="G1053">
        <v>1</v>
      </c>
      <c r="H1053">
        <v>2</v>
      </c>
      <c r="I1053" t="s">
        <v>1003</v>
      </c>
      <c r="J1053" t="s">
        <v>1004</v>
      </c>
      <c r="K1053" t="s">
        <v>1005</v>
      </c>
      <c r="L1053">
        <v>1368</v>
      </c>
      <c r="N1053">
        <v>1011</v>
      </c>
      <c r="O1053" t="s">
        <v>978</v>
      </c>
      <c r="P1053" t="s">
        <v>978</v>
      </c>
      <c r="Q1053">
        <v>1</v>
      </c>
      <c r="W1053">
        <v>0</v>
      </c>
      <c r="X1053">
        <v>781889226</v>
      </c>
      <c r="Y1053">
        <f>(AT1053*4)</f>
        <v>9.2799999999999994</v>
      </c>
      <c r="AA1053">
        <v>0</v>
      </c>
      <c r="AB1053">
        <v>3.92</v>
      </c>
      <c r="AC1053">
        <v>0</v>
      </c>
      <c r="AD1053">
        <v>0</v>
      </c>
      <c r="AE1053">
        <v>0</v>
      </c>
      <c r="AF1053">
        <v>0.5</v>
      </c>
      <c r="AG1053">
        <v>0</v>
      </c>
      <c r="AH1053">
        <v>0</v>
      </c>
      <c r="AI1053">
        <v>1</v>
      </c>
      <c r="AJ1053">
        <v>7.84</v>
      </c>
      <c r="AK1053">
        <v>19.8</v>
      </c>
      <c r="AL1053">
        <v>1</v>
      </c>
      <c r="AM1053">
        <v>5</v>
      </c>
      <c r="AN1053">
        <v>0</v>
      </c>
      <c r="AO1053">
        <v>1</v>
      </c>
      <c r="AP1053">
        <v>1</v>
      </c>
      <c r="AQ1053">
        <v>0</v>
      </c>
      <c r="AR1053">
        <v>0</v>
      </c>
      <c r="AS1053" t="s">
        <v>3</v>
      </c>
      <c r="AT1053">
        <v>2.3199999999999998</v>
      </c>
      <c r="AU1053" t="s">
        <v>199</v>
      </c>
      <c r="AV1053">
        <v>0</v>
      </c>
      <c r="AW1053">
        <v>2</v>
      </c>
      <c r="AX1053">
        <v>69735479</v>
      </c>
      <c r="AY1053">
        <v>1</v>
      </c>
      <c r="AZ1053">
        <v>0</v>
      </c>
      <c r="BA1053">
        <v>1071</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0</v>
      </c>
      <c r="BV1053">
        <v>0</v>
      </c>
      <c r="BW1053">
        <v>0</v>
      </c>
      <c r="CV1053">
        <v>0</v>
      </c>
      <c r="CW1053">
        <f>ROUND(Y1053*Source!I1237*DO1053,9)</f>
        <v>0</v>
      </c>
      <c r="CX1053">
        <f>ROUND(Y1053*Source!I1237,9)</f>
        <v>508.7296</v>
      </c>
      <c r="CY1053">
        <f>AB1053</f>
        <v>3.92</v>
      </c>
      <c r="CZ1053">
        <f>AF1053</f>
        <v>0.5</v>
      </c>
      <c r="DA1053">
        <f>AJ1053</f>
        <v>7.84</v>
      </c>
      <c r="DB1053">
        <f>ROUND((ROUND(AT1053*CZ1053,2)*4),2)</f>
        <v>4.6399999999999997</v>
      </c>
      <c r="DC1053">
        <f>ROUND((ROUND(AT1053*AG1053,2)*4),2)</f>
        <v>0</v>
      </c>
      <c r="DD1053" t="s">
        <v>3</v>
      </c>
      <c r="DE1053" t="s">
        <v>3</v>
      </c>
      <c r="DF1053">
        <f t="shared" si="490"/>
        <v>0</v>
      </c>
      <c r="DG1053">
        <f>ROUND(ROUND(AF1053*AJ1053,0)*CX1053,0)</f>
        <v>2035</v>
      </c>
      <c r="DH1053">
        <f>ROUND(ROUND(AG1053*AK1053,0)*CX1053,0)</f>
        <v>0</v>
      </c>
      <c r="DI1053">
        <f t="shared" si="491"/>
        <v>0</v>
      </c>
      <c r="DJ1053">
        <f>DG1053</f>
        <v>2035</v>
      </c>
      <c r="DK1053">
        <v>0</v>
      </c>
      <c r="DL1053" t="s">
        <v>3</v>
      </c>
      <c r="DM1053">
        <v>0</v>
      </c>
      <c r="DN1053" t="s">
        <v>3</v>
      </c>
      <c r="DO1053">
        <v>0</v>
      </c>
    </row>
    <row r="1054" spans="1:119" x14ac:dyDescent="0.2">
      <c r="A1054">
        <f>ROW(Source!A1237)</f>
        <v>1237</v>
      </c>
      <c r="B1054">
        <v>69726884</v>
      </c>
      <c r="C1054">
        <v>69735470</v>
      </c>
      <c r="D1054">
        <v>61332096</v>
      </c>
      <c r="E1054">
        <v>1</v>
      </c>
      <c r="F1054">
        <v>1</v>
      </c>
      <c r="G1054">
        <v>1</v>
      </c>
      <c r="H1054">
        <v>3</v>
      </c>
      <c r="I1054" t="s">
        <v>189</v>
      </c>
      <c r="J1054" t="s">
        <v>191</v>
      </c>
      <c r="K1054" t="s">
        <v>190</v>
      </c>
      <c r="L1054">
        <v>1339</v>
      </c>
      <c r="N1054">
        <v>1007</v>
      </c>
      <c r="O1054" t="s">
        <v>40</v>
      </c>
      <c r="P1054" t="s">
        <v>40</v>
      </c>
      <c r="Q1054">
        <v>1</v>
      </c>
      <c r="W1054">
        <v>0</v>
      </c>
      <c r="X1054">
        <v>1799260510</v>
      </c>
      <c r="Y1054">
        <f>AT1054</f>
        <v>2.0430499800000002</v>
      </c>
      <c r="AA1054">
        <v>6238.51</v>
      </c>
      <c r="AB1054">
        <v>0</v>
      </c>
      <c r="AC1054">
        <v>0</v>
      </c>
      <c r="AD1054">
        <v>0</v>
      </c>
      <c r="AE1054">
        <v>862.75</v>
      </c>
      <c r="AF1054">
        <v>0</v>
      </c>
      <c r="AG1054">
        <v>0</v>
      </c>
      <c r="AH1054">
        <v>0</v>
      </c>
      <c r="AI1054">
        <v>7.56</v>
      </c>
      <c r="AJ1054">
        <v>1</v>
      </c>
      <c r="AK1054">
        <v>1</v>
      </c>
      <c r="AL1054">
        <v>1</v>
      </c>
      <c r="AM1054">
        <v>0</v>
      </c>
      <c r="AN1054">
        <v>0</v>
      </c>
      <c r="AO1054">
        <v>0</v>
      </c>
      <c r="AP1054">
        <v>1</v>
      </c>
      <c r="AQ1054">
        <v>0</v>
      </c>
      <c r="AR1054">
        <v>0</v>
      </c>
      <c r="AS1054" t="s">
        <v>3</v>
      </c>
      <c r="AT1054">
        <v>2.0430499800000002</v>
      </c>
      <c r="AU1054" t="s">
        <v>3</v>
      </c>
      <c r="AV1054">
        <v>0</v>
      </c>
      <c r="AW1054">
        <v>1</v>
      </c>
      <c r="AX1054">
        <v>-1</v>
      </c>
      <c r="AY1054">
        <v>0</v>
      </c>
      <c r="AZ1054">
        <v>0</v>
      </c>
      <c r="BA1054" t="s">
        <v>3</v>
      </c>
      <c r="BB1054">
        <v>0</v>
      </c>
      <c r="BC1054">
        <v>0</v>
      </c>
      <c r="BD1054">
        <v>0</v>
      </c>
      <c r="BE1054">
        <v>0</v>
      </c>
      <c r="BF1054">
        <v>0</v>
      </c>
      <c r="BG1054">
        <v>0</v>
      </c>
      <c r="BH1054">
        <v>0</v>
      </c>
      <c r="BI1054">
        <v>0</v>
      </c>
      <c r="BJ1054">
        <v>0</v>
      </c>
      <c r="BK1054">
        <v>0</v>
      </c>
      <c r="BL1054">
        <v>0</v>
      </c>
      <c r="BM1054">
        <v>0</v>
      </c>
      <c r="BN1054">
        <v>0</v>
      </c>
      <c r="BO1054">
        <v>0</v>
      </c>
      <c r="BP1054">
        <v>0</v>
      </c>
      <c r="BQ1054">
        <v>0</v>
      </c>
      <c r="BR1054">
        <v>0</v>
      </c>
      <c r="BS1054">
        <v>0</v>
      </c>
      <c r="BT1054">
        <v>0</v>
      </c>
      <c r="BU1054">
        <v>0</v>
      </c>
      <c r="BV1054">
        <v>0</v>
      </c>
      <c r="BW1054">
        <v>0</v>
      </c>
      <c r="CV1054">
        <v>0</v>
      </c>
      <c r="CW1054">
        <v>0</v>
      </c>
      <c r="CX1054">
        <f>ROUND(Y1054*Source!I1237,9)</f>
        <v>111.99999990400001</v>
      </c>
      <c r="CY1054">
        <f>AA1054</f>
        <v>6238.51</v>
      </c>
      <c r="CZ1054">
        <f>AE1054</f>
        <v>862.75</v>
      </c>
      <c r="DA1054">
        <f>AI1054</f>
        <v>7.56</v>
      </c>
      <c r="DB1054">
        <f>ROUND(ROUND(AT1054*CZ1054,2),2)</f>
        <v>1762.64</v>
      </c>
      <c r="DC1054">
        <f>ROUND(ROUND(AT1054*AG1054,2),2)</f>
        <v>0</v>
      </c>
      <c r="DD1054" t="s">
        <v>3</v>
      </c>
      <c r="DE1054" t="s">
        <v>3</v>
      </c>
      <c r="DF1054">
        <f>ROUND(ROUND(AE1054*AI1054,0)*CX1054,0)</f>
        <v>730464</v>
      </c>
      <c r="DG1054">
        <f t="shared" ref="DG1054:DG1061" si="492">ROUND(ROUND(AF1054,0)*CX1054,0)</f>
        <v>0</v>
      </c>
      <c r="DH1054">
        <f t="shared" ref="DH1054:DH1060" si="493">ROUND(ROUND(AG1054,0)*CX1054,0)</f>
        <v>0</v>
      </c>
      <c r="DI1054">
        <f t="shared" si="491"/>
        <v>0</v>
      </c>
      <c r="DJ1054">
        <f>DF1054</f>
        <v>730464</v>
      </c>
      <c r="DK1054">
        <v>0</v>
      </c>
      <c r="DL1054" t="s">
        <v>3</v>
      </c>
      <c r="DM1054">
        <v>0</v>
      </c>
      <c r="DN1054" t="s">
        <v>3</v>
      </c>
      <c r="DO1054">
        <v>0</v>
      </c>
    </row>
    <row r="1055" spans="1:119" x14ac:dyDescent="0.2">
      <c r="A1055">
        <f>ROW(Source!A1240)</f>
        <v>1240</v>
      </c>
      <c r="B1055">
        <v>69726971</v>
      </c>
      <c r="C1055">
        <v>69735482</v>
      </c>
      <c r="D1055">
        <v>27493137</v>
      </c>
      <c r="E1055">
        <v>1</v>
      </c>
      <c r="F1055">
        <v>1</v>
      </c>
      <c r="G1055">
        <v>1</v>
      </c>
      <c r="H1055">
        <v>1</v>
      </c>
      <c r="I1055" t="s">
        <v>999</v>
      </c>
      <c r="J1055" t="s">
        <v>3</v>
      </c>
      <c r="K1055" t="s">
        <v>1000</v>
      </c>
      <c r="L1055">
        <v>1369</v>
      </c>
      <c r="N1055">
        <v>1013</v>
      </c>
      <c r="O1055" t="s">
        <v>974</v>
      </c>
      <c r="P1055" t="s">
        <v>974</v>
      </c>
      <c r="Q1055">
        <v>1</v>
      </c>
      <c r="W1055">
        <v>0</v>
      </c>
      <c r="X1055">
        <v>-1973258772</v>
      </c>
      <c r="Y1055">
        <f>AT1055</f>
        <v>80.040000000000006</v>
      </c>
      <c r="AA1055">
        <v>0</v>
      </c>
      <c r="AB1055">
        <v>0</v>
      </c>
      <c r="AC1055">
        <v>0</v>
      </c>
      <c r="AD1055">
        <v>9.15</v>
      </c>
      <c r="AE1055">
        <v>0</v>
      </c>
      <c r="AF1055">
        <v>0</v>
      </c>
      <c r="AG1055">
        <v>0</v>
      </c>
      <c r="AH1055">
        <v>9.15</v>
      </c>
      <c r="AI1055">
        <v>1</v>
      </c>
      <c r="AJ1055">
        <v>1</v>
      </c>
      <c r="AK1055">
        <v>1</v>
      </c>
      <c r="AL1055">
        <v>1</v>
      </c>
      <c r="AM1055">
        <v>0</v>
      </c>
      <c r="AN1055">
        <v>0</v>
      </c>
      <c r="AO1055">
        <v>1</v>
      </c>
      <c r="AP1055">
        <v>0</v>
      </c>
      <c r="AQ1055">
        <v>0</v>
      </c>
      <c r="AR1055">
        <v>0</v>
      </c>
      <c r="AS1055" t="s">
        <v>3</v>
      </c>
      <c r="AT1055">
        <v>80.040000000000006</v>
      </c>
      <c r="AU1055" t="s">
        <v>3</v>
      </c>
      <c r="AV1055">
        <v>1</v>
      </c>
      <c r="AW1055">
        <v>2</v>
      </c>
      <c r="AX1055">
        <v>69735488</v>
      </c>
      <c r="AY1055">
        <v>1</v>
      </c>
      <c r="AZ1055">
        <v>0</v>
      </c>
      <c r="BA1055">
        <v>1073</v>
      </c>
      <c r="BB1055">
        <v>0</v>
      </c>
      <c r="BC1055">
        <v>0</v>
      </c>
      <c r="BD1055">
        <v>0</v>
      </c>
      <c r="BE1055">
        <v>0</v>
      </c>
      <c r="BF1055">
        <v>0</v>
      </c>
      <c r="BG1055">
        <v>0</v>
      </c>
      <c r="BH1055">
        <v>0</v>
      </c>
      <c r="BI1055">
        <v>0</v>
      </c>
      <c r="BJ1055">
        <v>0</v>
      </c>
      <c r="BK1055">
        <v>0</v>
      </c>
      <c r="BL1055">
        <v>0</v>
      </c>
      <c r="BM1055">
        <v>0</v>
      </c>
      <c r="BN1055">
        <v>0</v>
      </c>
      <c r="BO1055">
        <v>0</v>
      </c>
      <c r="BP1055">
        <v>0</v>
      </c>
      <c r="BQ1055">
        <v>0</v>
      </c>
      <c r="BR1055">
        <v>0</v>
      </c>
      <c r="BS1055">
        <v>0</v>
      </c>
      <c r="BT1055">
        <v>0</v>
      </c>
      <c r="BU1055">
        <v>0</v>
      </c>
      <c r="BV1055">
        <v>0</v>
      </c>
      <c r="BW1055">
        <v>0</v>
      </c>
      <c r="CU1055">
        <f>ROUND(AT1055*Source!I1240*AH1055*AL1055,0)</f>
        <v>40148</v>
      </c>
      <c r="CV1055">
        <f>ROUND(Y1055*Source!I1240,9)</f>
        <v>4387.7928000000002</v>
      </c>
      <c r="CW1055">
        <v>0</v>
      </c>
      <c r="CX1055">
        <f>ROUND(Y1055*Source!I1240,9)</f>
        <v>4387.7928000000002</v>
      </c>
      <c r="CY1055">
        <f>AD1055</f>
        <v>9.15</v>
      </c>
      <c r="CZ1055">
        <f>AH1055</f>
        <v>9.15</v>
      </c>
      <c r="DA1055">
        <f>AL1055</f>
        <v>1</v>
      </c>
      <c r="DB1055">
        <f>ROUND(ROUND(AT1055*CZ1055,2),2)</f>
        <v>732.37</v>
      </c>
      <c r="DC1055">
        <f>ROUND(ROUND(AT1055*AG1055,2),2)</f>
        <v>0</v>
      </c>
      <c r="DD1055" t="s">
        <v>3</v>
      </c>
      <c r="DE1055" t="s">
        <v>3</v>
      </c>
      <c r="DF1055">
        <f t="shared" ref="DF1055:DF1063" si="494">ROUND(ROUND(AE1055,0)*CX1055,0)</f>
        <v>0</v>
      </c>
      <c r="DG1055">
        <f t="shared" si="492"/>
        <v>0</v>
      </c>
      <c r="DH1055">
        <f t="shared" si="493"/>
        <v>0</v>
      </c>
      <c r="DI1055">
        <f t="shared" si="491"/>
        <v>39490</v>
      </c>
      <c r="DJ1055">
        <f>DI1055</f>
        <v>39490</v>
      </c>
      <c r="DK1055">
        <v>0</v>
      </c>
      <c r="DL1055" t="s">
        <v>3</v>
      </c>
      <c r="DM1055">
        <v>0</v>
      </c>
      <c r="DN1055" t="s">
        <v>3</v>
      </c>
      <c r="DO1055">
        <v>0</v>
      </c>
    </row>
    <row r="1056" spans="1:119" x14ac:dyDescent="0.2">
      <c r="A1056">
        <f>ROW(Source!A1240)</f>
        <v>1240</v>
      </c>
      <c r="B1056">
        <v>69726971</v>
      </c>
      <c r="C1056">
        <v>69735482</v>
      </c>
      <c r="D1056">
        <v>121548</v>
      </c>
      <c r="E1056">
        <v>1</v>
      </c>
      <c r="F1056">
        <v>1</v>
      </c>
      <c r="G1056">
        <v>1</v>
      </c>
      <c r="H1056">
        <v>1</v>
      </c>
      <c r="I1056" t="s">
        <v>36</v>
      </c>
      <c r="J1056" t="s">
        <v>3</v>
      </c>
      <c r="K1056" t="s">
        <v>981</v>
      </c>
      <c r="L1056">
        <v>608254</v>
      </c>
      <c r="N1056">
        <v>1013</v>
      </c>
      <c r="O1056" t="s">
        <v>982</v>
      </c>
      <c r="P1056" t="s">
        <v>982</v>
      </c>
      <c r="Q1056">
        <v>1</v>
      </c>
      <c r="W1056">
        <v>0</v>
      </c>
      <c r="X1056">
        <v>-185737400</v>
      </c>
      <c r="Y1056">
        <f>(AT1056*0.5)</f>
        <v>1.0449999999999999</v>
      </c>
      <c r="AA1056">
        <v>0</v>
      </c>
      <c r="AB1056">
        <v>0</v>
      </c>
      <c r="AC1056">
        <v>0</v>
      </c>
      <c r="AD1056">
        <v>0</v>
      </c>
      <c r="AE1056">
        <v>0</v>
      </c>
      <c r="AF1056">
        <v>0</v>
      </c>
      <c r="AG1056">
        <v>0</v>
      </c>
      <c r="AH1056">
        <v>0</v>
      </c>
      <c r="AI1056">
        <v>1</v>
      </c>
      <c r="AJ1056">
        <v>1</v>
      </c>
      <c r="AK1056">
        <v>1</v>
      </c>
      <c r="AL1056">
        <v>1</v>
      </c>
      <c r="AM1056">
        <v>0</v>
      </c>
      <c r="AN1056">
        <v>0</v>
      </c>
      <c r="AO1056">
        <v>1</v>
      </c>
      <c r="AP1056">
        <v>1</v>
      </c>
      <c r="AQ1056">
        <v>0</v>
      </c>
      <c r="AR1056">
        <v>0</v>
      </c>
      <c r="AS1056" t="s">
        <v>3</v>
      </c>
      <c r="AT1056">
        <v>2.09</v>
      </c>
      <c r="AU1056" t="s">
        <v>205</v>
      </c>
      <c r="AV1056">
        <v>2</v>
      </c>
      <c r="AW1056">
        <v>2</v>
      </c>
      <c r="AX1056">
        <v>69735489</v>
      </c>
      <c r="AY1056">
        <v>1</v>
      </c>
      <c r="AZ1056">
        <v>0</v>
      </c>
      <c r="BA1056">
        <v>1074</v>
      </c>
      <c r="BB1056">
        <v>0</v>
      </c>
      <c r="BC1056">
        <v>0</v>
      </c>
      <c r="BD1056">
        <v>0</v>
      </c>
      <c r="BE1056">
        <v>0</v>
      </c>
      <c r="BF1056">
        <v>0</v>
      </c>
      <c r="BG1056">
        <v>0</v>
      </c>
      <c r="BH1056">
        <v>0</v>
      </c>
      <c r="BI1056">
        <v>0</v>
      </c>
      <c r="BJ1056">
        <v>0</v>
      </c>
      <c r="BK1056">
        <v>0</v>
      </c>
      <c r="BL1056">
        <v>0</v>
      </c>
      <c r="BM1056">
        <v>0</v>
      </c>
      <c r="BN1056">
        <v>0</v>
      </c>
      <c r="BO1056">
        <v>0</v>
      </c>
      <c r="BP1056">
        <v>0</v>
      </c>
      <c r="BQ1056">
        <v>0</v>
      </c>
      <c r="BR1056">
        <v>0</v>
      </c>
      <c r="BS1056">
        <v>0</v>
      </c>
      <c r="BT1056">
        <v>0</v>
      </c>
      <c r="BU1056">
        <v>0</v>
      </c>
      <c r="BV1056">
        <v>0</v>
      </c>
      <c r="BW1056">
        <v>0</v>
      </c>
      <c r="CV1056">
        <v>0</v>
      </c>
      <c r="CW1056">
        <v>0</v>
      </c>
      <c r="CX1056">
        <f>ROUND(Y1056*Source!I1240,9)</f>
        <v>57.286900000000003</v>
      </c>
      <c r="CY1056">
        <f>AD1056</f>
        <v>0</v>
      </c>
      <c r="CZ1056">
        <f>AH1056</f>
        <v>0</v>
      </c>
      <c r="DA1056">
        <f>AL1056</f>
        <v>1</v>
      </c>
      <c r="DB1056">
        <f>ROUND((ROUND(AT1056*CZ1056,2)*0.5),2)</f>
        <v>0</v>
      </c>
      <c r="DC1056">
        <f>ROUND((ROUND(AT1056*AG1056,2)*0.5),2)</f>
        <v>0</v>
      </c>
      <c r="DD1056" t="s">
        <v>3</v>
      </c>
      <c r="DE1056" t="s">
        <v>3</v>
      </c>
      <c r="DF1056">
        <f t="shared" si="494"/>
        <v>0</v>
      </c>
      <c r="DG1056">
        <f t="shared" si="492"/>
        <v>0</v>
      </c>
      <c r="DH1056">
        <f t="shared" si="493"/>
        <v>0</v>
      </c>
      <c r="DI1056">
        <f t="shared" si="491"/>
        <v>0</v>
      </c>
      <c r="DJ1056">
        <f>DI1056</f>
        <v>0</v>
      </c>
      <c r="DK1056">
        <v>0</v>
      </c>
      <c r="DL1056" t="s">
        <v>3</v>
      </c>
      <c r="DM1056">
        <v>0</v>
      </c>
      <c r="DN1056" t="s">
        <v>3</v>
      </c>
      <c r="DO1056">
        <v>0</v>
      </c>
    </row>
    <row r="1057" spans="1:119" x14ac:dyDescent="0.2">
      <c r="A1057">
        <f>ROW(Source!A1240)</f>
        <v>1240</v>
      </c>
      <c r="B1057">
        <v>69726971</v>
      </c>
      <c r="C1057">
        <v>69735482</v>
      </c>
      <c r="D1057">
        <v>27439740</v>
      </c>
      <c r="E1057">
        <v>1</v>
      </c>
      <c r="F1057">
        <v>1</v>
      </c>
      <c r="G1057">
        <v>1</v>
      </c>
      <c r="H1057">
        <v>2</v>
      </c>
      <c r="I1057" t="s">
        <v>1006</v>
      </c>
      <c r="J1057" t="s">
        <v>1007</v>
      </c>
      <c r="K1057" t="s">
        <v>1008</v>
      </c>
      <c r="L1057">
        <v>1368</v>
      </c>
      <c r="N1057">
        <v>1011</v>
      </c>
      <c r="O1057" t="s">
        <v>978</v>
      </c>
      <c r="P1057" t="s">
        <v>978</v>
      </c>
      <c r="Q1057">
        <v>1</v>
      </c>
      <c r="W1057">
        <v>0</v>
      </c>
      <c r="X1057">
        <v>1936917142</v>
      </c>
      <c r="Y1057">
        <f>(AT1057*0.5)</f>
        <v>1.0449999999999999</v>
      </c>
      <c r="AA1057">
        <v>0</v>
      </c>
      <c r="AB1057">
        <v>81.430000000000007</v>
      </c>
      <c r="AC1057">
        <v>10.14</v>
      </c>
      <c r="AD1057">
        <v>0</v>
      </c>
      <c r="AE1057">
        <v>0</v>
      </c>
      <c r="AF1057">
        <v>81.430000000000007</v>
      </c>
      <c r="AG1057">
        <v>10.14</v>
      </c>
      <c r="AH1057">
        <v>0</v>
      </c>
      <c r="AI1057">
        <v>1</v>
      </c>
      <c r="AJ1057">
        <v>1</v>
      </c>
      <c r="AK1057">
        <v>1</v>
      </c>
      <c r="AL1057">
        <v>1</v>
      </c>
      <c r="AM1057">
        <v>0</v>
      </c>
      <c r="AN1057">
        <v>0</v>
      </c>
      <c r="AO1057">
        <v>1</v>
      </c>
      <c r="AP1057">
        <v>1</v>
      </c>
      <c r="AQ1057">
        <v>0</v>
      </c>
      <c r="AR1057">
        <v>0</v>
      </c>
      <c r="AS1057" t="s">
        <v>3</v>
      </c>
      <c r="AT1057">
        <v>2.09</v>
      </c>
      <c r="AU1057" t="s">
        <v>205</v>
      </c>
      <c r="AV1057">
        <v>0</v>
      </c>
      <c r="AW1057">
        <v>2</v>
      </c>
      <c r="AX1057">
        <v>69735490</v>
      </c>
      <c r="AY1057">
        <v>1</v>
      </c>
      <c r="AZ1057">
        <v>0</v>
      </c>
      <c r="BA1057">
        <v>1075</v>
      </c>
      <c r="BB1057">
        <v>0</v>
      </c>
      <c r="BC1057">
        <v>0</v>
      </c>
      <c r="BD1057">
        <v>0</v>
      </c>
      <c r="BE1057">
        <v>0</v>
      </c>
      <c r="BF1057">
        <v>0</v>
      </c>
      <c r="BG1057">
        <v>0</v>
      </c>
      <c r="BH1057">
        <v>0</v>
      </c>
      <c r="BI1057">
        <v>0</v>
      </c>
      <c r="BJ1057">
        <v>0</v>
      </c>
      <c r="BK1057">
        <v>0</v>
      </c>
      <c r="BL1057">
        <v>0</v>
      </c>
      <c r="BM1057">
        <v>0</v>
      </c>
      <c r="BN1057">
        <v>0</v>
      </c>
      <c r="BO1057">
        <v>0</v>
      </c>
      <c r="BP1057">
        <v>0</v>
      </c>
      <c r="BQ1057">
        <v>0</v>
      </c>
      <c r="BR1057">
        <v>0</v>
      </c>
      <c r="BS1057">
        <v>0</v>
      </c>
      <c r="BT1057">
        <v>0</v>
      </c>
      <c r="BU1057">
        <v>0</v>
      </c>
      <c r="BV1057">
        <v>0</v>
      </c>
      <c r="BW1057">
        <v>0</v>
      </c>
      <c r="CV1057">
        <v>0</v>
      </c>
      <c r="CW1057">
        <f>ROUND(Y1057*Source!I1240*DO1057,9)</f>
        <v>0</v>
      </c>
      <c r="CX1057">
        <f>ROUND(Y1057*Source!I1240,9)</f>
        <v>57.286900000000003</v>
      </c>
      <c r="CY1057">
        <f>AB1057</f>
        <v>81.430000000000007</v>
      </c>
      <c r="CZ1057">
        <f>AF1057</f>
        <v>81.430000000000007</v>
      </c>
      <c r="DA1057">
        <f>AJ1057</f>
        <v>1</v>
      </c>
      <c r="DB1057">
        <f>ROUND((ROUND(AT1057*CZ1057,2)*0.5),2)</f>
        <v>85.1</v>
      </c>
      <c r="DC1057">
        <f>ROUND((ROUND(AT1057*AG1057,2)*0.5),2)</f>
        <v>10.6</v>
      </c>
      <c r="DD1057" t="s">
        <v>3</v>
      </c>
      <c r="DE1057" t="s">
        <v>3</v>
      </c>
      <c r="DF1057">
        <f t="shared" si="494"/>
        <v>0</v>
      </c>
      <c r="DG1057">
        <f t="shared" si="492"/>
        <v>4640</v>
      </c>
      <c r="DH1057">
        <f t="shared" si="493"/>
        <v>573</v>
      </c>
      <c r="DI1057">
        <f t="shared" si="491"/>
        <v>0</v>
      </c>
      <c r="DJ1057">
        <f>DG1057</f>
        <v>4640</v>
      </c>
      <c r="DK1057">
        <v>0</v>
      </c>
      <c r="DL1057" t="s">
        <v>3</v>
      </c>
      <c r="DM1057">
        <v>0</v>
      </c>
      <c r="DN1057" t="s">
        <v>3</v>
      </c>
      <c r="DO1057">
        <v>0</v>
      </c>
    </row>
    <row r="1058" spans="1:119" x14ac:dyDescent="0.2">
      <c r="A1058">
        <f>ROW(Source!A1240)</f>
        <v>1240</v>
      </c>
      <c r="B1058">
        <v>69726971</v>
      </c>
      <c r="C1058">
        <v>69735482</v>
      </c>
      <c r="D1058">
        <v>27441148</v>
      </c>
      <c r="E1058">
        <v>1</v>
      </c>
      <c r="F1058">
        <v>1</v>
      </c>
      <c r="G1058">
        <v>1</v>
      </c>
      <c r="H1058">
        <v>2</v>
      </c>
      <c r="I1058" t="s">
        <v>1009</v>
      </c>
      <c r="J1058" t="s">
        <v>1010</v>
      </c>
      <c r="K1058" t="s">
        <v>1011</v>
      </c>
      <c r="L1058">
        <v>1368</v>
      </c>
      <c r="N1058">
        <v>1011</v>
      </c>
      <c r="O1058" t="s">
        <v>978</v>
      </c>
      <c r="P1058" t="s">
        <v>978</v>
      </c>
      <c r="Q1058">
        <v>1</v>
      </c>
      <c r="W1058">
        <v>0</v>
      </c>
      <c r="X1058">
        <v>-2072447542</v>
      </c>
      <c r="Y1058">
        <f>(AT1058*0.5)</f>
        <v>16</v>
      </c>
      <c r="AA1058">
        <v>0</v>
      </c>
      <c r="AB1058">
        <v>1.5</v>
      </c>
      <c r="AC1058">
        <v>0</v>
      </c>
      <c r="AD1058">
        <v>0</v>
      </c>
      <c r="AE1058">
        <v>0</v>
      </c>
      <c r="AF1058">
        <v>1.5</v>
      </c>
      <c r="AG1058">
        <v>0</v>
      </c>
      <c r="AH1058">
        <v>0</v>
      </c>
      <c r="AI1058">
        <v>1</v>
      </c>
      <c r="AJ1058">
        <v>1</v>
      </c>
      <c r="AK1058">
        <v>1</v>
      </c>
      <c r="AL1058">
        <v>1</v>
      </c>
      <c r="AM1058">
        <v>0</v>
      </c>
      <c r="AN1058">
        <v>0</v>
      </c>
      <c r="AO1058">
        <v>1</v>
      </c>
      <c r="AP1058">
        <v>1</v>
      </c>
      <c r="AQ1058">
        <v>0</v>
      </c>
      <c r="AR1058">
        <v>0</v>
      </c>
      <c r="AS1058" t="s">
        <v>3</v>
      </c>
      <c r="AT1058">
        <v>32</v>
      </c>
      <c r="AU1058" t="s">
        <v>205</v>
      </c>
      <c r="AV1058">
        <v>0</v>
      </c>
      <c r="AW1058">
        <v>2</v>
      </c>
      <c r="AX1058">
        <v>69735491</v>
      </c>
      <c r="AY1058">
        <v>1</v>
      </c>
      <c r="AZ1058">
        <v>0</v>
      </c>
      <c r="BA1058">
        <v>1076</v>
      </c>
      <c r="BB1058">
        <v>0</v>
      </c>
      <c r="BC1058">
        <v>0</v>
      </c>
      <c r="BD1058">
        <v>0</v>
      </c>
      <c r="BE1058">
        <v>0</v>
      </c>
      <c r="BF1058">
        <v>0</v>
      </c>
      <c r="BG1058">
        <v>0</v>
      </c>
      <c r="BH1058">
        <v>0</v>
      </c>
      <c r="BI1058">
        <v>0</v>
      </c>
      <c r="BJ1058">
        <v>0</v>
      </c>
      <c r="BK1058">
        <v>0</v>
      </c>
      <c r="BL1058">
        <v>0</v>
      </c>
      <c r="BM1058">
        <v>0</v>
      </c>
      <c r="BN1058">
        <v>0</v>
      </c>
      <c r="BO1058">
        <v>0</v>
      </c>
      <c r="BP1058">
        <v>0</v>
      </c>
      <c r="BQ1058">
        <v>0</v>
      </c>
      <c r="BR1058">
        <v>0</v>
      </c>
      <c r="BS1058">
        <v>0</v>
      </c>
      <c r="BT1058">
        <v>0</v>
      </c>
      <c r="BU1058">
        <v>0</v>
      </c>
      <c r="BV1058">
        <v>0</v>
      </c>
      <c r="BW1058">
        <v>0</v>
      </c>
      <c r="CV1058">
        <v>0</v>
      </c>
      <c r="CW1058">
        <f>ROUND(Y1058*Source!I1240*DO1058,9)</f>
        <v>0</v>
      </c>
      <c r="CX1058">
        <f>ROUND(Y1058*Source!I1240,9)</f>
        <v>877.12</v>
      </c>
      <c r="CY1058">
        <f>AB1058</f>
        <v>1.5</v>
      </c>
      <c r="CZ1058">
        <f>AF1058</f>
        <v>1.5</v>
      </c>
      <c r="DA1058">
        <f>AJ1058</f>
        <v>1</v>
      </c>
      <c r="DB1058">
        <f>ROUND((ROUND(AT1058*CZ1058,2)*0.5),2)</f>
        <v>24</v>
      </c>
      <c r="DC1058">
        <f>ROUND((ROUND(AT1058*AG1058,2)*0.5),2)</f>
        <v>0</v>
      </c>
      <c r="DD1058" t="s">
        <v>3</v>
      </c>
      <c r="DE1058" t="s">
        <v>3</v>
      </c>
      <c r="DF1058">
        <f t="shared" si="494"/>
        <v>0</v>
      </c>
      <c r="DG1058">
        <f t="shared" si="492"/>
        <v>1754</v>
      </c>
      <c r="DH1058">
        <f t="shared" si="493"/>
        <v>0</v>
      </c>
      <c r="DI1058">
        <f t="shared" si="491"/>
        <v>0</v>
      </c>
      <c r="DJ1058">
        <f>DG1058</f>
        <v>1754</v>
      </c>
      <c r="DK1058">
        <v>0</v>
      </c>
      <c r="DL1058" t="s">
        <v>3</v>
      </c>
      <c r="DM1058">
        <v>0</v>
      </c>
      <c r="DN1058" t="s">
        <v>3</v>
      </c>
      <c r="DO1058">
        <v>0</v>
      </c>
    </row>
    <row r="1059" spans="1:119" x14ac:dyDescent="0.2">
      <c r="A1059">
        <f>ROW(Source!A1240)</f>
        <v>1240</v>
      </c>
      <c r="B1059">
        <v>69726971</v>
      </c>
      <c r="C1059">
        <v>69735482</v>
      </c>
      <c r="D1059">
        <v>27416566</v>
      </c>
      <c r="E1059">
        <v>1</v>
      </c>
      <c r="F1059">
        <v>1</v>
      </c>
      <c r="G1059">
        <v>1</v>
      </c>
      <c r="H1059">
        <v>3</v>
      </c>
      <c r="I1059" t="s">
        <v>82</v>
      </c>
      <c r="J1059" t="s">
        <v>194</v>
      </c>
      <c r="K1059" t="s">
        <v>83</v>
      </c>
      <c r="L1059">
        <v>1339</v>
      </c>
      <c r="N1059">
        <v>1007</v>
      </c>
      <c r="O1059" t="s">
        <v>40</v>
      </c>
      <c r="P1059" t="s">
        <v>40</v>
      </c>
      <c r="Q1059">
        <v>1</v>
      </c>
      <c r="W1059">
        <v>0</v>
      </c>
      <c r="X1059">
        <v>1967222743</v>
      </c>
      <c r="Y1059">
        <f>AT1059</f>
        <v>2</v>
      </c>
      <c r="AA1059">
        <v>7.14</v>
      </c>
      <c r="AB1059">
        <v>0</v>
      </c>
      <c r="AC1059">
        <v>0</v>
      </c>
      <c r="AD1059">
        <v>0</v>
      </c>
      <c r="AE1059">
        <v>7.14</v>
      </c>
      <c r="AF1059">
        <v>0</v>
      </c>
      <c r="AG1059">
        <v>0</v>
      </c>
      <c r="AH1059">
        <v>0</v>
      </c>
      <c r="AI1059">
        <v>1</v>
      </c>
      <c r="AJ1059">
        <v>1</v>
      </c>
      <c r="AK1059">
        <v>1</v>
      </c>
      <c r="AL1059">
        <v>1</v>
      </c>
      <c r="AM1059">
        <v>0</v>
      </c>
      <c r="AN1059">
        <v>0</v>
      </c>
      <c r="AO1059">
        <v>0</v>
      </c>
      <c r="AP1059">
        <v>1</v>
      </c>
      <c r="AQ1059">
        <v>0</v>
      </c>
      <c r="AR1059">
        <v>0</v>
      </c>
      <c r="AS1059" t="s">
        <v>3</v>
      </c>
      <c r="AT1059">
        <v>2</v>
      </c>
      <c r="AU1059" t="s">
        <v>3</v>
      </c>
      <c r="AV1059">
        <v>0</v>
      </c>
      <c r="AW1059">
        <v>2</v>
      </c>
      <c r="AX1059">
        <v>69735493</v>
      </c>
      <c r="AY1059">
        <v>1</v>
      </c>
      <c r="AZ1059">
        <v>0</v>
      </c>
      <c r="BA1059">
        <v>1078</v>
      </c>
      <c r="BB1059">
        <v>3</v>
      </c>
      <c r="BC1059">
        <v>0</v>
      </c>
      <c r="BD1059">
        <v>0</v>
      </c>
      <c r="BE1059">
        <v>0</v>
      </c>
      <c r="BF1059">
        <v>0</v>
      </c>
      <c r="BG1059">
        <v>0</v>
      </c>
      <c r="BH1059">
        <v>0</v>
      </c>
      <c r="BI1059">
        <v>0</v>
      </c>
      <c r="BJ1059">
        <v>0</v>
      </c>
      <c r="BK1059">
        <v>0</v>
      </c>
      <c r="BL1059">
        <v>0</v>
      </c>
      <c r="BM1059">
        <v>0</v>
      </c>
      <c r="BN1059">
        <v>0</v>
      </c>
      <c r="BO1059">
        <v>0</v>
      </c>
      <c r="BP1059">
        <v>0</v>
      </c>
      <c r="BQ1059">
        <v>0</v>
      </c>
      <c r="BR1059">
        <v>0</v>
      </c>
      <c r="BS1059">
        <v>0</v>
      </c>
      <c r="BT1059">
        <v>0</v>
      </c>
      <c r="BU1059">
        <v>0</v>
      </c>
      <c r="BV1059">
        <v>0</v>
      </c>
      <c r="BW1059">
        <v>0</v>
      </c>
      <c r="CV1059">
        <v>0</v>
      </c>
      <c r="CW1059">
        <v>0</v>
      </c>
      <c r="CX1059">
        <f>ROUND(Y1059*Source!I1240,9)</f>
        <v>109.64</v>
      </c>
      <c r="CY1059">
        <f>AA1059</f>
        <v>7.14</v>
      </c>
      <c r="CZ1059">
        <f>AE1059</f>
        <v>7.14</v>
      </c>
      <c r="DA1059">
        <f>AI1059</f>
        <v>1</v>
      </c>
      <c r="DB1059">
        <f>ROUND(ROUND(AT1059*CZ1059,2),2)</f>
        <v>14.28</v>
      </c>
      <c r="DC1059">
        <f>ROUND(ROUND(AT1059*AG1059,2),2)</f>
        <v>0</v>
      </c>
      <c r="DD1059" t="s">
        <v>3</v>
      </c>
      <c r="DE1059" t="s">
        <v>3</v>
      </c>
      <c r="DF1059">
        <f t="shared" si="494"/>
        <v>767</v>
      </c>
      <c r="DG1059">
        <f t="shared" si="492"/>
        <v>0</v>
      </c>
      <c r="DH1059">
        <f t="shared" si="493"/>
        <v>0</v>
      </c>
      <c r="DI1059">
        <f t="shared" si="491"/>
        <v>0</v>
      </c>
      <c r="DJ1059">
        <f>DF1059</f>
        <v>767</v>
      </c>
      <c r="DK1059">
        <v>0</v>
      </c>
      <c r="DL1059" t="s">
        <v>3</v>
      </c>
      <c r="DM1059">
        <v>0</v>
      </c>
      <c r="DN1059" t="s">
        <v>3</v>
      </c>
      <c r="DO1059">
        <v>0</v>
      </c>
    </row>
    <row r="1060" spans="1:119" x14ac:dyDescent="0.2">
      <c r="A1060">
        <f>ROW(Source!A1241)</f>
        <v>1241</v>
      </c>
      <c r="B1060">
        <v>69726884</v>
      </c>
      <c r="C1060">
        <v>69735482</v>
      </c>
      <c r="D1060">
        <v>27493137</v>
      </c>
      <c r="E1060">
        <v>1</v>
      </c>
      <c r="F1060">
        <v>1</v>
      </c>
      <c r="G1060">
        <v>1</v>
      </c>
      <c r="H1060">
        <v>1</v>
      </c>
      <c r="I1060" t="s">
        <v>999</v>
      </c>
      <c r="J1060" t="s">
        <v>3</v>
      </c>
      <c r="K1060" t="s">
        <v>1000</v>
      </c>
      <c r="L1060">
        <v>1369</v>
      </c>
      <c r="N1060">
        <v>1013</v>
      </c>
      <c r="O1060" t="s">
        <v>974</v>
      </c>
      <c r="P1060" t="s">
        <v>974</v>
      </c>
      <c r="Q1060">
        <v>1</v>
      </c>
      <c r="W1060">
        <v>0</v>
      </c>
      <c r="X1060">
        <v>-1973258772</v>
      </c>
      <c r="Y1060">
        <f>AT1060</f>
        <v>80.040000000000006</v>
      </c>
      <c r="AA1060">
        <v>0</v>
      </c>
      <c r="AB1060">
        <v>0</v>
      </c>
      <c r="AC1060">
        <v>0</v>
      </c>
      <c r="AD1060">
        <v>232.04</v>
      </c>
      <c r="AE1060">
        <v>0</v>
      </c>
      <c r="AF1060">
        <v>0</v>
      </c>
      <c r="AG1060">
        <v>0</v>
      </c>
      <c r="AH1060">
        <v>9.15</v>
      </c>
      <c r="AI1060">
        <v>1</v>
      </c>
      <c r="AJ1060">
        <v>1</v>
      </c>
      <c r="AK1060">
        <v>1</v>
      </c>
      <c r="AL1060">
        <v>25.36</v>
      </c>
      <c r="AM1060">
        <v>5</v>
      </c>
      <c r="AN1060">
        <v>0</v>
      </c>
      <c r="AO1060">
        <v>1</v>
      </c>
      <c r="AP1060">
        <v>0</v>
      </c>
      <c r="AQ1060">
        <v>0</v>
      </c>
      <c r="AR1060">
        <v>0</v>
      </c>
      <c r="AS1060" t="s">
        <v>3</v>
      </c>
      <c r="AT1060">
        <v>80.040000000000006</v>
      </c>
      <c r="AU1060" t="s">
        <v>3</v>
      </c>
      <c r="AV1060">
        <v>1</v>
      </c>
      <c r="AW1060">
        <v>2</v>
      </c>
      <c r="AX1060">
        <v>69735488</v>
      </c>
      <c r="AY1060">
        <v>1</v>
      </c>
      <c r="AZ1060">
        <v>0</v>
      </c>
      <c r="BA1060">
        <v>1079</v>
      </c>
      <c r="BB1060">
        <v>0</v>
      </c>
      <c r="BC1060">
        <v>0</v>
      </c>
      <c r="BD1060">
        <v>0</v>
      </c>
      <c r="BE1060">
        <v>0</v>
      </c>
      <c r="BF1060">
        <v>0</v>
      </c>
      <c r="BG1060">
        <v>0</v>
      </c>
      <c r="BH1060">
        <v>0</v>
      </c>
      <c r="BI1060">
        <v>0</v>
      </c>
      <c r="BJ1060">
        <v>0</v>
      </c>
      <c r="BK1060">
        <v>0</v>
      </c>
      <c r="BL1060">
        <v>0</v>
      </c>
      <c r="BM1060">
        <v>0</v>
      </c>
      <c r="BN1060">
        <v>0</v>
      </c>
      <c r="BO1060">
        <v>0</v>
      </c>
      <c r="BP1060">
        <v>0</v>
      </c>
      <c r="BQ1060">
        <v>0</v>
      </c>
      <c r="BR1060">
        <v>0</v>
      </c>
      <c r="BS1060">
        <v>0</v>
      </c>
      <c r="BT1060">
        <v>0</v>
      </c>
      <c r="BU1060">
        <v>0</v>
      </c>
      <c r="BV1060">
        <v>0</v>
      </c>
      <c r="BW1060">
        <v>0</v>
      </c>
      <c r="CU1060">
        <f>ROUND(AT1060*Source!I1241*AH1060*AL1060,0)</f>
        <v>1018161</v>
      </c>
      <c r="CV1060">
        <f>ROUND(Y1060*Source!I1241,9)</f>
        <v>4387.7928000000002</v>
      </c>
      <c r="CW1060">
        <v>0</v>
      </c>
      <c r="CX1060">
        <f>ROUND(Y1060*Source!I1241,9)</f>
        <v>4387.7928000000002</v>
      </c>
      <c r="CY1060">
        <f>AD1060</f>
        <v>232.04</v>
      </c>
      <c r="CZ1060">
        <f>AH1060</f>
        <v>9.15</v>
      </c>
      <c r="DA1060">
        <f>AL1060</f>
        <v>25.36</v>
      </c>
      <c r="DB1060">
        <f>ROUND(ROUND(AT1060*CZ1060,2),2)</f>
        <v>732.37</v>
      </c>
      <c r="DC1060">
        <f>ROUND(ROUND(AT1060*AG1060,2),2)</f>
        <v>0</v>
      </c>
      <c r="DD1060" t="s">
        <v>3</v>
      </c>
      <c r="DE1060" t="s">
        <v>3</v>
      </c>
      <c r="DF1060">
        <f t="shared" si="494"/>
        <v>0</v>
      </c>
      <c r="DG1060">
        <f t="shared" si="492"/>
        <v>0</v>
      </c>
      <c r="DH1060">
        <f t="shared" si="493"/>
        <v>0</v>
      </c>
      <c r="DI1060">
        <f>ROUND(ROUND(AH1060*AL1060,0)*CX1060,0)</f>
        <v>1017968</v>
      </c>
      <c r="DJ1060">
        <f>DI1060</f>
        <v>1017968</v>
      </c>
      <c r="DK1060">
        <v>0</v>
      </c>
      <c r="DL1060" t="s">
        <v>3</v>
      </c>
      <c r="DM1060">
        <v>0</v>
      </c>
      <c r="DN1060" t="s">
        <v>3</v>
      </c>
      <c r="DO1060">
        <v>0</v>
      </c>
    </row>
    <row r="1061" spans="1:119" x14ac:dyDescent="0.2">
      <c r="A1061">
        <f>ROW(Source!A1241)</f>
        <v>1241</v>
      </c>
      <c r="B1061">
        <v>69726884</v>
      </c>
      <c r="C1061">
        <v>69735482</v>
      </c>
      <c r="D1061">
        <v>121548</v>
      </c>
      <c r="E1061">
        <v>1</v>
      </c>
      <c r="F1061">
        <v>1</v>
      </c>
      <c r="G1061">
        <v>1</v>
      </c>
      <c r="H1061">
        <v>1</v>
      </c>
      <c r="I1061" t="s">
        <v>36</v>
      </c>
      <c r="J1061" t="s">
        <v>3</v>
      </c>
      <c r="K1061" t="s">
        <v>981</v>
      </c>
      <c r="L1061">
        <v>608254</v>
      </c>
      <c r="N1061">
        <v>1013</v>
      </c>
      <c r="O1061" t="s">
        <v>982</v>
      </c>
      <c r="P1061" t="s">
        <v>982</v>
      </c>
      <c r="Q1061">
        <v>1</v>
      </c>
      <c r="W1061">
        <v>0</v>
      </c>
      <c r="X1061">
        <v>-185737400</v>
      </c>
      <c r="Y1061">
        <f>(AT1061*0.5)</f>
        <v>1.0449999999999999</v>
      </c>
      <c r="AA1061">
        <v>0</v>
      </c>
      <c r="AB1061">
        <v>0</v>
      </c>
      <c r="AC1061">
        <v>0</v>
      </c>
      <c r="AD1061">
        <v>0</v>
      </c>
      <c r="AE1061">
        <v>0</v>
      </c>
      <c r="AF1061">
        <v>0</v>
      </c>
      <c r="AG1061">
        <v>0</v>
      </c>
      <c r="AH1061">
        <v>0</v>
      </c>
      <c r="AI1061">
        <v>1</v>
      </c>
      <c r="AJ1061">
        <v>1</v>
      </c>
      <c r="AK1061">
        <v>19.8</v>
      </c>
      <c r="AL1061">
        <v>1</v>
      </c>
      <c r="AM1061">
        <v>5</v>
      </c>
      <c r="AN1061">
        <v>0</v>
      </c>
      <c r="AO1061">
        <v>1</v>
      </c>
      <c r="AP1061">
        <v>1</v>
      </c>
      <c r="AQ1061">
        <v>0</v>
      </c>
      <c r="AR1061">
        <v>0</v>
      </c>
      <c r="AS1061" t="s">
        <v>3</v>
      </c>
      <c r="AT1061">
        <v>2.09</v>
      </c>
      <c r="AU1061" t="s">
        <v>205</v>
      </c>
      <c r="AV1061">
        <v>2</v>
      </c>
      <c r="AW1061">
        <v>2</v>
      </c>
      <c r="AX1061">
        <v>69735489</v>
      </c>
      <c r="AY1061">
        <v>1</v>
      </c>
      <c r="AZ1061">
        <v>0</v>
      </c>
      <c r="BA1061">
        <v>1080</v>
      </c>
      <c r="BB1061">
        <v>0</v>
      </c>
      <c r="BC1061">
        <v>0</v>
      </c>
      <c r="BD1061">
        <v>0</v>
      </c>
      <c r="BE1061">
        <v>0</v>
      </c>
      <c r="BF1061">
        <v>0</v>
      </c>
      <c r="BG1061">
        <v>0</v>
      </c>
      <c r="BH1061">
        <v>0</v>
      </c>
      <c r="BI1061">
        <v>0</v>
      </c>
      <c r="BJ1061">
        <v>0</v>
      </c>
      <c r="BK1061">
        <v>0</v>
      </c>
      <c r="BL1061">
        <v>0</v>
      </c>
      <c r="BM1061">
        <v>0</v>
      </c>
      <c r="BN1061">
        <v>0</v>
      </c>
      <c r="BO1061">
        <v>0</v>
      </c>
      <c r="BP1061">
        <v>0</v>
      </c>
      <c r="BQ1061">
        <v>0</v>
      </c>
      <c r="BR1061">
        <v>0</v>
      </c>
      <c r="BS1061">
        <v>0</v>
      </c>
      <c r="BT1061">
        <v>0</v>
      </c>
      <c r="BU1061">
        <v>0</v>
      </c>
      <c r="BV1061">
        <v>0</v>
      </c>
      <c r="BW1061">
        <v>0</v>
      </c>
      <c r="CV1061">
        <v>0</v>
      </c>
      <c r="CW1061">
        <v>0</v>
      </c>
      <c r="CX1061">
        <f>ROUND(Y1061*Source!I1241,9)</f>
        <v>57.286900000000003</v>
      </c>
      <c r="CY1061">
        <f>AD1061</f>
        <v>0</v>
      </c>
      <c r="CZ1061">
        <f>AH1061</f>
        <v>0</v>
      </c>
      <c r="DA1061">
        <f>AL1061</f>
        <v>1</v>
      </c>
      <c r="DB1061">
        <f>ROUND((ROUND(AT1061*CZ1061,2)*0.5),2)</f>
        <v>0</v>
      </c>
      <c r="DC1061">
        <f>ROUND((ROUND(AT1061*AG1061,2)*0.5),2)</f>
        <v>0</v>
      </c>
      <c r="DD1061" t="s">
        <v>3</v>
      </c>
      <c r="DE1061" t="s">
        <v>3</v>
      </c>
      <c r="DF1061">
        <f t="shared" si="494"/>
        <v>0</v>
      </c>
      <c r="DG1061">
        <f t="shared" si="492"/>
        <v>0</v>
      </c>
      <c r="DH1061">
        <f>ROUND(ROUND(AG1061*AK1061,0)*CX1061,0)</f>
        <v>0</v>
      </c>
      <c r="DI1061">
        <f t="shared" ref="DI1061:DI1069" si="495">ROUND(ROUND(AH1061,0)*CX1061,0)</f>
        <v>0</v>
      </c>
      <c r="DJ1061">
        <f>DI1061</f>
        <v>0</v>
      </c>
      <c r="DK1061">
        <v>0</v>
      </c>
      <c r="DL1061" t="s">
        <v>3</v>
      </c>
      <c r="DM1061">
        <v>0</v>
      </c>
      <c r="DN1061" t="s">
        <v>3</v>
      </c>
      <c r="DO1061">
        <v>0</v>
      </c>
    </row>
    <row r="1062" spans="1:119" x14ac:dyDescent="0.2">
      <c r="A1062">
        <f>ROW(Source!A1241)</f>
        <v>1241</v>
      </c>
      <c r="B1062">
        <v>69726884</v>
      </c>
      <c r="C1062">
        <v>69735482</v>
      </c>
      <c r="D1062">
        <v>27439740</v>
      </c>
      <c r="E1062">
        <v>1</v>
      </c>
      <c r="F1062">
        <v>1</v>
      </c>
      <c r="G1062">
        <v>1</v>
      </c>
      <c r="H1062">
        <v>2</v>
      </c>
      <c r="I1062" t="s">
        <v>1006</v>
      </c>
      <c r="J1062" t="s">
        <v>1007</v>
      </c>
      <c r="K1062" t="s">
        <v>1008</v>
      </c>
      <c r="L1062">
        <v>1368</v>
      </c>
      <c r="N1062">
        <v>1011</v>
      </c>
      <c r="O1062" t="s">
        <v>978</v>
      </c>
      <c r="P1062" t="s">
        <v>978</v>
      </c>
      <c r="Q1062">
        <v>1</v>
      </c>
      <c r="W1062">
        <v>0</v>
      </c>
      <c r="X1062">
        <v>1936917142</v>
      </c>
      <c r="Y1062">
        <f>(AT1062*0.5)</f>
        <v>1.0449999999999999</v>
      </c>
      <c r="AA1062">
        <v>0</v>
      </c>
      <c r="AB1062">
        <v>638.41</v>
      </c>
      <c r="AC1062">
        <v>200.77</v>
      </c>
      <c r="AD1062">
        <v>0</v>
      </c>
      <c r="AE1062">
        <v>0</v>
      </c>
      <c r="AF1062">
        <v>81.430000000000007</v>
      </c>
      <c r="AG1062">
        <v>10.14</v>
      </c>
      <c r="AH1062">
        <v>0</v>
      </c>
      <c r="AI1062">
        <v>1</v>
      </c>
      <c r="AJ1062">
        <v>7.84</v>
      </c>
      <c r="AK1062">
        <v>19.8</v>
      </c>
      <c r="AL1062">
        <v>1</v>
      </c>
      <c r="AM1062">
        <v>5</v>
      </c>
      <c r="AN1062">
        <v>0</v>
      </c>
      <c r="AO1062">
        <v>1</v>
      </c>
      <c r="AP1062">
        <v>1</v>
      </c>
      <c r="AQ1062">
        <v>0</v>
      </c>
      <c r="AR1062">
        <v>0</v>
      </c>
      <c r="AS1062" t="s">
        <v>3</v>
      </c>
      <c r="AT1062">
        <v>2.09</v>
      </c>
      <c r="AU1062" t="s">
        <v>205</v>
      </c>
      <c r="AV1062">
        <v>0</v>
      </c>
      <c r="AW1062">
        <v>2</v>
      </c>
      <c r="AX1062">
        <v>69735490</v>
      </c>
      <c r="AY1062">
        <v>1</v>
      </c>
      <c r="AZ1062">
        <v>0</v>
      </c>
      <c r="BA1062">
        <v>1081</v>
      </c>
      <c r="BB1062">
        <v>0</v>
      </c>
      <c r="BC1062">
        <v>0</v>
      </c>
      <c r="BD1062">
        <v>0</v>
      </c>
      <c r="BE1062">
        <v>0</v>
      </c>
      <c r="BF1062">
        <v>0</v>
      </c>
      <c r="BG1062">
        <v>0</v>
      </c>
      <c r="BH1062">
        <v>0</v>
      </c>
      <c r="BI1062">
        <v>0</v>
      </c>
      <c r="BJ1062">
        <v>0</v>
      </c>
      <c r="BK1062">
        <v>0</v>
      </c>
      <c r="BL1062">
        <v>0</v>
      </c>
      <c r="BM1062">
        <v>0</v>
      </c>
      <c r="BN1062">
        <v>0</v>
      </c>
      <c r="BO1062">
        <v>0</v>
      </c>
      <c r="BP1062">
        <v>0</v>
      </c>
      <c r="BQ1062">
        <v>0</v>
      </c>
      <c r="BR1062">
        <v>0</v>
      </c>
      <c r="BS1062">
        <v>0</v>
      </c>
      <c r="BT1062">
        <v>0</v>
      </c>
      <c r="BU1062">
        <v>0</v>
      </c>
      <c r="BV1062">
        <v>0</v>
      </c>
      <c r="BW1062">
        <v>0</v>
      </c>
      <c r="CV1062">
        <v>0</v>
      </c>
      <c r="CW1062">
        <f>ROUND(Y1062*Source!I1241*DO1062,9)</f>
        <v>0</v>
      </c>
      <c r="CX1062">
        <f>ROUND(Y1062*Source!I1241,9)</f>
        <v>57.286900000000003</v>
      </c>
      <c r="CY1062">
        <f>AB1062</f>
        <v>638.41</v>
      </c>
      <c r="CZ1062">
        <f>AF1062</f>
        <v>81.430000000000007</v>
      </c>
      <c r="DA1062">
        <f>AJ1062</f>
        <v>7.84</v>
      </c>
      <c r="DB1062">
        <f>ROUND((ROUND(AT1062*CZ1062,2)*0.5),2)</f>
        <v>85.1</v>
      </c>
      <c r="DC1062">
        <f>ROUND((ROUND(AT1062*AG1062,2)*0.5),2)</f>
        <v>10.6</v>
      </c>
      <c r="DD1062" t="s">
        <v>3</v>
      </c>
      <c r="DE1062" t="s">
        <v>3</v>
      </c>
      <c r="DF1062">
        <f t="shared" si="494"/>
        <v>0</v>
      </c>
      <c r="DG1062">
        <f>ROUND(ROUND(AF1062*AJ1062,0)*CX1062,0)</f>
        <v>36549</v>
      </c>
      <c r="DH1062">
        <f>ROUND(ROUND(AG1062*AK1062,0)*CX1062,0)</f>
        <v>11515</v>
      </c>
      <c r="DI1062">
        <f t="shared" si="495"/>
        <v>0</v>
      </c>
      <c r="DJ1062">
        <f>DG1062</f>
        <v>36549</v>
      </c>
      <c r="DK1062">
        <v>0</v>
      </c>
      <c r="DL1062" t="s">
        <v>3</v>
      </c>
      <c r="DM1062">
        <v>0</v>
      </c>
      <c r="DN1062" t="s">
        <v>3</v>
      </c>
      <c r="DO1062">
        <v>0</v>
      </c>
    </row>
    <row r="1063" spans="1:119" x14ac:dyDescent="0.2">
      <c r="A1063">
        <f>ROW(Source!A1241)</f>
        <v>1241</v>
      </c>
      <c r="B1063">
        <v>69726884</v>
      </c>
      <c r="C1063">
        <v>69735482</v>
      </c>
      <c r="D1063">
        <v>27441148</v>
      </c>
      <c r="E1063">
        <v>1</v>
      </c>
      <c r="F1063">
        <v>1</v>
      </c>
      <c r="G1063">
        <v>1</v>
      </c>
      <c r="H1063">
        <v>2</v>
      </c>
      <c r="I1063" t="s">
        <v>1009</v>
      </c>
      <c r="J1063" t="s">
        <v>1010</v>
      </c>
      <c r="K1063" t="s">
        <v>1011</v>
      </c>
      <c r="L1063">
        <v>1368</v>
      </c>
      <c r="N1063">
        <v>1011</v>
      </c>
      <c r="O1063" t="s">
        <v>978</v>
      </c>
      <c r="P1063" t="s">
        <v>978</v>
      </c>
      <c r="Q1063">
        <v>1</v>
      </c>
      <c r="W1063">
        <v>0</v>
      </c>
      <c r="X1063">
        <v>-2072447542</v>
      </c>
      <c r="Y1063">
        <f>(AT1063*0.5)</f>
        <v>16</v>
      </c>
      <c r="AA1063">
        <v>0</v>
      </c>
      <c r="AB1063">
        <v>11.76</v>
      </c>
      <c r="AC1063">
        <v>0</v>
      </c>
      <c r="AD1063">
        <v>0</v>
      </c>
      <c r="AE1063">
        <v>0</v>
      </c>
      <c r="AF1063">
        <v>1.5</v>
      </c>
      <c r="AG1063">
        <v>0</v>
      </c>
      <c r="AH1063">
        <v>0</v>
      </c>
      <c r="AI1063">
        <v>1</v>
      </c>
      <c r="AJ1063">
        <v>7.84</v>
      </c>
      <c r="AK1063">
        <v>19.8</v>
      </c>
      <c r="AL1063">
        <v>1</v>
      </c>
      <c r="AM1063">
        <v>5</v>
      </c>
      <c r="AN1063">
        <v>0</v>
      </c>
      <c r="AO1063">
        <v>1</v>
      </c>
      <c r="AP1063">
        <v>1</v>
      </c>
      <c r="AQ1063">
        <v>0</v>
      </c>
      <c r="AR1063">
        <v>0</v>
      </c>
      <c r="AS1063" t="s">
        <v>3</v>
      </c>
      <c r="AT1063">
        <v>32</v>
      </c>
      <c r="AU1063" t="s">
        <v>205</v>
      </c>
      <c r="AV1063">
        <v>0</v>
      </c>
      <c r="AW1063">
        <v>2</v>
      </c>
      <c r="AX1063">
        <v>69735491</v>
      </c>
      <c r="AY1063">
        <v>1</v>
      </c>
      <c r="AZ1063">
        <v>0</v>
      </c>
      <c r="BA1063">
        <v>1082</v>
      </c>
      <c r="BB1063">
        <v>0</v>
      </c>
      <c r="BC1063">
        <v>0</v>
      </c>
      <c r="BD1063">
        <v>0</v>
      </c>
      <c r="BE1063">
        <v>0</v>
      </c>
      <c r="BF1063">
        <v>0</v>
      </c>
      <c r="BG1063">
        <v>0</v>
      </c>
      <c r="BH1063">
        <v>0</v>
      </c>
      <c r="BI1063">
        <v>0</v>
      </c>
      <c r="BJ1063">
        <v>0</v>
      </c>
      <c r="BK1063">
        <v>0</v>
      </c>
      <c r="BL1063">
        <v>0</v>
      </c>
      <c r="BM1063">
        <v>0</v>
      </c>
      <c r="BN1063">
        <v>0</v>
      </c>
      <c r="BO1063">
        <v>0</v>
      </c>
      <c r="BP1063">
        <v>0</v>
      </c>
      <c r="BQ1063">
        <v>0</v>
      </c>
      <c r="BR1063">
        <v>0</v>
      </c>
      <c r="BS1063">
        <v>0</v>
      </c>
      <c r="BT1063">
        <v>0</v>
      </c>
      <c r="BU1063">
        <v>0</v>
      </c>
      <c r="BV1063">
        <v>0</v>
      </c>
      <c r="BW1063">
        <v>0</v>
      </c>
      <c r="CV1063">
        <v>0</v>
      </c>
      <c r="CW1063">
        <f>ROUND(Y1063*Source!I1241*DO1063,9)</f>
        <v>0</v>
      </c>
      <c r="CX1063">
        <f>ROUND(Y1063*Source!I1241,9)</f>
        <v>877.12</v>
      </c>
      <c r="CY1063">
        <f>AB1063</f>
        <v>11.76</v>
      </c>
      <c r="CZ1063">
        <f>AF1063</f>
        <v>1.5</v>
      </c>
      <c r="DA1063">
        <f>AJ1063</f>
        <v>7.84</v>
      </c>
      <c r="DB1063">
        <f>ROUND((ROUND(AT1063*CZ1063,2)*0.5),2)</f>
        <v>24</v>
      </c>
      <c r="DC1063">
        <f>ROUND((ROUND(AT1063*AG1063,2)*0.5),2)</f>
        <v>0</v>
      </c>
      <c r="DD1063" t="s">
        <v>3</v>
      </c>
      <c r="DE1063" t="s">
        <v>3</v>
      </c>
      <c r="DF1063">
        <f t="shared" si="494"/>
        <v>0</v>
      </c>
      <c r="DG1063">
        <f>ROUND(ROUND(AF1063*AJ1063,0)*CX1063,0)</f>
        <v>10525</v>
      </c>
      <c r="DH1063">
        <f>ROUND(ROUND(AG1063*AK1063,0)*CX1063,0)</f>
        <v>0</v>
      </c>
      <c r="DI1063">
        <f t="shared" si="495"/>
        <v>0</v>
      </c>
      <c r="DJ1063">
        <f>DG1063</f>
        <v>10525</v>
      </c>
      <c r="DK1063">
        <v>0</v>
      </c>
      <c r="DL1063" t="s">
        <v>3</v>
      </c>
      <c r="DM1063">
        <v>0</v>
      </c>
      <c r="DN1063" t="s">
        <v>3</v>
      </c>
      <c r="DO1063">
        <v>0</v>
      </c>
    </row>
    <row r="1064" spans="1:119" x14ac:dyDescent="0.2">
      <c r="A1064">
        <f>ROW(Source!A1241)</f>
        <v>1241</v>
      </c>
      <c r="B1064">
        <v>69726884</v>
      </c>
      <c r="C1064">
        <v>69735482</v>
      </c>
      <c r="D1064">
        <v>27416566</v>
      </c>
      <c r="E1064">
        <v>1</v>
      </c>
      <c r="F1064">
        <v>1</v>
      </c>
      <c r="G1064">
        <v>1</v>
      </c>
      <c r="H1064">
        <v>3</v>
      </c>
      <c r="I1064" t="s">
        <v>82</v>
      </c>
      <c r="J1064" t="s">
        <v>194</v>
      </c>
      <c r="K1064" t="s">
        <v>83</v>
      </c>
      <c r="L1064">
        <v>1339</v>
      </c>
      <c r="N1064">
        <v>1007</v>
      </c>
      <c r="O1064" t="s">
        <v>40</v>
      </c>
      <c r="P1064" t="s">
        <v>40</v>
      </c>
      <c r="Q1064">
        <v>1</v>
      </c>
      <c r="W1064">
        <v>0</v>
      </c>
      <c r="X1064">
        <v>1967222743</v>
      </c>
      <c r="Y1064">
        <f>AT1064</f>
        <v>2</v>
      </c>
      <c r="AA1064">
        <v>14.19</v>
      </c>
      <c r="AB1064">
        <v>0</v>
      </c>
      <c r="AC1064">
        <v>0</v>
      </c>
      <c r="AD1064">
        <v>0</v>
      </c>
      <c r="AE1064">
        <v>1.97</v>
      </c>
      <c r="AF1064">
        <v>0</v>
      </c>
      <c r="AG1064">
        <v>0</v>
      </c>
      <c r="AH1064">
        <v>0</v>
      </c>
      <c r="AI1064">
        <v>7.56</v>
      </c>
      <c r="AJ1064">
        <v>1</v>
      </c>
      <c r="AK1064">
        <v>1</v>
      </c>
      <c r="AL1064">
        <v>1</v>
      </c>
      <c r="AM1064">
        <v>0</v>
      </c>
      <c r="AN1064">
        <v>0</v>
      </c>
      <c r="AO1064">
        <v>0</v>
      </c>
      <c r="AP1064">
        <v>1</v>
      </c>
      <c r="AQ1064">
        <v>0</v>
      </c>
      <c r="AR1064">
        <v>0</v>
      </c>
      <c r="AS1064" t="s">
        <v>3</v>
      </c>
      <c r="AT1064">
        <v>2</v>
      </c>
      <c r="AU1064" t="s">
        <v>3</v>
      </c>
      <c r="AV1064">
        <v>0</v>
      </c>
      <c r="AW1064">
        <v>2</v>
      </c>
      <c r="AX1064">
        <v>69735493</v>
      </c>
      <c r="AY1064">
        <v>1</v>
      </c>
      <c r="AZ1064">
        <v>16384</v>
      </c>
      <c r="BA1064">
        <v>1084</v>
      </c>
      <c r="BB1064">
        <v>3</v>
      </c>
      <c r="BC1064">
        <v>0</v>
      </c>
      <c r="BD1064">
        <v>0</v>
      </c>
      <c r="BE1064">
        <v>0</v>
      </c>
      <c r="BF1064">
        <v>0</v>
      </c>
      <c r="BG1064">
        <v>0</v>
      </c>
      <c r="BH1064">
        <v>0</v>
      </c>
      <c r="BI1064">
        <v>0</v>
      </c>
      <c r="BJ1064">
        <v>0</v>
      </c>
      <c r="BK1064">
        <v>0</v>
      </c>
      <c r="BL1064">
        <v>0</v>
      </c>
      <c r="BM1064">
        <v>0</v>
      </c>
      <c r="BN1064">
        <v>0</v>
      </c>
      <c r="BO1064">
        <v>0</v>
      </c>
      <c r="BP1064">
        <v>0</v>
      </c>
      <c r="BQ1064">
        <v>0</v>
      </c>
      <c r="BR1064">
        <v>0</v>
      </c>
      <c r="BS1064">
        <v>0</v>
      </c>
      <c r="BT1064">
        <v>0</v>
      </c>
      <c r="BU1064">
        <v>0</v>
      </c>
      <c r="BV1064">
        <v>0</v>
      </c>
      <c r="BW1064">
        <v>0</v>
      </c>
      <c r="CV1064">
        <v>0</v>
      </c>
      <c r="CW1064">
        <v>0</v>
      </c>
      <c r="CX1064">
        <f>ROUND(Y1064*Source!I1241,9)</f>
        <v>109.64</v>
      </c>
      <c r="CY1064">
        <f>AA1064</f>
        <v>14.19</v>
      </c>
      <c r="CZ1064">
        <f>AE1064</f>
        <v>1.97</v>
      </c>
      <c r="DA1064">
        <f>AI1064</f>
        <v>7.56</v>
      </c>
      <c r="DB1064">
        <f>ROUND(ROUND(AT1064*CZ1064,2),2)</f>
        <v>3.94</v>
      </c>
      <c r="DC1064">
        <f>ROUND(ROUND(AT1064*AG1064,2),2)</f>
        <v>0</v>
      </c>
      <c r="DD1064" t="s">
        <v>3</v>
      </c>
      <c r="DE1064" t="s">
        <v>3</v>
      </c>
      <c r="DF1064">
        <f>ROUND(ROUND(AE1064*AI1064,0)*CX1064,0)</f>
        <v>1645</v>
      </c>
      <c r="DG1064">
        <f t="shared" ref="DG1064:DG1071" si="496">ROUND(ROUND(AF1064,0)*CX1064,0)</f>
        <v>0</v>
      </c>
      <c r="DH1064">
        <f t="shared" ref="DH1064:DH1070" si="497">ROUND(ROUND(AG1064,0)*CX1064,0)</f>
        <v>0</v>
      </c>
      <c r="DI1064">
        <f t="shared" si="495"/>
        <v>0</v>
      </c>
      <c r="DJ1064">
        <f>DF1064</f>
        <v>1645</v>
      </c>
      <c r="DK1064">
        <v>0</v>
      </c>
      <c r="DL1064" t="s">
        <v>3</v>
      </c>
      <c r="DM1064">
        <v>0</v>
      </c>
      <c r="DN1064" t="s">
        <v>3</v>
      </c>
      <c r="DO1064">
        <v>0</v>
      </c>
    </row>
    <row r="1065" spans="1:119" x14ac:dyDescent="0.2">
      <c r="A1065">
        <f>ROW(Source!A1279)</f>
        <v>1279</v>
      </c>
      <c r="B1065">
        <v>69726971</v>
      </c>
      <c r="C1065">
        <v>69735495</v>
      </c>
      <c r="D1065">
        <v>27493207</v>
      </c>
      <c r="E1065">
        <v>1</v>
      </c>
      <c r="F1065">
        <v>1</v>
      </c>
      <c r="G1065">
        <v>1</v>
      </c>
      <c r="H1065">
        <v>1</v>
      </c>
      <c r="I1065" t="s">
        <v>1047</v>
      </c>
      <c r="J1065" t="s">
        <v>3</v>
      </c>
      <c r="K1065" t="s">
        <v>1048</v>
      </c>
      <c r="L1065">
        <v>1369</v>
      </c>
      <c r="N1065">
        <v>1013</v>
      </c>
      <c r="O1065" t="s">
        <v>974</v>
      </c>
      <c r="P1065" t="s">
        <v>974</v>
      </c>
      <c r="Q1065">
        <v>1</v>
      </c>
      <c r="W1065">
        <v>0</v>
      </c>
      <c r="X1065">
        <v>-1900352537</v>
      </c>
      <c r="Y1065">
        <f t="shared" ref="Y1065:Y1074" si="498">(AT1065*2)</f>
        <v>16.12</v>
      </c>
      <c r="AA1065">
        <v>0</v>
      </c>
      <c r="AB1065">
        <v>0</v>
      </c>
      <c r="AC1065">
        <v>0</v>
      </c>
      <c r="AD1065">
        <v>7.87</v>
      </c>
      <c r="AE1065">
        <v>0</v>
      </c>
      <c r="AF1065">
        <v>0</v>
      </c>
      <c r="AG1065">
        <v>0</v>
      </c>
      <c r="AH1065">
        <v>7.87</v>
      </c>
      <c r="AI1065">
        <v>1</v>
      </c>
      <c r="AJ1065">
        <v>1</v>
      </c>
      <c r="AK1065">
        <v>1</v>
      </c>
      <c r="AL1065">
        <v>1</v>
      </c>
      <c r="AM1065">
        <v>0</v>
      </c>
      <c r="AN1065">
        <v>0</v>
      </c>
      <c r="AO1065">
        <v>1</v>
      </c>
      <c r="AP1065">
        <v>1</v>
      </c>
      <c r="AQ1065">
        <v>0</v>
      </c>
      <c r="AR1065">
        <v>0</v>
      </c>
      <c r="AS1065" t="s">
        <v>3</v>
      </c>
      <c r="AT1065">
        <v>8.06</v>
      </c>
      <c r="AU1065" t="s">
        <v>608</v>
      </c>
      <c r="AV1065">
        <v>1</v>
      </c>
      <c r="AW1065">
        <v>2</v>
      </c>
      <c r="AX1065">
        <v>69735501</v>
      </c>
      <c r="AY1065">
        <v>1</v>
      </c>
      <c r="AZ1065">
        <v>0</v>
      </c>
      <c r="BA1065">
        <v>1085</v>
      </c>
      <c r="BB1065">
        <v>0</v>
      </c>
      <c r="BC1065">
        <v>0</v>
      </c>
      <c r="BD1065">
        <v>0</v>
      </c>
      <c r="BE1065">
        <v>0</v>
      </c>
      <c r="BF1065">
        <v>0</v>
      </c>
      <c r="BG1065">
        <v>0</v>
      </c>
      <c r="BH1065">
        <v>0</v>
      </c>
      <c r="BI1065">
        <v>0</v>
      </c>
      <c r="BJ1065">
        <v>0</v>
      </c>
      <c r="BK1065">
        <v>0</v>
      </c>
      <c r="BL1065">
        <v>0</v>
      </c>
      <c r="BM1065">
        <v>0</v>
      </c>
      <c r="BN1065">
        <v>0</v>
      </c>
      <c r="BO1065">
        <v>0</v>
      </c>
      <c r="BP1065">
        <v>0</v>
      </c>
      <c r="BQ1065">
        <v>0</v>
      </c>
      <c r="BR1065">
        <v>0</v>
      </c>
      <c r="BS1065">
        <v>0</v>
      </c>
      <c r="BT1065">
        <v>0</v>
      </c>
      <c r="BU1065">
        <v>0</v>
      </c>
      <c r="BV1065">
        <v>0</v>
      </c>
      <c r="BW1065">
        <v>0</v>
      </c>
      <c r="CU1065">
        <f>ROUND(AT1065*Source!I1279*AH1065*AL1065,0)</f>
        <v>84</v>
      </c>
      <c r="CV1065">
        <f>ROUND(Y1065*Source!I1279,9)</f>
        <v>21.262280000000001</v>
      </c>
      <c r="CW1065">
        <v>0</v>
      </c>
      <c r="CX1065">
        <f>ROUND(Y1065*Source!I1279,9)</f>
        <v>21.262280000000001</v>
      </c>
      <c r="CY1065">
        <f>AD1065</f>
        <v>7.87</v>
      </c>
      <c r="CZ1065">
        <f>AH1065</f>
        <v>7.87</v>
      </c>
      <c r="DA1065">
        <f>AL1065</f>
        <v>1</v>
      </c>
      <c r="DB1065">
        <f t="shared" ref="DB1065:DB1074" si="499">ROUND((ROUND(AT1065*CZ1065,2)*2),2)</f>
        <v>126.86</v>
      </c>
      <c r="DC1065">
        <f t="shared" ref="DC1065:DC1074" si="500">ROUND((ROUND(AT1065*AG1065,2)*2),2)</f>
        <v>0</v>
      </c>
      <c r="DD1065" t="s">
        <v>3</v>
      </c>
      <c r="DE1065" t="s">
        <v>3</v>
      </c>
      <c r="DF1065">
        <f t="shared" ref="DF1065:DF1073" si="501">ROUND(ROUND(AE1065,0)*CX1065,0)</f>
        <v>0</v>
      </c>
      <c r="DG1065">
        <f t="shared" si="496"/>
        <v>0</v>
      </c>
      <c r="DH1065">
        <f t="shared" si="497"/>
        <v>0</v>
      </c>
      <c r="DI1065">
        <f t="shared" si="495"/>
        <v>170</v>
      </c>
      <c r="DJ1065">
        <f>DI1065</f>
        <v>170</v>
      </c>
      <c r="DK1065">
        <v>0</v>
      </c>
      <c r="DL1065" t="s">
        <v>3</v>
      </c>
      <c r="DM1065">
        <v>0</v>
      </c>
      <c r="DN1065" t="s">
        <v>3</v>
      </c>
      <c r="DO1065">
        <v>0</v>
      </c>
    </row>
    <row r="1066" spans="1:119" x14ac:dyDescent="0.2">
      <c r="A1066">
        <f>ROW(Source!A1279)</f>
        <v>1279</v>
      </c>
      <c r="B1066">
        <v>69726971</v>
      </c>
      <c r="C1066">
        <v>69735495</v>
      </c>
      <c r="D1066">
        <v>121548</v>
      </c>
      <c r="E1066">
        <v>1</v>
      </c>
      <c r="F1066">
        <v>1</v>
      </c>
      <c r="G1066">
        <v>1</v>
      </c>
      <c r="H1066">
        <v>1</v>
      </c>
      <c r="I1066" t="s">
        <v>36</v>
      </c>
      <c r="J1066" t="s">
        <v>3</v>
      </c>
      <c r="K1066" t="s">
        <v>981</v>
      </c>
      <c r="L1066">
        <v>608254</v>
      </c>
      <c r="N1066">
        <v>1013</v>
      </c>
      <c r="O1066" t="s">
        <v>982</v>
      </c>
      <c r="P1066" t="s">
        <v>982</v>
      </c>
      <c r="Q1066">
        <v>1</v>
      </c>
      <c r="W1066">
        <v>0</v>
      </c>
      <c r="X1066">
        <v>-185737400</v>
      </c>
      <c r="Y1066">
        <f t="shared" si="498"/>
        <v>0.32</v>
      </c>
      <c r="AA1066">
        <v>0</v>
      </c>
      <c r="AB1066">
        <v>0</v>
      </c>
      <c r="AC1066">
        <v>0</v>
      </c>
      <c r="AD1066">
        <v>0</v>
      </c>
      <c r="AE1066">
        <v>0</v>
      </c>
      <c r="AF1066">
        <v>0</v>
      </c>
      <c r="AG1066">
        <v>0</v>
      </c>
      <c r="AH1066">
        <v>0</v>
      </c>
      <c r="AI1066">
        <v>1</v>
      </c>
      <c r="AJ1066">
        <v>1</v>
      </c>
      <c r="AK1066">
        <v>1</v>
      </c>
      <c r="AL1066">
        <v>1</v>
      </c>
      <c r="AM1066">
        <v>0</v>
      </c>
      <c r="AN1066">
        <v>0</v>
      </c>
      <c r="AO1066">
        <v>1</v>
      </c>
      <c r="AP1066">
        <v>1</v>
      </c>
      <c r="AQ1066">
        <v>0</v>
      </c>
      <c r="AR1066">
        <v>0</v>
      </c>
      <c r="AS1066" t="s">
        <v>3</v>
      </c>
      <c r="AT1066">
        <v>0.16</v>
      </c>
      <c r="AU1066" t="s">
        <v>608</v>
      </c>
      <c r="AV1066">
        <v>2</v>
      </c>
      <c r="AW1066">
        <v>2</v>
      </c>
      <c r="AX1066">
        <v>69735502</v>
      </c>
      <c r="AY1066">
        <v>1</v>
      </c>
      <c r="AZ1066">
        <v>0</v>
      </c>
      <c r="BA1066">
        <v>1086</v>
      </c>
      <c r="BB1066">
        <v>0</v>
      </c>
      <c r="BC1066">
        <v>0</v>
      </c>
      <c r="BD1066">
        <v>0</v>
      </c>
      <c r="BE1066">
        <v>0</v>
      </c>
      <c r="BF1066">
        <v>0</v>
      </c>
      <c r="BG1066">
        <v>0</v>
      </c>
      <c r="BH1066">
        <v>0</v>
      </c>
      <c r="BI1066">
        <v>0</v>
      </c>
      <c r="BJ1066">
        <v>0</v>
      </c>
      <c r="BK1066">
        <v>0</v>
      </c>
      <c r="BL1066">
        <v>0</v>
      </c>
      <c r="BM1066">
        <v>0</v>
      </c>
      <c r="BN1066">
        <v>0</v>
      </c>
      <c r="BO1066">
        <v>0</v>
      </c>
      <c r="BP1066">
        <v>0</v>
      </c>
      <c r="BQ1066">
        <v>0</v>
      </c>
      <c r="BR1066">
        <v>0</v>
      </c>
      <c r="BS1066">
        <v>0</v>
      </c>
      <c r="BT1066">
        <v>0</v>
      </c>
      <c r="BU1066">
        <v>0</v>
      </c>
      <c r="BV1066">
        <v>0</v>
      </c>
      <c r="BW1066">
        <v>0</v>
      </c>
      <c r="CV1066">
        <v>0</v>
      </c>
      <c r="CW1066">
        <v>0</v>
      </c>
      <c r="CX1066">
        <f>ROUND(Y1066*Source!I1279,9)</f>
        <v>0.42208000000000001</v>
      </c>
      <c r="CY1066">
        <f>AD1066</f>
        <v>0</v>
      </c>
      <c r="CZ1066">
        <f>AH1066</f>
        <v>0</v>
      </c>
      <c r="DA1066">
        <f>AL1066</f>
        <v>1</v>
      </c>
      <c r="DB1066">
        <f t="shared" si="499"/>
        <v>0</v>
      </c>
      <c r="DC1066">
        <f t="shared" si="500"/>
        <v>0</v>
      </c>
      <c r="DD1066" t="s">
        <v>3</v>
      </c>
      <c r="DE1066" t="s">
        <v>3</v>
      </c>
      <c r="DF1066">
        <f t="shared" si="501"/>
        <v>0</v>
      </c>
      <c r="DG1066">
        <f t="shared" si="496"/>
        <v>0</v>
      </c>
      <c r="DH1066">
        <f t="shared" si="497"/>
        <v>0</v>
      </c>
      <c r="DI1066">
        <f t="shared" si="495"/>
        <v>0</v>
      </c>
      <c r="DJ1066">
        <f>DI1066</f>
        <v>0</v>
      </c>
      <c r="DK1066">
        <v>0</v>
      </c>
      <c r="DL1066" t="s">
        <v>3</v>
      </c>
      <c r="DM1066">
        <v>0</v>
      </c>
      <c r="DN1066" t="s">
        <v>3</v>
      </c>
      <c r="DO1066">
        <v>0</v>
      </c>
    </row>
    <row r="1067" spans="1:119" x14ac:dyDescent="0.2">
      <c r="A1067">
        <f>ROW(Source!A1279)</f>
        <v>1279</v>
      </c>
      <c r="B1067">
        <v>69726971</v>
      </c>
      <c r="C1067">
        <v>69735495</v>
      </c>
      <c r="D1067">
        <v>27439630</v>
      </c>
      <c r="E1067">
        <v>1</v>
      </c>
      <c r="F1067">
        <v>1</v>
      </c>
      <c r="G1067">
        <v>1</v>
      </c>
      <c r="H1067">
        <v>2</v>
      </c>
      <c r="I1067" t="s">
        <v>986</v>
      </c>
      <c r="J1067" t="s">
        <v>987</v>
      </c>
      <c r="K1067" t="s">
        <v>988</v>
      </c>
      <c r="L1067">
        <v>1368</v>
      </c>
      <c r="N1067">
        <v>1011</v>
      </c>
      <c r="O1067" t="s">
        <v>978</v>
      </c>
      <c r="P1067" t="s">
        <v>978</v>
      </c>
      <c r="Q1067">
        <v>1</v>
      </c>
      <c r="W1067">
        <v>0</v>
      </c>
      <c r="X1067">
        <v>-72110300</v>
      </c>
      <c r="Y1067">
        <f t="shared" si="498"/>
        <v>0.32</v>
      </c>
      <c r="AA1067">
        <v>0</v>
      </c>
      <c r="AB1067">
        <v>31.27</v>
      </c>
      <c r="AC1067">
        <v>13.61</v>
      </c>
      <c r="AD1067">
        <v>0</v>
      </c>
      <c r="AE1067">
        <v>0</v>
      </c>
      <c r="AF1067">
        <v>31.27</v>
      </c>
      <c r="AG1067">
        <v>13.61</v>
      </c>
      <c r="AH1067">
        <v>0</v>
      </c>
      <c r="AI1067">
        <v>1</v>
      </c>
      <c r="AJ1067">
        <v>1</v>
      </c>
      <c r="AK1067">
        <v>1</v>
      </c>
      <c r="AL1067">
        <v>1</v>
      </c>
      <c r="AM1067">
        <v>0</v>
      </c>
      <c r="AN1067">
        <v>0</v>
      </c>
      <c r="AO1067">
        <v>1</v>
      </c>
      <c r="AP1067">
        <v>1</v>
      </c>
      <c r="AQ1067">
        <v>0</v>
      </c>
      <c r="AR1067">
        <v>0</v>
      </c>
      <c r="AS1067" t="s">
        <v>3</v>
      </c>
      <c r="AT1067">
        <v>0.16</v>
      </c>
      <c r="AU1067" t="s">
        <v>608</v>
      </c>
      <c r="AV1067">
        <v>0</v>
      </c>
      <c r="AW1067">
        <v>2</v>
      </c>
      <c r="AX1067">
        <v>69735503</v>
      </c>
      <c r="AY1067">
        <v>1</v>
      </c>
      <c r="AZ1067">
        <v>0</v>
      </c>
      <c r="BA1067">
        <v>1087</v>
      </c>
      <c r="BB1067">
        <v>0</v>
      </c>
      <c r="BC1067">
        <v>0</v>
      </c>
      <c r="BD1067">
        <v>0</v>
      </c>
      <c r="BE1067">
        <v>0</v>
      </c>
      <c r="BF1067">
        <v>0</v>
      </c>
      <c r="BG1067">
        <v>0</v>
      </c>
      <c r="BH1067">
        <v>0</v>
      </c>
      <c r="BI1067">
        <v>0</v>
      </c>
      <c r="BJ1067">
        <v>0</v>
      </c>
      <c r="BK1067">
        <v>0</v>
      </c>
      <c r="BL1067">
        <v>0</v>
      </c>
      <c r="BM1067">
        <v>0</v>
      </c>
      <c r="BN1067">
        <v>0</v>
      </c>
      <c r="BO1067">
        <v>0</v>
      </c>
      <c r="BP1067">
        <v>0</v>
      </c>
      <c r="BQ1067">
        <v>0</v>
      </c>
      <c r="BR1067">
        <v>0</v>
      </c>
      <c r="BS1067">
        <v>0</v>
      </c>
      <c r="BT1067">
        <v>0</v>
      </c>
      <c r="BU1067">
        <v>0</v>
      </c>
      <c r="BV1067">
        <v>0</v>
      </c>
      <c r="BW1067">
        <v>0</v>
      </c>
      <c r="CV1067">
        <v>0</v>
      </c>
      <c r="CW1067">
        <f>ROUND(Y1067*Source!I1279*DO1067,9)</f>
        <v>0</v>
      </c>
      <c r="CX1067">
        <f>ROUND(Y1067*Source!I1279,9)</f>
        <v>0.42208000000000001</v>
      </c>
      <c r="CY1067">
        <f>AB1067</f>
        <v>31.27</v>
      </c>
      <c r="CZ1067">
        <f>AF1067</f>
        <v>31.27</v>
      </c>
      <c r="DA1067">
        <f>AJ1067</f>
        <v>1</v>
      </c>
      <c r="DB1067">
        <f t="shared" si="499"/>
        <v>10</v>
      </c>
      <c r="DC1067">
        <f t="shared" si="500"/>
        <v>4.3600000000000003</v>
      </c>
      <c r="DD1067" t="s">
        <v>3</v>
      </c>
      <c r="DE1067" t="s">
        <v>3</v>
      </c>
      <c r="DF1067">
        <f t="shared" si="501"/>
        <v>0</v>
      </c>
      <c r="DG1067">
        <f t="shared" si="496"/>
        <v>13</v>
      </c>
      <c r="DH1067">
        <f t="shared" si="497"/>
        <v>6</v>
      </c>
      <c r="DI1067">
        <f t="shared" si="495"/>
        <v>0</v>
      </c>
      <c r="DJ1067">
        <f>DG1067</f>
        <v>13</v>
      </c>
      <c r="DK1067">
        <v>0</v>
      </c>
      <c r="DL1067" t="s">
        <v>3</v>
      </c>
      <c r="DM1067">
        <v>0</v>
      </c>
      <c r="DN1067" t="s">
        <v>3</v>
      </c>
      <c r="DO1067">
        <v>0</v>
      </c>
    </row>
    <row r="1068" spans="1:119" x14ac:dyDescent="0.2">
      <c r="A1068">
        <f>ROW(Source!A1279)</f>
        <v>1279</v>
      </c>
      <c r="B1068">
        <v>69726971</v>
      </c>
      <c r="C1068">
        <v>69735495</v>
      </c>
      <c r="D1068">
        <v>27441327</v>
      </c>
      <c r="E1068">
        <v>1</v>
      </c>
      <c r="F1068">
        <v>1</v>
      </c>
      <c r="G1068">
        <v>1</v>
      </c>
      <c r="H1068">
        <v>2</v>
      </c>
      <c r="I1068" t="s">
        <v>975</v>
      </c>
      <c r="J1068" t="s">
        <v>976</v>
      </c>
      <c r="K1068" t="s">
        <v>977</v>
      </c>
      <c r="L1068">
        <v>1368</v>
      </c>
      <c r="N1068">
        <v>1011</v>
      </c>
      <c r="O1068" t="s">
        <v>978</v>
      </c>
      <c r="P1068" t="s">
        <v>978</v>
      </c>
      <c r="Q1068">
        <v>1</v>
      </c>
      <c r="W1068">
        <v>0</v>
      </c>
      <c r="X1068">
        <v>-1583389094</v>
      </c>
      <c r="Y1068">
        <f t="shared" si="498"/>
        <v>1.52</v>
      </c>
      <c r="AA1068">
        <v>0</v>
      </c>
      <c r="AB1068">
        <v>93.37</v>
      </c>
      <c r="AC1068">
        <v>11.69</v>
      </c>
      <c r="AD1068">
        <v>0</v>
      </c>
      <c r="AE1068">
        <v>0</v>
      </c>
      <c r="AF1068">
        <v>93.37</v>
      </c>
      <c r="AG1068">
        <v>11.69</v>
      </c>
      <c r="AH1068">
        <v>0</v>
      </c>
      <c r="AI1068">
        <v>1</v>
      </c>
      <c r="AJ1068">
        <v>1</v>
      </c>
      <c r="AK1068">
        <v>1</v>
      </c>
      <c r="AL1068">
        <v>1</v>
      </c>
      <c r="AM1068">
        <v>0</v>
      </c>
      <c r="AN1068">
        <v>0</v>
      </c>
      <c r="AO1068">
        <v>1</v>
      </c>
      <c r="AP1068">
        <v>1</v>
      </c>
      <c r="AQ1068">
        <v>0</v>
      </c>
      <c r="AR1068">
        <v>0</v>
      </c>
      <c r="AS1068" t="s">
        <v>3</v>
      </c>
      <c r="AT1068">
        <v>0.76</v>
      </c>
      <c r="AU1068" t="s">
        <v>608</v>
      </c>
      <c r="AV1068">
        <v>0</v>
      </c>
      <c r="AW1068">
        <v>2</v>
      </c>
      <c r="AX1068">
        <v>69735504</v>
      </c>
      <c r="AY1068">
        <v>1</v>
      </c>
      <c r="AZ1068">
        <v>0</v>
      </c>
      <c r="BA1068">
        <v>1088</v>
      </c>
      <c r="BB1068">
        <v>0</v>
      </c>
      <c r="BC1068">
        <v>0</v>
      </c>
      <c r="BD1068">
        <v>0</v>
      </c>
      <c r="BE1068">
        <v>0</v>
      </c>
      <c r="BF1068">
        <v>0</v>
      </c>
      <c r="BG1068">
        <v>0</v>
      </c>
      <c r="BH1068">
        <v>0</v>
      </c>
      <c r="BI1068">
        <v>0</v>
      </c>
      <c r="BJ1068">
        <v>0</v>
      </c>
      <c r="BK1068">
        <v>0</v>
      </c>
      <c r="BL1068">
        <v>0</v>
      </c>
      <c r="BM1068">
        <v>0</v>
      </c>
      <c r="BN1068">
        <v>0</v>
      </c>
      <c r="BO1068">
        <v>0</v>
      </c>
      <c r="BP1068">
        <v>0</v>
      </c>
      <c r="BQ1068">
        <v>0</v>
      </c>
      <c r="BR1068">
        <v>0</v>
      </c>
      <c r="BS1068">
        <v>0</v>
      </c>
      <c r="BT1068">
        <v>0</v>
      </c>
      <c r="BU1068">
        <v>0</v>
      </c>
      <c r="BV1068">
        <v>0</v>
      </c>
      <c r="BW1068">
        <v>0</v>
      </c>
      <c r="CV1068">
        <v>0</v>
      </c>
      <c r="CW1068">
        <f>ROUND(Y1068*Source!I1279*DO1068,9)</f>
        <v>0</v>
      </c>
      <c r="CX1068">
        <f>ROUND(Y1068*Source!I1279,9)</f>
        <v>2.00488</v>
      </c>
      <c r="CY1068">
        <f>AB1068</f>
        <v>93.37</v>
      </c>
      <c r="CZ1068">
        <f>AF1068</f>
        <v>93.37</v>
      </c>
      <c r="DA1068">
        <f>AJ1068</f>
        <v>1</v>
      </c>
      <c r="DB1068">
        <f t="shared" si="499"/>
        <v>141.91999999999999</v>
      </c>
      <c r="DC1068">
        <f t="shared" si="500"/>
        <v>17.760000000000002</v>
      </c>
      <c r="DD1068" t="s">
        <v>3</v>
      </c>
      <c r="DE1068" t="s">
        <v>3</v>
      </c>
      <c r="DF1068">
        <f t="shared" si="501"/>
        <v>0</v>
      </c>
      <c r="DG1068">
        <f t="shared" si="496"/>
        <v>186</v>
      </c>
      <c r="DH1068">
        <f t="shared" si="497"/>
        <v>24</v>
      </c>
      <c r="DI1068">
        <f t="shared" si="495"/>
        <v>0</v>
      </c>
      <c r="DJ1068">
        <f>DG1068</f>
        <v>186</v>
      </c>
      <c r="DK1068">
        <v>0</v>
      </c>
      <c r="DL1068" t="s">
        <v>3</v>
      </c>
      <c r="DM1068">
        <v>0</v>
      </c>
      <c r="DN1068" t="s">
        <v>3</v>
      </c>
      <c r="DO1068">
        <v>0</v>
      </c>
    </row>
    <row r="1069" spans="1:119" x14ac:dyDescent="0.2">
      <c r="A1069">
        <f>ROW(Source!A1279)</f>
        <v>1279</v>
      </c>
      <c r="B1069">
        <v>69726971</v>
      </c>
      <c r="C1069">
        <v>69735495</v>
      </c>
      <c r="D1069">
        <v>27375384</v>
      </c>
      <c r="E1069">
        <v>1</v>
      </c>
      <c r="F1069">
        <v>1</v>
      </c>
      <c r="G1069">
        <v>1</v>
      </c>
      <c r="H1069">
        <v>3</v>
      </c>
      <c r="I1069" t="s">
        <v>610</v>
      </c>
      <c r="J1069" t="s">
        <v>613</v>
      </c>
      <c r="K1069" t="s">
        <v>611</v>
      </c>
      <c r="L1069">
        <v>1329</v>
      </c>
      <c r="N1069">
        <v>1005</v>
      </c>
      <c r="O1069" t="s">
        <v>612</v>
      </c>
      <c r="P1069" t="s">
        <v>612</v>
      </c>
      <c r="Q1069">
        <v>1000</v>
      </c>
      <c r="W1069">
        <v>0</v>
      </c>
      <c r="X1069">
        <v>-51690024</v>
      </c>
      <c r="Y1069">
        <f t="shared" si="498"/>
        <v>0.20599999999999999</v>
      </c>
      <c r="AA1069">
        <v>16658.03</v>
      </c>
      <c r="AB1069">
        <v>0</v>
      </c>
      <c r="AC1069">
        <v>0</v>
      </c>
      <c r="AD1069">
        <v>0</v>
      </c>
      <c r="AE1069">
        <v>16658.03</v>
      </c>
      <c r="AF1069">
        <v>0</v>
      </c>
      <c r="AG1069">
        <v>0</v>
      </c>
      <c r="AH1069">
        <v>0</v>
      </c>
      <c r="AI1069">
        <v>1</v>
      </c>
      <c r="AJ1069">
        <v>1</v>
      </c>
      <c r="AK1069">
        <v>1</v>
      </c>
      <c r="AL1069">
        <v>1</v>
      </c>
      <c r="AM1069">
        <v>0</v>
      </c>
      <c r="AN1069">
        <v>0</v>
      </c>
      <c r="AO1069">
        <v>0</v>
      </c>
      <c r="AP1069">
        <v>1</v>
      </c>
      <c r="AQ1069">
        <v>0</v>
      </c>
      <c r="AR1069">
        <v>0</v>
      </c>
      <c r="AS1069" t="s">
        <v>3</v>
      </c>
      <c r="AT1069">
        <v>0.10299999999999999</v>
      </c>
      <c r="AU1069" t="s">
        <v>608</v>
      </c>
      <c r="AV1069">
        <v>0</v>
      </c>
      <c r="AW1069">
        <v>2</v>
      </c>
      <c r="AX1069">
        <v>69735505</v>
      </c>
      <c r="AY1069">
        <v>1</v>
      </c>
      <c r="AZ1069">
        <v>0</v>
      </c>
      <c r="BA1069">
        <v>1089</v>
      </c>
      <c r="BB1069">
        <v>3</v>
      </c>
      <c r="BC1069">
        <v>0</v>
      </c>
      <c r="BD1069">
        <v>0</v>
      </c>
      <c r="BE1069">
        <v>0</v>
      </c>
      <c r="BF1069">
        <v>0</v>
      </c>
      <c r="BG1069">
        <v>0</v>
      </c>
      <c r="BH1069">
        <v>0</v>
      </c>
      <c r="BI1069">
        <v>0</v>
      </c>
      <c r="BJ1069">
        <v>0</v>
      </c>
      <c r="BK1069">
        <v>0</v>
      </c>
      <c r="BL1069">
        <v>0</v>
      </c>
      <c r="BM1069">
        <v>0</v>
      </c>
      <c r="BN1069">
        <v>0</v>
      </c>
      <c r="BO1069">
        <v>0</v>
      </c>
      <c r="BP1069">
        <v>0</v>
      </c>
      <c r="BQ1069">
        <v>0</v>
      </c>
      <c r="BR1069">
        <v>0</v>
      </c>
      <c r="BS1069">
        <v>0</v>
      </c>
      <c r="BT1069">
        <v>0</v>
      </c>
      <c r="BU1069">
        <v>0</v>
      </c>
      <c r="BV1069">
        <v>0</v>
      </c>
      <c r="BW1069">
        <v>0</v>
      </c>
      <c r="CV1069">
        <v>0</v>
      </c>
      <c r="CW1069">
        <v>0</v>
      </c>
      <c r="CX1069">
        <f>ROUND(Y1069*Source!I1279,9)</f>
        <v>0.27171400000000001</v>
      </c>
      <c r="CY1069">
        <f>AA1069</f>
        <v>16658.03</v>
      </c>
      <c r="CZ1069">
        <f>AE1069</f>
        <v>16658.03</v>
      </c>
      <c r="DA1069">
        <f>AI1069</f>
        <v>1</v>
      </c>
      <c r="DB1069">
        <f t="shared" si="499"/>
        <v>3431.56</v>
      </c>
      <c r="DC1069">
        <f t="shared" si="500"/>
        <v>0</v>
      </c>
      <c r="DD1069" t="s">
        <v>3</v>
      </c>
      <c r="DE1069" t="s">
        <v>3</v>
      </c>
      <c r="DF1069">
        <f t="shared" si="501"/>
        <v>4526</v>
      </c>
      <c r="DG1069">
        <f t="shared" si="496"/>
        <v>0</v>
      </c>
      <c r="DH1069">
        <f t="shared" si="497"/>
        <v>0</v>
      </c>
      <c r="DI1069">
        <f t="shared" si="495"/>
        <v>0</v>
      </c>
      <c r="DJ1069">
        <f>DF1069</f>
        <v>4526</v>
      </c>
      <c r="DK1069">
        <v>0</v>
      </c>
      <c r="DL1069" t="s">
        <v>3</v>
      </c>
      <c r="DM1069">
        <v>0</v>
      </c>
      <c r="DN1069" t="s">
        <v>3</v>
      </c>
      <c r="DO1069">
        <v>0</v>
      </c>
    </row>
    <row r="1070" spans="1:119" x14ac:dyDescent="0.2">
      <c r="A1070">
        <f>ROW(Source!A1280)</f>
        <v>1280</v>
      </c>
      <c r="B1070">
        <v>69726884</v>
      </c>
      <c r="C1070">
        <v>69735495</v>
      </c>
      <c r="D1070">
        <v>27493207</v>
      </c>
      <c r="E1070">
        <v>1</v>
      </c>
      <c r="F1070">
        <v>1</v>
      </c>
      <c r="G1070">
        <v>1</v>
      </c>
      <c r="H1070">
        <v>1</v>
      </c>
      <c r="I1070" t="s">
        <v>1047</v>
      </c>
      <c r="J1070" t="s">
        <v>3</v>
      </c>
      <c r="K1070" t="s">
        <v>1048</v>
      </c>
      <c r="L1070">
        <v>1369</v>
      </c>
      <c r="N1070">
        <v>1013</v>
      </c>
      <c r="O1070" t="s">
        <v>974</v>
      </c>
      <c r="P1070" t="s">
        <v>974</v>
      </c>
      <c r="Q1070">
        <v>1</v>
      </c>
      <c r="W1070">
        <v>0</v>
      </c>
      <c r="X1070">
        <v>-1900352537</v>
      </c>
      <c r="Y1070">
        <f t="shared" si="498"/>
        <v>16.12</v>
      </c>
      <c r="AA1070">
        <v>0</v>
      </c>
      <c r="AB1070">
        <v>0</v>
      </c>
      <c r="AC1070">
        <v>0</v>
      </c>
      <c r="AD1070">
        <v>199.58</v>
      </c>
      <c r="AE1070">
        <v>0</v>
      </c>
      <c r="AF1070">
        <v>0</v>
      </c>
      <c r="AG1070">
        <v>0</v>
      </c>
      <c r="AH1070">
        <v>7.87</v>
      </c>
      <c r="AI1070">
        <v>1</v>
      </c>
      <c r="AJ1070">
        <v>1</v>
      </c>
      <c r="AK1070">
        <v>1</v>
      </c>
      <c r="AL1070">
        <v>25.36</v>
      </c>
      <c r="AM1070">
        <v>5</v>
      </c>
      <c r="AN1070">
        <v>0</v>
      </c>
      <c r="AO1070">
        <v>1</v>
      </c>
      <c r="AP1070">
        <v>1</v>
      </c>
      <c r="AQ1070">
        <v>0</v>
      </c>
      <c r="AR1070">
        <v>0</v>
      </c>
      <c r="AS1070" t="s">
        <v>3</v>
      </c>
      <c r="AT1070">
        <v>8.06</v>
      </c>
      <c r="AU1070" t="s">
        <v>608</v>
      </c>
      <c r="AV1070">
        <v>1</v>
      </c>
      <c r="AW1070">
        <v>2</v>
      </c>
      <c r="AX1070">
        <v>69735501</v>
      </c>
      <c r="AY1070">
        <v>1</v>
      </c>
      <c r="AZ1070">
        <v>0</v>
      </c>
      <c r="BA1070">
        <v>1090</v>
      </c>
      <c r="BB1070">
        <v>0</v>
      </c>
      <c r="BC1070">
        <v>0</v>
      </c>
      <c r="BD1070">
        <v>0</v>
      </c>
      <c r="BE1070">
        <v>0</v>
      </c>
      <c r="BF1070">
        <v>0</v>
      </c>
      <c r="BG1070">
        <v>0</v>
      </c>
      <c r="BH1070">
        <v>0</v>
      </c>
      <c r="BI1070">
        <v>0</v>
      </c>
      <c r="BJ1070">
        <v>0</v>
      </c>
      <c r="BK1070">
        <v>0</v>
      </c>
      <c r="BL1070">
        <v>0</v>
      </c>
      <c r="BM1070">
        <v>0</v>
      </c>
      <c r="BN1070">
        <v>0</v>
      </c>
      <c r="BO1070">
        <v>0</v>
      </c>
      <c r="BP1070">
        <v>0</v>
      </c>
      <c r="BQ1070">
        <v>0</v>
      </c>
      <c r="BR1070">
        <v>0</v>
      </c>
      <c r="BS1070">
        <v>0</v>
      </c>
      <c r="BT1070">
        <v>0</v>
      </c>
      <c r="BU1070">
        <v>0</v>
      </c>
      <c r="BV1070">
        <v>0</v>
      </c>
      <c r="BW1070">
        <v>0</v>
      </c>
      <c r="CU1070">
        <f>ROUND(AT1070*Source!I1280*AH1070*AL1070,0)</f>
        <v>2122</v>
      </c>
      <c r="CV1070">
        <f>ROUND(Y1070*Source!I1280,9)</f>
        <v>21.262280000000001</v>
      </c>
      <c r="CW1070">
        <v>0</v>
      </c>
      <c r="CX1070">
        <f>ROUND(Y1070*Source!I1280,9)</f>
        <v>21.262280000000001</v>
      </c>
      <c r="CY1070">
        <f>AD1070</f>
        <v>199.58</v>
      </c>
      <c r="CZ1070">
        <f>AH1070</f>
        <v>7.87</v>
      </c>
      <c r="DA1070">
        <f>AL1070</f>
        <v>25.36</v>
      </c>
      <c r="DB1070">
        <f t="shared" si="499"/>
        <v>126.86</v>
      </c>
      <c r="DC1070">
        <f t="shared" si="500"/>
        <v>0</v>
      </c>
      <c r="DD1070" t="s">
        <v>3</v>
      </c>
      <c r="DE1070" t="s">
        <v>3</v>
      </c>
      <c r="DF1070">
        <f t="shared" si="501"/>
        <v>0</v>
      </c>
      <c r="DG1070">
        <f t="shared" si="496"/>
        <v>0</v>
      </c>
      <c r="DH1070">
        <f t="shared" si="497"/>
        <v>0</v>
      </c>
      <c r="DI1070">
        <f>ROUND(ROUND(AH1070*AL1070,0)*CX1070,0)</f>
        <v>4252</v>
      </c>
      <c r="DJ1070">
        <f>DI1070</f>
        <v>4252</v>
      </c>
      <c r="DK1070">
        <v>0</v>
      </c>
      <c r="DL1070" t="s">
        <v>3</v>
      </c>
      <c r="DM1070">
        <v>0</v>
      </c>
      <c r="DN1070" t="s">
        <v>3</v>
      </c>
      <c r="DO1070">
        <v>0</v>
      </c>
    </row>
    <row r="1071" spans="1:119" x14ac:dyDescent="0.2">
      <c r="A1071">
        <f>ROW(Source!A1280)</f>
        <v>1280</v>
      </c>
      <c r="B1071">
        <v>69726884</v>
      </c>
      <c r="C1071">
        <v>69735495</v>
      </c>
      <c r="D1071">
        <v>121548</v>
      </c>
      <c r="E1071">
        <v>1</v>
      </c>
      <c r="F1071">
        <v>1</v>
      </c>
      <c r="G1071">
        <v>1</v>
      </c>
      <c r="H1071">
        <v>1</v>
      </c>
      <c r="I1071" t="s">
        <v>36</v>
      </c>
      <c r="J1071" t="s">
        <v>3</v>
      </c>
      <c r="K1071" t="s">
        <v>981</v>
      </c>
      <c r="L1071">
        <v>608254</v>
      </c>
      <c r="N1071">
        <v>1013</v>
      </c>
      <c r="O1071" t="s">
        <v>982</v>
      </c>
      <c r="P1071" t="s">
        <v>982</v>
      </c>
      <c r="Q1071">
        <v>1</v>
      </c>
      <c r="W1071">
        <v>0</v>
      </c>
      <c r="X1071">
        <v>-185737400</v>
      </c>
      <c r="Y1071">
        <f t="shared" si="498"/>
        <v>0.32</v>
      </c>
      <c r="AA1071">
        <v>0</v>
      </c>
      <c r="AB1071">
        <v>0</v>
      </c>
      <c r="AC1071">
        <v>0</v>
      </c>
      <c r="AD1071">
        <v>0</v>
      </c>
      <c r="AE1071">
        <v>0</v>
      </c>
      <c r="AF1071">
        <v>0</v>
      </c>
      <c r="AG1071">
        <v>0</v>
      </c>
      <c r="AH1071">
        <v>0</v>
      </c>
      <c r="AI1071">
        <v>1</v>
      </c>
      <c r="AJ1071">
        <v>1</v>
      </c>
      <c r="AK1071">
        <v>19.8</v>
      </c>
      <c r="AL1071">
        <v>1</v>
      </c>
      <c r="AM1071">
        <v>5</v>
      </c>
      <c r="AN1071">
        <v>0</v>
      </c>
      <c r="AO1071">
        <v>1</v>
      </c>
      <c r="AP1071">
        <v>1</v>
      </c>
      <c r="AQ1071">
        <v>0</v>
      </c>
      <c r="AR1071">
        <v>0</v>
      </c>
      <c r="AS1071" t="s">
        <v>3</v>
      </c>
      <c r="AT1071">
        <v>0.16</v>
      </c>
      <c r="AU1071" t="s">
        <v>608</v>
      </c>
      <c r="AV1071">
        <v>2</v>
      </c>
      <c r="AW1071">
        <v>2</v>
      </c>
      <c r="AX1071">
        <v>69735502</v>
      </c>
      <c r="AY1071">
        <v>1</v>
      </c>
      <c r="AZ1071">
        <v>0</v>
      </c>
      <c r="BA1071">
        <v>1091</v>
      </c>
      <c r="BB1071">
        <v>0</v>
      </c>
      <c r="BC1071">
        <v>0</v>
      </c>
      <c r="BD1071">
        <v>0</v>
      </c>
      <c r="BE1071">
        <v>0</v>
      </c>
      <c r="BF1071">
        <v>0</v>
      </c>
      <c r="BG1071">
        <v>0</v>
      </c>
      <c r="BH1071">
        <v>0</v>
      </c>
      <c r="BI1071">
        <v>0</v>
      </c>
      <c r="BJ1071">
        <v>0</v>
      </c>
      <c r="BK1071">
        <v>0</v>
      </c>
      <c r="BL1071">
        <v>0</v>
      </c>
      <c r="BM1071">
        <v>0</v>
      </c>
      <c r="BN1071">
        <v>0</v>
      </c>
      <c r="BO1071">
        <v>0</v>
      </c>
      <c r="BP1071">
        <v>0</v>
      </c>
      <c r="BQ1071">
        <v>0</v>
      </c>
      <c r="BR1071">
        <v>0</v>
      </c>
      <c r="BS1071">
        <v>0</v>
      </c>
      <c r="BT1071">
        <v>0</v>
      </c>
      <c r="BU1071">
        <v>0</v>
      </c>
      <c r="BV1071">
        <v>0</v>
      </c>
      <c r="BW1071">
        <v>0</v>
      </c>
      <c r="CV1071">
        <v>0</v>
      </c>
      <c r="CW1071">
        <v>0</v>
      </c>
      <c r="CX1071">
        <f>ROUND(Y1071*Source!I1280,9)</f>
        <v>0.42208000000000001</v>
      </c>
      <c r="CY1071">
        <f>AD1071</f>
        <v>0</v>
      </c>
      <c r="CZ1071">
        <f>AH1071</f>
        <v>0</v>
      </c>
      <c r="DA1071">
        <f>AL1071</f>
        <v>1</v>
      </c>
      <c r="DB1071">
        <f t="shared" si="499"/>
        <v>0</v>
      </c>
      <c r="DC1071">
        <f t="shared" si="500"/>
        <v>0</v>
      </c>
      <c r="DD1071" t="s">
        <v>3</v>
      </c>
      <c r="DE1071" t="s">
        <v>3</v>
      </c>
      <c r="DF1071">
        <f t="shared" si="501"/>
        <v>0</v>
      </c>
      <c r="DG1071">
        <f t="shared" si="496"/>
        <v>0</v>
      </c>
      <c r="DH1071">
        <f>ROUND(ROUND(AG1071*AK1071,0)*CX1071,0)</f>
        <v>0</v>
      </c>
      <c r="DI1071">
        <f t="shared" ref="DI1071:DI1077" si="502">ROUND(ROUND(AH1071,0)*CX1071,0)</f>
        <v>0</v>
      </c>
      <c r="DJ1071">
        <f>DI1071</f>
        <v>0</v>
      </c>
      <c r="DK1071">
        <v>0</v>
      </c>
      <c r="DL1071" t="s">
        <v>3</v>
      </c>
      <c r="DM1071">
        <v>0</v>
      </c>
      <c r="DN1071" t="s">
        <v>3</v>
      </c>
      <c r="DO1071">
        <v>0</v>
      </c>
    </row>
    <row r="1072" spans="1:119" x14ac:dyDescent="0.2">
      <c r="A1072">
        <f>ROW(Source!A1280)</f>
        <v>1280</v>
      </c>
      <c r="B1072">
        <v>69726884</v>
      </c>
      <c r="C1072">
        <v>69735495</v>
      </c>
      <c r="D1072">
        <v>27439630</v>
      </c>
      <c r="E1072">
        <v>1</v>
      </c>
      <c r="F1072">
        <v>1</v>
      </c>
      <c r="G1072">
        <v>1</v>
      </c>
      <c r="H1072">
        <v>2</v>
      </c>
      <c r="I1072" t="s">
        <v>986</v>
      </c>
      <c r="J1072" t="s">
        <v>987</v>
      </c>
      <c r="K1072" t="s">
        <v>988</v>
      </c>
      <c r="L1072">
        <v>1368</v>
      </c>
      <c r="N1072">
        <v>1011</v>
      </c>
      <c r="O1072" t="s">
        <v>978</v>
      </c>
      <c r="P1072" t="s">
        <v>978</v>
      </c>
      <c r="Q1072">
        <v>1</v>
      </c>
      <c r="W1072">
        <v>0</v>
      </c>
      <c r="X1072">
        <v>-72110300</v>
      </c>
      <c r="Y1072">
        <f t="shared" si="498"/>
        <v>0.32</v>
      </c>
      <c r="AA1072">
        <v>0</v>
      </c>
      <c r="AB1072">
        <v>245.16</v>
      </c>
      <c r="AC1072">
        <v>269.48</v>
      </c>
      <c r="AD1072">
        <v>0</v>
      </c>
      <c r="AE1072">
        <v>0</v>
      </c>
      <c r="AF1072">
        <v>31.27</v>
      </c>
      <c r="AG1072">
        <v>13.61</v>
      </c>
      <c r="AH1072">
        <v>0</v>
      </c>
      <c r="AI1072">
        <v>1</v>
      </c>
      <c r="AJ1072">
        <v>7.84</v>
      </c>
      <c r="AK1072">
        <v>19.8</v>
      </c>
      <c r="AL1072">
        <v>1</v>
      </c>
      <c r="AM1072">
        <v>5</v>
      </c>
      <c r="AN1072">
        <v>0</v>
      </c>
      <c r="AO1072">
        <v>1</v>
      </c>
      <c r="AP1072">
        <v>1</v>
      </c>
      <c r="AQ1072">
        <v>0</v>
      </c>
      <c r="AR1072">
        <v>0</v>
      </c>
      <c r="AS1072" t="s">
        <v>3</v>
      </c>
      <c r="AT1072">
        <v>0.16</v>
      </c>
      <c r="AU1072" t="s">
        <v>608</v>
      </c>
      <c r="AV1072">
        <v>0</v>
      </c>
      <c r="AW1072">
        <v>2</v>
      </c>
      <c r="AX1072">
        <v>69735503</v>
      </c>
      <c r="AY1072">
        <v>1</v>
      </c>
      <c r="AZ1072">
        <v>0</v>
      </c>
      <c r="BA1072">
        <v>1092</v>
      </c>
      <c r="BB1072">
        <v>0</v>
      </c>
      <c r="BC1072">
        <v>0</v>
      </c>
      <c r="BD1072">
        <v>0</v>
      </c>
      <c r="BE1072">
        <v>0</v>
      </c>
      <c r="BF1072">
        <v>0</v>
      </c>
      <c r="BG1072">
        <v>0</v>
      </c>
      <c r="BH1072">
        <v>0</v>
      </c>
      <c r="BI1072">
        <v>0</v>
      </c>
      <c r="BJ1072">
        <v>0</v>
      </c>
      <c r="BK1072">
        <v>0</v>
      </c>
      <c r="BL1072">
        <v>0</v>
      </c>
      <c r="BM1072">
        <v>0</v>
      </c>
      <c r="BN1072">
        <v>0</v>
      </c>
      <c r="BO1072">
        <v>0</v>
      </c>
      <c r="BP1072">
        <v>0</v>
      </c>
      <c r="BQ1072">
        <v>0</v>
      </c>
      <c r="BR1072">
        <v>0</v>
      </c>
      <c r="BS1072">
        <v>0</v>
      </c>
      <c r="BT1072">
        <v>0</v>
      </c>
      <c r="BU1072">
        <v>0</v>
      </c>
      <c r="BV1072">
        <v>0</v>
      </c>
      <c r="BW1072">
        <v>0</v>
      </c>
      <c r="CV1072">
        <v>0</v>
      </c>
      <c r="CW1072">
        <f>ROUND(Y1072*Source!I1280*DO1072,9)</f>
        <v>0</v>
      </c>
      <c r="CX1072">
        <f>ROUND(Y1072*Source!I1280,9)</f>
        <v>0.42208000000000001</v>
      </c>
      <c r="CY1072">
        <f>AB1072</f>
        <v>245.16</v>
      </c>
      <c r="CZ1072">
        <f>AF1072</f>
        <v>31.27</v>
      </c>
      <c r="DA1072">
        <f>AJ1072</f>
        <v>7.84</v>
      </c>
      <c r="DB1072">
        <f t="shared" si="499"/>
        <v>10</v>
      </c>
      <c r="DC1072">
        <f t="shared" si="500"/>
        <v>4.3600000000000003</v>
      </c>
      <c r="DD1072" t="s">
        <v>3</v>
      </c>
      <c r="DE1072" t="s">
        <v>3</v>
      </c>
      <c r="DF1072">
        <f t="shared" si="501"/>
        <v>0</v>
      </c>
      <c r="DG1072">
        <f>ROUND(ROUND(AF1072*AJ1072,0)*CX1072,0)</f>
        <v>103</v>
      </c>
      <c r="DH1072">
        <f>ROUND(ROUND(AG1072*AK1072,0)*CX1072,0)</f>
        <v>114</v>
      </c>
      <c r="DI1072">
        <f t="shared" si="502"/>
        <v>0</v>
      </c>
      <c r="DJ1072">
        <f>DG1072</f>
        <v>103</v>
      </c>
      <c r="DK1072">
        <v>0</v>
      </c>
      <c r="DL1072" t="s">
        <v>3</v>
      </c>
      <c r="DM1072">
        <v>0</v>
      </c>
      <c r="DN1072" t="s">
        <v>3</v>
      </c>
      <c r="DO1072">
        <v>0</v>
      </c>
    </row>
    <row r="1073" spans="1:119" x14ac:dyDescent="0.2">
      <c r="A1073">
        <f>ROW(Source!A1280)</f>
        <v>1280</v>
      </c>
      <c r="B1073">
        <v>69726884</v>
      </c>
      <c r="C1073">
        <v>69735495</v>
      </c>
      <c r="D1073">
        <v>27441327</v>
      </c>
      <c r="E1073">
        <v>1</v>
      </c>
      <c r="F1073">
        <v>1</v>
      </c>
      <c r="G1073">
        <v>1</v>
      </c>
      <c r="H1073">
        <v>2</v>
      </c>
      <c r="I1073" t="s">
        <v>975</v>
      </c>
      <c r="J1073" t="s">
        <v>976</v>
      </c>
      <c r="K1073" t="s">
        <v>977</v>
      </c>
      <c r="L1073">
        <v>1368</v>
      </c>
      <c r="N1073">
        <v>1011</v>
      </c>
      <c r="O1073" t="s">
        <v>978</v>
      </c>
      <c r="P1073" t="s">
        <v>978</v>
      </c>
      <c r="Q1073">
        <v>1</v>
      </c>
      <c r="W1073">
        <v>0</v>
      </c>
      <c r="X1073">
        <v>-1583389094</v>
      </c>
      <c r="Y1073">
        <f t="shared" si="498"/>
        <v>1.52</v>
      </c>
      <c r="AA1073">
        <v>0</v>
      </c>
      <c r="AB1073">
        <v>732.02</v>
      </c>
      <c r="AC1073">
        <v>231.46</v>
      </c>
      <c r="AD1073">
        <v>0</v>
      </c>
      <c r="AE1073">
        <v>0</v>
      </c>
      <c r="AF1073">
        <v>93.37</v>
      </c>
      <c r="AG1073">
        <v>11.69</v>
      </c>
      <c r="AH1073">
        <v>0</v>
      </c>
      <c r="AI1073">
        <v>1</v>
      </c>
      <c r="AJ1073">
        <v>7.84</v>
      </c>
      <c r="AK1073">
        <v>19.8</v>
      </c>
      <c r="AL1073">
        <v>1</v>
      </c>
      <c r="AM1073">
        <v>5</v>
      </c>
      <c r="AN1073">
        <v>0</v>
      </c>
      <c r="AO1073">
        <v>1</v>
      </c>
      <c r="AP1073">
        <v>1</v>
      </c>
      <c r="AQ1073">
        <v>0</v>
      </c>
      <c r="AR1073">
        <v>0</v>
      </c>
      <c r="AS1073" t="s">
        <v>3</v>
      </c>
      <c r="AT1073">
        <v>0.76</v>
      </c>
      <c r="AU1073" t="s">
        <v>608</v>
      </c>
      <c r="AV1073">
        <v>0</v>
      </c>
      <c r="AW1073">
        <v>2</v>
      </c>
      <c r="AX1073">
        <v>69735504</v>
      </c>
      <c r="AY1073">
        <v>1</v>
      </c>
      <c r="AZ1073">
        <v>0</v>
      </c>
      <c r="BA1073">
        <v>1093</v>
      </c>
      <c r="BB1073">
        <v>0</v>
      </c>
      <c r="BC1073">
        <v>0</v>
      </c>
      <c r="BD1073">
        <v>0</v>
      </c>
      <c r="BE1073">
        <v>0</v>
      </c>
      <c r="BF1073">
        <v>0</v>
      </c>
      <c r="BG1073">
        <v>0</v>
      </c>
      <c r="BH1073">
        <v>0</v>
      </c>
      <c r="BI1073">
        <v>0</v>
      </c>
      <c r="BJ1073">
        <v>0</v>
      </c>
      <c r="BK1073">
        <v>0</v>
      </c>
      <c r="BL1073">
        <v>0</v>
      </c>
      <c r="BM1073">
        <v>0</v>
      </c>
      <c r="BN1073">
        <v>0</v>
      </c>
      <c r="BO1073">
        <v>0</v>
      </c>
      <c r="BP1073">
        <v>0</v>
      </c>
      <c r="BQ1073">
        <v>0</v>
      </c>
      <c r="BR1073">
        <v>0</v>
      </c>
      <c r="BS1073">
        <v>0</v>
      </c>
      <c r="BT1073">
        <v>0</v>
      </c>
      <c r="BU1073">
        <v>0</v>
      </c>
      <c r="BV1073">
        <v>0</v>
      </c>
      <c r="BW1073">
        <v>0</v>
      </c>
      <c r="CV1073">
        <v>0</v>
      </c>
      <c r="CW1073">
        <f>ROUND(Y1073*Source!I1280*DO1073,9)</f>
        <v>0</v>
      </c>
      <c r="CX1073">
        <f>ROUND(Y1073*Source!I1280,9)</f>
        <v>2.00488</v>
      </c>
      <c r="CY1073">
        <f>AB1073</f>
        <v>732.02</v>
      </c>
      <c r="CZ1073">
        <f>AF1073</f>
        <v>93.37</v>
      </c>
      <c r="DA1073">
        <f>AJ1073</f>
        <v>7.84</v>
      </c>
      <c r="DB1073">
        <f t="shared" si="499"/>
        <v>141.91999999999999</v>
      </c>
      <c r="DC1073">
        <f t="shared" si="500"/>
        <v>17.760000000000002</v>
      </c>
      <c r="DD1073" t="s">
        <v>3</v>
      </c>
      <c r="DE1073" t="s">
        <v>3</v>
      </c>
      <c r="DF1073">
        <f t="shared" si="501"/>
        <v>0</v>
      </c>
      <c r="DG1073">
        <f>ROUND(ROUND(AF1073*AJ1073,0)*CX1073,0)</f>
        <v>1468</v>
      </c>
      <c r="DH1073">
        <f>ROUND(ROUND(AG1073*AK1073,0)*CX1073,0)</f>
        <v>463</v>
      </c>
      <c r="DI1073">
        <f t="shared" si="502"/>
        <v>0</v>
      </c>
      <c r="DJ1073">
        <f>DG1073</f>
        <v>1468</v>
      </c>
      <c r="DK1073">
        <v>0</v>
      </c>
      <c r="DL1073" t="s">
        <v>3</v>
      </c>
      <c r="DM1073">
        <v>0</v>
      </c>
      <c r="DN1073" t="s">
        <v>3</v>
      </c>
      <c r="DO1073">
        <v>0</v>
      </c>
    </row>
    <row r="1074" spans="1:119" x14ac:dyDescent="0.2">
      <c r="A1074">
        <f>ROW(Source!A1280)</f>
        <v>1280</v>
      </c>
      <c r="B1074">
        <v>69726884</v>
      </c>
      <c r="C1074">
        <v>69735495</v>
      </c>
      <c r="D1074">
        <v>27375384</v>
      </c>
      <c r="E1074">
        <v>1</v>
      </c>
      <c r="F1074">
        <v>1</v>
      </c>
      <c r="G1074">
        <v>1</v>
      </c>
      <c r="H1074">
        <v>3</v>
      </c>
      <c r="I1074" t="s">
        <v>610</v>
      </c>
      <c r="J1074" t="s">
        <v>613</v>
      </c>
      <c r="K1074" t="s">
        <v>611</v>
      </c>
      <c r="L1074">
        <v>1329</v>
      </c>
      <c r="N1074">
        <v>1005</v>
      </c>
      <c r="O1074" t="s">
        <v>612</v>
      </c>
      <c r="P1074" t="s">
        <v>612</v>
      </c>
      <c r="Q1074">
        <v>1000</v>
      </c>
      <c r="W1074">
        <v>0</v>
      </c>
      <c r="X1074">
        <v>-51690024</v>
      </c>
      <c r="Y1074">
        <f t="shared" si="498"/>
        <v>0.20599999999999999</v>
      </c>
      <c r="AA1074">
        <v>184350</v>
      </c>
      <c r="AB1074">
        <v>0</v>
      </c>
      <c r="AC1074">
        <v>0</v>
      </c>
      <c r="AD1074">
        <v>0</v>
      </c>
      <c r="AE1074">
        <v>25494.429999999997</v>
      </c>
      <c r="AF1074">
        <v>0</v>
      </c>
      <c r="AG1074">
        <v>0</v>
      </c>
      <c r="AH1074">
        <v>0</v>
      </c>
      <c r="AI1074">
        <v>7.56</v>
      </c>
      <c r="AJ1074">
        <v>1</v>
      </c>
      <c r="AK1074">
        <v>1</v>
      </c>
      <c r="AL1074">
        <v>1</v>
      </c>
      <c r="AM1074">
        <v>5</v>
      </c>
      <c r="AN1074">
        <v>0</v>
      </c>
      <c r="AO1074">
        <v>0</v>
      </c>
      <c r="AP1074">
        <v>1</v>
      </c>
      <c r="AQ1074">
        <v>0</v>
      </c>
      <c r="AR1074">
        <v>0</v>
      </c>
      <c r="AS1074" t="s">
        <v>3</v>
      </c>
      <c r="AT1074">
        <v>0.10299999999999999</v>
      </c>
      <c r="AU1074" t="s">
        <v>608</v>
      </c>
      <c r="AV1074">
        <v>0</v>
      </c>
      <c r="AW1074">
        <v>2</v>
      </c>
      <c r="AX1074">
        <v>69735505</v>
      </c>
      <c r="AY1074">
        <v>1</v>
      </c>
      <c r="AZ1074">
        <v>16384</v>
      </c>
      <c r="BA1074">
        <v>1094</v>
      </c>
      <c r="BB1074">
        <v>3</v>
      </c>
      <c r="BC1074">
        <v>0</v>
      </c>
      <c r="BD1074">
        <v>0</v>
      </c>
      <c r="BE1074">
        <v>0</v>
      </c>
      <c r="BF1074">
        <v>0</v>
      </c>
      <c r="BG1074">
        <v>0</v>
      </c>
      <c r="BH1074">
        <v>0</v>
      </c>
      <c r="BI1074">
        <v>0</v>
      </c>
      <c r="BJ1074">
        <v>0</v>
      </c>
      <c r="BK1074">
        <v>0</v>
      </c>
      <c r="BL1074">
        <v>0</v>
      </c>
      <c r="BM1074">
        <v>0</v>
      </c>
      <c r="BN1074">
        <v>0</v>
      </c>
      <c r="BO1074">
        <v>0</v>
      </c>
      <c r="BP1074">
        <v>0</v>
      </c>
      <c r="BQ1074">
        <v>0</v>
      </c>
      <c r="BR1074">
        <v>0</v>
      </c>
      <c r="BS1074">
        <v>0</v>
      </c>
      <c r="BT1074">
        <v>0</v>
      </c>
      <c r="BU1074">
        <v>0</v>
      </c>
      <c r="BV1074">
        <v>0</v>
      </c>
      <c r="BW1074">
        <v>0</v>
      </c>
      <c r="CV1074">
        <v>0</v>
      </c>
      <c r="CW1074">
        <v>0</v>
      </c>
      <c r="CX1074">
        <f>ROUND(Y1074*Source!I1280,9)</f>
        <v>0.27171400000000001</v>
      </c>
      <c r="CY1074">
        <f>AA1074</f>
        <v>184350</v>
      </c>
      <c r="CZ1074">
        <f>AE1074</f>
        <v>25494.429999999997</v>
      </c>
      <c r="DA1074">
        <f>AI1074</f>
        <v>7.56</v>
      </c>
      <c r="DB1074">
        <f t="shared" si="499"/>
        <v>5251.86</v>
      </c>
      <c r="DC1074">
        <f t="shared" si="500"/>
        <v>0</v>
      </c>
      <c r="DD1074" t="s">
        <v>3</v>
      </c>
      <c r="DE1074" t="s">
        <v>3</v>
      </c>
      <c r="DF1074">
        <f>ROUND(ROUND(AE1074*AI1074,0)*CX1074,0)</f>
        <v>52370</v>
      </c>
      <c r="DG1074">
        <f>ROUND(ROUND(AF1074,0)*CX1074,0)</f>
        <v>0</v>
      </c>
      <c r="DH1074">
        <f>ROUND(ROUND(AG1074,0)*CX1074,0)</f>
        <v>0</v>
      </c>
      <c r="DI1074">
        <f t="shared" si="502"/>
        <v>0</v>
      </c>
      <c r="DJ1074">
        <f>DF1074</f>
        <v>52370</v>
      </c>
      <c r="DK1074">
        <v>0</v>
      </c>
      <c r="DL1074" t="s">
        <v>3</v>
      </c>
      <c r="DM1074">
        <v>0</v>
      </c>
      <c r="DN1074" t="s">
        <v>3</v>
      </c>
      <c r="DO1074">
        <v>0</v>
      </c>
    </row>
    <row r="1075" spans="1:119" x14ac:dyDescent="0.2">
      <c r="A1075">
        <f>ROW(Source!A1283)</f>
        <v>1283</v>
      </c>
      <c r="B1075">
        <v>69726971</v>
      </c>
      <c r="C1075">
        <v>69735507</v>
      </c>
      <c r="D1075">
        <v>27493458</v>
      </c>
      <c r="E1075">
        <v>1</v>
      </c>
      <c r="F1075">
        <v>1</v>
      </c>
      <c r="G1075">
        <v>1</v>
      </c>
      <c r="H1075">
        <v>1</v>
      </c>
      <c r="I1075" t="s">
        <v>997</v>
      </c>
      <c r="J1075" t="s">
        <v>3</v>
      </c>
      <c r="K1075" t="s">
        <v>998</v>
      </c>
      <c r="L1075">
        <v>1369</v>
      </c>
      <c r="N1075">
        <v>1013</v>
      </c>
      <c r="O1075" t="s">
        <v>974</v>
      </c>
      <c r="P1075" t="s">
        <v>974</v>
      </c>
      <c r="Q1075">
        <v>1</v>
      </c>
      <c r="W1075">
        <v>0</v>
      </c>
      <c r="X1075">
        <v>-115882720</v>
      </c>
      <c r="Y1075">
        <f t="shared" ref="Y1075:Y1098" si="503">AT1075</f>
        <v>3.45</v>
      </c>
      <c r="AA1075">
        <v>0</v>
      </c>
      <c r="AB1075">
        <v>0</v>
      </c>
      <c r="AC1075">
        <v>0</v>
      </c>
      <c r="AD1075">
        <v>8.6</v>
      </c>
      <c r="AE1075">
        <v>0</v>
      </c>
      <c r="AF1075">
        <v>0</v>
      </c>
      <c r="AG1075">
        <v>0</v>
      </c>
      <c r="AH1075">
        <v>8.6</v>
      </c>
      <c r="AI1075">
        <v>1</v>
      </c>
      <c r="AJ1075">
        <v>1</v>
      </c>
      <c r="AK1075">
        <v>1</v>
      </c>
      <c r="AL1075">
        <v>1</v>
      </c>
      <c r="AM1075">
        <v>0</v>
      </c>
      <c r="AN1075">
        <v>0</v>
      </c>
      <c r="AO1075">
        <v>1</v>
      </c>
      <c r="AP1075">
        <v>0</v>
      </c>
      <c r="AQ1075">
        <v>0</v>
      </c>
      <c r="AR1075">
        <v>0</v>
      </c>
      <c r="AS1075" t="s">
        <v>3</v>
      </c>
      <c r="AT1075">
        <v>3.45</v>
      </c>
      <c r="AU1075" t="s">
        <v>3</v>
      </c>
      <c r="AV1075">
        <v>1</v>
      </c>
      <c r="AW1075">
        <v>2</v>
      </c>
      <c r="AX1075">
        <v>69735511</v>
      </c>
      <c r="AY1075">
        <v>1</v>
      </c>
      <c r="AZ1075">
        <v>0</v>
      </c>
      <c r="BA1075">
        <v>1095</v>
      </c>
      <c r="BB1075">
        <v>0</v>
      </c>
      <c r="BC1075">
        <v>0</v>
      </c>
      <c r="BD1075">
        <v>0</v>
      </c>
      <c r="BE1075">
        <v>0</v>
      </c>
      <c r="BF1075">
        <v>0</v>
      </c>
      <c r="BG1075">
        <v>0</v>
      </c>
      <c r="BH1075">
        <v>0</v>
      </c>
      <c r="BI1075">
        <v>0</v>
      </c>
      <c r="BJ1075">
        <v>0</v>
      </c>
      <c r="BK1075">
        <v>0</v>
      </c>
      <c r="BL1075">
        <v>0</v>
      </c>
      <c r="BM1075">
        <v>0</v>
      </c>
      <c r="BN1075">
        <v>0</v>
      </c>
      <c r="BO1075">
        <v>0</v>
      </c>
      <c r="BP1075">
        <v>0</v>
      </c>
      <c r="BQ1075">
        <v>0</v>
      </c>
      <c r="BR1075">
        <v>0</v>
      </c>
      <c r="BS1075">
        <v>0</v>
      </c>
      <c r="BT1075">
        <v>0</v>
      </c>
      <c r="BU1075">
        <v>0</v>
      </c>
      <c r="BV1075">
        <v>0</v>
      </c>
      <c r="BW1075">
        <v>0</v>
      </c>
      <c r="CU1075">
        <f>ROUND(AT1075*Source!I1283*AH1075*AL1075,0)</f>
        <v>41</v>
      </c>
      <c r="CV1075">
        <f>ROUND(Y1075*Source!I1283,9)</f>
        <v>4.7264999999999997</v>
      </c>
      <c r="CW1075">
        <v>0</v>
      </c>
      <c r="CX1075">
        <f>ROUND(Y1075*Source!I1283,9)</f>
        <v>4.7264999999999997</v>
      </c>
      <c r="CY1075">
        <f>AD1075</f>
        <v>8.6</v>
      </c>
      <c r="CZ1075">
        <f>AH1075</f>
        <v>8.6</v>
      </c>
      <c r="DA1075">
        <f>AL1075</f>
        <v>1</v>
      </c>
      <c r="DB1075">
        <f t="shared" ref="DB1075:DB1098" si="504">ROUND(ROUND(AT1075*CZ1075,2),2)</f>
        <v>29.67</v>
      </c>
      <c r="DC1075">
        <f t="shared" ref="DC1075:DC1098" si="505">ROUND(ROUND(AT1075*AG1075,2),2)</f>
        <v>0</v>
      </c>
      <c r="DD1075" t="s">
        <v>3</v>
      </c>
      <c r="DE1075" t="s">
        <v>3</v>
      </c>
      <c r="DF1075">
        <f>ROUND(ROUND(AE1075,0)*CX1075,0)</f>
        <v>0</v>
      </c>
      <c r="DG1075">
        <f>ROUND(ROUND(AF1075,0)*CX1075,0)</f>
        <v>0</v>
      </c>
      <c r="DH1075">
        <f>ROUND(ROUND(AG1075,0)*CX1075,0)</f>
        <v>0</v>
      </c>
      <c r="DI1075">
        <f t="shared" si="502"/>
        <v>43</v>
      </c>
      <c r="DJ1075">
        <f>DI1075</f>
        <v>43</v>
      </c>
      <c r="DK1075">
        <v>0</v>
      </c>
      <c r="DL1075" t="s">
        <v>3</v>
      </c>
      <c r="DM1075">
        <v>0</v>
      </c>
      <c r="DN1075" t="s">
        <v>3</v>
      </c>
      <c r="DO1075">
        <v>0</v>
      </c>
    </row>
    <row r="1076" spans="1:119" x14ac:dyDescent="0.2">
      <c r="A1076">
        <f>ROW(Source!A1283)</f>
        <v>1283</v>
      </c>
      <c r="B1076">
        <v>69726971</v>
      </c>
      <c r="C1076">
        <v>69735507</v>
      </c>
      <c r="D1076">
        <v>27441327</v>
      </c>
      <c r="E1076">
        <v>1</v>
      </c>
      <c r="F1076">
        <v>1</v>
      </c>
      <c r="G1076">
        <v>1</v>
      </c>
      <c r="H1076">
        <v>2</v>
      </c>
      <c r="I1076" t="s">
        <v>975</v>
      </c>
      <c r="J1076" t="s">
        <v>976</v>
      </c>
      <c r="K1076" t="s">
        <v>977</v>
      </c>
      <c r="L1076">
        <v>1368</v>
      </c>
      <c r="N1076">
        <v>1011</v>
      </c>
      <c r="O1076" t="s">
        <v>978</v>
      </c>
      <c r="P1076" t="s">
        <v>978</v>
      </c>
      <c r="Q1076">
        <v>1</v>
      </c>
      <c r="W1076">
        <v>0</v>
      </c>
      <c r="X1076">
        <v>-1583389094</v>
      </c>
      <c r="Y1076">
        <f t="shared" si="503"/>
        <v>0.02</v>
      </c>
      <c r="AA1076">
        <v>0</v>
      </c>
      <c r="AB1076">
        <v>93.37</v>
      </c>
      <c r="AC1076">
        <v>11.69</v>
      </c>
      <c r="AD1076">
        <v>0</v>
      </c>
      <c r="AE1076">
        <v>0</v>
      </c>
      <c r="AF1076">
        <v>93.37</v>
      </c>
      <c r="AG1076">
        <v>11.69</v>
      </c>
      <c r="AH1076">
        <v>0</v>
      </c>
      <c r="AI1076">
        <v>1</v>
      </c>
      <c r="AJ1076">
        <v>1</v>
      </c>
      <c r="AK1076">
        <v>1</v>
      </c>
      <c r="AL1076">
        <v>1</v>
      </c>
      <c r="AM1076">
        <v>0</v>
      </c>
      <c r="AN1076">
        <v>0</v>
      </c>
      <c r="AO1076">
        <v>1</v>
      </c>
      <c r="AP1076">
        <v>0</v>
      </c>
      <c r="AQ1076">
        <v>0</v>
      </c>
      <c r="AR1076">
        <v>0</v>
      </c>
      <c r="AS1076" t="s">
        <v>3</v>
      </c>
      <c r="AT1076">
        <v>0.02</v>
      </c>
      <c r="AU1076" t="s">
        <v>3</v>
      </c>
      <c r="AV1076">
        <v>0</v>
      </c>
      <c r="AW1076">
        <v>2</v>
      </c>
      <c r="AX1076">
        <v>69735512</v>
      </c>
      <c r="AY1076">
        <v>1</v>
      </c>
      <c r="AZ1076">
        <v>0</v>
      </c>
      <c r="BA1076">
        <v>1096</v>
      </c>
      <c r="BB1076">
        <v>0</v>
      </c>
      <c r="BC1076">
        <v>0</v>
      </c>
      <c r="BD1076">
        <v>0</v>
      </c>
      <c r="BE1076">
        <v>0</v>
      </c>
      <c r="BF1076">
        <v>0</v>
      </c>
      <c r="BG1076">
        <v>0</v>
      </c>
      <c r="BH1076">
        <v>0</v>
      </c>
      <c r="BI1076">
        <v>0</v>
      </c>
      <c r="BJ1076">
        <v>0</v>
      </c>
      <c r="BK1076">
        <v>0</v>
      </c>
      <c r="BL1076">
        <v>0</v>
      </c>
      <c r="BM1076">
        <v>0</v>
      </c>
      <c r="BN1076">
        <v>0</v>
      </c>
      <c r="BO1076">
        <v>0</v>
      </c>
      <c r="BP1076">
        <v>0</v>
      </c>
      <c r="BQ1076">
        <v>0</v>
      </c>
      <c r="BR1076">
        <v>0</v>
      </c>
      <c r="BS1076">
        <v>0</v>
      </c>
      <c r="BT1076">
        <v>0</v>
      </c>
      <c r="BU1076">
        <v>0</v>
      </c>
      <c r="BV1076">
        <v>0</v>
      </c>
      <c r="BW1076">
        <v>0</v>
      </c>
      <c r="CV1076">
        <v>0</v>
      </c>
      <c r="CW1076">
        <f>ROUND(Y1076*Source!I1283*DO1076,9)</f>
        <v>0</v>
      </c>
      <c r="CX1076">
        <f>ROUND(Y1076*Source!I1283,9)</f>
        <v>2.7400000000000001E-2</v>
      </c>
      <c r="CY1076">
        <f>AB1076</f>
        <v>93.37</v>
      </c>
      <c r="CZ1076">
        <f>AF1076</f>
        <v>93.37</v>
      </c>
      <c r="DA1076">
        <f>AJ1076</f>
        <v>1</v>
      </c>
      <c r="DB1076">
        <f t="shared" si="504"/>
        <v>1.87</v>
      </c>
      <c r="DC1076">
        <f t="shared" si="505"/>
        <v>0.23</v>
      </c>
      <c r="DD1076" t="s">
        <v>3</v>
      </c>
      <c r="DE1076" t="s">
        <v>3</v>
      </c>
      <c r="DF1076">
        <f>ROUND(ROUND(AE1076,0)*CX1076,0)</f>
        <v>0</v>
      </c>
      <c r="DG1076">
        <f>ROUND(ROUND(AF1076,0)*CX1076,0)</f>
        <v>3</v>
      </c>
      <c r="DH1076">
        <f>ROUND(ROUND(AG1076,0)*CX1076,0)</f>
        <v>0</v>
      </c>
      <c r="DI1076">
        <f t="shared" si="502"/>
        <v>0</v>
      </c>
      <c r="DJ1076">
        <f>DG1076</f>
        <v>3</v>
      </c>
      <c r="DK1076">
        <v>0</v>
      </c>
      <c r="DL1076" t="s">
        <v>3</v>
      </c>
      <c r="DM1076">
        <v>0</v>
      </c>
      <c r="DN1076" t="s">
        <v>3</v>
      </c>
      <c r="DO1076">
        <v>0</v>
      </c>
    </row>
    <row r="1077" spans="1:119" x14ac:dyDescent="0.2">
      <c r="A1077">
        <f>ROW(Source!A1283)</f>
        <v>1283</v>
      </c>
      <c r="B1077">
        <v>69726971</v>
      </c>
      <c r="C1077">
        <v>69735507</v>
      </c>
      <c r="D1077">
        <v>27386998</v>
      </c>
      <c r="E1077">
        <v>1</v>
      </c>
      <c r="F1077">
        <v>1</v>
      </c>
      <c r="G1077">
        <v>1</v>
      </c>
      <c r="H1077">
        <v>3</v>
      </c>
      <c r="I1077" t="s">
        <v>163</v>
      </c>
      <c r="J1077" t="s">
        <v>165</v>
      </c>
      <c r="K1077" t="s">
        <v>164</v>
      </c>
      <c r="L1077">
        <v>1327</v>
      </c>
      <c r="N1077">
        <v>1005</v>
      </c>
      <c r="O1077" t="s">
        <v>56</v>
      </c>
      <c r="P1077" t="s">
        <v>56</v>
      </c>
      <c r="Q1077">
        <v>1</v>
      </c>
      <c r="W1077">
        <v>0</v>
      </c>
      <c r="X1077">
        <v>-810689284</v>
      </c>
      <c r="Y1077">
        <f t="shared" si="503"/>
        <v>115</v>
      </c>
      <c r="AA1077">
        <v>12.26</v>
      </c>
      <c r="AB1077">
        <v>0</v>
      </c>
      <c r="AC1077">
        <v>0</v>
      </c>
      <c r="AD1077">
        <v>0</v>
      </c>
      <c r="AE1077">
        <v>12.26</v>
      </c>
      <c r="AF1077">
        <v>0</v>
      </c>
      <c r="AG1077">
        <v>0</v>
      </c>
      <c r="AH1077">
        <v>0</v>
      </c>
      <c r="AI1077">
        <v>1</v>
      </c>
      <c r="AJ1077">
        <v>1</v>
      </c>
      <c r="AK1077">
        <v>1</v>
      </c>
      <c r="AL1077">
        <v>1</v>
      </c>
      <c r="AM1077">
        <v>0</v>
      </c>
      <c r="AN1077">
        <v>0</v>
      </c>
      <c r="AO1077">
        <v>0</v>
      </c>
      <c r="AP1077">
        <v>1</v>
      </c>
      <c r="AQ1077">
        <v>0</v>
      </c>
      <c r="AR1077">
        <v>0</v>
      </c>
      <c r="AS1077" t="s">
        <v>3</v>
      </c>
      <c r="AT1077">
        <v>115</v>
      </c>
      <c r="AU1077" t="s">
        <v>3</v>
      </c>
      <c r="AV1077">
        <v>0</v>
      </c>
      <c r="AW1077">
        <v>2</v>
      </c>
      <c r="AX1077">
        <v>69735513</v>
      </c>
      <c r="AY1077">
        <v>1</v>
      </c>
      <c r="AZ1077">
        <v>6144</v>
      </c>
      <c r="BA1077">
        <v>1097</v>
      </c>
      <c r="BB1077">
        <v>3</v>
      </c>
      <c r="BC1077">
        <v>0</v>
      </c>
      <c r="BD1077">
        <v>0</v>
      </c>
      <c r="BE1077">
        <v>0</v>
      </c>
      <c r="BF1077">
        <v>0</v>
      </c>
      <c r="BG1077">
        <v>0</v>
      </c>
      <c r="BH1077">
        <v>0</v>
      </c>
      <c r="BI1077">
        <v>0</v>
      </c>
      <c r="BJ1077">
        <v>0</v>
      </c>
      <c r="BK1077">
        <v>0</v>
      </c>
      <c r="BL1077">
        <v>0</v>
      </c>
      <c r="BM1077">
        <v>0</v>
      </c>
      <c r="BN1077">
        <v>0</v>
      </c>
      <c r="BO1077">
        <v>0</v>
      </c>
      <c r="BP1077">
        <v>0</v>
      </c>
      <c r="BQ1077">
        <v>0</v>
      </c>
      <c r="BR1077">
        <v>0</v>
      </c>
      <c r="BS1077">
        <v>0</v>
      </c>
      <c r="BT1077">
        <v>0</v>
      </c>
      <c r="BU1077">
        <v>0</v>
      </c>
      <c r="BV1077">
        <v>0</v>
      </c>
      <c r="BW1077">
        <v>0</v>
      </c>
      <c r="CV1077">
        <v>0</v>
      </c>
      <c r="CW1077">
        <v>0</v>
      </c>
      <c r="CX1077">
        <f>ROUND(Y1077*Source!I1283,9)</f>
        <v>157.55000000000001</v>
      </c>
      <c r="CY1077">
        <f>AA1077</f>
        <v>12.26</v>
      </c>
      <c r="CZ1077">
        <f>AE1077</f>
        <v>12.26</v>
      </c>
      <c r="DA1077">
        <f>AI1077</f>
        <v>1</v>
      </c>
      <c r="DB1077">
        <f t="shared" si="504"/>
        <v>1409.9</v>
      </c>
      <c r="DC1077">
        <f t="shared" si="505"/>
        <v>0</v>
      </c>
      <c r="DD1077" t="s">
        <v>3</v>
      </c>
      <c r="DE1077" t="s">
        <v>3</v>
      </c>
      <c r="DF1077">
        <f>ROUND(ROUND(AE1077,0)*CX1077,0)</f>
        <v>1891</v>
      </c>
      <c r="DG1077">
        <f>ROUND(ROUND(AF1077,0)*CX1077,0)</f>
        <v>0</v>
      </c>
      <c r="DH1077">
        <f>ROUND(ROUND(AG1077,0)*CX1077,0)</f>
        <v>0</v>
      </c>
      <c r="DI1077">
        <f t="shared" si="502"/>
        <v>0</v>
      </c>
      <c r="DJ1077">
        <f>DF1077</f>
        <v>1891</v>
      </c>
      <c r="DK1077">
        <v>0</v>
      </c>
      <c r="DL1077" t="s">
        <v>3</v>
      </c>
      <c r="DM1077">
        <v>0</v>
      </c>
      <c r="DN1077" t="s">
        <v>3</v>
      </c>
      <c r="DO1077">
        <v>0</v>
      </c>
    </row>
    <row r="1078" spans="1:119" x14ac:dyDescent="0.2">
      <c r="A1078">
        <f>ROW(Source!A1284)</f>
        <v>1284</v>
      </c>
      <c r="B1078">
        <v>69726884</v>
      </c>
      <c r="C1078">
        <v>69735507</v>
      </c>
      <c r="D1078">
        <v>27493458</v>
      </c>
      <c r="E1078">
        <v>1</v>
      </c>
      <c r="F1078">
        <v>1</v>
      </c>
      <c r="G1078">
        <v>1</v>
      </c>
      <c r="H1078">
        <v>1</v>
      </c>
      <c r="I1078" t="s">
        <v>997</v>
      </c>
      <c r="J1078" t="s">
        <v>3</v>
      </c>
      <c r="K1078" t="s">
        <v>998</v>
      </c>
      <c r="L1078">
        <v>1369</v>
      </c>
      <c r="N1078">
        <v>1013</v>
      </c>
      <c r="O1078" t="s">
        <v>974</v>
      </c>
      <c r="P1078" t="s">
        <v>974</v>
      </c>
      <c r="Q1078">
        <v>1</v>
      </c>
      <c r="W1078">
        <v>0</v>
      </c>
      <c r="X1078">
        <v>-115882720</v>
      </c>
      <c r="Y1078">
        <f t="shared" si="503"/>
        <v>3.45</v>
      </c>
      <c r="AA1078">
        <v>0</v>
      </c>
      <c r="AB1078">
        <v>0</v>
      </c>
      <c r="AC1078">
        <v>0</v>
      </c>
      <c r="AD1078">
        <v>218.1</v>
      </c>
      <c r="AE1078">
        <v>0</v>
      </c>
      <c r="AF1078">
        <v>0</v>
      </c>
      <c r="AG1078">
        <v>0</v>
      </c>
      <c r="AH1078">
        <v>8.6</v>
      </c>
      <c r="AI1078">
        <v>1</v>
      </c>
      <c r="AJ1078">
        <v>1</v>
      </c>
      <c r="AK1078">
        <v>1</v>
      </c>
      <c r="AL1078">
        <v>25.36</v>
      </c>
      <c r="AM1078">
        <v>5</v>
      </c>
      <c r="AN1078">
        <v>0</v>
      </c>
      <c r="AO1078">
        <v>1</v>
      </c>
      <c r="AP1078">
        <v>0</v>
      </c>
      <c r="AQ1078">
        <v>0</v>
      </c>
      <c r="AR1078">
        <v>0</v>
      </c>
      <c r="AS1078" t="s">
        <v>3</v>
      </c>
      <c r="AT1078">
        <v>3.45</v>
      </c>
      <c r="AU1078" t="s">
        <v>3</v>
      </c>
      <c r="AV1078">
        <v>1</v>
      </c>
      <c r="AW1078">
        <v>2</v>
      </c>
      <c r="AX1078">
        <v>69735511</v>
      </c>
      <c r="AY1078">
        <v>1</v>
      </c>
      <c r="AZ1078">
        <v>0</v>
      </c>
      <c r="BA1078">
        <v>1098</v>
      </c>
      <c r="BB1078">
        <v>0</v>
      </c>
      <c r="BC1078">
        <v>0</v>
      </c>
      <c r="BD1078">
        <v>0</v>
      </c>
      <c r="BE1078">
        <v>0</v>
      </c>
      <c r="BF1078">
        <v>0</v>
      </c>
      <c r="BG1078">
        <v>0</v>
      </c>
      <c r="BH1078">
        <v>0</v>
      </c>
      <c r="BI1078">
        <v>0</v>
      </c>
      <c r="BJ1078">
        <v>0</v>
      </c>
      <c r="BK1078">
        <v>0</v>
      </c>
      <c r="BL1078">
        <v>0</v>
      </c>
      <c r="BM1078">
        <v>0</v>
      </c>
      <c r="BN1078">
        <v>0</v>
      </c>
      <c r="BO1078">
        <v>0</v>
      </c>
      <c r="BP1078">
        <v>0</v>
      </c>
      <c r="BQ1078">
        <v>0</v>
      </c>
      <c r="BR1078">
        <v>0</v>
      </c>
      <c r="BS1078">
        <v>0</v>
      </c>
      <c r="BT1078">
        <v>0</v>
      </c>
      <c r="BU1078">
        <v>0</v>
      </c>
      <c r="BV1078">
        <v>0</v>
      </c>
      <c r="BW1078">
        <v>0</v>
      </c>
      <c r="CU1078">
        <f>ROUND(AT1078*Source!I1284*AH1078*AL1078,0)</f>
        <v>1031</v>
      </c>
      <c r="CV1078">
        <f>ROUND(Y1078*Source!I1284,9)</f>
        <v>4.7264999999999997</v>
      </c>
      <c r="CW1078">
        <v>0</v>
      </c>
      <c r="CX1078">
        <f>ROUND(Y1078*Source!I1284,9)</f>
        <v>4.7264999999999997</v>
      </c>
      <c r="CY1078">
        <f>AD1078</f>
        <v>218.1</v>
      </c>
      <c r="CZ1078">
        <f>AH1078</f>
        <v>8.6</v>
      </c>
      <c r="DA1078">
        <f>AL1078</f>
        <v>25.36</v>
      </c>
      <c r="DB1078">
        <f t="shared" si="504"/>
        <v>29.67</v>
      </c>
      <c r="DC1078">
        <f t="shared" si="505"/>
        <v>0</v>
      </c>
      <c r="DD1078" t="s">
        <v>3</v>
      </c>
      <c r="DE1078" t="s">
        <v>3</v>
      </c>
      <c r="DF1078">
        <f>ROUND(ROUND(AE1078,0)*CX1078,0)</f>
        <v>0</v>
      </c>
      <c r="DG1078">
        <f>ROUND(ROUND(AF1078,0)*CX1078,0)</f>
        <v>0</v>
      </c>
      <c r="DH1078">
        <f>ROUND(ROUND(AG1078,0)*CX1078,0)</f>
        <v>0</v>
      </c>
      <c r="DI1078">
        <f>ROUND(ROUND(AH1078*AL1078,0)*CX1078,0)</f>
        <v>1030</v>
      </c>
      <c r="DJ1078">
        <f>DI1078</f>
        <v>1030</v>
      </c>
      <c r="DK1078">
        <v>0</v>
      </c>
      <c r="DL1078" t="s">
        <v>3</v>
      </c>
      <c r="DM1078">
        <v>0</v>
      </c>
      <c r="DN1078" t="s">
        <v>3</v>
      </c>
      <c r="DO1078">
        <v>0</v>
      </c>
    </row>
    <row r="1079" spans="1:119" x14ac:dyDescent="0.2">
      <c r="A1079">
        <f>ROW(Source!A1284)</f>
        <v>1284</v>
      </c>
      <c r="B1079">
        <v>69726884</v>
      </c>
      <c r="C1079">
        <v>69735507</v>
      </c>
      <c r="D1079">
        <v>27441327</v>
      </c>
      <c r="E1079">
        <v>1</v>
      </c>
      <c r="F1079">
        <v>1</v>
      </c>
      <c r="G1079">
        <v>1</v>
      </c>
      <c r="H1079">
        <v>2</v>
      </c>
      <c r="I1079" t="s">
        <v>975</v>
      </c>
      <c r="J1079" t="s">
        <v>976</v>
      </c>
      <c r="K1079" t="s">
        <v>977</v>
      </c>
      <c r="L1079">
        <v>1368</v>
      </c>
      <c r="N1079">
        <v>1011</v>
      </c>
      <c r="O1079" t="s">
        <v>978</v>
      </c>
      <c r="P1079" t="s">
        <v>978</v>
      </c>
      <c r="Q1079">
        <v>1</v>
      </c>
      <c r="W1079">
        <v>0</v>
      </c>
      <c r="X1079">
        <v>-1583389094</v>
      </c>
      <c r="Y1079">
        <f t="shared" si="503"/>
        <v>0.02</v>
      </c>
      <c r="AA1079">
        <v>0</v>
      </c>
      <c r="AB1079">
        <v>732.02</v>
      </c>
      <c r="AC1079">
        <v>231.46</v>
      </c>
      <c r="AD1079">
        <v>0</v>
      </c>
      <c r="AE1079">
        <v>0</v>
      </c>
      <c r="AF1079">
        <v>93.37</v>
      </c>
      <c r="AG1079">
        <v>11.69</v>
      </c>
      <c r="AH1079">
        <v>0</v>
      </c>
      <c r="AI1079">
        <v>1</v>
      </c>
      <c r="AJ1079">
        <v>7.84</v>
      </c>
      <c r="AK1079">
        <v>19.8</v>
      </c>
      <c r="AL1079">
        <v>1</v>
      </c>
      <c r="AM1079">
        <v>5</v>
      </c>
      <c r="AN1079">
        <v>0</v>
      </c>
      <c r="AO1079">
        <v>1</v>
      </c>
      <c r="AP1079">
        <v>0</v>
      </c>
      <c r="AQ1079">
        <v>0</v>
      </c>
      <c r="AR1079">
        <v>0</v>
      </c>
      <c r="AS1079" t="s">
        <v>3</v>
      </c>
      <c r="AT1079">
        <v>0.02</v>
      </c>
      <c r="AU1079" t="s">
        <v>3</v>
      </c>
      <c r="AV1079">
        <v>0</v>
      </c>
      <c r="AW1079">
        <v>2</v>
      </c>
      <c r="AX1079">
        <v>69735512</v>
      </c>
      <c r="AY1079">
        <v>1</v>
      </c>
      <c r="AZ1079">
        <v>0</v>
      </c>
      <c r="BA1079">
        <v>1099</v>
      </c>
      <c r="BB1079">
        <v>0</v>
      </c>
      <c r="BC1079">
        <v>0</v>
      </c>
      <c r="BD1079">
        <v>0</v>
      </c>
      <c r="BE1079">
        <v>0</v>
      </c>
      <c r="BF1079">
        <v>0</v>
      </c>
      <c r="BG1079">
        <v>0</v>
      </c>
      <c r="BH1079">
        <v>0</v>
      </c>
      <c r="BI1079">
        <v>0</v>
      </c>
      <c r="BJ1079">
        <v>0</v>
      </c>
      <c r="BK1079">
        <v>0</v>
      </c>
      <c r="BL1079">
        <v>0</v>
      </c>
      <c r="BM1079">
        <v>0</v>
      </c>
      <c r="BN1079">
        <v>0</v>
      </c>
      <c r="BO1079">
        <v>0</v>
      </c>
      <c r="BP1079">
        <v>0</v>
      </c>
      <c r="BQ1079">
        <v>0</v>
      </c>
      <c r="BR1079">
        <v>0</v>
      </c>
      <c r="BS1079">
        <v>0</v>
      </c>
      <c r="BT1079">
        <v>0</v>
      </c>
      <c r="BU1079">
        <v>0</v>
      </c>
      <c r="BV1079">
        <v>0</v>
      </c>
      <c r="BW1079">
        <v>0</v>
      </c>
      <c r="CV1079">
        <v>0</v>
      </c>
      <c r="CW1079">
        <f>ROUND(Y1079*Source!I1284*DO1079,9)</f>
        <v>0</v>
      </c>
      <c r="CX1079">
        <f>ROUND(Y1079*Source!I1284,9)</f>
        <v>2.7400000000000001E-2</v>
      </c>
      <c r="CY1079">
        <f>AB1079</f>
        <v>732.02</v>
      </c>
      <c r="CZ1079">
        <f>AF1079</f>
        <v>93.37</v>
      </c>
      <c r="DA1079">
        <f>AJ1079</f>
        <v>7.84</v>
      </c>
      <c r="DB1079">
        <f t="shared" si="504"/>
        <v>1.87</v>
      </c>
      <c r="DC1079">
        <f t="shared" si="505"/>
        <v>0.23</v>
      </c>
      <c r="DD1079" t="s">
        <v>3</v>
      </c>
      <c r="DE1079" t="s">
        <v>3</v>
      </c>
      <c r="DF1079">
        <f>ROUND(ROUND(AE1079,0)*CX1079,0)</f>
        <v>0</v>
      </c>
      <c r="DG1079">
        <f>ROUND(ROUND(AF1079*AJ1079,0)*CX1079,0)</f>
        <v>20</v>
      </c>
      <c r="DH1079">
        <f>ROUND(ROUND(AG1079*AK1079,0)*CX1079,0)</f>
        <v>6</v>
      </c>
      <c r="DI1079">
        <f>ROUND(ROUND(AH1079,0)*CX1079,0)</f>
        <v>0</v>
      </c>
      <c r="DJ1079">
        <f>DG1079</f>
        <v>20</v>
      </c>
      <c r="DK1079">
        <v>0</v>
      </c>
      <c r="DL1079" t="s">
        <v>3</v>
      </c>
      <c r="DM1079">
        <v>0</v>
      </c>
      <c r="DN1079" t="s">
        <v>3</v>
      </c>
      <c r="DO1079">
        <v>0</v>
      </c>
    </row>
    <row r="1080" spans="1:119" x14ac:dyDescent="0.2">
      <c r="A1080">
        <f>ROW(Source!A1284)</f>
        <v>1284</v>
      </c>
      <c r="B1080">
        <v>69726884</v>
      </c>
      <c r="C1080">
        <v>69735507</v>
      </c>
      <c r="D1080">
        <v>27386998</v>
      </c>
      <c r="E1080">
        <v>1</v>
      </c>
      <c r="F1080">
        <v>1</v>
      </c>
      <c r="G1080">
        <v>1</v>
      </c>
      <c r="H1080">
        <v>3</v>
      </c>
      <c r="I1080" t="s">
        <v>163</v>
      </c>
      <c r="J1080" t="s">
        <v>165</v>
      </c>
      <c r="K1080" t="s">
        <v>164</v>
      </c>
      <c r="L1080">
        <v>1327</v>
      </c>
      <c r="N1080">
        <v>1005</v>
      </c>
      <c r="O1080" t="s">
        <v>56</v>
      </c>
      <c r="P1080" t="s">
        <v>56</v>
      </c>
      <c r="Q1080">
        <v>1</v>
      </c>
      <c r="W1080">
        <v>0</v>
      </c>
      <c r="X1080">
        <v>-810689284</v>
      </c>
      <c r="Y1080">
        <f t="shared" si="503"/>
        <v>115</v>
      </c>
      <c r="AA1080">
        <v>23.6</v>
      </c>
      <c r="AB1080">
        <v>0</v>
      </c>
      <c r="AC1080">
        <v>0</v>
      </c>
      <c r="AD1080">
        <v>0</v>
      </c>
      <c r="AE1080">
        <v>3.2600000000000002</v>
      </c>
      <c r="AF1080">
        <v>0</v>
      </c>
      <c r="AG1080">
        <v>0</v>
      </c>
      <c r="AH1080">
        <v>0</v>
      </c>
      <c r="AI1080">
        <v>7.56</v>
      </c>
      <c r="AJ1080">
        <v>1</v>
      </c>
      <c r="AK1080">
        <v>1</v>
      </c>
      <c r="AL1080">
        <v>1</v>
      </c>
      <c r="AM1080">
        <v>0</v>
      </c>
      <c r="AN1080">
        <v>0</v>
      </c>
      <c r="AO1080">
        <v>0</v>
      </c>
      <c r="AP1080">
        <v>1</v>
      </c>
      <c r="AQ1080">
        <v>0</v>
      </c>
      <c r="AR1080">
        <v>0</v>
      </c>
      <c r="AS1080" t="s">
        <v>3</v>
      </c>
      <c r="AT1080">
        <v>115</v>
      </c>
      <c r="AU1080" t="s">
        <v>3</v>
      </c>
      <c r="AV1080">
        <v>0</v>
      </c>
      <c r="AW1080">
        <v>2</v>
      </c>
      <c r="AX1080">
        <v>69735513</v>
      </c>
      <c r="AY1080">
        <v>1</v>
      </c>
      <c r="AZ1080">
        <v>22528</v>
      </c>
      <c r="BA1080">
        <v>1100</v>
      </c>
      <c r="BB1080">
        <v>3</v>
      </c>
      <c r="BC1080">
        <v>0</v>
      </c>
      <c r="BD1080">
        <v>0</v>
      </c>
      <c r="BE1080">
        <v>0</v>
      </c>
      <c r="BF1080">
        <v>0</v>
      </c>
      <c r="BG1080">
        <v>0</v>
      </c>
      <c r="BH1080">
        <v>0</v>
      </c>
      <c r="BI1080">
        <v>0</v>
      </c>
      <c r="BJ1080">
        <v>0</v>
      </c>
      <c r="BK1080">
        <v>0</v>
      </c>
      <c r="BL1080">
        <v>0</v>
      </c>
      <c r="BM1080">
        <v>0</v>
      </c>
      <c r="BN1080">
        <v>0</v>
      </c>
      <c r="BO1080">
        <v>0</v>
      </c>
      <c r="BP1080">
        <v>0</v>
      </c>
      <c r="BQ1080">
        <v>0</v>
      </c>
      <c r="BR1080">
        <v>0</v>
      </c>
      <c r="BS1080">
        <v>0</v>
      </c>
      <c r="BT1080">
        <v>0</v>
      </c>
      <c r="BU1080">
        <v>0</v>
      </c>
      <c r="BV1080">
        <v>0</v>
      </c>
      <c r="BW1080">
        <v>0</v>
      </c>
      <c r="CV1080">
        <v>0</v>
      </c>
      <c r="CW1080">
        <v>0</v>
      </c>
      <c r="CX1080">
        <f>ROUND(Y1080*Source!I1284,9)</f>
        <v>157.55000000000001</v>
      </c>
      <c r="CY1080">
        <f>AA1080</f>
        <v>23.6</v>
      </c>
      <c r="CZ1080">
        <f>AE1080</f>
        <v>3.2600000000000002</v>
      </c>
      <c r="DA1080">
        <f>AI1080</f>
        <v>7.56</v>
      </c>
      <c r="DB1080">
        <f t="shared" si="504"/>
        <v>374.9</v>
      </c>
      <c r="DC1080">
        <f t="shared" si="505"/>
        <v>0</v>
      </c>
      <c r="DD1080" t="s">
        <v>3</v>
      </c>
      <c r="DE1080" t="s">
        <v>3</v>
      </c>
      <c r="DF1080">
        <f>ROUND(ROUND(AE1080*AI1080,0)*CX1080,0)</f>
        <v>3939</v>
      </c>
      <c r="DG1080">
        <f>ROUND(ROUND(AF1080,0)*CX1080,0)</f>
        <v>0</v>
      </c>
      <c r="DH1080">
        <f>ROUND(ROUND(AG1080,0)*CX1080,0)</f>
        <v>0</v>
      </c>
      <c r="DI1080">
        <f>ROUND(ROUND(AH1080,0)*CX1080,0)</f>
        <v>0</v>
      </c>
      <c r="DJ1080">
        <f>DF1080</f>
        <v>3939</v>
      </c>
      <c r="DK1080">
        <v>0</v>
      </c>
      <c r="DL1080" t="s">
        <v>3</v>
      </c>
      <c r="DM1080">
        <v>0</v>
      </c>
      <c r="DN1080" t="s">
        <v>3</v>
      </c>
      <c r="DO1080">
        <v>0</v>
      </c>
    </row>
    <row r="1081" spans="1:119" x14ac:dyDescent="0.2">
      <c r="A1081">
        <f>ROW(Source!A1287)</f>
        <v>1287</v>
      </c>
      <c r="B1081">
        <v>69726971</v>
      </c>
      <c r="C1081">
        <v>69735515</v>
      </c>
      <c r="D1081">
        <v>27493137</v>
      </c>
      <c r="E1081">
        <v>1</v>
      </c>
      <c r="F1081">
        <v>1</v>
      </c>
      <c r="G1081">
        <v>1</v>
      </c>
      <c r="H1081">
        <v>1</v>
      </c>
      <c r="I1081" t="s">
        <v>999</v>
      </c>
      <c r="J1081" t="s">
        <v>3</v>
      </c>
      <c r="K1081" t="s">
        <v>1000</v>
      </c>
      <c r="L1081">
        <v>1369</v>
      </c>
      <c r="N1081">
        <v>1013</v>
      </c>
      <c r="O1081" t="s">
        <v>974</v>
      </c>
      <c r="P1081" t="s">
        <v>974</v>
      </c>
      <c r="Q1081">
        <v>1</v>
      </c>
      <c r="W1081">
        <v>0</v>
      </c>
      <c r="X1081">
        <v>-1973258772</v>
      </c>
      <c r="Y1081">
        <f t="shared" si="503"/>
        <v>4.1399999999999997</v>
      </c>
      <c r="AA1081">
        <v>0</v>
      </c>
      <c r="AB1081">
        <v>0</v>
      </c>
      <c r="AC1081">
        <v>0</v>
      </c>
      <c r="AD1081">
        <v>9.15</v>
      </c>
      <c r="AE1081">
        <v>0</v>
      </c>
      <c r="AF1081">
        <v>0</v>
      </c>
      <c r="AG1081">
        <v>0</v>
      </c>
      <c r="AH1081">
        <v>9.15</v>
      </c>
      <c r="AI1081">
        <v>1</v>
      </c>
      <c r="AJ1081">
        <v>1</v>
      </c>
      <c r="AK1081">
        <v>1</v>
      </c>
      <c r="AL1081">
        <v>1</v>
      </c>
      <c r="AM1081">
        <v>0</v>
      </c>
      <c r="AN1081">
        <v>0</v>
      </c>
      <c r="AO1081">
        <v>1</v>
      </c>
      <c r="AP1081">
        <v>0</v>
      </c>
      <c r="AQ1081">
        <v>0</v>
      </c>
      <c r="AR1081">
        <v>0</v>
      </c>
      <c r="AS1081" t="s">
        <v>3</v>
      </c>
      <c r="AT1081">
        <v>4.1399999999999997</v>
      </c>
      <c r="AU1081" t="s">
        <v>3</v>
      </c>
      <c r="AV1081">
        <v>1</v>
      </c>
      <c r="AW1081">
        <v>2</v>
      </c>
      <c r="AX1081">
        <v>69735519</v>
      </c>
      <c r="AY1081">
        <v>1</v>
      </c>
      <c r="AZ1081">
        <v>0</v>
      </c>
      <c r="BA1081">
        <v>1101</v>
      </c>
      <c r="BB1081">
        <v>0</v>
      </c>
      <c r="BC1081">
        <v>0</v>
      </c>
      <c r="BD1081">
        <v>0</v>
      </c>
      <c r="BE1081">
        <v>0</v>
      </c>
      <c r="BF1081">
        <v>0</v>
      </c>
      <c r="BG1081">
        <v>0</v>
      </c>
      <c r="BH1081">
        <v>0</v>
      </c>
      <c r="BI1081">
        <v>0</v>
      </c>
      <c r="BJ1081">
        <v>0</v>
      </c>
      <c r="BK1081">
        <v>0</v>
      </c>
      <c r="BL1081">
        <v>0</v>
      </c>
      <c r="BM1081">
        <v>0</v>
      </c>
      <c r="BN1081">
        <v>0</v>
      </c>
      <c r="BO1081">
        <v>0</v>
      </c>
      <c r="BP1081">
        <v>0</v>
      </c>
      <c r="BQ1081">
        <v>0</v>
      </c>
      <c r="BR1081">
        <v>0</v>
      </c>
      <c r="BS1081">
        <v>0</v>
      </c>
      <c r="BT1081">
        <v>0</v>
      </c>
      <c r="BU1081">
        <v>0</v>
      </c>
      <c r="BV1081">
        <v>0</v>
      </c>
      <c r="BW1081">
        <v>0</v>
      </c>
      <c r="CU1081">
        <f>ROUND(AT1081*Source!I1287*AH1081*AL1081,0)</f>
        <v>53</v>
      </c>
      <c r="CV1081">
        <f>ROUND(Y1081*Source!I1287,9)</f>
        <v>5.8373999999999997</v>
      </c>
      <c r="CW1081">
        <v>0</v>
      </c>
      <c r="CX1081">
        <f>ROUND(Y1081*Source!I1287,9)</f>
        <v>5.8373999999999997</v>
      </c>
      <c r="CY1081">
        <f>AD1081</f>
        <v>9.15</v>
      </c>
      <c r="CZ1081">
        <f>AH1081</f>
        <v>9.15</v>
      </c>
      <c r="DA1081">
        <f>AL1081</f>
        <v>1</v>
      </c>
      <c r="DB1081">
        <f t="shared" si="504"/>
        <v>37.880000000000003</v>
      </c>
      <c r="DC1081">
        <f t="shared" si="505"/>
        <v>0</v>
      </c>
      <c r="DD1081" t="s">
        <v>3</v>
      </c>
      <c r="DE1081" t="s">
        <v>3</v>
      </c>
      <c r="DF1081">
        <f>ROUND(ROUND(AE1081,0)*CX1081,0)</f>
        <v>0</v>
      </c>
      <c r="DG1081">
        <f>ROUND(ROUND(AF1081,0)*CX1081,0)</f>
        <v>0</v>
      </c>
      <c r="DH1081">
        <f>ROUND(ROUND(AG1081,0)*CX1081,0)</f>
        <v>0</v>
      </c>
      <c r="DI1081">
        <f>ROUND(ROUND(AH1081,0)*CX1081,0)</f>
        <v>53</v>
      </c>
      <c r="DJ1081">
        <f>DI1081</f>
        <v>53</v>
      </c>
      <c r="DK1081">
        <v>0</v>
      </c>
      <c r="DL1081" t="s">
        <v>3</v>
      </c>
      <c r="DM1081">
        <v>0</v>
      </c>
      <c r="DN1081" t="s">
        <v>3</v>
      </c>
      <c r="DO1081">
        <v>0</v>
      </c>
    </row>
    <row r="1082" spans="1:119" x14ac:dyDescent="0.2">
      <c r="A1082">
        <f>ROW(Source!A1287)</f>
        <v>1287</v>
      </c>
      <c r="B1082">
        <v>69726971</v>
      </c>
      <c r="C1082">
        <v>69735515</v>
      </c>
      <c r="D1082">
        <v>27441327</v>
      </c>
      <c r="E1082">
        <v>1</v>
      </c>
      <c r="F1082">
        <v>1</v>
      </c>
      <c r="G1082">
        <v>1</v>
      </c>
      <c r="H1082">
        <v>2</v>
      </c>
      <c r="I1082" t="s">
        <v>975</v>
      </c>
      <c r="J1082" t="s">
        <v>976</v>
      </c>
      <c r="K1082" t="s">
        <v>977</v>
      </c>
      <c r="L1082">
        <v>1368</v>
      </c>
      <c r="N1082">
        <v>1011</v>
      </c>
      <c r="O1082" t="s">
        <v>978</v>
      </c>
      <c r="P1082" t="s">
        <v>978</v>
      </c>
      <c r="Q1082">
        <v>1</v>
      </c>
      <c r="W1082">
        <v>0</v>
      </c>
      <c r="X1082">
        <v>-1583389094</v>
      </c>
      <c r="Y1082">
        <f t="shared" si="503"/>
        <v>0.11</v>
      </c>
      <c r="AA1082">
        <v>0</v>
      </c>
      <c r="AB1082">
        <v>93.37</v>
      </c>
      <c r="AC1082">
        <v>11.69</v>
      </c>
      <c r="AD1082">
        <v>0</v>
      </c>
      <c r="AE1082">
        <v>0</v>
      </c>
      <c r="AF1082">
        <v>93.37</v>
      </c>
      <c r="AG1082">
        <v>11.69</v>
      </c>
      <c r="AH1082">
        <v>0</v>
      </c>
      <c r="AI1082">
        <v>1</v>
      </c>
      <c r="AJ1082">
        <v>1</v>
      </c>
      <c r="AK1082">
        <v>1</v>
      </c>
      <c r="AL1082">
        <v>1</v>
      </c>
      <c r="AM1082">
        <v>0</v>
      </c>
      <c r="AN1082">
        <v>0</v>
      </c>
      <c r="AO1082">
        <v>1</v>
      </c>
      <c r="AP1082">
        <v>0</v>
      </c>
      <c r="AQ1082">
        <v>0</v>
      </c>
      <c r="AR1082">
        <v>0</v>
      </c>
      <c r="AS1082" t="s">
        <v>3</v>
      </c>
      <c r="AT1082">
        <v>0.11</v>
      </c>
      <c r="AU1082" t="s">
        <v>3</v>
      </c>
      <c r="AV1082">
        <v>0</v>
      </c>
      <c r="AW1082">
        <v>2</v>
      </c>
      <c r="AX1082">
        <v>69735520</v>
      </c>
      <c r="AY1082">
        <v>1</v>
      </c>
      <c r="AZ1082">
        <v>0</v>
      </c>
      <c r="BA1082">
        <v>1102</v>
      </c>
      <c r="BB1082">
        <v>0</v>
      </c>
      <c r="BC1082">
        <v>0</v>
      </c>
      <c r="BD1082">
        <v>0</v>
      </c>
      <c r="BE1082">
        <v>0</v>
      </c>
      <c r="BF1082">
        <v>0</v>
      </c>
      <c r="BG1082">
        <v>0</v>
      </c>
      <c r="BH1082">
        <v>0</v>
      </c>
      <c r="BI1082">
        <v>0</v>
      </c>
      <c r="BJ1082">
        <v>0</v>
      </c>
      <c r="BK1082">
        <v>0</v>
      </c>
      <c r="BL1082">
        <v>0</v>
      </c>
      <c r="BM1082">
        <v>0</v>
      </c>
      <c r="BN1082">
        <v>0</v>
      </c>
      <c r="BO1082">
        <v>0</v>
      </c>
      <c r="BP1082">
        <v>0</v>
      </c>
      <c r="BQ1082">
        <v>0</v>
      </c>
      <c r="BR1082">
        <v>0</v>
      </c>
      <c r="BS1082">
        <v>0</v>
      </c>
      <c r="BT1082">
        <v>0</v>
      </c>
      <c r="BU1082">
        <v>0</v>
      </c>
      <c r="BV1082">
        <v>0</v>
      </c>
      <c r="BW1082">
        <v>0</v>
      </c>
      <c r="CV1082">
        <v>0</v>
      </c>
      <c r="CW1082">
        <f>ROUND(Y1082*Source!I1287*DO1082,9)</f>
        <v>0</v>
      </c>
      <c r="CX1082">
        <f>ROUND(Y1082*Source!I1287,9)</f>
        <v>0.15509999999999999</v>
      </c>
      <c r="CY1082">
        <f>AB1082</f>
        <v>93.37</v>
      </c>
      <c r="CZ1082">
        <f>AF1082</f>
        <v>93.37</v>
      </c>
      <c r="DA1082">
        <f>AJ1082</f>
        <v>1</v>
      </c>
      <c r="DB1082">
        <f t="shared" si="504"/>
        <v>10.27</v>
      </c>
      <c r="DC1082">
        <f t="shared" si="505"/>
        <v>1.29</v>
      </c>
      <c r="DD1082" t="s">
        <v>3</v>
      </c>
      <c r="DE1082" t="s">
        <v>3</v>
      </c>
      <c r="DF1082">
        <f>ROUND(ROUND(AE1082,0)*CX1082,0)</f>
        <v>0</v>
      </c>
      <c r="DG1082">
        <f>ROUND(ROUND(AF1082,0)*CX1082,0)</f>
        <v>14</v>
      </c>
      <c r="DH1082">
        <f>ROUND(ROUND(AG1082,0)*CX1082,0)</f>
        <v>2</v>
      </c>
      <c r="DI1082">
        <f>ROUND(ROUND(AH1082,0)*CX1082,0)</f>
        <v>0</v>
      </c>
      <c r="DJ1082">
        <f>DG1082</f>
        <v>14</v>
      </c>
      <c r="DK1082">
        <v>0</v>
      </c>
      <c r="DL1082" t="s">
        <v>3</v>
      </c>
      <c r="DM1082">
        <v>0</v>
      </c>
      <c r="DN1082" t="s">
        <v>3</v>
      </c>
      <c r="DO1082">
        <v>0</v>
      </c>
    </row>
    <row r="1083" spans="1:119" x14ac:dyDescent="0.2">
      <c r="A1083">
        <f>ROW(Source!A1287)</f>
        <v>1287</v>
      </c>
      <c r="B1083">
        <v>69726971</v>
      </c>
      <c r="C1083">
        <v>69735515</v>
      </c>
      <c r="D1083">
        <v>27371771</v>
      </c>
      <c r="E1083">
        <v>1</v>
      </c>
      <c r="F1083">
        <v>1</v>
      </c>
      <c r="G1083">
        <v>1</v>
      </c>
      <c r="H1083">
        <v>3</v>
      </c>
      <c r="I1083" t="s">
        <v>178</v>
      </c>
      <c r="J1083" t="s">
        <v>181</v>
      </c>
      <c r="K1083" t="s">
        <v>179</v>
      </c>
      <c r="L1083">
        <v>1308</v>
      </c>
      <c r="N1083">
        <v>1003</v>
      </c>
      <c r="O1083" t="s">
        <v>180</v>
      </c>
      <c r="P1083" t="s">
        <v>180</v>
      </c>
      <c r="Q1083">
        <v>100</v>
      </c>
      <c r="W1083">
        <v>0</v>
      </c>
      <c r="X1083">
        <v>-239826058</v>
      </c>
      <c r="Y1083">
        <f t="shared" si="503"/>
        <v>1.05</v>
      </c>
      <c r="AA1083">
        <v>2258.6999999999998</v>
      </c>
      <c r="AB1083">
        <v>0</v>
      </c>
      <c r="AC1083">
        <v>0</v>
      </c>
      <c r="AD1083">
        <v>0</v>
      </c>
      <c r="AE1083">
        <v>2258.6999999999998</v>
      </c>
      <c r="AF1083">
        <v>0</v>
      </c>
      <c r="AG1083">
        <v>0</v>
      </c>
      <c r="AH1083">
        <v>0</v>
      </c>
      <c r="AI1083">
        <v>1</v>
      </c>
      <c r="AJ1083">
        <v>1</v>
      </c>
      <c r="AK1083">
        <v>1</v>
      </c>
      <c r="AL1083">
        <v>1</v>
      </c>
      <c r="AM1083">
        <v>0</v>
      </c>
      <c r="AN1083">
        <v>0</v>
      </c>
      <c r="AO1083">
        <v>0</v>
      </c>
      <c r="AP1083">
        <v>0</v>
      </c>
      <c r="AQ1083">
        <v>0</v>
      </c>
      <c r="AR1083">
        <v>0</v>
      </c>
      <c r="AS1083" t="s">
        <v>3</v>
      </c>
      <c r="AT1083">
        <v>1.05</v>
      </c>
      <c r="AU1083" t="s">
        <v>3</v>
      </c>
      <c r="AV1083">
        <v>0</v>
      </c>
      <c r="AW1083">
        <v>2</v>
      </c>
      <c r="AX1083">
        <v>69735521</v>
      </c>
      <c r="AY1083">
        <v>1</v>
      </c>
      <c r="AZ1083">
        <v>0</v>
      </c>
      <c r="BA1083">
        <v>1103</v>
      </c>
      <c r="BB1083">
        <v>3</v>
      </c>
      <c r="BC1083">
        <v>0</v>
      </c>
      <c r="BD1083">
        <v>0</v>
      </c>
      <c r="BE1083">
        <v>0</v>
      </c>
      <c r="BF1083">
        <v>0</v>
      </c>
      <c r="BG1083">
        <v>0</v>
      </c>
      <c r="BH1083">
        <v>0</v>
      </c>
      <c r="BI1083">
        <v>0</v>
      </c>
      <c r="BJ1083">
        <v>0</v>
      </c>
      <c r="BK1083">
        <v>0</v>
      </c>
      <c r="BL1083">
        <v>0</v>
      </c>
      <c r="BM1083">
        <v>0</v>
      </c>
      <c r="BN1083">
        <v>0</v>
      </c>
      <c r="BO1083">
        <v>0</v>
      </c>
      <c r="BP1083">
        <v>0</v>
      </c>
      <c r="BQ1083">
        <v>0</v>
      </c>
      <c r="BR1083">
        <v>0</v>
      </c>
      <c r="BS1083">
        <v>0</v>
      </c>
      <c r="BT1083">
        <v>0</v>
      </c>
      <c r="BU1083">
        <v>0</v>
      </c>
      <c r="BV1083">
        <v>0</v>
      </c>
      <c r="BW1083">
        <v>0</v>
      </c>
      <c r="CV1083">
        <v>0</v>
      </c>
      <c r="CW1083">
        <v>0</v>
      </c>
      <c r="CX1083">
        <f>ROUND(Y1083*Source!I1287,9)</f>
        <v>1.4804999999999999</v>
      </c>
      <c r="CY1083">
        <f>AA1083</f>
        <v>2258.6999999999998</v>
      </c>
      <c r="CZ1083">
        <f>AE1083</f>
        <v>2258.6999999999998</v>
      </c>
      <c r="DA1083">
        <f>AI1083</f>
        <v>1</v>
      </c>
      <c r="DB1083">
        <f t="shared" si="504"/>
        <v>2371.64</v>
      </c>
      <c r="DC1083">
        <f t="shared" si="505"/>
        <v>0</v>
      </c>
      <c r="DD1083" t="s">
        <v>3</v>
      </c>
      <c r="DE1083" t="s">
        <v>3</v>
      </c>
      <c r="DF1083">
        <f>ROUND(ROUND(AE1083,0)*CX1083,0)</f>
        <v>3344</v>
      </c>
      <c r="DG1083">
        <f>ROUND(ROUND(AF1083,0)*CX1083,0)</f>
        <v>0</v>
      </c>
      <c r="DH1083">
        <f>ROUND(ROUND(AG1083,0)*CX1083,0)</f>
        <v>0</v>
      </c>
      <c r="DI1083">
        <f>ROUND(ROUND(AH1083,0)*CX1083,0)</f>
        <v>0</v>
      </c>
      <c r="DJ1083">
        <f>DF1083</f>
        <v>3344</v>
      </c>
      <c r="DK1083">
        <v>0</v>
      </c>
      <c r="DL1083" t="s">
        <v>3</v>
      </c>
      <c r="DM1083">
        <v>0</v>
      </c>
      <c r="DN1083" t="s">
        <v>3</v>
      </c>
      <c r="DO1083">
        <v>0</v>
      </c>
    </row>
    <row r="1084" spans="1:119" x14ac:dyDescent="0.2">
      <c r="A1084">
        <f>ROW(Source!A1288)</f>
        <v>1288</v>
      </c>
      <c r="B1084">
        <v>69726884</v>
      </c>
      <c r="C1084">
        <v>69735515</v>
      </c>
      <c r="D1084">
        <v>27493137</v>
      </c>
      <c r="E1084">
        <v>1</v>
      </c>
      <c r="F1084">
        <v>1</v>
      </c>
      <c r="G1084">
        <v>1</v>
      </c>
      <c r="H1084">
        <v>1</v>
      </c>
      <c r="I1084" t="s">
        <v>999</v>
      </c>
      <c r="J1084" t="s">
        <v>3</v>
      </c>
      <c r="K1084" t="s">
        <v>1000</v>
      </c>
      <c r="L1084">
        <v>1369</v>
      </c>
      <c r="N1084">
        <v>1013</v>
      </c>
      <c r="O1084" t="s">
        <v>974</v>
      </c>
      <c r="P1084" t="s">
        <v>974</v>
      </c>
      <c r="Q1084">
        <v>1</v>
      </c>
      <c r="W1084">
        <v>0</v>
      </c>
      <c r="X1084">
        <v>-1973258772</v>
      </c>
      <c r="Y1084">
        <f t="shared" si="503"/>
        <v>4.1399999999999997</v>
      </c>
      <c r="AA1084">
        <v>0</v>
      </c>
      <c r="AB1084">
        <v>0</v>
      </c>
      <c r="AC1084">
        <v>0</v>
      </c>
      <c r="AD1084">
        <v>234.24</v>
      </c>
      <c r="AE1084">
        <v>0</v>
      </c>
      <c r="AF1084">
        <v>0</v>
      </c>
      <c r="AG1084">
        <v>0</v>
      </c>
      <c r="AH1084">
        <v>9.15</v>
      </c>
      <c r="AI1084">
        <v>1</v>
      </c>
      <c r="AJ1084">
        <v>1</v>
      </c>
      <c r="AK1084">
        <v>1</v>
      </c>
      <c r="AL1084">
        <v>25.6</v>
      </c>
      <c r="AM1084">
        <v>5</v>
      </c>
      <c r="AN1084">
        <v>0</v>
      </c>
      <c r="AO1084">
        <v>1</v>
      </c>
      <c r="AP1084">
        <v>0</v>
      </c>
      <c r="AQ1084">
        <v>0</v>
      </c>
      <c r="AR1084">
        <v>0</v>
      </c>
      <c r="AS1084" t="s">
        <v>3</v>
      </c>
      <c r="AT1084">
        <v>4.1399999999999997</v>
      </c>
      <c r="AU1084" t="s">
        <v>3</v>
      </c>
      <c r="AV1084">
        <v>1</v>
      </c>
      <c r="AW1084">
        <v>2</v>
      </c>
      <c r="AX1084">
        <v>69735519</v>
      </c>
      <c r="AY1084">
        <v>1</v>
      </c>
      <c r="AZ1084">
        <v>0</v>
      </c>
      <c r="BA1084">
        <v>1104</v>
      </c>
      <c r="BB1084">
        <v>0</v>
      </c>
      <c r="BC1084">
        <v>0</v>
      </c>
      <c r="BD1084">
        <v>0</v>
      </c>
      <c r="BE1084">
        <v>0</v>
      </c>
      <c r="BF1084">
        <v>0</v>
      </c>
      <c r="BG1084">
        <v>0</v>
      </c>
      <c r="BH1084">
        <v>0</v>
      </c>
      <c r="BI1084">
        <v>0</v>
      </c>
      <c r="BJ1084">
        <v>0</v>
      </c>
      <c r="BK1084">
        <v>0</v>
      </c>
      <c r="BL1084">
        <v>0</v>
      </c>
      <c r="BM1084">
        <v>0</v>
      </c>
      <c r="BN1084">
        <v>0</v>
      </c>
      <c r="BO1084">
        <v>0</v>
      </c>
      <c r="BP1084">
        <v>0</v>
      </c>
      <c r="BQ1084">
        <v>0</v>
      </c>
      <c r="BR1084">
        <v>0</v>
      </c>
      <c r="BS1084">
        <v>0</v>
      </c>
      <c r="BT1084">
        <v>0</v>
      </c>
      <c r="BU1084">
        <v>0</v>
      </c>
      <c r="BV1084">
        <v>0</v>
      </c>
      <c r="BW1084">
        <v>0</v>
      </c>
      <c r="CU1084">
        <f>ROUND(AT1084*Source!I1288*AH1084*AL1084,0)</f>
        <v>1367</v>
      </c>
      <c r="CV1084">
        <f>ROUND(Y1084*Source!I1288,9)</f>
        <v>5.8373999999999997</v>
      </c>
      <c r="CW1084">
        <v>0</v>
      </c>
      <c r="CX1084">
        <f>ROUND(Y1084*Source!I1288,9)</f>
        <v>5.8373999999999997</v>
      </c>
      <c r="CY1084">
        <f>AD1084</f>
        <v>234.24</v>
      </c>
      <c r="CZ1084">
        <f>AH1084</f>
        <v>9.15</v>
      </c>
      <c r="DA1084">
        <f>AL1084</f>
        <v>25.6</v>
      </c>
      <c r="DB1084">
        <f t="shared" si="504"/>
        <v>37.880000000000003</v>
      </c>
      <c r="DC1084">
        <f t="shared" si="505"/>
        <v>0</v>
      </c>
      <c r="DD1084" t="s">
        <v>3</v>
      </c>
      <c r="DE1084" t="s">
        <v>3</v>
      </c>
      <c r="DF1084">
        <f>ROUND(ROUND(AE1084,0)*CX1084,0)</f>
        <v>0</v>
      </c>
      <c r="DG1084">
        <f>ROUND(ROUND(AF1084,0)*CX1084,0)</f>
        <v>0</v>
      </c>
      <c r="DH1084">
        <f>ROUND(ROUND(AG1084,0)*CX1084,0)</f>
        <v>0</v>
      </c>
      <c r="DI1084">
        <f>ROUND(ROUND(AH1084*AL1084,0)*CX1084,0)</f>
        <v>1366</v>
      </c>
      <c r="DJ1084">
        <f>DI1084</f>
        <v>1366</v>
      </c>
      <c r="DK1084">
        <v>0</v>
      </c>
      <c r="DL1084" t="s">
        <v>3</v>
      </c>
      <c r="DM1084">
        <v>0</v>
      </c>
      <c r="DN1084" t="s">
        <v>3</v>
      </c>
      <c r="DO1084">
        <v>0</v>
      </c>
    </row>
    <row r="1085" spans="1:119" x14ac:dyDescent="0.2">
      <c r="A1085">
        <f>ROW(Source!A1288)</f>
        <v>1288</v>
      </c>
      <c r="B1085">
        <v>69726884</v>
      </c>
      <c r="C1085">
        <v>69735515</v>
      </c>
      <c r="D1085">
        <v>27441327</v>
      </c>
      <c r="E1085">
        <v>1</v>
      </c>
      <c r="F1085">
        <v>1</v>
      </c>
      <c r="G1085">
        <v>1</v>
      </c>
      <c r="H1085">
        <v>2</v>
      </c>
      <c r="I1085" t="s">
        <v>975</v>
      </c>
      <c r="J1085" t="s">
        <v>976</v>
      </c>
      <c r="K1085" t="s">
        <v>977</v>
      </c>
      <c r="L1085">
        <v>1368</v>
      </c>
      <c r="N1085">
        <v>1011</v>
      </c>
      <c r="O1085" t="s">
        <v>978</v>
      </c>
      <c r="P1085" t="s">
        <v>978</v>
      </c>
      <c r="Q1085">
        <v>1</v>
      </c>
      <c r="W1085">
        <v>0</v>
      </c>
      <c r="X1085">
        <v>-1583389094</v>
      </c>
      <c r="Y1085">
        <f t="shared" si="503"/>
        <v>0.11</v>
      </c>
      <c r="AA1085">
        <v>0</v>
      </c>
      <c r="AB1085">
        <v>868.34</v>
      </c>
      <c r="AC1085">
        <v>231.46</v>
      </c>
      <c r="AD1085">
        <v>0</v>
      </c>
      <c r="AE1085">
        <v>0</v>
      </c>
      <c r="AF1085">
        <v>93.37</v>
      </c>
      <c r="AG1085">
        <v>11.69</v>
      </c>
      <c r="AH1085">
        <v>0</v>
      </c>
      <c r="AI1085">
        <v>1</v>
      </c>
      <c r="AJ1085">
        <v>9.3000000000000007</v>
      </c>
      <c r="AK1085">
        <v>19.8</v>
      </c>
      <c r="AL1085">
        <v>1</v>
      </c>
      <c r="AM1085">
        <v>5</v>
      </c>
      <c r="AN1085">
        <v>0</v>
      </c>
      <c r="AO1085">
        <v>1</v>
      </c>
      <c r="AP1085">
        <v>0</v>
      </c>
      <c r="AQ1085">
        <v>0</v>
      </c>
      <c r="AR1085">
        <v>0</v>
      </c>
      <c r="AS1085" t="s">
        <v>3</v>
      </c>
      <c r="AT1085">
        <v>0.11</v>
      </c>
      <c r="AU1085" t="s">
        <v>3</v>
      </c>
      <c r="AV1085">
        <v>0</v>
      </c>
      <c r="AW1085">
        <v>2</v>
      </c>
      <c r="AX1085">
        <v>69735520</v>
      </c>
      <c r="AY1085">
        <v>1</v>
      </c>
      <c r="AZ1085">
        <v>0</v>
      </c>
      <c r="BA1085">
        <v>1105</v>
      </c>
      <c r="BB1085">
        <v>0</v>
      </c>
      <c r="BC1085">
        <v>0</v>
      </c>
      <c r="BD1085">
        <v>0</v>
      </c>
      <c r="BE1085">
        <v>0</v>
      </c>
      <c r="BF1085">
        <v>0</v>
      </c>
      <c r="BG1085">
        <v>0</v>
      </c>
      <c r="BH1085">
        <v>0</v>
      </c>
      <c r="BI1085">
        <v>0</v>
      </c>
      <c r="BJ1085">
        <v>0</v>
      </c>
      <c r="BK1085">
        <v>0</v>
      </c>
      <c r="BL1085">
        <v>0</v>
      </c>
      <c r="BM1085">
        <v>0</v>
      </c>
      <c r="BN1085">
        <v>0</v>
      </c>
      <c r="BO1085">
        <v>0</v>
      </c>
      <c r="BP1085">
        <v>0</v>
      </c>
      <c r="BQ1085">
        <v>0</v>
      </c>
      <c r="BR1085">
        <v>0</v>
      </c>
      <c r="BS1085">
        <v>0</v>
      </c>
      <c r="BT1085">
        <v>0</v>
      </c>
      <c r="BU1085">
        <v>0</v>
      </c>
      <c r="BV1085">
        <v>0</v>
      </c>
      <c r="BW1085">
        <v>0</v>
      </c>
      <c r="CV1085">
        <v>0</v>
      </c>
      <c r="CW1085">
        <f>ROUND(Y1085*Source!I1288*DO1085,9)</f>
        <v>0</v>
      </c>
      <c r="CX1085">
        <f>ROUND(Y1085*Source!I1288,9)</f>
        <v>0.15509999999999999</v>
      </c>
      <c r="CY1085">
        <f>AB1085</f>
        <v>868.34</v>
      </c>
      <c r="CZ1085">
        <f>AF1085</f>
        <v>93.37</v>
      </c>
      <c r="DA1085">
        <f>AJ1085</f>
        <v>9.3000000000000007</v>
      </c>
      <c r="DB1085">
        <f t="shared" si="504"/>
        <v>10.27</v>
      </c>
      <c r="DC1085">
        <f t="shared" si="505"/>
        <v>1.29</v>
      </c>
      <c r="DD1085" t="s">
        <v>3</v>
      </c>
      <c r="DE1085" t="s">
        <v>3</v>
      </c>
      <c r="DF1085">
        <f>ROUND(ROUND(AE1085,0)*CX1085,0)</f>
        <v>0</v>
      </c>
      <c r="DG1085">
        <f>ROUND(ROUND(AF1085*AJ1085,0)*CX1085,0)</f>
        <v>135</v>
      </c>
      <c r="DH1085">
        <f>ROUND(ROUND(AG1085*AK1085,0)*CX1085,0)</f>
        <v>36</v>
      </c>
      <c r="DI1085">
        <f t="shared" ref="DI1085:DI1092" si="506">ROUND(ROUND(AH1085,0)*CX1085,0)</f>
        <v>0</v>
      </c>
      <c r="DJ1085">
        <f>DG1085</f>
        <v>135</v>
      </c>
      <c r="DK1085">
        <v>0</v>
      </c>
      <c r="DL1085" t="s">
        <v>3</v>
      </c>
      <c r="DM1085">
        <v>0</v>
      </c>
      <c r="DN1085" t="s">
        <v>3</v>
      </c>
      <c r="DO1085">
        <v>0</v>
      </c>
    </row>
    <row r="1086" spans="1:119" x14ac:dyDescent="0.2">
      <c r="A1086">
        <f>ROW(Source!A1288)</f>
        <v>1288</v>
      </c>
      <c r="B1086">
        <v>69726884</v>
      </c>
      <c r="C1086">
        <v>69735515</v>
      </c>
      <c r="D1086">
        <v>27371771</v>
      </c>
      <c r="E1086">
        <v>1</v>
      </c>
      <c r="F1086">
        <v>1</v>
      </c>
      <c r="G1086">
        <v>1</v>
      </c>
      <c r="H1086">
        <v>3</v>
      </c>
      <c r="I1086" t="s">
        <v>178</v>
      </c>
      <c r="J1086" t="s">
        <v>181</v>
      </c>
      <c r="K1086" t="s">
        <v>179</v>
      </c>
      <c r="L1086">
        <v>1308</v>
      </c>
      <c r="N1086">
        <v>1003</v>
      </c>
      <c r="O1086" t="s">
        <v>180</v>
      </c>
      <c r="P1086" t="s">
        <v>180</v>
      </c>
      <c r="Q1086">
        <v>100</v>
      </c>
      <c r="W1086">
        <v>0</v>
      </c>
      <c r="X1086">
        <v>-239826058</v>
      </c>
      <c r="Y1086">
        <f t="shared" si="503"/>
        <v>1.05</v>
      </c>
      <c r="AA1086">
        <v>1125</v>
      </c>
      <c r="AB1086">
        <v>0</v>
      </c>
      <c r="AC1086">
        <v>0</v>
      </c>
      <c r="AD1086">
        <v>0</v>
      </c>
      <c r="AE1086">
        <v>155.58000000000001</v>
      </c>
      <c r="AF1086">
        <v>0</v>
      </c>
      <c r="AG1086">
        <v>0</v>
      </c>
      <c r="AH1086">
        <v>0</v>
      </c>
      <c r="AI1086">
        <v>7.56</v>
      </c>
      <c r="AJ1086">
        <v>1</v>
      </c>
      <c r="AK1086">
        <v>1</v>
      </c>
      <c r="AL1086">
        <v>1</v>
      </c>
      <c r="AM1086">
        <v>0</v>
      </c>
      <c r="AN1086">
        <v>0</v>
      </c>
      <c r="AO1086">
        <v>0</v>
      </c>
      <c r="AP1086">
        <v>0</v>
      </c>
      <c r="AQ1086">
        <v>0</v>
      </c>
      <c r="AR1086">
        <v>0</v>
      </c>
      <c r="AS1086" t="s">
        <v>3</v>
      </c>
      <c r="AT1086">
        <v>1.05</v>
      </c>
      <c r="AU1086" t="s">
        <v>3</v>
      </c>
      <c r="AV1086">
        <v>0</v>
      </c>
      <c r="AW1086">
        <v>2</v>
      </c>
      <c r="AX1086">
        <v>69735521</v>
      </c>
      <c r="AY1086">
        <v>1</v>
      </c>
      <c r="AZ1086">
        <v>16384</v>
      </c>
      <c r="BA1086">
        <v>1106</v>
      </c>
      <c r="BB1086">
        <v>3</v>
      </c>
      <c r="BC1086">
        <v>0</v>
      </c>
      <c r="BD1086">
        <v>0</v>
      </c>
      <c r="BE1086">
        <v>0</v>
      </c>
      <c r="BF1086">
        <v>0</v>
      </c>
      <c r="BG1086">
        <v>0</v>
      </c>
      <c r="BH1086">
        <v>0</v>
      </c>
      <c r="BI1086">
        <v>0</v>
      </c>
      <c r="BJ1086">
        <v>0</v>
      </c>
      <c r="BK1086">
        <v>0</v>
      </c>
      <c r="BL1086">
        <v>0</v>
      </c>
      <c r="BM1086">
        <v>0</v>
      </c>
      <c r="BN1086">
        <v>0</v>
      </c>
      <c r="BO1086">
        <v>0</v>
      </c>
      <c r="BP1086">
        <v>0</v>
      </c>
      <c r="BQ1086">
        <v>0</v>
      </c>
      <c r="BR1086">
        <v>0</v>
      </c>
      <c r="BS1086">
        <v>0</v>
      </c>
      <c r="BT1086">
        <v>0</v>
      </c>
      <c r="BU1086">
        <v>0</v>
      </c>
      <c r="BV1086">
        <v>0</v>
      </c>
      <c r="BW1086">
        <v>0</v>
      </c>
      <c r="CV1086">
        <v>0</v>
      </c>
      <c r="CW1086">
        <v>0</v>
      </c>
      <c r="CX1086">
        <f>ROUND(Y1086*Source!I1288,9)</f>
        <v>1.4804999999999999</v>
      </c>
      <c r="CY1086">
        <f>AA1086</f>
        <v>1125</v>
      </c>
      <c r="CZ1086">
        <f>AE1086</f>
        <v>155.58000000000001</v>
      </c>
      <c r="DA1086">
        <f>AI1086</f>
        <v>7.56</v>
      </c>
      <c r="DB1086">
        <f t="shared" si="504"/>
        <v>163.36000000000001</v>
      </c>
      <c r="DC1086">
        <f t="shared" si="505"/>
        <v>0</v>
      </c>
      <c r="DD1086" t="s">
        <v>3</v>
      </c>
      <c r="DE1086" t="s">
        <v>3</v>
      </c>
      <c r="DF1086">
        <f>ROUND(ROUND(AE1086*AI1086,0)*CX1086,0)</f>
        <v>1741</v>
      </c>
      <c r="DG1086">
        <f t="shared" ref="DG1086:DG1094" si="507">ROUND(ROUND(AF1086,0)*CX1086,0)</f>
        <v>0</v>
      </c>
      <c r="DH1086">
        <f t="shared" ref="DH1086:DH1093" si="508">ROUND(ROUND(AG1086,0)*CX1086,0)</f>
        <v>0</v>
      </c>
      <c r="DI1086">
        <f t="shared" si="506"/>
        <v>0</v>
      </c>
      <c r="DJ1086">
        <f>DF1086</f>
        <v>1741</v>
      </c>
      <c r="DK1086">
        <v>0</v>
      </c>
      <c r="DL1086" t="s">
        <v>3</v>
      </c>
      <c r="DM1086">
        <v>0</v>
      </c>
      <c r="DN1086" t="s">
        <v>3</v>
      </c>
      <c r="DO1086">
        <v>0</v>
      </c>
    </row>
    <row r="1087" spans="1:119" x14ac:dyDescent="0.2">
      <c r="A1087">
        <f>ROW(Source!A1291)</f>
        <v>1291</v>
      </c>
      <c r="B1087">
        <v>69726971</v>
      </c>
      <c r="C1087">
        <v>69735523</v>
      </c>
      <c r="D1087">
        <v>27496319</v>
      </c>
      <c r="E1087">
        <v>1</v>
      </c>
      <c r="F1087">
        <v>1</v>
      </c>
      <c r="G1087">
        <v>1</v>
      </c>
      <c r="H1087">
        <v>1</v>
      </c>
      <c r="I1087" t="s">
        <v>1001</v>
      </c>
      <c r="J1087" t="s">
        <v>3</v>
      </c>
      <c r="K1087" t="s">
        <v>1002</v>
      </c>
      <c r="L1087">
        <v>1369</v>
      </c>
      <c r="N1087">
        <v>1013</v>
      </c>
      <c r="O1087" t="s">
        <v>974</v>
      </c>
      <c r="P1087" t="s">
        <v>974</v>
      </c>
      <c r="Q1087">
        <v>1</v>
      </c>
      <c r="W1087">
        <v>0</v>
      </c>
      <c r="X1087">
        <v>1189128158</v>
      </c>
      <c r="Y1087">
        <f t="shared" si="503"/>
        <v>39.51</v>
      </c>
      <c r="AA1087">
        <v>0</v>
      </c>
      <c r="AB1087">
        <v>0</v>
      </c>
      <c r="AC1087">
        <v>0</v>
      </c>
      <c r="AD1087">
        <v>8.01</v>
      </c>
      <c r="AE1087">
        <v>0</v>
      </c>
      <c r="AF1087">
        <v>0</v>
      </c>
      <c r="AG1087">
        <v>0</v>
      </c>
      <c r="AH1087">
        <v>8.01</v>
      </c>
      <c r="AI1087">
        <v>1</v>
      </c>
      <c r="AJ1087">
        <v>1</v>
      </c>
      <c r="AK1087">
        <v>1</v>
      </c>
      <c r="AL1087">
        <v>1</v>
      </c>
      <c r="AM1087">
        <v>0</v>
      </c>
      <c r="AN1087">
        <v>0</v>
      </c>
      <c r="AO1087">
        <v>1</v>
      </c>
      <c r="AP1087">
        <v>0</v>
      </c>
      <c r="AQ1087">
        <v>0</v>
      </c>
      <c r="AR1087">
        <v>0</v>
      </c>
      <c r="AS1087" t="s">
        <v>3</v>
      </c>
      <c r="AT1087">
        <v>39.51</v>
      </c>
      <c r="AU1087" t="s">
        <v>3</v>
      </c>
      <c r="AV1087">
        <v>1</v>
      </c>
      <c r="AW1087">
        <v>2</v>
      </c>
      <c r="AX1087">
        <v>69735530</v>
      </c>
      <c r="AY1087">
        <v>1</v>
      </c>
      <c r="AZ1087">
        <v>0</v>
      </c>
      <c r="BA1087">
        <v>1107</v>
      </c>
      <c r="BB1087">
        <v>0</v>
      </c>
      <c r="BC1087">
        <v>0</v>
      </c>
      <c r="BD1087">
        <v>0</v>
      </c>
      <c r="BE1087">
        <v>0</v>
      </c>
      <c r="BF1087">
        <v>0</v>
      </c>
      <c r="BG1087">
        <v>0</v>
      </c>
      <c r="BH1087">
        <v>0</v>
      </c>
      <c r="BI1087">
        <v>0</v>
      </c>
      <c r="BJ1087">
        <v>0</v>
      </c>
      <c r="BK1087">
        <v>0</v>
      </c>
      <c r="BL1087">
        <v>0</v>
      </c>
      <c r="BM1087">
        <v>0</v>
      </c>
      <c r="BN1087">
        <v>0</v>
      </c>
      <c r="BO1087">
        <v>0</v>
      </c>
      <c r="BP1087">
        <v>0</v>
      </c>
      <c r="BQ1087">
        <v>0</v>
      </c>
      <c r="BR1087">
        <v>0</v>
      </c>
      <c r="BS1087">
        <v>0</v>
      </c>
      <c r="BT1087">
        <v>0</v>
      </c>
      <c r="BU1087">
        <v>0</v>
      </c>
      <c r="BV1087">
        <v>0</v>
      </c>
      <c r="BW1087">
        <v>0</v>
      </c>
      <c r="CU1087">
        <f>ROUND(AT1087*Source!I1291*AH1087*AL1087,0)</f>
        <v>417</v>
      </c>
      <c r="CV1087">
        <f>ROUND(Y1087*Source!I1291,9)</f>
        <v>52.113689999999998</v>
      </c>
      <c r="CW1087">
        <v>0</v>
      </c>
      <c r="CX1087">
        <f>ROUND(Y1087*Source!I1291,9)</f>
        <v>52.113689999999998</v>
      </c>
      <c r="CY1087">
        <f>AD1087</f>
        <v>8.01</v>
      </c>
      <c r="CZ1087">
        <f>AH1087</f>
        <v>8.01</v>
      </c>
      <c r="DA1087">
        <f>AL1087</f>
        <v>1</v>
      </c>
      <c r="DB1087">
        <f t="shared" si="504"/>
        <v>316.48</v>
      </c>
      <c r="DC1087">
        <f t="shared" si="505"/>
        <v>0</v>
      </c>
      <c r="DD1087" t="s">
        <v>3</v>
      </c>
      <c r="DE1087" t="s">
        <v>3</v>
      </c>
      <c r="DF1087">
        <f t="shared" ref="DF1087:DF1096" si="509">ROUND(ROUND(AE1087,0)*CX1087,0)</f>
        <v>0</v>
      </c>
      <c r="DG1087">
        <f t="shared" si="507"/>
        <v>0</v>
      </c>
      <c r="DH1087">
        <f t="shared" si="508"/>
        <v>0</v>
      </c>
      <c r="DI1087">
        <f t="shared" si="506"/>
        <v>417</v>
      </c>
      <c r="DJ1087">
        <f>DI1087</f>
        <v>417</v>
      </c>
      <c r="DK1087">
        <v>0</v>
      </c>
      <c r="DL1087" t="s">
        <v>3</v>
      </c>
      <c r="DM1087">
        <v>0</v>
      </c>
      <c r="DN1087" t="s">
        <v>3</v>
      </c>
      <c r="DO1087">
        <v>0</v>
      </c>
    </row>
    <row r="1088" spans="1:119" x14ac:dyDescent="0.2">
      <c r="A1088">
        <f>ROW(Source!A1291)</f>
        <v>1291</v>
      </c>
      <c r="B1088">
        <v>69726971</v>
      </c>
      <c r="C1088">
        <v>69735523</v>
      </c>
      <c r="D1088">
        <v>121548</v>
      </c>
      <c r="E1088">
        <v>1</v>
      </c>
      <c r="F1088">
        <v>1</v>
      </c>
      <c r="G1088">
        <v>1</v>
      </c>
      <c r="H1088">
        <v>1</v>
      </c>
      <c r="I1088" t="s">
        <v>36</v>
      </c>
      <c r="J1088" t="s">
        <v>3</v>
      </c>
      <c r="K1088" t="s">
        <v>981</v>
      </c>
      <c r="L1088">
        <v>608254</v>
      </c>
      <c r="N1088">
        <v>1013</v>
      </c>
      <c r="O1088" t="s">
        <v>982</v>
      </c>
      <c r="P1088" t="s">
        <v>982</v>
      </c>
      <c r="Q1088">
        <v>1</v>
      </c>
      <c r="W1088">
        <v>0</v>
      </c>
      <c r="X1088">
        <v>-185737400</v>
      </c>
      <c r="Y1088">
        <f t="shared" si="503"/>
        <v>1.27</v>
      </c>
      <c r="AA1088">
        <v>0</v>
      </c>
      <c r="AB1088">
        <v>0</v>
      </c>
      <c r="AC1088">
        <v>0</v>
      </c>
      <c r="AD1088">
        <v>0</v>
      </c>
      <c r="AE1088">
        <v>0</v>
      </c>
      <c r="AF1088">
        <v>0</v>
      </c>
      <c r="AG1088">
        <v>0</v>
      </c>
      <c r="AH1088">
        <v>0</v>
      </c>
      <c r="AI1088">
        <v>1</v>
      </c>
      <c r="AJ1088">
        <v>1</v>
      </c>
      <c r="AK1088">
        <v>1</v>
      </c>
      <c r="AL1088">
        <v>1</v>
      </c>
      <c r="AM1088">
        <v>0</v>
      </c>
      <c r="AN1088">
        <v>0</v>
      </c>
      <c r="AO1088">
        <v>1</v>
      </c>
      <c r="AP1088">
        <v>0</v>
      </c>
      <c r="AQ1088">
        <v>0</v>
      </c>
      <c r="AR1088">
        <v>0</v>
      </c>
      <c r="AS1088" t="s">
        <v>3</v>
      </c>
      <c r="AT1088">
        <v>1.27</v>
      </c>
      <c r="AU1088" t="s">
        <v>3</v>
      </c>
      <c r="AV1088">
        <v>2</v>
      </c>
      <c r="AW1088">
        <v>2</v>
      </c>
      <c r="AX1088">
        <v>69735531</v>
      </c>
      <c r="AY1088">
        <v>1</v>
      </c>
      <c r="AZ1088">
        <v>0</v>
      </c>
      <c r="BA1088">
        <v>1108</v>
      </c>
      <c r="BB1088">
        <v>0</v>
      </c>
      <c r="BC1088">
        <v>0</v>
      </c>
      <c r="BD1088">
        <v>0</v>
      </c>
      <c r="BE1088">
        <v>0</v>
      </c>
      <c r="BF1088">
        <v>0</v>
      </c>
      <c r="BG1088">
        <v>0</v>
      </c>
      <c r="BH1088">
        <v>0</v>
      </c>
      <c r="BI1088">
        <v>0</v>
      </c>
      <c r="BJ1088">
        <v>0</v>
      </c>
      <c r="BK1088">
        <v>0</v>
      </c>
      <c r="BL1088">
        <v>0</v>
      </c>
      <c r="BM1088">
        <v>0</v>
      </c>
      <c r="BN1088">
        <v>0</v>
      </c>
      <c r="BO1088">
        <v>0</v>
      </c>
      <c r="BP1088">
        <v>0</v>
      </c>
      <c r="BQ1088">
        <v>0</v>
      </c>
      <c r="BR1088">
        <v>0</v>
      </c>
      <c r="BS1088">
        <v>0</v>
      </c>
      <c r="BT1088">
        <v>0</v>
      </c>
      <c r="BU1088">
        <v>0</v>
      </c>
      <c r="BV1088">
        <v>0</v>
      </c>
      <c r="BW1088">
        <v>0</v>
      </c>
      <c r="CV1088">
        <v>0</v>
      </c>
      <c r="CW1088">
        <v>0</v>
      </c>
      <c r="CX1088">
        <f>ROUND(Y1088*Source!I1291,9)</f>
        <v>1.67513</v>
      </c>
      <c r="CY1088">
        <f>AD1088</f>
        <v>0</v>
      </c>
      <c r="CZ1088">
        <f>AH1088</f>
        <v>0</v>
      </c>
      <c r="DA1088">
        <f>AL1088</f>
        <v>1</v>
      </c>
      <c r="DB1088">
        <f t="shared" si="504"/>
        <v>0</v>
      </c>
      <c r="DC1088">
        <f t="shared" si="505"/>
        <v>0</v>
      </c>
      <c r="DD1088" t="s">
        <v>3</v>
      </c>
      <c r="DE1088" t="s">
        <v>3</v>
      </c>
      <c r="DF1088">
        <f t="shared" si="509"/>
        <v>0</v>
      </c>
      <c r="DG1088">
        <f t="shared" si="507"/>
        <v>0</v>
      </c>
      <c r="DH1088">
        <f t="shared" si="508"/>
        <v>0</v>
      </c>
      <c r="DI1088">
        <f t="shared" si="506"/>
        <v>0</v>
      </c>
      <c r="DJ1088">
        <f>DI1088</f>
        <v>0</v>
      </c>
      <c r="DK1088">
        <v>0</v>
      </c>
      <c r="DL1088" t="s">
        <v>3</v>
      </c>
      <c r="DM1088">
        <v>0</v>
      </c>
      <c r="DN1088" t="s">
        <v>3</v>
      </c>
      <c r="DO1088">
        <v>0</v>
      </c>
    </row>
    <row r="1089" spans="1:119" x14ac:dyDescent="0.2">
      <c r="A1089">
        <f>ROW(Source!A1291)</f>
        <v>1291</v>
      </c>
      <c r="B1089">
        <v>69726971</v>
      </c>
      <c r="C1089">
        <v>69735523</v>
      </c>
      <c r="D1089">
        <v>27439630</v>
      </c>
      <c r="E1089">
        <v>1</v>
      </c>
      <c r="F1089">
        <v>1</v>
      </c>
      <c r="G1089">
        <v>1</v>
      </c>
      <c r="H1089">
        <v>2</v>
      </c>
      <c r="I1089" t="s">
        <v>986</v>
      </c>
      <c r="J1089" t="s">
        <v>987</v>
      </c>
      <c r="K1089" t="s">
        <v>988</v>
      </c>
      <c r="L1089">
        <v>1368</v>
      </c>
      <c r="N1089">
        <v>1011</v>
      </c>
      <c r="O1089" t="s">
        <v>978</v>
      </c>
      <c r="P1089" t="s">
        <v>978</v>
      </c>
      <c r="Q1089">
        <v>1</v>
      </c>
      <c r="W1089">
        <v>0</v>
      </c>
      <c r="X1089">
        <v>-72110300</v>
      </c>
      <c r="Y1089">
        <f t="shared" si="503"/>
        <v>1.27</v>
      </c>
      <c r="AA1089">
        <v>0</v>
      </c>
      <c r="AB1089">
        <v>31.27</v>
      </c>
      <c r="AC1089">
        <v>13.61</v>
      </c>
      <c r="AD1089">
        <v>0</v>
      </c>
      <c r="AE1089">
        <v>0</v>
      </c>
      <c r="AF1089">
        <v>31.27</v>
      </c>
      <c r="AG1089">
        <v>13.61</v>
      </c>
      <c r="AH1089">
        <v>0</v>
      </c>
      <c r="AI1089">
        <v>1</v>
      </c>
      <c r="AJ1089">
        <v>1</v>
      </c>
      <c r="AK1089">
        <v>1</v>
      </c>
      <c r="AL1089">
        <v>1</v>
      </c>
      <c r="AM1089">
        <v>0</v>
      </c>
      <c r="AN1089">
        <v>0</v>
      </c>
      <c r="AO1089">
        <v>1</v>
      </c>
      <c r="AP1089">
        <v>0</v>
      </c>
      <c r="AQ1089">
        <v>0</v>
      </c>
      <c r="AR1089">
        <v>0</v>
      </c>
      <c r="AS1089" t="s">
        <v>3</v>
      </c>
      <c r="AT1089">
        <v>1.27</v>
      </c>
      <c r="AU1089" t="s">
        <v>3</v>
      </c>
      <c r="AV1089">
        <v>0</v>
      </c>
      <c r="AW1089">
        <v>2</v>
      </c>
      <c r="AX1089">
        <v>69735532</v>
      </c>
      <c r="AY1089">
        <v>1</v>
      </c>
      <c r="AZ1089">
        <v>0</v>
      </c>
      <c r="BA1089">
        <v>1109</v>
      </c>
      <c r="BB1089">
        <v>0</v>
      </c>
      <c r="BC1089">
        <v>0</v>
      </c>
      <c r="BD1089">
        <v>0</v>
      </c>
      <c r="BE1089">
        <v>0</v>
      </c>
      <c r="BF1089">
        <v>0</v>
      </c>
      <c r="BG1089">
        <v>0</v>
      </c>
      <c r="BH1089">
        <v>0</v>
      </c>
      <c r="BI1089">
        <v>0</v>
      </c>
      <c r="BJ1089">
        <v>0</v>
      </c>
      <c r="BK1089">
        <v>0</v>
      </c>
      <c r="BL1089">
        <v>0</v>
      </c>
      <c r="BM1089">
        <v>0</v>
      </c>
      <c r="BN1089">
        <v>0</v>
      </c>
      <c r="BO1089">
        <v>0</v>
      </c>
      <c r="BP1089">
        <v>0</v>
      </c>
      <c r="BQ1089">
        <v>0</v>
      </c>
      <c r="BR1089">
        <v>0</v>
      </c>
      <c r="BS1089">
        <v>0</v>
      </c>
      <c r="BT1089">
        <v>0</v>
      </c>
      <c r="BU1089">
        <v>0</v>
      </c>
      <c r="BV1089">
        <v>0</v>
      </c>
      <c r="BW1089">
        <v>0</v>
      </c>
      <c r="CV1089">
        <v>0</v>
      </c>
      <c r="CW1089">
        <f>ROUND(Y1089*Source!I1291*DO1089,9)</f>
        <v>0</v>
      </c>
      <c r="CX1089">
        <f>ROUND(Y1089*Source!I1291,9)</f>
        <v>1.67513</v>
      </c>
      <c r="CY1089">
        <f>AB1089</f>
        <v>31.27</v>
      </c>
      <c r="CZ1089">
        <f>AF1089</f>
        <v>31.27</v>
      </c>
      <c r="DA1089">
        <f>AJ1089</f>
        <v>1</v>
      </c>
      <c r="DB1089">
        <f t="shared" si="504"/>
        <v>39.71</v>
      </c>
      <c r="DC1089">
        <f t="shared" si="505"/>
        <v>17.28</v>
      </c>
      <c r="DD1089" t="s">
        <v>3</v>
      </c>
      <c r="DE1089" t="s">
        <v>3</v>
      </c>
      <c r="DF1089">
        <f t="shared" si="509"/>
        <v>0</v>
      </c>
      <c r="DG1089">
        <f t="shared" si="507"/>
        <v>52</v>
      </c>
      <c r="DH1089">
        <f t="shared" si="508"/>
        <v>23</v>
      </c>
      <c r="DI1089">
        <f t="shared" si="506"/>
        <v>0</v>
      </c>
      <c r="DJ1089">
        <f>DG1089</f>
        <v>52</v>
      </c>
      <c r="DK1089">
        <v>0</v>
      </c>
      <c r="DL1089" t="s">
        <v>3</v>
      </c>
      <c r="DM1089">
        <v>0</v>
      </c>
      <c r="DN1089" t="s">
        <v>3</v>
      </c>
      <c r="DO1089">
        <v>0</v>
      </c>
    </row>
    <row r="1090" spans="1:119" x14ac:dyDescent="0.2">
      <c r="A1090">
        <f>ROW(Source!A1291)</f>
        <v>1291</v>
      </c>
      <c r="B1090">
        <v>69726971</v>
      </c>
      <c r="C1090">
        <v>69735523</v>
      </c>
      <c r="D1090">
        <v>27440041</v>
      </c>
      <c r="E1090">
        <v>1</v>
      </c>
      <c r="F1090">
        <v>1</v>
      </c>
      <c r="G1090">
        <v>1</v>
      </c>
      <c r="H1090">
        <v>2</v>
      </c>
      <c r="I1090" t="s">
        <v>1003</v>
      </c>
      <c r="J1090" t="s">
        <v>1004</v>
      </c>
      <c r="K1090" t="s">
        <v>1005</v>
      </c>
      <c r="L1090">
        <v>1368</v>
      </c>
      <c r="N1090">
        <v>1011</v>
      </c>
      <c r="O1090" t="s">
        <v>978</v>
      </c>
      <c r="P1090" t="s">
        <v>978</v>
      </c>
      <c r="Q1090">
        <v>1</v>
      </c>
      <c r="W1090">
        <v>0</v>
      </c>
      <c r="X1090">
        <v>781889226</v>
      </c>
      <c r="Y1090">
        <f t="shared" si="503"/>
        <v>9.07</v>
      </c>
      <c r="AA1090">
        <v>0</v>
      </c>
      <c r="AB1090">
        <v>0.5</v>
      </c>
      <c r="AC1090">
        <v>0</v>
      </c>
      <c r="AD1090">
        <v>0</v>
      </c>
      <c r="AE1090">
        <v>0</v>
      </c>
      <c r="AF1090">
        <v>0.5</v>
      </c>
      <c r="AG1090">
        <v>0</v>
      </c>
      <c r="AH1090">
        <v>0</v>
      </c>
      <c r="AI1090">
        <v>1</v>
      </c>
      <c r="AJ1090">
        <v>1</v>
      </c>
      <c r="AK1090">
        <v>1</v>
      </c>
      <c r="AL1090">
        <v>1</v>
      </c>
      <c r="AM1090">
        <v>0</v>
      </c>
      <c r="AN1090">
        <v>0</v>
      </c>
      <c r="AO1090">
        <v>1</v>
      </c>
      <c r="AP1090">
        <v>0</v>
      </c>
      <c r="AQ1090">
        <v>0</v>
      </c>
      <c r="AR1090">
        <v>0</v>
      </c>
      <c r="AS1090" t="s">
        <v>3</v>
      </c>
      <c r="AT1090">
        <v>9.07</v>
      </c>
      <c r="AU1090" t="s">
        <v>3</v>
      </c>
      <c r="AV1090">
        <v>0</v>
      </c>
      <c r="AW1090">
        <v>2</v>
      </c>
      <c r="AX1090">
        <v>69735533</v>
      </c>
      <c r="AY1090">
        <v>1</v>
      </c>
      <c r="AZ1090">
        <v>0</v>
      </c>
      <c r="BA1090">
        <v>1110</v>
      </c>
      <c r="BB1090">
        <v>0</v>
      </c>
      <c r="BC1090">
        <v>0</v>
      </c>
      <c r="BD1090">
        <v>0</v>
      </c>
      <c r="BE1090">
        <v>0</v>
      </c>
      <c r="BF1090">
        <v>0</v>
      </c>
      <c r="BG1090">
        <v>0</v>
      </c>
      <c r="BH1090">
        <v>0</v>
      </c>
      <c r="BI1090">
        <v>0</v>
      </c>
      <c r="BJ1090">
        <v>0</v>
      </c>
      <c r="BK1090">
        <v>0</v>
      </c>
      <c r="BL1090">
        <v>0</v>
      </c>
      <c r="BM1090">
        <v>0</v>
      </c>
      <c r="BN1090">
        <v>0</v>
      </c>
      <c r="BO1090">
        <v>0</v>
      </c>
      <c r="BP1090">
        <v>0</v>
      </c>
      <c r="BQ1090">
        <v>0</v>
      </c>
      <c r="BR1090">
        <v>0</v>
      </c>
      <c r="BS1090">
        <v>0</v>
      </c>
      <c r="BT1090">
        <v>0</v>
      </c>
      <c r="BU1090">
        <v>0</v>
      </c>
      <c r="BV1090">
        <v>0</v>
      </c>
      <c r="BW1090">
        <v>0</v>
      </c>
      <c r="CV1090">
        <v>0</v>
      </c>
      <c r="CW1090">
        <f>ROUND(Y1090*Source!I1291*DO1090,9)</f>
        <v>0</v>
      </c>
      <c r="CX1090">
        <f>ROUND(Y1090*Source!I1291,9)</f>
        <v>11.963329999999999</v>
      </c>
      <c r="CY1090">
        <f>AB1090</f>
        <v>0.5</v>
      </c>
      <c r="CZ1090">
        <f>AF1090</f>
        <v>0.5</v>
      </c>
      <c r="DA1090">
        <f>AJ1090</f>
        <v>1</v>
      </c>
      <c r="DB1090">
        <f t="shared" si="504"/>
        <v>4.54</v>
      </c>
      <c r="DC1090">
        <f t="shared" si="505"/>
        <v>0</v>
      </c>
      <c r="DD1090" t="s">
        <v>3</v>
      </c>
      <c r="DE1090" t="s">
        <v>3</v>
      </c>
      <c r="DF1090">
        <f t="shared" si="509"/>
        <v>0</v>
      </c>
      <c r="DG1090">
        <f t="shared" si="507"/>
        <v>12</v>
      </c>
      <c r="DH1090">
        <f t="shared" si="508"/>
        <v>0</v>
      </c>
      <c r="DI1090">
        <f t="shared" si="506"/>
        <v>0</v>
      </c>
      <c r="DJ1090">
        <f>DG1090</f>
        <v>12</v>
      </c>
      <c r="DK1090">
        <v>0</v>
      </c>
      <c r="DL1090" t="s">
        <v>3</v>
      </c>
      <c r="DM1090">
        <v>0</v>
      </c>
      <c r="DN1090" t="s">
        <v>3</v>
      </c>
      <c r="DO1090">
        <v>0</v>
      </c>
    </row>
    <row r="1091" spans="1:119" x14ac:dyDescent="0.2">
      <c r="A1091">
        <f>ROW(Source!A1291)</f>
        <v>1291</v>
      </c>
      <c r="B1091">
        <v>69726971</v>
      </c>
      <c r="C1091">
        <v>69735523</v>
      </c>
      <c r="D1091">
        <v>27416566</v>
      </c>
      <c r="E1091">
        <v>1</v>
      </c>
      <c r="F1091">
        <v>1</v>
      </c>
      <c r="G1091">
        <v>1</v>
      </c>
      <c r="H1091">
        <v>3</v>
      </c>
      <c r="I1091" t="s">
        <v>82</v>
      </c>
      <c r="J1091" t="s">
        <v>194</v>
      </c>
      <c r="K1091" t="s">
        <v>83</v>
      </c>
      <c r="L1091">
        <v>1339</v>
      </c>
      <c r="N1091">
        <v>1007</v>
      </c>
      <c r="O1091" t="s">
        <v>40</v>
      </c>
      <c r="P1091" t="s">
        <v>40</v>
      </c>
      <c r="Q1091">
        <v>1</v>
      </c>
      <c r="W1091">
        <v>0</v>
      </c>
      <c r="X1091">
        <v>1967222743</v>
      </c>
      <c r="Y1091">
        <f t="shared" si="503"/>
        <v>3.5</v>
      </c>
      <c r="AA1091">
        <v>7.14</v>
      </c>
      <c r="AB1091">
        <v>0</v>
      </c>
      <c r="AC1091">
        <v>0</v>
      </c>
      <c r="AD1091">
        <v>0</v>
      </c>
      <c r="AE1091">
        <v>7.14</v>
      </c>
      <c r="AF1091">
        <v>0</v>
      </c>
      <c r="AG1091">
        <v>0</v>
      </c>
      <c r="AH1091">
        <v>0</v>
      </c>
      <c r="AI1091">
        <v>1</v>
      </c>
      <c r="AJ1091">
        <v>1</v>
      </c>
      <c r="AK1091">
        <v>1</v>
      </c>
      <c r="AL1091">
        <v>1</v>
      </c>
      <c r="AM1091">
        <v>0</v>
      </c>
      <c r="AN1091">
        <v>0</v>
      </c>
      <c r="AO1091">
        <v>0</v>
      </c>
      <c r="AP1091">
        <v>1</v>
      </c>
      <c r="AQ1091">
        <v>0</v>
      </c>
      <c r="AR1091">
        <v>0</v>
      </c>
      <c r="AS1091" t="s">
        <v>3</v>
      </c>
      <c r="AT1091">
        <v>3.5</v>
      </c>
      <c r="AU1091" t="s">
        <v>3</v>
      </c>
      <c r="AV1091">
        <v>0</v>
      </c>
      <c r="AW1091">
        <v>2</v>
      </c>
      <c r="AX1091">
        <v>69735535</v>
      </c>
      <c r="AY1091">
        <v>1</v>
      </c>
      <c r="AZ1091">
        <v>0</v>
      </c>
      <c r="BA1091">
        <v>1112</v>
      </c>
      <c r="BB1091">
        <v>3</v>
      </c>
      <c r="BC1091">
        <v>0</v>
      </c>
      <c r="BD1091">
        <v>0</v>
      </c>
      <c r="BE1091">
        <v>0</v>
      </c>
      <c r="BF1091">
        <v>0</v>
      </c>
      <c r="BG1091">
        <v>0</v>
      </c>
      <c r="BH1091">
        <v>0</v>
      </c>
      <c r="BI1091">
        <v>0</v>
      </c>
      <c r="BJ1091">
        <v>0</v>
      </c>
      <c r="BK1091">
        <v>0</v>
      </c>
      <c r="BL1091">
        <v>0</v>
      </c>
      <c r="BM1091">
        <v>0</v>
      </c>
      <c r="BN1091">
        <v>0</v>
      </c>
      <c r="BO1091">
        <v>0</v>
      </c>
      <c r="BP1091">
        <v>0</v>
      </c>
      <c r="BQ1091">
        <v>0</v>
      </c>
      <c r="BR1091">
        <v>0</v>
      </c>
      <c r="BS1091">
        <v>0</v>
      </c>
      <c r="BT1091">
        <v>0</v>
      </c>
      <c r="BU1091">
        <v>0</v>
      </c>
      <c r="BV1091">
        <v>0</v>
      </c>
      <c r="BW1091">
        <v>0</v>
      </c>
      <c r="CV1091">
        <v>0</v>
      </c>
      <c r="CW1091">
        <v>0</v>
      </c>
      <c r="CX1091">
        <f>ROUND(Y1091*Source!I1291,9)</f>
        <v>4.6165000000000003</v>
      </c>
      <c r="CY1091">
        <f>AA1091</f>
        <v>7.14</v>
      </c>
      <c r="CZ1091">
        <f>AE1091</f>
        <v>7.14</v>
      </c>
      <c r="DA1091">
        <f>AI1091</f>
        <v>1</v>
      </c>
      <c r="DB1091">
        <f t="shared" si="504"/>
        <v>24.99</v>
      </c>
      <c r="DC1091">
        <f t="shared" si="505"/>
        <v>0</v>
      </c>
      <c r="DD1091" t="s">
        <v>3</v>
      </c>
      <c r="DE1091" t="s">
        <v>3</v>
      </c>
      <c r="DF1091">
        <f t="shared" si="509"/>
        <v>32</v>
      </c>
      <c r="DG1091">
        <f t="shared" si="507"/>
        <v>0</v>
      </c>
      <c r="DH1091">
        <f t="shared" si="508"/>
        <v>0</v>
      </c>
      <c r="DI1091">
        <f t="shared" si="506"/>
        <v>0</v>
      </c>
      <c r="DJ1091">
        <f>DF1091</f>
        <v>32</v>
      </c>
      <c r="DK1091">
        <v>0</v>
      </c>
      <c r="DL1091" t="s">
        <v>3</v>
      </c>
      <c r="DM1091">
        <v>0</v>
      </c>
      <c r="DN1091" t="s">
        <v>3</v>
      </c>
      <c r="DO1091">
        <v>0</v>
      </c>
    </row>
    <row r="1092" spans="1:119" x14ac:dyDescent="0.2">
      <c r="A1092">
        <f>ROW(Source!A1291)</f>
        <v>1291</v>
      </c>
      <c r="B1092">
        <v>69726971</v>
      </c>
      <c r="C1092">
        <v>69735523</v>
      </c>
      <c r="D1092">
        <v>61332096</v>
      </c>
      <c r="E1092">
        <v>1</v>
      </c>
      <c r="F1092">
        <v>1</v>
      </c>
      <c r="G1092">
        <v>1</v>
      </c>
      <c r="H1092">
        <v>3</v>
      </c>
      <c r="I1092" t="s">
        <v>189</v>
      </c>
      <c r="J1092" t="s">
        <v>191</v>
      </c>
      <c r="K1092" t="s">
        <v>190</v>
      </c>
      <c r="L1092">
        <v>1339</v>
      </c>
      <c r="N1092">
        <v>1007</v>
      </c>
      <c r="O1092" t="s">
        <v>40</v>
      </c>
      <c r="P1092" t="s">
        <v>40</v>
      </c>
      <c r="Q1092">
        <v>1</v>
      </c>
      <c r="W1092">
        <v>0</v>
      </c>
      <c r="X1092">
        <v>1799260510</v>
      </c>
      <c r="Y1092">
        <f t="shared" si="503"/>
        <v>2.04</v>
      </c>
      <c r="AA1092">
        <v>867.14</v>
      </c>
      <c r="AB1092">
        <v>0</v>
      </c>
      <c r="AC1092">
        <v>0</v>
      </c>
      <c r="AD1092">
        <v>0</v>
      </c>
      <c r="AE1092">
        <v>867.14</v>
      </c>
      <c r="AF1092">
        <v>0</v>
      </c>
      <c r="AG1092">
        <v>0</v>
      </c>
      <c r="AH1092">
        <v>0</v>
      </c>
      <c r="AI1092">
        <v>1</v>
      </c>
      <c r="AJ1092">
        <v>1</v>
      </c>
      <c r="AK1092">
        <v>1</v>
      </c>
      <c r="AL1092">
        <v>1</v>
      </c>
      <c r="AM1092">
        <v>0</v>
      </c>
      <c r="AN1092">
        <v>0</v>
      </c>
      <c r="AO1092">
        <v>0</v>
      </c>
      <c r="AP1092">
        <v>1</v>
      </c>
      <c r="AQ1092">
        <v>0</v>
      </c>
      <c r="AR1092">
        <v>0</v>
      </c>
      <c r="AS1092" t="s">
        <v>3</v>
      </c>
      <c r="AT1092">
        <v>2.04</v>
      </c>
      <c r="AU1092" t="s">
        <v>3</v>
      </c>
      <c r="AV1092">
        <v>0</v>
      </c>
      <c r="AW1092">
        <v>1</v>
      </c>
      <c r="AX1092">
        <v>-1</v>
      </c>
      <c r="AY1092">
        <v>0</v>
      </c>
      <c r="AZ1092">
        <v>0</v>
      </c>
      <c r="BA1092" t="s">
        <v>3</v>
      </c>
      <c r="BB1092">
        <v>0</v>
      </c>
      <c r="BC1092">
        <v>0</v>
      </c>
      <c r="BD1092">
        <v>0</v>
      </c>
      <c r="BE1092">
        <v>0</v>
      </c>
      <c r="BF1092">
        <v>0</v>
      </c>
      <c r="BG1092">
        <v>0</v>
      </c>
      <c r="BH1092">
        <v>0</v>
      </c>
      <c r="BI1092">
        <v>0</v>
      </c>
      <c r="BJ1092">
        <v>0</v>
      </c>
      <c r="BK1092">
        <v>0</v>
      </c>
      <c r="BL1092">
        <v>0</v>
      </c>
      <c r="BM1092">
        <v>0</v>
      </c>
      <c r="BN1092">
        <v>0</v>
      </c>
      <c r="BO1092">
        <v>0</v>
      </c>
      <c r="BP1092">
        <v>0</v>
      </c>
      <c r="BQ1092">
        <v>0</v>
      </c>
      <c r="BR1092">
        <v>0</v>
      </c>
      <c r="BS1092">
        <v>0</v>
      </c>
      <c r="BT1092">
        <v>0</v>
      </c>
      <c r="BU1092">
        <v>0</v>
      </c>
      <c r="BV1092">
        <v>0</v>
      </c>
      <c r="BW1092">
        <v>0</v>
      </c>
      <c r="CV1092">
        <v>0</v>
      </c>
      <c r="CW1092">
        <v>0</v>
      </c>
      <c r="CX1092">
        <f>ROUND(Y1092*Source!I1291,9)</f>
        <v>2.69076</v>
      </c>
      <c r="CY1092">
        <f>AA1092</f>
        <v>867.14</v>
      </c>
      <c r="CZ1092">
        <f>AE1092</f>
        <v>867.14</v>
      </c>
      <c r="DA1092">
        <f>AI1092</f>
        <v>1</v>
      </c>
      <c r="DB1092">
        <f t="shared" si="504"/>
        <v>1768.97</v>
      </c>
      <c r="DC1092">
        <f t="shared" si="505"/>
        <v>0</v>
      </c>
      <c r="DD1092" t="s">
        <v>3</v>
      </c>
      <c r="DE1092" t="s">
        <v>3</v>
      </c>
      <c r="DF1092">
        <f t="shared" si="509"/>
        <v>2333</v>
      </c>
      <c r="DG1092">
        <f t="shared" si="507"/>
        <v>0</v>
      </c>
      <c r="DH1092">
        <f t="shared" si="508"/>
        <v>0</v>
      </c>
      <c r="DI1092">
        <f t="shared" si="506"/>
        <v>0</v>
      </c>
      <c r="DJ1092">
        <f>DF1092</f>
        <v>2333</v>
      </c>
      <c r="DK1092">
        <v>0</v>
      </c>
      <c r="DL1092" t="s">
        <v>3</v>
      </c>
      <c r="DM1092">
        <v>0</v>
      </c>
      <c r="DN1092" t="s">
        <v>3</v>
      </c>
      <c r="DO1092">
        <v>0</v>
      </c>
    </row>
    <row r="1093" spans="1:119" x14ac:dyDescent="0.2">
      <c r="A1093">
        <f>ROW(Source!A1292)</f>
        <v>1292</v>
      </c>
      <c r="B1093">
        <v>69726884</v>
      </c>
      <c r="C1093">
        <v>69735523</v>
      </c>
      <c r="D1093">
        <v>27496319</v>
      </c>
      <c r="E1093">
        <v>1</v>
      </c>
      <c r="F1093">
        <v>1</v>
      </c>
      <c r="G1093">
        <v>1</v>
      </c>
      <c r="H1093">
        <v>1</v>
      </c>
      <c r="I1093" t="s">
        <v>1001</v>
      </c>
      <c r="J1093" t="s">
        <v>3</v>
      </c>
      <c r="K1093" t="s">
        <v>1002</v>
      </c>
      <c r="L1093">
        <v>1369</v>
      </c>
      <c r="N1093">
        <v>1013</v>
      </c>
      <c r="O1093" t="s">
        <v>974</v>
      </c>
      <c r="P1093" t="s">
        <v>974</v>
      </c>
      <c r="Q1093">
        <v>1</v>
      </c>
      <c r="W1093">
        <v>0</v>
      </c>
      <c r="X1093">
        <v>1189128158</v>
      </c>
      <c r="Y1093">
        <f t="shared" si="503"/>
        <v>39.51</v>
      </c>
      <c r="AA1093">
        <v>0</v>
      </c>
      <c r="AB1093">
        <v>0</v>
      </c>
      <c r="AC1093">
        <v>0</v>
      </c>
      <c r="AD1093">
        <v>203.13</v>
      </c>
      <c r="AE1093">
        <v>0</v>
      </c>
      <c r="AF1093">
        <v>0</v>
      </c>
      <c r="AG1093">
        <v>0</v>
      </c>
      <c r="AH1093">
        <v>8.01</v>
      </c>
      <c r="AI1093">
        <v>1</v>
      </c>
      <c r="AJ1093">
        <v>1</v>
      </c>
      <c r="AK1093">
        <v>1</v>
      </c>
      <c r="AL1093">
        <v>25.36</v>
      </c>
      <c r="AM1093">
        <v>5</v>
      </c>
      <c r="AN1093">
        <v>0</v>
      </c>
      <c r="AO1093">
        <v>1</v>
      </c>
      <c r="AP1093">
        <v>0</v>
      </c>
      <c r="AQ1093">
        <v>0</v>
      </c>
      <c r="AR1093">
        <v>0</v>
      </c>
      <c r="AS1093" t="s">
        <v>3</v>
      </c>
      <c r="AT1093">
        <v>39.51</v>
      </c>
      <c r="AU1093" t="s">
        <v>3</v>
      </c>
      <c r="AV1093">
        <v>1</v>
      </c>
      <c r="AW1093">
        <v>2</v>
      </c>
      <c r="AX1093">
        <v>69735530</v>
      </c>
      <c r="AY1093">
        <v>1</v>
      </c>
      <c r="AZ1093">
        <v>0</v>
      </c>
      <c r="BA1093">
        <v>1113</v>
      </c>
      <c r="BB1093">
        <v>0</v>
      </c>
      <c r="BC1093">
        <v>0</v>
      </c>
      <c r="BD1093">
        <v>0</v>
      </c>
      <c r="BE1093">
        <v>0</v>
      </c>
      <c r="BF1093">
        <v>0</v>
      </c>
      <c r="BG1093">
        <v>0</v>
      </c>
      <c r="BH1093">
        <v>0</v>
      </c>
      <c r="BI1093">
        <v>0</v>
      </c>
      <c r="BJ1093">
        <v>0</v>
      </c>
      <c r="BK1093">
        <v>0</v>
      </c>
      <c r="BL1093">
        <v>0</v>
      </c>
      <c r="BM1093">
        <v>0</v>
      </c>
      <c r="BN1093">
        <v>0</v>
      </c>
      <c r="BO1093">
        <v>0</v>
      </c>
      <c r="BP1093">
        <v>0</v>
      </c>
      <c r="BQ1093">
        <v>0</v>
      </c>
      <c r="BR1093">
        <v>0</v>
      </c>
      <c r="BS1093">
        <v>0</v>
      </c>
      <c r="BT1093">
        <v>0</v>
      </c>
      <c r="BU1093">
        <v>0</v>
      </c>
      <c r="BV1093">
        <v>0</v>
      </c>
      <c r="BW1093">
        <v>0</v>
      </c>
      <c r="CU1093">
        <f>ROUND(AT1093*Source!I1292*AH1093*AL1093,0)</f>
        <v>10586</v>
      </c>
      <c r="CV1093">
        <f>ROUND(Y1093*Source!I1292,9)</f>
        <v>52.113689999999998</v>
      </c>
      <c r="CW1093">
        <v>0</v>
      </c>
      <c r="CX1093">
        <f>ROUND(Y1093*Source!I1292,9)</f>
        <v>52.113689999999998</v>
      </c>
      <c r="CY1093">
        <f>AD1093</f>
        <v>203.13</v>
      </c>
      <c r="CZ1093">
        <f>AH1093</f>
        <v>8.01</v>
      </c>
      <c r="DA1093">
        <f>AL1093</f>
        <v>25.36</v>
      </c>
      <c r="DB1093">
        <f t="shared" si="504"/>
        <v>316.48</v>
      </c>
      <c r="DC1093">
        <f t="shared" si="505"/>
        <v>0</v>
      </c>
      <c r="DD1093" t="s">
        <v>3</v>
      </c>
      <c r="DE1093" t="s">
        <v>3</v>
      </c>
      <c r="DF1093">
        <f t="shared" si="509"/>
        <v>0</v>
      </c>
      <c r="DG1093">
        <f t="shared" si="507"/>
        <v>0</v>
      </c>
      <c r="DH1093">
        <f t="shared" si="508"/>
        <v>0</v>
      </c>
      <c r="DI1093">
        <f>ROUND(ROUND(AH1093*AL1093,0)*CX1093,0)</f>
        <v>10579</v>
      </c>
      <c r="DJ1093">
        <f>DI1093</f>
        <v>10579</v>
      </c>
      <c r="DK1093">
        <v>0</v>
      </c>
      <c r="DL1093" t="s">
        <v>3</v>
      </c>
      <c r="DM1093">
        <v>0</v>
      </c>
      <c r="DN1093" t="s">
        <v>3</v>
      </c>
      <c r="DO1093">
        <v>0</v>
      </c>
    </row>
    <row r="1094" spans="1:119" x14ac:dyDescent="0.2">
      <c r="A1094">
        <f>ROW(Source!A1292)</f>
        <v>1292</v>
      </c>
      <c r="B1094">
        <v>69726884</v>
      </c>
      <c r="C1094">
        <v>69735523</v>
      </c>
      <c r="D1094">
        <v>121548</v>
      </c>
      <c r="E1094">
        <v>1</v>
      </c>
      <c r="F1094">
        <v>1</v>
      </c>
      <c r="G1094">
        <v>1</v>
      </c>
      <c r="H1094">
        <v>1</v>
      </c>
      <c r="I1094" t="s">
        <v>36</v>
      </c>
      <c r="J1094" t="s">
        <v>3</v>
      </c>
      <c r="K1094" t="s">
        <v>981</v>
      </c>
      <c r="L1094">
        <v>608254</v>
      </c>
      <c r="N1094">
        <v>1013</v>
      </c>
      <c r="O1094" t="s">
        <v>982</v>
      </c>
      <c r="P1094" t="s">
        <v>982</v>
      </c>
      <c r="Q1094">
        <v>1</v>
      </c>
      <c r="W1094">
        <v>0</v>
      </c>
      <c r="X1094">
        <v>-185737400</v>
      </c>
      <c r="Y1094">
        <f t="shared" si="503"/>
        <v>1.27</v>
      </c>
      <c r="AA1094">
        <v>0</v>
      </c>
      <c r="AB1094">
        <v>0</v>
      </c>
      <c r="AC1094">
        <v>0</v>
      </c>
      <c r="AD1094">
        <v>0</v>
      </c>
      <c r="AE1094">
        <v>0</v>
      </c>
      <c r="AF1094">
        <v>0</v>
      </c>
      <c r="AG1094">
        <v>0</v>
      </c>
      <c r="AH1094">
        <v>0</v>
      </c>
      <c r="AI1094">
        <v>1</v>
      </c>
      <c r="AJ1094">
        <v>1</v>
      </c>
      <c r="AK1094">
        <v>19.8</v>
      </c>
      <c r="AL1094">
        <v>1</v>
      </c>
      <c r="AM1094">
        <v>5</v>
      </c>
      <c r="AN1094">
        <v>0</v>
      </c>
      <c r="AO1094">
        <v>1</v>
      </c>
      <c r="AP1094">
        <v>0</v>
      </c>
      <c r="AQ1094">
        <v>0</v>
      </c>
      <c r="AR1094">
        <v>0</v>
      </c>
      <c r="AS1094" t="s">
        <v>3</v>
      </c>
      <c r="AT1094">
        <v>1.27</v>
      </c>
      <c r="AU1094" t="s">
        <v>3</v>
      </c>
      <c r="AV1094">
        <v>2</v>
      </c>
      <c r="AW1094">
        <v>2</v>
      </c>
      <c r="AX1094">
        <v>69735531</v>
      </c>
      <c r="AY1094">
        <v>1</v>
      </c>
      <c r="AZ1094">
        <v>0</v>
      </c>
      <c r="BA1094">
        <v>1114</v>
      </c>
      <c r="BB1094">
        <v>0</v>
      </c>
      <c r="BC1094">
        <v>0</v>
      </c>
      <c r="BD1094">
        <v>0</v>
      </c>
      <c r="BE1094">
        <v>0</v>
      </c>
      <c r="BF1094">
        <v>0</v>
      </c>
      <c r="BG1094">
        <v>0</v>
      </c>
      <c r="BH1094">
        <v>0</v>
      </c>
      <c r="BI1094">
        <v>0</v>
      </c>
      <c r="BJ1094">
        <v>0</v>
      </c>
      <c r="BK1094">
        <v>0</v>
      </c>
      <c r="BL1094">
        <v>0</v>
      </c>
      <c r="BM1094">
        <v>0</v>
      </c>
      <c r="BN1094">
        <v>0</v>
      </c>
      <c r="BO1094">
        <v>0</v>
      </c>
      <c r="BP1094">
        <v>0</v>
      </c>
      <c r="BQ1094">
        <v>0</v>
      </c>
      <c r="BR1094">
        <v>0</v>
      </c>
      <c r="BS1094">
        <v>0</v>
      </c>
      <c r="BT1094">
        <v>0</v>
      </c>
      <c r="BU1094">
        <v>0</v>
      </c>
      <c r="BV1094">
        <v>0</v>
      </c>
      <c r="BW1094">
        <v>0</v>
      </c>
      <c r="CV1094">
        <v>0</v>
      </c>
      <c r="CW1094">
        <v>0</v>
      </c>
      <c r="CX1094">
        <f>ROUND(Y1094*Source!I1292,9)</f>
        <v>1.67513</v>
      </c>
      <c r="CY1094">
        <f>AD1094</f>
        <v>0</v>
      </c>
      <c r="CZ1094">
        <f>AH1094</f>
        <v>0</v>
      </c>
      <c r="DA1094">
        <f>AL1094</f>
        <v>1</v>
      </c>
      <c r="DB1094">
        <f t="shared" si="504"/>
        <v>0</v>
      </c>
      <c r="DC1094">
        <f t="shared" si="505"/>
        <v>0</v>
      </c>
      <c r="DD1094" t="s">
        <v>3</v>
      </c>
      <c r="DE1094" t="s">
        <v>3</v>
      </c>
      <c r="DF1094">
        <f t="shared" si="509"/>
        <v>0</v>
      </c>
      <c r="DG1094">
        <f t="shared" si="507"/>
        <v>0</v>
      </c>
      <c r="DH1094">
        <f>ROUND(ROUND(AG1094*AK1094,0)*CX1094,0)</f>
        <v>0</v>
      </c>
      <c r="DI1094">
        <f t="shared" ref="DI1094:DI1103" si="510">ROUND(ROUND(AH1094,0)*CX1094,0)</f>
        <v>0</v>
      </c>
      <c r="DJ1094">
        <f>DI1094</f>
        <v>0</v>
      </c>
      <c r="DK1094">
        <v>0</v>
      </c>
      <c r="DL1094" t="s">
        <v>3</v>
      </c>
      <c r="DM1094">
        <v>0</v>
      </c>
      <c r="DN1094" t="s">
        <v>3</v>
      </c>
      <c r="DO1094">
        <v>0</v>
      </c>
    </row>
    <row r="1095" spans="1:119" x14ac:dyDescent="0.2">
      <c r="A1095">
        <f>ROW(Source!A1292)</f>
        <v>1292</v>
      </c>
      <c r="B1095">
        <v>69726884</v>
      </c>
      <c r="C1095">
        <v>69735523</v>
      </c>
      <c r="D1095">
        <v>27439630</v>
      </c>
      <c r="E1095">
        <v>1</v>
      </c>
      <c r="F1095">
        <v>1</v>
      </c>
      <c r="G1095">
        <v>1</v>
      </c>
      <c r="H1095">
        <v>2</v>
      </c>
      <c r="I1095" t="s">
        <v>986</v>
      </c>
      <c r="J1095" t="s">
        <v>987</v>
      </c>
      <c r="K1095" t="s">
        <v>988</v>
      </c>
      <c r="L1095">
        <v>1368</v>
      </c>
      <c r="N1095">
        <v>1011</v>
      </c>
      <c r="O1095" t="s">
        <v>978</v>
      </c>
      <c r="P1095" t="s">
        <v>978</v>
      </c>
      <c r="Q1095">
        <v>1</v>
      </c>
      <c r="W1095">
        <v>0</v>
      </c>
      <c r="X1095">
        <v>-72110300</v>
      </c>
      <c r="Y1095">
        <f t="shared" si="503"/>
        <v>1.27</v>
      </c>
      <c r="AA1095">
        <v>0</v>
      </c>
      <c r="AB1095">
        <v>245.16</v>
      </c>
      <c r="AC1095">
        <v>269.48</v>
      </c>
      <c r="AD1095">
        <v>0</v>
      </c>
      <c r="AE1095">
        <v>0</v>
      </c>
      <c r="AF1095">
        <v>31.27</v>
      </c>
      <c r="AG1095">
        <v>13.61</v>
      </c>
      <c r="AH1095">
        <v>0</v>
      </c>
      <c r="AI1095">
        <v>1</v>
      </c>
      <c r="AJ1095">
        <v>7.84</v>
      </c>
      <c r="AK1095">
        <v>19.8</v>
      </c>
      <c r="AL1095">
        <v>1</v>
      </c>
      <c r="AM1095">
        <v>5</v>
      </c>
      <c r="AN1095">
        <v>0</v>
      </c>
      <c r="AO1095">
        <v>1</v>
      </c>
      <c r="AP1095">
        <v>0</v>
      </c>
      <c r="AQ1095">
        <v>0</v>
      </c>
      <c r="AR1095">
        <v>0</v>
      </c>
      <c r="AS1095" t="s">
        <v>3</v>
      </c>
      <c r="AT1095">
        <v>1.27</v>
      </c>
      <c r="AU1095" t="s">
        <v>3</v>
      </c>
      <c r="AV1095">
        <v>0</v>
      </c>
      <c r="AW1095">
        <v>2</v>
      </c>
      <c r="AX1095">
        <v>69735532</v>
      </c>
      <c r="AY1095">
        <v>1</v>
      </c>
      <c r="AZ1095">
        <v>0</v>
      </c>
      <c r="BA1095">
        <v>1115</v>
      </c>
      <c r="BB1095">
        <v>0</v>
      </c>
      <c r="BC1095">
        <v>0</v>
      </c>
      <c r="BD1095">
        <v>0</v>
      </c>
      <c r="BE1095">
        <v>0</v>
      </c>
      <c r="BF1095">
        <v>0</v>
      </c>
      <c r="BG1095">
        <v>0</v>
      </c>
      <c r="BH1095">
        <v>0</v>
      </c>
      <c r="BI1095">
        <v>0</v>
      </c>
      <c r="BJ1095">
        <v>0</v>
      </c>
      <c r="BK1095">
        <v>0</v>
      </c>
      <c r="BL1095">
        <v>0</v>
      </c>
      <c r="BM1095">
        <v>0</v>
      </c>
      <c r="BN1095">
        <v>0</v>
      </c>
      <c r="BO1095">
        <v>0</v>
      </c>
      <c r="BP1095">
        <v>0</v>
      </c>
      <c r="BQ1095">
        <v>0</v>
      </c>
      <c r="BR1095">
        <v>0</v>
      </c>
      <c r="BS1095">
        <v>0</v>
      </c>
      <c r="BT1095">
        <v>0</v>
      </c>
      <c r="BU1095">
        <v>0</v>
      </c>
      <c r="BV1095">
        <v>0</v>
      </c>
      <c r="BW1095">
        <v>0</v>
      </c>
      <c r="CV1095">
        <v>0</v>
      </c>
      <c r="CW1095">
        <f>ROUND(Y1095*Source!I1292*DO1095,9)</f>
        <v>0</v>
      </c>
      <c r="CX1095">
        <f>ROUND(Y1095*Source!I1292,9)</f>
        <v>1.67513</v>
      </c>
      <c r="CY1095">
        <f>AB1095</f>
        <v>245.16</v>
      </c>
      <c r="CZ1095">
        <f>AF1095</f>
        <v>31.27</v>
      </c>
      <c r="DA1095">
        <f>AJ1095</f>
        <v>7.84</v>
      </c>
      <c r="DB1095">
        <f t="shared" si="504"/>
        <v>39.71</v>
      </c>
      <c r="DC1095">
        <f t="shared" si="505"/>
        <v>17.28</v>
      </c>
      <c r="DD1095" t="s">
        <v>3</v>
      </c>
      <c r="DE1095" t="s">
        <v>3</v>
      </c>
      <c r="DF1095">
        <f t="shared" si="509"/>
        <v>0</v>
      </c>
      <c r="DG1095">
        <f>ROUND(ROUND(AF1095*AJ1095,0)*CX1095,0)</f>
        <v>410</v>
      </c>
      <c r="DH1095">
        <f>ROUND(ROUND(AG1095*AK1095,0)*CX1095,0)</f>
        <v>451</v>
      </c>
      <c r="DI1095">
        <f t="shared" si="510"/>
        <v>0</v>
      </c>
      <c r="DJ1095">
        <f>DG1095</f>
        <v>410</v>
      </c>
      <c r="DK1095">
        <v>0</v>
      </c>
      <c r="DL1095" t="s">
        <v>3</v>
      </c>
      <c r="DM1095">
        <v>0</v>
      </c>
      <c r="DN1095" t="s">
        <v>3</v>
      </c>
      <c r="DO1095">
        <v>0</v>
      </c>
    </row>
    <row r="1096" spans="1:119" x14ac:dyDescent="0.2">
      <c r="A1096">
        <f>ROW(Source!A1292)</f>
        <v>1292</v>
      </c>
      <c r="B1096">
        <v>69726884</v>
      </c>
      <c r="C1096">
        <v>69735523</v>
      </c>
      <c r="D1096">
        <v>27440041</v>
      </c>
      <c r="E1096">
        <v>1</v>
      </c>
      <c r="F1096">
        <v>1</v>
      </c>
      <c r="G1096">
        <v>1</v>
      </c>
      <c r="H1096">
        <v>2</v>
      </c>
      <c r="I1096" t="s">
        <v>1003</v>
      </c>
      <c r="J1096" t="s">
        <v>1004</v>
      </c>
      <c r="K1096" t="s">
        <v>1005</v>
      </c>
      <c r="L1096">
        <v>1368</v>
      </c>
      <c r="N1096">
        <v>1011</v>
      </c>
      <c r="O1096" t="s">
        <v>978</v>
      </c>
      <c r="P1096" t="s">
        <v>978</v>
      </c>
      <c r="Q1096">
        <v>1</v>
      </c>
      <c r="W1096">
        <v>0</v>
      </c>
      <c r="X1096">
        <v>781889226</v>
      </c>
      <c r="Y1096">
        <f t="shared" si="503"/>
        <v>9.07</v>
      </c>
      <c r="AA1096">
        <v>0</v>
      </c>
      <c r="AB1096">
        <v>3.92</v>
      </c>
      <c r="AC1096">
        <v>0</v>
      </c>
      <c r="AD1096">
        <v>0</v>
      </c>
      <c r="AE1096">
        <v>0</v>
      </c>
      <c r="AF1096">
        <v>0.5</v>
      </c>
      <c r="AG1096">
        <v>0</v>
      </c>
      <c r="AH1096">
        <v>0</v>
      </c>
      <c r="AI1096">
        <v>1</v>
      </c>
      <c r="AJ1096">
        <v>7.84</v>
      </c>
      <c r="AK1096">
        <v>19.8</v>
      </c>
      <c r="AL1096">
        <v>1</v>
      </c>
      <c r="AM1096">
        <v>5</v>
      </c>
      <c r="AN1096">
        <v>0</v>
      </c>
      <c r="AO1096">
        <v>1</v>
      </c>
      <c r="AP1096">
        <v>0</v>
      </c>
      <c r="AQ1096">
        <v>0</v>
      </c>
      <c r="AR1096">
        <v>0</v>
      </c>
      <c r="AS1096" t="s">
        <v>3</v>
      </c>
      <c r="AT1096">
        <v>9.07</v>
      </c>
      <c r="AU1096" t="s">
        <v>3</v>
      </c>
      <c r="AV1096">
        <v>0</v>
      </c>
      <c r="AW1096">
        <v>2</v>
      </c>
      <c r="AX1096">
        <v>69735533</v>
      </c>
      <c r="AY1096">
        <v>1</v>
      </c>
      <c r="AZ1096">
        <v>0</v>
      </c>
      <c r="BA1096">
        <v>1116</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CV1096">
        <v>0</v>
      </c>
      <c r="CW1096">
        <f>ROUND(Y1096*Source!I1292*DO1096,9)</f>
        <v>0</v>
      </c>
      <c r="CX1096">
        <f>ROUND(Y1096*Source!I1292,9)</f>
        <v>11.963329999999999</v>
      </c>
      <c r="CY1096">
        <f>AB1096</f>
        <v>3.92</v>
      </c>
      <c r="CZ1096">
        <f>AF1096</f>
        <v>0.5</v>
      </c>
      <c r="DA1096">
        <f>AJ1096</f>
        <v>7.84</v>
      </c>
      <c r="DB1096">
        <f t="shared" si="504"/>
        <v>4.54</v>
      </c>
      <c r="DC1096">
        <f t="shared" si="505"/>
        <v>0</v>
      </c>
      <c r="DD1096" t="s">
        <v>3</v>
      </c>
      <c r="DE1096" t="s">
        <v>3</v>
      </c>
      <c r="DF1096">
        <f t="shared" si="509"/>
        <v>0</v>
      </c>
      <c r="DG1096">
        <f>ROUND(ROUND(AF1096*AJ1096,0)*CX1096,0)</f>
        <v>48</v>
      </c>
      <c r="DH1096">
        <f>ROUND(ROUND(AG1096*AK1096,0)*CX1096,0)</f>
        <v>0</v>
      </c>
      <c r="DI1096">
        <f t="shared" si="510"/>
        <v>0</v>
      </c>
      <c r="DJ1096">
        <f>DG1096</f>
        <v>48</v>
      </c>
      <c r="DK1096">
        <v>0</v>
      </c>
      <c r="DL1096" t="s">
        <v>3</v>
      </c>
      <c r="DM1096">
        <v>0</v>
      </c>
      <c r="DN1096" t="s">
        <v>3</v>
      </c>
      <c r="DO1096">
        <v>0</v>
      </c>
    </row>
    <row r="1097" spans="1:119" x14ac:dyDescent="0.2">
      <c r="A1097">
        <f>ROW(Source!A1292)</f>
        <v>1292</v>
      </c>
      <c r="B1097">
        <v>69726884</v>
      </c>
      <c r="C1097">
        <v>69735523</v>
      </c>
      <c r="D1097">
        <v>27416566</v>
      </c>
      <c r="E1097">
        <v>1</v>
      </c>
      <c r="F1097">
        <v>1</v>
      </c>
      <c r="G1097">
        <v>1</v>
      </c>
      <c r="H1097">
        <v>3</v>
      </c>
      <c r="I1097" t="s">
        <v>82</v>
      </c>
      <c r="J1097" t="s">
        <v>194</v>
      </c>
      <c r="K1097" t="s">
        <v>83</v>
      </c>
      <c r="L1097">
        <v>1339</v>
      </c>
      <c r="N1097">
        <v>1007</v>
      </c>
      <c r="O1097" t="s">
        <v>40</v>
      </c>
      <c r="P1097" t="s">
        <v>40</v>
      </c>
      <c r="Q1097">
        <v>1</v>
      </c>
      <c r="W1097">
        <v>0</v>
      </c>
      <c r="X1097">
        <v>1967222743</v>
      </c>
      <c r="Y1097">
        <f t="shared" si="503"/>
        <v>3.5</v>
      </c>
      <c r="AA1097">
        <v>14.19</v>
      </c>
      <c r="AB1097">
        <v>0</v>
      </c>
      <c r="AC1097">
        <v>0</v>
      </c>
      <c r="AD1097">
        <v>0</v>
      </c>
      <c r="AE1097">
        <v>1.97</v>
      </c>
      <c r="AF1097">
        <v>0</v>
      </c>
      <c r="AG1097">
        <v>0</v>
      </c>
      <c r="AH1097">
        <v>0</v>
      </c>
      <c r="AI1097">
        <v>7.56</v>
      </c>
      <c r="AJ1097">
        <v>1</v>
      </c>
      <c r="AK1097">
        <v>1</v>
      </c>
      <c r="AL1097">
        <v>1</v>
      </c>
      <c r="AM1097">
        <v>0</v>
      </c>
      <c r="AN1097">
        <v>0</v>
      </c>
      <c r="AO1097">
        <v>0</v>
      </c>
      <c r="AP1097">
        <v>1</v>
      </c>
      <c r="AQ1097">
        <v>0</v>
      </c>
      <c r="AR1097">
        <v>0</v>
      </c>
      <c r="AS1097" t="s">
        <v>3</v>
      </c>
      <c r="AT1097">
        <v>3.5</v>
      </c>
      <c r="AU1097" t="s">
        <v>3</v>
      </c>
      <c r="AV1097">
        <v>0</v>
      </c>
      <c r="AW1097">
        <v>2</v>
      </c>
      <c r="AX1097">
        <v>69735535</v>
      </c>
      <c r="AY1097">
        <v>1</v>
      </c>
      <c r="AZ1097">
        <v>16384</v>
      </c>
      <c r="BA1097">
        <v>1118</v>
      </c>
      <c r="BB1097">
        <v>3</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0</v>
      </c>
      <c r="BW1097">
        <v>0</v>
      </c>
      <c r="CV1097">
        <v>0</v>
      </c>
      <c r="CW1097">
        <v>0</v>
      </c>
      <c r="CX1097">
        <f>ROUND(Y1097*Source!I1292,9)</f>
        <v>4.6165000000000003</v>
      </c>
      <c r="CY1097">
        <f>AA1097</f>
        <v>14.19</v>
      </c>
      <c r="CZ1097">
        <f>AE1097</f>
        <v>1.97</v>
      </c>
      <c r="DA1097">
        <f>AI1097</f>
        <v>7.56</v>
      </c>
      <c r="DB1097">
        <f t="shared" si="504"/>
        <v>6.9</v>
      </c>
      <c r="DC1097">
        <f t="shared" si="505"/>
        <v>0</v>
      </c>
      <c r="DD1097" t="s">
        <v>3</v>
      </c>
      <c r="DE1097" t="s">
        <v>3</v>
      </c>
      <c r="DF1097">
        <f>ROUND(ROUND(AE1097*AI1097,0)*CX1097,0)</f>
        <v>69</v>
      </c>
      <c r="DG1097">
        <f t="shared" ref="DG1097:DG1105" si="511">ROUND(ROUND(AF1097,0)*CX1097,0)</f>
        <v>0</v>
      </c>
      <c r="DH1097">
        <f t="shared" ref="DH1097:DH1104" si="512">ROUND(ROUND(AG1097,0)*CX1097,0)</f>
        <v>0</v>
      </c>
      <c r="DI1097">
        <f t="shared" si="510"/>
        <v>0</v>
      </c>
      <c r="DJ1097">
        <f>DF1097</f>
        <v>69</v>
      </c>
      <c r="DK1097">
        <v>0</v>
      </c>
      <c r="DL1097" t="s">
        <v>3</v>
      </c>
      <c r="DM1097">
        <v>0</v>
      </c>
      <c r="DN1097" t="s">
        <v>3</v>
      </c>
      <c r="DO1097">
        <v>0</v>
      </c>
    </row>
    <row r="1098" spans="1:119" x14ac:dyDescent="0.2">
      <c r="A1098">
        <f>ROW(Source!A1292)</f>
        <v>1292</v>
      </c>
      <c r="B1098">
        <v>69726884</v>
      </c>
      <c r="C1098">
        <v>69735523</v>
      </c>
      <c r="D1098">
        <v>61332096</v>
      </c>
      <c r="E1098">
        <v>1</v>
      </c>
      <c r="F1098">
        <v>1</v>
      </c>
      <c r="G1098">
        <v>1</v>
      </c>
      <c r="H1098">
        <v>3</v>
      </c>
      <c r="I1098" t="s">
        <v>189</v>
      </c>
      <c r="J1098" t="s">
        <v>191</v>
      </c>
      <c r="K1098" t="s">
        <v>190</v>
      </c>
      <c r="L1098">
        <v>1339</v>
      </c>
      <c r="N1098">
        <v>1007</v>
      </c>
      <c r="O1098" t="s">
        <v>40</v>
      </c>
      <c r="P1098" t="s">
        <v>40</v>
      </c>
      <c r="Q1098">
        <v>1</v>
      </c>
      <c r="W1098">
        <v>0</v>
      </c>
      <c r="X1098">
        <v>1799260510</v>
      </c>
      <c r="Y1098">
        <f t="shared" si="503"/>
        <v>2.04</v>
      </c>
      <c r="AA1098">
        <v>6238.51</v>
      </c>
      <c r="AB1098">
        <v>0</v>
      </c>
      <c r="AC1098">
        <v>0</v>
      </c>
      <c r="AD1098">
        <v>0</v>
      </c>
      <c r="AE1098">
        <v>862.75</v>
      </c>
      <c r="AF1098">
        <v>0</v>
      </c>
      <c r="AG1098">
        <v>0</v>
      </c>
      <c r="AH1098">
        <v>0</v>
      </c>
      <c r="AI1098">
        <v>7.56</v>
      </c>
      <c r="AJ1098">
        <v>1</v>
      </c>
      <c r="AK1098">
        <v>1</v>
      </c>
      <c r="AL1098">
        <v>1</v>
      </c>
      <c r="AM1098">
        <v>0</v>
      </c>
      <c r="AN1098">
        <v>0</v>
      </c>
      <c r="AO1098">
        <v>0</v>
      </c>
      <c r="AP1098">
        <v>1</v>
      </c>
      <c r="AQ1098">
        <v>0</v>
      </c>
      <c r="AR1098">
        <v>0</v>
      </c>
      <c r="AS1098" t="s">
        <v>3</v>
      </c>
      <c r="AT1098">
        <v>2.04</v>
      </c>
      <c r="AU1098" t="s">
        <v>3</v>
      </c>
      <c r="AV1098">
        <v>0</v>
      </c>
      <c r="AW1098">
        <v>1</v>
      </c>
      <c r="AX1098">
        <v>-1</v>
      </c>
      <c r="AY1098">
        <v>0</v>
      </c>
      <c r="AZ1098">
        <v>0</v>
      </c>
      <c r="BA1098" t="s">
        <v>3</v>
      </c>
      <c r="BB1098">
        <v>0</v>
      </c>
      <c r="BC1098">
        <v>0</v>
      </c>
      <c r="BD1098">
        <v>0</v>
      </c>
      <c r="BE1098">
        <v>0</v>
      </c>
      <c r="BF1098">
        <v>0</v>
      </c>
      <c r="BG1098">
        <v>0</v>
      </c>
      <c r="BH1098">
        <v>0</v>
      </c>
      <c r="BI1098">
        <v>0</v>
      </c>
      <c r="BJ1098">
        <v>0</v>
      </c>
      <c r="BK1098">
        <v>0</v>
      </c>
      <c r="BL1098">
        <v>0</v>
      </c>
      <c r="BM1098">
        <v>0</v>
      </c>
      <c r="BN1098">
        <v>0</v>
      </c>
      <c r="BO1098">
        <v>0</v>
      </c>
      <c r="BP1098">
        <v>0</v>
      </c>
      <c r="BQ1098">
        <v>0</v>
      </c>
      <c r="BR1098">
        <v>0</v>
      </c>
      <c r="BS1098">
        <v>0</v>
      </c>
      <c r="BT1098">
        <v>0</v>
      </c>
      <c r="BU1098">
        <v>0</v>
      </c>
      <c r="BV1098">
        <v>0</v>
      </c>
      <c r="BW1098">
        <v>0</v>
      </c>
      <c r="CV1098">
        <v>0</v>
      </c>
      <c r="CW1098">
        <v>0</v>
      </c>
      <c r="CX1098">
        <f>ROUND(Y1098*Source!I1292,9)</f>
        <v>2.69076</v>
      </c>
      <c r="CY1098">
        <f>AA1098</f>
        <v>6238.51</v>
      </c>
      <c r="CZ1098">
        <f>AE1098</f>
        <v>862.75</v>
      </c>
      <c r="DA1098">
        <f>AI1098</f>
        <v>7.56</v>
      </c>
      <c r="DB1098">
        <f t="shared" si="504"/>
        <v>1760.01</v>
      </c>
      <c r="DC1098">
        <f t="shared" si="505"/>
        <v>0</v>
      </c>
      <c r="DD1098" t="s">
        <v>3</v>
      </c>
      <c r="DE1098" t="s">
        <v>3</v>
      </c>
      <c r="DF1098">
        <f>ROUND(ROUND(AE1098*AI1098,0)*CX1098,0)</f>
        <v>17549</v>
      </c>
      <c r="DG1098">
        <f t="shared" si="511"/>
        <v>0</v>
      </c>
      <c r="DH1098">
        <f t="shared" si="512"/>
        <v>0</v>
      </c>
      <c r="DI1098">
        <f t="shared" si="510"/>
        <v>0</v>
      </c>
      <c r="DJ1098">
        <f>DF1098</f>
        <v>17549</v>
      </c>
      <c r="DK1098">
        <v>0</v>
      </c>
      <c r="DL1098" t="s">
        <v>3</v>
      </c>
      <c r="DM1098">
        <v>0</v>
      </c>
      <c r="DN1098" t="s">
        <v>3</v>
      </c>
      <c r="DO1098">
        <v>0</v>
      </c>
    </row>
    <row r="1099" spans="1:119" x14ac:dyDescent="0.2">
      <c r="A1099">
        <f>ROW(Source!A1297)</f>
        <v>1297</v>
      </c>
      <c r="B1099">
        <v>69726971</v>
      </c>
      <c r="C1099">
        <v>69735538</v>
      </c>
      <c r="D1099">
        <v>27496319</v>
      </c>
      <c r="E1099">
        <v>1</v>
      </c>
      <c r="F1099">
        <v>1</v>
      </c>
      <c r="G1099">
        <v>1</v>
      </c>
      <c r="H1099">
        <v>1</v>
      </c>
      <c r="I1099" t="s">
        <v>1001</v>
      </c>
      <c r="J1099" t="s">
        <v>3</v>
      </c>
      <c r="K1099" t="s">
        <v>1002</v>
      </c>
      <c r="L1099">
        <v>1369</v>
      </c>
      <c r="N1099">
        <v>1013</v>
      </c>
      <c r="O1099" t="s">
        <v>974</v>
      </c>
      <c r="P1099" t="s">
        <v>974</v>
      </c>
      <c r="Q1099">
        <v>1</v>
      </c>
      <c r="W1099">
        <v>0</v>
      </c>
      <c r="X1099">
        <v>1189128158</v>
      </c>
      <c r="Y1099">
        <f t="shared" ref="Y1099:Y1108" si="513">(AT1099*4)</f>
        <v>2</v>
      </c>
      <c r="AA1099">
        <v>0</v>
      </c>
      <c r="AB1099">
        <v>0</v>
      </c>
      <c r="AC1099">
        <v>0</v>
      </c>
      <c r="AD1099">
        <v>8.01</v>
      </c>
      <c r="AE1099">
        <v>0</v>
      </c>
      <c r="AF1099">
        <v>0</v>
      </c>
      <c r="AG1099">
        <v>0</v>
      </c>
      <c r="AH1099">
        <v>8.01</v>
      </c>
      <c r="AI1099">
        <v>1</v>
      </c>
      <c r="AJ1099">
        <v>1</v>
      </c>
      <c r="AK1099">
        <v>1</v>
      </c>
      <c r="AL1099">
        <v>1</v>
      </c>
      <c r="AM1099">
        <v>0</v>
      </c>
      <c r="AN1099">
        <v>0</v>
      </c>
      <c r="AO1099">
        <v>1</v>
      </c>
      <c r="AP1099">
        <v>1</v>
      </c>
      <c r="AQ1099">
        <v>0</v>
      </c>
      <c r="AR1099">
        <v>0</v>
      </c>
      <c r="AS1099" t="s">
        <v>3</v>
      </c>
      <c r="AT1099">
        <v>0.5</v>
      </c>
      <c r="AU1099" t="s">
        <v>199</v>
      </c>
      <c r="AV1099">
        <v>1</v>
      </c>
      <c r="AW1099">
        <v>2</v>
      </c>
      <c r="AX1099">
        <v>69735544</v>
      </c>
      <c r="AY1099">
        <v>1</v>
      </c>
      <c r="AZ1099">
        <v>0</v>
      </c>
      <c r="BA1099">
        <v>1119</v>
      </c>
      <c r="BB1099">
        <v>0</v>
      </c>
      <c r="BC1099">
        <v>0</v>
      </c>
      <c r="BD1099">
        <v>0</v>
      </c>
      <c r="BE1099">
        <v>0</v>
      </c>
      <c r="BF1099">
        <v>0</v>
      </c>
      <c r="BG1099">
        <v>0</v>
      </c>
      <c r="BH1099">
        <v>0</v>
      </c>
      <c r="BI1099">
        <v>0</v>
      </c>
      <c r="BJ1099">
        <v>0</v>
      </c>
      <c r="BK1099">
        <v>0</v>
      </c>
      <c r="BL1099">
        <v>0</v>
      </c>
      <c r="BM1099">
        <v>0</v>
      </c>
      <c r="BN1099">
        <v>0</v>
      </c>
      <c r="BO1099">
        <v>0</v>
      </c>
      <c r="BP1099">
        <v>0</v>
      </c>
      <c r="BQ1099">
        <v>0</v>
      </c>
      <c r="BR1099">
        <v>0</v>
      </c>
      <c r="BS1099">
        <v>0</v>
      </c>
      <c r="BT1099">
        <v>0</v>
      </c>
      <c r="BU1099">
        <v>0</v>
      </c>
      <c r="BV1099">
        <v>0</v>
      </c>
      <c r="BW1099">
        <v>0</v>
      </c>
      <c r="CU1099">
        <f>ROUND(AT1099*Source!I1297*AH1099*AL1099,0)</f>
        <v>5</v>
      </c>
      <c r="CV1099">
        <f>ROUND(Y1099*Source!I1297,9)</f>
        <v>2.6379999999999999</v>
      </c>
      <c r="CW1099">
        <v>0</v>
      </c>
      <c r="CX1099">
        <f>ROUND(Y1099*Source!I1297,9)</f>
        <v>2.6379999999999999</v>
      </c>
      <c r="CY1099">
        <f>AD1099</f>
        <v>8.01</v>
      </c>
      <c r="CZ1099">
        <f>AH1099</f>
        <v>8.01</v>
      </c>
      <c r="DA1099">
        <f>AL1099</f>
        <v>1</v>
      </c>
      <c r="DB1099">
        <f t="shared" ref="DB1099:DB1108" si="514">ROUND((ROUND(AT1099*CZ1099,2)*4),2)</f>
        <v>16.04</v>
      </c>
      <c r="DC1099">
        <f t="shared" ref="DC1099:DC1108" si="515">ROUND((ROUND(AT1099*AG1099,2)*4),2)</f>
        <v>0</v>
      </c>
      <c r="DD1099" t="s">
        <v>3</v>
      </c>
      <c r="DE1099" t="s">
        <v>3</v>
      </c>
      <c r="DF1099">
        <f t="shared" ref="DF1099:DF1107" si="516">ROUND(ROUND(AE1099,0)*CX1099,0)</f>
        <v>0</v>
      </c>
      <c r="DG1099">
        <f t="shared" si="511"/>
        <v>0</v>
      </c>
      <c r="DH1099">
        <f t="shared" si="512"/>
        <v>0</v>
      </c>
      <c r="DI1099">
        <f t="shared" si="510"/>
        <v>21</v>
      </c>
      <c r="DJ1099">
        <f>DI1099</f>
        <v>21</v>
      </c>
      <c r="DK1099">
        <v>0</v>
      </c>
      <c r="DL1099" t="s">
        <v>3</v>
      </c>
      <c r="DM1099">
        <v>0</v>
      </c>
      <c r="DN1099" t="s">
        <v>3</v>
      </c>
      <c r="DO1099">
        <v>0</v>
      </c>
    </row>
    <row r="1100" spans="1:119" x14ac:dyDescent="0.2">
      <c r="A1100">
        <f>ROW(Source!A1297)</f>
        <v>1297</v>
      </c>
      <c r="B1100">
        <v>69726971</v>
      </c>
      <c r="C1100">
        <v>69735538</v>
      </c>
      <c r="D1100">
        <v>121548</v>
      </c>
      <c r="E1100">
        <v>1</v>
      </c>
      <c r="F1100">
        <v>1</v>
      </c>
      <c r="G1100">
        <v>1</v>
      </c>
      <c r="H1100">
        <v>1</v>
      </c>
      <c r="I1100" t="s">
        <v>36</v>
      </c>
      <c r="J1100" t="s">
        <v>3</v>
      </c>
      <c r="K1100" t="s">
        <v>981</v>
      </c>
      <c r="L1100">
        <v>608254</v>
      </c>
      <c r="N1100">
        <v>1013</v>
      </c>
      <c r="O1100" t="s">
        <v>982</v>
      </c>
      <c r="P1100" t="s">
        <v>982</v>
      </c>
      <c r="Q1100">
        <v>1</v>
      </c>
      <c r="W1100">
        <v>0</v>
      </c>
      <c r="X1100">
        <v>-185737400</v>
      </c>
      <c r="Y1100">
        <f t="shared" si="513"/>
        <v>0.84</v>
      </c>
      <c r="AA1100">
        <v>0</v>
      </c>
      <c r="AB1100">
        <v>0</v>
      </c>
      <c r="AC1100">
        <v>0</v>
      </c>
      <c r="AD1100">
        <v>0</v>
      </c>
      <c r="AE1100">
        <v>0</v>
      </c>
      <c r="AF1100">
        <v>0</v>
      </c>
      <c r="AG1100">
        <v>0</v>
      </c>
      <c r="AH1100">
        <v>0</v>
      </c>
      <c r="AI1100">
        <v>1</v>
      </c>
      <c r="AJ1100">
        <v>1</v>
      </c>
      <c r="AK1100">
        <v>1</v>
      </c>
      <c r="AL1100">
        <v>1</v>
      </c>
      <c r="AM1100">
        <v>0</v>
      </c>
      <c r="AN1100">
        <v>0</v>
      </c>
      <c r="AO1100">
        <v>1</v>
      </c>
      <c r="AP1100">
        <v>1</v>
      </c>
      <c r="AQ1100">
        <v>0</v>
      </c>
      <c r="AR1100">
        <v>0</v>
      </c>
      <c r="AS1100" t="s">
        <v>3</v>
      </c>
      <c r="AT1100">
        <v>0.21</v>
      </c>
      <c r="AU1100" t="s">
        <v>199</v>
      </c>
      <c r="AV1100">
        <v>2</v>
      </c>
      <c r="AW1100">
        <v>2</v>
      </c>
      <c r="AX1100">
        <v>69735545</v>
      </c>
      <c r="AY1100">
        <v>1</v>
      </c>
      <c r="AZ1100">
        <v>0</v>
      </c>
      <c r="BA1100">
        <v>1120</v>
      </c>
      <c r="BB1100">
        <v>0</v>
      </c>
      <c r="BC1100">
        <v>0</v>
      </c>
      <c r="BD1100">
        <v>0</v>
      </c>
      <c r="BE1100">
        <v>0</v>
      </c>
      <c r="BF1100">
        <v>0</v>
      </c>
      <c r="BG1100">
        <v>0</v>
      </c>
      <c r="BH1100">
        <v>0</v>
      </c>
      <c r="BI1100">
        <v>0</v>
      </c>
      <c r="BJ1100">
        <v>0</v>
      </c>
      <c r="BK1100">
        <v>0</v>
      </c>
      <c r="BL1100">
        <v>0</v>
      </c>
      <c r="BM1100">
        <v>0</v>
      </c>
      <c r="BN1100">
        <v>0</v>
      </c>
      <c r="BO1100">
        <v>0</v>
      </c>
      <c r="BP1100">
        <v>0</v>
      </c>
      <c r="BQ1100">
        <v>0</v>
      </c>
      <c r="BR1100">
        <v>0</v>
      </c>
      <c r="BS1100">
        <v>0</v>
      </c>
      <c r="BT1100">
        <v>0</v>
      </c>
      <c r="BU1100">
        <v>0</v>
      </c>
      <c r="BV1100">
        <v>0</v>
      </c>
      <c r="BW1100">
        <v>0</v>
      </c>
      <c r="CV1100">
        <v>0</v>
      </c>
      <c r="CW1100">
        <v>0</v>
      </c>
      <c r="CX1100">
        <f>ROUND(Y1100*Source!I1297,9)</f>
        <v>1.1079600000000001</v>
      </c>
      <c r="CY1100">
        <f>AD1100</f>
        <v>0</v>
      </c>
      <c r="CZ1100">
        <f>AH1100</f>
        <v>0</v>
      </c>
      <c r="DA1100">
        <f>AL1100</f>
        <v>1</v>
      </c>
      <c r="DB1100">
        <f t="shared" si="514"/>
        <v>0</v>
      </c>
      <c r="DC1100">
        <f t="shared" si="515"/>
        <v>0</v>
      </c>
      <c r="DD1100" t="s">
        <v>3</v>
      </c>
      <c r="DE1100" t="s">
        <v>3</v>
      </c>
      <c r="DF1100">
        <f t="shared" si="516"/>
        <v>0</v>
      </c>
      <c r="DG1100">
        <f t="shared" si="511"/>
        <v>0</v>
      </c>
      <c r="DH1100">
        <f t="shared" si="512"/>
        <v>0</v>
      </c>
      <c r="DI1100">
        <f t="shared" si="510"/>
        <v>0</v>
      </c>
      <c r="DJ1100">
        <f>DI1100</f>
        <v>0</v>
      </c>
      <c r="DK1100">
        <v>0</v>
      </c>
      <c r="DL1100" t="s">
        <v>3</v>
      </c>
      <c r="DM1100">
        <v>0</v>
      </c>
      <c r="DN1100" t="s">
        <v>3</v>
      </c>
      <c r="DO1100">
        <v>0</v>
      </c>
    </row>
    <row r="1101" spans="1:119" x14ac:dyDescent="0.2">
      <c r="A1101">
        <f>ROW(Source!A1297)</f>
        <v>1297</v>
      </c>
      <c r="B1101">
        <v>69726971</v>
      </c>
      <c r="C1101">
        <v>69735538</v>
      </c>
      <c r="D1101">
        <v>27439630</v>
      </c>
      <c r="E1101">
        <v>1</v>
      </c>
      <c r="F1101">
        <v>1</v>
      </c>
      <c r="G1101">
        <v>1</v>
      </c>
      <c r="H1101">
        <v>2</v>
      </c>
      <c r="I1101" t="s">
        <v>986</v>
      </c>
      <c r="J1101" t="s">
        <v>987</v>
      </c>
      <c r="K1101" t="s">
        <v>988</v>
      </c>
      <c r="L1101">
        <v>1368</v>
      </c>
      <c r="N1101">
        <v>1011</v>
      </c>
      <c r="O1101" t="s">
        <v>978</v>
      </c>
      <c r="P1101" t="s">
        <v>978</v>
      </c>
      <c r="Q1101">
        <v>1</v>
      </c>
      <c r="W1101">
        <v>0</v>
      </c>
      <c r="X1101">
        <v>-72110300</v>
      </c>
      <c r="Y1101">
        <f t="shared" si="513"/>
        <v>0.84</v>
      </c>
      <c r="AA1101">
        <v>0</v>
      </c>
      <c r="AB1101">
        <v>31.27</v>
      </c>
      <c r="AC1101">
        <v>13.61</v>
      </c>
      <c r="AD1101">
        <v>0</v>
      </c>
      <c r="AE1101">
        <v>0</v>
      </c>
      <c r="AF1101">
        <v>31.27</v>
      </c>
      <c r="AG1101">
        <v>13.61</v>
      </c>
      <c r="AH1101">
        <v>0</v>
      </c>
      <c r="AI1101">
        <v>1</v>
      </c>
      <c r="AJ1101">
        <v>1</v>
      </c>
      <c r="AK1101">
        <v>1</v>
      </c>
      <c r="AL1101">
        <v>1</v>
      </c>
      <c r="AM1101">
        <v>0</v>
      </c>
      <c r="AN1101">
        <v>0</v>
      </c>
      <c r="AO1101">
        <v>1</v>
      </c>
      <c r="AP1101">
        <v>1</v>
      </c>
      <c r="AQ1101">
        <v>0</v>
      </c>
      <c r="AR1101">
        <v>0</v>
      </c>
      <c r="AS1101" t="s">
        <v>3</v>
      </c>
      <c r="AT1101">
        <v>0.21</v>
      </c>
      <c r="AU1101" t="s">
        <v>199</v>
      </c>
      <c r="AV1101">
        <v>0</v>
      </c>
      <c r="AW1101">
        <v>2</v>
      </c>
      <c r="AX1101">
        <v>69735546</v>
      </c>
      <c r="AY1101">
        <v>1</v>
      </c>
      <c r="AZ1101">
        <v>0</v>
      </c>
      <c r="BA1101">
        <v>1121</v>
      </c>
      <c r="BB1101">
        <v>0</v>
      </c>
      <c r="BC1101">
        <v>0</v>
      </c>
      <c r="BD1101">
        <v>0</v>
      </c>
      <c r="BE1101">
        <v>0</v>
      </c>
      <c r="BF1101">
        <v>0</v>
      </c>
      <c r="BG1101">
        <v>0</v>
      </c>
      <c r="BH1101">
        <v>0</v>
      </c>
      <c r="BI1101">
        <v>0</v>
      </c>
      <c r="BJ1101">
        <v>0</v>
      </c>
      <c r="BK1101">
        <v>0</v>
      </c>
      <c r="BL1101">
        <v>0</v>
      </c>
      <c r="BM1101">
        <v>0</v>
      </c>
      <c r="BN1101">
        <v>0</v>
      </c>
      <c r="BO1101">
        <v>0</v>
      </c>
      <c r="BP1101">
        <v>0</v>
      </c>
      <c r="BQ1101">
        <v>0</v>
      </c>
      <c r="BR1101">
        <v>0</v>
      </c>
      <c r="BS1101">
        <v>0</v>
      </c>
      <c r="BT1101">
        <v>0</v>
      </c>
      <c r="BU1101">
        <v>0</v>
      </c>
      <c r="BV1101">
        <v>0</v>
      </c>
      <c r="BW1101">
        <v>0</v>
      </c>
      <c r="CV1101">
        <v>0</v>
      </c>
      <c r="CW1101">
        <f>ROUND(Y1101*Source!I1297*DO1101,9)</f>
        <v>0</v>
      </c>
      <c r="CX1101">
        <f>ROUND(Y1101*Source!I1297,9)</f>
        <v>1.1079600000000001</v>
      </c>
      <c r="CY1101">
        <f>AB1101</f>
        <v>31.27</v>
      </c>
      <c r="CZ1101">
        <f>AF1101</f>
        <v>31.27</v>
      </c>
      <c r="DA1101">
        <f>AJ1101</f>
        <v>1</v>
      </c>
      <c r="DB1101">
        <f t="shared" si="514"/>
        <v>26.28</v>
      </c>
      <c r="DC1101">
        <f t="shared" si="515"/>
        <v>11.44</v>
      </c>
      <c r="DD1101" t="s">
        <v>3</v>
      </c>
      <c r="DE1101" t="s">
        <v>3</v>
      </c>
      <c r="DF1101">
        <f t="shared" si="516"/>
        <v>0</v>
      </c>
      <c r="DG1101">
        <f t="shared" si="511"/>
        <v>34</v>
      </c>
      <c r="DH1101">
        <f t="shared" si="512"/>
        <v>16</v>
      </c>
      <c r="DI1101">
        <f t="shared" si="510"/>
        <v>0</v>
      </c>
      <c r="DJ1101">
        <f>DG1101</f>
        <v>34</v>
      </c>
      <c r="DK1101">
        <v>0</v>
      </c>
      <c r="DL1101" t="s">
        <v>3</v>
      </c>
      <c r="DM1101">
        <v>0</v>
      </c>
      <c r="DN1101" t="s">
        <v>3</v>
      </c>
      <c r="DO1101">
        <v>0</v>
      </c>
    </row>
    <row r="1102" spans="1:119" x14ac:dyDescent="0.2">
      <c r="A1102">
        <f>ROW(Source!A1297)</f>
        <v>1297</v>
      </c>
      <c r="B1102">
        <v>69726971</v>
      </c>
      <c r="C1102">
        <v>69735538</v>
      </c>
      <c r="D1102">
        <v>27440041</v>
      </c>
      <c r="E1102">
        <v>1</v>
      </c>
      <c r="F1102">
        <v>1</v>
      </c>
      <c r="G1102">
        <v>1</v>
      </c>
      <c r="H1102">
        <v>2</v>
      </c>
      <c r="I1102" t="s">
        <v>1003</v>
      </c>
      <c r="J1102" t="s">
        <v>1004</v>
      </c>
      <c r="K1102" t="s">
        <v>1005</v>
      </c>
      <c r="L1102">
        <v>1368</v>
      </c>
      <c r="N1102">
        <v>1011</v>
      </c>
      <c r="O1102" t="s">
        <v>978</v>
      </c>
      <c r="P1102" t="s">
        <v>978</v>
      </c>
      <c r="Q1102">
        <v>1</v>
      </c>
      <c r="W1102">
        <v>0</v>
      </c>
      <c r="X1102">
        <v>781889226</v>
      </c>
      <c r="Y1102">
        <f t="shared" si="513"/>
        <v>9.2799999999999994</v>
      </c>
      <c r="AA1102">
        <v>0</v>
      </c>
      <c r="AB1102">
        <v>0.5</v>
      </c>
      <c r="AC1102">
        <v>0</v>
      </c>
      <c r="AD1102">
        <v>0</v>
      </c>
      <c r="AE1102">
        <v>0</v>
      </c>
      <c r="AF1102">
        <v>0.5</v>
      </c>
      <c r="AG1102">
        <v>0</v>
      </c>
      <c r="AH1102">
        <v>0</v>
      </c>
      <c r="AI1102">
        <v>1</v>
      </c>
      <c r="AJ1102">
        <v>1</v>
      </c>
      <c r="AK1102">
        <v>1</v>
      </c>
      <c r="AL1102">
        <v>1</v>
      </c>
      <c r="AM1102">
        <v>0</v>
      </c>
      <c r="AN1102">
        <v>0</v>
      </c>
      <c r="AO1102">
        <v>1</v>
      </c>
      <c r="AP1102">
        <v>1</v>
      </c>
      <c r="AQ1102">
        <v>0</v>
      </c>
      <c r="AR1102">
        <v>0</v>
      </c>
      <c r="AS1102" t="s">
        <v>3</v>
      </c>
      <c r="AT1102">
        <v>2.3199999999999998</v>
      </c>
      <c r="AU1102" t="s">
        <v>199</v>
      </c>
      <c r="AV1102">
        <v>0</v>
      </c>
      <c r="AW1102">
        <v>2</v>
      </c>
      <c r="AX1102">
        <v>69735547</v>
      </c>
      <c r="AY1102">
        <v>1</v>
      </c>
      <c r="AZ1102">
        <v>0</v>
      </c>
      <c r="BA1102">
        <v>1122</v>
      </c>
      <c r="BB1102">
        <v>0</v>
      </c>
      <c r="BC1102">
        <v>0</v>
      </c>
      <c r="BD1102">
        <v>0</v>
      </c>
      <c r="BE1102">
        <v>0</v>
      </c>
      <c r="BF1102">
        <v>0</v>
      </c>
      <c r="BG1102">
        <v>0</v>
      </c>
      <c r="BH1102">
        <v>0</v>
      </c>
      <c r="BI1102">
        <v>0</v>
      </c>
      <c r="BJ1102">
        <v>0</v>
      </c>
      <c r="BK1102">
        <v>0</v>
      </c>
      <c r="BL1102">
        <v>0</v>
      </c>
      <c r="BM1102">
        <v>0</v>
      </c>
      <c r="BN1102">
        <v>0</v>
      </c>
      <c r="BO1102">
        <v>0</v>
      </c>
      <c r="BP1102">
        <v>0</v>
      </c>
      <c r="BQ1102">
        <v>0</v>
      </c>
      <c r="BR1102">
        <v>0</v>
      </c>
      <c r="BS1102">
        <v>0</v>
      </c>
      <c r="BT1102">
        <v>0</v>
      </c>
      <c r="BU1102">
        <v>0</v>
      </c>
      <c r="BV1102">
        <v>0</v>
      </c>
      <c r="BW1102">
        <v>0</v>
      </c>
      <c r="CV1102">
        <v>0</v>
      </c>
      <c r="CW1102">
        <f>ROUND(Y1102*Source!I1297*DO1102,9)</f>
        <v>0</v>
      </c>
      <c r="CX1102">
        <f>ROUND(Y1102*Source!I1297,9)</f>
        <v>12.240320000000001</v>
      </c>
      <c r="CY1102">
        <f>AB1102</f>
        <v>0.5</v>
      </c>
      <c r="CZ1102">
        <f>AF1102</f>
        <v>0.5</v>
      </c>
      <c r="DA1102">
        <f>AJ1102</f>
        <v>1</v>
      </c>
      <c r="DB1102">
        <f t="shared" si="514"/>
        <v>4.6399999999999997</v>
      </c>
      <c r="DC1102">
        <f t="shared" si="515"/>
        <v>0</v>
      </c>
      <c r="DD1102" t="s">
        <v>3</v>
      </c>
      <c r="DE1102" t="s">
        <v>3</v>
      </c>
      <c r="DF1102">
        <f t="shared" si="516"/>
        <v>0</v>
      </c>
      <c r="DG1102">
        <f t="shared" si="511"/>
        <v>12</v>
      </c>
      <c r="DH1102">
        <f t="shared" si="512"/>
        <v>0</v>
      </c>
      <c r="DI1102">
        <f t="shared" si="510"/>
        <v>0</v>
      </c>
      <c r="DJ1102">
        <f>DG1102</f>
        <v>12</v>
      </c>
      <c r="DK1102">
        <v>0</v>
      </c>
      <c r="DL1102" t="s">
        <v>3</v>
      </c>
      <c r="DM1102">
        <v>0</v>
      </c>
      <c r="DN1102" t="s">
        <v>3</v>
      </c>
      <c r="DO1102">
        <v>0</v>
      </c>
    </row>
    <row r="1103" spans="1:119" x14ac:dyDescent="0.2">
      <c r="A1103">
        <f>ROW(Source!A1297)</f>
        <v>1297</v>
      </c>
      <c r="B1103">
        <v>69726971</v>
      </c>
      <c r="C1103">
        <v>69735538</v>
      </c>
      <c r="D1103">
        <v>61332096</v>
      </c>
      <c r="E1103">
        <v>1</v>
      </c>
      <c r="F1103">
        <v>1</v>
      </c>
      <c r="G1103">
        <v>1</v>
      </c>
      <c r="H1103">
        <v>3</v>
      </c>
      <c r="I1103" t="s">
        <v>189</v>
      </c>
      <c r="J1103" t="s">
        <v>191</v>
      </c>
      <c r="K1103" t="s">
        <v>190</v>
      </c>
      <c r="L1103">
        <v>1339</v>
      </c>
      <c r="N1103">
        <v>1007</v>
      </c>
      <c r="O1103" t="s">
        <v>40</v>
      </c>
      <c r="P1103" t="s">
        <v>40</v>
      </c>
      <c r="Q1103">
        <v>1</v>
      </c>
      <c r="W1103">
        <v>0</v>
      </c>
      <c r="X1103">
        <v>1799260510</v>
      </c>
      <c r="Y1103">
        <f t="shared" si="513"/>
        <v>2.04</v>
      </c>
      <c r="AA1103">
        <v>867.14</v>
      </c>
      <c r="AB1103">
        <v>0</v>
      </c>
      <c r="AC1103">
        <v>0</v>
      </c>
      <c r="AD1103">
        <v>0</v>
      </c>
      <c r="AE1103">
        <v>867.14</v>
      </c>
      <c r="AF1103">
        <v>0</v>
      </c>
      <c r="AG1103">
        <v>0</v>
      </c>
      <c r="AH1103">
        <v>0</v>
      </c>
      <c r="AI1103">
        <v>1</v>
      </c>
      <c r="AJ1103">
        <v>1</v>
      </c>
      <c r="AK1103">
        <v>1</v>
      </c>
      <c r="AL1103">
        <v>1</v>
      </c>
      <c r="AM1103">
        <v>0</v>
      </c>
      <c r="AN1103">
        <v>0</v>
      </c>
      <c r="AO1103">
        <v>0</v>
      </c>
      <c r="AP1103">
        <v>1</v>
      </c>
      <c r="AQ1103">
        <v>0</v>
      </c>
      <c r="AR1103">
        <v>0</v>
      </c>
      <c r="AS1103" t="s">
        <v>3</v>
      </c>
      <c r="AT1103">
        <v>0.51</v>
      </c>
      <c r="AU1103" t="s">
        <v>199</v>
      </c>
      <c r="AV1103">
        <v>0</v>
      </c>
      <c r="AW1103">
        <v>1</v>
      </c>
      <c r="AX1103">
        <v>-1</v>
      </c>
      <c r="AY1103">
        <v>0</v>
      </c>
      <c r="AZ1103">
        <v>0</v>
      </c>
      <c r="BA1103" t="s">
        <v>3</v>
      </c>
      <c r="BB1103">
        <v>0</v>
      </c>
      <c r="BC1103">
        <v>0</v>
      </c>
      <c r="BD1103">
        <v>0</v>
      </c>
      <c r="BE1103">
        <v>0</v>
      </c>
      <c r="BF1103">
        <v>0</v>
      </c>
      <c r="BG1103">
        <v>0</v>
      </c>
      <c r="BH1103">
        <v>0</v>
      </c>
      <c r="BI1103">
        <v>0</v>
      </c>
      <c r="BJ1103">
        <v>0</v>
      </c>
      <c r="BK1103">
        <v>0</v>
      </c>
      <c r="BL1103">
        <v>0</v>
      </c>
      <c r="BM1103">
        <v>0</v>
      </c>
      <c r="BN1103">
        <v>0</v>
      </c>
      <c r="BO1103">
        <v>0</v>
      </c>
      <c r="BP1103">
        <v>0</v>
      </c>
      <c r="BQ1103">
        <v>0</v>
      </c>
      <c r="BR1103">
        <v>0</v>
      </c>
      <c r="BS1103">
        <v>0</v>
      </c>
      <c r="BT1103">
        <v>0</v>
      </c>
      <c r="BU1103">
        <v>0</v>
      </c>
      <c r="BV1103">
        <v>0</v>
      </c>
      <c r="BW1103">
        <v>0</v>
      </c>
      <c r="CV1103">
        <v>0</v>
      </c>
      <c r="CW1103">
        <v>0</v>
      </c>
      <c r="CX1103">
        <f>ROUND(Y1103*Source!I1297,9)</f>
        <v>2.69076</v>
      </c>
      <c r="CY1103">
        <f>AA1103</f>
        <v>867.14</v>
      </c>
      <c r="CZ1103">
        <f>AE1103</f>
        <v>867.14</v>
      </c>
      <c r="DA1103">
        <f>AI1103</f>
        <v>1</v>
      </c>
      <c r="DB1103">
        <f t="shared" si="514"/>
        <v>1768.96</v>
      </c>
      <c r="DC1103">
        <f t="shared" si="515"/>
        <v>0</v>
      </c>
      <c r="DD1103" t="s">
        <v>3</v>
      </c>
      <c r="DE1103" t="s">
        <v>3</v>
      </c>
      <c r="DF1103">
        <f t="shared" si="516"/>
        <v>2333</v>
      </c>
      <c r="DG1103">
        <f t="shared" si="511"/>
        <v>0</v>
      </c>
      <c r="DH1103">
        <f t="shared" si="512"/>
        <v>0</v>
      </c>
      <c r="DI1103">
        <f t="shared" si="510"/>
        <v>0</v>
      </c>
      <c r="DJ1103">
        <f>DF1103</f>
        <v>2333</v>
      </c>
      <c r="DK1103">
        <v>0</v>
      </c>
      <c r="DL1103" t="s">
        <v>3</v>
      </c>
      <c r="DM1103">
        <v>0</v>
      </c>
      <c r="DN1103" t="s">
        <v>3</v>
      </c>
      <c r="DO1103">
        <v>0</v>
      </c>
    </row>
    <row r="1104" spans="1:119" x14ac:dyDescent="0.2">
      <c r="A1104">
        <f>ROW(Source!A1298)</f>
        <v>1298</v>
      </c>
      <c r="B1104">
        <v>69726884</v>
      </c>
      <c r="C1104">
        <v>69735538</v>
      </c>
      <c r="D1104">
        <v>27496319</v>
      </c>
      <c r="E1104">
        <v>1</v>
      </c>
      <c r="F1104">
        <v>1</v>
      </c>
      <c r="G1104">
        <v>1</v>
      </c>
      <c r="H1104">
        <v>1</v>
      </c>
      <c r="I1104" t="s">
        <v>1001</v>
      </c>
      <c r="J1104" t="s">
        <v>3</v>
      </c>
      <c r="K1104" t="s">
        <v>1002</v>
      </c>
      <c r="L1104">
        <v>1369</v>
      </c>
      <c r="N1104">
        <v>1013</v>
      </c>
      <c r="O1104" t="s">
        <v>974</v>
      </c>
      <c r="P1104" t="s">
        <v>974</v>
      </c>
      <c r="Q1104">
        <v>1</v>
      </c>
      <c r="W1104">
        <v>0</v>
      </c>
      <c r="X1104">
        <v>1189128158</v>
      </c>
      <c r="Y1104">
        <f t="shared" si="513"/>
        <v>2</v>
      </c>
      <c r="AA1104">
        <v>0</v>
      </c>
      <c r="AB1104">
        <v>0</v>
      </c>
      <c r="AC1104">
        <v>0</v>
      </c>
      <c r="AD1104">
        <v>203.13</v>
      </c>
      <c r="AE1104">
        <v>0</v>
      </c>
      <c r="AF1104">
        <v>0</v>
      </c>
      <c r="AG1104">
        <v>0</v>
      </c>
      <c r="AH1104">
        <v>8.01</v>
      </c>
      <c r="AI1104">
        <v>1</v>
      </c>
      <c r="AJ1104">
        <v>1</v>
      </c>
      <c r="AK1104">
        <v>1</v>
      </c>
      <c r="AL1104">
        <v>25.36</v>
      </c>
      <c r="AM1104">
        <v>5</v>
      </c>
      <c r="AN1104">
        <v>0</v>
      </c>
      <c r="AO1104">
        <v>1</v>
      </c>
      <c r="AP1104">
        <v>1</v>
      </c>
      <c r="AQ1104">
        <v>0</v>
      </c>
      <c r="AR1104">
        <v>0</v>
      </c>
      <c r="AS1104" t="s">
        <v>3</v>
      </c>
      <c r="AT1104">
        <v>0.5</v>
      </c>
      <c r="AU1104" t="s">
        <v>199</v>
      </c>
      <c r="AV1104">
        <v>1</v>
      </c>
      <c r="AW1104">
        <v>2</v>
      </c>
      <c r="AX1104">
        <v>69735544</v>
      </c>
      <c r="AY1104">
        <v>1</v>
      </c>
      <c r="AZ1104">
        <v>0</v>
      </c>
      <c r="BA1104">
        <v>1124</v>
      </c>
      <c r="BB1104">
        <v>0</v>
      </c>
      <c r="BC1104">
        <v>0</v>
      </c>
      <c r="BD1104">
        <v>0</v>
      </c>
      <c r="BE1104">
        <v>0</v>
      </c>
      <c r="BF1104">
        <v>0</v>
      </c>
      <c r="BG1104">
        <v>0</v>
      </c>
      <c r="BH1104">
        <v>0</v>
      </c>
      <c r="BI1104">
        <v>0</v>
      </c>
      <c r="BJ1104">
        <v>0</v>
      </c>
      <c r="BK1104">
        <v>0</v>
      </c>
      <c r="BL1104">
        <v>0</v>
      </c>
      <c r="BM1104">
        <v>0</v>
      </c>
      <c r="BN1104">
        <v>0</v>
      </c>
      <c r="BO1104">
        <v>0</v>
      </c>
      <c r="BP1104">
        <v>0</v>
      </c>
      <c r="BQ1104">
        <v>0</v>
      </c>
      <c r="BR1104">
        <v>0</v>
      </c>
      <c r="BS1104">
        <v>0</v>
      </c>
      <c r="BT1104">
        <v>0</v>
      </c>
      <c r="BU1104">
        <v>0</v>
      </c>
      <c r="BV1104">
        <v>0</v>
      </c>
      <c r="BW1104">
        <v>0</v>
      </c>
      <c r="CU1104">
        <f>ROUND(AT1104*Source!I1298*AH1104*AL1104,0)</f>
        <v>134</v>
      </c>
      <c r="CV1104">
        <f>ROUND(Y1104*Source!I1298,9)</f>
        <v>2.6379999999999999</v>
      </c>
      <c r="CW1104">
        <v>0</v>
      </c>
      <c r="CX1104">
        <f>ROUND(Y1104*Source!I1298,9)</f>
        <v>2.6379999999999999</v>
      </c>
      <c r="CY1104">
        <f>AD1104</f>
        <v>203.13</v>
      </c>
      <c r="CZ1104">
        <f>AH1104</f>
        <v>8.01</v>
      </c>
      <c r="DA1104">
        <f>AL1104</f>
        <v>25.36</v>
      </c>
      <c r="DB1104">
        <f t="shared" si="514"/>
        <v>16.04</v>
      </c>
      <c r="DC1104">
        <f t="shared" si="515"/>
        <v>0</v>
      </c>
      <c r="DD1104" t="s">
        <v>3</v>
      </c>
      <c r="DE1104" t="s">
        <v>3</v>
      </c>
      <c r="DF1104">
        <f t="shared" si="516"/>
        <v>0</v>
      </c>
      <c r="DG1104">
        <f t="shared" si="511"/>
        <v>0</v>
      </c>
      <c r="DH1104">
        <f t="shared" si="512"/>
        <v>0</v>
      </c>
      <c r="DI1104">
        <f>ROUND(ROUND(AH1104*AL1104,0)*CX1104,0)</f>
        <v>536</v>
      </c>
      <c r="DJ1104">
        <f>DI1104</f>
        <v>536</v>
      </c>
      <c r="DK1104">
        <v>0</v>
      </c>
      <c r="DL1104" t="s">
        <v>3</v>
      </c>
      <c r="DM1104">
        <v>0</v>
      </c>
      <c r="DN1104" t="s">
        <v>3</v>
      </c>
      <c r="DO1104">
        <v>0</v>
      </c>
    </row>
    <row r="1105" spans="1:119" x14ac:dyDescent="0.2">
      <c r="A1105">
        <f>ROW(Source!A1298)</f>
        <v>1298</v>
      </c>
      <c r="B1105">
        <v>69726884</v>
      </c>
      <c r="C1105">
        <v>69735538</v>
      </c>
      <c r="D1105">
        <v>121548</v>
      </c>
      <c r="E1105">
        <v>1</v>
      </c>
      <c r="F1105">
        <v>1</v>
      </c>
      <c r="G1105">
        <v>1</v>
      </c>
      <c r="H1105">
        <v>1</v>
      </c>
      <c r="I1105" t="s">
        <v>36</v>
      </c>
      <c r="J1105" t="s">
        <v>3</v>
      </c>
      <c r="K1105" t="s">
        <v>981</v>
      </c>
      <c r="L1105">
        <v>608254</v>
      </c>
      <c r="N1105">
        <v>1013</v>
      </c>
      <c r="O1105" t="s">
        <v>982</v>
      </c>
      <c r="P1105" t="s">
        <v>982</v>
      </c>
      <c r="Q1105">
        <v>1</v>
      </c>
      <c r="W1105">
        <v>0</v>
      </c>
      <c r="X1105">
        <v>-185737400</v>
      </c>
      <c r="Y1105">
        <f t="shared" si="513"/>
        <v>0.84</v>
      </c>
      <c r="AA1105">
        <v>0</v>
      </c>
      <c r="AB1105">
        <v>0</v>
      </c>
      <c r="AC1105">
        <v>0</v>
      </c>
      <c r="AD1105">
        <v>0</v>
      </c>
      <c r="AE1105">
        <v>0</v>
      </c>
      <c r="AF1105">
        <v>0</v>
      </c>
      <c r="AG1105">
        <v>0</v>
      </c>
      <c r="AH1105">
        <v>0</v>
      </c>
      <c r="AI1105">
        <v>1</v>
      </c>
      <c r="AJ1105">
        <v>1</v>
      </c>
      <c r="AK1105">
        <v>19.8</v>
      </c>
      <c r="AL1105">
        <v>1</v>
      </c>
      <c r="AM1105">
        <v>5</v>
      </c>
      <c r="AN1105">
        <v>0</v>
      </c>
      <c r="AO1105">
        <v>1</v>
      </c>
      <c r="AP1105">
        <v>1</v>
      </c>
      <c r="AQ1105">
        <v>0</v>
      </c>
      <c r="AR1105">
        <v>0</v>
      </c>
      <c r="AS1105" t="s">
        <v>3</v>
      </c>
      <c r="AT1105">
        <v>0.21</v>
      </c>
      <c r="AU1105" t="s">
        <v>199</v>
      </c>
      <c r="AV1105">
        <v>2</v>
      </c>
      <c r="AW1105">
        <v>2</v>
      </c>
      <c r="AX1105">
        <v>69735545</v>
      </c>
      <c r="AY1105">
        <v>1</v>
      </c>
      <c r="AZ1105">
        <v>0</v>
      </c>
      <c r="BA1105">
        <v>1125</v>
      </c>
      <c r="BB1105">
        <v>0</v>
      </c>
      <c r="BC1105">
        <v>0</v>
      </c>
      <c r="BD1105">
        <v>0</v>
      </c>
      <c r="BE1105">
        <v>0</v>
      </c>
      <c r="BF1105">
        <v>0</v>
      </c>
      <c r="BG1105">
        <v>0</v>
      </c>
      <c r="BH1105">
        <v>0</v>
      </c>
      <c r="BI1105">
        <v>0</v>
      </c>
      <c r="BJ1105">
        <v>0</v>
      </c>
      <c r="BK1105">
        <v>0</v>
      </c>
      <c r="BL1105">
        <v>0</v>
      </c>
      <c r="BM1105">
        <v>0</v>
      </c>
      <c r="BN1105">
        <v>0</v>
      </c>
      <c r="BO1105">
        <v>0</v>
      </c>
      <c r="BP1105">
        <v>0</v>
      </c>
      <c r="BQ1105">
        <v>0</v>
      </c>
      <c r="BR1105">
        <v>0</v>
      </c>
      <c r="BS1105">
        <v>0</v>
      </c>
      <c r="BT1105">
        <v>0</v>
      </c>
      <c r="BU1105">
        <v>0</v>
      </c>
      <c r="BV1105">
        <v>0</v>
      </c>
      <c r="BW1105">
        <v>0</v>
      </c>
      <c r="CV1105">
        <v>0</v>
      </c>
      <c r="CW1105">
        <v>0</v>
      </c>
      <c r="CX1105">
        <f>ROUND(Y1105*Source!I1298,9)</f>
        <v>1.1079600000000001</v>
      </c>
      <c r="CY1105">
        <f>AD1105</f>
        <v>0</v>
      </c>
      <c r="CZ1105">
        <f>AH1105</f>
        <v>0</v>
      </c>
      <c r="DA1105">
        <f>AL1105</f>
        <v>1</v>
      </c>
      <c r="DB1105">
        <f t="shared" si="514"/>
        <v>0</v>
      </c>
      <c r="DC1105">
        <f t="shared" si="515"/>
        <v>0</v>
      </c>
      <c r="DD1105" t="s">
        <v>3</v>
      </c>
      <c r="DE1105" t="s">
        <v>3</v>
      </c>
      <c r="DF1105">
        <f t="shared" si="516"/>
        <v>0</v>
      </c>
      <c r="DG1105">
        <f t="shared" si="511"/>
        <v>0</v>
      </c>
      <c r="DH1105">
        <f>ROUND(ROUND(AG1105*AK1105,0)*CX1105,0)</f>
        <v>0</v>
      </c>
      <c r="DI1105">
        <f t="shared" ref="DI1105:DI1113" si="517">ROUND(ROUND(AH1105,0)*CX1105,0)</f>
        <v>0</v>
      </c>
      <c r="DJ1105">
        <f>DI1105</f>
        <v>0</v>
      </c>
      <c r="DK1105">
        <v>0</v>
      </c>
      <c r="DL1105" t="s">
        <v>3</v>
      </c>
      <c r="DM1105">
        <v>0</v>
      </c>
      <c r="DN1105" t="s">
        <v>3</v>
      </c>
      <c r="DO1105">
        <v>0</v>
      </c>
    </row>
    <row r="1106" spans="1:119" x14ac:dyDescent="0.2">
      <c r="A1106">
        <f>ROW(Source!A1298)</f>
        <v>1298</v>
      </c>
      <c r="B1106">
        <v>69726884</v>
      </c>
      <c r="C1106">
        <v>69735538</v>
      </c>
      <c r="D1106">
        <v>27439630</v>
      </c>
      <c r="E1106">
        <v>1</v>
      </c>
      <c r="F1106">
        <v>1</v>
      </c>
      <c r="G1106">
        <v>1</v>
      </c>
      <c r="H1106">
        <v>2</v>
      </c>
      <c r="I1106" t="s">
        <v>986</v>
      </c>
      <c r="J1106" t="s">
        <v>987</v>
      </c>
      <c r="K1106" t="s">
        <v>988</v>
      </c>
      <c r="L1106">
        <v>1368</v>
      </c>
      <c r="N1106">
        <v>1011</v>
      </c>
      <c r="O1106" t="s">
        <v>978</v>
      </c>
      <c r="P1106" t="s">
        <v>978</v>
      </c>
      <c r="Q1106">
        <v>1</v>
      </c>
      <c r="W1106">
        <v>0</v>
      </c>
      <c r="X1106">
        <v>-72110300</v>
      </c>
      <c r="Y1106">
        <f t="shared" si="513"/>
        <v>0.84</v>
      </c>
      <c r="AA1106">
        <v>0</v>
      </c>
      <c r="AB1106">
        <v>245.16</v>
      </c>
      <c r="AC1106">
        <v>269.48</v>
      </c>
      <c r="AD1106">
        <v>0</v>
      </c>
      <c r="AE1106">
        <v>0</v>
      </c>
      <c r="AF1106">
        <v>31.27</v>
      </c>
      <c r="AG1106">
        <v>13.61</v>
      </c>
      <c r="AH1106">
        <v>0</v>
      </c>
      <c r="AI1106">
        <v>1</v>
      </c>
      <c r="AJ1106">
        <v>7.84</v>
      </c>
      <c r="AK1106">
        <v>19.8</v>
      </c>
      <c r="AL1106">
        <v>1</v>
      </c>
      <c r="AM1106">
        <v>5</v>
      </c>
      <c r="AN1106">
        <v>0</v>
      </c>
      <c r="AO1106">
        <v>1</v>
      </c>
      <c r="AP1106">
        <v>1</v>
      </c>
      <c r="AQ1106">
        <v>0</v>
      </c>
      <c r="AR1106">
        <v>0</v>
      </c>
      <c r="AS1106" t="s">
        <v>3</v>
      </c>
      <c r="AT1106">
        <v>0.21</v>
      </c>
      <c r="AU1106" t="s">
        <v>199</v>
      </c>
      <c r="AV1106">
        <v>0</v>
      </c>
      <c r="AW1106">
        <v>2</v>
      </c>
      <c r="AX1106">
        <v>69735546</v>
      </c>
      <c r="AY1106">
        <v>1</v>
      </c>
      <c r="AZ1106">
        <v>0</v>
      </c>
      <c r="BA1106">
        <v>1126</v>
      </c>
      <c r="BB1106">
        <v>0</v>
      </c>
      <c r="BC1106">
        <v>0</v>
      </c>
      <c r="BD1106">
        <v>0</v>
      </c>
      <c r="BE1106">
        <v>0</v>
      </c>
      <c r="BF1106">
        <v>0</v>
      </c>
      <c r="BG1106">
        <v>0</v>
      </c>
      <c r="BH1106">
        <v>0</v>
      </c>
      <c r="BI1106">
        <v>0</v>
      </c>
      <c r="BJ1106">
        <v>0</v>
      </c>
      <c r="BK1106">
        <v>0</v>
      </c>
      <c r="BL1106">
        <v>0</v>
      </c>
      <c r="BM1106">
        <v>0</v>
      </c>
      <c r="BN1106">
        <v>0</v>
      </c>
      <c r="BO1106">
        <v>0</v>
      </c>
      <c r="BP1106">
        <v>0</v>
      </c>
      <c r="BQ1106">
        <v>0</v>
      </c>
      <c r="BR1106">
        <v>0</v>
      </c>
      <c r="BS1106">
        <v>0</v>
      </c>
      <c r="BT1106">
        <v>0</v>
      </c>
      <c r="BU1106">
        <v>0</v>
      </c>
      <c r="BV1106">
        <v>0</v>
      </c>
      <c r="BW1106">
        <v>0</v>
      </c>
      <c r="CV1106">
        <v>0</v>
      </c>
      <c r="CW1106">
        <f>ROUND(Y1106*Source!I1298*DO1106,9)</f>
        <v>0</v>
      </c>
      <c r="CX1106">
        <f>ROUND(Y1106*Source!I1298,9)</f>
        <v>1.1079600000000001</v>
      </c>
      <c r="CY1106">
        <f>AB1106</f>
        <v>245.16</v>
      </c>
      <c r="CZ1106">
        <f>AF1106</f>
        <v>31.27</v>
      </c>
      <c r="DA1106">
        <f>AJ1106</f>
        <v>7.84</v>
      </c>
      <c r="DB1106">
        <f t="shared" si="514"/>
        <v>26.28</v>
      </c>
      <c r="DC1106">
        <f t="shared" si="515"/>
        <v>11.44</v>
      </c>
      <c r="DD1106" t="s">
        <v>3</v>
      </c>
      <c r="DE1106" t="s">
        <v>3</v>
      </c>
      <c r="DF1106">
        <f t="shared" si="516"/>
        <v>0</v>
      </c>
      <c r="DG1106">
        <f>ROUND(ROUND(AF1106*AJ1106,0)*CX1106,0)</f>
        <v>271</v>
      </c>
      <c r="DH1106">
        <f>ROUND(ROUND(AG1106*AK1106,0)*CX1106,0)</f>
        <v>298</v>
      </c>
      <c r="DI1106">
        <f t="shared" si="517"/>
        <v>0</v>
      </c>
      <c r="DJ1106">
        <f>DG1106</f>
        <v>271</v>
      </c>
      <c r="DK1106">
        <v>0</v>
      </c>
      <c r="DL1106" t="s">
        <v>3</v>
      </c>
      <c r="DM1106">
        <v>0</v>
      </c>
      <c r="DN1106" t="s">
        <v>3</v>
      </c>
      <c r="DO1106">
        <v>0</v>
      </c>
    </row>
    <row r="1107" spans="1:119" x14ac:dyDescent="0.2">
      <c r="A1107">
        <f>ROW(Source!A1298)</f>
        <v>1298</v>
      </c>
      <c r="B1107">
        <v>69726884</v>
      </c>
      <c r="C1107">
        <v>69735538</v>
      </c>
      <c r="D1107">
        <v>27440041</v>
      </c>
      <c r="E1107">
        <v>1</v>
      </c>
      <c r="F1107">
        <v>1</v>
      </c>
      <c r="G1107">
        <v>1</v>
      </c>
      <c r="H1107">
        <v>2</v>
      </c>
      <c r="I1107" t="s">
        <v>1003</v>
      </c>
      <c r="J1107" t="s">
        <v>1004</v>
      </c>
      <c r="K1107" t="s">
        <v>1005</v>
      </c>
      <c r="L1107">
        <v>1368</v>
      </c>
      <c r="N1107">
        <v>1011</v>
      </c>
      <c r="O1107" t="s">
        <v>978</v>
      </c>
      <c r="P1107" t="s">
        <v>978</v>
      </c>
      <c r="Q1107">
        <v>1</v>
      </c>
      <c r="W1107">
        <v>0</v>
      </c>
      <c r="X1107">
        <v>781889226</v>
      </c>
      <c r="Y1107">
        <f t="shared" si="513"/>
        <v>9.2799999999999994</v>
      </c>
      <c r="AA1107">
        <v>0</v>
      </c>
      <c r="AB1107">
        <v>3.92</v>
      </c>
      <c r="AC1107">
        <v>0</v>
      </c>
      <c r="AD1107">
        <v>0</v>
      </c>
      <c r="AE1107">
        <v>0</v>
      </c>
      <c r="AF1107">
        <v>0.5</v>
      </c>
      <c r="AG1107">
        <v>0</v>
      </c>
      <c r="AH1107">
        <v>0</v>
      </c>
      <c r="AI1107">
        <v>1</v>
      </c>
      <c r="AJ1107">
        <v>7.84</v>
      </c>
      <c r="AK1107">
        <v>19.8</v>
      </c>
      <c r="AL1107">
        <v>1</v>
      </c>
      <c r="AM1107">
        <v>5</v>
      </c>
      <c r="AN1107">
        <v>0</v>
      </c>
      <c r="AO1107">
        <v>1</v>
      </c>
      <c r="AP1107">
        <v>1</v>
      </c>
      <c r="AQ1107">
        <v>0</v>
      </c>
      <c r="AR1107">
        <v>0</v>
      </c>
      <c r="AS1107" t="s">
        <v>3</v>
      </c>
      <c r="AT1107">
        <v>2.3199999999999998</v>
      </c>
      <c r="AU1107" t="s">
        <v>199</v>
      </c>
      <c r="AV1107">
        <v>0</v>
      </c>
      <c r="AW1107">
        <v>2</v>
      </c>
      <c r="AX1107">
        <v>69735547</v>
      </c>
      <c r="AY1107">
        <v>1</v>
      </c>
      <c r="AZ1107">
        <v>0</v>
      </c>
      <c r="BA1107">
        <v>1127</v>
      </c>
      <c r="BB1107">
        <v>0</v>
      </c>
      <c r="BC1107">
        <v>0</v>
      </c>
      <c r="BD1107">
        <v>0</v>
      </c>
      <c r="BE1107">
        <v>0</v>
      </c>
      <c r="BF1107">
        <v>0</v>
      </c>
      <c r="BG1107">
        <v>0</v>
      </c>
      <c r="BH1107">
        <v>0</v>
      </c>
      <c r="BI1107">
        <v>0</v>
      </c>
      <c r="BJ1107">
        <v>0</v>
      </c>
      <c r="BK1107">
        <v>0</v>
      </c>
      <c r="BL1107">
        <v>0</v>
      </c>
      <c r="BM1107">
        <v>0</v>
      </c>
      <c r="BN1107">
        <v>0</v>
      </c>
      <c r="BO1107">
        <v>0</v>
      </c>
      <c r="BP1107">
        <v>0</v>
      </c>
      <c r="BQ1107">
        <v>0</v>
      </c>
      <c r="BR1107">
        <v>0</v>
      </c>
      <c r="BS1107">
        <v>0</v>
      </c>
      <c r="BT1107">
        <v>0</v>
      </c>
      <c r="BU1107">
        <v>0</v>
      </c>
      <c r="BV1107">
        <v>0</v>
      </c>
      <c r="BW1107">
        <v>0</v>
      </c>
      <c r="CV1107">
        <v>0</v>
      </c>
      <c r="CW1107">
        <f>ROUND(Y1107*Source!I1298*DO1107,9)</f>
        <v>0</v>
      </c>
      <c r="CX1107">
        <f>ROUND(Y1107*Source!I1298,9)</f>
        <v>12.240320000000001</v>
      </c>
      <c r="CY1107">
        <f>AB1107</f>
        <v>3.92</v>
      </c>
      <c r="CZ1107">
        <f>AF1107</f>
        <v>0.5</v>
      </c>
      <c r="DA1107">
        <f>AJ1107</f>
        <v>7.84</v>
      </c>
      <c r="DB1107">
        <f t="shared" si="514"/>
        <v>4.6399999999999997</v>
      </c>
      <c r="DC1107">
        <f t="shared" si="515"/>
        <v>0</v>
      </c>
      <c r="DD1107" t="s">
        <v>3</v>
      </c>
      <c r="DE1107" t="s">
        <v>3</v>
      </c>
      <c r="DF1107">
        <f t="shared" si="516"/>
        <v>0</v>
      </c>
      <c r="DG1107">
        <f>ROUND(ROUND(AF1107*AJ1107,0)*CX1107,0)</f>
        <v>49</v>
      </c>
      <c r="DH1107">
        <f>ROUND(ROUND(AG1107*AK1107,0)*CX1107,0)</f>
        <v>0</v>
      </c>
      <c r="DI1107">
        <f t="shared" si="517"/>
        <v>0</v>
      </c>
      <c r="DJ1107">
        <f>DG1107</f>
        <v>49</v>
      </c>
      <c r="DK1107">
        <v>0</v>
      </c>
      <c r="DL1107" t="s">
        <v>3</v>
      </c>
      <c r="DM1107">
        <v>0</v>
      </c>
      <c r="DN1107" t="s">
        <v>3</v>
      </c>
      <c r="DO1107">
        <v>0</v>
      </c>
    </row>
    <row r="1108" spans="1:119" x14ac:dyDescent="0.2">
      <c r="A1108">
        <f>ROW(Source!A1298)</f>
        <v>1298</v>
      </c>
      <c r="B1108">
        <v>69726884</v>
      </c>
      <c r="C1108">
        <v>69735538</v>
      </c>
      <c r="D1108">
        <v>61332096</v>
      </c>
      <c r="E1108">
        <v>1</v>
      </c>
      <c r="F1108">
        <v>1</v>
      </c>
      <c r="G1108">
        <v>1</v>
      </c>
      <c r="H1108">
        <v>3</v>
      </c>
      <c r="I1108" t="s">
        <v>189</v>
      </c>
      <c r="J1108" t="s">
        <v>191</v>
      </c>
      <c r="K1108" t="s">
        <v>190</v>
      </c>
      <c r="L1108">
        <v>1339</v>
      </c>
      <c r="N1108">
        <v>1007</v>
      </c>
      <c r="O1108" t="s">
        <v>40</v>
      </c>
      <c r="P1108" t="s">
        <v>40</v>
      </c>
      <c r="Q1108">
        <v>1</v>
      </c>
      <c r="W1108">
        <v>0</v>
      </c>
      <c r="X1108">
        <v>1799260510</v>
      </c>
      <c r="Y1108">
        <f t="shared" si="513"/>
        <v>2.04</v>
      </c>
      <c r="AA1108">
        <v>6238.51</v>
      </c>
      <c r="AB1108">
        <v>0</v>
      </c>
      <c r="AC1108">
        <v>0</v>
      </c>
      <c r="AD1108">
        <v>0</v>
      </c>
      <c r="AE1108">
        <v>862.75</v>
      </c>
      <c r="AF1108">
        <v>0</v>
      </c>
      <c r="AG1108">
        <v>0</v>
      </c>
      <c r="AH1108">
        <v>0</v>
      </c>
      <c r="AI1108">
        <v>7.56</v>
      </c>
      <c r="AJ1108">
        <v>1</v>
      </c>
      <c r="AK1108">
        <v>1</v>
      </c>
      <c r="AL1108">
        <v>1</v>
      </c>
      <c r="AM1108">
        <v>0</v>
      </c>
      <c r="AN1108">
        <v>0</v>
      </c>
      <c r="AO1108">
        <v>0</v>
      </c>
      <c r="AP1108">
        <v>1</v>
      </c>
      <c r="AQ1108">
        <v>0</v>
      </c>
      <c r="AR1108">
        <v>0</v>
      </c>
      <c r="AS1108" t="s">
        <v>3</v>
      </c>
      <c r="AT1108">
        <v>0.51</v>
      </c>
      <c r="AU1108" t="s">
        <v>199</v>
      </c>
      <c r="AV1108">
        <v>0</v>
      </c>
      <c r="AW1108">
        <v>1</v>
      </c>
      <c r="AX1108">
        <v>-1</v>
      </c>
      <c r="AY1108">
        <v>0</v>
      </c>
      <c r="AZ1108">
        <v>0</v>
      </c>
      <c r="BA1108" t="s">
        <v>3</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0</v>
      </c>
      <c r="BW1108">
        <v>0</v>
      </c>
      <c r="CV1108">
        <v>0</v>
      </c>
      <c r="CW1108">
        <v>0</v>
      </c>
      <c r="CX1108">
        <f>ROUND(Y1108*Source!I1298,9)</f>
        <v>2.69076</v>
      </c>
      <c r="CY1108">
        <f>AA1108</f>
        <v>6238.51</v>
      </c>
      <c r="CZ1108">
        <f>AE1108</f>
        <v>862.75</v>
      </c>
      <c r="DA1108">
        <f>AI1108</f>
        <v>7.56</v>
      </c>
      <c r="DB1108">
        <f t="shared" si="514"/>
        <v>1760</v>
      </c>
      <c r="DC1108">
        <f t="shared" si="515"/>
        <v>0</v>
      </c>
      <c r="DD1108" t="s">
        <v>3</v>
      </c>
      <c r="DE1108" t="s">
        <v>3</v>
      </c>
      <c r="DF1108">
        <f>ROUND(ROUND(AE1108*AI1108,0)*CX1108,0)</f>
        <v>17549</v>
      </c>
      <c r="DG1108">
        <f t="shared" ref="DG1108:DG1115" si="518">ROUND(ROUND(AF1108,0)*CX1108,0)</f>
        <v>0</v>
      </c>
      <c r="DH1108">
        <f t="shared" ref="DH1108:DH1114" si="519">ROUND(ROUND(AG1108,0)*CX1108,0)</f>
        <v>0</v>
      </c>
      <c r="DI1108">
        <f t="shared" si="517"/>
        <v>0</v>
      </c>
      <c r="DJ1108">
        <f>DF1108</f>
        <v>17549</v>
      </c>
      <c r="DK1108">
        <v>0</v>
      </c>
      <c r="DL1108" t="s">
        <v>3</v>
      </c>
      <c r="DM1108">
        <v>0</v>
      </c>
      <c r="DN1108" t="s">
        <v>3</v>
      </c>
      <c r="DO1108">
        <v>0</v>
      </c>
    </row>
    <row r="1109" spans="1:119" x14ac:dyDescent="0.2">
      <c r="A1109">
        <f>ROW(Source!A1301)</f>
        <v>1301</v>
      </c>
      <c r="B1109">
        <v>69726971</v>
      </c>
      <c r="C1109">
        <v>69735550</v>
      </c>
      <c r="D1109">
        <v>27493137</v>
      </c>
      <c r="E1109">
        <v>1</v>
      </c>
      <c r="F1109">
        <v>1</v>
      </c>
      <c r="G1109">
        <v>1</v>
      </c>
      <c r="H1109">
        <v>1</v>
      </c>
      <c r="I1109" t="s">
        <v>999</v>
      </c>
      <c r="J1109" t="s">
        <v>3</v>
      </c>
      <c r="K1109" t="s">
        <v>1000</v>
      </c>
      <c r="L1109">
        <v>1369</v>
      </c>
      <c r="N1109">
        <v>1013</v>
      </c>
      <c r="O1109" t="s">
        <v>974</v>
      </c>
      <c r="P1109" t="s">
        <v>974</v>
      </c>
      <c r="Q1109">
        <v>1</v>
      </c>
      <c r="W1109">
        <v>0</v>
      </c>
      <c r="X1109">
        <v>-1973258772</v>
      </c>
      <c r="Y1109">
        <f>AT1109</f>
        <v>80.040000000000006</v>
      </c>
      <c r="AA1109">
        <v>0</v>
      </c>
      <c r="AB1109">
        <v>0</v>
      </c>
      <c r="AC1109">
        <v>0</v>
      </c>
      <c r="AD1109">
        <v>9.15</v>
      </c>
      <c r="AE1109">
        <v>0</v>
      </c>
      <c r="AF1109">
        <v>0</v>
      </c>
      <c r="AG1109">
        <v>0</v>
      </c>
      <c r="AH1109">
        <v>9.15</v>
      </c>
      <c r="AI1109">
        <v>1</v>
      </c>
      <c r="AJ1109">
        <v>1</v>
      </c>
      <c r="AK1109">
        <v>1</v>
      </c>
      <c r="AL1109">
        <v>1</v>
      </c>
      <c r="AM1109">
        <v>0</v>
      </c>
      <c r="AN1109">
        <v>0</v>
      </c>
      <c r="AO1109">
        <v>1</v>
      </c>
      <c r="AP1109">
        <v>0</v>
      </c>
      <c r="AQ1109">
        <v>0</v>
      </c>
      <c r="AR1109">
        <v>0</v>
      </c>
      <c r="AS1109" t="s">
        <v>3</v>
      </c>
      <c r="AT1109">
        <v>80.040000000000006</v>
      </c>
      <c r="AU1109" t="s">
        <v>3</v>
      </c>
      <c r="AV1109">
        <v>1</v>
      </c>
      <c r="AW1109">
        <v>2</v>
      </c>
      <c r="AX1109">
        <v>69735556</v>
      </c>
      <c r="AY1109">
        <v>1</v>
      </c>
      <c r="AZ1109">
        <v>0</v>
      </c>
      <c r="BA1109">
        <v>1129</v>
      </c>
      <c r="BB1109">
        <v>0</v>
      </c>
      <c r="BC1109">
        <v>0</v>
      </c>
      <c r="BD1109">
        <v>0</v>
      </c>
      <c r="BE1109">
        <v>0</v>
      </c>
      <c r="BF1109">
        <v>0</v>
      </c>
      <c r="BG1109">
        <v>0</v>
      </c>
      <c r="BH1109">
        <v>0</v>
      </c>
      <c r="BI1109">
        <v>0</v>
      </c>
      <c r="BJ1109">
        <v>0</v>
      </c>
      <c r="BK1109">
        <v>0</v>
      </c>
      <c r="BL1109">
        <v>0</v>
      </c>
      <c r="BM1109">
        <v>0</v>
      </c>
      <c r="BN1109">
        <v>0</v>
      </c>
      <c r="BO1109">
        <v>0</v>
      </c>
      <c r="BP1109">
        <v>0</v>
      </c>
      <c r="BQ1109">
        <v>0</v>
      </c>
      <c r="BR1109">
        <v>0</v>
      </c>
      <c r="BS1109">
        <v>0</v>
      </c>
      <c r="BT1109">
        <v>0</v>
      </c>
      <c r="BU1109">
        <v>0</v>
      </c>
      <c r="BV1109">
        <v>0</v>
      </c>
      <c r="BW1109">
        <v>0</v>
      </c>
      <c r="CU1109">
        <f>ROUND(AT1109*Source!I1301*AH1109*AL1109,0)</f>
        <v>966</v>
      </c>
      <c r="CV1109">
        <f>ROUND(Y1109*Source!I1301,9)</f>
        <v>105.57276</v>
      </c>
      <c r="CW1109">
        <v>0</v>
      </c>
      <c r="CX1109">
        <f>ROUND(Y1109*Source!I1301,9)</f>
        <v>105.57276</v>
      </c>
      <c r="CY1109">
        <f>AD1109</f>
        <v>9.15</v>
      </c>
      <c r="CZ1109">
        <f>AH1109</f>
        <v>9.15</v>
      </c>
      <c r="DA1109">
        <f>AL1109</f>
        <v>1</v>
      </c>
      <c r="DB1109">
        <f>ROUND(ROUND(AT1109*CZ1109,2),2)</f>
        <v>732.37</v>
      </c>
      <c r="DC1109">
        <f>ROUND(ROUND(AT1109*AG1109,2),2)</f>
        <v>0</v>
      </c>
      <c r="DD1109" t="s">
        <v>3</v>
      </c>
      <c r="DE1109" t="s">
        <v>3</v>
      </c>
      <c r="DF1109">
        <f t="shared" ref="DF1109:DF1117" si="520">ROUND(ROUND(AE1109,0)*CX1109,0)</f>
        <v>0</v>
      </c>
      <c r="DG1109">
        <f t="shared" si="518"/>
        <v>0</v>
      </c>
      <c r="DH1109">
        <f t="shared" si="519"/>
        <v>0</v>
      </c>
      <c r="DI1109">
        <f t="shared" si="517"/>
        <v>950</v>
      </c>
      <c r="DJ1109">
        <f>DI1109</f>
        <v>950</v>
      </c>
      <c r="DK1109">
        <v>0</v>
      </c>
      <c r="DL1109" t="s">
        <v>3</v>
      </c>
      <c r="DM1109">
        <v>0</v>
      </c>
      <c r="DN1109" t="s">
        <v>3</v>
      </c>
      <c r="DO1109">
        <v>0</v>
      </c>
    </row>
    <row r="1110" spans="1:119" x14ac:dyDescent="0.2">
      <c r="A1110">
        <f>ROW(Source!A1301)</f>
        <v>1301</v>
      </c>
      <c r="B1110">
        <v>69726971</v>
      </c>
      <c r="C1110">
        <v>69735550</v>
      </c>
      <c r="D1110">
        <v>121548</v>
      </c>
      <c r="E1110">
        <v>1</v>
      </c>
      <c r="F1110">
        <v>1</v>
      </c>
      <c r="G1110">
        <v>1</v>
      </c>
      <c r="H1110">
        <v>1</v>
      </c>
      <c r="I1110" t="s">
        <v>36</v>
      </c>
      <c r="J1110" t="s">
        <v>3</v>
      </c>
      <c r="K1110" t="s">
        <v>981</v>
      </c>
      <c r="L1110">
        <v>608254</v>
      </c>
      <c r="N1110">
        <v>1013</v>
      </c>
      <c r="O1110" t="s">
        <v>982</v>
      </c>
      <c r="P1110" t="s">
        <v>982</v>
      </c>
      <c r="Q1110">
        <v>1</v>
      </c>
      <c r="W1110">
        <v>0</v>
      </c>
      <c r="X1110">
        <v>-185737400</v>
      </c>
      <c r="Y1110">
        <f>(AT1110*0.5)</f>
        <v>1.0449999999999999</v>
      </c>
      <c r="AA1110">
        <v>0</v>
      </c>
      <c r="AB1110">
        <v>0</v>
      </c>
      <c r="AC1110">
        <v>0</v>
      </c>
      <c r="AD1110">
        <v>0</v>
      </c>
      <c r="AE1110">
        <v>0</v>
      </c>
      <c r="AF1110">
        <v>0</v>
      </c>
      <c r="AG1110">
        <v>0</v>
      </c>
      <c r="AH1110">
        <v>0</v>
      </c>
      <c r="AI1110">
        <v>1</v>
      </c>
      <c r="AJ1110">
        <v>1</v>
      </c>
      <c r="AK1110">
        <v>1</v>
      </c>
      <c r="AL1110">
        <v>1</v>
      </c>
      <c r="AM1110">
        <v>0</v>
      </c>
      <c r="AN1110">
        <v>0</v>
      </c>
      <c r="AO1110">
        <v>1</v>
      </c>
      <c r="AP1110">
        <v>1</v>
      </c>
      <c r="AQ1110">
        <v>0</v>
      </c>
      <c r="AR1110">
        <v>0</v>
      </c>
      <c r="AS1110" t="s">
        <v>3</v>
      </c>
      <c r="AT1110">
        <v>2.09</v>
      </c>
      <c r="AU1110" t="s">
        <v>205</v>
      </c>
      <c r="AV1110">
        <v>2</v>
      </c>
      <c r="AW1110">
        <v>2</v>
      </c>
      <c r="AX1110">
        <v>69735557</v>
      </c>
      <c r="AY1110">
        <v>1</v>
      </c>
      <c r="AZ1110">
        <v>0</v>
      </c>
      <c r="BA1110">
        <v>1130</v>
      </c>
      <c r="BB1110">
        <v>0</v>
      </c>
      <c r="BC1110">
        <v>0</v>
      </c>
      <c r="BD1110">
        <v>0</v>
      </c>
      <c r="BE1110">
        <v>0</v>
      </c>
      <c r="BF1110">
        <v>0</v>
      </c>
      <c r="BG1110">
        <v>0</v>
      </c>
      <c r="BH1110">
        <v>0</v>
      </c>
      <c r="BI1110">
        <v>0</v>
      </c>
      <c r="BJ1110">
        <v>0</v>
      </c>
      <c r="BK1110">
        <v>0</v>
      </c>
      <c r="BL1110">
        <v>0</v>
      </c>
      <c r="BM1110">
        <v>0</v>
      </c>
      <c r="BN1110">
        <v>0</v>
      </c>
      <c r="BO1110">
        <v>0</v>
      </c>
      <c r="BP1110">
        <v>0</v>
      </c>
      <c r="BQ1110">
        <v>0</v>
      </c>
      <c r="BR1110">
        <v>0</v>
      </c>
      <c r="BS1110">
        <v>0</v>
      </c>
      <c r="BT1110">
        <v>0</v>
      </c>
      <c r="BU1110">
        <v>0</v>
      </c>
      <c r="BV1110">
        <v>0</v>
      </c>
      <c r="BW1110">
        <v>0</v>
      </c>
      <c r="CV1110">
        <v>0</v>
      </c>
      <c r="CW1110">
        <v>0</v>
      </c>
      <c r="CX1110">
        <f>ROUND(Y1110*Source!I1301,9)</f>
        <v>1.378355</v>
      </c>
      <c r="CY1110">
        <f>AD1110</f>
        <v>0</v>
      </c>
      <c r="CZ1110">
        <f>AH1110</f>
        <v>0</v>
      </c>
      <c r="DA1110">
        <f>AL1110</f>
        <v>1</v>
      </c>
      <c r="DB1110">
        <f>ROUND((ROUND(AT1110*CZ1110,2)*0.5),2)</f>
        <v>0</v>
      </c>
      <c r="DC1110">
        <f>ROUND((ROUND(AT1110*AG1110,2)*0.5),2)</f>
        <v>0</v>
      </c>
      <c r="DD1110" t="s">
        <v>3</v>
      </c>
      <c r="DE1110" t="s">
        <v>3</v>
      </c>
      <c r="DF1110">
        <f t="shared" si="520"/>
        <v>0</v>
      </c>
      <c r="DG1110">
        <f t="shared" si="518"/>
        <v>0</v>
      </c>
      <c r="DH1110">
        <f t="shared" si="519"/>
        <v>0</v>
      </c>
      <c r="DI1110">
        <f t="shared" si="517"/>
        <v>0</v>
      </c>
      <c r="DJ1110">
        <f>DI1110</f>
        <v>0</v>
      </c>
      <c r="DK1110">
        <v>0</v>
      </c>
      <c r="DL1110" t="s">
        <v>3</v>
      </c>
      <c r="DM1110">
        <v>0</v>
      </c>
      <c r="DN1110" t="s">
        <v>3</v>
      </c>
      <c r="DO1110">
        <v>0</v>
      </c>
    </row>
    <row r="1111" spans="1:119" x14ac:dyDescent="0.2">
      <c r="A1111">
        <f>ROW(Source!A1301)</f>
        <v>1301</v>
      </c>
      <c r="B1111">
        <v>69726971</v>
      </c>
      <c r="C1111">
        <v>69735550</v>
      </c>
      <c r="D1111">
        <v>27439740</v>
      </c>
      <c r="E1111">
        <v>1</v>
      </c>
      <c r="F1111">
        <v>1</v>
      </c>
      <c r="G1111">
        <v>1</v>
      </c>
      <c r="H1111">
        <v>2</v>
      </c>
      <c r="I1111" t="s">
        <v>1006</v>
      </c>
      <c r="J1111" t="s">
        <v>1007</v>
      </c>
      <c r="K1111" t="s">
        <v>1008</v>
      </c>
      <c r="L1111">
        <v>1368</v>
      </c>
      <c r="N1111">
        <v>1011</v>
      </c>
      <c r="O1111" t="s">
        <v>978</v>
      </c>
      <c r="P1111" t="s">
        <v>978</v>
      </c>
      <c r="Q1111">
        <v>1</v>
      </c>
      <c r="W1111">
        <v>0</v>
      </c>
      <c r="X1111">
        <v>1936917142</v>
      </c>
      <c r="Y1111">
        <f>(AT1111*0.5)</f>
        <v>1.0449999999999999</v>
      </c>
      <c r="AA1111">
        <v>0</v>
      </c>
      <c r="AB1111">
        <v>81.430000000000007</v>
      </c>
      <c r="AC1111">
        <v>10.14</v>
      </c>
      <c r="AD1111">
        <v>0</v>
      </c>
      <c r="AE1111">
        <v>0</v>
      </c>
      <c r="AF1111">
        <v>81.430000000000007</v>
      </c>
      <c r="AG1111">
        <v>10.14</v>
      </c>
      <c r="AH1111">
        <v>0</v>
      </c>
      <c r="AI1111">
        <v>1</v>
      </c>
      <c r="AJ1111">
        <v>1</v>
      </c>
      <c r="AK1111">
        <v>1</v>
      </c>
      <c r="AL1111">
        <v>1</v>
      </c>
      <c r="AM1111">
        <v>0</v>
      </c>
      <c r="AN1111">
        <v>0</v>
      </c>
      <c r="AO1111">
        <v>1</v>
      </c>
      <c r="AP1111">
        <v>1</v>
      </c>
      <c r="AQ1111">
        <v>0</v>
      </c>
      <c r="AR1111">
        <v>0</v>
      </c>
      <c r="AS1111" t="s">
        <v>3</v>
      </c>
      <c r="AT1111">
        <v>2.09</v>
      </c>
      <c r="AU1111" t="s">
        <v>205</v>
      </c>
      <c r="AV1111">
        <v>0</v>
      </c>
      <c r="AW1111">
        <v>2</v>
      </c>
      <c r="AX1111">
        <v>69735558</v>
      </c>
      <c r="AY1111">
        <v>1</v>
      </c>
      <c r="AZ1111">
        <v>0</v>
      </c>
      <c r="BA1111">
        <v>1131</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0</v>
      </c>
      <c r="BW1111">
        <v>0</v>
      </c>
      <c r="CV1111">
        <v>0</v>
      </c>
      <c r="CW1111">
        <f>ROUND(Y1111*Source!I1301*DO1111,9)</f>
        <v>0</v>
      </c>
      <c r="CX1111">
        <f>ROUND(Y1111*Source!I1301,9)</f>
        <v>1.378355</v>
      </c>
      <c r="CY1111">
        <f>AB1111</f>
        <v>81.430000000000007</v>
      </c>
      <c r="CZ1111">
        <f>AF1111</f>
        <v>81.430000000000007</v>
      </c>
      <c r="DA1111">
        <f>AJ1111</f>
        <v>1</v>
      </c>
      <c r="DB1111">
        <f>ROUND((ROUND(AT1111*CZ1111,2)*0.5),2)</f>
        <v>85.1</v>
      </c>
      <c r="DC1111">
        <f>ROUND((ROUND(AT1111*AG1111,2)*0.5),2)</f>
        <v>10.6</v>
      </c>
      <c r="DD1111" t="s">
        <v>3</v>
      </c>
      <c r="DE1111" t="s">
        <v>3</v>
      </c>
      <c r="DF1111">
        <f t="shared" si="520"/>
        <v>0</v>
      </c>
      <c r="DG1111">
        <f t="shared" si="518"/>
        <v>112</v>
      </c>
      <c r="DH1111">
        <f t="shared" si="519"/>
        <v>14</v>
      </c>
      <c r="DI1111">
        <f t="shared" si="517"/>
        <v>0</v>
      </c>
      <c r="DJ1111">
        <f>DG1111</f>
        <v>112</v>
      </c>
      <c r="DK1111">
        <v>0</v>
      </c>
      <c r="DL1111" t="s">
        <v>3</v>
      </c>
      <c r="DM1111">
        <v>0</v>
      </c>
      <c r="DN1111" t="s">
        <v>3</v>
      </c>
      <c r="DO1111">
        <v>0</v>
      </c>
    </row>
    <row r="1112" spans="1:119" x14ac:dyDescent="0.2">
      <c r="A1112">
        <f>ROW(Source!A1301)</f>
        <v>1301</v>
      </c>
      <c r="B1112">
        <v>69726971</v>
      </c>
      <c r="C1112">
        <v>69735550</v>
      </c>
      <c r="D1112">
        <v>27441148</v>
      </c>
      <c r="E1112">
        <v>1</v>
      </c>
      <c r="F1112">
        <v>1</v>
      </c>
      <c r="G1112">
        <v>1</v>
      </c>
      <c r="H1112">
        <v>2</v>
      </c>
      <c r="I1112" t="s">
        <v>1009</v>
      </c>
      <c r="J1112" t="s">
        <v>1010</v>
      </c>
      <c r="K1112" t="s">
        <v>1011</v>
      </c>
      <c r="L1112">
        <v>1368</v>
      </c>
      <c r="N1112">
        <v>1011</v>
      </c>
      <c r="O1112" t="s">
        <v>978</v>
      </c>
      <c r="P1112" t="s">
        <v>978</v>
      </c>
      <c r="Q1112">
        <v>1</v>
      </c>
      <c r="W1112">
        <v>0</v>
      </c>
      <c r="X1112">
        <v>-2072447542</v>
      </c>
      <c r="Y1112">
        <f>(AT1112*0.5)</f>
        <v>16</v>
      </c>
      <c r="AA1112">
        <v>0</v>
      </c>
      <c r="AB1112">
        <v>1.5</v>
      </c>
      <c r="AC1112">
        <v>0</v>
      </c>
      <c r="AD1112">
        <v>0</v>
      </c>
      <c r="AE1112">
        <v>0</v>
      </c>
      <c r="AF1112">
        <v>1.5</v>
      </c>
      <c r="AG1112">
        <v>0</v>
      </c>
      <c r="AH1112">
        <v>0</v>
      </c>
      <c r="AI1112">
        <v>1</v>
      </c>
      <c r="AJ1112">
        <v>1</v>
      </c>
      <c r="AK1112">
        <v>1</v>
      </c>
      <c r="AL1112">
        <v>1</v>
      </c>
      <c r="AM1112">
        <v>0</v>
      </c>
      <c r="AN1112">
        <v>0</v>
      </c>
      <c r="AO1112">
        <v>1</v>
      </c>
      <c r="AP1112">
        <v>1</v>
      </c>
      <c r="AQ1112">
        <v>0</v>
      </c>
      <c r="AR1112">
        <v>0</v>
      </c>
      <c r="AS1112" t="s">
        <v>3</v>
      </c>
      <c r="AT1112">
        <v>32</v>
      </c>
      <c r="AU1112" t="s">
        <v>205</v>
      </c>
      <c r="AV1112">
        <v>0</v>
      </c>
      <c r="AW1112">
        <v>2</v>
      </c>
      <c r="AX1112">
        <v>69735559</v>
      </c>
      <c r="AY1112">
        <v>1</v>
      </c>
      <c r="AZ1112">
        <v>0</v>
      </c>
      <c r="BA1112">
        <v>1132</v>
      </c>
      <c r="BB1112">
        <v>0</v>
      </c>
      <c r="BC1112">
        <v>0</v>
      </c>
      <c r="BD1112">
        <v>0</v>
      </c>
      <c r="BE1112">
        <v>0</v>
      </c>
      <c r="BF1112">
        <v>0</v>
      </c>
      <c r="BG1112">
        <v>0</v>
      </c>
      <c r="BH1112">
        <v>0</v>
      </c>
      <c r="BI1112">
        <v>0</v>
      </c>
      <c r="BJ1112">
        <v>0</v>
      </c>
      <c r="BK1112">
        <v>0</v>
      </c>
      <c r="BL1112">
        <v>0</v>
      </c>
      <c r="BM1112">
        <v>0</v>
      </c>
      <c r="BN1112">
        <v>0</v>
      </c>
      <c r="BO1112">
        <v>0</v>
      </c>
      <c r="BP1112">
        <v>0</v>
      </c>
      <c r="BQ1112">
        <v>0</v>
      </c>
      <c r="BR1112">
        <v>0</v>
      </c>
      <c r="BS1112">
        <v>0</v>
      </c>
      <c r="BT1112">
        <v>0</v>
      </c>
      <c r="BU1112">
        <v>0</v>
      </c>
      <c r="BV1112">
        <v>0</v>
      </c>
      <c r="BW1112">
        <v>0</v>
      </c>
      <c r="CV1112">
        <v>0</v>
      </c>
      <c r="CW1112">
        <f>ROUND(Y1112*Source!I1301*DO1112,9)</f>
        <v>0</v>
      </c>
      <c r="CX1112">
        <f>ROUND(Y1112*Source!I1301,9)</f>
        <v>21.103999999999999</v>
      </c>
      <c r="CY1112">
        <f>AB1112</f>
        <v>1.5</v>
      </c>
      <c r="CZ1112">
        <f>AF1112</f>
        <v>1.5</v>
      </c>
      <c r="DA1112">
        <f>AJ1112</f>
        <v>1</v>
      </c>
      <c r="DB1112">
        <f>ROUND((ROUND(AT1112*CZ1112,2)*0.5),2)</f>
        <v>24</v>
      </c>
      <c r="DC1112">
        <f>ROUND((ROUND(AT1112*AG1112,2)*0.5),2)</f>
        <v>0</v>
      </c>
      <c r="DD1112" t="s">
        <v>3</v>
      </c>
      <c r="DE1112" t="s">
        <v>3</v>
      </c>
      <c r="DF1112">
        <f t="shared" si="520"/>
        <v>0</v>
      </c>
      <c r="DG1112">
        <f t="shared" si="518"/>
        <v>42</v>
      </c>
      <c r="DH1112">
        <f t="shared" si="519"/>
        <v>0</v>
      </c>
      <c r="DI1112">
        <f t="shared" si="517"/>
        <v>0</v>
      </c>
      <c r="DJ1112">
        <f>DG1112</f>
        <v>42</v>
      </c>
      <c r="DK1112">
        <v>0</v>
      </c>
      <c r="DL1112" t="s">
        <v>3</v>
      </c>
      <c r="DM1112">
        <v>0</v>
      </c>
      <c r="DN1112" t="s">
        <v>3</v>
      </c>
      <c r="DO1112">
        <v>0</v>
      </c>
    </row>
    <row r="1113" spans="1:119" x14ac:dyDescent="0.2">
      <c r="A1113">
        <f>ROW(Source!A1301)</f>
        <v>1301</v>
      </c>
      <c r="B1113">
        <v>69726971</v>
      </c>
      <c r="C1113">
        <v>69735550</v>
      </c>
      <c r="D1113">
        <v>27416566</v>
      </c>
      <c r="E1113">
        <v>1</v>
      </c>
      <c r="F1113">
        <v>1</v>
      </c>
      <c r="G1113">
        <v>1</v>
      </c>
      <c r="H1113">
        <v>3</v>
      </c>
      <c r="I1113" t="s">
        <v>82</v>
      </c>
      <c r="J1113" t="s">
        <v>194</v>
      </c>
      <c r="K1113" t="s">
        <v>83</v>
      </c>
      <c r="L1113">
        <v>1339</v>
      </c>
      <c r="N1113">
        <v>1007</v>
      </c>
      <c r="O1113" t="s">
        <v>40</v>
      </c>
      <c r="P1113" t="s">
        <v>40</v>
      </c>
      <c r="Q1113">
        <v>1</v>
      </c>
      <c r="W1113">
        <v>0</v>
      </c>
      <c r="X1113">
        <v>1967222743</v>
      </c>
      <c r="Y1113">
        <f>AT1113</f>
        <v>2</v>
      </c>
      <c r="AA1113">
        <v>7.14</v>
      </c>
      <c r="AB1113">
        <v>0</v>
      </c>
      <c r="AC1113">
        <v>0</v>
      </c>
      <c r="AD1113">
        <v>0</v>
      </c>
      <c r="AE1113">
        <v>7.14</v>
      </c>
      <c r="AF1113">
        <v>0</v>
      </c>
      <c r="AG1113">
        <v>0</v>
      </c>
      <c r="AH1113">
        <v>0</v>
      </c>
      <c r="AI1113">
        <v>1</v>
      </c>
      <c r="AJ1113">
        <v>1</v>
      </c>
      <c r="AK1113">
        <v>1</v>
      </c>
      <c r="AL1113">
        <v>1</v>
      </c>
      <c r="AM1113">
        <v>0</v>
      </c>
      <c r="AN1113">
        <v>0</v>
      </c>
      <c r="AO1113">
        <v>0</v>
      </c>
      <c r="AP1113">
        <v>1</v>
      </c>
      <c r="AQ1113">
        <v>0</v>
      </c>
      <c r="AR1113">
        <v>0</v>
      </c>
      <c r="AS1113" t="s">
        <v>3</v>
      </c>
      <c r="AT1113">
        <v>2</v>
      </c>
      <c r="AU1113" t="s">
        <v>3</v>
      </c>
      <c r="AV1113">
        <v>0</v>
      </c>
      <c r="AW1113">
        <v>2</v>
      </c>
      <c r="AX1113">
        <v>69735561</v>
      </c>
      <c r="AY1113">
        <v>1</v>
      </c>
      <c r="AZ1113">
        <v>0</v>
      </c>
      <c r="BA1113">
        <v>1134</v>
      </c>
      <c r="BB1113">
        <v>3</v>
      </c>
      <c r="BC1113">
        <v>0</v>
      </c>
      <c r="BD1113">
        <v>0</v>
      </c>
      <c r="BE1113">
        <v>0</v>
      </c>
      <c r="BF1113">
        <v>0</v>
      </c>
      <c r="BG1113">
        <v>0</v>
      </c>
      <c r="BH1113">
        <v>0</v>
      </c>
      <c r="BI1113">
        <v>0</v>
      </c>
      <c r="BJ1113">
        <v>0</v>
      </c>
      <c r="BK1113">
        <v>0</v>
      </c>
      <c r="BL1113">
        <v>0</v>
      </c>
      <c r="BM1113">
        <v>0</v>
      </c>
      <c r="BN1113">
        <v>0</v>
      </c>
      <c r="BO1113">
        <v>0</v>
      </c>
      <c r="BP1113">
        <v>0</v>
      </c>
      <c r="BQ1113">
        <v>0</v>
      </c>
      <c r="BR1113">
        <v>0</v>
      </c>
      <c r="BS1113">
        <v>0</v>
      </c>
      <c r="BT1113">
        <v>0</v>
      </c>
      <c r="BU1113">
        <v>0</v>
      </c>
      <c r="BV1113">
        <v>0</v>
      </c>
      <c r="BW1113">
        <v>0</v>
      </c>
      <c r="CV1113">
        <v>0</v>
      </c>
      <c r="CW1113">
        <v>0</v>
      </c>
      <c r="CX1113">
        <f>ROUND(Y1113*Source!I1301,9)</f>
        <v>2.6379999999999999</v>
      </c>
      <c r="CY1113">
        <f>AA1113</f>
        <v>7.14</v>
      </c>
      <c r="CZ1113">
        <f>AE1113</f>
        <v>7.14</v>
      </c>
      <c r="DA1113">
        <f>AI1113</f>
        <v>1</v>
      </c>
      <c r="DB1113">
        <f>ROUND(ROUND(AT1113*CZ1113,2),2)</f>
        <v>14.28</v>
      </c>
      <c r="DC1113">
        <f>ROUND(ROUND(AT1113*AG1113,2),2)</f>
        <v>0</v>
      </c>
      <c r="DD1113" t="s">
        <v>3</v>
      </c>
      <c r="DE1113" t="s">
        <v>3</v>
      </c>
      <c r="DF1113">
        <f t="shared" si="520"/>
        <v>18</v>
      </c>
      <c r="DG1113">
        <f t="shared" si="518"/>
        <v>0</v>
      </c>
      <c r="DH1113">
        <f t="shared" si="519"/>
        <v>0</v>
      </c>
      <c r="DI1113">
        <f t="shared" si="517"/>
        <v>0</v>
      </c>
      <c r="DJ1113">
        <f>DF1113</f>
        <v>18</v>
      </c>
      <c r="DK1113">
        <v>0</v>
      </c>
      <c r="DL1113" t="s">
        <v>3</v>
      </c>
      <c r="DM1113">
        <v>0</v>
      </c>
      <c r="DN1113" t="s">
        <v>3</v>
      </c>
      <c r="DO1113">
        <v>0</v>
      </c>
    </row>
    <row r="1114" spans="1:119" x14ac:dyDescent="0.2">
      <c r="A1114">
        <f>ROW(Source!A1302)</f>
        <v>1302</v>
      </c>
      <c r="B1114">
        <v>69726884</v>
      </c>
      <c r="C1114">
        <v>69735550</v>
      </c>
      <c r="D1114">
        <v>27493137</v>
      </c>
      <c r="E1114">
        <v>1</v>
      </c>
      <c r="F1114">
        <v>1</v>
      </c>
      <c r="G1114">
        <v>1</v>
      </c>
      <c r="H1114">
        <v>1</v>
      </c>
      <c r="I1114" t="s">
        <v>999</v>
      </c>
      <c r="J1114" t="s">
        <v>3</v>
      </c>
      <c r="K1114" t="s">
        <v>1000</v>
      </c>
      <c r="L1114">
        <v>1369</v>
      </c>
      <c r="N1114">
        <v>1013</v>
      </c>
      <c r="O1114" t="s">
        <v>974</v>
      </c>
      <c r="P1114" t="s">
        <v>974</v>
      </c>
      <c r="Q1114">
        <v>1</v>
      </c>
      <c r="W1114">
        <v>0</v>
      </c>
      <c r="X1114">
        <v>-1973258772</v>
      </c>
      <c r="Y1114">
        <f>AT1114</f>
        <v>80.040000000000006</v>
      </c>
      <c r="AA1114">
        <v>0</v>
      </c>
      <c r="AB1114">
        <v>0</v>
      </c>
      <c r="AC1114">
        <v>0</v>
      </c>
      <c r="AD1114">
        <v>232.04</v>
      </c>
      <c r="AE1114">
        <v>0</v>
      </c>
      <c r="AF1114">
        <v>0</v>
      </c>
      <c r="AG1114">
        <v>0</v>
      </c>
      <c r="AH1114">
        <v>9.15</v>
      </c>
      <c r="AI1114">
        <v>1</v>
      </c>
      <c r="AJ1114">
        <v>1</v>
      </c>
      <c r="AK1114">
        <v>1</v>
      </c>
      <c r="AL1114">
        <v>25.36</v>
      </c>
      <c r="AM1114">
        <v>5</v>
      </c>
      <c r="AN1114">
        <v>0</v>
      </c>
      <c r="AO1114">
        <v>1</v>
      </c>
      <c r="AP1114">
        <v>0</v>
      </c>
      <c r="AQ1114">
        <v>0</v>
      </c>
      <c r="AR1114">
        <v>0</v>
      </c>
      <c r="AS1114" t="s">
        <v>3</v>
      </c>
      <c r="AT1114">
        <v>80.040000000000006</v>
      </c>
      <c r="AU1114" t="s">
        <v>3</v>
      </c>
      <c r="AV1114">
        <v>1</v>
      </c>
      <c r="AW1114">
        <v>2</v>
      </c>
      <c r="AX1114">
        <v>69735556</v>
      </c>
      <c r="AY1114">
        <v>1</v>
      </c>
      <c r="AZ1114">
        <v>0</v>
      </c>
      <c r="BA1114">
        <v>1135</v>
      </c>
      <c r="BB1114">
        <v>0</v>
      </c>
      <c r="BC1114">
        <v>0</v>
      </c>
      <c r="BD1114">
        <v>0</v>
      </c>
      <c r="BE1114">
        <v>0</v>
      </c>
      <c r="BF1114">
        <v>0</v>
      </c>
      <c r="BG1114">
        <v>0</v>
      </c>
      <c r="BH1114">
        <v>0</v>
      </c>
      <c r="BI1114">
        <v>0</v>
      </c>
      <c r="BJ1114">
        <v>0</v>
      </c>
      <c r="BK1114">
        <v>0</v>
      </c>
      <c r="BL1114">
        <v>0</v>
      </c>
      <c r="BM1114">
        <v>0</v>
      </c>
      <c r="BN1114">
        <v>0</v>
      </c>
      <c r="BO1114">
        <v>0</v>
      </c>
      <c r="BP1114">
        <v>0</v>
      </c>
      <c r="BQ1114">
        <v>0</v>
      </c>
      <c r="BR1114">
        <v>0</v>
      </c>
      <c r="BS1114">
        <v>0</v>
      </c>
      <c r="BT1114">
        <v>0</v>
      </c>
      <c r="BU1114">
        <v>0</v>
      </c>
      <c r="BV1114">
        <v>0</v>
      </c>
      <c r="BW1114">
        <v>0</v>
      </c>
      <c r="CU1114">
        <f>ROUND(AT1114*Source!I1302*AH1114*AL1114,0)</f>
        <v>24498</v>
      </c>
      <c r="CV1114">
        <f>ROUND(Y1114*Source!I1302,9)</f>
        <v>105.57276</v>
      </c>
      <c r="CW1114">
        <v>0</v>
      </c>
      <c r="CX1114">
        <f>ROUND(Y1114*Source!I1302,9)</f>
        <v>105.57276</v>
      </c>
      <c r="CY1114">
        <f>AD1114</f>
        <v>232.04</v>
      </c>
      <c r="CZ1114">
        <f>AH1114</f>
        <v>9.15</v>
      </c>
      <c r="DA1114">
        <f>AL1114</f>
        <v>25.36</v>
      </c>
      <c r="DB1114">
        <f>ROUND(ROUND(AT1114*CZ1114,2),2)</f>
        <v>732.37</v>
      </c>
      <c r="DC1114">
        <f>ROUND(ROUND(AT1114*AG1114,2),2)</f>
        <v>0</v>
      </c>
      <c r="DD1114" t="s">
        <v>3</v>
      </c>
      <c r="DE1114" t="s">
        <v>3</v>
      </c>
      <c r="DF1114">
        <f t="shared" si="520"/>
        <v>0</v>
      </c>
      <c r="DG1114">
        <f t="shared" si="518"/>
        <v>0</v>
      </c>
      <c r="DH1114">
        <f t="shared" si="519"/>
        <v>0</v>
      </c>
      <c r="DI1114">
        <f>ROUND(ROUND(AH1114*AL1114,0)*CX1114,0)</f>
        <v>24493</v>
      </c>
      <c r="DJ1114">
        <f>DI1114</f>
        <v>24493</v>
      </c>
      <c r="DK1114">
        <v>0</v>
      </c>
      <c r="DL1114" t="s">
        <v>3</v>
      </c>
      <c r="DM1114">
        <v>0</v>
      </c>
      <c r="DN1114" t="s">
        <v>3</v>
      </c>
      <c r="DO1114">
        <v>0</v>
      </c>
    </row>
    <row r="1115" spans="1:119" x14ac:dyDescent="0.2">
      <c r="A1115">
        <f>ROW(Source!A1302)</f>
        <v>1302</v>
      </c>
      <c r="B1115">
        <v>69726884</v>
      </c>
      <c r="C1115">
        <v>69735550</v>
      </c>
      <c r="D1115">
        <v>121548</v>
      </c>
      <c r="E1115">
        <v>1</v>
      </c>
      <c r="F1115">
        <v>1</v>
      </c>
      <c r="G1115">
        <v>1</v>
      </c>
      <c r="H1115">
        <v>1</v>
      </c>
      <c r="I1115" t="s">
        <v>36</v>
      </c>
      <c r="J1115" t="s">
        <v>3</v>
      </c>
      <c r="K1115" t="s">
        <v>981</v>
      </c>
      <c r="L1115">
        <v>608254</v>
      </c>
      <c r="N1115">
        <v>1013</v>
      </c>
      <c r="O1115" t="s">
        <v>982</v>
      </c>
      <c r="P1115" t="s">
        <v>982</v>
      </c>
      <c r="Q1115">
        <v>1</v>
      </c>
      <c r="W1115">
        <v>0</v>
      </c>
      <c r="X1115">
        <v>-185737400</v>
      </c>
      <c r="Y1115">
        <f>(AT1115*0.5)</f>
        <v>1.0449999999999999</v>
      </c>
      <c r="AA1115">
        <v>0</v>
      </c>
      <c r="AB1115">
        <v>0</v>
      </c>
      <c r="AC1115">
        <v>0</v>
      </c>
      <c r="AD1115">
        <v>0</v>
      </c>
      <c r="AE1115">
        <v>0</v>
      </c>
      <c r="AF1115">
        <v>0</v>
      </c>
      <c r="AG1115">
        <v>0</v>
      </c>
      <c r="AH1115">
        <v>0</v>
      </c>
      <c r="AI1115">
        <v>1</v>
      </c>
      <c r="AJ1115">
        <v>1</v>
      </c>
      <c r="AK1115">
        <v>19.8</v>
      </c>
      <c r="AL1115">
        <v>1</v>
      </c>
      <c r="AM1115">
        <v>5</v>
      </c>
      <c r="AN1115">
        <v>0</v>
      </c>
      <c r="AO1115">
        <v>1</v>
      </c>
      <c r="AP1115">
        <v>1</v>
      </c>
      <c r="AQ1115">
        <v>0</v>
      </c>
      <c r="AR1115">
        <v>0</v>
      </c>
      <c r="AS1115" t="s">
        <v>3</v>
      </c>
      <c r="AT1115">
        <v>2.09</v>
      </c>
      <c r="AU1115" t="s">
        <v>205</v>
      </c>
      <c r="AV1115">
        <v>2</v>
      </c>
      <c r="AW1115">
        <v>2</v>
      </c>
      <c r="AX1115">
        <v>69735557</v>
      </c>
      <c r="AY1115">
        <v>1</v>
      </c>
      <c r="AZ1115">
        <v>0</v>
      </c>
      <c r="BA1115">
        <v>1136</v>
      </c>
      <c r="BB1115">
        <v>0</v>
      </c>
      <c r="BC1115">
        <v>0</v>
      </c>
      <c r="BD1115">
        <v>0</v>
      </c>
      <c r="BE1115">
        <v>0</v>
      </c>
      <c r="BF1115">
        <v>0</v>
      </c>
      <c r="BG1115">
        <v>0</v>
      </c>
      <c r="BH1115">
        <v>0</v>
      </c>
      <c r="BI1115">
        <v>0</v>
      </c>
      <c r="BJ1115">
        <v>0</v>
      </c>
      <c r="BK1115">
        <v>0</v>
      </c>
      <c r="BL1115">
        <v>0</v>
      </c>
      <c r="BM1115">
        <v>0</v>
      </c>
      <c r="BN1115">
        <v>0</v>
      </c>
      <c r="BO1115">
        <v>0</v>
      </c>
      <c r="BP1115">
        <v>0</v>
      </c>
      <c r="BQ1115">
        <v>0</v>
      </c>
      <c r="BR1115">
        <v>0</v>
      </c>
      <c r="BS1115">
        <v>0</v>
      </c>
      <c r="BT1115">
        <v>0</v>
      </c>
      <c r="BU1115">
        <v>0</v>
      </c>
      <c r="BV1115">
        <v>0</v>
      </c>
      <c r="BW1115">
        <v>0</v>
      </c>
      <c r="CV1115">
        <v>0</v>
      </c>
      <c r="CW1115">
        <v>0</v>
      </c>
      <c r="CX1115">
        <f>ROUND(Y1115*Source!I1302,9)</f>
        <v>1.378355</v>
      </c>
      <c r="CY1115">
        <f>AD1115</f>
        <v>0</v>
      </c>
      <c r="CZ1115">
        <f>AH1115</f>
        <v>0</v>
      </c>
      <c r="DA1115">
        <f>AL1115</f>
        <v>1</v>
      </c>
      <c r="DB1115">
        <f>ROUND((ROUND(AT1115*CZ1115,2)*0.5),2)</f>
        <v>0</v>
      </c>
      <c r="DC1115">
        <f>ROUND((ROUND(AT1115*AG1115,2)*0.5),2)</f>
        <v>0</v>
      </c>
      <c r="DD1115" t="s">
        <v>3</v>
      </c>
      <c r="DE1115" t="s">
        <v>3</v>
      </c>
      <c r="DF1115">
        <f t="shared" si="520"/>
        <v>0</v>
      </c>
      <c r="DG1115">
        <f t="shared" si="518"/>
        <v>0</v>
      </c>
      <c r="DH1115">
        <f>ROUND(ROUND(AG1115*AK1115,0)*CX1115,0)</f>
        <v>0</v>
      </c>
      <c r="DI1115">
        <f t="shared" ref="DI1115:DI1124" si="521">ROUND(ROUND(AH1115,0)*CX1115,0)</f>
        <v>0</v>
      </c>
      <c r="DJ1115">
        <f>DI1115</f>
        <v>0</v>
      </c>
      <c r="DK1115">
        <v>0</v>
      </c>
      <c r="DL1115" t="s">
        <v>3</v>
      </c>
      <c r="DM1115">
        <v>0</v>
      </c>
      <c r="DN1115" t="s">
        <v>3</v>
      </c>
      <c r="DO1115">
        <v>0</v>
      </c>
    </row>
    <row r="1116" spans="1:119" x14ac:dyDescent="0.2">
      <c r="A1116">
        <f>ROW(Source!A1302)</f>
        <v>1302</v>
      </c>
      <c r="B1116">
        <v>69726884</v>
      </c>
      <c r="C1116">
        <v>69735550</v>
      </c>
      <c r="D1116">
        <v>27439740</v>
      </c>
      <c r="E1116">
        <v>1</v>
      </c>
      <c r="F1116">
        <v>1</v>
      </c>
      <c r="G1116">
        <v>1</v>
      </c>
      <c r="H1116">
        <v>2</v>
      </c>
      <c r="I1116" t="s">
        <v>1006</v>
      </c>
      <c r="J1116" t="s">
        <v>1007</v>
      </c>
      <c r="K1116" t="s">
        <v>1008</v>
      </c>
      <c r="L1116">
        <v>1368</v>
      </c>
      <c r="N1116">
        <v>1011</v>
      </c>
      <c r="O1116" t="s">
        <v>978</v>
      </c>
      <c r="P1116" t="s">
        <v>978</v>
      </c>
      <c r="Q1116">
        <v>1</v>
      </c>
      <c r="W1116">
        <v>0</v>
      </c>
      <c r="X1116">
        <v>1936917142</v>
      </c>
      <c r="Y1116">
        <f>(AT1116*0.5)</f>
        <v>1.0449999999999999</v>
      </c>
      <c r="AA1116">
        <v>0</v>
      </c>
      <c r="AB1116">
        <v>638.41</v>
      </c>
      <c r="AC1116">
        <v>200.77</v>
      </c>
      <c r="AD1116">
        <v>0</v>
      </c>
      <c r="AE1116">
        <v>0</v>
      </c>
      <c r="AF1116">
        <v>81.430000000000007</v>
      </c>
      <c r="AG1116">
        <v>10.14</v>
      </c>
      <c r="AH1116">
        <v>0</v>
      </c>
      <c r="AI1116">
        <v>1</v>
      </c>
      <c r="AJ1116">
        <v>7.84</v>
      </c>
      <c r="AK1116">
        <v>19.8</v>
      </c>
      <c r="AL1116">
        <v>1</v>
      </c>
      <c r="AM1116">
        <v>5</v>
      </c>
      <c r="AN1116">
        <v>0</v>
      </c>
      <c r="AO1116">
        <v>1</v>
      </c>
      <c r="AP1116">
        <v>1</v>
      </c>
      <c r="AQ1116">
        <v>0</v>
      </c>
      <c r="AR1116">
        <v>0</v>
      </c>
      <c r="AS1116" t="s">
        <v>3</v>
      </c>
      <c r="AT1116">
        <v>2.09</v>
      </c>
      <c r="AU1116" t="s">
        <v>205</v>
      </c>
      <c r="AV1116">
        <v>0</v>
      </c>
      <c r="AW1116">
        <v>2</v>
      </c>
      <c r="AX1116">
        <v>69735558</v>
      </c>
      <c r="AY1116">
        <v>1</v>
      </c>
      <c r="AZ1116">
        <v>0</v>
      </c>
      <c r="BA1116">
        <v>1137</v>
      </c>
      <c r="BB1116">
        <v>0</v>
      </c>
      <c r="BC1116">
        <v>0</v>
      </c>
      <c r="BD1116">
        <v>0</v>
      </c>
      <c r="BE1116">
        <v>0</v>
      </c>
      <c r="BF1116">
        <v>0</v>
      </c>
      <c r="BG1116">
        <v>0</v>
      </c>
      <c r="BH1116">
        <v>0</v>
      </c>
      <c r="BI1116">
        <v>0</v>
      </c>
      <c r="BJ1116">
        <v>0</v>
      </c>
      <c r="BK1116">
        <v>0</v>
      </c>
      <c r="BL1116">
        <v>0</v>
      </c>
      <c r="BM1116">
        <v>0</v>
      </c>
      <c r="BN1116">
        <v>0</v>
      </c>
      <c r="BO1116">
        <v>0</v>
      </c>
      <c r="BP1116">
        <v>0</v>
      </c>
      <c r="BQ1116">
        <v>0</v>
      </c>
      <c r="BR1116">
        <v>0</v>
      </c>
      <c r="BS1116">
        <v>0</v>
      </c>
      <c r="BT1116">
        <v>0</v>
      </c>
      <c r="BU1116">
        <v>0</v>
      </c>
      <c r="BV1116">
        <v>0</v>
      </c>
      <c r="BW1116">
        <v>0</v>
      </c>
      <c r="CV1116">
        <v>0</v>
      </c>
      <c r="CW1116">
        <f>ROUND(Y1116*Source!I1302*DO1116,9)</f>
        <v>0</v>
      </c>
      <c r="CX1116">
        <f>ROUND(Y1116*Source!I1302,9)</f>
        <v>1.378355</v>
      </c>
      <c r="CY1116">
        <f>AB1116</f>
        <v>638.41</v>
      </c>
      <c r="CZ1116">
        <f>AF1116</f>
        <v>81.430000000000007</v>
      </c>
      <c r="DA1116">
        <f>AJ1116</f>
        <v>7.84</v>
      </c>
      <c r="DB1116">
        <f>ROUND((ROUND(AT1116*CZ1116,2)*0.5),2)</f>
        <v>85.1</v>
      </c>
      <c r="DC1116">
        <f>ROUND((ROUND(AT1116*AG1116,2)*0.5),2)</f>
        <v>10.6</v>
      </c>
      <c r="DD1116" t="s">
        <v>3</v>
      </c>
      <c r="DE1116" t="s">
        <v>3</v>
      </c>
      <c r="DF1116">
        <f t="shared" si="520"/>
        <v>0</v>
      </c>
      <c r="DG1116">
        <f>ROUND(ROUND(AF1116*AJ1116,0)*CX1116,0)</f>
        <v>879</v>
      </c>
      <c r="DH1116">
        <f>ROUND(ROUND(AG1116*AK1116,0)*CX1116,0)</f>
        <v>277</v>
      </c>
      <c r="DI1116">
        <f t="shared" si="521"/>
        <v>0</v>
      </c>
      <c r="DJ1116">
        <f>DG1116</f>
        <v>879</v>
      </c>
      <c r="DK1116">
        <v>0</v>
      </c>
      <c r="DL1116" t="s">
        <v>3</v>
      </c>
      <c r="DM1116">
        <v>0</v>
      </c>
      <c r="DN1116" t="s">
        <v>3</v>
      </c>
      <c r="DO1116">
        <v>0</v>
      </c>
    </row>
    <row r="1117" spans="1:119" x14ac:dyDescent="0.2">
      <c r="A1117">
        <f>ROW(Source!A1302)</f>
        <v>1302</v>
      </c>
      <c r="B1117">
        <v>69726884</v>
      </c>
      <c r="C1117">
        <v>69735550</v>
      </c>
      <c r="D1117">
        <v>27441148</v>
      </c>
      <c r="E1117">
        <v>1</v>
      </c>
      <c r="F1117">
        <v>1</v>
      </c>
      <c r="G1117">
        <v>1</v>
      </c>
      <c r="H1117">
        <v>2</v>
      </c>
      <c r="I1117" t="s">
        <v>1009</v>
      </c>
      <c r="J1117" t="s">
        <v>1010</v>
      </c>
      <c r="K1117" t="s">
        <v>1011</v>
      </c>
      <c r="L1117">
        <v>1368</v>
      </c>
      <c r="N1117">
        <v>1011</v>
      </c>
      <c r="O1117" t="s">
        <v>978</v>
      </c>
      <c r="P1117" t="s">
        <v>978</v>
      </c>
      <c r="Q1117">
        <v>1</v>
      </c>
      <c r="W1117">
        <v>0</v>
      </c>
      <c r="X1117">
        <v>-2072447542</v>
      </c>
      <c r="Y1117">
        <f>(AT1117*0.5)</f>
        <v>16</v>
      </c>
      <c r="AA1117">
        <v>0</v>
      </c>
      <c r="AB1117">
        <v>11.76</v>
      </c>
      <c r="AC1117">
        <v>0</v>
      </c>
      <c r="AD1117">
        <v>0</v>
      </c>
      <c r="AE1117">
        <v>0</v>
      </c>
      <c r="AF1117">
        <v>1.5</v>
      </c>
      <c r="AG1117">
        <v>0</v>
      </c>
      <c r="AH1117">
        <v>0</v>
      </c>
      <c r="AI1117">
        <v>1</v>
      </c>
      <c r="AJ1117">
        <v>7.84</v>
      </c>
      <c r="AK1117">
        <v>19.8</v>
      </c>
      <c r="AL1117">
        <v>1</v>
      </c>
      <c r="AM1117">
        <v>5</v>
      </c>
      <c r="AN1117">
        <v>0</v>
      </c>
      <c r="AO1117">
        <v>1</v>
      </c>
      <c r="AP1117">
        <v>1</v>
      </c>
      <c r="AQ1117">
        <v>0</v>
      </c>
      <c r="AR1117">
        <v>0</v>
      </c>
      <c r="AS1117" t="s">
        <v>3</v>
      </c>
      <c r="AT1117">
        <v>32</v>
      </c>
      <c r="AU1117" t="s">
        <v>205</v>
      </c>
      <c r="AV1117">
        <v>0</v>
      </c>
      <c r="AW1117">
        <v>2</v>
      </c>
      <c r="AX1117">
        <v>69735559</v>
      </c>
      <c r="AY1117">
        <v>1</v>
      </c>
      <c r="AZ1117">
        <v>0</v>
      </c>
      <c r="BA1117">
        <v>1138</v>
      </c>
      <c r="BB1117">
        <v>0</v>
      </c>
      <c r="BC1117">
        <v>0</v>
      </c>
      <c r="BD1117">
        <v>0</v>
      </c>
      <c r="BE1117">
        <v>0</v>
      </c>
      <c r="BF1117">
        <v>0</v>
      </c>
      <c r="BG1117">
        <v>0</v>
      </c>
      <c r="BH1117">
        <v>0</v>
      </c>
      <c r="BI1117">
        <v>0</v>
      </c>
      <c r="BJ1117">
        <v>0</v>
      </c>
      <c r="BK1117">
        <v>0</v>
      </c>
      <c r="BL1117">
        <v>0</v>
      </c>
      <c r="BM1117">
        <v>0</v>
      </c>
      <c r="BN1117">
        <v>0</v>
      </c>
      <c r="BO1117">
        <v>0</v>
      </c>
      <c r="BP1117">
        <v>0</v>
      </c>
      <c r="BQ1117">
        <v>0</v>
      </c>
      <c r="BR1117">
        <v>0</v>
      </c>
      <c r="BS1117">
        <v>0</v>
      </c>
      <c r="BT1117">
        <v>0</v>
      </c>
      <c r="BU1117">
        <v>0</v>
      </c>
      <c r="BV1117">
        <v>0</v>
      </c>
      <c r="BW1117">
        <v>0</v>
      </c>
      <c r="CV1117">
        <v>0</v>
      </c>
      <c r="CW1117">
        <f>ROUND(Y1117*Source!I1302*DO1117,9)</f>
        <v>0</v>
      </c>
      <c r="CX1117">
        <f>ROUND(Y1117*Source!I1302,9)</f>
        <v>21.103999999999999</v>
      </c>
      <c r="CY1117">
        <f>AB1117</f>
        <v>11.76</v>
      </c>
      <c r="CZ1117">
        <f>AF1117</f>
        <v>1.5</v>
      </c>
      <c r="DA1117">
        <f>AJ1117</f>
        <v>7.84</v>
      </c>
      <c r="DB1117">
        <f>ROUND((ROUND(AT1117*CZ1117,2)*0.5),2)</f>
        <v>24</v>
      </c>
      <c r="DC1117">
        <f>ROUND((ROUND(AT1117*AG1117,2)*0.5),2)</f>
        <v>0</v>
      </c>
      <c r="DD1117" t="s">
        <v>3</v>
      </c>
      <c r="DE1117" t="s">
        <v>3</v>
      </c>
      <c r="DF1117">
        <f t="shared" si="520"/>
        <v>0</v>
      </c>
      <c r="DG1117">
        <f>ROUND(ROUND(AF1117*AJ1117,0)*CX1117,0)</f>
        <v>253</v>
      </c>
      <c r="DH1117">
        <f>ROUND(ROUND(AG1117*AK1117,0)*CX1117,0)</f>
        <v>0</v>
      </c>
      <c r="DI1117">
        <f t="shared" si="521"/>
        <v>0</v>
      </c>
      <c r="DJ1117">
        <f>DG1117</f>
        <v>253</v>
      </c>
      <c r="DK1117">
        <v>0</v>
      </c>
      <c r="DL1117" t="s">
        <v>3</v>
      </c>
      <c r="DM1117">
        <v>0</v>
      </c>
      <c r="DN1117" t="s">
        <v>3</v>
      </c>
      <c r="DO1117">
        <v>0</v>
      </c>
    </row>
    <row r="1118" spans="1:119" x14ac:dyDescent="0.2">
      <c r="A1118">
        <f>ROW(Source!A1302)</f>
        <v>1302</v>
      </c>
      <c r="B1118">
        <v>69726884</v>
      </c>
      <c r="C1118">
        <v>69735550</v>
      </c>
      <c r="D1118">
        <v>27416566</v>
      </c>
      <c r="E1118">
        <v>1</v>
      </c>
      <c r="F1118">
        <v>1</v>
      </c>
      <c r="G1118">
        <v>1</v>
      </c>
      <c r="H1118">
        <v>3</v>
      </c>
      <c r="I1118" t="s">
        <v>82</v>
      </c>
      <c r="J1118" t="s">
        <v>194</v>
      </c>
      <c r="K1118" t="s">
        <v>83</v>
      </c>
      <c r="L1118">
        <v>1339</v>
      </c>
      <c r="N1118">
        <v>1007</v>
      </c>
      <c r="O1118" t="s">
        <v>40</v>
      </c>
      <c r="P1118" t="s">
        <v>40</v>
      </c>
      <c r="Q1118">
        <v>1</v>
      </c>
      <c r="W1118">
        <v>0</v>
      </c>
      <c r="X1118">
        <v>1967222743</v>
      </c>
      <c r="Y1118">
        <f t="shared" ref="Y1118:Y1130" si="522">AT1118</f>
        <v>2</v>
      </c>
      <c r="AA1118">
        <v>14.19</v>
      </c>
      <c r="AB1118">
        <v>0</v>
      </c>
      <c r="AC1118">
        <v>0</v>
      </c>
      <c r="AD1118">
        <v>0</v>
      </c>
      <c r="AE1118">
        <v>1.97</v>
      </c>
      <c r="AF1118">
        <v>0</v>
      </c>
      <c r="AG1118">
        <v>0</v>
      </c>
      <c r="AH1118">
        <v>0</v>
      </c>
      <c r="AI1118">
        <v>7.56</v>
      </c>
      <c r="AJ1118">
        <v>1</v>
      </c>
      <c r="AK1118">
        <v>1</v>
      </c>
      <c r="AL1118">
        <v>1</v>
      </c>
      <c r="AM1118">
        <v>0</v>
      </c>
      <c r="AN1118">
        <v>0</v>
      </c>
      <c r="AO1118">
        <v>0</v>
      </c>
      <c r="AP1118">
        <v>1</v>
      </c>
      <c r="AQ1118">
        <v>0</v>
      </c>
      <c r="AR1118">
        <v>0</v>
      </c>
      <c r="AS1118" t="s">
        <v>3</v>
      </c>
      <c r="AT1118">
        <v>2</v>
      </c>
      <c r="AU1118" t="s">
        <v>3</v>
      </c>
      <c r="AV1118">
        <v>0</v>
      </c>
      <c r="AW1118">
        <v>2</v>
      </c>
      <c r="AX1118">
        <v>69735561</v>
      </c>
      <c r="AY1118">
        <v>1</v>
      </c>
      <c r="AZ1118">
        <v>16384</v>
      </c>
      <c r="BA1118">
        <v>1140</v>
      </c>
      <c r="BB1118">
        <v>3</v>
      </c>
      <c r="BC1118">
        <v>0</v>
      </c>
      <c r="BD1118">
        <v>0</v>
      </c>
      <c r="BE1118">
        <v>0</v>
      </c>
      <c r="BF1118">
        <v>0</v>
      </c>
      <c r="BG1118">
        <v>0</v>
      </c>
      <c r="BH1118">
        <v>0</v>
      </c>
      <c r="BI1118">
        <v>0</v>
      </c>
      <c r="BJ1118">
        <v>0</v>
      </c>
      <c r="BK1118">
        <v>0</v>
      </c>
      <c r="BL1118">
        <v>0</v>
      </c>
      <c r="BM1118">
        <v>0</v>
      </c>
      <c r="BN1118">
        <v>0</v>
      </c>
      <c r="BO1118">
        <v>0</v>
      </c>
      <c r="BP1118">
        <v>0</v>
      </c>
      <c r="BQ1118">
        <v>0</v>
      </c>
      <c r="BR1118">
        <v>0</v>
      </c>
      <c r="BS1118">
        <v>0</v>
      </c>
      <c r="BT1118">
        <v>0</v>
      </c>
      <c r="BU1118">
        <v>0</v>
      </c>
      <c r="BV1118">
        <v>0</v>
      </c>
      <c r="BW1118">
        <v>0</v>
      </c>
      <c r="CV1118">
        <v>0</v>
      </c>
      <c r="CW1118">
        <v>0</v>
      </c>
      <c r="CX1118">
        <f>ROUND(Y1118*Source!I1302,9)</f>
        <v>2.6379999999999999</v>
      </c>
      <c r="CY1118">
        <f>AA1118</f>
        <v>14.19</v>
      </c>
      <c r="CZ1118">
        <f>AE1118</f>
        <v>1.97</v>
      </c>
      <c r="DA1118">
        <f>AI1118</f>
        <v>7.56</v>
      </c>
      <c r="DB1118">
        <f t="shared" ref="DB1118:DB1130" si="523">ROUND(ROUND(AT1118*CZ1118,2),2)</f>
        <v>3.94</v>
      </c>
      <c r="DC1118">
        <f t="shared" ref="DC1118:DC1130" si="524">ROUND(ROUND(AT1118*AG1118,2),2)</f>
        <v>0</v>
      </c>
      <c r="DD1118" t="s">
        <v>3</v>
      </c>
      <c r="DE1118" t="s">
        <v>3</v>
      </c>
      <c r="DF1118">
        <f>ROUND(ROUND(AE1118*AI1118,0)*CX1118,0)</f>
        <v>40</v>
      </c>
      <c r="DG1118">
        <f t="shared" ref="DG1118:DG1126" si="525">ROUND(ROUND(AF1118,0)*CX1118,0)</f>
        <v>0</v>
      </c>
      <c r="DH1118">
        <f t="shared" ref="DH1118:DH1125" si="526">ROUND(ROUND(AG1118,0)*CX1118,0)</f>
        <v>0</v>
      </c>
      <c r="DI1118">
        <f t="shared" si="521"/>
        <v>0</v>
      </c>
      <c r="DJ1118">
        <f>DF1118</f>
        <v>40</v>
      </c>
      <c r="DK1118">
        <v>0</v>
      </c>
      <c r="DL1118" t="s">
        <v>3</v>
      </c>
      <c r="DM1118">
        <v>0</v>
      </c>
      <c r="DN1118" t="s">
        <v>3</v>
      </c>
      <c r="DO1118">
        <v>0</v>
      </c>
    </row>
    <row r="1119" spans="1:119" x14ac:dyDescent="0.2">
      <c r="A1119">
        <f>ROW(Source!A1340)</f>
        <v>1340</v>
      </c>
      <c r="B1119">
        <v>69726971</v>
      </c>
      <c r="C1119">
        <v>69735563</v>
      </c>
      <c r="D1119">
        <v>27496319</v>
      </c>
      <c r="E1119">
        <v>1</v>
      </c>
      <c r="F1119">
        <v>1</v>
      </c>
      <c r="G1119">
        <v>1</v>
      </c>
      <c r="H1119">
        <v>1</v>
      </c>
      <c r="I1119" t="s">
        <v>1001</v>
      </c>
      <c r="J1119" t="s">
        <v>3</v>
      </c>
      <c r="K1119" t="s">
        <v>1002</v>
      </c>
      <c r="L1119">
        <v>1369</v>
      </c>
      <c r="N1119">
        <v>1013</v>
      </c>
      <c r="O1119" t="s">
        <v>974</v>
      </c>
      <c r="P1119" t="s">
        <v>974</v>
      </c>
      <c r="Q1119">
        <v>1</v>
      </c>
      <c r="W1119">
        <v>0</v>
      </c>
      <c r="X1119">
        <v>1189128158</v>
      </c>
      <c r="Y1119">
        <f t="shared" si="522"/>
        <v>39.51</v>
      </c>
      <c r="AA1119">
        <v>0</v>
      </c>
      <c r="AB1119">
        <v>0</v>
      </c>
      <c r="AC1119">
        <v>0</v>
      </c>
      <c r="AD1119">
        <v>8.01</v>
      </c>
      <c r="AE1119">
        <v>0</v>
      </c>
      <c r="AF1119">
        <v>0</v>
      </c>
      <c r="AG1119">
        <v>0</v>
      </c>
      <c r="AH1119">
        <v>8.01</v>
      </c>
      <c r="AI1119">
        <v>1</v>
      </c>
      <c r="AJ1119">
        <v>1</v>
      </c>
      <c r="AK1119">
        <v>1</v>
      </c>
      <c r="AL1119">
        <v>1</v>
      </c>
      <c r="AM1119">
        <v>-2</v>
      </c>
      <c r="AN1119">
        <v>0</v>
      </c>
      <c r="AO1119">
        <v>1</v>
      </c>
      <c r="AP1119">
        <v>1</v>
      </c>
      <c r="AQ1119">
        <v>0</v>
      </c>
      <c r="AR1119">
        <v>0</v>
      </c>
      <c r="AS1119" t="s">
        <v>3</v>
      </c>
      <c r="AT1119">
        <v>39.51</v>
      </c>
      <c r="AU1119" t="s">
        <v>3</v>
      </c>
      <c r="AV1119">
        <v>1</v>
      </c>
      <c r="AW1119">
        <v>2</v>
      </c>
      <c r="AX1119">
        <v>69735570</v>
      </c>
      <c r="AY1119">
        <v>1</v>
      </c>
      <c r="AZ1119">
        <v>0</v>
      </c>
      <c r="BA1119">
        <v>1141</v>
      </c>
      <c r="BB1119">
        <v>0</v>
      </c>
      <c r="BC1119">
        <v>0</v>
      </c>
      <c r="BD1119">
        <v>0</v>
      </c>
      <c r="BE1119">
        <v>0</v>
      </c>
      <c r="BF1119">
        <v>0</v>
      </c>
      <c r="BG1119">
        <v>0</v>
      </c>
      <c r="BH1119">
        <v>0</v>
      </c>
      <c r="BI1119">
        <v>0</v>
      </c>
      <c r="BJ1119">
        <v>0</v>
      </c>
      <c r="BK1119">
        <v>0</v>
      </c>
      <c r="BL1119">
        <v>0</v>
      </c>
      <c r="BM1119">
        <v>0</v>
      </c>
      <c r="BN1119">
        <v>0</v>
      </c>
      <c r="BO1119">
        <v>0</v>
      </c>
      <c r="BP1119">
        <v>0</v>
      </c>
      <c r="BQ1119">
        <v>0</v>
      </c>
      <c r="BR1119">
        <v>0</v>
      </c>
      <c r="BS1119">
        <v>0</v>
      </c>
      <c r="BT1119">
        <v>0</v>
      </c>
      <c r="BU1119">
        <v>0</v>
      </c>
      <c r="BV1119">
        <v>0</v>
      </c>
      <c r="BW1119">
        <v>0</v>
      </c>
      <c r="CU1119">
        <f>ROUND(AT1119*Source!I1340*AH1119*AL1119,0)</f>
        <v>1683</v>
      </c>
      <c r="CV1119">
        <f>ROUND(Y1119*Source!I1340,9)</f>
        <v>210.11418</v>
      </c>
      <c r="CW1119">
        <v>0</v>
      </c>
      <c r="CX1119">
        <f>ROUND(Y1119*Source!I1340,9)</f>
        <v>210.11418</v>
      </c>
      <c r="CY1119">
        <f>AD1119</f>
        <v>8.01</v>
      </c>
      <c r="CZ1119">
        <f>AH1119</f>
        <v>8.01</v>
      </c>
      <c r="DA1119">
        <f>AL1119</f>
        <v>1</v>
      </c>
      <c r="DB1119">
        <f t="shared" si="523"/>
        <v>316.48</v>
      </c>
      <c r="DC1119">
        <f t="shared" si="524"/>
        <v>0</v>
      </c>
      <c r="DD1119" t="s">
        <v>3</v>
      </c>
      <c r="DE1119" t="s">
        <v>3</v>
      </c>
      <c r="DF1119">
        <f t="shared" ref="DF1119:DF1128" si="527">ROUND(ROUND(AE1119,0)*CX1119,0)</f>
        <v>0</v>
      </c>
      <c r="DG1119">
        <f t="shared" si="525"/>
        <v>0</v>
      </c>
      <c r="DH1119">
        <f t="shared" si="526"/>
        <v>0</v>
      </c>
      <c r="DI1119">
        <f t="shared" si="521"/>
        <v>1681</v>
      </c>
      <c r="DJ1119">
        <f>DI1119</f>
        <v>1681</v>
      </c>
      <c r="DK1119">
        <v>0</v>
      </c>
      <c r="DL1119" t="s">
        <v>3</v>
      </c>
      <c r="DM1119">
        <v>0</v>
      </c>
      <c r="DN1119" t="s">
        <v>3</v>
      </c>
      <c r="DO1119">
        <v>0</v>
      </c>
    </row>
    <row r="1120" spans="1:119" x14ac:dyDescent="0.2">
      <c r="A1120">
        <f>ROW(Source!A1340)</f>
        <v>1340</v>
      </c>
      <c r="B1120">
        <v>69726971</v>
      </c>
      <c r="C1120">
        <v>69735563</v>
      </c>
      <c r="D1120">
        <v>121548</v>
      </c>
      <c r="E1120">
        <v>1</v>
      </c>
      <c r="F1120">
        <v>1</v>
      </c>
      <c r="G1120">
        <v>1</v>
      </c>
      <c r="H1120">
        <v>1</v>
      </c>
      <c r="I1120" t="s">
        <v>36</v>
      </c>
      <c r="J1120" t="s">
        <v>3</v>
      </c>
      <c r="K1120" t="s">
        <v>981</v>
      </c>
      <c r="L1120">
        <v>608254</v>
      </c>
      <c r="N1120">
        <v>1013</v>
      </c>
      <c r="O1120" t="s">
        <v>982</v>
      </c>
      <c r="P1120" t="s">
        <v>982</v>
      </c>
      <c r="Q1120">
        <v>1</v>
      </c>
      <c r="W1120">
        <v>0</v>
      </c>
      <c r="X1120">
        <v>-185737400</v>
      </c>
      <c r="Y1120">
        <f t="shared" si="522"/>
        <v>1.27</v>
      </c>
      <c r="AA1120">
        <v>0</v>
      </c>
      <c r="AB1120">
        <v>0</v>
      </c>
      <c r="AC1120">
        <v>0</v>
      </c>
      <c r="AD1120">
        <v>0</v>
      </c>
      <c r="AE1120">
        <v>0</v>
      </c>
      <c r="AF1120">
        <v>0</v>
      </c>
      <c r="AG1120">
        <v>0</v>
      </c>
      <c r="AH1120">
        <v>0</v>
      </c>
      <c r="AI1120">
        <v>1</v>
      </c>
      <c r="AJ1120">
        <v>1</v>
      </c>
      <c r="AK1120">
        <v>1</v>
      </c>
      <c r="AL1120">
        <v>1</v>
      </c>
      <c r="AM1120">
        <v>-2</v>
      </c>
      <c r="AN1120">
        <v>0</v>
      </c>
      <c r="AO1120">
        <v>1</v>
      </c>
      <c r="AP1120">
        <v>1</v>
      </c>
      <c r="AQ1120">
        <v>0</v>
      </c>
      <c r="AR1120">
        <v>0</v>
      </c>
      <c r="AS1120" t="s">
        <v>3</v>
      </c>
      <c r="AT1120">
        <v>1.27</v>
      </c>
      <c r="AU1120" t="s">
        <v>3</v>
      </c>
      <c r="AV1120">
        <v>2</v>
      </c>
      <c r="AW1120">
        <v>2</v>
      </c>
      <c r="AX1120">
        <v>69735571</v>
      </c>
      <c r="AY1120">
        <v>1</v>
      </c>
      <c r="AZ1120">
        <v>0</v>
      </c>
      <c r="BA1120">
        <v>1142</v>
      </c>
      <c r="BB1120">
        <v>0</v>
      </c>
      <c r="BC1120">
        <v>0</v>
      </c>
      <c r="BD1120">
        <v>0</v>
      </c>
      <c r="BE1120">
        <v>0</v>
      </c>
      <c r="BF1120">
        <v>0</v>
      </c>
      <c r="BG1120">
        <v>0</v>
      </c>
      <c r="BH1120">
        <v>0</v>
      </c>
      <c r="BI1120">
        <v>0</v>
      </c>
      <c r="BJ1120">
        <v>0</v>
      </c>
      <c r="BK1120">
        <v>0</v>
      </c>
      <c r="BL1120">
        <v>0</v>
      </c>
      <c r="BM1120">
        <v>0</v>
      </c>
      <c r="BN1120">
        <v>0</v>
      </c>
      <c r="BO1120">
        <v>0</v>
      </c>
      <c r="BP1120">
        <v>0</v>
      </c>
      <c r="BQ1120">
        <v>0</v>
      </c>
      <c r="BR1120">
        <v>0</v>
      </c>
      <c r="BS1120">
        <v>0</v>
      </c>
      <c r="BT1120">
        <v>0</v>
      </c>
      <c r="BU1120">
        <v>0</v>
      </c>
      <c r="BV1120">
        <v>0</v>
      </c>
      <c r="BW1120">
        <v>0</v>
      </c>
      <c r="CV1120">
        <v>0</v>
      </c>
      <c r="CW1120">
        <v>0</v>
      </c>
      <c r="CX1120">
        <f>ROUND(Y1120*Source!I1340,9)</f>
        <v>6.7538600000000004</v>
      </c>
      <c r="CY1120">
        <f>AD1120</f>
        <v>0</v>
      </c>
      <c r="CZ1120">
        <f>AH1120</f>
        <v>0</v>
      </c>
      <c r="DA1120">
        <f>AL1120</f>
        <v>1</v>
      </c>
      <c r="DB1120">
        <f t="shared" si="523"/>
        <v>0</v>
      </c>
      <c r="DC1120">
        <f t="shared" si="524"/>
        <v>0</v>
      </c>
      <c r="DD1120" t="s">
        <v>3</v>
      </c>
      <c r="DE1120" t="s">
        <v>3</v>
      </c>
      <c r="DF1120">
        <f t="shared" si="527"/>
        <v>0</v>
      </c>
      <c r="DG1120">
        <f t="shared" si="525"/>
        <v>0</v>
      </c>
      <c r="DH1120">
        <f t="shared" si="526"/>
        <v>0</v>
      </c>
      <c r="DI1120">
        <f t="shared" si="521"/>
        <v>0</v>
      </c>
      <c r="DJ1120">
        <f>DI1120</f>
        <v>0</v>
      </c>
      <c r="DK1120">
        <v>0</v>
      </c>
      <c r="DL1120" t="s">
        <v>3</v>
      </c>
      <c r="DM1120">
        <v>0</v>
      </c>
      <c r="DN1120" t="s">
        <v>3</v>
      </c>
      <c r="DO1120">
        <v>0</v>
      </c>
    </row>
    <row r="1121" spans="1:119" x14ac:dyDescent="0.2">
      <c r="A1121">
        <f>ROW(Source!A1340)</f>
        <v>1340</v>
      </c>
      <c r="B1121">
        <v>69726971</v>
      </c>
      <c r="C1121">
        <v>69735563</v>
      </c>
      <c r="D1121">
        <v>27439630</v>
      </c>
      <c r="E1121">
        <v>1</v>
      </c>
      <c r="F1121">
        <v>1</v>
      </c>
      <c r="G1121">
        <v>1</v>
      </c>
      <c r="H1121">
        <v>2</v>
      </c>
      <c r="I1121" t="s">
        <v>986</v>
      </c>
      <c r="J1121" t="s">
        <v>987</v>
      </c>
      <c r="K1121" t="s">
        <v>988</v>
      </c>
      <c r="L1121">
        <v>1368</v>
      </c>
      <c r="N1121">
        <v>1011</v>
      </c>
      <c r="O1121" t="s">
        <v>978</v>
      </c>
      <c r="P1121" t="s">
        <v>978</v>
      </c>
      <c r="Q1121">
        <v>1</v>
      </c>
      <c r="W1121">
        <v>0</v>
      </c>
      <c r="X1121">
        <v>-72110300</v>
      </c>
      <c r="Y1121">
        <f t="shared" si="522"/>
        <v>1.27</v>
      </c>
      <c r="AA1121">
        <v>0</v>
      </c>
      <c r="AB1121">
        <v>31.27</v>
      </c>
      <c r="AC1121">
        <v>13.61</v>
      </c>
      <c r="AD1121">
        <v>0</v>
      </c>
      <c r="AE1121">
        <v>0</v>
      </c>
      <c r="AF1121">
        <v>31.27</v>
      </c>
      <c r="AG1121">
        <v>13.61</v>
      </c>
      <c r="AH1121">
        <v>0</v>
      </c>
      <c r="AI1121">
        <v>1</v>
      </c>
      <c r="AJ1121">
        <v>1</v>
      </c>
      <c r="AK1121">
        <v>1</v>
      </c>
      <c r="AL1121">
        <v>1</v>
      </c>
      <c r="AM1121">
        <v>-2</v>
      </c>
      <c r="AN1121">
        <v>0</v>
      </c>
      <c r="AO1121">
        <v>1</v>
      </c>
      <c r="AP1121">
        <v>1</v>
      </c>
      <c r="AQ1121">
        <v>0</v>
      </c>
      <c r="AR1121">
        <v>0</v>
      </c>
      <c r="AS1121" t="s">
        <v>3</v>
      </c>
      <c r="AT1121">
        <v>1.27</v>
      </c>
      <c r="AU1121" t="s">
        <v>3</v>
      </c>
      <c r="AV1121">
        <v>0</v>
      </c>
      <c r="AW1121">
        <v>2</v>
      </c>
      <c r="AX1121">
        <v>69735572</v>
      </c>
      <c r="AY1121">
        <v>1</v>
      </c>
      <c r="AZ1121">
        <v>0</v>
      </c>
      <c r="BA1121">
        <v>1143</v>
      </c>
      <c r="BB1121">
        <v>0</v>
      </c>
      <c r="BC1121">
        <v>0</v>
      </c>
      <c r="BD1121">
        <v>0</v>
      </c>
      <c r="BE1121">
        <v>0</v>
      </c>
      <c r="BF1121">
        <v>0</v>
      </c>
      <c r="BG1121">
        <v>0</v>
      </c>
      <c r="BH1121">
        <v>0</v>
      </c>
      <c r="BI1121">
        <v>0</v>
      </c>
      <c r="BJ1121">
        <v>0</v>
      </c>
      <c r="BK1121">
        <v>0</v>
      </c>
      <c r="BL1121">
        <v>0</v>
      </c>
      <c r="BM1121">
        <v>0</v>
      </c>
      <c r="BN1121">
        <v>0</v>
      </c>
      <c r="BO1121">
        <v>0</v>
      </c>
      <c r="BP1121">
        <v>0</v>
      </c>
      <c r="BQ1121">
        <v>0</v>
      </c>
      <c r="BR1121">
        <v>0</v>
      </c>
      <c r="BS1121">
        <v>0</v>
      </c>
      <c r="BT1121">
        <v>0</v>
      </c>
      <c r="BU1121">
        <v>0</v>
      </c>
      <c r="BV1121">
        <v>0</v>
      </c>
      <c r="BW1121">
        <v>0</v>
      </c>
      <c r="CV1121">
        <v>0</v>
      </c>
      <c r="CW1121">
        <f>ROUND(Y1121*Source!I1340*DO1121,9)</f>
        <v>0</v>
      </c>
      <c r="CX1121">
        <f>ROUND(Y1121*Source!I1340,9)</f>
        <v>6.7538600000000004</v>
      </c>
      <c r="CY1121">
        <f>AB1121</f>
        <v>31.27</v>
      </c>
      <c r="CZ1121">
        <f>AF1121</f>
        <v>31.27</v>
      </c>
      <c r="DA1121">
        <f>AJ1121</f>
        <v>1</v>
      </c>
      <c r="DB1121">
        <f t="shared" si="523"/>
        <v>39.71</v>
      </c>
      <c r="DC1121">
        <f t="shared" si="524"/>
        <v>17.28</v>
      </c>
      <c r="DD1121" t="s">
        <v>3</v>
      </c>
      <c r="DE1121" t="s">
        <v>3</v>
      </c>
      <c r="DF1121">
        <f t="shared" si="527"/>
        <v>0</v>
      </c>
      <c r="DG1121">
        <f t="shared" si="525"/>
        <v>209</v>
      </c>
      <c r="DH1121">
        <f t="shared" si="526"/>
        <v>95</v>
      </c>
      <c r="DI1121">
        <f t="shared" si="521"/>
        <v>0</v>
      </c>
      <c r="DJ1121">
        <f>DG1121</f>
        <v>209</v>
      </c>
      <c r="DK1121">
        <v>0</v>
      </c>
      <c r="DL1121" t="s">
        <v>3</v>
      </c>
      <c r="DM1121">
        <v>0</v>
      </c>
      <c r="DN1121" t="s">
        <v>3</v>
      </c>
      <c r="DO1121">
        <v>0</v>
      </c>
    </row>
    <row r="1122" spans="1:119" x14ac:dyDescent="0.2">
      <c r="A1122">
        <f>ROW(Source!A1340)</f>
        <v>1340</v>
      </c>
      <c r="B1122">
        <v>69726971</v>
      </c>
      <c r="C1122">
        <v>69735563</v>
      </c>
      <c r="D1122">
        <v>27440041</v>
      </c>
      <c r="E1122">
        <v>1</v>
      </c>
      <c r="F1122">
        <v>1</v>
      </c>
      <c r="G1122">
        <v>1</v>
      </c>
      <c r="H1122">
        <v>2</v>
      </c>
      <c r="I1122" t="s">
        <v>1003</v>
      </c>
      <c r="J1122" t="s">
        <v>1004</v>
      </c>
      <c r="K1122" t="s">
        <v>1005</v>
      </c>
      <c r="L1122">
        <v>1368</v>
      </c>
      <c r="N1122">
        <v>1011</v>
      </c>
      <c r="O1122" t="s">
        <v>978</v>
      </c>
      <c r="P1122" t="s">
        <v>978</v>
      </c>
      <c r="Q1122">
        <v>1</v>
      </c>
      <c r="W1122">
        <v>0</v>
      </c>
      <c r="X1122">
        <v>781889226</v>
      </c>
      <c r="Y1122">
        <f t="shared" si="522"/>
        <v>9.07</v>
      </c>
      <c r="AA1122">
        <v>0</v>
      </c>
      <c r="AB1122">
        <v>0.5</v>
      </c>
      <c r="AC1122">
        <v>0</v>
      </c>
      <c r="AD1122">
        <v>0</v>
      </c>
      <c r="AE1122">
        <v>0</v>
      </c>
      <c r="AF1122">
        <v>0.5</v>
      </c>
      <c r="AG1122">
        <v>0</v>
      </c>
      <c r="AH1122">
        <v>0</v>
      </c>
      <c r="AI1122">
        <v>1</v>
      </c>
      <c r="AJ1122">
        <v>1</v>
      </c>
      <c r="AK1122">
        <v>1</v>
      </c>
      <c r="AL1122">
        <v>1</v>
      </c>
      <c r="AM1122">
        <v>-2</v>
      </c>
      <c r="AN1122">
        <v>0</v>
      </c>
      <c r="AO1122">
        <v>1</v>
      </c>
      <c r="AP1122">
        <v>1</v>
      </c>
      <c r="AQ1122">
        <v>0</v>
      </c>
      <c r="AR1122">
        <v>0</v>
      </c>
      <c r="AS1122" t="s">
        <v>3</v>
      </c>
      <c r="AT1122">
        <v>9.07</v>
      </c>
      <c r="AU1122" t="s">
        <v>3</v>
      </c>
      <c r="AV1122">
        <v>0</v>
      </c>
      <c r="AW1122">
        <v>2</v>
      </c>
      <c r="AX1122">
        <v>69735573</v>
      </c>
      <c r="AY1122">
        <v>1</v>
      </c>
      <c r="AZ1122">
        <v>0</v>
      </c>
      <c r="BA1122">
        <v>1144</v>
      </c>
      <c r="BB1122">
        <v>0</v>
      </c>
      <c r="BC1122">
        <v>0</v>
      </c>
      <c r="BD1122">
        <v>0</v>
      </c>
      <c r="BE1122">
        <v>0</v>
      </c>
      <c r="BF1122">
        <v>0</v>
      </c>
      <c r="BG1122">
        <v>0</v>
      </c>
      <c r="BH1122">
        <v>0</v>
      </c>
      <c r="BI1122">
        <v>0</v>
      </c>
      <c r="BJ1122">
        <v>0</v>
      </c>
      <c r="BK1122">
        <v>0</v>
      </c>
      <c r="BL1122">
        <v>0</v>
      </c>
      <c r="BM1122">
        <v>0</v>
      </c>
      <c r="BN1122">
        <v>0</v>
      </c>
      <c r="BO1122">
        <v>0</v>
      </c>
      <c r="BP1122">
        <v>0</v>
      </c>
      <c r="BQ1122">
        <v>0</v>
      </c>
      <c r="BR1122">
        <v>0</v>
      </c>
      <c r="BS1122">
        <v>0</v>
      </c>
      <c r="BT1122">
        <v>0</v>
      </c>
      <c r="BU1122">
        <v>0</v>
      </c>
      <c r="BV1122">
        <v>0</v>
      </c>
      <c r="BW1122">
        <v>0</v>
      </c>
      <c r="CV1122">
        <v>0</v>
      </c>
      <c r="CW1122">
        <f>ROUND(Y1122*Source!I1340*DO1122,9)</f>
        <v>0</v>
      </c>
      <c r="CX1122">
        <f>ROUND(Y1122*Source!I1340,9)</f>
        <v>48.234259999999999</v>
      </c>
      <c r="CY1122">
        <f>AB1122</f>
        <v>0.5</v>
      </c>
      <c r="CZ1122">
        <f>AF1122</f>
        <v>0.5</v>
      </c>
      <c r="DA1122">
        <f>AJ1122</f>
        <v>1</v>
      </c>
      <c r="DB1122">
        <f t="shared" si="523"/>
        <v>4.54</v>
      </c>
      <c r="DC1122">
        <f t="shared" si="524"/>
        <v>0</v>
      </c>
      <c r="DD1122" t="s">
        <v>3</v>
      </c>
      <c r="DE1122" t="s">
        <v>3</v>
      </c>
      <c r="DF1122">
        <f t="shared" si="527"/>
        <v>0</v>
      </c>
      <c r="DG1122">
        <f t="shared" si="525"/>
        <v>48</v>
      </c>
      <c r="DH1122">
        <f t="shared" si="526"/>
        <v>0</v>
      </c>
      <c r="DI1122">
        <f t="shared" si="521"/>
        <v>0</v>
      </c>
      <c r="DJ1122">
        <f>DG1122</f>
        <v>48</v>
      </c>
      <c r="DK1122">
        <v>0</v>
      </c>
      <c r="DL1122" t="s">
        <v>3</v>
      </c>
      <c r="DM1122">
        <v>0</v>
      </c>
      <c r="DN1122" t="s">
        <v>3</v>
      </c>
      <c r="DO1122">
        <v>0</v>
      </c>
    </row>
    <row r="1123" spans="1:119" x14ac:dyDescent="0.2">
      <c r="A1123">
        <f>ROW(Source!A1340)</f>
        <v>1340</v>
      </c>
      <c r="B1123">
        <v>69726971</v>
      </c>
      <c r="C1123">
        <v>69735563</v>
      </c>
      <c r="D1123">
        <v>27416566</v>
      </c>
      <c r="E1123">
        <v>1</v>
      </c>
      <c r="F1123">
        <v>1</v>
      </c>
      <c r="G1123">
        <v>1</v>
      </c>
      <c r="H1123">
        <v>3</v>
      </c>
      <c r="I1123" t="s">
        <v>82</v>
      </c>
      <c r="J1123" t="s">
        <v>84</v>
      </c>
      <c r="K1123" t="s">
        <v>83</v>
      </c>
      <c r="L1123">
        <v>1339</v>
      </c>
      <c r="N1123">
        <v>1007</v>
      </c>
      <c r="O1123" t="s">
        <v>40</v>
      </c>
      <c r="P1123" t="s">
        <v>40</v>
      </c>
      <c r="Q1123">
        <v>1</v>
      </c>
      <c r="W1123">
        <v>0</v>
      </c>
      <c r="X1123">
        <v>-50505369</v>
      </c>
      <c r="Y1123">
        <f t="shared" si="522"/>
        <v>3.5</v>
      </c>
      <c r="AA1123">
        <v>7.14</v>
      </c>
      <c r="AB1123">
        <v>0</v>
      </c>
      <c r="AC1123">
        <v>0</v>
      </c>
      <c r="AD1123">
        <v>0</v>
      </c>
      <c r="AE1123">
        <v>7.14</v>
      </c>
      <c r="AF1123">
        <v>0</v>
      </c>
      <c r="AG1123">
        <v>0</v>
      </c>
      <c r="AH1123">
        <v>0</v>
      </c>
      <c r="AI1123">
        <v>1</v>
      </c>
      <c r="AJ1123">
        <v>1</v>
      </c>
      <c r="AK1123">
        <v>1</v>
      </c>
      <c r="AL1123">
        <v>1</v>
      </c>
      <c r="AM1123">
        <v>0</v>
      </c>
      <c r="AN1123">
        <v>0</v>
      </c>
      <c r="AO1123">
        <v>0</v>
      </c>
      <c r="AP1123">
        <v>1</v>
      </c>
      <c r="AQ1123">
        <v>0</v>
      </c>
      <c r="AR1123">
        <v>0</v>
      </c>
      <c r="AS1123" t="s">
        <v>3</v>
      </c>
      <c r="AT1123">
        <v>3.5</v>
      </c>
      <c r="AU1123" t="s">
        <v>3</v>
      </c>
      <c r="AV1123">
        <v>0</v>
      </c>
      <c r="AW1123">
        <v>2</v>
      </c>
      <c r="AX1123">
        <v>69735575</v>
      </c>
      <c r="AY1123">
        <v>1</v>
      </c>
      <c r="AZ1123">
        <v>0</v>
      </c>
      <c r="BA1123">
        <v>1146</v>
      </c>
      <c r="BB1123">
        <v>3</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CV1123">
        <v>0</v>
      </c>
      <c r="CW1123">
        <v>0</v>
      </c>
      <c r="CX1123">
        <f>ROUND(Y1123*Source!I1340,9)</f>
        <v>18.613</v>
      </c>
      <c r="CY1123">
        <f>AA1123</f>
        <v>7.14</v>
      </c>
      <c r="CZ1123">
        <f>AE1123</f>
        <v>7.14</v>
      </c>
      <c r="DA1123">
        <f>AI1123</f>
        <v>1</v>
      </c>
      <c r="DB1123">
        <f t="shared" si="523"/>
        <v>24.99</v>
      </c>
      <c r="DC1123">
        <f t="shared" si="524"/>
        <v>0</v>
      </c>
      <c r="DD1123" t="s">
        <v>3</v>
      </c>
      <c r="DE1123" t="s">
        <v>3</v>
      </c>
      <c r="DF1123">
        <f t="shared" si="527"/>
        <v>130</v>
      </c>
      <c r="DG1123">
        <f t="shared" si="525"/>
        <v>0</v>
      </c>
      <c r="DH1123">
        <f t="shared" si="526"/>
        <v>0</v>
      </c>
      <c r="DI1123">
        <f t="shared" si="521"/>
        <v>0</v>
      </c>
      <c r="DJ1123">
        <f>DF1123</f>
        <v>130</v>
      </c>
      <c r="DK1123">
        <v>0</v>
      </c>
      <c r="DL1123" t="s">
        <v>3</v>
      </c>
      <c r="DM1123">
        <v>0</v>
      </c>
      <c r="DN1123" t="s">
        <v>3</v>
      </c>
      <c r="DO1123">
        <v>0</v>
      </c>
    </row>
    <row r="1124" spans="1:119" x14ac:dyDescent="0.2">
      <c r="A1124">
        <f>ROW(Source!A1340)</f>
        <v>1340</v>
      </c>
      <c r="B1124">
        <v>69726971</v>
      </c>
      <c r="C1124">
        <v>69735563</v>
      </c>
      <c r="D1124">
        <v>61335865</v>
      </c>
      <c r="E1124">
        <v>1</v>
      </c>
      <c r="F1124">
        <v>1</v>
      </c>
      <c r="G1124">
        <v>1</v>
      </c>
      <c r="H1124">
        <v>3</v>
      </c>
      <c r="I1124" t="s">
        <v>502</v>
      </c>
      <c r="J1124" t="s">
        <v>504</v>
      </c>
      <c r="K1124" t="s">
        <v>503</v>
      </c>
      <c r="L1124">
        <v>1339</v>
      </c>
      <c r="N1124">
        <v>1007</v>
      </c>
      <c r="O1124" t="s">
        <v>40</v>
      </c>
      <c r="P1124" t="s">
        <v>40</v>
      </c>
      <c r="Q1124">
        <v>1</v>
      </c>
      <c r="W1124">
        <v>0</v>
      </c>
      <c r="X1124">
        <v>-1690895291</v>
      </c>
      <c r="Y1124">
        <f t="shared" si="522"/>
        <v>2.04</v>
      </c>
      <c r="AA1124">
        <v>531.91</v>
      </c>
      <c r="AB1124">
        <v>0</v>
      </c>
      <c r="AC1124">
        <v>0</v>
      </c>
      <c r="AD1124">
        <v>0</v>
      </c>
      <c r="AE1124">
        <v>531.91</v>
      </c>
      <c r="AF1124">
        <v>0</v>
      </c>
      <c r="AG1124">
        <v>0</v>
      </c>
      <c r="AH1124">
        <v>0</v>
      </c>
      <c r="AI1124">
        <v>1</v>
      </c>
      <c r="AJ1124">
        <v>1</v>
      </c>
      <c r="AK1124">
        <v>1</v>
      </c>
      <c r="AL1124">
        <v>1</v>
      </c>
      <c r="AM1124">
        <v>0</v>
      </c>
      <c r="AN1124">
        <v>0</v>
      </c>
      <c r="AO1124">
        <v>0</v>
      </c>
      <c r="AP1124">
        <v>1</v>
      </c>
      <c r="AQ1124">
        <v>0</v>
      </c>
      <c r="AR1124">
        <v>0</v>
      </c>
      <c r="AS1124" t="s">
        <v>3</v>
      </c>
      <c r="AT1124">
        <v>2.04</v>
      </c>
      <c r="AU1124" t="s">
        <v>3</v>
      </c>
      <c r="AV1124">
        <v>0</v>
      </c>
      <c r="AW1124">
        <v>1</v>
      </c>
      <c r="AX1124">
        <v>-1</v>
      </c>
      <c r="AY1124">
        <v>0</v>
      </c>
      <c r="AZ1124">
        <v>0</v>
      </c>
      <c r="BA1124" t="s">
        <v>3</v>
      </c>
      <c r="BB1124">
        <v>0</v>
      </c>
      <c r="BC1124">
        <v>0</v>
      </c>
      <c r="BD1124">
        <v>0</v>
      </c>
      <c r="BE1124">
        <v>0</v>
      </c>
      <c r="BF1124">
        <v>0</v>
      </c>
      <c r="BG1124">
        <v>0</v>
      </c>
      <c r="BH1124">
        <v>0</v>
      </c>
      <c r="BI1124">
        <v>0</v>
      </c>
      <c r="BJ1124">
        <v>0</v>
      </c>
      <c r="BK1124">
        <v>0</v>
      </c>
      <c r="BL1124">
        <v>0</v>
      </c>
      <c r="BM1124">
        <v>0</v>
      </c>
      <c r="BN1124">
        <v>0</v>
      </c>
      <c r="BO1124">
        <v>0</v>
      </c>
      <c r="BP1124">
        <v>0</v>
      </c>
      <c r="BQ1124">
        <v>0</v>
      </c>
      <c r="BR1124">
        <v>0</v>
      </c>
      <c r="BS1124">
        <v>0</v>
      </c>
      <c r="BT1124">
        <v>0</v>
      </c>
      <c r="BU1124">
        <v>0</v>
      </c>
      <c r="BV1124">
        <v>0</v>
      </c>
      <c r="BW1124">
        <v>0</v>
      </c>
      <c r="CV1124">
        <v>0</v>
      </c>
      <c r="CW1124">
        <v>0</v>
      </c>
      <c r="CX1124">
        <f>ROUND(Y1124*Source!I1340,9)</f>
        <v>10.84872</v>
      </c>
      <c r="CY1124">
        <f>AA1124</f>
        <v>531.91</v>
      </c>
      <c r="CZ1124">
        <f>AE1124</f>
        <v>531.91</v>
      </c>
      <c r="DA1124">
        <f>AI1124</f>
        <v>1</v>
      </c>
      <c r="DB1124">
        <f t="shared" si="523"/>
        <v>1085.0999999999999</v>
      </c>
      <c r="DC1124">
        <f t="shared" si="524"/>
        <v>0</v>
      </c>
      <c r="DD1124" t="s">
        <v>3</v>
      </c>
      <c r="DE1124" t="s">
        <v>3</v>
      </c>
      <c r="DF1124">
        <f t="shared" si="527"/>
        <v>5772</v>
      </c>
      <c r="DG1124">
        <f t="shared" si="525"/>
        <v>0</v>
      </c>
      <c r="DH1124">
        <f t="shared" si="526"/>
        <v>0</v>
      </c>
      <c r="DI1124">
        <f t="shared" si="521"/>
        <v>0</v>
      </c>
      <c r="DJ1124">
        <f>DF1124</f>
        <v>5772</v>
      </c>
      <c r="DK1124">
        <v>0</v>
      </c>
      <c r="DL1124" t="s">
        <v>3</v>
      </c>
      <c r="DM1124">
        <v>0</v>
      </c>
      <c r="DN1124" t="s">
        <v>3</v>
      </c>
      <c r="DO1124">
        <v>0</v>
      </c>
    </row>
    <row r="1125" spans="1:119" x14ac:dyDescent="0.2">
      <c r="A1125">
        <f>ROW(Source!A1341)</f>
        <v>1341</v>
      </c>
      <c r="B1125">
        <v>69726884</v>
      </c>
      <c r="C1125">
        <v>69735563</v>
      </c>
      <c r="D1125">
        <v>27496319</v>
      </c>
      <c r="E1125">
        <v>1</v>
      </c>
      <c r="F1125">
        <v>1</v>
      </c>
      <c r="G1125">
        <v>1</v>
      </c>
      <c r="H1125">
        <v>1</v>
      </c>
      <c r="I1125" t="s">
        <v>1001</v>
      </c>
      <c r="J1125" t="s">
        <v>3</v>
      </c>
      <c r="K1125" t="s">
        <v>1002</v>
      </c>
      <c r="L1125">
        <v>1369</v>
      </c>
      <c r="N1125">
        <v>1013</v>
      </c>
      <c r="O1125" t="s">
        <v>974</v>
      </c>
      <c r="P1125" t="s">
        <v>974</v>
      </c>
      <c r="Q1125">
        <v>1</v>
      </c>
      <c r="W1125">
        <v>0</v>
      </c>
      <c r="X1125">
        <v>1189128158</v>
      </c>
      <c r="Y1125">
        <f t="shared" si="522"/>
        <v>39.51</v>
      </c>
      <c r="AA1125">
        <v>0</v>
      </c>
      <c r="AB1125">
        <v>0</v>
      </c>
      <c r="AC1125">
        <v>0</v>
      </c>
      <c r="AD1125">
        <v>203.13</v>
      </c>
      <c r="AE1125">
        <v>0</v>
      </c>
      <c r="AF1125">
        <v>0</v>
      </c>
      <c r="AG1125">
        <v>0</v>
      </c>
      <c r="AH1125">
        <v>8.01</v>
      </c>
      <c r="AI1125">
        <v>1</v>
      </c>
      <c r="AJ1125">
        <v>1</v>
      </c>
      <c r="AK1125">
        <v>1</v>
      </c>
      <c r="AL1125">
        <v>25.36</v>
      </c>
      <c r="AM1125">
        <v>5</v>
      </c>
      <c r="AN1125">
        <v>0</v>
      </c>
      <c r="AO1125">
        <v>1</v>
      </c>
      <c r="AP1125">
        <v>1</v>
      </c>
      <c r="AQ1125">
        <v>0</v>
      </c>
      <c r="AR1125">
        <v>0</v>
      </c>
      <c r="AS1125" t="s">
        <v>3</v>
      </c>
      <c r="AT1125">
        <v>39.51</v>
      </c>
      <c r="AU1125" t="s">
        <v>3</v>
      </c>
      <c r="AV1125">
        <v>1</v>
      </c>
      <c r="AW1125">
        <v>2</v>
      </c>
      <c r="AX1125">
        <v>69735570</v>
      </c>
      <c r="AY1125">
        <v>1</v>
      </c>
      <c r="AZ1125">
        <v>0</v>
      </c>
      <c r="BA1125">
        <v>1147</v>
      </c>
      <c r="BB1125">
        <v>0</v>
      </c>
      <c r="BC1125">
        <v>0</v>
      </c>
      <c r="BD1125">
        <v>0</v>
      </c>
      <c r="BE1125">
        <v>0</v>
      </c>
      <c r="BF1125">
        <v>0</v>
      </c>
      <c r="BG1125">
        <v>0</v>
      </c>
      <c r="BH1125">
        <v>0</v>
      </c>
      <c r="BI1125">
        <v>0</v>
      </c>
      <c r="BJ1125">
        <v>0</v>
      </c>
      <c r="BK1125">
        <v>0</v>
      </c>
      <c r="BL1125">
        <v>0</v>
      </c>
      <c r="BM1125">
        <v>0</v>
      </c>
      <c r="BN1125">
        <v>0</v>
      </c>
      <c r="BO1125">
        <v>0</v>
      </c>
      <c r="BP1125">
        <v>0</v>
      </c>
      <c r="BQ1125">
        <v>0</v>
      </c>
      <c r="BR1125">
        <v>0</v>
      </c>
      <c r="BS1125">
        <v>0</v>
      </c>
      <c r="BT1125">
        <v>0</v>
      </c>
      <c r="BU1125">
        <v>0</v>
      </c>
      <c r="BV1125">
        <v>0</v>
      </c>
      <c r="BW1125">
        <v>0</v>
      </c>
      <c r="CU1125">
        <f>ROUND(AT1125*Source!I1341*AH1125*AL1125,0)</f>
        <v>42681</v>
      </c>
      <c r="CV1125">
        <f>ROUND(Y1125*Source!I1341,9)</f>
        <v>210.11418</v>
      </c>
      <c r="CW1125">
        <v>0</v>
      </c>
      <c r="CX1125">
        <f>ROUND(Y1125*Source!I1341,9)</f>
        <v>210.11418</v>
      </c>
      <c r="CY1125">
        <f>AD1125</f>
        <v>203.13</v>
      </c>
      <c r="CZ1125">
        <f>AH1125</f>
        <v>8.01</v>
      </c>
      <c r="DA1125">
        <f>AL1125</f>
        <v>25.36</v>
      </c>
      <c r="DB1125">
        <f t="shared" si="523"/>
        <v>316.48</v>
      </c>
      <c r="DC1125">
        <f t="shared" si="524"/>
        <v>0</v>
      </c>
      <c r="DD1125" t="s">
        <v>3</v>
      </c>
      <c r="DE1125" t="s">
        <v>3</v>
      </c>
      <c r="DF1125">
        <f t="shared" si="527"/>
        <v>0</v>
      </c>
      <c r="DG1125">
        <f t="shared" si="525"/>
        <v>0</v>
      </c>
      <c r="DH1125">
        <f t="shared" si="526"/>
        <v>0</v>
      </c>
      <c r="DI1125">
        <f>ROUND(ROUND(AH1125*AL1125,0)*CX1125,0)</f>
        <v>42653</v>
      </c>
      <c r="DJ1125">
        <f>DI1125</f>
        <v>42653</v>
      </c>
      <c r="DK1125">
        <v>0</v>
      </c>
      <c r="DL1125" t="s">
        <v>3</v>
      </c>
      <c r="DM1125">
        <v>0</v>
      </c>
      <c r="DN1125" t="s">
        <v>3</v>
      </c>
      <c r="DO1125">
        <v>0</v>
      </c>
    </row>
    <row r="1126" spans="1:119" x14ac:dyDescent="0.2">
      <c r="A1126">
        <f>ROW(Source!A1341)</f>
        <v>1341</v>
      </c>
      <c r="B1126">
        <v>69726884</v>
      </c>
      <c r="C1126">
        <v>69735563</v>
      </c>
      <c r="D1126">
        <v>121548</v>
      </c>
      <c r="E1126">
        <v>1</v>
      </c>
      <c r="F1126">
        <v>1</v>
      </c>
      <c r="G1126">
        <v>1</v>
      </c>
      <c r="H1126">
        <v>1</v>
      </c>
      <c r="I1126" t="s">
        <v>36</v>
      </c>
      <c r="J1126" t="s">
        <v>3</v>
      </c>
      <c r="K1126" t="s">
        <v>981</v>
      </c>
      <c r="L1126">
        <v>608254</v>
      </c>
      <c r="N1126">
        <v>1013</v>
      </c>
      <c r="O1126" t="s">
        <v>982</v>
      </c>
      <c r="P1126" t="s">
        <v>982</v>
      </c>
      <c r="Q1126">
        <v>1</v>
      </c>
      <c r="W1126">
        <v>0</v>
      </c>
      <c r="X1126">
        <v>-185737400</v>
      </c>
      <c r="Y1126">
        <f t="shared" si="522"/>
        <v>1.27</v>
      </c>
      <c r="AA1126">
        <v>0</v>
      </c>
      <c r="AB1126">
        <v>0</v>
      </c>
      <c r="AC1126">
        <v>0</v>
      </c>
      <c r="AD1126">
        <v>0</v>
      </c>
      <c r="AE1126">
        <v>0</v>
      </c>
      <c r="AF1126">
        <v>0</v>
      </c>
      <c r="AG1126">
        <v>0</v>
      </c>
      <c r="AH1126">
        <v>0</v>
      </c>
      <c r="AI1126">
        <v>1</v>
      </c>
      <c r="AJ1126">
        <v>1</v>
      </c>
      <c r="AK1126">
        <v>19.8</v>
      </c>
      <c r="AL1126">
        <v>1</v>
      </c>
      <c r="AM1126">
        <v>5</v>
      </c>
      <c r="AN1126">
        <v>0</v>
      </c>
      <c r="AO1126">
        <v>1</v>
      </c>
      <c r="AP1126">
        <v>1</v>
      </c>
      <c r="AQ1126">
        <v>0</v>
      </c>
      <c r="AR1126">
        <v>0</v>
      </c>
      <c r="AS1126" t="s">
        <v>3</v>
      </c>
      <c r="AT1126">
        <v>1.27</v>
      </c>
      <c r="AU1126" t="s">
        <v>3</v>
      </c>
      <c r="AV1126">
        <v>2</v>
      </c>
      <c r="AW1126">
        <v>2</v>
      </c>
      <c r="AX1126">
        <v>69735571</v>
      </c>
      <c r="AY1126">
        <v>1</v>
      </c>
      <c r="AZ1126">
        <v>0</v>
      </c>
      <c r="BA1126">
        <v>1148</v>
      </c>
      <c r="BB1126">
        <v>0</v>
      </c>
      <c r="BC1126">
        <v>0</v>
      </c>
      <c r="BD1126">
        <v>0</v>
      </c>
      <c r="BE1126">
        <v>0</v>
      </c>
      <c r="BF1126">
        <v>0</v>
      </c>
      <c r="BG1126">
        <v>0</v>
      </c>
      <c r="BH1126">
        <v>0</v>
      </c>
      <c r="BI1126">
        <v>0</v>
      </c>
      <c r="BJ1126">
        <v>0</v>
      </c>
      <c r="BK1126">
        <v>0</v>
      </c>
      <c r="BL1126">
        <v>0</v>
      </c>
      <c r="BM1126">
        <v>0</v>
      </c>
      <c r="BN1126">
        <v>0</v>
      </c>
      <c r="BO1126">
        <v>0</v>
      </c>
      <c r="BP1126">
        <v>0</v>
      </c>
      <c r="BQ1126">
        <v>0</v>
      </c>
      <c r="BR1126">
        <v>0</v>
      </c>
      <c r="BS1126">
        <v>0</v>
      </c>
      <c r="BT1126">
        <v>0</v>
      </c>
      <c r="BU1126">
        <v>0</v>
      </c>
      <c r="BV1126">
        <v>0</v>
      </c>
      <c r="BW1126">
        <v>0</v>
      </c>
      <c r="CV1126">
        <v>0</v>
      </c>
      <c r="CW1126">
        <v>0</v>
      </c>
      <c r="CX1126">
        <f>ROUND(Y1126*Source!I1341,9)</f>
        <v>6.7538600000000004</v>
      </c>
      <c r="CY1126">
        <f>AD1126</f>
        <v>0</v>
      </c>
      <c r="CZ1126">
        <f>AH1126</f>
        <v>0</v>
      </c>
      <c r="DA1126">
        <f>AL1126</f>
        <v>1</v>
      </c>
      <c r="DB1126">
        <f t="shared" si="523"/>
        <v>0</v>
      </c>
      <c r="DC1126">
        <f t="shared" si="524"/>
        <v>0</v>
      </c>
      <c r="DD1126" t="s">
        <v>3</v>
      </c>
      <c r="DE1126" t="s">
        <v>3</v>
      </c>
      <c r="DF1126">
        <f t="shared" si="527"/>
        <v>0</v>
      </c>
      <c r="DG1126">
        <f t="shared" si="525"/>
        <v>0</v>
      </c>
      <c r="DH1126">
        <f>ROUND(ROUND(AG1126*AK1126,0)*CX1126,0)</f>
        <v>0</v>
      </c>
      <c r="DI1126">
        <f t="shared" ref="DI1126:DI1135" si="528">ROUND(ROUND(AH1126,0)*CX1126,0)</f>
        <v>0</v>
      </c>
      <c r="DJ1126">
        <f>DI1126</f>
        <v>0</v>
      </c>
      <c r="DK1126">
        <v>0</v>
      </c>
      <c r="DL1126" t="s">
        <v>3</v>
      </c>
      <c r="DM1126">
        <v>0</v>
      </c>
      <c r="DN1126" t="s">
        <v>3</v>
      </c>
      <c r="DO1126">
        <v>0</v>
      </c>
    </row>
    <row r="1127" spans="1:119" x14ac:dyDescent="0.2">
      <c r="A1127">
        <f>ROW(Source!A1341)</f>
        <v>1341</v>
      </c>
      <c r="B1127">
        <v>69726884</v>
      </c>
      <c r="C1127">
        <v>69735563</v>
      </c>
      <c r="D1127">
        <v>27439630</v>
      </c>
      <c r="E1127">
        <v>1</v>
      </c>
      <c r="F1127">
        <v>1</v>
      </c>
      <c r="G1127">
        <v>1</v>
      </c>
      <c r="H1127">
        <v>2</v>
      </c>
      <c r="I1127" t="s">
        <v>986</v>
      </c>
      <c r="J1127" t="s">
        <v>987</v>
      </c>
      <c r="K1127" t="s">
        <v>988</v>
      </c>
      <c r="L1127">
        <v>1368</v>
      </c>
      <c r="N1127">
        <v>1011</v>
      </c>
      <c r="O1127" t="s">
        <v>978</v>
      </c>
      <c r="P1127" t="s">
        <v>978</v>
      </c>
      <c r="Q1127">
        <v>1</v>
      </c>
      <c r="W1127">
        <v>0</v>
      </c>
      <c r="X1127">
        <v>-72110300</v>
      </c>
      <c r="Y1127">
        <f t="shared" si="522"/>
        <v>1.27</v>
      </c>
      <c r="AA1127">
        <v>0</v>
      </c>
      <c r="AB1127">
        <v>245.16</v>
      </c>
      <c r="AC1127">
        <v>269.48</v>
      </c>
      <c r="AD1127">
        <v>0</v>
      </c>
      <c r="AE1127">
        <v>0</v>
      </c>
      <c r="AF1127">
        <v>31.27</v>
      </c>
      <c r="AG1127">
        <v>13.61</v>
      </c>
      <c r="AH1127">
        <v>0</v>
      </c>
      <c r="AI1127">
        <v>1</v>
      </c>
      <c r="AJ1127">
        <v>7.84</v>
      </c>
      <c r="AK1127">
        <v>19.8</v>
      </c>
      <c r="AL1127">
        <v>1</v>
      </c>
      <c r="AM1127">
        <v>5</v>
      </c>
      <c r="AN1127">
        <v>0</v>
      </c>
      <c r="AO1127">
        <v>1</v>
      </c>
      <c r="AP1127">
        <v>1</v>
      </c>
      <c r="AQ1127">
        <v>0</v>
      </c>
      <c r="AR1127">
        <v>0</v>
      </c>
      <c r="AS1127" t="s">
        <v>3</v>
      </c>
      <c r="AT1127">
        <v>1.27</v>
      </c>
      <c r="AU1127" t="s">
        <v>3</v>
      </c>
      <c r="AV1127">
        <v>0</v>
      </c>
      <c r="AW1127">
        <v>2</v>
      </c>
      <c r="AX1127">
        <v>69735572</v>
      </c>
      <c r="AY1127">
        <v>1</v>
      </c>
      <c r="AZ1127">
        <v>0</v>
      </c>
      <c r="BA1127">
        <v>1149</v>
      </c>
      <c r="BB1127">
        <v>0</v>
      </c>
      <c r="BC1127">
        <v>0</v>
      </c>
      <c r="BD1127">
        <v>0</v>
      </c>
      <c r="BE1127">
        <v>0</v>
      </c>
      <c r="BF1127">
        <v>0</v>
      </c>
      <c r="BG1127">
        <v>0</v>
      </c>
      <c r="BH1127">
        <v>0</v>
      </c>
      <c r="BI1127">
        <v>0</v>
      </c>
      <c r="BJ1127">
        <v>0</v>
      </c>
      <c r="BK1127">
        <v>0</v>
      </c>
      <c r="BL1127">
        <v>0</v>
      </c>
      <c r="BM1127">
        <v>0</v>
      </c>
      <c r="BN1127">
        <v>0</v>
      </c>
      <c r="BO1127">
        <v>0</v>
      </c>
      <c r="BP1127">
        <v>0</v>
      </c>
      <c r="BQ1127">
        <v>0</v>
      </c>
      <c r="BR1127">
        <v>0</v>
      </c>
      <c r="BS1127">
        <v>0</v>
      </c>
      <c r="BT1127">
        <v>0</v>
      </c>
      <c r="BU1127">
        <v>0</v>
      </c>
      <c r="BV1127">
        <v>0</v>
      </c>
      <c r="BW1127">
        <v>0</v>
      </c>
      <c r="CV1127">
        <v>0</v>
      </c>
      <c r="CW1127">
        <f>ROUND(Y1127*Source!I1341*DO1127,9)</f>
        <v>0</v>
      </c>
      <c r="CX1127">
        <f>ROUND(Y1127*Source!I1341,9)</f>
        <v>6.7538600000000004</v>
      </c>
      <c r="CY1127">
        <f>AB1127</f>
        <v>245.16</v>
      </c>
      <c r="CZ1127">
        <f>AF1127</f>
        <v>31.27</v>
      </c>
      <c r="DA1127">
        <f>AJ1127</f>
        <v>7.84</v>
      </c>
      <c r="DB1127">
        <f t="shared" si="523"/>
        <v>39.71</v>
      </c>
      <c r="DC1127">
        <f t="shared" si="524"/>
        <v>17.28</v>
      </c>
      <c r="DD1127" t="s">
        <v>3</v>
      </c>
      <c r="DE1127" t="s">
        <v>3</v>
      </c>
      <c r="DF1127">
        <f t="shared" si="527"/>
        <v>0</v>
      </c>
      <c r="DG1127">
        <f>ROUND(ROUND(AF1127*AJ1127,0)*CX1127,0)</f>
        <v>1655</v>
      </c>
      <c r="DH1127">
        <f>ROUND(ROUND(AG1127*AK1127,0)*CX1127,0)</f>
        <v>1817</v>
      </c>
      <c r="DI1127">
        <f t="shared" si="528"/>
        <v>0</v>
      </c>
      <c r="DJ1127">
        <f>DG1127</f>
        <v>1655</v>
      </c>
      <c r="DK1127">
        <v>0</v>
      </c>
      <c r="DL1127" t="s">
        <v>3</v>
      </c>
      <c r="DM1127">
        <v>0</v>
      </c>
      <c r="DN1127" t="s">
        <v>3</v>
      </c>
      <c r="DO1127">
        <v>0</v>
      </c>
    </row>
    <row r="1128" spans="1:119" x14ac:dyDescent="0.2">
      <c r="A1128">
        <f>ROW(Source!A1341)</f>
        <v>1341</v>
      </c>
      <c r="B1128">
        <v>69726884</v>
      </c>
      <c r="C1128">
        <v>69735563</v>
      </c>
      <c r="D1128">
        <v>27440041</v>
      </c>
      <c r="E1128">
        <v>1</v>
      </c>
      <c r="F1128">
        <v>1</v>
      </c>
      <c r="G1128">
        <v>1</v>
      </c>
      <c r="H1128">
        <v>2</v>
      </c>
      <c r="I1128" t="s">
        <v>1003</v>
      </c>
      <c r="J1128" t="s">
        <v>1004</v>
      </c>
      <c r="K1128" t="s">
        <v>1005</v>
      </c>
      <c r="L1128">
        <v>1368</v>
      </c>
      <c r="N1128">
        <v>1011</v>
      </c>
      <c r="O1128" t="s">
        <v>978</v>
      </c>
      <c r="P1128" t="s">
        <v>978</v>
      </c>
      <c r="Q1128">
        <v>1</v>
      </c>
      <c r="W1128">
        <v>0</v>
      </c>
      <c r="X1128">
        <v>781889226</v>
      </c>
      <c r="Y1128">
        <f t="shared" si="522"/>
        <v>9.07</v>
      </c>
      <c r="AA1128">
        <v>0</v>
      </c>
      <c r="AB1128">
        <v>3.92</v>
      </c>
      <c r="AC1128">
        <v>0</v>
      </c>
      <c r="AD1128">
        <v>0</v>
      </c>
      <c r="AE1128">
        <v>0</v>
      </c>
      <c r="AF1128">
        <v>0.5</v>
      </c>
      <c r="AG1128">
        <v>0</v>
      </c>
      <c r="AH1128">
        <v>0</v>
      </c>
      <c r="AI1128">
        <v>1</v>
      </c>
      <c r="AJ1128">
        <v>7.84</v>
      </c>
      <c r="AK1128">
        <v>19.8</v>
      </c>
      <c r="AL1128">
        <v>1</v>
      </c>
      <c r="AM1128">
        <v>5</v>
      </c>
      <c r="AN1128">
        <v>0</v>
      </c>
      <c r="AO1128">
        <v>1</v>
      </c>
      <c r="AP1128">
        <v>1</v>
      </c>
      <c r="AQ1128">
        <v>0</v>
      </c>
      <c r="AR1128">
        <v>0</v>
      </c>
      <c r="AS1128" t="s">
        <v>3</v>
      </c>
      <c r="AT1128">
        <v>9.07</v>
      </c>
      <c r="AU1128" t="s">
        <v>3</v>
      </c>
      <c r="AV1128">
        <v>0</v>
      </c>
      <c r="AW1128">
        <v>2</v>
      </c>
      <c r="AX1128">
        <v>69735573</v>
      </c>
      <c r="AY1128">
        <v>1</v>
      </c>
      <c r="AZ1128">
        <v>0</v>
      </c>
      <c r="BA1128">
        <v>1150</v>
      </c>
      <c r="BB1128">
        <v>0</v>
      </c>
      <c r="BC1128">
        <v>0</v>
      </c>
      <c r="BD1128">
        <v>0</v>
      </c>
      <c r="BE1128">
        <v>0</v>
      </c>
      <c r="BF1128">
        <v>0</v>
      </c>
      <c r="BG1128">
        <v>0</v>
      </c>
      <c r="BH1128">
        <v>0</v>
      </c>
      <c r="BI1128">
        <v>0</v>
      </c>
      <c r="BJ1128">
        <v>0</v>
      </c>
      <c r="BK1128">
        <v>0</v>
      </c>
      <c r="BL1128">
        <v>0</v>
      </c>
      <c r="BM1128">
        <v>0</v>
      </c>
      <c r="BN1128">
        <v>0</v>
      </c>
      <c r="BO1128">
        <v>0</v>
      </c>
      <c r="BP1128">
        <v>0</v>
      </c>
      <c r="BQ1128">
        <v>0</v>
      </c>
      <c r="BR1128">
        <v>0</v>
      </c>
      <c r="BS1128">
        <v>0</v>
      </c>
      <c r="BT1128">
        <v>0</v>
      </c>
      <c r="BU1128">
        <v>0</v>
      </c>
      <c r="BV1128">
        <v>0</v>
      </c>
      <c r="BW1128">
        <v>0</v>
      </c>
      <c r="CV1128">
        <v>0</v>
      </c>
      <c r="CW1128">
        <f>ROUND(Y1128*Source!I1341*DO1128,9)</f>
        <v>0</v>
      </c>
      <c r="CX1128">
        <f>ROUND(Y1128*Source!I1341,9)</f>
        <v>48.234259999999999</v>
      </c>
      <c r="CY1128">
        <f>AB1128</f>
        <v>3.92</v>
      </c>
      <c r="CZ1128">
        <f>AF1128</f>
        <v>0.5</v>
      </c>
      <c r="DA1128">
        <f>AJ1128</f>
        <v>7.84</v>
      </c>
      <c r="DB1128">
        <f t="shared" si="523"/>
        <v>4.54</v>
      </c>
      <c r="DC1128">
        <f t="shared" si="524"/>
        <v>0</v>
      </c>
      <c r="DD1128" t="s">
        <v>3</v>
      </c>
      <c r="DE1128" t="s">
        <v>3</v>
      </c>
      <c r="DF1128">
        <f t="shared" si="527"/>
        <v>0</v>
      </c>
      <c r="DG1128">
        <f>ROUND(ROUND(AF1128*AJ1128,0)*CX1128,0)</f>
        <v>193</v>
      </c>
      <c r="DH1128">
        <f>ROUND(ROUND(AG1128*AK1128,0)*CX1128,0)</f>
        <v>0</v>
      </c>
      <c r="DI1128">
        <f t="shared" si="528"/>
        <v>0</v>
      </c>
      <c r="DJ1128">
        <f>DG1128</f>
        <v>193</v>
      </c>
      <c r="DK1128">
        <v>0</v>
      </c>
      <c r="DL1128" t="s">
        <v>3</v>
      </c>
      <c r="DM1128">
        <v>0</v>
      </c>
      <c r="DN1128" t="s">
        <v>3</v>
      </c>
      <c r="DO1128">
        <v>0</v>
      </c>
    </row>
    <row r="1129" spans="1:119" x14ac:dyDescent="0.2">
      <c r="A1129">
        <f>ROW(Source!A1341)</f>
        <v>1341</v>
      </c>
      <c r="B1129">
        <v>69726884</v>
      </c>
      <c r="C1129">
        <v>69735563</v>
      </c>
      <c r="D1129">
        <v>27416566</v>
      </c>
      <c r="E1129">
        <v>1</v>
      </c>
      <c r="F1129">
        <v>1</v>
      </c>
      <c r="G1129">
        <v>1</v>
      </c>
      <c r="H1129">
        <v>3</v>
      </c>
      <c r="I1129" t="s">
        <v>82</v>
      </c>
      <c r="J1129" t="s">
        <v>84</v>
      </c>
      <c r="K1129" t="s">
        <v>83</v>
      </c>
      <c r="L1129">
        <v>1339</v>
      </c>
      <c r="N1129">
        <v>1007</v>
      </c>
      <c r="O1129" t="s">
        <v>40</v>
      </c>
      <c r="P1129" t="s">
        <v>40</v>
      </c>
      <c r="Q1129">
        <v>1</v>
      </c>
      <c r="W1129">
        <v>0</v>
      </c>
      <c r="X1129">
        <v>-50505369</v>
      </c>
      <c r="Y1129">
        <f t="shared" si="522"/>
        <v>3.5</v>
      </c>
      <c r="AA1129">
        <v>14.19</v>
      </c>
      <c r="AB1129">
        <v>0</v>
      </c>
      <c r="AC1129">
        <v>0</v>
      </c>
      <c r="AD1129">
        <v>0</v>
      </c>
      <c r="AE1129">
        <v>1.97</v>
      </c>
      <c r="AF1129">
        <v>0</v>
      </c>
      <c r="AG1129">
        <v>0</v>
      </c>
      <c r="AH1129">
        <v>0</v>
      </c>
      <c r="AI1129">
        <v>7.56</v>
      </c>
      <c r="AJ1129">
        <v>1</v>
      </c>
      <c r="AK1129">
        <v>1</v>
      </c>
      <c r="AL1129">
        <v>1</v>
      </c>
      <c r="AM1129">
        <v>0</v>
      </c>
      <c r="AN1129">
        <v>0</v>
      </c>
      <c r="AO1129">
        <v>0</v>
      </c>
      <c r="AP1129">
        <v>1</v>
      </c>
      <c r="AQ1129">
        <v>0</v>
      </c>
      <c r="AR1129">
        <v>0</v>
      </c>
      <c r="AS1129" t="s">
        <v>3</v>
      </c>
      <c r="AT1129">
        <v>3.5</v>
      </c>
      <c r="AU1129" t="s">
        <v>3</v>
      </c>
      <c r="AV1129">
        <v>0</v>
      </c>
      <c r="AW1129">
        <v>2</v>
      </c>
      <c r="AX1129">
        <v>69735575</v>
      </c>
      <c r="AY1129">
        <v>1</v>
      </c>
      <c r="AZ1129">
        <v>16384</v>
      </c>
      <c r="BA1129">
        <v>1152</v>
      </c>
      <c r="BB1129">
        <v>3</v>
      </c>
      <c r="BC1129">
        <v>0</v>
      </c>
      <c r="BD1129">
        <v>0</v>
      </c>
      <c r="BE1129">
        <v>0</v>
      </c>
      <c r="BF1129">
        <v>0</v>
      </c>
      <c r="BG1129">
        <v>0</v>
      </c>
      <c r="BH1129">
        <v>0</v>
      </c>
      <c r="BI1129">
        <v>0</v>
      </c>
      <c r="BJ1129">
        <v>0</v>
      </c>
      <c r="BK1129">
        <v>0</v>
      </c>
      <c r="BL1129">
        <v>0</v>
      </c>
      <c r="BM1129">
        <v>0</v>
      </c>
      <c r="BN1129">
        <v>0</v>
      </c>
      <c r="BO1129">
        <v>0</v>
      </c>
      <c r="BP1129">
        <v>0</v>
      </c>
      <c r="BQ1129">
        <v>0</v>
      </c>
      <c r="BR1129">
        <v>0</v>
      </c>
      <c r="BS1129">
        <v>0</v>
      </c>
      <c r="BT1129">
        <v>0</v>
      </c>
      <c r="BU1129">
        <v>0</v>
      </c>
      <c r="BV1129">
        <v>0</v>
      </c>
      <c r="BW1129">
        <v>0</v>
      </c>
      <c r="CV1129">
        <v>0</v>
      </c>
      <c r="CW1129">
        <v>0</v>
      </c>
      <c r="CX1129">
        <f>ROUND(Y1129*Source!I1341,9)</f>
        <v>18.613</v>
      </c>
      <c r="CY1129">
        <f>AA1129</f>
        <v>14.19</v>
      </c>
      <c r="CZ1129">
        <f>AE1129</f>
        <v>1.97</v>
      </c>
      <c r="DA1129">
        <f>AI1129</f>
        <v>7.56</v>
      </c>
      <c r="DB1129">
        <f t="shared" si="523"/>
        <v>6.9</v>
      </c>
      <c r="DC1129">
        <f t="shared" si="524"/>
        <v>0</v>
      </c>
      <c r="DD1129" t="s">
        <v>3</v>
      </c>
      <c r="DE1129" t="s">
        <v>3</v>
      </c>
      <c r="DF1129">
        <f>ROUND(ROUND(AE1129*AI1129,0)*CX1129,0)</f>
        <v>279</v>
      </c>
      <c r="DG1129">
        <f t="shared" ref="DG1129:DG1137" si="529">ROUND(ROUND(AF1129,0)*CX1129,0)</f>
        <v>0</v>
      </c>
      <c r="DH1129">
        <f t="shared" ref="DH1129:DH1136" si="530">ROUND(ROUND(AG1129,0)*CX1129,0)</f>
        <v>0</v>
      </c>
      <c r="DI1129">
        <f t="shared" si="528"/>
        <v>0</v>
      </c>
      <c r="DJ1129">
        <f>DF1129</f>
        <v>279</v>
      </c>
      <c r="DK1129">
        <v>0</v>
      </c>
      <c r="DL1129" t="s">
        <v>3</v>
      </c>
      <c r="DM1129">
        <v>0</v>
      </c>
      <c r="DN1129" t="s">
        <v>3</v>
      </c>
      <c r="DO1129">
        <v>0</v>
      </c>
    </row>
    <row r="1130" spans="1:119" x14ac:dyDescent="0.2">
      <c r="A1130">
        <f>ROW(Source!A1341)</f>
        <v>1341</v>
      </c>
      <c r="B1130">
        <v>69726884</v>
      </c>
      <c r="C1130">
        <v>69735563</v>
      </c>
      <c r="D1130">
        <v>61335865</v>
      </c>
      <c r="E1130">
        <v>1</v>
      </c>
      <c r="F1130">
        <v>1</v>
      </c>
      <c r="G1130">
        <v>1</v>
      </c>
      <c r="H1130">
        <v>3</v>
      </c>
      <c r="I1130" t="s">
        <v>502</v>
      </c>
      <c r="J1130" t="s">
        <v>504</v>
      </c>
      <c r="K1130" t="s">
        <v>503</v>
      </c>
      <c r="L1130">
        <v>1339</v>
      </c>
      <c r="N1130">
        <v>1007</v>
      </c>
      <c r="O1130" t="s">
        <v>40</v>
      </c>
      <c r="P1130" t="s">
        <v>40</v>
      </c>
      <c r="Q1130">
        <v>1</v>
      </c>
      <c r="W1130">
        <v>0</v>
      </c>
      <c r="X1130">
        <v>-1690895291</v>
      </c>
      <c r="Y1130">
        <f t="shared" si="522"/>
        <v>2.04</v>
      </c>
      <c r="AA1130">
        <v>4178.62</v>
      </c>
      <c r="AB1130">
        <v>0</v>
      </c>
      <c r="AC1130">
        <v>0</v>
      </c>
      <c r="AD1130">
        <v>0</v>
      </c>
      <c r="AE1130">
        <v>577.88000000000011</v>
      </c>
      <c r="AF1130">
        <v>0</v>
      </c>
      <c r="AG1130">
        <v>0</v>
      </c>
      <c r="AH1130">
        <v>0</v>
      </c>
      <c r="AI1130">
        <v>7.56</v>
      </c>
      <c r="AJ1130">
        <v>1</v>
      </c>
      <c r="AK1130">
        <v>1</v>
      </c>
      <c r="AL1130">
        <v>1</v>
      </c>
      <c r="AM1130">
        <v>0</v>
      </c>
      <c r="AN1130">
        <v>0</v>
      </c>
      <c r="AO1130">
        <v>0</v>
      </c>
      <c r="AP1130">
        <v>1</v>
      </c>
      <c r="AQ1130">
        <v>0</v>
      </c>
      <c r="AR1130">
        <v>0</v>
      </c>
      <c r="AS1130" t="s">
        <v>3</v>
      </c>
      <c r="AT1130">
        <v>2.04</v>
      </c>
      <c r="AU1130" t="s">
        <v>3</v>
      </c>
      <c r="AV1130">
        <v>0</v>
      </c>
      <c r="AW1130">
        <v>1</v>
      </c>
      <c r="AX1130">
        <v>-1</v>
      </c>
      <c r="AY1130">
        <v>0</v>
      </c>
      <c r="AZ1130">
        <v>0</v>
      </c>
      <c r="BA1130" t="s">
        <v>3</v>
      </c>
      <c r="BB1130">
        <v>0</v>
      </c>
      <c r="BC1130">
        <v>0</v>
      </c>
      <c r="BD1130">
        <v>0</v>
      </c>
      <c r="BE1130">
        <v>0</v>
      </c>
      <c r="BF1130">
        <v>0</v>
      </c>
      <c r="BG1130">
        <v>0</v>
      </c>
      <c r="BH1130">
        <v>0</v>
      </c>
      <c r="BI1130">
        <v>0</v>
      </c>
      <c r="BJ1130">
        <v>0</v>
      </c>
      <c r="BK1130">
        <v>0</v>
      </c>
      <c r="BL1130">
        <v>0</v>
      </c>
      <c r="BM1130">
        <v>0</v>
      </c>
      <c r="BN1130">
        <v>0</v>
      </c>
      <c r="BO1130">
        <v>0</v>
      </c>
      <c r="BP1130">
        <v>0</v>
      </c>
      <c r="BQ1130">
        <v>0</v>
      </c>
      <c r="BR1130">
        <v>0</v>
      </c>
      <c r="BS1130">
        <v>0</v>
      </c>
      <c r="BT1130">
        <v>0</v>
      </c>
      <c r="BU1130">
        <v>0</v>
      </c>
      <c r="BV1130">
        <v>0</v>
      </c>
      <c r="BW1130">
        <v>0</v>
      </c>
      <c r="CV1130">
        <v>0</v>
      </c>
      <c r="CW1130">
        <v>0</v>
      </c>
      <c r="CX1130">
        <f>ROUND(Y1130*Source!I1341,9)</f>
        <v>10.84872</v>
      </c>
      <c r="CY1130">
        <f>AA1130</f>
        <v>4178.62</v>
      </c>
      <c r="CZ1130">
        <f>AE1130</f>
        <v>577.88000000000011</v>
      </c>
      <c r="DA1130">
        <f>AI1130</f>
        <v>7.56</v>
      </c>
      <c r="DB1130">
        <f t="shared" si="523"/>
        <v>1178.8800000000001</v>
      </c>
      <c r="DC1130">
        <f t="shared" si="524"/>
        <v>0</v>
      </c>
      <c r="DD1130" t="s">
        <v>3</v>
      </c>
      <c r="DE1130" t="s">
        <v>3</v>
      </c>
      <c r="DF1130">
        <f>ROUND(ROUND(AE1130*AI1130,0)*CX1130,0)</f>
        <v>47398</v>
      </c>
      <c r="DG1130">
        <f t="shared" si="529"/>
        <v>0</v>
      </c>
      <c r="DH1130">
        <f t="shared" si="530"/>
        <v>0</v>
      </c>
      <c r="DI1130">
        <f t="shared" si="528"/>
        <v>0</v>
      </c>
      <c r="DJ1130">
        <f>DF1130</f>
        <v>47398</v>
      </c>
      <c r="DK1130">
        <v>0</v>
      </c>
      <c r="DL1130" t="s">
        <v>3</v>
      </c>
      <c r="DM1130">
        <v>0</v>
      </c>
      <c r="DN1130" t="s">
        <v>3</v>
      </c>
      <c r="DO1130">
        <v>0</v>
      </c>
    </row>
    <row r="1131" spans="1:119" x14ac:dyDescent="0.2">
      <c r="A1131">
        <f>ROW(Source!A1346)</f>
        <v>1346</v>
      </c>
      <c r="B1131">
        <v>69726971</v>
      </c>
      <c r="C1131">
        <v>69735578</v>
      </c>
      <c r="D1131">
        <v>27496319</v>
      </c>
      <c r="E1131">
        <v>1</v>
      </c>
      <c r="F1131">
        <v>1</v>
      </c>
      <c r="G1131">
        <v>1</v>
      </c>
      <c r="H1131">
        <v>1</v>
      </c>
      <c r="I1131" t="s">
        <v>1001</v>
      </c>
      <c r="J1131" t="s">
        <v>3</v>
      </c>
      <c r="K1131" t="s">
        <v>1002</v>
      </c>
      <c r="L1131">
        <v>1369</v>
      </c>
      <c r="N1131">
        <v>1013</v>
      </c>
      <c r="O1131" t="s">
        <v>974</v>
      </c>
      <c r="P1131" t="s">
        <v>974</v>
      </c>
      <c r="Q1131">
        <v>1</v>
      </c>
      <c r="W1131">
        <v>0</v>
      </c>
      <c r="X1131">
        <v>1189128158</v>
      </c>
      <c r="Y1131">
        <f t="shared" ref="Y1131:Y1140" si="531">(AT1131*2)</f>
        <v>1</v>
      </c>
      <c r="AA1131">
        <v>0</v>
      </c>
      <c r="AB1131">
        <v>0</v>
      </c>
      <c r="AC1131">
        <v>0</v>
      </c>
      <c r="AD1131">
        <v>8.01</v>
      </c>
      <c r="AE1131">
        <v>0</v>
      </c>
      <c r="AF1131">
        <v>0</v>
      </c>
      <c r="AG1131">
        <v>0</v>
      </c>
      <c r="AH1131">
        <v>8.01</v>
      </c>
      <c r="AI1131">
        <v>1</v>
      </c>
      <c r="AJ1131">
        <v>1</v>
      </c>
      <c r="AK1131">
        <v>1</v>
      </c>
      <c r="AL1131">
        <v>1</v>
      </c>
      <c r="AM1131">
        <v>-2</v>
      </c>
      <c r="AN1131">
        <v>0</v>
      </c>
      <c r="AO1131">
        <v>1</v>
      </c>
      <c r="AP1131">
        <v>1</v>
      </c>
      <c r="AQ1131">
        <v>0</v>
      </c>
      <c r="AR1131">
        <v>0</v>
      </c>
      <c r="AS1131" t="s">
        <v>3</v>
      </c>
      <c r="AT1131">
        <v>0.5</v>
      </c>
      <c r="AU1131" t="s">
        <v>608</v>
      </c>
      <c r="AV1131">
        <v>1</v>
      </c>
      <c r="AW1131">
        <v>2</v>
      </c>
      <c r="AX1131">
        <v>69735584</v>
      </c>
      <c r="AY1131">
        <v>1</v>
      </c>
      <c r="AZ1131">
        <v>0</v>
      </c>
      <c r="BA1131">
        <v>1153</v>
      </c>
      <c r="BB1131">
        <v>0</v>
      </c>
      <c r="BC1131">
        <v>0</v>
      </c>
      <c r="BD1131">
        <v>0</v>
      </c>
      <c r="BE1131">
        <v>0</v>
      </c>
      <c r="BF1131">
        <v>0</v>
      </c>
      <c r="BG1131">
        <v>0</v>
      </c>
      <c r="BH1131">
        <v>0</v>
      </c>
      <c r="BI1131">
        <v>0</v>
      </c>
      <c r="BJ1131">
        <v>0</v>
      </c>
      <c r="BK1131">
        <v>0</v>
      </c>
      <c r="BL1131">
        <v>0</v>
      </c>
      <c r="BM1131">
        <v>0</v>
      </c>
      <c r="BN1131">
        <v>0</v>
      </c>
      <c r="BO1131">
        <v>0</v>
      </c>
      <c r="BP1131">
        <v>0</v>
      </c>
      <c r="BQ1131">
        <v>0</v>
      </c>
      <c r="BR1131">
        <v>0</v>
      </c>
      <c r="BS1131">
        <v>0</v>
      </c>
      <c r="BT1131">
        <v>0</v>
      </c>
      <c r="BU1131">
        <v>0</v>
      </c>
      <c r="BV1131">
        <v>0</v>
      </c>
      <c r="BW1131">
        <v>0</v>
      </c>
      <c r="CU1131">
        <f>ROUND(AT1131*Source!I1346*AH1131*AL1131,0)</f>
        <v>21</v>
      </c>
      <c r="CV1131">
        <f>ROUND(Y1131*Source!I1346,9)</f>
        <v>5.3179999999999996</v>
      </c>
      <c r="CW1131">
        <v>0</v>
      </c>
      <c r="CX1131">
        <f>ROUND(Y1131*Source!I1346,9)</f>
        <v>5.3179999999999996</v>
      </c>
      <c r="CY1131">
        <f>AD1131</f>
        <v>8.01</v>
      </c>
      <c r="CZ1131">
        <f>AH1131</f>
        <v>8.01</v>
      </c>
      <c r="DA1131">
        <f>AL1131</f>
        <v>1</v>
      </c>
      <c r="DB1131">
        <f t="shared" ref="DB1131:DB1140" si="532">ROUND((ROUND(AT1131*CZ1131,2)*2),2)</f>
        <v>8.02</v>
      </c>
      <c r="DC1131">
        <f t="shared" ref="DC1131:DC1140" si="533">ROUND((ROUND(AT1131*AG1131,2)*2),2)</f>
        <v>0</v>
      </c>
      <c r="DD1131" t="s">
        <v>3</v>
      </c>
      <c r="DE1131" t="s">
        <v>3</v>
      </c>
      <c r="DF1131">
        <f t="shared" ref="DF1131:DF1139" si="534">ROUND(ROUND(AE1131,0)*CX1131,0)</f>
        <v>0</v>
      </c>
      <c r="DG1131">
        <f t="shared" si="529"/>
        <v>0</v>
      </c>
      <c r="DH1131">
        <f t="shared" si="530"/>
        <v>0</v>
      </c>
      <c r="DI1131">
        <f t="shared" si="528"/>
        <v>43</v>
      </c>
      <c r="DJ1131">
        <f>DI1131</f>
        <v>43</v>
      </c>
      <c r="DK1131">
        <v>0</v>
      </c>
      <c r="DL1131" t="s">
        <v>3</v>
      </c>
      <c r="DM1131">
        <v>0</v>
      </c>
      <c r="DN1131" t="s">
        <v>3</v>
      </c>
      <c r="DO1131">
        <v>0</v>
      </c>
    </row>
    <row r="1132" spans="1:119" x14ac:dyDescent="0.2">
      <c r="A1132">
        <f>ROW(Source!A1346)</f>
        <v>1346</v>
      </c>
      <c r="B1132">
        <v>69726971</v>
      </c>
      <c r="C1132">
        <v>69735578</v>
      </c>
      <c r="D1132">
        <v>121548</v>
      </c>
      <c r="E1132">
        <v>1</v>
      </c>
      <c r="F1132">
        <v>1</v>
      </c>
      <c r="G1132">
        <v>1</v>
      </c>
      <c r="H1132">
        <v>1</v>
      </c>
      <c r="I1132" t="s">
        <v>36</v>
      </c>
      <c r="J1132" t="s">
        <v>3</v>
      </c>
      <c r="K1132" t="s">
        <v>981</v>
      </c>
      <c r="L1132">
        <v>608254</v>
      </c>
      <c r="N1132">
        <v>1013</v>
      </c>
      <c r="O1132" t="s">
        <v>982</v>
      </c>
      <c r="P1132" t="s">
        <v>982</v>
      </c>
      <c r="Q1132">
        <v>1</v>
      </c>
      <c r="W1132">
        <v>0</v>
      </c>
      <c r="X1132">
        <v>-185737400</v>
      </c>
      <c r="Y1132">
        <f t="shared" si="531"/>
        <v>0.42</v>
      </c>
      <c r="AA1132">
        <v>0</v>
      </c>
      <c r="AB1132">
        <v>0</v>
      </c>
      <c r="AC1132">
        <v>0</v>
      </c>
      <c r="AD1132">
        <v>0</v>
      </c>
      <c r="AE1132">
        <v>0</v>
      </c>
      <c r="AF1132">
        <v>0</v>
      </c>
      <c r="AG1132">
        <v>0</v>
      </c>
      <c r="AH1132">
        <v>0</v>
      </c>
      <c r="AI1132">
        <v>1</v>
      </c>
      <c r="AJ1132">
        <v>1</v>
      </c>
      <c r="AK1132">
        <v>1</v>
      </c>
      <c r="AL1132">
        <v>1</v>
      </c>
      <c r="AM1132">
        <v>-2</v>
      </c>
      <c r="AN1132">
        <v>0</v>
      </c>
      <c r="AO1132">
        <v>1</v>
      </c>
      <c r="AP1132">
        <v>1</v>
      </c>
      <c r="AQ1132">
        <v>0</v>
      </c>
      <c r="AR1132">
        <v>0</v>
      </c>
      <c r="AS1132" t="s">
        <v>3</v>
      </c>
      <c r="AT1132">
        <v>0.21</v>
      </c>
      <c r="AU1132" t="s">
        <v>608</v>
      </c>
      <c r="AV1132">
        <v>2</v>
      </c>
      <c r="AW1132">
        <v>2</v>
      </c>
      <c r="AX1132">
        <v>69735585</v>
      </c>
      <c r="AY1132">
        <v>1</v>
      </c>
      <c r="AZ1132">
        <v>0</v>
      </c>
      <c r="BA1132">
        <v>1154</v>
      </c>
      <c r="BB1132">
        <v>0</v>
      </c>
      <c r="BC1132">
        <v>0</v>
      </c>
      <c r="BD1132">
        <v>0</v>
      </c>
      <c r="BE1132">
        <v>0</v>
      </c>
      <c r="BF1132">
        <v>0</v>
      </c>
      <c r="BG1132">
        <v>0</v>
      </c>
      <c r="BH1132">
        <v>0</v>
      </c>
      <c r="BI1132">
        <v>0</v>
      </c>
      <c r="BJ1132">
        <v>0</v>
      </c>
      <c r="BK1132">
        <v>0</v>
      </c>
      <c r="BL1132">
        <v>0</v>
      </c>
      <c r="BM1132">
        <v>0</v>
      </c>
      <c r="BN1132">
        <v>0</v>
      </c>
      <c r="BO1132">
        <v>0</v>
      </c>
      <c r="BP1132">
        <v>0</v>
      </c>
      <c r="BQ1132">
        <v>0</v>
      </c>
      <c r="BR1132">
        <v>0</v>
      </c>
      <c r="BS1132">
        <v>0</v>
      </c>
      <c r="BT1132">
        <v>0</v>
      </c>
      <c r="BU1132">
        <v>0</v>
      </c>
      <c r="BV1132">
        <v>0</v>
      </c>
      <c r="BW1132">
        <v>0</v>
      </c>
      <c r="CV1132">
        <v>0</v>
      </c>
      <c r="CW1132">
        <v>0</v>
      </c>
      <c r="CX1132">
        <f>ROUND(Y1132*Source!I1346,9)</f>
        <v>2.2335600000000002</v>
      </c>
      <c r="CY1132">
        <f>AD1132</f>
        <v>0</v>
      </c>
      <c r="CZ1132">
        <f>AH1132</f>
        <v>0</v>
      </c>
      <c r="DA1132">
        <f>AL1132</f>
        <v>1</v>
      </c>
      <c r="DB1132">
        <f t="shared" si="532"/>
        <v>0</v>
      </c>
      <c r="DC1132">
        <f t="shared" si="533"/>
        <v>0</v>
      </c>
      <c r="DD1132" t="s">
        <v>3</v>
      </c>
      <c r="DE1132" t="s">
        <v>3</v>
      </c>
      <c r="DF1132">
        <f t="shared" si="534"/>
        <v>0</v>
      </c>
      <c r="DG1132">
        <f t="shared" si="529"/>
        <v>0</v>
      </c>
      <c r="DH1132">
        <f t="shared" si="530"/>
        <v>0</v>
      </c>
      <c r="DI1132">
        <f t="shared" si="528"/>
        <v>0</v>
      </c>
      <c r="DJ1132">
        <f>DI1132</f>
        <v>0</v>
      </c>
      <c r="DK1132">
        <v>0</v>
      </c>
      <c r="DL1132" t="s">
        <v>3</v>
      </c>
      <c r="DM1132">
        <v>0</v>
      </c>
      <c r="DN1132" t="s">
        <v>3</v>
      </c>
      <c r="DO1132">
        <v>0</v>
      </c>
    </row>
    <row r="1133" spans="1:119" x14ac:dyDescent="0.2">
      <c r="A1133">
        <f>ROW(Source!A1346)</f>
        <v>1346</v>
      </c>
      <c r="B1133">
        <v>69726971</v>
      </c>
      <c r="C1133">
        <v>69735578</v>
      </c>
      <c r="D1133">
        <v>27439630</v>
      </c>
      <c r="E1133">
        <v>1</v>
      </c>
      <c r="F1133">
        <v>1</v>
      </c>
      <c r="G1133">
        <v>1</v>
      </c>
      <c r="H1133">
        <v>2</v>
      </c>
      <c r="I1133" t="s">
        <v>986</v>
      </c>
      <c r="J1133" t="s">
        <v>987</v>
      </c>
      <c r="K1133" t="s">
        <v>988</v>
      </c>
      <c r="L1133">
        <v>1368</v>
      </c>
      <c r="N1133">
        <v>1011</v>
      </c>
      <c r="O1133" t="s">
        <v>978</v>
      </c>
      <c r="P1133" t="s">
        <v>978</v>
      </c>
      <c r="Q1133">
        <v>1</v>
      </c>
      <c r="W1133">
        <v>0</v>
      </c>
      <c r="X1133">
        <v>-72110300</v>
      </c>
      <c r="Y1133">
        <f t="shared" si="531"/>
        <v>0.42</v>
      </c>
      <c r="AA1133">
        <v>0</v>
      </c>
      <c r="AB1133">
        <v>31.27</v>
      </c>
      <c r="AC1133">
        <v>13.61</v>
      </c>
      <c r="AD1133">
        <v>0</v>
      </c>
      <c r="AE1133">
        <v>0</v>
      </c>
      <c r="AF1133">
        <v>31.27</v>
      </c>
      <c r="AG1133">
        <v>13.61</v>
      </c>
      <c r="AH1133">
        <v>0</v>
      </c>
      <c r="AI1133">
        <v>1</v>
      </c>
      <c r="AJ1133">
        <v>1</v>
      </c>
      <c r="AK1133">
        <v>1</v>
      </c>
      <c r="AL1133">
        <v>1</v>
      </c>
      <c r="AM1133">
        <v>-2</v>
      </c>
      <c r="AN1133">
        <v>0</v>
      </c>
      <c r="AO1133">
        <v>1</v>
      </c>
      <c r="AP1133">
        <v>1</v>
      </c>
      <c r="AQ1133">
        <v>0</v>
      </c>
      <c r="AR1133">
        <v>0</v>
      </c>
      <c r="AS1133" t="s">
        <v>3</v>
      </c>
      <c r="AT1133">
        <v>0.21</v>
      </c>
      <c r="AU1133" t="s">
        <v>608</v>
      </c>
      <c r="AV1133">
        <v>0</v>
      </c>
      <c r="AW1133">
        <v>2</v>
      </c>
      <c r="AX1133">
        <v>69735586</v>
      </c>
      <c r="AY1133">
        <v>1</v>
      </c>
      <c r="AZ1133">
        <v>0</v>
      </c>
      <c r="BA1133">
        <v>1155</v>
      </c>
      <c r="BB1133">
        <v>0</v>
      </c>
      <c r="BC1133">
        <v>0</v>
      </c>
      <c r="BD1133">
        <v>0</v>
      </c>
      <c r="BE1133">
        <v>0</v>
      </c>
      <c r="BF1133">
        <v>0</v>
      </c>
      <c r="BG1133">
        <v>0</v>
      </c>
      <c r="BH1133">
        <v>0</v>
      </c>
      <c r="BI1133">
        <v>0</v>
      </c>
      <c r="BJ1133">
        <v>0</v>
      </c>
      <c r="BK1133">
        <v>0</v>
      </c>
      <c r="BL1133">
        <v>0</v>
      </c>
      <c r="BM1133">
        <v>0</v>
      </c>
      <c r="BN1133">
        <v>0</v>
      </c>
      <c r="BO1133">
        <v>0</v>
      </c>
      <c r="BP1133">
        <v>0</v>
      </c>
      <c r="BQ1133">
        <v>0</v>
      </c>
      <c r="BR1133">
        <v>0</v>
      </c>
      <c r="BS1133">
        <v>0</v>
      </c>
      <c r="BT1133">
        <v>0</v>
      </c>
      <c r="BU1133">
        <v>0</v>
      </c>
      <c r="BV1133">
        <v>0</v>
      </c>
      <c r="BW1133">
        <v>0</v>
      </c>
      <c r="CV1133">
        <v>0</v>
      </c>
      <c r="CW1133">
        <f>ROUND(Y1133*Source!I1346*DO1133,9)</f>
        <v>0</v>
      </c>
      <c r="CX1133">
        <f>ROUND(Y1133*Source!I1346,9)</f>
        <v>2.2335600000000002</v>
      </c>
      <c r="CY1133">
        <f>AB1133</f>
        <v>31.27</v>
      </c>
      <c r="CZ1133">
        <f>AF1133</f>
        <v>31.27</v>
      </c>
      <c r="DA1133">
        <f>AJ1133</f>
        <v>1</v>
      </c>
      <c r="DB1133">
        <f t="shared" si="532"/>
        <v>13.14</v>
      </c>
      <c r="DC1133">
        <f t="shared" si="533"/>
        <v>5.72</v>
      </c>
      <c r="DD1133" t="s">
        <v>3</v>
      </c>
      <c r="DE1133" t="s">
        <v>3</v>
      </c>
      <c r="DF1133">
        <f t="shared" si="534"/>
        <v>0</v>
      </c>
      <c r="DG1133">
        <f t="shared" si="529"/>
        <v>69</v>
      </c>
      <c r="DH1133">
        <f t="shared" si="530"/>
        <v>31</v>
      </c>
      <c r="DI1133">
        <f t="shared" si="528"/>
        <v>0</v>
      </c>
      <c r="DJ1133">
        <f>DG1133</f>
        <v>69</v>
      </c>
      <c r="DK1133">
        <v>0</v>
      </c>
      <c r="DL1133" t="s">
        <v>3</v>
      </c>
      <c r="DM1133">
        <v>0</v>
      </c>
      <c r="DN1133" t="s">
        <v>3</v>
      </c>
      <c r="DO1133">
        <v>0</v>
      </c>
    </row>
    <row r="1134" spans="1:119" x14ac:dyDescent="0.2">
      <c r="A1134">
        <f>ROW(Source!A1346)</f>
        <v>1346</v>
      </c>
      <c r="B1134">
        <v>69726971</v>
      </c>
      <c r="C1134">
        <v>69735578</v>
      </c>
      <c r="D1134">
        <v>27440041</v>
      </c>
      <c r="E1134">
        <v>1</v>
      </c>
      <c r="F1134">
        <v>1</v>
      </c>
      <c r="G1134">
        <v>1</v>
      </c>
      <c r="H1134">
        <v>2</v>
      </c>
      <c r="I1134" t="s">
        <v>1003</v>
      </c>
      <c r="J1134" t="s">
        <v>1004</v>
      </c>
      <c r="K1134" t="s">
        <v>1005</v>
      </c>
      <c r="L1134">
        <v>1368</v>
      </c>
      <c r="N1134">
        <v>1011</v>
      </c>
      <c r="O1134" t="s">
        <v>978</v>
      </c>
      <c r="P1134" t="s">
        <v>978</v>
      </c>
      <c r="Q1134">
        <v>1</v>
      </c>
      <c r="W1134">
        <v>0</v>
      </c>
      <c r="X1134">
        <v>781889226</v>
      </c>
      <c r="Y1134">
        <f t="shared" si="531"/>
        <v>4.6399999999999997</v>
      </c>
      <c r="AA1134">
        <v>0</v>
      </c>
      <c r="AB1134">
        <v>0.5</v>
      </c>
      <c r="AC1134">
        <v>0</v>
      </c>
      <c r="AD1134">
        <v>0</v>
      </c>
      <c r="AE1134">
        <v>0</v>
      </c>
      <c r="AF1134">
        <v>0.5</v>
      </c>
      <c r="AG1134">
        <v>0</v>
      </c>
      <c r="AH1134">
        <v>0</v>
      </c>
      <c r="AI1134">
        <v>1</v>
      </c>
      <c r="AJ1134">
        <v>1</v>
      </c>
      <c r="AK1134">
        <v>1</v>
      </c>
      <c r="AL1134">
        <v>1</v>
      </c>
      <c r="AM1134">
        <v>-2</v>
      </c>
      <c r="AN1134">
        <v>0</v>
      </c>
      <c r="AO1134">
        <v>1</v>
      </c>
      <c r="AP1134">
        <v>1</v>
      </c>
      <c r="AQ1134">
        <v>0</v>
      </c>
      <c r="AR1134">
        <v>0</v>
      </c>
      <c r="AS1134" t="s">
        <v>3</v>
      </c>
      <c r="AT1134">
        <v>2.3199999999999998</v>
      </c>
      <c r="AU1134" t="s">
        <v>608</v>
      </c>
      <c r="AV1134">
        <v>0</v>
      </c>
      <c r="AW1134">
        <v>2</v>
      </c>
      <c r="AX1134">
        <v>69735587</v>
      </c>
      <c r="AY1134">
        <v>1</v>
      </c>
      <c r="AZ1134">
        <v>0</v>
      </c>
      <c r="BA1134">
        <v>1156</v>
      </c>
      <c r="BB1134">
        <v>0</v>
      </c>
      <c r="BC1134">
        <v>0</v>
      </c>
      <c r="BD1134">
        <v>0</v>
      </c>
      <c r="BE1134">
        <v>0</v>
      </c>
      <c r="BF1134">
        <v>0</v>
      </c>
      <c r="BG1134">
        <v>0</v>
      </c>
      <c r="BH1134">
        <v>0</v>
      </c>
      <c r="BI1134">
        <v>0</v>
      </c>
      <c r="BJ1134">
        <v>0</v>
      </c>
      <c r="BK1134">
        <v>0</v>
      </c>
      <c r="BL1134">
        <v>0</v>
      </c>
      <c r="BM1134">
        <v>0</v>
      </c>
      <c r="BN1134">
        <v>0</v>
      </c>
      <c r="BO1134">
        <v>0</v>
      </c>
      <c r="BP1134">
        <v>0</v>
      </c>
      <c r="BQ1134">
        <v>0</v>
      </c>
      <c r="BR1134">
        <v>0</v>
      </c>
      <c r="BS1134">
        <v>0</v>
      </c>
      <c r="BT1134">
        <v>0</v>
      </c>
      <c r="BU1134">
        <v>0</v>
      </c>
      <c r="BV1134">
        <v>0</v>
      </c>
      <c r="BW1134">
        <v>0</v>
      </c>
      <c r="CV1134">
        <v>0</v>
      </c>
      <c r="CW1134">
        <f>ROUND(Y1134*Source!I1346*DO1134,9)</f>
        <v>0</v>
      </c>
      <c r="CX1134">
        <f>ROUND(Y1134*Source!I1346,9)</f>
        <v>24.675519999999999</v>
      </c>
      <c r="CY1134">
        <f>AB1134</f>
        <v>0.5</v>
      </c>
      <c r="CZ1134">
        <f>AF1134</f>
        <v>0.5</v>
      </c>
      <c r="DA1134">
        <f>AJ1134</f>
        <v>1</v>
      </c>
      <c r="DB1134">
        <f t="shared" si="532"/>
        <v>2.3199999999999998</v>
      </c>
      <c r="DC1134">
        <f t="shared" si="533"/>
        <v>0</v>
      </c>
      <c r="DD1134" t="s">
        <v>3</v>
      </c>
      <c r="DE1134" t="s">
        <v>3</v>
      </c>
      <c r="DF1134">
        <f t="shared" si="534"/>
        <v>0</v>
      </c>
      <c r="DG1134">
        <f t="shared" si="529"/>
        <v>25</v>
      </c>
      <c r="DH1134">
        <f t="shared" si="530"/>
        <v>0</v>
      </c>
      <c r="DI1134">
        <f t="shared" si="528"/>
        <v>0</v>
      </c>
      <c r="DJ1134">
        <f>DG1134</f>
        <v>25</v>
      </c>
      <c r="DK1134">
        <v>0</v>
      </c>
      <c r="DL1134" t="s">
        <v>3</v>
      </c>
      <c r="DM1134">
        <v>0</v>
      </c>
      <c r="DN1134" t="s">
        <v>3</v>
      </c>
      <c r="DO1134">
        <v>0</v>
      </c>
    </row>
    <row r="1135" spans="1:119" x14ac:dyDescent="0.2">
      <c r="A1135">
        <f>ROW(Source!A1346)</f>
        <v>1346</v>
      </c>
      <c r="B1135">
        <v>69726971</v>
      </c>
      <c r="C1135">
        <v>69735578</v>
      </c>
      <c r="D1135">
        <v>61335865</v>
      </c>
      <c r="E1135">
        <v>1</v>
      </c>
      <c r="F1135">
        <v>1</v>
      </c>
      <c r="G1135">
        <v>1</v>
      </c>
      <c r="H1135">
        <v>3</v>
      </c>
      <c r="I1135" t="s">
        <v>502</v>
      </c>
      <c r="J1135" t="s">
        <v>504</v>
      </c>
      <c r="K1135" t="s">
        <v>503</v>
      </c>
      <c r="L1135">
        <v>1339</v>
      </c>
      <c r="N1135">
        <v>1007</v>
      </c>
      <c r="O1135" t="s">
        <v>40</v>
      </c>
      <c r="P1135" t="s">
        <v>40</v>
      </c>
      <c r="Q1135">
        <v>1</v>
      </c>
      <c r="W1135">
        <v>0</v>
      </c>
      <c r="X1135">
        <v>-1690895291</v>
      </c>
      <c r="Y1135">
        <f t="shared" si="531"/>
        <v>1.02</v>
      </c>
      <c r="AA1135">
        <v>531.91</v>
      </c>
      <c r="AB1135">
        <v>0</v>
      </c>
      <c r="AC1135">
        <v>0</v>
      </c>
      <c r="AD1135">
        <v>0</v>
      </c>
      <c r="AE1135">
        <v>531.91</v>
      </c>
      <c r="AF1135">
        <v>0</v>
      </c>
      <c r="AG1135">
        <v>0</v>
      </c>
      <c r="AH1135">
        <v>0</v>
      </c>
      <c r="AI1135">
        <v>1</v>
      </c>
      <c r="AJ1135">
        <v>1</v>
      </c>
      <c r="AK1135">
        <v>1</v>
      </c>
      <c r="AL1135">
        <v>1</v>
      </c>
      <c r="AM1135">
        <v>0</v>
      </c>
      <c r="AN1135">
        <v>0</v>
      </c>
      <c r="AO1135">
        <v>0</v>
      </c>
      <c r="AP1135">
        <v>1</v>
      </c>
      <c r="AQ1135">
        <v>0</v>
      </c>
      <c r="AR1135">
        <v>0</v>
      </c>
      <c r="AS1135" t="s">
        <v>3</v>
      </c>
      <c r="AT1135">
        <v>0.51</v>
      </c>
      <c r="AU1135" t="s">
        <v>608</v>
      </c>
      <c r="AV1135">
        <v>0</v>
      </c>
      <c r="AW1135">
        <v>1</v>
      </c>
      <c r="AX1135">
        <v>-1</v>
      </c>
      <c r="AY1135">
        <v>0</v>
      </c>
      <c r="AZ1135">
        <v>0</v>
      </c>
      <c r="BA1135" t="s">
        <v>3</v>
      </c>
      <c r="BB1135">
        <v>0</v>
      </c>
      <c r="BC1135">
        <v>0</v>
      </c>
      <c r="BD1135">
        <v>0</v>
      </c>
      <c r="BE1135">
        <v>0</v>
      </c>
      <c r="BF1135">
        <v>0</v>
      </c>
      <c r="BG1135">
        <v>0</v>
      </c>
      <c r="BH1135">
        <v>0</v>
      </c>
      <c r="BI1135">
        <v>0</v>
      </c>
      <c r="BJ1135">
        <v>0</v>
      </c>
      <c r="BK1135">
        <v>0</v>
      </c>
      <c r="BL1135">
        <v>0</v>
      </c>
      <c r="BM1135">
        <v>0</v>
      </c>
      <c r="BN1135">
        <v>0</v>
      </c>
      <c r="BO1135">
        <v>0</v>
      </c>
      <c r="BP1135">
        <v>0</v>
      </c>
      <c r="BQ1135">
        <v>0</v>
      </c>
      <c r="BR1135">
        <v>0</v>
      </c>
      <c r="BS1135">
        <v>0</v>
      </c>
      <c r="BT1135">
        <v>0</v>
      </c>
      <c r="BU1135">
        <v>0</v>
      </c>
      <c r="BV1135">
        <v>0</v>
      </c>
      <c r="BW1135">
        <v>0</v>
      </c>
      <c r="CV1135">
        <v>0</v>
      </c>
      <c r="CW1135">
        <v>0</v>
      </c>
      <c r="CX1135">
        <f>ROUND(Y1135*Source!I1346,9)</f>
        <v>5.4243600000000001</v>
      </c>
      <c r="CY1135">
        <f>AA1135</f>
        <v>531.91</v>
      </c>
      <c r="CZ1135">
        <f>AE1135</f>
        <v>531.91</v>
      </c>
      <c r="DA1135">
        <f>AI1135</f>
        <v>1</v>
      </c>
      <c r="DB1135">
        <f t="shared" si="532"/>
        <v>542.54</v>
      </c>
      <c r="DC1135">
        <f t="shared" si="533"/>
        <v>0</v>
      </c>
      <c r="DD1135" t="s">
        <v>3</v>
      </c>
      <c r="DE1135" t="s">
        <v>3</v>
      </c>
      <c r="DF1135">
        <f t="shared" si="534"/>
        <v>2886</v>
      </c>
      <c r="DG1135">
        <f t="shared" si="529"/>
        <v>0</v>
      </c>
      <c r="DH1135">
        <f t="shared" si="530"/>
        <v>0</v>
      </c>
      <c r="DI1135">
        <f t="shared" si="528"/>
        <v>0</v>
      </c>
      <c r="DJ1135">
        <f>DF1135</f>
        <v>2886</v>
      </c>
      <c r="DK1135">
        <v>0</v>
      </c>
      <c r="DL1135" t="s">
        <v>3</v>
      </c>
      <c r="DM1135">
        <v>0</v>
      </c>
      <c r="DN1135" t="s">
        <v>3</v>
      </c>
      <c r="DO1135">
        <v>0</v>
      </c>
    </row>
    <row r="1136" spans="1:119" x14ac:dyDescent="0.2">
      <c r="A1136">
        <f>ROW(Source!A1347)</f>
        <v>1347</v>
      </c>
      <c r="B1136">
        <v>69726884</v>
      </c>
      <c r="C1136">
        <v>69735578</v>
      </c>
      <c r="D1136">
        <v>27496319</v>
      </c>
      <c r="E1136">
        <v>1</v>
      </c>
      <c r="F1136">
        <v>1</v>
      </c>
      <c r="G1136">
        <v>1</v>
      </c>
      <c r="H1136">
        <v>1</v>
      </c>
      <c r="I1136" t="s">
        <v>1001</v>
      </c>
      <c r="J1136" t="s">
        <v>3</v>
      </c>
      <c r="K1136" t="s">
        <v>1002</v>
      </c>
      <c r="L1136">
        <v>1369</v>
      </c>
      <c r="N1136">
        <v>1013</v>
      </c>
      <c r="O1136" t="s">
        <v>974</v>
      </c>
      <c r="P1136" t="s">
        <v>974</v>
      </c>
      <c r="Q1136">
        <v>1</v>
      </c>
      <c r="W1136">
        <v>0</v>
      </c>
      <c r="X1136">
        <v>1189128158</v>
      </c>
      <c r="Y1136">
        <f t="shared" si="531"/>
        <v>1</v>
      </c>
      <c r="AA1136">
        <v>0</v>
      </c>
      <c r="AB1136">
        <v>0</v>
      </c>
      <c r="AC1136">
        <v>0</v>
      </c>
      <c r="AD1136">
        <v>203.13</v>
      </c>
      <c r="AE1136">
        <v>0</v>
      </c>
      <c r="AF1136">
        <v>0</v>
      </c>
      <c r="AG1136">
        <v>0</v>
      </c>
      <c r="AH1136">
        <v>8.01</v>
      </c>
      <c r="AI1136">
        <v>1</v>
      </c>
      <c r="AJ1136">
        <v>1</v>
      </c>
      <c r="AK1136">
        <v>1</v>
      </c>
      <c r="AL1136">
        <v>25.36</v>
      </c>
      <c r="AM1136">
        <v>5</v>
      </c>
      <c r="AN1136">
        <v>0</v>
      </c>
      <c r="AO1136">
        <v>1</v>
      </c>
      <c r="AP1136">
        <v>1</v>
      </c>
      <c r="AQ1136">
        <v>0</v>
      </c>
      <c r="AR1136">
        <v>0</v>
      </c>
      <c r="AS1136" t="s">
        <v>3</v>
      </c>
      <c r="AT1136">
        <v>0.5</v>
      </c>
      <c r="AU1136" t="s">
        <v>608</v>
      </c>
      <c r="AV1136">
        <v>1</v>
      </c>
      <c r="AW1136">
        <v>2</v>
      </c>
      <c r="AX1136">
        <v>69735584</v>
      </c>
      <c r="AY1136">
        <v>1</v>
      </c>
      <c r="AZ1136">
        <v>0</v>
      </c>
      <c r="BA1136">
        <v>1158</v>
      </c>
      <c r="BB1136">
        <v>0</v>
      </c>
      <c r="BC1136">
        <v>0</v>
      </c>
      <c r="BD1136">
        <v>0</v>
      </c>
      <c r="BE1136">
        <v>0</v>
      </c>
      <c r="BF1136">
        <v>0</v>
      </c>
      <c r="BG1136">
        <v>0</v>
      </c>
      <c r="BH1136">
        <v>0</v>
      </c>
      <c r="BI1136">
        <v>0</v>
      </c>
      <c r="BJ1136">
        <v>0</v>
      </c>
      <c r="BK1136">
        <v>0</v>
      </c>
      <c r="BL1136">
        <v>0</v>
      </c>
      <c r="BM1136">
        <v>0</v>
      </c>
      <c r="BN1136">
        <v>0</v>
      </c>
      <c r="BO1136">
        <v>0</v>
      </c>
      <c r="BP1136">
        <v>0</v>
      </c>
      <c r="BQ1136">
        <v>0</v>
      </c>
      <c r="BR1136">
        <v>0</v>
      </c>
      <c r="BS1136">
        <v>0</v>
      </c>
      <c r="BT1136">
        <v>0</v>
      </c>
      <c r="BU1136">
        <v>0</v>
      </c>
      <c r="BV1136">
        <v>0</v>
      </c>
      <c r="BW1136">
        <v>0</v>
      </c>
      <c r="CU1136">
        <f>ROUND(AT1136*Source!I1347*AH1136*AL1136,0)</f>
        <v>540</v>
      </c>
      <c r="CV1136">
        <f>ROUND(Y1136*Source!I1347,9)</f>
        <v>5.3179999999999996</v>
      </c>
      <c r="CW1136">
        <v>0</v>
      </c>
      <c r="CX1136">
        <f>ROUND(Y1136*Source!I1347,9)</f>
        <v>5.3179999999999996</v>
      </c>
      <c r="CY1136">
        <f>AD1136</f>
        <v>203.13</v>
      </c>
      <c r="CZ1136">
        <f>AH1136</f>
        <v>8.01</v>
      </c>
      <c r="DA1136">
        <f>AL1136</f>
        <v>25.36</v>
      </c>
      <c r="DB1136">
        <f t="shared" si="532"/>
        <v>8.02</v>
      </c>
      <c r="DC1136">
        <f t="shared" si="533"/>
        <v>0</v>
      </c>
      <c r="DD1136" t="s">
        <v>3</v>
      </c>
      <c r="DE1136" t="s">
        <v>3</v>
      </c>
      <c r="DF1136">
        <f t="shared" si="534"/>
        <v>0</v>
      </c>
      <c r="DG1136">
        <f t="shared" si="529"/>
        <v>0</v>
      </c>
      <c r="DH1136">
        <f t="shared" si="530"/>
        <v>0</v>
      </c>
      <c r="DI1136">
        <f>ROUND(ROUND(AH1136*AL1136,0)*CX1136,0)</f>
        <v>1080</v>
      </c>
      <c r="DJ1136">
        <f>DI1136</f>
        <v>1080</v>
      </c>
      <c r="DK1136">
        <v>0</v>
      </c>
      <c r="DL1136" t="s">
        <v>3</v>
      </c>
      <c r="DM1136">
        <v>0</v>
      </c>
      <c r="DN1136" t="s">
        <v>3</v>
      </c>
      <c r="DO1136">
        <v>0</v>
      </c>
    </row>
    <row r="1137" spans="1:119" x14ac:dyDescent="0.2">
      <c r="A1137">
        <f>ROW(Source!A1347)</f>
        <v>1347</v>
      </c>
      <c r="B1137">
        <v>69726884</v>
      </c>
      <c r="C1137">
        <v>69735578</v>
      </c>
      <c r="D1137">
        <v>121548</v>
      </c>
      <c r="E1137">
        <v>1</v>
      </c>
      <c r="F1137">
        <v>1</v>
      </c>
      <c r="G1137">
        <v>1</v>
      </c>
      <c r="H1137">
        <v>1</v>
      </c>
      <c r="I1137" t="s">
        <v>36</v>
      </c>
      <c r="J1137" t="s">
        <v>3</v>
      </c>
      <c r="K1137" t="s">
        <v>981</v>
      </c>
      <c r="L1137">
        <v>608254</v>
      </c>
      <c r="N1137">
        <v>1013</v>
      </c>
      <c r="O1137" t="s">
        <v>982</v>
      </c>
      <c r="P1137" t="s">
        <v>982</v>
      </c>
      <c r="Q1137">
        <v>1</v>
      </c>
      <c r="W1137">
        <v>0</v>
      </c>
      <c r="X1137">
        <v>-185737400</v>
      </c>
      <c r="Y1137">
        <f t="shared" si="531"/>
        <v>0.42</v>
      </c>
      <c r="AA1137">
        <v>0</v>
      </c>
      <c r="AB1137">
        <v>0</v>
      </c>
      <c r="AC1137">
        <v>0</v>
      </c>
      <c r="AD1137">
        <v>0</v>
      </c>
      <c r="AE1137">
        <v>0</v>
      </c>
      <c r="AF1137">
        <v>0</v>
      </c>
      <c r="AG1137">
        <v>0</v>
      </c>
      <c r="AH1137">
        <v>0</v>
      </c>
      <c r="AI1137">
        <v>1</v>
      </c>
      <c r="AJ1137">
        <v>1</v>
      </c>
      <c r="AK1137">
        <v>19.8</v>
      </c>
      <c r="AL1137">
        <v>1</v>
      </c>
      <c r="AM1137">
        <v>5</v>
      </c>
      <c r="AN1137">
        <v>0</v>
      </c>
      <c r="AO1137">
        <v>1</v>
      </c>
      <c r="AP1137">
        <v>1</v>
      </c>
      <c r="AQ1137">
        <v>0</v>
      </c>
      <c r="AR1137">
        <v>0</v>
      </c>
      <c r="AS1137" t="s">
        <v>3</v>
      </c>
      <c r="AT1137">
        <v>0.21</v>
      </c>
      <c r="AU1137" t="s">
        <v>608</v>
      </c>
      <c r="AV1137">
        <v>2</v>
      </c>
      <c r="AW1137">
        <v>2</v>
      </c>
      <c r="AX1137">
        <v>69735585</v>
      </c>
      <c r="AY1137">
        <v>1</v>
      </c>
      <c r="AZ1137">
        <v>0</v>
      </c>
      <c r="BA1137">
        <v>1159</v>
      </c>
      <c r="BB1137">
        <v>0</v>
      </c>
      <c r="BC1137">
        <v>0</v>
      </c>
      <c r="BD1137">
        <v>0</v>
      </c>
      <c r="BE1137">
        <v>0</v>
      </c>
      <c r="BF1137">
        <v>0</v>
      </c>
      <c r="BG1137">
        <v>0</v>
      </c>
      <c r="BH1137">
        <v>0</v>
      </c>
      <c r="BI1137">
        <v>0</v>
      </c>
      <c r="BJ1137">
        <v>0</v>
      </c>
      <c r="BK1137">
        <v>0</v>
      </c>
      <c r="BL1137">
        <v>0</v>
      </c>
      <c r="BM1137">
        <v>0</v>
      </c>
      <c r="BN1137">
        <v>0</v>
      </c>
      <c r="BO1137">
        <v>0</v>
      </c>
      <c r="BP1137">
        <v>0</v>
      </c>
      <c r="BQ1137">
        <v>0</v>
      </c>
      <c r="BR1137">
        <v>0</v>
      </c>
      <c r="BS1137">
        <v>0</v>
      </c>
      <c r="BT1137">
        <v>0</v>
      </c>
      <c r="BU1137">
        <v>0</v>
      </c>
      <c r="BV1137">
        <v>0</v>
      </c>
      <c r="BW1137">
        <v>0</v>
      </c>
      <c r="CV1137">
        <v>0</v>
      </c>
      <c r="CW1137">
        <v>0</v>
      </c>
      <c r="CX1137">
        <f>ROUND(Y1137*Source!I1347,9)</f>
        <v>2.2335600000000002</v>
      </c>
      <c r="CY1137">
        <f>AD1137</f>
        <v>0</v>
      </c>
      <c r="CZ1137">
        <f>AH1137</f>
        <v>0</v>
      </c>
      <c r="DA1137">
        <f>AL1137</f>
        <v>1</v>
      </c>
      <c r="DB1137">
        <f t="shared" si="532"/>
        <v>0</v>
      </c>
      <c r="DC1137">
        <f t="shared" si="533"/>
        <v>0</v>
      </c>
      <c r="DD1137" t="s">
        <v>3</v>
      </c>
      <c r="DE1137" t="s">
        <v>3</v>
      </c>
      <c r="DF1137">
        <f t="shared" si="534"/>
        <v>0</v>
      </c>
      <c r="DG1137">
        <f t="shared" si="529"/>
        <v>0</v>
      </c>
      <c r="DH1137">
        <f>ROUND(ROUND(AG1137*AK1137,0)*CX1137,0)</f>
        <v>0</v>
      </c>
      <c r="DI1137">
        <f t="shared" ref="DI1137:DI1147" si="535">ROUND(ROUND(AH1137,0)*CX1137,0)</f>
        <v>0</v>
      </c>
      <c r="DJ1137">
        <f>DI1137</f>
        <v>0</v>
      </c>
      <c r="DK1137">
        <v>0</v>
      </c>
      <c r="DL1137" t="s">
        <v>3</v>
      </c>
      <c r="DM1137">
        <v>0</v>
      </c>
      <c r="DN1137" t="s">
        <v>3</v>
      </c>
      <c r="DO1137">
        <v>0</v>
      </c>
    </row>
    <row r="1138" spans="1:119" x14ac:dyDescent="0.2">
      <c r="A1138">
        <f>ROW(Source!A1347)</f>
        <v>1347</v>
      </c>
      <c r="B1138">
        <v>69726884</v>
      </c>
      <c r="C1138">
        <v>69735578</v>
      </c>
      <c r="D1138">
        <v>27439630</v>
      </c>
      <c r="E1138">
        <v>1</v>
      </c>
      <c r="F1138">
        <v>1</v>
      </c>
      <c r="G1138">
        <v>1</v>
      </c>
      <c r="H1138">
        <v>2</v>
      </c>
      <c r="I1138" t="s">
        <v>986</v>
      </c>
      <c r="J1138" t="s">
        <v>987</v>
      </c>
      <c r="K1138" t="s">
        <v>988</v>
      </c>
      <c r="L1138">
        <v>1368</v>
      </c>
      <c r="N1138">
        <v>1011</v>
      </c>
      <c r="O1138" t="s">
        <v>978</v>
      </c>
      <c r="P1138" t="s">
        <v>978</v>
      </c>
      <c r="Q1138">
        <v>1</v>
      </c>
      <c r="W1138">
        <v>0</v>
      </c>
      <c r="X1138">
        <v>-72110300</v>
      </c>
      <c r="Y1138">
        <f t="shared" si="531"/>
        <v>0.42</v>
      </c>
      <c r="AA1138">
        <v>0</v>
      </c>
      <c r="AB1138">
        <v>245.16</v>
      </c>
      <c r="AC1138">
        <v>269.48</v>
      </c>
      <c r="AD1138">
        <v>0</v>
      </c>
      <c r="AE1138">
        <v>0</v>
      </c>
      <c r="AF1138">
        <v>31.27</v>
      </c>
      <c r="AG1138">
        <v>13.61</v>
      </c>
      <c r="AH1138">
        <v>0</v>
      </c>
      <c r="AI1138">
        <v>1</v>
      </c>
      <c r="AJ1138">
        <v>7.84</v>
      </c>
      <c r="AK1138">
        <v>19.8</v>
      </c>
      <c r="AL1138">
        <v>1</v>
      </c>
      <c r="AM1138">
        <v>5</v>
      </c>
      <c r="AN1138">
        <v>0</v>
      </c>
      <c r="AO1138">
        <v>1</v>
      </c>
      <c r="AP1138">
        <v>1</v>
      </c>
      <c r="AQ1138">
        <v>0</v>
      </c>
      <c r="AR1138">
        <v>0</v>
      </c>
      <c r="AS1138" t="s">
        <v>3</v>
      </c>
      <c r="AT1138">
        <v>0.21</v>
      </c>
      <c r="AU1138" t="s">
        <v>608</v>
      </c>
      <c r="AV1138">
        <v>0</v>
      </c>
      <c r="AW1138">
        <v>2</v>
      </c>
      <c r="AX1138">
        <v>69735586</v>
      </c>
      <c r="AY1138">
        <v>1</v>
      </c>
      <c r="AZ1138">
        <v>0</v>
      </c>
      <c r="BA1138">
        <v>1160</v>
      </c>
      <c r="BB1138">
        <v>0</v>
      </c>
      <c r="BC1138">
        <v>0</v>
      </c>
      <c r="BD1138">
        <v>0</v>
      </c>
      <c r="BE1138">
        <v>0</v>
      </c>
      <c r="BF1138">
        <v>0</v>
      </c>
      <c r="BG1138">
        <v>0</v>
      </c>
      <c r="BH1138">
        <v>0</v>
      </c>
      <c r="BI1138">
        <v>0</v>
      </c>
      <c r="BJ1138">
        <v>0</v>
      </c>
      <c r="BK1138">
        <v>0</v>
      </c>
      <c r="BL1138">
        <v>0</v>
      </c>
      <c r="BM1138">
        <v>0</v>
      </c>
      <c r="BN1138">
        <v>0</v>
      </c>
      <c r="BO1138">
        <v>0</v>
      </c>
      <c r="BP1138">
        <v>0</v>
      </c>
      <c r="BQ1138">
        <v>0</v>
      </c>
      <c r="BR1138">
        <v>0</v>
      </c>
      <c r="BS1138">
        <v>0</v>
      </c>
      <c r="BT1138">
        <v>0</v>
      </c>
      <c r="BU1138">
        <v>0</v>
      </c>
      <c r="BV1138">
        <v>0</v>
      </c>
      <c r="BW1138">
        <v>0</v>
      </c>
      <c r="CV1138">
        <v>0</v>
      </c>
      <c r="CW1138">
        <f>ROUND(Y1138*Source!I1347*DO1138,9)</f>
        <v>0</v>
      </c>
      <c r="CX1138">
        <f>ROUND(Y1138*Source!I1347,9)</f>
        <v>2.2335600000000002</v>
      </c>
      <c r="CY1138">
        <f>AB1138</f>
        <v>245.16</v>
      </c>
      <c r="CZ1138">
        <f>AF1138</f>
        <v>31.27</v>
      </c>
      <c r="DA1138">
        <f>AJ1138</f>
        <v>7.84</v>
      </c>
      <c r="DB1138">
        <f t="shared" si="532"/>
        <v>13.14</v>
      </c>
      <c r="DC1138">
        <f t="shared" si="533"/>
        <v>5.72</v>
      </c>
      <c r="DD1138" t="s">
        <v>3</v>
      </c>
      <c r="DE1138" t="s">
        <v>3</v>
      </c>
      <c r="DF1138">
        <f t="shared" si="534"/>
        <v>0</v>
      </c>
      <c r="DG1138">
        <f>ROUND(ROUND(AF1138*AJ1138,0)*CX1138,0)</f>
        <v>547</v>
      </c>
      <c r="DH1138">
        <f>ROUND(ROUND(AG1138*AK1138,0)*CX1138,0)</f>
        <v>601</v>
      </c>
      <c r="DI1138">
        <f t="shared" si="535"/>
        <v>0</v>
      </c>
      <c r="DJ1138">
        <f>DG1138</f>
        <v>547</v>
      </c>
      <c r="DK1138">
        <v>0</v>
      </c>
      <c r="DL1138" t="s">
        <v>3</v>
      </c>
      <c r="DM1138">
        <v>0</v>
      </c>
      <c r="DN1138" t="s">
        <v>3</v>
      </c>
      <c r="DO1138">
        <v>0</v>
      </c>
    </row>
    <row r="1139" spans="1:119" x14ac:dyDescent="0.2">
      <c r="A1139">
        <f>ROW(Source!A1347)</f>
        <v>1347</v>
      </c>
      <c r="B1139">
        <v>69726884</v>
      </c>
      <c r="C1139">
        <v>69735578</v>
      </c>
      <c r="D1139">
        <v>27440041</v>
      </c>
      <c r="E1139">
        <v>1</v>
      </c>
      <c r="F1139">
        <v>1</v>
      </c>
      <c r="G1139">
        <v>1</v>
      </c>
      <c r="H1139">
        <v>2</v>
      </c>
      <c r="I1139" t="s">
        <v>1003</v>
      </c>
      <c r="J1139" t="s">
        <v>1004</v>
      </c>
      <c r="K1139" t="s">
        <v>1005</v>
      </c>
      <c r="L1139">
        <v>1368</v>
      </c>
      <c r="N1139">
        <v>1011</v>
      </c>
      <c r="O1139" t="s">
        <v>978</v>
      </c>
      <c r="P1139" t="s">
        <v>978</v>
      </c>
      <c r="Q1139">
        <v>1</v>
      </c>
      <c r="W1139">
        <v>0</v>
      </c>
      <c r="X1139">
        <v>781889226</v>
      </c>
      <c r="Y1139">
        <f t="shared" si="531"/>
        <v>4.6399999999999997</v>
      </c>
      <c r="AA1139">
        <v>0</v>
      </c>
      <c r="AB1139">
        <v>3.92</v>
      </c>
      <c r="AC1139">
        <v>0</v>
      </c>
      <c r="AD1139">
        <v>0</v>
      </c>
      <c r="AE1139">
        <v>0</v>
      </c>
      <c r="AF1139">
        <v>0.5</v>
      </c>
      <c r="AG1139">
        <v>0</v>
      </c>
      <c r="AH1139">
        <v>0</v>
      </c>
      <c r="AI1139">
        <v>1</v>
      </c>
      <c r="AJ1139">
        <v>7.84</v>
      </c>
      <c r="AK1139">
        <v>19.8</v>
      </c>
      <c r="AL1139">
        <v>1</v>
      </c>
      <c r="AM1139">
        <v>5</v>
      </c>
      <c r="AN1139">
        <v>0</v>
      </c>
      <c r="AO1139">
        <v>1</v>
      </c>
      <c r="AP1139">
        <v>1</v>
      </c>
      <c r="AQ1139">
        <v>0</v>
      </c>
      <c r="AR1139">
        <v>0</v>
      </c>
      <c r="AS1139" t="s">
        <v>3</v>
      </c>
      <c r="AT1139">
        <v>2.3199999999999998</v>
      </c>
      <c r="AU1139" t="s">
        <v>608</v>
      </c>
      <c r="AV1139">
        <v>0</v>
      </c>
      <c r="AW1139">
        <v>2</v>
      </c>
      <c r="AX1139">
        <v>69735587</v>
      </c>
      <c r="AY1139">
        <v>1</v>
      </c>
      <c r="AZ1139">
        <v>0</v>
      </c>
      <c r="BA1139">
        <v>1161</v>
      </c>
      <c r="BB1139">
        <v>0</v>
      </c>
      <c r="BC1139">
        <v>0</v>
      </c>
      <c r="BD1139">
        <v>0</v>
      </c>
      <c r="BE1139">
        <v>0</v>
      </c>
      <c r="BF1139">
        <v>0</v>
      </c>
      <c r="BG1139">
        <v>0</v>
      </c>
      <c r="BH1139">
        <v>0</v>
      </c>
      <c r="BI1139">
        <v>0</v>
      </c>
      <c r="BJ1139">
        <v>0</v>
      </c>
      <c r="BK1139">
        <v>0</v>
      </c>
      <c r="BL1139">
        <v>0</v>
      </c>
      <c r="BM1139">
        <v>0</v>
      </c>
      <c r="BN1139">
        <v>0</v>
      </c>
      <c r="BO1139">
        <v>0</v>
      </c>
      <c r="BP1139">
        <v>0</v>
      </c>
      <c r="BQ1139">
        <v>0</v>
      </c>
      <c r="BR1139">
        <v>0</v>
      </c>
      <c r="BS1139">
        <v>0</v>
      </c>
      <c r="BT1139">
        <v>0</v>
      </c>
      <c r="BU1139">
        <v>0</v>
      </c>
      <c r="BV1139">
        <v>0</v>
      </c>
      <c r="BW1139">
        <v>0</v>
      </c>
      <c r="CV1139">
        <v>0</v>
      </c>
      <c r="CW1139">
        <f>ROUND(Y1139*Source!I1347*DO1139,9)</f>
        <v>0</v>
      </c>
      <c r="CX1139">
        <f>ROUND(Y1139*Source!I1347,9)</f>
        <v>24.675519999999999</v>
      </c>
      <c r="CY1139">
        <f>AB1139</f>
        <v>3.92</v>
      </c>
      <c r="CZ1139">
        <f>AF1139</f>
        <v>0.5</v>
      </c>
      <c r="DA1139">
        <f>AJ1139</f>
        <v>7.84</v>
      </c>
      <c r="DB1139">
        <f t="shared" si="532"/>
        <v>2.3199999999999998</v>
      </c>
      <c r="DC1139">
        <f t="shared" si="533"/>
        <v>0</v>
      </c>
      <c r="DD1139" t="s">
        <v>3</v>
      </c>
      <c r="DE1139" t="s">
        <v>3</v>
      </c>
      <c r="DF1139">
        <f t="shared" si="534"/>
        <v>0</v>
      </c>
      <c r="DG1139">
        <f>ROUND(ROUND(AF1139*AJ1139,0)*CX1139,0)</f>
        <v>99</v>
      </c>
      <c r="DH1139">
        <f>ROUND(ROUND(AG1139*AK1139,0)*CX1139,0)</f>
        <v>0</v>
      </c>
      <c r="DI1139">
        <f t="shared" si="535"/>
        <v>0</v>
      </c>
      <c r="DJ1139">
        <f>DG1139</f>
        <v>99</v>
      </c>
      <c r="DK1139">
        <v>0</v>
      </c>
      <c r="DL1139" t="s">
        <v>3</v>
      </c>
      <c r="DM1139">
        <v>0</v>
      </c>
      <c r="DN1139" t="s">
        <v>3</v>
      </c>
      <c r="DO1139">
        <v>0</v>
      </c>
    </row>
    <row r="1140" spans="1:119" x14ac:dyDescent="0.2">
      <c r="A1140">
        <f>ROW(Source!A1347)</f>
        <v>1347</v>
      </c>
      <c r="B1140">
        <v>69726884</v>
      </c>
      <c r="C1140">
        <v>69735578</v>
      </c>
      <c r="D1140">
        <v>61335865</v>
      </c>
      <c r="E1140">
        <v>1</v>
      </c>
      <c r="F1140">
        <v>1</v>
      </c>
      <c r="G1140">
        <v>1</v>
      </c>
      <c r="H1140">
        <v>3</v>
      </c>
      <c r="I1140" t="s">
        <v>502</v>
      </c>
      <c r="J1140" t="s">
        <v>504</v>
      </c>
      <c r="K1140" t="s">
        <v>503</v>
      </c>
      <c r="L1140">
        <v>1339</v>
      </c>
      <c r="N1140">
        <v>1007</v>
      </c>
      <c r="O1140" t="s">
        <v>40</v>
      </c>
      <c r="P1140" t="s">
        <v>40</v>
      </c>
      <c r="Q1140">
        <v>1</v>
      </c>
      <c r="W1140">
        <v>0</v>
      </c>
      <c r="X1140">
        <v>-1690895291</v>
      </c>
      <c r="Y1140">
        <f t="shared" si="531"/>
        <v>1.02</v>
      </c>
      <c r="AA1140">
        <v>4178.62</v>
      </c>
      <c r="AB1140">
        <v>0</v>
      </c>
      <c r="AC1140">
        <v>0</v>
      </c>
      <c r="AD1140">
        <v>0</v>
      </c>
      <c r="AE1140">
        <v>577.88000000000011</v>
      </c>
      <c r="AF1140">
        <v>0</v>
      </c>
      <c r="AG1140">
        <v>0</v>
      </c>
      <c r="AH1140">
        <v>0</v>
      </c>
      <c r="AI1140">
        <v>7.56</v>
      </c>
      <c r="AJ1140">
        <v>1</v>
      </c>
      <c r="AK1140">
        <v>1</v>
      </c>
      <c r="AL1140">
        <v>1</v>
      </c>
      <c r="AM1140">
        <v>0</v>
      </c>
      <c r="AN1140">
        <v>0</v>
      </c>
      <c r="AO1140">
        <v>0</v>
      </c>
      <c r="AP1140">
        <v>1</v>
      </c>
      <c r="AQ1140">
        <v>0</v>
      </c>
      <c r="AR1140">
        <v>0</v>
      </c>
      <c r="AS1140" t="s">
        <v>3</v>
      </c>
      <c r="AT1140">
        <v>0.51</v>
      </c>
      <c r="AU1140" t="s">
        <v>608</v>
      </c>
      <c r="AV1140">
        <v>0</v>
      </c>
      <c r="AW1140">
        <v>1</v>
      </c>
      <c r="AX1140">
        <v>-1</v>
      </c>
      <c r="AY1140">
        <v>0</v>
      </c>
      <c r="AZ1140">
        <v>0</v>
      </c>
      <c r="BA1140" t="s">
        <v>3</v>
      </c>
      <c r="BB1140">
        <v>0</v>
      </c>
      <c r="BC1140">
        <v>0</v>
      </c>
      <c r="BD1140">
        <v>0</v>
      </c>
      <c r="BE1140">
        <v>0</v>
      </c>
      <c r="BF1140">
        <v>0</v>
      </c>
      <c r="BG1140">
        <v>0</v>
      </c>
      <c r="BH1140">
        <v>0</v>
      </c>
      <c r="BI1140">
        <v>0</v>
      </c>
      <c r="BJ1140">
        <v>0</v>
      </c>
      <c r="BK1140">
        <v>0</v>
      </c>
      <c r="BL1140">
        <v>0</v>
      </c>
      <c r="BM1140">
        <v>0</v>
      </c>
      <c r="BN1140">
        <v>0</v>
      </c>
      <c r="BO1140">
        <v>0</v>
      </c>
      <c r="BP1140">
        <v>0</v>
      </c>
      <c r="BQ1140">
        <v>0</v>
      </c>
      <c r="BR1140">
        <v>0</v>
      </c>
      <c r="BS1140">
        <v>0</v>
      </c>
      <c r="BT1140">
        <v>0</v>
      </c>
      <c r="BU1140">
        <v>0</v>
      </c>
      <c r="BV1140">
        <v>0</v>
      </c>
      <c r="BW1140">
        <v>0</v>
      </c>
      <c r="CV1140">
        <v>0</v>
      </c>
      <c r="CW1140">
        <v>0</v>
      </c>
      <c r="CX1140">
        <f>ROUND(Y1140*Source!I1347,9)</f>
        <v>5.4243600000000001</v>
      </c>
      <c r="CY1140">
        <f>AA1140</f>
        <v>4178.62</v>
      </c>
      <c r="CZ1140">
        <f>AE1140</f>
        <v>577.88000000000011</v>
      </c>
      <c r="DA1140">
        <f>AI1140</f>
        <v>7.56</v>
      </c>
      <c r="DB1140">
        <f t="shared" si="532"/>
        <v>589.44000000000005</v>
      </c>
      <c r="DC1140">
        <f t="shared" si="533"/>
        <v>0</v>
      </c>
      <c r="DD1140" t="s">
        <v>3</v>
      </c>
      <c r="DE1140" t="s">
        <v>3</v>
      </c>
      <c r="DF1140">
        <f>ROUND(ROUND(AE1140*AI1140,0)*CX1140,0)</f>
        <v>23699</v>
      </c>
      <c r="DG1140">
        <f t="shared" ref="DG1140:DG1149" si="536">ROUND(ROUND(AF1140,0)*CX1140,0)</f>
        <v>0</v>
      </c>
      <c r="DH1140">
        <f t="shared" ref="DH1140:DH1148" si="537">ROUND(ROUND(AG1140,0)*CX1140,0)</f>
        <v>0</v>
      </c>
      <c r="DI1140">
        <f t="shared" si="535"/>
        <v>0</v>
      </c>
      <c r="DJ1140">
        <f>DF1140</f>
        <v>23699</v>
      </c>
      <c r="DK1140">
        <v>0</v>
      </c>
      <c r="DL1140" t="s">
        <v>3</v>
      </c>
      <c r="DM1140">
        <v>0</v>
      </c>
      <c r="DN1140" t="s">
        <v>3</v>
      </c>
      <c r="DO1140">
        <v>0</v>
      </c>
    </row>
    <row r="1141" spans="1:119" x14ac:dyDescent="0.2">
      <c r="A1141">
        <f>ROW(Source!A1350)</f>
        <v>1350</v>
      </c>
      <c r="B1141">
        <v>69726971</v>
      </c>
      <c r="C1141">
        <v>69735590</v>
      </c>
      <c r="D1141">
        <v>5510987</v>
      </c>
      <c r="E1141">
        <v>1</v>
      </c>
      <c r="F1141">
        <v>1</v>
      </c>
      <c r="G1141">
        <v>1</v>
      </c>
      <c r="H1141">
        <v>1</v>
      </c>
      <c r="I1141" t="s">
        <v>1012</v>
      </c>
      <c r="J1141" t="s">
        <v>3</v>
      </c>
      <c r="K1141" t="s">
        <v>1013</v>
      </c>
      <c r="L1141">
        <v>1369</v>
      </c>
      <c r="N1141">
        <v>1013</v>
      </c>
      <c r="O1141" t="s">
        <v>974</v>
      </c>
      <c r="P1141" t="s">
        <v>974</v>
      </c>
      <c r="Q1141">
        <v>1</v>
      </c>
      <c r="W1141">
        <v>0</v>
      </c>
      <c r="X1141">
        <v>-718552242</v>
      </c>
      <c r="Y1141">
        <f t="shared" ref="Y1141:Y1166" si="538">AT1141</f>
        <v>46.4</v>
      </c>
      <c r="AA1141">
        <v>0</v>
      </c>
      <c r="AB1141">
        <v>0</v>
      </c>
      <c r="AC1141">
        <v>0</v>
      </c>
      <c r="AD1141">
        <v>10.3</v>
      </c>
      <c r="AE1141">
        <v>0</v>
      </c>
      <c r="AF1141">
        <v>0</v>
      </c>
      <c r="AG1141">
        <v>0</v>
      </c>
      <c r="AH1141">
        <v>10.3</v>
      </c>
      <c r="AI1141">
        <v>1</v>
      </c>
      <c r="AJ1141">
        <v>1</v>
      </c>
      <c r="AK1141">
        <v>1</v>
      </c>
      <c r="AL1141">
        <v>1</v>
      </c>
      <c r="AM1141">
        <v>0</v>
      </c>
      <c r="AN1141">
        <v>0</v>
      </c>
      <c r="AO1141">
        <v>1</v>
      </c>
      <c r="AP1141">
        <v>0</v>
      </c>
      <c r="AQ1141">
        <v>0</v>
      </c>
      <c r="AR1141">
        <v>0</v>
      </c>
      <c r="AS1141" t="s">
        <v>3</v>
      </c>
      <c r="AT1141">
        <v>46.4</v>
      </c>
      <c r="AU1141" t="s">
        <v>3</v>
      </c>
      <c r="AV1141">
        <v>1</v>
      </c>
      <c r="AW1141">
        <v>2</v>
      </c>
      <c r="AX1141">
        <v>69735598</v>
      </c>
      <c r="AY1141">
        <v>1</v>
      </c>
      <c r="AZ1141">
        <v>0</v>
      </c>
      <c r="BA1141">
        <v>1163</v>
      </c>
      <c r="BB1141">
        <v>0</v>
      </c>
      <c r="BC1141">
        <v>0</v>
      </c>
      <c r="BD1141">
        <v>0</v>
      </c>
      <c r="BE1141">
        <v>0</v>
      </c>
      <c r="BF1141">
        <v>0</v>
      </c>
      <c r="BG1141">
        <v>0</v>
      </c>
      <c r="BH1141">
        <v>0</v>
      </c>
      <c r="BI1141">
        <v>0</v>
      </c>
      <c r="BJ1141">
        <v>0</v>
      </c>
      <c r="BK1141">
        <v>0</v>
      </c>
      <c r="BL1141">
        <v>0</v>
      </c>
      <c r="BM1141">
        <v>0</v>
      </c>
      <c r="BN1141">
        <v>0</v>
      </c>
      <c r="BO1141">
        <v>0</v>
      </c>
      <c r="BP1141">
        <v>0</v>
      </c>
      <c r="BQ1141">
        <v>0</v>
      </c>
      <c r="BR1141">
        <v>0</v>
      </c>
      <c r="BS1141">
        <v>0</v>
      </c>
      <c r="BT1141">
        <v>0</v>
      </c>
      <c r="BU1141">
        <v>0</v>
      </c>
      <c r="BV1141">
        <v>0</v>
      </c>
      <c r="BW1141">
        <v>0</v>
      </c>
      <c r="CU1141">
        <f>ROUND(AT1141*Source!I1350*AH1141*AL1141,0)</f>
        <v>2772</v>
      </c>
      <c r="CV1141">
        <f>ROUND(Y1141*Source!I1350,9)</f>
        <v>269.12</v>
      </c>
      <c r="CW1141">
        <v>0</v>
      </c>
      <c r="CX1141">
        <f>ROUND(Y1141*Source!I1350,9)</f>
        <v>269.12</v>
      </c>
      <c r="CY1141">
        <f>AD1141</f>
        <v>10.3</v>
      </c>
      <c r="CZ1141">
        <f>AH1141</f>
        <v>10.3</v>
      </c>
      <c r="DA1141">
        <f>AL1141</f>
        <v>1</v>
      </c>
      <c r="DB1141">
        <f t="shared" ref="DB1141:DB1166" si="539">ROUND(ROUND(AT1141*CZ1141,2),2)</f>
        <v>477.92</v>
      </c>
      <c r="DC1141">
        <f t="shared" ref="DC1141:DC1166" si="540">ROUND(ROUND(AT1141*AG1141,2),2)</f>
        <v>0</v>
      </c>
      <c r="DD1141" t="s">
        <v>3</v>
      </c>
      <c r="DE1141" t="s">
        <v>3</v>
      </c>
      <c r="DF1141">
        <f t="shared" ref="DF1141:DF1151" si="541">ROUND(ROUND(AE1141,0)*CX1141,0)</f>
        <v>0</v>
      </c>
      <c r="DG1141">
        <f t="shared" si="536"/>
        <v>0</v>
      </c>
      <c r="DH1141">
        <f t="shared" si="537"/>
        <v>0</v>
      </c>
      <c r="DI1141">
        <f t="shared" si="535"/>
        <v>2691</v>
      </c>
      <c r="DJ1141">
        <f>DI1141</f>
        <v>2691</v>
      </c>
      <c r="DK1141">
        <v>0</v>
      </c>
      <c r="DL1141" t="s">
        <v>3</v>
      </c>
      <c r="DM1141">
        <v>0</v>
      </c>
      <c r="DN1141" t="s">
        <v>3</v>
      </c>
      <c r="DO1141">
        <v>0</v>
      </c>
    </row>
    <row r="1142" spans="1:119" x14ac:dyDescent="0.2">
      <c r="A1142">
        <f>ROW(Source!A1350)</f>
        <v>1350</v>
      </c>
      <c r="B1142">
        <v>69726971</v>
      </c>
      <c r="C1142">
        <v>69735590</v>
      </c>
      <c r="D1142">
        <v>121548</v>
      </c>
      <c r="E1142">
        <v>1</v>
      </c>
      <c r="F1142">
        <v>1</v>
      </c>
      <c r="G1142">
        <v>1</v>
      </c>
      <c r="H1142">
        <v>1</v>
      </c>
      <c r="I1142" t="s">
        <v>36</v>
      </c>
      <c r="J1142" t="s">
        <v>3</v>
      </c>
      <c r="K1142" t="s">
        <v>981</v>
      </c>
      <c r="L1142">
        <v>608254</v>
      </c>
      <c r="N1142">
        <v>1013</v>
      </c>
      <c r="O1142" t="s">
        <v>982</v>
      </c>
      <c r="P1142" t="s">
        <v>982</v>
      </c>
      <c r="Q1142">
        <v>1</v>
      </c>
      <c r="W1142">
        <v>0</v>
      </c>
      <c r="X1142">
        <v>-185737400</v>
      </c>
      <c r="Y1142">
        <f t="shared" si="538"/>
        <v>0.4</v>
      </c>
      <c r="AA1142">
        <v>0</v>
      </c>
      <c r="AB1142">
        <v>0</v>
      </c>
      <c r="AC1142">
        <v>0</v>
      </c>
      <c r="AD1142">
        <v>0</v>
      </c>
      <c r="AE1142">
        <v>0</v>
      </c>
      <c r="AF1142">
        <v>0</v>
      </c>
      <c r="AG1142">
        <v>0</v>
      </c>
      <c r="AH1142">
        <v>0</v>
      </c>
      <c r="AI1142">
        <v>1</v>
      </c>
      <c r="AJ1142">
        <v>1</v>
      </c>
      <c r="AK1142">
        <v>1</v>
      </c>
      <c r="AL1142">
        <v>1</v>
      </c>
      <c r="AM1142">
        <v>0</v>
      </c>
      <c r="AN1142">
        <v>0</v>
      </c>
      <c r="AO1142">
        <v>1</v>
      </c>
      <c r="AP1142">
        <v>0</v>
      </c>
      <c r="AQ1142">
        <v>0</v>
      </c>
      <c r="AR1142">
        <v>0</v>
      </c>
      <c r="AS1142" t="s">
        <v>3</v>
      </c>
      <c r="AT1142">
        <v>0.4</v>
      </c>
      <c r="AU1142" t="s">
        <v>3</v>
      </c>
      <c r="AV1142">
        <v>2</v>
      </c>
      <c r="AW1142">
        <v>2</v>
      </c>
      <c r="AX1142">
        <v>69735599</v>
      </c>
      <c r="AY1142">
        <v>1</v>
      </c>
      <c r="AZ1142">
        <v>0</v>
      </c>
      <c r="BA1142">
        <v>1164</v>
      </c>
      <c r="BB1142">
        <v>0</v>
      </c>
      <c r="BC1142">
        <v>0</v>
      </c>
      <c r="BD1142">
        <v>0</v>
      </c>
      <c r="BE1142">
        <v>0</v>
      </c>
      <c r="BF1142">
        <v>0</v>
      </c>
      <c r="BG1142">
        <v>0</v>
      </c>
      <c r="BH1142">
        <v>0</v>
      </c>
      <c r="BI1142">
        <v>0</v>
      </c>
      <c r="BJ1142">
        <v>0</v>
      </c>
      <c r="BK1142">
        <v>0</v>
      </c>
      <c r="BL1142">
        <v>0</v>
      </c>
      <c r="BM1142">
        <v>0</v>
      </c>
      <c r="BN1142">
        <v>0</v>
      </c>
      <c r="BO1142">
        <v>0</v>
      </c>
      <c r="BP1142">
        <v>0</v>
      </c>
      <c r="BQ1142">
        <v>0</v>
      </c>
      <c r="BR1142">
        <v>0</v>
      </c>
      <c r="BS1142">
        <v>0</v>
      </c>
      <c r="BT1142">
        <v>0</v>
      </c>
      <c r="BU1142">
        <v>0</v>
      </c>
      <c r="BV1142">
        <v>0</v>
      </c>
      <c r="BW1142">
        <v>0</v>
      </c>
      <c r="CV1142">
        <v>0</v>
      </c>
      <c r="CW1142">
        <v>0</v>
      </c>
      <c r="CX1142">
        <f>ROUND(Y1142*Source!I1350,9)</f>
        <v>2.3199999999999998</v>
      </c>
      <c r="CY1142">
        <f>AD1142</f>
        <v>0</v>
      </c>
      <c r="CZ1142">
        <f>AH1142</f>
        <v>0</v>
      </c>
      <c r="DA1142">
        <f>AL1142</f>
        <v>1</v>
      </c>
      <c r="DB1142">
        <f t="shared" si="539"/>
        <v>0</v>
      </c>
      <c r="DC1142">
        <f t="shared" si="540"/>
        <v>0</v>
      </c>
      <c r="DD1142" t="s">
        <v>3</v>
      </c>
      <c r="DE1142" t="s">
        <v>3</v>
      </c>
      <c r="DF1142">
        <f t="shared" si="541"/>
        <v>0</v>
      </c>
      <c r="DG1142">
        <f t="shared" si="536"/>
        <v>0</v>
      </c>
      <c r="DH1142">
        <f t="shared" si="537"/>
        <v>0</v>
      </c>
      <c r="DI1142">
        <f t="shared" si="535"/>
        <v>0</v>
      </c>
      <c r="DJ1142">
        <f>DI1142</f>
        <v>0</v>
      </c>
      <c r="DK1142">
        <v>0</v>
      </c>
      <c r="DL1142" t="s">
        <v>3</v>
      </c>
      <c r="DM1142">
        <v>0</v>
      </c>
      <c r="DN1142" t="s">
        <v>3</v>
      </c>
      <c r="DO1142">
        <v>0</v>
      </c>
    </row>
    <row r="1143" spans="1:119" x14ac:dyDescent="0.2">
      <c r="A1143">
        <f>ROW(Source!A1350)</f>
        <v>1350</v>
      </c>
      <c r="B1143">
        <v>69726971</v>
      </c>
      <c r="C1143">
        <v>69735590</v>
      </c>
      <c r="D1143">
        <v>10844859</v>
      </c>
      <c r="E1143">
        <v>1</v>
      </c>
      <c r="F1143">
        <v>1</v>
      </c>
      <c r="G1143">
        <v>1</v>
      </c>
      <c r="H1143">
        <v>2</v>
      </c>
      <c r="I1143" t="s">
        <v>1014</v>
      </c>
      <c r="J1143" t="s">
        <v>1015</v>
      </c>
      <c r="K1143" t="s">
        <v>1016</v>
      </c>
      <c r="L1143">
        <v>1480</v>
      </c>
      <c r="N1143">
        <v>1013</v>
      </c>
      <c r="O1143" t="s">
        <v>1017</v>
      </c>
      <c r="P1143" t="s">
        <v>1018</v>
      </c>
      <c r="Q1143">
        <v>1</v>
      </c>
      <c r="W1143">
        <v>0</v>
      </c>
      <c r="X1143">
        <v>1241890182</v>
      </c>
      <c r="Y1143">
        <f t="shared" si="538"/>
        <v>0.15</v>
      </c>
      <c r="AA1143">
        <v>0</v>
      </c>
      <c r="AB1143">
        <v>55.14</v>
      </c>
      <c r="AC1143">
        <v>13.02</v>
      </c>
      <c r="AD1143">
        <v>0</v>
      </c>
      <c r="AE1143">
        <v>0</v>
      </c>
      <c r="AF1143">
        <v>55.14</v>
      </c>
      <c r="AG1143">
        <v>13.02</v>
      </c>
      <c r="AH1143">
        <v>0</v>
      </c>
      <c r="AI1143">
        <v>1</v>
      </c>
      <c r="AJ1143">
        <v>1</v>
      </c>
      <c r="AK1143">
        <v>1</v>
      </c>
      <c r="AL1143">
        <v>1</v>
      </c>
      <c r="AM1143">
        <v>0</v>
      </c>
      <c r="AN1143">
        <v>0</v>
      </c>
      <c r="AO1143">
        <v>1</v>
      </c>
      <c r="AP1143">
        <v>0</v>
      </c>
      <c r="AQ1143">
        <v>0</v>
      </c>
      <c r="AR1143">
        <v>0</v>
      </c>
      <c r="AS1143" t="s">
        <v>3</v>
      </c>
      <c r="AT1143">
        <v>0.15</v>
      </c>
      <c r="AU1143" t="s">
        <v>3</v>
      </c>
      <c r="AV1143">
        <v>0</v>
      </c>
      <c r="AW1143">
        <v>2</v>
      </c>
      <c r="AX1143">
        <v>69735600</v>
      </c>
      <c r="AY1143">
        <v>1</v>
      </c>
      <c r="AZ1143">
        <v>0</v>
      </c>
      <c r="BA1143">
        <v>1165</v>
      </c>
      <c r="BB1143">
        <v>0</v>
      </c>
      <c r="BC1143">
        <v>0</v>
      </c>
      <c r="BD1143">
        <v>0</v>
      </c>
      <c r="BE1143">
        <v>0</v>
      </c>
      <c r="BF1143">
        <v>0</v>
      </c>
      <c r="BG1143">
        <v>0</v>
      </c>
      <c r="BH1143">
        <v>0</v>
      </c>
      <c r="BI1143">
        <v>0</v>
      </c>
      <c r="BJ1143">
        <v>0</v>
      </c>
      <c r="BK1143">
        <v>0</v>
      </c>
      <c r="BL1143">
        <v>0</v>
      </c>
      <c r="BM1143">
        <v>0</v>
      </c>
      <c r="BN1143">
        <v>0</v>
      </c>
      <c r="BO1143">
        <v>0</v>
      </c>
      <c r="BP1143">
        <v>0</v>
      </c>
      <c r="BQ1143">
        <v>0</v>
      </c>
      <c r="BR1143">
        <v>0</v>
      </c>
      <c r="BS1143">
        <v>0</v>
      </c>
      <c r="BT1143">
        <v>0</v>
      </c>
      <c r="BU1143">
        <v>0</v>
      </c>
      <c r="BV1143">
        <v>0</v>
      </c>
      <c r="BW1143">
        <v>0</v>
      </c>
      <c r="CV1143">
        <v>0</v>
      </c>
      <c r="CW1143">
        <f>ROUND(Y1143*Source!I1350*DO1143,9)</f>
        <v>0</v>
      </c>
      <c r="CX1143">
        <f>ROUND(Y1143*Source!I1350,9)</f>
        <v>0.87</v>
      </c>
      <c r="CY1143">
        <f>AB1143</f>
        <v>55.14</v>
      </c>
      <c r="CZ1143">
        <f>AF1143</f>
        <v>55.14</v>
      </c>
      <c r="DA1143">
        <f>AJ1143</f>
        <v>1</v>
      </c>
      <c r="DB1143">
        <f t="shared" si="539"/>
        <v>8.27</v>
      </c>
      <c r="DC1143">
        <f t="shared" si="540"/>
        <v>1.95</v>
      </c>
      <c r="DD1143" t="s">
        <v>3</v>
      </c>
      <c r="DE1143" t="s">
        <v>3</v>
      </c>
      <c r="DF1143">
        <f t="shared" si="541"/>
        <v>0</v>
      </c>
      <c r="DG1143">
        <f t="shared" si="536"/>
        <v>48</v>
      </c>
      <c r="DH1143">
        <f t="shared" si="537"/>
        <v>11</v>
      </c>
      <c r="DI1143">
        <f t="shared" si="535"/>
        <v>0</v>
      </c>
      <c r="DJ1143">
        <f>DG1143</f>
        <v>48</v>
      </c>
      <c r="DK1143">
        <v>0</v>
      </c>
      <c r="DL1143" t="s">
        <v>3</v>
      </c>
      <c r="DM1143">
        <v>0</v>
      </c>
      <c r="DN1143" t="s">
        <v>3</v>
      </c>
      <c r="DO1143">
        <v>0</v>
      </c>
    </row>
    <row r="1144" spans="1:119" x14ac:dyDescent="0.2">
      <c r="A1144">
        <f>ROW(Source!A1350)</f>
        <v>1350</v>
      </c>
      <c r="B1144">
        <v>69726971</v>
      </c>
      <c r="C1144">
        <v>69735590</v>
      </c>
      <c r="D1144">
        <v>10843192</v>
      </c>
      <c r="E1144">
        <v>1</v>
      </c>
      <c r="F1144">
        <v>1</v>
      </c>
      <c r="G1144">
        <v>1</v>
      </c>
      <c r="H1144">
        <v>2</v>
      </c>
      <c r="I1144" t="s">
        <v>975</v>
      </c>
      <c r="J1144" t="s">
        <v>1019</v>
      </c>
      <c r="K1144" t="s">
        <v>1020</v>
      </c>
      <c r="L1144">
        <v>1480</v>
      </c>
      <c r="N1144">
        <v>1013</v>
      </c>
      <c r="O1144" t="s">
        <v>1017</v>
      </c>
      <c r="P1144" t="s">
        <v>1018</v>
      </c>
      <c r="Q1144">
        <v>1</v>
      </c>
      <c r="W1144">
        <v>0</v>
      </c>
      <c r="X1144">
        <v>-1592911513</v>
      </c>
      <c r="Y1144">
        <f t="shared" si="538"/>
        <v>0.25</v>
      </c>
      <c r="AA1144">
        <v>0</v>
      </c>
      <c r="AB1144">
        <v>85.94</v>
      </c>
      <c r="AC1144">
        <v>0</v>
      </c>
      <c r="AD1144">
        <v>0</v>
      </c>
      <c r="AE1144">
        <v>0</v>
      </c>
      <c r="AF1144">
        <v>85.94</v>
      </c>
      <c r="AG1144">
        <v>0</v>
      </c>
      <c r="AH1144">
        <v>0</v>
      </c>
      <c r="AI1144">
        <v>1</v>
      </c>
      <c r="AJ1144">
        <v>1</v>
      </c>
      <c r="AK1144">
        <v>1</v>
      </c>
      <c r="AL1144">
        <v>1</v>
      </c>
      <c r="AM1144">
        <v>0</v>
      </c>
      <c r="AN1144">
        <v>0</v>
      </c>
      <c r="AO1144">
        <v>1</v>
      </c>
      <c r="AP1144">
        <v>0</v>
      </c>
      <c r="AQ1144">
        <v>0</v>
      </c>
      <c r="AR1144">
        <v>0</v>
      </c>
      <c r="AS1144" t="s">
        <v>3</v>
      </c>
      <c r="AT1144">
        <v>0.25</v>
      </c>
      <c r="AU1144" t="s">
        <v>3</v>
      </c>
      <c r="AV1144">
        <v>0</v>
      </c>
      <c r="AW1144">
        <v>2</v>
      </c>
      <c r="AX1144">
        <v>69735601</v>
      </c>
      <c r="AY1144">
        <v>1</v>
      </c>
      <c r="AZ1144">
        <v>0</v>
      </c>
      <c r="BA1144">
        <v>1166</v>
      </c>
      <c r="BB1144">
        <v>0</v>
      </c>
      <c r="BC1144">
        <v>0</v>
      </c>
      <c r="BD1144">
        <v>0</v>
      </c>
      <c r="BE1144">
        <v>0</v>
      </c>
      <c r="BF1144">
        <v>0</v>
      </c>
      <c r="BG1144">
        <v>0</v>
      </c>
      <c r="BH1144">
        <v>0</v>
      </c>
      <c r="BI1144">
        <v>0</v>
      </c>
      <c r="BJ1144">
        <v>0</v>
      </c>
      <c r="BK1144">
        <v>0</v>
      </c>
      <c r="BL1144">
        <v>0</v>
      </c>
      <c r="BM1144">
        <v>0</v>
      </c>
      <c r="BN1144">
        <v>0</v>
      </c>
      <c r="BO1144">
        <v>0</v>
      </c>
      <c r="BP1144">
        <v>0</v>
      </c>
      <c r="BQ1144">
        <v>0</v>
      </c>
      <c r="BR1144">
        <v>0</v>
      </c>
      <c r="BS1144">
        <v>0</v>
      </c>
      <c r="BT1144">
        <v>0</v>
      </c>
      <c r="BU1144">
        <v>0</v>
      </c>
      <c r="BV1144">
        <v>0</v>
      </c>
      <c r="BW1144">
        <v>0</v>
      </c>
      <c r="CV1144">
        <v>0</v>
      </c>
      <c r="CW1144">
        <f>ROUND(Y1144*Source!I1350*DO1144,9)</f>
        <v>0</v>
      </c>
      <c r="CX1144">
        <f>ROUND(Y1144*Source!I1350,9)</f>
        <v>1.45</v>
      </c>
      <c r="CY1144">
        <f>AB1144</f>
        <v>85.94</v>
      </c>
      <c r="CZ1144">
        <f>AF1144</f>
        <v>85.94</v>
      </c>
      <c r="DA1144">
        <f>AJ1144</f>
        <v>1</v>
      </c>
      <c r="DB1144">
        <f t="shared" si="539"/>
        <v>21.49</v>
      </c>
      <c r="DC1144">
        <f t="shared" si="540"/>
        <v>0</v>
      </c>
      <c r="DD1144" t="s">
        <v>3</v>
      </c>
      <c r="DE1144" t="s">
        <v>3</v>
      </c>
      <c r="DF1144">
        <f t="shared" si="541"/>
        <v>0</v>
      </c>
      <c r="DG1144">
        <f t="shared" si="536"/>
        <v>125</v>
      </c>
      <c r="DH1144">
        <f t="shared" si="537"/>
        <v>0</v>
      </c>
      <c r="DI1144">
        <f t="shared" si="535"/>
        <v>0</v>
      </c>
      <c r="DJ1144">
        <f>DG1144</f>
        <v>125</v>
      </c>
      <c r="DK1144">
        <v>0</v>
      </c>
      <c r="DL1144" t="s">
        <v>3</v>
      </c>
      <c r="DM1144">
        <v>0</v>
      </c>
      <c r="DN1144" t="s">
        <v>3</v>
      </c>
      <c r="DO1144">
        <v>0</v>
      </c>
    </row>
    <row r="1145" spans="1:119" x14ac:dyDescent="0.2">
      <c r="A1145">
        <f>ROW(Source!A1350)</f>
        <v>1350</v>
      </c>
      <c r="B1145">
        <v>69726971</v>
      </c>
      <c r="C1145">
        <v>69735590</v>
      </c>
      <c r="D1145">
        <v>10836736</v>
      </c>
      <c r="E1145">
        <v>1</v>
      </c>
      <c r="F1145">
        <v>1</v>
      </c>
      <c r="G1145">
        <v>1</v>
      </c>
      <c r="H1145">
        <v>3</v>
      </c>
      <c r="I1145" t="s">
        <v>346</v>
      </c>
      <c r="J1145" t="s">
        <v>348</v>
      </c>
      <c r="K1145" t="s">
        <v>347</v>
      </c>
      <c r="L1145">
        <v>1348</v>
      </c>
      <c r="N1145">
        <v>1009</v>
      </c>
      <c r="O1145" t="s">
        <v>78</v>
      </c>
      <c r="P1145" t="s">
        <v>78</v>
      </c>
      <c r="Q1145">
        <v>1000</v>
      </c>
      <c r="W1145">
        <v>0</v>
      </c>
      <c r="X1145">
        <v>1012753382</v>
      </c>
      <c r="Y1145">
        <f t="shared" si="538"/>
        <v>1.4E-2</v>
      </c>
      <c r="AA1145">
        <v>24700</v>
      </c>
      <c r="AB1145">
        <v>0</v>
      </c>
      <c r="AC1145">
        <v>0</v>
      </c>
      <c r="AD1145">
        <v>0</v>
      </c>
      <c r="AE1145">
        <v>24700</v>
      </c>
      <c r="AF1145">
        <v>0</v>
      </c>
      <c r="AG1145">
        <v>0</v>
      </c>
      <c r="AH1145">
        <v>0</v>
      </c>
      <c r="AI1145">
        <v>1</v>
      </c>
      <c r="AJ1145">
        <v>1</v>
      </c>
      <c r="AK1145">
        <v>1</v>
      </c>
      <c r="AL1145">
        <v>1</v>
      </c>
      <c r="AM1145">
        <v>0</v>
      </c>
      <c r="AN1145">
        <v>0</v>
      </c>
      <c r="AO1145">
        <v>0</v>
      </c>
      <c r="AP1145">
        <v>1</v>
      </c>
      <c r="AQ1145">
        <v>0</v>
      </c>
      <c r="AR1145">
        <v>0</v>
      </c>
      <c r="AS1145" t="s">
        <v>3</v>
      </c>
      <c r="AT1145">
        <v>1.4E-2</v>
      </c>
      <c r="AU1145" t="s">
        <v>3</v>
      </c>
      <c r="AV1145">
        <v>0</v>
      </c>
      <c r="AW1145">
        <v>2</v>
      </c>
      <c r="AX1145">
        <v>69735602</v>
      </c>
      <c r="AY1145">
        <v>1</v>
      </c>
      <c r="AZ1145">
        <v>0</v>
      </c>
      <c r="BA1145">
        <v>1167</v>
      </c>
      <c r="BB1145">
        <v>3</v>
      </c>
      <c r="BC1145">
        <v>0</v>
      </c>
      <c r="BD1145">
        <v>0</v>
      </c>
      <c r="BE1145">
        <v>0</v>
      </c>
      <c r="BF1145">
        <v>0</v>
      </c>
      <c r="BG1145">
        <v>0</v>
      </c>
      <c r="BH1145">
        <v>0</v>
      </c>
      <c r="BI1145">
        <v>0</v>
      </c>
      <c r="BJ1145">
        <v>0</v>
      </c>
      <c r="BK1145">
        <v>0</v>
      </c>
      <c r="BL1145">
        <v>0</v>
      </c>
      <c r="BM1145">
        <v>0</v>
      </c>
      <c r="BN1145">
        <v>0</v>
      </c>
      <c r="BO1145">
        <v>0</v>
      </c>
      <c r="BP1145">
        <v>0</v>
      </c>
      <c r="BQ1145">
        <v>0</v>
      </c>
      <c r="BR1145">
        <v>0</v>
      </c>
      <c r="BS1145">
        <v>0</v>
      </c>
      <c r="BT1145">
        <v>0</v>
      </c>
      <c r="BU1145">
        <v>0</v>
      </c>
      <c r="BV1145">
        <v>0</v>
      </c>
      <c r="BW1145">
        <v>0</v>
      </c>
      <c r="CV1145">
        <v>0</v>
      </c>
      <c r="CW1145">
        <v>0</v>
      </c>
      <c r="CX1145">
        <f>ROUND(Y1145*Source!I1350,9)</f>
        <v>8.1199999999999994E-2</v>
      </c>
      <c r="CY1145">
        <f>AA1145</f>
        <v>24700</v>
      </c>
      <c r="CZ1145">
        <f>AE1145</f>
        <v>24700</v>
      </c>
      <c r="DA1145">
        <f>AI1145</f>
        <v>1</v>
      </c>
      <c r="DB1145">
        <f t="shared" si="539"/>
        <v>345.8</v>
      </c>
      <c r="DC1145">
        <f t="shared" si="540"/>
        <v>0</v>
      </c>
      <c r="DD1145" t="s">
        <v>3</v>
      </c>
      <c r="DE1145" t="s">
        <v>3</v>
      </c>
      <c r="DF1145">
        <f t="shared" si="541"/>
        <v>2006</v>
      </c>
      <c r="DG1145">
        <f t="shared" si="536"/>
        <v>0</v>
      </c>
      <c r="DH1145">
        <f t="shared" si="537"/>
        <v>0</v>
      </c>
      <c r="DI1145">
        <f t="shared" si="535"/>
        <v>0</v>
      </c>
      <c r="DJ1145">
        <f>DF1145</f>
        <v>2006</v>
      </c>
      <c r="DK1145">
        <v>0</v>
      </c>
      <c r="DL1145" t="s">
        <v>3</v>
      </c>
      <c r="DM1145">
        <v>0</v>
      </c>
      <c r="DN1145" t="s">
        <v>3</v>
      </c>
      <c r="DO1145">
        <v>0</v>
      </c>
    </row>
    <row r="1146" spans="1:119" x14ac:dyDescent="0.2">
      <c r="A1146">
        <f>ROW(Source!A1350)</f>
        <v>1350</v>
      </c>
      <c r="B1146">
        <v>69726971</v>
      </c>
      <c r="C1146">
        <v>69735590</v>
      </c>
      <c r="D1146">
        <v>10826729</v>
      </c>
      <c r="E1146">
        <v>1</v>
      </c>
      <c r="F1146">
        <v>1</v>
      </c>
      <c r="G1146">
        <v>1</v>
      </c>
      <c r="H1146">
        <v>3</v>
      </c>
      <c r="I1146" t="s">
        <v>351</v>
      </c>
      <c r="J1146" t="s">
        <v>353</v>
      </c>
      <c r="K1146" t="s">
        <v>352</v>
      </c>
      <c r="L1146">
        <v>1348</v>
      </c>
      <c r="N1146">
        <v>1009</v>
      </c>
      <c r="O1146" t="s">
        <v>78</v>
      </c>
      <c r="P1146" t="s">
        <v>78</v>
      </c>
      <c r="Q1146">
        <v>1000</v>
      </c>
      <c r="W1146">
        <v>0</v>
      </c>
      <c r="X1146">
        <v>-1548626675</v>
      </c>
      <c r="Y1146">
        <f t="shared" si="538"/>
        <v>0.45</v>
      </c>
      <c r="AA1146">
        <v>25600</v>
      </c>
      <c r="AB1146">
        <v>0</v>
      </c>
      <c r="AC1146">
        <v>0</v>
      </c>
      <c r="AD1146">
        <v>0</v>
      </c>
      <c r="AE1146">
        <v>25600</v>
      </c>
      <c r="AF1146">
        <v>0</v>
      </c>
      <c r="AG1146">
        <v>0</v>
      </c>
      <c r="AH1146">
        <v>0</v>
      </c>
      <c r="AI1146">
        <v>1</v>
      </c>
      <c r="AJ1146">
        <v>1</v>
      </c>
      <c r="AK1146">
        <v>1</v>
      </c>
      <c r="AL1146">
        <v>1</v>
      </c>
      <c r="AM1146">
        <v>0</v>
      </c>
      <c r="AN1146">
        <v>0</v>
      </c>
      <c r="AO1146">
        <v>0</v>
      </c>
      <c r="AP1146">
        <v>1</v>
      </c>
      <c r="AQ1146">
        <v>0</v>
      </c>
      <c r="AR1146">
        <v>0</v>
      </c>
      <c r="AS1146" t="s">
        <v>3</v>
      </c>
      <c r="AT1146">
        <v>0.45</v>
      </c>
      <c r="AU1146" t="s">
        <v>3</v>
      </c>
      <c r="AV1146">
        <v>0</v>
      </c>
      <c r="AW1146">
        <v>2</v>
      </c>
      <c r="AX1146">
        <v>69735603</v>
      </c>
      <c r="AY1146">
        <v>1</v>
      </c>
      <c r="AZ1146">
        <v>0</v>
      </c>
      <c r="BA1146">
        <v>1168</v>
      </c>
      <c r="BB1146">
        <v>3</v>
      </c>
      <c r="BC1146">
        <v>0</v>
      </c>
      <c r="BD1146">
        <v>0</v>
      </c>
      <c r="BE1146">
        <v>0</v>
      </c>
      <c r="BF1146">
        <v>0</v>
      </c>
      <c r="BG1146">
        <v>0</v>
      </c>
      <c r="BH1146">
        <v>0</v>
      </c>
      <c r="BI1146">
        <v>0</v>
      </c>
      <c r="BJ1146">
        <v>0</v>
      </c>
      <c r="BK1146">
        <v>0</v>
      </c>
      <c r="BL1146">
        <v>0</v>
      </c>
      <c r="BM1146">
        <v>0</v>
      </c>
      <c r="BN1146">
        <v>0</v>
      </c>
      <c r="BO1146">
        <v>0</v>
      </c>
      <c r="BP1146">
        <v>0</v>
      </c>
      <c r="BQ1146">
        <v>0</v>
      </c>
      <c r="BR1146">
        <v>0</v>
      </c>
      <c r="BS1146">
        <v>0</v>
      </c>
      <c r="BT1146">
        <v>0</v>
      </c>
      <c r="BU1146">
        <v>0</v>
      </c>
      <c r="BV1146">
        <v>0</v>
      </c>
      <c r="BW1146">
        <v>0</v>
      </c>
      <c r="CV1146">
        <v>0</v>
      </c>
      <c r="CW1146">
        <v>0</v>
      </c>
      <c r="CX1146">
        <f>ROUND(Y1146*Source!I1350,9)</f>
        <v>2.61</v>
      </c>
      <c r="CY1146">
        <f>AA1146</f>
        <v>25600</v>
      </c>
      <c r="CZ1146">
        <f>AE1146</f>
        <v>25600</v>
      </c>
      <c r="DA1146">
        <f>AI1146</f>
        <v>1</v>
      </c>
      <c r="DB1146">
        <f t="shared" si="539"/>
        <v>11520</v>
      </c>
      <c r="DC1146">
        <f t="shared" si="540"/>
        <v>0</v>
      </c>
      <c r="DD1146" t="s">
        <v>3</v>
      </c>
      <c r="DE1146" t="s">
        <v>3</v>
      </c>
      <c r="DF1146">
        <f t="shared" si="541"/>
        <v>66816</v>
      </c>
      <c r="DG1146">
        <f t="shared" si="536"/>
        <v>0</v>
      </c>
      <c r="DH1146">
        <f t="shared" si="537"/>
        <v>0</v>
      </c>
      <c r="DI1146">
        <f t="shared" si="535"/>
        <v>0</v>
      </c>
      <c r="DJ1146">
        <f>DF1146</f>
        <v>66816</v>
      </c>
      <c r="DK1146">
        <v>0</v>
      </c>
      <c r="DL1146" t="s">
        <v>3</v>
      </c>
      <c r="DM1146">
        <v>0</v>
      </c>
      <c r="DN1146" t="s">
        <v>3</v>
      </c>
      <c r="DO1146">
        <v>0</v>
      </c>
    </row>
    <row r="1147" spans="1:119" x14ac:dyDescent="0.2">
      <c r="A1147">
        <f>ROW(Source!A1350)</f>
        <v>1350</v>
      </c>
      <c r="B1147">
        <v>69726971</v>
      </c>
      <c r="C1147">
        <v>69735590</v>
      </c>
      <c r="D1147">
        <v>10825323</v>
      </c>
      <c r="E1147">
        <v>1</v>
      </c>
      <c r="F1147">
        <v>1</v>
      </c>
      <c r="G1147">
        <v>1</v>
      </c>
      <c r="H1147">
        <v>3</v>
      </c>
      <c r="I1147" t="s">
        <v>82</v>
      </c>
      <c r="J1147" t="s">
        <v>356</v>
      </c>
      <c r="K1147" t="s">
        <v>83</v>
      </c>
      <c r="L1147">
        <v>1339</v>
      </c>
      <c r="N1147">
        <v>1007</v>
      </c>
      <c r="O1147" t="s">
        <v>40</v>
      </c>
      <c r="P1147" t="s">
        <v>40</v>
      </c>
      <c r="Q1147">
        <v>1</v>
      </c>
      <c r="W1147">
        <v>0</v>
      </c>
      <c r="X1147">
        <v>1444665788</v>
      </c>
      <c r="Y1147">
        <f t="shared" si="538"/>
        <v>0.153</v>
      </c>
      <c r="AA1147">
        <v>7.14</v>
      </c>
      <c r="AB1147">
        <v>0</v>
      </c>
      <c r="AC1147">
        <v>0</v>
      </c>
      <c r="AD1147">
        <v>0</v>
      </c>
      <c r="AE1147">
        <v>7.14</v>
      </c>
      <c r="AF1147">
        <v>0</v>
      </c>
      <c r="AG1147">
        <v>0</v>
      </c>
      <c r="AH1147">
        <v>0</v>
      </c>
      <c r="AI1147">
        <v>1</v>
      </c>
      <c r="AJ1147">
        <v>1</v>
      </c>
      <c r="AK1147">
        <v>1</v>
      </c>
      <c r="AL1147">
        <v>1</v>
      </c>
      <c r="AM1147">
        <v>0</v>
      </c>
      <c r="AN1147">
        <v>0</v>
      </c>
      <c r="AO1147">
        <v>0</v>
      </c>
      <c r="AP1147">
        <v>1</v>
      </c>
      <c r="AQ1147">
        <v>0</v>
      </c>
      <c r="AR1147">
        <v>0</v>
      </c>
      <c r="AS1147" t="s">
        <v>3</v>
      </c>
      <c r="AT1147">
        <v>0.153</v>
      </c>
      <c r="AU1147" t="s">
        <v>3</v>
      </c>
      <c r="AV1147">
        <v>0</v>
      </c>
      <c r="AW1147">
        <v>2</v>
      </c>
      <c r="AX1147">
        <v>69735604</v>
      </c>
      <c r="AY1147">
        <v>1</v>
      </c>
      <c r="AZ1147">
        <v>0</v>
      </c>
      <c r="BA1147">
        <v>1169</v>
      </c>
      <c r="BB1147">
        <v>3</v>
      </c>
      <c r="BC1147">
        <v>0</v>
      </c>
      <c r="BD1147">
        <v>0</v>
      </c>
      <c r="BE1147">
        <v>0</v>
      </c>
      <c r="BF1147">
        <v>0</v>
      </c>
      <c r="BG1147">
        <v>0</v>
      </c>
      <c r="BH1147">
        <v>0</v>
      </c>
      <c r="BI1147">
        <v>0</v>
      </c>
      <c r="BJ1147">
        <v>0</v>
      </c>
      <c r="BK1147">
        <v>0</v>
      </c>
      <c r="BL1147">
        <v>0</v>
      </c>
      <c r="BM1147">
        <v>0</v>
      </c>
      <c r="BN1147">
        <v>0</v>
      </c>
      <c r="BO1147">
        <v>0</v>
      </c>
      <c r="BP1147">
        <v>0</v>
      </c>
      <c r="BQ1147">
        <v>0</v>
      </c>
      <c r="BR1147">
        <v>0</v>
      </c>
      <c r="BS1147">
        <v>0</v>
      </c>
      <c r="BT1147">
        <v>0</v>
      </c>
      <c r="BU1147">
        <v>0</v>
      </c>
      <c r="BV1147">
        <v>0</v>
      </c>
      <c r="BW1147">
        <v>0</v>
      </c>
      <c r="CV1147">
        <v>0</v>
      </c>
      <c r="CW1147">
        <v>0</v>
      </c>
      <c r="CX1147">
        <f>ROUND(Y1147*Source!I1350,9)</f>
        <v>0.88739999999999997</v>
      </c>
      <c r="CY1147">
        <f>AA1147</f>
        <v>7.14</v>
      </c>
      <c r="CZ1147">
        <f>AE1147</f>
        <v>7.14</v>
      </c>
      <c r="DA1147">
        <f>AI1147</f>
        <v>1</v>
      </c>
      <c r="DB1147">
        <f t="shared" si="539"/>
        <v>1.0900000000000001</v>
      </c>
      <c r="DC1147">
        <f t="shared" si="540"/>
        <v>0</v>
      </c>
      <c r="DD1147" t="s">
        <v>3</v>
      </c>
      <c r="DE1147" t="s">
        <v>3</v>
      </c>
      <c r="DF1147">
        <f t="shared" si="541"/>
        <v>6</v>
      </c>
      <c r="DG1147">
        <f t="shared" si="536"/>
        <v>0</v>
      </c>
      <c r="DH1147">
        <f t="shared" si="537"/>
        <v>0</v>
      </c>
      <c r="DI1147">
        <f t="shared" si="535"/>
        <v>0</v>
      </c>
      <c r="DJ1147">
        <f>DF1147</f>
        <v>6</v>
      </c>
      <c r="DK1147">
        <v>0</v>
      </c>
      <c r="DL1147" t="s">
        <v>3</v>
      </c>
      <c r="DM1147">
        <v>0</v>
      </c>
      <c r="DN1147" t="s">
        <v>3</v>
      </c>
      <c r="DO1147">
        <v>0</v>
      </c>
    </row>
    <row r="1148" spans="1:119" x14ac:dyDescent="0.2">
      <c r="A1148">
        <f>ROW(Source!A1351)</f>
        <v>1351</v>
      </c>
      <c r="B1148">
        <v>69726884</v>
      </c>
      <c r="C1148">
        <v>69735590</v>
      </c>
      <c r="D1148">
        <v>5510987</v>
      </c>
      <c r="E1148">
        <v>1</v>
      </c>
      <c r="F1148">
        <v>1</v>
      </c>
      <c r="G1148">
        <v>1</v>
      </c>
      <c r="H1148">
        <v>1</v>
      </c>
      <c r="I1148" t="s">
        <v>1012</v>
      </c>
      <c r="J1148" t="s">
        <v>3</v>
      </c>
      <c r="K1148" t="s">
        <v>1013</v>
      </c>
      <c r="L1148">
        <v>1369</v>
      </c>
      <c r="N1148">
        <v>1013</v>
      </c>
      <c r="O1148" t="s">
        <v>974</v>
      </c>
      <c r="P1148" t="s">
        <v>974</v>
      </c>
      <c r="Q1148">
        <v>1</v>
      </c>
      <c r="W1148">
        <v>0</v>
      </c>
      <c r="X1148">
        <v>-718552242</v>
      </c>
      <c r="Y1148">
        <f t="shared" si="538"/>
        <v>46.4</v>
      </c>
      <c r="AA1148">
        <v>0</v>
      </c>
      <c r="AB1148">
        <v>0</v>
      </c>
      <c r="AC1148">
        <v>0</v>
      </c>
      <c r="AD1148">
        <v>261.20999999999998</v>
      </c>
      <c r="AE1148">
        <v>0</v>
      </c>
      <c r="AF1148">
        <v>0</v>
      </c>
      <c r="AG1148">
        <v>0</v>
      </c>
      <c r="AH1148">
        <v>10.3</v>
      </c>
      <c r="AI1148">
        <v>1</v>
      </c>
      <c r="AJ1148">
        <v>1</v>
      </c>
      <c r="AK1148">
        <v>1</v>
      </c>
      <c r="AL1148">
        <v>25.36</v>
      </c>
      <c r="AM1148">
        <v>5</v>
      </c>
      <c r="AN1148">
        <v>0</v>
      </c>
      <c r="AO1148">
        <v>1</v>
      </c>
      <c r="AP1148">
        <v>0</v>
      </c>
      <c r="AQ1148">
        <v>0</v>
      </c>
      <c r="AR1148">
        <v>0</v>
      </c>
      <c r="AS1148" t="s">
        <v>3</v>
      </c>
      <c r="AT1148">
        <v>46.4</v>
      </c>
      <c r="AU1148" t="s">
        <v>3</v>
      </c>
      <c r="AV1148">
        <v>1</v>
      </c>
      <c r="AW1148">
        <v>2</v>
      </c>
      <c r="AX1148">
        <v>69735598</v>
      </c>
      <c r="AY1148">
        <v>1</v>
      </c>
      <c r="AZ1148">
        <v>0</v>
      </c>
      <c r="BA1148">
        <v>1170</v>
      </c>
      <c r="BB1148">
        <v>0</v>
      </c>
      <c r="BC1148">
        <v>0</v>
      </c>
      <c r="BD1148">
        <v>0</v>
      </c>
      <c r="BE1148">
        <v>0</v>
      </c>
      <c r="BF1148">
        <v>0</v>
      </c>
      <c r="BG1148">
        <v>0</v>
      </c>
      <c r="BH1148">
        <v>0</v>
      </c>
      <c r="BI1148">
        <v>0</v>
      </c>
      <c r="BJ1148">
        <v>0</v>
      </c>
      <c r="BK1148">
        <v>0</v>
      </c>
      <c r="BL1148">
        <v>0</v>
      </c>
      <c r="BM1148">
        <v>0</v>
      </c>
      <c r="BN1148">
        <v>0</v>
      </c>
      <c r="BO1148">
        <v>0</v>
      </c>
      <c r="BP1148">
        <v>0</v>
      </c>
      <c r="BQ1148">
        <v>0</v>
      </c>
      <c r="BR1148">
        <v>0</v>
      </c>
      <c r="BS1148">
        <v>0</v>
      </c>
      <c r="BT1148">
        <v>0</v>
      </c>
      <c r="BU1148">
        <v>0</v>
      </c>
      <c r="BV1148">
        <v>0</v>
      </c>
      <c r="BW1148">
        <v>0</v>
      </c>
      <c r="CU1148">
        <f>ROUND(AT1148*Source!I1351*AH1148*AL1148,0)</f>
        <v>70296</v>
      </c>
      <c r="CV1148">
        <f>ROUND(Y1148*Source!I1351,9)</f>
        <v>269.12</v>
      </c>
      <c r="CW1148">
        <v>0</v>
      </c>
      <c r="CX1148">
        <f>ROUND(Y1148*Source!I1351,9)</f>
        <v>269.12</v>
      </c>
      <c r="CY1148">
        <f>AD1148</f>
        <v>261.20999999999998</v>
      </c>
      <c r="CZ1148">
        <f>AH1148</f>
        <v>10.3</v>
      </c>
      <c r="DA1148">
        <f>AL1148</f>
        <v>25.36</v>
      </c>
      <c r="DB1148">
        <f t="shared" si="539"/>
        <v>477.92</v>
      </c>
      <c r="DC1148">
        <f t="shared" si="540"/>
        <v>0</v>
      </c>
      <c r="DD1148" t="s">
        <v>3</v>
      </c>
      <c r="DE1148" t="s">
        <v>3</v>
      </c>
      <c r="DF1148">
        <f t="shared" si="541"/>
        <v>0</v>
      </c>
      <c r="DG1148">
        <f t="shared" si="536"/>
        <v>0</v>
      </c>
      <c r="DH1148">
        <f t="shared" si="537"/>
        <v>0</v>
      </c>
      <c r="DI1148">
        <f>ROUND(ROUND(AH1148*AL1148,0)*CX1148,0)</f>
        <v>70240</v>
      </c>
      <c r="DJ1148">
        <f>DI1148</f>
        <v>70240</v>
      </c>
      <c r="DK1148">
        <v>0</v>
      </c>
      <c r="DL1148" t="s">
        <v>3</v>
      </c>
      <c r="DM1148">
        <v>0</v>
      </c>
      <c r="DN1148" t="s">
        <v>3</v>
      </c>
      <c r="DO1148">
        <v>0</v>
      </c>
    </row>
    <row r="1149" spans="1:119" x14ac:dyDescent="0.2">
      <c r="A1149">
        <f>ROW(Source!A1351)</f>
        <v>1351</v>
      </c>
      <c r="B1149">
        <v>69726884</v>
      </c>
      <c r="C1149">
        <v>69735590</v>
      </c>
      <c r="D1149">
        <v>121548</v>
      </c>
      <c r="E1149">
        <v>1</v>
      </c>
      <c r="F1149">
        <v>1</v>
      </c>
      <c r="G1149">
        <v>1</v>
      </c>
      <c r="H1149">
        <v>1</v>
      </c>
      <c r="I1149" t="s">
        <v>36</v>
      </c>
      <c r="J1149" t="s">
        <v>3</v>
      </c>
      <c r="K1149" t="s">
        <v>981</v>
      </c>
      <c r="L1149">
        <v>608254</v>
      </c>
      <c r="N1149">
        <v>1013</v>
      </c>
      <c r="O1149" t="s">
        <v>982</v>
      </c>
      <c r="P1149" t="s">
        <v>982</v>
      </c>
      <c r="Q1149">
        <v>1</v>
      </c>
      <c r="W1149">
        <v>0</v>
      </c>
      <c r="X1149">
        <v>-185737400</v>
      </c>
      <c r="Y1149">
        <f t="shared" si="538"/>
        <v>0.4</v>
      </c>
      <c r="AA1149">
        <v>0</v>
      </c>
      <c r="AB1149">
        <v>0</v>
      </c>
      <c r="AC1149">
        <v>0</v>
      </c>
      <c r="AD1149">
        <v>0</v>
      </c>
      <c r="AE1149">
        <v>0</v>
      </c>
      <c r="AF1149">
        <v>0</v>
      </c>
      <c r="AG1149">
        <v>0</v>
      </c>
      <c r="AH1149">
        <v>0</v>
      </c>
      <c r="AI1149">
        <v>1</v>
      </c>
      <c r="AJ1149">
        <v>1</v>
      </c>
      <c r="AK1149">
        <v>19.8</v>
      </c>
      <c r="AL1149">
        <v>1</v>
      </c>
      <c r="AM1149">
        <v>5</v>
      </c>
      <c r="AN1149">
        <v>0</v>
      </c>
      <c r="AO1149">
        <v>1</v>
      </c>
      <c r="AP1149">
        <v>0</v>
      </c>
      <c r="AQ1149">
        <v>0</v>
      </c>
      <c r="AR1149">
        <v>0</v>
      </c>
      <c r="AS1149" t="s">
        <v>3</v>
      </c>
      <c r="AT1149">
        <v>0.4</v>
      </c>
      <c r="AU1149" t="s">
        <v>3</v>
      </c>
      <c r="AV1149">
        <v>2</v>
      </c>
      <c r="AW1149">
        <v>2</v>
      </c>
      <c r="AX1149">
        <v>69735599</v>
      </c>
      <c r="AY1149">
        <v>1</v>
      </c>
      <c r="AZ1149">
        <v>0</v>
      </c>
      <c r="BA1149">
        <v>1171</v>
      </c>
      <c r="BB1149">
        <v>0</v>
      </c>
      <c r="BC1149">
        <v>0</v>
      </c>
      <c r="BD1149">
        <v>0</v>
      </c>
      <c r="BE1149">
        <v>0</v>
      </c>
      <c r="BF1149">
        <v>0</v>
      </c>
      <c r="BG1149">
        <v>0</v>
      </c>
      <c r="BH1149">
        <v>0</v>
      </c>
      <c r="BI1149">
        <v>0</v>
      </c>
      <c r="BJ1149">
        <v>0</v>
      </c>
      <c r="BK1149">
        <v>0</v>
      </c>
      <c r="BL1149">
        <v>0</v>
      </c>
      <c r="BM1149">
        <v>0</v>
      </c>
      <c r="BN1149">
        <v>0</v>
      </c>
      <c r="BO1149">
        <v>0</v>
      </c>
      <c r="BP1149">
        <v>0</v>
      </c>
      <c r="BQ1149">
        <v>0</v>
      </c>
      <c r="BR1149">
        <v>0</v>
      </c>
      <c r="BS1149">
        <v>0</v>
      </c>
      <c r="BT1149">
        <v>0</v>
      </c>
      <c r="BU1149">
        <v>0</v>
      </c>
      <c r="BV1149">
        <v>0</v>
      </c>
      <c r="BW1149">
        <v>0</v>
      </c>
      <c r="CV1149">
        <v>0</v>
      </c>
      <c r="CW1149">
        <v>0</v>
      </c>
      <c r="CX1149">
        <f>ROUND(Y1149*Source!I1351,9)</f>
        <v>2.3199999999999998</v>
      </c>
      <c r="CY1149">
        <f>AD1149</f>
        <v>0</v>
      </c>
      <c r="CZ1149">
        <f>AH1149</f>
        <v>0</v>
      </c>
      <c r="DA1149">
        <f>AL1149</f>
        <v>1</v>
      </c>
      <c r="DB1149">
        <f t="shared" si="539"/>
        <v>0</v>
      </c>
      <c r="DC1149">
        <f t="shared" si="540"/>
        <v>0</v>
      </c>
      <c r="DD1149" t="s">
        <v>3</v>
      </c>
      <c r="DE1149" t="s">
        <v>3</v>
      </c>
      <c r="DF1149">
        <f t="shared" si="541"/>
        <v>0</v>
      </c>
      <c r="DG1149">
        <f t="shared" si="536"/>
        <v>0</v>
      </c>
      <c r="DH1149">
        <f>ROUND(ROUND(AG1149*AK1149,0)*CX1149,0)</f>
        <v>0</v>
      </c>
      <c r="DI1149">
        <f t="shared" ref="DI1149:DI1160" si="542">ROUND(ROUND(AH1149,0)*CX1149,0)</f>
        <v>0</v>
      </c>
      <c r="DJ1149">
        <f>DI1149</f>
        <v>0</v>
      </c>
      <c r="DK1149">
        <v>0</v>
      </c>
      <c r="DL1149" t="s">
        <v>3</v>
      </c>
      <c r="DM1149">
        <v>0</v>
      </c>
      <c r="DN1149" t="s">
        <v>3</v>
      </c>
      <c r="DO1149">
        <v>0</v>
      </c>
    </row>
    <row r="1150" spans="1:119" x14ac:dyDescent="0.2">
      <c r="A1150">
        <f>ROW(Source!A1351)</f>
        <v>1351</v>
      </c>
      <c r="B1150">
        <v>69726884</v>
      </c>
      <c r="C1150">
        <v>69735590</v>
      </c>
      <c r="D1150">
        <v>10844859</v>
      </c>
      <c r="E1150">
        <v>1</v>
      </c>
      <c r="F1150">
        <v>1</v>
      </c>
      <c r="G1150">
        <v>1</v>
      </c>
      <c r="H1150">
        <v>2</v>
      </c>
      <c r="I1150" t="s">
        <v>1014</v>
      </c>
      <c r="J1150" t="s">
        <v>1015</v>
      </c>
      <c r="K1150" t="s">
        <v>1016</v>
      </c>
      <c r="L1150">
        <v>1480</v>
      </c>
      <c r="N1150">
        <v>1013</v>
      </c>
      <c r="O1150" t="s">
        <v>1017</v>
      </c>
      <c r="P1150" t="s">
        <v>1018</v>
      </c>
      <c r="Q1150">
        <v>1</v>
      </c>
      <c r="W1150">
        <v>0</v>
      </c>
      <c r="X1150">
        <v>1241890182</v>
      </c>
      <c r="Y1150">
        <f t="shared" si="538"/>
        <v>0.15</v>
      </c>
      <c r="AA1150">
        <v>0</v>
      </c>
      <c r="AB1150">
        <v>432.3</v>
      </c>
      <c r="AC1150">
        <v>257.8</v>
      </c>
      <c r="AD1150">
        <v>0</v>
      </c>
      <c r="AE1150">
        <v>0</v>
      </c>
      <c r="AF1150">
        <v>55.14</v>
      </c>
      <c r="AG1150">
        <v>13.02</v>
      </c>
      <c r="AH1150">
        <v>0</v>
      </c>
      <c r="AI1150">
        <v>1</v>
      </c>
      <c r="AJ1150">
        <v>7.84</v>
      </c>
      <c r="AK1150">
        <v>19.8</v>
      </c>
      <c r="AL1150">
        <v>1</v>
      </c>
      <c r="AM1150">
        <v>5</v>
      </c>
      <c r="AN1150">
        <v>0</v>
      </c>
      <c r="AO1150">
        <v>1</v>
      </c>
      <c r="AP1150">
        <v>0</v>
      </c>
      <c r="AQ1150">
        <v>0</v>
      </c>
      <c r="AR1150">
        <v>0</v>
      </c>
      <c r="AS1150" t="s">
        <v>3</v>
      </c>
      <c r="AT1150">
        <v>0.15</v>
      </c>
      <c r="AU1150" t="s">
        <v>3</v>
      </c>
      <c r="AV1150">
        <v>0</v>
      </c>
      <c r="AW1150">
        <v>2</v>
      </c>
      <c r="AX1150">
        <v>69735600</v>
      </c>
      <c r="AY1150">
        <v>1</v>
      </c>
      <c r="AZ1150">
        <v>0</v>
      </c>
      <c r="BA1150">
        <v>1172</v>
      </c>
      <c r="BB1150">
        <v>0</v>
      </c>
      <c r="BC1150">
        <v>0</v>
      </c>
      <c r="BD1150">
        <v>0</v>
      </c>
      <c r="BE1150">
        <v>0</v>
      </c>
      <c r="BF1150">
        <v>0</v>
      </c>
      <c r="BG1150">
        <v>0</v>
      </c>
      <c r="BH1150">
        <v>0</v>
      </c>
      <c r="BI1150">
        <v>0</v>
      </c>
      <c r="BJ1150">
        <v>0</v>
      </c>
      <c r="BK1150">
        <v>0</v>
      </c>
      <c r="BL1150">
        <v>0</v>
      </c>
      <c r="BM1150">
        <v>0</v>
      </c>
      <c r="BN1150">
        <v>0</v>
      </c>
      <c r="BO1150">
        <v>0</v>
      </c>
      <c r="BP1150">
        <v>0</v>
      </c>
      <c r="BQ1150">
        <v>0</v>
      </c>
      <c r="BR1150">
        <v>0</v>
      </c>
      <c r="BS1150">
        <v>0</v>
      </c>
      <c r="BT1150">
        <v>0</v>
      </c>
      <c r="BU1150">
        <v>0</v>
      </c>
      <c r="BV1150">
        <v>0</v>
      </c>
      <c r="BW1150">
        <v>0</v>
      </c>
      <c r="CV1150">
        <v>0</v>
      </c>
      <c r="CW1150">
        <f>ROUND(Y1150*Source!I1351*DO1150,9)</f>
        <v>0</v>
      </c>
      <c r="CX1150">
        <f>ROUND(Y1150*Source!I1351,9)</f>
        <v>0.87</v>
      </c>
      <c r="CY1150">
        <f>AB1150</f>
        <v>432.3</v>
      </c>
      <c r="CZ1150">
        <f>AF1150</f>
        <v>55.14</v>
      </c>
      <c r="DA1150">
        <f>AJ1150</f>
        <v>7.84</v>
      </c>
      <c r="DB1150">
        <f t="shared" si="539"/>
        <v>8.27</v>
      </c>
      <c r="DC1150">
        <f t="shared" si="540"/>
        <v>1.95</v>
      </c>
      <c r="DD1150" t="s">
        <v>3</v>
      </c>
      <c r="DE1150" t="s">
        <v>3</v>
      </c>
      <c r="DF1150">
        <f t="shared" si="541"/>
        <v>0</v>
      </c>
      <c r="DG1150">
        <f>ROUND(ROUND(AF1150*AJ1150,0)*CX1150,0)</f>
        <v>376</v>
      </c>
      <c r="DH1150">
        <f>ROUND(ROUND(AG1150*AK1150,0)*CX1150,0)</f>
        <v>224</v>
      </c>
      <c r="DI1150">
        <f t="shared" si="542"/>
        <v>0</v>
      </c>
      <c r="DJ1150">
        <f>DG1150</f>
        <v>376</v>
      </c>
      <c r="DK1150">
        <v>0</v>
      </c>
      <c r="DL1150" t="s">
        <v>3</v>
      </c>
      <c r="DM1150">
        <v>0</v>
      </c>
      <c r="DN1150" t="s">
        <v>3</v>
      </c>
      <c r="DO1150">
        <v>0</v>
      </c>
    </row>
    <row r="1151" spans="1:119" x14ac:dyDescent="0.2">
      <c r="A1151">
        <f>ROW(Source!A1351)</f>
        <v>1351</v>
      </c>
      <c r="B1151">
        <v>69726884</v>
      </c>
      <c r="C1151">
        <v>69735590</v>
      </c>
      <c r="D1151">
        <v>10843192</v>
      </c>
      <c r="E1151">
        <v>1</v>
      </c>
      <c r="F1151">
        <v>1</v>
      </c>
      <c r="G1151">
        <v>1</v>
      </c>
      <c r="H1151">
        <v>2</v>
      </c>
      <c r="I1151" t="s">
        <v>975</v>
      </c>
      <c r="J1151" t="s">
        <v>1019</v>
      </c>
      <c r="K1151" t="s">
        <v>1020</v>
      </c>
      <c r="L1151">
        <v>1480</v>
      </c>
      <c r="N1151">
        <v>1013</v>
      </c>
      <c r="O1151" t="s">
        <v>1017</v>
      </c>
      <c r="P1151" t="s">
        <v>1018</v>
      </c>
      <c r="Q1151">
        <v>1</v>
      </c>
      <c r="W1151">
        <v>0</v>
      </c>
      <c r="X1151">
        <v>-1592911513</v>
      </c>
      <c r="Y1151">
        <f t="shared" si="538"/>
        <v>0.25</v>
      </c>
      <c r="AA1151">
        <v>0</v>
      </c>
      <c r="AB1151">
        <v>673.77</v>
      </c>
      <c r="AC1151">
        <v>0</v>
      </c>
      <c r="AD1151">
        <v>0</v>
      </c>
      <c r="AE1151">
        <v>0</v>
      </c>
      <c r="AF1151">
        <v>85.94</v>
      </c>
      <c r="AG1151">
        <v>0</v>
      </c>
      <c r="AH1151">
        <v>0</v>
      </c>
      <c r="AI1151">
        <v>1</v>
      </c>
      <c r="AJ1151">
        <v>7.84</v>
      </c>
      <c r="AK1151">
        <v>19.8</v>
      </c>
      <c r="AL1151">
        <v>1</v>
      </c>
      <c r="AM1151">
        <v>5</v>
      </c>
      <c r="AN1151">
        <v>0</v>
      </c>
      <c r="AO1151">
        <v>1</v>
      </c>
      <c r="AP1151">
        <v>0</v>
      </c>
      <c r="AQ1151">
        <v>0</v>
      </c>
      <c r="AR1151">
        <v>0</v>
      </c>
      <c r="AS1151" t="s">
        <v>3</v>
      </c>
      <c r="AT1151">
        <v>0.25</v>
      </c>
      <c r="AU1151" t="s">
        <v>3</v>
      </c>
      <c r="AV1151">
        <v>0</v>
      </c>
      <c r="AW1151">
        <v>2</v>
      </c>
      <c r="AX1151">
        <v>69735601</v>
      </c>
      <c r="AY1151">
        <v>1</v>
      </c>
      <c r="AZ1151">
        <v>0</v>
      </c>
      <c r="BA1151">
        <v>1173</v>
      </c>
      <c r="BB1151">
        <v>0</v>
      </c>
      <c r="BC1151">
        <v>0</v>
      </c>
      <c r="BD1151">
        <v>0</v>
      </c>
      <c r="BE1151">
        <v>0</v>
      </c>
      <c r="BF1151">
        <v>0</v>
      </c>
      <c r="BG1151">
        <v>0</v>
      </c>
      <c r="BH1151">
        <v>0</v>
      </c>
      <c r="BI1151">
        <v>0</v>
      </c>
      <c r="BJ1151">
        <v>0</v>
      </c>
      <c r="BK1151">
        <v>0</v>
      </c>
      <c r="BL1151">
        <v>0</v>
      </c>
      <c r="BM1151">
        <v>0</v>
      </c>
      <c r="BN1151">
        <v>0</v>
      </c>
      <c r="BO1151">
        <v>0</v>
      </c>
      <c r="BP1151">
        <v>0</v>
      </c>
      <c r="BQ1151">
        <v>0</v>
      </c>
      <c r="BR1151">
        <v>0</v>
      </c>
      <c r="BS1151">
        <v>0</v>
      </c>
      <c r="BT1151">
        <v>0</v>
      </c>
      <c r="BU1151">
        <v>0</v>
      </c>
      <c r="BV1151">
        <v>0</v>
      </c>
      <c r="BW1151">
        <v>0</v>
      </c>
      <c r="CV1151">
        <v>0</v>
      </c>
      <c r="CW1151">
        <f>ROUND(Y1151*Source!I1351*DO1151,9)</f>
        <v>0</v>
      </c>
      <c r="CX1151">
        <f>ROUND(Y1151*Source!I1351,9)</f>
        <v>1.45</v>
      </c>
      <c r="CY1151">
        <f>AB1151</f>
        <v>673.77</v>
      </c>
      <c r="CZ1151">
        <f>AF1151</f>
        <v>85.94</v>
      </c>
      <c r="DA1151">
        <f>AJ1151</f>
        <v>7.84</v>
      </c>
      <c r="DB1151">
        <f t="shared" si="539"/>
        <v>21.49</v>
      </c>
      <c r="DC1151">
        <f t="shared" si="540"/>
        <v>0</v>
      </c>
      <c r="DD1151" t="s">
        <v>3</v>
      </c>
      <c r="DE1151" t="s">
        <v>3</v>
      </c>
      <c r="DF1151">
        <f t="shared" si="541"/>
        <v>0</v>
      </c>
      <c r="DG1151">
        <f>ROUND(ROUND(AF1151*AJ1151,0)*CX1151,0)</f>
        <v>977</v>
      </c>
      <c r="DH1151">
        <f>ROUND(ROUND(AG1151*AK1151,0)*CX1151,0)</f>
        <v>0</v>
      </c>
      <c r="DI1151">
        <f t="shared" si="542"/>
        <v>0</v>
      </c>
      <c r="DJ1151">
        <f>DG1151</f>
        <v>977</v>
      </c>
      <c r="DK1151">
        <v>0</v>
      </c>
      <c r="DL1151" t="s">
        <v>3</v>
      </c>
      <c r="DM1151">
        <v>0</v>
      </c>
      <c r="DN1151" t="s">
        <v>3</v>
      </c>
      <c r="DO1151">
        <v>0</v>
      </c>
    </row>
    <row r="1152" spans="1:119" x14ac:dyDescent="0.2">
      <c r="A1152">
        <f>ROW(Source!A1351)</f>
        <v>1351</v>
      </c>
      <c r="B1152">
        <v>69726884</v>
      </c>
      <c r="C1152">
        <v>69735590</v>
      </c>
      <c r="D1152">
        <v>10836736</v>
      </c>
      <c r="E1152">
        <v>1</v>
      </c>
      <c r="F1152">
        <v>1</v>
      </c>
      <c r="G1152">
        <v>1</v>
      </c>
      <c r="H1152">
        <v>3</v>
      </c>
      <c r="I1152" t="s">
        <v>346</v>
      </c>
      <c r="J1152" t="s">
        <v>348</v>
      </c>
      <c r="K1152" t="s">
        <v>347</v>
      </c>
      <c r="L1152">
        <v>1348</v>
      </c>
      <c r="N1152">
        <v>1009</v>
      </c>
      <c r="O1152" t="s">
        <v>78</v>
      </c>
      <c r="P1152" t="s">
        <v>78</v>
      </c>
      <c r="Q1152">
        <v>1000</v>
      </c>
      <c r="W1152">
        <v>0</v>
      </c>
      <c r="X1152">
        <v>1012753382</v>
      </c>
      <c r="Y1152">
        <f t="shared" si="538"/>
        <v>1.4E-2</v>
      </c>
      <c r="AA1152">
        <v>38983</v>
      </c>
      <c r="AB1152">
        <v>0</v>
      </c>
      <c r="AC1152">
        <v>0</v>
      </c>
      <c r="AD1152">
        <v>0</v>
      </c>
      <c r="AE1152">
        <v>5391.0999999999995</v>
      </c>
      <c r="AF1152">
        <v>0</v>
      </c>
      <c r="AG1152">
        <v>0</v>
      </c>
      <c r="AH1152">
        <v>0</v>
      </c>
      <c r="AI1152">
        <v>7.56</v>
      </c>
      <c r="AJ1152">
        <v>1</v>
      </c>
      <c r="AK1152">
        <v>1</v>
      </c>
      <c r="AL1152">
        <v>1</v>
      </c>
      <c r="AM1152">
        <v>0</v>
      </c>
      <c r="AN1152">
        <v>0</v>
      </c>
      <c r="AO1152">
        <v>0</v>
      </c>
      <c r="AP1152">
        <v>1</v>
      </c>
      <c r="AQ1152">
        <v>0</v>
      </c>
      <c r="AR1152">
        <v>0</v>
      </c>
      <c r="AS1152" t="s">
        <v>3</v>
      </c>
      <c r="AT1152">
        <v>1.4E-2</v>
      </c>
      <c r="AU1152" t="s">
        <v>3</v>
      </c>
      <c r="AV1152">
        <v>0</v>
      </c>
      <c r="AW1152">
        <v>2</v>
      </c>
      <c r="AX1152">
        <v>69735602</v>
      </c>
      <c r="AY1152">
        <v>1</v>
      </c>
      <c r="AZ1152">
        <v>16384</v>
      </c>
      <c r="BA1152">
        <v>1174</v>
      </c>
      <c r="BB1152">
        <v>3</v>
      </c>
      <c r="BC1152">
        <v>0</v>
      </c>
      <c r="BD1152">
        <v>0</v>
      </c>
      <c r="BE1152">
        <v>0</v>
      </c>
      <c r="BF1152">
        <v>0</v>
      </c>
      <c r="BG1152">
        <v>0</v>
      </c>
      <c r="BH1152">
        <v>0</v>
      </c>
      <c r="BI1152">
        <v>0</v>
      </c>
      <c r="BJ1152">
        <v>0</v>
      </c>
      <c r="BK1152">
        <v>0</v>
      </c>
      <c r="BL1152">
        <v>0</v>
      </c>
      <c r="BM1152">
        <v>0</v>
      </c>
      <c r="BN1152">
        <v>0</v>
      </c>
      <c r="BO1152">
        <v>0</v>
      </c>
      <c r="BP1152">
        <v>0</v>
      </c>
      <c r="BQ1152">
        <v>0</v>
      </c>
      <c r="BR1152">
        <v>0</v>
      </c>
      <c r="BS1152">
        <v>0</v>
      </c>
      <c r="BT1152">
        <v>0</v>
      </c>
      <c r="BU1152">
        <v>0</v>
      </c>
      <c r="BV1152">
        <v>0</v>
      </c>
      <c r="BW1152">
        <v>0</v>
      </c>
      <c r="CV1152">
        <v>0</v>
      </c>
      <c r="CW1152">
        <v>0</v>
      </c>
      <c r="CX1152">
        <f>ROUND(Y1152*Source!I1351,9)</f>
        <v>8.1199999999999994E-2</v>
      </c>
      <c r="CY1152">
        <f>AA1152</f>
        <v>38983</v>
      </c>
      <c r="CZ1152">
        <f>AE1152</f>
        <v>5391.0999999999995</v>
      </c>
      <c r="DA1152">
        <f>AI1152</f>
        <v>7.56</v>
      </c>
      <c r="DB1152">
        <f t="shared" si="539"/>
        <v>75.48</v>
      </c>
      <c r="DC1152">
        <f t="shared" si="540"/>
        <v>0</v>
      </c>
      <c r="DD1152" t="s">
        <v>3</v>
      </c>
      <c r="DE1152" t="s">
        <v>3</v>
      </c>
      <c r="DF1152">
        <f>ROUND(ROUND(AE1152*AI1152,0)*CX1152,0)</f>
        <v>3309</v>
      </c>
      <c r="DG1152">
        <f t="shared" ref="DG1152:DG1162" si="543">ROUND(ROUND(AF1152,0)*CX1152,0)</f>
        <v>0</v>
      </c>
      <c r="DH1152">
        <f t="shared" ref="DH1152:DH1161" si="544">ROUND(ROUND(AG1152,0)*CX1152,0)</f>
        <v>0</v>
      </c>
      <c r="DI1152">
        <f t="shared" si="542"/>
        <v>0</v>
      </c>
      <c r="DJ1152">
        <f>DF1152</f>
        <v>3309</v>
      </c>
      <c r="DK1152">
        <v>0</v>
      </c>
      <c r="DL1152" t="s">
        <v>3</v>
      </c>
      <c r="DM1152">
        <v>0</v>
      </c>
      <c r="DN1152" t="s">
        <v>3</v>
      </c>
      <c r="DO1152">
        <v>0</v>
      </c>
    </row>
    <row r="1153" spans="1:119" x14ac:dyDescent="0.2">
      <c r="A1153">
        <f>ROW(Source!A1351)</f>
        <v>1351</v>
      </c>
      <c r="B1153">
        <v>69726884</v>
      </c>
      <c r="C1153">
        <v>69735590</v>
      </c>
      <c r="D1153">
        <v>10826729</v>
      </c>
      <c r="E1153">
        <v>1</v>
      </c>
      <c r="F1153">
        <v>1</v>
      </c>
      <c r="G1153">
        <v>1</v>
      </c>
      <c r="H1153">
        <v>3</v>
      </c>
      <c r="I1153" t="s">
        <v>351</v>
      </c>
      <c r="J1153" t="s">
        <v>353</v>
      </c>
      <c r="K1153" t="s">
        <v>352</v>
      </c>
      <c r="L1153">
        <v>1348</v>
      </c>
      <c r="N1153">
        <v>1009</v>
      </c>
      <c r="O1153" t="s">
        <v>78</v>
      </c>
      <c r="P1153" t="s">
        <v>78</v>
      </c>
      <c r="Q1153">
        <v>1000</v>
      </c>
      <c r="W1153">
        <v>0</v>
      </c>
      <c r="X1153">
        <v>-1548626675</v>
      </c>
      <c r="Y1153">
        <f t="shared" si="538"/>
        <v>0.45</v>
      </c>
      <c r="AA1153">
        <v>38330</v>
      </c>
      <c r="AB1153">
        <v>0</v>
      </c>
      <c r="AC1153">
        <v>0</v>
      </c>
      <c r="AD1153">
        <v>0</v>
      </c>
      <c r="AE1153">
        <v>5300.7999999999993</v>
      </c>
      <c r="AF1153">
        <v>0</v>
      </c>
      <c r="AG1153">
        <v>0</v>
      </c>
      <c r="AH1153">
        <v>0</v>
      </c>
      <c r="AI1153">
        <v>7.56</v>
      </c>
      <c r="AJ1153">
        <v>1</v>
      </c>
      <c r="AK1153">
        <v>1</v>
      </c>
      <c r="AL1153">
        <v>1</v>
      </c>
      <c r="AM1153">
        <v>0</v>
      </c>
      <c r="AN1153">
        <v>0</v>
      </c>
      <c r="AO1153">
        <v>0</v>
      </c>
      <c r="AP1153">
        <v>1</v>
      </c>
      <c r="AQ1153">
        <v>0</v>
      </c>
      <c r="AR1153">
        <v>0</v>
      </c>
      <c r="AS1153" t="s">
        <v>3</v>
      </c>
      <c r="AT1153">
        <v>0.45</v>
      </c>
      <c r="AU1153" t="s">
        <v>3</v>
      </c>
      <c r="AV1153">
        <v>0</v>
      </c>
      <c r="AW1153">
        <v>2</v>
      </c>
      <c r="AX1153">
        <v>69735603</v>
      </c>
      <c r="AY1153">
        <v>1</v>
      </c>
      <c r="AZ1153">
        <v>16384</v>
      </c>
      <c r="BA1153">
        <v>1175</v>
      </c>
      <c r="BB1153">
        <v>3</v>
      </c>
      <c r="BC1153">
        <v>0</v>
      </c>
      <c r="BD1153">
        <v>0</v>
      </c>
      <c r="BE1153">
        <v>0</v>
      </c>
      <c r="BF1153">
        <v>0</v>
      </c>
      <c r="BG1153">
        <v>0</v>
      </c>
      <c r="BH1153">
        <v>0</v>
      </c>
      <c r="BI1153">
        <v>0</v>
      </c>
      <c r="BJ1153">
        <v>0</v>
      </c>
      <c r="BK1153">
        <v>0</v>
      </c>
      <c r="BL1153">
        <v>0</v>
      </c>
      <c r="BM1153">
        <v>0</v>
      </c>
      <c r="BN1153">
        <v>0</v>
      </c>
      <c r="BO1153">
        <v>0</v>
      </c>
      <c r="BP1153">
        <v>0</v>
      </c>
      <c r="BQ1153">
        <v>0</v>
      </c>
      <c r="BR1153">
        <v>0</v>
      </c>
      <c r="BS1153">
        <v>0</v>
      </c>
      <c r="BT1153">
        <v>0</v>
      </c>
      <c r="BU1153">
        <v>0</v>
      </c>
      <c r="BV1153">
        <v>0</v>
      </c>
      <c r="BW1153">
        <v>0</v>
      </c>
      <c r="CV1153">
        <v>0</v>
      </c>
      <c r="CW1153">
        <v>0</v>
      </c>
      <c r="CX1153">
        <f>ROUND(Y1153*Source!I1351,9)</f>
        <v>2.61</v>
      </c>
      <c r="CY1153">
        <f>AA1153</f>
        <v>38330</v>
      </c>
      <c r="CZ1153">
        <f>AE1153</f>
        <v>5300.7999999999993</v>
      </c>
      <c r="DA1153">
        <f>AI1153</f>
        <v>7.56</v>
      </c>
      <c r="DB1153">
        <f t="shared" si="539"/>
        <v>2385.36</v>
      </c>
      <c r="DC1153">
        <f t="shared" si="540"/>
        <v>0</v>
      </c>
      <c r="DD1153" t="s">
        <v>3</v>
      </c>
      <c r="DE1153" t="s">
        <v>3</v>
      </c>
      <c r="DF1153">
        <f>ROUND(ROUND(AE1153*AI1153,0)*CX1153,0)</f>
        <v>104593</v>
      </c>
      <c r="DG1153">
        <f t="shared" si="543"/>
        <v>0</v>
      </c>
      <c r="DH1153">
        <f t="shared" si="544"/>
        <v>0</v>
      </c>
      <c r="DI1153">
        <f t="shared" si="542"/>
        <v>0</v>
      </c>
      <c r="DJ1153">
        <f>DF1153</f>
        <v>104593</v>
      </c>
      <c r="DK1153">
        <v>0</v>
      </c>
      <c r="DL1153" t="s">
        <v>3</v>
      </c>
      <c r="DM1153">
        <v>0</v>
      </c>
      <c r="DN1153" t="s">
        <v>3</v>
      </c>
      <c r="DO1153">
        <v>0</v>
      </c>
    </row>
    <row r="1154" spans="1:119" x14ac:dyDescent="0.2">
      <c r="A1154">
        <f>ROW(Source!A1351)</f>
        <v>1351</v>
      </c>
      <c r="B1154">
        <v>69726884</v>
      </c>
      <c r="C1154">
        <v>69735590</v>
      </c>
      <c r="D1154">
        <v>10825323</v>
      </c>
      <c r="E1154">
        <v>1</v>
      </c>
      <c r="F1154">
        <v>1</v>
      </c>
      <c r="G1154">
        <v>1</v>
      </c>
      <c r="H1154">
        <v>3</v>
      </c>
      <c r="I1154" t="s">
        <v>82</v>
      </c>
      <c r="J1154" t="s">
        <v>356</v>
      </c>
      <c r="K1154" t="s">
        <v>83</v>
      </c>
      <c r="L1154">
        <v>1339</v>
      </c>
      <c r="N1154">
        <v>1007</v>
      </c>
      <c r="O1154" t="s">
        <v>40</v>
      </c>
      <c r="P1154" t="s">
        <v>40</v>
      </c>
      <c r="Q1154">
        <v>1</v>
      </c>
      <c r="W1154">
        <v>0</v>
      </c>
      <c r="X1154">
        <v>1444665788</v>
      </c>
      <c r="Y1154">
        <f t="shared" si="538"/>
        <v>0.153</v>
      </c>
      <c r="AA1154">
        <v>14.19</v>
      </c>
      <c r="AB1154">
        <v>0</v>
      </c>
      <c r="AC1154">
        <v>0</v>
      </c>
      <c r="AD1154">
        <v>0</v>
      </c>
      <c r="AE1154">
        <v>1.97</v>
      </c>
      <c r="AF1154">
        <v>0</v>
      </c>
      <c r="AG1154">
        <v>0</v>
      </c>
      <c r="AH1154">
        <v>0</v>
      </c>
      <c r="AI1154">
        <v>7.56</v>
      </c>
      <c r="AJ1154">
        <v>1</v>
      </c>
      <c r="AK1154">
        <v>1</v>
      </c>
      <c r="AL1154">
        <v>1</v>
      </c>
      <c r="AM1154">
        <v>0</v>
      </c>
      <c r="AN1154">
        <v>0</v>
      </c>
      <c r="AO1154">
        <v>0</v>
      </c>
      <c r="AP1154">
        <v>1</v>
      </c>
      <c r="AQ1154">
        <v>0</v>
      </c>
      <c r="AR1154">
        <v>0</v>
      </c>
      <c r="AS1154" t="s">
        <v>3</v>
      </c>
      <c r="AT1154">
        <v>0.153</v>
      </c>
      <c r="AU1154" t="s">
        <v>3</v>
      </c>
      <c r="AV1154">
        <v>0</v>
      </c>
      <c r="AW1154">
        <v>2</v>
      </c>
      <c r="AX1154">
        <v>69735604</v>
      </c>
      <c r="AY1154">
        <v>1</v>
      </c>
      <c r="AZ1154">
        <v>16384</v>
      </c>
      <c r="BA1154">
        <v>1176</v>
      </c>
      <c r="BB1154">
        <v>3</v>
      </c>
      <c r="BC1154">
        <v>0</v>
      </c>
      <c r="BD1154">
        <v>0</v>
      </c>
      <c r="BE1154">
        <v>0</v>
      </c>
      <c r="BF1154">
        <v>0</v>
      </c>
      <c r="BG1154">
        <v>0</v>
      </c>
      <c r="BH1154">
        <v>0</v>
      </c>
      <c r="BI1154">
        <v>0</v>
      </c>
      <c r="BJ1154">
        <v>0</v>
      </c>
      <c r="BK1154">
        <v>0</v>
      </c>
      <c r="BL1154">
        <v>0</v>
      </c>
      <c r="BM1154">
        <v>0</v>
      </c>
      <c r="BN1154">
        <v>0</v>
      </c>
      <c r="BO1154">
        <v>0</v>
      </c>
      <c r="BP1154">
        <v>0</v>
      </c>
      <c r="BQ1154">
        <v>0</v>
      </c>
      <c r="BR1154">
        <v>0</v>
      </c>
      <c r="BS1154">
        <v>0</v>
      </c>
      <c r="BT1154">
        <v>0</v>
      </c>
      <c r="BU1154">
        <v>0</v>
      </c>
      <c r="BV1154">
        <v>0</v>
      </c>
      <c r="BW1154">
        <v>0</v>
      </c>
      <c r="CV1154">
        <v>0</v>
      </c>
      <c r="CW1154">
        <v>0</v>
      </c>
      <c r="CX1154">
        <f>ROUND(Y1154*Source!I1351,9)</f>
        <v>0.88739999999999997</v>
      </c>
      <c r="CY1154">
        <f>AA1154</f>
        <v>14.19</v>
      </c>
      <c r="CZ1154">
        <f>AE1154</f>
        <v>1.97</v>
      </c>
      <c r="DA1154">
        <f>AI1154</f>
        <v>7.56</v>
      </c>
      <c r="DB1154">
        <f t="shared" si="539"/>
        <v>0.3</v>
      </c>
      <c r="DC1154">
        <f t="shared" si="540"/>
        <v>0</v>
      </c>
      <c r="DD1154" t="s">
        <v>3</v>
      </c>
      <c r="DE1154" t="s">
        <v>3</v>
      </c>
      <c r="DF1154">
        <f>ROUND(ROUND(AE1154*AI1154,0)*CX1154,0)</f>
        <v>13</v>
      </c>
      <c r="DG1154">
        <f t="shared" si="543"/>
        <v>0</v>
      </c>
      <c r="DH1154">
        <f t="shared" si="544"/>
        <v>0</v>
      </c>
      <c r="DI1154">
        <f t="shared" si="542"/>
        <v>0</v>
      </c>
      <c r="DJ1154">
        <f>DF1154</f>
        <v>13</v>
      </c>
      <c r="DK1154">
        <v>0</v>
      </c>
      <c r="DL1154" t="s">
        <v>3</v>
      </c>
      <c r="DM1154">
        <v>0</v>
      </c>
      <c r="DN1154" t="s">
        <v>3</v>
      </c>
      <c r="DO1154">
        <v>0</v>
      </c>
    </row>
    <row r="1155" spans="1:119" x14ac:dyDescent="0.2">
      <c r="A1155">
        <f>ROW(Source!A1427)</f>
        <v>1427</v>
      </c>
      <c r="B1155">
        <v>69726971</v>
      </c>
      <c r="C1155">
        <v>69735608</v>
      </c>
      <c r="D1155">
        <v>27496319</v>
      </c>
      <c r="E1155">
        <v>1</v>
      </c>
      <c r="F1155">
        <v>1</v>
      </c>
      <c r="G1155">
        <v>1</v>
      </c>
      <c r="H1155">
        <v>1</v>
      </c>
      <c r="I1155" t="s">
        <v>1001</v>
      </c>
      <c r="J1155" t="s">
        <v>3</v>
      </c>
      <c r="K1155" t="s">
        <v>1002</v>
      </c>
      <c r="L1155">
        <v>1369</v>
      </c>
      <c r="N1155">
        <v>1013</v>
      </c>
      <c r="O1155" t="s">
        <v>974</v>
      </c>
      <c r="P1155" t="s">
        <v>974</v>
      </c>
      <c r="Q1155">
        <v>1</v>
      </c>
      <c r="W1155">
        <v>0</v>
      </c>
      <c r="X1155">
        <v>1189128158</v>
      </c>
      <c r="Y1155">
        <f t="shared" si="538"/>
        <v>39.51</v>
      </c>
      <c r="AA1155">
        <v>0</v>
      </c>
      <c r="AB1155">
        <v>0</v>
      </c>
      <c r="AC1155">
        <v>0</v>
      </c>
      <c r="AD1155">
        <v>8.01</v>
      </c>
      <c r="AE1155">
        <v>0</v>
      </c>
      <c r="AF1155">
        <v>0</v>
      </c>
      <c r="AG1155">
        <v>0</v>
      </c>
      <c r="AH1155">
        <v>8.01</v>
      </c>
      <c r="AI1155">
        <v>1</v>
      </c>
      <c r="AJ1155">
        <v>1</v>
      </c>
      <c r="AK1155">
        <v>1</v>
      </c>
      <c r="AL1155">
        <v>1</v>
      </c>
      <c r="AM1155">
        <v>-2</v>
      </c>
      <c r="AN1155">
        <v>0</v>
      </c>
      <c r="AO1155">
        <v>1</v>
      </c>
      <c r="AP1155">
        <v>1</v>
      </c>
      <c r="AQ1155">
        <v>0</v>
      </c>
      <c r="AR1155">
        <v>0</v>
      </c>
      <c r="AS1155" t="s">
        <v>3</v>
      </c>
      <c r="AT1155">
        <v>39.51</v>
      </c>
      <c r="AU1155" t="s">
        <v>3</v>
      </c>
      <c r="AV1155">
        <v>1</v>
      </c>
      <c r="AW1155">
        <v>2</v>
      </c>
      <c r="AX1155">
        <v>69735615</v>
      </c>
      <c r="AY1155">
        <v>1</v>
      </c>
      <c r="AZ1155">
        <v>0</v>
      </c>
      <c r="BA1155">
        <v>1177</v>
      </c>
      <c r="BB1155">
        <v>0</v>
      </c>
      <c r="BC1155">
        <v>0</v>
      </c>
      <c r="BD1155">
        <v>0</v>
      </c>
      <c r="BE1155">
        <v>0</v>
      </c>
      <c r="BF1155">
        <v>0</v>
      </c>
      <c r="BG1155">
        <v>0</v>
      </c>
      <c r="BH1155">
        <v>0</v>
      </c>
      <c r="BI1155">
        <v>0</v>
      </c>
      <c r="BJ1155">
        <v>0</v>
      </c>
      <c r="BK1155">
        <v>0</v>
      </c>
      <c r="BL1155">
        <v>0</v>
      </c>
      <c r="BM1155">
        <v>0</v>
      </c>
      <c r="BN1155">
        <v>0</v>
      </c>
      <c r="BO1155">
        <v>0</v>
      </c>
      <c r="BP1155">
        <v>0</v>
      </c>
      <c r="BQ1155">
        <v>0</v>
      </c>
      <c r="BR1155">
        <v>0</v>
      </c>
      <c r="BS1155">
        <v>0</v>
      </c>
      <c r="BT1155">
        <v>0</v>
      </c>
      <c r="BU1155">
        <v>0</v>
      </c>
      <c r="BV1155">
        <v>0</v>
      </c>
      <c r="BW1155">
        <v>0</v>
      </c>
      <c r="CU1155" t="e">
        <f>ROUND(AT1155*Source!I1427*AH1155*AL1155,0)</f>
        <v>#REF!</v>
      </c>
      <c r="CV1155" t="e">
        <f>ROUND(Y1155*Source!I1427,9)</f>
        <v>#REF!</v>
      </c>
      <c r="CW1155">
        <v>0</v>
      </c>
      <c r="CX1155" t="e">
        <f>ROUND(Y1155*Source!I1427,9)</f>
        <v>#REF!</v>
      </c>
      <c r="CY1155">
        <f>AD1155</f>
        <v>8.01</v>
      </c>
      <c r="CZ1155">
        <f>AH1155</f>
        <v>8.01</v>
      </c>
      <c r="DA1155">
        <f>AL1155</f>
        <v>1</v>
      </c>
      <c r="DB1155">
        <f t="shared" si="539"/>
        <v>316.48</v>
      </c>
      <c r="DC1155">
        <f t="shared" si="540"/>
        <v>0</v>
      </c>
      <c r="DD1155" t="s">
        <v>3</v>
      </c>
      <c r="DE1155" t="s">
        <v>3</v>
      </c>
      <c r="DF1155" t="e">
        <f t="shared" ref="DF1155:DF1164" si="545">ROUND(ROUND(AE1155,0)*CX1155,0)</f>
        <v>#REF!</v>
      </c>
      <c r="DG1155" t="e">
        <f t="shared" si="543"/>
        <v>#REF!</v>
      </c>
      <c r="DH1155" t="e">
        <f t="shared" si="544"/>
        <v>#REF!</v>
      </c>
      <c r="DI1155" t="e">
        <f t="shared" si="542"/>
        <v>#REF!</v>
      </c>
      <c r="DJ1155" t="e">
        <f>DI1155</f>
        <v>#REF!</v>
      </c>
      <c r="DK1155">
        <v>0</v>
      </c>
      <c r="DL1155" t="s">
        <v>3</v>
      </c>
      <c r="DM1155">
        <v>0</v>
      </c>
      <c r="DN1155" t="s">
        <v>3</v>
      </c>
      <c r="DO1155">
        <v>0</v>
      </c>
    </row>
    <row r="1156" spans="1:119" x14ac:dyDescent="0.2">
      <c r="A1156">
        <f>ROW(Source!A1427)</f>
        <v>1427</v>
      </c>
      <c r="B1156">
        <v>69726971</v>
      </c>
      <c r="C1156">
        <v>69735608</v>
      </c>
      <c r="D1156">
        <v>121548</v>
      </c>
      <c r="E1156">
        <v>1</v>
      </c>
      <c r="F1156">
        <v>1</v>
      </c>
      <c r="G1156">
        <v>1</v>
      </c>
      <c r="H1156">
        <v>1</v>
      </c>
      <c r="I1156" t="s">
        <v>36</v>
      </c>
      <c r="J1156" t="s">
        <v>3</v>
      </c>
      <c r="K1156" t="s">
        <v>981</v>
      </c>
      <c r="L1156">
        <v>608254</v>
      </c>
      <c r="N1156">
        <v>1013</v>
      </c>
      <c r="O1156" t="s">
        <v>982</v>
      </c>
      <c r="P1156" t="s">
        <v>982</v>
      </c>
      <c r="Q1156">
        <v>1</v>
      </c>
      <c r="W1156">
        <v>0</v>
      </c>
      <c r="X1156">
        <v>-185737400</v>
      </c>
      <c r="Y1156">
        <f t="shared" si="538"/>
        <v>1.27</v>
      </c>
      <c r="AA1156">
        <v>0</v>
      </c>
      <c r="AB1156">
        <v>0</v>
      </c>
      <c r="AC1156">
        <v>0</v>
      </c>
      <c r="AD1156">
        <v>0</v>
      </c>
      <c r="AE1156">
        <v>0</v>
      </c>
      <c r="AF1156">
        <v>0</v>
      </c>
      <c r="AG1156">
        <v>0</v>
      </c>
      <c r="AH1156">
        <v>0</v>
      </c>
      <c r="AI1156">
        <v>1</v>
      </c>
      <c r="AJ1156">
        <v>1</v>
      </c>
      <c r="AK1156">
        <v>1</v>
      </c>
      <c r="AL1156">
        <v>1</v>
      </c>
      <c r="AM1156">
        <v>-2</v>
      </c>
      <c r="AN1156">
        <v>0</v>
      </c>
      <c r="AO1156">
        <v>1</v>
      </c>
      <c r="AP1156">
        <v>1</v>
      </c>
      <c r="AQ1156">
        <v>0</v>
      </c>
      <c r="AR1156">
        <v>0</v>
      </c>
      <c r="AS1156" t="s">
        <v>3</v>
      </c>
      <c r="AT1156">
        <v>1.27</v>
      </c>
      <c r="AU1156" t="s">
        <v>3</v>
      </c>
      <c r="AV1156">
        <v>2</v>
      </c>
      <c r="AW1156">
        <v>2</v>
      </c>
      <c r="AX1156">
        <v>69735616</v>
      </c>
      <c r="AY1156">
        <v>1</v>
      </c>
      <c r="AZ1156">
        <v>0</v>
      </c>
      <c r="BA1156">
        <v>1178</v>
      </c>
      <c r="BB1156">
        <v>0</v>
      </c>
      <c r="BC1156">
        <v>0</v>
      </c>
      <c r="BD1156">
        <v>0</v>
      </c>
      <c r="BE1156">
        <v>0</v>
      </c>
      <c r="BF1156">
        <v>0</v>
      </c>
      <c r="BG1156">
        <v>0</v>
      </c>
      <c r="BH1156">
        <v>0</v>
      </c>
      <c r="BI1156">
        <v>0</v>
      </c>
      <c r="BJ1156">
        <v>0</v>
      </c>
      <c r="BK1156">
        <v>0</v>
      </c>
      <c r="BL1156">
        <v>0</v>
      </c>
      <c r="BM1156">
        <v>0</v>
      </c>
      <c r="BN1156">
        <v>0</v>
      </c>
      <c r="BO1156">
        <v>0</v>
      </c>
      <c r="BP1156">
        <v>0</v>
      </c>
      <c r="BQ1156">
        <v>0</v>
      </c>
      <c r="BR1156">
        <v>0</v>
      </c>
      <c r="BS1156">
        <v>0</v>
      </c>
      <c r="BT1156">
        <v>0</v>
      </c>
      <c r="BU1156">
        <v>0</v>
      </c>
      <c r="BV1156">
        <v>0</v>
      </c>
      <c r="BW1156">
        <v>0</v>
      </c>
      <c r="CV1156">
        <v>0</v>
      </c>
      <c r="CW1156">
        <v>0</v>
      </c>
      <c r="CX1156" t="e">
        <f>ROUND(Y1156*Source!I1427,9)</f>
        <v>#REF!</v>
      </c>
      <c r="CY1156">
        <f>AD1156</f>
        <v>0</v>
      </c>
      <c r="CZ1156">
        <f>AH1156</f>
        <v>0</v>
      </c>
      <c r="DA1156">
        <f>AL1156</f>
        <v>1</v>
      </c>
      <c r="DB1156">
        <f t="shared" si="539"/>
        <v>0</v>
      </c>
      <c r="DC1156">
        <f t="shared" si="540"/>
        <v>0</v>
      </c>
      <c r="DD1156" t="s">
        <v>3</v>
      </c>
      <c r="DE1156" t="s">
        <v>3</v>
      </c>
      <c r="DF1156" t="e">
        <f t="shared" si="545"/>
        <v>#REF!</v>
      </c>
      <c r="DG1156" t="e">
        <f t="shared" si="543"/>
        <v>#REF!</v>
      </c>
      <c r="DH1156" t="e">
        <f t="shared" si="544"/>
        <v>#REF!</v>
      </c>
      <c r="DI1156" t="e">
        <f t="shared" si="542"/>
        <v>#REF!</v>
      </c>
      <c r="DJ1156" t="e">
        <f>DI1156</f>
        <v>#REF!</v>
      </c>
      <c r="DK1156">
        <v>0</v>
      </c>
      <c r="DL1156" t="s">
        <v>3</v>
      </c>
      <c r="DM1156">
        <v>0</v>
      </c>
      <c r="DN1156" t="s">
        <v>3</v>
      </c>
      <c r="DO1156">
        <v>0</v>
      </c>
    </row>
    <row r="1157" spans="1:119" x14ac:dyDescent="0.2">
      <c r="A1157">
        <f>ROW(Source!A1427)</f>
        <v>1427</v>
      </c>
      <c r="B1157">
        <v>69726971</v>
      </c>
      <c r="C1157">
        <v>69735608</v>
      </c>
      <c r="D1157">
        <v>27439630</v>
      </c>
      <c r="E1157">
        <v>1</v>
      </c>
      <c r="F1157">
        <v>1</v>
      </c>
      <c r="G1157">
        <v>1</v>
      </c>
      <c r="H1157">
        <v>2</v>
      </c>
      <c r="I1157" t="s">
        <v>986</v>
      </c>
      <c r="J1157" t="s">
        <v>987</v>
      </c>
      <c r="K1157" t="s">
        <v>988</v>
      </c>
      <c r="L1157">
        <v>1368</v>
      </c>
      <c r="N1157">
        <v>1011</v>
      </c>
      <c r="O1157" t="s">
        <v>978</v>
      </c>
      <c r="P1157" t="s">
        <v>978</v>
      </c>
      <c r="Q1157">
        <v>1</v>
      </c>
      <c r="W1157">
        <v>0</v>
      </c>
      <c r="X1157">
        <v>-72110300</v>
      </c>
      <c r="Y1157">
        <f t="shared" si="538"/>
        <v>1.27</v>
      </c>
      <c r="AA1157">
        <v>0</v>
      </c>
      <c r="AB1157">
        <v>31.27</v>
      </c>
      <c r="AC1157">
        <v>13.61</v>
      </c>
      <c r="AD1157">
        <v>0</v>
      </c>
      <c r="AE1157">
        <v>0</v>
      </c>
      <c r="AF1157">
        <v>31.27</v>
      </c>
      <c r="AG1157">
        <v>13.61</v>
      </c>
      <c r="AH1157">
        <v>0</v>
      </c>
      <c r="AI1157">
        <v>1</v>
      </c>
      <c r="AJ1157">
        <v>1</v>
      </c>
      <c r="AK1157">
        <v>1</v>
      </c>
      <c r="AL1157">
        <v>1</v>
      </c>
      <c r="AM1157">
        <v>-2</v>
      </c>
      <c r="AN1157">
        <v>0</v>
      </c>
      <c r="AO1157">
        <v>1</v>
      </c>
      <c r="AP1157">
        <v>1</v>
      </c>
      <c r="AQ1157">
        <v>0</v>
      </c>
      <c r="AR1157">
        <v>0</v>
      </c>
      <c r="AS1157" t="s">
        <v>3</v>
      </c>
      <c r="AT1157">
        <v>1.27</v>
      </c>
      <c r="AU1157" t="s">
        <v>3</v>
      </c>
      <c r="AV1157">
        <v>0</v>
      </c>
      <c r="AW1157">
        <v>2</v>
      </c>
      <c r="AX1157">
        <v>69735617</v>
      </c>
      <c r="AY1157">
        <v>1</v>
      </c>
      <c r="AZ1157">
        <v>0</v>
      </c>
      <c r="BA1157">
        <v>1179</v>
      </c>
      <c r="BB1157">
        <v>0</v>
      </c>
      <c r="BC1157">
        <v>0</v>
      </c>
      <c r="BD1157">
        <v>0</v>
      </c>
      <c r="BE1157">
        <v>0</v>
      </c>
      <c r="BF1157">
        <v>0</v>
      </c>
      <c r="BG1157">
        <v>0</v>
      </c>
      <c r="BH1157">
        <v>0</v>
      </c>
      <c r="BI1157">
        <v>0</v>
      </c>
      <c r="BJ1157">
        <v>0</v>
      </c>
      <c r="BK1157">
        <v>0</v>
      </c>
      <c r="BL1157">
        <v>0</v>
      </c>
      <c r="BM1157">
        <v>0</v>
      </c>
      <c r="BN1157">
        <v>0</v>
      </c>
      <c r="BO1157">
        <v>0</v>
      </c>
      <c r="BP1157">
        <v>0</v>
      </c>
      <c r="BQ1157">
        <v>0</v>
      </c>
      <c r="BR1157">
        <v>0</v>
      </c>
      <c r="BS1157">
        <v>0</v>
      </c>
      <c r="BT1157">
        <v>0</v>
      </c>
      <c r="BU1157">
        <v>0</v>
      </c>
      <c r="BV1157">
        <v>0</v>
      </c>
      <c r="BW1157">
        <v>0</v>
      </c>
      <c r="CV1157">
        <v>0</v>
      </c>
      <c r="CW1157" t="e">
        <f>ROUND(Y1157*Source!I1427*DO1157,9)</f>
        <v>#REF!</v>
      </c>
      <c r="CX1157" t="e">
        <f>ROUND(Y1157*Source!I1427,9)</f>
        <v>#REF!</v>
      </c>
      <c r="CY1157">
        <f>AB1157</f>
        <v>31.27</v>
      </c>
      <c r="CZ1157">
        <f>AF1157</f>
        <v>31.27</v>
      </c>
      <c r="DA1157">
        <f>AJ1157</f>
        <v>1</v>
      </c>
      <c r="DB1157">
        <f t="shared" si="539"/>
        <v>39.71</v>
      </c>
      <c r="DC1157">
        <f t="shared" si="540"/>
        <v>17.28</v>
      </c>
      <c r="DD1157" t="s">
        <v>3</v>
      </c>
      <c r="DE1157" t="s">
        <v>3</v>
      </c>
      <c r="DF1157" t="e">
        <f t="shared" si="545"/>
        <v>#REF!</v>
      </c>
      <c r="DG1157" t="e">
        <f t="shared" si="543"/>
        <v>#REF!</v>
      </c>
      <c r="DH1157" t="e">
        <f t="shared" si="544"/>
        <v>#REF!</v>
      </c>
      <c r="DI1157" t="e">
        <f t="shared" si="542"/>
        <v>#REF!</v>
      </c>
      <c r="DJ1157" t="e">
        <f>DG1157</f>
        <v>#REF!</v>
      </c>
      <c r="DK1157">
        <v>0</v>
      </c>
      <c r="DL1157" t="s">
        <v>3</v>
      </c>
      <c r="DM1157">
        <v>0</v>
      </c>
      <c r="DN1157" t="s">
        <v>3</v>
      </c>
      <c r="DO1157">
        <v>0</v>
      </c>
    </row>
    <row r="1158" spans="1:119" x14ac:dyDescent="0.2">
      <c r="A1158">
        <f>ROW(Source!A1427)</f>
        <v>1427</v>
      </c>
      <c r="B1158">
        <v>69726971</v>
      </c>
      <c r="C1158">
        <v>69735608</v>
      </c>
      <c r="D1158">
        <v>27440041</v>
      </c>
      <c r="E1158">
        <v>1</v>
      </c>
      <c r="F1158">
        <v>1</v>
      </c>
      <c r="G1158">
        <v>1</v>
      </c>
      <c r="H1158">
        <v>2</v>
      </c>
      <c r="I1158" t="s">
        <v>1003</v>
      </c>
      <c r="J1158" t="s">
        <v>1004</v>
      </c>
      <c r="K1158" t="s">
        <v>1005</v>
      </c>
      <c r="L1158">
        <v>1368</v>
      </c>
      <c r="N1158">
        <v>1011</v>
      </c>
      <c r="O1158" t="s">
        <v>978</v>
      </c>
      <c r="P1158" t="s">
        <v>978</v>
      </c>
      <c r="Q1158">
        <v>1</v>
      </c>
      <c r="W1158">
        <v>0</v>
      </c>
      <c r="X1158">
        <v>781889226</v>
      </c>
      <c r="Y1158">
        <f t="shared" si="538"/>
        <v>9.07</v>
      </c>
      <c r="AA1158">
        <v>0</v>
      </c>
      <c r="AB1158">
        <v>0.5</v>
      </c>
      <c r="AC1158">
        <v>0</v>
      </c>
      <c r="AD1158">
        <v>0</v>
      </c>
      <c r="AE1158">
        <v>0</v>
      </c>
      <c r="AF1158">
        <v>0.5</v>
      </c>
      <c r="AG1158">
        <v>0</v>
      </c>
      <c r="AH1158">
        <v>0</v>
      </c>
      <c r="AI1158">
        <v>1</v>
      </c>
      <c r="AJ1158">
        <v>1</v>
      </c>
      <c r="AK1158">
        <v>1</v>
      </c>
      <c r="AL1158">
        <v>1</v>
      </c>
      <c r="AM1158">
        <v>-2</v>
      </c>
      <c r="AN1158">
        <v>0</v>
      </c>
      <c r="AO1158">
        <v>1</v>
      </c>
      <c r="AP1158">
        <v>1</v>
      </c>
      <c r="AQ1158">
        <v>0</v>
      </c>
      <c r="AR1158">
        <v>0</v>
      </c>
      <c r="AS1158" t="s">
        <v>3</v>
      </c>
      <c r="AT1158">
        <v>9.07</v>
      </c>
      <c r="AU1158" t="s">
        <v>3</v>
      </c>
      <c r="AV1158">
        <v>0</v>
      </c>
      <c r="AW1158">
        <v>2</v>
      </c>
      <c r="AX1158">
        <v>69735618</v>
      </c>
      <c r="AY1158">
        <v>1</v>
      </c>
      <c r="AZ1158">
        <v>0</v>
      </c>
      <c r="BA1158">
        <v>1180</v>
      </c>
      <c r="BB1158">
        <v>0</v>
      </c>
      <c r="BC1158">
        <v>0</v>
      </c>
      <c r="BD1158">
        <v>0</v>
      </c>
      <c r="BE1158">
        <v>0</v>
      </c>
      <c r="BF1158">
        <v>0</v>
      </c>
      <c r="BG1158">
        <v>0</v>
      </c>
      <c r="BH1158">
        <v>0</v>
      </c>
      <c r="BI1158">
        <v>0</v>
      </c>
      <c r="BJ1158">
        <v>0</v>
      </c>
      <c r="BK1158">
        <v>0</v>
      </c>
      <c r="BL1158">
        <v>0</v>
      </c>
      <c r="BM1158">
        <v>0</v>
      </c>
      <c r="BN1158">
        <v>0</v>
      </c>
      <c r="BO1158">
        <v>0</v>
      </c>
      <c r="BP1158">
        <v>0</v>
      </c>
      <c r="BQ1158">
        <v>0</v>
      </c>
      <c r="BR1158">
        <v>0</v>
      </c>
      <c r="BS1158">
        <v>0</v>
      </c>
      <c r="BT1158">
        <v>0</v>
      </c>
      <c r="BU1158">
        <v>0</v>
      </c>
      <c r="BV1158">
        <v>0</v>
      </c>
      <c r="BW1158">
        <v>0</v>
      </c>
      <c r="CV1158">
        <v>0</v>
      </c>
      <c r="CW1158" t="e">
        <f>ROUND(Y1158*Source!I1427*DO1158,9)</f>
        <v>#REF!</v>
      </c>
      <c r="CX1158" t="e">
        <f>ROUND(Y1158*Source!I1427,9)</f>
        <v>#REF!</v>
      </c>
      <c r="CY1158">
        <f>AB1158</f>
        <v>0.5</v>
      </c>
      <c r="CZ1158">
        <f>AF1158</f>
        <v>0.5</v>
      </c>
      <c r="DA1158">
        <f>AJ1158</f>
        <v>1</v>
      </c>
      <c r="DB1158">
        <f t="shared" si="539"/>
        <v>4.54</v>
      </c>
      <c r="DC1158">
        <f t="shared" si="540"/>
        <v>0</v>
      </c>
      <c r="DD1158" t="s">
        <v>3</v>
      </c>
      <c r="DE1158" t="s">
        <v>3</v>
      </c>
      <c r="DF1158" t="e">
        <f t="shared" si="545"/>
        <v>#REF!</v>
      </c>
      <c r="DG1158" t="e">
        <f t="shared" si="543"/>
        <v>#REF!</v>
      </c>
      <c r="DH1158" t="e">
        <f t="shared" si="544"/>
        <v>#REF!</v>
      </c>
      <c r="DI1158" t="e">
        <f t="shared" si="542"/>
        <v>#REF!</v>
      </c>
      <c r="DJ1158" t="e">
        <f>DG1158</f>
        <v>#REF!</v>
      </c>
      <c r="DK1158">
        <v>0</v>
      </c>
      <c r="DL1158" t="s">
        <v>3</v>
      </c>
      <c r="DM1158">
        <v>0</v>
      </c>
      <c r="DN1158" t="s">
        <v>3</v>
      </c>
      <c r="DO1158">
        <v>0</v>
      </c>
    </row>
    <row r="1159" spans="1:119" x14ac:dyDescent="0.2">
      <c r="A1159">
        <f>ROW(Source!A1427)</f>
        <v>1427</v>
      </c>
      <c r="B1159">
        <v>69726971</v>
      </c>
      <c r="C1159">
        <v>69735608</v>
      </c>
      <c r="D1159">
        <v>27416566</v>
      </c>
      <c r="E1159">
        <v>1</v>
      </c>
      <c r="F1159">
        <v>1</v>
      </c>
      <c r="G1159">
        <v>1</v>
      </c>
      <c r="H1159">
        <v>3</v>
      </c>
      <c r="I1159" t="s">
        <v>82</v>
      </c>
      <c r="J1159" t="s">
        <v>84</v>
      </c>
      <c r="K1159" t="s">
        <v>83</v>
      </c>
      <c r="L1159">
        <v>1339</v>
      </c>
      <c r="N1159">
        <v>1007</v>
      </c>
      <c r="O1159" t="s">
        <v>40</v>
      </c>
      <c r="P1159" t="s">
        <v>40</v>
      </c>
      <c r="Q1159">
        <v>1</v>
      </c>
      <c r="W1159">
        <v>0</v>
      </c>
      <c r="X1159">
        <v>-50505369</v>
      </c>
      <c r="Y1159">
        <f t="shared" si="538"/>
        <v>3.5</v>
      </c>
      <c r="AA1159">
        <v>7.14</v>
      </c>
      <c r="AB1159">
        <v>0</v>
      </c>
      <c r="AC1159">
        <v>0</v>
      </c>
      <c r="AD1159">
        <v>0</v>
      </c>
      <c r="AE1159">
        <v>7.14</v>
      </c>
      <c r="AF1159">
        <v>0</v>
      </c>
      <c r="AG1159">
        <v>0</v>
      </c>
      <c r="AH1159">
        <v>0</v>
      </c>
      <c r="AI1159">
        <v>1</v>
      </c>
      <c r="AJ1159">
        <v>1</v>
      </c>
      <c r="AK1159">
        <v>1</v>
      </c>
      <c r="AL1159">
        <v>1</v>
      </c>
      <c r="AM1159">
        <v>0</v>
      </c>
      <c r="AN1159">
        <v>0</v>
      </c>
      <c r="AO1159">
        <v>0</v>
      </c>
      <c r="AP1159">
        <v>1</v>
      </c>
      <c r="AQ1159">
        <v>0</v>
      </c>
      <c r="AR1159">
        <v>0</v>
      </c>
      <c r="AS1159" t="s">
        <v>3</v>
      </c>
      <c r="AT1159">
        <v>3.5</v>
      </c>
      <c r="AU1159" t="s">
        <v>3</v>
      </c>
      <c r="AV1159">
        <v>0</v>
      </c>
      <c r="AW1159">
        <v>2</v>
      </c>
      <c r="AX1159">
        <v>69735620</v>
      </c>
      <c r="AY1159">
        <v>1</v>
      </c>
      <c r="AZ1159">
        <v>0</v>
      </c>
      <c r="BA1159">
        <v>1182</v>
      </c>
      <c r="BB1159">
        <v>3</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CV1159">
        <v>0</v>
      </c>
      <c r="CW1159">
        <v>0</v>
      </c>
      <c r="CX1159" t="e">
        <f>ROUND(Y1159*Source!I1427,9)</f>
        <v>#REF!</v>
      </c>
      <c r="CY1159">
        <f>AA1159</f>
        <v>7.14</v>
      </c>
      <c r="CZ1159">
        <f>AE1159</f>
        <v>7.14</v>
      </c>
      <c r="DA1159">
        <f>AI1159</f>
        <v>1</v>
      </c>
      <c r="DB1159">
        <f t="shared" si="539"/>
        <v>24.99</v>
      </c>
      <c r="DC1159">
        <f t="shared" si="540"/>
        <v>0</v>
      </c>
      <c r="DD1159" t="s">
        <v>3</v>
      </c>
      <c r="DE1159" t="s">
        <v>3</v>
      </c>
      <c r="DF1159" t="e">
        <f t="shared" si="545"/>
        <v>#REF!</v>
      </c>
      <c r="DG1159" t="e">
        <f t="shared" si="543"/>
        <v>#REF!</v>
      </c>
      <c r="DH1159" t="e">
        <f t="shared" si="544"/>
        <v>#REF!</v>
      </c>
      <c r="DI1159" t="e">
        <f t="shared" si="542"/>
        <v>#REF!</v>
      </c>
      <c r="DJ1159" t="e">
        <f>DF1159</f>
        <v>#REF!</v>
      </c>
      <c r="DK1159">
        <v>0</v>
      </c>
      <c r="DL1159" t="s">
        <v>3</v>
      </c>
      <c r="DM1159">
        <v>0</v>
      </c>
      <c r="DN1159" t="s">
        <v>3</v>
      </c>
      <c r="DO1159">
        <v>0</v>
      </c>
    </row>
    <row r="1160" spans="1:119" x14ac:dyDescent="0.2">
      <c r="A1160">
        <f>ROW(Source!A1427)</f>
        <v>1427</v>
      </c>
      <c r="B1160">
        <v>69726971</v>
      </c>
      <c r="C1160">
        <v>69735608</v>
      </c>
      <c r="D1160">
        <v>61335860</v>
      </c>
      <c r="E1160">
        <v>1</v>
      </c>
      <c r="F1160">
        <v>1</v>
      </c>
      <c r="G1160">
        <v>1</v>
      </c>
      <c r="H1160">
        <v>3</v>
      </c>
      <c r="I1160" t="s">
        <v>641</v>
      </c>
      <c r="J1160" t="s">
        <v>643</v>
      </c>
      <c r="K1160" t="s">
        <v>642</v>
      </c>
      <c r="L1160">
        <v>1339</v>
      </c>
      <c r="N1160">
        <v>1007</v>
      </c>
      <c r="O1160" t="s">
        <v>40</v>
      </c>
      <c r="P1160" t="s">
        <v>40</v>
      </c>
      <c r="Q1160">
        <v>1</v>
      </c>
      <c r="W1160">
        <v>0</v>
      </c>
      <c r="X1160">
        <v>1571262290</v>
      </c>
      <c r="Y1160">
        <f t="shared" si="538"/>
        <v>2.04</v>
      </c>
      <c r="AA1160">
        <v>436.64</v>
      </c>
      <c r="AB1160">
        <v>0</v>
      </c>
      <c r="AC1160">
        <v>0</v>
      </c>
      <c r="AD1160">
        <v>0</v>
      </c>
      <c r="AE1160">
        <v>436.64</v>
      </c>
      <c r="AF1160">
        <v>0</v>
      </c>
      <c r="AG1160">
        <v>0</v>
      </c>
      <c r="AH1160">
        <v>0</v>
      </c>
      <c r="AI1160">
        <v>1</v>
      </c>
      <c r="AJ1160">
        <v>1</v>
      </c>
      <c r="AK1160">
        <v>1</v>
      </c>
      <c r="AL1160">
        <v>1</v>
      </c>
      <c r="AM1160">
        <v>0</v>
      </c>
      <c r="AN1160">
        <v>0</v>
      </c>
      <c r="AO1160">
        <v>0</v>
      </c>
      <c r="AP1160">
        <v>1</v>
      </c>
      <c r="AQ1160">
        <v>0</v>
      </c>
      <c r="AR1160">
        <v>0</v>
      </c>
      <c r="AS1160" t="s">
        <v>3</v>
      </c>
      <c r="AT1160">
        <v>2.04</v>
      </c>
      <c r="AU1160" t="s">
        <v>3</v>
      </c>
      <c r="AV1160">
        <v>0</v>
      </c>
      <c r="AW1160">
        <v>1</v>
      </c>
      <c r="AX1160">
        <v>-1</v>
      </c>
      <c r="AY1160">
        <v>0</v>
      </c>
      <c r="AZ1160">
        <v>0</v>
      </c>
      <c r="BA1160" t="s">
        <v>3</v>
      </c>
      <c r="BB1160">
        <v>0</v>
      </c>
      <c r="BC1160">
        <v>0</v>
      </c>
      <c r="BD1160">
        <v>0</v>
      </c>
      <c r="BE1160">
        <v>0</v>
      </c>
      <c r="BF1160">
        <v>0</v>
      </c>
      <c r="BG1160">
        <v>0</v>
      </c>
      <c r="BH1160">
        <v>0</v>
      </c>
      <c r="BI1160">
        <v>0</v>
      </c>
      <c r="BJ1160">
        <v>0</v>
      </c>
      <c r="BK1160">
        <v>0</v>
      </c>
      <c r="BL1160">
        <v>0</v>
      </c>
      <c r="BM1160">
        <v>0</v>
      </c>
      <c r="BN1160">
        <v>0</v>
      </c>
      <c r="BO1160">
        <v>0</v>
      </c>
      <c r="BP1160">
        <v>0</v>
      </c>
      <c r="BQ1160">
        <v>0</v>
      </c>
      <c r="BR1160">
        <v>0</v>
      </c>
      <c r="BS1160">
        <v>0</v>
      </c>
      <c r="BT1160">
        <v>0</v>
      </c>
      <c r="BU1160">
        <v>0</v>
      </c>
      <c r="BV1160">
        <v>0</v>
      </c>
      <c r="BW1160">
        <v>0</v>
      </c>
      <c r="CV1160">
        <v>0</v>
      </c>
      <c r="CW1160">
        <v>0</v>
      </c>
      <c r="CX1160" t="e">
        <f>ROUND(Y1160*Source!I1427,9)</f>
        <v>#REF!</v>
      </c>
      <c r="CY1160">
        <f>AA1160</f>
        <v>436.64</v>
      </c>
      <c r="CZ1160">
        <f>AE1160</f>
        <v>436.64</v>
      </c>
      <c r="DA1160">
        <f>AI1160</f>
        <v>1</v>
      </c>
      <c r="DB1160">
        <f t="shared" si="539"/>
        <v>890.75</v>
      </c>
      <c r="DC1160">
        <f t="shared" si="540"/>
        <v>0</v>
      </c>
      <c r="DD1160" t="s">
        <v>3</v>
      </c>
      <c r="DE1160" t="s">
        <v>3</v>
      </c>
      <c r="DF1160" t="e">
        <f t="shared" si="545"/>
        <v>#REF!</v>
      </c>
      <c r="DG1160" t="e">
        <f t="shared" si="543"/>
        <v>#REF!</v>
      </c>
      <c r="DH1160" t="e">
        <f t="shared" si="544"/>
        <v>#REF!</v>
      </c>
      <c r="DI1160" t="e">
        <f t="shared" si="542"/>
        <v>#REF!</v>
      </c>
      <c r="DJ1160" t="e">
        <f>DF1160</f>
        <v>#REF!</v>
      </c>
      <c r="DK1160">
        <v>0</v>
      </c>
      <c r="DL1160" t="s">
        <v>3</v>
      </c>
      <c r="DM1160">
        <v>0</v>
      </c>
      <c r="DN1160" t="s">
        <v>3</v>
      </c>
      <c r="DO1160">
        <v>0</v>
      </c>
    </row>
    <row r="1161" spans="1:119" x14ac:dyDescent="0.2">
      <c r="A1161">
        <f>ROW(Source!A1428)</f>
        <v>1428</v>
      </c>
      <c r="B1161">
        <v>69726884</v>
      </c>
      <c r="C1161">
        <v>69735608</v>
      </c>
      <c r="D1161">
        <v>27496319</v>
      </c>
      <c r="E1161">
        <v>1</v>
      </c>
      <c r="F1161">
        <v>1</v>
      </c>
      <c r="G1161">
        <v>1</v>
      </c>
      <c r="H1161">
        <v>1</v>
      </c>
      <c r="I1161" t="s">
        <v>1001</v>
      </c>
      <c r="J1161" t="s">
        <v>3</v>
      </c>
      <c r="K1161" t="s">
        <v>1002</v>
      </c>
      <c r="L1161">
        <v>1369</v>
      </c>
      <c r="N1161">
        <v>1013</v>
      </c>
      <c r="O1161" t="s">
        <v>974</v>
      </c>
      <c r="P1161" t="s">
        <v>974</v>
      </c>
      <c r="Q1161">
        <v>1</v>
      </c>
      <c r="W1161">
        <v>0</v>
      </c>
      <c r="X1161">
        <v>1189128158</v>
      </c>
      <c r="Y1161">
        <f t="shared" si="538"/>
        <v>39.51</v>
      </c>
      <c r="AA1161">
        <v>0</v>
      </c>
      <c r="AB1161">
        <v>0</v>
      </c>
      <c r="AC1161">
        <v>0</v>
      </c>
      <c r="AD1161">
        <v>203.13</v>
      </c>
      <c r="AE1161">
        <v>0</v>
      </c>
      <c r="AF1161">
        <v>0</v>
      </c>
      <c r="AG1161">
        <v>0</v>
      </c>
      <c r="AH1161">
        <v>8.01</v>
      </c>
      <c r="AI1161">
        <v>1</v>
      </c>
      <c r="AJ1161">
        <v>1</v>
      </c>
      <c r="AK1161">
        <v>1</v>
      </c>
      <c r="AL1161">
        <v>25.36</v>
      </c>
      <c r="AM1161">
        <v>5</v>
      </c>
      <c r="AN1161">
        <v>0</v>
      </c>
      <c r="AO1161">
        <v>1</v>
      </c>
      <c r="AP1161">
        <v>1</v>
      </c>
      <c r="AQ1161">
        <v>0</v>
      </c>
      <c r="AR1161">
        <v>0</v>
      </c>
      <c r="AS1161" t="s">
        <v>3</v>
      </c>
      <c r="AT1161">
        <v>39.51</v>
      </c>
      <c r="AU1161" t="s">
        <v>3</v>
      </c>
      <c r="AV1161">
        <v>1</v>
      </c>
      <c r="AW1161">
        <v>2</v>
      </c>
      <c r="AX1161">
        <v>69735615</v>
      </c>
      <c r="AY1161">
        <v>1</v>
      </c>
      <c r="AZ1161">
        <v>0</v>
      </c>
      <c r="BA1161">
        <v>1183</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0</v>
      </c>
      <c r="BW1161">
        <v>0</v>
      </c>
      <c r="CU1161" t="e">
        <f>ROUND(AT1161*Source!I1428*AH1161*AL1161,0)</f>
        <v>#REF!</v>
      </c>
      <c r="CV1161" t="e">
        <f>ROUND(Y1161*Source!I1428,9)</f>
        <v>#REF!</v>
      </c>
      <c r="CW1161">
        <v>0</v>
      </c>
      <c r="CX1161" t="e">
        <f>ROUND(Y1161*Source!I1428,9)</f>
        <v>#REF!</v>
      </c>
      <c r="CY1161">
        <f>AD1161</f>
        <v>203.13</v>
      </c>
      <c r="CZ1161">
        <f>AH1161</f>
        <v>8.01</v>
      </c>
      <c r="DA1161">
        <f>AL1161</f>
        <v>25.36</v>
      </c>
      <c r="DB1161">
        <f t="shared" si="539"/>
        <v>316.48</v>
      </c>
      <c r="DC1161">
        <f t="shared" si="540"/>
        <v>0</v>
      </c>
      <c r="DD1161" t="s">
        <v>3</v>
      </c>
      <c r="DE1161" t="s">
        <v>3</v>
      </c>
      <c r="DF1161" t="e">
        <f t="shared" si="545"/>
        <v>#REF!</v>
      </c>
      <c r="DG1161" t="e">
        <f t="shared" si="543"/>
        <v>#REF!</v>
      </c>
      <c r="DH1161" t="e">
        <f t="shared" si="544"/>
        <v>#REF!</v>
      </c>
      <c r="DI1161" t="e">
        <f>ROUND(ROUND(AH1161*AL1161,0)*CX1161,0)</f>
        <v>#REF!</v>
      </c>
      <c r="DJ1161" t="e">
        <f>DI1161</f>
        <v>#REF!</v>
      </c>
      <c r="DK1161">
        <v>0</v>
      </c>
      <c r="DL1161" t="s">
        <v>3</v>
      </c>
      <c r="DM1161">
        <v>0</v>
      </c>
      <c r="DN1161" t="s">
        <v>3</v>
      </c>
      <c r="DO1161">
        <v>0</v>
      </c>
    </row>
    <row r="1162" spans="1:119" x14ac:dyDescent="0.2">
      <c r="A1162">
        <f>ROW(Source!A1428)</f>
        <v>1428</v>
      </c>
      <c r="B1162">
        <v>69726884</v>
      </c>
      <c r="C1162">
        <v>69735608</v>
      </c>
      <c r="D1162">
        <v>121548</v>
      </c>
      <c r="E1162">
        <v>1</v>
      </c>
      <c r="F1162">
        <v>1</v>
      </c>
      <c r="G1162">
        <v>1</v>
      </c>
      <c r="H1162">
        <v>1</v>
      </c>
      <c r="I1162" t="s">
        <v>36</v>
      </c>
      <c r="J1162" t="s">
        <v>3</v>
      </c>
      <c r="K1162" t="s">
        <v>981</v>
      </c>
      <c r="L1162">
        <v>608254</v>
      </c>
      <c r="N1162">
        <v>1013</v>
      </c>
      <c r="O1162" t="s">
        <v>982</v>
      </c>
      <c r="P1162" t="s">
        <v>982</v>
      </c>
      <c r="Q1162">
        <v>1</v>
      </c>
      <c r="W1162">
        <v>0</v>
      </c>
      <c r="X1162">
        <v>-185737400</v>
      </c>
      <c r="Y1162">
        <f t="shared" si="538"/>
        <v>1.27</v>
      </c>
      <c r="AA1162">
        <v>0</v>
      </c>
      <c r="AB1162">
        <v>0</v>
      </c>
      <c r="AC1162">
        <v>0</v>
      </c>
      <c r="AD1162">
        <v>0</v>
      </c>
      <c r="AE1162">
        <v>0</v>
      </c>
      <c r="AF1162">
        <v>0</v>
      </c>
      <c r="AG1162">
        <v>0</v>
      </c>
      <c r="AH1162">
        <v>0</v>
      </c>
      <c r="AI1162">
        <v>1</v>
      </c>
      <c r="AJ1162">
        <v>1</v>
      </c>
      <c r="AK1162">
        <v>19.8</v>
      </c>
      <c r="AL1162">
        <v>1</v>
      </c>
      <c r="AM1162">
        <v>5</v>
      </c>
      <c r="AN1162">
        <v>0</v>
      </c>
      <c r="AO1162">
        <v>1</v>
      </c>
      <c r="AP1162">
        <v>1</v>
      </c>
      <c r="AQ1162">
        <v>0</v>
      </c>
      <c r="AR1162">
        <v>0</v>
      </c>
      <c r="AS1162" t="s">
        <v>3</v>
      </c>
      <c r="AT1162">
        <v>1.27</v>
      </c>
      <c r="AU1162" t="s">
        <v>3</v>
      </c>
      <c r="AV1162">
        <v>2</v>
      </c>
      <c r="AW1162">
        <v>2</v>
      </c>
      <c r="AX1162">
        <v>69735616</v>
      </c>
      <c r="AY1162">
        <v>1</v>
      </c>
      <c r="AZ1162">
        <v>0</v>
      </c>
      <c r="BA1162">
        <v>1184</v>
      </c>
      <c r="BB1162">
        <v>0</v>
      </c>
      <c r="BC1162">
        <v>0</v>
      </c>
      <c r="BD1162">
        <v>0</v>
      </c>
      <c r="BE1162">
        <v>0</v>
      </c>
      <c r="BF1162">
        <v>0</v>
      </c>
      <c r="BG1162">
        <v>0</v>
      </c>
      <c r="BH1162">
        <v>0</v>
      </c>
      <c r="BI1162">
        <v>0</v>
      </c>
      <c r="BJ1162">
        <v>0</v>
      </c>
      <c r="BK1162">
        <v>0</v>
      </c>
      <c r="BL1162">
        <v>0</v>
      </c>
      <c r="BM1162">
        <v>0</v>
      </c>
      <c r="BN1162">
        <v>0</v>
      </c>
      <c r="BO1162">
        <v>0</v>
      </c>
      <c r="BP1162">
        <v>0</v>
      </c>
      <c r="BQ1162">
        <v>0</v>
      </c>
      <c r="BR1162">
        <v>0</v>
      </c>
      <c r="BS1162">
        <v>0</v>
      </c>
      <c r="BT1162">
        <v>0</v>
      </c>
      <c r="BU1162">
        <v>0</v>
      </c>
      <c r="BV1162">
        <v>0</v>
      </c>
      <c r="BW1162">
        <v>0</v>
      </c>
      <c r="CV1162">
        <v>0</v>
      </c>
      <c r="CW1162">
        <v>0</v>
      </c>
      <c r="CX1162" t="e">
        <f>ROUND(Y1162*Source!I1428,9)</f>
        <v>#REF!</v>
      </c>
      <c r="CY1162">
        <f>AD1162</f>
        <v>0</v>
      </c>
      <c r="CZ1162">
        <f>AH1162</f>
        <v>0</v>
      </c>
      <c r="DA1162">
        <f>AL1162</f>
        <v>1</v>
      </c>
      <c r="DB1162">
        <f t="shared" si="539"/>
        <v>0</v>
      </c>
      <c r="DC1162">
        <f t="shared" si="540"/>
        <v>0</v>
      </c>
      <c r="DD1162" t="s">
        <v>3</v>
      </c>
      <c r="DE1162" t="s">
        <v>3</v>
      </c>
      <c r="DF1162" t="e">
        <f t="shared" si="545"/>
        <v>#REF!</v>
      </c>
      <c r="DG1162" t="e">
        <f t="shared" si="543"/>
        <v>#REF!</v>
      </c>
      <c r="DH1162" t="e">
        <f>ROUND(ROUND(AG1162*AK1162,0)*CX1162,0)</f>
        <v>#REF!</v>
      </c>
      <c r="DI1162" t="e">
        <f t="shared" ref="DI1162:DI1171" si="546">ROUND(ROUND(AH1162,0)*CX1162,0)</f>
        <v>#REF!</v>
      </c>
      <c r="DJ1162" t="e">
        <f>DI1162</f>
        <v>#REF!</v>
      </c>
      <c r="DK1162">
        <v>0</v>
      </c>
      <c r="DL1162" t="s">
        <v>3</v>
      </c>
      <c r="DM1162">
        <v>0</v>
      </c>
      <c r="DN1162" t="s">
        <v>3</v>
      </c>
      <c r="DO1162">
        <v>0</v>
      </c>
    </row>
    <row r="1163" spans="1:119" x14ac:dyDescent="0.2">
      <c r="A1163">
        <f>ROW(Source!A1428)</f>
        <v>1428</v>
      </c>
      <c r="B1163">
        <v>69726884</v>
      </c>
      <c r="C1163">
        <v>69735608</v>
      </c>
      <c r="D1163">
        <v>27439630</v>
      </c>
      <c r="E1163">
        <v>1</v>
      </c>
      <c r="F1163">
        <v>1</v>
      </c>
      <c r="G1163">
        <v>1</v>
      </c>
      <c r="H1163">
        <v>2</v>
      </c>
      <c r="I1163" t="s">
        <v>986</v>
      </c>
      <c r="J1163" t="s">
        <v>987</v>
      </c>
      <c r="K1163" t="s">
        <v>988</v>
      </c>
      <c r="L1163">
        <v>1368</v>
      </c>
      <c r="N1163">
        <v>1011</v>
      </c>
      <c r="O1163" t="s">
        <v>978</v>
      </c>
      <c r="P1163" t="s">
        <v>978</v>
      </c>
      <c r="Q1163">
        <v>1</v>
      </c>
      <c r="W1163">
        <v>0</v>
      </c>
      <c r="X1163">
        <v>-72110300</v>
      </c>
      <c r="Y1163">
        <f t="shared" si="538"/>
        <v>1.27</v>
      </c>
      <c r="AA1163">
        <v>0</v>
      </c>
      <c r="AB1163">
        <v>245.16</v>
      </c>
      <c r="AC1163">
        <v>269.48</v>
      </c>
      <c r="AD1163">
        <v>0</v>
      </c>
      <c r="AE1163">
        <v>0</v>
      </c>
      <c r="AF1163">
        <v>31.27</v>
      </c>
      <c r="AG1163">
        <v>13.61</v>
      </c>
      <c r="AH1163">
        <v>0</v>
      </c>
      <c r="AI1163">
        <v>1</v>
      </c>
      <c r="AJ1163">
        <v>7.84</v>
      </c>
      <c r="AK1163">
        <v>19.8</v>
      </c>
      <c r="AL1163">
        <v>1</v>
      </c>
      <c r="AM1163">
        <v>5</v>
      </c>
      <c r="AN1163">
        <v>0</v>
      </c>
      <c r="AO1163">
        <v>1</v>
      </c>
      <c r="AP1163">
        <v>1</v>
      </c>
      <c r="AQ1163">
        <v>0</v>
      </c>
      <c r="AR1163">
        <v>0</v>
      </c>
      <c r="AS1163" t="s">
        <v>3</v>
      </c>
      <c r="AT1163">
        <v>1.27</v>
      </c>
      <c r="AU1163" t="s">
        <v>3</v>
      </c>
      <c r="AV1163">
        <v>0</v>
      </c>
      <c r="AW1163">
        <v>2</v>
      </c>
      <c r="AX1163">
        <v>69735617</v>
      </c>
      <c r="AY1163">
        <v>1</v>
      </c>
      <c r="AZ1163">
        <v>0</v>
      </c>
      <c r="BA1163">
        <v>1185</v>
      </c>
      <c r="BB1163">
        <v>0</v>
      </c>
      <c r="BC1163">
        <v>0</v>
      </c>
      <c r="BD1163">
        <v>0</v>
      </c>
      <c r="BE1163">
        <v>0</v>
      </c>
      <c r="BF1163">
        <v>0</v>
      </c>
      <c r="BG1163">
        <v>0</v>
      </c>
      <c r="BH1163">
        <v>0</v>
      </c>
      <c r="BI1163">
        <v>0</v>
      </c>
      <c r="BJ1163">
        <v>0</v>
      </c>
      <c r="BK1163">
        <v>0</v>
      </c>
      <c r="BL1163">
        <v>0</v>
      </c>
      <c r="BM1163">
        <v>0</v>
      </c>
      <c r="BN1163">
        <v>0</v>
      </c>
      <c r="BO1163">
        <v>0</v>
      </c>
      <c r="BP1163">
        <v>0</v>
      </c>
      <c r="BQ1163">
        <v>0</v>
      </c>
      <c r="BR1163">
        <v>0</v>
      </c>
      <c r="BS1163">
        <v>0</v>
      </c>
      <c r="BT1163">
        <v>0</v>
      </c>
      <c r="BU1163">
        <v>0</v>
      </c>
      <c r="BV1163">
        <v>0</v>
      </c>
      <c r="BW1163">
        <v>0</v>
      </c>
      <c r="CV1163">
        <v>0</v>
      </c>
      <c r="CW1163" t="e">
        <f>ROUND(Y1163*Source!I1428*DO1163,9)</f>
        <v>#REF!</v>
      </c>
      <c r="CX1163" t="e">
        <f>ROUND(Y1163*Source!I1428,9)</f>
        <v>#REF!</v>
      </c>
      <c r="CY1163">
        <f>AB1163</f>
        <v>245.16</v>
      </c>
      <c r="CZ1163">
        <f>AF1163</f>
        <v>31.27</v>
      </c>
      <c r="DA1163">
        <f>AJ1163</f>
        <v>7.84</v>
      </c>
      <c r="DB1163">
        <f t="shared" si="539"/>
        <v>39.71</v>
      </c>
      <c r="DC1163">
        <f t="shared" si="540"/>
        <v>17.28</v>
      </c>
      <c r="DD1163" t="s">
        <v>3</v>
      </c>
      <c r="DE1163" t="s">
        <v>3</v>
      </c>
      <c r="DF1163" t="e">
        <f t="shared" si="545"/>
        <v>#REF!</v>
      </c>
      <c r="DG1163" t="e">
        <f>ROUND(ROUND(AF1163*AJ1163,0)*CX1163,0)</f>
        <v>#REF!</v>
      </c>
      <c r="DH1163" t="e">
        <f>ROUND(ROUND(AG1163*AK1163,0)*CX1163,0)</f>
        <v>#REF!</v>
      </c>
      <c r="DI1163" t="e">
        <f t="shared" si="546"/>
        <v>#REF!</v>
      </c>
      <c r="DJ1163" t="e">
        <f>DG1163</f>
        <v>#REF!</v>
      </c>
      <c r="DK1163">
        <v>0</v>
      </c>
      <c r="DL1163" t="s">
        <v>3</v>
      </c>
      <c r="DM1163">
        <v>0</v>
      </c>
      <c r="DN1163" t="s">
        <v>3</v>
      </c>
      <c r="DO1163">
        <v>0</v>
      </c>
    </row>
    <row r="1164" spans="1:119" x14ac:dyDescent="0.2">
      <c r="A1164">
        <f>ROW(Source!A1428)</f>
        <v>1428</v>
      </c>
      <c r="B1164">
        <v>69726884</v>
      </c>
      <c r="C1164">
        <v>69735608</v>
      </c>
      <c r="D1164">
        <v>27440041</v>
      </c>
      <c r="E1164">
        <v>1</v>
      </c>
      <c r="F1164">
        <v>1</v>
      </c>
      <c r="G1164">
        <v>1</v>
      </c>
      <c r="H1164">
        <v>2</v>
      </c>
      <c r="I1164" t="s">
        <v>1003</v>
      </c>
      <c r="J1164" t="s">
        <v>1004</v>
      </c>
      <c r="K1164" t="s">
        <v>1005</v>
      </c>
      <c r="L1164">
        <v>1368</v>
      </c>
      <c r="N1164">
        <v>1011</v>
      </c>
      <c r="O1164" t="s">
        <v>978</v>
      </c>
      <c r="P1164" t="s">
        <v>978</v>
      </c>
      <c r="Q1164">
        <v>1</v>
      </c>
      <c r="W1164">
        <v>0</v>
      </c>
      <c r="X1164">
        <v>781889226</v>
      </c>
      <c r="Y1164">
        <f t="shared" si="538"/>
        <v>9.07</v>
      </c>
      <c r="AA1164">
        <v>0</v>
      </c>
      <c r="AB1164">
        <v>3.92</v>
      </c>
      <c r="AC1164">
        <v>0</v>
      </c>
      <c r="AD1164">
        <v>0</v>
      </c>
      <c r="AE1164">
        <v>0</v>
      </c>
      <c r="AF1164">
        <v>0.5</v>
      </c>
      <c r="AG1164">
        <v>0</v>
      </c>
      <c r="AH1164">
        <v>0</v>
      </c>
      <c r="AI1164">
        <v>1</v>
      </c>
      <c r="AJ1164">
        <v>7.84</v>
      </c>
      <c r="AK1164">
        <v>19.8</v>
      </c>
      <c r="AL1164">
        <v>1</v>
      </c>
      <c r="AM1164">
        <v>5</v>
      </c>
      <c r="AN1164">
        <v>0</v>
      </c>
      <c r="AO1164">
        <v>1</v>
      </c>
      <c r="AP1164">
        <v>1</v>
      </c>
      <c r="AQ1164">
        <v>0</v>
      </c>
      <c r="AR1164">
        <v>0</v>
      </c>
      <c r="AS1164" t="s">
        <v>3</v>
      </c>
      <c r="AT1164">
        <v>9.07</v>
      </c>
      <c r="AU1164" t="s">
        <v>3</v>
      </c>
      <c r="AV1164">
        <v>0</v>
      </c>
      <c r="AW1164">
        <v>2</v>
      </c>
      <c r="AX1164">
        <v>69735618</v>
      </c>
      <c r="AY1164">
        <v>1</v>
      </c>
      <c r="AZ1164">
        <v>0</v>
      </c>
      <c r="BA1164">
        <v>1186</v>
      </c>
      <c r="BB1164">
        <v>0</v>
      </c>
      <c r="BC1164">
        <v>0</v>
      </c>
      <c r="BD1164">
        <v>0</v>
      </c>
      <c r="BE1164">
        <v>0</v>
      </c>
      <c r="BF1164">
        <v>0</v>
      </c>
      <c r="BG1164">
        <v>0</v>
      </c>
      <c r="BH1164">
        <v>0</v>
      </c>
      <c r="BI1164">
        <v>0</v>
      </c>
      <c r="BJ1164">
        <v>0</v>
      </c>
      <c r="BK1164">
        <v>0</v>
      </c>
      <c r="BL1164">
        <v>0</v>
      </c>
      <c r="BM1164">
        <v>0</v>
      </c>
      <c r="BN1164">
        <v>0</v>
      </c>
      <c r="BO1164">
        <v>0</v>
      </c>
      <c r="BP1164">
        <v>0</v>
      </c>
      <c r="BQ1164">
        <v>0</v>
      </c>
      <c r="BR1164">
        <v>0</v>
      </c>
      <c r="BS1164">
        <v>0</v>
      </c>
      <c r="BT1164">
        <v>0</v>
      </c>
      <c r="BU1164">
        <v>0</v>
      </c>
      <c r="BV1164">
        <v>0</v>
      </c>
      <c r="BW1164">
        <v>0</v>
      </c>
      <c r="CV1164">
        <v>0</v>
      </c>
      <c r="CW1164" t="e">
        <f>ROUND(Y1164*Source!I1428*DO1164,9)</f>
        <v>#REF!</v>
      </c>
      <c r="CX1164" t="e">
        <f>ROUND(Y1164*Source!I1428,9)</f>
        <v>#REF!</v>
      </c>
      <c r="CY1164">
        <f>AB1164</f>
        <v>3.92</v>
      </c>
      <c r="CZ1164">
        <f>AF1164</f>
        <v>0.5</v>
      </c>
      <c r="DA1164">
        <f>AJ1164</f>
        <v>7.84</v>
      </c>
      <c r="DB1164">
        <f t="shared" si="539"/>
        <v>4.54</v>
      </c>
      <c r="DC1164">
        <f t="shared" si="540"/>
        <v>0</v>
      </c>
      <c r="DD1164" t="s">
        <v>3</v>
      </c>
      <c r="DE1164" t="s">
        <v>3</v>
      </c>
      <c r="DF1164" t="e">
        <f t="shared" si="545"/>
        <v>#REF!</v>
      </c>
      <c r="DG1164" t="e">
        <f>ROUND(ROUND(AF1164*AJ1164,0)*CX1164,0)</f>
        <v>#REF!</v>
      </c>
      <c r="DH1164" t="e">
        <f>ROUND(ROUND(AG1164*AK1164,0)*CX1164,0)</f>
        <v>#REF!</v>
      </c>
      <c r="DI1164" t="e">
        <f t="shared" si="546"/>
        <v>#REF!</v>
      </c>
      <c r="DJ1164" t="e">
        <f>DG1164</f>
        <v>#REF!</v>
      </c>
      <c r="DK1164">
        <v>0</v>
      </c>
      <c r="DL1164" t="s">
        <v>3</v>
      </c>
      <c r="DM1164">
        <v>0</v>
      </c>
      <c r="DN1164" t="s">
        <v>3</v>
      </c>
      <c r="DO1164">
        <v>0</v>
      </c>
    </row>
    <row r="1165" spans="1:119" x14ac:dyDescent="0.2">
      <c r="A1165">
        <f>ROW(Source!A1428)</f>
        <v>1428</v>
      </c>
      <c r="B1165">
        <v>69726884</v>
      </c>
      <c r="C1165">
        <v>69735608</v>
      </c>
      <c r="D1165">
        <v>27416566</v>
      </c>
      <c r="E1165">
        <v>1</v>
      </c>
      <c r="F1165">
        <v>1</v>
      </c>
      <c r="G1165">
        <v>1</v>
      </c>
      <c r="H1165">
        <v>3</v>
      </c>
      <c r="I1165" t="s">
        <v>82</v>
      </c>
      <c r="J1165" t="s">
        <v>84</v>
      </c>
      <c r="K1165" t="s">
        <v>83</v>
      </c>
      <c r="L1165">
        <v>1339</v>
      </c>
      <c r="N1165">
        <v>1007</v>
      </c>
      <c r="O1165" t="s">
        <v>40</v>
      </c>
      <c r="P1165" t="s">
        <v>40</v>
      </c>
      <c r="Q1165">
        <v>1</v>
      </c>
      <c r="W1165">
        <v>0</v>
      </c>
      <c r="X1165">
        <v>-50505369</v>
      </c>
      <c r="Y1165">
        <f t="shared" si="538"/>
        <v>3.5</v>
      </c>
      <c r="AA1165">
        <v>14.19</v>
      </c>
      <c r="AB1165">
        <v>0</v>
      </c>
      <c r="AC1165">
        <v>0</v>
      </c>
      <c r="AD1165">
        <v>0</v>
      </c>
      <c r="AE1165">
        <v>1.97</v>
      </c>
      <c r="AF1165">
        <v>0</v>
      </c>
      <c r="AG1165">
        <v>0</v>
      </c>
      <c r="AH1165">
        <v>0</v>
      </c>
      <c r="AI1165">
        <v>7.56</v>
      </c>
      <c r="AJ1165">
        <v>1</v>
      </c>
      <c r="AK1165">
        <v>1</v>
      </c>
      <c r="AL1165">
        <v>1</v>
      </c>
      <c r="AM1165">
        <v>0</v>
      </c>
      <c r="AN1165">
        <v>0</v>
      </c>
      <c r="AO1165">
        <v>0</v>
      </c>
      <c r="AP1165">
        <v>1</v>
      </c>
      <c r="AQ1165">
        <v>0</v>
      </c>
      <c r="AR1165">
        <v>0</v>
      </c>
      <c r="AS1165" t="s">
        <v>3</v>
      </c>
      <c r="AT1165">
        <v>3.5</v>
      </c>
      <c r="AU1165" t="s">
        <v>3</v>
      </c>
      <c r="AV1165">
        <v>0</v>
      </c>
      <c r="AW1165">
        <v>2</v>
      </c>
      <c r="AX1165">
        <v>69735620</v>
      </c>
      <c r="AY1165">
        <v>1</v>
      </c>
      <c r="AZ1165">
        <v>16384</v>
      </c>
      <c r="BA1165">
        <v>1188</v>
      </c>
      <c r="BB1165">
        <v>3</v>
      </c>
      <c r="BC1165">
        <v>0</v>
      </c>
      <c r="BD1165">
        <v>0</v>
      </c>
      <c r="BE1165">
        <v>0</v>
      </c>
      <c r="BF1165">
        <v>0</v>
      </c>
      <c r="BG1165">
        <v>0</v>
      </c>
      <c r="BH1165">
        <v>0</v>
      </c>
      <c r="BI1165">
        <v>0</v>
      </c>
      <c r="BJ1165">
        <v>0</v>
      </c>
      <c r="BK1165">
        <v>0</v>
      </c>
      <c r="BL1165">
        <v>0</v>
      </c>
      <c r="BM1165">
        <v>0</v>
      </c>
      <c r="BN1165">
        <v>0</v>
      </c>
      <c r="BO1165">
        <v>0</v>
      </c>
      <c r="BP1165">
        <v>0</v>
      </c>
      <c r="BQ1165">
        <v>0</v>
      </c>
      <c r="BR1165">
        <v>0</v>
      </c>
      <c r="BS1165">
        <v>0</v>
      </c>
      <c r="BT1165">
        <v>0</v>
      </c>
      <c r="BU1165">
        <v>0</v>
      </c>
      <c r="BV1165">
        <v>0</v>
      </c>
      <c r="BW1165">
        <v>0</v>
      </c>
      <c r="CV1165">
        <v>0</v>
      </c>
      <c r="CW1165">
        <v>0</v>
      </c>
      <c r="CX1165" t="e">
        <f>ROUND(Y1165*Source!I1428,9)</f>
        <v>#REF!</v>
      </c>
      <c r="CY1165">
        <f>AA1165</f>
        <v>14.19</v>
      </c>
      <c r="CZ1165">
        <f>AE1165</f>
        <v>1.97</v>
      </c>
      <c r="DA1165">
        <f>AI1165</f>
        <v>7.56</v>
      </c>
      <c r="DB1165">
        <f t="shared" si="539"/>
        <v>6.9</v>
      </c>
      <c r="DC1165">
        <f t="shared" si="540"/>
        <v>0</v>
      </c>
      <c r="DD1165" t="s">
        <v>3</v>
      </c>
      <c r="DE1165" t="s">
        <v>3</v>
      </c>
      <c r="DF1165" t="e">
        <f>ROUND(ROUND(AE1165*AI1165,0)*CX1165,0)</f>
        <v>#REF!</v>
      </c>
      <c r="DG1165" t="e">
        <f t="shared" ref="DG1165:DG1173" si="547">ROUND(ROUND(AF1165,0)*CX1165,0)</f>
        <v>#REF!</v>
      </c>
      <c r="DH1165" t="e">
        <f t="shared" ref="DH1165:DH1172" si="548">ROUND(ROUND(AG1165,0)*CX1165,0)</f>
        <v>#REF!</v>
      </c>
      <c r="DI1165" t="e">
        <f t="shared" si="546"/>
        <v>#REF!</v>
      </c>
      <c r="DJ1165" t="e">
        <f>DF1165</f>
        <v>#REF!</v>
      </c>
      <c r="DK1165">
        <v>0</v>
      </c>
      <c r="DL1165" t="s">
        <v>3</v>
      </c>
      <c r="DM1165">
        <v>0</v>
      </c>
      <c r="DN1165" t="s">
        <v>3</v>
      </c>
      <c r="DO1165">
        <v>0</v>
      </c>
    </row>
    <row r="1166" spans="1:119" x14ac:dyDescent="0.2">
      <c r="A1166">
        <f>ROW(Source!A1428)</f>
        <v>1428</v>
      </c>
      <c r="B1166">
        <v>69726884</v>
      </c>
      <c r="C1166">
        <v>69735608</v>
      </c>
      <c r="D1166">
        <v>61335860</v>
      </c>
      <c r="E1166">
        <v>1</v>
      </c>
      <c r="F1166">
        <v>1</v>
      </c>
      <c r="G1166">
        <v>1</v>
      </c>
      <c r="H1166">
        <v>3</v>
      </c>
      <c r="I1166" t="s">
        <v>641</v>
      </c>
      <c r="J1166" t="s">
        <v>643</v>
      </c>
      <c r="K1166" t="s">
        <v>642</v>
      </c>
      <c r="L1166">
        <v>1339</v>
      </c>
      <c r="N1166">
        <v>1007</v>
      </c>
      <c r="O1166" t="s">
        <v>40</v>
      </c>
      <c r="P1166" t="s">
        <v>40</v>
      </c>
      <c r="Q1166">
        <v>1</v>
      </c>
      <c r="W1166">
        <v>0</v>
      </c>
      <c r="X1166">
        <v>1571262290</v>
      </c>
      <c r="Y1166">
        <f t="shared" si="538"/>
        <v>2.04</v>
      </c>
      <c r="AA1166">
        <v>3403.83</v>
      </c>
      <c r="AB1166">
        <v>0</v>
      </c>
      <c r="AC1166">
        <v>0</v>
      </c>
      <c r="AD1166">
        <v>0</v>
      </c>
      <c r="AE1166">
        <v>470.73</v>
      </c>
      <c r="AF1166">
        <v>0</v>
      </c>
      <c r="AG1166">
        <v>0</v>
      </c>
      <c r="AH1166">
        <v>0</v>
      </c>
      <c r="AI1166">
        <v>7.56</v>
      </c>
      <c r="AJ1166">
        <v>1</v>
      </c>
      <c r="AK1166">
        <v>1</v>
      </c>
      <c r="AL1166">
        <v>1</v>
      </c>
      <c r="AM1166">
        <v>0</v>
      </c>
      <c r="AN1166">
        <v>0</v>
      </c>
      <c r="AO1166">
        <v>0</v>
      </c>
      <c r="AP1166">
        <v>1</v>
      </c>
      <c r="AQ1166">
        <v>0</v>
      </c>
      <c r="AR1166">
        <v>0</v>
      </c>
      <c r="AS1166" t="s">
        <v>3</v>
      </c>
      <c r="AT1166">
        <v>2.04</v>
      </c>
      <c r="AU1166" t="s">
        <v>3</v>
      </c>
      <c r="AV1166">
        <v>0</v>
      </c>
      <c r="AW1166">
        <v>1</v>
      </c>
      <c r="AX1166">
        <v>-1</v>
      </c>
      <c r="AY1166">
        <v>0</v>
      </c>
      <c r="AZ1166">
        <v>0</v>
      </c>
      <c r="BA1166" t="s">
        <v>3</v>
      </c>
      <c r="BB1166">
        <v>0</v>
      </c>
      <c r="BC1166">
        <v>0</v>
      </c>
      <c r="BD1166">
        <v>0</v>
      </c>
      <c r="BE1166">
        <v>0</v>
      </c>
      <c r="BF1166">
        <v>0</v>
      </c>
      <c r="BG1166">
        <v>0</v>
      </c>
      <c r="BH1166">
        <v>0</v>
      </c>
      <c r="BI1166">
        <v>0</v>
      </c>
      <c r="BJ1166">
        <v>0</v>
      </c>
      <c r="BK1166">
        <v>0</v>
      </c>
      <c r="BL1166">
        <v>0</v>
      </c>
      <c r="BM1166">
        <v>0</v>
      </c>
      <c r="BN1166">
        <v>0</v>
      </c>
      <c r="BO1166">
        <v>0</v>
      </c>
      <c r="BP1166">
        <v>0</v>
      </c>
      <c r="BQ1166">
        <v>0</v>
      </c>
      <c r="BR1166">
        <v>0</v>
      </c>
      <c r="BS1166">
        <v>0</v>
      </c>
      <c r="BT1166">
        <v>0</v>
      </c>
      <c r="BU1166">
        <v>0</v>
      </c>
      <c r="BV1166">
        <v>0</v>
      </c>
      <c r="BW1166">
        <v>0</v>
      </c>
      <c r="CV1166">
        <v>0</v>
      </c>
      <c r="CW1166">
        <v>0</v>
      </c>
      <c r="CX1166" t="e">
        <f>ROUND(Y1166*Source!I1428,9)</f>
        <v>#REF!</v>
      </c>
      <c r="CY1166">
        <f>AA1166</f>
        <v>3403.83</v>
      </c>
      <c r="CZ1166">
        <f>AE1166</f>
        <v>470.73</v>
      </c>
      <c r="DA1166">
        <f>AI1166</f>
        <v>7.56</v>
      </c>
      <c r="DB1166">
        <f t="shared" si="539"/>
        <v>960.29</v>
      </c>
      <c r="DC1166">
        <f t="shared" si="540"/>
        <v>0</v>
      </c>
      <c r="DD1166" t="s">
        <v>3</v>
      </c>
      <c r="DE1166" t="s">
        <v>3</v>
      </c>
      <c r="DF1166" t="e">
        <f>ROUND(ROUND(AE1166*AI1166,0)*CX1166,0)</f>
        <v>#REF!</v>
      </c>
      <c r="DG1166" t="e">
        <f t="shared" si="547"/>
        <v>#REF!</v>
      </c>
      <c r="DH1166" t="e">
        <f t="shared" si="548"/>
        <v>#REF!</v>
      </c>
      <c r="DI1166" t="e">
        <f t="shared" si="546"/>
        <v>#REF!</v>
      </c>
      <c r="DJ1166" t="e">
        <f>DF1166</f>
        <v>#REF!</v>
      </c>
      <c r="DK1166">
        <v>0</v>
      </c>
      <c r="DL1166" t="s">
        <v>3</v>
      </c>
      <c r="DM1166">
        <v>0</v>
      </c>
      <c r="DN1166" t="s">
        <v>3</v>
      </c>
      <c r="DO1166">
        <v>0</v>
      </c>
    </row>
    <row r="1167" spans="1:119" x14ac:dyDescent="0.2">
      <c r="A1167">
        <f>ROW(Source!A1433)</f>
        <v>1433</v>
      </c>
      <c r="B1167">
        <v>69726971</v>
      </c>
      <c r="C1167">
        <v>69735623</v>
      </c>
      <c r="D1167">
        <v>27496319</v>
      </c>
      <c r="E1167">
        <v>1</v>
      </c>
      <c r="F1167">
        <v>1</v>
      </c>
      <c r="G1167">
        <v>1</v>
      </c>
      <c r="H1167">
        <v>1</v>
      </c>
      <c r="I1167" t="s">
        <v>1001</v>
      </c>
      <c r="J1167" t="s">
        <v>3</v>
      </c>
      <c r="K1167" t="s">
        <v>1002</v>
      </c>
      <c r="L1167">
        <v>1369</v>
      </c>
      <c r="N1167">
        <v>1013</v>
      </c>
      <c r="O1167" t="s">
        <v>974</v>
      </c>
      <c r="P1167" t="s">
        <v>974</v>
      </c>
      <c r="Q1167">
        <v>1</v>
      </c>
      <c r="W1167">
        <v>0</v>
      </c>
      <c r="X1167">
        <v>1189128158</v>
      </c>
      <c r="Y1167">
        <f t="shared" ref="Y1167:Y1176" si="549">(AT1167*2)</f>
        <v>1</v>
      </c>
      <c r="AA1167">
        <v>0</v>
      </c>
      <c r="AB1167">
        <v>0</v>
      </c>
      <c r="AC1167">
        <v>0</v>
      </c>
      <c r="AD1167">
        <v>8.01</v>
      </c>
      <c r="AE1167">
        <v>0</v>
      </c>
      <c r="AF1167">
        <v>0</v>
      </c>
      <c r="AG1167">
        <v>0</v>
      </c>
      <c r="AH1167">
        <v>8.01</v>
      </c>
      <c r="AI1167">
        <v>1</v>
      </c>
      <c r="AJ1167">
        <v>1</v>
      </c>
      <c r="AK1167">
        <v>1</v>
      </c>
      <c r="AL1167">
        <v>1</v>
      </c>
      <c r="AM1167">
        <v>-2</v>
      </c>
      <c r="AN1167">
        <v>0</v>
      </c>
      <c r="AO1167">
        <v>1</v>
      </c>
      <c r="AP1167">
        <v>1</v>
      </c>
      <c r="AQ1167">
        <v>0</v>
      </c>
      <c r="AR1167">
        <v>0</v>
      </c>
      <c r="AS1167" t="s">
        <v>3</v>
      </c>
      <c r="AT1167">
        <v>0.5</v>
      </c>
      <c r="AU1167" t="s">
        <v>608</v>
      </c>
      <c r="AV1167">
        <v>1</v>
      </c>
      <c r="AW1167">
        <v>2</v>
      </c>
      <c r="AX1167">
        <v>69735629</v>
      </c>
      <c r="AY1167">
        <v>1</v>
      </c>
      <c r="AZ1167">
        <v>0</v>
      </c>
      <c r="BA1167">
        <v>1189</v>
      </c>
      <c r="BB1167">
        <v>0</v>
      </c>
      <c r="BC1167">
        <v>0</v>
      </c>
      <c r="BD1167">
        <v>0</v>
      </c>
      <c r="BE1167">
        <v>0</v>
      </c>
      <c r="BF1167">
        <v>0</v>
      </c>
      <c r="BG1167">
        <v>0</v>
      </c>
      <c r="BH1167">
        <v>0</v>
      </c>
      <c r="BI1167">
        <v>0</v>
      </c>
      <c r="BJ1167">
        <v>0</v>
      </c>
      <c r="BK1167">
        <v>0</v>
      </c>
      <c r="BL1167">
        <v>0</v>
      </c>
      <c r="BM1167">
        <v>0</v>
      </c>
      <c r="BN1167">
        <v>0</v>
      </c>
      <c r="BO1167">
        <v>0</v>
      </c>
      <c r="BP1167">
        <v>0</v>
      </c>
      <c r="BQ1167">
        <v>0</v>
      </c>
      <c r="BR1167">
        <v>0</v>
      </c>
      <c r="BS1167">
        <v>0</v>
      </c>
      <c r="BT1167">
        <v>0</v>
      </c>
      <c r="BU1167">
        <v>0</v>
      </c>
      <c r="BV1167">
        <v>0</v>
      </c>
      <c r="BW1167">
        <v>0</v>
      </c>
      <c r="CU1167" t="e">
        <f>ROUND(AT1167*Source!I1433*AH1167*AL1167,0)</f>
        <v>#REF!</v>
      </c>
      <c r="CV1167" t="e">
        <f>ROUND(Y1167*Source!I1433,9)</f>
        <v>#REF!</v>
      </c>
      <c r="CW1167">
        <v>0</v>
      </c>
      <c r="CX1167" t="e">
        <f>ROUND(Y1167*Source!I1433,9)</f>
        <v>#REF!</v>
      </c>
      <c r="CY1167">
        <f>AD1167</f>
        <v>8.01</v>
      </c>
      <c r="CZ1167">
        <f>AH1167</f>
        <v>8.01</v>
      </c>
      <c r="DA1167">
        <f>AL1167</f>
        <v>1</v>
      </c>
      <c r="DB1167">
        <f t="shared" ref="DB1167:DB1176" si="550">ROUND((ROUND(AT1167*CZ1167,2)*2),2)</f>
        <v>8.02</v>
      </c>
      <c r="DC1167">
        <f t="shared" ref="DC1167:DC1176" si="551">ROUND((ROUND(AT1167*AG1167,2)*2),2)</f>
        <v>0</v>
      </c>
      <c r="DD1167" t="s">
        <v>3</v>
      </c>
      <c r="DE1167" t="s">
        <v>3</v>
      </c>
      <c r="DF1167" t="e">
        <f t="shared" ref="DF1167:DF1175" si="552">ROUND(ROUND(AE1167,0)*CX1167,0)</f>
        <v>#REF!</v>
      </c>
      <c r="DG1167" t="e">
        <f t="shared" si="547"/>
        <v>#REF!</v>
      </c>
      <c r="DH1167" t="e">
        <f t="shared" si="548"/>
        <v>#REF!</v>
      </c>
      <c r="DI1167" t="e">
        <f t="shared" si="546"/>
        <v>#REF!</v>
      </c>
      <c r="DJ1167" t="e">
        <f>DI1167</f>
        <v>#REF!</v>
      </c>
      <c r="DK1167">
        <v>0</v>
      </c>
      <c r="DL1167" t="s">
        <v>3</v>
      </c>
      <c r="DM1167">
        <v>0</v>
      </c>
      <c r="DN1167" t="s">
        <v>3</v>
      </c>
      <c r="DO1167">
        <v>0</v>
      </c>
    </row>
    <row r="1168" spans="1:119" x14ac:dyDescent="0.2">
      <c r="A1168">
        <f>ROW(Source!A1433)</f>
        <v>1433</v>
      </c>
      <c r="B1168">
        <v>69726971</v>
      </c>
      <c r="C1168">
        <v>69735623</v>
      </c>
      <c r="D1168">
        <v>121548</v>
      </c>
      <c r="E1168">
        <v>1</v>
      </c>
      <c r="F1168">
        <v>1</v>
      </c>
      <c r="G1168">
        <v>1</v>
      </c>
      <c r="H1168">
        <v>1</v>
      </c>
      <c r="I1168" t="s">
        <v>36</v>
      </c>
      <c r="J1168" t="s">
        <v>3</v>
      </c>
      <c r="K1168" t="s">
        <v>981</v>
      </c>
      <c r="L1168">
        <v>608254</v>
      </c>
      <c r="N1168">
        <v>1013</v>
      </c>
      <c r="O1168" t="s">
        <v>982</v>
      </c>
      <c r="P1168" t="s">
        <v>982</v>
      </c>
      <c r="Q1168">
        <v>1</v>
      </c>
      <c r="W1168">
        <v>0</v>
      </c>
      <c r="X1168">
        <v>-185737400</v>
      </c>
      <c r="Y1168">
        <f t="shared" si="549"/>
        <v>0.42</v>
      </c>
      <c r="AA1168">
        <v>0</v>
      </c>
      <c r="AB1168">
        <v>0</v>
      </c>
      <c r="AC1168">
        <v>0</v>
      </c>
      <c r="AD1168">
        <v>0</v>
      </c>
      <c r="AE1168">
        <v>0</v>
      </c>
      <c r="AF1168">
        <v>0</v>
      </c>
      <c r="AG1168">
        <v>0</v>
      </c>
      <c r="AH1168">
        <v>0</v>
      </c>
      <c r="AI1168">
        <v>1</v>
      </c>
      <c r="AJ1168">
        <v>1</v>
      </c>
      <c r="AK1168">
        <v>1</v>
      </c>
      <c r="AL1168">
        <v>1</v>
      </c>
      <c r="AM1168">
        <v>-2</v>
      </c>
      <c r="AN1168">
        <v>0</v>
      </c>
      <c r="AO1168">
        <v>1</v>
      </c>
      <c r="AP1168">
        <v>1</v>
      </c>
      <c r="AQ1168">
        <v>0</v>
      </c>
      <c r="AR1168">
        <v>0</v>
      </c>
      <c r="AS1168" t="s">
        <v>3</v>
      </c>
      <c r="AT1168">
        <v>0.21</v>
      </c>
      <c r="AU1168" t="s">
        <v>608</v>
      </c>
      <c r="AV1168">
        <v>2</v>
      </c>
      <c r="AW1168">
        <v>2</v>
      </c>
      <c r="AX1168">
        <v>69735630</v>
      </c>
      <c r="AY1168">
        <v>1</v>
      </c>
      <c r="AZ1168">
        <v>0</v>
      </c>
      <c r="BA1168">
        <v>1190</v>
      </c>
      <c r="BB1168">
        <v>0</v>
      </c>
      <c r="BC1168">
        <v>0</v>
      </c>
      <c r="BD1168">
        <v>0</v>
      </c>
      <c r="BE1168">
        <v>0</v>
      </c>
      <c r="BF1168">
        <v>0</v>
      </c>
      <c r="BG1168">
        <v>0</v>
      </c>
      <c r="BH1168">
        <v>0</v>
      </c>
      <c r="BI1168">
        <v>0</v>
      </c>
      <c r="BJ1168">
        <v>0</v>
      </c>
      <c r="BK1168">
        <v>0</v>
      </c>
      <c r="BL1168">
        <v>0</v>
      </c>
      <c r="BM1168">
        <v>0</v>
      </c>
      <c r="BN1168">
        <v>0</v>
      </c>
      <c r="BO1168">
        <v>0</v>
      </c>
      <c r="BP1168">
        <v>0</v>
      </c>
      <c r="BQ1168">
        <v>0</v>
      </c>
      <c r="BR1168">
        <v>0</v>
      </c>
      <c r="BS1168">
        <v>0</v>
      </c>
      <c r="BT1168">
        <v>0</v>
      </c>
      <c r="BU1168">
        <v>0</v>
      </c>
      <c r="BV1168">
        <v>0</v>
      </c>
      <c r="BW1168">
        <v>0</v>
      </c>
      <c r="CV1168">
        <v>0</v>
      </c>
      <c r="CW1168">
        <v>0</v>
      </c>
      <c r="CX1168" t="e">
        <f>ROUND(Y1168*Source!I1433,9)</f>
        <v>#REF!</v>
      </c>
      <c r="CY1168">
        <f>AD1168</f>
        <v>0</v>
      </c>
      <c r="CZ1168">
        <f>AH1168</f>
        <v>0</v>
      </c>
      <c r="DA1168">
        <f>AL1168</f>
        <v>1</v>
      </c>
      <c r="DB1168">
        <f t="shared" si="550"/>
        <v>0</v>
      </c>
      <c r="DC1168">
        <f t="shared" si="551"/>
        <v>0</v>
      </c>
      <c r="DD1168" t="s">
        <v>3</v>
      </c>
      <c r="DE1168" t="s">
        <v>3</v>
      </c>
      <c r="DF1168" t="e">
        <f t="shared" si="552"/>
        <v>#REF!</v>
      </c>
      <c r="DG1168" t="e">
        <f t="shared" si="547"/>
        <v>#REF!</v>
      </c>
      <c r="DH1168" t="e">
        <f t="shared" si="548"/>
        <v>#REF!</v>
      </c>
      <c r="DI1168" t="e">
        <f t="shared" si="546"/>
        <v>#REF!</v>
      </c>
      <c r="DJ1168" t="e">
        <f>DI1168</f>
        <v>#REF!</v>
      </c>
      <c r="DK1168">
        <v>0</v>
      </c>
      <c r="DL1168" t="s">
        <v>3</v>
      </c>
      <c r="DM1168">
        <v>0</v>
      </c>
      <c r="DN1168" t="s">
        <v>3</v>
      </c>
      <c r="DO1168">
        <v>0</v>
      </c>
    </row>
    <row r="1169" spans="1:119" x14ac:dyDescent="0.2">
      <c r="A1169">
        <f>ROW(Source!A1433)</f>
        <v>1433</v>
      </c>
      <c r="B1169">
        <v>69726971</v>
      </c>
      <c r="C1169">
        <v>69735623</v>
      </c>
      <c r="D1169">
        <v>27439630</v>
      </c>
      <c r="E1169">
        <v>1</v>
      </c>
      <c r="F1169">
        <v>1</v>
      </c>
      <c r="G1169">
        <v>1</v>
      </c>
      <c r="H1169">
        <v>2</v>
      </c>
      <c r="I1169" t="s">
        <v>986</v>
      </c>
      <c r="J1169" t="s">
        <v>987</v>
      </c>
      <c r="K1169" t="s">
        <v>988</v>
      </c>
      <c r="L1169">
        <v>1368</v>
      </c>
      <c r="N1169">
        <v>1011</v>
      </c>
      <c r="O1169" t="s">
        <v>978</v>
      </c>
      <c r="P1169" t="s">
        <v>978</v>
      </c>
      <c r="Q1169">
        <v>1</v>
      </c>
      <c r="W1169">
        <v>0</v>
      </c>
      <c r="X1169">
        <v>-72110300</v>
      </c>
      <c r="Y1169">
        <f t="shared" si="549"/>
        <v>0.42</v>
      </c>
      <c r="AA1169">
        <v>0</v>
      </c>
      <c r="AB1169">
        <v>31.27</v>
      </c>
      <c r="AC1169">
        <v>13.61</v>
      </c>
      <c r="AD1169">
        <v>0</v>
      </c>
      <c r="AE1169">
        <v>0</v>
      </c>
      <c r="AF1169">
        <v>31.27</v>
      </c>
      <c r="AG1169">
        <v>13.61</v>
      </c>
      <c r="AH1169">
        <v>0</v>
      </c>
      <c r="AI1169">
        <v>1</v>
      </c>
      <c r="AJ1169">
        <v>1</v>
      </c>
      <c r="AK1169">
        <v>1</v>
      </c>
      <c r="AL1169">
        <v>1</v>
      </c>
      <c r="AM1169">
        <v>-2</v>
      </c>
      <c r="AN1169">
        <v>0</v>
      </c>
      <c r="AO1169">
        <v>1</v>
      </c>
      <c r="AP1169">
        <v>1</v>
      </c>
      <c r="AQ1169">
        <v>0</v>
      </c>
      <c r="AR1169">
        <v>0</v>
      </c>
      <c r="AS1169" t="s">
        <v>3</v>
      </c>
      <c r="AT1169">
        <v>0.21</v>
      </c>
      <c r="AU1169" t="s">
        <v>608</v>
      </c>
      <c r="AV1169">
        <v>0</v>
      </c>
      <c r="AW1169">
        <v>2</v>
      </c>
      <c r="AX1169">
        <v>69735631</v>
      </c>
      <c r="AY1169">
        <v>1</v>
      </c>
      <c r="AZ1169">
        <v>0</v>
      </c>
      <c r="BA1169">
        <v>1191</v>
      </c>
      <c r="BB1169">
        <v>0</v>
      </c>
      <c r="BC1169">
        <v>0</v>
      </c>
      <c r="BD1169">
        <v>0</v>
      </c>
      <c r="BE1169">
        <v>0</v>
      </c>
      <c r="BF1169">
        <v>0</v>
      </c>
      <c r="BG1169">
        <v>0</v>
      </c>
      <c r="BH1169">
        <v>0</v>
      </c>
      <c r="BI1169">
        <v>0</v>
      </c>
      <c r="BJ1169">
        <v>0</v>
      </c>
      <c r="BK1169">
        <v>0</v>
      </c>
      <c r="BL1169">
        <v>0</v>
      </c>
      <c r="BM1169">
        <v>0</v>
      </c>
      <c r="BN1169">
        <v>0</v>
      </c>
      <c r="BO1169">
        <v>0</v>
      </c>
      <c r="BP1169">
        <v>0</v>
      </c>
      <c r="BQ1169">
        <v>0</v>
      </c>
      <c r="BR1169">
        <v>0</v>
      </c>
      <c r="BS1169">
        <v>0</v>
      </c>
      <c r="BT1169">
        <v>0</v>
      </c>
      <c r="BU1169">
        <v>0</v>
      </c>
      <c r="BV1169">
        <v>0</v>
      </c>
      <c r="BW1169">
        <v>0</v>
      </c>
      <c r="CV1169">
        <v>0</v>
      </c>
      <c r="CW1169" t="e">
        <f>ROUND(Y1169*Source!I1433*DO1169,9)</f>
        <v>#REF!</v>
      </c>
      <c r="CX1169" t="e">
        <f>ROUND(Y1169*Source!I1433,9)</f>
        <v>#REF!</v>
      </c>
      <c r="CY1169">
        <f>AB1169</f>
        <v>31.27</v>
      </c>
      <c r="CZ1169">
        <f>AF1169</f>
        <v>31.27</v>
      </c>
      <c r="DA1169">
        <f>AJ1169</f>
        <v>1</v>
      </c>
      <c r="DB1169">
        <f t="shared" si="550"/>
        <v>13.14</v>
      </c>
      <c r="DC1169">
        <f t="shared" si="551"/>
        <v>5.72</v>
      </c>
      <c r="DD1169" t="s">
        <v>3</v>
      </c>
      <c r="DE1169" t="s">
        <v>3</v>
      </c>
      <c r="DF1169" t="e">
        <f t="shared" si="552"/>
        <v>#REF!</v>
      </c>
      <c r="DG1169" t="e">
        <f t="shared" si="547"/>
        <v>#REF!</v>
      </c>
      <c r="DH1169" t="e">
        <f t="shared" si="548"/>
        <v>#REF!</v>
      </c>
      <c r="DI1169" t="e">
        <f t="shared" si="546"/>
        <v>#REF!</v>
      </c>
      <c r="DJ1169" t="e">
        <f>DG1169</f>
        <v>#REF!</v>
      </c>
      <c r="DK1169">
        <v>0</v>
      </c>
      <c r="DL1169" t="s">
        <v>3</v>
      </c>
      <c r="DM1169">
        <v>0</v>
      </c>
      <c r="DN1169" t="s">
        <v>3</v>
      </c>
      <c r="DO1169">
        <v>0</v>
      </c>
    </row>
    <row r="1170" spans="1:119" x14ac:dyDescent="0.2">
      <c r="A1170">
        <f>ROW(Source!A1433)</f>
        <v>1433</v>
      </c>
      <c r="B1170">
        <v>69726971</v>
      </c>
      <c r="C1170">
        <v>69735623</v>
      </c>
      <c r="D1170">
        <v>27440041</v>
      </c>
      <c r="E1170">
        <v>1</v>
      </c>
      <c r="F1170">
        <v>1</v>
      </c>
      <c r="G1170">
        <v>1</v>
      </c>
      <c r="H1170">
        <v>2</v>
      </c>
      <c r="I1170" t="s">
        <v>1003</v>
      </c>
      <c r="J1170" t="s">
        <v>1004</v>
      </c>
      <c r="K1170" t="s">
        <v>1005</v>
      </c>
      <c r="L1170">
        <v>1368</v>
      </c>
      <c r="N1170">
        <v>1011</v>
      </c>
      <c r="O1170" t="s">
        <v>978</v>
      </c>
      <c r="P1170" t="s">
        <v>978</v>
      </c>
      <c r="Q1170">
        <v>1</v>
      </c>
      <c r="W1170">
        <v>0</v>
      </c>
      <c r="X1170">
        <v>781889226</v>
      </c>
      <c r="Y1170">
        <f t="shared" si="549"/>
        <v>4.6399999999999997</v>
      </c>
      <c r="AA1170">
        <v>0</v>
      </c>
      <c r="AB1170">
        <v>0.5</v>
      </c>
      <c r="AC1170">
        <v>0</v>
      </c>
      <c r="AD1170">
        <v>0</v>
      </c>
      <c r="AE1170">
        <v>0</v>
      </c>
      <c r="AF1170">
        <v>0.5</v>
      </c>
      <c r="AG1170">
        <v>0</v>
      </c>
      <c r="AH1170">
        <v>0</v>
      </c>
      <c r="AI1170">
        <v>1</v>
      </c>
      <c r="AJ1170">
        <v>1</v>
      </c>
      <c r="AK1170">
        <v>1</v>
      </c>
      <c r="AL1170">
        <v>1</v>
      </c>
      <c r="AM1170">
        <v>-2</v>
      </c>
      <c r="AN1170">
        <v>0</v>
      </c>
      <c r="AO1170">
        <v>1</v>
      </c>
      <c r="AP1170">
        <v>1</v>
      </c>
      <c r="AQ1170">
        <v>0</v>
      </c>
      <c r="AR1170">
        <v>0</v>
      </c>
      <c r="AS1170" t="s">
        <v>3</v>
      </c>
      <c r="AT1170">
        <v>2.3199999999999998</v>
      </c>
      <c r="AU1170" t="s">
        <v>608</v>
      </c>
      <c r="AV1170">
        <v>0</v>
      </c>
      <c r="AW1170">
        <v>2</v>
      </c>
      <c r="AX1170">
        <v>69735632</v>
      </c>
      <c r="AY1170">
        <v>1</v>
      </c>
      <c r="AZ1170">
        <v>0</v>
      </c>
      <c r="BA1170">
        <v>1192</v>
      </c>
      <c r="BB1170">
        <v>0</v>
      </c>
      <c r="BC1170">
        <v>0</v>
      </c>
      <c r="BD1170">
        <v>0</v>
      </c>
      <c r="BE1170">
        <v>0</v>
      </c>
      <c r="BF1170">
        <v>0</v>
      </c>
      <c r="BG1170">
        <v>0</v>
      </c>
      <c r="BH1170">
        <v>0</v>
      </c>
      <c r="BI1170">
        <v>0</v>
      </c>
      <c r="BJ1170">
        <v>0</v>
      </c>
      <c r="BK1170">
        <v>0</v>
      </c>
      <c r="BL1170">
        <v>0</v>
      </c>
      <c r="BM1170">
        <v>0</v>
      </c>
      <c r="BN1170">
        <v>0</v>
      </c>
      <c r="BO1170">
        <v>0</v>
      </c>
      <c r="BP1170">
        <v>0</v>
      </c>
      <c r="BQ1170">
        <v>0</v>
      </c>
      <c r="BR1170">
        <v>0</v>
      </c>
      <c r="BS1170">
        <v>0</v>
      </c>
      <c r="BT1170">
        <v>0</v>
      </c>
      <c r="BU1170">
        <v>0</v>
      </c>
      <c r="BV1170">
        <v>0</v>
      </c>
      <c r="BW1170">
        <v>0</v>
      </c>
      <c r="CV1170">
        <v>0</v>
      </c>
      <c r="CW1170" t="e">
        <f>ROUND(Y1170*Source!I1433*DO1170,9)</f>
        <v>#REF!</v>
      </c>
      <c r="CX1170" t="e">
        <f>ROUND(Y1170*Source!I1433,9)</f>
        <v>#REF!</v>
      </c>
      <c r="CY1170">
        <f>AB1170</f>
        <v>0.5</v>
      </c>
      <c r="CZ1170">
        <f>AF1170</f>
        <v>0.5</v>
      </c>
      <c r="DA1170">
        <f>AJ1170</f>
        <v>1</v>
      </c>
      <c r="DB1170">
        <f t="shared" si="550"/>
        <v>2.3199999999999998</v>
      </c>
      <c r="DC1170">
        <f t="shared" si="551"/>
        <v>0</v>
      </c>
      <c r="DD1170" t="s">
        <v>3</v>
      </c>
      <c r="DE1170" t="s">
        <v>3</v>
      </c>
      <c r="DF1170" t="e">
        <f t="shared" si="552"/>
        <v>#REF!</v>
      </c>
      <c r="DG1170" t="e">
        <f t="shared" si="547"/>
        <v>#REF!</v>
      </c>
      <c r="DH1170" t="e">
        <f t="shared" si="548"/>
        <v>#REF!</v>
      </c>
      <c r="DI1170" t="e">
        <f t="shared" si="546"/>
        <v>#REF!</v>
      </c>
      <c r="DJ1170" t="e">
        <f>DG1170</f>
        <v>#REF!</v>
      </c>
      <c r="DK1170">
        <v>0</v>
      </c>
      <c r="DL1170" t="s">
        <v>3</v>
      </c>
      <c r="DM1170">
        <v>0</v>
      </c>
      <c r="DN1170" t="s">
        <v>3</v>
      </c>
      <c r="DO1170">
        <v>0</v>
      </c>
    </row>
    <row r="1171" spans="1:119" x14ac:dyDescent="0.2">
      <c r="A1171">
        <f>ROW(Source!A1433)</f>
        <v>1433</v>
      </c>
      <c r="B1171">
        <v>69726971</v>
      </c>
      <c r="C1171">
        <v>69735623</v>
      </c>
      <c r="D1171">
        <v>61335860</v>
      </c>
      <c r="E1171">
        <v>1</v>
      </c>
      <c r="F1171">
        <v>1</v>
      </c>
      <c r="G1171">
        <v>1</v>
      </c>
      <c r="H1171">
        <v>3</v>
      </c>
      <c r="I1171" t="s">
        <v>641</v>
      </c>
      <c r="J1171" t="s">
        <v>643</v>
      </c>
      <c r="K1171" t="s">
        <v>642</v>
      </c>
      <c r="L1171">
        <v>1339</v>
      </c>
      <c r="N1171">
        <v>1007</v>
      </c>
      <c r="O1171" t="s">
        <v>40</v>
      </c>
      <c r="P1171" t="s">
        <v>40</v>
      </c>
      <c r="Q1171">
        <v>1</v>
      </c>
      <c r="W1171">
        <v>0</v>
      </c>
      <c r="X1171">
        <v>1571262290</v>
      </c>
      <c r="Y1171">
        <f t="shared" si="549"/>
        <v>1.02</v>
      </c>
      <c r="AA1171">
        <v>436.64</v>
      </c>
      <c r="AB1171">
        <v>0</v>
      </c>
      <c r="AC1171">
        <v>0</v>
      </c>
      <c r="AD1171">
        <v>0</v>
      </c>
      <c r="AE1171">
        <v>436.64</v>
      </c>
      <c r="AF1171">
        <v>0</v>
      </c>
      <c r="AG1171">
        <v>0</v>
      </c>
      <c r="AH1171">
        <v>0</v>
      </c>
      <c r="AI1171">
        <v>1</v>
      </c>
      <c r="AJ1171">
        <v>1</v>
      </c>
      <c r="AK1171">
        <v>1</v>
      </c>
      <c r="AL1171">
        <v>1</v>
      </c>
      <c r="AM1171">
        <v>0</v>
      </c>
      <c r="AN1171">
        <v>0</v>
      </c>
      <c r="AO1171">
        <v>0</v>
      </c>
      <c r="AP1171">
        <v>1</v>
      </c>
      <c r="AQ1171">
        <v>0</v>
      </c>
      <c r="AR1171">
        <v>0</v>
      </c>
      <c r="AS1171" t="s">
        <v>3</v>
      </c>
      <c r="AT1171">
        <v>0.51</v>
      </c>
      <c r="AU1171" t="s">
        <v>608</v>
      </c>
      <c r="AV1171">
        <v>0</v>
      </c>
      <c r="AW1171">
        <v>1</v>
      </c>
      <c r="AX1171">
        <v>-1</v>
      </c>
      <c r="AY1171">
        <v>0</v>
      </c>
      <c r="AZ1171">
        <v>0</v>
      </c>
      <c r="BA1171" t="s">
        <v>3</v>
      </c>
      <c r="BB1171">
        <v>0</v>
      </c>
      <c r="BC1171">
        <v>0</v>
      </c>
      <c r="BD1171">
        <v>0</v>
      </c>
      <c r="BE1171">
        <v>0</v>
      </c>
      <c r="BF1171">
        <v>0</v>
      </c>
      <c r="BG1171">
        <v>0</v>
      </c>
      <c r="BH1171">
        <v>0</v>
      </c>
      <c r="BI1171">
        <v>0</v>
      </c>
      <c r="BJ1171">
        <v>0</v>
      </c>
      <c r="BK1171">
        <v>0</v>
      </c>
      <c r="BL1171">
        <v>0</v>
      </c>
      <c r="BM1171">
        <v>0</v>
      </c>
      <c r="BN1171">
        <v>0</v>
      </c>
      <c r="BO1171">
        <v>0</v>
      </c>
      <c r="BP1171">
        <v>0</v>
      </c>
      <c r="BQ1171">
        <v>0</v>
      </c>
      <c r="BR1171">
        <v>0</v>
      </c>
      <c r="BS1171">
        <v>0</v>
      </c>
      <c r="BT1171">
        <v>0</v>
      </c>
      <c r="BU1171">
        <v>0</v>
      </c>
      <c r="BV1171">
        <v>0</v>
      </c>
      <c r="BW1171">
        <v>0</v>
      </c>
      <c r="CV1171">
        <v>0</v>
      </c>
      <c r="CW1171">
        <v>0</v>
      </c>
      <c r="CX1171" t="e">
        <f>ROUND(Y1171*Source!I1433,9)</f>
        <v>#REF!</v>
      </c>
      <c r="CY1171">
        <f>AA1171</f>
        <v>436.64</v>
      </c>
      <c r="CZ1171">
        <f>AE1171</f>
        <v>436.64</v>
      </c>
      <c r="DA1171">
        <f>AI1171</f>
        <v>1</v>
      </c>
      <c r="DB1171">
        <f t="shared" si="550"/>
        <v>445.38</v>
      </c>
      <c r="DC1171">
        <f t="shared" si="551"/>
        <v>0</v>
      </c>
      <c r="DD1171" t="s">
        <v>3</v>
      </c>
      <c r="DE1171" t="s">
        <v>3</v>
      </c>
      <c r="DF1171" t="e">
        <f t="shared" si="552"/>
        <v>#REF!</v>
      </c>
      <c r="DG1171" t="e">
        <f t="shared" si="547"/>
        <v>#REF!</v>
      </c>
      <c r="DH1171" t="e">
        <f t="shared" si="548"/>
        <v>#REF!</v>
      </c>
      <c r="DI1171" t="e">
        <f t="shared" si="546"/>
        <v>#REF!</v>
      </c>
      <c r="DJ1171" t="e">
        <f>DF1171</f>
        <v>#REF!</v>
      </c>
      <c r="DK1171">
        <v>0</v>
      </c>
      <c r="DL1171" t="s">
        <v>3</v>
      </c>
      <c r="DM1171">
        <v>0</v>
      </c>
      <c r="DN1171" t="s">
        <v>3</v>
      </c>
      <c r="DO1171">
        <v>0</v>
      </c>
    </row>
    <row r="1172" spans="1:119" x14ac:dyDescent="0.2">
      <c r="A1172">
        <f>ROW(Source!A1434)</f>
        <v>1434</v>
      </c>
      <c r="B1172">
        <v>69726884</v>
      </c>
      <c r="C1172">
        <v>69735623</v>
      </c>
      <c r="D1172">
        <v>27496319</v>
      </c>
      <c r="E1172">
        <v>1</v>
      </c>
      <c r="F1172">
        <v>1</v>
      </c>
      <c r="G1172">
        <v>1</v>
      </c>
      <c r="H1172">
        <v>1</v>
      </c>
      <c r="I1172" t="s">
        <v>1001</v>
      </c>
      <c r="J1172" t="s">
        <v>3</v>
      </c>
      <c r="K1172" t="s">
        <v>1002</v>
      </c>
      <c r="L1172">
        <v>1369</v>
      </c>
      <c r="N1172">
        <v>1013</v>
      </c>
      <c r="O1172" t="s">
        <v>974</v>
      </c>
      <c r="P1172" t="s">
        <v>974</v>
      </c>
      <c r="Q1172">
        <v>1</v>
      </c>
      <c r="W1172">
        <v>0</v>
      </c>
      <c r="X1172">
        <v>1189128158</v>
      </c>
      <c r="Y1172">
        <f t="shared" si="549"/>
        <v>1</v>
      </c>
      <c r="AA1172">
        <v>0</v>
      </c>
      <c r="AB1172">
        <v>0</v>
      </c>
      <c r="AC1172">
        <v>0</v>
      </c>
      <c r="AD1172">
        <v>203.13</v>
      </c>
      <c r="AE1172">
        <v>0</v>
      </c>
      <c r="AF1172">
        <v>0</v>
      </c>
      <c r="AG1172">
        <v>0</v>
      </c>
      <c r="AH1172">
        <v>8.01</v>
      </c>
      <c r="AI1172">
        <v>1</v>
      </c>
      <c r="AJ1172">
        <v>1</v>
      </c>
      <c r="AK1172">
        <v>1</v>
      </c>
      <c r="AL1172">
        <v>25.36</v>
      </c>
      <c r="AM1172">
        <v>5</v>
      </c>
      <c r="AN1172">
        <v>0</v>
      </c>
      <c r="AO1172">
        <v>1</v>
      </c>
      <c r="AP1172">
        <v>1</v>
      </c>
      <c r="AQ1172">
        <v>0</v>
      </c>
      <c r="AR1172">
        <v>0</v>
      </c>
      <c r="AS1172" t="s">
        <v>3</v>
      </c>
      <c r="AT1172">
        <v>0.5</v>
      </c>
      <c r="AU1172" t="s">
        <v>608</v>
      </c>
      <c r="AV1172">
        <v>1</v>
      </c>
      <c r="AW1172">
        <v>2</v>
      </c>
      <c r="AX1172">
        <v>69735629</v>
      </c>
      <c r="AY1172">
        <v>1</v>
      </c>
      <c r="AZ1172">
        <v>0</v>
      </c>
      <c r="BA1172">
        <v>1194</v>
      </c>
      <c r="BB1172">
        <v>0</v>
      </c>
      <c r="BC1172">
        <v>0</v>
      </c>
      <c r="BD1172">
        <v>0</v>
      </c>
      <c r="BE1172">
        <v>0</v>
      </c>
      <c r="BF1172">
        <v>0</v>
      </c>
      <c r="BG1172">
        <v>0</v>
      </c>
      <c r="BH1172">
        <v>0</v>
      </c>
      <c r="BI1172">
        <v>0</v>
      </c>
      <c r="BJ1172">
        <v>0</v>
      </c>
      <c r="BK1172">
        <v>0</v>
      </c>
      <c r="BL1172">
        <v>0</v>
      </c>
      <c r="BM1172">
        <v>0</v>
      </c>
      <c r="BN1172">
        <v>0</v>
      </c>
      <c r="BO1172">
        <v>0</v>
      </c>
      <c r="BP1172">
        <v>0</v>
      </c>
      <c r="BQ1172">
        <v>0</v>
      </c>
      <c r="BR1172">
        <v>0</v>
      </c>
      <c r="BS1172">
        <v>0</v>
      </c>
      <c r="BT1172">
        <v>0</v>
      </c>
      <c r="BU1172">
        <v>0</v>
      </c>
      <c r="BV1172">
        <v>0</v>
      </c>
      <c r="BW1172">
        <v>0</v>
      </c>
      <c r="CU1172" t="e">
        <f>ROUND(AT1172*Source!I1434*AH1172*AL1172,0)</f>
        <v>#REF!</v>
      </c>
      <c r="CV1172" t="e">
        <f>ROUND(Y1172*Source!I1434,9)</f>
        <v>#REF!</v>
      </c>
      <c r="CW1172">
        <v>0</v>
      </c>
      <c r="CX1172" t="e">
        <f>ROUND(Y1172*Source!I1434,9)</f>
        <v>#REF!</v>
      </c>
      <c r="CY1172">
        <f>AD1172</f>
        <v>203.13</v>
      </c>
      <c r="CZ1172">
        <f>AH1172</f>
        <v>8.01</v>
      </c>
      <c r="DA1172">
        <f>AL1172</f>
        <v>25.36</v>
      </c>
      <c r="DB1172">
        <f t="shared" si="550"/>
        <v>8.02</v>
      </c>
      <c r="DC1172">
        <f t="shared" si="551"/>
        <v>0</v>
      </c>
      <c r="DD1172" t="s">
        <v>3</v>
      </c>
      <c r="DE1172" t="s">
        <v>3</v>
      </c>
      <c r="DF1172" t="e">
        <f t="shared" si="552"/>
        <v>#REF!</v>
      </c>
      <c r="DG1172" t="e">
        <f t="shared" si="547"/>
        <v>#REF!</v>
      </c>
      <c r="DH1172" t="e">
        <f t="shared" si="548"/>
        <v>#REF!</v>
      </c>
      <c r="DI1172" t="e">
        <f>ROUND(ROUND(AH1172*AL1172,0)*CX1172,0)</f>
        <v>#REF!</v>
      </c>
      <c r="DJ1172" t="e">
        <f>DI1172</f>
        <v>#REF!</v>
      </c>
      <c r="DK1172">
        <v>0</v>
      </c>
      <c r="DL1172" t="s">
        <v>3</v>
      </c>
      <c r="DM1172">
        <v>0</v>
      </c>
      <c r="DN1172" t="s">
        <v>3</v>
      </c>
      <c r="DO1172">
        <v>0</v>
      </c>
    </row>
    <row r="1173" spans="1:119" x14ac:dyDescent="0.2">
      <c r="A1173">
        <f>ROW(Source!A1434)</f>
        <v>1434</v>
      </c>
      <c r="B1173">
        <v>69726884</v>
      </c>
      <c r="C1173">
        <v>69735623</v>
      </c>
      <c r="D1173">
        <v>121548</v>
      </c>
      <c r="E1173">
        <v>1</v>
      </c>
      <c r="F1173">
        <v>1</v>
      </c>
      <c r="G1173">
        <v>1</v>
      </c>
      <c r="H1173">
        <v>1</v>
      </c>
      <c r="I1173" t="s">
        <v>36</v>
      </c>
      <c r="J1173" t="s">
        <v>3</v>
      </c>
      <c r="K1173" t="s">
        <v>981</v>
      </c>
      <c r="L1173">
        <v>608254</v>
      </c>
      <c r="N1173">
        <v>1013</v>
      </c>
      <c r="O1173" t="s">
        <v>982</v>
      </c>
      <c r="P1173" t="s">
        <v>982</v>
      </c>
      <c r="Q1173">
        <v>1</v>
      </c>
      <c r="W1173">
        <v>0</v>
      </c>
      <c r="X1173">
        <v>-185737400</v>
      </c>
      <c r="Y1173">
        <f t="shared" si="549"/>
        <v>0.42</v>
      </c>
      <c r="AA1173">
        <v>0</v>
      </c>
      <c r="AB1173">
        <v>0</v>
      </c>
      <c r="AC1173">
        <v>0</v>
      </c>
      <c r="AD1173">
        <v>0</v>
      </c>
      <c r="AE1173">
        <v>0</v>
      </c>
      <c r="AF1173">
        <v>0</v>
      </c>
      <c r="AG1173">
        <v>0</v>
      </c>
      <c r="AH1173">
        <v>0</v>
      </c>
      <c r="AI1173">
        <v>1</v>
      </c>
      <c r="AJ1173">
        <v>1</v>
      </c>
      <c r="AK1173">
        <v>19.8</v>
      </c>
      <c r="AL1173">
        <v>1</v>
      </c>
      <c r="AM1173">
        <v>5</v>
      </c>
      <c r="AN1173">
        <v>0</v>
      </c>
      <c r="AO1173">
        <v>1</v>
      </c>
      <c r="AP1173">
        <v>1</v>
      </c>
      <c r="AQ1173">
        <v>0</v>
      </c>
      <c r="AR1173">
        <v>0</v>
      </c>
      <c r="AS1173" t="s">
        <v>3</v>
      </c>
      <c r="AT1173">
        <v>0.21</v>
      </c>
      <c r="AU1173" t="s">
        <v>608</v>
      </c>
      <c r="AV1173">
        <v>2</v>
      </c>
      <c r="AW1173">
        <v>2</v>
      </c>
      <c r="AX1173">
        <v>69735630</v>
      </c>
      <c r="AY1173">
        <v>1</v>
      </c>
      <c r="AZ1173">
        <v>0</v>
      </c>
      <c r="BA1173">
        <v>1195</v>
      </c>
      <c r="BB1173">
        <v>0</v>
      </c>
      <c r="BC1173">
        <v>0</v>
      </c>
      <c r="BD1173">
        <v>0</v>
      </c>
      <c r="BE1173">
        <v>0</v>
      </c>
      <c r="BF1173">
        <v>0</v>
      </c>
      <c r="BG1173">
        <v>0</v>
      </c>
      <c r="BH1173">
        <v>0</v>
      </c>
      <c r="BI1173">
        <v>0</v>
      </c>
      <c r="BJ1173">
        <v>0</v>
      </c>
      <c r="BK1173">
        <v>0</v>
      </c>
      <c r="BL1173">
        <v>0</v>
      </c>
      <c r="BM1173">
        <v>0</v>
      </c>
      <c r="BN1173">
        <v>0</v>
      </c>
      <c r="BO1173">
        <v>0</v>
      </c>
      <c r="BP1173">
        <v>0</v>
      </c>
      <c r="BQ1173">
        <v>0</v>
      </c>
      <c r="BR1173">
        <v>0</v>
      </c>
      <c r="BS1173">
        <v>0</v>
      </c>
      <c r="BT1173">
        <v>0</v>
      </c>
      <c r="BU1173">
        <v>0</v>
      </c>
      <c r="BV1173">
        <v>0</v>
      </c>
      <c r="BW1173">
        <v>0</v>
      </c>
      <c r="CV1173">
        <v>0</v>
      </c>
      <c r="CW1173">
        <v>0</v>
      </c>
      <c r="CX1173" t="e">
        <f>ROUND(Y1173*Source!I1434,9)</f>
        <v>#REF!</v>
      </c>
      <c r="CY1173">
        <f>AD1173</f>
        <v>0</v>
      </c>
      <c r="CZ1173">
        <f>AH1173</f>
        <v>0</v>
      </c>
      <c r="DA1173">
        <f>AL1173</f>
        <v>1</v>
      </c>
      <c r="DB1173">
        <f t="shared" si="550"/>
        <v>0</v>
      </c>
      <c r="DC1173">
        <f t="shared" si="551"/>
        <v>0</v>
      </c>
      <c r="DD1173" t="s">
        <v>3</v>
      </c>
      <c r="DE1173" t="s">
        <v>3</v>
      </c>
      <c r="DF1173" t="e">
        <f t="shared" si="552"/>
        <v>#REF!</v>
      </c>
      <c r="DG1173" t="e">
        <f t="shared" si="547"/>
        <v>#REF!</v>
      </c>
      <c r="DH1173" t="e">
        <f>ROUND(ROUND(AG1173*AK1173,0)*CX1173,0)</f>
        <v>#REF!</v>
      </c>
      <c r="DI1173" t="e">
        <f t="shared" ref="DI1173:DI1180" si="553">ROUND(ROUND(AH1173,0)*CX1173,0)</f>
        <v>#REF!</v>
      </c>
      <c r="DJ1173" t="e">
        <f>DI1173</f>
        <v>#REF!</v>
      </c>
      <c r="DK1173">
        <v>0</v>
      </c>
      <c r="DL1173" t="s">
        <v>3</v>
      </c>
      <c r="DM1173">
        <v>0</v>
      </c>
      <c r="DN1173" t="s">
        <v>3</v>
      </c>
      <c r="DO1173">
        <v>0</v>
      </c>
    </row>
    <row r="1174" spans="1:119" x14ac:dyDescent="0.2">
      <c r="A1174">
        <f>ROW(Source!A1434)</f>
        <v>1434</v>
      </c>
      <c r="B1174">
        <v>69726884</v>
      </c>
      <c r="C1174">
        <v>69735623</v>
      </c>
      <c r="D1174">
        <v>27439630</v>
      </c>
      <c r="E1174">
        <v>1</v>
      </c>
      <c r="F1174">
        <v>1</v>
      </c>
      <c r="G1174">
        <v>1</v>
      </c>
      <c r="H1174">
        <v>2</v>
      </c>
      <c r="I1174" t="s">
        <v>986</v>
      </c>
      <c r="J1174" t="s">
        <v>987</v>
      </c>
      <c r="K1174" t="s">
        <v>988</v>
      </c>
      <c r="L1174">
        <v>1368</v>
      </c>
      <c r="N1174">
        <v>1011</v>
      </c>
      <c r="O1174" t="s">
        <v>978</v>
      </c>
      <c r="P1174" t="s">
        <v>978</v>
      </c>
      <c r="Q1174">
        <v>1</v>
      </c>
      <c r="W1174">
        <v>0</v>
      </c>
      <c r="X1174">
        <v>-72110300</v>
      </c>
      <c r="Y1174">
        <f t="shared" si="549"/>
        <v>0.42</v>
      </c>
      <c r="AA1174">
        <v>0</v>
      </c>
      <c r="AB1174">
        <v>245.16</v>
      </c>
      <c r="AC1174">
        <v>269.48</v>
      </c>
      <c r="AD1174">
        <v>0</v>
      </c>
      <c r="AE1174">
        <v>0</v>
      </c>
      <c r="AF1174">
        <v>31.27</v>
      </c>
      <c r="AG1174">
        <v>13.61</v>
      </c>
      <c r="AH1174">
        <v>0</v>
      </c>
      <c r="AI1174">
        <v>1</v>
      </c>
      <c r="AJ1174">
        <v>7.84</v>
      </c>
      <c r="AK1174">
        <v>19.8</v>
      </c>
      <c r="AL1174">
        <v>1</v>
      </c>
      <c r="AM1174">
        <v>5</v>
      </c>
      <c r="AN1174">
        <v>0</v>
      </c>
      <c r="AO1174">
        <v>1</v>
      </c>
      <c r="AP1174">
        <v>1</v>
      </c>
      <c r="AQ1174">
        <v>0</v>
      </c>
      <c r="AR1174">
        <v>0</v>
      </c>
      <c r="AS1174" t="s">
        <v>3</v>
      </c>
      <c r="AT1174">
        <v>0.21</v>
      </c>
      <c r="AU1174" t="s">
        <v>608</v>
      </c>
      <c r="AV1174">
        <v>0</v>
      </c>
      <c r="AW1174">
        <v>2</v>
      </c>
      <c r="AX1174">
        <v>69735631</v>
      </c>
      <c r="AY1174">
        <v>1</v>
      </c>
      <c r="AZ1174">
        <v>0</v>
      </c>
      <c r="BA1174">
        <v>1196</v>
      </c>
      <c r="BB1174">
        <v>0</v>
      </c>
      <c r="BC1174">
        <v>0</v>
      </c>
      <c r="BD1174">
        <v>0</v>
      </c>
      <c r="BE1174">
        <v>0</v>
      </c>
      <c r="BF1174">
        <v>0</v>
      </c>
      <c r="BG1174">
        <v>0</v>
      </c>
      <c r="BH1174">
        <v>0</v>
      </c>
      <c r="BI1174">
        <v>0</v>
      </c>
      <c r="BJ1174">
        <v>0</v>
      </c>
      <c r="BK1174">
        <v>0</v>
      </c>
      <c r="BL1174">
        <v>0</v>
      </c>
      <c r="BM1174">
        <v>0</v>
      </c>
      <c r="BN1174">
        <v>0</v>
      </c>
      <c r="BO1174">
        <v>0</v>
      </c>
      <c r="BP1174">
        <v>0</v>
      </c>
      <c r="BQ1174">
        <v>0</v>
      </c>
      <c r="BR1174">
        <v>0</v>
      </c>
      <c r="BS1174">
        <v>0</v>
      </c>
      <c r="BT1174">
        <v>0</v>
      </c>
      <c r="BU1174">
        <v>0</v>
      </c>
      <c r="BV1174">
        <v>0</v>
      </c>
      <c r="BW1174">
        <v>0</v>
      </c>
      <c r="CV1174">
        <v>0</v>
      </c>
      <c r="CW1174" t="e">
        <f>ROUND(Y1174*Source!I1434*DO1174,9)</f>
        <v>#REF!</v>
      </c>
      <c r="CX1174" t="e">
        <f>ROUND(Y1174*Source!I1434,9)</f>
        <v>#REF!</v>
      </c>
      <c r="CY1174">
        <f>AB1174</f>
        <v>245.16</v>
      </c>
      <c r="CZ1174">
        <f>AF1174</f>
        <v>31.27</v>
      </c>
      <c r="DA1174">
        <f>AJ1174</f>
        <v>7.84</v>
      </c>
      <c r="DB1174">
        <f t="shared" si="550"/>
        <v>13.14</v>
      </c>
      <c r="DC1174">
        <f t="shared" si="551"/>
        <v>5.72</v>
      </c>
      <c r="DD1174" t="s">
        <v>3</v>
      </c>
      <c r="DE1174" t="s">
        <v>3</v>
      </c>
      <c r="DF1174" t="e">
        <f t="shared" si="552"/>
        <v>#REF!</v>
      </c>
      <c r="DG1174" t="e">
        <f>ROUND(ROUND(AF1174*AJ1174,0)*CX1174,0)</f>
        <v>#REF!</v>
      </c>
      <c r="DH1174" t="e">
        <f>ROUND(ROUND(AG1174*AK1174,0)*CX1174,0)</f>
        <v>#REF!</v>
      </c>
      <c r="DI1174" t="e">
        <f t="shared" si="553"/>
        <v>#REF!</v>
      </c>
      <c r="DJ1174" t="e">
        <f>DG1174</f>
        <v>#REF!</v>
      </c>
      <c r="DK1174">
        <v>0</v>
      </c>
      <c r="DL1174" t="s">
        <v>3</v>
      </c>
      <c r="DM1174">
        <v>0</v>
      </c>
      <c r="DN1174" t="s">
        <v>3</v>
      </c>
      <c r="DO1174">
        <v>0</v>
      </c>
    </row>
    <row r="1175" spans="1:119" x14ac:dyDescent="0.2">
      <c r="A1175">
        <f>ROW(Source!A1434)</f>
        <v>1434</v>
      </c>
      <c r="B1175">
        <v>69726884</v>
      </c>
      <c r="C1175">
        <v>69735623</v>
      </c>
      <c r="D1175">
        <v>27440041</v>
      </c>
      <c r="E1175">
        <v>1</v>
      </c>
      <c r="F1175">
        <v>1</v>
      </c>
      <c r="G1175">
        <v>1</v>
      </c>
      <c r="H1175">
        <v>2</v>
      </c>
      <c r="I1175" t="s">
        <v>1003</v>
      </c>
      <c r="J1175" t="s">
        <v>1004</v>
      </c>
      <c r="K1175" t="s">
        <v>1005</v>
      </c>
      <c r="L1175">
        <v>1368</v>
      </c>
      <c r="N1175">
        <v>1011</v>
      </c>
      <c r="O1175" t="s">
        <v>978</v>
      </c>
      <c r="P1175" t="s">
        <v>978</v>
      </c>
      <c r="Q1175">
        <v>1</v>
      </c>
      <c r="W1175">
        <v>0</v>
      </c>
      <c r="X1175">
        <v>781889226</v>
      </c>
      <c r="Y1175">
        <f t="shared" si="549"/>
        <v>4.6399999999999997</v>
      </c>
      <c r="AA1175">
        <v>0</v>
      </c>
      <c r="AB1175">
        <v>3.92</v>
      </c>
      <c r="AC1175">
        <v>0</v>
      </c>
      <c r="AD1175">
        <v>0</v>
      </c>
      <c r="AE1175">
        <v>0</v>
      </c>
      <c r="AF1175">
        <v>0.5</v>
      </c>
      <c r="AG1175">
        <v>0</v>
      </c>
      <c r="AH1175">
        <v>0</v>
      </c>
      <c r="AI1175">
        <v>1</v>
      </c>
      <c r="AJ1175">
        <v>7.84</v>
      </c>
      <c r="AK1175">
        <v>19.8</v>
      </c>
      <c r="AL1175">
        <v>1</v>
      </c>
      <c r="AM1175">
        <v>5</v>
      </c>
      <c r="AN1175">
        <v>0</v>
      </c>
      <c r="AO1175">
        <v>1</v>
      </c>
      <c r="AP1175">
        <v>1</v>
      </c>
      <c r="AQ1175">
        <v>0</v>
      </c>
      <c r="AR1175">
        <v>0</v>
      </c>
      <c r="AS1175" t="s">
        <v>3</v>
      </c>
      <c r="AT1175">
        <v>2.3199999999999998</v>
      </c>
      <c r="AU1175" t="s">
        <v>608</v>
      </c>
      <c r="AV1175">
        <v>0</v>
      </c>
      <c r="AW1175">
        <v>2</v>
      </c>
      <c r="AX1175">
        <v>69735632</v>
      </c>
      <c r="AY1175">
        <v>1</v>
      </c>
      <c r="AZ1175">
        <v>0</v>
      </c>
      <c r="BA1175">
        <v>1197</v>
      </c>
      <c r="BB1175">
        <v>0</v>
      </c>
      <c r="BC1175">
        <v>0</v>
      </c>
      <c r="BD1175">
        <v>0</v>
      </c>
      <c r="BE1175">
        <v>0</v>
      </c>
      <c r="BF1175">
        <v>0</v>
      </c>
      <c r="BG1175">
        <v>0</v>
      </c>
      <c r="BH1175">
        <v>0</v>
      </c>
      <c r="BI1175">
        <v>0</v>
      </c>
      <c r="BJ1175">
        <v>0</v>
      </c>
      <c r="BK1175">
        <v>0</v>
      </c>
      <c r="BL1175">
        <v>0</v>
      </c>
      <c r="BM1175">
        <v>0</v>
      </c>
      <c r="BN1175">
        <v>0</v>
      </c>
      <c r="BO1175">
        <v>0</v>
      </c>
      <c r="BP1175">
        <v>0</v>
      </c>
      <c r="BQ1175">
        <v>0</v>
      </c>
      <c r="BR1175">
        <v>0</v>
      </c>
      <c r="BS1175">
        <v>0</v>
      </c>
      <c r="BT1175">
        <v>0</v>
      </c>
      <c r="BU1175">
        <v>0</v>
      </c>
      <c r="BV1175">
        <v>0</v>
      </c>
      <c r="BW1175">
        <v>0</v>
      </c>
      <c r="CV1175">
        <v>0</v>
      </c>
      <c r="CW1175" t="e">
        <f>ROUND(Y1175*Source!I1434*DO1175,9)</f>
        <v>#REF!</v>
      </c>
      <c r="CX1175" t="e">
        <f>ROUND(Y1175*Source!I1434,9)</f>
        <v>#REF!</v>
      </c>
      <c r="CY1175">
        <f>AB1175</f>
        <v>3.92</v>
      </c>
      <c r="CZ1175">
        <f>AF1175</f>
        <v>0.5</v>
      </c>
      <c r="DA1175">
        <f>AJ1175</f>
        <v>7.84</v>
      </c>
      <c r="DB1175">
        <f t="shared" si="550"/>
        <v>2.3199999999999998</v>
      </c>
      <c r="DC1175">
        <f t="shared" si="551"/>
        <v>0</v>
      </c>
      <c r="DD1175" t="s">
        <v>3</v>
      </c>
      <c r="DE1175" t="s">
        <v>3</v>
      </c>
      <c r="DF1175" t="e">
        <f t="shared" si="552"/>
        <v>#REF!</v>
      </c>
      <c r="DG1175" t="e">
        <f>ROUND(ROUND(AF1175*AJ1175,0)*CX1175,0)</f>
        <v>#REF!</v>
      </c>
      <c r="DH1175" t="e">
        <f>ROUND(ROUND(AG1175*AK1175,0)*CX1175,0)</f>
        <v>#REF!</v>
      </c>
      <c r="DI1175" t="e">
        <f t="shared" si="553"/>
        <v>#REF!</v>
      </c>
      <c r="DJ1175" t="e">
        <f>DG1175</f>
        <v>#REF!</v>
      </c>
      <c r="DK1175">
        <v>0</v>
      </c>
      <c r="DL1175" t="s">
        <v>3</v>
      </c>
      <c r="DM1175">
        <v>0</v>
      </c>
      <c r="DN1175" t="s">
        <v>3</v>
      </c>
      <c r="DO1175">
        <v>0</v>
      </c>
    </row>
    <row r="1176" spans="1:119" x14ac:dyDescent="0.2">
      <c r="A1176">
        <f>ROW(Source!A1434)</f>
        <v>1434</v>
      </c>
      <c r="B1176">
        <v>69726884</v>
      </c>
      <c r="C1176">
        <v>69735623</v>
      </c>
      <c r="D1176">
        <v>61335860</v>
      </c>
      <c r="E1176">
        <v>1</v>
      </c>
      <c r="F1176">
        <v>1</v>
      </c>
      <c r="G1176">
        <v>1</v>
      </c>
      <c r="H1176">
        <v>3</v>
      </c>
      <c r="I1176" t="s">
        <v>641</v>
      </c>
      <c r="J1176" t="s">
        <v>643</v>
      </c>
      <c r="K1176" t="s">
        <v>642</v>
      </c>
      <c r="L1176">
        <v>1339</v>
      </c>
      <c r="N1176">
        <v>1007</v>
      </c>
      <c r="O1176" t="s">
        <v>40</v>
      </c>
      <c r="P1176" t="s">
        <v>40</v>
      </c>
      <c r="Q1176">
        <v>1</v>
      </c>
      <c r="W1176">
        <v>0</v>
      </c>
      <c r="X1176">
        <v>1571262290</v>
      </c>
      <c r="Y1176">
        <f t="shared" si="549"/>
        <v>1.02</v>
      </c>
      <c r="AA1176">
        <v>3403.83</v>
      </c>
      <c r="AB1176">
        <v>0</v>
      </c>
      <c r="AC1176">
        <v>0</v>
      </c>
      <c r="AD1176">
        <v>0</v>
      </c>
      <c r="AE1176">
        <v>470.73</v>
      </c>
      <c r="AF1176">
        <v>0</v>
      </c>
      <c r="AG1176">
        <v>0</v>
      </c>
      <c r="AH1176">
        <v>0</v>
      </c>
      <c r="AI1176">
        <v>7.56</v>
      </c>
      <c r="AJ1176">
        <v>1</v>
      </c>
      <c r="AK1176">
        <v>1</v>
      </c>
      <c r="AL1176">
        <v>1</v>
      </c>
      <c r="AM1176">
        <v>0</v>
      </c>
      <c r="AN1176">
        <v>0</v>
      </c>
      <c r="AO1176">
        <v>0</v>
      </c>
      <c r="AP1176">
        <v>1</v>
      </c>
      <c r="AQ1176">
        <v>0</v>
      </c>
      <c r="AR1176">
        <v>0</v>
      </c>
      <c r="AS1176" t="s">
        <v>3</v>
      </c>
      <c r="AT1176">
        <v>0.51</v>
      </c>
      <c r="AU1176" t="s">
        <v>608</v>
      </c>
      <c r="AV1176">
        <v>0</v>
      </c>
      <c r="AW1176">
        <v>1</v>
      </c>
      <c r="AX1176">
        <v>-1</v>
      </c>
      <c r="AY1176">
        <v>0</v>
      </c>
      <c r="AZ1176">
        <v>0</v>
      </c>
      <c r="BA1176" t="s">
        <v>3</v>
      </c>
      <c r="BB1176">
        <v>0</v>
      </c>
      <c r="BC1176">
        <v>0</v>
      </c>
      <c r="BD1176">
        <v>0</v>
      </c>
      <c r="BE1176">
        <v>0</v>
      </c>
      <c r="BF1176">
        <v>0</v>
      </c>
      <c r="BG1176">
        <v>0</v>
      </c>
      <c r="BH1176">
        <v>0</v>
      </c>
      <c r="BI1176">
        <v>0</v>
      </c>
      <c r="BJ1176">
        <v>0</v>
      </c>
      <c r="BK1176">
        <v>0</v>
      </c>
      <c r="BL1176">
        <v>0</v>
      </c>
      <c r="BM1176">
        <v>0</v>
      </c>
      <c r="BN1176">
        <v>0</v>
      </c>
      <c r="BO1176">
        <v>0</v>
      </c>
      <c r="BP1176">
        <v>0</v>
      </c>
      <c r="BQ1176">
        <v>0</v>
      </c>
      <c r="BR1176">
        <v>0</v>
      </c>
      <c r="BS1176">
        <v>0</v>
      </c>
      <c r="BT1176">
        <v>0</v>
      </c>
      <c r="BU1176">
        <v>0</v>
      </c>
      <c r="BV1176">
        <v>0</v>
      </c>
      <c r="BW1176">
        <v>0</v>
      </c>
      <c r="CV1176">
        <v>0</v>
      </c>
      <c r="CW1176">
        <v>0</v>
      </c>
      <c r="CX1176" t="e">
        <f>ROUND(Y1176*Source!I1434,9)</f>
        <v>#REF!</v>
      </c>
      <c r="CY1176">
        <f>AA1176</f>
        <v>3403.83</v>
      </c>
      <c r="CZ1176">
        <f>AE1176</f>
        <v>470.73</v>
      </c>
      <c r="DA1176">
        <f>AI1176</f>
        <v>7.56</v>
      </c>
      <c r="DB1176">
        <f t="shared" si="550"/>
        <v>480.14</v>
      </c>
      <c r="DC1176">
        <f t="shared" si="551"/>
        <v>0</v>
      </c>
      <c r="DD1176" t="s">
        <v>3</v>
      </c>
      <c r="DE1176" t="s">
        <v>3</v>
      </c>
      <c r="DF1176" t="e">
        <f>ROUND(ROUND(AE1176*AI1176,0)*CX1176,0)</f>
        <v>#REF!</v>
      </c>
      <c r="DG1176" t="e">
        <f t="shared" ref="DG1176:DG1181" si="554">ROUND(ROUND(AF1176,0)*CX1176,0)</f>
        <v>#REF!</v>
      </c>
      <c r="DH1176" t="e">
        <f t="shared" ref="DH1176:DH1181" si="555">ROUND(ROUND(AG1176,0)*CX1176,0)</f>
        <v>#REF!</v>
      </c>
      <c r="DI1176" t="e">
        <f t="shared" si="553"/>
        <v>#REF!</v>
      </c>
      <c r="DJ1176" t="e">
        <f>DF1176</f>
        <v>#REF!</v>
      </c>
      <c r="DK1176">
        <v>0</v>
      </c>
      <c r="DL1176" t="s">
        <v>3</v>
      </c>
      <c r="DM1176">
        <v>0</v>
      </c>
      <c r="DN1176" t="s">
        <v>3</v>
      </c>
      <c r="DO1176">
        <v>0</v>
      </c>
    </row>
    <row r="1177" spans="1:119" x14ac:dyDescent="0.2">
      <c r="A1177">
        <f>ROW(Source!A1472)</f>
        <v>1472</v>
      </c>
      <c r="B1177">
        <v>69726971</v>
      </c>
      <c r="C1177">
        <v>69735635</v>
      </c>
      <c r="D1177">
        <v>27493087</v>
      </c>
      <c r="E1177">
        <v>1</v>
      </c>
      <c r="F1177">
        <v>1</v>
      </c>
      <c r="G1177">
        <v>1</v>
      </c>
      <c r="H1177">
        <v>1</v>
      </c>
      <c r="I1177" t="s">
        <v>992</v>
      </c>
      <c r="J1177" t="s">
        <v>3</v>
      </c>
      <c r="K1177" t="s">
        <v>993</v>
      </c>
      <c r="L1177">
        <v>1369</v>
      </c>
      <c r="N1177">
        <v>1013</v>
      </c>
      <c r="O1177" t="s">
        <v>974</v>
      </c>
      <c r="P1177" t="s">
        <v>974</v>
      </c>
      <c r="Q1177">
        <v>1</v>
      </c>
      <c r="W1177">
        <v>0</v>
      </c>
      <c r="X1177">
        <v>800791658</v>
      </c>
      <c r="Y1177">
        <f t="shared" ref="Y1177:Y1208" si="556">AT1177</f>
        <v>9.4700000000000006</v>
      </c>
      <c r="AA1177">
        <v>0</v>
      </c>
      <c r="AB1177">
        <v>0</v>
      </c>
      <c r="AC1177">
        <v>0</v>
      </c>
      <c r="AD1177">
        <v>9.48</v>
      </c>
      <c r="AE1177">
        <v>0</v>
      </c>
      <c r="AF1177">
        <v>0</v>
      </c>
      <c r="AG1177">
        <v>0</v>
      </c>
      <c r="AH1177">
        <v>9.48</v>
      </c>
      <c r="AI1177">
        <v>1</v>
      </c>
      <c r="AJ1177">
        <v>1</v>
      </c>
      <c r="AK1177">
        <v>1</v>
      </c>
      <c r="AL1177">
        <v>1</v>
      </c>
      <c r="AM1177">
        <v>0</v>
      </c>
      <c r="AN1177">
        <v>0</v>
      </c>
      <c r="AO1177">
        <v>1</v>
      </c>
      <c r="AP1177">
        <v>0</v>
      </c>
      <c r="AQ1177">
        <v>0</v>
      </c>
      <c r="AR1177">
        <v>0</v>
      </c>
      <c r="AS1177" t="s">
        <v>3</v>
      </c>
      <c r="AT1177">
        <v>9.4700000000000006</v>
      </c>
      <c r="AU1177" t="s">
        <v>3</v>
      </c>
      <c r="AV1177">
        <v>1</v>
      </c>
      <c r="AW1177">
        <v>2</v>
      </c>
      <c r="AX1177">
        <v>69735640</v>
      </c>
      <c r="AY1177">
        <v>1</v>
      </c>
      <c r="AZ1177">
        <v>0</v>
      </c>
      <c r="BA1177">
        <v>1199</v>
      </c>
      <c r="BB1177">
        <v>0</v>
      </c>
      <c r="BC1177">
        <v>0</v>
      </c>
      <c r="BD1177">
        <v>0</v>
      </c>
      <c r="BE1177">
        <v>0</v>
      </c>
      <c r="BF1177">
        <v>0</v>
      </c>
      <c r="BG1177">
        <v>0</v>
      </c>
      <c r="BH1177">
        <v>0</v>
      </c>
      <c r="BI1177">
        <v>0</v>
      </c>
      <c r="BJ1177">
        <v>0</v>
      </c>
      <c r="BK1177">
        <v>0</v>
      </c>
      <c r="BL1177">
        <v>0</v>
      </c>
      <c r="BM1177">
        <v>0</v>
      </c>
      <c r="BN1177">
        <v>0</v>
      </c>
      <c r="BO1177">
        <v>0</v>
      </c>
      <c r="BP1177">
        <v>0</v>
      </c>
      <c r="BQ1177">
        <v>0</v>
      </c>
      <c r="BR1177">
        <v>0</v>
      </c>
      <c r="BS1177">
        <v>0</v>
      </c>
      <c r="BT1177">
        <v>0</v>
      </c>
      <c r="BU1177">
        <v>0</v>
      </c>
      <c r="BV1177">
        <v>0</v>
      </c>
      <c r="BW1177">
        <v>0</v>
      </c>
      <c r="CU1177" t="e">
        <f>ROUND(AT1177*Source!I1472*AH1177*AL1177,0)</f>
        <v>#REF!</v>
      </c>
      <c r="CV1177" t="e">
        <f>ROUND(Y1177*Source!I1472,9)</f>
        <v>#REF!</v>
      </c>
      <c r="CW1177">
        <v>0</v>
      </c>
      <c r="CX1177" t="e">
        <f>ROUND(Y1177*Source!I1472,9)</f>
        <v>#REF!</v>
      </c>
      <c r="CY1177">
        <f>AD1177</f>
        <v>9.48</v>
      </c>
      <c r="CZ1177">
        <f>AH1177</f>
        <v>9.48</v>
      </c>
      <c r="DA1177">
        <f>AL1177</f>
        <v>1</v>
      </c>
      <c r="DB1177">
        <f t="shared" ref="DB1177:DB1208" si="557">ROUND(ROUND(AT1177*CZ1177,2),2)</f>
        <v>89.78</v>
      </c>
      <c r="DC1177">
        <f t="shared" ref="DC1177:DC1208" si="558">ROUND(ROUND(AT1177*AG1177,2),2)</f>
        <v>0</v>
      </c>
      <c r="DD1177" t="s">
        <v>3</v>
      </c>
      <c r="DE1177" t="s">
        <v>3</v>
      </c>
      <c r="DF1177" t="e">
        <f t="shared" ref="DF1177:DF1183" si="559">ROUND(ROUND(AE1177,0)*CX1177,0)</f>
        <v>#REF!</v>
      </c>
      <c r="DG1177" t="e">
        <f t="shared" si="554"/>
        <v>#REF!</v>
      </c>
      <c r="DH1177" t="e">
        <f t="shared" si="555"/>
        <v>#REF!</v>
      </c>
      <c r="DI1177" t="e">
        <f t="shared" si="553"/>
        <v>#REF!</v>
      </c>
      <c r="DJ1177" t="e">
        <f>DI1177</f>
        <v>#REF!</v>
      </c>
      <c r="DK1177">
        <v>0</v>
      </c>
      <c r="DL1177" t="s">
        <v>3</v>
      </c>
      <c r="DM1177">
        <v>0</v>
      </c>
      <c r="DN1177" t="s">
        <v>3</v>
      </c>
      <c r="DO1177">
        <v>0</v>
      </c>
    </row>
    <row r="1178" spans="1:119" x14ac:dyDescent="0.2">
      <c r="A1178">
        <f>ROW(Source!A1472)</f>
        <v>1472</v>
      </c>
      <c r="B1178">
        <v>69726971</v>
      </c>
      <c r="C1178">
        <v>69735635</v>
      </c>
      <c r="D1178">
        <v>27439597</v>
      </c>
      <c r="E1178">
        <v>1</v>
      </c>
      <c r="F1178">
        <v>1</v>
      </c>
      <c r="G1178">
        <v>1</v>
      </c>
      <c r="H1178">
        <v>2</v>
      </c>
      <c r="I1178" t="s">
        <v>994</v>
      </c>
      <c r="J1178" t="s">
        <v>995</v>
      </c>
      <c r="K1178" t="s">
        <v>996</v>
      </c>
      <c r="L1178">
        <v>1368</v>
      </c>
      <c r="N1178">
        <v>1011</v>
      </c>
      <c r="O1178" t="s">
        <v>978</v>
      </c>
      <c r="P1178" t="s">
        <v>978</v>
      </c>
      <c r="Q1178">
        <v>1</v>
      </c>
      <c r="W1178">
        <v>0</v>
      </c>
      <c r="X1178">
        <v>-1564010176</v>
      </c>
      <c r="Y1178">
        <f t="shared" si="556"/>
        <v>0.45</v>
      </c>
      <c r="AA1178">
        <v>0</v>
      </c>
      <c r="AB1178">
        <v>6.62</v>
      </c>
      <c r="AC1178">
        <v>0</v>
      </c>
      <c r="AD1178">
        <v>0</v>
      </c>
      <c r="AE1178">
        <v>0</v>
      </c>
      <c r="AF1178">
        <v>6.62</v>
      </c>
      <c r="AG1178">
        <v>0</v>
      </c>
      <c r="AH1178">
        <v>0</v>
      </c>
      <c r="AI1178">
        <v>1</v>
      </c>
      <c r="AJ1178">
        <v>1</v>
      </c>
      <c r="AK1178">
        <v>1</v>
      </c>
      <c r="AL1178">
        <v>1</v>
      </c>
      <c r="AM1178">
        <v>0</v>
      </c>
      <c r="AN1178">
        <v>0</v>
      </c>
      <c r="AO1178">
        <v>1</v>
      </c>
      <c r="AP1178">
        <v>0</v>
      </c>
      <c r="AQ1178">
        <v>0</v>
      </c>
      <c r="AR1178">
        <v>0</v>
      </c>
      <c r="AS1178" t="s">
        <v>3</v>
      </c>
      <c r="AT1178">
        <v>0.45</v>
      </c>
      <c r="AU1178" t="s">
        <v>3</v>
      </c>
      <c r="AV1178">
        <v>0</v>
      </c>
      <c r="AW1178">
        <v>2</v>
      </c>
      <c r="AX1178">
        <v>69735641</v>
      </c>
      <c r="AY1178">
        <v>1</v>
      </c>
      <c r="AZ1178">
        <v>0</v>
      </c>
      <c r="BA1178">
        <v>1200</v>
      </c>
      <c r="BB1178">
        <v>0</v>
      </c>
      <c r="BC1178">
        <v>0</v>
      </c>
      <c r="BD1178">
        <v>0</v>
      </c>
      <c r="BE1178">
        <v>0</v>
      </c>
      <c r="BF1178">
        <v>0</v>
      </c>
      <c r="BG1178">
        <v>0</v>
      </c>
      <c r="BH1178">
        <v>0</v>
      </c>
      <c r="BI1178">
        <v>0</v>
      </c>
      <c r="BJ1178">
        <v>0</v>
      </c>
      <c r="BK1178">
        <v>0</v>
      </c>
      <c r="BL1178">
        <v>0</v>
      </c>
      <c r="BM1178">
        <v>0</v>
      </c>
      <c r="BN1178">
        <v>0</v>
      </c>
      <c r="BO1178">
        <v>0</v>
      </c>
      <c r="BP1178">
        <v>0</v>
      </c>
      <c r="BQ1178">
        <v>0</v>
      </c>
      <c r="BR1178">
        <v>0</v>
      </c>
      <c r="BS1178">
        <v>0</v>
      </c>
      <c r="BT1178">
        <v>0</v>
      </c>
      <c r="BU1178">
        <v>0</v>
      </c>
      <c r="BV1178">
        <v>0</v>
      </c>
      <c r="BW1178">
        <v>0</v>
      </c>
      <c r="CV1178">
        <v>0</v>
      </c>
      <c r="CW1178" t="e">
        <f>ROUND(Y1178*Source!I1472*DO1178,9)</f>
        <v>#REF!</v>
      </c>
      <c r="CX1178" t="e">
        <f>ROUND(Y1178*Source!I1472,9)</f>
        <v>#REF!</v>
      </c>
      <c r="CY1178">
        <f>AB1178</f>
        <v>6.62</v>
      </c>
      <c r="CZ1178">
        <f>AF1178</f>
        <v>6.62</v>
      </c>
      <c r="DA1178">
        <f>AJ1178</f>
        <v>1</v>
      </c>
      <c r="DB1178">
        <f t="shared" si="557"/>
        <v>2.98</v>
      </c>
      <c r="DC1178">
        <f t="shared" si="558"/>
        <v>0</v>
      </c>
      <c r="DD1178" t="s">
        <v>3</v>
      </c>
      <c r="DE1178" t="s">
        <v>3</v>
      </c>
      <c r="DF1178" t="e">
        <f t="shared" si="559"/>
        <v>#REF!</v>
      </c>
      <c r="DG1178" t="e">
        <f t="shared" si="554"/>
        <v>#REF!</v>
      </c>
      <c r="DH1178" t="e">
        <f t="shared" si="555"/>
        <v>#REF!</v>
      </c>
      <c r="DI1178" t="e">
        <f t="shared" si="553"/>
        <v>#REF!</v>
      </c>
      <c r="DJ1178" t="e">
        <f>DG1178</f>
        <v>#REF!</v>
      </c>
      <c r="DK1178">
        <v>0</v>
      </c>
      <c r="DL1178" t="s">
        <v>3</v>
      </c>
      <c r="DM1178">
        <v>0</v>
      </c>
      <c r="DN1178" t="s">
        <v>3</v>
      </c>
      <c r="DO1178">
        <v>0</v>
      </c>
    </row>
    <row r="1179" spans="1:119" x14ac:dyDescent="0.2">
      <c r="A1179">
        <f>ROW(Source!A1472)</f>
        <v>1472</v>
      </c>
      <c r="B1179">
        <v>69726971</v>
      </c>
      <c r="C1179">
        <v>69735635</v>
      </c>
      <c r="D1179">
        <v>27441327</v>
      </c>
      <c r="E1179">
        <v>1</v>
      </c>
      <c r="F1179">
        <v>1</v>
      </c>
      <c r="G1179">
        <v>1</v>
      </c>
      <c r="H1179">
        <v>2</v>
      </c>
      <c r="I1179" t="s">
        <v>975</v>
      </c>
      <c r="J1179" t="s">
        <v>976</v>
      </c>
      <c r="K1179" t="s">
        <v>977</v>
      </c>
      <c r="L1179">
        <v>1368</v>
      </c>
      <c r="N1179">
        <v>1011</v>
      </c>
      <c r="O1179" t="s">
        <v>978</v>
      </c>
      <c r="P1179" t="s">
        <v>978</v>
      </c>
      <c r="Q1179">
        <v>1</v>
      </c>
      <c r="W1179">
        <v>0</v>
      </c>
      <c r="X1179">
        <v>-1583389094</v>
      </c>
      <c r="Y1179">
        <f t="shared" si="556"/>
        <v>0.31</v>
      </c>
      <c r="AA1179">
        <v>0</v>
      </c>
      <c r="AB1179">
        <v>93.37</v>
      </c>
      <c r="AC1179">
        <v>11.69</v>
      </c>
      <c r="AD1179">
        <v>0</v>
      </c>
      <c r="AE1179">
        <v>0</v>
      </c>
      <c r="AF1179">
        <v>93.37</v>
      </c>
      <c r="AG1179">
        <v>11.69</v>
      </c>
      <c r="AH1179">
        <v>0</v>
      </c>
      <c r="AI1179">
        <v>1</v>
      </c>
      <c r="AJ1179">
        <v>1</v>
      </c>
      <c r="AK1179">
        <v>1</v>
      </c>
      <c r="AL1179">
        <v>1</v>
      </c>
      <c r="AM1179">
        <v>0</v>
      </c>
      <c r="AN1179">
        <v>0</v>
      </c>
      <c r="AO1179">
        <v>1</v>
      </c>
      <c r="AP1179">
        <v>0</v>
      </c>
      <c r="AQ1179">
        <v>0</v>
      </c>
      <c r="AR1179">
        <v>0</v>
      </c>
      <c r="AS1179" t="s">
        <v>3</v>
      </c>
      <c r="AT1179">
        <v>0.31</v>
      </c>
      <c r="AU1179" t="s">
        <v>3</v>
      </c>
      <c r="AV1179">
        <v>0</v>
      </c>
      <c r="AW1179">
        <v>2</v>
      </c>
      <c r="AX1179">
        <v>69735642</v>
      </c>
      <c r="AY1179">
        <v>1</v>
      </c>
      <c r="AZ1179">
        <v>0</v>
      </c>
      <c r="BA1179">
        <v>1201</v>
      </c>
      <c r="BB1179">
        <v>0</v>
      </c>
      <c r="BC1179">
        <v>0</v>
      </c>
      <c r="BD1179">
        <v>0</v>
      </c>
      <c r="BE1179">
        <v>0</v>
      </c>
      <c r="BF1179">
        <v>0</v>
      </c>
      <c r="BG1179">
        <v>0</v>
      </c>
      <c r="BH1179">
        <v>0</v>
      </c>
      <c r="BI1179">
        <v>0</v>
      </c>
      <c r="BJ1179">
        <v>0</v>
      </c>
      <c r="BK1179">
        <v>0</v>
      </c>
      <c r="BL1179">
        <v>0</v>
      </c>
      <c r="BM1179">
        <v>0</v>
      </c>
      <c r="BN1179">
        <v>0</v>
      </c>
      <c r="BO1179">
        <v>0</v>
      </c>
      <c r="BP1179">
        <v>0</v>
      </c>
      <c r="BQ1179">
        <v>0</v>
      </c>
      <c r="BR1179">
        <v>0</v>
      </c>
      <c r="BS1179">
        <v>0</v>
      </c>
      <c r="BT1179">
        <v>0</v>
      </c>
      <c r="BU1179">
        <v>0</v>
      </c>
      <c r="BV1179">
        <v>0</v>
      </c>
      <c r="BW1179">
        <v>0</v>
      </c>
      <c r="CV1179">
        <v>0</v>
      </c>
      <c r="CW1179" t="e">
        <f>ROUND(Y1179*Source!I1472*DO1179,9)</f>
        <v>#REF!</v>
      </c>
      <c r="CX1179" t="e">
        <f>ROUND(Y1179*Source!I1472,9)</f>
        <v>#REF!</v>
      </c>
      <c r="CY1179">
        <f>AB1179</f>
        <v>93.37</v>
      </c>
      <c r="CZ1179">
        <f>AF1179</f>
        <v>93.37</v>
      </c>
      <c r="DA1179">
        <f>AJ1179</f>
        <v>1</v>
      </c>
      <c r="DB1179">
        <f t="shared" si="557"/>
        <v>28.94</v>
      </c>
      <c r="DC1179">
        <f t="shared" si="558"/>
        <v>3.62</v>
      </c>
      <c r="DD1179" t="s">
        <v>3</v>
      </c>
      <c r="DE1179" t="s">
        <v>3</v>
      </c>
      <c r="DF1179" t="e">
        <f t="shared" si="559"/>
        <v>#REF!</v>
      </c>
      <c r="DG1179" t="e">
        <f t="shared" si="554"/>
        <v>#REF!</v>
      </c>
      <c r="DH1179" t="e">
        <f t="shared" si="555"/>
        <v>#REF!</v>
      </c>
      <c r="DI1179" t="e">
        <f t="shared" si="553"/>
        <v>#REF!</v>
      </c>
      <c r="DJ1179" t="e">
        <f>DG1179</f>
        <v>#REF!</v>
      </c>
      <c r="DK1179">
        <v>0</v>
      </c>
      <c r="DL1179" t="s">
        <v>3</v>
      </c>
      <c r="DM1179">
        <v>0</v>
      </c>
      <c r="DN1179" t="s">
        <v>3</v>
      </c>
      <c r="DO1179">
        <v>0</v>
      </c>
    </row>
    <row r="1180" spans="1:119" x14ac:dyDescent="0.2">
      <c r="A1180">
        <f>ROW(Source!A1472)</f>
        <v>1472</v>
      </c>
      <c r="B1180">
        <v>69726971</v>
      </c>
      <c r="C1180">
        <v>69735635</v>
      </c>
      <c r="D1180">
        <v>27382910</v>
      </c>
      <c r="E1180">
        <v>1</v>
      </c>
      <c r="F1180">
        <v>1</v>
      </c>
      <c r="G1180">
        <v>1</v>
      </c>
      <c r="H1180">
        <v>3</v>
      </c>
      <c r="I1180" t="s">
        <v>651</v>
      </c>
      <c r="J1180" t="s">
        <v>653</v>
      </c>
      <c r="K1180" t="s">
        <v>652</v>
      </c>
      <c r="L1180">
        <v>1339</v>
      </c>
      <c r="N1180">
        <v>1007</v>
      </c>
      <c r="O1180" t="s">
        <v>40</v>
      </c>
      <c r="P1180" t="s">
        <v>40</v>
      </c>
      <c r="Q1180">
        <v>1</v>
      </c>
      <c r="W1180">
        <v>0</v>
      </c>
      <c r="X1180">
        <v>-1709885326</v>
      </c>
      <c r="Y1180">
        <f t="shared" si="556"/>
        <v>1.02</v>
      </c>
      <c r="AA1180">
        <v>994.39</v>
      </c>
      <c r="AB1180">
        <v>0</v>
      </c>
      <c r="AC1180">
        <v>0</v>
      </c>
      <c r="AD1180">
        <v>0</v>
      </c>
      <c r="AE1180">
        <v>994.39</v>
      </c>
      <c r="AF1180">
        <v>0</v>
      </c>
      <c r="AG1180">
        <v>0</v>
      </c>
      <c r="AH1180">
        <v>0</v>
      </c>
      <c r="AI1180">
        <v>1</v>
      </c>
      <c r="AJ1180">
        <v>1</v>
      </c>
      <c r="AK1180">
        <v>1</v>
      </c>
      <c r="AL1180">
        <v>1</v>
      </c>
      <c r="AM1180">
        <v>0</v>
      </c>
      <c r="AN1180">
        <v>0</v>
      </c>
      <c r="AO1180">
        <v>0</v>
      </c>
      <c r="AP1180">
        <v>0</v>
      </c>
      <c r="AQ1180">
        <v>0</v>
      </c>
      <c r="AR1180">
        <v>0</v>
      </c>
      <c r="AS1180" t="s">
        <v>3</v>
      </c>
      <c r="AT1180">
        <v>1.02</v>
      </c>
      <c r="AU1180" t="s">
        <v>3</v>
      </c>
      <c r="AV1180">
        <v>0</v>
      </c>
      <c r="AW1180">
        <v>2</v>
      </c>
      <c r="AX1180">
        <v>69735643</v>
      </c>
      <c r="AY1180">
        <v>1</v>
      </c>
      <c r="AZ1180">
        <v>0</v>
      </c>
      <c r="BA1180">
        <v>1202</v>
      </c>
      <c r="BB1180">
        <v>3</v>
      </c>
      <c r="BC1180">
        <v>0</v>
      </c>
      <c r="BD1180">
        <v>0</v>
      </c>
      <c r="BE1180">
        <v>0</v>
      </c>
      <c r="BF1180">
        <v>0</v>
      </c>
      <c r="BG1180">
        <v>0</v>
      </c>
      <c r="BH1180">
        <v>0</v>
      </c>
      <c r="BI1180">
        <v>0</v>
      </c>
      <c r="BJ1180">
        <v>0</v>
      </c>
      <c r="BK1180">
        <v>0</v>
      </c>
      <c r="BL1180">
        <v>0</v>
      </c>
      <c r="BM1180">
        <v>0</v>
      </c>
      <c r="BN1180">
        <v>0</v>
      </c>
      <c r="BO1180">
        <v>0</v>
      </c>
      <c r="BP1180">
        <v>0</v>
      </c>
      <c r="BQ1180">
        <v>0</v>
      </c>
      <c r="BR1180">
        <v>0</v>
      </c>
      <c r="BS1180">
        <v>0</v>
      </c>
      <c r="BT1180">
        <v>0</v>
      </c>
      <c r="BU1180">
        <v>0</v>
      </c>
      <c r="BV1180">
        <v>0</v>
      </c>
      <c r="BW1180">
        <v>0</v>
      </c>
      <c r="CV1180">
        <v>0</v>
      </c>
      <c r="CW1180">
        <v>0</v>
      </c>
      <c r="CX1180" t="e">
        <f>ROUND(Y1180*Source!I1472,9)</f>
        <v>#REF!</v>
      </c>
      <c r="CY1180">
        <f>AA1180</f>
        <v>994.39</v>
      </c>
      <c r="CZ1180">
        <f>AE1180</f>
        <v>994.39</v>
      </c>
      <c r="DA1180">
        <f>AI1180</f>
        <v>1</v>
      </c>
      <c r="DB1180">
        <f t="shared" si="557"/>
        <v>1014.28</v>
      </c>
      <c r="DC1180">
        <f t="shared" si="558"/>
        <v>0</v>
      </c>
      <c r="DD1180" t="s">
        <v>3</v>
      </c>
      <c r="DE1180" t="s">
        <v>3</v>
      </c>
      <c r="DF1180" t="e">
        <f t="shared" si="559"/>
        <v>#REF!</v>
      </c>
      <c r="DG1180" t="e">
        <f t="shared" si="554"/>
        <v>#REF!</v>
      </c>
      <c r="DH1180" t="e">
        <f t="shared" si="555"/>
        <v>#REF!</v>
      </c>
      <c r="DI1180" t="e">
        <f t="shared" si="553"/>
        <v>#REF!</v>
      </c>
      <c r="DJ1180" t="e">
        <f>DF1180</f>
        <v>#REF!</v>
      </c>
      <c r="DK1180">
        <v>0</v>
      </c>
      <c r="DL1180" t="s">
        <v>3</v>
      </c>
      <c r="DM1180">
        <v>0</v>
      </c>
      <c r="DN1180" t="s">
        <v>3</v>
      </c>
      <c r="DO1180">
        <v>0</v>
      </c>
    </row>
    <row r="1181" spans="1:119" x14ac:dyDescent="0.2">
      <c r="A1181">
        <f>ROW(Source!A1473)</f>
        <v>1473</v>
      </c>
      <c r="B1181">
        <v>69726884</v>
      </c>
      <c r="C1181">
        <v>69735635</v>
      </c>
      <c r="D1181">
        <v>27493087</v>
      </c>
      <c r="E1181">
        <v>1</v>
      </c>
      <c r="F1181">
        <v>1</v>
      </c>
      <c r="G1181">
        <v>1</v>
      </c>
      <c r="H1181">
        <v>1</v>
      </c>
      <c r="I1181" t="s">
        <v>992</v>
      </c>
      <c r="J1181" t="s">
        <v>3</v>
      </c>
      <c r="K1181" t="s">
        <v>993</v>
      </c>
      <c r="L1181">
        <v>1369</v>
      </c>
      <c r="N1181">
        <v>1013</v>
      </c>
      <c r="O1181" t="s">
        <v>974</v>
      </c>
      <c r="P1181" t="s">
        <v>974</v>
      </c>
      <c r="Q1181">
        <v>1</v>
      </c>
      <c r="W1181">
        <v>0</v>
      </c>
      <c r="X1181">
        <v>800791658</v>
      </c>
      <c r="Y1181">
        <f t="shared" si="556"/>
        <v>9.4700000000000006</v>
      </c>
      <c r="AA1181">
        <v>0</v>
      </c>
      <c r="AB1181">
        <v>0</v>
      </c>
      <c r="AC1181">
        <v>0</v>
      </c>
      <c r="AD1181">
        <v>242.69</v>
      </c>
      <c r="AE1181">
        <v>0</v>
      </c>
      <c r="AF1181">
        <v>0</v>
      </c>
      <c r="AG1181">
        <v>0</v>
      </c>
      <c r="AH1181">
        <v>9.48</v>
      </c>
      <c r="AI1181">
        <v>1</v>
      </c>
      <c r="AJ1181">
        <v>1</v>
      </c>
      <c r="AK1181">
        <v>1</v>
      </c>
      <c r="AL1181">
        <v>25.6</v>
      </c>
      <c r="AM1181">
        <v>5</v>
      </c>
      <c r="AN1181">
        <v>0</v>
      </c>
      <c r="AO1181">
        <v>1</v>
      </c>
      <c r="AP1181">
        <v>0</v>
      </c>
      <c r="AQ1181">
        <v>0</v>
      </c>
      <c r="AR1181">
        <v>0</v>
      </c>
      <c r="AS1181" t="s">
        <v>3</v>
      </c>
      <c r="AT1181">
        <v>9.4700000000000006</v>
      </c>
      <c r="AU1181" t="s">
        <v>3</v>
      </c>
      <c r="AV1181">
        <v>1</v>
      </c>
      <c r="AW1181">
        <v>2</v>
      </c>
      <c r="AX1181">
        <v>69735640</v>
      </c>
      <c r="AY1181">
        <v>1</v>
      </c>
      <c r="AZ1181">
        <v>0</v>
      </c>
      <c r="BA1181">
        <v>1203</v>
      </c>
      <c r="BB1181">
        <v>0</v>
      </c>
      <c r="BC1181">
        <v>0</v>
      </c>
      <c r="BD1181">
        <v>0</v>
      </c>
      <c r="BE1181">
        <v>0</v>
      </c>
      <c r="BF1181">
        <v>0</v>
      </c>
      <c r="BG1181">
        <v>0</v>
      </c>
      <c r="BH1181">
        <v>0</v>
      </c>
      <c r="BI1181">
        <v>0</v>
      </c>
      <c r="BJ1181">
        <v>0</v>
      </c>
      <c r="BK1181">
        <v>0</v>
      </c>
      <c r="BL1181">
        <v>0</v>
      </c>
      <c r="BM1181">
        <v>0</v>
      </c>
      <c r="BN1181">
        <v>0</v>
      </c>
      <c r="BO1181">
        <v>0</v>
      </c>
      <c r="BP1181">
        <v>0</v>
      </c>
      <c r="BQ1181">
        <v>0</v>
      </c>
      <c r="BR1181">
        <v>0</v>
      </c>
      <c r="BS1181">
        <v>0</v>
      </c>
      <c r="BT1181">
        <v>0</v>
      </c>
      <c r="BU1181">
        <v>0</v>
      </c>
      <c r="BV1181">
        <v>0</v>
      </c>
      <c r="BW1181">
        <v>0</v>
      </c>
      <c r="CU1181" t="e">
        <f>ROUND(AT1181*Source!I1473*AH1181*AL1181,0)</f>
        <v>#REF!</v>
      </c>
      <c r="CV1181" t="e">
        <f>ROUND(Y1181*Source!I1473,9)</f>
        <v>#REF!</v>
      </c>
      <c r="CW1181">
        <v>0</v>
      </c>
      <c r="CX1181" t="e">
        <f>ROUND(Y1181*Source!I1473,9)</f>
        <v>#REF!</v>
      </c>
      <c r="CY1181">
        <f>AD1181</f>
        <v>242.69</v>
      </c>
      <c r="CZ1181">
        <f>AH1181</f>
        <v>9.48</v>
      </c>
      <c r="DA1181">
        <f>AL1181</f>
        <v>25.6</v>
      </c>
      <c r="DB1181">
        <f t="shared" si="557"/>
        <v>89.78</v>
      </c>
      <c r="DC1181">
        <f t="shared" si="558"/>
        <v>0</v>
      </c>
      <c r="DD1181" t="s">
        <v>3</v>
      </c>
      <c r="DE1181" t="s">
        <v>3</v>
      </c>
      <c r="DF1181" t="e">
        <f t="shared" si="559"/>
        <v>#REF!</v>
      </c>
      <c r="DG1181" t="e">
        <f t="shared" si="554"/>
        <v>#REF!</v>
      </c>
      <c r="DH1181" t="e">
        <f t="shared" si="555"/>
        <v>#REF!</v>
      </c>
      <c r="DI1181" t="e">
        <f>ROUND(ROUND(AH1181*AL1181,0)*CX1181,0)</f>
        <v>#REF!</v>
      </c>
      <c r="DJ1181" t="e">
        <f>DI1181</f>
        <v>#REF!</v>
      </c>
      <c r="DK1181">
        <v>0</v>
      </c>
      <c r="DL1181" t="s">
        <v>3</v>
      </c>
      <c r="DM1181">
        <v>0</v>
      </c>
      <c r="DN1181" t="s">
        <v>3</v>
      </c>
      <c r="DO1181">
        <v>0</v>
      </c>
    </row>
    <row r="1182" spans="1:119" x14ac:dyDescent="0.2">
      <c r="A1182">
        <f>ROW(Source!A1473)</f>
        <v>1473</v>
      </c>
      <c r="B1182">
        <v>69726884</v>
      </c>
      <c r="C1182">
        <v>69735635</v>
      </c>
      <c r="D1182">
        <v>27439597</v>
      </c>
      <c r="E1182">
        <v>1</v>
      </c>
      <c r="F1182">
        <v>1</v>
      </c>
      <c r="G1182">
        <v>1</v>
      </c>
      <c r="H1182">
        <v>2</v>
      </c>
      <c r="I1182" t="s">
        <v>994</v>
      </c>
      <c r="J1182" t="s">
        <v>995</v>
      </c>
      <c r="K1182" t="s">
        <v>996</v>
      </c>
      <c r="L1182">
        <v>1368</v>
      </c>
      <c r="N1182">
        <v>1011</v>
      </c>
      <c r="O1182" t="s">
        <v>978</v>
      </c>
      <c r="P1182" t="s">
        <v>978</v>
      </c>
      <c r="Q1182">
        <v>1</v>
      </c>
      <c r="W1182">
        <v>0</v>
      </c>
      <c r="X1182">
        <v>-1564010176</v>
      </c>
      <c r="Y1182">
        <f t="shared" si="556"/>
        <v>0.45</v>
      </c>
      <c r="AA1182">
        <v>0</v>
      </c>
      <c r="AB1182">
        <v>61.57</v>
      </c>
      <c r="AC1182">
        <v>0</v>
      </c>
      <c r="AD1182">
        <v>0</v>
      </c>
      <c r="AE1182">
        <v>0</v>
      </c>
      <c r="AF1182">
        <v>6.62</v>
      </c>
      <c r="AG1182">
        <v>0</v>
      </c>
      <c r="AH1182">
        <v>0</v>
      </c>
      <c r="AI1182">
        <v>1</v>
      </c>
      <c r="AJ1182">
        <v>9.3000000000000007</v>
      </c>
      <c r="AK1182">
        <v>19.8</v>
      </c>
      <c r="AL1182">
        <v>1</v>
      </c>
      <c r="AM1182">
        <v>5</v>
      </c>
      <c r="AN1182">
        <v>0</v>
      </c>
      <c r="AO1182">
        <v>1</v>
      </c>
      <c r="AP1182">
        <v>0</v>
      </c>
      <c r="AQ1182">
        <v>0</v>
      </c>
      <c r="AR1182">
        <v>0</v>
      </c>
      <c r="AS1182" t="s">
        <v>3</v>
      </c>
      <c r="AT1182">
        <v>0.45</v>
      </c>
      <c r="AU1182" t="s">
        <v>3</v>
      </c>
      <c r="AV1182">
        <v>0</v>
      </c>
      <c r="AW1182">
        <v>2</v>
      </c>
      <c r="AX1182">
        <v>69735641</v>
      </c>
      <c r="AY1182">
        <v>1</v>
      </c>
      <c r="AZ1182">
        <v>0</v>
      </c>
      <c r="BA1182">
        <v>1204</v>
      </c>
      <c r="BB1182">
        <v>0</v>
      </c>
      <c r="BC1182">
        <v>0</v>
      </c>
      <c r="BD1182">
        <v>0</v>
      </c>
      <c r="BE1182">
        <v>0</v>
      </c>
      <c r="BF1182">
        <v>0</v>
      </c>
      <c r="BG1182">
        <v>0</v>
      </c>
      <c r="BH1182">
        <v>0</v>
      </c>
      <c r="BI1182">
        <v>0</v>
      </c>
      <c r="BJ1182">
        <v>0</v>
      </c>
      <c r="BK1182">
        <v>0</v>
      </c>
      <c r="BL1182">
        <v>0</v>
      </c>
      <c r="BM1182">
        <v>0</v>
      </c>
      <c r="BN1182">
        <v>0</v>
      </c>
      <c r="BO1182">
        <v>0</v>
      </c>
      <c r="BP1182">
        <v>0</v>
      </c>
      <c r="BQ1182">
        <v>0</v>
      </c>
      <c r="BR1182">
        <v>0</v>
      </c>
      <c r="BS1182">
        <v>0</v>
      </c>
      <c r="BT1182">
        <v>0</v>
      </c>
      <c r="BU1182">
        <v>0</v>
      </c>
      <c r="BV1182">
        <v>0</v>
      </c>
      <c r="BW1182">
        <v>0</v>
      </c>
      <c r="CV1182">
        <v>0</v>
      </c>
      <c r="CW1182" t="e">
        <f>ROUND(Y1182*Source!I1473*DO1182,9)</f>
        <v>#REF!</v>
      </c>
      <c r="CX1182" t="e">
        <f>ROUND(Y1182*Source!I1473,9)</f>
        <v>#REF!</v>
      </c>
      <c r="CY1182">
        <f>AB1182</f>
        <v>61.57</v>
      </c>
      <c r="CZ1182">
        <f>AF1182</f>
        <v>6.62</v>
      </c>
      <c r="DA1182">
        <f>AJ1182</f>
        <v>9.3000000000000007</v>
      </c>
      <c r="DB1182">
        <f t="shared" si="557"/>
        <v>2.98</v>
      </c>
      <c r="DC1182">
        <f t="shared" si="558"/>
        <v>0</v>
      </c>
      <c r="DD1182" t="s">
        <v>3</v>
      </c>
      <c r="DE1182" t="s">
        <v>3</v>
      </c>
      <c r="DF1182" t="e">
        <f t="shared" si="559"/>
        <v>#REF!</v>
      </c>
      <c r="DG1182" t="e">
        <f>ROUND(ROUND(AF1182*AJ1182,0)*CX1182,0)</f>
        <v>#REF!</v>
      </c>
      <c r="DH1182" t="e">
        <f>ROUND(ROUND(AG1182*AK1182,0)*CX1182,0)</f>
        <v>#REF!</v>
      </c>
      <c r="DI1182" t="e">
        <f t="shared" ref="DI1182:DI1190" si="560">ROUND(ROUND(AH1182,0)*CX1182,0)</f>
        <v>#REF!</v>
      </c>
      <c r="DJ1182" t="e">
        <f>DG1182</f>
        <v>#REF!</v>
      </c>
      <c r="DK1182">
        <v>0</v>
      </c>
      <c r="DL1182" t="s">
        <v>3</v>
      </c>
      <c r="DM1182">
        <v>0</v>
      </c>
      <c r="DN1182" t="s">
        <v>3</v>
      </c>
      <c r="DO1182">
        <v>0</v>
      </c>
    </row>
    <row r="1183" spans="1:119" x14ac:dyDescent="0.2">
      <c r="A1183">
        <f>ROW(Source!A1473)</f>
        <v>1473</v>
      </c>
      <c r="B1183">
        <v>69726884</v>
      </c>
      <c r="C1183">
        <v>69735635</v>
      </c>
      <c r="D1183">
        <v>27441327</v>
      </c>
      <c r="E1183">
        <v>1</v>
      </c>
      <c r="F1183">
        <v>1</v>
      </c>
      <c r="G1183">
        <v>1</v>
      </c>
      <c r="H1183">
        <v>2</v>
      </c>
      <c r="I1183" t="s">
        <v>975</v>
      </c>
      <c r="J1183" t="s">
        <v>976</v>
      </c>
      <c r="K1183" t="s">
        <v>977</v>
      </c>
      <c r="L1183">
        <v>1368</v>
      </c>
      <c r="N1183">
        <v>1011</v>
      </c>
      <c r="O1183" t="s">
        <v>978</v>
      </c>
      <c r="P1183" t="s">
        <v>978</v>
      </c>
      <c r="Q1183">
        <v>1</v>
      </c>
      <c r="W1183">
        <v>0</v>
      </c>
      <c r="X1183">
        <v>-1583389094</v>
      </c>
      <c r="Y1183">
        <f t="shared" si="556"/>
        <v>0.31</v>
      </c>
      <c r="AA1183">
        <v>0</v>
      </c>
      <c r="AB1183">
        <v>868.34</v>
      </c>
      <c r="AC1183">
        <v>231.46</v>
      </c>
      <c r="AD1183">
        <v>0</v>
      </c>
      <c r="AE1183">
        <v>0</v>
      </c>
      <c r="AF1183">
        <v>93.37</v>
      </c>
      <c r="AG1183">
        <v>11.69</v>
      </c>
      <c r="AH1183">
        <v>0</v>
      </c>
      <c r="AI1183">
        <v>1</v>
      </c>
      <c r="AJ1183">
        <v>9.3000000000000007</v>
      </c>
      <c r="AK1183">
        <v>19.8</v>
      </c>
      <c r="AL1183">
        <v>1</v>
      </c>
      <c r="AM1183">
        <v>5</v>
      </c>
      <c r="AN1183">
        <v>0</v>
      </c>
      <c r="AO1183">
        <v>1</v>
      </c>
      <c r="AP1183">
        <v>0</v>
      </c>
      <c r="AQ1183">
        <v>0</v>
      </c>
      <c r="AR1183">
        <v>0</v>
      </c>
      <c r="AS1183" t="s">
        <v>3</v>
      </c>
      <c r="AT1183">
        <v>0.31</v>
      </c>
      <c r="AU1183" t="s">
        <v>3</v>
      </c>
      <c r="AV1183">
        <v>0</v>
      </c>
      <c r="AW1183">
        <v>2</v>
      </c>
      <c r="AX1183">
        <v>69735642</v>
      </c>
      <c r="AY1183">
        <v>1</v>
      </c>
      <c r="AZ1183">
        <v>0</v>
      </c>
      <c r="BA1183">
        <v>1205</v>
      </c>
      <c r="BB1183">
        <v>0</v>
      </c>
      <c r="BC1183">
        <v>0</v>
      </c>
      <c r="BD1183">
        <v>0</v>
      </c>
      <c r="BE1183">
        <v>0</v>
      </c>
      <c r="BF1183">
        <v>0</v>
      </c>
      <c r="BG1183">
        <v>0</v>
      </c>
      <c r="BH1183">
        <v>0</v>
      </c>
      <c r="BI1183">
        <v>0</v>
      </c>
      <c r="BJ1183">
        <v>0</v>
      </c>
      <c r="BK1183">
        <v>0</v>
      </c>
      <c r="BL1183">
        <v>0</v>
      </c>
      <c r="BM1183">
        <v>0</v>
      </c>
      <c r="BN1183">
        <v>0</v>
      </c>
      <c r="BO1183">
        <v>0</v>
      </c>
      <c r="BP1183">
        <v>0</v>
      </c>
      <c r="BQ1183">
        <v>0</v>
      </c>
      <c r="BR1183">
        <v>0</v>
      </c>
      <c r="BS1183">
        <v>0</v>
      </c>
      <c r="BT1183">
        <v>0</v>
      </c>
      <c r="BU1183">
        <v>0</v>
      </c>
      <c r="BV1183">
        <v>0</v>
      </c>
      <c r="BW1183">
        <v>0</v>
      </c>
      <c r="CV1183">
        <v>0</v>
      </c>
      <c r="CW1183" t="e">
        <f>ROUND(Y1183*Source!I1473*DO1183,9)</f>
        <v>#REF!</v>
      </c>
      <c r="CX1183" t="e">
        <f>ROUND(Y1183*Source!I1473,9)</f>
        <v>#REF!</v>
      </c>
      <c r="CY1183">
        <f>AB1183</f>
        <v>868.34</v>
      </c>
      <c r="CZ1183">
        <f>AF1183</f>
        <v>93.37</v>
      </c>
      <c r="DA1183">
        <f>AJ1183</f>
        <v>9.3000000000000007</v>
      </c>
      <c r="DB1183">
        <f t="shared" si="557"/>
        <v>28.94</v>
      </c>
      <c r="DC1183">
        <f t="shared" si="558"/>
        <v>3.62</v>
      </c>
      <c r="DD1183" t="s">
        <v>3</v>
      </c>
      <c r="DE1183" t="s">
        <v>3</v>
      </c>
      <c r="DF1183" t="e">
        <f t="shared" si="559"/>
        <v>#REF!</v>
      </c>
      <c r="DG1183" t="e">
        <f>ROUND(ROUND(AF1183*AJ1183,0)*CX1183,0)</f>
        <v>#REF!</v>
      </c>
      <c r="DH1183" t="e">
        <f>ROUND(ROUND(AG1183*AK1183,0)*CX1183,0)</f>
        <v>#REF!</v>
      </c>
      <c r="DI1183" t="e">
        <f t="shared" si="560"/>
        <v>#REF!</v>
      </c>
      <c r="DJ1183" t="e">
        <f>DG1183</f>
        <v>#REF!</v>
      </c>
      <c r="DK1183">
        <v>0</v>
      </c>
      <c r="DL1183" t="s">
        <v>3</v>
      </c>
      <c r="DM1183">
        <v>0</v>
      </c>
      <c r="DN1183" t="s">
        <v>3</v>
      </c>
      <c r="DO1183">
        <v>0</v>
      </c>
    </row>
    <row r="1184" spans="1:119" x14ac:dyDescent="0.2">
      <c r="A1184">
        <f>ROW(Source!A1473)</f>
        <v>1473</v>
      </c>
      <c r="B1184">
        <v>69726884</v>
      </c>
      <c r="C1184">
        <v>69735635</v>
      </c>
      <c r="D1184">
        <v>27382910</v>
      </c>
      <c r="E1184">
        <v>1</v>
      </c>
      <c r="F1184">
        <v>1</v>
      </c>
      <c r="G1184">
        <v>1</v>
      </c>
      <c r="H1184">
        <v>3</v>
      </c>
      <c r="I1184" t="s">
        <v>651</v>
      </c>
      <c r="J1184" t="s">
        <v>653</v>
      </c>
      <c r="K1184" t="s">
        <v>652</v>
      </c>
      <c r="L1184">
        <v>1339</v>
      </c>
      <c r="N1184">
        <v>1007</v>
      </c>
      <c r="O1184" t="s">
        <v>40</v>
      </c>
      <c r="P1184" t="s">
        <v>40</v>
      </c>
      <c r="Q1184">
        <v>1</v>
      </c>
      <c r="W1184">
        <v>0</v>
      </c>
      <c r="X1184">
        <v>-1709885326</v>
      </c>
      <c r="Y1184">
        <f t="shared" si="556"/>
        <v>1.02</v>
      </c>
      <c r="AA1184">
        <v>4935</v>
      </c>
      <c r="AB1184">
        <v>0</v>
      </c>
      <c r="AC1184">
        <v>0</v>
      </c>
      <c r="AD1184">
        <v>0</v>
      </c>
      <c r="AE1184">
        <v>682.48</v>
      </c>
      <c r="AF1184">
        <v>0</v>
      </c>
      <c r="AG1184">
        <v>0</v>
      </c>
      <c r="AH1184">
        <v>0</v>
      </c>
      <c r="AI1184">
        <v>7.56</v>
      </c>
      <c r="AJ1184">
        <v>1</v>
      </c>
      <c r="AK1184">
        <v>1</v>
      </c>
      <c r="AL1184">
        <v>1</v>
      </c>
      <c r="AM1184">
        <v>5</v>
      </c>
      <c r="AN1184">
        <v>0</v>
      </c>
      <c r="AO1184">
        <v>0</v>
      </c>
      <c r="AP1184">
        <v>0</v>
      </c>
      <c r="AQ1184">
        <v>0</v>
      </c>
      <c r="AR1184">
        <v>0</v>
      </c>
      <c r="AS1184" t="s">
        <v>3</v>
      </c>
      <c r="AT1184">
        <v>1.02</v>
      </c>
      <c r="AU1184" t="s">
        <v>3</v>
      </c>
      <c r="AV1184">
        <v>0</v>
      </c>
      <c r="AW1184">
        <v>2</v>
      </c>
      <c r="AX1184">
        <v>69735643</v>
      </c>
      <c r="AY1184">
        <v>1</v>
      </c>
      <c r="AZ1184">
        <v>16384</v>
      </c>
      <c r="BA1184">
        <v>1206</v>
      </c>
      <c r="BB1184">
        <v>3</v>
      </c>
      <c r="BC1184">
        <v>0</v>
      </c>
      <c r="BD1184">
        <v>0</v>
      </c>
      <c r="BE1184">
        <v>0</v>
      </c>
      <c r="BF1184">
        <v>0</v>
      </c>
      <c r="BG1184">
        <v>0</v>
      </c>
      <c r="BH1184">
        <v>0</v>
      </c>
      <c r="BI1184">
        <v>0</v>
      </c>
      <c r="BJ1184">
        <v>0</v>
      </c>
      <c r="BK1184">
        <v>0</v>
      </c>
      <c r="BL1184">
        <v>0</v>
      </c>
      <c r="BM1184">
        <v>0</v>
      </c>
      <c r="BN1184">
        <v>0</v>
      </c>
      <c r="BO1184">
        <v>0</v>
      </c>
      <c r="BP1184">
        <v>0</v>
      </c>
      <c r="BQ1184">
        <v>0</v>
      </c>
      <c r="BR1184">
        <v>0</v>
      </c>
      <c r="BS1184">
        <v>0</v>
      </c>
      <c r="BT1184">
        <v>0</v>
      </c>
      <c r="BU1184">
        <v>0</v>
      </c>
      <c r="BV1184">
        <v>0</v>
      </c>
      <c r="BW1184">
        <v>0</v>
      </c>
      <c r="CV1184">
        <v>0</v>
      </c>
      <c r="CW1184">
        <v>0</v>
      </c>
      <c r="CX1184" t="e">
        <f>ROUND(Y1184*Source!I1473,9)</f>
        <v>#REF!</v>
      </c>
      <c r="CY1184">
        <f>AA1184</f>
        <v>4935</v>
      </c>
      <c r="CZ1184">
        <f>AE1184</f>
        <v>682.48</v>
      </c>
      <c r="DA1184">
        <f>AI1184</f>
        <v>7.56</v>
      </c>
      <c r="DB1184">
        <f t="shared" si="557"/>
        <v>696.13</v>
      </c>
      <c r="DC1184">
        <f t="shared" si="558"/>
        <v>0</v>
      </c>
      <c r="DD1184" t="s">
        <v>3</v>
      </c>
      <c r="DE1184" t="s">
        <v>3</v>
      </c>
      <c r="DF1184" t="e">
        <f>ROUND(ROUND(AE1184*AI1184,0)*CX1184,0)</f>
        <v>#REF!</v>
      </c>
      <c r="DG1184" t="e">
        <f t="shared" ref="DG1184:DG1192" si="561">ROUND(ROUND(AF1184,0)*CX1184,0)</f>
        <v>#REF!</v>
      </c>
      <c r="DH1184" t="e">
        <f t="shared" ref="DH1184:DH1191" si="562">ROUND(ROUND(AG1184,0)*CX1184,0)</f>
        <v>#REF!</v>
      </c>
      <c r="DI1184" t="e">
        <f t="shared" si="560"/>
        <v>#REF!</v>
      </c>
      <c r="DJ1184" t="e">
        <f>DF1184</f>
        <v>#REF!</v>
      </c>
      <c r="DK1184">
        <v>0</v>
      </c>
      <c r="DL1184" t="s">
        <v>3</v>
      </c>
      <c r="DM1184">
        <v>0</v>
      </c>
      <c r="DN1184" t="s">
        <v>3</v>
      </c>
      <c r="DO1184">
        <v>0</v>
      </c>
    </row>
    <row r="1185" spans="1:119" x14ac:dyDescent="0.2">
      <c r="A1185">
        <f>ROW(Source!A1476)</f>
        <v>1476</v>
      </c>
      <c r="B1185">
        <v>69726971</v>
      </c>
      <c r="C1185">
        <v>69735645</v>
      </c>
      <c r="D1185">
        <v>27493187</v>
      </c>
      <c r="E1185">
        <v>1</v>
      </c>
      <c r="F1185">
        <v>1</v>
      </c>
      <c r="G1185">
        <v>1</v>
      </c>
      <c r="H1185">
        <v>1</v>
      </c>
      <c r="I1185" t="s">
        <v>1049</v>
      </c>
      <c r="J1185" t="s">
        <v>3</v>
      </c>
      <c r="K1185" t="s">
        <v>1050</v>
      </c>
      <c r="L1185">
        <v>1369</v>
      </c>
      <c r="N1185">
        <v>1013</v>
      </c>
      <c r="O1185" t="s">
        <v>974</v>
      </c>
      <c r="P1185" t="s">
        <v>974</v>
      </c>
      <c r="Q1185">
        <v>1</v>
      </c>
      <c r="W1185">
        <v>0</v>
      </c>
      <c r="X1185">
        <v>1476363087</v>
      </c>
      <c r="Y1185">
        <f t="shared" si="556"/>
        <v>12.64</v>
      </c>
      <c r="AA1185">
        <v>0</v>
      </c>
      <c r="AB1185">
        <v>0</v>
      </c>
      <c r="AC1185">
        <v>0</v>
      </c>
      <c r="AD1185">
        <v>8.93</v>
      </c>
      <c r="AE1185">
        <v>0</v>
      </c>
      <c r="AF1185">
        <v>0</v>
      </c>
      <c r="AG1185">
        <v>0</v>
      </c>
      <c r="AH1185">
        <v>8.93</v>
      </c>
      <c r="AI1185">
        <v>1</v>
      </c>
      <c r="AJ1185">
        <v>1</v>
      </c>
      <c r="AK1185">
        <v>1</v>
      </c>
      <c r="AL1185">
        <v>1</v>
      </c>
      <c r="AM1185">
        <v>0</v>
      </c>
      <c r="AN1185">
        <v>0</v>
      </c>
      <c r="AO1185">
        <v>1</v>
      </c>
      <c r="AP1185">
        <v>0</v>
      </c>
      <c r="AQ1185">
        <v>0</v>
      </c>
      <c r="AR1185">
        <v>0</v>
      </c>
      <c r="AS1185" t="s">
        <v>3</v>
      </c>
      <c r="AT1185">
        <v>12.64</v>
      </c>
      <c r="AU1185" t="s">
        <v>3</v>
      </c>
      <c r="AV1185">
        <v>1</v>
      </c>
      <c r="AW1185">
        <v>2</v>
      </c>
      <c r="AX1185">
        <v>69735652</v>
      </c>
      <c r="AY1185">
        <v>1</v>
      </c>
      <c r="AZ1185">
        <v>0</v>
      </c>
      <c r="BA1185">
        <v>1207</v>
      </c>
      <c r="BB1185">
        <v>0</v>
      </c>
      <c r="BC1185">
        <v>0</v>
      </c>
      <c r="BD1185">
        <v>0</v>
      </c>
      <c r="BE1185">
        <v>0</v>
      </c>
      <c r="BF1185">
        <v>0</v>
      </c>
      <c r="BG1185">
        <v>0</v>
      </c>
      <c r="BH1185">
        <v>0</v>
      </c>
      <c r="BI1185">
        <v>0</v>
      </c>
      <c r="BJ1185">
        <v>0</v>
      </c>
      <c r="BK1185">
        <v>0</v>
      </c>
      <c r="BL1185">
        <v>0</v>
      </c>
      <c r="BM1185">
        <v>0</v>
      </c>
      <c r="BN1185">
        <v>0</v>
      </c>
      <c r="BO1185">
        <v>0</v>
      </c>
      <c r="BP1185">
        <v>0</v>
      </c>
      <c r="BQ1185">
        <v>0</v>
      </c>
      <c r="BR1185">
        <v>0</v>
      </c>
      <c r="BS1185">
        <v>0</v>
      </c>
      <c r="BT1185">
        <v>0</v>
      </c>
      <c r="BU1185">
        <v>0</v>
      </c>
      <c r="BV1185">
        <v>0</v>
      </c>
      <c r="BW1185">
        <v>0</v>
      </c>
      <c r="CU1185" t="e">
        <f>ROUND(AT1185*Source!I1476*AH1185*AL1185,0)</f>
        <v>#REF!</v>
      </c>
      <c r="CV1185" t="e">
        <f>ROUND(Y1185*Source!I1476,9)</f>
        <v>#REF!</v>
      </c>
      <c r="CW1185">
        <v>0</v>
      </c>
      <c r="CX1185" t="e">
        <f>ROUND(Y1185*Source!I1476,9)</f>
        <v>#REF!</v>
      </c>
      <c r="CY1185">
        <f>AD1185</f>
        <v>8.93</v>
      </c>
      <c r="CZ1185">
        <f>AH1185</f>
        <v>8.93</v>
      </c>
      <c r="DA1185">
        <f>AL1185</f>
        <v>1</v>
      </c>
      <c r="DB1185">
        <f t="shared" si="557"/>
        <v>112.88</v>
      </c>
      <c r="DC1185">
        <f t="shared" si="558"/>
        <v>0</v>
      </c>
      <c r="DD1185" t="s">
        <v>3</v>
      </c>
      <c r="DE1185" t="s">
        <v>3</v>
      </c>
      <c r="DF1185" t="e">
        <f t="shared" ref="DF1185:DF1194" si="563">ROUND(ROUND(AE1185,0)*CX1185,0)</f>
        <v>#REF!</v>
      </c>
      <c r="DG1185" t="e">
        <f t="shared" si="561"/>
        <v>#REF!</v>
      </c>
      <c r="DH1185" t="e">
        <f t="shared" si="562"/>
        <v>#REF!</v>
      </c>
      <c r="DI1185" t="e">
        <f t="shared" si="560"/>
        <v>#REF!</v>
      </c>
      <c r="DJ1185" t="e">
        <f>DI1185</f>
        <v>#REF!</v>
      </c>
      <c r="DK1185">
        <v>0</v>
      </c>
      <c r="DL1185" t="s">
        <v>3</v>
      </c>
      <c r="DM1185">
        <v>0</v>
      </c>
      <c r="DN1185" t="s">
        <v>3</v>
      </c>
      <c r="DO1185">
        <v>0</v>
      </c>
    </row>
    <row r="1186" spans="1:119" x14ac:dyDescent="0.2">
      <c r="A1186">
        <f>ROW(Source!A1476)</f>
        <v>1476</v>
      </c>
      <c r="B1186">
        <v>69726971</v>
      </c>
      <c r="C1186">
        <v>69735645</v>
      </c>
      <c r="D1186">
        <v>121548</v>
      </c>
      <c r="E1186">
        <v>1</v>
      </c>
      <c r="F1186">
        <v>1</v>
      </c>
      <c r="G1186">
        <v>1</v>
      </c>
      <c r="H1186">
        <v>1</v>
      </c>
      <c r="I1186" t="s">
        <v>36</v>
      </c>
      <c r="J1186" t="s">
        <v>3</v>
      </c>
      <c r="K1186" t="s">
        <v>981</v>
      </c>
      <c r="L1186">
        <v>608254</v>
      </c>
      <c r="N1186">
        <v>1013</v>
      </c>
      <c r="O1186" t="s">
        <v>982</v>
      </c>
      <c r="P1186" t="s">
        <v>982</v>
      </c>
      <c r="Q1186">
        <v>1</v>
      </c>
      <c r="W1186">
        <v>0</v>
      </c>
      <c r="X1186">
        <v>-185737400</v>
      </c>
      <c r="Y1186">
        <f t="shared" si="556"/>
        <v>0.16</v>
      </c>
      <c r="AA1186">
        <v>0</v>
      </c>
      <c r="AB1186">
        <v>0</v>
      </c>
      <c r="AC1186">
        <v>0</v>
      </c>
      <c r="AD1186">
        <v>0</v>
      </c>
      <c r="AE1186">
        <v>0</v>
      </c>
      <c r="AF1186">
        <v>0</v>
      </c>
      <c r="AG1186">
        <v>0</v>
      </c>
      <c r="AH1186">
        <v>0</v>
      </c>
      <c r="AI1186">
        <v>1</v>
      </c>
      <c r="AJ1186">
        <v>1</v>
      </c>
      <c r="AK1186">
        <v>1</v>
      </c>
      <c r="AL1186">
        <v>1</v>
      </c>
      <c r="AM1186">
        <v>0</v>
      </c>
      <c r="AN1186">
        <v>0</v>
      </c>
      <c r="AO1186">
        <v>1</v>
      </c>
      <c r="AP1186">
        <v>0</v>
      </c>
      <c r="AQ1186">
        <v>0</v>
      </c>
      <c r="AR1186">
        <v>0</v>
      </c>
      <c r="AS1186" t="s">
        <v>3</v>
      </c>
      <c r="AT1186">
        <v>0.16</v>
      </c>
      <c r="AU1186" t="s">
        <v>3</v>
      </c>
      <c r="AV1186">
        <v>2</v>
      </c>
      <c r="AW1186">
        <v>2</v>
      </c>
      <c r="AX1186">
        <v>69735653</v>
      </c>
      <c r="AY1186">
        <v>1</v>
      </c>
      <c r="AZ1186">
        <v>0</v>
      </c>
      <c r="BA1186">
        <v>1208</v>
      </c>
      <c r="BB1186">
        <v>0</v>
      </c>
      <c r="BC1186">
        <v>0</v>
      </c>
      <c r="BD1186">
        <v>0</v>
      </c>
      <c r="BE1186">
        <v>0</v>
      </c>
      <c r="BF1186">
        <v>0</v>
      </c>
      <c r="BG1186">
        <v>0</v>
      </c>
      <c r="BH1186">
        <v>0</v>
      </c>
      <c r="BI1186">
        <v>0</v>
      </c>
      <c r="BJ1186">
        <v>0</v>
      </c>
      <c r="BK1186">
        <v>0</v>
      </c>
      <c r="BL1186">
        <v>0</v>
      </c>
      <c r="BM1186">
        <v>0</v>
      </c>
      <c r="BN1186">
        <v>0</v>
      </c>
      <c r="BO1186">
        <v>0</v>
      </c>
      <c r="BP1186">
        <v>0</v>
      </c>
      <c r="BQ1186">
        <v>0</v>
      </c>
      <c r="BR1186">
        <v>0</v>
      </c>
      <c r="BS1186">
        <v>0</v>
      </c>
      <c r="BT1186">
        <v>0</v>
      </c>
      <c r="BU1186">
        <v>0</v>
      </c>
      <c r="BV1186">
        <v>0</v>
      </c>
      <c r="BW1186">
        <v>0</v>
      </c>
      <c r="CV1186">
        <v>0</v>
      </c>
      <c r="CW1186">
        <v>0</v>
      </c>
      <c r="CX1186" t="e">
        <f>ROUND(Y1186*Source!I1476,9)</f>
        <v>#REF!</v>
      </c>
      <c r="CY1186">
        <f>AD1186</f>
        <v>0</v>
      </c>
      <c r="CZ1186">
        <f>AH1186</f>
        <v>0</v>
      </c>
      <c r="DA1186">
        <f>AL1186</f>
        <v>1</v>
      </c>
      <c r="DB1186">
        <f t="shared" si="557"/>
        <v>0</v>
      </c>
      <c r="DC1186">
        <f t="shared" si="558"/>
        <v>0</v>
      </c>
      <c r="DD1186" t="s">
        <v>3</v>
      </c>
      <c r="DE1186" t="s">
        <v>3</v>
      </c>
      <c r="DF1186" t="e">
        <f t="shared" si="563"/>
        <v>#REF!</v>
      </c>
      <c r="DG1186" t="e">
        <f t="shared" si="561"/>
        <v>#REF!</v>
      </c>
      <c r="DH1186" t="e">
        <f t="shared" si="562"/>
        <v>#REF!</v>
      </c>
      <c r="DI1186" t="e">
        <f t="shared" si="560"/>
        <v>#REF!</v>
      </c>
      <c r="DJ1186" t="e">
        <f>DI1186</f>
        <v>#REF!</v>
      </c>
      <c r="DK1186">
        <v>0</v>
      </c>
      <c r="DL1186" t="s">
        <v>3</v>
      </c>
      <c r="DM1186">
        <v>0</v>
      </c>
      <c r="DN1186" t="s">
        <v>3</v>
      </c>
      <c r="DO1186">
        <v>0</v>
      </c>
    </row>
    <row r="1187" spans="1:119" x14ac:dyDescent="0.2">
      <c r="A1187">
        <f>ROW(Source!A1476)</f>
        <v>1476</v>
      </c>
      <c r="B1187">
        <v>69726971</v>
      </c>
      <c r="C1187">
        <v>69735645</v>
      </c>
      <c r="D1187">
        <v>27439499</v>
      </c>
      <c r="E1187">
        <v>1</v>
      </c>
      <c r="F1187">
        <v>1</v>
      </c>
      <c r="G1187">
        <v>1</v>
      </c>
      <c r="H1187">
        <v>2</v>
      </c>
      <c r="I1187" t="s">
        <v>1051</v>
      </c>
      <c r="J1187" t="s">
        <v>1052</v>
      </c>
      <c r="K1187" t="s">
        <v>1053</v>
      </c>
      <c r="L1187">
        <v>1368</v>
      </c>
      <c r="N1187">
        <v>1011</v>
      </c>
      <c r="O1187" t="s">
        <v>978</v>
      </c>
      <c r="P1187" t="s">
        <v>978</v>
      </c>
      <c r="Q1187">
        <v>1</v>
      </c>
      <c r="W1187">
        <v>0</v>
      </c>
      <c r="X1187">
        <v>1890856440</v>
      </c>
      <c r="Y1187">
        <f t="shared" si="556"/>
        <v>0.16</v>
      </c>
      <c r="AA1187">
        <v>0</v>
      </c>
      <c r="AB1187">
        <v>112.67</v>
      </c>
      <c r="AC1187">
        <v>13.61</v>
      </c>
      <c r="AD1187">
        <v>0</v>
      </c>
      <c r="AE1187">
        <v>0</v>
      </c>
      <c r="AF1187">
        <v>112.67</v>
      </c>
      <c r="AG1187">
        <v>13.61</v>
      </c>
      <c r="AH1187">
        <v>0</v>
      </c>
      <c r="AI1187">
        <v>1</v>
      </c>
      <c r="AJ1187">
        <v>1</v>
      </c>
      <c r="AK1187">
        <v>1</v>
      </c>
      <c r="AL1187">
        <v>1</v>
      </c>
      <c r="AM1187">
        <v>0</v>
      </c>
      <c r="AN1187">
        <v>0</v>
      </c>
      <c r="AO1187">
        <v>1</v>
      </c>
      <c r="AP1187">
        <v>0</v>
      </c>
      <c r="AQ1187">
        <v>0</v>
      </c>
      <c r="AR1187">
        <v>0</v>
      </c>
      <c r="AS1187" t="s">
        <v>3</v>
      </c>
      <c r="AT1187">
        <v>0.16</v>
      </c>
      <c r="AU1187" t="s">
        <v>3</v>
      </c>
      <c r="AV1187">
        <v>0</v>
      </c>
      <c r="AW1187">
        <v>2</v>
      </c>
      <c r="AX1187">
        <v>69735654</v>
      </c>
      <c r="AY1187">
        <v>1</v>
      </c>
      <c r="AZ1187">
        <v>0</v>
      </c>
      <c r="BA1187">
        <v>1209</v>
      </c>
      <c r="BB1187">
        <v>0</v>
      </c>
      <c r="BC1187">
        <v>0</v>
      </c>
      <c r="BD1187">
        <v>0</v>
      </c>
      <c r="BE1187">
        <v>0</v>
      </c>
      <c r="BF1187">
        <v>0</v>
      </c>
      <c r="BG1187">
        <v>0</v>
      </c>
      <c r="BH1187">
        <v>0</v>
      </c>
      <c r="BI1187">
        <v>0</v>
      </c>
      <c r="BJ1187">
        <v>0</v>
      </c>
      <c r="BK1187">
        <v>0</v>
      </c>
      <c r="BL1187">
        <v>0</v>
      </c>
      <c r="BM1187">
        <v>0</v>
      </c>
      <c r="BN1187">
        <v>0</v>
      </c>
      <c r="BO1187">
        <v>0</v>
      </c>
      <c r="BP1187">
        <v>0</v>
      </c>
      <c r="BQ1187">
        <v>0</v>
      </c>
      <c r="BR1187">
        <v>0</v>
      </c>
      <c r="BS1187">
        <v>0</v>
      </c>
      <c r="BT1187">
        <v>0</v>
      </c>
      <c r="BU1187">
        <v>0</v>
      </c>
      <c r="BV1187">
        <v>0</v>
      </c>
      <c r="BW1187">
        <v>0</v>
      </c>
      <c r="CV1187">
        <v>0</v>
      </c>
      <c r="CW1187" t="e">
        <f>ROUND(Y1187*Source!I1476*DO1187,9)</f>
        <v>#REF!</v>
      </c>
      <c r="CX1187" t="e">
        <f>ROUND(Y1187*Source!I1476,9)</f>
        <v>#REF!</v>
      </c>
      <c r="CY1187">
        <f>AB1187</f>
        <v>112.67</v>
      </c>
      <c r="CZ1187">
        <f>AF1187</f>
        <v>112.67</v>
      </c>
      <c r="DA1187">
        <f>AJ1187</f>
        <v>1</v>
      </c>
      <c r="DB1187">
        <f t="shared" si="557"/>
        <v>18.03</v>
      </c>
      <c r="DC1187">
        <f t="shared" si="558"/>
        <v>2.1800000000000002</v>
      </c>
      <c r="DD1187" t="s">
        <v>3</v>
      </c>
      <c r="DE1187" t="s">
        <v>3</v>
      </c>
      <c r="DF1187" t="e">
        <f t="shared" si="563"/>
        <v>#REF!</v>
      </c>
      <c r="DG1187" t="e">
        <f t="shared" si="561"/>
        <v>#REF!</v>
      </c>
      <c r="DH1187" t="e">
        <f t="shared" si="562"/>
        <v>#REF!</v>
      </c>
      <c r="DI1187" t="e">
        <f t="shared" si="560"/>
        <v>#REF!</v>
      </c>
      <c r="DJ1187" t="e">
        <f>DG1187</f>
        <v>#REF!</v>
      </c>
      <c r="DK1187">
        <v>0</v>
      </c>
      <c r="DL1187" t="s">
        <v>3</v>
      </c>
      <c r="DM1187">
        <v>0</v>
      </c>
      <c r="DN1187" t="s">
        <v>3</v>
      </c>
      <c r="DO1187">
        <v>0</v>
      </c>
    </row>
    <row r="1188" spans="1:119" x14ac:dyDescent="0.2">
      <c r="A1188">
        <f>ROW(Source!A1476)</f>
        <v>1476</v>
      </c>
      <c r="B1188">
        <v>69726971</v>
      </c>
      <c r="C1188">
        <v>69735645</v>
      </c>
      <c r="D1188">
        <v>27441327</v>
      </c>
      <c r="E1188">
        <v>1</v>
      </c>
      <c r="F1188">
        <v>1</v>
      </c>
      <c r="G1188">
        <v>1</v>
      </c>
      <c r="H1188">
        <v>2</v>
      </c>
      <c r="I1188" t="s">
        <v>975</v>
      </c>
      <c r="J1188" t="s">
        <v>976</v>
      </c>
      <c r="K1188" t="s">
        <v>977</v>
      </c>
      <c r="L1188">
        <v>1368</v>
      </c>
      <c r="N1188">
        <v>1011</v>
      </c>
      <c r="O1188" t="s">
        <v>978</v>
      </c>
      <c r="P1188" t="s">
        <v>978</v>
      </c>
      <c r="Q1188">
        <v>1</v>
      </c>
      <c r="W1188">
        <v>0</v>
      </c>
      <c r="X1188">
        <v>-1583389094</v>
      </c>
      <c r="Y1188">
        <f t="shared" si="556"/>
        <v>0.22</v>
      </c>
      <c r="AA1188">
        <v>0</v>
      </c>
      <c r="AB1188">
        <v>93.37</v>
      </c>
      <c r="AC1188">
        <v>11.69</v>
      </c>
      <c r="AD1188">
        <v>0</v>
      </c>
      <c r="AE1188">
        <v>0</v>
      </c>
      <c r="AF1188">
        <v>93.37</v>
      </c>
      <c r="AG1188">
        <v>11.69</v>
      </c>
      <c r="AH1188">
        <v>0</v>
      </c>
      <c r="AI1188">
        <v>1</v>
      </c>
      <c r="AJ1188">
        <v>1</v>
      </c>
      <c r="AK1188">
        <v>1</v>
      </c>
      <c r="AL1188">
        <v>1</v>
      </c>
      <c r="AM1188">
        <v>0</v>
      </c>
      <c r="AN1188">
        <v>0</v>
      </c>
      <c r="AO1188">
        <v>1</v>
      </c>
      <c r="AP1188">
        <v>0</v>
      </c>
      <c r="AQ1188">
        <v>0</v>
      </c>
      <c r="AR1188">
        <v>0</v>
      </c>
      <c r="AS1188" t="s">
        <v>3</v>
      </c>
      <c r="AT1188">
        <v>0.22</v>
      </c>
      <c r="AU1188" t="s">
        <v>3</v>
      </c>
      <c r="AV1188">
        <v>0</v>
      </c>
      <c r="AW1188">
        <v>2</v>
      </c>
      <c r="AX1188">
        <v>69735655</v>
      </c>
      <c r="AY1188">
        <v>1</v>
      </c>
      <c r="AZ1188">
        <v>0</v>
      </c>
      <c r="BA1188">
        <v>1210</v>
      </c>
      <c r="BB1188">
        <v>0</v>
      </c>
      <c r="BC1188">
        <v>0</v>
      </c>
      <c r="BD1188">
        <v>0</v>
      </c>
      <c r="BE1188">
        <v>0</v>
      </c>
      <c r="BF1188">
        <v>0</v>
      </c>
      <c r="BG1188">
        <v>0</v>
      </c>
      <c r="BH1188">
        <v>0</v>
      </c>
      <c r="BI1188">
        <v>0</v>
      </c>
      <c r="BJ1188">
        <v>0</v>
      </c>
      <c r="BK1188">
        <v>0</v>
      </c>
      <c r="BL1188">
        <v>0</v>
      </c>
      <c r="BM1188">
        <v>0</v>
      </c>
      <c r="BN1188">
        <v>0</v>
      </c>
      <c r="BO1188">
        <v>0</v>
      </c>
      <c r="BP1188">
        <v>0</v>
      </c>
      <c r="BQ1188">
        <v>0</v>
      </c>
      <c r="BR1188">
        <v>0</v>
      </c>
      <c r="BS1188">
        <v>0</v>
      </c>
      <c r="BT1188">
        <v>0</v>
      </c>
      <c r="BU1188">
        <v>0</v>
      </c>
      <c r="BV1188">
        <v>0</v>
      </c>
      <c r="BW1188">
        <v>0</v>
      </c>
      <c r="CV1188">
        <v>0</v>
      </c>
      <c r="CW1188" t="e">
        <f>ROUND(Y1188*Source!I1476*DO1188,9)</f>
        <v>#REF!</v>
      </c>
      <c r="CX1188" t="e">
        <f>ROUND(Y1188*Source!I1476,9)</f>
        <v>#REF!</v>
      </c>
      <c r="CY1188">
        <f>AB1188</f>
        <v>93.37</v>
      </c>
      <c r="CZ1188">
        <f>AF1188</f>
        <v>93.37</v>
      </c>
      <c r="DA1188">
        <f>AJ1188</f>
        <v>1</v>
      </c>
      <c r="DB1188">
        <f t="shared" si="557"/>
        <v>20.54</v>
      </c>
      <c r="DC1188">
        <f t="shared" si="558"/>
        <v>2.57</v>
      </c>
      <c r="DD1188" t="s">
        <v>3</v>
      </c>
      <c r="DE1188" t="s">
        <v>3</v>
      </c>
      <c r="DF1188" t="e">
        <f t="shared" si="563"/>
        <v>#REF!</v>
      </c>
      <c r="DG1188" t="e">
        <f t="shared" si="561"/>
        <v>#REF!</v>
      </c>
      <c r="DH1188" t="e">
        <f t="shared" si="562"/>
        <v>#REF!</v>
      </c>
      <c r="DI1188" t="e">
        <f t="shared" si="560"/>
        <v>#REF!</v>
      </c>
      <c r="DJ1188" t="e">
        <f>DG1188</f>
        <v>#REF!</v>
      </c>
      <c r="DK1188">
        <v>0</v>
      </c>
      <c r="DL1188" t="s">
        <v>3</v>
      </c>
      <c r="DM1188">
        <v>0</v>
      </c>
      <c r="DN1188" t="s">
        <v>3</v>
      </c>
      <c r="DO1188">
        <v>0</v>
      </c>
    </row>
    <row r="1189" spans="1:119" x14ac:dyDescent="0.2">
      <c r="A1189">
        <f>ROW(Source!A1476)</f>
        <v>1476</v>
      </c>
      <c r="B1189">
        <v>69726971</v>
      </c>
      <c r="C1189">
        <v>69735645</v>
      </c>
      <c r="D1189">
        <v>27377917</v>
      </c>
      <c r="E1189">
        <v>1</v>
      </c>
      <c r="F1189">
        <v>1</v>
      </c>
      <c r="G1189">
        <v>1</v>
      </c>
      <c r="H1189">
        <v>3</v>
      </c>
      <c r="I1189" t="s">
        <v>666</v>
      </c>
      <c r="J1189" t="s">
        <v>668</v>
      </c>
      <c r="K1189" t="s">
        <v>667</v>
      </c>
      <c r="L1189">
        <v>1348</v>
      </c>
      <c r="N1189">
        <v>1009</v>
      </c>
      <c r="O1189" t="s">
        <v>78</v>
      </c>
      <c r="P1189" t="s">
        <v>78</v>
      </c>
      <c r="Q1189">
        <v>1000</v>
      </c>
      <c r="W1189">
        <v>0</v>
      </c>
      <c r="X1189">
        <v>429567918</v>
      </c>
      <c r="Y1189">
        <f t="shared" si="556"/>
        <v>2.8000000000000001E-2</v>
      </c>
      <c r="AA1189">
        <v>10559.12</v>
      </c>
      <c r="AB1189">
        <v>0</v>
      </c>
      <c r="AC1189">
        <v>0</v>
      </c>
      <c r="AD1189">
        <v>0</v>
      </c>
      <c r="AE1189">
        <v>10559.12</v>
      </c>
      <c r="AF1189">
        <v>0</v>
      </c>
      <c r="AG1189">
        <v>0</v>
      </c>
      <c r="AH1189">
        <v>0</v>
      </c>
      <c r="AI1189">
        <v>1</v>
      </c>
      <c r="AJ1189">
        <v>1</v>
      </c>
      <c r="AK1189">
        <v>1</v>
      </c>
      <c r="AL1189">
        <v>1</v>
      </c>
      <c r="AM1189">
        <v>0</v>
      </c>
      <c r="AN1189">
        <v>0</v>
      </c>
      <c r="AO1189">
        <v>0</v>
      </c>
      <c r="AP1189">
        <v>0</v>
      </c>
      <c r="AQ1189">
        <v>0</v>
      </c>
      <c r="AR1189">
        <v>0</v>
      </c>
      <c r="AS1189" t="s">
        <v>3</v>
      </c>
      <c r="AT1189">
        <v>2.8000000000000001E-2</v>
      </c>
      <c r="AU1189" t="s">
        <v>3</v>
      </c>
      <c r="AV1189">
        <v>0</v>
      </c>
      <c r="AW1189">
        <v>2</v>
      </c>
      <c r="AX1189">
        <v>69735656</v>
      </c>
      <c r="AY1189">
        <v>1</v>
      </c>
      <c r="AZ1189">
        <v>0</v>
      </c>
      <c r="BA1189">
        <v>1211</v>
      </c>
      <c r="BB1189">
        <v>3</v>
      </c>
      <c r="BC1189">
        <v>0</v>
      </c>
      <c r="BD1189">
        <v>0</v>
      </c>
      <c r="BE1189">
        <v>0</v>
      </c>
      <c r="BF1189">
        <v>0</v>
      </c>
      <c r="BG1189">
        <v>0</v>
      </c>
      <c r="BH1189">
        <v>0</v>
      </c>
      <c r="BI1189">
        <v>0</v>
      </c>
      <c r="BJ1189">
        <v>0</v>
      </c>
      <c r="BK1189">
        <v>0</v>
      </c>
      <c r="BL1189">
        <v>0</v>
      </c>
      <c r="BM1189">
        <v>0</v>
      </c>
      <c r="BN1189">
        <v>0</v>
      </c>
      <c r="BO1189">
        <v>0</v>
      </c>
      <c r="BP1189">
        <v>0</v>
      </c>
      <c r="BQ1189">
        <v>0</v>
      </c>
      <c r="BR1189">
        <v>0</v>
      </c>
      <c r="BS1189">
        <v>0</v>
      </c>
      <c r="BT1189">
        <v>0</v>
      </c>
      <c r="BU1189">
        <v>0</v>
      </c>
      <c r="BV1189">
        <v>0</v>
      </c>
      <c r="BW1189">
        <v>0</v>
      </c>
      <c r="CV1189">
        <v>0</v>
      </c>
      <c r="CW1189">
        <v>0</v>
      </c>
      <c r="CX1189" t="e">
        <f>ROUND(Y1189*Source!I1476,9)</f>
        <v>#REF!</v>
      </c>
      <c r="CY1189">
        <f>AA1189</f>
        <v>10559.12</v>
      </c>
      <c r="CZ1189">
        <f>AE1189</f>
        <v>10559.12</v>
      </c>
      <c r="DA1189">
        <f>AI1189</f>
        <v>1</v>
      </c>
      <c r="DB1189">
        <f t="shared" si="557"/>
        <v>295.66000000000003</v>
      </c>
      <c r="DC1189">
        <f t="shared" si="558"/>
        <v>0</v>
      </c>
      <c r="DD1189" t="s">
        <v>3</v>
      </c>
      <c r="DE1189" t="s">
        <v>3</v>
      </c>
      <c r="DF1189" t="e">
        <f t="shared" si="563"/>
        <v>#REF!</v>
      </c>
      <c r="DG1189" t="e">
        <f t="shared" si="561"/>
        <v>#REF!</v>
      </c>
      <c r="DH1189" t="e">
        <f t="shared" si="562"/>
        <v>#REF!</v>
      </c>
      <c r="DI1189" t="e">
        <f t="shared" si="560"/>
        <v>#REF!</v>
      </c>
      <c r="DJ1189" t="e">
        <f>DF1189</f>
        <v>#REF!</v>
      </c>
      <c r="DK1189">
        <v>0</v>
      </c>
      <c r="DL1189" t="s">
        <v>3</v>
      </c>
      <c r="DM1189">
        <v>0</v>
      </c>
      <c r="DN1189" t="s">
        <v>3</v>
      </c>
      <c r="DO1189">
        <v>0</v>
      </c>
    </row>
    <row r="1190" spans="1:119" x14ac:dyDescent="0.2">
      <c r="A1190">
        <f>ROW(Source!A1476)</f>
        <v>1476</v>
      </c>
      <c r="B1190">
        <v>69726971</v>
      </c>
      <c r="C1190">
        <v>69735645</v>
      </c>
      <c r="D1190">
        <v>61336234</v>
      </c>
      <c r="E1190">
        <v>1</v>
      </c>
      <c r="F1190">
        <v>1</v>
      </c>
      <c r="G1190">
        <v>1</v>
      </c>
      <c r="H1190">
        <v>3</v>
      </c>
      <c r="I1190" t="s">
        <v>671</v>
      </c>
      <c r="J1190" t="s">
        <v>673</v>
      </c>
      <c r="K1190" t="s">
        <v>672</v>
      </c>
      <c r="L1190">
        <v>1348</v>
      </c>
      <c r="N1190">
        <v>1009</v>
      </c>
      <c r="O1190" t="s">
        <v>78</v>
      </c>
      <c r="P1190" t="s">
        <v>78</v>
      </c>
      <c r="Q1190">
        <v>1000</v>
      </c>
      <c r="W1190">
        <v>0</v>
      </c>
      <c r="X1190">
        <v>-78750848</v>
      </c>
      <c r="Y1190">
        <f t="shared" si="556"/>
        <v>1</v>
      </c>
      <c r="AA1190">
        <v>14770.4</v>
      </c>
      <c r="AB1190">
        <v>0</v>
      </c>
      <c r="AC1190">
        <v>0</v>
      </c>
      <c r="AD1190">
        <v>0</v>
      </c>
      <c r="AE1190">
        <v>14770.4</v>
      </c>
      <c r="AF1190">
        <v>0</v>
      </c>
      <c r="AG1190">
        <v>0</v>
      </c>
      <c r="AH1190">
        <v>0</v>
      </c>
      <c r="AI1190">
        <v>1</v>
      </c>
      <c r="AJ1190">
        <v>1</v>
      </c>
      <c r="AK1190">
        <v>1</v>
      </c>
      <c r="AL1190">
        <v>1</v>
      </c>
      <c r="AM1190">
        <v>0</v>
      </c>
      <c r="AN1190">
        <v>0</v>
      </c>
      <c r="AO1190">
        <v>0</v>
      </c>
      <c r="AP1190">
        <v>1</v>
      </c>
      <c r="AQ1190">
        <v>0</v>
      </c>
      <c r="AR1190">
        <v>0</v>
      </c>
      <c r="AS1190" t="s">
        <v>3</v>
      </c>
      <c r="AT1190">
        <v>1</v>
      </c>
      <c r="AU1190" t="s">
        <v>3</v>
      </c>
      <c r="AV1190">
        <v>0</v>
      </c>
      <c r="AW1190">
        <v>1</v>
      </c>
      <c r="AX1190">
        <v>-1</v>
      </c>
      <c r="AY1190">
        <v>0</v>
      </c>
      <c r="AZ1190">
        <v>0</v>
      </c>
      <c r="BA1190" t="s">
        <v>3</v>
      </c>
      <c r="BB1190">
        <v>0</v>
      </c>
      <c r="BC1190">
        <v>0</v>
      </c>
      <c r="BD1190">
        <v>0</v>
      </c>
      <c r="BE1190">
        <v>0</v>
      </c>
      <c r="BF1190">
        <v>0</v>
      </c>
      <c r="BG1190">
        <v>0</v>
      </c>
      <c r="BH1190">
        <v>0</v>
      </c>
      <c r="BI1190">
        <v>0</v>
      </c>
      <c r="BJ1190">
        <v>0</v>
      </c>
      <c r="BK1190">
        <v>0</v>
      </c>
      <c r="BL1190">
        <v>0</v>
      </c>
      <c r="BM1190">
        <v>0</v>
      </c>
      <c r="BN1190">
        <v>0</v>
      </c>
      <c r="BO1190">
        <v>0</v>
      </c>
      <c r="BP1190">
        <v>0</v>
      </c>
      <c r="BQ1190">
        <v>0</v>
      </c>
      <c r="BR1190">
        <v>0</v>
      </c>
      <c r="BS1190">
        <v>0</v>
      </c>
      <c r="BT1190">
        <v>0</v>
      </c>
      <c r="BU1190">
        <v>0</v>
      </c>
      <c r="BV1190">
        <v>0</v>
      </c>
      <c r="BW1190">
        <v>0</v>
      </c>
      <c r="CV1190">
        <v>0</v>
      </c>
      <c r="CW1190">
        <v>0</v>
      </c>
      <c r="CX1190" t="e">
        <f>ROUND(Y1190*Source!I1476,9)</f>
        <v>#REF!</v>
      </c>
      <c r="CY1190">
        <f>AA1190</f>
        <v>14770.4</v>
      </c>
      <c r="CZ1190">
        <f>AE1190</f>
        <v>14770.4</v>
      </c>
      <c r="DA1190">
        <f>AI1190</f>
        <v>1</v>
      </c>
      <c r="DB1190">
        <f t="shared" si="557"/>
        <v>14770.4</v>
      </c>
      <c r="DC1190">
        <f t="shared" si="558"/>
        <v>0</v>
      </c>
      <c r="DD1190" t="s">
        <v>3</v>
      </c>
      <c r="DE1190" t="s">
        <v>3</v>
      </c>
      <c r="DF1190" t="e">
        <f t="shared" si="563"/>
        <v>#REF!</v>
      </c>
      <c r="DG1190" t="e">
        <f t="shared" si="561"/>
        <v>#REF!</v>
      </c>
      <c r="DH1190" t="e">
        <f t="shared" si="562"/>
        <v>#REF!</v>
      </c>
      <c r="DI1190" t="e">
        <f t="shared" si="560"/>
        <v>#REF!</v>
      </c>
      <c r="DJ1190" t="e">
        <f>DF1190</f>
        <v>#REF!</v>
      </c>
      <c r="DK1190">
        <v>0</v>
      </c>
      <c r="DL1190" t="s">
        <v>3</v>
      </c>
      <c r="DM1190">
        <v>0</v>
      </c>
      <c r="DN1190" t="s">
        <v>3</v>
      </c>
      <c r="DO1190">
        <v>0</v>
      </c>
    </row>
    <row r="1191" spans="1:119" x14ac:dyDescent="0.2">
      <c r="A1191">
        <f>ROW(Source!A1477)</f>
        <v>1477</v>
      </c>
      <c r="B1191">
        <v>69726884</v>
      </c>
      <c r="C1191">
        <v>69735645</v>
      </c>
      <c r="D1191">
        <v>27493187</v>
      </c>
      <c r="E1191">
        <v>1</v>
      </c>
      <c r="F1191">
        <v>1</v>
      </c>
      <c r="G1191">
        <v>1</v>
      </c>
      <c r="H1191">
        <v>1</v>
      </c>
      <c r="I1191" t="s">
        <v>1049</v>
      </c>
      <c r="J1191" t="s">
        <v>3</v>
      </c>
      <c r="K1191" t="s">
        <v>1050</v>
      </c>
      <c r="L1191">
        <v>1369</v>
      </c>
      <c r="N1191">
        <v>1013</v>
      </c>
      <c r="O1191" t="s">
        <v>974</v>
      </c>
      <c r="P1191" t="s">
        <v>974</v>
      </c>
      <c r="Q1191">
        <v>1</v>
      </c>
      <c r="W1191">
        <v>0</v>
      </c>
      <c r="X1191">
        <v>1476363087</v>
      </c>
      <c r="Y1191">
        <f t="shared" si="556"/>
        <v>12.64</v>
      </c>
      <c r="AA1191">
        <v>0</v>
      </c>
      <c r="AB1191">
        <v>0</v>
      </c>
      <c r="AC1191">
        <v>0</v>
      </c>
      <c r="AD1191">
        <v>226.46</v>
      </c>
      <c r="AE1191">
        <v>0</v>
      </c>
      <c r="AF1191">
        <v>0</v>
      </c>
      <c r="AG1191">
        <v>0</v>
      </c>
      <c r="AH1191">
        <v>8.93</v>
      </c>
      <c r="AI1191">
        <v>1</v>
      </c>
      <c r="AJ1191">
        <v>1</v>
      </c>
      <c r="AK1191">
        <v>1</v>
      </c>
      <c r="AL1191">
        <v>25.36</v>
      </c>
      <c r="AM1191">
        <v>5</v>
      </c>
      <c r="AN1191">
        <v>0</v>
      </c>
      <c r="AO1191">
        <v>1</v>
      </c>
      <c r="AP1191">
        <v>0</v>
      </c>
      <c r="AQ1191">
        <v>0</v>
      </c>
      <c r="AR1191">
        <v>0</v>
      </c>
      <c r="AS1191" t="s">
        <v>3</v>
      </c>
      <c r="AT1191">
        <v>12.64</v>
      </c>
      <c r="AU1191" t="s">
        <v>3</v>
      </c>
      <c r="AV1191">
        <v>1</v>
      </c>
      <c r="AW1191">
        <v>2</v>
      </c>
      <c r="AX1191">
        <v>69735652</v>
      </c>
      <c r="AY1191">
        <v>1</v>
      </c>
      <c r="AZ1191">
        <v>0</v>
      </c>
      <c r="BA1191">
        <v>1213</v>
      </c>
      <c r="BB1191">
        <v>0</v>
      </c>
      <c r="BC1191">
        <v>0</v>
      </c>
      <c r="BD1191">
        <v>0</v>
      </c>
      <c r="BE1191">
        <v>0</v>
      </c>
      <c r="BF1191">
        <v>0</v>
      </c>
      <c r="BG1191">
        <v>0</v>
      </c>
      <c r="BH1191">
        <v>0</v>
      </c>
      <c r="BI1191">
        <v>0</v>
      </c>
      <c r="BJ1191">
        <v>0</v>
      </c>
      <c r="BK1191">
        <v>0</v>
      </c>
      <c r="BL1191">
        <v>0</v>
      </c>
      <c r="BM1191">
        <v>0</v>
      </c>
      <c r="BN1191">
        <v>0</v>
      </c>
      <c r="BO1191">
        <v>0</v>
      </c>
      <c r="BP1191">
        <v>0</v>
      </c>
      <c r="BQ1191">
        <v>0</v>
      </c>
      <c r="BR1191">
        <v>0</v>
      </c>
      <c r="BS1191">
        <v>0</v>
      </c>
      <c r="BT1191">
        <v>0</v>
      </c>
      <c r="BU1191">
        <v>0</v>
      </c>
      <c r="BV1191">
        <v>0</v>
      </c>
      <c r="BW1191">
        <v>0</v>
      </c>
      <c r="CU1191" t="e">
        <f>ROUND(AT1191*Source!I1477*AH1191*AL1191,0)</f>
        <v>#REF!</v>
      </c>
      <c r="CV1191" t="e">
        <f>ROUND(Y1191*Source!I1477,9)</f>
        <v>#REF!</v>
      </c>
      <c r="CW1191">
        <v>0</v>
      </c>
      <c r="CX1191" t="e">
        <f>ROUND(Y1191*Source!I1477,9)</f>
        <v>#REF!</v>
      </c>
      <c r="CY1191">
        <f>AD1191</f>
        <v>226.46</v>
      </c>
      <c r="CZ1191">
        <f>AH1191</f>
        <v>8.93</v>
      </c>
      <c r="DA1191">
        <f>AL1191</f>
        <v>25.36</v>
      </c>
      <c r="DB1191">
        <f t="shared" si="557"/>
        <v>112.88</v>
      </c>
      <c r="DC1191">
        <f t="shared" si="558"/>
        <v>0</v>
      </c>
      <c r="DD1191" t="s">
        <v>3</v>
      </c>
      <c r="DE1191" t="s">
        <v>3</v>
      </c>
      <c r="DF1191" t="e">
        <f t="shared" si="563"/>
        <v>#REF!</v>
      </c>
      <c r="DG1191" t="e">
        <f t="shared" si="561"/>
        <v>#REF!</v>
      </c>
      <c r="DH1191" t="e">
        <f t="shared" si="562"/>
        <v>#REF!</v>
      </c>
      <c r="DI1191" t="e">
        <f>ROUND(ROUND(AH1191*AL1191,0)*CX1191,0)</f>
        <v>#REF!</v>
      </c>
      <c r="DJ1191" t="e">
        <f>DI1191</f>
        <v>#REF!</v>
      </c>
      <c r="DK1191">
        <v>0</v>
      </c>
      <c r="DL1191" t="s">
        <v>3</v>
      </c>
      <c r="DM1191">
        <v>0</v>
      </c>
      <c r="DN1191" t="s">
        <v>3</v>
      </c>
      <c r="DO1191">
        <v>0</v>
      </c>
    </row>
    <row r="1192" spans="1:119" x14ac:dyDescent="0.2">
      <c r="A1192">
        <f>ROW(Source!A1477)</f>
        <v>1477</v>
      </c>
      <c r="B1192">
        <v>69726884</v>
      </c>
      <c r="C1192">
        <v>69735645</v>
      </c>
      <c r="D1192">
        <v>121548</v>
      </c>
      <c r="E1192">
        <v>1</v>
      </c>
      <c r="F1192">
        <v>1</v>
      </c>
      <c r="G1192">
        <v>1</v>
      </c>
      <c r="H1192">
        <v>1</v>
      </c>
      <c r="I1192" t="s">
        <v>36</v>
      </c>
      <c r="J1192" t="s">
        <v>3</v>
      </c>
      <c r="K1192" t="s">
        <v>981</v>
      </c>
      <c r="L1192">
        <v>608254</v>
      </c>
      <c r="N1192">
        <v>1013</v>
      </c>
      <c r="O1192" t="s">
        <v>982</v>
      </c>
      <c r="P1192" t="s">
        <v>982</v>
      </c>
      <c r="Q1192">
        <v>1</v>
      </c>
      <c r="W1192">
        <v>0</v>
      </c>
      <c r="X1192">
        <v>-185737400</v>
      </c>
      <c r="Y1192">
        <f t="shared" si="556"/>
        <v>0.16</v>
      </c>
      <c r="AA1192">
        <v>0</v>
      </c>
      <c r="AB1192">
        <v>0</v>
      </c>
      <c r="AC1192">
        <v>0</v>
      </c>
      <c r="AD1192">
        <v>0</v>
      </c>
      <c r="AE1192">
        <v>0</v>
      </c>
      <c r="AF1192">
        <v>0</v>
      </c>
      <c r="AG1192">
        <v>0</v>
      </c>
      <c r="AH1192">
        <v>0</v>
      </c>
      <c r="AI1192">
        <v>1</v>
      </c>
      <c r="AJ1192">
        <v>1</v>
      </c>
      <c r="AK1192">
        <v>19.8</v>
      </c>
      <c r="AL1192">
        <v>1</v>
      </c>
      <c r="AM1192">
        <v>5</v>
      </c>
      <c r="AN1192">
        <v>0</v>
      </c>
      <c r="AO1192">
        <v>1</v>
      </c>
      <c r="AP1192">
        <v>0</v>
      </c>
      <c r="AQ1192">
        <v>0</v>
      </c>
      <c r="AR1192">
        <v>0</v>
      </c>
      <c r="AS1192" t="s">
        <v>3</v>
      </c>
      <c r="AT1192">
        <v>0.16</v>
      </c>
      <c r="AU1192" t="s">
        <v>3</v>
      </c>
      <c r="AV1192">
        <v>2</v>
      </c>
      <c r="AW1192">
        <v>2</v>
      </c>
      <c r="AX1192">
        <v>69735653</v>
      </c>
      <c r="AY1192">
        <v>1</v>
      </c>
      <c r="AZ1192">
        <v>0</v>
      </c>
      <c r="BA1192">
        <v>1214</v>
      </c>
      <c r="BB1192">
        <v>0</v>
      </c>
      <c r="BC1192">
        <v>0</v>
      </c>
      <c r="BD1192">
        <v>0</v>
      </c>
      <c r="BE1192">
        <v>0</v>
      </c>
      <c r="BF1192">
        <v>0</v>
      </c>
      <c r="BG1192">
        <v>0</v>
      </c>
      <c r="BH1192">
        <v>0</v>
      </c>
      <c r="BI1192">
        <v>0</v>
      </c>
      <c r="BJ1192">
        <v>0</v>
      </c>
      <c r="BK1192">
        <v>0</v>
      </c>
      <c r="BL1192">
        <v>0</v>
      </c>
      <c r="BM1192">
        <v>0</v>
      </c>
      <c r="BN1192">
        <v>0</v>
      </c>
      <c r="BO1192">
        <v>0</v>
      </c>
      <c r="BP1192">
        <v>0</v>
      </c>
      <c r="BQ1192">
        <v>0</v>
      </c>
      <c r="BR1192">
        <v>0</v>
      </c>
      <c r="BS1192">
        <v>0</v>
      </c>
      <c r="BT1192">
        <v>0</v>
      </c>
      <c r="BU1192">
        <v>0</v>
      </c>
      <c r="BV1192">
        <v>0</v>
      </c>
      <c r="BW1192">
        <v>0</v>
      </c>
      <c r="CV1192">
        <v>0</v>
      </c>
      <c r="CW1192">
        <v>0</v>
      </c>
      <c r="CX1192" t="e">
        <f>ROUND(Y1192*Source!I1477,9)</f>
        <v>#REF!</v>
      </c>
      <c r="CY1192">
        <f>AD1192</f>
        <v>0</v>
      </c>
      <c r="CZ1192">
        <f>AH1192</f>
        <v>0</v>
      </c>
      <c r="DA1192">
        <f>AL1192</f>
        <v>1</v>
      </c>
      <c r="DB1192">
        <f t="shared" si="557"/>
        <v>0</v>
      </c>
      <c r="DC1192">
        <f t="shared" si="558"/>
        <v>0</v>
      </c>
      <c r="DD1192" t="s">
        <v>3</v>
      </c>
      <c r="DE1192" t="s">
        <v>3</v>
      </c>
      <c r="DF1192" t="e">
        <f t="shared" si="563"/>
        <v>#REF!</v>
      </c>
      <c r="DG1192" t="e">
        <f t="shared" si="561"/>
        <v>#REF!</v>
      </c>
      <c r="DH1192" t="e">
        <f>ROUND(ROUND(AG1192*AK1192,0)*CX1192,0)</f>
        <v>#REF!</v>
      </c>
      <c r="DI1192" t="e">
        <f t="shared" ref="DI1192:DI1202" si="564">ROUND(ROUND(AH1192,0)*CX1192,0)</f>
        <v>#REF!</v>
      </c>
      <c r="DJ1192" t="e">
        <f>DI1192</f>
        <v>#REF!</v>
      </c>
      <c r="DK1192">
        <v>0</v>
      </c>
      <c r="DL1192" t="s">
        <v>3</v>
      </c>
      <c r="DM1192">
        <v>0</v>
      </c>
      <c r="DN1192" t="s">
        <v>3</v>
      </c>
      <c r="DO1192">
        <v>0</v>
      </c>
    </row>
    <row r="1193" spans="1:119" x14ac:dyDescent="0.2">
      <c r="A1193">
        <f>ROW(Source!A1477)</f>
        <v>1477</v>
      </c>
      <c r="B1193">
        <v>69726884</v>
      </c>
      <c r="C1193">
        <v>69735645</v>
      </c>
      <c r="D1193">
        <v>27439499</v>
      </c>
      <c r="E1193">
        <v>1</v>
      </c>
      <c r="F1193">
        <v>1</v>
      </c>
      <c r="G1193">
        <v>1</v>
      </c>
      <c r="H1193">
        <v>2</v>
      </c>
      <c r="I1193" t="s">
        <v>1051</v>
      </c>
      <c r="J1193" t="s">
        <v>1052</v>
      </c>
      <c r="K1193" t="s">
        <v>1053</v>
      </c>
      <c r="L1193">
        <v>1368</v>
      </c>
      <c r="N1193">
        <v>1011</v>
      </c>
      <c r="O1193" t="s">
        <v>978</v>
      </c>
      <c r="P1193" t="s">
        <v>978</v>
      </c>
      <c r="Q1193">
        <v>1</v>
      </c>
      <c r="W1193">
        <v>0</v>
      </c>
      <c r="X1193">
        <v>1890856440</v>
      </c>
      <c r="Y1193">
        <f t="shared" si="556"/>
        <v>0.16</v>
      </c>
      <c r="AA1193">
        <v>0</v>
      </c>
      <c r="AB1193">
        <v>883.33</v>
      </c>
      <c r="AC1193">
        <v>269.48</v>
      </c>
      <c r="AD1193">
        <v>0</v>
      </c>
      <c r="AE1193">
        <v>0</v>
      </c>
      <c r="AF1193">
        <v>112.67</v>
      </c>
      <c r="AG1193">
        <v>13.61</v>
      </c>
      <c r="AH1193">
        <v>0</v>
      </c>
      <c r="AI1193">
        <v>1</v>
      </c>
      <c r="AJ1193">
        <v>7.84</v>
      </c>
      <c r="AK1193">
        <v>19.8</v>
      </c>
      <c r="AL1193">
        <v>1</v>
      </c>
      <c r="AM1193">
        <v>5</v>
      </c>
      <c r="AN1193">
        <v>0</v>
      </c>
      <c r="AO1193">
        <v>1</v>
      </c>
      <c r="AP1193">
        <v>0</v>
      </c>
      <c r="AQ1193">
        <v>0</v>
      </c>
      <c r="AR1193">
        <v>0</v>
      </c>
      <c r="AS1193" t="s">
        <v>3</v>
      </c>
      <c r="AT1193">
        <v>0.16</v>
      </c>
      <c r="AU1193" t="s">
        <v>3</v>
      </c>
      <c r="AV1193">
        <v>0</v>
      </c>
      <c r="AW1193">
        <v>2</v>
      </c>
      <c r="AX1193">
        <v>69735654</v>
      </c>
      <c r="AY1193">
        <v>1</v>
      </c>
      <c r="AZ1193">
        <v>0</v>
      </c>
      <c r="BA1193">
        <v>1215</v>
      </c>
      <c r="BB1193">
        <v>0</v>
      </c>
      <c r="BC1193">
        <v>0</v>
      </c>
      <c r="BD1193">
        <v>0</v>
      </c>
      <c r="BE1193">
        <v>0</v>
      </c>
      <c r="BF1193">
        <v>0</v>
      </c>
      <c r="BG1193">
        <v>0</v>
      </c>
      <c r="BH1193">
        <v>0</v>
      </c>
      <c r="BI1193">
        <v>0</v>
      </c>
      <c r="BJ1193">
        <v>0</v>
      </c>
      <c r="BK1193">
        <v>0</v>
      </c>
      <c r="BL1193">
        <v>0</v>
      </c>
      <c r="BM1193">
        <v>0</v>
      </c>
      <c r="BN1193">
        <v>0</v>
      </c>
      <c r="BO1193">
        <v>0</v>
      </c>
      <c r="BP1193">
        <v>0</v>
      </c>
      <c r="BQ1193">
        <v>0</v>
      </c>
      <c r="BR1193">
        <v>0</v>
      </c>
      <c r="BS1193">
        <v>0</v>
      </c>
      <c r="BT1193">
        <v>0</v>
      </c>
      <c r="BU1193">
        <v>0</v>
      </c>
      <c r="BV1193">
        <v>0</v>
      </c>
      <c r="BW1193">
        <v>0</v>
      </c>
      <c r="CV1193">
        <v>0</v>
      </c>
      <c r="CW1193" t="e">
        <f>ROUND(Y1193*Source!I1477*DO1193,9)</f>
        <v>#REF!</v>
      </c>
      <c r="CX1193" t="e">
        <f>ROUND(Y1193*Source!I1477,9)</f>
        <v>#REF!</v>
      </c>
      <c r="CY1193">
        <f>AB1193</f>
        <v>883.33</v>
      </c>
      <c r="CZ1193">
        <f>AF1193</f>
        <v>112.67</v>
      </c>
      <c r="DA1193">
        <f>AJ1193</f>
        <v>7.84</v>
      </c>
      <c r="DB1193">
        <f t="shared" si="557"/>
        <v>18.03</v>
      </c>
      <c r="DC1193">
        <f t="shared" si="558"/>
        <v>2.1800000000000002</v>
      </c>
      <c r="DD1193" t="s">
        <v>3</v>
      </c>
      <c r="DE1193" t="s">
        <v>3</v>
      </c>
      <c r="DF1193" t="e">
        <f t="shared" si="563"/>
        <v>#REF!</v>
      </c>
      <c r="DG1193" t="e">
        <f>ROUND(ROUND(AF1193*AJ1193,0)*CX1193,0)</f>
        <v>#REF!</v>
      </c>
      <c r="DH1193" t="e">
        <f>ROUND(ROUND(AG1193*AK1193,0)*CX1193,0)</f>
        <v>#REF!</v>
      </c>
      <c r="DI1193" t="e">
        <f t="shared" si="564"/>
        <v>#REF!</v>
      </c>
      <c r="DJ1193" t="e">
        <f>DG1193</f>
        <v>#REF!</v>
      </c>
      <c r="DK1193">
        <v>0</v>
      </c>
      <c r="DL1193" t="s">
        <v>3</v>
      </c>
      <c r="DM1193">
        <v>0</v>
      </c>
      <c r="DN1193" t="s">
        <v>3</v>
      </c>
      <c r="DO1193">
        <v>0</v>
      </c>
    </row>
    <row r="1194" spans="1:119" x14ac:dyDescent="0.2">
      <c r="A1194">
        <f>ROW(Source!A1477)</f>
        <v>1477</v>
      </c>
      <c r="B1194">
        <v>69726884</v>
      </c>
      <c r="C1194">
        <v>69735645</v>
      </c>
      <c r="D1194">
        <v>27441327</v>
      </c>
      <c r="E1194">
        <v>1</v>
      </c>
      <c r="F1194">
        <v>1</v>
      </c>
      <c r="G1194">
        <v>1</v>
      </c>
      <c r="H1194">
        <v>2</v>
      </c>
      <c r="I1194" t="s">
        <v>975</v>
      </c>
      <c r="J1194" t="s">
        <v>976</v>
      </c>
      <c r="K1194" t="s">
        <v>977</v>
      </c>
      <c r="L1194">
        <v>1368</v>
      </c>
      <c r="N1194">
        <v>1011</v>
      </c>
      <c r="O1194" t="s">
        <v>978</v>
      </c>
      <c r="P1194" t="s">
        <v>978</v>
      </c>
      <c r="Q1194">
        <v>1</v>
      </c>
      <c r="W1194">
        <v>0</v>
      </c>
      <c r="X1194">
        <v>-1583389094</v>
      </c>
      <c r="Y1194">
        <f t="shared" si="556"/>
        <v>0.22</v>
      </c>
      <c r="AA1194">
        <v>0</v>
      </c>
      <c r="AB1194">
        <v>732.02</v>
      </c>
      <c r="AC1194">
        <v>231.46</v>
      </c>
      <c r="AD1194">
        <v>0</v>
      </c>
      <c r="AE1194">
        <v>0</v>
      </c>
      <c r="AF1194">
        <v>93.37</v>
      </c>
      <c r="AG1194">
        <v>11.69</v>
      </c>
      <c r="AH1194">
        <v>0</v>
      </c>
      <c r="AI1194">
        <v>1</v>
      </c>
      <c r="AJ1194">
        <v>7.84</v>
      </c>
      <c r="AK1194">
        <v>19.8</v>
      </c>
      <c r="AL1194">
        <v>1</v>
      </c>
      <c r="AM1194">
        <v>5</v>
      </c>
      <c r="AN1194">
        <v>0</v>
      </c>
      <c r="AO1194">
        <v>1</v>
      </c>
      <c r="AP1194">
        <v>0</v>
      </c>
      <c r="AQ1194">
        <v>0</v>
      </c>
      <c r="AR1194">
        <v>0</v>
      </c>
      <c r="AS1194" t="s">
        <v>3</v>
      </c>
      <c r="AT1194">
        <v>0.22</v>
      </c>
      <c r="AU1194" t="s">
        <v>3</v>
      </c>
      <c r="AV1194">
        <v>0</v>
      </c>
      <c r="AW1194">
        <v>2</v>
      </c>
      <c r="AX1194">
        <v>69735655</v>
      </c>
      <c r="AY1194">
        <v>1</v>
      </c>
      <c r="AZ1194">
        <v>0</v>
      </c>
      <c r="BA1194">
        <v>1216</v>
      </c>
      <c r="BB1194">
        <v>0</v>
      </c>
      <c r="BC1194">
        <v>0</v>
      </c>
      <c r="BD1194">
        <v>0</v>
      </c>
      <c r="BE1194">
        <v>0</v>
      </c>
      <c r="BF1194">
        <v>0</v>
      </c>
      <c r="BG1194">
        <v>0</v>
      </c>
      <c r="BH1194">
        <v>0</v>
      </c>
      <c r="BI1194">
        <v>0</v>
      </c>
      <c r="BJ1194">
        <v>0</v>
      </c>
      <c r="BK1194">
        <v>0</v>
      </c>
      <c r="BL1194">
        <v>0</v>
      </c>
      <c r="BM1194">
        <v>0</v>
      </c>
      <c r="BN1194">
        <v>0</v>
      </c>
      <c r="BO1194">
        <v>0</v>
      </c>
      <c r="BP1194">
        <v>0</v>
      </c>
      <c r="BQ1194">
        <v>0</v>
      </c>
      <c r="BR1194">
        <v>0</v>
      </c>
      <c r="BS1194">
        <v>0</v>
      </c>
      <c r="BT1194">
        <v>0</v>
      </c>
      <c r="BU1194">
        <v>0</v>
      </c>
      <c r="BV1194">
        <v>0</v>
      </c>
      <c r="BW1194">
        <v>0</v>
      </c>
      <c r="CV1194">
        <v>0</v>
      </c>
      <c r="CW1194" t="e">
        <f>ROUND(Y1194*Source!I1477*DO1194,9)</f>
        <v>#REF!</v>
      </c>
      <c r="CX1194" t="e">
        <f>ROUND(Y1194*Source!I1477,9)</f>
        <v>#REF!</v>
      </c>
      <c r="CY1194">
        <f>AB1194</f>
        <v>732.02</v>
      </c>
      <c r="CZ1194">
        <f>AF1194</f>
        <v>93.37</v>
      </c>
      <c r="DA1194">
        <f>AJ1194</f>
        <v>7.84</v>
      </c>
      <c r="DB1194">
        <f t="shared" si="557"/>
        <v>20.54</v>
      </c>
      <c r="DC1194">
        <f t="shared" si="558"/>
        <v>2.57</v>
      </c>
      <c r="DD1194" t="s">
        <v>3</v>
      </c>
      <c r="DE1194" t="s">
        <v>3</v>
      </c>
      <c r="DF1194" t="e">
        <f t="shared" si="563"/>
        <v>#REF!</v>
      </c>
      <c r="DG1194" t="e">
        <f>ROUND(ROUND(AF1194*AJ1194,0)*CX1194,0)</f>
        <v>#REF!</v>
      </c>
      <c r="DH1194" t="e">
        <f>ROUND(ROUND(AG1194*AK1194,0)*CX1194,0)</f>
        <v>#REF!</v>
      </c>
      <c r="DI1194" t="e">
        <f t="shared" si="564"/>
        <v>#REF!</v>
      </c>
      <c r="DJ1194" t="e">
        <f>DG1194</f>
        <v>#REF!</v>
      </c>
      <c r="DK1194">
        <v>0</v>
      </c>
      <c r="DL1194" t="s">
        <v>3</v>
      </c>
      <c r="DM1194">
        <v>0</v>
      </c>
      <c r="DN1194" t="s">
        <v>3</v>
      </c>
      <c r="DO1194">
        <v>0</v>
      </c>
    </row>
    <row r="1195" spans="1:119" x14ac:dyDescent="0.2">
      <c r="A1195">
        <f>ROW(Source!A1477)</f>
        <v>1477</v>
      </c>
      <c r="B1195">
        <v>69726884</v>
      </c>
      <c r="C1195">
        <v>69735645</v>
      </c>
      <c r="D1195">
        <v>27377917</v>
      </c>
      <c r="E1195">
        <v>1</v>
      </c>
      <c r="F1195">
        <v>1</v>
      </c>
      <c r="G1195">
        <v>1</v>
      </c>
      <c r="H1195">
        <v>3</v>
      </c>
      <c r="I1195" t="s">
        <v>666</v>
      </c>
      <c r="J1195" t="s">
        <v>668</v>
      </c>
      <c r="K1195" t="s">
        <v>667</v>
      </c>
      <c r="L1195">
        <v>1348</v>
      </c>
      <c r="N1195">
        <v>1009</v>
      </c>
      <c r="O1195" t="s">
        <v>78</v>
      </c>
      <c r="P1195" t="s">
        <v>78</v>
      </c>
      <c r="Q1195">
        <v>1000</v>
      </c>
      <c r="W1195">
        <v>0</v>
      </c>
      <c r="X1195">
        <v>429567918</v>
      </c>
      <c r="Y1195">
        <f t="shared" si="556"/>
        <v>2.8000000000000001E-2</v>
      </c>
      <c r="AA1195">
        <v>24120</v>
      </c>
      <c r="AB1195">
        <v>0</v>
      </c>
      <c r="AC1195">
        <v>0</v>
      </c>
      <c r="AD1195">
        <v>0</v>
      </c>
      <c r="AE1195">
        <v>3335.6400000000003</v>
      </c>
      <c r="AF1195">
        <v>0</v>
      </c>
      <c r="AG1195">
        <v>0</v>
      </c>
      <c r="AH1195">
        <v>0</v>
      </c>
      <c r="AI1195">
        <v>7.56</v>
      </c>
      <c r="AJ1195">
        <v>1</v>
      </c>
      <c r="AK1195">
        <v>1</v>
      </c>
      <c r="AL1195">
        <v>1</v>
      </c>
      <c r="AM1195">
        <v>5</v>
      </c>
      <c r="AN1195">
        <v>0</v>
      </c>
      <c r="AO1195">
        <v>0</v>
      </c>
      <c r="AP1195">
        <v>0</v>
      </c>
      <c r="AQ1195">
        <v>0</v>
      </c>
      <c r="AR1195">
        <v>0</v>
      </c>
      <c r="AS1195" t="s">
        <v>3</v>
      </c>
      <c r="AT1195">
        <v>2.8000000000000001E-2</v>
      </c>
      <c r="AU1195" t="s">
        <v>3</v>
      </c>
      <c r="AV1195">
        <v>0</v>
      </c>
      <c r="AW1195">
        <v>2</v>
      </c>
      <c r="AX1195">
        <v>69735656</v>
      </c>
      <c r="AY1195">
        <v>1</v>
      </c>
      <c r="AZ1195">
        <v>16384</v>
      </c>
      <c r="BA1195">
        <v>1217</v>
      </c>
      <c r="BB1195">
        <v>3</v>
      </c>
      <c r="BC1195">
        <v>0</v>
      </c>
      <c r="BD1195">
        <v>0</v>
      </c>
      <c r="BE1195">
        <v>0</v>
      </c>
      <c r="BF1195">
        <v>0</v>
      </c>
      <c r="BG1195">
        <v>0</v>
      </c>
      <c r="BH1195">
        <v>0</v>
      </c>
      <c r="BI1195">
        <v>0</v>
      </c>
      <c r="BJ1195">
        <v>0</v>
      </c>
      <c r="BK1195">
        <v>0</v>
      </c>
      <c r="BL1195">
        <v>0</v>
      </c>
      <c r="BM1195">
        <v>0</v>
      </c>
      <c r="BN1195">
        <v>0</v>
      </c>
      <c r="BO1195">
        <v>0</v>
      </c>
      <c r="BP1195">
        <v>0</v>
      </c>
      <c r="BQ1195">
        <v>0</v>
      </c>
      <c r="BR1195">
        <v>0</v>
      </c>
      <c r="BS1195">
        <v>0</v>
      </c>
      <c r="BT1195">
        <v>0</v>
      </c>
      <c r="BU1195">
        <v>0</v>
      </c>
      <c r="BV1195">
        <v>0</v>
      </c>
      <c r="BW1195">
        <v>0</v>
      </c>
      <c r="CV1195">
        <v>0</v>
      </c>
      <c r="CW1195">
        <v>0</v>
      </c>
      <c r="CX1195" t="e">
        <f>ROUND(Y1195*Source!I1477,9)</f>
        <v>#REF!</v>
      </c>
      <c r="CY1195">
        <f>AA1195</f>
        <v>24120</v>
      </c>
      <c r="CZ1195">
        <f>AE1195</f>
        <v>3335.6400000000003</v>
      </c>
      <c r="DA1195">
        <f>AI1195</f>
        <v>7.56</v>
      </c>
      <c r="DB1195">
        <f t="shared" si="557"/>
        <v>93.4</v>
      </c>
      <c r="DC1195">
        <f t="shared" si="558"/>
        <v>0</v>
      </c>
      <c r="DD1195" t="s">
        <v>3</v>
      </c>
      <c r="DE1195" t="s">
        <v>3</v>
      </c>
      <c r="DF1195" t="e">
        <f>ROUND(ROUND(AE1195*AI1195,0)*CX1195,0)</f>
        <v>#REF!</v>
      </c>
      <c r="DG1195" t="e">
        <f t="shared" ref="DG1195:DG1204" si="565">ROUND(ROUND(AF1195,0)*CX1195,0)</f>
        <v>#REF!</v>
      </c>
      <c r="DH1195" t="e">
        <f t="shared" ref="DH1195:DH1203" si="566">ROUND(ROUND(AG1195,0)*CX1195,0)</f>
        <v>#REF!</v>
      </c>
      <c r="DI1195" t="e">
        <f t="shared" si="564"/>
        <v>#REF!</v>
      </c>
      <c r="DJ1195" t="e">
        <f>DF1195</f>
        <v>#REF!</v>
      </c>
      <c r="DK1195">
        <v>0</v>
      </c>
      <c r="DL1195" t="s">
        <v>3</v>
      </c>
      <c r="DM1195">
        <v>0</v>
      </c>
      <c r="DN1195" t="s">
        <v>3</v>
      </c>
      <c r="DO1195">
        <v>0</v>
      </c>
    </row>
    <row r="1196" spans="1:119" x14ac:dyDescent="0.2">
      <c r="A1196">
        <f>ROW(Source!A1477)</f>
        <v>1477</v>
      </c>
      <c r="B1196">
        <v>69726884</v>
      </c>
      <c r="C1196">
        <v>69735645</v>
      </c>
      <c r="D1196">
        <v>61336234</v>
      </c>
      <c r="E1196">
        <v>1</v>
      </c>
      <c r="F1196">
        <v>1</v>
      </c>
      <c r="G1196">
        <v>1</v>
      </c>
      <c r="H1196">
        <v>3</v>
      </c>
      <c r="I1196" t="s">
        <v>671</v>
      </c>
      <c r="J1196" t="s">
        <v>673</v>
      </c>
      <c r="K1196" t="s">
        <v>672</v>
      </c>
      <c r="L1196">
        <v>1348</v>
      </c>
      <c r="N1196">
        <v>1009</v>
      </c>
      <c r="O1196" t="s">
        <v>78</v>
      </c>
      <c r="P1196" t="s">
        <v>78</v>
      </c>
      <c r="Q1196">
        <v>1000</v>
      </c>
      <c r="W1196">
        <v>0</v>
      </c>
      <c r="X1196">
        <v>-78750848</v>
      </c>
      <c r="Y1196">
        <f t="shared" si="556"/>
        <v>1</v>
      </c>
      <c r="AA1196">
        <v>104961.39</v>
      </c>
      <c r="AB1196">
        <v>0</v>
      </c>
      <c r="AC1196">
        <v>0</v>
      </c>
      <c r="AD1196">
        <v>0</v>
      </c>
      <c r="AE1196">
        <v>14515.490000000002</v>
      </c>
      <c r="AF1196">
        <v>0</v>
      </c>
      <c r="AG1196">
        <v>0</v>
      </c>
      <c r="AH1196">
        <v>0</v>
      </c>
      <c r="AI1196">
        <v>7.56</v>
      </c>
      <c r="AJ1196">
        <v>1</v>
      </c>
      <c r="AK1196">
        <v>1</v>
      </c>
      <c r="AL1196">
        <v>1</v>
      </c>
      <c r="AM1196">
        <v>5</v>
      </c>
      <c r="AN1196">
        <v>0</v>
      </c>
      <c r="AO1196">
        <v>0</v>
      </c>
      <c r="AP1196">
        <v>1</v>
      </c>
      <c r="AQ1196">
        <v>0</v>
      </c>
      <c r="AR1196">
        <v>0</v>
      </c>
      <c r="AS1196" t="s">
        <v>3</v>
      </c>
      <c r="AT1196">
        <v>1</v>
      </c>
      <c r="AU1196" t="s">
        <v>3</v>
      </c>
      <c r="AV1196">
        <v>0</v>
      </c>
      <c r="AW1196">
        <v>1</v>
      </c>
      <c r="AX1196">
        <v>-1</v>
      </c>
      <c r="AY1196">
        <v>0</v>
      </c>
      <c r="AZ1196">
        <v>0</v>
      </c>
      <c r="BA1196" t="s">
        <v>3</v>
      </c>
      <c r="BB1196">
        <v>0</v>
      </c>
      <c r="BC1196">
        <v>0</v>
      </c>
      <c r="BD1196">
        <v>0</v>
      </c>
      <c r="BE1196">
        <v>0</v>
      </c>
      <c r="BF1196">
        <v>0</v>
      </c>
      <c r="BG1196">
        <v>0</v>
      </c>
      <c r="BH1196">
        <v>0</v>
      </c>
      <c r="BI1196">
        <v>0</v>
      </c>
      <c r="BJ1196">
        <v>0</v>
      </c>
      <c r="BK1196">
        <v>0</v>
      </c>
      <c r="BL1196">
        <v>0</v>
      </c>
      <c r="BM1196">
        <v>0</v>
      </c>
      <c r="BN1196">
        <v>0</v>
      </c>
      <c r="BO1196">
        <v>0</v>
      </c>
      <c r="BP1196">
        <v>0</v>
      </c>
      <c r="BQ1196">
        <v>0</v>
      </c>
      <c r="BR1196">
        <v>0</v>
      </c>
      <c r="BS1196">
        <v>0</v>
      </c>
      <c r="BT1196">
        <v>0</v>
      </c>
      <c r="BU1196">
        <v>0</v>
      </c>
      <c r="BV1196">
        <v>0</v>
      </c>
      <c r="BW1196">
        <v>0</v>
      </c>
      <c r="CV1196">
        <v>0</v>
      </c>
      <c r="CW1196">
        <v>0</v>
      </c>
      <c r="CX1196" t="e">
        <f>ROUND(Y1196*Source!I1477,9)</f>
        <v>#REF!</v>
      </c>
      <c r="CY1196">
        <f>AA1196</f>
        <v>104961.39</v>
      </c>
      <c r="CZ1196">
        <f>AE1196</f>
        <v>14515.490000000002</v>
      </c>
      <c r="DA1196">
        <f>AI1196</f>
        <v>7.56</v>
      </c>
      <c r="DB1196">
        <f t="shared" si="557"/>
        <v>14515.49</v>
      </c>
      <c r="DC1196">
        <f t="shared" si="558"/>
        <v>0</v>
      </c>
      <c r="DD1196" t="s">
        <v>3</v>
      </c>
      <c r="DE1196" t="s">
        <v>3</v>
      </c>
      <c r="DF1196" t="e">
        <f>ROUND(ROUND(AE1196*AI1196,0)*CX1196,0)</f>
        <v>#REF!</v>
      </c>
      <c r="DG1196" t="e">
        <f t="shared" si="565"/>
        <v>#REF!</v>
      </c>
      <c r="DH1196" t="e">
        <f t="shared" si="566"/>
        <v>#REF!</v>
      </c>
      <c r="DI1196" t="e">
        <f t="shared" si="564"/>
        <v>#REF!</v>
      </c>
      <c r="DJ1196" t="e">
        <f>DF1196</f>
        <v>#REF!</v>
      </c>
      <c r="DK1196">
        <v>0</v>
      </c>
      <c r="DL1196" t="s">
        <v>3</v>
      </c>
      <c r="DM1196">
        <v>0</v>
      </c>
      <c r="DN1196" t="s">
        <v>3</v>
      </c>
      <c r="DO1196">
        <v>0</v>
      </c>
    </row>
    <row r="1197" spans="1:119" x14ac:dyDescent="0.2">
      <c r="A1197">
        <f>ROW(Source!A1482)</f>
        <v>1482</v>
      </c>
      <c r="B1197">
        <v>69726971</v>
      </c>
      <c r="C1197">
        <v>69735660</v>
      </c>
      <c r="D1197">
        <v>27496319</v>
      </c>
      <c r="E1197">
        <v>1</v>
      </c>
      <c r="F1197">
        <v>1</v>
      </c>
      <c r="G1197">
        <v>1</v>
      </c>
      <c r="H1197">
        <v>1</v>
      </c>
      <c r="I1197" t="s">
        <v>1001</v>
      </c>
      <c r="J1197" t="s">
        <v>3</v>
      </c>
      <c r="K1197" t="s">
        <v>1002</v>
      </c>
      <c r="L1197">
        <v>1369</v>
      </c>
      <c r="N1197">
        <v>1013</v>
      </c>
      <c r="O1197" t="s">
        <v>974</v>
      </c>
      <c r="P1197" t="s">
        <v>974</v>
      </c>
      <c r="Q1197">
        <v>1</v>
      </c>
      <c r="W1197">
        <v>0</v>
      </c>
      <c r="X1197">
        <v>1189128158</v>
      </c>
      <c r="Y1197">
        <f t="shared" si="556"/>
        <v>39.51</v>
      </c>
      <c r="AA1197">
        <v>0</v>
      </c>
      <c r="AB1197">
        <v>0</v>
      </c>
      <c r="AC1197">
        <v>0</v>
      </c>
      <c r="AD1197">
        <v>8.01</v>
      </c>
      <c r="AE1197">
        <v>0</v>
      </c>
      <c r="AF1197">
        <v>0</v>
      </c>
      <c r="AG1197">
        <v>0</v>
      </c>
      <c r="AH1197">
        <v>8.01</v>
      </c>
      <c r="AI1197">
        <v>1</v>
      </c>
      <c r="AJ1197">
        <v>1</v>
      </c>
      <c r="AK1197">
        <v>1</v>
      </c>
      <c r="AL1197">
        <v>1</v>
      </c>
      <c r="AM1197">
        <v>0</v>
      </c>
      <c r="AN1197">
        <v>0</v>
      </c>
      <c r="AO1197">
        <v>1</v>
      </c>
      <c r="AP1197">
        <v>0</v>
      </c>
      <c r="AQ1197">
        <v>0</v>
      </c>
      <c r="AR1197">
        <v>0</v>
      </c>
      <c r="AS1197" t="s">
        <v>3</v>
      </c>
      <c r="AT1197">
        <v>39.51</v>
      </c>
      <c r="AU1197" t="s">
        <v>3</v>
      </c>
      <c r="AV1197">
        <v>1</v>
      </c>
      <c r="AW1197">
        <v>2</v>
      </c>
      <c r="AX1197">
        <v>69735667</v>
      </c>
      <c r="AY1197">
        <v>1</v>
      </c>
      <c r="AZ1197">
        <v>0</v>
      </c>
      <c r="BA1197">
        <v>1219</v>
      </c>
      <c r="BB1197">
        <v>0</v>
      </c>
      <c r="BC1197">
        <v>0</v>
      </c>
      <c r="BD1197">
        <v>0</v>
      </c>
      <c r="BE1197">
        <v>0</v>
      </c>
      <c r="BF1197">
        <v>0</v>
      </c>
      <c r="BG1197">
        <v>0</v>
      </c>
      <c r="BH1197">
        <v>0</v>
      </c>
      <c r="BI1197">
        <v>0</v>
      </c>
      <c r="BJ1197">
        <v>0</v>
      </c>
      <c r="BK1197">
        <v>0</v>
      </c>
      <c r="BL1197">
        <v>0</v>
      </c>
      <c r="BM1197">
        <v>0</v>
      </c>
      <c r="BN1197">
        <v>0</v>
      </c>
      <c r="BO1197">
        <v>0</v>
      </c>
      <c r="BP1197">
        <v>0</v>
      </c>
      <c r="BQ1197">
        <v>0</v>
      </c>
      <c r="BR1197">
        <v>0</v>
      </c>
      <c r="BS1197">
        <v>0</v>
      </c>
      <c r="BT1197">
        <v>0</v>
      </c>
      <c r="BU1197">
        <v>0</v>
      </c>
      <c r="BV1197">
        <v>0</v>
      </c>
      <c r="BW1197">
        <v>0</v>
      </c>
      <c r="CU1197" t="e">
        <f>ROUND(AT1197*Source!I1482*AH1197*AL1197,0)</f>
        <v>#REF!</v>
      </c>
      <c r="CV1197" t="e">
        <f>ROUND(Y1197*Source!I1482,9)</f>
        <v>#REF!</v>
      </c>
      <c r="CW1197">
        <v>0</v>
      </c>
      <c r="CX1197" t="e">
        <f>ROUND(Y1197*Source!I1482,9)</f>
        <v>#REF!</v>
      </c>
      <c r="CY1197">
        <f>AD1197</f>
        <v>8.01</v>
      </c>
      <c r="CZ1197">
        <f>AH1197</f>
        <v>8.01</v>
      </c>
      <c r="DA1197">
        <f>AL1197</f>
        <v>1</v>
      </c>
      <c r="DB1197">
        <f t="shared" si="557"/>
        <v>316.48</v>
      </c>
      <c r="DC1197">
        <f t="shared" si="558"/>
        <v>0</v>
      </c>
      <c r="DD1197" t="s">
        <v>3</v>
      </c>
      <c r="DE1197" t="s">
        <v>3</v>
      </c>
      <c r="DF1197" t="e">
        <f t="shared" ref="DF1197:DF1206" si="567">ROUND(ROUND(AE1197,0)*CX1197,0)</f>
        <v>#REF!</v>
      </c>
      <c r="DG1197" t="e">
        <f t="shared" si="565"/>
        <v>#REF!</v>
      </c>
      <c r="DH1197" t="e">
        <f t="shared" si="566"/>
        <v>#REF!</v>
      </c>
      <c r="DI1197" t="e">
        <f t="shared" si="564"/>
        <v>#REF!</v>
      </c>
      <c r="DJ1197" t="e">
        <f>DI1197</f>
        <v>#REF!</v>
      </c>
      <c r="DK1197">
        <v>0</v>
      </c>
      <c r="DL1197" t="s">
        <v>3</v>
      </c>
      <c r="DM1197">
        <v>0</v>
      </c>
      <c r="DN1197" t="s">
        <v>3</v>
      </c>
      <c r="DO1197">
        <v>0</v>
      </c>
    </row>
    <row r="1198" spans="1:119" x14ac:dyDescent="0.2">
      <c r="A1198">
        <f>ROW(Source!A1482)</f>
        <v>1482</v>
      </c>
      <c r="B1198">
        <v>69726971</v>
      </c>
      <c r="C1198">
        <v>69735660</v>
      </c>
      <c r="D1198">
        <v>121548</v>
      </c>
      <c r="E1198">
        <v>1</v>
      </c>
      <c r="F1198">
        <v>1</v>
      </c>
      <c r="G1198">
        <v>1</v>
      </c>
      <c r="H1198">
        <v>1</v>
      </c>
      <c r="I1198" t="s">
        <v>36</v>
      </c>
      <c r="J1198" t="s">
        <v>3</v>
      </c>
      <c r="K1198" t="s">
        <v>981</v>
      </c>
      <c r="L1198">
        <v>608254</v>
      </c>
      <c r="N1198">
        <v>1013</v>
      </c>
      <c r="O1198" t="s">
        <v>982</v>
      </c>
      <c r="P1198" t="s">
        <v>982</v>
      </c>
      <c r="Q1198">
        <v>1</v>
      </c>
      <c r="W1198">
        <v>0</v>
      </c>
      <c r="X1198">
        <v>-185737400</v>
      </c>
      <c r="Y1198">
        <f t="shared" si="556"/>
        <v>1.27</v>
      </c>
      <c r="AA1198">
        <v>0</v>
      </c>
      <c r="AB1198">
        <v>0</v>
      </c>
      <c r="AC1198">
        <v>0</v>
      </c>
      <c r="AD1198">
        <v>0</v>
      </c>
      <c r="AE1198">
        <v>0</v>
      </c>
      <c r="AF1198">
        <v>0</v>
      </c>
      <c r="AG1198">
        <v>0</v>
      </c>
      <c r="AH1198">
        <v>0</v>
      </c>
      <c r="AI1198">
        <v>1</v>
      </c>
      <c r="AJ1198">
        <v>1</v>
      </c>
      <c r="AK1198">
        <v>1</v>
      </c>
      <c r="AL1198">
        <v>1</v>
      </c>
      <c r="AM1198">
        <v>0</v>
      </c>
      <c r="AN1198">
        <v>0</v>
      </c>
      <c r="AO1198">
        <v>1</v>
      </c>
      <c r="AP1198">
        <v>0</v>
      </c>
      <c r="AQ1198">
        <v>0</v>
      </c>
      <c r="AR1198">
        <v>0</v>
      </c>
      <c r="AS1198" t="s">
        <v>3</v>
      </c>
      <c r="AT1198">
        <v>1.27</v>
      </c>
      <c r="AU1198" t="s">
        <v>3</v>
      </c>
      <c r="AV1198">
        <v>2</v>
      </c>
      <c r="AW1198">
        <v>2</v>
      </c>
      <c r="AX1198">
        <v>69735668</v>
      </c>
      <c r="AY1198">
        <v>1</v>
      </c>
      <c r="AZ1198">
        <v>0</v>
      </c>
      <c r="BA1198">
        <v>1220</v>
      </c>
      <c r="BB1198">
        <v>0</v>
      </c>
      <c r="BC1198">
        <v>0</v>
      </c>
      <c r="BD1198">
        <v>0</v>
      </c>
      <c r="BE1198">
        <v>0</v>
      </c>
      <c r="BF1198">
        <v>0</v>
      </c>
      <c r="BG1198">
        <v>0</v>
      </c>
      <c r="BH1198">
        <v>0</v>
      </c>
      <c r="BI1198">
        <v>0</v>
      </c>
      <c r="BJ1198">
        <v>0</v>
      </c>
      <c r="BK1198">
        <v>0</v>
      </c>
      <c r="BL1198">
        <v>0</v>
      </c>
      <c r="BM1198">
        <v>0</v>
      </c>
      <c r="BN1198">
        <v>0</v>
      </c>
      <c r="BO1198">
        <v>0</v>
      </c>
      <c r="BP1198">
        <v>0</v>
      </c>
      <c r="BQ1198">
        <v>0</v>
      </c>
      <c r="BR1198">
        <v>0</v>
      </c>
      <c r="BS1198">
        <v>0</v>
      </c>
      <c r="BT1198">
        <v>0</v>
      </c>
      <c r="BU1198">
        <v>0</v>
      </c>
      <c r="BV1198">
        <v>0</v>
      </c>
      <c r="BW1198">
        <v>0</v>
      </c>
      <c r="CV1198">
        <v>0</v>
      </c>
      <c r="CW1198">
        <v>0</v>
      </c>
      <c r="CX1198" t="e">
        <f>ROUND(Y1198*Source!I1482,9)</f>
        <v>#REF!</v>
      </c>
      <c r="CY1198">
        <f>AD1198</f>
        <v>0</v>
      </c>
      <c r="CZ1198">
        <f>AH1198</f>
        <v>0</v>
      </c>
      <c r="DA1198">
        <f>AL1198</f>
        <v>1</v>
      </c>
      <c r="DB1198">
        <f t="shared" si="557"/>
        <v>0</v>
      </c>
      <c r="DC1198">
        <f t="shared" si="558"/>
        <v>0</v>
      </c>
      <c r="DD1198" t="s">
        <v>3</v>
      </c>
      <c r="DE1198" t="s">
        <v>3</v>
      </c>
      <c r="DF1198" t="e">
        <f t="shared" si="567"/>
        <v>#REF!</v>
      </c>
      <c r="DG1198" t="e">
        <f t="shared" si="565"/>
        <v>#REF!</v>
      </c>
      <c r="DH1198" t="e">
        <f t="shared" si="566"/>
        <v>#REF!</v>
      </c>
      <c r="DI1198" t="e">
        <f t="shared" si="564"/>
        <v>#REF!</v>
      </c>
      <c r="DJ1198" t="e">
        <f>DI1198</f>
        <v>#REF!</v>
      </c>
      <c r="DK1198">
        <v>0</v>
      </c>
      <c r="DL1198" t="s">
        <v>3</v>
      </c>
      <c r="DM1198">
        <v>0</v>
      </c>
      <c r="DN1198" t="s">
        <v>3</v>
      </c>
      <c r="DO1198">
        <v>0</v>
      </c>
    </row>
    <row r="1199" spans="1:119" x14ac:dyDescent="0.2">
      <c r="A1199">
        <f>ROW(Source!A1482)</f>
        <v>1482</v>
      </c>
      <c r="B1199">
        <v>69726971</v>
      </c>
      <c r="C1199">
        <v>69735660</v>
      </c>
      <c r="D1199">
        <v>27439630</v>
      </c>
      <c r="E1199">
        <v>1</v>
      </c>
      <c r="F1199">
        <v>1</v>
      </c>
      <c r="G1199">
        <v>1</v>
      </c>
      <c r="H1199">
        <v>2</v>
      </c>
      <c r="I1199" t="s">
        <v>986</v>
      </c>
      <c r="J1199" t="s">
        <v>987</v>
      </c>
      <c r="K1199" t="s">
        <v>988</v>
      </c>
      <c r="L1199">
        <v>1368</v>
      </c>
      <c r="N1199">
        <v>1011</v>
      </c>
      <c r="O1199" t="s">
        <v>978</v>
      </c>
      <c r="P1199" t="s">
        <v>978</v>
      </c>
      <c r="Q1199">
        <v>1</v>
      </c>
      <c r="W1199">
        <v>0</v>
      </c>
      <c r="X1199">
        <v>-72110300</v>
      </c>
      <c r="Y1199">
        <f t="shared" si="556"/>
        <v>1.27</v>
      </c>
      <c r="AA1199">
        <v>0</v>
      </c>
      <c r="AB1199">
        <v>31.27</v>
      </c>
      <c r="AC1199">
        <v>13.61</v>
      </c>
      <c r="AD1199">
        <v>0</v>
      </c>
      <c r="AE1199">
        <v>0</v>
      </c>
      <c r="AF1199">
        <v>31.27</v>
      </c>
      <c r="AG1199">
        <v>13.61</v>
      </c>
      <c r="AH1199">
        <v>0</v>
      </c>
      <c r="AI1199">
        <v>1</v>
      </c>
      <c r="AJ1199">
        <v>1</v>
      </c>
      <c r="AK1199">
        <v>1</v>
      </c>
      <c r="AL1199">
        <v>1</v>
      </c>
      <c r="AM1199">
        <v>0</v>
      </c>
      <c r="AN1199">
        <v>0</v>
      </c>
      <c r="AO1199">
        <v>1</v>
      </c>
      <c r="AP1199">
        <v>0</v>
      </c>
      <c r="AQ1199">
        <v>0</v>
      </c>
      <c r="AR1199">
        <v>0</v>
      </c>
      <c r="AS1199" t="s">
        <v>3</v>
      </c>
      <c r="AT1199">
        <v>1.27</v>
      </c>
      <c r="AU1199" t="s">
        <v>3</v>
      </c>
      <c r="AV1199">
        <v>0</v>
      </c>
      <c r="AW1199">
        <v>2</v>
      </c>
      <c r="AX1199">
        <v>69735669</v>
      </c>
      <c r="AY1199">
        <v>1</v>
      </c>
      <c r="AZ1199">
        <v>0</v>
      </c>
      <c r="BA1199">
        <v>1221</v>
      </c>
      <c r="BB1199">
        <v>0</v>
      </c>
      <c r="BC1199">
        <v>0</v>
      </c>
      <c r="BD1199">
        <v>0</v>
      </c>
      <c r="BE1199">
        <v>0</v>
      </c>
      <c r="BF1199">
        <v>0</v>
      </c>
      <c r="BG1199">
        <v>0</v>
      </c>
      <c r="BH1199">
        <v>0</v>
      </c>
      <c r="BI1199">
        <v>0</v>
      </c>
      <c r="BJ1199">
        <v>0</v>
      </c>
      <c r="BK1199">
        <v>0</v>
      </c>
      <c r="BL1199">
        <v>0</v>
      </c>
      <c r="BM1199">
        <v>0</v>
      </c>
      <c r="BN1199">
        <v>0</v>
      </c>
      <c r="BO1199">
        <v>0</v>
      </c>
      <c r="BP1199">
        <v>0</v>
      </c>
      <c r="BQ1199">
        <v>0</v>
      </c>
      <c r="BR1199">
        <v>0</v>
      </c>
      <c r="BS1199">
        <v>0</v>
      </c>
      <c r="BT1199">
        <v>0</v>
      </c>
      <c r="BU1199">
        <v>0</v>
      </c>
      <c r="BV1199">
        <v>0</v>
      </c>
      <c r="BW1199">
        <v>0</v>
      </c>
      <c r="CV1199">
        <v>0</v>
      </c>
      <c r="CW1199" t="e">
        <f>ROUND(Y1199*Source!I1482*DO1199,9)</f>
        <v>#REF!</v>
      </c>
      <c r="CX1199" t="e">
        <f>ROUND(Y1199*Source!I1482,9)</f>
        <v>#REF!</v>
      </c>
      <c r="CY1199">
        <f>AB1199</f>
        <v>31.27</v>
      </c>
      <c r="CZ1199">
        <f>AF1199</f>
        <v>31.27</v>
      </c>
      <c r="DA1199">
        <f>AJ1199</f>
        <v>1</v>
      </c>
      <c r="DB1199">
        <f t="shared" si="557"/>
        <v>39.71</v>
      </c>
      <c r="DC1199">
        <f t="shared" si="558"/>
        <v>17.28</v>
      </c>
      <c r="DD1199" t="s">
        <v>3</v>
      </c>
      <c r="DE1199" t="s">
        <v>3</v>
      </c>
      <c r="DF1199" t="e">
        <f t="shared" si="567"/>
        <v>#REF!</v>
      </c>
      <c r="DG1199" t="e">
        <f t="shared" si="565"/>
        <v>#REF!</v>
      </c>
      <c r="DH1199" t="e">
        <f t="shared" si="566"/>
        <v>#REF!</v>
      </c>
      <c r="DI1199" t="e">
        <f t="shared" si="564"/>
        <v>#REF!</v>
      </c>
      <c r="DJ1199" t="e">
        <f>DG1199</f>
        <v>#REF!</v>
      </c>
      <c r="DK1199">
        <v>0</v>
      </c>
      <c r="DL1199" t="s">
        <v>3</v>
      </c>
      <c r="DM1199">
        <v>0</v>
      </c>
      <c r="DN1199" t="s">
        <v>3</v>
      </c>
      <c r="DO1199">
        <v>0</v>
      </c>
    </row>
    <row r="1200" spans="1:119" x14ac:dyDescent="0.2">
      <c r="A1200">
        <f>ROW(Source!A1482)</f>
        <v>1482</v>
      </c>
      <c r="B1200">
        <v>69726971</v>
      </c>
      <c r="C1200">
        <v>69735660</v>
      </c>
      <c r="D1200">
        <v>27440041</v>
      </c>
      <c r="E1200">
        <v>1</v>
      </c>
      <c r="F1200">
        <v>1</v>
      </c>
      <c r="G1200">
        <v>1</v>
      </c>
      <c r="H1200">
        <v>2</v>
      </c>
      <c r="I1200" t="s">
        <v>1003</v>
      </c>
      <c r="J1200" t="s">
        <v>1004</v>
      </c>
      <c r="K1200" t="s">
        <v>1005</v>
      </c>
      <c r="L1200">
        <v>1368</v>
      </c>
      <c r="N1200">
        <v>1011</v>
      </c>
      <c r="O1200" t="s">
        <v>978</v>
      </c>
      <c r="P1200" t="s">
        <v>978</v>
      </c>
      <c r="Q1200">
        <v>1</v>
      </c>
      <c r="W1200">
        <v>0</v>
      </c>
      <c r="X1200">
        <v>781889226</v>
      </c>
      <c r="Y1200">
        <f t="shared" si="556"/>
        <v>9.07</v>
      </c>
      <c r="AA1200">
        <v>0</v>
      </c>
      <c r="AB1200">
        <v>0.5</v>
      </c>
      <c r="AC1200">
        <v>0</v>
      </c>
      <c r="AD1200">
        <v>0</v>
      </c>
      <c r="AE1200">
        <v>0</v>
      </c>
      <c r="AF1200">
        <v>0.5</v>
      </c>
      <c r="AG1200">
        <v>0</v>
      </c>
      <c r="AH1200">
        <v>0</v>
      </c>
      <c r="AI1200">
        <v>1</v>
      </c>
      <c r="AJ1200">
        <v>1</v>
      </c>
      <c r="AK1200">
        <v>1</v>
      </c>
      <c r="AL1200">
        <v>1</v>
      </c>
      <c r="AM1200">
        <v>0</v>
      </c>
      <c r="AN1200">
        <v>0</v>
      </c>
      <c r="AO1200">
        <v>1</v>
      </c>
      <c r="AP1200">
        <v>0</v>
      </c>
      <c r="AQ1200">
        <v>0</v>
      </c>
      <c r="AR1200">
        <v>0</v>
      </c>
      <c r="AS1200" t="s">
        <v>3</v>
      </c>
      <c r="AT1200">
        <v>9.07</v>
      </c>
      <c r="AU1200" t="s">
        <v>3</v>
      </c>
      <c r="AV1200">
        <v>0</v>
      </c>
      <c r="AW1200">
        <v>2</v>
      </c>
      <c r="AX1200">
        <v>69735670</v>
      </c>
      <c r="AY1200">
        <v>1</v>
      </c>
      <c r="AZ1200">
        <v>0</v>
      </c>
      <c r="BA1200">
        <v>1222</v>
      </c>
      <c r="BB1200">
        <v>0</v>
      </c>
      <c r="BC1200">
        <v>0</v>
      </c>
      <c r="BD1200">
        <v>0</v>
      </c>
      <c r="BE1200">
        <v>0</v>
      </c>
      <c r="BF1200">
        <v>0</v>
      </c>
      <c r="BG1200">
        <v>0</v>
      </c>
      <c r="BH1200">
        <v>0</v>
      </c>
      <c r="BI1200">
        <v>0</v>
      </c>
      <c r="BJ1200">
        <v>0</v>
      </c>
      <c r="BK1200">
        <v>0</v>
      </c>
      <c r="BL1200">
        <v>0</v>
      </c>
      <c r="BM1200">
        <v>0</v>
      </c>
      <c r="BN1200">
        <v>0</v>
      </c>
      <c r="BO1200">
        <v>0</v>
      </c>
      <c r="BP1200">
        <v>0</v>
      </c>
      <c r="BQ1200">
        <v>0</v>
      </c>
      <c r="BR1200">
        <v>0</v>
      </c>
      <c r="BS1200">
        <v>0</v>
      </c>
      <c r="BT1200">
        <v>0</v>
      </c>
      <c r="BU1200">
        <v>0</v>
      </c>
      <c r="BV1200">
        <v>0</v>
      </c>
      <c r="BW1200">
        <v>0</v>
      </c>
      <c r="CV1200">
        <v>0</v>
      </c>
      <c r="CW1200" t="e">
        <f>ROUND(Y1200*Source!I1482*DO1200,9)</f>
        <v>#REF!</v>
      </c>
      <c r="CX1200" t="e">
        <f>ROUND(Y1200*Source!I1482,9)</f>
        <v>#REF!</v>
      </c>
      <c r="CY1200">
        <f>AB1200</f>
        <v>0.5</v>
      </c>
      <c r="CZ1200">
        <f>AF1200</f>
        <v>0.5</v>
      </c>
      <c r="DA1200">
        <f>AJ1200</f>
        <v>1</v>
      </c>
      <c r="DB1200">
        <f t="shared" si="557"/>
        <v>4.54</v>
      </c>
      <c r="DC1200">
        <f t="shared" si="558"/>
        <v>0</v>
      </c>
      <c r="DD1200" t="s">
        <v>3</v>
      </c>
      <c r="DE1200" t="s">
        <v>3</v>
      </c>
      <c r="DF1200" t="e">
        <f t="shared" si="567"/>
        <v>#REF!</v>
      </c>
      <c r="DG1200" t="e">
        <f t="shared" si="565"/>
        <v>#REF!</v>
      </c>
      <c r="DH1200" t="e">
        <f t="shared" si="566"/>
        <v>#REF!</v>
      </c>
      <c r="DI1200" t="e">
        <f t="shared" si="564"/>
        <v>#REF!</v>
      </c>
      <c r="DJ1200" t="e">
        <f>DG1200</f>
        <v>#REF!</v>
      </c>
      <c r="DK1200">
        <v>0</v>
      </c>
      <c r="DL1200" t="s">
        <v>3</v>
      </c>
      <c r="DM1200">
        <v>0</v>
      </c>
      <c r="DN1200" t="s">
        <v>3</v>
      </c>
      <c r="DO1200">
        <v>0</v>
      </c>
    </row>
    <row r="1201" spans="1:119" x14ac:dyDescent="0.2">
      <c r="A1201">
        <f>ROW(Source!A1482)</f>
        <v>1482</v>
      </c>
      <c r="B1201">
        <v>69726971</v>
      </c>
      <c r="C1201">
        <v>69735660</v>
      </c>
      <c r="D1201">
        <v>27416566</v>
      </c>
      <c r="E1201">
        <v>1</v>
      </c>
      <c r="F1201">
        <v>1</v>
      </c>
      <c r="G1201">
        <v>1</v>
      </c>
      <c r="H1201">
        <v>3</v>
      </c>
      <c r="I1201" t="s">
        <v>82</v>
      </c>
      <c r="J1201" t="s">
        <v>84</v>
      </c>
      <c r="K1201" t="s">
        <v>83</v>
      </c>
      <c r="L1201">
        <v>1339</v>
      </c>
      <c r="N1201">
        <v>1007</v>
      </c>
      <c r="O1201" t="s">
        <v>40</v>
      </c>
      <c r="P1201" t="s">
        <v>40</v>
      </c>
      <c r="Q1201">
        <v>1</v>
      </c>
      <c r="W1201">
        <v>0</v>
      </c>
      <c r="X1201">
        <v>-50505369</v>
      </c>
      <c r="Y1201">
        <f t="shared" si="556"/>
        <v>3.5</v>
      </c>
      <c r="AA1201">
        <v>7.14</v>
      </c>
      <c r="AB1201">
        <v>0</v>
      </c>
      <c r="AC1201">
        <v>0</v>
      </c>
      <c r="AD1201">
        <v>0</v>
      </c>
      <c r="AE1201">
        <v>7.14</v>
      </c>
      <c r="AF1201">
        <v>0</v>
      </c>
      <c r="AG1201">
        <v>0</v>
      </c>
      <c r="AH1201">
        <v>0</v>
      </c>
      <c r="AI1201">
        <v>1</v>
      </c>
      <c r="AJ1201">
        <v>1</v>
      </c>
      <c r="AK1201">
        <v>1</v>
      </c>
      <c r="AL1201">
        <v>1</v>
      </c>
      <c r="AM1201">
        <v>0</v>
      </c>
      <c r="AN1201">
        <v>0</v>
      </c>
      <c r="AO1201">
        <v>0</v>
      </c>
      <c r="AP1201">
        <v>1</v>
      </c>
      <c r="AQ1201">
        <v>0</v>
      </c>
      <c r="AR1201">
        <v>0</v>
      </c>
      <c r="AS1201" t="s">
        <v>3</v>
      </c>
      <c r="AT1201">
        <v>3.5</v>
      </c>
      <c r="AU1201" t="s">
        <v>3</v>
      </c>
      <c r="AV1201">
        <v>0</v>
      </c>
      <c r="AW1201">
        <v>2</v>
      </c>
      <c r="AX1201">
        <v>69735672</v>
      </c>
      <c r="AY1201">
        <v>1</v>
      </c>
      <c r="AZ1201">
        <v>0</v>
      </c>
      <c r="BA1201">
        <v>1224</v>
      </c>
      <c r="BB1201">
        <v>3</v>
      </c>
      <c r="BC1201">
        <v>0</v>
      </c>
      <c r="BD1201">
        <v>0</v>
      </c>
      <c r="BE1201">
        <v>0</v>
      </c>
      <c r="BF1201">
        <v>0</v>
      </c>
      <c r="BG1201">
        <v>0</v>
      </c>
      <c r="BH1201">
        <v>0</v>
      </c>
      <c r="BI1201">
        <v>0</v>
      </c>
      <c r="BJ1201">
        <v>0</v>
      </c>
      <c r="BK1201">
        <v>0</v>
      </c>
      <c r="BL1201">
        <v>0</v>
      </c>
      <c r="BM1201">
        <v>0</v>
      </c>
      <c r="BN1201">
        <v>0</v>
      </c>
      <c r="BO1201">
        <v>0</v>
      </c>
      <c r="BP1201">
        <v>0</v>
      </c>
      <c r="BQ1201">
        <v>0</v>
      </c>
      <c r="BR1201">
        <v>0</v>
      </c>
      <c r="BS1201">
        <v>0</v>
      </c>
      <c r="BT1201">
        <v>0</v>
      </c>
      <c r="BU1201">
        <v>0</v>
      </c>
      <c r="BV1201">
        <v>0</v>
      </c>
      <c r="BW1201">
        <v>0</v>
      </c>
      <c r="CV1201">
        <v>0</v>
      </c>
      <c r="CW1201">
        <v>0</v>
      </c>
      <c r="CX1201" t="e">
        <f>ROUND(Y1201*Source!I1482,9)</f>
        <v>#REF!</v>
      </c>
      <c r="CY1201">
        <f>AA1201</f>
        <v>7.14</v>
      </c>
      <c r="CZ1201">
        <f>AE1201</f>
        <v>7.14</v>
      </c>
      <c r="DA1201">
        <f>AI1201</f>
        <v>1</v>
      </c>
      <c r="DB1201">
        <f t="shared" si="557"/>
        <v>24.99</v>
      </c>
      <c r="DC1201">
        <f t="shared" si="558"/>
        <v>0</v>
      </c>
      <c r="DD1201" t="s">
        <v>3</v>
      </c>
      <c r="DE1201" t="s">
        <v>3</v>
      </c>
      <c r="DF1201" t="e">
        <f t="shared" si="567"/>
        <v>#REF!</v>
      </c>
      <c r="DG1201" t="e">
        <f t="shared" si="565"/>
        <v>#REF!</v>
      </c>
      <c r="DH1201" t="e">
        <f t="shared" si="566"/>
        <v>#REF!</v>
      </c>
      <c r="DI1201" t="e">
        <f t="shared" si="564"/>
        <v>#REF!</v>
      </c>
      <c r="DJ1201" t="e">
        <f>DF1201</f>
        <v>#REF!</v>
      </c>
      <c r="DK1201">
        <v>0</v>
      </c>
      <c r="DL1201" t="s">
        <v>3</v>
      </c>
      <c r="DM1201">
        <v>0</v>
      </c>
      <c r="DN1201" t="s">
        <v>3</v>
      </c>
      <c r="DO1201">
        <v>0</v>
      </c>
    </row>
    <row r="1202" spans="1:119" x14ac:dyDescent="0.2">
      <c r="A1202">
        <f>ROW(Source!A1482)</f>
        <v>1482</v>
      </c>
      <c r="B1202">
        <v>69726971</v>
      </c>
      <c r="C1202">
        <v>69735660</v>
      </c>
      <c r="D1202">
        <v>61335860</v>
      </c>
      <c r="E1202">
        <v>1</v>
      </c>
      <c r="F1202">
        <v>1</v>
      </c>
      <c r="G1202">
        <v>1</v>
      </c>
      <c r="H1202">
        <v>3</v>
      </c>
      <c r="I1202" t="s">
        <v>641</v>
      </c>
      <c r="J1202" t="s">
        <v>643</v>
      </c>
      <c r="K1202" t="s">
        <v>642</v>
      </c>
      <c r="L1202">
        <v>1339</v>
      </c>
      <c r="N1202">
        <v>1007</v>
      </c>
      <c r="O1202" t="s">
        <v>40</v>
      </c>
      <c r="P1202" t="s">
        <v>40</v>
      </c>
      <c r="Q1202">
        <v>1</v>
      </c>
      <c r="W1202">
        <v>0</v>
      </c>
      <c r="X1202">
        <v>1571262290</v>
      </c>
      <c r="Y1202">
        <f t="shared" si="556"/>
        <v>2.04</v>
      </c>
      <c r="AA1202">
        <v>436.64</v>
      </c>
      <c r="AB1202">
        <v>0</v>
      </c>
      <c r="AC1202">
        <v>0</v>
      </c>
      <c r="AD1202">
        <v>0</v>
      </c>
      <c r="AE1202">
        <v>436.64</v>
      </c>
      <c r="AF1202">
        <v>0</v>
      </c>
      <c r="AG1202">
        <v>0</v>
      </c>
      <c r="AH1202">
        <v>0</v>
      </c>
      <c r="AI1202">
        <v>1</v>
      </c>
      <c r="AJ1202">
        <v>1</v>
      </c>
      <c r="AK1202">
        <v>1</v>
      </c>
      <c r="AL1202">
        <v>1</v>
      </c>
      <c r="AM1202">
        <v>0</v>
      </c>
      <c r="AN1202">
        <v>0</v>
      </c>
      <c r="AO1202">
        <v>0</v>
      </c>
      <c r="AP1202">
        <v>1</v>
      </c>
      <c r="AQ1202">
        <v>0</v>
      </c>
      <c r="AR1202">
        <v>0</v>
      </c>
      <c r="AS1202" t="s">
        <v>3</v>
      </c>
      <c r="AT1202">
        <v>2.04</v>
      </c>
      <c r="AU1202" t="s">
        <v>3</v>
      </c>
      <c r="AV1202">
        <v>0</v>
      </c>
      <c r="AW1202">
        <v>1</v>
      </c>
      <c r="AX1202">
        <v>-1</v>
      </c>
      <c r="AY1202">
        <v>0</v>
      </c>
      <c r="AZ1202">
        <v>0</v>
      </c>
      <c r="BA1202" t="s">
        <v>3</v>
      </c>
      <c r="BB1202">
        <v>0</v>
      </c>
      <c r="BC1202">
        <v>0</v>
      </c>
      <c r="BD1202">
        <v>0</v>
      </c>
      <c r="BE1202">
        <v>0</v>
      </c>
      <c r="BF1202">
        <v>0</v>
      </c>
      <c r="BG1202">
        <v>0</v>
      </c>
      <c r="BH1202">
        <v>0</v>
      </c>
      <c r="BI1202">
        <v>0</v>
      </c>
      <c r="BJ1202">
        <v>0</v>
      </c>
      <c r="BK1202">
        <v>0</v>
      </c>
      <c r="BL1202">
        <v>0</v>
      </c>
      <c r="BM1202">
        <v>0</v>
      </c>
      <c r="BN1202">
        <v>0</v>
      </c>
      <c r="BO1202">
        <v>0</v>
      </c>
      <c r="BP1202">
        <v>0</v>
      </c>
      <c r="BQ1202">
        <v>0</v>
      </c>
      <c r="BR1202">
        <v>0</v>
      </c>
      <c r="BS1202">
        <v>0</v>
      </c>
      <c r="BT1202">
        <v>0</v>
      </c>
      <c r="BU1202">
        <v>0</v>
      </c>
      <c r="BV1202">
        <v>0</v>
      </c>
      <c r="BW1202">
        <v>0</v>
      </c>
      <c r="CV1202">
        <v>0</v>
      </c>
      <c r="CW1202">
        <v>0</v>
      </c>
      <c r="CX1202" t="e">
        <f>ROUND(Y1202*Source!I1482,9)</f>
        <v>#REF!</v>
      </c>
      <c r="CY1202">
        <f>AA1202</f>
        <v>436.64</v>
      </c>
      <c r="CZ1202">
        <f>AE1202</f>
        <v>436.64</v>
      </c>
      <c r="DA1202">
        <f>AI1202</f>
        <v>1</v>
      </c>
      <c r="DB1202">
        <f t="shared" si="557"/>
        <v>890.75</v>
      </c>
      <c r="DC1202">
        <f t="shared" si="558"/>
        <v>0</v>
      </c>
      <c r="DD1202" t="s">
        <v>3</v>
      </c>
      <c r="DE1202" t="s">
        <v>3</v>
      </c>
      <c r="DF1202" t="e">
        <f t="shared" si="567"/>
        <v>#REF!</v>
      </c>
      <c r="DG1202" t="e">
        <f t="shared" si="565"/>
        <v>#REF!</v>
      </c>
      <c r="DH1202" t="e">
        <f t="shared" si="566"/>
        <v>#REF!</v>
      </c>
      <c r="DI1202" t="e">
        <f t="shared" si="564"/>
        <v>#REF!</v>
      </c>
      <c r="DJ1202" t="e">
        <f>DF1202</f>
        <v>#REF!</v>
      </c>
      <c r="DK1202">
        <v>0</v>
      </c>
      <c r="DL1202" t="s">
        <v>3</v>
      </c>
      <c r="DM1202">
        <v>0</v>
      </c>
      <c r="DN1202" t="s">
        <v>3</v>
      </c>
      <c r="DO1202">
        <v>0</v>
      </c>
    </row>
    <row r="1203" spans="1:119" x14ac:dyDescent="0.2">
      <c r="A1203">
        <f>ROW(Source!A1483)</f>
        <v>1483</v>
      </c>
      <c r="B1203">
        <v>69726884</v>
      </c>
      <c r="C1203">
        <v>69735660</v>
      </c>
      <c r="D1203">
        <v>27496319</v>
      </c>
      <c r="E1203">
        <v>1</v>
      </c>
      <c r="F1203">
        <v>1</v>
      </c>
      <c r="G1203">
        <v>1</v>
      </c>
      <c r="H1203">
        <v>1</v>
      </c>
      <c r="I1203" t="s">
        <v>1001</v>
      </c>
      <c r="J1203" t="s">
        <v>3</v>
      </c>
      <c r="K1203" t="s">
        <v>1002</v>
      </c>
      <c r="L1203">
        <v>1369</v>
      </c>
      <c r="N1203">
        <v>1013</v>
      </c>
      <c r="O1203" t="s">
        <v>974</v>
      </c>
      <c r="P1203" t="s">
        <v>974</v>
      </c>
      <c r="Q1203">
        <v>1</v>
      </c>
      <c r="W1203">
        <v>0</v>
      </c>
      <c r="X1203">
        <v>1189128158</v>
      </c>
      <c r="Y1203">
        <f t="shared" si="556"/>
        <v>39.51</v>
      </c>
      <c r="AA1203">
        <v>0</v>
      </c>
      <c r="AB1203">
        <v>0</v>
      </c>
      <c r="AC1203">
        <v>0</v>
      </c>
      <c r="AD1203">
        <v>203.13</v>
      </c>
      <c r="AE1203">
        <v>0</v>
      </c>
      <c r="AF1203">
        <v>0</v>
      </c>
      <c r="AG1203">
        <v>0</v>
      </c>
      <c r="AH1203">
        <v>8.01</v>
      </c>
      <c r="AI1203">
        <v>1</v>
      </c>
      <c r="AJ1203">
        <v>1</v>
      </c>
      <c r="AK1203">
        <v>1</v>
      </c>
      <c r="AL1203">
        <v>25.36</v>
      </c>
      <c r="AM1203">
        <v>5</v>
      </c>
      <c r="AN1203">
        <v>0</v>
      </c>
      <c r="AO1203">
        <v>1</v>
      </c>
      <c r="AP1203">
        <v>0</v>
      </c>
      <c r="AQ1203">
        <v>0</v>
      </c>
      <c r="AR1203">
        <v>0</v>
      </c>
      <c r="AS1203" t="s">
        <v>3</v>
      </c>
      <c r="AT1203">
        <v>39.51</v>
      </c>
      <c r="AU1203" t="s">
        <v>3</v>
      </c>
      <c r="AV1203">
        <v>1</v>
      </c>
      <c r="AW1203">
        <v>2</v>
      </c>
      <c r="AX1203">
        <v>69735667</v>
      </c>
      <c r="AY1203">
        <v>1</v>
      </c>
      <c r="AZ1203">
        <v>0</v>
      </c>
      <c r="BA1203">
        <v>1225</v>
      </c>
      <c r="BB1203">
        <v>0</v>
      </c>
      <c r="BC1203">
        <v>0</v>
      </c>
      <c r="BD1203">
        <v>0</v>
      </c>
      <c r="BE1203">
        <v>0</v>
      </c>
      <c r="BF1203">
        <v>0</v>
      </c>
      <c r="BG1203">
        <v>0</v>
      </c>
      <c r="BH1203">
        <v>0</v>
      </c>
      <c r="BI1203">
        <v>0</v>
      </c>
      <c r="BJ1203">
        <v>0</v>
      </c>
      <c r="BK1203">
        <v>0</v>
      </c>
      <c r="BL1203">
        <v>0</v>
      </c>
      <c r="BM1203">
        <v>0</v>
      </c>
      <c r="BN1203">
        <v>0</v>
      </c>
      <c r="BO1203">
        <v>0</v>
      </c>
      <c r="BP1203">
        <v>0</v>
      </c>
      <c r="BQ1203">
        <v>0</v>
      </c>
      <c r="BR1203">
        <v>0</v>
      </c>
      <c r="BS1203">
        <v>0</v>
      </c>
      <c r="BT1203">
        <v>0</v>
      </c>
      <c r="BU1203">
        <v>0</v>
      </c>
      <c r="BV1203">
        <v>0</v>
      </c>
      <c r="BW1203">
        <v>0</v>
      </c>
      <c r="CU1203" t="e">
        <f>ROUND(AT1203*Source!I1483*AH1203*AL1203,0)</f>
        <v>#REF!</v>
      </c>
      <c r="CV1203" t="e">
        <f>ROUND(Y1203*Source!I1483,9)</f>
        <v>#REF!</v>
      </c>
      <c r="CW1203">
        <v>0</v>
      </c>
      <c r="CX1203" t="e">
        <f>ROUND(Y1203*Source!I1483,9)</f>
        <v>#REF!</v>
      </c>
      <c r="CY1203">
        <f>AD1203</f>
        <v>203.13</v>
      </c>
      <c r="CZ1203">
        <f>AH1203</f>
        <v>8.01</v>
      </c>
      <c r="DA1203">
        <f>AL1203</f>
        <v>25.36</v>
      </c>
      <c r="DB1203">
        <f t="shared" si="557"/>
        <v>316.48</v>
      </c>
      <c r="DC1203">
        <f t="shared" si="558"/>
        <v>0</v>
      </c>
      <c r="DD1203" t="s">
        <v>3</v>
      </c>
      <c r="DE1203" t="s">
        <v>3</v>
      </c>
      <c r="DF1203" t="e">
        <f t="shared" si="567"/>
        <v>#REF!</v>
      </c>
      <c r="DG1203" t="e">
        <f t="shared" si="565"/>
        <v>#REF!</v>
      </c>
      <c r="DH1203" t="e">
        <f t="shared" si="566"/>
        <v>#REF!</v>
      </c>
      <c r="DI1203" t="e">
        <f>ROUND(ROUND(AH1203*AL1203,0)*CX1203,0)</f>
        <v>#REF!</v>
      </c>
      <c r="DJ1203" t="e">
        <f>DI1203</f>
        <v>#REF!</v>
      </c>
      <c r="DK1203">
        <v>0</v>
      </c>
      <c r="DL1203" t="s">
        <v>3</v>
      </c>
      <c r="DM1203">
        <v>0</v>
      </c>
      <c r="DN1203" t="s">
        <v>3</v>
      </c>
      <c r="DO1203">
        <v>0</v>
      </c>
    </row>
    <row r="1204" spans="1:119" x14ac:dyDescent="0.2">
      <c r="A1204">
        <f>ROW(Source!A1483)</f>
        <v>1483</v>
      </c>
      <c r="B1204">
        <v>69726884</v>
      </c>
      <c r="C1204">
        <v>69735660</v>
      </c>
      <c r="D1204">
        <v>121548</v>
      </c>
      <c r="E1204">
        <v>1</v>
      </c>
      <c r="F1204">
        <v>1</v>
      </c>
      <c r="G1204">
        <v>1</v>
      </c>
      <c r="H1204">
        <v>1</v>
      </c>
      <c r="I1204" t="s">
        <v>36</v>
      </c>
      <c r="J1204" t="s">
        <v>3</v>
      </c>
      <c r="K1204" t="s">
        <v>981</v>
      </c>
      <c r="L1204">
        <v>608254</v>
      </c>
      <c r="N1204">
        <v>1013</v>
      </c>
      <c r="O1204" t="s">
        <v>982</v>
      </c>
      <c r="P1204" t="s">
        <v>982</v>
      </c>
      <c r="Q1204">
        <v>1</v>
      </c>
      <c r="W1204">
        <v>0</v>
      </c>
      <c r="X1204">
        <v>-185737400</v>
      </c>
      <c r="Y1204">
        <f t="shared" si="556"/>
        <v>1.27</v>
      </c>
      <c r="AA1204">
        <v>0</v>
      </c>
      <c r="AB1204">
        <v>0</v>
      </c>
      <c r="AC1204">
        <v>0</v>
      </c>
      <c r="AD1204">
        <v>0</v>
      </c>
      <c r="AE1204">
        <v>0</v>
      </c>
      <c r="AF1204">
        <v>0</v>
      </c>
      <c r="AG1204">
        <v>0</v>
      </c>
      <c r="AH1204">
        <v>0</v>
      </c>
      <c r="AI1204">
        <v>1</v>
      </c>
      <c r="AJ1204">
        <v>1</v>
      </c>
      <c r="AK1204">
        <v>19.8</v>
      </c>
      <c r="AL1204">
        <v>1</v>
      </c>
      <c r="AM1204">
        <v>5</v>
      </c>
      <c r="AN1204">
        <v>0</v>
      </c>
      <c r="AO1204">
        <v>1</v>
      </c>
      <c r="AP1204">
        <v>0</v>
      </c>
      <c r="AQ1204">
        <v>0</v>
      </c>
      <c r="AR1204">
        <v>0</v>
      </c>
      <c r="AS1204" t="s">
        <v>3</v>
      </c>
      <c r="AT1204">
        <v>1.27</v>
      </c>
      <c r="AU1204" t="s">
        <v>3</v>
      </c>
      <c r="AV1204">
        <v>2</v>
      </c>
      <c r="AW1204">
        <v>2</v>
      </c>
      <c r="AX1204">
        <v>69735668</v>
      </c>
      <c r="AY1204">
        <v>1</v>
      </c>
      <c r="AZ1204">
        <v>0</v>
      </c>
      <c r="BA1204">
        <v>1226</v>
      </c>
      <c r="BB1204">
        <v>0</v>
      </c>
      <c r="BC1204">
        <v>0</v>
      </c>
      <c r="BD1204">
        <v>0</v>
      </c>
      <c r="BE1204">
        <v>0</v>
      </c>
      <c r="BF1204">
        <v>0</v>
      </c>
      <c r="BG1204">
        <v>0</v>
      </c>
      <c r="BH1204">
        <v>0</v>
      </c>
      <c r="BI1204">
        <v>0</v>
      </c>
      <c r="BJ1204">
        <v>0</v>
      </c>
      <c r="BK1204">
        <v>0</v>
      </c>
      <c r="BL1204">
        <v>0</v>
      </c>
      <c r="BM1204">
        <v>0</v>
      </c>
      <c r="BN1204">
        <v>0</v>
      </c>
      <c r="BO1204">
        <v>0</v>
      </c>
      <c r="BP1204">
        <v>0</v>
      </c>
      <c r="BQ1204">
        <v>0</v>
      </c>
      <c r="BR1204">
        <v>0</v>
      </c>
      <c r="BS1204">
        <v>0</v>
      </c>
      <c r="BT1204">
        <v>0</v>
      </c>
      <c r="BU1204">
        <v>0</v>
      </c>
      <c r="BV1204">
        <v>0</v>
      </c>
      <c r="BW1204">
        <v>0</v>
      </c>
      <c r="CV1204">
        <v>0</v>
      </c>
      <c r="CW1204">
        <v>0</v>
      </c>
      <c r="CX1204" t="e">
        <f>ROUND(Y1204*Source!I1483,9)</f>
        <v>#REF!</v>
      </c>
      <c r="CY1204">
        <f>AD1204</f>
        <v>0</v>
      </c>
      <c r="CZ1204">
        <f>AH1204</f>
        <v>0</v>
      </c>
      <c r="DA1204">
        <f>AL1204</f>
        <v>1</v>
      </c>
      <c r="DB1204">
        <f t="shared" si="557"/>
        <v>0</v>
      </c>
      <c r="DC1204">
        <f t="shared" si="558"/>
        <v>0</v>
      </c>
      <c r="DD1204" t="s">
        <v>3</v>
      </c>
      <c r="DE1204" t="s">
        <v>3</v>
      </c>
      <c r="DF1204" t="e">
        <f t="shared" si="567"/>
        <v>#REF!</v>
      </c>
      <c r="DG1204" t="e">
        <f t="shared" si="565"/>
        <v>#REF!</v>
      </c>
      <c r="DH1204" t="e">
        <f>ROUND(ROUND(AG1204*AK1204,0)*CX1204,0)</f>
        <v>#REF!</v>
      </c>
      <c r="DI1204" t="e">
        <f t="shared" ref="DI1204:DI1213" si="568">ROUND(ROUND(AH1204,0)*CX1204,0)</f>
        <v>#REF!</v>
      </c>
      <c r="DJ1204" t="e">
        <f>DI1204</f>
        <v>#REF!</v>
      </c>
      <c r="DK1204">
        <v>0</v>
      </c>
      <c r="DL1204" t="s">
        <v>3</v>
      </c>
      <c r="DM1204">
        <v>0</v>
      </c>
      <c r="DN1204" t="s">
        <v>3</v>
      </c>
      <c r="DO1204">
        <v>0</v>
      </c>
    </row>
    <row r="1205" spans="1:119" x14ac:dyDescent="0.2">
      <c r="A1205">
        <f>ROW(Source!A1483)</f>
        <v>1483</v>
      </c>
      <c r="B1205">
        <v>69726884</v>
      </c>
      <c r="C1205">
        <v>69735660</v>
      </c>
      <c r="D1205">
        <v>27439630</v>
      </c>
      <c r="E1205">
        <v>1</v>
      </c>
      <c r="F1205">
        <v>1</v>
      </c>
      <c r="G1205">
        <v>1</v>
      </c>
      <c r="H1205">
        <v>2</v>
      </c>
      <c r="I1205" t="s">
        <v>986</v>
      </c>
      <c r="J1205" t="s">
        <v>987</v>
      </c>
      <c r="K1205" t="s">
        <v>988</v>
      </c>
      <c r="L1205">
        <v>1368</v>
      </c>
      <c r="N1205">
        <v>1011</v>
      </c>
      <c r="O1205" t="s">
        <v>978</v>
      </c>
      <c r="P1205" t="s">
        <v>978</v>
      </c>
      <c r="Q1205">
        <v>1</v>
      </c>
      <c r="W1205">
        <v>0</v>
      </c>
      <c r="X1205">
        <v>-72110300</v>
      </c>
      <c r="Y1205">
        <f t="shared" si="556"/>
        <v>1.27</v>
      </c>
      <c r="AA1205">
        <v>0</v>
      </c>
      <c r="AB1205">
        <v>245.16</v>
      </c>
      <c r="AC1205">
        <v>269.48</v>
      </c>
      <c r="AD1205">
        <v>0</v>
      </c>
      <c r="AE1205">
        <v>0</v>
      </c>
      <c r="AF1205">
        <v>31.27</v>
      </c>
      <c r="AG1205">
        <v>13.61</v>
      </c>
      <c r="AH1205">
        <v>0</v>
      </c>
      <c r="AI1205">
        <v>1</v>
      </c>
      <c r="AJ1205">
        <v>7.84</v>
      </c>
      <c r="AK1205">
        <v>19.8</v>
      </c>
      <c r="AL1205">
        <v>1</v>
      </c>
      <c r="AM1205">
        <v>5</v>
      </c>
      <c r="AN1205">
        <v>0</v>
      </c>
      <c r="AO1205">
        <v>1</v>
      </c>
      <c r="AP1205">
        <v>0</v>
      </c>
      <c r="AQ1205">
        <v>0</v>
      </c>
      <c r="AR1205">
        <v>0</v>
      </c>
      <c r="AS1205" t="s">
        <v>3</v>
      </c>
      <c r="AT1205">
        <v>1.27</v>
      </c>
      <c r="AU1205" t="s">
        <v>3</v>
      </c>
      <c r="AV1205">
        <v>0</v>
      </c>
      <c r="AW1205">
        <v>2</v>
      </c>
      <c r="AX1205">
        <v>69735669</v>
      </c>
      <c r="AY1205">
        <v>1</v>
      </c>
      <c r="AZ1205">
        <v>0</v>
      </c>
      <c r="BA1205">
        <v>1227</v>
      </c>
      <c r="BB1205">
        <v>0</v>
      </c>
      <c r="BC1205">
        <v>0</v>
      </c>
      <c r="BD1205">
        <v>0</v>
      </c>
      <c r="BE1205">
        <v>0</v>
      </c>
      <c r="BF1205">
        <v>0</v>
      </c>
      <c r="BG1205">
        <v>0</v>
      </c>
      <c r="BH1205">
        <v>0</v>
      </c>
      <c r="BI1205">
        <v>0</v>
      </c>
      <c r="BJ1205">
        <v>0</v>
      </c>
      <c r="BK1205">
        <v>0</v>
      </c>
      <c r="BL1205">
        <v>0</v>
      </c>
      <c r="BM1205">
        <v>0</v>
      </c>
      <c r="BN1205">
        <v>0</v>
      </c>
      <c r="BO1205">
        <v>0</v>
      </c>
      <c r="BP1205">
        <v>0</v>
      </c>
      <c r="BQ1205">
        <v>0</v>
      </c>
      <c r="BR1205">
        <v>0</v>
      </c>
      <c r="BS1205">
        <v>0</v>
      </c>
      <c r="BT1205">
        <v>0</v>
      </c>
      <c r="BU1205">
        <v>0</v>
      </c>
      <c r="BV1205">
        <v>0</v>
      </c>
      <c r="BW1205">
        <v>0</v>
      </c>
      <c r="CV1205">
        <v>0</v>
      </c>
      <c r="CW1205" t="e">
        <f>ROUND(Y1205*Source!I1483*DO1205,9)</f>
        <v>#REF!</v>
      </c>
      <c r="CX1205" t="e">
        <f>ROUND(Y1205*Source!I1483,9)</f>
        <v>#REF!</v>
      </c>
      <c r="CY1205">
        <f>AB1205</f>
        <v>245.16</v>
      </c>
      <c r="CZ1205">
        <f>AF1205</f>
        <v>31.27</v>
      </c>
      <c r="DA1205">
        <f>AJ1205</f>
        <v>7.84</v>
      </c>
      <c r="DB1205">
        <f t="shared" si="557"/>
        <v>39.71</v>
      </c>
      <c r="DC1205">
        <f t="shared" si="558"/>
        <v>17.28</v>
      </c>
      <c r="DD1205" t="s">
        <v>3</v>
      </c>
      <c r="DE1205" t="s">
        <v>3</v>
      </c>
      <c r="DF1205" t="e">
        <f t="shared" si="567"/>
        <v>#REF!</v>
      </c>
      <c r="DG1205" t="e">
        <f>ROUND(ROUND(AF1205*AJ1205,0)*CX1205,0)</f>
        <v>#REF!</v>
      </c>
      <c r="DH1205" t="e">
        <f>ROUND(ROUND(AG1205*AK1205,0)*CX1205,0)</f>
        <v>#REF!</v>
      </c>
      <c r="DI1205" t="e">
        <f t="shared" si="568"/>
        <v>#REF!</v>
      </c>
      <c r="DJ1205" t="e">
        <f>DG1205</f>
        <v>#REF!</v>
      </c>
      <c r="DK1205">
        <v>0</v>
      </c>
      <c r="DL1205" t="s">
        <v>3</v>
      </c>
      <c r="DM1205">
        <v>0</v>
      </c>
      <c r="DN1205" t="s">
        <v>3</v>
      </c>
      <c r="DO1205">
        <v>0</v>
      </c>
    </row>
    <row r="1206" spans="1:119" x14ac:dyDescent="0.2">
      <c r="A1206">
        <f>ROW(Source!A1483)</f>
        <v>1483</v>
      </c>
      <c r="B1206">
        <v>69726884</v>
      </c>
      <c r="C1206">
        <v>69735660</v>
      </c>
      <c r="D1206">
        <v>27440041</v>
      </c>
      <c r="E1206">
        <v>1</v>
      </c>
      <c r="F1206">
        <v>1</v>
      </c>
      <c r="G1206">
        <v>1</v>
      </c>
      <c r="H1206">
        <v>2</v>
      </c>
      <c r="I1206" t="s">
        <v>1003</v>
      </c>
      <c r="J1206" t="s">
        <v>1004</v>
      </c>
      <c r="K1206" t="s">
        <v>1005</v>
      </c>
      <c r="L1206">
        <v>1368</v>
      </c>
      <c r="N1206">
        <v>1011</v>
      </c>
      <c r="O1206" t="s">
        <v>978</v>
      </c>
      <c r="P1206" t="s">
        <v>978</v>
      </c>
      <c r="Q1206">
        <v>1</v>
      </c>
      <c r="W1206">
        <v>0</v>
      </c>
      <c r="X1206">
        <v>781889226</v>
      </c>
      <c r="Y1206">
        <f t="shared" si="556"/>
        <v>9.07</v>
      </c>
      <c r="AA1206">
        <v>0</v>
      </c>
      <c r="AB1206">
        <v>3.92</v>
      </c>
      <c r="AC1206">
        <v>0</v>
      </c>
      <c r="AD1206">
        <v>0</v>
      </c>
      <c r="AE1206">
        <v>0</v>
      </c>
      <c r="AF1206">
        <v>0.5</v>
      </c>
      <c r="AG1206">
        <v>0</v>
      </c>
      <c r="AH1206">
        <v>0</v>
      </c>
      <c r="AI1206">
        <v>1</v>
      </c>
      <c r="AJ1206">
        <v>7.84</v>
      </c>
      <c r="AK1206">
        <v>19.8</v>
      </c>
      <c r="AL1206">
        <v>1</v>
      </c>
      <c r="AM1206">
        <v>5</v>
      </c>
      <c r="AN1206">
        <v>0</v>
      </c>
      <c r="AO1206">
        <v>1</v>
      </c>
      <c r="AP1206">
        <v>0</v>
      </c>
      <c r="AQ1206">
        <v>0</v>
      </c>
      <c r="AR1206">
        <v>0</v>
      </c>
      <c r="AS1206" t="s">
        <v>3</v>
      </c>
      <c r="AT1206">
        <v>9.07</v>
      </c>
      <c r="AU1206" t="s">
        <v>3</v>
      </c>
      <c r="AV1206">
        <v>0</v>
      </c>
      <c r="AW1206">
        <v>2</v>
      </c>
      <c r="AX1206">
        <v>69735670</v>
      </c>
      <c r="AY1206">
        <v>1</v>
      </c>
      <c r="AZ1206">
        <v>0</v>
      </c>
      <c r="BA1206">
        <v>1228</v>
      </c>
      <c r="BB1206">
        <v>0</v>
      </c>
      <c r="BC1206">
        <v>0</v>
      </c>
      <c r="BD1206">
        <v>0</v>
      </c>
      <c r="BE1206">
        <v>0</v>
      </c>
      <c r="BF1206">
        <v>0</v>
      </c>
      <c r="BG1206">
        <v>0</v>
      </c>
      <c r="BH1206">
        <v>0</v>
      </c>
      <c r="BI1206">
        <v>0</v>
      </c>
      <c r="BJ1206">
        <v>0</v>
      </c>
      <c r="BK1206">
        <v>0</v>
      </c>
      <c r="BL1206">
        <v>0</v>
      </c>
      <c r="BM1206">
        <v>0</v>
      </c>
      <c r="BN1206">
        <v>0</v>
      </c>
      <c r="BO1206">
        <v>0</v>
      </c>
      <c r="BP1206">
        <v>0</v>
      </c>
      <c r="BQ1206">
        <v>0</v>
      </c>
      <c r="BR1206">
        <v>0</v>
      </c>
      <c r="BS1206">
        <v>0</v>
      </c>
      <c r="BT1206">
        <v>0</v>
      </c>
      <c r="BU1206">
        <v>0</v>
      </c>
      <c r="BV1206">
        <v>0</v>
      </c>
      <c r="BW1206">
        <v>0</v>
      </c>
      <c r="CV1206">
        <v>0</v>
      </c>
      <c r="CW1206" t="e">
        <f>ROUND(Y1206*Source!I1483*DO1206,9)</f>
        <v>#REF!</v>
      </c>
      <c r="CX1206" t="e">
        <f>ROUND(Y1206*Source!I1483,9)</f>
        <v>#REF!</v>
      </c>
      <c r="CY1206">
        <f>AB1206</f>
        <v>3.92</v>
      </c>
      <c r="CZ1206">
        <f>AF1206</f>
        <v>0.5</v>
      </c>
      <c r="DA1206">
        <f>AJ1206</f>
        <v>7.84</v>
      </c>
      <c r="DB1206">
        <f t="shared" si="557"/>
        <v>4.54</v>
      </c>
      <c r="DC1206">
        <f t="shared" si="558"/>
        <v>0</v>
      </c>
      <c r="DD1206" t="s">
        <v>3</v>
      </c>
      <c r="DE1206" t="s">
        <v>3</v>
      </c>
      <c r="DF1206" t="e">
        <f t="shared" si="567"/>
        <v>#REF!</v>
      </c>
      <c r="DG1206" t="e">
        <f>ROUND(ROUND(AF1206*AJ1206,0)*CX1206,0)</f>
        <v>#REF!</v>
      </c>
      <c r="DH1206" t="e">
        <f>ROUND(ROUND(AG1206*AK1206,0)*CX1206,0)</f>
        <v>#REF!</v>
      </c>
      <c r="DI1206" t="e">
        <f t="shared" si="568"/>
        <v>#REF!</v>
      </c>
      <c r="DJ1206" t="e">
        <f>DG1206</f>
        <v>#REF!</v>
      </c>
      <c r="DK1206">
        <v>0</v>
      </c>
      <c r="DL1206" t="s">
        <v>3</v>
      </c>
      <c r="DM1206">
        <v>0</v>
      </c>
      <c r="DN1206" t="s">
        <v>3</v>
      </c>
      <c r="DO1206">
        <v>0</v>
      </c>
    </row>
    <row r="1207" spans="1:119" x14ac:dyDescent="0.2">
      <c r="A1207">
        <f>ROW(Source!A1483)</f>
        <v>1483</v>
      </c>
      <c r="B1207">
        <v>69726884</v>
      </c>
      <c r="C1207">
        <v>69735660</v>
      </c>
      <c r="D1207">
        <v>27416566</v>
      </c>
      <c r="E1207">
        <v>1</v>
      </c>
      <c r="F1207">
        <v>1</v>
      </c>
      <c r="G1207">
        <v>1</v>
      </c>
      <c r="H1207">
        <v>3</v>
      </c>
      <c r="I1207" t="s">
        <v>82</v>
      </c>
      <c r="J1207" t="s">
        <v>84</v>
      </c>
      <c r="K1207" t="s">
        <v>83</v>
      </c>
      <c r="L1207">
        <v>1339</v>
      </c>
      <c r="N1207">
        <v>1007</v>
      </c>
      <c r="O1207" t="s">
        <v>40</v>
      </c>
      <c r="P1207" t="s">
        <v>40</v>
      </c>
      <c r="Q1207">
        <v>1</v>
      </c>
      <c r="W1207">
        <v>0</v>
      </c>
      <c r="X1207">
        <v>-50505369</v>
      </c>
      <c r="Y1207">
        <f t="shared" si="556"/>
        <v>3.5</v>
      </c>
      <c r="AA1207">
        <v>14.19</v>
      </c>
      <c r="AB1207">
        <v>0</v>
      </c>
      <c r="AC1207">
        <v>0</v>
      </c>
      <c r="AD1207">
        <v>0</v>
      </c>
      <c r="AE1207">
        <v>1.97</v>
      </c>
      <c r="AF1207">
        <v>0</v>
      </c>
      <c r="AG1207">
        <v>0</v>
      </c>
      <c r="AH1207">
        <v>0</v>
      </c>
      <c r="AI1207">
        <v>7.56</v>
      </c>
      <c r="AJ1207">
        <v>1</v>
      </c>
      <c r="AK1207">
        <v>1</v>
      </c>
      <c r="AL1207">
        <v>1</v>
      </c>
      <c r="AM1207">
        <v>5</v>
      </c>
      <c r="AN1207">
        <v>0</v>
      </c>
      <c r="AO1207">
        <v>0</v>
      </c>
      <c r="AP1207">
        <v>1</v>
      </c>
      <c r="AQ1207">
        <v>0</v>
      </c>
      <c r="AR1207">
        <v>0</v>
      </c>
      <c r="AS1207" t="s">
        <v>3</v>
      </c>
      <c r="AT1207">
        <v>3.5</v>
      </c>
      <c r="AU1207" t="s">
        <v>3</v>
      </c>
      <c r="AV1207">
        <v>0</v>
      </c>
      <c r="AW1207">
        <v>2</v>
      </c>
      <c r="AX1207">
        <v>69735672</v>
      </c>
      <c r="AY1207">
        <v>1</v>
      </c>
      <c r="AZ1207">
        <v>16384</v>
      </c>
      <c r="BA1207">
        <v>1230</v>
      </c>
      <c r="BB1207">
        <v>3</v>
      </c>
      <c r="BC1207">
        <v>0</v>
      </c>
      <c r="BD1207">
        <v>0</v>
      </c>
      <c r="BE1207">
        <v>0</v>
      </c>
      <c r="BF1207">
        <v>0</v>
      </c>
      <c r="BG1207">
        <v>0</v>
      </c>
      <c r="BH1207">
        <v>0</v>
      </c>
      <c r="BI1207">
        <v>0</v>
      </c>
      <c r="BJ1207">
        <v>0</v>
      </c>
      <c r="BK1207">
        <v>0</v>
      </c>
      <c r="BL1207">
        <v>0</v>
      </c>
      <c r="BM1207">
        <v>0</v>
      </c>
      <c r="BN1207">
        <v>0</v>
      </c>
      <c r="BO1207">
        <v>0</v>
      </c>
      <c r="BP1207">
        <v>0</v>
      </c>
      <c r="BQ1207">
        <v>0</v>
      </c>
      <c r="BR1207">
        <v>0</v>
      </c>
      <c r="BS1207">
        <v>0</v>
      </c>
      <c r="BT1207">
        <v>0</v>
      </c>
      <c r="BU1207">
        <v>0</v>
      </c>
      <c r="BV1207">
        <v>0</v>
      </c>
      <c r="BW1207">
        <v>0</v>
      </c>
      <c r="CV1207">
        <v>0</v>
      </c>
      <c r="CW1207">
        <v>0</v>
      </c>
      <c r="CX1207" t="e">
        <f>ROUND(Y1207*Source!I1483,9)</f>
        <v>#REF!</v>
      </c>
      <c r="CY1207">
        <f>AA1207</f>
        <v>14.19</v>
      </c>
      <c r="CZ1207">
        <f>AE1207</f>
        <v>1.97</v>
      </c>
      <c r="DA1207">
        <f>AI1207</f>
        <v>7.56</v>
      </c>
      <c r="DB1207">
        <f t="shared" si="557"/>
        <v>6.9</v>
      </c>
      <c r="DC1207">
        <f t="shared" si="558"/>
        <v>0</v>
      </c>
      <c r="DD1207" t="s">
        <v>3</v>
      </c>
      <c r="DE1207" t="s">
        <v>3</v>
      </c>
      <c r="DF1207" t="e">
        <f>ROUND(ROUND(AE1207*AI1207,0)*CX1207,0)</f>
        <v>#REF!</v>
      </c>
      <c r="DG1207" t="e">
        <f t="shared" ref="DG1207:DG1215" si="569">ROUND(ROUND(AF1207,0)*CX1207,0)</f>
        <v>#REF!</v>
      </c>
      <c r="DH1207" t="e">
        <f t="shared" ref="DH1207:DH1214" si="570">ROUND(ROUND(AG1207,0)*CX1207,0)</f>
        <v>#REF!</v>
      </c>
      <c r="DI1207" t="e">
        <f t="shared" si="568"/>
        <v>#REF!</v>
      </c>
      <c r="DJ1207" t="e">
        <f>DF1207</f>
        <v>#REF!</v>
      </c>
      <c r="DK1207">
        <v>0</v>
      </c>
      <c r="DL1207" t="s">
        <v>3</v>
      </c>
      <c r="DM1207">
        <v>0</v>
      </c>
      <c r="DN1207" t="s">
        <v>3</v>
      </c>
      <c r="DO1207">
        <v>0</v>
      </c>
    </row>
    <row r="1208" spans="1:119" x14ac:dyDescent="0.2">
      <c r="A1208">
        <f>ROW(Source!A1483)</f>
        <v>1483</v>
      </c>
      <c r="B1208">
        <v>69726884</v>
      </c>
      <c r="C1208">
        <v>69735660</v>
      </c>
      <c r="D1208">
        <v>61335860</v>
      </c>
      <c r="E1208">
        <v>1</v>
      </c>
      <c r="F1208">
        <v>1</v>
      </c>
      <c r="G1208">
        <v>1</v>
      </c>
      <c r="H1208">
        <v>3</v>
      </c>
      <c r="I1208" t="s">
        <v>641</v>
      </c>
      <c r="J1208" t="s">
        <v>643</v>
      </c>
      <c r="K1208" t="s">
        <v>642</v>
      </c>
      <c r="L1208">
        <v>1339</v>
      </c>
      <c r="N1208">
        <v>1007</v>
      </c>
      <c r="O1208" t="s">
        <v>40</v>
      </c>
      <c r="P1208" t="s">
        <v>40</v>
      </c>
      <c r="Q1208">
        <v>1</v>
      </c>
      <c r="W1208">
        <v>0</v>
      </c>
      <c r="X1208">
        <v>1571262290</v>
      </c>
      <c r="Y1208">
        <f t="shared" si="556"/>
        <v>2.04</v>
      </c>
      <c r="AA1208">
        <v>3403.83</v>
      </c>
      <c r="AB1208">
        <v>0</v>
      </c>
      <c r="AC1208">
        <v>0</v>
      </c>
      <c r="AD1208">
        <v>0</v>
      </c>
      <c r="AE1208">
        <v>470.73</v>
      </c>
      <c r="AF1208">
        <v>0</v>
      </c>
      <c r="AG1208">
        <v>0</v>
      </c>
      <c r="AH1208">
        <v>0</v>
      </c>
      <c r="AI1208">
        <v>7.56</v>
      </c>
      <c r="AJ1208">
        <v>1</v>
      </c>
      <c r="AK1208">
        <v>1</v>
      </c>
      <c r="AL1208">
        <v>1</v>
      </c>
      <c r="AM1208">
        <v>5</v>
      </c>
      <c r="AN1208">
        <v>0</v>
      </c>
      <c r="AO1208">
        <v>0</v>
      </c>
      <c r="AP1208">
        <v>1</v>
      </c>
      <c r="AQ1208">
        <v>0</v>
      </c>
      <c r="AR1208">
        <v>0</v>
      </c>
      <c r="AS1208" t="s">
        <v>3</v>
      </c>
      <c r="AT1208">
        <v>2.04</v>
      </c>
      <c r="AU1208" t="s">
        <v>3</v>
      </c>
      <c r="AV1208">
        <v>0</v>
      </c>
      <c r="AW1208">
        <v>1</v>
      </c>
      <c r="AX1208">
        <v>-1</v>
      </c>
      <c r="AY1208">
        <v>0</v>
      </c>
      <c r="AZ1208">
        <v>0</v>
      </c>
      <c r="BA1208" t="s">
        <v>3</v>
      </c>
      <c r="BB1208">
        <v>0</v>
      </c>
      <c r="BC1208">
        <v>0</v>
      </c>
      <c r="BD1208">
        <v>0</v>
      </c>
      <c r="BE1208">
        <v>0</v>
      </c>
      <c r="BF1208">
        <v>0</v>
      </c>
      <c r="BG1208">
        <v>0</v>
      </c>
      <c r="BH1208">
        <v>0</v>
      </c>
      <c r="BI1208">
        <v>0</v>
      </c>
      <c r="BJ1208">
        <v>0</v>
      </c>
      <c r="BK1208">
        <v>0</v>
      </c>
      <c r="BL1208">
        <v>0</v>
      </c>
      <c r="BM1208">
        <v>0</v>
      </c>
      <c r="BN1208">
        <v>0</v>
      </c>
      <c r="BO1208">
        <v>0</v>
      </c>
      <c r="BP1208">
        <v>0</v>
      </c>
      <c r="BQ1208">
        <v>0</v>
      </c>
      <c r="BR1208">
        <v>0</v>
      </c>
      <c r="BS1208">
        <v>0</v>
      </c>
      <c r="BT1208">
        <v>0</v>
      </c>
      <c r="BU1208">
        <v>0</v>
      </c>
      <c r="BV1208">
        <v>0</v>
      </c>
      <c r="BW1208">
        <v>0</v>
      </c>
      <c r="CV1208">
        <v>0</v>
      </c>
      <c r="CW1208">
        <v>0</v>
      </c>
      <c r="CX1208" t="e">
        <f>ROUND(Y1208*Source!I1483,9)</f>
        <v>#REF!</v>
      </c>
      <c r="CY1208">
        <f>AA1208</f>
        <v>3403.83</v>
      </c>
      <c r="CZ1208">
        <f>AE1208</f>
        <v>470.73</v>
      </c>
      <c r="DA1208">
        <f>AI1208</f>
        <v>7.56</v>
      </c>
      <c r="DB1208">
        <f t="shared" si="557"/>
        <v>960.29</v>
      </c>
      <c r="DC1208">
        <f t="shared" si="558"/>
        <v>0</v>
      </c>
      <c r="DD1208" t="s">
        <v>3</v>
      </c>
      <c r="DE1208" t="s">
        <v>3</v>
      </c>
      <c r="DF1208" t="e">
        <f>ROUND(ROUND(AE1208*AI1208,0)*CX1208,0)</f>
        <v>#REF!</v>
      </c>
      <c r="DG1208" t="e">
        <f t="shared" si="569"/>
        <v>#REF!</v>
      </c>
      <c r="DH1208" t="e">
        <f t="shared" si="570"/>
        <v>#REF!</v>
      </c>
      <c r="DI1208" t="e">
        <f t="shared" si="568"/>
        <v>#REF!</v>
      </c>
      <c r="DJ1208" t="e">
        <f>DF1208</f>
        <v>#REF!</v>
      </c>
      <c r="DK1208">
        <v>0</v>
      </c>
      <c r="DL1208" t="s">
        <v>3</v>
      </c>
      <c r="DM1208">
        <v>0</v>
      </c>
      <c r="DN1208" t="s">
        <v>3</v>
      </c>
      <c r="DO1208">
        <v>0</v>
      </c>
    </row>
    <row r="1209" spans="1:119" x14ac:dyDescent="0.2">
      <c r="A1209">
        <f>ROW(Source!A1488)</f>
        <v>1488</v>
      </c>
      <c r="B1209">
        <v>69726971</v>
      </c>
      <c r="C1209">
        <v>69735675</v>
      </c>
      <c r="D1209">
        <v>27496319</v>
      </c>
      <c r="E1209">
        <v>1</v>
      </c>
      <c r="F1209">
        <v>1</v>
      </c>
      <c r="G1209">
        <v>1</v>
      </c>
      <c r="H1209">
        <v>1</v>
      </c>
      <c r="I1209" t="s">
        <v>1001</v>
      </c>
      <c r="J1209" t="s">
        <v>3</v>
      </c>
      <c r="K1209" t="s">
        <v>1002</v>
      </c>
      <c r="L1209">
        <v>1369</v>
      </c>
      <c r="N1209">
        <v>1013</v>
      </c>
      <c r="O1209" t="s">
        <v>974</v>
      </c>
      <c r="P1209" t="s">
        <v>974</v>
      </c>
      <c r="Q1209">
        <v>1</v>
      </c>
      <c r="W1209">
        <v>0</v>
      </c>
      <c r="X1209">
        <v>1189128158</v>
      </c>
      <c r="Y1209">
        <f t="shared" ref="Y1209:Y1218" si="571">(AT1209*4)</f>
        <v>2</v>
      </c>
      <c r="AA1209">
        <v>0</v>
      </c>
      <c r="AB1209">
        <v>0</v>
      </c>
      <c r="AC1209">
        <v>0</v>
      </c>
      <c r="AD1209">
        <v>8.01</v>
      </c>
      <c r="AE1209">
        <v>0</v>
      </c>
      <c r="AF1209">
        <v>0</v>
      </c>
      <c r="AG1209">
        <v>0</v>
      </c>
      <c r="AH1209">
        <v>8.01</v>
      </c>
      <c r="AI1209">
        <v>1</v>
      </c>
      <c r="AJ1209">
        <v>1</v>
      </c>
      <c r="AK1209">
        <v>1</v>
      </c>
      <c r="AL1209">
        <v>1</v>
      </c>
      <c r="AM1209">
        <v>0</v>
      </c>
      <c r="AN1209">
        <v>0</v>
      </c>
      <c r="AO1209">
        <v>1</v>
      </c>
      <c r="AP1209">
        <v>1</v>
      </c>
      <c r="AQ1209">
        <v>0</v>
      </c>
      <c r="AR1209">
        <v>0</v>
      </c>
      <c r="AS1209" t="s">
        <v>3</v>
      </c>
      <c r="AT1209">
        <v>0.5</v>
      </c>
      <c r="AU1209" t="s">
        <v>199</v>
      </c>
      <c r="AV1209">
        <v>1</v>
      </c>
      <c r="AW1209">
        <v>2</v>
      </c>
      <c r="AX1209">
        <v>69735681</v>
      </c>
      <c r="AY1209">
        <v>1</v>
      </c>
      <c r="AZ1209">
        <v>0</v>
      </c>
      <c r="BA1209">
        <v>1231</v>
      </c>
      <c r="BB1209">
        <v>0</v>
      </c>
      <c r="BC1209">
        <v>0</v>
      </c>
      <c r="BD1209">
        <v>0</v>
      </c>
      <c r="BE1209">
        <v>0</v>
      </c>
      <c r="BF1209">
        <v>0</v>
      </c>
      <c r="BG1209">
        <v>0</v>
      </c>
      <c r="BH1209">
        <v>0</v>
      </c>
      <c r="BI1209">
        <v>0</v>
      </c>
      <c r="BJ1209">
        <v>0</v>
      </c>
      <c r="BK1209">
        <v>0</v>
      </c>
      <c r="BL1209">
        <v>0</v>
      </c>
      <c r="BM1209">
        <v>0</v>
      </c>
      <c r="BN1209">
        <v>0</v>
      </c>
      <c r="BO1209">
        <v>0</v>
      </c>
      <c r="BP1209">
        <v>0</v>
      </c>
      <c r="BQ1209">
        <v>0</v>
      </c>
      <c r="BR1209">
        <v>0</v>
      </c>
      <c r="BS1209">
        <v>0</v>
      </c>
      <c r="BT1209">
        <v>0</v>
      </c>
      <c r="BU1209">
        <v>0</v>
      </c>
      <c r="BV1209">
        <v>0</v>
      </c>
      <c r="BW1209">
        <v>0</v>
      </c>
      <c r="CU1209" t="e">
        <f>ROUND(AT1209*Source!I1488*AH1209*AL1209,0)</f>
        <v>#REF!</v>
      </c>
      <c r="CV1209" t="e">
        <f>ROUND(Y1209*Source!I1488,9)</f>
        <v>#REF!</v>
      </c>
      <c r="CW1209">
        <v>0</v>
      </c>
      <c r="CX1209" t="e">
        <f>ROUND(Y1209*Source!I1488,9)</f>
        <v>#REF!</v>
      </c>
      <c r="CY1209">
        <f>AD1209</f>
        <v>8.01</v>
      </c>
      <c r="CZ1209">
        <f>AH1209</f>
        <v>8.01</v>
      </c>
      <c r="DA1209">
        <f>AL1209</f>
        <v>1</v>
      </c>
      <c r="DB1209">
        <f t="shared" ref="DB1209:DB1218" si="572">ROUND((ROUND(AT1209*CZ1209,2)*4),2)</f>
        <v>16.04</v>
      </c>
      <c r="DC1209">
        <f t="shared" ref="DC1209:DC1218" si="573">ROUND((ROUND(AT1209*AG1209,2)*4),2)</f>
        <v>0</v>
      </c>
      <c r="DD1209" t="s">
        <v>3</v>
      </c>
      <c r="DE1209" t="s">
        <v>3</v>
      </c>
      <c r="DF1209" t="e">
        <f t="shared" ref="DF1209:DF1217" si="574">ROUND(ROUND(AE1209,0)*CX1209,0)</f>
        <v>#REF!</v>
      </c>
      <c r="DG1209" t="e">
        <f t="shared" si="569"/>
        <v>#REF!</v>
      </c>
      <c r="DH1209" t="e">
        <f t="shared" si="570"/>
        <v>#REF!</v>
      </c>
      <c r="DI1209" t="e">
        <f t="shared" si="568"/>
        <v>#REF!</v>
      </c>
      <c r="DJ1209" t="e">
        <f>DI1209</f>
        <v>#REF!</v>
      </c>
      <c r="DK1209">
        <v>0</v>
      </c>
      <c r="DL1209" t="s">
        <v>3</v>
      </c>
      <c r="DM1209">
        <v>0</v>
      </c>
      <c r="DN1209" t="s">
        <v>3</v>
      </c>
      <c r="DO1209">
        <v>0</v>
      </c>
    </row>
    <row r="1210" spans="1:119" x14ac:dyDescent="0.2">
      <c r="A1210">
        <f>ROW(Source!A1488)</f>
        <v>1488</v>
      </c>
      <c r="B1210">
        <v>69726971</v>
      </c>
      <c r="C1210">
        <v>69735675</v>
      </c>
      <c r="D1210">
        <v>121548</v>
      </c>
      <c r="E1210">
        <v>1</v>
      </c>
      <c r="F1210">
        <v>1</v>
      </c>
      <c r="G1210">
        <v>1</v>
      </c>
      <c r="H1210">
        <v>1</v>
      </c>
      <c r="I1210" t="s">
        <v>36</v>
      </c>
      <c r="J1210" t="s">
        <v>3</v>
      </c>
      <c r="K1210" t="s">
        <v>981</v>
      </c>
      <c r="L1210">
        <v>608254</v>
      </c>
      <c r="N1210">
        <v>1013</v>
      </c>
      <c r="O1210" t="s">
        <v>982</v>
      </c>
      <c r="P1210" t="s">
        <v>982</v>
      </c>
      <c r="Q1210">
        <v>1</v>
      </c>
      <c r="W1210">
        <v>0</v>
      </c>
      <c r="X1210">
        <v>-185737400</v>
      </c>
      <c r="Y1210">
        <f t="shared" si="571"/>
        <v>0.84</v>
      </c>
      <c r="AA1210">
        <v>0</v>
      </c>
      <c r="AB1210">
        <v>0</v>
      </c>
      <c r="AC1210">
        <v>0</v>
      </c>
      <c r="AD1210">
        <v>0</v>
      </c>
      <c r="AE1210">
        <v>0</v>
      </c>
      <c r="AF1210">
        <v>0</v>
      </c>
      <c r="AG1210">
        <v>0</v>
      </c>
      <c r="AH1210">
        <v>0</v>
      </c>
      <c r="AI1210">
        <v>1</v>
      </c>
      <c r="AJ1210">
        <v>1</v>
      </c>
      <c r="AK1210">
        <v>1</v>
      </c>
      <c r="AL1210">
        <v>1</v>
      </c>
      <c r="AM1210">
        <v>0</v>
      </c>
      <c r="AN1210">
        <v>0</v>
      </c>
      <c r="AO1210">
        <v>1</v>
      </c>
      <c r="AP1210">
        <v>1</v>
      </c>
      <c r="AQ1210">
        <v>0</v>
      </c>
      <c r="AR1210">
        <v>0</v>
      </c>
      <c r="AS1210" t="s">
        <v>3</v>
      </c>
      <c r="AT1210">
        <v>0.21</v>
      </c>
      <c r="AU1210" t="s">
        <v>199</v>
      </c>
      <c r="AV1210">
        <v>2</v>
      </c>
      <c r="AW1210">
        <v>2</v>
      </c>
      <c r="AX1210">
        <v>69735682</v>
      </c>
      <c r="AY1210">
        <v>1</v>
      </c>
      <c r="AZ1210">
        <v>0</v>
      </c>
      <c r="BA1210">
        <v>1232</v>
      </c>
      <c r="BB1210">
        <v>0</v>
      </c>
      <c r="BC1210">
        <v>0</v>
      </c>
      <c r="BD1210">
        <v>0</v>
      </c>
      <c r="BE1210">
        <v>0</v>
      </c>
      <c r="BF1210">
        <v>0</v>
      </c>
      <c r="BG1210">
        <v>0</v>
      </c>
      <c r="BH1210">
        <v>0</v>
      </c>
      <c r="BI1210">
        <v>0</v>
      </c>
      <c r="BJ1210">
        <v>0</v>
      </c>
      <c r="BK1210">
        <v>0</v>
      </c>
      <c r="BL1210">
        <v>0</v>
      </c>
      <c r="BM1210">
        <v>0</v>
      </c>
      <c r="BN1210">
        <v>0</v>
      </c>
      <c r="BO1210">
        <v>0</v>
      </c>
      <c r="BP1210">
        <v>0</v>
      </c>
      <c r="BQ1210">
        <v>0</v>
      </c>
      <c r="BR1210">
        <v>0</v>
      </c>
      <c r="BS1210">
        <v>0</v>
      </c>
      <c r="BT1210">
        <v>0</v>
      </c>
      <c r="BU1210">
        <v>0</v>
      </c>
      <c r="BV1210">
        <v>0</v>
      </c>
      <c r="BW1210">
        <v>0</v>
      </c>
      <c r="CV1210">
        <v>0</v>
      </c>
      <c r="CW1210">
        <v>0</v>
      </c>
      <c r="CX1210" t="e">
        <f>ROUND(Y1210*Source!I1488,9)</f>
        <v>#REF!</v>
      </c>
      <c r="CY1210">
        <f>AD1210</f>
        <v>0</v>
      </c>
      <c r="CZ1210">
        <f>AH1210</f>
        <v>0</v>
      </c>
      <c r="DA1210">
        <f>AL1210</f>
        <v>1</v>
      </c>
      <c r="DB1210">
        <f t="shared" si="572"/>
        <v>0</v>
      </c>
      <c r="DC1210">
        <f t="shared" si="573"/>
        <v>0</v>
      </c>
      <c r="DD1210" t="s">
        <v>3</v>
      </c>
      <c r="DE1210" t="s">
        <v>3</v>
      </c>
      <c r="DF1210" t="e">
        <f t="shared" si="574"/>
        <v>#REF!</v>
      </c>
      <c r="DG1210" t="e">
        <f t="shared" si="569"/>
        <v>#REF!</v>
      </c>
      <c r="DH1210" t="e">
        <f t="shared" si="570"/>
        <v>#REF!</v>
      </c>
      <c r="DI1210" t="e">
        <f t="shared" si="568"/>
        <v>#REF!</v>
      </c>
      <c r="DJ1210" t="e">
        <f>DI1210</f>
        <v>#REF!</v>
      </c>
      <c r="DK1210">
        <v>0</v>
      </c>
      <c r="DL1210" t="s">
        <v>3</v>
      </c>
      <c r="DM1210">
        <v>0</v>
      </c>
      <c r="DN1210" t="s">
        <v>3</v>
      </c>
      <c r="DO1210">
        <v>0</v>
      </c>
    </row>
    <row r="1211" spans="1:119" x14ac:dyDescent="0.2">
      <c r="A1211">
        <f>ROW(Source!A1488)</f>
        <v>1488</v>
      </c>
      <c r="B1211">
        <v>69726971</v>
      </c>
      <c r="C1211">
        <v>69735675</v>
      </c>
      <c r="D1211">
        <v>27439630</v>
      </c>
      <c r="E1211">
        <v>1</v>
      </c>
      <c r="F1211">
        <v>1</v>
      </c>
      <c r="G1211">
        <v>1</v>
      </c>
      <c r="H1211">
        <v>2</v>
      </c>
      <c r="I1211" t="s">
        <v>986</v>
      </c>
      <c r="J1211" t="s">
        <v>987</v>
      </c>
      <c r="K1211" t="s">
        <v>988</v>
      </c>
      <c r="L1211">
        <v>1368</v>
      </c>
      <c r="N1211">
        <v>1011</v>
      </c>
      <c r="O1211" t="s">
        <v>978</v>
      </c>
      <c r="P1211" t="s">
        <v>978</v>
      </c>
      <c r="Q1211">
        <v>1</v>
      </c>
      <c r="W1211">
        <v>0</v>
      </c>
      <c r="X1211">
        <v>-72110300</v>
      </c>
      <c r="Y1211">
        <f t="shared" si="571"/>
        <v>0.84</v>
      </c>
      <c r="AA1211">
        <v>0</v>
      </c>
      <c r="AB1211">
        <v>31.27</v>
      </c>
      <c r="AC1211">
        <v>13.61</v>
      </c>
      <c r="AD1211">
        <v>0</v>
      </c>
      <c r="AE1211">
        <v>0</v>
      </c>
      <c r="AF1211">
        <v>31.27</v>
      </c>
      <c r="AG1211">
        <v>13.61</v>
      </c>
      <c r="AH1211">
        <v>0</v>
      </c>
      <c r="AI1211">
        <v>1</v>
      </c>
      <c r="AJ1211">
        <v>1</v>
      </c>
      <c r="AK1211">
        <v>1</v>
      </c>
      <c r="AL1211">
        <v>1</v>
      </c>
      <c r="AM1211">
        <v>0</v>
      </c>
      <c r="AN1211">
        <v>0</v>
      </c>
      <c r="AO1211">
        <v>1</v>
      </c>
      <c r="AP1211">
        <v>1</v>
      </c>
      <c r="AQ1211">
        <v>0</v>
      </c>
      <c r="AR1211">
        <v>0</v>
      </c>
      <c r="AS1211" t="s">
        <v>3</v>
      </c>
      <c r="AT1211">
        <v>0.21</v>
      </c>
      <c r="AU1211" t="s">
        <v>199</v>
      </c>
      <c r="AV1211">
        <v>0</v>
      </c>
      <c r="AW1211">
        <v>2</v>
      </c>
      <c r="AX1211">
        <v>69735683</v>
      </c>
      <c r="AY1211">
        <v>1</v>
      </c>
      <c r="AZ1211">
        <v>0</v>
      </c>
      <c r="BA1211">
        <v>1233</v>
      </c>
      <c r="BB1211">
        <v>0</v>
      </c>
      <c r="BC1211">
        <v>0</v>
      </c>
      <c r="BD1211">
        <v>0</v>
      </c>
      <c r="BE1211">
        <v>0</v>
      </c>
      <c r="BF1211">
        <v>0</v>
      </c>
      <c r="BG1211">
        <v>0</v>
      </c>
      <c r="BH1211">
        <v>0</v>
      </c>
      <c r="BI1211">
        <v>0</v>
      </c>
      <c r="BJ1211">
        <v>0</v>
      </c>
      <c r="BK1211">
        <v>0</v>
      </c>
      <c r="BL1211">
        <v>0</v>
      </c>
      <c r="BM1211">
        <v>0</v>
      </c>
      <c r="BN1211">
        <v>0</v>
      </c>
      <c r="BO1211">
        <v>0</v>
      </c>
      <c r="BP1211">
        <v>0</v>
      </c>
      <c r="BQ1211">
        <v>0</v>
      </c>
      <c r="BR1211">
        <v>0</v>
      </c>
      <c r="BS1211">
        <v>0</v>
      </c>
      <c r="BT1211">
        <v>0</v>
      </c>
      <c r="BU1211">
        <v>0</v>
      </c>
      <c r="BV1211">
        <v>0</v>
      </c>
      <c r="BW1211">
        <v>0</v>
      </c>
      <c r="CV1211">
        <v>0</v>
      </c>
      <c r="CW1211" t="e">
        <f>ROUND(Y1211*Source!I1488*DO1211,9)</f>
        <v>#REF!</v>
      </c>
      <c r="CX1211" t="e">
        <f>ROUND(Y1211*Source!I1488,9)</f>
        <v>#REF!</v>
      </c>
      <c r="CY1211">
        <f>AB1211</f>
        <v>31.27</v>
      </c>
      <c r="CZ1211">
        <f>AF1211</f>
        <v>31.27</v>
      </c>
      <c r="DA1211">
        <f>AJ1211</f>
        <v>1</v>
      </c>
      <c r="DB1211">
        <f t="shared" si="572"/>
        <v>26.28</v>
      </c>
      <c r="DC1211">
        <f t="shared" si="573"/>
        <v>11.44</v>
      </c>
      <c r="DD1211" t="s">
        <v>3</v>
      </c>
      <c r="DE1211" t="s">
        <v>3</v>
      </c>
      <c r="DF1211" t="e">
        <f t="shared" si="574"/>
        <v>#REF!</v>
      </c>
      <c r="DG1211" t="e">
        <f t="shared" si="569"/>
        <v>#REF!</v>
      </c>
      <c r="DH1211" t="e">
        <f t="shared" si="570"/>
        <v>#REF!</v>
      </c>
      <c r="DI1211" t="e">
        <f t="shared" si="568"/>
        <v>#REF!</v>
      </c>
      <c r="DJ1211" t="e">
        <f>DG1211</f>
        <v>#REF!</v>
      </c>
      <c r="DK1211">
        <v>0</v>
      </c>
      <c r="DL1211" t="s">
        <v>3</v>
      </c>
      <c r="DM1211">
        <v>0</v>
      </c>
      <c r="DN1211" t="s">
        <v>3</v>
      </c>
      <c r="DO1211">
        <v>0</v>
      </c>
    </row>
    <row r="1212" spans="1:119" x14ac:dyDescent="0.2">
      <c r="A1212">
        <f>ROW(Source!A1488)</f>
        <v>1488</v>
      </c>
      <c r="B1212">
        <v>69726971</v>
      </c>
      <c r="C1212">
        <v>69735675</v>
      </c>
      <c r="D1212">
        <v>27440041</v>
      </c>
      <c r="E1212">
        <v>1</v>
      </c>
      <c r="F1212">
        <v>1</v>
      </c>
      <c r="G1212">
        <v>1</v>
      </c>
      <c r="H1212">
        <v>2</v>
      </c>
      <c r="I1212" t="s">
        <v>1003</v>
      </c>
      <c r="J1212" t="s">
        <v>1004</v>
      </c>
      <c r="K1212" t="s">
        <v>1005</v>
      </c>
      <c r="L1212">
        <v>1368</v>
      </c>
      <c r="N1212">
        <v>1011</v>
      </c>
      <c r="O1212" t="s">
        <v>978</v>
      </c>
      <c r="P1212" t="s">
        <v>978</v>
      </c>
      <c r="Q1212">
        <v>1</v>
      </c>
      <c r="W1212">
        <v>0</v>
      </c>
      <c r="X1212">
        <v>781889226</v>
      </c>
      <c r="Y1212">
        <f t="shared" si="571"/>
        <v>9.2799999999999994</v>
      </c>
      <c r="AA1212">
        <v>0</v>
      </c>
      <c r="AB1212">
        <v>0.5</v>
      </c>
      <c r="AC1212">
        <v>0</v>
      </c>
      <c r="AD1212">
        <v>0</v>
      </c>
      <c r="AE1212">
        <v>0</v>
      </c>
      <c r="AF1212">
        <v>0.5</v>
      </c>
      <c r="AG1212">
        <v>0</v>
      </c>
      <c r="AH1212">
        <v>0</v>
      </c>
      <c r="AI1212">
        <v>1</v>
      </c>
      <c r="AJ1212">
        <v>1</v>
      </c>
      <c r="AK1212">
        <v>1</v>
      </c>
      <c r="AL1212">
        <v>1</v>
      </c>
      <c r="AM1212">
        <v>0</v>
      </c>
      <c r="AN1212">
        <v>0</v>
      </c>
      <c r="AO1212">
        <v>1</v>
      </c>
      <c r="AP1212">
        <v>1</v>
      </c>
      <c r="AQ1212">
        <v>0</v>
      </c>
      <c r="AR1212">
        <v>0</v>
      </c>
      <c r="AS1212" t="s">
        <v>3</v>
      </c>
      <c r="AT1212">
        <v>2.3199999999999998</v>
      </c>
      <c r="AU1212" t="s">
        <v>199</v>
      </c>
      <c r="AV1212">
        <v>0</v>
      </c>
      <c r="AW1212">
        <v>2</v>
      </c>
      <c r="AX1212">
        <v>69735684</v>
      </c>
      <c r="AY1212">
        <v>1</v>
      </c>
      <c r="AZ1212">
        <v>0</v>
      </c>
      <c r="BA1212">
        <v>1234</v>
      </c>
      <c r="BB1212">
        <v>0</v>
      </c>
      <c r="BC1212">
        <v>0</v>
      </c>
      <c r="BD1212">
        <v>0</v>
      </c>
      <c r="BE1212">
        <v>0</v>
      </c>
      <c r="BF1212">
        <v>0</v>
      </c>
      <c r="BG1212">
        <v>0</v>
      </c>
      <c r="BH1212">
        <v>0</v>
      </c>
      <c r="BI1212">
        <v>0</v>
      </c>
      <c r="BJ1212">
        <v>0</v>
      </c>
      <c r="BK1212">
        <v>0</v>
      </c>
      <c r="BL1212">
        <v>0</v>
      </c>
      <c r="BM1212">
        <v>0</v>
      </c>
      <c r="BN1212">
        <v>0</v>
      </c>
      <c r="BO1212">
        <v>0</v>
      </c>
      <c r="BP1212">
        <v>0</v>
      </c>
      <c r="BQ1212">
        <v>0</v>
      </c>
      <c r="BR1212">
        <v>0</v>
      </c>
      <c r="BS1212">
        <v>0</v>
      </c>
      <c r="BT1212">
        <v>0</v>
      </c>
      <c r="BU1212">
        <v>0</v>
      </c>
      <c r="BV1212">
        <v>0</v>
      </c>
      <c r="BW1212">
        <v>0</v>
      </c>
      <c r="CV1212">
        <v>0</v>
      </c>
      <c r="CW1212" t="e">
        <f>ROUND(Y1212*Source!I1488*DO1212,9)</f>
        <v>#REF!</v>
      </c>
      <c r="CX1212" t="e">
        <f>ROUND(Y1212*Source!I1488,9)</f>
        <v>#REF!</v>
      </c>
      <c r="CY1212">
        <f>AB1212</f>
        <v>0.5</v>
      </c>
      <c r="CZ1212">
        <f>AF1212</f>
        <v>0.5</v>
      </c>
      <c r="DA1212">
        <f>AJ1212</f>
        <v>1</v>
      </c>
      <c r="DB1212">
        <f t="shared" si="572"/>
        <v>4.6399999999999997</v>
      </c>
      <c r="DC1212">
        <f t="shared" si="573"/>
        <v>0</v>
      </c>
      <c r="DD1212" t="s">
        <v>3</v>
      </c>
      <c r="DE1212" t="s">
        <v>3</v>
      </c>
      <c r="DF1212" t="e">
        <f t="shared" si="574"/>
        <v>#REF!</v>
      </c>
      <c r="DG1212" t="e">
        <f t="shared" si="569"/>
        <v>#REF!</v>
      </c>
      <c r="DH1212" t="e">
        <f t="shared" si="570"/>
        <v>#REF!</v>
      </c>
      <c r="DI1212" t="e">
        <f t="shared" si="568"/>
        <v>#REF!</v>
      </c>
      <c r="DJ1212" t="e">
        <f>DG1212</f>
        <v>#REF!</v>
      </c>
      <c r="DK1212">
        <v>0</v>
      </c>
      <c r="DL1212" t="s">
        <v>3</v>
      </c>
      <c r="DM1212">
        <v>0</v>
      </c>
      <c r="DN1212" t="s">
        <v>3</v>
      </c>
      <c r="DO1212">
        <v>0</v>
      </c>
    </row>
    <row r="1213" spans="1:119" x14ac:dyDescent="0.2">
      <c r="A1213">
        <f>ROW(Source!A1488)</f>
        <v>1488</v>
      </c>
      <c r="B1213">
        <v>69726971</v>
      </c>
      <c r="C1213">
        <v>69735675</v>
      </c>
      <c r="D1213">
        <v>61335860</v>
      </c>
      <c r="E1213">
        <v>1</v>
      </c>
      <c r="F1213">
        <v>1</v>
      </c>
      <c r="G1213">
        <v>1</v>
      </c>
      <c r="H1213">
        <v>3</v>
      </c>
      <c r="I1213" t="s">
        <v>641</v>
      </c>
      <c r="J1213" t="s">
        <v>643</v>
      </c>
      <c r="K1213" t="s">
        <v>642</v>
      </c>
      <c r="L1213">
        <v>1339</v>
      </c>
      <c r="N1213">
        <v>1007</v>
      </c>
      <c r="O1213" t="s">
        <v>40</v>
      </c>
      <c r="P1213" t="s">
        <v>40</v>
      </c>
      <c r="Q1213">
        <v>1</v>
      </c>
      <c r="W1213">
        <v>0</v>
      </c>
      <c r="X1213">
        <v>1571262290</v>
      </c>
      <c r="Y1213">
        <f t="shared" si="571"/>
        <v>2.04</v>
      </c>
      <c r="AA1213">
        <v>436.64</v>
      </c>
      <c r="AB1213">
        <v>0</v>
      </c>
      <c r="AC1213">
        <v>0</v>
      </c>
      <c r="AD1213">
        <v>0</v>
      </c>
      <c r="AE1213">
        <v>436.64</v>
      </c>
      <c r="AF1213">
        <v>0</v>
      </c>
      <c r="AG1213">
        <v>0</v>
      </c>
      <c r="AH1213">
        <v>0</v>
      </c>
      <c r="AI1213">
        <v>1</v>
      </c>
      <c r="AJ1213">
        <v>1</v>
      </c>
      <c r="AK1213">
        <v>1</v>
      </c>
      <c r="AL1213">
        <v>1</v>
      </c>
      <c r="AM1213">
        <v>0</v>
      </c>
      <c r="AN1213">
        <v>0</v>
      </c>
      <c r="AO1213">
        <v>0</v>
      </c>
      <c r="AP1213">
        <v>1</v>
      </c>
      <c r="AQ1213">
        <v>0</v>
      </c>
      <c r="AR1213">
        <v>0</v>
      </c>
      <c r="AS1213" t="s">
        <v>3</v>
      </c>
      <c r="AT1213">
        <v>0.51</v>
      </c>
      <c r="AU1213" t="s">
        <v>199</v>
      </c>
      <c r="AV1213">
        <v>0</v>
      </c>
      <c r="AW1213">
        <v>1</v>
      </c>
      <c r="AX1213">
        <v>-1</v>
      </c>
      <c r="AY1213">
        <v>0</v>
      </c>
      <c r="AZ1213">
        <v>0</v>
      </c>
      <c r="BA1213" t="s">
        <v>3</v>
      </c>
      <c r="BB1213">
        <v>0</v>
      </c>
      <c r="BC1213">
        <v>0</v>
      </c>
      <c r="BD1213">
        <v>0</v>
      </c>
      <c r="BE1213">
        <v>0</v>
      </c>
      <c r="BF1213">
        <v>0</v>
      </c>
      <c r="BG1213">
        <v>0</v>
      </c>
      <c r="BH1213">
        <v>0</v>
      </c>
      <c r="BI1213">
        <v>0</v>
      </c>
      <c r="BJ1213">
        <v>0</v>
      </c>
      <c r="BK1213">
        <v>0</v>
      </c>
      <c r="BL1213">
        <v>0</v>
      </c>
      <c r="BM1213">
        <v>0</v>
      </c>
      <c r="BN1213">
        <v>0</v>
      </c>
      <c r="BO1213">
        <v>0</v>
      </c>
      <c r="BP1213">
        <v>0</v>
      </c>
      <c r="BQ1213">
        <v>0</v>
      </c>
      <c r="BR1213">
        <v>0</v>
      </c>
      <c r="BS1213">
        <v>0</v>
      </c>
      <c r="BT1213">
        <v>0</v>
      </c>
      <c r="BU1213">
        <v>0</v>
      </c>
      <c r="BV1213">
        <v>0</v>
      </c>
      <c r="BW1213">
        <v>0</v>
      </c>
      <c r="CV1213">
        <v>0</v>
      </c>
      <c r="CW1213">
        <v>0</v>
      </c>
      <c r="CX1213" t="e">
        <f>ROUND(Y1213*Source!I1488,9)</f>
        <v>#REF!</v>
      </c>
      <c r="CY1213">
        <f>AA1213</f>
        <v>436.64</v>
      </c>
      <c r="CZ1213">
        <f>AE1213</f>
        <v>436.64</v>
      </c>
      <c r="DA1213">
        <f>AI1213</f>
        <v>1</v>
      </c>
      <c r="DB1213">
        <f t="shared" si="572"/>
        <v>890.76</v>
      </c>
      <c r="DC1213">
        <f t="shared" si="573"/>
        <v>0</v>
      </c>
      <c r="DD1213" t="s">
        <v>3</v>
      </c>
      <c r="DE1213" t="s">
        <v>3</v>
      </c>
      <c r="DF1213" t="e">
        <f t="shared" si="574"/>
        <v>#REF!</v>
      </c>
      <c r="DG1213" t="e">
        <f t="shared" si="569"/>
        <v>#REF!</v>
      </c>
      <c r="DH1213" t="e">
        <f t="shared" si="570"/>
        <v>#REF!</v>
      </c>
      <c r="DI1213" t="e">
        <f t="shared" si="568"/>
        <v>#REF!</v>
      </c>
      <c r="DJ1213" t="e">
        <f>DF1213</f>
        <v>#REF!</v>
      </c>
      <c r="DK1213">
        <v>0</v>
      </c>
      <c r="DL1213" t="s">
        <v>3</v>
      </c>
      <c r="DM1213">
        <v>0</v>
      </c>
      <c r="DN1213" t="s">
        <v>3</v>
      </c>
      <c r="DO1213">
        <v>0</v>
      </c>
    </row>
    <row r="1214" spans="1:119" x14ac:dyDescent="0.2">
      <c r="A1214">
        <f>ROW(Source!A1489)</f>
        <v>1489</v>
      </c>
      <c r="B1214">
        <v>69726884</v>
      </c>
      <c r="C1214">
        <v>69735675</v>
      </c>
      <c r="D1214">
        <v>27496319</v>
      </c>
      <c r="E1214">
        <v>1</v>
      </c>
      <c r="F1214">
        <v>1</v>
      </c>
      <c r="G1214">
        <v>1</v>
      </c>
      <c r="H1214">
        <v>1</v>
      </c>
      <c r="I1214" t="s">
        <v>1001</v>
      </c>
      <c r="J1214" t="s">
        <v>3</v>
      </c>
      <c r="K1214" t="s">
        <v>1002</v>
      </c>
      <c r="L1214">
        <v>1369</v>
      </c>
      <c r="N1214">
        <v>1013</v>
      </c>
      <c r="O1214" t="s">
        <v>974</v>
      </c>
      <c r="P1214" t="s">
        <v>974</v>
      </c>
      <c r="Q1214">
        <v>1</v>
      </c>
      <c r="W1214">
        <v>0</v>
      </c>
      <c r="X1214">
        <v>1189128158</v>
      </c>
      <c r="Y1214">
        <f t="shared" si="571"/>
        <v>2</v>
      </c>
      <c r="AA1214">
        <v>0</v>
      </c>
      <c r="AB1214">
        <v>0</v>
      </c>
      <c r="AC1214">
        <v>0</v>
      </c>
      <c r="AD1214">
        <v>203.13</v>
      </c>
      <c r="AE1214">
        <v>0</v>
      </c>
      <c r="AF1214">
        <v>0</v>
      </c>
      <c r="AG1214">
        <v>0</v>
      </c>
      <c r="AH1214">
        <v>8.01</v>
      </c>
      <c r="AI1214">
        <v>1</v>
      </c>
      <c r="AJ1214">
        <v>1</v>
      </c>
      <c r="AK1214">
        <v>1</v>
      </c>
      <c r="AL1214">
        <v>25.36</v>
      </c>
      <c r="AM1214">
        <v>5</v>
      </c>
      <c r="AN1214">
        <v>0</v>
      </c>
      <c r="AO1214">
        <v>1</v>
      </c>
      <c r="AP1214">
        <v>1</v>
      </c>
      <c r="AQ1214">
        <v>0</v>
      </c>
      <c r="AR1214">
        <v>0</v>
      </c>
      <c r="AS1214" t="s">
        <v>3</v>
      </c>
      <c r="AT1214">
        <v>0.5</v>
      </c>
      <c r="AU1214" t="s">
        <v>199</v>
      </c>
      <c r="AV1214">
        <v>1</v>
      </c>
      <c r="AW1214">
        <v>2</v>
      </c>
      <c r="AX1214">
        <v>69735681</v>
      </c>
      <c r="AY1214">
        <v>1</v>
      </c>
      <c r="AZ1214">
        <v>0</v>
      </c>
      <c r="BA1214">
        <v>1236</v>
      </c>
      <c r="BB1214">
        <v>0</v>
      </c>
      <c r="BC1214">
        <v>0</v>
      </c>
      <c r="BD1214">
        <v>0</v>
      </c>
      <c r="BE1214">
        <v>0</v>
      </c>
      <c r="BF1214">
        <v>0</v>
      </c>
      <c r="BG1214">
        <v>0</v>
      </c>
      <c r="BH1214">
        <v>0</v>
      </c>
      <c r="BI1214">
        <v>0</v>
      </c>
      <c r="BJ1214">
        <v>0</v>
      </c>
      <c r="BK1214">
        <v>0</v>
      </c>
      <c r="BL1214">
        <v>0</v>
      </c>
      <c r="BM1214">
        <v>0</v>
      </c>
      <c r="BN1214">
        <v>0</v>
      </c>
      <c r="BO1214">
        <v>0</v>
      </c>
      <c r="BP1214">
        <v>0</v>
      </c>
      <c r="BQ1214">
        <v>0</v>
      </c>
      <c r="BR1214">
        <v>0</v>
      </c>
      <c r="BS1214">
        <v>0</v>
      </c>
      <c r="BT1214">
        <v>0</v>
      </c>
      <c r="BU1214">
        <v>0</v>
      </c>
      <c r="BV1214">
        <v>0</v>
      </c>
      <c r="BW1214">
        <v>0</v>
      </c>
      <c r="CU1214" t="e">
        <f>ROUND(AT1214*Source!I1489*AH1214*AL1214,0)</f>
        <v>#REF!</v>
      </c>
      <c r="CV1214" t="e">
        <f>ROUND(Y1214*Source!I1489,9)</f>
        <v>#REF!</v>
      </c>
      <c r="CW1214">
        <v>0</v>
      </c>
      <c r="CX1214" t="e">
        <f>ROUND(Y1214*Source!I1489,9)</f>
        <v>#REF!</v>
      </c>
      <c r="CY1214">
        <f>AD1214</f>
        <v>203.13</v>
      </c>
      <c r="CZ1214">
        <f>AH1214</f>
        <v>8.01</v>
      </c>
      <c r="DA1214">
        <f>AL1214</f>
        <v>25.36</v>
      </c>
      <c r="DB1214">
        <f t="shared" si="572"/>
        <v>16.04</v>
      </c>
      <c r="DC1214">
        <f t="shared" si="573"/>
        <v>0</v>
      </c>
      <c r="DD1214" t="s">
        <v>3</v>
      </c>
      <c r="DE1214" t="s">
        <v>3</v>
      </c>
      <c r="DF1214" t="e">
        <f t="shared" si="574"/>
        <v>#REF!</v>
      </c>
      <c r="DG1214" t="e">
        <f t="shared" si="569"/>
        <v>#REF!</v>
      </c>
      <c r="DH1214" t="e">
        <f t="shared" si="570"/>
        <v>#REF!</v>
      </c>
      <c r="DI1214" t="e">
        <f>ROUND(ROUND(AH1214*AL1214,0)*CX1214,0)</f>
        <v>#REF!</v>
      </c>
      <c r="DJ1214" t="e">
        <f>DI1214</f>
        <v>#REF!</v>
      </c>
      <c r="DK1214">
        <v>0</v>
      </c>
      <c r="DL1214" t="s">
        <v>3</v>
      </c>
      <c r="DM1214">
        <v>0</v>
      </c>
      <c r="DN1214" t="s">
        <v>3</v>
      </c>
      <c r="DO1214">
        <v>0</v>
      </c>
    </row>
    <row r="1215" spans="1:119" x14ac:dyDescent="0.2">
      <c r="A1215">
        <f>ROW(Source!A1489)</f>
        <v>1489</v>
      </c>
      <c r="B1215">
        <v>69726884</v>
      </c>
      <c r="C1215">
        <v>69735675</v>
      </c>
      <c r="D1215">
        <v>121548</v>
      </c>
      <c r="E1215">
        <v>1</v>
      </c>
      <c r="F1215">
        <v>1</v>
      </c>
      <c r="G1215">
        <v>1</v>
      </c>
      <c r="H1215">
        <v>1</v>
      </c>
      <c r="I1215" t="s">
        <v>36</v>
      </c>
      <c r="J1215" t="s">
        <v>3</v>
      </c>
      <c r="K1215" t="s">
        <v>981</v>
      </c>
      <c r="L1215">
        <v>608254</v>
      </c>
      <c r="N1215">
        <v>1013</v>
      </c>
      <c r="O1215" t="s">
        <v>982</v>
      </c>
      <c r="P1215" t="s">
        <v>982</v>
      </c>
      <c r="Q1215">
        <v>1</v>
      </c>
      <c r="W1215">
        <v>0</v>
      </c>
      <c r="X1215">
        <v>-185737400</v>
      </c>
      <c r="Y1215">
        <f t="shared" si="571"/>
        <v>0.84</v>
      </c>
      <c r="AA1215">
        <v>0</v>
      </c>
      <c r="AB1215">
        <v>0</v>
      </c>
      <c r="AC1215">
        <v>0</v>
      </c>
      <c r="AD1215">
        <v>0</v>
      </c>
      <c r="AE1215">
        <v>0</v>
      </c>
      <c r="AF1215">
        <v>0</v>
      </c>
      <c r="AG1215">
        <v>0</v>
      </c>
      <c r="AH1215">
        <v>0</v>
      </c>
      <c r="AI1215">
        <v>1</v>
      </c>
      <c r="AJ1215">
        <v>1</v>
      </c>
      <c r="AK1215">
        <v>19.8</v>
      </c>
      <c r="AL1215">
        <v>1</v>
      </c>
      <c r="AM1215">
        <v>5</v>
      </c>
      <c r="AN1215">
        <v>0</v>
      </c>
      <c r="AO1215">
        <v>1</v>
      </c>
      <c r="AP1215">
        <v>1</v>
      </c>
      <c r="AQ1215">
        <v>0</v>
      </c>
      <c r="AR1215">
        <v>0</v>
      </c>
      <c r="AS1215" t="s">
        <v>3</v>
      </c>
      <c r="AT1215">
        <v>0.21</v>
      </c>
      <c r="AU1215" t="s">
        <v>199</v>
      </c>
      <c r="AV1215">
        <v>2</v>
      </c>
      <c r="AW1215">
        <v>2</v>
      </c>
      <c r="AX1215">
        <v>69735682</v>
      </c>
      <c r="AY1215">
        <v>1</v>
      </c>
      <c r="AZ1215">
        <v>0</v>
      </c>
      <c r="BA1215">
        <v>1237</v>
      </c>
      <c r="BB1215">
        <v>0</v>
      </c>
      <c r="BC1215">
        <v>0</v>
      </c>
      <c r="BD1215">
        <v>0</v>
      </c>
      <c r="BE1215">
        <v>0</v>
      </c>
      <c r="BF1215">
        <v>0</v>
      </c>
      <c r="BG1215">
        <v>0</v>
      </c>
      <c r="BH1215">
        <v>0</v>
      </c>
      <c r="BI1215">
        <v>0</v>
      </c>
      <c r="BJ1215">
        <v>0</v>
      </c>
      <c r="BK1215">
        <v>0</v>
      </c>
      <c r="BL1215">
        <v>0</v>
      </c>
      <c r="BM1215">
        <v>0</v>
      </c>
      <c r="BN1215">
        <v>0</v>
      </c>
      <c r="BO1215">
        <v>0</v>
      </c>
      <c r="BP1215">
        <v>0</v>
      </c>
      <c r="BQ1215">
        <v>0</v>
      </c>
      <c r="BR1215">
        <v>0</v>
      </c>
      <c r="BS1215">
        <v>0</v>
      </c>
      <c r="BT1215">
        <v>0</v>
      </c>
      <c r="BU1215">
        <v>0</v>
      </c>
      <c r="BV1215">
        <v>0</v>
      </c>
      <c r="BW1215">
        <v>0</v>
      </c>
      <c r="CV1215">
        <v>0</v>
      </c>
      <c r="CW1215">
        <v>0</v>
      </c>
      <c r="CX1215" t="e">
        <f>ROUND(Y1215*Source!I1489,9)</f>
        <v>#REF!</v>
      </c>
      <c r="CY1215">
        <f>AD1215</f>
        <v>0</v>
      </c>
      <c r="CZ1215">
        <f>AH1215</f>
        <v>0</v>
      </c>
      <c r="DA1215">
        <f>AL1215</f>
        <v>1</v>
      </c>
      <c r="DB1215">
        <f t="shared" si="572"/>
        <v>0</v>
      </c>
      <c r="DC1215">
        <f t="shared" si="573"/>
        <v>0</v>
      </c>
      <c r="DD1215" t="s">
        <v>3</v>
      </c>
      <c r="DE1215" t="s">
        <v>3</v>
      </c>
      <c r="DF1215" t="e">
        <f t="shared" si="574"/>
        <v>#REF!</v>
      </c>
      <c r="DG1215" t="e">
        <f t="shared" si="569"/>
        <v>#REF!</v>
      </c>
      <c r="DH1215" t="e">
        <f>ROUND(ROUND(AG1215*AK1215,0)*CX1215,0)</f>
        <v>#REF!</v>
      </c>
      <c r="DI1215" t="e">
        <f t="shared" ref="DI1215:DI1222" si="575">ROUND(ROUND(AH1215,0)*CX1215,0)</f>
        <v>#REF!</v>
      </c>
      <c r="DJ1215" t="e">
        <f>DI1215</f>
        <v>#REF!</v>
      </c>
      <c r="DK1215">
        <v>0</v>
      </c>
      <c r="DL1215" t="s">
        <v>3</v>
      </c>
      <c r="DM1215">
        <v>0</v>
      </c>
      <c r="DN1215" t="s">
        <v>3</v>
      </c>
      <c r="DO1215">
        <v>0</v>
      </c>
    </row>
    <row r="1216" spans="1:119" x14ac:dyDescent="0.2">
      <c r="A1216">
        <f>ROW(Source!A1489)</f>
        <v>1489</v>
      </c>
      <c r="B1216">
        <v>69726884</v>
      </c>
      <c r="C1216">
        <v>69735675</v>
      </c>
      <c r="D1216">
        <v>27439630</v>
      </c>
      <c r="E1216">
        <v>1</v>
      </c>
      <c r="F1216">
        <v>1</v>
      </c>
      <c r="G1216">
        <v>1</v>
      </c>
      <c r="H1216">
        <v>2</v>
      </c>
      <c r="I1216" t="s">
        <v>986</v>
      </c>
      <c r="J1216" t="s">
        <v>987</v>
      </c>
      <c r="K1216" t="s">
        <v>988</v>
      </c>
      <c r="L1216">
        <v>1368</v>
      </c>
      <c r="N1216">
        <v>1011</v>
      </c>
      <c r="O1216" t="s">
        <v>978</v>
      </c>
      <c r="P1216" t="s">
        <v>978</v>
      </c>
      <c r="Q1216">
        <v>1</v>
      </c>
      <c r="W1216">
        <v>0</v>
      </c>
      <c r="X1216">
        <v>-72110300</v>
      </c>
      <c r="Y1216">
        <f t="shared" si="571"/>
        <v>0.84</v>
      </c>
      <c r="AA1216">
        <v>0</v>
      </c>
      <c r="AB1216">
        <v>245.16</v>
      </c>
      <c r="AC1216">
        <v>269.48</v>
      </c>
      <c r="AD1216">
        <v>0</v>
      </c>
      <c r="AE1216">
        <v>0</v>
      </c>
      <c r="AF1216">
        <v>31.27</v>
      </c>
      <c r="AG1216">
        <v>13.61</v>
      </c>
      <c r="AH1216">
        <v>0</v>
      </c>
      <c r="AI1216">
        <v>1</v>
      </c>
      <c r="AJ1216">
        <v>7.84</v>
      </c>
      <c r="AK1216">
        <v>19.8</v>
      </c>
      <c r="AL1216">
        <v>1</v>
      </c>
      <c r="AM1216">
        <v>5</v>
      </c>
      <c r="AN1216">
        <v>0</v>
      </c>
      <c r="AO1216">
        <v>1</v>
      </c>
      <c r="AP1216">
        <v>1</v>
      </c>
      <c r="AQ1216">
        <v>0</v>
      </c>
      <c r="AR1216">
        <v>0</v>
      </c>
      <c r="AS1216" t="s">
        <v>3</v>
      </c>
      <c r="AT1216">
        <v>0.21</v>
      </c>
      <c r="AU1216" t="s">
        <v>199</v>
      </c>
      <c r="AV1216">
        <v>0</v>
      </c>
      <c r="AW1216">
        <v>2</v>
      </c>
      <c r="AX1216">
        <v>69735683</v>
      </c>
      <c r="AY1216">
        <v>1</v>
      </c>
      <c r="AZ1216">
        <v>0</v>
      </c>
      <c r="BA1216">
        <v>1238</v>
      </c>
      <c r="BB1216">
        <v>0</v>
      </c>
      <c r="BC1216">
        <v>0</v>
      </c>
      <c r="BD1216">
        <v>0</v>
      </c>
      <c r="BE1216">
        <v>0</v>
      </c>
      <c r="BF1216">
        <v>0</v>
      </c>
      <c r="BG1216">
        <v>0</v>
      </c>
      <c r="BH1216">
        <v>0</v>
      </c>
      <c r="BI1216">
        <v>0</v>
      </c>
      <c r="BJ1216">
        <v>0</v>
      </c>
      <c r="BK1216">
        <v>0</v>
      </c>
      <c r="BL1216">
        <v>0</v>
      </c>
      <c r="BM1216">
        <v>0</v>
      </c>
      <c r="BN1216">
        <v>0</v>
      </c>
      <c r="BO1216">
        <v>0</v>
      </c>
      <c r="BP1216">
        <v>0</v>
      </c>
      <c r="BQ1216">
        <v>0</v>
      </c>
      <c r="BR1216">
        <v>0</v>
      </c>
      <c r="BS1216">
        <v>0</v>
      </c>
      <c r="BT1216">
        <v>0</v>
      </c>
      <c r="BU1216">
        <v>0</v>
      </c>
      <c r="BV1216">
        <v>0</v>
      </c>
      <c r="BW1216">
        <v>0</v>
      </c>
      <c r="CV1216">
        <v>0</v>
      </c>
      <c r="CW1216" t="e">
        <f>ROUND(Y1216*Source!I1489*DO1216,9)</f>
        <v>#REF!</v>
      </c>
      <c r="CX1216" t="e">
        <f>ROUND(Y1216*Source!I1489,9)</f>
        <v>#REF!</v>
      </c>
      <c r="CY1216">
        <f>AB1216</f>
        <v>245.16</v>
      </c>
      <c r="CZ1216">
        <f>AF1216</f>
        <v>31.27</v>
      </c>
      <c r="DA1216">
        <f>AJ1216</f>
        <v>7.84</v>
      </c>
      <c r="DB1216">
        <f t="shared" si="572"/>
        <v>26.28</v>
      </c>
      <c r="DC1216">
        <f t="shared" si="573"/>
        <v>11.44</v>
      </c>
      <c r="DD1216" t="s">
        <v>3</v>
      </c>
      <c r="DE1216" t="s">
        <v>3</v>
      </c>
      <c r="DF1216" t="e">
        <f t="shared" si="574"/>
        <v>#REF!</v>
      </c>
      <c r="DG1216" t="e">
        <f>ROUND(ROUND(AF1216*AJ1216,0)*CX1216,0)</f>
        <v>#REF!</v>
      </c>
      <c r="DH1216" t="e">
        <f>ROUND(ROUND(AG1216*AK1216,0)*CX1216,0)</f>
        <v>#REF!</v>
      </c>
      <c r="DI1216" t="e">
        <f t="shared" si="575"/>
        <v>#REF!</v>
      </c>
      <c r="DJ1216" t="e">
        <f>DG1216</f>
        <v>#REF!</v>
      </c>
      <c r="DK1216">
        <v>0</v>
      </c>
      <c r="DL1216" t="s">
        <v>3</v>
      </c>
      <c r="DM1216">
        <v>0</v>
      </c>
      <c r="DN1216" t="s">
        <v>3</v>
      </c>
      <c r="DO1216">
        <v>0</v>
      </c>
    </row>
    <row r="1217" spans="1:119" x14ac:dyDescent="0.2">
      <c r="A1217">
        <f>ROW(Source!A1489)</f>
        <v>1489</v>
      </c>
      <c r="B1217">
        <v>69726884</v>
      </c>
      <c r="C1217">
        <v>69735675</v>
      </c>
      <c r="D1217">
        <v>27440041</v>
      </c>
      <c r="E1217">
        <v>1</v>
      </c>
      <c r="F1217">
        <v>1</v>
      </c>
      <c r="G1217">
        <v>1</v>
      </c>
      <c r="H1217">
        <v>2</v>
      </c>
      <c r="I1217" t="s">
        <v>1003</v>
      </c>
      <c r="J1217" t="s">
        <v>1004</v>
      </c>
      <c r="K1217" t="s">
        <v>1005</v>
      </c>
      <c r="L1217">
        <v>1368</v>
      </c>
      <c r="N1217">
        <v>1011</v>
      </c>
      <c r="O1217" t="s">
        <v>978</v>
      </c>
      <c r="P1217" t="s">
        <v>978</v>
      </c>
      <c r="Q1217">
        <v>1</v>
      </c>
      <c r="W1217">
        <v>0</v>
      </c>
      <c r="X1217">
        <v>781889226</v>
      </c>
      <c r="Y1217">
        <f t="shared" si="571"/>
        <v>9.2799999999999994</v>
      </c>
      <c r="AA1217">
        <v>0</v>
      </c>
      <c r="AB1217">
        <v>3.92</v>
      </c>
      <c r="AC1217">
        <v>0</v>
      </c>
      <c r="AD1217">
        <v>0</v>
      </c>
      <c r="AE1217">
        <v>0</v>
      </c>
      <c r="AF1217">
        <v>0.5</v>
      </c>
      <c r="AG1217">
        <v>0</v>
      </c>
      <c r="AH1217">
        <v>0</v>
      </c>
      <c r="AI1217">
        <v>1</v>
      </c>
      <c r="AJ1217">
        <v>7.84</v>
      </c>
      <c r="AK1217">
        <v>19.8</v>
      </c>
      <c r="AL1217">
        <v>1</v>
      </c>
      <c r="AM1217">
        <v>5</v>
      </c>
      <c r="AN1217">
        <v>0</v>
      </c>
      <c r="AO1217">
        <v>1</v>
      </c>
      <c r="AP1217">
        <v>1</v>
      </c>
      <c r="AQ1217">
        <v>0</v>
      </c>
      <c r="AR1217">
        <v>0</v>
      </c>
      <c r="AS1217" t="s">
        <v>3</v>
      </c>
      <c r="AT1217">
        <v>2.3199999999999998</v>
      </c>
      <c r="AU1217" t="s">
        <v>199</v>
      </c>
      <c r="AV1217">
        <v>0</v>
      </c>
      <c r="AW1217">
        <v>2</v>
      </c>
      <c r="AX1217">
        <v>69735684</v>
      </c>
      <c r="AY1217">
        <v>1</v>
      </c>
      <c r="AZ1217">
        <v>0</v>
      </c>
      <c r="BA1217">
        <v>1239</v>
      </c>
      <c r="BB1217">
        <v>0</v>
      </c>
      <c r="BC1217">
        <v>0</v>
      </c>
      <c r="BD1217">
        <v>0</v>
      </c>
      <c r="BE1217">
        <v>0</v>
      </c>
      <c r="BF1217">
        <v>0</v>
      </c>
      <c r="BG1217">
        <v>0</v>
      </c>
      <c r="BH1217">
        <v>0</v>
      </c>
      <c r="BI1217">
        <v>0</v>
      </c>
      <c r="BJ1217">
        <v>0</v>
      </c>
      <c r="BK1217">
        <v>0</v>
      </c>
      <c r="BL1217">
        <v>0</v>
      </c>
      <c r="BM1217">
        <v>0</v>
      </c>
      <c r="BN1217">
        <v>0</v>
      </c>
      <c r="BO1217">
        <v>0</v>
      </c>
      <c r="BP1217">
        <v>0</v>
      </c>
      <c r="BQ1217">
        <v>0</v>
      </c>
      <c r="BR1217">
        <v>0</v>
      </c>
      <c r="BS1217">
        <v>0</v>
      </c>
      <c r="BT1217">
        <v>0</v>
      </c>
      <c r="BU1217">
        <v>0</v>
      </c>
      <c r="BV1217">
        <v>0</v>
      </c>
      <c r="BW1217">
        <v>0</v>
      </c>
      <c r="CV1217">
        <v>0</v>
      </c>
      <c r="CW1217" t="e">
        <f>ROUND(Y1217*Source!I1489*DO1217,9)</f>
        <v>#REF!</v>
      </c>
      <c r="CX1217" t="e">
        <f>ROUND(Y1217*Source!I1489,9)</f>
        <v>#REF!</v>
      </c>
      <c r="CY1217">
        <f>AB1217</f>
        <v>3.92</v>
      </c>
      <c r="CZ1217">
        <f>AF1217</f>
        <v>0.5</v>
      </c>
      <c r="DA1217">
        <f>AJ1217</f>
        <v>7.84</v>
      </c>
      <c r="DB1217">
        <f t="shared" si="572"/>
        <v>4.6399999999999997</v>
      </c>
      <c r="DC1217">
        <f t="shared" si="573"/>
        <v>0</v>
      </c>
      <c r="DD1217" t="s">
        <v>3</v>
      </c>
      <c r="DE1217" t="s">
        <v>3</v>
      </c>
      <c r="DF1217" t="e">
        <f t="shared" si="574"/>
        <v>#REF!</v>
      </c>
      <c r="DG1217" t="e">
        <f>ROUND(ROUND(AF1217*AJ1217,0)*CX1217,0)</f>
        <v>#REF!</v>
      </c>
      <c r="DH1217" t="e">
        <f>ROUND(ROUND(AG1217*AK1217,0)*CX1217,0)</f>
        <v>#REF!</v>
      </c>
      <c r="DI1217" t="e">
        <f t="shared" si="575"/>
        <v>#REF!</v>
      </c>
      <c r="DJ1217" t="e">
        <f>DG1217</f>
        <v>#REF!</v>
      </c>
      <c r="DK1217">
        <v>0</v>
      </c>
      <c r="DL1217" t="s">
        <v>3</v>
      </c>
      <c r="DM1217">
        <v>0</v>
      </c>
      <c r="DN1217" t="s">
        <v>3</v>
      </c>
      <c r="DO1217">
        <v>0</v>
      </c>
    </row>
    <row r="1218" spans="1:119" x14ac:dyDescent="0.2">
      <c r="A1218">
        <f>ROW(Source!A1489)</f>
        <v>1489</v>
      </c>
      <c r="B1218">
        <v>69726884</v>
      </c>
      <c r="C1218">
        <v>69735675</v>
      </c>
      <c r="D1218">
        <v>61335860</v>
      </c>
      <c r="E1218">
        <v>1</v>
      </c>
      <c r="F1218">
        <v>1</v>
      </c>
      <c r="G1218">
        <v>1</v>
      </c>
      <c r="H1218">
        <v>3</v>
      </c>
      <c r="I1218" t="s">
        <v>641</v>
      </c>
      <c r="J1218" t="s">
        <v>643</v>
      </c>
      <c r="K1218" t="s">
        <v>642</v>
      </c>
      <c r="L1218">
        <v>1339</v>
      </c>
      <c r="N1218">
        <v>1007</v>
      </c>
      <c r="O1218" t="s">
        <v>40</v>
      </c>
      <c r="P1218" t="s">
        <v>40</v>
      </c>
      <c r="Q1218">
        <v>1</v>
      </c>
      <c r="W1218">
        <v>0</v>
      </c>
      <c r="X1218">
        <v>1571262290</v>
      </c>
      <c r="Y1218">
        <f t="shared" si="571"/>
        <v>2.04</v>
      </c>
      <c r="AA1218">
        <v>3403.83</v>
      </c>
      <c r="AB1218">
        <v>0</v>
      </c>
      <c r="AC1218">
        <v>0</v>
      </c>
      <c r="AD1218">
        <v>0</v>
      </c>
      <c r="AE1218">
        <v>470.73</v>
      </c>
      <c r="AF1218">
        <v>0</v>
      </c>
      <c r="AG1218">
        <v>0</v>
      </c>
      <c r="AH1218">
        <v>0</v>
      </c>
      <c r="AI1218">
        <v>7.56</v>
      </c>
      <c r="AJ1218">
        <v>1</v>
      </c>
      <c r="AK1218">
        <v>1</v>
      </c>
      <c r="AL1218">
        <v>1</v>
      </c>
      <c r="AM1218">
        <v>5</v>
      </c>
      <c r="AN1218">
        <v>0</v>
      </c>
      <c r="AO1218">
        <v>0</v>
      </c>
      <c r="AP1218">
        <v>1</v>
      </c>
      <c r="AQ1218">
        <v>0</v>
      </c>
      <c r="AR1218">
        <v>0</v>
      </c>
      <c r="AS1218" t="s">
        <v>3</v>
      </c>
      <c r="AT1218">
        <v>0.51</v>
      </c>
      <c r="AU1218" t="s">
        <v>199</v>
      </c>
      <c r="AV1218">
        <v>0</v>
      </c>
      <c r="AW1218">
        <v>1</v>
      </c>
      <c r="AX1218">
        <v>-1</v>
      </c>
      <c r="AY1218">
        <v>0</v>
      </c>
      <c r="AZ1218">
        <v>0</v>
      </c>
      <c r="BA1218" t="s">
        <v>3</v>
      </c>
      <c r="BB1218">
        <v>0</v>
      </c>
      <c r="BC1218">
        <v>0</v>
      </c>
      <c r="BD1218">
        <v>0</v>
      </c>
      <c r="BE1218">
        <v>0</v>
      </c>
      <c r="BF1218">
        <v>0</v>
      </c>
      <c r="BG1218">
        <v>0</v>
      </c>
      <c r="BH1218">
        <v>0</v>
      </c>
      <c r="BI1218">
        <v>0</v>
      </c>
      <c r="BJ1218">
        <v>0</v>
      </c>
      <c r="BK1218">
        <v>0</v>
      </c>
      <c r="BL1218">
        <v>0</v>
      </c>
      <c r="BM1218">
        <v>0</v>
      </c>
      <c r="BN1218">
        <v>0</v>
      </c>
      <c r="BO1218">
        <v>0</v>
      </c>
      <c r="BP1218">
        <v>0</v>
      </c>
      <c r="BQ1218">
        <v>0</v>
      </c>
      <c r="BR1218">
        <v>0</v>
      </c>
      <c r="BS1218">
        <v>0</v>
      </c>
      <c r="BT1218">
        <v>0</v>
      </c>
      <c r="BU1218">
        <v>0</v>
      </c>
      <c r="BV1218">
        <v>0</v>
      </c>
      <c r="BW1218">
        <v>0</v>
      </c>
      <c r="CV1218">
        <v>0</v>
      </c>
      <c r="CW1218">
        <v>0</v>
      </c>
      <c r="CX1218" t="e">
        <f>ROUND(Y1218*Source!I1489,9)</f>
        <v>#REF!</v>
      </c>
      <c r="CY1218">
        <f>AA1218</f>
        <v>3403.83</v>
      </c>
      <c r="CZ1218">
        <f>AE1218</f>
        <v>470.73</v>
      </c>
      <c r="DA1218">
        <f>AI1218</f>
        <v>7.56</v>
      </c>
      <c r="DB1218">
        <f t="shared" si="572"/>
        <v>960.28</v>
      </c>
      <c r="DC1218">
        <f t="shared" si="573"/>
        <v>0</v>
      </c>
      <c r="DD1218" t="s">
        <v>3</v>
      </c>
      <c r="DE1218" t="s">
        <v>3</v>
      </c>
      <c r="DF1218" t="e">
        <f>ROUND(ROUND(AE1218*AI1218,0)*CX1218,0)</f>
        <v>#REF!</v>
      </c>
      <c r="DG1218" t="e">
        <f t="shared" ref="DG1218:DG1223" si="576">ROUND(ROUND(AF1218,0)*CX1218,0)</f>
        <v>#REF!</v>
      </c>
      <c r="DH1218" t="e">
        <f t="shared" ref="DH1218:DH1223" si="577">ROUND(ROUND(AG1218,0)*CX1218,0)</f>
        <v>#REF!</v>
      </c>
      <c r="DI1218" t="e">
        <f t="shared" si="575"/>
        <v>#REF!</v>
      </c>
      <c r="DJ1218" t="e">
        <f>DF1218</f>
        <v>#REF!</v>
      </c>
      <c r="DK1218">
        <v>0</v>
      </c>
      <c r="DL1218" t="s">
        <v>3</v>
      </c>
      <c r="DM1218">
        <v>0</v>
      </c>
      <c r="DN1218" t="s">
        <v>3</v>
      </c>
      <c r="DO1218">
        <v>0</v>
      </c>
    </row>
    <row r="1219" spans="1:119" x14ac:dyDescent="0.2">
      <c r="A1219">
        <f>ROW(Source!A1527)</f>
        <v>1527</v>
      </c>
      <c r="B1219">
        <v>69726971</v>
      </c>
      <c r="C1219">
        <v>69735687</v>
      </c>
      <c r="D1219">
        <v>27493087</v>
      </c>
      <c r="E1219">
        <v>1</v>
      </c>
      <c r="F1219">
        <v>1</v>
      </c>
      <c r="G1219">
        <v>1</v>
      </c>
      <c r="H1219">
        <v>1</v>
      </c>
      <c r="I1219" t="s">
        <v>992</v>
      </c>
      <c r="J1219" t="s">
        <v>3</v>
      </c>
      <c r="K1219" t="s">
        <v>993</v>
      </c>
      <c r="L1219">
        <v>1369</v>
      </c>
      <c r="N1219">
        <v>1013</v>
      </c>
      <c r="O1219" t="s">
        <v>974</v>
      </c>
      <c r="P1219" t="s">
        <v>974</v>
      </c>
      <c r="Q1219">
        <v>1</v>
      </c>
      <c r="W1219">
        <v>0</v>
      </c>
      <c r="X1219">
        <v>800791658</v>
      </c>
      <c r="Y1219">
        <f t="shared" ref="Y1219:Y1250" si="578">AT1219</f>
        <v>9.4700000000000006</v>
      </c>
      <c r="AA1219">
        <v>0</v>
      </c>
      <c r="AB1219">
        <v>0</v>
      </c>
      <c r="AC1219">
        <v>0</v>
      </c>
      <c r="AD1219">
        <v>9.48</v>
      </c>
      <c r="AE1219">
        <v>0</v>
      </c>
      <c r="AF1219">
        <v>0</v>
      </c>
      <c r="AG1219">
        <v>0</v>
      </c>
      <c r="AH1219">
        <v>9.48</v>
      </c>
      <c r="AI1219">
        <v>1</v>
      </c>
      <c r="AJ1219">
        <v>1</v>
      </c>
      <c r="AK1219">
        <v>1</v>
      </c>
      <c r="AL1219">
        <v>1</v>
      </c>
      <c r="AM1219">
        <v>0</v>
      </c>
      <c r="AN1219">
        <v>0</v>
      </c>
      <c r="AO1219">
        <v>1</v>
      </c>
      <c r="AP1219">
        <v>0</v>
      </c>
      <c r="AQ1219">
        <v>0</v>
      </c>
      <c r="AR1219">
        <v>0</v>
      </c>
      <c r="AS1219" t="s">
        <v>3</v>
      </c>
      <c r="AT1219">
        <v>9.4700000000000006</v>
      </c>
      <c r="AU1219" t="s">
        <v>3</v>
      </c>
      <c r="AV1219">
        <v>1</v>
      </c>
      <c r="AW1219">
        <v>2</v>
      </c>
      <c r="AX1219">
        <v>69735692</v>
      </c>
      <c r="AY1219">
        <v>1</v>
      </c>
      <c r="AZ1219">
        <v>0</v>
      </c>
      <c r="BA1219">
        <v>1241</v>
      </c>
      <c r="BB1219">
        <v>0</v>
      </c>
      <c r="BC1219">
        <v>0</v>
      </c>
      <c r="BD1219">
        <v>0</v>
      </c>
      <c r="BE1219">
        <v>0</v>
      </c>
      <c r="BF1219">
        <v>0</v>
      </c>
      <c r="BG1219">
        <v>0</v>
      </c>
      <c r="BH1219">
        <v>0</v>
      </c>
      <c r="BI1219">
        <v>0</v>
      </c>
      <c r="BJ1219">
        <v>0</v>
      </c>
      <c r="BK1219">
        <v>0</v>
      </c>
      <c r="BL1219">
        <v>0</v>
      </c>
      <c r="BM1219">
        <v>0</v>
      </c>
      <c r="BN1219">
        <v>0</v>
      </c>
      <c r="BO1219">
        <v>0</v>
      </c>
      <c r="BP1219">
        <v>0</v>
      </c>
      <c r="BQ1219">
        <v>0</v>
      </c>
      <c r="BR1219">
        <v>0</v>
      </c>
      <c r="BS1219">
        <v>0</v>
      </c>
      <c r="BT1219">
        <v>0</v>
      </c>
      <c r="BU1219">
        <v>0</v>
      </c>
      <c r="BV1219">
        <v>0</v>
      </c>
      <c r="BW1219">
        <v>0</v>
      </c>
      <c r="CU1219" t="e">
        <f>ROUND(AT1219*Source!I1527*AH1219*AL1219,0)</f>
        <v>#REF!</v>
      </c>
      <c r="CV1219" t="e">
        <f>ROUND(Y1219*Source!I1527,9)</f>
        <v>#REF!</v>
      </c>
      <c r="CW1219">
        <v>0</v>
      </c>
      <c r="CX1219" t="e">
        <f>ROUND(Y1219*Source!I1527,9)</f>
        <v>#REF!</v>
      </c>
      <c r="CY1219">
        <f>AD1219</f>
        <v>9.48</v>
      </c>
      <c r="CZ1219">
        <f>AH1219</f>
        <v>9.48</v>
      </c>
      <c r="DA1219">
        <f>AL1219</f>
        <v>1</v>
      </c>
      <c r="DB1219">
        <f t="shared" ref="DB1219:DB1250" si="579">ROUND(ROUND(AT1219*CZ1219,2),2)</f>
        <v>89.78</v>
      </c>
      <c r="DC1219">
        <f t="shared" ref="DC1219:DC1250" si="580">ROUND(ROUND(AT1219*AG1219,2),2)</f>
        <v>0</v>
      </c>
      <c r="DD1219" t="s">
        <v>3</v>
      </c>
      <c r="DE1219" t="s">
        <v>3</v>
      </c>
      <c r="DF1219" t="e">
        <f t="shared" ref="DF1219:DF1225" si="581">ROUND(ROUND(AE1219,0)*CX1219,0)</f>
        <v>#REF!</v>
      </c>
      <c r="DG1219" t="e">
        <f t="shared" si="576"/>
        <v>#REF!</v>
      </c>
      <c r="DH1219" t="e">
        <f t="shared" si="577"/>
        <v>#REF!</v>
      </c>
      <c r="DI1219" t="e">
        <f t="shared" si="575"/>
        <v>#REF!</v>
      </c>
      <c r="DJ1219" t="e">
        <f>DI1219</f>
        <v>#REF!</v>
      </c>
      <c r="DK1219">
        <v>0</v>
      </c>
      <c r="DL1219" t="s">
        <v>3</v>
      </c>
      <c r="DM1219">
        <v>0</v>
      </c>
      <c r="DN1219" t="s">
        <v>3</v>
      </c>
      <c r="DO1219">
        <v>0</v>
      </c>
    </row>
    <row r="1220" spans="1:119" x14ac:dyDescent="0.2">
      <c r="A1220">
        <f>ROW(Source!A1527)</f>
        <v>1527</v>
      </c>
      <c r="B1220">
        <v>69726971</v>
      </c>
      <c r="C1220">
        <v>69735687</v>
      </c>
      <c r="D1220">
        <v>27439597</v>
      </c>
      <c r="E1220">
        <v>1</v>
      </c>
      <c r="F1220">
        <v>1</v>
      </c>
      <c r="G1220">
        <v>1</v>
      </c>
      <c r="H1220">
        <v>2</v>
      </c>
      <c r="I1220" t="s">
        <v>994</v>
      </c>
      <c r="J1220" t="s">
        <v>995</v>
      </c>
      <c r="K1220" t="s">
        <v>996</v>
      </c>
      <c r="L1220">
        <v>1368</v>
      </c>
      <c r="N1220">
        <v>1011</v>
      </c>
      <c r="O1220" t="s">
        <v>978</v>
      </c>
      <c r="P1220" t="s">
        <v>978</v>
      </c>
      <c r="Q1220">
        <v>1</v>
      </c>
      <c r="W1220">
        <v>0</v>
      </c>
      <c r="X1220">
        <v>-1564010176</v>
      </c>
      <c r="Y1220">
        <f t="shared" si="578"/>
        <v>0.45</v>
      </c>
      <c r="AA1220">
        <v>0</v>
      </c>
      <c r="AB1220">
        <v>6.62</v>
      </c>
      <c r="AC1220">
        <v>0</v>
      </c>
      <c r="AD1220">
        <v>0</v>
      </c>
      <c r="AE1220">
        <v>0</v>
      </c>
      <c r="AF1220">
        <v>6.62</v>
      </c>
      <c r="AG1220">
        <v>0</v>
      </c>
      <c r="AH1220">
        <v>0</v>
      </c>
      <c r="AI1220">
        <v>1</v>
      </c>
      <c r="AJ1220">
        <v>1</v>
      </c>
      <c r="AK1220">
        <v>1</v>
      </c>
      <c r="AL1220">
        <v>1</v>
      </c>
      <c r="AM1220">
        <v>0</v>
      </c>
      <c r="AN1220">
        <v>0</v>
      </c>
      <c r="AO1220">
        <v>1</v>
      </c>
      <c r="AP1220">
        <v>0</v>
      </c>
      <c r="AQ1220">
        <v>0</v>
      </c>
      <c r="AR1220">
        <v>0</v>
      </c>
      <c r="AS1220" t="s">
        <v>3</v>
      </c>
      <c r="AT1220">
        <v>0.45</v>
      </c>
      <c r="AU1220" t="s">
        <v>3</v>
      </c>
      <c r="AV1220">
        <v>0</v>
      </c>
      <c r="AW1220">
        <v>2</v>
      </c>
      <c r="AX1220">
        <v>69735693</v>
      </c>
      <c r="AY1220">
        <v>1</v>
      </c>
      <c r="AZ1220">
        <v>0</v>
      </c>
      <c r="BA1220">
        <v>1242</v>
      </c>
      <c r="BB1220">
        <v>0</v>
      </c>
      <c r="BC1220">
        <v>0</v>
      </c>
      <c r="BD1220">
        <v>0</v>
      </c>
      <c r="BE1220">
        <v>0</v>
      </c>
      <c r="BF1220">
        <v>0</v>
      </c>
      <c r="BG1220">
        <v>0</v>
      </c>
      <c r="BH1220">
        <v>0</v>
      </c>
      <c r="BI1220">
        <v>0</v>
      </c>
      <c r="BJ1220">
        <v>0</v>
      </c>
      <c r="BK1220">
        <v>0</v>
      </c>
      <c r="BL1220">
        <v>0</v>
      </c>
      <c r="BM1220">
        <v>0</v>
      </c>
      <c r="BN1220">
        <v>0</v>
      </c>
      <c r="BO1220">
        <v>0</v>
      </c>
      <c r="BP1220">
        <v>0</v>
      </c>
      <c r="BQ1220">
        <v>0</v>
      </c>
      <c r="BR1220">
        <v>0</v>
      </c>
      <c r="BS1220">
        <v>0</v>
      </c>
      <c r="BT1220">
        <v>0</v>
      </c>
      <c r="BU1220">
        <v>0</v>
      </c>
      <c r="BV1220">
        <v>0</v>
      </c>
      <c r="BW1220">
        <v>0</v>
      </c>
      <c r="CV1220">
        <v>0</v>
      </c>
      <c r="CW1220" t="e">
        <f>ROUND(Y1220*Source!I1527*DO1220,9)</f>
        <v>#REF!</v>
      </c>
      <c r="CX1220" t="e">
        <f>ROUND(Y1220*Source!I1527,9)</f>
        <v>#REF!</v>
      </c>
      <c r="CY1220">
        <f>AB1220</f>
        <v>6.62</v>
      </c>
      <c r="CZ1220">
        <f>AF1220</f>
        <v>6.62</v>
      </c>
      <c r="DA1220">
        <f>AJ1220</f>
        <v>1</v>
      </c>
      <c r="DB1220">
        <f t="shared" si="579"/>
        <v>2.98</v>
      </c>
      <c r="DC1220">
        <f t="shared" si="580"/>
        <v>0</v>
      </c>
      <c r="DD1220" t="s">
        <v>3</v>
      </c>
      <c r="DE1220" t="s">
        <v>3</v>
      </c>
      <c r="DF1220" t="e">
        <f t="shared" si="581"/>
        <v>#REF!</v>
      </c>
      <c r="DG1220" t="e">
        <f t="shared" si="576"/>
        <v>#REF!</v>
      </c>
      <c r="DH1220" t="e">
        <f t="shared" si="577"/>
        <v>#REF!</v>
      </c>
      <c r="DI1220" t="e">
        <f t="shared" si="575"/>
        <v>#REF!</v>
      </c>
      <c r="DJ1220" t="e">
        <f>DG1220</f>
        <v>#REF!</v>
      </c>
      <c r="DK1220">
        <v>0</v>
      </c>
      <c r="DL1220" t="s">
        <v>3</v>
      </c>
      <c r="DM1220">
        <v>0</v>
      </c>
      <c r="DN1220" t="s">
        <v>3</v>
      </c>
      <c r="DO1220">
        <v>0</v>
      </c>
    </row>
    <row r="1221" spans="1:119" x14ac:dyDescent="0.2">
      <c r="A1221">
        <f>ROW(Source!A1527)</f>
        <v>1527</v>
      </c>
      <c r="B1221">
        <v>69726971</v>
      </c>
      <c r="C1221">
        <v>69735687</v>
      </c>
      <c r="D1221">
        <v>27441327</v>
      </c>
      <c r="E1221">
        <v>1</v>
      </c>
      <c r="F1221">
        <v>1</v>
      </c>
      <c r="G1221">
        <v>1</v>
      </c>
      <c r="H1221">
        <v>2</v>
      </c>
      <c r="I1221" t="s">
        <v>975</v>
      </c>
      <c r="J1221" t="s">
        <v>976</v>
      </c>
      <c r="K1221" t="s">
        <v>977</v>
      </c>
      <c r="L1221">
        <v>1368</v>
      </c>
      <c r="N1221">
        <v>1011</v>
      </c>
      <c r="O1221" t="s">
        <v>978</v>
      </c>
      <c r="P1221" t="s">
        <v>978</v>
      </c>
      <c r="Q1221">
        <v>1</v>
      </c>
      <c r="W1221">
        <v>0</v>
      </c>
      <c r="X1221">
        <v>-1583389094</v>
      </c>
      <c r="Y1221">
        <f t="shared" si="578"/>
        <v>0.31</v>
      </c>
      <c r="AA1221">
        <v>0</v>
      </c>
      <c r="AB1221">
        <v>93.37</v>
      </c>
      <c r="AC1221">
        <v>11.69</v>
      </c>
      <c r="AD1221">
        <v>0</v>
      </c>
      <c r="AE1221">
        <v>0</v>
      </c>
      <c r="AF1221">
        <v>93.37</v>
      </c>
      <c r="AG1221">
        <v>11.69</v>
      </c>
      <c r="AH1221">
        <v>0</v>
      </c>
      <c r="AI1221">
        <v>1</v>
      </c>
      <c r="AJ1221">
        <v>1</v>
      </c>
      <c r="AK1221">
        <v>1</v>
      </c>
      <c r="AL1221">
        <v>1</v>
      </c>
      <c r="AM1221">
        <v>0</v>
      </c>
      <c r="AN1221">
        <v>0</v>
      </c>
      <c r="AO1221">
        <v>1</v>
      </c>
      <c r="AP1221">
        <v>0</v>
      </c>
      <c r="AQ1221">
        <v>0</v>
      </c>
      <c r="AR1221">
        <v>0</v>
      </c>
      <c r="AS1221" t="s">
        <v>3</v>
      </c>
      <c r="AT1221">
        <v>0.31</v>
      </c>
      <c r="AU1221" t="s">
        <v>3</v>
      </c>
      <c r="AV1221">
        <v>0</v>
      </c>
      <c r="AW1221">
        <v>2</v>
      </c>
      <c r="AX1221">
        <v>69735694</v>
      </c>
      <c r="AY1221">
        <v>1</v>
      </c>
      <c r="AZ1221">
        <v>0</v>
      </c>
      <c r="BA1221">
        <v>1243</v>
      </c>
      <c r="BB1221">
        <v>0</v>
      </c>
      <c r="BC1221">
        <v>0</v>
      </c>
      <c r="BD1221">
        <v>0</v>
      </c>
      <c r="BE1221">
        <v>0</v>
      </c>
      <c r="BF1221">
        <v>0</v>
      </c>
      <c r="BG1221">
        <v>0</v>
      </c>
      <c r="BH1221">
        <v>0</v>
      </c>
      <c r="BI1221">
        <v>0</v>
      </c>
      <c r="BJ1221">
        <v>0</v>
      </c>
      <c r="BK1221">
        <v>0</v>
      </c>
      <c r="BL1221">
        <v>0</v>
      </c>
      <c r="BM1221">
        <v>0</v>
      </c>
      <c r="BN1221">
        <v>0</v>
      </c>
      <c r="BO1221">
        <v>0</v>
      </c>
      <c r="BP1221">
        <v>0</v>
      </c>
      <c r="BQ1221">
        <v>0</v>
      </c>
      <c r="BR1221">
        <v>0</v>
      </c>
      <c r="BS1221">
        <v>0</v>
      </c>
      <c r="BT1221">
        <v>0</v>
      </c>
      <c r="BU1221">
        <v>0</v>
      </c>
      <c r="BV1221">
        <v>0</v>
      </c>
      <c r="BW1221">
        <v>0</v>
      </c>
      <c r="CV1221">
        <v>0</v>
      </c>
      <c r="CW1221" t="e">
        <f>ROUND(Y1221*Source!I1527*DO1221,9)</f>
        <v>#REF!</v>
      </c>
      <c r="CX1221" t="e">
        <f>ROUND(Y1221*Source!I1527,9)</f>
        <v>#REF!</v>
      </c>
      <c r="CY1221">
        <f>AB1221</f>
        <v>93.37</v>
      </c>
      <c r="CZ1221">
        <f>AF1221</f>
        <v>93.37</v>
      </c>
      <c r="DA1221">
        <f>AJ1221</f>
        <v>1</v>
      </c>
      <c r="DB1221">
        <f t="shared" si="579"/>
        <v>28.94</v>
      </c>
      <c r="DC1221">
        <f t="shared" si="580"/>
        <v>3.62</v>
      </c>
      <c r="DD1221" t="s">
        <v>3</v>
      </c>
      <c r="DE1221" t="s">
        <v>3</v>
      </c>
      <c r="DF1221" t="e">
        <f t="shared" si="581"/>
        <v>#REF!</v>
      </c>
      <c r="DG1221" t="e">
        <f t="shared" si="576"/>
        <v>#REF!</v>
      </c>
      <c r="DH1221" t="e">
        <f t="shared" si="577"/>
        <v>#REF!</v>
      </c>
      <c r="DI1221" t="e">
        <f t="shared" si="575"/>
        <v>#REF!</v>
      </c>
      <c r="DJ1221" t="e">
        <f>DG1221</f>
        <v>#REF!</v>
      </c>
      <c r="DK1221">
        <v>0</v>
      </c>
      <c r="DL1221" t="s">
        <v>3</v>
      </c>
      <c r="DM1221">
        <v>0</v>
      </c>
      <c r="DN1221" t="s">
        <v>3</v>
      </c>
      <c r="DO1221">
        <v>0</v>
      </c>
    </row>
    <row r="1222" spans="1:119" x14ac:dyDescent="0.2">
      <c r="A1222">
        <f>ROW(Source!A1527)</f>
        <v>1527</v>
      </c>
      <c r="B1222">
        <v>69726971</v>
      </c>
      <c r="C1222">
        <v>69735687</v>
      </c>
      <c r="D1222">
        <v>27382910</v>
      </c>
      <c r="E1222">
        <v>1</v>
      </c>
      <c r="F1222">
        <v>1</v>
      </c>
      <c r="G1222">
        <v>1</v>
      </c>
      <c r="H1222">
        <v>3</v>
      </c>
      <c r="I1222" t="s">
        <v>651</v>
      </c>
      <c r="J1222" t="s">
        <v>653</v>
      </c>
      <c r="K1222" t="s">
        <v>652</v>
      </c>
      <c r="L1222">
        <v>1339</v>
      </c>
      <c r="N1222">
        <v>1007</v>
      </c>
      <c r="O1222" t="s">
        <v>40</v>
      </c>
      <c r="P1222" t="s">
        <v>40</v>
      </c>
      <c r="Q1222">
        <v>1</v>
      </c>
      <c r="W1222">
        <v>0</v>
      </c>
      <c r="X1222">
        <v>-1709885326</v>
      </c>
      <c r="Y1222">
        <f t="shared" si="578"/>
        <v>1.02</v>
      </c>
      <c r="AA1222">
        <v>994.39</v>
      </c>
      <c r="AB1222">
        <v>0</v>
      </c>
      <c r="AC1222">
        <v>0</v>
      </c>
      <c r="AD1222">
        <v>0</v>
      </c>
      <c r="AE1222">
        <v>994.39</v>
      </c>
      <c r="AF1222">
        <v>0</v>
      </c>
      <c r="AG1222">
        <v>0</v>
      </c>
      <c r="AH1222">
        <v>0</v>
      </c>
      <c r="AI1222">
        <v>1</v>
      </c>
      <c r="AJ1222">
        <v>1</v>
      </c>
      <c r="AK1222">
        <v>1</v>
      </c>
      <c r="AL1222">
        <v>1</v>
      </c>
      <c r="AM1222">
        <v>0</v>
      </c>
      <c r="AN1222">
        <v>0</v>
      </c>
      <c r="AO1222">
        <v>0</v>
      </c>
      <c r="AP1222">
        <v>0</v>
      </c>
      <c r="AQ1222">
        <v>0</v>
      </c>
      <c r="AR1222">
        <v>0</v>
      </c>
      <c r="AS1222" t="s">
        <v>3</v>
      </c>
      <c r="AT1222">
        <v>1.02</v>
      </c>
      <c r="AU1222" t="s">
        <v>3</v>
      </c>
      <c r="AV1222">
        <v>0</v>
      </c>
      <c r="AW1222">
        <v>2</v>
      </c>
      <c r="AX1222">
        <v>69735695</v>
      </c>
      <c r="AY1222">
        <v>1</v>
      </c>
      <c r="AZ1222">
        <v>0</v>
      </c>
      <c r="BA1222">
        <v>1244</v>
      </c>
      <c r="BB1222">
        <v>3</v>
      </c>
      <c r="BC1222">
        <v>0</v>
      </c>
      <c r="BD1222">
        <v>0</v>
      </c>
      <c r="BE1222">
        <v>0</v>
      </c>
      <c r="BF1222">
        <v>0</v>
      </c>
      <c r="BG1222">
        <v>0</v>
      </c>
      <c r="BH1222">
        <v>0</v>
      </c>
      <c r="BI1222">
        <v>0</v>
      </c>
      <c r="BJ1222">
        <v>0</v>
      </c>
      <c r="BK1222">
        <v>0</v>
      </c>
      <c r="BL1222">
        <v>0</v>
      </c>
      <c r="BM1222">
        <v>0</v>
      </c>
      <c r="BN1222">
        <v>0</v>
      </c>
      <c r="BO1222">
        <v>0</v>
      </c>
      <c r="BP1222">
        <v>0</v>
      </c>
      <c r="BQ1222">
        <v>0</v>
      </c>
      <c r="BR1222">
        <v>0</v>
      </c>
      <c r="BS1222">
        <v>0</v>
      </c>
      <c r="BT1222">
        <v>0</v>
      </c>
      <c r="BU1222">
        <v>0</v>
      </c>
      <c r="BV1222">
        <v>0</v>
      </c>
      <c r="BW1222">
        <v>0</v>
      </c>
      <c r="CV1222">
        <v>0</v>
      </c>
      <c r="CW1222">
        <v>0</v>
      </c>
      <c r="CX1222" t="e">
        <f>ROUND(Y1222*Source!I1527,9)</f>
        <v>#REF!</v>
      </c>
      <c r="CY1222">
        <f>AA1222</f>
        <v>994.39</v>
      </c>
      <c r="CZ1222">
        <f>AE1222</f>
        <v>994.39</v>
      </c>
      <c r="DA1222">
        <f>AI1222</f>
        <v>1</v>
      </c>
      <c r="DB1222">
        <f t="shared" si="579"/>
        <v>1014.28</v>
      </c>
      <c r="DC1222">
        <f t="shared" si="580"/>
        <v>0</v>
      </c>
      <c r="DD1222" t="s">
        <v>3</v>
      </c>
      <c r="DE1222" t="s">
        <v>3</v>
      </c>
      <c r="DF1222" t="e">
        <f t="shared" si="581"/>
        <v>#REF!</v>
      </c>
      <c r="DG1222" t="e">
        <f t="shared" si="576"/>
        <v>#REF!</v>
      </c>
      <c r="DH1222" t="e">
        <f t="shared" si="577"/>
        <v>#REF!</v>
      </c>
      <c r="DI1222" t="e">
        <f t="shared" si="575"/>
        <v>#REF!</v>
      </c>
      <c r="DJ1222" t="e">
        <f>DF1222</f>
        <v>#REF!</v>
      </c>
      <c r="DK1222">
        <v>0</v>
      </c>
      <c r="DL1222" t="s">
        <v>3</v>
      </c>
      <c r="DM1222">
        <v>0</v>
      </c>
      <c r="DN1222" t="s">
        <v>3</v>
      </c>
      <c r="DO1222">
        <v>0</v>
      </c>
    </row>
    <row r="1223" spans="1:119" x14ac:dyDescent="0.2">
      <c r="A1223">
        <f>ROW(Source!A1528)</f>
        <v>1528</v>
      </c>
      <c r="B1223">
        <v>69726884</v>
      </c>
      <c r="C1223">
        <v>69735687</v>
      </c>
      <c r="D1223">
        <v>27493087</v>
      </c>
      <c r="E1223">
        <v>1</v>
      </c>
      <c r="F1223">
        <v>1</v>
      </c>
      <c r="G1223">
        <v>1</v>
      </c>
      <c r="H1223">
        <v>1</v>
      </c>
      <c r="I1223" t="s">
        <v>992</v>
      </c>
      <c r="J1223" t="s">
        <v>3</v>
      </c>
      <c r="K1223" t="s">
        <v>993</v>
      </c>
      <c r="L1223">
        <v>1369</v>
      </c>
      <c r="N1223">
        <v>1013</v>
      </c>
      <c r="O1223" t="s">
        <v>974</v>
      </c>
      <c r="P1223" t="s">
        <v>974</v>
      </c>
      <c r="Q1223">
        <v>1</v>
      </c>
      <c r="W1223">
        <v>0</v>
      </c>
      <c r="X1223">
        <v>800791658</v>
      </c>
      <c r="Y1223">
        <f t="shared" si="578"/>
        <v>9.4700000000000006</v>
      </c>
      <c r="AA1223">
        <v>0</v>
      </c>
      <c r="AB1223">
        <v>0</v>
      </c>
      <c r="AC1223">
        <v>0</v>
      </c>
      <c r="AD1223">
        <v>242.69</v>
      </c>
      <c r="AE1223">
        <v>0</v>
      </c>
      <c r="AF1223">
        <v>0</v>
      </c>
      <c r="AG1223">
        <v>0</v>
      </c>
      <c r="AH1223">
        <v>9.48</v>
      </c>
      <c r="AI1223">
        <v>1</v>
      </c>
      <c r="AJ1223">
        <v>1</v>
      </c>
      <c r="AK1223">
        <v>1</v>
      </c>
      <c r="AL1223">
        <v>25.6</v>
      </c>
      <c r="AM1223">
        <v>5</v>
      </c>
      <c r="AN1223">
        <v>0</v>
      </c>
      <c r="AO1223">
        <v>1</v>
      </c>
      <c r="AP1223">
        <v>0</v>
      </c>
      <c r="AQ1223">
        <v>0</v>
      </c>
      <c r="AR1223">
        <v>0</v>
      </c>
      <c r="AS1223" t="s">
        <v>3</v>
      </c>
      <c r="AT1223">
        <v>9.4700000000000006</v>
      </c>
      <c r="AU1223" t="s">
        <v>3</v>
      </c>
      <c r="AV1223">
        <v>1</v>
      </c>
      <c r="AW1223">
        <v>2</v>
      </c>
      <c r="AX1223">
        <v>69735692</v>
      </c>
      <c r="AY1223">
        <v>1</v>
      </c>
      <c r="AZ1223">
        <v>0</v>
      </c>
      <c r="BA1223">
        <v>1245</v>
      </c>
      <c r="BB1223">
        <v>0</v>
      </c>
      <c r="BC1223">
        <v>0</v>
      </c>
      <c r="BD1223">
        <v>0</v>
      </c>
      <c r="BE1223">
        <v>0</v>
      </c>
      <c r="BF1223">
        <v>0</v>
      </c>
      <c r="BG1223">
        <v>0</v>
      </c>
      <c r="BH1223">
        <v>0</v>
      </c>
      <c r="BI1223">
        <v>0</v>
      </c>
      <c r="BJ1223">
        <v>0</v>
      </c>
      <c r="BK1223">
        <v>0</v>
      </c>
      <c r="BL1223">
        <v>0</v>
      </c>
      <c r="BM1223">
        <v>0</v>
      </c>
      <c r="BN1223">
        <v>0</v>
      </c>
      <c r="BO1223">
        <v>0</v>
      </c>
      <c r="BP1223">
        <v>0</v>
      </c>
      <c r="BQ1223">
        <v>0</v>
      </c>
      <c r="BR1223">
        <v>0</v>
      </c>
      <c r="BS1223">
        <v>0</v>
      </c>
      <c r="BT1223">
        <v>0</v>
      </c>
      <c r="BU1223">
        <v>0</v>
      </c>
      <c r="BV1223">
        <v>0</v>
      </c>
      <c r="BW1223">
        <v>0</v>
      </c>
      <c r="CU1223" t="e">
        <f>ROUND(AT1223*Source!I1528*AH1223*AL1223,0)</f>
        <v>#REF!</v>
      </c>
      <c r="CV1223" t="e">
        <f>ROUND(Y1223*Source!I1528,9)</f>
        <v>#REF!</v>
      </c>
      <c r="CW1223">
        <v>0</v>
      </c>
      <c r="CX1223" t="e">
        <f>ROUND(Y1223*Source!I1528,9)</f>
        <v>#REF!</v>
      </c>
      <c r="CY1223">
        <f>AD1223</f>
        <v>242.69</v>
      </c>
      <c r="CZ1223">
        <f>AH1223</f>
        <v>9.48</v>
      </c>
      <c r="DA1223">
        <f>AL1223</f>
        <v>25.6</v>
      </c>
      <c r="DB1223">
        <f t="shared" si="579"/>
        <v>89.78</v>
      </c>
      <c r="DC1223">
        <f t="shared" si="580"/>
        <v>0</v>
      </c>
      <c r="DD1223" t="s">
        <v>3</v>
      </c>
      <c r="DE1223" t="s">
        <v>3</v>
      </c>
      <c r="DF1223" t="e">
        <f t="shared" si="581"/>
        <v>#REF!</v>
      </c>
      <c r="DG1223" t="e">
        <f t="shared" si="576"/>
        <v>#REF!</v>
      </c>
      <c r="DH1223" t="e">
        <f t="shared" si="577"/>
        <v>#REF!</v>
      </c>
      <c r="DI1223" t="e">
        <f>ROUND(ROUND(AH1223*AL1223,0)*CX1223,0)</f>
        <v>#REF!</v>
      </c>
      <c r="DJ1223" t="e">
        <f>DI1223</f>
        <v>#REF!</v>
      </c>
      <c r="DK1223">
        <v>0</v>
      </c>
      <c r="DL1223" t="s">
        <v>3</v>
      </c>
      <c r="DM1223">
        <v>0</v>
      </c>
      <c r="DN1223" t="s">
        <v>3</v>
      </c>
      <c r="DO1223">
        <v>0</v>
      </c>
    </row>
    <row r="1224" spans="1:119" x14ac:dyDescent="0.2">
      <c r="A1224">
        <f>ROW(Source!A1528)</f>
        <v>1528</v>
      </c>
      <c r="B1224">
        <v>69726884</v>
      </c>
      <c r="C1224">
        <v>69735687</v>
      </c>
      <c r="D1224">
        <v>27439597</v>
      </c>
      <c r="E1224">
        <v>1</v>
      </c>
      <c r="F1224">
        <v>1</v>
      </c>
      <c r="G1224">
        <v>1</v>
      </c>
      <c r="H1224">
        <v>2</v>
      </c>
      <c r="I1224" t="s">
        <v>994</v>
      </c>
      <c r="J1224" t="s">
        <v>995</v>
      </c>
      <c r="K1224" t="s">
        <v>996</v>
      </c>
      <c r="L1224">
        <v>1368</v>
      </c>
      <c r="N1224">
        <v>1011</v>
      </c>
      <c r="O1224" t="s">
        <v>978</v>
      </c>
      <c r="P1224" t="s">
        <v>978</v>
      </c>
      <c r="Q1224">
        <v>1</v>
      </c>
      <c r="W1224">
        <v>0</v>
      </c>
      <c r="X1224">
        <v>-1564010176</v>
      </c>
      <c r="Y1224">
        <f t="shared" si="578"/>
        <v>0.45</v>
      </c>
      <c r="AA1224">
        <v>0</v>
      </c>
      <c r="AB1224">
        <v>61.57</v>
      </c>
      <c r="AC1224">
        <v>0</v>
      </c>
      <c r="AD1224">
        <v>0</v>
      </c>
      <c r="AE1224">
        <v>0</v>
      </c>
      <c r="AF1224">
        <v>6.62</v>
      </c>
      <c r="AG1224">
        <v>0</v>
      </c>
      <c r="AH1224">
        <v>0</v>
      </c>
      <c r="AI1224">
        <v>1</v>
      </c>
      <c r="AJ1224">
        <v>9.3000000000000007</v>
      </c>
      <c r="AK1224">
        <v>19.8</v>
      </c>
      <c r="AL1224">
        <v>1</v>
      </c>
      <c r="AM1224">
        <v>5</v>
      </c>
      <c r="AN1224">
        <v>0</v>
      </c>
      <c r="AO1224">
        <v>1</v>
      </c>
      <c r="AP1224">
        <v>0</v>
      </c>
      <c r="AQ1224">
        <v>0</v>
      </c>
      <c r="AR1224">
        <v>0</v>
      </c>
      <c r="AS1224" t="s">
        <v>3</v>
      </c>
      <c r="AT1224">
        <v>0.45</v>
      </c>
      <c r="AU1224" t="s">
        <v>3</v>
      </c>
      <c r="AV1224">
        <v>0</v>
      </c>
      <c r="AW1224">
        <v>2</v>
      </c>
      <c r="AX1224">
        <v>69735693</v>
      </c>
      <c r="AY1224">
        <v>1</v>
      </c>
      <c r="AZ1224">
        <v>0</v>
      </c>
      <c r="BA1224">
        <v>1246</v>
      </c>
      <c r="BB1224">
        <v>0</v>
      </c>
      <c r="BC1224">
        <v>0</v>
      </c>
      <c r="BD1224">
        <v>0</v>
      </c>
      <c r="BE1224">
        <v>0</v>
      </c>
      <c r="BF1224">
        <v>0</v>
      </c>
      <c r="BG1224">
        <v>0</v>
      </c>
      <c r="BH1224">
        <v>0</v>
      </c>
      <c r="BI1224">
        <v>0</v>
      </c>
      <c r="BJ1224">
        <v>0</v>
      </c>
      <c r="BK1224">
        <v>0</v>
      </c>
      <c r="BL1224">
        <v>0</v>
      </c>
      <c r="BM1224">
        <v>0</v>
      </c>
      <c r="BN1224">
        <v>0</v>
      </c>
      <c r="BO1224">
        <v>0</v>
      </c>
      <c r="BP1224">
        <v>0</v>
      </c>
      <c r="BQ1224">
        <v>0</v>
      </c>
      <c r="BR1224">
        <v>0</v>
      </c>
      <c r="BS1224">
        <v>0</v>
      </c>
      <c r="BT1224">
        <v>0</v>
      </c>
      <c r="BU1224">
        <v>0</v>
      </c>
      <c r="BV1224">
        <v>0</v>
      </c>
      <c r="BW1224">
        <v>0</v>
      </c>
      <c r="CV1224">
        <v>0</v>
      </c>
      <c r="CW1224" t="e">
        <f>ROUND(Y1224*Source!I1528*DO1224,9)</f>
        <v>#REF!</v>
      </c>
      <c r="CX1224" t="e">
        <f>ROUND(Y1224*Source!I1528,9)</f>
        <v>#REF!</v>
      </c>
      <c r="CY1224">
        <f>AB1224</f>
        <v>61.57</v>
      </c>
      <c r="CZ1224">
        <f>AF1224</f>
        <v>6.62</v>
      </c>
      <c r="DA1224">
        <f>AJ1224</f>
        <v>9.3000000000000007</v>
      </c>
      <c r="DB1224">
        <f t="shared" si="579"/>
        <v>2.98</v>
      </c>
      <c r="DC1224">
        <f t="shared" si="580"/>
        <v>0</v>
      </c>
      <c r="DD1224" t="s">
        <v>3</v>
      </c>
      <c r="DE1224" t="s">
        <v>3</v>
      </c>
      <c r="DF1224" t="e">
        <f t="shared" si="581"/>
        <v>#REF!</v>
      </c>
      <c r="DG1224" t="e">
        <f>ROUND(ROUND(AF1224*AJ1224,0)*CX1224,0)</f>
        <v>#REF!</v>
      </c>
      <c r="DH1224" t="e">
        <f>ROUND(ROUND(AG1224*AK1224,0)*CX1224,0)</f>
        <v>#REF!</v>
      </c>
      <c r="DI1224" t="e">
        <f t="shared" ref="DI1224:DI1232" si="582">ROUND(ROUND(AH1224,0)*CX1224,0)</f>
        <v>#REF!</v>
      </c>
      <c r="DJ1224" t="e">
        <f>DG1224</f>
        <v>#REF!</v>
      </c>
      <c r="DK1224">
        <v>0</v>
      </c>
      <c r="DL1224" t="s">
        <v>3</v>
      </c>
      <c r="DM1224">
        <v>0</v>
      </c>
      <c r="DN1224" t="s">
        <v>3</v>
      </c>
      <c r="DO1224">
        <v>0</v>
      </c>
    </row>
    <row r="1225" spans="1:119" x14ac:dyDescent="0.2">
      <c r="A1225">
        <f>ROW(Source!A1528)</f>
        <v>1528</v>
      </c>
      <c r="B1225">
        <v>69726884</v>
      </c>
      <c r="C1225">
        <v>69735687</v>
      </c>
      <c r="D1225">
        <v>27441327</v>
      </c>
      <c r="E1225">
        <v>1</v>
      </c>
      <c r="F1225">
        <v>1</v>
      </c>
      <c r="G1225">
        <v>1</v>
      </c>
      <c r="H1225">
        <v>2</v>
      </c>
      <c r="I1225" t="s">
        <v>975</v>
      </c>
      <c r="J1225" t="s">
        <v>976</v>
      </c>
      <c r="K1225" t="s">
        <v>977</v>
      </c>
      <c r="L1225">
        <v>1368</v>
      </c>
      <c r="N1225">
        <v>1011</v>
      </c>
      <c r="O1225" t="s">
        <v>978</v>
      </c>
      <c r="P1225" t="s">
        <v>978</v>
      </c>
      <c r="Q1225">
        <v>1</v>
      </c>
      <c r="W1225">
        <v>0</v>
      </c>
      <c r="X1225">
        <v>-1583389094</v>
      </c>
      <c r="Y1225">
        <f t="shared" si="578"/>
        <v>0.31</v>
      </c>
      <c r="AA1225">
        <v>0</v>
      </c>
      <c r="AB1225">
        <v>868.34</v>
      </c>
      <c r="AC1225">
        <v>231.46</v>
      </c>
      <c r="AD1225">
        <v>0</v>
      </c>
      <c r="AE1225">
        <v>0</v>
      </c>
      <c r="AF1225">
        <v>93.37</v>
      </c>
      <c r="AG1225">
        <v>11.69</v>
      </c>
      <c r="AH1225">
        <v>0</v>
      </c>
      <c r="AI1225">
        <v>1</v>
      </c>
      <c r="AJ1225">
        <v>9.3000000000000007</v>
      </c>
      <c r="AK1225">
        <v>19.8</v>
      </c>
      <c r="AL1225">
        <v>1</v>
      </c>
      <c r="AM1225">
        <v>5</v>
      </c>
      <c r="AN1225">
        <v>0</v>
      </c>
      <c r="AO1225">
        <v>1</v>
      </c>
      <c r="AP1225">
        <v>0</v>
      </c>
      <c r="AQ1225">
        <v>0</v>
      </c>
      <c r="AR1225">
        <v>0</v>
      </c>
      <c r="AS1225" t="s">
        <v>3</v>
      </c>
      <c r="AT1225">
        <v>0.31</v>
      </c>
      <c r="AU1225" t="s">
        <v>3</v>
      </c>
      <c r="AV1225">
        <v>0</v>
      </c>
      <c r="AW1225">
        <v>2</v>
      </c>
      <c r="AX1225">
        <v>69735694</v>
      </c>
      <c r="AY1225">
        <v>1</v>
      </c>
      <c r="AZ1225">
        <v>0</v>
      </c>
      <c r="BA1225">
        <v>1247</v>
      </c>
      <c r="BB1225">
        <v>0</v>
      </c>
      <c r="BC1225">
        <v>0</v>
      </c>
      <c r="BD1225">
        <v>0</v>
      </c>
      <c r="BE1225">
        <v>0</v>
      </c>
      <c r="BF1225">
        <v>0</v>
      </c>
      <c r="BG1225">
        <v>0</v>
      </c>
      <c r="BH1225">
        <v>0</v>
      </c>
      <c r="BI1225">
        <v>0</v>
      </c>
      <c r="BJ1225">
        <v>0</v>
      </c>
      <c r="BK1225">
        <v>0</v>
      </c>
      <c r="BL1225">
        <v>0</v>
      </c>
      <c r="BM1225">
        <v>0</v>
      </c>
      <c r="BN1225">
        <v>0</v>
      </c>
      <c r="BO1225">
        <v>0</v>
      </c>
      <c r="BP1225">
        <v>0</v>
      </c>
      <c r="BQ1225">
        <v>0</v>
      </c>
      <c r="BR1225">
        <v>0</v>
      </c>
      <c r="BS1225">
        <v>0</v>
      </c>
      <c r="BT1225">
        <v>0</v>
      </c>
      <c r="BU1225">
        <v>0</v>
      </c>
      <c r="BV1225">
        <v>0</v>
      </c>
      <c r="BW1225">
        <v>0</v>
      </c>
      <c r="CV1225">
        <v>0</v>
      </c>
      <c r="CW1225" t="e">
        <f>ROUND(Y1225*Source!I1528*DO1225,9)</f>
        <v>#REF!</v>
      </c>
      <c r="CX1225" t="e">
        <f>ROUND(Y1225*Source!I1528,9)</f>
        <v>#REF!</v>
      </c>
      <c r="CY1225">
        <f>AB1225</f>
        <v>868.34</v>
      </c>
      <c r="CZ1225">
        <f>AF1225</f>
        <v>93.37</v>
      </c>
      <c r="DA1225">
        <f>AJ1225</f>
        <v>9.3000000000000007</v>
      </c>
      <c r="DB1225">
        <f t="shared" si="579"/>
        <v>28.94</v>
      </c>
      <c r="DC1225">
        <f t="shared" si="580"/>
        <v>3.62</v>
      </c>
      <c r="DD1225" t="s">
        <v>3</v>
      </c>
      <c r="DE1225" t="s">
        <v>3</v>
      </c>
      <c r="DF1225" t="e">
        <f t="shared" si="581"/>
        <v>#REF!</v>
      </c>
      <c r="DG1225" t="e">
        <f>ROUND(ROUND(AF1225*AJ1225,0)*CX1225,0)</f>
        <v>#REF!</v>
      </c>
      <c r="DH1225" t="e">
        <f>ROUND(ROUND(AG1225*AK1225,0)*CX1225,0)</f>
        <v>#REF!</v>
      </c>
      <c r="DI1225" t="e">
        <f t="shared" si="582"/>
        <v>#REF!</v>
      </c>
      <c r="DJ1225" t="e">
        <f>DG1225</f>
        <v>#REF!</v>
      </c>
      <c r="DK1225">
        <v>0</v>
      </c>
      <c r="DL1225" t="s">
        <v>3</v>
      </c>
      <c r="DM1225">
        <v>0</v>
      </c>
      <c r="DN1225" t="s">
        <v>3</v>
      </c>
      <c r="DO1225">
        <v>0</v>
      </c>
    </row>
    <row r="1226" spans="1:119" x14ac:dyDescent="0.2">
      <c r="A1226">
        <f>ROW(Source!A1528)</f>
        <v>1528</v>
      </c>
      <c r="B1226">
        <v>69726884</v>
      </c>
      <c r="C1226">
        <v>69735687</v>
      </c>
      <c r="D1226">
        <v>27382910</v>
      </c>
      <c r="E1226">
        <v>1</v>
      </c>
      <c r="F1226">
        <v>1</v>
      </c>
      <c r="G1226">
        <v>1</v>
      </c>
      <c r="H1226">
        <v>3</v>
      </c>
      <c r="I1226" t="s">
        <v>651</v>
      </c>
      <c r="J1226" t="s">
        <v>653</v>
      </c>
      <c r="K1226" t="s">
        <v>652</v>
      </c>
      <c r="L1226">
        <v>1339</v>
      </c>
      <c r="N1226">
        <v>1007</v>
      </c>
      <c r="O1226" t="s">
        <v>40</v>
      </c>
      <c r="P1226" t="s">
        <v>40</v>
      </c>
      <c r="Q1226">
        <v>1</v>
      </c>
      <c r="W1226">
        <v>0</v>
      </c>
      <c r="X1226">
        <v>-1709885326</v>
      </c>
      <c r="Y1226">
        <f t="shared" si="578"/>
        <v>1.02</v>
      </c>
      <c r="AA1226">
        <v>4935</v>
      </c>
      <c r="AB1226">
        <v>0</v>
      </c>
      <c r="AC1226">
        <v>0</v>
      </c>
      <c r="AD1226">
        <v>0</v>
      </c>
      <c r="AE1226">
        <v>682.48</v>
      </c>
      <c r="AF1226">
        <v>0</v>
      </c>
      <c r="AG1226">
        <v>0</v>
      </c>
      <c r="AH1226">
        <v>0</v>
      </c>
      <c r="AI1226">
        <v>7.56</v>
      </c>
      <c r="AJ1226">
        <v>1</v>
      </c>
      <c r="AK1226">
        <v>1</v>
      </c>
      <c r="AL1226">
        <v>1</v>
      </c>
      <c r="AM1226">
        <v>5</v>
      </c>
      <c r="AN1226">
        <v>0</v>
      </c>
      <c r="AO1226">
        <v>0</v>
      </c>
      <c r="AP1226">
        <v>0</v>
      </c>
      <c r="AQ1226">
        <v>0</v>
      </c>
      <c r="AR1226">
        <v>0</v>
      </c>
      <c r="AS1226" t="s">
        <v>3</v>
      </c>
      <c r="AT1226">
        <v>1.02</v>
      </c>
      <c r="AU1226" t="s">
        <v>3</v>
      </c>
      <c r="AV1226">
        <v>0</v>
      </c>
      <c r="AW1226">
        <v>2</v>
      </c>
      <c r="AX1226">
        <v>69735695</v>
      </c>
      <c r="AY1226">
        <v>1</v>
      </c>
      <c r="AZ1226">
        <v>16384</v>
      </c>
      <c r="BA1226">
        <v>1248</v>
      </c>
      <c r="BB1226">
        <v>3</v>
      </c>
      <c r="BC1226">
        <v>0</v>
      </c>
      <c r="BD1226">
        <v>0</v>
      </c>
      <c r="BE1226">
        <v>0</v>
      </c>
      <c r="BF1226">
        <v>0</v>
      </c>
      <c r="BG1226">
        <v>0</v>
      </c>
      <c r="BH1226">
        <v>0</v>
      </c>
      <c r="BI1226">
        <v>0</v>
      </c>
      <c r="BJ1226">
        <v>0</v>
      </c>
      <c r="BK1226">
        <v>0</v>
      </c>
      <c r="BL1226">
        <v>0</v>
      </c>
      <c r="BM1226">
        <v>0</v>
      </c>
      <c r="BN1226">
        <v>0</v>
      </c>
      <c r="BO1226">
        <v>0</v>
      </c>
      <c r="BP1226">
        <v>0</v>
      </c>
      <c r="BQ1226">
        <v>0</v>
      </c>
      <c r="BR1226">
        <v>0</v>
      </c>
      <c r="BS1226">
        <v>0</v>
      </c>
      <c r="BT1226">
        <v>0</v>
      </c>
      <c r="BU1226">
        <v>0</v>
      </c>
      <c r="BV1226">
        <v>0</v>
      </c>
      <c r="BW1226">
        <v>0</v>
      </c>
      <c r="CV1226">
        <v>0</v>
      </c>
      <c r="CW1226">
        <v>0</v>
      </c>
      <c r="CX1226" t="e">
        <f>ROUND(Y1226*Source!I1528,9)</f>
        <v>#REF!</v>
      </c>
      <c r="CY1226">
        <f>AA1226</f>
        <v>4935</v>
      </c>
      <c r="CZ1226">
        <f>AE1226</f>
        <v>682.48</v>
      </c>
      <c r="DA1226">
        <f>AI1226</f>
        <v>7.56</v>
      </c>
      <c r="DB1226">
        <f t="shared" si="579"/>
        <v>696.13</v>
      </c>
      <c r="DC1226">
        <f t="shared" si="580"/>
        <v>0</v>
      </c>
      <c r="DD1226" t="s">
        <v>3</v>
      </c>
      <c r="DE1226" t="s">
        <v>3</v>
      </c>
      <c r="DF1226" t="e">
        <f>ROUND(ROUND(AE1226*AI1226,0)*CX1226,0)</f>
        <v>#REF!</v>
      </c>
      <c r="DG1226" t="e">
        <f t="shared" ref="DG1226:DG1234" si="583">ROUND(ROUND(AF1226,0)*CX1226,0)</f>
        <v>#REF!</v>
      </c>
      <c r="DH1226" t="e">
        <f t="shared" ref="DH1226:DH1233" si="584">ROUND(ROUND(AG1226,0)*CX1226,0)</f>
        <v>#REF!</v>
      </c>
      <c r="DI1226" t="e">
        <f t="shared" si="582"/>
        <v>#REF!</v>
      </c>
      <c r="DJ1226" t="e">
        <f>DF1226</f>
        <v>#REF!</v>
      </c>
      <c r="DK1226">
        <v>0</v>
      </c>
      <c r="DL1226" t="s">
        <v>3</v>
      </c>
      <c r="DM1226">
        <v>0</v>
      </c>
      <c r="DN1226" t="s">
        <v>3</v>
      </c>
      <c r="DO1226">
        <v>0</v>
      </c>
    </row>
    <row r="1227" spans="1:119" x14ac:dyDescent="0.2">
      <c r="A1227">
        <f>ROW(Source!A1531)</f>
        <v>1531</v>
      </c>
      <c r="B1227">
        <v>69726971</v>
      </c>
      <c r="C1227">
        <v>69735697</v>
      </c>
      <c r="D1227">
        <v>27493187</v>
      </c>
      <c r="E1227">
        <v>1</v>
      </c>
      <c r="F1227">
        <v>1</v>
      </c>
      <c r="G1227">
        <v>1</v>
      </c>
      <c r="H1227">
        <v>1</v>
      </c>
      <c r="I1227" t="s">
        <v>1049</v>
      </c>
      <c r="J1227" t="s">
        <v>3</v>
      </c>
      <c r="K1227" t="s">
        <v>1050</v>
      </c>
      <c r="L1227">
        <v>1369</v>
      </c>
      <c r="N1227">
        <v>1013</v>
      </c>
      <c r="O1227" t="s">
        <v>974</v>
      </c>
      <c r="P1227" t="s">
        <v>974</v>
      </c>
      <c r="Q1227">
        <v>1</v>
      </c>
      <c r="W1227">
        <v>0</v>
      </c>
      <c r="X1227">
        <v>1476363087</v>
      </c>
      <c r="Y1227">
        <f t="shared" si="578"/>
        <v>12.64</v>
      </c>
      <c r="AA1227">
        <v>0</v>
      </c>
      <c r="AB1227">
        <v>0</v>
      </c>
      <c r="AC1227">
        <v>0</v>
      </c>
      <c r="AD1227">
        <v>8.93</v>
      </c>
      <c r="AE1227">
        <v>0</v>
      </c>
      <c r="AF1227">
        <v>0</v>
      </c>
      <c r="AG1227">
        <v>0</v>
      </c>
      <c r="AH1227">
        <v>8.93</v>
      </c>
      <c r="AI1227">
        <v>1</v>
      </c>
      <c r="AJ1227">
        <v>1</v>
      </c>
      <c r="AK1227">
        <v>1</v>
      </c>
      <c r="AL1227">
        <v>1</v>
      </c>
      <c r="AM1227">
        <v>0</v>
      </c>
      <c r="AN1227">
        <v>0</v>
      </c>
      <c r="AO1227">
        <v>1</v>
      </c>
      <c r="AP1227">
        <v>0</v>
      </c>
      <c r="AQ1227">
        <v>0</v>
      </c>
      <c r="AR1227">
        <v>0</v>
      </c>
      <c r="AS1227" t="s">
        <v>3</v>
      </c>
      <c r="AT1227">
        <v>12.64</v>
      </c>
      <c r="AU1227" t="s">
        <v>3</v>
      </c>
      <c r="AV1227">
        <v>1</v>
      </c>
      <c r="AW1227">
        <v>2</v>
      </c>
      <c r="AX1227">
        <v>69735704</v>
      </c>
      <c r="AY1227">
        <v>1</v>
      </c>
      <c r="AZ1227">
        <v>0</v>
      </c>
      <c r="BA1227">
        <v>1249</v>
      </c>
      <c r="BB1227">
        <v>0</v>
      </c>
      <c r="BC1227">
        <v>0</v>
      </c>
      <c r="BD1227">
        <v>0</v>
      </c>
      <c r="BE1227">
        <v>0</v>
      </c>
      <c r="BF1227">
        <v>0</v>
      </c>
      <c r="BG1227">
        <v>0</v>
      </c>
      <c r="BH1227">
        <v>0</v>
      </c>
      <c r="BI1227">
        <v>0</v>
      </c>
      <c r="BJ1227">
        <v>0</v>
      </c>
      <c r="BK1227">
        <v>0</v>
      </c>
      <c r="BL1227">
        <v>0</v>
      </c>
      <c r="BM1227">
        <v>0</v>
      </c>
      <c r="BN1227">
        <v>0</v>
      </c>
      <c r="BO1227">
        <v>0</v>
      </c>
      <c r="BP1227">
        <v>0</v>
      </c>
      <c r="BQ1227">
        <v>0</v>
      </c>
      <c r="BR1227">
        <v>0</v>
      </c>
      <c r="BS1227">
        <v>0</v>
      </c>
      <c r="BT1227">
        <v>0</v>
      </c>
      <c r="BU1227">
        <v>0</v>
      </c>
      <c r="BV1227">
        <v>0</v>
      </c>
      <c r="BW1227">
        <v>0</v>
      </c>
      <c r="CU1227" t="e">
        <f>ROUND(AT1227*Source!I1531*AH1227*AL1227,0)</f>
        <v>#REF!</v>
      </c>
      <c r="CV1227" t="e">
        <f>ROUND(Y1227*Source!I1531,9)</f>
        <v>#REF!</v>
      </c>
      <c r="CW1227">
        <v>0</v>
      </c>
      <c r="CX1227" t="e">
        <f>ROUND(Y1227*Source!I1531,9)</f>
        <v>#REF!</v>
      </c>
      <c r="CY1227">
        <f>AD1227</f>
        <v>8.93</v>
      </c>
      <c r="CZ1227">
        <f>AH1227</f>
        <v>8.93</v>
      </c>
      <c r="DA1227">
        <f>AL1227</f>
        <v>1</v>
      </c>
      <c r="DB1227">
        <f t="shared" si="579"/>
        <v>112.88</v>
      </c>
      <c r="DC1227">
        <f t="shared" si="580"/>
        <v>0</v>
      </c>
      <c r="DD1227" t="s">
        <v>3</v>
      </c>
      <c r="DE1227" t="s">
        <v>3</v>
      </c>
      <c r="DF1227" t="e">
        <f t="shared" ref="DF1227:DF1236" si="585">ROUND(ROUND(AE1227,0)*CX1227,0)</f>
        <v>#REF!</v>
      </c>
      <c r="DG1227" t="e">
        <f t="shared" si="583"/>
        <v>#REF!</v>
      </c>
      <c r="DH1227" t="e">
        <f t="shared" si="584"/>
        <v>#REF!</v>
      </c>
      <c r="DI1227" t="e">
        <f t="shared" si="582"/>
        <v>#REF!</v>
      </c>
      <c r="DJ1227" t="e">
        <f>DI1227</f>
        <v>#REF!</v>
      </c>
      <c r="DK1227">
        <v>0</v>
      </c>
      <c r="DL1227" t="s">
        <v>3</v>
      </c>
      <c r="DM1227">
        <v>0</v>
      </c>
      <c r="DN1227" t="s">
        <v>3</v>
      </c>
      <c r="DO1227">
        <v>0</v>
      </c>
    </row>
    <row r="1228" spans="1:119" x14ac:dyDescent="0.2">
      <c r="A1228">
        <f>ROW(Source!A1531)</f>
        <v>1531</v>
      </c>
      <c r="B1228">
        <v>69726971</v>
      </c>
      <c r="C1228">
        <v>69735697</v>
      </c>
      <c r="D1228">
        <v>121548</v>
      </c>
      <c r="E1228">
        <v>1</v>
      </c>
      <c r="F1228">
        <v>1</v>
      </c>
      <c r="G1228">
        <v>1</v>
      </c>
      <c r="H1228">
        <v>1</v>
      </c>
      <c r="I1228" t="s">
        <v>36</v>
      </c>
      <c r="J1228" t="s">
        <v>3</v>
      </c>
      <c r="K1228" t="s">
        <v>981</v>
      </c>
      <c r="L1228">
        <v>608254</v>
      </c>
      <c r="N1228">
        <v>1013</v>
      </c>
      <c r="O1228" t="s">
        <v>982</v>
      </c>
      <c r="P1228" t="s">
        <v>982</v>
      </c>
      <c r="Q1228">
        <v>1</v>
      </c>
      <c r="W1228">
        <v>0</v>
      </c>
      <c r="X1228">
        <v>-185737400</v>
      </c>
      <c r="Y1228">
        <f t="shared" si="578"/>
        <v>0.16</v>
      </c>
      <c r="AA1228">
        <v>0</v>
      </c>
      <c r="AB1228">
        <v>0</v>
      </c>
      <c r="AC1228">
        <v>0</v>
      </c>
      <c r="AD1228">
        <v>0</v>
      </c>
      <c r="AE1228">
        <v>0</v>
      </c>
      <c r="AF1228">
        <v>0</v>
      </c>
      <c r="AG1228">
        <v>0</v>
      </c>
      <c r="AH1228">
        <v>0</v>
      </c>
      <c r="AI1228">
        <v>1</v>
      </c>
      <c r="AJ1228">
        <v>1</v>
      </c>
      <c r="AK1228">
        <v>1</v>
      </c>
      <c r="AL1228">
        <v>1</v>
      </c>
      <c r="AM1228">
        <v>0</v>
      </c>
      <c r="AN1228">
        <v>0</v>
      </c>
      <c r="AO1228">
        <v>1</v>
      </c>
      <c r="AP1228">
        <v>0</v>
      </c>
      <c r="AQ1228">
        <v>0</v>
      </c>
      <c r="AR1228">
        <v>0</v>
      </c>
      <c r="AS1228" t="s">
        <v>3</v>
      </c>
      <c r="AT1228">
        <v>0.16</v>
      </c>
      <c r="AU1228" t="s">
        <v>3</v>
      </c>
      <c r="AV1228">
        <v>2</v>
      </c>
      <c r="AW1228">
        <v>2</v>
      </c>
      <c r="AX1228">
        <v>69735705</v>
      </c>
      <c r="AY1228">
        <v>1</v>
      </c>
      <c r="AZ1228">
        <v>0</v>
      </c>
      <c r="BA1228">
        <v>1250</v>
      </c>
      <c r="BB1228">
        <v>0</v>
      </c>
      <c r="BC1228">
        <v>0</v>
      </c>
      <c r="BD1228">
        <v>0</v>
      </c>
      <c r="BE1228">
        <v>0</v>
      </c>
      <c r="BF1228">
        <v>0</v>
      </c>
      <c r="BG1228">
        <v>0</v>
      </c>
      <c r="BH1228">
        <v>0</v>
      </c>
      <c r="BI1228">
        <v>0</v>
      </c>
      <c r="BJ1228">
        <v>0</v>
      </c>
      <c r="BK1228">
        <v>0</v>
      </c>
      <c r="BL1228">
        <v>0</v>
      </c>
      <c r="BM1228">
        <v>0</v>
      </c>
      <c r="BN1228">
        <v>0</v>
      </c>
      <c r="BO1228">
        <v>0</v>
      </c>
      <c r="BP1228">
        <v>0</v>
      </c>
      <c r="BQ1228">
        <v>0</v>
      </c>
      <c r="BR1228">
        <v>0</v>
      </c>
      <c r="BS1228">
        <v>0</v>
      </c>
      <c r="BT1228">
        <v>0</v>
      </c>
      <c r="BU1228">
        <v>0</v>
      </c>
      <c r="BV1228">
        <v>0</v>
      </c>
      <c r="BW1228">
        <v>0</v>
      </c>
      <c r="CV1228">
        <v>0</v>
      </c>
      <c r="CW1228">
        <v>0</v>
      </c>
      <c r="CX1228" t="e">
        <f>ROUND(Y1228*Source!I1531,9)</f>
        <v>#REF!</v>
      </c>
      <c r="CY1228">
        <f>AD1228</f>
        <v>0</v>
      </c>
      <c r="CZ1228">
        <f>AH1228</f>
        <v>0</v>
      </c>
      <c r="DA1228">
        <f>AL1228</f>
        <v>1</v>
      </c>
      <c r="DB1228">
        <f t="shared" si="579"/>
        <v>0</v>
      </c>
      <c r="DC1228">
        <f t="shared" si="580"/>
        <v>0</v>
      </c>
      <c r="DD1228" t="s">
        <v>3</v>
      </c>
      <c r="DE1228" t="s">
        <v>3</v>
      </c>
      <c r="DF1228" t="e">
        <f t="shared" si="585"/>
        <v>#REF!</v>
      </c>
      <c r="DG1228" t="e">
        <f t="shared" si="583"/>
        <v>#REF!</v>
      </c>
      <c r="DH1228" t="e">
        <f t="shared" si="584"/>
        <v>#REF!</v>
      </c>
      <c r="DI1228" t="e">
        <f t="shared" si="582"/>
        <v>#REF!</v>
      </c>
      <c r="DJ1228" t="e">
        <f>DI1228</f>
        <v>#REF!</v>
      </c>
      <c r="DK1228">
        <v>0</v>
      </c>
      <c r="DL1228" t="s">
        <v>3</v>
      </c>
      <c r="DM1228">
        <v>0</v>
      </c>
      <c r="DN1228" t="s">
        <v>3</v>
      </c>
      <c r="DO1228">
        <v>0</v>
      </c>
    </row>
    <row r="1229" spans="1:119" x14ac:dyDescent="0.2">
      <c r="A1229">
        <f>ROW(Source!A1531)</f>
        <v>1531</v>
      </c>
      <c r="B1229">
        <v>69726971</v>
      </c>
      <c r="C1229">
        <v>69735697</v>
      </c>
      <c r="D1229">
        <v>27439499</v>
      </c>
      <c r="E1229">
        <v>1</v>
      </c>
      <c r="F1229">
        <v>1</v>
      </c>
      <c r="G1229">
        <v>1</v>
      </c>
      <c r="H1229">
        <v>2</v>
      </c>
      <c r="I1229" t="s">
        <v>1051</v>
      </c>
      <c r="J1229" t="s">
        <v>1052</v>
      </c>
      <c r="K1229" t="s">
        <v>1053</v>
      </c>
      <c r="L1229">
        <v>1368</v>
      </c>
      <c r="N1229">
        <v>1011</v>
      </c>
      <c r="O1229" t="s">
        <v>978</v>
      </c>
      <c r="P1229" t="s">
        <v>978</v>
      </c>
      <c r="Q1229">
        <v>1</v>
      </c>
      <c r="W1229">
        <v>0</v>
      </c>
      <c r="X1229">
        <v>1890856440</v>
      </c>
      <c r="Y1229">
        <f t="shared" si="578"/>
        <v>0.16</v>
      </c>
      <c r="AA1229">
        <v>0</v>
      </c>
      <c r="AB1229">
        <v>112.67</v>
      </c>
      <c r="AC1229">
        <v>13.61</v>
      </c>
      <c r="AD1229">
        <v>0</v>
      </c>
      <c r="AE1229">
        <v>0</v>
      </c>
      <c r="AF1229">
        <v>112.67</v>
      </c>
      <c r="AG1229">
        <v>13.61</v>
      </c>
      <c r="AH1229">
        <v>0</v>
      </c>
      <c r="AI1229">
        <v>1</v>
      </c>
      <c r="AJ1229">
        <v>1</v>
      </c>
      <c r="AK1229">
        <v>1</v>
      </c>
      <c r="AL1229">
        <v>1</v>
      </c>
      <c r="AM1229">
        <v>0</v>
      </c>
      <c r="AN1229">
        <v>0</v>
      </c>
      <c r="AO1229">
        <v>1</v>
      </c>
      <c r="AP1229">
        <v>0</v>
      </c>
      <c r="AQ1229">
        <v>0</v>
      </c>
      <c r="AR1229">
        <v>0</v>
      </c>
      <c r="AS1229" t="s">
        <v>3</v>
      </c>
      <c r="AT1229">
        <v>0.16</v>
      </c>
      <c r="AU1229" t="s">
        <v>3</v>
      </c>
      <c r="AV1229">
        <v>0</v>
      </c>
      <c r="AW1229">
        <v>2</v>
      </c>
      <c r="AX1229">
        <v>69735706</v>
      </c>
      <c r="AY1229">
        <v>1</v>
      </c>
      <c r="AZ1229">
        <v>0</v>
      </c>
      <c r="BA1229">
        <v>1251</v>
      </c>
      <c r="BB1229">
        <v>0</v>
      </c>
      <c r="BC1229">
        <v>0</v>
      </c>
      <c r="BD1229">
        <v>0</v>
      </c>
      <c r="BE1229">
        <v>0</v>
      </c>
      <c r="BF1229">
        <v>0</v>
      </c>
      <c r="BG1229">
        <v>0</v>
      </c>
      <c r="BH1229">
        <v>0</v>
      </c>
      <c r="BI1229">
        <v>0</v>
      </c>
      <c r="BJ1229">
        <v>0</v>
      </c>
      <c r="BK1229">
        <v>0</v>
      </c>
      <c r="BL1229">
        <v>0</v>
      </c>
      <c r="BM1229">
        <v>0</v>
      </c>
      <c r="BN1229">
        <v>0</v>
      </c>
      <c r="BO1229">
        <v>0</v>
      </c>
      <c r="BP1229">
        <v>0</v>
      </c>
      <c r="BQ1229">
        <v>0</v>
      </c>
      <c r="BR1229">
        <v>0</v>
      </c>
      <c r="BS1229">
        <v>0</v>
      </c>
      <c r="BT1229">
        <v>0</v>
      </c>
      <c r="BU1229">
        <v>0</v>
      </c>
      <c r="BV1229">
        <v>0</v>
      </c>
      <c r="BW1229">
        <v>0</v>
      </c>
      <c r="CV1229">
        <v>0</v>
      </c>
      <c r="CW1229" t="e">
        <f>ROUND(Y1229*Source!I1531*DO1229,9)</f>
        <v>#REF!</v>
      </c>
      <c r="CX1229" t="e">
        <f>ROUND(Y1229*Source!I1531,9)</f>
        <v>#REF!</v>
      </c>
      <c r="CY1229">
        <f>AB1229</f>
        <v>112.67</v>
      </c>
      <c r="CZ1229">
        <f>AF1229</f>
        <v>112.67</v>
      </c>
      <c r="DA1229">
        <f>AJ1229</f>
        <v>1</v>
      </c>
      <c r="DB1229">
        <f t="shared" si="579"/>
        <v>18.03</v>
      </c>
      <c r="DC1229">
        <f t="shared" si="580"/>
        <v>2.1800000000000002</v>
      </c>
      <c r="DD1229" t="s">
        <v>3</v>
      </c>
      <c r="DE1229" t="s">
        <v>3</v>
      </c>
      <c r="DF1229" t="e">
        <f t="shared" si="585"/>
        <v>#REF!</v>
      </c>
      <c r="DG1229" t="e">
        <f t="shared" si="583"/>
        <v>#REF!</v>
      </c>
      <c r="DH1229" t="e">
        <f t="shared" si="584"/>
        <v>#REF!</v>
      </c>
      <c r="DI1229" t="e">
        <f t="shared" si="582"/>
        <v>#REF!</v>
      </c>
      <c r="DJ1229" t="e">
        <f>DG1229</f>
        <v>#REF!</v>
      </c>
      <c r="DK1229">
        <v>0</v>
      </c>
      <c r="DL1229" t="s">
        <v>3</v>
      </c>
      <c r="DM1229">
        <v>0</v>
      </c>
      <c r="DN1229" t="s">
        <v>3</v>
      </c>
      <c r="DO1229">
        <v>0</v>
      </c>
    </row>
    <row r="1230" spans="1:119" x14ac:dyDescent="0.2">
      <c r="A1230">
        <f>ROW(Source!A1531)</f>
        <v>1531</v>
      </c>
      <c r="B1230">
        <v>69726971</v>
      </c>
      <c r="C1230">
        <v>69735697</v>
      </c>
      <c r="D1230">
        <v>27441327</v>
      </c>
      <c r="E1230">
        <v>1</v>
      </c>
      <c r="F1230">
        <v>1</v>
      </c>
      <c r="G1230">
        <v>1</v>
      </c>
      <c r="H1230">
        <v>2</v>
      </c>
      <c r="I1230" t="s">
        <v>975</v>
      </c>
      <c r="J1230" t="s">
        <v>976</v>
      </c>
      <c r="K1230" t="s">
        <v>977</v>
      </c>
      <c r="L1230">
        <v>1368</v>
      </c>
      <c r="N1230">
        <v>1011</v>
      </c>
      <c r="O1230" t="s">
        <v>978</v>
      </c>
      <c r="P1230" t="s">
        <v>978</v>
      </c>
      <c r="Q1230">
        <v>1</v>
      </c>
      <c r="W1230">
        <v>0</v>
      </c>
      <c r="X1230">
        <v>-1583389094</v>
      </c>
      <c r="Y1230">
        <f t="shared" si="578"/>
        <v>0.22</v>
      </c>
      <c r="AA1230">
        <v>0</v>
      </c>
      <c r="AB1230">
        <v>93.37</v>
      </c>
      <c r="AC1230">
        <v>11.69</v>
      </c>
      <c r="AD1230">
        <v>0</v>
      </c>
      <c r="AE1230">
        <v>0</v>
      </c>
      <c r="AF1230">
        <v>93.37</v>
      </c>
      <c r="AG1230">
        <v>11.69</v>
      </c>
      <c r="AH1230">
        <v>0</v>
      </c>
      <c r="AI1230">
        <v>1</v>
      </c>
      <c r="AJ1230">
        <v>1</v>
      </c>
      <c r="AK1230">
        <v>1</v>
      </c>
      <c r="AL1230">
        <v>1</v>
      </c>
      <c r="AM1230">
        <v>0</v>
      </c>
      <c r="AN1230">
        <v>0</v>
      </c>
      <c r="AO1230">
        <v>1</v>
      </c>
      <c r="AP1230">
        <v>0</v>
      </c>
      <c r="AQ1230">
        <v>0</v>
      </c>
      <c r="AR1230">
        <v>0</v>
      </c>
      <c r="AS1230" t="s">
        <v>3</v>
      </c>
      <c r="AT1230">
        <v>0.22</v>
      </c>
      <c r="AU1230" t="s">
        <v>3</v>
      </c>
      <c r="AV1230">
        <v>0</v>
      </c>
      <c r="AW1230">
        <v>2</v>
      </c>
      <c r="AX1230">
        <v>69735707</v>
      </c>
      <c r="AY1230">
        <v>1</v>
      </c>
      <c r="AZ1230">
        <v>0</v>
      </c>
      <c r="BA1230">
        <v>1252</v>
      </c>
      <c r="BB1230">
        <v>0</v>
      </c>
      <c r="BC1230">
        <v>0</v>
      </c>
      <c r="BD1230">
        <v>0</v>
      </c>
      <c r="BE1230">
        <v>0</v>
      </c>
      <c r="BF1230">
        <v>0</v>
      </c>
      <c r="BG1230">
        <v>0</v>
      </c>
      <c r="BH1230">
        <v>0</v>
      </c>
      <c r="BI1230">
        <v>0</v>
      </c>
      <c r="BJ1230">
        <v>0</v>
      </c>
      <c r="BK1230">
        <v>0</v>
      </c>
      <c r="BL1230">
        <v>0</v>
      </c>
      <c r="BM1230">
        <v>0</v>
      </c>
      <c r="BN1230">
        <v>0</v>
      </c>
      <c r="BO1230">
        <v>0</v>
      </c>
      <c r="BP1230">
        <v>0</v>
      </c>
      <c r="BQ1230">
        <v>0</v>
      </c>
      <c r="BR1230">
        <v>0</v>
      </c>
      <c r="BS1230">
        <v>0</v>
      </c>
      <c r="BT1230">
        <v>0</v>
      </c>
      <c r="BU1230">
        <v>0</v>
      </c>
      <c r="BV1230">
        <v>0</v>
      </c>
      <c r="BW1230">
        <v>0</v>
      </c>
      <c r="CV1230">
        <v>0</v>
      </c>
      <c r="CW1230" t="e">
        <f>ROUND(Y1230*Source!I1531*DO1230,9)</f>
        <v>#REF!</v>
      </c>
      <c r="CX1230" t="e">
        <f>ROUND(Y1230*Source!I1531,9)</f>
        <v>#REF!</v>
      </c>
      <c r="CY1230">
        <f>AB1230</f>
        <v>93.37</v>
      </c>
      <c r="CZ1230">
        <f>AF1230</f>
        <v>93.37</v>
      </c>
      <c r="DA1230">
        <f>AJ1230</f>
        <v>1</v>
      </c>
      <c r="DB1230">
        <f t="shared" si="579"/>
        <v>20.54</v>
      </c>
      <c r="DC1230">
        <f t="shared" si="580"/>
        <v>2.57</v>
      </c>
      <c r="DD1230" t="s">
        <v>3</v>
      </c>
      <c r="DE1230" t="s">
        <v>3</v>
      </c>
      <c r="DF1230" t="e">
        <f t="shared" si="585"/>
        <v>#REF!</v>
      </c>
      <c r="DG1230" t="e">
        <f t="shared" si="583"/>
        <v>#REF!</v>
      </c>
      <c r="DH1230" t="e">
        <f t="shared" si="584"/>
        <v>#REF!</v>
      </c>
      <c r="DI1230" t="e">
        <f t="shared" si="582"/>
        <v>#REF!</v>
      </c>
      <c r="DJ1230" t="e">
        <f>DG1230</f>
        <v>#REF!</v>
      </c>
      <c r="DK1230">
        <v>0</v>
      </c>
      <c r="DL1230" t="s">
        <v>3</v>
      </c>
      <c r="DM1230">
        <v>0</v>
      </c>
      <c r="DN1230" t="s">
        <v>3</v>
      </c>
      <c r="DO1230">
        <v>0</v>
      </c>
    </row>
    <row r="1231" spans="1:119" x14ac:dyDescent="0.2">
      <c r="A1231">
        <f>ROW(Source!A1531)</f>
        <v>1531</v>
      </c>
      <c r="B1231">
        <v>69726971</v>
      </c>
      <c r="C1231">
        <v>69735697</v>
      </c>
      <c r="D1231">
        <v>27377917</v>
      </c>
      <c r="E1231">
        <v>1</v>
      </c>
      <c r="F1231">
        <v>1</v>
      </c>
      <c r="G1231">
        <v>1</v>
      </c>
      <c r="H1231">
        <v>3</v>
      </c>
      <c r="I1231" t="s">
        <v>666</v>
      </c>
      <c r="J1231" t="s">
        <v>668</v>
      </c>
      <c r="K1231" t="s">
        <v>667</v>
      </c>
      <c r="L1231">
        <v>1348</v>
      </c>
      <c r="N1231">
        <v>1009</v>
      </c>
      <c r="O1231" t="s">
        <v>78</v>
      </c>
      <c r="P1231" t="s">
        <v>78</v>
      </c>
      <c r="Q1231">
        <v>1000</v>
      </c>
      <c r="W1231">
        <v>0</v>
      </c>
      <c r="X1231">
        <v>429567918</v>
      </c>
      <c r="Y1231">
        <f t="shared" si="578"/>
        <v>2.8000000000000001E-2</v>
      </c>
      <c r="AA1231">
        <v>10559.12</v>
      </c>
      <c r="AB1231">
        <v>0</v>
      </c>
      <c r="AC1231">
        <v>0</v>
      </c>
      <c r="AD1231">
        <v>0</v>
      </c>
      <c r="AE1231">
        <v>10559.12</v>
      </c>
      <c r="AF1231">
        <v>0</v>
      </c>
      <c r="AG1231">
        <v>0</v>
      </c>
      <c r="AH1231">
        <v>0</v>
      </c>
      <c r="AI1231">
        <v>1</v>
      </c>
      <c r="AJ1231">
        <v>1</v>
      </c>
      <c r="AK1231">
        <v>1</v>
      </c>
      <c r="AL1231">
        <v>1</v>
      </c>
      <c r="AM1231">
        <v>0</v>
      </c>
      <c r="AN1231">
        <v>0</v>
      </c>
      <c r="AO1231">
        <v>0</v>
      </c>
      <c r="AP1231">
        <v>0</v>
      </c>
      <c r="AQ1231">
        <v>0</v>
      </c>
      <c r="AR1231">
        <v>0</v>
      </c>
      <c r="AS1231" t="s">
        <v>3</v>
      </c>
      <c r="AT1231">
        <v>2.8000000000000001E-2</v>
      </c>
      <c r="AU1231" t="s">
        <v>3</v>
      </c>
      <c r="AV1231">
        <v>0</v>
      </c>
      <c r="AW1231">
        <v>2</v>
      </c>
      <c r="AX1231">
        <v>69735708</v>
      </c>
      <c r="AY1231">
        <v>1</v>
      </c>
      <c r="AZ1231">
        <v>0</v>
      </c>
      <c r="BA1231">
        <v>1253</v>
      </c>
      <c r="BB1231">
        <v>3</v>
      </c>
      <c r="BC1231">
        <v>0</v>
      </c>
      <c r="BD1231">
        <v>0</v>
      </c>
      <c r="BE1231">
        <v>0</v>
      </c>
      <c r="BF1231">
        <v>0</v>
      </c>
      <c r="BG1231">
        <v>0</v>
      </c>
      <c r="BH1231">
        <v>0</v>
      </c>
      <c r="BI1231">
        <v>0</v>
      </c>
      <c r="BJ1231">
        <v>0</v>
      </c>
      <c r="BK1231">
        <v>0</v>
      </c>
      <c r="BL1231">
        <v>0</v>
      </c>
      <c r="BM1231">
        <v>0</v>
      </c>
      <c r="BN1231">
        <v>0</v>
      </c>
      <c r="BO1231">
        <v>0</v>
      </c>
      <c r="BP1231">
        <v>0</v>
      </c>
      <c r="BQ1231">
        <v>0</v>
      </c>
      <c r="BR1231">
        <v>0</v>
      </c>
      <c r="BS1231">
        <v>0</v>
      </c>
      <c r="BT1231">
        <v>0</v>
      </c>
      <c r="BU1231">
        <v>0</v>
      </c>
      <c r="BV1231">
        <v>0</v>
      </c>
      <c r="BW1231">
        <v>0</v>
      </c>
      <c r="CV1231">
        <v>0</v>
      </c>
      <c r="CW1231">
        <v>0</v>
      </c>
      <c r="CX1231" t="e">
        <f>ROUND(Y1231*Source!I1531,9)</f>
        <v>#REF!</v>
      </c>
      <c r="CY1231">
        <f>AA1231</f>
        <v>10559.12</v>
      </c>
      <c r="CZ1231">
        <f>AE1231</f>
        <v>10559.12</v>
      </c>
      <c r="DA1231">
        <f>AI1231</f>
        <v>1</v>
      </c>
      <c r="DB1231">
        <f t="shared" si="579"/>
        <v>295.66000000000003</v>
      </c>
      <c r="DC1231">
        <f t="shared" si="580"/>
        <v>0</v>
      </c>
      <c r="DD1231" t="s">
        <v>3</v>
      </c>
      <c r="DE1231" t="s">
        <v>3</v>
      </c>
      <c r="DF1231" t="e">
        <f t="shared" si="585"/>
        <v>#REF!</v>
      </c>
      <c r="DG1231" t="e">
        <f t="shared" si="583"/>
        <v>#REF!</v>
      </c>
      <c r="DH1231" t="e">
        <f t="shared" si="584"/>
        <v>#REF!</v>
      </c>
      <c r="DI1231" t="e">
        <f t="shared" si="582"/>
        <v>#REF!</v>
      </c>
      <c r="DJ1231" t="e">
        <f>DF1231</f>
        <v>#REF!</v>
      </c>
      <c r="DK1231">
        <v>0</v>
      </c>
      <c r="DL1231" t="s">
        <v>3</v>
      </c>
      <c r="DM1231">
        <v>0</v>
      </c>
      <c r="DN1231" t="s">
        <v>3</v>
      </c>
      <c r="DO1231">
        <v>0</v>
      </c>
    </row>
    <row r="1232" spans="1:119" x14ac:dyDescent="0.2">
      <c r="A1232">
        <f>ROW(Source!A1531)</f>
        <v>1531</v>
      </c>
      <c r="B1232">
        <v>69726971</v>
      </c>
      <c r="C1232">
        <v>69735697</v>
      </c>
      <c r="D1232">
        <v>61336234</v>
      </c>
      <c r="E1232">
        <v>1</v>
      </c>
      <c r="F1232">
        <v>1</v>
      </c>
      <c r="G1232">
        <v>1</v>
      </c>
      <c r="H1232">
        <v>3</v>
      </c>
      <c r="I1232" t="s">
        <v>671</v>
      </c>
      <c r="J1232" t="s">
        <v>673</v>
      </c>
      <c r="K1232" t="s">
        <v>672</v>
      </c>
      <c r="L1232">
        <v>1348</v>
      </c>
      <c r="N1232">
        <v>1009</v>
      </c>
      <c r="O1232" t="s">
        <v>78</v>
      </c>
      <c r="P1232" t="s">
        <v>78</v>
      </c>
      <c r="Q1232">
        <v>1000</v>
      </c>
      <c r="W1232">
        <v>0</v>
      </c>
      <c r="X1232">
        <v>-78750848</v>
      </c>
      <c r="Y1232">
        <f t="shared" si="578"/>
        <v>1</v>
      </c>
      <c r="AA1232">
        <v>14770.4</v>
      </c>
      <c r="AB1232">
        <v>0</v>
      </c>
      <c r="AC1232">
        <v>0</v>
      </c>
      <c r="AD1232">
        <v>0</v>
      </c>
      <c r="AE1232">
        <v>14770.4</v>
      </c>
      <c r="AF1232">
        <v>0</v>
      </c>
      <c r="AG1232">
        <v>0</v>
      </c>
      <c r="AH1232">
        <v>0</v>
      </c>
      <c r="AI1232">
        <v>1</v>
      </c>
      <c r="AJ1232">
        <v>1</v>
      </c>
      <c r="AK1232">
        <v>1</v>
      </c>
      <c r="AL1232">
        <v>1</v>
      </c>
      <c r="AM1232">
        <v>0</v>
      </c>
      <c r="AN1232">
        <v>0</v>
      </c>
      <c r="AO1232">
        <v>0</v>
      </c>
      <c r="AP1232">
        <v>1</v>
      </c>
      <c r="AQ1232">
        <v>0</v>
      </c>
      <c r="AR1232">
        <v>0</v>
      </c>
      <c r="AS1232" t="s">
        <v>3</v>
      </c>
      <c r="AT1232">
        <v>1</v>
      </c>
      <c r="AU1232" t="s">
        <v>3</v>
      </c>
      <c r="AV1232">
        <v>0</v>
      </c>
      <c r="AW1232">
        <v>1</v>
      </c>
      <c r="AX1232">
        <v>-1</v>
      </c>
      <c r="AY1232">
        <v>0</v>
      </c>
      <c r="AZ1232">
        <v>0</v>
      </c>
      <c r="BA1232" t="s">
        <v>3</v>
      </c>
      <c r="BB1232">
        <v>0</v>
      </c>
      <c r="BC1232">
        <v>0</v>
      </c>
      <c r="BD1232">
        <v>0</v>
      </c>
      <c r="BE1232">
        <v>0</v>
      </c>
      <c r="BF1232">
        <v>0</v>
      </c>
      <c r="BG1232">
        <v>0</v>
      </c>
      <c r="BH1232">
        <v>0</v>
      </c>
      <c r="BI1232">
        <v>0</v>
      </c>
      <c r="BJ1232">
        <v>0</v>
      </c>
      <c r="BK1232">
        <v>0</v>
      </c>
      <c r="BL1232">
        <v>0</v>
      </c>
      <c r="BM1232">
        <v>0</v>
      </c>
      <c r="BN1232">
        <v>0</v>
      </c>
      <c r="BO1232">
        <v>0</v>
      </c>
      <c r="BP1232">
        <v>0</v>
      </c>
      <c r="BQ1232">
        <v>0</v>
      </c>
      <c r="BR1232">
        <v>0</v>
      </c>
      <c r="BS1232">
        <v>0</v>
      </c>
      <c r="BT1232">
        <v>0</v>
      </c>
      <c r="BU1232">
        <v>0</v>
      </c>
      <c r="BV1232">
        <v>0</v>
      </c>
      <c r="BW1232">
        <v>0</v>
      </c>
      <c r="CV1232">
        <v>0</v>
      </c>
      <c r="CW1232">
        <v>0</v>
      </c>
      <c r="CX1232" t="e">
        <f>ROUND(Y1232*Source!I1531,9)</f>
        <v>#REF!</v>
      </c>
      <c r="CY1232">
        <f>AA1232</f>
        <v>14770.4</v>
      </c>
      <c r="CZ1232">
        <f>AE1232</f>
        <v>14770.4</v>
      </c>
      <c r="DA1232">
        <f>AI1232</f>
        <v>1</v>
      </c>
      <c r="DB1232">
        <f t="shared" si="579"/>
        <v>14770.4</v>
      </c>
      <c r="DC1232">
        <f t="shared" si="580"/>
        <v>0</v>
      </c>
      <c r="DD1232" t="s">
        <v>3</v>
      </c>
      <c r="DE1232" t="s">
        <v>3</v>
      </c>
      <c r="DF1232" t="e">
        <f t="shared" si="585"/>
        <v>#REF!</v>
      </c>
      <c r="DG1232" t="e">
        <f t="shared" si="583"/>
        <v>#REF!</v>
      </c>
      <c r="DH1232" t="e">
        <f t="shared" si="584"/>
        <v>#REF!</v>
      </c>
      <c r="DI1232" t="e">
        <f t="shared" si="582"/>
        <v>#REF!</v>
      </c>
      <c r="DJ1232" t="e">
        <f>DF1232</f>
        <v>#REF!</v>
      </c>
      <c r="DK1232">
        <v>0</v>
      </c>
      <c r="DL1232" t="s">
        <v>3</v>
      </c>
      <c r="DM1232">
        <v>0</v>
      </c>
      <c r="DN1232" t="s">
        <v>3</v>
      </c>
      <c r="DO1232">
        <v>0</v>
      </c>
    </row>
    <row r="1233" spans="1:119" x14ac:dyDescent="0.2">
      <c r="A1233">
        <f>ROW(Source!A1532)</f>
        <v>1532</v>
      </c>
      <c r="B1233">
        <v>69726884</v>
      </c>
      <c r="C1233">
        <v>69735697</v>
      </c>
      <c r="D1233">
        <v>27493187</v>
      </c>
      <c r="E1233">
        <v>1</v>
      </c>
      <c r="F1233">
        <v>1</v>
      </c>
      <c r="G1233">
        <v>1</v>
      </c>
      <c r="H1233">
        <v>1</v>
      </c>
      <c r="I1233" t="s">
        <v>1049</v>
      </c>
      <c r="J1233" t="s">
        <v>3</v>
      </c>
      <c r="K1233" t="s">
        <v>1050</v>
      </c>
      <c r="L1233">
        <v>1369</v>
      </c>
      <c r="N1233">
        <v>1013</v>
      </c>
      <c r="O1233" t="s">
        <v>974</v>
      </c>
      <c r="P1233" t="s">
        <v>974</v>
      </c>
      <c r="Q1233">
        <v>1</v>
      </c>
      <c r="W1233">
        <v>0</v>
      </c>
      <c r="X1233">
        <v>1476363087</v>
      </c>
      <c r="Y1233">
        <f t="shared" si="578"/>
        <v>12.64</v>
      </c>
      <c r="AA1233">
        <v>0</v>
      </c>
      <c r="AB1233">
        <v>0</v>
      </c>
      <c r="AC1233">
        <v>0</v>
      </c>
      <c r="AD1233">
        <v>226.46</v>
      </c>
      <c r="AE1233">
        <v>0</v>
      </c>
      <c r="AF1233">
        <v>0</v>
      </c>
      <c r="AG1233">
        <v>0</v>
      </c>
      <c r="AH1233">
        <v>8.93</v>
      </c>
      <c r="AI1233">
        <v>1</v>
      </c>
      <c r="AJ1233">
        <v>1</v>
      </c>
      <c r="AK1233">
        <v>1</v>
      </c>
      <c r="AL1233">
        <v>25.36</v>
      </c>
      <c r="AM1233">
        <v>5</v>
      </c>
      <c r="AN1233">
        <v>0</v>
      </c>
      <c r="AO1233">
        <v>1</v>
      </c>
      <c r="AP1233">
        <v>0</v>
      </c>
      <c r="AQ1233">
        <v>0</v>
      </c>
      <c r="AR1233">
        <v>0</v>
      </c>
      <c r="AS1233" t="s">
        <v>3</v>
      </c>
      <c r="AT1233">
        <v>12.64</v>
      </c>
      <c r="AU1233" t="s">
        <v>3</v>
      </c>
      <c r="AV1233">
        <v>1</v>
      </c>
      <c r="AW1233">
        <v>2</v>
      </c>
      <c r="AX1233">
        <v>69735704</v>
      </c>
      <c r="AY1233">
        <v>1</v>
      </c>
      <c r="AZ1233">
        <v>0</v>
      </c>
      <c r="BA1233">
        <v>1255</v>
      </c>
      <c r="BB1233">
        <v>0</v>
      </c>
      <c r="BC1233">
        <v>0</v>
      </c>
      <c r="BD1233">
        <v>0</v>
      </c>
      <c r="BE1233">
        <v>0</v>
      </c>
      <c r="BF1233">
        <v>0</v>
      </c>
      <c r="BG1233">
        <v>0</v>
      </c>
      <c r="BH1233">
        <v>0</v>
      </c>
      <c r="BI1233">
        <v>0</v>
      </c>
      <c r="BJ1233">
        <v>0</v>
      </c>
      <c r="BK1233">
        <v>0</v>
      </c>
      <c r="BL1233">
        <v>0</v>
      </c>
      <c r="BM1233">
        <v>0</v>
      </c>
      <c r="BN1233">
        <v>0</v>
      </c>
      <c r="BO1233">
        <v>0</v>
      </c>
      <c r="BP1233">
        <v>0</v>
      </c>
      <c r="BQ1233">
        <v>0</v>
      </c>
      <c r="BR1233">
        <v>0</v>
      </c>
      <c r="BS1233">
        <v>0</v>
      </c>
      <c r="BT1233">
        <v>0</v>
      </c>
      <c r="BU1233">
        <v>0</v>
      </c>
      <c r="BV1233">
        <v>0</v>
      </c>
      <c r="BW1233">
        <v>0</v>
      </c>
      <c r="CU1233" t="e">
        <f>ROUND(AT1233*Source!I1532*AH1233*AL1233,0)</f>
        <v>#REF!</v>
      </c>
      <c r="CV1233" t="e">
        <f>ROUND(Y1233*Source!I1532,9)</f>
        <v>#REF!</v>
      </c>
      <c r="CW1233">
        <v>0</v>
      </c>
      <c r="CX1233" t="e">
        <f>ROUND(Y1233*Source!I1532,9)</f>
        <v>#REF!</v>
      </c>
      <c r="CY1233">
        <f>AD1233</f>
        <v>226.46</v>
      </c>
      <c r="CZ1233">
        <f>AH1233</f>
        <v>8.93</v>
      </c>
      <c r="DA1233">
        <f>AL1233</f>
        <v>25.36</v>
      </c>
      <c r="DB1233">
        <f t="shared" si="579"/>
        <v>112.88</v>
      </c>
      <c r="DC1233">
        <f t="shared" si="580"/>
        <v>0</v>
      </c>
      <c r="DD1233" t="s">
        <v>3</v>
      </c>
      <c r="DE1233" t="s">
        <v>3</v>
      </c>
      <c r="DF1233" t="e">
        <f t="shared" si="585"/>
        <v>#REF!</v>
      </c>
      <c r="DG1233" t="e">
        <f t="shared" si="583"/>
        <v>#REF!</v>
      </c>
      <c r="DH1233" t="e">
        <f t="shared" si="584"/>
        <v>#REF!</v>
      </c>
      <c r="DI1233" t="e">
        <f>ROUND(ROUND(AH1233*AL1233,0)*CX1233,0)</f>
        <v>#REF!</v>
      </c>
      <c r="DJ1233" t="e">
        <f>DI1233</f>
        <v>#REF!</v>
      </c>
      <c r="DK1233">
        <v>0</v>
      </c>
      <c r="DL1233" t="s">
        <v>3</v>
      </c>
      <c r="DM1233">
        <v>0</v>
      </c>
      <c r="DN1233" t="s">
        <v>3</v>
      </c>
      <c r="DO1233">
        <v>0</v>
      </c>
    </row>
    <row r="1234" spans="1:119" x14ac:dyDescent="0.2">
      <c r="A1234">
        <f>ROW(Source!A1532)</f>
        <v>1532</v>
      </c>
      <c r="B1234">
        <v>69726884</v>
      </c>
      <c r="C1234">
        <v>69735697</v>
      </c>
      <c r="D1234">
        <v>121548</v>
      </c>
      <c r="E1234">
        <v>1</v>
      </c>
      <c r="F1234">
        <v>1</v>
      </c>
      <c r="G1234">
        <v>1</v>
      </c>
      <c r="H1234">
        <v>1</v>
      </c>
      <c r="I1234" t="s">
        <v>36</v>
      </c>
      <c r="J1234" t="s">
        <v>3</v>
      </c>
      <c r="K1234" t="s">
        <v>981</v>
      </c>
      <c r="L1234">
        <v>608254</v>
      </c>
      <c r="N1234">
        <v>1013</v>
      </c>
      <c r="O1234" t="s">
        <v>982</v>
      </c>
      <c r="P1234" t="s">
        <v>982</v>
      </c>
      <c r="Q1234">
        <v>1</v>
      </c>
      <c r="W1234">
        <v>0</v>
      </c>
      <c r="X1234">
        <v>-185737400</v>
      </c>
      <c r="Y1234">
        <f t="shared" si="578"/>
        <v>0.16</v>
      </c>
      <c r="AA1234">
        <v>0</v>
      </c>
      <c r="AB1234">
        <v>0</v>
      </c>
      <c r="AC1234">
        <v>0</v>
      </c>
      <c r="AD1234">
        <v>0</v>
      </c>
      <c r="AE1234">
        <v>0</v>
      </c>
      <c r="AF1234">
        <v>0</v>
      </c>
      <c r="AG1234">
        <v>0</v>
      </c>
      <c r="AH1234">
        <v>0</v>
      </c>
      <c r="AI1234">
        <v>1</v>
      </c>
      <c r="AJ1234">
        <v>1</v>
      </c>
      <c r="AK1234">
        <v>19.8</v>
      </c>
      <c r="AL1234">
        <v>1</v>
      </c>
      <c r="AM1234">
        <v>5</v>
      </c>
      <c r="AN1234">
        <v>0</v>
      </c>
      <c r="AO1234">
        <v>1</v>
      </c>
      <c r="AP1234">
        <v>0</v>
      </c>
      <c r="AQ1234">
        <v>0</v>
      </c>
      <c r="AR1234">
        <v>0</v>
      </c>
      <c r="AS1234" t="s">
        <v>3</v>
      </c>
      <c r="AT1234">
        <v>0.16</v>
      </c>
      <c r="AU1234" t="s">
        <v>3</v>
      </c>
      <c r="AV1234">
        <v>2</v>
      </c>
      <c r="AW1234">
        <v>2</v>
      </c>
      <c r="AX1234">
        <v>69735705</v>
      </c>
      <c r="AY1234">
        <v>1</v>
      </c>
      <c r="AZ1234">
        <v>0</v>
      </c>
      <c r="BA1234">
        <v>1256</v>
      </c>
      <c r="BB1234">
        <v>0</v>
      </c>
      <c r="BC1234">
        <v>0</v>
      </c>
      <c r="BD1234">
        <v>0</v>
      </c>
      <c r="BE1234">
        <v>0</v>
      </c>
      <c r="BF1234">
        <v>0</v>
      </c>
      <c r="BG1234">
        <v>0</v>
      </c>
      <c r="BH1234">
        <v>0</v>
      </c>
      <c r="BI1234">
        <v>0</v>
      </c>
      <c r="BJ1234">
        <v>0</v>
      </c>
      <c r="BK1234">
        <v>0</v>
      </c>
      <c r="BL1234">
        <v>0</v>
      </c>
      <c r="BM1234">
        <v>0</v>
      </c>
      <c r="BN1234">
        <v>0</v>
      </c>
      <c r="BO1234">
        <v>0</v>
      </c>
      <c r="BP1234">
        <v>0</v>
      </c>
      <c r="BQ1234">
        <v>0</v>
      </c>
      <c r="BR1234">
        <v>0</v>
      </c>
      <c r="BS1234">
        <v>0</v>
      </c>
      <c r="BT1234">
        <v>0</v>
      </c>
      <c r="BU1234">
        <v>0</v>
      </c>
      <c r="BV1234">
        <v>0</v>
      </c>
      <c r="BW1234">
        <v>0</v>
      </c>
      <c r="CV1234">
        <v>0</v>
      </c>
      <c r="CW1234">
        <v>0</v>
      </c>
      <c r="CX1234" t="e">
        <f>ROUND(Y1234*Source!I1532,9)</f>
        <v>#REF!</v>
      </c>
      <c r="CY1234">
        <f>AD1234</f>
        <v>0</v>
      </c>
      <c r="CZ1234">
        <f>AH1234</f>
        <v>0</v>
      </c>
      <c r="DA1234">
        <f>AL1234</f>
        <v>1</v>
      </c>
      <c r="DB1234">
        <f t="shared" si="579"/>
        <v>0</v>
      </c>
      <c r="DC1234">
        <f t="shared" si="580"/>
        <v>0</v>
      </c>
      <c r="DD1234" t="s">
        <v>3</v>
      </c>
      <c r="DE1234" t="s">
        <v>3</v>
      </c>
      <c r="DF1234" t="e">
        <f t="shared" si="585"/>
        <v>#REF!</v>
      </c>
      <c r="DG1234" t="e">
        <f t="shared" si="583"/>
        <v>#REF!</v>
      </c>
      <c r="DH1234" t="e">
        <f>ROUND(ROUND(AG1234*AK1234,0)*CX1234,0)</f>
        <v>#REF!</v>
      </c>
      <c r="DI1234" t="e">
        <f t="shared" ref="DI1234:DI1244" si="586">ROUND(ROUND(AH1234,0)*CX1234,0)</f>
        <v>#REF!</v>
      </c>
      <c r="DJ1234" t="e">
        <f>DI1234</f>
        <v>#REF!</v>
      </c>
      <c r="DK1234">
        <v>0</v>
      </c>
      <c r="DL1234" t="s">
        <v>3</v>
      </c>
      <c r="DM1234">
        <v>0</v>
      </c>
      <c r="DN1234" t="s">
        <v>3</v>
      </c>
      <c r="DO1234">
        <v>0</v>
      </c>
    </row>
    <row r="1235" spans="1:119" x14ac:dyDescent="0.2">
      <c r="A1235">
        <f>ROW(Source!A1532)</f>
        <v>1532</v>
      </c>
      <c r="B1235">
        <v>69726884</v>
      </c>
      <c r="C1235">
        <v>69735697</v>
      </c>
      <c r="D1235">
        <v>27439499</v>
      </c>
      <c r="E1235">
        <v>1</v>
      </c>
      <c r="F1235">
        <v>1</v>
      </c>
      <c r="G1235">
        <v>1</v>
      </c>
      <c r="H1235">
        <v>2</v>
      </c>
      <c r="I1235" t="s">
        <v>1051</v>
      </c>
      <c r="J1235" t="s">
        <v>1052</v>
      </c>
      <c r="K1235" t="s">
        <v>1053</v>
      </c>
      <c r="L1235">
        <v>1368</v>
      </c>
      <c r="N1235">
        <v>1011</v>
      </c>
      <c r="O1235" t="s">
        <v>978</v>
      </c>
      <c r="P1235" t="s">
        <v>978</v>
      </c>
      <c r="Q1235">
        <v>1</v>
      </c>
      <c r="W1235">
        <v>0</v>
      </c>
      <c r="X1235">
        <v>1890856440</v>
      </c>
      <c r="Y1235">
        <f t="shared" si="578"/>
        <v>0.16</v>
      </c>
      <c r="AA1235">
        <v>0</v>
      </c>
      <c r="AB1235">
        <v>883.33</v>
      </c>
      <c r="AC1235">
        <v>269.48</v>
      </c>
      <c r="AD1235">
        <v>0</v>
      </c>
      <c r="AE1235">
        <v>0</v>
      </c>
      <c r="AF1235">
        <v>112.67</v>
      </c>
      <c r="AG1235">
        <v>13.61</v>
      </c>
      <c r="AH1235">
        <v>0</v>
      </c>
      <c r="AI1235">
        <v>1</v>
      </c>
      <c r="AJ1235">
        <v>7.84</v>
      </c>
      <c r="AK1235">
        <v>19.8</v>
      </c>
      <c r="AL1235">
        <v>1</v>
      </c>
      <c r="AM1235">
        <v>5</v>
      </c>
      <c r="AN1235">
        <v>0</v>
      </c>
      <c r="AO1235">
        <v>1</v>
      </c>
      <c r="AP1235">
        <v>0</v>
      </c>
      <c r="AQ1235">
        <v>0</v>
      </c>
      <c r="AR1235">
        <v>0</v>
      </c>
      <c r="AS1235" t="s">
        <v>3</v>
      </c>
      <c r="AT1235">
        <v>0.16</v>
      </c>
      <c r="AU1235" t="s">
        <v>3</v>
      </c>
      <c r="AV1235">
        <v>0</v>
      </c>
      <c r="AW1235">
        <v>2</v>
      </c>
      <c r="AX1235">
        <v>69735706</v>
      </c>
      <c r="AY1235">
        <v>1</v>
      </c>
      <c r="AZ1235">
        <v>0</v>
      </c>
      <c r="BA1235">
        <v>1257</v>
      </c>
      <c r="BB1235">
        <v>0</v>
      </c>
      <c r="BC1235">
        <v>0</v>
      </c>
      <c r="BD1235">
        <v>0</v>
      </c>
      <c r="BE1235">
        <v>0</v>
      </c>
      <c r="BF1235">
        <v>0</v>
      </c>
      <c r="BG1235">
        <v>0</v>
      </c>
      <c r="BH1235">
        <v>0</v>
      </c>
      <c r="BI1235">
        <v>0</v>
      </c>
      <c r="BJ1235">
        <v>0</v>
      </c>
      <c r="BK1235">
        <v>0</v>
      </c>
      <c r="BL1235">
        <v>0</v>
      </c>
      <c r="BM1235">
        <v>0</v>
      </c>
      <c r="BN1235">
        <v>0</v>
      </c>
      <c r="BO1235">
        <v>0</v>
      </c>
      <c r="BP1235">
        <v>0</v>
      </c>
      <c r="BQ1235">
        <v>0</v>
      </c>
      <c r="BR1235">
        <v>0</v>
      </c>
      <c r="BS1235">
        <v>0</v>
      </c>
      <c r="BT1235">
        <v>0</v>
      </c>
      <c r="BU1235">
        <v>0</v>
      </c>
      <c r="BV1235">
        <v>0</v>
      </c>
      <c r="BW1235">
        <v>0</v>
      </c>
      <c r="CV1235">
        <v>0</v>
      </c>
      <c r="CW1235" t="e">
        <f>ROUND(Y1235*Source!I1532*DO1235,9)</f>
        <v>#REF!</v>
      </c>
      <c r="CX1235" t="e">
        <f>ROUND(Y1235*Source!I1532,9)</f>
        <v>#REF!</v>
      </c>
      <c r="CY1235">
        <f>AB1235</f>
        <v>883.33</v>
      </c>
      <c r="CZ1235">
        <f>AF1235</f>
        <v>112.67</v>
      </c>
      <c r="DA1235">
        <f>AJ1235</f>
        <v>7.84</v>
      </c>
      <c r="DB1235">
        <f t="shared" si="579"/>
        <v>18.03</v>
      </c>
      <c r="DC1235">
        <f t="shared" si="580"/>
        <v>2.1800000000000002</v>
      </c>
      <c r="DD1235" t="s">
        <v>3</v>
      </c>
      <c r="DE1235" t="s">
        <v>3</v>
      </c>
      <c r="DF1235" t="e">
        <f t="shared" si="585"/>
        <v>#REF!</v>
      </c>
      <c r="DG1235" t="e">
        <f>ROUND(ROUND(AF1235*AJ1235,0)*CX1235,0)</f>
        <v>#REF!</v>
      </c>
      <c r="DH1235" t="e">
        <f>ROUND(ROUND(AG1235*AK1235,0)*CX1235,0)</f>
        <v>#REF!</v>
      </c>
      <c r="DI1235" t="e">
        <f t="shared" si="586"/>
        <v>#REF!</v>
      </c>
      <c r="DJ1235" t="e">
        <f>DG1235</f>
        <v>#REF!</v>
      </c>
      <c r="DK1235">
        <v>0</v>
      </c>
      <c r="DL1235" t="s">
        <v>3</v>
      </c>
      <c r="DM1235">
        <v>0</v>
      </c>
      <c r="DN1235" t="s">
        <v>3</v>
      </c>
      <c r="DO1235">
        <v>0</v>
      </c>
    </row>
    <row r="1236" spans="1:119" x14ac:dyDescent="0.2">
      <c r="A1236">
        <f>ROW(Source!A1532)</f>
        <v>1532</v>
      </c>
      <c r="B1236">
        <v>69726884</v>
      </c>
      <c r="C1236">
        <v>69735697</v>
      </c>
      <c r="D1236">
        <v>27441327</v>
      </c>
      <c r="E1236">
        <v>1</v>
      </c>
      <c r="F1236">
        <v>1</v>
      </c>
      <c r="G1236">
        <v>1</v>
      </c>
      <c r="H1236">
        <v>2</v>
      </c>
      <c r="I1236" t="s">
        <v>975</v>
      </c>
      <c r="J1236" t="s">
        <v>976</v>
      </c>
      <c r="K1236" t="s">
        <v>977</v>
      </c>
      <c r="L1236">
        <v>1368</v>
      </c>
      <c r="N1236">
        <v>1011</v>
      </c>
      <c r="O1236" t="s">
        <v>978</v>
      </c>
      <c r="P1236" t="s">
        <v>978</v>
      </c>
      <c r="Q1236">
        <v>1</v>
      </c>
      <c r="W1236">
        <v>0</v>
      </c>
      <c r="X1236">
        <v>-1583389094</v>
      </c>
      <c r="Y1236">
        <f t="shared" si="578"/>
        <v>0.22</v>
      </c>
      <c r="AA1236">
        <v>0</v>
      </c>
      <c r="AB1236">
        <v>732.02</v>
      </c>
      <c r="AC1236">
        <v>231.46</v>
      </c>
      <c r="AD1236">
        <v>0</v>
      </c>
      <c r="AE1236">
        <v>0</v>
      </c>
      <c r="AF1236">
        <v>93.37</v>
      </c>
      <c r="AG1236">
        <v>11.69</v>
      </c>
      <c r="AH1236">
        <v>0</v>
      </c>
      <c r="AI1236">
        <v>1</v>
      </c>
      <c r="AJ1236">
        <v>7.84</v>
      </c>
      <c r="AK1236">
        <v>19.8</v>
      </c>
      <c r="AL1236">
        <v>1</v>
      </c>
      <c r="AM1236">
        <v>5</v>
      </c>
      <c r="AN1236">
        <v>0</v>
      </c>
      <c r="AO1236">
        <v>1</v>
      </c>
      <c r="AP1236">
        <v>0</v>
      </c>
      <c r="AQ1236">
        <v>0</v>
      </c>
      <c r="AR1236">
        <v>0</v>
      </c>
      <c r="AS1236" t="s">
        <v>3</v>
      </c>
      <c r="AT1236">
        <v>0.22</v>
      </c>
      <c r="AU1236" t="s">
        <v>3</v>
      </c>
      <c r="AV1236">
        <v>0</v>
      </c>
      <c r="AW1236">
        <v>2</v>
      </c>
      <c r="AX1236">
        <v>69735707</v>
      </c>
      <c r="AY1236">
        <v>1</v>
      </c>
      <c r="AZ1236">
        <v>0</v>
      </c>
      <c r="BA1236">
        <v>1258</v>
      </c>
      <c r="BB1236">
        <v>0</v>
      </c>
      <c r="BC1236">
        <v>0</v>
      </c>
      <c r="BD1236">
        <v>0</v>
      </c>
      <c r="BE1236">
        <v>0</v>
      </c>
      <c r="BF1236">
        <v>0</v>
      </c>
      <c r="BG1236">
        <v>0</v>
      </c>
      <c r="BH1236">
        <v>0</v>
      </c>
      <c r="BI1236">
        <v>0</v>
      </c>
      <c r="BJ1236">
        <v>0</v>
      </c>
      <c r="BK1236">
        <v>0</v>
      </c>
      <c r="BL1236">
        <v>0</v>
      </c>
      <c r="BM1236">
        <v>0</v>
      </c>
      <c r="BN1236">
        <v>0</v>
      </c>
      <c r="BO1236">
        <v>0</v>
      </c>
      <c r="BP1236">
        <v>0</v>
      </c>
      <c r="BQ1236">
        <v>0</v>
      </c>
      <c r="BR1236">
        <v>0</v>
      </c>
      <c r="BS1236">
        <v>0</v>
      </c>
      <c r="BT1236">
        <v>0</v>
      </c>
      <c r="BU1236">
        <v>0</v>
      </c>
      <c r="BV1236">
        <v>0</v>
      </c>
      <c r="BW1236">
        <v>0</v>
      </c>
      <c r="CV1236">
        <v>0</v>
      </c>
      <c r="CW1236" t="e">
        <f>ROUND(Y1236*Source!I1532*DO1236,9)</f>
        <v>#REF!</v>
      </c>
      <c r="CX1236" t="e">
        <f>ROUND(Y1236*Source!I1532,9)</f>
        <v>#REF!</v>
      </c>
      <c r="CY1236">
        <f>AB1236</f>
        <v>732.02</v>
      </c>
      <c r="CZ1236">
        <f>AF1236</f>
        <v>93.37</v>
      </c>
      <c r="DA1236">
        <f>AJ1236</f>
        <v>7.84</v>
      </c>
      <c r="DB1236">
        <f t="shared" si="579"/>
        <v>20.54</v>
      </c>
      <c r="DC1236">
        <f t="shared" si="580"/>
        <v>2.57</v>
      </c>
      <c r="DD1236" t="s">
        <v>3</v>
      </c>
      <c r="DE1236" t="s">
        <v>3</v>
      </c>
      <c r="DF1236" t="e">
        <f t="shared" si="585"/>
        <v>#REF!</v>
      </c>
      <c r="DG1236" t="e">
        <f>ROUND(ROUND(AF1236*AJ1236,0)*CX1236,0)</f>
        <v>#REF!</v>
      </c>
      <c r="DH1236" t="e">
        <f>ROUND(ROUND(AG1236*AK1236,0)*CX1236,0)</f>
        <v>#REF!</v>
      </c>
      <c r="DI1236" t="e">
        <f t="shared" si="586"/>
        <v>#REF!</v>
      </c>
      <c r="DJ1236" t="e">
        <f>DG1236</f>
        <v>#REF!</v>
      </c>
      <c r="DK1236">
        <v>0</v>
      </c>
      <c r="DL1236" t="s">
        <v>3</v>
      </c>
      <c r="DM1236">
        <v>0</v>
      </c>
      <c r="DN1236" t="s">
        <v>3</v>
      </c>
      <c r="DO1236">
        <v>0</v>
      </c>
    </row>
    <row r="1237" spans="1:119" x14ac:dyDescent="0.2">
      <c r="A1237">
        <f>ROW(Source!A1532)</f>
        <v>1532</v>
      </c>
      <c r="B1237">
        <v>69726884</v>
      </c>
      <c r="C1237">
        <v>69735697</v>
      </c>
      <c r="D1237">
        <v>27377917</v>
      </c>
      <c r="E1237">
        <v>1</v>
      </c>
      <c r="F1237">
        <v>1</v>
      </c>
      <c r="G1237">
        <v>1</v>
      </c>
      <c r="H1237">
        <v>3</v>
      </c>
      <c r="I1237" t="s">
        <v>666</v>
      </c>
      <c r="J1237" t="s">
        <v>668</v>
      </c>
      <c r="K1237" t="s">
        <v>667</v>
      </c>
      <c r="L1237">
        <v>1348</v>
      </c>
      <c r="N1237">
        <v>1009</v>
      </c>
      <c r="O1237" t="s">
        <v>78</v>
      </c>
      <c r="P1237" t="s">
        <v>78</v>
      </c>
      <c r="Q1237">
        <v>1000</v>
      </c>
      <c r="W1237">
        <v>0</v>
      </c>
      <c r="X1237">
        <v>429567918</v>
      </c>
      <c r="Y1237">
        <f t="shared" si="578"/>
        <v>2.8000000000000001E-2</v>
      </c>
      <c r="AA1237">
        <v>24120</v>
      </c>
      <c r="AB1237">
        <v>0</v>
      </c>
      <c r="AC1237">
        <v>0</v>
      </c>
      <c r="AD1237">
        <v>0</v>
      </c>
      <c r="AE1237">
        <v>3335.6400000000003</v>
      </c>
      <c r="AF1237">
        <v>0</v>
      </c>
      <c r="AG1237">
        <v>0</v>
      </c>
      <c r="AH1237">
        <v>0</v>
      </c>
      <c r="AI1237">
        <v>7.56</v>
      </c>
      <c r="AJ1237">
        <v>1</v>
      </c>
      <c r="AK1237">
        <v>1</v>
      </c>
      <c r="AL1237">
        <v>1</v>
      </c>
      <c r="AM1237">
        <v>5</v>
      </c>
      <c r="AN1237">
        <v>0</v>
      </c>
      <c r="AO1237">
        <v>0</v>
      </c>
      <c r="AP1237">
        <v>0</v>
      </c>
      <c r="AQ1237">
        <v>0</v>
      </c>
      <c r="AR1237">
        <v>0</v>
      </c>
      <c r="AS1237" t="s">
        <v>3</v>
      </c>
      <c r="AT1237">
        <v>2.8000000000000001E-2</v>
      </c>
      <c r="AU1237" t="s">
        <v>3</v>
      </c>
      <c r="AV1237">
        <v>0</v>
      </c>
      <c r="AW1237">
        <v>2</v>
      </c>
      <c r="AX1237">
        <v>69735708</v>
      </c>
      <c r="AY1237">
        <v>1</v>
      </c>
      <c r="AZ1237">
        <v>16384</v>
      </c>
      <c r="BA1237">
        <v>1259</v>
      </c>
      <c r="BB1237">
        <v>3</v>
      </c>
      <c r="BC1237">
        <v>0</v>
      </c>
      <c r="BD1237">
        <v>0</v>
      </c>
      <c r="BE1237">
        <v>0</v>
      </c>
      <c r="BF1237">
        <v>0</v>
      </c>
      <c r="BG1237">
        <v>0</v>
      </c>
      <c r="BH1237">
        <v>0</v>
      </c>
      <c r="BI1237">
        <v>0</v>
      </c>
      <c r="BJ1237">
        <v>0</v>
      </c>
      <c r="BK1237">
        <v>0</v>
      </c>
      <c r="BL1237">
        <v>0</v>
      </c>
      <c r="BM1237">
        <v>0</v>
      </c>
      <c r="BN1237">
        <v>0</v>
      </c>
      <c r="BO1237">
        <v>0</v>
      </c>
      <c r="BP1237">
        <v>0</v>
      </c>
      <c r="BQ1237">
        <v>0</v>
      </c>
      <c r="BR1237">
        <v>0</v>
      </c>
      <c r="BS1237">
        <v>0</v>
      </c>
      <c r="BT1237">
        <v>0</v>
      </c>
      <c r="BU1237">
        <v>0</v>
      </c>
      <c r="BV1237">
        <v>0</v>
      </c>
      <c r="BW1237">
        <v>0</v>
      </c>
      <c r="CV1237">
        <v>0</v>
      </c>
      <c r="CW1237">
        <v>0</v>
      </c>
      <c r="CX1237" t="e">
        <f>ROUND(Y1237*Source!I1532,9)</f>
        <v>#REF!</v>
      </c>
      <c r="CY1237">
        <f>AA1237</f>
        <v>24120</v>
      </c>
      <c r="CZ1237">
        <f>AE1237</f>
        <v>3335.6400000000003</v>
      </c>
      <c r="DA1237">
        <f>AI1237</f>
        <v>7.56</v>
      </c>
      <c r="DB1237">
        <f t="shared" si="579"/>
        <v>93.4</v>
      </c>
      <c r="DC1237">
        <f t="shared" si="580"/>
        <v>0</v>
      </c>
      <c r="DD1237" t="s">
        <v>3</v>
      </c>
      <c r="DE1237" t="s">
        <v>3</v>
      </c>
      <c r="DF1237" t="e">
        <f>ROUND(ROUND(AE1237*AI1237,0)*CX1237,0)</f>
        <v>#REF!</v>
      </c>
      <c r="DG1237" t="e">
        <f t="shared" ref="DG1237:DG1246" si="587">ROUND(ROUND(AF1237,0)*CX1237,0)</f>
        <v>#REF!</v>
      </c>
      <c r="DH1237" t="e">
        <f t="shared" ref="DH1237:DH1245" si="588">ROUND(ROUND(AG1237,0)*CX1237,0)</f>
        <v>#REF!</v>
      </c>
      <c r="DI1237" t="e">
        <f t="shared" si="586"/>
        <v>#REF!</v>
      </c>
      <c r="DJ1237" t="e">
        <f>DF1237</f>
        <v>#REF!</v>
      </c>
      <c r="DK1237">
        <v>0</v>
      </c>
      <c r="DL1237" t="s">
        <v>3</v>
      </c>
      <c r="DM1237">
        <v>0</v>
      </c>
      <c r="DN1237" t="s">
        <v>3</v>
      </c>
      <c r="DO1237">
        <v>0</v>
      </c>
    </row>
    <row r="1238" spans="1:119" x14ac:dyDescent="0.2">
      <c r="A1238">
        <f>ROW(Source!A1532)</f>
        <v>1532</v>
      </c>
      <c r="B1238">
        <v>69726884</v>
      </c>
      <c r="C1238">
        <v>69735697</v>
      </c>
      <c r="D1238">
        <v>61336234</v>
      </c>
      <c r="E1238">
        <v>1</v>
      </c>
      <c r="F1238">
        <v>1</v>
      </c>
      <c r="G1238">
        <v>1</v>
      </c>
      <c r="H1238">
        <v>3</v>
      </c>
      <c r="I1238" t="s">
        <v>671</v>
      </c>
      <c r="J1238" t="s">
        <v>673</v>
      </c>
      <c r="K1238" t="s">
        <v>672</v>
      </c>
      <c r="L1238">
        <v>1348</v>
      </c>
      <c r="N1238">
        <v>1009</v>
      </c>
      <c r="O1238" t="s">
        <v>78</v>
      </c>
      <c r="P1238" t="s">
        <v>78</v>
      </c>
      <c r="Q1238">
        <v>1000</v>
      </c>
      <c r="W1238">
        <v>0</v>
      </c>
      <c r="X1238">
        <v>-78750848</v>
      </c>
      <c r="Y1238">
        <f t="shared" si="578"/>
        <v>1</v>
      </c>
      <c r="AA1238">
        <v>104961.39</v>
      </c>
      <c r="AB1238">
        <v>0</v>
      </c>
      <c r="AC1238">
        <v>0</v>
      </c>
      <c r="AD1238">
        <v>0</v>
      </c>
      <c r="AE1238">
        <v>14515.490000000002</v>
      </c>
      <c r="AF1238">
        <v>0</v>
      </c>
      <c r="AG1238">
        <v>0</v>
      </c>
      <c r="AH1238">
        <v>0</v>
      </c>
      <c r="AI1238">
        <v>7.56</v>
      </c>
      <c r="AJ1238">
        <v>1</v>
      </c>
      <c r="AK1238">
        <v>1</v>
      </c>
      <c r="AL1238">
        <v>1</v>
      </c>
      <c r="AM1238">
        <v>5</v>
      </c>
      <c r="AN1238">
        <v>0</v>
      </c>
      <c r="AO1238">
        <v>0</v>
      </c>
      <c r="AP1238">
        <v>1</v>
      </c>
      <c r="AQ1238">
        <v>0</v>
      </c>
      <c r="AR1238">
        <v>0</v>
      </c>
      <c r="AS1238" t="s">
        <v>3</v>
      </c>
      <c r="AT1238">
        <v>1</v>
      </c>
      <c r="AU1238" t="s">
        <v>3</v>
      </c>
      <c r="AV1238">
        <v>0</v>
      </c>
      <c r="AW1238">
        <v>1</v>
      </c>
      <c r="AX1238">
        <v>-1</v>
      </c>
      <c r="AY1238">
        <v>0</v>
      </c>
      <c r="AZ1238">
        <v>0</v>
      </c>
      <c r="BA1238" t="s">
        <v>3</v>
      </c>
      <c r="BB1238">
        <v>0</v>
      </c>
      <c r="BC1238">
        <v>0</v>
      </c>
      <c r="BD1238">
        <v>0</v>
      </c>
      <c r="BE1238">
        <v>0</v>
      </c>
      <c r="BF1238">
        <v>0</v>
      </c>
      <c r="BG1238">
        <v>0</v>
      </c>
      <c r="BH1238">
        <v>0</v>
      </c>
      <c r="BI1238">
        <v>0</v>
      </c>
      <c r="BJ1238">
        <v>0</v>
      </c>
      <c r="BK1238">
        <v>0</v>
      </c>
      <c r="BL1238">
        <v>0</v>
      </c>
      <c r="BM1238">
        <v>0</v>
      </c>
      <c r="BN1238">
        <v>0</v>
      </c>
      <c r="BO1238">
        <v>0</v>
      </c>
      <c r="BP1238">
        <v>0</v>
      </c>
      <c r="BQ1238">
        <v>0</v>
      </c>
      <c r="BR1238">
        <v>0</v>
      </c>
      <c r="BS1238">
        <v>0</v>
      </c>
      <c r="BT1238">
        <v>0</v>
      </c>
      <c r="BU1238">
        <v>0</v>
      </c>
      <c r="BV1238">
        <v>0</v>
      </c>
      <c r="BW1238">
        <v>0</v>
      </c>
      <c r="CV1238">
        <v>0</v>
      </c>
      <c r="CW1238">
        <v>0</v>
      </c>
      <c r="CX1238" t="e">
        <f>ROUND(Y1238*Source!I1532,9)</f>
        <v>#REF!</v>
      </c>
      <c r="CY1238">
        <f>AA1238</f>
        <v>104961.39</v>
      </c>
      <c r="CZ1238">
        <f>AE1238</f>
        <v>14515.490000000002</v>
      </c>
      <c r="DA1238">
        <f>AI1238</f>
        <v>7.56</v>
      </c>
      <c r="DB1238">
        <f t="shared" si="579"/>
        <v>14515.49</v>
      </c>
      <c r="DC1238">
        <f t="shared" si="580"/>
        <v>0</v>
      </c>
      <c r="DD1238" t="s">
        <v>3</v>
      </c>
      <c r="DE1238" t="s">
        <v>3</v>
      </c>
      <c r="DF1238" t="e">
        <f>ROUND(ROUND(AE1238*AI1238,0)*CX1238,0)</f>
        <v>#REF!</v>
      </c>
      <c r="DG1238" t="e">
        <f t="shared" si="587"/>
        <v>#REF!</v>
      </c>
      <c r="DH1238" t="e">
        <f t="shared" si="588"/>
        <v>#REF!</v>
      </c>
      <c r="DI1238" t="e">
        <f t="shared" si="586"/>
        <v>#REF!</v>
      </c>
      <c r="DJ1238" t="e">
        <f>DF1238</f>
        <v>#REF!</v>
      </c>
      <c r="DK1238">
        <v>0</v>
      </c>
      <c r="DL1238" t="s">
        <v>3</v>
      </c>
      <c r="DM1238">
        <v>0</v>
      </c>
      <c r="DN1238" t="s">
        <v>3</v>
      </c>
      <c r="DO1238">
        <v>0</v>
      </c>
    </row>
    <row r="1239" spans="1:119" x14ac:dyDescent="0.2">
      <c r="A1239">
        <f>ROW(Source!A1537)</f>
        <v>1537</v>
      </c>
      <c r="B1239">
        <v>69726971</v>
      </c>
      <c r="C1239">
        <v>69735712</v>
      </c>
      <c r="D1239">
        <v>27496319</v>
      </c>
      <c r="E1239">
        <v>1</v>
      </c>
      <c r="F1239">
        <v>1</v>
      </c>
      <c r="G1239">
        <v>1</v>
      </c>
      <c r="H1239">
        <v>1</v>
      </c>
      <c r="I1239" t="s">
        <v>1001</v>
      </c>
      <c r="J1239" t="s">
        <v>3</v>
      </c>
      <c r="K1239" t="s">
        <v>1002</v>
      </c>
      <c r="L1239">
        <v>1369</v>
      </c>
      <c r="N1239">
        <v>1013</v>
      </c>
      <c r="O1239" t="s">
        <v>974</v>
      </c>
      <c r="P1239" t="s">
        <v>974</v>
      </c>
      <c r="Q1239">
        <v>1</v>
      </c>
      <c r="W1239">
        <v>0</v>
      </c>
      <c r="X1239">
        <v>1189128158</v>
      </c>
      <c r="Y1239">
        <f t="shared" si="578"/>
        <v>39.51</v>
      </c>
      <c r="AA1239">
        <v>0</v>
      </c>
      <c r="AB1239">
        <v>0</v>
      </c>
      <c r="AC1239">
        <v>0</v>
      </c>
      <c r="AD1239">
        <v>8.01</v>
      </c>
      <c r="AE1239">
        <v>0</v>
      </c>
      <c r="AF1239">
        <v>0</v>
      </c>
      <c r="AG1239">
        <v>0</v>
      </c>
      <c r="AH1239">
        <v>8.01</v>
      </c>
      <c r="AI1239">
        <v>1</v>
      </c>
      <c r="AJ1239">
        <v>1</v>
      </c>
      <c r="AK1239">
        <v>1</v>
      </c>
      <c r="AL1239">
        <v>1</v>
      </c>
      <c r="AM1239">
        <v>0</v>
      </c>
      <c r="AN1239">
        <v>0</v>
      </c>
      <c r="AO1239">
        <v>1</v>
      </c>
      <c r="AP1239">
        <v>0</v>
      </c>
      <c r="AQ1239">
        <v>0</v>
      </c>
      <c r="AR1239">
        <v>0</v>
      </c>
      <c r="AS1239" t="s">
        <v>3</v>
      </c>
      <c r="AT1239">
        <v>39.51</v>
      </c>
      <c r="AU1239" t="s">
        <v>3</v>
      </c>
      <c r="AV1239">
        <v>1</v>
      </c>
      <c r="AW1239">
        <v>2</v>
      </c>
      <c r="AX1239">
        <v>69735719</v>
      </c>
      <c r="AY1239">
        <v>1</v>
      </c>
      <c r="AZ1239">
        <v>0</v>
      </c>
      <c r="BA1239">
        <v>1261</v>
      </c>
      <c r="BB1239">
        <v>0</v>
      </c>
      <c r="BC1239">
        <v>0</v>
      </c>
      <c r="BD1239">
        <v>0</v>
      </c>
      <c r="BE1239">
        <v>0</v>
      </c>
      <c r="BF1239">
        <v>0</v>
      </c>
      <c r="BG1239">
        <v>0</v>
      </c>
      <c r="BH1239">
        <v>0</v>
      </c>
      <c r="BI1239">
        <v>0</v>
      </c>
      <c r="BJ1239">
        <v>0</v>
      </c>
      <c r="BK1239">
        <v>0</v>
      </c>
      <c r="BL1239">
        <v>0</v>
      </c>
      <c r="BM1239">
        <v>0</v>
      </c>
      <c r="BN1239">
        <v>0</v>
      </c>
      <c r="BO1239">
        <v>0</v>
      </c>
      <c r="BP1239">
        <v>0</v>
      </c>
      <c r="BQ1239">
        <v>0</v>
      </c>
      <c r="BR1239">
        <v>0</v>
      </c>
      <c r="BS1239">
        <v>0</v>
      </c>
      <c r="BT1239">
        <v>0</v>
      </c>
      <c r="BU1239">
        <v>0</v>
      </c>
      <c r="BV1239">
        <v>0</v>
      </c>
      <c r="BW1239">
        <v>0</v>
      </c>
      <c r="CU1239" t="e">
        <f>ROUND(AT1239*Source!I1537*AH1239*AL1239,0)</f>
        <v>#REF!</v>
      </c>
      <c r="CV1239" t="e">
        <f>ROUND(Y1239*Source!I1537,9)</f>
        <v>#REF!</v>
      </c>
      <c r="CW1239">
        <v>0</v>
      </c>
      <c r="CX1239" t="e">
        <f>ROUND(Y1239*Source!I1537,9)</f>
        <v>#REF!</v>
      </c>
      <c r="CY1239">
        <f>AD1239</f>
        <v>8.01</v>
      </c>
      <c r="CZ1239">
        <f>AH1239</f>
        <v>8.01</v>
      </c>
      <c r="DA1239">
        <f>AL1239</f>
        <v>1</v>
      </c>
      <c r="DB1239">
        <f t="shared" si="579"/>
        <v>316.48</v>
      </c>
      <c r="DC1239">
        <f t="shared" si="580"/>
        <v>0</v>
      </c>
      <c r="DD1239" t="s">
        <v>3</v>
      </c>
      <c r="DE1239" t="s">
        <v>3</v>
      </c>
      <c r="DF1239" t="e">
        <f t="shared" ref="DF1239:DF1248" si="589">ROUND(ROUND(AE1239,0)*CX1239,0)</f>
        <v>#REF!</v>
      </c>
      <c r="DG1239" t="e">
        <f t="shared" si="587"/>
        <v>#REF!</v>
      </c>
      <c r="DH1239" t="e">
        <f t="shared" si="588"/>
        <v>#REF!</v>
      </c>
      <c r="DI1239" t="e">
        <f t="shared" si="586"/>
        <v>#REF!</v>
      </c>
      <c r="DJ1239" t="e">
        <f>DI1239</f>
        <v>#REF!</v>
      </c>
      <c r="DK1239">
        <v>0</v>
      </c>
      <c r="DL1239" t="s">
        <v>3</v>
      </c>
      <c r="DM1239">
        <v>0</v>
      </c>
      <c r="DN1239" t="s">
        <v>3</v>
      </c>
      <c r="DO1239">
        <v>0</v>
      </c>
    </row>
    <row r="1240" spans="1:119" x14ac:dyDescent="0.2">
      <c r="A1240">
        <f>ROW(Source!A1537)</f>
        <v>1537</v>
      </c>
      <c r="B1240">
        <v>69726971</v>
      </c>
      <c r="C1240">
        <v>69735712</v>
      </c>
      <c r="D1240">
        <v>121548</v>
      </c>
      <c r="E1240">
        <v>1</v>
      </c>
      <c r="F1240">
        <v>1</v>
      </c>
      <c r="G1240">
        <v>1</v>
      </c>
      <c r="H1240">
        <v>1</v>
      </c>
      <c r="I1240" t="s">
        <v>36</v>
      </c>
      <c r="J1240" t="s">
        <v>3</v>
      </c>
      <c r="K1240" t="s">
        <v>981</v>
      </c>
      <c r="L1240">
        <v>608254</v>
      </c>
      <c r="N1240">
        <v>1013</v>
      </c>
      <c r="O1240" t="s">
        <v>982</v>
      </c>
      <c r="P1240" t="s">
        <v>982</v>
      </c>
      <c r="Q1240">
        <v>1</v>
      </c>
      <c r="W1240">
        <v>0</v>
      </c>
      <c r="X1240">
        <v>-185737400</v>
      </c>
      <c r="Y1240">
        <f t="shared" si="578"/>
        <v>1.27</v>
      </c>
      <c r="AA1240">
        <v>0</v>
      </c>
      <c r="AB1240">
        <v>0</v>
      </c>
      <c r="AC1240">
        <v>0</v>
      </c>
      <c r="AD1240">
        <v>0</v>
      </c>
      <c r="AE1240">
        <v>0</v>
      </c>
      <c r="AF1240">
        <v>0</v>
      </c>
      <c r="AG1240">
        <v>0</v>
      </c>
      <c r="AH1240">
        <v>0</v>
      </c>
      <c r="AI1240">
        <v>1</v>
      </c>
      <c r="AJ1240">
        <v>1</v>
      </c>
      <c r="AK1240">
        <v>1</v>
      </c>
      <c r="AL1240">
        <v>1</v>
      </c>
      <c r="AM1240">
        <v>0</v>
      </c>
      <c r="AN1240">
        <v>0</v>
      </c>
      <c r="AO1240">
        <v>1</v>
      </c>
      <c r="AP1240">
        <v>0</v>
      </c>
      <c r="AQ1240">
        <v>0</v>
      </c>
      <c r="AR1240">
        <v>0</v>
      </c>
      <c r="AS1240" t="s">
        <v>3</v>
      </c>
      <c r="AT1240">
        <v>1.27</v>
      </c>
      <c r="AU1240" t="s">
        <v>3</v>
      </c>
      <c r="AV1240">
        <v>2</v>
      </c>
      <c r="AW1240">
        <v>2</v>
      </c>
      <c r="AX1240">
        <v>69735720</v>
      </c>
      <c r="AY1240">
        <v>1</v>
      </c>
      <c r="AZ1240">
        <v>0</v>
      </c>
      <c r="BA1240">
        <v>1262</v>
      </c>
      <c r="BB1240">
        <v>0</v>
      </c>
      <c r="BC1240">
        <v>0</v>
      </c>
      <c r="BD1240">
        <v>0</v>
      </c>
      <c r="BE1240">
        <v>0</v>
      </c>
      <c r="BF1240">
        <v>0</v>
      </c>
      <c r="BG1240">
        <v>0</v>
      </c>
      <c r="BH1240">
        <v>0</v>
      </c>
      <c r="BI1240">
        <v>0</v>
      </c>
      <c r="BJ1240">
        <v>0</v>
      </c>
      <c r="BK1240">
        <v>0</v>
      </c>
      <c r="BL1240">
        <v>0</v>
      </c>
      <c r="BM1240">
        <v>0</v>
      </c>
      <c r="BN1240">
        <v>0</v>
      </c>
      <c r="BO1240">
        <v>0</v>
      </c>
      <c r="BP1240">
        <v>0</v>
      </c>
      <c r="BQ1240">
        <v>0</v>
      </c>
      <c r="BR1240">
        <v>0</v>
      </c>
      <c r="BS1240">
        <v>0</v>
      </c>
      <c r="BT1240">
        <v>0</v>
      </c>
      <c r="BU1240">
        <v>0</v>
      </c>
      <c r="BV1240">
        <v>0</v>
      </c>
      <c r="BW1240">
        <v>0</v>
      </c>
      <c r="CV1240">
        <v>0</v>
      </c>
      <c r="CW1240">
        <v>0</v>
      </c>
      <c r="CX1240" t="e">
        <f>ROUND(Y1240*Source!I1537,9)</f>
        <v>#REF!</v>
      </c>
      <c r="CY1240">
        <f>AD1240</f>
        <v>0</v>
      </c>
      <c r="CZ1240">
        <f>AH1240</f>
        <v>0</v>
      </c>
      <c r="DA1240">
        <f>AL1240</f>
        <v>1</v>
      </c>
      <c r="DB1240">
        <f t="shared" si="579"/>
        <v>0</v>
      </c>
      <c r="DC1240">
        <f t="shared" si="580"/>
        <v>0</v>
      </c>
      <c r="DD1240" t="s">
        <v>3</v>
      </c>
      <c r="DE1240" t="s">
        <v>3</v>
      </c>
      <c r="DF1240" t="e">
        <f t="shared" si="589"/>
        <v>#REF!</v>
      </c>
      <c r="DG1240" t="e">
        <f t="shared" si="587"/>
        <v>#REF!</v>
      </c>
      <c r="DH1240" t="e">
        <f t="shared" si="588"/>
        <v>#REF!</v>
      </c>
      <c r="DI1240" t="e">
        <f t="shared" si="586"/>
        <v>#REF!</v>
      </c>
      <c r="DJ1240" t="e">
        <f>DI1240</f>
        <v>#REF!</v>
      </c>
      <c r="DK1240">
        <v>0</v>
      </c>
      <c r="DL1240" t="s">
        <v>3</v>
      </c>
      <c r="DM1240">
        <v>0</v>
      </c>
      <c r="DN1240" t="s">
        <v>3</v>
      </c>
      <c r="DO1240">
        <v>0</v>
      </c>
    </row>
    <row r="1241" spans="1:119" x14ac:dyDescent="0.2">
      <c r="A1241">
        <f>ROW(Source!A1537)</f>
        <v>1537</v>
      </c>
      <c r="B1241">
        <v>69726971</v>
      </c>
      <c r="C1241">
        <v>69735712</v>
      </c>
      <c r="D1241">
        <v>27439630</v>
      </c>
      <c r="E1241">
        <v>1</v>
      </c>
      <c r="F1241">
        <v>1</v>
      </c>
      <c r="G1241">
        <v>1</v>
      </c>
      <c r="H1241">
        <v>2</v>
      </c>
      <c r="I1241" t="s">
        <v>986</v>
      </c>
      <c r="J1241" t="s">
        <v>987</v>
      </c>
      <c r="K1241" t="s">
        <v>988</v>
      </c>
      <c r="L1241">
        <v>1368</v>
      </c>
      <c r="N1241">
        <v>1011</v>
      </c>
      <c r="O1241" t="s">
        <v>978</v>
      </c>
      <c r="P1241" t="s">
        <v>978</v>
      </c>
      <c r="Q1241">
        <v>1</v>
      </c>
      <c r="W1241">
        <v>0</v>
      </c>
      <c r="X1241">
        <v>-72110300</v>
      </c>
      <c r="Y1241">
        <f t="shared" si="578"/>
        <v>1.27</v>
      </c>
      <c r="AA1241">
        <v>0</v>
      </c>
      <c r="AB1241">
        <v>31.27</v>
      </c>
      <c r="AC1241">
        <v>13.61</v>
      </c>
      <c r="AD1241">
        <v>0</v>
      </c>
      <c r="AE1241">
        <v>0</v>
      </c>
      <c r="AF1241">
        <v>31.27</v>
      </c>
      <c r="AG1241">
        <v>13.61</v>
      </c>
      <c r="AH1241">
        <v>0</v>
      </c>
      <c r="AI1241">
        <v>1</v>
      </c>
      <c r="AJ1241">
        <v>1</v>
      </c>
      <c r="AK1241">
        <v>1</v>
      </c>
      <c r="AL1241">
        <v>1</v>
      </c>
      <c r="AM1241">
        <v>0</v>
      </c>
      <c r="AN1241">
        <v>0</v>
      </c>
      <c r="AO1241">
        <v>1</v>
      </c>
      <c r="AP1241">
        <v>0</v>
      </c>
      <c r="AQ1241">
        <v>0</v>
      </c>
      <c r="AR1241">
        <v>0</v>
      </c>
      <c r="AS1241" t="s">
        <v>3</v>
      </c>
      <c r="AT1241">
        <v>1.27</v>
      </c>
      <c r="AU1241" t="s">
        <v>3</v>
      </c>
      <c r="AV1241">
        <v>0</v>
      </c>
      <c r="AW1241">
        <v>2</v>
      </c>
      <c r="AX1241">
        <v>69735721</v>
      </c>
      <c r="AY1241">
        <v>1</v>
      </c>
      <c r="AZ1241">
        <v>0</v>
      </c>
      <c r="BA1241">
        <v>1263</v>
      </c>
      <c r="BB1241">
        <v>0</v>
      </c>
      <c r="BC1241">
        <v>0</v>
      </c>
      <c r="BD1241">
        <v>0</v>
      </c>
      <c r="BE1241">
        <v>0</v>
      </c>
      <c r="BF1241">
        <v>0</v>
      </c>
      <c r="BG1241">
        <v>0</v>
      </c>
      <c r="BH1241">
        <v>0</v>
      </c>
      <c r="BI1241">
        <v>0</v>
      </c>
      <c r="BJ1241">
        <v>0</v>
      </c>
      <c r="BK1241">
        <v>0</v>
      </c>
      <c r="BL1241">
        <v>0</v>
      </c>
      <c r="BM1241">
        <v>0</v>
      </c>
      <c r="BN1241">
        <v>0</v>
      </c>
      <c r="BO1241">
        <v>0</v>
      </c>
      <c r="BP1241">
        <v>0</v>
      </c>
      <c r="BQ1241">
        <v>0</v>
      </c>
      <c r="BR1241">
        <v>0</v>
      </c>
      <c r="BS1241">
        <v>0</v>
      </c>
      <c r="BT1241">
        <v>0</v>
      </c>
      <c r="BU1241">
        <v>0</v>
      </c>
      <c r="BV1241">
        <v>0</v>
      </c>
      <c r="BW1241">
        <v>0</v>
      </c>
      <c r="CV1241">
        <v>0</v>
      </c>
      <c r="CW1241" t="e">
        <f>ROUND(Y1241*Source!I1537*DO1241,9)</f>
        <v>#REF!</v>
      </c>
      <c r="CX1241" t="e">
        <f>ROUND(Y1241*Source!I1537,9)</f>
        <v>#REF!</v>
      </c>
      <c r="CY1241">
        <f>AB1241</f>
        <v>31.27</v>
      </c>
      <c r="CZ1241">
        <f>AF1241</f>
        <v>31.27</v>
      </c>
      <c r="DA1241">
        <f>AJ1241</f>
        <v>1</v>
      </c>
      <c r="DB1241">
        <f t="shared" si="579"/>
        <v>39.71</v>
      </c>
      <c r="DC1241">
        <f t="shared" si="580"/>
        <v>17.28</v>
      </c>
      <c r="DD1241" t="s">
        <v>3</v>
      </c>
      <c r="DE1241" t="s">
        <v>3</v>
      </c>
      <c r="DF1241" t="e">
        <f t="shared" si="589"/>
        <v>#REF!</v>
      </c>
      <c r="DG1241" t="e">
        <f t="shared" si="587"/>
        <v>#REF!</v>
      </c>
      <c r="DH1241" t="e">
        <f t="shared" si="588"/>
        <v>#REF!</v>
      </c>
      <c r="DI1241" t="e">
        <f t="shared" si="586"/>
        <v>#REF!</v>
      </c>
      <c r="DJ1241" t="e">
        <f>DG1241</f>
        <v>#REF!</v>
      </c>
      <c r="DK1241">
        <v>0</v>
      </c>
      <c r="DL1241" t="s">
        <v>3</v>
      </c>
      <c r="DM1241">
        <v>0</v>
      </c>
      <c r="DN1241" t="s">
        <v>3</v>
      </c>
      <c r="DO1241">
        <v>0</v>
      </c>
    </row>
    <row r="1242" spans="1:119" x14ac:dyDescent="0.2">
      <c r="A1242">
        <f>ROW(Source!A1537)</f>
        <v>1537</v>
      </c>
      <c r="B1242">
        <v>69726971</v>
      </c>
      <c r="C1242">
        <v>69735712</v>
      </c>
      <c r="D1242">
        <v>27440041</v>
      </c>
      <c r="E1242">
        <v>1</v>
      </c>
      <c r="F1242">
        <v>1</v>
      </c>
      <c r="G1242">
        <v>1</v>
      </c>
      <c r="H1242">
        <v>2</v>
      </c>
      <c r="I1242" t="s">
        <v>1003</v>
      </c>
      <c r="J1242" t="s">
        <v>1004</v>
      </c>
      <c r="K1242" t="s">
        <v>1005</v>
      </c>
      <c r="L1242">
        <v>1368</v>
      </c>
      <c r="N1242">
        <v>1011</v>
      </c>
      <c r="O1242" t="s">
        <v>978</v>
      </c>
      <c r="P1242" t="s">
        <v>978</v>
      </c>
      <c r="Q1242">
        <v>1</v>
      </c>
      <c r="W1242">
        <v>0</v>
      </c>
      <c r="X1242">
        <v>781889226</v>
      </c>
      <c r="Y1242">
        <f t="shared" si="578"/>
        <v>9.07</v>
      </c>
      <c r="AA1242">
        <v>0</v>
      </c>
      <c r="AB1242">
        <v>0.5</v>
      </c>
      <c r="AC1242">
        <v>0</v>
      </c>
      <c r="AD1242">
        <v>0</v>
      </c>
      <c r="AE1242">
        <v>0</v>
      </c>
      <c r="AF1242">
        <v>0.5</v>
      </c>
      <c r="AG1242">
        <v>0</v>
      </c>
      <c r="AH1242">
        <v>0</v>
      </c>
      <c r="AI1242">
        <v>1</v>
      </c>
      <c r="AJ1242">
        <v>1</v>
      </c>
      <c r="AK1242">
        <v>1</v>
      </c>
      <c r="AL1242">
        <v>1</v>
      </c>
      <c r="AM1242">
        <v>0</v>
      </c>
      <c r="AN1242">
        <v>0</v>
      </c>
      <c r="AO1242">
        <v>1</v>
      </c>
      <c r="AP1242">
        <v>0</v>
      </c>
      <c r="AQ1242">
        <v>0</v>
      </c>
      <c r="AR1242">
        <v>0</v>
      </c>
      <c r="AS1242" t="s">
        <v>3</v>
      </c>
      <c r="AT1242">
        <v>9.07</v>
      </c>
      <c r="AU1242" t="s">
        <v>3</v>
      </c>
      <c r="AV1242">
        <v>0</v>
      </c>
      <c r="AW1242">
        <v>2</v>
      </c>
      <c r="AX1242">
        <v>69735722</v>
      </c>
      <c r="AY1242">
        <v>1</v>
      </c>
      <c r="AZ1242">
        <v>0</v>
      </c>
      <c r="BA1242">
        <v>1264</v>
      </c>
      <c r="BB1242">
        <v>0</v>
      </c>
      <c r="BC1242">
        <v>0</v>
      </c>
      <c r="BD1242">
        <v>0</v>
      </c>
      <c r="BE1242">
        <v>0</v>
      </c>
      <c r="BF1242">
        <v>0</v>
      </c>
      <c r="BG1242">
        <v>0</v>
      </c>
      <c r="BH1242">
        <v>0</v>
      </c>
      <c r="BI1242">
        <v>0</v>
      </c>
      <c r="BJ1242">
        <v>0</v>
      </c>
      <c r="BK1242">
        <v>0</v>
      </c>
      <c r="BL1242">
        <v>0</v>
      </c>
      <c r="BM1242">
        <v>0</v>
      </c>
      <c r="BN1242">
        <v>0</v>
      </c>
      <c r="BO1242">
        <v>0</v>
      </c>
      <c r="BP1242">
        <v>0</v>
      </c>
      <c r="BQ1242">
        <v>0</v>
      </c>
      <c r="BR1242">
        <v>0</v>
      </c>
      <c r="BS1242">
        <v>0</v>
      </c>
      <c r="BT1242">
        <v>0</v>
      </c>
      <c r="BU1242">
        <v>0</v>
      </c>
      <c r="BV1242">
        <v>0</v>
      </c>
      <c r="BW1242">
        <v>0</v>
      </c>
      <c r="CV1242">
        <v>0</v>
      </c>
      <c r="CW1242" t="e">
        <f>ROUND(Y1242*Source!I1537*DO1242,9)</f>
        <v>#REF!</v>
      </c>
      <c r="CX1242" t="e">
        <f>ROUND(Y1242*Source!I1537,9)</f>
        <v>#REF!</v>
      </c>
      <c r="CY1242">
        <f>AB1242</f>
        <v>0.5</v>
      </c>
      <c r="CZ1242">
        <f>AF1242</f>
        <v>0.5</v>
      </c>
      <c r="DA1242">
        <f>AJ1242</f>
        <v>1</v>
      </c>
      <c r="DB1242">
        <f t="shared" si="579"/>
        <v>4.54</v>
      </c>
      <c r="DC1242">
        <f t="shared" si="580"/>
        <v>0</v>
      </c>
      <c r="DD1242" t="s">
        <v>3</v>
      </c>
      <c r="DE1242" t="s">
        <v>3</v>
      </c>
      <c r="DF1242" t="e">
        <f t="shared" si="589"/>
        <v>#REF!</v>
      </c>
      <c r="DG1242" t="e">
        <f t="shared" si="587"/>
        <v>#REF!</v>
      </c>
      <c r="DH1242" t="e">
        <f t="shared" si="588"/>
        <v>#REF!</v>
      </c>
      <c r="DI1242" t="e">
        <f t="shared" si="586"/>
        <v>#REF!</v>
      </c>
      <c r="DJ1242" t="e">
        <f>DG1242</f>
        <v>#REF!</v>
      </c>
      <c r="DK1242">
        <v>0</v>
      </c>
      <c r="DL1242" t="s">
        <v>3</v>
      </c>
      <c r="DM1242">
        <v>0</v>
      </c>
      <c r="DN1242" t="s">
        <v>3</v>
      </c>
      <c r="DO1242">
        <v>0</v>
      </c>
    </row>
    <row r="1243" spans="1:119" x14ac:dyDescent="0.2">
      <c r="A1243">
        <f>ROW(Source!A1537)</f>
        <v>1537</v>
      </c>
      <c r="B1243">
        <v>69726971</v>
      </c>
      <c r="C1243">
        <v>69735712</v>
      </c>
      <c r="D1243">
        <v>27416566</v>
      </c>
      <c r="E1243">
        <v>1</v>
      </c>
      <c r="F1243">
        <v>1</v>
      </c>
      <c r="G1243">
        <v>1</v>
      </c>
      <c r="H1243">
        <v>3</v>
      </c>
      <c r="I1243" t="s">
        <v>82</v>
      </c>
      <c r="J1243" t="s">
        <v>84</v>
      </c>
      <c r="K1243" t="s">
        <v>83</v>
      </c>
      <c r="L1243">
        <v>1339</v>
      </c>
      <c r="N1243">
        <v>1007</v>
      </c>
      <c r="O1243" t="s">
        <v>40</v>
      </c>
      <c r="P1243" t="s">
        <v>40</v>
      </c>
      <c r="Q1243">
        <v>1</v>
      </c>
      <c r="W1243">
        <v>0</v>
      </c>
      <c r="X1243">
        <v>-50505369</v>
      </c>
      <c r="Y1243">
        <f t="shared" si="578"/>
        <v>3.5</v>
      </c>
      <c r="AA1243">
        <v>7.14</v>
      </c>
      <c r="AB1243">
        <v>0</v>
      </c>
      <c r="AC1243">
        <v>0</v>
      </c>
      <c r="AD1243">
        <v>0</v>
      </c>
      <c r="AE1243">
        <v>7.14</v>
      </c>
      <c r="AF1243">
        <v>0</v>
      </c>
      <c r="AG1243">
        <v>0</v>
      </c>
      <c r="AH1243">
        <v>0</v>
      </c>
      <c r="AI1243">
        <v>1</v>
      </c>
      <c r="AJ1243">
        <v>1</v>
      </c>
      <c r="AK1243">
        <v>1</v>
      </c>
      <c r="AL1243">
        <v>1</v>
      </c>
      <c r="AM1243">
        <v>0</v>
      </c>
      <c r="AN1243">
        <v>0</v>
      </c>
      <c r="AO1243">
        <v>0</v>
      </c>
      <c r="AP1243">
        <v>1</v>
      </c>
      <c r="AQ1243">
        <v>0</v>
      </c>
      <c r="AR1243">
        <v>0</v>
      </c>
      <c r="AS1243" t="s">
        <v>3</v>
      </c>
      <c r="AT1243">
        <v>3.5</v>
      </c>
      <c r="AU1243" t="s">
        <v>3</v>
      </c>
      <c r="AV1243">
        <v>0</v>
      </c>
      <c r="AW1243">
        <v>2</v>
      </c>
      <c r="AX1243">
        <v>69735724</v>
      </c>
      <c r="AY1243">
        <v>1</v>
      </c>
      <c r="AZ1243">
        <v>0</v>
      </c>
      <c r="BA1243">
        <v>1266</v>
      </c>
      <c r="BB1243">
        <v>3</v>
      </c>
      <c r="BC1243">
        <v>0</v>
      </c>
      <c r="BD1243">
        <v>0</v>
      </c>
      <c r="BE1243">
        <v>0</v>
      </c>
      <c r="BF1243">
        <v>0</v>
      </c>
      <c r="BG1243">
        <v>0</v>
      </c>
      <c r="BH1243">
        <v>0</v>
      </c>
      <c r="BI1243">
        <v>0</v>
      </c>
      <c r="BJ1243">
        <v>0</v>
      </c>
      <c r="BK1243">
        <v>0</v>
      </c>
      <c r="BL1243">
        <v>0</v>
      </c>
      <c r="BM1243">
        <v>0</v>
      </c>
      <c r="BN1243">
        <v>0</v>
      </c>
      <c r="BO1243">
        <v>0</v>
      </c>
      <c r="BP1243">
        <v>0</v>
      </c>
      <c r="BQ1243">
        <v>0</v>
      </c>
      <c r="BR1243">
        <v>0</v>
      </c>
      <c r="BS1243">
        <v>0</v>
      </c>
      <c r="BT1243">
        <v>0</v>
      </c>
      <c r="BU1243">
        <v>0</v>
      </c>
      <c r="BV1243">
        <v>0</v>
      </c>
      <c r="BW1243">
        <v>0</v>
      </c>
      <c r="CV1243">
        <v>0</v>
      </c>
      <c r="CW1243">
        <v>0</v>
      </c>
      <c r="CX1243" t="e">
        <f>ROUND(Y1243*Source!I1537,9)</f>
        <v>#REF!</v>
      </c>
      <c r="CY1243">
        <f>AA1243</f>
        <v>7.14</v>
      </c>
      <c r="CZ1243">
        <f>AE1243</f>
        <v>7.14</v>
      </c>
      <c r="DA1243">
        <f>AI1243</f>
        <v>1</v>
      </c>
      <c r="DB1243">
        <f t="shared" si="579"/>
        <v>24.99</v>
      </c>
      <c r="DC1243">
        <f t="shared" si="580"/>
        <v>0</v>
      </c>
      <c r="DD1243" t="s">
        <v>3</v>
      </c>
      <c r="DE1243" t="s">
        <v>3</v>
      </c>
      <c r="DF1243" t="e">
        <f t="shared" si="589"/>
        <v>#REF!</v>
      </c>
      <c r="DG1243" t="e">
        <f t="shared" si="587"/>
        <v>#REF!</v>
      </c>
      <c r="DH1243" t="e">
        <f t="shared" si="588"/>
        <v>#REF!</v>
      </c>
      <c r="DI1243" t="e">
        <f t="shared" si="586"/>
        <v>#REF!</v>
      </c>
      <c r="DJ1243" t="e">
        <f>DF1243</f>
        <v>#REF!</v>
      </c>
      <c r="DK1243">
        <v>0</v>
      </c>
      <c r="DL1243" t="s">
        <v>3</v>
      </c>
      <c r="DM1243">
        <v>0</v>
      </c>
      <c r="DN1243" t="s">
        <v>3</v>
      </c>
      <c r="DO1243">
        <v>0</v>
      </c>
    </row>
    <row r="1244" spans="1:119" x14ac:dyDescent="0.2">
      <c r="A1244">
        <f>ROW(Source!A1537)</f>
        <v>1537</v>
      </c>
      <c r="B1244">
        <v>69726971</v>
      </c>
      <c r="C1244">
        <v>69735712</v>
      </c>
      <c r="D1244">
        <v>61335860</v>
      </c>
      <c r="E1244">
        <v>1</v>
      </c>
      <c r="F1244">
        <v>1</v>
      </c>
      <c r="G1244">
        <v>1</v>
      </c>
      <c r="H1244">
        <v>3</v>
      </c>
      <c r="I1244" t="s">
        <v>641</v>
      </c>
      <c r="J1244" t="s">
        <v>643</v>
      </c>
      <c r="K1244" t="s">
        <v>642</v>
      </c>
      <c r="L1244">
        <v>1339</v>
      </c>
      <c r="N1244">
        <v>1007</v>
      </c>
      <c r="O1244" t="s">
        <v>40</v>
      </c>
      <c r="P1244" t="s">
        <v>40</v>
      </c>
      <c r="Q1244">
        <v>1</v>
      </c>
      <c r="W1244">
        <v>0</v>
      </c>
      <c r="X1244">
        <v>1571262290</v>
      </c>
      <c r="Y1244">
        <f t="shared" si="578"/>
        <v>2.04</v>
      </c>
      <c r="AA1244">
        <v>436.64</v>
      </c>
      <c r="AB1244">
        <v>0</v>
      </c>
      <c r="AC1244">
        <v>0</v>
      </c>
      <c r="AD1244">
        <v>0</v>
      </c>
      <c r="AE1244">
        <v>436.64</v>
      </c>
      <c r="AF1244">
        <v>0</v>
      </c>
      <c r="AG1244">
        <v>0</v>
      </c>
      <c r="AH1244">
        <v>0</v>
      </c>
      <c r="AI1244">
        <v>1</v>
      </c>
      <c r="AJ1244">
        <v>1</v>
      </c>
      <c r="AK1244">
        <v>1</v>
      </c>
      <c r="AL1244">
        <v>1</v>
      </c>
      <c r="AM1244">
        <v>0</v>
      </c>
      <c r="AN1244">
        <v>0</v>
      </c>
      <c r="AO1244">
        <v>0</v>
      </c>
      <c r="AP1244">
        <v>1</v>
      </c>
      <c r="AQ1244">
        <v>0</v>
      </c>
      <c r="AR1244">
        <v>0</v>
      </c>
      <c r="AS1244" t="s">
        <v>3</v>
      </c>
      <c r="AT1244">
        <v>2.04</v>
      </c>
      <c r="AU1244" t="s">
        <v>3</v>
      </c>
      <c r="AV1244">
        <v>0</v>
      </c>
      <c r="AW1244">
        <v>1</v>
      </c>
      <c r="AX1244">
        <v>-1</v>
      </c>
      <c r="AY1244">
        <v>0</v>
      </c>
      <c r="AZ1244">
        <v>0</v>
      </c>
      <c r="BA1244" t="s">
        <v>3</v>
      </c>
      <c r="BB1244">
        <v>0</v>
      </c>
      <c r="BC1244">
        <v>0</v>
      </c>
      <c r="BD1244">
        <v>0</v>
      </c>
      <c r="BE1244">
        <v>0</v>
      </c>
      <c r="BF1244">
        <v>0</v>
      </c>
      <c r="BG1244">
        <v>0</v>
      </c>
      <c r="BH1244">
        <v>0</v>
      </c>
      <c r="BI1244">
        <v>0</v>
      </c>
      <c r="BJ1244">
        <v>0</v>
      </c>
      <c r="BK1244">
        <v>0</v>
      </c>
      <c r="BL1244">
        <v>0</v>
      </c>
      <c r="BM1244">
        <v>0</v>
      </c>
      <c r="BN1244">
        <v>0</v>
      </c>
      <c r="BO1244">
        <v>0</v>
      </c>
      <c r="BP1244">
        <v>0</v>
      </c>
      <c r="BQ1244">
        <v>0</v>
      </c>
      <c r="BR1244">
        <v>0</v>
      </c>
      <c r="BS1244">
        <v>0</v>
      </c>
      <c r="BT1244">
        <v>0</v>
      </c>
      <c r="BU1244">
        <v>0</v>
      </c>
      <c r="BV1244">
        <v>0</v>
      </c>
      <c r="BW1244">
        <v>0</v>
      </c>
      <c r="CV1244">
        <v>0</v>
      </c>
      <c r="CW1244">
        <v>0</v>
      </c>
      <c r="CX1244" t="e">
        <f>ROUND(Y1244*Source!I1537,9)</f>
        <v>#REF!</v>
      </c>
      <c r="CY1244">
        <f>AA1244</f>
        <v>436.64</v>
      </c>
      <c r="CZ1244">
        <f>AE1244</f>
        <v>436.64</v>
      </c>
      <c r="DA1244">
        <f>AI1244</f>
        <v>1</v>
      </c>
      <c r="DB1244">
        <f t="shared" si="579"/>
        <v>890.75</v>
      </c>
      <c r="DC1244">
        <f t="shared" si="580"/>
        <v>0</v>
      </c>
      <c r="DD1244" t="s">
        <v>3</v>
      </c>
      <c r="DE1244" t="s">
        <v>3</v>
      </c>
      <c r="DF1244" t="e">
        <f t="shared" si="589"/>
        <v>#REF!</v>
      </c>
      <c r="DG1244" t="e">
        <f t="shared" si="587"/>
        <v>#REF!</v>
      </c>
      <c r="DH1244" t="e">
        <f t="shared" si="588"/>
        <v>#REF!</v>
      </c>
      <c r="DI1244" t="e">
        <f t="shared" si="586"/>
        <v>#REF!</v>
      </c>
      <c r="DJ1244" t="e">
        <f>DF1244</f>
        <v>#REF!</v>
      </c>
      <c r="DK1244">
        <v>0</v>
      </c>
      <c r="DL1244" t="s">
        <v>3</v>
      </c>
      <c r="DM1244">
        <v>0</v>
      </c>
      <c r="DN1244" t="s">
        <v>3</v>
      </c>
      <c r="DO1244">
        <v>0</v>
      </c>
    </row>
    <row r="1245" spans="1:119" x14ac:dyDescent="0.2">
      <c r="A1245">
        <f>ROW(Source!A1538)</f>
        <v>1538</v>
      </c>
      <c r="B1245">
        <v>69726884</v>
      </c>
      <c r="C1245">
        <v>69735712</v>
      </c>
      <c r="D1245">
        <v>27496319</v>
      </c>
      <c r="E1245">
        <v>1</v>
      </c>
      <c r="F1245">
        <v>1</v>
      </c>
      <c r="G1245">
        <v>1</v>
      </c>
      <c r="H1245">
        <v>1</v>
      </c>
      <c r="I1245" t="s">
        <v>1001</v>
      </c>
      <c r="J1245" t="s">
        <v>3</v>
      </c>
      <c r="K1245" t="s">
        <v>1002</v>
      </c>
      <c r="L1245">
        <v>1369</v>
      </c>
      <c r="N1245">
        <v>1013</v>
      </c>
      <c r="O1245" t="s">
        <v>974</v>
      </c>
      <c r="P1245" t="s">
        <v>974</v>
      </c>
      <c r="Q1245">
        <v>1</v>
      </c>
      <c r="W1245">
        <v>0</v>
      </c>
      <c r="X1245">
        <v>1189128158</v>
      </c>
      <c r="Y1245">
        <f t="shared" si="578"/>
        <v>39.51</v>
      </c>
      <c r="AA1245">
        <v>0</v>
      </c>
      <c r="AB1245">
        <v>0</v>
      </c>
      <c r="AC1245">
        <v>0</v>
      </c>
      <c r="AD1245">
        <v>203.13</v>
      </c>
      <c r="AE1245">
        <v>0</v>
      </c>
      <c r="AF1245">
        <v>0</v>
      </c>
      <c r="AG1245">
        <v>0</v>
      </c>
      <c r="AH1245">
        <v>8.01</v>
      </c>
      <c r="AI1245">
        <v>1</v>
      </c>
      <c r="AJ1245">
        <v>1</v>
      </c>
      <c r="AK1245">
        <v>1</v>
      </c>
      <c r="AL1245">
        <v>25.36</v>
      </c>
      <c r="AM1245">
        <v>5</v>
      </c>
      <c r="AN1245">
        <v>0</v>
      </c>
      <c r="AO1245">
        <v>1</v>
      </c>
      <c r="AP1245">
        <v>0</v>
      </c>
      <c r="AQ1245">
        <v>0</v>
      </c>
      <c r="AR1245">
        <v>0</v>
      </c>
      <c r="AS1245" t="s">
        <v>3</v>
      </c>
      <c r="AT1245">
        <v>39.51</v>
      </c>
      <c r="AU1245" t="s">
        <v>3</v>
      </c>
      <c r="AV1245">
        <v>1</v>
      </c>
      <c r="AW1245">
        <v>2</v>
      </c>
      <c r="AX1245">
        <v>69735719</v>
      </c>
      <c r="AY1245">
        <v>1</v>
      </c>
      <c r="AZ1245">
        <v>0</v>
      </c>
      <c r="BA1245">
        <v>1267</v>
      </c>
      <c r="BB1245">
        <v>0</v>
      </c>
      <c r="BC1245">
        <v>0</v>
      </c>
      <c r="BD1245">
        <v>0</v>
      </c>
      <c r="BE1245">
        <v>0</v>
      </c>
      <c r="BF1245">
        <v>0</v>
      </c>
      <c r="BG1245">
        <v>0</v>
      </c>
      <c r="BH1245">
        <v>0</v>
      </c>
      <c r="BI1245">
        <v>0</v>
      </c>
      <c r="BJ1245">
        <v>0</v>
      </c>
      <c r="BK1245">
        <v>0</v>
      </c>
      <c r="BL1245">
        <v>0</v>
      </c>
      <c r="BM1245">
        <v>0</v>
      </c>
      <c r="BN1245">
        <v>0</v>
      </c>
      <c r="BO1245">
        <v>0</v>
      </c>
      <c r="BP1245">
        <v>0</v>
      </c>
      <c r="BQ1245">
        <v>0</v>
      </c>
      <c r="BR1245">
        <v>0</v>
      </c>
      <c r="BS1245">
        <v>0</v>
      </c>
      <c r="BT1245">
        <v>0</v>
      </c>
      <c r="BU1245">
        <v>0</v>
      </c>
      <c r="BV1245">
        <v>0</v>
      </c>
      <c r="BW1245">
        <v>0</v>
      </c>
      <c r="CU1245" t="e">
        <f>ROUND(AT1245*Source!I1538*AH1245*AL1245,0)</f>
        <v>#REF!</v>
      </c>
      <c r="CV1245" t="e">
        <f>ROUND(Y1245*Source!I1538,9)</f>
        <v>#REF!</v>
      </c>
      <c r="CW1245">
        <v>0</v>
      </c>
      <c r="CX1245" t="e">
        <f>ROUND(Y1245*Source!I1538,9)</f>
        <v>#REF!</v>
      </c>
      <c r="CY1245">
        <f>AD1245</f>
        <v>203.13</v>
      </c>
      <c r="CZ1245">
        <f>AH1245</f>
        <v>8.01</v>
      </c>
      <c r="DA1245">
        <f>AL1245</f>
        <v>25.36</v>
      </c>
      <c r="DB1245">
        <f t="shared" si="579"/>
        <v>316.48</v>
      </c>
      <c r="DC1245">
        <f t="shared" si="580"/>
        <v>0</v>
      </c>
      <c r="DD1245" t="s">
        <v>3</v>
      </c>
      <c r="DE1245" t="s">
        <v>3</v>
      </c>
      <c r="DF1245" t="e">
        <f t="shared" si="589"/>
        <v>#REF!</v>
      </c>
      <c r="DG1245" t="e">
        <f t="shared" si="587"/>
        <v>#REF!</v>
      </c>
      <c r="DH1245" t="e">
        <f t="shared" si="588"/>
        <v>#REF!</v>
      </c>
      <c r="DI1245" t="e">
        <f>ROUND(ROUND(AH1245*AL1245,0)*CX1245,0)</f>
        <v>#REF!</v>
      </c>
      <c r="DJ1245" t="e">
        <f>DI1245</f>
        <v>#REF!</v>
      </c>
      <c r="DK1245">
        <v>0</v>
      </c>
      <c r="DL1245" t="s">
        <v>3</v>
      </c>
      <c r="DM1245">
        <v>0</v>
      </c>
      <c r="DN1245" t="s">
        <v>3</v>
      </c>
      <c r="DO1245">
        <v>0</v>
      </c>
    </row>
    <row r="1246" spans="1:119" x14ac:dyDescent="0.2">
      <c r="A1246">
        <f>ROW(Source!A1538)</f>
        <v>1538</v>
      </c>
      <c r="B1246">
        <v>69726884</v>
      </c>
      <c r="C1246">
        <v>69735712</v>
      </c>
      <c r="D1246">
        <v>121548</v>
      </c>
      <c r="E1246">
        <v>1</v>
      </c>
      <c r="F1246">
        <v>1</v>
      </c>
      <c r="G1246">
        <v>1</v>
      </c>
      <c r="H1246">
        <v>1</v>
      </c>
      <c r="I1246" t="s">
        <v>36</v>
      </c>
      <c r="J1246" t="s">
        <v>3</v>
      </c>
      <c r="K1246" t="s">
        <v>981</v>
      </c>
      <c r="L1246">
        <v>608254</v>
      </c>
      <c r="N1246">
        <v>1013</v>
      </c>
      <c r="O1246" t="s">
        <v>982</v>
      </c>
      <c r="P1246" t="s">
        <v>982</v>
      </c>
      <c r="Q1246">
        <v>1</v>
      </c>
      <c r="W1246">
        <v>0</v>
      </c>
      <c r="X1246">
        <v>-185737400</v>
      </c>
      <c r="Y1246">
        <f t="shared" si="578"/>
        <v>1.27</v>
      </c>
      <c r="AA1246">
        <v>0</v>
      </c>
      <c r="AB1246">
        <v>0</v>
      </c>
      <c r="AC1246">
        <v>0</v>
      </c>
      <c r="AD1246">
        <v>0</v>
      </c>
      <c r="AE1246">
        <v>0</v>
      </c>
      <c r="AF1246">
        <v>0</v>
      </c>
      <c r="AG1246">
        <v>0</v>
      </c>
      <c r="AH1246">
        <v>0</v>
      </c>
      <c r="AI1246">
        <v>1</v>
      </c>
      <c r="AJ1246">
        <v>1</v>
      </c>
      <c r="AK1246">
        <v>19.8</v>
      </c>
      <c r="AL1246">
        <v>1</v>
      </c>
      <c r="AM1246">
        <v>5</v>
      </c>
      <c r="AN1246">
        <v>0</v>
      </c>
      <c r="AO1246">
        <v>1</v>
      </c>
      <c r="AP1246">
        <v>0</v>
      </c>
      <c r="AQ1246">
        <v>0</v>
      </c>
      <c r="AR1246">
        <v>0</v>
      </c>
      <c r="AS1246" t="s">
        <v>3</v>
      </c>
      <c r="AT1246">
        <v>1.27</v>
      </c>
      <c r="AU1246" t="s">
        <v>3</v>
      </c>
      <c r="AV1246">
        <v>2</v>
      </c>
      <c r="AW1246">
        <v>2</v>
      </c>
      <c r="AX1246">
        <v>69735720</v>
      </c>
      <c r="AY1246">
        <v>1</v>
      </c>
      <c r="AZ1246">
        <v>0</v>
      </c>
      <c r="BA1246">
        <v>1268</v>
      </c>
      <c r="BB1246">
        <v>0</v>
      </c>
      <c r="BC1246">
        <v>0</v>
      </c>
      <c r="BD1246">
        <v>0</v>
      </c>
      <c r="BE1246">
        <v>0</v>
      </c>
      <c r="BF1246">
        <v>0</v>
      </c>
      <c r="BG1246">
        <v>0</v>
      </c>
      <c r="BH1246">
        <v>0</v>
      </c>
      <c r="BI1246">
        <v>0</v>
      </c>
      <c r="BJ1246">
        <v>0</v>
      </c>
      <c r="BK1246">
        <v>0</v>
      </c>
      <c r="BL1246">
        <v>0</v>
      </c>
      <c r="BM1246">
        <v>0</v>
      </c>
      <c r="BN1246">
        <v>0</v>
      </c>
      <c r="BO1246">
        <v>0</v>
      </c>
      <c r="BP1246">
        <v>0</v>
      </c>
      <c r="BQ1246">
        <v>0</v>
      </c>
      <c r="BR1246">
        <v>0</v>
      </c>
      <c r="BS1246">
        <v>0</v>
      </c>
      <c r="BT1246">
        <v>0</v>
      </c>
      <c r="BU1246">
        <v>0</v>
      </c>
      <c r="BV1246">
        <v>0</v>
      </c>
      <c r="BW1246">
        <v>0</v>
      </c>
      <c r="CV1246">
        <v>0</v>
      </c>
      <c r="CW1246">
        <v>0</v>
      </c>
      <c r="CX1246" t="e">
        <f>ROUND(Y1246*Source!I1538,9)</f>
        <v>#REF!</v>
      </c>
      <c r="CY1246">
        <f>AD1246</f>
        <v>0</v>
      </c>
      <c r="CZ1246">
        <f>AH1246</f>
        <v>0</v>
      </c>
      <c r="DA1246">
        <f>AL1246</f>
        <v>1</v>
      </c>
      <c r="DB1246">
        <f t="shared" si="579"/>
        <v>0</v>
      </c>
      <c r="DC1246">
        <f t="shared" si="580"/>
        <v>0</v>
      </c>
      <c r="DD1246" t="s">
        <v>3</v>
      </c>
      <c r="DE1246" t="s">
        <v>3</v>
      </c>
      <c r="DF1246" t="e">
        <f t="shared" si="589"/>
        <v>#REF!</v>
      </c>
      <c r="DG1246" t="e">
        <f t="shared" si="587"/>
        <v>#REF!</v>
      </c>
      <c r="DH1246" t="e">
        <f>ROUND(ROUND(AG1246*AK1246,0)*CX1246,0)</f>
        <v>#REF!</v>
      </c>
      <c r="DI1246" t="e">
        <f t="shared" ref="DI1246:DI1255" si="590">ROUND(ROUND(AH1246,0)*CX1246,0)</f>
        <v>#REF!</v>
      </c>
      <c r="DJ1246" t="e">
        <f>DI1246</f>
        <v>#REF!</v>
      </c>
      <c r="DK1246">
        <v>0</v>
      </c>
      <c r="DL1246" t="s">
        <v>3</v>
      </c>
      <c r="DM1246">
        <v>0</v>
      </c>
      <c r="DN1246" t="s">
        <v>3</v>
      </c>
      <c r="DO1246">
        <v>0</v>
      </c>
    </row>
    <row r="1247" spans="1:119" x14ac:dyDescent="0.2">
      <c r="A1247">
        <f>ROW(Source!A1538)</f>
        <v>1538</v>
      </c>
      <c r="B1247">
        <v>69726884</v>
      </c>
      <c r="C1247">
        <v>69735712</v>
      </c>
      <c r="D1247">
        <v>27439630</v>
      </c>
      <c r="E1247">
        <v>1</v>
      </c>
      <c r="F1247">
        <v>1</v>
      </c>
      <c r="G1247">
        <v>1</v>
      </c>
      <c r="H1247">
        <v>2</v>
      </c>
      <c r="I1247" t="s">
        <v>986</v>
      </c>
      <c r="J1247" t="s">
        <v>987</v>
      </c>
      <c r="K1247" t="s">
        <v>988</v>
      </c>
      <c r="L1247">
        <v>1368</v>
      </c>
      <c r="N1247">
        <v>1011</v>
      </c>
      <c r="O1247" t="s">
        <v>978</v>
      </c>
      <c r="P1247" t="s">
        <v>978</v>
      </c>
      <c r="Q1247">
        <v>1</v>
      </c>
      <c r="W1247">
        <v>0</v>
      </c>
      <c r="X1247">
        <v>-72110300</v>
      </c>
      <c r="Y1247">
        <f t="shared" si="578"/>
        <v>1.27</v>
      </c>
      <c r="AA1247">
        <v>0</v>
      </c>
      <c r="AB1247">
        <v>245.16</v>
      </c>
      <c r="AC1247">
        <v>269.48</v>
      </c>
      <c r="AD1247">
        <v>0</v>
      </c>
      <c r="AE1247">
        <v>0</v>
      </c>
      <c r="AF1247">
        <v>31.27</v>
      </c>
      <c r="AG1247">
        <v>13.61</v>
      </c>
      <c r="AH1247">
        <v>0</v>
      </c>
      <c r="AI1247">
        <v>1</v>
      </c>
      <c r="AJ1247">
        <v>7.84</v>
      </c>
      <c r="AK1247">
        <v>19.8</v>
      </c>
      <c r="AL1247">
        <v>1</v>
      </c>
      <c r="AM1247">
        <v>5</v>
      </c>
      <c r="AN1247">
        <v>0</v>
      </c>
      <c r="AO1247">
        <v>1</v>
      </c>
      <c r="AP1247">
        <v>0</v>
      </c>
      <c r="AQ1247">
        <v>0</v>
      </c>
      <c r="AR1247">
        <v>0</v>
      </c>
      <c r="AS1247" t="s">
        <v>3</v>
      </c>
      <c r="AT1247">
        <v>1.27</v>
      </c>
      <c r="AU1247" t="s">
        <v>3</v>
      </c>
      <c r="AV1247">
        <v>0</v>
      </c>
      <c r="AW1247">
        <v>2</v>
      </c>
      <c r="AX1247">
        <v>69735721</v>
      </c>
      <c r="AY1247">
        <v>1</v>
      </c>
      <c r="AZ1247">
        <v>0</v>
      </c>
      <c r="BA1247">
        <v>1269</v>
      </c>
      <c r="BB1247">
        <v>0</v>
      </c>
      <c r="BC1247">
        <v>0</v>
      </c>
      <c r="BD1247">
        <v>0</v>
      </c>
      <c r="BE1247">
        <v>0</v>
      </c>
      <c r="BF1247">
        <v>0</v>
      </c>
      <c r="BG1247">
        <v>0</v>
      </c>
      <c r="BH1247">
        <v>0</v>
      </c>
      <c r="BI1247">
        <v>0</v>
      </c>
      <c r="BJ1247">
        <v>0</v>
      </c>
      <c r="BK1247">
        <v>0</v>
      </c>
      <c r="BL1247">
        <v>0</v>
      </c>
      <c r="BM1247">
        <v>0</v>
      </c>
      <c r="BN1247">
        <v>0</v>
      </c>
      <c r="BO1247">
        <v>0</v>
      </c>
      <c r="BP1247">
        <v>0</v>
      </c>
      <c r="BQ1247">
        <v>0</v>
      </c>
      <c r="BR1247">
        <v>0</v>
      </c>
      <c r="BS1247">
        <v>0</v>
      </c>
      <c r="BT1247">
        <v>0</v>
      </c>
      <c r="BU1247">
        <v>0</v>
      </c>
      <c r="BV1247">
        <v>0</v>
      </c>
      <c r="BW1247">
        <v>0</v>
      </c>
      <c r="CV1247">
        <v>0</v>
      </c>
      <c r="CW1247" t="e">
        <f>ROUND(Y1247*Source!I1538*DO1247,9)</f>
        <v>#REF!</v>
      </c>
      <c r="CX1247" t="e">
        <f>ROUND(Y1247*Source!I1538,9)</f>
        <v>#REF!</v>
      </c>
      <c r="CY1247">
        <f>AB1247</f>
        <v>245.16</v>
      </c>
      <c r="CZ1247">
        <f>AF1247</f>
        <v>31.27</v>
      </c>
      <c r="DA1247">
        <f>AJ1247</f>
        <v>7.84</v>
      </c>
      <c r="DB1247">
        <f t="shared" si="579"/>
        <v>39.71</v>
      </c>
      <c r="DC1247">
        <f t="shared" si="580"/>
        <v>17.28</v>
      </c>
      <c r="DD1247" t="s">
        <v>3</v>
      </c>
      <c r="DE1247" t="s">
        <v>3</v>
      </c>
      <c r="DF1247" t="e">
        <f t="shared" si="589"/>
        <v>#REF!</v>
      </c>
      <c r="DG1247" t="e">
        <f>ROUND(ROUND(AF1247*AJ1247,0)*CX1247,0)</f>
        <v>#REF!</v>
      </c>
      <c r="DH1247" t="e">
        <f>ROUND(ROUND(AG1247*AK1247,0)*CX1247,0)</f>
        <v>#REF!</v>
      </c>
      <c r="DI1247" t="e">
        <f t="shared" si="590"/>
        <v>#REF!</v>
      </c>
      <c r="DJ1247" t="e">
        <f>DG1247</f>
        <v>#REF!</v>
      </c>
      <c r="DK1247">
        <v>0</v>
      </c>
      <c r="DL1247" t="s">
        <v>3</v>
      </c>
      <c r="DM1247">
        <v>0</v>
      </c>
      <c r="DN1247" t="s">
        <v>3</v>
      </c>
      <c r="DO1247">
        <v>0</v>
      </c>
    </row>
    <row r="1248" spans="1:119" x14ac:dyDescent="0.2">
      <c r="A1248">
        <f>ROW(Source!A1538)</f>
        <v>1538</v>
      </c>
      <c r="B1248">
        <v>69726884</v>
      </c>
      <c r="C1248">
        <v>69735712</v>
      </c>
      <c r="D1248">
        <v>27440041</v>
      </c>
      <c r="E1248">
        <v>1</v>
      </c>
      <c r="F1248">
        <v>1</v>
      </c>
      <c r="G1248">
        <v>1</v>
      </c>
      <c r="H1248">
        <v>2</v>
      </c>
      <c r="I1248" t="s">
        <v>1003</v>
      </c>
      <c r="J1248" t="s">
        <v>1004</v>
      </c>
      <c r="K1248" t="s">
        <v>1005</v>
      </c>
      <c r="L1248">
        <v>1368</v>
      </c>
      <c r="N1248">
        <v>1011</v>
      </c>
      <c r="O1248" t="s">
        <v>978</v>
      </c>
      <c r="P1248" t="s">
        <v>978</v>
      </c>
      <c r="Q1248">
        <v>1</v>
      </c>
      <c r="W1248">
        <v>0</v>
      </c>
      <c r="X1248">
        <v>781889226</v>
      </c>
      <c r="Y1248">
        <f t="shared" si="578"/>
        <v>9.07</v>
      </c>
      <c r="AA1248">
        <v>0</v>
      </c>
      <c r="AB1248">
        <v>3.92</v>
      </c>
      <c r="AC1248">
        <v>0</v>
      </c>
      <c r="AD1248">
        <v>0</v>
      </c>
      <c r="AE1248">
        <v>0</v>
      </c>
      <c r="AF1248">
        <v>0.5</v>
      </c>
      <c r="AG1248">
        <v>0</v>
      </c>
      <c r="AH1248">
        <v>0</v>
      </c>
      <c r="AI1248">
        <v>1</v>
      </c>
      <c r="AJ1248">
        <v>7.84</v>
      </c>
      <c r="AK1248">
        <v>19.8</v>
      </c>
      <c r="AL1248">
        <v>1</v>
      </c>
      <c r="AM1248">
        <v>5</v>
      </c>
      <c r="AN1248">
        <v>0</v>
      </c>
      <c r="AO1248">
        <v>1</v>
      </c>
      <c r="AP1248">
        <v>0</v>
      </c>
      <c r="AQ1248">
        <v>0</v>
      </c>
      <c r="AR1248">
        <v>0</v>
      </c>
      <c r="AS1248" t="s">
        <v>3</v>
      </c>
      <c r="AT1248">
        <v>9.07</v>
      </c>
      <c r="AU1248" t="s">
        <v>3</v>
      </c>
      <c r="AV1248">
        <v>0</v>
      </c>
      <c r="AW1248">
        <v>2</v>
      </c>
      <c r="AX1248">
        <v>69735722</v>
      </c>
      <c r="AY1248">
        <v>1</v>
      </c>
      <c r="AZ1248">
        <v>0</v>
      </c>
      <c r="BA1248">
        <v>1270</v>
      </c>
      <c r="BB1248">
        <v>0</v>
      </c>
      <c r="BC1248">
        <v>0</v>
      </c>
      <c r="BD1248">
        <v>0</v>
      </c>
      <c r="BE1248">
        <v>0</v>
      </c>
      <c r="BF1248">
        <v>0</v>
      </c>
      <c r="BG1248">
        <v>0</v>
      </c>
      <c r="BH1248">
        <v>0</v>
      </c>
      <c r="BI1248">
        <v>0</v>
      </c>
      <c r="BJ1248">
        <v>0</v>
      </c>
      <c r="BK1248">
        <v>0</v>
      </c>
      <c r="BL1248">
        <v>0</v>
      </c>
      <c r="BM1248">
        <v>0</v>
      </c>
      <c r="BN1248">
        <v>0</v>
      </c>
      <c r="BO1248">
        <v>0</v>
      </c>
      <c r="BP1248">
        <v>0</v>
      </c>
      <c r="BQ1248">
        <v>0</v>
      </c>
      <c r="BR1248">
        <v>0</v>
      </c>
      <c r="BS1248">
        <v>0</v>
      </c>
      <c r="BT1248">
        <v>0</v>
      </c>
      <c r="BU1248">
        <v>0</v>
      </c>
      <c r="BV1248">
        <v>0</v>
      </c>
      <c r="BW1248">
        <v>0</v>
      </c>
      <c r="CV1248">
        <v>0</v>
      </c>
      <c r="CW1248" t="e">
        <f>ROUND(Y1248*Source!I1538*DO1248,9)</f>
        <v>#REF!</v>
      </c>
      <c r="CX1248" t="e">
        <f>ROUND(Y1248*Source!I1538,9)</f>
        <v>#REF!</v>
      </c>
      <c r="CY1248">
        <f>AB1248</f>
        <v>3.92</v>
      </c>
      <c r="CZ1248">
        <f>AF1248</f>
        <v>0.5</v>
      </c>
      <c r="DA1248">
        <f>AJ1248</f>
        <v>7.84</v>
      </c>
      <c r="DB1248">
        <f t="shared" si="579"/>
        <v>4.54</v>
      </c>
      <c r="DC1248">
        <f t="shared" si="580"/>
        <v>0</v>
      </c>
      <c r="DD1248" t="s">
        <v>3</v>
      </c>
      <c r="DE1248" t="s">
        <v>3</v>
      </c>
      <c r="DF1248" t="e">
        <f t="shared" si="589"/>
        <v>#REF!</v>
      </c>
      <c r="DG1248" t="e">
        <f>ROUND(ROUND(AF1248*AJ1248,0)*CX1248,0)</f>
        <v>#REF!</v>
      </c>
      <c r="DH1248" t="e">
        <f>ROUND(ROUND(AG1248*AK1248,0)*CX1248,0)</f>
        <v>#REF!</v>
      </c>
      <c r="DI1248" t="e">
        <f t="shared" si="590"/>
        <v>#REF!</v>
      </c>
      <c r="DJ1248" t="e">
        <f>DG1248</f>
        <v>#REF!</v>
      </c>
      <c r="DK1248">
        <v>0</v>
      </c>
      <c r="DL1248" t="s">
        <v>3</v>
      </c>
      <c r="DM1248">
        <v>0</v>
      </c>
      <c r="DN1248" t="s">
        <v>3</v>
      </c>
      <c r="DO1248">
        <v>0</v>
      </c>
    </row>
    <row r="1249" spans="1:119" x14ac:dyDescent="0.2">
      <c r="A1249">
        <f>ROW(Source!A1538)</f>
        <v>1538</v>
      </c>
      <c r="B1249">
        <v>69726884</v>
      </c>
      <c r="C1249">
        <v>69735712</v>
      </c>
      <c r="D1249">
        <v>27416566</v>
      </c>
      <c r="E1249">
        <v>1</v>
      </c>
      <c r="F1249">
        <v>1</v>
      </c>
      <c r="G1249">
        <v>1</v>
      </c>
      <c r="H1249">
        <v>3</v>
      </c>
      <c r="I1249" t="s">
        <v>82</v>
      </c>
      <c r="J1249" t="s">
        <v>84</v>
      </c>
      <c r="K1249" t="s">
        <v>83</v>
      </c>
      <c r="L1249">
        <v>1339</v>
      </c>
      <c r="N1249">
        <v>1007</v>
      </c>
      <c r="O1249" t="s">
        <v>40</v>
      </c>
      <c r="P1249" t="s">
        <v>40</v>
      </c>
      <c r="Q1249">
        <v>1</v>
      </c>
      <c r="W1249">
        <v>0</v>
      </c>
      <c r="X1249">
        <v>-50505369</v>
      </c>
      <c r="Y1249">
        <f t="shared" si="578"/>
        <v>3.5</v>
      </c>
      <c r="AA1249">
        <v>14.19</v>
      </c>
      <c r="AB1249">
        <v>0</v>
      </c>
      <c r="AC1249">
        <v>0</v>
      </c>
      <c r="AD1249">
        <v>0</v>
      </c>
      <c r="AE1249">
        <v>1.97</v>
      </c>
      <c r="AF1249">
        <v>0</v>
      </c>
      <c r="AG1249">
        <v>0</v>
      </c>
      <c r="AH1249">
        <v>0</v>
      </c>
      <c r="AI1249">
        <v>7.56</v>
      </c>
      <c r="AJ1249">
        <v>1</v>
      </c>
      <c r="AK1249">
        <v>1</v>
      </c>
      <c r="AL1249">
        <v>1</v>
      </c>
      <c r="AM1249">
        <v>5</v>
      </c>
      <c r="AN1249">
        <v>0</v>
      </c>
      <c r="AO1249">
        <v>0</v>
      </c>
      <c r="AP1249">
        <v>1</v>
      </c>
      <c r="AQ1249">
        <v>0</v>
      </c>
      <c r="AR1249">
        <v>0</v>
      </c>
      <c r="AS1249" t="s">
        <v>3</v>
      </c>
      <c r="AT1249">
        <v>3.5</v>
      </c>
      <c r="AU1249" t="s">
        <v>3</v>
      </c>
      <c r="AV1249">
        <v>0</v>
      </c>
      <c r="AW1249">
        <v>2</v>
      </c>
      <c r="AX1249">
        <v>69735724</v>
      </c>
      <c r="AY1249">
        <v>1</v>
      </c>
      <c r="AZ1249">
        <v>16384</v>
      </c>
      <c r="BA1249">
        <v>1272</v>
      </c>
      <c r="BB1249">
        <v>3</v>
      </c>
      <c r="BC1249">
        <v>0</v>
      </c>
      <c r="BD1249">
        <v>0</v>
      </c>
      <c r="BE1249">
        <v>0</v>
      </c>
      <c r="BF1249">
        <v>0</v>
      </c>
      <c r="BG1249">
        <v>0</v>
      </c>
      <c r="BH1249">
        <v>0</v>
      </c>
      <c r="BI1249">
        <v>0</v>
      </c>
      <c r="BJ1249">
        <v>0</v>
      </c>
      <c r="BK1249">
        <v>0</v>
      </c>
      <c r="BL1249">
        <v>0</v>
      </c>
      <c r="BM1249">
        <v>0</v>
      </c>
      <c r="BN1249">
        <v>0</v>
      </c>
      <c r="BO1249">
        <v>0</v>
      </c>
      <c r="BP1249">
        <v>0</v>
      </c>
      <c r="BQ1249">
        <v>0</v>
      </c>
      <c r="BR1249">
        <v>0</v>
      </c>
      <c r="BS1249">
        <v>0</v>
      </c>
      <c r="BT1249">
        <v>0</v>
      </c>
      <c r="BU1249">
        <v>0</v>
      </c>
      <c r="BV1249">
        <v>0</v>
      </c>
      <c r="BW1249">
        <v>0</v>
      </c>
      <c r="CV1249">
        <v>0</v>
      </c>
      <c r="CW1249">
        <v>0</v>
      </c>
      <c r="CX1249" t="e">
        <f>ROUND(Y1249*Source!I1538,9)</f>
        <v>#REF!</v>
      </c>
      <c r="CY1249">
        <f>AA1249</f>
        <v>14.19</v>
      </c>
      <c r="CZ1249">
        <f>AE1249</f>
        <v>1.97</v>
      </c>
      <c r="DA1249">
        <f>AI1249</f>
        <v>7.56</v>
      </c>
      <c r="DB1249">
        <f t="shared" si="579"/>
        <v>6.9</v>
      </c>
      <c r="DC1249">
        <f t="shared" si="580"/>
        <v>0</v>
      </c>
      <c r="DD1249" t="s">
        <v>3</v>
      </c>
      <c r="DE1249" t="s">
        <v>3</v>
      </c>
      <c r="DF1249" t="e">
        <f>ROUND(ROUND(AE1249*AI1249,0)*CX1249,0)</f>
        <v>#REF!</v>
      </c>
      <c r="DG1249" t="e">
        <f t="shared" ref="DG1249:DG1257" si="591">ROUND(ROUND(AF1249,0)*CX1249,0)</f>
        <v>#REF!</v>
      </c>
      <c r="DH1249" t="e">
        <f t="shared" ref="DH1249:DH1256" si="592">ROUND(ROUND(AG1249,0)*CX1249,0)</f>
        <v>#REF!</v>
      </c>
      <c r="DI1249" t="e">
        <f t="shared" si="590"/>
        <v>#REF!</v>
      </c>
      <c r="DJ1249" t="e">
        <f>DF1249</f>
        <v>#REF!</v>
      </c>
      <c r="DK1249">
        <v>0</v>
      </c>
      <c r="DL1249" t="s">
        <v>3</v>
      </c>
      <c r="DM1249">
        <v>0</v>
      </c>
      <c r="DN1249" t="s">
        <v>3</v>
      </c>
      <c r="DO1249">
        <v>0</v>
      </c>
    </row>
    <row r="1250" spans="1:119" x14ac:dyDescent="0.2">
      <c r="A1250">
        <f>ROW(Source!A1538)</f>
        <v>1538</v>
      </c>
      <c r="B1250">
        <v>69726884</v>
      </c>
      <c r="C1250">
        <v>69735712</v>
      </c>
      <c r="D1250">
        <v>61335860</v>
      </c>
      <c r="E1250">
        <v>1</v>
      </c>
      <c r="F1250">
        <v>1</v>
      </c>
      <c r="G1250">
        <v>1</v>
      </c>
      <c r="H1250">
        <v>3</v>
      </c>
      <c r="I1250" t="s">
        <v>641</v>
      </c>
      <c r="J1250" t="s">
        <v>643</v>
      </c>
      <c r="K1250" t="s">
        <v>642</v>
      </c>
      <c r="L1250">
        <v>1339</v>
      </c>
      <c r="N1250">
        <v>1007</v>
      </c>
      <c r="O1250" t="s">
        <v>40</v>
      </c>
      <c r="P1250" t="s">
        <v>40</v>
      </c>
      <c r="Q1250">
        <v>1</v>
      </c>
      <c r="W1250">
        <v>0</v>
      </c>
      <c r="X1250">
        <v>1571262290</v>
      </c>
      <c r="Y1250">
        <f t="shared" si="578"/>
        <v>2.04</v>
      </c>
      <c r="AA1250">
        <v>3403.83</v>
      </c>
      <c r="AB1250">
        <v>0</v>
      </c>
      <c r="AC1250">
        <v>0</v>
      </c>
      <c r="AD1250">
        <v>0</v>
      </c>
      <c r="AE1250">
        <v>470.73</v>
      </c>
      <c r="AF1250">
        <v>0</v>
      </c>
      <c r="AG1250">
        <v>0</v>
      </c>
      <c r="AH1250">
        <v>0</v>
      </c>
      <c r="AI1250">
        <v>7.56</v>
      </c>
      <c r="AJ1250">
        <v>1</v>
      </c>
      <c r="AK1250">
        <v>1</v>
      </c>
      <c r="AL1250">
        <v>1</v>
      </c>
      <c r="AM1250">
        <v>5</v>
      </c>
      <c r="AN1250">
        <v>0</v>
      </c>
      <c r="AO1250">
        <v>0</v>
      </c>
      <c r="AP1250">
        <v>1</v>
      </c>
      <c r="AQ1250">
        <v>0</v>
      </c>
      <c r="AR1250">
        <v>0</v>
      </c>
      <c r="AS1250" t="s">
        <v>3</v>
      </c>
      <c r="AT1250">
        <v>2.04</v>
      </c>
      <c r="AU1250" t="s">
        <v>3</v>
      </c>
      <c r="AV1250">
        <v>0</v>
      </c>
      <c r="AW1250">
        <v>1</v>
      </c>
      <c r="AX1250">
        <v>-1</v>
      </c>
      <c r="AY1250">
        <v>0</v>
      </c>
      <c r="AZ1250">
        <v>0</v>
      </c>
      <c r="BA1250" t="s">
        <v>3</v>
      </c>
      <c r="BB1250">
        <v>0</v>
      </c>
      <c r="BC1250">
        <v>0</v>
      </c>
      <c r="BD1250">
        <v>0</v>
      </c>
      <c r="BE1250">
        <v>0</v>
      </c>
      <c r="BF1250">
        <v>0</v>
      </c>
      <c r="BG1250">
        <v>0</v>
      </c>
      <c r="BH1250">
        <v>0</v>
      </c>
      <c r="BI1250">
        <v>0</v>
      </c>
      <c r="BJ1250">
        <v>0</v>
      </c>
      <c r="BK1250">
        <v>0</v>
      </c>
      <c r="BL1250">
        <v>0</v>
      </c>
      <c r="BM1250">
        <v>0</v>
      </c>
      <c r="BN1250">
        <v>0</v>
      </c>
      <c r="BO1250">
        <v>0</v>
      </c>
      <c r="BP1250">
        <v>0</v>
      </c>
      <c r="BQ1250">
        <v>0</v>
      </c>
      <c r="BR1250">
        <v>0</v>
      </c>
      <c r="BS1250">
        <v>0</v>
      </c>
      <c r="BT1250">
        <v>0</v>
      </c>
      <c r="BU1250">
        <v>0</v>
      </c>
      <c r="BV1250">
        <v>0</v>
      </c>
      <c r="BW1250">
        <v>0</v>
      </c>
      <c r="CV1250">
        <v>0</v>
      </c>
      <c r="CW1250">
        <v>0</v>
      </c>
      <c r="CX1250" t="e">
        <f>ROUND(Y1250*Source!I1538,9)</f>
        <v>#REF!</v>
      </c>
      <c r="CY1250">
        <f>AA1250</f>
        <v>3403.83</v>
      </c>
      <c r="CZ1250">
        <f>AE1250</f>
        <v>470.73</v>
      </c>
      <c r="DA1250">
        <f>AI1250</f>
        <v>7.56</v>
      </c>
      <c r="DB1250">
        <f t="shared" si="579"/>
        <v>960.29</v>
      </c>
      <c r="DC1250">
        <f t="shared" si="580"/>
        <v>0</v>
      </c>
      <c r="DD1250" t="s">
        <v>3</v>
      </c>
      <c r="DE1250" t="s">
        <v>3</v>
      </c>
      <c r="DF1250" t="e">
        <f>ROUND(ROUND(AE1250*AI1250,0)*CX1250,0)</f>
        <v>#REF!</v>
      </c>
      <c r="DG1250" t="e">
        <f t="shared" si="591"/>
        <v>#REF!</v>
      </c>
      <c r="DH1250" t="e">
        <f t="shared" si="592"/>
        <v>#REF!</v>
      </c>
      <c r="DI1250" t="e">
        <f t="shared" si="590"/>
        <v>#REF!</v>
      </c>
      <c r="DJ1250" t="e">
        <f>DF1250</f>
        <v>#REF!</v>
      </c>
      <c r="DK1250">
        <v>0</v>
      </c>
      <c r="DL1250" t="s">
        <v>3</v>
      </c>
      <c r="DM1250">
        <v>0</v>
      </c>
      <c r="DN1250" t="s">
        <v>3</v>
      </c>
      <c r="DO1250">
        <v>0</v>
      </c>
    </row>
    <row r="1251" spans="1:119" x14ac:dyDescent="0.2">
      <c r="A1251">
        <f>ROW(Source!A1543)</f>
        <v>1543</v>
      </c>
      <c r="B1251">
        <v>69726971</v>
      </c>
      <c r="C1251">
        <v>69735727</v>
      </c>
      <c r="D1251">
        <v>27496319</v>
      </c>
      <c r="E1251">
        <v>1</v>
      </c>
      <c r="F1251">
        <v>1</v>
      </c>
      <c r="G1251">
        <v>1</v>
      </c>
      <c r="H1251">
        <v>1</v>
      </c>
      <c r="I1251" t="s">
        <v>1001</v>
      </c>
      <c r="J1251" t="s">
        <v>3</v>
      </c>
      <c r="K1251" t="s">
        <v>1002</v>
      </c>
      <c r="L1251">
        <v>1369</v>
      </c>
      <c r="N1251">
        <v>1013</v>
      </c>
      <c r="O1251" t="s">
        <v>974</v>
      </c>
      <c r="P1251" t="s">
        <v>974</v>
      </c>
      <c r="Q1251">
        <v>1</v>
      </c>
      <c r="W1251">
        <v>0</v>
      </c>
      <c r="X1251">
        <v>1189128158</v>
      </c>
      <c r="Y1251">
        <f t="shared" ref="Y1251:Y1260" si="593">(AT1251*4)</f>
        <v>2</v>
      </c>
      <c r="AA1251">
        <v>0</v>
      </c>
      <c r="AB1251">
        <v>0</v>
      </c>
      <c r="AC1251">
        <v>0</v>
      </c>
      <c r="AD1251">
        <v>8.01</v>
      </c>
      <c r="AE1251">
        <v>0</v>
      </c>
      <c r="AF1251">
        <v>0</v>
      </c>
      <c r="AG1251">
        <v>0</v>
      </c>
      <c r="AH1251">
        <v>8.01</v>
      </c>
      <c r="AI1251">
        <v>1</v>
      </c>
      <c r="AJ1251">
        <v>1</v>
      </c>
      <c r="AK1251">
        <v>1</v>
      </c>
      <c r="AL1251">
        <v>1</v>
      </c>
      <c r="AM1251">
        <v>0</v>
      </c>
      <c r="AN1251">
        <v>0</v>
      </c>
      <c r="AO1251">
        <v>1</v>
      </c>
      <c r="AP1251">
        <v>1</v>
      </c>
      <c r="AQ1251">
        <v>0</v>
      </c>
      <c r="AR1251">
        <v>0</v>
      </c>
      <c r="AS1251" t="s">
        <v>3</v>
      </c>
      <c r="AT1251">
        <v>0.5</v>
      </c>
      <c r="AU1251" t="s">
        <v>199</v>
      </c>
      <c r="AV1251">
        <v>1</v>
      </c>
      <c r="AW1251">
        <v>2</v>
      </c>
      <c r="AX1251">
        <v>69735733</v>
      </c>
      <c r="AY1251">
        <v>1</v>
      </c>
      <c r="AZ1251">
        <v>0</v>
      </c>
      <c r="BA1251">
        <v>1273</v>
      </c>
      <c r="BB1251">
        <v>0</v>
      </c>
      <c r="BC1251">
        <v>0</v>
      </c>
      <c r="BD1251">
        <v>0</v>
      </c>
      <c r="BE1251">
        <v>0</v>
      </c>
      <c r="BF1251">
        <v>0</v>
      </c>
      <c r="BG1251">
        <v>0</v>
      </c>
      <c r="BH1251">
        <v>0</v>
      </c>
      <c r="BI1251">
        <v>0</v>
      </c>
      <c r="BJ1251">
        <v>0</v>
      </c>
      <c r="BK1251">
        <v>0</v>
      </c>
      <c r="BL1251">
        <v>0</v>
      </c>
      <c r="BM1251">
        <v>0</v>
      </c>
      <c r="BN1251">
        <v>0</v>
      </c>
      <c r="BO1251">
        <v>0</v>
      </c>
      <c r="BP1251">
        <v>0</v>
      </c>
      <c r="BQ1251">
        <v>0</v>
      </c>
      <c r="BR1251">
        <v>0</v>
      </c>
      <c r="BS1251">
        <v>0</v>
      </c>
      <c r="BT1251">
        <v>0</v>
      </c>
      <c r="BU1251">
        <v>0</v>
      </c>
      <c r="BV1251">
        <v>0</v>
      </c>
      <c r="BW1251">
        <v>0</v>
      </c>
      <c r="CU1251" t="e">
        <f>ROUND(AT1251*Source!I1543*AH1251*AL1251,0)</f>
        <v>#REF!</v>
      </c>
      <c r="CV1251" t="e">
        <f>ROUND(Y1251*Source!I1543,9)</f>
        <v>#REF!</v>
      </c>
      <c r="CW1251">
        <v>0</v>
      </c>
      <c r="CX1251" t="e">
        <f>ROUND(Y1251*Source!I1543,9)</f>
        <v>#REF!</v>
      </c>
      <c r="CY1251">
        <f>AD1251</f>
        <v>8.01</v>
      </c>
      <c r="CZ1251">
        <f>AH1251</f>
        <v>8.01</v>
      </c>
      <c r="DA1251">
        <f>AL1251</f>
        <v>1</v>
      </c>
      <c r="DB1251">
        <f t="shared" ref="DB1251:DB1260" si="594">ROUND((ROUND(AT1251*CZ1251,2)*4),2)</f>
        <v>16.04</v>
      </c>
      <c r="DC1251">
        <f t="shared" ref="DC1251:DC1260" si="595">ROUND((ROUND(AT1251*AG1251,2)*4),2)</f>
        <v>0</v>
      </c>
      <c r="DD1251" t="s">
        <v>3</v>
      </c>
      <c r="DE1251" t="s">
        <v>3</v>
      </c>
      <c r="DF1251" t="e">
        <f t="shared" ref="DF1251:DF1259" si="596">ROUND(ROUND(AE1251,0)*CX1251,0)</f>
        <v>#REF!</v>
      </c>
      <c r="DG1251" t="e">
        <f t="shared" si="591"/>
        <v>#REF!</v>
      </c>
      <c r="DH1251" t="e">
        <f t="shared" si="592"/>
        <v>#REF!</v>
      </c>
      <c r="DI1251" t="e">
        <f t="shared" si="590"/>
        <v>#REF!</v>
      </c>
      <c r="DJ1251" t="e">
        <f>DI1251</f>
        <v>#REF!</v>
      </c>
      <c r="DK1251">
        <v>0</v>
      </c>
      <c r="DL1251" t="s">
        <v>3</v>
      </c>
      <c r="DM1251">
        <v>0</v>
      </c>
      <c r="DN1251" t="s">
        <v>3</v>
      </c>
      <c r="DO1251">
        <v>0</v>
      </c>
    </row>
    <row r="1252" spans="1:119" x14ac:dyDescent="0.2">
      <c r="A1252">
        <f>ROW(Source!A1543)</f>
        <v>1543</v>
      </c>
      <c r="B1252">
        <v>69726971</v>
      </c>
      <c r="C1252">
        <v>69735727</v>
      </c>
      <c r="D1252">
        <v>121548</v>
      </c>
      <c r="E1252">
        <v>1</v>
      </c>
      <c r="F1252">
        <v>1</v>
      </c>
      <c r="G1252">
        <v>1</v>
      </c>
      <c r="H1252">
        <v>1</v>
      </c>
      <c r="I1252" t="s">
        <v>36</v>
      </c>
      <c r="J1252" t="s">
        <v>3</v>
      </c>
      <c r="K1252" t="s">
        <v>981</v>
      </c>
      <c r="L1252">
        <v>608254</v>
      </c>
      <c r="N1252">
        <v>1013</v>
      </c>
      <c r="O1252" t="s">
        <v>982</v>
      </c>
      <c r="P1252" t="s">
        <v>982</v>
      </c>
      <c r="Q1252">
        <v>1</v>
      </c>
      <c r="W1252">
        <v>0</v>
      </c>
      <c r="X1252">
        <v>-185737400</v>
      </c>
      <c r="Y1252">
        <f t="shared" si="593"/>
        <v>0.84</v>
      </c>
      <c r="AA1252">
        <v>0</v>
      </c>
      <c r="AB1252">
        <v>0</v>
      </c>
      <c r="AC1252">
        <v>0</v>
      </c>
      <c r="AD1252">
        <v>0</v>
      </c>
      <c r="AE1252">
        <v>0</v>
      </c>
      <c r="AF1252">
        <v>0</v>
      </c>
      <c r="AG1252">
        <v>0</v>
      </c>
      <c r="AH1252">
        <v>0</v>
      </c>
      <c r="AI1252">
        <v>1</v>
      </c>
      <c r="AJ1252">
        <v>1</v>
      </c>
      <c r="AK1252">
        <v>1</v>
      </c>
      <c r="AL1252">
        <v>1</v>
      </c>
      <c r="AM1252">
        <v>0</v>
      </c>
      <c r="AN1252">
        <v>0</v>
      </c>
      <c r="AO1252">
        <v>1</v>
      </c>
      <c r="AP1252">
        <v>1</v>
      </c>
      <c r="AQ1252">
        <v>0</v>
      </c>
      <c r="AR1252">
        <v>0</v>
      </c>
      <c r="AS1252" t="s">
        <v>3</v>
      </c>
      <c r="AT1252">
        <v>0.21</v>
      </c>
      <c r="AU1252" t="s">
        <v>199</v>
      </c>
      <c r="AV1252">
        <v>2</v>
      </c>
      <c r="AW1252">
        <v>2</v>
      </c>
      <c r="AX1252">
        <v>69735734</v>
      </c>
      <c r="AY1252">
        <v>1</v>
      </c>
      <c r="AZ1252">
        <v>0</v>
      </c>
      <c r="BA1252">
        <v>1274</v>
      </c>
      <c r="BB1252">
        <v>0</v>
      </c>
      <c r="BC1252">
        <v>0</v>
      </c>
      <c r="BD1252">
        <v>0</v>
      </c>
      <c r="BE1252">
        <v>0</v>
      </c>
      <c r="BF1252">
        <v>0</v>
      </c>
      <c r="BG1252">
        <v>0</v>
      </c>
      <c r="BH1252">
        <v>0</v>
      </c>
      <c r="BI1252">
        <v>0</v>
      </c>
      <c r="BJ1252">
        <v>0</v>
      </c>
      <c r="BK1252">
        <v>0</v>
      </c>
      <c r="BL1252">
        <v>0</v>
      </c>
      <c r="BM1252">
        <v>0</v>
      </c>
      <c r="BN1252">
        <v>0</v>
      </c>
      <c r="BO1252">
        <v>0</v>
      </c>
      <c r="BP1252">
        <v>0</v>
      </c>
      <c r="BQ1252">
        <v>0</v>
      </c>
      <c r="BR1252">
        <v>0</v>
      </c>
      <c r="BS1252">
        <v>0</v>
      </c>
      <c r="BT1252">
        <v>0</v>
      </c>
      <c r="BU1252">
        <v>0</v>
      </c>
      <c r="BV1252">
        <v>0</v>
      </c>
      <c r="BW1252">
        <v>0</v>
      </c>
      <c r="CV1252">
        <v>0</v>
      </c>
      <c r="CW1252">
        <v>0</v>
      </c>
      <c r="CX1252" t="e">
        <f>ROUND(Y1252*Source!I1543,9)</f>
        <v>#REF!</v>
      </c>
      <c r="CY1252">
        <f>AD1252</f>
        <v>0</v>
      </c>
      <c r="CZ1252">
        <f>AH1252</f>
        <v>0</v>
      </c>
      <c r="DA1252">
        <f>AL1252</f>
        <v>1</v>
      </c>
      <c r="DB1252">
        <f t="shared" si="594"/>
        <v>0</v>
      </c>
      <c r="DC1252">
        <f t="shared" si="595"/>
        <v>0</v>
      </c>
      <c r="DD1252" t="s">
        <v>3</v>
      </c>
      <c r="DE1252" t="s">
        <v>3</v>
      </c>
      <c r="DF1252" t="e">
        <f t="shared" si="596"/>
        <v>#REF!</v>
      </c>
      <c r="DG1252" t="e">
        <f t="shared" si="591"/>
        <v>#REF!</v>
      </c>
      <c r="DH1252" t="e">
        <f t="shared" si="592"/>
        <v>#REF!</v>
      </c>
      <c r="DI1252" t="e">
        <f t="shared" si="590"/>
        <v>#REF!</v>
      </c>
      <c r="DJ1252" t="e">
        <f>DI1252</f>
        <v>#REF!</v>
      </c>
      <c r="DK1252">
        <v>0</v>
      </c>
      <c r="DL1252" t="s">
        <v>3</v>
      </c>
      <c r="DM1252">
        <v>0</v>
      </c>
      <c r="DN1252" t="s">
        <v>3</v>
      </c>
      <c r="DO1252">
        <v>0</v>
      </c>
    </row>
    <row r="1253" spans="1:119" x14ac:dyDescent="0.2">
      <c r="A1253">
        <f>ROW(Source!A1543)</f>
        <v>1543</v>
      </c>
      <c r="B1253">
        <v>69726971</v>
      </c>
      <c r="C1253">
        <v>69735727</v>
      </c>
      <c r="D1253">
        <v>27439630</v>
      </c>
      <c r="E1253">
        <v>1</v>
      </c>
      <c r="F1253">
        <v>1</v>
      </c>
      <c r="G1253">
        <v>1</v>
      </c>
      <c r="H1253">
        <v>2</v>
      </c>
      <c r="I1253" t="s">
        <v>986</v>
      </c>
      <c r="J1253" t="s">
        <v>987</v>
      </c>
      <c r="K1253" t="s">
        <v>988</v>
      </c>
      <c r="L1253">
        <v>1368</v>
      </c>
      <c r="N1253">
        <v>1011</v>
      </c>
      <c r="O1253" t="s">
        <v>978</v>
      </c>
      <c r="P1253" t="s">
        <v>978</v>
      </c>
      <c r="Q1253">
        <v>1</v>
      </c>
      <c r="W1253">
        <v>0</v>
      </c>
      <c r="X1253">
        <v>-72110300</v>
      </c>
      <c r="Y1253">
        <f t="shared" si="593"/>
        <v>0.84</v>
      </c>
      <c r="AA1253">
        <v>0</v>
      </c>
      <c r="AB1253">
        <v>31.27</v>
      </c>
      <c r="AC1253">
        <v>13.61</v>
      </c>
      <c r="AD1253">
        <v>0</v>
      </c>
      <c r="AE1253">
        <v>0</v>
      </c>
      <c r="AF1253">
        <v>31.27</v>
      </c>
      <c r="AG1253">
        <v>13.61</v>
      </c>
      <c r="AH1253">
        <v>0</v>
      </c>
      <c r="AI1253">
        <v>1</v>
      </c>
      <c r="AJ1253">
        <v>1</v>
      </c>
      <c r="AK1253">
        <v>1</v>
      </c>
      <c r="AL1253">
        <v>1</v>
      </c>
      <c r="AM1253">
        <v>0</v>
      </c>
      <c r="AN1253">
        <v>0</v>
      </c>
      <c r="AO1253">
        <v>1</v>
      </c>
      <c r="AP1253">
        <v>1</v>
      </c>
      <c r="AQ1253">
        <v>0</v>
      </c>
      <c r="AR1253">
        <v>0</v>
      </c>
      <c r="AS1253" t="s">
        <v>3</v>
      </c>
      <c r="AT1253">
        <v>0.21</v>
      </c>
      <c r="AU1253" t="s">
        <v>199</v>
      </c>
      <c r="AV1253">
        <v>0</v>
      </c>
      <c r="AW1253">
        <v>2</v>
      </c>
      <c r="AX1253">
        <v>69735735</v>
      </c>
      <c r="AY1253">
        <v>1</v>
      </c>
      <c r="AZ1253">
        <v>0</v>
      </c>
      <c r="BA1253">
        <v>1275</v>
      </c>
      <c r="BB1253">
        <v>0</v>
      </c>
      <c r="BC1253">
        <v>0</v>
      </c>
      <c r="BD1253">
        <v>0</v>
      </c>
      <c r="BE1253">
        <v>0</v>
      </c>
      <c r="BF1253">
        <v>0</v>
      </c>
      <c r="BG1253">
        <v>0</v>
      </c>
      <c r="BH1253">
        <v>0</v>
      </c>
      <c r="BI1253">
        <v>0</v>
      </c>
      <c r="BJ1253">
        <v>0</v>
      </c>
      <c r="BK1253">
        <v>0</v>
      </c>
      <c r="BL1253">
        <v>0</v>
      </c>
      <c r="BM1253">
        <v>0</v>
      </c>
      <c r="BN1253">
        <v>0</v>
      </c>
      <c r="BO1253">
        <v>0</v>
      </c>
      <c r="BP1253">
        <v>0</v>
      </c>
      <c r="BQ1253">
        <v>0</v>
      </c>
      <c r="BR1253">
        <v>0</v>
      </c>
      <c r="BS1253">
        <v>0</v>
      </c>
      <c r="BT1253">
        <v>0</v>
      </c>
      <c r="BU1253">
        <v>0</v>
      </c>
      <c r="BV1253">
        <v>0</v>
      </c>
      <c r="BW1253">
        <v>0</v>
      </c>
      <c r="CV1253">
        <v>0</v>
      </c>
      <c r="CW1253" t="e">
        <f>ROUND(Y1253*Source!I1543*DO1253,9)</f>
        <v>#REF!</v>
      </c>
      <c r="CX1253" t="e">
        <f>ROUND(Y1253*Source!I1543,9)</f>
        <v>#REF!</v>
      </c>
      <c r="CY1253">
        <f>AB1253</f>
        <v>31.27</v>
      </c>
      <c r="CZ1253">
        <f>AF1253</f>
        <v>31.27</v>
      </c>
      <c r="DA1253">
        <f>AJ1253</f>
        <v>1</v>
      </c>
      <c r="DB1253">
        <f t="shared" si="594"/>
        <v>26.28</v>
      </c>
      <c r="DC1253">
        <f t="shared" si="595"/>
        <v>11.44</v>
      </c>
      <c r="DD1253" t="s">
        <v>3</v>
      </c>
      <c r="DE1253" t="s">
        <v>3</v>
      </c>
      <c r="DF1253" t="e">
        <f t="shared" si="596"/>
        <v>#REF!</v>
      </c>
      <c r="DG1253" t="e">
        <f t="shared" si="591"/>
        <v>#REF!</v>
      </c>
      <c r="DH1253" t="e">
        <f t="shared" si="592"/>
        <v>#REF!</v>
      </c>
      <c r="DI1253" t="e">
        <f t="shared" si="590"/>
        <v>#REF!</v>
      </c>
      <c r="DJ1253" t="e">
        <f>DG1253</f>
        <v>#REF!</v>
      </c>
      <c r="DK1253">
        <v>0</v>
      </c>
      <c r="DL1253" t="s">
        <v>3</v>
      </c>
      <c r="DM1253">
        <v>0</v>
      </c>
      <c r="DN1253" t="s">
        <v>3</v>
      </c>
      <c r="DO1253">
        <v>0</v>
      </c>
    </row>
    <row r="1254" spans="1:119" x14ac:dyDescent="0.2">
      <c r="A1254">
        <f>ROW(Source!A1543)</f>
        <v>1543</v>
      </c>
      <c r="B1254">
        <v>69726971</v>
      </c>
      <c r="C1254">
        <v>69735727</v>
      </c>
      <c r="D1254">
        <v>27440041</v>
      </c>
      <c r="E1254">
        <v>1</v>
      </c>
      <c r="F1254">
        <v>1</v>
      </c>
      <c r="G1254">
        <v>1</v>
      </c>
      <c r="H1254">
        <v>2</v>
      </c>
      <c r="I1254" t="s">
        <v>1003</v>
      </c>
      <c r="J1254" t="s">
        <v>1004</v>
      </c>
      <c r="K1254" t="s">
        <v>1005</v>
      </c>
      <c r="L1254">
        <v>1368</v>
      </c>
      <c r="N1254">
        <v>1011</v>
      </c>
      <c r="O1254" t="s">
        <v>978</v>
      </c>
      <c r="P1254" t="s">
        <v>978</v>
      </c>
      <c r="Q1254">
        <v>1</v>
      </c>
      <c r="W1254">
        <v>0</v>
      </c>
      <c r="X1254">
        <v>781889226</v>
      </c>
      <c r="Y1254">
        <f t="shared" si="593"/>
        <v>9.2799999999999994</v>
      </c>
      <c r="AA1254">
        <v>0</v>
      </c>
      <c r="AB1254">
        <v>0.5</v>
      </c>
      <c r="AC1254">
        <v>0</v>
      </c>
      <c r="AD1254">
        <v>0</v>
      </c>
      <c r="AE1254">
        <v>0</v>
      </c>
      <c r="AF1254">
        <v>0.5</v>
      </c>
      <c r="AG1254">
        <v>0</v>
      </c>
      <c r="AH1254">
        <v>0</v>
      </c>
      <c r="AI1254">
        <v>1</v>
      </c>
      <c r="AJ1254">
        <v>1</v>
      </c>
      <c r="AK1254">
        <v>1</v>
      </c>
      <c r="AL1254">
        <v>1</v>
      </c>
      <c r="AM1254">
        <v>0</v>
      </c>
      <c r="AN1254">
        <v>0</v>
      </c>
      <c r="AO1254">
        <v>1</v>
      </c>
      <c r="AP1254">
        <v>1</v>
      </c>
      <c r="AQ1254">
        <v>0</v>
      </c>
      <c r="AR1254">
        <v>0</v>
      </c>
      <c r="AS1254" t="s">
        <v>3</v>
      </c>
      <c r="AT1254">
        <v>2.3199999999999998</v>
      </c>
      <c r="AU1254" t="s">
        <v>199</v>
      </c>
      <c r="AV1254">
        <v>0</v>
      </c>
      <c r="AW1254">
        <v>2</v>
      </c>
      <c r="AX1254">
        <v>69735736</v>
      </c>
      <c r="AY1254">
        <v>1</v>
      </c>
      <c r="AZ1254">
        <v>0</v>
      </c>
      <c r="BA1254">
        <v>1276</v>
      </c>
      <c r="BB1254">
        <v>0</v>
      </c>
      <c r="BC1254">
        <v>0</v>
      </c>
      <c r="BD1254">
        <v>0</v>
      </c>
      <c r="BE1254">
        <v>0</v>
      </c>
      <c r="BF1254">
        <v>0</v>
      </c>
      <c r="BG1254">
        <v>0</v>
      </c>
      <c r="BH1254">
        <v>0</v>
      </c>
      <c r="BI1254">
        <v>0</v>
      </c>
      <c r="BJ1254">
        <v>0</v>
      </c>
      <c r="BK1254">
        <v>0</v>
      </c>
      <c r="BL1254">
        <v>0</v>
      </c>
      <c r="BM1254">
        <v>0</v>
      </c>
      <c r="BN1254">
        <v>0</v>
      </c>
      <c r="BO1254">
        <v>0</v>
      </c>
      <c r="BP1254">
        <v>0</v>
      </c>
      <c r="BQ1254">
        <v>0</v>
      </c>
      <c r="BR1254">
        <v>0</v>
      </c>
      <c r="BS1254">
        <v>0</v>
      </c>
      <c r="BT1254">
        <v>0</v>
      </c>
      <c r="BU1254">
        <v>0</v>
      </c>
      <c r="BV1254">
        <v>0</v>
      </c>
      <c r="BW1254">
        <v>0</v>
      </c>
      <c r="CV1254">
        <v>0</v>
      </c>
      <c r="CW1254" t="e">
        <f>ROUND(Y1254*Source!I1543*DO1254,9)</f>
        <v>#REF!</v>
      </c>
      <c r="CX1254" t="e">
        <f>ROUND(Y1254*Source!I1543,9)</f>
        <v>#REF!</v>
      </c>
      <c r="CY1254">
        <f>AB1254</f>
        <v>0.5</v>
      </c>
      <c r="CZ1254">
        <f>AF1254</f>
        <v>0.5</v>
      </c>
      <c r="DA1254">
        <f>AJ1254</f>
        <v>1</v>
      </c>
      <c r="DB1254">
        <f t="shared" si="594"/>
        <v>4.6399999999999997</v>
      </c>
      <c r="DC1254">
        <f t="shared" si="595"/>
        <v>0</v>
      </c>
      <c r="DD1254" t="s">
        <v>3</v>
      </c>
      <c r="DE1254" t="s">
        <v>3</v>
      </c>
      <c r="DF1254" t="e">
        <f t="shared" si="596"/>
        <v>#REF!</v>
      </c>
      <c r="DG1254" t="e">
        <f t="shared" si="591"/>
        <v>#REF!</v>
      </c>
      <c r="DH1254" t="e">
        <f t="shared" si="592"/>
        <v>#REF!</v>
      </c>
      <c r="DI1254" t="e">
        <f t="shared" si="590"/>
        <v>#REF!</v>
      </c>
      <c r="DJ1254" t="e">
        <f>DG1254</f>
        <v>#REF!</v>
      </c>
      <c r="DK1254">
        <v>0</v>
      </c>
      <c r="DL1254" t="s">
        <v>3</v>
      </c>
      <c r="DM1254">
        <v>0</v>
      </c>
      <c r="DN1254" t="s">
        <v>3</v>
      </c>
      <c r="DO1254">
        <v>0</v>
      </c>
    </row>
    <row r="1255" spans="1:119" x14ac:dyDescent="0.2">
      <c r="A1255">
        <f>ROW(Source!A1543)</f>
        <v>1543</v>
      </c>
      <c r="B1255">
        <v>69726971</v>
      </c>
      <c r="C1255">
        <v>69735727</v>
      </c>
      <c r="D1255">
        <v>61335860</v>
      </c>
      <c r="E1255">
        <v>1</v>
      </c>
      <c r="F1255">
        <v>1</v>
      </c>
      <c r="G1255">
        <v>1</v>
      </c>
      <c r="H1255">
        <v>3</v>
      </c>
      <c r="I1255" t="s">
        <v>641</v>
      </c>
      <c r="J1255" t="s">
        <v>643</v>
      </c>
      <c r="K1255" t="s">
        <v>642</v>
      </c>
      <c r="L1255">
        <v>1339</v>
      </c>
      <c r="N1255">
        <v>1007</v>
      </c>
      <c r="O1255" t="s">
        <v>40</v>
      </c>
      <c r="P1255" t="s">
        <v>40</v>
      </c>
      <c r="Q1255">
        <v>1</v>
      </c>
      <c r="W1255">
        <v>0</v>
      </c>
      <c r="X1255">
        <v>1571262290</v>
      </c>
      <c r="Y1255">
        <f t="shared" si="593"/>
        <v>2.04</v>
      </c>
      <c r="AA1255">
        <v>436.64</v>
      </c>
      <c r="AB1255">
        <v>0</v>
      </c>
      <c r="AC1255">
        <v>0</v>
      </c>
      <c r="AD1255">
        <v>0</v>
      </c>
      <c r="AE1255">
        <v>436.64</v>
      </c>
      <c r="AF1255">
        <v>0</v>
      </c>
      <c r="AG1255">
        <v>0</v>
      </c>
      <c r="AH1255">
        <v>0</v>
      </c>
      <c r="AI1255">
        <v>1</v>
      </c>
      <c r="AJ1255">
        <v>1</v>
      </c>
      <c r="AK1255">
        <v>1</v>
      </c>
      <c r="AL1255">
        <v>1</v>
      </c>
      <c r="AM1255">
        <v>0</v>
      </c>
      <c r="AN1255">
        <v>0</v>
      </c>
      <c r="AO1255">
        <v>0</v>
      </c>
      <c r="AP1255">
        <v>1</v>
      </c>
      <c r="AQ1255">
        <v>0</v>
      </c>
      <c r="AR1255">
        <v>0</v>
      </c>
      <c r="AS1255" t="s">
        <v>3</v>
      </c>
      <c r="AT1255">
        <v>0.51</v>
      </c>
      <c r="AU1255" t="s">
        <v>199</v>
      </c>
      <c r="AV1255">
        <v>0</v>
      </c>
      <c r="AW1255">
        <v>1</v>
      </c>
      <c r="AX1255">
        <v>-1</v>
      </c>
      <c r="AY1255">
        <v>0</v>
      </c>
      <c r="AZ1255">
        <v>0</v>
      </c>
      <c r="BA1255" t="s">
        <v>3</v>
      </c>
      <c r="BB1255">
        <v>0</v>
      </c>
      <c r="BC1255">
        <v>0</v>
      </c>
      <c r="BD1255">
        <v>0</v>
      </c>
      <c r="BE1255">
        <v>0</v>
      </c>
      <c r="BF1255">
        <v>0</v>
      </c>
      <c r="BG1255">
        <v>0</v>
      </c>
      <c r="BH1255">
        <v>0</v>
      </c>
      <c r="BI1255">
        <v>0</v>
      </c>
      <c r="BJ1255">
        <v>0</v>
      </c>
      <c r="BK1255">
        <v>0</v>
      </c>
      <c r="BL1255">
        <v>0</v>
      </c>
      <c r="BM1255">
        <v>0</v>
      </c>
      <c r="BN1255">
        <v>0</v>
      </c>
      <c r="BO1255">
        <v>0</v>
      </c>
      <c r="BP1255">
        <v>0</v>
      </c>
      <c r="BQ1255">
        <v>0</v>
      </c>
      <c r="BR1255">
        <v>0</v>
      </c>
      <c r="BS1255">
        <v>0</v>
      </c>
      <c r="BT1255">
        <v>0</v>
      </c>
      <c r="BU1255">
        <v>0</v>
      </c>
      <c r="BV1255">
        <v>0</v>
      </c>
      <c r="BW1255">
        <v>0</v>
      </c>
      <c r="CV1255">
        <v>0</v>
      </c>
      <c r="CW1255">
        <v>0</v>
      </c>
      <c r="CX1255" t="e">
        <f>ROUND(Y1255*Source!I1543,9)</f>
        <v>#REF!</v>
      </c>
      <c r="CY1255">
        <f>AA1255</f>
        <v>436.64</v>
      </c>
      <c r="CZ1255">
        <f>AE1255</f>
        <v>436.64</v>
      </c>
      <c r="DA1255">
        <f>AI1255</f>
        <v>1</v>
      </c>
      <c r="DB1255">
        <f t="shared" si="594"/>
        <v>890.76</v>
      </c>
      <c r="DC1255">
        <f t="shared" si="595"/>
        <v>0</v>
      </c>
      <c r="DD1255" t="s">
        <v>3</v>
      </c>
      <c r="DE1255" t="s">
        <v>3</v>
      </c>
      <c r="DF1255" t="e">
        <f t="shared" si="596"/>
        <v>#REF!</v>
      </c>
      <c r="DG1255" t="e">
        <f t="shared" si="591"/>
        <v>#REF!</v>
      </c>
      <c r="DH1255" t="e">
        <f t="shared" si="592"/>
        <v>#REF!</v>
      </c>
      <c r="DI1255" t="e">
        <f t="shared" si="590"/>
        <v>#REF!</v>
      </c>
      <c r="DJ1255" t="e">
        <f>DF1255</f>
        <v>#REF!</v>
      </c>
      <c r="DK1255">
        <v>0</v>
      </c>
      <c r="DL1255" t="s">
        <v>3</v>
      </c>
      <c r="DM1255">
        <v>0</v>
      </c>
      <c r="DN1255" t="s">
        <v>3</v>
      </c>
      <c r="DO1255">
        <v>0</v>
      </c>
    </row>
    <row r="1256" spans="1:119" x14ac:dyDescent="0.2">
      <c r="A1256">
        <f>ROW(Source!A1544)</f>
        <v>1544</v>
      </c>
      <c r="B1256">
        <v>69726884</v>
      </c>
      <c r="C1256">
        <v>69735727</v>
      </c>
      <c r="D1256">
        <v>27496319</v>
      </c>
      <c r="E1256">
        <v>1</v>
      </c>
      <c r="F1256">
        <v>1</v>
      </c>
      <c r="G1256">
        <v>1</v>
      </c>
      <c r="H1256">
        <v>1</v>
      </c>
      <c r="I1256" t="s">
        <v>1001</v>
      </c>
      <c r="J1256" t="s">
        <v>3</v>
      </c>
      <c r="K1256" t="s">
        <v>1002</v>
      </c>
      <c r="L1256">
        <v>1369</v>
      </c>
      <c r="N1256">
        <v>1013</v>
      </c>
      <c r="O1256" t="s">
        <v>974</v>
      </c>
      <c r="P1256" t="s">
        <v>974</v>
      </c>
      <c r="Q1256">
        <v>1</v>
      </c>
      <c r="W1256">
        <v>0</v>
      </c>
      <c r="X1256">
        <v>1189128158</v>
      </c>
      <c r="Y1256">
        <f t="shared" si="593"/>
        <v>2</v>
      </c>
      <c r="AA1256">
        <v>0</v>
      </c>
      <c r="AB1256">
        <v>0</v>
      </c>
      <c r="AC1256">
        <v>0</v>
      </c>
      <c r="AD1256">
        <v>203.13</v>
      </c>
      <c r="AE1256">
        <v>0</v>
      </c>
      <c r="AF1256">
        <v>0</v>
      </c>
      <c r="AG1256">
        <v>0</v>
      </c>
      <c r="AH1256">
        <v>8.01</v>
      </c>
      <c r="AI1256">
        <v>1</v>
      </c>
      <c r="AJ1256">
        <v>1</v>
      </c>
      <c r="AK1256">
        <v>1</v>
      </c>
      <c r="AL1256">
        <v>25.36</v>
      </c>
      <c r="AM1256">
        <v>5</v>
      </c>
      <c r="AN1256">
        <v>0</v>
      </c>
      <c r="AO1256">
        <v>1</v>
      </c>
      <c r="AP1256">
        <v>1</v>
      </c>
      <c r="AQ1256">
        <v>0</v>
      </c>
      <c r="AR1256">
        <v>0</v>
      </c>
      <c r="AS1256" t="s">
        <v>3</v>
      </c>
      <c r="AT1256">
        <v>0.5</v>
      </c>
      <c r="AU1256" t="s">
        <v>199</v>
      </c>
      <c r="AV1256">
        <v>1</v>
      </c>
      <c r="AW1256">
        <v>2</v>
      </c>
      <c r="AX1256">
        <v>69735733</v>
      </c>
      <c r="AY1256">
        <v>1</v>
      </c>
      <c r="AZ1256">
        <v>0</v>
      </c>
      <c r="BA1256">
        <v>1278</v>
      </c>
      <c r="BB1256">
        <v>0</v>
      </c>
      <c r="BC1256">
        <v>0</v>
      </c>
      <c r="BD1256">
        <v>0</v>
      </c>
      <c r="BE1256">
        <v>0</v>
      </c>
      <c r="BF1256">
        <v>0</v>
      </c>
      <c r="BG1256">
        <v>0</v>
      </c>
      <c r="BH1256">
        <v>0</v>
      </c>
      <c r="BI1256">
        <v>0</v>
      </c>
      <c r="BJ1256">
        <v>0</v>
      </c>
      <c r="BK1256">
        <v>0</v>
      </c>
      <c r="BL1256">
        <v>0</v>
      </c>
      <c r="BM1256">
        <v>0</v>
      </c>
      <c r="BN1256">
        <v>0</v>
      </c>
      <c r="BO1256">
        <v>0</v>
      </c>
      <c r="BP1256">
        <v>0</v>
      </c>
      <c r="BQ1256">
        <v>0</v>
      </c>
      <c r="BR1256">
        <v>0</v>
      </c>
      <c r="BS1256">
        <v>0</v>
      </c>
      <c r="BT1256">
        <v>0</v>
      </c>
      <c r="BU1256">
        <v>0</v>
      </c>
      <c r="BV1256">
        <v>0</v>
      </c>
      <c r="BW1256">
        <v>0</v>
      </c>
      <c r="CU1256" t="e">
        <f>ROUND(AT1256*Source!I1544*AH1256*AL1256,0)</f>
        <v>#REF!</v>
      </c>
      <c r="CV1256" t="e">
        <f>ROUND(Y1256*Source!I1544,9)</f>
        <v>#REF!</v>
      </c>
      <c r="CW1256">
        <v>0</v>
      </c>
      <c r="CX1256" t="e">
        <f>ROUND(Y1256*Source!I1544,9)</f>
        <v>#REF!</v>
      </c>
      <c r="CY1256">
        <f>AD1256</f>
        <v>203.13</v>
      </c>
      <c r="CZ1256">
        <f>AH1256</f>
        <v>8.01</v>
      </c>
      <c r="DA1256">
        <f>AL1256</f>
        <v>25.36</v>
      </c>
      <c r="DB1256">
        <f t="shared" si="594"/>
        <v>16.04</v>
      </c>
      <c r="DC1256">
        <f t="shared" si="595"/>
        <v>0</v>
      </c>
      <c r="DD1256" t="s">
        <v>3</v>
      </c>
      <c r="DE1256" t="s">
        <v>3</v>
      </c>
      <c r="DF1256" t="e">
        <f t="shared" si="596"/>
        <v>#REF!</v>
      </c>
      <c r="DG1256" t="e">
        <f t="shared" si="591"/>
        <v>#REF!</v>
      </c>
      <c r="DH1256" t="e">
        <f t="shared" si="592"/>
        <v>#REF!</v>
      </c>
      <c r="DI1256" t="e">
        <f>ROUND(ROUND(AH1256*AL1256,0)*CX1256,0)</f>
        <v>#REF!</v>
      </c>
      <c r="DJ1256" t="e">
        <f>DI1256</f>
        <v>#REF!</v>
      </c>
      <c r="DK1256">
        <v>0</v>
      </c>
      <c r="DL1256" t="s">
        <v>3</v>
      </c>
      <c r="DM1256">
        <v>0</v>
      </c>
      <c r="DN1256" t="s">
        <v>3</v>
      </c>
      <c r="DO1256">
        <v>0</v>
      </c>
    </row>
    <row r="1257" spans="1:119" x14ac:dyDescent="0.2">
      <c r="A1257">
        <f>ROW(Source!A1544)</f>
        <v>1544</v>
      </c>
      <c r="B1257">
        <v>69726884</v>
      </c>
      <c r="C1257">
        <v>69735727</v>
      </c>
      <c r="D1257">
        <v>121548</v>
      </c>
      <c r="E1257">
        <v>1</v>
      </c>
      <c r="F1257">
        <v>1</v>
      </c>
      <c r="G1257">
        <v>1</v>
      </c>
      <c r="H1257">
        <v>1</v>
      </c>
      <c r="I1257" t="s">
        <v>36</v>
      </c>
      <c r="J1257" t="s">
        <v>3</v>
      </c>
      <c r="K1257" t="s">
        <v>981</v>
      </c>
      <c r="L1257">
        <v>608254</v>
      </c>
      <c r="N1257">
        <v>1013</v>
      </c>
      <c r="O1257" t="s">
        <v>982</v>
      </c>
      <c r="P1257" t="s">
        <v>982</v>
      </c>
      <c r="Q1257">
        <v>1</v>
      </c>
      <c r="W1257">
        <v>0</v>
      </c>
      <c r="X1257">
        <v>-185737400</v>
      </c>
      <c r="Y1257">
        <f t="shared" si="593"/>
        <v>0.84</v>
      </c>
      <c r="AA1257">
        <v>0</v>
      </c>
      <c r="AB1257">
        <v>0</v>
      </c>
      <c r="AC1257">
        <v>0</v>
      </c>
      <c r="AD1257">
        <v>0</v>
      </c>
      <c r="AE1257">
        <v>0</v>
      </c>
      <c r="AF1257">
        <v>0</v>
      </c>
      <c r="AG1257">
        <v>0</v>
      </c>
      <c r="AH1257">
        <v>0</v>
      </c>
      <c r="AI1257">
        <v>1</v>
      </c>
      <c r="AJ1257">
        <v>1</v>
      </c>
      <c r="AK1257">
        <v>19.8</v>
      </c>
      <c r="AL1257">
        <v>1</v>
      </c>
      <c r="AM1257">
        <v>5</v>
      </c>
      <c r="AN1257">
        <v>0</v>
      </c>
      <c r="AO1257">
        <v>1</v>
      </c>
      <c r="AP1257">
        <v>1</v>
      </c>
      <c r="AQ1257">
        <v>0</v>
      </c>
      <c r="AR1257">
        <v>0</v>
      </c>
      <c r="AS1257" t="s">
        <v>3</v>
      </c>
      <c r="AT1257">
        <v>0.21</v>
      </c>
      <c r="AU1257" t="s">
        <v>199</v>
      </c>
      <c r="AV1257">
        <v>2</v>
      </c>
      <c r="AW1257">
        <v>2</v>
      </c>
      <c r="AX1257">
        <v>69735734</v>
      </c>
      <c r="AY1257">
        <v>1</v>
      </c>
      <c r="AZ1257">
        <v>0</v>
      </c>
      <c r="BA1257">
        <v>1279</v>
      </c>
      <c r="BB1257">
        <v>0</v>
      </c>
      <c r="BC1257">
        <v>0</v>
      </c>
      <c r="BD1257">
        <v>0</v>
      </c>
      <c r="BE1257">
        <v>0</v>
      </c>
      <c r="BF1257">
        <v>0</v>
      </c>
      <c r="BG1257">
        <v>0</v>
      </c>
      <c r="BH1257">
        <v>0</v>
      </c>
      <c r="BI1257">
        <v>0</v>
      </c>
      <c r="BJ1257">
        <v>0</v>
      </c>
      <c r="BK1257">
        <v>0</v>
      </c>
      <c r="BL1257">
        <v>0</v>
      </c>
      <c r="BM1257">
        <v>0</v>
      </c>
      <c r="BN1257">
        <v>0</v>
      </c>
      <c r="BO1257">
        <v>0</v>
      </c>
      <c r="BP1257">
        <v>0</v>
      </c>
      <c r="BQ1257">
        <v>0</v>
      </c>
      <c r="BR1257">
        <v>0</v>
      </c>
      <c r="BS1257">
        <v>0</v>
      </c>
      <c r="BT1257">
        <v>0</v>
      </c>
      <c r="BU1257">
        <v>0</v>
      </c>
      <c r="BV1257">
        <v>0</v>
      </c>
      <c r="BW1257">
        <v>0</v>
      </c>
      <c r="CV1257">
        <v>0</v>
      </c>
      <c r="CW1257">
        <v>0</v>
      </c>
      <c r="CX1257" t="e">
        <f>ROUND(Y1257*Source!I1544,9)</f>
        <v>#REF!</v>
      </c>
      <c r="CY1257">
        <f>AD1257</f>
        <v>0</v>
      </c>
      <c r="CZ1257">
        <f>AH1257</f>
        <v>0</v>
      </c>
      <c r="DA1257">
        <f>AL1257</f>
        <v>1</v>
      </c>
      <c r="DB1257">
        <f t="shared" si="594"/>
        <v>0</v>
      </c>
      <c r="DC1257">
        <f t="shared" si="595"/>
        <v>0</v>
      </c>
      <c r="DD1257" t="s">
        <v>3</v>
      </c>
      <c r="DE1257" t="s">
        <v>3</v>
      </c>
      <c r="DF1257" t="e">
        <f t="shared" si="596"/>
        <v>#REF!</v>
      </c>
      <c r="DG1257" t="e">
        <f t="shared" si="591"/>
        <v>#REF!</v>
      </c>
      <c r="DH1257" t="e">
        <f>ROUND(ROUND(AG1257*AK1257,0)*CX1257,0)</f>
        <v>#REF!</v>
      </c>
      <c r="DI1257" t="e">
        <f t="shared" ref="DI1257:DI1264" si="597">ROUND(ROUND(AH1257,0)*CX1257,0)</f>
        <v>#REF!</v>
      </c>
      <c r="DJ1257" t="e">
        <f>DI1257</f>
        <v>#REF!</v>
      </c>
      <c r="DK1257">
        <v>0</v>
      </c>
      <c r="DL1257" t="s">
        <v>3</v>
      </c>
      <c r="DM1257">
        <v>0</v>
      </c>
      <c r="DN1257" t="s">
        <v>3</v>
      </c>
      <c r="DO1257">
        <v>0</v>
      </c>
    </row>
    <row r="1258" spans="1:119" x14ac:dyDescent="0.2">
      <c r="A1258">
        <f>ROW(Source!A1544)</f>
        <v>1544</v>
      </c>
      <c r="B1258">
        <v>69726884</v>
      </c>
      <c r="C1258">
        <v>69735727</v>
      </c>
      <c r="D1258">
        <v>27439630</v>
      </c>
      <c r="E1258">
        <v>1</v>
      </c>
      <c r="F1258">
        <v>1</v>
      </c>
      <c r="G1258">
        <v>1</v>
      </c>
      <c r="H1258">
        <v>2</v>
      </c>
      <c r="I1258" t="s">
        <v>986</v>
      </c>
      <c r="J1258" t="s">
        <v>987</v>
      </c>
      <c r="K1258" t="s">
        <v>988</v>
      </c>
      <c r="L1258">
        <v>1368</v>
      </c>
      <c r="N1258">
        <v>1011</v>
      </c>
      <c r="O1258" t="s">
        <v>978</v>
      </c>
      <c r="P1258" t="s">
        <v>978</v>
      </c>
      <c r="Q1258">
        <v>1</v>
      </c>
      <c r="W1258">
        <v>0</v>
      </c>
      <c r="X1258">
        <v>-72110300</v>
      </c>
      <c r="Y1258">
        <f t="shared" si="593"/>
        <v>0.84</v>
      </c>
      <c r="AA1258">
        <v>0</v>
      </c>
      <c r="AB1258">
        <v>245.16</v>
      </c>
      <c r="AC1258">
        <v>269.48</v>
      </c>
      <c r="AD1258">
        <v>0</v>
      </c>
      <c r="AE1258">
        <v>0</v>
      </c>
      <c r="AF1258">
        <v>31.27</v>
      </c>
      <c r="AG1258">
        <v>13.61</v>
      </c>
      <c r="AH1258">
        <v>0</v>
      </c>
      <c r="AI1258">
        <v>1</v>
      </c>
      <c r="AJ1258">
        <v>7.84</v>
      </c>
      <c r="AK1258">
        <v>19.8</v>
      </c>
      <c r="AL1258">
        <v>1</v>
      </c>
      <c r="AM1258">
        <v>5</v>
      </c>
      <c r="AN1258">
        <v>0</v>
      </c>
      <c r="AO1258">
        <v>1</v>
      </c>
      <c r="AP1258">
        <v>1</v>
      </c>
      <c r="AQ1258">
        <v>0</v>
      </c>
      <c r="AR1258">
        <v>0</v>
      </c>
      <c r="AS1258" t="s">
        <v>3</v>
      </c>
      <c r="AT1258">
        <v>0.21</v>
      </c>
      <c r="AU1258" t="s">
        <v>199</v>
      </c>
      <c r="AV1258">
        <v>0</v>
      </c>
      <c r="AW1258">
        <v>2</v>
      </c>
      <c r="AX1258">
        <v>69735735</v>
      </c>
      <c r="AY1258">
        <v>1</v>
      </c>
      <c r="AZ1258">
        <v>0</v>
      </c>
      <c r="BA1258">
        <v>1280</v>
      </c>
      <c r="BB1258">
        <v>0</v>
      </c>
      <c r="BC1258">
        <v>0</v>
      </c>
      <c r="BD1258">
        <v>0</v>
      </c>
      <c r="BE1258">
        <v>0</v>
      </c>
      <c r="BF1258">
        <v>0</v>
      </c>
      <c r="BG1258">
        <v>0</v>
      </c>
      <c r="BH1258">
        <v>0</v>
      </c>
      <c r="BI1258">
        <v>0</v>
      </c>
      <c r="BJ1258">
        <v>0</v>
      </c>
      <c r="BK1258">
        <v>0</v>
      </c>
      <c r="BL1258">
        <v>0</v>
      </c>
      <c r="BM1258">
        <v>0</v>
      </c>
      <c r="BN1258">
        <v>0</v>
      </c>
      <c r="BO1258">
        <v>0</v>
      </c>
      <c r="BP1258">
        <v>0</v>
      </c>
      <c r="BQ1258">
        <v>0</v>
      </c>
      <c r="BR1258">
        <v>0</v>
      </c>
      <c r="BS1258">
        <v>0</v>
      </c>
      <c r="BT1258">
        <v>0</v>
      </c>
      <c r="BU1258">
        <v>0</v>
      </c>
      <c r="BV1258">
        <v>0</v>
      </c>
      <c r="BW1258">
        <v>0</v>
      </c>
      <c r="CV1258">
        <v>0</v>
      </c>
      <c r="CW1258" t="e">
        <f>ROUND(Y1258*Source!I1544*DO1258,9)</f>
        <v>#REF!</v>
      </c>
      <c r="CX1258" t="e">
        <f>ROUND(Y1258*Source!I1544,9)</f>
        <v>#REF!</v>
      </c>
      <c r="CY1258">
        <f>AB1258</f>
        <v>245.16</v>
      </c>
      <c r="CZ1258">
        <f>AF1258</f>
        <v>31.27</v>
      </c>
      <c r="DA1258">
        <f>AJ1258</f>
        <v>7.84</v>
      </c>
      <c r="DB1258">
        <f t="shared" si="594"/>
        <v>26.28</v>
      </c>
      <c r="DC1258">
        <f t="shared" si="595"/>
        <v>11.44</v>
      </c>
      <c r="DD1258" t="s">
        <v>3</v>
      </c>
      <c r="DE1258" t="s">
        <v>3</v>
      </c>
      <c r="DF1258" t="e">
        <f t="shared" si="596"/>
        <v>#REF!</v>
      </c>
      <c r="DG1258" t="e">
        <f>ROUND(ROUND(AF1258*AJ1258,0)*CX1258,0)</f>
        <v>#REF!</v>
      </c>
      <c r="DH1258" t="e">
        <f>ROUND(ROUND(AG1258*AK1258,0)*CX1258,0)</f>
        <v>#REF!</v>
      </c>
      <c r="DI1258" t="e">
        <f t="shared" si="597"/>
        <v>#REF!</v>
      </c>
      <c r="DJ1258" t="e">
        <f>DG1258</f>
        <v>#REF!</v>
      </c>
      <c r="DK1258">
        <v>0</v>
      </c>
      <c r="DL1258" t="s">
        <v>3</v>
      </c>
      <c r="DM1258">
        <v>0</v>
      </c>
      <c r="DN1258" t="s">
        <v>3</v>
      </c>
      <c r="DO1258">
        <v>0</v>
      </c>
    </row>
    <row r="1259" spans="1:119" x14ac:dyDescent="0.2">
      <c r="A1259">
        <f>ROW(Source!A1544)</f>
        <v>1544</v>
      </c>
      <c r="B1259">
        <v>69726884</v>
      </c>
      <c r="C1259">
        <v>69735727</v>
      </c>
      <c r="D1259">
        <v>27440041</v>
      </c>
      <c r="E1259">
        <v>1</v>
      </c>
      <c r="F1259">
        <v>1</v>
      </c>
      <c r="G1259">
        <v>1</v>
      </c>
      <c r="H1259">
        <v>2</v>
      </c>
      <c r="I1259" t="s">
        <v>1003</v>
      </c>
      <c r="J1259" t="s">
        <v>1004</v>
      </c>
      <c r="K1259" t="s">
        <v>1005</v>
      </c>
      <c r="L1259">
        <v>1368</v>
      </c>
      <c r="N1259">
        <v>1011</v>
      </c>
      <c r="O1259" t="s">
        <v>978</v>
      </c>
      <c r="P1259" t="s">
        <v>978</v>
      </c>
      <c r="Q1259">
        <v>1</v>
      </c>
      <c r="W1259">
        <v>0</v>
      </c>
      <c r="X1259">
        <v>781889226</v>
      </c>
      <c r="Y1259">
        <f t="shared" si="593"/>
        <v>9.2799999999999994</v>
      </c>
      <c r="AA1259">
        <v>0</v>
      </c>
      <c r="AB1259">
        <v>3.92</v>
      </c>
      <c r="AC1259">
        <v>0</v>
      </c>
      <c r="AD1259">
        <v>0</v>
      </c>
      <c r="AE1259">
        <v>0</v>
      </c>
      <c r="AF1259">
        <v>0.5</v>
      </c>
      <c r="AG1259">
        <v>0</v>
      </c>
      <c r="AH1259">
        <v>0</v>
      </c>
      <c r="AI1259">
        <v>1</v>
      </c>
      <c r="AJ1259">
        <v>7.84</v>
      </c>
      <c r="AK1259">
        <v>19.8</v>
      </c>
      <c r="AL1259">
        <v>1</v>
      </c>
      <c r="AM1259">
        <v>5</v>
      </c>
      <c r="AN1259">
        <v>0</v>
      </c>
      <c r="AO1259">
        <v>1</v>
      </c>
      <c r="AP1259">
        <v>1</v>
      </c>
      <c r="AQ1259">
        <v>0</v>
      </c>
      <c r="AR1259">
        <v>0</v>
      </c>
      <c r="AS1259" t="s">
        <v>3</v>
      </c>
      <c r="AT1259">
        <v>2.3199999999999998</v>
      </c>
      <c r="AU1259" t="s">
        <v>199</v>
      </c>
      <c r="AV1259">
        <v>0</v>
      </c>
      <c r="AW1259">
        <v>2</v>
      </c>
      <c r="AX1259">
        <v>69735736</v>
      </c>
      <c r="AY1259">
        <v>1</v>
      </c>
      <c r="AZ1259">
        <v>0</v>
      </c>
      <c r="BA1259">
        <v>1281</v>
      </c>
      <c r="BB1259">
        <v>0</v>
      </c>
      <c r="BC1259">
        <v>0</v>
      </c>
      <c r="BD1259">
        <v>0</v>
      </c>
      <c r="BE1259">
        <v>0</v>
      </c>
      <c r="BF1259">
        <v>0</v>
      </c>
      <c r="BG1259">
        <v>0</v>
      </c>
      <c r="BH1259">
        <v>0</v>
      </c>
      <c r="BI1259">
        <v>0</v>
      </c>
      <c r="BJ1259">
        <v>0</v>
      </c>
      <c r="BK1259">
        <v>0</v>
      </c>
      <c r="BL1259">
        <v>0</v>
      </c>
      <c r="BM1259">
        <v>0</v>
      </c>
      <c r="BN1259">
        <v>0</v>
      </c>
      <c r="BO1259">
        <v>0</v>
      </c>
      <c r="BP1259">
        <v>0</v>
      </c>
      <c r="BQ1259">
        <v>0</v>
      </c>
      <c r="BR1259">
        <v>0</v>
      </c>
      <c r="BS1259">
        <v>0</v>
      </c>
      <c r="BT1259">
        <v>0</v>
      </c>
      <c r="BU1259">
        <v>0</v>
      </c>
      <c r="BV1259">
        <v>0</v>
      </c>
      <c r="BW1259">
        <v>0</v>
      </c>
      <c r="CV1259">
        <v>0</v>
      </c>
      <c r="CW1259" t="e">
        <f>ROUND(Y1259*Source!I1544*DO1259,9)</f>
        <v>#REF!</v>
      </c>
      <c r="CX1259" t="e">
        <f>ROUND(Y1259*Source!I1544,9)</f>
        <v>#REF!</v>
      </c>
      <c r="CY1259">
        <f>AB1259</f>
        <v>3.92</v>
      </c>
      <c r="CZ1259">
        <f>AF1259</f>
        <v>0.5</v>
      </c>
      <c r="DA1259">
        <f>AJ1259</f>
        <v>7.84</v>
      </c>
      <c r="DB1259">
        <f t="shared" si="594"/>
        <v>4.6399999999999997</v>
      </c>
      <c r="DC1259">
        <f t="shared" si="595"/>
        <v>0</v>
      </c>
      <c r="DD1259" t="s">
        <v>3</v>
      </c>
      <c r="DE1259" t="s">
        <v>3</v>
      </c>
      <c r="DF1259" t="e">
        <f t="shared" si="596"/>
        <v>#REF!</v>
      </c>
      <c r="DG1259" t="e">
        <f>ROUND(ROUND(AF1259*AJ1259,0)*CX1259,0)</f>
        <v>#REF!</v>
      </c>
      <c r="DH1259" t="e">
        <f>ROUND(ROUND(AG1259*AK1259,0)*CX1259,0)</f>
        <v>#REF!</v>
      </c>
      <c r="DI1259" t="e">
        <f t="shared" si="597"/>
        <v>#REF!</v>
      </c>
      <c r="DJ1259" t="e">
        <f>DG1259</f>
        <v>#REF!</v>
      </c>
      <c r="DK1259">
        <v>0</v>
      </c>
      <c r="DL1259" t="s">
        <v>3</v>
      </c>
      <c r="DM1259">
        <v>0</v>
      </c>
      <c r="DN1259" t="s">
        <v>3</v>
      </c>
      <c r="DO1259">
        <v>0</v>
      </c>
    </row>
    <row r="1260" spans="1:119" x14ac:dyDescent="0.2">
      <c r="A1260">
        <f>ROW(Source!A1544)</f>
        <v>1544</v>
      </c>
      <c r="B1260">
        <v>69726884</v>
      </c>
      <c r="C1260">
        <v>69735727</v>
      </c>
      <c r="D1260">
        <v>61335860</v>
      </c>
      <c r="E1260">
        <v>1</v>
      </c>
      <c r="F1260">
        <v>1</v>
      </c>
      <c r="G1260">
        <v>1</v>
      </c>
      <c r="H1260">
        <v>3</v>
      </c>
      <c r="I1260" t="s">
        <v>641</v>
      </c>
      <c r="J1260" t="s">
        <v>643</v>
      </c>
      <c r="K1260" t="s">
        <v>642</v>
      </c>
      <c r="L1260">
        <v>1339</v>
      </c>
      <c r="N1260">
        <v>1007</v>
      </c>
      <c r="O1260" t="s">
        <v>40</v>
      </c>
      <c r="P1260" t="s">
        <v>40</v>
      </c>
      <c r="Q1260">
        <v>1</v>
      </c>
      <c r="W1260">
        <v>0</v>
      </c>
      <c r="X1260">
        <v>1571262290</v>
      </c>
      <c r="Y1260">
        <f t="shared" si="593"/>
        <v>2.04</v>
      </c>
      <c r="AA1260">
        <v>3403.83</v>
      </c>
      <c r="AB1260">
        <v>0</v>
      </c>
      <c r="AC1260">
        <v>0</v>
      </c>
      <c r="AD1260">
        <v>0</v>
      </c>
      <c r="AE1260">
        <v>470.73</v>
      </c>
      <c r="AF1260">
        <v>0</v>
      </c>
      <c r="AG1260">
        <v>0</v>
      </c>
      <c r="AH1260">
        <v>0</v>
      </c>
      <c r="AI1260">
        <v>7.56</v>
      </c>
      <c r="AJ1260">
        <v>1</v>
      </c>
      <c r="AK1260">
        <v>1</v>
      </c>
      <c r="AL1260">
        <v>1</v>
      </c>
      <c r="AM1260">
        <v>5</v>
      </c>
      <c r="AN1260">
        <v>0</v>
      </c>
      <c r="AO1260">
        <v>0</v>
      </c>
      <c r="AP1260">
        <v>1</v>
      </c>
      <c r="AQ1260">
        <v>0</v>
      </c>
      <c r="AR1260">
        <v>0</v>
      </c>
      <c r="AS1260" t="s">
        <v>3</v>
      </c>
      <c r="AT1260">
        <v>0.51</v>
      </c>
      <c r="AU1260" t="s">
        <v>199</v>
      </c>
      <c r="AV1260">
        <v>0</v>
      </c>
      <c r="AW1260">
        <v>1</v>
      </c>
      <c r="AX1260">
        <v>-1</v>
      </c>
      <c r="AY1260">
        <v>0</v>
      </c>
      <c r="AZ1260">
        <v>0</v>
      </c>
      <c r="BA1260" t="s">
        <v>3</v>
      </c>
      <c r="BB1260">
        <v>0</v>
      </c>
      <c r="BC1260">
        <v>0</v>
      </c>
      <c r="BD1260">
        <v>0</v>
      </c>
      <c r="BE1260">
        <v>0</v>
      </c>
      <c r="BF1260">
        <v>0</v>
      </c>
      <c r="BG1260">
        <v>0</v>
      </c>
      <c r="BH1260">
        <v>0</v>
      </c>
      <c r="BI1260">
        <v>0</v>
      </c>
      <c r="BJ1260">
        <v>0</v>
      </c>
      <c r="BK1260">
        <v>0</v>
      </c>
      <c r="BL1260">
        <v>0</v>
      </c>
      <c r="BM1260">
        <v>0</v>
      </c>
      <c r="BN1260">
        <v>0</v>
      </c>
      <c r="BO1260">
        <v>0</v>
      </c>
      <c r="BP1260">
        <v>0</v>
      </c>
      <c r="BQ1260">
        <v>0</v>
      </c>
      <c r="BR1260">
        <v>0</v>
      </c>
      <c r="BS1260">
        <v>0</v>
      </c>
      <c r="BT1260">
        <v>0</v>
      </c>
      <c r="BU1260">
        <v>0</v>
      </c>
      <c r="BV1260">
        <v>0</v>
      </c>
      <c r="BW1260">
        <v>0</v>
      </c>
      <c r="CV1260">
        <v>0</v>
      </c>
      <c r="CW1260">
        <v>0</v>
      </c>
      <c r="CX1260" t="e">
        <f>ROUND(Y1260*Source!I1544,9)</f>
        <v>#REF!</v>
      </c>
      <c r="CY1260">
        <f>AA1260</f>
        <v>3403.83</v>
      </c>
      <c r="CZ1260">
        <f>AE1260</f>
        <v>470.73</v>
      </c>
      <c r="DA1260">
        <f>AI1260</f>
        <v>7.56</v>
      </c>
      <c r="DB1260">
        <f t="shared" si="594"/>
        <v>960.28</v>
      </c>
      <c r="DC1260">
        <f t="shared" si="595"/>
        <v>0</v>
      </c>
      <c r="DD1260" t="s">
        <v>3</v>
      </c>
      <c r="DE1260" t="s">
        <v>3</v>
      </c>
      <c r="DF1260" t="e">
        <f>ROUND(ROUND(AE1260*AI1260,0)*CX1260,0)</f>
        <v>#REF!</v>
      </c>
      <c r="DG1260" t="e">
        <f t="shared" ref="DG1260:DG1265" si="598">ROUND(ROUND(AF1260,0)*CX1260,0)</f>
        <v>#REF!</v>
      </c>
      <c r="DH1260" t="e">
        <f t="shared" ref="DH1260:DH1265" si="599">ROUND(ROUND(AG1260,0)*CX1260,0)</f>
        <v>#REF!</v>
      </c>
      <c r="DI1260" t="e">
        <f t="shared" si="597"/>
        <v>#REF!</v>
      </c>
      <c r="DJ1260" t="e">
        <f>DF1260</f>
        <v>#REF!</v>
      </c>
      <c r="DK1260">
        <v>0</v>
      </c>
      <c r="DL1260" t="s">
        <v>3</v>
      </c>
      <c r="DM1260">
        <v>0</v>
      </c>
      <c r="DN1260" t="s">
        <v>3</v>
      </c>
      <c r="DO1260">
        <v>0</v>
      </c>
    </row>
    <row r="1261" spans="1:119" x14ac:dyDescent="0.2">
      <c r="A1261">
        <f>ROW(Source!A1582)</f>
        <v>1582</v>
      </c>
      <c r="B1261">
        <v>69726971</v>
      </c>
      <c r="C1261">
        <v>69735739</v>
      </c>
      <c r="D1261">
        <v>27493087</v>
      </c>
      <c r="E1261">
        <v>1</v>
      </c>
      <c r="F1261">
        <v>1</v>
      </c>
      <c r="G1261">
        <v>1</v>
      </c>
      <c r="H1261">
        <v>1</v>
      </c>
      <c r="I1261" t="s">
        <v>992</v>
      </c>
      <c r="J1261" t="s">
        <v>3</v>
      </c>
      <c r="K1261" t="s">
        <v>993</v>
      </c>
      <c r="L1261">
        <v>1369</v>
      </c>
      <c r="N1261">
        <v>1013</v>
      </c>
      <c r="O1261" t="s">
        <v>974</v>
      </c>
      <c r="P1261" t="s">
        <v>974</v>
      </c>
      <c r="Q1261">
        <v>1</v>
      </c>
      <c r="W1261">
        <v>0</v>
      </c>
      <c r="X1261">
        <v>800791658</v>
      </c>
      <c r="Y1261">
        <f t="shared" ref="Y1261:Y1292" si="600">AT1261</f>
        <v>9.4700000000000006</v>
      </c>
      <c r="AA1261">
        <v>0</v>
      </c>
      <c r="AB1261">
        <v>0</v>
      </c>
      <c r="AC1261">
        <v>0</v>
      </c>
      <c r="AD1261">
        <v>9.48</v>
      </c>
      <c r="AE1261">
        <v>0</v>
      </c>
      <c r="AF1261">
        <v>0</v>
      </c>
      <c r="AG1261">
        <v>0</v>
      </c>
      <c r="AH1261">
        <v>9.48</v>
      </c>
      <c r="AI1261">
        <v>1</v>
      </c>
      <c r="AJ1261">
        <v>1</v>
      </c>
      <c r="AK1261">
        <v>1</v>
      </c>
      <c r="AL1261">
        <v>1</v>
      </c>
      <c r="AM1261">
        <v>0</v>
      </c>
      <c r="AN1261">
        <v>0</v>
      </c>
      <c r="AO1261">
        <v>1</v>
      </c>
      <c r="AP1261">
        <v>0</v>
      </c>
      <c r="AQ1261">
        <v>0</v>
      </c>
      <c r="AR1261">
        <v>0</v>
      </c>
      <c r="AS1261" t="s">
        <v>3</v>
      </c>
      <c r="AT1261">
        <v>9.4700000000000006</v>
      </c>
      <c r="AU1261" t="s">
        <v>3</v>
      </c>
      <c r="AV1261">
        <v>1</v>
      </c>
      <c r="AW1261">
        <v>2</v>
      </c>
      <c r="AX1261">
        <v>69735744</v>
      </c>
      <c r="AY1261">
        <v>1</v>
      </c>
      <c r="AZ1261">
        <v>0</v>
      </c>
      <c r="BA1261">
        <v>1283</v>
      </c>
      <c r="BB1261">
        <v>0</v>
      </c>
      <c r="BC1261">
        <v>0</v>
      </c>
      <c r="BD1261">
        <v>0</v>
      </c>
      <c r="BE1261">
        <v>0</v>
      </c>
      <c r="BF1261">
        <v>0</v>
      </c>
      <c r="BG1261">
        <v>0</v>
      </c>
      <c r="BH1261">
        <v>0</v>
      </c>
      <c r="BI1261">
        <v>0</v>
      </c>
      <c r="BJ1261">
        <v>0</v>
      </c>
      <c r="BK1261">
        <v>0</v>
      </c>
      <c r="BL1261">
        <v>0</v>
      </c>
      <c r="BM1261">
        <v>0</v>
      </c>
      <c r="BN1261">
        <v>0</v>
      </c>
      <c r="BO1261">
        <v>0</v>
      </c>
      <c r="BP1261">
        <v>0</v>
      </c>
      <c r="BQ1261">
        <v>0</v>
      </c>
      <c r="BR1261">
        <v>0</v>
      </c>
      <c r="BS1261">
        <v>0</v>
      </c>
      <c r="BT1261">
        <v>0</v>
      </c>
      <c r="BU1261">
        <v>0</v>
      </c>
      <c r="BV1261">
        <v>0</v>
      </c>
      <c r="BW1261">
        <v>0</v>
      </c>
      <c r="CU1261" t="e">
        <f>ROUND(AT1261*Source!I1582*AH1261*AL1261,0)</f>
        <v>#REF!</v>
      </c>
      <c r="CV1261" t="e">
        <f>ROUND(Y1261*Source!I1582,9)</f>
        <v>#REF!</v>
      </c>
      <c r="CW1261">
        <v>0</v>
      </c>
      <c r="CX1261" t="e">
        <f>ROUND(Y1261*Source!I1582,9)</f>
        <v>#REF!</v>
      </c>
      <c r="CY1261">
        <f>AD1261</f>
        <v>9.48</v>
      </c>
      <c r="CZ1261">
        <f>AH1261</f>
        <v>9.48</v>
      </c>
      <c r="DA1261">
        <f>AL1261</f>
        <v>1</v>
      </c>
      <c r="DB1261">
        <f t="shared" ref="DB1261:DB1292" si="601">ROUND(ROUND(AT1261*CZ1261,2),2)</f>
        <v>89.78</v>
      </c>
      <c r="DC1261">
        <f t="shared" ref="DC1261:DC1292" si="602">ROUND(ROUND(AT1261*AG1261,2),2)</f>
        <v>0</v>
      </c>
      <c r="DD1261" t="s">
        <v>3</v>
      </c>
      <c r="DE1261" t="s">
        <v>3</v>
      </c>
      <c r="DF1261" t="e">
        <f t="shared" ref="DF1261:DF1267" si="603">ROUND(ROUND(AE1261,0)*CX1261,0)</f>
        <v>#REF!</v>
      </c>
      <c r="DG1261" t="e">
        <f t="shared" si="598"/>
        <v>#REF!</v>
      </c>
      <c r="DH1261" t="e">
        <f t="shared" si="599"/>
        <v>#REF!</v>
      </c>
      <c r="DI1261" t="e">
        <f t="shared" si="597"/>
        <v>#REF!</v>
      </c>
      <c r="DJ1261" t="e">
        <f>DI1261</f>
        <v>#REF!</v>
      </c>
      <c r="DK1261">
        <v>0</v>
      </c>
      <c r="DL1261" t="s">
        <v>3</v>
      </c>
      <c r="DM1261">
        <v>0</v>
      </c>
      <c r="DN1261" t="s">
        <v>3</v>
      </c>
      <c r="DO1261">
        <v>0</v>
      </c>
    </row>
    <row r="1262" spans="1:119" x14ac:dyDescent="0.2">
      <c r="A1262">
        <f>ROW(Source!A1582)</f>
        <v>1582</v>
      </c>
      <c r="B1262">
        <v>69726971</v>
      </c>
      <c r="C1262">
        <v>69735739</v>
      </c>
      <c r="D1262">
        <v>27439597</v>
      </c>
      <c r="E1262">
        <v>1</v>
      </c>
      <c r="F1262">
        <v>1</v>
      </c>
      <c r="G1262">
        <v>1</v>
      </c>
      <c r="H1262">
        <v>2</v>
      </c>
      <c r="I1262" t="s">
        <v>994</v>
      </c>
      <c r="J1262" t="s">
        <v>995</v>
      </c>
      <c r="K1262" t="s">
        <v>996</v>
      </c>
      <c r="L1262">
        <v>1368</v>
      </c>
      <c r="N1262">
        <v>1011</v>
      </c>
      <c r="O1262" t="s">
        <v>978</v>
      </c>
      <c r="P1262" t="s">
        <v>978</v>
      </c>
      <c r="Q1262">
        <v>1</v>
      </c>
      <c r="W1262">
        <v>0</v>
      </c>
      <c r="X1262">
        <v>-1564010176</v>
      </c>
      <c r="Y1262">
        <f t="shared" si="600"/>
        <v>0.45</v>
      </c>
      <c r="AA1262">
        <v>0</v>
      </c>
      <c r="AB1262">
        <v>6.62</v>
      </c>
      <c r="AC1262">
        <v>0</v>
      </c>
      <c r="AD1262">
        <v>0</v>
      </c>
      <c r="AE1262">
        <v>0</v>
      </c>
      <c r="AF1262">
        <v>6.62</v>
      </c>
      <c r="AG1262">
        <v>0</v>
      </c>
      <c r="AH1262">
        <v>0</v>
      </c>
      <c r="AI1262">
        <v>1</v>
      </c>
      <c r="AJ1262">
        <v>1</v>
      </c>
      <c r="AK1262">
        <v>1</v>
      </c>
      <c r="AL1262">
        <v>1</v>
      </c>
      <c r="AM1262">
        <v>0</v>
      </c>
      <c r="AN1262">
        <v>0</v>
      </c>
      <c r="AO1262">
        <v>1</v>
      </c>
      <c r="AP1262">
        <v>0</v>
      </c>
      <c r="AQ1262">
        <v>0</v>
      </c>
      <c r="AR1262">
        <v>0</v>
      </c>
      <c r="AS1262" t="s">
        <v>3</v>
      </c>
      <c r="AT1262">
        <v>0.45</v>
      </c>
      <c r="AU1262" t="s">
        <v>3</v>
      </c>
      <c r="AV1262">
        <v>0</v>
      </c>
      <c r="AW1262">
        <v>2</v>
      </c>
      <c r="AX1262">
        <v>69735745</v>
      </c>
      <c r="AY1262">
        <v>1</v>
      </c>
      <c r="AZ1262">
        <v>0</v>
      </c>
      <c r="BA1262">
        <v>1284</v>
      </c>
      <c r="BB1262">
        <v>0</v>
      </c>
      <c r="BC1262">
        <v>0</v>
      </c>
      <c r="BD1262">
        <v>0</v>
      </c>
      <c r="BE1262">
        <v>0</v>
      </c>
      <c r="BF1262">
        <v>0</v>
      </c>
      <c r="BG1262">
        <v>0</v>
      </c>
      <c r="BH1262">
        <v>0</v>
      </c>
      <c r="BI1262">
        <v>0</v>
      </c>
      <c r="BJ1262">
        <v>0</v>
      </c>
      <c r="BK1262">
        <v>0</v>
      </c>
      <c r="BL1262">
        <v>0</v>
      </c>
      <c r="BM1262">
        <v>0</v>
      </c>
      <c r="BN1262">
        <v>0</v>
      </c>
      <c r="BO1262">
        <v>0</v>
      </c>
      <c r="BP1262">
        <v>0</v>
      </c>
      <c r="BQ1262">
        <v>0</v>
      </c>
      <c r="BR1262">
        <v>0</v>
      </c>
      <c r="BS1262">
        <v>0</v>
      </c>
      <c r="BT1262">
        <v>0</v>
      </c>
      <c r="BU1262">
        <v>0</v>
      </c>
      <c r="BV1262">
        <v>0</v>
      </c>
      <c r="BW1262">
        <v>0</v>
      </c>
      <c r="CV1262">
        <v>0</v>
      </c>
      <c r="CW1262" t="e">
        <f>ROUND(Y1262*Source!I1582*DO1262,9)</f>
        <v>#REF!</v>
      </c>
      <c r="CX1262" t="e">
        <f>ROUND(Y1262*Source!I1582,9)</f>
        <v>#REF!</v>
      </c>
      <c r="CY1262">
        <f>AB1262</f>
        <v>6.62</v>
      </c>
      <c r="CZ1262">
        <f>AF1262</f>
        <v>6.62</v>
      </c>
      <c r="DA1262">
        <f>AJ1262</f>
        <v>1</v>
      </c>
      <c r="DB1262">
        <f t="shared" si="601"/>
        <v>2.98</v>
      </c>
      <c r="DC1262">
        <f t="shared" si="602"/>
        <v>0</v>
      </c>
      <c r="DD1262" t="s">
        <v>3</v>
      </c>
      <c r="DE1262" t="s">
        <v>3</v>
      </c>
      <c r="DF1262" t="e">
        <f t="shared" si="603"/>
        <v>#REF!</v>
      </c>
      <c r="DG1262" t="e">
        <f t="shared" si="598"/>
        <v>#REF!</v>
      </c>
      <c r="DH1262" t="e">
        <f t="shared" si="599"/>
        <v>#REF!</v>
      </c>
      <c r="DI1262" t="e">
        <f t="shared" si="597"/>
        <v>#REF!</v>
      </c>
      <c r="DJ1262" t="e">
        <f>DG1262</f>
        <v>#REF!</v>
      </c>
      <c r="DK1262">
        <v>0</v>
      </c>
      <c r="DL1262" t="s">
        <v>3</v>
      </c>
      <c r="DM1262">
        <v>0</v>
      </c>
      <c r="DN1262" t="s">
        <v>3</v>
      </c>
      <c r="DO1262">
        <v>0</v>
      </c>
    </row>
    <row r="1263" spans="1:119" x14ac:dyDescent="0.2">
      <c r="A1263">
        <f>ROW(Source!A1582)</f>
        <v>1582</v>
      </c>
      <c r="B1263">
        <v>69726971</v>
      </c>
      <c r="C1263">
        <v>69735739</v>
      </c>
      <c r="D1263">
        <v>27441327</v>
      </c>
      <c r="E1263">
        <v>1</v>
      </c>
      <c r="F1263">
        <v>1</v>
      </c>
      <c r="G1263">
        <v>1</v>
      </c>
      <c r="H1263">
        <v>2</v>
      </c>
      <c r="I1263" t="s">
        <v>975</v>
      </c>
      <c r="J1263" t="s">
        <v>976</v>
      </c>
      <c r="K1263" t="s">
        <v>977</v>
      </c>
      <c r="L1263">
        <v>1368</v>
      </c>
      <c r="N1263">
        <v>1011</v>
      </c>
      <c r="O1263" t="s">
        <v>978</v>
      </c>
      <c r="P1263" t="s">
        <v>978</v>
      </c>
      <c r="Q1263">
        <v>1</v>
      </c>
      <c r="W1263">
        <v>0</v>
      </c>
      <c r="X1263">
        <v>-1583389094</v>
      </c>
      <c r="Y1263">
        <f t="shared" si="600"/>
        <v>0.31</v>
      </c>
      <c r="AA1263">
        <v>0</v>
      </c>
      <c r="AB1263">
        <v>93.37</v>
      </c>
      <c r="AC1263">
        <v>11.69</v>
      </c>
      <c r="AD1263">
        <v>0</v>
      </c>
      <c r="AE1263">
        <v>0</v>
      </c>
      <c r="AF1263">
        <v>93.37</v>
      </c>
      <c r="AG1263">
        <v>11.69</v>
      </c>
      <c r="AH1263">
        <v>0</v>
      </c>
      <c r="AI1263">
        <v>1</v>
      </c>
      <c r="AJ1263">
        <v>1</v>
      </c>
      <c r="AK1263">
        <v>1</v>
      </c>
      <c r="AL1263">
        <v>1</v>
      </c>
      <c r="AM1263">
        <v>0</v>
      </c>
      <c r="AN1263">
        <v>0</v>
      </c>
      <c r="AO1263">
        <v>1</v>
      </c>
      <c r="AP1263">
        <v>0</v>
      </c>
      <c r="AQ1263">
        <v>0</v>
      </c>
      <c r="AR1263">
        <v>0</v>
      </c>
      <c r="AS1263" t="s">
        <v>3</v>
      </c>
      <c r="AT1263">
        <v>0.31</v>
      </c>
      <c r="AU1263" t="s">
        <v>3</v>
      </c>
      <c r="AV1263">
        <v>0</v>
      </c>
      <c r="AW1263">
        <v>2</v>
      </c>
      <c r="AX1263">
        <v>69735746</v>
      </c>
      <c r="AY1263">
        <v>1</v>
      </c>
      <c r="AZ1263">
        <v>0</v>
      </c>
      <c r="BA1263">
        <v>1285</v>
      </c>
      <c r="BB1263">
        <v>0</v>
      </c>
      <c r="BC1263">
        <v>0</v>
      </c>
      <c r="BD1263">
        <v>0</v>
      </c>
      <c r="BE1263">
        <v>0</v>
      </c>
      <c r="BF1263">
        <v>0</v>
      </c>
      <c r="BG1263">
        <v>0</v>
      </c>
      <c r="BH1263">
        <v>0</v>
      </c>
      <c r="BI1263">
        <v>0</v>
      </c>
      <c r="BJ1263">
        <v>0</v>
      </c>
      <c r="BK1263">
        <v>0</v>
      </c>
      <c r="BL1263">
        <v>0</v>
      </c>
      <c r="BM1263">
        <v>0</v>
      </c>
      <c r="BN1263">
        <v>0</v>
      </c>
      <c r="BO1263">
        <v>0</v>
      </c>
      <c r="BP1263">
        <v>0</v>
      </c>
      <c r="BQ1263">
        <v>0</v>
      </c>
      <c r="BR1263">
        <v>0</v>
      </c>
      <c r="BS1263">
        <v>0</v>
      </c>
      <c r="BT1263">
        <v>0</v>
      </c>
      <c r="BU1263">
        <v>0</v>
      </c>
      <c r="BV1263">
        <v>0</v>
      </c>
      <c r="BW1263">
        <v>0</v>
      </c>
      <c r="CV1263">
        <v>0</v>
      </c>
      <c r="CW1263" t="e">
        <f>ROUND(Y1263*Source!I1582*DO1263,9)</f>
        <v>#REF!</v>
      </c>
      <c r="CX1263" t="e">
        <f>ROUND(Y1263*Source!I1582,9)</f>
        <v>#REF!</v>
      </c>
      <c r="CY1263">
        <f>AB1263</f>
        <v>93.37</v>
      </c>
      <c r="CZ1263">
        <f>AF1263</f>
        <v>93.37</v>
      </c>
      <c r="DA1263">
        <f>AJ1263</f>
        <v>1</v>
      </c>
      <c r="DB1263">
        <f t="shared" si="601"/>
        <v>28.94</v>
      </c>
      <c r="DC1263">
        <f t="shared" si="602"/>
        <v>3.62</v>
      </c>
      <c r="DD1263" t="s">
        <v>3</v>
      </c>
      <c r="DE1263" t="s">
        <v>3</v>
      </c>
      <c r="DF1263" t="e">
        <f t="shared" si="603"/>
        <v>#REF!</v>
      </c>
      <c r="DG1263" t="e">
        <f t="shared" si="598"/>
        <v>#REF!</v>
      </c>
      <c r="DH1263" t="e">
        <f t="shared" si="599"/>
        <v>#REF!</v>
      </c>
      <c r="DI1263" t="e">
        <f t="shared" si="597"/>
        <v>#REF!</v>
      </c>
      <c r="DJ1263" t="e">
        <f>DG1263</f>
        <v>#REF!</v>
      </c>
      <c r="DK1263">
        <v>0</v>
      </c>
      <c r="DL1263" t="s">
        <v>3</v>
      </c>
      <c r="DM1263">
        <v>0</v>
      </c>
      <c r="DN1263" t="s">
        <v>3</v>
      </c>
      <c r="DO1263">
        <v>0</v>
      </c>
    </row>
    <row r="1264" spans="1:119" x14ac:dyDescent="0.2">
      <c r="A1264">
        <f>ROW(Source!A1582)</f>
        <v>1582</v>
      </c>
      <c r="B1264">
        <v>69726971</v>
      </c>
      <c r="C1264">
        <v>69735739</v>
      </c>
      <c r="D1264">
        <v>27382910</v>
      </c>
      <c r="E1264">
        <v>1</v>
      </c>
      <c r="F1264">
        <v>1</v>
      </c>
      <c r="G1264">
        <v>1</v>
      </c>
      <c r="H1264">
        <v>3</v>
      </c>
      <c r="I1264" t="s">
        <v>651</v>
      </c>
      <c r="J1264" t="s">
        <v>653</v>
      </c>
      <c r="K1264" t="s">
        <v>652</v>
      </c>
      <c r="L1264">
        <v>1339</v>
      </c>
      <c r="N1264">
        <v>1007</v>
      </c>
      <c r="O1264" t="s">
        <v>40</v>
      </c>
      <c r="P1264" t="s">
        <v>40</v>
      </c>
      <c r="Q1264">
        <v>1</v>
      </c>
      <c r="W1264">
        <v>0</v>
      </c>
      <c r="X1264">
        <v>-1709885326</v>
      </c>
      <c r="Y1264">
        <f t="shared" si="600"/>
        <v>1.02</v>
      </c>
      <c r="AA1264">
        <v>994.39</v>
      </c>
      <c r="AB1264">
        <v>0</v>
      </c>
      <c r="AC1264">
        <v>0</v>
      </c>
      <c r="AD1264">
        <v>0</v>
      </c>
      <c r="AE1264">
        <v>994.39</v>
      </c>
      <c r="AF1264">
        <v>0</v>
      </c>
      <c r="AG1264">
        <v>0</v>
      </c>
      <c r="AH1264">
        <v>0</v>
      </c>
      <c r="AI1264">
        <v>1</v>
      </c>
      <c r="AJ1264">
        <v>1</v>
      </c>
      <c r="AK1264">
        <v>1</v>
      </c>
      <c r="AL1264">
        <v>1</v>
      </c>
      <c r="AM1264">
        <v>0</v>
      </c>
      <c r="AN1264">
        <v>0</v>
      </c>
      <c r="AO1264">
        <v>0</v>
      </c>
      <c r="AP1264">
        <v>0</v>
      </c>
      <c r="AQ1264">
        <v>0</v>
      </c>
      <c r="AR1264">
        <v>0</v>
      </c>
      <c r="AS1264" t="s">
        <v>3</v>
      </c>
      <c r="AT1264">
        <v>1.02</v>
      </c>
      <c r="AU1264" t="s">
        <v>3</v>
      </c>
      <c r="AV1264">
        <v>0</v>
      </c>
      <c r="AW1264">
        <v>2</v>
      </c>
      <c r="AX1264">
        <v>69735747</v>
      </c>
      <c r="AY1264">
        <v>1</v>
      </c>
      <c r="AZ1264">
        <v>0</v>
      </c>
      <c r="BA1264">
        <v>1286</v>
      </c>
      <c r="BB1264">
        <v>3</v>
      </c>
      <c r="BC1264">
        <v>0</v>
      </c>
      <c r="BD1264">
        <v>0</v>
      </c>
      <c r="BE1264">
        <v>0</v>
      </c>
      <c r="BF1264">
        <v>0</v>
      </c>
      <c r="BG1264">
        <v>0</v>
      </c>
      <c r="BH1264">
        <v>0</v>
      </c>
      <c r="BI1264">
        <v>0</v>
      </c>
      <c r="BJ1264">
        <v>0</v>
      </c>
      <c r="BK1264">
        <v>0</v>
      </c>
      <c r="BL1264">
        <v>0</v>
      </c>
      <c r="BM1264">
        <v>0</v>
      </c>
      <c r="BN1264">
        <v>0</v>
      </c>
      <c r="BO1264">
        <v>0</v>
      </c>
      <c r="BP1264">
        <v>0</v>
      </c>
      <c r="BQ1264">
        <v>0</v>
      </c>
      <c r="BR1264">
        <v>0</v>
      </c>
      <c r="BS1264">
        <v>0</v>
      </c>
      <c r="BT1264">
        <v>0</v>
      </c>
      <c r="BU1264">
        <v>0</v>
      </c>
      <c r="BV1264">
        <v>0</v>
      </c>
      <c r="BW1264">
        <v>0</v>
      </c>
      <c r="CV1264">
        <v>0</v>
      </c>
      <c r="CW1264">
        <v>0</v>
      </c>
      <c r="CX1264" t="e">
        <f>ROUND(Y1264*Source!I1582,9)</f>
        <v>#REF!</v>
      </c>
      <c r="CY1264">
        <f>AA1264</f>
        <v>994.39</v>
      </c>
      <c r="CZ1264">
        <f>AE1264</f>
        <v>994.39</v>
      </c>
      <c r="DA1264">
        <f>AI1264</f>
        <v>1</v>
      </c>
      <c r="DB1264">
        <f t="shared" si="601"/>
        <v>1014.28</v>
      </c>
      <c r="DC1264">
        <f t="shared" si="602"/>
        <v>0</v>
      </c>
      <c r="DD1264" t="s">
        <v>3</v>
      </c>
      <c r="DE1264" t="s">
        <v>3</v>
      </c>
      <c r="DF1264" t="e">
        <f t="shared" si="603"/>
        <v>#REF!</v>
      </c>
      <c r="DG1264" t="e">
        <f t="shared" si="598"/>
        <v>#REF!</v>
      </c>
      <c r="DH1264" t="e">
        <f t="shared" si="599"/>
        <v>#REF!</v>
      </c>
      <c r="DI1264" t="e">
        <f t="shared" si="597"/>
        <v>#REF!</v>
      </c>
      <c r="DJ1264" t="e">
        <f>DF1264</f>
        <v>#REF!</v>
      </c>
      <c r="DK1264">
        <v>0</v>
      </c>
      <c r="DL1264" t="s">
        <v>3</v>
      </c>
      <c r="DM1264">
        <v>0</v>
      </c>
      <c r="DN1264" t="s">
        <v>3</v>
      </c>
      <c r="DO1264">
        <v>0</v>
      </c>
    </row>
    <row r="1265" spans="1:119" x14ac:dyDescent="0.2">
      <c r="A1265">
        <f>ROW(Source!A1583)</f>
        <v>1583</v>
      </c>
      <c r="B1265">
        <v>69726884</v>
      </c>
      <c r="C1265">
        <v>69735739</v>
      </c>
      <c r="D1265">
        <v>27493087</v>
      </c>
      <c r="E1265">
        <v>1</v>
      </c>
      <c r="F1265">
        <v>1</v>
      </c>
      <c r="G1265">
        <v>1</v>
      </c>
      <c r="H1265">
        <v>1</v>
      </c>
      <c r="I1265" t="s">
        <v>992</v>
      </c>
      <c r="J1265" t="s">
        <v>3</v>
      </c>
      <c r="K1265" t="s">
        <v>993</v>
      </c>
      <c r="L1265">
        <v>1369</v>
      </c>
      <c r="N1265">
        <v>1013</v>
      </c>
      <c r="O1265" t="s">
        <v>974</v>
      </c>
      <c r="P1265" t="s">
        <v>974</v>
      </c>
      <c r="Q1265">
        <v>1</v>
      </c>
      <c r="W1265">
        <v>0</v>
      </c>
      <c r="X1265">
        <v>800791658</v>
      </c>
      <c r="Y1265">
        <f t="shared" si="600"/>
        <v>9.4700000000000006</v>
      </c>
      <c r="AA1265">
        <v>0</v>
      </c>
      <c r="AB1265">
        <v>0</v>
      </c>
      <c r="AC1265">
        <v>0</v>
      </c>
      <c r="AD1265">
        <v>242.69</v>
      </c>
      <c r="AE1265">
        <v>0</v>
      </c>
      <c r="AF1265">
        <v>0</v>
      </c>
      <c r="AG1265">
        <v>0</v>
      </c>
      <c r="AH1265">
        <v>9.48</v>
      </c>
      <c r="AI1265">
        <v>1</v>
      </c>
      <c r="AJ1265">
        <v>1</v>
      </c>
      <c r="AK1265">
        <v>1</v>
      </c>
      <c r="AL1265">
        <v>25.6</v>
      </c>
      <c r="AM1265">
        <v>5</v>
      </c>
      <c r="AN1265">
        <v>0</v>
      </c>
      <c r="AO1265">
        <v>1</v>
      </c>
      <c r="AP1265">
        <v>0</v>
      </c>
      <c r="AQ1265">
        <v>0</v>
      </c>
      <c r="AR1265">
        <v>0</v>
      </c>
      <c r="AS1265" t="s">
        <v>3</v>
      </c>
      <c r="AT1265">
        <v>9.4700000000000006</v>
      </c>
      <c r="AU1265" t="s">
        <v>3</v>
      </c>
      <c r="AV1265">
        <v>1</v>
      </c>
      <c r="AW1265">
        <v>2</v>
      </c>
      <c r="AX1265">
        <v>69735744</v>
      </c>
      <c r="AY1265">
        <v>1</v>
      </c>
      <c r="AZ1265">
        <v>0</v>
      </c>
      <c r="BA1265">
        <v>1287</v>
      </c>
      <c r="BB1265">
        <v>0</v>
      </c>
      <c r="BC1265">
        <v>0</v>
      </c>
      <c r="BD1265">
        <v>0</v>
      </c>
      <c r="BE1265">
        <v>0</v>
      </c>
      <c r="BF1265">
        <v>0</v>
      </c>
      <c r="BG1265">
        <v>0</v>
      </c>
      <c r="BH1265">
        <v>0</v>
      </c>
      <c r="BI1265">
        <v>0</v>
      </c>
      <c r="BJ1265">
        <v>0</v>
      </c>
      <c r="BK1265">
        <v>0</v>
      </c>
      <c r="BL1265">
        <v>0</v>
      </c>
      <c r="BM1265">
        <v>0</v>
      </c>
      <c r="BN1265">
        <v>0</v>
      </c>
      <c r="BO1265">
        <v>0</v>
      </c>
      <c r="BP1265">
        <v>0</v>
      </c>
      <c r="BQ1265">
        <v>0</v>
      </c>
      <c r="BR1265">
        <v>0</v>
      </c>
      <c r="BS1265">
        <v>0</v>
      </c>
      <c r="BT1265">
        <v>0</v>
      </c>
      <c r="BU1265">
        <v>0</v>
      </c>
      <c r="BV1265">
        <v>0</v>
      </c>
      <c r="BW1265">
        <v>0</v>
      </c>
      <c r="CU1265" t="e">
        <f>ROUND(AT1265*Source!I1583*AH1265*AL1265,0)</f>
        <v>#REF!</v>
      </c>
      <c r="CV1265" t="e">
        <f>ROUND(Y1265*Source!I1583,9)</f>
        <v>#REF!</v>
      </c>
      <c r="CW1265">
        <v>0</v>
      </c>
      <c r="CX1265" t="e">
        <f>ROUND(Y1265*Source!I1583,9)</f>
        <v>#REF!</v>
      </c>
      <c r="CY1265">
        <f>AD1265</f>
        <v>242.69</v>
      </c>
      <c r="CZ1265">
        <f>AH1265</f>
        <v>9.48</v>
      </c>
      <c r="DA1265">
        <f>AL1265</f>
        <v>25.6</v>
      </c>
      <c r="DB1265">
        <f t="shared" si="601"/>
        <v>89.78</v>
      </c>
      <c r="DC1265">
        <f t="shared" si="602"/>
        <v>0</v>
      </c>
      <c r="DD1265" t="s">
        <v>3</v>
      </c>
      <c r="DE1265" t="s">
        <v>3</v>
      </c>
      <c r="DF1265" t="e">
        <f t="shared" si="603"/>
        <v>#REF!</v>
      </c>
      <c r="DG1265" t="e">
        <f t="shared" si="598"/>
        <v>#REF!</v>
      </c>
      <c r="DH1265" t="e">
        <f t="shared" si="599"/>
        <v>#REF!</v>
      </c>
      <c r="DI1265" t="e">
        <f>ROUND(ROUND(AH1265*AL1265,0)*CX1265,0)</f>
        <v>#REF!</v>
      </c>
      <c r="DJ1265" t="e">
        <f>DI1265</f>
        <v>#REF!</v>
      </c>
      <c r="DK1265">
        <v>0</v>
      </c>
      <c r="DL1265" t="s">
        <v>3</v>
      </c>
      <c r="DM1265">
        <v>0</v>
      </c>
      <c r="DN1265" t="s">
        <v>3</v>
      </c>
      <c r="DO1265">
        <v>0</v>
      </c>
    </row>
    <row r="1266" spans="1:119" x14ac:dyDescent="0.2">
      <c r="A1266">
        <f>ROW(Source!A1583)</f>
        <v>1583</v>
      </c>
      <c r="B1266">
        <v>69726884</v>
      </c>
      <c r="C1266">
        <v>69735739</v>
      </c>
      <c r="D1266">
        <v>27439597</v>
      </c>
      <c r="E1266">
        <v>1</v>
      </c>
      <c r="F1266">
        <v>1</v>
      </c>
      <c r="G1266">
        <v>1</v>
      </c>
      <c r="H1266">
        <v>2</v>
      </c>
      <c r="I1266" t="s">
        <v>994</v>
      </c>
      <c r="J1266" t="s">
        <v>995</v>
      </c>
      <c r="K1266" t="s">
        <v>996</v>
      </c>
      <c r="L1266">
        <v>1368</v>
      </c>
      <c r="N1266">
        <v>1011</v>
      </c>
      <c r="O1266" t="s">
        <v>978</v>
      </c>
      <c r="P1266" t="s">
        <v>978</v>
      </c>
      <c r="Q1266">
        <v>1</v>
      </c>
      <c r="W1266">
        <v>0</v>
      </c>
      <c r="X1266">
        <v>-1564010176</v>
      </c>
      <c r="Y1266">
        <f t="shared" si="600"/>
        <v>0.45</v>
      </c>
      <c r="AA1266">
        <v>0</v>
      </c>
      <c r="AB1266">
        <v>61.57</v>
      </c>
      <c r="AC1266">
        <v>0</v>
      </c>
      <c r="AD1266">
        <v>0</v>
      </c>
      <c r="AE1266">
        <v>0</v>
      </c>
      <c r="AF1266">
        <v>6.62</v>
      </c>
      <c r="AG1266">
        <v>0</v>
      </c>
      <c r="AH1266">
        <v>0</v>
      </c>
      <c r="AI1266">
        <v>1</v>
      </c>
      <c r="AJ1266">
        <v>9.3000000000000007</v>
      </c>
      <c r="AK1266">
        <v>19.8</v>
      </c>
      <c r="AL1266">
        <v>1</v>
      </c>
      <c r="AM1266">
        <v>5</v>
      </c>
      <c r="AN1266">
        <v>0</v>
      </c>
      <c r="AO1266">
        <v>1</v>
      </c>
      <c r="AP1266">
        <v>0</v>
      </c>
      <c r="AQ1266">
        <v>0</v>
      </c>
      <c r="AR1266">
        <v>0</v>
      </c>
      <c r="AS1266" t="s">
        <v>3</v>
      </c>
      <c r="AT1266">
        <v>0.45</v>
      </c>
      <c r="AU1266" t="s">
        <v>3</v>
      </c>
      <c r="AV1266">
        <v>0</v>
      </c>
      <c r="AW1266">
        <v>2</v>
      </c>
      <c r="AX1266">
        <v>69735745</v>
      </c>
      <c r="AY1266">
        <v>1</v>
      </c>
      <c r="AZ1266">
        <v>0</v>
      </c>
      <c r="BA1266">
        <v>1288</v>
      </c>
      <c r="BB1266">
        <v>0</v>
      </c>
      <c r="BC1266">
        <v>0</v>
      </c>
      <c r="BD1266">
        <v>0</v>
      </c>
      <c r="BE1266">
        <v>0</v>
      </c>
      <c r="BF1266">
        <v>0</v>
      </c>
      <c r="BG1266">
        <v>0</v>
      </c>
      <c r="BH1266">
        <v>0</v>
      </c>
      <c r="BI1266">
        <v>0</v>
      </c>
      <c r="BJ1266">
        <v>0</v>
      </c>
      <c r="BK1266">
        <v>0</v>
      </c>
      <c r="BL1266">
        <v>0</v>
      </c>
      <c r="BM1266">
        <v>0</v>
      </c>
      <c r="BN1266">
        <v>0</v>
      </c>
      <c r="BO1266">
        <v>0</v>
      </c>
      <c r="BP1266">
        <v>0</v>
      </c>
      <c r="BQ1266">
        <v>0</v>
      </c>
      <c r="BR1266">
        <v>0</v>
      </c>
      <c r="BS1266">
        <v>0</v>
      </c>
      <c r="BT1266">
        <v>0</v>
      </c>
      <c r="BU1266">
        <v>0</v>
      </c>
      <c r="BV1266">
        <v>0</v>
      </c>
      <c r="BW1266">
        <v>0</v>
      </c>
      <c r="CV1266">
        <v>0</v>
      </c>
      <c r="CW1266" t="e">
        <f>ROUND(Y1266*Source!I1583*DO1266,9)</f>
        <v>#REF!</v>
      </c>
      <c r="CX1266" t="e">
        <f>ROUND(Y1266*Source!I1583,9)</f>
        <v>#REF!</v>
      </c>
      <c r="CY1266">
        <f>AB1266</f>
        <v>61.57</v>
      </c>
      <c r="CZ1266">
        <f>AF1266</f>
        <v>6.62</v>
      </c>
      <c r="DA1266">
        <f>AJ1266</f>
        <v>9.3000000000000007</v>
      </c>
      <c r="DB1266">
        <f t="shared" si="601"/>
        <v>2.98</v>
      </c>
      <c r="DC1266">
        <f t="shared" si="602"/>
        <v>0</v>
      </c>
      <c r="DD1266" t="s">
        <v>3</v>
      </c>
      <c r="DE1266" t="s">
        <v>3</v>
      </c>
      <c r="DF1266" t="e">
        <f t="shared" si="603"/>
        <v>#REF!</v>
      </c>
      <c r="DG1266" t="e">
        <f>ROUND(ROUND(AF1266*AJ1266,0)*CX1266,0)</f>
        <v>#REF!</v>
      </c>
      <c r="DH1266" t="e">
        <f>ROUND(ROUND(AG1266*AK1266,0)*CX1266,0)</f>
        <v>#REF!</v>
      </c>
      <c r="DI1266" t="e">
        <f t="shared" ref="DI1266:DI1274" si="604">ROUND(ROUND(AH1266,0)*CX1266,0)</f>
        <v>#REF!</v>
      </c>
      <c r="DJ1266" t="e">
        <f>DG1266</f>
        <v>#REF!</v>
      </c>
      <c r="DK1266">
        <v>0</v>
      </c>
      <c r="DL1266" t="s">
        <v>3</v>
      </c>
      <c r="DM1266">
        <v>0</v>
      </c>
      <c r="DN1266" t="s">
        <v>3</v>
      </c>
      <c r="DO1266">
        <v>0</v>
      </c>
    </row>
    <row r="1267" spans="1:119" x14ac:dyDescent="0.2">
      <c r="A1267">
        <f>ROW(Source!A1583)</f>
        <v>1583</v>
      </c>
      <c r="B1267">
        <v>69726884</v>
      </c>
      <c r="C1267">
        <v>69735739</v>
      </c>
      <c r="D1267">
        <v>27441327</v>
      </c>
      <c r="E1267">
        <v>1</v>
      </c>
      <c r="F1267">
        <v>1</v>
      </c>
      <c r="G1267">
        <v>1</v>
      </c>
      <c r="H1267">
        <v>2</v>
      </c>
      <c r="I1267" t="s">
        <v>975</v>
      </c>
      <c r="J1267" t="s">
        <v>976</v>
      </c>
      <c r="K1267" t="s">
        <v>977</v>
      </c>
      <c r="L1267">
        <v>1368</v>
      </c>
      <c r="N1267">
        <v>1011</v>
      </c>
      <c r="O1267" t="s">
        <v>978</v>
      </c>
      <c r="P1267" t="s">
        <v>978</v>
      </c>
      <c r="Q1267">
        <v>1</v>
      </c>
      <c r="W1267">
        <v>0</v>
      </c>
      <c r="X1267">
        <v>-1583389094</v>
      </c>
      <c r="Y1267">
        <f t="shared" si="600"/>
        <v>0.31</v>
      </c>
      <c r="AA1267">
        <v>0</v>
      </c>
      <c r="AB1267">
        <v>868.34</v>
      </c>
      <c r="AC1267">
        <v>231.46</v>
      </c>
      <c r="AD1267">
        <v>0</v>
      </c>
      <c r="AE1267">
        <v>0</v>
      </c>
      <c r="AF1267">
        <v>93.37</v>
      </c>
      <c r="AG1267">
        <v>11.69</v>
      </c>
      <c r="AH1267">
        <v>0</v>
      </c>
      <c r="AI1267">
        <v>1</v>
      </c>
      <c r="AJ1267">
        <v>9.3000000000000007</v>
      </c>
      <c r="AK1267">
        <v>19.8</v>
      </c>
      <c r="AL1267">
        <v>1</v>
      </c>
      <c r="AM1267">
        <v>5</v>
      </c>
      <c r="AN1267">
        <v>0</v>
      </c>
      <c r="AO1267">
        <v>1</v>
      </c>
      <c r="AP1267">
        <v>0</v>
      </c>
      <c r="AQ1267">
        <v>0</v>
      </c>
      <c r="AR1267">
        <v>0</v>
      </c>
      <c r="AS1267" t="s">
        <v>3</v>
      </c>
      <c r="AT1267">
        <v>0.31</v>
      </c>
      <c r="AU1267" t="s">
        <v>3</v>
      </c>
      <c r="AV1267">
        <v>0</v>
      </c>
      <c r="AW1267">
        <v>2</v>
      </c>
      <c r="AX1267">
        <v>69735746</v>
      </c>
      <c r="AY1267">
        <v>1</v>
      </c>
      <c r="AZ1267">
        <v>0</v>
      </c>
      <c r="BA1267">
        <v>1289</v>
      </c>
      <c r="BB1267">
        <v>0</v>
      </c>
      <c r="BC1267">
        <v>0</v>
      </c>
      <c r="BD1267">
        <v>0</v>
      </c>
      <c r="BE1267">
        <v>0</v>
      </c>
      <c r="BF1267">
        <v>0</v>
      </c>
      <c r="BG1267">
        <v>0</v>
      </c>
      <c r="BH1267">
        <v>0</v>
      </c>
      <c r="BI1267">
        <v>0</v>
      </c>
      <c r="BJ1267">
        <v>0</v>
      </c>
      <c r="BK1267">
        <v>0</v>
      </c>
      <c r="BL1267">
        <v>0</v>
      </c>
      <c r="BM1267">
        <v>0</v>
      </c>
      <c r="BN1267">
        <v>0</v>
      </c>
      <c r="BO1267">
        <v>0</v>
      </c>
      <c r="BP1267">
        <v>0</v>
      </c>
      <c r="BQ1267">
        <v>0</v>
      </c>
      <c r="BR1267">
        <v>0</v>
      </c>
      <c r="BS1267">
        <v>0</v>
      </c>
      <c r="BT1267">
        <v>0</v>
      </c>
      <c r="BU1267">
        <v>0</v>
      </c>
      <c r="BV1267">
        <v>0</v>
      </c>
      <c r="BW1267">
        <v>0</v>
      </c>
      <c r="CV1267">
        <v>0</v>
      </c>
      <c r="CW1267" t="e">
        <f>ROUND(Y1267*Source!I1583*DO1267,9)</f>
        <v>#REF!</v>
      </c>
      <c r="CX1267" t="e">
        <f>ROUND(Y1267*Source!I1583,9)</f>
        <v>#REF!</v>
      </c>
      <c r="CY1267">
        <f>AB1267</f>
        <v>868.34</v>
      </c>
      <c r="CZ1267">
        <f>AF1267</f>
        <v>93.37</v>
      </c>
      <c r="DA1267">
        <f>AJ1267</f>
        <v>9.3000000000000007</v>
      </c>
      <c r="DB1267">
        <f t="shared" si="601"/>
        <v>28.94</v>
      </c>
      <c r="DC1267">
        <f t="shared" si="602"/>
        <v>3.62</v>
      </c>
      <c r="DD1267" t="s">
        <v>3</v>
      </c>
      <c r="DE1267" t="s">
        <v>3</v>
      </c>
      <c r="DF1267" t="e">
        <f t="shared" si="603"/>
        <v>#REF!</v>
      </c>
      <c r="DG1267" t="e">
        <f>ROUND(ROUND(AF1267*AJ1267,0)*CX1267,0)</f>
        <v>#REF!</v>
      </c>
      <c r="DH1267" t="e">
        <f>ROUND(ROUND(AG1267*AK1267,0)*CX1267,0)</f>
        <v>#REF!</v>
      </c>
      <c r="DI1267" t="e">
        <f t="shared" si="604"/>
        <v>#REF!</v>
      </c>
      <c r="DJ1267" t="e">
        <f>DG1267</f>
        <v>#REF!</v>
      </c>
      <c r="DK1267">
        <v>0</v>
      </c>
      <c r="DL1267" t="s">
        <v>3</v>
      </c>
      <c r="DM1267">
        <v>0</v>
      </c>
      <c r="DN1267" t="s">
        <v>3</v>
      </c>
      <c r="DO1267">
        <v>0</v>
      </c>
    </row>
    <row r="1268" spans="1:119" x14ac:dyDescent="0.2">
      <c r="A1268">
        <f>ROW(Source!A1583)</f>
        <v>1583</v>
      </c>
      <c r="B1268">
        <v>69726884</v>
      </c>
      <c r="C1268">
        <v>69735739</v>
      </c>
      <c r="D1268">
        <v>27382910</v>
      </c>
      <c r="E1268">
        <v>1</v>
      </c>
      <c r="F1268">
        <v>1</v>
      </c>
      <c r="G1268">
        <v>1</v>
      </c>
      <c r="H1268">
        <v>3</v>
      </c>
      <c r="I1268" t="s">
        <v>651</v>
      </c>
      <c r="J1268" t="s">
        <v>653</v>
      </c>
      <c r="K1268" t="s">
        <v>652</v>
      </c>
      <c r="L1268">
        <v>1339</v>
      </c>
      <c r="N1268">
        <v>1007</v>
      </c>
      <c r="O1268" t="s">
        <v>40</v>
      </c>
      <c r="P1268" t="s">
        <v>40</v>
      </c>
      <c r="Q1268">
        <v>1</v>
      </c>
      <c r="W1268">
        <v>0</v>
      </c>
      <c r="X1268">
        <v>-1709885326</v>
      </c>
      <c r="Y1268">
        <f t="shared" si="600"/>
        <v>1.02</v>
      </c>
      <c r="AA1268">
        <v>4935</v>
      </c>
      <c r="AB1268">
        <v>0</v>
      </c>
      <c r="AC1268">
        <v>0</v>
      </c>
      <c r="AD1268">
        <v>0</v>
      </c>
      <c r="AE1268">
        <v>682.48</v>
      </c>
      <c r="AF1268">
        <v>0</v>
      </c>
      <c r="AG1268">
        <v>0</v>
      </c>
      <c r="AH1268">
        <v>0</v>
      </c>
      <c r="AI1268">
        <v>7.56</v>
      </c>
      <c r="AJ1268">
        <v>1</v>
      </c>
      <c r="AK1268">
        <v>1</v>
      </c>
      <c r="AL1268">
        <v>1</v>
      </c>
      <c r="AM1268">
        <v>5</v>
      </c>
      <c r="AN1268">
        <v>0</v>
      </c>
      <c r="AO1268">
        <v>0</v>
      </c>
      <c r="AP1268">
        <v>0</v>
      </c>
      <c r="AQ1268">
        <v>0</v>
      </c>
      <c r="AR1268">
        <v>0</v>
      </c>
      <c r="AS1268" t="s">
        <v>3</v>
      </c>
      <c r="AT1268">
        <v>1.02</v>
      </c>
      <c r="AU1268" t="s">
        <v>3</v>
      </c>
      <c r="AV1268">
        <v>0</v>
      </c>
      <c r="AW1268">
        <v>2</v>
      </c>
      <c r="AX1268">
        <v>69735747</v>
      </c>
      <c r="AY1268">
        <v>1</v>
      </c>
      <c r="AZ1268">
        <v>16384</v>
      </c>
      <c r="BA1268">
        <v>1290</v>
      </c>
      <c r="BB1268">
        <v>3</v>
      </c>
      <c r="BC1268">
        <v>0</v>
      </c>
      <c r="BD1268">
        <v>0</v>
      </c>
      <c r="BE1268">
        <v>0</v>
      </c>
      <c r="BF1268">
        <v>0</v>
      </c>
      <c r="BG1268">
        <v>0</v>
      </c>
      <c r="BH1268">
        <v>0</v>
      </c>
      <c r="BI1268">
        <v>0</v>
      </c>
      <c r="BJ1268">
        <v>0</v>
      </c>
      <c r="BK1268">
        <v>0</v>
      </c>
      <c r="BL1268">
        <v>0</v>
      </c>
      <c r="BM1268">
        <v>0</v>
      </c>
      <c r="BN1268">
        <v>0</v>
      </c>
      <c r="BO1268">
        <v>0</v>
      </c>
      <c r="BP1268">
        <v>0</v>
      </c>
      <c r="BQ1268">
        <v>0</v>
      </c>
      <c r="BR1268">
        <v>0</v>
      </c>
      <c r="BS1268">
        <v>0</v>
      </c>
      <c r="BT1268">
        <v>0</v>
      </c>
      <c r="BU1268">
        <v>0</v>
      </c>
      <c r="BV1268">
        <v>0</v>
      </c>
      <c r="BW1268">
        <v>0</v>
      </c>
      <c r="CV1268">
        <v>0</v>
      </c>
      <c r="CW1268">
        <v>0</v>
      </c>
      <c r="CX1268" t="e">
        <f>ROUND(Y1268*Source!I1583,9)</f>
        <v>#REF!</v>
      </c>
      <c r="CY1268">
        <f>AA1268</f>
        <v>4935</v>
      </c>
      <c r="CZ1268">
        <f>AE1268</f>
        <v>682.48</v>
      </c>
      <c r="DA1268">
        <f>AI1268</f>
        <v>7.56</v>
      </c>
      <c r="DB1268">
        <f t="shared" si="601"/>
        <v>696.13</v>
      </c>
      <c r="DC1268">
        <f t="shared" si="602"/>
        <v>0</v>
      </c>
      <c r="DD1268" t="s">
        <v>3</v>
      </c>
      <c r="DE1268" t="s">
        <v>3</v>
      </c>
      <c r="DF1268" t="e">
        <f>ROUND(ROUND(AE1268*AI1268,0)*CX1268,0)</f>
        <v>#REF!</v>
      </c>
      <c r="DG1268" t="e">
        <f t="shared" ref="DG1268:DG1276" si="605">ROUND(ROUND(AF1268,0)*CX1268,0)</f>
        <v>#REF!</v>
      </c>
      <c r="DH1268" t="e">
        <f t="shared" ref="DH1268:DH1275" si="606">ROUND(ROUND(AG1268,0)*CX1268,0)</f>
        <v>#REF!</v>
      </c>
      <c r="DI1268" t="e">
        <f t="shared" si="604"/>
        <v>#REF!</v>
      </c>
      <c r="DJ1268" t="e">
        <f>DF1268</f>
        <v>#REF!</v>
      </c>
      <c r="DK1268">
        <v>0</v>
      </c>
      <c r="DL1268" t="s">
        <v>3</v>
      </c>
      <c r="DM1268">
        <v>0</v>
      </c>
      <c r="DN1268" t="s">
        <v>3</v>
      </c>
      <c r="DO1268">
        <v>0</v>
      </c>
    </row>
    <row r="1269" spans="1:119" x14ac:dyDescent="0.2">
      <c r="A1269">
        <f>ROW(Source!A1586)</f>
        <v>1586</v>
      </c>
      <c r="B1269">
        <v>69726971</v>
      </c>
      <c r="C1269">
        <v>69735749</v>
      </c>
      <c r="D1269">
        <v>27493187</v>
      </c>
      <c r="E1269">
        <v>1</v>
      </c>
      <c r="F1269">
        <v>1</v>
      </c>
      <c r="G1269">
        <v>1</v>
      </c>
      <c r="H1269">
        <v>1</v>
      </c>
      <c r="I1269" t="s">
        <v>1049</v>
      </c>
      <c r="J1269" t="s">
        <v>3</v>
      </c>
      <c r="K1269" t="s">
        <v>1050</v>
      </c>
      <c r="L1269">
        <v>1369</v>
      </c>
      <c r="N1269">
        <v>1013</v>
      </c>
      <c r="O1269" t="s">
        <v>974</v>
      </c>
      <c r="P1269" t="s">
        <v>974</v>
      </c>
      <c r="Q1269">
        <v>1</v>
      </c>
      <c r="W1269">
        <v>0</v>
      </c>
      <c r="X1269">
        <v>1476363087</v>
      </c>
      <c r="Y1269">
        <f t="shared" si="600"/>
        <v>12.64</v>
      </c>
      <c r="AA1269">
        <v>0</v>
      </c>
      <c r="AB1269">
        <v>0</v>
      </c>
      <c r="AC1269">
        <v>0</v>
      </c>
      <c r="AD1269">
        <v>8.93</v>
      </c>
      <c r="AE1269">
        <v>0</v>
      </c>
      <c r="AF1269">
        <v>0</v>
      </c>
      <c r="AG1269">
        <v>0</v>
      </c>
      <c r="AH1269">
        <v>8.93</v>
      </c>
      <c r="AI1269">
        <v>1</v>
      </c>
      <c r="AJ1269">
        <v>1</v>
      </c>
      <c r="AK1269">
        <v>1</v>
      </c>
      <c r="AL1269">
        <v>1</v>
      </c>
      <c r="AM1269">
        <v>0</v>
      </c>
      <c r="AN1269">
        <v>0</v>
      </c>
      <c r="AO1269">
        <v>1</v>
      </c>
      <c r="AP1269">
        <v>0</v>
      </c>
      <c r="AQ1269">
        <v>0</v>
      </c>
      <c r="AR1269">
        <v>0</v>
      </c>
      <c r="AS1269" t="s">
        <v>3</v>
      </c>
      <c r="AT1269">
        <v>12.64</v>
      </c>
      <c r="AU1269" t="s">
        <v>3</v>
      </c>
      <c r="AV1269">
        <v>1</v>
      </c>
      <c r="AW1269">
        <v>2</v>
      </c>
      <c r="AX1269">
        <v>69735756</v>
      </c>
      <c r="AY1269">
        <v>1</v>
      </c>
      <c r="AZ1269">
        <v>0</v>
      </c>
      <c r="BA1269">
        <v>1291</v>
      </c>
      <c r="BB1269">
        <v>0</v>
      </c>
      <c r="BC1269">
        <v>0</v>
      </c>
      <c r="BD1269">
        <v>0</v>
      </c>
      <c r="BE1269">
        <v>0</v>
      </c>
      <c r="BF1269">
        <v>0</v>
      </c>
      <c r="BG1269">
        <v>0</v>
      </c>
      <c r="BH1269">
        <v>0</v>
      </c>
      <c r="BI1269">
        <v>0</v>
      </c>
      <c r="BJ1269">
        <v>0</v>
      </c>
      <c r="BK1269">
        <v>0</v>
      </c>
      <c r="BL1269">
        <v>0</v>
      </c>
      <c r="BM1269">
        <v>0</v>
      </c>
      <c r="BN1269">
        <v>0</v>
      </c>
      <c r="BO1269">
        <v>0</v>
      </c>
      <c r="BP1269">
        <v>0</v>
      </c>
      <c r="BQ1269">
        <v>0</v>
      </c>
      <c r="BR1269">
        <v>0</v>
      </c>
      <c r="BS1269">
        <v>0</v>
      </c>
      <c r="BT1269">
        <v>0</v>
      </c>
      <c r="BU1269">
        <v>0</v>
      </c>
      <c r="BV1269">
        <v>0</v>
      </c>
      <c r="BW1269">
        <v>0</v>
      </c>
      <c r="CU1269" t="e">
        <f>ROUND(AT1269*Source!I1586*AH1269*AL1269,0)</f>
        <v>#REF!</v>
      </c>
      <c r="CV1269" t="e">
        <f>ROUND(Y1269*Source!I1586,9)</f>
        <v>#REF!</v>
      </c>
      <c r="CW1269">
        <v>0</v>
      </c>
      <c r="CX1269" t="e">
        <f>ROUND(Y1269*Source!I1586,9)</f>
        <v>#REF!</v>
      </c>
      <c r="CY1269">
        <f>AD1269</f>
        <v>8.93</v>
      </c>
      <c r="CZ1269">
        <f>AH1269</f>
        <v>8.93</v>
      </c>
      <c r="DA1269">
        <f>AL1269</f>
        <v>1</v>
      </c>
      <c r="DB1269">
        <f t="shared" si="601"/>
        <v>112.88</v>
      </c>
      <c r="DC1269">
        <f t="shared" si="602"/>
        <v>0</v>
      </c>
      <c r="DD1269" t="s">
        <v>3</v>
      </c>
      <c r="DE1269" t="s">
        <v>3</v>
      </c>
      <c r="DF1269" t="e">
        <f t="shared" ref="DF1269:DF1278" si="607">ROUND(ROUND(AE1269,0)*CX1269,0)</f>
        <v>#REF!</v>
      </c>
      <c r="DG1269" t="e">
        <f t="shared" si="605"/>
        <v>#REF!</v>
      </c>
      <c r="DH1269" t="e">
        <f t="shared" si="606"/>
        <v>#REF!</v>
      </c>
      <c r="DI1269" t="e">
        <f t="shared" si="604"/>
        <v>#REF!</v>
      </c>
      <c r="DJ1269" t="e">
        <f>DI1269</f>
        <v>#REF!</v>
      </c>
      <c r="DK1269">
        <v>0</v>
      </c>
      <c r="DL1269" t="s">
        <v>3</v>
      </c>
      <c r="DM1269">
        <v>0</v>
      </c>
      <c r="DN1269" t="s">
        <v>3</v>
      </c>
      <c r="DO1269">
        <v>0</v>
      </c>
    </row>
    <row r="1270" spans="1:119" x14ac:dyDescent="0.2">
      <c r="A1270">
        <f>ROW(Source!A1586)</f>
        <v>1586</v>
      </c>
      <c r="B1270">
        <v>69726971</v>
      </c>
      <c r="C1270">
        <v>69735749</v>
      </c>
      <c r="D1270">
        <v>121548</v>
      </c>
      <c r="E1270">
        <v>1</v>
      </c>
      <c r="F1270">
        <v>1</v>
      </c>
      <c r="G1270">
        <v>1</v>
      </c>
      <c r="H1270">
        <v>1</v>
      </c>
      <c r="I1270" t="s">
        <v>36</v>
      </c>
      <c r="J1270" t="s">
        <v>3</v>
      </c>
      <c r="K1270" t="s">
        <v>981</v>
      </c>
      <c r="L1270">
        <v>608254</v>
      </c>
      <c r="N1270">
        <v>1013</v>
      </c>
      <c r="O1270" t="s">
        <v>982</v>
      </c>
      <c r="P1270" t="s">
        <v>982</v>
      </c>
      <c r="Q1270">
        <v>1</v>
      </c>
      <c r="W1270">
        <v>0</v>
      </c>
      <c r="X1270">
        <v>-185737400</v>
      </c>
      <c r="Y1270">
        <f t="shared" si="600"/>
        <v>0.16</v>
      </c>
      <c r="AA1270">
        <v>0</v>
      </c>
      <c r="AB1270">
        <v>0</v>
      </c>
      <c r="AC1270">
        <v>0</v>
      </c>
      <c r="AD1270">
        <v>0</v>
      </c>
      <c r="AE1270">
        <v>0</v>
      </c>
      <c r="AF1270">
        <v>0</v>
      </c>
      <c r="AG1270">
        <v>0</v>
      </c>
      <c r="AH1270">
        <v>0</v>
      </c>
      <c r="AI1270">
        <v>1</v>
      </c>
      <c r="AJ1270">
        <v>1</v>
      </c>
      <c r="AK1270">
        <v>1</v>
      </c>
      <c r="AL1270">
        <v>1</v>
      </c>
      <c r="AM1270">
        <v>0</v>
      </c>
      <c r="AN1270">
        <v>0</v>
      </c>
      <c r="AO1270">
        <v>1</v>
      </c>
      <c r="AP1270">
        <v>0</v>
      </c>
      <c r="AQ1270">
        <v>0</v>
      </c>
      <c r="AR1270">
        <v>0</v>
      </c>
      <c r="AS1270" t="s">
        <v>3</v>
      </c>
      <c r="AT1270">
        <v>0.16</v>
      </c>
      <c r="AU1270" t="s">
        <v>3</v>
      </c>
      <c r="AV1270">
        <v>2</v>
      </c>
      <c r="AW1270">
        <v>2</v>
      </c>
      <c r="AX1270">
        <v>69735757</v>
      </c>
      <c r="AY1270">
        <v>1</v>
      </c>
      <c r="AZ1270">
        <v>0</v>
      </c>
      <c r="BA1270">
        <v>1292</v>
      </c>
      <c r="BB1270">
        <v>0</v>
      </c>
      <c r="BC1270">
        <v>0</v>
      </c>
      <c r="BD1270">
        <v>0</v>
      </c>
      <c r="BE1270">
        <v>0</v>
      </c>
      <c r="BF1270">
        <v>0</v>
      </c>
      <c r="BG1270">
        <v>0</v>
      </c>
      <c r="BH1270">
        <v>0</v>
      </c>
      <c r="BI1270">
        <v>0</v>
      </c>
      <c r="BJ1270">
        <v>0</v>
      </c>
      <c r="BK1270">
        <v>0</v>
      </c>
      <c r="BL1270">
        <v>0</v>
      </c>
      <c r="BM1270">
        <v>0</v>
      </c>
      <c r="BN1270">
        <v>0</v>
      </c>
      <c r="BO1270">
        <v>0</v>
      </c>
      <c r="BP1270">
        <v>0</v>
      </c>
      <c r="BQ1270">
        <v>0</v>
      </c>
      <c r="BR1270">
        <v>0</v>
      </c>
      <c r="BS1270">
        <v>0</v>
      </c>
      <c r="BT1270">
        <v>0</v>
      </c>
      <c r="BU1270">
        <v>0</v>
      </c>
      <c r="BV1270">
        <v>0</v>
      </c>
      <c r="BW1270">
        <v>0</v>
      </c>
      <c r="CV1270">
        <v>0</v>
      </c>
      <c r="CW1270">
        <v>0</v>
      </c>
      <c r="CX1270" t="e">
        <f>ROUND(Y1270*Source!I1586,9)</f>
        <v>#REF!</v>
      </c>
      <c r="CY1270">
        <f>AD1270</f>
        <v>0</v>
      </c>
      <c r="CZ1270">
        <f>AH1270</f>
        <v>0</v>
      </c>
      <c r="DA1270">
        <f>AL1270</f>
        <v>1</v>
      </c>
      <c r="DB1270">
        <f t="shared" si="601"/>
        <v>0</v>
      </c>
      <c r="DC1270">
        <f t="shared" si="602"/>
        <v>0</v>
      </c>
      <c r="DD1270" t="s">
        <v>3</v>
      </c>
      <c r="DE1270" t="s">
        <v>3</v>
      </c>
      <c r="DF1270" t="e">
        <f t="shared" si="607"/>
        <v>#REF!</v>
      </c>
      <c r="DG1270" t="e">
        <f t="shared" si="605"/>
        <v>#REF!</v>
      </c>
      <c r="DH1270" t="e">
        <f t="shared" si="606"/>
        <v>#REF!</v>
      </c>
      <c r="DI1270" t="e">
        <f t="shared" si="604"/>
        <v>#REF!</v>
      </c>
      <c r="DJ1270" t="e">
        <f>DI1270</f>
        <v>#REF!</v>
      </c>
      <c r="DK1270">
        <v>0</v>
      </c>
      <c r="DL1270" t="s">
        <v>3</v>
      </c>
      <c r="DM1270">
        <v>0</v>
      </c>
      <c r="DN1270" t="s">
        <v>3</v>
      </c>
      <c r="DO1270">
        <v>0</v>
      </c>
    </row>
    <row r="1271" spans="1:119" x14ac:dyDescent="0.2">
      <c r="A1271">
        <f>ROW(Source!A1586)</f>
        <v>1586</v>
      </c>
      <c r="B1271">
        <v>69726971</v>
      </c>
      <c r="C1271">
        <v>69735749</v>
      </c>
      <c r="D1271">
        <v>27439499</v>
      </c>
      <c r="E1271">
        <v>1</v>
      </c>
      <c r="F1271">
        <v>1</v>
      </c>
      <c r="G1271">
        <v>1</v>
      </c>
      <c r="H1271">
        <v>2</v>
      </c>
      <c r="I1271" t="s">
        <v>1051</v>
      </c>
      <c r="J1271" t="s">
        <v>1052</v>
      </c>
      <c r="K1271" t="s">
        <v>1053</v>
      </c>
      <c r="L1271">
        <v>1368</v>
      </c>
      <c r="N1271">
        <v>1011</v>
      </c>
      <c r="O1271" t="s">
        <v>978</v>
      </c>
      <c r="P1271" t="s">
        <v>978</v>
      </c>
      <c r="Q1271">
        <v>1</v>
      </c>
      <c r="W1271">
        <v>0</v>
      </c>
      <c r="X1271">
        <v>1890856440</v>
      </c>
      <c r="Y1271">
        <f t="shared" si="600"/>
        <v>0.16</v>
      </c>
      <c r="AA1271">
        <v>0</v>
      </c>
      <c r="AB1271">
        <v>112.67</v>
      </c>
      <c r="AC1271">
        <v>13.61</v>
      </c>
      <c r="AD1271">
        <v>0</v>
      </c>
      <c r="AE1271">
        <v>0</v>
      </c>
      <c r="AF1271">
        <v>112.67</v>
      </c>
      <c r="AG1271">
        <v>13.61</v>
      </c>
      <c r="AH1271">
        <v>0</v>
      </c>
      <c r="AI1271">
        <v>1</v>
      </c>
      <c r="AJ1271">
        <v>1</v>
      </c>
      <c r="AK1271">
        <v>1</v>
      </c>
      <c r="AL1271">
        <v>1</v>
      </c>
      <c r="AM1271">
        <v>0</v>
      </c>
      <c r="AN1271">
        <v>0</v>
      </c>
      <c r="AO1271">
        <v>1</v>
      </c>
      <c r="AP1271">
        <v>0</v>
      </c>
      <c r="AQ1271">
        <v>0</v>
      </c>
      <c r="AR1271">
        <v>0</v>
      </c>
      <c r="AS1271" t="s">
        <v>3</v>
      </c>
      <c r="AT1271">
        <v>0.16</v>
      </c>
      <c r="AU1271" t="s">
        <v>3</v>
      </c>
      <c r="AV1271">
        <v>0</v>
      </c>
      <c r="AW1271">
        <v>2</v>
      </c>
      <c r="AX1271">
        <v>69735758</v>
      </c>
      <c r="AY1271">
        <v>1</v>
      </c>
      <c r="AZ1271">
        <v>0</v>
      </c>
      <c r="BA1271">
        <v>1293</v>
      </c>
      <c r="BB1271">
        <v>0</v>
      </c>
      <c r="BC1271">
        <v>0</v>
      </c>
      <c r="BD1271">
        <v>0</v>
      </c>
      <c r="BE1271">
        <v>0</v>
      </c>
      <c r="BF1271">
        <v>0</v>
      </c>
      <c r="BG1271">
        <v>0</v>
      </c>
      <c r="BH1271">
        <v>0</v>
      </c>
      <c r="BI1271">
        <v>0</v>
      </c>
      <c r="BJ1271">
        <v>0</v>
      </c>
      <c r="BK1271">
        <v>0</v>
      </c>
      <c r="BL1271">
        <v>0</v>
      </c>
      <c r="BM1271">
        <v>0</v>
      </c>
      <c r="BN1271">
        <v>0</v>
      </c>
      <c r="BO1271">
        <v>0</v>
      </c>
      <c r="BP1271">
        <v>0</v>
      </c>
      <c r="BQ1271">
        <v>0</v>
      </c>
      <c r="BR1271">
        <v>0</v>
      </c>
      <c r="BS1271">
        <v>0</v>
      </c>
      <c r="BT1271">
        <v>0</v>
      </c>
      <c r="BU1271">
        <v>0</v>
      </c>
      <c r="BV1271">
        <v>0</v>
      </c>
      <c r="BW1271">
        <v>0</v>
      </c>
      <c r="CV1271">
        <v>0</v>
      </c>
      <c r="CW1271" t="e">
        <f>ROUND(Y1271*Source!I1586*DO1271,9)</f>
        <v>#REF!</v>
      </c>
      <c r="CX1271" t="e">
        <f>ROUND(Y1271*Source!I1586,9)</f>
        <v>#REF!</v>
      </c>
      <c r="CY1271">
        <f>AB1271</f>
        <v>112.67</v>
      </c>
      <c r="CZ1271">
        <f>AF1271</f>
        <v>112.67</v>
      </c>
      <c r="DA1271">
        <f>AJ1271</f>
        <v>1</v>
      </c>
      <c r="DB1271">
        <f t="shared" si="601"/>
        <v>18.03</v>
      </c>
      <c r="DC1271">
        <f t="shared" si="602"/>
        <v>2.1800000000000002</v>
      </c>
      <c r="DD1271" t="s">
        <v>3</v>
      </c>
      <c r="DE1271" t="s">
        <v>3</v>
      </c>
      <c r="DF1271" t="e">
        <f t="shared" si="607"/>
        <v>#REF!</v>
      </c>
      <c r="DG1271" t="e">
        <f t="shared" si="605"/>
        <v>#REF!</v>
      </c>
      <c r="DH1271" t="e">
        <f t="shared" si="606"/>
        <v>#REF!</v>
      </c>
      <c r="DI1271" t="e">
        <f t="shared" si="604"/>
        <v>#REF!</v>
      </c>
      <c r="DJ1271" t="e">
        <f>DG1271</f>
        <v>#REF!</v>
      </c>
      <c r="DK1271">
        <v>0</v>
      </c>
      <c r="DL1271" t="s">
        <v>3</v>
      </c>
      <c r="DM1271">
        <v>0</v>
      </c>
      <c r="DN1271" t="s">
        <v>3</v>
      </c>
      <c r="DO1271">
        <v>0</v>
      </c>
    </row>
    <row r="1272" spans="1:119" x14ac:dyDescent="0.2">
      <c r="A1272">
        <f>ROW(Source!A1586)</f>
        <v>1586</v>
      </c>
      <c r="B1272">
        <v>69726971</v>
      </c>
      <c r="C1272">
        <v>69735749</v>
      </c>
      <c r="D1272">
        <v>27441327</v>
      </c>
      <c r="E1272">
        <v>1</v>
      </c>
      <c r="F1272">
        <v>1</v>
      </c>
      <c r="G1272">
        <v>1</v>
      </c>
      <c r="H1272">
        <v>2</v>
      </c>
      <c r="I1272" t="s">
        <v>975</v>
      </c>
      <c r="J1272" t="s">
        <v>976</v>
      </c>
      <c r="K1272" t="s">
        <v>977</v>
      </c>
      <c r="L1272">
        <v>1368</v>
      </c>
      <c r="N1272">
        <v>1011</v>
      </c>
      <c r="O1272" t="s">
        <v>978</v>
      </c>
      <c r="P1272" t="s">
        <v>978</v>
      </c>
      <c r="Q1272">
        <v>1</v>
      </c>
      <c r="W1272">
        <v>0</v>
      </c>
      <c r="X1272">
        <v>-1583389094</v>
      </c>
      <c r="Y1272">
        <f t="shared" si="600"/>
        <v>0.22</v>
      </c>
      <c r="AA1272">
        <v>0</v>
      </c>
      <c r="AB1272">
        <v>93.37</v>
      </c>
      <c r="AC1272">
        <v>11.69</v>
      </c>
      <c r="AD1272">
        <v>0</v>
      </c>
      <c r="AE1272">
        <v>0</v>
      </c>
      <c r="AF1272">
        <v>93.37</v>
      </c>
      <c r="AG1272">
        <v>11.69</v>
      </c>
      <c r="AH1272">
        <v>0</v>
      </c>
      <c r="AI1272">
        <v>1</v>
      </c>
      <c r="AJ1272">
        <v>1</v>
      </c>
      <c r="AK1272">
        <v>1</v>
      </c>
      <c r="AL1272">
        <v>1</v>
      </c>
      <c r="AM1272">
        <v>0</v>
      </c>
      <c r="AN1272">
        <v>0</v>
      </c>
      <c r="AO1272">
        <v>1</v>
      </c>
      <c r="AP1272">
        <v>0</v>
      </c>
      <c r="AQ1272">
        <v>0</v>
      </c>
      <c r="AR1272">
        <v>0</v>
      </c>
      <c r="AS1272" t="s">
        <v>3</v>
      </c>
      <c r="AT1272">
        <v>0.22</v>
      </c>
      <c r="AU1272" t="s">
        <v>3</v>
      </c>
      <c r="AV1272">
        <v>0</v>
      </c>
      <c r="AW1272">
        <v>2</v>
      </c>
      <c r="AX1272">
        <v>69735759</v>
      </c>
      <c r="AY1272">
        <v>1</v>
      </c>
      <c r="AZ1272">
        <v>0</v>
      </c>
      <c r="BA1272">
        <v>1294</v>
      </c>
      <c r="BB1272">
        <v>0</v>
      </c>
      <c r="BC1272">
        <v>0</v>
      </c>
      <c r="BD1272">
        <v>0</v>
      </c>
      <c r="BE1272">
        <v>0</v>
      </c>
      <c r="BF1272">
        <v>0</v>
      </c>
      <c r="BG1272">
        <v>0</v>
      </c>
      <c r="BH1272">
        <v>0</v>
      </c>
      <c r="BI1272">
        <v>0</v>
      </c>
      <c r="BJ1272">
        <v>0</v>
      </c>
      <c r="BK1272">
        <v>0</v>
      </c>
      <c r="BL1272">
        <v>0</v>
      </c>
      <c r="BM1272">
        <v>0</v>
      </c>
      <c r="BN1272">
        <v>0</v>
      </c>
      <c r="BO1272">
        <v>0</v>
      </c>
      <c r="BP1272">
        <v>0</v>
      </c>
      <c r="BQ1272">
        <v>0</v>
      </c>
      <c r="BR1272">
        <v>0</v>
      </c>
      <c r="BS1272">
        <v>0</v>
      </c>
      <c r="BT1272">
        <v>0</v>
      </c>
      <c r="BU1272">
        <v>0</v>
      </c>
      <c r="BV1272">
        <v>0</v>
      </c>
      <c r="BW1272">
        <v>0</v>
      </c>
      <c r="CV1272">
        <v>0</v>
      </c>
      <c r="CW1272" t="e">
        <f>ROUND(Y1272*Source!I1586*DO1272,9)</f>
        <v>#REF!</v>
      </c>
      <c r="CX1272" t="e">
        <f>ROUND(Y1272*Source!I1586,9)</f>
        <v>#REF!</v>
      </c>
      <c r="CY1272">
        <f>AB1272</f>
        <v>93.37</v>
      </c>
      <c r="CZ1272">
        <f>AF1272</f>
        <v>93.37</v>
      </c>
      <c r="DA1272">
        <f>AJ1272</f>
        <v>1</v>
      </c>
      <c r="DB1272">
        <f t="shared" si="601"/>
        <v>20.54</v>
      </c>
      <c r="DC1272">
        <f t="shared" si="602"/>
        <v>2.57</v>
      </c>
      <c r="DD1272" t="s">
        <v>3</v>
      </c>
      <c r="DE1272" t="s">
        <v>3</v>
      </c>
      <c r="DF1272" t="e">
        <f t="shared" si="607"/>
        <v>#REF!</v>
      </c>
      <c r="DG1272" t="e">
        <f t="shared" si="605"/>
        <v>#REF!</v>
      </c>
      <c r="DH1272" t="e">
        <f t="shared" si="606"/>
        <v>#REF!</v>
      </c>
      <c r="DI1272" t="e">
        <f t="shared" si="604"/>
        <v>#REF!</v>
      </c>
      <c r="DJ1272" t="e">
        <f>DG1272</f>
        <v>#REF!</v>
      </c>
      <c r="DK1272">
        <v>0</v>
      </c>
      <c r="DL1272" t="s">
        <v>3</v>
      </c>
      <c r="DM1272">
        <v>0</v>
      </c>
      <c r="DN1272" t="s">
        <v>3</v>
      </c>
      <c r="DO1272">
        <v>0</v>
      </c>
    </row>
    <row r="1273" spans="1:119" x14ac:dyDescent="0.2">
      <c r="A1273">
        <f>ROW(Source!A1586)</f>
        <v>1586</v>
      </c>
      <c r="B1273">
        <v>69726971</v>
      </c>
      <c r="C1273">
        <v>69735749</v>
      </c>
      <c r="D1273">
        <v>27377917</v>
      </c>
      <c r="E1273">
        <v>1</v>
      </c>
      <c r="F1273">
        <v>1</v>
      </c>
      <c r="G1273">
        <v>1</v>
      </c>
      <c r="H1273">
        <v>3</v>
      </c>
      <c r="I1273" t="s">
        <v>666</v>
      </c>
      <c r="J1273" t="s">
        <v>668</v>
      </c>
      <c r="K1273" t="s">
        <v>667</v>
      </c>
      <c r="L1273">
        <v>1348</v>
      </c>
      <c r="N1273">
        <v>1009</v>
      </c>
      <c r="O1273" t="s">
        <v>78</v>
      </c>
      <c r="P1273" t="s">
        <v>78</v>
      </c>
      <c r="Q1273">
        <v>1000</v>
      </c>
      <c r="W1273">
        <v>0</v>
      </c>
      <c r="X1273">
        <v>429567918</v>
      </c>
      <c r="Y1273">
        <f t="shared" si="600"/>
        <v>2.8000000000000001E-2</v>
      </c>
      <c r="AA1273">
        <v>10559.12</v>
      </c>
      <c r="AB1273">
        <v>0</v>
      </c>
      <c r="AC1273">
        <v>0</v>
      </c>
      <c r="AD1273">
        <v>0</v>
      </c>
      <c r="AE1273">
        <v>10559.12</v>
      </c>
      <c r="AF1273">
        <v>0</v>
      </c>
      <c r="AG1273">
        <v>0</v>
      </c>
      <c r="AH1273">
        <v>0</v>
      </c>
      <c r="AI1273">
        <v>1</v>
      </c>
      <c r="AJ1273">
        <v>1</v>
      </c>
      <c r="AK1273">
        <v>1</v>
      </c>
      <c r="AL1273">
        <v>1</v>
      </c>
      <c r="AM1273">
        <v>0</v>
      </c>
      <c r="AN1273">
        <v>0</v>
      </c>
      <c r="AO1273">
        <v>0</v>
      </c>
      <c r="AP1273">
        <v>0</v>
      </c>
      <c r="AQ1273">
        <v>0</v>
      </c>
      <c r="AR1273">
        <v>0</v>
      </c>
      <c r="AS1273" t="s">
        <v>3</v>
      </c>
      <c r="AT1273">
        <v>2.8000000000000001E-2</v>
      </c>
      <c r="AU1273" t="s">
        <v>3</v>
      </c>
      <c r="AV1273">
        <v>0</v>
      </c>
      <c r="AW1273">
        <v>2</v>
      </c>
      <c r="AX1273">
        <v>69735760</v>
      </c>
      <c r="AY1273">
        <v>1</v>
      </c>
      <c r="AZ1273">
        <v>0</v>
      </c>
      <c r="BA1273">
        <v>1295</v>
      </c>
      <c r="BB1273">
        <v>3</v>
      </c>
      <c r="BC1273">
        <v>0</v>
      </c>
      <c r="BD1273">
        <v>0</v>
      </c>
      <c r="BE1273">
        <v>0</v>
      </c>
      <c r="BF1273">
        <v>0</v>
      </c>
      <c r="BG1273">
        <v>0</v>
      </c>
      <c r="BH1273">
        <v>0</v>
      </c>
      <c r="BI1273">
        <v>0</v>
      </c>
      <c r="BJ1273">
        <v>0</v>
      </c>
      <c r="BK1273">
        <v>0</v>
      </c>
      <c r="BL1273">
        <v>0</v>
      </c>
      <c r="BM1273">
        <v>0</v>
      </c>
      <c r="BN1273">
        <v>0</v>
      </c>
      <c r="BO1273">
        <v>0</v>
      </c>
      <c r="BP1273">
        <v>0</v>
      </c>
      <c r="BQ1273">
        <v>0</v>
      </c>
      <c r="BR1273">
        <v>0</v>
      </c>
      <c r="BS1273">
        <v>0</v>
      </c>
      <c r="BT1273">
        <v>0</v>
      </c>
      <c r="BU1273">
        <v>0</v>
      </c>
      <c r="BV1273">
        <v>0</v>
      </c>
      <c r="BW1273">
        <v>0</v>
      </c>
      <c r="CV1273">
        <v>0</v>
      </c>
      <c r="CW1273">
        <v>0</v>
      </c>
      <c r="CX1273" t="e">
        <f>ROUND(Y1273*Source!I1586,9)</f>
        <v>#REF!</v>
      </c>
      <c r="CY1273">
        <f>AA1273</f>
        <v>10559.12</v>
      </c>
      <c r="CZ1273">
        <f>AE1273</f>
        <v>10559.12</v>
      </c>
      <c r="DA1273">
        <f>AI1273</f>
        <v>1</v>
      </c>
      <c r="DB1273">
        <f t="shared" si="601"/>
        <v>295.66000000000003</v>
      </c>
      <c r="DC1273">
        <f t="shared" si="602"/>
        <v>0</v>
      </c>
      <c r="DD1273" t="s">
        <v>3</v>
      </c>
      <c r="DE1273" t="s">
        <v>3</v>
      </c>
      <c r="DF1273" t="e">
        <f t="shared" si="607"/>
        <v>#REF!</v>
      </c>
      <c r="DG1273" t="e">
        <f t="shared" si="605"/>
        <v>#REF!</v>
      </c>
      <c r="DH1273" t="e">
        <f t="shared" si="606"/>
        <v>#REF!</v>
      </c>
      <c r="DI1273" t="e">
        <f t="shared" si="604"/>
        <v>#REF!</v>
      </c>
      <c r="DJ1273" t="e">
        <f>DF1273</f>
        <v>#REF!</v>
      </c>
      <c r="DK1273">
        <v>0</v>
      </c>
      <c r="DL1273" t="s">
        <v>3</v>
      </c>
      <c r="DM1273">
        <v>0</v>
      </c>
      <c r="DN1273" t="s">
        <v>3</v>
      </c>
      <c r="DO1273">
        <v>0</v>
      </c>
    </row>
    <row r="1274" spans="1:119" x14ac:dyDescent="0.2">
      <c r="A1274">
        <f>ROW(Source!A1586)</f>
        <v>1586</v>
      </c>
      <c r="B1274">
        <v>69726971</v>
      </c>
      <c r="C1274">
        <v>69735749</v>
      </c>
      <c r="D1274">
        <v>61336234</v>
      </c>
      <c r="E1274">
        <v>1</v>
      </c>
      <c r="F1274">
        <v>1</v>
      </c>
      <c r="G1274">
        <v>1</v>
      </c>
      <c r="H1274">
        <v>3</v>
      </c>
      <c r="I1274" t="s">
        <v>671</v>
      </c>
      <c r="J1274" t="s">
        <v>673</v>
      </c>
      <c r="K1274" t="s">
        <v>672</v>
      </c>
      <c r="L1274">
        <v>1348</v>
      </c>
      <c r="N1274">
        <v>1009</v>
      </c>
      <c r="O1274" t="s">
        <v>78</v>
      </c>
      <c r="P1274" t="s">
        <v>78</v>
      </c>
      <c r="Q1274">
        <v>1000</v>
      </c>
      <c r="W1274">
        <v>0</v>
      </c>
      <c r="X1274">
        <v>-78750848</v>
      </c>
      <c r="Y1274">
        <f t="shared" si="600"/>
        <v>1</v>
      </c>
      <c r="AA1274">
        <v>14770.4</v>
      </c>
      <c r="AB1274">
        <v>0</v>
      </c>
      <c r="AC1274">
        <v>0</v>
      </c>
      <c r="AD1274">
        <v>0</v>
      </c>
      <c r="AE1274">
        <v>14770.4</v>
      </c>
      <c r="AF1274">
        <v>0</v>
      </c>
      <c r="AG1274">
        <v>0</v>
      </c>
      <c r="AH1274">
        <v>0</v>
      </c>
      <c r="AI1274">
        <v>1</v>
      </c>
      <c r="AJ1274">
        <v>1</v>
      </c>
      <c r="AK1274">
        <v>1</v>
      </c>
      <c r="AL1274">
        <v>1</v>
      </c>
      <c r="AM1274">
        <v>0</v>
      </c>
      <c r="AN1274">
        <v>0</v>
      </c>
      <c r="AO1274">
        <v>0</v>
      </c>
      <c r="AP1274">
        <v>1</v>
      </c>
      <c r="AQ1274">
        <v>0</v>
      </c>
      <c r="AR1274">
        <v>0</v>
      </c>
      <c r="AS1274" t="s">
        <v>3</v>
      </c>
      <c r="AT1274">
        <v>1</v>
      </c>
      <c r="AU1274" t="s">
        <v>3</v>
      </c>
      <c r="AV1274">
        <v>0</v>
      </c>
      <c r="AW1274">
        <v>1</v>
      </c>
      <c r="AX1274">
        <v>-1</v>
      </c>
      <c r="AY1274">
        <v>0</v>
      </c>
      <c r="AZ1274">
        <v>0</v>
      </c>
      <c r="BA1274" t="s">
        <v>3</v>
      </c>
      <c r="BB1274">
        <v>0</v>
      </c>
      <c r="BC1274">
        <v>0</v>
      </c>
      <c r="BD1274">
        <v>0</v>
      </c>
      <c r="BE1274">
        <v>0</v>
      </c>
      <c r="BF1274">
        <v>0</v>
      </c>
      <c r="BG1274">
        <v>0</v>
      </c>
      <c r="BH1274">
        <v>0</v>
      </c>
      <c r="BI1274">
        <v>0</v>
      </c>
      <c r="BJ1274">
        <v>0</v>
      </c>
      <c r="BK1274">
        <v>0</v>
      </c>
      <c r="BL1274">
        <v>0</v>
      </c>
      <c r="BM1274">
        <v>0</v>
      </c>
      <c r="BN1274">
        <v>0</v>
      </c>
      <c r="BO1274">
        <v>0</v>
      </c>
      <c r="BP1274">
        <v>0</v>
      </c>
      <c r="BQ1274">
        <v>0</v>
      </c>
      <c r="BR1274">
        <v>0</v>
      </c>
      <c r="BS1274">
        <v>0</v>
      </c>
      <c r="BT1274">
        <v>0</v>
      </c>
      <c r="BU1274">
        <v>0</v>
      </c>
      <c r="BV1274">
        <v>0</v>
      </c>
      <c r="BW1274">
        <v>0</v>
      </c>
      <c r="CV1274">
        <v>0</v>
      </c>
      <c r="CW1274">
        <v>0</v>
      </c>
      <c r="CX1274" t="e">
        <f>ROUND(Y1274*Source!I1586,9)</f>
        <v>#REF!</v>
      </c>
      <c r="CY1274">
        <f>AA1274</f>
        <v>14770.4</v>
      </c>
      <c r="CZ1274">
        <f>AE1274</f>
        <v>14770.4</v>
      </c>
      <c r="DA1274">
        <f>AI1274</f>
        <v>1</v>
      </c>
      <c r="DB1274">
        <f t="shared" si="601"/>
        <v>14770.4</v>
      </c>
      <c r="DC1274">
        <f t="shared" si="602"/>
        <v>0</v>
      </c>
      <c r="DD1274" t="s">
        <v>3</v>
      </c>
      <c r="DE1274" t="s">
        <v>3</v>
      </c>
      <c r="DF1274" t="e">
        <f t="shared" si="607"/>
        <v>#REF!</v>
      </c>
      <c r="DG1274" t="e">
        <f t="shared" si="605"/>
        <v>#REF!</v>
      </c>
      <c r="DH1274" t="e">
        <f t="shared" si="606"/>
        <v>#REF!</v>
      </c>
      <c r="DI1274" t="e">
        <f t="shared" si="604"/>
        <v>#REF!</v>
      </c>
      <c r="DJ1274" t="e">
        <f>DF1274</f>
        <v>#REF!</v>
      </c>
      <c r="DK1274">
        <v>0</v>
      </c>
      <c r="DL1274" t="s">
        <v>3</v>
      </c>
      <c r="DM1274">
        <v>0</v>
      </c>
      <c r="DN1274" t="s">
        <v>3</v>
      </c>
      <c r="DO1274">
        <v>0</v>
      </c>
    </row>
    <row r="1275" spans="1:119" x14ac:dyDescent="0.2">
      <c r="A1275">
        <f>ROW(Source!A1587)</f>
        <v>1587</v>
      </c>
      <c r="B1275">
        <v>69726884</v>
      </c>
      <c r="C1275">
        <v>69735749</v>
      </c>
      <c r="D1275">
        <v>27493187</v>
      </c>
      <c r="E1275">
        <v>1</v>
      </c>
      <c r="F1275">
        <v>1</v>
      </c>
      <c r="G1275">
        <v>1</v>
      </c>
      <c r="H1275">
        <v>1</v>
      </c>
      <c r="I1275" t="s">
        <v>1049</v>
      </c>
      <c r="J1275" t="s">
        <v>3</v>
      </c>
      <c r="K1275" t="s">
        <v>1050</v>
      </c>
      <c r="L1275">
        <v>1369</v>
      </c>
      <c r="N1275">
        <v>1013</v>
      </c>
      <c r="O1275" t="s">
        <v>974</v>
      </c>
      <c r="P1275" t="s">
        <v>974</v>
      </c>
      <c r="Q1275">
        <v>1</v>
      </c>
      <c r="W1275">
        <v>0</v>
      </c>
      <c r="X1275">
        <v>1476363087</v>
      </c>
      <c r="Y1275">
        <f t="shared" si="600"/>
        <v>12.64</v>
      </c>
      <c r="AA1275">
        <v>0</v>
      </c>
      <c r="AB1275">
        <v>0</v>
      </c>
      <c r="AC1275">
        <v>0</v>
      </c>
      <c r="AD1275">
        <v>226.46</v>
      </c>
      <c r="AE1275">
        <v>0</v>
      </c>
      <c r="AF1275">
        <v>0</v>
      </c>
      <c r="AG1275">
        <v>0</v>
      </c>
      <c r="AH1275">
        <v>8.93</v>
      </c>
      <c r="AI1275">
        <v>1</v>
      </c>
      <c r="AJ1275">
        <v>1</v>
      </c>
      <c r="AK1275">
        <v>1</v>
      </c>
      <c r="AL1275">
        <v>25.36</v>
      </c>
      <c r="AM1275">
        <v>5</v>
      </c>
      <c r="AN1275">
        <v>0</v>
      </c>
      <c r="AO1275">
        <v>1</v>
      </c>
      <c r="AP1275">
        <v>0</v>
      </c>
      <c r="AQ1275">
        <v>0</v>
      </c>
      <c r="AR1275">
        <v>0</v>
      </c>
      <c r="AS1275" t="s">
        <v>3</v>
      </c>
      <c r="AT1275">
        <v>12.64</v>
      </c>
      <c r="AU1275" t="s">
        <v>3</v>
      </c>
      <c r="AV1275">
        <v>1</v>
      </c>
      <c r="AW1275">
        <v>2</v>
      </c>
      <c r="AX1275">
        <v>69735756</v>
      </c>
      <c r="AY1275">
        <v>1</v>
      </c>
      <c r="AZ1275">
        <v>0</v>
      </c>
      <c r="BA1275">
        <v>1297</v>
      </c>
      <c r="BB1275">
        <v>0</v>
      </c>
      <c r="BC1275">
        <v>0</v>
      </c>
      <c r="BD1275">
        <v>0</v>
      </c>
      <c r="BE1275">
        <v>0</v>
      </c>
      <c r="BF1275">
        <v>0</v>
      </c>
      <c r="BG1275">
        <v>0</v>
      </c>
      <c r="BH1275">
        <v>0</v>
      </c>
      <c r="BI1275">
        <v>0</v>
      </c>
      <c r="BJ1275">
        <v>0</v>
      </c>
      <c r="BK1275">
        <v>0</v>
      </c>
      <c r="BL1275">
        <v>0</v>
      </c>
      <c r="BM1275">
        <v>0</v>
      </c>
      <c r="BN1275">
        <v>0</v>
      </c>
      <c r="BO1275">
        <v>0</v>
      </c>
      <c r="BP1275">
        <v>0</v>
      </c>
      <c r="BQ1275">
        <v>0</v>
      </c>
      <c r="BR1275">
        <v>0</v>
      </c>
      <c r="BS1275">
        <v>0</v>
      </c>
      <c r="BT1275">
        <v>0</v>
      </c>
      <c r="BU1275">
        <v>0</v>
      </c>
      <c r="BV1275">
        <v>0</v>
      </c>
      <c r="BW1275">
        <v>0</v>
      </c>
      <c r="CU1275" t="e">
        <f>ROUND(AT1275*Source!I1587*AH1275*AL1275,0)</f>
        <v>#REF!</v>
      </c>
      <c r="CV1275" t="e">
        <f>ROUND(Y1275*Source!I1587,9)</f>
        <v>#REF!</v>
      </c>
      <c r="CW1275">
        <v>0</v>
      </c>
      <c r="CX1275" t="e">
        <f>ROUND(Y1275*Source!I1587,9)</f>
        <v>#REF!</v>
      </c>
      <c r="CY1275">
        <f>AD1275</f>
        <v>226.46</v>
      </c>
      <c r="CZ1275">
        <f>AH1275</f>
        <v>8.93</v>
      </c>
      <c r="DA1275">
        <f>AL1275</f>
        <v>25.36</v>
      </c>
      <c r="DB1275">
        <f t="shared" si="601"/>
        <v>112.88</v>
      </c>
      <c r="DC1275">
        <f t="shared" si="602"/>
        <v>0</v>
      </c>
      <c r="DD1275" t="s">
        <v>3</v>
      </c>
      <c r="DE1275" t="s">
        <v>3</v>
      </c>
      <c r="DF1275" t="e">
        <f t="shared" si="607"/>
        <v>#REF!</v>
      </c>
      <c r="DG1275" t="e">
        <f t="shared" si="605"/>
        <v>#REF!</v>
      </c>
      <c r="DH1275" t="e">
        <f t="shared" si="606"/>
        <v>#REF!</v>
      </c>
      <c r="DI1275" t="e">
        <f>ROUND(ROUND(AH1275*AL1275,0)*CX1275,0)</f>
        <v>#REF!</v>
      </c>
      <c r="DJ1275" t="e">
        <f>DI1275</f>
        <v>#REF!</v>
      </c>
      <c r="DK1275">
        <v>0</v>
      </c>
      <c r="DL1275" t="s">
        <v>3</v>
      </c>
      <c r="DM1275">
        <v>0</v>
      </c>
      <c r="DN1275" t="s">
        <v>3</v>
      </c>
      <c r="DO1275">
        <v>0</v>
      </c>
    </row>
    <row r="1276" spans="1:119" x14ac:dyDescent="0.2">
      <c r="A1276">
        <f>ROW(Source!A1587)</f>
        <v>1587</v>
      </c>
      <c r="B1276">
        <v>69726884</v>
      </c>
      <c r="C1276">
        <v>69735749</v>
      </c>
      <c r="D1276">
        <v>121548</v>
      </c>
      <c r="E1276">
        <v>1</v>
      </c>
      <c r="F1276">
        <v>1</v>
      </c>
      <c r="G1276">
        <v>1</v>
      </c>
      <c r="H1276">
        <v>1</v>
      </c>
      <c r="I1276" t="s">
        <v>36</v>
      </c>
      <c r="J1276" t="s">
        <v>3</v>
      </c>
      <c r="K1276" t="s">
        <v>981</v>
      </c>
      <c r="L1276">
        <v>608254</v>
      </c>
      <c r="N1276">
        <v>1013</v>
      </c>
      <c r="O1276" t="s">
        <v>982</v>
      </c>
      <c r="P1276" t="s">
        <v>982</v>
      </c>
      <c r="Q1276">
        <v>1</v>
      </c>
      <c r="W1276">
        <v>0</v>
      </c>
      <c r="X1276">
        <v>-185737400</v>
      </c>
      <c r="Y1276">
        <f t="shared" si="600"/>
        <v>0.16</v>
      </c>
      <c r="AA1276">
        <v>0</v>
      </c>
      <c r="AB1276">
        <v>0</v>
      </c>
      <c r="AC1276">
        <v>0</v>
      </c>
      <c r="AD1276">
        <v>0</v>
      </c>
      <c r="AE1276">
        <v>0</v>
      </c>
      <c r="AF1276">
        <v>0</v>
      </c>
      <c r="AG1276">
        <v>0</v>
      </c>
      <c r="AH1276">
        <v>0</v>
      </c>
      <c r="AI1276">
        <v>1</v>
      </c>
      <c r="AJ1276">
        <v>1</v>
      </c>
      <c r="AK1276">
        <v>19.8</v>
      </c>
      <c r="AL1276">
        <v>1</v>
      </c>
      <c r="AM1276">
        <v>5</v>
      </c>
      <c r="AN1276">
        <v>0</v>
      </c>
      <c r="AO1276">
        <v>1</v>
      </c>
      <c r="AP1276">
        <v>0</v>
      </c>
      <c r="AQ1276">
        <v>0</v>
      </c>
      <c r="AR1276">
        <v>0</v>
      </c>
      <c r="AS1276" t="s">
        <v>3</v>
      </c>
      <c r="AT1276">
        <v>0.16</v>
      </c>
      <c r="AU1276" t="s">
        <v>3</v>
      </c>
      <c r="AV1276">
        <v>2</v>
      </c>
      <c r="AW1276">
        <v>2</v>
      </c>
      <c r="AX1276">
        <v>69735757</v>
      </c>
      <c r="AY1276">
        <v>1</v>
      </c>
      <c r="AZ1276">
        <v>0</v>
      </c>
      <c r="BA1276">
        <v>1298</v>
      </c>
      <c r="BB1276">
        <v>0</v>
      </c>
      <c r="BC1276">
        <v>0</v>
      </c>
      <c r="BD1276">
        <v>0</v>
      </c>
      <c r="BE1276">
        <v>0</v>
      </c>
      <c r="BF1276">
        <v>0</v>
      </c>
      <c r="BG1276">
        <v>0</v>
      </c>
      <c r="BH1276">
        <v>0</v>
      </c>
      <c r="BI1276">
        <v>0</v>
      </c>
      <c r="BJ1276">
        <v>0</v>
      </c>
      <c r="BK1276">
        <v>0</v>
      </c>
      <c r="BL1276">
        <v>0</v>
      </c>
      <c r="BM1276">
        <v>0</v>
      </c>
      <c r="BN1276">
        <v>0</v>
      </c>
      <c r="BO1276">
        <v>0</v>
      </c>
      <c r="BP1276">
        <v>0</v>
      </c>
      <c r="BQ1276">
        <v>0</v>
      </c>
      <c r="BR1276">
        <v>0</v>
      </c>
      <c r="BS1276">
        <v>0</v>
      </c>
      <c r="BT1276">
        <v>0</v>
      </c>
      <c r="BU1276">
        <v>0</v>
      </c>
      <c r="BV1276">
        <v>0</v>
      </c>
      <c r="BW1276">
        <v>0</v>
      </c>
      <c r="CV1276">
        <v>0</v>
      </c>
      <c r="CW1276">
        <v>0</v>
      </c>
      <c r="CX1276" t="e">
        <f>ROUND(Y1276*Source!I1587,9)</f>
        <v>#REF!</v>
      </c>
      <c r="CY1276">
        <f>AD1276</f>
        <v>0</v>
      </c>
      <c r="CZ1276">
        <f>AH1276</f>
        <v>0</v>
      </c>
      <c r="DA1276">
        <f>AL1276</f>
        <v>1</v>
      </c>
      <c r="DB1276">
        <f t="shared" si="601"/>
        <v>0</v>
      </c>
      <c r="DC1276">
        <f t="shared" si="602"/>
        <v>0</v>
      </c>
      <c r="DD1276" t="s">
        <v>3</v>
      </c>
      <c r="DE1276" t="s">
        <v>3</v>
      </c>
      <c r="DF1276" t="e">
        <f t="shared" si="607"/>
        <v>#REF!</v>
      </c>
      <c r="DG1276" t="e">
        <f t="shared" si="605"/>
        <v>#REF!</v>
      </c>
      <c r="DH1276" t="e">
        <f>ROUND(ROUND(AG1276*AK1276,0)*CX1276,0)</f>
        <v>#REF!</v>
      </c>
      <c r="DI1276" t="e">
        <f t="shared" ref="DI1276:DI1286" si="608">ROUND(ROUND(AH1276,0)*CX1276,0)</f>
        <v>#REF!</v>
      </c>
      <c r="DJ1276" t="e">
        <f>DI1276</f>
        <v>#REF!</v>
      </c>
      <c r="DK1276">
        <v>0</v>
      </c>
      <c r="DL1276" t="s">
        <v>3</v>
      </c>
      <c r="DM1276">
        <v>0</v>
      </c>
      <c r="DN1276" t="s">
        <v>3</v>
      </c>
      <c r="DO1276">
        <v>0</v>
      </c>
    </row>
    <row r="1277" spans="1:119" x14ac:dyDescent="0.2">
      <c r="A1277">
        <f>ROW(Source!A1587)</f>
        <v>1587</v>
      </c>
      <c r="B1277">
        <v>69726884</v>
      </c>
      <c r="C1277">
        <v>69735749</v>
      </c>
      <c r="D1277">
        <v>27439499</v>
      </c>
      <c r="E1277">
        <v>1</v>
      </c>
      <c r="F1277">
        <v>1</v>
      </c>
      <c r="G1277">
        <v>1</v>
      </c>
      <c r="H1277">
        <v>2</v>
      </c>
      <c r="I1277" t="s">
        <v>1051</v>
      </c>
      <c r="J1277" t="s">
        <v>1052</v>
      </c>
      <c r="K1277" t="s">
        <v>1053</v>
      </c>
      <c r="L1277">
        <v>1368</v>
      </c>
      <c r="N1277">
        <v>1011</v>
      </c>
      <c r="O1277" t="s">
        <v>978</v>
      </c>
      <c r="P1277" t="s">
        <v>978</v>
      </c>
      <c r="Q1277">
        <v>1</v>
      </c>
      <c r="W1277">
        <v>0</v>
      </c>
      <c r="X1277">
        <v>1890856440</v>
      </c>
      <c r="Y1277">
        <f t="shared" si="600"/>
        <v>0.16</v>
      </c>
      <c r="AA1277">
        <v>0</v>
      </c>
      <c r="AB1277">
        <v>883.33</v>
      </c>
      <c r="AC1277">
        <v>269.48</v>
      </c>
      <c r="AD1277">
        <v>0</v>
      </c>
      <c r="AE1277">
        <v>0</v>
      </c>
      <c r="AF1277">
        <v>112.67</v>
      </c>
      <c r="AG1277">
        <v>13.61</v>
      </c>
      <c r="AH1277">
        <v>0</v>
      </c>
      <c r="AI1277">
        <v>1</v>
      </c>
      <c r="AJ1277">
        <v>7.84</v>
      </c>
      <c r="AK1277">
        <v>19.8</v>
      </c>
      <c r="AL1277">
        <v>1</v>
      </c>
      <c r="AM1277">
        <v>5</v>
      </c>
      <c r="AN1277">
        <v>0</v>
      </c>
      <c r="AO1277">
        <v>1</v>
      </c>
      <c r="AP1277">
        <v>0</v>
      </c>
      <c r="AQ1277">
        <v>0</v>
      </c>
      <c r="AR1277">
        <v>0</v>
      </c>
      <c r="AS1277" t="s">
        <v>3</v>
      </c>
      <c r="AT1277">
        <v>0.16</v>
      </c>
      <c r="AU1277" t="s">
        <v>3</v>
      </c>
      <c r="AV1277">
        <v>0</v>
      </c>
      <c r="AW1277">
        <v>2</v>
      </c>
      <c r="AX1277">
        <v>69735758</v>
      </c>
      <c r="AY1277">
        <v>1</v>
      </c>
      <c r="AZ1277">
        <v>0</v>
      </c>
      <c r="BA1277">
        <v>1299</v>
      </c>
      <c r="BB1277">
        <v>0</v>
      </c>
      <c r="BC1277">
        <v>0</v>
      </c>
      <c r="BD1277">
        <v>0</v>
      </c>
      <c r="BE1277">
        <v>0</v>
      </c>
      <c r="BF1277">
        <v>0</v>
      </c>
      <c r="BG1277">
        <v>0</v>
      </c>
      <c r="BH1277">
        <v>0</v>
      </c>
      <c r="BI1277">
        <v>0</v>
      </c>
      <c r="BJ1277">
        <v>0</v>
      </c>
      <c r="BK1277">
        <v>0</v>
      </c>
      <c r="BL1277">
        <v>0</v>
      </c>
      <c r="BM1277">
        <v>0</v>
      </c>
      <c r="BN1277">
        <v>0</v>
      </c>
      <c r="BO1277">
        <v>0</v>
      </c>
      <c r="BP1277">
        <v>0</v>
      </c>
      <c r="BQ1277">
        <v>0</v>
      </c>
      <c r="BR1277">
        <v>0</v>
      </c>
      <c r="BS1277">
        <v>0</v>
      </c>
      <c r="BT1277">
        <v>0</v>
      </c>
      <c r="BU1277">
        <v>0</v>
      </c>
      <c r="BV1277">
        <v>0</v>
      </c>
      <c r="BW1277">
        <v>0</v>
      </c>
      <c r="CV1277">
        <v>0</v>
      </c>
      <c r="CW1277" t="e">
        <f>ROUND(Y1277*Source!I1587*DO1277,9)</f>
        <v>#REF!</v>
      </c>
      <c r="CX1277" t="e">
        <f>ROUND(Y1277*Source!I1587,9)</f>
        <v>#REF!</v>
      </c>
      <c r="CY1277">
        <f>AB1277</f>
        <v>883.33</v>
      </c>
      <c r="CZ1277">
        <f>AF1277</f>
        <v>112.67</v>
      </c>
      <c r="DA1277">
        <f>AJ1277</f>
        <v>7.84</v>
      </c>
      <c r="DB1277">
        <f t="shared" si="601"/>
        <v>18.03</v>
      </c>
      <c r="DC1277">
        <f t="shared" si="602"/>
        <v>2.1800000000000002</v>
      </c>
      <c r="DD1277" t="s">
        <v>3</v>
      </c>
      <c r="DE1277" t="s">
        <v>3</v>
      </c>
      <c r="DF1277" t="e">
        <f t="shared" si="607"/>
        <v>#REF!</v>
      </c>
      <c r="DG1277" t="e">
        <f>ROUND(ROUND(AF1277*AJ1277,0)*CX1277,0)</f>
        <v>#REF!</v>
      </c>
      <c r="DH1277" t="e">
        <f>ROUND(ROUND(AG1277*AK1277,0)*CX1277,0)</f>
        <v>#REF!</v>
      </c>
      <c r="DI1277" t="e">
        <f t="shared" si="608"/>
        <v>#REF!</v>
      </c>
      <c r="DJ1277" t="e">
        <f>DG1277</f>
        <v>#REF!</v>
      </c>
      <c r="DK1277">
        <v>0</v>
      </c>
      <c r="DL1277" t="s">
        <v>3</v>
      </c>
      <c r="DM1277">
        <v>0</v>
      </c>
      <c r="DN1277" t="s">
        <v>3</v>
      </c>
      <c r="DO1277">
        <v>0</v>
      </c>
    </row>
    <row r="1278" spans="1:119" x14ac:dyDescent="0.2">
      <c r="A1278">
        <f>ROW(Source!A1587)</f>
        <v>1587</v>
      </c>
      <c r="B1278">
        <v>69726884</v>
      </c>
      <c r="C1278">
        <v>69735749</v>
      </c>
      <c r="D1278">
        <v>27441327</v>
      </c>
      <c r="E1278">
        <v>1</v>
      </c>
      <c r="F1278">
        <v>1</v>
      </c>
      <c r="G1278">
        <v>1</v>
      </c>
      <c r="H1278">
        <v>2</v>
      </c>
      <c r="I1278" t="s">
        <v>975</v>
      </c>
      <c r="J1278" t="s">
        <v>976</v>
      </c>
      <c r="K1278" t="s">
        <v>977</v>
      </c>
      <c r="L1278">
        <v>1368</v>
      </c>
      <c r="N1278">
        <v>1011</v>
      </c>
      <c r="O1278" t="s">
        <v>978</v>
      </c>
      <c r="P1278" t="s">
        <v>978</v>
      </c>
      <c r="Q1278">
        <v>1</v>
      </c>
      <c r="W1278">
        <v>0</v>
      </c>
      <c r="X1278">
        <v>-1583389094</v>
      </c>
      <c r="Y1278">
        <f t="shared" si="600"/>
        <v>0.22</v>
      </c>
      <c r="AA1278">
        <v>0</v>
      </c>
      <c r="AB1278">
        <v>732.02</v>
      </c>
      <c r="AC1278">
        <v>231.46</v>
      </c>
      <c r="AD1278">
        <v>0</v>
      </c>
      <c r="AE1278">
        <v>0</v>
      </c>
      <c r="AF1278">
        <v>93.37</v>
      </c>
      <c r="AG1278">
        <v>11.69</v>
      </c>
      <c r="AH1278">
        <v>0</v>
      </c>
      <c r="AI1278">
        <v>1</v>
      </c>
      <c r="AJ1278">
        <v>7.84</v>
      </c>
      <c r="AK1278">
        <v>19.8</v>
      </c>
      <c r="AL1278">
        <v>1</v>
      </c>
      <c r="AM1278">
        <v>5</v>
      </c>
      <c r="AN1278">
        <v>0</v>
      </c>
      <c r="AO1278">
        <v>1</v>
      </c>
      <c r="AP1278">
        <v>0</v>
      </c>
      <c r="AQ1278">
        <v>0</v>
      </c>
      <c r="AR1278">
        <v>0</v>
      </c>
      <c r="AS1278" t="s">
        <v>3</v>
      </c>
      <c r="AT1278">
        <v>0.22</v>
      </c>
      <c r="AU1278" t="s">
        <v>3</v>
      </c>
      <c r="AV1278">
        <v>0</v>
      </c>
      <c r="AW1278">
        <v>2</v>
      </c>
      <c r="AX1278">
        <v>69735759</v>
      </c>
      <c r="AY1278">
        <v>1</v>
      </c>
      <c r="AZ1278">
        <v>0</v>
      </c>
      <c r="BA1278">
        <v>1300</v>
      </c>
      <c r="BB1278">
        <v>0</v>
      </c>
      <c r="BC1278">
        <v>0</v>
      </c>
      <c r="BD1278">
        <v>0</v>
      </c>
      <c r="BE1278">
        <v>0</v>
      </c>
      <c r="BF1278">
        <v>0</v>
      </c>
      <c r="BG1278">
        <v>0</v>
      </c>
      <c r="BH1278">
        <v>0</v>
      </c>
      <c r="BI1278">
        <v>0</v>
      </c>
      <c r="BJ1278">
        <v>0</v>
      </c>
      <c r="BK1278">
        <v>0</v>
      </c>
      <c r="BL1278">
        <v>0</v>
      </c>
      <c r="BM1278">
        <v>0</v>
      </c>
      <c r="BN1278">
        <v>0</v>
      </c>
      <c r="BO1278">
        <v>0</v>
      </c>
      <c r="BP1278">
        <v>0</v>
      </c>
      <c r="BQ1278">
        <v>0</v>
      </c>
      <c r="BR1278">
        <v>0</v>
      </c>
      <c r="BS1278">
        <v>0</v>
      </c>
      <c r="BT1278">
        <v>0</v>
      </c>
      <c r="BU1278">
        <v>0</v>
      </c>
      <c r="BV1278">
        <v>0</v>
      </c>
      <c r="BW1278">
        <v>0</v>
      </c>
      <c r="CV1278">
        <v>0</v>
      </c>
      <c r="CW1278" t="e">
        <f>ROUND(Y1278*Source!I1587*DO1278,9)</f>
        <v>#REF!</v>
      </c>
      <c r="CX1278" t="e">
        <f>ROUND(Y1278*Source!I1587,9)</f>
        <v>#REF!</v>
      </c>
      <c r="CY1278">
        <f>AB1278</f>
        <v>732.02</v>
      </c>
      <c r="CZ1278">
        <f>AF1278</f>
        <v>93.37</v>
      </c>
      <c r="DA1278">
        <f>AJ1278</f>
        <v>7.84</v>
      </c>
      <c r="DB1278">
        <f t="shared" si="601"/>
        <v>20.54</v>
      </c>
      <c r="DC1278">
        <f t="shared" si="602"/>
        <v>2.57</v>
      </c>
      <c r="DD1278" t="s">
        <v>3</v>
      </c>
      <c r="DE1278" t="s">
        <v>3</v>
      </c>
      <c r="DF1278" t="e">
        <f t="shared" si="607"/>
        <v>#REF!</v>
      </c>
      <c r="DG1278" t="e">
        <f>ROUND(ROUND(AF1278*AJ1278,0)*CX1278,0)</f>
        <v>#REF!</v>
      </c>
      <c r="DH1278" t="e">
        <f>ROUND(ROUND(AG1278*AK1278,0)*CX1278,0)</f>
        <v>#REF!</v>
      </c>
      <c r="DI1278" t="e">
        <f t="shared" si="608"/>
        <v>#REF!</v>
      </c>
      <c r="DJ1278" t="e">
        <f>DG1278</f>
        <v>#REF!</v>
      </c>
      <c r="DK1278">
        <v>0</v>
      </c>
      <c r="DL1278" t="s">
        <v>3</v>
      </c>
      <c r="DM1278">
        <v>0</v>
      </c>
      <c r="DN1278" t="s">
        <v>3</v>
      </c>
      <c r="DO1278">
        <v>0</v>
      </c>
    </row>
    <row r="1279" spans="1:119" x14ac:dyDescent="0.2">
      <c r="A1279">
        <f>ROW(Source!A1587)</f>
        <v>1587</v>
      </c>
      <c r="B1279">
        <v>69726884</v>
      </c>
      <c r="C1279">
        <v>69735749</v>
      </c>
      <c r="D1279">
        <v>27377917</v>
      </c>
      <c r="E1279">
        <v>1</v>
      </c>
      <c r="F1279">
        <v>1</v>
      </c>
      <c r="G1279">
        <v>1</v>
      </c>
      <c r="H1279">
        <v>3</v>
      </c>
      <c r="I1279" t="s">
        <v>666</v>
      </c>
      <c r="J1279" t="s">
        <v>668</v>
      </c>
      <c r="K1279" t="s">
        <v>667</v>
      </c>
      <c r="L1279">
        <v>1348</v>
      </c>
      <c r="N1279">
        <v>1009</v>
      </c>
      <c r="O1279" t="s">
        <v>78</v>
      </c>
      <c r="P1279" t="s">
        <v>78</v>
      </c>
      <c r="Q1279">
        <v>1000</v>
      </c>
      <c r="W1279">
        <v>0</v>
      </c>
      <c r="X1279">
        <v>429567918</v>
      </c>
      <c r="Y1279">
        <f t="shared" si="600"/>
        <v>2.8000000000000001E-2</v>
      </c>
      <c r="AA1279">
        <v>24120</v>
      </c>
      <c r="AB1279">
        <v>0</v>
      </c>
      <c r="AC1279">
        <v>0</v>
      </c>
      <c r="AD1279">
        <v>0</v>
      </c>
      <c r="AE1279">
        <v>3335.6400000000003</v>
      </c>
      <c r="AF1279">
        <v>0</v>
      </c>
      <c r="AG1279">
        <v>0</v>
      </c>
      <c r="AH1279">
        <v>0</v>
      </c>
      <c r="AI1279">
        <v>7.56</v>
      </c>
      <c r="AJ1279">
        <v>1</v>
      </c>
      <c r="AK1279">
        <v>1</v>
      </c>
      <c r="AL1279">
        <v>1</v>
      </c>
      <c r="AM1279">
        <v>5</v>
      </c>
      <c r="AN1279">
        <v>0</v>
      </c>
      <c r="AO1279">
        <v>0</v>
      </c>
      <c r="AP1279">
        <v>0</v>
      </c>
      <c r="AQ1279">
        <v>0</v>
      </c>
      <c r="AR1279">
        <v>0</v>
      </c>
      <c r="AS1279" t="s">
        <v>3</v>
      </c>
      <c r="AT1279">
        <v>2.8000000000000001E-2</v>
      </c>
      <c r="AU1279" t="s">
        <v>3</v>
      </c>
      <c r="AV1279">
        <v>0</v>
      </c>
      <c r="AW1279">
        <v>2</v>
      </c>
      <c r="AX1279">
        <v>69735760</v>
      </c>
      <c r="AY1279">
        <v>1</v>
      </c>
      <c r="AZ1279">
        <v>16384</v>
      </c>
      <c r="BA1279">
        <v>1301</v>
      </c>
      <c r="BB1279">
        <v>3</v>
      </c>
      <c r="BC1279">
        <v>0</v>
      </c>
      <c r="BD1279">
        <v>0</v>
      </c>
      <c r="BE1279">
        <v>0</v>
      </c>
      <c r="BF1279">
        <v>0</v>
      </c>
      <c r="BG1279">
        <v>0</v>
      </c>
      <c r="BH1279">
        <v>0</v>
      </c>
      <c r="BI1279">
        <v>0</v>
      </c>
      <c r="BJ1279">
        <v>0</v>
      </c>
      <c r="BK1279">
        <v>0</v>
      </c>
      <c r="BL1279">
        <v>0</v>
      </c>
      <c r="BM1279">
        <v>0</v>
      </c>
      <c r="BN1279">
        <v>0</v>
      </c>
      <c r="BO1279">
        <v>0</v>
      </c>
      <c r="BP1279">
        <v>0</v>
      </c>
      <c r="BQ1279">
        <v>0</v>
      </c>
      <c r="BR1279">
        <v>0</v>
      </c>
      <c r="BS1279">
        <v>0</v>
      </c>
      <c r="BT1279">
        <v>0</v>
      </c>
      <c r="BU1279">
        <v>0</v>
      </c>
      <c r="BV1279">
        <v>0</v>
      </c>
      <c r="BW1279">
        <v>0</v>
      </c>
      <c r="CV1279">
        <v>0</v>
      </c>
      <c r="CW1279">
        <v>0</v>
      </c>
      <c r="CX1279" t="e">
        <f>ROUND(Y1279*Source!I1587,9)</f>
        <v>#REF!</v>
      </c>
      <c r="CY1279">
        <f>AA1279</f>
        <v>24120</v>
      </c>
      <c r="CZ1279">
        <f>AE1279</f>
        <v>3335.6400000000003</v>
      </c>
      <c r="DA1279">
        <f>AI1279</f>
        <v>7.56</v>
      </c>
      <c r="DB1279">
        <f t="shared" si="601"/>
        <v>93.4</v>
      </c>
      <c r="DC1279">
        <f t="shared" si="602"/>
        <v>0</v>
      </c>
      <c r="DD1279" t="s">
        <v>3</v>
      </c>
      <c r="DE1279" t="s">
        <v>3</v>
      </c>
      <c r="DF1279" t="e">
        <f>ROUND(ROUND(AE1279*AI1279,0)*CX1279,0)</f>
        <v>#REF!</v>
      </c>
      <c r="DG1279" t="e">
        <f t="shared" ref="DG1279:DG1288" si="609">ROUND(ROUND(AF1279,0)*CX1279,0)</f>
        <v>#REF!</v>
      </c>
      <c r="DH1279" t="e">
        <f t="shared" ref="DH1279:DH1287" si="610">ROUND(ROUND(AG1279,0)*CX1279,0)</f>
        <v>#REF!</v>
      </c>
      <c r="DI1279" t="e">
        <f t="shared" si="608"/>
        <v>#REF!</v>
      </c>
      <c r="DJ1279" t="e">
        <f>DF1279</f>
        <v>#REF!</v>
      </c>
      <c r="DK1279">
        <v>0</v>
      </c>
      <c r="DL1279" t="s">
        <v>3</v>
      </c>
      <c r="DM1279">
        <v>0</v>
      </c>
      <c r="DN1279" t="s">
        <v>3</v>
      </c>
      <c r="DO1279">
        <v>0</v>
      </c>
    </row>
    <row r="1280" spans="1:119" x14ac:dyDescent="0.2">
      <c r="A1280">
        <f>ROW(Source!A1587)</f>
        <v>1587</v>
      </c>
      <c r="B1280">
        <v>69726884</v>
      </c>
      <c r="C1280">
        <v>69735749</v>
      </c>
      <c r="D1280">
        <v>61336234</v>
      </c>
      <c r="E1280">
        <v>1</v>
      </c>
      <c r="F1280">
        <v>1</v>
      </c>
      <c r="G1280">
        <v>1</v>
      </c>
      <c r="H1280">
        <v>3</v>
      </c>
      <c r="I1280" t="s">
        <v>671</v>
      </c>
      <c r="J1280" t="s">
        <v>673</v>
      </c>
      <c r="K1280" t="s">
        <v>672</v>
      </c>
      <c r="L1280">
        <v>1348</v>
      </c>
      <c r="N1280">
        <v>1009</v>
      </c>
      <c r="O1280" t="s">
        <v>78</v>
      </c>
      <c r="P1280" t="s">
        <v>78</v>
      </c>
      <c r="Q1280">
        <v>1000</v>
      </c>
      <c r="W1280">
        <v>0</v>
      </c>
      <c r="X1280">
        <v>-78750848</v>
      </c>
      <c r="Y1280">
        <f t="shared" si="600"/>
        <v>1</v>
      </c>
      <c r="AA1280">
        <v>104961.39</v>
      </c>
      <c r="AB1280">
        <v>0</v>
      </c>
      <c r="AC1280">
        <v>0</v>
      </c>
      <c r="AD1280">
        <v>0</v>
      </c>
      <c r="AE1280">
        <v>14515.490000000002</v>
      </c>
      <c r="AF1280">
        <v>0</v>
      </c>
      <c r="AG1280">
        <v>0</v>
      </c>
      <c r="AH1280">
        <v>0</v>
      </c>
      <c r="AI1280">
        <v>7.56</v>
      </c>
      <c r="AJ1280">
        <v>1</v>
      </c>
      <c r="AK1280">
        <v>1</v>
      </c>
      <c r="AL1280">
        <v>1</v>
      </c>
      <c r="AM1280">
        <v>5</v>
      </c>
      <c r="AN1280">
        <v>0</v>
      </c>
      <c r="AO1280">
        <v>0</v>
      </c>
      <c r="AP1280">
        <v>1</v>
      </c>
      <c r="AQ1280">
        <v>0</v>
      </c>
      <c r="AR1280">
        <v>0</v>
      </c>
      <c r="AS1280" t="s">
        <v>3</v>
      </c>
      <c r="AT1280">
        <v>1</v>
      </c>
      <c r="AU1280" t="s">
        <v>3</v>
      </c>
      <c r="AV1280">
        <v>0</v>
      </c>
      <c r="AW1280">
        <v>1</v>
      </c>
      <c r="AX1280">
        <v>-1</v>
      </c>
      <c r="AY1280">
        <v>0</v>
      </c>
      <c r="AZ1280">
        <v>0</v>
      </c>
      <c r="BA1280" t="s">
        <v>3</v>
      </c>
      <c r="BB1280">
        <v>0</v>
      </c>
      <c r="BC1280">
        <v>0</v>
      </c>
      <c r="BD1280">
        <v>0</v>
      </c>
      <c r="BE1280">
        <v>0</v>
      </c>
      <c r="BF1280">
        <v>0</v>
      </c>
      <c r="BG1280">
        <v>0</v>
      </c>
      <c r="BH1280">
        <v>0</v>
      </c>
      <c r="BI1280">
        <v>0</v>
      </c>
      <c r="BJ1280">
        <v>0</v>
      </c>
      <c r="BK1280">
        <v>0</v>
      </c>
      <c r="BL1280">
        <v>0</v>
      </c>
      <c r="BM1280">
        <v>0</v>
      </c>
      <c r="BN1280">
        <v>0</v>
      </c>
      <c r="BO1280">
        <v>0</v>
      </c>
      <c r="BP1280">
        <v>0</v>
      </c>
      <c r="BQ1280">
        <v>0</v>
      </c>
      <c r="BR1280">
        <v>0</v>
      </c>
      <c r="BS1280">
        <v>0</v>
      </c>
      <c r="BT1280">
        <v>0</v>
      </c>
      <c r="BU1280">
        <v>0</v>
      </c>
      <c r="BV1280">
        <v>0</v>
      </c>
      <c r="BW1280">
        <v>0</v>
      </c>
      <c r="CV1280">
        <v>0</v>
      </c>
      <c r="CW1280">
        <v>0</v>
      </c>
      <c r="CX1280" t="e">
        <f>ROUND(Y1280*Source!I1587,9)</f>
        <v>#REF!</v>
      </c>
      <c r="CY1280">
        <f>AA1280</f>
        <v>104961.39</v>
      </c>
      <c r="CZ1280">
        <f>AE1280</f>
        <v>14515.490000000002</v>
      </c>
      <c r="DA1280">
        <f>AI1280</f>
        <v>7.56</v>
      </c>
      <c r="DB1280">
        <f t="shared" si="601"/>
        <v>14515.49</v>
      </c>
      <c r="DC1280">
        <f t="shared" si="602"/>
        <v>0</v>
      </c>
      <c r="DD1280" t="s">
        <v>3</v>
      </c>
      <c r="DE1280" t="s">
        <v>3</v>
      </c>
      <c r="DF1280" t="e">
        <f>ROUND(ROUND(AE1280*AI1280,0)*CX1280,0)</f>
        <v>#REF!</v>
      </c>
      <c r="DG1280" t="e">
        <f t="shared" si="609"/>
        <v>#REF!</v>
      </c>
      <c r="DH1280" t="e">
        <f t="shared" si="610"/>
        <v>#REF!</v>
      </c>
      <c r="DI1280" t="e">
        <f t="shared" si="608"/>
        <v>#REF!</v>
      </c>
      <c r="DJ1280" t="e">
        <f>DF1280</f>
        <v>#REF!</v>
      </c>
      <c r="DK1280">
        <v>0</v>
      </c>
      <c r="DL1280" t="s">
        <v>3</v>
      </c>
      <c r="DM1280">
        <v>0</v>
      </c>
      <c r="DN1280" t="s">
        <v>3</v>
      </c>
      <c r="DO1280">
        <v>0</v>
      </c>
    </row>
    <row r="1281" spans="1:119" x14ac:dyDescent="0.2">
      <c r="A1281">
        <f>ROW(Source!A1592)</f>
        <v>1592</v>
      </c>
      <c r="B1281">
        <v>69726971</v>
      </c>
      <c r="C1281">
        <v>69735764</v>
      </c>
      <c r="D1281">
        <v>27496319</v>
      </c>
      <c r="E1281">
        <v>1</v>
      </c>
      <c r="F1281">
        <v>1</v>
      </c>
      <c r="G1281">
        <v>1</v>
      </c>
      <c r="H1281">
        <v>1</v>
      </c>
      <c r="I1281" t="s">
        <v>1001</v>
      </c>
      <c r="J1281" t="s">
        <v>3</v>
      </c>
      <c r="K1281" t="s">
        <v>1002</v>
      </c>
      <c r="L1281">
        <v>1369</v>
      </c>
      <c r="N1281">
        <v>1013</v>
      </c>
      <c r="O1281" t="s">
        <v>974</v>
      </c>
      <c r="P1281" t="s">
        <v>974</v>
      </c>
      <c r="Q1281">
        <v>1</v>
      </c>
      <c r="W1281">
        <v>0</v>
      </c>
      <c r="X1281">
        <v>1189128158</v>
      </c>
      <c r="Y1281">
        <f t="shared" si="600"/>
        <v>39.51</v>
      </c>
      <c r="AA1281">
        <v>0</v>
      </c>
      <c r="AB1281">
        <v>0</v>
      </c>
      <c r="AC1281">
        <v>0</v>
      </c>
      <c r="AD1281">
        <v>8.01</v>
      </c>
      <c r="AE1281">
        <v>0</v>
      </c>
      <c r="AF1281">
        <v>0</v>
      </c>
      <c r="AG1281">
        <v>0</v>
      </c>
      <c r="AH1281">
        <v>8.01</v>
      </c>
      <c r="AI1281">
        <v>1</v>
      </c>
      <c r="AJ1281">
        <v>1</v>
      </c>
      <c r="AK1281">
        <v>1</v>
      </c>
      <c r="AL1281">
        <v>1</v>
      </c>
      <c r="AM1281">
        <v>0</v>
      </c>
      <c r="AN1281">
        <v>0</v>
      </c>
      <c r="AO1281">
        <v>1</v>
      </c>
      <c r="AP1281">
        <v>0</v>
      </c>
      <c r="AQ1281">
        <v>0</v>
      </c>
      <c r="AR1281">
        <v>0</v>
      </c>
      <c r="AS1281" t="s">
        <v>3</v>
      </c>
      <c r="AT1281">
        <v>39.51</v>
      </c>
      <c r="AU1281" t="s">
        <v>3</v>
      </c>
      <c r="AV1281">
        <v>1</v>
      </c>
      <c r="AW1281">
        <v>2</v>
      </c>
      <c r="AX1281">
        <v>69735771</v>
      </c>
      <c r="AY1281">
        <v>1</v>
      </c>
      <c r="AZ1281">
        <v>0</v>
      </c>
      <c r="BA1281">
        <v>1303</v>
      </c>
      <c r="BB1281">
        <v>0</v>
      </c>
      <c r="BC1281">
        <v>0</v>
      </c>
      <c r="BD1281">
        <v>0</v>
      </c>
      <c r="BE1281">
        <v>0</v>
      </c>
      <c r="BF1281">
        <v>0</v>
      </c>
      <c r="BG1281">
        <v>0</v>
      </c>
      <c r="BH1281">
        <v>0</v>
      </c>
      <c r="BI1281">
        <v>0</v>
      </c>
      <c r="BJ1281">
        <v>0</v>
      </c>
      <c r="BK1281">
        <v>0</v>
      </c>
      <c r="BL1281">
        <v>0</v>
      </c>
      <c r="BM1281">
        <v>0</v>
      </c>
      <c r="BN1281">
        <v>0</v>
      </c>
      <c r="BO1281">
        <v>0</v>
      </c>
      <c r="BP1281">
        <v>0</v>
      </c>
      <c r="BQ1281">
        <v>0</v>
      </c>
      <c r="BR1281">
        <v>0</v>
      </c>
      <c r="BS1281">
        <v>0</v>
      </c>
      <c r="BT1281">
        <v>0</v>
      </c>
      <c r="BU1281">
        <v>0</v>
      </c>
      <c r="BV1281">
        <v>0</v>
      </c>
      <c r="BW1281">
        <v>0</v>
      </c>
      <c r="CU1281" t="e">
        <f>ROUND(AT1281*Source!I1592*AH1281*AL1281,0)</f>
        <v>#REF!</v>
      </c>
      <c r="CV1281" t="e">
        <f>ROUND(Y1281*Source!I1592,9)</f>
        <v>#REF!</v>
      </c>
      <c r="CW1281">
        <v>0</v>
      </c>
      <c r="CX1281" t="e">
        <f>ROUND(Y1281*Source!I1592,9)</f>
        <v>#REF!</v>
      </c>
      <c r="CY1281">
        <f>AD1281</f>
        <v>8.01</v>
      </c>
      <c r="CZ1281">
        <f>AH1281</f>
        <v>8.01</v>
      </c>
      <c r="DA1281">
        <f>AL1281</f>
        <v>1</v>
      </c>
      <c r="DB1281">
        <f t="shared" si="601"/>
        <v>316.48</v>
      </c>
      <c r="DC1281">
        <f t="shared" si="602"/>
        <v>0</v>
      </c>
      <c r="DD1281" t="s">
        <v>3</v>
      </c>
      <c r="DE1281" t="s">
        <v>3</v>
      </c>
      <c r="DF1281" t="e">
        <f t="shared" ref="DF1281:DF1290" si="611">ROUND(ROUND(AE1281,0)*CX1281,0)</f>
        <v>#REF!</v>
      </c>
      <c r="DG1281" t="e">
        <f t="shared" si="609"/>
        <v>#REF!</v>
      </c>
      <c r="DH1281" t="e">
        <f t="shared" si="610"/>
        <v>#REF!</v>
      </c>
      <c r="DI1281" t="e">
        <f t="shared" si="608"/>
        <v>#REF!</v>
      </c>
      <c r="DJ1281" t="e">
        <f>DI1281</f>
        <v>#REF!</v>
      </c>
      <c r="DK1281">
        <v>0</v>
      </c>
      <c r="DL1281" t="s">
        <v>3</v>
      </c>
      <c r="DM1281">
        <v>0</v>
      </c>
      <c r="DN1281" t="s">
        <v>3</v>
      </c>
      <c r="DO1281">
        <v>0</v>
      </c>
    </row>
    <row r="1282" spans="1:119" x14ac:dyDescent="0.2">
      <c r="A1282">
        <f>ROW(Source!A1592)</f>
        <v>1592</v>
      </c>
      <c r="B1282">
        <v>69726971</v>
      </c>
      <c r="C1282">
        <v>69735764</v>
      </c>
      <c r="D1282">
        <v>121548</v>
      </c>
      <c r="E1282">
        <v>1</v>
      </c>
      <c r="F1282">
        <v>1</v>
      </c>
      <c r="G1282">
        <v>1</v>
      </c>
      <c r="H1282">
        <v>1</v>
      </c>
      <c r="I1282" t="s">
        <v>36</v>
      </c>
      <c r="J1282" t="s">
        <v>3</v>
      </c>
      <c r="K1282" t="s">
        <v>981</v>
      </c>
      <c r="L1282">
        <v>608254</v>
      </c>
      <c r="N1282">
        <v>1013</v>
      </c>
      <c r="O1282" t="s">
        <v>982</v>
      </c>
      <c r="P1282" t="s">
        <v>982</v>
      </c>
      <c r="Q1282">
        <v>1</v>
      </c>
      <c r="W1282">
        <v>0</v>
      </c>
      <c r="X1282">
        <v>-185737400</v>
      </c>
      <c r="Y1282">
        <f t="shared" si="600"/>
        <v>1.27</v>
      </c>
      <c r="AA1282">
        <v>0</v>
      </c>
      <c r="AB1282">
        <v>0</v>
      </c>
      <c r="AC1282">
        <v>0</v>
      </c>
      <c r="AD1282">
        <v>0</v>
      </c>
      <c r="AE1282">
        <v>0</v>
      </c>
      <c r="AF1282">
        <v>0</v>
      </c>
      <c r="AG1282">
        <v>0</v>
      </c>
      <c r="AH1282">
        <v>0</v>
      </c>
      <c r="AI1282">
        <v>1</v>
      </c>
      <c r="AJ1282">
        <v>1</v>
      </c>
      <c r="AK1282">
        <v>1</v>
      </c>
      <c r="AL1282">
        <v>1</v>
      </c>
      <c r="AM1282">
        <v>0</v>
      </c>
      <c r="AN1282">
        <v>0</v>
      </c>
      <c r="AO1282">
        <v>1</v>
      </c>
      <c r="AP1282">
        <v>0</v>
      </c>
      <c r="AQ1282">
        <v>0</v>
      </c>
      <c r="AR1282">
        <v>0</v>
      </c>
      <c r="AS1282" t="s">
        <v>3</v>
      </c>
      <c r="AT1282">
        <v>1.27</v>
      </c>
      <c r="AU1282" t="s">
        <v>3</v>
      </c>
      <c r="AV1282">
        <v>2</v>
      </c>
      <c r="AW1282">
        <v>2</v>
      </c>
      <c r="AX1282">
        <v>69735772</v>
      </c>
      <c r="AY1282">
        <v>1</v>
      </c>
      <c r="AZ1282">
        <v>0</v>
      </c>
      <c r="BA1282">
        <v>1304</v>
      </c>
      <c r="BB1282">
        <v>0</v>
      </c>
      <c r="BC1282">
        <v>0</v>
      </c>
      <c r="BD1282">
        <v>0</v>
      </c>
      <c r="BE1282">
        <v>0</v>
      </c>
      <c r="BF1282">
        <v>0</v>
      </c>
      <c r="BG1282">
        <v>0</v>
      </c>
      <c r="BH1282">
        <v>0</v>
      </c>
      <c r="BI1282">
        <v>0</v>
      </c>
      <c r="BJ1282">
        <v>0</v>
      </c>
      <c r="BK1282">
        <v>0</v>
      </c>
      <c r="BL1282">
        <v>0</v>
      </c>
      <c r="BM1282">
        <v>0</v>
      </c>
      <c r="BN1282">
        <v>0</v>
      </c>
      <c r="BO1282">
        <v>0</v>
      </c>
      <c r="BP1282">
        <v>0</v>
      </c>
      <c r="BQ1282">
        <v>0</v>
      </c>
      <c r="BR1282">
        <v>0</v>
      </c>
      <c r="BS1282">
        <v>0</v>
      </c>
      <c r="BT1282">
        <v>0</v>
      </c>
      <c r="BU1282">
        <v>0</v>
      </c>
      <c r="BV1282">
        <v>0</v>
      </c>
      <c r="BW1282">
        <v>0</v>
      </c>
      <c r="CV1282">
        <v>0</v>
      </c>
      <c r="CW1282">
        <v>0</v>
      </c>
      <c r="CX1282" t="e">
        <f>ROUND(Y1282*Source!I1592,9)</f>
        <v>#REF!</v>
      </c>
      <c r="CY1282">
        <f>AD1282</f>
        <v>0</v>
      </c>
      <c r="CZ1282">
        <f>AH1282</f>
        <v>0</v>
      </c>
      <c r="DA1282">
        <f>AL1282</f>
        <v>1</v>
      </c>
      <c r="DB1282">
        <f t="shared" si="601"/>
        <v>0</v>
      </c>
      <c r="DC1282">
        <f t="shared" si="602"/>
        <v>0</v>
      </c>
      <c r="DD1282" t="s">
        <v>3</v>
      </c>
      <c r="DE1282" t="s">
        <v>3</v>
      </c>
      <c r="DF1282" t="e">
        <f t="shared" si="611"/>
        <v>#REF!</v>
      </c>
      <c r="DG1282" t="e">
        <f t="shared" si="609"/>
        <v>#REF!</v>
      </c>
      <c r="DH1282" t="e">
        <f t="shared" si="610"/>
        <v>#REF!</v>
      </c>
      <c r="DI1282" t="e">
        <f t="shared" si="608"/>
        <v>#REF!</v>
      </c>
      <c r="DJ1282" t="e">
        <f>DI1282</f>
        <v>#REF!</v>
      </c>
      <c r="DK1282">
        <v>0</v>
      </c>
      <c r="DL1282" t="s">
        <v>3</v>
      </c>
      <c r="DM1282">
        <v>0</v>
      </c>
      <c r="DN1282" t="s">
        <v>3</v>
      </c>
      <c r="DO1282">
        <v>0</v>
      </c>
    </row>
    <row r="1283" spans="1:119" x14ac:dyDescent="0.2">
      <c r="A1283">
        <f>ROW(Source!A1592)</f>
        <v>1592</v>
      </c>
      <c r="B1283">
        <v>69726971</v>
      </c>
      <c r="C1283">
        <v>69735764</v>
      </c>
      <c r="D1283">
        <v>27439630</v>
      </c>
      <c r="E1283">
        <v>1</v>
      </c>
      <c r="F1283">
        <v>1</v>
      </c>
      <c r="G1283">
        <v>1</v>
      </c>
      <c r="H1283">
        <v>2</v>
      </c>
      <c r="I1283" t="s">
        <v>986</v>
      </c>
      <c r="J1283" t="s">
        <v>987</v>
      </c>
      <c r="K1283" t="s">
        <v>988</v>
      </c>
      <c r="L1283">
        <v>1368</v>
      </c>
      <c r="N1283">
        <v>1011</v>
      </c>
      <c r="O1283" t="s">
        <v>978</v>
      </c>
      <c r="P1283" t="s">
        <v>978</v>
      </c>
      <c r="Q1283">
        <v>1</v>
      </c>
      <c r="W1283">
        <v>0</v>
      </c>
      <c r="X1283">
        <v>-72110300</v>
      </c>
      <c r="Y1283">
        <f t="shared" si="600"/>
        <v>1.27</v>
      </c>
      <c r="AA1283">
        <v>0</v>
      </c>
      <c r="AB1283">
        <v>31.27</v>
      </c>
      <c r="AC1283">
        <v>13.61</v>
      </c>
      <c r="AD1283">
        <v>0</v>
      </c>
      <c r="AE1283">
        <v>0</v>
      </c>
      <c r="AF1283">
        <v>31.27</v>
      </c>
      <c r="AG1283">
        <v>13.61</v>
      </c>
      <c r="AH1283">
        <v>0</v>
      </c>
      <c r="AI1283">
        <v>1</v>
      </c>
      <c r="AJ1283">
        <v>1</v>
      </c>
      <c r="AK1283">
        <v>1</v>
      </c>
      <c r="AL1283">
        <v>1</v>
      </c>
      <c r="AM1283">
        <v>0</v>
      </c>
      <c r="AN1283">
        <v>0</v>
      </c>
      <c r="AO1283">
        <v>1</v>
      </c>
      <c r="AP1283">
        <v>0</v>
      </c>
      <c r="AQ1283">
        <v>0</v>
      </c>
      <c r="AR1283">
        <v>0</v>
      </c>
      <c r="AS1283" t="s">
        <v>3</v>
      </c>
      <c r="AT1283">
        <v>1.27</v>
      </c>
      <c r="AU1283" t="s">
        <v>3</v>
      </c>
      <c r="AV1283">
        <v>0</v>
      </c>
      <c r="AW1283">
        <v>2</v>
      </c>
      <c r="AX1283">
        <v>69735773</v>
      </c>
      <c r="AY1283">
        <v>1</v>
      </c>
      <c r="AZ1283">
        <v>0</v>
      </c>
      <c r="BA1283">
        <v>1305</v>
      </c>
      <c r="BB1283">
        <v>0</v>
      </c>
      <c r="BC1283">
        <v>0</v>
      </c>
      <c r="BD1283">
        <v>0</v>
      </c>
      <c r="BE1283">
        <v>0</v>
      </c>
      <c r="BF1283">
        <v>0</v>
      </c>
      <c r="BG1283">
        <v>0</v>
      </c>
      <c r="BH1283">
        <v>0</v>
      </c>
      <c r="BI1283">
        <v>0</v>
      </c>
      <c r="BJ1283">
        <v>0</v>
      </c>
      <c r="BK1283">
        <v>0</v>
      </c>
      <c r="BL1283">
        <v>0</v>
      </c>
      <c r="BM1283">
        <v>0</v>
      </c>
      <c r="BN1283">
        <v>0</v>
      </c>
      <c r="BO1283">
        <v>0</v>
      </c>
      <c r="BP1283">
        <v>0</v>
      </c>
      <c r="BQ1283">
        <v>0</v>
      </c>
      <c r="BR1283">
        <v>0</v>
      </c>
      <c r="BS1283">
        <v>0</v>
      </c>
      <c r="BT1283">
        <v>0</v>
      </c>
      <c r="BU1283">
        <v>0</v>
      </c>
      <c r="BV1283">
        <v>0</v>
      </c>
      <c r="BW1283">
        <v>0</v>
      </c>
      <c r="CV1283">
        <v>0</v>
      </c>
      <c r="CW1283" t="e">
        <f>ROUND(Y1283*Source!I1592*DO1283,9)</f>
        <v>#REF!</v>
      </c>
      <c r="CX1283" t="e">
        <f>ROUND(Y1283*Source!I1592,9)</f>
        <v>#REF!</v>
      </c>
      <c r="CY1283">
        <f>AB1283</f>
        <v>31.27</v>
      </c>
      <c r="CZ1283">
        <f>AF1283</f>
        <v>31.27</v>
      </c>
      <c r="DA1283">
        <f>AJ1283</f>
        <v>1</v>
      </c>
      <c r="DB1283">
        <f t="shared" si="601"/>
        <v>39.71</v>
      </c>
      <c r="DC1283">
        <f t="shared" si="602"/>
        <v>17.28</v>
      </c>
      <c r="DD1283" t="s">
        <v>3</v>
      </c>
      <c r="DE1283" t="s">
        <v>3</v>
      </c>
      <c r="DF1283" t="e">
        <f t="shared" si="611"/>
        <v>#REF!</v>
      </c>
      <c r="DG1283" t="e">
        <f t="shared" si="609"/>
        <v>#REF!</v>
      </c>
      <c r="DH1283" t="e">
        <f t="shared" si="610"/>
        <v>#REF!</v>
      </c>
      <c r="DI1283" t="e">
        <f t="shared" si="608"/>
        <v>#REF!</v>
      </c>
      <c r="DJ1283" t="e">
        <f>DG1283</f>
        <v>#REF!</v>
      </c>
      <c r="DK1283">
        <v>0</v>
      </c>
      <c r="DL1283" t="s">
        <v>3</v>
      </c>
      <c r="DM1283">
        <v>0</v>
      </c>
      <c r="DN1283" t="s">
        <v>3</v>
      </c>
      <c r="DO1283">
        <v>0</v>
      </c>
    </row>
    <row r="1284" spans="1:119" x14ac:dyDescent="0.2">
      <c r="A1284">
        <f>ROW(Source!A1592)</f>
        <v>1592</v>
      </c>
      <c r="B1284">
        <v>69726971</v>
      </c>
      <c r="C1284">
        <v>69735764</v>
      </c>
      <c r="D1284">
        <v>27440041</v>
      </c>
      <c r="E1284">
        <v>1</v>
      </c>
      <c r="F1284">
        <v>1</v>
      </c>
      <c r="G1284">
        <v>1</v>
      </c>
      <c r="H1284">
        <v>2</v>
      </c>
      <c r="I1284" t="s">
        <v>1003</v>
      </c>
      <c r="J1284" t="s">
        <v>1004</v>
      </c>
      <c r="K1284" t="s">
        <v>1005</v>
      </c>
      <c r="L1284">
        <v>1368</v>
      </c>
      <c r="N1284">
        <v>1011</v>
      </c>
      <c r="O1284" t="s">
        <v>978</v>
      </c>
      <c r="P1284" t="s">
        <v>978</v>
      </c>
      <c r="Q1284">
        <v>1</v>
      </c>
      <c r="W1284">
        <v>0</v>
      </c>
      <c r="X1284">
        <v>781889226</v>
      </c>
      <c r="Y1284">
        <f t="shared" si="600"/>
        <v>9.07</v>
      </c>
      <c r="AA1284">
        <v>0</v>
      </c>
      <c r="AB1284">
        <v>0.5</v>
      </c>
      <c r="AC1284">
        <v>0</v>
      </c>
      <c r="AD1284">
        <v>0</v>
      </c>
      <c r="AE1284">
        <v>0</v>
      </c>
      <c r="AF1284">
        <v>0.5</v>
      </c>
      <c r="AG1284">
        <v>0</v>
      </c>
      <c r="AH1284">
        <v>0</v>
      </c>
      <c r="AI1284">
        <v>1</v>
      </c>
      <c r="AJ1284">
        <v>1</v>
      </c>
      <c r="AK1284">
        <v>1</v>
      </c>
      <c r="AL1284">
        <v>1</v>
      </c>
      <c r="AM1284">
        <v>0</v>
      </c>
      <c r="AN1284">
        <v>0</v>
      </c>
      <c r="AO1284">
        <v>1</v>
      </c>
      <c r="AP1284">
        <v>0</v>
      </c>
      <c r="AQ1284">
        <v>0</v>
      </c>
      <c r="AR1284">
        <v>0</v>
      </c>
      <c r="AS1284" t="s">
        <v>3</v>
      </c>
      <c r="AT1284">
        <v>9.07</v>
      </c>
      <c r="AU1284" t="s">
        <v>3</v>
      </c>
      <c r="AV1284">
        <v>0</v>
      </c>
      <c r="AW1284">
        <v>2</v>
      </c>
      <c r="AX1284">
        <v>69735774</v>
      </c>
      <c r="AY1284">
        <v>1</v>
      </c>
      <c r="AZ1284">
        <v>0</v>
      </c>
      <c r="BA1284">
        <v>1306</v>
      </c>
      <c r="BB1284">
        <v>0</v>
      </c>
      <c r="BC1284">
        <v>0</v>
      </c>
      <c r="BD1284">
        <v>0</v>
      </c>
      <c r="BE1284">
        <v>0</v>
      </c>
      <c r="BF1284">
        <v>0</v>
      </c>
      <c r="BG1284">
        <v>0</v>
      </c>
      <c r="BH1284">
        <v>0</v>
      </c>
      <c r="BI1284">
        <v>0</v>
      </c>
      <c r="BJ1284">
        <v>0</v>
      </c>
      <c r="BK1284">
        <v>0</v>
      </c>
      <c r="BL1284">
        <v>0</v>
      </c>
      <c r="BM1284">
        <v>0</v>
      </c>
      <c r="BN1284">
        <v>0</v>
      </c>
      <c r="BO1284">
        <v>0</v>
      </c>
      <c r="BP1284">
        <v>0</v>
      </c>
      <c r="BQ1284">
        <v>0</v>
      </c>
      <c r="BR1284">
        <v>0</v>
      </c>
      <c r="BS1284">
        <v>0</v>
      </c>
      <c r="BT1284">
        <v>0</v>
      </c>
      <c r="BU1284">
        <v>0</v>
      </c>
      <c r="BV1284">
        <v>0</v>
      </c>
      <c r="BW1284">
        <v>0</v>
      </c>
      <c r="CV1284">
        <v>0</v>
      </c>
      <c r="CW1284" t="e">
        <f>ROUND(Y1284*Source!I1592*DO1284,9)</f>
        <v>#REF!</v>
      </c>
      <c r="CX1284" t="e">
        <f>ROUND(Y1284*Source!I1592,9)</f>
        <v>#REF!</v>
      </c>
      <c r="CY1284">
        <f>AB1284</f>
        <v>0.5</v>
      </c>
      <c r="CZ1284">
        <f>AF1284</f>
        <v>0.5</v>
      </c>
      <c r="DA1284">
        <f>AJ1284</f>
        <v>1</v>
      </c>
      <c r="DB1284">
        <f t="shared" si="601"/>
        <v>4.54</v>
      </c>
      <c r="DC1284">
        <f t="shared" si="602"/>
        <v>0</v>
      </c>
      <c r="DD1284" t="s">
        <v>3</v>
      </c>
      <c r="DE1284" t="s">
        <v>3</v>
      </c>
      <c r="DF1284" t="e">
        <f t="shared" si="611"/>
        <v>#REF!</v>
      </c>
      <c r="DG1284" t="e">
        <f t="shared" si="609"/>
        <v>#REF!</v>
      </c>
      <c r="DH1284" t="e">
        <f t="shared" si="610"/>
        <v>#REF!</v>
      </c>
      <c r="DI1284" t="e">
        <f t="shared" si="608"/>
        <v>#REF!</v>
      </c>
      <c r="DJ1284" t="e">
        <f>DG1284</f>
        <v>#REF!</v>
      </c>
      <c r="DK1284">
        <v>0</v>
      </c>
      <c r="DL1284" t="s">
        <v>3</v>
      </c>
      <c r="DM1284">
        <v>0</v>
      </c>
      <c r="DN1284" t="s">
        <v>3</v>
      </c>
      <c r="DO1284">
        <v>0</v>
      </c>
    </row>
    <row r="1285" spans="1:119" x14ac:dyDescent="0.2">
      <c r="A1285">
        <f>ROW(Source!A1592)</f>
        <v>1592</v>
      </c>
      <c r="B1285">
        <v>69726971</v>
      </c>
      <c r="C1285">
        <v>69735764</v>
      </c>
      <c r="D1285">
        <v>27416566</v>
      </c>
      <c r="E1285">
        <v>1</v>
      </c>
      <c r="F1285">
        <v>1</v>
      </c>
      <c r="G1285">
        <v>1</v>
      </c>
      <c r="H1285">
        <v>3</v>
      </c>
      <c r="I1285" t="s">
        <v>82</v>
      </c>
      <c r="J1285" t="s">
        <v>84</v>
      </c>
      <c r="K1285" t="s">
        <v>83</v>
      </c>
      <c r="L1285">
        <v>1339</v>
      </c>
      <c r="N1285">
        <v>1007</v>
      </c>
      <c r="O1285" t="s">
        <v>40</v>
      </c>
      <c r="P1285" t="s">
        <v>40</v>
      </c>
      <c r="Q1285">
        <v>1</v>
      </c>
      <c r="W1285">
        <v>0</v>
      </c>
      <c r="X1285">
        <v>-50505369</v>
      </c>
      <c r="Y1285">
        <f t="shared" si="600"/>
        <v>3.5</v>
      </c>
      <c r="AA1285">
        <v>7.14</v>
      </c>
      <c r="AB1285">
        <v>0</v>
      </c>
      <c r="AC1285">
        <v>0</v>
      </c>
      <c r="AD1285">
        <v>0</v>
      </c>
      <c r="AE1285">
        <v>7.14</v>
      </c>
      <c r="AF1285">
        <v>0</v>
      </c>
      <c r="AG1285">
        <v>0</v>
      </c>
      <c r="AH1285">
        <v>0</v>
      </c>
      <c r="AI1285">
        <v>1</v>
      </c>
      <c r="AJ1285">
        <v>1</v>
      </c>
      <c r="AK1285">
        <v>1</v>
      </c>
      <c r="AL1285">
        <v>1</v>
      </c>
      <c r="AM1285">
        <v>0</v>
      </c>
      <c r="AN1285">
        <v>0</v>
      </c>
      <c r="AO1285">
        <v>0</v>
      </c>
      <c r="AP1285">
        <v>1</v>
      </c>
      <c r="AQ1285">
        <v>0</v>
      </c>
      <c r="AR1285">
        <v>0</v>
      </c>
      <c r="AS1285" t="s">
        <v>3</v>
      </c>
      <c r="AT1285">
        <v>3.5</v>
      </c>
      <c r="AU1285" t="s">
        <v>3</v>
      </c>
      <c r="AV1285">
        <v>0</v>
      </c>
      <c r="AW1285">
        <v>2</v>
      </c>
      <c r="AX1285">
        <v>69735776</v>
      </c>
      <c r="AY1285">
        <v>1</v>
      </c>
      <c r="AZ1285">
        <v>0</v>
      </c>
      <c r="BA1285">
        <v>1308</v>
      </c>
      <c r="BB1285">
        <v>3</v>
      </c>
      <c r="BC1285">
        <v>0</v>
      </c>
      <c r="BD1285">
        <v>0</v>
      </c>
      <c r="BE1285">
        <v>0</v>
      </c>
      <c r="BF1285">
        <v>0</v>
      </c>
      <c r="BG1285">
        <v>0</v>
      </c>
      <c r="BH1285">
        <v>0</v>
      </c>
      <c r="BI1285">
        <v>0</v>
      </c>
      <c r="BJ1285">
        <v>0</v>
      </c>
      <c r="BK1285">
        <v>0</v>
      </c>
      <c r="BL1285">
        <v>0</v>
      </c>
      <c r="BM1285">
        <v>0</v>
      </c>
      <c r="BN1285">
        <v>0</v>
      </c>
      <c r="BO1285">
        <v>0</v>
      </c>
      <c r="BP1285">
        <v>0</v>
      </c>
      <c r="BQ1285">
        <v>0</v>
      </c>
      <c r="BR1285">
        <v>0</v>
      </c>
      <c r="BS1285">
        <v>0</v>
      </c>
      <c r="BT1285">
        <v>0</v>
      </c>
      <c r="BU1285">
        <v>0</v>
      </c>
      <c r="BV1285">
        <v>0</v>
      </c>
      <c r="BW1285">
        <v>0</v>
      </c>
      <c r="CV1285">
        <v>0</v>
      </c>
      <c r="CW1285">
        <v>0</v>
      </c>
      <c r="CX1285" t="e">
        <f>ROUND(Y1285*Source!I1592,9)</f>
        <v>#REF!</v>
      </c>
      <c r="CY1285">
        <f>AA1285</f>
        <v>7.14</v>
      </c>
      <c r="CZ1285">
        <f>AE1285</f>
        <v>7.14</v>
      </c>
      <c r="DA1285">
        <f>AI1285</f>
        <v>1</v>
      </c>
      <c r="DB1285">
        <f t="shared" si="601"/>
        <v>24.99</v>
      </c>
      <c r="DC1285">
        <f t="shared" si="602"/>
        <v>0</v>
      </c>
      <c r="DD1285" t="s">
        <v>3</v>
      </c>
      <c r="DE1285" t="s">
        <v>3</v>
      </c>
      <c r="DF1285" t="e">
        <f t="shared" si="611"/>
        <v>#REF!</v>
      </c>
      <c r="DG1285" t="e">
        <f t="shared" si="609"/>
        <v>#REF!</v>
      </c>
      <c r="DH1285" t="e">
        <f t="shared" si="610"/>
        <v>#REF!</v>
      </c>
      <c r="DI1285" t="e">
        <f t="shared" si="608"/>
        <v>#REF!</v>
      </c>
      <c r="DJ1285" t="e">
        <f>DF1285</f>
        <v>#REF!</v>
      </c>
      <c r="DK1285">
        <v>0</v>
      </c>
      <c r="DL1285" t="s">
        <v>3</v>
      </c>
      <c r="DM1285">
        <v>0</v>
      </c>
      <c r="DN1285" t="s">
        <v>3</v>
      </c>
      <c r="DO1285">
        <v>0</v>
      </c>
    </row>
    <row r="1286" spans="1:119" x14ac:dyDescent="0.2">
      <c r="A1286">
        <f>ROW(Source!A1592)</f>
        <v>1592</v>
      </c>
      <c r="B1286">
        <v>69726971</v>
      </c>
      <c r="C1286">
        <v>69735764</v>
      </c>
      <c r="D1286">
        <v>61335860</v>
      </c>
      <c r="E1286">
        <v>1</v>
      </c>
      <c r="F1286">
        <v>1</v>
      </c>
      <c r="G1286">
        <v>1</v>
      </c>
      <c r="H1286">
        <v>3</v>
      </c>
      <c r="I1286" t="s">
        <v>641</v>
      </c>
      <c r="J1286" t="s">
        <v>643</v>
      </c>
      <c r="K1286" t="s">
        <v>642</v>
      </c>
      <c r="L1286">
        <v>1339</v>
      </c>
      <c r="N1286">
        <v>1007</v>
      </c>
      <c r="O1286" t="s">
        <v>40</v>
      </c>
      <c r="P1286" t="s">
        <v>40</v>
      </c>
      <c r="Q1286">
        <v>1</v>
      </c>
      <c r="W1286">
        <v>0</v>
      </c>
      <c r="X1286">
        <v>1571262290</v>
      </c>
      <c r="Y1286">
        <f t="shared" si="600"/>
        <v>2.04</v>
      </c>
      <c r="AA1286">
        <v>436.64</v>
      </c>
      <c r="AB1286">
        <v>0</v>
      </c>
      <c r="AC1286">
        <v>0</v>
      </c>
      <c r="AD1286">
        <v>0</v>
      </c>
      <c r="AE1286">
        <v>436.64</v>
      </c>
      <c r="AF1286">
        <v>0</v>
      </c>
      <c r="AG1286">
        <v>0</v>
      </c>
      <c r="AH1286">
        <v>0</v>
      </c>
      <c r="AI1286">
        <v>1</v>
      </c>
      <c r="AJ1286">
        <v>1</v>
      </c>
      <c r="AK1286">
        <v>1</v>
      </c>
      <c r="AL1286">
        <v>1</v>
      </c>
      <c r="AM1286">
        <v>0</v>
      </c>
      <c r="AN1286">
        <v>0</v>
      </c>
      <c r="AO1286">
        <v>0</v>
      </c>
      <c r="AP1286">
        <v>1</v>
      </c>
      <c r="AQ1286">
        <v>0</v>
      </c>
      <c r="AR1286">
        <v>0</v>
      </c>
      <c r="AS1286" t="s">
        <v>3</v>
      </c>
      <c r="AT1286">
        <v>2.04</v>
      </c>
      <c r="AU1286" t="s">
        <v>3</v>
      </c>
      <c r="AV1286">
        <v>0</v>
      </c>
      <c r="AW1286">
        <v>1</v>
      </c>
      <c r="AX1286">
        <v>-1</v>
      </c>
      <c r="AY1286">
        <v>0</v>
      </c>
      <c r="AZ1286">
        <v>0</v>
      </c>
      <c r="BA1286" t="s">
        <v>3</v>
      </c>
      <c r="BB1286">
        <v>0</v>
      </c>
      <c r="BC1286">
        <v>0</v>
      </c>
      <c r="BD1286">
        <v>0</v>
      </c>
      <c r="BE1286">
        <v>0</v>
      </c>
      <c r="BF1286">
        <v>0</v>
      </c>
      <c r="BG1286">
        <v>0</v>
      </c>
      <c r="BH1286">
        <v>0</v>
      </c>
      <c r="BI1286">
        <v>0</v>
      </c>
      <c r="BJ1286">
        <v>0</v>
      </c>
      <c r="BK1286">
        <v>0</v>
      </c>
      <c r="BL1286">
        <v>0</v>
      </c>
      <c r="BM1286">
        <v>0</v>
      </c>
      <c r="BN1286">
        <v>0</v>
      </c>
      <c r="BO1286">
        <v>0</v>
      </c>
      <c r="BP1286">
        <v>0</v>
      </c>
      <c r="BQ1286">
        <v>0</v>
      </c>
      <c r="BR1286">
        <v>0</v>
      </c>
      <c r="BS1286">
        <v>0</v>
      </c>
      <c r="BT1286">
        <v>0</v>
      </c>
      <c r="BU1286">
        <v>0</v>
      </c>
      <c r="BV1286">
        <v>0</v>
      </c>
      <c r="BW1286">
        <v>0</v>
      </c>
      <c r="CV1286">
        <v>0</v>
      </c>
      <c r="CW1286">
        <v>0</v>
      </c>
      <c r="CX1286" t="e">
        <f>ROUND(Y1286*Source!I1592,9)</f>
        <v>#REF!</v>
      </c>
      <c r="CY1286">
        <f>AA1286</f>
        <v>436.64</v>
      </c>
      <c r="CZ1286">
        <f>AE1286</f>
        <v>436.64</v>
      </c>
      <c r="DA1286">
        <f>AI1286</f>
        <v>1</v>
      </c>
      <c r="DB1286">
        <f t="shared" si="601"/>
        <v>890.75</v>
      </c>
      <c r="DC1286">
        <f t="shared" si="602"/>
        <v>0</v>
      </c>
      <c r="DD1286" t="s">
        <v>3</v>
      </c>
      <c r="DE1286" t="s">
        <v>3</v>
      </c>
      <c r="DF1286" t="e">
        <f t="shared" si="611"/>
        <v>#REF!</v>
      </c>
      <c r="DG1286" t="e">
        <f t="shared" si="609"/>
        <v>#REF!</v>
      </c>
      <c r="DH1286" t="e">
        <f t="shared" si="610"/>
        <v>#REF!</v>
      </c>
      <c r="DI1286" t="e">
        <f t="shared" si="608"/>
        <v>#REF!</v>
      </c>
      <c r="DJ1286" t="e">
        <f>DF1286</f>
        <v>#REF!</v>
      </c>
      <c r="DK1286">
        <v>0</v>
      </c>
      <c r="DL1286" t="s">
        <v>3</v>
      </c>
      <c r="DM1286">
        <v>0</v>
      </c>
      <c r="DN1286" t="s">
        <v>3</v>
      </c>
      <c r="DO1286">
        <v>0</v>
      </c>
    </row>
    <row r="1287" spans="1:119" x14ac:dyDescent="0.2">
      <c r="A1287">
        <f>ROW(Source!A1593)</f>
        <v>1593</v>
      </c>
      <c r="B1287">
        <v>69726884</v>
      </c>
      <c r="C1287">
        <v>69735764</v>
      </c>
      <c r="D1287">
        <v>27496319</v>
      </c>
      <c r="E1287">
        <v>1</v>
      </c>
      <c r="F1287">
        <v>1</v>
      </c>
      <c r="G1287">
        <v>1</v>
      </c>
      <c r="H1287">
        <v>1</v>
      </c>
      <c r="I1287" t="s">
        <v>1001</v>
      </c>
      <c r="J1287" t="s">
        <v>3</v>
      </c>
      <c r="K1287" t="s">
        <v>1002</v>
      </c>
      <c r="L1287">
        <v>1369</v>
      </c>
      <c r="N1287">
        <v>1013</v>
      </c>
      <c r="O1287" t="s">
        <v>974</v>
      </c>
      <c r="P1287" t="s">
        <v>974</v>
      </c>
      <c r="Q1287">
        <v>1</v>
      </c>
      <c r="W1287">
        <v>0</v>
      </c>
      <c r="X1287">
        <v>1189128158</v>
      </c>
      <c r="Y1287">
        <f t="shared" si="600"/>
        <v>39.51</v>
      </c>
      <c r="AA1287">
        <v>0</v>
      </c>
      <c r="AB1287">
        <v>0</v>
      </c>
      <c r="AC1287">
        <v>0</v>
      </c>
      <c r="AD1287">
        <v>203.13</v>
      </c>
      <c r="AE1287">
        <v>0</v>
      </c>
      <c r="AF1287">
        <v>0</v>
      </c>
      <c r="AG1287">
        <v>0</v>
      </c>
      <c r="AH1287">
        <v>8.01</v>
      </c>
      <c r="AI1287">
        <v>1</v>
      </c>
      <c r="AJ1287">
        <v>1</v>
      </c>
      <c r="AK1287">
        <v>1</v>
      </c>
      <c r="AL1287">
        <v>25.36</v>
      </c>
      <c r="AM1287">
        <v>5</v>
      </c>
      <c r="AN1287">
        <v>0</v>
      </c>
      <c r="AO1287">
        <v>1</v>
      </c>
      <c r="AP1287">
        <v>0</v>
      </c>
      <c r="AQ1287">
        <v>0</v>
      </c>
      <c r="AR1287">
        <v>0</v>
      </c>
      <c r="AS1287" t="s">
        <v>3</v>
      </c>
      <c r="AT1287">
        <v>39.51</v>
      </c>
      <c r="AU1287" t="s">
        <v>3</v>
      </c>
      <c r="AV1287">
        <v>1</v>
      </c>
      <c r="AW1287">
        <v>2</v>
      </c>
      <c r="AX1287">
        <v>69735771</v>
      </c>
      <c r="AY1287">
        <v>1</v>
      </c>
      <c r="AZ1287">
        <v>0</v>
      </c>
      <c r="BA1287">
        <v>1309</v>
      </c>
      <c r="BB1287">
        <v>0</v>
      </c>
      <c r="BC1287">
        <v>0</v>
      </c>
      <c r="BD1287">
        <v>0</v>
      </c>
      <c r="BE1287">
        <v>0</v>
      </c>
      <c r="BF1287">
        <v>0</v>
      </c>
      <c r="BG1287">
        <v>0</v>
      </c>
      <c r="BH1287">
        <v>0</v>
      </c>
      <c r="BI1287">
        <v>0</v>
      </c>
      <c r="BJ1287">
        <v>0</v>
      </c>
      <c r="BK1287">
        <v>0</v>
      </c>
      <c r="BL1287">
        <v>0</v>
      </c>
      <c r="BM1287">
        <v>0</v>
      </c>
      <c r="BN1287">
        <v>0</v>
      </c>
      <c r="BO1287">
        <v>0</v>
      </c>
      <c r="BP1287">
        <v>0</v>
      </c>
      <c r="BQ1287">
        <v>0</v>
      </c>
      <c r="BR1287">
        <v>0</v>
      </c>
      <c r="BS1287">
        <v>0</v>
      </c>
      <c r="BT1287">
        <v>0</v>
      </c>
      <c r="BU1287">
        <v>0</v>
      </c>
      <c r="BV1287">
        <v>0</v>
      </c>
      <c r="BW1287">
        <v>0</v>
      </c>
      <c r="CU1287" t="e">
        <f>ROUND(AT1287*Source!I1593*AH1287*AL1287,0)</f>
        <v>#REF!</v>
      </c>
      <c r="CV1287" t="e">
        <f>ROUND(Y1287*Source!I1593,9)</f>
        <v>#REF!</v>
      </c>
      <c r="CW1287">
        <v>0</v>
      </c>
      <c r="CX1287" t="e">
        <f>ROUND(Y1287*Source!I1593,9)</f>
        <v>#REF!</v>
      </c>
      <c r="CY1287">
        <f>AD1287</f>
        <v>203.13</v>
      </c>
      <c r="CZ1287">
        <f>AH1287</f>
        <v>8.01</v>
      </c>
      <c r="DA1287">
        <f>AL1287</f>
        <v>25.36</v>
      </c>
      <c r="DB1287">
        <f t="shared" si="601"/>
        <v>316.48</v>
      </c>
      <c r="DC1287">
        <f t="shared" si="602"/>
        <v>0</v>
      </c>
      <c r="DD1287" t="s">
        <v>3</v>
      </c>
      <c r="DE1287" t="s">
        <v>3</v>
      </c>
      <c r="DF1287" t="e">
        <f t="shared" si="611"/>
        <v>#REF!</v>
      </c>
      <c r="DG1287" t="e">
        <f t="shared" si="609"/>
        <v>#REF!</v>
      </c>
      <c r="DH1287" t="e">
        <f t="shared" si="610"/>
        <v>#REF!</v>
      </c>
      <c r="DI1287" t="e">
        <f>ROUND(ROUND(AH1287*AL1287,0)*CX1287,0)</f>
        <v>#REF!</v>
      </c>
      <c r="DJ1287" t="e">
        <f>DI1287</f>
        <v>#REF!</v>
      </c>
      <c r="DK1287">
        <v>0</v>
      </c>
      <c r="DL1287" t="s">
        <v>3</v>
      </c>
      <c r="DM1287">
        <v>0</v>
      </c>
      <c r="DN1287" t="s">
        <v>3</v>
      </c>
      <c r="DO1287">
        <v>0</v>
      </c>
    </row>
    <row r="1288" spans="1:119" x14ac:dyDescent="0.2">
      <c r="A1288">
        <f>ROW(Source!A1593)</f>
        <v>1593</v>
      </c>
      <c r="B1288">
        <v>69726884</v>
      </c>
      <c r="C1288">
        <v>69735764</v>
      </c>
      <c r="D1288">
        <v>121548</v>
      </c>
      <c r="E1288">
        <v>1</v>
      </c>
      <c r="F1288">
        <v>1</v>
      </c>
      <c r="G1288">
        <v>1</v>
      </c>
      <c r="H1288">
        <v>1</v>
      </c>
      <c r="I1288" t="s">
        <v>36</v>
      </c>
      <c r="J1288" t="s">
        <v>3</v>
      </c>
      <c r="K1288" t="s">
        <v>981</v>
      </c>
      <c r="L1288">
        <v>608254</v>
      </c>
      <c r="N1288">
        <v>1013</v>
      </c>
      <c r="O1288" t="s">
        <v>982</v>
      </c>
      <c r="P1288" t="s">
        <v>982</v>
      </c>
      <c r="Q1288">
        <v>1</v>
      </c>
      <c r="W1288">
        <v>0</v>
      </c>
      <c r="X1288">
        <v>-185737400</v>
      </c>
      <c r="Y1288">
        <f t="shared" si="600"/>
        <v>1.27</v>
      </c>
      <c r="AA1288">
        <v>0</v>
      </c>
      <c r="AB1288">
        <v>0</v>
      </c>
      <c r="AC1288">
        <v>0</v>
      </c>
      <c r="AD1288">
        <v>0</v>
      </c>
      <c r="AE1288">
        <v>0</v>
      </c>
      <c r="AF1288">
        <v>0</v>
      </c>
      <c r="AG1288">
        <v>0</v>
      </c>
      <c r="AH1288">
        <v>0</v>
      </c>
      <c r="AI1288">
        <v>1</v>
      </c>
      <c r="AJ1288">
        <v>1</v>
      </c>
      <c r="AK1288">
        <v>19.8</v>
      </c>
      <c r="AL1288">
        <v>1</v>
      </c>
      <c r="AM1288">
        <v>5</v>
      </c>
      <c r="AN1288">
        <v>0</v>
      </c>
      <c r="AO1288">
        <v>1</v>
      </c>
      <c r="AP1288">
        <v>0</v>
      </c>
      <c r="AQ1288">
        <v>0</v>
      </c>
      <c r="AR1288">
        <v>0</v>
      </c>
      <c r="AS1288" t="s">
        <v>3</v>
      </c>
      <c r="AT1288">
        <v>1.27</v>
      </c>
      <c r="AU1288" t="s">
        <v>3</v>
      </c>
      <c r="AV1288">
        <v>2</v>
      </c>
      <c r="AW1288">
        <v>2</v>
      </c>
      <c r="AX1288">
        <v>69735772</v>
      </c>
      <c r="AY1288">
        <v>1</v>
      </c>
      <c r="AZ1288">
        <v>0</v>
      </c>
      <c r="BA1288">
        <v>1310</v>
      </c>
      <c r="BB1288">
        <v>0</v>
      </c>
      <c r="BC1288">
        <v>0</v>
      </c>
      <c r="BD1288">
        <v>0</v>
      </c>
      <c r="BE1288">
        <v>0</v>
      </c>
      <c r="BF1288">
        <v>0</v>
      </c>
      <c r="BG1288">
        <v>0</v>
      </c>
      <c r="BH1288">
        <v>0</v>
      </c>
      <c r="BI1288">
        <v>0</v>
      </c>
      <c r="BJ1288">
        <v>0</v>
      </c>
      <c r="BK1288">
        <v>0</v>
      </c>
      <c r="BL1288">
        <v>0</v>
      </c>
      <c r="BM1288">
        <v>0</v>
      </c>
      <c r="BN1288">
        <v>0</v>
      </c>
      <c r="BO1288">
        <v>0</v>
      </c>
      <c r="BP1288">
        <v>0</v>
      </c>
      <c r="BQ1288">
        <v>0</v>
      </c>
      <c r="BR1288">
        <v>0</v>
      </c>
      <c r="BS1288">
        <v>0</v>
      </c>
      <c r="BT1288">
        <v>0</v>
      </c>
      <c r="BU1288">
        <v>0</v>
      </c>
      <c r="BV1288">
        <v>0</v>
      </c>
      <c r="BW1288">
        <v>0</v>
      </c>
      <c r="CV1288">
        <v>0</v>
      </c>
      <c r="CW1288">
        <v>0</v>
      </c>
      <c r="CX1288" t="e">
        <f>ROUND(Y1288*Source!I1593,9)</f>
        <v>#REF!</v>
      </c>
      <c r="CY1288">
        <f>AD1288</f>
        <v>0</v>
      </c>
      <c r="CZ1288">
        <f>AH1288</f>
        <v>0</v>
      </c>
      <c r="DA1288">
        <f>AL1288</f>
        <v>1</v>
      </c>
      <c r="DB1288">
        <f t="shared" si="601"/>
        <v>0</v>
      </c>
      <c r="DC1288">
        <f t="shared" si="602"/>
        <v>0</v>
      </c>
      <c r="DD1288" t="s">
        <v>3</v>
      </c>
      <c r="DE1288" t="s">
        <v>3</v>
      </c>
      <c r="DF1288" t="e">
        <f t="shared" si="611"/>
        <v>#REF!</v>
      </c>
      <c r="DG1288" t="e">
        <f t="shared" si="609"/>
        <v>#REF!</v>
      </c>
      <c r="DH1288" t="e">
        <f>ROUND(ROUND(AG1288*AK1288,0)*CX1288,0)</f>
        <v>#REF!</v>
      </c>
      <c r="DI1288" t="e">
        <f t="shared" ref="DI1288:DI1297" si="612">ROUND(ROUND(AH1288,0)*CX1288,0)</f>
        <v>#REF!</v>
      </c>
      <c r="DJ1288" t="e">
        <f>DI1288</f>
        <v>#REF!</v>
      </c>
      <c r="DK1288">
        <v>0</v>
      </c>
      <c r="DL1288" t="s">
        <v>3</v>
      </c>
      <c r="DM1288">
        <v>0</v>
      </c>
      <c r="DN1288" t="s">
        <v>3</v>
      </c>
      <c r="DO1288">
        <v>0</v>
      </c>
    </row>
    <row r="1289" spans="1:119" x14ac:dyDescent="0.2">
      <c r="A1289">
        <f>ROW(Source!A1593)</f>
        <v>1593</v>
      </c>
      <c r="B1289">
        <v>69726884</v>
      </c>
      <c r="C1289">
        <v>69735764</v>
      </c>
      <c r="D1289">
        <v>27439630</v>
      </c>
      <c r="E1289">
        <v>1</v>
      </c>
      <c r="F1289">
        <v>1</v>
      </c>
      <c r="G1289">
        <v>1</v>
      </c>
      <c r="H1289">
        <v>2</v>
      </c>
      <c r="I1289" t="s">
        <v>986</v>
      </c>
      <c r="J1289" t="s">
        <v>987</v>
      </c>
      <c r="K1289" t="s">
        <v>988</v>
      </c>
      <c r="L1289">
        <v>1368</v>
      </c>
      <c r="N1289">
        <v>1011</v>
      </c>
      <c r="O1289" t="s">
        <v>978</v>
      </c>
      <c r="P1289" t="s">
        <v>978</v>
      </c>
      <c r="Q1289">
        <v>1</v>
      </c>
      <c r="W1289">
        <v>0</v>
      </c>
      <c r="X1289">
        <v>-72110300</v>
      </c>
      <c r="Y1289">
        <f t="shared" si="600"/>
        <v>1.27</v>
      </c>
      <c r="AA1289">
        <v>0</v>
      </c>
      <c r="AB1289">
        <v>245.16</v>
      </c>
      <c r="AC1289">
        <v>269.48</v>
      </c>
      <c r="AD1289">
        <v>0</v>
      </c>
      <c r="AE1289">
        <v>0</v>
      </c>
      <c r="AF1289">
        <v>31.27</v>
      </c>
      <c r="AG1289">
        <v>13.61</v>
      </c>
      <c r="AH1289">
        <v>0</v>
      </c>
      <c r="AI1289">
        <v>1</v>
      </c>
      <c r="AJ1289">
        <v>7.84</v>
      </c>
      <c r="AK1289">
        <v>19.8</v>
      </c>
      <c r="AL1289">
        <v>1</v>
      </c>
      <c r="AM1289">
        <v>5</v>
      </c>
      <c r="AN1289">
        <v>0</v>
      </c>
      <c r="AO1289">
        <v>1</v>
      </c>
      <c r="AP1289">
        <v>0</v>
      </c>
      <c r="AQ1289">
        <v>0</v>
      </c>
      <c r="AR1289">
        <v>0</v>
      </c>
      <c r="AS1289" t="s">
        <v>3</v>
      </c>
      <c r="AT1289">
        <v>1.27</v>
      </c>
      <c r="AU1289" t="s">
        <v>3</v>
      </c>
      <c r="AV1289">
        <v>0</v>
      </c>
      <c r="AW1289">
        <v>2</v>
      </c>
      <c r="AX1289">
        <v>69735773</v>
      </c>
      <c r="AY1289">
        <v>1</v>
      </c>
      <c r="AZ1289">
        <v>0</v>
      </c>
      <c r="BA1289">
        <v>1311</v>
      </c>
      <c r="BB1289">
        <v>0</v>
      </c>
      <c r="BC1289">
        <v>0</v>
      </c>
      <c r="BD1289">
        <v>0</v>
      </c>
      <c r="BE1289">
        <v>0</v>
      </c>
      <c r="BF1289">
        <v>0</v>
      </c>
      <c r="BG1289">
        <v>0</v>
      </c>
      <c r="BH1289">
        <v>0</v>
      </c>
      <c r="BI1289">
        <v>0</v>
      </c>
      <c r="BJ1289">
        <v>0</v>
      </c>
      <c r="BK1289">
        <v>0</v>
      </c>
      <c r="BL1289">
        <v>0</v>
      </c>
      <c r="BM1289">
        <v>0</v>
      </c>
      <c r="BN1289">
        <v>0</v>
      </c>
      <c r="BO1289">
        <v>0</v>
      </c>
      <c r="BP1289">
        <v>0</v>
      </c>
      <c r="BQ1289">
        <v>0</v>
      </c>
      <c r="BR1289">
        <v>0</v>
      </c>
      <c r="BS1289">
        <v>0</v>
      </c>
      <c r="BT1289">
        <v>0</v>
      </c>
      <c r="BU1289">
        <v>0</v>
      </c>
      <c r="BV1289">
        <v>0</v>
      </c>
      <c r="BW1289">
        <v>0</v>
      </c>
      <c r="CV1289">
        <v>0</v>
      </c>
      <c r="CW1289" t="e">
        <f>ROUND(Y1289*Source!I1593*DO1289,9)</f>
        <v>#REF!</v>
      </c>
      <c r="CX1289" t="e">
        <f>ROUND(Y1289*Source!I1593,9)</f>
        <v>#REF!</v>
      </c>
      <c r="CY1289">
        <f>AB1289</f>
        <v>245.16</v>
      </c>
      <c r="CZ1289">
        <f>AF1289</f>
        <v>31.27</v>
      </c>
      <c r="DA1289">
        <f>AJ1289</f>
        <v>7.84</v>
      </c>
      <c r="DB1289">
        <f t="shared" si="601"/>
        <v>39.71</v>
      </c>
      <c r="DC1289">
        <f t="shared" si="602"/>
        <v>17.28</v>
      </c>
      <c r="DD1289" t="s">
        <v>3</v>
      </c>
      <c r="DE1289" t="s">
        <v>3</v>
      </c>
      <c r="DF1289" t="e">
        <f t="shared" si="611"/>
        <v>#REF!</v>
      </c>
      <c r="DG1289" t="e">
        <f>ROUND(ROUND(AF1289*AJ1289,0)*CX1289,0)</f>
        <v>#REF!</v>
      </c>
      <c r="DH1289" t="e">
        <f>ROUND(ROUND(AG1289*AK1289,0)*CX1289,0)</f>
        <v>#REF!</v>
      </c>
      <c r="DI1289" t="e">
        <f t="shared" si="612"/>
        <v>#REF!</v>
      </c>
      <c r="DJ1289" t="e">
        <f>DG1289</f>
        <v>#REF!</v>
      </c>
      <c r="DK1289">
        <v>0</v>
      </c>
      <c r="DL1289" t="s">
        <v>3</v>
      </c>
      <c r="DM1289">
        <v>0</v>
      </c>
      <c r="DN1289" t="s">
        <v>3</v>
      </c>
      <c r="DO1289">
        <v>0</v>
      </c>
    </row>
    <row r="1290" spans="1:119" x14ac:dyDescent="0.2">
      <c r="A1290">
        <f>ROW(Source!A1593)</f>
        <v>1593</v>
      </c>
      <c r="B1290">
        <v>69726884</v>
      </c>
      <c r="C1290">
        <v>69735764</v>
      </c>
      <c r="D1290">
        <v>27440041</v>
      </c>
      <c r="E1290">
        <v>1</v>
      </c>
      <c r="F1290">
        <v>1</v>
      </c>
      <c r="G1290">
        <v>1</v>
      </c>
      <c r="H1290">
        <v>2</v>
      </c>
      <c r="I1290" t="s">
        <v>1003</v>
      </c>
      <c r="J1290" t="s">
        <v>1004</v>
      </c>
      <c r="K1290" t="s">
        <v>1005</v>
      </c>
      <c r="L1290">
        <v>1368</v>
      </c>
      <c r="N1290">
        <v>1011</v>
      </c>
      <c r="O1290" t="s">
        <v>978</v>
      </c>
      <c r="P1290" t="s">
        <v>978</v>
      </c>
      <c r="Q1290">
        <v>1</v>
      </c>
      <c r="W1290">
        <v>0</v>
      </c>
      <c r="X1290">
        <v>781889226</v>
      </c>
      <c r="Y1290">
        <f t="shared" si="600"/>
        <v>9.07</v>
      </c>
      <c r="AA1290">
        <v>0</v>
      </c>
      <c r="AB1290">
        <v>3.92</v>
      </c>
      <c r="AC1290">
        <v>0</v>
      </c>
      <c r="AD1290">
        <v>0</v>
      </c>
      <c r="AE1290">
        <v>0</v>
      </c>
      <c r="AF1290">
        <v>0.5</v>
      </c>
      <c r="AG1290">
        <v>0</v>
      </c>
      <c r="AH1290">
        <v>0</v>
      </c>
      <c r="AI1290">
        <v>1</v>
      </c>
      <c r="AJ1290">
        <v>7.84</v>
      </c>
      <c r="AK1290">
        <v>19.8</v>
      </c>
      <c r="AL1290">
        <v>1</v>
      </c>
      <c r="AM1290">
        <v>5</v>
      </c>
      <c r="AN1290">
        <v>0</v>
      </c>
      <c r="AO1290">
        <v>1</v>
      </c>
      <c r="AP1290">
        <v>0</v>
      </c>
      <c r="AQ1290">
        <v>0</v>
      </c>
      <c r="AR1290">
        <v>0</v>
      </c>
      <c r="AS1290" t="s">
        <v>3</v>
      </c>
      <c r="AT1290">
        <v>9.07</v>
      </c>
      <c r="AU1290" t="s">
        <v>3</v>
      </c>
      <c r="AV1290">
        <v>0</v>
      </c>
      <c r="AW1290">
        <v>2</v>
      </c>
      <c r="AX1290">
        <v>69735774</v>
      </c>
      <c r="AY1290">
        <v>1</v>
      </c>
      <c r="AZ1290">
        <v>0</v>
      </c>
      <c r="BA1290">
        <v>1312</v>
      </c>
      <c r="BB1290">
        <v>0</v>
      </c>
      <c r="BC1290">
        <v>0</v>
      </c>
      <c r="BD1290">
        <v>0</v>
      </c>
      <c r="BE1290">
        <v>0</v>
      </c>
      <c r="BF1290">
        <v>0</v>
      </c>
      <c r="BG1290">
        <v>0</v>
      </c>
      <c r="BH1290">
        <v>0</v>
      </c>
      <c r="BI1290">
        <v>0</v>
      </c>
      <c r="BJ1290">
        <v>0</v>
      </c>
      <c r="BK1290">
        <v>0</v>
      </c>
      <c r="BL1290">
        <v>0</v>
      </c>
      <c r="BM1290">
        <v>0</v>
      </c>
      <c r="BN1290">
        <v>0</v>
      </c>
      <c r="BO1290">
        <v>0</v>
      </c>
      <c r="BP1290">
        <v>0</v>
      </c>
      <c r="BQ1290">
        <v>0</v>
      </c>
      <c r="BR1290">
        <v>0</v>
      </c>
      <c r="BS1290">
        <v>0</v>
      </c>
      <c r="BT1290">
        <v>0</v>
      </c>
      <c r="BU1290">
        <v>0</v>
      </c>
      <c r="BV1290">
        <v>0</v>
      </c>
      <c r="BW1290">
        <v>0</v>
      </c>
      <c r="CV1290">
        <v>0</v>
      </c>
      <c r="CW1290" t="e">
        <f>ROUND(Y1290*Source!I1593*DO1290,9)</f>
        <v>#REF!</v>
      </c>
      <c r="CX1290" t="e">
        <f>ROUND(Y1290*Source!I1593,9)</f>
        <v>#REF!</v>
      </c>
      <c r="CY1290">
        <f>AB1290</f>
        <v>3.92</v>
      </c>
      <c r="CZ1290">
        <f>AF1290</f>
        <v>0.5</v>
      </c>
      <c r="DA1290">
        <f>AJ1290</f>
        <v>7.84</v>
      </c>
      <c r="DB1290">
        <f t="shared" si="601"/>
        <v>4.54</v>
      </c>
      <c r="DC1290">
        <f t="shared" si="602"/>
        <v>0</v>
      </c>
      <c r="DD1290" t="s">
        <v>3</v>
      </c>
      <c r="DE1290" t="s">
        <v>3</v>
      </c>
      <c r="DF1290" t="e">
        <f t="shared" si="611"/>
        <v>#REF!</v>
      </c>
      <c r="DG1290" t="e">
        <f>ROUND(ROUND(AF1290*AJ1290,0)*CX1290,0)</f>
        <v>#REF!</v>
      </c>
      <c r="DH1290" t="e">
        <f>ROUND(ROUND(AG1290*AK1290,0)*CX1290,0)</f>
        <v>#REF!</v>
      </c>
      <c r="DI1290" t="e">
        <f t="shared" si="612"/>
        <v>#REF!</v>
      </c>
      <c r="DJ1290" t="e">
        <f>DG1290</f>
        <v>#REF!</v>
      </c>
      <c r="DK1290">
        <v>0</v>
      </c>
      <c r="DL1290" t="s">
        <v>3</v>
      </c>
      <c r="DM1290">
        <v>0</v>
      </c>
      <c r="DN1290" t="s">
        <v>3</v>
      </c>
      <c r="DO1290">
        <v>0</v>
      </c>
    </row>
    <row r="1291" spans="1:119" x14ac:dyDescent="0.2">
      <c r="A1291">
        <f>ROW(Source!A1593)</f>
        <v>1593</v>
      </c>
      <c r="B1291">
        <v>69726884</v>
      </c>
      <c r="C1291">
        <v>69735764</v>
      </c>
      <c r="D1291">
        <v>27416566</v>
      </c>
      <c r="E1291">
        <v>1</v>
      </c>
      <c r="F1291">
        <v>1</v>
      </c>
      <c r="G1291">
        <v>1</v>
      </c>
      <c r="H1291">
        <v>3</v>
      </c>
      <c r="I1291" t="s">
        <v>82</v>
      </c>
      <c r="J1291" t="s">
        <v>84</v>
      </c>
      <c r="K1291" t="s">
        <v>83</v>
      </c>
      <c r="L1291">
        <v>1339</v>
      </c>
      <c r="N1291">
        <v>1007</v>
      </c>
      <c r="O1291" t="s">
        <v>40</v>
      </c>
      <c r="P1291" t="s">
        <v>40</v>
      </c>
      <c r="Q1291">
        <v>1</v>
      </c>
      <c r="W1291">
        <v>0</v>
      </c>
      <c r="X1291">
        <v>-50505369</v>
      </c>
      <c r="Y1291">
        <f t="shared" si="600"/>
        <v>3.5</v>
      </c>
      <c r="AA1291">
        <v>14.19</v>
      </c>
      <c r="AB1291">
        <v>0</v>
      </c>
      <c r="AC1291">
        <v>0</v>
      </c>
      <c r="AD1291">
        <v>0</v>
      </c>
      <c r="AE1291">
        <v>1.97</v>
      </c>
      <c r="AF1291">
        <v>0</v>
      </c>
      <c r="AG1291">
        <v>0</v>
      </c>
      <c r="AH1291">
        <v>0</v>
      </c>
      <c r="AI1291">
        <v>7.56</v>
      </c>
      <c r="AJ1291">
        <v>1</v>
      </c>
      <c r="AK1291">
        <v>1</v>
      </c>
      <c r="AL1291">
        <v>1</v>
      </c>
      <c r="AM1291">
        <v>5</v>
      </c>
      <c r="AN1291">
        <v>0</v>
      </c>
      <c r="AO1291">
        <v>0</v>
      </c>
      <c r="AP1291">
        <v>1</v>
      </c>
      <c r="AQ1291">
        <v>0</v>
      </c>
      <c r="AR1291">
        <v>0</v>
      </c>
      <c r="AS1291" t="s">
        <v>3</v>
      </c>
      <c r="AT1291">
        <v>3.5</v>
      </c>
      <c r="AU1291" t="s">
        <v>3</v>
      </c>
      <c r="AV1291">
        <v>0</v>
      </c>
      <c r="AW1291">
        <v>2</v>
      </c>
      <c r="AX1291">
        <v>69735776</v>
      </c>
      <c r="AY1291">
        <v>1</v>
      </c>
      <c r="AZ1291">
        <v>16384</v>
      </c>
      <c r="BA1291">
        <v>1314</v>
      </c>
      <c r="BB1291">
        <v>3</v>
      </c>
      <c r="BC1291">
        <v>0</v>
      </c>
      <c r="BD1291">
        <v>0</v>
      </c>
      <c r="BE1291">
        <v>0</v>
      </c>
      <c r="BF1291">
        <v>0</v>
      </c>
      <c r="BG1291">
        <v>0</v>
      </c>
      <c r="BH1291">
        <v>0</v>
      </c>
      <c r="BI1291">
        <v>0</v>
      </c>
      <c r="BJ1291">
        <v>0</v>
      </c>
      <c r="BK1291">
        <v>0</v>
      </c>
      <c r="BL1291">
        <v>0</v>
      </c>
      <c r="BM1291">
        <v>0</v>
      </c>
      <c r="BN1291">
        <v>0</v>
      </c>
      <c r="BO1291">
        <v>0</v>
      </c>
      <c r="BP1291">
        <v>0</v>
      </c>
      <c r="BQ1291">
        <v>0</v>
      </c>
      <c r="BR1291">
        <v>0</v>
      </c>
      <c r="BS1291">
        <v>0</v>
      </c>
      <c r="BT1291">
        <v>0</v>
      </c>
      <c r="BU1291">
        <v>0</v>
      </c>
      <c r="BV1291">
        <v>0</v>
      </c>
      <c r="BW1291">
        <v>0</v>
      </c>
      <c r="CV1291">
        <v>0</v>
      </c>
      <c r="CW1291">
        <v>0</v>
      </c>
      <c r="CX1291" t="e">
        <f>ROUND(Y1291*Source!I1593,9)</f>
        <v>#REF!</v>
      </c>
      <c r="CY1291">
        <f>AA1291</f>
        <v>14.19</v>
      </c>
      <c r="CZ1291">
        <f>AE1291</f>
        <v>1.97</v>
      </c>
      <c r="DA1291">
        <f>AI1291</f>
        <v>7.56</v>
      </c>
      <c r="DB1291">
        <f t="shared" si="601"/>
        <v>6.9</v>
      </c>
      <c r="DC1291">
        <f t="shared" si="602"/>
        <v>0</v>
      </c>
      <c r="DD1291" t="s">
        <v>3</v>
      </c>
      <c r="DE1291" t="s">
        <v>3</v>
      </c>
      <c r="DF1291" t="e">
        <f>ROUND(ROUND(AE1291*AI1291,0)*CX1291,0)</f>
        <v>#REF!</v>
      </c>
      <c r="DG1291" t="e">
        <f t="shared" ref="DG1291:DG1299" si="613">ROUND(ROUND(AF1291,0)*CX1291,0)</f>
        <v>#REF!</v>
      </c>
      <c r="DH1291" t="e">
        <f t="shared" ref="DH1291:DH1298" si="614">ROUND(ROUND(AG1291,0)*CX1291,0)</f>
        <v>#REF!</v>
      </c>
      <c r="DI1291" t="e">
        <f t="shared" si="612"/>
        <v>#REF!</v>
      </c>
      <c r="DJ1291" t="e">
        <f>DF1291</f>
        <v>#REF!</v>
      </c>
      <c r="DK1291">
        <v>0</v>
      </c>
      <c r="DL1291" t="s">
        <v>3</v>
      </c>
      <c r="DM1291">
        <v>0</v>
      </c>
      <c r="DN1291" t="s">
        <v>3</v>
      </c>
      <c r="DO1291">
        <v>0</v>
      </c>
    </row>
    <row r="1292" spans="1:119" x14ac:dyDescent="0.2">
      <c r="A1292">
        <f>ROW(Source!A1593)</f>
        <v>1593</v>
      </c>
      <c r="B1292">
        <v>69726884</v>
      </c>
      <c r="C1292">
        <v>69735764</v>
      </c>
      <c r="D1292">
        <v>61335860</v>
      </c>
      <c r="E1292">
        <v>1</v>
      </c>
      <c r="F1292">
        <v>1</v>
      </c>
      <c r="G1292">
        <v>1</v>
      </c>
      <c r="H1292">
        <v>3</v>
      </c>
      <c r="I1292" t="s">
        <v>641</v>
      </c>
      <c r="J1292" t="s">
        <v>643</v>
      </c>
      <c r="K1292" t="s">
        <v>642</v>
      </c>
      <c r="L1292">
        <v>1339</v>
      </c>
      <c r="N1292">
        <v>1007</v>
      </c>
      <c r="O1292" t="s">
        <v>40</v>
      </c>
      <c r="P1292" t="s">
        <v>40</v>
      </c>
      <c r="Q1292">
        <v>1</v>
      </c>
      <c r="W1292">
        <v>0</v>
      </c>
      <c r="X1292">
        <v>1571262290</v>
      </c>
      <c r="Y1292">
        <f t="shared" si="600"/>
        <v>2.04</v>
      </c>
      <c r="AA1292">
        <v>3403.83</v>
      </c>
      <c r="AB1292">
        <v>0</v>
      </c>
      <c r="AC1292">
        <v>0</v>
      </c>
      <c r="AD1292">
        <v>0</v>
      </c>
      <c r="AE1292">
        <v>470.73</v>
      </c>
      <c r="AF1292">
        <v>0</v>
      </c>
      <c r="AG1292">
        <v>0</v>
      </c>
      <c r="AH1292">
        <v>0</v>
      </c>
      <c r="AI1292">
        <v>7.56</v>
      </c>
      <c r="AJ1292">
        <v>1</v>
      </c>
      <c r="AK1292">
        <v>1</v>
      </c>
      <c r="AL1292">
        <v>1</v>
      </c>
      <c r="AM1292">
        <v>5</v>
      </c>
      <c r="AN1292">
        <v>0</v>
      </c>
      <c r="AO1292">
        <v>0</v>
      </c>
      <c r="AP1292">
        <v>1</v>
      </c>
      <c r="AQ1292">
        <v>0</v>
      </c>
      <c r="AR1292">
        <v>0</v>
      </c>
      <c r="AS1292" t="s">
        <v>3</v>
      </c>
      <c r="AT1292">
        <v>2.04</v>
      </c>
      <c r="AU1292" t="s">
        <v>3</v>
      </c>
      <c r="AV1292">
        <v>0</v>
      </c>
      <c r="AW1292">
        <v>1</v>
      </c>
      <c r="AX1292">
        <v>-1</v>
      </c>
      <c r="AY1292">
        <v>0</v>
      </c>
      <c r="AZ1292">
        <v>0</v>
      </c>
      <c r="BA1292" t="s">
        <v>3</v>
      </c>
      <c r="BB1292">
        <v>0</v>
      </c>
      <c r="BC1292">
        <v>0</v>
      </c>
      <c r="BD1292">
        <v>0</v>
      </c>
      <c r="BE1292">
        <v>0</v>
      </c>
      <c r="BF1292">
        <v>0</v>
      </c>
      <c r="BG1292">
        <v>0</v>
      </c>
      <c r="BH1292">
        <v>0</v>
      </c>
      <c r="BI1292">
        <v>0</v>
      </c>
      <c r="BJ1292">
        <v>0</v>
      </c>
      <c r="BK1292">
        <v>0</v>
      </c>
      <c r="BL1292">
        <v>0</v>
      </c>
      <c r="BM1292">
        <v>0</v>
      </c>
      <c r="BN1292">
        <v>0</v>
      </c>
      <c r="BO1292">
        <v>0</v>
      </c>
      <c r="BP1292">
        <v>0</v>
      </c>
      <c r="BQ1292">
        <v>0</v>
      </c>
      <c r="BR1292">
        <v>0</v>
      </c>
      <c r="BS1292">
        <v>0</v>
      </c>
      <c r="BT1292">
        <v>0</v>
      </c>
      <c r="BU1292">
        <v>0</v>
      </c>
      <c r="BV1292">
        <v>0</v>
      </c>
      <c r="BW1292">
        <v>0</v>
      </c>
      <c r="CV1292">
        <v>0</v>
      </c>
      <c r="CW1292">
        <v>0</v>
      </c>
      <c r="CX1292" t="e">
        <f>ROUND(Y1292*Source!I1593,9)</f>
        <v>#REF!</v>
      </c>
      <c r="CY1292">
        <f>AA1292</f>
        <v>3403.83</v>
      </c>
      <c r="CZ1292">
        <f>AE1292</f>
        <v>470.73</v>
      </c>
      <c r="DA1292">
        <f>AI1292</f>
        <v>7.56</v>
      </c>
      <c r="DB1292">
        <f t="shared" si="601"/>
        <v>960.29</v>
      </c>
      <c r="DC1292">
        <f t="shared" si="602"/>
        <v>0</v>
      </c>
      <c r="DD1292" t="s">
        <v>3</v>
      </c>
      <c r="DE1292" t="s">
        <v>3</v>
      </c>
      <c r="DF1292" t="e">
        <f>ROUND(ROUND(AE1292*AI1292,0)*CX1292,0)</f>
        <v>#REF!</v>
      </c>
      <c r="DG1292" t="e">
        <f t="shared" si="613"/>
        <v>#REF!</v>
      </c>
      <c r="DH1292" t="e">
        <f t="shared" si="614"/>
        <v>#REF!</v>
      </c>
      <c r="DI1292" t="e">
        <f t="shared" si="612"/>
        <v>#REF!</v>
      </c>
      <c r="DJ1292" t="e">
        <f>DF1292</f>
        <v>#REF!</v>
      </c>
      <c r="DK1292">
        <v>0</v>
      </c>
      <c r="DL1292" t="s">
        <v>3</v>
      </c>
      <c r="DM1292">
        <v>0</v>
      </c>
      <c r="DN1292" t="s">
        <v>3</v>
      </c>
      <c r="DO1292">
        <v>0</v>
      </c>
    </row>
    <row r="1293" spans="1:119" x14ac:dyDescent="0.2">
      <c r="A1293">
        <f>ROW(Source!A1598)</f>
        <v>1598</v>
      </c>
      <c r="B1293">
        <v>69726971</v>
      </c>
      <c r="C1293">
        <v>69735779</v>
      </c>
      <c r="D1293">
        <v>27496319</v>
      </c>
      <c r="E1293">
        <v>1</v>
      </c>
      <c r="F1293">
        <v>1</v>
      </c>
      <c r="G1293">
        <v>1</v>
      </c>
      <c r="H1293">
        <v>1</v>
      </c>
      <c r="I1293" t="s">
        <v>1001</v>
      </c>
      <c r="J1293" t="s">
        <v>3</v>
      </c>
      <c r="K1293" t="s">
        <v>1002</v>
      </c>
      <c r="L1293">
        <v>1369</v>
      </c>
      <c r="N1293">
        <v>1013</v>
      </c>
      <c r="O1293" t="s">
        <v>974</v>
      </c>
      <c r="P1293" t="s">
        <v>974</v>
      </c>
      <c r="Q1293">
        <v>1</v>
      </c>
      <c r="W1293">
        <v>0</v>
      </c>
      <c r="X1293">
        <v>1189128158</v>
      </c>
      <c r="Y1293">
        <f t="shared" ref="Y1293:Y1302" si="615">(AT1293*4)</f>
        <v>2</v>
      </c>
      <c r="AA1293">
        <v>0</v>
      </c>
      <c r="AB1293">
        <v>0</v>
      </c>
      <c r="AC1293">
        <v>0</v>
      </c>
      <c r="AD1293">
        <v>8.01</v>
      </c>
      <c r="AE1293">
        <v>0</v>
      </c>
      <c r="AF1293">
        <v>0</v>
      </c>
      <c r="AG1293">
        <v>0</v>
      </c>
      <c r="AH1293">
        <v>8.01</v>
      </c>
      <c r="AI1293">
        <v>1</v>
      </c>
      <c r="AJ1293">
        <v>1</v>
      </c>
      <c r="AK1293">
        <v>1</v>
      </c>
      <c r="AL1293">
        <v>1</v>
      </c>
      <c r="AM1293">
        <v>0</v>
      </c>
      <c r="AN1293">
        <v>0</v>
      </c>
      <c r="AO1293">
        <v>1</v>
      </c>
      <c r="AP1293">
        <v>1</v>
      </c>
      <c r="AQ1293">
        <v>0</v>
      </c>
      <c r="AR1293">
        <v>0</v>
      </c>
      <c r="AS1293" t="s">
        <v>3</v>
      </c>
      <c r="AT1293">
        <v>0.5</v>
      </c>
      <c r="AU1293" t="s">
        <v>199</v>
      </c>
      <c r="AV1293">
        <v>1</v>
      </c>
      <c r="AW1293">
        <v>2</v>
      </c>
      <c r="AX1293">
        <v>69735785</v>
      </c>
      <c r="AY1293">
        <v>1</v>
      </c>
      <c r="AZ1293">
        <v>0</v>
      </c>
      <c r="BA1293">
        <v>1315</v>
      </c>
      <c r="BB1293">
        <v>0</v>
      </c>
      <c r="BC1293">
        <v>0</v>
      </c>
      <c r="BD1293">
        <v>0</v>
      </c>
      <c r="BE1293">
        <v>0</v>
      </c>
      <c r="BF1293">
        <v>0</v>
      </c>
      <c r="BG1293">
        <v>0</v>
      </c>
      <c r="BH1293">
        <v>0</v>
      </c>
      <c r="BI1293">
        <v>0</v>
      </c>
      <c r="BJ1293">
        <v>0</v>
      </c>
      <c r="BK1293">
        <v>0</v>
      </c>
      <c r="BL1293">
        <v>0</v>
      </c>
      <c r="BM1293">
        <v>0</v>
      </c>
      <c r="BN1293">
        <v>0</v>
      </c>
      <c r="BO1293">
        <v>0</v>
      </c>
      <c r="BP1293">
        <v>0</v>
      </c>
      <c r="BQ1293">
        <v>0</v>
      </c>
      <c r="BR1293">
        <v>0</v>
      </c>
      <c r="BS1293">
        <v>0</v>
      </c>
      <c r="BT1293">
        <v>0</v>
      </c>
      <c r="BU1293">
        <v>0</v>
      </c>
      <c r="BV1293">
        <v>0</v>
      </c>
      <c r="BW1293">
        <v>0</v>
      </c>
      <c r="CU1293" t="e">
        <f>ROUND(AT1293*Source!I1598*AH1293*AL1293,0)</f>
        <v>#REF!</v>
      </c>
      <c r="CV1293" t="e">
        <f>ROUND(Y1293*Source!I1598,9)</f>
        <v>#REF!</v>
      </c>
      <c r="CW1293">
        <v>0</v>
      </c>
      <c r="CX1293" t="e">
        <f>ROUND(Y1293*Source!I1598,9)</f>
        <v>#REF!</v>
      </c>
      <c r="CY1293">
        <f>AD1293</f>
        <v>8.01</v>
      </c>
      <c r="CZ1293">
        <f>AH1293</f>
        <v>8.01</v>
      </c>
      <c r="DA1293">
        <f>AL1293</f>
        <v>1</v>
      </c>
      <c r="DB1293">
        <f t="shared" ref="DB1293:DB1302" si="616">ROUND((ROUND(AT1293*CZ1293,2)*4),2)</f>
        <v>16.04</v>
      </c>
      <c r="DC1293">
        <f t="shared" ref="DC1293:DC1302" si="617">ROUND((ROUND(AT1293*AG1293,2)*4),2)</f>
        <v>0</v>
      </c>
      <c r="DD1293" t="s">
        <v>3</v>
      </c>
      <c r="DE1293" t="s">
        <v>3</v>
      </c>
      <c r="DF1293" t="e">
        <f t="shared" ref="DF1293:DF1301" si="618">ROUND(ROUND(AE1293,0)*CX1293,0)</f>
        <v>#REF!</v>
      </c>
      <c r="DG1293" t="e">
        <f t="shared" si="613"/>
        <v>#REF!</v>
      </c>
      <c r="DH1293" t="e">
        <f t="shared" si="614"/>
        <v>#REF!</v>
      </c>
      <c r="DI1293" t="e">
        <f t="shared" si="612"/>
        <v>#REF!</v>
      </c>
      <c r="DJ1293" t="e">
        <f>DI1293</f>
        <v>#REF!</v>
      </c>
      <c r="DK1293">
        <v>0</v>
      </c>
      <c r="DL1293" t="s">
        <v>3</v>
      </c>
      <c r="DM1293">
        <v>0</v>
      </c>
      <c r="DN1293" t="s">
        <v>3</v>
      </c>
      <c r="DO1293">
        <v>0</v>
      </c>
    </row>
    <row r="1294" spans="1:119" x14ac:dyDescent="0.2">
      <c r="A1294">
        <f>ROW(Source!A1598)</f>
        <v>1598</v>
      </c>
      <c r="B1294">
        <v>69726971</v>
      </c>
      <c r="C1294">
        <v>69735779</v>
      </c>
      <c r="D1294">
        <v>121548</v>
      </c>
      <c r="E1294">
        <v>1</v>
      </c>
      <c r="F1294">
        <v>1</v>
      </c>
      <c r="G1294">
        <v>1</v>
      </c>
      <c r="H1294">
        <v>1</v>
      </c>
      <c r="I1294" t="s">
        <v>36</v>
      </c>
      <c r="J1294" t="s">
        <v>3</v>
      </c>
      <c r="K1294" t="s">
        <v>981</v>
      </c>
      <c r="L1294">
        <v>608254</v>
      </c>
      <c r="N1294">
        <v>1013</v>
      </c>
      <c r="O1294" t="s">
        <v>982</v>
      </c>
      <c r="P1294" t="s">
        <v>982</v>
      </c>
      <c r="Q1294">
        <v>1</v>
      </c>
      <c r="W1294">
        <v>0</v>
      </c>
      <c r="X1294">
        <v>-185737400</v>
      </c>
      <c r="Y1294">
        <f t="shared" si="615"/>
        <v>0.84</v>
      </c>
      <c r="AA1294">
        <v>0</v>
      </c>
      <c r="AB1294">
        <v>0</v>
      </c>
      <c r="AC1294">
        <v>0</v>
      </c>
      <c r="AD1294">
        <v>0</v>
      </c>
      <c r="AE1294">
        <v>0</v>
      </c>
      <c r="AF1294">
        <v>0</v>
      </c>
      <c r="AG1294">
        <v>0</v>
      </c>
      <c r="AH1294">
        <v>0</v>
      </c>
      <c r="AI1294">
        <v>1</v>
      </c>
      <c r="AJ1294">
        <v>1</v>
      </c>
      <c r="AK1294">
        <v>1</v>
      </c>
      <c r="AL1294">
        <v>1</v>
      </c>
      <c r="AM1294">
        <v>0</v>
      </c>
      <c r="AN1294">
        <v>0</v>
      </c>
      <c r="AO1294">
        <v>1</v>
      </c>
      <c r="AP1294">
        <v>1</v>
      </c>
      <c r="AQ1294">
        <v>0</v>
      </c>
      <c r="AR1294">
        <v>0</v>
      </c>
      <c r="AS1294" t="s">
        <v>3</v>
      </c>
      <c r="AT1294">
        <v>0.21</v>
      </c>
      <c r="AU1294" t="s">
        <v>199</v>
      </c>
      <c r="AV1294">
        <v>2</v>
      </c>
      <c r="AW1294">
        <v>2</v>
      </c>
      <c r="AX1294">
        <v>69735786</v>
      </c>
      <c r="AY1294">
        <v>1</v>
      </c>
      <c r="AZ1294">
        <v>0</v>
      </c>
      <c r="BA1294">
        <v>1316</v>
      </c>
      <c r="BB1294">
        <v>0</v>
      </c>
      <c r="BC1294">
        <v>0</v>
      </c>
      <c r="BD1294">
        <v>0</v>
      </c>
      <c r="BE1294">
        <v>0</v>
      </c>
      <c r="BF1294">
        <v>0</v>
      </c>
      <c r="BG1294">
        <v>0</v>
      </c>
      <c r="BH1294">
        <v>0</v>
      </c>
      <c r="BI1294">
        <v>0</v>
      </c>
      <c r="BJ1294">
        <v>0</v>
      </c>
      <c r="BK1294">
        <v>0</v>
      </c>
      <c r="BL1294">
        <v>0</v>
      </c>
      <c r="BM1294">
        <v>0</v>
      </c>
      <c r="BN1294">
        <v>0</v>
      </c>
      <c r="BO1294">
        <v>0</v>
      </c>
      <c r="BP1294">
        <v>0</v>
      </c>
      <c r="BQ1294">
        <v>0</v>
      </c>
      <c r="BR1294">
        <v>0</v>
      </c>
      <c r="BS1294">
        <v>0</v>
      </c>
      <c r="BT1294">
        <v>0</v>
      </c>
      <c r="BU1294">
        <v>0</v>
      </c>
      <c r="BV1294">
        <v>0</v>
      </c>
      <c r="BW1294">
        <v>0</v>
      </c>
      <c r="CV1294">
        <v>0</v>
      </c>
      <c r="CW1294">
        <v>0</v>
      </c>
      <c r="CX1294" t="e">
        <f>ROUND(Y1294*Source!I1598,9)</f>
        <v>#REF!</v>
      </c>
      <c r="CY1294">
        <f>AD1294</f>
        <v>0</v>
      </c>
      <c r="CZ1294">
        <f>AH1294</f>
        <v>0</v>
      </c>
      <c r="DA1294">
        <f>AL1294</f>
        <v>1</v>
      </c>
      <c r="DB1294">
        <f t="shared" si="616"/>
        <v>0</v>
      </c>
      <c r="DC1294">
        <f t="shared" si="617"/>
        <v>0</v>
      </c>
      <c r="DD1294" t="s">
        <v>3</v>
      </c>
      <c r="DE1294" t="s">
        <v>3</v>
      </c>
      <c r="DF1294" t="e">
        <f t="shared" si="618"/>
        <v>#REF!</v>
      </c>
      <c r="DG1294" t="e">
        <f t="shared" si="613"/>
        <v>#REF!</v>
      </c>
      <c r="DH1294" t="e">
        <f t="shared" si="614"/>
        <v>#REF!</v>
      </c>
      <c r="DI1294" t="e">
        <f t="shared" si="612"/>
        <v>#REF!</v>
      </c>
      <c r="DJ1294" t="e">
        <f>DI1294</f>
        <v>#REF!</v>
      </c>
      <c r="DK1294">
        <v>0</v>
      </c>
      <c r="DL1294" t="s">
        <v>3</v>
      </c>
      <c r="DM1294">
        <v>0</v>
      </c>
      <c r="DN1294" t="s">
        <v>3</v>
      </c>
      <c r="DO1294">
        <v>0</v>
      </c>
    </row>
    <row r="1295" spans="1:119" x14ac:dyDescent="0.2">
      <c r="A1295">
        <f>ROW(Source!A1598)</f>
        <v>1598</v>
      </c>
      <c r="B1295">
        <v>69726971</v>
      </c>
      <c r="C1295">
        <v>69735779</v>
      </c>
      <c r="D1295">
        <v>27439630</v>
      </c>
      <c r="E1295">
        <v>1</v>
      </c>
      <c r="F1295">
        <v>1</v>
      </c>
      <c r="G1295">
        <v>1</v>
      </c>
      <c r="H1295">
        <v>2</v>
      </c>
      <c r="I1295" t="s">
        <v>986</v>
      </c>
      <c r="J1295" t="s">
        <v>987</v>
      </c>
      <c r="K1295" t="s">
        <v>988</v>
      </c>
      <c r="L1295">
        <v>1368</v>
      </c>
      <c r="N1295">
        <v>1011</v>
      </c>
      <c r="O1295" t="s">
        <v>978</v>
      </c>
      <c r="P1295" t="s">
        <v>978</v>
      </c>
      <c r="Q1295">
        <v>1</v>
      </c>
      <c r="W1295">
        <v>0</v>
      </c>
      <c r="X1295">
        <v>-72110300</v>
      </c>
      <c r="Y1295">
        <f t="shared" si="615"/>
        <v>0.84</v>
      </c>
      <c r="AA1295">
        <v>0</v>
      </c>
      <c r="AB1295">
        <v>31.27</v>
      </c>
      <c r="AC1295">
        <v>13.61</v>
      </c>
      <c r="AD1295">
        <v>0</v>
      </c>
      <c r="AE1295">
        <v>0</v>
      </c>
      <c r="AF1295">
        <v>31.27</v>
      </c>
      <c r="AG1295">
        <v>13.61</v>
      </c>
      <c r="AH1295">
        <v>0</v>
      </c>
      <c r="AI1295">
        <v>1</v>
      </c>
      <c r="AJ1295">
        <v>1</v>
      </c>
      <c r="AK1295">
        <v>1</v>
      </c>
      <c r="AL1295">
        <v>1</v>
      </c>
      <c r="AM1295">
        <v>0</v>
      </c>
      <c r="AN1295">
        <v>0</v>
      </c>
      <c r="AO1295">
        <v>1</v>
      </c>
      <c r="AP1295">
        <v>1</v>
      </c>
      <c r="AQ1295">
        <v>0</v>
      </c>
      <c r="AR1295">
        <v>0</v>
      </c>
      <c r="AS1295" t="s">
        <v>3</v>
      </c>
      <c r="AT1295">
        <v>0.21</v>
      </c>
      <c r="AU1295" t="s">
        <v>199</v>
      </c>
      <c r="AV1295">
        <v>0</v>
      </c>
      <c r="AW1295">
        <v>2</v>
      </c>
      <c r="AX1295">
        <v>69735787</v>
      </c>
      <c r="AY1295">
        <v>1</v>
      </c>
      <c r="AZ1295">
        <v>0</v>
      </c>
      <c r="BA1295">
        <v>1317</v>
      </c>
      <c r="BB1295">
        <v>0</v>
      </c>
      <c r="BC1295">
        <v>0</v>
      </c>
      <c r="BD1295">
        <v>0</v>
      </c>
      <c r="BE1295">
        <v>0</v>
      </c>
      <c r="BF1295">
        <v>0</v>
      </c>
      <c r="BG1295">
        <v>0</v>
      </c>
      <c r="BH1295">
        <v>0</v>
      </c>
      <c r="BI1295">
        <v>0</v>
      </c>
      <c r="BJ1295">
        <v>0</v>
      </c>
      <c r="BK1295">
        <v>0</v>
      </c>
      <c r="BL1295">
        <v>0</v>
      </c>
      <c r="BM1295">
        <v>0</v>
      </c>
      <c r="BN1295">
        <v>0</v>
      </c>
      <c r="BO1295">
        <v>0</v>
      </c>
      <c r="BP1295">
        <v>0</v>
      </c>
      <c r="BQ1295">
        <v>0</v>
      </c>
      <c r="BR1295">
        <v>0</v>
      </c>
      <c r="BS1295">
        <v>0</v>
      </c>
      <c r="BT1295">
        <v>0</v>
      </c>
      <c r="BU1295">
        <v>0</v>
      </c>
      <c r="BV1295">
        <v>0</v>
      </c>
      <c r="BW1295">
        <v>0</v>
      </c>
      <c r="CV1295">
        <v>0</v>
      </c>
      <c r="CW1295" t="e">
        <f>ROUND(Y1295*Source!I1598*DO1295,9)</f>
        <v>#REF!</v>
      </c>
      <c r="CX1295" t="e">
        <f>ROUND(Y1295*Source!I1598,9)</f>
        <v>#REF!</v>
      </c>
      <c r="CY1295">
        <f>AB1295</f>
        <v>31.27</v>
      </c>
      <c r="CZ1295">
        <f>AF1295</f>
        <v>31.27</v>
      </c>
      <c r="DA1295">
        <f>AJ1295</f>
        <v>1</v>
      </c>
      <c r="DB1295">
        <f t="shared" si="616"/>
        <v>26.28</v>
      </c>
      <c r="DC1295">
        <f t="shared" si="617"/>
        <v>11.44</v>
      </c>
      <c r="DD1295" t="s">
        <v>3</v>
      </c>
      <c r="DE1295" t="s">
        <v>3</v>
      </c>
      <c r="DF1295" t="e">
        <f t="shared" si="618"/>
        <v>#REF!</v>
      </c>
      <c r="DG1295" t="e">
        <f t="shared" si="613"/>
        <v>#REF!</v>
      </c>
      <c r="DH1295" t="e">
        <f t="shared" si="614"/>
        <v>#REF!</v>
      </c>
      <c r="DI1295" t="e">
        <f t="shared" si="612"/>
        <v>#REF!</v>
      </c>
      <c r="DJ1295" t="e">
        <f>DG1295</f>
        <v>#REF!</v>
      </c>
      <c r="DK1295">
        <v>0</v>
      </c>
      <c r="DL1295" t="s">
        <v>3</v>
      </c>
      <c r="DM1295">
        <v>0</v>
      </c>
      <c r="DN1295" t="s">
        <v>3</v>
      </c>
      <c r="DO1295">
        <v>0</v>
      </c>
    </row>
    <row r="1296" spans="1:119" x14ac:dyDescent="0.2">
      <c r="A1296">
        <f>ROW(Source!A1598)</f>
        <v>1598</v>
      </c>
      <c r="B1296">
        <v>69726971</v>
      </c>
      <c r="C1296">
        <v>69735779</v>
      </c>
      <c r="D1296">
        <v>27440041</v>
      </c>
      <c r="E1296">
        <v>1</v>
      </c>
      <c r="F1296">
        <v>1</v>
      </c>
      <c r="G1296">
        <v>1</v>
      </c>
      <c r="H1296">
        <v>2</v>
      </c>
      <c r="I1296" t="s">
        <v>1003</v>
      </c>
      <c r="J1296" t="s">
        <v>1004</v>
      </c>
      <c r="K1296" t="s">
        <v>1005</v>
      </c>
      <c r="L1296">
        <v>1368</v>
      </c>
      <c r="N1296">
        <v>1011</v>
      </c>
      <c r="O1296" t="s">
        <v>978</v>
      </c>
      <c r="P1296" t="s">
        <v>978</v>
      </c>
      <c r="Q1296">
        <v>1</v>
      </c>
      <c r="W1296">
        <v>0</v>
      </c>
      <c r="X1296">
        <v>781889226</v>
      </c>
      <c r="Y1296">
        <f t="shared" si="615"/>
        <v>9.2799999999999994</v>
      </c>
      <c r="AA1296">
        <v>0</v>
      </c>
      <c r="AB1296">
        <v>0.5</v>
      </c>
      <c r="AC1296">
        <v>0</v>
      </c>
      <c r="AD1296">
        <v>0</v>
      </c>
      <c r="AE1296">
        <v>0</v>
      </c>
      <c r="AF1296">
        <v>0.5</v>
      </c>
      <c r="AG1296">
        <v>0</v>
      </c>
      <c r="AH1296">
        <v>0</v>
      </c>
      <c r="AI1296">
        <v>1</v>
      </c>
      <c r="AJ1296">
        <v>1</v>
      </c>
      <c r="AK1296">
        <v>1</v>
      </c>
      <c r="AL1296">
        <v>1</v>
      </c>
      <c r="AM1296">
        <v>0</v>
      </c>
      <c r="AN1296">
        <v>0</v>
      </c>
      <c r="AO1296">
        <v>1</v>
      </c>
      <c r="AP1296">
        <v>1</v>
      </c>
      <c r="AQ1296">
        <v>0</v>
      </c>
      <c r="AR1296">
        <v>0</v>
      </c>
      <c r="AS1296" t="s">
        <v>3</v>
      </c>
      <c r="AT1296">
        <v>2.3199999999999998</v>
      </c>
      <c r="AU1296" t="s">
        <v>199</v>
      </c>
      <c r="AV1296">
        <v>0</v>
      </c>
      <c r="AW1296">
        <v>2</v>
      </c>
      <c r="AX1296">
        <v>69735788</v>
      </c>
      <c r="AY1296">
        <v>1</v>
      </c>
      <c r="AZ1296">
        <v>0</v>
      </c>
      <c r="BA1296">
        <v>1318</v>
      </c>
      <c r="BB1296">
        <v>0</v>
      </c>
      <c r="BC1296">
        <v>0</v>
      </c>
      <c r="BD1296">
        <v>0</v>
      </c>
      <c r="BE1296">
        <v>0</v>
      </c>
      <c r="BF1296">
        <v>0</v>
      </c>
      <c r="BG1296">
        <v>0</v>
      </c>
      <c r="BH1296">
        <v>0</v>
      </c>
      <c r="BI1296">
        <v>0</v>
      </c>
      <c r="BJ1296">
        <v>0</v>
      </c>
      <c r="BK1296">
        <v>0</v>
      </c>
      <c r="BL1296">
        <v>0</v>
      </c>
      <c r="BM1296">
        <v>0</v>
      </c>
      <c r="BN1296">
        <v>0</v>
      </c>
      <c r="BO1296">
        <v>0</v>
      </c>
      <c r="BP1296">
        <v>0</v>
      </c>
      <c r="BQ1296">
        <v>0</v>
      </c>
      <c r="BR1296">
        <v>0</v>
      </c>
      <c r="BS1296">
        <v>0</v>
      </c>
      <c r="BT1296">
        <v>0</v>
      </c>
      <c r="BU1296">
        <v>0</v>
      </c>
      <c r="BV1296">
        <v>0</v>
      </c>
      <c r="BW1296">
        <v>0</v>
      </c>
      <c r="CV1296">
        <v>0</v>
      </c>
      <c r="CW1296" t="e">
        <f>ROUND(Y1296*Source!I1598*DO1296,9)</f>
        <v>#REF!</v>
      </c>
      <c r="CX1296" t="e">
        <f>ROUND(Y1296*Source!I1598,9)</f>
        <v>#REF!</v>
      </c>
      <c r="CY1296">
        <f>AB1296</f>
        <v>0.5</v>
      </c>
      <c r="CZ1296">
        <f>AF1296</f>
        <v>0.5</v>
      </c>
      <c r="DA1296">
        <f>AJ1296</f>
        <v>1</v>
      </c>
      <c r="DB1296">
        <f t="shared" si="616"/>
        <v>4.6399999999999997</v>
      </c>
      <c r="DC1296">
        <f t="shared" si="617"/>
        <v>0</v>
      </c>
      <c r="DD1296" t="s">
        <v>3</v>
      </c>
      <c r="DE1296" t="s">
        <v>3</v>
      </c>
      <c r="DF1296" t="e">
        <f t="shared" si="618"/>
        <v>#REF!</v>
      </c>
      <c r="DG1296" t="e">
        <f t="shared" si="613"/>
        <v>#REF!</v>
      </c>
      <c r="DH1296" t="e">
        <f t="shared" si="614"/>
        <v>#REF!</v>
      </c>
      <c r="DI1296" t="e">
        <f t="shared" si="612"/>
        <v>#REF!</v>
      </c>
      <c r="DJ1296" t="e">
        <f>DG1296</f>
        <v>#REF!</v>
      </c>
      <c r="DK1296">
        <v>0</v>
      </c>
      <c r="DL1296" t="s">
        <v>3</v>
      </c>
      <c r="DM1296">
        <v>0</v>
      </c>
      <c r="DN1296" t="s">
        <v>3</v>
      </c>
      <c r="DO1296">
        <v>0</v>
      </c>
    </row>
    <row r="1297" spans="1:119" x14ac:dyDescent="0.2">
      <c r="A1297">
        <f>ROW(Source!A1598)</f>
        <v>1598</v>
      </c>
      <c r="B1297">
        <v>69726971</v>
      </c>
      <c r="C1297">
        <v>69735779</v>
      </c>
      <c r="D1297">
        <v>61335860</v>
      </c>
      <c r="E1297">
        <v>1</v>
      </c>
      <c r="F1297">
        <v>1</v>
      </c>
      <c r="G1297">
        <v>1</v>
      </c>
      <c r="H1297">
        <v>3</v>
      </c>
      <c r="I1297" t="s">
        <v>641</v>
      </c>
      <c r="J1297" t="s">
        <v>643</v>
      </c>
      <c r="K1297" t="s">
        <v>642</v>
      </c>
      <c r="L1297">
        <v>1339</v>
      </c>
      <c r="N1297">
        <v>1007</v>
      </c>
      <c r="O1297" t="s">
        <v>40</v>
      </c>
      <c r="P1297" t="s">
        <v>40</v>
      </c>
      <c r="Q1297">
        <v>1</v>
      </c>
      <c r="W1297">
        <v>0</v>
      </c>
      <c r="X1297">
        <v>1571262290</v>
      </c>
      <c r="Y1297">
        <f t="shared" si="615"/>
        <v>2.04</v>
      </c>
      <c r="AA1297">
        <v>436.64</v>
      </c>
      <c r="AB1297">
        <v>0</v>
      </c>
      <c r="AC1297">
        <v>0</v>
      </c>
      <c r="AD1297">
        <v>0</v>
      </c>
      <c r="AE1297">
        <v>436.64</v>
      </c>
      <c r="AF1297">
        <v>0</v>
      </c>
      <c r="AG1297">
        <v>0</v>
      </c>
      <c r="AH1297">
        <v>0</v>
      </c>
      <c r="AI1297">
        <v>1</v>
      </c>
      <c r="AJ1297">
        <v>1</v>
      </c>
      <c r="AK1297">
        <v>1</v>
      </c>
      <c r="AL1297">
        <v>1</v>
      </c>
      <c r="AM1297">
        <v>0</v>
      </c>
      <c r="AN1297">
        <v>0</v>
      </c>
      <c r="AO1297">
        <v>0</v>
      </c>
      <c r="AP1297">
        <v>1</v>
      </c>
      <c r="AQ1297">
        <v>0</v>
      </c>
      <c r="AR1297">
        <v>0</v>
      </c>
      <c r="AS1297" t="s">
        <v>3</v>
      </c>
      <c r="AT1297">
        <v>0.51</v>
      </c>
      <c r="AU1297" t="s">
        <v>199</v>
      </c>
      <c r="AV1297">
        <v>0</v>
      </c>
      <c r="AW1297">
        <v>1</v>
      </c>
      <c r="AX1297">
        <v>-1</v>
      </c>
      <c r="AY1297">
        <v>0</v>
      </c>
      <c r="AZ1297">
        <v>0</v>
      </c>
      <c r="BA1297" t="s">
        <v>3</v>
      </c>
      <c r="BB1297">
        <v>0</v>
      </c>
      <c r="BC1297">
        <v>0</v>
      </c>
      <c r="BD1297">
        <v>0</v>
      </c>
      <c r="BE1297">
        <v>0</v>
      </c>
      <c r="BF1297">
        <v>0</v>
      </c>
      <c r="BG1297">
        <v>0</v>
      </c>
      <c r="BH1297">
        <v>0</v>
      </c>
      <c r="BI1297">
        <v>0</v>
      </c>
      <c r="BJ1297">
        <v>0</v>
      </c>
      <c r="BK1297">
        <v>0</v>
      </c>
      <c r="BL1297">
        <v>0</v>
      </c>
      <c r="BM1297">
        <v>0</v>
      </c>
      <c r="BN1297">
        <v>0</v>
      </c>
      <c r="BO1297">
        <v>0</v>
      </c>
      <c r="BP1297">
        <v>0</v>
      </c>
      <c r="BQ1297">
        <v>0</v>
      </c>
      <c r="BR1297">
        <v>0</v>
      </c>
      <c r="BS1297">
        <v>0</v>
      </c>
      <c r="BT1297">
        <v>0</v>
      </c>
      <c r="BU1297">
        <v>0</v>
      </c>
      <c r="BV1297">
        <v>0</v>
      </c>
      <c r="BW1297">
        <v>0</v>
      </c>
      <c r="CV1297">
        <v>0</v>
      </c>
      <c r="CW1297">
        <v>0</v>
      </c>
      <c r="CX1297" t="e">
        <f>ROUND(Y1297*Source!I1598,9)</f>
        <v>#REF!</v>
      </c>
      <c r="CY1297">
        <f>AA1297</f>
        <v>436.64</v>
      </c>
      <c r="CZ1297">
        <f>AE1297</f>
        <v>436.64</v>
      </c>
      <c r="DA1297">
        <f>AI1297</f>
        <v>1</v>
      </c>
      <c r="DB1297">
        <f t="shared" si="616"/>
        <v>890.76</v>
      </c>
      <c r="DC1297">
        <f t="shared" si="617"/>
        <v>0</v>
      </c>
      <c r="DD1297" t="s">
        <v>3</v>
      </c>
      <c r="DE1297" t="s">
        <v>3</v>
      </c>
      <c r="DF1297" t="e">
        <f t="shared" si="618"/>
        <v>#REF!</v>
      </c>
      <c r="DG1297" t="e">
        <f t="shared" si="613"/>
        <v>#REF!</v>
      </c>
      <c r="DH1297" t="e">
        <f t="shared" si="614"/>
        <v>#REF!</v>
      </c>
      <c r="DI1297" t="e">
        <f t="shared" si="612"/>
        <v>#REF!</v>
      </c>
      <c r="DJ1297" t="e">
        <f>DF1297</f>
        <v>#REF!</v>
      </c>
      <c r="DK1297">
        <v>0</v>
      </c>
      <c r="DL1297" t="s">
        <v>3</v>
      </c>
      <c r="DM1297">
        <v>0</v>
      </c>
      <c r="DN1297" t="s">
        <v>3</v>
      </c>
      <c r="DO1297">
        <v>0</v>
      </c>
    </row>
    <row r="1298" spans="1:119" x14ac:dyDescent="0.2">
      <c r="A1298">
        <f>ROW(Source!A1599)</f>
        <v>1599</v>
      </c>
      <c r="B1298">
        <v>69726884</v>
      </c>
      <c r="C1298">
        <v>69735779</v>
      </c>
      <c r="D1298">
        <v>27496319</v>
      </c>
      <c r="E1298">
        <v>1</v>
      </c>
      <c r="F1298">
        <v>1</v>
      </c>
      <c r="G1298">
        <v>1</v>
      </c>
      <c r="H1298">
        <v>1</v>
      </c>
      <c r="I1298" t="s">
        <v>1001</v>
      </c>
      <c r="J1298" t="s">
        <v>3</v>
      </c>
      <c r="K1298" t="s">
        <v>1002</v>
      </c>
      <c r="L1298">
        <v>1369</v>
      </c>
      <c r="N1298">
        <v>1013</v>
      </c>
      <c r="O1298" t="s">
        <v>974</v>
      </c>
      <c r="P1298" t="s">
        <v>974</v>
      </c>
      <c r="Q1298">
        <v>1</v>
      </c>
      <c r="W1298">
        <v>0</v>
      </c>
      <c r="X1298">
        <v>1189128158</v>
      </c>
      <c r="Y1298">
        <f t="shared" si="615"/>
        <v>2</v>
      </c>
      <c r="AA1298">
        <v>0</v>
      </c>
      <c r="AB1298">
        <v>0</v>
      </c>
      <c r="AC1298">
        <v>0</v>
      </c>
      <c r="AD1298">
        <v>203.13</v>
      </c>
      <c r="AE1298">
        <v>0</v>
      </c>
      <c r="AF1298">
        <v>0</v>
      </c>
      <c r="AG1298">
        <v>0</v>
      </c>
      <c r="AH1298">
        <v>8.01</v>
      </c>
      <c r="AI1298">
        <v>1</v>
      </c>
      <c r="AJ1298">
        <v>1</v>
      </c>
      <c r="AK1298">
        <v>1</v>
      </c>
      <c r="AL1298">
        <v>25.36</v>
      </c>
      <c r="AM1298">
        <v>5</v>
      </c>
      <c r="AN1298">
        <v>0</v>
      </c>
      <c r="AO1298">
        <v>1</v>
      </c>
      <c r="AP1298">
        <v>1</v>
      </c>
      <c r="AQ1298">
        <v>0</v>
      </c>
      <c r="AR1298">
        <v>0</v>
      </c>
      <c r="AS1298" t="s">
        <v>3</v>
      </c>
      <c r="AT1298">
        <v>0.5</v>
      </c>
      <c r="AU1298" t="s">
        <v>199</v>
      </c>
      <c r="AV1298">
        <v>1</v>
      </c>
      <c r="AW1298">
        <v>2</v>
      </c>
      <c r="AX1298">
        <v>69735785</v>
      </c>
      <c r="AY1298">
        <v>1</v>
      </c>
      <c r="AZ1298">
        <v>0</v>
      </c>
      <c r="BA1298">
        <v>1320</v>
      </c>
      <c r="BB1298">
        <v>0</v>
      </c>
      <c r="BC1298">
        <v>0</v>
      </c>
      <c r="BD1298">
        <v>0</v>
      </c>
      <c r="BE1298">
        <v>0</v>
      </c>
      <c r="BF1298">
        <v>0</v>
      </c>
      <c r="BG1298">
        <v>0</v>
      </c>
      <c r="BH1298">
        <v>0</v>
      </c>
      <c r="BI1298">
        <v>0</v>
      </c>
      <c r="BJ1298">
        <v>0</v>
      </c>
      <c r="BK1298">
        <v>0</v>
      </c>
      <c r="BL1298">
        <v>0</v>
      </c>
      <c r="BM1298">
        <v>0</v>
      </c>
      <c r="BN1298">
        <v>0</v>
      </c>
      <c r="BO1298">
        <v>0</v>
      </c>
      <c r="BP1298">
        <v>0</v>
      </c>
      <c r="BQ1298">
        <v>0</v>
      </c>
      <c r="BR1298">
        <v>0</v>
      </c>
      <c r="BS1298">
        <v>0</v>
      </c>
      <c r="BT1298">
        <v>0</v>
      </c>
      <c r="BU1298">
        <v>0</v>
      </c>
      <c r="BV1298">
        <v>0</v>
      </c>
      <c r="BW1298">
        <v>0</v>
      </c>
      <c r="CU1298" t="e">
        <f>ROUND(AT1298*Source!I1599*AH1298*AL1298,0)</f>
        <v>#REF!</v>
      </c>
      <c r="CV1298" t="e">
        <f>ROUND(Y1298*Source!I1599,9)</f>
        <v>#REF!</v>
      </c>
      <c r="CW1298">
        <v>0</v>
      </c>
      <c r="CX1298" t="e">
        <f>ROUND(Y1298*Source!I1599,9)</f>
        <v>#REF!</v>
      </c>
      <c r="CY1298">
        <f>AD1298</f>
        <v>203.13</v>
      </c>
      <c r="CZ1298">
        <f>AH1298</f>
        <v>8.01</v>
      </c>
      <c r="DA1298">
        <f>AL1298</f>
        <v>25.36</v>
      </c>
      <c r="DB1298">
        <f t="shared" si="616"/>
        <v>16.04</v>
      </c>
      <c r="DC1298">
        <f t="shared" si="617"/>
        <v>0</v>
      </c>
      <c r="DD1298" t="s">
        <v>3</v>
      </c>
      <c r="DE1298" t="s">
        <v>3</v>
      </c>
      <c r="DF1298" t="e">
        <f t="shared" si="618"/>
        <v>#REF!</v>
      </c>
      <c r="DG1298" t="e">
        <f t="shared" si="613"/>
        <v>#REF!</v>
      </c>
      <c r="DH1298" t="e">
        <f t="shared" si="614"/>
        <v>#REF!</v>
      </c>
      <c r="DI1298" t="e">
        <f>ROUND(ROUND(AH1298*AL1298,0)*CX1298,0)</f>
        <v>#REF!</v>
      </c>
      <c r="DJ1298" t="e">
        <f>DI1298</f>
        <v>#REF!</v>
      </c>
      <c r="DK1298">
        <v>0</v>
      </c>
      <c r="DL1298" t="s">
        <v>3</v>
      </c>
      <c r="DM1298">
        <v>0</v>
      </c>
      <c r="DN1298" t="s">
        <v>3</v>
      </c>
      <c r="DO1298">
        <v>0</v>
      </c>
    </row>
    <row r="1299" spans="1:119" x14ac:dyDescent="0.2">
      <c r="A1299">
        <f>ROW(Source!A1599)</f>
        <v>1599</v>
      </c>
      <c r="B1299">
        <v>69726884</v>
      </c>
      <c r="C1299">
        <v>69735779</v>
      </c>
      <c r="D1299">
        <v>121548</v>
      </c>
      <c r="E1299">
        <v>1</v>
      </c>
      <c r="F1299">
        <v>1</v>
      </c>
      <c r="G1299">
        <v>1</v>
      </c>
      <c r="H1299">
        <v>1</v>
      </c>
      <c r="I1299" t="s">
        <v>36</v>
      </c>
      <c r="J1299" t="s">
        <v>3</v>
      </c>
      <c r="K1299" t="s">
        <v>981</v>
      </c>
      <c r="L1299">
        <v>608254</v>
      </c>
      <c r="N1299">
        <v>1013</v>
      </c>
      <c r="O1299" t="s">
        <v>982</v>
      </c>
      <c r="P1299" t="s">
        <v>982</v>
      </c>
      <c r="Q1299">
        <v>1</v>
      </c>
      <c r="W1299">
        <v>0</v>
      </c>
      <c r="X1299">
        <v>-185737400</v>
      </c>
      <c r="Y1299">
        <f t="shared" si="615"/>
        <v>0.84</v>
      </c>
      <c r="AA1299">
        <v>0</v>
      </c>
      <c r="AB1299">
        <v>0</v>
      </c>
      <c r="AC1299">
        <v>0</v>
      </c>
      <c r="AD1299">
        <v>0</v>
      </c>
      <c r="AE1299">
        <v>0</v>
      </c>
      <c r="AF1299">
        <v>0</v>
      </c>
      <c r="AG1299">
        <v>0</v>
      </c>
      <c r="AH1299">
        <v>0</v>
      </c>
      <c r="AI1299">
        <v>1</v>
      </c>
      <c r="AJ1299">
        <v>1</v>
      </c>
      <c r="AK1299">
        <v>19.8</v>
      </c>
      <c r="AL1299">
        <v>1</v>
      </c>
      <c r="AM1299">
        <v>5</v>
      </c>
      <c r="AN1299">
        <v>0</v>
      </c>
      <c r="AO1299">
        <v>1</v>
      </c>
      <c r="AP1299">
        <v>1</v>
      </c>
      <c r="AQ1299">
        <v>0</v>
      </c>
      <c r="AR1299">
        <v>0</v>
      </c>
      <c r="AS1299" t="s">
        <v>3</v>
      </c>
      <c r="AT1299">
        <v>0.21</v>
      </c>
      <c r="AU1299" t="s">
        <v>199</v>
      </c>
      <c r="AV1299">
        <v>2</v>
      </c>
      <c r="AW1299">
        <v>2</v>
      </c>
      <c r="AX1299">
        <v>69735786</v>
      </c>
      <c r="AY1299">
        <v>1</v>
      </c>
      <c r="AZ1299">
        <v>0</v>
      </c>
      <c r="BA1299">
        <v>1321</v>
      </c>
      <c r="BB1299">
        <v>0</v>
      </c>
      <c r="BC1299">
        <v>0</v>
      </c>
      <c r="BD1299">
        <v>0</v>
      </c>
      <c r="BE1299">
        <v>0</v>
      </c>
      <c r="BF1299">
        <v>0</v>
      </c>
      <c r="BG1299">
        <v>0</v>
      </c>
      <c r="BH1299">
        <v>0</v>
      </c>
      <c r="BI1299">
        <v>0</v>
      </c>
      <c r="BJ1299">
        <v>0</v>
      </c>
      <c r="BK1299">
        <v>0</v>
      </c>
      <c r="BL1299">
        <v>0</v>
      </c>
      <c r="BM1299">
        <v>0</v>
      </c>
      <c r="BN1299">
        <v>0</v>
      </c>
      <c r="BO1299">
        <v>0</v>
      </c>
      <c r="BP1299">
        <v>0</v>
      </c>
      <c r="BQ1299">
        <v>0</v>
      </c>
      <c r="BR1299">
        <v>0</v>
      </c>
      <c r="BS1299">
        <v>0</v>
      </c>
      <c r="BT1299">
        <v>0</v>
      </c>
      <c r="BU1299">
        <v>0</v>
      </c>
      <c r="BV1299">
        <v>0</v>
      </c>
      <c r="BW1299">
        <v>0</v>
      </c>
      <c r="CV1299">
        <v>0</v>
      </c>
      <c r="CW1299">
        <v>0</v>
      </c>
      <c r="CX1299" t="e">
        <f>ROUND(Y1299*Source!I1599,9)</f>
        <v>#REF!</v>
      </c>
      <c r="CY1299">
        <f>AD1299</f>
        <v>0</v>
      </c>
      <c r="CZ1299">
        <f>AH1299</f>
        <v>0</v>
      </c>
      <c r="DA1299">
        <f>AL1299</f>
        <v>1</v>
      </c>
      <c r="DB1299">
        <f t="shared" si="616"/>
        <v>0</v>
      </c>
      <c r="DC1299">
        <f t="shared" si="617"/>
        <v>0</v>
      </c>
      <c r="DD1299" t="s">
        <v>3</v>
      </c>
      <c r="DE1299" t="s">
        <v>3</v>
      </c>
      <c r="DF1299" t="e">
        <f t="shared" si="618"/>
        <v>#REF!</v>
      </c>
      <c r="DG1299" t="e">
        <f t="shared" si="613"/>
        <v>#REF!</v>
      </c>
      <c r="DH1299" t="e">
        <f>ROUND(ROUND(AG1299*AK1299,0)*CX1299,0)</f>
        <v>#REF!</v>
      </c>
      <c r="DI1299" t="e">
        <f t="shared" ref="DI1299:DI1305" si="619">ROUND(ROUND(AH1299,0)*CX1299,0)</f>
        <v>#REF!</v>
      </c>
      <c r="DJ1299" t="e">
        <f>DI1299</f>
        <v>#REF!</v>
      </c>
      <c r="DK1299">
        <v>0</v>
      </c>
      <c r="DL1299" t="s">
        <v>3</v>
      </c>
      <c r="DM1299">
        <v>0</v>
      </c>
      <c r="DN1299" t="s">
        <v>3</v>
      </c>
      <c r="DO1299">
        <v>0</v>
      </c>
    </row>
    <row r="1300" spans="1:119" x14ac:dyDescent="0.2">
      <c r="A1300">
        <f>ROW(Source!A1599)</f>
        <v>1599</v>
      </c>
      <c r="B1300">
        <v>69726884</v>
      </c>
      <c r="C1300">
        <v>69735779</v>
      </c>
      <c r="D1300">
        <v>27439630</v>
      </c>
      <c r="E1300">
        <v>1</v>
      </c>
      <c r="F1300">
        <v>1</v>
      </c>
      <c r="G1300">
        <v>1</v>
      </c>
      <c r="H1300">
        <v>2</v>
      </c>
      <c r="I1300" t="s">
        <v>986</v>
      </c>
      <c r="J1300" t="s">
        <v>987</v>
      </c>
      <c r="K1300" t="s">
        <v>988</v>
      </c>
      <c r="L1300">
        <v>1368</v>
      </c>
      <c r="N1300">
        <v>1011</v>
      </c>
      <c r="O1300" t="s">
        <v>978</v>
      </c>
      <c r="P1300" t="s">
        <v>978</v>
      </c>
      <c r="Q1300">
        <v>1</v>
      </c>
      <c r="W1300">
        <v>0</v>
      </c>
      <c r="X1300">
        <v>-72110300</v>
      </c>
      <c r="Y1300">
        <f t="shared" si="615"/>
        <v>0.84</v>
      </c>
      <c r="AA1300">
        <v>0</v>
      </c>
      <c r="AB1300">
        <v>245.16</v>
      </c>
      <c r="AC1300">
        <v>269.48</v>
      </c>
      <c r="AD1300">
        <v>0</v>
      </c>
      <c r="AE1300">
        <v>0</v>
      </c>
      <c r="AF1300">
        <v>31.27</v>
      </c>
      <c r="AG1300">
        <v>13.61</v>
      </c>
      <c r="AH1300">
        <v>0</v>
      </c>
      <c r="AI1300">
        <v>1</v>
      </c>
      <c r="AJ1300">
        <v>7.84</v>
      </c>
      <c r="AK1300">
        <v>19.8</v>
      </c>
      <c r="AL1300">
        <v>1</v>
      </c>
      <c r="AM1300">
        <v>5</v>
      </c>
      <c r="AN1300">
        <v>0</v>
      </c>
      <c r="AO1300">
        <v>1</v>
      </c>
      <c r="AP1300">
        <v>1</v>
      </c>
      <c r="AQ1300">
        <v>0</v>
      </c>
      <c r="AR1300">
        <v>0</v>
      </c>
      <c r="AS1300" t="s">
        <v>3</v>
      </c>
      <c r="AT1300">
        <v>0.21</v>
      </c>
      <c r="AU1300" t="s">
        <v>199</v>
      </c>
      <c r="AV1300">
        <v>0</v>
      </c>
      <c r="AW1300">
        <v>2</v>
      </c>
      <c r="AX1300">
        <v>69735787</v>
      </c>
      <c r="AY1300">
        <v>1</v>
      </c>
      <c r="AZ1300">
        <v>0</v>
      </c>
      <c r="BA1300">
        <v>1322</v>
      </c>
      <c r="BB1300">
        <v>0</v>
      </c>
      <c r="BC1300">
        <v>0</v>
      </c>
      <c r="BD1300">
        <v>0</v>
      </c>
      <c r="BE1300">
        <v>0</v>
      </c>
      <c r="BF1300">
        <v>0</v>
      </c>
      <c r="BG1300">
        <v>0</v>
      </c>
      <c r="BH1300">
        <v>0</v>
      </c>
      <c r="BI1300">
        <v>0</v>
      </c>
      <c r="BJ1300">
        <v>0</v>
      </c>
      <c r="BK1300">
        <v>0</v>
      </c>
      <c r="BL1300">
        <v>0</v>
      </c>
      <c r="BM1300">
        <v>0</v>
      </c>
      <c r="BN1300">
        <v>0</v>
      </c>
      <c r="BO1300">
        <v>0</v>
      </c>
      <c r="BP1300">
        <v>0</v>
      </c>
      <c r="BQ1300">
        <v>0</v>
      </c>
      <c r="BR1300">
        <v>0</v>
      </c>
      <c r="BS1300">
        <v>0</v>
      </c>
      <c r="BT1300">
        <v>0</v>
      </c>
      <c r="BU1300">
        <v>0</v>
      </c>
      <c r="BV1300">
        <v>0</v>
      </c>
      <c r="BW1300">
        <v>0</v>
      </c>
      <c r="CV1300">
        <v>0</v>
      </c>
      <c r="CW1300" t="e">
        <f>ROUND(Y1300*Source!I1599*DO1300,9)</f>
        <v>#REF!</v>
      </c>
      <c r="CX1300" t="e">
        <f>ROUND(Y1300*Source!I1599,9)</f>
        <v>#REF!</v>
      </c>
      <c r="CY1300">
        <f>AB1300</f>
        <v>245.16</v>
      </c>
      <c r="CZ1300">
        <f>AF1300</f>
        <v>31.27</v>
      </c>
      <c r="DA1300">
        <f>AJ1300</f>
        <v>7.84</v>
      </c>
      <c r="DB1300">
        <f t="shared" si="616"/>
        <v>26.28</v>
      </c>
      <c r="DC1300">
        <f t="shared" si="617"/>
        <v>11.44</v>
      </c>
      <c r="DD1300" t="s">
        <v>3</v>
      </c>
      <c r="DE1300" t="s">
        <v>3</v>
      </c>
      <c r="DF1300" t="e">
        <f t="shared" si="618"/>
        <v>#REF!</v>
      </c>
      <c r="DG1300" t="e">
        <f>ROUND(ROUND(AF1300*AJ1300,0)*CX1300,0)</f>
        <v>#REF!</v>
      </c>
      <c r="DH1300" t="e">
        <f>ROUND(ROUND(AG1300*AK1300,0)*CX1300,0)</f>
        <v>#REF!</v>
      </c>
      <c r="DI1300" t="e">
        <f t="shared" si="619"/>
        <v>#REF!</v>
      </c>
      <c r="DJ1300" t="e">
        <f>DG1300</f>
        <v>#REF!</v>
      </c>
      <c r="DK1300">
        <v>0</v>
      </c>
      <c r="DL1300" t="s">
        <v>3</v>
      </c>
      <c r="DM1300">
        <v>0</v>
      </c>
      <c r="DN1300" t="s">
        <v>3</v>
      </c>
      <c r="DO1300">
        <v>0</v>
      </c>
    </row>
    <row r="1301" spans="1:119" x14ac:dyDescent="0.2">
      <c r="A1301">
        <f>ROW(Source!A1599)</f>
        <v>1599</v>
      </c>
      <c r="B1301">
        <v>69726884</v>
      </c>
      <c r="C1301">
        <v>69735779</v>
      </c>
      <c r="D1301">
        <v>27440041</v>
      </c>
      <c r="E1301">
        <v>1</v>
      </c>
      <c r="F1301">
        <v>1</v>
      </c>
      <c r="G1301">
        <v>1</v>
      </c>
      <c r="H1301">
        <v>2</v>
      </c>
      <c r="I1301" t="s">
        <v>1003</v>
      </c>
      <c r="J1301" t="s">
        <v>1004</v>
      </c>
      <c r="K1301" t="s">
        <v>1005</v>
      </c>
      <c r="L1301">
        <v>1368</v>
      </c>
      <c r="N1301">
        <v>1011</v>
      </c>
      <c r="O1301" t="s">
        <v>978</v>
      </c>
      <c r="P1301" t="s">
        <v>978</v>
      </c>
      <c r="Q1301">
        <v>1</v>
      </c>
      <c r="W1301">
        <v>0</v>
      </c>
      <c r="X1301">
        <v>781889226</v>
      </c>
      <c r="Y1301">
        <f t="shared" si="615"/>
        <v>9.2799999999999994</v>
      </c>
      <c r="AA1301">
        <v>0</v>
      </c>
      <c r="AB1301">
        <v>3.92</v>
      </c>
      <c r="AC1301">
        <v>0</v>
      </c>
      <c r="AD1301">
        <v>0</v>
      </c>
      <c r="AE1301">
        <v>0</v>
      </c>
      <c r="AF1301">
        <v>0.5</v>
      </c>
      <c r="AG1301">
        <v>0</v>
      </c>
      <c r="AH1301">
        <v>0</v>
      </c>
      <c r="AI1301">
        <v>1</v>
      </c>
      <c r="AJ1301">
        <v>7.84</v>
      </c>
      <c r="AK1301">
        <v>19.8</v>
      </c>
      <c r="AL1301">
        <v>1</v>
      </c>
      <c r="AM1301">
        <v>5</v>
      </c>
      <c r="AN1301">
        <v>0</v>
      </c>
      <c r="AO1301">
        <v>1</v>
      </c>
      <c r="AP1301">
        <v>1</v>
      </c>
      <c r="AQ1301">
        <v>0</v>
      </c>
      <c r="AR1301">
        <v>0</v>
      </c>
      <c r="AS1301" t="s">
        <v>3</v>
      </c>
      <c r="AT1301">
        <v>2.3199999999999998</v>
      </c>
      <c r="AU1301" t="s">
        <v>199</v>
      </c>
      <c r="AV1301">
        <v>0</v>
      </c>
      <c r="AW1301">
        <v>2</v>
      </c>
      <c r="AX1301">
        <v>69735788</v>
      </c>
      <c r="AY1301">
        <v>1</v>
      </c>
      <c r="AZ1301">
        <v>0</v>
      </c>
      <c r="BA1301">
        <v>1323</v>
      </c>
      <c r="BB1301">
        <v>0</v>
      </c>
      <c r="BC1301">
        <v>0</v>
      </c>
      <c r="BD1301">
        <v>0</v>
      </c>
      <c r="BE1301">
        <v>0</v>
      </c>
      <c r="BF1301">
        <v>0</v>
      </c>
      <c r="BG1301">
        <v>0</v>
      </c>
      <c r="BH1301">
        <v>0</v>
      </c>
      <c r="BI1301">
        <v>0</v>
      </c>
      <c r="BJ1301">
        <v>0</v>
      </c>
      <c r="BK1301">
        <v>0</v>
      </c>
      <c r="BL1301">
        <v>0</v>
      </c>
      <c r="BM1301">
        <v>0</v>
      </c>
      <c r="BN1301">
        <v>0</v>
      </c>
      <c r="BO1301">
        <v>0</v>
      </c>
      <c r="BP1301">
        <v>0</v>
      </c>
      <c r="BQ1301">
        <v>0</v>
      </c>
      <c r="BR1301">
        <v>0</v>
      </c>
      <c r="BS1301">
        <v>0</v>
      </c>
      <c r="BT1301">
        <v>0</v>
      </c>
      <c r="BU1301">
        <v>0</v>
      </c>
      <c r="BV1301">
        <v>0</v>
      </c>
      <c r="BW1301">
        <v>0</v>
      </c>
      <c r="CV1301">
        <v>0</v>
      </c>
      <c r="CW1301" t="e">
        <f>ROUND(Y1301*Source!I1599*DO1301,9)</f>
        <v>#REF!</v>
      </c>
      <c r="CX1301" t="e">
        <f>ROUND(Y1301*Source!I1599,9)</f>
        <v>#REF!</v>
      </c>
      <c r="CY1301">
        <f>AB1301</f>
        <v>3.92</v>
      </c>
      <c r="CZ1301">
        <f>AF1301</f>
        <v>0.5</v>
      </c>
      <c r="DA1301">
        <f>AJ1301</f>
        <v>7.84</v>
      </c>
      <c r="DB1301">
        <f t="shared" si="616"/>
        <v>4.6399999999999997</v>
      </c>
      <c r="DC1301">
        <f t="shared" si="617"/>
        <v>0</v>
      </c>
      <c r="DD1301" t="s">
        <v>3</v>
      </c>
      <c r="DE1301" t="s">
        <v>3</v>
      </c>
      <c r="DF1301" t="e">
        <f t="shared" si="618"/>
        <v>#REF!</v>
      </c>
      <c r="DG1301" t="e">
        <f>ROUND(ROUND(AF1301*AJ1301,0)*CX1301,0)</f>
        <v>#REF!</v>
      </c>
      <c r="DH1301" t="e">
        <f>ROUND(ROUND(AG1301*AK1301,0)*CX1301,0)</f>
        <v>#REF!</v>
      </c>
      <c r="DI1301" t="e">
        <f t="shared" si="619"/>
        <v>#REF!</v>
      </c>
      <c r="DJ1301" t="e">
        <f>DG1301</f>
        <v>#REF!</v>
      </c>
      <c r="DK1301">
        <v>0</v>
      </c>
      <c r="DL1301" t="s">
        <v>3</v>
      </c>
      <c r="DM1301">
        <v>0</v>
      </c>
      <c r="DN1301" t="s">
        <v>3</v>
      </c>
      <c r="DO1301">
        <v>0</v>
      </c>
    </row>
    <row r="1302" spans="1:119" x14ac:dyDescent="0.2">
      <c r="A1302">
        <f>ROW(Source!A1599)</f>
        <v>1599</v>
      </c>
      <c r="B1302">
        <v>69726884</v>
      </c>
      <c r="C1302">
        <v>69735779</v>
      </c>
      <c r="D1302">
        <v>61335860</v>
      </c>
      <c r="E1302">
        <v>1</v>
      </c>
      <c r="F1302">
        <v>1</v>
      </c>
      <c r="G1302">
        <v>1</v>
      </c>
      <c r="H1302">
        <v>3</v>
      </c>
      <c r="I1302" t="s">
        <v>641</v>
      </c>
      <c r="J1302" t="s">
        <v>643</v>
      </c>
      <c r="K1302" t="s">
        <v>642</v>
      </c>
      <c r="L1302">
        <v>1339</v>
      </c>
      <c r="N1302">
        <v>1007</v>
      </c>
      <c r="O1302" t="s">
        <v>40</v>
      </c>
      <c r="P1302" t="s">
        <v>40</v>
      </c>
      <c r="Q1302">
        <v>1</v>
      </c>
      <c r="W1302">
        <v>0</v>
      </c>
      <c r="X1302">
        <v>1571262290</v>
      </c>
      <c r="Y1302">
        <f t="shared" si="615"/>
        <v>2.04</v>
      </c>
      <c r="AA1302">
        <v>3403.83</v>
      </c>
      <c r="AB1302">
        <v>0</v>
      </c>
      <c r="AC1302">
        <v>0</v>
      </c>
      <c r="AD1302">
        <v>0</v>
      </c>
      <c r="AE1302">
        <v>470.73</v>
      </c>
      <c r="AF1302">
        <v>0</v>
      </c>
      <c r="AG1302">
        <v>0</v>
      </c>
      <c r="AH1302">
        <v>0</v>
      </c>
      <c r="AI1302">
        <v>7.56</v>
      </c>
      <c r="AJ1302">
        <v>1</v>
      </c>
      <c r="AK1302">
        <v>1</v>
      </c>
      <c r="AL1302">
        <v>1</v>
      </c>
      <c r="AM1302">
        <v>5</v>
      </c>
      <c r="AN1302">
        <v>0</v>
      </c>
      <c r="AO1302">
        <v>0</v>
      </c>
      <c r="AP1302">
        <v>1</v>
      </c>
      <c r="AQ1302">
        <v>0</v>
      </c>
      <c r="AR1302">
        <v>0</v>
      </c>
      <c r="AS1302" t="s">
        <v>3</v>
      </c>
      <c r="AT1302">
        <v>0.51</v>
      </c>
      <c r="AU1302" t="s">
        <v>199</v>
      </c>
      <c r="AV1302">
        <v>0</v>
      </c>
      <c r="AW1302">
        <v>1</v>
      </c>
      <c r="AX1302">
        <v>-1</v>
      </c>
      <c r="AY1302">
        <v>0</v>
      </c>
      <c r="AZ1302">
        <v>0</v>
      </c>
      <c r="BA1302" t="s">
        <v>3</v>
      </c>
      <c r="BB1302">
        <v>0</v>
      </c>
      <c r="BC1302">
        <v>0</v>
      </c>
      <c r="BD1302">
        <v>0</v>
      </c>
      <c r="BE1302">
        <v>0</v>
      </c>
      <c r="BF1302">
        <v>0</v>
      </c>
      <c r="BG1302">
        <v>0</v>
      </c>
      <c r="BH1302">
        <v>0</v>
      </c>
      <c r="BI1302">
        <v>0</v>
      </c>
      <c r="BJ1302">
        <v>0</v>
      </c>
      <c r="BK1302">
        <v>0</v>
      </c>
      <c r="BL1302">
        <v>0</v>
      </c>
      <c r="BM1302">
        <v>0</v>
      </c>
      <c r="BN1302">
        <v>0</v>
      </c>
      <c r="BO1302">
        <v>0</v>
      </c>
      <c r="BP1302">
        <v>0</v>
      </c>
      <c r="BQ1302">
        <v>0</v>
      </c>
      <c r="BR1302">
        <v>0</v>
      </c>
      <c r="BS1302">
        <v>0</v>
      </c>
      <c r="BT1302">
        <v>0</v>
      </c>
      <c r="BU1302">
        <v>0</v>
      </c>
      <c r="BV1302">
        <v>0</v>
      </c>
      <c r="BW1302">
        <v>0</v>
      </c>
      <c r="CV1302">
        <v>0</v>
      </c>
      <c r="CW1302">
        <v>0</v>
      </c>
      <c r="CX1302" t="e">
        <f>ROUND(Y1302*Source!I1599,9)</f>
        <v>#REF!</v>
      </c>
      <c r="CY1302">
        <f>AA1302</f>
        <v>3403.83</v>
      </c>
      <c r="CZ1302">
        <f>AE1302</f>
        <v>470.73</v>
      </c>
      <c r="DA1302">
        <f>AI1302</f>
        <v>7.56</v>
      </c>
      <c r="DB1302">
        <f t="shared" si="616"/>
        <v>960.28</v>
      </c>
      <c r="DC1302">
        <f t="shared" si="617"/>
        <v>0</v>
      </c>
      <c r="DD1302" t="s">
        <v>3</v>
      </c>
      <c r="DE1302" t="s">
        <v>3</v>
      </c>
      <c r="DF1302" t="e">
        <f>ROUND(ROUND(AE1302*AI1302,0)*CX1302,0)</f>
        <v>#REF!</v>
      </c>
      <c r="DG1302" t="e">
        <f>ROUND(ROUND(AF1302,0)*CX1302,0)</f>
        <v>#REF!</v>
      </c>
      <c r="DH1302" t="e">
        <f>ROUND(ROUND(AG1302,0)*CX1302,0)</f>
        <v>#REF!</v>
      </c>
      <c r="DI1302" t="e">
        <f t="shared" si="619"/>
        <v>#REF!</v>
      </c>
      <c r="DJ1302" t="e">
        <f>DF1302</f>
        <v>#REF!</v>
      </c>
      <c r="DK1302">
        <v>0</v>
      </c>
      <c r="DL1302" t="s">
        <v>3</v>
      </c>
      <c r="DM1302">
        <v>0</v>
      </c>
      <c r="DN1302" t="s">
        <v>3</v>
      </c>
      <c r="DO1302">
        <v>0</v>
      </c>
    </row>
    <row r="1303" spans="1:119" x14ac:dyDescent="0.2">
      <c r="A1303">
        <f>ROW(Source!A1671)</f>
        <v>1671</v>
      </c>
      <c r="B1303">
        <v>69726971</v>
      </c>
      <c r="C1303">
        <v>69735791</v>
      </c>
      <c r="D1303">
        <v>27493458</v>
      </c>
      <c r="E1303">
        <v>1</v>
      </c>
      <c r="F1303">
        <v>1</v>
      </c>
      <c r="G1303">
        <v>1</v>
      </c>
      <c r="H1303">
        <v>1</v>
      </c>
      <c r="I1303" t="s">
        <v>997</v>
      </c>
      <c r="J1303" t="s">
        <v>3</v>
      </c>
      <c r="K1303" t="s">
        <v>998</v>
      </c>
      <c r="L1303">
        <v>1369</v>
      </c>
      <c r="N1303">
        <v>1013</v>
      </c>
      <c r="O1303" t="s">
        <v>974</v>
      </c>
      <c r="P1303" t="s">
        <v>974</v>
      </c>
      <c r="Q1303">
        <v>1</v>
      </c>
      <c r="W1303">
        <v>0</v>
      </c>
      <c r="X1303">
        <v>-115882720</v>
      </c>
      <c r="Y1303">
        <f t="shared" ref="Y1303:Y1348" si="620">AT1303</f>
        <v>3.45</v>
      </c>
      <c r="AA1303">
        <v>0</v>
      </c>
      <c r="AB1303">
        <v>0</v>
      </c>
      <c r="AC1303">
        <v>0</v>
      </c>
      <c r="AD1303">
        <v>8.6</v>
      </c>
      <c r="AE1303">
        <v>0</v>
      </c>
      <c r="AF1303">
        <v>0</v>
      </c>
      <c r="AG1303">
        <v>0</v>
      </c>
      <c r="AH1303">
        <v>8.6</v>
      </c>
      <c r="AI1303">
        <v>1</v>
      </c>
      <c r="AJ1303">
        <v>1</v>
      </c>
      <c r="AK1303">
        <v>1</v>
      </c>
      <c r="AL1303">
        <v>1</v>
      </c>
      <c r="AM1303">
        <v>0</v>
      </c>
      <c r="AN1303">
        <v>0</v>
      </c>
      <c r="AO1303">
        <v>1</v>
      </c>
      <c r="AP1303">
        <v>0</v>
      </c>
      <c r="AQ1303">
        <v>0</v>
      </c>
      <c r="AR1303">
        <v>0</v>
      </c>
      <c r="AS1303" t="s">
        <v>3</v>
      </c>
      <c r="AT1303">
        <v>3.45</v>
      </c>
      <c r="AU1303" t="s">
        <v>3</v>
      </c>
      <c r="AV1303">
        <v>1</v>
      </c>
      <c r="AW1303">
        <v>2</v>
      </c>
      <c r="AX1303">
        <v>69735795</v>
      </c>
      <c r="AY1303">
        <v>1</v>
      </c>
      <c r="AZ1303">
        <v>0</v>
      </c>
      <c r="BA1303">
        <v>1325</v>
      </c>
      <c r="BB1303">
        <v>0</v>
      </c>
      <c r="BC1303">
        <v>0</v>
      </c>
      <c r="BD1303">
        <v>0</v>
      </c>
      <c r="BE1303">
        <v>0</v>
      </c>
      <c r="BF1303">
        <v>0</v>
      </c>
      <c r="BG1303">
        <v>0</v>
      </c>
      <c r="BH1303">
        <v>0</v>
      </c>
      <c r="BI1303">
        <v>0</v>
      </c>
      <c r="BJ1303">
        <v>0</v>
      </c>
      <c r="BK1303">
        <v>0</v>
      </c>
      <c r="BL1303">
        <v>0</v>
      </c>
      <c r="BM1303">
        <v>0</v>
      </c>
      <c r="BN1303">
        <v>0</v>
      </c>
      <c r="BO1303">
        <v>0</v>
      </c>
      <c r="BP1303">
        <v>0</v>
      </c>
      <c r="BQ1303">
        <v>0</v>
      </c>
      <c r="BR1303">
        <v>0</v>
      </c>
      <c r="BS1303">
        <v>0</v>
      </c>
      <c r="BT1303">
        <v>0</v>
      </c>
      <c r="BU1303">
        <v>0</v>
      </c>
      <c r="BV1303">
        <v>0</v>
      </c>
      <c r="BW1303">
        <v>0</v>
      </c>
      <c r="CU1303">
        <f>ROUND(AT1303*Source!I1671*AH1303*AL1303,0)</f>
        <v>0</v>
      </c>
      <c r="CV1303">
        <f>ROUND(Y1303*Source!I1671,9)</f>
        <v>0</v>
      </c>
      <c r="CW1303">
        <v>0</v>
      </c>
      <c r="CX1303">
        <f>ROUND(Y1303*Source!I1671,9)</f>
        <v>0</v>
      </c>
      <c r="CY1303">
        <f>AD1303</f>
        <v>8.6</v>
      </c>
      <c r="CZ1303">
        <f>AH1303</f>
        <v>8.6</v>
      </c>
      <c r="DA1303">
        <f>AL1303</f>
        <v>1</v>
      </c>
      <c r="DB1303">
        <f t="shared" ref="DB1303:DB1348" si="621">ROUND(ROUND(AT1303*CZ1303,2),2)</f>
        <v>29.67</v>
      </c>
      <c r="DC1303">
        <f t="shared" ref="DC1303:DC1348" si="622">ROUND(ROUND(AT1303*AG1303,2),2)</f>
        <v>0</v>
      </c>
      <c r="DD1303" t="s">
        <v>3</v>
      </c>
      <c r="DE1303" t="s">
        <v>3</v>
      </c>
      <c r="DF1303">
        <f>ROUND(ROUND(AE1303,0)*CX1303,0)</f>
        <v>0</v>
      </c>
      <c r="DG1303">
        <f>ROUND(ROUND(AF1303,0)*CX1303,0)</f>
        <v>0</v>
      </c>
      <c r="DH1303">
        <f>ROUND(ROUND(AG1303,0)*CX1303,0)</f>
        <v>0</v>
      </c>
      <c r="DI1303">
        <f t="shared" si="619"/>
        <v>0</v>
      </c>
      <c r="DJ1303">
        <f>DI1303</f>
        <v>0</v>
      </c>
      <c r="DK1303">
        <v>0</v>
      </c>
      <c r="DL1303" t="s">
        <v>3</v>
      </c>
      <c r="DM1303">
        <v>0</v>
      </c>
      <c r="DN1303" t="s">
        <v>3</v>
      </c>
      <c r="DO1303">
        <v>0</v>
      </c>
    </row>
    <row r="1304" spans="1:119" x14ac:dyDescent="0.2">
      <c r="A1304">
        <f>ROW(Source!A1671)</f>
        <v>1671</v>
      </c>
      <c r="B1304">
        <v>69726971</v>
      </c>
      <c r="C1304">
        <v>69735791</v>
      </c>
      <c r="D1304">
        <v>27441327</v>
      </c>
      <c r="E1304">
        <v>1</v>
      </c>
      <c r="F1304">
        <v>1</v>
      </c>
      <c r="G1304">
        <v>1</v>
      </c>
      <c r="H1304">
        <v>2</v>
      </c>
      <c r="I1304" t="s">
        <v>975</v>
      </c>
      <c r="J1304" t="s">
        <v>976</v>
      </c>
      <c r="K1304" t="s">
        <v>977</v>
      </c>
      <c r="L1304">
        <v>1368</v>
      </c>
      <c r="N1304">
        <v>1011</v>
      </c>
      <c r="O1304" t="s">
        <v>978</v>
      </c>
      <c r="P1304" t="s">
        <v>978</v>
      </c>
      <c r="Q1304">
        <v>1</v>
      </c>
      <c r="W1304">
        <v>0</v>
      </c>
      <c r="X1304">
        <v>-1583389094</v>
      </c>
      <c r="Y1304">
        <f t="shared" si="620"/>
        <v>0.02</v>
      </c>
      <c r="AA1304">
        <v>0</v>
      </c>
      <c r="AB1304">
        <v>93.37</v>
      </c>
      <c r="AC1304">
        <v>11.69</v>
      </c>
      <c r="AD1304">
        <v>0</v>
      </c>
      <c r="AE1304">
        <v>0</v>
      </c>
      <c r="AF1304">
        <v>93.37</v>
      </c>
      <c r="AG1304">
        <v>11.69</v>
      </c>
      <c r="AH1304">
        <v>0</v>
      </c>
      <c r="AI1304">
        <v>1</v>
      </c>
      <c r="AJ1304">
        <v>1</v>
      </c>
      <c r="AK1304">
        <v>1</v>
      </c>
      <c r="AL1304">
        <v>1</v>
      </c>
      <c r="AM1304">
        <v>0</v>
      </c>
      <c r="AN1304">
        <v>0</v>
      </c>
      <c r="AO1304">
        <v>1</v>
      </c>
      <c r="AP1304">
        <v>0</v>
      </c>
      <c r="AQ1304">
        <v>0</v>
      </c>
      <c r="AR1304">
        <v>0</v>
      </c>
      <c r="AS1304" t="s">
        <v>3</v>
      </c>
      <c r="AT1304">
        <v>0.02</v>
      </c>
      <c r="AU1304" t="s">
        <v>3</v>
      </c>
      <c r="AV1304">
        <v>0</v>
      </c>
      <c r="AW1304">
        <v>2</v>
      </c>
      <c r="AX1304">
        <v>69735796</v>
      </c>
      <c r="AY1304">
        <v>1</v>
      </c>
      <c r="AZ1304">
        <v>0</v>
      </c>
      <c r="BA1304">
        <v>1326</v>
      </c>
      <c r="BB1304">
        <v>0</v>
      </c>
      <c r="BC1304">
        <v>0</v>
      </c>
      <c r="BD1304">
        <v>0</v>
      </c>
      <c r="BE1304">
        <v>0</v>
      </c>
      <c r="BF1304">
        <v>0</v>
      </c>
      <c r="BG1304">
        <v>0</v>
      </c>
      <c r="BH1304">
        <v>0</v>
      </c>
      <c r="BI1304">
        <v>0</v>
      </c>
      <c r="BJ1304">
        <v>0</v>
      </c>
      <c r="BK1304">
        <v>0</v>
      </c>
      <c r="BL1304">
        <v>0</v>
      </c>
      <c r="BM1304">
        <v>0</v>
      </c>
      <c r="BN1304">
        <v>0</v>
      </c>
      <c r="BO1304">
        <v>0</v>
      </c>
      <c r="BP1304">
        <v>0</v>
      </c>
      <c r="BQ1304">
        <v>0</v>
      </c>
      <c r="BR1304">
        <v>0</v>
      </c>
      <c r="BS1304">
        <v>0</v>
      </c>
      <c r="BT1304">
        <v>0</v>
      </c>
      <c r="BU1304">
        <v>0</v>
      </c>
      <c r="BV1304">
        <v>0</v>
      </c>
      <c r="BW1304">
        <v>0</v>
      </c>
      <c r="CV1304">
        <v>0</v>
      </c>
      <c r="CW1304">
        <f>ROUND(Y1304*Source!I1671*DO1304,9)</f>
        <v>0</v>
      </c>
      <c r="CX1304">
        <f>ROUND(Y1304*Source!I1671,9)</f>
        <v>0</v>
      </c>
      <c r="CY1304">
        <f>AB1304</f>
        <v>93.37</v>
      </c>
      <c r="CZ1304">
        <f>AF1304</f>
        <v>93.37</v>
      </c>
      <c r="DA1304">
        <f>AJ1304</f>
        <v>1</v>
      </c>
      <c r="DB1304">
        <f t="shared" si="621"/>
        <v>1.87</v>
      </c>
      <c r="DC1304">
        <f t="shared" si="622"/>
        <v>0.23</v>
      </c>
      <c r="DD1304" t="s">
        <v>3</v>
      </c>
      <c r="DE1304" t="s">
        <v>3</v>
      </c>
      <c r="DF1304">
        <f>ROUND(ROUND(AE1304,0)*CX1304,0)</f>
        <v>0</v>
      </c>
      <c r="DG1304">
        <f>ROUND(ROUND(AF1304,0)*CX1304,0)</f>
        <v>0</v>
      </c>
      <c r="DH1304">
        <f>ROUND(ROUND(AG1304,0)*CX1304,0)</f>
        <v>0</v>
      </c>
      <c r="DI1304">
        <f t="shared" si="619"/>
        <v>0</v>
      </c>
      <c r="DJ1304">
        <f>DG1304</f>
        <v>0</v>
      </c>
      <c r="DK1304">
        <v>0</v>
      </c>
      <c r="DL1304" t="s">
        <v>3</v>
      </c>
      <c r="DM1304">
        <v>0</v>
      </c>
      <c r="DN1304" t="s">
        <v>3</v>
      </c>
      <c r="DO1304">
        <v>0</v>
      </c>
    </row>
    <row r="1305" spans="1:119" x14ac:dyDescent="0.2">
      <c r="A1305">
        <f>ROW(Source!A1671)</f>
        <v>1671</v>
      </c>
      <c r="B1305">
        <v>69726971</v>
      </c>
      <c r="C1305">
        <v>69735791</v>
      </c>
      <c r="D1305">
        <v>27386998</v>
      </c>
      <c r="E1305">
        <v>1</v>
      </c>
      <c r="F1305">
        <v>1</v>
      </c>
      <c r="G1305">
        <v>1</v>
      </c>
      <c r="H1305">
        <v>3</v>
      </c>
      <c r="I1305" t="s">
        <v>163</v>
      </c>
      <c r="J1305" t="s">
        <v>706</v>
      </c>
      <c r="K1305" t="s">
        <v>164</v>
      </c>
      <c r="L1305">
        <v>1327</v>
      </c>
      <c r="N1305">
        <v>1005</v>
      </c>
      <c r="O1305" t="s">
        <v>56</v>
      </c>
      <c r="P1305" t="s">
        <v>56</v>
      </c>
      <c r="Q1305">
        <v>1</v>
      </c>
      <c r="W1305">
        <v>0</v>
      </c>
      <c r="X1305">
        <v>1175579212</v>
      </c>
      <c r="Y1305">
        <f t="shared" si="620"/>
        <v>115</v>
      </c>
      <c r="AA1305">
        <v>12.26</v>
      </c>
      <c r="AB1305">
        <v>0</v>
      </c>
      <c r="AC1305">
        <v>0</v>
      </c>
      <c r="AD1305">
        <v>0</v>
      </c>
      <c r="AE1305">
        <v>12.26</v>
      </c>
      <c r="AF1305">
        <v>0</v>
      </c>
      <c r="AG1305">
        <v>0</v>
      </c>
      <c r="AH1305">
        <v>0</v>
      </c>
      <c r="AI1305">
        <v>1</v>
      </c>
      <c r="AJ1305">
        <v>1</v>
      </c>
      <c r="AK1305">
        <v>1</v>
      </c>
      <c r="AL1305">
        <v>1</v>
      </c>
      <c r="AM1305">
        <v>0</v>
      </c>
      <c r="AN1305">
        <v>0</v>
      </c>
      <c r="AO1305">
        <v>0</v>
      </c>
      <c r="AP1305">
        <v>1</v>
      </c>
      <c r="AQ1305">
        <v>0</v>
      </c>
      <c r="AR1305">
        <v>0</v>
      </c>
      <c r="AS1305" t="s">
        <v>3</v>
      </c>
      <c r="AT1305">
        <v>115</v>
      </c>
      <c r="AU1305" t="s">
        <v>3</v>
      </c>
      <c r="AV1305">
        <v>0</v>
      </c>
      <c r="AW1305">
        <v>2</v>
      </c>
      <c r="AX1305">
        <v>69735797</v>
      </c>
      <c r="AY1305">
        <v>1</v>
      </c>
      <c r="AZ1305">
        <v>6144</v>
      </c>
      <c r="BA1305">
        <v>1327</v>
      </c>
      <c r="BB1305">
        <v>3</v>
      </c>
      <c r="BC1305">
        <v>0</v>
      </c>
      <c r="BD1305">
        <v>0</v>
      </c>
      <c r="BE1305">
        <v>0</v>
      </c>
      <c r="BF1305">
        <v>0</v>
      </c>
      <c r="BG1305">
        <v>0</v>
      </c>
      <c r="BH1305">
        <v>0</v>
      </c>
      <c r="BI1305">
        <v>0</v>
      </c>
      <c r="BJ1305">
        <v>0</v>
      </c>
      <c r="BK1305">
        <v>0</v>
      </c>
      <c r="BL1305">
        <v>0</v>
      </c>
      <c r="BM1305">
        <v>0</v>
      </c>
      <c r="BN1305">
        <v>0</v>
      </c>
      <c r="BO1305">
        <v>0</v>
      </c>
      <c r="BP1305">
        <v>0</v>
      </c>
      <c r="BQ1305">
        <v>0</v>
      </c>
      <c r="BR1305">
        <v>0</v>
      </c>
      <c r="BS1305">
        <v>0</v>
      </c>
      <c r="BT1305">
        <v>0</v>
      </c>
      <c r="BU1305">
        <v>0</v>
      </c>
      <c r="BV1305">
        <v>0</v>
      </c>
      <c r="BW1305">
        <v>0</v>
      </c>
      <c r="CV1305">
        <v>0</v>
      </c>
      <c r="CW1305">
        <v>0</v>
      </c>
      <c r="CX1305">
        <f>ROUND(Y1305*Source!I1671,9)</f>
        <v>0</v>
      </c>
      <c r="CY1305">
        <f>AA1305</f>
        <v>12.26</v>
      </c>
      <c r="CZ1305">
        <f>AE1305</f>
        <v>12.26</v>
      </c>
      <c r="DA1305">
        <f>AI1305</f>
        <v>1</v>
      </c>
      <c r="DB1305">
        <f t="shared" si="621"/>
        <v>1409.9</v>
      </c>
      <c r="DC1305">
        <f t="shared" si="622"/>
        <v>0</v>
      </c>
      <c r="DD1305" t="s">
        <v>3</v>
      </c>
      <c r="DE1305" t="s">
        <v>3</v>
      </c>
      <c r="DF1305">
        <f>ROUND(ROUND(AE1305,0)*CX1305,0)</f>
        <v>0</v>
      </c>
      <c r="DG1305">
        <f>ROUND(ROUND(AF1305,0)*CX1305,0)</f>
        <v>0</v>
      </c>
      <c r="DH1305">
        <f>ROUND(ROUND(AG1305,0)*CX1305,0)</f>
        <v>0</v>
      </c>
      <c r="DI1305">
        <f t="shared" si="619"/>
        <v>0</v>
      </c>
      <c r="DJ1305">
        <f>DF1305</f>
        <v>0</v>
      </c>
      <c r="DK1305">
        <v>0</v>
      </c>
      <c r="DL1305" t="s">
        <v>3</v>
      </c>
      <c r="DM1305">
        <v>0</v>
      </c>
      <c r="DN1305" t="s">
        <v>3</v>
      </c>
      <c r="DO1305">
        <v>0</v>
      </c>
    </row>
    <row r="1306" spans="1:119" x14ac:dyDescent="0.2">
      <c r="A1306">
        <f>ROW(Source!A1672)</f>
        <v>1672</v>
      </c>
      <c r="B1306">
        <v>69726884</v>
      </c>
      <c r="C1306">
        <v>69735791</v>
      </c>
      <c r="D1306">
        <v>27493458</v>
      </c>
      <c r="E1306">
        <v>1</v>
      </c>
      <c r="F1306">
        <v>1</v>
      </c>
      <c r="G1306">
        <v>1</v>
      </c>
      <c r="H1306">
        <v>1</v>
      </c>
      <c r="I1306" t="s">
        <v>997</v>
      </c>
      <c r="J1306" t="s">
        <v>3</v>
      </c>
      <c r="K1306" t="s">
        <v>998</v>
      </c>
      <c r="L1306">
        <v>1369</v>
      </c>
      <c r="N1306">
        <v>1013</v>
      </c>
      <c r="O1306" t="s">
        <v>974</v>
      </c>
      <c r="P1306" t="s">
        <v>974</v>
      </c>
      <c r="Q1306">
        <v>1</v>
      </c>
      <c r="W1306">
        <v>0</v>
      </c>
      <c r="X1306">
        <v>-115882720</v>
      </c>
      <c r="Y1306">
        <f t="shared" si="620"/>
        <v>3.45</v>
      </c>
      <c r="AA1306">
        <v>0</v>
      </c>
      <c r="AB1306">
        <v>0</v>
      </c>
      <c r="AC1306">
        <v>0</v>
      </c>
      <c r="AD1306">
        <v>218.1</v>
      </c>
      <c r="AE1306">
        <v>0</v>
      </c>
      <c r="AF1306">
        <v>0</v>
      </c>
      <c r="AG1306">
        <v>0</v>
      </c>
      <c r="AH1306">
        <v>8.6</v>
      </c>
      <c r="AI1306">
        <v>1</v>
      </c>
      <c r="AJ1306">
        <v>1</v>
      </c>
      <c r="AK1306">
        <v>1</v>
      </c>
      <c r="AL1306">
        <v>25.36</v>
      </c>
      <c r="AM1306">
        <v>5</v>
      </c>
      <c r="AN1306">
        <v>0</v>
      </c>
      <c r="AO1306">
        <v>1</v>
      </c>
      <c r="AP1306">
        <v>0</v>
      </c>
      <c r="AQ1306">
        <v>0</v>
      </c>
      <c r="AR1306">
        <v>0</v>
      </c>
      <c r="AS1306" t="s">
        <v>3</v>
      </c>
      <c r="AT1306">
        <v>3.45</v>
      </c>
      <c r="AU1306" t="s">
        <v>3</v>
      </c>
      <c r="AV1306">
        <v>1</v>
      </c>
      <c r="AW1306">
        <v>2</v>
      </c>
      <c r="AX1306">
        <v>69735795</v>
      </c>
      <c r="AY1306">
        <v>1</v>
      </c>
      <c r="AZ1306">
        <v>0</v>
      </c>
      <c r="BA1306">
        <v>1328</v>
      </c>
      <c r="BB1306">
        <v>0</v>
      </c>
      <c r="BC1306">
        <v>0</v>
      </c>
      <c r="BD1306">
        <v>0</v>
      </c>
      <c r="BE1306">
        <v>0</v>
      </c>
      <c r="BF1306">
        <v>0</v>
      </c>
      <c r="BG1306">
        <v>0</v>
      </c>
      <c r="BH1306">
        <v>0</v>
      </c>
      <c r="BI1306">
        <v>0</v>
      </c>
      <c r="BJ1306">
        <v>0</v>
      </c>
      <c r="BK1306">
        <v>0</v>
      </c>
      <c r="BL1306">
        <v>0</v>
      </c>
      <c r="BM1306">
        <v>0</v>
      </c>
      <c r="BN1306">
        <v>0</v>
      </c>
      <c r="BO1306">
        <v>0</v>
      </c>
      <c r="BP1306">
        <v>0</v>
      </c>
      <c r="BQ1306">
        <v>0</v>
      </c>
      <c r="BR1306">
        <v>0</v>
      </c>
      <c r="BS1306">
        <v>0</v>
      </c>
      <c r="BT1306">
        <v>0</v>
      </c>
      <c r="BU1306">
        <v>0</v>
      </c>
      <c r="BV1306">
        <v>0</v>
      </c>
      <c r="BW1306">
        <v>0</v>
      </c>
      <c r="CU1306">
        <f>ROUND(AT1306*Source!I1672*AH1306*AL1306,0)</f>
        <v>0</v>
      </c>
      <c r="CV1306">
        <f>ROUND(Y1306*Source!I1672,9)</f>
        <v>0</v>
      </c>
      <c r="CW1306">
        <v>0</v>
      </c>
      <c r="CX1306">
        <f>ROUND(Y1306*Source!I1672,9)</f>
        <v>0</v>
      </c>
      <c r="CY1306">
        <f>AD1306</f>
        <v>218.1</v>
      </c>
      <c r="CZ1306">
        <f>AH1306</f>
        <v>8.6</v>
      </c>
      <c r="DA1306">
        <f>AL1306</f>
        <v>25.36</v>
      </c>
      <c r="DB1306">
        <f t="shared" si="621"/>
        <v>29.67</v>
      </c>
      <c r="DC1306">
        <f t="shared" si="622"/>
        <v>0</v>
      </c>
      <c r="DD1306" t="s">
        <v>3</v>
      </c>
      <c r="DE1306" t="s">
        <v>3</v>
      </c>
      <c r="DF1306">
        <f>ROUND(ROUND(AE1306,0)*CX1306,0)</f>
        <v>0</v>
      </c>
      <c r="DG1306">
        <f>ROUND(ROUND(AF1306,0)*CX1306,0)</f>
        <v>0</v>
      </c>
      <c r="DH1306">
        <f>ROUND(ROUND(AG1306,0)*CX1306,0)</f>
        <v>0</v>
      </c>
      <c r="DI1306">
        <f>ROUND(ROUND(AH1306*AL1306,0)*CX1306,0)</f>
        <v>0</v>
      </c>
      <c r="DJ1306">
        <f>DI1306</f>
        <v>0</v>
      </c>
      <c r="DK1306">
        <v>0</v>
      </c>
      <c r="DL1306" t="s">
        <v>3</v>
      </c>
      <c r="DM1306">
        <v>0</v>
      </c>
      <c r="DN1306" t="s">
        <v>3</v>
      </c>
      <c r="DO1306">
        <v>0</v>
      </c>
    </row>
    <row r="1307" spans="1:119" x14ac:dyDescent="0.2">
      <c r="A1307">
        <f>ROW(Source!A1672)</f>
        <v>1672</v>
      </c>
      <c r="B1307">
        <v>69726884</v>
      </c>
      <c r="C1307">
        <v>69735791</v>
      </c>
      <c r="D1307">
        <v>27441327</v>
      </c>
      <c r="E1307">
        <v>1</v>
      </c>
      <c r="F1307">
        <v>1</v>
      </c>
      <c r="G1307">
        <v>1</v>
      </c>
      <c r="H1307">
        <v>2</v>
      </c>
      <c r="I1307" t="s">
        <v>975</v>
      </c>
      <c r="J1307" t="s">
        <v>976</v>
      </c>
      <c r="K1307" t="s">
        <v>977</v>
      </c>
      <c r="L1307">
        <v>1368</v>
      </c>
      <c r="N1307">
        <v>1011</v>
      </c>
      <c r="O1307" t="s">
        <v>978</v>
      </c>
      <c r="P1307" t="s">
        <v>978</v>
      </c>
      <c r="Q1307">
        <v>1</v>
      </c>
      <c r="W1307">
        <v>0</v>
      </c>
      <c r="X1307">
        <v>-1583389094</v>
      </c>
      <c r="Y1307">
        <f t="shared" si="620"/>
        <v>0.02</v>
      </c>
      <c r="AA1307">
        <v>0</v>
      </c>
      <c r="AB1307">
        <v>732.02</v>
      </c>
      <c r="AC1307">
        <v>231.46</v>
      </c>
      <c r="AD1307">
        <v>0</v>
      </c>
      <c r="AE1307">
        <v>0</v>
      </c>
      <c r="AF1307">
        <v>93.37</v>
      </c>
      <c r="AG1307">
        <v>11.69</v>
      </c>
      <c r="AH1307">
        <v>0</v>
      </c>
      <c r="AI1307">
        <v>1</v>
      </c>
      <c r="AJ1307">
        <v>7.84</v>
      </c>
      <c r="AK1307">
        <v>19.8</v>
      </c>
      <c r="AL1307">
        <v>1</v>
      </c>
      <c r="AM1307">
        <v>5</v>
      </c>
      <c r="AN1307">
        <v>0</v>
      </c>
      <c r="AO1307">
        <v>1</v>
      </c>
      <c r="AP1307">
        <v>0</v>
      </c>
      <c r="AQ1307">
        <v>0</v>
      </c>
      <c r="AR1307">
        <v>0</v>
      </c>
      <c r="AS1307" t="s">
        <v>3</v>
      </c>
      <c r="AT1307">
        <v>0.02</v>
      </c>
      <c r="AU1307" t="s">
        <v>3</v>
      </c>
      <c r="AV1307">
        <v>0</v>
      </c>
      <c r="AW1307">
        <v>2</v>
      </c>
      <c r="AX1307">
        <v>69735796</v>
      </c>
      <c r="AY1307">
        <v>1</v>
      </c>
      <c r="AZ1307">
        <v>0</v>
      </c>
      <c r="BA1307">
        <v>1329</v>
      </c>
      <c r="BB1307">
        <v>0</v>
      </c>
      <c r="BC1307">
        <v>0</v>
      </c>
      <c r="BD1307">
        <v>0</v>
      </c>
      <c r="BE1307">
        <v>0</v>
      </c>
      <c r="BF1307">
        <v>0</v>
      </c>
      <c r="BG1307">
        <v>0</v>
      </c>
      <c r="BH1307">
        <v>0</v>
      </c>
      <c r="BI1307">
        <v>0</v>
      </c>
      <c r="BJ1307">
        <v>0</v>
      </c>
      <c r="BK1307">
        <v>0</v>
      </c>
      <c r="BL1307">
        <v>0</v>
      </c>
      <c r="BM1307">
        <v>0</v>
      </c>
      <c r="BN1307">
        <v>0</v>
      </c>
      <c r="BO1307">
        <v>0</v>
      </c>
      <c r="BP1307">
        <v>0</v>
      </c>
      <c r="BQ1307">
        <v>0</v>
      </c>
      <c r="BR1307">
        <v>0</v>
      </c>
      <c r="BS1307">
        <v>0</v>
      </c>
      <c r="BT1307">
        <v>0</v>
      </c>
      <c r="BU1307">
        <v>0</v>
      </c>
      <c r="BV1307">
        <v>0</v>
      </c>
      <c r="BW1307">
        <v>0</v>
      </c>
      <c r="CV1307">
        <v>0</v>
      </c>
      <c r="CW1307">
        <f>ROUND(Y1307*Source!I1672*DO1307,9)</f>
        <v>0</v>
      </c>
      <c r="CX1307">
        <f>ROUND(Y1307*Source!I1672,9)</f>
        <v>0</v>
      </c>
      <c r="CY1307">
        <f>AB1307</f>
        <v>732.02</v>
      </c>
      <c r="CZ1307">
        <f>AF1307</f>
        <v>93.37</v>
      </c>
      <c r="DA1307">
        <f>AJ1307</f>
        <v>7.84</v>
      </c>
      <c r="DB1307">
        <f t="shared" si="621"/>
        <v>1.87</v>
      </c>
      <c r="DC1307">
        <f t="shared" si="622"/>
        <v>0.23</v>
      </c>
      <c r="DD1307" t="s">
        <v>3</v>
      </c>
      <c r="DE1307" t="s">
        <v>3</v>
      </c>
      <c r="DF1307">
        <f>ROUND(ROUND(AE1307,0)*CX1307,0)</f>
        <v>0</v>
      </c>
      <c r="DG1307">
        <f>ROUND(ROUND(AF1307*AJ1307,0)*CX1307,0)</f>
        <v>0</v>
      </c>
      <c r="DH1307">
        <f>ROUND(ROUND(AG1307*AK1307,0)*CX1307,0)</f>
        <v>0</v>
      </c>
      <c r="DI1307">
        <f t="shared" ref="DI1307:DI1313" si="623">ROUND(ROUND(AH1307,0)*CX1307,0)</f>
        <v>0</v>
      </c>
      <c r="DJ1307">
        <f>DG1307</f>
        <v>0</v>
      </c>
      <c r="DK1307">
        <v>0</v>
      </c>
      <c r="DL1307" t="s">
        <v>3</v>
      </c>
      <c r="DM1307">
        <v>0</v>
      </c>
      <c r="DN1307" t="s">
        <v>3</v>
      </c>
      <c r="DO1307">
        <v>0</v>
      </c>
    </row>
    <row r="1308" spans="1:119" x14ac:dyDescent="0.2">
      <c r="A1308">
        <f>ROW(Source!A1672)</f>
        <v>1672</v>
      </c>
      <c r="B1308">
        <v>69726884</v>
      </c>
      <c r="C1308">
        <v>69735791</v>
      </c>
      <c r="D1308">
        <v>27386998</v>
      </c>
      <c r="E1308">
        <v>1</v>
      </c>
      <c r="F1308">
        <v>1</v>
      </c>
      <c r="G1308">
        <v>1</v>
      </c>
      <c r="H1308">
        <v>3</v>
      </c>
      <c r="I1308" t="s">
        <v>163</v>
      </c>
      <c r="J1308" t="s">
        <v>706</v>
      </c>
      <c r="K1308" t="s">
        <v>164</v>
      </c>
      <c r="L1308">
        <v>1327</v>
      </c>
      <c r="N1308">
        <v>1005</v>
      </c>
      <c r="O1308" t="s">
        <v>56</v>
      </c>
      <c r="P1308" t="s">
        <v>56</v>
      </c>
      <c r="Q1308">
        <v>1</v>
      </c>
      <c r="W1308">
        <v>0</v>
      </c>
      <c r="X1308">
        <v>1175579212</v>
      </c>
      <c r="Y1308">
        <f t="shared" si="620"/>
        <v>115</v>
      </c>
      <c r="AA1308">
        <v>26.39</v>
      </c>
      <c r="AB1308">
        <v>0</v>
      </c>
      <c r="AC1308">
        <v>0</v>
      </c>
      <c r="AD1308">
        <v>0</v>
      </c>
      <c r="AE1308">
        <v>3.65</v>
      </c>
      <c r="AF1308">
        <v>0</v>
      </c>
      <c r="AG1308">
        <v>0</v>
      </c>
      <c r="AH1308">
        <v>0</v>
      </c>
      <c r="AI1308">
        <v>7.56</v>
      </c>
      <c r="AJ1308">
        <v>1</v>
      </c>
      <c r="AK1308">
        <v>1</v>
      </c>
      <c r="AL1308">
        <v>1</v>
      </c>
      <c r="AM1308">
        <v>5</v>
      </c>
      <c r="AN1308">
        <v>0</v>
      </c>
      <c r="AO1308">
        <v>0</v>
      </c>
      <c r="AP1308">
        <v>1</v>
      </c>
      <c r="AQ1308">
        <v>0</v>
      </c>
      <c r="AR1308">
        <v>0</v>
      </c>
      <c r="AS1308" t="s">
        <v>3</v>
      </c>
      <c r="AT1308">
        <v>115</v>
      </c>
      <c r="AU1308" t="s">
        <v>3</v>
      </c>
      <c r="AV1308">
        <v>0</v>
      </c>
      <c r="AW1308">
        <v>2</v>
      </c>
      <c r="AX1308">
        <v>69735797</v>
      </c>
      <c r="AY1308">
        <v>1</v>
      </c>
      <c r="AZ1308">
        <v>22528</v>
      </c>
      <c r="BA1308">
        <v>1330</v>
      </c>
      <c r="BB1308">
        <v>3</v>
      </c>
      <c r="BC1308">
        <v>0</v>
      </c>
      <c r="BD1308">
        <v>0</v>
      </c>
      <c r="BE1308">
        <v>0</v>
      </c>
      <c r="BF1308">
        <v>0</v>
      </c>
      <c r="BG1308">
        <v>0</v>
      </c>
      <c r="BH1308">
        <v>0</v>
      </c>
      <c r="BI1308">
        <v>0</v>
      </c>
      <c r="BJ1308">
        <v>0</v>
      </c>
      <c r="BK1308">
        <v>0</v>
      </c>
      <c r="BL1308">
        <v>0</v>
      </c>
      <c r="BM1308">
        <v>0</v>
      </c>
      <c r="BN1308">
        <v>0</v>
      </c>
      <c r="BO1308">
        <v>0</v>
      </c>
      <c r="BP1308">
        <v>0</v>
      </c>
      <c r="BQ1308">
        <v>0</v>
      </c>
      <c r="BR1308">
        <v>0</v>
      </c>
      <c r="BS1308">
        <v>0</v>
      </c>
      <c r="BT1308">
        <v>0</v>
      </c>
      <c r="BU1308">
        <v>0</v>
      </c>
      <c r="BV1308">
        <v>0</v>
      </c>
      <c r="BW1308">
        <v>0</v>
      </c>
      <c r="CV1308">
        <v>0</v>
      </c>
      <c r="CW1308">
        <v>0</v>
      </c>
      <c r="CX1308">
        <f>ROUND(Y1308*Source!I1672,9)</f>
        <v>0</v>
      </c>
      <c r="CY1308">
        <f>AA1308</f>
        <v>26.39</v>
      </c>
      <c r="CZ1308">
        <f>AE1308</f>
        <v>3.65</v>
      </c>
      <c r="DA1308">
        <f>AI1308</f>
        <v>7.56</v>
      </c>
      <c r="DB1308">
        <f t="shared" si="621"/>
        <v>419.75</v>
      </c>
      <c r="DC1308">
        <f t="shared" si="622"/>
        <v>0</v>
      </c>
      <c r="DD1308" t="s">
        <v>3</v>
      </c>
      <c r="DE1308" t="s">
        <v>3</v>
      </c>
      <c r="DF1308">
        <f>ROUND(ROUND(AE1308*AI1308,0)*CX1308,0)</f>
        <v>0</v>
      </c>
      <c r="DG1308">
        <f t="shared" ref="DG1308:DG1315" si="624">ROUND(ROUND(AF1308,0)*CX1308,0)</f>
        <v>0</v>
      </c>
      <c r="DH1308">
        <f t="shared" ref="DH1308:DH1314" si="625">ROUND(ROUND(AG1308,0)*CX1308,0)</f>
        <v>0</v>
      </c>
      <c r="DI1308">
        <f t="shared" si="623"/>
        <v>0</v>
      </c>
      <c r="DJ1308">
        <f>DF1308</f>
        <v>0</v>
      </c>
      <c r="DK1308">
        <v>0</v>
      </c>
      <c r="DL1308" t="s">
        <v>3</v>
      </c>
      <c r="DM1308">
        <v>0</v>
      </c>
      <c r="DN1308" t="s">
        <v>3</v>
      </c>
      <c r="DO1308">
        <v>0</v>
      </c>
    </row>
    <row r="1309" spans="1:119" x14ac:dyDescent="0.2">
      <c r="A1309">
        <f>ROW(Source!A1675)</f>
        <v>1675</v>
      </c>
      <c r="B1309">
        <v>69726971</v>
      </c>
      <c r="C1309">
        <v>69735799</v>
      </c>
      <c r="D1309">
        <v>27498288</v>
      </c>
      <c r="E1309">
        <v>1</v>
      </c>
      <c r="F1309">
        <v>1</v>
      </c>
      <c r="G1309">
        <v>1</v>
      </c>
      <c r="H1309">
        <v>1</v>
      </c>
      <c r="I1309" t="s">
        <v>1054</v>
      </c>
      <c r="J1309" t="s">
        <v>3</v>
      </c>
      <c r="K1309" t="s">
        <v>1055</v>
      </c>
      <c r="L1309">
        <v>1369</v>
      </c>
      <c r="N1309">
        <v>1013</v>
      </c>
      <c r="O1309" t="s">
        <v>974</v>
      </c>
      <c r="P1309" t="s">
        <v>974</v>
      </c>
      <c r="Q1309">
        <v>1</v>
      </c>
      <c r="W1309">
        <v>0</v>
      </c>
      <c r="X1309">
        <v>1223303326</v>
      </c>
      <c r="Y1309">
        <f t="shared" si="620"/>
        <v>28.38</v>
      </c>
      <c r="AA1309">
        <v>0</v>
      </c>
      <c r="AB1309">
        <v>0</v>
      </c>
      <c r="AC1309">
        <v>0</v>
      </c>
      <c r="AD1309">
        <v>9.0399999999999991</v>
      </c>
      <c r="AE1309">
        <v>0</v>
      </c>
      <c r="AF1309">
        <v>0</v>
      </c>
      <c r="AG1309">
        <v>0</v>
      </c>
      <c r="AH1309">
        <v>9.0399999999999991</v>
      </c>
      <c r="AI1309">
        <v>1</v>
      </c>
      <c r="AJ1309">
        <v>1</v>
      </c>
      <c r="AK1309">
        <v>1</v>
      </c>
      <c r="AL1309">
        <v>1</v>
      </c>
      <c r="AM1309">
        <v>0</v>
      </c>
      <c r="AN1309">
        <v>0</v>
      </c>
      <c r="AO1309">
        <v>1</v>
      </c>
      <c r="AP1309">
        <v>0</v>
      </c>
      <c r="AQ1309">
        <v>0</v>
      </c>
      <c r="AR1309">
        <v>0</v>
      </c>
      <c r="AS1309" t="s">
        <v>3</v>
      </c>
      <c r="AT1309">
        <v>28.38</v>
      </c>
      <c r="AU1309" t="s">
        <v>3</v>
      </c>
      <c r="AV1309">
        <v>1</v>
      </c>
      <c r="AW1309">
        <v>2</v>
      </c>
      <c r="AX1309">
        <v>69735805</v>
      </c>
      <c r="AY1309">
        <v>1</v>
      </c>
      <c r="AZ1309">
        <v>0</v>
      </c>
      <c r="BA1309">
        <v>1331</v>
      </c>
      <c r="BB1309">
        <v>0</v>
      </c>
      <c r="BC1309">
        <v>0</v>
      </c>
      <c r="BD1309">
        <v>0</v>
      </c>
      <c r="BE1309">
        <v>0</v>
      </c>
      <c r="BF1309">
        <v>0</v>
      </c>
      <c r="BG1309">
        <v>0</v>
      </c>
      <c r="BH1309">
        <v>0</v>
      </c>
      <c r="BI1309">
        <v>0</v>
      </c>
      <c r="BJ1309">
        <v>0</v>
      </c>
      <c r="BK1309">
        <v>0</v>
      </c>
      <c r="BL1309">
        <v>0</v>
      </c>
      <c r="BM1309">
        <v>0</v>
      </c>
      <c r="BN1309">
        <v>0</v>
      </c>
      <c r="BO1309">
        <v>0</v>
      </c>
      <c r="BP1309">
        <v>0</v>
      </c>
      <c r="BQ1309">
        <v>0</v>
      </c>
      <c r="BR1309">
        <v>0</v>
      </c>
      <c r="BS1309">
        <v>0</v>
      </c>
      <c r="BT1309">
        <v>0</v>
      </c>
      <c r="BU1309">
        <v>0</v>
      </c>
      <c r="BV1309">
        <v>0</v>
      </c>
      <c r="BW1309">
        <v>0</v>
      </c>
      <c r="CU1309">
        <f>ROUND(AT1309*Source!I1675*AH1309*AL1309,0)</f>
        <v>0</v>
      </c>
      <c r="CV1309">
        <f>ROUND(Y1309*Source!I1675,9)</f>
        <v>0</v>
      </c>
      <c r="CW1309">
        <v>0</v>
      </c>
      <c r="CX1309">
        <f>ROUND(Y1309*Source!I1675,9)</f>
        <v>0</v>
      </c>
      <c r="CY1309">
        <f>AD1309</f>
        <v>9.0399999999999991</v>
      </c>
      <c r="CZ1309">
        <f>AH1309</f>
        <v>9.0399999999999991</v>
      </c>
      <c r="DA1309">
        <f>AL1309</f>
        <v>1</v>
      </c>
      <c r="DB1309">
        <f t="shared" si="621"/>
        <v>256.56</v>
      </c>
      <c r="DC1309">
        <f t="shared" si="622"/>
        <v>0</v>
      </c>
      <c r="DD1309" t="s">
        <v>3</v>
      </c>
      <c r="DE1309" t="s">
        <v>3</v>
      </c>
      <c r="DF1309">
        <f t="shared" ref="DF1309:DF1317" si="626">ROUND(ROUND(AE1309,0)*CX1309,0)</f>
        <v>0</v>
      </c>
      <c r="DG1309">
        <f t="shared" si="624"/>
        <v>0</v>
      </c>
      <c r="DH1309">
        <f t="shared" si="625"/>
        <v>0</v>
      </c>
      <c r="DI1309">
        <f t="shared" si="623"/>
        <v>0</v>
      </c>
      <c r="DJ1309">
        <f>DI1309</f>
        <v>0</v>
      </c>
      <c r="DK1309">
        <v>0</v>
      </c>
      <c r="DL1309" t="s">
        <v>3</v>
      </c>
      <c r="DM1309">
        <v>0</v>
      </c>
      <c r="DN1309" t="s">
        <v>3</v>
      </c>
      <c r="DO1309">
        <v>0</v>
      </c>
    </row>
    <row r="1310" spans="1:119" x14ac:dyDescent="0.2">
      <c r="A1310">
        <f>ROW(Source!A1675)</f>
        <v>1675</v>
      </c>
      <c r="B1310">
        <v>69726971</v>
      </c>
      <c r="C1310">
        <v>69735799</v>
      </c>
      <c r="D1310">
        <v>121548</v>
      </c>
      <c r="E1310">
        <v>1</v>
      </c>
      <c r="F1310">
        <v>1</v>
      </c>
      <c r="G1310">
        <v>1</v>
      </c>
      <c r="H1310">
        <v>1</v>
      </c>
      <c r="I1310" t="s">
        <v>36</v>
      </c>
      <c r="J1310" t="s">
        <v>3</v>
      </c>
      <c r="K1310" t="s">
        <v>981</v>
      </c>
      <c r="L1310">
        <v>608254</v>
      </c>
      <c r="N1310">
        <v>1013</v>
      </c>
      <c r="O1310" t="s">
        <v>982</v>
      </c>
      <c r="P1310" t="s">
        <v>982</v>
      </c>
      <c r="Q1310">
        <v>1</v>
      </c>
      <c r="W1310">
        <v>0</v>
      </c>
      <c r="X1310">
        <v>-185737400</v>
      </c>
      <c r="Y1310">
        <f t="shared" si="620"/>
        <v>0.18</v>
      </c>
      <c r="AA1310">
        <v>0</v>
      </c>
      <c r="AB1310">
        <v>0</v>
      </c>
      <c r="AC1310">
        <v>0</v>
      </c>
      <c r="AD1310">
        <v>0</v>
      </c>
      <c r="AE1310">
        <v>0</v>
      </c>
      <c r="AF1310">
        <v>0</v>
      </c>
      <c r="AG1310">
        <v>0</v>
      </c>
      <c r="AH1310">
        <v>0</v>
      </c>
      <c r="AI1310">
        <v>1</v>
      </c>
      <c r="AJ1310">
        <v>1</v>
      </c>
      <c r="AK1310">
        <v>1</v>
      </c>
      <c r="AL1310">
        <v>1</v>
      </c>
      <c r="AM1310">
        <v>0</v>
      </c>
      <c r="AN1310">
        <v>0</v>
      </c>
      <c r="AO1310">
        <v>1</v>
      </c>
      <c r="AP1310">
        <v>0</v>
      </c>
      <c r="AQ1310">
        <v>0</v>
      </c>
      <c r="AR1310">
        <v>0</v>
      </c>
      <c r="AS1310" t="s">
        <v>3</v>
      </c>
      <c r="AT1310">
        <v>0.18</v>
      </c>
      <c r="AU1310" t="s">
        <v>3</v>
      </c>
      <c r="AV1310">
        <v>2</v>
      </c>
      <c r="AW1310">
        <v>2</v>
      </c>
      <c r="AX1310">
        <v>69735806</v>
      </c>
      <c r="AY1310">
        <v>1</v>
      </c>
      <c r="AZ1310">
        <v>0</v>
      </c>
      <c r="BA1310">
        <v>1332</v>
      </c>
      <c r="BB1310">
        <v>0</v>
      </c>
      <c r="BC1310">
        <v>0</v>
      </c>
      <c r="BD1310">
        <v>0</v>
      </c>
      <c r="BE1310">
        <v>0</v>
      </c>
      <c r="BF1310">
        <v>0</v>
      </c>
      <c r="BG1310">
        <v>0</v>
      </c>
      <c r="BH1310">
        <v>0</v>
      </c>
      <c r="BI1310">
        <v>0</v>
      </c>
      <c r="BJ1310">
        <v>0</v>
      </c>
      <c r="BK1310">
        <v>0</v>
      </c>
      <c r="BL1310">
        <v>0</v>
      </c>
      <c r="BM1310">
        <v>0</v>
      </c>
      <c r="BN1310">
        <v>0</v>
      </c>
      <c r="BO1310">
        <v>0</v>
      </c>
      <c r="BP1310">
        <v>0</v>
      </c>
      <c r="BQ1310">
        <v>0</v>
      </c>
      <c r="BR1310">
        <v>0</v>
      </c>
      <c r="BS1310">
        <v>0</v>
      </c>
      <c r="BT1310">
        <v>0</v>
      </c>
      <c r="BU1310">
        <v>0</v>
      </c>
      <c r="BV1310">
        <v>0</v>
      </c>
      <c r="BW1310">
        <v>0</v>
      </c>
      <c r="CV1310">
        <v>0</v>
      </c>
      <c r="CW1310">
        <v>0</v>
      </c>
      <c r="CX1310">
        <f>ROUND(Y1310*Source!I1675,9)</f>
        <v>0</v>
      </c>
      <c r="CY1310">
        <f>AD1310</f>
        <v>0</v>
      </c>
      <c r="CZ1310">
        <f>AH1310</f>
        <v>0</v>
      </c>
      <c r="DA1310">
        <f>AL1310</f>
        <v>1</v>
      </c>
      <c r="DB1310">
        <f t="shared" si="621"/>
        <v>0</v>
      </c>
      <c r="DC1310">
        <f t="shared" si="622"/>
        <v>0</v>
      </c>
      <c r="DD1310" t="s">
        <v>3</v>
      </c>
      <c r="DE1310" t="s">
        <v>3</v>
      </c>
      <c r="DF1310">
        <f t="shared" si="626"/>
        <v>0</v>
      </c>
      <c r="DG1310">
        <f t="shared" si="624"/>
        <v>0</v>
      </c>
      <c r="DH1310">
        <f t="shared" si="625"/>
        <v>0</v>
      </c>
      <c r="DI1310">
        <f t="shared" si="623"/>
        <v>0</v>
      </c>
      <c r="DJ1310">
        <f>DI1310</f>
        <v>0</v>
      </c>
      <c r="DK1310">
        <v>0</v>
      </c>
      <c r="DL1310" t="s">
        <v>3</v>
      </c>
      <c r="DM1310">
        <v>0</v>
      </c>
      <c r="DN1310" t="s">
        <v>3</v>
      </c>
      <c r="DO1310">
        <v>0</v>
      </c>
    </row>
    <row r="1311" spans="1:119" x14ac:dyDescent="0.2">
      <c r="A1311">
        <f>ROW(Source!A1675)</f>
        <v>1675</v>
      </c>
      <c r="B1311">
        <v>69726971</v>
      </c>
      <c r="C1311">
        <v>69735799</v>
      </c>
      <c r="D1311">
        <v>27439630</v>
      </c>
      <c r="E1311">
        <v>1</v>
      </c>
      <c r="F1311">
        <v>1</v>
      </c>
      <c r="G1311">
        <v>1</v>
      </c>
      <c r="H1311">
        <v>2</v>
      </c>
      <c r="I1311" t="s">
        <v>986</v>
      </c>
      <c r="J1311" t="s">
        <v>987</v>
      </c>
      <c r="K1311" t="s">
        <v>988</v>
      </c>
      <c r="L1311">
        <v>1368</v>
      </c>
      <c r="N1311">
        <v>1011</v>
      </c>
      <c r="O1311" t="s">
        <v>978</v>
      </c>
      <c r="P1311" t="s">
        <v>978</v>
      </c>
      <c r="Q1311">
        <v>1</v>
      </c>
      <c r="W1311">
        <v>0</v>
      </c>
      <c r="X1311">
        <v>-72110300</v>
      </c>
      <c r="Y1311">
        <f t="shared" si="620"/>
        <v>0.18</v>
      </c>
      <c r="AA1311">
        <v>0</v>
      </c>
      <c r="AB1311">
        <v>31.27</v>
      </c>
      <c r="AC1311">
        <v>13.61</v>
      </c>
      <c r="AD1311">
        <v>0</v>
      </c>
      <c r="AE1311">
        <v>0</v>
      </c>
      <c r="AF1311">
        <v>31.27</v>
      </c>
      <c r="AG1311">
        <v>13.61</v>
      </c>
      <c r="AH1311">
        <v>0</v>
      </c>
      <c r="AI1311">
        <v>1</v>
      </c>
      <c r="AJ1311">
        <v>1</v>
      </c>
      <c r="AK1311">
        <v>1</v>
      </c>
      <c r="AL1311">
        <v>1</v>
      </c>
      <c r="AM1311">
        <v>0</v>
      </c>
      <c r="AN1311">
        <v>0</v>
      </c>
      <c r="AO1311">
        <v>1</v>
      </c>
      <c r="AP1311">
        <v>0</v>
      </c>
      <c r="AQ1311">
        <v>0</v>
      </c>
      <c r="AR1311">
        <v>0</v>
      </c>
      <c r="AS1311" t="s">
        <v>3</v>
      </c>
      <c r="AT1311">
        <v>0.18</v>
      </c>
      <c r="AU1311" t="s">
        <v>3</v>
      </c>
      <c r="AV1311">
        <v>0</v>
      </c>
      <c r="AW1311">
        <v>2</v>
      </c>
      <c r="AX1311">
        <v>69735807</v>
      </c>
      <c r="AY1311">
        <v>1</v>
      </c>
      <c r="AZ1311">
        <v>0</v>
      </c>
      <c r="BA1311">
        <v>1333</v>
      </c>
      <c r="BB1311">
        <v>0</v>
      </c>
      <c r="BC1311">
        <v>0</v>
      </c>
      <c r="BD1311">
        <v>0</v>
      </c>
      <c r="BE1311">
        <v>0</v>
      </c>
      <c r="BF1311">
        <v>0</v>
      </c>
      <c r="BG1311">
        <v>0</v>
      </c>
      <c r="BH1311">
        <v>0</v>
      </c>
      <c r="BI1311">
        <v>0</v>
      </c>
      <c r="BJ1311">
        <v>0</v>
      </c>
      <c r="BK1311">
        <v>0</v>
      </c>
      <c r="BL1311">
        <v>0</v>
      </c>
      <c r="BM1311">
        <v>0</v>
      </c>
      <c r="BN1311">
        <v>0</v>
      </c>
      <c r="BO1311">
        <v>0</v>
      </c>
      <c r="BP1311">
        <v>0</v>
      </c>
      <c r="BQ1311">
        <v>0</v>
      </c>
      <c r="BR1311">
        <v>0</v>
      </c>
      <c r="BS1311">
        <v>0</v>
      </c>
      <c r="BT1311">
        <v>0</v>
      </c>
      <c r="BU1311">
        <v>0</v>
      </c>
      <c r="BV1311">
        <v>0</v>
      </c>
      <c r="BW1311">
        <v>0</v>
      </c>
      <c r="CV1311">
        <v>0</v>
      </c>
      <c r="CW1311">
        <f>ROUND(Y1311*Source!I1675*DO1311,9)</f>
        <v>0</v>
      </c>
      <c r="CX1311">
        <f>ROUND(Y1311*Source!I1675,9)</f>
        <v>0</v>
      </c>
      <c r="CY1311">
        <f>AB1311</f>
        <v>31.27</v>
      </c>
      <c r="CZ1311">
        <f>AF1311</f>
        <v>31.27</v>
      </c>
      <c r="DA1311">
        <f>AJ1311</f>
        <v>1</v>
      </c>
      <c r="DB1311">
        <f t="shared" si="621"/>
        <v>5.63</v>
      </c>
      <c r="DC1311">
        <f t="shared" si="622"/>
        <v>2.4500000000000002</v>
      </c>
      <c r="DD1311" t="s">
        <v>3</v>
      </c>
      <c r="DE1311" t="s">
        <v>3</v>
      </c>
      <c r="DF1311">
        <f t="shared" si="626"/>
        <v>0</v>
      </c>
      <c r="DG1311">
        <f t="shared" si="624"/>
        <v>0</v>
      </c>
      <c r="DH1311">
        <f t="shared" si="625"/>
        <v>0</v>
      </c>
      <c r="DI1311">
        <f t="shared" si="623"/>
        <v>0</v>
      </c>
      <c r="DJ1311">
        <f>DG1311</f>
        <v>0</v>
      </c>
      <c r="DK1311">
        <v>0</v>
      </c>
      <c r="DL1311" t="s">
        <v>3</v>
      </c>
      <c r="DM1311">
        <v>0</v>
      </c>
      <c r="DN1311" t="s">
        <v>3</v>
      </c>
      <c r="DO1311">
        <v>0</v>
      </c>
    </row>
    <row r="1312" spans="1:119" x14ac:dyDescent="0.2">
      <c r="A1312">
        <f>ROW(Source!A1675)</f>
        <v>1675</v>
      </c>
      <c r="B1312">
        <v>69726971</v>
      </c>
      <c r="C1312">
        <v>69735799</v>
      </c>
      <c r="D1312">
        <v>27441327</v>
      </c>
      <c r="E1312">
        <v>1</v>
      </c>
      <c r="F1312">
        <v>1</v>
      </c>
      <c r="G1312">
        <v>1</v>
      </c>
      <c r="H1312">
        <v>2</v>
      </c>
      <c r="I1312" t="s">
        <v>975</v>
      </c>
      <c r="J1312" t="s">
        <v>976</v>
      </c>
      <c r="K1312" t="s">
        <v>977</v>
      </c>
      <c r="L1312">
        <v>1368</v>
      </c>
      <c r="N1312">
        <v>1011</v>
      </c>
      <c r="O1312" t="s">
        <v>978</v>
      </c>
      <c r="P1312" t="s">
        <v>978</v>
      </c>
      <c r="Q1312">
        <v>1</v>
      </c>
      <c r="W1312">
        <v>0</v>
      </c>
      <c r="X1312">
        <v>-1583389094</v>
      </c>
      <c r="Y1312">
        <f t="shared" si="620"/>
        <v>0.98</v>
      </c>
      <c r="AA1312">
        <v>0</v>
      </c>
      <c r="AB1312">
        <v>93.37</v>
      </c>
      <c r="AC1312">
        <v>11.69</v>
      </c>
      <c r="AD1312">
        <v>0</v>
      </c>
      <c r="AE1312">
        <v>0</v>
      </c>
      <c r="AF1312">
        <v>93.37</v>
      </c>
      <c r="AG1312">
        <v>11.69</v>
      </c>
      <c r="AH1312">
        <v>0</v>
      </c>
      <c r="AI1312">
        <v>1</v>
      </c>
      <c r="AJ1312">
        <v>1</v>
      </c>
      <c r="AK1312">
        <v>1</v>
      </c>
      <c r="AL1312">
        <v>1</v>
      </c>
      <c r="AM1312">
        <v>0</v>
      </c>
      <c r="AN1312">
        <v>0</v>
      </c>
      <c r="AO1312">
        <v>1</v>
      </c>
      <c r="AP1312">
        <v>0</v>
      </c>
      <c r="AQ1312">
        <v>0</v>
      </c>
      <c r="AR1312">
        <v>0</v>
      </c>
      <c r="AS1312" t="s">
        <v>3</v>
      </c>
      <c r="AT1312">
        <v>0.98</v>
      </c>
      <c r="AU1312" t="s">
        <v>3</v>
      </c>
      <c r="AV1312">
        <v>0</v>
      </c>
      <c r="AW1312">
        <v>2</v>
      </c>
      <c r="AX1312">
        <v>69735808</v>
      </c>
      <c r="AY1312">
        <v>1</v>
      </c>
      <c r="AZ1312">
        <v>0</v>
      </c>
      <c r="BA1312">
        <v>1334</v>
      </c>
      <c r="BB1312">
        <v>0</v>
      </c>
      <c r="BC1312">
        <v>0</v>
      </c>
      <c r="BD1312">
        <v>0</v>
      </c>
      <c r="BE1312">
        <v>0</v>
      </c>
      <c r="BF1312">
        <v>0</v>
      </c>
      <c r="BG1312">
        <v>0</v>
      </c>
      <c r="BH1312">
        <v>0</v>
      </c>
      <c r="BI1312">
        <v>0</v>
      </c>
      <c r="BJ1312">
        <v>0</v>
      </c>
      <c r="BK1312">
        <v>0</v>
      </c>
      <c r="BL1312">
        <v>0</v>
      </c>
      <c r="BM1312">
        <v>0</v>
      </c>
      <c r="BN1312">
        <v>0</v>
      </c>
      <c r="BO1312">
        <v>0</v>
      </c>
      <c r="BP1312">
        <v>0</v>
      </c>
      <c r="BQ1312">
        <v>0</v>
      </c>
      <c r="BR1312">
        <v>0</v>
      </c>
      <c r="BS1312">
        <v>0</v>
      </c>
      <c r="BT1312">
        <v>0</v>
      </c>
      <c r="BU1312">
        <v>0</v>
      </c>
      <c r="BV1312">
        <v>0</v>
      </c>
      <c r="BW1312">
        <v>0</v>
      </c>
      <c r="CV1312">
        <v>0</v>
      </c>
      <c r="CW1312">
        <f>ROUND(Y1312*Source!I1675*DO1312,9)</f>
        <v>0</v>
      </c>
      <c r="CX1312">
        <f>ROUND(Y1312*Source!I1675,9)</f>
        <v>0</v>
      </c>
      <c r="CY1312">
        <f>AB1312</f>
        <v>93.37</v>
      </c>
      <c r="CZ1312">
        <f>AF1312</f>
        <v>93.37</v>
      </c>
      <c r="DA1312">
        <f>AJ1312</f>
        <v>1</v>
      </c>
      <c r="DB1312">
        <f t="shared" si="621"/>
        <v>91.5</v>
      </c>
      <c r="DC1312">
        <f t="shared" si="622"/>
        <v>11.46</v>
      </c>
      <c r="DD1312" t="s">
        <v>3</v>
      </c>
      <c r="DE1312" t="s">
        <v>3</v>
      </c>
      <c r="DF1312">
        <f t="shared" si="626"/>
        <v>0</v>
      </c>
      <c r="DG1312">
        <f t="shared" si="624"/>
        <v>0</v>
      </c>
      <c r="DH1312">
        <f t="shared" si="625"/>
        <v>0</v>
      </c>
      <c r="DI1312">
        <f t="shared" si="623"/>
        <v>0</v>
      </c>
      <c r="DJ1312">
        <f>DG1312</f>
        <v>0</v>
      </c>
      <c r="DK1312">
        <v>0</v>
      </c>
      <c r="DL1312" t="s">
        <v>3</v>
      </c>
      <c r="DM1312">
        <v>0</v>
      </c>
      <c r="DN1312" t="s">
        <v>3</v>
      </c>
      <c r="DO1312">
        <v>0</v>
      </c>
    </row>
    <row r="1313" spans="1:119" x14ac:dyDescent="0.2">
      <c r="A1313">
        <f>ROW(Source!A1675)</f>
        <v>1675</v>
      </c>
      <c r="B1313">
        <v>69726971</v>
      </c>
      <c r="C1313">
        <v>69735799</v>
      </c>
      <c r="D1313">
        <v>27382752</v>
      </c>
      <c r="E1313">
        <v>1</v>
      </c>
      <c r="F1313">
        <v>1</v>
      </c>
      <c r="G1313">
        <v>1</v>
      </c>
      <c r="H1313">
        <v>3</v>
      </c>
      <c r="I1313" t="s">
        <v>713</v>
      </c>
      <c r="J1313" t="s">
        <v>715</v>
      </c>
      <c r="K1313" t="s">
        <v>714</v>
      </c>
      <c r="L1313">
        <v>1339</v>
      </c>
      <c r="N1313">
        <v>1007</v>
      </c>
      <c r="O1313" t="s">
        <v>40</v>
      </c>
      <c r="P1313" t="s">
        <v>40</v>
      </c>
      <c r="Q1313">
        <v>1</v>
      </c>
      <c r="W1313">
        <v>0</v>
      </c>
      <c r="X1313">
        <v>-2113911805</v>
      </c>
      <c r="Y1313">
        <f t="shared" si="620"/>
        <v>4.0744189999999998</v>
      </c>
      <c r="AA1313">
        <v>780.05</v>
      </c>
      <c r="AB1313">
        <v>0</v>
      </c>
      <c r="AC1313">
        <v>0</v>
      </c>
      <c r="AD1313">
        <v>0</v>
      </c>
      <c r="AE1313">
        <v>780.05</v>
      </c>
      <c r="AF1313">
        <v>0</v>
      </c>
      <c r="AG1313">
        <v>0</v>
      </c>
      <c r="AH1313">
        <v>0</v>
      </c>
      <c r="AI1313">
        <v>1</v>
      </c>
      <c r="AJ1313">
        <v>1</v>
      </c>
      <c r="AK1313">
        <v>1</v>
      </c>
      <c r="AL1313">
        <v>1</v>
      </c>
      <c r="AM1313">
        <v>0</v>
      </c>
      <c r="AN1313">
        <v>0</v>
      </c>
      <c r="AO1313">
        <v>0</v>
      </c>
      <c r="AP1313">
        <v>1</v>
      </c>
      <c r="AQ1313">
        <v>0</v>
      </c>
      <c r="AR1313">
        <v>0</v>
      </c>
      <c r="AS1313" t="s">
        <v>3</v>
      </c>
      <c r="AT1313">
        <v>4.0744189999999998</v>
      </c>
      <c r="AU1313" t="s">
        <v>3</v>
      </c>
      <c r="AV1313">
        <v>0</v>
      </c>
      <c r="AW1313">
        <v>1</v>
      </c>
      <c r="AX1313">
        <v>-1</v>
      </c>
      <c r="AY1313">
        <v>0</v>
      </c>
      <c r="AZ1313">
        <v>0</v>
      </c>
      <c r="BA1313" t="s">
        <v>3</v>
      </c>
      <c r="BB1313">
        <v>0</v>
      </c>
      <c r="BC1313">
        <v>0</v>
      </c>
      <c r="BD1313">
        <v>0</v>
      </c>
      <c r="BE1313">
        <v>0</v>
      </c>
      <c r="BF1313">
        <v>0</v>
      </c>
      <c r="BG1313">
        <v>0</v>
      </c>
      <c r="BH1313">
        <v>0</v>
      </c>
      <c r="BI1313">
        <v>0</v>
      </c>
      <c r="BJ1313">
        <v>0</v>
      </c>
      <c r="BK1313">
        <v>0</v>
      </c>
      <c r="BL1313">
        <v>0</v>
      </c>
      <c r="BM1313">
        <v>0</v>
      </c>
      <c r="BN1313">
        <v>0</v>
      </c>
      <c r="BO1313">
        <v>0</v>
      </c>
      <c r="BP1313">
        <v>0</v>
      </c>
      <c r="BQ1313">
        <v>0</v>
      </c>
      <c r="BR1313">
        <v>0</v>
      </c>
      <c r="BS1313">
        <v>0</v>
      </c>
      <c r="BT1313">
        <v>0</v>
      </c>
      <c r="BU1313">
        <v>0</v>
      </c>
      <c r="BV1313">
        <v>0</v>
      </c>
      <c r="BW1313">
        <v>0</v>
      </c>
      <c r="CV1313">
        <v>0</v>
      </c>
      <c r="CW1313">
        <v>0</v>
      </c>
      <c r="CX1313">
        <f>ROUND(Y1313*Source!I1675,9)</f>
        <v>0</v>
      </c>
      <c r="CY1313">
        <f>AA1313</f>
        <v>780.05</v>
      </c>
      <c r="CZ1313">
        <f>AE1313</f>
        <v>780.05</v>
      </c>
      <c r="DA1313">
        <f>AI1313</f>
        <v>1</v>
      </c>
      <c r="DB1313">
        <f t="shared" si="621"/>
        <v>3178.25</v>
      </c>
      <c r="DC1313">
        <f t="shared" si="622"/>
        <v>0</v>
      </c>
      <c r="DD1313" t="s">
        <v>3</v>
      </c>
      <c r="DE1313" t="s">
        <v>3</v>
      </c>
      <c r="DF1313">
        <f t="shared" si="626"/>
        <v>0</v>
      </c>
      <c r="DG1313">
        <f t="shared" si="624"/>
        <v>0</v>
      </c>
      <c r="DH1313">
        <f t="shared" si="625"/>
        <v>0</v>
      </c>
      <c r="DI1313">
        <f t="shared" si="623"/>
        <v>0</v>
      </c>
      <c r="DJ1313">
        <f>DF1313</f>
        <v>0</v>
      </c>
      <c r="DK1313">
        <v>0</v>
      </c>
      <c r="DL1313" t="s">
        <v>3</v>
      </c>
      <c r="DM1313">
        <v>0</v>
      </c>
      <c r="DN1313" t="s">
        <v>3</v>
      </c>
      <c r="DO1313">
        <v>0</v>
      </c>
    </row>
    <row r="1314" spans="1:119" x14ac:dyDescent="0.2">
      <c r="A1314">
        <f>ROW(Source!A1676)</f>
        <v>1676</v>
      </c>
      <c r="B1314">
        <v>69726884</v>
      </c>
      <c r="C1314">
        <v>69735799</v>
      </c>
      <c r="D1314">
        <v>27498288</v>
      </c>
      <c r="E1314">
        <v>1</v>
      </c>
      <c r="F1314">
        <v>1</v>
      </c>
      <c r="G1314">
        <v>1</v>
      </c>
      <c r="H1314">
        <v>1</v>
      </c>
      <c r="I1314" t="s">
        <v>1054</v>
      </c>
      <c r="J1314" t="s">
        <v>3</v>
      </c>
      <c r="K1314" t="s">
        <v>1055</v>
      </c>
      <c r="L1314">
        <v>1369</v>
      </c>
      <c r="N1314">
        <v>1013</v>
      </c>
      <c r="O1314" t="s">
        <v>974</v>
      </c>
      <c r="P1314" t="s">
        <v>974</v>
      </c>
      <c r="Q1314">
        <v>1</v>
      </c>
      <c r="W1314">
        <v>0</v>
      </c>
      <c r="X1314">
        <v>1223303326</v>
      </c>
      <c r="Y1314">
        <f t="shared" si="620"/>
        <v>28.38</v>
      </c>
      <c r="AA1314">
        <v>0</v>
      </c>
      <c r="AB1314">
        <v>0</v>
      </c>
      <c r="AC1314">
        <v>0</v>
      </c>
      <c r="AD1314">
        <v>229.25</v>
      </c>
      <c r="AE1314">
        <v>0</v>
      </c>
      <c r="AF1314">
        <v>0</v>
      </c>
      <c r="AG1314">
        <v>0</v>
      </c>
      <c r="AH1314">
        <v>9.0399999999999991</v>
      </c>
      <c r="AI1314">
        <v>1</v>
      </c>
      <c r="AJ1314">
        <v>1</v>
      </c>
      <c r="AK1314">
        <v>1</v>
      </c>
      <c r="AL1314">
        <v>25.36</v>
      </c>
      <c r="AM1314">
        <v>5</v>
      </c>
      <c r="AN1314">
        <v>0</v>
      </c>
      <c r="AO1314">
        <v>1</v>
      </c>
      <c r="AP1314">
        <v>0</v>
      </c>
      <c r="AQ1314">
        <v>0</v>
      </c>
      <c r="AR1314">
        <v>0</v>
      </c>
      <c r="AS1314" t="s">
        <v>3</v>
      </c>
      <c r="AT1314">
        <v>28.38</v>
      </c>
      <c r="AU1314" t="s">
        <v>3</v>
      </c>
      <c r="AV1314">
        <v>1</v>
      </c>
      <c r="AW1314">
        <v>2</v>
      </c>
      <c r="AX1314">
        <v>69735805</v>
      </c>
      <c r="AY1314">
        <v>1</v>
      </c>
      <c r="AZ1314">
        <v>0</v>
      </c>
      <c r="BA1314">
        <v>1336</v>
      </c>
      <c r="BB1314">
        <v>0</v>
      </c>
      <c r="BC1314">
        <v>0</v>
      </c>
      <c r="BD1314">
        <v>0</v>
      </c>
      <c r="BE1314">
        <v>0</v>
      </c>
      <c r="BF1314">
        <v>0</v>
      </c>
      <c r="BG1314">
        <v>0</v>
      </c>
      <c r="BH1314">
        <v>0</v>
      </c>
      <c r="BI1314">
        <v>0</v>
      </c>
      <c r="BJ1314">
        <v>0</v>
      </c>
      <c r="BK1314">
        <v>0</v>
      </c>
      <c r="BL1314">
        <v>0</v>
      </c>
      <c r="BM1314">
        <v>0</v>
      </c>
      <c r="BN1314">
        <v>0</v>
      </c>
      <c r="BO1314">
        <v>0</v>
      </c>
      <c r="BP1314">
        <v>0</v>
      </c>
      <c r="BQ1314">
        <v>0</v>
      </c>
      <c r="BR1314">
        <v>0</v>
      </c>
      <c r="BS1314">
        <v>0</v>
      </c>
      <c r="BT1314">
        <v>0</v>
      </c>
      <c r="BU1314">
        <v>0</v>
      </c>
      <c r="BV1314">
        <v>0</v>
      </c>
      <c r="BW1314">
        <v>0</v>
      </c>
      <c r="CU1314">
        <f>ROUND(AT1314*Source!I1676*AH1314*AL1314,0)</f>
        <v>0</v>
      </c>
      <c r="CV1314">
        <f>ROUND(Y1314*Source!I1676,9)</f>
        <v>0</v>
      </c>
      <c r="CW1314">
        <v>0</v>
      </c>
      <c r="CX1314">
        <f>ROUND(Y1314*Source!I1676,9)</f>
        <v>0</v>
      </c>
      <c r="CY1314">
        <f>AD1314</f>
        <v>229.25</v>
      </c>
      <c r="CZ1314">
        <f>AH1314</f>
        <v>9.0399999999999991</v>
      </c>
      <c r="DA1314">
        <f>AL1314</f>
        <v>25.36</v>
      </c>
      <c r="DB1314">
        <f t="shared" si="621"/>
        <v>256.56</v>
      </c>
      <c r="DC1314">
        <f t="shared" si="622"/>
        <v>0</v>
      </c>
      <c r="DD1314" t="s">
        <v>3</v>
      </c>
      <c r="DE1314" t="s">
        <v>3</v>
      </c>
      <c r="DF1314">
        <f t="shared" si="626"/>
        <v>0</v>
      </c>
      <c r="DG1314">
        <f t="shared" si="624"/>
        <v>0</v>
      </c>
      <c r="DH1314">
        <f t="shared" si="625"/>
        <v>0</v>
      </c>
      <c r="DI1314">
        <f>ROUND(ROUND(AH1314*AL1314,0)*CX1314,0)</f>
        <v>0</v>
      </c>
      <c r="DJ1314">
        <f>DI1314</f>
        <v>0</v>
      </c>
      <c r="DK1314">
        <v>0</v>
      </c>
      <c r="DL1314" t="s">
        <v>3</v>
      </c>
      <c r="DM1314">
        <v>0</v>
      </c>
      <c r="DN1314" t="s">
        <v>3</v>
      </c>
      <c r="DO1314">
        <v>0</v>
      </c>
    </row>
    <row r="1315" spans="1:119" x14ac:dyDescent="0.2">
      <c r="A1315">
        <f>ROW(Source!A1676)</f>
        <v>1676</v>
      </c>
      <c r="B1315">
        <v>69726884</v>
      </c>
      <c r="C1315">
        <v>69735799</v>
      </c>
      <c r="D1315">
        <v>121548</v>
      </c>
      <c r="E1315">
        <v>1</v>
      </c>
      <c r="F1315">
        <v>1</v>
      </c>
      <c r="G1315">
        <v>1</v>
      </c>
      <c r="H1315">
        <v>1</v>
      </c>
      <c r="I1315" t="s">
        <v>36</v>
      </c>
      <c r="J1315" t="s">
        <v>3</v>
      </c>
      <c r="K1315" t="s">
        <v>981</v>
      </c>
      <c r="L1315">
        <v>608254</v>
      </c>
      <c r="N1315">
        <v>1013</v>
      </c>
      <c r="O1315" t="s">
        <v>982</v>
      </c>
      <c r="P1315" t="s">
        <v>982</v>
      </c>
      <c r="Q1315">
        <v>1</v>
      </c>
      <c r="W1315">
        <v>0</v>
      </c>
      <c r="X1315">
        <v>-185737400</v>
      </c>
      <c r="Y1315">
        <f t="shared" si="620"/>
        <v>0.18</v>
      </c>
      <c r="AA1315">
        <v>0</v>
      </c>
      <c r="AB1315">
        <v>0</v>
      </c>
      <c r="AC1315">
        <v>0</v>
      </c>
      <c r="AD1315">
        <v>0</v>
      </c>
      <c r="AE1315">
        <v>0</v>
      </c>
      <c r="AF1315">
        <v>0</v>
      </c>
      <c r="AG1315">
        <v>0</v>
      </c>
      <c r="AH1315">
        <v>0</v>
      </c>
      <c r="AI1315">
        <v>1</v>
      </c>
      <c r="AJ1315">
        <v>1</v>
      </c>
      <c r="AK1315">
        <v>19.8</v>
      </c>
      <c r="AL1315">
        <v>1</v>
      </c>
      <c r="AM1315">
        <v>5</v>
      </c>
      <c r="AN1315">
        <v>0</v>
      </c>
      <c r="AO1315">
        <v>1</v>
      </c>
      <c r="AP1315">
        <v>0</v>
      </c>
      <c r="AQ1315">
        <v>0</v>
      </c>
      <c r="AR1315">
        <v>0</v>
      </c>
      <c r="AS1315" t="s">
        <v>3</v>
      </c>
      <c r="AT1315">
        <v>0.18</v>
      </c>
      <c r="AU1315" t="s">
        <v>3</v>
      </c>
      <c r="AV1315">
        <v>2</v>
      </c>
      <c r="AW1315">
        <v>2</v>
      </c>
      <c r="AX1315">
        <v>69735806</v>
      </c>
      <c r="AY1315">
        <v>1</v>
      </c>
      <c r="AZ1315">
        <v>0</v>
      </c>
      <c r="BA1315">
        <v>1337</v>
      </c>
      <c r="BB1315">
        <v>0</v>
      </c>
      <c r="BC1315">
        <v>0</v>
      </c>
      <c r="BD1315">
        <v>0</v>
      </c>
      <c r="BE1315">
        <v>0</v>
      </c>
      <c r="BF1315">
        <v>0</v>
      </c>
      <c r="BG1315">
        <v>0</v>
      </c>
      <c r="BH1315">
        <v>0</v>
      </c>
      <c r="BI1315">
        <v>0</v>
      </c>
      <c r="BJ1315">
        <v>0</v>
      </c>
      <c r="BK1315">
        <v>0</v>
      </c>
      <c r="BL1315">
        <v>0</v>
      </c>
      <c r="BM1315">
        <v>0</v>
      </c>
      <c r="BN1315">
        <v>0</v>
      </c>
      <c r="BO1315">
        <v>0</v>
      </c>
      <c r="BP1315">
        <v>0</v>
      </c>
      <c r="BQ1315">
        <v>0</v>
      </c>
      <c r="BR1315">
        <v>0</v>
      </c>
      <c r="BS1315">
        <v>0</v>
      </c>
      <c r="BT1315">
        <v>0</v>
      </c>
      <c r="BU1315">
        <v>0</v>
      </c>
      <c r="BV1315">
        <v>0</v>
      </c>
      <c r="BW1315">
        <v>0</v>
      </c>
      <c r="CV1315">
        <v>0</v>
      </c>
      <c r="CW1315">
        <v>0</v>
      </c>
      <c r="CX1315">
        <f>ROUND(Y1315*Source!I1676,9)</f>
        <v>0</v>
      </c>
      <c r="CY1315">
        <f>AD1315</f>
        <v>0</v>
      </c>
      <c r="CZ1315">
        <f>AH1315</f>
        <v>0</v>
      </c>
      <c r="DA1315">
        <f>AL1315</f>
        <v>1</v>
      </c>
      <c r="DB1315">
        <f t="shared" si="621"/>
        <v>0</v>
      </c>
      <c r="DC1315">
        <f t="shared" si="622"/>
        <v>0</v>
      </c>
      <c r="DD1315" t="s">
        <v>3</v>
      </c>
      <c r="DE1315" t="s">
        <v>3</v>
      </c>
      <c r="DF1315">
        <f t="shared" si="626"/>
        <v>0</v>
      </c>
      <c r="DG1315">
        <f t="shared" si="624"/>
        <v>0</v>
      </c>
      <c r="DH1315">
        <f>ROUND(ROUND(AG1315*AK1315,0)*CX1315,0)</f>
        <v>0</v>
      </c>
      <c r="DI1315">
        <f t="shared" ref="DI1315:DI1321" si="627">ROUND(ROUND(AH1315,0)*CX1315,0)</f>
        <v>0</v>
      </c>
      <c r="DJ1315">
        <f>DI1315</f>
        <v>0</v>
      </c>
      <c r="DK1315">
        <v>0</v>
      </c>
      <c r="DL1315" t="s">
        <v>3</v>
      </c>
      <c r="DM1315">
        <v>0</v>
      </c>
      <c r="DN1315" t="s">
        <v>3</v>
      </c>
      <c r="DO1315">
        <v>0</v>
      </c>
    </row>
    <row r="1316" spans="1:119" x14ac:dyDescent="0.2">
      <c r="A1316">
        <f>ROW(Source!A1676)</f>
        <v>1676</v>
      </c>
      <c r="B1316">
        <v>69726884</v>
      </c>
      <c r="C1316">
        <v>69735799</v>
      </c>
      <c r="D1316">
        <v>27439630</v>
      </c>
      <c r="E1316">
        <v>1</v>
      </c>
      <c r="F1316">
        <v>1</v>
      </c>
      <c r="G1316">
        <v>1</v>
      </c>
      <c r="H1316">
        <v>2</v>
      </c>
      <c r="I1316" t="s">
        <v>986</v>
      </c>
      <c r="J1316" t="s">
        <v>987</v>
      </c>
      <c r="K1316" t="s">
        <v>988</v>
      </c>
      <c r="L1316">
        <v>1368</v>
      </c>
      <c r="N1316">
        <v>1011</v>
      </c>
      <c r="O1316" t="s">
        <v>978</v>
      </c>
      <c r="P1316" t="s">
        <v>978</v>
      </c>
      <c r="Q1316">
        <v>1</v>
      </c>
      <c r="W1316">
        <v>0</v>
      </c>
      <c r="X1316">
        <v>-72110300</v>
      </c>
      <c r="Y1316">
        <f t="shared" si="620"/>
        <v>0.18</v>
      </c>
      <c r="AA1316">
        <v>0</v>
      </c>
      <c r="AB1316">
        <v>245.16</v>
      </c>
      <c r="AC1316">
        <v>269.48</v>
      </c>
      <c r="AD1316">
        <v>0</v>
      </c>
      <c r="AE1316">
        <v>0</v>
      </c>
      <c r="AF1316">
        <v>31.27</v>
      </c>
      <c r="AG1316">
        <v>13.61</v>
      </c>
      <c r="AH1316">
        <v>0</v>
      </c>
      <c r="AI1316">
        <v>1</v>
      </c>
      <c r="AJ1316">
        <v>7.84</v>
      </c>
      <c r="AK1316">
        <v>19.8</v>
      </c>
      <c r="AL1316">
        <v>1</v>
      </c>
      <c r="AM1316">
        <v>5</v>
      </c>
      <c r="AN1316">
        <v>0</v>
      </c>
      <c r="AO1316">
        <v>1</v>
      </c>
      <c r="AP1316">
        <v>0</v>
      </c>
      <c r="AQ1316">
        <v>0</v>
      </c>
      <c r="AR1316">
        <v>0</v>
      </c>
      <c r="AS1316" t="s">
        <v>3</v>
      </c>
      <c r="AT1316">
        <v>0.18</v>
      </c>
      <c r="AU1316" t="s">
        <v>3</v>
      </c>
      <c r="AV1316">
        <v>0</v>
      </c>
      <c r="AW1316">
        <v>2</v>
      </c>
      <c r="AX1316">
        <v>69735807</v>
      </c>
      <c r="AY1316">
        <v>1</v>
      </c>
      <c r="AZ1316">
        <v>0</v>
      </c>
      <c r="BA1316">
        <v>1338</v>
      </c>
      <c r="BB1316">
        <v>0</v>
      </c>
      <c r="BC1316">
        <v>0</v>
      </c>
      <c r="BD1316">
        <v>0</v>
      </c>
      <c r="BE1316">
        <v>0</v>
      </c>
      <c r="BF1316">
        <v>0</v>
      </c>
      <c r="BG1316">
        <v>0</v>
      </c>
      <c r="BH1316">
        <v>0</v>
      </c>
      <c r="BI1316">
        <v>0</v>
      </c>
      <c r="BJ1316">
        <v>0</v>
      </c>
      <c r="BK1316">
        <v>0</v>
      </c>
      <c r="BL1316">
        <v>0</v>
      </c>
      <c r="BM1316">
        <v>0</v>
      </c>
      <c r="BN1316">
        <v>0</v>
      </c>
      <c r="BO1316">
        <v>0</v>
      </c>
      <c r="BP1316">
        <v>0</v>
      </c>
      <c r="BQ1316">
        <v>0</v>
      </c>
      <c r="BR1316">
        <v>0</v>
      </c>
      <c r="BS1316">
        <v>0</v>
      </c>
      <c r="BT1316">
        <v>0</v>
      </c>
      <c r="BU1316">
        <v>0</v>
      </c>
      <c r="BV1316">
        <v>0</v>
      </c>
      <c r="BW1316">
        <v>0</v>
      </c>
      <c r="CV1316">
        <v>0</v>
      </c>
      <c r="CW1316">
        <f>ROUND(Y1316*Source!I1676*DO1316,9)</f>
        <v>0</v>
      </c>
      <c r="CX1316">
        <f>ROUND(Y1316*Source!I1676,9)</f>
        <v>0</v>
      </c>
      <c r="CY1316">
        <f>AB1316</f>
        <v>245.16</v>
      </c>
      <c r="CZ1316">
        <f>AF1316</f>
        <v>31.27</v>
      </c>
      <c r="DA1316">
        <f>AJ1316</f>
        <v>7.84</v>
      </c>
      <c r="DB1316">
        <f t="shared" si="621"/>
        <v>5.63</v>
      </c>
      <c r="DC1316">
        <f t="shared" si="622"/>
        <v>2.4500000000000002</v>
      </c>
      <c r="DD1316" t="s">
        <v>3</v>
      </c>
      <c r="DE1316" t="s">
        <v>3</v>
      </c>
      <c r="DF1316">
        <f t="shared" si="626"/>
        <v>0</v>
      </c>
      <c r="DG1316">
        <f>ROUND(ROUND(AF1316*AJ1316,0)*CX1316,0)</f>
        <v>0</v>
      </c>
      <c r="DH1316">
        <f>ROUND(ROUND(AG1316*AK1316,0)*CX1316,0)</f>
        <v>0</v>
      </c>
      <c r="DI1316">
        <f t="shared" si="627"/>
        <v>0</v>
      </c>
      <c r="DJ1316">
        <f>DG1316</f>
        <v>0</v>
      </c>
      <c r="DK1316">
        <v>0</v>
      </c>
      <c r="DL1316" t="s">
        <v>3</v>
      </c>
      <c r="DM1316">
        <v>0</v>
      </c>
      <c r="DN1316" t="s">
        <v>3</v>
      </c>
      <c r="DO1316">
        <v>0</v>
      </c>
    </row>
    <row r="1317" spans="1:119" x14ac:dyDescent="0.2">
      <c r="A1317">
        <f>ROW(Source!A1676)</f>
        <v>1676</v>
      </c>
      <c r="B1317">
        <v>69726884</v>
      </c>
      <c r="C1317">
        <v>69735799</v>
      </c>
      <c r="D1317">
        <v>27441327</v>
      </c>
      <c r="E1317">
        <v>1</v>
      </c>
      <c r="F1317">
        <v>1</v>
      </c>
      <c r="G1317">
        <v>1</v>
      </c>
      <c r="H1317">
        <v>2</v>
      </c>
      <c r="I1317" t="s">
        <v>975</v>
      </c>
      <c r="J1317" t="s">
        <v>976</v>
      </c>
      <c r="K1317" t="s">
        <v>977</v>
      </c>
      <c r="L1317">
        <v>1368</v>
      </c>
      <c r="N1317">
        <v>1011</v>
      </c>
      <c r="O1317" t="s">
        <v>978</v>
      </c>
      <c r="P1317" t="s">
        <v>978</v>
      </c>
      <c r="Q1317">
        <v>1</v>
      </c>
      <c r="W1317">
        <v>0</v>
      </c>
      <c r="X1317">
        <v>-1583389094</v>
      </c>
      <c r="Y1317">
        <f t="shared" si="620"/>
        <v>0.98</v>
      </c>
      <c r="AA1317">
        <v>0</v>
      </c>
      <c r="AB1317">
        <v>732.02</v>
      </c>
      <c r="AC1317">
        <v>231.46</v>
      </c>
      <c r="AD1317">
        <v>0</v>
      </c>
      <c r="AE1317">
        <v>0</v>
      </c>
      <c r="AF1317">
        <v>93.37</v>
      </c>
      <c r="AG1317">
        <v>11.69</v>
      </c>
      <c r="AH1317">
        <v>0</v>
      </c>
      <c r="AI1317">
        <v>1</v>
      </c>
      <c r="AJ1317">
        <v>7.84</v>
      </c>
      <c r="AK1317">
        <v>19.8</v>
      </c>
      <c r="AL1317">
        <v>1</v>
      </c>
      <c r="AM1317">
        <v>5</v>
      </c>
      <c r="AN1317">
        <v>0</v>
      </c>
      <c r="AO1317">
        <v>1</v>
      </c>
      <c r="AP1317">
        <v>0</v>
      </c>
      <c r="AQ1317">
        <v>0</v>
      </c>
      <c r="AR1317">
        <v>0</v>
      </c>
      <c r="AS1317" t="s">
        <v>3</v>
      </c>
      <c r="AT1317">
        <v>0.98</v>
      </c>
      <c r="AU1317" t="s">
        <v>3</v>
      </c>
      <c r="AV1317">
        <v>0</v>
      </c>
      <c r="AW1317">
        <v>2</v>
      </c>
      <c r="AX1317">
        <v>69735808</v>
      </c>
      <c r="AY1317">
        <v>1</v>
      </c>
      <c r="AZ1317">
        <v>0</v>
      </c>
      <c r="BA1317">
        <v>1339</v>
      </c>
      <c r="BB1317">
        <v>0</v>
      </c>
      <c r="BC1317">
        <v>0</v>
      </c>
      <c r="BD1317">
        <v>0</v>
      </c>
      <c r="BE1317">
        <v>0</v>
      </c>
      <c r="BF1317">
        <v>0</v>
      </c>
      <c r="BG1317">
        <v>0</v>
      </c>
      <c r="BH1317">
        <v>0</v>
      </c>
      <c r="BI1317">
        <v>0</v>
      </c>
      <c r="BJ1317">
        <v>0</v>
      </c>
      <c r="BK1317">
        <v>0</v>
      </c>
      <c r="BL1317">
        <v>0</v>
      </c>
      <c r="BM1317">
        <v>0</v>
      </c>
      <c r="BN1317">
        <v>0</v>
      </c>
      <c r="BO1317">
        <v>0</v>
      </c>
      <c r="BP1317">
        <v>0</v>
      </c>
      <c r="BQ1317">
        <v>0</v>
      </c>
      <c r="BR1317">
        <v>0</v>
      </c>
      <c r="BS1317">
        <v>0</v>
      </c>
      <c r="BT1317">
        <v>0</v>
      </c>
      <c r="BU1317">
        <v>0</v>
      </c>
      <c r="BV1317">
        <v>0</v>
      </c>
      <c r="BW1317">
        <v>0</v>
      </c>
      <c r="CV1317">
        <v>0</v>
      </c>
      <c r="CW1317">
        <f>ROUND(Y1317*Source!I1676*DO1317,9)</f>
        <v>0</v>
      </c>
      <c r="CX1317">
        <f>ROUND(Y1317*Source!I1676,9)</f>
        <v>0</v>
      </c>
      <c r="CY1317">
        <f>AB1317</f>
        <v>732.02</v>
      </c>
      <c r="CZ1317">
        <f>AF1317</f>
        <v>93.37</v>
      </c>
      <c r="DA1317">
        <f>AJ1317</f>
        <v>7.84</v>
      </c>
      <c r="DB1317">
        <f t="shared" si="621"/>
        <v>91.5</v>
      </c>
      <c r="DC1317">
        <f t="shared" si="622"/>
        <v>11.46</v>
      </c>
      <c r="DD1317" t="s">
        <v>3</v>
      </c>
      <c r="DE1317" t="s">
        <v>3</v>
      </c>
      <c r="DF1317">
        <f t="shared" si="626"/>
        <v>0</v>
      </c>
      <c r="DG1317">
        <f>ROUND(ROUND(AF1317*AJ1317,0)*CX1317,0)</f>
        <v>0</v>
      </c>
      <c r="DH1317">
        <f>ROUND(ROUND(AG1317*AK1317,0)*CX1317,0)</f>
        <v>0</v>
      </c>
      <c r="DI1317">
        <f t="shared" si="627"/>
        <v>0</v>
      </c>
      <c r="DJ1317">
        <f>DG1317</f>
        <v>0</v>
      </c>
      <c r="DK1317">
        <v>0</v>
      </c>
      <c r="DL1317" t="s">
        <v>3</v>
      </c>
      <c r="DM1317">
        <v>0</v>
      </c>
      <c r="DN1317" t="s">
        <v>3</v>
      </c>
      <c r="DO1317">
        <v>0</v>
      </c>
    </row>
    <row r="1318" spans="1:119" x14ac:dyDescent="0.2">
      <c r="A1318">
        <f>ROW(Source!A1676)</f>
        <v>1676</v>
      </c>
      <c r="B1318">
        <v>69726884</v>
      </c>
      <c r="C1318">
        <v>69735799</v>
      </c>
      <c r="D1318">
        <v>27382752</v>
      </c>
      <c r="E1318">
        <v>1</v>
      </c>
      <c r="F1318">
        <v>1</v>
      </c>
      <c r="G1318">
        <v>1</v>
      </c>
      <c r="H1318">
        <v>3</v>
      </c>
      <c r="I1318" t="s">
        <v>713</v>
      </c>
      <c r="J1318" t="s">
        <v>715</v>
      </c>
      <c r="K1318" t="s">
        <v>714</v>
      </c>
      <c r="L1318">
        <v>1339</v>
      </c>
      <c r="N1318">
        <v>1007</v>
      </c>
      <c r="O1318" t="s">
        <v>40</v>
      </c>
      <c r="P1318" t="s">
        <v>40</v>
      </c>
      <c r="Q1318">
        <v>1</v>
      </c>
      <c r="W1318">
        <v>0</v>
      </c>
      <c r="X1318">
        <v>-2113911805</v>
      </c>
      <c r="Y1318">
        <f t="shared" si="620"/>
        <v>4.0744189999999998</v>
      </c>
      <c r="AA1318">
        <v>26793.98</v>
      </c>
      <c r="AB1318">
        <v>0</v>
      </c>
      <c r="AC1318">
        <v>0</v>
      </c>
      <c r="AD1318">
        <v>0</v>
      </c>
      <c r="AE1318">
        <v>3705.4399999999996</v>
      </c>
      <c r="AF1318">
        <v>0</v>
      </c>
      <c r="AG1318">
        <v>0</v>
      </c>
      <c r="AH1318">
        <v>0</v>
      </c>
      <c r="AI1318">
        <v>7.56</v>
      </c>
      <c r="AJ1318">
        <v>1</v>
      </c>
      <c r="AK1318">
        <v>1</v>
      </c>
      <c r="AL1318">
        <v>1</v>
      </c>
      <c r="AM1318">
        <v>5</v>
      </c>
      <c r="AN1318">
        <v>0</v>
      </c>
      <c r="AO1318">
        <v>0</v>
      </c>
      <c r="AP1318">
        <v>1</v>
      </c>
      <c r="AQ1318">
        <v>0</v>
      </c>
      <c r="AR1318">
        <v>0</v>
      </c>
      <c r="AS1318" t="s">
        <v>3</v>
      </c>
      <c r="AT1318">
        <v>4.0744189999999998</v>
      </c>
      <c r="AU1318" t="s">
        <v>3</v>
      </c>
      <c r="AV1318">
        <v>0</v>
      </c>
      <c r="AW1318">
        <v>1</v>
      </c>
      <c r="AX1318">
        <v>-1</v>
      </c>
      <c r="AY1318">
        <v>0</v>
      </c>
      <c r="AZ1318">
        <v>0</v>
      </c>
      <c r="BA1318" t="s">
        <v>3</v>
      </c>
      <c r="BB1318">
        <v>0</v>
      </c>
      <c r="BC1318">
        <v>0</v>
      </c>
      <c r="BD1318">
        <v>0</v>
      </c>
      <c r="BE1318">
        <v>0</v>
      </c>
      <c r="BF1318">
        <v>0</v>
      </c>
      <c r="BG1318">
        <v>0</v>
      </c>
      <c r="BH1318">
        <v>0</v>
      </c>
      <c r="BI1318">
        <v>0</v>
      </c>
      <c r="BJ1318">
        <v>0</v>
      </c>
      <c r="BK1318">
        <v>0</v>
      </c>
      <c r="BL1318">
        <v>0</v>
      </c>
      <c r="BM1318">
        <v>0</v>
      </c>
      <c r="BN1318">
        <v>0</v>
      </c>
      <c r="BO1318">
        <v>0</v>
      </c>
      <c r="BP1318">
        <v>0</v>
      </c>
      <c r="BQ1318">
        <v>0</v>
      </c>
      <c r="BR1318">
        <v>0</v>
      </c>
      <c r="BS1318">
        <v>0</v>
      </c>
      <c r="BT1318">
        <v>0</v>
      </c>
      <c r="BU1318">
        <v>0</v>
      </c>
      <c r="BV1318">
        <v>0</v>
      </c>
      <c r="BW1318">
        <v>0</v>
      </c>
      <c r="CV1318">
        <v>0</v>
      </c>
      <c r="CW1318">
        <v>0</v>
      </c>
      <c r="CX1318">
        <f>ROUND(Y1318*Source!I1676,9)</f>
        <v>0</v>
      </c>
      <c r="CY1318">
        <f>AA1318</f>
        <v>26793.98</v>
      </c>
      <c r="CZ1318">
        <f>AE1318</f>
        <v>3705.4399999999996</v>
      </c>
      <c r="DA1318">
        <f>AI1318</f>
        <v>7.56</v>
      </c>
      <c r="DB1318">
        <f t="shared" si="621"/>
        <v>15097.52</v>
      </c>
      <c r="DC1318">
        <f t="shared" si="622"/>
        <v>0</v>
      </c>
      <c r="DD1318" t="s">
        <v>3</v>
      </c>
      <c r="DE1318" t="s">
        <v>3</v>
      </c>
      <c r="DF1318">
        <f>ROUND(ROUND(AE1318*AI1318,0)*CX1318,0)</f>
        <v>0</v>
      </c>
      <c r="DG1318">
        <f>ROUND(ROUND(AF1318,0)*CX1318,0)</f>
        <v>0</v>
      </c>
      <c r="DH1318">
        <f>ROUND(ROUND(AG1318,0)*CX1318,0)</f>
        <v>0</v>
      </c>
      <c r="DI1318">
        <f t="shared" si="627"/>
        <v>0</v>
      </c>
      <c r="DJ1318">
        <f>DF1318</f>
        <v>0</v>
      </c>
      <c r="DK1318">
        <v>0</v>
      </c>
      <c r="DL1318" t="s">
        <v>3</v>
      </c>
      <c r="DM1318">
        <v>0</v>
      </c>
      <c r="DN1318" t="s">
        <v>3</v>
      </c>
      <c r="DO1318">
        <v>0</v>
      </c>
    </row>
    <row r="1319" spans="1:119" x14ac:dyDescent="0.2">
      <c r="A1319">
        <f>ROW(Source!A1679)</f>
        <v>1679</v>
      </c>
      <c r="B1319">
        <v>69726971</v>
      </c>
      <c r="C1319">
        <v>69735811</v>
      </c>
      <c r="D1319">
        <v>27493458</v>
      </c>
      <c r="E1319">
        <v>1</v>
      </c>
      <c r="F1319">
        <v>1</v>
      </c>
      <c r="G1319">
        <v>1</v>
      </c>
      <c r="H1319">
        <v>1</v>
      </c>
      <c r="I1319" t="s">
        <v>997</v>
      </c>
      <c r="J1319" t="s">
        <v>3</v>
      </c>
      <c r="K1319" t="s">
        <v>998</v>
      </c>
      <c r="L1319">
        <v>1369</v>
      </c>
      <c r="N1319">
        <v>1013</v>
      </c>
      <c r="O1319" t="s">
        <v>974</v>
      </c>
      <c r="P1319" t="s">
        <v>974</v>
      </c>
      <c r="Q1319">
        <v>1</v>
      </c>
      <c r="W1319">
        <v>0</v>
      </c>
      <c r="X1319">
        <v>-115882720</v>
      </c>
      <c r="Y1319">
        <f t="shared" si="620"/>
        <v>3.45</v>
      </c>
      <c r="AA1319">
        <v>0</v>
      </c>
      <c r="AB1319">
        <v>0</v>
      </c>
      <c r="AC1319">
        <v>0</v>
      </c>
      <c r="AD1319">
        <v>8.6</v>
      </c>
      <c r="AE1319">
        <v>0</v>
      </c>
      <c r="AF1319">
        <v>0</v>
      </c>
      <c r="AG1319">
        <v>0</v>
      </c>
      <c r="AH1319">
        <v>8.6</v>
      </c>
      <c r="AI1319">
        <v>1</v>
      </c>
      <c r="AJ1319">
        <v>1</v>
      </c>
      <c r="AK1319">
        <v>1</v>
      </c>
      <c r="AL1319">
        <v>1</v>
      </c>
      <c r="AM1319">
        <v>0</v>
      </c>
      <c r="AN1319">
        <v>0</v>
      </c>
      <c r="AO1319">
        <v>1</v>
      </c>
      <c r="AP1319">
        <v>0</v>
      </c>
      <c r="AQ1319">
        <v>0</v>
      </c>
      <c r="AR1319">
        <v>0</v>
      </c>
      <c r="AS1319" t="s">
        <v>3</v>
      </c>
      <c r="AT1319">
        <v>3.45</v>
      </c>
      <c r="AU1319" t="s">
        <v>3</v>
      </c>
      <c r="AV1319">
        <v>1</v>
      </c>
      <c r="AW1319">
        <v>2</v>
      </c>
      <c r="AX1319">
        <v>69735815</v>
      </c>
      <c r="AY1319">
        <v>1</v>
      </c>
      <c r="AZ1319">
        <v>0</v>
      </c>
      <c r="BA1319">
        <v>1341</v>
      </c>
      <c r="BB1319">
        <v>0</v>
      </c>
      <c r="BC1319">
        <v>0</v>
      </c>
      <c r="BD1319">
        <v>0</v>
      </c>
      <c r="BE1319">
        <v>0</v>
      </c>
      <c r="BF1319">
        <v>0</v>
      </c>
      <c r="BG1319">
        <v>0</v>
      </c>
      <c r="BH1319">
        <v>0</v>
      </c>
      <c r="BI1319">
        <v>0</v>
      </c>
      <c r="BJ1319">
        <v>0</v>
      </c>
      <c r="BK1319">
        <v>0</v>
      </c>
      <c r="BL1319">
        <v>0</v>
      </c>
      <c r="BM1319">
        <v>0</v>
      </c>
      <c r="BN1319">
        <v>0</v>
      </c>
      <c r="BO1319">
        <v>0</v>
      </c>
      <c r="BP1319">
        <v>0</v>
      </c>
      <c r="BQ1319">
        <v>0</v>
      </c>
      <c r="BR1319">
        <v>0</v>
      </c>
      <c r="BS1319">
        <v>0</v>
      </c>
      <c r="BT1319">
        <v>0</v>
      </c>
      <c r="BU1319">
        <v>0</v>
      </c>
      <c r="BV1319">
        <v>0</v>
      </c>
      <c r="BW1319">
        <v>0</v>
      </c>
      <c r="CU1319">
        <f>ROUND(AT1319*Source!I1679*AH1319*AL1319,0)</f>
        <v>0</v>
      </c>
      <c r="CV1319">
        <f>ROUND(Y1319*Source!I1679,9)</f>
        <v>0</v>
      </c>
      <c r="CW1319">
        <v>0</v>
      </c>
      <c r="CX1319">
        <f>ROUND(Y1319*Source!I1679,9)</f>
        <v>0</v>
      </c>
      <c r="CY1319">
        <f>AD1319</f>
        <v>8.6</v>
      </c>
      <c r="CZ1319">
        <f>AH1319</f>
        <v>8.6</v>
      </c>
      <c r="DA1319">
        <f>AL1319</f>
        <v>1</v>
      </c>
      <c r="DB1319">
        <f t="shared" si="621"/>
        <v>29.67</v>
      </c>
      <c r="DC1319">
        <f t="shared" si="622"/>
        <v>0</v>
      </c>
      <c r="DD1319" t="s">
        <v>3</v>
      </c>
      <c r="DE1319" t="s">
        <v>3</v>
      </c>
      <c r="DF1319">
        <f>ROUND(ROUND(AE1319,0)*CX1319,0)</f>
        <v>0</v>
      </c>
      <c r="DG1319">
        <f>ROUND(ROUND(AF1319,0)*CX1319,0)</f>
        <v>0</v>
      </c>
      <c r="DH1319">
        <f>ROUND(ROUND(AG1319,0)*CX1319,0)</f>
        <v>0</v>
      </c>
      <c r="DI1319">
        <f t="shared" si="627"/>
        <v>0</v>
      </c>
      <c r="DJ1319">
        <f>DI1319</f>
        <v>0</v>
      </c>
      <c r="DK1319">
        <v>0</v>
      </c>
      <c r="DL1319" t="s">
        <v>3</v>
      </c>
      <c r="DM1319">
        <v>0</v>
      </c>
      <c r="DN1319" t="s">
        <v>3</v>
      </c>
      <c r="DO1319">
        <v>0</v>
      </c>
    </row>
    <row r="1320" spans="1:119" x14ac:dyDescent="0.2">
      <c r="A1320">
        <f>ROW(Source!A1679)</f>
        <v>1679</v>
      </c>
      <c r="B1320">
        <v>69726971</v>
      </c>
      <c r="C1320">
        <v>69735811</v>
      </c>
      <c r="D1320">
        <v>27441327</v>
      </c>
      <c r="E1320">
        <v>1</v>
      </c>
      <c r="F1320">
        <v>1</v>
      </c>
      <c r="G1320">
        <v>1</v>
      </c>
      <c r="H1320">
        <v>2</v>
      </c>
      <c r="I1320" t="s">
        <v>975</v>
      </c>
      <c r="J1320" t="s">
        <v>976</v>
      </c>
      <c r="K1320" t="s">
        <v>977</v>
      </c>
      <c r="L1320">
        <v>1368</v>
      </c>
      <c r="N1320">
        <v>1011</v>
      </c>
      <c r="O1320" t="s">
        <v>978</v>
      </c>
      <c r="P1320" t="s">
        <v>978</v>
      </c>
      <c r="Q1320">
        <v>1</v>
      </c>
      <c r="W1320">
        <v>0</v>
      </c>
      <c r="X1320">
        <v>-1583389094</v>
      </c>
      <c r="Y1320">
        <f t="shared" si="620"/>
        <v>0.02</v>
      </c>
      <c r="AA1320">
        <v>0</v>
      </c>
      <c r="AB1320">
        <v>93.37</v>
      </c>
      <c r="AC1320">
        <v>11.69</v>
      </c>
      <c r="AD1320">
        <v>0</v>
      </c>
      <c r="AE1320">
        <v>0</v>
      </c>
      <c r="AF1320">
        <v>93.37</v>
      </c>
      <c r="AG1320">
        <v>11.69</v>
      </c>
      <c r="AH1320">
        <v>0</v>
      </c>
      <c r="AI1320">
        <v>1</v>
      </c>
      <c r="AJ1320">
        <v>1</v>
      </c>
      <c r="AK1320">
        <v>1</v>
      </c>
      <c r="AL1320">
        <v>1</v>
      </c>
      <c r="AM1320">
        <v>0</v>
      </c>
      <c r="AN1320">
        <v>0</v>
      </c>
      <c r="AO1320">
        <v>1</v>
      </c>
      <c r="AP1320">
        <v>0</v>
      </c>
      <c r="AQ1320">
        <v>0</v>
      </c>
      <c r="AR1320">
        <v>0</v>
      </c>
      <c r="AS1320" t="s">
        <v>3</v>
      </c>
      <c r="AT1320">
        <v>0.02</v>
      </c>
      <c r="AU1320" t="s">
        <v>3</v>
      </c>
      <c r="AV1320">
        <v>0</v>
      </c>
      <c r="AW1320">
        <v>2</v>
      </c>
      <c r="AX1320">
        <v>69735816</v>
      </c>
      <c r="AY1320">
        <v>1</v>
      </c>
      <c r="AZ1320">
        <v>0</v>
      </c>
      <c r="BA1320">
        <v>1342</v>
      </c>
      <c r="BB1320">
        <v>0</v>
      </c>
      <c r="BC1320">
        <v>0</v>
      </c>
      <c r="BD1320">
        <v>0</v>
      </c>
      <c r="BE1320">
        <v>0</v>
      </c>
      <c r="BF1320">
        <v>0</v>
      </c>
      <c r="BG1320">
        <v>0</v>
      </c>
      <c r="BH1320">
        <v>0</v>
      </c>
      <c r="BI1320">
        <v>0</v>
      </c>
      <c r="BJ1320">
        <v>0</v>
      </c>
      <c r="BK1320">
        <v>0</v>
      </c>
      <c r="BL1320">
        <v>0</v>
      </c>
      <c r="BM1320">
        <v>0</v>
      </c>
      <c r="BN1320">
        <v>0</v>
      </c>
      <c r="BO1320">
        <v>0</v>
      </c>
      <c r="BP1320">
        <v>0</v>
      </c>
      <c r="BQ1320">
        <v>0</v>
      </c>
      <c r="BR1320">
        <v>0</v>
      </c>
      <c r="BS1320">
        <v>0</v>
      </c>
      <c r="BT1320">
        <v>0</v>
      </c>
      <c r="BU1320">
        <v>0</v>
      </c>
      <c r="BV1320">
        <v>0</v>
      </c>
      <c r="BW1320">
        <v>0</v>
      </c>
      <c r="CV1320">
        <v>0</v>
      </c>
      <c r="CW1320">
        <f>ROUND(Y1320*Source!I1679*DO1320,9)</f>
        <v>0</v>
      </c>
      <c r="CX1320">
        <f>ROUND(Y1320*Source!I1679,9)</f>
        <v>0</v>
      </c>
      <c r="CY1320">
        <f>AB1320</f>
        <v>93.37</v>
      </c>
      <c r="CZ1320">
        <f>AF1320</f>
        <v>93.37</v>
      </c>
      <c r="DA1320">
        <f>AJ1320</f>
        <v>1</v>
      </c>
      <c r="DB1320">
        <f t="shared" si="621"/>
        <v>1.87</v>
      </c>
      <c r="DC1320">
        <f t="shared" si="622"/>
        <v>0.23</v>
      </c>
      <c r="DD1320" t="s">
        <v>3</v>
      </c>
      <c r="DE1320" t="s">
        <v>3</v>
      </c>
      <c r="DF1320">
        <f>ROUND(ROUND(AE1320,0)*CX1320,0)</f>
        <v>0</v>
      </c>
      <c r="DG1320">
        <f>ROUND(ROUND(AF1320,0)*CX1320,0)</f>
        <v>0</v>
      </c>
      <c r="DH1320">
        <f>ROUND(ROUND(AG1320,0)*CX1320,0)</f>
        <v>0</v>
      </c>
      <c r="DI1320">
        <f t="shared" si="627"/>
        <v>0</v>
      </c>
      <c r="DJ1320">
        <f>DG1320</f>
        <v>0</v>
      </c>
      <c r="DK1320">
        <v>0</v>
      </c>
      <c r="DL1320" t="s">
        <v>3</v>
      </c>
      <c r="DM1320">
        <v>0</v>
      </c>
      <c r="DN1320" t="s">
        <v>3</v>
      </c>
      <c r="DO1320">
        <v>0</v>
      </c>
    </row>
    <row r="1321" spans="1:119" x14ac:dyDescent="0.2">
      <c r="A1321">
        <f>ROW(Source!A1679)</f>
        <v>1679</v>
      </c>
      <c r="B1321">
        <v>69726971</v>
      </c>
      <c r="C1321">
        <v>69735811</v>
      </c>
      <c r="D1321">
        <v>27386998</v>
      </c>
      <c r="E1321">
        <v>1</v>
      </c>
      <c r="F1321">
        <v>1</v>
      </c>
      <c r="G1321">
        <v>1</v>
      </c>
      <c r="H1321">
        <v>3</v>
      </c>
      <c r="I1321" t="s">
        <v>163</v>
      </c>
      <c r="J1321" t="s">
        <v>706</v>
      </c>
      <c r="K1321" t="s">
        <v>719</v>
      </c>
      <c r="L1321">
        <v>1327</v>
      </c>
      <c r="N1321">
        <v>1005</v>
      </c>
      <c r="O1321" t="s">
        <v>56</v>
      </c>
      <c r="P1321" t="s">
        <v>56</v>
      </c>
      <c r="Q1321">
        <v>1</v>
      </c>
      <c r="W1321">
        <v>0</v>
      </c>
      <c r="X1321">
        <v>-558691288</v>
      </c>
      <c r="Y1321">
        <f t="shared" si="620"/>
        <v>115</v>
      </c>
      <c r="AA1321">
        <v>12.26</v>
      </c>
      <c r="AB1321">
        <v>0</v>
      </c>
      <c r="AC1321">
        <v>0</v>
      </c>
      <c r="AD1321">
        <v>0</v>
      </c>
      <c r="AE1321">
        <v>12.26</v>
      </c>
      <c r="AF1321">
        <v>0</v>
      </c>
      <c r="AG1321">
        <v>0</v>
      </c>
      <c r="AH1321">
        <v>0</v>
      </c>
      <c r="AI1321">
        <v>1</v>
      </c>
      <c r="AJ1321">
        <v>1</v>
      </c>
      <c r="AK1321">
        <v>1</v>
      </c>
      <c r="AL1321">
        <v>1</v>
      </c>
      <c r="AM1321">
        <v>0</v>
      </c>
      <c r="AN1321">
        <v>0</v>
      </c>
      <c r="AO1321">
        <v>0</v>
      </c>
      <c r="AP1321">
        <v>1</v>
      </c>
      <c r="AQ1321">
        <v>0</v>
      </c>
      <c r="AR1321">
        <v>0</v>
      </c>
      <c r="AS1321" t="s">
        <v>3</v>
      </c>
      <c r="AT1321">
        <v>115</v>
      </c>
      <c r="AU1321" t="s">
        <v>3</v>
      </c>
      <c r="AV1321">
        <v>0</v>
      </c>
      <c r="AW1321">
        <v>2</v>
      </c>
      <c r="AX1321">
        <v>69735817</v>
      </c>
      <c r="AY1321">
        <v>1</v>
      </c>
      <c r="AZ1321">
        <v>6144</v>
      </c>
      <c r="BA1321">
        <v>1343</v>
      </c>
      <c r="BB1321">
        <v>3</v>
      </c>
      <c r="BC1321">
        <v>0</v>
      </c>
      <c r="BD1321">
        <v>0</v>
      </c>
      <c r="BE1321">
        <v>0</v>
      </c>
      <c r="BF1321">
        <v>0</v>
      </c>
      <c r="BG1321">
        <v>0</v>
      </c>
      <c r="BH1321">
        <v>0</v>
      </c>
      <c r="BI1321">
        <v>0</v>
      </c>
      <c r="BJ1321">
        <v>0</v>
      </c>
      <c r="BK1321">
        <v>0</v>
      </c>
      <c r="BL1321">
        <v>0</v>
      </c>
      <c r="BM1321">
        <v>0</v>
      </c>
      <c r="BN1321">
        <v>0</v>
      </c>
      <c r="BO1321">
        <v>0</v>
      </c>
      <c r="BP1321">
        <v>0</v>
      </c>
      <c r="BQ1321">
        <v>0</v>
      </c>
      <c r="BR1321">
        <v>0</v>
      </c>
      <c r="BS1321">
        <v>0</v>
      </c>
      <c r="BT1321">
        <v>0</v>
      </c>
      <c r="BU1321">
        <v>0</v>
      </c>
      <c r="BV1321">
        <v>0</v>
      </c>
      <c r="BW1321">
        <v>0</v>
      </c>
      <c r="CV1321">
        <v>0</v>
      </c>
      <c r="CW1321">
        <v>0</v>
      </c>
      <c r="CX1321">
        <f>ROUND(Y1321*Source!I1679,9)</f>
        <v>0</v>
      </c>
      <c r="CY1321">
        <f>AA1321</f>
        <v>12.26</v>
      </c>
      <c r="CZ1321">
        <f>AE1321</f>
        <v>12.26</v>
      </c>
      <c r="DA1321">
        <f>AI1321</f>
        <v>1</v>
      </c>
      <c r="DB1321">
        <f t="shared" si="621"/>
        <v>1409.9</v>
      </c>
      <c r="DC1321">
        <f t="shared" si="622"/>
        <v>0</v>
      </c>
      <c r="DD1321" t="s">
        <v>3</v>
      </c>
      <c r="DE1321" t="s">
        <v>3</v>
      </c>
      <c r="DF1321">
        <f>ROUND(ROUND(AE1321,0)*CX1321,0)</f>
        <v>0</v>
      </c>
      <c r="DG1321">
        <f>ROUND(ROUND(AF1321,0)*CX1321,0)</f>
        <v>0</v>
      </c>
      <c r="DH1321">
        <f>ROUND(ROUND(AG1321,0)*CX1321,0)</f>
        <v>0</v>
      </c>
      <c r="DI1321">
        <f t="shared" si="627"/>
        <v>0</v>
      </c>
      <c r="DJ1321">
        <f>DF1321</f>
        <v>0</v>
      </c>
      <c r="DK1321">
        <v>0</v>
      </c>
      <c r="DL1321" t="s">
        <v>3</v>
      </c>
      <c r="DM1321">
        <v>0</v>
      </c>
      <c r="DN1321" t="s">
        <v>3</v>
      </c>
      <c r="DO1321">
        <v>0</v>
      </c>
    </row>
    <row r="1322" spans="1:119" x14ac:dyDescent="0.2">
      <c r="A1322">
        <f>ROW(Source!A1680)</f>
        <v>1680</v>
      </c>
      <c r="B1322">
        <v>69726884</v>
      </c>
      <c r="C1322">
        <v>69735811</v>
      </c>
      <c r="D1322">
        <v>27493458</v>
      </c>
      <c r="E1322">
        <v>1</v>
      </c>
      <c r="F1322">
        <v>1</v>
      </c>
      <c r="G1322">
        <v>1</v>
      </c>
      <c r="H1322">
        <v>1</v>
      </c>
      <c r="I1322" t="s">
        <v>997</v>
      </c>
      <c r="J1322" t="s">
        <v>3</v>
      </c>
      <c r="K1322" t="s">
        <v>998</v>
      </c>
      <c r="L1322">
        <v>1369</v>
      </c>
      <c r="N1322">
        <v>1013</v>
      </c>
      <c r="O1322" t="s">
        <v>974</v>
      </c>
      <c r="P1322" t="s">
        <v>974</v>
      </c>
      <c r="Q1322">
        <v>1</v>
      </c>
      <c r="W1322">
        <v>0</v>
      </c>
      <c r="X1322">
        <v>-115882720</v>
      </c>
      <c r="Y1322">
        <f t="shared" si="620"/>
        <v>3.45</v>
      </c>
      <c r="AA1322">
        <v>0</v>
      </c>
      <c r="AB1322">
        <v>0</v>
      </c>
      <c r="AC1322">
        <v>0</v>
      </c>
      <c r="AD1322">
        <v>218.1</v>
      </c>
      <c r="AE1322">
        <v>0</v>
      </c>
      <c r="AF1322">
        <v>0</v>
      </c>
      <c r="AG1322">
        <v>0</v>
      </c>
      <c r="AH1322">
        <v>8.6</v>
      </c>
      <c r="AI1322">
        <v>1</v>
      </c>
      <c r="AJ1322">
        <v>1</v>
      </c>
      <c r="AK1322">
        <v>1</v>
      </c>
      <c r="AL1322">
        <v>25.36</v>
      </c>
      <c r="AM1322">
        <v>5</v>
      </c>
      <c r="AN1322">
        <v>0</v>
      </c>
      <c r="AO1322">
        <v>1</v>
      </c>
      <c r="AP1322">
        <v>0</v>
      </c>
      <c r="AQ1322">
        <v>0</v>
      </c>
      <c r="AR1322">
        <v>0</v>
      </c>
      <c r="AS1322" t="s">
        <v>3</v>
      </c>
      <c r="AT1322">
        <v>3.45</v>
      </c>
      <c r="AU1322" t="s">
        <v>3</v>
      </c>
      <c r="AV1322">
        <v>1</v>
      </c>
      <c r="AW1322">
        <v>2</v>
      </c>
      <c r="AX1322">
        <v>69735815</v>
      </c>
      <c r="AY1322">
        <v>1</v>
      </c>
      <c r="AZ1322">
        <v>0</v>
      </c>
      <c r="BA1322">
        <v>1344</v>
      </c>
      <c r="BB1322">
        <v>0</v>
      </c>
      <c r="BC1322">
        <v>0</v>
      </c>
      <c r="BD1322">
        <v>0</v>
      </c>
      <c r="BE1322">
        <v>0</v>
      </c>
      <c r="BF1322">
        <v>0</v>
      </c>
      <c r="BG1322">
        <v>0</v>
      </c>
      <c r="BH1322">
        <v>0</v>
      </c>
      <c r="BI1322">
        <v>0</v>
      </c>
      <c r="BJ1322">
        <v>0</v>
      </c>
      <c r="BK1322">
        <v>0</v>
      </c>
      <c r="BL1322">
        <v>0</v>
      </c>
      <c r="BM1322">
        <v>0</v>
      </c>
      <c r="BN1322">
        <v>0</v>
      </c>
      <c r="BO1322">
        <v>0</v>
      </c>
      <c r="BP1322">
        <v>0</v>
      </c>
      <c r="BQ1322">
        <v>0</v>
      </c>
      <c r="BR1322">
        <v>0</v>
      </c>
      <c r="BS1322">
        <v>0</v>
      </c>
      <c r="BT1322">
        <v>0</v>
      </c>
      <c r="BU1322">
        <v>0</v>
      </c>
      <c r="BV1322">
        <v>0</v>
      </c>
      <c r="BW1322">
        <v>0</v>
      </c>
      <c r="CU1322">
        <f>ROUND(AT1322*Source!I1680*AH1322*AL1322,0)</f>
        <v>0</v>
      </c>
      <c r="CV1322">
        <f>ROUND(Y1322*Source!I1680,9)</f>
        <v>0</v>
      </c>
      <c r="CW1322">
        <v>0</v>
      </c>
      <c r="CX1322">
        <f>ROUND(Y1322*Source!I1680,9)</f>
        <v>0</v>
      </c>
      <c r="CY1322">
        <f>AD1322</f>
        <v>218.1</v>
      </c>
      <c r="CZ1322">
        <f>AH1322</f>
        <v>8.6</v>
      </c>
      <c r="DA1322">
        <f>AL1322</f>
        <v>25.36</v>
      </c>
      <c r="DB1322">
        <f t="shared" si="621"/>
        <v>29.67</v>
      </c>
      <c r="DC1322">
        <f t="shared" si="622"/>
        <v>0</v>
      </c>
      <c r="DD1322" t="s">
        <v>3</v>
      </c>
      <c r="DE1322" t="s">
        <v>3</v>
      </c>
      <c r="DF1322">
        <f>ROUND(ROUND(AE1322,0)*CX1322,0)</f>
        <v>0</v>
      </c>
      <c r="DG1322">
        <f>ROUND(ROUND(AF1322,0)*CX1322,0)</f>
        <v>0</v>
      </c>
      <c r="DH1322">
        <f>ROUND(ROUND(AG1322,0)*CX1322,0)</f>
        <v>0</v>
      </c>
      <c r="DI1322">
        <f>ROUND(ROUND(AH1322*AL1322,0)*CX1322,0)</f>
        <v>0</v>
      </c>
      <c r="DJ1322">
        <f>DI1322</f>
        <v>0</v>
      </c>
      <c r="DK1322">
        <v>0</v>
      </c>
      <c r="DL1322" t="s">
        <v>3</v>
      </c>
      <c r="DM1322">
        <v>0</v>
      </c>
      <c r="DN1322" t="s">
        <v>3</v>
      </c>
      <c r="DO1322">
        <v>0</v>
      </c>
    </row>
    <row r="1323" spans="1:119" x14ac:dyDescent="0.2">
      <c r="A1323">
        <f>ROW(Source!A1680)</f>
        <v>1680</v>
      </c>
      <c r="B1323">
        <v>69726884</v>
      </c>
      <c r="C1323">
        <v>69735811</v>
      </c>
      <c r="D1323">
        <v>27441327</v>
      </c>
      <c r="E1323">
        <v>1</v>
      </c>
      <c r="F1323">
        <v>1</v>
      </c>
      <c r="G1323">
        <v>1</v>
      </c>
      <c r="H1323">
        <v>2</v>
      </c>
      <c r="I1323" t="s">
        <v>975</v>
      </c>
      <c r="J1323" t="s">
        <v>976</v>
      </c>
      <c r="K1323" t="s">
        <v>977</v>
      </c>
      <c r="L1323">
        <v>1368</v>
      </c>
      <c r="N1323">
        <v>1011</v>
      </c>
      <c r="O1323" t="s">
        <v>978</v>
      </c>
      <c r="P1323" t="s">
        <v>978</v>
      </c>
      <c r="Q1323">
        <v>1</v>
      </c>
      <c r="W1323">
        <v>0</v>
      </c>
      <c r="X1323">
        <v>-1583389094</v>
      </c>
      <c r="Y1323">
        <f t="shared" si="620"/>
        <v>0.02</v>
      </c>
      <c r="AA1323">
        <v>0</v>
      </c>
      <c r="AB1323">
        <v>732.02</v>
      </c>
      <c r="AC1323">
        <v>231.46</v>
      </c>
      <c r="AD1323">
        <v>0</v>
      </c>
      <c r="AE1323">
        <v>0</v>
      </c>
      <c r="AF1323">
        <v>93.37</v>
      </c>
      <c r="AG1323">
        <v>11.69</v>
      </c>
      <c r="AH1323">
        <v>0</v>
      </c>
      <c r="AI1323">
        <v>1</v>
      </c>
      <c r="AJ1323">
        <v>7.84</v>
      </c>
      <c r="AK1323">
        <v>19.8</v>
      </c>
      <c r="AL1323">
        <v>1</v>
      </c>
      <c r="AM1323">
        <v>5</v>
      </c>
      <c r="AN1323">
        <v>0</v>
      </c>
      <c r="AO1323">
        <v>1</v>
      </c>
      <c r="AP1323">
        <v>0</v>
      </c>
      <c r="AQ1323">
        <v>0</v>
      </c>
      <c r="AR1323">
        <v>0</v>
      </c>
      <c r="AS1323" t="s">
        <v>3</v>
      </c>
      <c r="AT1323">
        <v>0.02</v>
      </c>
      <c r="AU1323" t="s">
        <v>3</v>
      </c>
      <c r="AV1323">
        <v>0</v>
      </c>
      <c r="AW1323">
        <v>2</v>
      </c>
      <c r="AX1323">
        <v>69735816</v>
      </c>
      <c r="AY1323">
        <v>1</v>
      </c>
      <c r="AZ1323">
        <v>0</v>
      </c>
      <c r="BA1323">
        <v>1345</v>
      </c>
      <c r="BB1323">
        <v>0</v>
      </c>
      <c r="BC1323">
        <v>0</v>
      </c>
      <c r="BD1323">
        <v>0</v>
      </c>
      <c r="BE1323">
        <v>0</v>
      </c>
      <c r="BF1323">
        <v>0</v>
      </c>
      <c r="BG1323">
        <v>0</v>
      </c>
      <c r="BH1323">
        <v>0</v>
      </c>
      <c r="BI1323">
        <v>0</v>
      </c>
      <c r="BJ1323">
        <v>0</v>
      </c>
      <c r="BK1323">
        <v>0</v>
      </c>
      <c r="BL1323">
        <v>0</v>
      </c>
      <c r="BM1323">
        <v>0</v>
      </c>
      <c r="BN1323">
        <v>0</v>
      </c>
      <c r="BO1323">
        <v>0</v>
      </c>
      <c r="BP1323">
        <v>0</v>
      </c>
      <c r="BQ1323">
        <v>0</v>
      </c>
      <c r="BR1323">
        <v>0</v>
      </c>
      <c r="BS1323">
        <v>0</v>
      </c>
      <c r="BT1323">
        <v>0</v>
      </c>
      <c r="BU1323">
        <v>0</v>
      </c>
      <c r="BV1323">
        <v>0</v>
      </c>
      <c r="BW1323">
        <v>0</v>
      </c>
      <c r="CV1323">
        <v>0</v>
      </c>
      <c r="CW1323">
        <f>ROUND(Y1323*Source!I1680*DO1323,9)</f>
        <v>0</v>
      </c>
      <c r="CX1323">
        <f>ROUND(Y1323*Source!I1680,9)</f>
        <v>0</v>
      </c>
      <c r="CY1323">
        <f>AB1323</f>
        <v>732.02</v>
      </c>
      <c r="CZ1323">
        <f>AF1323</f>
        <v>93.37</v>
      </c>
      <c r="DA1323">
        <f>AJ1323</f>
        <v>7.84</v>
      </c>
      <c r="DB1323">
        <f t="shared" si="621"/>
        <v>1.87</v>
      </c>
      <c r="DC1323">
        <f t="shared" si="622"/>
        <v>0.23</v>
      </c>
      <c r="DD1323" t="s">
        <v>3</v>
      </c>
      <c r="DE1323" t="s">
        <v>3</v>
      </c>
      <c r="DF1323">
        <f>ROUND(ROUND(AE1323,0)*CX1323,0)</f>
        <v>0</v>
      </c>
      <c r="DG1323">
        <f>ROUND(ROUND(AF1323*AJ1323,0)*CX1323,0)</f>
        <v>0</v>
      </c>
      <c r="DH1323">
        <f>ROUND(ROUND(AG1323*AK1323,0)*CX1323,0)</f>
        <v>0</v>
      </c>
      <c r="DI1323">
        <f t="shared" ref="DI1323:DI1330" si="628">ROUND(ROUND(AH1323,0)*CX1323,0)</f>
        <v>0</v>
      </c>
      <c r="DJ1323">
        <f>DG1323</f>
        <v>0</v>
      </c>
      <c r="DK1323">
        <v>0</v>
      </c>
      <c r="DL1323" t="s">
        <v>3</v>
      </c>
      <c r="DM1323">
        <v>0</v>
      </c>
      <c r="DN1323" t="s">
        <v>3</v>
      </c>
      <c r="DO1323">
        <v>0</v>
      </c>
    </row>
    <row r="1324" spans="1:119" x14ac:dyDescent="0.2">
      <c r="A1324">
        <f>ROW(Source!A1680)</f>
        <v>1680</v>
      </c>
      <c r="B1324">
        <v>69726884</v>
      </c>
      <c r="C1324">
        <v>69735811</v>
      </c>
      <c r="D1324">
        <v>27386998</v>
      </c>
      <c r="E1324">
        <v>1</v>
      </c>
      <c r="F1324">
        <v>1</v>
      </c>
      <c r="G1324">
        <v>1</v>
      </c>
      <c r="H1324">
        <v>3</v>
      </c>
      <c r="I1324" t="s">
        <v>163</v>
      </c>
      <c r="J1324" t="s">
        <v>706</v>
      </c>
      <c r="K1324" t="s">
        <v>719</v>
      </c>
      <c r="L1324">
        <v>1327</v>
      </c>
      <c r="N1324">
        <v>1005</v>
      </c>
      <c r="O1324" t="s">
        <v>56</v>
      </c>
      <c r="P1324" t="s">
        <v>56</v>
      </c>
      <c r="Q1324">
        <v>1</v>
      </c>
      <c r="W1324">
        <v>0</v>
      </c>
      <c r="X1324">
        <v>-558691288</v>
      </c>
      <c r="Y1324">
        <f t="shared" si="620"/>
        <v>115</v>
      </c>
      <c r="AA1324">
        <v>92.69</v>
      </c>
      <c r="AB1324">
        <v>0</v>
      </c>
      <c r="AC1324">
        <v>0</v>
      </c>
      <c r="AD1324">
        <v>0</v>
      </c>
      <c r="AE1324">
        <v>12.82</v>
      </c>
      <c r="AF1324">
        <v>0</v>
      </c>
      <c r="AG1324">
        <v>0</v>
      </c>
      <c r="AH1324">
        <v>0</v>
      </c>
      <c r="AI1324">
        <v>7.56</v>
      </c>
      <c r="AJ1324">
        <v>1</v>
      </c>
      <c r="AK1324">
        <v>1</v>
      </c>
      <c r="AL1324">
        <v>1</v>
      </c>
      <c r="AM1324">
        <v>5</v>
      </c>
      <c r="AN1324">
        <v>0</v>
      </c>
      <c r="AO1324">
        <v>0</v>
      </c>
      <c r="AP1324">
        <v>1</v>
      </c>
      <c r="AQ1324">
        <v>0</v>
      </c>
      <c r="AR1324">
        <v>0</v>
      </c>
      <c r="AS1324" t="s">
        <v>3</v>
      </c>
      <c r="AT1324">
        <v>115</v>
      </c>
      <c r="AU1324" t="s">
        <v>3</v>
      </c>
      <c r="AV1324">
        <v>0</v>
      </c>
      <c r="AW1324">
        <v>2</v>
      </c>
      <c r="AX1324">
        <v>69735817</v>
      </c>
      <c r="AY1324">
        <v>1</v>
      </c>
      <c r="AZ1324">
        <v>22528</v>
      </c>
      <c r="BA1324">
        <v>1346</v>
      </c>
      <c r="BB1324">
        <v>3</v>
      </c>
      <c r="BC1324">
        <v>0</v>
      </c>
      <c r="BD1324">
        <v>0</v>
      </c>
      <c r="BE1324">
        <v>0</v>
      </c>
      <c r="BF1324">
        <v>0</v>
      </c>
      <c r="BG1324">
        <v>0</v>
      </c>
      <c r="BH1324">
        <v>0</v>
      </c>
      <c r="BI1324">
        <v>0</v>
      </c>
      <c r="BJ1324">
        <v>0</v>
      </c>
      <c r="BK1324">
        <v>0</v>
      </c>
      <c r="BL1324">
        <v>0</v>
      </c>
      <c r="BM1324">
        <v>0</v>
      </c>
      <c r="BN1324">
        <v>0</v>
      </c>
      <c r="BO1324">
        <v>0</v>
      </c>
      <c r="BP1324">
        <v>0</v>
      </c>
      <c r="BQ1324">
        <v>0</v>
      </c>
      <c r="BR1324">
        <v>0</v>
      </c>
      <c r="BS1324">
        <v>0</v>
      </c>
      <c r="BT1324">
        <v>0</v>
      </c>
      <c r="BU1324">
        <v>0</v>
      </c>
      <c r="BV1324">
        <v>0</v>
      </c>
      <c r="BW1324">
        <v>0</v>
      </c>
      <c r="CV1324">
        <v>0</v>
      </c>
      <c r="CW1324">
        <v>0</v>
      </c>
      <c r="CX1324">
        <f>ROUND(Y1324*Source!I1680,9)</f>
        <v>0</v>
      </c>
      <c r="CY1324">
        <f>AA1324</f>
        <v>92.69</v>
      </c>
      <c r="CZ1324">
        <f>AE1324</f>
        <v>12.82</v>
      </c>
      <c r="DA1324">
        <f>AI1324</f>
        <v>7.56</v>
      </c>
      <c r="DB1324">
        <f t="shared" si="621"/>
        <v>1474.3</v>
      </c>
      <c r="DC1324">
        <f t="shared" si="622"/>
        <v>0</v>
      </c>
      <c r="DD1324" t="s">
        <v>3</v>
      </c>
      <c r="DE1324" t="s">
        <v>3</v>
      </c>
      <c r="DF1324">
        <f>ROUND(ROUND(AE1324*AI1324,0)*CX1324,0)</f>
        <v>0</v>
      </c>
      <c r="DG1324">
        <f t="shared" ref="DG1324:DG1332" si="629">ROUND(ROUND(AF1324,0)*CX1324,0)</f>
        <v>0</v>
      </c>
      <c r="DH1324">
        <f t="shared" ref="DH1324:DH1331" si="630">ROUND(ROUND(AG1324,0)*CX1324,0)</f>
        <v>0</v>
      </c>
      <c r="DI1324">
        <f t="shared" si="628"/>
        <v>0</v>
      </c>
      <c r="DJ1324">
        <f>DF1324</f>
        <v>0</v>
      </c>
      <c r="DK1324">
        <v>0</v>
      </c>
      <c r="DL1324" t="s">
        <v>3</v>
      </c>
      <c r="DM1324">
        <v>0</v>
      </c>
      <c r="DN1324" t="s">
        <v>3</v>
      </c>
      <c r="DO1324">
        <v>0</v>
      </c>
    </row>
    <row r="1325" spans="1:119" x14ac:dyDescent="0.2">
      <c r="A1325">
        <f>ROW(Source!A1683)</f>
        <v>1683</v>
      </c>
      <c r="B1325">
        <v>69726971</v>
      </c>
      <c r="C1325">
        <v>69735819</v>
      </c>
      <c r="D1325">
        <v>27493187</v>
      </c>
      <c r="E1325">
        <v>1</v>
      </c>
      <c r="F1325">
        <v>1</v>
      </c>
      <c r="G1325">
        <v>1</v>
      </c>
      <c r="H1325">
        <v>1</v>
      </c>
      <c r="I1325" t="s">
        <v>1049</v>
      </c>
      <c r="J1325" t="s">
        <v>3</v>
      </c>
      <c r="K1325" t="s">
        <v>1050</v>
      </c>
      <c r="L1325">
        <v>1369</v>
      </c>
      <c r="N1325">
        <v>1013</v>
      </c>
      <c r="O1325" t="s">
        <v>974</v>
      </c>
      <c r="P1325" t="s">
        <v>974</v>
      </c>
      <c r="Q1325">
        <v>1</v>
      </c>
      <c r="W1325">
        <v>0</v>
      </c>
      <c r="X1325">
        <v>1476363087</v>
      </c>
      <c r="Y1325">
        <f t="shared" si="620"/>
        <v>12.64</v>
      </c>
      <c r="AA1325">
        <v>0</v>
      </c>
      <c r="AB1325">
        <v>0</v>
      </c>
      <c r="AC1325">
        <v>0</v>
      </c>
      <c r="AD1325">
        <v>8.93</v>
      </c>
      <c r="AE1325">
        <v>0</v>
      </c>
      <c r="AF1325">
        <v>0</v>
      </c>
      <c r="AG1325">
        <v>0</v>
      </c>
      <c r="AH1325">
        <v>8.93</v>
      </c>
      <c r="AI1325">
        <v>1</v>
      </c>
      <c r="AJ1325">
        <v>1</v>
      </c>
      <c r="AK1325">
        <v>1</v>
      </c>
      <c r="AL1325">
        <v>1</v>
      </c>
      <c r="AM1325">
        <v>0</v>
      </c>
      <c r="AN1325">
        <v>0</v>
      </c>
      <c r="AO1325">
        <v>1</v>
      </c>
      <c r="AP1325">
        <v>0</v>
      </c>
      <c r="AQ1325">
        <v>0</v>
      </c>
      <c r="AR1325">
        <v>0</v>
      </c>
      <c r="AS1325" t="s">
        <v>3</v>
      </c>
      <c r="AT1325">
        <v>12.64</v>
      </c>
      <c r="AU1325" t="s">
        <v>3</v>
      </c>
      <c r="AV1325">
        <v>1</v>
      </c>
      <c r="AW1325">
        <v>2</v>
      </c>
      <c r="AX1325">
        <v>69735826</v>
      </c>
      <c r="AY1325">
        <v>1</v>
      </c>
      <c r="AZ1325">
        <v>0</v>
      </c>
      <c r="BA1325">
        <v>1347</v>
      </c>
      <c r="BB1325">
        <v>0</v>
      </c>
      <c r="BC1325">
        <v>0</v>
      </c>
      <c r="BD1325">
        <v>0</v>
      </c>
      <c r="BE1325">
        <v>0</v>
      </c>
      <c r="BF1325">
        <v>0</v>
      </c>
      <c r="BG1325">
        <v>0</v>
      </c>
      <c r="BH1325">
        <v>0</v>
      </c>
      <c r="BI1325">
        <v>0</v>
      </c>
      <c r="BJ1325">
        <v>0</v>
      </c>
      <c r="BK1325">
        <v>0</v>
      </c>
      <c r="BL1325">
        <v>0</v>
      </c>
      <c r="BM1325">
        <v>0</v>
      </c>
      <c r="BN1325">
        <v>0</v>
      </c>
      <c r="BO1325">
        <v>0</v>
      </c>
      <c r="BP1325">
        <v>0</v>
      </c>
      <c r="BQ1325">
        <v>0</v>
      </c>
      <c r="BR1325">
        <v>0</v>
      </c>
      <c r="BS1325">
        <v>0</v>
      </c>
      <c r="BT1325">
        <v>0</v>
      </c>
      <c r="BU1325">
        <v>0</v>
      </c>
      <c r="BV1325">
        <v>0</v>
      </c>
      <c r="BW1325">
        <v>0</v>
      </c>
      <c r="CU1325">
        <f>ROUND(AT1325*Source!I1683*AH1325*AL1325,0)</f>
        <v>0</v>
      </c>
      <c r="CV1325">
        <f>ROUND(Y1325*Source!I1683,9)</f>
        <v>0</v>
      </c>
      <c r="CW1325">
        <v>0</v>
      </c>
      <c r="CX1325">
        <f>ROUND(Y1325*Source!I1683,9)</f>
        <v>0</v>
      </c>
      <c r="CY1325">
        <f>AD1325</f>
        <v>8.93</v>
      </c>
      <c r="CZ1325">
        <f>AH1325</f>
        <v>8.93</v>
      </c>
      <c r="DA1325">
        <f>AL1325</f>
        <v>1</v>
      </c>
      <c r="DB1325">
        <f t="shared" si="621"/>
        <v>112.88</v>
      </c>
      <c r="DC1325">
        <f t="shared" si="622"/>
        <v>0</v>
      </c>
      <c r="DD1325" t="s">
        <v>3</v>
      </c>
      <c r="DE1325" t="s">
        <v>3</v>
      </c>
      <c r="DF1325">
        <f t="shared" ref="DF1325:DF1334" si="631">ROUND(ROUND(AE1325,0)*CX1325,0)</f>
        <v>0</v>
      </c>
      <c r="DG1325">
        <f t="shared" si="629"/>
        <v>0</v>
      </c>
      <c r="DH1325">
        <f t="shared" si="630"/>
        <v>0</v>
      </c>
      <c r="DI1325">
        <f t="shared" si="628"/>
        <v>0</v>
      </c>
      <c r="DJ1325">
        <f>DI1325</f>
        <v>0</v>
      </c>
      <c r="DK1325">
        <v>0</v>
      </c>
      <c r="DL1325" t="s">
        <v>3</v>
      </c>
      <c r="DM1325">
        <v>0</v>
      </c>
      <c r="DN1325" t="s">
        <v>3</v>
      </c>
      <c r="DO1325">
        <v>0</v>
      </c>
    </row>
    <row r="1326" spans="1:119" x14ac:dyDescent="0.2">
      <c r="A1326">
        <f>ROW(Source!A1683)</f>
        <v>1683</v>
      </c>
      <c r="B1326">
        <v>69726971</v>
      </c>
      <c r="C1326">
        <v>69735819</v>
      </c>
      <c r="D1326">
        <v>121548</v>
      </c>
      <c r="E1326">
        <v>1</v>
      </c>
      <c r="F1326">
        <v>1</v>
      </c>
      <c r="G1326">
        <v>1</v>
      </c>
      <c r="H1326">
        <v>1</v>
      </c>
      <c r="I1326" t="s">
        <v>36</v>
      </c>
      <c r="J1326" t="s">
        <v>3</v>
      </c>
      <c r="K1326" t="s">
        <v>981</v>
      </c>
      <c r="L1326">
        <v>608254</v>
      </c>
      <c r="N1326">
        <v>1013</v>
      </c>
      <c r="O1326" t="s">
        <v>982</v>
      </c>
      <c r="P1326" t="s">
        <v>982</v>
      </c>
      <c r="Q1326">
        <v>1</v>
      </c>
      <c r="W1326">
        <v>0</v>
      </c>
      <c r="X1326">
        <v>-185737400</v>
      </c>
      <c r="Y1326">
        <f t="shared" si="620"/>
        <v>0.16</v>
      </c>
      <c r="AA1326">
        <v>0</v>
      </c>
      <c r="AB1326">
        <v>0</v>
      </c>
      <c r="AC1326">
        <v>0</v>
      </c>
      <c r="AD1326">
        <v>0</v>
      </c>
      <c r="AE1326">
        <v>0</v>
      </c>
      <c r="AF1326">
        <v>0</v>
      </c>
      <c r="AG1326">
        <v>0</v>
      </c>
      <c r="AH1326">
        <v>0</v>
      </c>
      <c r="AI1326">
        <v>1</v>
      </c>
      <c r="AJ1326">
        <v>1</v>
      </c>
      <c r="AK1326">
        <v>1</v>
      </c>
      <c r="AL1326">
        <v>1</v>
      </c>
      <c r="AM1326">
        <v>0</v>
      </c>
      <c r="AN1326">
        <v>0</v>
      </c>
      <c r="AO1326">
        <v>1</v>
      </c>
      <c r="AP1326">
        <v>0</v>
      </c>
      <c r="AQ1326">
        <v>0</v>
      </c>
      <c r="AR1326">
        <v>0</v>
      </c>
      <c r="AS1326" t="s">
        <v>3</v>
      </c>
      <c r="AT1326">
        <v>0.16</v>
      </c>
      <c r="AU1326" t="s">
        <v>3</v>
      </c>
      <c r="AV1326">
        <v>2</v>
      </c>
      <c r="AW1326">
        <v>2</v>
      </c>
      <c r="AX1326">
        <v>69735827</v>
      </c>
      <c r="AY1326">
        <v>1</v>
      </c>
      <c r="AZ1326">
        <v>0</v>
      </c>
      <c r="BA1326">
        <v>1348</v>
      </c>
      <c r="BB1326">
        <v>0</v>
      </c>
      <c r="BC1326">
        <v>0</v>
      </c>
      <c r="BD1326">
        <v>0</v>
      </c>
      <c r="BE1326">
        <v>0</v>
      </c>
      <c r="BF1326">
        <v>0</v>
      </c>
      <c r="BG1326">
        <v>0</v>
      </c>
      <c r="BH1326">
        <v>0</v>
      </c>
      <c r="BI1326">
        <v>0</v>
      </c>
      <c r="BJ1326">
        <v>0</v>
      </c>
      <c r="BK1326">
        <v>0</v>
      </c>
      <c r="BL1326">
        <v>0</v>
      </c>
      <c r="BM1326">
        <v>0</v>
      </c>
      <c r="BN1326">
        <v>0</v>
      </c>
      <c r="BO1326">
        <v>0</v>
      </c>
      <c r="BP1326">
        <v>0</v>
      </c>
      <c r="BQ1326">
        <v>0</v>
      </c>
      <c r="BR1326">
        <v>0</v>
      </c>
      <c r="BS1326">
        <v>0</v>
      </c>
      <c r="BT1326">
        <v>0</v>
      </c>
      <c r="BU1326">
        <v>0</v>
      </c>
      <c r="BV1326">
        <v>0</v>
      </c>
      <c r="BW1326">
        <v>0</v>
      </c>
      <c r="CV1326">
        <v>0</v>
      </c>
      <c r="CW1326">
        <v>0</v>
      </c>
      <c r="CX1326">
        <f>ROUND(Y1326*Source!I1683,9)</f>
        <v>0</v>
      </c>
      <c r="CY1326">
        <f>AD1326</f>
        <v>0</v>
      </c>
      <c r="CZ1326">
        <f>AH1326</f>
        <v>0</v>
      </c>
      <c r="DA1326">
        <f>AL1326</f>
        <v>1</v>
      </c>
      <c r="DB1326">
        <f t="shared" si="621"/>
        <v>0</v>
      </c>
      <c r="DC1326">
        <f t="shared" si="622"/>
        <v>0</v>
      </c>
      <c r="DD1326" t="s">
        <v>3</v>
      </c>
      <c r="DE1326" t="s">
        <v>3</v>
      </c>
      <c r="DF1326">
        <f t="shared" si="631"/>
        <v>0</v>
      </c>
      <c r="DG1326">
        <f t="shared" si="629"/>
        <v>0</v>
      </c>
      <c r="DH1326">
        <f t="shared" si="630"/>
        <v>0</v>
      </c>
      <c r="DI1326">
        <f t="shared" si="628"/>
        <v>0</v>
      </c>
      <c r="DJ1326">
        <f>DI1326</f>
        <v>0</v>
      </c>
      <c r="DK1326">
        <v>0</v>
      </c>
      <c r="DL1326" t="s">
        <v>3</v>
      </c>
      <c r="DM1326">
        <v>0</v>
      </c>
      <c r="DN1326" t="s">
        <v>3</v>
      </c>
      <c r="DO1326">
        <v>0</v>
      </c>
    </row>
    <row r="1327" spans="1:119" x14ac:dyDescent="0.2">
      <c r="A1327">
        <f>ROW(Source!A1683)</f>
        <v>1683</v>
      </c>
      <c r="B1327">
        <v>69726971</v>
      </c>
      <c r="C1327">
        <v>69735819</v>
      </c>
      <c r="D1327">
        <v>27439499</v>
      </c>
      <c r="E1327">
        <v>1</v>
      </c>
      <c r="F1327">
        <v>1</v>
      </c>
      <c r="G1327">
        <v>1</v>
      </c>
      <c r="H1327">
        <v>2</v>
      </c>
      <c r="I1327" t="s">
        <v>1051</v>
      </c>
      <c r="J1327" t="s">
        <v>1052</v>
      </c>
      <c r="K1327" t="s">
        <v>1053</v>
      </c>
      <c r="L1327">
        <v>1368</v>
      </c>
      <c r="N1327">
        <v>1011</v>
      </c>
      <c r="O1327" t="s">
        <v>978</v>
      </c>
      <c r="P1327" t="s">
        <v>978</v>
      </c>
      <c r="Q1327">
        <v>1</v>
      </c>
      <c r="W1327">
        <v>0</v>
      </c>
      <c r="X1327">
        <v>1890856440</v>
      </c>
      <c r="Y1327">
        <f t="shared" si="620"/>
        <v>0.16</v>
      </c>
      <c r="AA1327">
        <v>0</v>
      </c>
      <c r="AB1327">
        <v>112.67</v>
      </c>
      <c r="AC1327">
        <v>13.61</v>
      </c>
      <c r="AD1327">
        <v>0</v>
      </c>
      <c r="AE1327">
        <v>0</v>
      </c>
      <c r="AF1327">
        <v>112.67</v>
      </c>
      <c r="AG1327">
        <v>13.61</v>
      </c>
      <c r="AH1327">
        <v>0</v>
      </c>
      <c r="AI1327">
        <v>1</v>
      </c>
      <c r="AJ1327">
        <v>1</v>
      </c>
      <c r="AK1327">
        <v>1</v>
      </c>
      <c r="AL1327">
        <v>1</v>
      </c>
      <c r="AM1327">
        <v>0</v>
      </c>
      <c r="AN1327">
        <v>0</v>
      </c>
      <c r="AO1327">
        <v>1</v>
      </c>
      <c r="AP1327">
        <v>0</v>
      </c>
      <c r="AQ1327">
        <v>0</v>
      </c>
      <c r="AR1327">
        <v>0</v>
      </c>
      <c r="AS1327" t="s">
        <v>3</v>
      </c>
      <c r="AT1327">
        <v>0.16</v>
      </c>
      <c r="AU1327" t="s">
        <v>3</v>
      </c>
      <c r="AV1327">
        <v>0</v>
      </c>
      <c r="AW1327">
        <v>2</v>
      </c>
      <c r="AX1327">
        <v>69735828</v>
      </c>
      <c r="AY1327">
        <v>1</v>
      </c>
      <c r="AZ1327">
        <v>0</v>
      </c>
      <c r="BA1327">
        <v>1349</v>
      </c>
      <c r="BB1327">
        <v>0</v>
      </c>
      <c r="BC1327">
        <v>0</v>
      </c>
      <c r="BD1327">
        <v>0</v>
      </c>
      <c r="BE1327">
        <v>0</v>
      </c>
      <c r="BF1327">
        <v>0</v>
      </c>
      <c r="BG1327">
        <v>0</v>
      </c>
      <c r="BH1327">
        <v>0</v>
      </c>
      <c r="BI1327">
        <v>0</v>
      </c>
      <c r="BJ1327">
        <v>0</v>
      </c>
      <c r="BK1327">
        <v>0</v>
      </c>
      <c r="BL1327">
        <v>0</v>
      </c>
      <c r="BM1327">
        <v>0</v>
      </c>
      <c r="BN1327">
        <v>0</v>
      </c>
      <c r="BO1327">
        <v>0</v>
      </c>
      <c r="BP1327">
        <v>0</v>
      </c>
      <c r="BQ1327">
        <v>0</v>
      </c>
      <c r="BR1327">
        <v>0</v>
      </c>
      <c r="BS1327">
        <v>0</v>
      </c>
      <c r="BT1327">
        <v>0</v>
      </c>
      <c r="BU1327">
        <v>0</v>
      </c>
      <c r="BV1327">
        <v>0</v>
      </c>
      <c r="BW1327">
        <v>0</v>
      </c>
      <c r="CV1327">
        <v>0</v>
      </c>
      <c r="CW1327">
        <f>ROUND(Y1327*Source!I1683*DO1327,9)</f>
        <v>0</v>
      </c>
      <c r="CX1327">
        <f>ROUND(Y1327*Source!I1683,9)</f>
        <v>0</v>
      </c>
      <c r="CY1327">
        <f>AB1327</f>
        <v>112.67</v>
      </c>
      <c r="CZ1327">
        <f>AF1327</f>
        <v>112.67</v>
      </c>
      <c r="DA1327">
        <f>AJ1327</f>
        <v>1</v>
      </c>
      <c r="DB1327">
        <f t="shared" si="621"/>
        <v>18.03</v>
      </c>
      <c r="DC1327">
        <f t="shared" si="622"/>
        <v>2.1800000000000002</v>
      </c>
      <c r="DD1327" t="s">
        <v>3</v>
      </c>
      <c r="DE1327" t="s">
        <v>3</v>
      </c>
      <c r="DF1327">
        <f t="shared" si="631"/>
        <v>0</v>
      </c>
      <c r="DG1327">
        <f t="shared" si="629"/>
        <v>0</v>
      </c>
      <c r="DH1327">
        <f t="shared" si="630"/>
        <v>0</v>
      </c>
      <c r="DI1327">
        <f t="shared" si="628"/>
        <v>0</v>
      </c>
      <c r="DJ1327">
        <f>DG1327</f>
        <v>0</v>
      </c>
      <c r="DK1327">
        <v>0</v>
      </c>
      <c r="DL1327" t="s">
        <v>3</v>
      </c>
      <c r="DM1327">
        <v>0</v>
      </c>
      <c r="DN1327" t="s">
        <v>3</v>
      </c>
      <c r="DO1327">
        <v>0</v>
      </c>
    </row>
    <row r="1328" spans="1:119" x14ac:dyDescent="0.2">
      <c r="A1328">
        <f>ROW(Source!A1683)</f>
        <v>1683</v>
      </c>
      <c r="B1328">
        <v>69726971</v>
      </c>
      <c r="C1328">
        <v>69735819</v>
      </c>
      <c r="D1328">
        <v>27441327</v>
      </c>
      <c r="E1328">
        <v>1</v>
      </c>
      <c r="F1328">
        <v>1</v>
      </c>
      <c r="G1328">
        <v>1</v>
      </c>
      <c r="H1328">
        <v>2</v>
      </c>
      <c r="I1328" t="s">
        <v>975</v>
      </c>
      <c r="J1328" t="s">
        <v>976</v>
      </c>
      <c r="K1328" t="s">
        <v>977</v>
      </c>
      <c r="L1328">
        <v>1368</v>
      </c>
      <c r="N1328">
        <v>1011</v>
      </c>
      <c r="O1328" t="s">
        <v>978</v>
      </c>
      <c r="P1328" t="s">
        <v>978</v>
      </c>
      <c r="Q1328">
        <v>1</v>
      </c>
      <c r="W1328">
        <v>0</v>
      </c>
      <c r="X1328">
        <v>-1583389094</v>
      </c>
      <c r="Y1328">
        <f t="shared" si="620"/>
        <v>0.22</v>
      </c>
      <c r="AA1328">
        <v>0</v>
      </c>
      <c r="AB1328">
        <v>93.37</v>
      </c>
      <c r="AC1328">
        <v>11.69</v>
      </c>
      <c r="AD1328">
        <v>0</v>
      </c>
      <c r="AE1328">
        <v>0</v>
      </c>
      <c r="AF1328">
        <v>93.37</v>
      </c>
      <c r="AG1328">
        <v>11.69</v>
      </c>
      <c r="AH1328">
        <v>0</v>
      </c>
      <c r="AI1328">
        <v>1</v>
      </c>
      <c r="AJ1328">
        <v>1</v>
      </c>
      <c r="AK1328">
        <v>1</v>
      </c>
      <c r="AL1328">
        <v>1</v>
      </c>
      <c r="AM1328">
        <v>0</v>
      </c>
      <c r="AN1328">
        <v>0</v>
      </c>
      <c r="AO1328">
        <v>1</v>
      </c>
      <c r="AP1328">
        <v>0</v>
      </c>
      <c r="AQ1328">
        <v>0</v>
      </c>
      <c r="AR1328">
        <v>0</v>
      </c>
      <c r="AS1328" t="s">
        <v>3</v>
      </c>
      <c r="AT1328">
        <v>0.22</v>
      </c>
      <c r="AU1328" t="s">
        <v>3</v>
      </c>
      <c r="AV1328">
        <v>0</v>
      </c>
      <c r="AW1328">
        <v>2</v>
      </c>
      <c r="AX1328">
        <v>69735829</v>
      </c>
      <c r="AY1328">
        <v>1</v>
      </c>
      <c r="AZ1328">
        <v>0</v>
      </c>
      <c r="BA1328">
        <v>1350</v>
      </c>
      <c r="BB1328">
        <v>0</v>
      </c>
      <c r="BC1328">
        <v>0</v>
      </c>
      <c r="BD1328">
        <v>0</v>
      </c>
      <c r="BE1328">
        <v>0</v>
      </c>
      <c r="BF1328">
        <v>0</v>
      </c>
      <c r="BG1328">
        <v>0</v>
      </c>
      <c r="BH1328">
        <v>0</v>
      </c>
      <c r="BI1328">
        <v>0</v>
      </c>
      <c r="BJ1328">
        <v>0</v>
      </c>
      <c r="BK1328">
        <v>0</v>
      </c>
      <c r="BL1328">
        <v>0</v>
      </c>
      <c r="BM1328">
        <v>0</v>
      </c>
      <c r="BN1328">
        <v>0</v>
      </c>
      <c r="BO1328">
        <v>0</v>
      </c>
      <c r="BP1328">
        <v>0</v>
      </c>
      <c r="BQ1328">
        <v>0</v>
      </c>
      <c r="BR1328">
        <v>0</v>
      </c>
      <c r="BS1328">
        <v>0</v>
      </c>
      <c r="BT1328">
        <v>0</v>
      </c>
      <c r="BU1328">
        <v>0</v>
      </c>
      <c r="BV1328">
        <v>0</v>
      </c>
      <c r="BW1328">
        <v>0</v>
      </c>
      <c r="CV1328">
        <v>0</v>
      </c>
      <c r="CW1328">
        <f>ROUND(Y1328*Source!I1683*DO1328,9)</f>
        <v>0</v>
      </c>
      <c r="CX1328">
        <f>ROUND(Y1328*Source!I1683,9)</f>
        <v>0</v>
      </c>
      <c r="CY1328">
        <f>AB1328</f>
        <v>93.37</v>
      </c>
      <c r="CZ1328">
        <f>AF1328</f>
        <v>93.37</v>
      </c>
      <c r="DA1328">
        <f>AJ1328</f>
        <v>1</v>
      </c>
      <c r="DB1328">
        <f t="shared" si="621"/>
        <v>20.54</v>
      </c>
      <c r="DC1328">
        <f t="shared" si="622"/>
        <v>2.57</v>
      </c>
      <c r="DD1328" t="s">
        <v>3</v>
      </c>
      <c r="DE1328" t="s">
        <v>3</v>
      </c>
      <c r="DF1328">
        <f t="shared" si="631"/>
        <v>0</v>
      </c>
      <c r="DG1328">
        <f t="shared" si="629"/>
        <v>0</v>
      </c>
      <c r="DH1328">
        <f t="shared" si="630"/>
        <v>0</v>
      </c>
      <c r="DI1328">
        <f t="shared" si="628"/>
        <v>0</v>
      </c>
      <c r="DJ1328">
        <f>DG1328</f>
        <v>0</v>
      </c>
      <c r="DK1328">
        <v>0</v>
      </c>
      <c r="DL1328" t="s">
        <v>3</v>
      </c>
      <c r="DM1328">
        <v>0</v>
      </c>
      <c r="DN1328" t="s">
        <v>3</v>
      </c>
      <c r="DO1328">
        <v>0</v>
      </c>
    </row>
    <row r="1329" spans="1:119" x14ac:dyDescent="0.2">
      <c r="A1329">
        <f>ROW(Source!A1683)</f>
        <v>1683</v>
      </c>
      <c r="B1329">
        <v>69726971</v>
      </c>
      <c r="C1329">
        <v>69735819</v>
      </c>
      <c r="D1329">
        <v>27377917</v>
      </c>
      <c r="E1329">
        <v>1</v>
      </c>
      <c r="F1329">
        <v>1</v>
      </c>
      <c r="G1329">
        <v>1</v>
      </c>
      <c r="H1329">
        <v>3</v>
      </c>
      <c r="I1329" t="s">
        <v>666</v>
      </c>
      <c r="J1329" t="s">
        <v>668</v>
      </c>
      <c r="K1329" t="s">
        <v>667</v>
      </c>
      <c r="L1329">
        <v>1348</v>
      </c>
      <c r="N1329">
        <v>1009</v>
      </c>
      <c r="O1329" t="s">
        <v>78</v>
      </c>
      <c r="P1329" t="s">
        <v>78</v>
      </c>
      <c r="Q1329">
        <v>1000</v>
      </c>
      <c r="W1329">
        <v>0</v>
      </c>
      <c r="X1329">
        <v>429567918</v>
      </c>
      <c r="Y1329">
        <f t="shared" si="620"/>
        <v>2.8000000000000001E-2</v>
      </c>
      <c r="AA1329">
        <v>10559.12</v>
      </c>
      <c r="AB1329">
        <v>0</v>
      </c>
      <c r="AC1329">
        <v>0</v>
      </c>
      <c r="AD1329">
        <v>0</v>
      </c>
      <c r="AE1329">
        <v>10559.12</v>
      </c>
      <c r="AF1329">
        <v>0</v>
      </c>
      <c r="AG1329">
        <v>0</v>
      </c>
      <c r="AH1329">
        <v>0</v>
      </c>
      <c r="AI1329">
        <v>1</v>
      </c>
      <c r="AJ1329">
        <v>1</v>
      </c>
      <c r="AK1329">
        <v>1</v>
      </c>
      <c r="AL1329">
        <v>1</v>
      </c>
      <c r="AM1329">
        <v>0</v>
      </c>
      <c r="AN1329">
        <v>0</v>
      </c>
      <c r="AO1329">
        <v>0</v>
      </c>
      <c r="AP1329">
        <v>1</v>
      </c>
      <c r="AQ1329">
        <v>0</v>
      </c>
      <c r="AR1329">
        <v>0</v>
      </c>
      <c r="AS1329" t="s">
        <v>3</v>
      </c>
      <c r="AT1329">
        <v>2.8000000000000001E-2</v>
      </c>
      <c r="AU1329" t="s">
        <v>3</v>
      </c>
      <c r="AV1329">
        <v>0</v>
      </c>
      <c r="AW1329">
        <v>2</v>
      </c>
      <c r="AX1329">
        <v>69735830</v>
      </c>
      <c r="AY1329">
        <v>1</v>
      </c>
      <c r="AZ1329">
        <v>0</v>
      </c>
      <c r="BA1329">
        <v>1351</v>
      </c>
      <c r="BB1329">
        <v>3</v>
      </c>
      <c r="BC1329">
        <v>0</v>
      </c>
      <c r="BD1329">
        <v>0</v>
      </c>
      <c r="BE1329">
        <v>0</v>
      </c>
      <c r="BF1329">
        <v>0</v>
      </c>
      <c r="BG1329">
        <v>0</v>
      </c>
      <c r="BH1329">
        <v>0</v>
      </c>
      <c r="BI1329">
        <v>0</v>
      </c>
      <c r="BJ1329">
        <v>0</v>
      </c>
      <c r="BK1329">
        <v>0</v>
      </c>
      <c r="BL1329">
        <v>0</v>
      </c>
      <c r="BM1329">
        <v>0</v>
      </c>
      <c r="BN1329">
        <v>0</v>
      </c>
      <c r="BO1329">
        <v>0</v>
      </c>
      <c r="BP1329">
        <v>0</v>
      </c>
      <c r="BQ1329">
        <v>0</v>
      </c>
      <c r="BR1329">
        <v>0</v>
      </c>
      <c r="BS1329">
        <v>0</v>
      </c>
      <c r="BT1329">
        <v>0</v>
      </c>
      <c r="BU1329">
        <v>0</v>
      </c>
      <c r="BV1329">
        <v>0</v>
      </c>
      <c r="BW1329">
        <v>0</v>
      </c>
      <c r="CV1329">
        <v>0</v>
      </c>
      <c r="CW1329">
        <v>0</v>
      </c>
      <c r="CX1329">
        <f>ROUND(Y1329*Source!I1683,9)</f>
        <v>0</v>
      </c>
      <c r="CY1329">
        <f>AA1329</f>
        <v>10559.12</v>
      </c>
      <c r="CZ1329">
        <f>AE1329</f>
        <v>10559.12</v>
      </c>
      <c r="DA1329">
        <f>AI1329</f>
        <v>1</v>
      </c>
      <c r="DB1329">
        <f t="shared" si="621"/>
        <v>295.66000000000003</v>
      </c>
      <c r="DC1329">
        <f t="shared" si="622"/>
        <v>0</v>
      </c>
      <c r="DD1329" t="s">
        <v>3</v>
      </c>
      <c r="DE1329" t="s">
        <v>3</v>
      </c>
      <c r="DF1329">
        <f t="shared" si="631"/>
        <v>0</v>
      </c>
      <c r="DG1329">
        <f t="shared" si="629"/>
        <v>0</v>
      </c>
      <c r="DH1329">
        <f t="shared" si="630"/>
        <v>0</v>
      </c>
      <c r="DI1329">
        <f t="shared" si="628"/>
        <v>0</v>
      </c>
      <c r="DJ1329">
        <f>DF1329</f>
        <v>0</v>
      </c>
      <c r="DK1329">
        <v>0</v>
      </c>
      <c r="DL1329" t="s">
        <v>3</v>
      </c>
      <c r="DM1329">
        <v>0</v>
      </c>
      <c r="DN1329" t="s">
        <v>3</v>
      </c>
      <c r="DO1329">
        <v>0</v>
      </c>
    </row>
    <row r="1330" spans="1:119" x14ac:dyDescent="0.2">
      <c r="A1330">
        <f>ROW(Source!A1683)</f>
        <v>1683</v>
      </c>
      <c r="B1330">
        <v>69726971</v>
      </c>
      <c r="C1330">
        <v>69735819</v>
      </c>
      <c r="D1330">
        <v>61336234</v>
      </c>
      <c r="E1330">
        <v>1</v>
      </c>
      <c r="F1330">
        <v>1</v>
      </c>
      <c r="G1330">
        <v>1</v>
      </c>
      <c r="H1330">
        <v>3</v>
      </c>
      <c r="I1330" t="s">
        <v>671</v>
      </c>
      <c r="J1330" t="s">
        <v>673</v>
      </c>
      <c r="K1330" t="s">
        <v>672</v>
      </c>
      <c r="L1330">
        <v>1348</v>
      </c>
      <c r="N1330">
        <v>1009</v>
      </c>
      <c r="O1330" t="s">
        <v>78</v>
      </c>
      <c r="P1330" t="s">
        <v>78</v>
      </c>
      <c r="Q1330">
        <v>1000</v>
      </c>
      <c r="W1330">
        <v>0</v>
      </c>
      <c r="X1330">
        <v>-78750848</v>
      </c>
      <c r="Y1330">
        <f t="shared" si="620"/>
        <v>1</v>
      </c>
      <c r="AA1330">
        <v>14770.4</v>
      </c>
      <c r="AB1330">
        <v>0</v>
      </c>
      <c r="AC1330">
        <v>0</v>
      </c>
      <c r="AD1330">
        <v>0</v>
      </c>
      <c r="AE1330">
        <v>14770.4</v>
      </c>
      <c r="AF1330">
        <v>0</v>
      </c>
      <c r="AG1330">
        <v>0</v>
      </c>
      <c r="AH1330">
        <v>0</v>
      </c>
      <c r="AI1330">
        <v>1</v>
      </c>
      <c r="AJ1330">
        <v>1</v>
      </c>
      <c r="AK1330">
        <v>1</v>
      </c>
      <c r="AL1330">
        <v>1</v>
      </c>
      <c r="AM1330">
        <v>0</v>
      </c>
      <c r="AN1330">
        <v>0</v>
      </c>
      <c r="AO1330">
        <v>0</v>
      </c>
      <c r="AP1330">
        <v>1</v>
      </c>
      <c r="AQ1330">
        <v>0</v>
      </c>
      <c r="AR1330">
        <v>0</v>
      </c>
      <c r="AS1330" t="s">
        <v>3</v>
      </c>
      <c r="AT1330">
        <v>1</v>
      </c>
      <c r="AU1330" t="s">
        <v>3</v>
      </c>
      <c r="AV1330">
        <v>0</v>
      </c>
      <c r="AW1330">
        <v>1</v>
      </c>
      <c r="AX1330">
        <v>-1</v>
      </c>
      <c r="AY1330">
        <v>0</v>
      </c>
      <c r="AZ1330">
        <v>0</v>
      </c>
      <c r="BA1330" t="s">
        <v>3</v>
      </c>
      <c r="BB1330">
        <v>0</v>
      </c>
      <c r="BC1330">
        <v>0</v>
      </c>
      <c r="BD1330">
        <v>0</v>
      </c>
      <c r="BE1330">
        <v>0</v>
      </c>
      <c r="BF1330">
        <v>0</v>
      </c>
      <c r="BG1330">
        <v>0</v>
      </c>
      <c r="BH1330">
        <v>0</v>
      </c>
      <c r="BI1330">
        <v>0</v>
      </c>
      <c r="BJ1330">
        <v>0</v>
      </c>
      <c r="BK1330">
        <v>0</v>
      </c>
      <c r="BL1330">
        <v>0</v>
      </c>
      <c r="BM1330">
        <v>0</v>
      </c>
      <c r="BN1330">
        <v>0</v>
      </c>
      <c r="BO1330">
        <v>0</v>
      </c>
      <c r="BP1330">
        <v>0</v>
      </c>
      <c r="BQ1330">
        <v>0</v>
      </c>
      <c r="BR1330">
        <v>0</v>
      </c>
      <c r="BS1330">
        <v>0</v>
      </c>
      <c r="BT1330">
        <v>0</v>
      </c>
      <c r="BU1330">
        <v>0</v>
      </c>
      <c r="BV1330">
        <v>0</v>
      </c>
      <c r="BW1330">
        <v>0</v>
      </c>
      <c r="CV1330">
        <v>0</v>
      </c>
      <c r="CW1330">
        <v>0</v>
      </c>
      <c r="CX1330">
        <f>ROUND(Y1330*Source!I1683,9)</f>
        <v>0</v>
      </c>
      <c r="CY1330">
        <f>AA1330</f>
        <v>14770.4</v>
      </c>
      <c r="CZ1330">
        <f>AE1330</f>
        <v>14770.4</v>
      </c>
      <c r="DA1330">
        <f>AI1330</f>
        <v>1</v>
      </c>
      <c r="DB1330">
        <f t="shared" si="621"/>
        <v>14770.4</v>
      </c>
      <c r="DC1330">
        <f t="shared" si="622"/>
        <v>0</v>
      </c>
      <c r="DD1330" t="s">
        <v>3</v>
      </c>
      <c r="DE1330" t="s">
        <v>3</v>
      </c>
      <c r="DF1330">
        <f t="shared" si="631"/>
        <v>0</v>
      </c>
      <c r="DG1330">
        <f t="shared" si="629"/>
        <v>0</v>
      </c>
      <c r="DH1330">
        <f t="shared" si="630"/>
        <v>0</v>
      </c>
      <c r="DI1330">
        <f t="shared" si="628"/>
        <v>0</v>
      </c>
      <c r="DJ1330">
        <f>DF1330</f>
        <v>0</v>
      </c>
      <c r="DK1330">
        <v>0</v>
      </c>
      <c r="DL1330" t="s">
        <v>3</v>
      </c>
      <c r="DM1330">
        <v>0</v>
      </c>
      <c r="DN1330" t="s">
        <v>3</v>
      </c>
      <c r="DO1330">
        <v>0</v>
      </c>
    </row>
    <row r="1331" spans="1:119" x14ac:dyDescent="0.2">
      <c r="A1331">
        <f>ROW(Source!A1684)</f>
        <v>1684</v>
      </c>
      <c r="B1331">
        <v>69726884</v>
      </c>
      <c r="C1331">
        <v>69735819</v>
      </c>
      <c r="D1331">
        <v>27493187</v>
      </c>
      <c r="E1331">
        <v>1</v>
      </c>
      <c r="F1331">
        <v>1</v>
      </c>
      <c r="G1331">
        <v>1</v>
      </c>
      <c r="H1331">
        <v>1</v>
      </c>
      <c r="I1331" t="s">
        <v>1049</v>
      </c>
      <c r="J1331" t="s">
        <v>3</v>
      </c>
      <c r="K1331" t="s">
        <v>1050</v>
      </c>
      <c r="L1331">
        <v>1369</v>
      </c>
      <c r="N1331">
        <v>1013</v>
      </c>
      <c r="O1331" t="s">
        <v>974</v>
      </c>
      <c r="P1331" t="s">
        <v>974</v>
      </c>
      <c r="Q1331">
        <v>1</v>
      </c>
      <c r="W1331">
        <v>0</v>
      </c>
      <c r="X1331">
        <v>1476363087</v>
      </c>
      <c r="Y1331">
        <f t="shared" si="620"/>
        <v>12.64</v>
      </c>
      <c r="AA1331">
        <v>0</v>
      </c>
      <c r="AB1331">
        <v>0</v>
      </c>
      <c r="AC1331">
        <v>0</v>
      </c>
      <c r="AD1331">
        <v>226.46</v>
      </c>
      <c r="AE1331">
        <v>0</v>
      </c>
      <c r="AF1331">
        <v>0</v>
      </c>
      <c r="AG1331">
        <v>0</v>
      </c>
      <c r="AH1331">
        <v>8.93</v>
      </c>
      <c r="AI1331">
        <v>1</v>
      </c>
      <c r="AJ1331">
        <v>1</v>
      </c>
      <c r="AK1331">
        <v>1</v>
      </c>
      <c r="AL1331">
        <v>25.36</v>
      </c>
      <c r="AM1331">
        <v>5</v>
      </c>
      <c r="AN1331">
        <v>0</v>
      </c>
      <c r="AO1331">
        <v>1</v>
      </c>
      <c r="AP1331">
        <v>0</v>
      </c>
      <c r="AQ1331">
        <v>0</v>
      </c>
      <c r="AR1331">
        <v>0</v>
      </c>
      <c r="AS1331" t="s">
        <v>3</v>
      </c>
      <c r="AT1331">
        <v>12.64</v>
      </c>
      <c r="AU1331" t="s">
        <v>3</v>
      </c>
      <c r="AV1331">
        <v>1</v>
      </c>
      <c r="AW1331">
        <v>2</v>
      </c>
      <c r="AX1331">
        <v>69735826</v>
      </c>
      <c r="AY1331">
        <v>1</v>
      </c>
      <c r="AZ1331">
        <v>0</v>
      </c>
      <c r="BA1331">
        <v>1353</v>
      </c>
      <c r="BB1331">
        <v>0</v>
      </c>
      <c r="BC1331">
        <v>0</v>
      </c>
      <c r="BD1331">
        <v>0</v>
      </c>
      <c r="BE1331">
        <v>0</v>
      </c>
      <c r="BF1331">
        <v>0</v>
      </c>
      <c r="BG1331">
        <v>0</v>
      </c>
      <c r="BH1331">
        <v>0</v>
      </c>
      <c r="BI1331">
        <v>0</v>
      </c>
      <c r="BJ1331">
        <v>0</v>
      </c>
      <c r="BK1331">
        <v>0</v>
      </c>
      <c r="BL1331">
        <v>0</v>
      </c>
      <c r="BM1331">
        <v>0</v>
      </c>
      <c r="BN1331">
        <v>0</v>
      </c>
      <c r="BO1331">
        <v>0</v>
      </c>
      <c r="BP1331">
        <v>0</v>
      </c>
      <c r="BQ1331">
        <v>0</v>
      </c>
      <c r="BR1331">
        <v>0</v>
      </c>
      <c r="BS1331">
        <v>0</v>
      </c>
      <c r="BT1331">
        <v>0</v>
      </c>
      <c r="BU1331">
        <v>0</v>
      </c>
      <c r="BV1331">
        <v>0</v>
      </c>
      <c r="BW1331">
        <v>0</v>
      </c>
      <c r="CU1331">
        <f>ROUND(AT1331*Source!I1684*AH1331*AL1331,0)</f>
        <v>0</v>
      </c>
      <c r="CV1331">
        <f>ROUND(Y1331*Source!I1684,9)</f>
        <v>0</v>
      </c>
      <c r="CW1331">
        <v>0</v>
      </c>
      <c r="CX1331">
        <f>ROUND(Y1331*Source!I1684,9)</f>
        <v>0</v>
      </c>
      <c r="CY1331">
        <f>AD1331</f>
        <v>226.46</v>
      </c>
      <c r="CZ1331">
        <f>AH1331</f>
        <v>8.93</v>
      </c>
      <c r="DA1331">
        <f>AL1331</f>
        <v>25.36</v>
      </c>
      <c r="DB1331">
        <f t="shared" si="621"/>
        <v>112.88</v>
      </c>
      <c r="DC1331">
        <f t="shared" si="622"/>
        <v>0</v>
      </c>
      <c r="DD1331" t="s">
        <v>3</v>
      </c>
      <c r="DE1331" t="s">
        <v>3</v>
      </c>
      <c r="DF1331">
        <f t="shared" si="631"/>
        <v>0</v>
      </c>
      <c r="DG1331">
        <f t="shared" si="629"/>
        <v>0</v>
      </c>
      <c r="DH1331">
        <f t="shared" si="630"/>
        <v>0</v>
      </c>
      <c r="DI1331">
        <f>ROUND(ROUND(AH1331*AL1331,0)*CX1331,0)</f>
        <v>0</v>
      </c>
      <c r="DJ1331">
        <f>DI1331</f>
        <v>0</v>
      </c>
      <c r="DK1331">
        <v>0</v>
      </c>
      <c r="DL1331" t="s">
        <v>3</v>
      </c>
      <c r="DM1331">
        <v>0</v>
      </c>
      <c r="DN1331" t="s">
        <v>3</v>
      </c>
      <c r="DO1331">
        <v>0</v>
      </c>
    </row>
    <row r="1332" spans="1:119" x14ac:dyDescent="0.2">
      <c r="A1332">
        <f>ROW(Source!A1684)</f>
        <v>1684</v>
      </c>
      <c r="B1332">
        <v>69726884</v>
      </c>
      <c r="C1332">
        <v>69735819</v>
      </c>
      <c r="D1332">
        <v>121548</v>
      </c>
      <c r="E1332">
        <v>1</v>
      </c>
      <c r="F1332">
        <v>1</v>
      </c>
      <c r="G1332">
        <v>1</v>
      </c>
      <c r="H1332">
        <v>1</v>
      </c>
      <c r="I1332" t="s">
        <v>36</v>
      </c>
      <c r="J1332" t="s">
        <v>3</v>
      </c>
      <c r="K1332" t="s">
        <v>981</v>
      </c>
      <c r="L1332">
        <v>608254</v>
      </c>
      <c r="N1332">
        <v>1013</v>
      </c>
      <c r="O1332" t="s">
        <v>982</v>
      </c>
      <c r="P1332" t="s">
        <v>982</v>
      </c>
      <c r="Q1332">
        <v>1</v>
      </c>
      <c r="W1332">
        <v>0</v>
      </c>
      <c r="X1332">
        <v>-185737400</v>
      </c>
      <c r="Y1332">
        <f t="shared" si="620"/>
        <v>0.16</v>
      </c>
      <c r="AA1332">
        <v>0</v>
      </c>
      <c r="AB1332">
        <v>0</v>
      </c>
      <c r="AC1332">
        <v>0</v>
      </c>
      <c r="AD1332">
        <v>0</v>
      </c>
      <c r="AE1332">
        <v>0</v>
      </c>
      <c r="AF1332">
        <v>0</v>
      </c>
      <c r="AG1332">
        <v>0</v>
      </c>
      <c r="AH1332">
        <v>0</v>
      </c>
      <c r="AI1332">
        <v>1</v>
      </c>
      <c r="AJ1332">
        <v>1</v>
      </c>
      <c r="AK1332">
        <v>19.8</v>
      </c>
      <c r="AL1332">
        <v>1</v>
      </c>
      <c r="AM1332">
        <v>5</v>
      </c>
      <c r="AN1332">
        <v>0</v>
      </c>
      <c r="AO1332">
        <v>1</v>
      </c>
      <c r="AP1332">
        <v>0</v>
      </c>
      <c r="AQ1332">
        <v>0</v>
      </c>
      <c r="AR1332">
        <v>0</v>
      </c>
      <c r="AS1332" t="s">
        <v>3</v>
      </c>
      <c r="AT1332">
        <v>0.16</v>
      </c>
      <c r="AU1332" t="s">
        <v>3</v>
      </c>
      <c r="AV1332">
        <v>2</v>
      </c>
      <c r="AW1332">
        <v>2</v>
      </c>
      <c r="AX1332">
        <v>69735827</v>
      </c>
      <c r="AY1332">
        <v>1</v>
      </c>
      <c r="AZ1332">
        <v>0</v>
      </c>
      <c r="BA1332">
        <v>1354</v>
      </c>
      <c r="BB1332">
        <v>0</v>
      </c>
      <c r="BC1332">
        <v>0</v>
      </c>
      <c r="BD1332">
        <v>0</v>
      </c>
      <c r="BE1332">
        <v>0</v>
      </c>
      <c r="BF1332">
        <v>0</v>
      </c>
      <c r="BG1332">
        <v>0</v>
      </c>
      <c r="BH1332">
        <v>0</v>
      </c>
      <c r="BI1332">
        <v>0</v>
      </c>
      <c r="BJ1332">
        <v>0</v>
      </c>
      <c r="BK1332">
        <v>0</v>
      </c>
      <c r="BL1332">
        <v>0</v>
      </c>
      <c r="BM1332">
        <v>0</v>
      </c>
      <c r="BN1332">
        <v>0</v>
      </c>
      <c r="BO1332">
        <v>0</v>
      </c>
      <c r="BP1332">
        <v>0</v>
      </c>
      <c r="BQ1332">
        <v>0</v>
      </c>
      <c r="BR1332">
        <v>0</v>
      </c>
      <c r="BS1332">
        <v>0</v>
      </c>
      <c r="BT1332">
        <v>0</v>
      </c>
      <c r="BU1332">
        <v>0</v>
      </c>
      <c r="BV1332">
        <v>0</v>
      </c>
      <c r="BW1332">
        <v>0</v>
      </c>
      <c r="CV1332">
        <v>0</v>
      </c>
      <c r="CW1332">
        <v>0</v>
      </c>
      <c r="CX1332">
        <f>ROUND(Y1332*Source!I1684,9)</f>
        <v>0</v>
      </c>
      <c r="CY1332">
        <f>AD1332</f>
        <v>0</v>
      </c>
      <c r="CZ1332">
        <f>AH1332</f>
        <v>0</v>
      </c>
      <c r="DA1332">
        <f>AL1332</f>
        <v>1</v>
      </c>
      <c r="DB1332">
        <f t="shared" si="621"/>
        <v>0</v>
      </c>
      <c r="DC1332">
        <f t="shared" si="622"/>
        <v>0</v>
      </c>
      <c r="DD1332" t="s">
        <v>3</v>
      </c>
      <c r="DE1332" t="s">
        <v>3</v>
      </c>
      <c r="DF1332">
        <f t="shared" si="631"/>
        <v>0</v>
      </c>
      <c r="DG1332">
        <f t="shared" si="629"/>
        <v>0</v>
      </c>
      <c r="DH1332">
        <f>ROUND(ROUND(AG1332*AK1332,0)*CX1332,0)</f>
        <v>0</v>
      </c>
      <c r="DI1332">
        <f t="shared" ref="DI1332:DI1342" si="632">ROUND(ROUND(AH1332,0)*CX1332,0)</f>
        <v>0</v>
      </c>
      <c r="DJ1332">
        <f>DI1332</f>
        <v>0</v>
      </c>
      <c r="DK1332">
        <v>0</v>
      </c>
      <c r="DL1332" t="s">
        <v>3</v>
      </c>
      <c r="DM1332">
        <v>0</v>
      </c>
      <c r="DN1332" t="s">
        <v>3</v>
      </c>
      <c r="DO1332">
        <v>0</v>
      </c>
    </row>
    <row r="1333" spans="1:119" x14ac:dyDescent="0.2">
      <c r="A1333">
        <f>ROW(Source!A1684)</f>
        <v>1684</v>
      </c>
      <c r="B1333">
        <v>69726884</v>
      </c>
      <c r="C1333">
        <v>69735819</v>
      </c>
      <c r="D1333">
        <v>27439499</v>
      </c>
      <c r="E1333">
        <v>1</v>
      </c>
      <c r="F1333">
        <v>1</v>
      </c>
      <c r="G1333">
        <v>1</v>
      </c>
      <c r="H1333">
        <v>2</v>
      </c>
      <c r="I1333" t="s">
        <v>1051</v>
      </c>
      <c r="J1333" t="s">
        <v>1052</v>
      </c>
      <c r="K1333" t="s">
        <v>1053</v>
      </c>
      <c r="L1333">
        <v>1368</v>
      </c>
      <c r="N1333">
        <v>1011</v>
      </c>
      <c r="O1333" t="s">
        <v>978</v>
      </c>
      <c r="P1333" t="s">
        <v>978</v>
      </c>
      <c r="Q1333">
        <v>1</v>
      </c>
      <c r="W1333">
        <v>0</v>
      </c>
      <c r="X1333">
        <v>1890856440</v>
      </c>
      <c r="Y1333">
        <f t="shared" si="620"/>
        <v>0.16</v>
      </c>
      <c r="AA1333">
        <v>0</v>
      </c>
      <c r="AB1333">
        <v>883.33</v>
      </c>
      <c r="AC1333">
        <v>269.48</v>
      </c>
      <c r="AD1333">
        <v>0</v>
      </c>
      <c r="AE1333">
        <v>0</v>
      </c>
      <c r="AF1333">
        <v>112.67</v>
      </c>
      <c r="AG1333">
        <v>13.61</v>
      </c>
      <c r="AH1333">
        <v>0</v>
      </c>
      <c r="AI1333">
        <v>1</v>
      </c>
      <c r="AJ1333">
        <v>7.84</v>
      </c>
      <c r="AK1333">
        <v>19.8</v>
      </c>
      <c r="AL1333">
        <v>1</v>
      </c>
      <c r="AM1333">
        <v>5</v>
      </c>
      <c r="AN1333">
        <v>0</v>
      </c>
      <c r="AO1333">
        <v>1</v>
      </c>
      <c r="AP1333">
        <v>0</v>
      </c>
      <c r="AQ1333">
        <v>0</v>
      </c>
      <c r="AR1333">
        <v>0</v>
      </c>
      <c r="AS1333" t="s">
        <v>3</v>
      </c>
      <c r="AT1333">
        <v>0.16</v>
      </c>
      <c r="AU1333" t="s">
        <v>3</v>
      </c>
      <c r="AV1333">
        <v>0</v>
      </c>
      <c r="AW1333">
        <v>2</v>
      </c>
      <c r="AX1333">
        <v>69735828</v>
      </c>
      <c r="AY1333">
        <v>1</v>
      </c>
      <c r="AZ1333">
        <v>0</v>
      </c>
      <c r="BA1333">
        <v>1355</v>
      </c>
      <c r="BB1333">
        <v>0</v>
      </c>
      <c r="BC1333">
        <v>0</v>
      </c>
      <c r="BD1333">
        <v>0</v>
      </c>
      <c r="BE1333">
        <v>0</v>
      </c>
      <c r="BF1333">
        <v>0</v>
      </c>
      <c r="BG1333">
        <v>0</v>
      </c>
      <c r="BH1333">
        <v>0</v>
      </c>
      <c r="BI1333">
        <v>0</v>
      </c>
      <c r="BJ1333">
        <v>0</v>
      </c>
      <c r="BK1333">
        <v>0</v>
      </c>
      <c r="BL1333">
        <v>0</v>
      </c>
      <c r="BM1333">
        <v>0</v>
      </c>
      <c r="BN1333">
        <v>0</v>
      </c>
      <c r="BO1333">
        <v>0</v>
      </c>
      <c r="BP1333">
        <v>0</v>
      </c>
      <c r="BQ1333">
        <v>0</v>
      </c>
      <c r="BR1333">
        <v>0</v>
      </c>
      <c r="BS1333">
        <v>0</v>
      </c>
      <c r="BT1333">
        <v>0</v>
      </c>
      <c r="BU1333">
        <v>0</v>
      </c>
      <c r="BV1333">
        <v>0</v>
      </c>
      <c r="BW1333">
        <v>0</v>
      </c>
      <c r="CV1333">
        <v>0</v>
      </c>
      <c r="CW1333">
        <f>ROUND(Y1333*Source!I1684*DO1333,9)</f>
        <v>0</v>
      </c>
      <c r="CX1333">
        <f>ROUND(Y1333*Source!I1684,9)</f>
        <v>0</v>
      </c>
      <c r="CY1333">
        <f>AB1333</f>
        <v>883.33</v>
      </c>
      <c r="CZ1333">
        <f>AF1333</f>
        <v>112.67</v>
      </c>
      <c r="DA1333">
        <f>AJ1333</f>
        <v>7.84</v>
      </c>
      <c r="DB1333">
        <f t="shared" si="621"/>
        <v>18.03</v>
      </c>
      <c r="DC1333">
        <f t="shared" si="622"/>
        <v>2.1800000000000002</v>
      </c>
      <c r="DD1333" t="s">
        <v>3</v>
      </c>
      <c r="DE1333" t="s">
        <v>3</v>
      </c>
      <c r="DF1333">
        <f t="shared" si="631"/>
        <v>0</v>
      </c>
      <c r="DG1333">
        <f>ROUND(ROUND(AF1333*AJ1333,0)*CX1333,0)</f>
        <v>0</v>
      </c>
      <c r="DH1333">
        <f>ROUND(ROUND(AG1333*AK1333,0)*CX1333,0)</f>
        <v>0</v>
      </c>
      <c r="DI1333">
        <f t="shared" si="632"/>
        <v>0</v>
      </c>
      <c r="DJ1333">
        <f>DG1333</f>
        <v>0</v>
      </c>
      <c r="DK1333">
        <v>0</v>
      </c>
      <c r="DL1333" t="s">
        <v>3</v>
      </c>
      <c r="DM1333">
        <v>0</v>
      </c>
      <c r="DN1333" t="s">
        <v>3</v>
      </c>
      <c r="DO1333">
        <v>0</v>
      </c>
    </row>
    <row r="1334" spans="1:119" x14ac:dyDescent="0.2">
      <c r="A1334">
        <f>ROW(Source!A1684)</f>
        <v>1684</v>
      </c>
      <c r="B1334">
        <v>69726884</v>
      </c>
      <c r="C1334">
        <v>69735819</v>
      </c>
      <c r="D1334">
        <v>27441327</v>
      </c>
      <c r="E1334">
        <v>1</v>
      </c>
      <c r="F1334">
        <v>1</v>
      </c>
      <c r="G1334">
        <v>1</v>
      </c>
      <c r="H1334">
        <v>2</v>
      </c>
      <c r="I1334" t="s">
        <v>975</v>
      </c>
      <c r="J1334" t="s">
        <v>976</v>
      </c>
      <c r="K1334" t="s">
        <v>977</v>
      </c>
      <c r="L1334">
        <v>1368</v>
      </c>
      <c r="N1334">
        <v>1011</v>
      </c>
      <c r="O1334" t="s">
        <v>978</v>
      </c>
      <c r="P1334" t="s">
        <v>978</v>
      </c>
      <c r="Q1334">
        <v>1</v>
      </c>
      <c r="W1334">
        <v>0</v>
      </c>
      <c r="X1334">
        <v>-1583389094</v>
      </c>
      <c r="Y1334">
        <f t="shared" si="620"/>
        <v>0.22</v>
      </c>
      <c r="AA1334">
        <v>0</v>
      </c>
      <c r="AB1334">
        <v>732.02</v>
      </c>
      <c r="AC1334">
        <v>231.46</v>
      </c>
      <c r="AD1334">
        <v>0</v>
      </c>
      <c r="AE1334">
        <v>0</v>
      </c>
      <c r="AF1334">
        <v>93.37</v>
      </c>
      <c r="AG1334">
        <v>11.69</v>
      </c>
      <c r="AH1334">
        <v>0</v>
      </c>
      <c r="AI1334">
        <v>1</v>
      </c>
      <c r="AJ1334">
        <v>7.84</v>
      </c>
      <c r="AK1334">
        <v>19.8</v>
      </c>
      <c r="AL1334">
        <v>1</v>
      </c>
      <c r="AM1334">
        <v>5</v>
      </c>
      <c r="AN1334">
        <v>0</v>
      </c>
      <c r="AO1334">
        <v>1</v>
      </c>
      <c r="AP1334">
        <v>0</v>
      </c>
      <c r="AQ1334">
        <v>0</v>
      </c>
      <c r="AR1334">
        <v>0</v>
      </c>
      <c r="AS1334" t="s">
        <v>3</v>
      </c>
      <c r="AT1334">
        <v>0.22</v>
      </c>
      <c r="AU1334" t="s">
        <v>3</v>
      </c>
      <c r="AV1334">
        <v>0</v>
      </c>
      <c r="AW1334">
        <v>2</v>
      </c>
      <c r="AX1334">
        <v>69735829</v>
      </c>
      <c r="AY1334">
        <v>1</v>
      </c>
      <c r="AZ1334">
        <v>0</v>
      </c>
      <c r="BA1334">
        <v>1356</v>
      </c>
      <c r="BB1334">
        <v>0</v>
      </c>
      <c r="BC1334">
        <v>0</v>
      </c>
      <c r="BD1334">
        <v>0</v>
      </c>
      <c r="BE1334">
        <v>0</v>
      </c>
      <c r="BF1334">
        <v>0</v>
      </c>
      <c r="BG1334">
        <v>0</v>
      </c>
      <c r="BH1334">
        <v>0</v>
      </c>
      <c r="BI1334">
        <v>0</v>
      </c>
      <c r="BJ1334">
        <v>0</v>
      </c>
      <c r="BK1334">
        <v>0</v>
      </c>
      <c r="BL1334">
        <v>0</v>
      </c>
      <c r="BM1334">
        <v>0</v>
      </c>
      <c r="BN1334">
        <v>0</v>
      </c>
      <c r="BO1334">
        <v>0</v>
      </c>
      <c r="BP1334">
        <v>0</v>
      </c>
      <c r="BQ1334">
        <v>0</v>
      </c>
      <c r="BR1334">
        <v>0</v>
      </c>
      <c r="BS1334">
        <v>0</v>
      </c>
      <c r="BT1334">
        <v>0</v>
      </c>
      <c r="BU1334">
        <v>0</v>
      </c>
      <c r="BV1334">
        <v>0</v>
      </c>
      <c r="BW1334">
        <v>0</v>
      </c>
      <c r="CV1334">
        <v>0</v>
      </c>
      <c r="CW1334">
        <f>ROUND(Y1334*Source!I1684*DO1334,9)</f>
        <v>0</v>
      </c>
      <c r="CX1334">
        <f>ROUND(Y1334*Source!I1684,9)</f>
        <v>0</v>
      </c>
      <c r="CY1334">
        <f>AB1334</f>
        <v>732.02</v>
      </c>
      <c r="CZ1334">
        <f>AF1334</f>
        <v>93.37</v>
      </c>
      <c r="DA1334">
        <f>AJ1334</f>
        <v>7.84</v>
      </c>
      <c r="DB1334">
        <f t="shared" si="621"/>
        <v>20.54</v>
      </c>
      <c r="DC1334">
        <f t="shared" si="622"/>
        <v>2.57</v>
      </c>
      <c r="DD1334" t="s">
        <v>3</v>
      </c>
      <c r="DE1334" t="s">
        <v>3</v>
      </c>
      <c r="DF1334">
        <f t="shared" si="631"/>
        <v>0</v>
      </c>
      <c r="DG1334">
        <f>ROUND(ROUND(AF1334*AJ1334,0)*CX1334,0)</f>
        <v>0</v>
      </c>
      <c r="DH1334">
        <f>ROUND(ROUND(AG1334*AK1334,0)*CX1334,0)</f>
        <v>0</v>
      </c>
      <c r="DI1334">
        <f t="shared" si="632"/>
        <v>0</v>
      </c>
      <c r="DJ1334">
        <f>DG1334</f>
        <v>0</v>
      </c>
      <c r="DK1334">
        <v>0</v>
      </c>
      <c r="DL1334" t="s">
        <v>3</v>
      </c>
      <c r="DM1334">
        <v>0</v>
      </c>
      <c r="DN1334" t="s">
        <v>3</v>
      </c>
      <c r="DO1334">
        <v>0</v>
      </c>
    </row>
    <row r="1335" spans="1:119" x14ac:dyDescent="0.2">
      <c r="A1335">
        <f>ROW(Source!A1684)</f>
        <v>1684</v>
      </c>
      <c r="B1335">
        <v>69726884</v>
      </c>
      <c r="C1335">
        <v>69735819</v>
      </c>
      <c r="D1335">
        <v>27377917</v>
      </c>
      <c r="E1335">
        <v>1</v>
      </c>
      <c r="F1335">
        <v>1</v>
      </c>
      <c r="G1335">
        <v>1</v>
      </c>
      <c r="H1335">
        <v>3</v>
      </c>
      <c r="I1335" t="s">
        <v>666</v>
      </c>
      <c r="J1335" t="s">
        <v>668</v>
      </c>
      <c r="K1335" t="s">
        <v>667</v>
      </c>
      <c r="L1335">
        <v>1348</v>
      </c>
      <c r="N1335">
        <v>1009</v>
      </c>
      <c r="O1335" t="s">
        <v>78</v>
      </c>
      <c r="P1335" t="s">
        <v>78</v>
      </c>
      <c r="Q1335">
        <v>1000</v>
      </c>
      <c r="W1335">
        <v>0</v>
      </c>
      <c r="X1335">
        <v>429567918</v>
      </c>
      <c r="Y1335">
        <f t="shared" si="620"/>
        <v>2.8000000000000001E-2</v>
      </c>
      <c r="AA1335">
        <v>24120</v>
      </c>
      <c r="AB1335">
        <v>0</v>
      </c>
      <c r="AC1335">
        <v>0</v>
      </c>
      <c r="AD1335">
        <v>0</v>
      </c>
      <c r="AE1335">
        <v>3335.6400000000003</v>
      </c>
      <c r="AF1335">
        <v>0</v>
      </c>
      <c r="AG1335">
        <v>0</v>
      </c>
      <c r="AH1335">
        <v>0</v>
      </c>
      <c r="AI1335">
        <v>7.56</v>
      </c>
      <c r="AJ1335">
        <v>1</v>
      </c>
      <c r="AK1335">
        <v>1</v>
      </c>
      <c r="AL1335">
        <v>1</v>
      </c>
      <c r="AM1335">
        <v>5</v>
      </c>
      <c r="AN1335">
        <v>0</v>
      </c>
      <c r="AO1335">
        <v>0</v>
      </c>
      <c r="AP1335">
        <v>1</v>
      </c>
      <c r="AQ1335">
        <v>0</v>
      </c>
      <c r="AR1335">
        <v>0</v>
      </c>
      <c r="AS1335" t="s">
        <v>3</v>
      </c>
      <c r="AT1335">
        <v>2.8000000000000001E-2</v>
      </c>
      <c r="AU1335" t="s">
        <v>3</v>
      </c>
      <c r="AV1335">
        <v>0</v>
      </c>
      <c r="AW1335">
        <v>2</v>
      </c>
      <c r="AX1335">
        <v>69735830</v>
      </c>
      <c r="AY1335">
        <v>1</v>
      </c>
      <c r="AZ1335">
        <v>16384</v>
      </c>
      <c r="BA1335">
        <v>1357</v>
      </c>
      <c r="BB1335">
        <v>3</v>
      </c>
      <c r="BC1335">
        <v>0</v>
      </c>
      <c r="BD1335">
        <v>0</v>
      </c>
      <c r="BE1335">
        <v>0</v>
      </c>
      <c r="BF1335">
        <v>0</v>
      </c>
      <c r="BG1335">
        <v>0</v>
      </c>
      <c r="BH1335">
        <v>0</v>
      </c>
      <c r="BI1335">
        <v>0</v>
      </c>
      <c r="BJ1335">
        <v>0</v>
      </c>
      <c r="BK1335">
        <v>0</v>
      </c>
      <c r="BL1335">
        <v>0</v>
      </c>
      <c r="BM1335">
        <v>0</v>
      </c>
      <c r="BN1335">
        <v>0</v>
      </c>
      <c r="BO1335">
        <v>0</v>
      </c>
      <c r="BP1335">
        <v>0</v>
      </c>
      <c r="BQ1335">
        <v>0</v>
      </c>
      <c r="BR1335">
        <v>0</v>
      </c>
      <c r="BS1335">
        <v>0</v>
      </c>
      <c r="BT1335">
        <v>0</v>
      </c>
      <c r="BU1335">
        <v>0</v>
      </c>
      <c r="BV1335">
        <v>0</v>
      </c>
      <c r="BW1335">
        <v>0</v>
      </c>
      <c r="CV1335">
        <v>0</v>
      </c>
      <c r="CW1335">
        <v>0</v>
      </c>
      <c r="CX1335">
        <f>ROUND(Y1335*Source!I1684,9)</f>
        <v>0</v>
      </c>
      <c r="CY1335">
        <f>AA1335</f>
        <v>24120</v>
      </c>
      <c r="CZ1335">
        <f>AE1335</f>
        <v>3335.6400000000003</v>
      </c>
      <c r="DA1335">
        <f>AI1335</f>
        <v>7.56</v>
      </c>
      <c r="DB1335">
        <f t="shared" si="621"/>
        <v>93.4</v>
      </c>
      <c r="DC1335">
        <f t="shared" si="622"/>
        <v>0</v>
      </c>
      <c r="DD1335" t="s">
        <v>3</v>
      </c>
      <c r="DE1335" t="s">
        <v>3</v>
      </c>
      <c r="DF1335">
        <f>ROUND(ROUND(AE1335*AI1335,0)*CX1335,0)</f>
        <v>0</v>
      </c>
      <c r="DG1335">
        <f t="shared" ref="DG1335:DG1344" si="633">ROUND(ROUND(AF1335,0)*CX1335,0)</f>
        <v>0</v>
      </c>
      <c r="DH1335">
        <f t="shared" ref="DH1335:DH1343" si="634">ROUND(ROUND(AG1335,0)*CX1335,0)</f>
        <v>0</v>
      </c>
      <c r="DI1335">
        <f t="shared" si="632"/>
        <v>0</v>
      </c>
      <c r="DJ1335">
        <f>DF1335</f>
        <v>0</v>
      </c>
      <c r="DK1335">
        <v>0</v>
      </c>
      <c r="DL1335" t="s">
        <v>3</v>
      </c>
      <c r="DM1335">
        <v>0</v>
      </c>
      <c r="DN1335" t="s">
        <v>3</v>
      </c>
      <c r="DO1335">
        <v>0</v>
      </c>
    </row>
    <row r="1336" spans="1:119" x14ac:dyDescent="0.2">
      <c r="A1336">
        <f>ROW(Source!A1684)</f>
        <v>1684</v>
      </c>
      <c r="B1336">
        <v>69726884</v>
      </c>
      <c r="C1336">
        <v>69735819</v>
      </c>
      <c r="D1336">
        <v>61336234</v>
      </c>
      <c r="E1336">
        <v>1</v>
      </c>
      <c r="F1336">
        <v>1</v>
      </c>
      <c r="G1336">
        <v>1</v>
      </c>
      <c r="H1336">
        <v>3</v>
      </c>
      <c r="I1336" t="s">
        <v>671</v>
      </c>
      <c r="J1336" t="s">
        <v>673</v>
      </c>
      <c r="K1336" t="s">
        <v>672</v>
      </c>
      <c r="L1336">
        <v>1348</v>
      </c>
      <c r="N1336">
        <v>1009</v>
      </c>
      <c r="O1336" t="s">
        <v>78</v>
      </c>
      <c r="P1336" t="s">
        <v>78</v>
      </c>
      <c r="Q1336">
        <v>1000</v>
      </c>
      <c r="W1336">
        <v>0</v>
      </c>
      <c r="X1336">
        <v>-78750848</v>
      </c>
      <c r="Y1336">
        <f t="shared" si="620"/>
        <v>1</v>
      </c>
      <c r="AA1336">
        <v>104961.39</v>
      </c>
      <c r="AB1336">
        <v>0</v>
      </c>
      <c r="AC1336">
        <v>0</v>
      </c>
      <c r="AD1336">
        <v>0</v>
      </c>
      <c r="AE1336">
        <v>14515.490000000002</v>
      </c>
      <c r="AF1336">
        <v>0</v>
      </c>
      <c r="AG1336">
        <v>0</v>
      </c>
      <c r="AH1336">
        <v>0</v>
      </c>
      <c r="AI1336">
        <v>7.56</v>
      </c>
      <c r="AJ1336">
        <v>1</v>
      </c>
      <c r="AK1336">
        <v>1</v>
      </c>
      <c r="AL1336">
        <v>1</v>
      </c>
      <c r="AM1336">
        <v>5</v>
      </c>
      <c r="AN1336">
        <v>0</v>
      </c>
      <c r="AO1336">
        <v>0</v>
      </c>
      <c r="AP1336">
        <v>1</v>
      </c>
      <c r="AQ1336">
        <v>0</v>
      </c>
      <c r="AR1336">
        <v>0</v>
      </c>
      <c r="AS1336" t="s">
        <v>3</v>
      </c>
      <c r="AT1336">
        <v>1</v>
      </c>
      <c r="AU1336" t="s">
        <v>3</v>
      </c>
      <c r="AV1336">
        <v>0</v>
      </c>
      <c r="AW1336">
        <v>1</v>
      </c>
      <c r="AX1336">
        <v>-1</v>
      </c>
      <c r="AY1336">
        <v>0</v>
      </c>
      <c r="AZ1336">
        <v>0</v>
      </c>
      <c r="BA1336" t="s">
        <v>3</v>
      </c>
      <c r="BB1336">
        <v>0</v>
      </c>
      <c r="BC1336">
        <v>0</v>
      </c>
      <c r="BD1336">
        <v>0</v>
      </c>
      <c r="BE1336">
        <v>0</v>
      </c>
      <c r="BF1336">
        <v>0</v>
      </c>
      <c r="BG1336">
        <v>0</v>
      </c>
      <c r="BH1336">
        <v>0</v>
      </c>
      <c r="BI1336">
        <v>0</v>
      </c>
      <c r="BJ1336">
        <v>0</v>
      </c>
      <c r="BK1336">
        <v>0</v>
      </c>
      <c r="BL1336">
        <v>0</v>
      </c>
      <c r="BM1336">
        <v>0</v>
      </c>
      <c r="BN1336">
        <v>0</v>
      </c>
      <c r="BO1336">
        <v>0</v>
      </c>
      <c r="BP1336">
        <v>0</v>
      </c>
      <c r="BQ1336">
        <v>0</v>
      </c>
      <c r="BR1336">
        <v>0</v>
      </c>
      <c r="BS1336">
        <v>0</v>
      </c>
      <c r="BT1336">
        <v>0</v>
      </c>
      <c r="BU1336">
        <v>0</v>
      </c>
      <c r="BV1336">
        <v>0</v>
      </c>
      <c r="BW1336">
        <v>0</v>
      </c>
      <c r="CV1336">
        <v>0</v>
      </c>
      <c r="CW1336">
        <v>0</v>
      </c>
      <c r="CX1336">
        <f>ROUND(Y1336*Source!I1684,9)</f>
        <v>0</v>
      </c>
      <c r="CY1336">
        <f>AA1336</f>
        <v>104961.39</v>
      </c>
      <c r="CZ1336">
        <f>AE1336</f>
        <v>14515.490000000002</v>
      </c>
      <c r="DA1336">
        <f>AI1336</f>
        <v>7.56</v>
      </c>
      <c r="DB1336">
        <f t="shared" si="621"/>
        <v>14515.49</v>
      </c>
      <c r="DC1336">
        <f t="shared" si="622"/>
        <v>0</v>
      </c>
      <c r="DD1336" t="s">
        <v>3</v>
      </c>
      <c r="DE1336" t="s">
        <v>3</v>
      </c>
      <c r="DF1336">
        <f>ROUND(ROUND(AE1336*AI1336,0)*CX1336,0)</f>
        <v>0</v>
      </c>
      <c r="DG1336">
        <f t="shared" si="633"/>
        <v>0</v>
      </c>
      <c r="DH1336">
        <f t="shared" si="634"/>
        <v>0</v>
      </c>
      <c r="DI1336">
        <f t="shared" si="632"/>
        <v>0</v>
      </c>
      <c r="DJ1336">
        <f>DF1336</f>
        <v>0</v>
      </c>
      <c r="DK1336">
        <v>0</v>
      </c>
      <c r="DL1336" t="s">
        <v>3</v>
      </c>
      <c r="DM1336">
        <v>0</v>
      </c>
      <c r="DN1336" t="s">
        <v>3</v>
      </c>
      <c r="DO1336">
        <v>0</v>
      </c>
    </row>
    <row r="1337" spans="1:119" x14ac:dyDescent="0.2">
      <c r="A1337">
        <f>ROW(Source!A1689)</f>
        <v>1689</v>
      </c>
      <c r="B1337">
        <v>69726971</v>
      </c>
      <c r="C1337">
        <v>69735834</v>
      </c>
      <c r="D1337">
        <v>27496319</v>
      </c>
      <c r="E1337">
        <v>1</v>
      </c>
      <c r="F1337">
        <v>1</v>
      </c>
      <c r="G1337">
        <v>1</v>
      </c>
      <c r="H1337">
        <v>1</v>
      </c>
      <c r="I1337" t="s">
        <v>1001</v>
      </c>
      <c r="J1337" t="s">
        <v>3</v>
      </c>
      <c r="K1337" t="s">
        <v>1002</v>
      </c>
      <c r="L1337">
        <v>1369</v>
      </c>
      <c r="N1337">
        <v>1013</v>
      </c>
      <c r="O1337" t="s">
        <v>974</v>
      </c>
      <c r="P1337" t="s">
        <v>974</v>
      </c>
      <c r="Q1337">
        <v>1</v>
      </c>
      <c r="W1337">
        <v>0</v>
      </c>
      <c r="X1337">
        <v>1189128158</v>
      </c>
      <c r="Y1337">
        <f t="shared" si="620"/>
        <v>39.51</v>
      </c>
      <c r="AA1337">
        <v>0</v>
      </c>
      <c r="AB1337">
        <v>0</v>
      </c>
      <c r="AC1337">
        <v>0</v>
      </c>
      <c r="AD1337">
        <v>8.01</v>
      </c>
      <c r="AE1337">
        <v>0</v>
      </c>
      <c r="AF1337">
        <v>0</v>
      </c>
      <c r="AG1337">
        <v>0</v>
      </c>
      <c r="AH1337">
        <v>8.01</v>
      </c>
      <c r="AI1337">
        <v>1</v>
      </c>
      <c r="AJ1337">
        <v>1</v>
      </c>
      <c r="AK1337">
        <v>1</v>
      </c>
      <c r="AL1337">
        <v>1</v>
      </c>
      <c r="AM1337">
        <v>0</v>
      </c>
      <c r="AN1337">
        <v>0</v>
      </c>
      <c r="AO1337">
        <v>1</v>
      </c>
      <c r="AP1337">
        <v>0</v>
      </c>
      <c r="AQ1337">
        <v>0</v>
      </c>
      <c r="AR1337">
        <v>0</v>
      </c>
      <c r="AS1337" t="s">
        <v>3</v>
      </c>
      <c r="AT1337">
        <v>39.51</v>
      </c>
      <c r="AU1337" t="s">
        <v>3</v>
      </c>
      <c r="AV1337">
        <v>1</v>
      </c>
      <c r="AW1337">
        <v>2</v>
      </c>
      <c r="AX1337">
        <v>69735841</v>
      </c>
      <c r="AY1337">
        <v>1</v>
      </c>
      <c r="AZ1337">
        <v>0</v>
      </c>
      <c r="BA1337">
        <v>1359</v>
      </c>
      <c r="BB1337">
        <v>0</v>
      </c>
      <c r="BC1337">
        <v>0</v>
      </c>
      <c r="BD1337">
        <v>0</v>
      </c>
      <c r="BE1337">
        <v>0</v>
      </c>
      <c r="BF1337">
        <v>0</v>
      </c>
      <c r="BG1337">
        <v>0</v>
      </c>
      <c r="BH1337">
        <v>0</v>
      </c>
      <c r="BI1337">
        <v>0</v>
      </c>
      <c r="BJ1337">
        <v>0</v>
      </c>
      <c r="BK1337">
        <v>0</v>
      </c>
      <c r="BL1337">
        <v>0</v>
      </c>
      <c r="BM1337">
        <v>0</v>
      </c>
      <c r="BN1337">
        <v>0</v>
      </c>
      <c r="BO1337">
        <v>0</v>
      </c>
      <c r="BP1337">
        <v>0</v>
      </c>
      <c r="BQ1337">
        <v>0</v>
      </c>
      <c r="BR1337">
        <v>0</v>
      </c>
      <c r="BS1337">
        <v>0</v>
      </c>
      <c r="BT1337">
        <v>0</v>
      </c>
      <c r="BU1337">
        <v>0</v>
      </c>
      <c r="BV1337">
        <v>0</v>
      </c>
      <c r="BW1337">
        <v>0</v>
      </c>
      <c r="CU1337">
        <f>ROUND(AT1337*Source!I1689*AH1337*AL1337,0)</f>
        <v>0</v>
      </c>
      <c r="CV1337">
        <f>ROUND(Y1337*Source!I1689,9)</f>
        <v>0</v>
      </c>
      <c r="CW1337">
        <v>0</v>
      </c>
      <c r="CX1337">
        <f>ROUND(Y1337*Source!I1689,9)</f>
        <v>0</v>
      </c>
      <c r="CY1337">
        <f>AD1337</f>
        <v>8.01</v>
      </c>
      <c r="CZ1337">
        <f>AH1337</f>
        <v>8.01</v>
      </c>
      <c r="DA1337">
        <f>AL1337</f>
        <v>1</v>
      </c>
      <c r="DB1337">
        <f t="shared" si="621"/>
        <v>316.48</v>
      </c>
      <c r="DC1337">
        <f t="shared" si="622"/>
        <v>0</v>
      </c>
      <c r="DD1337" t="s">
        <v>3</v>
      </c>
      <c r="DE1337" t="s">
        <v>3</v>
      </c>
      <c r="DF1337">
        <f t="shared" ref="DF1337:DF1346" si="635">ROUND(ROUND(AE1337,0)*CX1337,0)</f>
        <v>0</v>
      </c>
      <c r="DG1337">
        <f t="shared" si="633"/>
        <v>0</v>
      </c>
      <c r="DH1337">
        <f t="shared" si="634"/>
        <v>0</v>
      </c>
      <c r="DI1337">
        <f t="shared" si="632"/>
        <v>0</v>
      </c>
      <c r="DJ1337">
        <f>DI1337</f>
        <v>0</v>
      </c>
      <c r="DK1337">
        <v>0</v>
      </c>
      <c r="DL1337" t="s">
        <v>3</v>
      </c>
      <c r="DM1337">
        <v>0</v>
      </c>
      <c r="DN1337" t="s">
        <v>3</v>
      </c>
      <c r="DO1337">
        <v>0</v>
      </c>
    </row>
    <row r="1338" spans="1:119" x14ac:dyDescent="0.2">
      <c r="A1338">
        <f>ROW(Source!A1689)</f>
        <v>1689</v>
      </c>
      <c r="B1338">
        <v>69726971</v>
      </c>
      <c r="C1338">
        <v>69735834</v>
      </c>
      <c r="D1338">
        <v>121548</v>
      </c>
      <c r="E1338">
        <v>1</v>
      </c>
      <c r="F1338">
        <v>1</v>
      </c>
      <c r="G1338">
        <v>1</v>
      </c>
      <c r="H1338">
        <v>1</v>
      </c>
      <c r="I1338" t="s">
        <v>36</v>
      </c>
      <c r="J1338" t="s">
        <v>3</v>
      </c>
      <c r="K1338" t="s">
        <v>981</v>
      </c>
      <c r="L1338">
        <v>608254</v>
      </c>
      <c r="N1338">
        <v>1013</v>
      </c>
      <c r="O1338" t="s">
        <v>982</v>
      </c>
      <c r="P1338" t="s">
        <v>982</v>
      </c>
      <c r="Q1338">
        <v>1</v>
      </c>
      <c r="W1338">
        <v>0</v>
      </c>
      <c r="X1338">
        <v>-185737400</v>
      </c>
      <c r="Y1338">
        <f t="shared" si="620"/>
        <v>1.27</v>
      </c>
      <c r="AA1338">
        <v>0</v>
      </c>
      <c r="AB1338">
        <v>0</v>
      </c>
      <c r="AC1338">
        <v>0</v>
      </c>
      <c r="AD1338">
        <v>0</v>
      </c>
      <c r="AE1338">
        <v>0</v>
      </c>
      <c r="AF1338">
        <v>0</v>
      </c>
      <c r="AG1338">
        <v>0</v>
      </c>
      <c r="AH1338">
        <v>0</v>
      </c>
      <c r="AI1338">
        <v>1</v>
      </c>
      <c r="AJ1338">
        <v>1</v>
      </c>
      <c r="AK1338">
        <v>1</v>
      </c>
      <c r="AL1338">
        <v>1</v>
      </c>
      <c r="AM1338">
        <v>0</v>
      </c>
      <c r="AN1338">
        <v>0</v>
      </c>
      <c r="AO1338">
        <v>1</v>
      </c>
      <c r="AP1338">
        <v>0</v>
      </c>
      <c r="AQ1338">
        <v>0</v>
      </c>
      <c r="AR1338">
        <v>0</v>
      </c>
      <c r="AS1338" t="s">
        <v>3</v>
      </c>
      <c r="AT1338">
        <v>1.27</v>
      </c>
      <c r="AU1338" t="s">
        <v>3</v>
      </c>
      <c r="AV1338">
        <v>2</v>
      </c>
      <c r="AW1338">
        <v>2</v>
      </c>
      <c r="AX1338">
        <v>69735842</v>
      </c>
      <c r="AY1338">
        <v>1</v>
      </c>
      <c r="AZ1338">
        <v>0</v>
      </c>
      <c r="BA1338">
        <v>1360</v>
      </c>
      <c r="BB1338">
        <v>0</v>
      </c>
      <c r="BC1338">
        <v>0</v>
      </c>
      <c r="BD1338">
        <v>0</v>
      </c>
      <c r="BE1338">
        <v>0</v>
      </c>
      <c r="BF1338">
        <v>0</v>
      </c>
      <c r="BG1338">
        <v>0</v>
      </c>
      <c r="BH1338">
        <v>0</v>
      </c>
      <c r="BI1338">
        <v>0</v>
      </c>
      <c r="BJ1338">
        <v>0</v>
      </c>
      <c r="BK1338">
        <v>0</v>
      </c>
      <c r="BL1338">
        <v>0</v>
      </c>
      <c r="BM1338">
        <v>0</v>
      </c>
      <c r="BN1338">
        <v>0</v>
      </c>
      <c r="BO1338">
        <v>0</v>
      </c>
      <c r="BP1338">
        <v>0</v>
      </c>
      <c r="BQ1338">
        <v>0</v>
      </c>
      <c r="BR1338">
        <v>0</v>
      </c>
      <c r="BS1338">
        <v>0</v>
      </c>
      <c r="BT1338">
        <v>0</v>
      </c>
      <c r="BU1338">
        <v>0</v>
      </c>
      <c r="BV1338">
        <v>0</v>
      </c>
      <c r="BW1338">
        <v>0</v>
      </c>
      <c r="CV1338">
        <v>0</v>
      </c>
      <c r="CW1338">
        <v>0</v>
      </c>
      <c r="CX1338">
        <f>ROUND(Y1338*Source!I1689,9)</f>
        <v>0</v>
      </c>
      <c r="CY1338">
        <f>AD1338</f>
        <v>0</v>
      </c>
      <c r="CZ1338">
        <f>AH1338</f>
        <v>0</v>
      </c>
      <c r="DA1338">
        <f>AL1338</f>
        <v>1</v>
      </c>
      <c r="DB1338">
        <f t="shared" si="621"/>
        <v>0</v>
      </c>
      <c r="DC1338">
        <f t="shared" si="622"/>
        <v>0</v>
      </c>
      <c r="DD1338" t="s">
        <v>3</v>
      </c>
      <c r="DE1338" t="s">
        <v>3</v>
      </c>
      <c r="DF1338">
        <f t="shared" si="635"/>
        <v>0</v>
      </c>
      <c r="DG1338">
        <f t="shared" si="633"/>
        <v>0</v>
      </c>
      <c r="DH1338">
        <f t="shared" si="634"/>
        <v>0</v>
      </c>
      <c r="DI1338">
        <f t="shared" si="632"/>
        <v>0</v>
      </c>
      <c r="DJ1338">
        <f>DI1338</f>
        <v>0</v>
      </c>
      <c r="DK1338">
        <v>0</v>
      </c>
      <c r="DL1338" t="s">
        <v>3</v>
      </c>
      <c r="DM1338">
        <v>0</v>
      </c>
      <c r="DN1338" t="s">
        <v>3</v>
      </c>
      <c r="DO1338">
        <v>0</v>
      </c>
    </row>
    <row r="1339" spans="1:119" x14ac:dyDescent="0.2">
      <c r="A1339">
        <f>ROW(Source!A1689)</f>
        <v>1689</v>
      </c>
      <c r="B1339">
        <v>69726971</v>
      </c>
      <c r="C1339">
        <v>69735834</v>
      </c>
      <c r="D1339">
        <v>27439630</v>
      </c>
      <c r="E1339">
        <v>1</v>
      </c>
      <c r="F1339">
        <v>1</v>
      </c>
      <c r="G1339">
        <v>1</v>
      </c>
      <c r="H1339">
        <v>2</v>
      </c>
      <c r="I1339" t="s">
        <v>986</v>
      </c>
      <c r="J1339" t="s">
        <v>987</v>
      </c>
      <c r="K1339" t="s">
        <v>988</v>
      </c>
      <c r="L1339">
        <v>1368</v>
      </c>
      <c r="N1339">
        <v>1011</v>
      </c>
      <c r="O1339" t="s">
        <v>978</v>
      </c>
      <c r="P1339" t="s">
        <v>978</v>
      </c>
      <c r="Q1339">
        <v>1</v>
      </c>
      <c r="W1339">
        <v>0</v>
      </c>
      <c r="X1339">
        <v>-72110300</v>
      </c>
      <c r="Y1339">
        <f t="shared" si="620"/>
        <v>1.27</v>
      </c>
      <c r="AA1339">
        <v>0</v>
      </c>
      <c r="AB1339">
        <v>31.27</v>
      </c>
      <c r="AC1339">
        <v>13.61</v>
      </c>
      <c r="AD1339">
        <v>0</v>
      </c>
      <c r="AE1339">
        <v>0</v>
      </c>
      <c r="AF1339">
        <v>31.27</v>
      </c>
      <c r="AG1339">
        <v>13.61</v>
      </c>
      <c r="AH1339">
        <v>0</v>
      </c>
      <c r="AI1339">
        <v>1</v>
      </c>
      <c r="AJ1339">
        <v>1</v>
      </c>
      <c r="AK1339">
        <v>1</v>
      </c>
      <c r="AL1339">
        <v>1</v>
      </c>
      <c r="AM1339">
        <v>0</v>
      </c>
      <c r="AN1339">
        <v>0</v>
      </c>
      <c r="AO1339">
        <v>1</v>
      </c>
      <c r="AP1339">
        <v>0</v>
      </c>
      <c r="AQ1339">
        <v>0</v>
      </c>
      <c r="AR1339">
        <v>0</v>
      </c>
      <c r="AS1339" t="s">
        <v>3</v>
      </c>
      <c r="AT1339">
        <v>1.27</v>
      </c>
      <c r="AU1339" t="s">
        <v>3</v>
      </c>
      <c r="AV1339">
        <v>0</v>
      </c>
      <c r="AW1339">
        <v>2</v>
      </c>
      <c r="AX1339">
        <v>69735843</v>
      </c>
      <c r="AY1339">
        <v>1</v>
      </c>
      <c r="AZ1339">
        <v>0</v>
      </c>
      <c r="BA1339">
        <v>1361</v>
      </c>
      <c r="BB1339">
        <v>0</v>
      </c>
      <c r="BC1339">
        <v>0</v>
      </c>
      <c r="BD1339">
        <v>0</v>
      </c>
      <c r="BE1339">
        <v>0</v>
      </c>
      <c r="BF1339">
        <v>0</v>
      </c>
      <c r="BG1339">
        <v>0</v>
      </c>
      <c r="BH1339">
        <v>0</v>
      </c>
      <c r="BI1339">
        <v>0</v>
      </c>
      <c r="BJ1339">
        <v>0</v>
      </c>
      <c r="BK1339">
        <v>0</v>
      </c>
      <c r="BL1339">
        <v>0</v>
      </c>
      <c r="BM1339">
        <v>0</v>
      </c>
      <c r="BN1339">
        <v>0</v>
      </c>
      <c r="BO1339">
        <v>0</v>
      </c>
      <c r="BP1339">
        <v>0</v>
      </c>
      <c r="BQ1339">
        <v>0</v>
      </c>
      <c r="BR1339">
        <v>0</v>
      </c>
      <c r="BS1339">
        <v>0</v>
      </c>
      <c r="BT1339">
        <v>0</v>
      </c>
      <c r="BU1339">
        <v>0</v>
      </c>
      <c r="BV1339">
        <v>0</v>
      </c>
      <c r="BW1339">
        <v>0</v>
      </c>
      <c r="CV1339">
        <v>0</v>
      </c>
      <c r="CW1339">
        <f>ROUND(Y1339*Source!I1689*DO1339,9)</f>
        <v>0</v>
      </c>
      <c r="CX1339">
        <f>ROUND(Y1339*Source!I1689,9)</f>
        <v>0</v>
      </c>
      <c r="CY1339">
        <f>AB1339</f>
        <v>31.27</v>
      </c>
      <c r="CZ1339">
        <f>AF1339</f>
        <v>31.27</v>
      </c>
      <c r="DA1339">
        <f>AJ1339</f>
        <v>1</v>
      </c>
      <c r="DB1339">
        <f t="shared" si="621"/>
        <v>39.71</v>
      </c>
      <c r="DC1339">
        <f t="shared" si="622"/>
        <v>17.28</v>
      </c>
      <c r="DD1339" t="s">
        <v>3</v>
      </c>
      <c r="DE1339" t="s">
        <v>3</v>
      </c>
      <c r="DF1339">
        <f t="shared" si="635"/>
        <v>0</v>
      </c>
      <c r="DG1339">
        <f t="shared" si="633"/>
        <v>0</v>
      </c>
      <c r="DH1339">
        <f t="shared" si="634"/>
        <v>0</v>
      </c>
      <c r="DI1339">
        <f t="shared" si="632"/>
        <v>0</v>
      </c>
      <c r="DJ1339">
        <f>DG1339</f>
        <v>0</v>
      </c>
      <c r="DK1339">
        <v>0</v>
      </c>
      <c r="DL1339" t="s">
        <v>3</v>
      </c>
      <c r="DM1339">
        <v>0</v>
      </c>
      <c r="DN1339" t="s">
        <v>3</v>
      </c>
      <c r="DO1339">
        <v>0</v>
      </c>
    </row>
    <row r="1340" spans="1:119" x14ac:dyDescent="0.2">
      <c r="A1340">
        <f>ROW(Source!A1689)</f>
        <v>1689</v>
      </c>
      <c r="B1340">
        <v>69726971</v>
      </c>
      <c r="C1340">
        <v>69735834</v>
      </c>
      <c r="D1340">
        <v>27440041</v>
      </c>
      <c r="E1340">
        <v>1</v>
      </c>
      <c r="F1340">
        <v>1</v>
      </c>
      <c r="G1340">
        <v>1</v>
      </c>
      <c r="H1340">
        <v>2</v>
      </c>
      <c r="I1340" t="s">
        <v>1003</v>
      </c>
      <c r="J1340" t="s">
        <v>1004</v>
      </c>
      <c r="K1340" t="s">
        <v>1005</v>
      </c>
      <c r="L1340">
        <v>1368</v>
      </c>
      <c r="N1340">
        <v>1011</v>
      </c>
      <c r="O1340" t="s">
        <v>978</v>
      </c>
      <c r="P1340" t="s">
        <v>978</v>
      </c>
      <c r="Q1340">
        <v>1</v>
      </c>
      <c r="W1340">
        <v>0</v>
      </c>
      <c r="X1340">
        <v>781889226</v>
      </c>
      <c r="Y1340">
        <f t="shared" si="620"/>
        <v>9.07</v>
      </c>
      <c r="AA1340">
        <v>0</v>
      </c>
      <c r="AB1340">
        <v>0.5</v>
      </c>
      <c r="AC1340">
        <v>0</v>
      </c>
      <c r="AD1340">
        <v>0</v>
      </c>
      <c r="AE1340">
        <v>0</v>
      </c>
      <c r="AF1340">
        <v>0.5</v>
      </c>
      <c r="AG1340">
        <v>0</v>
      </c>
      <c r="AH1340">
        <v>0</v>
      </c>
      <c r="AI1340">
        <v>1</v>
      </c>
      <c r="AJ1340">
        <v>1</v>
      </c>
      <c r="AK1340">
        <v>1</v>
      </c>
      <c r="AL1340">
        <v>1</v>
      </c>
      <c r="AM1340">
        <v>0</v>
      </c>
      <c r="AN1340">
        <v>0</v>
      </c>
      <c r="AO1340">
        <v>1</v>
      </c>
      <c r="AP1340">
        <v>0</v>
      </c>
      <c r="AQ1340">
        <v>0</v>
      </c>
      <c r="AR1340">
        <v>0</v>
      </c>
      <c r="AS1340" t="s">
        <v>3</v>
      </c>
      <c r="AT1340">
        <v>9.07</v>
      </c>
      <c r="AU1340" t="s">
        <v>3</v>
      </c>
      <c r="AV1340">
        <v>0</v>
      </c>
      <c r="AW1340">
        <v>2</v>
      </c>
      <c r="AX1340">
        <v>69735844</v>
      </c>
      <c r="AY1340">
        <v>1</v>
      </c>
      <c r="AZ1340">
        <v>0</v>
      </c>
      <c r="BA1340">
        <v>1362</v>
      </c>
      <c r="BB1340">
        <v>0</v>
      </c>
      <c r="BC1340">
        <v>0</v>
      </c>
      <c r="BD1340">
        <v>0</v>
      </c>
      <c r="BE1340">
        <v>0</v>
      </c>
      <c r="BF1340">
        <v>0</v>
      </c>
      <c r="BG1340">
        <v>0</v>
      </c>
      <c r="BH1340">
        <v>0</v>
      </c>
      <c r="BI1340">
        <v>0</v>
      </c>
      <c r="BJ1340">
        <v>0</v>
      </c>
      <c r="BK1340">
        <v>0</v>
      </c>
      <c r="BL1340">
        <v>0</v>
      </c>
      <c r="BM1340">
        <v>0</v>
      </c>
      <c r="BN1340">
        <v>0</v>
      </c>
      <c r="BO1340">
        <v>0</v>
      </c>
      <c r="BP1340">
        <v>0</v>
      </c>
      <c r="BQ1340">
        <v>0</v>
      </c>
      <c r="BR1340">
        <v>0</v>
      </c>
      <c r="BS1340">
        <v>0</v>
      </c>
      <c r="BT1340">
        <v>0</v>
      </c>
      <c r="BU1340">
        <v>0</v>
      </c>
      <c r="BV1340">
        <v>0</v>
      </c>
      <c r="BW1340">
        <v>0</v>
      </c>
      <c r="CV1340">
        <v>0</v>
      </c>
      <c r="CW1340">
        <f>ROUND(Y1340*Source!I1689*DO1340,9)</f>
        <v>0</v>
      </c>
      <c r="CX1340">
        <f>ROUND(Y1340*Source!I1689,9)</f>
        <v>0</v>
      </c>
      <c r="CY1340">
        <f>AB1340</f>
        <v>0.5</v>
      </c>
      <c r="CZ1340">
        <f>AF1340</f>
        <v>0.5</v>
      </c>
      <c r="DA1340">
        <f>AJ1340</f>
        <v>1</v>
      </c>
      <c r="DB1340">
        <f t="shared" si="621"/>
        <v>4.54</v>
      </c>
      <c r="DC1340">
        <f t="shared" si="622"/>
        <v>0</v>
      </c>
      <c r="DD1340" t="s">
        <v>3</v>
      </c>
      <c r="DE1340" t="s">
        <v>3</v>
      </c>
      <c r="DF1340">
        <f t="shared" si="635"/>
        <v>0</v>
      </c>
      <c r="DG1340">
        <f t="shared" si="633"/>
        <v>0</v>
      </c>
      <c r="DH1340">
        <f t="shared" si="634"/>
        <v>0</v>
      </c>
      <c r="DI1340">
        <f t="shared" si="632"/>
        <v>0</v>
      </c>
      <c r="DJ1340">
        <f>DG1340</f>
        <v>0</v>
      </c>
      <c r="DK1340">
        <v>0</v>
      </c>
      <c r="DL1340" t="s">
        <v>3</v>
      </c>
      <c r="DM1340">
        <v>0</v>
      </c>
      <c r="DN1340" t="s">
        <v>3</v>
      </c>
      <c r="DO1340">
        <v>0</v>
      </c>
    </row>
    <row r="1341" spans="1:119" x14ac:dyDescent="0.2">
      <c r="A1341">
        <f>ROW(Source!A1689)</f>
        <v>1689</v>
      </c>
      <c r="B1341">
        <v>69726971</v>
      </c>
      <c r="C1341">
        <v>69735834</v>
      </c>
      <c r="D1341">
        <v>27416566</v>
      </c>
      <c r="E1341">
        <v>1</v>
      </c>
      <c r="F1341">
        <v>1</v>
      </c>
      <c r="G1341">
        <v>1</v>
      </c>
      <c r="H1341">
        <v>3</v>
      </c>
      <c r="I1341" t="s">
        <v>82</v>
      </c>
      <c r="J1341" t="s">
        <v>84</v>
      </c>
      <c r="K1341" t="s">
        <v>83</v>
      </c>
      <c r="L1341">
        <v>1339</v>
      </c>
      <c r="N1341">
        <v>1007</v>
      </c>
      <c r="O1341" t="s">
        <v>40</v>
      </c>
      <c r="P1341" t="s">
        <v>40</v>
      </c>
      <c r="Q1341">
        <v>1</v>
      </c>
      <c r="W1341">
        <v>0</v>
      </c>
      <c r="X1341">
        <v>-50505369</v>
      </c>
      <c r="Y1341">
        <f t="shared" si="620"/>
        <v>3.5</v>
      </c>
      <c r="AA1341">
        <v>7.14</v>
      </c>
      <c r="AB1341">
        <v>0</v>
      </c>
      <c r="AC1341">
        <v>0</v>
      </c>
      <c r="AD1341">
        <v>0</v>
      </c>
      <c r="AE1341">
        <v>7.14</v>
      </c>
      <c r="AF1341">
        <v>0</v>
      </c>
      <c r="AG1341">
        <v>0</v>
      </c>
      <c r="AH1341">
        <v>0</v>
      </c>
      <c r="AI1341">
        <v>1</v>
      </c>
      <c r="AJ1341">
        <v>1</v>
      </c>
      <c r="AK1341">
        <v>1</v>
      </c>
      <c r="AL1341">
        <v>1</v>
      </c>
      <c r="AM1341">
        <v>0</v>
      </c>
      <c r="AN1341">
        <v>0</v>
      </c>
      <c r="AO1341">
        <v>0</v>
      </c>
      <c r="AP1341">
        <v>1</v>
      </c>
      <c r="AQ1341">
        <v>0</v>
      </c>
      <c r="AR1341">
        <v>0</v>
      </c>
      <c r="AS1341" t="s">
        <v>3</v>
      </c>
      <c r="AT1341">
        <v>3.5</v>
      </c>
      <c r="AU1341" t="s">
        <v>3</v>
      </c>
      <c r="AV1341">
        <v>0</v>
      </c>
      <c r="AW1341">
        <v>2</v>
      </c>
      <c r="AX1341">
        <v>69735846</v>
      </c>
      <c r="AY1341">
        <v>1</v>
      </c>
      <c r="AZ1341">
        <v>0</v>
      </c>
      <c r="BA1341">
        <v>1364</v>
      </c>
      <c r="BB1341">
        <v>3</v>
      </c>
      <c r="BC1341">
        <v>0</v>
      </c>
      <c r="BD1341">
        <v>0</v>
      </c>
      <c r="BE1341">
        <v>0</v>
      </c>
      <c r="BF1341">
        <v>0</v>
      </c>
      <c r="BG1341">
        <v>0</v>
      </c>
      <c r="BH1341">
        <v>0</v>
      </c>
      <c r="BI1341">
        <v>0</v>
      </c>
      <c r="BJ1341">
        <v>0</v>
      </c>
      <c r="BK1341">
        <v>0</v>
      </c>
      <c r="BL1341">
        <v>0</v>
      </c>
      <c r="BM1341">
        <v>0</v>
      </c>
      <c r="BN1341">
        <v>0</v>
      </c>
      <c r="BO1341">
        <v>0</v>
      </c>
      <c r="BP1341">
        <v>0</v>
      </c>
      <c r="BQ1341">
        <v>0</v>
      </c>
      <c r="BR1341">
        <v>0</v>
      </c>
      <c r="BS1341">
        <v>0</v>
      </c>
      <c r="BT1341">
        <v>0</v>
      </c>
      <c r="BU1341">
        <v>0</v>
      </c>
      <c r="BV1341">
        <v>0</v>
      </c>
      <c r="BW1341">
        <v>0</v>
      </c>
      <c r="CV1341">
        <v>0</v>
      </c>
      <c r="CW1341">
        <v>0</v>
      </c>
      <c r="CX1341">
        <f>ROUND(Y1341*Source!I1689,9)</f>
        <v>0</v>
      </c>
      <c r="CY1341">
        <f>AA1341</f>
        <v>7.14</v>
      </c>
      <c r="CZ1341">
        <f>AE1341</f>
        <v>7.14</v>
      </c>
      <c r="DA1341">
        <f>AI1341</f>
        <v>1</v>
      </c>
      <c r="DB1341">
        <f t="shared" si="621"/>
        <v>24.99</v>
      </c>
      <c r="DC1341">
        <f t="shared" si="622"/>
        <v>0</v>
      </c>
      <c r="DD1341" t="s">
        <v>3</v>
      </c>
      <c r="DE1341" t="s">
        <v>3</v>
      </c>
      <c r="DF1341">
        <f t="shared" si="635"/>
        <v>0</v>
      </c>
      <c r="DG1341">
        <f t="shared" si="633"/>
        <v>0</v>
      </c>
      <c r="DH1341">
        <f t="shared" si="634"/>
        <v>0</v>
      </c>
      <c r="DI1341">
        <f t="shared" si="632"/>
        <v>0</v>
      </c>
      <c r="DJ1341">
        <f>DF1341</f>
        <v>0</v>
      </c>
      <c r="DK1341">
        <v>0</v>
      </c>
      <c r="DL1341" t="s">
        <v>3</v>
      </c>
      <c r="DM1341">
        <v>0</v>
      </c>
      <c r="DN1341" t="s">
        <v>3</v>
      </c>
      <c r="DO1341">
        <v>0</v>
      </c>
    </row>
    <row r="1342" spans="1:119" x14ac:dyDescent="0.2">
      <c r="A1342">
        <f>ROW(Source!A1689)</f>
        <v>1689</v>
      </c>
      <c r="B1342">
        <v>69726971</v>
      </c>
      <c r="C1342">
        <v>69735834</v>
      </c>
      <c r="D1342">
        <v>61335865</v>
      </c>
      <c r="E1342">
        <v>1</v>
      </c>
      <c r="F1342">
        <v>1</v>
      </c>
      <c r="G1342">
        <v>1</v>
      </c>
      <c r="H1342">
        <v>3</v>
      </c>
      <c r="I1342" t="s">
        <v>502</v>
      </c>
      <c r="J1342" t="s">
        <v>504</v>
      </c>
      <c r="K1342" t="s">
        <v>503</v>
      </c>
      <c r="L1342">
        <v>1339</v>
      </c>
      <c r="N1342">
        <v>1007</v>
      </c>
      <c r="O1342" t="s">
        <v>40</v>
      </c>
      <c r="P1342" t="s">
        <v>40</v>
      </c>
      <c r="Q1342">
        <v>1</v>
      </c>
      <c r="W1342">
        <v>0</v>
      </c>
      <c r="X1342">
        <v>-1690895291</v>
      </c>
      <c r="Y1342">
        <f t="shared" si="620"/>
        <v>2.04</v>
      </c>
      <c r="AA1342">
        <v>531.91</v>
      </c>
      <c r="AB1342">
        <v>0</v>
      </c>
      <c r="AC1342">
        <v>0</v>
      </c>
      <c r="AD1342">
        <v>0</v>
      </c>
      <c r="AE1342">
        <v>531.91</v>
      </c>
      <c r="AF1342">
        <v>0</v>
      </c>
      <c r="AG1342">
        <v>0</v>
      </c>
      <c r="AH1342">
        <v>0</v>
      </c>
      <c r="AI1342">
        <v>1</v>
      </c>
      <c r="AJ1342">
        <v>1</v>
      </c>
      <c r="AK1342">
        <v>1</v>
      </c>
      <c r="AL1342">
        <v>1</v>
      </c>
      <c r="AM1342">
        <v>0</v>
      </c>
      <c r="AN1342">
        <v>0</v>
      </c>
      <c r="AO1342">
        <v>0</v>
      </c>
      <c r="AP1342">
        <v>1</v>
      </c>
      <c r="AQ1342">
        <v>0</v>
      </c>
      <c r="AR1342">
        <v>0</v>
      </c>
      <c r="AS1342" t="s">
        <v>3</v>
      </c>
      <c r="AT1342">
        <v>2.04</v>
      </c>
      <c r="AU1342" t="s">
        <v>3</v>
      </c>
      <c r="AV1342">
        <v>0</v>
      </c>
      <c r="AW1342">
        <v>1</v>
      </c>
      <c r="AX1342">
        <v>-1</v>
      </c>
      <c r="AY1342">
        <v>0</v>
      </c>
      <c r="AZ1342">
        <v>0</v>
      </c>
      <c r="BA1342" t="s">
        <v>3</v>
      </c>
      <c r="BB1342">
        <v>0</v>
      </c>
      <c r="BC1342">
        <v>0</v>
      </c>
      <c r="BD1342">
        <v>0</v>
      </c>
      <c r="BE1342">
        <v>0</v>
      </c>
      <c r="BF1342">
        <v>0</v>
      </c>
      <c r="BG1342">
        <v>0</v>
      </c>
      <c r="BH1342">
        <v>0</v>
      </c>
      <c r="BI1342">
        <v>0</v>
      </c>
      <c r="BJ1342">
        <v>0</v>
      </c>
      <c r="BK1342">
        <v>0</v>
      </c>
      <c r="BL1342">
        <v>0</v>
      </c>
      <c r="BM1342">
        <v>0</v>
      </c>
      <c r="BN1342">
        <v>0</v>
      </c>
      <c r="BO1342">
        <v>0</v>
      </c>
      <c r="BP1342">
        <v>0</v>
      </c>
      <c r="BQ1342">
        <v>0</v>
      </c>
      <c r="BR1342">
        <v>0</v>
      </c>
      <c r="BS1342">
        <v>0</v>
      </c>
      <c r="BT1342">
        <v>0</v>
      </c>
      <c r="BU1342">
        <v>0</v>
      </c>
      <c r="BV1342">
        <v>0</v>
      </c>
      <c r="BW1342">
        <v>0</v>
      </c>
      <c r="CV1342">
        <v>0</v>
      </c>
      <c r="CW1342">
        <v>0</v>
      </c>
      <c r="CX1342">
        <f>ROUND(Y1342*Source!I1689,9)</f>
        <v>0</v>
      </c>
      <c r="CY1342">
        <f>AA1342</f>
        <v>531.91</v>
      </c>
      <c r="CZ1342">
        <f>AE1342</f>
        <v>531.91</v>
      </c>
      <c r="DA1342">
        <f>AI1342</f>
        <v>1</v>
      </c>
      <c r="DB1342">
        <f t="shared" si="621"/>
        <v>1085.0999999999999</v>
      </c>
      <c r="DC1342">
        <f t="shared" si="622"/>
        <v>0</v>
      </c>
      <c r="DD1342" t="s">
        <v>3</v>
      </c>
      <c r="DE1342" t="s">
        <v>3</v>
      </c>
      <c r="DF1342">
        <f t="shared" si="635"/>
        <v>0</v>
      </c>
      <c r="DG1342">
        <f t="shared" si="633"/>
        <v>0</v>
      </c>
      <c r="DH1342">
        <f t="shared" si="634"/>
        <v>0</v>
      </c>
      <c r="DI1342">
        <f t="shared" si="632"/>
        <v>0</v>
      </c>
      <c r="DJ1342">
        <f>DF1342</f>
        <v>0</v>
      </c>
      <c r="DK1342">
        <v>0</v>
      </c>
      <c r="DL1342" t="s">
        <v>3</v>
      </c>
      <c r="DM1342">
        <v>0</v>
      </c>
      <c r="DN1342" t="s">
        <v>3</v>
      </c>
      <c r="DO1342">
        <v>0</v>
      </c>
    </row>
    <row r="1343" spans="1:119" x14ac:dyDescent="0.2">
      <c r="A1343">
        <f>ROW(Source!A1690)</f>
        <v>1690</v>
      </c>
      <c r="B1343">
        <v>69726884</v>
      </c>
      <c r="C1343">
        <v>69735834</v>
      </c>
      <c r="D1343">
        <v>27496319</v>
      </c>
      <c r="E1343">
        <v>1</v>
      </c>
      <c r="F1343">
        <v>1</v>
      </c>
      <c r="G1343">
        <v>1</v>
      </c>
      <c r="H1343">
        <v>1</v>
      </c>
      <c r="I1343" t="s">
        <v>1001</v>
      </c>
      <c r="J1343" t="s">
        <v>3</v>
      </c>
      <c r="K1343" t="s">
        <v>1002</v>
      </c>
      <c r="L1343">
        <v>1369</v>
      </c>
      <c r="N1343">
        <v>1013</v>
      </c>
      <c r="O1343" t="s">
        <v>974</v>
      </c>
      <c r="P1343" t="s">
        <v>974</v>
      </c>
      <c r="Q1343">
        <v>1</v>
      </c>
      <c r="W1343">
        <v>0</v>
      </c>
      <c r="X1343">
        <v>1189128158</v>
      </c>
      <c r="Y1343">
        <f t="shared" si="620"/>
        <v>39.51</v>
      </c>
      <c r="AA1343">
        <v>0</v>
      </c>
      <c r="AB1343">
        <v>0</v>
      </c>
      <c r="AC1343">
        <v>0</v>
      </c>
      <c r="AD1343">
        <v>203.13</v>
      </c>
      <c r="AE1343">
        <v>0</v>
      </c>
      <c r="AF1343">
        <v>0</v>
      </c>
      <c r="AG1343">
        <v>0</v>
      </c>
      <c r="AH1343">
        <v>8.01</v>
      </c>
      <c r="AI1343">
        <v>1</v>
      </c>
      <c r="AJ1343">
        <v>1</v>
      </c>
      <c r="AK1343">
        <v>1</v>
      </c>
      <c r="AL1343">
        <v>25.36</v>
      </c>
      <c r="AM1343">
        <v>5</v>
      </c>
      <c r="AN1343">
        <v>0</v>
      </c>
      <c r="AO1343">
        <v>1</v>
      </c>
      <c r="AP1343">
        <v>0</v>
      </c>
      <c r="AQ1343">
        <v>0</v>
      </c>
      <c r="AR1343">
        <v>0</v>
      </c>
      <c r="AS1343" t="s">
        <v>3</v>
      </c>
      <c r="AT1343">
        <v>39.51</v>
      </c>
      <c r="AU1343" t="s">
        <v>3</v>
      </c>
      <c r="AV1343">
        <v>1</v>
      </c>
      <c r="AW1343">
        <v>2</v>
      </c>
      <c r="AX1343">
        <v>69735841</v>
      </c>
      <c r="AY1343">
        <v>1</v>
      </c>
      <c r="AZ1343">
        <v>0</v>
      </c>
      <c r="BA1343">
        <v>1365</v>
      </c>
      <c r="BB1343">
        <v>0</v>
      </c>
      <c r="BC1343">
        <v>0</v>
      </c>
      <c r="BD1343">
        <v>0</v>
      </c>
      <c r="BE1343">
        <v>0</v>
      </c>
      <c r="BF1343">
        <v>0</v>
      </c>
      <c r="BG1343">
        <v>0</v>
      </c>
      <c r="BH1343">
        <v>0</v>
      </c>
      <c r="BI1343">
        <v>0</v>
      </c>
      <c r="BJ1343">
        <v>0</v>
      </c>
      <c r="BK1343">
        <v>0</v>
      </c>
      <c r="BL1343">
        <v>0</v>
      </c>
      <c r="BM1343">
        <v>0</v>
      </c>
      <c r="BN1343">
        <v>0</v>
      </c>
      <c r="BO1343">
        <v>0</v>
      </c>
      <c r="BP1343">
        <v>0</v>
      </c>
      <c r="BQ1343">
        <v>0</v>
      </c>
      <c r="BR1343">
        <v>0</v>
      </c>
      <c r="BS1343">
        <v>0</v>
      </c>
      <c r="BT1343">
        <v>0</v>
      </c>
      <c r="BU1343">
        <v>0</v>
      </c>
      <c r="BV1343">
        <v>0</v>
      </c>
      <c r="BW1343">
        <v>0</v>
      </c>
      <c r="CU1343">
        <f>ROUND(AT1343*Source!I1690*AH1343*AL1343,0)</f>
        <v>0</v>
      </c>
      <c r="CV1343">
        <f>ROUND(Y1343*Source!I1690,9)</f>
        <v>0</v>
      </c>
      <c r="CW1343">
        <v>0</v>
      </c>
      <c r="CX1343">
        <f>ROUND(Y1343*Source!I1690,9)</f>
        <v>0</v>
      </c>
      <c r="CY1343">
        <f>AD1343</f>
        <v>203.13</v>
      </c>
      <c r="CZ1343">
        <f>AH1343</f>
        <v>8.01</v>
      </c>
      <c r="DA1343">
        <f>AL1343</f>
        <v>25.36</v>
      </c>
      <c r="DB1343">
        <f t="shared" si="621"/>
        <v>316.48</v>
      </c>
      <c r="DC1343">
        <f t="shared" si="622"/>
        <v>0</v>
      </c>
      <c r="DD1343" t="s">
        <v>3</v>
      </c>
      <c r="DE1343" t="s">
        <v>3</v>
      </c>
      <c r="DF1343">
        <f t="shared" si="635"/>
        <v>0</v>
      </c>
      <c r="DG1343">
        <f t="shared" si="633"/>
        <v>0</v>
      </c>
      <c r="DH1343">
        <f t="shared" si="634"/>
        <v>0</v>
      </c>
      <c r="DI1343">
        <f>ROUND(ROUND(AH1343*AL1343,0)*CX1343,0)</f>
        <v>0</v>
      </c>
      <c r="DJ1343">
        <f>DI1343</f>
        <v>0</v>
      </c>
      <c r="DK1343">
        <v>0</v>
      </c>
      <c r="DL1343" t="s">
        <v>3</v>
      </c>
      <c r="DM1343">
        <v>0</v>
      </c>
      <c r="DN1343" t="s">
        <v>3</v>
      </c>
      <c r="DO1343">
        <v>0</v>
      </c>
    </row>
    <row r="1344" spans="1:119" x14ac:dyDescent="0.2">
      <c r="A1344">
        <f>ROW(Source!A1690)</f>
        <v>1690</v>
      </c>
      <c r="B1344">
        <v>69726884</v>
      </c>
      <c r="C1344">
        <v>69735834</v>
      </c>
      <c r="D1344">
        <v>121548</v>
      </c>
      <c r="E1344">
        <v>1</v>
      </c>
      <c r="F1344">
        <v>1</v>
      </c>
      <c r="G1344">
        <v>1</v>
      </c>
      <c r="H1344">
        <v>1</v>
      </c>
      <c r="I1344" t="s">
        <v>36</v>
      </c>
      <c r="J1344" t="s">
        <v>3</v>
      </c>
      <c r="K1344" t="s">
        <v>981</v>
      </c>
      <c r="L1344">
        <v>608254</v>
      </c>
      <c r="N1344">
        <v>1013</v>
      </c>
      <c r="O1344" t="s">
        <v>982</v>
      </c>
      <c r="P1344" t="s">
        <v>982</v>
      </c>
      <c r="Q1344">
        <v>1</v>
      </c>
      <c r="W1344">
        <v>0</v>
      </c>
      <c r="X1344">
        <v>-185737400</v>
      </c>
      <c r="Y1344">
        <f t="shared" si="620"/>
        <v>1.27</v>
      </c>
      <c r="AA1344">
        <v>0</v>
      </c>
      <c r="AB1344">
        <v>0</v>
      </c>
      <c r="AC1344">
        <v>0</v>
      </c>
      <c r="AD1344">
        <v>0</v>
      </c>
      <c r="AE1344">
        <v>0</v>
      </c>
      <c r="AF1344">
        <v>0</v>
      </c>
      <c r="AG1344">
        <v>0</v>
      </c>
      <c r="AH1344">
        <v>0</v>
      </c>
      <c r="AI1344">
        <v>1</v>
      </c>
      <c r="AJ1344">
        <v>1</v>
      </c>
      <c r="AK1344">
        <v>19.8</v>
      </c>
      <c r="AL1344">
        <v>1</v>
      </c>
      <c r="AM1344">
        <v>5</v>
      </c>
      <c r="AN1344">
        <v>0</v>
      </c>
      <c r="AO1344">
        <v>1</v>
      </c>
      <c r="AP1344">
        <v>0</v>
      </c>
      <c r="AQ1344">
        <v>0</v>
      </c>
      <c r="AR1344">
        <v>0</v>
      </c>
      <c r="AS1344" t="s">
        <v>3</v>
      </c>
      <c r="AT1344">
        <v>1.27</v>
      </c>
      <c r="AU1344" t="s">
        <v>3</v>
      </c>
      <c r="AV1344">
        <v>2</v>
      </c>
      <c r="AW1344">
        <v>2</v>
      </c>
      <c r="AX1344">
        <v>69735842</v>
      </c>
      <c r="AY1344">
        <v>1</v>
      </c>
      <c r="AZ1344">
        <v>0</v>
      </c>
      <c r="BA1344">
        <v>1366</v>
      </c>
      <c r="BB1344">
        <v>0</v>
      </c>
      <c r="BC1344">
        <v>0</v>
      </c>
      <c r="BD1344">
        <v>0</v>
      </c>
      <c r="BE1344">
        <v>0</v>
      </c>
      <c r="BF1344">
        <v>0</v>
      </c>
      <c r="BG1344">
        <v>0</v>
      </c>
      <c r="BH1344">
        <v>0</v>
      </c>
      <c r="BI1344">
        <v>0</v>
      </c>
      <c r="BJ1344">
        <v>0</v>
      </c>
      <c r="BK1344">
        <v>0</v>
      </c>
      <c r="BL1344">
        <v>0</v>
      </c>
      <c r="BM1344">
        <v>0</v>
      </c>
      <c r="BN1344">
        <v>0</v>
      </c>
      <c r="BO1344">
        <v>0</v>
      </c>
      <c r="BP1344">
        <v>0</v>
      </c>
      <c r="BQ1344">
        <v>0</v>
      </c>
      <c r="BR1344">
        <v>0</v>
      </c>
      <c r="BS1344">
        <v>0</v>
      </c>
      <c r="BT1344">
        <v>0</v>
      </c>
      <c r="BU1344">
        <v>0</v>
      </c>
      <c r="BV1344">
        <v>0</v>
      </c>
      <c r="BW1344">
        <v>0</v>
      </c>
      <c r="CV1344">
        <v>0</v>
      </c>
      <c r="CW1344">
        <v>0</v>
      </c>
      <c r="CX1344">
        <f>ROUND(Y1344*Source!I1690,9)</f>
        <v>0</v>
      </c>
      <c r="CY1344">
        <f>AD1344</f>
        <v>0</v>
      </c>
      <c r="CZ1344">
        <f>AH1344</f>
        <v>0</v>
      </c>
      <c r="DA1344">
        <f>AL1344</f>
        <v>1</v>
      </c>
      <c r="DB1344">
        <f t="shared" si="621"/>
        <v>0</v>
      </c>
      <c r="DC1344">
        <f t="shared" si="622"/>
        <v>0</v>
      </c>
      <c r="DD1344" t="s">
        <v>3</v>
      </c>
      <c r="DE1344" t="s">
        <v>3</v>
      </c>
      <c r="DF1344">
        <f t="shared" si="635"/>
        <v>0</v>
      </c>
      <c r="DG1344">
        <f t="shared" si="633"/>
        <v>0</v>
      </c>
      <c r="DH1344">
        <f>ROUND(ROUND(AG1344*AK1344,0)*CX1344,0)</f>
        <v>0</v>
      </c>
      <c r="DI1344">
        <f t="shared" ref="DI1344:DI1353" si="636">ROUND(ROUND(AH1344,0)*CX1344,0)</f>
        <v>0</v>
      </c>
      <c r="DJ1344">
        <f>DI1344</f>
        <v>0</v>
      </c>
      <c r="DK1344">
        <v>0</v>
      </c>
      <c r="DL1344" t="s">
        <v>3</v>
      </c>
      <c r="DM1344">
        <v>0</v>
      </c>
      <c r="DN1344" t="s">
        <v>3</v>
      </c>
      <c r="DO1344">
        <v>0</v>
      </c>
    </row>
    <row r="1345" spans="1:119" x14ac:dyDescent="0.2">
      <c r="A1345">
        <f>ROW(Source!A1690)</f>
        <v>1690</v>
      </c>
      <c r="B1345">
        <v>69726884</v>
      </c>
      <c r="C1345">
        <v>69735834</v>
      </c>
      <c r="D1345">
        <v>27439630</v>
      </c>
      <c r="E1345">
        <v>1</v>
      </c>
      <c r="F1345">
        <v>1</v>
      </c>
      <c r="G1345">
        <v>1</v>
      </c>
      <c r="H1345">
        <v>2</v>
      </c>
      <c r="I1345" t="s">
        <v>986</v>
      </c>
      <c r="J1345" t="s">
        <v>987</v>
      </c>
      <c r="K1345" t="s">
        <v>988</v>
      </c>
      <c r="L1345">
        <v>1368</v>
      </c>
      <c r="N1345">
        <v>1011</v>
      </c>
      <c r="O1345" t="s">
        <v>978</v>
      </c>
      <c r="P1345" t="s">
        <v>978</v>
      </c>
      <c r="Q1345">
        <v>1</v>
      </c>
      <c r="W1345">
        <v>0</v>
      </c>
      <c r="X1345">
        <v>-72110300</v>
      </c>
      <c r="Y1345">
        <f t="shared" si="620"/>
        <v>1.27</v>
      </c>
      <c r="AA1345">
        <v>0</v>
      </c>
      <c r="AB1345">
        <v>245.16</v>
      </c>
      <c r="AC1345">
        <v>269.48</v>
      </c>
      <c r="AD1345">
        <v>0</v>
      </c>
      <c r="AE1345">
        <v>0</v>
      </c>
      <c r="AF1345">
        <v>31.27</v>
      </c>
      <c r="AG1345">
        <v>13.61</v>
      </c>
      <c r="AH1345">
        <v>0</v>
      </c>
      <c r="AI1345">
        <v>1</v>
      </c>
      <c r="AJ1345">
        <v>7.84</v>
      </c>
      <c r="AK1345">
        <v>19.8</v>
      </c>
      <c r="AL1345">
        <v>1</v>
      </c>
      <c r="AM1345">
        <v>5</v>
      </c>
      <c r="AN1345">
        <v>0</v>
      </c>
      <c r="AO1345">
        <v>1</v>
      </c>
      <c r="AP1345">
        <v>0</v>
      </c>
      <c r="AQ1345">
        <v>0</v>
      </c>
      <c r="AR1345">
        <v>0</v>
      </c>
      <c r="AS1345" t="s">
        <v>3</v>
      </c>
      <c r="AT1345">
        <v>1.27</v>
      </c>
      <c r="AU1345" t="s">
        <v>3</v>
      </c>
      <c r="AV1345">
        <v>0</v>
      </c>
      <c r="AW1345">
        <v>2</v>
      </c>
      <c r="AX1345">
        <v>69735843</v>
      </c>
      <c r="AY1345">
        <v>1</v>
      </c>
      <c r="AZ1345">
        <v>0</v>
      </c>
      <c r="BA1345">
        <v>1367</v>
      </c>
      <c r="BB1345">
        <v>0</v>
      </c>
      <c r="BC1345">
        <v>0</v>
      </c>
      <c r="BD1345">
        <v>0</v>
      </c>
      <c r="BE1345">
        <v>0</v>
      </c>
      <c r="BF1345">
        <v>0</v>
      </c>
      <c r="BG1345">
        <v>0</v>
      </c>
      <c r="BH1345">
        <v>0</v>
      </c>
      <c r="BI1345">
        <v>0</v>
      </c>
      <c r="BJ1345">
        <v>0</v>
      </c>
      <c r="BK1345">
        <v>0</v>
      </c>
      <c r="BL1345">
        <v>0</v>
      </c>
      <c r="BM1345">
        <v>0</v>
      </c>
      <c r="BN1345">
        <v>0</v>
      </c>
      <c r="BO1345">
        <v>0</v>
      </c>
      <c r="BP1345">
        <v>0</v>
      </c>
      <c r="BQ1345">
        <v>0</v>
      </c>
      <c r="BR1345">
        <v>0</v>
      </c>
      <c r="BS1345">
        <v>0</v>
      </c>
      <c r="BT1345">
        <v>0</v>
      </c>
      <c r="BU1345">
        <v>0</v>
      </c>
      <c r="BV1345">
        <v>0</v>
      </c>
      <c r="BW1345">
        <v>0</v>
      </c>
      <c r="CV1345">
        <v>0</v>
      </c>
      <c r="CW1345">
        <f>ROUND(Y1345*Source!I1690*DO1345,9)</f>
        <v>0</v>
      </c>
      <c r="CX1345">
        <f>ROUND(Y1345*Source!I1690,9)</f>
        <v>0</v>
      </c>
      <c r="CY1345">
        <f>AB1345</f>
        <v>245.16</v>
      </c>
      <c r="CZ1345">
        <f>AF1345</f>
        <v>31.27</v>
      </c>
      <c r="DA1345">
        <f>AJ1345</f>
        <v>7.84</v>
      </c>
      <c r="DB1345">
        <f t="shared" si="621"/>
        <v>39.71</v>
      </c>
      <c r="DC1345">
        <f t="shared" si="622"/>
        <v>17.28</v>
      </c>
      <c r="DD1345" t="s">
        <v>3</v>
      </c>
      <c r="DE1345" t="s">
        <v>3</v>
      </c>
      <c r="DF1345">
        <f t="shared" si="635"/>
        <v>0</v>
      </c>
      <c r="DG1345">
        <f>ROUND(ROUND(AF1345*AJ1345,0)*CX1345,0)</f>
        <v>0</v>
      </c>
      <c r="DH1345">
        <f>ROUND(ROUND(AG1345*AK1345,0)*CX1345,0)</f>
        <v>0</v>
      </c>
      <c r="DI1345">
        <f t="shared" si="636"/>
        <v>0</v>
      </c>
      <c r="DJ1345">
        <f>DG1345</f>
        <v>0</v>
      </c>
      <c r="DK1345">
        <v>0</v>
      </c>
      <c r="DL1345" t="s">
        <v>3</v>
      </c>
      <c r="DM1345">
        <v>0</v>
      </c>
      <c r="DN1345" t="s">
        <v>3</v>
      </c>
      <c r="DO1345">
        <v>0</v>
      </c>
    </row>
    <row r="1346" spans="1:119" x14ac:dyDescent="0.2">
      <c r="A1346">
        <f>ROW(Source!A1690)</f>
        <v>1690</v>
      </c>
      <c r="B1346">
        <v>69726884</v>
      </c>
      <c r="C1346">
        <v>69735834</v>
      </c>
      <c r="D1346">
        <v>27440041</v>
      </c>
      <c r="E1346">
        <v>1</v>
      </c>
      <c r="F1346">
        <v>1</v>
      </c>
      <c r="G1346">
        <v>1</v>
      </c>
      <c r="H1346">
        <v>2</v>
      </c>
      <c r="I1346" t="s">
        <v>1003</v>
      </c>
      <c r="J1346" t="s">
        <v>1004</v>
      </c>
      <c r="K1346" t="s">
        <v>1005</v>
      </c>
      <c r="L1346">
        <v>1368</v>
      </c>
      <c r="N1346">
        <v>1011</v>
      </c>
      <c r="O1346" t="s">
        <v>978</v>
      </c>
      <c r="P1346" t="s">
        <v>978</v>
      </c>
      <c r="Q1346">
        <v>1</v>
      </c>
      <c r="W1346">
        <v>0</v>
      </c>
      <c r="X1346">
        <v>781889226</v>
      </c>
      <c r="Y1346">
        <f t="shared" si="620"/>
        <v>9.07</v>
      </c>
      <c r="AA1346">
        <v>0</v>
      </c>
      <c r="AB1346">
        <v>3.92</v>
      </c>
      <c r="AC1346">
        <v>0</v>
      </c>
      <c r="AD1346">
        <v>0</v>
      </c>
      <c r="AE1346">
        <v>0</v>
      </c>
      <c r="AF1346">
        <v>0.5</v>
      </c>
      <c r="AG1346">
        <v>0</v>
      </c>
      <c r="AH1346">
        <v>0</v>
      </c>
      <c r="AI1346">
        <v>1</v>
      </c>
      <c r="AJ1346">
        <v>7.84</v>
      </c>
      <c r="AK1346">
        <v>19.8</v>
      </c>
      <c r="AL1346">
        <v>1</v>
      </c>
      <c r="AM1346">
        <v>5</v>
      </c>
      <c r="AN1346">
        <v>0</v>
      </c>
      <c r="AO1346">
        <v>1</v>
      </c>
      <c r="AP1346">
        <v>0</v>
      </c>
      <c r="AQ1346">
        <v>0</v>
      </c>
      <c r="AR1346">
        <v>0</v>
      </c>
      <c r="AS1346" t="s">
        <v>3</v>
      </c>
      <c r="AT1346">
        <v>9.07</v>
      </c>
      <c r="AU1346" t="s">
        <v>3</v>
      </c>
      <c r="AV1346">
        <v>0</v>
      </c>
      <c r="AW1346">
        <v>2</v>
      </c>
      <c r="AX1346">
        <v>69735844</v>
      </c>
      <c r="AY1346">
        <v>1</v>
      </c>
      <c r="AZ1346">
        <v>0</v>
      </c>
      <c r="BA1346">
        <v>1368</v>
      </c>
      <c r="BB1346">
        <v>0</v>
      </c>
      <c r="BC1346">
        <v>0</v>
      </c>
      <c r="BD1346">
        <v>0</v>
      </c>
      <c r="BE1346">
        <v>0</v>
      </c>
      <c r="BF1346">
        <v>0</v>
      </c>
      <c r="BG1346">
        <v>0</v>
      </c>
      <c r="BH1346">
        <v>0</v>
      </c>
      <c r="BI1346">
        <v>0</v>
      </c>
      <c r="BJ1346">
        <v>0</v>
      </c>
      <c r="BK1346">
        <v>0</v>
      </c>
      <c r="BL1346">
        <v>0</v>
      </c>
      <c r="BM1346">
        <v>0</v>
      </c>
      <c r="BN1346">
        <v>0</v>
      </c>
      <c r="BO1346">
        <v>0</v>
      </c>
      <c r="BP1346">
        <v>0</v>
      </c>
      <c r="BQ1346">
        <v>0</v>
      </c>
      <c r="BR1346">
        <v>0</v>
      </c>
      <c r="BS1346">
        <v>0</v>
      </c>
      <c r="BT1346">
        <v>0</v>
      </c>
      <c r="BU1346">
        <v>0</v>
      </c>
      <c r="BV1346">
        <v>0</v>
      </c>
      <c r="BW1346">
        <v>0</v>
      </c>
      <c r="CV1346">
        <v>0</v>
      </c>
      <c r="CW1346">
        <f>ROUND(Y1346*Source!I1690*DO1346,9)</f>
        <v>0</v>
      </c>
      <c r="CX1346">
        <f>ROUND(Y1346*Source!I1690,9)</f>
        <v>0</v>
      </c>
      <c r="CY1346">
        <f>AB1346</f>
        <v>3.92</v>
      </c>
      <c r="CZ1346">
        <f>AF1346</f>
        <v>0.5</v>
      </c>
      <c r="DA1346">
        <f>AJ1346</f>
        <v>7.84</v>
      </c>
      <c r="DB1346">
        <f t="shared" si="621"/>
        <v>4.54</v>
      </c>
      <c r="DC1346">
        <f t="shared" si="622"/>
        <v>0</v>
      </c>
      <c r="DD1346" t="s">
        <v>3</v>
      </c>
      <c r="DE1346" t="s">
        <v>3</v>
      </c>
      <c r="DF1346">
        <f t="shared" si="635"/>
        <v>0</v>
      </c>
      <c r="DG1346">
        <f>ROUND(ROUND(AF1346*AJ1346,0)*CX1346,0)</f>
        <v>0</v>
      </c>
      <c r="DH1346">
        <f>ROUND(ROUND(AG1346*AK1346,0)*CX1346,0)</f>
        <v>0</v>
      </c>
      <c r="DI1346">
        <f t="shared" si="636"/>
        <v>0</v>
      </c>
      <c r="DJ1346">
        <f>DG1346</f>
        <v>0</v>
      </c>
      <c r="DK1346">
        <v>0</v>
      </c>
      <c r="DL1346" t="s">
        <v>3</v>
      </c>
      <c r="DM1346">
        <v>0</v>
      </c>
      <c r="DN1346" t="s">
        <v>3</v>
      </c>
      <c r="DO1346">
        <v>0</v>
      </c>
    </row>
    <row r="1347" spans="1:119" x14ac:dyDescent="0.2">
      <c r="A1347">
        <f>ROW(Source!A1690)</f>
        <v>1690</v>
      </c>
      <c r="B1347">
        <v>69726884</v>
      </c>
      <c r="C1347">
        <v>69735834</v>
      </c>
      <c r="D1347">
        <v>27416566</v>
      </c>
      <c r="E1347">
        <v>1</v>
      </c>
      <c r="F1347">
        <v>1</v>
      </c>
      <c r="G1347">
        <v>1</v>
      </c>
      <c r="H1347">
        <v>3</v>
      </c>
      <c r="I1347" t="s">
        <v>82</v>
      </c>
      <c r="J1347" t="s">
        <v>84</v>
      </c>
      <c r="K1347" t="s">
        <v>83</v>
      </c>
      <c r="L1347">
        <v>1339</v>
      </c>
      <c r="N1347">
        <v>1007</v>
      </c>
      <c r="O1347" t="s">
        <v>40</v>
      </c>
      <c r="P1347" t="s">
        <v>40</v>
      </c>
      <c r="Q1347">
        <v>1</v>
      </c>
      <c r="W1347">
        <v>0</v>
      </c>
      <c r="X1347">
        <v>-50505369</v>
      </c>
      <c r="Y1347">
        <f t="shared" si="620"/>
        <v>3.5</v>
      </c>
      <c r="AA1347">
        <v>14.19</v>
      </c>
      <c r="AB1347">
        <v>0</v>
      </c>
      <c r="AC1347">
        <v>0</v>
      </c>
      <c r="AD1347">
        <v>0</v>
      </c>
      <c r="AE1347">
        <v>1.97</v>
      </c>
      <c r="AF1347">
        <v>0</v>
      </c>
      <c r="AG1347">
        <v>0</v>
      </c>
      <c r="AH1347">
        <v>0</v>
      </c>
      <c r="AI1347">
        <v>7.56</v>
      </c>
      <c r="AJ1347">
        <v>1</v>
      </c>
      <c r="AK1347">
        <v>1</v>
      </c>
      <c r="AL1347">
        <v>1</v>
      </c>
      <c r="AM1347">
        <v>5</v>
      </c>
      <c r="AN1347">
        <v>0</v>
      </c>
      <c r="AO1347">
        <v>0</v>
      </c>
      <c r="AP1347">
        <v>1</v>
      </c>
      <c r="AQ1347">
        <v>0</v>
      </c>
      <c r="AR1347">
        <v>0</v>
      </c>
      <c r="AS1347" t="s">
        <v>3</v>
      </c>
      <c r="AT1347">
        <v>3.5</v>
      </c>
      <c r="AU1347" t="s">
        <v>3</v>
      </c>
      <c r="AV1347">
        <v>0</v>
      </c>
      <c r="AW1347">
        <v>2</v>
      </c>
      <c r="AX1347">
        <v>69735846</v>
      </c>
      <c r="AY1347">
        <v>1</v>
      </c>
      <c r="AZ1347">
        <v>16384</v>
      </c>
      <c r="BA1347">
        <v>1370</v>
      </c>
      <c r="BB1347">
        <v>3</v>
      </c>
      <c r="BC1347">
        <v>0</v>
      </c>
      <c r="BD1347">
        <v>0</v>
      </c>
      <c r="BE1347">
        <v>0</v>
      </c>
      <c r="BF1347">
        <v>0</v>
      </c>
      <c r="BG1347">
        <v>0</v>
      </c>
      <c r="BH1347">
        <v>0</v>
      </c>
      <c r="BI1347">
        <v>0</v>
      </c>
      <c r="BJ1347">
        <v>0</v>
      </c>
      <c r="BK1347">
        <v>0</v>
      </c>
      <c r="BL1347">
        <v>0</v>
      </c>
      <c r="BM1347">
        <v>0</v>
      </c>
      <c r="BN1347">
        <v>0</v>
      </c>
      <c r="BO1347">
        <v>0</v>
      </c>
      <c r="BP1347">
        <v>0</v>
      </c>
      <c r="BQ1347">
        <v>0</v>
      </c>
      <c r="BR1347">
        <v>0</v>
      </c>
      <c r="BS1347">
        <v>0</v>
      </c>
      <c r="BT1347">
        <v>0</v>
      </c>
      <c r="BU1347">
        <v>0</v>
      </c>
      <c r="BV1347">
        <v>0</v>
      </c>
      <c r="BW1347">
        <v>0</v>
      </c>
      <c r="CV1347">
        <v>0</v>
      </c>
      <c r="CW1347">
        <v>0</v>
      </c>
      <c r="CX1347">
        <f>ROUND(Y1347*Source!I1690,9)</f>
        <v>0</v>
      </c>
      <c r="CY1347">
        <f>AA1347</f>
        <v>14.19</v>
      </c>
      <c r="CZ1347">
        <f>AE1347</f>
        <v>1.97</v>
      </c>
      <c r="DA1347">
        <f>AI1347</f>
        <v>7.56</v>
      </c>
      <c r="DB1347">
        <f t="shared" si="621"/>
        <v>6.9</v>
      </c>
      <c r="DC1347">
        <f t="shared" si="622"/>
        <v>0</v>
      </c>
      <c r="DD1347" t="s">
        <v>3</v>
      </c>
      <c r="DE1347" t="s">
        <v>3</v>
      </c>
      <c r="DF1347">
        <f>ROUND(ROUND(AE1347*AI1347,0)*CX1347,0)</f>
        <v>0</v>
      </c>
      <c r="DG1347">
        <f t="shared" ref="DG1347:DG1355" si="637">ROUND(ROUND(AF1347,0)*CX1347,0)</f>
        <v>0</v>
      </c>
      <c r="DH1347">
        <f t="shared" ref="DH1347:DH1354" si="638">ROUND(ROUND(AG1347,0)*CX1347,0)</f>
        <v>0</v>
      </c>
      <c r="DI1347">
        <f t="shared" si="636"/>
        <v>0</v>
      </c>
      <c r="DJ1347">
        <f>DF1347</f>
        <v>0</v>
      </c>
      <c r="DK1347">
        <v>0</v>
      </c>
      <c r="DL1347" t="s">
        <v>3</v>
      </c>
      <c r="DM1347">
        <v>0</v>
      </c>
      <c r="DN1347" t="s">
        <v>3</v>
      </c>
      <c r="DO1347">
        <v>0</v>
      </c>
    </row>
    <row r="1348" spans="1:119" x14ac:dyDescent="0.2">
      <c r="A1348">
        <f>ROW(Source!A1690)</f>
        <v>1690</v>
      </c>
      <c r="B1348">
        <v>69726884</v>
      </c>
      <c r="C1348">
        <v>69735834</v>
      </c>
      <c r="D1348">
        <v>61335865</v>
      </c>
      <c r="E1348">
        <v>1</v>
      </c>
      <c r="F1348">
        <v>1</v>
      </c>
      <c r="G1348">
        <v>1</v>
      </c>
      <c r="H1348">
        <v>3</v>
      </c>
      <c r="I1348" t="s">
        <v>502</v>
      </c>
      <c r="J1348" t="s">
        <v>504</v>
      </c>
      <c r="K1348" t="s">
        <v>503</v>
      </c>
      <c r="L1348">
        <v>1339</v>
      </c>
      <c r="N1348">
        <v>1007</v>
      </c>
      <c r="O1348" t="s">
        <v>40</v>
      </c>
      <c r="P1348" t="s">
        <v>40</v>
      </c>
      <c r="Q1348">
        <v>1</v>
      </c>
      <c r="W1348">
        <v>0</v>
      </c>
      <c r="X1348">
        <v>-1690895291</v>
      </c>
      <c r="Y1348">
        <f t="shared" si="620"/>
        <v>2.04</v>
      </c>
      <c r="AA1348">
        <v>4178.62</v>
      </c>
      <c r="AB1348">
        <v>0</v>
      </c>
      <c r="AC1348">
        <v>0</v>
      </c>
      <c r="AD1348">
        <v>0</v>
      </c>
      <c r="AE1348">
        <v>577.88000000000011</v>
      </c>
      <c r="AF1348">
        <v>0</v>
      </c>
      <c r="AG1348">
        <v>0</v>
      </c>
      <c r="AH1348">
        <v>0</v>
      </c>
      <c r="AI1348">
        <v>7.56</v>
      </c>
      <c r="AJ1348">
        <v>1</v>
      </c>
      <c r="AK1348">
        <v>1</v>
      </c>
      <c r="AL1348">
        <v>1</v>
      </c>
      <c r="AM1348">
        <v>5</v>
      </c>
      <c r="AN1348">
        <v>0</v>
      </c>
      <c r="AO1348">
        <v>0</v>
      </c>
      <c r="AP1348">
        <v>1</v>
      </c>
      <c r="AQ1348">
        <v>0</v>
      </c>
      <c r="AR1348">
        <v>0</v>
      </c>
      <c r="AS1348" t="s">
        <v>3</v>
      </c>
      <c r="AT1348">
        <v>2.04</v>
      </c>
      <c r="AU1348" t="s">
        <v>3</v>
      </c>
      <c r="AV1348">
        <v>0</v>
      </c>
      <c r="AW1348">
        <v>1</v>
      </c>
      <c r="AX1348">
        <v>-1</v>
      </c>
      <c r="AY1348">
        <v>0</v>
      </c>
      <c r="AZ1348">
        <v>0</v>
      </c>
      <c r="BA1348" t="s">
        <v>3</v>
      </c>
      <c r="BB1348">
        <v>0</v>
      </c>
      <c r="BC1348">
        <v>0</v>
      </c>
      <c r="BD1348">
        <v>0</v>
      </c>
      <c r="BE1348">
        <v>0</v>
      </c>
      <c r="BF1348">
        <v>0</v>
      </c>
      <c r="BG1348">
        <v>0</v>
      </c>
      <c r="BH1348">
        <v>0</v>
      </c>
      <c r="BI1348">
        <v>0</v>
      </c>
      <c r="BJ1348">
        <v>0</v>
      </c>
      <c r="BK1348">
        <v>0</v>
      </c>
      <c r="BL1348">
        <v>0</v>
      </c>
      <c r="BM1348">
        <v>0</v>
      </c>
      <c r="BN1348">
        <v>0</v>
      </c>
      <c r="BO1348">
        <v>0</v>
      </c>
      <c r="BP1348">
        <v>0</v>
      </c>
      <c r="BQ1348">
        <v>0</v>
      </c>
      <c r="BR1348">
        <v>0</v>
      </c>
      <c r="BS1348">
        <v>0</v>
      </c>
      <c r="BT1348">
        <v>0</v>
      </c>
      <c r="BU1348">
        <v>0</v>
      </c>
      <c r="BV1348">
        <v>0</v>
      </c>
      <c r="BW1348">
        <v>0</v>
      </c>
      <c r="CV1348">
        <v>0</v>
      </c>
      <c r="CW1348">
        <v>0</v>
      </c>
      <c r="CX1348">
        <f>ROUND(Y1348*Source!I1690,9)</f>
        <v>0</v>
      </c>
      <c r="CY1348">
        <f>AA1348</f>
        <v>4178.62</v>
      </c>
      <c r="CZ1348">
        <f>AE1348</f>
        <v>577.88000000000011</v>
      </c>
      <c r="DA1348">
        <f>AI1348</f>
        <v>7.56</v>
      </c>
      <c r="DB1348">
        <f t="shared" si="621"/>
        <v>1178.8800000000001</v>
      </c>
      <c r="DC1348">
        <f t="shared" si="622"/>
        <v>0</v>
      </c>
      <c r="DD1348" t="s">
        <v>3</v>
      </c>
      <c r="DE1348" t="s">
        <v>3</v>
      </c>
      <c r="DF1348">
        <f>ROUND(ROUND(AE1348*AI1348,0)*CX1348,0)</f>
        <v>0</v>
      </c>
      <c r="DG1348">
        <f t="shared" si="637"/>
        <v>0</v>
      </c>
      <c r="DH1348">
        <f t="shared" si="638"/>
        <v>0</v>
      </c>
      <c r="DI1348">
        <f t="shared" si="636"/>
        <v>0</v>
      </c>
      <c r="DJ1348">
        <f>DF1348</f>
        <v>0</v>
      </c>
      <c r="DK1348">
        <v>0</v>
      </c>
      <c r="DL1348" t="s">
        <v>3</v>
      </c>
      <c r="DM1348">
        <v>0</v>
      </c>
      <c r="DN1348" t="s">
        <v>3</v>
      </c>
      <c r="DO1348">
        <v>0</v>
      </c>
    </row>
    <row r="1349" spans="1:119" x14ac:dyDescent="0.2">
      <c r="A1349">
        <f>ROW(Source!A1695)</f>
        <v>1695</v>
      </c>
      <c r="B1349">
        <v>69726971</v>
      </c>
      <c r="C1349">
        <v>69735849</v>
      </c>
      <c r="D1349">
        <v>27496319</v>
      </c>
      <c r="E1349">
        <v>1</v>
      </c>
      <c r="F1349">
        <v>1</v>
      </c>
      <c r="G1349">
        <v>1</v>
      </c>
      <c r="H1349">
        <v>1</v>
      </c>
      <c r="I1349" t="s">
        <v>1001</v>
      </c>
      <c r="J1349" t="s">
        <v>3</v>
      </c>
      <c r="K1349" t="s">
        <v>1002</v>
      </c>
      <c r="L1349">
        <v>1369</v>
      </c>
      <c r="N1349">
        <v>1013</v>
      </c>
      <c r="O1349" t="s">
        <v>974</v>
      </c>
      <c r="P1349" t="s">
        <v>974</v>
      </c>
      <c r="Q1349">
        <v>1</v>
      </c>
      <c r="W1349">
        <v>0</v>
      </c>
      <c r="X1349">
        <v>1189128158</v>
      </c>
      <c r="Y1349">
        <f t="shared" ref="Y1349:Y1358" si="639">(AT1349*4)</f>
        <v>2</v>
      </c>
      <c r="AA1349">
        <v>0</v>
      </c>
      <c r="AB1349">
        <v>0</v>
      </c>
      <c r="AC1349">
        <v>0</v>
      </c>
      <c r="AD1349">
        <v>8.01</v>
      </c>
      <c r="AE1349">
        <v>0</v>
      </c>
      <c r="AF1349">
        <v>0</v>
      </c>
      <c r="AG1349">
        <v>0</v>
      </c>
      <c r="AH1349">
        <v>8.01</v>
      </c>
      <c r="AI1349">
        <v>1</v>
      </c>
      <c r="AJ1349">
        <v>1</v>
      </c>
      <c r="AK1349">
        <v>1</v>
      </c>
      <c r="AL1349">
        <v>1</v>
      </c>
      <c r="AM1349">
        <v>0</v>
      </c>
      <c r="AN1349">
        <v>0</v>
      </c>
      <c r="AO1349">
        <v>1</v>
      </c>
      <c r="AP1349">
        <v>1</v>
      </c>
      <c r="AQ1349">
        <v>0</v>
      </c>
      <c r="AR1349">
        <v>0</v>
      </c>
      <c r="AS1349" t="s">
        <v>3</v>
      </c>
      <c r="AT1349">
        <v>0.5</v>
      </c>
      <c r="AU1349" t="s">
        <v>199</v>
      </c>
      <c r="AV1349">
        <v>1</v>
      </c>
      <c r="AW1349">
        <v>2</v>
      </c>
      <c r="AX1349">
        <v>69735855</v>
      </c>
      <c r="AY1349">
        <v>1</v>
      </c>
      <c r="AZ1349">
        <v>0</v>
      </c>
      <c r="BA1349">
        <v>1371</v>
      </c>
      <c r="BB1349">
        <v>0</v>
      </c>
      <c r="BC1349">
        <v>0</v>
      </c>
      <c r="BD1349">
        <v>0</v>
      </c>
      <c r="BE1349">
        <v>0</v>
      </c>
      <c r="BF1349">
        <v>0</v>
      </c>
      <c r="BG1349">
        <v>0</v>
      </c>
      <c r="BH1349">
        <v>0</v>
      </c>
      <c r="BI1349">
        <v>0</v>
      </c>
      <c r="BJ1349">
        <v>0</v>
      </c>
      <c r="BK1349">
        <v>0</v>
      </c>
      <c r="BL1349">
        <v>0</v>
      </c>
      <c r="BM1349">
        <v>0</v>
      </c>
      <c r="BN1349">
        <v>0</v>
      </c>
      <c r="BO1349">
        <v>0</v>
      </c>
      <c r="BP1349">
        <v>0</v>
      </c>
      <c r="BQ1349">
        <v>0</v>
      </c>
      <c r="BR1349">
        <v>0</v>
      </c>
      <c r="BS1349">
        <v>0</v>
      </c>
      <c r="BT1349">
        <v>0</v>
      </c>
      <c r="BU1349">
        <v>0</v>
      </c>
      <c r="BV1349">
        <v>0</v>
      </c>
      <c r="BW1349">
        <v>0</v>
      </c>
      <c r="CU1349">
        <f>ROUND(AT1349*Source!I1695*AH1349*AL1349,0)</f>
        <v>0</v>
      </c>
      <c r="CV1349">
        <f>ROUND(Y1349*Source!I1695,9)</f>
        <v>0</v>
      </c>
      <c r="CW1349">
        <v>0</v>
      </c>
      <c r="CX1349">
        <f>ROUND(Y1349*Source!I1695,9)</f>
        <v>0</v>
      </c>
      <c r="CY1349">
        <f>AD1349</f>
        <v>8.01</v>
      </c>
      <c r="CZ1349">
        <f>AH1349</f>
        <v>8.01</v>
      </c>
      <c r="DA1349">
        <f>AL1349</f>
        <v>1</v>
      </c>
      <c r="DB1349">
        <f t="shared" ref="DB1349:DB1358" si="640">ROUND((ROUND(AT1349*CZ1349,2)*4),2)</f>
        <v>16.04</v>
      </c>
      <c r="DC1349">
        <f t="shared" ref="DC1349:DC1358" si="641">ROUND((ROUND(AT1349*AG1349,2)*4),2)</f>
        <v>0</v>
      </c>
      <c r="DD1349" t="s">
        <v>3</v>
      </c>
      <c r="DE1349" t="s">
        <v>3</v>
      </c>
      <c r="DF1349">
        <f t="shared" ref="DF1349:DF1357" si="642">ROUND(ROUND(AE1349,0)*CX1349,0)</f>
        <v>0</v>
      </c>
      <c r="DG1349">
        <f t="shared" si="637"/>
        <v>0</v>
      </c>
      <c r="DH1349">
        <f t="shared" si="638"/>
        <v>0</v>
      </c>
      <c r="DI1349">
        <f t="shared" si="636"/>
        <v>0</v>
      </c>
      <c r="DJ1349">
        <f>DI1349</f>
        <v>0</v>
      </c>
      <c r="DK1349">
        <v>0</v>
      </c>
      <c r="DL1349" t="s">
        <v>3</v>
      </c>
      <c r="DM1349">
        <v>0</v>
      </c>
      <c r="DN1349" t="s">
        <v>3</v>
      </c>
      <c r="DO1349">
        <v>0</v>
      </c>
    </row>
    <row r="1350" spans="1:119" x14ac:dyDescent="0.2">
      <c r="A1350">
        <f>ROW(Source!A1695)</f>
        <v>1695</v>
      </c>
      <c r="B1350">
        <v>69726971</v>
      </c>
      <c r="C1350">
        <v>69735849</v>
      </c>
      <c r="D1350">
        <v>121548</v>
      </c>
      <c r="E1350">
        <v>1</v>
      </c>
      <c r="F1350">
        <v>1</v>
      </c>
      <c r="G1350">
        <v>1</v>
      </c>
      <c r="H1350">
        <v>1</v>
      </c>
      <c r="I1350" t="s">
        <v>36</v>
      </c>
      <c r="J1350" t="s">
        <v>3</v>
      </c>
      <c r="K1350" t="s">
        <v>981</v>
      </c>
      <c r="L1350">
        <v>608254</v>
      </c>
      <c r="N1350">
        <v>1013</v>
      </c>
      <c r="O1350" t="s">
        <v>982</v>
      </c>
      <c r="P1350" t="s">
        <v>982</v>
      </c>
      <c r="Q1350">
        <v>1</v>
      </c>
      <c r="W1350">
        <v>0</v>
      </c>
      <c r="X1350">
        <v>-185737400</v>
      </c>
      <c r="Y1350">
        <f t="shared" si="639"/>
        <v>0.84</v>
      </c>
      <c r="AA1350">
        <v>0</v>
      </c>
      <c r="AB1350">
        <v>0</v>
      </c>
      <c r="AC1350">
        <v>0</v>
      </c>
      <c r="AD1350">
        <v>0</v>
      </c>
      <c r="AE1350">
        <v>0</v>
      </c>
      <c r="AF1350">
        <v>0</v>
      </c>
      <c r="AG1350">
        <v>0</v>
      </c>
      <c r="AH1350">
        <v>0</v>
      </c>
      <c r="AI1350">
        <v>1</v>
      </c>
      <c r="AJ1350">
        <v>1</v>
      </c>
      <c r="AK1350">
        <v>1</v>
      </c>
      <c r="AL1350">
        <v>1</v>
      </c>
      <c r="AM1350">
        <v>0</v>
      </c>
      <c r="AN1350">
        <v>0</v>
      </c>
      <c r="AO1350">
        <v>1</v>
      </c>
      <c r="AP1350">
        <v>1</v>
      </c>
      <c r="AQ1350">
        <v>0</v>
      </c>
      <c r="AR1350">
        <v>0</v>
      </c>
      <c r="AS1350" t="s">
        <v>3</v>
      </c>
      <c r="AT1350">
        <v>0.21</v>
      </c>
      <c r="AU1350" t="s">
        <v>199</v>
      </c>
      <c r="AV1350">
        <v>2</v>
      </c>
      <c r="AW1350">
        <v>2</v>
      </c>
      <c r="AX1350">
        <v>69735856</v>
      </c>
      <c r="AY1350">
        <v>1</v>
      </c>
      <c r="AZ1350">
        <v>0</v>
      </c>
      <c r="BA1350">
        <v>1372</v>
      </c>
      <c r="BB1350">
        <v>0</v>
      </c>
      <c r="BC1350">
        <v>0</v>
      </c>
      <c r="BD1350">
        <v>0</v>
      </c>
      <c r="BE1350">
        <v>0</v>
      </c>
      <c r="BF1350">
        <v>0</v>
      </c>
      <c r="BG1350">
        <v>0</v>
      </c>
      <c r="BH1350">
        <v>0</v>
      </c>
      <c r="BI1350">
        <v>0</v>
      </c>
      <c r="BJ1350">
        <v>0</v>
      </c>
      <c r="BK1350">
        <v>0</v>
      </c>
      <c r="BL1350">
        <v>0</v>
      </c>
      <c r="BM1350">
        <v>0</v>
      </c>
      <c r="BN1350">
        <v>0</v>
      </c>
      <c r="BO1350">
        <v>0</v>
      </c>
      <c r="BP1350">
        <v>0</v>
      </c>
      <c r="BQ1350">
        <v>0</v>
      </c>
      <c r="BR1350">
        <v>0</v>
      </c>
      <c r="BS1350">
        <v>0</v>
      </c>
      <c r="BT1350">
        <v>0</v>
      </c>
      <c r="BU1350">
        <v>0</v>
      </c>
      <c r="BV1350">
        <v>0</v>
      </c>
      <c r="BW1350">
        <v>0</v>
      </c>
      <c r="CV1350">
        <v>0</v>
      </c>
      <c r="CW1350">
        <v>0</v>
      </c>
      <c r="CX1350">
        <f>ROUND(Y1350*Source!I1695,9)</f>
        <v>0</v>
      </c>
      <c r="CY1350">
        <f>AD1350</f>
        <v>0</v>
      </c>
      <c r="CZ1350">
        <f>AH1350</f>
        <v>0</v>
      </c>
      <c r="DA1350">
        <f>AL1350</f>
        <v>1</v>
      </c>
      <c r="DB1350">
        <f t="shared" si="640"/>
        <v>0</v>
      </c>
      <c r="DC1350">
        <f t="shared" si="641"/>
        <v>0</v>
      </c>
      <c r="DD1350" t="s">
        <v>3</v>
      </c>
      <c r="DE1350" t="s">
        <v>3</v>
      </c>
      <c r="DF1350">
        <f t="shared" si="642"/>
        <v>0</v>
      </c>
      <c r="DG1350">
        <f t="shared" si="637"/>
        <v>0</v>
      </c>
      <c r="DH1350">
        <f t="shared" si="638"/>
        <v>0</v>
      </c>
      <c r="DI1350">
        <f t="shared" si="636"/>
        <v>0</v>
      </c>
      <c r="DJ1350">
        <f>DI1350</f>
        <v>0</v>
      </c>
      <c r="DK1350">
        <v>0</v>
      </c>
      <c r="DL1350" t="s">
        <v>3</v>
      </c>
      <c r="DM1350">
        <v>0</v>
      </c>
      <c r="DN1350" t="s">
        <v>3</v>
      </c>
      <c r="DO1350">
        <v>0</v>
      </c>
    </row>
    <row r="1351" spans="1:119" x14ac:dyDescent="0.2">
      <c r="A1351">
        <f>ROW(Source!A1695)</f>
        <v>1695</v>
      </c>
      <c r="B1351">
        <v>69726971</v>
      </c>
      <c r="C1351">
        <v>69735849</v>
      </c>
      <c r="D1351">
        <v>27439630</v>
      </c>
      <c r="E1351">
        <v>1</v>
      </c>
      <c r="F1351">
        <v>1</v>
      </c>
      <c r="G1351">
        <v>1</v>
      </c>
      <c r="H1351">
        <v>2</v>
      </c>
      <c r="I1351" t="s">
        <v>986</v>
      </c>
      <c r="J1351" t="s">
        <v>987</v>
      </c>
      <c r="K1351" t="s">
        <v>988</v>
      </c>
      <c r="L1351">
        <v>1368</v>
      </c>
      <c r="N1351">
        <v>1011</v>
      </c>
      <c r="O1351" t="s">
        <v>978</v>
      </c>
      <c r="P1351" t="s">
        <v>978</v>
      </c>
      <c r="Q1351">
        <v>1</v>
      </c>
      <c r="W1351">
        <v>0</v>
      </c>
      <c r="X1351">
        <v>-72110300</v>
      </c>
      <c r="Y1351">
        <f t="shared" si="639"/>
        <v>0.84</v>
      </c>
      <c r="AA1351">
        <v>0</v>
      </c>
      <c r="AB1351">
        <v>31.27</v>
      </c>
      <c r="AC1351">
        <v>13.61</v>
      </c>
      <c r="AD1351">
        <v>0</v>
      </c>
      <c r="AE1351">
        <v>0</v>
      </c>
      <c r="AF1351">
        <v>31.27</v>
      </c>
      <c r="AG1351">
        <v>13.61</v>
      </c>
      <c r="AH1351">
        <v>0</v>
      </c>
      <c r="AI1351">
        <v>1</v>
      </c>
      <c r="AJ1351">
        <v>1</v>
      </c>
      <c r="AK1351">
        <v>1</v>
      </c>
      <c r="AL1351">
        <v>1</v>
      </c>
      <c r="AM1351">
        <v>0</v>
      </c>
      <c r="AN1351">
        <v>0</v>
      </c>
      <c r="AO1351">
        <v>1</v>
      </c>
      <c r="AP1351">
        <v>1</v>
      </c>
      <c r="AQ1351">
        <v>0</v>
      </c>
      <c r="AR1351">
        <v>0</v>
      </c>
      <c r="AS1351" t="s">
        <v>3</v>
      </c>
      <c r="AT1351">
        <v>0.21</v>
      </c>
      <c r="AU1351" t="s">
        <v>199</v>
      </c>
      <c r="AV1351">
        <v>0</v>
      </c>
      <c r="AW1351">
        <v>2</v>
      </c>
      <c r="AX1351">
        <v>69735857</v>
      </c>
      <c r="AY1351">
        <v>1</v>
      </c>
      <c r="AZ1351">
        <v>0</v>
      </c>
      <c r="BA1351">
        <v>1373</v>
      </c>
      <c r="BB1351">
        <v>0</v>
      </c>
      <c r="BC1351">
        <v>0</v>
      </c>
      <c r="BD1351">
        <v>0</v>
      </c>
      <c r="BE1351">
        <v>0</v>
      </c>
      <c r="BF1351">
        <v>0</v>
      </c>
      <c r="BG1351">
        <v>0</v>
      </c>
      <c r="BH1351">
        <v>0</v>
      </c>
      <c r="BI1351">
        <v>0</v>
      </c>
      <c r="BJ1351">
        <v>0</v>
      </c>
      <c r="BK1351">
        <v>0</v>
      </c>
      <c r="BL1351">
        <v>0</v>
      </c>
      <c r="BM1351">
        <v>0</v>
      </c>
      <c r="BN1351">
        <v>0</v>
      </c>
      <c r="BO1351">
        <v>0</v>
      </c>
      <c r="BP1351">
        <v>0</v>
      </c>
      <c r="BQ1351">
        <v>0</v>
      </c>
      <c r="BR1351">
        <v>0</v>
      </c>
      <c r="BS1351">
        <v>0</v>
      </c>
      <c r="BT1351">
        <v>0</v>
      </c>
      <c r="BU1351">
        <v>0</v>
      </c>
      <c r="BV1351">
        <v>0</v>
      </c>
      <c r="BW1351">
        <v>0</v>
      </c>
      <c r="CV1351">
        <v>0</v>
      </c>
      <c r="CW1351">
        <f>ROUND(Y1351*Source!I1695*DO1351,9)</f>
        <v>0</v>
      </c>
      <c r="CX1351">
        <f>ROUND(Y1351*Source!I1695,9)</f>
        <v>0</v>
      </c>
      <c r="CY1351">
        <f>AB1351</f>
        <v>31.27</v>
      </c>
      <c r="CZ1351">
        <f>AF1351</f>
        <v>31.27</v>
      </c>
      <c r="DA1351">
        <f>AJ1351</f>
        <v>1</v>
      </c>
      <c r="DB1351">
        <f t="shared" si="640"/>
        <v>26.28</v>
      </c>
      <c r="DC1351">
        <f t="shared" si="641"/>
        <v>11.44</v>
      </c>
      <c r="DD1351" t="s">
        <v>3</v>
      </c>
      <c r="DE1351" t="s">
        <v>3</v>
      </c>
      <c r="DF1351">
        <f t="shared" si="642"/>
        <v>0</v>
      </c>
      <c r="DG1351">
        <f t="shared" si="637"/>
        <v>0</v>
      </c>
      <c r="DH1351">
        <f t="shared" si="638"/>
        <v>0</v>
      </c>
      <c r="DI1351">
        <f t="shared" si="636"/>
        <v>0</v>
      </c>
      <c r="DJ1351">
        <f>DG1351</f>
        <v>0</v>
      </c>
      <c r="DK1351">
        <v>0</v>
      </c>
      <c r="DL1351" t="s">
        <v>3</v>
      </c>
      <c r="DM1351">
        <v>0</v>
      </c>
      <c r="DN1351" t="s">
        <v>3</v>
      </c>
      <c r="DO1351">
        <v>0</v>
      </c>
    </row>
    <row r="1352" spans="1:119" x14ac:dyDescent="0.2">
      <c r="A1352">
        <f>ROW(Source!A1695)</f>
        <v>1695</v>
      </c>
      <c r="B1352">
        <v>69726971</v>
      </c>
      <c r="C1352">
        <v>69735849</v>
      </c>
      <c r="D1352">
        <v>27440041</v>
      </c>
      <c r="E1352">
        <v>1</v>
      </c>
      <c r="F1352">
        <v>1</v>
      </c>
      <c r="G1352">
        <v>1</v>
      </c>
      <c r="H1352">
        <v>2</v>
      </c>
      <c r="I1352" t="s">
        <v>1003</v>
      </c>
      <c r="J1352" t="s">
        <v>1004</v>
      </c>
      <c r="K1352" t="s">
        <v>1005</v>
      </c>
      <c r="L1352">
        <v>1368</v>
      </c>
      <c r="N1352">
        <v>1011</v>
      </c>
      <c r="O1352" t="s">
        <v>978</v>
      </c>
      <c r="P1352" t="s">
        <v>978</v>
      </c>
      <c r="Q1352">
        <v>1</v>
      </c>
      <c r="W1352">
        <v>0</v>
      </c>
      <c r="X1352">
        <v>781889226</v>
      </c>
      <c r="Y1352">
        <f t="shared" si="639"/>
        <v>9.2799999999999994</v>
      </c>
      <c r="AA1352">
        <v>0</v>
      </c>
      <c r="AB1352">
        <v>0.5</v>
      </c>
      <c r="AC1352">
        <v>0</v>
      </c>
      <c r="AD1352">
        <v>0</v>
      </c>
      <c r="AE1352">
        <v>0</v>
      </c>
      <c r="AF1352">
        <v>0.5</v>
      </c>
      <c r="AG1352">
        <v>0</v>
      </c>
      <c r="AH1352">
        <v>0</v>
      </c>
      <c r="AI1352">
        <v>1</v>
      </c>
      <c r="AJ1352">
        <v>1</v>
      </c>
      <c r="AK1352">
        <v>1</v>
      </c>
      <c r="AL1352">
        <v>1</v>
      </c>
      <c r="AM1352">
        <v>0</v>
      </c>
      <c r="AN1352">
        <v>0</v>
      </c>
      <c r="AO1352">
        <v>1</v>
      </c>
      <c r="AP1352">
        <v>1</v>
      </c>
      <c r="AQ1352">
        <v>0</v>
      </c>
      <c r="AR1352">
        <v>0</v>
      </c>
      <c r="AS1352" t="s">
        <v>3</v>
      </c>
      <c r="AT1352">
        <v>2.3199999999999998</v>
      </c>
      <c r="AU1352" t="s">
        <v>199</v>
      </c>
      <c r="AV1352">
        <v>0</v>
      </c>
      <c r="AW1352">
        <v>2</v>
      </c>
      <c r="AX1352">
        <v>69735858</v>
      </c>
      <c r="AY1352">
        <v>1</v>
      </c>
      <c r="AZ1352">
        <v>0</v>
      </c>
      <c r="BA1352">
        <v>1374</v>
      </c>
      <c r="BB1352">
        <v>0</v>
      </c>
      <c r="BC1352">
        <v>0</v>
      </c>
      <c r="BD1352">
        <v>0</v>
      </c>
      <c r="BE1352">
        <v>0</v>
      </c>
      <c r="BF1352">
        <v>0</v>
      </c>
      <c r="BG1352">
        <v>0</v>
      </c>
      <c r="BH1352">
        <v>0</v>
      </c>
      <c r="BI1352">
        <v>0</v>
      </c>
      <c r="BJ1352">
        <v>0</v>
      </c>
      <c r="BK1352">
        <v>0</v>
      </c>
      <c r="BL1352">
        <v>0</v>
      </c>
      <c r="BM1352">
        <v>0</v>
      </c>
      <c r="BN1352">
        <v>0</v>
      </c>
      <c r="BO1352">
        <v>0</v>
      </c>
      <c r="BP1352">
        <v>0</v>
      </c>
      <c r="BQ1352">
        <v>0</v>
      </c>
      <c r="BR1352">
        <v>0</v>
      </c>
      <c r="BS1352">
        <v>0</v>
      </c>
      <c r="BT1352">
        <v>0</v>
      </c>
      <c r="BU1352">
        <v>0</v>
      </c>
      <c r="BV1352">
        <v>0</v>
      </c>
      <c r="BW1352">
        <v>0</v>
      </c>
      <c r="CV1352">
        <v>0</v>
      </c>
      <c r="CW1352">
        <f>ROUND(Y1352*Source!I1695*DO1352,9)</f>
        <v>0</v>
      </c>
      <c r="CX1352">
        <f>ROUND(Y1352*Source!I1695,9)</f>
        <v>0</v>
      </c>
      <c r="CY1352">
        <f>AB1352</f>
        <v>0.5</v>
      </c>
      <c r="CZ1352">
        <f>AF1352</f>
        <v>0.5</v>
      </c>
      <c r="DA1352">
        <f>AJ1352</f>
        <v>1</v>
      </c>
      <c r="DB1352">
        <f t="shared" si="640"/>
        <v>4.6399999999999997</v>
      </c>
      <c r="DC1352">
        <f t="shared" si="641"/>
        <v>0</v>
      </c>
      <c r="DD1352" t="s">
        <v>3</v>
      </c>
      <c r="DE1352" t="s">
        <v>3</v>
      </c>
      <c r="DF1352">
        <f t="shared" si="642"/>
        <v>0</v>
      </c>
      <c r="DG1352">
        <f t="shared" si="637"/>
        <v>0</v>
      </c>
      <c r="DH1352">
        <f t="shared" si="638"/>
        <v>0</v>
      </c>
      <c r="DI1352">
        <f t="shared" si="636"/>
        <v>0</v>
      </c>
      <c r="DJ1352">
        <f>DG1352</f>
        <v>0</v>
      </c>
      <c r="DK1352">
        <v>0</v>
      </c>
      <c r="DL1352" t="s">
        <v>3</v>
      </c>
      <c r="DM1352">
        <v>0</v>
      </c>
      <c r="DN1352" t="s">
        <v>3</v>
      </c>
      <c r="DO1352">
        <v>0</v>
      </c>
    </row>
    <row r="1353" spans="1:119" x14ac:dyDescent="0.2">
      <c r="A1353">
        <f>ROW(Source!A1695)</f>
        <v>1695</v>
      </c>
      <c r="B1353">
        <v>69726971</v>
      </c>
      <c r="C1353">
        <v>69735849</v>
      </c>
      <c r="D1353">
        <v>61335865</v>
      </c>
      <c r="E1353">
        <v>1</v>
      </c>
      <c r="F1353">
        <v>1</v>
      </c>
      <c r="G1353">
        <v>1</v>
      </c>
      <c r="H1353">
        <v>3</v>
      </c>
      <c r="I1353" t="s">
        <v>502</v>
      </c>
      <c r="J1353" t="s">
        <v>504</v>
      </c>
      <c r="K1353" t="s">
        <v>503</v>
      </c>
      <c r="L1353">
        <v>1339</v>
      </c>
      <c r="N1353">
        <v>1007</v>
      </c>
      <c r="O1353" t="s">
        <v>40</v>
      </c>
      <c r="P1353" t="s">
        <v>40</v>
      </c>
      <c r="Q1353">
        <v>1</v>
      </c>
      <c r="W1353">
        <v>0</v>
      </c>
      <c r="X1353">
        <v>-1690895291</v>
      </c>
      <c r="Y1353">
        <f t="shared" si="639"/>
        <v>2.04</v>
      </c>
      <c r="AA1353">
        <v>531.91</v>
      </c>
      <c r="AB1353">
        <v>0</v>
      </c>
      <c r="AC1353">
        <v>0</v>
      </c>
      <c r="AD1353">
        <v>0</v>
      </c>
      <c r="AE1353">
        <v>531.91</v>
      </c>
      <c r="AF1353">
        <v>0</v>
      </c>
      <c r="AG1353">
        <v>0</v>
      </c>
      <c r="AH1353">
        <v>0</v>
      </c>
      <c r="AI1353">
        <v>1</v>
      </c>
      <c r="AJ1353">
        <v>1</v>
      </c>
      <c r="AK1353">
        <v>1</v>
      </c>
      <c r="AL1353">
        <v>1</v>
      </c>
      <c r="AM1353">
        <v>0</v>
      </c>
      <c r="AN1353">
        <v>0</v>
      </c>
      <c r="AO1353">
        <v>0</v>
      </c>
      <c r="AP1353">
        <v>1</v>
      </c>
      <c r="AQ1353">
        <v>0</v>
      </c>
      <c r="AR1353">
        <v>0</v>
      </c>
      <c r="AS1353" t="s">
        <v>3</v>
      </c>
      <c r="AT1353">
        <v>0.51</v>
      </c>
      <c r="AU1353" t="s">
        <v>199</v>
      </c>
      <c r="AV1353">
        <v>0</v>
      </c>
      <c r="AW1353">
        <v>1</v>
      </c>
      <c r="AX1353">
        <v>-1</v>
      </c>
      <c r="AY1353">
        <v>0</v>
      </c>
      <c r="AZ1353">
        <v>0</v>
      </c>
      <c r="BA1353" t="s">
        <v>3</v>
      </c>
      <c r="BB1353">
        <v>0</v>
      </c>
      <c r="BC1353">
        <v>0</v>
      </c>
      <c r="BD1353">
        <v>0</v>
      </c>
      <c r="BE1353">
        <v>0</v>
      </c>
      <c r="BF1353">
        <v>0</v>
      </c>
      <c r="BG1353">
        <v>0</v>
      </c>
      <c r="BH1353">
        <v>0</v>
      </c>
      <c r="BI1353">
        <v>0</v>
      </c>
      <c r="BJ1353">
        <v>0</v>
      </c>
      <c r="BK1353">
        <v>0</v>
      </c>
      <c r="BL1353">
        <v>0</v>
      </c>
      <c r="BM1353">
        <v>0</v>
      </c>
      <c r="BN1353">
        <v>0</v>
      </c>
      <c r="BO1353">
        <v>0</v>
      </c>
      <c r="BP1353">
        <v>0</v>
      </c>
      <c r="BQ1353">
        <v>0</v>
      </c>
      <c r="BR1353">
        <v>0</v>
      </c>
      <c r="BS1353">
        <v>0</v>
      </c>
      <c r="BT1353">
        <v>0</v>
      </c>
      <c r="BU1353">
        <v>0</v>
      </c>
      <c r="BV1353">
        <v>0</v>
      </c>
      <c r="BW1353">
        <v>0</v>
      </c>
      <c r="CV1353">
        <v>0</v>
      </c>
      <c r="CW1353">
        <v>0</v>
      </c>
      <c r="CX1353">
        <f>ROUND(Y1353*Source!I1695,9)</f>
        <v>0</v>
      </c>
      <c r="CY1353">
        <f>AA1353</f>
        <v>531.91</v>
      </c>
      <c r="CZ1353">
        <f>AE1353</f>
        <v>531.91</v>
      </c>
      <c r="DA1353">
        <f>AI1353</f>
        <v>1</v>
      </c>
      <c r="DB1353">
        <f t="shared" si="640"/>
        <v>1085.08</v>
      </c>
      <c r="DC1353">
        <f t="shared" si="641"/>
        <v>0</v>
      </c>
      <c r="DD1353" t="s">
        <v>3</v>
      </c>
      <c r="DE1353" t="s">
        <v>3</v>
      </c>
      <c r="DF1353">
        <f t="shared" si="642"/>
        <v>0</v>
      </c>
      <c r="DG1353">
        <f t="shared" si="637"/>
        <v>0</v>
      </c>
      <c r="DH1353">
        <f t="shared" si="638"/>
        <v>0</v>
      </c>
      <c r="DI1353">
        <f t="shared" si="636"/>
        <v>0</v>
      </c>
      <c r="DJ1353">
        <f>DF1353</f>
        <v>0</v>
      </c>
      <c r="DK1353">
        <v>0</v>
      </c>
      <c r="DL1353" t="s">
        <v>3</v>
      </c>
      <c r="DM1353">
        <v>0</v>
      </c>
      <c r="DN1353" t="s">
        <v>3</v>
      </c>
      <c r="DO1353">
        <v>0</v>
      </c>
    </row>
    <row r="1354" spans="1:119" x14ac:dyDescent="0.2">
      <c r="A1354">
        <f>ROW(Source!A1696)</f>
        <v>1696</v>
      </c>
      <c r="B1354">
        <v>69726884</v>
      </c>
      <c r="C1354">
        <v>69735849</v>
      </c>
      <c r="D1354">
        <v>27496319</v>
      </c>
      <c r="E1354">
        <v>1</v>
      </c>
      <c r="F1354">
        <v>1</v>
      </c>
      <c r="G1354">
        <v>1</v>
      </c>
      <c r="H1354">
        <v>1</v>
      </c>
      <c r="I1354" t="s">
        <v>1001</v>
      </c>
      <c r="J1354" t="s">
        <v>3</v>
      </c>
      <c r="K1354" t="s">
        <v>1002</v>
      </c>
      <c r="L1354">
        <v>1369</v>
      </c>
      <c r="N1354">
        <v>1013</v>
      </c>
      <c r="O1354" t="s">
        <v>974</v>
      </c>
      <c r="P1354" t="s">
        <v>974</v>
      </c>
      <c r="Q1354">
        <v>1</v>
      </c>
      <c r="W1354">
        <v>0</v>
      </c>
      <c r="X1354">
        <v>1189128158</v>
      </c>
      <c r="Y1354">
        <f t="shared" si="639"/>
        <v>2</v>
      </c>
      <c r="AA1354">
        <v>0</v>
      </c>
      <c r="AB1354">
        <v>0</v>
      </c>
      <c r="AC1354">
        <v>0</v>
      </c>
      <c r="AD1354">
        <v>203.13</v>
      </c>
      <c r="AE1354">
        <v>0</v>
      </c>
      <c r="AF1354">
        <v>0</v>
      </c>
      <c r="AG1354">
        <v>0</v>
      </c>
      <c r="AH1354">
        <v>8.01</v>
      </c>
      <c r="AI1354">
        <v>1</v>
      </c>
      <c r="AJ1354">
        <v>1</v>
      </c>
      <c r="AK1354">
        <v>1</v>
      </c>
      <c r="AL1354">
        <v>25.36</v>
      </c>
      <c r="AM1354">
        <v>5</v>
      </c>
      <c r="AN1354">
        <v>0</v>
      </c>
      <c r="AO1354">
        <v>1</v>
      </c>
      <c r="AP1354">
        <v>1</v>
      </c>
      <c r="AQ1354">
        <v>0</v>
      </c>
      <c r="AR1354">
        <v>0</v>
      </c>
      <c r="AS1354" t="s">
        <v>3</v>
      </c>
      <c r="AT1354">
        <v>0.5</v>
      </c>
      <c r="AU1354" t="s">
        <v>199</v>
      </c>
      <c r="AV1354">
        <v>1</v>
      </c>
      <c r="AW1354">
        <v>2</v>
      </c>
      <c r="AX1354">
        <v>69735855</v>
      </c>
      <c r="AY1354">
        <v>1</v>
      </c>
      <c r="AZ1354">
        <v>0</v>
      </c>
      <c r="BA1354">
        <v>1376</v>
      </c>
      <c r="BB1354">
        <v>0</v>
      </c>
      <c r="BC1354">
        <v>0</v>
      </c>
      <c r="BD1354">
        <v>0</v>
      </c>
      <c r="BE1354">
        <v>0</v>
      </c>
      <c r="BF1354">
        <v>0</v>
      </c>
      <c r="BG1354">
        <v>0</v>
      </c>
      <c r="BH1354">
        <v>0</v>
      </c>
      <c r="BI1354">
        <v>0</v>
      </c>
      <c r="BJ1354">
        <v>0</v>
      </c>
      <c r="BK1354">
        <v>0</v>
      </c>
      <c r="BL1354">
        <v>0</v>
      </c>
      <c r="BM1354">
        <v>0</v>
      </c>
      <c r="BN1354">
        <v>0</v>
      </c>
      <c r="BO1354">
        <v>0</v>
      </c>
      <c r="BP1354">
        <v>0</v>
      </c>
      <c r="BQ1354">
        <v>0</v>
      </c>
      <c r="BR1354">
        <v>0</v>
      </c>
      <c r="BS1354">
        <v>0</v>
      </c>
      <c r="BT1354">
        <v>0</v>
      </c>
      <c r="BU1354">
        <v>0</v>
      </c>
      <c r="BV1354">
        <v>0</v>
      </c>
      <c r="BW1354">
        <v>0</v>
      </c>
      <c r="CU1354">
        <f>ROUND(AT1354*Source!I1696*AH1354*AL1354,0)</f>
        <v>0</v>
      </c>
      <c r="CV1354">
        <f>ROUND(Y1354*Source!I1696,9)</f>
        <v>0</v>
      </c>
      <c r="CW1354">
        <v>0</v>
      </c>
      <c r="CX1354">
        <f>ROUND(Y1354*Source!I1696,9)</f>
        <v>0</v>
      </c>
      <c r="CY1354">
        <f>AD1354</f>
        <v>203.13</v>
      </c>
      <c r="CZ1354">
        <f>AH1354</f>
        <v>8.01</v>
      </c>
      <c r="DA1354">
        <f>AL1354</f>
        <v>25.36</v>
      </c>
      <c r="DB1354">
        <f t="shared" si="640"/>
        <v>16.04</v>
      </c>
      <c r="DC1354">
        <f t="shared" si="641"/>
        <v>0</v>
      </c>
      <c r="DD1354" t="s">
        <v>3</v>
      </c>
      <c r="DE1354" t="s">
        <v>3</v>
      </c>
      <c r="DF1354">
        <f t="shared" si="642"/>
        <v>0</v>
      </c>
      <c r="DG1354">
        <f t="shared" si="637"/>
        <v>0</v>
      </c>
      <c r="DH1354">
        <f t="shared" si="638"/>
        <v>0</v>
      </c>
      <c r="DI1354">
        <f>ROUND(ROUND(AH1354*AL1354,0)*CX1354,0)</f>
        <v>0</v>
      </c>
      <c r="DJ1354">
        <f>DI1354</f>
        <v>0</v>
      </c>
      <c r="DK1354">
        <v>0</v>
      </c>
      <c r="DL1354" t="s">
        <v>3</v>
      </c>
      <c r="DM1354">
        <v>0</v>
      </c>
      <c r="DN1354" t="s">
        <v>3</v>
      </c>
      <c r="DO1354">
        <v>0</v>
      </c>
    </row>
    <row r="1355" spans="1:119" x14ac:dyDescent="0.2">
      <c r="A1355">
        <f>ROW(Source!A1696)</f>
        <v>1696</v>
      </c>
      <c r="B1355">
        <v>69726884</v>
      </c>
      <c r="C1355">
        <v>69735849</v>
      </c>
      <c r="D1355">
        <v>121548</v>
      </c>
      <c r="E1355">
        <v>1</v>
      </c>
      <c r="F1355">
        <v>1</v>
      </c>
      <c r="G1355">
        <v>1</v>
      </c>
      <c r="H1355">
        <v>1</v>
      </c>
      <c r="I1355" t="s">
        <v>36</v>
      </c>
      <c r="J1355" t="s">
        <v>3</v>
      </c>
      <c r="K1355" t="s">
        <v>981</v>
      </c>
      <c r="L1355">
        <v>608254</v>
      </c>
      <c r="N1355">
        <v>1013</v>
      </c>
      <c r="O1355" t="s">
        <v>982</v>
      </c>
      <c r="P1355" t="s">
        <v>982</v>
      </c>
      <c r="Q1355">
        <v>1</v>
      </c>
      <c r="W1355">
        <v>0</v>
      </c>
      <c r="X1355">
        <v>-185737400</v>
      </c>
      <c r="Y1355">
        <f t="shared" si="639"/>
        <v>0.84</v>
      </c>
      <c r="AA1355">
        <v>0</v>
      </c>
      <c r="AB1355">
        <v>0</v>
      </c>
      <c r="AC1355">
        <v>0</v>
      </c>
      <c r="AD1355">
        <v>0</v>
      </c>
      <c r="AE1355">
        <v>0</v>
      </c>
      <c r="AF1355">
        <v>0</v>
      </c>
      <c r="AG1355">
        <v>0</v>
      </c>
      <c r="AH1355">
        <v>0</v>
      </c>
      <c r="AI1355">
        <v>1</v>
      </c>
      <c r="AJ1355">
        <v>1</v>
      </c>
      <c r="AK1355">
        <v>19.8</v>
      </c>
      <c r="AL1355">
        <v>1</v>
      </c>
      <c r="AM1355">
        <v>5</v>
      </c>
      <c r="AN1355">
        <v>0</v>
      </c>
      <c r="AO1355">
        <v>1</v>
      </c>
      <c r="AP1355">
        <v>1</v>
      </c>
      <c r="AQ1355">
        <v>0</v>
      </c>
      <c r="AR1355">
        <v>0</v>
      </c>
      <c r="AS1355" t="s">
        <v>3</v>
      </c>
      <c r="AT1355">
        <v>0.21</v>
      </c>
      <c r="AU1355" t="s">
        <v>199</v>
      </c>
      <c r="AV1355">
        <v>2</v>
      </c>
      <c r="AW1355">
        <v>2</v>
      </c>
      <c r="AX1355">
        <v>69735856</v>
      </c>
      <c r="AY1355">
        <v>1</v>
      </c>
      <c r="AZ1355">
        <v>0</v>
      </c>
      <c r="BA1355">
        <v>1377</v>
      </c>
      <c r="BB1355">
        <v>0</v>
      </c>
      <c r="BC1355">
        <v>0</v>
      </c>
      <c r="BD1355">
        <v>0</v>
      </c>
      <c r="BE1355">
        <v>0</v>
      </c>
      <c r="BF1355">
        <v>0</v>
      </c>
      <c r="BG1355">
        <v>0</v>
      </c>
      <c r="BH1355">
        <v>0</v>
      </c>
      <c r="BI1355">
        <v>0</v>
      </c>
      <c r="BJ1355">
        <v>0</v>
      </c>
      <c r="BK1355">
        <v>0</v>
      </c>
      <c r="BL1355">
        <v>0</v>
      </c>
      <c r="BM1355">
        <v>0</v>
      </c>
      <c r="BN1355">
        <v>0</v>
      </c>
      <c r="BO1355">
        <v>0</v>
      </c>
      <c r="BP1355">
        <v>0</v>
      </c>
      <c r="BQ1355">
        <v>0</v>
      </c>
      <c r="BR1355">
        <v>0</v>
      </c>
      <c r="BS1355">
        <v>0</v>
      </c>
      <c r="BT1355">
        <v>0</v>
      </c>
      <c r="BU1355">
        <v>0</v>
      </c>
      <c r="BV1355">
        <v>0</v>
      </c>
      <c r="BW1355">
        <v>0</v>
      </c>
      <c r="CV1355">
        <v>0</v>
      </c>
      <c r="CW1355">
        <v>0</v>
      </c>
      <c r="CX1355">
        <f>ROUND(Y1355*Source!I1696,9)</f>
        <v>0</v>
      </c>
      <c r="CY1355">
        <f>AD1355</f>
        <v>0</v>
      </c>
      <c r="CZ1355">
        <f>AH1355</f>
        <v>0</v>
      </c>
      <c r="DA1355">
        <f>AL1355</f>
        <v>1</v>
      </c>
      <c r="DB1355">
        <f t="shared" si="640"/>
        <v>0</v>
      </c>
      <c r="DC1355">
        <f t="shared" si="641"/>
        <v>0</v>
      </c>
      <c r="DD1355" t="s">
        <v>3</v>
      </c>
      <c r="DE1355" t="s">
        <v>3</v>
      </c>
      <c r="DF1355">
        <f t="shared" si="642"/>
        <v>0</v>
      </c>
      <c r="DG1355">
        <f t="shared" si="637"/>
        <v>0</v>
      </c>
      <c r="DH1355">
        <f>ROUND(ROUND(AG1355*AK1355,0)*CX1355,0)</f>
        <v>0</v>
      </c>
      <c r="DI1355">
        <f t="shared" ref="DI1355:DI1366" si="643">ROUND(ROUND(AH1355,0)*CX1355,0)</f>
        <v>0</v>
      </c>
      <c r="DJ1355">
        <f>DI1355</f>
        <v>0</v>
      </c>
      <c r="DK1355">
        <v>0</v>
      </c>
      <c r="DL1355" t="s">
        <v>3</v>
      </c>
      <c r="DM1355">
        <v>0</v>
      </c>
      <c r="DN1355" t="s">
        <v>3</v>
      </c>
      <c r="DO1355">
        <v>0</v>
      </c>
    </row>
    <row r="1356" spans="1:119" x14ac:dyDescent="0.2">
      <c r="A1356">
        <f>ROW(Source!A1696)</f>
        <v>1696</v>
      </c>
      <c r="B1356">
        <v>69726884</v>
      </c>
      <c r="C1356">
        <v>69735849</v>
      </c>
      <c r="D1356">
        <v>27439630</v>
      </c>
      <c r="E1356">
        <v>1</v>
      </c>
      <c r="F1356">
        <v>1</v>
      </c>
      <c r="G1356">
        <v>1</v>
      </c>
      <c r="H1356">
        <v>2</v>
      </c>
      <c r="I1356" t="s">
        <v>986</v>
      </c>
      <c r="J1356" t="s">
        <v>987</v>
      </c>
      <c r="K1356" t="s">
        <v>988</v>
      </c>
      <c r="L1356">
        <v>1368</v>
      </c>
      <c r="N1356">
        <v>1011</v>
      </c>
      <c r="O1356" t="s">
        <v>978</v>
      </c>
      <c r="P1356" t="s">
        <v>978</v>
      </c>
      <c r="Q1356">
        <v>1</v>
      </c>
      <c r="W1356">
        <v>0</v>
      </c>
      <c r="X1356">
        <v>-72110300</v>
      </c>
      <c r="Y1356">
        <f t="shared" si="639"/>
        <v>0.84</v>
      </c>
      <c r="AA1356">
        <v>0</v>
      </c>
      <c r="AB1356">
        <v>245.16</v>
      </c>
      <c r="AC1356">
        <v>269.48</v>
      </c>
      <c r="AD1356">
        <v>0</v>
      </c>
      <c r="AE1356">
        <v>0</v>
      </c>
      <c r="AF1356">
        <v>31.27</v>
      </c>
      <c r="AG1356">
        <v>13.61</v>
      </c>
      <c r="AH1356">
        <v>0</v>
      </c>
      <c r="AI1356">
        <v>1</v>
      </c>
      <c r="AJ1356">
        <v>7.84</v>
      </c>
      <c r="AK1356">
        <v>19.8</v>
      </c>
      <c r="AL1356">
        <v>1</v>
      </c>
      <c r="AM1356">
        <v>5</v>
      </c>
      <c r="AN1356">
        <v>0</v>
      </c>
      <c r="AO1356">
        <v>1</v>
      </c>
      <c r="AP1356">
        <v>1</v>
      </c>
      <c r="AQ1356">
        <v>0</v>
      </c>
      <c r="AR1356">
        <v>0</v>
      </c>
      <c r="AS1356" t="s">
        <v>3</v>
      </c>
      <c r="AT1356">
        <v>0.21</v>
      </c>
      <c r="AU1356" t="s">
        <v>199</v>
      </c>
      <c r="AV1356">
        <v>0</v>
      </c>
      <c r="AW1356">
        <v>2</v>
      </c>
      <c r="AX1356">
        <v>69735857</v>
      </c>
      <c r="AY1356">
        <v>1</v>
      </c>
      <c r="AZ1356">
        <v>0</v>
      </c>
      <c r="BA1356">
        <v>1378</v>
      </c>
      <c r="BB1356">
        <v>0</v>
      </c>
      <c r="BC1356">
        <v>0</v>
      </c>
      <c r="BD1356">
        <v>0</v>
      </c>
      <c r="BE1356">
        <v>0</v>
      </c>
      <c r="BF1356">
        <v>0</v>
      </c>
      <c r="BG1356">
        <v>0</v>
      </c>
      <c r="BH1356">
        <v>0</v>
      </c>
      <c r="BI1356">
        <v>0</v>
      </c>
      <c r="BJ1356">
        <v>0</v>
      </c>
      <c r="BK1356">
        <v>0</v>
      </c>
      <c r="BL1356">
        <v>0</v>
      </c>
      <c r="BM1356">
        <v>0</v>
      </c>
      <c r="BN1356">
        <v>0</v>
      </c>
      <c r="BO1356">
        <v>0</v>
      </c>
      <c r="BP1356">
        <v>0</v>
      </c>
      <c r="BQ1356">
        <v>0</v>
      </c>
      <c r="BR1356">
        <v>0</v>
      </c>
      <c r="BS1356">
        <v>0</v>
      </c>
      <c r="BT1356">
        <v>0</v>
      </c>
      <c r="BU1356">
        <v>0</v>
      </c>
      <c r="BV1356">
        <v>0</v>
      </c>
      <c r="BW1356">
        <v>0</v>
      </c>
      <c r="CV1356">
        <v>0</v>
      </c>
      <c r="CW1356">
        <f>ROUND(Y1356*Source!I1696*DO1356,9)</f>
        <v>0</v>
      </c>
      <c r="CX1356">
        <f>ROUND(Y1356*Source!I1696,9)</f>
        <v>0</v>
      </c>
      <c r="CY1356">
        <f>AB1356</f>
        <v>245.16</v>
      </c>
      <c r="CZ1356">
        <f>AF1356</f>
        <v>31.27</v>
      </c>
      <c r="DA1356">
        <f>AJ1356</f>
        <v>7.84</v>
      </c>
      <c r="DB1356">
        <f t="shared" si="640"/>
        <v>26.28</v>
      </c>
      <c r="DC1356">
        <f t="shared" si="641"/>
        <v>11.44</v>
      </c>
      <c r="DD1356" t="s">
        <v>3</v>
      </c>
      <c r="DE1356" t="s">
        <v>3</v>
      </c>
      <c r="DF1356">
        <f t="shared" si="642"/>
        <v>0</v>
      </c>
      <c r="DG1356">
        <f>ROUND(ROUND(AF1356*AJ1356,0)*CX1356,0)</f>
        <v>0</v>
      </c>
      <c r="DH1356">
        <f>ROUND(ROUND(AG1356*AK1356,0)*CX1356,0)</f>
        <v>0</v>
      </c>
      <c r="DI1356">
        <f t="shared" si="643"/>
        <v>0</v>
      </c>
      <c r="DJ1356">
        <f>DG1356</f>
        <v>0</v>
      </c>
      <c r="DK1356">
        <v>0</v>
      </c>
      <c r="DL1356" t="s">
        <v>3</v>
      </c>
      <c r="DM1356">
        <v>0</v>
      </c>
      <c r="DN1356" t="s">
        <v>3</v>
      </c>
      <c r="DO1356">
        <v>0</v>
      </c>
    </row>
    <row r="1357" spans="1:119" x14ac:dyDescent="0.2">
      <c r="A1357">
        <f>ROW(Source!A1696)</f>
        <v>1696</v>
      </c>
      <c r="B1357">
        <v>69726884</v>
      </c>
      <c r="C1357">
        <v>69735849</v>
      </c>
      <c r="D1357">
        <v>27440041</v>
      </c>
      <c r="E1357">
        <v>1</v>
      </c>
      <c r="F1357">
        <v>1</v>
      </c>
      <c r="G1357">
        <v>1</v>
      </c>
      <c r="H1357">
        <v>2</v>
      </c>
      <c r="I1357" t="s">
        <v>1003</v>
      </c>
      <c r="J1357" t="s">
        <v>1004</v>
      </c>
      <c r="K1357" t="s">
        <v>1005</v>
      </c>
      <c r="L1357">
        <v>1368</v>
      </c>
      <c r="N1357">
        <v>1011</v>
      </c>
      <c r="O1357" t="s">
        <v>978</v>
      </c>
      <c r="P1357" t="s">
        <v>978</v>
      </c>
      <c r="Q1357">
        <v>1</v>
      </c>
      <c r="W1357">
        <v>0</v>
      </c>
      <c r="X1357">
        <v>781889226</v>
      </c>
      <c r="Y1357">
        <f t="shared" si="639"/>
        <v>9.2799999999999994</v>
      </c>
      <c r="AA1357">
        <v>0</v>
      </c>
      <c r="AB1357">
        <v>3.92</v>
      </c>
      <c r="AC1357">
        <v>0</v>
      </c>
      <c r="AD1357">
        <v>0</v>
      </c>
      <c r="AE1357">
        <v>0</v>
      </c>
      <c r="AF1357">
        <v>0.5</v>
      </c>
      <c r="AG1357">
        <v>0</v>
      </c>
      <c r="AH1357">
        <v>0</v>
      </c>
      <c r="AI1357">
        <v>1</v>
      </c>
      <c r="AJ1357">
        <v>7.84</v>
      </c>
      <c r="AK1357">
        <v>19.8</v>
      </c>
      <c r="AL1357">
        <v>1</v>
      </c>
      <c r="AM1357">
        <v>5</v>
      </c>
      <c r="AN1357">
        <v>0</v>
      </c>
      <c r="AO1357">
        <v>1</v>
      </c>
      <c r="AP1357">
        <v>1</v>
      </c>
      <c r="AQ1357">
        <v>0</v>
      </c>
      <c r="AR1357">
        <v>0</v>
      </c>
      <c r="AS1357" t="s">
        <v>3</v>
      </c>
      <c r="AT1357">
        <v>2.3199999999999998</v>
      </c>
      <c r="AU1357" t="s">
        <v>199</v>
      </c>
      <c r="AV1357">
        <v>0</v>
      </c>
      <c r="AW1357">
        <v>2</v>
      </c>
      <c r="AX1357">
        <v>69735858</v>
      </c>
      <c r="AY1357">
        <v>1</v>
      </c>
      <c r="AZ1357">
        <v>0</v>
      </c>
      <c r="BA1357">
        <v>1379</v>
      </c>
      <c r="BB1357">
        <v>0</v>
      </c>
      <c r="BC1357">
        <v>0</v>
      </c>
      <c r="BD1357">
        <v>0</v>
      </c>
      <c r="BE1357">
        <v>0</v>
      </c>
      <c r="BF1357">
        <v>0</v>
      </c>
      <c r="BG1357">
        <v>0</v>
      </c>
      <c r="BH1357">
        <v>0</v>
      </c>
      <c r="BI1357">
        <v>0</v>
      </c>
      <c r="BJ1357">
        <v>0</v>
      </c>
      <c r="BK1357">
        <v>0</v>
      </c>
      <c r="BL1357">
        <v>0</v>
      </c>
      <c r="BM1357">
        <v>0</v>
      </c>
      <c r="BN1357">
        <v>0</v>
      </c>
      <c r="BO1357">
        <v>0</v>
      </c>
      <c r="BP1357">
        <v>0</v>
      </c>
      <c r="BQ1357">
        <v>0</v>
      </c>
      <c r="BR1357">
        <v>0</v>
      </c>
      <c r="BS1357">
        <v>0</v>
      </c>
      <c r="BT1357">
        <v>0</v>
      </c>
      <c r="BU1357">
        <v>0</v>
      </c>
      <c r="BV1357">
        <v>0</v>
      </c>
      <c r="BW1357">
        <v>0</v>
      </c>
      <c r="CV1357">
        <v>0</v>
      </c>
      <c r="CW1357">
        <f>ROUND(Y1357*Source!I1696*DO1357,9)</f>
        <v>0</v>
      </c>
      <c r="CX1357">
        <f>ROUND(Y1357*Source!I1696,9)</f>
        <v>0</v>
      </c>
      <c r="CY1357">
        <f>AB1357</f>
        <v>3.92</v>
      </c>
      <c r="CZ1357">
        <f>AF1357</f>
        <v>0.5</v>
      </c>
      <c r="DA1357">
        <f>AJ1357</f>
        <v>7.84</v>
      </c>
      <c r="DB1357">
        <f t="shared" si="640"/>
        <v>4.6399999999999997</v>
      </c>
      <c r="DC1357">
        <f t="shared" si="641"/>
        <v>0</v>
      </c>
      <c r="DD1357" t="s">
        <v>3</v>
      </c>
      <c r="DE1357" t="s">
        <v>3</v>
      </c>
      <c r="DF1357">
        <f t="shared" si="642"/>
        <v>0</v>
      </c>
      <c r="DG1357">
        <f>ROUND(ROUND(AF1357*AJ1357,0)*CX1357,0)</f>
        <v>0</v>
      </c>
      <c r="DH1357">
        <f>ROUND(ROUND(AG1357*AK1357,0)*CX1357,0)</f>
        <v>0</v>
      </c>
      <c r="DI1357">
        <f t="shared" si="643"/>
        <v>0</v>
      </c>
      <c r="DJ1357">
        <f>DG1357</f>
        <v>0</v>
      </c>
      <c r="DK1357">
        <v>0</v>
      </c>
      <c r="DL1357" t="s">
        <v>3</v>
      </c>
      <c r="DM1357">
        <v>0</v>
      </c>
      <c r="DN1357" t="s">
        <v>3</v>
      </c>
      <c r="DO1357">
        <v>0</v>
      </c>
    </row>
    <row r="1358" spans="1:119" x14ac:dyDescent="0.2">
      <c r="A1358">
        <f>ROW(Source!A1696)</f>
        <v>1696</v>
      </c>
      <c r="B1358">
        <v>69726884</v>
      </c>
      <c r="C1358">
        <v>69735849</v>
      </c>
      <c r="D1358">
        <v>61335865</v>
      </c>
      <c r="E1358">
        <v>1</v>
      </c>
      <c r="F1358">
        <v>1</v>
      </c>
      <c r="G1358">
        <v>1</v>
      </c>
      <c r="H1358">
        <v>3</v>
      </c>
      <c r="I1358" t="s">
        <v>502</v>
      </c>
      <c r="J1358" t="s">
        <v>504</v>
      </c>
      <c r="K1358" t="s">
        <v>503</v>
      </c>
      <c r="L1358">
        <v>1339</v>
      </c>
      <c r="N1358">
        <v>1007</v>
      </c>
      <c r="O1358" t="s">
        <v>40</v>
      </c>
      <c r="P1358" t="s">
        <v>40</v>
      </c>
      <c r="Q1358">
        <v>1</v>
      </c>
      <c r="W1358">
        <v>0</v>
      </c>
      <c r="X1358">
        <v>-1690895291</v>
      </c>
      <c r="Y1358">
        <f t="shared" si="639"/>
        <v>2.04</v>
      </c>
      <c r="AA1358">
        <v>4178.62</v>
      </c>
      <c r="AB1358">
        <v>0</v>
      </c>
      <c r="AC1358">
        <v>0</v>
      </c>
      <c r="AD1358">
        <v>0</v>
      </c>
      <c r="AE1358">
        <v>577.88000000000011</v>
      </c>
      <c r="AF1358">
        <v>0</v>
      </c>
      <c r="AG1358">
        <v>0</v>
      </c>
      <c r="AH1358">
        <v>0</v>
      </c>
      <c r="AI1358">
        <v>7.56</v>
      </c>
      <c r="AJ1358">
        <v>1</v>
      </c>
      <c r="AK1358">
        <v>1</v>
      </c>
      <c r="AL1358">
        <v>1</v>
      </c>
      <c r="AM1358">
        <v>5</v>
      </c>
      <c r="AN1358">
        <v>0</v>
      </c>
      <c r="AO1358">
        <v>0</v>
      </c>
      <c r="AP1358">
        <v>1</v>
      </c>
      <c r="AQ1358">
        <v>0</v>
      </c>
      <c r="AR1358">
        <v>0</v>
      </c>
      <c r="AS1358" t="s">
        <v>3</v>
      </c>
      <c r="AT1358">
        <v>0.51</v>
      </c>
      <c r="AU1358" t="s">
        <v>199</v>
      </c>
      <c r="AV1358">
        <v>0</v>
      </c>
      <c r="AW1358">
        <v>1</v>
      </c>
      <c r="AX1358">
        <v>-1</v>
      </c>
      <c r="AY1358">
        <v>0</v>
      </c>
      <c r="AZ1358">
        <v>0</v>
      </c>
      <c r="BA1358" t="s">
        <v>3</v>
      </c>
      <c r="BB1358">
        <v>0</v>
      </c>
      <c r="BC1358">
        <v>0</v>
      </c>
      <c r="BD1358">
        <v>0</v>
      </c>
      <c r="BE1358">
        <v>0</v>
      </c>
      <c r="BF1358">
        <v>0</v>
      </c>
      <c r="BG1358">
        <v>0</v>
      </c>
      <c r="BH1358">
        <v>0</v>
      </c>
      <c r="BI1358">
        <v>0</v>
      </c>
      <c r="BJ1358">
        <v>0</v>
      </c>
      <c r="BK1358">
        <v>0</v>
      </c>
      <c r="BL1358">
        <v>0</v>
      </c>
      <c r="BM1358">
        <v>0</v>
      </c>
      <c r="BN1358">
        <v>0</v>
      </c>
      <c r="BO1358">
        <v>0</v>
      </c>
      <c r="BP1358">
        <v>0</v>
      </c>
      <c r="BQ1358">
        <v>0</v>
      </c>
      <c r="BR1358">
        <v>0</v>
      </c>
      <c r="BS1358">
        <v>0</v>
      </c>
      <c r="BT1358">
        <v>0</v>
      </c>
      <c r="BU1358">
        <v>0</v>
      </c>
      <c r="BV1358">
        <v>0</v>
      </c>
      <c r="BW1358">
        <v>0</v>
      </c>
      <c r="CV1358">
        <v>0</v>
      </c>
      <c r="CW1358">
        <v>0</v>
      </c>
      <c r="CX1358">
        <f>ROUND(Y1358*Source!I1696,9)</f>
        <v>0</v>
      </c>
      <c r="CY1358">
        <f>AA1358</f>
        <v>4178.62</v>
      </c>
      <c r="CZ1358">
        <f>AE1358</f>
        <v>577.88000000000011</v>
      </c>
      <c r="DA1358">
        <f>AI1358</f>
        <v>7.56</v>
      </c>
      <c r="DB1358">
        <f t="shared" si="640"/>
        <v>1178.8800000000001</v>
      </c>
      <c r="DC1358">
        <f t="shared" si="641"/>
        <v>0</v>
      </c>
      <c r="DD1358" t="s">
        <v>3</v>
      </c>
      <c r="DE1358" t="s">
        <v>3</v>
      </c>
      <c r="DF1358">
        <f>ROUND(ROUND(AE1358*AI1358,0)*CX1358,0)</f>
        <v>0</v>
      </c>
      <c r="DG1358">
        <f t="shared" ref="DG1358:DG1368" si="644">ROUND(ROUND(AF1358,0)*CX1358,0)</f>
        <v>0</v>
      </c>
      <c r="DH1358">
        <f t="shared" ref="DH1358:DH1367" si="645">ROUND(ROUND(AG1358,0)*CX1358,0)</f>
        <v>0</v>
      </c>
      <c r="DI1358">
        <f t="shared" si="643"/>
        <v>0</v>
      </c>
      <c r="DJ1358">
        <f>DF1358</f>
        <v>0</v>
      </c>
      <c r="DK1358">
        <v>0</v>
      </c>
      <c r="DL1358" t="s">
        <v>3</v>
      </c>
      <c r="DM1358">
        <v>0</v>
      </c>
      <c r="DN1358" t="s">
        <v>3</v>
      </c>
      <c r="DO1358">
        <v>0</v>
      </c>
    </row>
    <row r="1359" spans="1:119" x14ac:dyDescent="0.2">
      <c r="A1359">
        <f>ROW(Source!A1699)</f>
        <v>1699</v>
      </c>
      <c r="B1359">
        <v>69726971</v>
      </c>
      <c r="C1359">
        <v>69735861</v>
      </c>
      <c r="D1359">
        <v>27498374</v>
      </c>
      <c r="E1359">
        <v>1</v>
      </c>
      <c r="F1359">
        <v>1</v>
      </c>
      <c r="G1359">
        <v>1</v>
      </c>
      <c r="H1359">
        <v>1</v>
      </c>
      <c r="I1359" t="s">
        <v>1030</v>
      </c>
      <c r="J1359" t="s">
        <v>3</v>
      </c>
      <c r="K1359" t="s">
        <v>1031</v>
      </c>
      <c r="L1359">
        <v>1369</v>
      </c>
      <c r="N1359">
        <v>1013</v>
      </c>
      <c r="O1359" t="s">
        <v>974</v>
      </c>
      <c r="P1359" t="s">
        <v>974</v>
      </c>
      <c r="Q1359">
        <v>1</v>
      </c>
      <c r="W1359">
        <v>0</v>
      </c>
      <c r="X1359">
        <v>1538529768</v>
      </c>
      <c r="Y1359">
        <f t="shared" ref="Y1359:Y1390" si="646">AT1359</f>
        <v>26.97</v>
      </c>
      <c r="AA1359">
        <v>0</v>
      </c>
      <c r="AB1359">
        <v>0</v>
      </c>
      <c r="AC1359">
        <v>0</v>
      </c>
      <c r="AD1359">
        <v>11.03</v>
      </c>
      <c r="AE1359">
        <v>0</v>
      </c>
      <c r="AF1359">
        <v>0</v>
      </c>
      <c r="AG1359">
        <v>0</v>
      </c>
      <c r="AH1359">
        <v>11.03</v>
      </c>
      <c r="AI1359">
        <v>1</v>
      </c>
      <c r="AJ1359">
        <v>1</v>
      </c>
      <c r="AK1359">
        <v>1</v>
      </c>
      <c r="AL1359">
        <v>1</v>
      </c>
      <c r="AM1359">
        <v>0</v>
      </c>
      <c r="AN1359">
        <v>0</v>
      </c>
      <c r="AO1359">
        <v>1</v>
      </c>
      <c r="AP1359">
        <v>0</v>
      </c>
      <c r="AQ1359">
        <v>0</v>
      </c>
      <c r="AR1359">
        <v>0</v>
      </c>
      <c r="AS1359" t="s">
        <v>3</v>
      </c>
      <c r="AT1359">
        <v>26.97</v>
      </c>
      <c r="AU1359" t="s">
        <v>3</v>
      </c>
      <c r="AV1359">
        <v>1</v>
      </c>
      <c r="AW1359">
        <v>2</v>
      </c>
      <c r="AX1359">
        <v>69735870</v>
      </c>
      <c r="AY1359">
        <v>1</v>
      </c>
      <c r="AZ1359">
        <v>0</v>
      </c>
      <c r="BA1359">
        <v>1381</v>
      </c>
      <c r="BB1359">
        <v>0</v>
      </c>
      <c r="BC1359">
        <v>0</v>
      </c>
      <c r="BD1359">
        <v>0</v>
      </c>
      <c r="BE1359">
        <v>0</v>
      </c>
      <c r="BF1359">
        <v>0</v>
      </c>
      <c r="BG1359">
        <v>0</v>
      </c>
      <c r="BH1359">
        <v>0</v>
      </c>
      <c r="BI1359">
        <v>0</v>
      </c>
      <c r="BJ1359">
        <v>0</v>
      </c>
      <c r="BK1359">
        <v>0</v>
      </c>
      <c r="BL1359">
        <v>0</v>
      </c>
      <c r="BM1359">
        <v>0</v>
      </c>
      <c r="BN1359">
        <v>0</v>
      </c>
      <c r="BO1359">
        <v>0</v>
      </c>
      <c r="BP1359">
        <v>0</v>
      </c>
      <c r="BQ1359">
        <v>0</v>
      </c>
      <c r="BR1359">
        <v>0</v>
      </c>
      <c r="BS1359">
        <v>0</v>
      </c>
      <c r="BT1359">
        <v>0</v>
      </c>
      <c r="BU1359">
        <v>0</v>
      </c>
      <c r="BV1359">
        <v>0</v>
      </c>
      <c r="BW1359">
        <v>0</v>
      </c>
      <c r="CU1359">
        <f>ROUND(AT1359*Source!I1699*AH1359*AL1359,0)</f>
        <v>0</v>
      </c>
      <c r="CV1359">
        <f>ROUND(Y1359*Source!I1699,9)</f>
        <v>0</v>
      </c>
      <c r="CW1359">
        <v>0</v>
      </c>
      <c r="CX1359">
        <f>ROUND(Y1359*Source!I1699,9)</f>
        <v>0</v>
      </c>
      <c r="CY1359">
        <f>AD1359</f>
        <v>11.03</v>
      </c>
      <c r="CZ1359">
        <f>AH1359</f>
        <v>11.03</v>
      </c>
      <c r="DA1359">
        <f>AL1359</f>
        <v>1</v>
      </c>
      <c r="DB1359">
        <f t="shared" ref="DB1359:DB1390" si="647">ROUND(ROUND(AT1359*CZ1359,2),2)</f>
        <v>297.48</v>
      </c>
      <c r="DC1359">
        <f t="shared" ref="DC1359:DC1390" si="648">ROUND(ROUND(AT1359*AG1359,2),2)</f>
        <v>0</v>
      </c>
      <c r="DD1359" t="s">
        <v>3</v>
      </c>
      <c r="DE1359" t="s">
        <v>3</v>
      </c>
      <c r="DF1359">
        <f t="shared" ref="DF1359:DF1372" si="649">ROUND(ROUND(AE1359,0)*CX1359,0)</f>
        <v>0</v>
      </c>
      <c r="DG1359">
        <f t="shared" si="644"/>
        <v>0</v>
      </c>
      <c r="DH1359">
        <f t="shared" si="645"/>
        <v>0</v>
      </c>
      <c r="DI1359">
        <f t="shared" si="643"/>
        <v>0</v>
      </c>
      <c r="DJ1359">
        <f>DI1359</f>
        <v>0</v>
      </c>
      <c r="DK1359">
        <v>0</v>
      </c>
      <c r="DL1359" t="s">
        <v>3</v>
      </c>
      <c r="DM1359">
        <v>0</v>
      </c>
      <c r="DN1359" t="s">
        <v>3</v>
      </c>
      <c r="DO1359">
        <v>0</v>
      </c>
    </row>
    <row r="1360" spans="1:119" x14ac:dyDescent="0.2">
      <c r="A1360">
        <f>ROW(Source!A1699)</f>
        <v>1699</v>
      </c>
      <c r="B1360">
        <v>69726971</v>
      </c>
      <c r="C1360">
        <v>69735861</v>
      </c>
      <c r="D1360">
        <v>121548</v>
      </c>
      <c r="E1360">
        <v>1</v>
      </c>
      <c r="F1360">
        <v>1</v>
      </c>
      <c r="G1360">
        <v>1</v>
      </c>
      <c r="H1360">
        <v>1</v>
      </c>
      <c r="I1360" t="s">
        <v>36</v>
      </c>
      <c r="J1360" t="s">
        <v>3</v>
      </c>
      <c r="K1360" t="s">
        <v>981</v>
      </c>
      <c r="L1360">
        <v>608254</v>
      </c>
      <c r="N1360">
        <v>1013</v>
      </c>
      <c r="O1360" t="s">
        <v>982</v>
      </c>
      <c r="P1360" t="s">
        <v>982</v>
      </c>
      <c r="Q1360">
        <v>1</v>
      </c>
      <c r="W1360">
        <v>0</v>
      </c>
      <c r="X1360">
        <v>-185737400</v>
      </c>
      <c r="Y1360">
        <f t="shared" si="646"/>
        <v>0.03</v>
      </c>
      <c r="AA1360">
        <v>0</v>
      </c>
      <c r="AB1360">
        <v>0</v>
      </c>
      <c r="AC1360">
        <v>0</v>
      </c>
      <c r="AD1360">
        <v>0</v>
      </c>
      <c r="AE1360">
        <v>0</v>
      </c>
      <c r="AF1360">
        <v>0</v>
      </c>
      <c r="AG1360">
        <v>0</v>
      </c>
      <c r="AH1360">
        <v>0</v>
      </c>
      <c r="AI1360">
        <v>1</v>
      </c>
      <c r="AJ1360">
        <v>1</v>
      </c>
      <c r="AK1360">
        <v>1</v>
      </c>
      <c r="AL1360">
        <v>1</v>
      </c>
      <c r="AM1360">
        <v>0</v>
      </c>
      <c r="AN1360">
        <v>0</v>
      </c>
      <c r="AO1360">
        <v>1</v>
      </c>
      <c r="AP1360">
        <v>0</v>
      </c>
      <c r="AQ1360">
        <v>0</v>
      </c>
      <c r="AR1360">
        <v>0</v>
      </c>
      <c r="AS1360" t="s">
        <v>3</v>
      </c>
      <c r="AT1360">
        <v>0.03</v>
      </c>
      <c r="AU1360" t="s">
        <v>3</v>
      </c>
      <c r="AV1360">
        <v>2</v>
      </c>
      <c r="AW1360">
        <v>2</v>
      </c>
      <c r="AX1360">
        <v>69735871</v>
      </c>
      <c r="AY1360">
        <v>1</v>
      </c>
      <c r="AZ1360">
        <v>0</v>
      </c>
      <c r="BA1360">
        <v>1382</v>
      </c>
      <c r="BB1360">
        <v>0</v>
      </c>
      <c r="BC1360">
        <v>0</v>
      </c>
      <c r="BD1360">
        <v>0</v>
      </c>
      <c r="BE1360">
        <v>0</v>
      </c>
      <c r="BF1360">
        <v>0</v>
      </c>
      <c r="BG1360">
        <v>0</v>
      </c>
      <c r="BH1360">
        <v>0</v>
      </c>
      <c r="BI1360">
        <v>0</v>
      </c>
      <c r="BJ1360">
        <v>0</v>
      </c>
      <c r="BK1360">
        <v>0</v>
      </c>
      <c r="BL1360">
        <v>0</v>
      </c>
      <c r="BM1360">
        <v>0</v>
      </c>
      <c r="BN1360">
        <v>0</v>
      </c>
      <c r="BO1360">
        <v>0</v>
      </c>
      <c r="BP1360">
        <v>0</v>
      </c>
      <c r="BQ1360">
        <v>0</v>
      </c>
      <c r="BR1360">
        <v>0</v>
      </c>
      <c r="BS1360">
        <v>0</v>
      </c>
      <c r="BT1360">
        <v>0</v>
      </c>
      <c r="BU1360">
        <v>0</v>
      </c>
      <c r="BV1360">
        <v>0</v>
      </c>
      <c r="BW1360">
        <v>0</v>
      </c>
      <c r="CV1360">
        <v>0</v>
      </c>
      <c r="CW1360">
        <v>0</v>
      </c>
      <c r="CX1360">
        <f>ROUND(Y1360*Source!I1699,9)</f>
        <v>0</v>
      </c>
      <c r="CY1360">
        <f>AD1360</f>
        <v>0</v>
      </c>
      <c r="CZ1360">
        <f>AH1360</f>
        <v>0</v>
      </c>
      <c r="DA1360">
        <f>AL1360</f>
        <v>1</v>
      </c>
      <c r="DB1360">
        <f t="shared" si="647"/>
        <v>0</v>
      </c>
      <c r="DC1360">
        <f t="shared" si="648"/>
        <v>0</v>
      </c>
      <c r="DD1360" t="s">
        <v>3</v>
      </c>
      <c r="DE1360" t="s">
        <v>3</v>
      </c>
      <c r="DF1360">
        <f t="shared" si="649"/>
        <v>0</v>
      </c>
      <c r="DG1360">
        <f t="shared" si="644"/>
        <v>0</v>
      </c>
      <c r="DH1360">
        <f t="shared" si="645"/>
        <v>0</v>
      </c>
      <c r="DI1360">
        <f t="shared" si="643"/>
        <v>0</v>
      </c>
      <c r="DJ1360">
        <f>DI1360</f>
        <v>0</v>
      </c>
      <c r="DK1360">
        <v>0</v>
      </c>
      <c r="DL1360" t="s">
        <v>3</v>
      </c>
      <c r="DM1360">
        <v>0</v>
      </c>
      <c r="DN1360" t="s">
        <v>3</v>
      </c>
      <c r="DO1360">
        <v>0</v>
      </c>
    </row>
    <row r="1361" spans="1:119" x14ac:dyDescent="0.2">
      <c r="A1361">
        <f>ROW(Source!A1699)</f>
        <v>1699</v>
      </c>
      <c r="B1361">
        <v>69726971</v>
      </c>
      <c r="C1361">
        <v>69735861</v>
      </c>
      <c r="D1361">
        <v>27439630</v>
      </c>
      <c r="E1361">
        <v>1</v>
      </c>
      <c r="F1361">
        <v>1</v>
      </c>
      <c r="G1361">
        <v>1</v>
      </c>
      <c r="H1361">
        <v>2</v>
      </c>
      <c r="I1361" t="s">
        <v>986</v>
      </c>
      <c r="J1361" t="s">
        <v>987</v>
      </c>
      <c r="K1361" t="s">
        <v>988</v>
      </c>
      <c r="L1361">
        <v>1368</v>
      </c>
      <c r="N1361">
        <v>1011</v>
      </c>
      <c r="O1361" t="s">
        <v>978</v>
      </c>
      <c r="P1361" t="s">
        <v>978</v>
      </c>
      <c r="Q1361">
        <v>1</v>
      </c>
      <c r="W1361">
        <v>0</v>
      </c>
      <c r="X1361">
        <v>-72110300</v>
      </c>
      <c r="Y1361">
        <f t="shared" si="646"/>
        <v>0.03</v>
      </c>
      <c r="AA1361">
        <v>0</v>
      </c>
      <c r="AB1361">
        <v>31.27</v>
      </c>
      <c r="AC1361">
        <v>13.61</v>
      </c>
      <c r="AD1361">
        <v>0</v>
      </c>
      <c r="AE1361">
        <v>0</v>
      </c>
      <c r="AF1361">
        <v>31.27</v>
      </c>
      <c r="AG1361">
        <v>13.61</v>
      </c>
      <c r="AH1361">
        <v>0</v>
      </c>
      <c r="AI1361">
        <v>1</v>
      </c>
      <c r="AJ1361">
        <v>1</v>
      </c>
      <c r="AK1361">
        <v>1</v>
      </c>
      <c r="AL1361">
        <v>1</v>
      </c>
      <c r="AM1361">
        <v>0</v>
      </c>
      <c r="AN1361">
        <v>0</v>
      </c>
      <c r="AO1361">
        <v>1</v>
      </c>
      <c r="AP1361">
        <v>0</v>
      </c>
      <c r="AQ1361">
        <v>0</v>
      </c>
      <c r="AR1361">
        <v>0</v>
      </c>
      <c r="AS1361" t="s">
        <v>3</v>
      </c>
      <c r="AT1361">
        <v>0.03</v>
      </c>
      <c r="AU1361" t="s">
        <v>3</v>
      </c>
      <c r="AV1361">
        <v>0</v>
      </c>
      <c r="AW1361">
        <v>2</v>
      </c>
      <c r="AX1361">
        <v>69735872</v>
      </c>
      <c r="AY1361">
        <v>1</v>
      </c>
      <c r="AZ1361">
        <v>0</v>
      </c>
      <c r="BA1361">
        <v>1383</v>
      </c>
      <c r="BB1361">
        <v>0</v>
      </c>
      <c r="BC1361">
        <v>0</v>
      </c>
      <c r="BD1361">
        <v>0</v>
      </c>
      <c r="BE1361">
        <v>0</v>
      </c>
      <c r="BF1361">
        <v>0</v>
      </c>
      <c r="BG1361">
        <v>0</v>
      </c>
      <c r="BH1361">
        <v>0</v>
      </c>
      <c r="BI1361">
        <v>0</v>
      </c>
      <c r="BJ1361">
        <v>0</v>
      </c>
      <c r="BK1361">
        <v>0</v>
      </c>
      <c r="BL1361">
        <v>0</v>
      </c>
      <c r="BM1361">
        <v>0</v>
      </c>
      <c r="BN1361">
        <v>0</v>
      </c>
      <c r="BO1361">
        <v>0</v>
      </c>
      <c r="BP1361">
        <v>0</v>
      </c>
      <c r="BQ1361">
        <v>0</v>
      </c>
      <c r="BR1361">
        <v>0</v>
      </c>
      <c r="BS1361">
        <v>0</v>
      </c>
      <c r="BT1361">
        <v>0</v>
      </c>
      <c r="BU1361">
        <v>0</v>
      </c>
      <c r="BV1361">
        <v>0</v>
      </c>
      <c r="BW1361">
        <v>0</v>
      </c>
      <c r="CV1361">
        <v>0</v>
      </c>
      <c r="CW1361">
        <f>ROUND(Y1361*Source!I1699*DO1361,9)</f>
        <v>0</v>
      </c>
      <c r="CX1361">
        <f>ROUND(Y1361*Source!I1699,9)</f>
        <v>0</v>
      </c>
      <c r="CY1361">
        <f>AB1361</f>
        <v>31.27</v>
      </c>
      <c r="CZ1361">
        <f>AF1361</f>
        <v>31.27</v>
      </c>
      <c r="DA1361">
        <f>AJ1361</f>
        <v>1</v>
      </c>
      <c r="DB1361">
        <f t="shared" si="647"/>
        <v>0.94</v>
      </c>
      <c r="DC1361">
        <f t="shared" si="648"/>
        <v>0.41</v>
      </c>
      <c r="DD1361" t="s">
        <v>3</v>
      </c>
      <c r="DE1361" t="s">
        <v>3</v>
      </c>
      <c r="DF1361">
        <f t="shared" si="649"/>
        <v>0</v>
      </c>
      <c r="DG1361">
        <f t="shared" si="644"/>
        <v>0</v>
      </c>
      <c r="DH1361">
        <f t="shared" si="645"/>
        <v>0</v>
      </c>
      <c r="DI1361">
        <f t="shared" si="643"/>
        <v>0</v>
      </c>
      <c r="DJ1361">
        <f>DG1361</f>
        <v>0</v>
      </c>
      <c r="DK1361">
        <v>0</v>
      </c>
      <c r="DL1361" t="s">
        <v>3</v>
      </c>
      <c r="DM1361">
        <v>0</v>
      </c>
      <c r="DN1361" t="s">
        <v>3</v>
      </c>
      <c r="DO1361">
        <v>0</v>
      </c>
    </row>
    <row r="1362" spans="1:119" x14ac:dyDescent="0.2">
      <c r="A1362">
        <f>ROW(Source!A1699)</f>
        <v>1699</v>
      </c>
      <c r="B1362">
        <v>69726971</v>
      </c>
      <c r="C1362">
        <v>69735861</v>
      </c>
      <c r="D1362">
        <v>27440113</v>
      </c>
      <c r="E1362">
        <v>1</v>
      </c>
      <c r="F1362">
        <v>1</v>
      </c>
      <c r="G1362">
        <v>1</v>
      </c>
      <c r="H1362">
        <v>2</v>
      </c>
      <c r="I1362" t="s">
        <v>1032</v>
      </c>
      <c r="J1362" t="s">
        <v>1033</v>
      </c>
      <c r="K1362" t="s">
        <v>1034</v>
      </c>
      <c r="L1362">
        <v>1368</v>
      </c>
      <c r="N1362">
        <v>1011</v>
      </c>
      <c r="O1362" t="s">
        <v>978</v>
      </c>
      <c r="P1362" t="s">
        <v>978</v>
      </c>
      <c r="Q1362">
        <v>1</v>
      </c>
      <c r="W1362">
        <v>0</v>
      </c>
      <c r="X1362">
        <v>-1092641070</v>
      </c>
      <c r="Y1362">
        <f t="shared" si="646"/>
        <v>0.72</v>
      </c>
      <c r="AA1362">
        <v>0</v>
      </c>
      <c r="AB1362">
        <v>29.26</v>
      </c>
      <c r="AC1362">
        <v>0</v>
      </c>
      <c r="AD1362">
        <v>0</v>
      </c>
      <c r="AE1362">
        <v>0</v>
      </c>
      <c r="AF1362">
        <v>29.26</v>
      </c>
      <c r="AG1362">
        <v>0</v>
      </c>
      <c r="AH1362">
        <v>0</v>
      </c>
      <c r="AI1362">
        <v>1</v>
      </c>
      <c r="AJ1362">
        <v>1</v>
      </c>
      <c r="AK1362">
        <v>1</v>
      </c>
      <c r="AL1362">
        <v>1</v>
      </c>
      <c r="AM1362">
        <v>0</v>
      </c>
      <c r="AN1362">
        <v>0</v>
      </c>
      <c r="AO1362">
        <v>1</v>
      </c>
      <c r="AP1362">
        <v>0</v>
      </c>
      <c r="AQ1362">
        <v>0</v>
      </c>
      <c r="AR1362">
        <v>0</v>
      </c>
      <c r="AS1362" t="s">
        <v>3</v>
      </c>
      <c r="AT1362">
        <v>0.72</v>
      </c>
      <c r="AU1362" t="s">
        <v>3</v>
      </c>
      <c r="AV1362">
        <v>0</v>
      </c>
      <c r="AW1362">
        <v>2</v>
      </c>
      <c r="AX1362">
        <v>69735873</v>
      </c>
      <c r="AY1362">
        <v>1</v>
      </c>
      <c r="AZ1362">
        <v>0</v>
      </c>
      <c r="BA1362">
        <v>1384</v>
      </c>
      <c r="BB1362">
        <v>0</v>
      </c>
      <c r="BC1362">
        <v>0</v>
      </c>
      <c r="BD1362">
        <v>0</v>
      </c>
      <c r="BE1362">
        <v>0</v>
      </c>
      <c r="BF1362">
        <v>0</v>
      </c>
      <c r="BG1362">
        <v>0</v>
      </c>
      <c r="BH1362">
        <v>0</v>
      </c>
      <c r="BI1362">
        <v>0</v>
      </c>
      <c r="BJ1362">
        <v>0</v>
      </c>
      <c r="BK1362">
        <v>0</v>
      </c>
      <c r="BL1362">
        <v>0</v>
      </c>
      <c r="BM1362">
        <v>0</v>
      </c>
      <c r="BN1362">
        <v>0</v>
      </c>
      <c r="BO1362">
        <v>0</v>
      </c>
      <c r="BP1362">
        <v>0</v>
      </c>
      <c r="BQ1362">
        <v>0</v>
      </c>
      <c r="BR1362">
        <v>0</v>
      </c>
      <c r="BS1362">
        <v>0</v>
      </c>
      <c r="BT1362">
        <v>0</v>
      </c>
      <c r="BU1362">
        <v>0</v>
      </c>
      <c r="BV1362">
        <v>0</v>
      </c>
      <c r="BW1362">
        <v>0</v>
      </c>
      <c r="CV1362">
        <v>0</v>
      </c>
      <c r="CW1362">
        <f>ROUND(Y1362*Source!I1699*DO1362,9)</f>
        <v>0</v>
      </c>
      <c r="CX1362">
        <f>ROUND(Y1362*Source!I1699,9)</f>
        <v>0</v>
      </c>
      <c r="CY1362">
        <f>AB1362</f>
        <v>29.26</v>
      </c>
      <c r="CZ1362">
        <f>AF1362</f>
        <v>29.26</v>
      </c>
      <c r="DA1362">
        <f>AJ1362</f>
        <v>1</v>
      </c>
      <c r="DB1362">
        <f t="shared" si="647"/>
        <v>21.07</v>
      </c>
      <c r="DC1362">
        <f t="shared" si="648"/>
        <v>0</v>
      </c>
      <c r="DD1362" t="s">
        <v>3</v>
      </c>
      <c r="DE1362" t="s">
        <v>3</v>
      </c>
      <c r="DF1362">
        <f t="shared" si="649"/>
        <v>0</v>
      </c>
      <c r="DG1362">
        <f t="shared" si="644"/>
        <v>0</v>
      </c>
      <c r="DH1362">
        <f t="shared" si="645"/>
        <v>0</v>
      </c>
      <c r="DI1362">
        <f t="shared" si="643"/>
        <v>0</v>
      </c>
      <c r="DJ1362">
        <f>DG1362</f>
        <v>0</v>
      </c>
      <c r="DK1362">
        <v>0</v>
      </c>
      <c r="DL1362" t="s">
        <v>3</v>
      </c>
      <c r="DM1362">
        <v>0</v>
      </c>
      <c r="DN1362" t="s">
        <v>3</v>
      </c>
      <c r="DO1362">
        <v>0</v>
      </c>
    </row>
    <row r="1363" spans="1:119" x14ac:dyDescent="0.2">
      <c r="A1363">
        <f>ROW(Source!A1699)</f>
        <v>1699</v>
      </c>
      <c r="B1363">
        <v>69726971</v>
      </c>
      <c r="C1363">
        <v>69735861</v>
      </c>
      <c r="D1363">
        <v>27441197</v>
      </c>
      <c r="E1363">
        <v>1</v>
      </c>
      <c r="F1363">
        <v>1</v>
      </c>
      <c r="G1363">
        <v>1</v>
      </c>
      <c r="H1363">
        <v>2</v>
      </c>
      <c r="I1363" t="s">
        <v>1035</v>
      </c>
      <c r="J1363" t="s">
        <v>1036</v>
      </c>
      <c r="K1363" t="s">
        <v>1037</v>
      </c>
      <c r="L1363">
        <v>1368</v>
      </c>
      <c r="N1363">
        <v>1011</v>
      </c>
      <c r="O1363" t="s">
        <v>978</v>
      </c>
      <c r="P1363" t="s">
        <v>978</v>
      </c>
      <c r="Q1363">
        <v>1</v>
      </c>
      <c r="W1363">
        <v>0</v>
      </c>
      <c r="X1363">
        <v>-1589430619</v>
      </c>
      <c r="Y1363">
        <f t="shared" si="646"/>
        <v>0.25</v>
      </c>
      <c r="AA1363">
        <v>0</v>
      </c>
      <c r="AB1363">
        <v>2.7</v>
      </c>
      <c r="AC1363">
        <v>0</v>
      </c>
      <c r="AD1363">
        <v>0</v>
      </c>
      <c r="AE1363">
        <v>0</v>
      </c>
      <c r="AF1363">
        <v>2.7</v>
      </c>
      <c r="AG1363">
        <v>0</v>
      </c>
      <c r="AH1363">
        <v>0</v>
      </c>
      <c r="AI1363">
        <v>1</v>
      </c>
      <c r="AJ1363">
        <v>1</v>
      </c>
      <c r="AK1363">
        <v>1</v>
      </c>
      <c r="AL1363">
        <v>1</v>
      </c>
      <c r="AM1363">
        <v>0</v>
      </c>
      <c r="AN1363">
        <v>0</v>
      </c>
      <c r="AO1363">
        <v>1</v>
      </c>
      <c r="AP1363">
        <v>0</v>
      </c>
      <c r="AQ1363">
        <v>0</v>
      </c>
      <c r="AR1363">
        <v>0</v>
      </c>
      <c r="AS1363" t="s">
        <v>3</v>
      </c>
      <c r="AT1363">
        <v>0.25</v>
      </c>
      <c r="AU1363" t="s">
        <v>3</v>
      </c>
      <c r="AV1363">
        <v>0</v>
      </c>
      <c r="AW1363">
        <v>2</v>
      </c>
      <c r="AX1363">
        <v>69735874</v>
      </c>
      <c r="AY1363">
        <v>1</v>
      </c>
      <c r="AZ1363">
        <v>0</v>
      </c>
      <c r="BA1363">
        <v>1385</v>
      </c>
      <c r="BB1363">
        <v>0</v>
      </c>
      <c r="BC1363">
        <v>0</v>
      </c>
      <c r="BD1363">
        <v>0</v>
      </c>
      <c r="BE1363">
        <v>0</v>
      </c>
      <c r="BF1363">
        <v>0</v>
      </c>
      <c r="BG1363">
        <v>0</v>
      </c>
      <c r="BH1363">
        <v>0</v>
      </c>
      <c r="BI1363">
        <v>0</v>
      </c>
      <c r="BJ1363">
        <v>0</v>
      </c>
      <c r="BK1363">
        <v>0</v>
      </c>
      <c r="BL1363">
        <v>0</v>
      </c>
      <c r="BM1363">
        <v>0</v>
      </c>
      <c r="BN1363">
        <v>0</v>
      </c>
      <c r="BO1363">
        <v>0</v>
      </c>
      <c r="BP1363">
        <v>0</v>
      </c>
      <c r="BQ1363">
        <v>0</v>
      </c>
      <c r="BR1363">
        <v>0</v>
      </c>
      <c r="BS1363">
        <v>0</v>
      </c>
      <c r="BT1363">
        <v>0</v>
      </c>
      <c r="BU1363">
        <v>0</v>
      </c>
      <c r="BV1363">
        <v>0</v>
      </c>
      <c r="BW1363">
        <v>0</v>
      </c>
      <c r="CV1363">
        <v>0</v>
      </c>
      <c r="CW1363">
        <f>ROUND(Y1363*Source!I1699*DO1363,9)</f>
        <v>0</v>
      </c>
      <c r="CX1363">
        <f>ROUND(Y1363*Source!I1699,9)</f>
        <v>0</v>
      </c>
      <c r="CY1363">
        <f>AB1363</f>
        <v>2.7</v>
      </c>
      <c r="CZ1363">
        <f>AF1363</f>
        <v>2.7</v>
      </c>
      <c r="DA1363">
        <f>AJ1363</f>
        <v>1</v>
      </c>
      <c r="DB1363">
        <f t="shared" si="647"/>
        <v>0.68</v>
      </c>
      <c r="DC1363">
        <f t="shared" si="648"/>
        <v>0</v>
      </c>
      <c r="DD1363" t="s">
        <v>3</v>
      </c>
      <c r="DE1363" t="s">
        <v>3</v>
      </c>
      <c r="DF1363">
        <f t="shared" si="649"/>
        <v>0</v>
      </c>
      <c r="DG1363">
        <f t="shared" si="644"/>
        <v>0</v>
      </c>
      <c r="DH1363">
        <f t="shared" si="645"/>
        <v>0</v>
      </c>
      <c r="DI1363">
        <f t="shared" si="643"/>
        <v>0</v>
      </c>
      <c r="DJ1363">
        <f>DG1363</f>
        <v>0</v>
      </c>
      <c r="DK1363">
        <v>0</v>
      </c>
      <c r="DL1363" t="s">
        <v>3</v>
      </c>
      <c r="DM1363">
        <v>0</v>
      </c>
      <c r="DN1363" t="s">
        <v>3</v>
      </c>
      <c r="DO1363">
        <v>0</v>
      </c>
    </row>
    <row r="1364" spans="1:119" x14ac:dyDescent="0.2">
      <c r="A1364">
        <f>ROW(Source!A1699)</f>
        <v>1699</v>
      </c>
      <c r="B1364">
        <v>69726971</v>
      </c>
      <c r="C1364">
        <v>69735861</v>
      </c>
      <c r="D1364">
        <v>27441327</v>
      </c>
      <c r="E1364">
        <v>1</v>
      </c>
      <c r="F1364">
        <v>1</v>
      </c>
      <c r="G1364">
        <v>1</v>
      </c>
      <c r="H1364">
        <v>2</v>
      </c>
      <c r="I1364" t="s">
        <v>975</v>
      </c>
      <c r="J1364" t="s">
        <v>976</v>
      </c>
      <c r="K1364" t="s">
        <v>977</v>
      </c>
      <c r="L1364">
        <v>1368</v>
      </c>
      <c r="N1364">
        <v>1011</v>
      </c>
      <c r="O1364" t="s">
        <v>978</v>
      </c>
      <c r="P1364" t="s">
        <v>978</v>
      </c>
      <c r="Q1364">
        <v>1</v>
      </c>
      <c r="W1364">
        <v>0</v>
      </c>
      <c r="X1364">
        <v>-1583389094</v>
      </c>
      <c r="Y1364">
        <f t="shared" si="646"/>
        <v>0.04</v>
      </c>
      <c r="AA1364">
        <v>0</v>
      </c>
      <c r="AB1364">
        <v>93.37</v>
      </c>
      <c r="AC1364">
        <v>11.69</v>
      </c>
      <c r="AD1364">
        <v>0</v>
      </c>
      <c r="AE1364">
        <v>0</v>
      </c>
      <c r="AF1364">
        <v>93.37</v>
      </c>
      <c r="AG1364">
        <v>11.69</v>
      </c>
      <c r="AH1364">
        <v>0</v>
      </c>
      <c r="AI1364">
        <v>1</v>
      </c>
      <c r="AJ1364">
        <v>1</v>
      </c>
      <c r="AK1364">
        <v>1</v>
      </c>
      <c r="AL1364">
        <v>1</v>
      </c>
      <c r="AM1364">
        <v>0</v>
      </c>
      <c r="AN1364">
        <v>0</v>
      </c>
      <c r="AO1364">
        <v>1</v>
      </c>
      <c r="AP1364">
        <v>0</v>
      </c>
      <c r="AQ1364">
        <v>0</v>
      </c>
      <c r="AR1364">
        <v>0</v>
      </c>
      <c r="AS1364" t="s">
        <v>3</v>
      </c>
      <c r="AT1364">
        <v>0.04</v>
      </c>
      <c r="AU1364" t="s">
        <v>3</v>
      </c>
      <c r="AV1364">
        <v>0</v>
      </c>
      <c r="AW1364">
        <v>2</v>
      </c>
      <c r="AX1364">
        <v>69735875</v>
      </c>
      <c r="AY1364">
        <v>1</v>
      </c>
      <c r="AZ1364">
        <v>0</v>
      </c>
      <c r="BA1364">
        <v>1386</v>
      </c>
      <c r="BB1364">
        <v>0</v>
      </c>
      <c r="BC1364">
        <v>0</v>
      </c>
      <c r="BD1364">
        <v>0</v>
      </c>
      <c r="BE1364">
        <v>0</v>
      </c>
      <c r="BF1364">
        <v>0</v>
      </c>
      <c r="BG1364">
        <v>0</v>
      </c>
      <c r="BH1364">
        <v>0</v>
      </c>
      <c r="BI1364">
        <v>0</v>
      </c>
      <c r="BJ1364">
        <v>0</v>
      </c>
      <c r="BK1364">
        <v>0</v>
      </c>
      <c r="BL1364">
        <v>0</v>
      </c>
      <c r="BM1364">
        <v>0</v>
      </c>
      <c r="BN1364">
        <v>0</v>
      </c>
      <c r="BO1364">
        <v>0</v>
      </c>
      <c r="BP1364">
        <v>0</v>
      </c>
      <c r="BQ1364">
        <v>0</v>
      </c>
      <c r="BR1364">
        <v>0</v>
      </c>
      <c r="BS1364">
        <v>0</v>
      </c>
      <c r="BT1364">
        <v>0</v>
      </c>
      <c r="BU1364">
        <v>0</v>
      </c>
      <c r="BV1364">
        <v>0</v>
      </c>
      <c r="BW1364">
        <v>0</v>
      </c>
      <c r="CV1364">
        <v>0</v>
      </c>
      <c r="CW1364">
        <f>ROUND(Y1364*Source!I1699*DO1364,9)</f>
        <v>0</v>
      </c>
      <c r="CX1364">
        <f>ROUND(Y1364*Source!I1699,9)</f>
        <v>0</v>
      </c>
      <c r="CY1364">
        <f>AB1364</f>
        <v>93.37</v>
      </c>
      <c r="CZ1364">
        <f>AF1364</f>
        <v>93.37</v>
      </c>
      <c r="DA1364">
        <f>AJ1364</f>
        <v>1</v>
      </c>
      <c r="DB1364">
        <f t="shared" si="647"/>
        <v>3.73</v>
      </c>
      <c r="DC1364">
        <f t="shared" si="648"/>
        <v>0.47</v>
      </c>
      <c r="DD1364" t="s">
        <v>3</v>
      </c>
      <c r="DE1364" t="s">
        <v>3</v>
      </c>
      <c r="DF1364">
        <f t="shared" si="649"/>
        <v>0</v>
      </c>
      <c r="DG1364">
        <f t="shared" si="644"/>
        <v>0</v>
      </c>
      <c r="DH1364">
        <f t="shared" si="645"/>
        <v>0</v>
      </c>
      <c r="DI1364">
        <f t="shared" si="643"/>
        <v>0</v>
      </c>
      <c r="DJ1364">
        <f>DG1364</f>
        <v>0</v>
      </c>
      <c r="DK1364">
        <v>0</v>
      </c>
      <c r="DL1364" t="s">
        <v>3</v>
      </c>
      <c r="DM1364">
        <v>0</v>
      </c>
      <c r="DN1364" t="s">
        <v>3</v>
      </c>
      <c r="DO1364">
        <v>0</v>
      </c>
    </row>
    <row r="1365" spans="1:119" x14ac:dyDescent="0.2">
      <c r="A1365">
        <f>ROW(Source!A1699)</f>
        <v>1699</v>
      </c>
      <c r="B1365">
        <v>69726971</v>
      </c>
      <c r="C1365">
        <v>69735861</v>
      </c>
      <c r="D1365">
        <v>27371543</v>
      </c>
      <c r="E1365">
        <v>1</v>
      </c>
      <c r="F1365">
        <v>1</v>
      </c>
      <c r="G1365">
        <v>1</v>
      </c>
      <c r="H1365">
        <v>3</v>
      </c>
      <c r="I1365" t="s">
        <v>66</v>
      </c>
      <c r="J1365" t="s">
        <v>267</v>
      </c>
      <c r="K1365" t="s">
        <v>67</v>
      </c>
      <c r="L1365">
        <v>1346</v>
      </c>
      <c r="N1365">
        <v>1009</v>
      </c>
      <c r="O1365" t="s">
        <v>68</v>
      </c>
      <c r="P1365" t="s">
        <v>68</v>
      </c>
      <c r="Q1365">
        <v>1</v>
      </c>
      <c r="W1365">
        <v>0</v>
      </c>
      <c r="X1365">
        <v>-2014069362</v>
      </c>
      <c r="Y1365">
        <f t="shared" si="646"/>
        <v>0.5</v>
      </c>
      <c r="AA1365">
        <v>1.82</v>
      </c>
      <c r="AB1365">
        <v>0</v>
      </c>
      <c r="AC1365">
        <v>0</v>
      </c>
      <c r="AD1365">
        <v>0</v>
      </c>
      <c r="AE1365">
        <v>1.82</v>
      </c>
      <c r="AF1365">
        <v>0</v>
      </c>
      <c r="AG1365">
        <v>0</v>
      </c>
      <c r="AH1365">
        <v>0</v>
      </c>
      <c r="AI1365">
        <v>1</v>
      </c>
      <c r="AJ1365">
        <v>1</v>
      </c>
      <c r="AK1365">
        <v>1</v>
      </c>
      <c r="AL1365">
        <v>1</v>
      </c>
      <c r="AM1365">
        <v>0</v>
      </c>
      <c r="AN1365">
        <v>0</v>
      </c>
      <c r="AO1365">
        <v>0</v>
      </c>
      <c r="AP1365">
        <v>1</v>
      </c>
      <c r="AQ1365">
        <v>0</v>
      </c>
      <c r="AR1365">
        <v>0</v>
      </c>
      <c r="AS1365" t="s">
        <v>3</v>
      </c>
      <c r="AT1365">
        <v>0.5</v>
      </c>
      <c r="AU1365" t="s">
        <v>3</v>
      </c>
      <c r="AV1365">
        <v>0</v>
      </c>
      <c r="AW1365">
        <v>2</v>
      </c>
      <c r="AX1365">
        <v>69735878</v>
      </c>
      <c r="AY1365">
        <v>1</v>
      </c>
      <c r="AZ1365">
        <v>0</v>
      </c>
      <c r="BA1365">
        <v>1389</v>
      </c>
      <c r="BB1365">
        <v>3</v>
      </c>
      <c r="BC1365">
        <v>0</v>
      </c>
      <c r="BD1365">
        <v>0</v>
      </c>
      <c r="BE1365">
        <v>0</v>
      </c>
      <c r="BF1365">
        <v>0</v>
      </c>
      <c r="BG1365">
        <v>0</v>
      </c>
      <c r="BH1365">
        <v>0</v>
      </c>
      <c r="BI1365">
        <v>0</v>
      </c>
      <c r="BJ1365">
        <v>0</v>
      </c>
      <c r="BK1365">
        <v>0</v>
      </c>
      <c r="BL1365">
        <v>0</v>
      </c>
      <c r="BM1365">
        <v>0</v>
      </c>
      <c r="BN1365">
        <v>0</v>
      </c>
      <c r="BO1365">
        <v>0</v>
      </c>
      <c r="BP1365">
        <v>0</v>
      </c>
      <c r="BQ1365">
        <v>0</v>
      </c>
      <c r="BR1365">
        <v>0</v>
      </c>
      <c r="BS1365">
        <v>0</v>
      </c>
      <c r="BT1365">
        <v>0</v>
      </c>
      <c r="BU1365">
        <v>0</v>
      </c>
      <c r="BV1365">
        <v>0</v>
      </c>
      <c r="BW1365">
        <v>0</v>
      </c>
      <c r="CV1365">
        <v>0</v>
      </c>
      <c r="CW1365">
        <v>0</v>
      </c>
      <c r="CX1365">
        <f>ROUND(Y1365*Source!I1699,9)</f>
        <v>0</v>
      </c>
      <c r="CY1365">
        <f>AA1365</f>
        <v>1.82</v>
      </c>
      <c r="CZ1365">
        <f>AE1365</f>
        <v>1.82</v>
      </c>
      <c r="DA1365">
        <f>AI1365</f>
        <v>1</v>
      </c>
      <c r="DB1365">
        <f t="shared" si="647"/>
        <v>0.91</v>
      </c>
      <c r="DC1365">
        <f t="shared" si="648"/>
        <v>0</v>
      </c>
      <c r="DD1365" t="s">
        <v>3</v>
      </c>
      <c r="DE1365" t="s">
        <v>3</v>
      </c>
      <c r="DF1365">
        <f t="shared" si="649"/>
        <v>0</v>
      </c>
      <c r="DG1365">
        <f t="shared" si="644"/>
        <v>0</v>
      </c>
      <c r="DH1365">
        <f t="shared" si="645"/>
        <v>0</v>
      </c>
      <c r="DI1365">
        <f t="shared" si="643"/>
        <v>0</v>
      </c>
      <c r="DJ1365">
        <f>DF1365</f>
        <v>0</v>
      </c>
      <c r="DK1365">
        <v>0</v>
      </c>
      <c r="DL1365" t="s">
        <v>3</v>
      </c>
      <c r="DM1365">
        <v>0</v>
      </c>
      <c r="DN1365" t="s">
        <v>3</v>
      </c>
      <c r="DO1365">
        <v>0</v>
      </c>
    </row>
    <row r="1366" spans="1:119" x14ac:dyDescent="0.2">
      <c r="A1366">
        <f>ROW(Source!A1699)</f>
        <v>1699</v>
      </c>
      <c r="B1366">
        <v>69726971</v>
      </c>
      <c r="C1366">
        <v>69735861</v>
      </c>
      <c r="D1366">
        <v>27387054</v>
      </c>
      <c r="E1366">
        <v>1</v>
      </c>
      <c r="F1366">
        <v>1</v>
      </c>
      <c r="G1366">
        <v>1</v>
      </c>
      <c r="H1366">
        <v>3</v>
      </c>
      <c r="I1366" t="s">
        <v>404</v>
      </c>
      <c r="J1366" t="s">
        <v>731</v>
      </c>
      <c r="K1366" t="s">
        <v>405</v>
      </c>
      <c r="L1366">
        <v>1348</v>
      </c>
      <c r="N1366">
        <v>1009</v>
      </c>
      <c r="O1366" t="s">
        <v>78</v>
      </c>
      <c r="P1366" t="s">
        <v>78</v>
      </c>
      <c r="Q1366">
        <v>1000</v>
      </c>
      <c r="W1366">
        <v>0</v>
      </c>
      <c r="X1366">
        <v>1170742764</v>
      </c>
      <c r="Y1366">
        <f t="shared" si="646"/>
        <v>0.06</v>
      </c>
      <c r="AA1366">
        <v>11956.78</v>
      </c>
      <c r="AB1366">
        <v>0</v>
      </c>
      <c r="AC1366">
        <v>0</v>
      </c>
      <c r="AD1366">
        <v>0</v>
      </c>
      <c r="AE1366">
        <v>11956.78</v>
      </c>
      <c r="AF1366">
        <v>0</v>
      </c>
      <c r="AG1366">
        <v>0</v>
      </c>
      <c r="AH1366">
        <v>0</v>
      </c>
      <c r="AI1366">
        <v>1</v>
      </c>
      <c r="AJ1366">
        <v>1</v>
      </c>
      <c r="AK1366">
        <v>1</v>
      </c>
      <c r="AL1366">
        <v>1</v>
      </c>
      <c r="AM1366">
        <v>0</v>
      </c>
      <c r="AN1366">
        <v>0</v>
      </c>
      <c r="AO1366">
        <v>0</v>
      </c>
      <c r="AP1366">
        <v>1</v>
      </c>
      <c r="AQ1366">
        <v>0</v>
      </c>
      <c r="AR1366">
        <v>0</v>
      </c>
      <c r="AS1366" t="s">
        <v>3</v>
      </c>
      <c r="AT1366">
        <v>0.06</v>
      </c>
      <c r="AU1366" t="s">
        <v>3</v>
      </c>
      <c r="AV1366">
        <v>0</v>
      </c>
      <c r="AW1366">
        <v>1</v>
      </c>
      <c r="AX1366">
        <v>-1</v>
      </c>
      <c r="AY1366">
        <v>0</v>
      </c>
      <c r="AZ1366">
        <v>0</v>
      </c>
      <c r="BA1366" t="s">
        <v>3</v>
      </c>
      <c r="BB1366">
        <v>0</v>
      </c>
      <c r="BC1366">
        <v>0</v>
      </c>
      <c r="BD1366">
        <v>0</v>
      </c>
      <c r="BE1366">
        <v>0</v>
      </c>
      <c r="BF1366">
        <v>0</v>
      </c>
      <c r="BG1366">
        <v>0</v>
      </c>
      <c r="BH1366">
        <v>0</v>
      </c>
      <c r="BI1366">
        <v>0</v>
      </c>
      <c r="BJ1366">
        <v>0</v>
      </c>
      <c r="BK1366">
        <v>0</v>
      </c>
      <c r="BL1366">
        <v>0</v>
      </c>
      <c r="BM1366">
        <v>0</v>
      </c>
      <c r="BN1366">
        <v>0</v>
      </c>
      <c r="BO1366">
        <v>0</v>
      </c>
      <c r="BP1366">
        <v>0</v>
      </c>
      <c r="BQ1366">
        <v>0</v>
      </c>
      <c r="BR1366">
        <v>0</v>
      </c>
      <c r="BS1366">
        <v>0</v>
      </c>
      <c r="BT1366">
        <v>0</v>
      </c>
      <c r="BU1366">
        <v>0</v>
      </c>
      <c r="BV1366">
        <v>0</v>
      </c>
      <c r="BW1366">
        <v>0</v>
      </c>
      <c r="CV1366">
        <v>0</v>
      </c>
      <c r="CW1366">
        <v>0</v>
      </c>
      <c r="CX1366">
        <f>ROUND(Y1366*Source!I1699,9)</f>
        <v>0</v>
      </c>
      <c r="CY1366">
        <f>AA1366</f>
        <v>11956.78</v>
      </c>
      <c r="CZ1366">
        <f>AE1366</f>
        <v>11956.78</v>
      </c>
      <c r="DA1366">
        <f>AI1366</f>
        <v>1</v>
      </c>
      <c r="DB1366">
        <f t="shared" si="647"/>
        <v>717.41</v>
      </c>
      <c r="DC1366">
        <f t="shared" si="648"/>
        <v>0</v>
      </c>
      <c r="DD1366" t="s">
        <v>3</v>
      </c>
      <c r="DE1366" t="s">
        <v>3</v>
      </c>
      <c r="DF1366">
        <f t="shared" si="649"/>
        <v>0</v>
      </c>
      <c r="DG1366">
        <f t="shared" si="644"/>
        <v>0</v>
      </c>
      <c r="DH1366">
        <f t="shared" si="645"/>
        <v>0</v>
      </c>
      <c r="DI1366">
        <f t="shared" si="643"/>
        <v>0</v>
      </c>
      <c r="DJ1366">
        <f>DF1366</f>
        <v>0</v>
      </c>
      <c r="DK1366">
        <v>0</v>
      </c>
      <c r="DL1366" t="s">
        <v>3</v>
      </c>
      <c r="DM1366">
        <v>0</v>
      </c>
      <c r="DN1366" t="s">
        <v>3</v>
      </c>
      <c r="DO1366">
        <v>0</v>
      </c>
    </row>
    <row r="1367" spans="1:119" x14ac:dyDescent="0.2">
      <c r="A1367">
        <f>ROW(Source!A1700)</f>
        <v>1700</v>
      </c>
      <c r="B1367">
        <v>69726884</v>
      </c>
      <c r="C1367">
        <v>69735861</v>
      </c>
      <c r="D1367">
        <v>27498374</v>
      </c>
      <c r="E1367">
        <v>1</v>
      </c>
      <c r="F1367">
        <v>1</v>
      </c>
      <c r="G1367">
        <v>1</v>
      </c>
      <c r="H1367">
        <v>1</v>
      </c>
      <c r="I1367" t="s">
        <v>1030</v>
      </c>
      <c r="J1367" t="s">
        <v>3</v>
      </c>
      <c r="K1367" t="s">
        <v>1031</v>
      </c>
      <c r="L1367">
        <v>1369</v>
      </c>
      <c r="N1367">
        <v>1013</v>
      </c>
      <c r="O1367" t="s">
        <v>974</v>
      </c>
      <c r="P1367" t="s">
        <v>974</v>
      </c>
      <c r="Q1367">
        <v>1</v>
      </c>
      <c r="W1367">
        <v>0</v>
      </c>
      <c r="X1367">
        <v>1538529768</v>
      </c>
      <c r="Y1367">
        <f t="shared" si="646"/>
        <v>26.97</v>
      </c>
      <c r="AA1367">
        <v>0</v>
      </c>
      <c r="AB1367">
        <v>0</v>
      </c>
      <c r="AC1367">
        <v>0</v>
      </c>
      <c r="AD1367">
        <v>279.72000000000003</v>
      </c>
      <c r="AE1367">
        <v>0</v>
      </c>
      <c r="AF1367">
        <v>0</v>
      </c>
      <c r="AG1367">
        <v>0</v>
      </c>
      <c r="AH1367">
        <v>11.03</v>
      </c>
      <c r="AI1367">
        <v>1</v>
      </c>
      <c r="AJ1367">
        <v>1</v>
      </c>
      <c r="AK1367">
        <v>1</v>
      </c>
      <c r="AL1367">
        <v>25.36</v>
      </c>
      <c r="AM1367">
        <v>5</v>
      </c>
      <c r="AN1367">
        <v>0</v>
      </c>
      <c r="AO1367">
        <v>1</v>
      </c>
      <c r="AP1367">
        <v>0</v>
      </c>
      <c r="AQ1367">
        <v>0</v>
      </c>
      <c r="AR1367">
        <v>0</v>
      </c>
      <c r="AS1367" t="s">
        <v>3</v>
      </c>
      <c r="AT1367">
        <v>26.97</v>
      </c>
      <c r="AU1367" t="s">
        <v>3</v>
      </c>
      <c r="AV1367">
        <v>1</v>
      </c>
      <c r="AW1367">
        <v>2</v>
      </c>
      <c r="AX1367">
        <v>69735870</v>
      </c>
      <c r="AY1367">
        <v>1</v>
      </c>
      <c r="AZ1367">
        <v>0</v>
      </c>
      <c r="BA1367">
        <v>1390</v>
      </c>
      <c r="BB1367">
        <v>0</v>
      </c>
      <c r="BC1367">
        <v>0</v>
      </c>
      <c r="BD1367">
        <v>0</v>
      </c>
      <c r="BE1367">
        <v>0</v>
      </c>
      <c r="BF1367">
        <v>0</v>
      </c>
      <c r="BG1367">
        <v>0</v>
      </c>
      <c r="BH1367">
        <v>0</v>
      </c>
      <c r="BI1367">
        <v>0</v>
      </c>
      <c r="BJ1367">
        <v>0</v>
      </c>
      <c r="BK1367">
        <v>0</v>
      </c>
      <c r="BL1367">
        <v>0</v>
      </c>
      <c r="BM1367">
        <v>0</v>
      </c>
      <c r="BN1367">
        <v>0</v>
      </c>
      <c r="BO1367">
        <v>0</v>
      </c>
      <c r="BP1367">
        <v>0</v>
      </c>
      <c r="BQ1367">
        <v>0</v>
      </c>
      <c r="BR1367">
        <v>0</v>
      </c>
      <c r="BS1367">
        <v>0</v>
      </c>
      <c r="BT1367">
        <v>0</v>
      </c>
      <c r="BU1367">
        <v>0</v>
      </c>
      <c r="BV1367">
        <v>0</v>
      </c>
      <c r="BW1367">
        <v>0</v>
      </c>
      <c r="CU1367">
        <f>ROUND(AT1367*Source!I1700*AH1367*AL1367,0)</f>
        <v>0</v>
      </c>
      <c r="CV1367">
        <f>ROUND(Y1367*Source!I1700,9)</f>
        <v>0</v>
      </c>
      <c r="CW1367">
        <v>0</v>
      </c>
      <c r="CX1367">
        <f>ROUND(Y1367*Source!I1700,9)</f>
        <v>0</v>
      </c>
      <c r="CY1367">
        <f>AD1367</f>
        <v>279.72000000000003</v>
      </c>
      <c r="CZ1367">
        <f>AH1367</f>
        <v>11.03</v>
      </c>
      <c r="DA1367">
        <f>AL1367</f>
        <v>25.36</v>
      </c>
      <c r="DB1367">
        <f t="shared" si="647"/>
        <v>297.48</v>
      </c>
      <c r="DC1367">
        <f t="shared" si="648"/>
        <v>0</v>
      </c>
      <c r="DD1367" t="s">
        <v>3</v>
      </c>
      <c r="DE1367" t="s">
        <v>3</v>
      </c>
      <c r="DF1367">
        <f t="shared" si="649"/>
        <v>0</v>
      </c>
      <c r="DG1367">
        <f t="shared" si="644"/>
        <v>0</v>
      </c>
      <c r="DH1367">
        <f t="shared" si="645"/>
        <v>0</v>
      </c>
      <c r="DI1367">
        <f>ROUND(ROUND(AH1367*AL1367,0)*CX1367,0)</f>
        <v>0</v>
      </c>
      <c r="DJ1367">
        <f>DI1367</f>
        <v>0</v>
      </c>
      <c r="DK1367">
        <v>0</v>
      </c>
      <c r="DL1367" t="s">
        <v>3</v>
      </c>
      <c r="DM1367">
        <v>0</v>
      </c>
      <c r="DN1367" t="s">
        <v>3</v>
      </c>
      <c r="DO1367">
        <v>0</v>
      </c>
    </row>
    <row r="1368" spans="1:119" x14ac:dyDescent="0.2">
      <c r="A1368">
        <f>ROW(Source!A1700)</f>
        <v>1700</v>
      </c>
      <c r="B1368">
        <v>69726884</v>
      </c>
      <c r="C1368">
        <v>69735861</v>
      </c>
      <c r="D1368">
        <v>121548</v>
      </c>
      <c r="E1368">
        <v>1</v>
      </c>
      <c r="F1368">
        <v>1</v>
      </c>
      <c r="G1368">
        <v>1</v>
      </c>
      <c r="H1368">
        <v>1</v>
      </c>
      <c r="I1368" t="s">
        <v>36</v>
      </c>
      <c r="J1368" t="s">
        <v>3</v>
      </c>
      <c r="K1368" t="s">
        <v>981</v>
      </c>
      <c r="L1368">
        <v>608254</v>
      </c>
      <c r="N1368">
        <v>1013</v>
      </c>
      <c r="O1368" t="s">
        <v>982</v>
      </c>
      <c r="P1368" t="s">
        <v>982</v>
      </c>
      <c r="Q1368">
        <v>1</v>
      </c>
      <c r="W1368">
        <v>0</v>
      </c>
      <c r="X1368">
        <v>-185737400</v>
      </c>
      <c r="Y1368">
        <f t="shared" si="646"/>
        <v>0.03</v>
      </c>
      <c r="AA1368">
        <v>0</v>
      </c>
      <c r="AB1368">
        <v>0</v>
      </c>
      <c r="AC1368">
        <v>0</v>
      </c>
      <c r="AD1368">
        <v>0</v>
      </c>
      <c r="AE1368">
        <v>0</v>
      </c>
      <c r="AF1368">
        <v>0</v>
      </c>
      <c r="AG1368">
        <v>0</v>
      </c>
      <c r="AH1368">
        <v>0</v>
      </c>
      <c r="AI1368">
        <v>1</v>
      </c>
      <c r="AJ1368">
        <v>1</v>
      </c>
      <c r="AK1368">
        <v>19.8</v>
      </c>
      <c r="AL1368">
        <v>1</v>
      </c>
      <c r="AM1368">
        <v>5</v>
      </c>
      <c r="AN1368">
        <v>0</v>
      </c>
      <c r="AO1368">
        <v>1</v>
      </c>
      <c r="AP1368">
        <v>0</v>
      </c>
      <c r="AQ1368">
        <v>0</v>
      </c>
      <c r="AR1368">
        <v>0</v>
      </c>
      <c r="AS1368" t="s">
        <v>3</v>
      </c>
      <c r="AT1368">
        <v>0.03</v>
      </c>
      <c r="AU1368" t="s">
        <v>3</v>
      </c>
      <c r="AV1368">
        <v>2</v>
      </c>
      <c r="AW1368">
        <v>2</v>
      </c>
      <c r="AX1368">
        <v>69735871</v>
      </c>
      <c r="AY1368">
        <v>1</v>
      </c>
      <c r="AZ1368">
        <v>0</v>
      </c>
      <c r="BA1368">
        <v>1391</v>
      </c>
      <c r="BB1368">
        <v>0</v>
      </c>
      <c r="BC1368">
        <v>0</v>
      </c>
      <c r="BD1368">
        <v>0</v>
      </c>
      <c r="BE1368">
        <v>0</v>
      </c>
      <c r="BF1368">
        <v>0</v>
      </c>
      <c r="BG1368">
        <v>0</v>
      </c>
      <c r="BH1368">
        <v>0</v>
      </c>
      <c r="BI1368">
        <v>0</v>
      </c>
      <c r="BJ1368">
        <v>0</v>
      </c>
      <c r="BK1368">
        <v>0</v>
      </c>
      <c r="BL1368">
        <v>0</v>
      </c>
      <c r="BM1368">
        <v>0</v>
      </c>
      <c r="BN1368">
        <v>0</v>
      </c>
      <c r="BO1368">
        <v>0</v>
      </c>
      <c r="BP1368">
        <v>0</v>
      </c>
      <c r="BQ1368">
        <v>0</v>
      </c>
      <c r="BR1368">
        <v>0</v>
      </c>
      <c r="BS1368">
        <v>0</v>
      </c>
      <c r="BT1368">
        <v>0</v>
      </c>
      <c r="BU1368">
        <v>0</v>
      </c>
      <c r="BV1368">
        <v>0</v>
      </c>
      <c r="BW1368">
        <v>0</v>
      </c>
      <c r="CV1368">
        <v>0</v>
      </c>
      <c r="CW1368">
        <v>0</v>
      </c>
      <c r="CX1368">
        <f>ROUND(Y1368*Source!I1700,9)</f>
        <v>0</v>
      </c>
      <c r="CY1368">
        <f>AD1368</f>
        <v>0</v>
      </c>
      <c r="CZ1368">
        <f>AH1368</f>
        <v>0</v>
      </c>
      <c r="DA1368">
        <f>AL1368</f>
        <v>1</v>
      </c>
      <c r="DB1368">
        <f t="shared" si="647"/>
        <v>0</v>
      </c>
      <c r="DC1368">
        <f t="shared" si="648"/>
        <v>0</v>
      </c>
      <c r="DD1368" t="s">
        <v>3</v>
      </c>
      <c r="DE1368" t="s">
        <v>3</v>
      </c>
      <c r="DF1368">
        <f t="shared" si="649"/>
        <v>0</v>
      </c>
      <c r="DG1368">
        <f t="shared" si="644"/>
        <v>0</v>
      </c>
      <c r="DH1368">
        <f>ROUND(ROUND(AG1368*AK1368,0)*CX1368,0)</f>
        <v>0</v>
      </c>
      <c r="DI1368">
        <f t="shared" ref="DI1368:DI1385" si="650">ROUND(ROUND(AH1368,0)*CX1368,0)</f>
        <v>0</v>
      </c>
      <c r="DJ1368">
        <f>DI1368</f>
        <v>0</v>
      </c>
      <c r="DK1368">
        <v>0</v>
      </c>
      <c r="DL1368" t="s">
        <v>3</v>
      </c>
      <c r="DM1368">
        <v>0</v>
      </c>
      <c r="DN1368" t="s">
        <v>3</v>
      </c>
      <c r="DO1368">
        <v>0</v>
      </c>
    </row>
    <row r="1369" spans="1:119" x14ac:dyDescent="0.2">
      <c r="A1369">
        <f>ROW(Source!A1700)</f>
        <v>1700</v>
      </c>
      <c r="B1369">
        <v>69726884</v>
      </c>
      <c r="C1369">
        <v>69735861</v>
      </c>
      <c r="D1369">
        <v>27439630</v>
      </c>
      <c r="E1369">
        <v>1</v>
      </c>
      <c r="F1369">
        <v>1</v>
      </c>
      <c r="G1369">
        <v>1</v>
      </c>
      <c r="H1369">
        <v>2</v>
      </c>
      <c r="I1369" t="s">
        <v>986</v>
      </c>
      <c r="J1369" t="s">
        <v>987</v>
      </c>
      <c r="K1369" t="s">
        <v>988</v>
      </c>
      <c r="L1369">
        <v>1368</v>
      </c>
      <c r="N1369">
        <v>1011</v>
      </c>
      <c r="O1369" t="s">
        <v>978</v>
      </c>
      <c r="P1369" t="s">
        <v>978</v>
      </c>
      <c r="Q1369">
        <v>1</v>
      </c>
      <c r="W1369">
        <v>0</v>
      </c>
      <c r="X1369">
        <v>-72110300</v>
      </c>
      <c r="Y1369">
        <f t="shared" si="646"/>
        <v>0.03</v>
      </c>
      <c r="AA1369">
        <v>0</v>
      </c>
      <c r="AB1369">
        <v>245.16</v>
      </c>
      <c r="AC1369">
        <v>269.48</v>
      </c>
      <c r="AD1369">
        <v>0</v>
      </c>
      <c r="AE1369">
        <v>0</v>
      </c>
      <c r="AF1369">
        <v>31.27</v>
      </c>
      <c r="AG1369">
        <v>13.61</v>
      </c>
      <c r="AH1369">
        <v>0</v>
      </c>
      <c r="AI1369">
        <v>1</v>
      </c>
      <c r="AJ1369">
        <v>7.84</v>
      </c>
      <c r="AK1369">
        <v>19.8</v>
      </c>
      <c r="AL1369">
        <v>1</v>
      </c>
      <c r="AM1369">
        <v>5</v>
      </c>
      <c r="AN1369">
        <v>0</v>
      </c>
      <c r="AO1369">
        <v>1</v>
      </c>
      <c r="AP1369">
        <v>0</v>
      </c>
      <c r="AQ1369">
        <v>0</v>
      </c>
      <c r="AR1369">
        <v>0</v>
      </c>
      <c r="AS1369" t="s">
        <v>3</v>
      </c>
      <c r="AT1369">
        <v>0.03</v>
      </c>
      <c r="AU1369" t="s">
        <v>3</v>
      </c>
      <c r="AV1369">
        <v>0</v>
      </c>
      <c r="AW1369">
        <v>2</v>
      </c>
      <c r="AX1369">
        <v>69735872</v>
      </c>
      <c r="AY1369">
        <v>1</v>
      </c>
      <c r="AZ1369">
        <v>0</v>
      </c>
      <c r="BA1369">
        <v>1392</v>
      </c>
      <c r="BB1369">
        <v>0</v>
      </c>
      <c r="BC1369">
        <v>0</v>
      </c>
      <c r="BD1369">
        <v>0</v>
      </c>
      <c r="BE1369">
        <v>0</v>
      </c>
      <c r="BF1369">
        <v>0</v>
      </c>
      <c r="BG1369">
        <v>0</v>
      </c>
      <c r="BH1369">
        <v>0</v>
      </c>
      <c r="BI1369">
        <v>0</v>
      </c>
      <c r="BJ1369">
        <v>0</v>
      </c>
      <c r="BK1369">
        <v>0</v>
      </c>
      <c r="BL1369">
        <v>0</v>
      </c>
      <c r="BM1369">
        <v>0</v>
      </c>
      <c r="BN1369">
        <v>0</v>
      </c>
      <c r="BO1369">
        <v>0</v>
      </c>
      <c r="BP1369">
        <v>0</v>
      </c>
      <c r="BQ1369">
        <v>0</v>
      </c>
      <c r="BR1369">
        <v>0</v>
      </c>
      <c r="BS1369">
        <v>0</v>
      </c>
      <c r="BT1369">
        <v>0</v>
      </c>
      <c r="BU1369">
        <v>0</v>
      </c>
      <c r="BV1369">
        <v>0</v>
      </c>
      <c r="BW1369">
        <v>0</v>
      </c>
      <c r="CV1369">
        <v>0</v>
      </c>
      <c r="CW1369">
        <f>ROUND(Y1369*Source!I1700*DO1369,9)</f>
        <v>0</v>
      </c>
      <c r="CX1369">
        <f>ROUND(Y1369*Source!I1700,9)</f>
        <v>0</v>
      </c>
      <c r="CY1369">
        <f>AB1369</f>
        <v>245.16</v>
      </c>
      <c r="CZ1369">
        <f>AF1369</f>
        <v>31.27</v>
      </c>
      <c r="DA1369">
        <f>AJ1369</f>
        <v>7.84</v>
      </c>
      <c r="DB1369">
        <f t="shared" si="647"/>
        <v>0.94</v>
      </c>
      <c r="DC1369">
        <f t="shared" si="648"/>
        <v>0.41</v>
      </c>
      <c r="DD1369" t="s">
        <v>3</v>
      </c>
      <c r="DE1369" t="s">
        <v>3</v>
      </c>
      <c r="DF1369">
        <f t="shared" si="649"/>
        <v>0</v>
      </c>
      <c r="DG1369">
        <f>ROUND(ROUND(AF1369*AJ1369,0)*CX1369,0)</f>
        <v>0</v>
      </c>
      <c r="DH1369">
        <f>ROUND(ROUND(AG1369*AK1369,0)*CX1369,0)</f>
        <v>0</v>
      </c>
      <c r="DI1369">
        <f t="shared" si="650"/>
        <v>0</v>
      </c>
      <c r="DJ1369">
        <f>DG1369</f>
        <v>0</v>
      </c>
      <c r="DK1369">
        <v>0</v>
      </c>
      <c r="DL1369" t="s">
        <v>3</v>
      </c>
      <c r="DM1369">
        <v>0</v>
      </c>
      <c r="DN1369" t="s">
        <v>3</v>
      </c>
      <c r="DO1369">
        <v>0</v>
      </c>
    </row>
    <row r="1370" spans="1:119" x14ac:dyDescent="0.2">
      <c r="A1370">
        <f>ROW(Source!A1700)</f>
        <v>1700</v>
      </c>
      <c r="B1370">
        <v>69726884</v>
      </c>
      <c r="C1370">
        <v>69735861</v>
      </c>
      <c r="D1370">
        <v>27440113</v>
      </c>
      <c r="E1370">
        <v>1</v>
      </c>
      <c r="F1370">
        <v>1</v>
      </c>
      <c r="G1370">
        <v>1</v>
      </c>
      <c r="H1370">
        <v>2</v>
      </c>
      <c r="I1370" t="s">
        <v>1032</v>
      </c>
      <c r="J1370" t="s">
        <v>1033</v>
      </c>
      <c r="K1370" t="s">
        <v>1034</v>
      </c>
      <c r="L1370">
        <v>1368</v>
      </c>
      <c r="N1370">
        <v>1011</v>
      </c>
      <c r="O1370" t="s">
        <v>978</v>
      </c>
      <c r="P1370" t="s">
        <v>978</v>
      </c>
      <c r="Q1370">
        <v>1</v>
      </c>
      <c r="W1370">
        <v>0</v>
      </c>
      <c r="X1370">
        <v>-1092641070</v>
      </c>
      <c r="Y1370">
        <f t="shared" si="646"/>
        <v>0.72</v>
      </c>
      <c r="AA1370">
        <v>0</v>
      </c>
      <c r="AB1370">
        <v>229.4</v>
      </c>
      <c r="AC1370">
        <v>0</v>
      </c>
      <c r="AD1370">
        <v>0</v>
      </c>
      <c r="AE1370">
        <v>0</v>
      </c>
      <c r="AF1370">
        <v>29.26</v>
      </c>
      <c r="AG1370">
        <v>0</v>
      </c>
      <c r="AH1370">
        <v>0</v>
      </c>
      <c r="AI1370">
        <v>1</v>
      </c>
      <c r="AJ1370">
        <v>7.84</v>
      </c>
      <c r="AK1370">
        <v>19.8</v>
      </c>
      <c r="AL1370">
        <v>1</v>
      </c>
      <c r="AM1370">
        <v>5</v>
      </c>
      <c r="AN1370">
        <v>0</v>
      </c>
      <c r="AO1370">
        <v>1</v>
      </c>
      <c r="AP1370">
        <v>0</v>
      </c>
      <c r="AQ1370">
        <v>0</v>
      </c>
      <c r="AR1370">
        <v>0</v>
      </c>
      <c r="AS1370" t="s">
        <v>3</v>
      </c>
      <c r="AT1370">
        <v>0.72</v>
      </c>
      <c r="AU1370" t="s">
        <v>3</v>
      </c>
      <c r="AV1370">
        <v>0</v>
      </c>
      <c r="AW1370">
        <v>2</v>
      </c>
      <c r="AX1370">
        <v>69735873</v>
      </c>
      <c r="AY1370">
        <v>1</v>
      </c>
      <c r="AZ1370">
        <v>0</v>
      </c>
      <c r="BA1370">
        <v>1393</v>
      </c>
      <c r="BB1370">
        <v>0</v>
      </c>
      <c r="BC1370">
        <v>0</v>
      </c>
      <c r="BD1370">
        <v>0</v>
      </c>
      <c r="BE1370">
        <v>0</v>
      </c>
      <c r="BF1370">
        <v>0</v>
      </c>
      <c r="BG1370">
        <v>0</v>
      </c>
      <c r="BH1370">
        <v>0</v>
      </c>
      <c r="BI1370">
        <v>0</v>
      </c>
      <c r="BJ1370">
        <v>0</v>
      </c>
      <c r="BK1370">
        <v>0</v>
      </c>
      <c r="BL1370">
        <v>0</v>
      </c>
      <c r="BM1370">
        <v>0</v>
      </c>
      <c r="BN1370">
        <v>0</v>
      </c>
      <c r="BO1370">
        <v>0</v>
      </c>
      <c r="BP1370">
        <v>0</v>
      </c>
      <c r="BQ1370">
        <v>0</v>
      </c>
      <c r="BR1370">
        <v>0</v>
      </c>
      <c r="BS1370">
        <v>0</v>
      </c>
      <c r="BT1370">
        <v>0</v>
      </c>
      <c r="BU1370">
        <v>0</v>
      </c>
      <c r="BV1370">
        <v>0</v>
      </c>
      <c r="BW1370">
        <v>0</v>
      </c>
      <c r="CV1370">
        <v>0</v>
      </c>
      <c r="CW1370">
        <f>ROUND(Y1370*Source!I1700*DO1370,9)</f>
        <v>0</v>
      </c>
      <c r="CX1370">
        <f>ROUND(Y1370*Source!I1700,9)</f>
        <v>0</v>
      </c>
      <c r="CY1370">
        <f>AB1370</f>
        <v>229.4</v>
      </c>
      <c r="CZ1370">
        <f>AF1370</f>
        <v>29.26</v>
      </c>
      <c r="DA1370">
        <f>AJ1370</f>
        <v>7.84</v>
      </c>
      <c r="DB1370">
        <f t="shared" si="647"/>
        <v>21.07</v>
      </c>
      <c r="DC1370">
        <f t="shared" si="648"/>
        <v>0</v>
      </c>
      <c r="DD1370" t="s">
        <v>3</v>
      </c>
      <c r="DE1370" t="s">
        <v>3</v>
      </c>
      <c r="DF1370">
        <f t="shared" si="649"/>
        <v>0</v>
      </c>
      <c r="DG1370">
        <f>ROUND(ROUND(AF1370*AJ1370,0)*CX1370,0)</f>
        <v>0</v>
      </c>
      <c r="DH1370">
        <f>ROUND(ROUND(AG1370*AK1370,0)*CX1370,0)</f>
        <v>0</v>
      </c>
      <c r="DI1370">
        <f t="shared" si="650"/>
        <v>0</v>
      </c>
      <c r="DJ1370">
        <f>DG1370</f>
        <v>0</v>
      </c>
      <c r="DK1370">
        <v>0</v>
      </c>
      <c r="DL1370" t="s">
        <v>3</v>
      </c>
      <c r="DM1370">
        <v>0</v>
      </c>
      <c r="DN1370" t="s">
        <v>3</v>
      </c>
      <c r="DO1370">
        <v>0</v>
      </c>
    </row>
    <row r="1371" spans="1:119" x14ac:dyDescent="0.2">
      <c r="A1371">
        <f>ROW(Source!A1700)</f>
        <v>1700</v>
      </c>
      <c r="B1371">
        <v>69726884</v>
      </c>
      <c r="C1371">
        <v>69735861</v>
      </c>
      <c r="D1371">
        <v>27441197</v>
      </c>
      <c r="E1371">
        <v>1</v>
      </c>
      <c r="F1371">
        <v>1</v>
      </c>
      <c r="G1371">
        <v>1</v>
      </c>
      <c r="H1371">
        <v>2</v>
      </c>
      <c r="I1371" t="s">
        <v>1035</v>
      </c>
      <c r="J1371" t="s">
        <v>1036</v>
      </c>
      <c r="K1371" t="s">
        <v>1037</v>
      </c>
      <c r="L1371">
        <v>1368</v>
      </c>
      <c r="N1371">
        <v>1011</v>
      </c>
      <c r="O1371" t="s">
        <v>978</v>
      </c>
      <c r="P1371" t="s">
        <v>978</v>
      </c>
      <c r="Q1371">
        <v>1</v>
      </c>
      <c r="W1371">
        <v>0</v>
      </c>
      <c r="X1371">
        <v>-1589430619</v>
      </c>
      <c r="Y1371">
        <f t="shared" si="646"/>
        <v>0.25</v>
      </c>
      <c r="AA1371">
        <v>0</v>
      </c>
      <c r="AB1371">
        <v>21.17</v>
      </c>
      <c r="AC1371">
        <v>0</v>
      </c>
      <c r="AD1371">
        <v>0</v>
      </c>
      <c r="AE1371">
        <v>0</v>
      </c>
      <c r="AF1371">
        <v>2.7</v>
      </c>
      <c r="AG1371">
        <v>0</v>
      </c>
      <c r="AH1371">
        <v>0</v>
      </c>
      <c r="AI1371">
        <v>1</v>
      </c>
      <c r="AJ1371">
        <v>7.84</v>
      </c>
      <c r="AK1371">
        <v>19.8</v>
      </c>
      <c r="AL1371">
        <v>1</v>
      </c>
      <c r="AM1371">
        <v>5</v>
      </c>
      <c r="AN1371">
        <v>0</v>
      </c>
      <c r="AO1371">
        <v>1</v>
      </c>
      <c r="AP1371">
        <v>0</v>
      </c>
      <c r="AQ1371">
        <v>0</v>
      </c>
      <c r="AR1371">
        <v>0</v>
      </c>
      <c r="AS1371" t="s">
        <v>3</v>
      </c>
      <c r="AT1371">
        <v>0.25</v>
      </c>
      <c r="AU1371" t="s">
        <v>3</v>
      </c>
      <c r="AV1371">
        <v>0</v>
      </c>
      <c r="AW1371">
        <v>2</v>
      </c>
      <c r="AX1371">
        <v>69735874</v>
      </c>
      <c r="AY1371">
        <v>1</v>
      </c>
      <c r="AZ1371">
        <v>0</v>
      </c>
      <c r="BA1371">
        <v>1394</v>
      </c>
      <c r="BB1371">
        <v>0</v>
      </c>
      <c r="BC1371">
        <v>0</v>
      </c>
      <c r="BD1371">
        <v>0</v>
      </c>
      <c r="BE1371">
        <v>0</v>
      </c>
      <c r="BF1371">
        <v>0</v>
      </c>
      <c r="BG1371">
        <v>0</v>
      </c>
      <c r="BH1371">
        <v>0</v>
      </c>
      <c r="BI1371">
        <v>0</v>
      </c>
      <c r="BJ1371">
        <v>0</v>
      </c>
      <c r="BK1371">
        <v>0</v>
      </c>
      <c r="BL1371">
        <v>0</v>
      </c>
      <c r="BM1371">
        <v>0</v>
      </c>
      <c r="BN1371">
        <v>0</v>
      </c>
      <c r="BO1371">
        <v>0</v>
      </c>
      <c r="BP1371">
        <v>0</v>
      </c>
      <c r="BQ1371">
        <v>0</v>
      </c>
      <c r="BR1371">
        <v>0</v>
      </c>
      <c r="BS1371">
        <v>0</v>
      </c>
      <c r="BT1371">
        <v>0</v>
      </c>
      <c r="BU1371">
        <v>0</v>
      </c>
      <c r="BV1371">
        <v>0</v>
      </c>
      <c r="BW1371">
        <v>0</v>
      </c>
      <c r="CV1371">
        <v>0</v>
      </c>
      <c r="CW1371">
        <f>ROUND(Y1371*Source!I1700*DO1371,9)</f>
        <v>0</v>
      </c>
      <c r="CX1371">
        <f>ROUND(Y1371*Source!I1700,9)</f>
        <v>0</v>
      </c>
      <c r="CY1371">
        <f>AB1371</f>
        <v>21.17</v>
      </c>
      <c r="CZ1371">
        <f>AF1371</f>
        <v>2.7</v>
      </c>
      <c r="DA1371">
        <f>AJ1371</f>
        <v>7.84</v>
      </c>
      <c r="DB1371">
        <f t="shared" si="647"/>
        <v>0.68</v>
      </c>
      <c r="DC1371">
        <f t="shared" si="648"/>
        <v>0</v>
      </c>
      <c r="DD1371" t="s">
        <v>3</v>
      </c>
      <c r="DE1371" t="s">
        <v>3</v>
      </c>
      <c r="DF1371">
        <f t="shared" si="649"/>
        <v>0</v>
      </c>
      <c r="DG1371">
        <f>ROUND(ROUND(AF1371*AJ1371,0)*CX1371,0)</f>
        <v>0</v>
      </c>
      <c r="DH1371">
        <f>ROUND(ROUND(AG1371*AK1371,0)*CX1371,0)</f>
        <v>0</v>
      </c>
      <c r="DI1371">
        <f t="shared" si="650"/>
        <v>0</v>
      </c>
      <c r="DJ1371">
        <f>DG1371</f>
        <v>0</v>
      </c>
      <c r="DK1371">
        <v>0</v>
      </c>
      <c r="DL1371" t="s">
        <v>3</v>
      </c>
      <c r="DM1371">
        <v>0</v>
      </c>
      <c r="DN1371" t="s">
        <v>3</v>
      </c>
      <c r="DO1371">
        <v>0</v>
      </c>
    </row>
    <row r="1372" spans="1:119" x14ac:dyDescent="0.2">
      <c r="A1372">
        <f>ROW(Source!A1700)</f>
        <v>1700</v>
      </c>
      <c r="B1372">
        <v>69726884</v>
      </c>
      <c r="C1372">
        <v>69735861</v>
      </c>
      <c r="D1372">
        <v>27441327</v>
      </c>
      <c r="E1372">
        <v>1</v>
      </c>
      <c r="F1372">
        <v>1</v>
      </c>
      <c r="G1372">
        <v>1</v>
      </c>
      <c r="H1372">
        <v>2</v>
      </c>
      <c r="I1372" t="s">
        <v>975</v>
      </c>
      <c r="J1372" t="s">
        <v>976</v>
      </c>
      <c r="K1372" t="s">
        <v>977</v>
      </c>
      <c r="L1372">
        <v>1368</v>
      </c>
      <c r="N1372">
        <v>1011</v>
      </c>
      <c r="O1372" t="s">
        <v>978</v>
      </c>
      <c r="P1372" t="s">
        <v>978</v>
      </c>
      <c r="Q1372">
        <v>1</v>
      </c>
      <c r="W1372">
        <v>0</v>
      </c>
      <c r="X1372">
        <v>-1583389094</v>
      </c>
      <c r="Y1372">
        <f t="shared" si="646"/>
        <v>0.04</v>
      </c>
      <c r="AA1372">
        <v>0</v>
      </c>
      <c r="AB1372">
        <v>732.02</v>
      </c>
      <c r="AC1372">
        <v>231.46</v>
      </c>
      <c r="AD1372">
        <v>0</v>
      </c>
      <c r="AE1372">
        <v>0</v>
      </c>
      <c r="AF1372">
        <v>93.37</v>
      </c>
      <c r="AG1372">
        <v>11.69</v>
      </c>
      <c r="AH1372">
        <v>0</v>
      </c>
      <c r="AI1372">
        <v>1</v>
      </c>
      <c r="AJ1372">
        <v>7.84</v>
      </c>
      <c r="AK1372">
        <v>19.8</v>
      </c>
      <c r="AL1372">
        <v>1</v>
      </c>
      <c r="AM1372">
        <v>5</v>
      </c>
      <c r="AN1372">
        <v>0</v>
      </c>
      <c r="AO1372">
        <v>1</v>
      </c>
      <c r="AP1372">
        <v>0</v>
      </c>
      <c r="AQ1372">
        <v>0</v>
      </c>
      <c r="AR1372">
        <v>0</v>
      </c>
      <c r="AS1372" t="s">
        <v>3</v>
      </c>
      <c r="AT1372">
        <v>0.04</v>
      </c>
      <c r="AU1372" t="s">
        <v>3</v>
      </c>
      <c r="AV1372">
        <v>0</v>
      </c>
      <c r="AW1372">
        <v>2</v>
      </c>
      <c r="AX1372">
        <v>69735875</v>
      </c>
      <c r="AY1372">
        <v>1</v>
      </c>
      <c r="AZ1372">
        <v>0</v>
      </c>
      <c r="BA1372">
        <v>1395</v>
      </c>
      <c r="BB1372">
        <v>0</v>
      </c>
      <c r="BC1372">
        <v>0</v>
      </c>
      <c r="BD1372">
        <v>0</v>
      </c>
      <c r="BE1372">
        <v>0</v>
      </c>
      <c r="BF1372">
        <v>0</v>
      </c>
      <c r="BG1372">
        <v>0</v>
      </c>
      <c r="BH1372">
        <v>0</v>
      </c>
      <c r="BI1372">
        <v>0</v>
      </c>
      <c r="BJ1372">
        <v>0</v>
      </c>
      <c r="BK1372">
        <v>0</v>
      </c>
      <c r="BL1372">
        <v>0</v>
      </c>
      <c r="BM1372">
        <v>0</v>
      </c>
      <c r="BN1372">
        <v>0</v>
      </c>
      <c r="BO1372">
        <v>0</v>
      </c>
      <c r="BP1372">
        <v>0</v>
      </c>
      <c r="BQ1372">
        <v>0</v>
      </c>
      <c r="BR1372">
        <v>0</v>
      </c>
      <c r="BS1372">
        <v>0</v>
      </c>
      <c r="BT1372">
        <v>0</v>
      </c>
      <c r="BU1372">
        <v>0</v>
      </c>
      <c r="BV1372">
        <v>0</v>
      </c>
      <c r="BW1372">
        <v>0</v>
      </c>
      <c r="CV1372">
        <v>0</v>
      </c>
      <c r="CW1372">
        <f>ROUND(Y1372*Source!I1700*DO1372,9)</f>
        <v>0</v>
      </c>
      <c r="CX1372">
        <f>ROUND(Y1372*Source!I1700,9)</f>
        <v>0</v>
      </c>
      <c r="CY1372">
        <f>AB1372</f>
        <v>732.02</v>
      </c>
      <c r="CZ1372">
        <f>AF1372</f>
        <v>93.37</v>
      </c>
      <c r="DA1372">
        <f>AJ1372</f>
        <v>7.84</v>
      </c>
      <c r="DB1372">
        <f t="shared" si="647"/>
        <v>3.73</v>
      </c>
      <c r="DC1372">
        <f t="shared" si="648"/>
        <v>0.47</v>
      </c>
      <c r="DD1372" t="s">
        <v>3</v>
      </c>
      <c r="DE1372" t="s">
        <v>3</v>
      </c>
      <c r="DF1372">
        <f t="shared" si="649"/>
        <v>0</v>
      </c>
      <c r="DG1372">
        <f>ROUND(ROUND(AF1372*AJ1372,0)*CX1372,0)</f>
        <v>0</v>
      </c>
      <c r="DH1372">
        <f>ROUND(ROUND(AG1372*AK1372,0)*CX1372,0)</f>
        <v>0</v>
      </c>
      <c r="DI1372">
        <f t="shared" si="650"/>
        <v>0</v>
      </c>
      <c r="DJ1372">
        <f>DG1372</f>
        <v>0</v>
      </c>
      <c r="DK1372">
        <v>0</v>
      </c>
      <c r="DL1372" t="s">
        <v>3</v>
      </c>
      <c r="DM1372">
        <v>0</v>
      </c>
      <c r="DN1372" t="s">
        <v>3</v>
      </c>
      <c r="DO1372">
        <v>0</v>
      </c>
    </row>
    <row r="1373" spans="1:119" x14ac:dyDescent="0.2">
      <c r="A1373">
        <f>ROW(Source!A1700)</f>
        <v>1700</v>
      </c>
      <c r="B1373">
        <v>69726884</v>
      </c>
      <c r="C1373">
        <v>69735861</v>
      </c>
      <c r="D1373">
        <v>27371543</v>
      </c>
      <c r="E1373">
        <v>1</v>
      </c>
      <c r="F1373">
        <v>1</v>
      </c>
      <c r="G1373">
        <v>1</v>
      </c>
      <c r="H1373">
        <v>3</v>
      </c>
      <c r="I1373" t="s">
        <v>66</v>
      </c>
      <c r="J1373" t="s">
        <v>267</v>
      </c>
      <c r="K1373" t="s">
        <v>67</v>
      </c>
      <c r="L1373">
        <v>1346</v>
      </c>
      <c r="N1373">
        <v>1009</v>
      </c>
      <c r="O1373" t="s">
        <v>68</v>
      </c>
      <c r="P1373" t="s">
        <v>68</v>
      </c>
      <c r="Q1373">
        <v>1</v>
      </c>
      <c r="W1373">
        <v>0</v>
      </c>
      <c r="X1373">
        <v>-2014069362</v>
      </c>
      <c r="Y1373">
        <f t="shared" si="646"/>
        <v>0.5</v>
      </c>
      <c r="AA1373">
        <v>31</v>
      </c>
      <c r="AB1373">
        <v>0</v>
      </c>
      <c r="AC1373">
        <v>0</v>
      </c>
      <c r="AD1373">
        <v>0</v>
      </c>
      <c r="AE1373">
        <v>4.0999999999999996</v>
      </c>
      <c r="AF1373">
        <v>0</v>
      </c>
      <c r="AG1373">
        <v>0</v>
      </c>
      <c r="AH1373">
        <v>0</v>
      </c>
      <c r="AI1373">
        <v>7.56</v>
      </c>
      <c r="AJ1373">
        <v>1</v>
      </c>
      <c r="AK1373">
        <v>1</v>
      </c>
      <c r="AL1373">
        <v>1</v>
      </c>
      <c r="AM1373">
        <v>5</v>
      </c>
      <c r="AN1373">
        <v>0</v>
      </c>
      <c r="AO1373">
        <v>0</v>
      </c>
      <c r="AP1373">
        <v>1</v>
      </c>
      <c r="AQ1373">
        <v>0</v>
      </c>
      <c r="AR1373">
        <v>0</v>
      </c>
      <c r="AS1373" t="s">
        <v>3</v>
      </c>
      <c r="AT1373">
        <v>0.5</v>
      </c>
      <c r="AU1373" t="s">
        <v>3</v>
      </c>
      <c r="AV1373">
        <v>0</v>
      </c>
      <c r="AW1373">
        <v>2</v>
      </c>
      <c r="AX1373">
        <v>69735878</v>
      </c>
      <c r="AY1373">
        <v>1</v>
      </c>
      <c r="AZ1373">
        <v>16384</v>
      </c>
      <c r="BA1373">
        <v>1398</v>
      </c>
      <c r="BB1373">
        <v>3</v>
      </c>
      <c r="BC1373">
        <v>0</v>
      </c>
      <c r="BD1373">
        <v>0</v>
      </c>
      <c r="BE1373">
        <v>0</v>
      </c>
      <c r="BF1373">
        <v>0</v>
      </c>
      <c r="BG1373">
        <v>0</v>
      </c>
      <c r="BH1373">
        <v>0</v>
      </c>
      <c r="BI1373">
        <v>0</v>
      </c>
      <c r="BJ1373">
        <v>0</v>
      </c>
      <c r="BK1373">
        <v>0</v>
      </c>
      <c r="BL1373">
        <v>0</v>
      </c>
      <c r="BM1373">
        <v>0</v>
      </c>
      <c r="BN1373">
        <v>0</v>
      </c>
      <c r="BO1373">
        <v>0</v>
      </c>
      <c r="BP1373">
        <v>0</v>
      </c>
      <c r="BQ1373">
        <v>0</v>
      </c>
      <c r="BR1373">
        <v>0</v>
      </c>
      <c r="BS1373">
        <v>0</v>
      </c>
      <c r="BT1373">
        <v>0</v>
      </c>
      <c r="BU1373">
        <v>0</v>
      </c>
      <c r="BV1373">
        <v>0</v>
      </c>
      <c r="BW1373">
        <v>0</v>
      </c>
      <c r="CV1373">
        <v>0</v>
      </c>
      <c r="CW1373">
        <v>0</v>
      </c>
      <c r="CX1373">
        <f>ROUND(Y1373*Source!I1700,9)</f>
        <v>0</v>
      </c>
      <c r="CY1373">
        <f>AA1373</f>
        <v>31</v>
      </c>
      <c r="CZ1373">
        <f>AE1373</f>
        <v>4.0999999999999996</v>
      </c>
      <c r="DA1373">
        <f>AI1373</f>
        <v>7.56</v>
      </c>
      <c r="DB1373">
        <f t="shared" si="647"/>
        <v>2.0499999999999998</v>
      </c>
      <c r="DC1373">
        <f t="shared" si="648"/>
        <v>0</v>
      </c>
      <c r="DD1373" t="s">
        <v>3</v>
      </c>
      <c r="DE1373" t="s">
        <v>3</v>
      </c>
      <c r="DF1373">
        <f>ROUND(ROUND(AE1373*AI1373,0)*CX1373,0)</f>
        <v>0</v>
      </c>
      <c r="DG1373">
        <f t="shared" ref="DG1373:DG1387" si="651">ROUND(ROUND(AF1373,0)*CX1373,0)</f>
        <v>0</v>
      </c>
      <c r="DH1373">
        <f t="shared" ref="DH1373:DH1386" si="652">ROUND(ROUND(AG1373,0)*CX1373,0)</f>
        <v>0</v>
      </c>
      <c r="DI1373">
        <f t="shared" si="650"/>
        <v>0</v>
      </c>
      <c r="DJ1373">
        <f>DF1373</f>
        <v>0</v>
      </c>
      <c r="DK1373">
        <v>0</v>
      </c>
      <c r="DL1373" t="s">
        <v>3</v>
      </c>
      <c r="DM1373">
        <v>0</v>
      </c>
      <c r="DN1373" t="s">
        <v>3</v>
      </c>
      <c r="DO1373">
        <v>0</v>
      </c>
    </row>
    <row r="1374" spans="1:119" x14ac:dyDescent="0.2">
      <c r="A1374">
        <f>ROW(Source!A1700)</f>
        <v>1700</v>
      </c>
      <c r="B1374">
        <v>69726884</v>
      </c>
      <c r="C1374">
        <v>69735861</v>
      </c>
      <c r="D1374">
        <v>27387054</v>
      </c>
      <c r="E1374">
        <v>1</v>
      </c>
      <c r="F1374">
        <v>1</v>
      </c>
      <c r="G1374">
        <v>1</v>
      </c>
      <c r="H1374">
        <v>3</v>
      </c>
      <c r="I1374" t="s">
        <v>404</v>
      </c>
      <c r="J1374" t="s">
        <v>731</v>
      </c>
      <c r="K1374" t="s">
        <v>405</v>
      </c>
      <c r="L1374">
        <v>1348</v>
      </c>
      <c r="N1374">
        <v>1009</v>
      </c>
      <c r="O1374" t="s">
        <v>78</v>
      </c>
      <c r="P1374" t="s">
        <v>78</v>
      </c>
      <c r="Q1374">
        <v>1000</v>
      </c>
      <c r="W1374">
        <v>0</v>
      </c>
      <c r="X1374">
        <v>1170742764</v>
      </c>
      <c r="Y1374">
        <f t="shared" si="646"/>
        <v>0.06</v>
      </c>
      <c r="AA1374">
        <v>161460</v>
      </c>
      <c r="AB1374">
        <v>0</v>
      </c>
      <c r="AC1374">
        <v>0</v>
      </c>
      <c r="AD1374">
        <v>0</v>
      </c>
      <c r="AE1374">
        <v>21357.14</v>
      </c>
      <c r="AF1374">
        <v>0</v>
      </c>
      <c r="AG1374">
        <v>0</v>
      </c>
      <c r="AH1374">
        <v>0</v>
      </c>
      <c r="AI1374">
        <v>7.56</v>
      </c>
      <c r="AJ1374">
        <v>1</v>
      </c>
      <c r="AK1374">
        <v>1</v>
      </c>
      <c r="AL1374">
        <v>1</v>
      </c>
      <c r="AM1374">
        <v>5</v>
      </c>
      <c r="AN1374">
        <v>0</v>
      </c>
      <c r="AO1374">
        <v>0</v>
      </c>
      <c r="AP1374">
        <v>1</v>
      </c>
      <c r="AQ1374">
        <v>0</v>
      </c>
      <c r="AR1374">
        <v>0</v>
      </c>
      <c r="AS1374" t="s">
        <v>3</v>
      </c>
      <c r="AT1374">
        <v>0.06</v>
      </c>
      <c r="AU1374" t="s">
        <v>3</v>
      </c>
      <c r="AV1374">
        <v>0</v>
      </c>
      <c r="AW1374">
        <v>1</v>
      </c>
      <c r="AX1374">
        <v>-1</v>
      </c>
      <c r="AY1374">
        <v>0</v>
      </c>
      <c r="AZ1374">
        <v>0</v>
      </c>
      <c r="BA1374" t="s">
        <v>3</v>
      </c>
      <c r="BB1374">
        <v>0</v>
      </c>
      <c r="BC1374">
        <v>0</v>
      </c>
      <c r="BD1374">
        <v>0</v>
      </c>
      <c r="BE1374">
        <v>0</v>
      </c>
      <c r="BF1374">
        <v>0</v>
      </c>
      <c r="BG1374">
        <v>0</v>
      </c>
      <c r="BH1374">
        <v>0</v>
      </c>
      <c r="BI1374">
        <v>0</v>
      </c>
      <c r="BJ1374">
        <v>0</v>
      </c>
      <c r="BK1374">
        <v>0</v>
      </c>
      <c r="BL1374">
        <v>0</v>
      </c>
      <c r="BM1374">
        <v>0</v>
      </c>
      <c r="BN1374">
        <v>0</v>
      </c>
      <c r="BO1374">
        <v>0</v>
      </c>
      <c r="BP1374">
        <v>0</v>
      </c>
      <c r="BQ1374">
        <v>0</v>
      </c>
      <c r="BR1374">
        <v>0</v>
      </c>
      <c r="BS1374">
        <v>0</v>
      </c>
      <c r="BT1374">
        <v>0</v>
      </c>
      <c r="BU1374">
        <v>0</v>
      </c>
      <c r="BV1374">
        <v>0</v>
      </c>
      <c r="BW1374">
        <v>0</v>
      </c>
      <c r="CV1374">
        <v>0</v>
      </c>
      <c r="CW1374">
        <v>0</v>
      </c>
      <c r="CX1374">
        <f>ROUND(Y1374*Source!I1700,9)</f>
        <v>0</v>
      </c>
      <c r="CY1374">
        <f>AA1374</f>
        <v>161460</v>
      </c>
      <c r="CZ1374">
        <f>AE1374</f>
        <v>21357.14</v>
      </c>
      <c r="DA1374">
        <f>AI1374</f>
        <v>7.56</v>
      </c>
      <c r="DB1374">
        <f t="shared" si="647"/>
        <v>1281.43</v>
      </c>
      <c r="DC1374">
        <f t="shared" si="648"/>
        <v>0</v>
      </c>
      <c r="DD1374" t="s">
        <v>3</v>
      </c>
      <c r="DE1374" t="s">
        <v>3</v>
      </c>
      <c r="DF1374">
        <f>ROUND(ROUND(AE1374*AI1374,0)*CX1374,0)</f>
        <v>0</v>
      </c>
      <c r="DG1374">
        <f t="shared" si="651"/>
        <v>0</v>
      </c>
      <c r="DH1374">
        <f t="shared" si="652"/>
        <v>0</v>
      </c>
      <c r="DI1374">
        <f t="shared" si="650"/>
        <v>0</v>
      </c>
      <c r="DJ1374">
        <f>DF1374</f>
        <v>0</v>
      </c>
      <c r="DK1374">
        <v>0</v>
      </c>
      <c r="DL1374" t="s">
        <v>3</v>
      </c>
      <c r="DM1374">
        <v>0</v>
      </c>
      <c r="DN1374" t="s">
        <v>3</v>
      </c>
      <c r="DO1374">
        <v>0</v>
      </c>
    </row>
    <row r="1375" spans="1:119" x14ac:dyDescent="0.2">
      <c r="A1375">
        <f>ROW(Source!A1705)</f>
        <v>1705</v>
      </c>
      <c r="B1375">
        <v>69726971</v>
      </c>
      <c r="C1375">
        <v>69735881</v>
      </c>
      <c r="D1375">
        <v>27501160</v>
      </c>
      <c r="E1375">
        <v>1</v>
      </c>
      <c r="F1375">
        <v>1</v>
      </c>
      <c r="G1375">
        <v>1</v>
      </c>
      <c r="H1375">
        <v>1</v>
      </c>
      <c r="I1375" t="s">
        <v>1038</v>
      </c>
      <c r="J1375" t="s">
        <v>3</v>
      </c>
      <c r="K1375" t="s">
        <v>1039</v>
      </c>
      <c r="L1375">
        <v>1369</v>
      </c>
      <c r="N1375">
        <v>1013</v>
      </c>
      <c r="O1375" t="s">
        <v>974</v>
      </c>
      <c r="P1375" t="s">
        <v>974</v>
      </c>
      <c r="Q1375">
        <v>1</v>
      </c>
      <c r="W1375">
        <v>0</v>
      </c>
      <c r="X1375">
        <v>-772101396</v>
      </c>
      <c r="Y1375">
        <f t="shared" si="646"/>
        <v>46.18</v>
      </c>
      <c r="AA1375">
        <v>0</v>
      </c>
      <c r="AB1375">
        <v>0</v>
      </c>
      <c r="AC1375">
        <v>0</v>
      </c>
      <c r="AD1375">
        <v>11.37</v>
      </c>
      <c r="AE1375">
        <v>0</v>
      </c>
      <c r="AF1375">
        <v>0</v>
      </c>
      <c r="AG1375">
        <v>0</v>
      </c>
      <c r="AH1375">
        <v>11.37</v>
      </c>
      <c r="AI1375">
        <v>1</v>
      </c>
      <c r="AJ1375">
        <v>1</v>
      </c>
      <c r="AK1375">
        <v>1</v>
      </c>
      <c r="AL1375">
        <v>1</v>
      </c>
      <c r="AM1375">
        <v>0</v>
      </c>
      <c r="AN1375">
        <v>0</v>
      </c>
      <c r="AO1375">
        <v>1</v>
      </c>
      <c r="AP1375">
        <v>0</v>
      </c>
      <c r="AQ1375">
        <v>0</v>
      </c>
      <c r="AR1375">
        <v>0</v>
      </c>
      <c r="AS1375" t="s">
        <v>3</v>
      </c>
      <c r="AT1375">
        <v>46.18</v>
      </c>
      <c r="AU1375" t="s">
        <v>3</v>
      </c>
      <c r="AV1375">
        <v>1</v>
      </c>
      <c r="AW1375">
        <v>2</v>
      </c>
      <c r="AX1375">
        <v>69735893</v>
      </c>
      <c r="AY1375">
        <v>1</v>
      </c>
      <c r="AZ1375">
        <v>0</v>
      </c>
      <c r="BA1375">
        <v>1399</v>
      </c>
      <c r="BB1375">
        <v>0</v>
      </c>
      <c r="BC1375">
        <v>0</v>
      </c>
      <c r="BD1375">
        <v>0</v>
      </c>
      <c r="BE1375">
        <v>0</v>
      </c>
      <c r="BF1375">
        <v>0</v>
      </c>
      <c r="BG1375">
        <v>0</v>
      </c>
      <c r="BH1375">
        <v>0</v>
      </c>
      <c r="BI1375">
        <v>0</v>
      </c>
      <c r="BJ1375">
        <v>0</v>
      </c>
      <c r="BK1375">
        <v>0</v>
      </c>
      <c r="BL1375">
        <v>0</v>
      </c>
      <c r="BM1375">
        <v>0</v>
      </c>
      <c r="BN1375">
        <v>0</v>
      </c>
      <c r="BO1375">
        <v>0</v>
      </c>
      <c r="BP1375">
        <v>0</v>
      </c>
      <c r="BQ1375">
        <v>0</v>
      </c>
      <c r="BR1375">
        <v>0</v>
      </c>
      <c r="BS1375">
        <v>0</v>
      </c>
      <c r="BT1375">
        <v>0</v>
      </c>
      <c r="BU1375">
        <v>0</v>
      </c>
      <c r="BV1375">
        <v>0</v>
      </c>
      <c r="BW1375">
        <v>0</v>
      </c>
      <c r="CU1375">
        <f>ROUND(AT1375*Source!I1705*AH1375*AL1375,0)</f>
        <v>0</v>
      </c>
      <c r="CV1375">
        <f>ROUND(Y1375*Source!I1705,9)</f>
        <v>0</v>
      </c>
      <c r="CW1375">
        <v>0</v>
      </c>
      <c r="CX1375">
        <f>ROUND(Y1375*Source!I1705,9)</f>
        <v>0</v>
      </c>
      <c r="CY1375">
        <f>AD1375</f>
        <v>11.37</v>
      </c>
      <c r="CZ1375">
        <f>AH1375</f>
        <v>11.37</v>
      </c>
      <c r="DA1375">
        <f>AL1375</f>
        <v>1</v>
      </c>
      <c r="DB1375">
        <f t="shared" si="647"/>
        <v>525.07000000000005</v>
      </c>
      <c r="DC1375">
        <f t="shared" si="648"/>
        <v>0</v>
      </c>
      <c r="DD1375" t="s">
        <v>3</v>
      </c>
      <c r="DE1375" t="s">
        <v>3</v>
      </c>
      <c r="DF1375">
        <f t="shared" ref="DF1375:DF1391" si="653">ROUND(ROUND(AE1375,0)*CX1375,0)</f>
        <v>0</v>
      </c>
      <c r="DG1375">
        <f t="shared" si="651"/>
        <v>0</v>
      </c>
      <c r="DH1375">
        <f t="shared" si="652"/>
        <v>0</v>
      </c>
      <c r="DI1375">
        <f t="shared" si="650"/>
        <v>0</v>
      </c>
      <c r="DJ1375">
        <f>DI1375</f>
        <v>0</v>
      </c>
      <c r="DK1375">
        <v>0</v>
      </c>
      <c r="DL1375" t="s">
        <v>3</v>
      </c>
      <c r="DM1375">
        <v>0</v>
      </c>
      <c r="DN1375" t="s">
        <v>3</v>
      </c>
      <c r="DO1375">
        <v>0</v>
      </c>
    </row>
    <row r="1376" spans="1:119" x14ac:dyDescent="0.2">
      <c r="A1376">
        <f>ROW(Source!A1705)</f>
        <v>1705</v>
      </c>
      <c r="B1376">
        <v>69726971</v>
      </c>
      <c r="C1376">
        <v>69735881</v>
      </c>
      <c r="D1376">
        <v>121548</v>
      </c>
      <c r="E1376">
        <v>1</v>
      </c>
      <c r="F1376">
        <v>1</v>
      </c>
      <c r="G1376">
        <v>1</v>
      </c>
      <c r="H1376">
        <v>1</v>
      </c>
      <c r="I1376" t="s">
        <v>36</v>
      </c>
      <c r="J1376" t="s">
        <v>3</v>
      </c>
      <c r="K1376" t="s">
        <v>981</v>
      </c>
      <c r="L1376">
        <v>608254</v>
      </c>
      <c r="N1376">
        <v>1013</v>
      </c>
      <c r="O1376" t="s">
        <v>982</v>
      </c>
      <c r="P1376" t="s">
        <v>982</v>
      </c>
      <c r="Q1376">
        <v>1</v>
      </c>
      <c r="W1376">
        <v>0</v>
      </c>
      <c r="X1376">
        <v>-185737400</v>
      </c>
      <c r="Y1376">
        <f t="shared" si="646"/>
        <v>0.39</v>
      </c>
      <c r="AA1376">
        <v>0</v>
      </c>
      <c r="AB1376">
        <v>0</v>
      </c>
      <c r="AC1376">
        <v>0</v>
      </c>
      <c r="AD1376">
        <v>0</v>
      </c>
      <c r="AE1376">
        <v>0</v>
      </c>
      <c r="AF1376">
        <v>0</v>
      </c>
      <c r="AG1376">
        <v>0</v>
      </c>
      <c r="AH1376">
        <v>0</v>
      </c>
      <c r="AI1376">
        <v>1</v>
      </c>
      <c r="AJ1376">
        <v>1</v>
      </c>
      <c r="AK1376">
        <v>1</v>
      </c>
      <c r="AL1376">
        <v>1</v>
      </c>
      <c r="AM1376">
        <v>0</v>
      </c>
      <c r="AN1376">
        <v>0</v>
      </c>
      <c r="AO1376">
        <v>1</v>
      </c>
      <c r="AP1376">
        <v>0</v>
      </c>
      <c r="AQ1376">
        <v>0</v>
      </c>
      <c r="AR1376">
        <v>0</v>
      </c>
      <c r="AS1376" t="s">
        <v>3</v>
      </c>
      <c r="AT1376">
        <v>0.39</v>
      </c>
      <c r="AU1376" t="s">
        <v>3</v>
      </c>
      <c r="AV1376">
        <v>2</v>
      </c>
      <c r="AW1376">
        <v>2</v>
      </c>
      <c r="AX1376">
        <v>69735894</v>
      </c>
      <c r="AY1376">
        <v>1</v>
      </c>
      <c r="AZ1376">
        <v>0</v>
      </c>
      <c r="BA1376">
        <v>1400</v>
      </c>
      <c r="BB1376">
        <v>0</v>
      </c>
      <c r="BC1376">
        <v>0</v>
      </c>
      <c r="BD1376">
        <v>0</v>
      </c>
      <c r="BE1376">
        <v>0</v>
      </c>
      <c r="BF1376">
        <v>0</v>
      </c>
      <c r="BG1376">
        <v>0</v>
      </c>
      <c r="BH1376">
        <v>0</v>
      </c>
      <c r="BI1376">
        <v>0</v>
      </c>
      <c r="BJ1376">
        <v>0</v>
      </c>
      <c r="BK1376">
        <v>0</v>
      </c>
      <c r="BL1376">
        <v>0</v>
      </c>
      <c r="BM1376">
        <v>0</v>
      </c>
      <c r="BN1376">
        <v>0</v>
      </c>
      <c r="BO1376">
        <v>0</v>
      </c>
      <c r="BP1376">
        <v>0</v>
      </c>
      <c r="BQ1376">
        <v>0</v>
      </c>
      <c r="BR1376">
        <v>0</v>
      </c>
      <c r="BS1376">
        <v>0</v>
      </c>
      <c r="BT1376">
        <v>0</v>
      </c>
      <c r="BU1376">
        <v>0</v>
      </c>
      <c r="BV1376">
        <v>0</v>
      </c>
      <c r="BW1376">
        <v>0</v>
      </c>
      <c r="CV1376">
        <v>0</v>
      </c>
      <c r="CW1376">
        <v>0</v>
      </c>
      <c r="CX1376">
        <f>ROUND(Y1376*Source!I1705,9)</f>
        <v>0</v>
      </c>
      <c r="CY1376">
        <f>AD1376</f>
        <v>0</v>
      </c>
      <c r="CZ1376">
        <f>AH1376</f>
        <v>0</v>
      </c>
      <c r="DA1376">
        <f>AL1376</f>
        <v>1</v>
      </c>
      <c r="DB1376">
        <f t="shared" si="647"/>
        <v>0</v>
      </c>
      <c r="DC1376">
        <f t="shared" si="648"/>
        <v>0</v>
      </c>
      <c r="DD1376" t="s">
        <v>3</v>
      </c>
      <c r="DE1376" t="s">
        <v>3</v>
      </c>
      <c r="DF1376">
        <f t="shared" si="653"/>
        <v>0</v>
      </c>
      <c r="DG1376">
        <f t="shared" si="651"/>
        <v>0</v>
      </c>
      <c r="DH1376">
        <f t="shared" si="652"/>
        <v>0</v>
      </c>
      <c r="DI1376">
        <f t="shared" si="650"/>
        <v>0</v>
      </c>
      <c r="DJ1376">
        <f>DI1376</f>
        <v>0</v>
      </c>
      <c r="DK1376">
        <v>0</v>
      </c>
      <c r="DL1376" t="s">
        <v>3</v>
      </c>
      <c r="DM1376">
        <v>0</v>
      </c>
      <c r="DN1376" t="s">
        <v>3</v>
      </c>
      <c r="DO1376">
        <v>0</v>
      </c>
    </row>
    <row r="1377" spans="1:119" x14ac:dyDescent="0.2">
      <c r="A1377">
        <f>ROW(Source!A1705)</f>
        <v>1705</v>
      </c>
      <c r="B1377">
        <v>69726971</v>
      </c>
      <c r="C1377">
        <v>69735881</v>
      </c>
      <c r="D1377">
        <v>27439630</v>
      </c>
      <c r="E1377">
        <v>1</v>
      </c>
      <c r="F1377">
        <v>1</v>
      </c>
      <c r="G1377">
        <v>1</v>
      </c>
      <c r="H1377">
        <v>2</v>
      </c>
      <c r="I1377" t="s">
        <v>986</v>
      </c>
      <c r="J1377" t="s">
        <v>987</v>
      </c>
      <c r="K1377" t="s">
        <v>988</v>
      </c>
      <c r="L1377">
        <v>1368</v>
      </c>
      <c r="N1377">
        <v>1011</v>
      </c>
      <c r="O1377" t="s">
        <v>978</v>
      </c>
      <c r="P1377" t="s">
        <v>978</v>
      </c>
      <c r="Q1377">
        <v>1</v>
      </c>
      <c r="W1377">
        <v>0</v>
      </c>
      <c r="X1377">
        <v>-72110300</v>
      </c>
      <c r="Y1377">
        <f t="shared" si="646"/>
        <v>0.39</v>
      </c>
      <c r="AA1377">
        <v>0</v>
      </c>
      <c r="AB1377">
        <v>31.27</v>
      </c>
      <c r="AC1377">
        <v>13.61</v>
      </c>
      <c r="AD1377">
        <v>0</v>
      </c>
      <c r="AE1377">
        <v>0</v>
      </c>
      <c r="AF1377">
        <v>31.27</v>
      </c>
      <c r="AG1377">
        <v>13.61</v>
      </c>
      <c r="AH1377">
        <v>0</v>
      </c>
      <c r="AI1377">
        <v>1</v>
      </c>
      <c r="AJ1377">
        <v>1</v>
      </c>
      <c r="AK1377">
        <v>1</v>
      </c>
      <c r="AL1377">
        <v>1</v>
      </c>
      <c r="AM1377">
        <v>0</v>
      </c>
      <c r="AN1377">
        <v>0</v>
      </c>
      <c r="AO1377">
        <v>1</v>
      </c>
      <c r="AP1377">
        <v>0</v>
      </c>
      <c r="AQ1377">
        <v>0</v>
      </c>
      <c r="AR1377">
        <v>0</v>
      </c>
      <c r="AS1377" t="s">
        <v>3</v>
      </c>
      <c r="AT1377">
        <v>0.39</v>
      </c>
      <c r="AU1377" t="s">
        <v>3</v>
      </c>
      <c r="AV1377">
        <v>0</v>
      </c>
      <c r="AW1377">
        <v>2</v>
      </c>
      <c r="AX1377">
        <v>69735895</v>
      </c>
      <c r="AY1377">
        <v>1</v>
      </c>
      <c r="AZ1377">
        <v>0</v>
      </c>
      <c r="BA1377">
        <v>1401</v>
      </c>
      <c r="BB1377">
        <v>0</v>
      </c>
      <c r="BC1377">
        <v>0</v>
      </c>
      <c r="BD1377">
        <v>0</v>
      </c>
      <c r="BE1377">
        <v>0</v>
      </c>
      <c r="BF1377">
        <v>0</v>
      </c>
      <c r="BG1377">
        <v>0</v>
      </c>
      <c r="BH1377">
        <v>0</v>
      </c>
      <c r="BI1377">
        <v>0</v>
      </c>
      <c r="BJ1377">
        <v>0</v>
      </c>
      <c r="BK1377">
        <v>0</v>
      </c>
      <c r="BL1377">
        <v>0</v>
      </c>
      <c r="BM1377">
        <v>0</v>
      </c>
      <c r="BN1377">
        <v>0</v>
      </c>
      <c r="BO1377">
        <v>0</v>
      </c>
      <c r="BP1377">
        <v>0</v>
      </c>
      <c r="BQ1377">
        <v>0</v>
      </c>
      <c r="BR1377">
        <v>0</v>
      </c>
      <c r="BS1377">
        <v>0</v>
      </c>
      <c r="BT1377">
        <v>0</v>
      </c>
      <c r="BU1377">
        <v>0</v>
      </c>
      <c r="BV1377">
        <v>0</v>
      </c>
      <c r="BW1377">
        <v>0</v>
      </c>
      <c r="CV1377">
        <v>0</v>
      </c>
      <c r="CW1377">
        <f>ROUND(Y1377*Source!I1705*DO1377,9)</f>
        <v>0</v>
      </c>
      <c r="CX1377">
        <f>ROUND(Y1377*Source!I1705,9)</f>
        <v>0</v>
      </c>
      <c r="CY1377">
        <f>AB1377</f>
        <v>31.27</v>
      </c>
      <c r="CZ1377">
        <f>AF1377</f>
        <v>31.27</v>
      </c>
      <c r="DA1377">
        <f>AJ1377</f>
        <v>1</v>
      </c>
      <c r="DB1377">
        <f t="shared" si="647"/>
        <v>12.2</v>
      </c>
      <c r="DC1377">
        <f t="shared" si="648"/>
        <v>5.31</v>
      </c>
      <c r="DD1377" t="s">
        <v>3</v>
      </c>
      <c r="DE1377" t="s">
        <v>3</v>
      </c>
      <c r="DF1377">
        <f t="shared" si="653"/>
        <v>0</v>
      </c>
      <c r="DG1377">
        <f t="shared" si="651"/>
        <v>0</v>
      </c>
      <c r="DH1377">
        <f t="shared" si="652"/>
        <v>0</v>
      </c>
      <c r="DI1377">
        <f t="shared" si="650"/>
        <v>0</v>
      </c>
      <c r="DJ1377">
        <f>DG1377</f>
        <v>0</v>
      </c>
      <c r="DK1377">
        <v>0</v>
      </c>
      <c r="DL1377" t="s">
        <v>3</v>
      </c>
      <c r="DM1377">
        <v>0</v>
      </c>
      <c r="DN1377" t="s">
        <v>3</v>
      </c>
      <c r="DO1377">
        <v>0</v>
      </c>
    </row>
    <row r="1378" spans="1:119" x14ac:dyDescent="0.2">
      <c r="A1378">
        <f>ROW(Source!A1705)</f>
        <v>1705</v>
      </c>
      <c r="B1378">
        <v>69726971</v>
      </c>
      <c r="C1378">
        <v>69735881</v>
      </c>
      <c r="D1378">
        <v>27440113</v>
      </c>
      <c r="E1378">
        <v>1</v>
      </c>
      <c r="F1378">
        <v>1</v>
      </c>
      <c r="G1378">
        <v>1</v>
      </c>
      <c r="H1378">
        <v>2</v>
      </c>
      <c r="I1378" t="s">
        <v>1032</v>
      </c>
      <c r="J1378" t="s">
        <v>1033</v>
      </c>
      <c r="K1378" t="s">
        <v>1034</v>
      </c>
      <c r="L1378">
        <v>1368</v>
      </c>
      <c r="N1378">
        <v>1011</v>
      </c>
      <c r="O1378" t="s">
        <v>978</v>
      </c>
      <c r="P1378" t="s">
        <v>978</v>
      </c>
      <c r="Q1378">
        <v>1</v>
      </c>
      <c r="W1378">
        <v>0</v>
      </c>
      <c r="X1378">
        <v>-1092641070</v>
      </c>
      <c r="Y1378">
        <f t="shared" si="646"/>
        <v>8.0500000000000007</v>
      </c>
      <c r="AA1378">
        <v>0</v>
      </c>
      <c r="AB1378">
        <v>29.26</v>
      </c>
      <c r="AC1378">
        <v>0</v>
      </c>
      <c r="AD1378">
        <v>0</v>
      </c>
      <c r="AE1378">
        <v>0</v>
      </c>
      <c r="AF1378">
        <v>29.26</v>
      </c>
      <c r="AG1378">
        <v>0</v>
      </c>
      <c r="AH1378">
        <v>0</v>
      </c>
      <c r="AI1378">
        <v>1</v>
      </c>
      <c r="AJ1378">
        <v>1</v>
      </c>
      <c r="AK1378">
        <v>1</v>
      </c>
      <c r="AL1378">
        <v>1</v>
      </c>
      <c r="AM1378">
        <v>0</v>
      </c>
      <c r="AN1378">
        <v>0</v>
      </c>
      <c r="AO1378">
        <v>1</v>
      </c>
      <c r="AP1378">
        <v>0</v>
      </c>
      <c r="AQ1378">
        <v>0</v>
      </c>
      <c r="AR1378">
        <v>0</v>
      </c>
      <c r="AS1378" t="s">
        <v>3</v>
      </c>
      <c r="AT1378">
        <v>8.0500000000000007</v>
      </c>
      <c r="AU1378" t="s">
        <v>3</v>
      </c>
      <c r="AV1378">
        <v>0</v>
      </c>
      <c r="AW1378">
        <v>2</v>
      </c>
      <c r="AX1378">
        <v>69735896</v>
      </c>
      <c r="AY1378">
        <v>1</v>
      </c>
      <c r="AZ1378">
        <v>0</v>
      </c>
      <c r="BA1378">
        <v>1402</v>
      </c>
      <c r="BB1378">
        <v>0</v>
      </c>
      <c r="BC1378">
        <v>0</v>
      </c>
      <c r="BD1378">
        <v>0</v>
      </c>
      <c r="BE1378">
        <v>0</v>
      </c>
      <c r="BF1378">
        <v>0</v>
      </c>
      <c r="BG1378">
        <v>0</v>
      </c>
      <c r="BH1378">
        <v>0</v>
      </c>
      <c r="BI1378">
        <v>0</v>
      </c>
      <c r="BJ1378">
        <v>0</v>
      </c>
      <c r="BK1378">
        <v>0</v>
      </c>
      <c r="BL1378">
        <v>0</v>
      </c>
      <c r="BM1378">
        <v>0</v>
      </c>
      <c r="BN1378">
        <v>0</v>
      </c>
      <c r="BO1378">
        <v>0</v>
      </c>
      <c r="BP1378">
        <v>0</v>
      </c>
      <c r="BQ1378">
        <v>0</v>
      </c>
      <c r="BR1378">
        <v>0</v>
      </c>
      <c r="BS1378">
        <v>0</v>
      </c>
      <c r="BT1378">
        <v>0</v>
      </c>
      <c r="BU1378">
        <v>0</v>
      </c>
      <c r="BV1378">
        <v>0</v>
      </c>
      <c r="BW1378">
        <v>0</v>
      </c>
      <c r="CV1378">
        <v>0</v>
      </c>
      <c r="CW1378">
        <f>ROUND(Y1378*Source!I1705*DO1378,9)</f>
        <v>0</v>
      </c>
      <c r="CX1378">
        <f>ROUND(Y1378*Source!I1705,9)</f>
        <v>0</v>
      </c>
      <c r="CY1378">
        <f>AB1378</f>
        <v>29.26</v>
      </c>
      <c r="CZ1378">
        <f>AF1378</f>
        <v>29.26</v>
      </c>
      <c r="DA1378">
        <f>AJ1378</f>
        <v>1</v>
      </c>
      <c r="DB1378">
        <f t="shared" si="647"/>
        <v>235.54</v>
      </c>
      <c r="DC1378">
        <f t="shared" si="648"/>
        <v>0</v>
      </c>
      <c r="DD1378" t="s">
        <v>3</v>
      </c>
      <c r="DE1378" t="s">
        <v>3</v>
      </c>
      <c r="DF1378">
        <f t="shared" si="653"/>
        <v>0</v>
      </c>
      <c r="DG1378">
        <f t="shared" si="651"/>
        <v>0</v>
      </c>
      <c r="DH1378">
        <f t="shared" si="652"/>
        <v>0</v>
      </c>
      <c r="DI1378">
        <f t="shared" si="650"/>
        <v>0</v>
      </c>
      <c r="DJ1378">
        <f>DG1378</f>
        <v>0</v>
      </c>
      <c r="DK1378">
        <v>0</v>
      </c>
      <c r="DL1378" t="s">
        <v>3</v>
      </c>
      <c r="DM1378">
        <v>0</v>
      </c>
      <c r="DN1378" t="s">
        <v>3</v>
      </c>
      <c r="DO1378">
        <v>0</v>
      </c>
    </row>
    <row r="1379" spans="1:119" x14ac:dyDescent="0.2">
      <c r="A1379">
        <f>ROW(Source!A1705)</f>
        <v>1705</v>
      </c>
      <c r="B1379">
        <v>69726971</v>
      </c>
      <c r="C1379">
        <v>69735881</v>
      </c>
      <c r="D1379">
        <v>27441197</v>
      </c>
      <c r="E1379">
        <v>1</v>
      </c>
      <c r="F1379">
        <v>1</v>
      </c>
      <c r="G1379">
        <v>1</v>
      </c>
      <c r="H1379">
        <v>2</v>
      </c>
      <c r="I1379" t="s">
        <v>1035</v>
      </c>
      <c r="J1379" t="s">
        <v>1036</v>
      </c>
      <c r="K1379" t="s">
        <v>1037</v>
      </c>
      <c r="L1379">
        <v>1368</v>
      </c>
      <c r="N1379">
        <v>1011</v>
      </c>
      <c r="O1379" t="s">
        <v>978</v>
      </c>
      <c r="P1379" t="s">
        <v>978</v>
      </c>
      <c r="Q1379">
        <v>1</v>
      </c>
      <c r="W1379">
        <v>0</v>
      </c>
      <c r="X1379">
        <v>-1589430619</v>
      </c>
      <c r="Y1379">
        <f t="shared" si="646"/>
        <v>6</v>
      </c>
      <c r="AA1379">
        <v>0</v>
      </c>
      <c r="AB1379">
        <v>2.7</v>
      </c>
      <c r="AC1379">
        <v>0</v>
      </c>
      <c r="AD1379">
        <v>0</v>
      </c>
      <c r="AE1379">
        <v>0</v>
      </c>
      <c r="AF1379">
        <v>2.7</v>
      </c>
      <c r="AG1379">
        <v>0</v>
      </c>
      <c r="AH1379">
        <v>0</v>
      </c>
      <c r="AI1379">
        <v>1</v>
      </c>
      <c r="AJ1379">
        <v>1</v>
      </c>
      <c r="AK1379">
        <v>1</v>
      </c>
      <c r="AL1379">
        <v>1</v>
      </c>
      <c r="AM1379">
        <v>0</v>
      </c>
      <c r="AN1379">
        <v>0</v>
      </c>
      <c r="AO1379">
        <v>1</v>
      </c>
      <c r="AP1379">
        <v>0</v>
      </c>
      <c r="AQ1379">
        <v>0</v>
      </c>
      <c r="AR1379">
        <v>0</v>
      </c>
      <c r="AS1379" t="s">
        <v>3</v>
      </c>
      <c r="AT1379">
        <v>6</v>
      </c>
      <c r="AU1379" t="s">
        <v>3</v>
      </c>
      <c r="AV1379">
        <v>0</v>
      </c>
      <c r="AW1379">
        <v>2</v>
      </c>
      <c r="AX1379">
        <v>69735897</v>
      </c>
      <c r="AY1379">
        <v>1</v>
      </c>
      <c r="AZ1379">
        <v>0</v>
      </c>
      <c r="BA1379">
        <v>1403</v>
      </c>
      <c r="BB1379">
        <v>0</v>
      </c>
      <c r="BC1379">
        <v>0</v>
      </c>
      <c r="BD1379">
        <v>0</v>
      </c>
      <c r="BE1379">
        <v>0</v>
      </c>
      <c r="BF1379">
        <v>0</v>
      </c>
      <c r="BG1379">
        <v>0</v>
      </c>
      <c r="BH1379">
        <v>0</v>
      </c>
      <c r="BI1379">
        <v>0</v>
      </c>
      <c r="BJ1379">
        <v>0</v>
      </c>
      <c r="BK1379">
        <v>0</v>
      </c>
      <c r="BL1379">
        <v>0</v>
      </c>
      <c r="BM1379">
        <v>0</v>
      </c>
      <c r="BN1379">
        <v>0</v>
      </c>
      <c r="BO1379">
        <v>0</v>
      </c>
      <c r="BP1379">
        <v>0</v>
      </c>
      <c r="BQ1379">
        <v>0</v>
      </c>
      <c r="BR1379">
        <v>0</v>
      </c>
      <c r="BS1379">
        <v>0</v>
      </c>
      <c r="BT1379">
        <v>0</v>
      </c>
      <c r="BU1379">
        <v>0</v>
      </c>
      <c r="BV1379">
        <v>0</v>
      </c>
      <c r="BW1379">
        <v>0</v>
      </c>
      <c r="CV1379">
        <v>0</v>
      </c>
      <c r="CW1379">
        <f>ROUND(Y1379*Source!I1705*DO1379,9)</f>
        <v>0</v>
      </c>
      <c r="CX1379">
        <f>ROUND(Y1379*Source!I1705,9)</f>
        <v>0</v>
      </c>
      <c r="CY1379">
        <f>AB1379</f>
        <v>2.7</v>
      </c>
      <c r="CZ1379">
        <f>AF1379</f>
        <v>2.7</v>
      </c>
      <c r="DA1379">
        <f>AJ1379</f>
        <v>1</v>
      </c>
      <c r="DB1379">
        <f t="shared" si="647"/>
        <v>16.2</v>
      </c>
      <c r="DC1379">
        <f t="shared" si="648"/>
        <v>0</v>
      </c>
      <c r="DD1379" t="s">
        <v>3</v>
      </c>
      <c r="DE1379" t="s">
        <v>3</v>
      </c>
      <c r="DF1379">
        <f t="shared" si="653"/>
        <v>0</v>
      </c>
      <c r="DG1379">
        <f t="shared" si="651"/>
        <v>0</v>
      </c>
      <c r="DH1379">
        <f t="shared" si="652"/>
        <v>0</v>
      </c>
      <c r="DI1379">
        <f t="shared" si="650"/>
        <v>0</v>
      </c>
      <c r="DJ1379">
        <f>DG1379</f>
        <v>0</v>
      </c>
      <c r="DK1379">
        <v>0</v>
      </c>
      <c r="DL1379" t="s">
        <v>3</v>
      </c>
      <c r="DM1379">
        <v>0</v>
      </c>
      <c r="DN1379" t="s">
        <v>3</v>
      </c>
      <c r="DO1379">
        <v>0</v>
      </c>
    </row>
    <row r="1380" spans="1:119" x14ac:dyDescent="0.2">
      <c r="A1380">
        <f>ROW(Source!A1705)</f>
        <v>1705</v>
      </c>
      <c r="B1380">
        <v>69726971</v>
      </c>
      <c r="C1380">
        <v>69735881</v>
      </c>
      <c r="D1380">
        <v>27441327</v>
      </c>
      <c r="E1380">
        <v>1</v>
      </c>
      <c r="F1380">
        <v>1</v>
      </c>
      <c r="G1380">
        <v>1</v>
      </c>
      <c r="H1380">
        <v>2</v>
      </c>
      <c r="I1380" t="s">
        <v>975</v>
      </c>
      <c r="J1380" t="s">
        <v>976</v>
      </c>
      <c r="K1380" t="s">
        <v>977</v>
      </c>
      <c r="L1380">
        <v>1368</v>
      </c>
      <c r="N1380">
        <v>1011</v>
      </c>
      <c r="O1380" t="s">
        <v>978</v>
      </c>
      <c r="P1380" t="s">
        <v>978</v>
      </c>
      <c r="Q1380">
        <v>1</v>
      </c>
      <c r="W1380">
        <v>0</v>
      </c>
      <c r="X1380">
        <v>-1583389094</v>
      </c>
      <c r="Y1380">
        <f t="shared" si="646"/>
        <v>0.59</v>
      </c>
      <c r="AA1380">
        <v>0</v>
      </c>
      <c r="AB1380">
        <v>93.37</v>
      </c>
      <c r="AC1380">
        <v>11.69</v>
      </c>
      <c r="AD1380">
        <v>0</v>
      </c>
      <c r="AE1380">
        <v>0</v>
      </c>
      <c r="AF1380">
        <v>93.37</v>
      </c>
      <c r="AG1380">
        <v>11.69</v>
      </c>
      <c r="AH1380">
        <v>0</v>
      </c>
      <c r="AI1380">
        <v>1</v>
      </c>
      <c r="AJ1380">
        <v>1</v>
      </c>
      <c r="AK1380">
        <v>1</v>
      </c>
      <c r="AL1380">
        <v>1</v>
      </c>
      <c r="AM1380">
        <v>0</v>
      </c>
      <c r="AN1380">
        <v>0</v>
      </c>
      <c r="AO1380">
        <v>1</v>
      </c>
      <c r="AP1380">
        <v>0</v>
      </c>
      <c r="AQ1380">
        <v>0</v>
      </c>
      <c r="AR1380">
        <v>0</v>
      </c>
      <c r="AS1380" t="s">
        <v>3</v>
      </c>
      <c r="AT1380">
        <v>0.59</v>
      </c>
      <c r="AU1380" t="s">
        <v>3</v>
      </c>
      <c r="AV1380">
        <v>0</v>
      </c>
      <c r="AW1380">
        <v>2</v>
      </c>
      <c r="AX1380">
        <v>69735898</v>
      </c>
      <c r="AY1380">
        <v>1</v>
      </c>
      <c r="AZ1380">
        <v>0</v>
      </c>
      <c r="BA1380">
        <v>1404</v>
      </c>
      <c r="BB1380">
        <v>0</v>
      </c>
      <c r="BC1380">
        <v>0</v>
      </c>
      <c r="BD1380">
        <v>0</v>
      </c>
      <c r="BE1380">
        <v>0</v>
      </c>
      <c r="BF1380">
        <v>0</v>
      </c>
      <c r="BG1380">
        <v>0</v>
      </c>
      <c r="BH1380">
        <v>0</v>
      </c>
      <c r="BI1380">
        <v>0</v>
      </c>
      <c r="BJ1380">
        <v>0</v>
      </c>
      <c r="BK1380">
        <v>0</v>
      </c>
      <c r="BL1380">
        <v>0</v>
      </c>
      <c r="BM1380">
        <v>0</v>
      </c>
      <c r="BN1380">
        <v>0</v>
      </c>
      <c r="BO1380">
        <v>0</v>
      </c>
      <c r="BP1380">
        <v>0</v>
      </c>
      <c r="BQ1380">
        <v>0</v>
      </c>
      <c r="BR1380">
        <v>0</v>
      </c>
      <c r="BS1380">
        <v>0</v>
      </c>
      <c r="BT1380">
        <v>0</v>
      </c>
      <c r="BU1380">
        <v>0</v>
      </c>
      <c r="BV1380">
        <v>0</v>
      </c>
      <c r="BW1380">
        <v>0</v>
      </c>
      <c r="CV1380">
        <v>0</v>
      </c>
      <c r="CW1380">
        <f>ROUND(Y1380*Source!I1705*DO1380,9)</f>
        <v>0</v>
      </c>
      <c r="CX1380">
        <f>ROUND(Y1380*Source!I1705,9)</f>
        <v>0</v>
      </c>
      <c r="CY1380">
        <f>AB1380</f>
        <v>93.37</v>
      </c>
      <c r="CZ1380">
        <f>AF1380</f>
        <v>93.37</v>
      </c>
      <c r="DA1380">
        <f>AJ1380</f>
        <v>1</v>
      </c>
      <c r="DB1380">
        <f t="shared" si="647"/>
        <v>55.09</v>
      </c>
      <c r="DC1380">
        <f t="shared" si="648"/>
        <v>6.9</v>
      </c>
      <c r="DD1380" t="s">
        <v>3</v>
      </c>
      <c r="DE1380" t="s">
        <v>3</v>
      </c>
      <c r="DF1380">
        <f t="shared" si="653"/>
        <v>0</v>
      </c>
      <c r="DG1380">
        <f t="shared" si="651"/>
        <v>0</v>
      </c>
      <c r="DH1380">
        <f t="shared" si="652"/>
        <v>0</v>
      </c>
      <c r="DI1380">
        <f t="shared" si="650"/>
        <v>0</v>
      </c>
      <c r="DJ1380">
        <f>DG1380</f>
        <v>0</v>
      </c>
      <c r="DK1380">
        <v>0</v>
      </c>
      <c r="DL1380" t="s">
        <v>3</v>
      </c>
      <c r="DM1380">
        <v>0</v>
      </c>
      <c r="DN1380" t="s">
        <v>3</v>
      </c>
      <c r="DO1380">
        <v>0</v>
      </c>
    </row>
    <row r="1381" spans="1:119" x14ac:dyDescent="0.2">
      <c r="A1381">
        <f>ROW(Source!A1705)</f>
        <v>1705</v>
      </c>
      <c r="B1381">
        <v>69726971</v>
      </c>
      <c r="C1381">
        <v>69735881</v>
      </c>
      <c r="D1381">
        <v>27372116</v>
      </c>
      <c r="E1381">
        <v>1</v>
      </c>
      <c r="F1381">
        <v>1</v>
      </c>
      <c r="G1381">
        <v>1</v>
      </c>
      <c r="H1381">
        <v>3</v>
      </c>
      <c r="I1381" t="s">
        <v>414</v>
      </c>
      <c r="J1381" t="s">
        <v>416</v>
      </c>
      <c r="K1381" t="s">
        <v>415</v>
      </c>
      <c r="L1381">
        <v>1348</v>
      </c>
      <c r="N1381">
        <v>1009</v>
      </c>
      <c r="O1381" t="s">
        <v>78</v>
      </c>
      <c r="P1381" t="s">
        <v>78</v>
      </c>
      <c r="Q1381">
        <v>1000</v>
      </c>
      <c r="W1381">
        <v>0</v>
      </c>
      <c r="X1381">
        <v>1401155302</v>
      </c>
      <c r="Y1381">
        <f t="shared" si="646"/>
        <v>0.28899999999999998</v>
      </c>
      <c r="AA1381">
        <v>1391.4</v>
      </c>
      <c r="AB1381">
        <v>0</v>
      </c>
      <c r="AC1381">
        <v>0</v>
      </c>
      <c r="AD1381">
        <v>0</v>
      </c>
      <c r="AE1381">
        <v>1391.4</v>
      </c>
      <c r="AF1381">
        <v>0</v>
      </c>
      <c r="AG1381">
        <v>0</v>
      </c>
      <c r="AH1381">
        <v>0</v>
      </c>
      <c r="AI1381">
        <v>1</v>
      </c>
      <c r="AJ1381">
        <v>1</v>
      </c>
      <c r="AK1381">
        <v>1</v>
      </c>
      <c r="AL1381">
        <v>1</v>
      </c>
      <c r="AM1381">
        <v>0</v>
      </c>
      <c r="AN1381">
        <v>0</v>
      </c>
      <c r="AO1381">
        <v>0</v>
      </c>
      <c r="AP1381">
        <v>1</v>
      </c>
      <c r="AQ1381">
        <v>0</v>
      </c>
      <c r="AR1381">
        <v>0</v>
      </c>
      <c r="AS1381" t="s">
        <v>3</v>
      </c>
      <c r="AT1381">
        <v>0.28899999999999998</v>
      </c>
      <c r="AU1381" t="s">
        <v>3</v>
      </c>
      <c r="AV1381">
        <v>0</v>
      </c>
      <c r="AW1381">
        <v>2</v>
      </c>
      <c r="AX1381">
        <v>69735900</v>
      </c>
      <c r="AY1381">
        <v>1</v>
      </c>
      <c r="AZ1381">
        <v>0</v>
      </c>
      <c r="BA1381">
        <v>1406</v>
      </c>
      <c r="BB1381">
        <v>3</v>
      </c>
      <c r="BC1381">
        <v>0</v>
      </c>
      <c r="BD1381">
        <v>0</v>
      </c>
      <c r="BE1381">
        <v>0</v>
      </c>
      <c r="BF1381">
        <v>0</v>
      </c>
      <c r="BG1381">
        <v>0</v>
      </c>
      <c r="BH1381">
        <v>0</v>
      </c>
      <c r="BI1381">
        <v>0</v>
      </c>
      <c r="BJ1381">
        <v>0</v>
      </c>
      <c r="BK1381">
        <v>0</v>
      </c>
      <c r="BL1381">
        <v>0</v>
      </c>
      <c r="BM1381">
        <v>0</v>
      </c>
      <c r="BN1381">
        <v>0</v>
      </c>
      <c r="BO1381">
        <v>0</v>
      </c>
      <c r="BP1381">
        <v>0</v>
      </c>
      <c r="BQ1381">
        <v>0</v>
      </c>
      <c r="BR1381">
        <v>0</v>
      </c>
      <c r="BS1381">
        <v>0</v>
      </c>
      <c r="BT1381">
        <v>0</v>
      </c>
      <c r="BU1381">
        <v>0</v>
      </c>
      <c r="BV1381">
        <v>0</v>
      </c>
      <c r="BW1381">
        <v>0</v>
      </c>
      <c r="CV1381">
        <v>0</v>
      </c>
      <c r="CW1381">
        <v>0</v>
      </c>
      <c r="CX1381">
        <f>ROUND(Y1381*Source!I1705,9)</f>
        <v>0</v>
      </c>
      <c r="CY1381">
        <f>AA1381</f>
        <v>1391.4</v>
      </c>
      <c r="CZ1381">
        <f>AE1381</f>
        <v>1391.4</v>
      </c>
      <c r="DA1381">
        <f>AI1381</f>
        <v>1</v>
      </c>
      <c r="DB1381">
        <f t="shared" si="647"/>
        <v>402.11</v>
      </c>
      <c r="DC1381">
        <f t="shared" si="648"/>
        <v>0</v>
      </c>
      <c r="DD1381" t="s">
        <v>3</v>
      </c>
      <c r="DE1381" t="s">
        <v>3</v>
      </c>
      <c r="DF1381">
        <f t="shared" si="653"/>
        <v>0</v>
      </c>
      <c r="DG1381">
        <f t="shared" si="651"/>
        <v>0</v>
      </c>
      <c r="DH1381">
        <f t="shared" si="652"/>
        <v>0</v>
      </c>
      <c r="DI1381">
        <f t="shared" si="650"/>
        <v>0</v>
      </c>
      <c r="DJ1381">
        <f>DF1381</f>
        <v>0</v>
      </c>
      <c r="DK1381">
        <v>0</v>
      </c>
      <c r="DL1381" t="s">
        <v>3</v>
      </c>
      <c r="DM1381">
        <v>0</v>
      </c>
      <c r="DN1381" t="s">
        <v>3</v>
      </c>
      <c r="DO1381">
        <v>0</v>
      </c>
    </row>
    <row r="1382" spans="1:119" x14ac:dyDescent="0.2">
      <c r="A1382">
        <f>ROW(Source!A1705)</f>
        <v>1705</v>
      </c>
      <c r="B1382">
        <v>69726971</v>
      </c>
      <c r="C1382">
        <v>69735881</v>
      </c>
      <c r="D1382">
        <v>27372117</v>
      </c>
      <c r="E1382">
        <v>1</v>
      </c>
      <c r="F1382">
        <v>1</v>
      </c>
      <c r="G1382">
        <v>1</v>
      </c>
      <c r="H1382">
        <v>3</v>
      </c>
      <c r="I1382" t="s">
        <v>419</v>
      </c>
      <c r="J1382" t="s">
        <v>421</v>
      </c>
      <c r="K1382" t="s">
        <v>420</v>
      </c>
      <c r="L1382">
        <v>1348</v>
      </c>
      <c r="N1382">
        <v>1009</v>
      </c>
      <c r="O1382" t="s">
        <v>78</v>
      </c>
      <c r="P1382" t="s">
        <v>78</v>
      </c>
      <c r="Q1382">
        <v>1000</v>
      </c>
      <c r="W1382">
        <v>0</v>
      </c>
      <c r="X1382">
        <v>353463573</v>
      </c>
      <c r="Y1382">
        <f t="shared" si="646"/>
        <v>5.7000000000000002E-2</v>
      </c>
      <c r="AA1382">
        <v>1534.65</v>
      </c>
      <c r="AB1382">
        <v>0</v>
      </c>
      <c r="AC1382">
        <v>0</v>
      </c>
      <c r="AD1382">
        <v>0</v>
      </c>
      <c r="AE1382">
        <v>1534.65</v>
      </c>
      <c r="AF1382">
        <v>0</v>
      </c>
      <c r="AG1382">
        <v>0</v>
      </c>
      <c r="AH1382">
        <v>0</v>
      </c>
      <c r="AI1382">
        <v>1</v>
      </c>
      <c r="AJ1382">
        <v>1</v>
      </c>
      <c r="AK1382">
        <v>1</v>
      </c>
      <c r="AL1382">
        <v>1</v>
      </c>
      <c r="AM1382">
        <v>0</v>
      </c>
      <c r="AN1382">
        <v>0</v>
      </c>
      <c r="AO1382">
        <v>0</v>
      </c>
      <c r="AP1382">
        <v>1</v>
      </c>
      <c r="AQ1382">
        <v>0</v>
      </c>
      <c r="AR1382">
        <v>0</v>
      </c>
      <c r="AS1382" t="s">
        <v>3</v>
      </c>
      <c r="AT1382">
        <v>5.7000000000000002E-2</v>
      </c>
      <c r="AU1382" t="s">
        <v>3</v>
      </c>
      <c r="AV1382">
        <v>0</v>
      </c>
      <c r="AW1382">
        <v>2</v>
      </c>
      <c r="AX1382">
        <v>69735901</v>
      </c>
      <c r="AY1382">
        <v>1</v>
      </c>
      <c r="AZ1382">
        <v>0</v>
      </c>
      <c r="BA1382">
        <v>1407</v>
      </c>
      <c r="BB1382">
        <v>3</v>
      </c>
      <c r="BC1382">
        <v>0</v>
      </c>
      <c r="BD1382">
        <v>0</v>
      </c>
      <c r="BE1382">
        <v>0</v>
      </c>
      <c r="BF1382">
        <v>0</v>
      </c>
      <c r="BG1382">
        <v>0</v>
      </c>
      <c r="BH1382">
        <v>0</v>
      </c>
      <c r="BI1382">
        <v>0</v>
      </c>
      <c r="BJ1382">
        <v>0</v>
      </c>
      <c r="BK1382">
        <v>0</v>
      </c>
      <c r="BL1382">
        <v>0</v>
      </c>
      <c r="BM1382">
        <v>0</v>
      </c>
      <c r="BN1382">
        <v>0</v>
      </c>
      <c r="BO1382">
        <v>0</v>
      </c>
      <c r="BP1382">
        <v>0</v>
      </c>
      <c r="BQ1382">
        <v>0</v>
      </c>
      <c r="BR1382">
        <v>0</v>
      </c>
      <c r="BS1382">
        <v>0</v>
      </c>
      <c r="BT1382">
        <v>0</v>
      </c>
      <c r="BU1382">
        <v>0</v>
      </c>
      <c r="BV1382">
        <v>0</v>
      </c>
      <c r="BW1382">
        <v>0</v>
      </c>
      <c r="CV1382">
        <v>0</v>
      </c>
      <c r="CW1382">
        <v>0</v>
      </c>
      <c r="CX1382">
        <f>ROUND(Y1382*Source!I1705,9)</f>
        <v>0</v>
      </c>
      <c r="CY1382">
        <f>AA1382</f>
        <v>1534.65</v>
      </c>
      <c r="CZ1382">
        <f>AE1382</f>
        <v>1534.65</v>
      </c>
      <c r="DA1382">
        <f>AI1382</f>
        <v>1</v>
      </c>
      <c r="DB1382">
        <f t="shared" si="647"/>
        <v>87.48</v>
      </c>
      <c r="DC1382">
        <f t="shared" si="648"/>
        <v>0</v>
      </c>
      <c r="DD1382" t="s">
        <v>3</v>
      </c>
      <c r="DE1382" t="s">
        <v>3</v>
      </c>
      <c r="DF1382">
        <f t="shared" si="653"/>
        <v>0</v>
      </c>
      <c r="DG1382">
        <f t="shared" si="651"/>
        <v>0</v>
      </c>
      <c r="DH1382">
        <f t="shared" si="652"/>
        <v>0</v>
      </c>
      <c r="DI1382">
        <f t="shared" si="650"/>
        <v>0</v>
      </c>
      <c r="DJ1382">
        <f>DF1382</f>
        <v>0</v>
      </c>
      <c r="DK1382">
        <v>0</v>
      </c>
      <c r="DL1382" t="s">
        <v>3</v>
      </c>
      <c r="DM1382">
        <v>0</v>
      </c>
      <c r="DN1382" t="s">
        <v>3</v>
      </c>
      <c r="DO1382">
        <v>0</v>
      </c>
    </row>
    <row r="1383" spans="1:119" x14ac:dyDescent="0.2">
      <c r="A1383">
        <f>ROW(Source!A1705)</f>
        <v>1705</v>
      </c>
      <c r="B1383">
        <v>69726971</v>
      </c>
      <c r="C1383">
        <v>69735881</v>
      </c>
      <c r="D1383">
        <v>27373116</v>
      </c>
      <c r="E1383">
        <v>1</v>
      </c>
      <c r="F1383">
        <v>1</v>
      </c>
      <c r="G1383">
        <v>1</v>
      </c>
      <c r="H1383">
        <v>3</v>
      </c>
      <c r="I1383" t="s">
        <v>423</v>
      </c>
      <c r="J1383" t="s">
        <v>425</v>
      </c>
      <c r="K1383" t="s">
        <v>424</v>
      </c>
      <c r="L1383">
        <v>1327</v>
      </c>
      <c r="N1383">
        <v>1005</v>
      </c>
      <c r="O1383" t="s">
        <v>56</v>
      </c>
      <c r="P1383" t="s">
        <v>56</v>
      </c>
      <c r="Q1383">
        <v>1</v>
      </c>
      <c r="W1383">
        <v>0</v>
      </c>
      <c r="X1383">
        <v>1049001139</v>
      </c>
      <c r="Y1383">
        <f t="shared" si="646"/>
        <v>116</v>
      </c>
      <c r="AA1383">
        <v>5.29</v>
      </c>
      <c r="AB1383">
        <v>0</v>
      </c>
      <c r="AC1383">
        <v>0</v>
      </c>
      <c r="AD1383">
        <v>0</v>
      </c>
      <c r="AE1383">
        <v>5.29</v>
      </c>
      <c r="AF1383">
        <v>0</v>
      </c>
      <c r="AG1383">
        <v>0</v>
      </c>
      <c r="AH1383">
        <v>0</v>
      </c>
      <c r="AI1383">
        <v>1</v>
      </c>
      <c r="AJ1383">
        <v>1</v>
      </c>
      <c r="AK1383">
        <v>1</v>
      </c>
      <c r="AL1383">
        <v>1</v>
      </c>
      <c r="AM1383">
        <v>0</v>
      </c>
      <c r="AN1383">
        <v>0</v>
      </c>
      <c r="AO1383">
        <v>0</v>
      </c>
      <c r="AP1383">
        <v>1</v>
      </c>
      <c r="AQ1383">
        <v>0</v>
      </c>
      <c r="AR1383">
        <v>0</v>
      </c>
      <c r="AS1383" t="s">
        <v>3</v>
      </c>
      <c r="AT1383">
        <v>116</v>
      </c>
      <c r="AU1383" t="s">
        <v>3</v>
      </c>
      <c r="AV1383">
        <v>0</v>
      </c>
      <c r="AW1383">
        <v>2</v>
      </c>
      <c r="AX1383">
        <v>69735902</v>
      </c>
      <c r="AY1383">
        <v>1</v>
      </c>
      <c r="AZ1383">
        <v>0</v>
      </c>
      <c r="BA1383">
        <v>1408</v>
      </c>
      <c r="BB1383">
        <v>3</v>
      </c>
      <c r="BC1383">
        <v>0</v>
      </c>
      <c r="BD1383">
        <v>0</v>
      </c>
      <c r="BE1383">
        <v>0</v>
      </c>
      <c r="BF1383">
        <v>0</v>
      </c>
      <c r="BG1383">
        <v>0</v>
      </c>
      <c r="BH1383">
        <v>0</v>
      </c>
      <c r="BI1383">
        <v>0</v>
      </c>
      <c r="BJ1383">
        <v>0</v>
      </c>
      <c r="BK1383">
        <v>0</v>
      </c>
      <c r="BL1383">
        <v>0</v>
      </c>
      <c r="BM1383">
        <v>0</v>
      </c>
      <c r="BN1383">
        <v>0</v>
      </c>
      <c r="BO1383">
        <v>0</v>
      </c>
      <c r="BP1383">
        <v>0</v>
      </c>
      <c r="BQ1383">
        <v>0</v>
      </c>
      <c r="BR1383">
        <v>0</v>
      </c>
      <c r="BS1383">
        <v>0</v>
      </c>
      <c r="BT1383">
        <v>0</v>
      </c>
      <c r="BU1383">
        <v>0</v>
      </c>
      <c r="BV1383">
        <v>0</v>
      </c>
      <c r="BW1383">
        <v>0</v>
      </c>
      <c r="CV1383">
        <v>0</v>
      </c>
      <c r="CW1383">
        <v>0</v>
      </c>
      <c r="CX1383">
        <f>ROUND(Y1383*Source!I1705,9)</f>
        <v>0</v>
      </c>
      <c r="CY1383">
        <f>AA1383</f>
        <v>5.29</v>
      </c>
      <c r="CZ1383">
        <f>AE1383</f>
        <v>5.29</v>
      </c>
      <c r="DA1383">
        <f>AI1383</f>
        <v>1</v>
      </c>
      <c r="DB1383">
        <f t="shared" si="647"/>
        <v>613.64</v>
      </c>
      <c r="DC1383">
        <f t="shared" si="648"/>
        <v>0</v>
      </c>
      <c r="DD1383" t="s">
        <v>3</v>
      </c>
      <c r="DE1383" t="s">
        <v>3</v>
      </c>
      <c r="DF1383">
        <f t="shared" si="653"/>
        <v>0</v>
      </c>
      <c r="DG1383">
        <f t="shared" si="651"/>
        <v>0</v>
      </c>
      <c r="DH1383">
        <f t="shared" si="652"/>
        <v>0</v>
      </c>
      <c r="DI1383">
        <f t="shared" si="650"/>
        <v>0</v>
      </c>
      <c r="DJ1383">
        <f>DF1383</f>
        <v>0</v>
      </c>
      <c r="DK1383">
        <v>0</v>
      </c>
      <c r="DL1383" t="s">
        <v>3</v>
      </c>
      <c r="DM1383">
        <v>0</v>
      </c>
      <c r="DN1383" t="s">
        <v>3</v>
      </c>
      <c r="DO1383">
        <v>0</v>
      </c>
    </row>
    <row r="1384" spans="1:119" x14ac:dyDescent="0.2">
      <c r="A1384">
        <f>ROW(Source!A1705)</f>
        <v>1705</v>
      </c>
      <c r="B1384">
        <v>69726971</v>
      </c>
      <c r="C1384">
        <v>69735881</v>
      </c>
      <c r="D1384">
        <v>27371032</v>
      </c>
      <c r="E1384">
        <v>1</v>
      </c>
      <c r="F1384">
        <v>1</v>
      </c>
      <c r="G1384">
        <v>1</v>
      </c>
      <c r="H1384">
        <v>3</v>
      </c>
      <c r="I1384" t="s">
        <v>428</v>
      </c>
      <c r="J1384" t="s">
        <v>430</v>
      </c>
      <c r="K1384" t="s">
        <v>429</v>
      </c>
      <c r="L1384">
        <v>1348</v>
      </c>
      <c r="N1384">
        <v>1009</v>
      </c>
      <c r="O1384" t="s">
        <v>78</v>
      </c>
      <c r="P1384" t="s">
        <v>78</v>
      </c>
      <c r="Q1384">
        <v>1000</v>
      </c>
      <c r="W1384">
        <v>0</v>
      </c>
      <c r="X1384">
        <v>-1245202389</v>
      </c>
      <c r="Y1384">
        <f t="shared" si="646"/>
        <v>9.5000000000000001E-2</v>
      </c>
      <c r="AA1384">
        <v>5646.9</v>
      </c>
      <c r="AB1384">
        <v>0</v>
      </c>
      <c r="AC1384">
        <v>0</v>
      </c>
      <c r="AD1384">
        <v>0</v>
      </c>
      <c r="AE1384">
        <v>5646.9</v>
      </c>
      <c r="AF1384">
        <v>0</v>
      </c>
      <c r="AG1384">
        <v>0</v>
      </c>
      <c r="AH1384">
        <v>0</v>
      </c>
      <c r="AI1384">
        <v>1</v>
      </c>
      <c r="AJ1384">
        <v>1</v>
      </c>
      <c r="AK1384">
        <v>1</v>
      </c>
      <c r="AL1384">
        <v>1</v>
      </c>
      <c r="AM1384">
        <v>0</v>
      </c>
      <c r="AN1384">
        <v>0</v>
      </c>
      <c r="AO1384">
        <v>0</v>
      </c>
      <c r="AP1384">
        <v>1</v>
      </c>
      <c r="AQ1384">
        <v>0</v>
      </c>
      <c r="AR1384">
        <v>0</v>
      </c>
      <c r="AS1384" t="s">
        <v>3</v>
      </c>
      <c r="AT1384">
        <v>9.5000000000000001E-2</v>
      </c>
      <c r="AU1384" t="s">
        <v>3</v>
      </c>
      <c r="AV1384">
        <v>0</v>
      </c>
      <c r="AW1384">
        <v>2</v>
      </c>
      <c r="AX1384">
        <v>69735903</v>
      </c>
      <c r="AY1384">
        <v>1</v>
      </c>
      <c r="AZ1384">
        <v>0</v>
      </c>
      <c r="BA1384">
        <v>1409</v>
      </c>
      <c r="BB1384">
        <v>3</v>
      </c>
      <c r="BC1384">
        <v>0</v>
      </c>
      <c r="BD1384">
        <v>0</v>
      </c>
      <c r="BE1384">
        <v>0</v>
      </c>
      <c r="BF1384">
        <v>0</v>
      </c>
      <c r="BG1384">
        <v>0</v>
      </c>
      <c r="BH1384">
        <v>0</v>
      </c>
      <c r="BI1384">
        <v>0</v>
      </c>
      <c r="BJ1384">
        <v>0</v>
      </c>
      <c r="BK1384">
        <v>0</v>
      </c>
      <c r="BL1384">
        <v>0</v>
      </c>
      <c r="BM1384">
        <v>0</v>
      </c>
      <c r="BN1384">
        <v>0</v>
      </c>
      <c r="BO1384">
        <v>0</v>
      </c>
      <c r="BP1384">
        <v>0</v>
      </c>
      <c r="BQ1384">
        <v>0</v>
      </c>
      <c r="BR1384">
        <v>0</v>
      </c>
      <c r="BS1384">
        <v>0</v>
      </c>
      <c r="BT1384">
        <v>0</v>
      </c>
      <c r="BU1384">
        <v>0</v>
      </c>
      <c r="BV1384">
        <v>0</v>
      </c>
      <c r="BW1384">
        <v>0</v>
      </c>
      <c r="CV1384">
        <v>0</v>
      </c>
      <c r="CW1384">
        <v>0</v>
      </c>
      <c r="CX1384">
        <f>ROUND(Y1384*Source!I1705,9)</f>
        <v>0</v>
      </c>
      <c r="CY1384">
        <f>AA1384</f>
        <v>5646.9</v>
      </c>
      <c r="CZ1384">
        <f>AE1384</f>
        <v>5646.9</v>
      </c>
      <c r="DA1384">
        <f>AI1384</f>
        <v>1</v>
      </c>
      <c r="DB1384">
        <f t="shared" si="647"/>
        <v>536.46</v>
      </c>
      <c r="DC1384">
        <f t="shared" si="648"/>
        <v>0</v>
      </c>
      <c r="DD1384" t="s">
        <v>3</v>
      </c>
      <c r="DE1384" t="s">
        <v>3</v>
      </c>
      <c r="DF1384">
        <f t="shared" si="653"/>
        <v>0</v>
      </c>
      <c r="DG1384">
        <f t="shared" si="651"/>
        <v>0</v>
      </c>
      <c r="DH1384">
        <f t="shared" si="652"/>
        <v>0</v>
      </c>
      <c r="DI1384">
        <f t="shared" si="650"/>
        <v>0</v>
      </c>
      <c r="DJ1384">
        <f>DF1384</f>
        <v>0</v>
      </c>
      <c r="DK1384">
        <v>0</v>
      </c>
      <c r="DL1384" t="s">
        <v>3</v>
      </c>
      <c r="DM1384">
        <v>0</v>
      </c>
      <c r="DN1384" t="s">
        <v>3</v>
      </c>
      <c r="DO1384">
        <v>0</v>
      </c>
    </row>
    <row r="1385" spans="1:119" x14ac:dyDescent="0.2">
      <c r="A1385">
        <f>ROW(Source!A1705)</f>
        <v>1705</v>
      </c>
      <c r="B1385">
        <v>69726971</v>
      </c>
      <c r="C1385">
        <v>69735881</v>
      </c>
      <c r="D1385">
        <v>27371543</v>
      </c>
      <c r="E1385">
        <v>1</v>
      </c>
      <c r="F1385">
        <v>1</v>
      </c>
      <c r="G1385">
        <v>1</v>
      </c>
      <c r="H1385">
        <v>3</v>
      </c>
      <c r="I1385" t="s">
        <v>66</v>
      </c>
      <c r="J1385" t="s">
        <v>69</v>
      </c>
      <c r="K1385" t="s">
        <v>67</v>
      </c>
      <c r="L1385">
        <v>1346</v>
      </c>
      <c r="N1385">
        <v>1009</v>
      </c>
      <c r="O1385" t="s">
        <v>68</v>
      </c>
      <c r="P1385" t="s">
        <v>68</v>
      </c>
      <c r="Q1385">
        <v>1</v>
      </c>
      <c r="W1385">
        <v>0</v>
      </c>
      <c r="X1385">
        <v>-386994921</v>
      </c>
      <c r="Y1385">
        <f t="shared" si="646"/>
        <v>0.5</v>
      </c>
      <c r="AA1385">
        <v>1.82</v>
      </c>
      <c r="AB1385">
        <v>0</v>
      </c>
      <c r="AC1385">
        <v>0</v>
      </c>
      <c r="AD1385">
        <v>0</v>
      </c>
      <c r="AE1385">
        <v>1.82</v>
      </c>
      <c r="AF1385">
        <v>0</v>
      </c>
      <c r="AG1385">
        <v>0</v>
      </c>
      <c r="AH1385">
        <v>0</v>
      </c>
      <c r="AI1385">
        <v>1</v>
      </c>
      <c r="AJ1385">
        <v>1</v>
      </c>
      <c r="AK1385">
        <v>1</v>
      </c>
      <c r="AL1385">
        <v>1</v>
      </c>
      <c r="AM1385">
        <v>0</v>
      </c>
      <c r="AN1385">
        <v>0</v>
      </c>
      <c r="AO1385">
        <v>0</v>
      </c>
      <c r="AP1385">
        <v>1</v>
      </c>
      <c r="AQ1385">
        <v>0</v>
      </c>
      <c r="AR1385">
        <v>0</v>
      </c>
      <c r="AS1385" t="s">
        <v>3</v>
      </c>
      <c r="AT1385">
        <v>0.5</v>
      </c>
      <c r="AU1385" t="s">
        <v>3</v>
      </c>
      <c r="AV1385">
        <v>0</v>
      </c>
      <c r="AW1385">
        <v>2</v>
      </c>
      <c r="AX1385">
        <v>69735904</v>
      </c>
      <c r="AY1385">
        <v>1</v>
      </c>
      <c r="AZ1385">
        <v>0</v>
      </c>
      <c r="BA1385">
        <v>1410</v>
      </c>
      <c r="BB1385">
        <v>3</v>
      </c>
      <c r="BC1385">
        <v>0</v>
      </c>
      <c r="BD1385">
        <v>0</v>
      </c>
      <c r="BE1385">
        <v>0</v>
      </c>
      <c r="BF1385">
        <v>0</v>
      </c>
      <c r="BG1385">
        <v>0</v>
      </c>
      <c r="BH1385">
        <v>0</v>
      </c>
      <c r="BI1385">
        <v>0</v>
      </c>
      <c r="BJ1385">
        <v>0</v>
      </c>
      <c r="BK1385">
        <v>0</v>
      </c>
      <c r="BL1385">
        <v>0</v>
      </c>
      <c r="BM1385">
        <v>0</v>
      </c>
      <c r="BN1385">
        <v>0</v>
      </c>
      <c r="BO1385">
        <v>0</v>
      </c>
      <c r="BP1385">
        <v>0</v>
      </c>
      <c r="BQ1385">
        <v>0</v>
      </c>
      <c r="BR1385">
        <v>0</v>
      </c>
      <c r="BS1385">
        <v>0</v>
      </c>
      <c r="BT1385">
        <v>0</v>
      </c>
      <c r="BU1385">
        <v>0</v>
      </c>
      <c r="BV1385">
        <v>0</v>
      </c>
      <c r="BW1385">
        <v>0</v>
      </c>
      <c r="CV1385">
        <v>0</v>
      </c>
      <c r="CW1385">
        <v>0</v>
      </c>
      <c r="CX1385">
        <f>ROUND(Y1385*Source!I1705,9)</f>
        <v>0</v>
      </c>
      <c r="CY1385">
        <f>AA1385</f>
        <v>1.82</v>
      </c>
      <c r="CZ1385">
        <f>AE1385</f>
        <v>1.82</v>
      </c>
      <c r="DA1385">
        <f>AI1385</f>
        <v>1</v>
      </c>
      <c r="DB1385">
        <f t="shared" si="647"/>
        <v>0.91</v>
      </c>
      <c r="DC1385">
        <f t="shared" si="648"/>
        <v>0</v>
      </c>
      <c r="DD1385" t="s">
        <v>3</v>
      </c>
      <c r="DE1385" t="s">
        <v>3</v>
      </c>
      <c r="DF1385">
        <f t="shared" si="653"/>
        <v>0</v>
      </c>
      <c r="DG1385">
        <f t="shared" si="651"/>
        <v>0</v>
      </c>
      <c r="DH1385">
        <f t="shared" si="652"/>
        <v>0</v>
      </c>
      <c r="DI1385">
        <f t="shared" si="650"/>
        <v>0</v>
      </c>
      <c r="DJ1385">
        <f>DF1385</f>
        <v>0</v>
      </c>
      <c r="DK1385">
        <v>0</v>
      </c>
      <c r="DL1385" t="s">
        <v>3</v>
      </c>
      <c r="DM1385">
        <v>0</v>
      </c>
      <c r="DN1385" t="s">
        <v>3</v>
      </c>
      <c r="DO1385">
        <v>0</v>
      </c>
    </row>
    <row r="1386" spans="1:119" x14ac:dyDescent="0.2">
      <c r="A1386">
        <f>ROW(Source!A1706)</f>
        <v>1706</v>
      </c>
      <c r="B1386">
        <v>69726884</v>
      </c>
      <c r="C1386">
        <v>69735881</v>
      </c>
      <c r="D1386">
        <v>27501160</v>
      </c>
      <c r="E1386">
        <v>1</v>
      </c>
      <c r="F1386">
        <v>1</v>
      </c>
      <c r="G1386">
        <v>1</v>
      </c>
      <c r="H1386">
        <v>1</v>
      </c>
      <c r="I1386" t="s">
        <v>1038</v>
      </c>
      <c r="J1386" t="s">
        <v>3</v>
      </c>
      <c r="K1386" t="s">
        <v>1039</v>
      </c>
      <c r="L1386">
        <v>1369</v>
      </c>
      <c r="N1386">
        <v>1013</v>
      </c>
      <c r="O1386" t="s">
        <v>974</v>
      </c>
      <c r="P1386" t="s">
        <v>974</v>
      </c>
      <c r="Q1386">
        <v>1</v>
      </c>
      <c r="W1386">
        <v>0</v>
      </c>
      <c r="X1386">
        <v>-772101396</v>
      </c>
      <c r="Y1386">
        <f t="shared" si="646"/>
        <v>46.18</v>
      </c>
      <c r="AA1386">
        <v>0</v>
      </c>
      <c r="AB1386">
        <v>0</v>
      </c>
      <c r="AC1386">
        <v>0</v>
      </c>
      <c r="AD1386">
        <v>288.33999999999997</v>
      </c>
      <c r="AE1386">
        <v>0</v>
      </c>
      <c r="AF1386">
        <v>0</v>
      </c>
      <c r="AG1386">
        <v>0</v>
      </c>
      <c r="AH1386">
        <v>11.37</v>
      </c>
      <c r="AI1386">
        <v>1</v>
      </c>
      <c r="AJ1386">
        <v>1</v>
      </c>
      <c r="AK1386">
        <v>1</v>
      </c>
      <c r="AL1386">
        <v>25.36</v>
      </c>
      <c r="AM1386">
        <v>5</v>
      </c>
      <c r="AN1386">
        <v>0</v>
      </c>
      <c r="AO1386">
        <v>1</v>
      </c>
      <c r="AP1386">
        <v>0</v>
      </c>
      <c r="AQ1386">
        <v>0</v>
      </c>
      <c r="AR1386">
        <v>0</v>
      </c>
      <c r="AS1386" t="s">
        <v>3</v>
      </c>
      <c r="AT1386">
        <v>46.18</v>
      </c>
      <c r="AU1386" t="s">
        <v>3</v>
      </c>
      <c r="AV1386">
        <v>1</v>
      </c>
      <c r="AW1386">
        <v>2</v>
      </c>
      <c r="AX1386">
        <v>69735893</v>
      </c>
      <c r="AY1386">
        <v>1</v>
      </c>
      <c r="AZ1386">
        <v>0</v>
      </c>
      <c r="BA1386">
        <v>1412</v>
      </c>
      <c r="BB1386">
        <v>0</v>
      </c>
      <c r="BC1386">
        <v>0</v>
      </c>
      <c r="BD1386">
        <v>0</v>
      </c>
      <c r="BE1386">
        <v>0</v>
      </c>
      <c r="BF1386">
        <v>0</v>
      </c>
      <c r="BG1386">
        <v>0</v>
      </c>
      <c r="BH1386">
        <v>0</v>
      </c>
      <c r="BI1386">
        <v>0</v>
      </c>
      <c r="BJ1386">
        <v>0</v>
      </c>
      <c r="BK1386">
        <v>0</v>
      </c>
      <c r="BL1386">
        <v>0</v>
      </c>
      <c r="BM1386">
        <v>0</v>
      </c>
      <c r="BN1386">
        <v>0</v>
      </c>
      <c r="BO1386">
        <v>0</v>
      </c>
      <c r="BP1386">
        <v>0</v>
      </c>
      <c r="BQ1386">
        <v>0</v>
      </c>
      <c r="BR1386">
        <v>0</v>
      </c>
      <c r="BS1386">
        <v>0</v>
      </c>
      <c r="BT1386">
        <v>0</v>
      </c>
      <c r="BU1386">
        <v>0</v>
      </c>
      <c r="BV1386">
        <v>0</v>
      </c>
      <c r="BW1386">
        <v>0</v>
      </c>
      <c r="CU1386">
        <f>ROUND(AT1386*Source!I1706*AH1386*AL1386,0)</f>
        <v>0</v>
      </c>
      <c r="CV1386">
        <f>ROUND(Y1386*Source!I1706,9)</f>
        <v>0</v>
      </c>
      <c r="CW1386">
        <v>0</v>
      </c>
      <c r="CX1386">
        <f>ROUND(Y1386*Source!I1706,9)</f>
        <v>0</v>
      </c>
      <c r="CY1386">
        <f>AD1386</f>
        <v>288.33999999999997</v>
      </c>
      <c r="CZ1386">
        <f>AH1386</f>
        <v>11.37</v>
      </c>
      <c r="DA1386">
        <f>AL1386</f>
        <v>25.36</v>
      </c>
      <c r="DB1386">
        <f t="shared" si="647"/>
        <v>525.07000000000005</v>
      </c>
      <c r="DC1386">
        <f t="shared" si="648"/>
        <v>0</v>
      </c>
      <c r="DD1386" t="s">
        <v>3</v>
      </c>
      <c r="DE1386" t="s">
        <v>3</v>
      </c>
      <c r="DF1386">
        <f t="shared" si="653"/>
        <v>0</v>
      </c>
      <c r="DG1386">
        <f t="shared" si="651"/>
        <v>0</v>
      </c>
      <c r="DH1386">
        <f t="shared" si="652"/>
        <v>0</v>
      </c>
      <c r="DI1386">
        <f>ROUND(ROUND(AH1386*AL1386,0)*CX1386,0)</f>
        <v>0</v>
      </c>
      <c r="DJ1386">
        <f>DI1386</f>
        <v>0</v>
      </c>
      <c r="DK1386">
        <v>0</v>
      </c>
      <c r="DL1386" t="s">
        <v>3</v>
      </c>
      <c r="DM1386">
        <v>0</v>
      </c>
      <c r="DN1386" t="s">
        <v>3</v>
      </c>
      <c r="DO1386">
        <v>0</v>
      </c>
    </row>
    <row r="1387" spans="1:119" x14ac:dyDescent="0.2">
      <c r="A1387">
        <f>ROW(Source!A1706)</f>
        <v>1706</v>
      </c>
      <c r="B1387">
        <v>69726884</v>
      </c>
      <c r="C1387">
        <v>69735881</v>
      </c>
      <c r="D1387">
        <v>121548</v>
      </c>
      <c r="E1387">
        <v>1</v>
      </c>
      <c r="F1387">
        <v>1</v>
      </c>
      <c r="G1387">
        <v>1</v>
      </c>
      <c r="H1387">
        <v>1</v>
      </c>
      <c r="I1387" t="s">
        <v>36</v>
      </c>
      <c r="J1387" t="s">
        <v>3</v>
      </c>
      <c r="K1387" t="s">
        <v>981</v>
      </c>
      <c r="L1387">
        <v>608254</v>
      </c>
      <c r="N1387">
        <v>1013</v>
      </c>
      <c r="O1387" t="s">
        <v>982</v>
      </c>
      <c r="P1387" t="s">
        <v>982</v>
      </c>
      <c r="Q1387">
        <v>1</v>
      </c>
      <c r="W1387">
        <v>0</v>
      </c>
      <c r="X1387">
        <v>-185737400</v>
      </c>
      <c r="Y1387">
        <f t="shared" si="646"/>
        <v>0.39</v>
      </c>
      <c r="AA1387">
        <v>0</v>
      </c>
      <c r="AB1387">
        <v>0</v>
      </c>
      <c r="AC1387">
        <v>0</v>
      </c>
      <c r="AD1387">
        <v>0</v>
      </c>
      <c r="AE1387">
        <v>0</v>
      </c>
      <c r="AF1387">
        <v>0</v>
      </c>
      <c r="AG1387">
        <v>0</v>
      </c>
      <c r="AH1387">
        <v>0</v>
      </c>
      <c r="AI1387">
        <v>1</v>
      </c>
      <c r="AJ1387">
        <v>1</v>
      </c>
      <c r="AK1387">
        <v>19.8</v>
      </c>
      <c r="AL1387">
        <v>1</v>
      </c>
      <c r="AM1387">
        <v>5</v>
      </c>
      <c r="AN1387">
        <v>0</v>
      </c>
      <c r="AO1387">
        <v>1</v>
      </c>
      <c r="AP1387">
        <v>0</v>
      </c>
      <c r="AQ1387">
        <v>0</v>
      </c>
      <c r="AR1387">
        <v>0</v>
      </c>
      <c r="AS1387" t="s">
        <v>3</v>
      </c>
      <c r="AT1387">
        <v>0.39</v>
      </c>
      <c r="AU1387" t="s">
        <v>3</v>
      </c>
      <c r="AV1387">
        <v>2</v>
      </c>
      <c r="AW1387">
        <v>2</v>
      </c>
      <c r="AX1387">
        <v>69735894</v>
      </c>
      <c r="AY1387">
        <v>1</v>
      </c>
      <c r="AZ1387">
        <v>0</v>
      </c>
      <c r="BA1387">
        <v>1413</v>
      </c>
      <c r="BB1387">
        <v>0</v>
      </c>
      <c r="BC1387">
        <v>0</v>
      </c>
      <c r="BD1387">
        <v>0</v>
      </c>
      <c r="BE1387">
        <v>0</v>
      </c>
      <c r="BF1387">
        <v>0</v>
      </c>
      <c r="BG1387">
        <v>0</v>
      </c>
      <c r="BH1387">
        <v>0</v>
      </c>
      <c r="BI1387">
        <v>0</v>
      </c>
      <c r="BJ1387">
        <v>0</v>
      </c>
      <c r="BK1387">
        <v>0</v>
      </c>
      <c r="BL1387">
        <v>0</v>
      </c>
      <c r="BM1387">
        <v>0</v>
      </c>
      <c r="BN1387">
        <v>0</v>
      </c>
      <c r="BO1387">
        <v>0</v>
      </c>
      <c r="BP1387">
        <v>0</v>
      </c>
      <c r="BQ1387">
        <v>0</v>
      </c>
      <c r="BR1387">
        <v>0</v>
      </c>
      <c r="BS1387">
        <v>0</v>
      </c>
      <c r="BT1387">
        <v>0</v>
      </c>
      <c r="BU1387">
        <v>0</v>
      </c>
      <c r="BV1387">
        <v>0</v>
      </c>
      <c r="BW1387">
        <v>0</v>
      </c>
      <c r="CV1387">
        <v>0</v>
      </c>
      <c r="CW1387">
        <v>0</v>
      </c>
      <c r="CX1387">
        <f>ROUND(Y1387*Source!I1706,9)</f>
        <v>0</v>
      </c>
      <c r="CY1387">
        <f>AD1387</f>
        <v>0</v>
      </c>
      <c r="CZ1387">
        <f>AH1387</f>
        <v>0</v>
      </c>
      <c r="DA1387">
        <f>AL1387</f>
        <v>1</v>
      </c>
      <c r="DB1387">
        <f t="shared" si="647"/>
        <v>0</v>
      </c>
      <c r="DC1387">
        <f t="shared" si="648"/>
        <v>0</v>
      </c>
      <c r="DD1387" t="s">
        <v>3</v>
      </c>
      <c r="DE1387" t="s">
        <v>3</v>
      </c>
      <c r="DF1387">
        <f t="shared" si="653"/>
        <v>0</v>
      </c>
      <c r="DG1387">
        <f t="shared" si="651"/>
        <v>0</v>
      </c>
      <c r="DH1387">
        <f>ROUND(ROUND(AG1387*AK1387,0)*CX1387,0)</f>
        <v>0</v>
      </c>
      <c r="DI1387">
        <f t="shared" ref="DI1387:DI1406" si="654">ROUND(ROUND(AH1387,0)*CX1387,0)</f>
        <v>0</v>
      </c>
      <c r="DJ1387">
        <f>DI1387</f>
        <v>0</v>
      </c>
      <c r="DK1387">
        <v>0</v>
      </c>
      <c r="DL1387" t="s">
        <v>3</v>
      </c>
      <c r="DM1387">
        <v>0</v>
      </c>
      <c r="DN1387" t="s">
        <v>3</v>
      </c>
      <c r="DO1387">
        <v>0</v>
      </c>
    </row>
    <row r="1388" spans="1:119" x14ac:dyDescent="0.2">
      <c r="A1388">
        <f>ROW(Source!A1706)</f>
        <v>1706</v>
      </c>
      <c r="B1388">
        <v>69726884</v>
      </c>
      <c r="C1388">
        <v>69735881</v>
      </c>
      <c r="D1388">
        <v>27439630</v>
      </c>
      <c r="E1388">
        <v>1</v>
      </c>
      <c r="F1388">
        <v>1</v>
      </c>
      <c r="G1388">
        <v>1</v>
      </c>
      <c r="H1388">
        <v>2</v>
      </c>
      <c r="I1388" t="s">
        <v>986</v>
      </c>
      <c r="J1388" t="s">
        <v>987</v>
      </c>
      <c r="K1388" t="s">
        <v>988</v>
      </c>
      <c r="L1388">
        <v>1368</v>
      </c>
      <c r="N1388">
        <v>1011</v>
      </c>
      <c r="O1388" t="s">
        <v>978</v>
      </c>
      <c r="P1388" t="s">
        <v>978</v>
      </c>
      <c r="Q1388">
        <v>1</v>
      </c>
      <c r="W1388">
        <v>0</v>
      </c>
      <c r="X1388">
        <v>-72110300</v>
      </c>
      <c r="Y1388">
        <f t="shared" si="646"/>
        <v>0.39</v>
      </c>
      <c r="AA1388">
        <v>0</v>
      </c>
      <c r="AB1388">
        <v>245.16</v>
      </c>
      <c r="AC1388">
        <v>269.48</v>
      </c>
      <c r="AD1388">
        <v>0</v>
      </c>
      <c r="AE1388">
        <v>0</v>
      </c>
      <c r="AF1388">
        <v>31.27</v>
      </c>
      <c r="AG1388">
        <v>13.61</v>
      </c>
      <c r="AH1388">
        <v>0</v>
      </c>
      <c r="AI1388">
        <v>1</v>
      </c>
      <c r="AJ1388">
        <v>7.84</v>
      </c>
      <c r="AK1388">
        <v>19.8</v>
      </c>
      <c r="AL1388">
        <v>1</v>
      </c>
      <c r="AM1388">
        <v>5</v>
      </c>
      <c r="AN1388">
        <v>0</v>
      </c>
      <c r="AO1388">
        <v>1</v>
      </c>
      <c r="AP1388">
        <v>0</v>
      </c>
      <c r="AQ1388">
        <v>0</v>
      </c>
      <c r="AR1388">
        <v>0</v>
      </c>
      <c r="AS1388" t="s">
        <v>3</v>
      </c>
      <c r="AT1388">
        <v>0.39</v>
      </c>
      <c r="AU1388" t="s">
        <v>3</v>
      </c>
      <c r="AV1388">
        <v>0</v>
      </c>
      <c r="AW1388">
        <v>2</v>
      </c>
      <c r="AX1388">
        <v>69735895</v>
      </c>
      <c r="AY1388">
        <v>1</v>
      </c>
      <c r="AZ1388">
        <v>0</v>
      </c>
      <c r="BA1388">
        <v>1414</v>
      </c>
      <c r="BB1388">
        <v>0</v>
      </c>
      <c r="BC1388">
        <v>0</v>
      </c>
      <c r="BD1388">
        <v>0</v>
      </c>
      <c r="BE1388">
        <v>0</v>
      </c>
      <c r="BF1388">
        <v>0</v>
      </c>
      <c r="BG1388">
        <v>0</v>
      </c>
      <c r="BH1388">
        <v>0</v>
      </c>
      <c r="BI1388">
        <v>0</v>
      </c>
      <c r="BJ1388">
        <v>0</v>
      </c>
      <c r="BK1388">
        <v>0</v>
      </c>
      <c r="BL1388">
        <v>0</v>
      </c>
      <c r="BM1388">
        <v>0</v>
      </c>
      <c r="BN1388">
        <v>0</v>
      </c>
      <c r="BO1388">
        <v>0</v>
      </c>
      <c r="BP1388">
        <v>0</v>
      </c>
      <c r="BQ1388">
        <v>0</v>
      </c>
      <c r="BR1388">
        <v>0</v>
      </c>
      <c r="BS1388">
        <v>0</v>
      </c>
      <c r="BT1388">
        <v>0</v>
      </c>
      <c r="BU1388">
        <v>0</v>
      </c>
      <c r="BV1388">
        <v>0</v>
      </c>
      <c r="BW1388">
        <v>0</v>
      </c>
      <c r="CV1388">
        <v>0</v>
      </c>
      <c r="CW1388">
        <f>ROUND(Y1388*Source!I1706*DO1388,9)</f>
        <v>0</v>
      </c>
      <c r="CX1388">
        <f>ROUND(Y1388*Source!I1706,9)</f>
        <v>0</v>
      </c>
      <c r="CY1388">
        <f>AB1388</f>
        <v>245.16</v>
      </c>
      <c r="CZ1388">
        <f>AF1388</f>
        <v>31.27</v>
      </c>
      <c r="DA1388">
        <f>AJ1388</f>
        <v>7.84</v>
      </c>
      <c r="DB1388">
        <f t="shared" si="647"/>
        <v>12.2</v>
      </c>
      <c r="DC1388">
        <f t="shared" si="648"/>
        <v>5.31</v>
      </c>
      <c r="DD1388" t="s">
        <v>3</v>
      </c>
      <c r="DE1388" t="s">
        <v>3</v>
      </c>
      <c r="DF1388">
        <f t="shared" si="653"/>
        <v>0</v>
      </c>
      <c r="DG1388">
        <f>ROUND(ROUND(AF1388*AJ1388,0)*CX1388,0)</f>
        <v>0</v>
      </c>
      <c r="DH1388">
        <f>ROUND(ROUND(AG1388*AK1388,0)*CX1388,0)</f>
        <v>0</v>
      </c>
      <c r="DI1388">
        <f t="shared" si="654"/>
        <v>0</v>
      </c>
      <c r="DJ1388">
        <f>DG1388</f>
        <v>0</v>
      </c>
      <c r="DK1388">
        <v>0</v>
      </c>
      <c r="DL1388" t="s">
        <v>3</v>
      </c>
      <c r="DM1388">
        <v>0</v>
      </c>
      <c r="DN1388" t="s">
        <v>3</v>
      </c>
      <c r="DO1388">
        <v>0</v>
      </c>
    </row>
    <row r="1389" spans="1:119" x14ac:dyDescent="0.2">
      <c r="A1389">
        <f>ROW(Source!A1706)</f>
        <v>1706</v>
      </c>
      <c r="B1389">
        <v>69726884</v>
      </c>
      <c r="C1389">
        <v>69735881</v>
      </c>
      <c r="D1389">
        <v>27440113</v>
      </c>
      <c r="E1389">
        <v>1</v>
      </c>
      <c r="F1389">
        <v>1</v>
      </c>
      <c r="G1389">
        <v>1</v>
      </c>
      <c r="H1389">
        <v>2</v>
      </c>
      <c r="I1389" t="s">
        <v>1032</v>
      </c>
      <c r="J1389" t="s">
        <v>1033</v>
      </c>
      <c r="K1389" t="s">
        <v>1034</v>
      </c>
      <c r="L1389">
        <v>1368</v>
      </c>
      <c r="N1389">
        <v>1011</v>
      </c>
      <c r="O1389" t="s">
        <v>978</v>
      </c>
      <c r="P1389" t="s">
        <v>978</v>
      </c>
      <c r="Q1389">
        <v>1</v>
      </c>
      <c r="W1389">
        <v>0</v>
      </c>
      <c r="X1389">
        <v>-1092641070</v>
      </c>
      <c r="Y1389">
        <f t="shared" si="646"/>
        <v>8.0500000000000007</v>
      </c>
      <c r="AA1389">
        <v>0</v>
      </c>
      <c r="AB1389">
        <v>229.4</v>
      </c>
      <c r="AC1389">
        <v>0</v>
      </c>
      <c r="AD1389">
        <v>0</v>
      </c>
      <c r="AE1389">
        <v>0</v>
      </c>
      <c r="AF1389">
        <v>29.26</v>
      </c>
      <c r="AG1389">
        <v>0</v>
      </c>
      <c r="AH1389">
        <v>0</v>
      </c>
      <c r="AI1389">
        <v>1</v>
      </c>
      <c r="AJ1389">
        <v>7.84</v>
      </c>
      <c r="AK1389">
        <v>19.8</v>
      </c>
      <c r="AL1389">
        <v>1</v>
      </c>
      <c r="AM1389">
        <v>5</v>
      </c>
      <c r="AN1389">
        <v>0</v>
      </c>
      <c r="AO1389">
        <v>1</v>
      </c>
      <c r="AP1389">
        <v>0</v>
      </c>
      <c r="AQ1389">
        <v>0</v>
      </c>
      <c r="AR1389">
        <v>0</v>
      </c>
      <c r="AS1389" t="s">
        <v>3</v>
      </c>
      <c r="AT1389">
        <v>8.0500000000000007</v>
      </c>
      <c r="AU1389" t="s">
        <v>3</v>
      </c>
      <c r="AV1389">
        <v>0</v>
      </c>
      <c r="AW1389">
        <v>2</v>
      </c>
      <c r="AX1389">
        <v>69735896</v>
      </c>
      <c r="AY1389">
        <v>1</v>
      </c>
      <c r="AZ1389">
        <v>0</v>
      </c>
      <c r="BA1389">
        <v>1415</v>
      </c>
      <c r="BB1389">
        <v>0</v>
      </c>
      <c r="BC1389">
        <v>0</v>
      </c>
      <c r="BD1389">
        <v>0</v>
      </c>
      <c r="BE1389">
        <v>0</v>
      </c>
      <c r="BF1389">
        <v>0</v>
      </c>
      <c r="BG1389">
        <v>0</v>
      </c>
      <c r="BH1389">
        <v>0</v>
      </c>
      <c r="BI1389">
        <v>0</v>
      </c>
      <c r="BJ1389">
        <v>0</v>
      </c>
      <c r="BK1389">
        <v>0</v>
      </c>
      <c r="BL1389">
        <v>0</v>
      </c>
      <c r="BM1389">
        <v>0</v>
      </c>
      <c r="BN1389">
        <v>0</v>
      </c>
      <c r="BO1389">
        <v>0</v>
      </c>
      <c r="BP1389">
        <v>0</v>
      </c>
      <c r="BQ1389">
        <v>0</v>
      </c>
      <c r="BR1389">
        <v>0</v>
      </c>
      <c r="BS1389">
        <v>0</v>
      </c>
      <c r="BT1389">
        <v>0</v>
      </c>
      <c r="BU1389">
        <v>0</v>
      </c>
      <c r="BV1389">
        <v>0</v>
      </c>
      <c r="BW1389">
        <v>0</v>
      </c>
      <c r="CV1389">
        <v>0</v>
      </c>
      <c r="CW1389">
        <f>ROUND(Y1389*Source!I1706*DO1389,9)</f>
        <v>0</v>
      </c>
      <c r="CX1389">
        <f>ROUND(Y1389*Source!I1706,9)</f>
        <v>0</v>
      </c>
      <c r="CY1389">
        <f>AB1389</f>
        <v>229.4</v>
      </c>
      <c r="CZ1389">
        <f>AF1389</f>
        <v>29.26</v>
      </c>
      <c r="DA1389">
        <f>AJ1389</f>
        <v>7.84</v>
      </c>
      <c r="DB1389">
        <f t="shared" si="647"/>
        <v>235.54</v>
      </c>
      <c r="DC1389">
        <f t="shared" si="648"/>
        <v>0</v>
      </c>
      <c r="DD1389" t="s">
        <v>3</v>
      </c>
      <c r="DE1389" t="s">
        <v>3</v>
      </c>
      <c r="DF1389">
        <f t="shared" si="653"/>
        <v>0</v>
      </c>
      <c r="DG1389">
        <f>ROUND(ROUND(AF1389*AJ1389,0)*CX1389,0)</f>
        <v>0</v>
      </c>
      <c r="DH1389">
        <f>ROUND(ROUND(AG1389*AK1389,0)*CX1389,0)</f>
        <v>0</v>
      </c>
      <c r="DI1389">
        <f t="shared" si="654"/>
        <v>0</v>
      </c>
      <c r="DJ1389">
        <f>DG1389</f>
        <v>0</v>
      </c>
      <c r="DK1389">
        <v>0</v>
      </c>
      <c r="DL1389" t="s">
        <v>3</v>
      </c>
      <c r="DM1389">
        <v>0</v>
      </c>
      <c r="DN1389" t="s">
        <v>3</v>
      </c>
      <c r="DO1389">
        <v>0</v>
      </c>
    </row>
    <row r="1390" spans="1:119" x14ac:dyDescent="0.2">
      <c r="A1390">
        <f>ROW(Source!A1706)</f>
        <v>1706</v>
      </c>
      <c r="B1390">
        <v>69726884</v>
      </c>
      <c r="C1390">
        <v>69735881</v>
      </c>
      <c r="D1390">
        <v>27441197</v>
      </c>
      <c r="E1390">
        <v>1</v>
      </c>
      <c r="F1390">
        <v>1</v>
      </c>
      <c r="G1390">
        <v>1</v>
      </c>
      <c r="H1390">
        <v>2</v>
      </c>
      <c r="I1390" t="s">
        <v>1035</v>
      </c>
      <c r="J1390" t="s">
        <v>1036</v>
      </c>
      <c r="K1390" t="s">
        <v>1037</v>
      </c>
      <c r="L1390">
        <v>1368</v>
      </c>
      <c r="N1390">
        <v>1011</v>
      </c>
      <c r="O1390" t="s">
        <v>978</v>
      </c>
      <c r="P1390" t="s">
        <v>978</v>
      </c>
      <c r="Q1390">
        <v>1</v>
      </c>
      <c r="W1390">
        <v>0</v>
      </c>
      <c r="X1390">
        <v>-1589430619</v>
      </c>
      <c r="Y1390">
        <f t="shared" si="646"/>
        <v>6</v>
      </c>
      <c r="AA1390">
        <v>0</v>
      </c>
      <c r="AB1390">
        <v>21.17</v>
      </c>
      <c r="AC1390">
        <v>0</v>
      </c>
      <c r="AD1390">
        <v>0</v>
      </c>
      <c r="AE1390">
        <v>0</v>
      </c>
      <c r="AF1390">
        <v>2.7</v>
      </c>
      <c r="AG1390">
        <v>0</v>
      </c>
      <c r="AH1390">
        <v>0</v>
      </c>
      <c r="AI1390">
        <v>1</v>
      </c>
      <c r="AJ1390">
        <v>7.84</v>
      </c>
      <c r="AK1390">
        <v>19.8</v>
      </c>
      <c r="AL1390">
        <v>1</v>
      </c>
      <c r="AM1390">
        <v>5</v>
      </c>
      <c r="AN1390">
        <v>0</v>
      </c>
      <c r="AO1390">
        <v>1</v>
      </c>
      <c r="AP1390">
        <v>0</v>
      </c>
      <c r="AQ1390">
        <v>0</v>
      </c>
      <c r="AR1390">
        <v>0</v>
      </c>
      <c r="AS1390" t="s">
        <v>3</v>
      </c>
      <c r="AT1390">
        <v>6</v>
      </c>
      <c r="AU1390" t="s">
        <v>3</v>
      </c>
      <c r="AV1390">
        <v>0</v>
      </c>
      <c r="AW1390">
        <v>2</v>
      </c>
      <c r="AX1390">
        <v>69735897</v>
      </c>
      <c r="AY1390">
        <v>1</v>
      </c>
      <c r="AZ1390">
        <v>0</v>
      </c>
      <c r="BA1390">
        <v>1416</v>
      </c>
      <c r="BB1390">
        <v>0</v>
      </c>
      <c r="BC1390">
        <v>0</v>
      </c>
      <c r="BD1390">
        <v>0</v>
      </c>
      <c r="BE1390">
        <v>0</v>
      </c>
      <c r="BF1390">
        <v>0</v>
      </c>
      <c r="BG1390">
        <v>0</v>
      </c>
      <c r="BH1390">
        <v>0</v>
      </c>
      <c r="BI1390">
        <v>0</v>
      </c>
      <c r="BJ1390">
        <v>0</v>
      </c>
      <c r="BK1390">
        <v>0</v>
      </c>
      <c r="BL1390">
        <v>0</v>
      </c>
      <c r="BM1390">
        <v>0</v>
      </c>
      <c r="BN1390">
        <v>0</v>
      </c>
      <c r="BO1390">
        <v>0</v>
      </c>
      <c r="BP1390">
        <v>0</v>
      </c>
      <c r="BQ1390">
        <v>0</v>
      </c>
      <c r="BR1390">
        <v>0</v>
      </c>
      <c r="BS1390">
        <v>0</v>
      </c>
      <c r="BT1390">
        <v>0</v>
      </c>
      <c r="BU1390">
        <v>0</v>
      </c>
      <c r="BV1390">
        <v>0</v>
      </c>
      <c r="BW1390">
        <v>0</v>
      </c>
      <c r="CV1390">
        <v>0</v>
      </c>
      <c r="CW1390">
        <f>ROUND(Y1390*Source!I1706*DO1390,9)</f>
        <v>0</v>
      </c>
      <c r="CX1390">
        <f>ROUND(Y1390*Source!I1706,9)</f>
        <v>0</v>
      </c>
      <c r="CY1390">
        <f>AB1390</f>
        <v>21.17</v>
      </c>
      <c r="CZ1390">
        <f>AF1390</f>
        <v>2.7</v>
      </c>
      <c r="DA1390">
        <f>AJ1390</f>
        <v>7.84</v>
      </c>
      <c r="DB1390">
        <f t="shared" si="647"/>
        <v>16.2</v>
      </c>
      <c r="DC1390">
        <f t="shared" si="648"/>
        <v>0</v>
      </c>
      <c r="DD1390" t="s">
        <v>3</v>
      </c>
      <c r="DE1390" t="s">
        <v>3</v>
      </c>
      <c r="DF1390">
        <f t="shared" si="653"/>
        <v>0</v>
      </c>
      <c r="DG1390">
        <f>ROUND(ROUND(AF1390*AJ1390,0)*CX1390,0)</f>
        <v>0</v>
      </c>
      <c r="DH1390">
        <f>ROUND(ROUND(AG1390*AK1390,0)*CX1390,0)</f>
        <v>0</v>
      </c>
      <c r="DI1390">
        <f t="shared" si="654"/>
        <v>0</v>
      </c>
      <c r="DJ1390">
        <f>DG1390</f>
        <v>0</v>
      </c>
      <c r="DK1390">
        <v>0</v>
      </c>
      <c r="DL1390" t="s">
        <v>3</v>
      </c>
      <c r="DM1390">
        <v>0</v>
      </c>
      <c r="DN1390" t="s">
        <v>3</v>
      </c>
      <c r="DO1390">
        <v>0</v>
      </c>
    </row>
    <row r="1391" spans="1:119" x14ac:dyDescent="0.2">
      <c r="A1391">
        <f>ROW(Source!A1706)</f>
        <v>1706</v>
      </c>
      <c r="B1391">
        <v>69726884</v>
      </c>
      <c r="C1391">
        <v>69735881</v>
      </c>
      <c r="D1391">
        <v>27441327</v>
      </c>
      <c r="E1391">
        <v>1</v>
      </c>
      <c r="F1391">
        <v>1</v>
      </c>
      <c r="G1391">
        <v>1</v>
      </c>
      <c r="H1391">
        <v>2</v>
      </c>
      <c r="I1391" t="s">
        <v>975</v>
      </c>
      <c r="J1391" t="s">
        <v>976</v>
      </c>
      <c r="K1391" t="s">
        <v>977</v>
      </c>
      <c r="L1391">
        <v>1368</v>
      </c>
      <c r="N1391">
        <v>1011</v>
      </c>
      <c r="O1391" t="s">
        <v>978</v>
      </c>
      <c r="P1391" t="s">
        <v>978</v>
      </c>
      <c r="Q1391">
        <v>1</v>
      </c>
      <c r="W1391">
        <v>0</v>
      </c>
      <c r="X1391">
        <v>-1583389094</v>
      </c>
      <c r="Y1391">
        <f t="shared" ref="Y1391:Y1422" si="655">AT1391</f>
        <v>0.59</v>
      </c>
      <c r="AA1391">
        <v>0</v>
      </c>
      <c r="AB1391">
        <v>732.02</v>
      </c>
      <c r="AC1391">
        <v>231.46</v>
      </c>
      <c r="AD1391">
        <v>0</v>
      </c>
      <c r="AE1391">
        <v>0</v>
      </c>
      <c r="AF1391">
        <v>93.37</v>
      </c>
      <c r="AG1391">
        <v>11.69</v>
      </c>
      <c r="AH1391">
        <v>0</v>
      </c>
      <c r="AI1391">
        <v>1</v>
      </c>
      <c r="AJ1391">
        <v>7.84</v>
      </c>
      <c r="AK1391">
        <v>19.8</v>
      </c>
      <c r="AL1391">
        <v>1</v>
      </c>
      <c r="AM1391">
        <v>5</v>
      </c>
      <c r="AN1391">
        <v>0</v>
      </c>
      <c r="AO1391">
        <v>1</v>
      </c>
      <c r="AP1391">
        <v>0</v>
      </c>
      <c r="AQ1391">
        <v>0</v>
      </c>
      <c r="AR1391">
        <v>0</v>
      </c>
      <c r="AS1391" t="s">
        <v>3</v>
      </c>
      <c r="AT1391">
        <v>0.59</v>
      </c>
      <c r="AU1391" t="s">
        <v>3</v>
      </c>
      <c r="AV1391">
        <v>0</v>
      </c>
      <c r="AW1391">
        <v>2</v>
      </c>
      <c r="AX1391">
        <v>69735898</v>
      </c>
      <c r="AY1391">
        <v>1</v>
      </c>
      <c r="AZ1391">
        <v>0</v>
      </c>
      <c r="BA1391">
        <v>1417</v>
      </c>
      <c r="BB1391">
        <v>0</v>
      </c>
      <c r="BC1391">
        <v>0</v>
      </c>
      <c r="BD1391">
        <v>0</v>
      </c>
      <c r="BE1391">
        <v>0</v>
      </c>
      <c r="BF1391">
        <v>0</v>
      </c>
      <c r="BG1391">
        <v>0</v>
      </c>
      <c r="BH1391">
        <v>0</v>
      </c>
      <c r="BI1391">
        <v>0</v>
      </c>
      <c r="BJ1391">
        <v>0</v>
      </c>
      <c r="BK1391">
        <v>0</v>
      </c>
      <c r="BL1391">
        <v>0</v>
      </c>
      <c r="BM1391">
        <v>0</v>
      </c>
      <c r="BN1391">
        <v>0</v>
      </c>
      <c r="BO1391">
        <v>0</v>
      </c>
      <c r="BP1391">
        <v>0</v>
      </c>
      <c r="BQ1391">
        <v>0</v>
      </c>
      <c r="BR1391">
        <v>0</v>
      </c>
      <c r="BS1391">
        <v>0</v>
      </c>
      <c r="BT1391">
        <v>0</v>
      </c>
      <c r="BU1391">
        <v>0</v>
      </c>
      <c r="BV1391">
        <v>0</v>
      </c>
      <c r="BW1391">
        <v>0</v>
      </c>
      <c r="CV1391">
        <v>0</v>
      </c>
      <c r="CW1391">
        <f>ROUND(Y1391*Source!I1706*DO1391,9)</f>
        <v>0</v>
      </c>
      <c r="CX1391">
        <f>ROUND(Y1391*Source!I1706,9)</f>
        <v>0</v>
      </c>
      <c r="CY1391">
        <f>AB1391</f>
        <v>732.02</v>
      </c>
      <c r="CZ1391">
        <f>AF1391</f>
        <v>93.37</v>
      </c>
      <c r="DA1391">
        <f>AJ1391</f>
        <v>7.84</v>
      </c>
      <c r="DB1391">
        <f t="shared" ref="DB1391:DB1422" si="656">ROUND(ROUND(AT1391*CZ1391,2),2)</f>
        <v>55.09</v>
      </c>
      <c r="DC1391">
        <f t="shared" ref="DC1391:DC1422" si="657">ROUND(ROUND(AT1391*AG1391,2),2)</f>
        <v>6.9</v>
      </c>
      <c r="DD1391" t="s">
        <v>3</v>
      </c>
      <c r="DE1391" t="s">
        <v>3</v>
      </c>
      <c r="DF1391">
        <f t="shared" si="653"/>
        <v>0</v>
      </c>
      <c r="DG1391">
        <f>ROUND(ROUND(AF1391*AJ1391,0)*CX1391,0)</f>
        <v>0</v>
      </c>
      <c r="DH1391">
        <f>ROUND(ROUND(AG1391*AK1391,0)*CX1391,0)</f>
        <v>0</v>
      </c>
      <c r="DI1391">
        <f t="shared" si="654"/>
        <v>0</v>
      </c>
      <c r="DJ1391">
        <f>DG1391</f>
        <v>0</v>
      </c>
      <c r="DK1391">
        <v>0</v>
      </c>
      <c r="DL1391" t="s">
        <v>3</v>
      </c>
      <c r="DM1391">
        <v>0</v>
      </c>
      <c r="DN1391" t="s">
        <v>3</v>
      </c>
      <c r="DO1391">
        <v>0</v>
      </c>
    </row>
    <row r="1392" spans="1:119" x14ac:dyDescent="0.2">
      <c r="A1392">
        <f>ROW(Source!A1706)</f>
        <v>1706</v>
      </c>
      <c r="B1392">
        <v>69726884</v>
      </c>
      <c r="C1392">
        <v>69735881</v>
      </c>
      <c r="D1392">
        <v>27372116</v>
      </c>
      <c r="E1392">
        <v>1</v>
      </c>
      <c r="F1392">
        <v>1</v>
      </c>
      <c r="G1392">
        <v>1</v>
      </c>
      <c r="H1392">
        <v>3</v>
      </c>
      <c r="I1392" t="s">
        <v>414</v>
      </c>
      <c r="J1392" t="s">
        <v>416</v>
      </c>
      <c r="K1392" t="s">
        <v>415</v>
      </c>
      <c r="L1392">
        <v>1348</v>
      </c>
      <c r="N1392">
        <v>1009</v>
      </c>
      <c r="O1392" t="s">
        <v>78</v>
      </c>
      <c r="P1392" t="s">
        <v>78</v>
      </c>
      <c r="Q1392">
        <v>1000</v>
      </c>
      <c r="W1392">
        <v>0</v>
      </c>
      <c r="X1392">
        <v>1401155302</v>
      </c>
      <c r="Y1392">
        <f t="shared" si="655"/>
        <v>0.28899999999999998</v>
      </c>
      <c r="AA1392">
        <v>42000</v>
      </c>
      <c r="AB1392">
        <v>0</v>
      </c>
      <c r="AC1392">
        <v>0</v>
      </c>
      <c r="AD1392">
        <v>0</v>
      </c>
      <c r="AE1392">
        <v>5808.3400000000011</v>
      </c>
      <c r="AF1392">
        <v>0</v>
      </c>
      <c r="AG1392">
        <v>0</v>
      </c>
      <c r="AH1392">
        <v>0</v>
      </c>
      <c r="AI1392">
        <v>7.56</v>
      </c>
      <c r="AJ1392">
        <v>1</v>
      </c>
      <c r="AK1392">
        <v>1</v>
      </c>
      <c r="AL1392">
        <v>1</v>
      </c>
      <c r="AM1392">
        <v>5</v>
      </c>
      <c r="AN1392">
        <v>0</v>
      </c>
      <c r="AO1392">
        <v>0</v>
      </c>
      <c r="AP1392">
        <v>1</v>
      </c>
      <c r="AQ1392">
        <v>0</v>
      </c>
      <c r="AR1392">
        <v>0</v>
      </c>
      <c r="AS1392" t="s">
        <v>3</v>
      </c>
      <c r="AT1392">
        <v>0.28899999999999998</v>
      </c>
      <c r="AU1392" t="s">
        <v>3</v>
      </c>
      <c r="AV1392">
        <v>0</v>
      </c>
      <c r="AW1392">
        <v>2</v>
      </c>
      <c r="AX1392">
        <v>69735900</v>
      </c>
      <c r="AY1392">
        <v>1</v>
      </c>
      <c r="AZ1392">
        <v>16384</v>
      </c>
      <c r="BA1392">
        <v>1419</v>
      </c>
      <c r="BB1392">
        <v>3</v>
      </c>
      <c r="BC1392">
        <v>0</v>
      </c>
      <c r="BD1392">
        <v>0</v>
      </c>
      <c r="BE1392">
        <v>0</v>
      </c>
      <c r="BF1392">
        <v>0</v>
      </c>
      <c r="BG1392">
        <v>0</v>
      </c>
      <c r="BH1392">
        <v>0</v>
      </c>
      <c r="BI1392">
        <v>0</v>
      </c>
      <c r="BJ1392">
        <v>0</v>
      </c>
      <c r="BK1392">
        <v>0</v>
      </c>
      <c r="BL1392">
        <v>0</v>
      </c>
      <c r="BM1392">
        <v>0</v>
      </c>
      <c r="BN1392">
        <v>0</v>
      </c>
      <c r="BO1392">
        <v>0</v>
      </c>
      <c r="BP1392">
        <v>0</v>
      </c>
      <c r="BQ1392">
        <v>0</v>
      </c>
      <c r="BR1392">
        <v>0</v>
      </c>
      <c r="BS1392">
        <v>0</v>
      </c>
      <c r="BT1392">
        <v>0</v>
      </c>
      <c r="BU1392">
        <v>0</v>
      </c>
      <c r="BV1392">
        <v>0</v>
      </c>
      <c r="BW1392">
        <v>0</v>
      </c>
      <c r="CV1392">
        <v>0</v>
      </c>
      <c r="CW1392">
        <v>0</v>
      </c>
      <c r="CX1392">
        <f>ROUND(Y1392*Source!I1706,9)</f>
        <v>0</v>
      </c>
      <c r="CY1392">
        <f>AA1392</f>
        <v>42000</v>
      </c>
      <c r="CZ1392">
        <f>AE1392</f>
        <v>5808.3400000000011</v>
      </c>
      <c r="DA1392">
        <f>AI1392</f>
        <v>7.56</v>
      </c>
      <c r="DB1392">
        <f t="shared" si="656"/>
        <v>1678.61</v>
      </c>
      <c r="DC1392">
        <f t="shared" si="657"/>
        <v>0</v>
      </c>
      <c r="DD1392" t="s">
        <v>3</v>
      </c>
      <c r="DE1392" t="s">
        <v>3</v>
      </c>
      <c r="DF1392">
        <f>ROUND(ROUND(AE1392*AI1392,0)*CX1392,0)</f>
        <v>0</v>
      </c>
      <c r="DG1392">
        <f t="shared" ref="DG1392:DG1408" si="658">ROUND(ROUND(AF1392,0)*CX1392,0)</f>
        <v>0</v>
      </c>
      <c r="DH1392">
        <f t="shared" ref="DH1392:DH1407" si="659">ROUND(ROUND(AG1392,0)*CX1392,0)</f>
        <v>0</v>
      </c>
      <c r="DI1392">
        <f t="shared" si="654"/>
        <v>0</v>
      </c>
      <c r="DJ1392">
        <f>DF1392</f>
        <v>0</v>
      </c>
      <c r="DK1392">
        <v>0</v>
      </c>
      <c r="DL1392" t="s">
        <v>3</v>
      </c>
      <c r="DM1392">
        <v>0</v>
      </c>
      <c r="DN1392" t="s">
        <v>3</v>
      </c>
      <c r="DO1392">
        <v>0</v>
      </c>
    </row>
    <row r="1393" spans="1:119" x14ac:dyDescent="0.2">
      <c r="A1393">
        <f>ROW(Source!A1706)</f>
        <v>1706</v>
      </c>
      <c r="B1393">
        <v>69726884</v>
      </c>
      <c r="C1393">
        <v>69735881</v>
      </c>
      <c r="D1393">
        <v>27372117</v>
      </c>
      <c r="E1393">
        <v>1</v>
      </c>
      <c r="F1393">
        <v>1</v>
      </c>
      <c r="G1393">
        <v>1</v>
      </c>
      <c r="H1393">
        <v>3</v>
      </c>
      <c r="I1393" t="s">
        <v>419</v>
      </c>
      <c r="J1393" t="s">
        <v>421</v>
      </c>
      <c r="K1393" t="s">
        <v>420</v>
      </c>
      <c r="L1393">
        <v>1348</v>
      </c>
      <c r="N1393">
        <v>1009</v>
      </c>
      <c r="O1393" t="s">
        <v>78</v>
      </c>
      <c r="P1393" t="s">
        <v>78</v>
      </c>
      <c r="Q1393">
        <v>1000</v>
      </c>
      <c r="W1393">
        <v>0</v>
      </c>
      <c r="X1393">
        <v>353463573</v>
      </c>
      <c r="Y1393">
        <f t="shared" si="655"/>
        <v>5.7000000000000002E-2</v>
      </c>
      <c r="AA1393">
        <v>42000</v>
      </c>
      <c r="AB1393">
        <v>0</v>
      </c>
      <c r="AC1393">
        <v>0</v>
      </c>
      <c r="AD1393">
        <v>0</v>
      </c>
      <c r="AE1393">
        <v>5808.3400000000011</v>
      </c>
      <c r="AF1393">
        <v>0</v>
      </c>
      <c r="AG1393">
        <v>0</v>
      </c>
      <c r="AH1393">
        <v>0</v>
      </c>
      <c r="AI1393">
        <v>7.56</v>
      </c>
      <c r="AJ1393">
        <v>1</v>
      </c>
      <c r="AK1393">
        <v>1</v>
      </c>
      <c r="AL1393">
        <v>1</v>
      </c>
      <c r="AM1393">
        <v>5</v>
      </c>
      <c r="AN1393">
        <v>0</v>
      </c>
      <c r="AO1393">
        <v>0</v>
      </c>
      <c r="AP1393">
        <v>1</v>
      </c>
      <c r="AQ1393">
        <v>0</v>
      </c>
      <c r="AR1393">
        <v>0</v>
      </c>
      <c r="AS1393" t="s">
        <v>3</v>
      </c>
      <c r="AT1393">
        <v>5.7000000000000002E-2</v>
      </c>
      <c r="AU1393" t="s">
        <v>3</v>
      </c>
      <c r="AV1393">
        <v>0</v>
      </c>
      <c r="AW1393">
        <v>2</v>
      </c>
      <c r="AX1393">
        <v>69735901</v>
      </c>
      <c r="AY1393">
        <v>1</v>
      </c>
      <c r="AZ1393">
        <v>16384</v>
      </c>
      <c r="BA1393">
        <v>1420</v>
      </c>
      <c r="BB1393">
        <v>3</v>
      </c>
      <c r="BC1393">
        <v>0</v>
      </c>
      <c r="BD1393">
        <v>0</v>
      </c>
      <c r="BE1393">
        <v>0</v>
      </c>
      <c r="BF1393">
        <v>0</v>
      </c>
      <c r="BG1393">
        <v>0</v>
      </c>
      <c r="BH1393">
        <v>0</v>
      </c>
      <c r="BI1393">
        <v>0</v>
      </c>
      <c r="BJ1393">
        <v>0</v>
      </c>
      <c r="BK1393">
        <v>0</v>
      </c>
      <c r="BL1393">
        <v>0</v>
      </c>
      <c r="BM1393">
        <v>0</v>
      </c>
      <c r="BN1393">
        <v>0</v>
      </c>
      <c r="BO1393">
        <v>0</v>
      </c>
      <c r="BP1393">
        <v>0</v>
      </c>
      <c r="BQ1393">
        <v>0</v>
      </c>
      <c r="BR1393">
        <v>0</v>
      </c>
      <c r="BS1393">
        <v>0</v>
      </c>
      <c r="BT1393">
        <v>0</v>
      </c>
      <c r="BU1393">
        <v>0</v>
      </c>
      <c r="BV1393">
        <v>0</v>
      </c>
      <c r="BW1393">
        <v>0</v>
      </c>
      <c r="CV1393">
        <v>0</v>
      </c>
      <c r="CW1393">
        <v>0</v>
      </c>
      <c r="CX1393">
        <f>ROUND(Y1393*Source!I1706,9)</f>
        <v>0</v>
      </c>
      <c r="CY1393">
        <f>AA1393</f>
        <v>42000</v>
      </c>
      <c r="CZ1393">
        <f>AE1393</f>
        <v>5808.3400000000011</v>
      </c>
      <c r="DA1393">
        <f>AI1393</f>
        <v>7.56</v>
      </c>
      <c r="DB1393">
        <f t="shared" si="656"/>
        <v>331.08</v>
      </c>
      <c r="DC1393">
        <f t="shared" si="657"/>
        <v>0</v>
      </c>
      <c r="DD1393" t="s">
        <v>3</v>
      </c>
      <c r="DE1393" t="s">
        <v>3</v>
      </c>
      <c r="DF1393">
        <f>ROUND(ROUND(AE1393*AI1393,0)*CX1393,0)</f>
        <v>0</v>
      </c>
      <c r="DG1393">
        <f t="shared" si="658"/>
        <v>0</v>
      </c>
      <c r="DH1393">
        <f t="shared" si="659"/>
        <v>0</v>
      </c>
      <c r="DI1393">
        <f t="shared" si="654"/>
        <v>0</v>
      </c>
      <c r="DJ1393">
        <f>DF1393</f>
        <v>0</v>
      </c>
      <c r="DK1393">
        <v>0</v>
      </c>
      <c r="DL1393" t="s">
        <v>3</v>
      </c>
      <c r="DM1393">
        <v>0</v>
      </c>
      <c r="DN1393" t="s">
        <v>3</v>
      </c>
      <c r="DO1393">
        <v>0</v>
      </c>
    </row>
    <row r="1394" spans="1:119" x14ac:dyDescent="0.2">
      <c r="A1394">
        <f>ROW(Source!A1706)</f>
        <v>1706</v>
      </c>
      <c r="B1394">
        <v>69726884</v>
      </c>
      <c r="C1394">
        <v>69735881</v>
      </c>
      <c r="D1394">
        <v>27373116</v>
      </c>
      <c r="E1394">
        <v>1</v>
      </c>
      <c r="F1394">
        <v>1</v>
      </c>
      <c r="G1394">
        <v>1</v>
      </c>
      <c r="H1394">
        <v>3</v>
      </c>
      <c r="I1394" t="s">
        <v>423</v>
      </c>
      <c r="J1394" t="s">
        <v>425</v>
      </c>
      <c r="K1394" t="s">
        <v>424</v>
      </c>
      <c r="L1394">
        <v>1327</v>
      </c>
      <c r="N1394">
        <v>1005</v>
      </c>
      <c r="O1394" t="s">
        <v>56</v>
      </c>
      <c r="P1394" t="s">
        <v>56</v>
      </c>
      <c r="Q1394">
        <v>1</v>
      </c>
      <c r="W1394">
        <v>0</v>
      </c>
      <c r="X1394">
        <v>1049001139</v>
      </c>
      <c r="Y1394">
        <f t="shared" si="655"/>
        <v>116</v>
      </c>
      <c r="AA1394">
        <v>81.17</v>
      </c>
      <c r="AB1394">
        <v>0</v>
      </c>
      <c r="AC1394">
        <v>0</v>
      </c>
      <c r="AD1394">
        <v>0</v>
      </c>
      <c r="AE1394">
        <v>11.23</v>
      </c>
      <c r="AF1394">
        <v>0</v>
      </c>
      <c r="AG1394">
        <v>0</v>
      </c>
      <c r="AH1394">
        <v>0</v>
      </c>
      <c r="AI1394">
        <v>7.56</v>
      </c>
      <c r="AJ1394">
        <v>1</v>
      </c>
      <c r="AK1394">
        <v>1</v>
      </c>
      <c r="AL1394">
        <v>1</v>
      </c>
      <c r="AM1394">
        <v>5</v>
      </c>
      <c r="AN1394">
        <v>0</v>
      </c>
      <c r="AO1394">
        <v>0</v>
      </c>
      <c r="AP1394">
        <v>1</v>
      </c>
      <c r="AQ1394">
        <v>0</v>
      </c>
      <c r="AR1394">
        <v>0</v>
      </c>
      <c r="AS1394" t="s">
        <v>3</v>
      </c>
      <c r="AT1394">
        <v>116</v>
      </c>
      <c r="AU1394" t="s">
        <v>3</v>
      </c>
      <c r="AV1394">
        <v>0</v>
      </c>
      <c r="AW1394">
        <v>2</v>
      </c>
      <c r="AX1394">
        <v>69735902</v>
      </c>
      <c r="AY1394">
        <v>1</v>
      </c>
      <c r="AZ1394">
        <v>16384</v>
      </c>
      <c r="BA1394">
        <v>1421</v>
      </c>
      <c r="BB1394">
        <v>3</v>
      </c>
      <c r="BC1394">
        <v>0</v>
      </c>
      <c r="BD1394">
        <v>0</v>
      </c>
      <c r="BE1394">
        <v>0</v>
      </c>
      <c r="BF1394">
        <v>0</v>
      </c>
      <c r="BG1394">
        <v>0</v>
      </c>
      <c r="BH1394">
        <v>0</v>
      </c>
      <c r="BI1394">
        <v>0</v>
      </c>
      <c r="BJ1394">
        <v>0</v>
      </c>
      <c r="BK1394">
        <v>0</v>
      </c>
      <c r="BL1394">
        <v>0</v>
      </c>
      <c r="BM1394">
        <v>0</v>
      </c>
      <c r="BN1394">
        <v>0</v>
      </c>
      <c r="BO1394">
        <v>0</v>
      </c>
      <c r="BP1394">
        <v>0</v>
      </c>
      <c r="BQ1394">
        <v>0</v>
      </c>
      <c r="BR1394">
        <v>0</v>
      </c>
      <c r="BS1394">
        <v>0</v>
      </c>
      <c r="BT1394">
        <v>0</v>
      </c>
      <c r="BU1394">
        <v>0</v>
      </c>
      <c r="BV1394">
        <v>0</v>
      </c>
      <c r="BW1394">
        <v>0</v>
      </c>
      <c r="CV1394">
        <v>0</v>
      </c>
      <c r="CW1394">
        <v>0</v>
      </c>
      <c r="CX1394">
        <f>ROUND(Y1394*Source!I1706,9)</f>
        <v>0</v>
      </c>
      <c r="CY1394">
        <f>AA1394</f>
        <v>81.17</v>
      </c>
      <c r="CZ1394">
        <f>AE1394</f>
        <v>11.23</v>
      </c>
      <c r="DA1394">
        <f>AI1394</f>
        <v>7.56</v>
      </c>
      <c r="DB1394">
        <f t="shared" si="656"/>
        <v>1302.68</v>
      </c>
      <c r="DC1394">
        <f t="shared" si="657"/>
        <v>0</v>
      </c>
      <c r="DD1394" t="s">
        <v>3</v>
      </c>
      <c r="DE1394" t="s">
        <v>3</v>
      </c>
      <c r="DF1394">
        <f>ROUND(ROUND(AE1394*AI1394,0)*CX1394,0)</f>
        <v>0</v>
      </c>
      <c r="DG1394">
        <f t="shared" si="658"/>
        <v>0</v>
      </c>
      <c r="DH1394">
        <f t="shared" si="659"/>
        <v>0</v>
      </c>
      <c r="DI1394">
        <f t="shared" si="654"/>
        <v>0</v>
      </c>
      <c r="DJ1394">
        <f>DF1394</f>
        <v>0</v>
      </c>
      <c r="DK1394">
        <v>0</v>
      </c>
      <c r="DL1394" t="s">
        <v>3</v>
      </c>
      <c r="DM1394">
        <v>0</v>
      </c>
      <c r="DN1394" t="s">
        <v>3</v>
      </c>
      <c r="DO1394">
        <v>0</v>
      </c>
    </row>
    <row r="1395" spans="1:119" x14ac:dyDescent="0.2">
      <c r="A1395">
        <f>ROW(Source!A1706)</f>
        <v>1706</v>
      </c>
      <c r="B1395">
        <v>69726884</v>
      </c>
      <c r="C1395">
        <v>69735881</v>
      </c>
      <c r="D1395">
        <v>27371032</v>
      </c>
      <c r="E1395">
        <v>1</v>
      </c>
      <c r="F1395">
        <v>1</v>
      </c>
      <c r="G1395">
        <v>1</v>
      </c>
      <c r="H1395">
        <v>3</v>
      </c>
      <c r="I1395" t="s">
        <v>428</v>
      </c>
      <c r="J1395" t="s">
        <v>430</v>
      </c>
      <c r="K1395" t="s">
        <v>429</v>
      </c>
      <c r="L1395">
        <v>1348</v>
      </c>
      <c r="N1395">
        <v>1009</v>
      </c>
      <c r="O1395" t="s">
        <v>78</v>
      </c>
      <c r="P1395" t="s">
        <v>78</v>
      </c>
      <c r="Q1395">
        <v>1000</v>
      </c>
      <c r="W1395">
        <v>0</v>
      </c>
      <c r="X1395">
        <v>-1245202389</v>
      </c>
      <c r="Y1395">
        <f t="shared" si="655"/>
        <v>9.5000000000000001E-2</v>
      </c>
      <c r="AA1395">
        <v>42370</v>
      </c>
      <c r="AB1395">
        <v>0</v>
      </c>
      <c r="AC1395">
        <v>0</v>
      </c>
      <c r="AD1395">
        <v>0</v>
      </c>
      <c r="AE1395">
        <v>5859.5</v>
      </c>
      <c r="AF1395">
        <v>0</v>
      </c>
      <c r="AG1395">
        <v>0</v>
      </c>
      <c r="AH1395">
        <v>0</v>
      </c>
      <c r="AI1395">
        <v>7.56</v>
      </c>
      <c r="AJ1395">
        <v>1</v>
      </c>
      <c r="AK1395">
        <v>1</v>
      </c>
      <c r="AL1395">
        <v>1</v>
      </c>
      <c r="AM1395">
        <v>5</v>
      </c>
      <c r="AN1395">
        <v>0</v>
      </c>
      <c r="AO1395">
        <v>0</v>
      </c>
      <c r="AP1395">
        <v>1</v>
      </c>
      <c r="AQ1395">
        <v>0</v>
      </c>
      <c r="AR1395">
        <v>0</v>
      </c>
      <c r="AS1395" t="s">
        <v>3</v>
      </c>
      <c r="AT1395">
        <v>9.5000000000000001E-2</v>
      </c>
      <c r="AU1395" t="s">
        <v>3</v>
      </c>
      <c r="AV1395">
        <v>0</v>
      </c>
      <c r="AW1395">
        <v>2</v>
      </c>
      <c r="AX1395">
        <v>69735903</v>
      </c>
      <c r="AY1395">
        <v>1</v>
      </c>
      <c r="AZ1395">
        <v>16384</v>
      </c>
      <c r="BA1395">
        <v>1422</v>
      </c>
      <c r="BB1395">
        <v>3</v>
      </c>
      <c r="BC1395">
        <v>0</v>
      </c>
      <c r="BD1395">
        <v>0</v>
      </c>
      <c r="BE1395">
        <v>0</v>
      </c>
      <c r="BF1395">
        <v>0</v>
      </c>
      <c r="BG1395">
        <v>0</v>
      </c>
      <c r="BH1395">
        <v>0</v>
      </c>
      <c r="BI1395">
        <v>0</v>
      </c>
      <c r="BJ1395">
        <v>0</v>
      </c>
      <c r="BK1395">
        <v>0</v>
      </c>
      <c r="BL1395">
        <v>0</v>
      </c>
      <c r="BM1395">
        <v>0</v>
      </c>
      <c r="BN1395">
        <v>0</v>
      </c>
      <c r="BO1395">
        <v>0</v>
      </c>
      <c r="BP1395">
        <v>0</v>
      </c>
      <c r="BQ1395">
        <v>0</v>
      </c>
      <c r="BR1395">
        <v>0</v>
      </c>
      <c r="BS1395">
        <v>0</v>
      </c>
      <c r="BT1395">
        <v>0</v>
      </c>
      <c r="BU1395">
        <v>0</v>
      </c>
      <c r="BV1395">
        <v>0</v>
      </c>
      <c r="BW1395">
        <v>0</v>
      </c>
      <c r="CV1395">
        <v>0</v>
      </c>
      <c r="CW1395">
        <v>0</v>
      </c>
      <c r="CX1395">
        <f>ROUND(Y1395*Source!I1706,9)</f>
        <v>0</v>
      </c>
      <c r="CY1395">
        <f>AA1395</f>
        <v>42370</v>
      </c>
      <c r="CZ1395">
        <f>AE1395</f>
        <v>5859.5</v>
      </c>
      <c r="DA1395">
        <f>AI1395</f>
        <v>7.56</v>
      </c>
      <c r="DB1395">
        <f t="shared" si="656"/>
        <v>556.65</v>
      </c>
      <c r="DC1395">
        <f t="shared" si="657"/>
        <v>0</v>
      </c>
      <c r="DD1395" t="s">
        <v>3</v>
      </c>
      <c r="DE1395" t="s">
        <v>3</v>
      </c>
      <c r="DF1395">
        <f>ROUND(ROUND(AE1395*AI1395,0)*CX1395,0)</f>
        <v>0</v>
      </c>
      <c r="DG1395">
        <f t="shared" si="658"/>
        <v>0</v>
      </c>
      <c r="DH1395">
        <f t="shared" si="659"/>
        <v>0</v>
      </c>
      <c r="DI1395">
        <f t="shared" si="654"/>
        <v>0</v>
      </c>
      <c r="DJ1395">
        <f>DF1395</f>
        <v>0</v>
      </c>
      <c r="DK1395">
        <v>0</v>
      </c>
      <c r="DL1395" t="s">
        <v>3</v>
      </c>
      <c r="DM1395">
        <v>0</v>
      </c>
      <c r="DN1395" t="s">
        <v>3</v>
      </c>
      <c r="DO1395">
        <v>0</v>
      </c>
    </row>
    <row r="1396" spans="1:119" x14ac:dyDescent="0.2">
      <c r="A1396">
        <f>ROW(Source!A1706)</f>
        <v>1706</v>
      </c>
      <c r="B1396">
        <v>69726884</v>
      </c>
      <c r="C1396">
        <v>69735881</v>
      </c>
      <c r="D1396">
        <v>27371543</v>
      </c>
      <c r="E1396">
        <v>1</v>
      </c>
      <c r="F1396">
        <v>1</v>
      </c>
      <c r="G1396">
        <v>1</v>
      </c>
      <c r="H1396">
        <v>3</v>
      </c>
      <c r="I1396" t="s">
        <v>66</v>
      </c>
      <c r="J1396" t="s">
        <v>69</v>
      </c>
      <c r="K1396" t="s">
        <v>67</v>
      </c>
      <c r="L1396">
        <v>1346</v>
      </c>
      <c r="N1396">
        <v>1009</v>
      </c>
      <c r="O1396" t="s">
        <v>68</v>
      </c>
      <c r="P1396" t="s">
        <v>68</v>
      </c>
      <c r="Q1396">
        <v>1</v>
      </c>
      <c r="W1396">
        <v>0</v>
      </c>
      <c r="X1396">
        <v>-386994921</v>
      </c>
      <c r="Y1396">
        <f t="shared" si="655"/>
        <v>0.5</v>
      </c>
      <c r="AA1396">
        <v>31</v>
      </c>
      <c r="AB1396">
        <v>0</v>
      </c>
      <c r="AC1396">
        <v>0</v>
      </c>
      <c r="AD1396">
        <v>0</v>
      </c>
      <c r="AE1396">
        <v>4.2799999999999994</v>
      </c>
      <c r="AF1396">
        <v>0</v>
      </c>
      <c r="AG1396">
        <v>0</v>
      </c>
      <c r="AH1396">
        <v>0</v>
      </c>
      <c r="AI1396">
        <v>7.56</v>
      </c>
      <c r="AJ1396">
        <v>1</v>
      </c>
      <c r="AK1396">
        <v>1</v>
      </c>
      <c r="AL1396">
        <v>1</v>
      </c>
      <c r="AM1396">
        <v>5</v>
      </c>
      <c r="AN1396">
        <v>0</v>
      </c>
      <c r="AO1396">
        <v>0</v>
      </c>
      <c r="AP1396">
        <v>1</v>
      </c>
      <c r="AQ1396">
        <v>0</v>
      </c>
      <c r="AR1396">
        <v>0</v>
      </c>
      <c r="AS1396" t="s">
        <v>3</v>
      </c>
      <c r="AT1396">
        <v>0.5</v>
      </c>
      <c r="AU1396" t="s">
        <v>3</v>
      </c>
      <c r="AV1396">
        <v>0</v>
      </c>
      <c r="AW1396">
        <v>2</v>
      </c>
      <c r="AX1396">
        <v>69735904</v>
      </c>
      <c r="AY1396">
        <v>1</v>
      </c>
      <c r="AZ1396">
        <v>16384</v>
      </c>
      <c r="BA1396">
        <v>1423</v>
      </c>
      <c r="BB1396">
        <v>3</v>
      </c>
      <c r="BC1396">
        <v>0</v>
      </c>
      <c r="BD1396">
        <v>0</v>
      </c>
      <c r="BE1396">
        <v>0</v>
      </c>
      <c r="BF1396">
        <v>0</v>
      </c>
      <c r="BG1396">
        <v>0</v>
      </c>
      <c r="BH1396">
        <v>0</v>
      </c>
      <c r="BI1396">
        <v>0</v>
      </c>
      <c r="BJ1396">
        <v>0</v>
      </c>
      <c r="BK1396">
        <v>0</v>
      </c>
      <c r="BL1396">
        <v>0</v>
      </c>
      <c r="BM1396">
        <v>0</v>
      </c>
      <c r="BN1396">
        <v>0</v>
      </c>
      <c r="BO1396">
        <v>0</v>
      </c>
      <c r="BP1396">
        <v>0</v>
      </c>
      <c r="BQ1396">
        <v>0</v>
      </c>
      <c r="BR1396">
        <v>0</v>
      </c>
      <c r="BS1396">
        <v>0</v>
      </c>
      <c r="BT1396">
        <v>0</v>
      </c>
      <c r="BU1396">
        <v>0</v>
      </c>
      <c r="BV1396">
        <v>0</v>
      </c>
      <c r="BW1396">
        <v>0</v>
      </c>
      <c r="CV1396">
        <v>0</v>
      </c>
      <c r="CW1396">
        <v>0</v>
      </c>
      <c r="CX1396">
        <f>ROUND(Y1396*Source!I1706,9)</f>
        <v>0</v>
      </c>
      <c r="CY1396">
        <f>AA1396</f>
        <v>31</v>
      </c>
      <c r="CZ1396">
        <f>AE1396</f>
        <v>4.2799999999999994</v>
      </c>
      <c r="DA1396">
        <f>AI1396</f>
        <v>7.56</v>
      </c>
      <c r="DB1396">
        <f t="shared" si="656"/>
        <v>2.14</v>
      </c>
      <c r="DC1396">
        <f t="shared" si="657"/>
        <v>0</v>
      </c>
      <c r="DD1396" t="s">
        <v>3</v>
      </c>
      <c r="DE1396" t="s">
        <v>3</v>
      </c>
      <c r="DF1396">
        <f>ROUND(ROUND(AE1396*AI1396,0)*CX1396,0)</f>
        <v>0</v>
      </c>
      <c r="DG1396">
        <f t="shared" si="658"/>
        <v>0</v>
      </c>
      <c r="DH1396">
        <f t="shared" si="659"/>
        <v>0</v>
      </c>
      <c r="DI1396">
        <f t="shared" si="654"/>
        <v>0</v>
      </c>
      <c r="DJ1396">
        <f>DF1396</f>
        <v>0</v>
      </c>
      <c r="DK1396">
        <v>0</v>
      </c>
      <c r="DL1396" t="s">
        <v>3</v>
      </c>
      <c r="DM1396">
        <v>0</v>
      </c>
      <c r="DN1396" t="s">
        <v>3</v>
      </c>
      <c r="DO1396">
        <v>0</v>
      </c>
    </row>
    <row r="1397" spans="1:119" x14ac:dyDescent="0.2">
      <c r="A1397">
        <f>ROW(Source!A1717)</f>
        <v>1717</v>
      </c>
      <c r="B1397">
        <v>69726971</v>
      </c>
      <c r="C1397">
        <v>69735911</v>
      </c>
      <c r="D1397">
        <v>27501160</v>
      </c>
      <c r="E1397">
        <v>1</v>
      </c>
      <c r="F1397">
        <v>1</v>
      </c>
      <c r="G1397">
        <v>1</v>
      </c>
      <c r="H1397">
        <v>1</v>
      </c>
      <c r="I1397" t="s">
        <v>1038</v>
      </c>
      <c r="J1397" t="s">
        <v>3</v>
      </c>
      <c r="K1397" t="s">
        <v>1039</v>
      </c>
      <c r="L1397">
        <v>1369</v>
      </c>
      <c r="N1397">
        <v>1013</v>
      </c>
      <c r="O1397" t="s">
        <v>974</v>
      </c>
      <c r="P1397" t="s">
        <v>974</v>
      </c>
      <c r="Q1397">
        <v>1</v>
      </c>
      <c r="W1397">
        <v>0</v>
      </c>
      <c r="X1397">
        <v>-772101396</v>
      </c>
      <c r="Y1397">
        <f t="shared" si="655"/>
        <v>27.86</v>
      </c>
      <c r="AA1397">
        <v>0</v>
      </c>
      <c r="AB1397">
        <v>0</v>
      </c>
      <c r="AC1397">
        <v>0</v>
      </c>
      <c r="AD1397">
        <v>11.37</v>
      </c>
      <c r="AE1397">
        <v>0</v>
      </c>
      <c r="AF1397">
        <v>0</v>
      </c>
      <c r="AG1397">
        <v>0</v>
      </c>
      <c r="AH1397">
        <v>11.37</v>
      </c>
      <c r="AI1397">
        <v>1</v>
      </c>
      <c r="AJ1397">
        <v>1</v>
      </c>
      <c r="AK1397">
        <v>1</v>
      </c>
      <c r="AL1397">
        <v>1</v>
      </c>
      <c r="AM1397">
        <v>0</v>
      </c>
      <c r="AN1397">
        <v>0</v>
      </c>
      <c r="AO1397">
        <v>1</v>
      </c>
      <c r="AP1397">
        <v>0</v>
      </c>
      <c r="AQ1397">
        <v>0</v>
      </c>
      <c r="AR1397">
        <v>0</v>
      </c>
      <c r="AS1397" t="s">
        <v>3</v>
      </c>
      <c r="AT1397">
        <v>27.86</v>
      </c>
      <c r="AU1397" t="s">
        <v>3</v>
      </c>
      <c r="AV1397">
        <v>1</v>
      </c>
      <c r="AW1397">
        <v>2</v>
      </c>
      <c r="AX1397">
        <v>69735922</v>
      </c>
      <c r="AY1397">
        <v>1</v>
      </c>
      <c r="AZ1397">
        <v>0</v>
      </c>
      <c r="BA1397">
        <v>1425</v>
      </c>
      <c r="BB1397">
        <v>0</v>
      </c>
      <c r="BC1397">
        <v>0</v>
      </c>
      <c r="BD1397">
        <v>0</v>
      </c>
      <c r="BE1397">
        <v>0</v>
      </c>
      <c r="BF1397">
        <v>0</v>
      </c>
      <c r="BG1397">
        <v>0</v>
      </c>
      <c r="BH1397">
        <v>0</v>
      </c>
      <c r="BI1397">
        <v>0</v>
      </c>
      <c r="BJ1397">
        <v>0</v>
      </c>
      <c r="BK1397">
        <v>0</v>
      </c>
      <c r="BL1397">
        <v>0</v>
      </c>
      <c r="BM1397">
        <v>0</v>
      </c>
      <c r="BN1397">
        <v>0</v>
      </c>
      <c r="BO1397">
        <v>0</v>
      </c>
      <c r="BP1397">
        <v>0</v>
      </c>
      <c r="BQ1397">
        <v>0</v>
      </c>
      <c r="BR1397">
        <v>0</v>
      </c>
      <c r="BS1397">
        <v>0</v>
      </c>
      <c r="BT1397">
        <v>0</v>
      </c>
      <c r="BU1397">
        <v>0</v>
      </c>
      <c r="BV1397">
        <v>0</v>
      </c>
      <c r="BW1397">
        <v>0</v>
      </c>
      <c r="CU1397">
        <f>ROUND(AT1397*Source!I1717*AH1397*AL1397,0)</f>
        <v>0</v>
      </c>
      <c r="CV1397">
        <f>ROUND(Y1397*Source!I1717,9)</f>
        <v>0</v>
      </c>
      <c r="CW1397">
        <v>0</v>
      </c>
      <c r="CX1397">
        <f>ROUND(Y1397*Source!I1717,9)</f>
        <v>0</v>
      </c>
      <c r="CY1397">
        <f>AD1397</f>
        <v>11.37</v>
      </c>
      <c r="CZ1397">
        <f>AH1397</f>
        <v>11.37</v>
      </c>
      <c r="DA1397">
        <f>AL1397</f>
        <v>1</v>
      </c>
      <c r="DB1397">
        <f t="shared" si="656"/>
        <v>316.77</v>
      </c>
      <c r="DC1397">
        <f t="shared" si="657"/>
        <v>0</v>
      </c>
      <c r="DD1397" t="s">
        <v>3</v>
      </c>
      <c r="DE1397" t="s">
        <v>3</v>
      </c>
      <c r="DF1397">
        <f t="shared" ref="DF1397:DF1412" si="660">ROUND(ROUND(AE1397,0)*CX1397,0)</f>
        <v>0</v>
      </c>
      <c r="DG1397">
        <f t="shared" si="658"/>
        <v>0</v>
      </c>
      <c r="DH1397">
        <f t="shared" si="659"/>
        <v>0</v>
      </c>
      <c r="DI1397">
        <f t="shared" si="654"/>
        <v>0</v>
      </c>
      <c r="DJ1397">
        <f>DI1397</f>
        <v>0</v>
      </c>
      <c r="DK1397">
        <v>0</v>
      </c>
      <c r="DL1397" t="s">
        <v>3</v>
      </c>
      <c r="DM1397">
        <v>0</v>
      </c>
      <c r="DN1397" t="s">
        <v>3</v>
      </c>
      <c r="DO1397">
        <v>0</v>
      </c>
    </row>
    <row r="1398" spans="1:119" x14ac:dyDescent="0.2">
      <c r="A1398">
        <f>ROW(Source!A1717)</f>
        <v>1717</v>
      </c>
      <c r="B1398">
        <v>69726971</v>
      </c>
      <c r="C1398">
        <v>69735911</v>
      </c>
      <c r="D1398">
        <v>121548</v>
      </c>
      <c r="E1398">
        <v>1</v>
      </c>
      <c r="F1398">
        <v>1</v>
      </c>
      <c r="G1398">
        <v>1</v>
      </c>
      <c r="H1398">
        <v>1</v>
      </c>
      <c r="I1398" t="s">
        <v>36</v>
      </c>
      <c r="J1398" t="s">
        <v>3</v>
      </c>
      <c r="K1398" t="s">
        <v>981</v>
      </c>
      <c r="L1398">
        <v>608254</v>
      </c>
      <c r="N1398">
        <v>1013</v>
      </c>
      <c r="O1398" t="s">
        <v>982</v>
      </c>
      <c r="P1398" t="s">
        <v>982</v>
      </c>
      <c r="Q1398">
        <v>1</v>
      </c>
      <c r="W1398">
        <v>0</v>
      </c>
      <c r="X1398">
        <v>-185737400</v>
      </c>
      <c r="Y1398">
        <f t="shared" si="655"/>
        <v>0.23</v>
      </c>
      <c r="AA1398">
        <v>0</v>
      </c>
      <c r="AB1398">
        <v>0</v>
      </c>
      <c r="AC1398">
        <v>0</v>
      </c>
      <c r="AD1398">
        <v>0</v>
      </c>
      <c r="AE1398">
        <v>0</v>
      </c>
      <c r="AF1398">
        <v>0</v>
      </c>
      <c r="AG1398">
        <v>0</v>
      </c>
      <c r="AH1398">
        <v>0</v>
      </c>
      <c r="AI1398">
        <v>1</v>
      </c>
      <c r="AJ1398">
        <v>1</v>
      </c>
      <c r="AK1398">
        <v>1</v>
      </c>
      <c r="AL1398">
        <v>1</v>
      </c>
      <c r="AM1398">
        <v>0</v>
      </c>
      <c r="AN1398">
        <v>0</v>
      </c>
      <c r="AO1398">
        <v>1</v>
      </c>
      <c r="AP1398">
        <v>0</v>
      </c>
      <c r="AQ1398">
        <v>0</v>
      </c>
      <c r="AR1398">
        <v>0</v>
      </c>
      <c r="AS1398" t="s">
        <v>3</v>
      </c>
      <c r="AT1398">
        <v>0.23</v>
      </c>
      <c r="AU1398" t="s">
        <v>3</v>
      </c>
      <c r="AV1398">
        <v>2</v>
      </c>
      <c r="AW1398">
        <v>2</v>
      </c>
      <c r="AX1398">
        <v>69735923</v>
      </c>
      <c r="AY1398">
        <v>1</v>
      </c>
      <c r="AZ1398">
        <v>0</v>
      </c>
      <c r="BA1398">
        <v>1426</v>
      </c>
      <c r="BB1398">
        <v>0</v>
      </c>
      <c r="BC1398">
        <v>0</v>
      </c>
      <c r="BD1398">
        <v>0</v>
      </c>
      <c r="BE1398">
        <v>0</v>
      </c>
      <c r="BF1398">
        <v>0</v>
      </c>
      <c r="BG1398">
        <v>0</v>
      </c>
      <c r="BH1398">
        <v>0</v>
      </c>
      <c r="BI1398">
        <v>0</v>
      </c>
      <c r="BJ1398">
        <v>0</v>
      </c>
      <c r="BK1398">
        <v>0</v>
      </c>
      <c r="BL1398">
        <v>0</v>
      </c>
      <c r="BM1398">
        <v>0</v>
      </c>
      <c r="BN1398">
        <v>0</v>
      </c>
      <c r="BO1398">
        <v>0</v>
      </c>
      <c r="BP1398">
        <v>0</v>
      </c>
      <c r="BQ1398">
        <v>0</v>
      </c>
      <c r="BR1398">
        <v>0</v>
      </c>
      <c r="BS1398">
        <v>0</v>
      </c>
      <c r="BT1398">
        <v>0</v>
      </c>
      <c r="BU1398">
        <v>0</v>
      </c>
      <c r="BV1398">
        <v>0</v>
      </c>
      <c r="BW1398">
        <v>0</v>
      </c>
      <c r="CV1398">
        <v>0</v>
      </c>
      <c r="CW1398">
        <v>0</v>
      </c>
      <c r="CX1398">
        <f>ROUND(Y1398*Source!I1717,9)</f>
        <v>0</v>
      </c>
      <c r="CY1398">
        <f>AD1398</f>
        <v>0</v>
      </c>
      <c r="CZ1398">
        <f>AH1398</f>
        <v>0</v>
      </c>
      <c r="DA1398">
        <f>AL1398</f>
        <v>1</v>
      </c>
      <c r="DB1398">
        <f t="shared" si="656"/>
        <v>0</v>
      </c>
      <c r="DC1398">
        <f t="shared" si="657"/>
        <v>0</v>
      </c>
      <c r="DD1398" t="s">
        <v>3</v>
      </c>
      <c r="DE1398" t="s">
        <v>3</v>
      </c>
      <c r="DF1398">
        <f t="shared" si="660"/>
        <v>0</v>
      </c>
      <c r="DG1398">
        <f t="shared" si="658"/>
        <v>0</v>
      </c>
      <c r="DH1398">
        <f t="shared" si="659"/>
        <v>0</v>
      </c>
      <c r="DI1398">
        <f t="shared" si="654"/>
        <v>0</v>
      </c>
      <c r="DJ1398">
        <f>DI1398</f>
        <v>0</v>
      </c>
      <c r="DK1398">
        <v>0</v>
      </c>
      <c r="DL1398" t="s">
        <v>3</v>
      </c>
      <c r="DM1398">
        <v>0</v>
      </c>
      <c r="DN1398" t="s">
        <v>3</v>
      </c>
      <c r="DO1398">
        <v>0</v>
      </c>
    </row>
    <row r="1399" spans="1:119" x14ac:dyDescent="0.2">
      <c r="A1399">
        <f>ROW(Source!A1717)</f>
        <v>1717</v>
      </c>
      <c r="B1399">
        <v>69726971</v>
      </c>
      <c r="C1399">
        <v>69735911</v>
      </c>
      <c r="D1399">
        <v>27439630</v>
      </c>
      <c r="E1399">
        <v>1</v>
      </c>
      <c r="F1399">
        <v>1</v>
      </c>
      <c r="G1399">
        <v>1</v>
      </c>
      <c r="H1399">
        <v>2</v>
      </c>
      <c r="I1399" t="s">
        <v>986</v>
      </c>
      <c r="J1399" t="s">
        <v>987</v>
      </c>
      <c r="K1399" t="s">
        <v>988</v>
      </c>
      <c r="L1399">
        <v>1368</v>
      </c>
      <c r="N1399">
        <v>1011</v>
      </c>
      <c r="O1399" t="s">
        <v>978</v>
      </c>
      <c r="P1399" t="s">
        <v>978</v>
      </c>
      <c r="Q1399">
        <v>1</v>
      </c>
      <c r="W1399">
        <v>0</v>
      </c>
      <c r="X1399">
        <v>-72110300</v>
      </c>
      <c r="Y1399">
        <f t="shared" si="655"/>
        <v>0.23</v>
      </c>
      <c r="AA1399">
        <v>0</v>
      </c>
      <c r="AB1399">
        <v>31.27</v>
      </c>
      <c r="AC1399">
        <v>13.61</v>
      </c>
      <c r="AD1399">
        <v>0</v>
      </c>
      <c r="AE1399">
        <v>0</v>
      </c>
      <c r="AF1399">
        <v>31.27</v>
      </c>
      <c r="AG1399">
        <v>13.61</v>
      </c>
      <c r="AH1399">
        <v>0</v>
      </c>
      <c r="AI1399">
        <v>1</v>
      </c>
      <c r="AJ1399">
        <v>1</v>
      </c>
      <c r="AK1399">
        <v>1</v>
      </c>
      <c r="AL1399">
        <v>1</v>
      </c>
      <c r="AM1399">
        <v>0</v>
      </c>
      <c r="AN1399">
        <v>0</v>
      </c>
      <c r="AO1399">
        <v>1</v>
      </c>
      <c r="AP1399">
        <v>0</v>
      </c>
      <c r="AQ1399">
        <v>0</v>
      </c>
      <c r="AR1399">
        <v>0</v>
      </c>
      <c r="AS1399" t="s">
        <v>3</v>
      </c>
      <c r="AT1399">
        <v>0.23</v>
      </c>
      <c r="AU1399" t="s">
        <v>3</v>
      </c>
      <c r="AV1399">
        <v>0</v>
      </c>
      <c r="AW1399">
        <v>2</v>
      </c>
      <c r="AX1399">
        <v>69735924</v>
      </c>
      <c r="AY1399">
        <v>1</v>
      </c>
      <c r="AZ1399">
        <v>0</v>
      </c>
      <c r="BA1399">
        <v>1427</v>
      </c>
      <c r="BB1399">
        <v>0</v>
      </c>
      <c r="BC1399">
        <v>0</v>
      </c>
      <c r="BD1399">
        <v>0</v>
      </c>
      <c r="BE1399">
        <v>0</v>
      </c>
      <c r="BF1399">
        <v>0</v>
      </c>
      <c r="BG1399">
        <v>0</v>
      </c>
      <c r="BH1399">
        <v>0</v>
      </c>
      <c r="BI1399">
        <v>0</v>
      </c>
      <c r="BJ1399">
        <v>0</v>
      </c>
      <c r="BK1399">
        <v>0</v>
      </c>
      <c r="BL1399">
        <v>0</v>
      </c>
      <c r="BM1399">
        <v>0</v>
      </c>
      <c r="BN1399">
        <v>0</v>
      </c>
      <c r="BO1399">
        <v>0</v>
      </c>
      <c r="BP1399">
        <v>0</v>
      </c>
      <c r="BQ1399">
        <v>0</v>
      </c>
      <c r="BR1399">
        <v>0</v>
      </c>
      <c r="BS1399">
        <v>0</v>
      </c>
      <c r="BT1399">
        <v>0</v>
      </c>
      <c r="BU1399">
        <v>0</v>
      </c>
      <c r="BV1399">
        <v>0</v>
      </c>
      <c r="BW1399">
        <v>0</v>
      </c>
      <c r="CV1399">
        <v>0</v>
      </c>
      <c r="CW1399">
        <f>ROUND(Y1399*Source!I1717*DO1399,9)</f>
        <v>0</v>
      </c>
      <c r="CX1399">
        <f>ROUND(Y1399*Source!I1717,9)</f>
        <v>0</v>
      </c>
      <c r="CY1399">
        <f>AB1399</f>
        <v>31.27</v>
      </c>
      <c r="CZ1399">
        <f>AF1399</f>
        <v>31.27</v>
      </c>
      <c r="DA1399">
        <f>AJ1399</f>
        <v>1</v>
      </c>
      <c r="DB1399">
        <f t="shared" si="656"/>
        <v>7.19</v>
      </c>
      <c r="DC1399">
        <f t="shared" si="657"/>
        <v>3.13</v>
      </c>
      <c r="DD1399" t="s">
        <v>3</v>
      </c>
      <c r="DE1399" t="s">
        <v>3</v>
      </c>
      <c r="DF1399">
        <f t="shared" si="660"/>
        <v>0</v>
      </c>
      <c r="DG1399">
        <f t="shared" si="658"/>
        <v>0</v>
      </c>
      <c r="DH1399">
        <f t="shared" si="659"/>
        <v>0</v>
      </c>
      <c r="DI1399">
        <f t="shared" si="654"/>
        <v>0</v>
      </c>
      <c r="DJ1399">
        <f>DG1399</f>
        <v>0</v>
      </c>
      <c r="DK1399">
        <v>0</v>
      </c>
      <c r="DL1399" t="s">
        <v>3</v>
      </c>
      <c r="DM1399">
        <v>0</v>
      </c>
      <c r="DN1399" t="s">
        <v>3</v>
      </c>
      <c r="DO1399">
        <v>0</v>
      </c>
    </row>
    <row r="1400" spans="1:119" x14ac:dyDescent="0.2">
      <c r="A1400">
        <f>ROW(Source!A1717)</f>
        <v>1717</v>
      </c>
      <c r="B1400">
        <v>69726971</v>
      </c>
      <c r="C1400">
        <v>69735911</v>
      </c>
      <c r="D1400">
        <v>27440113</v>
      </c>
      <c r="E1400">
        <v>1</v>
      </c>
      <c r="F1400">
        <v>1</v>
      </c>
      <c r="G1400">
        <v>1</v>
      </c>
      <c r="H1400">
        <v>2</v>
      </c>
      <c r="I1400" t="s">
        <v>1032</v>
      </c>
      <c r="J1400" t="s">
        <v>1033</v>
      </c>
      <c r="K1400" t="s">
        <v>1034</v>
      </c>
      <c r="L1400">
        <v>1368</v>
      </c>
      <c r="N1400">
        <v>1011</v>
      </c>
      <c r="O1400" t="s">
        <v>978</v>
      </c>
      <c r="P1400" t="s">
        <v>978</v>
      </c>
      <c r="Q1400">
        <v>1</v>
      </c>
      <c r="W1400">
        <v>0</v>
      </c>
      <c r="X1400">
        <v>-1092641070</v>
      </c>
      <c r="Y1400">
        <f t="shared" si="655"/>
        <v>3.68</v>
      </c>
      <c r="AA1400">
        <v>0</v>
      </c>
      <c r="AB1400">
        <v>29.26</v>
      </c>
      <c r="AC1400">
        <v>0</v>
      </c>
      <c r="AD1400">
        <v>0</v>
      </c>
      <c r="AE1400">
        <v>0</v>
      </c>
      <c r="AF1400">
        <v>29.26</v>
      </c>
      <c r="AG1400">
        <v>0</v>
      </c>
      <c r="AH1400">
        <v>0</v>
      </c>
      <c r="AI1400">
        <v>1</v>
      </c>
      <c r="AJ1400">
        <v>1</v>
      </c>
      <c r="AK1400">
        <v>1</v>
      </c>
      <c r="AL1400">
        <v>1</v>
      </c>
      <c r="AM1400">
        <v>0</v>
      </c>
      <c r="AN1400">
        <v>0</v>
      </c>
      <c r="AO1400">
        <v>1</v>
      </c>
      <c r="AP1400">
        <v>0</v>
      </c>
      <c r="AQ1400">
        <v>0</v>
      </c>
      <c r="AR1400">
        <v>0</v>
      </c>
      <c r="AS1400" t="s">
        <v>3</v>
      </c>
      <c r="AT1400">
        <v>3.68</v>
      </c>
      <c r="AU1400" t="s">
        <v>3</v>
      </c>
      <c r="AV1400">
        <v>0</v>
      </c>
      <c r="AW1400">
        <v>2</v>
      </c>
      <c r="AX1400">
        <v>69735925</v>
      </c>
      <c r="AY1400">
        <v>1</v>
      </c>
      <c r="AZ1400">
        <v>0</v>
      </c>
      <c r="BA1400">
        <v>1428</v>
      </c>
      <c r="BB1400">
        <v>0</v>
      </c>
      <c r="BC1400">
        <v>0</v>
      </c>
      <c r="BD1400">
        <v>0</v>
      </c>
      <c r="BE1400">
        <v>0</v>
      </c>
      <c r="BF1400">
        <v>0</v>
      </c>
      <c r="BG1400">
        <v>0</v>
      </c>
      <c r="BH1400">
        <v>0</v>
      </c>
      <c r="BI1400">
        <v>0</v>
      </c>
      <c r="BJ1400">
        <v>0</v>
      </c>
      <c r="BK1400">
        <v>0</v>
      </c>
      <c r="BL1400">
        <v>0</v>
      </c>
      <c r="BM1400">
        <v>0</v>
      </c>
      <c r="BN1400">
        <v>0</v>
      </c>
      <c r="BO1400">
        <v>0</v>
      </c>
      <c r="BP1400">
        <v>0</v>
      </c>
      <c r="BQ1400">
        <v>0</v>
      </c>
      <c r="BR1400">
        <v>0</v>
      </c>
      <c r="BS1400">
        <v>0</v>
      </c>
      <c r="BT1400">
        <v>0</v>
      </c>
      <c r="BU1400">
        <v>0</v>
      </c>
      <c r="BV1400">
        <v>0</v>
      </c>
      <c r="BW1400">
        <v>0</v>
      </c>
      <c r="CV1400">
        <v>0</v>
      </c>
      <c r="CW1400">
        <f>ROUND(Y1400*Source!I1717*DO1400,9)</f>
        <v>0</v>
      </c>
      <c r="CX1400">
        <f>ROUND(Y1400*Source!I1717,9)</f>
        <v>0</v>
      </c>
      <c r="CY1400">
        <f>AB1400</f>
        <v>29.26</v>
      </c>
      <c r="CZ1400">
        <f>AF1400</f>
        <v>29.26</v>
      </c>
      <c r="DA1400">
        <f>AJ1400</f>
        <v>1</v>
      </c>
      <c r="DB1400">
        <f t="shared" si="656"/>
        <v>107.68</v>
      </c>
      <c r="DC1400">
        <f t="shared" si="657"/>
        <v>0</v>
      </c>
      <c r="DD1400" t="s">
        <v>3</v>
      </c>
      <c r="DE1400" t="s">
        <v>3</v>
      </c>
      <c r="DF1400">
        <f t="shared" si="660"/>
        <v>0</v>
      </c>
      <c r="DG1400">
        <f t="shared" si="658"/>
        <v>0</v>
      </c>
      <c r="DH1400">
        <f t="shared" si="659"/>
        <v>0</v>
      </c>
      <c r="DI1400">
        <f t="shared" si="654"/>
        <v>0</v>
      </c>
      <c r="DJ1400">
        <f>DG1400</f>
        <v>0</v>
      </c>
      <c r="DK1400">
        <v>0</v>
      </c>
      <c r="DL1400" t="s">
        <v>3</v>
      </c>
      <c r="DM1400">
        <v>0</v>
      </c>
      <c r="DN1400" t="s">
        <v>3</v>
      </c>
      <c r="DO1400">
        <v>0</v>
      </c>
    </row>
    <row r="1401" spans="1:119" x14ac:dyDescent="0.2">
      <c r="A1401">
        <f>ROW(Source!A1717)</f>
        <v>1717</v>
      </c>
      <c r="B1401">
        <v>69726971</v>
      </c>
      <c r="C1401">
        <v>69735911</v>
      </c>
      <c r="D1401">
        <v>27441197</v>
      </c>
      <c r="E1401">
        <v>1</v>
      </c>
      <c r="F1401">
        <v>1</v>
      </c>
      <c r="G1401">
        <v>1</v>
      </c>
      <c r="H1401">
        <v>2</v>
      </c>
      <c r="I1401" t="s">
        <v>1035</v>
      </c>
      <c r="J1401" t="s">
        <v>1036</v>
      </c>
      <c r="K1401" t="s">
        <v>1037</v>
      </c>
      <c r="L1401">
        <v>1368</v>
      </c>
      <c r="N1401">
        <v>1011</v>
      </c>
      <c r="O1401" t="s">
        <v>978</v>
      </c>
      <c r="P1401" t="s">
        <v>978</v>
      </c>
      <c r="Q1401">
        <v>1</v>
      </c>
      <c r="W1401">
        <v>0</v>
      </c>
      <c r="X1401">
        <v>-1589430619</v>
      </c>
      <c r="Y1401">
        <f t="shared" si="655"/>
        <v>4.5</v>
      </c>
      <c r="AA1401">
        <v>0</v>
      </c>
      <c r="AB1401">
        <v>2.7</v>
      </c>
      <c r="AC1401">
        <v>0</v>
      </c>
      <c r="AD1401">
        <v>0</v>
      </c>
      <c r="AE1401">
        <v>0</v>
      </c>
      <c r="AF1401">
        <v>2.7</v>
      </c>
      <c r="AG1401">
        <v>0</v>
      </c>
      <c r="AH1401">
        <v>0</v>
      </c>
      <c r="AI1401">
        <v>1</v>
      </c>
      <c r="AJ1401">
        <v>1</v>
      </c>
      <c r="AK1401">
        <v>1</v>
      </c>
      <c r="AL1401">
        <v>1</v>
      </c>
      <c r="AM1401">
        <v>0</v>
      </c>
      <c r="AN1401">
        <v>0</v>
      </c>
      <c r="AO1401">
        <v>1</v>
      </c>
      <c r="AP1401">
        <v>0</v>
      </c>
      <c r="AQ1401">
        <v>0</v>
      </c>
      <c r="AR1401">
        <v>0</v>
      </c>
      <c r="AS1401" t="s">
        <v>3</v>
      </c>
      <c r="AT1401">
        <v>4.5</v>
      </c>
      <c r="AU1401" t="s">
        <v>3</v>
      </c>
      <c r="AV1401">
        <v>0</v>
      </c>
      <c r="AW1401">
        <v>2</v>
      </c>
      <c r="AX1401">
        <v>69735926</v>
      </c>
      <c r="AY1401">
        <v>1</v>
      </c>
      <c r="AZ1401">
        <v>0</v>
      </c>
      <c r="BA1401">
        <v>1429</v>
      </c>
      <c r="BB1401">
        <v>0</v>
      </c>
      <c r="BC1401">
        <v>0</v>
      </c>
      <c r="BD1401">
        <v>0</v>
      </c>
      <c r="BE1401">
        <v>0</v>
      </c>
      <c r="BF1401">
        <v>0</v>
      </c>
      <c r="BG1401">
        <v>0</v>
      </c>
      <c r="BH1401">
        <v>0</v>
      </c>
      <c r="BI1401">
        <v>0</v>
      </c>
      <c r="BJ1401">
        <v>0</v>
      </c>
      <c r="BK1401">
        <v>0</v>
      </c>
      <c r="BL1401">
        <v>0</v>
      </c>
      <c r="BM1401">
        <v>0</v>
      </c>
      <c r="BN1401">
        <v>0</v>
      </c>
      <c r="BO1401">
        <v>0</v>
      </c>
      <c r="BP1401">
        <v>0</v>
      </c>
      <c r="BQ1401">
        <v>0</v>
      </c>
      <c r="BR1401">
        <v>0</v>
      </c>
      <c r="BS1401">
        <v>0</v>
      </c>
      <c r="BT1401">
        <v>0</v>
      </c>
      <c r="BU1401">
        <v>0</v>
      </c>
      <c r="BV1401">
        <v>0</v>
      </c>
      <c r="BW1401">
        <v>0</v>
      </c>
      <c r="CV1401">
        <v>0</v>
      </c>
      <c r="CW1401">
        <f>ROUND(Y1401*Source!I1717*DO1401,9)</f>
        <v>0</v>
      </c>
      <c r="CX1401">
        <f>ROUND(Y1401*Source!I1717,9)</f>
        <v>0</v>
      </c>
      <c r="CY1401">
        <f>AB1401</f>
        <v>2.7</v>
      </c>
      <c r="CZ1401">
        <f>AF1401</f>
        <v>2.7</v>
      </c>
      <c r="DA1401">
        <f>AJ1401</f>
        <v>1</v>
      </c>
      <c r="DB1401">
        <f t="shared" si="656"/>
        <v>12.15</v>
      </c>
      <c r="DC1401">
        <f t="shared" si="657"/>
        <v>0</v>
      </c>
      <c r="DD1401" t="s">
        <v>3</v>
      </c>
      <c r="DE1401" t="s">
        <v>3</v>
      </c>
      <c r="DF1401">
        <f t="shared" si="660"/>
        <v>0</v>
      </c>
      <c r="DG1401">
        <f t="shared" si="658"/>
        <v>0</v>
      </c>
      <c r="DH1401">
        <f t="shared" si="659"/>
        <v>0</v>
      </c>
      <c r="DI1401">
        <f t="shared" si="654"/>
        <v>0</v>
      </c>
      <c r="DJ1401">
        <f>DG1401</f>
        <v>0</v>
      </c>
      <c r="DK1401">
        <v>0</v>
      </c>
      <c r="DL1401" t="s">
        <v>3</v>
      </c>
      <c r="DM1401">
        <v>0</v>
      </c>
      <c r="DN1401" t="s">
        <v>3</v>
      </c>
      <c r="DO1401">
        <v>0</v>
      </c>
    </row>
    <row r="1402" spans="1:119" x14ac:dyDescent="0.2">
      <c r="A1402">
        <f>ROW(Source!A1717)</f>
        <v>1717</v>
      </c>
      <c r="B1402">
        <v>69726971</v>
      </c>
      <c r="C1402">
        <v>69735911</v>
      </c>
      <c r="D1402">
        <v>27441327</v>
      </c>
      <c r="E1402">
        <v>1</v>
      </c>
      <c r="F1402">
        <v>1</v>
      </c>
      <c r="G1402">
        <v>1</v>
      </c>
      <c r="H1402">
        <v>2</v>
      </c>
      <c r="I1402" t="s">
        <v>975</v>
      </c>
      <c r="J1402" t="s">
        <v>976</v>
      </c>
      <c r="K1402" t="s">
        <v>977</v>
      </c>
      <c r="L1402">
        <v>1368</v>
      </c>
      <c r="N1402">
        <v>1011</v>
      </c>
      <c r="O1402" t="s">
        <v>978</v>
      </c>
      <c r="P1402" t="s">
        <v>978</v>
      </c>
      <c r="Q1402">
        <v>1</v>
      </c>
      <c r="W1402">
        <v>0</v>
      </c>
      <c r="X1402">
        <v>-1583389094</v>
      </c>
      <c r="Y1402">
        <f t="shared" si="655"/>
        <v>0.33</v>
      </c>
      <c r="AA1402">
        <v>0</v>
      </c>
      <c r="AB1402">
        <v>93.37</v>
      </c>
      <c r="AC1402">
        <v>11.69</v>
      </c>
      <c r="AD1402">
        <v>0</v>
      </c>
      <c r="AE1402">
        <v>0</v>
      </c>
      <c r="AF1402">
        <v>93.37</v>
      </c>
      <c r="AG1402">
        <v>11.69</v>
      </c>
      <c r="AH1402">
        <v>0</v>
      </c>
      <c r="AI1402">
        <v>1</v>
      </c>
      <c r="AJ1402">
        <v>1</v>
      </c>
      <c r="AK1402">
        <v>1</v>
      </c>
      <c r="AL1402">
        <v>1</v>
      </c>
      <c r="AM1402">
        <v>0</v>
      </c>
      <c r="AN1402">
        <v>0</v>
      </c>
      <c r="AO1402">
        <v>1</v>
      </c>
      <c r="AP1402">
        <v>0</v>
      </c>
      <c r="AQ1402">
        <v>0</v>
      </c>
      <c r="AR1402">
        <v>0</v>
      </c>
      <c r="AS1402" t="s">
        <v>3</v>
      </c>
      <c r="AT1402">
        <v>0.33</v>
      </c>
      <c r="AU1402" t="s">
        <v>3</v>
      </c>
      <c r="AV1402">
        <v>0</v>
      </c>
      <c r="AW1402">
        <v>2</v>
      </c>
      <c r="AX1402">
        <v>69735927</v>
      </c>
      <c r="AY1402">
        <v>1</v>
      </c>
      <c r="AZ1402">
        <v>0</v>
      </c>
      <c r="BA1402">
        <v>1430</v>
      </c>
      <c r="BB1402">
        <v>0</v>
      </c>
      <c r="BC1402">
        <v>0</v>
      </c>
      <c r="BD1402">
        <v>0</v>
      </c>
      <c r="BE1402">
        <v>0</v>
      </c>
      <c r="BF1402">
        <v>0</v>
      </c>
      <c r="BG1402">
        <v>0</v>
      </c>
      <c r="BH1402">
        <v>0</v>
      </c>
      <c r="BI1402">
        <v>0</v>
      </c>
      <c r="BJ1402">
        <v>0</v>
      </c>
      <c r="BK1402">
        <v>0</v>
      </c>
      <c r="BL1402">
        <v>0</v>
      </c>
      <c r="BM1402">
        <v>0</v>
      </c>
      <c r="BN1402">
        <v>0</v>
      </c>
      <c r="BO1402">
        <v>0</v>
      </c>
      <c r="BP1402">
        <v>0</v>
      </c>
      <c r="BQ1402">
        <v>0</v>
      </c>
      <c r="BR1402">
        <v>0</v>
      </c>
      <c r="BS1402">
        <v>0</v>
      </c>
      <c r="BT1402">
        <v>0</v>
      </c>
      <c r="BU1402">
        <v>0</v>
      </c>
      <c r="BV1402">
        <v>0</v>
      </c>
      <c r="BW1402">
        <v>0</v>
      </c>
      <c r="CV1402">
        <v>0</v>
      </c>
      <c r="CW1402">
        <f>ROUND(Y1402*Source!I1717*DO1402,9)</f>
        <v>0</v>
      </c>
      <c r="CX1402">
        <f>ROUND(Y1402*Source!I1717,9)</f>
        <v>0</v>
      </c>
      <c r="CY1402">
        <f>AB1402</f>
        <v>93.37</v>
      </c>
      <c r="CZ1402">
        <f>AF1402</f>
        <v>93.37</v>
      </c>
      <c r="DA1402">
        <f>AJ1402</f>
        <v>1</v>
      </c>
      <c r="DB1402">
        <f t="shared" si="656"/>
        <v>30.81</v>
      </c>
      <c r="DC1402">
        <f t="shared" si="657"/>
        <v>3.86</v>
      </c>
      <c r="DD1402" t="s">
        <v>3</v>
      </c>
      <c r="DE1402" t="s">
        <v>3</v>
      </c>
      <c r="DF1402">
        <f t="shared" si="660"/>
        <v>0</v>
      </c>
      <c r="DG1402">
        <f t="shared" si="658"/>
        <v>0</v>
      </c>
      <c r="DH1402">
        <f t="shared" si="659"/>
        <v>0</v>
      </c>
      <c r="DI1402">
        <f t="shared" si="654"/>
        <v>0</v>
      </c>
      <c r="DJ1402">
        <f>DG1402</f>
        <v>0</v>
      </c>
      <c r="DK1402">
        <v>0</v>
      </c>
      <c r="DL1402" t="s">
        <v>3</v>
      </c>
      <c r="DM1402">
        <v>0</v>
      </c>
      <c r="DN1402" t="s">
        <v>3</v>
      </c>
      <c r="DO1402">
        <v>0</v>
      </c>
    </row>
    <row r="1403" spans="1:119" x14ac:dyDescent="0.2">
      <c r="A1403">
        <f>ROW(Source!A1717)</f>
        <v>1717</v>
      </c>
      <c r="B1403">
        <v>69726971</v>
      </c>
      <c r="C1403">
        <v>69735911</v>
      </c>
      <c r="D1403">
        <v>27372116</v>
      </c>
      <c r="E1403">
        <v>1</v>
      </c>
      <c r="F1403">
        <v>1</v>
      </c>
      <c r="G1403">
        <v>1</v>
      </c>
      <c r="H1403">
        <v>3</v>
      </c>
      <c r="I1403" t="s">
        <v>414</v>
      </c>
      <c r="J1403" t="s">
        <v>416</v>
      </c>
      <c r="K1403" t="s">
        <v>415</v>
      </c>
      <c r="L1403">
        <v>1348</v>
      </c>
      <c r="N1403">
        <v>1009</v>
      </c>
      <c r="O1403" t="s">
        <v>78</v>
      </c>
      <c r="P1403" t="s">
        <v>78</v>
      </c>
      <c r="Q1403">
        <v>1000</v>
      </c>
      <c r="W1403">
        <v>0</v>
      </c>
      <c r="X1403">
        <v>1401155302</v>
      </c>
      <c r="Y1403">
        <f t="shared" si="655"/>
        <v>0.13200000000000001</v>
      </c>
      <c r="AA1403">
        <v>1391.4</v>
      </c>
      <c r="AB1403">
        <v>0</v>
      </c>
      <c r="AC1403">
        <v>0</v>
      </c>
      <c r="AD1403">
        <v>0</v>
      </c>
      <c r="AE1403">
        <v>1391.4</v>
      </c>
      <c r="AF1403">
        <v>0</v>
      </c>
      <c r="AG1403">
        <v>0</v>
      </c>
      <c r="AH1403">
        <v>0</v>
      </c>
      <c r="AI1403">
        <v>1</v>
      </c>
      <c r="AJ1403">
        <v>1</v>
      </c>
      <c r="AK1403">
        <v>1</v>
      </c>
      <c r="AL1403">
        <v>1</v>
      </c>
      <c r="AM1403">
        <v>0</v>
      </c>
      <c r="AN1403">
        <v>0</v>
      </c>
      <c r="AO1403">
        <v>0</v>
      </c>
      <c r="AP1403">
        <v>1</v>
      </c>
      <c r="AQ1403">
        <v>0</v>
      </c>
      <c r="AR1403">
        <v>0</v>
      </c>
      <c r="AS1403" t="s">
        <v>3</v>
      </c>
      <c r="AT1403">
        <v>0.13200000000000001</v>
      </c>
      <c r="AU1403" t="s">
        <v>3</v>
      </c>
      <c r="AV1403">
        <v>0</v>
      </c>
      <c r="AW1403">
        <v>2</v>
      </c>
      <c r="AX1403">
        <v>69735929</v>
      </c>
      <c r="AY1403">
        <v>1</v>
      </c>
      <c r="AZ1403">
        <v>0</v>
      </c>
      <c r="BA1403">
        <v>1432</v>
      </c>
      <c r="BB1403">
        <v>3</v>
      </c>
      <c r="BC1403">
        <v>0</v>
      </c>
      <c r="BD1403">
        <v>0</v>
      </c>
      <c r="BE1403">
        <v>0</v>
      </c>
      <c r="BF1403">
        <v>0</v>
      </c>
      <c r="BG1403">
        <v>0</v>
      </c>
      <c r="BH1403">
        <v>0</v>
      </c>
      <c r="BI1403">
        <v>0</v>
      </c>
      <c r="BJ1403">
        <v>0</v>
      </c>
      <c r="BK1403">
        <v>0</v>
      </c>
      <c r="BL1403">
        <v>0</v>
      </c>
      <c r="BM1403">
        <v>0</v>
      </c>
      <c r="BN1403">
        <v>0</v>
      </c>
      <c r="BO1403">
        <v>0</v>
      </c>
      <c r="BP1403">
        <v>0</v>
      </c>
      <c r="BQ1403">
        <v>0</v>
      </c>
      <c r="BR1403">
        <v>0</v>
      </c>
      <c r="BS1403">
        <v>0</v>
      </c>
      <c r="BT1403">
        <v>0</v>
      </c>
      <c r="BU1403">
        <v>0</v>
      </c>
      <c r="BV1403">
        <v>0</v>
      </c>
      <c r="BW1403">
        <v>0</v>
      </c>
      <c r="CV1403">
        <v>0</v>
      </c>
      <c r="CW1403">
        <v>0</v>
      </c>
      <c r="CX1403">
        <f>ROUND(Y1403*Source!I1717,9)</f>
        <v>0</v>
      </c>
      <c r="CY1403">
        <f>AA1403</f>
        <v>1391.4</v>
      </c>
      <c r="CZ1403">
        <f>AE1403</f>
        <v>1391.4</v>
      </c>
      <c r="DA1403">
        <f>AI1403</f>
        <v>1</v>
      </c>
      <c r="DB1403">
        <f t="shared" si="656"/>
        <v>183.66</v>
      </c>
      <c r="DC1403">
        <f t="shared" si="657"/>
        <v>0</v>
      </c>
      <c r="DD1403" t="s">
        <v>3</v>
      </c>
      <c r="DE1403" t="s">
        <v>3</v>
      </c>
      <c r="DF1403">
        <f t="shared" si="660"/>
        <v>0</v>
      </c>
      <c r="DG1403">
        <f t="shared" si="658"/>
        <v>0</v>
      </c>
      <c r="DH1403">
        <f t="shared" si="659"/>
        <v>0</v>
      </c>
      <c r="DI1403">
        <f t="shared" si="654"/>
        <v>0</v>
      </c>
      <c r="DJ1403">
        <f>DF1403</f>
        <v>0</v>
      </c>
      <c r="DK1403">
        <v>0</v>
      </c>
      <c r="DL1403" t="s">
        <v>3</v>
      </c>
      <c r="DM1403">
        <v>0</v>
      </c>
      <c r="DN1403" t="s">
        <v>3</v>
      </c>
      <c r="DO1403">
        <v>0</v>
      </c>
    </row>
    <row r="1404" spans="1:119" x14ac:dyDescent="0.2">
      <c r="A1404">
        <f>ROW(Source!A1717)</f>
        <v>1717</v>
      </c>
      <c r="B1404">
        <v>69726971</v>
      </c>
      <c r="C1404">
        <v>69735911</v>
      </c>
      <c r="D1404">
        <v>27372117</v>
      </c>
      <c r="E1404">
        <v>1</v>
      </c>
      <c r="F1404">
        <v>1</v>
      </c>
      <c r="G1404">
        <v>1</v>
      </c>
      <c r="H1404">
        <v>3</v>
      </c>
      <c r="I1404" t="s">
        <v>419</v>
      </c>
      <c r="J1404" t="s">
        <v>421</v>
      </c>
      <c r="K1404" t="s">
        <v>420</v>
      </c>
      <c r="L1404">
        <v>1348</v>
      </c>
      <c r="N1404">
        <v>1009</v>
      </c>
      <c r="O1404" t="s">
        <v>78</v>
      </c>
      <c r="P1404" t="s">
        <v>78</v>
      </c>
      <c r="Q1404">
        <v>1000</v>
      </c>
      <c r="W1404">
        <v>0</v>
      </c>
      <c r="X1404">
        <v>353463573</v>
      </c>
      <c r="Y1404">
        <f t="shared" si="655"/>
        <v>1.9E-2</v>
      </c>
      <c r="AA1404">
        <v>1534.65</v>
      </c>
      <c r="AB1404">
        <v>0</v>
      </c>
      <c r="AC1404">
        <v>0</v>
      </c>
      <c r="AD1404">
        <v>0</v>
      </c>
      <c r="AE1404">
        <v>1534.65</v>
      </c>
      <c r="AF1404">
        <v>0</v>
      </c>
      <c r="AG1404">
        <v>0</v>
      </c>
      <c r="AH1404">
        <v>0</v>
      </c>
      <c r="AI1404">
        <v>1</v>
      </c>
      <c r="AJ1404">
        <v>1</v>
      </c>
      <c r="AK1404">
        <v>1</v>
      </c>
      <c r="AL1404">
        <v>1</v>
      </c>
      <c r="AM1404">
        <v>0</v>
      </c>
      <c r="AN1404">
        <v>0</v>
      </c>
      <c r="AO1404">
        <v>0</v>
      </c>
      <c r="AP1404">
        <v>1</v>
      </c>
      <c r="AQ1404">
        <v>0</v>
      </c>
      <c r="AR1404">
        <v>0</v>
      </c>
      <c r="AS1404" t="s">
        <v>3</v>
      </c>
      <c r="AT1404">
        <v>1.9E-2</v>
      </c>
      <c r="AU1404" t="s">
        <v>3</v>
      </c>
      <c r="AV1404">
        <v>0</v>
      </c>
      <c r="AW1404">
        <v>2</v>
      </c>
      <c r="AX1404">
        <v>69735930</v>
      </c>
      <c r="AY1404">
        <v>1</v>
      </c>
      <c r="AZ1404">
        <v>0</v>
      </c>
      <c r="BA1404">
        <v>1433</v>
      </c>
      <c r="BB1404">
        <v>3</v>
      </c>
      <c r="BC1404">
        <v>0</v>
      </c>
      <c r="BD1404">
        <v>0</v>
      </c>
      <c r="BE1404">
        <v>0</v>
      </c>
      <c r="BF1404">
        <v>0</v>
      </c>
      <c r="BG1404">
        <v>0</v>
      </c>
      <c r="BH1404">
        <v>0</v>
      </c>
      <c r="BI1404">
        <v>0</v>
      </c>
      <c r="BJ1404">
        <v>0</v>
      </c>
      <c r="BK1404">
        <v>0</v>
      </c>
      <c r="BL1404">
        <v>0</v>
      </c>
      <c r="BM1404">
        <v>0</v>
      </c>
      <c r="BN1404">
        <v>0</v>
      </c>
      <c r="BO1404">
        <v>0</v>
      </c>
      <c r="BP1404">
        <v>0</v>
      </c>
      <c r="BQ1404">
        <v>0</v>
      </c>
      <c r="BR1404">
        <v>0</v>
      </c>
      <c r="BS1404">
        <v>0</v>
      </c>
      <c r="BT1404">
        <v>0</v>
      </c>
      <c r="BU1404">
        <v>0</v>
      </c>
      <c r="BV1404">
        <v>0</v>
      </c>
      <c r="BW1404">
        <v>0</v>
      </c>
      <c r="CV1404">
        <v>0</v>
      </c>
      <c r="CW1404">
        <v>0</v>
      </c>
      <c r="CX1404">
        <f>ROUND(Y1404*Source!I1717,9)</f>
        <v>0</v>
      </c>
      <c r="CY1404">
        <f>AA1404</f>
        <v>1534.65</v>
      </c>
      <c r="CZ1404">
        <f>AE1404</f>
        <v>1534.65</v>
      </c>
      <c r="DA1404">
        <f>AI1404</f>
        <v>1</v>
      </c>
      <c r="DB1404">
        <f t="shared" si="656"/>
        <v>29.16</v>
      </c>
      <c r="DC1404">
        <f t="shared" si="657"/>
        <v>0</v>
      </c>
      <c r="DD1404" t="s">
        <v>3</v>
      </c>
      <c r="DE1404" t="s">
        <v>3</v>
      </c>
      <c r="DF1404">
        <f t="shared" si="660"/>
        <v>0</v>
      </c>
      <c r="DG1404">
        <f t="shared" si="658"/>
        <v>0</v>
      </c>
      <c r="DH1404">
        <f t="shared" si="659"/>
        <v>0</v>
      </c>
      <c r="DI1404">
        <f t="shared" si="654"/>
        <v>0</v>
      </c>
      <c r="DJ1404">
        <f>DF1404</f>
        <v>0</v>
      </c>
      <c r="DK1404">
        <v>0</v>
      </c>
      <c r="DL1404" t="s">
        <v>3</v>
      </c>
      <c r="DM1404">
        <v>0</v>
      </c>
      <c r="DN1404" t="s">
        <v>3</v>
      </c>
      <c r="DO1404">
        <v>0</v>
      </c>
    </row>
    <row r="1405" spans="1:119" x14ac:dyDescent="0.2">
      <c r="A1405">
        <f>ROW(Source!A1717)</f>
        <v>1717</v>
      </c>
      <c r="B1405">
        <v>69726971</v>
      </c>
      <c r="C1405">
        <v>69735911</v>
      </c>
      <c r="D1405">
        <v>27373116</v>
      </c>
      <c r="E1405">
        <v>1</v>
      </c>
      <c r="F1405">
        <v>1</v>
      </c>
      <c r="G1405">
        <v>1</v>
      </c>
      <c r="H1405">
        <v>3</v>
      </c>
      <c r="I1405" t="s">
        <v>423</v>
      </c>
      <c r="J1405" t="s">
        <v>425</v>
      </c>
      <c r="K1405" t="s">
        <v>440</v>
      </c>
      <c r="L1405">
        <v>1327</v>
      </c>
      <c r="N1405">
        <v>1005</v>
      </c>
      <c r="O1405" t="s">
        <v>56</v>
      </c>
      <c r="P1405" t="s">
        <v>56</v>
      </c>
      <c r="Q1405">
        <v>1</v>
      </c>
      <c r="W1405">
        <v>0</v>
      </c>
      <c r="X1405">
        <v>1537754992</v>
      </c>
      <c r="Y1405">
        <f t="shared" si="655"/>
        <v>116</v>
      </c>
      <c r="AA1405">
        <v>5.29</v>
      </c>
      <c r="AB1405">
        <v>0</v>
      </c>
      <c r="AC1405">
        <v>0</v>
      </c>
      <c r="AD1405">
        <v>0</v>
      </c>
      <c r="AE1405">
        <v>5.29</v>
      </c>
      <c r="AF1405">
        <v>0</v>
      </c>
      <c r="AG1405">
        <v>0</v>
      </c>
      <c r="AH1405">
        <v>0</v>
      </c>
      <c r="AI1405">
        <v>1</v>
      </c>
      <c r="AJ1405">
        <v>1</v>
      </c>
      <c r="AK1405">
        <v>1</v>
      </c>
      <c r="AL1405">
        <v>1</v>
      </c>
      <c r="AM1405">
        <v>0</v>
      </c>
      <c r="AN1405">
        <v>0</v>
      </c>
      <c r="AO1405">
        <v>0</v>
      </c>
      <c r="AP1405">
        <v>1</v>
      </c>
      <c r="AQ1405">
        <v>0</v>
      </c>
      <c r="AR1405">
        <v>0</v>
      </c>
      <c r="AS1405" t="s">
        <v>3</v>
      </c>
      <c r="AT1405">
        <v>116</v>
      </c>
      <c r="AU1405" t="s">
        <v>3</v>
      </c>
      <c r="AV1405">
        <v>0</v>
      </c>
      <c r="AW1405">
        <v>2</v>
      </c>
      <c r="AX1405">
        <v>69735931</v>
      </c>
      <c r="AY1405">
        <v>1</v>
      </c>
      <c r="AZ1405">
        <v>0</v>
      </c>
      <c r="BA1405">
        <v>1434</v>
      </c>
      <c r="BB1405">
        <v>3</v>
      </c>
      <c r="BC1405">
        <v>0</v>
      </c>
      <c r="BD1405">
        <v>0</v>
      </c>
      <c r="BE1405">
        <v>0</v>
      </c>
      <c r="BF1405">
        <v>0</v>
      </c>
      <c r="BG1405">
        <v>0</v>
      </c>
      <c r="BH1405">
        <v>0</v>
      </c>
      <c r="BI1405">
        <v>0</v>
      </c>
      <c r="BJ1405">
        <v>0</v>
      </c>
      <c r="BK1405">
        <v>0</v>
      </c>
      <c r="BL1405">
        <v>0</v>
      </c>
      <c r="BM1405">
        <v>0</v>
      </c>
      <c r="BN1405">
        <v>0</v>
      </c>
      <c r="BO1405">
        <v>0</v>
      </c>
      <c r="BP1405">
        <v>0</v>
      </c>
      <c r="BQ1405">
        <v>0</v>
      </c>
      <c r="BR1405">
        <v>0</v>
      </c>
      <c r="BS1405">
        <v>0</v>
      </c>
      <c r="BT1405">
        <v>0</v>
      </c>
      <c r="BU1405">
        <v>0</v>
      </c>
      <c r="BV1405">
        <v>0</v>
      </c>
      <c r="BW1405">
        <v>0</v>
      </c>
      <c r="CV1405">
        <v>0</v>
      </c>
      <c r="CW1405">
        <v>0</v>
      </c>
      <c r="CX1405">
        <f>ROUND(Y1405*Source!I1717,9)</f>
        <v>0</v>
      </c>
      <c r="CY1405">
        <f>AA1405</f>
        <v>5.29</v>
      </c>
      <c r="CZ1405">
        <f>AE1405</f>
        <v>5.29</v>
      </c>
      <c r="DA1405">
        <f>AI1405</f>
        <v>1</v>
      </c>
      <c r="DB1405">
        <f t="shared" si="656"/>
        <v>613.64</v>
      </c>
      <c r="DC1405">
        <f t="shared" si="657"/>
        <v>0</v>
      </c>
      <c r="DD1405" t="s">
        <v>3</v>
      </c>
      <c r="DE1405" t="s">
        <v>3</v>
      </c>
      <c r="DF1405">
        <f t="shared" si="660"/>
        <v>0</v>
      </c>
      <c r="DG1405">
        <f t="shared" si="658"/>
        <v>0</v>
      </c>
      <c r="DH1405">
        <f t="shared" si="659"/>
        <v>0</v>
      </c>
      <c r="DI1405">
        <f t="shared" si="654"/>
        <v>0</v>
      </c>
      <c r="DJ1405">
        <f>DF1405</f>
        <v>0</v>
      </c>
      <c r="DK1405">
        <v>0</v>
      </c>
      <c r="DL1405" t="s">
        <v>3</v>
      </c>
      <c r="DM1405">
        <v>0</v>
      </c>
      <c r="DN1405" t="s">
        <v>3</v>
      </c>
      <c r="DO1405">
        <v>0</v>
      </c>
    </row>
    <row r="1406" spans="1:119" x14ac:dyDescent="0.2">
      <c r="A1406">
        <f>ROW(Source!A1717)</f>
        <v>1717</v>
      </c>
      <c r="B1406">
        <v>69726971</v>
      </c>
      <c r="C1406">
        <v>69735911</v>
      </c>
      <c r="D1406">
        <v>27371032</v>
      </c>
      <c r="E1406">
        <v>1</v>
      </c>
      <c r="F1406">
        <v>1</v>
      </c>
      <c r="G1406">
        <v>1</v>
      </c>
      <c r="H1406">
        <v>3</v>
      </c>
      <c r="I1406" t="s">
        <v>428</v>
      </c>
      <c r="J1406" t="s">
        <v>430</v>
      </c>
      <c r="K1406" t="s">
        <v>429</v>
      </c>
      <c r="L1406">
        <v>1348</v>
      </c>
      <c r="N1406">
        <v>1009</v>
      </c>
      <c r="O1406" t="s">
        <v>78</v>
      </c>
      <c r="P1406" t="s">
        <v>78</v>
      </c>
      <c r="Q1406">
        <v>1000</v>
      </c>
      <c r="W1406">
        <v>0</v>
      </c>
      <c r="X1406">
        <v>-1245202389</v>
      </c>
      <c r="Y1406">
        <f t="shared" si="655"/>
        <v>5.7000000000000002E-2</v>
      </c>
      <c r="AA1406">
        <v>5646.9</v>
      </c>
      <c r="AB1406">
        <v>0</v>
      </c>
      <c r="AC1406">
        <v>0</v>
      </c>
      <c r="AD1406">
        <v>0</v>
      </c>
      <c r="AE1406">
        <v>5646.9</v>
      </c>
      <c r="AF1406">
        <v>0</v>
      </c>
      <c r="AG1406">
        <v>0</v>
      </c>
      <c r="AH1406">
        <v>0</v>
      </c>
      <c r="AI1406">
        <v>1</v>
      </c>
      <c r="AJ1406">
        <v>1</v>
      </c>
      <c r="AK1406">
        <v>1</v>
      </c>
      <c r="AL1406">
        <v>1</v>
      </c>
      <c r="AM1406">
        <v>0</v>
      </c>
      <c r="AN1406">
        <v>0</v>
      </c>
      <c r="AO1406">
        <v>0</v>
      </c>
      <c r="AP1406">
        <v>1</v>
      </c>
      <c r="AQ1406">
        <v>0</v>
      </c>
      <c r="AR1406">
        <v>0</v>
      </c>
      <c r="AS1406" t="s">
        <v>3</v>
      </c>
      <c r="AT1406">
        <v>5.7000000000000002E-2</v>
      </c>
      <c r="AU1406" t="s">
        <v>3</v>
      </c>
      <c r="AV1406">
        <v>0</v>
      </c>
      <c r="AW1406">
        <v>2</v>
      </c>
      <c r="AX1406">
        <v>69735932</v>
      </c>
      <c r="AY1406">
        <v>1</v>
      </c>
      <c r="AZ1406">
        <v>0</v>
      </c>
      <c r="BA1406">
        <v>1435</v>
      </c>
      <c r="BB1406">
        <v>3</v>
      </c>
      <c r="BC1406">
        <v>0</v>
      </c>
      <c r="BD1406">
        <v>0</v>
      </c>
      <c r="BE1406">
        <v>0</v>
      </c>
      <c r="BF1406">
        <v>0</v>
      </c>
      <c r="BG1406">
        <v>0</v>
      </c>
      <c r="BH1406">
        <v>0</v>
      </c>
      <c r="BI1406">
        <v>0</v>
      </c>
      <c r="BJ1406">
        <v>0</v>
      </c>
      <c r="BK1406">
        <v>0</v>
      </c>
      <c r="BL1406">
        <v>0</v>
      </c>
      <c r="BM1406">
        <v>0</v>
      </c>
      <c r="BN1406">
        <v>0</v>
      </c>
      <c r="BO1406">
        <v>0</v>
      </c>
      <c r="BP1406">
        <v>0</v>
      </c>
      <c r="BQ1406">
        <v>0</v>
      </c>
      <c r="BR1406">
        <v>0</v>
      </c>
      <c r="BS1406">
        <v>0</v>
      </c>
      <c r="BT1406">
        <v>0</v>
      </c>
      <c r="BU1406">
        <v>0</v>
      </c>
      <c r="BV1406">
        <v>0</v>
      </c>
      <c r="BW1406">
        <v>0</v>
      </c>
      <c r="CV1406">
        <v>0</v>
      </c>
      <c r="CW1406">
        <v>0</v>
      </c>
      <c r="CX1406">
        <f>ROUND(Y1406*Source!I1717,9)</f>
        <v>0</v>
      </c>
      <c r="CY1406">
        <f>AA1406</f>
        <v>5646.9</v>
      </c>
      <c r="CZ1406">
        <f>AE1406</f>
        <v>5646.9</v>
      </c>
      <c r="DA1406">
        <f>AI1406</f>
        <v>1</v>
      </c>
      <c r="DB1406">
        <f t="shared" si="656"/>
        <v>321.87</v>
      </c>
      <c r="DC1406">
        <f t="shared" si="657"/>
        <v>0</v>
      </c>
      <c r="DD1406" t="s">
        <v>3</v>
      </c>
      <c r="DE1406" t="s">
        <v>3</v>
      </c>
      <c r="DF1406">
        <f t="shared" si="660"/>
        <v>0</v>
      </c>
      <c r="DG1406">
        <f t="shared" si="658"/>
        <v>0</v>
      </c>
      <c r="DH1406">
        <f t="shared" si="659"/>
        <v>0</v>
      </c>
      <c r="DI1406">
        <f t="shared" si="654"/>
        <v>0</v>
      </c>
      <c r="DJ1406">
        <f>DF1406</f>
        <v>0</v>
      </c>
      <c r="DK1406">
        <v>0</v>
      </c>
      <c r="DL1406" t="s">
        <v>3</v>
      </c>
      <c r="DM1406">
        <v>0</v>
      </c>
      <c r="DN1406" t="s">
        <v>3</v>
      </c>
      <c r="DO1406">
        <v>0</v>
      </c>
    </row>
    <row r="1407" spans="1:119" x14ac:dyDescent="0.2">
      <c r="A1407">
        <f>ROW(Source!A1718)</f>
        <v>1718</v>
      </c>
      <c r="B1407">
        <v>69726884</v>
      </c>
      <c r="C1407">
        <v>69735911</v>
      </c>
      <c r="D1407">
        <v>27501160</v>
      </c>
      <c r="E1407">
        <v>1</v>
      </c>
      <c r="F1407">
        <v>1</v>
      </c>
      <c r="G1407">
        <v>1</v>
      </c>
      <c r="H1407">
        <v>1</v>
      </c>
      <c r="I1407" t="s">
        <v>1038</v>
      </c>
      <c r="J1407" t="s">
        <v>3</v>
      </c>
      <c r="K1407" t="s">
        <v>1039</v>
      </c>
      <c r="L1407">
        <v>1369</v>
      </c>
      <c r="N1407">
        <v>1013</v>
      </c>
      <c r="O1407" t="s">
        <v>974</v>
      </c>
      <c r="P1407" t="s">
        <v>974</v>
      </c>
      <c r="Q1407">
        <v>1</v>
      </c>
      <c r="W1407">
        <v>0</v>
      </c>
      <c r="X1407">
        <v>-772101396</v>
      </c>
      <c r="Y1407">
        <f t="shared" si="655"/>
        <v>27.86</v>
      </c>
      <c r="AA1407">
        <v>0</v>
      </c>
      <c r="AB1407">
        <v>0</v>
      </c>
      <c r="AC1407">
        <v>0</v>
      </c>
      <c r="AD1407">
        <v>288.33999999999997</v>
      </c>
      <c r="AE1407">
        <v>0</v>
      </c>
      <c r="AF1407">
        <v>0</v>
      </c>
      <c r="AG1407">
        <v>0</v>
      </c>
      <c r="AH1407">
        <v>11.37</v>
      </c>
      <c r="AI1407">
        <v>1</v>
      </c>
      <c r="AJ1407">
        <v>1</v>
      </c>
      <c r="AK1407">
        <v>1</v>
      </c>
      <c r="AL1407">
        <v>25.36</v>
      </c>
      <c r="AM1407">
        <v>5</v>
      </c>
      <c r="AN1407">
        <v>0</v>
      </c>
      <c r="AO1407">
        <v>1</v>
      </c>
      <c r="AP1407">
        <v>0</v>
      </c>
      <c r="AQ1407">
        <v>0</v>
      </c>
      <c r="AR1407">
        <v>0</v>
      </c>
      <c r="AS1407" t="s">
        <v>3</v>
      </c>
      <c r="AT1407">
        <v>27.86</v>
      </c>
      <c r="AU1407" t="s">
        <v>3</v>
      </c>
      <c r="AV1407">
        <v>1</v>
      </c>
      <c r="AW1407">
        <v>2</v>
      </c>
      <c r="AX1407">
        <v>69735922</v>
      </c>
      <c r="AY1407">
        <v>1</v>
      </c>
      <c r="AZ1407">
        <v>0</v>
      </c>
      <c r="BA1407">
        <v>1437</v>
      </c>
      <c r="BB1407">
        <v>0</v>
      </c>
      <c r="BC1407">
        <v>0</v>
      </c>
      <c r="BD1407">
        <v>0</v>
      </c>
      <c r="BE1407">
        <v>0</v>
      </c>
      <c r="BF1407">
        <v>0</v>
      </c>
      <c r="BG1407">
        <v>0</v>
      </c>
      <c r="BH1407">
        <v>0</v>
      </c>
      <c r="BI1407">
        <v>0</v>
      </c>
      <c r="BJ1407">
        <v>0</v>
      </c>
      <c r="BK1407">
        <v>0</v>
      </c>
      <c r="BL1407">
        <v>0</v>
      </c>
      <c r="BM1407">
        <v>0</v>
      </c>
      <c r="BN1407">
        <v>0</v>
      </c>
      <c r="BO1407">
        <v>0</v>
      </c>
      <c r="BP1407">
        <v>0</v>
      </c>
      <c r="BQ1407">
        <v>0</v>
      </c>
      <c r="BR1407">
        <v>0</v>
      </c>
      <c r="BS1407">
        <v>0</v>
      </c>
      <c r="BT1407">
        <v>0</v>
      </c>
      <c r="BU1407">
        <v>0</v>
      </c>
      <c r="BV1407">
        <v>0</v>
      </c>
      <c r="BW1407">
        <v>0</v>
      </c>
      <c r="CU1407">
        <f>ROUND(AT1407*Source!I1718*AH1407*AL1407,0)</f>
        <v>0</v>
      </c>
      <c r="CV1407">
        <f>ROUND(Y1407*Source!I1718,9)</f>
        <v>0</v>
      </c>
      <c r="CW1407">
        <v>0</v>
      </c>
      <c r="CX1407">
        <f>ROUND(Y1407*Source!I1718,9)</f>
        <v>0</v>
      </c>
      <c r="CY1407">
        <f>AD1407</f>
        <v>288.33999999999997</v>
      </c>
      <c r="CZ1407">
        <f>AH1407</f>
        <v>11.37</v>
      </c>
      <c r="DA1407">
        <f>AL1407</f>
        <v>25.36</v>
      </c>
      <c r="DB1407">
        <f t="shared" si="656"/>
        <v>316.77</v>
      </c>
      <c r="DC1407">
        <f t="shared" si="657"/>
        <v>0</v>
      </c>
      <c r="DD1407" t="s">
        <v>3</v>
      </c>
      <c r="DE1407" t="s">
        <v>3</v>
      </c>
      <c r="DF1407">
        <f t="shared" si="660"/>
        <v>0</v>
      </c>
      <c r="DG1407">
        <f t="shared" si="658"/>
        <v>0</v>
      </c>
      <c r="DH1407">
        <f t="shared" si="659"/>
        <v>0</v>
      </c>
      <c r="DI1407">
        <f>ROUND(ROUND(AH1407*AL1407,0)*CX1407,0)</f>
        <v>0</v>
      </c>
      <c r="DJ1407">
        <f>DI1407</f>
        <v>0</v>
      </c>
      <c r="DK1407">
        <v>0</v>
      </c>
      <c r="DL1407" t="s">
        <v>3</v>
      </c>
      <c r="DM1407">
        <v>0</v>
      </c>
      <c r="DN1407" t="s">
        <v>3</v>
      </c>
      <c r="DO1407">
        <v>0</v>
      </c>
    </row>
    <row r="1408" spans="1:119" x14ac:dyDescent="0.2">
      <c r="A1408">
        <f>ROW(Source!A1718)</f>
        <v>1718</v>
      </c>
      <c r="B1408">
        <v>69726884</v>
      </c>
      <c r="C1408">
        <v>69735911</v>
      </c>
      <c r="D1408">
        <v>121548</v>
      </c>
      <c r="E1408">
        <v>1</v>
      </c>
      <c r="F1408">
        <v>1</v>
      </c>
      <c r="G1408">
        <v>1</v>
      </c>
      <c r="H1408">
        <v>1</v>
      </c>
      <c r="I1408" t="s">
        <v>36</v>
      </c>
      <c r="J1408" t="s">
        <v>3</v>
      </c>
      <c r="K1408" t="s">
        <v>981</v>
      </c>
      <c r="L1408">
        <v>608254</v>
      </c>
      <c r="N1408">
        <v>1013</v>
      </c>
      <c r="O1408" t="s">
        <v>982</v>
      </c>
      <c r="P1408" t="s">
        <v>982</v>
      </c>
      <c r="Q1408">
        <v>1</v>
      </c>
      <c r="W1408">
        <v>0</v>
      </c>
      <c r="X1408">
        <v>-185737400</v>
      </c>
      <c r="Y1408">
        <f t="shared" si="655"/>
        <v>0.23</v>
      </c>
      <c r="AA1408">
        <v>0</v>
      </c>
      <c r="AB1408">
        <v>0</v>
      </c>
      <c r="AC1408">
        <v>0</v>
      </c>
      <c r="AD1408">
        <v>0</v>
      </c>
      <c r="AE1408">
        <v>0</v>
      </c>
      <c r="AF1408">
        <v>0</v>
      </c>
      <c r="AG1408">
        <v>0</v>
      </c>
      <c r="AH1408">
        <v>0</v>
      </c>
      <c r="AI1408">
        <v>1</v>
      </c>
      <c r="AJ1408">
        <v>1</v>
      </c>
      <c r="AK1408">
        <v>19.8</v>
      </c>
      <c r="AL1408">
        <v>1</v>
      </c>
      <c r="AM1408">
        <v>5</v>
      </c>
      <c r="AN1408">
        <v>0</v>
      </c>
      <c r="AO1408">
        <v>1</v>
      </c>
      <c r="AP1408">
        <v>0</v>
      </c>
      <c r="AQ1408">
        <v>0</v>
      </c>
      <c r="AR1408">
        <v>0</v>
      </c>
      <c r="AS1408" t="s">
        <v>3</v>
      </c>
      <c r="AT1408">
        <v>0.23</v>
      </c>
      <c r="AU1408" t="s">
        <v>3</v>
      </c>
      <c r="AV1408">
        <v>2</v>
      </c>
      <c r="AW1408">
        <v>2</v>
      </c>
      <c r="AX1408">
        <v>69735923</v>
      </c>
      <c r="AY1408">
        <v>1</v>
      </c>
      <c r="AZ1408">
        <v>0</v>
      </c>
      <c r="BA1408">
        <v>1438</v>
      </c>
      <c r="BB1408">
        <v>0</v>
      </c>
      <c r="BC1408">
        <v>0</v>
      </c>
      <c r="BD1408">
        <v>0</v>
      </c>
      <c r="BE1408">
        <v>0</v>
      </c>
      <c r="BF1408">
        <v>0</v>
      </c>
      <c r="BG1408">
        <v>0</v>
      </c>
      <c r="BH1408">
        <v>0</v>
      </c>
      <c r="BI1408">
        <v>0</v>
      </c>
      <c r="BJ1408">
        <v>0</v>
      </c>
      <c r="BK1408">
        <v>0</v>
      </c>
      <c r="BL1408">
        <v>0</v>
      </c>
      <c r="BM1408">
        <v>0</v>
      </c>
      <c r="BN1408">
        <v>0</v>
      </c>
      <c r="BO1408">
        <v>0</v>
      </c>
      <c r="BP1408">
        <v>0</v>
      </c>
      <c r="BQ1408">
        <v>0</v>
      </c>
      <c r="BR1408">
        <v>0</v>
      </c>
      <c r="BS1408">
        <v>0</v>
      </c>
      <c r="BT1408">
        <v>0</v>
      </c>
      <c r="BU1408">
        <v>0</v>
      </c>
      <c r="BV1408">
        <v>0</v>
      </c>
      <c r="BW1408">
        <v>0</v>
      </c>
      <c r="CV1408">
        <v>0</v>
      </c>
      <c r="CW1408">
        <v>0</v>
      </c>
      <c r="CX1408">
        <f>ROUND(Y1408*Source!I1718,9)</f>
        <v>0</v>
      </c>
      <c r="CY1408">
        <f>AD1408</f>
        <v>0</v>
      </c>
      <c r="CZ1408">
        <f>AH1408</f>
        <v>0</v>
      </c>
      <c r="DA1408">
        <f>AL1408</f>
        <v>1</v>
      </c>
      <c r="DB1408">
        <f t="shared" si="656"/>
        <v>0</v>
      </c>
      <c r="DC1408">
        <f t="shared" si="657"/>
        <v>0</v>
      </c>
      <c r="DD1408" t="s">
        <v>3</v>
      </c>
      <c r="DE1408" t="s">
        <v>3</v>
      </c>
      <c r="DF1408">
        <f t="shared" si="660"/>
        <v>0</v>
      </c>
      <c r="DG1408">
        <f t="shared" si="658"/>
        <v>0</v>
      </c>
      <c r="DH1408">
        <f>ROUND(ROUND(AG1408*AK1408,0)*CX1408,0)</f>
        <v>0</v>
      </c>
      <c r="DI1408">
        <f t="shared" ref="DI1408:DI1422" si="661">ROUND(ROUND(AH1408,0)*CX1408,0)</f>
        <v>0</v>
      </c>
      <c r="DJ1408">
        <f>DI1408</f>
        <v>0</v>
      </c>
      <c r="DK1408">
        <v>0</v>
      </c>
      <c r="DL1408" t="s">
        <v>3</v>
      </c>
      <c r="DM1408">
        <v>0</v>
      </c>
      <c r="DN1408" t="s">
        <v>3</v>
      </c>
      <c r="DO1408">
        <v>0</v>
      </c>
    </row>
    <row r="1409" spans="1:119" x14ac:dyDescent="0.2">
      <c r="A1409">
        <f>ROW(Source!A1718)</f>
        <v>1718</v>
      </c>
      <c r="B1409">
        <v>69726884</v>
      </c>
      <c r="C1409">
        <v>69735911</v>
      </c>
      <c r="D1409">
        <v>27439630</v>
      </c>
      <c r="E1409">
        <v>1</v>
      </c>
      <c r="F1409">
        <v>1</v>
      </c>
      <c r="G1409">
        <v>1</v>
      </c>
      <c r="H1409">
        <v>2</v>
      </c>
      <c r="I1409" t="s">
        <v>986</v>
      </c>
      <c r="J1409" t="s">
        <v>987</v>
      </c>
      <c r="K1409" t="s">
        <v>988</v>
      </c>
      <c r="L1409">
        <v>1368</v>
      </c>
      <c r="N1409">
        <v>1011</v>
      </c>
      <c r="O1409" t="s">
        <v>978</v>
      </c>
      <c r="P1409" t="s">
        <v>978</v>
      </c>
      <c r="Q1409">
        <v>1</v>
      </c>
      <c r="W1409">
        <v>0</v>
      </c>
      <c r="X1409">
        <v>-72110300</v>
      </c>
      <c r="Y1409">
        <f t="shared" si="655"/>
        <v>0.23</v>
      </c>
      <c r="AA1409">
        <v>0</v>
      </c>
      <c r="AB1409">
        <v>245.16</v>
      </c>
      <c r="AC1409">
        <v>269.48</v>
      </c>
      <c r="AD1409">
        <v>0</v>
      </c>
      <c r="AE1409">
        <v>0</v>
      </c>
      <c r="AF1409">
        <v>31.27</v>
      </c>
      <c r="AG1409">
        <v>13.61</v>
      </c>
      <c r="AH1409">
        <v>0</v>
      </c>
      <c r="AI1409">
        <v>1</v>
      </c>
      <c r="AJ1409">
        <v>7.84</v>
      </c>
      <c r="AK1409">
        <v>19.8</v>
      </c>
      <c r="AL1409">
        <v>1</v>
      </c>
      <c r="AM1409">
        <v>5</v>
      </c>
      <c r="AN1409">
        <v>0</v>
      </c>
      <c r="AO1409">
        <v>1</v>
      </c>
      <c r="AP1409">
        <v>0</v>
      </c>
      <c r="AQ1409">
        <v>0</v>
      </c>
      <c r="AR1409">
        <v>0</v>
      </c>
      <c r="AS1409" t="s">
        <v>3</v>
      </c>
      <c r="AT1409">
        <v>0.23</v>
      </c>
      <c r="AU1409" t="s">
        <v>3</v>
      </c>
      <c r="AV1409">
        <v>0</v>
      </c>
      <c r="AW1409">
        <v>2</v>
      </c>
      <c r="AX1409">
        <v>69735924</v>
      </c>
      <c r="AY1409">
        <v>1</v>
      </c>
      <c r="AZ1409">
        <v>0</v>
      </c>
      <c r="BA1409">
        <v>1439</v>
      </c>
      <c r="BB1409">
        <v>0</v>
      </c>
      <c r="BC1409">
        <v>0</v>
      </c>
      <c r="BD1409">
        <v>0</v>
      </c>
      <c r="BE1409">
        <v>0</v>
      </c>
      <c r="BF1409">
        <v>0</v>
      </c>
      <c r="BG1409">
        <v>0</v>
      </c>
      <c r="BH1409">
        <v>0</v>
      </c>
      <c r="BI1409">
        <v>0</v>
      </c>
      <c r="BJ1409">
        <v>0</v>
      </c>
      <c r="BK1409">
        <v>0</v>
      </c>
      <c r="BL1409">
        <v>0</v>
      </c>
      <c r="BM1409">
        <v>0</v>
      </c>
      <c r="BN1409">
        <v>0</v>
      </c>
      <c r="BO1409">
        <v>0</v>
      </c>
      <c r="BP1409">
        <v>0</v>
      </c>
      <c r="BQ1409">
        <v>0</v>
      </c>
      <c r="BR1409">
        <v>0</v>
      </c>
      <c r="BS1409">
        <v>0</v>
      </c>
      <c r="BT1409">
        <v>0</v>
      </c>
      <c r="BU1409">
        <v>0</v>
      </c>
      <c r="BV1409">
        <v>0</v>
      </c>
      <c r="BW1409">
        <v>0</v>
      </c>
      <c r="CV1409">
        <v>0</v>
      </c>
      <c r="CW1409">
        <f>ROUND(Y1409*Source!I1718*DO1409,9)</f>
        <v>0</v>
      </c>
      <c r="CX1409">
        <f>ROUND(Y1409*Source!I1718,9)</f>
        <v>0</v>
      </c>
      <c r="CY1409">
        <f>AB1409</f>
        <v>245.16</v>
      </c>
      <c r="CZ1409">
        <f>AF1409</f>
        <v>31.27</v>
      </c>
      <c r="DA1409">
        <f>AJ1409</f>
        <v>7.84</v>
      </c>
      <c r="DB1409">
        <f t="shared" si="656"/>
        <v>7.19</v>
      </c>
      <c r="DC1409">
        <f t="shared" si="657"/>
        <v>3.13</v>
      </c>
      <c r="DD1409" t="s">
        <v>3</v>
      </c>
      <c r="DE1409" t="s">
        <v>3</v>
      </c>
      <c r="DF1409">
        <f t="shared" si="660"/>
        <v>0</v>
      </c>
      <c r="DG1409">
        <f>ROUND(ROUND(AF1409*AJ1409,0)*CX1409,0)</f>
        <v>0</v>
      </c>
      <c r="DH1409">
        <f>ROUND(ROUND(AG1409*AK1409,0)*CX1409,0)</f>
        <v>0</v>
      </c>
      <c r="DI1409">
        <f t="shared" si="661"/>
        <v>0</v>
      </c>
      <c r="DJ1409">
        <f>DG1409</f>
        <v>0</v>
      </c>
      <c r="DK1409">
        <v>0</v>
      </c>
      <c r="DL1409" t="s">
        <v>3</v>
      </c>
      <c r="DM1409">
        <v>0</v>
      </c>
      <c r="DN1409" t="s">
        <v>3</v>
      </c>
      <c r="DO1409">
        <v>0</v>
      </c>
    </row>
    <row r="1410" spans="1:119" x14ac:dyDescent="0.2">
      <c r="A1410">
        <f>ROW(Source!A1718)</f>
        <v>1718</v>
      </c>
      <c r="B1410">
        <v>69726884</v>
      </c>
      <c r="C1410">
        <v>69735911</v>
      </c>
      <c r="D1410">
        <v>27440113</v>
      </c>
      <c r="E1410">
        <v>1</v>
      </c>
      <c r="F1410">
        <v>1</v>
      </c>
      <c r="G1410">
        <v>1</v>
      </c>
      <c r="H1410">
        <v>2</v>
      </c>
      <c r="I1410" t="s">
        <v>1032</v>
      </c>
      <c r="J1410" t="s">
        <v>1033</v>
      </c>
      <c r="K1410" t="s">
        <v>1034</v>
      </c>
      <c r="L1410">
        <v>1368</v>
      </c>
      <c r="N1410">
        <v>1011</v>
      </c>
      <c r="O1410" t="s">
        <v>978</v>
      </c>
      <c r="P1410" t="s">
        <v>978</v>
      </c>
      <c r="Q1410">
        <v>1</v>
      </c>
      <c r="W1410">
        <v>0</v>
      </c>
      <c r="X1410">
        <v>-1092641070</v>
      </c>
      <c r="Y1410">
        <f t="shared" si="655"/>
        <v>3.68</v>
      </c>
      <c r="AA1410">
        <v>0</v>
      </c>
      <c r="AB1410">
        <v>229.4</v>
      </c>
      <c r="AC1410">
        <v>0</v>
      </c>
      <c r="AD1410">
        <v>0</v>
      </c>
      <c r="AE1410">
        <v>0</v>
      </c>
      <c r="AF1410">
        <v>29.26</v>
      </c>
      <c r="AG1410">
        <v>0</v>
      </c>
      <c r="AH1410">
        <v>0</v>
      </c>
      <c r="AI1410">
        <v>1</v>
      </c>
      <c r="AJ1410">
        <v>7.84</v>
      </c>
      <c r="AK1410">
        <v>19.8</v>
      </c>
      <c r="AL1410">
        <v>1</v>
      </c>
      <c r="AM1410">
        <v>5</v>
      </c>
      <c r="AN1410">
        <v>0</v>
      </c>
      <c r="AO1410">
        <v>1</v>
      </c>
      <c r="AP1410">
        <v>0</v>
      </c>
      <c r="AQ1410">
        <v>0</v>
      </c>
      <c r="AR1410">
        <v>0</v>
      </c>
      <c r="AS1410" t="s">
        <v>3</v>
      </c>
      <c r="AT1410">
        <v>3.68</v>
      </c>
      <c r="AU1410" t="s">
        <v>3</v>
      </c>
      <c r="AV1410">
        <v>0</v>
      </c>
      <c r="AW1410">
        <v>2</v>
      </c>
      <c r="AX1410">
        <v>69735925</v>
      </c>
      <c r="AY1410">
        <v>1</v>
      </c>
      <c r="AZ1410">
        <v>0</v>
      </c>
      <c r="BA1410">
        <v>1440</v>
      </c>
      <c r="BB1410">
        <v>0</v>
      </c>
      <c r="BC1410">
        <v>0</v>
      </c>
      <c r="BD1410">
        <v>0</v>
      </c>
      <c r="BE1410">
        <v>0</v>
      </c>
      <c r="BF1410">
        <v>0</v>
      </c>
      <c r="BG1410">
        <v>0</v>
      </c>
      <c r="BH1410">
        <v>0</v>
      </c>
      <c r="BI1410">
        <v>0</v>
      </c>
      <c r="BJ1410">
        <v>0</v>
      </c>
      <c r="BK1410">
        <v>0</v>
      </c>
      <c r="BL1410">
        <v>0</v>
      </c>
      <c r="BM1410">
        <v>0</v>
      </c>
      <c r="BN1410">
        <v>0</v>
      </c>
      <c r="BO1410">
        <v>0</v>
      </c>
      <c r="BP1410">
        <v>0</v>
      </c>
      <c r="BQ1410">
        <v>0</v>
      </c>
      <c r="BR1410">
        <v>0</v>
      </c>
      <c r="BS1410">
        <v>0</v>
      </c>
      <c r="BT1410">
        <v>0</v>
      </c>
      <c r="BU1410">
        <v>0</v>
      </c>
      <c r="BV1410">
        <v>0</v>
      </c>
      <c r="BW1410">
        <v>0</v>
      </c>
      <c r="CV1410">
        <v>0</v>
      </c>
      <c r="CW1410">
        <f>ROUND(Y1410*Source!I1718*DO1410,9)</f>
        <v>0</v>
      </c>
      <c r="CX1410">
        <f>ROUND(Y1410*Source!I1718,9)</f>
        <v>0</v>
      </c>
      <c r="CY1410">
        <f>AB1410</f>
        <v>229.4</v>
      </c>
      <c r="CZ1410">
        <f>AF1410</f>
        <v>29.26</v>
      </c>
      <c r="DA1410">
        <f>AJ1410</f>
        <v>7.84</v>
      </c>
      <c r="DB1410">
        <f t="shared" si="656"/>
        <v>107.68</v>
      </c>
      <c r="DC1410">
        <f t="shared" si="657"/>
        <v>0</v>
      </c>
      <c r="DD1410" t="s">
        <v>3</v>
      </c>
      <c r="DE1410" t="s">
        <v>3</v>
      </c>
      <c r="DF1410">
        <f t="shared" si="660"/>
        <v>0</v>
      </c>
      <c r="DG1410">
        <f>ROUND(ROUND(AF1410*AJ1410,0)*CX1410,0)</f>
        <v>0</v>
      </c>
      <c r="DH1410">
        <f>ROUND(ROUND(AG1410*AK1410,0)*CX1410,0)</f>
        <v>0</v>
      </c>
      <c r="DI1410">
        <f t="shared" si="661"/>
        <v>0</v>
      </c>
      <c r="DJ1410">
        <f>DG1410</f>
        <v>0</v>
      </c>
      <c r="DK1410">
        <v>0</v>
      </c>
      <c r="DL1410" t="s">
        <v>3</v>
      </c>
      <c r="DM1410">
        <v>0</v>
      </c>
      <c r="DN1410" t="s">
        <v>3</v>
      </c>
      <c r="DO1410">
        <v>0</v>
      </c>
    </row>
    <row r="1411" spans="1:119" x14ac:dyDescent="0.2">
      <c r="A1411">
        <f>ROW(Source!A1718)</f>
        <v>1718</v>
      </c>
      <c r="B1411">
        <v>69726884</v>
      </c>
      <c r="C1411">
        <v>69735911</v>
      </c>
      <c r="D1411">
        <v>27441197</v>
      </c>
      <c r="E1411">
        <v>1</v>
      </c>
      <c r="F1411">
        <v>1</v>
      </c>
      <c r="G1411">
        <v>1</v>
      </c>
      <c r="H1411">
        <v>2</v>
      </c>
      <c r="I1411" t="s">
        <v>1035</v>
      </c>
      <c r="J1411" t="s">
        <v>1036</v>
      </c>
      <c r="K1411" t="s">
        <v>1037</v>
      </c>
      <c r="L1411">
        <v>1368</v>
      </c>
      <c r="N1411">
        <v>1011</v>
      </c>
      <c r="O1411" t="s">
        <v>978</v>
      </c>
      <c r="P1411" t="s">
        <v>978</v>
      </c>
      <c r="Q1411">
        <v>1</v>
      </c>
      <c r="W1411">
        <v>0</v>
      </c>
      <c r="X1411">
        <v>-1589430619</v>
      </c>
      <c r="Y1411">
        <f t="shared" si="655"/>
        <v>4.5</v>
      </c>
      <c r="AA1411">
        <v>0</v>
      </c>
      <c r="AB1411">
        <v>21.17</v>
      </c>
      <c r="AC1411">
        <v>0</v>
      </c>
      <c r="AD1411">
        <v>0</v>
      </c>
      <c r="AE1411">
        <v>0</v>
      </c>
      <c r="AF1411">
        <v>2.7</v>
      </c>
      <c r="AG1411">
        <v>0</v>
      </c>
      <c r="AH1411">
        <v>0</v>
      </c>
      <c r="AI1411">
        <v>1</v>
      </c>
      <c r="AJ1411">
        <v>7.84</v>
      </c>
      <c r="AK1411">
        <v>19.8</v>
      </c>
      <c r="AL1411">
        <v>1</v>
      </c>
      <c r="AM1411">
        <v>5</v>
      </c>
      <c r="AN1411">
        <v>0</v>
      </c>
      <c r="AO1411">
        <v>1</v>
      </c>
      <c r="AP1411">
        <v>0</v>
      </c>
      <c r="AQ1411">
        <v>0</v>
      </c>
      <c r="AR1411">
        <v>0</v>
      </c>
      <c r="AS1411" t="s">
        <v>3</v>
      </c>
      <c r="AT1411">
        <v>4.5</v>
      </c>
      <c r="AU1411" t="s">
        <v>3</v>
      </c>
      <c r="AV1411">
        <v>0</v>
      </c>
      <c r="AW1411">
        <v>2</v>
      </c>
      <c r="AX1411">
        <v>69735926</v>
      </c>
      <c r="AY1411">
        <v>1</v>
      </c>
      <c r="AZ1411">
        <v>0</v>
      </c>
      <c r="BA1411">
        <v>1441</v>
      </c>
      <c r="BB1411">
        <v>0</v>
      </c>
      <c r="BC1411">
        <v>0</v>
      </c>
      <c r="BD1411">
        <v>0</v>
      </c>
      <c r="BE1411">
        <v>0</v>
      </c>
      <c r="BF1411">
        <v>0</v>
      </c>
      <c r="BG1411">
        <v>0</v>
      </c>
      <c r="BH1411">
        <v>0</v>
      </c>
      <c r="BI1411">
        <v>0</v>
      </c>
      <c r="BJ1411">
        <v>0</v>
      </c>
      <c r="BK1411">
        <v>0</v>
      </c>
      <c r="BL1411">
        <v>0</v>
      </c>
      <c r="BM1411">
        <v>0</v>
      </c>
      <c r="BN1411">
        <v>0</v>
      </c>
      <c r="BO1411">
        <v>0</v>
      </c>
      <c r="BP1411">
        <v>0</v>
      </c>
      <c r="BQ1411">
        <v>0</v>
      </c>
      <c r="BR1411">
        <v>0</v>
      </c>
      <c r="BS1411">
        <v>0</v>
      </c>
      <c r="BT1411">
        <v>0</v>
      </c>
      <c r="BU1411">
        <v>0</v>
      </c>
      <c r="BV1411">
        <v>0</v>
      </c>
      <c r="BW1411">
        <v>0</v>
      </c>
      <c r="CV1411">
        <v>0</v>
      </c>
      <c r="CW1411">
        <f>ROUND(Y1411*Source!I1718*DO1411,9)</f>
        <v>0</v>
      </c>
      <c r="CX1411">
        <f>ROUND(Y1411*Source!I1718,9)</f>
        <v>0</v>
      </c>
      <c r="CY1411">
        <f>AB1411</f>
        <v>21.17</v>
      </c>
      <c r="CZ1411">
        <f>AF1411</f>
        <v>2.7</v>
      </c>
      <c r="DA1411">
        <f>AJ1411</f>
        <v>7.84</v>
      </c>
      <c r="DB1411">
        <f t="shared" si="656"/>
        <v>12.15</v>
      </c>
      <c r="DC1411">
        <f t="shared" si="657"/>
        <v>0</v>
      </c>
      <c r="DD1411" t="s">
        <v>3</v>
      </c>
      <c r="DE1411" t="s">
        <v>3</v>
      </c>
      <c r="DF1411">
        <f t="shared" si="660"/>
        <v>0</v>
      </c>
      <c r="DG1411">
        <f>ROUND(ROUND(AF1411*AJ1411,0)*CX1411,0)</f>
        <v>0</v>
      </c>
      <c r="DH1411">
        <f>ROUND(ROUND(AG1411*AK1411,0)*CX1411,0)</f>
        <v>0</v>
      </c>
      <c r="DI1411">
        <f t="shared" si="661"/>
        <v>0</v>
      </c>
      <c r="DJ1411">
        <f>DG1411</f>
        <v>0</v>
      </c>
      <c r="DK1411">
        <v>0</v>
      </c>
      <c r="DL1411" t="s">
        <v>3</v>
      </c>
      <c r="DM1411">
        <v>0</v>
      </c>
      <c r="DN1411" t="s">
        <v>3</v>
      </c>
      <c r="DO1411">
        <v>0</v>
      </c>
    </row>
    <row r="1412" spans="1:119" x14ac:dyDescent="0.2">
      <c r="A1412">
        <f>ROW(Source!A1718)</f>
        <v>1718</v>
      </c>
      <c r="B1412">
        <v>69726884</v>
      </c>
      <c r="C1412">
        <v>69735911</v>
      </c>
      <c r="D1412">
        <v>27441327</v>
      </c>
      <c r="E1412">
        <v>1</v>
      </c>
      <c r="F1412">
        <v>1</v>
      </c>
      <c r="G1412">
        <v>1</v>
      </c>
      <c r="H1412">
        <v>2</v>
      </c>
      <c r="I1412" t="s">
        <v>975</v>
      </c>
      <c r="J1412" t="s">
        <v>976</v>
      </c>
      <c r="K1412" t="s">
        <v>977</v>
      </c>
      <c r="L1412">
        <v>1368</v>
      </c>
      <c r="N1412">
        <v>1011</v>
      </c>
      <c r="O1412" t="s">
        <v>978</v>
      </c>
      <c r="P1412" t="s">
        <v>978</v>
      </c>
      <c r="Q1412">
        <v>1</v>
      </c>
      <c r="W1412">
        <v>0</v>
      </c>
      <c r="X1412">
        <v>-1583389094</v>
      </c>
      <c r="Y1412">
        <f t="shared" si="655"/>
        <v>0.33</v>
      </c>
      <c r="AA1412">
        <v>0</v>
      </c>
      <c r="AB1412">
        <v>732.02</v>
      </c>
      <c r="AC1412">
        <v>231.46</v>
      </c>
      <c r="AD1412">
        <v>0</v>
      </c>
      <c r="AE1412">
        <v>0</v>
      </c>
      <c r="AF1412">
        <v>93.37</v>
      </c>
      <c r="AG1412">
        <v>11.69</v>
      </c>
      <c r="AH1412">
        <v>0</v>
      </c>
      <c r="AI1412">
        <v>1</v>
      </c>
      <c r="AJ1412">
        <v>7.84</v>
      </c>
      <c r="AK1412">
        <v>19.8</v>
      </c>
      <c r="AL1412">
        <v>1</v>
      </c>
      <c r="AM1412">
        <v>5</v>
      </c>
      <c r="AN1412">
        <v>0</v>
      </c>
      <c r="AO1412">
        <v>1</v>
      </c>
      <c r="AP1412">
        <v>0</v>
      </c>
      <c r="AQ1412">
        <v>0</v>
      </c>
      <c r="AR1412">
        <v>0</v>
      </c>
      <c r="AS1412" t="s">
        <v>3</v>
      </c>
      <c r="AT1412">
        <v>0.33</v>
      </c>
      <c r="AU1412" t="s">
        <v>3</v>
      </c>
      <c r="AV1412">
        <v>0</v>
      </c>
      <c r="AW1412">
        <v>2</v>
      </c>
      <c r="AX1412">
        <v>69735927</v>
      </c>
      <c r="AY1412">
        <v>1</v>
      </c>
      <c r="AZ1412">
        <v>0</v>
      </c>
      <c r="BA1412">
        <v>1442</v>
      </c>
      <c r="BB1412">
        <v>0</v>
      </c>
      <c r="BC1412">
        <v>0</v>
      </c>
      <c r="BD1412">
        <v>0</v>
      </c>
      <c r="BE1412">
        <v>0</v>
      </c>
      <c r="BF1412">
        <v>0</v>
      </c>
      <c r="BG1412">
        <v>0</v>
      </c>
      <c r="BH1412">
        <v>0</v>
      </c>
      <c r="BI1412">
        <v>0</v>
      </c>
      <c r="BJ1412">
        <v>0</v>
      </c>
      <c r="BK1412">
        <v>0</v>
      </c>
      <c r="BL1412">
        <v>0</v>
      </c>
      <c r="BM1412">
        <v>0</v>
      </c>
      <c r="BN1412">
        <v>0</v>
      </c>
      <c r="BO1412">
        <v>0</v>
      </c>
      <c r="BP1412">
        <v>0</v>
      </c>
      <c r="BQ1412">
        <v>0</v>
      </c>
      <c r="BR1412">
        <v>0</v>
      </c>
      <c r="BS1412">
        <v>0</v>
      </c>
      <c r="BT1412">
        <v>0</v>
      </c>
      <c r="BU1412">
        <v>0</v>
      </c>
      <c r="BV1412">
        <v>0</v>
      </c>
      <c r="BW1412">
        <v>0</v>
      </c>
      <c r="CV1412">
        <v>0</v>
      </c>
      <c r="CW1412">
        <f>ROUND(Y1412*Source!I1718*DO1412,9)</f>
        <v>0</v>
      </c>
      <c r="CX1412">
        <f>ROUND(Y1412*Source!I1718,9)</f>
        <v>0</v>
      </c>
      <c r="CY1412">
        <f>AB1412</f>
        <v>732.02</v>
      </c>
      <c r="CZ1412">
        <f>AF1412</f>
        <v>93.37</v>
      </c>
      <c r="DA1412">
        <f>AJ1412</f>
        <v>7.84</v>
      </c>
      <c r="DB1412">
        <f t="shared" si="656"/>
        <v>30.81</v>
      </c>
      <c r="DC1412">
        <f t="shared" si="657"/>
        <v>3.86</v>
      </c>
      <c r="DD1412" t="s">
        <v>3</v>
      </c>
      <c r="DE1412" t="s">
        <v>3</v>
      </c>
      <c r="DF1412">
        <f t="shared" si="660"/>
        <v>0</v>
      </c>
      <c r="DG1412">
        <f>ROUND(ROUND(AF1412*AJ1412,0)*CX1412,0)</f>
        <v>0</v>
      </c>
      <c r="DH1412">
        <f>ROUND(ROUND(AG1412*AK1412,0)*CX1412,0)</f>
        <v>0</v>
      </c>
      <c r="DI1412">
        <f t="shared" si="661"/>
        <v>0</v>
      </c>
      <c r="DJ1412">
        <f>DG1412</f>
        <v>0</v>
      </c>
      <c r="DK1412">
        <v>0</v>
      </c>
      <c r="DL1412" t="s">
        <v>3</v>
      </c>
      <c r="DM1412">
        <v>0</v>
      </c>
      <c r="DN1412" t="s">
        <v>3</v>
      </c>
      <c r="DO1412">
        <v>0</v>
      </c>
    </row>
    <row r="1413" spans="1:119" x14ac:dyDescent="0.2">
      <c r="A1413">
        <f>ROW(Source!A1718)</f>
        <v>1718</v>
      </c>
      <c r="B1413">
        <v>69726884</v>
      </c>
      <c r="C1413">
        <v>69735911</v>
      </c>
      <c r="D1413">
        <v>27372116</v>
      </c>
      <c r="E1413">
        <v>1</v>
      </c>
      <c r="F1413">
        <v>1</v>
      </c>
      <c r="G1413">
        <v>1</v>
      </c>
      <c r="H1413">
        <v>3</v>
      </c>
      <c r="I1413" t="s">
        <v>414</v>
      </c>
      <c r="J1413" t="s">
        <v>416</v>
      </c>
      <c r="K1413" t="s">
        <v>415</v>
      </c>
      <c r="L1413">
        <v>1348</v>
      </c>
      <c r="N1413">
        <v>1009</v>
      </c>
      <c r="O1413" t="s">
        <v>78</v>
      </c>
      <c r="P1413" t="s">
        <v>78</v>
      </c>
      <c r="Q1413">
        <v>1000</v>
      </c>
      <c r="W1413">
        <v>0</v>
      </c>
      <c r="X1413">
        <v>1401155302</v>
      </c>
      <c r="Y1413">
        <f t="shared" si="655"/>
        <v>0.13200000000000001</v>
      </c>
      <c r="AA1413">
        <v>42000</v>
      </c>
      <c r="AB1413">
        <v>0</v>
      </c>
      <c r="AC1413">
        <v>0</v>
      </c>
      <c r="AD1413">
        <v>0</v>
      </c>
      <c r="AE1413">
        <v>5808.3400000000011</v>
      </c>
      <c r="AF1413">
        <v>0</v>
      </c>
      <c r="AG1413">
        <v>0</v>
      </c>
      <c r="AH1413">
        <v>0</v>
      </c>
      <c r="AI1413">
        <v>7.56</v>
      </c>
      <c r="AJ1413">
        <v>1</v>
      </c>
      <c r="AK1413">
        <v>1</v>
      </c>
      <c r="AL1413">
        <v>1</v>
      </c>
      <c r="AM1413">
        <v>5</v>
      </c>
      <c r="AN1413">
        <v>0</v>
      </c>
      <c r="AO1413">
        <v>0</v>
      </c>
      <c r="AP1413">
        <v>1</v>
      </c>
      <c r="AQ1413">
        <v>0</v>
      </c>
      <c r="AR1413">
        <v>0</v>
      </c>
      <c r="AS1413" t="s">
        <v>3</v>
      </c>
      <c r="AT1413">
        <v>0.13200000000000001</v>
      </c>
      <c r="AU1413" t="s">
        <v>3</v>
      </c>
      <c r="AV1413">
        <v>0</v>
      </c>
      <c r="AW1413">
        <v>2</v>
      </c>
      <c r="AX1413">
        <v>69735929</v>
      </c>
      <c r="AY1413">
        <v>1</v>
      </c>
      <c r="AZ1413">
        <v>16384</v>
      </c>
      <c r="BA1413">
        <v>1444</v>
      </c>
      <c r="BB1413">
        <v>3</v>
      </c>
      <c r="BC1413">
        <v>0</v>
      </c>
      <c r="BD1413">
        <v>0</v>
      </c>
      <c r="BE1413">
        <v>0</v>
      </c>
      <c r="BF1413">
        <v>0</v>
      </c>
      <c r="BG1413">
        <v>0</v>
      </c>
      <c r="BH1413">
        <v>0</v>
      </c>
      <c r="BI1413">
        <v>0</v>
      </c>
      <c r="BJ1413">
        <v>0</v>
      </c>
      <c r="BK1413">
        <v>0</v>
      </c>
      <c r="BL1413">
        <v>0</v>
      </c>
      <c r="BM1413">
        <v>0</v>
      </c>
      <c r="BN1413">
        <v>0</v>
      </c>
      <c r="BO1413">
        <v>0</v>
      </c>
      <c r="BP1413">
        <v>0</v>
      </c>
      <c r="BQ1413">
        <v>0</v>
      </c>
      <c r="BR1413">
        <v>0</v>
      </c>
      <c r="BS1413">
        <v>0</v>
      </c>
      <c r="BT1413">
        <v>0</v>
      </c>
      <c r="BU1413">
        <v>0</v>
      </c>
      <c r="BV1413">
        <v>0</v>
      </c>
      <c r="BW1413">
        <v>0</v>
      </c>
      <c r="CV1413">
        <v>0</v>
      </c>
      <c r="CW1413">
        <v>0</v>
      </c>
      <c r="CX1413">
        <f>ROUND(Y1413*Source!I1718,9)</f>
        <v>0</v>
      </c>
      <c r="CY1413">
        <f>AA1413</f>
        <v>42000</v>
      </c>
      <c r="CZ1413">
        <f>AE1413</f>
        <v>5808.3400000000011</v>
      </c>
      <c r="DA1413">
        <f>AI1413</f>
        <v>7.56</v>
      </c>
      <c r="DB1413">
        <f t="shared" si="656"/>
        <v>766.7</v>
      </c>
      <c r="DC1413">
        <f t="shared" si="657"/>
        <v>0</v>
      </c>
      <c r="DD1413" t="s">
        <v>3</v>
      </c>
      <c r="DE1413" t="s">
        <v>3</v>
      </c>
      <c r="DF1413">
        <f>ROUND(ROUND(AE1413*AI1413,0)*CX1413,0)</f>
        <v>0</v>
      </c>
      <c r="DG1413">
        <f t="shared" ref="DG1413:DG1424" si="662">ROUND(ROUND(AF1413,0)*CX1413,0)</f>
        <v>0</v>
      </c>
      <c r="DH1413">
        <f t="shared" ref="DH1413:DH1423" si="663">ROUND(ROUND(AG1413,0)*CX1413,0)</f>
        <v>0</v>
      </c>
      <c r="DI1413">
        <f t="shared" si="661"/>
        <v>0</v>
      </c>
      <c r="DJ1413">
        <f>DF1413</f>
        <v>0</v>
      </c>
      <c r="DK1413">
        <v>0</v>
      </c>
      <c r="DL1413" t="s">
        <v>3</v>
      </c>
      <c r="DM1413">
        <v>0</v>
      </c>
      <c r="DN1413" t="s">
        <v>3</v>
      </c>
      <c r="DO1413">
        <v>0</v>
      </c>
    </row>
    <row r="1414" spans="1:119" x14ac:dyDescent="0.2">
      <c r="A1414">
        <f>ROW(Source!A1718)</f>
        <v>1718</v>
      </c>
      <c r="B1414">
        <v>69726884</v>
      </c>
      <c r="C1414">
        <v>69735911</v>
      </c>
      <c r="D1414">
        <v>27372117</v>
      </c>
      <c r="E1414">
        <v>1</v>
      </c>
      <c r="F1414">
        <v>1</v>
      </c>
      <c r="G1414">
        <v>1</v>
      </c>
      <c r="H1414">
        <v>3</v>
      </c>
      <c r="I1414" t="s">
        <v>419</v>
      </c>
      <c r="J1414" t="s">
        <v>421</v>
      </c>
      <c r="K1414" t="s">
        <v>420</v>
      </c>
      <c r="L1414">
        <v>1348</v>
      </c>
      <c r="N1414">
        <v>1009</v>
      </c>
      <c r="O1414" t="s">
        <v>78</v>
      </c>
      <c r="P1414" t="s">
        <v>78</v>
      </c>
      <c r="Q1414">
        <v>1000</v>
      </c>
      <c r="W1414">
        <v>0</v>
      </c>
      <c r="X1414">
        <v>353463573</v>
      </c>
      <c r="Y1414">
        <f t="shared" si="655"/>
        <v>1.9E-2</v>
      </c>
      <c r="AA1414">
        <v>42000</v>
      </c>
      <c r="AB1414">
        <v>0</v>
      </c>
      <c r="AC1414">
        <v>0</v>
      </c>
      <c r="AD1414">
        <v>0</v>
      </c>
      <c r="AE1414">
        <v>5808.3400000000011</v>
      </c>
      <c r="AF1414">
        <v>0</v>
      </c>
      <c r="AG1414">
        <v>0</v>
      </c>
      <c r="AH1414">
        <v>0</v>
      </c>
      <c r="AI1414">
        <v>7.56</v>
      </c>
      <c r="AJ1414">
        <v>1</v>
      </c>
      <c r="AK1414">
        <v>1</v>
      </c>
      <c r="AL1414">
        <v>1</v>
      </c>
      <c r="AM1414">
        <v>5</v>
      </c>
      <c r="AN1414">
        <v>0</v>
      </c>
      <c r="AO1414">
        <v>0</v>
      </c>
      <c r="AP1414">
        <v>1</v>
      </c>
      <c r="AQ1414">
        <v>0</v>
      </c>
      <c r="AR1414">
        <v>0</v>
      </c>
      <c r="AS1414" t="s">
        <v>3</v>
      </c>
      <c r="AT1414">
        <v>1.9E-2</v>
      </c>
      <c r="AU1414" t="s">
        <v>3</v>
      </c>
      <c r="AV1414">
        <v>0</v>
      </c>
      <c r="AW1414">
        <v>2</v>
      </c>
      <c r="AX1414">
        <v>69735930</v>
      </c>
      <c r="AY1414">
        <v>1</v>
      </c>
      <c r="AZ1414">
        <v>16384</v>
      </c>
      <c r="BA1414">
        <v>1445</v>
      </c>
      <c r="BB1414">
        <v>3</v>
      </c>
      <c r="BC1414">
        <v>0</v>
      </c>
      <c r="BD1414">
        <v>0</v>
      </c>
      <c r="BE1414">
        <v>0</v>
      </c>
      <c r="BF1414">
        <v>0</v>
      </c>
      <c r="BG1414">
        <v>0</v>
      </c>
      <c r="BH1414">
        <v>0</v>
      </c>
      <c r="BI1414">
        <v>0</v>
      </c>
      <c r="BJ1414">
        <v>0</v>
      </c>
      <c r="BK1414">
        <v>0</v>
      </c>
      <c r="BL1414">
        <v>0</v>
      </c>
      <c r="BM1414">
        <v>0</v>
      </c>
      <c r="BN1414">
        <v>0</v>
      </c>
      <c r="BO1414">
        <v>0</v>
      </c>
      <c r="BP1414">
        <v>0</v>
      </c>
      <c r="BQ1414">
        <v>0</v>
      </c>
      <c r="BR1414">
        <v>0</v>
      </c>
      <c r="BS1414">
        <v>0</v>
      </c>
      <c r="BT1414">
        <v>0</v>
      </c>
      <c r="BU1414">
        <v>0</v>
      </c>
      <c r="BV1414">
        <v>0</v>
      </c>
      <c r="BW1414">
        <v>0</v>
      </c>
      <c r="CV1414">
        <v>0</v>
      </c>
      <c r="CW1414">
        <v>0</v>
      </c>
      <c r="CX1414">
        <f>ROUND(Y1414*Source!I1718,9)</f>
        <v>0</v>
      </c>
      <c r="CY1414">
        <f>AA1414</f>
        <v>42000</v>
      </c>
      <c r="CZ1414">
        <f>AE1414</f>
        <v>5808.3400000000011</v>
      </c>
      <c r="DA1414">
        <f>AI1414</f>
        <v>7.56</v>
      </c>
      <c r="DB1414">
        <f t="shared" si="656"/>
        <v>110.36</v>
      </c>
      <c r="DC1414">
        <f t="shared" si="657"/>
        <v>0</v>
      </c>
      <c r="DD1414" t="s">
        <v>3</v>
      </c>
      <c r="DE1414" t="s">
        <v>3</v>
      </c>
      <c r="DF1414">
        <f>ROUND(ROUND(AE1414*AI1414,0)*CX1414,0)</f>
        <v>0</v>
      </c>
      <c r="DG1414">
        <f t="shared" si="662"/>
        <v>0</v>
      </c>
      <c r="DH1414">
        <f t="shared" si="663"/>
        <v>0</v>
      </c>
      <c r="DI1414">
        <f t="shared" si="661"/>
        <v>0</v>
      </c>
      <c r="DJ1414">
        <f>DF1414</f>
        <v>0</v>
      </c>
      <c r="DK1414">
        <v>0</v>
      </c>
      <c r="DL1414" t="s">
        <v>3</v>
      </c>
      <c r="DM1414">
        <v>0</v>
      </c>
      <c r="DN1414" t="s">
        <v>3</v>
      </c>
      <c r="DO1414">
        <v>0</v>
      </c>
    </row>
    <row r="1415" spans="1:119" x14ac:dyDescent="0.2">
      <c r="A1415">
        <f>ROW(Source!A1718)</f>
        <v>1718</v>
      </c>
      <c r="B1415">
        <v>69726884</v>
      </c>
      <c r="C1415">
        <v>69735911</v>
      </c>
      <c r="D1415">
        <v>27373116</v>
      </c>
      <c r="E1415">
        <v>1</v>
      </c>
      <c r="F1415">
        <v>1</v>
      </c>
      <c r="G1415">
        <v>1</v>
      </c>
      <c r="H1415">
        <v>3</v>
      </c>
      <c r="I1415" t="s">
        <v>423</v>
      </c>
      <c r="J1415" t="s">
        <v>425</v>
      </c>
      <c r="K1415" t="s">
        <v>440</v>
      </c>
      <c r="L1415">
        <v>1327</v>
      </c>
      <c r="N1415">
        <v>1005</v>
      </c>
      <c r="O1415" t="s">
        <v>56</v>
      </c>
      <c r="P1415" t="s">
        <v>56</v>
      </c>
      <c r="Q1415">
        <v>1</v>
      </c>
      <c r="W1415">
        <v>0</v>
      </c>
      <c r="X1415">
        <v>1537754992</v>
      </c>
      <c r="Y1415">
        <f t="shared" si="655"/>
        <v>116</v>
      </c>
      <c r="AA1415">
        <v>94.87</v>
      </c>
      <c r="AB1415">
        <v>0</v>
      </c>
      <c r="AC1415">
        <v>0</v>
      </c>
      <c r="AD1415">
        <v>0</v>
      </c>
      <c r="AE1415">
        <v>13.120000000000001</v>
      </c>
      <c r="AF1415">
        <v>0</v>
      </c>
      <c r="AG1415">
        <v>0</v>
      </c>
      <c r="AH1415">
        <v>0</v>
      </c>
      <c r="AI1415">
        <v>7.56</v>
      </c>
      <c r="AJ1415">
        <v>1</v>
      </c>
      <c r="AK1415">
        <v>1</v>
      </c>
      <c r="AL1415">
        <v>1</v>
      </c>
      <c r="AM1415">
        <v>5</v>
      </c>
      <c r="AN1415">
        <v>0</v>
      </c>
      <c r="AO1415">
        <v>0</v>
      </c>
      <c r="AP1415">
        <v>1</v>
      </c>
      <c r="AQ1415">
        <v>0</v>
      </c>
      <c r="AR1415">
        <v>0</v>
      </c>
      <c r="AS1415" t="s">
        <v>3</v>
      </c>
      <c r="AT1415">
        <v>116</v>
      </c>
      <c r="AU1415" t="s">
        <v>3</v>
      </c>
      <c r="AV1415">
        <v>0</v>
      </c>
      <c r="AW1415">
        <v>2</v>
      </c>
      <c r="AX1415">
        <v>69735931</v>
      </c>
      <c r="AY1415">
        <v>1</v>
      </c>
      <c r="AZ1415">
        <v>16384</v>
      </c>
      <c r="BA1415">
        <v>1446</v>
      </c>
      <c r="BB1415">
        <v>3</v>
      </c>
      <c r="BC1415">
        <v>0</v>
      </c>
      <c r="BD1415">
        <v>0</v>
      </c>
      <c r="BE1415">
        <v>0</v>
      </c>
      <c r="BF1415">
        <v>0</v>
      </c>
      <c r="BG1415">
        <v>0</v>
      </c>
      <c r="BH1415">
        <v>0</v>
      </c>
      <c r="BI1415">
        <v>0</v>
      </c>
      <c r="BJ1415">
        <v>0</v>
      </c>
      <c r="BK1415">
        <v>0</v>
      </c>
      <c r="BL1415">
        <v>0</v>
      </c>
      <c r="BM1415">
        <v>0</v>
      </c>
      <c r="BN1415">
        <v>0</v>
      </c>
      <c r="BO1415">
        <v>0</v>
      </c>
      <c r="BP1415">
        <v>0</v>
      </c>
      <c r="BQ1415">
        <v>0</v>
      </c>
      <c r="BR1415">
        <v>0</v>
      </c>
      <c r="BS1415">
        <v>0</v>
      </c>
      <c r="BT1415">
        <v>0</v>
      </c>
      <c r="BU1415">
        <v>0</v>
      </c>
      <c r="BV1415">
        <v>0</v>
      </c>
      <c r="BW1415">
        <v>0</v>
      </c>
      <c r="CV1415">
        <v>0</v>
      </c>
      <c r="CW1415">
        <v>0</v>
      </c>
      <c r="CX1415">
        <f>ROUND(Y1415*Source!I1718,9)</f>
        <v>0</v>
      </c>
      <c r="CY1415">
        <f>AA1415</f>
        <v>94.87</v>
      </c>
      <c r="CZ1415">
        <f>AE1415</f>
        <v>13.120000000000001</v>
      </c>
      <c r="DA1415">
        <f>AI1415</f>
        <v>7.56</v>
      </c>
      <c r="DB1415">
        <f t="shared" si="656"/>
        <v>1521.92</v>
      </c>
      <c r="DC1415">
        <f t="shared" si="657"/>
        <v>0</v>
      </c>
      <c r="DD1415" t="s">
        <v>3</v>
      </c>
      <c r="DE1415" t="s">
        <v>3</v>
      </c>
      <c r="DF1415">
        <f>ROUND(ROUND(AE1415*AI1415,0)*CX1415,0)</f>
        <v>0</v>
      </c>
      <c r="DG1415">
        <f t="shared" si="662"/>
        <v>0</v>
      </c>
      <c r="DH1415">
        <f t="shared" si="663"/>
        <v>0</v>
      </c>
      <c r="DI1415">
        <f t="shared" si="661"/>
        <v>0</v>
      </c>
      <c r="DJ1415">
        <f>DF1415</f>
        <v>0</v>
      </c>
      <c r="DK1415">
        <v>0</v>
      </c>
      <c r="DL1415" t="s">
        <v>3</v>
      </c>
      <c r="DM1415">
        <v>0</v>
      </c>
      <c r="DN1415" t="s">
        <v>3</v>
      </c>
      <c r="DO1415">
        <v>0</v>
      </c>
    </row>
    <row r="1416" spans="1:119" x14ac:dyDescent="0.2">
      <c r="A1416">
        <f>ROW(Source!A1718)</f>
        <v>1718</v>
      </c>
      <c r="B1416">
        <v>69726884</v>
      </c>
      <c r="C1416">
        <v>69735911</v>
      </c>
      <c r="D1416">
        <v>27371032</v>
      </c>
      <c r="E1416">
        <v>1</v>
      </c>
      <c r="F1416">
        <v>1</v>
      </c>
      <c r="G1416">
        <v>1</v>
      </c>
      <c r="H1416">
        <v>3</v>
      </c>
      <c r="I1416" t="s">
        <v>428</v>
      </c>
      <c r="J1416" t="s">
        <v>430</v>
      </c>
      <c r="K1416" t="s">
        <v>429</v>
      </c>
      <c r="L1416">
        <v>1348</v>
      </c>
      <c r="N1416">
        <v>1009</v>
      </c>
      <c r="O1416" t="s">
        <v>78</v>
      </c>
      <c r="P1416" t="s">
        <v>78</v>
      </c>
      <c r="Q1416">
        <v>1000</v>
      </c>
      <c r="W1416">
        <v>0</v>
      </c>
      <c r="X1416">
        <v>-1245202389</v>
      </c>
      <c r="Y1416">
        <f t="shared" si="655"/>
        <v>5.7000000000000002E-2</v>
      </c>
      <c r="AA1416">
        <v>42370</v>
      </c>
      <c r="AB1416">
        <v>0</v>
      </c>
      <c r="AC1416">
        <v>0</v>
      </c>
      <c r="AD1416">
        <v>0</v>
      </c>
      <c r="AE1416">
        <v>5859.5</v>
      </c>
      <c r="AF1416">
        <v>0</v>
      </c>
      <c r="AG1416">
        <v>0</v>
      </c>
      <c r="AH1416">
        <v>0</v>
      </c>
      <c r="AI1416">
        <v>7.56</v>
      </c>
      <c r="AJ1416">
        <v>1</v>
      </c>
      <c r="AK1416">
        <v>1</v>
      </c>
      <c r="AL1416">
        <v>1</v>
      </c>
      <c r="AM1416">
        <v>5</v>
      </c>
      <c r="AN1416">
        <v>0</v>
      </c>
      <c r="AO1416">
        <v>0</v>
      </c>
      <c r="AP1416">
        <v>1</v>
      </c>
      <c r="AQ1416">
        <v>0</v>
      </c>
      <c r="AR1416">
        <v>0</v>
      </c>
      <c r="AS1416" t="s">
        <v>3</v>
      </c>
      <c r="AT1416">
        <v>5.7000000000000002E-2</v>
      </c>
      <c r="AU1416" t="s">
        <v>3</v>
      </c>
      <c r="AV1416">
        <v>0</v>
      </c>
      <c r="AW1416">
        <v>2</v>
      </c>
      <c r="AX1416">
        <v>69735932</v>
      </c>
      <c r="AY1416">
        <v>1</v>
      </c>
      <c r="AZ1416">
        <v>16384</v>
      </c>
      <c r="BA1416">
        <v>1447</v>
      </c>
      <c r="BB1416">
        <v>3</v>
      </c>
      <c r="BC1416">
        <v>0</v>
      </c>
      <c r="BD1416">
        <v>0</v>
      </c>
      <c r="BE1416">
        <v>0</v>
      </c>
      <c r="BF1416">
        <v>0</v>
      </c>
      <c r="BG1416">
        <v>0</v>
      </c>
      <c r="BH1416">
        <v>0</v>
      </c>
      <c r="BI1416">
        <v>0</v>
      </c>
      <c r="BJ1416">
        <v>0</v>
      </c>
      <c r="BK1416">
        <v>0</v>
      </c>
      <c r="BL1416">
        <v>0</v>
      </c>
      <c r="BM1416">
        <v>0</v>
      </c>
      <c r="BN1416">
        <v>0</v>
      </c>
      <c r="BO1416">
        <v>0</v>
      </c>
      <c r="BP1416">
        <v>0</v>
      </c>
      <c r="BQ1416">
        <v>0</v>
      </c>
      <c r="BR1416">
        <v>0</v>
      </c>
      <c r="BS1416">
        <v>0</v>
      </c>
      <c r="BT1416">
        <v>0</v>
      </c>
      <c r="BU1416">
        <v>0</v>
      </c>
      <c r="BV1416">
        <v>0</v>
      </c>
      <c r="BW1416">
        <v>0</v>
      </c>
      <c r="CV1416">
        <v>0</v>
      </c>
      <c r="CW1416">
        <v>0</v>
      </c>
      <c r="CX1416">
        <f>ROUND(Y1416*Source!I1718,9)</f>
        <v>0</v>
      </c>
      <c r="CY1416">
        <f>AA1416</f>
        <v>42370</v>
      </c>
      <c r="CZ1416">
        <f>AE1416</f>
        <v>5859.5</v>
      </c>
      <c r="DA1416">
        <f>AI1416</f>
        <v>7.56</v>
      </c>
      <c r="DB1416">
        <f t="shared" si="656"/>
        <v>333.99</v>
      </c>
      <c r="DC1416">
        <f t="shared" si="657"/>
        <v>0</v>
      </c>
      <c r="DD1416" t="s">
        <v>3</v>
      </c>
      <c r="DE1416" t="s">
        <v>3</v>
      </c>
      <c r="DF1416">
        <f>ROUND(ROUND(AE1416*AI1416,0)*CX1416,0)</f>
        <v>0</v>
      </c>
      <c r="DG1416">
        <f t="shared" si="662"/>
        <v>0</v>
      </c>
      <c r="DH1416">
        <f t="shared" si="663"/>
        <v>0</v>
      </c>
      <c r="DI1416">
        <f t="shared" si="661"/>
        <v>0</v>
      </c>
      <c r="DJ1416">
        <f>DF1416</f>
        <v>0</v>
      </c>
      <c r="DK1416">
        <v>0</v>
      </c>
      <c r="DL1416" t="s">
        <v>3</v>
      </c>
      <c r="DM1416">
        <v>0</v>
      </c>
      <c r="DN1416" t="s">
        <v>3</v>
      </c>
      <c r="DO1416">
        <v>0</v>
      </c>
    </row>
    <row r="1417" spans="1:119" x14ac:dyDescent="0.2">
      <c r="A1417">
        <f>ROW(Source!A1727)</f>
        <v>1727</v>
      </c>
      <c r="B1417">
        <v>69726971</v>
      </c>
      <c r="C1417">
        <v>69735938</v>
      </c>
      <c r="D1417">
        <v>27496319</v>
      </c>
      <c r="E1417">
        <v>1</v>
      </c>
      <c r="F1417">
        <v>1</v>
      </c>
      <c r="G1417">
        <v>1</v>
      </c>
      <c r="H1417">
        <v>1</v>
      </c>
      <c r="I1417" t="s">
        <v>1001</v>
      </c>
      <c r="J1417" t="s">
        <v>3</v>
      </c>
      <c r="K1417" t="s">
        <v>1002</v>
      </c>
      <c r="L1417">
        <v>1369</v>
      </c>
      <c r="N1417">
        <v>1013</v>
      </c>
      <c r="O1417" t="s">
        <v>974</v>
      </c>
      <c r="P1417" t="s">
        <v>974</v>
      </c>
      <c r="Q1417">
        <v>1</v>
      </c>
      <c r="W1417">
        <v>0</v>
      </c>
      <c r="X1417">
        <v>1189128158</v>
      </c>
      <c r="Y1417">
        <f t="shared" si="655"/>
        <v>39.51</v>
      </c>
      <c r="AA1417">
        <v>0</v>
      </c>
      <c r="AB1417">
        <v>0</v>
      </c>
      <c r="AC1417">
        <v>0</v>
      </c>
      <c r="AD1417">
        <v>8.01</v>
      </c>
      <c r="AE1417">
        <v>0</v>
      </c>
      <c r="AF1417">
        <v>0</v>
      </c>
      <c r="AG1417">
        <v>0</v>
      </c>
      <c r="AH1417">
        <v>8.01</v>
      </c>
      <c r="AI1417">
        <v>1</v>
      </c>
      <c r="AJ1417">
        <v>1</v>
      </c>
      <c r="AK1417">
        <v>1</v>
      </c>
      <c r="AL1417">
        <v>1</v>
      </c>
      <c r="AM1417">
        <v>0</v>
      </c>
      <c r="AN1417">
        <v>0</v>
      </c>
      <c r="AO1417">
        <v>1</v>
      </c>
      <c r="AP1417">
        <v>0</v>
      </c>
      <c r="AQ1417">
        <v>0</v>
      </c>
      <c r="AR1417">
        <v>0</v>
      </c>
      <c r="AS1417" t="s">
        <v>3</v>
      </c>
      <c r="AT1417">
        <v>39.51</v>
      </c>
      <c r="AU1417" t="s">
        <v>3</v>
      </c>
      <c r="AV1417">
        <v>1</v>
      </c>
      <c r="AW1417">
        <v>2</v>
      </c>
      <c r="AX1417">
        <v>69735945</v>
      </c>
      <c r="AY1417">
        <v>1</v>
      </c>
      <c r="AZ1417">
        <v>0</v>
      </c>
      <c r="BA1417">
        <v>1449</v>
      </c>
      <c r="BB1417">
        <v>0</v>
      </c>
      <c r="BC1417">
        <v>0</v>
      </c>
      <c r="BD1417">
        <v>0</v>
      </c>
      <c r="BE1417">
        <v>0</v>
      </c>
      <c r="BF1417">
        <v>0</v>
      </c>
      <c r="BG1417">
        <v>0</v>
      </c>
      <c r="BH1417">
        <v>0</v>
      </c>
      <c r="BI1417">
        <v>0</v>
      </c>
      <c r="BJ1417">
        <v>0</v>
      </c>
      <c r="BK1417">
        <v>0</v>
      </c>
      <c r="BL1417">
        <v>0</v>
      </c>
      <c r="BM1417">
        <v>0</v>
      </c>
      <c r="BN1417">
        <v>0</v>
      </c>
      <c r="BO1417">
        <v>0</v>
      </c>
      <c r="BP1417">
        <v>0</v>
      </c>
      <c r="BQ1417">
        <v>0</v>
      </c>
      <c r="BR1417">
        <v>0</v>
      </c>
      <c r="BS1417">
        <v>0</v>
      </c>
      <c r="BT1417">
        <v>0</v>
      </c>
      <c r="BU1417">
        <v>0</v>
      </c>
      <c r="BV1417">
        <v>0</v>
      </c>
      <c r="BW1417">
        <v>0</v>
      </c>
      <c r="CU1417">
        <f>ROUND(AT1417*Source!I1727*AH1417*AL1417,0)</f>
        <v>0</v>
      </c>
      <c r="CV1417">
        <f>ROUND(Y1417*Source!I1727,9)</f>
        <v>0</v>
      </c>
      <c r="CW1417">
        <v>0</v>
      </c>
      <c r="CX1417">
        <f>ROUND(Y1417*Source!I1727,9)</f>
        <v>0</v>
      </c>
      <c r="CY1417">
        <f>AD1417</f>
        <v>8.01</v>
      </c>
      <c r="CZ1417">
        <f>AH1417</f>
        <v>8.01</v>
      </c>
      <c r="DA1417">
        <f>AL1417</f>
        <v>1</v>
      </c>
      <c r="DB1417">
        <f t="shared" si="656"/>
        <v>316.48</v>
      </c>
      <c r="DC1417">
        <f t="shared" si="657"/>
        <v>0</v>
      </c>
      <c r="DD1417" t="s">
        <v>3</v>
      </c>
      <c r="DE1417" t="s">
        <v>3</v>
      </c>
      <c r="DF1417">
        <f t="shared" ref="DF1417:DF1426" si="664">ROUND(ROUND(AE1417,0)*CX1417,0)</f>
        <v>0</v>
      </c>
      <c r="DG1417">
        <f t="shared" si="662"/>
        <v>0</v>
      </c>
      <c r="DH1417">
        <f t="shared" si="663"/>
        <v>0</v>
      </c>
      <c r="DI1417">
        <f t="shared" si="661"/>
        <v>0</v>
      </c>
      <c r="DJ1417">
        <f>DI1417</f>
        <v>0</v>
      </c>
      <c r="DK1417">
        <v>0</v>
      </c>
      <c r="DL1417" t="s">
        <v>3</v>
      </c>
      <c r="DM1417">
        <v>0</v>
      </c>
      <c r="DN1417" t="s">
        <v>3</v>
      </c>
      <c r="DO1417">
        <v>0</v>
      </c>
    </row>
    <row r="1418" spans="1:119" x14ac:dyDescent="0.2">
      <c r="A1418">
        <f>ROW(Source!A1727)</f>
        <v>1727</v>
      </c>
      <c r="B1418">
        <v>69726971</v>
      </c>
      <c r="C1418">
        <v>69735938</v>
      </c>
      <c r="D1418">
        <v>121548</v>
      </c>
      <c r="E1418">
        <v>1</v>
      </c>
      <c r="F1418">
        <v>1</v>
      </c>
      <c r="G1418">
        <v>1</v>
      </c>
      <c r="H1418">
        <v>1</v>
      </c>
      <c r="I1418" t="s">
        <v>36</v>
      </c>
      <c r="J1418" t="s">
        <v>3</v>
      </c>
      <c r="K1418" t="s">
        <v>981</v>
      </c>
      <c r="L1418">
        <v>608254</v>
      </c>
      <c r="N1418">
        <v>1013</v>
      </c>
      <c r="O1418" t="s">
        <v>982</v>
      </c>
      <c r="P1418" t="s">
        <v>982</v>
      </c>
      <c r="Q1418">
        <v>1</v>
      </c>
      <c r="W1418">
        <v>0</v>
      </c>
      <c r="X1418">
        <v>-185737400</v>
      </c>
      <c r="Y1418">
        <f t="shared" si="655"/>
        <v>1.27</v>
      </c>
      <c r="AA1418">
        <v>0</v>
      </c>
      <c r="AB1418">
        <v>0</v>
      </c>
      <c r="AC1418">
        <v>0</v>
      </c>
      <c r="AD1418">
        <v>0</v>
      </c>
      <c r="AE1418">
        <v>0</v>
      </c>
      <c r="AF1418">
        <v>0</v>
      </c>
      <c r="AG1418">
        <v>0</v>
      </c>
      <c r="AH1418">
        <v>0</v>
      </c>
      <c r="AI1418">
        <v>1</v>
      </c>
      <c r="AJ1418">
        <v>1</v>
      </c>
      <c r="AK1418">
        <v>1</v>
      </c>
      <c r="AL1418">
        <v>1</v>
      </c>
      <c r="AM1418">
        <v>0</v>
      </c>
      <c r="AN1418">
        <v>0</v>
      </c>
      <c r="AO1418">
        <v>1</v>
      </c>
      <c r="AP1418">
        <v>0</v>
      </c>
      <c r="AQ1418">
        <v>0</v>
      </c>
      <c r="AR1418">
        <v>0</v>
      </c>
      <c r="AS1418" t="s">
        <v>3</v>
      </c>
      <c r="AT1418">
        <v>1.27</v>
      </c>
      <c r="AU1418" t="s">
        <v>3</v>
      </c>
      <c r="AV1418">
        <v>2</v>
      </c>
      <c r="AW1418">
        <v>2</v>
      </c>
      <c r="AX1418">
        <v>69735946</v>
      </c>
      <c r="AY1418">
        <v>1</v>
      </c>
      <c r="AZ1418">
        <v>0</v>
      </c>
      <c r="BA1418">
        <v>1450</v>
      </c>
      <c r="BB1418">
        <v>0</v>
      </c>
      <c r="BC1418">
        <v>0</v>
      </c>
      <c r="BD1418">
        <v>0</v>
      </c>
      <c r="BE1418">
        <v>0</v>
      </c>
      <c r="BF1418">
        <v>0</v>
      </c>
      <c r="BG1418">
        <v>0</v>
      </c>
      <c r="BH1418">
        <v>0</v>
      </c>
      <c r="BI1418">
        <v>0</v>
      </c>
      <c r="BJ1418">
        <v>0</v>
      </c>
      <c r="BK1418">
        <v>0</v>
      </c>
      <c r="BL1418">
        <v>0</v>
      </c>
      <c r="BM1418">
        <v>0</v>
      </c>
      <c r="BN1418">
        <v>0</v>
      </c>
      <c r="BO1418">
        <v>0</v>
      </c>
      <c r="BP1418">
        <v>0</v>
      </c>
      <c r="BQ1418">
        <v>0</v>
      </c>
      <c r="BR1418">
        <v>0</v>
      </c>
      <c r="BS1418">
        <v>0</v>
      </c>
      <c r="BT1418">
        <v>0</v>
      </c>
      <c r="BU1418">
        <v>0</v>
      </c>
      <c r="BV1418">
        <v>0</v>
      </c>
      <c r="BW1418">
        <v>0</v>
      </c>
      <c r="CV1418">
        <v>0</v>
      </c>
      <c r="CW1418">
        <v>0</v>
      </c>
      <c r="CX1418">
        <f>ROUND(Y1418*Source!I1727,9)</f>
        <v>0</v>
      </c>
      <c r="CY1418">
        <f>AD1418</f>
        <v>0</v>
      </c>
      <c r="CZ1418">
        <f>AH1418</f>
        <v>0</v>
      </c>
      <c r="DA1418">
        <f>AL1418</f>
        <v>1</v>
      </c>
      <c r="DB1418">
        <f t="shared" si="656"/>
        <v>0</v>
      </c>
      <c r="DC1418">
        <f t="shared" si="657"/>
        <v>0</v>
      </c>
      <c r="DD1418" t="s">
        <v>3</v>
      </c>
      <c r="DE1418" t="s">
        <v>3</v>
      </c>
      <c r="DF1418">
        <f t="shared" si="664"/>
        <v>0</v>
      </c>
      <c r="DG1418">
        <f t="shared" si="662"/>
        <v>0</v>
      </c>
      <c r="DH1418">
        <f t="shared" si="663"/>
        <v>0</v>
      </c>
      <c r="DI1418">
        <f t="shared" si="661"/>
        <v>0</v>
      </c>
      <c r="DJ1418">
        <f>DI1418</f>
        <v>0</v>
      </c>
      <c r="DK1418">
        <v>0</v>
      </c>
      <c r="DL1418" t="s">
        <v>3</v>
      </c>
      <c r="DM1418">
        <v>0</v>
      </c>
      <c r="DN1418" t="s">
        <v>3</v>
      </c>
      <c r="DO1418">
        <v>0</v>
      </c>
    </row>
    <row r="1419" spans="1:119" x14ac:dyDescent="0.2">
      <c r="A1419">
        <f>ROW(Source!A1727)</f>
        <v>1727</v>
      </c>
      <c r="B1419">
        <v>69726971</v>
      </c>
      <c r="C1419">
        <v>69735938</v>
      </c>
      <c r="D1419">
        <v>27439630</v>
      </c>
      <c r="E1419">
        <v>1</v>
      </c>
      <c r="F1419">
        <v>1</v>
      </c>
      <c r="G1419">
        <v>1</v>
      </c>
      <c r="H1419">
        <v>2</v>
      </c>
      <c r="I1419" t="s">
        <v>986</v>
      </c>
      <c r="J1419" t="s">
        <v>987</v>
      </c>
      <c r="K1419" t="s">
        <v>988</v>
      </c>
      <c r="L1419">
        <v>1368</v>
      </c>
      <c r="N1419">
        <v>1011</v>
      </c>
      <c r="O1419" t="s">
        <v>978</v>
      </c>
      <c r="P1419" t="s">
        <v>978</v>
      </c>
      <c r="Q1419">
        <v>1</v>
      </c>
      <c r="W1419">
        <v>0</v>
      </c>
      <c r="X1419">
        <v>-72110300</v>
      </c>
      <c r="Y1419">
        <f t="shared" si="655"/>
        <v>1.27</v>
      </c>
      <c r="AA1419">
        <v>0</v>
      </c>
      <c r="AB1419">
        <v>31.27</v>
      </c>
      <c r="AC1419">
        <v>13.61</v>
      </c>
      <c r="AD1419">
        <v>0</v>
      </c>
      <c r="AE1419">
        <v>0</v>
      </c>
      <c r="AF1419">
        <v>31.27</v>
      </c>
      <c r="AG1419">
        <v>13.61</v>
      </c>
      <c r="AH1419">
        <v>0</v>
      </c>
      <c r="AI1419">
        <v>1</v>
      </c>
      <c r="AJ1419">
        <v>1</v>
      </c>
      <c r="AK1419">
        <v>1</v>
      </c>
      <c r="AL1419">
        <v>1</v>
      </c>
      <c r="AM1419">
        <v>0</v>
      </c>
      <c r="AN1419">
        <v>0</v>
      </c>
      <c r="AO1419">
        <v>1</v>
      </c>
      <c r="AP1419">
        <v>0</v>
      </c>
      <c r="AQ1419">
        <v>0</v>
      </c>
      <c r="AR1419">
        <v>0</v>
      </c>
      <c r="AS1419" t="s">
        <v>3</v>
      </c>
      <c r="AT1419">
        <v>1.27</v>
      </c>
      <c r="AU1419" t="s">
        <v>3</v>
      </c>
      <c r="AV1419">
        <v>0</v>
      </c>
      <c r="AW1419">
        <v>2</v>
      </c>
      <c r="AX1419">
        <v>69735947</v>
      </c>
      <c r="AY1419">
        <v>1</v>
      </c>
      <c r="AZ1419">
        <v>0</v>
      </c>
      <c r="BA1419">
        <v>1451</v>
      </c>
      <c r="BB1419">
        <v>0</v>
      </c>
      <c r="BC1419">
        <v>0</v>
      </c>
      <c r="BD1419">
        <v>0</v>
      </c>
      <c r="BE1419">
        <v>0</v>
      </c>
      <c r="BF1419">
        <v>0</v>
      </c>
      <c r="BG1419">
        <v>0</v>
      </c>
      <c r="BH1419">
        <v>0</v>
      </c>
      <c r="BI1419">
        <v>0</v>
      </c>
      <c r="BJ1419">
        <v>0</v>
      </c>
      <c r="BK1419">
        <v>0</v>
      </c>
      <c r="BL1419">
        <v>0</v>
      </c>
      <c r="BM1419">
        <v>0</v>
      </c>
      <c r="BN1419">
        <v>0</v>
      </c>
      <c r="BO1419">
        <v>0</v>
      </c>
      <c r="BP1419">
        <v>0</v>
      </c>
      <c r="BQ1419">
        <v>0</v>
      </c>
      <c r="BR1419">
        <v>0</v>
      </c>
      <c r="BS1419">
        <v>0</v>
      </c>
      <c r="BT1419">
        <v>0</v>
      </c>
      <c r="BU1419">
        <v>0</v>
      </c>
      <c r="BV1419">
        <v>0</v>
      </c>
      <c r="BW1419">
        <v>0</v>
      </c>
      <c r="CV1419">
        <v>0</v>
      </c>
      <c r="CW1419">
        <f>ROUND(Y1419*Source!I1727*DO1419,9)</f>
        <v>0</v>
      </c>
      <c r="CX1419">
        <f>ROUND(Y1419*Source!I1727,9)</f>
        <v>0</v>
      </c>
      <c r="CY1419">
        <f>AB1419</f>
        <v>31.27</v>
      </c>
      <c r="CZ1419">
        <f>AF1419</f>
        <v>31.27</v>
      </c>
      <c r="DA1419">
        <f>AJ1419</f>
        <v>1</v>
      </c>
      <c r="DB1419">
        <f t="shared" si="656"/>
        <v>39.71</v>
      </c>
      <c r="DC1419">
        <f t="shared" si="657"/>
        <v>17.28</v>
      </c>
      <c r="DD1419" t="s">
        <v>3</v>
      </c>
      <c r="DE1419" t="s">
        <v>3</v>
      </c>
      <c r="DF1419">
        <f t="shared" si="664"/>
        <v>0</v>
      </c>
      <c r="DG1419">
        <f t="shared" si="662"/>
        <v>0</v>
      </c>
      <c r="DH1419">
        <f t="shared" si="663"/>
        <v>0</v>
      </c>
      <c r="DI1419">
        <f t="shared" si="661"/>
        <v>0</v>
      </c>
      <c r="DJ1419">
        <f>DG1419</f>
        <v>0</v>
      </c>
      <c r="DK1419">
        <v>0</v>
      </c>
      <c r="DL1419" t="s">
        <v>3</v>
      </c>
      <c r="DM1419">
        <v>0</v>
      </c>
      <c r="DN1419" t="s">
        <v>3</v>
      </c>
      <c r="DO1419">
        <v>0</v>
      </c>
    </row>
    <row r="1420" spans="1:119" x14ac:dyDescent="0.2">
      <c r="A1420">
        <f>ROW(Source!A1727)</f>
        <v>1727</v>
      </c>
      <c r="B1420">
        <v>69726971</v>
      </c>
      <c r="C1420">
        <v>69735938</v>
      </c>
      <c r="D1420">
        <v>27440041</v>
      </c>
      <c r="E1420">
        <v>1</v>
      </c>
      <c r="F1420">
        <v>1</v>
      </c>
      <c r="G1420">
        <v>1</v>
      </c>
      <c r="H1420">
        <v>2</v>
      </c>
      <c r="I1420" t="s">
        <v>1003</v>
      </c>
      <c r="J1420" t="s">
        <v>1004</v>
      </c>
      <c r="K1420" t="s">
        <v>1005</v>
      </c>
      <c r="L1420">
        <v>1368</v>
      </c>
      <c r="N1420">
        <v>1011</v>
      </c>
      <c r="O1420" t="s">
        <v>978</v>
      </c>
      <c r="P1420" t="s">
        <v>978</v>
      </c>
      <c r="Q1420">
        <v>1</v>
      </c>
      <c r="W1420">
        <v>0</v>
      </c>
      <c r="X1420">
        <v>781889226</v>
      </c>
      <c r="Y1420">
        <f t="shared" si="655"/>
        <v>9.07</v>
      </c>
      <c r="AA1420">
        <v>0</v>
      </c>
      <c r="AB1420">
        <v>0.5</v>
      </c>
      <c r="AC1420">
        <v>0</v>
      </c>
      <c r="AD1420">
        <v>0</v>
      </c>
      <c r="AE1420">
        <v>0</v>
      </c>
      <c r="AF1420">
        <v>0.5</v>
      </c>
      <c r="AG1420">
        <v>0</v>
      </c>
      <c r="AH1420">
        <v>0</v>
      </c>
      <c r="AI1420">
        <v>1</v>
      </c>
      <c r="AJ1420">
        <v>1</v>
      </c>
      <c r="AK1420">
        <v>1</v>
      </c>
      <c r="AL1420">
        <v>1</v>
      </c>
      <c r="AM1420">
        <v>0</v>
      </c>
      <c r="AN1420">
        <v>0</v>
      </c>
      <c r="AO1420">
        <v>1</v>
      </c>
      <c r="AP1420">
        <v>0</v>
      </c>
      <c r="AQ1420">
        <v>0</v>
      </c>
      <c r="AR1420">
        <v>0</v>
      </c>
      <c r="AS1420" t="s">
        <v>3</v>
      </c>
      <c r="AT1420">
        <v>9.07</v>
      </c>
      <c r="AU1420" t="s">
        <v>3</v>
      </c>
      <c r="AV1420">
        <v>0</v>
      </c>
      <c r="AW1420">
        <v>2</v>
      </c>
      <c r="AX1420">
        <v>69735948</v>
      </c>
      <c r="AY1420">
        <v>1</v>
      </c>
      <c r="AZ1420">
        <v>0</v>
      </c>
      <c r="BA1420">
        <v>1452</v>
      </c>
      <c r="BB1420">
        <v>0</v>
      </c>
      <c r="BC1420">
        <v>0</v>
      </c>
      <c r="BD1420">
        <v>0</v>
      </c>
      <c r="BE1420">
        <v>0</v>
      </c>
      <c r="BF1420">
        <v>0</v>
      </c>
      <c r="BG1420">
        <v>0</v>
      </c>
      <c r="BH1420">
        <v>0</v>
      </c>
      <c r="BI1420">
        <v>0</v>
      </c>
      <c r="BJ1420">
        <v>0</v>
      </c>
      <c r="BK1420">
        <v>0</v>
      </c>
      <c r="BL1420">
        <v>0</v>
      </c>
      <c r="BM1420">
        <v>0</v>
      </c>
      <c r="BN1420">
        <v>0</v>
      </c>
      <c r="BO1420">
        <v>0</v>
      </c>
      <c r="BP1420">
        <v>0</v>
      </c>
      <c r="BQ1420">
        <v>0</v>
      </c>
      <c r="BR1420">
        <v>0</v>
      </c>
      <c r="BS1420">
        <v>0</v>
      </c>
      <c r="BT1420">
        <v>0</v>
      </c>
      <c r="BU1420">
        <v>0</v>
      </c>
      <c r="BV1420">
        <v>0</v>
      </c>
      <c r="BW1420">
        <v>0</v>
      </c>
      <c r="CV1420">
        <v>0</v>
      </c>
      <c r="CW1420">
        <f>ROUND(Y1420*Source!I1727*DO1420,9)</f>
        <v>0</v>
      </c>
      <c r="CX1420">
        <f>ROUND(Y1420*Source!I1727,9)</f>
        <v>0</v>
      </c>
      <c r="CY1420">
        <f>AB1420</f>
        <v>0.5</v>
      </c>
      <c r="CZ1420">
        <f>AF1420</f>
        <v>0.5</v>
      </c>
      <c r="DA1420">
        <f>AJ1420</f>
        <v>1</v>
      </c>
      <c r="DB1420">
        <f t="shared" si="656"/>
        <v>4.54</v>
      </c>
      <c r="DC1420">
        <f t="shared" si="657"/>
        <v>0</v>
      </c>
      <c r="DD1420" t="s">
        <v>3</v>
      </c>
      <c r="DE1420" t="s">
        <v>3</v>
      </c>
      <c r="DF1420">
        <f t="shared" si="664"/>
        <v>0</v>
      </c>
      <c r="DG1420">
        <f t="shared" si="662"/>
        <v>0</v>
      </c>
      <c r="DH1420">
        <f t="shared" si="663"/>
        <v>0</v>
      </c>
      <c r="DI1420">
        <f t="shared" si="661"/>
        <v>0</v>
      </c>
      <c r="DJ1420">
        <f>DG1420</f>
        <v>0</v>
      </c>
      <c r="DK1420">
        <v>0</v>
      </c>
      <c r="DL1420" t="s">
        <v>3</v>
      </c>
      <c r="DM1420">
        <v>0</v>
      </c>
      <c r="DN1420" t="s">
        <v>3</v>
      </c>
      <c r="DO1420">
        <v>0</v>
      </c>
    </row>
    <row r="1421" spans="1:119" x14ac:dyDescent="0.2">
      <c r="A1421">
        <f>ROW(Source!A1727)</f>
        <v>1727</v>
      </c>
      <c r="B1421">
        <v>69726971</v>
      </c>
      <c r="C1421">
        <v>69735938</v>
      </c>
      <c r="D1421">
        <v>27416566</v>
      </c>
      <c r="E1421">
        <v>1</v>
      </c>
      <c r="F1421">
        <v>1</v>
      </c>
      <c r="G1421">
        <v>1</v>
      </c>
      <c r="H1421">
        <v>3</v>
      </c>
      <c r="I1421" t="s">
        <v>82</v>
      </c>
      <c r="J1421" t="s">
        <v>84</v>
      </c>
      <c r="K1421" t="s">
        <v>83</v>
      </c>
      <c r="L1421">
        <v>1339</v>
      </c>
      <c r="N1421">
        <v>1007</v>
      </c>
      <c r="O1421" t="s">
        <v>40</v>
      </c>
      <c r="P1421" t="s">
        <v>40</v>
      </c>
      <c r="Q1421">
        <v>1</v>
      </c>
      <c r="W1421">
        <v>0</v>
      </c>
      <c r="X1421">
        <v>-50505369</v>
      </c>
      <c r="Y1421">
        <f t="shared" si="655"/>
        <v>3.5</v>
      </c>
      <c r="AA1421">
        <v>7.14</v>
      </c>
      <c r="AB1421">
        <v>0</v>
      </c>
      <c r="AC1421">
        <v>0</v>
      </c>
      <c r="AD1421">
        <v>0</v>
      </c>
      <c r="AE1421">
        <v>7.14</v>
      </c>
      <c r="AF1421">
        <v>0</v>
      </c>
      <c r="AG1421">
        <v>0</v>
      </c>
      <c r="AH1421">
        <v>0</v>
      </c>
      <c r="AI1421">
        <v>1</v>
      </c>
      <c r="AJ1421">
        <v>1</v>
      </c>
      <c r="AK1421">
        <v>1</v>
      </c>
      <c r="AL1421">
        <v>1</v>
      </c>
      <c r="AM1421">
        <v>0</v>
      </c>
      <c r="AN1421">
        <v>0</v>
      </c>
      <c r="AO1421">
        <v>0</v>
      </c>
      <c r="AP1421">
        <v>1</v>
      </c>
      <c r="AQ1421">
        <v>0</v>
      </c>
      <c r="AR1421">
        <v>0</v>
      </c>
      <c r="AS1421" t="s">
        <v>3</v>
      </c>
      <c r="AT1421">
        <v>3.5</v>
      </c>
      <c r="AU1421" t="s">
        <v>3</v>
      </c>
      <c r="AV1421">
        <v>0</v>
      </c>
      <c r="AW1421">
        <v>2</v>
      </c>
      <c r="AX1421">
        <v>69735950</v>
      </c>
      <c r="AY1421">
        <v>1</v>
      </c>
      <c r="AZ1421">
        <v>0</v>
      </c>
      <c r="BA1421">
        <v>1454</v>
      </c>
      <c r="BB1421">
        <v>3</v>
      </c>
      <c r="BC1421">
        <v>0</v>
      </c>
      <c r="BD1421">
        <v>0</v>
      </c>
      <c r="BE1421">
        <v>0</v>
      </c>
      <c r="BF1421">
        <v>0</v>
      </c>
      <c r="BG1421">
        <v>0</v>
      </c>
      <c r="BH1421">
        <v>0</v>
      </c>
      <c r="BI1421">
        <v>0</v>
      </c>
      <c r="BJ1421">
        <v>0</v>
      </c>
      <c r="BK1421">
        <v>0</v>
      </c>
      <c r="BL1421">
        <v>0</v>
      </c>
      <c r="BM1421">
        <v>0</v>
      </c>
      <c r="BN1421">
        <v>0</v>
      </c>
      <c r="BO1421">
        <v>0</v>
      </c>
      <c r="BP1421">
        <v>0</v>
      </c>
      <c r="BQ1421">
        <v>0</v>
      </c>
      <c r="BR1421">
        <v>0</v>
      </c>
      <c r="BS1421">
        <v>0</v>
      </c>
      <c r="BT1421">
        <v>0</v>
      </c>
      <c r="BU1421">
        <v>0</v>
      </c>
      <c r="BV1421">
        <v>0</v>
      </c>
      <c r="BW1421">
        <v>0</v>
      </c>
      <c r="CV1421">
        <v>0</v>
      </c>
      <c r="CW1421">
        <v>0</v>
      </c>
      <c r="CX1421">
        <f>ROUND(Y1421*Source!I1727,9)</f>
        <v>0</v>
      </c>
      <c r="CY1421">
        <f>AA1421</f>
        <v>7.14</v>
      </c>
      <c r="CZ1421">
        <f>AE1421</f>
        <v>7.14</v>
      </c>
      <c r="DA1421">
        <f>AI1421</f>
        <v>1</v>
      </c>
      <c r="DB1421">
        <f t="shared" si="656"/>
        <v>24.99</v>
      </c>
      <c r="DC1421">
        <f t="shared" si="657"/>
        <v>0</v>
      </c>
      <c r="DD1421" t="s">
        <v>3</v>
      </c>
      <c r="DE1421" t="s">
        <v>3</v>
      </c>
      <c r="DF1421">
        <f t="shared" si="664"/>
        <v>0</v>
      </c>
      <c r="DG1421">
        <f t="shared" si="662"/>
        <v>0</v>
      </c>
      <c r="DH1421">
        <f t="shared" si="663"/>
        <v>0</v>
      </c>
      <c r="DI1421">
        <f t="shared" si="661"/>
        <v>0</v>
      </c>
      <c r="DJ1421">
        <f>DF1421</f>
        <v>0</v>
      </c>
      <c r="DK1421">
        <v>0</v>
      </c>
      <c r="DL1421" t="s">
        <v>3</v>
      </c>
      <c r="DM1421">
        <v>0</v>
      </c>
      <c r="DN1421" t="s">
        <v>3</v>
      </c>
      <c r="DO1421">
        <v>0</v>
      </c>
    </row>
    <row r="1422" spans="1:119" x14ac:dyDescent="0.2">
      <c r="A1422">
        <f>ROW(Source!A1727)</f>
        <v>1727</v>
      </c>
      <c r="B1422">
        <v>69726971</v>
      </c>
      <c r="C1422">
        <v>69735938</v>
      </c>
      <c r="D1422">
        <v>61335865</v>
      </c>
      <c r="E1422">
        <v>1</v>
      </c>
      <c r="F1422">
        <v>1</v>
      </c>
      <c r="G1422">
        <v>1</v>
      </c>
      <c r="H1422">
        <v>3</v>
      </c>
      <c r="I1422" t="s">
        <v>502</v>
      </c>
      <c r="J1422" t="s">
        <v>504</v>
      </c>
      <c r="K1422" t="s">
        <v>503</v>
      </c>
      <c r="L1422">
        <v>1339</v>
      </c>
      <c r="N1422">
        <v>1007</v>
      </c>
      <c r="O1422" t="s">
        <v>40</v>
      </c>
      <c r="P1422" t="s">
        <v>40</v>
      </c>
      <c r="Q1422">
        <v>1</v>
      </c>
      <c r="W1422">
        <v>0</v>
      </c>
      <c r="X1422">
        <v>-1690895291</v>
      </c>
      <c r="Y1422">
        <f t="shared" si="655"/>
        <v>2.04</v>
      </c>
      <c r="AA1422">
        <v>531.91</v>
      </c>
      <c r="AB1422">
        <v>0</v>
      </c>
      <c r="AC1422">
        <v>0</v>
      </c>
      <c r="AD1422">
        <v>0</v>
      </c>
      <c r="AE1422">
        <v>531.91</v>
      </c>
      <c r="AF1422">
        <v>0</v>
      </c>
      <c r="AG1422">
        <v>0</v>
      </c>
      <c r="AH1422">
        <v>0</v>
      </c>
      <c r="AI1422">
        <v>1</v>
      </c>
      <c r="AJ1422">
        <v>1</v>
      </c>
      <c r="AK1422">
        <v>1</v>
      </c>
      <c r="AL1422">
        <v>1</v>
      </c>
      <c r="AM1422">
        <v>0</v>
      </c>
      <c r="AN1422">
        <v>0</v>
      </c>
      <c r="AO1422">
        <v>0</v>
      </c>
      <c r="AP1422">
        <v>1</v>
      </c>
      <c r="AQ1422">
        <v>0</v>
      </c>
      <c r="AR1422">
        <v>0</v>
      </c>
      <c r="AS1422" t="s">
        <v>3</v>
      </c>
      <c r="AT1422">
        <v>2.04</v>
      </c>
      <c r="AU1422" t="s">
        <v>3</v>
      </c>
      <c r="AV1422">
        <v>0</v>
      </c>
      <c r="AW1422">
        <v>1</v>
      </c>
      <c r="AX1422">
        <v>-1</v>
      </c>
      <c r="AY1422">
        <v>0</v>
      </c>
      <c r="AZ1422">
        <v>0</v>
      </c>
      <c r="BA1422" t="s">
        <v>3</v>
      </c>
      <c r="BB1422">
        <v>0</v>
      </c>
      <c r="BC1422">
        <v>0</v>
      </c>
      <c r="BD1422">
        <v>0</v>
      </c>
      <c r="BE1422">
        <v>0</v>
      </c>
      <c r="BF1422">
        <v>0</v>
      </c>
      <c r="BG1422">
        <v>0</v>
      </c>
      <c r="BH1422">
        <v>0</v>
      </c>
      <c r="BI1422">
        <v>0</v>
      </c>
      <c r="BJ1422">
        <v>0</v>
      </c>
      <c r="BK1422">
        <v>0</v>
      </c>
      <c r="BL1422">
        <v>0</v>
      </c>
      <c r="BM1422">
        <v>0</v>
      </c>
      <c r="BN1422">
        <v>0</v>
      </c>
      <c r="BO1422">
        <v>0</v>
      </c>
      <c r="BP1422">
        <v>0</v>
      </c>
      <c r="BQ1422">
        <v>0</v>
      </c>
      <c r="BR1422">
        <v>0</v>
      </c>
      <c r="BS1422">
        <v>0</v>
      </c>
      <c r="BT1422">
        <v>0</v>
      </c>
      <c r="BU1422">
        <v>0</v>
      </c>
      <c r="BV1422">
        <v>0</v>
      </c>
      <c r="BW1422">
        <v>0</v>
      </c>
      <c r="CV1422">
        <v>0</v>
      </c>
      <c r="CW1422">
        <v>0</v>
      </c>
      <c r="CX1422">
        <f>ROUND(Y1422*Source!I1727,9)</f>
        <v>0</v>
      </c>
      <c r="CY1422">
        <f>AA1422</f>
        <v>531.91</v>
      </c>
      <c r="CZ1422">
        <f>AE1422</f>
        <v>531.91</v>
      </c>
      <c r="DA1422">
        <f>AI1422</f>
        <v>1</v>
      </c>
      <c r="DB1422">
        <f t="shared" si="656"/>
        <v>1085.0999999999999</v>
      </c>
      <c r="DC1422">
        <f t="shared" si="657"/>
        <v>0</v>
      </c>
      <c r="DD1422" t="s">
        <v>3</v>
      </c>
      <c r="DE1422" t="s">
        <v>3</v>
      </c>
      <c r="DF1422">
        <f t="shared" si="664"/>
        <v>0</v>
      </c>
      <c r="DG1422">
        <f t="shared" si="662"/>
        <v>0</v>
      </c>
      <c r="DH1422">
        <f t="shared" si="663"/>
        <v>0</v>
      </c>
      <c r="DI1422">
        <f t="shared" si="661"/>
        <v>0</v>
      </c>
      <c r="DJ1422">
        <f>DF1422</f>
        <v>0</v>
      </c>
      <c r="DK1422">
        <v>0</v>
      </c>
      <c r="DL1422" t="s">
        <v>3</v>
      </c>
      <c r="DM1422">
        <v>0</v>
      </c>
      <c r="DN1422" t="s">
        <v>3</v>
      </c>
      <c r="DO1422">
        <v>0</v>
      </c>
    </row>
    <row r="1423" spans="1:119" x14ac:dyDescent="0.2">
      <c r="A1423">
        <f>ROW(Source!A1728)</f>
        <v>1728</v>
      </c>
      <c r="B1423">
        <v>69726884</v>
      </c>
      <c r="C1423">
        <v>69735938</v>
      </c>
      <c r="D1423">
        <v>27496319</v>
      </c>
      <c r="E1423">
        <v>1</v>
      </c>
      <c r="F1423">
        <v>1</v>
      </c>
      <c r="G1423">
        <v>1</v>
      </c>
      <c r="H1423">
        <v>1</v>
      </c>
      <c r="I1423" t="s">
        <v>1001</v>
      </c>
      <c r="J1423" t="s">
        <v>3</v>
      </c>
      <c r="K1423" t="s">
        <v>1002</v>
      </c>
      <c r="L1423">
        <v>1369</v>
      </c>
      <c r="N1423">
        <v>1013</v>
      </c>
      <c r="O1423" t="s">
        <v>974</v>
      </c>
      <c r="P1423" t="s">
        <v>974</v>
      </c>
      <c r="Q1423">
        <v>1</v>
      </c>
      <c r="W1423">
        <v>0</v>
      </c>
      <c r="X1423">
        <v>1189128158</v>
      </c>
      <c r="Y1423">
        <f t="shared" ref="Y1423:Y1428" si="665">AT1423</f>
        <v>39.51</v>
      </c>
      <c r="AA1423">
        <v>0</v>
      </c>
      <c r="AB1423">
        <v>0</v>
      </c>
      <c r="AC1423">
        <v>0</v>
      </c>
      <c r="AD1423">
        <v>203.13</v>
      </c>
      <c r="AE1423">
        <v>0</v>
      </c>
      <c r="AF1423">
        <v>0</v>
      </c>
      <c r="AG1423">
        <v>0</v>
      </c>
      <c r="AH1423">
        <v>8.01</v>
      </c>
      <c r="AI1423">
        <v>1</v>
      </c>
      <c r="AJ1423">
        <v>1</v>
      </c>
      <c r="AK1423">
        <v>1</v>
      </c>
      <c r="AL1423">
        <v>25.36</v>
      </c>
      <c r="AM1423">
        <v>5</v>
      </c>
      <c r="AN1423">
        <v>0</v>
      </c>
      <c r="AO1423">
        <v>1</v>
      </c>
      <c r="AP1423">
        <v>0</v>
      </c>
      <c r="AQ1423">
        <v>0</v>
      </c>
      <c r="AR1423">
        <v>0</v>
      </c>
      <c r="AS1423" t="s">
        <v>3</v>
      </c>
      <c r="AT1423">
        <v>39.51</v>
      </c>
      <c r="AU1423" t="s">
        <v>3</v>
      </c>
      <c r="AV1423">
        <v>1</v>
      </c>
      <c r="AW1423">
        <v>2</v>
      </c>
      <c r="AX1423">
        <v>69735945</v>
      </c>
      <c r="AY1423">
        <v>1</v>
      </c>
      <c r="AZ1423">
        <v>0</v>
      </c>
      <c r="BA1423">
        <v>1455</v>
      </c>
      <c r="BB1423">
        <v>0</v>
      </c>
      <c r="BC1423">
        <v>0</v>
      </c>
      <c r="BD1423">
        <v>0</v>
      </c>
      <c r="BE1423">
        <v>0</v>
      </c>
      <c r="BF1423">
        <v>0</v>
      </c>
      <c r="BG1423">
        <v>0</v>
      </c>
      <c r="BH1423">
        <v>0</v>
      </c>
      <c r="BI1423">
        <v>0</v>
      </c>
      <c r="BJ1423">
        <v>0</v>
      </c>
      <c r="BK1423">
        <v>0</v>
      </c>
      <c r="BL1423">
        <v>0</v>
      </c>
      <c r="BM1423">
        <v>0</v>
      </c>
      <c r="BN1423">
        <v>0</v>
      </c>
      <c r="BO1423">
        <v>0</v>
      </c>
      <c r="BP1423">
        <v>0</v>
      </c>
      <c r="BQ1423">
        <v>0</v>
      </c>
      <c r="BR1423">
        <v>0</v>
      </c>
      <c r="BS1423">
        <v>0</v>
      </c>
      <c r="BT1423">
        <v>0</v>
      </c>
      <c r="BU1423">
        <v>0</v>
      </c>
      <c r="BV1423">
        <v>0</v>
      </c>
      <c r="BW1423">
        <v>0</v>
      </c>
      <c r="CU1423">
        <f>ROUND(AT1423*Source!I1728*AH1423*AL1423,0)</f>
        <v>0</v>
      </c>
      <c r="CV1423">
        <f>ROUND(Y1423*Source!I1728,9)</f>
        <v>0</v>
      </c>
      <c r="CW1423">
        <v>0</v>
      </c>
      <c r="CX1423">
        <f>ROUND(Y1423*Source!I1728,9)</f>
        <v>0</v>
      </c>
      <c r="CY1423">
        <f>AD1423</f>
        <v>203.13</v>
      </c>
      <c r="CZ1423">
        <f>AH1423</f>
        <v>8.01</v>
      </c>
      <c r="DA1423">
        <f>AL1423</f>
        <v>25.36</v>
      </c>
      <c r="DB1423">
        <f t="shared" ref="DB1423:DB1428" si="666">ROUND(ROUND(AT1423*CZ1423,2),2)</f>
        <v>316.48</v>
      </c>
      <c r="DC1423">
        <f t="shared" ref="DC1423:DC1428" si="667">ROUND(ROUND(AT1423*AG1423,2),2)</f>
        <v>0</v>
      </c>
      <c r="DD1423" t="s">
        <v>3</v>
      </c>
      <c r="DE1423" t="s">
        <v>3</v>
      </c>
      <c r="DF1423">
        <f t="shared" si="664"/>
        <v>0</v>
      </c>
      <c r="DG1423">
        <f t="shared" si="662"/>
        <v>0</v>
      </c>
      <c r="DH1423">
        <f t="shared" si="663"/>
        <v>0</v>
      </c>
      <c r="DI1423">
        <f>ROUND(ROUND(AH1423*AL1423,0)*CX1423,0)</f>
        <v>0</v>
      </c>
      <c r="DJ1423">
        <f>DI1423</f>
        <v>0</v>
      </c>
      <c r="DK1423">
        <v>0</v>
      </c>
      <c r="DL1423" t="s">
        <v>3</v>
      </c>
      <c r="DM1423">
        <v>0</v>
      </c>
      <c r="DN1423" t="s">
        <v>3</v>
      </c>
      <c r="DO1423">
        <v>0</v>
      </c>
    </row>
    <row r="1424" spans="1:119" x14ac:dyDescent="0.2">
      <c r="A1424">
        <f>ROW(Source!A1728)</f>
        <v>1728</v>
      </c>
      <c r="B1424">
        <v>69726884</v>
      </c>
      <c r="C1424">
        <v>69735938</v>
      </c>
      <c r="D1424">
        <v>121548</v>
      </c>
      <c r="E1424">
        <v>1</v>
      </c>
      <c r="F1424">
        <v>1</v>
      </c>
      <c r="G1424">
        <v>1</v>
      </c>
      <c r="H1424">
        <v>1</v>
      </c>
      <c r="I1424" t="s">
        <v>36</v>
      </c>
      <c r="J1424" t="s">
        <v>3</v>
      </c>
      <c r="K1424" t="s">
        <v>981</v>
      </c>
      <c r="L1424">
        <v>608254</v>
      </c>
      <c r="N1424">
        <v>1013</v>
      </c>
      <c r="O1424" t="s">
        <v>982</v>
      </c>
      <c r="P1424" t="s">
        <v>982</v>
      </c>
      <c r="Q1424">
        <v>1</v>
      </c>
      <c r="W1424">
        <v>0</v>
      </c>
      <c r="X1424">
        <v>-185737400</v>
      </c>
      <c r="Y1424">
        <f t="shared" si="665"/>
        <v>1.27</v>
      </c>
      <c r="AA1424">
        <v>0</v>
      </c>
      <c r="AB1424">
        <v>0</v>
      </c>
      <c r="AC1424">
        <v>0</v>
      </c>
      <c r="AD1424">
        <v>0</v>
      </c>
      <c r="AE1424">
        <v>0</v>
      </c>
      <c r="AF1424">
        <v>0</v>
      </c>
      <c r="AG1424">
        <v>0</v>
      </c>
      <c r="AH1424">
        <v>0</v>
      </c>
      <c r="AI1424">
        <v>1</v>
      </c>
      <c r="AJ1424">
        <v>1</v>
      </c>
      <c r="AK1424">
        <v>19.8</v>
      </c>
      <c r="AL1424">
        <v>1</v>
      </c>
      <c r="AM1424">
        <v>5</v>
      </c>
      <c r="AN1424">
        <v>0</v>
      </c>
      <c r="AO1424">
        <v>1</v>
      </c>
      <c r="AP1424">
        <v>0</v>
      </c>
      <c r="AQ1424">
        <v>0</v>
      </c>
      <c r="AR1424">
        <v>0</v>
      </c>
      <c r="AS1424" t="s">
        <v>3</v>
      </c>
      <c r="AT1424">
        <v>1.27</v>
      </c>
      <c r="AU1424" t="s">
        <v>3</v>
      </c>
      <c r="AV1424">
        <v>2</v>
      </c>
      <c r="AW1424">
        <v>2</v>
      </c>
      <c r="AX1424">
        <v>69735946</v>
      </c>
      <c r="AY1424">
        <v>1</v>
      </c>
      <c r="AZ1424">
        <v>0</v>
      </c>
      <c r="BA1424">
        <v>1456</v>
      </c>
      <c r="BB1424">
        <v>0</v>
      </c>
      <c r="BC1424">
        <v>0</v>
      </c>
      <c r="BD1424">
        <v>0</v>
      </c>
      <c r="BE1424">
        <v>0</v>
      </c>
      <c r="BF1424">
        <v>0</v>
      </c>
      <c r="BG1424">
        <v>0</v>
      </c>
      <c r="BH1424">
        <v>0</v>
      </c>
      <c r="BI1424">
        <v>0</v>
      </c>
      <c r="BJ1424">
        <v>0</v>
      </c>
      <c r="BK1424">
        <v>0</v>
      </c>
      <c r="BL1424">
        <v>0</v>
      </c>
      <c r="BM1424">
        <v>0</v>
      </c>
      <c r="BN1424">
        <v>0</v>
      </c>
      <c r="BO1424">
        <v>0</v>
      </c>
      <c r="BP1424">
        <v>0</v>
      </c>
      <c r="BQ1424">
        <v>0</v>
      </c>
      <c r="BR1424">
        <v>0</v>
      </c>
      <c r="BS1424">
        <v>0</v>
      </c>
      <c r="BT1424">
        <v>0</v>
      </c>
      <c r="BU1424">
        <v>0</v>
      </c>
      <c r="BV1424">
        <v>0</v>
      </c>
      <c r="BW1424">
        <v>0</v>
      </c>
      <c r="CV1424">
        <v>0</v>
      </c>
      <c r="CW1424">
        <v>0</v>
      </c>
      <c r="CX1424">
        <f>ROUND(Y1424*Source!I1728,9)</f>
        <v>0</v>
      </c>
      <c r="CY1424">
        <f>AD1424</f>
        <v>0</v>
      </c>
      <c r="CZ1424">
        <f>AH1424</f>
        <v>0</v>
      </c>
      <c r="DA1424">
        <f>AL1424</f>
        <v>1</v>
      </c>
      <c r="DB1424">
        <f t="shared" si="666"/>
        <v>0</v>
      </c>
      <c r="DC1424">
        <f t="shared" si="667"/>
        <v>0</v>
      </c>
      <c r="DD1424" t="s">
        <v>3</v>
      </c>
      <c r="DE1424" t="s">
        <v>3</v>
      </c>
      <c r="DF1424">
        <f t="shared" si="664"/>
        <v>0</v>
      </c>
      <c r="DG1424">
        <f t="shared" si="662"/>
        <v>0</v>
      </c>
      <c r="DH1424">
        <f>ROUND(ROUND(AG1424*AK1424,0)*CX1424,0)</f>
        <v>0</v>
      </c>
      <c r="DI1424">
        <f t="shared" ref="DI1424:DI1433" si="668">ROUND(ROUND(AH1424,0)*CX1424,0)</f>
        <v>0</v>
      </c>
      <c r="DJ1424">
        <f>DI1424</f>
        <v>0</v>
      </c>
      <c r="DK1424">
        <v>0</v>
      </c>
      <c r="DL1424" t="s">
        <v>3</v>
      </c>
      <c r="DM1424">
        <v>0</v>
      </c>
      <c r="DN1424" t="s">
        <v>3</v>
      </c>
      <c r="DO1424">
        <v>0</v>
      </c>
    </row>
    <row r="1425" spans="1:119" x14ac:dyDescent="0.2">
      <c r="A1425">
        <f>ROW(Source!A1728)</f>
        <v>1728</v>
      </c>
      <c r="B1425">
        <v>69726884</v>
      </c>
      <c r="C1425">
        <v>69735938</v>
      </c>
      <c r="D1425">
        <v>27439630</v>
      </c>
      <c r="E1425">
        <v>1</v>
      </c>
      <c r="F1425">
        <v>1</v>
      </c>
      <c r="G1425">
        <v>1</v>
      </c>
      <c r="H1425">
        <v>2</v>
      </c>
      <c r="I1425" t="s">
        <v>986</v>
      </c>
      <c r="J1425" t="s">
        <v>987</v>
      </c>
      <c r="K1425" t="s">
        <v>988</v>
      </c>
      <c r="L1425">
        <v>1368</v>
      </c>
      <c r="N1425">
        <v>1011</v>
      </c>
      <c r="O1425" t="s">
        <v>978</v>
      </c>
      <c r="P1425" t="s">
        <v>978</v>
      </c>
      <c r="Q1425">
        <v>1</v>
      </c>
      <c r="W1425">
        <v>0</v>
      </c>
      <c r="X1425">
        <v>-72110300</v>
      </c>
      <c r="Y1425">
        <f t="shared" si="665"/>
        <v>1.27</v>
      </c>
      <c r="AA1425">
        <v>0</v>
      </c>
      <c r="AB1425">
        <v>245.16</v>
      </c>
      <c r="AC1425">
        <v>269.48</v>
      </c>
      <c r="AD1425">
        <v>0</v>
      </c>
      <c r="AE1425">
        <v>0</v>
      </c>
      <c r="AF1425">
        <v>31.27</v>
      </c>
      <c r="AG1425">
        <v>13.61</v>
      </c>
      <c r="AH1425">
        <v>0</v>
      </c>
      <c r="AI1425">
        <v>1</v>
      </c>
      <c r="AJ1425">
        <v>7.84</v>
      </c>
      <c r="AK1425">
        <v>19.8</v>
      </c>
      <c r="AL1425">
        <v>1</v>
      </c>
      <c r="AM1425">
        <v>5</v>
      </c>
      <c r="AN1425">
        <v>0</v>
      </c>
      <c r="AO1425">
        <v>1</v>
      </c>
      <c r="AP1425">
        <v>0</v>
      </c>
      <c r="AQ1425">
        <v>0</v>
      </c>
      <c r="AR1425">
        <v>0</v>
      </c>
      <c r="AS1425" t="s">
        <v>3</v>
      </c>
      <c r="AT1425">
        <v>1.27</v>
      </c>
      <c r="AU1425" t="s">
        <v>3</v>
      </c>
      <c r="AV1425">
        <v>0</v>
      </c>
      <c r="AW1425">
        <v>2</v>
      </c>
      <c r="AX1425">
        <v>69735947</v>
      </c>
      <c r="AY1425">
        <v>1</v>
      </c>
      <c r="AZ1425">
        <v>0</v>
      </c>
      <c r="BA1425">
        <v>1457</v>
      </c>
      <c r="BB1425">
        <v>0</v>
      </c>
      <c r="BC1425">
        <v>0</v>
      </c>
      <c r="BD1425">
        <v>0</v>
      </c>
      <c r="BE1425">
        <v>0</v>
      </c>
      <c r="BF1425">
        <v>0</v>
      </c>
      <c r="BG1425">
        <v>0</v>
      </c>
      <c r="BH1425">
        <v>0</v>
      </c>
      <c r="BI1425">
        <v>0</v>
      </c>
      <c r="BJ1425">
        <v>0</v>
      </c>
      <c r="BK1425">
        <v>0</v>
      </c>
      <c r="BL1425">
        <v>0</v>
      </c>
      <c r="BM1425">
        <v>0</v>
      </c>
      <c r="BN1425">
        <v>0</v>
      </c>
      <c r="BO1425">
        <v>0</v>
      </c>
      <c r="BP1425">
        <v>0</v>
      </c>
      <c r="BQ1425">
        <v>0</v>
      </c>
      <c r="BR1425">
        <v>0</v>
      </c>
      <c r="BS1425">
        <v>0</v>
      </c>
      <c r="BT1425">
        <v>0</v>
      </c>
      <c r="BU1425">
        <v>0</v>
      </c>
      <c r="BV1425">
        <v>0</v>
      </c>
      <c r="BW1425">
        <v>0</v>
      </c>
      <c r="CV1425">
        <v>0</v>
      </c>
      <c r="CW1425">
        <f>ROUND(Y1425*Source!I1728*DO1425,9)</f>
        <v>0</v>
      </c>
      <c r="CX1425">
        <f>ROUND(Y1425*Source!I1728,9)</f>
        <v>0</v>
      </c>
      <c r="CY1425">
        <f>AB1425</f>
        <v>245.16</v>
      </c>
      <c r="CZ1425">
        <f>AF1425</f>
        <v>31.27</v>
      </c>
      <c r="DA1425">
        <f>AJ1425</f>
        <v>7.84</v>
      </c>
      <c r="DB1425">
        <f t="shared" si="666"/>
        <v>39.71</v>
      </c>
      <c r="DC1425">
        <f t="shared" si="667"/>
        <v>17.28</v>
      </c>
      <c r="DD1425" t="s">
        <v>3</v>
      </c>
      <c r="DE1425" t="s">
        <v>3</v>
      </c>
      <c r="DF1425">
        <f t="shared" si="664"/>
        <v>0</v>
      </c>
      <c r="DG1425">
        <f>ROUND(ROUND(AF1425*AJ1425,0)*CX1425,0)</f>
        <v>0</v>
      </c>
      <c r="DH1425">
        <f>ROUND(ROUND(AG1425*AK1425,0)*CX1425,0)</f>
        <v>0</v>
      </c>
      <c r="DI1425">
        <f t="shared" si="668"/>
        <v>0</v>
      </c>
      <c r="DJ1425">
        <f>DG1425</f>
        <v>0</v>
      </c>
      <c r="DK1425">
        <v>0</v>
      </c>
      <c r="DL1425" t="s">
        <v>3</v>
      </c>
      <c r="DM1425">
        <v>0</v>
      </c>
      <c r="DN1425" t="s">
        <v>3</v>
      </c>
      <c r="DO1425">
        <v>0</v>
      </c>
    </row>
    <row r="1426" spans="1:119" x14ac:dyDescent="0.2">
      <c r="A1426">
        <f>ROW(Source!A1728)</f>
        <v>1728</v>
      </c>
      <c r="B1426">
        <v>69726884</v>
      </c>
      <c r="C1426">
        <v>69735938</v>
      </c>
      <c r="D1426">
        <v>27440041</v>
      </c>
      <c r="E1426">
        <v>1</v>
      </c>
      <c r="F1426">
        <v>1</v>
      </c>
      <c r="G1426">
        <v>1</v>
      </c>
      <c r="H1426">
        <v>2</v>
      </c>
      <c r="I1426" t="s">
        <v>1003</v>
      </c>
      <c r="J1426" t="s">
        <v>1004</v>
      </c>
      <c r="K1426" t="s">
        <v>1005</v>
      </c>
      <c r="L1426">
        <v>1368</v>
      </c>
      <c r="N1426">
        <v>1011</v>
      </c>
      <c r="O1426" t="s">
        <v>978</v>
      </c>
      <c r="P1426" t="s">
        <v>978</v>
      </c>
      <c r="Q1426">
        <v>1</v>
      </c>
      <c r="W1426">
        <v>0</v>
      </c>
      <c r="X1426">
        <v>781889226</v>
      </c>
      <c r="Y1426">
        <f t="shared" si="665"/>
        <v>9.07</v>
      </c>
      <c r="AA1426">
        <v>0</v>
      </c>
      <c r="AB1426">
        <v>3.92</v>
      </c>
      <c r="AC1426">
        <v>0</v>
      </c>
      <c r="AD1426">
        <v>0</v>
      </c>
      <c r="AE1426">
        <v>0</v>
      </c>
      <c r="AF1426">
        <v>0.5</v>
      </c>
      <c r="AG1426">
        <v>0</v>
      </c>
      <c r="AH1426">
        <v>0</v>
      </c>
      <c r="AI1426">
        <v>1</v>
      </c>
      <c r="AJ1426">
        <v>7.84</v>
      </c>
      <c r="AK1426">
        <v>19.8</v>
      </c>
      <c r="AL1426">
        <v>1</v>
      </c>
      <c r="AM1426">
        <v>5</v>
      </c>
      <c r="AN1426">
        <v>0</v>
      </c>
      <c r="AO1426">
        <v>1</v>
      </c>
      <c r="AP1426">
        <v>0</v>
      </c>
      <c r="AQ1426">
        <v>0</v>
      </c>
      <c r="AR1426">
        <v>0</v>
      </c>
      <c r="AS1426" t="s">
        <v>3</v>
      </c>
      <c r="AT1426">
        <v>9.07</v>
      </c>
      <c r="AU1426" t="s">
        <v>3</v>
      </c>
      <c r="AV1426">
        <v>0</v>
      </c>
      <c r="AW1426">
        <v>2</v>
      </c>
      <c r="AX1426">
        <v>69735948</v>
      </c>
      <c r="AY1426">
        <v>1</v>
      </c>
      <c r="AZ1426">
        <v>0</v>
      </c>
      <c r="BA1426">
        <v>1458</v>
      </c>
      <c r="BB1426">
        <v>0</v>
      </c>
      <c r="BC1426">
        <v>0</v>
      </c>
      <c r="BD1426">
        <v>0</v>
      </c>
      <c r="BE1426">
        <v>0</v>
      </c>
      <c r="BF1426">
        <v>0</v>
      </c>
      <c r="BG1426">
        <v>0</v>
      </c>
      <c r="BH1426">
        <v>0</v>
      </c>
      <c r="BI1426">
        <v>0</v>
      </c>
      <c r="BJ1426">
        <v>0</v>
      </c>
      <c r="BK1426">
        <v>0</v>
      </c>
      <c r="BL1426">
        <v>0</v>
      </c>
      <c r="BM1426">
        <v>0</v>
      </c>
      <c r="BN1426">
        <v>0</v>
      </c>
      <c r="BO1426">
        <v>0</v>
      </c>
      <c r="BP1426">
        <v>0</v>
      </c>
      <c r="BQ1426">
        <v>0</v>
      </c>
      <c r="BR1426">
        <v>0</v>
      </c>
      <c r="BS1426">
        <v>0</v>
      </c>
      <c r="BT1426">
        <v>0</v>
      </c>
      <c r="BU1426">
        <v>0</v>
      </c>
      <c r="BV1426">
        <v>0</v>
      </c>
      <c r="BW1426">
        <v>0</v>
      </c>
      <c r="CV1426">
        <v>0</v>
      </c>
      <c r="CW1426">
        <f>ROUND(Y1426*Source!I1728*DO1426,9)</f>
        <v>0</v>
      </c>
      <c r="CX1426">
        <f>ROUND(Y1426*Source!I1728,9)</f>
        <v>0</v>
      </c>
      <c r="CY1426">
        <f>AB1426</f>
        <v>3.92</v>
      </c>
      <c r="CZ1426">
        <f>AF1426</f>
        <v>0.5</v>
      </c>
      <c r="DA1426">
        <f>AJ1426</f>
        <v>7.84</v>
      </c>
      <c r="DB1426">
        <f t="shared" si="666"/>
        <v>4.54</v>
      </c>
      <c r="DC1426">
        <f t="shared" si="667"/>
        <v>0</v>
      </c>
      <c r="DD1426" t="s">
        <v>3</v>
      </c>
      <c r="DE1426" t="s">
        <v>3</v>
      </c>
      <c r="DF1426">
        <f t="shared" si="664"/>
        <v>0</v>
      </c>
      <c r="DG1426">
        <f>ROUND(ROUND(AF1426*AJ1426,0)*CX1426,0)</f>
        <v>0</v>
      </c>
      <c r="DH1426">
        <f>ROUND(ROUND(AG1426*AK1426,0)*CX1426,0)</f>
        <v>0</v>
      </c>
      <c r="DI1426">
        <f t="shared" si="668"/>
        <v>0</v>
      </c>
      <c r="DJ1426">
        <f>DG1426</f>
        <v>0</v>
      </c>
      <c r="DK1426">
        <v>0</v>
      </c>
      <c r="DL1426" t="s">
        <v>3</v>
      </c>
      <c r="DM1426">
        <v>0</v>
      </c>
      <c r="DN1426" t="s">
        <v>3</v>
      </c>
      <c r="DO1426">
        <v>0</v>
      </c>
    </row>
    <row r="1427" spans="1:119" x14ac:dyDescent="0.2">
      <c r="A1427">
        <f>ROW(Source!A1728)</f>
        <v>1728</v>
      </c>
      <c r="B1427">
        <v>69726884</v>
      </c>
      <c r="C1427">
        <v>69735938</v>
      </c>
      <c r="D1427">
        <v>27416566</v>
      </c>
      <c r="E1427">
        <v>1</v>
      </c>
      <c r="F1427">
        <v>1</v>
      </c>
      <c r="G1427">
        <v>1</v>
      </c>
      <c r="H1427">
        <v>3</v>
      </c>
      <c r="I1427" t="s">
        <v>82</v>
      </c>
      <c r="J1427" t="s">
        <v>84</v>
      </c>
      <c r="K1427" t="s">
        <v>83</v>
      </c>
      <c r="L1427">
        <v>1339</v>
      </c>
      <c r="N1427">
        <v>1007</v>
      </c>
      <c r="O1427" t="s">
        <v>40</v>
      </c>
      <c r="P1427" t="s">
        <v>40</v>
      </c>
      <c r="Q1427">
        <v>1</v>
      </c>
      <c r="W1427">
        <v>0</v>
      </c>
      <c r="X1427">
        <v>-50505369</v>
      </c>
      <c r="Y1427">
        <f t="shared" si="665"/>
        <v>3.5</v>
      </c>
      <c r="AA1427">
        <v>14.19</v>
      </c>
      <c r="AB1427">
        <v>0</v>
      </c>
      <c r="AC1427">
        <v>0</v>
      </c>
      <c r="AD1427">
        <v>0</v>
      </c>
      <c r="AE1427">
        <v>1.97</v>
      </c>
      <c r="AF1427">
        <v>0</v>
      </c>
      <c r="AG1427">
        <v>0</v>
      </c>
      <c r="AH1427">
        <v>0</v>
      </c>
      <c r="AI1427">
        <v>7.56</v>
      </c>
      <c r="AJ1427">
        <v>1</v>
      </c>
      <c r="AK1427">
        <v>1</v>
      </c>
      <c r="AL1427">
        <v>1</v>
      </c>
      <c r="AM1427">
        <v>5</v>
      </c>
      <c r="AN1427">
        <v>0</v>
      </c>
      <c r="AO1427">
        <v>0</v>
      </c>
      <c r="AP1427">
        <v>1</v>
      </c>
      <c r="AQ1427">
        <v>0</v>
      </c>
      <c r="AR1427">
        <v>0</v>
      </c>
      <c r="AS1427" t="s">
        <v>3</v>
      </c>
      <c r="AT1427">
        <v>3.5</v>
      </c>
      <c r="AU1427" t="s">
        <v>3</v>
      </c>
      <c r="AV1427">
        <v>0</v>
      </c>
      <c r="AW1427">
        <v>2</v>
      </c>
      <c r="AX1427">
        <v>69735950</v>
      </c>
      <c r="AY1427">
        <v>1</v>
      </c>
      <c r="AZ1427">
        <v>16384</v>
      </c>
      <c r="BA1427">
        <v>1460</v>
      </c>
      <c r="BB1427">
        <v>3</v>
      </c>
      <c r="BC1427">
        <v>0</v>
      </c>
      <c r="BD1427">
        <v>0</v>
      </c>
      <c r="BE1427">
        <v>0</v>
      </c>
      <c r="BF1427">
        <v>0</v>
      </c>
      <c r="BG1427">
        <v>0</v>
      </c>
      <c r="BH1427">
        <v>0</v>
      </c>
      <c r="BI1427">
        <v>0</v>
      </c>
      <c r="BJ1427">
        <v>0</v>
      </c>
      <c r="BK1427">
        <v>0</v>
      </c>
      <c r="BL1427">
        <v>0</v>
      </c>
      <c r="BM1427">
        <v>0</v>
      </c>
      <c r="BN1427">
        <v>0</v>
      </c>
      <c r="BO1427">
        <v>0</v>
      </c>
      <c r="BP1427">
        <v>0</v>
      </c>
      <c r="BQ1427">
        <v>0</v>
      </c>
      <c r="BR1427">
        <v>0</v>
      </c>
      <c r="BS1427">
        <v>0</v>
      </c>
      <c r="BT1427">
        <v>0</v>
      </c>
      <c r="BU1427">
        <v>0</v>
      </c>
      <c r="BV1427">
        <v>0</v>
      </c>
      <c r="BW1427">
        <v>0</v>
      </c>
      <c r="CV1427">
        <v>0</v>
      </c>
      <c r="CW1427">
        <v>0</v>
      </c>
      <c r="CX1427">
        <f>ROUND(Y1427*Source!I1728,9)</f>
        <v>0</v>
      </c>
      <c r="CY1427">
        <f>AA1427</f>
        <v>14.19</v>
      </c>
      <c r="CZ1427">
        <f>AE1427</f>
        <v>1.97</v>
      </c>
      <c r="DA1427">
        <f>AI1427</f>
        <v>7.56</v>
      </c>
      <c r="DB1427">
        <f t="shared" si="666"/>
        <v>6.9</v>
      </c>
      <c r="DC1427">
        <f t="shared" si="667"/>
        <v>0</v>
      </c>
      <c r="DD1427" t="s">
        <v>3</v>
      </c>
      <c r="DE1427" t="s">
        <v>3</v>
      </c>
      <c r="DF1427">
        <f>ROUND(ROUND(AE1427*AI1427,0)*CX1427,0)</f>
        <v>0</v>
      </c>
      <c r="DG1427">
        <f t="shared" ref="DG1427:DG1435" si="669">ROUND(ROUND(AF1427,0)*CX1427,0)</f>
        <v>0</v>
      </c>
      <c r="DH1427">
        <f t="shared" ref="DH1427:DH1434" si="670">ROUND(ROUND(AG1427,0)*CX1427,0)</f>
        <v>0</v>
      </c>
      <c r="DI1427">
        <f t="shared" si="668"/>
        <v>0</v>
      </c>
      <c r="DJ1427">
        <f>DF1427</f>
        <v>0</v>
      </c>
      <c r="DK1427">
        <v>0</v>
      </c>
      <c r="DL1427" t="s">
        <v>3</v>
      </c>
      <c r="DM1427">
        <v>0</v>
      </c>
      <c r="DN1427" t="s">
        <v>3</v>
      </c>
      <c r="DO1427">
        <v>0</v>
      </c>
    </row>
    <row r="1428" spans="1:119" x14ac:dyDescent="0.2">
      <c r="A1428">
        <f>ROW(Source!A1728)</f>
        <v>1728</v>
      </c>
      <c r="B1428">
        <v>69726884</v>
      </c>
      <c r="C1428">
        <v>69735938</v>
      </c>
      <c r="D1428">
        <v>61335865</v>
      </c>
      <c r="E1428">
        <v>1</v>
      </c>
      <c r="F1428">
        <v>1</v>
      </c>
      <c r="G1428">
        <v>1</v>
      </c>
      <c r="H1428">
        <v>3</v>
      </c>
      <c r="I1428" t="s">
        <v>502</v>
      </c>
      <c r="J1428" t="s">
        <v>504</v>
      </c>
      <c r="K1428" t="s">
        <v>503</v>
      </c>
      <c r="L1428">
        <v>1339</v>
      </c>
      <c r="N1428">
        <v>1007</v>
      </c>
      <c r="O1428" t="s">
        <v>40</v>
      </c>
      <c r="P1428" t="s">
        <v>40</v>
      </c>
      <c r="Q1428">
        <v>1</v>
      </c>
      <c r="W1428">
        <v>0</v>
      </c>
      <c r="X1428">
        <v>-1690895291</v>
      </c>
      <c r="Y1428">
        <f t="shared" si="665"/>
        <v>2.04</v>
      </c>
      <c r="AA1428">
        <v>4178.62</v>
      </c>
      <c r="AB1428">
        <v>0</v>
      </c>
      <c r="AC1428">
        <v>0</v>
      </c>
      <c r="AD1428">
        <v>0</v>
      </c>
      <c r="AE1428">
        <v>577.88000000000011</v>
      </c>
      <c r="AF1428">
        <v>0</v>
      </c>
      <c r="AG1428">
        <v>0</v>
      </c>
      <c r="AH1428">
        <v>0</v>
      </c>
      <c r="AI1428">
        <v>7.56</v>
      </c>
      <c r="AJ1428">
        <v>1</v>
      </c>
      <c r="AK1428">
        <v>1</v>
      </c>
      <c r="AL1428">
        <v>1</v>
      </c>
      <c r="AM1428">
        <v>5</v>
      </c>
      <c r="AN1428">
        <v>0</v>
      </c>
      <c r="AO1428">
        <v>0</v>
      </c>
      <c r="AP1428">
        <v>1</v>
      </c>
      <c r="AQ1428">
        <v>0</v>
      </c>
      <c r="AR1428">
        <v>0</v>
      </c>
      <c r="AS1428" t="s">
        <v>3</v>
      </c>
      <c r="AT1428">
        <v>2.04</v>
      </c>
      <c r="AU1428" t="s">
        <v>3</v>
      </c>
      <c r="AV1428">
        <v>0</v>
      </c>
      <c r="AW1428">
        <v>1</v>
      </c>
      <c r="AX1428">
        <v>-1</v>
      </c>
      <c r="AY1428">
        <v>0</v>
      </c>
      <c r="AZ1428">
        <v>0</v>
      </c>
      <c r="BA1428" t="s">
        <v>3</v>
      </c>
      <c r="BB1428">
        <v>0</v>
      </c>
      <c r="BC1428">
        <v>0</v>
      </c>
      <c r="BD1428">
        <v>0</v>
      </c>
      <c r="BE1428">
        <v>0</v>
      </c>
      <c r="BF1428">
        <v>0</v>
      </c>
      <c r="BG1428">
        <v>0</v>
      </c>
      <c r="BH1428">
        <v>0</v>
      </c>
      <c r="BI1428">
        <v>0</v>
      </c>
      <c r="BJ1428">
        <v>0</v>
      </c>
      <c r="BK1428">
        <v>0</v>
      </c>
      <c r="BL1428">
        <v>0</v>
      </c>
      <c r="BM1428">
        <v>0</v>
      </c>
      <c r="BN1428">
        <v>0</v>
      </c>
      <c r="BO1428">
        <v>0</v>
      </c>
      <c r="BP1428">
        <v>0</v>
      </c>
      <c r="BQ1428">
        <v>0</v>
      </c>
      <c r="BR1428">
        <v>0</v>
      </c>
      <c r="BS1428">
        <v>0</v>
      </c>
      <c r="BT1428">
        <v>0</v>
      </c>
      <c r="BU1428">
        <v>0</v>
      </c>
      <c r="BV1428">
        <v>0</v>
      </c>
      <c r="BW1428">
        <v>0</v>
      </c>
      <c r="CV1428">
        <v>0</v>
      </c>
      <c r="CW1428">
        <v>0</v>
      </c>
      <c r="CX1428">
        <f>ROUND(Y1428*Source!I1728,9)</f>
        <v>0</v>
      </c>
      <c r="CY1428">
        <f>AA1428</f>
        <v>4178.62</v>
      </c>
      <c r="CZ1428">
        <f>AE1428</f>
        <v>577.88000000000011</v>
      </c>
      <c r="DA1428">
        <f>AI1428</f>
        <v>7.56</v>
      </c>
      <c r="DB1428">
        <f t="shared" si="666"/>
        <v>1178.8800000000001</v>
      </c>
      <c r="DC1428">
        <f t="shared" si="667"/>
        <v>0</v>
      </c>
      <c r="DD1428" t="s">
        <v>3</v>
      </c>
      <c r="DE1428" t="s">
        <v>3</v>
      </c>
      <c r="DF1428">
        <f>ROUND(ROUND(AE1428*AI1428,0)*CX1428,0)</f>
        <v>0</v>
      </c>
      <c r="DG1428">
        <f t="shared" si="669"/>
        <v>0</v>
      </c>
      <c r="DH1428">
        <f t="shared" si="670"/>
        <v>0</v>
      </c>
      <c r="DI1428">
        <f t="shared" si="668"/>
        <v>0</v>
      </c>
      <c r="DJ1428">
        <f>DF1428</f>
        <v>0</v>
      </c>
      <c r="DK1428">
        <v>0</v>
      </c>
      <c r="DL1428" t="s">
        <v>3</v>
      </c>
      <c r="DM1428">
        <v>0</v>
      </c>
      <c r="DN1428" t="s">
        <v>3</v>
      </c>
      <c r="DO1428">
        <v>0</v>
      </c>
    </row>
    <row r="1429" spans="1:119" x14ac:dyDescent="0.2">
      <c r="A1429">
        <f>ROW(Source!A1733)</f>
        <v>1733</v>
      </c>
      <c r="B1429">
        <v>69726971</v>
      </c>
      <c r="C1429">
        <v>69735953</v>
      </c>
      <c r="D1429">
        <v>27496319</v>
      </c>
      <c r="E1429">
        <v>1</v>
      </c>
      <c r="F1429">
        <v>1</v>
      </c>
      <c r="G1429">
        <v>1</v>
      </c>
      <c r="H1429">
        <v>1</v>
      </c>
      <c r="I1429" t="s">
        <v>1001</v>
      </c>
      <c r="J1429" t="s">
        <v>3</v>
      </c>
      <c r="K1429" t="s">
        <v>1002</v>
      </c>
      <c r="L1429">
        <v>1369</v>
      </c>
      <c r="N1429">
        <v>1013</v>
      </c>
      <c r="O1429" t="s">
        <v>974</v>
      </c>
      <c r="P1429" t="s">
        <v>974</v>
      </c>
      <c r="Q1429">
        <v>1</v>
      </c>
      <c r="W1429">
        <v>0</v>
      </c>
      <c r="X1429">
        <v>1189128158</v>
      </c>
      <c r="Y1429">
        <f t="shared" ref="Y1429:Y1438" si="671">(AT1429*8)</f>
        <v>4</v>
      </c>
      <c r="AA1429">
        <v>0</v>
      </c>
      <c r="AB1429">
        <v>0</v>
      </c>
      <c r="AC1429">
        <v>0</v>
      </c>
      <c r="AD1429">
        <v>8.01</v>
      </c>
      <c r="AE1429">
        <v>0</v>
      </c>
      <c r="AF1429">
        <v>0</v>
      </c>
      <c r="AG1429">
        <v>0</v>
      </c>
      <c r="AH1429">
        <v>8.01</v>
      </c>
      <c r="AI1429">
        <v>1</v>
      </c>
      <c r="AJ1429">
        <v>1</v>
      </c>
      <c r="AK1429">
        <v>1</v>
      </c>
      <c r="AL1429">
        <v>1</v>
      </c>
      <c r="AM1429">
        <v>0</v>
      </c>
      <c r="AN1429">
        <v>0</v>
      </c>
      <c r="AO1429">
        <v>1</v>
      </c>
      <c r="AP1429">
        <v>1</v>
      </c>
      <c r="AQ1429">
        <v>0</v>
      </c>
      <c r="AR1429">
        <v>0</v>
      </c>
      <c r="AS1429" t="s">
        <v>3</v>
      </c>
      <c r="AT1429">
        <v>0.5</v>
      </c>
      <c r="AU1429" t="s">
        <v>753</v>
      </c>
      <c r="AV1429">
        <v>1</v>
      </c>
      <c r="AW1429">
        <v>2</v>
      </c>
      <c r="AX1429">
        <v>69735959</v>
      </c>
      <c r="AY1429">
        <v>1</v>
      </c>
      <c r="AZ1429">
        <v>0</v>
      </c>
      <c r="BA1429">
        <v>1461</v>
      </c>
      <c r="BB1429">
        <v>0</v>
      </c>
      <c r="BC1429">
        <v>0</v>
      </c>
      <c r="BD1429">
        <v>0</v>
      </c>
      <c r="BE1429">
        <v>0</v>
      </c>
      <c r="BF1429">
        <v>0</v>
      </c>
      <c r="BG1429">
        <v>0</v>
      </c>
      <c r="BH1429">
        <v>0</v>
      </c>
      <c r="BI1429">
        <v>0</v>
      </c>
      <c r="BJ1429">
        <v>0</v>
      </c>
      <c r="BK1429">
        <v>0</v>
      </c>
      <c r="BL1429">
        <v>0</v>
      </c>
      <c r="BM1429">
        <v>0</v>
      </c>
      <c r="BN1429">
        <v>0</v>
      </c>
      <c r="BO1429">
        <v>0</v>
      </c>
      <c r="BP1429">
        <v>0</v>
      </c>
      <c r="BQ1429">
        <v>0</v>
      </c>
      <c r="BR1429">
        <v>0</v>
      </c>
      <c r="BS1429">
        <v>0</v>
      </c>
      <c r="BT1429">
        <v>0</v>
      </c>
      <c r="BU1429">
        <v>0</v>
      </c>
      <c r="BV1429">
        <v>0</v>
      </c>
      <c r="BW1429">
        <v>0</v>
      </c>
      <c r="CU1429">
        <f>ROUND(AT1429*Source!I1733*AH1429*AL1429,0)</f>
        <v>0</v>
      </c>
      <c r="CV1429">
        <f>ROUND(Y1429*Source!I1733,9)</f>
        <v>0</v>
      </c>
      <c r="CW1429">
        <v>0</v>
      </c>
      <c r="CX1429">
        <f>ROUND(Y1429*Source!I1733,9)</f>
        <v>0</v>
      </c>
      <c r="CY1429">
        <f>AD1429</f>
        <v>8.01</v>
      </c>
      <c r="CZ1429">
        <f>AH1429</f>
        <v>8.01</v>
      </c>
      <c r="DA1429">
        <f>AL1429</f>
        <v>1</v>
      </c>
      <c r="DB1429">
        <f t="shared" ref="DB1429:DB1438" si="672">ROUND((ROUND(AT1429*CZ1429,2)*8),2)</f>
        <v>32.08</v>
      </c>
      <c r="DC1429">
        <f t="shared" ref="DC1429:DC1438" si="673">ROUND((ROUND(AT1429*AG1429,2)*8),2)</f>
        <v>0</v>
      </c>
      <c r="DD1429" t="s">
        <v>3</v>
      </c>
      <c r="DE1429" t="s">
        <v>3</v>
      </c>
      <c r="DF1429">
        <f t="shared" ref="DF1429:DF1437" si="674">ROUND(ROUND(AE1429,0)*CX1429,0)</f>
        <v>0</v>
      </c>
      <c r="DG1429">
        <f t="shared" si="669"/>
        <v>0</v>
      </c>
      <c r="DH1429">
        <f t="shared" si="670"/>
        <v>0</v>
      </c>
      <c r="DI1429">
        <f t="shared" si="668"/>
        <v>0</v>
      </c>
      <c r="DJ1429">
        <f>DI1429</f>
        <v>0</v>
      </c>
      <c r="DK1429">
        <v>0</v>
      </c>
      <c r="DL1429" t="s">
        <v>3</v>
      </c>
      <c r="DM1429">
        <v>0</v>
      </c>
      <c r="DN1429" t="s">
        <v>3</v>
      </c>
      <c r="DO1429">
        <v>0</v>
      </c>
    </row>
    <row r="1430" spans="1:119" x14ac:dyDescent="0.2">
      <c r="A1430">
        <f>ROW(Source!A1733)</f>
        <v>1733</v>
      </c>
      <c r="B1430">
        <v>69726971</v>
      </c>
      <c r="C1430">
        <v>69735953</v>
      </c>
      <c r="D1430">
        <v>121548</v>
      </c>
      <c r="E1430">
        <v>1</v>
      </c>
      <c r="F1430">
        <v>1</v>
      </c>
      <c r="G1430">
        <v>1</v>
      </c>
      <c r="H1430">
        <v>1</v>
      </c>
      <c r="I1430" t="s">
        <v>36</v>
      </c>
      <c r="J1430" t="s">
        <v>3</v>
      </c>
      <c r="K1430" t="s">
        <v>981</v>
      </c>
      <c r="L1430">
        <v>608254</v>
      </c>
      <c r="N1430">
        <v>1013</v>
      </c>
      <c r="O1430" t="s">
        <v>982</v>
      </c>
      <c r="P1430" t="s">
        <v>982</v>
      </c>
      <c r="Q1430">
        <v>1</v>
      </c>
      <c r="W1430">
        <v>0</v>
      </c>
      <c r="X1430">
        <v>-185737400</v>
      </c>
      <c r="Y1430">
        <f t="shared" si="671"/>
        <v>1.68</v>
      </c>
      <c r="AA1430">
        <v>0</v>
      </c>
      <c r="AB1430">
        <v>0</v>
      </c>
      <c r="AC1430">
        <v>0</v>
      </c>
      <c r="AD1430">
        <v>0</v>
      </c>
      <c r="AE1430">
        <v>0</v>
      </c>
      <c r="AF1430">
        <v>0</v>
      </c>
      <c r="AG1430">
        <v>0</v>
      </c>
      <c r="AH1430">
        <v>0</v>
      </c>
      <c r="AI1430">
        <v>1</v>
      </c>
      <c r="AJ1430">
        <v>1</v>
      </c>
      <c r="AK1430">
        <v>1</v>
      </c>
      <c r="AL1430">
        <v>1</v>
      </c>
      <c r="AM1430">
        <v>0</v>
      </c>
      <c r="AN1430">
        <v>0</v>
      </c>
      <c r="AO1430">
        <v>1</v>
      </c>
      <c r="AP1430">
        <v>1</v>
      </c>
      <c r="AQ1430">
        <v>0</v>
      </c>
      <c r="AR1430">
        <v>0</v>
      </c>
      <c r="AS1430" t="s">
        <v>3</v>
      </c>
      <c r="AT1430">
        <v>0.21</v>
      </c>
      <c r="AU1430" t="s">
        <v>753</v>
      </c>
      <c r="AV1430">
        <v>2</v>
      </c>
      <c r="AW1430">
        <v>2</v>
      </c>
      <c r="AX1430">
        <v>69735960</v>
      </c>
      <c r="AY1430">
        <v>1</v>
      </c>
      <c r="AZ1430">
        <v>0</v>
      </c>
      <c r="BA1430">
        <v>1462</v>
      </c>
      <c r="BB1430">
        <v>0</v>
      </c>
      <c r="BC1430">
        <v>0</v>
      </c>
      <c r="BD1430">
        <v>0</v>
      </c>
      <c r="BE1430">
        <v>0</v>
      </c>
      <c r="BF1430">
        <v>0</v>
      </c>
      <c r="BG1430">
        <v>0</v>
      </c>
      <c r="BH1430">
        <v>0</v>
      </c>
      <c r="BI1430">
        <v>0</v>
      </c>
      <c r="BJ1430">
        <v>0</v>
      </c>
      <c r="BK1430">
        <v>0</v>
      </c>
      <c r="BL1430">
        <v>0</v>
      </c>
      <c r="BM1430">
        <v>0</v>
      </c>
      <c r="BN1430">
        <v>0</v>
      </c>
      <c r="BO1430">
        <v>0</v>
      </c>
      <c r="BP1430">
        <v>0</v>
      </c>
      <c r="BQ1430">
        <v>0</v>
      </c>
      <c r="BR1430">
        <v>0</v>
      </c>
      <c r="BS1430">
        <v>0</v>
      </c>
      <c r="BT1430">
        <v>0</v>
      </c>
      <c r="BU1430">
        <v>0</v>
      </c>
      <c r="BV1430">
        <v>0</v>
      </c>
      <c r="BW1430">
        <v>0</v>
      </c>
      <c r="CV1430">
        <v>0</v>
      </c>
      <c r="CW1430">
        <v>0</v>
      </c>
      <c r="CX1430">
        <f>ROUND(Y1430*Source!I1733,9)</f>
        <v>0</v>
      </c>
      <c r="CY1430">
        <f>AD1430</f>
        <v>0</v>
      </c>
      <c r="CZ1430">
        <f>AH1430</f>
        <v>0</v>
      </c>
      <c r="DA1430">
        <f>AL1430</f>
        <v>1</v>
      </c>
      <c r="DB1430">
        <f t="shared" si="672"/>
        <v>0</v>
      </c>
      <c r="DC1430">
        <f t="shared" si="673"/>
        <v>0</v>
      </c>
      <c r="DD1430" t="s">
        <v>3</v>
      </c>
      <c r="DE1430" t="s">
        <v>3</v>
      </c>
      <c r="DF1430">
        <f t="shared" si="674"/>
        <v>0</v>
      </c>
      <c r="DG1430">
        <f t="shared" si="669"/>
        <v>0</v>
      </c>
      <c r="DH1430">
        <f t="shared" si="670"/>
        <v>0</v>
      </c>
      <c r="DI1430">
        <f t="shared" si="668"/>
        <v>0</v>
      </c>
      <c r="DJ1430">
        <f>DI1430</f>
        <v>0</v>
      </c>
      <c r="DK1430">
        <v>0</v>
      </c>
      <c r="DL1430" t="s">
        <v>3</v>
      </c>
      <c r="DM1430">
        <v>0</v>
      </c>
      <c r="DN1430" t="s">
        <v>3</v>
      </c>
      <c r="DO1430">
        <v>0</v>
      </c>
    </row>
    <row r="1431" spans="1:119" x14ac:dyDescent="0.2">
      <c r="A1431">
        <f>ROW(Source!A1733)</f>
        <v>1733</v>
      </c>
      <c r="B1431">
        <v>69726971</v>
      </c>
      <c r="C1431">
        <v>69735953</v>
      </c>
      <c r="D1431">
        <v>27439630</v>
      </c>
      <c r="E1431">
        <v>1</v>
      </c>
      <c r="F1431">
        <v>1</v>
      </c>
      <c r="G1431">
        <v>1</v>
      </c>
      <c r="H1431">
        <v>2</v>
      </c>
      <c r="I1431" t="s">
        <v>986</v>
      </c>
      <c r="J1431" t="s">
        <v>987</v>
      </c>
      <c r="K1431" t="s">
        <v>988</v>
      </c>
      <c r="L1431">
        <v>1368</v>
      </c>
      <c r="N1431">
        <v>1011</v>
      </c>
      <c r="O1431" t="s">
        <v>978</v>
      </c>
      <c r="P1431" t="s">
        <v>978</v>
      </c>
      <c r="Q1431">
        <v>1</v>
      </c>
      <c r="W1431">
        <v>0</v>
      </c>
      <c r="X1431">
        <v>-72110300</v>
      </c>
      <c r="Y1431">
        <f t="shared" si="671"/>
        <v>1.68</v>
      </c>
      <c r="AA1431">
        <v>0</v>
      </c>
      <c r="AB1431">
        <v>31.27</v>
      </c>
      <c r="AC1431">
        <v>13.61</v>
      </c>
      <c r="AD1431">
        <v>0</v>
      </c>
      <c r="AE1431">
        <v>0</v>
      </c>
      <c r="AF1431">
        <v>31.27</v>
      </c>
      <c r="AG1431">
        <v>13.61</v>
      </c>
      <c r="AH1431">
        <v>0</v>
      </c>
      <c r="AI1431">
        <v>1</v>
      </c>
      <c r="AJ1431">
        <v>1</v>
      </c>
      <c r="AK1431">
        <v>1</v>
      </c>
      <c r="AL1431">
        <v>1</v>
      </c>
      <c r="AM1431">
        <v>0</v>
      </c>
      <c r="AN1431">
        <v>0</v>
      </c>
      <c r="AO1431">
        <v>1</v>
      </c>
      <c r="AP1431">
        <v>1</v>
      </c>
      <c r="AQ1431">
        <v>0</v>
      </c>
      <c r="AR1431">
        <v>0</v>
      </c>
      <c r="AS1431" t="s">
        <v>3</v>
      </c>
      <c r="AT1431">
        <v>0.21</v>
      </c>
      <c r="AU1431" t="s">
        <v>753</v>
      </c>
      <c r="AV1431">
        <v>0</v>
      </c>
      <c r="AW1431">
        <v>2</v>
      </c>
      <c r="AX1431">
        <v>69735961</v>
      </c>
      <c r="AY1431">
        <v>1</v>
      </c>
      <c r="AZ1431">
        <v>0</v>
      </c>
      <c r="BA1431">
        <v>1463</v>
      </c>
      <c r="BB1431">
        <v>0</v>
      </c>
      <c r="BC1431">
        <v>0</v>
      </c>
      <c r="BD1431">
        <v>0</v>
      </c>
      <c r="BE1431">
        <v>0</v>
      </c>
      <c r="BF1431">
        <v>0</v>
      </c>
      <c r="BG1431">
        <v>0</v>
      </c>
      <c r="BH1431">
        <v>0</v>
      </c>
      <c r="BI1431">
        <v>0</v>
      </c>
      <c r="BJ1431">
        <v>0</v>
      </c>
      <c r="BK1431">
        <v>0</v>
      </c>
      <c r="BL1431">
        <v>0</v>
      </c>
      <c r="BM1431">
        <v>0</v>
      </c>
      <c r="BN1431">
        <v>0</v>
      </c>
      <c r="BO1431">
        <v>0</v>
      </c>
      <c r="BP1431">
        <v>0</v>
      </c>
      <c r="BQ1431">
        <v>0</v>
      </c>
      <c r="BR1431">
        <v>0</v>
      </c>
      <c r="BS1431">
        <v>0</v>
      </c>
      <c r="BT1431">
        <v>0</v>
      </c>
      <c r="BU1431">
        <v>0</v>
      </c>
      <c r="BV1431">
        <v>0</v>
      </c>
      <c r="BW1431">
        <v>0</v>
      </c>
      <c r="CV1431">
        <v>0</v>
      </c>
      <c r="CW1431">
        <f>ROUND(Y1431*Source!I1733*DO1431,9)</f>
        <v>0</v>
      </c>
      <c r="CX1431">
        <f>ROUND(Y1431*Source!I1733,9)</f>
        <v>0</v>
      </c>
      <c r="CY1431">
        <f>AB1431</f>
        <v>31.27</v>
      </c>
      <c r="CZ1431">
        <f>AF1431</f>
        <v>31.27</v>
      </c>
      <c r="DA1431">
        <f>AJ1431</f>
        <v>1</v>
      </c>
      <c r="DB1431">
        <f t="shared" si="672"/>
        <v>52.56</v>
      </c>
      <c r="DC1431">
        <f t="shared" si="673"/>
        <v>22.88</v>
      </c>
      <c r="DD1431" t="s">
        <v>3</v>
      </c>
      <c r="DE1431" t="s">
        <v>3</v>
      </c>
      <c r="DF1431">
        <f t="shared" si="674"/>
        <v>0</v>
      </c>
      <c r="DG1431">
        <f t="shared" si="669"/>
        <v>0</v>
      </c>
      <c r="DH1431">
        <f t="shared" si="670"/>
        <v>0</v>
      </c>
      <c r="DI1431">
        <f t="shared" si="668"/>
        <v>0</v>
      </c>
      <c r="DJ1431">
        <f>DG1431</f>
        <v>0</v>
      </c>
      <c r="DK1431">
        <v>0</v>
      </c>
      <c r="DL1431" t="s">
        <v>3</v>
      </c>
      <c r="DM1431">
        <v>0</v>
      </c>
      <c r="DN1431" t="s">
        <v>3</v>
      </c>
      <c r="DO1431">
        <v>0</v>
      </c>
    </row>
    <row r="1432" spans="1:119" x14ac:dyDescent="0.2">
      <c r="A1432">
        <f>ROW(Source!A1733)</f>
        <v>1733</v>
      </c>
      <c r="B1432">
        <v>69726971</v>
      </c>
      <c r="C1432">
        <v>69735953</v>
      </c>
      <c r="D1432">
        <v>27440041</v>
      </c>
      <c r="E1432">
        <v>1</v>
      </c>
      <c r="F1432">
        <v>1</v>
      </c>
      <c r="G1432">
        <v>1</v>
      </c>
      <c r="H1432">
        <v>2</v>
      </c>
      <c r="I1432" t="s">
        <v>1003</v>
      </c>
      <c r="J1432" t="s">
        <v>1004</v>
      </c>
      <c r="K1432" t="s">
        <v>1005</v>
      </c>
      <c r="L1432">
        <v>1368</v>
      </c>
      <c r="N1432">
        <v>1011</v>
      </c>
      <c r="O1432" t="s">
        <v>978</v>
      </c>
      <c r="P1432" t="s">
        <v>978</v>
      </c>
      <c r="Q1432">
        <v>1</v>
      </c>
      <c r="W1432">
        <v>0</v>
      </c>
      <c r="X1432">
        <v>781889226</v>
      </c>
      <c r="Y1432">
        <f t="shared" si="671"/>
        <v>18.559999999999999</v>
      </c>
      <c r="AA1432">
        <v>0</v>
      </c>
      <c r="AB1432">
        <v>0.5</v>
      </c>
      <c r="AC1432">
        <v>0</v>
      </c>
      <c r="AD1432">
        <v>0</v>
      </c>
      <c r="AE1432">
        <v>0</v>
      </c>
      <c r="AF1432">
        <v>0.5</v>
      </c>
      <c r="AG1432">
        <v>0</v>
      </c>
      <c r="AH1432">
        <v>0</v>
      </c>
      <c r="AI1432">
        <v>1</v>
      </c>
      <c r="AJ1432">
        <v>1</v>
      </c>
      <c r="AK1432">
        <v>1</v>
      </c>
      <c r="AL1432">
        <v>1</v>
      </c>
      <c r="AM1432">
        <v>0</v>
      </c>
      <c r="AN1432">
        <v>0</v>
      </c>
      <c r="AO1432">
        <v>1</v>
      </c>
      <c r="AP1432">
        <v>1</v>
      </c>
      <c r="AQ1432">
        <v>0</v>
      </c>
      <c r="AR1432">
        <v>0</v>
      </c>
      <c r="AS1432" t="s">
        <v>3</v>
      </c>
      <c r="AT1432">
        <v>2.3199999999999998</v>
      </c>
      <c r="AU1432" t="s">
        <v>753</v>
      </c>
      <c r="AV1432">
        <v>0</v>
      </c>
      <c r="AW1432">
        <v>2</v>
      </c>
      <c r="AX1432">
        <v>69735962</v>
      </c>
      <c r="AY1432">
        <v>1</v>
      </c>
      <c r="AZ1432">
        <v>0</v>
      </c>
      <c r="BA1432">
        <v>1464</v>
      </c>
      <c r="BB1432">
        <v>0</v>
      </c>
      <c r="BC1432">
        <v>0</v>
      </c>
      <c r="BD1432">
        <v>0</v>
      </c>
      <c r="BE1432">
        <v>0</v>
      </c>
      <c r="BF1432">
        <v>0</v>
      </c>
      <c r="BG1432">
        <v>0</v>
      </c>
      <c r="BH1432">
        <v>0</v>
      </c>
      <c r="BI1432">
        <v>0</v>
      </c>
      <c r="BJ1432">
        <v>0</v>
      </c>
      <c r="BK1432">
        <v>0</v>
      </c>
      <c r="BL1432">
        <v>0</v>
      </c>
      <c r="BM1432">
        <v>0</v>
      </c>
      <c r="BN1432">
        <v>0</v>
      </c>
      <c r="BO1432">
        <v>0</v>
      </c>
      <c r="BP1432">
        <v>0</v>
      </c>
      <c r="BQ1432">
        <v>0</v>
      </c>
      <c r="BR1432">
        <v>0</v>
      </c>
      <c r="BS1432">
        <v>0</v>
      </c>
      <c r="BT1432">
        <v>0</v>
      </c>
      <c r="BU1432">
        <v>0</v>
      </c>
      <c r="BV1432">
        <v>0</v>
      </c>
      <c r="BW1432">
        <v>0</v>
      </c>
      <c r="CV1432">
        <v>0</v>
      </c>
      <c r="CW1432">
        <f>ROUND(Y1432*Source!I1733*DO1432,9)</f>
        <v>0</v>
      </c>
      <c r="CX1432">
        <f>ROUND(Y1432*Source!I1733,9)</f>
        <v>0</v>
      </c>
      <c r="CY1432">
        <f>AB1432</f>
        <v>0.5</v>
      </c>
      <c r="CZ1432">
        <f>AF1432</f>
        <v>0.5</v>
      </c>
      <c r="DA1432">
        <f>AJ1432</f>
        <v>1</v>
      </c>
      <c r="DB1432">
        <f t="shared" si="672"/>
        <v>9.2799999999999994</v>
      </c>
      <c r="DC1432">
        <f t="shared" si="673"/>
        <v>0</v>
      </c>
      <c r="DD1432" t="s">
        <v>3</v>
      </c>
      <c r="DE1432" t="s">
        <v>3</v>
      </c>
      <c r="DF1432">
        <f t="shared" si="674"/>
        <v>0</v>
      </c>
      <c r="DG1432">
        <f t="shared" si="669"/>
        <v>0</v>
      </c>
      <c r="DH1432">
        <f t="shared" si="670"/>
        <v>0</v>
      </c>
      <c r="DI1432">
        <f t="shared" si="668"/>
        <v>0</v>
      </c>
      <c r="DJ1432">
        <f>DG1432</f>
        <v>0</v>
      </c>
      <c r="DK1432">
        <v>0</v>
      </c>
      <c r="DL1432" t="s">
        <v>3</v>
      </c>
      <c r="DM1432">
        <v>0</v>
      </c>
      <c r="DN1432" t="s">
        <v>3</v>
      </c>
      <c r="DO1432">
        <v>0</v>
      </c>
    </row>
    <row r="1433" spans="1:119" x14ac:dyDescent="0.2">
      <c r="A1433">
        <f>ROW(Source!A1733)</f>
        <v>1733</v>
      </c>
      <c r="B1433">
        <v>69726971</v>
      </c>
      <c r="C1433">
        <v>69735953</v>
      </c>
      <c r="D1433">
        <v>61335865</v>
      </c>
      <c r="E1433">
        <v>1</v>
      </c>
      <c r="F1433">
        <v>1</v>
      </c>
      <c r="G1433">
        <v>1</v>
      </c>
      <c r="H1433">
        <v>3</v>
      </c>
      <c r="I1433" t="s">
        <v>502</v>
      </c>
      <c r="J1433" t="s">
        <v>504</v>
      </c>
      <c r="K1433" t="s">
        <v>503</v>
      </c>
      <c r="L1433">
        <v>1339</v>
      </c>
      <c r="N1433">
        <v>1007</v>
      </c>
      <c r="O1433" t="s">
        <v>40</v>
      </c>
      <c r="P1433" t="s">
        <v>40</v>
      </c>
      <c r="Q1433">
        <v>1</v>
      </c>
      <c r="W1433">
        <v>0</v>
      </c>
      <c r="X1433">
        <v>-1690895291</v>
      </c>
      <c r="Y1433">
        <f t="shared" si="671"/>
        <v>4.08</v>
      </c>
      <c r="AA1433">
        <v>531.91</v>
      </c>
      <c r="AB1433">
        <v>0</v>
      </c>
      <c r="AC1433">
        <v>0</v>
      </c>
      <c r="AD1433">
        <v>0</v>
      </c>
      <c r="AE1433">
        <v>531.91</v>
      </c>
      <c r="AF1433">
        <v>0</v>
      </c>
      <c r="AG1433">
        <v>0</v>
      </c>
      <c r="AH1433">
        <v>0</v>
      </c>
      <c r="AI1433">
        <v>1</v>
      </c>
      <c r="AJ1433">
        <v>1</v>
      </c>
      <c r="AK1433">
        <v>1</v>
      </c>
      <c r="AL1433">
        <v>1</v>
      </c>
      <c r="AM1433">
        <v>0</v>
      </c>
      <c r="AN1433">
        <v>0</v>
      </c>
      <c r="AO1433">
        <v>0</v>
      </c>
      <c r="AP1433">
        <v>1</v>
      </c>
      <c r="AQ1433">
        <v>0</v>
      </c>
      <c r="AR1433">
        <v>0</v>
      </c>
      <c r="AS1433" t="s">
        <v>3</v>
      </c>
      <c r="AT1433">
        <v>0.51</v>
      </c>
      <c r="AU1433" t="s">
        <v>753</v>
      </c>
      <c r="AV1433">
        <v>0</v>
      </c>
      <c r="AW1433">
        <v>1</v>
      </c>
      <c r="AX1433">
        <v>-1</v>
      </c>
      <c r="AY1433">
        <v>0</v>
      </c>
      <c r="AZ1433">
        <v>0</v>
      </c>
      <c r="BA1433" t="s">
        <v>3</v>
      </c>
      <c r="BB1433">
        <v>0</v>
      </c>
      <c r="BC1433">
        <v>0</v>
      </c>
      <c r="BD1433">
        <v>0</v>
      </c>
      <c r="BE1433">
        <v>0</v>
      </c>
      <c r="BF1433">
        <v>0</v>
      </c>
      <c r="BG1433">
        <v>0</v>
      </c>
      <c r="BH1433">
        <v>0</v>
      </c>
      <c r="BI1433">
        <v>0</v>
      </c>
      <c r="BJ1433">
        <v>0</v>
      </c>
      <c r="BK1433">
        <v>0</v>
      </c>
      <c r="BL1433">
        <v>0</v>
      </c>
      <c r="BM1433">
        <v>0</v>
      </c>
      <c r="BN1433">
        <v>0</v>
      </c>
      <c r="BO1433">
        <v>0</v>
      </c>
      <c r="BP1433">
        <v>0</v>
      </c>
      <c r="BQ1433">
        <v>0</v>
      </c>
      <c r="BR1433">
        <v>0</v>
      </c>
      <c r="BS1433">
        <v>0</v>
      </c>
      <c r="BT1433">
        <v>0</v>
      </c>
      <c r="BU1433">
        <v>0</v>
      </c>
      <c r="BV1433">
        <v>0</v>
      </c>
      <c r="BW1433">
        <v>0</v>
      </c>
      <c r="CV1433">
        <v>0</v>
      </c>
      <c r="CW1433">
        <v>0</v>
      </c>
      <c r="CX1433">
        <f>ROUND(Y1433*Source!I1733,9)</f>
        <v>0</v>
      </c>
      <c r="CY1433">
        <f>AA1433</f>
        <v>531.91</v>
      </c>
      <c r="CZ1433">
        <f>AE1433</f>
        <v>531.91</v>
      </c>
      <c r="DA1433">
        <f>AI1433</f>
        <v>1</v>
      </c>
      <c r="DB1433">
        <f t="shared" si="672"/>
        <v>2170.16</v>
      </c>
      <c r="DC1433">
        <f t="shared" si="673"/>
        <v>0</v>
      </c>
      <c r="DD1433" t="s">
        <v>3</v>
      </c>
      <c r="DE1433" t="s">
        <v>3</v>
      </c>
      <c r="DF1433">
        <f t="shared" si="674"/>
        <v>0</v>
      </c>
      <c r="DG1433">
        <f t="shared" si="669"/>
        <v>0</v>
      </c>
      <c r="DH1433">
        <f t="shared" si="670"/>
        <v>0</v>
      </c>
      <c r="DI1433">
        <f t="shared" si="668"/>
        <v>0</v>
      </c>
      <c r="DJ1433">
        <f>DF1433</f>
        <v>0</v>
      </c>
      <c r="DK1433">
        <v>0</v>
      </c>
      <c r="DL1433" t="s">
        <v>3</v>
      </c>
      <c r="DM1433">
        <v>0</v>
      </c>
      <c r="DN1433" t="s">
        <v>3</v>
      </c>
      <c r="DO1433">
        <v>0</v>
      </c>
    </row>
    <row r="1434" spans="1:119" x14ac:dyDescent="0.2">
      <c r="A1434">
        <f>ROW(Source!A1734)</f>
        <v>1734</v>
      </c>
      <c r="B1434">
        <v>69726884</v>
      </c>
      <c r="C1434">
        <v>69735953</v>
      </c>
      <c r="D1434">
        <v>27496319</v>
      </c>
      <c r="E1434">
        <v>1</v>
      </c>
      <c r="F1434">
        <v>1</v>
      </c>
      <c r="G1434">
        <v>1</v>
      </c>
      <c r="H1434">
        <v>1</v>
      </c>
      <c r="I1434" t="s">
        <v>1001</v>
      </c>
      <c r="J1434" t="s">
        <v>3</v>
      </c>
      <c r="K1434" t="s">
        <v>1002</v>
      </c>
      <c r="L1434">
        <v>1369</v>
      </c>
      <c r="N1434">
        <v>1013</v>
      </c>
      <c r="O1434" t="s">
        <v>974</v>
      </c>
      <c r="P1434" t="s">
        <v>974</v>
      </c>
      <c r="Q1434">
        <v>1</v>
      </c>
      <c r="W1434">
        <v>0</v>
      </c>
      <c r="X1434">
        <v>1189128158</v>
      </c>
      <c r="Y1434">
        <f t="shared" si="671"/>
        <v>4</v>
      </c>
      <c r="AA1434">
        <v>0</v>
      </c>
      <c r="AB1434">
        <v>0</v>
      </c>
      <c r="AC1434">
        <v>0</v>
      </c>
      <c r="AD1434">
        <v>203.13</v>
      </c>
      <c r="AE1434">
        <v>0</v>
      </c>
      <c r="AF1434">
        <v>0</v>
      </c>
      <c r="AG1434">
        <v>0</v>
      </c>
      <c r="AH1434">
        <v>8.01</v>
      </c>
      <c r="AI1434">
        <v>1</v>
      </c>
      <c r="AJ1434">
        <v>1</v>
      </c>
      <c r="AK1434">
        <v>1</v>
      </c>
      <c r="AL1434">
        <v>25.36</v>
      </c>
      <c r="AM1434">
        <v>5</v>
      </c>
      <c r="AN1434">
        <v>0</v>
      </c>
      <c r="AO1434">
        <v>1</v>
      </c>
      <c r="AP1434">
        <v>1</v>
      </c>
      <c r="AQ1434">
        <v>0</v>
      </c>
      <c r="AR1434">
        <v>0</v>
      </c>
      <c r="AS1434" t="s">
        <v>3</v>
      </c>
      <c r="AT1434">
        <v>0.5</v>
      </c>
      <c r="AU1434" t="s">
        <v>753</v>
      </c>
      <c r="AV1434">
        <v>1</v>
      </c>
      <c r="AW1434">
        <v>2</v>
      </c>
      <c r="AX1434">
        <v>69735959</v>
      </c>
      <c r="AY1434">
        <v>1</v>
      </c>
      <c r="AZ1434">
        <v>0</v>
      </c>
      <c r="BA1434">
        <v>1466</v>
      </c>
      <c r="BB1434">
        <v>0</v>
      </c>
      <c r="BC1434">
        <v>0</v>
      </c>
      <c r="BD1434">
        <v>0</v>
      </c>
      <c r="BE1434">
        <v>0</v>
      </c>
      <c r="BF1434">
        <v>0</v>
      </c>
      <c r="BG1434">
        <v>0</v>
      </c>
      <c r="BH1434">
        <v>0</v>
      </c>
      <c r="BI1434">
        <v>0</v>
      </c>
      <c r="BJ1434">
        <v>0</v>
      </c>
      <c r="BK1434">
        <v>0</v>
      </c>
      <c r="BL1434">
        <v>0</v>
      </c>
      <c r="BM1434">
        <v>0</v>
      </c>
      <c r="BN1434">
        <v>0</v>
      </c>
      <c r="BO1434">
        <v>0</v>
      </c>
      <c r="BP1434">
        <v>0</v>
      </c>
      <c r="BQ1434">
        <v>0</v>
      </c>
      <c r="BR1434">
        <v>0</v>
      </c>
      <c r="BS1434">
        <v>0</v>
      </c>
      <c r="BT1434">
        <v>0</v>
      </c>
      <c r="BU1434">
        <v>0</v>
      </c>
      <c r="BV1434">
        <v>0</v>
      </c>
      <c r="BW1434">
        <v>0</v>
      </c>
      <c r="CU1434">
        <f>ROUND(AT1434*Source!I1734*AH1434*AL1434,0)</f>
        <v>0</v>
      </c>
      <c r="CV1434">
        <f>ROUND(Y1434*Source!I1734,9)</f>
        <v>0</v>
      </c>
      <c r="CW1434">
        <v>0</v>
      </c>
      <c r="CX1434">
        <f>ROUND(Y1434*Source!I1734,9)</f>
        <v>0</v>
      </c>
      <c r="CY1434">
        <f>AD1434</f>
        <v>203.13</v>
      </c>
      <c r="CZ1434">
        <f>AH1434</f>
        <v>8.01</v>
      </c>
      <c r="DA1434">
        <f>AL1434</f>
        <v>25.36</v>
      </c>
      <c r="DB1434">
        <f t="shared" si="672"/>
        <v>32.08</v>
      </c>
      <c r="DC1434">
        <f t="shared" si="673"/>
        <v>0</v>
      </c>
      <c r="DD1434" t="s">
        <v>3</v>
      </c>
      <c r="DE1434" t="s">
        <v>3</v>
      </c>
      <c r="DF1434">
        <f t="shared" si="674"/>
        <v>0</v>
      </c>
      <c r="DG1434">
        <f t="shared" si="669"/>
        <v>0</v>
      </c>
      <c r="DH1434">
        <f t="shared" si="670"/>
        <v>0</v>
      </c>
      <c r="DI1434">
        <f>ROUND(ROUND(AH1434*AL1434,0)*CX1434,0)</f>
        <v>0</v>
      </c>
      <c r="DJ1434">
        <f>DI1434</f>
        <v>0</v>
      </c>
      <c r="DK1434">
        <v>0</v>
      </c>
      <c r="DL1434" t="s">
        <v>3</v>
      </c>
      <c r="DM1434">
        <v>0</v>
      </c>
      <c r="DN1434" t="s">
        <v>3</v>
      </c>
      <c r="DO1434">
        <v>0</v>
      </c>
    </row>
    <row r="1435" spans="1:119" x14ac:dyDescent="0.2">
      <c r="A1435">
        <f>ROW(Source!A1734)</f>
        <v>1734</v>
      </c>
      <c r="B1435">
        <v>69726884</v>
      </c>
      <c r="C1435">
        <v>69735953</v>
      </c>
      <c r="D1435">
        <v>121548</v>
      </c>
      <c r="E1435">
        <v>1</v>
      </c>
      <c r="F1435">
        <v>1</v>
      </c>
      <c r="G1435">
        <v>1</v>
      </c>
      <c r="H1435">
        <v>1</v>
      </c>
      <c r="I1435" t="s">
        <v>36</v>
      </c>
      <c r="J1435" t="s">
        <v>3</v>
      </c>
      <c r="K1435" t="s">
        <v>981</v>
      </c>
      <c r="L1435">
        <v>608254</v>
      </c>
      <c r="N1435">
        <v>1013</v>
      </c>
      <c r="O1435" t="s">
        <v>982</v>
      </c>
      <c r="P1435" t="s">
        <v>982</v>
      </c>
      <c r="Q1435">
        <v>1</v>
      </c>
      <c r="W1435">
        <v>0</v>
      </c>
      <c r="X1435">
        <v>-185737400</v>
      </c>
      <c r="Y1435">
        <f t="shared" si="671"/>
        <v>1.68</v>
      </c>
      <c r="AA1435">
        <v>0</v>
      </c>
      <c r="AB1435">
        <v>0</v>
      </c>
      <c r="AC1435">
        <v>0</v>
      </c>
      <c r="AD1435">
        <v>0</v>
      </c>
      <c r="AE1435">
        <v>0</v>
      </c>
      <c r="AF1435">
        <v>0</v>
      </c>
      <c r="AG1435">
        <v>0</v>
      </c>
      <c r="AH1435">
        <v>0</v>
      </c>
      <c r="AI1435">
        <v>1</v>
      </c>
      <c r="AJ1435">
        <v>1</v>
      </c>
      <c r="AK1435">
        <v>19.8</v>
      </c>
      <c r="AL1435">
        <v>1</v>
      </c>
      <c r="AM1435">
        <v>5</v>
      </c>
      <c r="AN1435">
        <v>0</v>
      </c>
      <c r="AO1435">
        <v>1</v>
      </c>
      <c r="AP1435">
        <v>1</v>
      </c>
      <c r="AQ1435">
        <v>0</v>
      </c>
      <c r="AR1435">
        <v>0</v>
      </c>
      <c r="AS1435" t="s">
        <v>3</v>
      </c>
      <c r="AT1435">
        <v>0.21</v>
      </c>
      <c r="AU1435" t="s">
        <v>753</v>
      </c>
      <c r="AV1435">
        <v>2</v>
      </c>
      <c r="AW1435">
        <v>2</v>
      </c>
      <c r="AX1435">
        <v>69735960</v>
      </c>
      <c r="AY1435">
        <v>1</v>
      </c>
      <c r="AZ1435">
        <v>0</v>
      </c>
      <c r="BA1435">
        <v>1467</v>
      </c>
      <c r="BB1435">
        <v>0</v>
      </c>
      <c r="BC1435">
        <v>0</v>
      </c>
      <c r="BD1435">
        <v>0</v>
      </c>
      <c r="BE1435">
        <v>0</v>
      </c>
      <c r="BF1435">
        <v>0</v>
      </c>
      <c r="BG1435">
        <v>0</v>
      </c>
      <c r="BH1435">
        <v>0</v>
      </c>
      <c r="BI1435">
        <v>0</v>
      </c>
      <c r="BJ1435">
        <v>0</v>
      </c>
      <c r="BK1435">
        <v>0</v>
      </c>
      <c r="BL1435">
        <v>0</v>
      </c>
      <c r="BM1435">
        <v>0</v>
      </c>
      <c r="BN1435">
        <v>0</v>
      </c>
      <c r="BO1435">
        <v>0</v>
      </c>
      <c r="BP1435">
        <v>0</v>
      </c>
      <c r="BQ1435">
        <v>0</v>
      </c>
      <c r="BR1435">
        <v>0</v>
      </c>
      <c r="BS1435">
        <v>0</v>
      </c>
      <c r="BT1435">
        <v>0</v>
      </c>
      <c r="BU1435">
        <v>0</v>
      </c>
      <c r="BV1435">
        <v>0</v>
      </c>
      <c r="BW1435">
        <v>0</v>
      </c>
      <c r="CV1435">
        <v>0</v>
      </c>
      <c r="CW1435">
        <v>0</v>
      </c>
      <c r="CX1435">
        <f>ROUND(Y1435*Source!I1734,9)</f>
        <v>0</v>
      </c>
      <c r="CY1435">
        <f>AD1435</f>
        <v>0</v>
      </c>
      <c r="CZ1435">
        <f>AH1435</f>
        <v>0</v>
      </c>
      <c r="DA1435">
        <f>AL1435</f>
        <v>1</v>
      </c>
      <c r="DB1435">
        <f t="shared" si="672"/>
        <v>0</v>
      </c>
      <c r="DC1435">
        <f t="shared" si="673"/>
        <v>0</v>
      </c>
      <c r="DD1435" t="s">
        <v>3</v>
      </c>
      <c r="DE1435" t="s">
        <v>3</v>
      </c>
      <c r="DF1435">
        <f t="shared" si="674"/>
        <v>0</v>
      </c>
      <c r="DG1435">
        <f t="shared" si="669"/>
        <v>0</v>
      </c>
      <c r="DH1435">
        <f>ROUND(ROUND(AG1435*AK1435,0)*CX1435,0)</f>
        <v>0</v>
      </c>
      <c r="DI1435">
        <f t="shared" ref="DI1435:DI1450" si="675">ROUND(ROUND(AH1435,0)*CX1435,0)</f>
        <v>0</v>
      </c>
      <c r="DJ1435">
        <f>DI1435</f>
        <v>0</v>
      </c>
      <c r="DK1435">
        <v>0</v>
      </c>
      <c r="DL1435" t="s">
        <v>3</v>
      </c>
      <c r="DM1435">
        <v>0</v>
      </c>
      <c r="DN1435" t="s">
        <v>3</v>
      </c>
      <c r="DO1435">
        <v>0</v>
      </c>
    </row>
    <row r="1436" spans="1:119" x14ac:dyDescent="0.2">
      <c r="A1436">
        <f>ROW(Source!A1734)</f>
        <v>1734</v>
      </c>
      <c r="B1436">
        <v>69726884</v>
      </c>
      <c r="C1436">
        <v>69735953</v>
      </c>
      <c r="D1436">
        <v>27439630</v>
      </c>
      <c r="E1436">
        <v>1</v>
      </c>
      <c r="F1436">
        <v>1</v>
      </c>
      <c r="G1436">
        <v>1</v>
      </c>
      <c r="H1436">
        <v>2</v>
      </c>
      <c r="I1436" t="s">
        <v>986</v>
      </c>
      <c r="J1436" t="s">
        <v>987</v>
      </c>
      <c r="K1436" t="s">
        <v>988</v>
      </c>
      <c r="L1436">
        <v>1368</v>
      </c>
      <c r="N1436">
        <v>1011</v>
      </c>
      <c r="O1436" t="s">
        <v>978</v>
      </c>
      <c r="P1436" t="s">
        <v>978</v>
      </c>
      <c r="Q1436">
        <v>1</v>
      </c>
      <c r="W1436">
        <v>0</v>
      </c>
      <c r="X1436">
        <v>-72110300</v>
      </c>
      <c r="Y1436">
        <f t="shared" si="671"/>
        <v>1.68</v>
      </c>
      <c r="AA1436">
        <v>0</v>
      </c>
      <c r="AB1436">
        <v>245.16</v>
      </c>
      <c r="AC1436">
        <v>269.48</v>
      </c>
      <c r="AD1436">
        <v>0</v>
      </c>
      <c r="AE1436">
        <v>0</v>
      </c>
      <c r="AF1436">
        <v>31.27</v>
      </c>
      <c r="AG1436">
        <v>13.61</v>
      </c>
      <c r="AH1436">
        <v>0</v>
      </c>
      <c r="AI1436">
        <v>1</v>
      </c>
      <c r="AJ1436">
        <v>7.84</v>
      </c>
      <c r="AK1436">
        <v>19.8</v>
      </c>
      <c r="AL1436">
        <v>1</v>
      </c>
      <c r="AM1436">
        <v>5</v>
      </c>
      <c r="AN1436">
        <v>0</v>
      </c>
      <c r="AO1436">
        <v>1</v>
      </c>
      <c r="AP1436">
        <v>1</v>
      </c>
      <c r="AQ1436">
        <v>0</v>
      </c>
      <c r="AR1436">
        <v>0</v>
      </c>
      <c r="AS1436" t="s">
        <v>3</v>
      </c>
      <c r="AT1436">
        <v>0.21</v>
      </c>
      <c r="AU1436" t="s">
        <v>753</v>
      </c>
      <c r="AV1436">
        <v>0</v>
      </c>
      <c r="AW1436">
        <v>2</v>
      </c>
      <c r="AX1436">
        <v>69735961</v>
      </c>
      <c r="AY1436">
        <v>1</v>
      </c>
      <c r="AZ1436">
        <v>0</v>
      </c>
      <c r="BA1436">
        <v>1468</v>
      </c>
      <c r="BB1436">
        <v>0</v>
      </c>
      <c r="BC1436">
        <v>0</v>
      </c>
      <c r="BD1436">
        <v>0</v>
      </c>
      <c r="BE1436">
        <v>0</v>
      </c>
      <c r="BF1436">
        <v>0</v>
      </c>
      <c r="BG1436">
        <v>0</v>
      </c>
      <c r="BH1436">
        <v>0</v>
      </c>
      <c r="BI1436">
        <v>0</v>
      </c>
      <c r="BJ1436">
        <v>0</v>
      </c>
      <c r="BK1436">
        <v>0</v>
      </c>
      <c r="BL1436">
        <v>0</v>
      </c>
      <c r="BM1436">
        <v>0</v>
      </c>
      <c r="BN1436">
        <v>0</v>
      </c>
      <c r="BO1436">
        <v>0</v>
      </c>
      <c r="BP1436">
        <v>0</v>
      </c>
      <c r="BQ1436">
        <v>0</v>
      </c>
      <c r="BR1436">
        <v>0</v>
      </c>
      <c r="BS1436">
        <v>0</v>
      </c>
      <c r="BT1436">
        <v>0</v>
      </c>
      <c r="BU1436">
        <v>0</v>
      </c>
      <c r="BV1436">
        <v>0</v>
      </c>
      <c r="BW1436">
        <v>0</v>
      </c>
      <c r="CV1436">
        <v>0</v>
      </c>
      <c r="CW1436">
        <f>ROUND(Y1436*Source!I1734*DO1436,9)</f>
        <v>0</v>
      </c>
      <c r="CX1436">
        <f>ROUND(Y1436*Source!I1734,9)</f>
        <v>0</v>
      </c>
      <c r="CY1436">
        <f>AB1436</f>
        <v>245.16</v>
      </c>
      <c r="CZ1436">
        <f>AF1436</f>
        <v>31.27</v>
      </c>
      <c r="DA1436">
        <f>AJ1436</f>
        <v>7.84</v>
      </c>
      <c r="DB1436">
        <f t="shared" si="672"/>
        <v>52.56</v>
      </c>
      <c r="DC1436">
        <f t="shared" si="673"/>
        <v>22.88</v>
      </c>
      <c r="DD1436" t="s">
        <v>3</v>
      </c>
      <c r="DE1436" t="s">
        <v>3</v>
      </c>
      <c r="DF1436">
        <f t="shared" si="674"/>
        <v>0</v>
      </c>
      <c r="DG1436">
        <f>ROUND(ROUND(AF1436*AJ1436,0)*CX1436,0)</f>
        <v>0</v>
      </c>
      <c r="DH1436">
        <f>ROUND(ROUND(AG1436*AK1436,0)*CX1436,0)</f>
        <v>0</v>
      </c>
      <c r="DI1436">
        <f t="shared" si="675"/>
        <v>0</v>
      </c>
      <c r="DJ1436">
        <f>DG1436</f>
        <v>0</v>
      </c>
      <c r="DK1436">
        <v>0</v>
      </c>
      <c r="DL1436" t="s">
        <v>3</v>
      </c>
      <c r="DM1436">
        <v>0</v>
      </c>
      <c r="DN1436" t="s">
        <v>3</v>
      </c>
      <c r="DO1436">
        <v>0</v>
      </c>
    </row>
    <row r="1437" spans="1:119" x14ac:dyDescent="0.2">
      <c r="A1437">
        <f>ROW(Source!A1734)</f>
        <v>1734</v>
      </c>
      <c r="B1437">
        <v>69726884</v>
      </c>
      <c r="C1437">
        <v>69735953</v>
      </c>
      <c r="D1437">
        <v>27440041</v>
      </c>
      <c r="E1437">
        <v>1</v>
      </c>
      <c r="F1437">
        <v>1</v>
      </c>
      <c r="G1437">
        <v>1</v>
      </c>
      <c r="H1437">
        <v>2</v>
      </c>
      <c r="I1437" t="s">
        <v>1003</v>
      </c>
      <c r="J1437" t="s">
        <v>1004</v>
      </c>
      <c r="K1437" t="s">
        <v>1005</v>
      </c>
      <c r="L1437">
        <v>1368</v>
      </c>
      <c r="N1437">
        <v>1011</v>
      </c>
      <c r="O1437" t="s">
        <v>978</v>
      </c>
      <c r="P1437" t="s">
        <v>978</v>
      </c>
      <c r="Q1437">
        <v>1</v>
      </c>
      <c r="W1437">
        <v>0</v>
      </c>
      <c r="X1437">
        <v>781889226</v>
      </c>
      <c r="Y1437">
        <f t="shared" si="671"/>
        <v>18.559999999999999</v>
      </c>
      <c r="AA1437">
        <v>0</v>
      </c>
      <c r="AB1437">
        <v>3.92</v>
      </c>
      <c r="AC1437">
        <v>0</v>
      </c>
      <c r="AD1437">
        <v>0</v>
      </c>
      <c r="AE1437">
        <v>0</v>
      </c>
      <c r="AF1437">
        <v>0.5</v>
      </c>
      <c r="AG1437">
        <v>0</v>
      </c>
      <c r="AH1437">
        <v>0</v>
      </c>
      <c r="AI1437">
        <v>1</v>
      </c>
      <c r="AJ1437">
        <v>7.84</v>
      </c>
      <c r="AK1437">
        <v>19.8</v>
      </c>
      <c r="AL1437">
        <v>1</v>
      </c>
      <c r="AM1437">
        <v>5</v>
      </c>
      <c r="AN1437">
        <v>0</v>
      </c>
      <c r="AO1437">
        <v>1</v>
      </c>
      <c r="AP1437">
        <v>1</v>
      </c>
      <c r="AQ1437">
        <v>0</v>
      </c>
      <c r="AR1437">
        <v>0</v>
      </c>
      <c r="AS1437" t="s">
        <v>3</v>
      </c>
      <c r="AT1437">
        <v>2.3199999999999998</v>
      </c>
      <c r="AU1437" t="s">
        <v>753</v>
      </c>
      <c r="AV1437">
        <v>0</v>
      </c>
      <c r="AW1437">
        <v>2</v>
      </c>
      <c r="AX1437">
        <v>69735962</v>
      </c>
      <c r="AY1437">
        <v>1</v>
      </c>
      <c r="AZ1437">
        <v>0</v>
      </c>
      <c r="BA1437">
        <v>1469</v>
      </c>
      <c r="BB1437">
        <v>0</v>
      </c>
      <c r="BC1437">
        <v>0</v>
      </c>
      <c r="BD1437">
        <v>0</v>
      </c>
      <c r="BE1437">
        <v>0</v>
      </c>
      <c r="BF1437">
        <v>0</v>
      </c>
      <c r="BG1437">
        <v>0</v>
      </c>
      <c r="BH1437">
        <v>0</v>
      </c>
      <c r="BI1437">
        <v>0</v>
      </c>
      <c r="BJ1437">
        <v>0</v>
      </c>
      <c r="BK1437">
        <v>0</v>
      </c>
      <c r="BL1437">
        <v>0</v>
      </c>
      <c r="BM1437">
        <v>0</v>
      </c>
      <c r="BN1437">
        <v>0</v>
      </c>
      <c r="BO1437">
        <v>0</v>
      </c>
      <c r="BP1437">
        <v>0</v>
      </c>
      <c r="BQ1437">
        <v>0</v>
      </c>
      <c r="BR1437">
        <v>0</v>
      </c>
      <c r="BS1437">
        <v>0</v>
      </c>
      <c r="BT1437">
        <v>0</v>
      </c>
      <c r="BU1437">
        <v>0</v>
      </c>
      <c r="BV1437">
        <v>0</v>
      </c>
      <c r="BW1437">
        <v>0</v>
      </c>
      <c r="CV1437">
        <v>0</v>
      </c>
      <c r="CW1437">
        <f>ROUND(Y1437*Source!I1734*DO1437,9)</f>
        <v>0</v>
      </c>
      <c r="CX1437">
        <f>ROUND(Y1437*Source!I1734,9)</f>
        <v>0</v>
      </c>
      <c r="CY1437">
        <f>AB1437</f>
        <v>3.92</v>
      </c>
      <c r="CZ1437">
        <f>AF1437</f>
        <v>0.5</v>
      </c>
      <c r="DA1437">
        <f>AJ1437</f>
        <v>7.84</v>
      </c>
      <c r="DB1437">
        <f t="shared" si="672"/>
        <v>9.2799999999999994</v>
      </c>
      <c r="DC1437">
        <f t="shared" si="673"/>
        <v>0</v>
      </c>
      <c r="DD1437" t="s">
        <v>3</v>
      </c>
      <c r="DE1437" t="s">
        <v>3</v>
      </c>
      <c r="DF1437">
        <f t="shared" si="674"/>
        <v>0</v>
      </c>
      <c r="DG1437">
        <f>ROUND(ROUND(AF1437*AJ1437,0)*CX1437,0)</f>
        <v>0</v>
      </c>
      <c r="DH1437">
        <f>ROUND(ROUND(AG1437*AK1437,0)*CX1437,0)</f>
        <v>0</v>
      </c>
      <c r="DI1437">
        <f t="shared" si="675"/>
        <v>0</v>
      </c>
      <c r="DJ1437">
        <f>DG1437</f>
        <v>0</v>
      </c>
      <c r="DK1437">
        <v>0</v>
      </c>
      <c r="DL1437" t="s">
        <v>3</v>
      </c>
      <c r="DM1437">
        <v>0</v>
      </c>
      <c r="DN1437" t="s">
        <v>3</v>
      </c>
      <c r="DO1437">
        <v>0</v>
      </c>
    </row>
    <row r="1438" spans="1:119" x14ac:dyDescent="0.2">
      <c r="A1438">
        <f>ROW(Source!A1734)</f>
        <v>1734</v>
      </c>
      <c r="B1438">
        <v>69726884</v>
      </c>
      <c r="C1438">
        <v>69735953</v>
      </c>
      <c r="D1438">
        <v>61335865</v>
      </c>
      <c r="E1438">
        <v>1</v>
      </c>
      <c r="F1438">
        <v>1</v>
      </c>
      <c r="G1438">
        <v>1</v>
      </c>
      <c r="H1438">
        <v>3</v>
      </c>
      <c r="I1438" t="s">
        <v>502</v>
      </c>
      <c r="J1438" t="s">
        <v>504</v>
      </c>
      <c r="K1438" t="s">
        <v>503</v>
      </c>
      <c r="L1438">
        <v>1339</v>
      </c>
      <c r="N1438">
        <v>1007</v>
      </c>
      <c r="O1438" t="s">
        <v>40</v>
      </c>
      <c r="P1438" t="s">
        <v>40</v>
      </c>
      <c r="Q1438">
        <v>1</v>
      </c>
      <c r="W1438">
        <v>0</v>
      </c>
      <c r="X1438">
        <v>-1690895291</v>
      </c>
      <c r="Y1438">
        <f t="shared" si="671"/>
        <v>4.08</v>
      </c>
      <c r="AA1438">
        <v>4178.62</v>
      </c>
      <c r="AB1438">
        <v>0</v>
      </c>
      <c r="AC1438">
        <v>0</v>
      </c>
      <c r="AD1438">
        <v>0</v>
      </c>
      <c r="AE1438">
        <v>577.88000000000011</v>
      </c>
      <c r="AF1438">
        <v>0</v>
      </c>
      <c r="AG1438">
        <v>0</v>
      </c>
      <c r="AH1438">
        <v>0</v>
      </c>
      <c r="AI1438">
        <v>7.56</v>
      </c>
      <c r="AJ1438">
        <v>1</v>
      </c>
      <c r="AK1438">
        <v>1</v>
      </c>
      <c r="AL1438">
        <v>1</v>
      </c>
      <c r="AM1438">
        <v>5</v>
      </c>
      <c r="AN1438">
        <v>0</v>
      </c>
      <c r="AO1438">
        <v>0</v>
      </c>
      <c r="AP1438">
        <v>1</v>
      </c>
      <c r="AQ1438">
        <v>0</v>
      </c>
      <c r="AR1438">
        <v>0</v>
      </c>
      <c r="AS1438" t="s">
        <v>3</v>
      </c>
      <c r="AT1438">
        <v>0.51</v>
      </c>
      <c r="AU1438" t="s">
        <v>753</v>
      </c>
      <c r="AV1438">
        <v>0</v>
      </c>
      <c r="AW1438">
        <v>1</v>
      </c>
      <c r="AX1438">
        <v>-1</v>
      </c>
      <c r="AY1438">
        <v>0</v>
      </c>
      <c r="AZ1438">
        <v>0</v>
      </c>
      <c r="BA1438" t="s">
        <v>3</v>
      </c>
      <c r="BB1438">
        <v>0</v>
      </c>
      <c r="BC1438">
        <v>0</v>
      </c>
      <c r="BD1438">
        <v>0</v>
      </c>
      <c r="BE1438">
        <v>0</v>
      </c>
      <c r="BF1438">
        <v>0</v>
      </c>
      <c r="BG1438">
        <v>0</v>
      </c>
      <c r="BH1438">
        <v>0</v>
      </c>
      <c r="BI1438">
        <v>0</v>
      </c>
      <c r="BJ1438">
        <v>0</v>
      </c>
      <c r="BK1438">
        <v>0</v>
      </c>
      <c r="BL1438">
        <v>0</v>
      </c>
      <c r="BM1438">
        <v>0</v>
      </c>
      <c r="BN1438">
        <v>0</v>
      </c>
      <c r="BO1438">
        <v>0</v>
      </c>
      <c r="BP1438">
        <v>0</v>
      </c>
      <c r="BQ1438">
        <v>0</v>
      </c>
      <c r="BR1438">
        <v>0</v>
      </c>
      <c r="BS1438">
        <v>0</v>
      </c>
      <c r="BT1438">
        <v>0</v>
      </c>
      <c r="BU1438">
        <v>0</v>
      </c>
      <c r="BV1438">
        <v>0</v>
      </c>
      <c r="BW1438">
        <v>0</v>
      </c>
      <c r="CV1438">
        <v>0</v>
      </c>
      <c r="CW1438">
        <v>0</v>
      </c>
      <c r="CX1438">
        <f>ROUND(Y1438*Source!I1734,9)</f>
        <v>0</v>
      </c>
      <c r="CY1438">
        <f>AA1438</f>
        <v>4178.62</v>
      </c>
      <c r="CZ1438">
        <f>AE1438</f>
        <v>577.88000000000011</v>
      </c>
      <c r="DA1438">
        <f>AI1438</f>
        <v>7.56</v>
      </c>
      <c r="DB1438">
        <f t="shared" si="672"/>
        <v>2357.7600000000002</v>
      </c>
      <c r="DC1438">
        <f t="shared" si="673"/>
        <v>0</v>
      </c>
      <c r="DD1438" t="s">
        <v>3</v>
      </c>
      <c r="DE1438" t="s">
        <v>3</v>
      </c>
      <c r="DF1438">
        <f>ROUND(ROUND(AE1438*AI1438,0)*CX1438,0)</f>
        <v>0</v>
      </c>
      <c r="DG1438">
        <f t="shared" ref="DG1438:DG1452" si="676">ROUND(ROUND(AF1438,0)*CX1438,0)</f>
        <v>0</v>
      </c>
      <c r="DH1438">
        <f t="shared" ref="DH1438:DH1451" si="677">ROUND(ROUND(AG1438,0)*CX1438,0)</f>
        <v>0</v>
      </c>
      <c r="DI1438">
        <f t="shared" si="675"/>
        <v>0</v>
      </c>
      <c r="DJ1438">
        <f>DF1438</f>
        <v>0</v>
      </c>
      <c r="DK1438">
        <v>0</v>
      </c>
      <c r="DL1438" t="s">
        <v>3</v>
      </c>
      <c r="DM1438">
        <v>0</v>
      </c>
      <c r="DN1438" t="s">
        <v>3</v>
      </c>
      <c r="DO1438">
        <v>0</v>
      </c>
    </row>
    <row r="1439" spans="1:119" x14ac:dyDescent="0.2">
      <c r="A1439">
        <f>ROW(Source!A1737)</f>
        <v>1737</v>
      </c>
      <c r="B1439">
        <v>69726971</v>
      </c>
      <c r="C1439">
        <v>69735965</v>
      </c>
      <c r="D1439">
        <v>27498693</v>
      </c>
      <c r="E1439">
        <v>1</v>
      </c>
      <c r="F1439">
        <v>1</v>
      </c>
      <c r="G1439">
        <v>1</v>
      </c>
      <c r="H1439">
        <v>1</v>
      </c>
      <c r="I1439" t="s">
        <v>979</v>
      </c>
      <c r="J1439" t="s">
        <v>3</v>
      </c>
      <c r="K1439" t="s">
        <v>980</v>
      </c>
      <c r="L1439">
        <v>1369</v>
      </c>
      <c r="N1439">
        <v>1013</v>
      </c>
      <c r="O1439" t="s">
        <v>974</v>
      </c>
      <c r="P1439" t="s">
        <v>974</v>
      </c>
      <c r="Q1439">
        <v>1</v>
      </c>
      <c r="W1439">
        <v>0</v>
      </c>
      <c r="X1439">
        <v>-690051356</v>
      </c>
      <c r="Y1439">
        <f t="shared" ref="Y1439:Y1470" si="678">AT1439</f>
        <v>119.78</v>
      </c>
      <c r="AA1439">
        <v>0</v>
      </c>
      <c r="AB1439">
        <v>0</v>
      </c>
      <c r="AC1439">
        <v>0</v>
      </c>
      <c r="AD1439">
        <v>8.82</v>
      </c>
      <c r="AE1439">
        <v>0</v>
      </c>
      <c r="AF1439">
        <v>0</v>
      </c>
      <c r="AG1439">
        <v>0</v>
      </c>
      <c r="AH1439">
        <v>8.82</v>
      </c>
      <c r="AI1439">
        <v>1</v>
      </c>
      <c r="AJ1439">
        <v>1</v>
      </c>
      <c r="AK1439">
        <v>1</v>
      </c>
      <c r="AL1439">
        <v>1</v>
      </c>
      <c r="AM1439">
        <v>0</v>
      </c>
      <c r="AN1439">
        <v>0</v>
      </c>
      <c r="AO1439">
        <v>1</v>
      </c>
      <c r="AP1439">
        <v>0</v>
      </c>
      <c r="AQ1439">
        <v>0</v>
      </c>
      <c r="AR1439">
        <v>0</v>
      </c>
      <c r="AS1439" t="s">
        <v>3</v>
      </c>
      <c r="AT1439">
        <v>119.78</v>
      </c>
      <c r="AU1439" t="s">
        <v>3</v>
      </c>
      <c r="AV1439">
        <v>1</v>
      </c>
      <c r="AW1439">
        <v>2</v>
      </c>
      <c r="AX1439">
        <v>69735978</v>
      </c>
      <c r="AY1439">
        <v>1</v>
      </c>
      <c r="AZ1439">
        <v>0</v>
      </c>
      <c r="BA1439">
        <v>1471</v>
      </c>
      <c r="BB1439">
        <v>0</v>
      </c>
      <c r="BC1439">
        <v>0</v>
      </c>
      <c r="BD1439">
        <v>0</v>
      </c>
      <c r="BE1439">
        <v>0</v>
      </c>
      <c r="BF1439">
        <v>0</v>
      </c>
      <c r="BG1439">
        <v>0</v>
      </c>
      <c r="BH1439">
        <v>0</v>
      </c>
      <c r="BI1439">
        <v>0</v>
      </c>
      <c r="BJ1439">
        <v>0</v>
      </c>
      <c r="BK1439">
        <v>0</v>
      </c>
      <c r="BL1439">
        <v>0</v>
      </c>
      <c r="BM1439">
        <v>0</v>
      </c>
      <c r="BN1439">
        <v>0</v>
      </c>
      <c r="BO1439">
        <v>0</v>
      </c>
      <c r="BP1439">
        <v>0</v>
      </c>
      <c r="BQ1439">
        <v>0</v>
      </c>
      <c r="BR1439">
        <v>0</v>
      </c>
      <c r="BS1439">
        <v>0</v>
      </c>
      <c r="BT1439">
        <v>0</v>
      </c>
      <c r="BU1439">
        <v>0</v>
      </c>
      <c r="BV1439">
        <v>0</v>
      </c>
      <c r="BW1439">
        <v>0</v>
      </c>
      <c r="CU1439">
        <f>ROUND(AT1439*Source!I1737*AH1439*AL1439,0)</f>
        <v>0</v>
      </c>
      <c r="CV1439">
        <f>ROUND(Y1439*Source!I1737,9)</f>
        <v>0</v>
      </c>
      <c r="CW1439">
        <v>0</v>
      </c>
      <c r="CX1439">
        <f>ROUND(Y1439*Source!I1737,9)</f>
        <v>0</v>
      </c>
      <c r="CY1439">
        <f>AD1439</f>
        <v>8.82</v>
      </c>
      <c r="CZ1439">
        <f>AH1439</f>
        <v>8.82</v>
      </c>
      <c r="DA1439">
        <f>AL1439</f>
        <v>1</v>
      </c>
      <c r="DB1439">
        <f t="shared" ref="DB1439:DB1470" si="679">ROUND(ROUND(AT1439*CZ1439,2),2)</f>
        <v>1056.46</v>
      </c>
      <c r="DC1439">
        <f t="shared" ref="DC1439:DC1470" si="680">ROUND(ROUND(AT1439*AG1439,2),2)</f>
        <v>0</v>
      </c>
      <c r="DD1439" t="s">
        <v>3</v>
      </c>
      <c r="DE1439" t="s">
        <v>3</v>
      </c>
      <c r="DF1439">
        <f t="shared" ref="DF1439:DF1456" si="681">ROUND(ROUND(AE1439,0)*CX1439,0)</f>
        <v>0</v>
      </c>
      <c r="DG1439">
        <f t="shared" si="676"/>
        <v>0</v>
      </c>
      <c r="DH1439">
        <f t="shared" si="677"/>
        <v>0</v>
      </c>
      <c r="DI1439">
        <f t="shared" si="675"/>
        <v>0</v>
      </c>
      <c r="DJ1439">
        <f>DI1439</f>
        <v>0</v>
      </c>
      <c r="DK1439">
        <v>0</v>
      </c>
      <c r="DL1439" t="s">
        <v>3</v>
      </c>
      <c r="DM1439">
        <v>0</v>
      </c>
      <c r="DN1439" t="s">
        <v>3</v>
      </c>
      <c r="DO1439">
        <v>0</v>
      </c>
    </row>
    <row r="1440" spans="1:119" x14ac:dyDescent="0.2">
      <c r="A1440">
        <f>ROW(Source!A1737)</f>
        <v>1737</v>
      </c>
      <c r="B1440">
        <v>69726971</v>
      </c>
      <c r="C1440">
        <v>69735965</v>
      </c>
      <c r="D1440">
        <v>121548</v>
      </c>
      <c r="E1440">
        <v>1</v>
      </c>
      <c r="F1440">
        <v>1</v>
      </c>
      <c r="G1440">
        <v>1</v>
      </c>
      <c r="H1440">
        <v>1</v>
      </c>
      <c r="I1440" t="s">
        <v>36</v>
      </c>
      <c r="J1440" t="s">
        <v>3</v>
      </c>
      <c r="K1440" t="s">
        <v>981</v>
      </c>
      <c r="L1440">
        <v>608254</v>
      </c>
      <c r="N1440">
        <v>1013</v>
      </c>
      <c r="O1440" t="s">
        <v>982</v>
      </c>
      <c r="P1440" t="s">
        <v>982</v>
      </c>
      <c r="Q1440">
        <v>1</v>
      </c>
      <c r="W1440">
        <v>0</v>
      </c>
      <c r="X1440">
        <v>-185737400</v>
      </c>
      <c r="Y1440">
        <f t="shared" si="678"/>
        <v>4.22</v>
      </c>
      <c r="AA1440">
        <v>0</v>
      </c>
      <c r="AB1440">
        <v>0</v>
      </c>
      <c r="AC1440">
        <v>0</v>
      </c>
      <c r="AD1440">
        <v>0</v>
      </c>
      <c r="AE1440">
        <v>0</v>
      </c>
      <c r="AF1440">
        <v>0</v>
      </c>
      <c r="AG1440">
        <v>0</v>
      </c>
      <c r="AH1440">
        <v>0</v>
      </c>
      <c r="AI1440">
        <v>1</v>
      </c>
      <c r="AJ1440">
        <v>1</v>
      </c>
      <c r="AK1440">
        <v>1</v>
      </c>
      <c r="AL1440">
        <v>1</v>
      </c>
      <c r="AM1440">
        <v>0</v>
      </c>
      <c r="AN1440">
        <v>0</v>
      </c>
      <c r="AO1440">
        <v>1</v>
      </c>
      <c r="AP1440">
        <v>0</v>
      </c>
      <c r="AQ1440">
        <v>0</v>
      </c>
      <c r="AR1440">
        <v>0</v>
      </c>
      <c r="AS1440" t="s">
        <v>3</v>
      </c>
      <c r="AT1440">
        <v>4.22</v>
      </c>
      <c r="AU1440" t="s">
        <v>3</v>
      </c>
      <c r="AV1440">
        <v>2</v>
      </c>
      <c r="AW1440">
        <v>2</v>
      </c>
      <c r="AX1440">
        <v>69735979</v>
      </c>
      <c r="AY1440">
        <v>1</v>
      </c>
      <c r="AZ1440">
        <v>0</v>
      </c>
      <c r="BA1440">
        <v>1472</v>
      </c>
      <c r="BB1440">
        <v>0</v>
      </c>
      <c r="BC1440">
        <v>0</v>
      </c>
      <c r="BD1440">
        <v>0</v>
      </c>
      <c r="BE1440">
        <v>0</v>
      </c>
      <c r="BF1440">
        <v>0</v>
      </c>
      <c r="BG1440">
        <v>0</v>
      </c>
      <c r="BH1440">
        <v>0</v>
      </c>
      <c r="BI1440">
        <v>0</v>
      </c>
      <c r="BJ1440">
        <v>0</v>
      </c>
      <c r="BK1440">
        <v>0</v>
      </c>
      <c r="BL1440">
        <v>0</v>
      </c>
      <c r="BM1440">
        <v>0</v>
      </c>
      <c r="BN1440">
        <v>0</v>
      </c>
      <c r="BO1440">
        <v>0</v>
      </c>
      <c r="BP1440">
        <v>0</v>
      </c>
      <c r="BQ1440">
        <v>0</v>
      </c>
      <c r="BR1440">
        <v>0</v>
      </c>
      <c r="BS1440">
        <v>0</v>
      </c>
      <c r="BT1440">
        <v>0</v>
      </c>
      <c r="BU1440">
        <v>0</v>
      </c>
      <c r="BV1440">
        <v>0</v>
      </c>
      <c r="BW1440">
        <v>0</v>
      </c>
      <c r="CV1440">
        <v>0</v>
      </c>
      <c r="CW1440">
        <v>0</v>
      </c>
      <c r="CX1440">
        <f>ROUND(Y1440*Source!I1737,9)</f>
        <v>0</v>
      </c>
      <c r="CY1440">
        <f>AD1440</f>
        <v>0</v>
      </c>
      <c r="CZ1440">
        <f>AH1440</f>
        <v>0</v>
      </c>
      <c r="DA1440">
        <f>AL1440</f>
        <v>1</v>
      </c>
      <c r="DB1440">
        <f t="shared" si="679"/>
        <v>0</v>
      </c>
      <c r="DC1440">
        <f t="shared" si="680"/>
        <v>0</v>
      </c>
      <c r="DD1440" t="s">
        <v>3</v>
      </c>
      <c r="DE1440" t="s">
        <v>3</v>
      </c>
      <c r="DF1440">
        <f t="shared" si="681"/>
        <v>0</v>
      </c>
      <c r="DG1440">
        <f t="shared" si="676"/>
        <v>0</v>
      </c>
      <c r="DH1440">
        <f t="shared" si="677"/>
        <v>0</v>
      </c>
      <c r="DI1440">
        <f t="shared" si="675"/>
        <v>0</v>
      </c>
      <c r="DJ1440">
        <f>DI1440</f>
        <v>0</v>
      </c>
      <c r="DK1440">
        <v>0</v>
      </c>
      <c r="DL1440" t="s">
        <v>3</v>
      </c>
      <c r="DM1440">
        <v>0</v>
      </c>
      <c r="DN1440" t="s">
        <v>3</v>
      </c>
      <c r="DO1440">
        <v>0</v>
      </c>
    </row>
    <row r="1441" spans="1:119" x14ac:dyDescent="0.2">
      <c r="A1441">
        <f>ROW(Source!A1737)</f>
        <v>1737</v>
      </c>
      <c r="B1441">
        <v>69726971</v>
      </c>
      <c r="C1441">
        <v>69735965</v>
      </c>
      <c r="D1441">
        <v>27439571</v>
      </c>
      <c r="E1441">
        <v>1</v>
      </c>
      <c r="F1441">
        <v>1</v>
      </c>
      <c r="G1441">
        <v>1</v>
      </c>
      <c r="H1441">
        <v>2</v>
      </c>
      <c r="I1441" t="s">
        <v>983</v>
      </c>
      <c r="J1441" t="s">
        <v>984</v>
      </c>
      <c r="K1441" t="s">
        <v>985</v>
      </c>
      <c r="L1441">
        <v>1368</v>
      </c>
      <c r="N1441">
        <v>1011</v>
      </c>
      <c r="O1441" t="s">
        <v>978</v>
      </c>
      <c r="P1441" t="s">
        <v>978</v>
      </c>
      <c r="Q1441">
        <v>1</v>
      </c>
      <c r="W1441">
        <v>0</v>
      </c>
      <c r="X1441">
        <v>1462286705</v>
      </c>
      <c r="Y1441">
        <f t="shared" si="678"/>
        <v>0.36</v>
      </c>
      <c r="AA1441">
        <v>0</v>
      </c>
      <c r="AB1441">
        <v>88.42</v>
      </c>
      <c r="AC1441">
        <v>10.14</v>
      </c>
      <c r="AD1441">
        <v>0</v>
      </c>
      <c r="AE1441">
        <v>0</v>
      </c>
      <c r="AF1441">
        <v>88.42</v>
      </c>
      <c r="AG1441">
        <v>10.14</v>
      </c>
      <c r="AH1441">
        <v>0</v>
      </c>
      <c r="AI1441">
        <v>1</v>
      </c>
      <c r="AJ1441">
        <v>1</v>
      </c>
      <c r="AK1441">
        <v>1</v>
      </c>
      <c r="AL1441">
        <v>1</v>
      </c>
      <c r="AM1441">
        <v>0</v>
      </c>
      <c r="AN1441">
        <v>0</v>
      </c>
      <c r="AO1441">
        <v>1</v>
      </c>
      <c r="AP1441">
        <v>0</v>
      </c>
      <c r="AQ1441">
        <v>0</v>
      </c>
      <c r="AR1441">
        <v>0</v>
      </c>
      <c r="AS1441" t="s">
        <v>3</v>
      </c>
      <c r="AT1441">
        <v>0.36</v>
      </c>
      <c r="AU1441" t="s">
        <v>3</v>
      </c>
      <c r="AV1441">
        <v>0</v>
      </c>
      <c r="AW1441">
        <v>2</v>
      </c>
      <c r="AX1441">
        <v>69735980</v>
      </c>
      <c r="AY1441">
        <v>1</v>
      </c>
      <c r="AZ1441">
        <v>0</v>
      </c>
      <c r="BA1441">
        <v>1473</v>
      </c>
      <c r="BB1441">
        <v>0</v>
      </c>
      <c r="BC1441">
        <v>0</v>
      </c>
      <c r="BD1441">
        <v>0</v>
      </c>
      <c r="BE1441">
        <v>0</v>
      </c>
      <c r="BF1441">
        <v>0</v>
      </c>
      <c r="BG1441">
        <v>0</v>
      </c>
      <c r="BH1441">
        <v>0</v>
      </c>
      <c r="BI1441">
        <v>0</v>
      </c>
      <c r="BJ1441">
        <v>0</v>
      </c>
      <c r="BK1441">
        <v>0</v>
      </c>
      <c r="BL1441">
        <v>0</v>
      </c>
      <c r="BM1441">
        <v>0</v>
      </c>
      <c r="BN1441">
        <v>0</v>
      </c>
      <c r="BO1441">
        <v>0</v>
      </c>
      <c r="BP1441">
        <v>0</v>
      </c>
      <c r="BQ1441">
        <v>0</v>
      </c>
      <c r="BR1441">
        <v>0</v>
      </c>
      <c r="BS1441">
        <v>0</v>
      </c>
      <c r="BT1441">
        <v>0</v>
      </c>
      <c r="BU1441">
        <v>0</v>
      </c>
      <c r="BV1441">
        <v>0</v>
      </c>
      <c r="BW1441">
        <v>0</v>
      </c>
      <c r="CV1441">
        <v>0</v>
      </c>
      <c r="CW1441">
        <f>ROUND(Y1441*Source!I1737*DO1441,9)</f>
        <v>0</v>
      </c>
      <c r="CX1441">
        <f>ROUND(Y1441*Source!I1737,9)</f>
        <v>0</v>
      </c>
      <c r="CY1441">
        <f>AB1441</f>
        <v>88.42</v>
      </c>
      <c r="CZ1441">
        <f>AF1441</f>
        <v>88.42</v>
      </c>
      <c r="DA1441">
        <f>AJ1441</f>
        <v>1</v>
      </c>
      <c r="DB1441">
        <f t="shared" si="679"/>
        <v>31.83</v>
      </c>
      <c r="DC1441">
        <f t="shared" si="680"/>
        <v>3.65</v>
      </c>
      <c r="DD1441" t="s">
        <v>3</v>
      </c>
      <c r="DE1441" t="s">
        <v>3</v>
      </c>
      <c r="DF1441">
        <f t="shared" si="681"/>
        <v>0</v>
      </c>
      <c r="DG1441">
        <f t="shared" si="676"/>
        <v>0</v>
      </c>
      <c r="DH1441">
        <f t="shared" si="677"/>
        <v>0</v>
      </c>
      <c r="DI1441">
        <f t="shared" si="675"/>
        <v>0</v>
      </c>
      <c r="DJ1441">
        <f>DG1441</f>
        <v>0</v>
      </c>
      <c r="DK1441">
        <v>0</v>
      </c>
      <c r="DL1441" t="s">
        <v>3</v>
      </c>
      <c r="DM1441">
        <v>0</v>
      </c>
      <c r="DN1441" t="s">
        <v>3</v>
      </c>
      <c r="DO1441">
        <v>0</v>
      </c>
    </row>
    <row r="1442" spans="1:119" x14ac:dyDescent="0.2">
      <c r="A1442">
        <f>ROW(Source!A1737)</f>
        <v>1737</v>
      </c>
      <c r="B1442">
        <v>69726971</v>
      </c>
      <c r="C1442">
        <v>69735965</v>
      </c>
      <c r="D1442">
        <v>27439630</v>
      </c>
      <c r="E1442">
        <v>1</v>
      </c>
      <c r="F1442">
        <v>1</v>
      </c>
      <c r="G1442">
        <v>1</v>
      </c>
      <c r="H1442">
        <v>2</v>
      </c>
      <c r="I1442" t="s">
        <v>986</v>
      </c>
      <c r="J1442" t="s">
        <v>987</v>
      </c>
      <c r="K1442" t="s">
        <v>988</v>
      </c>
      <c r="L1442">
        <v>1368</v>
      </c>
      <c r="N1442">
        <v>1011</v>
      </c>
      <c r="O1442" t="s">
        <v>978</v>
      </c>
      <c r="P1442" t="s">
        <v>978</v>
      </c>
      <c r="Q1442">
        <v>1</v>
      </c>
      <c r="W1442">
        <v>0</v>
      </c>
      <c r="X1442">
        <v>-72110300</v>
      </c>
      <c r="Y1442">
        <f t="shared" si="678"/>
        <v>2.2999999999999998</v>
      </c>
      <c r="AA1442">
        <v>0</v>
      </c>
      <c r="AB1442">
        <v>31.27</v>
      </c>
      <c r="AC1442">
        <v>13.61</v>
      </c>
      <c r="AD1442">
        <v>0</v>
      </c>
      <c r="AE1442">
        <v>0</v>
      </c>
      <c r="AF1442">
        <v>31.27</v>
      </c>
      <c r="AG1442">
        <v>13.61</v>
      </c>
      <c r="AH1442">
        <v>0</v>
      </c>
      <c r="AI1442">
        <v>1</v>
      </c>
      <c r="AJ1442">
        <v>1</v>
      </c>
      <c r="AK1442">
        <v>1</v>
      </c>
      <c r="AL1442">
        <v>1</v>
      </c>
      <c r="AM1442">
        <v>0</v>
      </c>
      <c r="AN1442">
        <v>0</v>
      </c>
      <c r="AO1442">
        <v>1</v>
      </c>
      <c r="AP1442">
        <v>0</v>
      </c>
      <c r="AQ1442">
        <v>0</v>
      </c>
      <c r="AR1442">
        <v>0</v>
      </c>
      <c r="AS1442" t="s">
        <v>3</v>
      </c>
      <c r="AT1442">
        <v>2.2999999999999998</v>
      </c>
      <c r="AU1442" t="s">
        <v>3</v>
      </c>
      <c r="AV1442">
        <v>0</v>
      </c>
      <c r="AW1442">
        <v>2</v>
      </c>
      <c r="AX1442">
        <v>69735981</v>
      </c>
      <c r="AY1442">
        <v>1</v>
      </c>
      <c r="AZ1442">
        <v>0</v>
      </c>
      <c r="BA1442">
        <v>1474</v>
      </c>
      <c r="BB1442">
        <v>0</v>
      </c>
      <c r="BC1442">
        <v>0</v>
      </c>
      <c r="BD1442">
        <v>0</v>
      </c>
      <c r="BE1442">
        <v>0</v>
      </c>
      <c r="BF1442">
        <v>0</v>
      </c>
      <c r="BG1442">
        <v>0</v>
      </c>
      <c r="BH1442">
        <v>0</v>
      </c>
      <c r="BI1442">
        <v>0</v>
      </c>
      <c r="BJ1442">
        <v>0</v>
      </c>
      <c r="BK1442">
        <v>0</v>
      </c>
      <c r="BL1442">
        <v>0</v>
      </c>
      <c r="BM1442">
        <v>0</v>
      </c>
      <c r="BN1442">
        <v>0</v>
      </c>
      <c r="BO1442">
        <v>0</v>
      </c>
      <c r="BP1442">
        <v>0</v>
      </c>
      <c r="BQ1442">
        <v>0</v>
      </c>
      <c r="BR1442">
        <v>0</v>
      </c>
      <c r="BS1442">
        <v>0</v>
      </c>
      <c r="BT1442">
        <v>0</v>
      </c>
      <c r="BU1442">
        <v>0</v>
      </c>
      <c r="BV1442">
        <v>0</v>
      </c>
      <c r="BW1442">
        <v>0</v>
      </c>
      <c r="CV1442">
        <v>0</v>
      </c>
      <c r="CW1442">
        <f>ROUND(Y1442*Source!I1737*DO1442,9)</f>
        <v>0</v>
      </c>
      <c r="CX1442">
        <f>ROUND(Y1442*Source!I1737,9)</f>
        <v>0</v>
      </c>
      <c r="CY1442">
        <f>AB1442</f>
        <v>31.27</v>
      </c>
      <c r="CZ1442">
        <f>AF1442</f>
        <v>31.27</v>
      </c>
      <c r="DA1442">
        <f>AJ1442</f>
        <v>1</v>
      </c>
      <c r="DB1442">
        <f t="shared" si="679"/>
        <v>71.92</v>
      </c>
      <c r="DC1442">
        <f t="shared" si="680"/>
        <v>31.3</v>
      </c>
      <c r="DD1442" t="s">
        <v>3</v>
      </c>
      <c r="DE1442" t="s">
        <v>3</v>
      </c>
      <c r="DF1442">
        <f t="shared" si="681"/>
        <v>0</v>
      </c>
      <c r="DG1442">
        <f t="shared" si="676"/>
        <v>0</v>
      </c>
      <c r="DH1442">
        <f t="shared" si="677"/>
        <v>0</v>
      </c>
      <c r="DI1442">
        <f t="shared" si="675"/>
        <v>0</v>
      </c>
      <c r="DJ1442">
        <f>DG1442</f>
        <v>0</v>
      </c>
      <c r="DK1442">
        <v>0</v>
      </c>
      <c r="DL1442" t="s">
        <v>3</v>
      </c>
      <c r="DM1442">
        <v>0</v>
      </c>
      <c r="DN1442" t="s">
        <v>3</v>
      </c>
      <c r="DO1442">
        <v>0</v>
      </c>
    </row>
    <row r="1443" spans="1:119" x14ac:dyDescent="0.2">
      <c r="A1443">
        <f>ROW(Source!A1737)</f>
        <v>1737</v>
      </c>
      <c r="B1443">
        <v>69726971</v>
      </c>
      <c r="C1443">
        <v>69735965</v>
      </c>
      <c r="D1443">
        <v>27440032</v>
      </c>
      <c r="E1443">
        <v>1</v>
      </c>
      <c r="F1443">
        <v>1</v>
      </c>
      <c r="G1443">
        <v>1</v>
      </c>
      <c r="H1443">
        <v>2</v>
      </c>
      <c r="I1443" t="s">
        <v>989</v>
      </c>
      <c r="J1443" t="s">
        <v>990</v>
      </c>
      <c r="K1443" t="s">
        <v>991</v>
      </c>
      <c r="L1443">
        <v>1368</v>
      </c>
      <c r="N1443">
        <v>1011</v>
      </c>
      <c r="O1443" t="s">
        <v>978</v>
      </c>
      <c r="P1443" t="s">
        <v>978</v>
      </c>
      <c r="Q1443">
        <v>1</v>
      </c>
      <c r="W1443">
        <v>0</v>
      </c>
      <c r="X1443">
        <v>864476657</v>
      </c>
      <c r="Y1443">
        <f t="shared" si="678"/>
        <v>1.56</v>
      </c>
      <c r="AA1443">
        <v>0</v>
      </c>
      <c r="AB1443">
        <v>12.43</v>
      </c>
      <c r="AC1443">
        <v>10.14</v>
      </c>
      <c r="AD1443">
        <v>0</v>
      </c>
      <c r="AE1443">
        <v>0</v>
      </c>
      <c r="AF1443">
        <v>12.43</v>
      </c>
      <c r="AG1443">
        <v>10.14</v>
      </c>
      <c r="AH1443">
        <v>0</v>
      </c>
      <c r="AI1443">
        <v>1</v>
      </c>
      <c r="AJ1443">
        <v>1</v>
      </c>
      <c r="AK1443">
        <v>1</v>
      </c>
      <c r="AL1443">
        <v>1</v>
      </c>
      <c r="AM1443">
        <v>0</v>
      </c>
      <c r="AN1443">
        <v>0</v>
      </c>
      <c r="AO1443">
        <v>1</v>
      </c>
      <c r="AP1443">
        <v>0</v>
      </c>
      <c r="AQ1443">
        <v>0</v>
      </c>
      <c r="AR1443">
        <v>0</v>
      </c>
      <c r="AS1443" t="s">
        <v>3</v>
      </c>
      <c r="AT1443">
        <v>1.56</v>
      </c>
      <c r="AU1443" t="s">
        <v>3</v>
      </c>
      <c r="AV1443">
        <v>0</v>
      </c>
      <c r="AW1443">
        <v>2</v>
      </c>
      <c r="AX1443">
        <v>69735982</v>
      </c>
      <c r="AY1443">
        <v>1</v>
      </c>
      <c r="AZ1443">
        <v>0</v>
      </c>
      <c r="BA1443">
        <v>1475</v>
      </c>
      <c r="BB1443">
        <v>0</v>
      </c>
      <c r="BC1443">
        <v>0</v>
      </c>
      <c r="BD1443">
        <v>0</v>
      </c>
      <c r="BE1443">
        <v>0</v>
      </c>
      <c r="BF1443">
        <v>0</v>
      </c>
      <c r="BG1443">
        <v>0</v>
      </c>
      <c r="BH1443">
        <v>0</v>
      </c>
      <c r="BI1443">
        <v>0</v>
      </c>
      <c r="BJ1443">
        <v>0</v>
      </c>
      <c r="BK1443">
        <v>0</v>
      </c>
      <c r="BL1443">
        <v>0</v>
      </c>
      <c r="BM1443">
        <v>0</v>
      </c>
      <c r="BN1443">
        <v>0</v>
      </c>
      <c r="BO1443">
        <v>0</v>
      </c>
      <c r="BP1443">
        <v>0</v>
      </c>
      <c r="BQ1443">
        <v>0</v>
      </c>
      <c r="BR1443">
        <v>0</v>
      </c>
      <c r="BS1443">
        <v>0</v>
      </c>
      <c r="BT1443">
        <v>0</v>
      </c>
      <c r="BU1443">
        <v>0</v>
      </c>
      <c r="BV1443">
        <v>0</v>
      </c>
      <c r="BW1443">
        <v>0</v>
      </c>
      <c r="CV1443">
        <v>0</v>
      </c>
      <c r="CW1443">
        <f>ROUND(Y1443*Source!I1737*DO1443,9)</f>
        <v>0</v>
      </c>
      <c r="CX1443">
        <f>ROUND(Y1443*Source!I1737,9)</f>
        <v>0</v>
      </c>
      <c r="CY1443">
        <f>AB1443</f>
        <v>12.43</v>
      </c>
      <c r="CZ1443">
        <f>AF1443</f>
        <v>12.43</v>
      </c>
      <c r="DA1443">
        <f>AJ1443</f>
        <v>1</v>
      </c>
      <c r="DB1443">
        <f t="shared" si="679"/>
        <v>19.39</v>
      </c>
      <c r="DC1443">
        <f t="shared" si="680"/>
        <v>15.82</v>
      </c>
      <c r="DD1443" t="s">
        <v>3</v>
      </c>
      <c r="DE1443" t="s">
        <v>3</v>
      </c>
      <c r="DF1443">
        <f t="shared" si="681"/>
        <v>0</v>
      </c>
      <c r="DG1443">
        <f t="shared" si="676"/>
        <v>0</v>
      </c>
      <c r="DH1443">
        <f t="shared" si="677"/>
        <v>0</v>
      </c>
      <c r="DI1443">
        <f t="shared" si="675"/>
        <v>0</v>
      </c>
      <c r="DJ1443">
        <f>DG1443</f>
        <v>0</v>
      </c>
      <c r="DK1443">
        <v>0</v>
      </c>
      <c r="DL1443" t="s">
        <v>3</v>
      </c>
      <c r="DM1443">
        <v>0</v>
      </c>
      <c r="DN1443" t="s">
        <v>3</v>
      </c>
      <c r="DO1443">
        <v>0</v>
      </c>
    </row>
    <row r="1444" spans="1:119" x14ac:dyDescent="0.2">
      <c r="A1444">
        <f>ROW(Source!A1737)</f>
        <v>1737</v>
      </c>
      <c r="B1444">
        <v>69726971</v>
      </c>
      <c r="C1444">
        <v>69735965</v>
      </c>
      <c r="D1444">
        <v>27441327</v>
      </c>
      <c r="E1444">
        <v>1</v>
      </c>
      <c r="F1444">
        <v>1</v>
      </c>
      <c r="G1444">
        <v>1</v>
      </c>
      <c r="H1444">
        <v>2</v>
      </c>
      <c r="I1444" t="s">
        <v>975</v>
      </c>
      <c r="J1444" t="s">
        <v>976</v>
      </c>
      <c r="K1444" t="s">
        <v>977</v>
      </c>
      <c r="L1444">
        <v>1368</v>
      </c>
      <c r="N1444">
        <v>1011</v>
      </c>
      <c r="O1444" t="s">
        <v>978</v>
      </c>
      <c r="P1444" t="s">
        <v>978</v>
      </c>
      <c r="Q1444">
        <v>1</v>
      </c>
      <c r="W1444">
        <v>0</v>
      </c>
      <c r="X1444">
        <v>-1583389094</v>
      </c>
      <c r="Y1444">
        <f t="shared" si="678"/>
        <v>0.28000000000000003</v>
      </c>
      <c r="AA1444">
        <v>0</v>
      </c>
      <c r="AB1444">
        <v>93.37</v>
      </c>
      <c r="AC1444">
        <v>11.69</v>
      </c>
      <c r="AD1444">
        <v>0</v>
      </c>
      <c r="AE1444">
        <v>0</v>
      </c>
      <c r="AF1444">
        <v>93.37</v>
      </c>
      <c r="AG1444">
        <v>11.69</v>
      </c>
      <c r="AH1444">
        <v>0</v>
      </c>
      <c r="AI1444">
        <v>1</v>
      </c>
      <c r="AJ1444">
        <v>1</v>
      </c>
      <c r="AK1444">
        <v>1</v>
      </c>
      <c r="AL1444">
        <v>1</v>
      </c>
      <c r="AM1444">
        <v>0</v>
      </c>
      <c r="AN1444">
        <v>0</v>
      </c>
      <c r="AO1444">
        <v>1</v>
      </c>
      <c r="AP1444">
        <v>0</v>
      </c>
      <c r="AQ1444">
        <v>0</v>
      </c>
      <c r="AR1444">
        <v>0</v>
      </c>
      <c r="AS1444" t="s">
        <v>3</v>
      </c>
      <c r="AT1444">
        <v>0.28000000000000003</v>
      </c>
      <c r="AU1444" t="s">
        <v>3</v>
      </c>
      <c r="AV1444">
        <v>0</v>
      </c>
      <c r="AW1444">
        <v>2</v>
      </c>
      <c r="AX1444">
        <v>69735983</v>
      </c>
      <c r="AY1444">
        <v>1</v>
      </c>
      <c r="AZ1444">
        <v>0</v>
      </c>
      <c r="BA1444">
        <v>1476</v>
      </c>
      <c r="BB1444">
        <v>0</v>
      </c>
      <c r="BC1444">
        <v>0</v>
      </c>
      <c r="BD1444">
        <v>0</v>
      </c>
      <c r="BE1444">
        <v>0</v>
      </c>
      <c r="BF1444">
        <v>0</v>
      </c>
      <c r="BG1444">
        <v>0</v>
      </c>
      <c r="BH1444">
        <v>0</v>
      </c>
      <c r="BI1444">
        <v>0</v>
      </c>
      <c r="BJ1444">
        <v>0</v>
      </c>
      <c r="BK1444">
        <v>0</v>
      </c>
      <c r="BL1444">
        <v>0</v>
      </c>
      <c r="BM1444">
        <v>0</v>
      </c>
      <c r="BN1444">
        <v>0</v>
      </c>
      <c r="BO1444">
        <v>0</v>
      </c>
      <c r="BP1444">
        <v>0</v>
      </c>
      <c r="BQ1444">
        <v>0</v>
      </c>
      <c r="BR1444">
        <v>0</v>
      </c>
      <c r="BS1444">
        <v>0</v>
      </c>
      <c r="BT1444">
        <v>0</v>
      </c>
      <c r="BU1444">
        <v>0</v>
      </c>
      <c r="BV1444">
        <v>0</v>
      </c>
      <c r="BW1444">
        <v>0</v>
      </c>
      <c r="CV1444">
        <v>0</v>
      </c>
      <c r="CW1444">
        <f>ROUND(Y1444*Source!I1737*DO1444,9)</f>
        <v>0</v>
      </c>
      <c r="CX1444">
        <f>ROUND(Y1444*Source!I1737,9)</f>
        <v>0</v>
      </c>
      <c r="CY1444">
        <f>AB1444</f>
        <v>93.37</v>
      </c>
      <c r="CZ1444">
        <f>AF1444</f>
        <v>93.37</v>
      </c>
      <c r="DA1444">
        <f>AJ1444</f>
        <v>1</v>
      </c>
      <c r="DB1444">
        <f t="shared" si="679"/>
        <v>26.14</v>
      </c>
      <c r="DC1444">
        <f t="shared" si="680"/>
        <v>3.27</v>
      </c>
      <c r="DD1444" t="s">
        <v>3</v>
      </c>
      <c r="DE1444" t="s">
        <v>3</v>
      </c>
      <c r="DF1444">
        <f t="shared" si="681"/>
        <v>0</v>
      </c>
      <c r="DG1444">
        <f t="shared" si="676"/>
        <v>0</v>
      </c>
      <c r="DH1444">
        <f t="shared" si="677"/>
        <v>0</v>
      </c>
      <c r="DI1444">
        <f t="shared" si="675"/>
        <v>0</v>
      </c>
      <c r="DJ1444">
        <f>DG1444</f>
        <v>0</v>
      </c>
      <c r="DK1444">
        <v>0</v>
      </c>
      <c r="DL1444" t="s">
        <v>3</v>
      </c>
      <c r="DM1444">
        <v>0</v>
      </c>
      <c r="DN1444" t="s">
        <v>3</v>
      </c>
      <c r="DO1444">
        <v>0</v>
      </c>
    </row>
    <row r="1445" spans="1:119" x14ac:dyDescent="0.2">
      <c r="A1445">
        <f>ROW(Source!A1737)</f>
        <v>1737</v>
      </c>
      <c r="B1445">
        <v>69726971</v>
      </c>
      <c r="C1445">
        <v>69735965</v>
      </c>
      <c r="D1445">
        <v>27373906</v>
      </c>
      <c r="E1445">
        <v>1</v>
      </c>
      <c r="F1445">
        <v>1</v>
      </c>
      <c r="G1445">
        <v>1</v>
      </c>
      <c r="H1445">
        <v>3</v>
      </c>
      <c r="I1445" t="s">
        <v>54</v>
      </c>
      <c r="J1445" t="s">
        <v>57</v>
      </c>
      <c r="K1445" t="s">
        <v>55</v>
      </c>
      <c r="L1445">
        <v>1327</v>
      </c>
      <c r="N1445">
        <v>1005</v>
      </c>
      <c r="O1445" t="s">
        <v>56</v>
      </c>
      <c r="P1445" t="s">
        <v>56</v>
      </c>
      <c r="Q1445">
        <v>1</v>
      </c>
      <c r="W1445">
        <v>0</v>
      </c>
      <c r="X1445">
        <v>-1566646677</v>
      </c>
      <c r="Y1445">
        <f t="shared" si="678"/>
        <v>102</v>
      </c>
      <c r="AA1445">
        <v>68.2</v>
      </c>
      <c r="AB1445">
        <v>0</v>
      </c>
      <c r="AC1445">
        <v>0</v>
      </c>
      <c r="AD1445">
        <v>0</v>
      </c>
      <c r="AE1445">
        <v>68.2</v>
      </c>
      <c r="AF1445">
        <v>0</v>
      </c>
      <c r="AG1445">
        <v>0</v>
      </c>
      <c r="AH1445">
        <v>0</v>
      </c>
      <c r="AI1445">
        <v>1</v>
      </c>
      <c r="AJ1445">
        <v>1</v>
      </c>
      <c r="AK1445">
        <v>1</v>
      </c>
      <c r="AL1445">
        <v>1</v>
      </c>
      <c r="AM1445">
        <v>0</v>
      </c>
      <c r="AN1445">
        <v>0</v>
      </c>
      <c r="AO1445">
        <v>0</v>
      </c>
      <c r="AP1445">
        <v>1</v>
      </c>
      <c r="AQ1445">
        <v>0</v>
      </c>
      <c r="AR1445">
        <v>0</v>
      </c>
      <c r="AS1445" t="s">
        <v>3</v>
      </c>
      <c r="AT1445">
        <v>102</v>
      </c>
      <c r="AU1445" t="s">
        <v>3</v>
      </c>
      <c r="AV1445">
        <v>0</v>
      </c>
      <c r="AW1445">
        <v>2</v>
      </c>
      <c r="AX1445">
        <v>69735984</v>
      </c>
      <c r="AY1445">
        <v>1</v>
      </c>
      <c r="AZ1445">
        <v>0</v>
      </c>
      <c r="BA1445">
        <v>1477</v>
      </c>
      <c r="BB1445">
        <v>3</v>
      </c>
      <c r="BC1445">
        <v>0</v>
      </c>
      <c r="BD1445">
        <v>0</v>
      </c>
      <c r="BE1445">
        <v>0</v>
      </c>
      <c r="BF1445">
        <v>0</v>
      </c>
      <c r="BG1445">
        <v>0</v>
      </c>
      <c r="BH1445">
        <v>0</v>
      </c>
      <c r="BI1445">
        <v>0</v>
      </c>
      <c r="BJ1445">
        <v>0</v>
      </c>
      <c r="BK1445">
        <v>0</v>
      </c>
      <c r="BL1445">
        <v>0</v>
      </c>
      <c r="BM1445">
        <v>0</v>
      </c>
      <c r="BN1445">
        <v>0</v>
      </c>
      <c r="BO1445">
        <v>0</v>
      </c>
      <c r="BP1445">
        <v>0</v>
      </c>
      <c r="BQ1445">
        <v>0</v>
      </c>
      <c r="BR1445">
        <v>0</v>
      </c>
      <c r="BS1445">
        <v>0</v>
      </c>
      <c r="BT1445">
        <v>0</v>
      </c>
      <c r="BU1445">
        <v>0</v>
      </c>
      <c r="BV1445">
        <v>0</v>
      </c>
      <c r="BW1445">
        <v>0</v>
      </c>
      <c r="CV1445">
        <v>0</v>
      </c>
      <c r="CW1445">
        <v>0</v>
      </c>
      <c r="CX1445">
        <f>ROUND(Y1445*Source!I1737,9)</f>
        <v>0</v>
      </c>
      <c r="CY1445">
        <f t="shared" ref="CY1445:CY1450" si="682">AA1445</f>
        <v>68.2</v>
      </c>
      <c r="CZ1445">
        <f t="shared" ref="CZ1445:CZ1450" si="683">AE1445</f>
        <v>68.2</v>
      </c>
      <c r="DA1445">
        <f t="shared" ref="DA1445:DA1450" si="684">AI1445</f>
        <v>1</v>
      </c>
      <c r="DB1445">
        <f t="shared" si="679"/>
        <v>6956.4</v>
      </c>
      <c r="DC1445">
        <f t="shared" si="680"/>
        <v>0</v>
      </c>
      <c r="DD1445" t="s">
        <v>3</v>
      </c>
      <c r="DE1445" t="s">
        <v>3</v>
      </c>
      <c r="DF1445">
        <f t="shared" si="681"/>
        <v>0</v>
      </c>
      <c r="DG1445">
        <f t="shared" si="676"/>
        <v>0</v>
      </c>
      <c r="DH1445">
        <f t="shared" si="677"/>
        <v>0</v>
      </c>
      <c r="DI1445">
        <f t="shared" si="675"/>
        <v>0</v>
      </c>
      <c r="DJ1445">
        <f t="shared" ref="DJ1445:DJ1450" si="685">DF1445</f>
        <v>0</v>
      </c>
      <c r="DK1445">
        <v>0</v>
      </c>
      <c r="DL1445" t="s">
        <v>3</v>
      </c>
      <c r="DM1445">
        <v>0</v>
      </c>
      <c r="DN1445" t="s">
        <v>3</v>
      </c>
      <c r="DO1445">
        <v>0</v>
      </c>
    </row>
    <row r="1446" spans="1:119" x14ac:dyDescent="0.2">
      <c r="A1446">
        <f>ROW(Source!A1737)</f>
        <v>1737</v>
      </c>
      <c r="B1446">
        <v>69726971</v>
      </c>
      <c r="C1446">
        <v>69735965</v>
      </c>
      <c r="D1446">
        <v>27371543</v>
      </c>
      <c r="E1446">
        <v>1</v>
      </c>
      <c r="F1446">
        <v>1</v>
      </c>
      <c r="G1446">
        <v>1</v>
      </c>
      <c r="H1446">
        <v>3</v>
      </c>
      <c r="I1446" t="s">
        <v>66</v>
      </c>
      <c r="J1446" t="s">
        <v>69</v>
      </c>
      <c r="K1446" t="s">
        <v>67</v>
      </c>
      <c r="L1446">
        <v>1346</v>
      </c>
      <c r="N1446">
        <v>1009</v>
      </c>
      <c r="O1446" t="s">
        <v>68</v>
      </c>
      <c r="P1446" t="s">
        <v>68</v>
      </c>
      <c r="Q1446">
        <v>1</v>
      </c>
      <c r="W1446">
        <v>0</v>
      </c>
      <c r="X1446">
        <v>-386994921</v>
      </c>
      <c r="Y1446">
        <f t="shared" si="678"/>
        <v>0.5</v>
      </c>
      <c r="AA1446">
        <v>1.82</v>
      </c>
      <c r="AB1446">
        <v>0</v>
      </c>
      <c r="AC1446">
        <v>0</v>
      </c>
      <c r="AD1446">
        <v>0</v>
      </c>
      <c r="AE1446">
        <v>1.82</v>
      </c>
      <c r="AF1446">
        <v>0</v>
      </c>
      <c r="AG1446">
        <v>0</v>
      </c>
      <c r="AH1446">
        <v>0</v>
      </c>
      <c r="AI1446">
        <v>1</v>
      </c>
      <c r="AJ1446">
        <v>1</v>
      </c>
      <c r="AK1446">
        <v>1</v>
      </c>
      <c r="AL1446">
        <v>1</v>
      </c>
      <c r="AM1446">
        <v>0</v>
      </c>
      <c r="AN1446">
        <v>0</v>
      </c>
      <c r="AO1446">
        <v>0</v>
      </c>
      <c r="AP1446">
        <v>1</v>
      </c>
      <c r="AQ1446">
        <v>0</v>
      </c>
      <c r="AR1446">
        <v>0</v>
      </c>
      <c r="AS1446" t="s">
        <v>3</v>
      </c>
      <c r="AT1446">
        <v>0.5</v>
      </c>
      <c r="AU1446" t="s">
        <v>3</v>
      </c>
      <c r="AV1446">
        <v>0</v>
      </c>
      <c r="AW1446">
        <v>2</v>
      </c>
      <c r="AX1446">
        <v>69735985</v>
      </c>
      <c r="AY1446">
        <v>1</v>
      </c>
      <c r="AZ1446">
        <v>0</v>
      </c>
      <c r="BA1446">
        <v>1478</v>
      </c>
      <c r="BB1446">
        <v>3</v>
      </c>
      <c r="BC1446">
        <v>0</v>
      </c>
      <c r="BD1446">
        <v>0</v>
      </c>
      <c r="BE1446">
        <v>0</v>
      </c>
      <c r="BF1446">
        <v>0</v>
      </c>
      <c r="BG1446">
        <v>0</v>
      </c>
      <c r="BH1446">
        <v>0</v>
      </c>
      <c r="BI1446">
        <v>0</v>
      </c>
      <c r="BJ1446">
        <v>0</v>
      </c>
      <c r="BK1446">
        <v>0</v>
      </c>
      <c r="BL1446">
        <v>0</v>
      </c>
      <c r="BM1446">
        <v>0</v>
      </c>
      <c r="BN1446">
        <v>0</v>
      </c>
      <c r="BO1446">
        <v>0</v>
      </c>
      <c r="BP1446">
        <v>0</v>
      </c>
      <c r="BQ1446">
        <v>0</v>
      </c>
      <c r="BR1446">
        <v>0</v>
      </c>
      <c r="BS1446">
        <v>0</v>
      </c>
      <c r="BT1446">
        <v>0</v>
      </c>
      <c r="BU1446">
        <v>0</v>
      </c>
      <c r="BV1446">
        <v>0</v>
      </c>
      <c r="BW1446">
        <v>0</v>
      </c>
      <c r="CV1446">
        <v>0</v>
      </c>
      <c r="CW1446">
        <v>0</v>
      </c>
      <c r="CX1446">
        <f>ROUND(Y1446*Source!I1737,9)</f>
        <v>0</v>
      </c>
      <c r="CY1446">
        <f t="shared" si="682"/>
        <v>1.82</v>
      </c>
      <c r="CZ1446">
        <f t="shared" si="683"/>
        <v>1.82</v>
      </c>
      <c r="DA1446">
        <f t="shared" si="684"/>
        <v>1</v>
      </c>
      <c r="DB1446">
        <f t="shared" si="679"/>
        <v>0.91</v>
      </c>
      <c r="DC1446">
        <f t="shared" si="680"/>
        <v>0</v>
      </c>
      <c r="DD1446" t="s">
        <v>3</v>
      </c>
      <c r="DE1446" t="s">
        <v>3</v>
      </c>
      <c r="DF1446">
        <f t="shared" si="681"/>
        <v>0</v>
      </c>
      <c r="DG1446">
        <f t="shared" si="676"/>
        <v>0</v>
      </c>
      <c r="DH1446">
        <f t="shared" si="677"/>
        <v>0</v>
      </c>
      <c r="DI1446">
        <f t="shared" si="675"/>
        <v>0</v>
      </c>
      <c r="DJ1446">
        <f t="shared" si="685"/>
        <v>0</v>
      </c>
      <c r="DK1446">
        <v>0</v>
      </c>
      <c r="DL1446" t="s">
        <v>3</v>
      </c>
      <c r="DM1446">
        <v>0</v>
      </c>
      <c r="DN1446" t="s">
        <v>3</v>
      </c>
      <c r="DO1446">
        <v>0</v>
      </c>
    </row>
    <row r="1447" spans="1:119" x14ac:dyDescent="0.2">
      <c r="A1447">
        <f>ROW(Source!A1737)</f>
        <v>1737</v>
      </c>
      <c r="B1447">
        <v>69726971</v>
      </c>
      <c r="C1447">
        <v>69735965</v>
      </c>
      <c r="D1447">
        <v>27373400</v>
      </c>
      <c r="E1447">
        <v>1</v>
      </c>
      <c r="F1447">
        <v>1</v>
      </c>
      <c r="G1447">
        <v>1</v>
      </c>
      <c r="H1447">
        <v>3</v>
      </c>
      <c r="I1447" t="s">
        <v>72</v>
      </c>
      <c r="J1447" t="s">
        <v>74</v>
      </c>
      <c r="K1447" t="s">
        <v>73</v>
      </c>
      <c r="L1447">
        <v>1346</v>
      </c>
      <c r="N1447">
        <v>1009</v>
      </c>
      <c r="O1447" t="s">
        <v>68</v>
      </c>
      <c r="P1447" t="s">
        <v>68</v>
      </c>
      <c r="Q1447">
        <v>1</v>
      </c>
      <c r="W1447">
        <v>0</v>
      </c>
      <c r="X1447">
        <v>-2018777761</v>
      </c>
      <c r="Y1447">
        <f t="shared" si="678"/>
        <v>450</v>
      </c>
      <c r="AA1447">
        <v>1.38</v>
      </c>
      <c r="AB1447">
        <v>0</v>
      </c>
      <c r="AC1447">
        <v>0</v>
      </c>
      <c r="AD1447">
        <v>0</v>
      </c>
      <c r="AE1447">
        <v>1.38</v>
      </c>
      <c r="AF1447">
        <v>0</v>
      </c>
      <c r="AG1447">
        <v>0</v>
      </c>
      <c r="AH1447">
        <v>0</v>
      </c>
      <c r="AI1447">
        <v>1</v>
      </c>
      <c r="AJ1447">
        <v>1</v>
      </c>
      <c r="AK1447">
        <v>1</v>
      </c>
      <c r="AL1447">
        <v>1</v>
      </c>
      <c r="AM1447">
        <v>0</v>
      </c>
      <c r="AN1447">
        <v>0</v>
      </c>
      <c r="AO1447">
        <v>0</v>
      </c>
      <c r="AP1447">
        <v>1</v>
      </c>
      <c r="AQ1447">
        <v>0</v>
      </c>
      <c r="AR1447">
        <v>0</v>
      </c>
      <c r="AS1447" t="s">
        <v>3</v>
      </c>
      <c r="AT1447">
        <v>450</v>
      </c>
      <c r="AU1447" t="s">
        <v>3</v>
      </c>
      <c r="AV1447">
        <v>0</v>
      </c>
      <c r="AW1447">
        <v>2</v>
      </c>
      <c r="AX1447">
        <v>69735986</v>
      </c>
      <c r="AY1447">
        <v>1</v>
      </c>
      <c r="AZ1447">
        <v>0</v>
      </c>
      <c r="BA1447">
        <v>1479</v>
      </c>
      <c r="BB1447">
        <v>3</v>
      </c>
      <c r="BC1447">
        <v>0</v>
      </c>
      <c r="BD1447">
        <v>0</v>
      </c>
      <c r="BE1447">
        <v>0</v>
      </c>
      <c r="BF1447">
        <v>0</v>
      </c>
      <c r="BG1447">
        <v>0</v>
      </c>
      <c r="BH1447">
        <v>0</v>
      </c>
      <c r="BI1447">
        <v>0</v>
      </c>
      <c r="BJ1447">
        <v>0</v>
      </c>
      <c r="BK1447">
        <v>0</v>
      </c>
      <c r="BL1447">
        <v>0</v>
      </c>
      <c r="BM1447">
        <v>0</v>
      </c>
      <c r="BN1447">
        <v>0</v>
      </c>
      <c r="BO1447">
        <v>0</v>
      </c>
      <c r="BP1447">
        <v>0</v>
      </c>
      <c r="BQ1447">
        <v>0</v>
      </c>
      <c r="BR1447">
        <v>0</v>
      </c>
      <c r="BS1447">
        <v>0</v>
      </c>
      <c r="BT1447">
        <v>0</v>
      </c>
      <c r="BU1447">
        <v>0</v>
      </c>
      <c r="BV1447">
        <v>0</v>
      </c>
      <c r="BW1447">
        <v>0</v>
      </c>
      <c r="CV1447">
        <v>0</v>
      </c>
      <c r="CW1447">
        <v>0</v>
      </c>
      <c r="CX1447">
        <f>ROUND(Y1447*Source!I1737,9)</f>
        <v>0</v>
      </c>
      <c r="CY1447">
        <f t="shared" si="682"/>
        <v>1.38</v>
      </c>
      <c r="CZ1447">
        <f t="shared" si="683"/>
        <v>1.38</v>
      </c>
      <c r="DA1447">
        <f t="shared" si="684"/>
        <v>1</v>
      </c>
      <c r="DB1447">
        <f t="shared" si="679"/>
        <v>621</v>
      </c>
      <c r="DC1447">
        <f t="shared" si="680"/>
        <v>0</v>
      </c>
      <c r="DD1447" t="s">
        <v>3</v>
      </c>
      <c r="DE1447" t="s">
        <v>3</v>
      </c>
      <c r="DF1447">
        <f t="shared" si="681"/>
        <v>0</v>
      </c>
      <c r="DG1447">
        <f t="shared" si="676"/>
        <v>0</v>
      </c>
      <c r="DH1447">
        <f t="shared" si="677"/>
        <v>0</v>
      </c>
      <c r="DI1447">
        <f t="shared" si="675"/>
        <v>0</v>
      </c>
      <c r="DJ1447">
        <f t="shared" si="685"/>
        <v>0</v>
      </c>
      <c r="DK1447">
        <v>0</v>
      </c>
      <c r="DL1447" t="s">
        <v>3</v>
      </c>
      <c r="DM1447">
        <v>0</v>
      </c>
      <c r="DN1447" t="s">
        <v>3</v>
      </c>
      <c r="DO1447">
        <v>0</v>
      </c>
    </row>
    <row r="1448" spans="1:119" x14ac:dyDescent="0.2">
      <c r="A1448">
        <f>ROW(Source!A1737)</f>
        <v>1737</v>
      </c>
      <c r="B1448">
        <v>69726971</v>
      </c>
      <c r="C1448">
        <v>69735965</v>
      </c>
      <c r="D1448">
        <v>27371596</v>
      </c>
      <c r="E1448">
        <v>1</v>
      </c>
      <c r="F1448">
        <v>1</v>
      </c>
      <c r="G1448">
        <v>1</v>
      </c>
      <c r="H1448">
        <v>3</v>
      </c>
      <c r="I1448" t="s">
        <v>76</v>
      </c>
      <c r="J1448" t="s">
        <v>79</v>
      </c>
      <c r="K1448" t="s">
        <v>77</v>
      </c>
      <c r="L1448">
        <v>1348</v>
      </c>
      <c r="N1448">
        <v>1009</v>
      </c>
      <c r="O1448" t="s">
        <v>78</v>
      </c>
      <c r="P1448" t="s">
        <v>78</v>
      </c>
      <c r="Q1448">
        <v>1000</v>
      </c>
      <c r="W1448">
        <v>0</v>
      </c>
      <c r="X1448">
        <v>-228372036</v>
      </c>
      <c r="Y1448">
        <f t="shared" si="678"/>
        <v>0.05</v>
      </c>
      <c r="AA1448">
        <v>6552.07</v>
      </c>
      <c r="AB1448">
        <v>0</v>
      </c>
      <c r="AC1448">
        <v>0</v>
      </c>
      <c r="AD1448">
        <v>0</v>
      </c>
      <c r="AE1448">
        <v>6552.07</v>
      </c>
      <c r="AF1448">
        <v>0</v>
      </c>
      <c r="AG1448">
        <v>0</v>
      </c>
      <c r="AH1448">
        <v>0</v>
      </c>
      <c r="AI1448">
        <v>1</v>
      </c>
      <c r="AJ1448">
        <v>1</v>
      </c>
      <c r="AK1448">
        <v>1</v>
      </c>
      <c r="AL1448">
        <v>1</v>
      </c>
      <c r="AM1448">
        <v>0</v>
      </c>
      <c r="AN1448">
        <v>0</v>
      </c>
      <c r="AO1448">
        <v>0</v>
      </c>
      <c r="AP1448">
        <v>1</v>
      </c>
      <c r="AQ1448">
        <v>0</v>
      </c>
      <c r="AR1448">
        <v>0</v>
      </c>
      <c r="AS1448" t="s">
        <v>3</v>
      </c>
      <c r="AT1448">
        <v>0.05</v>
      </c>
      <c r="AU1448" t="s">
        <v>3</v>
      </c>
      <c r="AV1448">
        <v>0</v>
      </c>
      <c r="AW1448">
        <v>2</v>
      </c>
      <c r="AX1448">
        <v>69735987</v>
      </c>
      <c r="AY1448">
        <v>1</v>
      </c>
      <c r="AZ1448">
        <v>0</v>
      </c>
      <c r="BA1448">
        <v>1480</v>
      </c>
      <c r="BB1448">
        <v>3</v>
      </c>
      <c r="BC1448">
        <v>0</v>
      </c>
      <c r="BD1448">
        <v>0</v>
      </c>
      <c r="BE1448">
        <v>0</v>
      </c>
      <c r="BF1448">
        <v>0</v>
      </c>
      <c r="BG1448">
        <v>0</v>
      </c>
      <c r="BH1448">
        <v>0</v>
      </c>
      <c r="BI1448">
        <v>0</v>
      </c>
      <c r="BJ1448">
        <v>0</v>
      </c>
      <c r="BK1448">
        <v>0</v>
      </c>
      <c r="BL1448">
        <v>0</v>
      </c>
      <c r="BM1448">
        <v>0</v>
      </c>
      <c r="BN1448">
        <v>0</v>
      </c>
      <c r="BO1448">
        <v>0</v>
      </c>
      <c r="BP1448">
        <v>0</v>
      </c>
      <c r="BQ1448">
        <v>0</v>
      </c>
      <c r="BR1448">
        <v>0</v>
      </c>
      <c r="BS1448">
        <v>0</v>
      </c>
      <c r="BT1448">
        <v>0</v>
      </c>
      <c r="BU1448">
        <v>0</v>
      </c>
      <c r="BV1448">
        <v>0</v>
      </c>
      <c r="BW1448">
        <v>0</v>
      </c>
      <c r="CV1448">
        <v>0</v>
      </c>
      <c r="CW1448">
        <v>0</v>
      </c>
      <c r="CX1448">
        <f>ROUND(Y1448*Source!I1737,9)</f>
        <v>0</v>
      </c>
      <c r="CY1448">
        <f t="shared" si="682"/>
        <v>6552.07</v>
      </c>
      <c r="CZ1448">
        <f t="shared" si="683"/>
        <v>6552.07</v>
      </c>
      <c r="DA1448">
        <f t="shared" si="684"/>
        <v>1</v>
      </c>
      <c r="DB1448">
        <f t="shared" si="679"/>
        <v>327.60000000000002</v>
      </c>
      <c r="DC1448">
        <f t="shared" si="680"/>
        <v>0</v>
      </c>
      <c r="DD1448" t="s">
        <v>3</v>
      </c>
      <c r="DE1448" t="s">
        <v>3</v>
      </c>
      <c r="DF1448">
        <f t="shared" si="681"/>
        <v>0</v>
      </c>
      <c r="DG1448">
        <f t="shared" si="676"/>
        <v>0</v>
      </c>
      <c r="DH1448">
        <f t="shared" si="677"/>
        <v>0</v>
      </c>
      <c r="DI1448">
        <f t="shared" si="675"/>
        <v>0</v>
      </c>
      <c r="DJ1448">
        <f t="shared" si="685"/>
        <v>0</v>
      </c>
      <c r="DK1448">
        <v>0</v>
      </c>
      <c r="DL1448" t="s">
        <v>3</v>
      </c>
      <c r="DM1448">
        <v>0</v>
      </c>
      <c r="DN1448" t="s">
        <v>3</v>
      </c>
      <c r="DO1448">
        <v>0</v>
      </c>
    </row>
    <row r="1449" spans="1:119" x14ac:dyDescent="0.2">
      <c r="A1449">
        <f>ROW(Source!A1737)</f>
        <v>1737</v>
      </c>
      <c r="B1449">
        <v>69726971</v>
      </c>
      <c r="C1449">
        <v>69735965</v>
      </c>
      <c r="D1449">
        <v>27379377</v>
      </c>
      <c r="E1449">
        <v>1</v>
      </c>
      <c r="F1449">
        <v>1</v>
      </c>
      <c r="G1449">
        <v>1</v>
      </c>
      <c r="H1449">
        <v>3</v>
      </c>
      <c r="I1449" t="s">
        <v>60</v>
      </c>
      <c r="J1449" t="s">
        <v>63</v>
      </c>
      <c r="K1449" t="s">
        <v>61</v>
      </c>
      <c r="L1449">
        <v>1354</v>
      </c>
      <c r="N1449">
        <v>1010</v>
      </c>
      <c r="O1449" t="s">
        <v>62</v>
      </c>
      <c r="P1449" t="s">
        <v>62</v>
      </c>
      <c r="Q1449">
        <v>1</v>
      </c>
      <c r="W1449">
        <v>0</v>
      </c>
      <c r="X1449">
        <v>-1388122292</v>
      </c>
      <c r="Y1449">
        <f t="shared" si="678"/>
        <v>800</v>
      </c>
      <c r="AA1449">
        <v>0.5</v>
      </c>
      <c r="AB1449">
        <v>0</v>
      </c>
      <c r="AC1449">
        <v>0</v>
      </c>
      <c r="AD1449">
        <v>0</v>
      </c>
      <c r="AE1449">
        <v>0.5</v>
      </c>
      <c r="AF1449">
        <v>0</v>
      </c>
      <c r="AG1449">
        <v>0</v>
      </c>
      <c r="AH1449">
        <v>0</v>
      </c>
      <c r="AI1449">
        <v>1</v>
      </c>
      <c r="AJ1449">
        <v>1</v>
      </c>
      <c r="AK1449">
        <v>1</v>
      </c>
      <c r="AL1449">
        <v>1</v>
      </c>
      <c r="AM1449">
        <v>0</v>
      </c>
      <c r="AN1449">
        <v>0</v>
      </c>
      <c r="AO1449">
        <v>0</v>
      </c>
      <c r="AP1449">
        <v>1</v>
      </c>
      <c r="AQ1449">
        <v>0</v>
      </c>
      <c r="AR1449">
        <v>0</v>
      </c>
      <c r="AS1449" t="s">
        <v>3</v>
      </c>
      <c r="AT1449">
        <v>800</v>
      </c>
      <c r="AU1449" t="s">
        <v>3</v>
      </c>
      <c r="AV1449">
        <v>0</v>
      </c>
      <c r="AW1449">
        <v>1</v>
      </c>
      <c r="AX1449">
        <v>-1</v>
      </c>
      <c r="AY1449">
        <v>0</v>
      </c>
      <c r="AZ1449">
        <v>0</v>
      </c>
      <c r="BA1449" t="s">
        <v>3</v>
      </c>
      <c r="BB1449">
        <v>0</v>
      </c>
      <c r="BC1449">
        <v>0</v>
      </c>
      <c r="BD1449">
        <v>0</v>
      </c>
      <c r="BE1449">
        <v>0</v>
      </c>
      <c r="BF1449">
        <v>0</v>
      </c>
      <c r="BG1449">
        <v>0</v>
      </c>
      <c r="BH1449">
        <v>0</v>
      </c>
      <c r="BI1449">
        <v>0</v>
      </c>
      <c r="BJ1449">
        <v>0</v>
      </c>
      <c r="BK1449">
        <v>0</v>
      </c>
      <c r="BL1449">
        <v>0</v>
      </c>
      <c r="BM1449">
        <v>0</v>
      </c>
      <c r="BN1449">
        <v>0</v>
      </c>
      <c r="BO1449">
        <v>0</v>
      </c>
      <c r="BP1449">
        <v>0</v>
      </c>
      <c r="BQ1449">
        <v>0</v>
      </c>
      <c r="BR1449">
        <v>0</v>
      </c>
      <c r="BS1449">
        <v>0</v>
      </c>
      <c r="BT1449">
        <v>0</v>
      </c>
      <c r="BU1449">
        <v>0</v>
      </c>
      <c r="BV1449">
        <v>0</v>
      </c>
      <c r="BW1449">
        <v>0</v>
      </c>
      <c r="CV1449">
        <v>0</v>
      </c>
      <c r="CW1449">
        <v>0</v>
      </c>
      <c r="CX1449">
        <f>ROUND(Y1449*Source!I1737,9)</f>
        <v>0</v>
      </c>
      <c r="CY1449">
        <f t="shared" si="682"/>
        <v>0.5</v>
      </c>
      <c r="CZ1449">
        <f t="shared" si="683"/>
        <v>0.5</v>
      </c>
      <c r="DA1449">
        <f t="shared" si="684"/>
        <v>1</v>
      </c>
      <c r="DB1449">
        <f t="shared" si="679"/>
        <v>400</v>
      </c>
      <c r="DC1449">
        <f t="shared" si="680"/>
        <v>0</v>
      </c>
      <c r="DD1449" t="s">
        <v>3</v>
      </c>
      <c r="DE1449" t="s">
        <v>3</v>
      </c>
      <c r="DF1449">
        <f t="shared" si="681"/>
        <v>0</v>
      </c>
      <c r="DG1449">
        <f t="shared" si="676"/>
        <v>0</v>
      </c>
      <c r="DH1449">
        <f t="shared" si="677"/>
        <v>0</v>
      </c>
      <c r="DI1449">
        <f t="shared" si="675"/>
        <v>0</v>
      </c>
      <c r="DJ1449">
        <f t="shared" si="685"/>
        <v>0</v>
      </c>
      <c r="DK1449">
        <v>0</v>
      </c>
      <c r="DL1449" t="s">
        <v>3</v>
      </c>
      <c r="DM1449">
        <v>0</v>
      </c>
      <c r="DN1449" t="s">
        <v>3</v>
      </c>
      <c r="DO1449">
        <v>0</v>
      </c>
    </row>
    <row r="1450" spans="1:119" x14ac:dyDescent="0.2">
      <c r="A1450">
        <f>ROW(Source!A1737)</f>
        <v>1737</v>
      </c>
      <c r="B1450">
        <v>69726971</v>
      </c>
      <c r="C1450">
        <v>69735965</v>
      </c>
      <c r="D1450">
        <v>27416566</v>
      </c>
      <c r="E1450">
        <v>1</v>
      </c>
      <c r="F1450">
        <v>1</v>
      </c>
      <c r="G1450">
        <v>1</v>
      </c>
      <c r="H1450">
        <v>3</v>
      </c>
      <c r="I1450" t="s">
        <v>82</v>
      </c>
      <c r="J1450" t="s">
        <v>84</v>
      </c>
      <c r="K1450" t="s">
        <v>83</v>
      </c>
      <c r="L1450">
        <v>1339</v>
      </c>
      <c r="N1450">
        <v>1007</v>
      </c>
      <c r="O1450" t="s">
        <v>40</v>
      </c>
      <c r="P1450" t="s">
        <v>40</v>
      </c>
      <c r="Q1450">
        <v>1</v>
      </c>
      <c r="W1450">
        <v>0</v>
      </c>
      <c r="X1450">
        <v>-50505369</v>
      </c>
      <c r="Y1450">
        <f t="shared" si="678"/>
        <v>0.1</v>
      </c>
      <c r="AA1450">
        <v>7.14</v>
      </c>
      <c r="AB1450">
        <v>0</v>
      </c>
      <c r="AC1450">
        <v>0</v>
      </c>
      <c r="AD1450">
        <v>0</v>
      </c>
      <c r="AE1450">
        <v>7.14</v>
      </c>
      <c r="AF1450">
        <v>0</v>
      </c>
      <c r="AG1450">
        <v>0</v>
      </c>
      <c r="AH1450">
        <v>0</v>
      </c>
      <c r="AI1450">
        <v>1</v>
      </c>
      <c r="AJ1450">
        <v>1</v>
      </c>
      <c r="AK1450">
        <v>1</v>
      </c>
      <c r="AL1450">
        <v>1</v>
      </c>
      <c r="AM1450">
        <v>0</v>
      </c>
      <c r="AN1450">
        <v>0</v>
      </c>
      <c r="AO1450">
        <v>0</v>
      </c>
      <c r="AP1450">
        <v>1</v>
      </c>
      <c r="AQ1450">
        <v>0</v>
      </c>
      <c r="AR1450">
        <v>0</v>
      </c>
      <c r="AS1450" t="s">
        <v>3</v>
      </c>
      <c r="AT1450">
        <v>0.1</v>
      </c>
      <c r="AU1450" t="s">
        <v>3</v>
      </c>
      <c r="AV1450">
        <v>0</v>
      </c>
      <c r="AW1450">
        <v>2</v>
      </c>
      <c r="AX1450">
        <v>69735988</v>
      </c>
      <c r="AY1450">
        <v>1</v>
      </c>
      <c r="AZ1450">
        <v>0</v>
      </c>
      <c r="BA1450">
        <v>1481</v>
      </c>
      <c r="BB1450">
        <v>3</v>
      </c>
      <c r="BC1450">
        <v>0</v>
      </c>
      <c r="BD1450">
        <v>0</v>
      </c>
      <c r="BE1450">
        <v>0</v>
      </c>
      <c r="BF1450">
        <v>0</v>
      </c>
      <c r="BG1450">
        <v>0</v>
      </c>
      <c r="BH1450">
        <v>0</v>
      </c>
      <c r="BI1450">
        <v>0</v>
      </c>
      <c r="BJ1450">
        <v>0</v>
      </c>
      <c r="BK1450">
        <v>0</v>
      </c>
      <c r="BL1450">
        <v>0</v>
      </c>
      <c r="BM1450">
        <v>0</v>
      </c>
      <c r="BN1450">
        <v>0</v>
      </c>
      <c r="BO1450">
        <v>0</v>
      </c>
      <c r="BP1450">
        <v>0</v>
      </c>
      <c r="BQ1450">
        <v>0</v>
      </c>
      <c r="BR1450">
        <v>0</v>
      </c>
      <c r="BS1450">
        <v>0</v>
      </c>
      <c r="BT1450">
        <v>0</v>
      </c>
      <c r="BU1450">
        <v>0</v>
      </c>
      <c r="BV1450">
        <v>0</v>
      </c>
      <c r="BW1450">
        <v>0</v>
      </c>
      <c r="CV1450">
        <v>0</v>
      </c>
      <c r="CW1450">
        <v>0</v>
      </c>
      <c r="CX1450">
        <f>ROUND(Y1450*Source!I1737,9)</f>
        <v>0</v>
      </c>
      <c r="CY1450">
        <f t="shared" si="682"/>
        <v>7.14</v>
      </c>
      <c r="CZ1450">
        <f t="shared" si="683"/>
        <v>7.14</v>
      </c>
      <c r="DA1450">
        <f t="shared" si="684"/>
        <v>1</v>
      </c>
      <c r="DB1450">
        <f t="shared" si="679"/>
        <v>0.71</v>
      </c>
      <c r="DC1450">
        <f t="shared" si="680"/>
        <v>0</v>
      </c>
      <c r="DD1450" t="s">
        <v>3</v>
      </c>
      <c r="DE1450" t="s">
        <v>3</v>
      </c>
      <c r="DF1450">
        <f t="shared" si="681"/>
        <v>0</v>
      </c>
      <c r="DG1450">
        <f t="shared" si="676"/>
        <v>0</v>
      </c>
      <c r="DH1450">
        <f t="shared" si="677"/>
        <v>0</v>
      </c>
      <c r="DI1450">
        <f t="shared" si="675"/>
        <v>0</v>
      </c>
      <c r="DJ1450">
        <f t="shared" si="685"/>
        <v>0</v>
      </c>
      <c r="DK1450">
        <v>0</v>
      </c>
      <c r="DL1450" t="s">
        <v>3</v>
      </c>
      <c r="DM1450">
        <v>0</v>
      </c>
      <c r="DN1450" t="s">
        <v>3</v>
      </c>
      <c r="DO1450">
        <v>0</v>
      </c>
    </row>
    <row r="1451" spans="1:119" x14ac:dyDescent="0.2">
      <c r="A1451">
        <f>ROW(Source!A1738)</f>
        <v>1738</v>
      </c>
      <c r="B1451">
        <v>69726884</v>
      </c>
      <c r="C1451">
        <v>69735965</v>
      </c>
      <c r="D1451">
        <v>27498693</v>
      </c>
      <c r="E1451">
        <v>1</v>
      </c>
      <c r="F1451">
        <v>1</v>
      </c>
      <c r="G1451">
        <v>1</v>
      </c>
      <c r="H1451">
        <v>1</v>
      </c>
      <c r="I1451" t="s">
        <v>979</v>
      </c>
      <c r="J1451" t="s">
        <v>3</v>
      </c>
      <c r="K1451" t="s">
        <v>980</v>
      </c>
      <c r="L1451">
        <v>1369</v>
      </c>
      <c r="N1451">
        <v>1013</v>
      </c>
      <c r="O1451" t="s">
        <v>974</v>
      </c>
      <c r="P1451" t="s">
        <v>974</v>
      </c>
      <c r="Q1451">
        <v>1</v>
      </c>
      <c r="W1451">
        <v>0</v>
      </c>
      <c r="X1451">
        <v>-690051356</v>
      </c>
      <c r="Y1451">
        <f t="shared" si="678"/>
        <v>119.78</v>
      </c>
      <c r="AA1451">
        <v>0</v>
      </c>
      <c r="AB1451">
        <v>0</v>
      </c>
      <c r="AC1451">
        <v>0</v>
      </c>
      <c r="AD1451">
        <v>307.99</v>
      </c>
      <c r="AE1451">
        <v>0</v>
      </c>
      <c r="AF1451">
        <v>0</v>
      </c>
      <c r="AG1451">
        <v>0</v>
      </c>
      <c r="AH1451">
        <v>8.82</v>
      </c>
      <c r="AI1451">
        <v>1</v>
      </c>
      <c r="AJ1451">
        <v>1</v>
      </c>
      <c r="AK1451">
        <v>1</v>
      </c>
      <c r="AL1451">
        <v>34.92</v>
      </c>
      <c r="AM1451">
        <v>5</v>
      </c>
      <c r="AN1451">
        <v>0</v>
      </c>
      <c r="AO1451">
        <v>1</v>
      </c>
      <c r="AP1451">
        <v>0</v>
      </c>
      <c r="AQ1451">
        <v>0</v>
      </c>
      <c r="AR1451">
        <v>0</v>
      </c>
      <c r="AS1451" t="s">
        <v>3</v>
      </c>
      <c r="AT1451">
        <v>119.78</v>
      </c>
      <c r="AU1451" t="s">
        <v>3</v>
      </c>
      <c r="AV1451">
        <v>1</v>
      </c>
      <c r="AW1451">
        <v>2</v>
      </c>
      <c r="AX1451">
        <v>69735978</v>
      </c>
      <c r="AY1451">
        <v>1</v>
      </c>
      <c r="AZ1451">
        <v>0</v>
      </c>
      <c r="BA1451">
        <v>1482</v>
      </c>
      <c r="BB1451">
        <v>0</v>
      </c>
      <c r="BC1451">
        <v>0</v>
      </c>
      <c r="BD1451">
        <v>0</v>
      </c>
      <c r="BE1451">
        <v>0</v>
      </c>
      <c r="BF1451">
        <v>0</v>
      </c>
      <c r="BG1451">
        <v>0</v>
      </c>
      <c r="BH1451">
        <v>0</v>
      </c>
      <c r="BI1451">
        <v>0</v>
      </c>
      <c r="BJ1451">
        <v>0</v>
      </c>
      <c r="BK1451">
        <v>0</v>
      </c>
      <c r="BL1451">
        <v>0</v>
      </c>
      <c r="BM1451">
        <v>0</v>
      </c>
      <c r="BN1451">
        <v>0</v>
      </c>
      <c r="BO1451">
        <v>0</v>
      </c>
      <c r="BP1451">
        <v>0</v>
      </c>
      <c r="BQ1451">
        <v>0</v>
      </c>
      <c r="BR1451">
        <v>0</v>
      </c>
      <c r="BS1451">
        <v>0</v>
      </c>
      <c r="BT1451">
        <v>0</v>
      </c>
      <c r="BU1451">
        <v>0</v>
      </c>
      <c r="BV1451">
        <v>0</v>
      </c>
      <c r="BW1451">
        <v>0</v>
      </c>
      <c r="CU1451">
        <f>ROUND(AT1451*Source!I1738*AH1451*AL1451,0)</f>
        <v>0</v>
      </c>
      <c r="CV1451">
        <f>ROUND(Y1451*Source!I1738,9)</f>
        <v>0</v>
      </c>
      <c r="CW1451">
        <v>0</v>
      </c>
      <c r="CX1451">
        <f>ROUND(Y1451*Source!I1738,9)</f>
        <v>0</v>
      </c>
      <c r="CY1451">
        <f>AD1451</f>
        <v>307.99</v>
      </c>
      <c r="CZ1451">
        <f>AH1451</f>
        <v>8.82</v>
      </c>
      <c r="DA1451">
        <f>AL1451</f>
        <v>34.92</v>
      </c>
      <c r="DB1451">
        <f t="shared" si="679"/>
        <v>1056.46</v>
      </c>
      <c r="DC1451">
        <f t="shared" si="680"/>
        <v>0</v>
      </c>
      <c r="DD1451" t="s">
        <v>3</v>
      </c>
      <c r="DE1451" t="s">
        <v>3</v>
      </c>
      <c r="DF1451">
        <f t="shared" si="681"/>
        <v>0</v>
      </c>
      <c r="DG1451">
        <f t="shared" si="676"/>
        <v>0</v>
      </c>
      <c r="DH1451">
        <f t="shared" si="677"/>
        <v>0</v>
      </c>
      <c r="DI1451">
        <f>ROUND(ROUND(AH1451*AL1451,0)*CX1451,0)</f>
        <v>0</v>
      </c>
      <c r="DJ1451">
        <f>DI1451</f>
        <v>0</v>
      </c>
      <c r="DK1451">
        <v>0</v>
      </c>
      <c r="DL1451" t="s">
        <v>3</v>
      </c>
      <c r="DM1451">
        <v>0</v>
      </c>
      <c r="DN1451" t="s">
        <v>3</v>
      </c>
      <c r="DO1451">
        <v>0</v>
      </c>
    </row>
    <row r="1452" spans="1:119" x14ac:dyDescent="0.2">
      <c r="A1452">
        <f>ROW(Source!A1738)</f>
        <v>1738</v>
      </c>
      <c r="B1452">
        <v>69726884</v>
      </c>
      <c r="C1452">
        <v>69735965</v>
      </c>
      <c r="D1452">
        <v>121548</v>
      </c>
      <c r="E1452">
        <v>1</v>
      </c>
      <c r="F1452">
        <v>1</v>
      </c>
      <c r="G1452">
        <v>1</v>
      </c>
      <c r="H1452">
        <v>1</v>
      </c>
      <c r="I1452" t="s">
        <v>36</v>
      </c>
      <c r="J1452" t="s">
        <v>3</v>
      </c>
      <c r="K1452" t="s">
        <v>981</v>
      </c>
      <c r="L1452">
        <v>608254</v>
      </c>
      <c r="N1452">
        <v>1013</v>
      </c>
      <c r="O1452" t="s">
        <v>982</v>
      </c>
      <c r="P1452" t="s">
        <v>982</v>
      </c>
      <c r="Q1452">
        <v>1</v>
      </c>
      <c r="W1452">
        <v>0</v>
      </c>
      <c r="X1452">
        <v>-185737400</v>
      </c>
      <c r="Y1452">
        <f t="shared" si="678"/>
        <v>4.22</v>
      </c>
      <c r="AA1452">
        <v>0</v>
      </c>
      <c r="AB1452">
        <v>0</v>
      </c>
      <c r="AC1452">
        <v>0</v>
      </c>
      <c r="AD1452">
        <v>0</v>
      </c>
      <c r="AE1452">
        <v>0</v>
      </c>
      <c r="AF1452">
        <v>0</v>
      </c>
      <c r="AG1452">
        <v>0</v>
      </c>
      <c r="AH1452">
        <v>0</v>
      </c>
      <c r="AI1452">
        <v>1</v>
      </c>
      <c r="AJ1452">
        <v>1</v>
      </c>
      <c r="AK1452">
        <v>19.8</v>
      </c>
      <c r="AL1452">
        <v>1</v>
      </c>
      <c r="AM1452">
        <v>5</v>
      </c>
      <c r="AN1452">
        <v>0</v>
      </c>
      <c r="AO1452">
        <v>1</v>
      </c>
      <c r="AP1452">
        <v>0</v>
      </c>
      <c r="AQ1452">
        <v>0</v>
      </c>
      <c r="AR1452">
        <v>0</v>
      </c>
      <c r="AS1452" t="s">
        <v>3</v>
      </c>
      <c r="AT1452">
        <v>4.22</v>
      </c>
      <c r="AU1452" t="s">
        <v>3</v>
      </c>
      <c r="AV1452">
        <v>2</v>
      </c>
      <c r="AW1452">
        <v>2</v>
      </c>
      <c r="AX1452">
        <v>69735979</v>
      </c>
      <c r="AY1452">
        <v>1</v>
      </c>
      <c r="AZ1452">
        <v>0</v>
      </c>
      <c r="BA1452">
        <v>1483</v>
      </c>
      <c r="BB1452">
        <v>0</v>
      </c>
      <c r="BC1452">
        <v>0</v>
      </c>
      <c r="BD1452">
        <v>0</v>
      </c>
      <c r="BE1452">
        <v>0</v>
      </c>
      <c r="BF1452">
        <v>0</v>
      </c>
      <c r="BG1452">
        <v>0</v>
      </c>
      <c r="BH1452">
        <v>0</v>
      </c>
      <c r="BI1452">
        <v>0</v>
      </c>
      <c r="BJ1452">
        <v>0</v>
      </c>
      <c r="BK1452">
        <v>0</v>
      </c>
      <c r="BL1452">
        <v>0</v>
      </c>
      <c r="BM1452">
        <v>0</v>
      </c>
      <c r="BN1452">
        <v>0</v>
      </c>
      <c r="BO1452">
        <v>0</v>
      </c>
      <c r="BP1452">
        <v>0</v>
      </c>
      <c r="BQ1452">
        <v>0</v>
      </c>
      <c r="BR1452">
        <v>0</v>
      </c>
      <c r="BS1452">
        <v>0</v>
      </c>
      <c r="BT1452">
        <v>0</v>
      </c>
      <c r="BU1452">
        <v>0</v>
      </c>
      <c r="BV1452">
        <v>0</v>
      </c>
      <c r="BW1452">
        <v>0</v>
      </c>
      <c r="CV1452">
        <v>0</v>
      </c>
      <c r="CW1452">
        <v>0</v>
      </c>
      <c r="CX1452">
        <f>ROUND(Y1452*Source!I1738,9)</f>
        <v>0</v>
      </c>
      <c r="CY1452">
        <f>AD1452</f>
        <v>0</v>
      </c>
      <c r="CZ1452">
        <f>AH1452</f>
        <v>0</v>
      </c>
      <c r="DA1452">
        <f>AL1452</f>
        <v>1</v>
      </c>
      <c r="DB1452">
        <f t="shared" si="679"/>
        <v>0</v>
      </c>
      <c r="DC1452">
        <f t="shared" si="680"/>
        <v>0</v>
      </c>
      <c r="DD1452" t="s">
        <v>3</v>
      </c>
      <c r="DE1452" t="s">
        <v>3</v>
      </c>
      <c r="DF1452">
        <f t="shared" si="681"/>
        <v>0</v>
      </c>
      <c r="DG1452">
        <f t="shared" si="676"/>
        <v>0</v>
      </c>
      <c r="DH1452">
        <f>ROUND(ROUND(AG1452*AK1452,0)*CX1452,0)</f>
        <v>0</v>
      </c>
      <c r="DI1452">
        <f t="shared" ref="DI1452:DI1466" si="686">ROUND(ROUND(AH1452,0)*CX1452,0)</f>
        <v>0</v>
      </c>
      <c r="DJ1452">
        <f>DI1452</f>
        <v>0</v>
      </c>
      <c r="DK1452">
        <v>0</v>
      </c>
      <c r="DL1452" t="s">
        <v>3</v>
      </c>
      <c r="DM1452">
        <v>0</v>
      </c>
      <c r="DN1452" t="s">
        <v>3</v>
      </c>
      <c r="DO1452">
        <v>0</v>
      </c>
    </row>
    <row r="1453" spans="1:119" x14ac:dyDescent="0.2">
      <c r="A1453">
        <f>ROW(Source!A1738)</f>
        <v>1738</v>
      </c>
      <c r="B1453">
        <v>69726884</v>
      </c>
      <c r="C1453">
        <v>69735965</v>
      </c>
      <c r="D1453">
        <v>27439571</v>
      </c>
      <c r="E1453">
        <v>1</v>
      </c>
      <c r="F1453">
        <v>1</v>
      </c>
      <c r="G1453">
        <v>1</v>
      </c>
      <c r="H1453">
        <v>2</v>
      </c>
      <c r="I1453" t="s">
        <v>983</v>
      </c>
      <c r="J1453" t="s">
        <v>984</v>
      </c>
      <c r="K1453" t="s">
        <v>985</v>
      </c>
      <c r="L1453">
        <v>1368</v>
      </c>
      <c r="N1453">
        <v>1011</v>
      </c>
      <c r="O1453" t="s">
        <v>978</v>
      </c>
      <c r="P1453" t="s">
        <v>978</v>
      </c>
      <c r="Q1453">
        <v>1</v>
      </c>
      <c r="W1453">
        <v>0</v>
      </c>
      <c r="X1453">
        <v>1462286705</v>
      </c>
      <c r="Y1453">
        <f t="shared" si="678"/>
        <v>0.36</v>
      </c>
      <c r="AA1453">
        <v>0</v>
      </c>
      <c r="AB1453">
        <v>822.31</v>
      </c>
      <c r="AC1453">
        <v>200.77</v>
      </c>
      <c r="AD1453">
        <v>0</v>
      </c>
      <c r="AE1453">
        <v>0</v>
      </c>
      <c r="AF1453">
        <v>88.42</v>
      </c>
      <c r="AG1453">
        <v>10.14</v>
      </c>
      <c r="AH1453">
        <v>0</v>
      </c>
      <c r="AI1453">
        <v>1</v>
      </c>
      <c r="AJ1453">
        <v>9.3000000000000007</v>
      </c>
      <c r="AK1453">
        <v>19.8</v>
      </c>
      <c r="AL1453">
        <v>1</v>
      </c>
      <c r="AM1453">
        <v>5</v>
      </c>
      <c r="AN1453">
        <v>0</v>
      </c>
      <c r="AO1453">
        <v>1</v>
      </c>
      <c r="AP1453">
        <v>0</v>
      </c>
      <c r="AQ1453">
        <v>0</v>
      </c>
      <c r="AR1453">
        <v>0</v>
      </c>
      <c r="AS1453" t="s">
        <v>3</v>
      </c>
      <c r="AT1453">
        <v>0.36</v>
      </c>
      <c r="AU1453" t="s">
        <v>3</v>
      </c>
      <c r="AV1453">
        <v>0</v>
      </c>
      <c r="AW1453">
        <v>2</v>
      </c>
      <c r="AX1453">
        <v>69735980</v>
      </c>
      <c r="AY1453">
        <v>1</v>
      </c>
      <c r="AZ1453">
        <v>0</v>
      </c>
      <c r="BA1453">
        <v>1484</v>
      </c>
      <c r="BB1453">
        <v>0</v>
      </c>
      <c r="BC1453">
        <v>0</v>
      </c>
      <c r="BD1453">
        <v>0</v>
      </c>
      <c r="BE1453">
        <v>0</v>
      </c>
      <c r="BF1453">
        <v>0</v>
      </c>
      <c r="BG1453">
        <v>0</v>
      </c>
      <c r="BH1453">
        <v>0</v>
      </c>
      <c r="BI1453">
        <v>0</v>
      </c>
      <c r="BJ1453">
        <v>0</v>
      </c>
      <c r="BK1453">
        <v>0</v>
      </c>
      <c r="BL1453">
        <v>0</v>
      </c>
      <c r="BM1453">
        <v>0</v>
      </c>
      <c r="BN1453">
        <v>0</v>
      </c>
      <c r="BO1453">
        <v>0</v>
      </c>
      <c r="BP1453">
        <v>0</v>
      </c>
      <c r="BQ1453">
        <v>0</v>
      </c>
      <c r="BR1453">
        <v>0</v>
      </c>
      <c r="BS1453">
        <v>0</v>
      </c>
      <c r="BT1453">
        <v>0</v>
      </c>
      <c r="BU1453">
        <v>0</v>
      </c>
      <c r="BV1453">
        <v>0</v>
      </c>
      <c r="BW1453">
        <v>0</v>
      </c>
      <c r="CV1453">
        <v>0</v>
      </c>
      <c r="CW1453">
        <f>ROUND(Y1453*Source!I1738*DO1453,9)</f>
        <v>0</v>
      </c>
      <c r="CX1453">
        <f>ROUND(Y1453*Source!I1738,9)</f>
        <v>0</v>
      </c>
      <c r="CY1453">
        <f>AB1453</f>
        <v>822.31</v>
      </c>
      <c r="CZ1453">
        <f>AF1453</f>
        <v>88.42</v>
      </c>
      <c r="DA1453">
        <f>AJ1453</f>
        <v>9.3000000000000007</v>
      </c>
      <c r="DB1453">
        <f t="shared" si="679"/>
        <v>31.83</v>
      </c>
      <c r="DC1453">
        <f t="shared" si="680"/>
        <v>3.65</v>
      </c>
      <c r="DD1453" t="s">
        <v>3</v>
      </c>
      <c r="DE1453" t="s">
        <v>3</v>
      </c>
      <c r="DF1453">
        <f t="shared" si="681"/>
        <v>0</v>
      </c>
      <c r="DG1453">
        <f>ROUND(ROUND(AF1453*AJ1453,0)*CX1453,0)</f>
        <v>0</v>
      </c>
      <c r="DH1453">
        <f>ROUND(ROUND(AG1453*AK1453,0)*CX1453,0)</f>
        <v>0</v>
      </c>
      <c r="DI1453">
        <f t="shared" si="686"/>
        <v>0</v>
      </c>
      <c r="DJ1453">
        <f>DG1453</f>
        <v>0</v>
      </c>
      <c r="DK1453">
        <v>0</v>
      </c>
      <c r="DL1453" t="s">
        <v>3</v>
      </c>
      <c r="DM1453">
        <v>0</v>
      </c>
      <c r="DN1453" t="s">
        <v>3</v>
      </c>
      <c r="DO1453">
        <v>0</v>
      </c>
    </row>
    <row r="1454" spans="1:119" x14ac:dyDescent="0.2">
      <c r="A1454">
        <f>ROW(Source!A1738)</f>
        <v>1738</v>
      </c>
      <c r="B1454">
        <v>69726884</v>
      </c>
      <c r="C1454">
        <v>69735965</v>
      </c>
      <c r="D1454">
        <v>27439630</v>
      </c>
      <c r="E1454">
        <v>1</v>
      </c>
      <c r="F1454">
        <v>1</v>
      </c>
      <c r="G1454">
        <v>1</v>
      </c>
      <c r="H1454">
        <v>2</v>
      </c>
      <c r="I1454" t="s">
        <v>986</v>
      </c>
      <c r="J1454" t="s">
        <v>987</v>
      </c>
      <c r="K1454" t="s">
        <v>988</v>
      </c>
      <c r="L1454">
        <v>1368</v>
      </c>
      <c r="N1454">
        <v>1011</v>
      </c>
      <c r="O1454" t="s">
        <v>978</v>
      </c>
      <c r="P1454" t="s">
        <v>978</v>
      </c>
      <c r="Q1454">
        <v>1</v>
      </c>
      <c r="W1454">
        <v>0</v>
      </c>
      <c r="X1454">
        <v>-72110300</v>
      </c>
      <c r="Y1454">
        <f t="shared" si="678"/>
        <v>2.2999999999999998</v>
      </c>
      <c r="AA1454">
        <v>0</v>
      </c>
      <c r="AB1454">
        <v>290.81</v>
      </c>
      <c r="AC1454">
        <v>269.48</v>
      </c>
      <c r="AD1454">
        <v>0</v>
      </c>
      <c r="AE1454">
        <v>0</v>
      </c>
      <c r="AF1454">
        <v>31.27</v>
      </c>
      <c r="AG1454">
        <v>13.61</v>
      </c>
      <c r="AH1454">
        <v>0</v>
      </c>
      <c r="AI1454">
        <v>1</v>
      </c>
      <c r="AJ1454">
        <v>9.3000000000000007</v>
      </c>
      <c r="AK1454">
        <v>19.8</v>
      </c>
      <c r="AL1454">
        <v>1</v>
      </c>
      <c r="AM1454">
        <v>5</v>
      </c>
      <c r="AN1454">
        <v>0</v>
      </c>
      <c r="AO1454">
        <v>1</v>
      </c>
      <c r="AP1454">
        <v>0</v>
      </c>
      <c r="AQ1454">
        <v>0</v>
      </c>
      <c r="AR1454">
        <v>0</v>
      </c>
      <c r="AS1454" t="s">
        <v>3</v>
      </c>
      <c r="AT1454">
        <v>2.2999999999999998</v>
      </c>
      <c r="AU1454" t="s">
        <v>3</v>
      </c>
      <c r="AV1454">
        <v>0</v>
      </c>
      <c r="AW1454">
        <v>2</v>
      </c>
      <c r="AX1454">
        <v>69735981</v>
      </c>
      <c r="AY1454">
        <v>1</v>
      </c>
      <c r="AZ1454">
        <v>0</v>
      </c>
      <c r="BA1454">
        <v>1485</v>
      </c>
      <c r="BB1454">
        <v>0</v>
      </c>
      <c r="BC1454">
        <v>0</v>
      </c>
      <c r="BD1454">
        <v>0</v>
      </c>
      <c r="BE1454">
        <v>0</v>
      </c>
      <c r="BF1454">
        <v>0</v>
      </c>
      <c r="BG1454">
        <v>0</v>
      </c>
      <c r="BH1454">
        <v>0</v>
      </c>
      <c r="BI1454">
        <v>0</v>
      </c>
      <c r="BJ1454">
        <v>0</v>
      </c>
      <c r="BK1454">
        <v>0</v>
      </c>
      <c r="BL1454">
        <v>0</v>
      </c>
      <c r="BM1454">
        <v>0</v>
      </c>
      <c r="BN1454">
        <v>0</v>
      </c>
      <c r="BO1454">
        <v>0</v>
      </c>
      <c r="BP1454">
        <v>0</v>
      </c>
      <c r="BQ1454">
        <v>0</v>
      </c>
      <c r="BR1454">
        <v>0</v>
      </c>
      <c r="BS1454">
        <v>0</v>
      </c>
      <c r="BT1454">
        <v>0</v>
      </c>
      <c r="BU1454">
        <v>0</v>
      </c>
      <c r="BV1454">
        <v>0</v>
      </c>
      <c r="BW1454">
        <v>0</v>
      </c>
      <c r="CV1454">
        <v>0</v>
      </c>
      <c r="CW1454">
        <f>ROUND(Y1454*Source!I1738*DO1454,9)</f>
        <v>0</v>
      </c>
      <c r="CX1454">
        <f>ROUND(Y1454*Source!I1738,9)</f>
        <v>0</v>
      </c>
      <c r="CY1454">
        <f>AB1454</f>
        <v>290.81</v>
      </c>
      <c r="CZ1454">
        <f>AF1454</f>
        <v>31.27</v>
      </c>
      <c r="DA1454">
        <f>AJ1454</f>
        <v>9.3000000000000007</v>
      </c>
      <c r="DB1454">
        <f t="shared" si="679"/>
        <v>71.92</v>
      </c>
      <c r="DC1454">
        <f t="shared" si="680"/>
        <v>31.3</v>
      </c>
      <c r="DD1454" t="s">
        <v>3</v>
      </c>
      <c r="DE1454" t="s">
        <v>3</v>
      </c>
      <c r="DF1454">
        <f t="shared" si="681"/>
        <v>0</v>
      </c>
      <c r="DG1454">
        <f>ROUND(ROUND(AF1454*AJ1454,0)*CX1454,0)</f>
        <v>0</v>
      </c>
      <c r="DH1454">
        <f>ROUND(ROUND(AG1454*AK1454,0)*CX1454,0)</f>
        <v>0</v>
      </c>
      <c r="DI1454">
        <f t="shared" si="686"/>
        <v>0</v>
      </c>
      <c r="DJ1454">
        <f>DG1454</f>
        <v>0</v>
      </c>
      <c r="DK1454">
        <v>0</v>
      </c>
      <c r="DL1454" t="s">
        <v>3</v>
      </c>
      <c r="DM1454">
        <v>0</v>
      </c>
      <c r="DN1454" t="s">
        <v>3</v>
      </c>
      <c r="DO1454">
        <v>0</v>
      </c>
    </row>
    <row r="1455" spans="1:119" x14ac:dyDescent="0.2">
      <c r="A1455">
        <f>ROW(Source!A1738)</f>
        <v>1738</v>
      </c>
      <c r="B1455">
        <v>69726884</v>
      </c>
      <c r="C1455">
        <v>69735965</v>
      </c>
      <c r="D1455">
        <v>27440032</v>
      </c>
      <c r="E1455">
        <v>1</v>
      </c>
      <c r="F1455">
        <v>1</v>
      </c>
      <c r="G1455">
        <v>1</v>
      </c>
      <c r="H1455">
        <v>2</v>
      </c>
      <c r="I1455" t="s">
        <v>989</v>
      </c>
      <c r="J1455" t="s">
        <v>990</v>
      </c>
      <c r="K1455" t="s">
        <v>991</v>
      </c>
      <c r="L1455">
        <v>1368</v>
      </c>
      <c r="N1455">
        <v>1011</v>
      </c>
      <c r="O1455" t="s">
        <v>978</v>
      </c>
      <c r="P1455" t="s">
        <v>978</v>
      </c>
      <c r="Q1455">
        <v>1</v>
      </c>
      <c r="W1455">
        <v>0</v>
      </c>
      <c r="X1455">
        <v>864476657</v>
      </c>
      <c r="Y1455">
        <f t="shared" si="678"/>
        <v>1.56</v>
      </c>
      <c r="AA1455">
        <v>0</v>
      </c>
      <c r="AB1455">
        <v>115.6</v>
      </c>
      <c r="AC1455">
        <v>200.77</v>
      </c>
      <c r="AD1455">
        <v>0</v>
      </c>
      <c r="AE1455">
        <v>0</v>
      </c>
      <c r="AF1455">
        <v>12.43</v>
      </c>
      <c r="AG1455">
        <v>10.14</v>
      </c>
      <c r="AH1455">
        <v>0</v>
      </c>
      <c r="AI1455">
        <v>1</v>
      </c>
      <c r="AJ1455">
        <v>9.3000000000000007</v>
      </c>
      <c r="AK1455">
        <v>19.8</v>
      </c>
      <c r="AL1455">
        <v>1</v>
      </c>
      <c r="AM1455">
        <v>5</v>
      </c>
      <c r="AN1455">
        <v>0</v>
      </c>
      <c r="AO1455">
        <v>1</v>
      </c>
      <c r="AP1455">
        <v>0</v>
      </c>
      <c r="AQ1455">
        <v>0</v>
      </c>
      <c r="AR1455">
        <v>0</v>
      </c>
      <c r="AS1455" t="s">
        <v>3</v>
      </c>
      <c r="AT1455">
        <v>1.56</v>
      </c>
      <c r="AU1455" t="s">
        <v>3</v>
      </c>
      <c r="AV1455">
        <v>0</v>
      </c>
      <c r="AW1455">
        <v>2</v>
      </c>
      <c r="AX1455">
        <v>69735982</v>
      </c>
      <c r="AY1455">
        <v>1</v>
      </c>
      <c r="AZ1455">
        <v>0</v>
      </c>
      <c r="BA1455">
        <v>1486</v>
      </c>
      <c r="BB1455">
        <v>0</v>
      </c>
      <c r="BC1455">
        <v>0</v>
      </c>
      <c r="BD1455">
        <v>0</v>
      </c>
      <c r="BE1455">
        <v>0</v>
      </c>
      <c r="BF1455">
        <v>0</v>
      </c>
      <c r="BG1455">
        <v>0</v>
      </c>
      <c r="BH1455">
        <v>0</v>
      </c>
      <c r="BI1455">
        <v>0</v>
      </c>
      <c r="BJ1455">
        <v>0</v>
      </c>
      <c r="BK1455">
        <v>0</v>
      </c>
      <c r="BL1455">
        <v>0</v>
      </c>
      <c r="BM1455">
        <v>0</v>
      </c>
      <c r="BN1455">
        <v>0</v>
      </c>
      <c r="BO1455">
        <v>0</v>
      </c>
      <c r="BP1455">
        <v>0</v>
      </c>
      <c r="BQ1455">
        <v>0</v>
      </c>
      <c r="BR1455">
        <v>0</v>
      </c>
      <c r="BS1455">
        <v>0</v>
      </c>
      <c r="BT1455">
        <v>0</v>
      </c>
      <c r="BU1455">
        <v>0</v>
      </c>
      <c r="BV1455">
        <v>0</v>
      </c>
      <c r="BW1455">
        <v>0</v>
      </c>
      <c r="CV1455">
        <v>0</v>
      </c>
      <c r="CW1455">
        <f>ROUND(Y1455*Source!I1738*DO1455,9)</f>
        <v>0</v>
      </c>
      <c r="CX1455">
        <f>ROUND(Y1455*Source!I1738,9)</f>
        <v>0</v>
      </c>
      <c r="CY1455">
        <f>AB1455</f>
        <v>115.6</v>
      </c>
      <c r="CZ1455">
        <f>AF1455</f>
        <v>12.43</v>
      </c>
      <c r="DA1455">
        <f>AJ1455</f>
        <v>9.3000000000000007</v>
      </c>
      <c r="DB1455">
        <f t="shared" si="679"/>
        <v>19.39</v>
      </c>
      <c r="DC1455">
        <f t="shared" si="680"/>
        <v>15.82</v>
      </c>
      <c r="DD1455" t="s">
        <v>3</v>
      </c>
      <c r="DE1455" t="s">
        <v>3</v>
      </c>
      <c r="DF1455">
        <f t="shared" si="681"/>
        <v>0</v>
      </c>
      <c r="DG1455">
        <f>ROUND(ROUND(AF1455*AJ1455,0)*CX1455,0)</f>
        <v>0</v>
      </c>
      <c r="DH1455">
        <f>ROUND(ROUND(AG1455*AK1455,0)*CX1455,0)</f>
        <v>0</v>
      </c>
      <c r="DI1455">
        <f t="shared" si="686"/>
        <v>0</v>
      </c>
      <c r="DJ1455">
        <f>DG1455</f>
        <v>0</v>
      </c>
      <c r="DK1455">
        <v>0</v>
      </c>
      <c r="DL1455" t="s">
        <v>3</v>
      </c>
      <c r="DM1455">
        <v>0</v>
      </c>
      <c r="DN1455" t="s">
        <v>3</v>
      </c>
      <c r="DO1455">
        <v>0</v>
      </c>
    </row>
    <row r="1456" spans="1:119" x14ac:dyDescent="0.2">
      <c r="A1456">
        <f>ROW(Source!A1738)</f>
        <v>1738</v>
      </c>
      <c r="B1456">
        <v>69726884</v>
      </c>
      <c r="C1456">
        <v>69735965</v>
      </c>
      <c r="D1456">
        <v>27441327</v>
      </c>
      <c r="E1456">
        <v>1</v>
      </c>
      <c r="F1456">
        <v>1</v>
      </c>
      <c r="G1456">
        <v>1</v>
      </c>
      <c r="H1456">
        <v>2</v>
      </c>
      <c r="I1456" t="s">
        <v>975</v>
      </c>
      <c r="J1456" t="s">
        <v>976</v>
      </c>
      <c r="K1456" t="s">
        <v>977</v>
      </c>
      <c r="L1456">
        <v>1368</v>
      </c>
      <c r="N1456">
        <v>1011</v>
      </c>
      <c r="O1456" t="s">
        <v>978</v>
      </c>
      <c r="P1456" t="s">
        <v>978</v>
      </c>
      <c r="Q1456">
        <v>1</v>
      </c>
      <c r="W1456">
        <v>0</v>
      </c>
      <c r="X1456">
        <v>-1583389094</v>
      </c>
      <c r="Y1456">
        <f t="shared" si="678"/>
        <v>0.28000000000000003</v>
      </c>
      <c r="AA1456">
        <v>0</v>
      </c>
      <c r="AB1456">
        <v>868.34</v>
      </c>
      <c r="AC1456">
        <v>231.46</v>
      </c>
      <c r="AD1456">
        <v>0</v>
      </c>
      <c r="AE1456">
        <v>0</v>
      </c>
      <c r="AF1456">
        <v>93.37</v>
      </c>
      <c r="AG1456">
        <v>11.69</v>
      </c>
      <c r="AH1456">
        <v>0</v>
      </c>
      <c r="AI1456">
        <v>1</v>
      </c>
      <c r="AJ1456">
        <v>9.3000000000000007</v>
      </c>
      <c r="AK1456">
        <v>19.8</v>
      </c>
      <c r="AL1456">
        <v>1</v>
      </c>
      <c r="AM1456">
        <v>5</v>
      </c>
      <c r="AN1456">
        <v>0</v>
      </c>
      <c r="AO1456">
        <v>1</v>
      </c>
      <c r="AP1456">
        <v>0</v>
      </c>
      <c r="AQ1456">
        <v>0</v>
      </c>
      <c r="AR1456">
        <v>0</v>
      </c>
      <c r="AS1456" t="s">
        <v>3</v>
      </c>
      <c r="AT1456">
        <v>0.28000000000000003</v>
      </c>
      <c r="AU1456" t="s">
        <v>3</v>
      </c>
      <c r="AV1456">
        <v>0</v>
      </c>
      <c r="AW1456">
        <v>2</v>
      </c>
      <c r="AX1456">
        <v>69735983</v>
      </c>
      <c r="AY1456">
        <v>1</v>
      </c>
      <c r="AZ1456">
        <v>0</v>
      </c>
      <c r="BA1456">
        <v>1487</v>
      </c>
      <c r="BB1456">
        <v>0</v>
      </c>
      <c r="BC1456">
        <v>0</v>
      </c>
      <c r="BD1456">
        <v>0</v>
      </c>
      <c r="BE1456">
        <v>0</v>
      </c>
      <c r="BF1456">
        <v>0</v>
      </c>
      <c r="BG1456">
        <v>0</v>
      </c>
      <c r="BH1456">
        <v>0</v>
      </c>
      <c r="BI1456">
        <v>0</v>
      </c>
      <c r="BJ1456">
        <v>0</v>
      </c>
      <c r="BK1456">
        <v>0</v>
      </c>
      <c r="BL1456">
        <v>0</v>
      </c>
      <c r="BM1456">
        <v>0</v>
      </c>
      <c r="BN1456">
        <v>0</v>
      </c>
      <c r="BO1456">
        <v>0</v>
      </c>
      <c r="BP1456">
        <v>0</v>
      </c>
      <c r="BQ1456">
        <v>0</v>
      </c>
      <c r="BR1456">
        <v>0</v>
      </c>
      <c r="BS1456">
        <v>0</v>
      </c>
      <c r="BT1456">
        <v>0</v>
      </c>
      <c r="BU1456">
        <v>0</v>
      </c>
      <c r="BV1456">
        <v>0</v>
      </c>
      <c r="BW1456">
        <v>0</v>
      </c>
      <c r="CV1456">
        <v>0</v>
      </c>
      <c r="CW1456">
        <f>ROUND(Y1456*Source!I1738*DO1456,9)</f>
        <v>0</v>
      </c>
      <c r="CX1456">
        <f>ROUND(Y1456*Source!I1738,9)</f>
        <v>0</v>
      </c>
      <c r="CY1456">
        <f>AB1456</f>
        <v>868.34</v>
      </c>
      <c r="CZ1456">
        <f>AF1456</f>
        <v>93.37</v>
      </c>
      <c r="DA1456">
        <f>AJ1456</f>
        <v>9.3000000000000007</v>
      </c>
      <c r="DB1456">
        <f t="shared" si="679"/>
        <v>26.14</v>
      </c>
      <c r="DC1456">
        <f t="shared" si="680"/>
        <v>3.27</v>
      </c>
      <c r="DD1456" t="s">
        <v>3</v>
      </c>
      <c r="DE1456" t="s">
        <v>3</v>
      </c>
      <c r="DF1456">
        <f t="shared" si="681"/>
        <v>0</v>
      </c>
      <c r="DG1456">
        <f>ROUND(ROUND(AF1456*AJ1456,0)*CX1456,0)</f>
        <v>0</v>
      </c>
      <c r="DH1456">
        <f>ROUND(ROUND(AG1456*AK1456,0)*CX1456,0)</f>
        <v>0</v>
      </c>
      <c r="DI1456">
        <f t="shared" si="686"/>
        <v>0</v>
      </c>
      <c r="DJ1456">
        <f>DG1456</f>
        <v>0</v>
      </c>
      <c r="DK1456">
        <v>0</v>
      </c>
      <c r="DL1456" t="s">
        <v>3</v>
      </c>
      <c r="DM1456">
        <v>0</v>
      </c>
      <c r="DN1456" t="s">
        <v>3</v>
      </c>
      <c r="DO1456">
        <v>0</v>
      </c>
    </row>
    <row r="1457" spans="1:119" x14ac:dyDescent="0.2">
      <c r="A1457">
        <f>ROW(Source!A1738)</f>
        <v>1738</v>
      </c>
      <c r="B1457">
        <v>69726884</v>
      </c>
      <c r="C1457">
        <v>69735965</v>
      </c>
      <c r="D1457">
        <v>27373906</v>
      </c>
      <c r="E1457">
        <v>1</v>
      </c>
      <c r="F1457">
        <v>1</v>
      </c>
      <c r="G1457">
        <v>1</v>
      </c>
      <c r="H1457">
        <v>3</v>
      </c>
      <c r="I1457" t="s">
        <v>54</v>
      </c>
      <c r="J1457" t="s">
        <v>57</v>
      </c>
      <c r="K1457" t="s">
        <v>55</v>
      </c>
      <c r="L1457">
        <v>1327</v>
      </c>
      <c r="N1457">
        <v>1005</v>
      </c>
      <c r="O1457" t="s">
        <v>56</v>
      </c>
      <c r="P1457" t="s">
        <v>56</v>
      </c>
      <c r="Q1457">
        <v>1</v>
      </c>
      <c r="W1457">
        <v>0</v>
      </c>
      <c r="X1457">
        <v>-1566646677</v>
      </c>
      <c r="Y1457">
        <f t="shared" si="678"/>
        <v>102</v>
      </c>
      <c r="AA1457">
        <v>965</v>
      </c>
      <c r="AB1457">
        <v>0</v>
      </c>
      <c r="AC1457">
        <v>0</v>
      </c>
      <c r="AD1457">
        <v>0</v>
      </c>
      <c r="AE1457">
        <v>133.46</v>
      </c>
      <c r="AF1457">
        <v>0</v>
      </c>
      <c r="AG1457">
        <v>0</v>
      </c>
      <c r="AH1457">
        <v>0</v>
      </c>
      <c r="AI1457">
        <v>7.56</v>
      </c>
      <c r="AJ1457">
        <v>1</v>
      </c>
      <c r="AK1457">
        <v>1</v>
      </c>
      <c r="AL1457">
        <v>1</v>
      </c>
      <c r="AM1457">
        <v>5</v>
      </c>
      <c r="AN1457">
        <v>0</v>
      </c>
      <c r="AO1457">
        <v>0</v>
      </c>
      <c r="AP1457">
        <v>1</v>
      </c>
      <c r="AQ1457">
        <v>0</v>
      </c>
      <c r="AR1457">
        <v>0</v>
      </c>
      <c r="AS1457" t="s">
        <v>3</v>
      </c>
      <c r="AT1457">
        <v>102</v>
      </c>
      <c r="AU1457" t="s">
        <v>3</v>
      </c>
      <c r="AV1457">
        <v>0</v>
      </c>
      <c r="AW1457">
        <v>2</v>
      </c>
      <c r="AX1457">
        <v>69735984</v>
      </c>
      <c r="AY1457">
        <v>1</v>
      </c>
      <c r="AZ1457">
        <v>16384</v>
      </c>
      <c r="BA1457">
        <v>1488</v>
      </c>
      <c r="BB1457">
        <v>3</v>
      </c>
      <c r="BC1457">
        <v>0</v>
      </c>
      <c r="BD1457">
        <v>0</v>
      </c>
      <c r="BE1457">
        <v>0</v>
      </c>
      <c r="BF1457">
        <v>0</v>
      </c>
      <c r="BG1457">
        <v>0</v>
      </c>
      <c r="BH1457">
        <v>0</v>
      </c>
      <c r="BI1457">
        <v>0</v>
      </c>
      <c r="BJ1457">
        <v>0</v>
      </c>
      <c r="BK1457">
        <v>0</v>
      </c>
      <c r="BL1457">
        <v>0</v>
      </c>
      <c r="BM1457">
        <v>0</v>
      </c>
      <c r="BN1457">
        <v>0</v>
      </c>
      <c r="BO1457">
        <v>0</v>
      </c>
      <c r="BP1457">
        <v>0</v>
      </c>
      <c r="BQ1457">
        <v>0</v>
      </c>
      <c r="BR1457">
        <v>0</v>
      </c>
      <c r="BS1457">
        <v>0</v>
      </c>
      <c r="BT1457">
        <v>0</v>
      </c>
      <c r="BU1457">
        <v>0</v>
      </c>
      <c r="BV1457">
        <v>0</v>
      </c>
      <c r="BW1457">
        <v>0</v>
      </c>
      <c r="CV1457">
        <v>0</v>
      </c>
      <c r="CW1457">
        <v>0</v>
      </c>
      <c r="CX1457">
        <f>ROUND(Y1457*Source!I1738,9)</f>
        <v>0</v>
      </c>
      <c r="CY1457">
        <f t="shared" ref="CY1457:CY1462" si="687">AA1457</f>
        <v>965</v>
      </c>
      <c r="CZ1457">
        <f t="shared" ref="CZ1457:CZ1462" si="688">AE1457</f>
        <v>133.46</v>
      </c>
      <c r="DA1457">
        <f t="shared" ref="DA1457:DA1462" si="689">AI1457</f>
        <v>7.56</v>
      </c>
      <c r="DB1457">
        <f t="shared" si="679"/>
        <v>13612.92</v>
      </c>
      <c r="DC1457">
        <f t="shared" si="680"/>
        <v>0</v>
      </c>
      <c r="DD1457" t="s">
        <v>3</v>
      </c>
      <c r="DE1457" t="s">
        <v>3</v>
      </c>
      <c r="DF1457">
        <f t="shared" ref="DF1457:DF1462" si="690">ROUND(ROUND(AE1457*AI1457,0)*CX1457,0)</f>
        <v>0</v>
      </c>
      <c r="DG1457">
        <f t="shared" ref="DG1457:DG1467" si="691">ROUND(ROUND(AF1457,0)*CX1457,0)</f>
        <v>0</v>
      </c>
      <c r="DH1457">
        <f t="shared" ref="DH1457:DH1467" si="692">ROUND(ROUND(AG1457,0)*CX1457,0)</f>
        <v>0</v>
      </c>
      <c r="DI1457">
        <f t="shared" si="686"/>
        <v>0</v>
      </c>
      <c r="DJ1457">
        <f t="shared" ref="DJ1457:DJ1462" si="693">DF1457</f>
        <v>0</v>
      </c>
      <c r="DK1457">
        <v>0</v>
      </c>
      <c r="DL1457" t="s">
        <v>3</v>
      </c>
      <c r="DM1457">
        <v>0</v>
      </c>
      <c r="DN1457" t="s">
        <v>3</v>
      </c>
      <c r="DO1457">
        <v>0</v>
      </c>
    </row>
    <row r="1458" spans="1:119" x14ac:dyDescent="0.2">
      <c r="A1458">
        <f>ROW(Source!A1738)</f>
        <v>1738</v>
      </c>
      <c r="B1458">
        <v>69726884</v>
      </c>
      <c r="C1458">
        <v>69735965</v>
      </c>
      <c r="D1458">
        <v>27371543</v>
      </c>
      <c r="E1458">
        <v>1</v>
      </c>
      <c r="F1458">
        <v>1</v>
      </c>
      <c r="G1458">
        <v>1</v>
      </c>
      <c r="H1458">
        <v>3</v>
      </c>
      <c r="I1458" t="s">
        <v>66</v>
      </c>
      <c r="J1458" t="s">
        <v>69</v>
      </c>
      <c r="K1458" t="s">
        <v>67</v>
      </c>
      <c r="L1458">
        <v>1346</v>
      </c>
      <c r="N1458">
        <v>1009</v>
      </c>
      <c r="O1458" t="s">
        <v>68</v>
      </c>
      <c r="P1458" t="s">
        <v>68</v>
      </c>
      <c r="Q1458">
        <v>1</v>
      </c>
      <c r="W1458">
        <v>0</v>
      </c>
      <c r="X1458">
        <v>-386994921</v>
      </c>
      <c r="Y1458">
        <f t="shared" si="678"/>
        <v>0.5</v>
      </c>
      <c r="AA1458">
        <v>31</v>
      </c>
      <c r="AB1458">
        <v>0</v>
      </c>
      <c r="AC1458">
        <v>0</v>
      </c>
      <c r="AD1458">
        <v>0</v>
      </c>
      <c r="AE1458">
        <v>4.2799999999999994</v>
      </c>
      <c r="AF1458">
        <v>0</v>
      </c>
      <c r="AG1458">
        <v>0</v>
      </c>
      <c r="AH1458">
        <v>0</v>
      </c>
      <c r="AI1458">
        <v>7.56</v>
      </c>
      <c r="AJ1458">
        <v>1</v>
      </c>
      <c r="AK1458">
        <v>1</v>
      </c>
      <c r="AL1458">
        <v>1</v>
      </c>
      <c r="AM1458">
        <v>5</v>
      </c>
      <c r="AN1458">
        <v>0</v>
      </c>
      <c r="AO1458">
        <v>0</v>
      </c>
      <c r="AP1458">
        <v>1</v>
      </c>
      <c r="AQ1458">
        <v>0</v>
      </c>
      <c r="AR1458">
        <v>0</v>
      </c>
      <c r="AS1458" t="s">
        <v>3</v>
      </c>
      <c r="AT1458">
        <v>0.5</v>
      </c>
      <c r="AU1458" t="s">
        <v>3</v>
      </c>
      <c r="AV1458">
        <v>0</v>
      </c>
      <c r="AW1458">
        <v>2</v>
      </c>
      <c r="AX1458">
        <v>69735985</v>
      </c>
      <c r="AY1458">
        <v>1</v>
      </c>
      <c r="AZ1458">
        <v>16384</v>
      </c>
      <c r="BA1458">
        <v>1489</v>
      </c>
      <c r="BB1458">
        <v>3</v>
      </c>
      <c r="BC1458">
        <v>0</v>
      </c>
      <c r="BD1458">
        <v>0</v>
      </c>
      <c r="BE1458">
        <v>0</v>
      </c>
      <c r="BF1458">
        <v>0</v>
      </c>
      <c r="BG1458">
        <v>0</v>
      </c>
      <c r="BH1458">
        <v>0</v>
      </c>
      <c r="BI1458">
        <v>0</v>
      </c>
      <c r="BJ1458">
        <v>0</v>
      </c>
      <c r="BK1458">
        <v>0</v>
      </c>
      <c r="BL1458">
        <v>0</v>
      </c>
      <c r="BM1458">
        <v>0</v>
      </c>
      <c r="BN1458">
        <v>0</v>
      </c>
      <c r="BO1458">
        <v>0</v>
      </c>
      <c r="BP1458">
        <v>0</v>
      </c>
      <c r="BQ1458">
        <v>0</v>
      </c>
      <c r="BR1458">
        <v>0</v>
      </c>
      <c r="BS1458">
        <v>0</v>
      </c>
      <c r="BT1458">
        <v>0</v>
      </c>
      <c r="BU1458">
        <v>0</v>
      </c>
      <c r="BV1458">
        <v>0</v>
      </c>
      <c r="BW1458">
        <v>0</v>
      </c>
      <c r="CV1458">
        <v>0</v>
      </c>
      <c r="CW1458">
        <v>0</v>
      </c>
      <c r="CX1458">
        <f>ROUND(Y1458*Source!I1738,9)</f>
        <v>0</v>
      </c>
      <c r="CY1458">
        <f t="shared" si="687"/>
        <v>31</v>
      </c>
      <c r="CZ1458">
        <f t="shared" si="688"/>
        <v>4.2799999999999994</v>
      </c>
      <c r="DA1458">
        <f t="shared" si="689"/>
        <v>7.56</v>
      </c>
      <c r="DB1458">
        <f t="shared" si="679"/>
        <v>2.14</v>
      </c>
      <c r="DC1458">
        <f t="shared" si="680"/>
        <v>0</v>
      </c>
      <c r="DD1458" t="s">
        <v>3</v>
      </c>
      <c r="DE1458" t="s">
        <v>3</v>
      </c>
      <c r="DF1458">
        <f t="shared" si="690"/>
        <v>0</v>
      </c>
      <c r="DG1458">
        <f t="shared" si="691"/>
        <v>0</v>
      </c>
      <c r="DH1458">
        <f t="shared" si="692"/>
        <v>0</v>
      </c>
      <c r="DI1458">
        <f t="shared" si="686"/>
        <v>0</v>
      </c>
      <c r="DJ1458">
        <f t="shared" si="693"/>
        <v>0</v>
      </c>
      <c r="DK1458">
        <v>0</v>
      </c>
      <c r="DL1458" t="s">
        <v>3</v>
      </c>
      <c r="DM1458">
        <v>0</v>
      </c>
      <c r="DN1458" t="s">
        <v>3</v>
      </c>
      <c r="DO1458">
        <v>0</v>
      </c>
    </row>
    <row r="1459" spans="1:119" x14ac:dyDescent="0.2">
      <c r="A1459">
        <f>ROW(Source!A1738)</f>
        <v>1738</v>
      </c>
      <c r="B1459">
        <v>69726884</v>
      </c>
      <c r="C1459">
        <v>69735965</v>
      </c>
      <c r="D1459">
        <v>27373400</v>
      </c>
      <c r="E1459">
        <v>1</v>
      </c>
      <c r="F1459">
        <v>1</v>
      </c>
      <c r="G1459">
        <v>1</v>
      </c>
      <c r="H1459">
        <v>3</v>
      </c>
      <c r="I1459" t="s">
        <v>72</v>
      </c>
      <c r="J1459" t="s">
        <v>74</v>
      </c>
      <c r="K1459" t="s">
        <v>73</v>
      </c>
      <c r="L1459">
        <v>1346</v>
      </c>
      <c r="N1459">
        <v>1009</v>
      </c>
      <c r="O1459" t="s">
        <v>68</v>
      </c>
      <c r="P1459" t="s">
        <v>68</v>
      </c>
      <c r="Q1459">
        <v>1</v>
      </c>
      <c r="W1459">
        <v>0</v>
      </c>
      <c r="X1459">
        <v>-2018777761</v>
      </c>
      <c r="Y1459">
        <f t="shared" si="678"/>
        <v>450</v>
      </c>
      <c r="AA1459">
        <v>7.63</v>
      </c>
      <c r="AB1459">
        <v>0</v>
      </c>
      <c r="AC1459">
        <v>0</v>
      </c>
      <c r="AD1459">
        <v>0</v>
      </c>
      <c r="AE1459">
        <v>1.06</v>
      </c>
      <c r="AF1459">
        <v>0</v>
      </c>
      <c r="AG1459">
        <v>0</v>
      </c>
      <c r="AH1459">
        <v>0</v>
      </c>
      <c r="AI1459">
        <v>7.56</v>
      </c>
      <c r="AJ1459">
        <v>1</v>
      </c>
      <c r="AK1459">
        <v>1</v>
      </c>
      <c r="AL1459">
        <v>1</v>
      </c>
      <c r="AM1459">
        <v>5</v>
      </c>
      <c r="AN1459">
        <v>0</v>
      </c>
      <c r="AO1459">
        <v>0</v>
      </c>
      <c r="AP1459">
        <v>1</v>
      </c>
      <c r="AQ1459">
        <v>0</v>
      </c>
      <c r="AR1459">
        <v>0</v>
      </c>
      <c r="AS1459" t="s">
        <v>3</v>
      </c>
      <c r="AT1459">
        <v>450</v>
      </c>
      <c r="AU1459" t="s">
        <v>3</v>
      </c>
      <c r="AV1459">
        <v>0</v>
      </c>
      <c r="AW1459">
        <v>2</v>
      </c>
      <c r="AX1459">
        <v>69735986</v>
      </c>
      <c r="AY1459">
        <v>1</v>
      </c>
      <c r="AZ1459">
        <v>16384</v>
      </c>
      <c r="BA1459">
        <v>1490</v>
      </c>
      <c r="BB1459">
        <v>3</v>
      </c>
      <c r="BC1459">
        <v>0</v>
      </c>
      <c r="BD1459">
        <v>0</v>
      </c>
      <c r="BE1459">
        <v>0</v>
      </c>
      <c r="BF1459">
        <v>0</v>
      </c>
      <c r="BG1459">
        <v>0</v>
      </c>
      <c r="BH1459">
        <v>0</v>
      </c>
      <c r="BI1459">
        <v>0</v>
      </c>
      <c r="BJ1459">
        <v>0</v>
      </c>
      <c r="BK1459">
        <v>0</v>
      </c>
      <c r="BL1459">
        <v>0</v>
      </c>
      <c r="BM1459">
        <v>0</v>
      </c>
      <c r="BN1459">
        <v>0</v>
      </c>
      <c r="BO1459">
        <v>0</v>
      </c>
      <c r="BP1459">
        <v>0</v>
      </c>
      <c r="BQ1459">
        <v>0</v>
      </c>
      <c r="BR1459">
        <v>0</v>
      </c>
      <c r="BS1459">
        <v>0</v>
      </c>
      <c r="BT1459">
        <v>0</v>
      </c>
      <c r="BU1459">
        <v>0</v>
      </c>
      <c r="BV1459">
        <v>0</v>
      </c>
      <c r="BW1459">
        <v>0</v>
      </c>
      <c r="CV1459">
        <v>0</v>
      </c>
      <c r="CW1459">
        <v>0</v>
      </c>
      <c r="CX1459">
        <f>ROUND(Y1459*Source!I1738,9)</f>
        <v>0</v>
      </c>
      <c r="CY1459">
        <f t="shared" si="687"/>
        <v>7.63</v>
      </c>
      <c r="CZ1459">
        <f t="shared" si="688"/>
        <v>1.06</v>
      </c>
      <c r="DA1459">
        <f t="shared" si="689"/>
        <v>7.56</v>
      </c>
      <c r="DB1459">
        <f t="shared" si="679"/>
        <v>477</v>
      </c>
      <c r="DC1459">
        <f t="shared" si="680"/>
        <v>0</v>
      </c>
      <c r="DD1459" t="s">
        <v>3</v>
      </c>
      <c r="DE1459" t="s">
        <v>3</v>
      </c>
      <c r="DF1459">
        <f t="shared" si="690"/>
        <v>0</v>
      </c>
      <c r="DG1459">
        <f t="shared" si="691"/>
        <v>0</v>
      </c>
      <c r="DH1459">
        <f t="shared" si="692"/>
        <v>0</v>
      </c>
      <c r="DI1459">
        <f t="shared" si="686"/>
        <v>0</v>
      </c>
      <c r="DJ1459">
        <f t="shared" si="693"/>
        <v>0</v>
      </c>
      <c r="DK1459">
        <v>0</v>
      </c>
      <c r="DL1459" t="s">
        <v>3</v>
      </c>
      <c r="DM1459">
        <v>0</v>
      </c>
      <c r="DN1459" t="s">
        <v>3</v>
      </c>
      <c r="DO1459">
        <v>0</v>
      </c>
    </row>
    <row r="1460" spans="1:119" x14ac:dyDescent="0.2">
      <c r="A1460">
        <f>ROW(Source!A1738)</f>
        <v>1738</v>
      </c>
      <c r="B1460">
        <v>69726884</v>
      </c>
      <c r="C1460">
        <v>69735965</v>
      </c>
      <c r="D1460">
        <v>27371596</v>
      </c>
      <c r="E1460">
        <v>1</v>
      </c>
      <c r="F1460">
        <v>1</v>
      </c>
      <c r="G1460">
        <v>1</v>
      </c>
      <c r="H1460">
        <v>3</v>
      </c>
      <c r="I1460" t="s">
        <v>76</v>
      </c>
      <c r="J1460" t="s">
        <v>79</v>
      </c>
      <c r="K1460" t="s">
        <v>77</v>
      </c>
      <c r="L1460">
        <v>1348</v>
      </c>
      <c r="N1460">
        <v>1009</v>
      </c>
      <c r="O1460" t="s">
        <v>78</v>
      </c>
      <c r="P1460" t="s">
        <v>78</v>
      </c>
      <c r="Q1460">
        <v>1000</v>
      </c>
      <c r="W1460">
        <v>0</v>
      </c>
      <c r="X1460">
        <v>-228372036</v>
      </c>
      <c r="Y1460">
        <f t="shared" si="678"/>
        <v>0.05</v>
      </c>
      <c r="AA1460">
        <v>83330</v>
      </c>
      <c r="AB1460">
        <v>0</v>
      </c>
      <c r="AC1460">
        <v>0</v>
      </c>
      <c r="AD1460">
        <v>0</v>
      </c>
      <c r="AE1460">
        <v>11524.009999999998</v>
      </c>
      <c r="AF1460">
        <v>0</v>
      </c>
      <c r="AG1460">
        <v>0</v>
      </c>
      <c r="AH1460">
        <v>0</v>
      </c>
      <c r="AI1460">
        <v>7.56</v>
      </c>
      <c r="AJ1460">
        <v>1</v>
      </c>
      <c r="AK1460">
        <v>1</v>
      </c>
      <c r="AL1460">
        <v>1</v>
      </c>
      <c r="AM1460">
        <v>5</v>
      </c>
      <c r="AN1460">
        <v>0</v>
      </c>
      <c r="AO1460">
        <v>0</v>
      </c>
      <c r="AP1460">
        <v>1</v>
      </c>
      <c r="AQ1460">
        <v>0</v>
      </c>
      <c r="AR1460">
        <v>0</v>
      </c>
      <c r="AS1460" t="s">
        <v>3</v>
      </c>
      <c r="AT1460">
        <v>0.05</v>
      </c>
      <c r="AU1460" t="s">
        <v>3</v>
      </c>
      <c r="AV1460">
        <v>0</v>
      </c>
      <c r="AW1460">
        <v>2</v>
      </c>
      <c r="AX1460">
        <v>69735987</v>
      </c>
      <c r="AY1460">
        <v>1</v>
      </c>
      <c r="AZ1460">
        <v>16384</v>
      </c>
      <c r="BA1460">
        <v>1491</v>
      </c>
      <c r="BB1460">
        <v>3</v>
      </c>
      <c r="BC1460">
        <v>0</v>
      </c>
      <c r="BD1460">
        <v>0</v>
      </c>
      <c r="BE1460">
        <v>0</v>
      </c>
      <c r="BF1460">
        <v>0</v>
      </c>
      <c r="BG1460">
        <v>0</v>
      </c>
      <c r="BH1460">
        <v>0</v>
      </c>
      <c r="BI1460">
        <v>0</v>
      </c>
      <c r="BJ1460">
        <v>0</v>
      </c>
      <c r="BK1460">
        <v>0</v>
      </c>
      <c r="BL1460">
        <v>0</v>
      </c>
      <c r="BM1460">
        <v>0</v>
      </c>
      <c r="BN1460">
        <v>0</v>
      </c>
      <c r="BO1460">
        <v>0</v>
      </c>
      <c r="BP1460">
        <v>0</v>
      </c>
      <c r="BQ1460">
        <v>0</v>
      </c>
      <c r="BR1460">
        <v>0</v>
      </c>
      <c r="BS1460">
        <v>0</v>
      </c>
      <c r="BT1460">
        <v>0</v>
      </c>
      <c r="BU1460">
        <v>0</v>
      </c>
      <c r="BV1460">
        <v>0</v>
      </c>
      <c r="BW1460">
        <v>0</v>
      </c>
      <c r="CV1460">
        <v>0</v>
      </c>
      <c r="CW1460">
        <v>0</v>
      </c>
      <c r="CX1460">
        <f>ROUND(Y1460*Source!I1738,9)</f>
        <v>0</v>
      </c>
      <c r="CY1460">
        <f t="shared" si="687"/>
        <v>83330</v>
      </c>
      <c r="CZ1460">
        <f t="shared" si="688"/>
        <v>11524.009999999998</v>
      </c>
      <c r="DA1460">
        <f t="shared" si="689"/>
        <v>7.56</v>
      </c>
      <c r="DB1460">
        <f t="shared" si="679"/>
        <v>576.20000000000005</v>
      </c>
      <c r="DC1460">
        <f t="shared" si="680"/>
        <v>0</v>
      </c>
      <c r="DD1460" t="s">
        <v>3</v>
      </c>
      <c r="DE1460" t="s">
        <v>3</v>
      </c>
      <c r="DF1460">
        <f t="shared" si="690"/>
        <v>0</v>
      </c>
      <c r="DG1460">
        <f t="shared" si="691"/>
        <v>0</v>
      </c>
      <c r="DH1460">
        <f t="shared" si="692"/>
        <v>0</v>
      </c>
      <c r="DI1460">
        <f t="shared" si="686"/>
        <v>0</v>
      </c>
      <c r="DJ1460">
        <f t="shared" si="693"/>
        <v>0</v>
      </c>
      <c r="DK1460">
        <v>0</v>
      </c>
      <c r="DL1460" t="s">
        <v>3</v>
      </c>
      <c r="DM1460">
        <v>0</v>
      </c>
      <c r="DN1460" t="s">
        <v>3</v>
      </c>
      <c r="DO1460">
        <v>0</v>
      </c>
    </row>
    <row r="1461" spans="1:119" x14ac:dyDescent="0.2">
      <c r="A1461">
        <f>ROW(Source!A1738)</f>
        <v>1738</v>
      </c>
      <c r="B1461">
        <v>69726884</v>
      </c>
      <c r="C1461">
        <v>69735965</v>
      </c>
      <c r="D1461">
        <v>27379377</v>
      </c>
      <c r="E1461">
        <v>1</v>
      </c>
      <c r="F1461">
        <v>1</v>
      </c>
      <c r="G1461">
        <v>1</v>
      </c>
      <c r="H1461">
        <v>3</v>
      </c>
      <c r="I1461" t="s">
        <v>60</v>
      </c>
      <c r="J1461" t="s">
        <v>63</v>
      </c>
      <c r="K1461" t="s">
        <v>61</v>
      </c>
      <c r="L1461">
        <v>1354</v>
      </c>
      <c r="N1461">
        <v>1010</v>
      </c>
      <c r="O1461" t="s">
        <v>62</v>
      </c>
      <c r="P1461" t="s">
        <v>62</v>
      </c>
      <c r="Q1461">
        <v>1</v>
      </c>
      <c r="W1461">
        <v>0</v>
      </c>
      <c r="X1461">
        <v>-1388122292</v>
      </c>
      <c r="Y1461">
        <f t="shared" si="678"/>
        <v>800</v>
      </c>
      <c r="AA1461">
        <v>0.14000000000000001</v>
      </c>
      <c r="AB1461">
        <v>0</v>
      </c>
      <c r="AC1461">
        <v>0</v>
      </c>
      <c r="AD1461">
        <v>0</v>
      </c>
      <c r="AE1461">
        <v>0.02</v>
      </c>
      <c r="AF1461">
        <v>0</v>
      </c>
      <c r="AG1461">
        <v>0</v>
      </c>
      <c r="AH1461">
        <v>0</v>
      </c>
      <c r="AI1461">
        <v>7.56</v>
      </c>
      <c r="AJ1461">
        <v>1</v>
      </c>
      <c r="AK1461">
        <v>1</v>
      </c>
      <c r="AL1461">
        <v>1</v>
      </c>
      <c r="AM1461">
        <v>5</v>
      </c>
      <c r="AN1461">
        <v>0</v>
      </c>
      <c r="AO1461">
        <v>0</v>
      </c>
      <c r="AP1461">
        <v>1</v>
      </c>
      <c r="AQ1461">
        <v>0</v>
      </c>
      <c r="AR1461">
        <v>0</v>
      </c>
      <c r="AS1461" t="s">
        <v>3</v>
      </c>
      <c r="AT1461">
        <v>800</v>
      </c>
      <c r="AU1461" t="s">
        <v>3</v>
      </c>
      <c r="AV1461">
        <v>0</v>
      </c>
      <c r="AW1461">
        <v>1</v>
      </c>
      <c r="AX1461">
        <v>-1</v>
      </c>
      <c r="AY1461">
        <v>0</v>
      </c>
      <c r="AZ1461">
        <v>0</v>
      </c>
      <c r="BA1461" t="s">
        <v>3</v>
      </c>
      <c r="BB1461">
        <v>0</v>
      </c>
      <c r="BC1461">
        <v>0</v>
      </c>
      <c r="BD1461">
        <v>0</v>
      </c>
      <c r="BE1461">
        <v>0</v>
      </c>
      <c r="BF1461">
        <v>0</v>
      </c>
      <c r="BG1461">
        <v>0</v>
      </c>
      <c r="BH1461">
        <v>0</v>
      </c>
      <c r="BI1461">
        <v>0</v>
      </c>
      <c r="BJ1461">
        <v>0</v>
      </c>
      <c r="BK1461">
        <v>0</v>
      </c>
      <c r="BL1461">
        <v>0</v>
      </c>
      <c r="BM1461">
        <v>0</v>
      </c>
      <c r="BN1461">
        <v>0</v>
      </c>
      <c r="BO1461">
        <v>0</v>
      </c>
      <c r="BP1461">
        <v>0</v>
      </c>
      <c r="BQ1461">
        <v>0</v>
      </c>
      <c r="BR1461">
        <v>0</v>
      </c>
      <c r="BS1461">
        <v>0</v>
      </c>
      <c r="BT1461">
        <v>0</v>
      </c>
      <c r="BU1461">
        <v>0</v>
      </c>
      <c r="BV1461">
        <v>0</v>
      </c>
      <c r="BW1461">
        <v>0</v>
      </c>
      <c r="CV1461">
        <v>0</v>
      </c>
      <c r="CW1461">
        <v>0</v>
      </c>
      <c r="CX1461">
        <f>ROUND(Y1461*Source!I1738,9)</f>
        <v>0</v>
      </c>
      <c r="CY1461">
        <f t="shared" si="687"/>
        <v>0.14000000000000001</v>
      </c>
      <c r="CZ1461">
        <f t="shared" si="688"/>
        <v>0.02</v>
      </c>
      <c r="DA1461">
        <f t="shared" si="689"/>
        <v>7.56</v>
      </c>
      <c r="DB1461">
        <f t="shared" si="679"/>
        <v>16</v>
      </c>
      <c r="DC1461">
        <f t="shared" si="680"/>
        <v>0</v>
      </c>
      <c r="DD1461" t="s">
        <v>3</v>
      </c>
      <c r="DE1461" t="s">
        <v>3</v>
      </c>
      <c r="DF1461">
        <f t="shared" si="690"/>
        <v>0</v>
      </c>
      <c r="DG1461">
        <f t="shared" si="691"/>
        <v>0</v>
      </c>
      <c r="DH1461">
        <f t="shared" si="692"/>
        <v>0</v>
      </c>
      <c r="DI1461">
        <f t="shared" si="686"/>
        <v>0</v>
      </c>
      <c r="DJ1461">
        <f t="shared" si="693"/>
        <v>0</v>
      </c>
      <c r="DK1461">
        <v>0</v>
      </c>
      <c r="DL1461" t="s">
        <v>3</v>
      </c>
      <c r="DM1461">
        <v>0</v>
      </c>
      <c r="DN1461" t="s">
        <v>3</v>
      </c>
      <c r="DO1461">
        <v>0</v>
      </c>
    </row>
    <row r="1462" spans="1:119" x14ac:dyDescent="0.2">
      <c r="A1462">
        <f>ROW(Source!A1738)</f>
        <v>1738</v>
      </c>
      <c r="B1462">
        <v>69726884</v>
      </c>
      <c r="C1462">
        <v>69735965</v>
      </c>
      <c r="D1462">
        <v>27416566</v>
      </c>
      <c r="E1462">
        <v>1</v>
      </c>
      <c r="F1462">
        <v>1</v>
      </c>
      <c r="G1462">
        <v>1</v>
      </c>
      <c r="H1462">
        <v>3</v>
      </c>
      <c r="I1462" t="s">
        <v>82</v>
      </c>
      <c r="J1462" t="s">
        <v>84</v>
      </c>
      <c r="K1462" t="s">
        <v>83</v>
      </c>
      <c r="L1462">
        <v>1339</v>
      </c>
      <c r="N1462">
        <v>1007</v>
      </c>
      <c r="O1462" t="s">
        <v>40</v>
      </c>
      <c r="P1462" t="s">
        <v>40</v>
      </c>
      <c r="Q1462">
        <v>1</v>
      </c>
      <c r="W1462">
        <v>0</v>
      </c>
      <c r="X1462">
        <v>-50505369</v>
      </c>
      <c r="Y1462">
        <f t="shared" si="678"/>
        <v>0.1</v>
      </c>
      <c r="AA1462">
        <v>14.19</v>
      </c>
      <c r="AB1462">
        <v>0</v>
      </c>
      <c r="AC1462">
        <v>0</v>
      </c>
      <c r="AD1462">
        <v>0</v>
      </c>
      <c r="AE1462">
        <v>1.97</v>
      </c>
      <c r="AF1462">
        <v>0</v>
      </c>
      <c r="AG1462">
        <v>0</v>
      </c>
      <c r="AH1462">
        <v>0</v>
      </c>
      <c r="AI1462">
        <v>7.56</v>
      </c>
      <c r="AJ1462">
        <v>1</v>
      </c>
      <c r="AK1462">
        <v>1</v>
      </c>
      <c r="AL1462">
        <v>1</v>
      </c>
      <c r="AM1462">
        <v>5</v>
      </c>
      <c r="AN1462">
        <v>0</v>
      </c>
      <c r="AO1462">
        <v>0</v>
      </c>
      <c r="AP1462">
        <v>1</v>
      </c>
      <c r="AQ1462">
        <v>0</v>
      </c>
      <c r="AR1462">
        <v>0</v>
      </c>
      <c r="AS1462" t="s">
        <v>3</v>
      </c>
      <c r="AT1462">
        <v>0.1</v>
      </c>
      <c r="AU1462" t="s">
        <v>3</v>
      </c>
      <c r="AV1462">
        <v>0</v>
      </c>
      <c r="AW1462">
        <v>2</v>
      </c>
      <c r="AX1462">
        <v>69735988</v>
      </c>
      <c r="AY1462">
        <v>1</v>
      </c>
      <c r="AZ1462">
        <v>16384</v>
      </c>
      <c r="BA1462">
        <v>1492</v>
      </c>
      <c r="BB1462">
        <v>3</v>
      </c>
      <c r="BC1462">
        <v>0</v>
      </c>
      <c r="BD1462">
        <v>0</v>
      </c>
      <c r="BE1462">
        <v>0</v>
      </c>
      <c r="BF1462">
        <v>0</v>
      </c>
      <c r="BG1462">
        <v>0</v>
      </c>
      <c r="BH1462">
        <v>0</v>
      </c>
      <c r="BI1462">
        <v>0</v>
      </c>
      <c r="BJ1462">
        <v>0</v>
      </c>
      <c r="BK1462">
        <v>0</v>
      </c>
      <c r="BL1462">
        <v>0</v>
      </c>
      <c r="BM1462">
        <v>0</v>
      </c>
      <c r="BN1462">
        <v>0</v>
      </c>
      <c r="BO1462">
        <v>0</v>
      </c>
      <c r="BP1462">
        <v>0</v>
      </c>
      <c r="BQ1462">
        <v>0</v>
      </c>
      <c r="BR1462">
        <v>0</v>
      </c>
      <c r="BS1462">
        <v>0</v>
      </c>
      <c r="BT1462">
        <v>0</v>
      </c>
      <c r="BU1462">
        <v>0</v>
      </c>
      <c r="BV1462">
        <v>0</v>
      </c>
      <c r="BW1462">
        <v>0</v>
      </c>
      <c r="CV1462">
        <v>0</v>
      </c>
      <c r="CW1462">
        <v>0</v>
      </c>
      <c r="CX1462">
        <f>ROUND(Y1462*Source!I1738,9)</f>
        <v>0</v>
      </c>
      <c r="CY1462">
        <f t="shared" si="687"/>
        <v>14.19</v>
      </c>
      <c r="CZ1462">
        <f t="shared" si="688"/>
        <v>1.97</v>
      </c>
      <c r="DA1462">
        <f t="shared" si="689"/>
        <v>7.56</v>
      </c>
      <c r="DB1462">
        <f t="shared" si="679"/>
        <v>0.2</v>
      </c>
      <c r="DC1462">
        <f t="shared" si="680"/>
        <v>0</v>
      </c>
      <c r="DD1462" t="s">
        <v>3</v>
      </c>
      <c r="DE1462" t="s">
        <v>3</v>
      </c>
      <c r="DF1462">
        <f t="shared" si="690"/>
        <v>0</v>
      </c>
      <c r="DG1462">
        <f t="shared" si="691"/>
        <v>0</v>
      </c>
      <c r="DH1462">
        <f t="shared" si="692"/>
        <v>0</v>
      </c>
      <c r="DI1462">
        <f t="shared" si="686"/>
        <v>0</v>
      </c>
      <c r="DJ1462">
        <f t="shared" si="693"/>
        <v>0</v>
      </c>
      <c r="DK1462">
        <v>0</v>
      </c>
      <c r="DL1462" t="s">
        <v>3</v>
      </c>
      <c r="DM1462">
        <v>0</v>
      </c>
      <c r="DN1462" t="s">
        <v>3</v>
      </c>
      <c r="DO1462">
        <v>0</v>
      </c>
    </row>
    <row r="1463" spans="1:119" x14ac:dyDescent="0.2">
      <c r="A1463">
        <f>ROW(Source!A1751)</f>
        <v>1751</v>
      </c>
      <c r="B1463">
        <v>69726971</v>
      </c>
      <c r="C1463">
        <v>69735995</v>
      </c>
      <c r="D1463">
        <v>27498400</v>
      </c>
      <c r="E1463">
        <v>1</v>
      </c>
      <c r="F1463">
        <v>1</v>
      </c>
      <c r="G1463">
        <v>1</v>
      </c>
      <c r="H1463">
        <v>1</v>
      </c>
      <c r="I1463" t="s">
        <v>972</v>
      </c>
      <c r="J1463" t="s">
        <v>3</v>
      </c>
      <c r="K1463" t="s">
        <v>973</v>
      </c>
      <c r="L1463">
        <v>1369</v>
      </c>
      <c r="N1463">
        <v>1013</v>
      </c>
      <c r="O1463" t="s">
        <v>974</v>
      </c>
      <c r="P1463" t="s">
        <v>974</v>
      </c>
      <c r="Q1463">
        <v>1</v>
      </c>
      <c r="W1463">
        <v>0</v>
      </c>
      <c r="X1463">
        <v>342303923</v>
      </c>
      <c r="Y1463">
        <f t="shared" si="678"/>
        <v>23.6</v>
      </c>
      <c r="AA1463">
        <v>0</v>
      </c>
      <c r="AB1463">
        <v>0</v>
      </c>
      <c r="AC1463">
        <v>0</v>
      </c>
      <c r="AD1463">
        <v>9.59</v>
      </c>
      <c r="AE1463">
        <v>0</v>
      </c>
      <c r="AF1463">
        <v>0</v>
      </c>
      <c r="AG1463">
        <v>0</v>
      </c>
      <c r="AH1463">
        <v>9.59</v>
      </c>
      <c r="AI1463">
        <v>1</v>
      </c>
      <c r="AJ1463">
        <v>1</v>
      </c>
      <c r="AK1463">
        <v>1</v>
      </c>
      <c r="AL1463">
        <v>1</v>
      </c>
      <c r="AM1463">
        <v>0</v>
      </c>
      <c r="AN1463">
        <v>0</v>
      </c>
      <c r="AO1463">
        <v>1</v>
      </c>
      <c r="AP1463">
        <v>0</v>
      </c>
      <c r="AQ1463">
        <v>0</v>
      </c>
      <c r="AR1463">
        <v>0</v>
      </c>
      <c r="AS1463" t="s">
        <v>3</v>
      </c>
      <c r="AT1463">
        <v>23.6</v>
      </c>
      <c r="AU1463" t="s">
        <v>3</v>
      </c>
      <c r="AV1463">
        <v>1</v>
      </c>
      <c r="AW1463">
        <v>2</v>
      </c>
      <c r="AX1463">
        <v>69736000</v>
      </c>
      <c r="AY1463">
        <v>1</v>
      </c>
      <c r="AZ1463">
        <v>0</v>
      </c>
      <c r="BA1463">
        <v>1493</v>
      </c>
      <c r="BB1463">
        <v>0</v>
      </c>
      <c r="BC1463">
        <v>0</v>
      </c>
      <c r="BD1463">
        <v>0</v>
      </c>
      <c r="BE1463">
        <v>0</v>
      </c>
      <c r="BF1463">
        <v>0</v>
      </c>
      <c r="BG1463">
        <v>0</v>
      </c>
      <c r="BH1463">
        <v>0</v>
      </c>
      <c r="BI1463">
        <v>0</v>
      </c>
      <c r="BJ1463">
        <v>0</v>
      </c>
      <c r="BK1463">
        <v>0</v>
      </c>
      <c r="BL1463">
        <v>0</v>
      </c>
      <c r="BM1463">
        <v>0</v>
      </c>
      <c r="BN1463">
        <v>0</v>
      </c>
      <c r="BO1463">
        <v>0</v>
      </c>
      <c r="BP1463">
        <v>0</v>
      </c>
      <c r="BQ1463">
        <v>0</v>
      </c>
      <c r="BR1463">
        <v>0</v>
      </c>
      <c r="BS1463">
        <v>0</v>
      </c>
      <c r="BT1463">
        <v>0</v>
      </c>
      <c r="BU1463">
        <v>0</v>
      </c>
      <c r="BV1463">
        <v>0</v>
      </c>
      <c r="BW1463">
        <v>0</v>
      </c>
      <c r="CU1463">
        <f>ROUND(AT1463*Source!I1751*AH1463*AL1463,0)</f>
        <v>0</v>
      </c>
      <c r="CV1463">
        <f>ROUND(Y1463*Source!I1751,9)</f>
        <v>0</v>
      </c>
      <c r="CW1463">
        <v>0</v>
      </c>
      <c r="CX1463">
        <f>ROUND(Y1463*Source!I1751,9)</f>
        <v>0</v>
      </c>
      <c r="CY1463">
        <f>AD1463</f>
        <v>9.59</v>
      </c>
      <c r="CZ1463">
        <f>AH1463</f>
        <v>9.59</v>
      </c>
      <c r="DA1463">
        <f>AL1463</f>
        <v>1</v>
      </c>
      <c r="DB1463">
        <f t="shared" si="679"/>
        <v>226.32</v>
      </c>
      <c r="DC1463">
        <f t="shared" si="680"/>
        <v>0</v>
      </c>
      <c r="DD1463" t="s">
        <v>3</v>
      </c>
      <c r="DE1463" t="s">
        <v>3</v>
      </c>
      <c r="DF1463">
        <f t="shared" ref="DF1463:DF1468" si="694">ROUND(ROUND(AE1463,0)*CX1463,0)</f>
        <v>0</v>
      </c>
      <c r="DG1463">
        <f t="shared" si="691"/>
        <v>0</v>
      </c>
      <c r="DH1463">
        <f t="shared" si="692"/>
        <v>0</v>
      </c>
      <c r="DI1463">
        <f t="shared" si="686"/>
        <v>0</v>
      </c>
      <c r="DJ1463">
        <f>DI1463</f>
        <v>0</v>
      </c>
      <c r="DK1463">
        <v>0</v>
      </c>
      <c r="DL1463" t="s">
        <v>3</v>
      </c>
      <c r="DM1463">
        <v>0</v>
      </c>
      <c r="DN1463" t="s">
        <v>3</v>
      </c>
      <c r="DO1463">
        <v>0</v>
      </c>
    </row>
    <row r="1464" spans="1:119" x14ac:dyDescent="0.2">
      <c r="A1464">
        <f>ROW(Source!A1751)</f>
        <v>1751</v>
      </c>
      <c r="B1464">
        <v>69726971</v>
      </c>
      <c r="C1464">
        <v>69735995</v>
      </c>
      <c r="D1464">
        <v>27441327</v>
      </c>
      <c r="E1464">
        <v>1</v>
      </c>
      <c r="F1464">
        <v>1</v>
      </c>
      <c r="G1464">
        <v>1</v>
      </c>
      <c r="H1464">
        <v>2</v>
      </c>
      <c r="I1464" t="s">
        <v>975</v>
      </c>
      <c r="J1464" t="s">
        <v>976</v>
      </c>
      <c r="K1464" t="s">
        <v>977</v>
      </c>
      <c r="L1464">
        <v>1368</v>
      </c>
      <c r="N1464">
        <v>1011</v>
      </c>
      <c r="O1464" t="s">
        <v>978</v>
      </c>
      <c r="P1464" t="s">
        <v>978</v>
      </c>
      <c r="Q1464">
        <v>1</v>
      </c>
      <c r="W1464">
        <v>0</v>
      </c>
      <c r="X1464">
        <v>-1583389094</v>
      </c>
      <c r="Y1464">
        <f t="shared" si="678"/>
        <v>0.06</v>
      </c>
      <c r="AA1464">
        <v>0</v>
      </c>
      <c r="AB1464">
        <v>93.37</v>
      </c>
      <c r="AC1464">
        <v>11.69</v>
      </c>
      <c r="AD1464">
        <v>0</v>
      </c>
      <c r="AE1464">
        <v>0</v>
      </c>
      <c r="AF1464">
        <v>93.37</v>
      </c>
      <c r="AG1464">
        <v>11.69</v>
      </c>
      <c r="AH1464">
        <v>0</v>
      </c>
      <c r="AI1464">
        <v>1</v>
      </c>
      <c r="AJ1464">
        <v>1</v>
      </c>
      <c r="AK1464">
        <v>1</v>
      </c>
      <c r="AL1464">
        <v>1</v>
      </c>
      <c r="AM1464">
        <v>0</v>
      </c>
      <c r="AN1464">
        <v>0</v>
      </c>
      <c r="AO1464">
        <v>1</v>
      </c>
      <c r="AP1464">
        <v>0</v>
      </c>
      <c r="AQ1464">
        <v>0</v>
      </c>
      <c r="AR1464">
        <v>0</v>
      </c>
      <c r="AS1464" t="s">
        <v>3</v>
      </c>
      <c r="AT1464">
        <v>0.06</v>
      </c>
      <c r="AU1464" t="s">
        <v>3</v>
      </c>
      <c r="AV1464">
        <v>0</v>
      </c>
      <c r="AW1464">
        <v>2</v>
      </c>
      <c r="AX1464">
        <v>69736001</v>
      </c>
      <c r="AY1464">
        <v>1</v>
      </c>
      <c r="AZ1464">
        <v>0</v>
      </c>
      <c r="BA1464">
        <v>1494</v>
      </c>
      <c r="BB1464">
        <v>0</v>
      </c>
      <c r="BC1464">
        <v>0</v>
      </c>
      <c r="BD1464">
        <v>0</v>
      </c>
      <c r="BE1464">
        <v>0</v>
      </c>
      <c r="BF1464">
        <v>0</v>
      </c>
      <c r="BG1464">
        <v>0</v>
      </c>
      <c r="BH1464">
        <v>0</v>
      </c>
      <c r="BI1464">
        <v>0</v>
      </c>
      <c r="BJ1464">
        <v>0</v>
      </c>
      <c r="BK1464">
        <v>0</v>
      </c>
      <c r="BL1464">
        <v>0</v>
      </c>
      <c r="BM1464">
        <v>0</v>
      </c>
      <c r="BN1464">
        <v>0</v>
      </c>
      <c r="BO1464">
        <v>0</v>
      </c>
      <c r="BP1464">
        <v>0</v>
      </c>
      <c r="BQ1464">
        <v>0</v>
      </c>
      <c r="BR1464">
        <v>0</v>
      </c>
      <c r="BS1464">
        <v>0</v>
      </c>
      <c r="BT1464">
        <v>0</v>
      </c>
      <c r="BU1464">
        <v>0</v>
      </c>
      <c r="BV1464">
        <v>0</v>
      </c>
      <c r="BW1464">
        <v>0</v>
      </c>
      <c r="CV1464">
        <v>0</v>
      </c>
      <c r="CW1464">
        <f>ROUND(Y1464*Source!I1751*DO1464,9)</f>
        <v>0</v>
      </c>
      <c r="CX1464">
        <f>ROUND(Y1464*Source!I1751,9)</f>
        <v>0</v>
      </c>
      <c r="CY1464">
        <f>AB1464</f>
        <v>93.37</v>
      </c>
      <c r="CZ1464">
        <f>AF1464</f>
        <v>93.37</v>
      </c>
      <c r="DA1464">
        <f>AJ1464</f>
        <v>1</v>
      </c>
      <c r="DB1464">
        <f t="shared" si="679"/>
        <v>5.6</v>
      </c>
      <c r="DC1464">
        <f t="shared" si="680"/>
        <v>0.7</v>
      </c>
      <c r="DD1464" t="s">
        <v>3</v>
      </c>
      <c r="DE1464" t="s">
        <v>3</v>
      </c>
      <c r="DF1464">
        <f t="shared" si="694"/>
        <v>0</v>
      </c>
      <c r="DG1464">
        <f t="shared" si="691"/>
        <v>0</v>
      </c>
      <c r="DH1464">
        <f t="shared" si="692"/>
        <v>0</v>
      </c>
      <c r="DI1464">
        <f t="shared" si="686"/>
        <v>0</v>
      </c>
      <c r="DJ1464">
        <f>DG1464</f>
        <v>0</v>
      </c>
      <c r="DK1464">
        <v>0</v>
      </c>
      <c r="DL1464" t="s">
        <v>3</v>
      </c>
      <c r="DM1464">
        <v>0</v>
      </c>
      <c r="DN1464" t="s">
        <v>3</v>
      </c>
      <c r="DO1464">
        <v>0</v>
      </c>
    </row>
    <row r="1465" spans="1:119" x14ac:dyDescent="0.2">
      <c r="A1465">
        <f>ROW(Source!A1751)</f>
        <v>1751</v>
      </c>
      <c r="B1465">
        <v>69726971</v>
      </c>
      <c r="C1465">
        <v>69735995</v>
      </c>
      <c r="D1465">
        <v>27373783</v>
      </c>
      <c r="E1465">
        <v>1</v>
      </c>
      <c r="F1465">
        <v>1</v>
      </c>
      <c r="G1465">
        <v>1</v>
      </c>
      <c r="H1465">
        <v>3</v>
      </c>
      <c r="I1465" t="s">
        <v>27</v>
      </c>
      <c r="J1465" t="s">
        <v>30</v>
      </c>
      <c r="K1465" t="s">
        <v>28</v>
      </c>
      <c r="L1465">
        <v>1301</v>
      </c>
      <c r="N1465">
        <v>1003</v>
      </c>
      <c r="O1465" t="s">
        <v>29</v>
      </c>
      <c r="P1465" t="s">
        <v>29</v>
      </c>
      <c r="Q1465">
        <v>1</v>
      </c>
      <c r="W1465">
        <v>0</v>
      </c>
      <c r="X1465">
        <v>-847675274</v>
      </c>
      <c r="Y1465">
        <f t="shared" si="678"/>
        <v>101</v>
      </c>
      <c r="AA1465">
        <v>23.73</v>
      </c>
      <c r="AB1465">
        <v>0</v>
      </c>
      <c r="AC1465">
        <v>0</v>
      </c>
      <c r="AD1465">
        <v>0</v>
      </c>
      <c r="AE1465">
        <v>23.73</v>
      </c>
      <c r="AF1465">
        <v>0</v>
      </c>
      <c r="AG1465">
        <v>0</v>
      </c>
      <c r="AH1465">
        <v>0</v>
      </c>
      <c r="AI1465">
        <v>1</v>
      </c>
      <c r="AJ1465">
        <v>1</v>
      </c>
      <c r="AK1465">
        <v>1</v>
      </c>
      <c r="AL1465">
        <v>1</v>
      </c>
      <c r="AM1465">
        <v>0</v>
      </c>
      <c r="AN1465">
        <v>0</v>
      </c>
      <c r="AO1465">
        <v>0</v>
      </c>
      <c r="AP1465">
        <v>1</v>
      </c>
      <c r="AQ1465">
        <v>0</v>
      </c>
      <c r="AR1465">
        <v>0</v>
      </c>
      <c r="AS1465" t="s">
        <v>3</v>
      </c>
      <c r="AT1465">
        <v>101</v>
      </c>
      <c r="AU1465" t="s">
        <v>3</v>
      </c>
      <c r="AV1465">
        <v>0</v>
      </c>
      <c r="AW1465">
        <v>2</v>
      </c>
      <c r="AX1465">
        <v>69736002</v>
      </c>
      <c r="AY1465">
        <v>1</v>
      </c>
      <c r="AZ1465">
        <v>0</v>
      </c>
      <c r="BA1465">
        <v>1495</v>
      </c>
      <c r="BB1465">
        <v>3</v>
      </c>
      <c r="BC1465">
        <v>0</v>
      </c>
      <c r="BD1465">
        <v>0</v>
      </c>
      <c r="BE1465">
        <v>0</v>
      </c>
      <c r="BF1465">
        <v>0</v>
      </c>
      <c r="BG1465">
        <v>0</v>
      </c>
      <c r="BH1465">
        <v>0</v>
      </c>
      <c r="BI1465">
        <v>0</v>
      </c>
      <c r="BJ1465">
        <v>0</v>
      </c>
      <c r="BK1465">
        <v>0</v>
      </c>
      <c r="BL1465">
        <v>0</v>
      </c>
      <c r="BM1465">
        <v>0</v>
      </c>
      <c r="BN1465">
        <v>0</v>
      </c>
      <c r="BO1465">
        <v>0</v>
      </c>
      <c r="BP1465">
        <v>0</v>
      </c>
      <c r="BQ1465">
        <v>0</v>
      </c>
      <c r="BR1465">
        <v>0</v>
      </c>
      <c r="BS1465">
        <v>0</v>
      </c>
      <c r="BT1465">
        <v>0</v>
      </c>
      <c r="BU1465">
        <v>0</v>
      </c>
      <c r="BV1465">
        <v>0</v>
      </c>
      <c r="BW1465">
        <v>0</v>
      </c>
      <c r="CV1465">
        <v>0</v>
      </c>
      <c r="CW1465">
        <v>0</v>
      </c>
      <c r="CX1465">
        <f>ROUND(Y1465*Source!I1751,9)</f>
        <v>0</v>
      </c>
      <c r="CY1465">
        <f>AA1465</f>
        <v>23.73</v>
      </c>
      <c r="CZ1465">
        <f>AE1465</f>
        <v>23.73</v>
      </c>
      <c r="DA1465">
        <f>AI1465</f>
        <v>1</v>
      </c>
      <c r="DB1465">
        <f t="shared" si="679"/>
        <v>2396.73</v>
      </c>
      <c r="DC1465">
        <f t="shared" si="680"/>
        <v>0</v>
      </c>
      <c r="DD1465" t="s">
        <v>3</v>
      </c>
      <c r="DE1465" t="s">
        <v>3</v>
      </c>
      <c r="DF1465">
        <f t="shared" si="694"/>
        <v>0</v>
      </c>
      <c r="DG1465">
        <f t="shared" si="691"/>
        <v>0</v>
      </c>
      <c r="DH1465">
        <f t="shared" si="692"/>
        <v>0</v>
      </c>
      <c r="DI1465">
        <f t="shared" si="686"/>
        <v>0</v>
      </c>
      <c r="DJ1465">
        <f>DF1465</f>
        <v>0</v>
      </c>
      <c r="DK1465">
        <v>0</v>
      </c>
      <c r="DL1465" t="s">
        <v>3</v>
      </c>
      <c r="DM1465">
        <v>0</v>
      </c>
      <c r="DN1465" t="s">
        <v>3</v>
      </c>
      <c r="DO1465">
        <v>0</v>
      </c>
    </row>
    <row r="1466" spans="1:119" x14ac:dyDescent="0.2">
      <c r="A1466">
        <f>ROW(Source!A1751)</f>
        <v>1751</v>
      </c>
      <c r="B1466">
        <v>69726971</v>
      </c>
      <c r="C1466">
        <v>69735995</v>
      </c>
      <c r="D1466">
        <v>61335870</v>
      </c>
      <c r="E1466">
        <v>1</v>
      </c>
      <c r="F1466">
        <v>1</v>
      </c>
      <c r="G1466">
        <v>1</v>
      </c>
      <c r="H1466">
        <v>3</v>
      </c>
      <c r="I1466" t="s">
        <v>38</v>
      </c>
      <c r="J1466" t="s">
        <v>41</v>
      </c>
      <c r="K1466" t="s">
        <v>39</v>
      </c>
      <c r="L1466">
        <v>1339</v>
      </c>
      <c r="N1466">
        <v>1007</v>
      </c>
      <c r="O1466" t="s">
        <v>40</v>
      </c>
      <c r="P1466" t="s">
        <v>40</v>
      </c>
      <c r="Q1466">
        <v>1</v>
      </c>
      <c r="W1466">
        <v>0</v>
      </c>
      <c r="X1466">
        <v>-2108228812</v>
      </c>
      <c r="Y1466">
        <f t="shared" si="678"/>
        <v>0.16</v>
      </c>
      <c r="AA1466">
        <v>624.16999999999996</v>
      </c>
      <c r="AB1466">
        <v>0</v>
      </c>
      <c r="AC1466">
        <v>0</v>
      </c>
      <c r="AD1466">
        <v>0</v>
      </c>
      <c r="AE1466">
        <v>624.16999999999996</v>
      </c>
      <c r="AF1466">
        <v>0</v>
      </c>
      <c r="AG1466">
        <v>0</v>
      </c>
      <c r="AH1466">
        <v>0</v>
      </c>
      <c r="AI1466">
        <v>1</v>
      </c>
      <c r="AJ1466">
        <v>1</v>
      </c>
      <c r="AK1466">
        <v>1</v>
      </c>
      <c r="AL1466">
        <v>1</v>
      </c>
      <c r="AM1466">
        <v>0</v>
      </c>
      <c r="AN1466">
        <v>0</v>
      </c>
      <c r="AO1466">
        <v>0</v>
      </c>
      <c r="AP1466">
        <v>1</v>
      </c>
      <c r="AQ1466">
        <v>0</v>
      </c>
      <c r="AR1466">
        <v>0</v>
      </c>
      <c r="AS1466" t="s">
        <v>3</v>
      </c>
      <c r="AT1466">
        <v>0.16</v>
      </c>
      <c r="AU1466" t="s">
        <v>3</v>
      </c>
      <c r="AV1466">
        <v>0</v>
      </c>
      <c r="AW1466">
        <v>1</v>
      </c>
      <c r="AX1466">
        <v>-1</v>
      </c>
      <c r="AY1466">
        <v>0</v>
      </c>
      <c r="AZ1466">
        <v>0</v>
      </c>
      <c r="BA1466" t="s">
        <v>3</v>
      </c>
      <c r="BB1466">
        <v>0</v>
      </c>
      <c r="BC1466">
        <v>0</v>
      </c>
      <c r="BD1466">
        <v>0</v>
      </c>
      <c r="BE1466">
        <v>0</v>
      </c>
      <c r="BF1466">
        <v>0</v>
      </c>
      <c r="BG1466">
        <v>0</v>
      </c>
      <c r="BH1466">
        <v>0</v>
      </c>
      <c r="BI1466">
        <v>0</v>
      </c>
      <c r="BJ1466">
        <v>0</v>
      </c>
      <c r="BK1466">
        <v>0</v>
      </c>
      <c r="BL1466">
        <v>0</v>
      </c>
      <c r="BM1466">
        <v>0</v>
      </c>
      <c r="BN1466">
        <v>0</v>
      </c>
      <c r="BO1466">
        <v>0</v>
      </c>
      <c r="BP1466">
        <v>0</v>
      </c>
      <c r="BQ1466">
        <v>0</v>
      </c>
      <c r="BR1466">
        <v>0</v>
      </c>
      <c r="BS1466">
        <v>0</v>
      </c>
      <c r="BT1466">
        <v>0</v>
      </c>
      <c r="BU1466">
        <v>0</v>
      </c>
      <c r="BV1466">
        <v>0</v>
      </c>
      <c r="BW1466">
        <v>0</v>
      </c>
      <c r="CV1466">
        <v>0</v>
      </c>
      <c r="CW1466">
        <v>0</v>
      </c>
      <c r="CX1466">
        <f>ROUND(Y1466*Source!I1751,9)</f>
        <v>0</v>
      </c>
      <c r="CY1466">
        <f>AA1466</f>
        <v>624.16999999999996</v>
      </c>
      <c r="CZ1466">
        <f>AE1466</f>
        <v>624.16999999999996</v>
      </c>
      <c r="DA1466">
        <f>AI1466</f>
        <v>1</v>
      </c>
      <c r="DB1466">
        <f t="shared" si="679"/>
        <v>99.87</v>
      </c>
      <c r="DC1466">
        <f t="shared" si="680"/>
        <v>0</v>
      </c>
      <c r="DD1466" t="s">
        <v>3</v>
      </c>
      <c r="DE1466" t="s">
        <v>3</v>
      </c>
      <c r="DF1466">
        <f t="shared" si="694"/>
        <v>0</v>
      </c>
      <c r="DG1466">
        <f t="shared" si="691"/>
        <v>0</v>
      </c>
      <c r="DH1466">
        <f t="shared" si="692"/>
        <v>0</v>
      </c>
      <c r="DI1466">
        <f t="shared" si="686"/>
        <v>0</v>
      </c>
      <c r="DJ1466">
        <f>DF1466</f>
        <v>0</v>
      </c>
      <c r="DK1466">
        <v>0</v>
      </c>
      <c r="DL1466" t="s">
        <v>3</v>
      </c>
      <c r="DM1466">
        <v>0</v>
      </c>
      <c r="DN1466" t="s">
        <v>3</v>
      </c>
      <c r="DO1466">
        <v>0</v>
      </c>
    </row>
    <row r="1467" spans="1:119" x14ac:dyDescent="0.2">
      <c r="A1467">
        <f>ROW(Source!A1752)</f>
        <v>1752</v>
      </c>
      <c r="B1467">
        <v>69726884</v>
      </c>
      <c r="C1467">
        <v>69735995</v>
      </c>
      <c r="D1467">
        <v>27498400</v>
      </c>
      <c r="E1467">
        <v>1</v>
      </c>
      <c r="F1467">
        <v>1</v>
      </c>
      <c r="G1467">
        <v>1</v>
      </c>
      <c r="H1467">
        <v>1</v>
      </c>
      <c r="I1467" t="s">
        <v>972</v>
      </c>
      <c r="J1467" t="s">
        <v>3</v>
      </c>
      <c r="K1467" t="s">
        <v>973</v>
      </c>
      <c r="L1467">
        <v>1369</v>
      </c>
      <c r="N1467">
        <v>1013</v>
      </c>
      <c r="O1467" t="s">
        <v>974</v>
      </c>
      <c r="P1467" t="s">
        <v>974</v>
      </c>
      <c r="Q1467">
        <v>1</v>
      </c>
      <c r="W1467">
        <v>0</v>
      </c>
      <c r="X1467">
        <v>342303923</v>
      </c>
      <c r="Y1467">
        <f t="shared" si="678"/>
        <v>23.6</v>
      </c>
      <c r="AA1467">
        <v>0</v>
      </c>
      <c r="AB1467">
        <v>0</v>
      </c>
      <c r="AC1467">
        <v>0</v>
      </c>
      <c r="AD1467">
        <v>334.88</v>
      </c>
      <c r="AE1467">
        <v>0</v>
      </c>
      <c r="AF1467">
        <v>0</v>
      </c>
      <c r="AG1467">
        <v>0</v>
      </c>
      <c r="AH1467">
        <v>9.59</v>
      </c>
      <c r="AI1467">
        <v>1</v>
      </c>
      <c r="AJ1467">
        <v>1</v>
      </c>
      <c r="AK1467">
        <v>1</v>
      </c>
      <c r="AL1467">
        <v>34.92</v>
      </c>
      <c r="AM1467">
        <v>5</v>
      </c>
      <c r="AN1467">
        <v>0</v>
      </c>
      <c r="AO1467">
        <v>1</v>
      </c>
      <c r="AP1467">
        <v>0</v>
      </c>
      <c r="AQ1467">
        <v>0</v>
      </c>
      <c r="AR1467">
        <v>0</v>
      </c>
      <c r="AS1467" t="s">
        <v>3</v>
      </c>
      <c r="AT1467">
        <v>23.6</v>
      </c>
      <c r="AU1467" t="s">
        <v>3</v>
      </c>
      <c r="AV1467">
        <v>1</v>
      </c>
      <c r="AW1467">
        <v>2</v>
      </c>
      <c r="AX1467">
        <v>69736000</v>
      </c>
      <c r="AY1467">
        <v>1</v>
      </c>
      <c r="AZ1467">
        <v>0</v>
      </c>
      <c r="BA1467">
        <v>1497</v>
      </c>
      <c r="BB1467">
        <v>0</v>
      </c>
      <c r="BC1467">
        <v>0</v>
      </c>
      <c r="BD1467">
        <v>0</v>
      </c>
      <c r="BE1467">
        <v>0</v>
      </c>
      <c r="BF1467">
        <v>0</v>
      </c>
      <c r="BG1467">
        <v>0</v>
      </c>
      <c r="BH1467">
        <v>0</v>
      </c>
      <c r="BI1467">
        <v>0</v>
      </c>
      <c r="BJ1467">
        <v>0</v>
      </c>
      <c r="BK1467">
        <v>0</v>
      </c>
      <c r="BL1467">
        <v>0</v>
      </c>
      <c r="BM1467">
        <v>0</v>
      </c>
      <c r="BN1467">
        <v>0</v>
      </c>
      <c r="BO1467">
        <v>0</v>
      </c>
      <c r="BP1467">
        <v>0</v>
      </c>
      <c r="BQ1467">
        <v>0</v>
      </c>
      <c r="BR1467">
        <v>0</v>
      </c>
      <c r="BS1467">
        <v>0</v>
      </c>
      <c r="BT1467">
        <v>0</v>
      </c>
      <c r="BU1467">
        <v>0</v>
      </c>
      <c r="BV1467">
        <v>0</v>
      </c>
      <c r="BW1467">
        <v>0</v>
      </c>
      <c r="CU1467">
        <f>ROUND(AT1467*Source!I1752*AH1467*AL1467,0)</f>
        <v>0</v>
      </c>
      <c r="CV1467">
        <f>ROUND(Y1467*Source!I1752,9)</f>
        <v>0</v>
      </c>
      <c r="CW1467">
        <v>0</v>
      </c>
      <c r="CX1467">
        <f>ROUND(Y1467*Source!I1752,9)</f>
        <v>0</v>
      </c>
      <c r="CY1467">
        <f>AD1467</f>
        <v>334.88</v>
      </c>
      <c r="CZ1467">
        <f>AH1467</f>
        <v>9.59</v>
      </c>
      <c r="DA1467">
        <f>AL1467</f>
        <v>34.92</v>
      </c>
      <c r="DB1467">
        <f t="shared" si="679"/>
        <v>226.32</v>
      </c>
      <c r="DC1467">
        <f t="shared" si="680"/>
        <v>0</v>
      </c>
      <c r="DD1467" t="s">
        <v>3</v>
      </c>
      <c r="DE1467" t="s">
        <v>3</v>
      </c>
      <c r="DF1467">
        <f t="shared" si="694"/>
        <v>0</v>
      </c>
      <c r="DG1467">
        <f t="shared" si="691"/>
        <v>0</v>
      </c>
      <c r="DH1467">
        <f t="shared" si="692"/>
        <v>0</v>
      </c>
      <c r="DI1467">
        <f>ROUND(ROUND(AH1467*AL1467,0)*CX1467,0)</f>
        <v>0</v>
      </c>
      <c r="DJ1467">
        <f>DI1467</f>
        <v>0</v>
      </c>
      <c r="DK1467">
        <v>0</v>
      </c>
      <c r="DL1467" t="s">
        <v>3</v>
      </c>
      <c r="DM1467">
        <v>0</v>
      </c>
      <c r="DN1467" t="s">
        <v>3</v>
      </c>
      <c r="DO1467">
        <v>0</v>
      </c>
    </row>
    <row r="1468" spans="1:119" x14ac:dyDescent="0.2">
      <c r="A1468">
        <f>ROW(Source!A1752)</f>
        <v>1752</v>
      </c>
      <c r="B1468">
        <v>69726884</v>
      </c>
      <c r="C1468">
        <v>69735995</v>
      </c>
      <c r="D1468">
        <v>27441327</v>
      </c>
      <c r="E1468">
        <v>1</v>
      </c>
      <c r="F1468">
        <v>1</v>
      </c>
      <c r="G1468">
        <v>1</v>
      </c>
      <c r="H1468">
        <v>2</v>
      </c>
      <c r="I1468" t="s">
        <v>975</v>
      </c>
      <c r="J1468" t="s">
        <v>976</v>
      </c>
      <c r="K1468" t="s">
        <v>977</v>
      </c>
      <c r="L1468">
        <v>1368</v>
      </c>
      <c r="N1468">
        <v>1011</v>
      </c>
      <c r="O1468" t="s">
        <v>978</v>
      </c>
      <c r="P1468" t="s">
        <v>978</v>
      </c>
      <c r="Q1468">
        <v>1</v>
      </c>
      <c r="W1468">
        <v>0</v>
      </c>
      <c r="X1468">
        <v>-1583389094</v>
      </c>
      <c r="Y1468">
        <f t="shared" si="678"/>
        <v>0.06</v>
      </c>
      <c r="AA1468">
        <v>0</v>
      </c>
      <c r="AB1468">
        <v>868.34</v>
      </c>
      <c r="AC1468">
        <v>231.46</v>
      </c>
      <c r="AD1468">
        <v>0</v>
      </c>
      <c r="AE1468">
        <v>0</v>
      </c>
      <c r="AF1468">
        <v>93.37</v>
      </c>
      <c r="AG1468">
        <v>11.69</v>
      </c>
      <c r="AH1468">
        <v>0</v>
      </c>
      <c r="AI1468">
        <v>1</v>
      </c>
      <c r="AJ1468">
        <v>9.3000000000000007</v>
      </c>
      <c r="AK1468">
        <v>19.8</v>
      </c>
      <c r="AL1468">
        <v>1</v>
      </c>
      <c r="AM1468">
        <v>5</v>
      </c>
      <c r="AN1468">
        <v>0</v>
      </c>
      <c r="AO1468">
        <v>1</v>
      </c>
      <c r="AP1468">
        <v>0</v>
      </c>
      <c r="AQ1468">
        <v>0</v>
      </c>
      <c r="AR1468">
        <v>0</v>
      </c>
      <c r="AS1468" t="s">
        <v>3</v>
      </c>
      <c r="AT1468">
        <v>0.06</v>
      </c>
      <c r="AU1468" t="s">
        <v>3</v>
      </c>
      <c r="AV1468">
        <v>0</v>
      </c>
      <c r="AW1468">
        <v>2</v>
      </c>
      <c r="AX1468">
        <v>69736001</v>
      </c>
      <c r="AY1468">
        <v>1</v>
      </c>
      <c r="AZ1468">
        <v>0</v>
      </c>
      <c r="BA1468">
        <v>1498</v>
      </c>
      <c r="BB1468">
        <v>0</v>
      </c>
      <c r="BC1468">
        <v>0</v>
      </c>
      <c r="BD1468">
        <v>0</v>
      </c>
      <c r="BE1468">
        <v>0</v>
      </c>
      <c r="BF1468">
        <v>0</v>
      </c>
      <c r="BG1468">
        <v>0</v>
      </c>
      <c r="BH1468">
        <v>0</v>
      </c>
      <c r="BI1468">
        <v>0</v>
      </c>
      <c r="BJ1468">
        <v>0</v>
      </c>
      <c r="BK1468">
        <v>0</v>
      </c>
      <c r="BL1468">
        <v>0</v>
      </c>
      <c r="BM1468">
        <v>0</v>
      </c>
      <c r="BN1468">
        <v>0</v>
      </c>
      <c r="BO1468">
        <v>0</v>
      </c>
      <c r="BP1468">
        <v>0</v>
      </c>
      <c r="BQ1468">
        <v>0</v>
      </c>
      <c r="BR1468">
        <v>0</v>
      </c>
      <c r="BS1468">
        <v>0</v>
      </c>
      <c r="BT1468">
        <v>0</v>
      </c>
      <c r="BU1468">
        <v>0</v>
      </c>
      <c r="BV1468">
        <v>0</v>
      </c>
      <c r="BW1468">
        <v>0</v>
      </c>
      <c r="CV1468">
        <v>0</v>
      </c>
      <c r="CW1468">
        <f>ROUND(Y1468*Source!I1752*DO1468,9)</f>
        <v>0</v>
      </c>
      <c r="CX1468">
        <f>ROUND(Y1468*Source!I1752,9)</f>
        <v>0</v>
      </c>
      <c r="CY1468">
        <f>AB1468</f>
        <v>868.34</v>
      </c>
      <c r="CZ1468">
        <f>AF1468</f>
        <v>93.37</v>
      </c>
      <c r="DA1468">
        <f>AJ1468</f>
        <v>9.3000000000000007</v>
      </c>
      <c r="DB1468">
        <f t="shared" si="679"/>
        <v>5.6</v>
      </c>
      <c r="DC1468">
        <f t="shared" si="680"/>
        <v>0.7</v>
      </c>
      <c r="DD1468" t="s">
        <v>3</v>
      </c>
      <c r="DE1468" t="s">
        <v>3</v>
      </c>
      <c r="DF1468">
        <f t="shared" si="694"/>
        <v>0</v>
      </c>
      <c r="DG1468">
        <f>ROUND(ROUND(AF1468*AJ1468,0)*CX1468,0)</f>
        <v>0</v>
      </c>
      <c r="DH1468">
        <f>ROUND(ROUND(AG1468*AK1468,0)*CX1468,0)</f>
        <v>0</v>
      </c>
      <c r="DI1468">
        <f t="shared" ref="DI1468:DI1475" si="695">ROUND(ROUND(AH1468,0)*CX1468,0)</f>
        <v>0</v>
      </c>
      <c r="DJ1468">
        <f>DG1468</f>
        <v>0</v>
      </c>
      <c r="DK1468">
        <v>0</v>
      </c>
      <c r="DL1468" t="s">
        <v>3</v>
      </c>
      <c r="DM1468">
        <v>0</v>
      </c>
      <c r="DN1468" t="s">
        <v>3</v>
      </c>
      <c r="DO1468">
        <v>0</v>
      </c>
    </row>
    <row r="1469" spans="1:119" x14ac:dyDescent="0.2">
      <c r="A1469">
        <f>ROW(Source!A1752)</f>
        <v>1752</v>
      </c>
      <c r="B1469">
        <v>69726884</v>
      </c>
      <c r="C1469">
        <v>69735995</v>
      </c>
      <c r="D1469">
        <v>27373783</v>
      </c>
      <c r="E1469">
        <v>1</v>
      </c>
      <c r="F1469">
        <v>1</v>
      </c>
      <c r="G1469">
        <v>1</v>
      </c>
      <c r="H1469">
        <v>3</v>
      </c>
      <c r="I1469" t="s">
        <v>27</v>
      </c>
      <c r="J1469" t="s">
        <v>30</v>
      </c>
      <c r="K1469" t="s">
        <v>28</v>
      </c>
      <c r="L1469">
        <v>1301</v>
      </c>
      <c r="N1469">
        <v>1003</v>
      </c>
      <c r="O1469" t="s">
        <v>29</v>
      </c>
      <c r="P1469" t="s">
        <v>29</v>
      </c>
      <c r="Q1469">
        <v>1</v>
      </c>
      <c r="W1469">
        <v>0</v>
      </c>
      <c r="X1469">
        <v>-847675274</v>
      </c>
      <c r="Y1469">
        <f t="shared" si="678"/>
        <v>101</v>
      </c>
      <c r="AA1469">
        <v>45</v>
      </c>
      <c r="AB1469">
        <v>0</v>
      </c>
      <c r="AC1469">
        <v>0</v>
      </c>
      <c r="AD1469">
        <v>0</v>
      </c>
      <c r="AE1469">
        <v>6.2200000000000006</v>
      </c>
      <c r="AF1469">
        <v>0</v>
      </c>
      <c r="AG1469">
        <v>0</v>
      </c>
      <c r="AH1469">
        <v>0</v>
      </c>
      <c r="AI1469">
        <v>7.56</v>
      </c>
      <c r="AJ1469">
        <v>1</v>
      </c>
      <c r="AK1469">
        <v>1</v>
      </c>
      <c r="AL1469">
        <v>1</v>
      </c>
      <c r="AM1469">
        <v>5</v>
      </c>
      <c r="AN1469">
        <v>0</v>
      </c>
      <c r="AO1469">
        <v>0</v>
      </c>
      <c r="AP1469">
        <v>1</v>
      </c>
      <c r="AQ1469">
        <v>0</v>
      </c>
      <c r="AR1469">
        <v>0</v>
      </c>
      <c r="AS1469" t="s">
        <v>3</v>
      </c>
      <c r="AT1469">
        <v>101</v>
      </c>
      <c r="AU1469" t="s">
        <v>3</v>
      </c>
      <c r="AV1469">
        <v>0</v>
      </c>
      <c r="AW1469">
        <v>2</v>
      </c>
      <c r="AX1469">
        <v>69736002</v>
      </c>
      <c r="AY1469">
        <v>1</v>
      </c>
      <c r="AZ1469">
        <v>16384</v>
      </c>
      <c r="BA1469">
        <v>1499</v>
      </c>
      <c r="BB1469">
        <v>3</v>
      </c>
      <c r="BC1469">
        <v>0</v>
      </c>
      <c r="BD1469">
        <v>0</v>
      </c>
      <c r="BE1469">
        <v>0</v>
      </c>
      <c r="BF1469">
        <v>0</v>
      </c>
      <c r="BG1469">
        <v>0</v>
      </c>
      <c r="BH1469">
        <v>0</v>
      </c>
      <c r="BI1469">
        <v>0</v>
      </c>
      <c r="BJ1469">
        <v>0</v>
      </c>
      <c r="BK1469">
        <v>0</v>
      </c>
      <c r="BL1469">
        <v>0</v>
      </c>
      <c r="BM1469">
        <v>0</v>
      </c>
      <c r="BN1469">
        <v>0</v>
      </c>
      <c r="BO1469">
        <v>0</v>
      </c>
      <c r="BP1469">
        <v>0</v>
      </c>
      <c r="BQ1469">
        <v>0</v>
      </c>
      <c r="BR1469">
        <v>0</v>
      </c>
      <c r="BS1469">
        <v>0</v>
      </c>
      <c r="BT1469">
        <v>0</v>
      </c>
      <c r="BU1469">
        <v>0</v>
      </c>
      <c r="BV1469">
        <v>0</v>
      </c>
      <c r="BW1469">
        <v>0</v>
      </c>
      <c r="CV1469">
        <v>0</v>
      </c>
      <c r="CW1469">
        <v>0</v>
      </c>
      <c r="CX1469">
        <f>ROUND(Y1469*Source!I1752,9)</f>
        <v>0</v>
      </c>
      <c r="CY1469">
        <f>AA1469</f>
        <v>45</v>
      </c>
      <c r="CZ1469">
        <f>AE1469</f>
        <v>6.2200000000000006</v>
      </c>
      <c r="DA1469">
        <f>AI1469</f>
        <v>7.56</v>
      </c>
      <c r="DB1469">
        <f t="shared" si="679"/>
        <v>628.22</v>
      </c>
      <c r="DC1469">
        <f t="shared" si="680"/>
        <v>0</v>
      </c>
      <c r="DD1469" t="s">
        <v>3</v>
      </c>
      <c r="DE1469" t="s">
        <v>3</v>
      </c>
      <c r="DF1469">
        <f>ROUND(ROUND(AE1469*AI1469,0)*CX1469,0)</f>
        <v>0</v>
      </c>
      <c r="DG1469">
        <f t="shared" ref="DG1469:DG1477" si="696">ROUND(ROUND(AF1469,0)*CX1469,0)</f>
        <v>0</v>
      </c>
      <c r="DH1469">
        <f t="shared" ref="DH1469:DH1476" si="697">ROUND(ROUND(AG1469,0)*CX1469,0)</f>
        <v>0</v>
      </c>
      <c r="DI1469">
        <f t="shared" si="695"/>
        <v>0</v>
      </c>
      <c r="DJ1469">
        <f>DF1469</f>
        <v>0</v>
      </c>
      <c r="DK1469">
        <v>0</v>
      </c>
      <c r="DL1469" t="s">
        <v>3</v>
      </c>
      <c r="DM1469">
        <v>0</v>
      </c>
      <c r="DN1469" t="s">
        <v>3</v>
      </c>
      <c r="DO1469">
        <v>0</v>
      </c>
    </row>
    <row r="1470" spans="1:119" x14ac:dyDescent="0.2">
      <c r="A1470">
        <f>ROW(Source!A1752)</f>
        <v>1752</v>
      </c>
      <c r="B1470">
        <v>69726884</v>
      </c>
      <c r="C1470">
        <v>69735995</v>
      </c>
      <c r="D1470">
        <v>61335870</v>
      </c>
      <c r="E1470">
        <v>1</v>
      </c>
      <c r="F1470">
        <v>1</v>
      </c>
      <c r="G1470">
        <v>1</v>
      </c>
      <c r="H1470">
        <v>3</v>
      </c>
      <c r="I1470" t="s">
        <v>38</v>
      </c>
      <c r="J1470" t="s">
        <v>41</v>
      </c>
      <c r="K1470" t="s">
        <v>39</v>
      </c>
      <c r="L1470">
        <v>1339</v>
      </c>
      <c r="N1470">
        <v>1007</v>
      </c>
      <c r="O1470" t="s">
        <v>40</v>
      </c>
      <c r="P1470" t="s">
        <v>40</v>
      </c>
      <c r="Q1470">
        <v>1</v>
      </c>
      <c r="W1470">
        <v>0</v>
      </c>
      <c r="X1470">
        <v>-2108228812</v>
      </c>
      <c r="Y1470">
        <f t="shared" si="678"/>
        <v>0.16</v>
      </c>
      <c r="AA1470">
        <v>4929.3500000000004</v>
      </c>
      <c r="AB1470">
        <v>0</v>
      </c>
      <c r="AC1470">
        <v>0</v>
      </c>
      <c r="AD1470">
        <v>0</v>
      </c>
      <c r="AE1470">
        <v>681.69999999999993</v>
      </c>
      <c r="AF1470">
        <v>0</v>
      </c>
      <c r="AG1470">
        <v>0</v>
      </c>
      <c r="AH1470">
        <v>0</v>
      </c>
      <c r="AI1470">
        <v>7.56</v>
      </c>
      <c r="AJ1470">
        <v>1</v>
      </c>
      <c r="AK1470">
        <v>1</v>
      </c>
      <c r="AL1470">
        <v>1</v>
      </c>
      <c r="AM1470">
        <v>5</v>
      </c>
      <c r="AN1470">
        <v>0</v>
      </c>
      <c r="AO1470">
        <v>0</v>
      </c>
      <c r="AP1470">
        <v>1</v>
      </c>
      <c r="AQ1470">
        <v>0</v>
      </c>
      <c r="AR1470">
        <v>0</v>
      </c>
      <c r="AS1470" t="s">
        <v>3</v>
      </c>
      <c r="AT1470">
        <v>0.16</v>
      </c>
      <c r="AU1470" t="s">
        <v>3</v>
      </c>
      <c r="AV1470">
        <v>0</v>
      </c>
      <c r="AW1470">
        <v>1</v>
      </c>
      <c r="AX1470">
        <v>-1</v>
      </c>
      <c r="AY1470">
        <v>0</v>
      </c>
      <c r="AZ1470">
        <v>0</v>
      </c>
      <c r="BA1470" t="s">
        <v>3</v>
      </c>
      <c r="BB1470">
        <v>0</v>
      </c>
      <c r="BC1470">
        <v>0</v>
      </c>
      <c r="BD1470">
        <v>0</v>
      </c>
      <c r="BE1470">
        <v>0</v>
      </c>
      <c r="BF1470">
        <v>0</v>
      </c>
      <c r="BG1470">
        <v>0</v>
      </c>
      <c r="BH1470">
        <v>0</v>
      </c>
      <c r="BI1470">
        <v>0</v>
      </c>
      <c r="BJ1470">
        <v>0</v>
      </c>
      <c r="BK1470">
        <v>0</v>
      </c>
      <c r="BL1470">
        <v>0</v>
      </c>
      <c r="BM1470">
        <v>0</v>
      </c>
      <c r="BN1470">
        <v>0</v>
      </c>
      <c r="BO1470">
        <v>0</v>
      </c>
      <c r="BP1470">
        <v>0</v>
      </c>
      <c r="BQ1470">
        <v>0</v>
      </c>
      <c r="BR1470">
        <v>0</v>
      </c>
      <c r="BS1470">
        <v>0</v>
      </c>
      <c r="BT1470">
        <v>0</v>
      </c>
      <c r="BU1470">
        <v>0</v>
      </c>
      <c r="BV1470">
        <v>0</v>
      </c>
      <c r="BW1470">
        <v>0</v>
      </c>
      <c r="CV1470">
        <v>0</v>
      </c>
      <c r="CW1470">
        <v>0</v>
      </c>
      <c r="CX1470">
        <f>ROUND(Y1470*Source!I1752,9)</f>
        <v>0</v>
      </c>
      <c r="CY1470">
        <f>AA1470</f>
        <v>4929.3500000000004</v>
      </c>
      <c r="CZ1470">
        <f>AE1470</f>
        <v>681.69999999999993</v>
      </c>
      <c r="DA1470">
        <f>AI1470</f>
        <v>7.56</v>
      </c>
      <c r="DB1470">
        <f t="shared" si="679"/>
        <v>109.07</v>
      </c>
      <c r="DC1470">
        <f t="shared" si="680"/>
        <v>0</v>
      </c>
      <c r="DD1470" t="s">
        <v>3</v>
      </c>
      <c r="DE1470" t="s">
        <v>3</v>
      </c>
      <c r="DF1470">
        <f>ROUND(ROUND(AE1470*AI1470,0)*CX1470,0)</f>
        <v>0</v>
      </c>
      <c r="DG1470">
        <f t="shared" si="696"/>
        <v>0</v>
      </c>
      <c r="DH1470">
        <f t="shared" si="697"/>
        <v>0</v>
      </c>
      <c r="DI1470">
        <f t="shared" si="695"/>
        <v>0</v>
      </c>
      <c r="DJ1470">
        <f>DF1470</f>
        <v>0</v>
      </c>
      <c r="DK1470">
        <v>0</v>
      </c>
      <c r="DL1470" t="s">
        <v>3</v>
      </c>
      <c r="DM1470">
        <v>0</v>
      </c>
      <c r="DN1470" t="s">
        <v>3</v>
      </c>
      <c r="DO1470">
        <v>0</v>
      </c>
    </row>
    <row r="1471" spans="1:119" x14ac:dyDescent="0.2">
      <c r="A1471">
        <f>ROW(Source!A1757)</f>
        <v>1757</v>
      </c>
      <c r="B1471">
        <v>69726971</v>
      </c>
      <c r="C1471">
        <v>69736006</v>
      </c>
      <c r="D1471">
        <v>27498288</v>
      </c>
      <c r="E1471">
        <v>1</v>
      </c>
      <c r="F1471">
        <v>1</v>
      </c>
      <c r="G1471">
        <v>1</v>
      </c>
      <c r="H1471">
        <v>1</v>
      </c>
      <c r="I1471" t="s">
        <v>1054</v>
      </c>
      <c r="J1471" t="s">
        <v>3</v>
      </c>
      <c r="K1471" t="s">
        <v>1055</v>
      </c>
      <c r="L1471">
        <v>1369</v>
      </c>
      <c r="N1471">
        <v>1013</v>
      </c>
      <c r="O1471" t="s">
        <v>974</v>
      </c>
      <c r="P1471" t="s">
        <v>974</v>
      </c>
      <c r="Q1471">
        <v>1</v>
      </c>
      <c r="W1471">
        <v>0</v>
      </c>
      <c r="X1471">
        <v>1223303326</v>
      </c>
      <c r="Y1471">
        <f t="shared" ref="Y1471:Y1502" si="698">AT1471</f>
        <v>28.38</v>
      </c>
      <c r="AA1471">
        <v>0</v>
      </c>
      <c r="AB1471">
        <v>0</v>
      </c>
      <c r="AC1471">
        <v>0</v>
      </c>
      <c r="AD1471">
        <v>9.0399999999999991</v>
      </c>
      <c r="AE1471">
        <v>0</v>
      </c>
      <c r="AF1471">
        <v>0</v>
      </c>
      <c r="AG1471">
        <v>0</v>
      </c>
      <c r="AH1471">
        <v>9.0399999999999991</v>
      </c>
      <c r="AI1471">
        <v>1</v>
      </c>
      <c r="AJ1471">
        <v>1</v>
      </c>
      <c r="AK1471">
        <v>1</v>
      </c>
      <c r="AL1471">
        <v>1</v>
      </c>
      <c r="AM1471">
        <v>0</v>
      </c>
      <c r="AN1471">
        <v>0</v>
      </c>
      <c r="AO1471">
        <v>1</v>
      </c>
      <c r="AP1471">
        <v>0</v>
      </c>
      <c r="AQ1471">
        <v>0</v>
      </c>
      <c r="AR1471">
        <v>0</v>
      </c>
      <c r="AS1471" t="s">
        <v>3</v>
      </c>
      <c r="AT1471">
        <v>28.38</v>
      </c>
      <c r="AU1471" t="s">
        <v>3</v>
      </c>
      <c r="AV1471">
        <v>1</v>
      </c>
      <c r="AW1471">
        <v>2</v>
      </c>
      <c r="AX1471">
        <v>69736012</v>
      </c>
      <c r="AY1471">
        <v>1</v>
      </c>
      <c r="AZ1471">
        <v>0</v>
      </c>
      <c r="BA1471">
        <v>1501</v>
      </c>
      <c r="BB1471">
        <v>0</v>
      </c>
      <c r="BC1471">
        <v>0</v>
      </c>
      <c r="BD1471">
        <v>0</v>
      </c>
      <c r="BE1471">
        <v>0</v>
      </c>
      <c r="BF1471">
        <v>0</v>
      </c>
      <c r="BG1471">
        <v>0</v>
      </c>
      <c r="BH1471">
        <v>0</v>
      </c>
      <c r="BI1471">
        <v>0</v>
      </c>
      <c r="BJ1471">
        <v>0</v>
      </c>
      <c r="BK1471">
        <v>0</v>
      </c>
      <c r="BL1471">
        <v>0</v>
      </c>
      <c r="BM1471">
        <v>0</v>
      </c>
      <c r="BN1471">
        <v>0</v>
      </c>
      <c r="BO1471">
        <v>0</v>
      </c>
      <c r="BP1471">
        <v>0</v>
      </c>
      <c r="BQ1471">
        <v>0</v>
      </c>
      <c r="BR1471">
        <v>0</v>
      </c>
      <c r="BS1471">
        <v>0</v>
      </c>
      <c r="BT1471">
        <v>0</v>
      </c>
      <c r="BU1471">
        <v>0</v>
      </c>
      <c r="BV1471">
        <v>0</v>
      </c>
      <c r="BW1471">
        <v>0</v>
      </c>
      <c r="CU1471">
        <f>ROUND(AT1471*Source!I1757*AH1471*AL1471,0)</f>
        <v>0</v>
      </c>
      <c r="CV1471">
        <f>ROUND(Y1471*Source!I1757,9)</f>
        <v>0</v>
      </c>
      <c r="CW1471">
        <v>0</v>
      </c>
      <c r="CX1471">
        <f>ROUND(Y1471*Source!I1757,9)</f>
        <v>0</v>
      </c>
      <c r="CY1471">
        <f>AD1471</f>
        <v>9.0399999999999991</v>
      </c>
      <c r="CZ1471">
        <f>AH1471</f>
        <v>9.0399999999999991</v>
      </c>
      <c r="DA1471">
        <f>AL1471</f>
        <v>1</v>
      </c>
      <c r="DB1471">
        <f t="shared" ref="DB1471:DB1502" si="699">ROUND(ROUND(AT1471*CZ1471,2),2)</f>
        <v>256.56</v>
      </c>
      <c r="DC1471">
        <f t="shared" ref="DC1471:DC1502" si="700">ROUND(ROUND(AT1471*AG1471,2),2)</f>
        <v>0</v>
      </c>
      <c r="DD1471" t="s">
        <v>3</v>
      </c>
      <c r="DE1471" t="s">
        <v>3</v>
      </c>
      <c r="DF1471">
        <f t="shared" ref="DF1471:DF1479" si="701">ROUND(ROUND(AE1471,0)*CX1471,0)</f>
        <v>0</v>
      </c>
      <c r="DG1471">
        <f t="shared" si="696"/>
        <v>0</v>
      </c>
      <c r="DH1471">
        <f t="shared" si="697"/>
        <v>0</v>
      </c>
      <c r="DI1471">
        <f t="shared" si="695"/>
        <v>0</v>
      </c>
      <c r="DJ1471">
        <f>DI1471</f>
        <v>0</v>
      </c>
      <c r="DK1471">
        <v>0</v>
      </c>
      <c r="DL1471" t="s">
        <v>3</v>
      </c>
      <c r="DM1471">
        <v>0</v>
      </c>
      <c r="DN1471" t="s">
        <v>3</v>
      </c>
      <c r="DO1471">
        <v>0</v>
      </c>
    </row>
    <row r="1472" spans="1:119" x14ac:dyDescent="0.2">
      <c r="A1472">
        <f>ROW(Source!A1757)</f>
        <v>1757</v>
      </c>
      <c r="B1472">
        <v>69726971</v>
      </c>
      <c r="C1472">
        <v>69736006</v>
      </c>
      <c r="D1472">
        <v>121548</v>
      </c>
      <c r="E1472">
        <v>1</v>
      </c>
      <c r="F1472">
        <v>1</v>
      </c>
      <c r="G1472">
        <v>1</v>
      </c>
      <c r="H1472">
        <v>1</v>
      </c>
      <c r="I1472" t="s">
        <v>36</v>
      </c>
      <c r="J1472" t="s">
        <v>3</v>
      </c>
      <c r="K1472" t="s">
        <v>981</v>
      </c>
      <c r="L1472">
        <v>608254</v>
      </c>
      <c r="N1472">
        <v>1013</v>
      </c>
      <c r="O1472" t="s">
        <v>982</v>
      </c>
      <c r="P1472" t="s">
        <v>982</v>
      </c>
      <c r="Q1472">
        <v>1</v>
      </c>
      <c r="W1472">
        <v>0</v>
      </c>
      <c r="X1472">
        <v>-185737400</v>
      </c>
      <c r="Y1472">
        <f t="shared" si="698"/>
        <v>0.18</v>
      </c>
      <c r="AA1472">
        <v>0</v>
      </c>
      <c r="AB1472">
        <v>0</v>
      </c>
      <c r="AC1472">
        <v>0</v>
      </c>
      <c r="AD1472">
        <v>0</v>
      </c>
      <c r="AE1472">
        <v>0</v>
      </c>
      <c r="AF1472">
        <v>0</v>
      </c>
      <c r="AG1472">
        <v>0</v>
      </c>
      <c r="AH1472">
        <v>0</v>
      </c>
      <c r="AI1472">
        <v>1</v>
      </c>
      <c r="AJ1472">
        <v>1</v>
      </c>
      <c r="AK1472">
        <v>1</v>
      </c>
      <c r="AL1472">
        <v>1</v>
      </c>
      <c r="AM1472">
        <v>0</v>
      </c>
      <c r="AN1472">
        <v>0</v>
      </c>
      <c r="AO1472">
        <v>1</v>
      </c>
      <c r="AP1472">
        <v>0</v>
      </c>
      <c r="AQ1472">
        <v>0</v>
      </c>
      <c r="AR1472">
        <v>0</v>
      </c>
      <c r="AS1472" t="s">
        <v>3</v>
      </c>
      <c r="AT1472">
        <v>0.18</v>
      </c>
      <c r="AU1472" t="s">
        <v>3</v>
      </c>
      <c r="AV1472">
        <v>2</v>
      </c>
      <c r="AW1472">
        <v>2</v>
      </c>
      <c r="AX1472">
        <v>69736013</v>
      </c>
      <c r="AY1472">
        <v>1</v>
      </c>
      <c r="AZ1472">
        <v>0</v>
      </c>
      <c r="BA1472">
        <v>1502</v>
      </c>
      <c r="BB1472">
        <v>0</v>
      </c>
      <c r="BC1472">
        <v>0</v>
      </c>
      <c r="BD1472">
        <v>0</v>
      </c>
      <c r="BE1472">
        <v>0</v>
      </c>
      <c r="BF1472">
        <v>0</v>
      </c>
      <c r="BG1472">
        <v>0</v>
      </c>
      <c r="BH1472">
        <v>0</v>
      </c>
      <c r="BI1472">
        <v>0</v>
      </c>
      <c r="BJ1472">
        <v>0</v>
      </c>
      <c r="BK1472">
        <v>0</v>
      </c>
      <c r="BL1472">
        <v>0</v>
      </c>
      <c r="BM1472">
        <v>0</v>
      </c>
      <c r="BN1472">
        <v>0</v>
      </c>
      <c r="BO1472">
        <v>0</v>
      </c>
      <c r="BP1472">
        <v>0</v>
      </c>
      <c r="BQ1472">
        <v>0</v>
      </c>
      <c r="BR1472">
        <v>0</v>
      </c>
      <c r="BS1472">
        <v>0</v>
      </c>
      <c r="BT1472">
        <v>0</v>
      </c>
      <c r="BU1472">
        <v>0</v>
      </c>
      <c r="BV1472">
        <v>0</v>
      </c>
      <c r="BW1472">
        <v>0</v>
      </c>
      <c r="CV1472">
        <v>0</v>
      </c>
      <c r="CW1472">
        <v>0</v>
      </c>
      <c r="CX1472">
        <f>ROUND(Y1472*Source!I1757,9)</f>
        <v>0</v>
      </c>
      <c r="CY1472">
        <f>AD1472</f>
        <v>0</v>
      </c>
      <c r="CZ1472">
        <f>AH1472</f>
        <v>0</v>
      </c>
      <c r="DA1472">
        <f>AL1472</f>
        <v>1</v>
      </c>
      <c r="DB1472">
        <f t="shared" si="699"/>
        <v>0</v>
      </c>
      <c r="DC1472">
        <f t="shared" si="700"/>
        <v>0</v>
      </c>
      <c r="DD1472" t="s">
        <v>3</v>
      </c>
      <c r="DE1472" t="s">
        <v>3</v>
      </c>
      <c r="DF1472">
        <f t="shared" si="701"/>
        <v>0</v>
      </c>
      <c r="DG1472">
        <f t="shared" si="696"/>
        <v>0</v>
      </c>
      <c r="DH1472">
        <f t="shared" si="697"/>
        <v>0</v>
      </c>
      <c r="DI1472">
        <f t="shared" si="695"/>
        <v>0</v>
      </c>
      <c r="DJ1472">
        <f>DI1472</f>
        <v>0</v>
      </c>
      <c r="DK1472">
        <v>0</v>
      </c>
      <c r="DL1472" t="s">
        <v>3</v>
      </c>
      <c r="DM1472">
        <v>0</v>
      </c>
      <c r="DN1472" t="s">
        <v>3</v>
      </c>
      <c r="DO1472">
        <v>0</v>
      </c>
    </row>
    <row r="1473" spans="1:119" x14ac:dyDescent="0.2">
      <c r="A1473">
        <f>ROW(Source!A1757)</f>
        <v>1757</v>
      </c>
      <c r="B1473">
        <v>69726971</v>
      </c>
      <c r="C1473">
        <v>69736006</v>
      </c>
      <c r="D1473">
        <v>27439630</v>
      </c>
      <c r="E1473">
        <v>1</v>
      </c>
      <c r="F1473">
        <v>1</v>
      </c>
      <c r="G1473">
        <v>1</v>
      </c>
      <c r="H1473">
        <v>2</v>
      </c>
      <c r="I1473" t="s">
        <v>986</v>
      </c>
      <c r="J1473" t="s">
        <v>987</v>
      </c>
      <c r="K1473" t="s">
        <v>988</v>
      </c>
      <c r="L1473">
        <v>1368</v>
      </c>
      <c r="N1473">
        <v>1011</v>
      </c>
      <c r="O1473" t="s">
        <v>978</v>
      </c>
      <c r="P1473" t="s">
        <v>978</v>
      </c>
      <c r="Q1473">
        <v>1</v>
      </c>
      <c r="W1473">
        <v>0</v>
      </c>
      <c r="X1473">
        <v>-72110300</v>
      </c>
      <c r="Y1473">
        <f t="shared" si="698"/>
        <v>0.18</v>
      </c>
      <c r="AA1473">
        <v>0</v>
      </c>
      <c r="AB1473">
        <v>31.27</v>
      </c>
      <c r="AC1473">
        <v>13.61</v>
      </c>
      <c r="AD1473">
        <v>0</v>
      </c>
      <c r="AE1473">
        <v>0</v>
      </c>
      <c r="AF1473">
        <v>31.27</v>
      </c>
      <c r="AG1473">
        <v>13.61</v>
      </c>
      <c r="AH1473">
        <v>0</v>
      </c>
      <c r="AI1473">
        <v>1</v>
      </c>
      <c r="AJ1473">
        <v>1</v>
      </c>
      <c r="AK1473">
        <v>1</v>
      </c>
      <c r="AL1473">
        <v>1</v>
      </c>
      <c r="AM1473">
        <v>0</v>
      </c>
      <c r="AN1473">
        <v>0</v>
      </c>
      <c r="AO1473">
        <v>1</v>
      </c>
      <c r="AP1473">
        <v>0</v>
      </c>
      <c r="AQ1473">
        <v>0</v>
      </c>
      <c r="AR1473">
        <v>0</v>
      </c>
      <c r="AS1473" t="s">
        <v>3</v>
      </c>
      <c r="AT1473">
        <v>0.18</v>
      </c>
      <c r="AU1473" t="s">
        <v>3</v>
      </c>
      <c r="AV1473">
        <v>0</v>
      </c>
      <c r="AW1473">
        <v>2</v>
      </c>
      <c r="AX1473">
        <v>69736014</v>
      </c>
      <c r="AY1473">
        <v>1</v>
      </c>
      <c r="AZ1473">
        <v>0</v>
      </c>
      <c r="BA1473">
        <v>1503</v>
      </c>
      <c r="BB1473">
        <v>0</v>
      </c>
      <c r="BC1473">
        <v>0</v>
      </c>
      <c r="BD1473">
        <v>0</v>
      </c>
      <c r="BE1473">
        <v>0</v>
      </c>
      <c r="BF1473">
        <v>0</v>
      </c>
      <c r="BG1473">
        <v>0</v>
      </c>
      <c r="BH1473">
        <v>0</v>
      </c>
      <c r="BI1473">
        <v>0</v>
      </c>
      <c r="BJ1473">
        <v>0</v>
      </c>
      <c r="BK1473">
        <v>0</v>
      </c>
      <c r="BL1473">
        <v>0</v>
      </c>
      <c r="BM1473">
        <v>0</v>
      </c>
      <c r="BN1473">
        <v>0</v>
      </c>
      <c r="BO1473">
        <v>0</v>
      </c>
      <c r="BP1473">
        <v>0</v>
      </c>
      <c r="BQ1473">
        <v>0</v>
      </c>
      <c r="BR1473">
        <v>0</v>
      </c>
      <c r="BS1473">
        <v>0</v>
      </c>
      <c r="BT1473">
        <v>0</v>
      </c>
      <c r="BU1473">
        <v>0</v>
      </c>
      <c r="BV1473">
        <v>0</v>
      </c>
      <c r="BW1473">
        <v>0</v>
      </c>
      <c r="CV1473">
        <v>0</v>
      </c>
      <c r="CW1473">
        <f>ROUND(Y1473*Source!I1757*DO1473,9)</f>
        <v>0</v>
      </c>
      <c r="CX1473">
        <f>ROUND(Y1473*Source!I1757,9)</f>
        <v>0</v>
      </c>
      <c r="CY1473">
        <f>AB1473</f>
        <v>31.27</v>
      </c>
      <c r="CZ1473">
        <f>AF1473</f>
        <v>31.27</v>
      </c>
      <c r="DA1473">
        <f>AJ1473</f>
        <v>1</v>
      </c>
      <c r="DB1473">
        <f t="shared" si="699"/>
        <v>5.63</v>
      </c>
      <c r="DC1473">
        <f t="shared" si="700"/>
        <v>2.4500000000000002</v>
      </c>
      <c r="DD1473" t="s">
        <v>3</v>
      </c>
      <c r="DE1473" t="s">
        <v>3</v>
      </c>
      <c r="DF1473">
        <f t="shared" si="701"/>
        <v>0</v>
      </c>
      <c r="DG1473">
        <f t="shared" si="696"/>
        <v>0</v>
      </c>
      <c r="DH1473">
        <f t="shared" si="697"/>
        <v>0</v>
      </c>
      <c r="DI1473">
        <f t="shared" si="695"/>
        <v>0</v>
      </c>
      <c r="DJ1473">
        <f>DG1473</f>
        <v>0</v>
      </c>
      <c r="DK1473">
        <v>0</v>
      </c>
      <c r="DL1473" t="s">
        <v>3</v>
      </c>
      <c r="DM1473">
        <v>0</v>
      </c>
      <c r="DN1473" t="s">
        <v>3</v>
      </c>
      <c r="DO1473">
        <v>0</v>
      </c>
    </row>
    <row r="1474" spans="1:119" x14ac:dyDescent="0.2">
      <c r="A1474">
        <f>ROW(Source!A1757)</f>
        <v>1757</v>
      </c>
      <c r="B1474">
        <v>69726971</v>
      </c>
      <c r="C1474">
        <v>69736006</v>
      </c>
      <c r="D1474">
        <v>27441327</v>
      </c>
      <c r="E1474">
        <v>1</v>
      </c>
      <c r="F1474">
        <v>1</v>
      </c>
      <c r="G1474">
        <v>1</v>
      </c>
      <c r="H1474">
        <v>2</v>
      </c>
      <c r="I1474" t="s">
        <v>975</v>
      </c>
      <c r="J1474" t="s">
        <v>976</v>
      </c>
      <c r="K1474" t="s">
        <v>977</v>
      </c>
      <c r="L1474">
        <v>1368</v>
      </c>
      <c r="N1474">
        <v>1011</v>
      </c>
      <c r="O1474" t="s">
        <v>978</v>
      </c>
      <c r="P1474" t="s">
        <v>978</v>
      </c>
      <c r="Q1474">
        <v>1</v>
      </c>
      <c r="W1474">
        <v>0</v>
      </c>
      <c r="X1474">
        <v>-1583389094</v>
      </c>
      <c r="Y1474">
        <f t="shared" si="698"/>
        <v>0.98</v>
      </c>
      <c r="AA1474">
        <v>0</v>
      </c>
      <c r="AB1474">
        <v>93.37</v>
      </c>
      <c r="AC1474">
        <v>11.69</v>
      </c>
      <c r="AD1474">
        <v>0</v>
      </c>
      <c r="AE1474">
        <v>0</v>
      </c>
      <c r="AF1474">
        <v>93.37</v>
      </c>
      <c r="AG1474">
        <v>11.69</v>
      </c>
      <c r="AH1474">
        <v>0</v>
      </c>
      <c r="AI1474">
        <v>1</v>
      </c>
      <c r="AJ1474">
        <v>1</v>
      </c>
      <c r="AK1474">
        <v>1</v>
      </c>
      <c r="AL1474">
        <v>1</v>
      </c>
      <c r="AM1474">
        <v>0</v>
      </c>
      <c r="AN1474">
        <v>0</v>
      </c>
      <c r="AO1474">
        <v>1</v>
      </c>
      <c r="AP1474">
        <v>0</v>
      </c>
      <c r="AQ1474">
        <v>0</v>
      </c>
      <c r="AR1474">
        <v>0</v>
      </c>
      <c r="AS1474" t="s">
        <v>3</v>
      </c>
      <c r="AT1474">
        <v>0.98</v>
      </c>
      <c r="AU1474" t="s">
        <v>3</v>
      </c>
      <c r="AV1474">
        <v>0</v>
      </c>
      <c r="AW1474">
        <v>2</v>
      </c>
      <c r="AX1474">
        <v>69736015</v>
      </c>
      <c r="AY1474">
        <v>1</v>
      </c>
      <c r="AZ1474">
        <v>0</v>
      </c>
      <c r="BA1474">
        <v>1504</v>
      </c>
      <c r="BB1474">
        <v>0</v>
      </c>
      <c r="BC1474">
        <v>0</v>
      </c>
      <c r="BD1474">
        <v>0</v>
      </c>
      <c r="BE1474">
        <v>0</v>
      </c>
      <c r="BF1474">
        <v>0</v>
      </c>
      <c r="BG1474">
        <v>0</v>
      </c>
      <c r="BH1474">
        <v>0</v>
      </c>
      <c r="BI1474">
        <v>0</v>
      </c>
      <c r="BJ1474">
        <v>0</v>
      </c>
      <c r="BK1474">
        <v>0</v>
      </c>
      <c r="BL1474">
        <v>0</v>
      </c>
      <c r="BM1474">
        <v>0</v>
      </c>
      <c r="BN1474">
        <v>0</v>
      </c>
      <c r="BO1474">
        <v>0</v>
      </c>
      <c r="BP1474">
        <v>0</v>
      </c>
      <c r="BQ1474">
        <v>0</v>
      </c>
      <c r="BR1474">
        <v>0</v>
      </c>
      <c r="BS1474">
        <v>0</v>
      </c>
      <c r="BT1474">
        <v>0</v>
      </c>
      <c r="BU1474">
        <v>0</v>
      </c>
      <c r="BV1474">
        <v>0</v>
      </c>
      <c r="BW1474">
        <v>0</v>
      </c>
      <c r="CV1474">
        <v>0</v>
      </c>
      <c r="CW1474">
        <f>ROUND(Y1474*Source!I1757*DO1474,9)</f>
        <v>0</v>
      </c>
      <c r="CX1474">
        <f>ROUND(Y1474*Source!I1757,9)</f>
        <v>0</v>
      </c>
      <c r="CY1474">
        <f>AB1474</f>
        <v>93.37</v>
      </c>
      <c r="CZ1474">
        <f>AF1474</f>
        <v>93.37</v>
      </c>
      <c r="DA1474">
        <f>AJ1474</f>
        <v>1</v>
      </c>
      <c r="DB1474">
        <f t="shared" si="699"/>
        <v>91.5</v>
      </c>
      <c r="DC1474">
        <f t="shared" si="700"/>
        <v>11.46</v>
      </c>
      <c r="DD1474" t="s">
        <v>3</v>
      </c>
      <c r="DE1474" t="s">
        <v>3</v>
      </c>
      <c r="DF1474">
        <f t="shared" si="701"/>
        <v>0</v>
      </c>
      <c r="DG1474">
        <f t="shared" si="696"/>
        <v>0</v>
      </c>
      <c r="DH1474">
        <f t="shared" si="697"/>
        <v>0</v>
      </c>
      <c r="DI1474">
        <f t="shared" si="695"/>
        <v>0</v>
      </c>
      <c r="DJ1474">
        <f>DG1474</f>
        <v>0</v>
      </c>
      <c r="DK1474">
        <v>0</v>
      </c>
      <c r="DL1474" t="s">
        <v>3</v>
      </c>
      <c r="DM1474">
        <v>0</v>
      </c>
      <c r="DN1474" t="s">
        <v>3</v>
      </c>
      <c r="DO1474">
        <v>0</v>
      </c>
    </row>
    <row r="1475" spans="1:119" x14ac:dyDescent="0.2">
      <c r="A1475">
        <f>ROW(Source!A1757)</f>
        <v>1757</v>
      </c>
      <c r="B1475">
        <v>69726971</v>
      </c>
      <c r="C1475">
        <v>69736006</v>
      </c>
      <c r="D1475">
        <v>27382752</v>
      </c>
      <c r="E1475">
        <v>1</v>
      </c>
      <c r="F1475">
        <v>1</v>
      </c>
      <c r="G1475">
        <v>1</v>
      </c>
      <c r="H1475">
        <v>3</v>
      </c>
      <c r="I1475" t="s">
        <v>713</v>
      </c>
      <c r="J1475" t="s">
        <v>769</v>
      </c>
      <c r="K1475" t="s">
        <v>768</v>
      </c>
      <c r="L1475">
        <v>1339</v>
      </c>
      <c r="N1475">
        <v>1007</v>
      </c>
      <c r="O1475" t="s">
        <v>40</v>
      </c>
      <c r="P1475" t="s">
        <v>40</v>
      </c>
      <c r="Q1475">
        <v>1</v>
      </c>
      <c r="W1475">
        <v>0</v>
      </c>
      <c r="X1475">
        <v>1601609231</v>
      </c>
      <c r="Y1475">
        <f t="shared" si="698"/>
        <v>2</v>
      </c>
      <c r="AA1475">
        <v>780.05</v>
      </c>
      <c r="AB1475">
        <v>0</v>
      </c>
      <c r="AC1475">
        <v>0</v>
      </c>
      <c r="AD1475">
        <v>0</v>
      </c>
      <c r="AE1475">
        <v>780.05</v>
      </c>
      <c r="AF1475">
        <v>0</v>
      </c>
      <c r="AG1475">
        <v>0</v>
      </c>
      <c r="AH1475">
        <v>0</v>
      </c>
      <c r="AI1475">
        <v>1</v>
      </c>
      <c r="AJ1475">
        <v>1</v>
      </c>
      <c r="AK1475">
        <v>1</v>
      </c>
      <c r="AL1475">
        <v>1</v>
      </c>
      <c r="AM1475">
        <v>0</v>
      </c>
      <c r="AN1475">
        <v>0</v>
      </c>
      <c r="AO1475">
        <v>0</v>
      </c>
      <c r="AP1475">
        <v>1</v>
      </c>
      <c r="AQ1475">
        <v>0</v>
      </c>
      <c r="AR1475">
        <v>0</v>
      </c>
      <c r="AS1475" t="s">
        <v>3</v>
      </c>
      <c r="AT1475">
        <v>2</v>
      </c>
      <c r="AU1475" t="s">
        <v>3</v>
      </c>
      <c r="AV1475">
        <v>0</v>
      </c>
      <c r="AW1475">
        <v>1</v>
      </c>
      <c r="AX1475">
        <v>-1</v>
      </c>
      <c r="AY1475">
        <v>0</v>
      </c>
      <c r="AZ1475">
        <v>0</v>
      </c>
      <c r="BA1475" t="s">
        <v>3</v>
      </c>
      <c r="BB1475">
        <v>0</v>
      </c>
      <c r="BC1475">
        <v>0</v>
      </c>
      <c r="BD1475">
        <v>0</v>
      </c>
      <c r="BE1475">
        <v>0</v>
      </c>
      <c r="BF1475">
        <v>0</v>
      </c>
      <c r="BG1475">
        <v>0</v>
      </c>
      <c r="BH1475">
        <v>0</v>
      </c>
      <c r="BI1475">
        <v>0</v>
      </c>
      <c r="BJ1475">
        <v>0</v>
      </c>
      <c r="BK1475">
        <v>0</v>
      </c>
      <c r="BL1475">
        <v>0</v>
      </c>
      <c r="BM1475">
        <v>0</v>
      </c>
      <c r="BN1475">
        <v>0</v>
      </c>
      <c r="BO1475">
        <v>0</v>
      </c>
      <c r="BP1475">
        <v>0</v>
      </c>
      <c r="BQ1475">
        <v>0</v>
      </c>
      <c r="BR1475">
        <v>0</v>
      </c>
      <c r="BS1475">
        <v>0</v>
      </c>
      <c r="BT1475">
        <v>0</v>
      </c>
      <c r="BU1475">
        <v>0</v>
      </c>
      <c r="BV1475">
        <v>0</v>
      </c>
      <c r="BW1475">
        <v>0</v>
      </c>
      <c r="CV1475">
        <v>0</v>
      </c>
      <c r="CW1475">
        <v>0</v>
      </c>
      <c r="CX1475">
        <f>ROUND(Y1475*Source!I1757,9)</f>
        <v>0</v>
      </c>
      <c r="CY1475">
        <f>AA1475</f>
        <v>780.05</v>
      </c>
      <c r="CZ1475">
        <f>AE1475</f>
        <v>780.05</v>
      </c>
      <c r="DA1475">
        <f>AI1475</f>
        <v>1</v>
      </c>
      <c r="DB1475">
        <f t="shared" si="699"/>
        <v>1560.1</v>
      </c>
      <c r="DC1475">
        <f t="shared" si="700"/>
        <v>0</v>
      </c>
      <c r="DD1475" t="s">
        <v>3</v>
      </c>
      <c r="DE1475" t="s">
        <v>3</v>
      </c>
      <c r="DF1475">
        <f t="shared" si="701"/>
        <v>0</v>
      </c>
      <c r="DG1475">
        <f t="shared" si="696"/>
        <v>0</v>
      </c>
      <c r="DH1475">
        <f t="shared" si="697"/>
        <v>0</v>
      </c>
      <c r="DI1475">
        <f t="shared" si="695"/>
        <v>0</v>
      </c>
      <c r="DJ1475">
        <f>DF1475</f>
        <v>0</v>
      </c>
      <c r="DK1475">
        <v>0</v>
      </c>
      <c r="DL1475" t="s">
        <v>3</v>
      </c>
      <c r="DM1475">
        <v>0</v>
      </c>
      <c r="DN1475" t="s">
        <v>3</v>
      </c>
      <c r="DO1475">
        <v>0</v>
      </c>
    </row>
    <row r="1476" spans="1:119" x14ac:dyDescent="0.2">
      <c r="A1476">
        <f>ROW(Source!A1758)</f>
        <v>1758</v>
      </c>
      <c r="B1476">
        <v>69726884</v>
      </c>
      <c r="C1476">
        <v>69736006</v>
      </c>
      <c r="D1476">
        <v>27498288</v>
      </c>
      <c r="E1476">
        <v>1</v>
      </c>
      <c r="F1476">
        <v>1</v>
      </c>
      <c r="G1476">
        <v>1</v>
      </c>
      <c r="H1476">
        <v>1</v>
      </c>
      <c r="I1476" t="s">
        <v>1054</v>
      </c>
      <c r="J1476" t="s">
        <v>3</v>
      </c>
      <c r="K1476" t="s">
        <v>1055</v>
      </c>
      <c r="L1476">
        <v>1369</v>
      </c>
      <c r="N1476">
        <v>1013</v>
      </c>
      <c r="O1476" t="s">
        <v>974</v>
      </c>
      <c r="P1476" t="s">
        <v>974</v>
      </c>
      <c r="Q1476">
        <v>1</v>
      </c>
      <c r="W1476">
        <v>0</v>
      </c>
      <c r="X1476">
        <v>1223303326</v>
      </c>
      <c r="Y1476">
        <f t="shared" si="698"/>
        <v>28.38</v>
      </c>
      <c r="AA1476">
        <v>0</v>
      </c>
      <c r="AB1476">
        <v>0</v>
      </c>
      <c r="AC1476">
        <v>0</v>
      </c>
      <c r="AD1476">
        <v>229.25</v>
      </c>
      <c r="AE1476">
        <v>0</v>
      </c>
      <c r="AF1476">
        <v>0</v>
      </c>
      <c r="AG1476">
        <v>0</v>
      </c>
      <c r="AH1476">
        <v>9.0399999999999991</v>
      </c>
      <c r="AI1476">
        <v>1</v>
      </c>
      <c r="AJ1476">
        <v>1</v>
      </c>
      <c r="AK1476">
        <v>1</v>
      </c>
      <c r="AL1476">
        <v>25.36</v>
      </c>
      <c r="AM1476">
        <v>5</v>
      </c>
      <c r="AN1476">
        <v>0</v>
      </c>
      <c r="AO1476">
        <v>1</v>
      </c>
      <c r="AP1476">
        <v>0</v>
      </c>
      <c r="AQ1476">
        <v>0</v>
      </c>
      <c r="AR1476">
        <v>0</v>
      </c>
      <c r="AS1476" t="s">
        <v>3</v>
      </c>
      <c r="AT1476">
        <v>28.38</v>
      </c>
      <c r="AU1476" t="s">
        <v>3</v>
      </c>
      <c r="AV1476">
        <v>1</v>
      </c>
      <c r="AW1476">
        <v>2</v>
      </c>
      <c r="AX1476">
        <v>69736012</v>
      </c>
      <c r="AY1476">
        <v>1</v>
      </c>
      <c r="AZ1476">
        <v>0</v>
      </c>
      <c r="BA1476">
        <v>1506</v>
      </c>
      <c r="BB1476">
        <v>0</v>
      </c>
      <c r="BC1476">
        <v>0</v>
      </c>
      <c r="BD1476">
        <v>0</v>
      </c>
      <c r="BE1476">
        <v>0</v>
      </c>
      <c r="BF1476">
        <v>0</v>
      </c>
      <c r="BG1476">
        <v>0</v>
      </c>
      <c r="BH1476">
        <v>0</v>
      </c>
      <c r="BI1476">
        <v>0</v>
      </c>
      <c r="BJ1476">
        <v>0</v>
      </c>
      <c r="BK1476">
        <v>0</v>
      </c>
      <c r="BL1476">
        <v>0</v>
      </c>
      <c r="BM1476">
        <v>0</v>
      </c>
      <c r="BN1476">
        <v>0</v>
      </c>
      <c r="BO1476">
        <v>0</v>
      </c>
      <c r="BP1476">
        <v>0</v>
      </c>
      <c r="BQ1476">
        <v>0</v>
      </c>
      <c r="BR1476">
        <v>0</v>
      </c>
      <c r="BS1476">
        <v>0</v>
      </c>
      <c r="BT1476">
        <v>0</v>
      </c>
      <c r="BU1476">
        <v>0</v>
      </c>
      <c r="BV1476">
        <v>0</v>
      </c>
      <c r="BW1476">
        <v>0</v>
      </c>
      <c r="CU1476">
        <f>ROUND(AT1476*Source!I1758*AH1476*AL1476,0)</f>
        <v>0</v>
      </c>
      <c r="CV1476">
        <f>ROUND(Y1476*Source!I1758,9)</f>
        <v>0</v>
      </c>
      <c r="CW1476">
        <v>0</v>
      </c>
      <c r="CX1476">
        <f>ROUND(Y1476*Source!I1758,9)</f>
        <v>0</v>
      </c>
      <c r="CY1476">
        <f>AD1476</f>
        <v>229.25</v>
      </c>
      <c r="CZ1476">
        <f>AH1476</f>
        <v>9.0399999999999991</v>
      </c>
      <c r="DA1476">
        <f>AL1476</f>
        <v>25.36</v>
      </c>
      <c r="DB1476">
        <f t="shared" si="699"/>
        <v>256.56</v>
      </c>
      <c r="DC1476">
        <f t="shared" si="700"/>
        <v>0</v>
      </c>
      <c r="DD1476" t="s">
        <v>3</v>
      </c>
      <c r="DE1476" t="s">
        <v>3</v>
      </c>
      <c r="DF1476">
        <f t="shared" si="701"/>
        <v>0</v>
      </c>
      <c r="DG1476">
        <f t="shared" si="696"/>
        <v>0</v>
      </c>
      <c r="DH1476">
        <f t="shared" si="697"/>
        <v>0</v>
      </c>
      <c r="DI1476">
        <f>ROUND(ROUND(AH1476*AL1476,0)*CX1476,0)</f>
        <v>0</v>
      </c>
      <c r="DJ1476">
        <f>DI1476</f>
        <v>0</v>
      </c>
      <c r="DK1476">
        <v>0</v>
      </c>
      <c r="DL1476" t="s">
        <v>3</v>
      </c>
      <c r="DM1476">
        <v>0</v>
      </c>
      <c r="DN1476" t="s">
        <v>3</v>
      </c>
      <c r="DO1476">
        <v>0</v>
      </c>
    </row>
    <row r="1477" spans="1:119" x14ac:dyDescent="0.2">
      <c r="A1477">
        <f>ROW(Source!A1758)</f>
        <v>1758</v>
      </c>
      <c r="B1477">
        <v>69726884</v>
      </c>
      <c r="C1477">
        <v>69736006</v>
      </c>
      <c r="D1477">
        <v>121548</v>
      </c>
      <c r="E1477">
        <v>1</v>
      </c>
      <c r="F1477">
        <v>1</v>
      </c>
      <c r="G1477">
        <v>1</v>
      </c>
      <c r="H1477">
        <v>1</v>
      </c>
      <c r="I1477" t="s">
        <v>36</v>
      </c>
      <c r="J1477" t="s">
        <v>3</v>
      </c>
      <c r="K1477" t="s">
        <v>981</v>
      </c>
      <c r="L1477">
        <v>608254</v>
      </c>
      <c r="N1477">
        <v>1013</v>
      </c>
      <c r="O1477" t="s">
        <v>982</v>
      </c>
      <c r="P1477" t="s">
        <v>982</v>
      </c>
      <c r="Q1477">
        <v>1</v>
      </c>
      <c r="W1477">
        <v>0</v>
      </c>
      <c r="X1477">
        <v>-185737400</v>
      </c>
      <c r="Y1477">
        <f t="shared" si="698"/>
        <v>0.18</v>
      </c>
      <c r="AA1477">
        <v>0</v>
      </c>
      <c r="AB1477">
        <v>0</v>
      </c>
      <c r="AC1477">
        <v>0</v>
      </c>
      <c r="AD1477">
        <v>0</v>
      </c>
      <c r="AE1477">
        <v>0</v>
      </c>
      <c r="AF1477">
        <v>0</v>
      </c>
      <c r="AG1477">
        <v>0</v>
      </c>
      <c r="AH1477">
        <v>0</v>
      </c>
      <c r="AI1477">
        <v>1</v>
      </c>
      <c r="AJ1477">
        <v>1</v>
      </c>
      <c r="AK1477">
        <v>19.8</v>
      </c>
      <c r="AL1477">
        <v>1</v>
      </c>
      <c r="AM1477">
        <v>5</v>
      </c>
      <c r="AN1477">
        <v>0</v>
      </c>
      <c r="AO1477">
        <v>1</v>
      </c>
      <c r="AP1477">
        <v>0</v>
      </c>
      <c r="AQ1477">
        <v>0</v>
      </c>
      <c r="AR1477">
        <v>0</v>
      </c>
      <c r="AS1477" t="s">
        <v>3</v>
      </c>
      <c r="AT1477">
        <v>0.18</v>
      </c>
      <c r="AU1477" t="s">
        <v>3</v>
      </c>
      <c r="AV1477">
        <v>2</v>
      </c>
      <c r="AW1477">
        <v>2</v>
      </c>
      <c r="AX1477">
        <v>69736013</v>
      </c>
      <c r="AY1477">
        <v>1</v>
      </c>
      <c r="AZ1477">
        <v>0</v>
      </c>
      <c r="BA1477">
        <v>1507</v>
      </c>
      <c r="BB1477">
        <v>0</v>
      </c>
      <c r="BC1477">
        <v>0</v>
      </c>
      <c r="BD1477">
        <v>0</v>
      </c>
      <c r="BE1477">
        <v>0</v>
      </c>
      <c r="BF1477">
        <v>0</v>
      </c>
      <c r="BG1477">
        <v>0</v>
      </c>
      <c r="BH1477">
        <v>0</v>
      </c>
      <c r="BI1477">
        <v>0</v>
      </c>
      <c r="BJ1477">
        <v>0</v>
      </c>
      <c r="BK1477">
        <v>0</v>
      </c>
      <c r="BL1477">
        <v>0</v>
      </c>
      <c r="BM1477">
        <v>0</v>
      </c>
      <c r="BN1477">
        <v>0</v>
      </c>
      <c r="BO1477">
        <v>0</v>
      </c>
      <c r="BP1477">
        <v>0</v>
      </c>
      <c r="BQ1477">
        <v>0</v>
      </c>
      <c r="BR1477">
        <v>0</v>
      </c>
      <c r="BS1477">
        <v>0</v>
      </c>
      <c r="BT1477">
        <v>0</v>
      </c>
      <c r="BU1477">
        <v>0</v>
      </c>
      <c r="BV1477">
        <v>0</v>
      </c>
      <c r="BW1477">
        <v>0</v>
      </c>
      <c r="CV1477">
        <v>0</v>
      </c>
      <c r="CW1477">
        <v>0</v>
      </c>
      <c r="CX1477">
        <f>ROUND(Y1477*Source!I1758,9)</f>
        <v>0</v>
      </c>
      <c r="CY1477">
        <f>AD1477</f>
        <v>0</v>
      </c>
      <c r="CZ1477">
        <f>AH1477</f>
        <v>0</v>
      </c>
      <c r="DA1477">
        <f>AL1477</f>
        <v>1</v>
      </c>
      <c r="DB1477">
        <f t="shared" si="699"/>
        <v>0</v>
      </c>
      <c r="DC1477">
        <f t="shared" si="700"/>
        <v>0</v>
      </c>
      <c r="DD1477" t="s">
        <v>3</v>
      </c>
      <c r="DE1477" t="s">
        <v>3</v>
      </c>
      <c r="DF1477">
        <f t="shared" si="701"/>
        <v>0</v>
      </c>
      <c r="DG1477">
        <f t="shared" si="696"/>
        <v>0</v>
      </c>
      <c r="DH1477">
        <f>ROUND(ROUND(AG1477*AK1477,0)*CX1477,0)</f>
        <v>0</v>
      </c>
      <c r="DI1477">
        <f t="shared" ref="DI1477:DI1484" si="702">ROUND(ROUND(AH1477,0)*CX1477,0)</f>
        <v>0</v>
      </c>
      <c r="DJ1477">
        <f>DI1477</f>
        <v>0</v>
      </c>
      <c r="DK1477">
        <v>0</v>
      </c>
      <c r="DL1477" t="s">
        <v>3</v>
      </c>
      <c r="DM1477">
        <v>0</v>
      </c>
      <c r="DN1477" t="s">
        <v>3</v>
      </c>
      <c r="DO1477">
        <v>0</v>
      </c>
    </row>
    <row r="1478" spans="1:119" x14ac:dyDescent="0.2">
      <c r="A1478">
        <f>ROW(Source!A1758)</f>
        <v>1758</v>
      </c>
      <c r="B1478">
        <v>69726884</v>
      </c>
      <c r="C1478">
        <v>69736006</v>
      </c>
      <c r="D1478">
        <v>27439630</v>
      </c>
      <c r="E1478">
        <v>1</v>
      </c>
      <c r="F1478">
        <v>1</v>
      </c>
      <c r="G1478">
        <v>1</v>
      </c>
      <c r="H1478">
        <v>2</v>
      </c>
      <c r="I1478" t="s">
        <v>986</v>
      </c>
      <c r="J1478" t="s">
        <v>987</v>
      </c>
      <c r="K1478" t="s">
        <v>988</v>
      </c>
      <c r="L1478">
        <v>1368</v>
      </c>
      <c r="N1478">
        <v>1011</v>
      </c>
      <c r="O1478" t="s">
        <v>978</v>
      </c>
      <c r="P1478" t="s">
        <v>978</v>
      </c>
      <c r="Q1478">
        <v>1</v>
      </c>
      <c r="W1478">
        <v>0</v>
      </c>
      <c r="X1478">
        <v>-72110300</v>
      </c>
      <c r="Y1478">
        <f t="shared" si="698"/>
        <v>0.18</v>
      </c>
      <c r="AA1478">
        <v>0</v>
      </c>
      <c r="AB1478">
        <v>245.16</v>
      </c>
      <c r="AC1478">
        <v>269.48</v>
      </c>
      <c r="AD1478">
        <v>0</v>
      </c>
      <c r="AE1478">
        <v>0</v>
      </c>
      <c r="AF1478">
        <v>31.27</v>
      </c>
      <c r="AG1478">
        <v>13.61</v>
      </c>
      <c r="AH1478">
        <v>0</v>
      </c>
      <c r="AI1478">
        <v>1</v>
      </c>
      <c r="AJ1478">
        <v>7.84</v>
      </c>
      <c r="AK1478">
        <v>19.8</v>
      </c>
      <c r="AL1478">
        <v>1</v>
      </c>
      <c r="AM1478">
        <v>5</v>
      </c>
      <c r="AN1478">
        <v>0</v>
      </c>
      <c r="AO1478">
        <v>1</v>
      </c>
      <c r="AP1478">
        <v>0</v>
      </c>
      <c r="AQ1478">
        <v>0</v>
      </c>
      <c r="AR1478">
        <v>0</v>
      </c>
      <c r="AS1478" t="s">
        <v>3</v>
      </c>
      <c r="AT1478">
        <v>0.18</v>
      </c>
      <c r="AU1478" t="s">
        <v>3</v>
      </c>
      <c r="AV1478">
        <v>0</v>
      </c>
      <c r="AW1478">
        <v>2</v>
      </c>
      <c r="AX1478">
        <v>69736014</v>
      </c>
      <c r="AY1478">
        <v>1</v>
      </c>
      <c r="AZ1478">
        <v>0</v>
      </c>
      <c r="BA1478">
        <v>1508</v>
      </c>
      <c r="BB1478">
        <v>0</v>
      </c>
      <c r="BC1478">
        <v>0</v>
      </c>
      <c r="BD1478">
        <v>0</v>
      </c>
      <c r="BE1478">
        <v>0</v>
      </c>
      <c r="BF1478">
        <v>0</v>
      </c>
      <c r="BG1478">
        <v>0</v>
      </c>
      <c r="BH1478">
        <v>0</v>
      </c>
      <c r="BI1478">
        <v>0</v>
      </c>
      <c r="BJ1478">
        <v>0</v>
      </c>
      <c r="BK1478">
        <v>0</v>
      </c>
      <c r="BL1478">
        <v>0</v>
      </c>
      <c r="BM1478">
        <v>0</v>
      </c>
      <c r="BN1478">
        <v>0</v>
      </c>
      <c r="BO1478">
        <v>0</v>
      </c>
      <c r="BP1478">
        <v>0</v>
      </c>
      <c r="BQ1478">
        <v>0</v>
      </c>
      <c r="BR1478">
        <v>0</v>
      </c>
      <c r="BS1478">
        <v>0</v>
      </c>
      <c r="BT1478">
        <v>0</v>
      </c>
      <c r="BU1478">
        <v>0</v>
      </c>
      <c r="BV1478">
        <v>0</v>
      </c>
      <c r="BW1478">
        <v>0</v>
      </c>
      <c r="CV1478">
        <v>0</v>
      </c>
      <c r="CW1478">
        <f>ROUND(Y1478*Source!I1758*DO1478,9)</f>
        <v>0</v>
      </c>
      <c r="CX1478">
        <f>ROUND(Y1478*Source!I1758,9)</f>
        <v>0</v>
      </c>
      <c r="CY1478">
        <f>AB1478</f>
        <v>245.16</v>
      </c>
      <c r="CZ1478">
        <f>AF1478</f>
        <v>31.27</v>
      </c>
      <c r="DA1478">
        <f>AJ1478</f>
        <v>7.84</v>
      </c>
      <c r="DB1478">
        <f t="shared" si="699"/>
        <v>5.63</v>
      </c>
      <c r="DC1478">
        <f t="shared" si="700"/>
        <v>2.4500000000000002</v>
      </c>
      <c r="DD1478" t="s">
        <v>3</v>
      </c>
      <c r="DE1478" t="s">
        <v>3</v>
      </c>
      <c r="DF1478">
        <f t="shared" si="701"/>
        <v>0</v>
      </c>
      <c r="DG1478">
        <f>ROUND(ROUND(AF1478*AJ1478,0)*CX1478,0)</f>
        <v>0</v>
      </c>
      <c r="DH1478">
        <f>ROUND(ROUND(AG1478*AK1478,0)*CX1478,0)</f>
        <v>0</v>
      </c>
      <c r="DI1478">
        <f t="shared" si="702"/>
        <v>0</v>
      </c>
      <c r="DJ1478">
        <f>DG1478</f>
        <v>0</v>
      </c>
      <c r="DK1478">
        <v>0</v>
      </c>
      <c r="DL1478" t="s">
        <v>3</v>
      </c>
      <c r="DM1478">
        <v>0</v>
      </c>
      <c r="DN1478" t="s">
        <v>3</v>
      </c>
      <c r="DO1478">
        <v>0</v>
      </c>
    </row>
    <row r="1479" spans="1:119" x14ac:dyDescent="0.2">
      <c r="A1479">
        <f>ROW(Source!A1758)</f>
        <v>1758</v>
      </c>
      <c r="B1479">
        <v>69726884</v>
      </c>
      <c r="C1479">
        <v>69736006</v>
      </c>
      <c r="D1479">
        <v>27441327</v>
      </c>
      <c r="E1479">
        <v>1</v>
      </c>
      <c r="F1479">
        <v>1</v>
      </c>
      <c r="G1479">
        <v>1</v>
      </c>
      <c r="H1479">
        <v>2</v>
      </c>
      <c r="I1479" t="s">
        <v>975</v>
      </c>
      <c r="J1479" t="s">
        <v>976</v>
      </c>
      <c r="K1479" t="s">
        <v>977</v>
      </c>
      <c r="L1479">
        <v>1368</v>
      </c>
      <c r="N1479">
        <v>1011</v>
      </c>
      <c r="O1479" t="s">
        <v>978</v>
      </c>
      <c r="P1479" t="s">
        <v>978</v>
      </c>
      <c r="Q1479">
        <v>1</v>
      </c>
      <c r="W1479">
        <v>0</v>
      </c>
      <c r="X1479">
        <v>-1583389094</v>
      </c>
      <c r="Y1479">
        <f t="shared" si="698"/>
        <v>0.98</v>
      </c>
      <c r="AA1479">
        <v>0</v>
      </c>
      <c r="AB1479">
        <v>732.02</v>
      </c>
      <c r="AC1479">
        <v>231.46</v>
      </c>
      <c r="AD1479">
        <v>0</v>
      </c>
      <c r="AE1479">
        <v>0</v>
      </c>
      <c r="AF1479">
        <v>93.37</v>
      </c>
      <c r="AG1479">
        <v>11.69</v>
      </c>
      <c r="AH1479">
        <v>0</v>
      </c>
      <c r="AI1479">
        <v>1</v>
      </c>
      <c r="AJ1479">
        <v>7.84</v>
      </c>
      <c r="AK1479">
        <v>19.8</v>
      </c>
      <c r="AL1479">
        <v>1</v>
      </c>
      <c r="AM1479">
        <v>5</v>
      </c>
      <c r="AN1479">
        <v>0</v>
      </c>
      <c r="AO1479">
        <v>1</v>
      </c>
      <c r="AP1479">
        <v>0</v>
      </c>
      <c r="AQ1479">
        <v>0</v>
      </c>
      <c r="AR1479">
        <v>0</v>
      </c>
      <c r="AS1479" t="s">
        <v>3</v>
      </c>
      <c r="AT1479">
        <v>0.98</v>
      </c>
      <c r="AU1479" t="s">
        <v>3</v>
      </c>
      <c r="AV1479">
        <v>0</v>
      </c>
      <c r="AW1479">
        <v>2</v>
      </c>
      <c r="AX1479">
        <v>69736015</v>
      </c>
      <c r="AY1479">
        <v>1</v>
      </c>
      <c r="AZ1479">
        <v>0</v>
      </c>
      <c r="BA1479">
        <v>1509</v>
      </c>
      <c r="BB1479">
        <v>0</v>
      </c>
      <c r="BC1479">
        <v>0</v>
      </c>
      <c r="BD1479">
        <v>0</v>
      </c>
      <c r="BE1479">
        <v>0</v>
      </c>
      <c r="BF1479">
        <v>0</v>
      </c>
      <c r="BG1479">
        <v>0</v>
      </c>
      <c r="BH1479">
        <v>0</v>
      </c>
      <c r="BI1479">
        <v>0</v>
      </c>
      <c r="BJ1479">
        <v>0</v>
      </c>
      <c r="BK1479">
        <v>0</v>
      </c>
      <c r="BL1479">
        <v>0</v>
      </c>
      <c r="BM1479">
        <v>0</v>
      </c>
      <c r="BN1479">
        <v>0</v>
      </c>
      <c r="BO1479">
        <v>0</v>
      </c>
      <c r="BP1479">
        <v>0</v>
      </c>
      <c r="BQ1479">
        <v>0</v>
      </c>
      <c r="BR1479">
        <v>0</v>
      </c>
      <c r="BS1479">
        <v>0</v>
      </c>
      <c r="BT1479">
        <v>0</v>
      </c>
      <c r="BU1479">
        <v>0</v>
      </c>
      <c r="BV1479">
        <v>0</v>
      </c>
      <c r="BW1479">
        <v>0</v>
      </c>
      <c r="CV1479">
        <v>0</v>
      </c>
      <c r="CW1479">
        <f>ROUND(Y1479*Source!I1758*DO1479,9)</f>
        <v>0</v>
      </c>
      <c r="CX1479">
        <f>ROUND(Y1479*Source!I1758,9)</f>
        <v>0</v>
      </c>
      <c r="CY1479">
        <f>AB1479</f>
        <v>732.02</v>
      </c>
      <c r="CZ1479">
        <f>AF1479</f>
        <v>93.37</v>
      </c>
      <c r="DA1479">
        <f>AJ1479</f>
        <v>7.84</v>
      </c>
      <c r="DB1479">
        <f t="shared" si="699"/>
        <v>91.5</v>
      </c>
      <c r="DC1479">
        <f t="shared" si="700"/>
        <v>11.46</v>
      </c>
      <c r="DD1479" t="s">
        <v>3</v>
      </c>
      <c r="DE1479" t="s">
        <v>3</v>
      </c>
      <c r="DF1479">
        <f t="shared" si="701"/>
        <v>0</v>
      </c>
      <c r="DG1479">
        <f>ROUND(ROUND(AF1479*AJ1479,0)*CX1479,0)</f>
        <v>0</v>
      </c>
      <c r="DH1479">
        <f>ROUND(ROUND(AG1479*AK1479,0)*CX1479,0)</f>
        <v>0</v>
      </c>
      <c r="DI1479">
        <f t="shared" si="702"/>
        <v>0</v>
      </c>
      <c r="DJ1479">
        <f>DG1479</f>
        <v>0</v>
      </c>
      <c r="DK1479">
        <v>0</v>
      </c>
      <c r="DL1479" t="s">
        <v>3</v>
      </c>
      <c r="DM1479">
        <v>0</v>
      </c>
      <c r="DN1479" t="s">
        <v>3</v>
      </c>
      <c r="DO1479">
        <v>0</v>
      </c>
    </row>
    <row r="1480" spans="1:119" x14ac:dyDescent="0.2">
      <c r="A1480">
        <f>ROW(Source!A1758)</f>
        <v>1758</v>
      </c>
      <c r="B1480">
        <v>69726884</v>
      </c>
      <c r="C1480">
        <v>69736006</v>
      </c>
      <c r="D1480">
        <v>27382752</v>
      </c>
      <c r="E1480">
        <v>1</v>
      </c>
      <c r="F1480">
        <v>1</v>
      </c>
      <c r="G1480">
        <v>1</v>
      </c>
      <c r="H1480">
        <v>3</v>
      </c>
      <c r="I1480" t="s">
        <v>713</v>
      </c>
      <c r="J1480" t="s">
        <v>769</v>
      </c>
      <c r="K1480" t="s">
        <v>768</v>
      </c>
      <c r="L1480">
        <v>1339</v>
      </c>
      <c r="N1480">
        <v>1007</v>
      </c>
      <c r="O1480" t="s">
        <v>40</v>
      </c>
      <c r="P1480" t="s">
        <v>40</v>
      </c>
      <c r="Q1480">
        <v>1</v>
      </c>
      <c r="W1480">
        <v>0</v>
      </c>
      <c r="X1480">
        <v>1601609231</v>
      </c>
      <c r="Y1480">
        <f t="shared" si="698"/>
        <v>2</v>
      </c>
      <c r="AA1480">
        <v>26793.98</v>
      </c>
      <c r="AB1480">
        <v>0</v>
      </c>
      <c r="AC1480">
        <v>0</v>
      </c>
      <c r="AD1480">
        <v>0</v>
      </c>
      <c r="AE1480">
        <v>3705.4399999999996</v>
      </c>
      <c r="AF1480">
        <v>0</v>
      </c>
      <c r="AG1480">
        <v>0</v>
      </c>
      <c r="AH1480">
        <v>0</v>
      </c>
      <c r="AI1480">
        <v>7.56</v>
      </c>
      <c r="AJ1480">
        <v>1</v>
      </c>
      <c r="AK1480">
        <v>1</v>
      </c>
      <c r="AL1480">
        <v>1</v>
      </c>
      <c r="AM1480">
        <v>0</v>
      </c>
      <c r="AN1480">
        <v>0</v>
      </c>
      <c r="AO1480">
        <v>0</v>
      </c>
      <c r="AP1480">
        <v>1</v>
      </c>
      <c r="AQ1480">
        <v>0</v>
      </c>
      <c r="AR1480">
        <v>0</v>
      </c>
      <c r="AS1480" t="s">
        <v>3</v>
      </c>
      <c r="AT1480">
        <v>2</v>
      </c>
      <c r="AU1480" t="s">
        <v>3</v>
      </c>
      <c r="AV1480">
        <v>0</v>
      </c>
      <c r="AW1480">
        <v>1</v>
      </c>
      <c r="AX1480">
        <v>-1</v>
      </c>
      <c r="AY1480">
        <v>0</v>
      </c>
      <c r="AZ1480">
        <v>0</v>
      </c>
      <c r="BA1480" t="s">
        <v>3</v>
      </c>
      <c r="BB1480">
        <v>0</v>
      </c>
      <c r="BC1480">
        <v>0</v>
      </c>
      <c r="BD1480">
        <v>0</v>
      </c>
      <c r="BE1480">
        <v>0</v>
      </c>
      <c r="BF1480">
        <v>0</v>
      </c>
      <c r="BG1480">
        <v>0</v>
      </c>
      <c r="BH1480">
        <v>0</v>
      </c>
      <c r="BI1480">
        <v>0</v>
      </c>
      <c r="BJ1480">
        <v>0</v>
      </c>
      <c r="BK1480">
        <v>0</v>
      </c>
      <c r="BL1480">
        <v>0</v>
      </c>
      <c r="BM1480">
        <v>0</v>
      </c>
      <c r="BN1480">
        <v>0</v>
      </c>
      <c r="BO1480">
        <v>0</v>
      </c>
      <c r="BP1480">
        <v>0</v>
      </c>
      <c r="BQ1480">
        <v>0</v>
      </c>
      <c r="BR1480">
        <v>0</v>
      </c>
      <c r="BS1480">
        <v>0</v>
      </c>
      <c r="BT1480">
        <v>0</v>
      </c>
      <c r="BU1480">
        <v>0</v>
      </c>
      <c r="BV1480">
        <v>0</v>
      </c>
      <c r="BW1480">
        <v>0</v>
      </c>
      <c r="CV1480">
        <v>0</v>
      </c>
      <c r="CW1480">
        <v>0</v>
      </c>
      <c r="CX1480">
        <f>ROUND(Y1480*Source!I1758,9)</f>
        <v>0</v>
      </c>
      <c r="CY1480">
        <f>AA1480</f>
        <v>26793.98</v>
      </c>
      <c r="CZ1480">
        <f>AE1480</f>
        <v>3705.4399999999996</v>
      </c>
      <c r="DA1480">
        <f>AI1480</f>
        <v>7.56</v>
      </c>
      <c r="DB1480">
        <f t="shared" si="699"/>
        <v>7410.88</v>
      </c>
      <c r="DC1480">
        <f t="shared" si="700"/>
        <v>0</v>
      </c>
      <c r="DD1480" t="s">
        <v>3</v>
      </c>
      <c r="DE1480" t="s">
        <v>3</v>
      </c>
      <c r="DF1480">
        <f>ROUND(ROUND(AE1480*AI1480,0)*CX1480,0)</f>
        <v>0</v>
      </c>
      <c r="DG1480">
        <f t="shared" ref="DG1480:DG1486" si="703">ROUND(ROUND(AF1480,0)*CX1480,0)</f>
        <v>0</v>
      </c>
      <c r="DH1480">
        <f t="shared" ref="DH1480:DH1485" si="704">ROUND(ROUND(AG1480,0)*CX1480,0)</f>
        <v>0</v>
      </c>
      <c r="DI1480">
        <f t="shared" si="702"/>
        <v>0</v>
      </c>
      <c r="DJ1480">
        <f>DF1480</f>
        <v>0</v>
      </c>
      <c r="DK1480">
        <v>0</v>
      </c>
      <c r="DL1480" t="s">
        <v>3</v>
      </c>
      <c r="DM1480">
        <v>0</v>
      </c>
      <c r="DN1480" t="s">
        <v>3</v>
      </c>
      <c r="DO1480">
        <v>0</v>
      </c>
    </row>
    <row r="1481" spans="1:119" x14ac:dyDescent="0.2">
      <c r="A1481">
        <f>ROW(Source!A1761)</f>
        <v>1761</v>
      </c>
      <c r="B1481">
        <v>69726971</v>
      </c>
      <c r="C1481">
        <v>69736018</v>
      </c>
      <c r="D1481">
        <v>27493137</v>
      </c>
      <c r="E1481">
        <v>1</v>
      </c>
      <c r="F1481">
        <v>1</v>
      </c>
      <c r="G1481">
        <v>1</v>
      </c>
      <c r="H1481">
        <v>1</v>
      </c>
      <c r="I1481" t="s">
        <v>999</v>
      </c>
      <c r="J1481" t="s">
        <v>3</v>
      </c>
      <c r="K1481" t="s">
        <v>1000</v>
      </c>
      <c r="L1481">
        <v>1369</v>
      </c>
      <c r="N1481">
        <v>1013</v>
      </c>
      <c r="O1481" t="s">
        <v>974</v>
      </c>
      <c r="P1481" t="s">
        <v>974</v>
      </c>
      <c r="Q1481">
        <v>1</v>
      </c>
      <c r="W1481">
        <v>0</v>
      </c>
      <c r="X1481">
        <v>-1973258772</v>
      </c>
      <c r="Y1481">
        <f t="shared" si="698"/>
        <v>17.75</v>
      </c>
      <c r="AA1481">
        <v>0</v>
      </c>
      <c r="AB1481">
        <v>0</v>
      </c>
      <c r="AC1481">
        <v>0</v>
      </c>
      <c r="AD1481">
        <v>9.15</v>
      </c>
      <c r="AE1481">
        <v>0</v>
      </c>
      <c r="AF1481">
        <v>0</v>
      </c>
      <c r="AG1481">
        <v>0</v>
      </c>
      <c r="AH1481">
        <v>9.15</v>
      </c>
      <c r="AI1481">
        <v>1</v>
      </c>
      <c r="AJ1481">
        <v>1</v>
      </c>
      <c r="AK1481">
        <v>1</v>
      </c>
      <c r="AL1481">
        <v>1</v>
      </c>
      <c r="AM1481">
        <v>0</v>
      </c>
      <c r="AN1481">
        <v>0</v>
      </c>
      <c r="AO1481">
        <v>1</v>
      </c>
      <c r="AP1481">
        <v>0</v>
      </c>
      <c r="AQ1481">
        <v>0</v>
      </c>
      <c r="AR1481">
        <v>0</v>
      </c>
      <c r="AS1481" t="s">
        <v>3</v>
      </c>
      <c r="AT1481">
        <v>17.75</v>
      </c>
      <c r="AU1481" t="s">
        <v>3</v>
      </c>
      <c r="AV1481">
        <v>1</v>
      </c>
      <c r="AW1481">
        <v>2</v>
      </c>
      <c r="AX1481">
        <v>69736023</v>
      </c>
      <c r="AY1481">
        <v>1</v>
      </c>
      <c r="AZ1481">
        <v>0</v>
      </c>
      <c r="BA1481">
        <v>1511</v>
      </c>
      <c r="BB1481">
        <v>0</v>
      </c>
      <c r="BC1481">
        <v>0</v>
      </c>
      <c r="BD1481">
        <v>0</v>
      </c>
      <c r="BE1481">
        <v>0</v>
      </c>
      <c r="BF1481">
        <v>0</v>
      </c>
      <c r="BG1481">
        <v>0</v>
      </c>
      <c r="BH1481">
        <v>0</v>
      </c>
      <c r="BI1481">
        <v>0</v>
      </c>
      <c r="BJ1481">
        <v>0</v>
      </c>
      <c r="BK1481">
        <v>0</v>
      </c>
      <c r="BL1481">
        <v>0</v>
      </c>
      <c r="BM1481">
        <v>0</v>
      </c>
      <c r="BN1481">
        <v>0</v>
      </c>
      <c r="BO1481">
        <v>0</v>
      </c>
      <c r="BP1481">
        <v>0</v>
      </c>
      <c r="BQ1481">
        <v>0</v>
      </c>
      <c r="BR1481">
        <v>0</v>
      </c>
      <c r="BS1481">
        <v>0</v>
      </c>
      <c r="BT1481">
        <v>0</v>
      </c>
      <c r="BU1481">
        <v>0</v>
      </c>
      <c r="BV1481">
        <v>0</v>
      </c>
      <c r="BW1481">
        <v>0</v>
      </c>
      <c r="CU1481">
        <f>ROUND(AT1481*Source!I1761*AH1481*AL1481,0)</f>
        <v>0</v>
      </c>
      <c r="CV1481">
        <f>ROUND(Y1481*Source!I1761,9)</f>
        <v>0</v>
      </c>
      <c r="CW1481">
        <v>0</v>
      </c>
      <c r="CX1481">
        <f>ROUND(Y1481*Source!I1761,9)</f>
        <v>0</v>
      </c>
      <c r="CY1481">
        <f>AD1481</f>
        <v>9.15</v>
      </c>
      <c r="CZ1481">
        <f>AH1481</f>
        <v>9.15</v>
      </c>
      <c r="DA1481">
        <f>AL1481</f>
        <v>1</v>
      </c>
      <c r="DB1481">
        <f t="shared" si="699"/>
        <v>162.41</v>
      </c>
      <c r="DC1481">
        <f t="shared" si="700"/>
        <v>0</v>
      </c>
      <c r="DD1481" t="s">
        <v>3</v>
      </c>
      <c r="DE1481" t="s">
        <v>3</v>
      </c>
      <c r="DF1481">
        <f t="shared" ref="DF1481:DF1487" si="705">ROUND(ROUND(AE1481,0)*CX1481,0)</f>
        <v>0</v>
      </c>
      <c r="DG1481">
        <f t="shared" si="703"/>
        <v>0</v>
      </c>
      <c r="DH1481">
        <f t="shared" si="704"/>
        <v>0</v>
      </c>
      <c r="DI1481">
        <f t="shared" si="702"/>
        <v>0</v>
      </c>
      <c r="DJ1481">
        <f>DI1481</f>
        <v>0</v>
      </c>
      <c r="DK1481">
        <v>0</v>
      </c>
      <c r="DL1481" t="s">
        <v>3</v>
      </c>
      <c r="DM1481">
        <v>0</v>
      </c>
      <c r="DN1481" t="s">
        <v>3</v>
      </c>
      <c r="DO1481">
        <v>0</v>
      </c>
    </row>
    <row r="1482" spans="1:119" x14ac:dyDescent="0.2">
      <c r="A1482">
        <f>ROW(Source!A1761)</f>
        <v>1761</v>
      </c>
      <c r="B1482">
        <v>69726971</v>
      </c>
      <c r="C1482">
        <v>69736018</v>
      </c>
      <c r="D1482">
        <v>121548</v>
      </c>
      <c r="E1482">
        <v>1</v>
      </c>
      <c r="F1482">
        <v>1</v>
      </c>
      <c r="G1482">
        <v>1</v>
      </c>
      <c r="H1482">
        <v>1</v>
      </c>
      <c r="I1482" t="s">
        <v>36</v>
      </c>
      <c r="J1482" t="s">
        <v>3</v>
      </c>
      <c r="K1482" t="s">
        <v>981</v>
      </c>
      <c r="L1482">
        <v>608254</v>
      </c>
      <c r="N1482">
        <v>1013</v>
      </c>
      <c r="O1482" t="s">
        <v>982</v>
      </c>
      <c r="P1482" t="s">
        <v>982</v>
      </c>
      <c r="Q1482">
        <v>1</v>
      </c>
      <c r="W1482">
        <v>0</v>
      </c>
      <c r="X1482">
        <v>-185737400</v>
      </c>
      <c r="Y1482">
        <f t="shared" si="698"/>
        <v>4.12</v>
      </c>
      <c r="AA1482">
        <v>0</v>
      </c>
      <c r="AB1482">
        <v>0</v>
      </c>
      <c r="AC1482">
        <v>0</v>
      </c>
      <c r="AD1482">
        <v>0</v>
      </c>
      <c r="AE1482">
        <v>0</v>
      </c>
      <c r="AF1482">
        <v>0</v>
      </c>
      <c r="AG1482">
        <v>0</v>
      </c>
      <c r="AH1482">
        <v>0</v>
      </c>
      <c r="AI1482">
        <v>1</v>
      </c>
      <c r="AJ1482">
        <v>1</v>
      </c>
      <c r="AK1482">
        <v>1</v>
      </c>
      <c r="AL1482">
        <v>1</v>
      </c>
      <c r="AM1482">
        <v>0</v>
      </c>
      <c r="AN1482">
        <v>0</v>
      </c>
      <c r="AO1482">
        <v>1</v>
      </c>
      <c r="AP1482">
        <v>0</v>
      </c>
      <c r="AQ1482">
        <v>0</v>
      </c>
      <c r="AR1482">
        <v>0</v>
      </c>
      <c r="AS1482" t="s">
        <v>3</v>
      </c>
      <c r="AT1482">
        <v>4.12</v>
      </c>
      <c r="AU1482" t="s">
        <v>3</v>
      </c>
      <c r="AV1482">
        <v>2</v>
      </c>
      <c r="AW1482">
        <v>2</v>
      </c>
      <c r="AX1482">
        <v>69736024</v>
      </c>
      <c r="AY1482">
        <v>1</v>
      </c>
      <c r="AZ1482">
        <v>0</v>
      </c>
      <c r="BA1482">
        <v>1512</v>
      </c>
      <c r="BB1482">
        <v>0</v>
      </c>
      <c r="BC1482">
        <v>0</v>
      </c>
      <c r="BD1482">
        <v>0</v>
      </c>
      <c r="BE1482">
        <v>0</v>
      </c>
      <c r="BF1482">
        <v>0</v>
      </c>
      <c r="BG1482">
        <v>0</v>
      </c>
      <c r="BH1482">
        <v>0</v>
      </c>
      <c r="BI1482">
        <v>0</v>
      </c>
      <c r="BJ1482">
        <v>0</v>
      </c>
      <c r="BK1482">
        <v>0</v>
      </c>
      <c r="BL1482">
        <v>0</v>
      </c>
      <c r="BM1482">
        <v>0</v>
      </c>
      <c r="BN1482">
        <v>0</v>
      </c>
      <c r="BO1482">
        <v>0</v>
      </c>
      <c r="BP1482">
        <v>0</v>
      </c>
      <c r="BQ1482">
        <v>0</v>
      </c>
      <c r="BR1482">
        <v>0</v>
      </c>
      <c r="BS1482">
        <v>0</v>
      </c>
      <c r="BT1482">
        <v>0</v>
      </c>
      <c r="BU1482">
        <v>0</v>
      </c>
      <c r="BV1482">
        <v>0</v>
      </c>
      <c r="BW1482">
        <v>0</v>
      </c>
      <c r="CV1482">
        <v>0</v>
      </c>
      <c r="CW1482">
        <v>0</v>
      </c>
      <c r="CX1482">
        <f>ROUND(Y1482*Source!I1761,9)</f>
        <v>0</v>
      </c>
      <c r="CY1482">
        <f>AD1482</f>
        <v>0</v>
      </c>
      <c r="CZ1482">
        <f>AH1482</f>
        <v>0</v>
      </c>
      <c r="DA1482">
        <f>AL1482</f>
        <v>1</v>
      </c>
      <c r="DB1482">
        <f t="shared" si="699"/>
        <v>0</v>
      </c>
      <c r="DC1482">
        <f t="shared" si="700"/>
        <v>0</v>
      </c>
      <c r="DD1482" t="s">
        <v>3</v>
      </c>
      <c r="DE1482" t="s">
        <v>3</v>
      </c>
      <c r="DF1482">
        <f t="shared" si="705"/>
        <v>0</v>
      </c>
      <c r="DG1482">
        <f t="shared" si="703"/>
        <v>0</v>
      </c>
      <c r="DH1482">
        <f t="shared" si="704"/>
        <v>0</v>
      </c>
      <c r="DI1482">
        <f t="shared" si="702"/>
        <v>0</v>
      </c>
      <c r="DJ1482">
        <f>DI1482</f>
        <v>0</v>
      </c>
      <c r="DK1482">
        <v>0</v>
      </c>
      <c r="DL1482" t="s">
        <v>3</v>
      </c>
      <c r="DM1482">
        <v>0</v>
      </c>
      <c r="DN1482" t="s">
        <v>3</v>
      </c>
      <c r="DO1482">
        <v>0</v>
      </c>
    </row>
    <row r="1483" spans="1:119" x14ac:dyDescent="0.2">
      <c r="A1483">
        <f>ROW(Source!A1761)</f>
        <v>1761</v>
      </c>
      <c r="B1483">
        <v>69726971</v>
      </c>
      <c r="C1483">
        <v>69736018</v>
      </c>
      <c r="D1483">
        <v>27441327</v>
      </c>
      <c r="E1483">
        <v>1</v>
      </c>
      <c r="F1483">
        <v>1</v>
      </c>
      <c r="G1483">
        <v>1</v>
      </c>
      <c r="H1483">
        <v>2</v>
      </c>
      <c r="I1483" t="s">
        <v>975</v>
      </c>
      <c r="J1483" t="s">
        <v>976</v>
      </c>
      <c r="K1483" t="s">
        <v>977</v>
      </c>
      <c r="L1483">
        <v>1368</v>
      </c>
      <c r="N1483">
        <v>1011</v>
      </c>
      <c r="O1483" t="s">
        <v>978</v>
      </c>
      <c r="P1483" t="s">
        <v>978</v>
      </c>
      <c r="Q1483">
        <v>1</v>
      </c>
      <c r="W1483">
        <v>0</v>
      </c>
      <c r="X1483">
        <v>-1583389094</v>
      </c>
      <c r="Y1483">
        <f t="shared" si="698"/>
        <v>0.1</v>
      </c>
      <c r="AA1483">
        <v>0</v>
      </c>
      <c r="AB1483">
        <v>93.37</v>
      </c>
      <c r="AC1483">
        <v>11.69</v>
      </c>
      <c r="AD1483">
        <v>0</v>
      </c>
      <c r="AE1483">
        <v>0</v>
      </c>
      <c r="AF1483">
        <v>93.37</v>
      </c>
      <c r="AG1483">
        <v>11.69</v>
      </c>
      <c r="AH1483">
        <v>0</v>
      </c>
      <c r="AI1483">
        <v>1</v>
      </c>
      <c r="AJ1483">
        <v>1</v>
      </c>
      <c r="AK1483">
        <v>1</v>
      </c>
      <c r="AL1483">
        <v>1</v>
      </c>
      <c r="AM1483">
        <v>0</v>
      </c>
      <c r="AN1483">
        <v>0</v>
      </c>
      <c r="AO1483">
        <v>1</v>
      </c>
      <c r="AP1483">
        <v>0</v>
      </c>
      <c r="AQ1483">
        <v>0</v>
      </c>
      <c r="AR1483">
        <v>0</v>
      </c>
      <c r="AS1483" t="s">
        <v>3</v>
      </c>
      <c r="AT1483">
        <v>0.1</v>
      </c>
      <c r="AU1483" t="s">
        <v>3</v>
      </c>
      <c r="AV1483">
        <v>0</v>
      </c>
      <c r="AW1483">
        <v>2</v>
      </c>
      <c r="AX1483">
        <v>69736028</v>
      </c>
      <c r="AY1483">
        <v>1</v>
      </c>
      <c r="AZ1483">
        <v>0</v>
      </c>
      <c r="BA1483">
        <v>1516</v>
      </c>
      <c r="BB1483">
        <v>0</v>
      </c>
      <c r="BC1483">
        <v>0</v>
      </c>
      <c r="BD1483">
        <v>0</v>
      </c>
      <c r="BE1483">
        <v>0</v>
      </c>
      <c r="BF1483">
        <v>0</v>
      </c>
      <c r="BG1483">
        <v>0</v>
      </c>
      <c r="BH1483">
        <v>0</v>
      </c>
      <c r="BI1483">
        <v>0</v>
      </c>
      <c r="BJ1483">
        <v>0</v>
      </c>
      <c r="BK1483">
        <v>0</v>
      </c>
      <c r="BL1483">
        <v>0</v>
      </c>
      <c r="BM1483">
        <v>0</v>
      </c>
      <c r="BN1483">
        <v>0</v>
      </c>
      <c r="BO1483">
        <v>0</v>
      </c>
      <c r="BP1483">
        <v>0</v>
      </c>
      <c r="BQ1483">
        <v>0</v>
      </c>
      <c r="BR1483">
        <v>0</v>
      </c>
      <c r="BS1483">
        <v>0</v>
      </c>
      <c r="BT1483">
        <v>0</v>
      </c>
      <c r="BU1483">
        <v>0</v>
      </c>
      <c r="BV1483">
        <v>0</v>
      </c>
      <c r="BW1483">
        <v>0</v>
      </c>
      <c r="CV1483">
        <v>0</v>
      </c>
      <c r="CW1483">
        <f>ROUND(Y1483*Source!I1761*DO1483,9)</f>
        <v>0</v>
      </c>
      <c r="CX1483">
        <f>ROUND(Y1483*Source!I1761,9)</f>
        <v>0</v>
      </c>
      <c r="CY1483">
        <f>AB1483</f>
        <v>93.37</v>
      </c>
      <c r="CZ1483">
        <f>AF1483</f>
        <v>93.37</v>
      </c>
      <c r="DA1483">
        <f>AJ1483</f>
        <v>1</v>
      </c>
      <c r="DB1483">
        <f t="shared" si="699"/>
        <v>9.34</v>
      </c>
      <c r="DC1483">
        <f t="shared" si="700"/>
        <v>1.17</v>
      </c>
      <c r="DD1483" t="s">
        <v>3</v>
      </c>
      <c r="DE1483" t="s">
        <v>3</v>
      </c>
      <c r="DF1483">
        <f t="shared" si="705"/>
        <v>0</v>
      </c>
      <c r="DG1483">
        <f t="shared" si="703"/>
        <v>0</v>
      </c>
      <c r="DH1483">
        <f t="shared" si="704"/>
        <v>0</v>
      </c>
      <c r="DI1483">
        <f t="shared" si="702"/>
        <v>0</v>
      </c>
      <c r="DJ1483">
        <f>DG1483</f>
        <v>0</v>
      </c>
      <c r="DK1483">
        <v>0</v>
      </c>
      <c r="DL1483" t="s">
        <v>3</v>
      </c>
      <c r="DM1483">
        <v>0</v>
      </c>
      <c r="DN1483" t="s">
        <v>3</v>
      </c>
      <c r="DO1483">
        <v>0</v>
      </c>
    </row>
    <row r="1484" spans="1:119" x14ac:dyDescent="0.2">
      <c r="A1484">
        <f>ROW(Source!A1761)</f>
        <v>1761</v>
      </c>
      <c r="B1484">
        <v>69726971</v>
      </c>
      <c r="C1484">
        <v>69736018</v>
      </c>
      <c r="D1484">
        <v>27375328</v>
      </c>
      <c r="E1484">
        <v>1</v>
      </c>
      <c r="F1484">
        <v>1</v>
      </c>
      <c r="G1484">
        <v>1</v>
      </c>
      <c r="H1484">
        <v>3</v>
      </c>
      <c r="I1484" t="s">
        <v>775</v>
      </c>
      <c r="J1484" t="s">
        <v>777</v>
      </c>
      <c r="K1484" t="s">
        <v>776</v>
      </c>
      <c r="L1484">
        <v>1346</v>
      </c>
      <c r="N1484">
        <v>1009</v>
      </c>
      <c r="O1484" t="s">
        <v>68</v>
      </c>
      <c r="P1484" t="s">
        <v>68</v>
      </c>
      <c r="Q1484">
        <v>1</v>
      </c>
      <c r="W1484">
        <v>0</v>
      </c>
      <c r="X1484">
        <v>1518797861</v>
      </c>
      <c r="Y1484">
        <f t="shared" si="698"/>
        <v>13.4</v>
      </c>
      <c r="AA1484">
        <v>75.03</v>
      </c>
      <c r="AB1484">
        <v>0</v>
      </c>
      <c r="AC1484">
        <v>0</v>
      </c>
      <c r="AD1484">
        <v>0</v>
      </c>
      <c r="AE1484">
        <v>75.03</v>
      </c>
      <c r="AF1484">
        <v>0</v>
      </c>
      <c r="AG1484">
        <v>0</v>
      </c>
      <c r="AH1484">
        <v>0</v>
      </c>
      <c r="AI1484">
        <v>1</v>
      </c>
      <c r="AJ1484">
        <v>1</v>
      </c>
      <c r="AK1484">
        <v>1</v>
      </c>
      <c r="AL1484">
        <v>1</v>
      </c>
      <c r="AM1484">
        <v>0</v>
      </c>
      <c r="AN1484">
        <v>0</v>
      </c>
      <c r="AO1484">
        <v>0</v>
      </c>
      <c r="AP1484">
        <v>1</v>
      </c>
      <c r="AQ1484">
        <v>0</v>
      </c>
      <c r="AR1484">
        <v>0</v>
      </c>
      <c r="AS1484" t="s">
        <v>3</v>
      </c>
      <c r="AT1484">
        <v>13.4</v>
      </c>
      <c r="AU1484" t="s">
        <v>3</v>
      </c>
      <c r="AV1484">
        <v>0</v>
      </c>
      <c r="AW1484">
        <v>2</v>
      </c>
      <c r="AX1484">
        <v>69736029</v>
      </c>
      <c r="AY1484">
        <v>1</v>
      </c>
      <c r="AZ1484">
        <v>0</v>
      </c>
      <c r="BA1484">
        <v>1517</v>
      </c>
      <c r="BB1484">
        <v>3</v>
      </c>
      <c r="BC1484">
        <v>0</v>
      </c>
      <c r="BD1484">
        <v>0</v>
      </c>
      <c r="BE1484">
        <v>0</v>
      </c>
      <c r="BF1484">
        <v>0</v>
      </c>
      <c r="BG1484">
        <v>0</v>
      </c>
      <c r="BH1484">
        <v>0</v>
      </c>
      <c r="BI1484">
        <v>0</v>
      </c>
      <c r="BJ1484">
        <v>0</v>
      </c>
      <c r="BK1484">
        <v>0</v>
      </c>
      <c r="BL1484">
        <v>0</v>
      </c>
      <c r="BM1484">
        <v>0</v>
      </c>
      <c r="BN1484">
        <v>0</v>
      </c>
      <c r="BO1484">
        <v>0</v>
      </c>
      <c r="BP1484">
        <v>0</v>
      </c>
      <c r="BQ1484">
        <v>0</v>
      </c>
      <c r="BR1484">
        <v>0</v>
      </c>
      <c r="BS1484">
        <v>0</v>
      </c>
      <c r="BT1484">
        <v>0</v>
      </c>
      <c r="BU1484">
        <v>0</v>
      </c>
      <c r="BV1484">
        <v>0</v>
      </c>
      <c r="BW1484">
        <v>0</v>
      </c>
      <c r="CV1484">
        <v>0</v>
      </c>
      <c r="CW1484">
        <v>0</v>
      </c>
      <c r="CX1484">
        <f>ROUND(Y1484*Source!I1761,9)</f>
        <v>0</v>
      </c>
      <c r="CY1484">
        <f>AA1484</f>
        <v>75.03</v>
      </c>
      <c r="CZ1484">
        <f>AE1484</f>
        <v>75.03</v>
      </c>
      <c r="DA1484">
        <f>AI1484</f>
        <v>1</v>
      </c>
      <c r="DB1484">
        <f t="shared" si="699"/>
        <v>1005.4</v>
      </c>
      <c r="DC1484">
        <f t="shared" si="700"/>
        <v>0</v>
      </c>
      <c r="DD1484" t="s">
        <v>3</v>
      </c>
      <c r="DE1484" t="s">
        <v>3</v>
      </c>
      <c r="DF1484">
        <f t="shared" si="705"/>
        <v>0</v>
      </c>
      <c r="DG1484">
        <f t="shared" si="703"/>
        <v>0</v>
      </c>
      <c r="DH1484">
        <f t="shared" si="704"/>
        <v>0</v>
      </c>
      <c r="DI1484">
        <f t="shared" si="702"/>
        <v>0</v>
      </c>
      <c r="DJ1484">
        <f>DF1484</f>
        <v>0</v>
      </c>
      <c r="DK1484">
        <v>0</v>
      </c>
      <c r="DL1484" t="s">
        <v>3</v>
      </c>
      <c r="DM1484">
        <v>0</v>
      </c>
      <c r="DN1484" t="s">
        <v>3</v>
      </c>
      <c r="DO1484">
        <v>0</v>
      </c>
    </row>
    <row r="1485" spans="1:119" x14ac:dyDescent="0.2">
      <c r="A1485">
        <f>ROW(Source!A1762)</f>
        <v>1762</v>
      </c>
      <c r="B1485">
        <v>69726884</v>
      </c>
      <c r="C1485">
        <v>69736018</v>
      </c>
      <c r="D1485">
        <v>27493137</v>
      </c>
      <c r="E1485">
        <v>1</v>
      </c>
      <c r="F1485">
        <v>1</v>
      </c>
      <c r="G1485">
        <v>1</v>
      </c>
      <c r="H1485">
        <v>1</v>
      </c>
      <c r="I1485" t="s">
        <v>999</v>
      </c>
      <c r="J1485" t="s">
        <v>3</v>
      </c>
      <c r="K1485" t="s">
        <v>1000</v>
      </c>
      <c r="L1485">
        <v>1369</v>
      </c>
      <c r="N1485">
        <v>1013</v>
      </c>
      <c r="O1485" t="s">
        <v>974</v>
      </c>
      <c r="P1485" t="s">
        <v>974</v>
      </c>
      <c r="Q1485">
        <v>1</v>
      </c>
      <c r="W1485">
        <v>0</v>
      </c>
      <c r="X1485">
        <v>-1973258772</v>
      </c>
      <c r="Y1485">
        <f t="shared" si="698"/>
        <v>17.75</v>
      </c>
      <c r="AA1485">
        <v>0</v>
      </c>
      <c r="AB1485">
        <v>0</v>
      </c>
      <c r="AC1485">
        <v>0</v>
      </c>
      <c r="AD1485">
        <v>234.24</v>
      </c>
      <c r="AE1485">
        <v>0</v>
      </c>
      <c r="AF1485">
        <v>0</v>
      </c>
      <c r="AG1485">
        <v>0</v>
      </c>
      <c r="AH1485">
        <v>9.15</v>
      </c>
      <c r="AI1485">
        <v>1</v>
      </c>
      <c r="AJ1485">
        <v>1</v>
      </c>
      <c r="AK1485">
        <v>1</v>
      </c>
      <c r="AL1485">
        <v>25.6</v>
      </c>
      <c r="AM1485">
        <v>5</v>
      </c>
      <c r="AN1485">
        <v>0</v>
      </c>
      <c r="AO1485">
        <v>1</v>
      </c>
      <c r="AP1485">
        <v>0</v>
      </c>
      <c r="AQ1485">
        <v>0</v>
      </c>
      <c r="AR1485">
        <v>0</v>
      </c>
      <c r="AS1485" t="s">
        <v>3</v>
      </c>
      <c r="AT1485">
        <v>17.75</v>
      </c>
      <c r="AU1485" t="s">
        <v>3</v>
      </c>
      <c r="AV1485">
        <v>1</v>
      </c>
      <c r="AW1485">
        <v>2</v>
      </c>
      <c r="AX1485">
        <v>69736023</v>
      </c>
      <c r="AY1485">
        <v>1</v>
      </c>
      <c r="AZ1485">
        <v>0</v>
      </c>
      <c r="BA1485">
        <v>1518</v>
      </c>
      <c r="BB1485">
        <v>0</v>
      </c>
      <c r="BC1485">
        <v>0</v>
      </c>
      <c r="BD1485">
        <v>0</v>
      </c>
      <c r="BE1485">
        <v>0</v>
      </c>
      <c r="BF1485">
        <v>0</v>
      </c>
      <c r="BG1485">
        <v>0</v>
      </c>
      <c r="BH1485">
        <v>0</v>
      </c>
      <c r="BI1485">
        <v>0</v>
      </c>
      <c r="BJ1485">
        <v>0</v>
      </c>
      <c r="BK1485">
        <v>0</v>
      </c>
      <c r="BL1485">
        <v>0</v>
      </c>
      <c r="BM1485">
        <v>0</v>
      </c>
      <c r="BN1485">
        <v>0</v>
      </c>
      <c r="BO1485">
        <v>0</v>
      </c>
      <c r="BP1485">
        <v>0</v>
      </c>
      <c r="BQ1485">
        <v>0</v>
      </c>
      <c r="BR1485">
        <v>0</v>
      </c>
      <c r="BS1485">
        <v>0</v>
      </c>
      <c r="BT1485">
        <v>0</v>
      </c>
      <c r="BU1485">
        <v>0</v>
      </c>
      <c r="BV1485">
        <v>0</v>
      </c>
      <c r="BW1485">
        <v>0</v>
      </c>
      <c r="CU1485">
        <f>ROUND(AT1485*Source!I1762*AH1485*AL1485,0)</f>
        <v>0</v>
      </c>
      <c r="CV1485">
        <f>ROUND(Y1485*Source!I1762,9)</f>
        <v>0</v>
      </c>
      <c r="CW1485">
        <v>0</v>
      </c>
      <c r="CX1485">
        <f>ROUND(Y1485*Source!I1762,9)</f>
        <v>0</v>
      </c>
      <c r="CY1485">
        <f>AD1485</f>
        <v>234.24</v>
      </c>
      <c r="CZ1485">
        <f>AH1485</f>
        <v>9.15</v>
      </c>
      <c r="DA1485">
        <f>AL1485</f>
        <v>25.6</v>
      </c>
      <c r="DB1485">
        <f t="shared" si="699"/>
        <v>162.41</v>
      </c>
      <c r="DC1485">
        <f t="shared" si="700"/>
        <v>0</v>
      </c>
      <c r="DD1485" t="s">
        <v>3</v>
      </c>
      <c r="DE1485" t="s">
        <v>3</v>
      </c>
      <c r="DF1485">
        <f t="shared" si="705"/>
        <v>0</v>
      </c>
      <c r="DG1485">
        <f t="shared" si="703"/>
        <v>0</v>
      </c>
      <c r="DH1485">
        <f t="shared" si="704"/>
        <v>0</v>
      </c>
      <c r="DI1485">
        <f>ROUND(ROUND(AH1485*AL1485,0)*CX1485,0)</f>
        <v>0</v>
      </c>
      <c r="DJ1485">
        <f>DI1485</f>
        <v>0</v>
      </c>
      <c r="DK1485">
        <v>0</v>
      </c>
      <c r="DL1485" t="s">
        <v>3</v>
      </c>
      <c r="DM1485">
        <v>0</v>
      </c>
      <c r="DN1485" t="s">
        <v>3</v>
      </c>
      <c r="DO1485">
        <v>0</v>
      </c>
    </row>
    <row r="1486" spans="1:119" x14ac:dyDescent="0.2">
      <c r="A1486">
        <f>ROW(Source!A1762)</f>
        <v>1762</v>
      </c>
      <c r="B1486">
        <v>69726884</v>
      </c>
      <c r="C1486">
        <v>69736018</v>
      </c>
      <c r="D1486">
        <v>121548</v>
      </c>
      <c r="E1486">
        <v>1</v>
      </c>
      <c r="F1486">
        <v>1</v>
      </c>
      <c r="G1486">
        <v>1</v>
      </c>
      <c r="H1486">
        <v>1</v>
      </c>
      <c r="I1486" t="s">
        <v>36</v>
      </c>
      <c r="J1486" t="s">
        <v>3</v>
      </c>
      <c r="K1486" t="s">
        <v>981</v>
      </c>
      <c r="L1486">
        <v>608254</v>
      </c>
      <c r="N1486">
        <v>1013</v>
      </c>
      <c r="O1486" t="s">
        <v>982</v>
      </c>
      <c r="P1486" t="s">
        <v>982</v>
      </c>
      <c r="Q1486">
        <v>1</v>
      </c>
      <c r="W1486">
        <v>0</v>
      </c>
      <c r="X1486">
        <v>-185737400</v>
      </c>
      <c r="Y1486">
        <f t="shared" si="698"/>
        <v>4.12</v>
      </c>
      <c r="AA1486">
        <v>0</v>
      </c>
      <c r="AB1486">
        <v>0</v>
      </c>
      <c r="AC1486">
        <v>0</v>
      </c>
      <c r="AD1486">
        <v>0</v>
      </c>
      <c r="AE1486">
        <v>0</v>
      </c>
      <c r="AF1486">
        <v>0</v>
      </c>
      <c r="AG1486">
        <v>0</v>
      </c>
      <c r="AH1486">
        <v>0</v>
      </c>
      <c r="AI1486">
        <v>1</v>
      </c>
      <c r="AJ1486">
        <v>1</v>
      </c>
      <c r="AK1486">
        <v>19.8</v>
      </c>
      <c r="AL1486">
        <v>1</v>
      </c>
      <c r="AM1486">
        <v>5</v>
      </c>
      <c r="AN1486">
        <v>0</v>
      </c>
      <c r="AO1486">
        <v>1</v>
      </c>
      <c r="AP1486">
        <v>0</v>
      </c>
      <c r="AQ1486">
        <v>0</v>
      </c>
      <c r="AR1486">
        <v>0</v>
      </c>
      <c r="AS1486" t="s">
        <v>3</v>
      </c>
      <c r="AT1486">
        <v>4.12</v>
      </c>
      <c r="AU1486" t="s">
        <v>3</v>
      </c>
      <c r="AV1486">
        <v>2</v>
      </c>
      <c r="AW1486">
        <v>2</v>
      </c>
      <c r="AX1486">
        <v>69736024</v>
      </c>
      <c r="AY1486">
        <v>1</v>
      </c>
      <c r="AZ1486">
        <v>0</v>
      </c>
      <c r="BA1486">
        <v>1519</v>
      </c>
      <c r="BB1486">
        <v>0</v>
      </c>
      <c r="BC1486">
        <v>0</v>
      </c>
      <c r="BD1486">
        <v>0</v>
      </c>
      <c r="BE1486">
        <v>0</v>
      </c>
      <c r="BF1486">
        <v>0</v>
      </c>
      <c r="BG1486">
        <v>0</v>
      </c>
      <c r="BH1486">
        <v>0</v>
      </c>
      <c r="BI1486">
        <v>0</v>
      </c>
      <c r="BJ1486">
        <v>0</v>
      </c>
      <c r="BK1486">
        <v>0</v>
      </c>
      <c r="BL1486">
        <v>0</v>
      </c>
      <c r="BM1486">
        <v>0</v>
      </c>
      <c r="BN1486">
        <v>0</v>
      </c>
      <c r="BO1486">
        <v>0</v>
      </c>
      <c r="BP1486">
        <v>0</v>
      </c>
      <c r="BQ1486">
        <v>0</v>
      </c>
      <c r="BR1486">
        <v>0</v>
      </c>
      <c r="BS1486">
        <v>0</v>
      </c>
      <c r="BT1486">
        <v>0</v>
      </c>
      <c r="BU1486">
        <v>0</v>
      </c>
      <c r="BV1486">
        <v>0</v>
      </c>
      <c r="BW1486">
        <v>0</v>
      </c>
      <c r="CV1486">
        <v>0</v>
      </c>
      <c r="CW1486">
        <v>0</v>
      </c>
      <c r="CX1486">
        <f>ROUND(Y1486*Source!I1762,9)</f>
        <v>0</v>
      </c>
      <c r="CY1486">
        <f>AD1486</f>
        <v>0</v>
      </c>
      <c r="CZ1486">
        <f>AH1486</f>
        <v>0</v>
      </c>
      <c r="DA1486">
        <f>AL1486</f>
        <v>1</v>
      </c>
      <c r="DB1486">
        <f t="shared" si="699"/>
        <v>0</v>
      </c>
      <c r="DC1486">
        <f t="shared" si="700"/>
        <v>0</v>
      </c>
      <c r="DD1486" t="s">
        <v>3</v>
      </c>
      <c r="DE1486" t="s">
        <v>3</v>
      </c>
      <c r="DF1486">
        <f t="shared" si="705"/>
        <v>0</v>
      </c>
      <c r="DG1486">
        <f t="shared" si="703"/>
        <v>0</v>
      </c>
      <c r="DH1486">
        <f>ROUND(ROUND(AG1486*AK1486,0)*CX1486,0)</f>
        <v>0</v>
      </c>
      <c r="DI1486">
        <f t="shared" ref="DI1486:DI1491" si="706">ROUND(ROUND(AH1486,0)*CX1486,0)</f>
        <v>0</v>
      </c>
      <c r="DJ1486">
        <f>DI1486</f>
        <v>0</v>
      </c>
      <c r="DK1486">
        <v>0</v>
      </c>
      <c r="DL1486" t="s">
        <v>3</v>
      </c>
      <c r="DM1486">
        <v>0</v>
      </c>
      <c r="DN1486" t="s">
        <v>3</v>
      </c>
      <c r="DO1486">
        <v>0</v>
      </c>
    </row>
    <row r="1487" spans="1:119" x14ac:dyDescent="0.2">
      <c r="A1487">
        <f>ROW(Source!A1762)</f>
        <v>1762</v>
      </c>
      <c r="B1487">
        <v>69726884</v>
      </c>
      <c r="C1487">
        <v>69736018</v>
      </c>
      <c r="D1487">
        <v>27441327</v>
      </c>
      <c r="E1487">
        <v>1</v>
      </c>
      <c r="F1487">
        <v>1</v>
      </c>
      <c r="G1487">
        <v>1</v>
      </c>
      <c r="H1487">
        <v>2</v>
      </c>
      <c r="I1487" t="s">
        <v>975</v>
      </c>
      <c r="J1487" t="s">
        <v>976</v>
      </c>
      <c r="K1487" t="s">
        <v>977</v>
      </c>
      <c r="L1487">
        <v>1368</v>
      </c>
      <c r="N1487">
        <v>1011</v>
      </c>
      <c r="O1487" t="s">
        <v>978</v>
      </c>
      <c r="P1487" t="s">
        <v>978</v>
      </c>
      <c r="Q1487">
        <v>1</v>
      </c>
      <c r="W1487">
        <v>0</v>
      </c>
      <c r="X1487">
        <v>-1583389094</v>
      </c>
      <c r="Y1487">
        <f t="shared" si="698"/>
        <v>0.1</v>
      </c>
      <c r="AA1487">
        <v>0</v>
      </c>
      <c r="AB1487">
        <v>868.34</v>
      </c>
      <c r="AC1487">
        <v>231.46</v>
      </c>
      <c r="AD1487">
        <v>0</v>
      </c>
      <c r="AE1487">
        <v>0</v>
      </c>
      <c r="AF1487">
        <v>93.37</v>
      </c>
      <c r="AG1487">
        <v>11.69</v>
      </c>
      <c r="AH1487">
        <v>0</v>
      </c>
      <c r="AI1487">
        <v>1</v>
      </c>
      <c r="AJ1487">
        <v>9.3000000000000007</v>
      </c>
      <c r="AK1487">
        <v>19.8</v>
      </c>
      <c r="AL1487">
        <v>1</v>
      </c>
      <c r="AM1487">
        <v>5</v>
      </c>
      <c r="AN1487">
        <v>0</v>
      </c>
      <c r="AO1487">
        <v>1</v>
      </c>
      <c r="AP1487">
        <v>0</v>
      </c>
      <c r="AQ1487">
        <v>0</v>
      </c>
      <c r="AR1487">
        <v>0</v>
      </c>
      <c r="AS1487" t="s">
        <v>3</v>
      </c>
      <c r="AT1487">
        <v>0.1</v>
      </c>
      <c r="AU1487" t="s">
        <v>3</v>
      </c>
      <c r="AV1487">
        <v>0</v>
      </c>
      <c r="AW1487">
        <v>2</v>
      </c>
      <c r="AX1487">
        <v>69736028</v>
      </c>
      <c r="AY1487">
        <v>1</v>
      </c>
      <c r="AZ1487">
        <v>0</v>
      </c>
      <c r="BA1487">
        <v>1523</v>
      </c>
      <c r="BB1487">
        <v>0</v>
      </c>
      <c r="BC1487">
        <v>0</v>
      </c>
      <c r="BD1487">
        <v>0</v>
      </c>
      <c r="BE1487">
        <v>0</v>
      </c>
      <c r="BF1487">
        <v>0</v>
      </c>
      <c r="BG1487">
        <v>0</v>
      </c>
      <c r="BH1487">
        <v>0</v>
      </c>
      <c r="BI1487">
        <v>0</v>
      </c>
      <c r="BJ1487">
        <v>0</v>
      </c>
      <c r="BK1487">
        <v>0</v>
      </c>
      <c r="BL1487">
        <v>0</v>
      </c>
      <c r="BM1487">
        <v>0</v>
      </c>
      <c r="BN1487">
        <v>0</v>
      </c>
      <c r="BO1487">
        <v>0</v>
      </c>
      <c r="BP1487">
        <v>0</v>
      </c>
      <c r="BQ1487">
        <v>0</v>
      </c>
      <c r="BR1487">
        <v>0</v>
      </c>
      <c r="BS1487">
        <v>0</v>
      </c>
      <c r="BT1487">
        <v>0</v>
      </c>
      <c r="BU1487">
        <v>0</v>
      </c>
      <c r="BV1487">
        <v>0</v>
      </c>
      <c r="BW1487">
        <v>0</v>
      </c>
      <c r="CV1487">
        <v>0</v>
      </c>
      <c r="CW1487">
        <f>ROUND(Y1487*Source!I1762*DO1487,9)</f>
        <v>0</v>
      </c>
      <c r="CX1487">
        <f>ROUND(Y1487*Source!I1762,9)</f>
        <v>0</v>
      </c>
      <c r="CY1487">
        <f>AB1487</f>
        <v>868.34</v>
      </c>
      <c r="CZ1487">
        <f>AF1487</f>
        <v>93.37</v>
      </c>
      <c r="DA1487">
        <f>AJ1487</f>
        <v>9.3000000000000007</v>
      </c>
      <c r="DB1487">
        <f t="shared" si="699"/>
        <v>9.34</v>
      </c>
      <c r="DC1487">
        <f t="shared" si="700"/>
        <v>1.17</v>
      </c>
      <c r="DD1487" t="s">
        <v>3</v>
      </c>
      <c r="DE1487" t="s">
        <v>3</v>
      </c>
      <c r="DF1487">
        <f t="shared" si="705"/>
        <v>0</v>
      </c>
      <c r="DG1487">
        <f>ROUND(ROUND(AF1487*AJ1487,0)*CX1487,0)</f>
        <v>0</v>
      </c>
      <c r="DH1487">
        <f>ROUND(ROUND(AG1487*AK1487,0)*CX1487,0)</f>
        <v>0</v>
      </c>
      <c r="DI1487">
        <f t="shared" si="706"/>
        <v>0</v>
      </c>
      <c r="DJ1487">
        <f>DG1487</f>
        <v>0</v>
      </c>
      <c r="DK1487">
        <v>0</v>
      </c>
      <c r="DL1487" t="s">
        <v>3</v>
      </c>
      <c r="DM1487">
        <v>0</v>
      </c>
      <c r="DN1487" t="s">
        <v>3</v>
      </c>
      <c r="DO1487">
        <v>0</v>
      </c>
    </row>
    <row r="1488" spans="1:119" x14ac:dyDescent="0.2">
      <c r="A1488">
        <f>ROW(Source!A1762)</f>
        <v>1762</v>
      </c>
      <c r="B1488">
        <v>69726884</v>
      </c>
      <c r="C1488">
        <v>69736018</v>
      </c>
      <c r="D1488">
        <v>27375328</v>
      </c>
      <c r="E1488">
        <v>1</v>
      </c>
      <c r="F1488">
        <v>1</v>
      </c>
      <c r="G1488">
        <v>1</v>
      </c>
      <c r="H1488">
        <v>3</v>
      </c>
      <c r="I1488" t="s">
        <v>775</v>
      </c>
      <c r="J1488" t="s">
        <v>777</v>
      </c>
      <c r="K1488" t="s">
        <v>776</v>
      </c>
      <c r="L1488">
        <v>1346</v>
      </c>
      <c r="N1488">
        <v>1009</v>
      </c>
      <c r="O1488" t="s">
        <v>68</v>
      </c>
      <c r="P1488" t="s">
        <v>68</v>
      </c>
      <c r="Q1488">
        <v>1</v>
      </c>
      <c r="W1488">
        <v>0</v>
      </c>
      <c r="X1488">
        <v>1518797861</v>
      </c>
      <c r="Y1488">
        <f t="shared" si="698"/>
        <v>13.4</v>
      </c>
      <c r="AA1488">
        <v>165.25</v>
      </c>
      <c r="AB1488">
        <v>0</v>
      </c>
      <c r="AC1488">
        <v>0</v>
      </c>
      <c r="AD1488">
        <v>0</v>
      </c>
      <c r="AE1488">
        <v>22.86</v>
      </c>
      <c r="AF1488">
        <v>0</v>
      </c>
      <c r="AG1488">
        <v>0</v>
      </c>
      <c r="AH1488">
        <v>0</v>
      </c>
      <c r="AI1488">
        <v>7.56</v>
      </c>
      <c r="AJ1488">
        <v>1</v>
      </c>
      <c r="AK1488">
        <v>1</v>
      </c>
      <c r="AL1488">
        <v>1</v>
      </c>
      <c r="AM1488">
        <v>0</v>
      </c>
      <c r="AN1488">
        <v>0</v>
      </c>
      <c r="AO1488">
        <v>0</v>
      </c>
      <c r="AP1488">
        <v>1</v>
      </c>
      <c r="AQ1488">
        <v>0</v>
      </c>
      <c r="AR1488">
        <v>0</v>
      </c>
      <c r="AS1488" t="s">
        <v>3</v>
      </c>
      <c r="AT1488">
        <v>13.4</v>
      </c>
      <c r="AU1488" t="s">
        <v>3</v>
      </c>
      <c r="AV1488">
        <v>0</v>
      </c>
      <c r="AW1488">
        <v>2</v>
      </c>
      <c r="AX1488">
        <v>69736029</v>
      </c>
      <c r="AY1488">
        <v>1</v>
      </c>
      <c r="AZ1488">
        <v>16384</v>
      </c>
      <c r="BA1488">
        <v>1524</v>
      </c>
      <c r="BB1488">
        <v>3</v>
      </c>
      <c r="BC1488">
        <v>0</v>
      </c>
      <c r="BD1488">
        <v>0</v>
      </c>
      <c r="BE1488">
        <v>0</v>
      </c>
      <c r="BF1488">
        <v>0</v>
      </c>
      <c r="BG1488">
        <v>0</v>
      </c>
      <c r="BH1488">
        <v>0</v>
      </c>
      <c r="BI1488">
        <v>0</v>
      </c>
      <c r="BJ1488">
        <v>0</v>
      </c>
      <c r="BK1488">
        <v>0</v>
      </c>
      <c r="BL1488">
        <v>0</v>
      </c>
      <c r="BM1488">
        <v>0</v>
      </c>
      <c r="BN1488">
        <v>0</v>
      </c>
      <c r="BO1488">
        <v>0</v>
      </c>
      <c r="BP1488">
        <v>0</v>
      </c>
      <c r="BQ1488">
        <v>0</v>
      </c>
      <c r="BR1488">
        <v>0</v>
      </c>
      <c r="BS1488">
        <v>0</v>
      </c>
      <c r="BT1488">
        <v>0</v>
      </c>
      <c r="BU1488">
        <v>0</v>
      </c>
      <c r="BV1488">
        <v>0</v>
      </c>
      <c r="BW1488">
        <v>0</v>
      </c>
      <c r="CV1488">
        <v>0</v>
      </c>
      <c r="CW1488">
        <v>0</v>
      </c>
      <c r="CX1488">
        <f>ROUND(Y1488*Source!I1762,9)</f>
        <v>0</v>
      </c>
      <c r="CY1488">
        <f>AA1488</f>
        <v>165.25</v>
      </c>
      <c r="CZ1488">
        <f>AE1488</f>
        <v>22.86</v>
      </c>
      <c r="DA1488">
        <f>AI1488</f>
        <v>7.56</v>
      </c>
      <c r="DB1488">
        <f t="shared" si="699"/>
        <v>306.32</v>
      </c>
      <c r="DC1488">
        <f t="shared" si="700"/>
        <v>0</v>
      </c>
      <c r="DD1488" t="s">
        <v>3</v>
      </c>
      <c r="DE1488" t="s">
        <v>3</v>
      </c>
      <c r="DF1488">
        <f>ROUND(ROUND(AE1488*AI1488,0)*CX1488,0)</f>
        <v>0</v>
      </c>
      <c r="DG1488">
        <f>ROUND(ROUND(AF1488,0)*CX1488,0)</f>
        <v>0</v>
      </c>
      <c r="DH1488">
        <f>ROUND(ROUND(AG1488,0)*CX1488,0)</f>
        <v>0</v>
      </c>
      <c r="DI1488">
        <f t="shared" si="706"/>
        <v>0</v>
      </c>
      <c r="DJ1488">
        <f>DF1488</f>
        <v>0</v>
      </c>
      <c r="DK1488">
        <v>0</v>
      </c>
      <c r="DL1488" t="s">
        <v>3</v>
      </c>
      <c r="DM1488">
        <v>0</v>
      </c>
      <c r="DN1488" t="s">
        <v>3</v>
      </c>
      <c r="DO1488">
        <v>0</v>
      </c>
    </row>
    <row r="1489" spans="1:119" x14ac:dyDescent="0.2">
      <c r="A1489">
        <f>ROW(Source!A1800)</f>
        <v>1800</v>
      </c>
      <c r="B1489">
        <v>69726971</v>
      </c>
      <c r="C1489">
        <v>69736031</v>
      </c>
      <c r="D1489">
        <v>27493458</v>
      </c>
      <c r="E1489">
        <v>1</v>
      </c>
      <c r="F1489">
        <v>1</v>
      </c>
      <c r="G1489">
        <v>1</v>
      </c>
      <c r="H1489">
        <v>1</v>
      </c>
      <c r="I1489" t="s">
        <v>997</v>
      </c>
      <c r="J1489" t="s">
        <v>3</v>
      </c>
      <c r="K1489" t="s">
        <v>998</v>
      </c>
      <c r="L1489">
        <v>1369</v>
      </c>
      <c r="N1489">
        <v>1013</v>
      </c>
      <c r="O1489" t="s">
        <v>974</v>
      </c>
      <c r="P1489" t="s">
        <v>974</v>
      </c>
      <c r="Q1489">
        <v>1</v>
      </c>
      <c r="W1489">
        <v>0</v>
      </c>
      <c r="X1489">
        <v>-115882720</v>
      </c>
      <c r="Y1489">
        <f t="shared" si="698"/>
        <v>3.45</v>
      </c>
      <c r="AA1489">
        <v>0</v>
      </c>
      <c r="AB1489">
        <v>0</v>
      </c>
      <c r="AC1489">
        <v>0</v>
      </c>
      <c r="AD1489">
        <v>8.6</v>
      </c>
      <c r="AE1489">
        <v>0</v>
      </c>
      <c r="AF1489">
        <v>0</v>
      </c>
      <c r="AG1489">
        <v>0</v>
      </c>
      <c r="AH1489">
        <v>8.6</v>
      </c>
      <c r="AI1489">
        <v>1</v>
      </c>
      <c r="AJ1489">
        <v>1</v>
      </c>
      <c r="AK1489">
        <v>1</v>
      </c>
      <c r="AL1489">
        <v>1</v>
      </c>
      <c r="AM1489">
        <v>0</v>
      </c>
      <c r="AN1489">
        <v>0</v>
      </c>
      <c r="AO1489">
        <v>1</v>
      </c>
      <c r="AP1489">
        <v>0</v>
      </c>
      <c r="AQ1489">
        <v>0</v>
      </c>
      <c r="AR1489">
        <v>0</v>
      </c>
      <c r="AS1489" t="s">
        <v>3</v>
      </c>
      <c r="AT1489">
        <v>3.45</v>
      </c>
      <c r="AU1489" t="s">
        <v>3</v>
      </c>
      <c r="AV1489">
        <v>1</v>
      </c>
      <c r="AW1489">
        <v>2</v>
      </c>
      <c r="AX1489">
        <v>69736035</v>
      </c>
      <c r="AY1489">
        <v>1</v>
      </c>
      <c r="AZ1489">
        <v>0</v>
      </c>
      <c r="BA1489">
        <v>1525</v>
      </c>
      <c r="BB1489">
        <v>0</v>
      </c>
      <c r="BC1489">
        <v>0</v>
      </c>
      <c r="BD1489">
        <v>0</v>
      </c>
      <c r="BE1489">
        <v>0</v>
      </c>
      <c r="BF1489">
        <v>0</v>
      </c>
      <c r="BG1489">
        <v>0</v>
      </c>
      <c r="BH1489">
        <v>0</v>
      </c>
      <c r="BI1489">
        <v>0</v>
      </c>
      <c r="BJ1489">
        <v>0</v>
      </c>
      <c r="BK1489">
        <v>0</v>
      </c>
      <c r="BL1489">
        <v>0</v>
      </c>
      <c r="BM1489">
        <v>0</v>
      </c>
      <c r="BN1489">
        <v>0</v>
      </c>
      <c r="BO1489">
        <v>0</v>
      </c>
      <c r="BP1489">
        <v>0</v>
      </c>
      <c r="BQ1489">
        <v>0</v>
      </c>
      <c r="BR1489">
        <v>0</v>
      </c>
      <c r="BS1489">
        <v>0</v>
      </c>
      <c r="BT1489">
        <v>0</v>
      </c>
      <c r="BU1489">
        <v>0</v>
      </c>
      <c r="BV1489">
        <v>0</v>
      </c>
      <c r="BW1489">
        <v>0</v>
      </c>
      <c r="CU1489">
        <f>ROUND(AT1489*Source!I1800*AH1489*AL1489,0)</f>
        <v>0</v>
      </c>
      <c r="CV1489">
        <f>ROUND(Y1489*Source!I1800,9)</f>
        <v>0</v>
      </c>
      <c r="CW1489">
        <v>0</v>
      </c>
      <c r="CX1489">
        <f>ROUND(Y1489*Source!I1800,9)</f>
        <v>0</v>
      </c>
      <c r="CY1489">
        <f>AD1489</f>
        <v>8.6</v>
      </c>
      <c r="CZ1489">
        <f>AH1489</f>
        <v>8.6</v>
      </c>
      <c r="DA1489">
        <f>AL1489</f>
        <v>1</v>
      </c>
      <c r="DB1489">
        <f t="shared" si="699"/>
        <v>29.67</v>
      </c>
      <c r="DC1489">
        <f t="shared" si="700"/>
        <v>0</v>
      </c>
      <c r="DD1489" t="s">
        <v>3</v>
      </c>
      <c r="DE1489" t="s">
        <v>3</v>
      </c>
      <c r="DF1489">
        <f>ROUND(ROUND(AE1489,0)*CX1489,0)</f>
        <v>0</v>
      </c>
      <c r="DG1489">
        <f>ROUND(ROUND(AF1489,0)*CX1489,0)</f>
        <v>0</v>
      </c>
      <c r="DH1489">
        <f>ROUND(ROUND(AG1489,0)*CX1489,0)</f>
        <v>0</v>
      </c>
      <c r="DI1489">
        <f t="shared" si="706"/>
        <v>0</v>
      </c>
      <c r="DJ1489">
        <f>DI1489</f>
        <v>0</v>
      </c>
      <c r="DK1489">
        <v>0</v>
      </c>
      <c r="DL1489" t="s">
        <v>3</v>
      </c>
      <c r="DM1489">
        <v>0</v>
      </c>
      <c r="DN1489" t="s">
        <v>3</v>
      </c>
      <c r="DO1489">
        <v>0</v>
      </c>
    </row>
    <row r="1490" spans="1:119" x14ac:dyDescent="0.2">
      <c r="A1490">
        <f>ROW(Source!A1800)</f>
        <v>1800</v>
      </c>
      <c r="B1490">
        <v>69726971</v>
      </c>
      <c r="C1490">
        <v>69736031</v>
      </c>
      <c r="D1490">
        <v>27441327</v>
      </c>
      <c r="E1490">
        <v>1</v>
      </c>
      <c r="F1490">
        <v>1</v>
      </c>
      <c r="G1490">
        <v>1</v>
      </c>
      <c r="H1490">
        <v>2</v>
      </c>
      <c r="I1490" t="s">
        <v>975</v>
      </c>
      <c r="J1490" t="s">
        <v>976</v>
      </c>
      <c r="K1490" t="s">
        <v>977</v>
      </c>
      <c r="L1490">
        <v>1368</v>
      </c>
      <c r="N1490">
        <v>1011</v>
      </c>
      <c r="O1490" t="s">
        <v>978</v>
      </c>
      <c r="P1490" t="s">
        <v>978</v>
      </c>
      <c r="Q1490">
        <v>1</v>
      </c>
      <c r="W1490">
        <v>0</v>
      </c>
      <c r="X1490">
        <v>-1583389094</v>
      </c>
      <c r="Y1490">
        <f t="shared" si="698"/>
        <v>0.02</v>
      </c>
      <c r="AA1490">
        <v>0</v>
      </c>
      <c r="AB1490">
        <v>93.37</v>
      </c>
      <c r="AC1490">
        <v>11.69</v>
      </c>
      <c r="AD1490">
        <v>0</v>
      </c>
      <c r="AE1490">
        <v>0</v>
      </c>
      <c r="AF1490">
        <v>93.37</v>
      </c>
      <c r="AG1490">
        <v>11.69</v>
      </c>
      <c r="AH1490">
        <v>0</v>
      </c>
      <c r="AI1490">
        <v>1</v>
      </c>
      <c r="AJ1490">
        <v>1</v>
      </c>
      <c r="AK1490">
        <v>1</v>
      </c>
      <c r="AL1490">
        <v>1</v>
      </c>
      <c r="AM1490">
        <v>0</v>
      </c>
      <c r="AN1490">
        <v>0</v>
      </c>
      <c r="AO1490">
        <v>1</v>
      </c>
      <c r="AP1490">
        <v>0</v>
      </c>
      <c r="AQ1490">
        <v>0</v>
      </c>
      <c r="AR1490">
        <v>0</v>
      </c>
      <c r="AS1490" t="s">
        <v>3</v>
      </c>
      <c r="AT1490">
        <v>0.02</v>
      </c>
      <c r="AU1490" t="s">
        <v>3</v>
      </c>
      <c r="AV1490">
        <v>0</v>
      </c>
      <c r="AW1490">
        <v>2</v>
      </c>
      <c r="AX1490">
        <v>69736036</v>
      </c>
      <c r="AY1490">
        <v>1</v>
      </c>
      <c r="AZ1490">
        <v>0</v>
      </c>
      <c r="BA1490">
        <v>1526</v>
      </c>
      <c r="BB1490">
        <v>0</v>
      </c>
      <c r="BC1490">
        <v>0</v>
      </c>
      <c r="BD1490">
        <v>0</v>
      </c>
      <c r="BE1490">
        <v>0</v>
      </c>
      <c r="BF1490">
        <v>0</v>
      </c>
      <c r="BG1490">
        <v>0</v>
      </c>
      <c r="BH1490">
        <v>0</v>
      </c>
      <c r="BI1490">
        <v>0</v>
      </c>
      <c r="BJ1490">
        <v>0</v>
      </c>
      <c r="BK1490">
        <v>0</v>
      </c>
      <c r="BL1490">
        <v>0</v>
      </c>
      <c r="BM1490">
        <v>0</v>
      </c>
      <c r="BN1490">
        <v>0</v>
      </c>
      <c r="BO1490">
        <v>0</v>
      </c>
      <c r="BP1490">
        <v>0</v>
      </c>
      <c r="BQ1490">
        <v>0</v>
      </c>
      <c r="BR1490">
        <v>0</v>
      </c>
      <c r="BS1490">
        <v>0</v>
      </c>
      <c r="BT1490">
        <v>0</v>
      </c>
      <c r="BU1490">
        <v>0</v>
      </c>
      <c r="BV1490">
        <v>0</v>
      </c>
      <c r="BW1490">
        <v>0</v>
      </c>
      <c r="CV1490">
        <v>0</v>
      </c>
      <c r="CW1490">
        <f>ROUND(Y1490*Source!I1800*DO1490,9)</f>
        <v>0</v>
      </c>
      <c r="CX1490">
        <f>ROUND(Y1490*Source!I1800,9)</f>
        <v>0</v>
      </c>
      <c r="CY1490">
        <f>AB1490</f>
        <v>93.37</v>
      </c>
      <c r="CZ1490">
        <f>AF1490</f>
        <v>93.37</v>
      </c>
      <c r="DA1490">
        <f>AJ1490</f>
        <v>1</v>
      </c>
      <c r="DB1490">
        <f t="shared" si="699"/>
        <v>1.87</v>
      </c>
      <c r="DC1490">
        <f t="shared" si="700"/>
        <v>0.23</v>
      </c>
      <c r="DD1490" t="s">
        <v>3</v>
      </c>
      <c r="DE1490" t="s">
        <v>3</v>
      </c>
      <c r="DF1490">
        <f>ROUND(ROUND(AE1490,0)*CX1490,0)</f>
        <v>0</v>
      </c>
      <c r="DG1490">
        <f>ROUND(ROUND(AF1490,0)*CX1490,0)</f>
        <v>0</v>
      </c>
      <c r="DH1490">
        <f>ROUND(ROUND(AG1490,0)*CX1490,0)</f>
        <v>0</v>
      </c>
      <c r="DI1490">
        <f t="shared" si="706"/>
        <v>0</v>
      </c>
      <c r="DJ1490">
        <f>DG1490</f>
        <v>0</v>
      </c>
      <c r="DK1490">
        <v>0</v>
      </c>
      <c r="DL1490" t="s">
        <v>3</v>
      </c>
      <c r="DM1490">
        <v>0</v>
      </c>
      <c r="DN1490" t="s">
        <v>3</v>
      </c>
      <c r="DO1490">
        <v>0</v>
      </c>
    </row>
    <row r="1491" spans="1:119" x14ac:dyDescent="0.2">
      <c r="A1491">
        <f>ROW(Source!A1800)</f>
        <v>1800</v>
      </c>
      <c r="B1491">
        <v>69726971</v>
      </c>
      <c r="C1491">
        <v>69736031</v>
      </c>
      <c r="D1491">
        <v>27386998</v>
      </c>
      <c r="E1491">
        <v>1</v>
      </c>
      <c r="F1491">
        <v>1</v>
      </c>
      <c r="G1491">
        <v>1</v>
      </c>
      <c r="H1491">
        <v>3</v>
      </c>
      <c r="I1491" t="s">
        <v>163</v>
      </c>
      <c r="J1491" t="s">
        <v>706</v>
      </c>
      <c r="K1491" t="s">
        <v>164</v>
      </c>
      <c r="L1491">
        <v>1327</v>
      </c>
      <c r="N1491">
        <v>1005</v>
      </c>
      <c r="O1491" t="s">
        <v>56</v>
      </c>
      <c r="P1491" t="s">
        <v>56</v>
      </c>
      <c r="Q1491">
        <v>1</v>
      </c>
      <c r="W1491">
        <v>0</v>
      </c>
      <c r="X1491">
        <v>1175579212</v>
      </c>
      <c r="Y1491">
        <f t="shared" si="698"/>
        <v>115</v>
      </c>
      <c r="AA1491">
        <v>12.26</v>
      </c>
      <c r="AB1491">
        <v>0</v>
      </c>
      <c r="AC1491">
        <v>0</v>
      </c>
      <c r="AD1491">
        <v>0</v>
      </c>
      <c r="AE1491">
        <v>12.26</v>
      </c>
      <c r="AF1491">
        <v>0</v>
      </c>
      <c r="AG1491">
        <v>0</v>
      </c>
      <c r="AH1491">
        <v>0</v>
      </c>
      <c r="AI1491">
        <v>1</v>
      </c>
      <c r="AJ1491">
        <v>1</v>
      </c>
      <c r="AK1491">
        <v>1</v>
      </c>
      <c r="AL1491">
        <v>1</v>
      </c>
      <c r="AM1491">
        <v>0</v>
      </c>
      <c r="AN1491">
        <v>0</v>
      </c>
      <c r="AO1491">
        <v>0</v>
      </c>
      <c r="AP1491">
        <v>1</v>
      </c>
      <c r="AQ1491">
        <v>0</v>
      </c>
      <c r="AR1491">
        <v>0</v>
      </c>
      <c r="AS1491" t="s">
        <v>3</v>
      </c>
      <c r="AT1491">
        <v>115</v>
      </c>
      <c r="AU1491" t="s">
        <v>3</v>
      </c>
      <c r="AV1491">
        <v>0</v>
      </c>
      <c r="AW1491">
        <v>2</v>
      </c>
      <c r="AX1491">
        <v>69736037</v>
      </c>
      <c r="AY1491">
        <v>1</v>
      </c>
      <c r="AZ1491">
        <v>6144</v>
      </c>
      <c r="BA1491">
        <v>1527</v>
      </c>
      <c r="BB1491">
        <v>3</v>
      </c>
      <c r="BC1491">
        <v>0</v>
      </c>
      <c r="BD1491">
        <v>0</v>
      </c>
      <c r="BE1491">
        <v>0</v>
      </c>
      <c r="BF1491">
        <v>0</v>
      </c>
      <c r="BG1491">
        <v>0</v>
      </c>
      <c r="BH1491">
        <v>0</v>
      </c>
      <c r="BI1491">
        <v>0</v>
      </c>
      <c r="BJ1491">
        <v>0</v>
      </c>
      <c r="BK1491">
        <v>0</v>
      </c>
      <c r="BL1491">
        <v>0</v>
      </c>
      <c r="BM1491">
        <v>0</v>
      </c>
      <c r="BN1491">
        <v>0</v>
      </c>
      <c r="BO1491">
        <v>0</v>
      </c>
      <c r="BP1491">
        <v>0</v>
      </c>
      <c r="BQ1491">
        <v>0</v>
      </c>
      <c r="BR1491">
        <v>0</v>
      </c>
      <c r="BS1491">
        <v>0</v>
      </c>
      <c r="BT1491">
        <v>0</v>
      </c>
      <c r="BU1491">
        <v>0</v>
      </c>
      <c r="BV1491">
        <v>0</v>
      </c>
      <c r="BW1491">
        <v>0</v>
      </c>
      <c r="CV1491">
        <v>0</v>
      </c>
      <c r="CW1491">
        <v>0</v>
      </c>
      <c r="CX1491">
        <f>ROUND(Y1491*Source!I1800,9)</f>
        <v>0</v>
      </c>
      <c r="CY1491">
        <f>AA1491</f>
        <v>12.26</v>
      </c>
      <c r="CZ1491">
        <f>AE1491</f>
        <v>12.26</v>
      </c>
      <c r="DA1491">
        <f>AI1491</f>
        <v>1</v>
      </c>
      <c r="DB1491">
        <f t="shared" si="699"/>
        <v>1409.9</v>
      </c>
      <c r="DC1491">
        <f t="shared" si="700"/>
        <v>0</v>
      </c>
      <c r="DD1491" t="s">
        <v>3</v>
      </c>
      <c r="DE1491" t="s">
        <v>3</v>
      </c>
      <c r="DF1491">
        <f>ROUND(ROUND(AE1491,0)*CX1491,0)</f>
        <v>0</v>
      </c>
      <c r="DG1491">
        <f>ROUND(ROUND(AF1491,0)*CX1491,0)</f>
        <v>0</v>
      </c>
      <c r="DH1491">
        <f>ROUND(ROUND(AG1491,0)*CX1491,0)</f>
        <v>0</v>
      </c>
      <c r="DI1491">
        <f t="shared" si="706"/>
        <v>0</v>
      </c>
      <c r="DJ1491">
        <f>DF1491</f>
        <v>0</v>
      </c>
      <c r="DK1491">
        <v>0</v>
      </c>
      <c r="DL1491" t="s">
        <v>3</v>
      </c>
      <c r="DM1491">
        <v>0</v>
      </c>
      <c r="DN1491" t="s">
        <v>3</v>
      </c>
      <c r="DO1491">
        <v>0</v>
      </c>
    </row>
    <row r="1492" spans="1:119" x14ac:dyDescent="0.2">
      <c r="A1492">
        <f>ROW(Source!A1801)</f>
        <v>1801</v>
      </c>
      <c r="B1492">
        <v>69726884</v>
      </c>
      <c r="C1492">
        <v>69736031</v>
      </c>
      <c r="D1492">
        <v>27493458</v>
      </c>
      <c r="E1492">
        <v>1</v>
      </c>
      <c r="F1492">
        <v>1</v>
      </c>
      <c r="G1492">
        <v>1</v>
      </c>
      <c r="H1492">
        <v>1</v>
      </c>
      <c r="I1492" t="s">
        <v>997</v>
      </c>
      <c r="J1492" t="s">
        <v>3</v>
      </c>
      <c r="K1492" t="s">
        <v>998</v>
      </c>
      <c r="L1492">
        <v>1369</v>
      </c>
      <c r="N1492">
        <v>1013</v>
      </c>
      <c r="O1492" t="s">
        <v>974</v>
      </c>
      <c r="P1492" t="s">
        <v>974</v>
      </c>
      <c r="Q1492">
        <v>1</v>
      </c>
      <c r="W1492">
        <v>0</v>
      </c>
      <c r="X1492">
        <v>-115882720</v>
      </c>
      <c r="Y1492">
        <f t="shared" si="698"/>
        <v>3.45</v>
      </c>
      <c r="AA1492">
        <v>0</v>
      </c>
      <c r="AB1492">
        <v>0</v>
      </c>
      <c r="AC1492">
        <v>0</v>
      </c>
      <c r="AD1492">
        <v>218.1</v>
      </c>
      <c r="AE1492">
        <v>0</v>
      </c>
      <c r="AF1492">
        <v>0</v>
      </c>
      <c r="AG1492">
        <v>0</v>
      </c>
      <c r="AH1492">
        <v>8.6</v>
      </c>
      <c r="AI1492">
        <v>1</v>
      </c>
      <c r="AJ1492">
        <v>1</v>
      </c>
      <c r="AK1492">
        <v>1</v>
      </c>
      <c r="AL1492">
        <v>25.36</v>
      </c>
      <c r="AM1492">
        <v>5</v>
      </c>
      <c r="AN1492">
        <v>0</v>
      </c>
      <c r="AO1492">
        <v>1</v>
      </c>
      <c r="AP1492">
        <v>0</v>
      </c>
      <c r="AQ1492">
        <v>0</v>
      </c>
      <c r="AR1492">
        <v>0</v>
      </c>
      <c r="AS1492" t="s">
        <v>3</v>
      </c>
      <c r="AT1492">
        <v>3.45</v>
      </c>
      <c r="AU1492" t="s">
        <v>3</v>
      </c>
      <c r="AV1492">
        <v>1</v>
      </c>
      <c r="AW1492">
        <v>2</v>
      </c>
      <c r="AX1492">
        <v>69736035</v>
      </c>
      <c r="AY1492">
        <v>1</v>
      </c>
      <c r="AZ1492">
        <v>0</v>
      </c>
      <c r="BA1492">
        <v>1528</v>
      </c>
      <c r="BB1492">
        <v>0</v>
      </c>
      <c r="BC1492">
        <v>0</v>
      </c>
      <c r="BD1492">
        <v>0</v>
      </c>
      <c r="BE1492">
        <v>0</v>
      </c>
      <c r="BF1492">
        <v>0</v>
      </c>
      <c r="BG1492">
        <v>0</v>
      </c>
      <c r="BH1492">
        <v>0</v>
      </c>
      <c r="BI1492">
        <v>0</v>
      </c>
      <c r="BJ1492">
        <v>0</v>
      </c>
      <c r="BK1492">
        <v>0</v>
      </c>
      <c r="BL1492">
        <v>0</v>
      </c>
      <c r="BM1492">
        <v>0</v>
      </c>
      <c r="BN1492">
        <v>0</v>
      </c>
      <c r="BO1492">
        <v>0</v>
      </c>
      <c r="BP1492">
        <v>0</v>
      </c>
      <c r="BQ1492">
        <v>0</v>
      </c>
      <c r="BR1492">
        <v>0</v>
      </c>
      <c r="BS1492">
        <v>0</v>
      </c>
      <c r="BT1492">
        <v>0</v>
      </c>
      <c r="BU1492">
        <v>0</v>
      </c>
      <c r="BV1492">
        <v>0</v>
      </c>
      <c r="BW1492">
        <v>0</v>
      </c>
      <c r="CU1492">
        <f>ROUND(AT1492*Source!I1801*AH1492*AL1492,0)</f>
        <v>0</v>
      </c>
      <c r="CV1492">
        <f>ROUND(Y1492*Source!I1801,9)</f>
        <v>0</v>
      </c>
      <c r="CW1492">
        <v>0</v>
      </c>
      <c r="CX1492">
        <f>ROUND(Y1492*Source!I1801,9)</f>
        <v>0</v>
      </c>
      <c r="CY1492">
        <f>AD1492</f>
        <v>218.1</v>
      </c>
      <c r="CZ1492">
        <f>AH1492</f>
        <v>8.6</v>
      </c>
      <c r="DA1492">
        <f>AL1492</f>
        <v>25.36</v>
      </c>
      <c r="DB1492">
        <f t="shared" si="699"/>
        <v>29.67</v>
      </c>
      <c r="DC1492">
        <f t="shared" si="700"/>
        <v>0</v>
      </c>
      <c r="DD1492" t="s">
        <v>3</v>
      </c>
      <c r="DE1492" t="s">
        <v>3</v>
      </c>
      <c r="DF1492">
        <f>ROUND(ROUND(AE1492,0)*CX1492,0)</f>
        <v>0</v>
      </c>
      <c r="DG1492">
        <f>ROUND(ROUND(AF1492,0)*CX1492,0)</f>
        <v>0</v>
      </c>
      <c r="DH1492">
        <f>ROUND(ROUND(AG1492,0)*CX1492,0)</f>
        <v>0</v>
      </c>
      <c r="DI1492">
        <f>ROUND(ROUND(AH1492*AL1492,0)*CX1492,0)</f>
        <v>0</v>
      </c>
      <c r="DJ1492">
        <f>DI1492</f>
        <v>0</v>
      </c>
      <c r="DK1492">
        <v>0</v>
      </c>
      <c r="DL1492" t="s">
        <v>3</v>
      </c>
      <c r="DM1492">
        <v>0</v>
      </c>
      <c r="DN1492" t="s">
        <v>3</v>
      </c>
      <c r="DO1492">
        <v>0</v>
      </c>
    </row>
    <row r="1493" spans="1:119" x14ac:dyDescent="0.2">
      <c r="A1493">
        <f>ROW(Source!A1801)</f>
        <v>1801</v>
      </c>
      <c r="B1493">
        <v>69726884</v>
      </c>
      <c r="C1493">
        <v>69736031</v>
      </c>
      <c r="D1493">
        <v>27441327</v>
      </c>
      <c r="E1493">
        <v>1</v>
      </c>
      <c r="F1493">
        <v>1</v>
      </c>
      <c r="G1493">
        <v>1</v>
      </c>
      <c r="H1493">
        <v>2</v>
      </c>
      <c r="I1493" t="s">
        <v>975</v>
      </c>
      <c r="J1493" t="s">
        <v>976</v>
      </c>
      <c r="K1493" t="s">
        <v>977</v>
      </c>
      <c r="L1493">
        <v>1368</v>
      </c>
      <c r="N1493">
        <v>1011</v>
      </c>
      <c r="O1493" t="s">
        <v>978</v>
      </c>
      <c r="P1493" t="s">
        <v>978</v>
      </c>
      <c r="Q1493">
        <v>1</v>
      </c>
      <c r="W1493">
        <v>0</v>
      </c>
      <c r="X1493">
        <v>-1583389094</v>
      </c>
      <c r="Y1493">
        <f t="shared" si="698"/>
        <v>0.02</v>
      </c>
      <c r="AA1493">
        <v>0</v>
      </c>
      <c r="AB1493">
        <v>732.02</v>
      </c>
      <c r="AC1493">
        <v>231.46</v>
      </c>
      <c r="AD1493">
        <v>0</v>
      </c>
      <c r="AE1493">
        <v>0</v>
      </c>
      <c r="AF1493">
        <v>93.37</v>
      </c>
      <c r="AG1493">
        <v>11.69</v>
      </c>
      <c r="AH1493">
        <v>0</v>
      </c>
      <c r="AI1493">
        <v>1</v>
      </c>
      <c r="AJ1493">
        <v>7.84</v>
      </c>
      <c r="AK1493">
        <v>19.8</v>
      </c>
      <c r="AL1493">
        <v>1</v>
      </c>
      <c r="AM1493">
        <v>5</v>
      </c>
      <c r="AN1493">
        <v>0</v>
      </c>
      <c r="AO1493">
        <v>1</v>
      </c>
      <c r="AP1493">
        <v>0</v>
      </c>
      <c r="AQ1493">
        <v>0</v>
      </c>
      <c r="AR1493">
        <v>0</v>
      </c>
      <c r="AS1493" t="s">
        <v>3</v>
      </c>
      <c r="AT1493">
        <v>0.02</v>
      </c>
      <c r="AU1493" t="s">
        <v>3</v>
      </c>
      <c r="AV1493">
        <v>0</v>
      </c>
      <c r="AW1493">
        <v>2</v>
      </c>
      <c r="AX1493">
        <v>69736036</v>
      </c>
      <c r="AY1493">
        <v>1</v>
      </c>
      <c r="AZ1493">
        <v>0</v>
      </c>
      <c r="BA1493">
        <v>1529</v>
      </c>
      <c r="BB1493">
        <v>0</v>
      </c>
      <c r="BC1493">
        <v>0</v>
      </c>
      <c r="BD1493">
        <v>0</v>
      </c>
      <c r="BE1493">
        <v>0</v>
      </c>
      <c r="BF1493">
        <v>0</v>
      </c>
      <c r="BG1493">
        <v>0</v>
      </c>
      <c r="BH1493">
        <v>0</v>
      </c>
      <c r="BI1493">
        <v>0</v>
      </c>
      <c r="BJ1493">
        <v>0</v>
      </c>
      <c r="BK1493">
        <v>0</v>
      </c>
      <c r="BL1493">
        <v>0</v>
      </c>
      <c r="BM1493">
        <v>0</v>
      </c>
      <c r="BN1493">
        <v>0</v>
      </c>
      <c r="BO1493">
        <v>0</v>
      </c>
      <c r="BP1493">
        <v>0</v>
      </c>
      <c r="BQ1493">
        <v>0</v>
      </c>
      <c r="BR1493">
        <v>0</v>
      </c>
      <c r="BS1493">
        <v>0</v>
      </c>
      <c r="BT1493">
        <v>0</v>
      </c>
      <c r="BU1493">
        <v>0</v>
      </c>
      <c r="BV1493">
        <v>0</v>
      </c>
      <c r="BW1493">
        <v>0</v>
      </c>
      <c r="CV1493">
        <v>0</v>
      </c>
      <c r="CW1493">
        <f>ROUND(Y1493*Source!I1801*DO1493,9)</f>
        <v>0</v>
      </c>
      <c r="CX1493">
        <f>ROUND(Y1493*Source!I1801,9)</f>
        <v>0</v>
      </c>
      <c r="CY1493">
        <f>AB1493</f>
        <v>732.02</v>
      </c>
      <c r="CZ1493">
        <f>AF1493</f>
        <v>93.37</v>
      </c>
      <c r="DA1493">
        <f>AJ1493</f>
        <v>7.84</v>
      </c>
      <c r="DB1493">
        <f t="shared" si="699"/>
        <v>1.87</v>
      </c>
      <c r="DC1493">
        <f t="shared" si="700"/>
        <v>0.23</v>
      </c>
      <c r="DD1493" t="s">
        <v>3</v>
      </c>
      <c r="DE1493" t="s">
        <v>3</v>
      </c>
      <c r="DF1493">
        <f>ROUND(ROUND(AE1493,0)*CX1493,0)</f>
        <v>0</v>
      </c>
      <c r="DG1493">
        <f>ROUND(ROUND(AF1493*AJ1493,0)*CX1493,0)</f>
        <v>0</v>
      </c>
      <c r="DH1493">
        <f>ROUND(ROUND(AG1493*AK1493,0)*CX1493,0)</f>
        <v>0</v>
      </c>
      <c r="DI1493">
        <f t="shared" ref="DI1493:DI1499" si="707">ROUND(ROUND(AH1493,0)*CX1493,0)</f>
        <v>0</v>
      </c>
      <c r="DJ1493">
        <f>DG1493</f>
        <v>0</v>
      </c>
      <c r="DK1493">
        <v>0</v>
      </c>
      <c r="DL1493" t="s">
        <v>3</v>
      </c>
      <c r="DM1493">
        <v>0</v>
      </c>
      <c r="DN1493" t="s">
        <v>3</v>
      </c>
      <c r="DO1493">
        <v>0</v>
      </c>
    </row>
    <row r="1494" spans="1:119" x14ac:dyDescent="0.2">
      <c r="A1494">
        <f>ROW(Source!A1801)</f>
        <v>1801</v>
      </c>
      <c r="B1494">
        <v>69726884</v>
      </c>
      <c r="C1494">
        <v>69736031</v>
      </c>
      <c r="D1494">
        <v>27386998</v>
      </c>
      <c r="E1494">
        <v>1</v>
      </c>
      <c r="F1494">
        <v>1</v>
      </c>
      <c r="G1494">
        <v>1</v>
      </c>
      <c r="H1494">
        <v>3</v>
      </c>
      <c r="I1494" t="s">
        <v>163</v>
      </c>
      <c r="J1494" t="s">
        <v>706</v>
      </c>
      <c r="K1494" t="s">
        <v>164</v>
      </c>
      <c r="L1494">
        <v>1327</v>
      </c>
      <c r="N1494">
        <v>1005</v>
      </c>
      <c r="O1494" t="s">
        <v>56</v>
      </c>
      <c r="P1494" t="s">
        <v>56</v>
      </c>
      <c r="Q1494">
        <v>1</v>
      </c>
      <c r="W1494">
        <v>0</v>
      </c>
      <c r="X1494">
        <v>1175579212</v>
      </c>
      <c r="Y1494">
        <f t="shared" si="698"/>
        <v>115</v>
      </c>
      <c r="AA1494">
        <v>26.39</v>
      </c>
      <c r="AB1494">
        <v>0</v>
      </c>
      <c r="AC1494">
        <v>0</v>
      </c>
      <c r="AD1494">
        <v>0</v>
      </c>
      <c r="AE1494">
        <v>3.65</v>
      </c>
      <c r="AF1494">
        <v>0</v>
      </c>
      <c r="AG1494">
        <v>0</v>
      </c>
      <c r="AH1494">
        <v>0</v>
      </c>
      <c r="AI1494">
        <v>7.56</v>
      </c>
      <c r="AJ1494">
        <v>1</v>
      </c>
      <c r="AK1494">
        <v>1</v>
      </c>
      <c r="AL1494">
        <v>1</v>
      </c>
      <c r="AM1494">
        <v>5</v>
      </c>
      <c r="AN1494">
        <v>0</v>
      </c>
      <c r="AO1494">
        <v>0</v>
      </c>
      <c r="AP1494">
        <v>1</v>
      </c>
      <c r="AQ1494">
        <v>0</v>
      </c>
      <c r="AR1494">
        <v>0</v>
      </c>
      <c r="AS1494" t="s">
        <v>3</v>
      </c>
      <c r="AT1494">
        <v>115</v>
      </c>
      <c r="AU1494" t="s">
        <v>3</v>
      </c>
      <c r="AV1494">
        <v>0</v>
      </c>
      <c r="AW1494">
        <v>2</v>
      </c>
      <c r="AX1494">
        <v>69736037</v>
      </c>
      <c r="AY1494">
        <v>1</v>
      </c>
      <c r="AZ1494">
        <v>22528</v>
      </c>
      <c r="BA1494">
        <v>1530</v>
      </c>
      <c r="BB1494">
        <v>3</v>
      </c>
      <c r="BC1494">
        <v>0</v>
      </c>
      <c r="BD1494">
        <v>0</v>
      </c>
      <c r="BE1494">
        <v>0</v>
      </c>
      <c r="BF1494">
        <v>0</v>
      </c>
      <c r="BG1494">
        <v>0</v>
      </c>
      <c r="BH1494">
        <v>0</v>
      </c>
      <c r="BI1494">
        <v>0</v>
      </c>
      <c r="BJ1494">
        <v>0</v>
      </c>
      <c r="BK1494">
        <v>0</v>
      </c>
      <c r="BL1494">
        <v>0</v>
      </c>
      <c r="BM1494">
        <v>0</v>
      </c>
      <c r="BN1494">
        <v>0</v>
      </c>
      <c r="BO1494">
        <v>0</v>
      </c>
      <c r="BP1494">
        <v>0</v>
      </c>
      <c r="BQ1494">
        <v>0</v>
      </c>
      <c r="BR1494">
        <v>0</v>
      </c>
      <c r="BS1494">
        <v>0</v>
      </c>
      <c r="BT1494">
        <v>0</v>
      </c>
      <c r="BU1494">
        <v>0</v>
      </c>
      <c r="BV1494">
        <v>0</v>
      </c>
      <c r="BW1494">
        <v>0</v>
      </c>
      <c r="CV1494">
        <v>0</v>
      </c>
      <c r="CW1494">
        <v>0</v>
      </c>
      <c r="CX1494">
        <f>ROUND(Y1494*Source!I1801,9)</f>
        <v>0</v>
      </c>
      <c r="CY1494">
        <f>AA1494</f>
        <v>26.39</v>
      </c>
      <c r="CZ1494">
        <f>AE1494</f>
        <v>3.65</v>
      </c>
      <c r="DA1494">
        <f>AI1494</f>
        <v>7.56</v>
      </c>
      <c r="DB1494">
        <f t="shared" si="699"/>
        <v>419.75</v>
      </c>
      <c r="DC1494">
        <f t="shared" si="700"/>
        <v>0</v>
      </c>
      <c r="DD1494" t="s">
        <v>3</v>
      </c>
      <c r="DE1494" t="s">
        <v>3</v>
      </c>
      <c r="DF1494">
        <f>ROUND(ROUND(AE1494*AI1494,0)*CX1494,0)</f>
        <v>0</v>
      </c>
      <c r="DG1494">
        <f t="shared" ref="DG1494:DG1501" si="708">ROUND(ROUND(AF1494,0)*CX1494,0)</f>
        <v>0</v>
      </c>
      <c r="DH1494">
        <f t="shared" ref="DH1494:DH1500" si="709">ROUND(ROUND(AG1494,0)*CX1494,0)</f>
        <v>0</v>
      </c>
      <c r="DI1494">
        <f t="shared" si="707"/>
        <v>0</v>
      </c>
      <c r="DJ1494">
        <f>DF1494</f>
        <v>0</v>
      </c>
      <c r="DK1494">
        <v>0</v>
      </c>
      <c r="DL1494" t="s">
        <v>3</v>
      </c>
      <c r="DM1494">
        <v>0</v>
      </c>
      <c r="DN1494" t="s">
        <v>3</v>
      </c>
      <c r="DO1494">
        <v>0</v>
      </c>
    </row>
    <row r="1495" spans="1:119" x14ac:dyDescent="0.2">
      <c r="A1495">
        <f>ROW(Source!A1804)</f>
        <v>1804</v>
      </c>
      <c r="B1495">
        <v>69726971</v>
      </c>
      <c r="C1495">
        <v>69736039</v>
      </c>
      <c r="D1495">
        <v>27498288</v>
      </c>
      <c r="E1495">
        <v>1</v>
      </c>
      <c r="F1495">
        <v>1</v>
      </c>
      <c r="G1495">
        <v>1</v>
      </c>
      <c r="H1495">
        <v>1</v>
      </c>
      <c r="I1495" t="s">
        <v>1054</v>
      </c>
      <c r="J1495" t="s">
        <v>3</v>
      </c>
      <c r="K1495" t="s">
        <v>1055</v>
      </c>
      <c r="L1495">
        <v>1369</v>
      </c>
      <c r="N1495">
        <v>1013</v>
      </c>
      <c r="O1495" t="s">
        <v>974</v>
      </c>
      <c r="P1495" t="s">
        <v>974</v>
      </c>
      <c r="Q1495">
        <v>1</v>
      </c>
      <c r="W1495">
        <v>0</v>
      </c>
      <c r="X1495">
        <v>1223303326</v>
      </c>
      <c r="Y1495">
        <f t="shared" si="698"/>
        <v>28.38</v>
      </c>
      <c r="AA1495">
        <v>0</v>
      </c>
      <c r="AB1495">
        <v>0</v>
      </c>
      <c r="AC1495">
        <v>0</v>
      </c>
      <c r="AD1495">
        <v>9.0399999999999991</v>
      </c>
      <c r="AE1495">
        <v>0</v>
      </c>
      <c r="AF1495">
        <v>0</v>
      </c>
      <c r="AG1495">
        <v>0</v>
      </c>
      <c r="AH1495">
        <v>9.0399999999999991</v>
      </c>
      <c r="AI1495">
        <v>1</v>
      </c>
      <c r="AJ1495">
        <v>1</v>
      </c>
      <c r="AK1495">
        <v>1</v>
      </c>
      <c r="AL1495">
        <v>1</v>
      </c>
      <c r="AM1495">
        <v>0</v>
      </c>
      <c r="AN1495">
        <v>0</v>
      </c>
      <c r="AO1495">
        <v>1</v>
      </c>
      <c r="AP1495">
        <v>0</v>
      </c>
      <c r="AQ1495">
        <v>0</v>
      </c>
      <c r="AR1495">
        <v>0</v>
      </c>
      <c r="AS1495" t="s">
        <v>3</v>
      </c>
      <c r="AT1495">
        <v>28.38</v>
      </c>
      <c r="AU1495" t="s">
        <v>3</v>
      </c>
      <c r="AV1495">
        <v>1</v>
      </c>
      <c r="AW1495">
        <v>2</v>
      </c>
      <c r="AX1495">
        <v>69736045</v>
      </c>
      <c r="AY1495">
        <v>1</v>
      </c>
      <c r="AZ1495">
        <v>0</v>
      </c>
      <c r="BA1495">
        <v>1531</v>
      </c>
      <c r="BB1495">
        <v>0</v>
      </c>
      <c r="BC1495">
        <v>0</v>
      </c>
      <c r="BD1495">
        <v>0</v>
      </c>
      <c r="BE1495">
        <v>0</v>
      </c>
      <c r="BF1495">
        <v>0</v>
      </c>
      <c r="BG1495">
        <v>0</v>
      </c>
      <c r="BH1495">
        <v>0</v>
      </c>
      <c r="BI1495">
        <v>0</v>
      </c>
      <c r="BJ1495">
        <v>0</v>
      </c>
      <c r="BK1495">
        <v>0</v>
      </c>
      <c r="BL1495">
        <v>0</v>
      </c>
      <c r="BM1495">
        <v>0</v>
      </c>
      <c r="BN1495">
        <v>0</v>
      </c>
      <c r="BO1495">
        <v>0</v>
      </c>
      <c r="BP1495">
        <v>0</v>
      </c>
      <c r="BQ1495">
        <v>0</v>
      </c>
      <c r="BR1495">
        <v>0</v>
      </c>
      <c r="BS1495">
        <v>0</v>
      </c>
      <c r="BT1495">
        <v>0</v>
      </c>
      <c r="BU1495">
        <v>0</v>
      </c>
      <c r="BV1495">
        <v>0</v>
      </c>
      <c r="BW1495">
        <v>0</v>
      </c>
      <c r="CU1495">
        <f>ROUND(AT1495*Source!I1804*AH1495*AL1495,0)</f>
        <v>0</v>
      </c>
      <c r="CV1495">
        <f>ROUND(Y1495*Source!I1804,9)</f>
        <v>0</v>
      </c>
      <c r="CW1495">
        <v>0</v>
      </c>
      <c r="CX1495">
        <f>ROUND(Y1495*Source!I1804,9)</f>
        <v>0</v>
      </c>
      <c r="CY1495">
        <f>AD1495</f>
        <v>9.0399999999999991</v>
      </c>
      <c r="CZ1495">
        <f>AH1495</f>
        <v>9.0399999999999991</v>
      </c>
      <c r="DA1495">
        <f>AL1495</f>
        <v>1</v>
      </c>
      <c r="DB1495">
        <f t="shared" si="699"/>
        <v>256.56</v>
      </c>
      <c r="DC1495">
        <f t="shared" si="700"/>
        <v>0</v>
      </c>
      <c r="DD1495" t="s">
        <v>3</v>
      </c>
      <c r="DE1495" t="s">
        <v>3</v>
      </c>
      <c r="DF1495">
        <f t="shared" ref="DF1495:DF1503" si="710">ROUND(ROUND(AE1495,0)*CX1495,0)</f>
        <v>0</v>
      </c>
      <c r="DG1495">
        <f t="shared" si="708"/>
        <v>0</v>
      </c>
      <c r="DH1495">
        <f t="shared" si="709"/>
        <v>0</v>
      </c>
      <c r="DI1495">
        <f t="shared" si="707"/>
        <v>0</v>
      </c>
      <c r="DJ1495">
        <f>DI1495</f>
        <v>0</v>
      </c>
      <c r="DK1495">
        <v>0</v>
      </c>
      <c r="DL1495" t="s">
        <v>3</v>
      </c>
      <c r="DM1495">
        <v>0</v>
      </c>
      <c r="DN1495" t="s">
        <v>3</v>
      </c>
      <c r="DO1495">
        <v>0</v>
      </c>
    </row>
    <row r="1496" spans="1:119" x14ac:dyDescent="0.2">
      <c r="A1496">
        <f>ROW(Source!A1804)</f>
        <v>1804</v>
      </c>
      <c r="B1496">
        <v>69726971</v>
      </c>
      <c r="C1496">
        <v>69736039</v>
      </c>
      <c r="D1496">
        <v>121548</v>
      </c>
      <c r="E1496">
        <v>1</v>
      </c>
      <c r="F1496">
        <v>1</v>
      </c>
      <c r="G1496">
        <v>1</v>
      </c>
      <c r="H1496">
        <v>1</v>
      </c>
      <c r="I1496" t="s">
        <v>36</v>
      </c>
      <c r="J1496" t="s">
        <v>3</v>
      </c>
      <c r="K1496" t="s">
        <v>981</v>
      </c>
      <c r="L1496">
        <v>608254</v>
      </c>
      <c r="N1496">
        <v>1013</v>
      </c>
      <c r="O1496" t="s">
        <v>982</v>
      </c>
      <c r="P1496" t="s">
        <v>982</v>
      </c>
      <c r="Q1496">
        <v>1</v>
      </c>
      <c r="W1496">
        <v>0</v>
      </c>
      <c r="X1496">
        <v>-185737400</v>
      </c>
      <c r="Y1496">
        <f t="shared" si="698"/>
        <v>0.18</v>
      </c>
      <c r="AA1496">
        <v>0</v>
      </c>
      <c r="AB1496">
        <v>0</v>
      </c>
      <c r="AC1496">
        <v>0</v>
      </c>
      <c r="AD1496">
        <v>0</v>
      </c>
      <c r="AE1496">
        <v>0</v>
      </c>
      <c r="AF1496">
        <v>0</v>
      </c>
      <c r="AG1496">
        <v>0</v>
      </c>
      <c r="AH1496">
        <v>0</v>
      </c>
      <c r="AI1496">
        <v>1</v>
      </c>
      <c r="AJ1496">
        <v>1</v>
      </c>
      <c r="AK1496">
        <v>1</v>
      </c>
      <c r="AL1496">
        <v>1</v>
      </c>
      <c r="AM1496">
        <v>0</v>
      </c>
      <c r="AN1496">
        <v>0</v>
      </c>
      <c r="AO1496">
        <v>1</v>
      </c>
      <c r="AP1496">
        <v>0</v>
      </c>
      <c r="AQ1496">
        <v>0</v>
      </c>
      <c r="AR1496">
        <v>0</v>
      </c>
      <c r="AS1496" t="s">
        <v>3</v>
      </c>
      <c r="AT1496">
        <v>0.18</v>
      </c>
      <c r="AU1496" t="s">
        <v>3</v>
      </c>
      <c r="AV1496">
        <v>2</v>
      </c>
      <c r="AW1496">
        <v>2</v>
      </c>
      <c r="AX1496">
        <v>69736046</v>
      </c>
      <c r="AY1496">
        <v>1</v>
      </c>
      <c r="AZ1496">
        <v>0</v>
      </c>
      <c r="BA1496">
        <v>1532</v>
      </c>
      <c r="BB1496">
        <v>0</v>
      </c>
      <c r="BC1496">
        <v>0</v>
      </c>
      <c r="BD1496">
        <v>0</v>
      </c>
      <c r="BE1496">
        <v>0</v>
      </c>
      <c r="BF1496">
        <v>0</v>
      </c>
      <c r="BG1496">
        <v>0</v>
      </c>
      <c r="BH1496">
        <v>0</v>
      </c>
      <c r="BI1496">
        <v>0</v>
      </c>
      <c r="BJ1496">
        <v>0</v>
      </c>
      <c r="BK1496">
        <v>0</v>
      </c>
      <c r="BL1496">
        <v>0</v>
      </c>
      <c r="BM1496">
        <v>0</v>
      </c>
      <c r="BN1496">
        <v>0</v>
      </c>
      <c r="BO1496">
        <v>0</v>
      </c>
      <c r="BP1496">
        <v>0</v>
      </c>
      <c r="BQ1496">
        <v>0</v>
      </c>
      <c r="BR1496">
        <v>0</v>
      </c>
      <c r="BS1496">
        <v>0</v>
      </c>
      <c r="BT1496">
        <v>0</v>
      </c>
      <c r="BU1496">
        <v>0</v>
      </c>
      <c r="BV1496">
        <v>0</v>
      </c>
      <c r="BW1496">
        <v>0</v>
      </c>
      <c r="CV1496">
        <v>0</v>
      </c>
      <c r="CW1496">
        <v>0</v>
      </c>
      <c r="CX1496">
        <f>ROUND(Y1496*Source!I1804,9)</f>
        <v>0</v>
      </c>
      <c r="CY1496">
        <f>AD1496</f>
        <v>0</v>
      </c>
      <c r="CZ1496">
        <f>AH1496</f>
        <v>0</v>
      </c>
      <c r="DA1496">
        <f>AL1496</f>
        <v>1</v>
      </c>
      <c r="DB1496">
        <f t="shared" si="699"/>
        <v>0</v>
      </c>
      <c r="DC1496">
        <f t="shared" si="700"/>
        <v>0</v>
      </c>
      <c r="DD1496" t="s">
        <v>3</v>
      </c>
      <c r="DE1496" t="s">
        <v>3</v>
      </c>
      <c r="DF1496">
        <f t="shared" si="710"/>
        <v>0</v>
      </c>
      <c r="DG1496">
        <f t="shared" si="708"/>
        <v>0</v>
      </c>
      <c r="DH1496">
        <f t="shared" si="709"/>
        <v>0</v>
      </c>
      <c r="DI1496">
        <f t="shared" si="707"/>
        <v>0</v>
      </c>
      <c r="DJ1496">
        <f>DI1496</f>
        <v>0</v>
      </c>
      <c r="DK1496">
        <v>0</v>
      </c>
      <c r="DL1496" t="s">
        <v>3</v>
      </c>
      <c r="DM1496">
        <v>0</v>
      </c>
      <c r="DN1496" t="s">
        <v>3</v>
      </c>
      <c r="DO1496">
        <v>0</v>
      </c>
    </row>
    <row r="1497" spans="1:119" x14ac:dyDescent="0.2">
      <c r="A1497">
        <f>ROW(Source!A1804)</f>
        <v>1804</v>
      </c>
      <c r="B1497">
        <v>69726971</v>
      </c>
      <c r="C1497">
        <v>69736039</v>
      </c>
      <c r="D1497">
        <v>27439630</v>
      </c>
      <c r="E1497">
        <v>1</v>
      </c>
      <c r="F1497">
        <v>1</v>
      </c>
      <c r="G1497">
        <v>1</v>
      </c>
      <c r="H1497">
        <v>2</v>
      </c>
      <c r="I1497" t="s">
        <v>986</v>
      </c>
      <c r="J1497" t="s">
        <v>987</v>
      </c>
      <c r="K1497" t="s">
        <v>988</v>
      </c>
      <c r="L1497">
        <v>1368</v>
      </c>
      <c r="N1497">
        <v>1011</v>
      </c>
      <c r="O1497" t="s">
        <v>978</v>
      </c>
      <c r="P1497" t="s">
        <v>978</v>
      </c>
      <c r="Q1497">
        <v>1</v>
      </c>
      <c r="W1497">
        <v>0</v>
      </c>
      <c r="X1497">
        <v>-72110300</v>
      </c>
      <c r="Y1497">
        <f t="shared" si="698"/>
        <v>0.18</v>
      </c>
      <c r="AA1497">
        <v>0</v>
      </c>
      <c r="AB1497">
        <v>31.27</v>
      </c>
      <c r="AC1497">
        <v>13.61</v>
      </c>
      <c r="AD1497">
        <v>0</v>
      </c>
      <c r="AE1497">
        <v>0</v>
      </c>
      <c r="AF1497">
        <v>31.27</v>
      </c>
      <c r="AG1497">
        <v>13.61</v>
      </c>
      <c r="AH1497">
        <v>0</v>
      </c>
      <c r="AI1497">
        <v>1</v>
      </c>
      <c r="AJ1497">
        <v>1</v>
      </c>
      <c r="AK1497">
        <v>1</v>
      </c>
      <c r="AL1497">
        <v>1</v>
      </c>
      <c r="AM1497">
        <v>0</v>
      </c>
      <c r="AN1497">
        <v>0</v>
      </c>
      <c r="AO1497">
        <v>1</v>
      </c>
      <c r="AP1497">
        <v>0</v>
      </c>
      <c r="AQ1497">
        <v>0</v>
      </c>
      <c r="AR1497">
        <v>0</v>
      </c>
      <c r="AS1497" t="s">
        <v>3</v>
      </c>
      <c r="AT1497">
        <v>0.18</v>
      </c>
      <c r="AU1497" t="s">
        <v>3</v>
      </c>
      <c r="AV1497">
        <v>0</v>
      </c>
      <c r="AW1497">
        <v>2</v>
      </c>
      <c r="AX1497">
        <v>69736047</v>
      </c>
      <c r="AY1497">
        <v>1</v>
      </c>
      <c r="AZ1497">
        <v>0</v>
      </c>
      <c r="BA1497">
        <v>1533</v>
      </c>
      <c r="BB1497">
        <v>0</v>
      </c>
      <c r="BC1497">
        <v>0</v>
      </c>
      <c r="BD1497">
        <v>0</v>
      </c>
      <c r="BE1497">
        <v>0</v>
      </c>
      <c r="BF1497">
        <v>0</v>
      </c>
      <c r="BG1497">
        <v>0</v>
      </c>
      <c r="BH1497">
        <v>0</v>
      </c>
      <c r="BI1497">
        <v>0</v>
      </c>
      <c r="BJ1497">
        <v>0</v>
      </c>
      <c r="BK1497">
        <v>0</v>
      </c>
      <c r="BL1497">
        <v>0</v>
      </c>
      <c r="BM1497">
        <v>0</v>
      </c>
      <c r="BN1497">
        <v>0</v>
      </c>
      <c r="BO1497">
        <v>0</v>
      </c>
      <c r="BP1497">
        <v>0</v>
      </c>
      <c r="BQ1497">
        <v>0</v>
      </c>
      <c r="BR1497">
        <v>0</v>
      </c>
      <c r="BS1497">
        <v>0</v>
      </c>
      <c r="BT1497">
        <v>0</v>
      </c>
      <c r="BU1497">
        <v>0</v>
      </c>
      <c r="BV1497">
        <v>0</v>
      </c>
      <c r="BW1497">
        <v>0</v>
      </c>
      <c r="CV1497">
        <v>0</v>
      </c>
      <c r="CW1497">
        <f>ROUND(Y1497*Source!I1804*DO1497,9)</f>
        <v>0</v>
      </c>
      <c r="CX1497">
        <f>ROUND(Y1497*Source!I1804,9)</f>
        <v>0</v>
      </c>
      <c r="CY1497">
        <f>AB1497</f>
        <v>31.27</v>
      </c>
      <c r="CZ1497">
        <f>AF1497</f>
        <v>31.27</v>
      </c>
      <c r="DA1497">
        <f>AJ1497</f>
        <v>1</v>
      </c>
      <c r="DB1497">
        <f t="shared" si="699"/>
        <v>5.63</v>
      </c>
      <c r="DC1497">
        <f t="shared" si="700"/>
        <v>2.4500000000000002</v>
      </c>
      <c r="DD1497" t="s">
        <v>3</v>
      </c>
      <c r="DE1497" t="s">
        <v>3</v>
      </c>
      <c r="DF1497">
        <f t="shared" si="710"/>
        <v>0</v>
      </c>
      <c r="DG1497">
        <f t="shared" si="708"/>
        <v>0</v>
      </c>
      <c r="DH1497">
        <f t="shared" si="709"/>
        <v>0</v>
      </c>
      <c r="DI1497">
        <f t="shared" si="707"/>
        <v>0</v>
      </c>
      <c r="DJ1497">
        <f>DG1497</f>
        <v>0</v>
      </c>
      <c r="DK1497">
        <v>0</v>
      </c>
      <c r="DL1497" t="s">
        <v>3</v>
      </c>
      <c r="DM1497">
        <v>0</v>
      </c>
      <c r="DN1497" t="s">
        <v>3</v>
      </c>
      <c r="DO1497">
        <v>0</v>
      </c>
    </row>
    <row r="1498" spans="1:119" x14ac:dyDescent="0.2">
      <c r="A1498">
        <f>ROW(Source!A1804)</f>
        <v>1804</v>
      </c>
      <c r="B1498">
        <v>69726971</v>
      </c>
      <c r="C1498">
        <v>69736039</v>
      </c>
      <c r="D1498">
        <v>27441327</v>
      </c>
      <c r="E1498">
        <v>1</v>
      </c>
      <c r="F1498">
        <v>1</v>
      </c>
      <c r="G1498">
        <v>1</v>
      </c>
      <c r="H1498">
        <v>2</v>
      </c>
      <c r="I1498" t="s">
        <v>975</v>
      </c>
      <c r="J1498" t="s">
        <v>976</v>
      </c>
      <c r="K1498" t="s">
        <v>977</v>
      </c>
      <c r="L1498">
        <v>1368</v>
      </c>
      <c r="N1498">
        <v>1011</v>
      </c>
      <c r="O1498" t="s">
        <v>978</v>
      </c>
      <c r="P1498" t="s">
        <v>978</v>
      </c>
      <c r="Q1498">
        <v>1</v>
      </c>
      <c r="W1498">
        <v>0</v>
      </c>
      <c r="X1498">
        <v>-1583389094</v>
      </c>
      <c r="Y1498">
        <f t="shared" si="698"/>
        <v>0.98</v>
      </c>
      <c r="AA1498">
        <v>0</v>
      </c>
      <c r="AB1498">
        <v>93.37</v>
      </c>
      <c r="AC1498">
        <v>11.69</v>
      </c>
      <c r="AD1498">
        <v>0</v>
      </c>
      <c r="AE1498">
        <v>0</v>
      </c>
      <c r="AF1498">
        <v>93.37</v>
      </c>
      <c r="AG1498">
        <v>11.69</v>
      </c>
      <c r="AH1498">
        <v>0</v>
      </c>
      <c r="AI1498">
        <v>1</v>
      </c>
      <c r="AJ1498">
        <v>1</v>
      </c>
      <c r="AK1498">
        <v>1</v>
      </c>
      <c r="AL1498">
        <v>1</v>
      </c>
      <c r="AM1498">
        <v>0</v>
      </c>
      <c r="AN1498">
        <v>0</v>
      </c>
      <c r="AO1498">
        <v>1</v>
      </c>
      <c r="AP1498">
        <v>0</v>
      </c>
      <c r="AQ1498">
        <v>0</v>
      </c>
      <c r="AR1498">
        <v>0</v>
      </c>
      <c r="AS1498" t="s">
        <v>3</v>
      </c>
      <c r="AT1498">
        <v>0.98</v>
      </c>
      <c r="AU1498" t="s">
        <v>3</v>
      </c>
      <c r="AV1498">
        <v>0</v>
      </c>
      <c r="AW1498">
        <v>2</v>
      </c>
      <c r="AX1498">
        <v>69736048</v>
      </c>
      <c r="AY1498">
        <v>1</v>
      </c>
      <c r="AZ1498">
        <v>0</v>
      </c>
      <c r="BA1498">
        <v>1534</v>
      </c>
      <c r="BB1498">
        <v>0</v>
      </c>
      <c r="BC1498">
        <v>0</v>
      </c>
      <c r="BD1498">
        <v>0</v>
      </c>
      <c r="BE1498">
        <v>0</v>
      </c>
      <c r="BF1498">
        <v>0</v>
      </c>
      <c r="BG1498">
        <v>0</v>
      </c>
      <c r="BH1498">
        <v>0</v>
      </c>
      <c r="BI1498">
        <v>0</v>
      </c>
      <c r="BJ1498">
        <v>0</v>
      </c>
      <c r="BK1498">
        <v>0</v>
      </c>
      <c r="BL1498">
        <v>0</v>
      </c>
      <c r="BM1498">
        <v>0</v>
      </c>
      <c r="BN1498">
        <v>0</v>
      </c>
      <c r="BO1498">
        <v>0</v>
      </c>
      <c r="BP1498">
        <v>0</v>
      </c>
      <c r="BQ1498">
        <v>0</v>
      </c>
      <c r="BR1498">
        <v>0</v>
      </c>
      <c r="BS1498">
        <v>0</v>
      </c>
      <c r="BT1498">
        <v>0</v>
      </c>
      <c r="BU1498">
        <v>0</v>
      </c>
      <c r="BV1498">
        <v>0</v>
      </c>
      <c r="BW1498">
        <v>0</v>
      </c>
      <c r="CV1498">
        <v>0</v>
      </c>
      <c r="CW1498">
        <f>ROUND(Y1498*Source!I1804*DO1498,9)</f>
        <v>0</v>
      </c>
      <c r="CX1498">
        <f>ROUND(Y1498*Source!I1804,9)</f>
        <v>0</v>
      </c>
      <c r="CY1498">
        <f>AB1498</f>
        <v>93.37</v>
      </c>
      <c r="CZ1498">
        <f>AF1498</f>
        <v>93.37</v>
      </c>
      <c r="DA1498">
        <f>AJ1498</f>
        <v>1</v>
      </c>
      <c r="DB1498">
        <f t="shared" si="699"/>
        <v>91.5</v>
      </c>
      <c r="DC1498">
        <f t="shared" si="700"/>
        <v>11.46</v>
      </c>
      <c r="DD1498" t="s">
        <v>3</v>
      </c>
      <c r="DE1498" t="s">
        <v>3</v>
      </c>
      <c r="DF1498">
        <f t="shared" si="710"/>
        <v>0</v>
      </c>
      <c r="DG1498">
        <f t="shared" si="708"/>
        <v>0</v>
      </c>
      <c r="DH1498">
        <f t="shared" si="709"/>
        <v>0</v>
      </c>
      <c r="DI1498">
        <f t="shared" si="707"/>
        <v>0</v>
      </c>
      <c r="DJ1498">
        <f>DG1498</f>
        <v>0</v>
      </c>
      <c r="DK1498">
        <v>0</v>
      </c>
      <c r="DL1498" t="s">
        <v>3</v>
      </c>
      <c r="DM1498">
        <v>0</v>
      </c>
      <c r="DN1498" t="s">
        <v>3</v>
      </c>
      <c r="DO1498">
        <v>0</v>
      </c>
    </row>
    <row r="1499" spans="1:119" x14ac:dyDescent="0.2">
      <c r="A1499">
        <f>ROW(Source!A1804)</f>
        <v>1804</v>
      </c>
      <c r="B1499">
        <v>69726971</v>
      </c>
      <c r="C1499">
        <v>69736039</v>
      </c>
      <c r="D1499">
        <v>27382752</v>
      </c>
      <c r="E1499">
        <v>1</v>
      </c>
      <c r="F1499">
        <v>1</v>
      </c>
      <c r="G1499">
        <v>1</v>
      </c>
      <c r="H1499">
        <v>3</v>
      </c>
      <c r="I1499" t="s">
        <v>713</v>
      </c>
      <c r="J1499" t="s">
        <v>769</v>
      </c>
      <c r="K1499" t="s">
        <v>714</v>
      </c>
      <c r="L1499">
        <v>1339</v>
      </c>
      <c r="N1499">
        <v>1007</v>
      </c>
      <c r="O1499" t="s">
        <v>40</v>
      </c>
      <c r="P1499" t="s">
        <v>40</v>
      </c>
      <c r="Q1499">
        <v>1</v>
      </c>
      <c r="W1499">
        <v>0</v>
      </c>
      <c r="X1499">
        <v>791100629</v>
      </c>
      <c r="Y1499">
        <f t="shared" si="698"/>
        <v>4.1176469999999998</v>
      </c>
      <c r="AA1499">
        <v>780.05</v>
      </c>
      <c r="AB1499">
        <v>0</v>
      </c>
      <c r="AC1499">
        <v>0</v>
      </c>
      <c r="AD1499">
        <v>0</v>
      </c>
      <c r="AE1499">
        <v>780.05</v>
      </c>
      <c r="AF1499">
        <v>0</v>
      </c>
      <c r="AG1499">
        <v>0</v>
      </c>
      <c r="AH1499">
        <v>0</v>
      </c>
      <c r="AI1499">
        <v>1</v>
      </c>
      <c r="AJ1499">
        <v>1</v>
      </c>
      <c r="AK1499">
        <v>1</v>
      </c>
      <c r="AL1499">
        <v>1</v>
      </c>
      <c r="AM1499">
        <v>0</v>
      </c>
      <c r="AN1499">
        <v>0</v>
      </c>
      <c r="AO1499">
        <v>0</v>
      </c>
      <c r="AP1499">
        <v>1</v>
      </c>
      <c r="AQ1499">
        <v>0</v>
      </c>
      <c r="AR1499">
        <v>0</v>
      </c>
      <c r="AS1499" t="s">
        <v>3</v>
      </c>
      <c r="AT1499">
        <v>4.1176469999999998</v>
      </c>
      <c r="AU1499" t="s">
        <v>3</v>
      </c>
      <c r="AV1499">
        <v>0</v>
      </c>
      <c r="AW1499">
        <v>1</v>
      </c>
      <c r="AX1499">
        <v>-1</v>
      </c>
      <c r="AY1499">
        <v>0</v>
      </c>
      <c r="AZ1499">
        <v>0</v>
      </c>
      <c r="BA1499" t="s">
        <v>3</v>
      </c>
      <c r="BB1499">
        <v>0</v>
      </c>
      <c r="BC1499">
        <v>0</v>
      </c>
      <c r="BD1499">
        <v>0</v>
      </c>
      <c r="BE1499">
        <v>0</v>
      </c>
      <c r="BF1499">
        <v>0</v>
      </c>
      <c r="BG1499">
        <v>0</v>
      </c>
      <c r="BH1499">
        <v>0</v>
      </c>
      <c r="BI1499">
        <v>0</v>
      </c>
      <c r="BJ1499">
        <v>0</v>
      </c>
      <c r="BK1499">
        <v>0</v>
      </c>
      <c r="BL1499">
        <v>0</v>
      </c>
      <c r="BM1499">
        <v>0</v>
      </c>
      <c r="BN1499">
        <v>0</v>
      </c>
      <c r="BO1499">
        <v>0</v>
      </c>
      <c r="BP1499">
        <v>0</v>
      </c>
      <c r="BQ1499">
        <v>0</v>
      </c>
      <c r="BR1499">
        <v>0</v>
      </c>
      <c r="BS1499">
        <v>0</v>
      </c>
      <c r="BT1499">
        <v>0</v>
      </c>
      <c r="BU1499">
        <v>0</v>
      </c>
      <c r="BV1499">
        <v>0</v>
      </c>
      <c r="BW1499">
        <v>0</v>
      </c>
      <c r="CV1499">
        <v>0</v>
      </c>
      <c r="CW1499">
        <v>0</v>
      </c>
      <c r="CX1499">
        <f>ROUND(Y1499*Source!I1804,9)</f>
        <v>0</v>
      </c>
      <c r="CY1499">
        <f>AA1499</f>
        <v>780.05</v>
      </c>
      <c r="CZ1499">
        <f>AE1499</f>
        <v>780.05</v>
      </c>
      <c r="DA1499">
        <f>AI1499</f>
        <v>1</v>
      </c>
      <c r="DB1499">
        <f t="shared" si="699"/>
        <v>3211.97</v>
      </c>
      <c r="DC1499">
        <f t="shared" si="700"/>
        <v>0</v>
      </c>
      <c r="DD1499" t="s">
        <v>3</v>
      </c>
      <c r="DE1499" t="s">
        <v>3</v>
      </c>
      <c r="DF1499">
        <f t="shared" si="710"/>
        <v>0</v>
      </c>
      <c r="DG1499">
        <f t="shared" si="708"/>
        <v>0</v>
      </c>
      <c r="DH1499">
        <f t="shared" si="709"/>
        <v>0</v>
      </c>
      <c r="DI1499">
        <f t="shared" si="707"/>
        <v>0</v>
      </c>
      <c r="DJ1499">
        <f>DF1499</f>
        <v>0</v>
      </c>
      <c r="DK1499">
        <v>0</v>
      </c>
      <c r="DL1499" t="s">
        <v>3</v>
      </c>
      <c r="DM1499">
        <v>0</v>
      </c>
      <c r="DN1499" t="s">
        <v>3</v>
      </c>
      <c r="DO1499">
        <v>0</v>
      </c>
    </row>
    <row r="1500" spans="1:119" x14ac:dyDescent="0.2">
      <c r="A1500">
        <f>ROW(Source!A1805)</f>
        <v>1805</v>
      </c>
      <c r="B1500">
        <v>69726884</v>
      </c>
      <c r="C1500">
        <v>69736039</v>
      </c>
      <c r="D1500">
        <v>27498288</v>
      </c>
      <c r="E1500">
        <v>1</v>
      </c>
      <c r="F1500">
        <v>1</v>
      </c>
      <c r="G1500">
        <v>1</v>
      </c>
      <c r="H1500">
        <v>1</v>
      </c>
      <c r="I1500" t="s">
        <v>1054</v>
      </c>
      <c r="J1500" t="s">
        <v>3</v>
      </c>
      <c r="K1500" t="s">
        <v>1055</v>
      </c>
      <c r="L1500">
        <v>1369</v>
      </c>
      <c r="N1500">
        <v>1013</v>
      </c>
      <c r="O1500" t="s">
        <v>974</v>
      </c>
      <c r="P1500" t="s">
        <v>974</v>
      </c>
      <c r="Q1500">
        <v>1</v>
      </c>
      <c r="W1500">
        <v>0</v>
      </c>
      <c r="X1500">
        <v>1223303326</v>
      </c>
      <c r="Y1500">
        <f t="shared" si="698"/>
        <v>28.38</v>
      </c>
      <c r="AA1500">
        <v>0</v>
      </c>
      <c r="AB1500">
        <v>0</v>
      </c>
      <c r="AC1500">
        <v>0</v>
      </c>
      <c r="AD1500">
        <v>229.25</v>
      </c>
      <c r="AE1500">
        <v>0</v>
      </c>
      <c r="AF1500">
        <v>0</v>
      </c>
      <c r="AG1500">
        <v>0</v>
      </c>
      <c r="AH1500">
        <v>9.0399999999999991</v>
      </c>
      <c r="AI1500">
        <v>1</v>
      </c>
      <c r="AJ1500">
        <v>1</v>
      </c>
      <c r="AK1500">
        <v>1</v>
      </c>
      <c r="AL1500">
        <v>25.36</v>
      </c>
      <c r="AM1500">
        <v>5</v>
      </c>
      <c r="AN1500">
        <v>0</v>
      </c>
      <c r="AO1500">
        <v>1</v>
      </c>
      <c r="AP1500">
        <v>0</v>
      </c>
      <c r="AQ1500">
        <v>0</v>
      </c>
      <c r="AR1500">
        <v>0</v>
      </c>
      <c r="AS1500" t="s">
        <v>3</v>
      </c>
      <c r="AT1500">
        <v>28.38</v>
      </c>
      <c r="AU1500" t="s">
        <v>3</v>
      </c>
      <c r="AV1500">
        <v>1</v>
      </c>
      <c r="AW1500">
        <v>2</v>
      </c>
      <c r="AX1500">
        <v>69736045</v>
      </c>
      <c r="AY1500">
        <v>1</v>
      </c>
      <c r="AZ1500">
        <v>0</v>
      </c>
      <c r="BA1500">
        <v>1536</v>
      </c>
      <c r="BB1500">
        <v>0</v>
      </c>
      <c r="BC1500">
        <v>0</v>
      </c>
      <c r="BD1500">
        <v>0</v>
      </c>
      <c r="BE1500">
        <v>0</v>
      </c>
      <c r="BF1500">
        <v>0</v>
      </c>
      <c r="BG1500">
        <v>0</v>
      </c>
      <c r="BH1500">
        <v>0</v>
      </c>
      <c r="BI1500">
        <v>0</v>
      </c>
      <c r="BJ1500">
        <v>0</v>
      </c>
      <c r="BK1500">
        <v>0</v>
      </c>
      <c r="BL1500">
        <v>0</v>
      </c>
      <c r="BM1500">
        <v>0</v>
      </c>
      <c r="BN1500">
        <v>0</v>
      </c>
      <c r="BO1500">
        <v>0</v>
      </c>
      <c r="BP1500">
        <v>0</v>
      </c>
      <c r="BQ1500">
        <v>0</v>
      </c>
      <c r="BR1500">
        <v>0</v>
      </c>
      <c r="BS1500">
        <v>0</v>
      </c>
      <c r="BT1500">
        <v>0</v>
      </c>
      <c r="BU1500">
        <v>0</v>
      </c>
      <c r="BV1500">
        <v>0</v>
      </c>
      <c r="BW1500">
        <v>0</v>
      </c>
      <c r="CU1500">
        <f>ROUND(AT1500*Source!I1805*AH1500*AL1500,0)</f>
        <v>0</v>
      </c>
      <c r="CV1500">
        <f>ROUND(Y1500*Source!I1805,9)</f>
        <v>0</v>
      </c>
      <c r="CW1500">
        <v>0</v>
      </c>
      <c r="CX1500">
        <f>ROUND(Y1500*Source!I1805,9)</f>
        <v>0</v>
      </c>
      <c r="CY1500">
        <f>AD1500</f>
        <v>229.25</v>
      </c>
      <c r="CZ1500">
        <f>AH1500</f>
        <v>9.0399999999999991</v>
      </c>
      <c r="DA1500">
        <f>AL1500</f>
        <v>25.36</v>
      </c>
      <c r="DB1500">
        <f t="shared" si="699"/>
        <v>256.56</v>
      </c>
      <c r="DC1500">
        <f t="shared" si="700"/>
        <v>0</v>
      </c>
      <c r="DD1500" t="s">
        <v>3</v>
      </c>
      <c r="DE1500" t="s">
        <v>3</v>
      </c>
      <c r="DF1500">
        <f t="shared" si="710"/>
        <v>0</v>
      </c>
      <c r="DG1500">
        <f t="shared" si="708"/>
        <v>0</v>
      </c>
      <c r="DH1500">
        <f t="shared" si="709"/>
        <v>0</v>
      </c>
      <c r="DI1500">
        <f>ROUND(ROUND(AH1500*AL1500,0)*CX1500,0)</f>
        <v>0</v>
      </c>
      <c r="DJ1500">
        <f>DI1500</f>
        <v>0</v>
      </c>
      <c r="DK1500">
        <v>0</v>
      </c>
      <c r="DL1500" t="s">
        <v>3</v>
      </c>
      <c r="DM1500">
        <v>0</v>
      </c>
      <c r="DN1500" t="s">
        <v>3</v>
      </c>
      <c r="DO1500">
        <v>0</v>
      </c>
    </row>
    <row r="1501" spans="1:119" x14ac:dyDescent="0.2">
      <c r="A1501">
        <f>ROW(Source!A1805)</f>
        <v>1805</v>
      </c>
      <c r="B1501">
        <v>69726884</v>
      </c>
      <c r="C1501">
        <v>69736039</v>
      </c>
      <c r="D1501">
        <v>121548</v>
      </c>
      <c r="E1501">
        <v>1</v>
      </c>
      <c r="F1501">
        <v>1</v>
      </c>
      <c r="G1501">
        <v>1</v>
      </c>
      <c r="H1501">
        <v>1</v>
      </c>
      <c r="I1501" t="s">
        <v>36</v>
      </c>
      <c r="J1501" t="s">
        <v>3</v>
      </c>
      <c r="K1501" t="s">
        <v>981</v>
      </c>
      <c r="L1501">
        <v>608254</v>
      </c>
      <c r="N1501">
        <v>1013</v>
      </c>
      <c r="O1501" t="s">
        <v>982</v>
      </c>
      <c r="P1501" t="s">
        <v>982</v>
      </c>
      <c r="Q1501">
        <v>1</v>
      </c>
      <c r="W1501">
        <v>0</v>
      </c>
      <c r="X1501">
        <v>-185737400</v>
      </c>
      <c r="Y1501">
        <f t="shared" si="698"/>
        <v>0.18</v>
      </c>
      <c r="AA1501">
        <v>0</v>
      </c>
      <c r="AB1501">
        <v>0</v>
      </c>
      <c r="AC1501">
        <v>0</v>
      </c>
      <c r="AD1501">
        <v>0</v>
      </c>
      <c r="AE1501">
        <v>0</v>
      </c>
      <c r="AF1501">
        <v>0</v>
      </c>
      <c r="AG1501">
        <v>0</v>
      </c>
      <c r="AH1501">
        <v>0</v>
      </c>
      <c r="AI1501">
        <v>1</v>
      </c>
      <c r="AJ1501">
        <v>1</v>
      </c>
      <c r="AK1501">
        <v>19.8</v>
      </c>
      <c r="AL1501">
        <v>1</v>
      </c>
      <c r="AM1501">
        <v>5</v>
      </c>
      <c r="AN1501">
        <v>0</v>
      </c>
      <c r="AO1501">
        <v>1</v>
      </c>
      <c r="AP1501">
        <v>0</v>
      </c>
      <c r="AQ1501">
        <v>0</v>
      </c>
      <c r="AR1501">
        <v>0</v>
      </c>
      <c r="AS1501" t="s">
        <v>3</v>
      </c>
      <c r="AT1501">
        <v>0.18</v>
      </c>
      <c r="AU1501" t="s">
        <v>3</v>
      </c>
      <c r="AV1501">
        <v>2</v>
      </c>
      <c r="AW1501">
        <v>2</v>
      </c>
      <c r="AX1501">
        <v>69736046</v>
      </c>
      <c r="AY1501">
        <v>1</v>
      </c>
      <c r="AZ1501">
        <v>0</v>
      </c>
      <c r="BA1501">
        <v>1537</v>
      </c>
      <c r="BB1501">
        <v>0</v>
      </c>
      <c r="BC1501">
        <v>0</v>
      </c>
      <c r="BD1501">
        <v>0</v>
      </c>
      <c r="BE1501">
        <v>0</v>
      </c>
      <c r="BF1501">
        <v>0</v>
      </c>
      <c r="BG1501">
        <v>0</v>
      </c>
      <c r="BH1501">
        <v>0</v>
      </c>
      <c r="BI1501">
        <v>0</v>
      </c>
      <c r="BJ1501">
        <v>0</v>
      </c>
      <c r="BK1501">
        <v>0</v>
      </c>
      <c r="BL1501">
        <v>0</v>
      </c>
      <c r="BM1501">
        <v>0</v>
      </c>
      <c r="BN1501">
        <v>0</v>
      </c>
      <c r="BO1501">
        <v>0</v>
      </c>
      <c r="BP1501">
        <v>0</v>
      </c>
      <c r="BQ1501">
        <v>0</v>
      </c>
      <c r="BR1501">
        <v>0</v>
      </c>
      <c r="BS1501">
        <v>0</v>
      </c>
      <c r="BT1501">
        <v>0</v>
      </c>
      <c r="BU1501">
        <v>0</v>
      </c>
      <c r="BV1501">
        <v>0</v>
      </c>
      <c r="BW1501">
        <v>0</v>
      </c>
      <c r="CV1501">
        <v>0</v>
      </c>
      <c r="CW1501">
        <v>0</v>
      </c>
      <c r="CX1501">
        <f>ROUND(Y1501*Source!I1805,9)</f>
        <v>0</v>
      </c>
      <c r="CY1501">
        <f>AD1501</f>
        <v>0</v>
      </c>
      <c r="CZ1501">
        <f>AH1501</f>
        <v>0</v>
      </c>
      <c r="DA1501">
        <f>AL1501</f>
        <v>1</v>
      </c>
      <c r="DB1501">
        <f t="shared" si="699"/>
        <v>0</v>
      </c>
      <c r="DC1501">
        <f t="shared" si="700"/>
        <v>0</v>
      </c>
      <c r="DD1501" t="s">
        <v>3</v>
      </c>
      <c r="DE1501" t="s">
        <v>3</v>
      </c>
      <c r="DF1501">
        <f t="shared" si="710"/>
        <v>0</v>
      </c>
      <c r="DG1501">
        <f t="shared" si="708"/>
        <v>0</v>
      </c>
      <c r="DH1501">
        <f>ROUND(ROUND(AG1501*AK1501,0)*CX1501,0)</f>
        <v>0</v>
      </c>
      <c r="DI1501">
        <f t="shared" ref="DI1501:DI1507" si="711">ROUND(ROUND(AH1501,0)*CX1501,0)</f>
        <v>0</v>
      </c>
      <c r="DJ1501">
        <f>DI1501</f>
        <v>0</v>
      </c>
      <c r="DK1501">
        <v>0</v>
      </c>
      <c r="DL1501" t="s">
        <v>3</v>
      </c>
      <c r="DM1501">
        <v>0</v>
      </c>
      <c r="DN1501" t="s">
        <v>3</v>
      </c>
      <c r="DO1501">
        <v>0</v>
      </c>
    </row>
    <row r="1502" spans="1:119" x14ac:dyDescent="0.2">
      <c r="A1502">
        <f>ROW(Source!A1805)</f>
        <v>1805</v>
      </c>
      <c r="B1502">
        <v>69726884</v>
      </c>
      <c r="C1502">
        <v>69736039</v>
      </c>
      <c r="D1502">
        <v>27439630</v>
      </c>
      <c r="E1502">
        <v>1</v>
      </c>
      <c r="F1502">
        <v>1</v>
      </c>
      <c r="G1502">
        <v>1</v>
      </c>
      <c r="H1502">
        <v>2</v>
      </c>
      <c r="I1502" t="s">
        <v>986</v>
      </c>
      <c r="J1502" t="s">
        <v>987</v>
      </c>
      <c r="K1502" t="s">
        <v>988</v>
      </c>
      <c r="L1502">
        <v>1368</v>
      </c>
      <c r="N1502">
        <v>1011</v>
      </c>
      <c r="O1502" t="s">
        <v>978</v>
      </c>
      <c r="P1502" t="s">
        <v>978</v>
      </c>
      <c r="Q1502">
        <v>1</v>
      </c>
      <c r="W1502">
        <v>0</v>
      </c>
      <c r="X1502">
        <v>-72110300</v>
      </c>
      <c r="Y1502">
        <f t="shared" si="698"/>
        <v>0.18</v>
      </c>
      <c r="AA1502">
        <v>0</v>
      </c>
      <c r="AB1502">
        <v>245.16</v>
      </c>
      <c r="AC1502">
        <v>269.48</v>
      </c>
      <c r="AD1502">
        <v>0</v>
      </c>
      <c r="AE1502">
        <v>0</v>
      </c>
      <c r="AF1502">
        <v>31.27</v>
      </c>
      <c r="AG1502">
        <v>13.61</v>
      </c>
      <c r="AH1502">
        <v>0</v>
      </c>
      <c r="AI1502">
        <v>1</v>
      </c>
      <c r="AJ1502">
        <v>7.84</v>
      </c>
      <c r="AK1502">
        <v>19.8</v>
      </c>
      <c r="AL1502">
        <v>1</v>
      </c>
      <c r="AM1502">
        <v>5</v>
      </c>
      <c r="AN1502">
        <v>0</v>
      </c>
      <c r="AO1502">
        <v>1</v>
      </c>
      <c r="AP1502">
        <v>0</v>
      </c>
      <c r="AQ1502">
        <v>0</v>
      </c>
      <c r="AR1502">
        <v>0</v>
      </c>
      <c r="AS1502" t="s">
        <v>3</v>
      </c>
      <c r="AT1502">
        <v>0.18</v>
      </c>
      <c r="AU1502" t="s">
        <v>3</v>
      </c>
      <c r="AV1502">
        <v>0</v>
      </c>
      <c r="AW1502">
        <v>2</v>
      </c>
      <c r="AX1502">
        <v>69736047</v>
      </c>
      <c r="AY1502">
        <v>1</v>
      </c>
      <c r="AZ1502">
        <v>0</v>
      </c>
      <c r="BA1502">
        <v>1538</v>
      </c>
      <c r="BB1502">
        <v>0</v>
      </c>
      <c r="BC1502">
        <v>0</v>
      </c>
      <c r="BD1502">
        <v>0</v>
      </c>
      <c r="BE1502">
        <v>0</v>
      </c>
      <c r="BF1502">
        <v>0</v>
      </c>
      <c r="BG1502">
        <v>0</v>
      </c>
      <c r="BH1502">
        <v>0</v>
      </c>
      <c r="BI1502">
        <v>0</v>
      </c>
      <c r="BJ1502">
        <v>0</v>
      </c>
      <c r="BK1502">
        <v>0</v>
      </c>
      <c r="BL1502">
        <v>0</v>
      </c>
      <c r="BM1502">
        <v>0</v>
      </c>
      <c r="BN1502">
        <v>0</v>
      </c>
      <c r="BO1502">
        <v>0</v>
      </c>
      <c r="BP1502">
        <v>0</v>
      </c>
      <c r="BQ1502">
        <v>0</v>
      </c>
      <c r="BR1502">
        <v>0</v>
      </c>
      <c r="BS1502">
        <v>0</v>
      </c>
      <c r="BT1502">
        <v>0</v>
      </c>
      <c r="BU1502">
        <v>0</v>
      </c>
      <c r="BV1502">
        <v>0</v>
      </c>
      <c r="BW1502">
        <v>0</v>
      </c>
      <c r="CV1502">
        <v>0</v>
      </c>
      <c r="CW1502">
        <f>ROUND(Y1502*Source!I1805*DO1502,9)</f>
        <v>0</v>
      </c>
      <c r="CX1502">
        <f>ROUND(Y1502*Source!I1805,9)</f>
        <v>0</v>
      </c>
      <c r="CY1502">
        <f>AB1502</f>
        <v>245.16</v>
      </c>
      <c r="CZ1502">
        <f>AF1502</f>
        <v>31.27</v>
      </c>
      <c r="DA1502">
        <f>AJ1502</f>
        <v>7.84</v>
      </c>
      <c r="DB1502">
        <f t="shared" si="699"/>
        <v>5.63</v>
      </c>
      <c r="DC1502">
        <f t="shared" si="700"/>
        <v>2.4500000000000002</v>
      </c>
      <c r="DD1502" t="s">
        <v>3</v>
      </c>
      <c r="DE1502" t="s">
        <v>3</v>
      </c>
      <c r="DF1502">
        <f t="shared" si="710"/>
        <v>0</v>
      </c>
      <c r="DG1502">
        <f>ROUND(ROUND(AF1502*AJ1502,0)*CX1502,0)</f>
        <v>0</v>
      </c>
      <c r="DH1502">
        <f>ROUND(ROUND(AG1502*AK1502,0)*CX1502,0)</f>
        <v>0</v>
      </c>
      <c r="DI1502">
        <f t="shared" si="711"/>
        <v>0</v>
      </c>
      <c r="DJ1502">
        <f>DG1502</f>
        <v>0</v>
      </c>
      <c r="DK1502">
        <v>0</v>
      </c>
      <c r="DL1502" t="s">
        <v>3</v>
      </c>
      <c r="DM1502">
        <v>0</v>
      </c>
      <c r="DN1502" t="s">
        <v>3</v>
      </c>
      <c r="DO1502">
        <v>0</v>
      </c>
    </row>
    <row r="1503" spans="1:119" x14ac:dyDescent="0.2">
      <c r="A1503">
        <f>ROW(Source!A1805)</f>
        <v>1805</v>
      </c>
      <c r="B1503">
        <v>69726884</v>
      </c>
      <c r="C1503">
        <v>69736039</v>
      </c>
      <c r="D1503">
        <v>27441327</v>
      </c>
      <c r="E1503">
        <v>1</v>
      </c>
      <c r="F1503">
        <v>1</v>
      </c>
      <c r="G1503">
        <v>1</v>
      </c>
      <c r="H1503">
        <v>2</v>
      </c>
      <c r="I1503" t="s">
        <v>975</v>
      </c>
      <c r="J1503" t="s">
        <v>976</v>
      </c>
      <c r="K1503" t="s">
        <v>977</v>
      </c>
      <c r="L1503">
        <v>1368</v>
      </c>
      <c r="N1503">
        <v>1011</v>
      </c>
      <c r="O1503" t="s">
        <v>978</v>
      </c>
      <c r="P1503" t="s">
        <v>978</v>
      </c>
      <c r="Q1503">
        <v>1</v>
      </c>
      <c r="W1503">
        <v>0</v>
      </c>
      <c r="X1503">
        <v>-1583389094</v>
      </c>
      <c r="Y1503">
        <f t="shared" ref="Y1503:Y1534" si="712">AT1503</f>
        <v>0.98</v>
      </c>
      <c r="AA1503">
        <v>0</v>
      </c>
      <c r="AB1503">
        <v>732.02</v>
      </c>
      <c r="AC1503">
        <v>231.46</v>
      </c>
      <c r="AD1503">
        <v>0</v>
      </c>
      <c r="AE1503">
        <v>0</v>
      </c>
      <c r="AF1503">
        <v>93.37</v>
      </c>
      <c r="AG1503">
        <v>11.69</v>
      </c>
      <c r="AH1503">
        <v>0</v>
      </c>
      <c r="AI1503">
        <v>1</v>
      </c>
      <c r="AJ1503">
        <v>7.84</v>
      </c>
      <c r="AK1503">
        <v>19.8</v>
      </c>
      <c r="AL1503">
        <v>1</v>
      </c>
      <c r="AM1503">
        <v>5</v>
      </c>
      <c r="AN1503">
        <v>0</v>
      </c>
      <c r="AO1503">
        <v>1</v>
      </c>
      <c r="AP1503">
        <v>0</v>
      </c>
      <c r="AQ1503">
        <v>0</v>
      </c>
      <c r="AR1503">
        <v>0</v>
      </c>
      <c r="AS1503" t="s">
        <v>3</v>
      </c>
      <c r="AT1503">
        <v>0.98</v>
      </c>
      <c r="AU1503" t="s">
        <v>3</v>
      </c>
      <c r="AV1503">
        <v>0</v>
      </c>
      <c r="AW1503">
        <v>2</v>
      </c>
      <c r="AX1503">
        <v>69736048</v>
      </c>
      <c r="AY1503">
        <v>1</v>
      </c>
      <c r="AZ1503">
        <v>0</v>
      </c>
      <c r="BA1503">
        <v>1539</v>
      </c>
      <c r="BB1503">
        <v>0</v>
      </c>
      <c r="BC1503">
        <v>0</v>
      </c>
      <c r="BD1503">
        <v>0</v>
      </c>
      <c r="BE1503">
        <v>0</v>
      </c>
      <c r="BF1503">
        <v>0</v>
      </c>
      <c r="BG1503">
        <v>0</v>
      </c>
      <c r="BH1503">
        <v>0</v>
      </c>
      <c r="BI1503">
        <v>0</v>
      </c>
      <c r="BJ1503">
        <v>0</v>
      </c>
      <c r="BK1503">
        <v>0</v>
      </c>
      <c r="BL1503">
        <v>0</v>
      </c>
      <c r="BM1503">
        <v>0</v>
      </c>
      <c r="BN1503">
        <v>0</v>
      </c>
      <c r="BO1503">
        <v>0</v>
      </c>
      <c r="BP1503">
        <v>0</v>
      </c>
      <c r="BQ1503">
        <v>0</v>
      </c>
      <c r="BR1503">
        <v>0</v>
      </c>
      <c r="BS1503">
        <v>0</v>
      </c>
      <c r="BT1503">
        <v>0</v>
      </c>
      <c r="BU1503">
        <v>0</v>
      </c>
      <c r="BV1503">
        <v>0</v>
      </c>
      <c r="BW1503">
        <v>0</v>
      </c>
      <c r="CV1503">
        <v>0</v>
      </c>
      <c r="CW1503">
        <f>ROUND(Y1503*Source!I1805*DO1503,9)</f>
        <v>0</v>
      </c>
      <c r="CX1503">
        <f>ROUND(Y1503*Source!I1805,9)</f>
        <v>0</v>
      </c>
      <c r="CY1503">
        <f>AB1503</f>
        <v>732.02</v>
      </c>
      <c r="CZ1503">
        <f>AF1503</f>
        <v>93.37</v>
      </c>
      <c r="DA1503">
        <f>AJ1503</f>
        <v>7.84</v>
      </c>
      <c r="DB1503">
        <f t="shared" ref="DB1503:DB1534" si="713">ROUND(ROUND(AT1503*CZ1503,2),2)</f>
        <v>91.5</v>
      </c>
      <c r="DC1503">
        <f t="shared" ref="DC1503:DC1534" si="714">ROUND(ROUND(AT1503*AG1503,2),2)</f>
        <v>11.46</v>
      </c>
      <c r="DD1503" t="s">
        <v>3</v>
      </c>
      <c r="DE1503" t="s">
        <v>3</v>
      </c>
      <c r="DF1503">
        <f t="shared" si="710"/>
        <v>0</v>
      </c>
      <c r="DG1503">
        <f>ROUND(ROUND(AF1503*AJ1503,0)*CX1503,0)</f>
        <v>0</v>
      </c>
      <c r="DH1503">
        <f>ROUND(ROUND(AG1503*AK1503,0)*CX1503,0)</f>
        <v>0</v>
      </c>
      <c r="DI1503">
        <f t="shared" si="711"/>
        <v>0</v>
      </c>
      <c r="DJ1503">
        <f>DG1503</f>
        <v>0</v>
      </c>
      <c r="DK1503">
        <v>0</v>
      </c>
      <c r="DL1503" t="s">
        <v>3</v>
      </c>
      <c r="DM1503">
        <v>0</v>
      </c>
      <c r="DN1503" t="s">
        <v>3</v>
      </c>
      <c r="DO1503">
        <v>0</v>
      </c>
    </row>
    <row r="1504" spans="1:119" x14ac:dyDescent="0.2">
      <c r="A1504">
        <f>ROW(Source!A1805)</f>
        <v>1805</v>
      </c>
      <c r="B1504">
        <v>69726884</v>
      </c>
      <c r="C1504">
        <v>69736039</v>
      </c>
      <c r="D1504">
        <v>27382752</v>
      </c>
      <c r="E1504">
        <v>1</v>
      </c>
      <c r="F1504">
        <v>1</v>
      </c>
      <c r="G1504">
        <v>1</v>
      </c>
      <c r="H1504">
        <v>3</v>
      </c>
      <c r="I1504" t="s">
        <v>713</v>
      </c>
      <c r="J1504" t="s">
        <v>769</v>
      </c>
      <c r="K1504" t="s">
        <v>714</v>
      </c>
      <c r="L1504">
        <v>1339</v>
      </c>
      <c r="N1504">
        <v>1007</v>
      </c>
      <c r="O1504" t="s">
        <v>40</v>
      </c>
      <c r="P1504" t="s">
        <v>40</v>
      </c>
      <c r="Q1504">
        <v>1</v>
      </c>
      <c r="W1504">
        <v>0</v>
      </c>
      <c r="X1504">
        <v>791100629</v>
      </c>
      <c r="Y1504">
        <f t="shared" si="712"/>
        <v>4.1176469999999998</v>
      </c>
      <c r="AA1504">
        <v>26793.279999999999</v>
      </c>
      <c r="AB1504">
        <v>0</v>
      </c>
      <c r="AC1504">
        <v>0</v>
      </c>
      <c r="AD1504">
        <v>0</v>
      </c>
      <c r="AE1504">
        <v>3544.08</v>
      </c>
      <c r="AF1504">
        <v>0</v>
      </c>
      <c r="AG1504">
        <v>0</v>
      </c>
      <c r="AH1504">
        <v>0</v>
      </c>
      <c r="AI1504">
        <v>7.56</v>
      </c>
      <c r="AJ1504">
        <v>1</v>
      </c>
      <c r="AK1504">
        <v>1</v>
      </c>
      <c r="AL1504">
        <v>1</v>
      </c>
      <c r="AM1504">
        <v>5</v>
      </c>
      <c r="AN1504">
        <v>0</v>
      </c>
      <c r="AO1504">
        <v>0</v>
      </c>
      <c r="AP1504">
        <v>1</v>
      </c>
      <c r="AQ1504">
        <v>0</v>
      </c>
      <c r="AR1504">
        <v>0</v>
      </c>
      <c r="AS1504" t="s">
        <v>3</v>
      </c>
      <c r="AT1504">
        <v>4.1176469999999998</v>
      </c>
      <c r="AU1504" t="s">
        <v>3</v>
      </c>
      <c r="AV1504">
        <v>0</v>
      </c>
      <c r="AW1504">
        <v>1</v>
      </c>
      <c r="AX1504">
        <v>-1</v>
      </c>
      <c r="AY1504">
        <v>0</v>
      </c>
      <c r="AZ1504">
        <v>0</v>
      </c>
      <c r="BA1504" t="s">
        <v>3</v>
      </c>
      <c r="BB1504">
        <v>0</v>
      </c>
      <c r="BC1504">
        <v>0</v>
      </c>
      <c r="BD1504">
        <v>0</v>
      </c>
      <c r="BE1504">
        <v>0</v>
      </c>
      <c r="BF1504">
        <v>0</v>
      </c>
      <c r="BG1504">
        <v>0</v>
      </c>
      <c r="BH1504">
        <v>0</v>
      </c>
      <c r="BI1504">
        <v>0</v>
      </c>
      <c r="BJ1504">
        <v>0</v>
      </c>
      <c r="BK1504">
        <v>0</v>
      </c>
      <c r="BL1504">
        <v>0</v>
      </c>
      <c r="BM1504">
        <v>0</v>
      </c>
      <c r="BN1504">
        <v>0</v>
      </c>
      <c r="BO1504">
        <v>0</v>
      </c>
      <c r="BP1504">
        <v>0</v>
      </c>
      <c r="BQ1504">
        <v>0</v>
      </c>
      <c r="BR1504">
        <v>0</v>
      </c>
      <c r="BS1504">
        <v>0</v>
      </c>
      <c r="BT1504">
        <v>0</v>
      </c>
      <c r="BU1504">
        <v>0</v>
      </c>
      <c r="BV1504">
        <v>0</v>
      </c>
      <c r="BW1504">
        <v>0</v>
      </c>
      <c r="CV1504">
        <v>0</v>
      </c>
      <c r="CW1504">
        <v>0</v>
      </c>
      <c r="CX1504">
        <f>ROUND(Y1504*Source!I1805,9)</f>
        <v>0</v>
      </c>
      <c r="CY1504">
        <f>AA1504</f>
        <v>26793.279999999999</v>
      </c>
      <c r="CZ1504">
        <f>AE1504</f>
        <v>3544.08</v>
      </c>
      <c r="DA1504">
        <f>AI1504</f>
        <v>7.56</v>
      </c>
      <c r="DB1504">
        <f t="shared" si="713"/>
        <v>14593.27</v>
      </c>
      <c r="DC1504">
        <f t="shared" si="714"/>
        <v>0</v>
      </c>
      <c r="DD1504" t="s">
        <v>3</v>
      </c>
      <c r="DE1504" t="s">
        <v>3</v>
      </c>
      <c r="DF1504">
        <f>ROUND(ROUND(AE1504*AI1504,0)*CX1504,0)</f>
        <v>0</v>
      </c>
      <c r="DG1504">
        <f>ROUND(ROUND(AF1504,0)*CX1504,0)</f>
        <v>0</v>
      </c>
      <c r="DH1504">
        <f>ROUND(ROUND(AG1504,0)*CX1504,0)</f>
        <v>0</v>
      </c>
      <c r="DI1504">
        <f t="shared" si="711"/>
        <v>0</v>
      </c>
      <c r="DJ1504">
        <f>DF1504</f>
        <v>0</v>
      </c>
      <c r="DK1504">
        <v>0</v>
      </c>
      <c r="DL1504" t="s">
        <v>3</v>
      </c>
      <c r="DM1504">
        <v>0</v>
      </c>
      <c r="DN1504" t="s">
        <v>3</v>
      </c>
      <c r="DO1504">
        <v>0</v>
      </c>
    </row>
    <row r="1505" spans="1:119" x14ac:dyDescent="0.2">
      <c r="A1505">
        <f>ROW(Source!A1808)</f>
        <v>1808</v>
      </c>
      <c r="B1505">
        <v>69726971</v>
      </c>
      <c r="C1505">
        <v>69736051</v>
      </c>
      <c r="D1505">
        <v>27493458</v>
      </c>
      <c r="E1505">
        <v>1</v>
      </c>
      <c r="F1505">
        <v>1</v>
      </c>
      <c r="G1505">
        <v>1</v>
      </c>
      <c r="H1505">
        <v>1</v>
      </c>
      <c r="I1505" t="s">
        <v>997</v>
      </c>
      <c r="J1505" t="s">
        <v>3</v>
      </c>
      <c r="K1505" t="s">
        <v>998</v>
      </c>
      <c r="L1505">
        <v>1369</v>
      </c>
      <c r="N1505">
        <v>1013</v>
      </c>
      <c r="O1505" t="s">
        <v>974</v>
      </c>
      <c r="P1505" t="s">
        <v>974</v>
      </c>
      <c r="Q1505">
        <v>1</v>
      </c>
      <c r="W1505">
        <v>0</v>
      </c>
      <c r="X1505">
        <v>-115882720</v>
      </c>
      <c r="Y1505">
        <f t="shared" si="712"/>
        <v>3.45</v>
      </c>
      <c r="AA1505">
        <v>0</v>
      </c>
      <c r="AB1505">
        <v>0</v>
      </c>
      <c r="AC1505">
        <v>0</v>
      </c>
      <c r="AD1505">
        <v>8.6</v>
      </c>
      <c r="AE1505">
        <v>0</v>
      </c>
      <c r="AF1505">
        <v>0</v>
      </c>
      <c r="AG1505">
        <v>0</v>
      </c>
      <c r="AH1505">
        <v>8.6</v>
      </c>
      <c r="AI1505">
        <v>1</v>
      </c>
      <c r="AJ1505">
        <v>1</v>
      </c>
      <c r="AK1505">
        <v>1</v>
      </c>
      <c r="AL1505">
        <v>1</v>
      </c>
      <c r="AM1505">
        <v>0</v>
      </c>
      <c r="AN1505">
        <v>0</v>
      </c>
      <c r="AO1505">
        <v>1</v>
      </c>
      <c r="AP1505">
        <v>0</v>
      </c>
      <c r="AQ1505">
        <v>0</v>
      </c>
      <c r="AR1505">
        <v>0</v>
      </c>
      <c r="AS1505" t="s">
        <v>3</v>
      </c>
      <c r="AT1505">
        <v>3.45</v>
      </c>
      <c r="AU1505" t="s">
        <v>3</v>
      </c>
      <c r="AV1505">
        <v>1</v>
      </c>
      <c r="AW1505">
        <v>2</v>
      </c>
      <c r="AX1505">
        <v>69736055</v>
      </c>
      <c r="AY1505">
        <v>1</v>
      </c>
      <c r="AZ1505">
        <v>0</v>
      </c>
      <c r="BA1505">
        <v>1541</v>
      </c>
      <c r="BB1505">
        <v>0</v>
      </c>
      <c r="BC1505">
        <v>0</v>
      </c>
      <c r="BD1505">
        <v>0</v>
      </c>
      <c r="BE1505">
        <v>0</v>
      </c>
      <c r="BF1505">
        <v>0</v>
      </c>
      <c r="BG1505">
        <v>0</v>
      </c>
      <c r="BH1505">
        <v>0</v>
      </c>
      <c r="BI1505">
        <v>0</v>
      </c>
      <c r="BJ1505">
        <v>0</v>
      </c>
      <c r="BK1505">
        <v>0</v>
      </c>
      <c r="BL1505">
        <v>0</v>
      </c>
      <c r="BM1505">
        <v>0</v>
      </c>
      <c r="BN1505">
        <v>0</v>
      </c>
      <c r="BO1505">
        <v>0</v>
      </c>
      <c r="BP1505">
        <v>0</v>
      </c>
      <c r="BQ1505">
        <v>0</v>
      </c>
      <c r="BR1505">
        <v>0</v>
      </c>
      <c r="BS1505">
        <v>0</v>
      </c>
      <c r="BT1505">
        <v>0</v>
      </c>
      <c r="BU1505">
        <v>0</v>
      </c>
      <c r="BV1505">
        <v>0</v>
      </c>
      <c r="BW1505">
        <v>0</v>
      </c>
      <c r="CU1505">
        <f>ROUND(AT1505*Source!I1808*AH1505*AL1505,0)</f>
        <v>0</v>
      </c>
      <c r="CV1505">
        <f>ROUND(Y1505*Source!I1808,9)</f>
        <v>0</v>
      </c>
      <c r="CW1505">
        <v>0</v>
      </c>
      <c r="CX1505">
        <f>ROUND(Y1505*Source!I1808,9)</f>
        <v>0</v>
      </c>
      <c r="CY1505">
        <f>AD1505</f>
        <v>8.6</v>
      </c>
      <c r="CZ1505">
        <f>AH1505</f>
        <v>8.6</v>
      </c>
      <c r="DA1505">
        <f>AL1505</f>
        <v>1</v>
      </c>
      <c r="DB1505">
        <f t="shared" si="713"/>
        <v>29.67</v>
      </c>
      <c r="DC1505">
        <f t="shared" si="714"/>
        <v>0</v>
      </c>
      <c r="DD1505" t="s">
        <v>3</v>
      </c>
      <c r="DE1505" t="s">
        <v>3</v>
      </c>
      <c r="DF1505">
        <f>ROUND(ROUND(AE1505,0)*CX1505,0)</f>
        <v>0</v>
      </c>
      <c r="DG1505">
        <f>ROUND(ROUND(AF1505,0)*CX1505,0)</f>
        <v>0</v>
      </c>
      <c r="DH1505">
        <f>ROUND(ROUND(AG1505,0)*CX1505,0)</f>
        <v>0</v>
      </c>
      <c r="DI1505">
        <f t="shared" si="711"/>
        <v>0</v>
      </c>
      <c r="DJ1505">
        <f>DI1505</f>
        <v>0</v>
      </c>
      <c r="DK1505">
        <v>0</v>
      </c>
      <c r="DL1505" t="s">
        <v>3</v>
      </c>
      <c r="DM1505">
        <v>0</v>
      </c>
      <c r="DN1505" t="s">
        <v>3</v>
      </c>
      <c r="DO1505">
        <v>0</v>
      </c>
    </row>
    <row r="1506" spans="1:119" x14ac:dyDescent="0.2">
      <c r="A1506">
        <f>ROW(Source!A1808)</f>
        <v>1808</v>
      </c>
      <c r="B1506">
        <v>69726971</v>
      </c>
      <c r="C1506">
        <v>69736051</v>
      </c>
      <c r="D1506">
        <v>27441327</v>
      </c>
      <c r="E1506">
        <v>1</v>
      </c>
      <c r="F1506">
        <v>1</v>
      </c>
      <c r="G1506">
        <v>1</v>
      </c>
      <c r="H1506">
        <v>2</v>
      </c>
      <c r="I1506" t="s">
        <v>975</v>
      </c>
      <c r="J1506" t="s">
        <v>976</v>
      </c>
      <c r="K1506" t="s">
        <v>977</v>
      </c>
      <c r="L1506">
        <v>1368</v>
      </c>
      <c r="N1506">
        <v>1011</v>
      </c>
      <c r="O1506" t="s">
        <v>978</v>
      </c>
      <c r="P1506" t="s">
        <v>978</v>
      </c>
      <c r="Q1506">
        <v>1</v>
      </c>
      <c r="W1506">
        <v>0</v>
      </c>
      <c r="X1506">
        <v>-1583389094</v>
      </c>
      <c r="Y1506">
        <f t="shared" si="712"/>
        <v>0.02</v>
      </c>
      <c r="AA1506">
        <v>0</v>
      </c>
      <c r="AB1506">
        <v>93.37</v>
      </c>
      <c r="AC1506">
        <v>11.69</v>
      </c>
      <c r="AD1506">
        <v>0</v>
      </c>
      <c r="AE1506">
        <v>0</v>
      </c>
      <c r="AF1506">
        <v>93.37</v>
      </c>
      <c r="AG1506">
        <v>11.69</v>
      </c>
      <c r="AH1506">
        <v>0</v>
      </c>
      <c r="AI1506">
        <v>1</v>
      </c>
      <c r="AJ1506">
        <v>1</v>
      </c>
      <c r="AK1506">
        <v>1</v>
      </c>
      <c r="AL1506">
        <v>1</v>
      </c>
      <c r="AM1506">
        <v>0</v>
      </c>
      <c r="AN1506">
        <v>0</v>
      </c>
      <c r="AO1506">
        <v>1</v>
      </c>
      <c r="AP1506">
        <v>0</v>
      </c>
      <c r="AQ1506">
        <v>0</v>
      </c>
      <c r="AR1506">
        <v>0</v>
      </c>
      <c r="AS1506" t="s">
        <v>3</v>
      </c>
      <c r="AT1506">
        <v>0.02</v>
      </c>
      <c r="AU1506" t="s">
        <v>3</v>
      </c>
      <c r="AV1506">
        <v>0</v>
      </c>
      <c r="AW1506">
        <v>2</v>
      </c>
      <c r="AX1506">
        <v>69736056</v>
      </c>
      <c r="AY1506">
        <v>1</v>
      </c>
      <c r="AZ1506">
        <v>0</v>
      </c>
      <c r="BA1506">
        <v>1542</v>
      </c>
      <c r="BB1506">
        <v>0</v>
      </c>
      <c r="BC1506">
        <v>0</v>
      </c>
      <c r="BD1506">
        <v>0</v>
      </c>
      <c r="BE1506">
        <v>0</v>
      </c>
      <c r="BF1506">
        <v>0</v>
      </c>
      <c r="BG1506">
        <v>0</v>
      </c>
      <c r="BH1506">
        <v>0</v>
      </c>
      <c r="BI1506">
        <v>0</v>
      </c>
      <c r="BJ1506">
        <v>0</v>
      </c>
      <c r="BK1506">
        <v>0</v>
      </c>
      <c r="BL1506">
        <v>0</v>
      </c>
      <c r="BM1506">
        <v>0</v>
      </c>
      <c r="BN1506">
        <v>0</v>
      </c>
      <c r="BO1506">
        <v>0</v>
      </c>
      <c r="BP1506">
        <v>0</v>
      </c>
      <c r="BQ1506">
        <v>0</v>
      </c>
      <c r="BR1506">
        <v>0</v>
      </c>
      <c r="BS1506">
        <v>0</v>
      </c>
      <c r="BT1506">
        <v>0</v>
      </c>
      <c r="BU1506">
        <v>0</v>
      </c>
      <c r="BV1506">
        <v>0</v>
      </c>
      <c r="BW1506">
        <v>0</v>
      </c>
      <c r="CV1506">
        <v>0</v>
      </c>
      <c r="CW1506">
        <f>ROUND(Y1506*Source!I1808*DO1506,9)</f>
        <v>0</v>
      </c>
      <c r="CX1506">
        <f>ROUND(Y1506*Source!I1808,9)</f>
        <v>0</v>
      </c>
      <c r="CY1506">
        <f>AB1506</f>
        <v>93.37</v>
      </c>
      <c r="CZ1506">
        <f>AF1506</f>
        <v>93.37</v>
      </c>
      <c r="DA1506">
        <f>AJ1506</f>
        <v>1</v>
      </c>
      <c r="DB1506">
        <f t="shared" si="713"/>
        <v>1.87</v>
      </c>
      <c r="DC1506">
        <f t="shared" si="714"/>
        <v>0.23</v>
      </c>
      <c r="DD1506" t="s">
        <v>3</v>
      </c>
      <c r="DE1506" t="s">
        <v>3</v>
      </c>
      <c r="DF1506">
        <f>ROUND(ROUND(AE1506,0)*CX1506,0)</f>
        <v>0</v>
      </c>
      <c r="DG1506">
        <f>ROUND(ROUND(AF1506,0)*CX1506,0)</f>
        <v>0</v>
      </c>
      <c r="DH1506">
        <f>ROUND(ROUND(AG1506,0)*CX1506,0)</f>
        <v>0</v>
      </c>
      <c r="DI1506">
        <f t="shared" si="711"/>
        <v>0</v>
      </c>
      <c r="DJ1506">
        <f>DG1506</f>
        <v>0</v>
      </c>
      <c r="DK1506">
        <v>0</v>
      </c>
      <c r="DL1506" t="s">
        <v>3</v>
      </c>
      <c r="DM1506">
        <v>0</v>
      </c>
      <c r="DN1506" t="s">
        <v>3</v>
      </c>
      <c r="DO1506">
        <v>0</v>
      </c>
    </row>
    <row r="1507" spans="1:119" x14ac:dyDescent="0.2">
      <c r="A1507">
        <f>ROW(Source!A1808)</f>
        <v>1808</v>
      </c>
      <c r="B1507">
        <v>69726971</v>
      </c>
      <c r="C1507">
        <v>69736051</v>
      </c>
      <c r="D1507">
        <v>27386998</v>
      </c>
      <c r="E1507">
        <v>1</v>
      </c>
      <c r="F1507">
        <v>1</v>
      </c>
      <c r="G1507">
        <v>1</v>
      </c>
      <c r="H1507">
        <v>3</v>
      </c>
      <c r="I1507" t="s">
        <v>163</v>
      </c>
      <c r="J1507" t="s">
        <v>706</v>
      </c>
      <c r="K1507" t="s">
        <v>719</v>
      </c>
      <c r="L1507">
        <v>1327</v>
      </c>
      <c r="N1507">
        <v>1005</v>
      </c>
      <c r="O1507" t="s">
        <v>56</v>
      </c>
      <c r="P1507" t="s">
        <v>56</v>
      </c>
      <c r="Q1507">
        <v>1</v>
      </c>
      <c r="W1507">
        <v>0</v>
      </c>
      <c r="X1507">
        <v>-558691288</v>
      </c>
      <c r="Y1507">
        <f t="shared" si="712"/>
        <v>115</v>
      </c>
      <c r="AA1507">
        <v>12.26</v>
      </c>
      <c r="AB1507">
        <v>0</v>
      </c>
      <c r="AC1507">
        <v>0</v>
      </c>
      <c r="AD1507">
        <v>0</v>
      </c>
      <c r="AE1507">
        <v>12.26</v>
      </c>
      <c r="AF1507">
        <v>0</v>
      </c>
      <c r="AG1507">
        <v>0</v>
      </c>
      <c r="AH1507">
        <v>0</v>
      </c>
      <c r="AI1507">
        <v>1</v>
      </c>
      <c r="AJ1507">
        <v>1</v>
      </c>
      <c r="AK1507">
        <v>1</v>
      </c>
      <c r="AL1507">
        <v>1</v>
      </c>
      <c r="AM1507">
        <v>0</v>
      </c>
      <c r="AN1507">
        <v>0</v>
      </c>
      <c r="AO1507">
        <v>0</v>
      </c>
      <c r="AP1507">
        <v>1</v>
      </c>
      <c r="AQ1507">
        <v>0</v>
      </c>
      <c r="AR1507">
        <v>0</v>
      </c>
      <c r="AS1507" t="s">
        <v>3</v>
      </c>
      <c r="AT1507">
        <v>115</v>
      </c>
      <c r="AU1507" t="s">
        <v>3</v>
      </c>
      <c r="AV1507">
        <v>0</v>
      </c>
      <c r="AW1507">
        <v>2</v>
      </c>
      <c r="AX1507">
        <v>69736057</v>
      </c>
      <c r="AY1507">
        <v>1</v>
      </c>
      <c r="AZ1507">
        <v>6144</v>
      </c>
      <c r="BA1507">
        <v>1543</v>
      </c>
      <c r="BB1507">
        <v>3</v>
      </c>
      <c r="BC1507">
        <v>0</v>
      </c>
      <c r="BD1507">
        <v>0</v>
      </c>
      <c r="BE1507">
        <v>0</v>
      </c>
      <c r="BF1507">
        <v>0</v>
      </c>
      <c r="BG1507">
        <v>0</v>
      </c>
      <c r="BH1507">
        <v>0</v>
      </c>
      <c r="BI1507">
        <v>0</v>
      </c>
      <c r="BJ1507">
        <v>0</v>
      </c>
      <c r="BK1507">
        <v>0</v>
      </c>
      <c r="BL1507">
        <v>0</v>
      </c>
      <c r="BM1507">
        <v>0</v>
      </c>
      <c r="BN1507">
        <v>0</v>
      </c>
      <c r="BO1507">
        <v>0</v>
      </c>
      <c r="BP1507">
        <v>0</v>
      </c>
      <c r="BQ1507">
        <v>0</v>
      </c>
      <c r="BR1507">
        <v>0</v>
      </c>
      <c r="BS1507">
        <v>0</v>
      </c>
      <c r="BT1507">
        <v>0</v>
      </c>
      <c r="BU1507">
        <v>0</v>
      </c>
      <c r="BV1507">
        <v>0</v>
      </c>
      <c r="BW1507">
        <v>0</v>
      </c>
      <c r="CV1507">
        <v>0</v>
      </c>
      <c r="CW1507">
        <v>0</v>
      </c>
      <c r="CX1507">
        <f>ROUND(Y1507*Source!I1808,9)</f>
        <v>0</v>
      </c>
      <c r="CY1507">
        <f>AA1507</f>
        <v>12.26</v>
      </c>
      <c r="CZ1507">
        <f>AE1507</f>
        <v>12.26</v>
      </c>
      <c r="DA1507">
        <f>AI1507</f>
        <v>1</v>
      </c>
      <c r="DB1507">
        <f t="shared" si="713"/>
        <v>1409.9</v>
      </c>
      <c r="DC1507">
        <f t="shared" si="714"/>
        <v>0</v>
      </c>
      <c r="DD1507" t="s">
        <v>3</v>
      </c>
      <c r="DE1507" t="s">
        <v>3</v>
      </c>
      <c r="DF1507">
        <f>ROUND(ROUND(AE1507,0)*CX1507,0)</f>
        <v>0</v>
      </c>
      <c r="DG1507">
        <f>ROUND(ROUND(AF1507,0)*CX1507,0)</f>
        <v>0</v>
      </c>
      <c r="DH1507">
        <f>ROUND(ROUND(AG1507,0)*CX1507,0)</f>
        <v>0</v>
      </c>
      <c r="DI1507">
        <f t="shared" si="711"/>
        <v>0</v>
      </c>
      <c r="DJ1507">
        <f>DF1507</f>
        <v>0</v>
      </c>
      <c r="DK1507">
        <v>0</v>
      </c>
      <c r="DL1507" t="s">
        <v>3</v>
      </c>
      <c r="DM1507">
        <v>0</v>
      </c>
      <c r="DN1507" t="s">
        <v>3</v>
      </c>
      <c r="DO1507">
        <v>0</v>
      </c>
    </row>
    <row r="1508" spans="1:119" x14ac:dyDescent="0.2">
      <c r="A1508">
        <f>ROW(Source!A1809)</f>
        <v>1809</v>
      </c>
      <c r="B1508">
        <v>69726884</v>
      </c>
      <c r="C1508">
        <v>69736051</v>
      </c>
      <c r="D1508">
        <v>27493458</v>
      </c>
      <c r="E1508">
        <v>1</v>
      </c>
      <c r="F1508">
        <v>1</v>
      </c>
      <c r="G1508">
        <v>1</v>
      </c>
      <c r="H1508">
        <v>1</v>
      </c>
      <c r="I1508" t="s">
        <v>997</v>
      </c>
      <c r="J1508" t="s">
        <v>3</v>
      </c>
      <c r="K1508" t="s">
        <v>998</v>
      </c>
      <c r="L1508">
        <v>1369</v>
      </c>
      <c r="N1508">
        <v>1013</v>
      </c>
      <c r="O1508" t="s">
        <v>974</v>
      </c>
      <c r="P1508" t="s">
        <v>974</v>
      </c>
      <c r="Q1508">
        <v>1</v>
      </c>
      <c r="W1508">
        <v>0</v>
      </c>
      <c r="X1508">
        <v>-115882720</v>
      </c>
      <c r="Y1508">
        <f t="shared" si="712"/>
        <v>3.45</v>
      </c>
      <c r="AA1508">
        <v>0</v>
      </c>
      <c r="AB1508">
        <v>0</v>
      </c>
      <c r="AC1508">
        <v>0</v>
      </c>
      <c r="AD1508">
        <v>218.1</v>
      </c>
      <c r="AE1508">
        <v>0</v>
      </c>
      <c r="AF1508">
        <v>0</v>
      </c>
      <c r="AG1508">
        <v>0</v>
      </c>
      <c r="AH1508">
        <v>8.6</v>
      </c>
      <c r="AI1508">
        <v>1</v>
      </c>
      <c r="AJ1508">
        <v>1</v>
      </c>
      <c r="AK1508">
        <v>1</v>
      </c>
      <c r="AL1508">
        <v>25.36</v>
      </c>
      <c r="AM1508">
        <v>5</v>
      </c>
      <c r="AN1508">
        <v>0</v>
      </c>
      <c r="AO1508">
        <v>1</v>
      </c>
      <c r="AP1508">
        <v>0</v>
      </c>
      <c r="AQ1508">
        <v>0</v>
      </c>
      <c r="AR1508">
        <v>0</v>
      </c>
      <c r="AS1508" t="s">
        <v>3</v>
      </c>
      <c r="AT1508">
        <v>3.45</v>
      </c>
      <c r="AU1508" t="s">
        <v>3</v>
      </c>
      <c r="AV1508">
        <v>1</v>
      </c>
      <c r="AW1508">
        <v>2</v>
      </c>
      <c r="AX1508">
        <v>69736055</v>
      </c>
      <c r="AY1508">
        <v>1</v>
      </c>
      <c r="AZ1508">
        <v>0</v>
      </c>
      <c r="BA1508">
        <v>1544</v>
      </c>
      <c r="BB1508">
        <v>0</v>
      </c>
      <c r="BC1508">
        <v>0</v>
      </c>
      <c r="BD1508">
        <v>0</v>
      </c>
      <c r="BE1508">
        <v>0</v>
      </c>
      <c r="BF1508">
        <v>0</v>
      </c>
      <c r="BG1508">
        <v>0</v>
      </c>
      <c r="BH1508">
        <v>0</v>
      </c>
      <c r="BI1508">
        <v>0</v>
      </c>
      <c r="BJ1508">
        <v>0</v>
      </c>
      <c r="BK1508">
        <v>0</v>
      </c>
      <c r="BL1508">
        <v>0</v>
      </c>
      <c r="BM1508">
        <v>0</v>
      </c>
      <c r="BN1508">
        <v>0</v>
      </c>
      <c r="BO1508">
        <v>0</v>
      </c>
      <c r="BP1508">
        <v>0</v>
      </c>
      <c r="BQ1508">
        <v>0</v>
      </c>
      <c r="BR1508">
        <v>0</v>
      </c>
      <c r="BS1508">
        <v>0</v>
      </c>
      <c r="BT1508">
        <v>0</v>
      </c>
      <c r="BU1508">
        <v>0</v>
      </c>
      <c r="BV1508">
        <v>0</v>
      </c>
      <c r="BW1508">
        <v>0</v>
      </c>
      <c r="CU1508">
        <f>ROUND(AT1508*Source!I1809*AH1508*AL1508,0)</f>
        <v>0</v>
      </c>
      <c r="CV1508">
        <f>ROUND(Y1508*Source!I1809,9)</f>
        <v>0</v>
      </c>
      <c r="CW1508">
        <v>0</v>
      </c>
      <c r="CX1508">
        <f>ROUND(Y1508*Source!I1809,9)</f>
        <v>0</v>
      </c>
      <c r="CY1508">
        <f>AD1508</f>
        <v>218.1</v>
      </c>
      <c r="CZ1508">
        <f>AH1508</f>
        <v>8.6</v>
      </c>
      <c r="DA1508">
        <f>AL1508</f>
        <v>25.36</v>
      </c>
      <c r="DB1508">
        <f t="shared" si="713"/>
        <v>29.67</v>
      </c>
      <c r="DC1508">
        <f t="shared" si="714"/>
        <v>0</v>
      </c>
      <c r="DD1508" t="s">
        <v>3</v>
      </c>
      <c r="DE1508" t="s">
        <v>3</v>
      </c>
      <c r="DF1508">
        <f>ROUND(ROUND(AE1508,0)*CX1508,0)</f>
        <v>0</v>
      </c>
      <c r="DG1508">
        <f>ROUND(ROUND(AF1508,0)*CX1508,0)</f>
        <v>0</v>
      </c>
      <c r="DH1508">
        <f>ROUND(ROUND(AG1508,0)*CX1508,0)</f>
        <v>0</v>
      </c>
      <c r="DI1508">
        <f>ROUND(ROUND(AH1508*AL1508,0)*CX1508,0)</f>
        <v>0</v>
      </c>
      <c r="DJ1508">
        <f>DI1508</f>
        <v>0</v>
      </c>
      <c r="DK1508">
        <v>0</v>
      </c>
      <c r="DL1508" t="s">
        <v>3</v>
      </c>
      <c r="DM1508">
        <v>0</v>
      </c>
      <c r="DN1508" t="s">
        <v>3</v>
      </c>
      <c r="DO1508">
        <v>0</v>
      </c>
    </row>
    <row r="1509" spans="1:119" x14ac:dyDescent="0.2">
      <c r="A1509">
        <f>ROW(Source!A1809)</f>
        <v>1809</v>
      </c>
      <c r="B1509">
        <v>69726884</v>
      </c>
      <c r="C1509">
        <v>69736051</v>
      </c>
      <c r="D1509">
        <v>27441327</v>
      </c>
      <c r="E1509">
        <v>1</v>
      </c>
      <c r="F1509">
        <v>1</v>
      </c>
      <c r="G1509">
        <v>1</v>
      </c>
      <c r="H1509">
        <v>2</v>
      </c>
      <c r="I1509" t="s">
        <v>975</v>
      </c>
      <c r="J1509" t="s">
        <v>976</v>
      </c>
      <c r="K1509" t="s">
        <v>977</v>
      </c>
      <c r="L1509">
        <v>1368</v>
      </c>
      <c r="N1509">
        <v>1011</v>
      </c>
      <c r="O1509" t="s">
        <v>978</v>
      </c>
      <c r="P1509" t="s">
        <v>978</v>
      </c>
      <c r="Q1509">
        <v>1</v>
      </c>
      <c r="W1509">
        <v>0</v>
      </c>
      <c r="X1509">
        <v>-1583389094</v>
      </c>
      <c r="Y1509">
        <f t="shared" si="712"/>
        <v>0.02</v>
      </c>
      <c r="AA1509">
        <v>0</v>
      </c>
      <c r="AB1509">
        <v>732.02</v>
      </c>
      <c r="AC1509">
        <v>231.46</v>
      </c>
      <c r="AD1509">
        <v>0</v>
      </c>
      <c r="AE1509">
        <v>0</v>
      </c>
      <c r="AF1509">
        <v>93.37</v>
      </c>
      <c r="AG1509">
        <v>11.69</v>
      </c>
      <c r="AH1509">
        <v>0</v>
      </c>
      <c r="AI1509">
        <v>1</v>
      </c>
      <c r="AJ1509">
        <v>7.84</v>
      </c>
      <c r="AK1509">
        <v>19.8</v>
      </c>
      <c r="AL1509">
        <v>1</v>
      </c>
      <c r="AM1509">
        <v>5</v>
      </c>
      <c r="AN1509">
        <v>0</v>
      </c>
      <c r="AO1509">
        <v>1</v>
      </c>
      <c r="AP1509">
        <v>0</v>
      </c>
      <c r="AQ1509">
        <v>0</v>
      </c>
      <c r="AR1509">
        <v>0</v>
      </c>
      <c r="AS1509" t="s">
        <v>3</v>
      </c>
      <c r="AT1509">
        <v>0.02</v>
      </c>
      <c r="AU1509" t="s">
        <v>3</v>
      </c>
      <c r="AV1509">
        <v>0</v>
      </c>
      <c r="AW1509">
        <v>2</v>
      </c>
      <c r="AX1509">
        <v>69736056</v>
      </c>
      <c r="AY1509">
        <v>1</v>
      </c>
      <c r="AZ1509">
        <v>0</v>
      </c>
      <c r="BA1509">
        <v>1545</v>
      </c>
      <c r="BB1509">
        <v>0</v>
      </c>
      <c r="BC1509">
        <v>0</v>
      </c>
      <c r="BD1509">
        <v>0</v>
      </c>
      <c r="BE1509">
        <v>0</v>
      </c>
      <c r="BF1509">
        <v>0</v>
      </c>
      <c r="BG1509">
        <v>0</v>
      </c>
      <c r="BH1509">
        <v>0</v>
      </c>
      <c r="BI1509">
        <v>0</v>
      </c>
      <c r="BJ1509">
        <v>0</v>
      </c>
      <c r="BK1509">
        <v>0</v>
      </c>
      <c r="BL1509">
        <v>0</v>
      </c>
      <c r="BM1509">
        <v>0</v>
      </c>
      <c r="BN1509">
        <v>0</v>
      </c>
      <c r="BO1509">
        <v>0</v>
      </c>
      <c r="BP1509">
        <v>0</v>
      </c>
      <c r="BQ1509">
        <v>0</v>
      </c>
      <c r="BR1509">
        <v>0</v>
      </c>
      <c r="BS1509">
        <v>0</v>
      </c>
      <c r="BT1509">
        <v>0</v>
      </c>
      <c r="BU1509">
        <v>0</v>
      </c>
      <c r="BV1509">
        <v>0</v>
      </c>
      <c r="BW1509">
        <v>0</v>
      </c>
      <c r="CV1509">
        <v>0</v>
      </c>
      <c r="CW1509">
        <f>ROUND(Y1509*Source!I1809*DO1509,9)</f>
        <v>0</v>
      </c>
      <c r="CX1509">
        <f>ROUND(Y1509*Source!I1809,9)</f>
        <v>0</v>
      </c>
      <c r="CY1509">
        <f>AB1509</f>
        <v>732.02</v>
      </c>
      <c r="CZ1509">
        <f>AF1509</f>
        <v>93.37</v>
      </c>
      <c r="DA1509">
        <f>AJ1509</f>
        <v>7.84</v>
      </c>
      <c r="DB1509">
        <f t="shared" si="713"/>
        <v>1.87</v>
      </c>
      <c r="DC1509">
        <f t="shared" si="714"/>
        <v>0.23</v>
      </c>
      <c r="DD1509" t="s">
        <v>3</v>
      </c>
      <c r="DE1509" t="s">
        <v>3</v>
      </c>
      <c r="DF1509">
        <f>ROUND(ROUND(AE1509,0)*CX1509,0)</f>
        <v>0</v>
      </c>
      <c r="DG1509">
        <f>ROUND(ROUND(AF1509*AJ1509,0)*CX1509,0)</f>
        <v>0</v>
      </c>
      <c r="DH1509">
        <f>ROUND(ROUND(AG1509*AK1509,0)*CX1509,0)</f>
        <v>0</v>
      </c>
      <c r="DI1509">
        <f t="shared" ref="DI1509:DI1516" si="715">ROUND(ROUND(AH1509,0)*CX1509,0)</f>
        <v>0</v>
      </c>
      <c r="DJ1509">
        <f>DG1509</f>
        <v>0</v>
      </c>
      <c r="DK1509">
        <v>0</v>
      </c>
      <c r="DL1509" t="s">
        <v>3</v>
      </c>
      <c r="DM1509">
        <v>0</v>
      </c>
      <c r="DN1509" t="s">
        <v>3</v>
      </c>
      <c r="DO1509">
        <v>0</v>
      </c>
    </row>
    <row r="1510" spans="1:119" x14ac:dyDescent="0.2">
      <c r="A1510">
        <f>ROW(Source!A1809)</f>
        <v>1809</v>
      </c>
      <c r="B1510">
        <v>69726884</v>
      </c>
      <c r="C1510">
        <v>69736051</v>
      </c>
      <c r="D1510">
        <v>27386998</v>
      </c>
      <c r="E1510">
        <v>1</v>
      </c>
      <c r="F1510">
        <v>1</v>
      </c>
      <c r="G1510">
        <v>1</v>
      </c>
      <c r="H1510">
        <v>3</v>
      </c>
      <c r="I1510" t="s">
        <v>163</v>
      </c>
      <c r="J1510" t="s">
        <v>706</v>
      </c>
      <c r="K1510" t="s">
        <v>719</v>
      </c>
      <c r="L1510">
        <v>1327</v>
      </c>
      <c r="N1510">
        <v>1005</v>
      </c>
      <c r="O1510" t="s">
        <v>56</v>
      </c>
      <c r="P1510" t="s">
        <v>56</v>
      </c>
      <c r="Q1510">
        <v>1</v>
      </c>
      <c r="W1510">
        <v>0</v>
      </c>
      <c r="X1510">
        <v>-558691288</v>
      </c>
      <c r="Y1510">
        <f t="shared" si="712"/>
        <v>115</v>
      </c>
      <c r="AA1510">
        <v>92.69</v>
      </c>
      <c r="AB1510">
        <v>0</v>
      </c>
      <c r="AC1510">
        <v>0</v>
      </c>
      <c r="AD1510">
        <v>0</v>
      </c>
      <c r="AE1510">
        <v>12.82</v>
      </c>
      <c r="AF1510">
        <v>0</v>
      </c>
      <c r="AG1510">
        <v>0</v>
      </c>
      <c r="AH1510">
        <v>0</v>
      </c>
      <c r="AI1510">
        <v>7.56</v>
      </c>
      <c r="AJ1510">
        <v>1</v>
      </c>
      <c r="AK1510">
        <v>1</v>
      </c>
      <c r="AL1510">
        <v>1</v>
      </c>
      <c r="AM1510">
        <v>5</v>
      </c>
      <c r="AN1510">
        <v>0</v>
      </c>
      <c r="AO1510">
        <v>0</v>
      </c>
      <c r="AP1510">
        <v>1</v>
      </c>
      <c r="AQ1510">
        <v>0</v>
      </c>
      <c r="AR1510">
        <v>0</v>
      </c>
      <c r="AS1510" t="s">
        <v>3</v>
      </c>
      <c r="AT1510">
        <v>115</v>
      </c>
      <c r="AU1510" t="s">
        <v>3</v>
      </c>
      <c r="AV1510">
        <v>0</v>
      </c>
      <c r="AW1510">
        <v>2</v>
      </c>
      <c r="AX1510">
        <v>69736057</v>
      </c>
      <c r="AY1510">
        <v>1</v>
      </c>
      <c r="AZ1510">
        <v>22528</v>
      </c>
      <c r="BA1510">
        <v>1546</v>
      </c>
      <c r="BB1510">
        <v>3</v>
      </c>
      <c r="BC1510">
        <v>0</v>
      </c>
      <c r="BD1510">
        <v>0</v>
      </c>
      <c r="BE1510">
        <v>0</v>
      </c>
      <c r="BF1510">
        <v>0</v>
      </c>
      <c r="BG1510">
        <v>0</v>
      </c>
      <c r="BH1510">
        <v>0</v>
      </c>
      <c r="BI1510">
        <v>0</v>
      </c>
      <c r="BJ1510">
        <v>0</v>
      </c>
      <c r="BK1510">
        <v>0</v>
      </c>
      <c r="BL1510">
        <v>0</v>
      </c>
      <c r="BM1510">
        <v>0</v>
      </c>
      <c r="BN1510">
        <v>0</v>
      </c>
      <c r="BO1510">
        <v>0</v>
      </c>
      <c r="BP1510">
        <v>0</v>
      </c>
      <c r="BQ1510">
        <v>0</v>
      </c>
      <c r="BR1510">
        <v>0</v>
      </c>
      <c r="BS1510">
        <v>0</v>
      </c>
      <c r="BT1510">
        <v>0</v>
      </c>
      <c r="BU1510">
        <v>0</v>
      </c>
      <c r="BV1510">
        <v>0</v>
      </c>
      <c r="BW1510">
        <v>0</v>
      </c>
      <c r="CV1510">
        <v>0</v>
      </c>
      <c r="CW1510">
        <v>0</v>
      </c>
      <c r="CX1510">
        <f>ROUND(Y1510*Source!I1809,9)</f>
        <v>0</v>
      </c>
      <c r="CY1510">
        <f>AA1510</f>
        <v>92.69</v>
      </c>
      <c r="CZ1510">
        <f>AE1510</f>
        <v>12.82</v>
      </c>
      <c r="DA1510">
        <f>AI1510</f>
        <v>7.56</v>
      </c>
      <c r="DB1510">
        <f t="shared" si="713"/>
        <v>1474.3</v>
      </c>
      <c r="DC1510">
        <f t="shared" si="714"/>
        <v>0</v>
      </c>
      <c r="DD1510" t="s">
        <v>3</v>
      </c>
      <c r="DE1510" t="s">
        <v>3</v>
      </c>
      <c r="DF1510">
        <f>ROUND(ROUND(AE1510*AI1510,0)*CX1510,0)</f>
        <v>0</v>
      </c>
      <c r="DG1510">
        <f t="shared" ref="DG1510:DG1518" si="716">ROUND(ROUND(AF1510,0)*CX1510,0)</f>
        <v>0</v>
      </c>
      <c r="DH1510">
        <f t="shared" ref="DH1510:DH1517" si="717">ROUND(ROUND(AG1510,0)*CX1510,0)</f>
        <v>0</v>
      </c>
      <c r="DI1510">
        <f t="shared" si="715"/>
        <v>0</v>
      </c>
      <c r="DJ1510">
        <f>DF1510</f>
        <v>0</v>
      </c>
      <c r="DK1510">
        <v>0</v>
      </c>
      <c r="DL1510" t="s">
        <v>3</v>
      </c>
      <c r="DM1510">
        <v>0</v>
      </c>
      <c r="DN1510" t="s">
        <v>3</v>
      </c>
      <c r="DO1510">
        <v>0</v>
      </c>
    </row>
    <row r="1511" spans="1:119" x14ac:dyDescent="0.2">
      <c r="A1511">
        <f>ROW(Source!A1812)</f>
        <v>1812</v>
      </c>
      <c r="B1511">
        <v>69726971</v>
      </c>
      <c r="C1511">
        <v>69736059</v>
      </c>
      <c r="D1511">
        <v>27493187</v>
      </c>
      <c r="E1511">
        <v>1</v>
      </c>
      <c r="F1511">
        <v>1</v>
      </c>
      <c r="G1511">
        <v>1</v>
      </c>
      <c r="H1511">
        <v>1</v>
      </c>
      <c r="I1511" t="s">
        <v>1049</v>
      </c>
      <c r="J1511" t="s">
        <v>3</v>
      </c>
      <c r="K1511" t="s">
        <v>1050</v>
      </c>
      <c r="L1511">
        <v>1369</v>
      </c>
      <c r="N1511">
        <v>1013</v>
      </c>
      <c r="O1511" t="s">
        <v>974</v>
      </c>
      <c r="P1511" t="s">
        <v>974</v>
      </c>
      <c r="Q1511">
        <v>1</v>
      </c>
      <c r="W1511">
        <v>0</v>
      </c>
      <c r="X1511">
        <v>1476363087</v>
      </c>
      <c r="Y1511">
        <f t="shared" si="712"/>
        <v>12.64</v>
      </c>
      <c r="AA1511">
        <v>0</v>
      </c>
      <c r="AB1511">
        <v>0</v>
      </c>
      <c r="AC1511">
        <v>0</v>
      </c>
      <c r="AD1511">
        <v>8.93</v>
      </c>
      <c r="AE1511">
        <v>0</v>
      </c>
      <c r="AF1511">
        <v>0</v>
      </c>
      <c r="AG1511">
        <v>0</v>
      </c>
      <c r="AH1511">
        <v>8.93</v>
      </c>
      <c r="AI1511">
        <v>1</v>
      </c>
      <c r="AJ1511">
        <v>1</v>
      </c>
      <c r="AK1511">
        <v>1</v>
      </c>
      <c r="AL1511">
        <v>1</v>
      </c>
      <c r="AM1511">
        <v>0</v>
      </c>
      <c r="AN1511">
        <v>0</v>
      </c>
      <c r="AO1511">
        <v>1</v>
      </c>
      <c r="AP1511">
        <v>0</v>
      </c>
      <c r="AQ1511">
        <v>0</v>
      </c>
      <c r="AR1511">
        <v>0</v>
      </c>
      <c r="AS1511" t="s">
        <v>3</v>
      </c>
      <c r="AT1511">
        <v>12.64</v>
      </c>
      <c r="AU1511" t="s">
        <v>3</v>
      </c>
      <c r="AV1511">
        <v>1</v>
      </c>
      <c r="AW1511">
        <v>2</v>
      </c>
      <c r="AX1511">
        <v>69736066</v>
      </c>
      <c r="AY1511">
        <v>1</v>
      </c>
      <c r="AZ1511">
        <v>0</v>
      </c>
      <c r="BA1511">
        <v>1547</v>
      </c>
      <c r="BB1511">
        <v>0</v>
      </c>
      <c r="BC1511">
        <v>0</v>
      </c>
      <c r="BD1511">
        <v>0</v>
      </c>
      <c r="BE1511">
        <v>0</v>
      </c>
      <c r="BF1511">
        <v>0</v>
      </c>
      <c r="BG1511">
        <v>0</v>
      </c>
      <c r="BH1511">
        <v>0</v>
      </c>
      <c r="BI1511">
        <v>0</v>
      </c>
      <c r="BJ1511">
        <v>0</v>
      </c>
      <c r="BK1511">
        <v>0</v>
      </c>
      <c r="BL1511">
        <v>0</v>
      </c>
      <c r="BM1511">
        <v>0</v>
      </c>
      <c r="BN1511">
        <v>0</v>
      </c>
      <c r="BO1511">
        <v>0</v>
      </c>
      <c r="BP1511">
        <v>0</v>
      </c>
      <c r="BQ1511">
        <v>0</v>
      </c>
      <c r="BR1511">
        <v>0</v>
      </c>
      <c r="BS1511">
        <v>0</v>
      </c>
      <c r="BT1511">
        <v>0</v>
      </c>
      <c r="BU1511">
        <v>0</v>
      </c>
      <c r="BV1511">
        <v>0</v>
      </c>
      <c r="BW1511">
        <v>0</v>
      </c>
      <c r="CU1511">
        <f>ROUND(AT1511*Source!I1812*AH1511*AL1511,0)</f>
        <v>0</v>
      </c>
      <c r="CV1511">
        <f>ROUND(Y1511*Source!I1812,9)</f>
        <v>0</v>
      </c>
      <c r="CW1511">
        <v>0</v>
      </c>
      <c r="CX1511">
        <f>ROUND(Y1511*Source!I1812,9)</f>
        <v>0</v>
      </c>
      <c r="CY1511">
        <f>AD1511</f>
        <v>8.93</v>
      </c>
      <c r="CZ1511">
        <f>AH1511</f>
        <v>8.93</v>
      </c>
      <c r="DA1511">
        <f>AL1511</f>
        <v>1</v>
      </c>
      <c r="DB1511">
        <f t="shared" si="713"/>
        <v>112.88</v>
      </c>
      <c r="DC1511">
        <f t="shared" si="714"/>
        <v>0</v>
      </c>
      <c r="DD1511" t="s">
        <v>3</v>
      </c>
      <c r="DE1511" t="s">
        <v>3</v>
      </c>
      <c r="DF1511">
        <f t="shared" ref="DF1511:DF1520" si="718">ROUND(ROUND(AE1511,0)*CX1511,0)</f>
        <v>0</v>
      </c>
      <c r="DG1511">
        <f t="shared" si="716"/>
        <v>0</v>
      </c>
      <c r="DH1511">
        <f t="shared" si="717"/>
        <v>0</v>
      </c>
      <c r="DI1511">
        <f t="shared" si="715"/>
        <v>0</v>
      </c>
      <c r="DJ1511">
        <f>DI1511</f>
        <v>0</v>
      </c>
      <c r="DK1511">
        <v>0</v>
      </c>
      <c r="DL1511" t="s">
        <v>3</v>
      </c>
      <c r="DM1511">
        <v>0</v>
      </c>
      <c r="DN1511" t="s">
        <v>3</v>
      </c>
      <c r="DO1511">
        <v>0</v>
      </c>
    </row>
    <row r="1512" spans="1:119" x14ac:dyDescent="0.2">
      <c r="A1512">
        <f>ROW(Source!A1812)</f>
        <v>1812</v>
      </c>
      <c r="B1512">
        <v>69726971</v>
      </c>
      <c r="C1512">
        <v>69736059</v>
      </c>
      <c r="D1512">
        <v>121548</v>
      </c>
      <c r="E1512">
        <v>1</v>
      </c>
      <c r="F1512">
        <v>1</v>
      </c>
      <c r="G1512">
        <v>1</v>
      </c>
      <c r="H1512">
        <v>1</v>
      </c>
      <c r="I1512" t="s">
        <v>36</v>
      </c>
      <c r="J1512" t="s">
        <v>3</v>
      </c>
      <c r="K1512" t="s">
        <v>981</v>
      </c>
      <c r="L1512">
        <v>608254</v>
      </c>
      <c r="N1512">
        <v>1013</v>
      </c>
      <c r="O1512" t="s">
        <v>982</v>
      </c>
      <c r="P1512" t="s">
        <v>982</v>
      </c>
      <c r="Q1512">
        <v>1</v>
      </c>
      <c r="W1512">
        <v>0</v>
      </c>
      <c r="X1512">
        <v>-185737400</v>
      </c>
      <c r="Y1512">
        <f t="shared" si="712"/>
        <v>0.16</v>
      </c>
      <c r="AA1512">
        <v>0</v>
      </c>
      <c r="AB1512">
        <v>0</v>
      </c>
      <c r="AC1512">
        <v>0</v>
      </c>
      <c r="AD1512">
        <v>0</v>
      </c>
      <c r="AE1512">
        <v>0</v>
      </c>
      <c r="AF1512">
        <v>0</v>
      </c>
      <c r="AG1512">
        <v>0</v>
      </c>
      <c r="AH1512">
        <v>0</v>
      </c>
      <c r="AI1512">
        <v>1</v>
      </c>
      <c r="AJ1512">
        <v>1</v>
      </c>
      <c r="AK1512">
        <v>1</v>
      </c>
      <c r="AL1512">
        <v>1</v>
      </c>
      <c r="AM1512">
        <v>0</v>
      </c>
      <c r="AN1512">
        <v>0</v>
      </c>
      <c r="AO1512">
        <v>1</v>
      </c>
      <c r="AP1512">
        <v>0</v>
      </c>
      <c r="AQ1512">
        <v>0</v>
      </c>
      <c r="AR1512">
        <v>0</v>
      </c>
      <c r="AS1512" t="s">
        <v>3</v>
      </c>
      <c r="AT1512">
        <v>0.16</v>
      </c>
      <c r="AU1512" t="s">
        <v>3</v>
      </c>
      <c r="AV1512">
        <v>2</v>
      </c>
      <c r="AW1512">
        <v>2</v>
      </c>
      <c r="AX1512">
        <v>69736067</v>
      </c>
      <c r="AY1512">
        <v>1</v>
      </c>
      <c r="AZ1512">
        <v>0</v>
      </c>
      <c r="BA1512">
        <v>1548</v>
      </c>
      <c r="BB1512">
        <v>0</v>
      </c>
      <c r="BC1512">
        <v>0</v>
      </c>
      <c r="BD1512">
        <v>0</v>
      </c>
      <c r="BE1512">
        <v>0</v>
      </c>
      <c r="BF1512">
        <v>0</v>
      </c>
      <c r="BG1512">
        <v>0</v>
      </c>
      <c r="BH1512">
        <v>0</v>
      </c>
      <c r="BI1512">
        <v>0</v>
      </c>
      <c r="BJ1512">
        <v>0</v>
      </c>
      <c r="BK1512">
        <v>0</v>
      </c>
      <c r="BL1512">
        <v>0</v>
      </c>
      <c r="BM1512">
        <v>0</v>
      </c>
      <c r="BN1512">
        <v>0</v>
      </c>
      <c r="BO1512">
        <v>0</v>
      </c>
      <c r="BP1512">
        <v>0</v>
      </c>
      <c r="BQ1512">
        <v>0</v>
      </c>
      <c r="BR1512">
        <v>0</v>
      </c>
      <c r="BS1512">
        <v>0</v>
      </c>
      <c r="BT1512">
        <v>0</v>
      </c>
      <c r="BU1512">
        <v>0</v>
      </c>
      <c r="BV1512">
        <v>0</v>
      </c>
      <c r="BW1512">
        <v>0</v>
      </c>
      <c r="CV1512">
        <v>0</v>
      </c>
      <c r="CW1512">
        <v>0</v>
      </c>
      <c r="CX1512">
        <f>ROUND(Y1512*Source!I1812,9)</f>
        <v>0</v>
      </c>
      <c r="CY1512">
        <f>AD1512</f>
        <v>0</v>
      </c>
      <c r="CZ1512">
        <f>AH1512</f>
        <v>0</v>
      </c>
      <c r="DA1512">
        <f>AL1512</f>
        <v>1</v>
      </c>
      <c r="DB1512">
        <f t="shared" si="713"/>
        <v>0</v>
      </c>
      <c r="DC1512">
        <f t="shared" si="714"/>
        <v>0</v>
      </c>
      <c r="DD1512" t="s">
        <v>3</v>
      </c>
      <c r="DE1512" t="s">
        <v>3</v>
      </c>
      <c r="DF1512">
        <f t="shared" si="718"/>
        <v>0</v>
      </c>
      <c r="DG1512">
        <f t="shared" si="716"/>
        <v>0</v>
      </c>
      <c r="DH1512">
        <f t="shared" si="717"/>
        <v>0</v>
      </c>
      <c r="DI1512">
        <f t="shared" si="715"/>
        <v>0</v>
      </c>
      <c r="DJ1512">
        <f>DI1512</f>
        <v>0</v>
      </c>
      <c r="DK1512">
        <v>0</v>
      </c>
      <c r="DL1512" t="s">
        <v>3</v>
      </c>
      <c r="DM1512">
        <v>0</v>
      </c>
      <c r="DN1512" t="s">
        <v>3</v>
      </c>
      <c r="DO1512">
        <v>0</v>
      </c>
    </row>
    <row r="1513" spans="1:119" x14ac:dyDescent="0.2">
      <c r="A1513">
        <f>ROW(Source!A1812)</f>
        <v>1812</v>
      </c>
      <c r="B1513">
        <v>69726971</v>
      </c>
      <c r="C1513">
        <v>69736059</v>
      </c>
      <c r="D1513">
        <v>27439499</v>
      </c>
      <c r="E1513">
        <v>1</v>
      </c>
      <c r="F1513">
        <v>1</v>
      </c>
      <c r="G1513">
        <v>1</v>
      </c>
      <c r="H1513">
        <v>2</v>
      </c>
      <c r="I1513" t="s">
        <v>1051</v>
      </c>
      <c r="J1513" t="s">
        <v>1052</v>
      </c>
      <c r="K1513" t="s">
        <v>1053</v>
      </c>
      <c r="L1513">
        <v>1368</v>
      </c>
      <c r="N1513">
        <v>1011</v>
      </c>
      <c r="O1513" t="s">
        <v>978</v>
      </c>
      <c r="P1513" t="s">
        <v>978</v>
      </c>
      <c r="Q1513">
        <v>1</v>
      </c>
      <c r="W1513">
        <v>0</v>
      </c>
      <c r="X1513">
        <v>1890856440</v>
      </c>
      <c r="Y1513">
        <f t="shared" si="712"/>
        <v>0.16</v>
      </c>
      <c r="AA1513">
        <v>0</v>
      </c>
      <c r="AB1513">
        <v>112.67</v>
      </c>
      <c r="AC1513">
        <v>13.61</v>
      </c>
      <c r="AD1513">
        <v>0</v>
      </c>
      <c r="AE1513">
        <v>0</v>
      </c>
      <c r="AF1513">
        <v>112.67</v>
      </c>
      <c r="AG1513">
        <v>13.61</v>
      </c>
      <c r="AH1513">
        <v>0</v>
      </c>
      <c r="AI1513">
        <v>1</v>
      </c>
      <c r="AJ1513">
        <v>1</v>
      </c>
      <c r="AK1513">
        <v>1</v>
      </c>
      <c r="AL1513">
        <v>1</v>
      </c>
      <c r="AM1513">
        <v>0</v>
      </c>
      <c r="AN1513">
        <v>0</v>
      </c>
      <c r="AO1513">
        <v>1</v>
      </c>
      <c r="AP1513">
        <v>0</v>
      </c>
      <c r="AQ1513">
        <v>0</v>
      </c>
      <c r="AR1513">
        <v>0</v>
      </c>
      <c r="AS1513" t="s">
        <v>3</v>
      </c>
      <c r="AT1513">
        <v>0.16</v>
      </c>
      <c r="AU1513" t="s">
        <v>3</v>
      </c>
      <c r="AV1513">
        <v>0</v>
      </c>
      <c r="AW1513">
        <v>2</v>
      </c>
      <c r="AX1513">
        <v>69736068</v>
      </c>
      <c r="AY1513">
        <v>1</v>
      </c>
      <c r="AZ1513">
        <v>0</v>
      </c>
      <c r="BA1513">
        <v>1549</v>
      </c>
      <c r="BB1513">
        <v>0</v>
      </c>
      <c r="BC1513">
        <v>0</v>
      </c>
      <c r="BD1513">
        <v>0</v>
      </c>
      <c r="BE1513">
        <v>0</v>
      </c>
      <c r="BF1513">
        <v>0</v>
      </c>
      <c r="BG1513">
        <v>0</v>
      </c>
      <c r="BH1513">
        <v>0</v>
      </c>
      <c r="BI1513">
        <v>0</v>
      </c>
      <c r="BJ1513">
        <v>0</v>
      </c>
      <c r="BK1513">
        <v>0</v>
      </c>
      <c r="BL1513">
        <v>0</v>
      </c>
      <c r="BM1513">
        <v>0</v>
      </c>
      <c r="BN1513">
        <v>0</v>
      </c>
      <c r="BO1513">
        <v>0</v>
      </c>
      <c r="BP1513">
        <v>0</v>
      </c>
      <c r="BQ1513">
        <v>0</v>
      </c>
      <c r="BR1513">
        <v>0</v>
      </c>
      <c r="BS1513">
        <v>0</v>
      </c>
      <c r="BT1513">
        <v>0</v>
      </c>
      <c r="BU1513">
        <v>0</v>
      </c>
      <c r="BV1513">
        <v>0</v>
      </c>
      <c r="BW1513">
        <v>0</v>
      </c>
      <c r="CV1513">
        <v>0</v>
      </c>
      <c r="CW1513">
        <f>ROUND(Y1513*Source!I1812*DO1513,9)</f>
        <v>0</v>
      </c>
      <c r="CX1513">
        <f>ROUND(Y1513*Source!I1812,9)</f>
        <v>0</v>
      </c>
      <c r="CY1513">
        <f>AB1513</f>
        <v>112.67</v>
      </c>
      <c r="CZ1513">
        <f>AF1513</f>
        <v>112.67</v>
      </c>
      <c r="DA1513">
        <f>AJ1513</f>
        <v>1</v>
      </c>
      <c r="DB1513">
        <f t="shared" si="713"/>
        <v>18.03</v>
      </c>
      <c r="DC1513">
        <f t="shared" si="714"/>
        <v>2.1800000000000002</v>
      </c>
      <c r="DD1513" t="s">
        <v>3</v>
      </c>
      <c r="DE1513" t="s">
        <v>3</v>
      </c>
      <c r="DF1513">
        <f t="shared" si="718"/>
        <v>0</v>
      </c>
      <c r="DG1513">
        <f t="shared" si="716"/>
        <v>0</v>
      </c>
      <c r="DH1513">
        <f t="shared" si="717"/>
        <v>0</v>
      </c>
      <c r="DI1513">
        <f t="shared" si="715"/>
        <v>0</v>
      </c>
      <c r="DJ1513">
        <f>DG1513</f>
        <v>0</v>
      </c>
      <c r="DK1513">
        <v>0</v>
      </c>
      <c r="DL1513" t="s">
        <v>3</v>
      </c>
      <c r="DM1513">
        <v>0</v>
      </c>
      <c r="DN1513" t="s">
        <v>3</v>
      </c>
      <c r="DO1513">
        <v>0</v>
      </c>
    </row>
    <row r="1514" spans="1:119" x14ac:dyDescent="0.2">
      <c r="A1514">
        <f>ROW(Source!A1812)</f>
        <v>1812</v>
      </c>
      <c r="B1514">
        <v>69726971</v>
      </c>
      <c r="C1514">
        <v>69736059</v>
      </c>
      <c r="D1514">
        <v>27441327</v>
      </c>
      <c r="E1514">
        <v>1</v>
      </c>
      <c r="F1514">
        <v>1</v>
      </c>
      <c r="G1514">
        <v>1</v>
      </c>
      <c r="H1514">
        <v>2</v>
      </c>
      <c r="I1514" t="s">
        <v>975</v>
      </c>
      <c r="J1514" t="s">
        <v>976</v>
      </c>
      <c r="K1514" t="s">
        <v>977</v>
      </c>
      <c r="L1514">
        <v>1368</v>
      </c>
      <c r="N1514">
        <v>1011</v>
      </c>
      <c r="O1514" t="s">
        <v>978</v>
      </c>
      <c r="P1514" t="s">
        <v>978</v>
      </c>
      <c r="Q1514">
        <v>1</v>
      </c>
      <c r="W1514">
        <v>0</v>
      </c>
      <c r="X1514">
        <v>-1583389094</v>
      </c>
      <c r="Y1514">
        <f t="shared" si="712"/>
        <v>0.22</v>
      </c>
      <c r="AA1514">
        <v>0</v>
      </c>
      <c r="AB1514">
        <v>93.37</v>
      </c>
      <c r="AC1514">
        <v>11.69</v>
      </c>
      <c r="AD1514">
        <v>0</v>
      </c>
      <c r="AE1514">
        <v>0</v>
      </c>
      <c r="AF1514">
        <v>93.37</v>
      </c>
      <c r="AG1514">
        <v>11.69</v>
      </c>
      <c r="AH1514">
        <v>0</v>
      </c>
      <c r="AI1514">
        <v>1</v>
      </c>
      <c r="AJ1514">
        <v>1</v>
      </c>
      <c r="AK1514">
        <v>1</v>
      </c>
      <c r="AL1514">
        <v>1</v>
      </c>
      <c r="AM1514">
        <v>0</v>
      </c>
      <c r="AN1514">
        <v>0</v>
      </c>
      <c r="AO1514">
        <v>1</v>
      </c>
      <c r="AP1514">
        <v>0</v>
      </c>
      <c r="AQ1514">
        <v>0</v>
      </c>
      <c r="AR1514">
        <v>0</v>
      </c>
      <c r="AS1514" t="s">
        <v>3</v>
      </c>
      <c r="AT1514">
        <v>0.22</v>
      </c>
      <c r="AU1514" t="s">
        <v>3</v>
      </c>
      <c r="AV1514">
        <v>0</v>
      </c>
      <c r="AW1514">
        <v>2</v>
      </c>
      <c r="AX1514">
        <v>69736069</v>
      </c>
      <c r="AY1514">
        <v>1</v>
      </c>
      <c r="AZ1514">
        <v>0</v>
      </c>
      <c r="BA1514">
        <v>1550</v>
      </c>
      <c r="BB1514">
        <v>0</v>
      </c>
      <c r="BC1514">
        <v>0</v>
      </c>
      <c r="BD1514">
        <v>0</v>
      </c>
      <c r="BE1514">
        <v>0</v>
      </c>
      <c r="BF1514">
        <v>0</v>
      </c>
      <c r="BG1514">
        <v>0</v>
      </c>
      <c r="BH1514">
        <v>0</v>
      </c>
      <c r="BI1514">
        <v>0</v>
      </c>
      <c r="BJ1514">
        <v>0</v>
      </c>
      <c r="BK1514">
        <v>0</v>
      </c>
      <c r="BL1514">
        <v>0</v>
      </c>
      <c r="BM1514">
        <v>0</v>
      </c>
      <c r="BN1514">
        <v>0</v>
      </c>
      <c r="BO1514">
        <v>0</v>
      </c>
      <c r="BP1514">
        <v>0</v>
      </c>
      <c r="BQ1514">
        <v>0</v>
      </c>
      <c r="BR1514">
        <v>0</v>
      </c>
      <c r="BS1514">
        <v>0</v>
      </c>
      <c r="BT1514">
        <v>0</v>
      </c>
      <c r="BU1514">
        <v>0</v>
      </c>
      <c r="BV1514">
        <v>0</v>
      </c>
      <c r="BW1514">
        <v>0</v>
      </c>
      <c r="CV1514">
        <v>0</v>
      </c>
      <c r="CW1514">
        <f>ROUND(Y1514*Source!I1812*DO1514,9)</f>
        <v>0</v>
      </c>
      <c r="CX1514">
        <f>ROUND(Y1514*Source!I1812,9)</f>
        <v>0</v>
      </c>
      <c r="CY1514">
        <f>AB1514</f>
        <v>93.37</v>
      </c>
      <c r="CZ1514">
        <f>AF1514</f>
        <v>93.37</v>
      </c>
      <c r="DA1514">
        <f>AJ1514</f>
        <v>1</v>
      </c>
      <c r="DB1514">
        <f t="shared" si="713"/>
        <v>20.54</v>
      </c>
      <c r="DC1514">
        <f t="shared" si="714"/>
        <v>2.57</v>
      </c>
      <c r="DD1514" t="s">
        <v>3</v>
      </c>
      <c r="DE1514" t="s">
        <v>3</v>
      </c>
      <c r="DF1514">
        <f t="shared" si="718"/>
        <v>0</v>
      </c>
      <c r="DG1514">
        <f t="shared" si="716"/>
        <v>0</v>
      </c>
      <c r="DH1514">
        <f t="shared" si="717"/>
        <v>0</v>
      </c>
      <c r="DI1514">
        <f t="shared" si="715"/>
        <v>0</v>
      </c>
      <c r="DJ1514">
        <f>DG1514</f>
        <v>0</v>
      </c>
      <c r="DK1514">
        <v>0</v>
      </c>
      <c r="DL1514" t="s">
        <v>3</v>
      </c>
      <c r="DM1514">
        <v>0</v>
      </c>
      <c r="DN1514" t="s">
        <v>3</v>
      </c>
      <c r="DO1514">
        <v>0</v>
      </c>
    </row>
    <row r="1515" spans="1:119" x14ac:dyDescent="0.2">
      <c r="A1515">
        <f>ROW(Source!A1812)</f>
        <v>1812</v>
      </c>
      <c r="B1515">
        <v>69726971</v>
      </c>
      <c r="C1515">
        <v>69736059</v>
      </c>
      <c r="D1515">
        <v>27377917</v>
      </c>
      <c r="E1515">
        <v>1</v>
      </c>
      <c r="F1515">
        <v>1</v>
      </c>
      <c r="G1515">
        <v>1</v>
      </c>
      <c r="H1515">
        <v>3</v>
      </c>
      <c r="I1515" t="s">
        <v>666</v>
      </c>
      <c r="J1515" t="s">
        <v>668</v>
      </c>
      <c r="K1515" t="s">
        <v>667</v>
      </c>
      <c r="L1515">
        <v>1348</v>
      </c>
      <c r="N1515">
        <v>1009</v>
      </c>
      <c r="O1515" t="s">
        <v>78</v>
      </c>
      <c r="P1515" t="s">
        <v>78</v>
      </c>
      <c r="Q1515">
        <v>1000</v>
      </c>
      <c r="W1515">
        <v>0</v>
      </c>
      <c r="X1515">
        <v>429567918</v>
      </c>
      <c r="Y1515">
        <f t="shared" si="712"/>
        <v>2.8000000000000001E-2</v>
      </c>
      <c r="AA1515">
        <v>10559.12</v>
      </c>
      <c r="AB1515">
        <v>0</v>
      </c>
      <c r="AC1515">
        <v>0</v>
      </c>
      <c r="AD1515">
        <v>0</v>
      </c>
      <c r="AE1515">
        <v>10559.12</v>
      </c>
      <c r="AF1515">
        <v>0</v>
      </c>
      <c r="AG1515">
        <v>0</v>
      </c>
      <c r="AH1515">
        <v>0</v>
      </c>
      <c r="AI1515">
        <v>1</v>
      </c>
      <c r="AJ1515">
        <v>1</v>
      </c>
      <c r="AK1515">
        <v>1</v>
      </c>
      <c r="AL1515">
        <v>1</v>
      </c>
      <c r="AM1515">
        <v>0</v>
      </c>
      <c r="AN1515">
        <v>0</v>
      </c>
      <c r="AO1515">
        <v>0</v>
      </c>
      <c r="AP1515">
        <v>1</v>
      </c>
      <c r="AQ1515">
        <v>0</v>
      </c>
      <c r="AR1515">
        <v>0</v>
      </c>
      <c r="AS1515" t="s">
        <v>3</v>
      </c>
      <c r="AT1515">
        <v>2.8000000000000001E-2</v>
      </c>
      <c r="AU1515" t="s">
        <v>3</v>
      </c>
      <c r="AV1515">
        <v>0</v>
      </c>
      <c r="AW1515">
        <v>2</v>
      </c>
      <c r="AX1515">
        <v>69736070</v>
      </c>
      <c r="AY1515">
        <v>1</v>
      </c>
      <c r="AZ1515">
        <v>0</v>
      </c>
      <c r="BA1515">
        <v>1551</v>
      </c>
      <c r="BB1515">
        <v>3</v>
      </c>
      <c r="BC1515">
        <v>0</v>
      </c>
      <c r="BD1515">
        <v>0</v>
      </c>
      <c r="BE1515">
        <v>0</v>
      </c>
      <c r="BF1515">
        <v>0</v>
      </c>
      <c r="BG1515">
        <v>0</v>
      </c>
      <c r="BH1515">
        <v>0</v>
      </c>
      <c r="BI1515">
        <v>0</v>
      </c>
      <c r="BJ1515">
        <v>0</v>
      </c>
      <c r="BK1515">
        <v>0</v>
      </c>
      <c r="BL1515">
        <v>0</v>
      </c>
      <c r="BM1515">
        <v>0</v>
      </c>
      <c r="BN1515">
        <v>0</v>
      </c>
      <c r="BO1515">
        <v>0</v>
      </c>
      <c r="BP1515">
        <v>0</v>
      </c>
      <c r="BQ1515">
        <v>0</v>
      </c>
      <c r="BR1515">
        <v>0</v>
      </c>
      <c r="BS1515">
        <v>0</v>
      </c>
      <c r="BT1515">
        <v>0</v>
      </c>
      <c r="BU1515">
        <v>0</v>
      </c>
      <c r="BV1515">
        <v>0</v>
      </c>
      <c r="BW1515">
        <v>0</v>
      </c>
      <c r="CV1515">
        <v>0</v>
      </c>
      <c r="CW1515">
        <v>0</v>
      </c>
      <c r="CX1515">
        <f>ROUND(Y1515*Source!I1812,9)</f>
        <v>0</v>
      </c>
      <c r="CY1515">
        <f>AA1515</f>
        <v>10559.12</v>
      </c>
      <c r="CZ1515">
        <f>AE1515</f>
        <v>10559.12</v>
      </c>
      <c r="DA1515">
        <f>AI1515</f>
        <v>1</v>
      </c>
      <c r="DB1515">
        <f t="shared" si="713"/>
        <v>295.66000000000003</v>
      </c>
      <c r="DC1515">
        <f t="shared" si="714"/>
        <v>0</v>
      </c>
      <c r="DD1515" t="s">
        <v>3</v>
      </c>
      <c r="DE1515" t="s">
        <v>3</v>
      </c>
      <c r="DF1515">
        <f t="shared" si="718"/>
        <v>0</v>
      </c>
      <c r="DG1515">
        <f t="shared" si="716"/>
        <v>0</v>
      </c>
      <c r="DH1515">
        <f t="shared" si="717"/>
        <v>0</v>
      </c>
      <c r="DI1515">
        <f t="shared" si="715"/>
        <v>0</v>
      </c>
      <c r="DJ1515">
        <f>DF1515</f>
        <v>0</v>
      </c>
      <c r="DK1515">
        <v>0</v>
      </c>
      <c r="DL1515" t="s">
        <v>3</v>
      </c>
      <c r="DM1515">
        <v>0</v>
      </c>
      <c r="DN1515" t="s">
        <v>3</v>
      </c>
      <c r="DO1515">
        <v>0</v>
      </c>
    </row>
    <row r="1516" spans="1:119" x14ac:dyDescent="0.2">
      <c r="A1516">
        <f>ROW(Source!A1812)</f>
        <v>1812</v>
      </c>
      <c r="B1516">
        <v>69726971</v>
      </c>
      <c r="C1516">
        <v>69736059</v>
      </c>
      <c r="D1516">
        <v>61336234</v>
      </c>
      <c r="E1516">
        <v>1</v>
      </c>
      <c r="F1516">
        <v>1</v>
      </c>
      <c r="G1516">
        <v>1</v>
      </c>
      <c r="H1516">
        <v>3</v>
      </c>
      <c r="I1516" t="s">
        <v>671</v>
      </c>
      <c r="J1516" t="s">
        <v>673</v>
      </c>
      <c r="K1516" t="s">
        <v>672</v>
      </c>
      <c r="L1516">
        <v>1348</v>
      </c>
      <c r="N1516">
        <v>1009</v>
      </c>
      <c r="O1516" t="s">
        <v>78</v>
      </c>
      <c r="P1516" t="s">
        <v>78</v>
      </c>
      <c r="Q1516">
        <v>1000</v>
      </c>
      <c r="W1516">
        <v>0</v>
      </c>
      <c r="X1516">
        <v>-78750848</v>
      </c>
      <c r="Y1516">
        <f t="shared" si="712"/>
        <v>1</v>
      </c>
      <c r="AA1516">
        <v>14770.4</v>
      </c>
      <c r="AB1516">
        <v>0</v>
      </c>
      <c r="AC1516">
        <v>0</v>
      </c>
      <c r="AD1516">
        <v>0</v>
      </c>
      <c r="AE1516">
        <v>14770.4</v>
      </c>
      <c r="AF1516">
        <v>0</v>
      </c>
      <c r="AG1516">
        <v>0</v>
      </c>
      <c r="AH1516">
        <v>0</v>
      </c>
      <c r="AI1516">
        <v>1</v>
      </c>
      <c r="AJ1516">
        <v>1</v>
      </c>
      <c r="AK1516">
        <v>1</v>
      </c>
      <c r="AL1516">
        <v>1</v>
      </c>
      <c r="AM1516">
        <v>0</v>
      </c>
      <c r="AN1516">
        <v>0</v>
      </c>
      <c r="AO1516">
        <v>0</v>
      </c>
      <c r="AP1516">
        <v>1</v>
      </c>
      <c r="AQ1516">
        <v>0</v>
      </c>
      <c r="AR1516">
        <v>0</v>
      </c>
      <c r="AS1516" t="s">
        <v>3</v>
      </c>
      <c r="AT1516">
        <v>1</v>
      </c>
      <c r="AU1516" t="s">
        <v>3</v>
      </c>
      <c r="AV1516">
        <v>0</v>
      </c>
      <c r="AW1516">
        <v>1</v>
      </c>
      <c r="AX1516">
        <v>-1</v>
      </c>
      <c r="AY1516">
        <v>0</v>
      </c>
      <c r="AZ1516">
        <v>0</v>
      </c>
      <c r="BA1516" t="s">
        <v>3</v>
      </c>
      <c r="BB1516">
        <v>0</v>
      </c>
      <c r="BC1516">
        <v>0</v>
      </c>
      <c r="BD1516">
        <v>0</v>
      </c>
      <c r="BE1516">
        <v>0</v>
      </c>
      <c r="BF1516">
        <v>0</v>
      </c>
      <c r="BG1516">
        <v>0</v>
      </c>
      <c r="BH1516">
        <v>0</v>
      </c>
      <c r="BI1516">
        <v>0</v>
      </c>
      <c r="BJ1516">
        <v>0</v>
      </c>
      <c r="BK1516">
        <v>0</v>
      </c>
      <c r="BL1516">
        <v>0</v>
      </c>
      <c r="BM1516">
        <v>0</v>
      </c>
      <c r="BN1516">
        <v>0</v>
      </c>
      <c r="BO1516">
        <v>0</v>
      </c>
      <c r="BP1516">
        <v>0</v>
      </c>
      <c r="BQ1516">
        <v>0</v>
      </c>
      <c r="BR1516">
        <v>0</v>
      </c>
      <c r="BS1516">
        <v>0</v>
      </c>
      <c r="BT1516">
        <v>0</v>
      </c>
      <c r="BU1516">
        <v>0</v>
      </c>
      <c r="BV1516">
        <v>0</v>
      </c>
      <c r="BW1516">
        <v>0</v>
      </c>
      <c r="CV1516">
        <v>0</v>
      </c>
      <c r="CW1516">
        <v>0</v>
      </c>
      <c r="CX1516">
        <f>ROUND(Y1516*Source!I1812,9)</f>
        <v>0</v>
      </c>
      <c r="CY1516">
        <f>AA1516</f>
        <v>14770.4</v>
      </c>
      <c r="CZ1516">
        <f>AE1516</f>
        <v>14770.4</v>
      </c>
      <c r="DA1516">
        <f>AI1516</f>
        <v>1</v>
      </c>
      <c r="DB1516">
        <f t="shared" si="713"/>
        <v>14770.4</v>
      </c>
      <c r="DC1516">
        <f t="shared" si="714"/>
        <v>0</v>
      </c>
      <c r="DD1516" t="s">
        <v>3</v>
      </c>
      <c r="DE1516" t="s">
        <v>3</v>
      </c>
      <c r="DF1516">
        <f t="shared" si="718"/>
        <v>0</v>
      </c>
      <c r="DG1516">
        <f t="shared" si="716"/>
        <v>0</v>
      </c>
      <c r="DH1516">
        <f t="shared" si="717"/>
        <v>0</v>
      </c>
      <c r="DI1516">
        <f t="shared" si="715"/>
        <v>0</v>
      </c>
      <c r="DJ1516">
        <f>DF1516</f>
        <v>0</v>
      </c>
      <c r="DK1516">
        <v>0</v>
      </c>
      <c r="DL1516" t="s">
        <v>3</v>
      </c>
      <c r="DM1516">
        <v>0</v>
      </c>
      <c r="DN1516" t="s">
        <v>3</v>
      </c>
      <c r="DO1516">
        <v>0</v>
      </c>
    </row>
    <row r="1517" spans="1:119" x14ac:dyDescent="0.2">
      <c r="A1517">
        <f>ROW(Source!A1813)</f>
        <v>1813</v>
      </c>
      <c r="B1517">
        <v>69726884</v>
      </c>
      <c r="C1517">
        <v>69736059</v>
      </c>
      <c r="D1517">
        <v>27493187</v>
      </c>
      <c r="E1517">
        <v>1</v>
      </c>
      <c r="F1517">
        <v>1</v>
      </c>
      <c r="G1517">
        <v>1</v>
      </c>
      <c r="H1517">
        <v>1</v>
      </c>
      <c r="I1517" t="s">
        <v>1049</v>
      </c>
      <c r="J1517" t="s">
        <v>3</v>
      </c>
      <c r="K1517" t="s">
        <v>1050</v>
      </c>
      <c r="L1517">
        <v>1369</v>
      </c>
      <c r="N1517">
        <v>1013</v>
      </c>
      <c r="O1517" t="s">
        <v>974</v>
      </c>
      <c r="P1517" t="s">
        <v>974</v>
      </c>
      <c r="Q1517">
        <v>1</v>
      </c>
      <c r="W1517">
        <v>0</v>
      </c>
      <c r="X1517">
        <v>1476363087</v>
      </c>
      <c r="Y1517">
        <f t="shared" si="712"/>
        <v>12.64</v>
      </c>
      <c r="AA1517">
        <v>0</v>
      </c>
      <c r="AB1517">
        <v>0</v>
      </c>
      <c r="AC1517">
        <v>0</v>
      </c>
      <c r="AD1517">
        <v>226.46</v>
      </c>
      <c r="AE1517">
        <v>0</v>
      </c>
      <c r="AF1517">
        <v>0</v>
      </c>
      <c r="AG1517">
        <v>0</v>
      </c>
      <c r="AH1517">
        <v>8.93</v>
      </c>
      <c r="AI1517">
        <v>1</v>
      </c>
      <c r="AJ1517">
        <v>1</v>
      </c>
      <c r="AK1517">
        <v>1</v>
      </c>
      <c r="AL1517">
        <v>25.36</v>
      </c>
      <c r="AM1517">
        <v>5</v>
      </c>
      <c r="AN1517">
        <v>0</v>
      </c>
      <c r="AO1517">
        <v>1</v>
      </c>
      <c r="AP1517">
        <v>0</v>
      </c>
      <c r="AQ1517">
        <v>0</v>
      </c>
      <c r="AR1517">
        <v>0</v>
      </c>
      <c r="AS1517" t="s">
        <v>3</v>
      </c>
      <c r="AT1517">
        <v>12.64</v>
      </c>
      <c r="AU1517" t="s">
        <v>3</v>
      </c>
      <c r="AV1517">
        <v>1</v>
      </c>
      <c r="AW1517">
        <v>2</v>
      </c>
      <c r="AX1517">
        <v>69736066</v>
      </c>
      <c r="AY1517">
        <v>1</v>
      </c>
      <c r="AZ1517">
        <v>0</v>
      </c>
      <c r="BA1517">
        <v>1553</v>
      </c>
      <c r="BB1517">
        <v>0</v>
      </c>
      <c r="BC1517">
        <v>0</v>
      </c>
      <c r="BD1517">
        <v>0</v>
      </c>
      <c r="BE1517">
        <v>0</v>
      </c>
      <c r="BF1517">
        <v>0</v>
      </c>
      <c r="BG1517">
        <v>0</v>
      </c>
      <c r="BH1517">
        <v>0</v>
      </c>
      <c r="BI1517">
        <v>0</v>
      </c>
      <c r="BJ1517">
        <v>0</v>
      </c>
      <c r="BK1517">
        <v>0</v>
      </c>
      <c r="BL1517">
        <v>0</v>
      </c>
      <c r="BM1517">
        <v>0</v>
      </c>
      <c r="BN1517">
        <v>0</v>
      </c>
      <c r="BO1517">
        <v>0</v>
      </c>
      <c r="BP1517">
        <v>0</v>
      </c>
      <c r="BQ1517">
        <v>0</v>
      </c>
      <c r="BR1517">
        <v>0</v>
      </c>
      <c r="BS1517">
        <v>0</v>
      </c>
      <c r="BT1517">
        <v>0</v>
      </c>
      <c r="BU1517">
        <v>0</v>
      </c>
      <c r="BV1517">
        <v>0</v>
      </c>
      <c r="BW1517">
        <v>0</v>
      </c>
      <c r="CU1517">
        <f>ROUND(AT1517*Source!I1813*AH1517*AL1517,0)</f>
        <v>0</v>
      </c>
      <c r="CV1517">
        <f>ROUND(Y1517*Source!I1813,9)</f>
        <v>0</v>
      </c>
      <c r="CW1517">
        <v>0</v>
      </c>
      <c r="CX1517">
        <f>ROUND(Y1517*Source!I1813,9)</f>
        <v>0</v>
      </c>
      <c r="CY1517">
        <f>AD1517</f>
        <v>226.46</v>
      </c>
      <c r="CZ1517">
        <f>AH1517</f>
        <v>8.93</v>
      </c>
      <c r="DA1517">
        <f>AL1517</f>
        <v>25.36</v>
      </c>
      <c r="DB1517">
        <f t="shared" si="713"/>
        <v>112.88</v>
      </c>
      <c r="DC1517">
        <f t="shared" si="714"/>
        <v>0</v>
      </c>
      <c r="DD1517" t="s">
        <v>3</v>
      </c>
      <c r="DE1517" t="s">
        <v>3</v>
      </c>
      <c r="DF1517">
        <f t="shared" si="718"/>
        <v>0</v>
      </c>
      <c r="DG1517">
        <f t="shared" si="716"/>
        <v>0</v>
      </c>
      <c r="DH1517">
        <f t="shared" si="717"/>
        <v>0</v>
      </c>
      <c r="DI1517">
        <f>ROUND(ROUND(AH1517*AL1517,0)*CX1517,0)</f>
        <v>0</v>
      </c>
      <c r="DJ1517">
        <f>DI1517</f>
        <v>0</v>
      </c>
      <c r="DK1517">
        <v>0</v>
      </c>
      <c r="DL1517" t="s">
        <v>3</v>
      </c>
      <c r="DM1517">
        <v>0</v>
      </c>
      <c r="DN1517" t="s">
        <v>3</v>
      </c>
      <c r="DO1517">
        <v>0</v>
      </c>
    </row>
    <row r="1518" spans="1:119" x14ac:dyDescent="0.2">
      <c r="A1518">
        <f>ROW(Source!A1813)</f>
        <v>1813</v>
      </c>
      <c r="B1518">
        <v>69726884</v>
      </c>
      <c r="C1518">
        <v>69736059</v>
      </c>
      <c r="D1518">
        <v>121548</v>
      </c>
      <c r="E1518">
        <v>1</v>
      </c>
      <c r="F1518">
        <v>1</v>
      </c>
      <c r="G1518">
        <v>1</v>
      </c>
      <c r="H1518">
        <v>1</v>
      </c>
      <c r="I1518" t="s">
        <v>36</v>
      </c>
      <c r="J1518" t="s">
        <v>3</v>
      </c>
      <c r="K1518" t="s">
        <v>981</v>
      </c>
      <c r="L1518">
        <v>608254</v>
      </c>
      <c r="N1518">
        <v>1013</v>
      </c>
      <c r="O1518" t="s">
        <v>982</v>
      </c>
      <c r="P1518" t="s">
        <v>982</v>
      </c>
      <c r="Q1518">
        <v>1</v>
      </c>
      <c r="W1518">
        <v>0</v>
      </c>
      <c r="X1518">
        <v>-185737400</v>
      </c>
      <c r="Y1518">
        <f t="shared" si="712"/>
        <v>0.16</v>
      </c>
      <c r="AA1518">
        <v>0</v>
      </c>
      <c r="AB1518">
        <v>0</v>
      </c>
      <c r="AC1518">
        <v>0</v>
      </c>
      <c r="AD1518">
        <v>0</v>
      </c>
      <c r="AE1518">
        <v>0</v>
      </c>
      <c r="AF1518">
        <v>0</v>
      </c>
      <c r="AG1518">
        <v>0</v>
      </c>
      <c r="AH1518">
        <v>0</v>
      </c>
      <c r="AI1518">
        <v>1</v>
      </c>
      <c r="AJ1518">
        <v>1</v>
      </c>
      <c r="AK1518">
        <v>19.8</v>
      </c>
      <c r="AL1518">
        <v>1</v>
      </c>
      <c r="AM1518">
        <v>5</v>
      </c>
      <c r="AN1518">
        <v>0</v>
      </c>
      <c r="AO1518">
        <v>1</v>
      </c>
      <c r="AP1518">
        <v>0</v>
      </c>
      <c r="AQ1518">
        <v>0</v>
      </c>
      <c r="AR1518">
        <v>0</v>
      </c>
      <c r="AS1518" t="s">
        <v>3</v>
      </c>
      <c r="AT1518">
        <v>0.16</v>
      </c>
      <c r="AU1518" t="s">
        <v>3</v>
      </c>
      <c r="AV1518">
        <v>2</v>
      </c>
      <c r="AW1518">
        <v>2</v>
      </c>
      <c r="AX1518">
        <v>69736067</v>
      </c>
      <c r="AY1518">
        <v>1</v>
      </c>
      <c r="AZ1518">
        <v>0</v>
      </c>
      <c r="BA1518">
        <v>1554</v>
      </c>
      <c r="BB1518">
        <v>0</v>
      </c>
      <c r="BC1518">
        <v>0</v>
      </c>
      <c r="BD1518">
        <v>0</v>
      </c>
      <c r="BE1518">
        <v>0</v>
      </c>
      <c r="BF1518">
        <v>0</v>
      </c>
      <c r="BG1518">
        <v>0</v>
      </c>
      <c r="BH1518">
        <v>0</v>
      </c>
      <c r="BI1518">
        <v>0</v>
      </c>
      <c r="BJ1518">
        <v>0</v>
      </c>
      <c r="BK1518">
        <v>0</v>
      </c>
      <c r="BL1518">
        <v>0</v>
      </c>
      <c r="BM1518">
        <v>0</v>
      </c>
      <c r="BN1518">
        <v>0</v>
      </c>
      <c r="BO1518">
        <v>0</v>
      </c>
      <c r="BP1518">
        <v>0</v>
      </c>
      <c r="BQ1518">
        <v>0</v>
      </c>
      <c r="BR1518">
        <v>0</v>
      </c>
      <c r="BS1518">
        <v>0</v>
      </c>
      <c r="BT1518">
        <v>0</v>
      </c>
      <c r="BU1518">
        <v>0</v>
      </c>
      <c r="BV1518">
        <v>0</v>
      </c>
      <c r="BW1518">
        <v>0</v>
      </c>
      <c r="CV1518">
        <v>0</v>
      </c>
      <c r="CW1518">
        <v>0</v>
      </c>
      <c r="CX1518">
        <f>ROUND(Y1518*Source!I1813,9)</f>
        <v>0</v>
      </c>
      <c r="CY1518">
        <f>AD1518</f>
        <v>0</v>
      </c>
      <c r="CZ1518">
        <f>AH1518</f>
        <v>0</v>
      </c>
      <c r="DA1518">
        <f>AL1518</f>
        <v>1</v>
      </c>
      <c r="DB1518">
        <f t="shared" si="713"/>
        <v>0</v>
      </c>
      <c r="DC1518">
        <f t="shared" si="714"/>
        <v>0</v>
      </c>
      <c r="DD1518" t="s">
        <v>3</v>
      </c>
      <c r="DE1518" t="s">
        <v>3</v>
      </c>
      <c r="DF1518">
        <f t="shared" si="718"/>
        <v>0</v>
      </c>
      <c r="DG1518">
        <f t="shared" si="716"/>
        <v>0</v>
      </c>
      <c r="DH1518">
        <f>ROUND(ROUND(AG1518*AK1518,0)*CX1518,0)</f>
        <v>0</v>
      </c>
      <c r="DI1518">
        <f t="shared" ref="DI1518:DI1528" si="719">ROUND(ROUND(AH1518,0)*CX1518,0)</f>
        <v>0</v>
      </c>
      <c r="DJ1518">
        <f>DI1518</f>
        <v>0</v>
      </c>
      <c r="DK1518">
        <v>0</v>
      </c>
      <c r="DL1518" t="s">
        <v>3</v>
      </c>
      <c r="DM1518">
        <v>0</v>
      </c>
      <c r="DN1518" t="s">
        <v>3</v>
      </c>
      <c r="DO1518">
        <v>0</v>
      </c>
    </row>
    <row r="1519" spans="1:119" x14ac:dyDescent="0.2">
      <c r="A1519">
        <f>ROW(Source!A1813)</f>
        <v>1813</v>
      </c>
      <c r="B1519">
        <v>69726884</v>
      </c>
      <c r="C1519">
        <v>69736059</v>
      </c>
      <c r="D1519">
        <v>27439499</v>
      </c>
      <c r="E1519">
        <v>1</v>
      </c>
      <c r="F1519">
        <v>1</v>
      </c>
      <c r="G1519">
        <v>1</v>
      </c>
      <c r="H1519">
        <v>2</v>
      </c>
      <c r="I1519" t="s">
        <v>1051</v>
      </c>
      <c r="J1519" t="s">
        <v>1052</v>
      </c>
      <c r="K1519" t="s">
        <v>1053</v>
      </c>
      <c r="L1519">
        <v>1368</v>
      </c>
      <c r="N1519">
        <v>1011</v>
      </c>
      <c r="O1519" t="s">
        <v>978</v>
      </c>
      <c r="P1519" t="s">
        <v>978</v>
      </c>
      <c r="Q1519">
        <v>1</v>
      </c>
      <c r="W1519">
        <v>0</v>
      </c>
      <c r="X1519">
        <v>1890856440</v>
      </c>
      <c r="Y1519">
        <f t="shared" si="712"/>
        <v>0.16</v>
      </c>
      <c r="AA1519">
        <v>0</v>
      </c>
      <c r="AB1519">
        <v>883.33</v>
      </c>
      <c r="AC1519">
        <v>269.48</v>
      </c>
      <c r="AD1519">
        <v>0</v>
      </c>
      <c r="AE1519">
        <v>0</v>
      </c>
      <c r="AF1519">
        <v>112.67</v>
      </c>
      <c r="AG1519">
        <v>13.61</v>
      </c>
      <c r="AH1519">
        <v>0</v>
      </c>
      <c r="AI1519">
        <v>1</v>
      </c>
      <c r="AJ1519">
        <v>7.84</v>
      </c>
      <c r="AK1519">
        <v>19.8</v>
      </c>
      <c r="AL1519">
        <v>1</v>
      </c>
      <c r="AM1519">
        <v>5</v>
      </c>
      <c r="AN1519">
        <v>0</v>
      </c>
      <c r="AO1519">
        <v>1</v>
      </c>
      <c r="AP1519">
        <v>0</v>
      </c>
      <c r="AQ1519">
        <v>0</v>
      </c>
      <c r="AR1519">
        <v>0</v>
      </c>
      <c r="AS1519" t="s">
        <v>3</v>
      </c>
      <c r="AT1519">
        <v>0.16</v>
      </c>
      <c r="AU1519" t="s">
        <v>3</v>
      </c>
      <c r="AV1519">
        <v>0</v>
      </c>
      <c r="AW1519">
        <v>2</v>
      </c>
      <c r="AX1519">
        <v>69736068</v>
      </c>
      <c r="AY1519">
        <v>1</v>
      </c>
      <c r="AZ1519">
        <v>0</v>
      </c>
      <c r="BA1519">
        <v>1555</v>
      </c>
      <c r="BB1519">
        <v>0</v>
      </c>
      <c r="BC1519">
        <v>0</v>
      </c>
      <c r="BD1519">
        <v>0</v>
      </c>
      <c r="BE1519">
        <v>0</v>
      </c>
      <c r="BF1519">
        <v>0</v>
      </c>
      <c r="BG1519">
        <v>0</v>
      </c>
      <c r="BH1519">
        <v>0</v>
      </c>
      <c r="BI1519">
        <v>0</v>
      </c>
      <c r="BJ1519">
        <v>0</v>
      </c>
      <c r="BK1519">
        <v>0</v>
      </c>
      <c r="BL1519">
        <v>0</v>
      </c>
      <c r="BM1519">
        <v>0</v>
      </c>
      <c r="BN1519">
        <v>0</v>
      </c>
      <c r="BO1519">
        <v>0</v>
      </c>
      <c r="BP1519">
        <v>0</v>
      </c>
      <c r="BQ1519">
        <v>0</v>
      </c>
      <c r="BR1519">
        <v>0</v>
      </c>
      <c r="BS1519">
        <v>0</v>
      </c>
      <c r="BT1519">
        <v>0</v>
      </c>
      <c r="BU1519">
        <v>0</v>
      </c>
      <c r="BV1519">
        <v>0</v>
      </c>
      <c r="BW1519">
        <v>0</v>
      </c>
      <c r="CV1519">
        <v>0</v>
      </c>
      <c r="CW1519">
        <f>ROUND(Y1519*Source!I1813*DO1519,9)</f>
        <v>0</v>
      </c>
      <c r="CX1519">
        <f>ROUND(Y1519*Source!I1813,9)</f>
        <v>0</v>
      </c>
      <c r="CY1519">
        <f>AB1519</f>
        <v>883.33</v>
      </c>
      <c r="CZ1519">
        <f>AF1519</f>
        <v>112.67</v>
      </c>
      <c r="DA1519">
        <f>AJ1519</f>
        <v>7.84</v>
      </c>
      <c r="DB1519">
        <f t="shared" si="713"/>
        <v>18.03</v>
      </c>
      <c r="DC1519">
        <f t="shared" si="714"/>
        <v>2.1800000000000002</v>
      </c>
      <c r="DD1519" t="s">
        <v>3</v>
      </c>
      <c r="DE1519" t="s">
        <v>3</v>
      </c>
      <c r="DF1519">
        <f t="shared" si="718"/>
        <v>0</v>
      </c>
      <c r="DG1519">
        <f>ROUND(ROUND(AF1519*AJ1519,0)*CX1519,0)</f>
        <v>0</v>
      </c>
      <c r="DH1519">
        <f>ROUND(ROUND(AG1519*AK1519,0)*CX1519,0)</f>
        <v>0</v>
      </c>
      <c r="DI1519">
        <f t="shared" si="719"/>
        <v>0</v>
      </c>
      <c r="DJ1519">
        <f>DG1519</f>
        <v>0</v>
      </c>
      <c r="DK1519">
        <v>0</v>
      </c>
      <c r="DL1519" t="s">
        <v>3</v>
      </c>
      <c r="DM1519">
        <v>0</v>
      </c>
      <c r="DN1519" t="s">
        <v>3</v>
      </c>
      <c r="DO1519">
        <v>0</v>
      </c>
    </row>
    <row r="1520" spans="1:119" x14ac:dyDescent="0.2">
      <c r="A1520">
        <f>ROW(Source!A1813)</f>
        <v>1813</v>
      </c>
      <c r="B1520">
        <v>69726884</v>
      </c>
      <c r="C1520">
        <v>69736059</v>
      </c>
      <c r="D1520">
        <v>27441327</v>
      </c>
      <c r="E1520">
        <v>1</v>
      </c>
      <c r="F1520">
        <v>1</v>
      </c>
      <c r="G1520">
        <v>1</v>
      </c>
      <c r="H1520">
        <v>2</v>
      </c>
      <c r="I1520" t="s">
        <v>975</v>
      </c>
      <c r="J1520" t="s">
        <v>976</v>
      </c>
      <c r="K1520" t="s">
        <v>977</v>
      </c>
      <c r="L1520">
        <v>1368</v>
      </c>
      <c r="N1520">
        <v>1011</v>
      </c>
      <c r="O1520" t="s">
        <v>978</v>
      </c>
      <c r="P1520" t="s">
        <v>978</v>
      </c>
      <c r="Q1520">
        <v>1</v>
      </c>
      <c r="W1520">
        <v>0</v>
      </c>
      <c r="X1520">
        <v>-1583389094</v>
      </c>
      <c r="Y1520">
        <f t="shared" si="712"/>
        <v>0.22</v>
      </c>
      <c r="AA1520">
        <v>0</v>
      </c>
      <c r="AB1520">
        <v>732.02</v>
      </c>
      <c r="AC1520">
        <v>231.46</v>
      </c>
      <c r="AD1520">
        <v>0</v>
      </c>
      <c r="AE1520">
        <v>0</v>
      </c>
      <c r="AF1520">
        <v>93.37</v>
      </c>
      <c r="AG1520">
        <v>11.69</v>
      </c>
      <c r="AH1520">
        <v>0</v>
      </c>
      <c r="AI1520">
        <v>1</v>
      </c>
      <c r="AJ1520">
        <v>7.84</v>
      </c>
      <c r="AK1520">
        <v>19.8</v>
      </c>
      <c r="AL1520">
        <v>1</v>
      </c>
      <c r="AM1520">
        <v>5</v>
      </c>
      <c r="AN1520">
        <v>0</v>
      </c>
      <c r="AO1520">
        <v>1</v>
      </c>
      <c r="AP1520">
        <v>0</v>
      </c>
      <c r="AQ1520">
        <v>0</v>
      </c>
      <c r="AR1520">
        <v>0</v>
      </c>
      <c r="AS1520" t="s">
        <v>3</v>
      </c>
      <c r="AT1520">
        <v>0.22</v>
      </c>
      <c r="AU1520" t="s">
        <v>3</v>
      </c>
      <c r="AV1520">
        <v>0</v>
      </c>
      <c r="AW1520">
        <v>2</v>
      </c>
      <c r="AX1520">
        <v>69736069</v>
      </c>
      <c r="AY1520">
        <v>1</v>
      </c>
      <c r="AZ1520">
        <v>0</v>
      </c>
      <c r="BA1520">
        <v>1556</v>
      </c>
      <c r="BB1520">
        <v>0</v>
      </c>
      <c r="BC1520">
        <v>0</v>
      </c>
      <c r="BD1520">
        <v>0</v>
      </c>
      <c r="BE1520">
        <v>0</v>
      </c>
      <c r="BF1520">
        <v>0</v>
      </c>
      <c r="BG1520">
        <v>0</v>
      </c>
      <c r="BH1520">
        <v>0</v>
      </c>
      <c r="BI1520">
        <v>0</v>
      </c>
      <c r="BJ1520">
        <v>0</v>
      </c>
      <c r="BK1520">
        <v>0</v>
      </c>
      <c r="BL1520">
        <v>0</v>
      </c>
      <c r="BM1520">
        <v>0</v>
      </c>
      <c r="BN1520">
        <v>0</v>
      </c>
      <c r="BO1520">
        <v>0</v>
      </c>
      <c r="BP1520">
        <v>0</v>
      </c>
      <c r="BQ1520">
        <v>0</v>
      </c>
      <c r="BR1520">
        <v>0</v>
      </c>
      <c r="BS1520">
        <v>0</v>
      </c>
      <c r="BT1520">
        <v>0</v>
      </c>
      <c r="BU1520">
        <v>0</v>
      </c>
      <c r="BV1520">
        <v>0</v>
      </c>
      <c r="BW1520">
        <v>0</v>
      </c>
      <c r="CV1520">
        <v>0</v>
      </c>
      <c r="CW1520">
        <f>ROUND(Y1520*Source!I1813*DO1520,9)</f>
        <v>0</v>
      </c>
      <c r="CX1520">
        <f>ROUND(Y1520*Source!I1813,9)</f>
        <v>0</v>
      </c>
      <c r="CY1520">
        <f>AB1520</f>
        <v>732.02</v>
      </c>
      <c r="CZ1520">
        <f>AF1520</f>
        <v>93.37</v>
      </c>
      <c r="DA1520">
        <f>AJ1520</f>
        <v>7.84</v>
      </c>
      <c r="DB1520">
        <f t="shared" si="713"/>
        <v>20.54</v>
      </c>
      <c r="DC1520">
        <f t="shared" si="714"/>
        <v>2.57</v>
      </c>
      <c r="DD1520" t="s">
        <v>3</v>
      </c>
      <c r="DE1520" t="s">
        <v>3</v>
      </c>
      <c r="DF1520">
        <f t="shared" si="718"/>
        <v>0</v>
      </c>
      <c r="DG1520">
        <f>ROUND(ROUND(AF1520*AJ1520,0)*CX1520,0)</f>
        <v>0</v>
      </c>
      <c r="DH1520">
        <f>ROUND(ROUND(AG1520*AK1520,0)*CX1520,0)</f>
        <v>0</v>
      </c>
      <c r="DI1520">
        <f t="shared" si="719"/>
        <v>0</v>
      </c>
      <c r="DJ1520">
        <f>DG1520</f>
        <v>0</v>
      </c>
      <c r="DK1520">
        <v>0</v>
      </c>
      <c r="DL1520" t="s">
        <v>3</v>
      </c>
      <c r="DM1520">
        <v>0</v>
      </c>
      <c r="DN1520" t="s">
        <v>3</v>
      </c>
      <c r="DO1520">
        <v>0</v>
      </c>
    </row>
    <row r="1521" spans="1:119" x14ac:dyDescent="0.2">
      <c r="A1521">
        <f>ROW(Source!A1813)</f>
        <v>1813</v>
      </c>
      <c r="B1521">
        <v>69726884</v>
      </c>
      <c r="C1521">
        <v>69736059</v>
      </c>
      <c r="D1521">
        <v>27377917</v>
      </c>
      <c r="E1521">
        <v>1</v>
      </c>
      <c r="F1521">
        <v>1</v>
      </c>
      <c r="G1521">
        <v>1</v>
      </c>
      <c r="H1521">
        <v>3</v>
      </c>
      <c r="I1521" t="s">
        <v>666</v>
      </c>
      <c r="J1521" t="s">
        <v>668</v>
      </c>
      <c r="K1521" t="s">
        <v>667</v>
      </c>
      <c r="L1521">
        <v>1348</v>
      </c>
      <c r="N1521">
        <v>1009</v>
      </c>
      <c r="O1521" t="s">
        <v>78</v>
      </c>
      <c r="P1521" t="s">
        <v>78</v>
      </c>
      <c r="Q1521">
        <v>1000</v>
      </c>
      <c r="W1521">
        <v>0</v>
      </c>
      <c r="X1521">
        <v>429567918</v>
      </c>
      <c r="Y1521">
        <f t="shared" si="712"/>
        <v>2.8000000000000001E-2</v>
      </c>
      <c r="AA1521">
        <v>24120</v>
      </c>
      <c r="AB1521">
        <v>0</v>
      </c>
      <c r="AC1521">
        <v>0</v>
      </c>
      <c r="AD1521">
        <v>0</v>
      </c>
      <c r="AE1521">
        <v>3335.6400000000003</v>
      </c>
      <c r="AF1521">
        <v>0</v>
      </c>
      <c r="AG1521">
        <v>0</v>
      </c>
      <c r="AH1521">
        <v>0</v>
      </c>
      <c r="AI1521">
        <v>7.56</v>
      </c>
      <c r="AJ1521">
        <v>1</v>
      </c>
      <c r="AK1521">
        <v>1</v>
      </c>
      <c r="AL1521">
        <v>1</v>
      </c>
      <c r="AM1521">
        <v>5</v>
      </c>
      <c r="AN1521">
        <v>0</v>
      </c>
      <c r="AO1521">
        <v>0</v>
      </c>
      <c r="AP1521">
        <v>1</v>
      </c>
      <c r="AQ1521">
        <v>0</v>
      </c>
      <c r="AR1521">
        <v>0</v>
      </c>
      <c r="AS1521" t="s">
        <v>3</v>
      </c>
      <c r="AT1521">
        <v>2.8000000000000001E-2</v>
      </c>
      <c r="AU1521" t="s">
        <v>3</v>
      </c>
      <c r="AV1521">
        <v>0</v>
      </c>
      <c r="AW1521">
        <v>2</v>
      </c>
      <c r="AX1521">
        <v>69736070</v>
      </c>
      <c r="AY1521">
        <v>1</v>
      </c>
      <c r="AZ1521">
        <v>16384</v>
      </c>
      <c r="BA1521">
        <v>1557</v>
      </c>
      <c r="BB1521">
        <v>3</v>
      </c>
      <c r="BC1521">
        <v>0</v>
      </c>
      <c r="BD1521">
        <v>0</v>
      </c>
      <c r="BE1521">
        <v>0</v>
      </c>
      <c r="BF1521">
        <v>0</v>
      </c>
      <c r="BG1521">
        <v>0</v>
      </c>
      <c r="BH1521">
        <v>0</v>
      </c>
      <c r="BI1521">
        <v>0</v>
      </c>
      <c r="BJ1521">
        <v>0</v>
      </c>
      <c r="BK1521">
        <v>0</v>
      </c>
      <c r="BL1521">
        <v>0</v>
      </c>
      <c r="BM1521">
        <v>0</v>
      </c>
      <c r="BN1521">
        <v>0</v>
      </c>
      <c r="BO1521">
        <v>0</v>
      </c>
      <c r="BP1521">
        <v>0</v>
      </c>
      <c r="BQ1521">
        <v>0</v>
      </c>
      <c r="BR1521">
        <v>0</v>
      </c>
      <c r="BS1521">
        <v>0</v>
      </c>
      <c r="BT1521">
        <v>0</v>
      </c>
      <c r="BU1521">
        <v>0</v>
      </c>
      <c r="BV1521">
        <v>0</v>
      </c>
      <c r="BW1521">
        <v>0</v>
      </c>
      <c r="CV1521">
        <v>0</v>
      </c>
      <c r="CW1521">
        <v>0</v>
      </c>
      <c r="CX1521">
        <f>ROUND(Y1521*Source!I1813,9)</f>
        <v>0</v>
      </c>
      <c r="CY1521">
        <f>AA1521</f>
        <v>24120</v>
      </c>
      <c r="CZ1521">
        <f>AE1521</f>
        <v>3335.6400000000003</v>
      </c>
      <c r="DA1521">
        <f>AI1521</f>
        <v>7.56</v>
      </c>
      <c r="DB1521">
        <f t="shared" si="713"/>
        <v>93.4</v>
      </c>
      <c r="DC1521">
        <f t="shared" si="714"/>
        <v>0</v>
      </c>
      <c r="DD1521" t="s">
        <v>3</v>
      </c>
      <c r="DE1521" t="s">
        <v>3</v>
      </c>
      <c r="DF1521">
        <f>ROUND(ROUND(AE1521*AI1521,0)*CX1521,0)</f>
        <v>0</v>
      </c>
      <c r="DG1521">
        <f t="shared" ref="DG1521:DG1530" si="720">ROUND(ROUND(AF1521,0)*CX1521,0)</f>
        <v>0</v>
      </c>
      <c r="DH1521">
        <f t="shared" ref="DH1521:DH1529" si="721">ROUND(ROUND(AG1521,0)*CX1521,0)</f>
        <v>0</v>
      </c>
      <c r="DI1521">
        <f t="shared" si="719"/>
        <v>0</v>
      </c>
      <c r="DJ1521">
        <f>DF1521</f>
        <v>0</v>
      </c>
      <c r="DK1521">
        <v>0</v>
      </c>
      <c r="DL1521" t="s">
        <v>3</v>
      </c>
      <c r="DM1521">
        <v>0</v>
      </c>
      <c r="DN1521" t="s">
        <v>3</v>
      </c>
      <c r="DO1521">
        <v>0</v>
      </c>
    </row>
    <row r="1522" spans="1:119" x14ac:dyDescent="0.2">
      <c r="A1522">
        <f>ROW(Source!A1813)</f>
        <v>1813</v>
      </c>
      <c r="B1522">
        <v>69726884</v>
      </c>
      <c r="C1522">
        <v>69736059</v>
      </c>
      <c r="D1522">
        <v>61336234</v>
      </c>
      <c r="E1522">
        <v>1</v>
      </c>
      <c r="F1522">
        <v>1</v>
      </c>
      <c r="G1522">
        <v>1</v>
      </c>
      <c r="H1522">
        <v>3</v>
      </c>
      <c r="I1522" t="s">
        <v>671</v>
      </c>
      <c r="J1522" t="s">
        <v>673</v>
      </c>
      <c r="K1522" t="s">
        <v>672</v>
      </c>
      <c r="L1522">
        <v>1348</v>
      </c>
      <c r="N1522">
        <v>1009</v>
      </c>
      <c r="O1522" t="s">
        <v>78</v>
      </c>
      <c r="P1522" t="s">
        <v>78</v>
      </c>
      <c r="Q1522">
        <v>1000</v>
      </c>
      <c r="W1522">
        <v>0</v>
      </c>
      <c r="X1522">
        <v>-78750848</v>
      </c>
      <c r="Y1522">
        <f t="shared" si="712"/>
        <v>1</v>
      </c>
      <c r="AA1522">
        <v>104961.39</v>
      </c>
      <c r="AB1522">
        <v>0</v>
      </c>
      <c r="AC1522">
        <v>0</v>
      </c>
      <c r="AD1522">
        <v>0</v>
      </c>
      <c r="AE1522">
        <v>14515.490000000002</v>
      </c>
      <c r="AF1522">
        <v>0</v>
      </c>
      <c r="AG1522">
        <v>0</v>
      </c>
      <c r="AH1522">
        <v>0</v>
      </c>
      <c r="AI1522">
        <v>7.56</v>
      </c>
      <c r="AJ1522">
        <v>1</v>
      </c>
      <c r="AK1522">
        <v>1</v>
      </c>
      <c r="AL1522">
        <v>1</v>
      </c>
      <c r="AM1522">
        <v>5</v>
      </c>
      <c r="AN1522">
        <v>0</v>
      </c>
      <c r="AO1522">
        <v>0</v>
      </c>
      <c r="AP1522">
        <v>1</v>
      </c>
      <c r="AQ1522">
        <v>0</v>
      </c>
      <c r="AR1522">
        <v>0</v>
      </c>
      <c r="AS1522" t="s">
        <v>3</v>
      </c>
      <c r="AT1522">
        <v>1</v>
      </c>
      <c r="AU1522" t="s">
        <v>3</v>
      </c>
      <c r="AV1522">
        <v>0</v>
      </c>
      <c r="AW1522">
        <v>1</v>
      </c>
      <c r="AX1522">
        <v>-1</v>
      </c>
      <c r="AY1522">
        <v>0</v>
      </c>
      <c r="AZ1522">
        <v>0</v>
      </c>
      <c r="BA1522" t="s">
        <v>3</v>
      </c>
      <c r="BB1522">
        <v>0</v>
      </c>
      <c r="BC1522">
        <v>0</v>
      </c>
      <c r="BD1522">
        <v>0</v>
      </c>
      <c r="BE1522">
        <v>0</v>
      </c>
      <c r="BF1522">
        <v>0</v>
      </c>
      <c r="BG1522">
        <v>0</v>
      </c>
      <c r="BH1522">
        <v>0</v>
      </c>
      <c r="BI1522">
        <v>0</v>
      </c>
      <c r="BJ1522">
        <v>0</v>
      </c>
      <c r="BK1522">
        <v>0</v>
      </c>
      <c r="BL1522">
        <v>0</v>
      </c>
      <c r="BM1522">
        <v>0</v>
      </c>
      <c r="BN1522">
        <v>0</v>
      </c>
      <c r="BO1522">
        <v>0</v>
      </c>
      <c r="BP1522">
        <v>0</v>
      </c>
      <c r="BQ1522">
        <v>0</v>
      </c>
      <c r="BR1522">
        <v>0</v>
      </c>
      <c r="BS1522">
        <v>0</v>
      </c>
      <c r="BT1522">
        <v>0</v>
      </c>
      <c r="BU1522">
        <v>0</v>
      </c>
      <c r="BV1522">
        <v>0</v>
      </c>
      <c r="BW1522">
        <v>0</v>
      </c>
      <c r="CV1522">
        <v>0</v>
      </c>
      <c r="CW1522">
        <v>0</v>
      </c>
      <c r="CX1522">
        <f>ROUND(Y1522*Source!I1813,9)</f>
        <v>0</v>
      </c>
      <c r="CY1522">
        <f>AA1522</f>
        <v>104961.39</v>
      </c>
      <c r="CZ1522">
        <f>AE1522</f>
        <v>14515.490000000002</v>
      </c>
      <c r="DA1522">
        <f>AI1522</f>
        <v>7.56</v>
      </c>
      <c r="DB1522">
        <f t="shared" si="713"/>
        <v>14515.49</v>
      </c>
      <c r="DC1522">
        <f t="shared" si="714"/>
        <v>0</v>
      </c>
      <c r="DD1522" t="s">
        <v>3</v>
      </c>
      <c r="DE1522" t="s">
        <v>3</v>
      </c>
      <c r="DF1522">
        <f>ROUND(ROUND(AE1522*AI1522,0)*CX1522,0)</f>
        <v>0</v>
      </c>
      <c r="DG1522">
        <f t="shared" si="720"/>
        <v>0</v>
      </c>
      <c r="DH1522">
        <f t="shared" si="721"/>
        <v>0</v>
      </c>
      <c r="DI1522">
        <f t="shared" si="719"/>
        <v>0</v>
      </c>
      <c r="DJ1522">
        <f>DF1522</f>
        <v>0</v>
      </c>
      <c r="DK1522">
        <v>0</v>
      </c>
      <c r="DL1522" t="s">
        <v>3</v>
      </c>
      <c r="DM1522">
        <v>0</v>
      </c>
      <c r="DN1522" t="s">
        <v>3</v>
      </c>
      <c r="DO1522">
        <v>0</v>
      </c>
    </row>
    <row r="1523" spans="1:119" x14ac:dyDescent="0.2">
      <c r="A1523">
        <f>ROW(Source!A1818)</f>
        <v>1818</v>
      </c>
      <c r="B1523">
        <v>69726971</v>
      </c>
      <c r="C1523">
        <v>69736074</v>
      </c>
      <c r="D1523">
        <v>27496319</v>
      </c>
      <c r="E1523">
        <v>1</v>
      </c>
      <c r="F1523">
        <v>1</v>
      </c>
      <c r="G1523">
        <v>1</v>
      </c>
      <c r="H1523">
        <v>1</v>
      </c>
      <c r="I1523" t="s">
        <v>1001</v>
      </c>
      <c r="J1523" t="s">
        <v>3</v>
      </c>
      <c r="K1523" t="s">
        <v>1002</v>
      </c>
      <c r="L1523">
        <v>1369</v>
      </c>
      <c r="N1523">
        <v>1013</v>
      </c>
      <c r="O1523" t="s">
        <v>974</v>
      </c>
      <c r="P1523" t="s">
        <v>974</v>
      </c>
      <c r="Q1523">
        <v>1</v>
      </c>
      <c r="W1523">
        <v>0</v>
      </c>
      <c r="X1523">
        <v>1189128158</v>
      </c>
      <c r="Y1523">
        <f t="shared" si="712"/>
        <v>39.51</v>
      </c>
      <c r="AA1523">
        <v>0</v>
      </c>
      <c r="AB1523">
        <v>0</v>
      </c>
      <c r="AC1523">
        <v>0</v>
      </c>
      <c r="AD1523">
        <v>8.01</v>
      </c>
      <c r="AE1523">
        <v>0</v>
      </c>
      <c r="AF1523">
        <v>0</v>
      </c>
      <c r="AG1523">
        <v>0</v>
      </c>
      <c r="AH1523">
        <v>8.01</v>
      </c>
      <c r="AI1523">
        <v>1</v>
      </c>
      <c r="AJ1523">
        <v>1</v>
      </c>
      <c r="AK1523">
        <v>1</v>
      </c>
      <c r="AL1523">
        <v>1</v>
      </c>
      <c r="AM1523">
        <v>0</v>
      </c>
      <c r="AN1523">
        <v>0</v>
      </c>
      <c r="AO1523">
        <v>1</v>
      </c>
      <c r="AP1523">
        <v>0</v>
      </c>
      <c r="AQ1523">
        <v>0</v>
      </c>
      <c r="AR1523">
        <v>0</v>
      </c>
      <c r="AS1523" t="s">
        <v>3</v>
      </c>
      <c r="AT1523">
        <v>39.51</v>
      </c>
      <c r="AU1523" t="s">
        <v>3</v>
      </c>
      <c r="AV1523">
        <v>1</v>
      </c>
      <c r="AW1523">
        <v>2</v>
      </c>
      <c r="AX1523">
        <v>69736081</v>
      </c>
      <c r="AY1523">
        <v>1</v>
      </c>
      <c r="AZ1523">
        <v>0</v>
      </c>
      <c r="BA1523">
        <v>1559</v>
      </c>
      <c r="BB1523">
        <v>0</v>
      </c>
      <c r="BC1523">
        <v>0</v>
      </c>
      <c r="BD1523">
        <v>0</v>
      </c>
      <c r="BE1523">
        <v>0</v>
      </c>
      <c r="BF1523">
        <v>0</v>
      </c>
      <c r="BG1523">
        <v>0</v>
      </c>
      <c r="BH1523">
        <v>0</v>
      </c>
      <c r="BI1523">
        <v>0</v>
      </c>
      <c r="BJ1523">
        <v>0</v>
      </c>
      <c r="BK1523">
        <v>0</v>
      </c>
      <c r="BL1523">
        <v>0</v>
      </c>
      <c r="BM1523">
        <v>0</v>
      </c>
      <c r="BN1523">
        <v>0</v>
      </c>
      <c r="BO1523">
        <v>0</v>
      </c>
      <c r="BP1523">
        <v>0</v>
      </c>
      <c r="BQ1523">
        <v>0</v>
      </c>
      <c r="BR1523">
        <v>0</v>
      </c>
      <c r="BS1523">
        <v>0</v>
      </c>
      <c r="BT1523">
        <v>0</v>
      </c>
      <c r="BU1523">
        <v>0</v>
      </c>
      <c r="BV1523">
        <v>0</v>
      </c>
      <c r="BW1523">
        <v>0</v>
      </c>
      <c r="CU1523">
        <f>ROUND(AT1523*Source!I1818*AH1523*AL1523,0)</f>
        <v>0</v>
      </c>
      <c r="CV1523">
        <f>ROUND(Y1523*Source!I1818,9)</f>
        <v>0</v>
      </c>
      <c r="CW1523">
        <v>0</v>
      </c>
      <c r="CX1523">
        <f>ROUND(Y1523*Source!I1818,9)</f>
        <v>0</v>
      </c>
      <c r="CY1523">
        <f>AD1523</f>
        <v>8.01</v>
      </c>
      <c r="CZ1523">
        <f>AH1523</f>
        <v>8.01</v>
      </c>
      <c r="DA1523">
        <f>AL1523</f>
        <v>1</v>
      </c>
      <c r="DB1523">
        <f t="shared" si="713"/>
        <v>316.48</v>
      </c>
      <c r="DC1523">
        <f t="shared" si="714"/>
        <v>0</v>
      </c>
      <c r="DD1523" t="s">
        <v>3</v>
      </c>
      <c r="DE1523" t="s">
        <v>3</v>
      </c>
      <c r="DF1523">
        <f t="shared" ref="DF1523:DF1532" si="722">ROUND(ROUND(AE1523,0)*CX1523,0)</f>
        <v>0</v>
      </c>
      <c r="DG1523">
        <f t="shared" si="720"/>
        <v>0</v>
      </c>
      <c r="DH1523">
        <f t="shared" si="721"/>
        <v>0</v>
      </c>
      <c r="DI1523">
        <f t="shared" si="719"/>
        <v>0</v>
      </c>
      <c r="DJ1523">
        <f>DI1523</f>
        <v>0</v>
      </c>
      <c r="DK1523">
        <v>0</v>
      </c>
      <c r="DL1523" t="s">
        <v>3</v>
      </c>
      <c r="DM1523">
        <v>0</v>
      </c>
      <c r="DN1523" t="s">
        <v>3</v>
      </c>
      <c r="DO1523">
        <v>0</v>
      </c>
    </row>
    <row r="1524" spans="1:119" x14ac:dyDescent="0.2">
      <c r="A1524">
        <f>ROW(Source!A1818)</f>
        <v>1818</v>
      </c>
      <c r="B1524">
        <v>69726971</v>
      </c>
      <c r="C1524">
        <v>69736074</v>
      </c>
      <c r="D1524">
        <v>121548</v>
      </c>
      <c r="E1524">
        <v>1</v>
      </c>
      <c r="F1524">
        <v>1</v>
      </c>
      <c r="G1524">
        <v>1</v>
      </c>
      <c r="H1524">
        <v>1</v>
      </c>
      <c r="I1524" t="s">
        <v>36</v>
      </c>
      <c r="J1524" t="s">
        <v>3</v>
      </c>
      <c r="K1524" t="s">
        <v>981</v>
      </c>
      <c r="L1524">
        <v>608254</v>
      </c>
      <c r="N1524">
        <v>1013</v>
      </c>
      <c r="O1524" t="s">
        <v>982</v>
      </c>
      <c r="P1524" t="s">
        <v>982</v>
      </c>
      <c r="Q1524">
        <v>1</v>
      </c>
      <c r="W1524">
        <v>0</v>
      </c>
      <c r="X1524">
        <v>-185737400</v>
      </c>
      <c r="Y1524">
        <f t="shared" si="712"/>
        <v>1.27</v>
      </c>
      <c r="AA1524">
        <v>0</v>
      </c>
      <c r="AB1524">
        <v>0</v>
      </c>
      <c r="AC1524">
        <v>0</v>
      </c>
      <c r="AD1524">
        <v>0</v>
      </c>
      <c r="AE1524">
        <v>0</v>
      </c>
      <c r="AF1524">
        <v>0</v>
      </c>
      <c r="AG1524">
        <v>0</v>
      </c>
      <c r="AH1524">
        <v>0</v>
      </c>
      <c r="AI1524">
        <v>1</v>
      </c>
      <c r="AJ1524">
        <v>1</v>
      </c>
      <c r="AK1524">
        <v>1</v>
      </c>
      <c r="AL1524">
        <v>1</v>
      </c>
      <c r="AM1524">
        <v>0</v>
      </c>
      <c r="AN1524">
        <v>0</v>
      </c>
      <c r="AO1524">
        <v>1</v>
      </c>
      <c r="AP1524">
        <v>0</v>
      </c>
      <c r="AQ1524">
        <v>0</v>
      </c>
      <c r="AR1524">
        <v>0</v>
      </c>
      <c r="AS1524" t="s">
        <v>3</v>
      </c>
      <c r="AT1524">
        <v>1.27</v>
      </c>
      <c r="AU1524" t="s">
        <v>3</v>
      </c>
      <c r="AV1524">
        <v>2</v>
      </c>
      <c r="AW1524">
        <v>2</v>
      </c>
      <c r="AX1524">
        <v>69736082</v>
      </c>
      <c r="AY1524">
        <v>1</v>
      </c>
      <c r="AZ1524">
        <v>0</v>
      </c>
      <c r="BA1524">
        <v>1560</v>
      </c>
      <c r="BB1524">
        <v>0</v>
      </c>
      <c r="BC1524">
        <v>0</v>
      </c>
      <c r="BD1524">
        <v>0</v>
      </c>
      <c r="BE1524">
        <v>0</v>
      </c>
      <c r="BF1524">
        <v>0</v>
      </c>
      <c r="BG1524">
        <v>0</v>
      </c>
      <c r="BH1524">
        <v>0</v>
      </c>
      <c r="BI1524">
        <v>0</v>
      </c>
      <c r="BJ1524">
        <v>0</v>
      </c>
      <c r="BK1524">
        <v>0</v>
      </c>
      <c r="BL1524">
        <v>0</v>
      </c>
      <c r="BM1524">
        <v>0</v>
      </c>
      <c r="BN1524">
        <v>0</v>
      </c>
      <c r="BO1524">
        <v>0</v>
      </c>
      <c r="BP1524">
        <v>0</v>
      </c>
      <c r="BQ1524">
        <v>0</v>
      </c>
      <c r="BR1524">
        <v>0</v>
      </c>
      <c r="BS1524">
        <v>0</v>
      </c>
      <c r="BT1524">
        <v>0</v>
      </c>
      <c r="BU1524">
        <v>0</v>
      </c>
      <c r="BV1524">
        <v>0</v>
      </c>
      <c r="BW1524">
        <v>0</v>
      </c>
      <c r="CV1524">
        <v>0</v>
      </c>
      <c r="CW1524">
        <v>0</v>
      </c>
      <c r="CX1524">
        <f>ROUND(Y1524*Source!I1818,9)</f>
        <v>0</v>
      </c>
      <c r="CY1524">
        <f>AD1524</f>
        <v>0</v>
      </c>
      <c r="CZ1524">
        <f>AH1524</f>
        <v>0</v>
      </c>
      <c r="DA1524">
        <f>AL1524</f>
        <v>1</v>
      </c>
      <c r="DB1524">
        <f t="shared" si="713"/>
        <v>0</v>
      </c>
      <c r="DC1524">
        <f t="shared" si="714"/>
        <v>0</v>
      </c>
      <c r="DD1524" t="s">
        <v>3</v>
      </c>
      <c r="DE1524" t="s">
        <v>3</v>
      </c>
      <c r="DF1524">
        <f t="shared" si="722"/>
        <v>0</v>
      </c>
      <c r="DG1524">
        <f t="shared" si="720"/>
        <v>0</v>
      </c>
      <c r="DH1524">
        <f t="shared" si="721"/>
        <v>0</v>
      </c>
      <c r="DI1524">
        <f t="shared" si="719"/>
        <v>0</v>
      </c>
      <c r="DJ1524">
        <f>DI1524</f>
        <v>0</v>
      </c>
      <c r="DK1524">
        <v>0</v>
      </c>
      <c r="DL1524" t="s">
        <v>3</v>
      </c>
      <c r="DM1524">
        <v>0</v>
      </c>
      <c r="DN1524" t="s">
        <v>3</v>
      </c>
      <c r="DO1524">
        <v>0</v>
      </c>
    </row>
    <row r="1525" spans="1:119" x14ac:dyDescent="0.2">
      <c r="A1525">
        <f>ROW(Source!A1818)</f>
        <v>1818</v>
      </c>
      <c r="B1525">
        <v>69726971</v>
      </c>
      <c r="C1525">
        <v>69736074</v>
      </c>
      <c r="D1525">
        <v>27439630</v>
      </c>
      <c r="E1525">
        <v>1</v>
      </c>
      <c r="F1525">
        <v>1</v>
      </c>
      <c r="G1525">
        <v>1</v>
      </c>
      <c r="H1525">
        <v>2</v>
      </c>
      <c r="I1525" t="s">
        <v>986</v>
      </c>
      <c r="J1525" t="s">
        <v>987</v>
      </c>
      <c r="K1525" t="s">
        <v>988</v>
      </c>
      <c r="L1525">
        <v>1368</v>
      </c>
      <c r="N1525">
        <v>1011</v>
      </c>
      <c r="O1525" t="s">
        <v>978</v>
      </c>
      <c r="P1525" t="s">
        <v>978</v>
      </c>
      <c r="Q1525">
        <v>1</v>
      </c>
      <c r="W1525">
        <v>0</v>
      </c>
      <c r="X1525">
        <v>-72110300</v>
      </c>
      <c r="Y1525">
        <f t="shared" si="712"/>
        <v>1.27</v>
      </c>
      <c r="AA1525">
        <v>0</v>
      </c>
      <c r="AB1525">
        <v>31.27</v>
      </c>
      <c r="AC1525">
        <v>13.61</v>
      </c>
      <c r="AD1525">
        <v>0</v>
      </c>
      <c r="AE1525">
        <v>0</v>
      </c>
      <c r="AF1525">
        <v>31.27</v>
      </c>
      <c r="AG1525">
        <v>13.61</v>
      </c>
      <c r="AH1525">
        <v>0</v>
      </c>
      <c r="AI1525">
        <v>1</v>
      </c>
      <c r="AJ1525">
        <v>1</v>
      </c>
      <c r="AK1525">
        <v>1</v>
      </c>
      <c r="AL1525">
        <v>1</v>
      </c>
      <c r="AM1525">
        <v>0</v>
      </c>
      <c r="AN1525">
        <v>0</v>
      </c>
      <c r="AO1525">
        <v>1</v>
      </c>
      <c r="AP1525">
        <v>0</v>
      </c>
      <c r="AQ1525">
        <v>0</v>
      </c>
      <c r="AR1525">
        <v>0</v>
      </c>
      <c r="AS1525" t="s">
        <v>3</v>
      </c>
      <c r="AT1525">
        <v>1.27</v>
      </c>
      <c r="AU1525" t="s">
        <v>3</v>
      </c>
      <c r="AV1525">
        <v>0</v>
      </c>
      <c r="AW1525">
        <v>2</v>
      </c>
      <c r="AX1525">
        <v>69736083</v>
      </c>
      <c r="AY1525">
        <v>1</v>
      </c>
      <c r="AZ1525">
        <v>0</v>
      </c>
      <c r="BA1525">
        <v>1561</v>
      </c>
      <c r="BB1525">
        <v>0</v>
      </c>
      <c r="BC1525">
        <v>0</v>
      </c>
      <c r="BD1525">
        <v>0</v>
      </c>
      <c r="BE1525">
        <v>0</v>
      </c>
      <c r="BF1525">
        <v>0</v>
      </c>
      <c r="BG1525">
        <v>0</v>
      </c>
      <c r="BH1525">
        <v>0</v>
      </c>
      <c r="BI1525">
        <v>0</v>
      </c>
      <c r="BJ1525">
        <v>0</v>
      </c>
      <c r="BK1525">
        <v>0</v>
      </c>
      <c r="BL1525">
        <v>0</v>
      </c>
      <c r="BM1525">
        <v>0</v>
      </c>
      <c r="BN1525">
        <v>0</v>
      </c>
      <c r="BO1525">
        <v>0</v>
      </c>
      <c r="BP1525">
        <v>0</v>
      </c>
      <c r="BQ1525">
        <v>0</v>
      </c>
      <c r="BR1525">
        <v>0</v>
      </c>
      <c r="BS1525">
        <v>0</v>
      </c>
      <c r="BT1525">
        <v>0</v>
      </c>
      <c r="BU1525">
        <v>0</v>
      </c>
      <c r="BV1525">
        <v>0</v>
      </c>
      <c r="BW1525">
        <v>0</v>
      </c>
      <c r="CV1525">
        <v>0</v>
      </c>
      <c r="CW1525">
        <f>ROUND(Y1525*Source!I1818*DO1525,9)</f>
        <v>0</v>
      </c>
      <c r="CX1525">
        <f>ROUND(Y1525*Source!I1818,9)</f>
        <v>0</v>
      </c>
      <c r="CY1525">
        <f>AB1525</f>
        <v>31.27</v>
      </c>
      <c r="CZ1525">
        <f>AF1525</f>
        <v>31.27</v>
      </c>
      <c r="DA1525">
        <f>AJ1525</f>
        <v>1</v>
      </c>
      <c r="DB1525">
        <f t="shared" si="713"/>
        <v>39.71</v>
      </c>
      <c r="DC1525">
        <f t="shared" si="714"/>
        <v>17.28</v>
      </c>
      <c r="DD1525" t="s">
        <v>3</v>
      </c>
      <c r="DE1525" t="s">
        <v>3</v>
      </c>
      <c r="DF1525">
        <f t="shared" si="722"/>
        <v>0</v>
      </c>
      <c r="DG1525">
        <f t="shared" si="720"/>
        <v>0</v>
      </c>
      <c r="DH1525">
        <f t="shared" si="721"/>
        <v>0</v>
      </c>
      <c r="DI1525">
        <f t="shared" si="719"/>
        <v>0</v>
      </c>
      <c r="DJ1525">
        <f>DG1525</f>
        <v>0</v>
      </c>
      <c r="DK1525">
        <v>0</v>
      </c>
      <c r="DL1525" t="s">
        <v>3</v>
      </c>
      <c r="DM1525">
        <v>0</v>
      </c>
      <c r="DN1525" t="s">
        <v>3</v>
      </c>
      <c r="DO1525">
        <v>0</v>
      </c>
    </row>
    <row r="1526" spans="1:119" x14ac:dyDescent="0.2">
      <c r="A1526">
        <f>ROW(Source!A1818)</f>
        <v>1818</v>
      </c>
      <c r="B1526">
        <v>69726971</v>
      </c>
      <c r="C1526">
        <v>69736074</v>
      </c>
      <c r="D1526">
        <v>27440041</v>
      </c>
      <c r="E1526">
        <v>1</v>
      </c>
      <c r="F1526">
        <v>1</v>
      </c>
      <c r="G1526">
        <v>1</v>
      </c>
      <c r="H1526">
        <v>2</v>
      </c>
      <c r="I1526" t="s">
        <v>1003</v>
      </c>
      <c r="J1526" t="s">
        <v>1004</v>
      </c>
      <c r="K1526" t="s">
        <v>1005</v>
      </c>
      <c r="L1526">
        <v>1368</v>
      </c>
      <c r="N1526">
        <v>1011</v>
      </c>
      <c r="O1526" t="s">
        <v>978</v>
      </c>
      <c r="P1526" t="s">
        <v>978</v>
      </c>
      <c r="Q1526">
        <v>1</v>
      </c>
      <c r="W1526">
        <v>0</v>
      </c>
      <c r="X1526">
        <v>781889226</v>
      </c>
      <c r="Y1526">
        <f t="shared" si="712"/>
        <v>9.07</v>
      </c>
      <c r="AA1526">
        <v>0</v>
      </c>
      <c r="AB1526">
        <v>0.5</v>
      </c>
      <c r="AC1526">
        <v>0</v>
      </c>
      <c r="AD1526">
        <v>0</v>
      </c>
      <c r="AE1526">
        <v>0</v>
      </c>
      <c r="AF1526">
        <v>0.5</v>
      </c>
      <c r="AG1526">
        <v>0</v>
      </c>
      <c r="AH1526">
        <v>0</v>
      </c>
      <c r="AI1526">
        <v>1</v>
      </c>
      <c r="AJ1526">
        <v>1</v>
      </c>
      <c r="AK1526">
        <v>1</v>
      </c>
      <c r="AL1526">
        <v>1</v>
      </c>
      <c r="AM1526">
        <v>0</v>
      </c>
      <c r="AN1526">
        <v>0</v>
      </c>
      <c r="AO1526">
        <v>1</v>
      </c>
      <c r="AP1526">
        <v>0</v>
      </c>
      <c r="AQ1526">
        <v>0</v>
      </c>
      <c r="AR1526">
        <v>0</v>
      </c>
      <c r="AS1526" t="s">
        <v>3</v>
      </c>
      <c r="AT1526">
        <v>9.07</v>
      </c>
      <c r="AU1526" t="s">
        <v>3</v>
      </c>
      <c r="AV1526">
        <v>0</v>
      </c>
      <c r="AW1526">
        <v>2</v>
      </c>
      <c r="AX1526">
        <v>69736084</v>
      </c>
      <c r="AY1526">
        <v>1</v>
      </c>
      <c r="AZ1526">
        <v>0</v>
      </c>
      <c r="BA1526">
        <v>1562</v>
      </c>
      <c r="BB1526">
        <v>0</v>
      </c>
      <c r="BC1526">
        <v>0</v>
      </c>
      <c r="BD1526">
        <v>0</v>
      </c>
      <c r="BE1526">
        <v>0</v>
      </c>
      <c r="BF1526">
        <v>0</v>
      </c>
      <c r="BG1526">
        <v>0</v>
      </c>
      <c r="BH1526">
        <v>0</v>
      </c>
      <c r="BI1526">
        <v>0</v>
      </c>
      <c r="BJ1526">
        <v>0</v>
      </c>
      <c r="BK1526">
        <v>0</v>
      </c>
      <c r="BL1526">
        <v>0</v>
      </c>
      <c r="BM1526">
        <v>0</v>
      </c>
      <c r="BN1526">
        <v>0</v>
      </c>
      <c r="BO1526">
        <v>0</v>
      </c>
      <c r="BP1526">
        <v>0</v>
      </c>
      <c r="BQ1526">
        <v>0</v>
      </c>
      <c r="BR1526">
        <v>0</v>
      </c>
      <c r="BS1526">
        <v>0</v>
      </c>
      <c r="BT1526">
        <v>0</v>
      </c>
      <c r="BU1526">
        <v>0</v>
      </c>
      <c r="BV1526">
        <v>0</v>
      </c>
      <c r="BW1526">
        <v>0</v>
      </c>
      <c r="CV1526">
        <v>0</v>
      </c>
      <c r="CW1526">
        <f>ROUND(Y1526*Source!I1818*DO1526,9)</f>
        <v>0</v>
      </c>
      <c r="CX1526">
        <f>ROUND(Y1526*Source!I1818,9)</f>
        <v>0</v>
      </c>
      <c r="CY1526">
        <f>AB1526</f>
        <v>0.5</v>
      </c>
      <c r="CZ1526">
        <f>AF1526</f>
        <v>0.5</v>
      </c>
      <c r="DA1526">
        <f>AJ1526</f>
        <v>1</v>
      </c>
      <c r="DB1526">
        <f t="shared" si="713"/>
        <v>4.54</v>
      </c>
      <c r="DC1526">
        <f t="shared" si="714"/>
        <v>0</v>
      </c>
      <c r="DD1526" t="s">
        <v>3</v>
      </c>
      <c r="DE1526" t="s">
        <v>3</v>
      </c>
      <c r="DF1526">
        <f t="shared" si="722"/>
        <v>0</v>
      </c>
      <c r="DG1526">
        <f t="shared" si="720"/>
        <v>0</v>
      </c>
      <c r="DH1526">
        <f t="shared" si="721"/>
        <v>0</v>
      </c>
      <c r="DI1526">
        <f t="shared" si="719"/>
        <v>0</v>
      </c>
      <c r="DJ1526">
        <f>DG1526</f>
        <v>0</v>
      </c>
      <c r="DK1526">
        <v>0</v>
      </c>
      <c r="DL1526" t="s">
        <v>3</v>
      </c>
      <c r="DM1526">
        <v>0</v>
      </c>
      <c r="DN1526" t="s">
        <v>3</v>
      </c>
      <c r="DO1526">
        <v>0</v>
      </c>
    </row>
    <row r="1527" spans="1:119" x14ac:dyDescent="0.2">
      <c r="A1527">
        <f>ROW(Source!A1818)</f>
        <v>1818</v>
      </c>
      <c r="B1527">
        <v>69726971</v>
      </c>
      <c r="C1527">
        <v>69736074</v>
      </c>
      <c r="D1527">
        <v>27416566</v>
      </c>
      <c r="E1527">
        <v>1</v>
      </c>
      <c r="F1527">
        <v>1</v>
      </c>
      <c r="G1527">
        <v>1</v>
      </c>
      <c r="H1527">
        <v>3</v>
      </c>
      <c r="I1527" t="s">
        <v>82</v>
      </c>
      <c r="J1527" t="s">
        <v>84</v>
      </c>
      <c r="K1527" t="s">
        <v>83</v>
      </c>
      <c r="L1527">
        <v>1339</v>
      </c>
      <c r="N1527">
        <v>1007</v>
      </c>
      <c r="O1527" t="s">
        <v>40</v>
      </c>
      <c r="P1527" t="s">
        <v>40</v>
      </c>
      <c r="Q1527">
        <v>1</v>
      </c>
      <c r="W1527">
        <v>0</v>
      </c>
      <c r="X1527">
        <v>-50505369</v>
      </c>
      <c r="Y1527">
        <f t="shared" si="712"/>
        <v>3.5</v>
      </c>
      <c r="AA1527">
        <v>7.14</v>
      </c>
      <c r="AB1527">
        <v>0</v>
      </c>
      <c r="AC1527">
        <v>0</v>
      </c>
      <c r="AD1527">
        <v>0</v>
      </c>
      <c r="AE1527">
        <v>7.14</v>
      </c>
      <c r="AF1527">
        <v>0</v>
      </c>
      <c r="AG1527">
        <v>0</v>
      </c>
      <c r="AH1527">
        <v>0</v>
      </c>
      <c r="AI1527">
        <v>1</v>
      </c>
      <c r="AJ1527">
        <v>1</v>
      </c>
      <c r="AK1527">
        <v>1</v>
      </c>
      <c r="AL1527">
        <v>1</v>
      </c>
      <c r="AM1527">
        <v>0</v>
      </c>
      <c r="AN1527">
        <v>0</v>
      </c>
      <c r="AO1527">
        <v>0</v>
      </c>
      <c r="AP1527">
        <v>1</v>
      </c>
      <c r="AQ1527">
        <v>0</v>
      </c>
      <c r="AR1527">
        <v>0</v>
      </c>
      <c r="AS1527" t="s">
        <v>3</v>
      </c>
      <c r="AT1527">
        <v>3.5</v>
      </c>
      <c r="AU1527" t="s">
        <v>3</v>
      </c>
      <c r="AV1527">
        <v>0</v>
      </c>
      <c r="AW1527">
        <v>2</v>
      </c>
      <c r="AX1527">
        <v>69736086</v>
      </c>
      <c r="AY1527">
        <v>1</v>
      </c>
      <c r="AZ1527">
        <v>0</v>
      </c>
      <c r="BA1527">
        <v>1564</v>
      </c>
      <c r="BB1527">
        <v>3</v>
      </c>
      <c r="BC1527">
        <v>0</v>
      </c>
      <c r="BD1527">
        <v>0</v>
      </c>
      <c r="BE1527">
        <v>0</v>
      </c>
      <c r="BF1527">
        <v>0</v>
      </c>
      <c r="BG1527">
        <v>0</v>
      </c>
      <c r="BH1527">
        <v>0</v>
      </c>
      <c r="BI1527">
        <v>0</v>
      </c>
      <c r="BJ1527">
        <v>0</v>
      </c>
      <c r="BK1527">
        <v>0</v>
      </c>
      <c r="BL1527">
        <v>0</v>
      </c>
      <c r="BM1527">
        <v>0</v>
      </c>
      <c r="BN1527">
        <v>0</v>
      </c>
      <c r="BO1527">
        <v>0</v>
      </c>
      <c r="BP1527">
        <v>0</v>
      </c>
      <c r="BQ1527">
        <v>0</v>
      </c>
      <c r="BR1527">
        <v>0</v>
      </c>
      <c r="BS1527">
        <v>0</v>
      </c>
      <c r="BT1527">
        <v>0</v>
      </c>
      <c r="BU1527">
        <v>0</v>
      </c>
      <c r="BV1527">
        <v>0</v>
      </c>
      <c r="BW1527">
        <v>0</v>
      </c>
      <c r="CV1527">
        <v>0</v>
      </c>
      <c r="CW1527">
        <v>0</v>
      </c>
      <c r="CX1527">
        <f>ROUND(Y1527*Source!I1818,9)</f>
        <v>0</v>
      </c>
      <c r="CY1527">
        <f>AA1527</f>
        <v>7.14</v>
      </c>
      <c r="CZ1527">
        <f>AE1527</f>
        <v>7.14</v>
      </c>
      <c r="DA1527">
        <f>AI1527</f>
        <v>1</v>
      </c>
      <c r="DB1527">
        <f t="shared" si="713"/>
        <v>24.99</v>
      </c>
      <c r="DC1527">
        <f t="shared" si="714"/>
        <v>0</v>
      </c>
      <c r="DD1527" t="s">
        <v>3</v>
      </c>
      <c r="DE1527" t="s">
        <v>3</v>
      </c>
      <c r="DF1527">
        <f t="shared" si="722"/>
        <v>0</v>
      </c>
      <c r="DG1527">
        <f t="shared" si="720"/>
        <v>0</v>
      </c>
      <c r="DH1527">
        <f t="shared" si="721"/>
        <v>0</v>
      </c>
      <c r="DI1527">
        <f t="shared" si="719"/>
        <v>0</v>
      </c>
      <c r="DJ1527">
        <f>DF1527</f>
        <v>0</v>
      </c>
      <c r="DK1527">
        <v>0</v>
      </c>
      <c r="DL1527" t="s">
        <v>3</v>
      </c>
      <c r="DM1527">
        <v>0</v>
      </c>
      <c r="DN1527" t="s">
        <v>3</v>
      </c>
      <c r="DO1527">
        <v>0</v>
      </c>
    </row>
    <row r="1528" spans="1:119" x14ac:dyDescent="0.2">
      <c r="A1528">
        <f>ROW(Source!A1818)</f>
        <v>1818</v>
      </c>
      <c r="B1528">
        <v>69726971</v>
      </c>
      <c r="C1528">
        <v>69736074</v>
      </c>
      <c r="D1528">
        <v>61335865</v>
      </c>
      <c r="E1528">
        <v>1</v>
      </c>
      <c r="F1528">
        <v>1</v>
      </c>
      <c r="G1528">
        <v>1</v>
      </c>
      <c r="H1528">
        <v>3</v>
      </c>
      <c r="I1528" t="s">
        <v>502</v>
      </c>
      <c r="J1528" t="s">
        <v>504</v>
      </c>
      <c r="K1528" t="s">
        <v>503</v>
      </c>
      <c r="L1528">
        <v>1339</v>
      </c>
      <c r="N1528">
        <v>1007</v>
      </c>
      <c r="O1528" t="s">
        <v>40</v>
      </c>
      <c r="P1528" t="s">
        <v>40</v>
      </c>
      <c r="Q1528">
        <v>1</v>
      </c>
      <c r="W1528">
        <v>0</v>
      </c>
      <c r="X1528">
        <v>-1690895291</v>
      </c>
      <c r="Y1528">
        <f t="shared" si="712"/>
        <v>2.04</v>
      </c>
      <c r="AA1528">
        <v>531.91</v>
      </c>
      <c r="AB1528">
        <v>0</v>
      </c>
      <c r="AC1528">
        <v>0</v>
      </c>
      <c r="AD1528">
        <v>0</v>
      </c>
      <c r="AE1528">
        <v>531.91</v>
      </c>
      <c r="AF1528">
        <v>0</v>
      </c>
      <c r="AG1528">
        <v>0</v>
      </c>
      <c r="AH1528">
        <v>0</v>
      </c>
      <c r="AI1528">
        <v>1</v>
      </c>
      <c r="AJ1528">
        <v>1</v>
      </c>
      <c r="AK1528">
        <v>1</v>
      </c>
      <c r="AL1528">
        <v>1</v>
      </c>
      <c r="AM1528">
        <v>0</v>
      </c>
      <c r="AN1528">
        <v>0</v>
      </c>
      <c r="AO1528">
        <v>0</v>
      </c>
      <c r="AP1528">
        <v>1</v>
      </c>
      <c r="AQ1528">
        <v>0</v>
      </c>
      <c r="AR1528">
        <v>0</v>
      </c>
      <c r="AS1528" t="s">
        <v>3</v>
      </c>
      <c r="AT1528">
        <v>2.04</v>
      </c>
      <c r="AU1528" t="s">
        <v>3</v>
      </c>
      <c r="AV1528">
        <v>0</v>
      </c>
      <c r="AW1528">
        <v>1</v>
      </c>
      <c r="AX1528">
        <v>-1</v>
      </c>
      <c r="AY1528">
        <v>0</v>
      </c>
      <c r="AZ1528">
        <v>0</v>
      </c>
      <c r="BA1528" t="s">
        <v>3</v>
      </c>
      <c r="BB1528">
        <v>0</v>
      </c>
      <c r="BC1528">
        <v>0</v>
      </c>
      <c r="BD1528">
        <v>0</v>
      </c>
      <c r="BE1528">
        <v>0</v>
      </c>
      <c r="BF1528">
        <v>0</v>
      </c>
      <c r="BG1528">
        <v>0</v>
      </c>
      <c r="BH1528">
        <v>0</v>
      </c>
      <c r="BI1528">
        <v>0</v>
      </c>
      <c r="BJ1528">
        <v>0</v>
      </c>
      <c r="BK1528">
        <v>0</v>
      </c>
      <c r="BL1528">
        <v>0</v>
      </c>
      <c r="BM1528">
        <v>0</v>
      </c>
      <c r="BN1528">
        <v>0</v>
      </c>
      <c r="BO1528">
        <v>0</v>
      </c>
      <c r="BP1528">
        <v>0</v>
      </c>
      <c r="BQ1528">
        <v>0</v>
      </c>
      <c r="BR1528">
        <v>0</v>
      </c>
      <c r="BS1528">
        <v>0</v>
      </c>
      <c r="BT1528">
        <v>0</v>
      </c>
      <c r="BU1528">
        <v>0</v>
      </c>
      <c r="BV1528">
        <v>0</v>
      </c>
      <c r="BW1528">
        <v>0</v>
      </c>
      <c r="CV1528">
        <v>0</v>
      </c>
      <c r="CW1528">
        <v>0</v>
      </c>
      <c r="CX1528">
        <f>ROUND(Y1528*Source!I1818,9)</f>
        <v>0</v>
      </c>
      <c r="CY1528">
        <f>AA1528</f>
        <v>531.91</v>
      </c>
      <c r="CZ1528">
        <f>AE1528</f>
        <v>531.91</v>
      </c>
      <c r="DA1528">
        <f>AI1528</f>
        <v>1</v>
      </c>
      <c r="DB1528">
        <f t="shared" si="713"/>
        <v>1085.0999999999999</v>
      </c>
      <c r="DC1528">
        <f t="shared" si="714"/>
        <v>0</v>
      </c>
      <c r="DD1528" t="s">
        <v>3</v>
      </c>
      <c r="DE1528" t="s">
        <v>3</v>
      </c>
      <c r="DF1528">
        <f t="shared" si="722"/>
        <v>0</v>
      </c>
      <c r="DG1528">
        <f t="shared" si="720"/>
        <v>0</v>
      </c>
      <c r="DH1528">
        <f t="shared" si="721"/>
        <v>0</v>
      </c>
      <c r="DI1528">
        <f t="shared" si="719"/>
        <v>0</v>
      </c>
      <c r="DJ1528">
        <f>DF1528</f>
        <v>0</v>
      </c>
      <c r="DK1528">
        <v>0</v>
      </c>
      <c r="DL1528" t="s">
        <v>3</v>
      </c>
      <c r="DM1528">
        <v>0</v>
      </c>
      <c r="DN1528" t="s">
        <v>3</v>
      </c>
      <c r="DO1528">
        <v>0</v>
      </c>
    </row>
    <row r="1529" spans="1:119" x14ac:dyDescent="0.2">
      <c r="A1529">
        <f>ROW(Source!A1819)</f>
        <v>1819</v>
      </c>
      <c r="B1529">
        <v>69726884</v>
      </c>
      <c r="C1529">
        <v>69736074</v>
      </c>
      <c r="D1529">
        <v>27496319</v>
      </c>
      <c r="E1529">
        <v>1</v>
      </c>
      <c r="F1529">
        <v>1</v>
      </c>
      <c r="G1529">
        <v>1</v>
      </c>
      <c r="H1529">
        <v>1</v>
      </c>
      <c r="I1529" t="s">
        <v>1001</v>
      </c>
      <c r="J1529" t="s">
        <v>3</v>
      </c>
      <c r="K1529" t="s">
        <v>1002</v>
      </c>
      <c r="L1529">
        <v>1369</v>
      </c>
      <c r="N1529">
        <v>1013</v>
      </c>
      <c r="O1529" t="s">
        <v>974</v>
      </c>
      <c r="P1529" t="s">
        <v>974</v>
      </c>
      <c r="Q1529">
        <v>1</v>
      </c>
      <c r="W1529">
        <v>0</v>
      </c>
      <c r="X1529">
        <v>1189128158</v>
      </c>
      <c r="Y1529">
        <f t="shared" si="712"/>
        <v>39.51</v>
      </c>
      <c r="AA1529">
        <v>0</v>
      </c>
      <c r="AB1529">
        <v>0</v>
      </c>
      <c r="AC1529">
        <v>0</v>
      </c>
      <c r="AD1529">
        <v>203.13</v>
      </c>
      <c r="AE1529">
        <v>0</v>
      </c>
      <c r="AF1529">
        <v>0</v>
      </c>
      <c r="AG1529">
        <v>0</v>
      </c>
      <c r="AH1529">
        <v>8.01</v>
      </c>
      <c r="AI1529">
        <v>1</v>
      </c>
      <c r="AJ1529">
        <v>1</v>
      </c>
      <c r="AK1529">
        <v>1</v>
      </c>
      <c r="AL1529">
        <v>25.36</v>
      </c>
      <c r="AM1529">
        <v>5</v>
      </c>
      <c r="AN1529">
        <v>0</v>
      </c>
      <c r="AO1529">
        <v>1</v>
      </c>
      <c r="AP1529">
        <v>0</v>
      </c>
      <c r="AQ1529">
        <v>0</v>
      </c>
      <c r="AR1529">
        <v>0</v>
      </c>
      <c r="AS1529" t="s">
        <v>3</v>
      </c>
      <c r="AT1529">
        <v>39.51</v>
      </c>
      <c r="AU1529" t="s">
        <v>3</v>
      </c>
      <c r="AV1529">
        <v>1</v>
      </c>
      <c r="AW1529">
        <v>2</v>
      </c>
      <c r="AX1529">
        <v>69736081</v>
      </c>
      <c r="AY1529">
        <v>1</v>
      </c>
      <c r="AZ1529">
        <v>0</v>
      </c>
      <c r="BA1529">
        <v>1565</v>
      </c>
      <c r="BB1529">
        <v>0</v>
      </c>
      <c r="BC1529">
        <v>0</v>
      </c>
      <c r="BD1529">
        <v>0</v>
      </c>
      <c r="BE1529">
        <v>0</v>
      </c>
      <c r="BF1529">
        <v>0</v>
      </c>
      <c r="BG1529">
        <v>0</v>
      </c>
      <c r="BH1529">
        <v>0</v>
      </c>
      <c r="BI1529">
        <v>0</v>
      </c>
      <c r="BJ1529">
        <v>0</v>
      </c>
      <c r="BK1529">
        <v>0</v>
      </c>
      <c r="BL1529">
        <v>0</v>
      </c>
      <c r="BM1529">
        <v>0</v>
      </c>
      <c r="BN1529">
        <v>0</v>
      </c>
      <c r="BO1529">
        <v>0</v>
      </c>
      <c r="BP1529">
        <v>0</v>
      </c>
      <c r="BQ1529">
        <v>0</v>
      </c>
      <c r="BR1529">
        <v>0</v>
      </c>
      <c r="BS1529">
        <v>0</v>
      </c>
      <c r="BT1529">
        <v>0</v>
      </c>
      <c r="BU1529">
        <v>0</v>
      </c>
      <c r="BV1529">
        <v>0</v>
      </c>
      <c r="BW1529">
        <v>0</v>
      </c>
      <c r="CU1529">
        <f>ROUND(AT1529*Source!I1819*AH1529*AL1529,0)</f>
        <v>0</v>
      </c>
      <c r="CV1529">
        <f>ROUND(Y1529*Source!I1819,9)</f>
        <v>0</v>
      </c>
      <c r="CW1529">
        <v>0</v>
      </c>
      <c r="CX1529">
        <f>ROUND(Y1529*Source!I1819,9)</f>
        <v>0</v>
      </c>
      <c r="CY1529">
        <f>AD1529</f>
        <v>203.13</v>
      </c>
      <c r="CZ1529">
        <f>AH1529</f>
        <v>8.01</v>
      </c>
      <c r="DA1529">
        <f>AL1529</f>
        <v>25.36</v>
      </c>
      <c r="DB1529">
        <f t="shared" si="713"/>
        <v>316.48</v>
      </c>
      <c r="DC1529">
        <f t="shared" si="714"/>
        <v>0</v>
      </c>
      <c r="DD1529" t="s">
        <v>3</v>
      </c>
      <c r="DE1529" t="s">
        <v>3</v>
      </c>
      <c r="DF1529">
        <f t="shared" si="722"/>
        <v>0</v>
      </c>
      <c r="DG1529">
        <f t="shared" si="720"/>
        <v>0</v>
      </c>
      <c r="DH1529">
        <f t="shared" si="721"/>
        <v>0</v>
      </c>
      <c r="DI1529">
        <f>ROUND(ROUND(AH1529*AL1529,0)*CX1529,0)</f>
        <v>0</v>
      </c>
      <c r="DJ1529">
        <f>DI1529</f>
        <v>0</v>
      </c>
      <c r="DK1529">
        <v>0</v>
      </c>
      <c r="DL1529" t="s">
        <v>3</v>
      </c>
      <c r="DM1529">
        <v>0</v>
      </c>
      <c r="DN1529" t="s">
        <v>3</v>
      </c>
      <c r="DO1529">
        <v>0</v>
      </c>
    </row>
    <row r="1530" spans="1:119" x14ac:dyDescent="0.2">
      <c r="A1530">
        <f>ROW(Source!A1819)</f>
        <v>1819</v>
      </c>
      <c r="B1530">
        <v>69726884</v>
      </c>
      <c r="C1530">
        <v>69736074</v>
      </c>
      <c r="D1530">
        <v>121548</v>
      </c>
      <c r="E1530">
        <v>1</v>
      </c>
      <c r="F1530">
        <v>1</v>
      </c>
      <c r="G1530">
        <v>1</v>
      </c>
      <c r="H1530">
        <v>1</v>
      </c>
      <c r="I1530" t="s">
        <v>36</v>
      </c>
      <c r="J1530" t="s">
        <v>3</v>
      </c>
      <c r="K1530" t="s">
        <v>981</v>
      </c>
      <c r="L1530">
        <v>608254</v>
      </c>
      <c r="N1530">
        <v>1013</v>
      </c>
      <c r="O1530" t="s">
        <v>982</v>
      </c>
      <c r="P1530" t="s">
        <v>982</v>
      </c>
      <c r="Q1530">
        <v>1</v>
      </c>
      <c r="W1530">
        <v>0</v>
      </c>
      <c r="X1530">
        <v>-185737400</v>
      </c>
      <c r="Y1530">
        <f t="shared" si="712"/>
        <v>1.27</v>
      </c>
      <c r="AA1530">
        <v>0</v>
      </c>
      <c r="AB1530">
        <v>0</v>
      </c>
      <c r="AC1530">
        <v>0</v>
      </c>
      <c r="AD1530">
        <v>0</v>
      </c>
      <c r="AE1530">
        <v>0</v>
      </c>
      <c r="AF1530">
        <v>0</v>
      </c>
      <c r="AG1530">
        <v>0</v>
      </c>
      <c r="AH1530">
        <v>0</v>
      </c>
      <c r="AI1530">
        <v>1</v>
      </c>
      <c r="AJ1530">
        <v>1</v>
      </c>
      <c r="AK1530">
        <v>19.8</v>
      </c>
      <c r="AL1530">
        <v>1</v>
      </c>
      <c r="AM1530">
        <v>5</v>
      </c>
      <c r="AN1530">
        <v>0</v>
      </c>
      <c r="AO1530">
        <v>1</v>
      </c>
      <c r="AP1530">
        <v>0</v>
      </c>
      <c r="AQ1530">
        <v>0</v>
      </c>
      <c r="AR1530">
        <v>0</v>
      </c>
      <c r="AS1530" t="s">
        <v>3</v>
      </c>
      <c r="AT1530">
        <v>1.27</v>
      </c>
      <c r="AU1530" t="s">
        <v>3</v>
      </c>
      <c r="AV1530">
        <v>2</v>
      </c>
      <c r="AW1530">
        <v>2</v>
      </c>
      <c r="AX1530">
        <v>69736082</v>
      </c>
      <c r="AY1530">
        <v>1</v>
      </c>
      <c r="AZ1530">
        <v>0</v>
      </c>
      <c r="BA1530">
        <v>1566</v>
      </c>
      <c r="BB1530">
        <v>0</v>
      </c>
      <c r="BC1530">
        <v>0</v>
      </c>
      <c r="BD1530">
        <v>0</v>
      </c>
      <c r="BE1530">
        <v>0</v>
      </c>
      <c r="BF1530">
        <v>0</v>
      </c>
      <c r="BG1530">
        <v>0</v>
      </c>
      <c r="BH1530">
        <v>0</v>
      </c>
      <c r="BI1530">
        <v>0</v>
      </c>
      <c r="BJ1530">
        <v>0</v>
      </c>
      <c r="BK1530">
        <v>0</v>
      </c>
      <c r="BL1530">
        <v>0</v>
      </c>
      <c r="BM1530">
        <v>0</v>
      </c>
      <c r="BN1530">
        <v>0</v>
      </c>
      <c r="BO1530">
        <v>0</v>
      </c>
      <c r="BP1530">
        <v>0</v>
      </c>
      <c r="BQ1530">
        <v>0</v>
      </c>
      <c r="BR1530">
        <v>0</v>
      </c>
      <c r="BS1530">
        <v>0</v>
      </c>
      <c r="BT1530">
        <v>0</v>
      </c>
      <c r="BU1530">
        <v>0</v>
      </c>
      <c r="BV1530">
        <v>0</v>
      </c>
      <c r="BW1530">
        <v>0</v>
      </c>
      <c r="CV1530">
        <v>0</v>
      </c>
      <c r="CW1530">
        <v>0</v>
      </c>
      <c r="CX1530">
        <f>ROUND(Y1530*Source!I1819,9)</f>
        <v>0</v>
      </c>
      <c r="CY1530">
        <f>AD1530</f>
        <v>0</v>
      </c>
      <c r="CZ1530">
        <f>AH1530</f>
        <v>0</v>
      </c>
      <c r="DA1530">
        <f>AL1530</f>
        <v>1</v>
      </c>
      <c r="DB1530">
        <f t="shared" si="713"/>
        <v>0</v>
      </c>
      <c r="DC1530">
        <f t="shared" si="714"/>
        <v>0</v>
      </c>
      <c r="DD1530" t="s">
        <v>3</v>
      </c>
      <c r="DE1530" t="s">
        <v>3</v>
      </c>
      <c r="DF1530">
        <f t="shared" si="722"/>
        <v>0</v>
      </c>
      <c r="DG1530">
        <f t="shared" si="720"/>
        <v>0</v>
      </c>
      <c r="DH1530">
        <f>ROUND(ROUND(AG1530*AK1530,0)*CX1530,0)</f>
        <v>0</v>
      </c>
      <c r="DI1530">
        <f t="shared" ref="DI1530:DI1539" si="723">ROUND(ROUND(AH1530,0)*CX1530,0)</f>
        <v>0</v>
      </c>
      <c r="DJ1530">
        <f>DI1530</f>
        <v>0</v>
      </c>
      <c r="DK1530">
        <v>0</v>
      </c>
      <c r="DL1530" t="s">
        <v>3</v>
      </c>
      <c r="DM1530">
        <v>0</v>
      </c>
      <c r="DN1530" t="s">
        <v>3</v>
      </c>
      <c r="DO1530">
        <v>0</v>
      </c>
    </row>
    <row r="1531" spans="1:119" x14ac:dyDescent="0.2">
      <c r="A1531">
        <f>ROW(Source!A1819)</f>
        <v>1819</v>
      </c>
      <c r="B1531">
        <v>69726884</v>
      </c>
      <c r="C1531">
        <v>69736074</v>
      </c>
      <c r="D1531">
        <v>27439630</v>
      </c>
      <c r="E1531">
        <v>1</v>
      </c>
      <c r="F1531">
        <v>1</v>
      </c>
      <c r="G1531">
        <v>1</v>
      </c>
      <c r="H1531">
        <v>2</v>
      </c>
      <c r="I1531" t="s">
        <v>986</v>
      </c>
      <c r="J1531" t="s">
        <v>987</v>
      </c>
      <c r="K1531" t="s">
        <v>988</v>
      </c>
      <c r="L1531">
        <v>1368</v>
      </c>
      <c r="N1531">
        <v>1011</v>
      </c>
      <c r="O1531" t="s">
        <v>978</v>
      </c>
      <c r="P1531" t="s">
        <v>978</v>
      </c>
      <c r="Q1531">
        <v>1</v>
      </c>
      <c r="W1531">
        <v>0</v>
      </c>
      <c r="X1531">
        <v>-72110300</v>
      </c>
      <c r="Y1531">
        <f t="shared" si="712"/>
        <v>1.27</v>
      </c>
      <c r="AA1531">
        <v>0</v>
      </c>
      <c r="AB1531">
        <v>245.16</v>
      </c>
      <c r="AC1531">
        <v>269.48</v>
      </c>
      <c r="AD1531">
        <v>0</v>
      </c>
      <c r="AE1531">
        <v>0</v>
      </c>
      <c r="AF1531">
        <v>31.27</v>
      </c>
      <c r="AG1531">
        <v>13.61</v>
      </c>
      <c r="AH1531">
        <v>0</v>
      </c>
      <c r="AI1531">
        <v>1</v>
      </c>
      <c r="AJ1531">
        <v>7.84</v>
      </c>
      <c r="AK1531">
        <v>19.8</v>
      </c>
      <c r="AL1531">
        <v>1</v>
      </c>
      <c r="AM1531">
        <v>5</v>
      </c>
      <c r="AN1531">
        <v>0</v>
      </c>
      <c r="AO1531">
        <v>1</v>
      </c>
      <c r="AP1531">
        <v>0</v>
      </c>
      <c r="AQ1531">
        <v>0</v>
      </c>
      <c r="AR1531">
        <v>0</v>
      </c>
      <c r="AS1531" t="s">
        <v>3</v>
      </c>
      <c r="AT1531">
        <v>1.27</v>
      </c>
      <c r="AU1531" t="s">
        <v>3</v>
      </c>
      <c r="AV1531">
        <v>0</v>
      </c>
      <c r="AW1531">
        <v>2</v>
      </c>
      <c r="AX1531">
        <v>69736083</v>
      </c>
      <c r="AY1531">
        <v>1</v>
      </c>
      <c r="AZ1531">
        <v>0</v>
      </c>
      <c r="BA1531">
        <v>1567</v>
      </c>
      <c r="BB1531">
        <v>0</v>
      </c>
      <c r="BC1531">
        <v>0</v>
      </c>
      <c r="BD1531">
        <v>0</v>
      </c>
      <c r="BE1531">
        <v>0</v>
      </c>
      <c r="BF1531">
        <v>0</v>
      </c>
      <c r="BG1531">
        <v>0</v>
      </c>
      <c r="BH1531">
        <v>0</v>
      </c>
      <c r="BI1531">
        <v>0</v>
      </c>
      <c r="BJ1531">
        <v>0</v>
      </c>
      <c r="BK1531">
        <v>0</v>
      </c>
      <c r="BL1531">
        <v>0</v>
      </c>
      <c r="BM1531">
        <v>0</v>
      </c>
      <c r="BN1531">
        <v>0</v>
      </c>
      <c r="BO1531">
        <v>0</v>
      </c>
      <c r="BP1531">
        <v>0</v>
      </c>
      <c r="BQ1531">
        <v>0</v>
      </c>
      <c r="BR1531">
        <v>0</v>
      </c>
      <c r="BS1531">
        <v>0</v>
      </c>
      <c r="BT1531">
        <v>0</v>
      </c>
      <c r="BU1531">
        <v>0</v>
      </c>
      <c r="BV1531">
        <v>0</v>
      </c>
      <c r="BW1531">
        <v>0</v>
      </c>
      <c r="CV1531">
        <v>0</v>
      </c>
      <c r="CW1531">
        <f>ROUND(Y1531*Source!I1819*DO1531,9)</f>
        <v>0</v>
      </c>
      <c r="CX1531">
        <f>ROUND(Y1531*Source!I1819,9)</f>
        <v>0</v>
      </c>
      <c r="CY1531">
        <f>AB1531</f>
        <v>245.16</v>
      </c>
      <c r="CZ1531">
        <f>AF1531</f>
        <v>31.27</v>
      </c>
      <c r="DA1531">
        <f>AJ1531</f>
        <v>7.84</v>
      </c>
      <c r="DB1531">
        <f t="shared" si="713"/>
        <v>39.71</v>
      </c>
      <c r="DC1531">
        <f t="shared" si="714"/>
        <v>17.28</v>
      </c>
      <c r="DD1531" t="s">
        <v>3</v>
      </c>
      <c r="DE1531" t="s">
        <v>3</v>
      </c>
      <c r="DF1531">
        <f t="shared" si="722"/>
        <v>0</v>
      </c>
      <c r="DG1531">
        <f>ROUND(ROUND(AF1531*AJ1531,0)*CX1531,0)</f>
        <v>0</v>
      </c>
      <c r="DH1531">
        <f>ROUND(ROUND(AG1531*AK1531,0)*CX1531,0)</f>
        <v>0</v>
      </c>
      <c r="DI1531">
        <f t="shared" si="723"/>
        <v>0</v>
      </c>
      <c r="DJ1531">
        <f>DG1531</f>
        <v>0</v>
      </c>
      <c r="DK1531">
        <v>0</v>
      </c>
      <c r="DL1531" t="s">
        <v>3</v>
      </c>
      <c r="DM1531">
        <v>0</v>
      </c>
      <c r="DN1531" t="s">
        <v>3</v>
      </c>
      <c r="DO1531">
        <v>0</v>
      </c>
    </row>
    <row r="1532" spans="1:119" x14ac:dyDescent="0.2">
      <c r="A1532">
        <f>ROW(Source!A1819)</f>
        <v>1819</v>
      </c>
      <c r="B1532">
        <v>69726884</v>
      </c>
      <c r="C1532">
        <v>69736074</v>
      </c>
      <c r="D1532">
        <v>27440041</v>
      </c>
      <c r="E1532">
        <v>1</v>
      </c>
      <c r="F1532">
        <v>1</v>
      </c>
      <c r="G1532">
        <v>1</v>
      </c>
      <c r="H1532">
        <v>2</v>
      </c>
      <c r="I1532" t="s">
        <v>1003</v>
      </c>
      <c r="J1532" t="s">
        <v>1004</v>
      </c>
      <c r="K1532" t="s">
        <v>1005</v>
      </c>
      <c r="L1532">
        <v>1368</v>
      </c>
      <c r="N1532">
        <v>1011</v>
      </c>
      <c r="O1532" t="s">
        <v>978</v>
      </c>
      <c r="P1532" t="s">
        <v>978</v>
      </c>
      <c r="Q1532">
        <v>1</v>
      </c>
      <c r="W1532">
        <v>0</v>
      </c>
      <c r="X1532">
        <v>781889226</v>
      </c>
      <c r="Y1532">
        <f t="shared" si="712"/>
        <v>9.07</v>
      </c>
      <c r="AA1532">
        <v>0</v>
      </c>
      <c r="AB1532">
        <v>3.92</v>
      </c>
      <c r="AC1532">
        <v>0</v>
      </c>
      <c r="AD1532">
        <v>0</v>
      </c>
      <c r="AE1532">
        <v>0</v>
      </c>
      <c r="AF1532">
        <v>0.5</v>
      </c>
      <c r="AG1532">
        <v>0</v>
      </c>
      <c r="AH1532">
        <v>0</v>
      </c>
      <c r="AI1532">
        <v>1</v>
      </c>
      <c r="AJ1532">
        <v>7.84</v>
      </c>
      <c r="AK1532">
        <v>19.8</v>
      </c>
      <c r="AL1532">
        <v>1</v>
      </c>
      <c r="AM1532">
        <v>5</v>
      </c>
      <c r="AN1532">
        <v>0</v>
      </c>
      <c r="AO1532">
        <v>1</v>
      </c>
      <c r="AP1532">
        <v>0</v>
      </c>
      <c r="AQ1532">
        <v>0</v>
      </c>
      <c r="AR1532">
        <v>0</v>
      </c>
      <c r="AS1532" t="s">
        <v>3</v>
      </c>
      <c r="AT1532">
        <v>9.07</v>
      </c>
      <c r="AU1532" t="s">
        <v>3</v>
      </c>
      <c r="AV1532">
        <v>0</v>
      </c>
      <c r="AW1532">
        <v>2</v>
      </c>
      <c r="AX1532">
        <v>69736084</v>
      </c>
      <c r="AY1532">
        <v>1</v>
      </c>
      <c r="AZ1532">
        <v>0</v>
      </c>
      <c r="BA1532">
        <v>1568</v>
      </c>
      <c r="BB1532">
        <v>0</v>
      </c>
      <c r="BC1532">
        <v>0</v>
      </c>
      <c r="BD1532">
        <v>0</v>
      </c>
      <c r="BE1532">
        <v>0</v>
      </c>
      <c r="BF1532">
        <v>0</v>
      </c>
      <c r="BG1532">
        <v>0</v>
      </c>
      <c r="BH1532">
        <v>0</v>
      </c>
      <c r="BI1532">
        <v>0</v>
      </c>
      <c r="BJ1532">
        <v>0</v>
      </c>
      <c r="BK1532">
        <v>0</v>
      </c>
      <c r="BL1532">
        <v>0</v>
      </c>
      <c r="BM1532">
        <v>0</v>
      </c>
      <c r="BN1532">
        <v>0</v>
      </c>
      <c r="BO1532">
        <v>0</v>
      </c>
      <c r="BP1532">
        <v>0</v>
      </c>
      <c r="BQ1532">
        <v>0</v>
      </c>
      <c r="BR1532">
        <v>0</v>
      </c>
      <c r="BS1532">
        <v>0</v>
      </c>
      <c r="BT1532">
        <v>0</v>
      </c>
      <c r="BU1532">
        <v>0</v>
      </c>
      <c r="BV1532">
        <v>0</v>
      </c>
      <c r="BW1532">
        <v>0</v>
      </c>
      <c r="CV1532">
        <v>0</v>
      </c>
      <c r="CW1532">
        <f>ROUND(Y1532*Source!I1819*DO1532,9)</f>
        <v>0</v>
      </c>
      <c r="CX1532">
        <f>ROUND(Y1532*Source!I1819,9)</f>
        <v>0</v>
      </c>
      <c r="CY1532">
        <f>AB1532</f>
        <v>3.92</v>
      </c>
      <c r="CZ1532">
        <f>AF1532</f>
        <v>0.5</v>
      </c>
      <c r="DA1532">
        <f>AJ1532</f>
        <v>7.84</v>
      </c>
      <c r="DB1532">
        <f t="shared" si="713"/>
        <v>4.54</v>
      </c>
      <c r="DC1532">
        <f t="shared" si="714"/>
        <v>0</v>
      </c>
      <c r="DD1532" t="s">
        <v>3</v>
      </c>
      <c r="DE1532" t="s">
        <v>3</v>
      </c>
      <c r="DF1532">
        <f t="shared" si="722"/>
        <v>0</v>
      </c>
      <c r="DG1532">
        <f>ROUND(ROUND(AF1532*AJ1532,0)*CX1532,0)</f>
        <v>0</v>
      </c>
      <c r="DH1532">
        <f>ROUND(ROUND(AG1532*AK1532,0)*CX1532,0)</f>
        <v>0</v>
      </c>
      <c r="DI1532">
        <f t="shared" si="723"/>
        <v>0</v>
      </c>
      <c r="DJ1532">
        <f>DG1532</f>
        <v>0</v>
      </c>
      <c r="DK1532">
        <v>0</v>
      </c>
      <c r="DL1532" t="s">
        <v>3</v>
      </c>
      <c r="DM1532">
        <v>0</v>
      </c>
      <c r="DN1532" t="s">
        <v>3</v>
      </c>
      <c r="DO1532">
        <v>0</v>
      </c>
    </row>
    <row r="1533" spans="1:119" x14ac:dyDescent="0.2">
      <c r="A1533">
        <f>ROW(Source!A1819)</f>
        <v>1819</v>
      </c>
      <c r="B1533">
        <v>69726884</v>
      </c>
      <c r="C1533">
        <v>69736074</v>
      </c>
      <c r="D1533">
        <v>27416566</v>
      </c>
      <c r="E1533">
        <v>1</v>
      </c>
      <c r="F1533">
        <v>1</v>
      </c>
      <c r="G1533">
        <v>1</v>
      </c>
      <c r="H1533">
        <v>3</v>
      </c>
      <c r="I1533" t="s">
        <v>82</v>
      </c>
      <c r="J1533" t="s">
        <v>84</v>
      </c>
      <c r="K1533" t="s">
        <v>83</v>
      </c>
      <c r="L1533">
        <v>1339</v>
      </c>
      <c r="N1533">
        <v>1007</v>
      </c>
      <c r="O1533" t="s">
        <v>40</v>
      </c>
      <c r="P1533" t="s">
        <v>40</v>
      </c>
      <c r="Q1533">
        <v>1</v>
      </c>
      <c r="W1533">
        <v>0</v>
      </c>
      <c r="X1533">
        <v>-50505369</v>
      </c>
      <c r="Y1533">
        <f t="shared" si="712"/>
        <v>3.5</v>
      </c>
      <c r="AA1533">
        <v>14.19</v>
      </c>
      <c r="AB1533">
        <v>0</v>
      </c>
      <c r="AC1533">
        <v>0</v>
      </c>
      <c r="AD1533">
        <v>0</v>
      </c>
      <c r="AE1533">
        <v>1.97</v>
      </c>
      <c r="AF1533">
        <v>0</v>
      </c>
      <c r="AG1533">
        <v>0</v>
      </c>
      <c r="AH1533">
        <v>0</v>
      </c>
      <c r="AI1533">
        <v>7.56</v>
      </c>
      <c r="AJ1533">
        <v>1</v>
      </c>
      <c r="AK1533">
        <v>1</v>
      </c>
      <c r="AL1533">
        <v>1</v>
      </c>
      <c r="AM1533">
        <v>5</v>
      </c>
      <c r="AN1533">
        <v>0</v>
      </c>
      <c r="AO1533">
        <v>0</v>
      </c>
      <c r="AP1533">
        <v>1</v>
      </c>
      <c r="AQ1533">
        <v>0</v>
      </c>
      <c r="AR1533">
        <v>0</v>
      </c>
      <c r="AS1533" t="s">
        <v>3</v>
      </c>
      <c r="AT1533">
        <v>3.5</v>
      </c>
      <c r="AU1533" t="s">
        <v>3</v>
      </c>
      <c r="AV1533">
        <v>0</v>
      </c>
      <c r="AW1533">
        <v>2</v>
      </c>
      <c r="AX1533">
        <v>69736086</v>
      </c>
      <c r="AY1533">
        <v>1</v>
      </c>
      <c r="AZ1533">
        <v>16384</v>
      </c>
      <c r="BA1533">
        <v>1570</v>
      </c>
      <c r="BB1533">
        <v>3</v>
      </c>
      <c r="BC1533">
        <v>0</v>
      </c>
      <c r="BD1533">
        <v>0</v>
      </c>
      <c r="BE1533">
        <v>0</v>
      </c>
      <c r="BF1533">
        <v>0</v>
      </c>
      <c r="BG1533">
        <v>0</v>
      </c>
      <c r="BH1533">
        <v>0</v>
      </c>
      <c r="BI1533">
        <v>0</v>
      </c>
      <c r="BJ1533">
        <v>0</v>
      </c>
      <c r="BK1533">
        <v>0</v>
      </c>
      <c r="BL1533">
        <v>0</v>
      </c>
      <c r="BM1533">
        <v>0</v>
      </c>
      <c r="BN1533">
        <v>0</v>
      </c>
      <c r="BO1533">
        <v>0</v>
      </c>
      <c r="BP1533">
        <v>0</v>
      </c>
      <c r="BQ1533">
        <v>0</v>
      </c>
      <c r="BR1533">
        <v>0</v>
      </c>
      <c r="BS1533">
        <v>0</v>
      </c>
      <c r="BT1533">
        <v>0</v>
      </c>
      <c r="BU1533">
        <v>0</v>
      </c>
      <c r="BV1533">
        <v>0</v>
      </c>
      <c r="BW1533">
        <v>0</v>
      </c>
      <c r="CV1533">
        <v>0</v>
      </c>
      <c r="CW1533">
        <v>0</v>
      </c>
      <c r="CX1533">
        <f>ROUND(Y1533*Source!I1819,9)</f>
        <v>0</v>
      </c>
      <c r="CY1533">
        <f>AA1533</f>
        <v>14.19</v>
      </c>
      <c r="CZ1533">
        <f>AE1533</f>
        <v>1.97</v>
      </c>
      <c r="DA1533">
        <f>AI1533</f>
        <v>7.56</v>
      </c>
      <c r="DB1533">
        <f t="shared" si="713"/>
        <v>6.9</v>
      </c>
      <c r="DC1533">
        <f t="shared" si="714"/>
        <v>0</v>
      </c>
      <c r="DD1533" t="s">
        <v>3</v>
      </c>
      <c r="DE1533" t="s">
        <v>3</v>
      </c>
      <c r="DF1533">
        <f>ROUND(ROUND(AE1533*AI1533,0)*CX1533,0)</f>
        <v>0</v>
      </c>
      <c r="DG1533">
        <f t="shared" ref="DG1533:DG1541" si="724">ROUND(ROUND(AF1533,0)*CX1533,0)</f>
        <v>0</v>
      </c>
      <c r="DH1533">
        <f t="shared" ref="DH1533:DH1540" si="725">ROUND(ROUND(AG1533,0)*CX1533,0)</f>
        <v>0</v>
      </c>
      <c r="DI1533">
        <f t="shared" si="723"/>
        <v>0</v>
      </c>
      <c r="DJ1533">
        <f>DF1533</f>
        <v>0</v>
      </c>
      <c r="DK1533">
        <v>0</v>
      </c>
      <c r="DL1533" t="s">
        <v>3</v>
      </c>
      <c r="DM1533">
        <v>0</v>
      </c>
      <c r="DN1533" t="s">
        <v>3</v>
      </c>
      <c r="DO1533">
        <v>0</v>
      </c>
    </row>
    <row r="1534" spans="1:119" x14ac:dyDescent="0.2">
      <c r="A1534">
        <f>ROW(Source!A1819)</f>
        <v>1819</v>
      </c>
      <c r="B1534">
        <v>69726884</v>
      </c>
      <c r="C1534">
        <v>69736074</v>
      </c>
      <c r="D1534">
        <v>61335865</v>
      </c>
      <c r="E1534">
        <v>1</v>
      </c>
      <c r="F1534">
        <v>1</v>
      </c>
      <c r="G1534">
        <v>1</v>
      </c>
      <c r="H1534">
        <v>3</v>
      </c>
      <c r="I1534" t="s">
        <v>502</v>
      </c>
      <c r="J1534" t="s">
        <v>504</v>
      </c>
      <c r="K1534" t="s">
        <v>503</v>
      </c>
      <c r="L1534">
        <v>1339</v>
      </c>
      <c r="N1534">
        <v>1007</v>
      </c>
      <c r="O1534" t="s">
        <v>40</v>
      </c>
      <c r="P1534" t="s">
        <v>40</v>
      </c>
      <c r="Q1534">
        <v>1</v>
      </c>
      <c r="W1534">
        <v>0</v>
      </c>
      <c r="X1534">
        <v>-1690895291</v>
      </c>
      <c r="Y1534">
        <f t="shared" si="712"/>
        <v>2.04</v>
      </c>
      <c r="AA1534">
        <v>4178.62</v>
      </c>
      <c r="AB1534">
        <v>0</v>
      </c>
      <c r="AC1534">
        <v>0</v>
      </c>
      <c r="AD1534">
        <v>0</v>
      </c>
      <c r="AE1534">
        <v>577.88000000000011</v>
      </c>
      <c r="AF1534">
        <v>0</v>
      </c>
      <c r="AG1534">
        <v>0</v>
      </c>
      <c r="AH1534">
        <v>0</v>
      </c>
      <c r="AI1534">
        <v>7.56</v>
      </c>
      <c r="AJ1534">
        <v>1</v>
      </c>
      <c r="AK1534">
        <v>1</v>
      </c>
      <c r="AL1534">
        <v>1</v>
      </c>
      <c r="AM1534">
        <v>5</v>
      </c>
      <c r="AN1534">
        <v>0</v>
      </c>
      <c r="AO1534">
        <v>0</v>
      </c>
      <c r="AP1534">
        <v>1</v>
      </c>
      <c r="AQ1534">
        <v>0</v>
      </c>
      <c r="AR1534">
        <v>0</v>
      </c>
      <c r="AS1534" t="s">
        <v>3</v>
      </c>
      <c r="AT1534">
        <v>2.04</v>
      </c>
      <c r="AU1534" t="s">
        <v>3</v>
      </c>
      <c r="AV1534">
        <v>0</v>
      </c>
      <c r="AW1534">
        <v>1</v>
      </c>
      <c r="AX1534">
        <v>-1</v>
      </c>
      <c r="AY1534">
        <v>0</v>
      </c>
      <c r="AZ1534">
        <v>0</v>
      </c>
      <c r="BA1534" t="s">
        <v>3</v>
      </c>
      <c r="BB1534">
        <v>0</v>
      </c>
      <c r="BC1534">
        <v>0</v>
      </c>
      <c r="BD1534">
        <v>0</v>
      </c>
      <c r="BE1534">
        <v>0</v>
      </c>
      <c r="BF1534">
        <v>0</v>
      </c>
      <c r="BG1534">
        <v>0</v>
      </c>
      <c r="BH1534">
        <v>0</v>
      </c>
      <c r="BI1534">
        <v>0</v>
      </c>
      <c r="BJ1534">
        <v>0</v>
      </c>
      <c r="BK1534">
        <v>0</v>
      </c>
      <c r="BL1534">
        <v>0</v>
      </c>
      <c r="BM1534">
        <v>0</v>
      </c>
      <c r="BN1534">
        <v>0</v>
      </c>
      <c r="BO1534">
        <v>0</v>
      </c>
      <c r="BP1534">
        <v>0</v>
      </c>
      <c r="BQ1534">
        <v>0</v>
      </c>
      <c r="BR1534">
        <v>0</v>
      </c>
      <c r="BS1534">
        <v>0</v>
      </c>
      <c r="BT1534">
        <v>0</v>
      </c>
      <c r="BU1534">
        <v>0</v>
      </c>
      <c r="BV1534">
        <v>0</v>
      </c>
      <c r="BW1534">
        <v>0</v>
      </c>
      <c r="CV1534">
        <v>0</v>
      </c>
      <c r="CW1534">
        <v>0</v>
      </c>
      <c r="CX1534">
        <f>ROUND(Y1534*Source!I1819,9)</f>
        <v>0</v>
      </c>
      <c r="CY1534">
        <f>AA1534</f>
        <v>4178.62</v>
      </c>
      <c r="CZ1534">
        <f>AE1534</f>
        <v>577.88000000000011</v>
      </c>
      <c r="DA1534">
        <f>AI1534</f>
        <v>7.56</v>
      </c>
      <c r="DB1534">
        <f t="shared" si="713"/>
        <v>1178.8800000000001</v>
      </c>
      <c r="DC1534">
        <f t="shared" si="714"/>
        <v>0</v>
      </c>
      <c r="DD1534" t="s">
        <v>3</v>
      </c>
      <c r="DE1534" t="s">
        <v>3</v>
      </c>
      <c r="DF1534">
        <f>ROUND(ROUND(AE1534*AI1534,0)*CX1534,0)</f>
        <v>0</v>
      </c>
      <c r="DG1534">
        <f t="shared" si="724"/>
        <v>0</v>
      </c>
      <c r="DH1534">
        <f t="shared" si="725"/>
        <v>0</v>
      </c>
      <c r="DI1534">
        <f t="shared" si="723"/>
        <v>0</v>
      </c>
      <c r="DJ1534">
        <f>DF1534</f>
        <v>0</v>
      </c>
      <c r="DK1534">
        <v>0</v>
      </c>
      <c r="DL1534" t="s">
        <v>3</v>
      </c>
      <c r="DM1534">
        <v>0</v>
      </c>
      <c r="DN1534" t="s">
        <v>3</v>
      </c>
      <c r="DO1534">
        <v>0</v>
      </c>
    </row>
    <row r="1535" spans="1:119" x14ac:dyDescent="0.2">
      <c r="A1535">
        <f>ROW(Source!A1824)</f>
        <v>1824</v>
      </c>
      <c r="B1535">
        <v>69726971</v>
      </c>
      <c r="C1535">
        <v>69736089</v>
      </c>
      <c r="D1535">
        <v>27496319</v>
      </c>
      <c r="E1535">
        <v>1</v>
      </c>
      <c r="F1535">
        <v>1</v>
      </c>
      <c r="G1535">
        <v>1</v>
      </c>
      <c r="H1535">
        <v>1</v>
      </c>
      <c r="I1535" t="s">
        <v>1001</v>
      </c>
      <c r="J1535" t="s">
        <v>3</v>
      </c>
      <c r="K1535" t="s">
        <v>1002</v>
      </c>
      <c r="L1535">
        <v>1369</v>
      </c>
      <c r="N1535">
        <v>1013</v>
      </c>
      <c r="O1535" t="s">
        <v>974</v>
      </c>
      <c r="P1535" t="s">
        <v>974</v>
      </c>
      <c r="Q1535">
        <v>1</v>
      </c>
      <c r="W1535">
        <v>0</v>
      </c>
      <c r="X1535">
        <v>1189128158</v>
      </c>
      <c r="Y1535">
        <f t="shared" ref="Y1535:Y1544" si="726">(AT1535*4)</f>
        <v>2</v>
      </c>
      <c r="AA1535">
        <v>0</v>
      </c>
      <c r="AB1535">
        <v>0</v>
      </c>
      <c r="AC1535">
        <v>0</v>
      </c>
      <c r="AD1535">
        <v>8.01</v>
      </c>
      <c r="AE1535">
        <v>0</v>
      </c>
      <c r="AF1535">
        <v>0</v>
      </c>
      <c r="AG1535">
        <v>0</v>
      </c>
      <c r="AH1535">
        <v>8.01</v>
      </c>
      <c r="AI1535">
        <v>1</v>
      </c>
      <c r="AJ1535">
        <v>1</v>
      </c>
      <c r="AK1535">
        <v>1</v>
      </c>
      <c r="AL1535">
        <v>1</v>
      </c>
      <c r="AM1535">
        <v>0</v>
      </c>
      <c r="AN1535">
        <v>0</v>
      </c>
      <c r="AO1535">
        <v>1</v>
      </c>
      <c r="AP1535">
        <v>1</v>
      </c>
      <c r="AQ1535">
        <v>0</v>
      </c>
      <c r="AR1535">
        <v>0</v>
      </c>
      <c r="AS1535" t="s">
        <v>3</v>
      </c>
      <c r="AT1535">
        <v>0.5</v>
      </c>
      <c r="AU1535" t="s">
        <v>199</v>
      </c>
      <c r="AV1535">
        <v>1</v>
      </c>
      <c r="AW1535">
        <v>2</v>
      </c>
      <c r="AX1535">
        <v>69736095</v>
      </c>
      <c r="AY1535">
        <v>1</v>
      </c>
      <c r="AZ1535">
        <v>0</v>
      </c>
      <c r="BA1535">
        <v>1571</v>
      </c>
      <c r="BB1535">
        <v>0</v>
      </c>
      <c r="BC1535">
        <v>0</v>
      </c>
      <c r="BD1535">
        <v>0</v>
      </c>
      <c r="BE1535">
        <v>0</v>
      </c>
      <c r="BF1535">
        <v>0</v>
      </c>
      <c r="BG1535">
        <v>0</v>
      </c>
      <c r="BH1535">
        <v>0</v>
      </c>
      <c r="BI1535">
        <v>0</v>
      </c>
      <c r="BJ1535">
        <v>0</v>
      </c>
      <c r="BK1535">
        <v>0</v>
      </c>
      <c r="BL1535">
        <v>0</v>
      </c>
      <c r="BM1535">
        <v>0</v>
      </c>
      <c r="BN1535">
        <v>0</v>
      </c>
      <c r="BO1535">
        <v>0</v>
      </c>
      <c r="BP1535">
        <v>0</v>
      </c>
      <c r="BQ1535">
        <v>0</v>
      </c>
      <c r="BR1535">
        <v>0</v>
      </c>
      <c r="BS1535">
        <v>0</v>
      </c>
      <c r="BT1535">
        <v>0</v>
      </c>
      <c r="BU1535">
        <v>0</v>
      </c>
      <c r="BV1535">
        <v>0</v>
      </c>
      <c r="BW1535">
        <v>0</v>
      </c>
      <c r="CU1535">
        <f>ROUND(AT1535*Source!I1824*AH1535*AL1535,0)</f>
        <v>0</v>
      </c>
      <c r="CV1535">
        <f>ROUND(Y1535*Source!I1824,9)</f>
        <v>0</v>
      </c>
      <c r="CW1535">
        <v>0</v>
      </c>
      <c r="CX1535">
        <f>ROUND(Y1535*Source!I1824,9)</f>
        <v>0</v>
      </c>
      <c r="CY1535">
        <f>AD1535</f>
        <v>8.01</v>
      </c>
      <c r="CZ1535">
        <f>AH1535</f>
        <v>8.01</v>
      </c>
      <c r="DA1535">
        <f>AL1535</f>
        <v>1</v>
      </c>
      <c r="DB1535">
        <f t="shared" ref="DB1535:DB1544" si="727">ROUND((ROUND(AT1535*CZ1535,2)*4),2)</f>
        <v>16.04</v>
      </c>
      <c r="DC1535">
        <f t="shared" ref="DC1535:DC1544" si="728">ROUND((ROUND(AT1535*AG1535,2)*4),2)</f>
        <v>0</v>
      </c>
      <c r="DD1535" t="s">
        <v>3</v>
      </c>
      <c r="DE1535" t="s">
        <v>3</v>
      </c>
      <c r="DF1535">
        <f t="shared" ref="DF1535:DF1543" si="729">ROUND(ROUND(AE1535,0)*CX1535,0)</f>
        <v>0</v>
      </c>
      <c r="DG1535">
        <f t="shared" si="724"/>
        <v>0</v>
      </c>
      <c r="DH1535">
        <f t="shared" si="725"/>
        <v>0</v>
      </c>
      <c r="DI1535">
        <f t="shared" si="723"/>
        <v>0</v>
      </c>
      <c r="DJ1535">
        <f>DI1535</f>
        <v>0</v>
      </c>
      <c r="DK1535">
        <v>0</v>
      </c>
      <c r="DL1535" t="s">
        <v>3</v>
      </c>
      <c r="DM1535">
        <v>0</v>
      </c>
      <c r="DN1535" t="s">
        <v>3</v>
      </c>
      <c r="DO1535">
        <v>0</v>
      </c>
    </row>
    <row r="1536" spans="1:119" x14ac:dyDescent="0.2">
      <c r="A1536">
        <f>ROW(Source!A1824)</f>
        <v>1824</v>
      </c>
      <c r="B1536">
        <v>69726971</v>
      </c>
      <c r="C1536">
        <v>69736089</v>
      </c>
      <c r="D1536">
        <v>121548</v>
      </c>
      <c r="E1536">
        <v>1</v>
      </c>
      <c r="F1536">
        <v>1</v>
      </c>
      <c r="G1536">
        <v>1</v>
      </c>
      <c r="H1536">
        <v>1</v>
      </c>
      <c r="I1536" t="s">
        <v>36</v>
      </c>
      <c r="J1536" t="s">
        <v>3</v>
      </c>
      <c r="K1536" t="s">
        <v>981</v>
      </c>
      <c r="L1536">
        <v>608254</v>
      </c>
      <c r="N1536">
        <v>1013</v>
      </c>
      <c r="O1536" t="s">
        <v>982</v>
      </c>
      <c r="P1536" t="s">
        <v>982</v>
      </c>
      <c r="Q1536">
        <v>1</v>
      </c>
      <c r="W1536">
        <v>0</v>
      </c>
      <c r="X1536">
        <v>-185737400</v>
      </c>
      <c r="Y1536">
        <f t="shared" si="726"/>
        <v>0.84</v>
      </c>
      <c r="AA1536">
        <v>0</v>
      </c>
      <c r="AB1536">
        <v>0</v>
      </c>
      <c r="AC1536">
        <v>0</v>
      </c>
      <c r="AD1536">
        <v>0</v>
      </c>
      <c r="AE1536">
        <v>0</v>
      </c>
      <c r="AF1536">
        <v>0</v>
      </c>
      <c r="AG1536">
        <v>0</v>
      </c>
      <c r="AH1536">
        <v>0</v>
      </c>
      <c r="AI1536">
        <v>1</v>
      </c>
      <c r="AJ1536">
        <v>1</v>
      </c>
      <c r="AK1536">
        <v>1</v>
      </c>
      <c r="AL1536">
        <v>1</v>
      </c>
      <c r="AM1536">
        <v>0</v>
      </c>
      <c r="AN1536">
        <v>0</v>
      </c>
      <c r="AO1536">
        <v>1</v>
      </c>
      <c r="AP1536">
        <v>1</v>
      </c>
      <c r="AQ1536">
        <v>0</v>
      </c>
      <c r="AR1536">
        <v>0</v>
      </c>
      <c r="AS1536" t="s">
        <v>3</v>
      </c>
      <c r="AT1536">
        <v>0.21</v>
      </c>
      <c r="AU1536" t="s">
        <v>199</v>
      </c>
      <c r="AV1536">
        <v>2</v>
      </c>
      <c r="AW1536">
        <v>2</v>
      </c>
      <c r="AX1536">
        <v>69736096</v>
      </c>
      <c r="AY1536">
        <v>1</v>
      </c>
      <c r="AZ1536">
        <v>0</v>
      </c>
      <c r="BA1536">
        <v>1572</v>
      </c>
      <c r="BB1536">
        <v>0</v>
      </c>
      <c r="BC1536">
        <v>0</v>
      </c>
      <c r="BD1536">
        <v>0</v>
      </c>
      <c r="BE1536">
        <v>0</v>
      </c>
      <c r="BF1536">
        <v>0</v>
      </c>
      <c r="BG1536">
        <v>0</v>
      </c>
      <c r="BH1536">
        <v>0</v>
      </c>
      <c r="BI1536">
        <v>0</v>
      </c>
      <c r="BJ1536">
        <v>0</v>
      </c>
      <c r="BK1536">
        <v>0</v>
      </c>
      <c r="BL1536">
        <v>0</v>
      </c>
      <c r="BM1536">
        <v>0</v>
      </c>
      <c r="BN1536">
        <v>0</v>
      </c>
      <c r="BO1536">
        <v>0</v>
      </c>
      <c r="BP1536">
        <v>0</v>
      </c>
      <c r="BQ1536">
        <v>0</v>
      </c>
      <c r="BR1536">
        <v>0</v>
      </c>
      <c r="BS1536">
        <v>0</v>
      </c>
      <c r="BT1536">
        <v>0</v>
      </c>
      <c r="BU1536">
        <v>0</v>
      </c>
      <c r="BV1536">
        <v>0</v>
      </c>
      <c r="BW1536">
        <v>0</v>
      </c>
      <c r="CV1536">
        <v>0</v>
      </c>
      <c r="CW1536">
        <v>0</v>
      </c>
      <c r="CX1536">
        <f>ROUND(Y1536*Source!I1824,9)</f>
        <v>0</v>
      </c>
      <c r="CY1536">
        <f>AD1536</f>
        <v>0</v>
      </c>
      <c r="CZ1536">
        <f>AH1536</f>
        <v>0</v>
      </c>
      <c r="DA1536">
        <f>AL1536</f>
        <v>1</v>
      </c>
      <c r="DB1536">
        <f t="shared" si="727"/>
        <v>0</v>
      </c>
      <c r="DC1536">
        <f t="shared" si="728"/>
        <v>0</v>
      </c>
      <c r="DD1536" t="s">
        <v>3</v>
      </c>
      <c r="DE1536" t="s">
        <v>3</v>
      </c>
      <c r="DF1536">
        <f t="shared" si="729"/>
        <v>0</v>
      </c>
      <c r="DG1536">
        <f t="shared" si="724"/>
        <v>0</v>
      </c>
      <c r="DH1536">
        <f t="shared" si="725"/>
        <v>0</v>
      </c>
      <c r="DI1536">
        <f t="shared" si="723"/>
        <v>0</v>
      </c>
      <c r="DJ1536">
        <f>DI1536</f>
        <v>0</v>
      </c>
      <c r="DK1536">
        <v>0</v>
      </c>
      <c r="DL1536" t="s">
        <v>3</v>
      </c>
      <c r="DM1536">
        <v>0</v>
      </c>
      <c r="DN1536" t="s">
        <v>3</v>
      </c>
      <c r="DO1536">
        <v>0</v>
      </c>
    </row>
    <row r="1537" spans="1:119" x14ac:dyDescent="0.2">
      <c r="A1537">
        <f>ROW(Source!A1824)</f>
        <v>1824</v>
      </c>
      <c r="B1537">
        <v>69726971</v>
      </c>
      <c r="C1537">
        <v>69736089</v>
      </c>
      <c r="D1537">
        <v>27439630</v>
      </c>
      <c r="E1537">
        <v>1</v>
      </c>
      <c r="F1537">
        <v>1</v>
      </c>
      <c r="G1537">
        <v>1</v>
      </c>
      <c r="H1537">
        <v>2</v>
      </c>
      <c r="I1537" t="s">
        <v>986</v>
      </c>
      <c r="J1537" t="s">
        <v>987</v>
      </c>
      <c r="K1537" t="s">
        <v>988</v>
      </c>
      <c r="L1537">
        <v>1368</v>
      </c>
      <c r="N1537">
        <v>1011</v>
      </c>
      <c r="O1537" t="s">
        <v>978</v>
      </c>
      <c r="P1537" t="s">
        <v>978</v>
      </c>
      <c r="Q1537">
        <v>1</v>
      </c>
      <c r="W1537">
        <v>0</v>
      </c>
      <c r="X1537">
        <v>-72110300</v>
      </c>
      <c r="Y1537">
        <f t="shared" si="726"/>
        <v>0.84</v>
      </c>
      <c r="AA1537">
        <v>0</v>
      </c>
      <c r="AB1537">
        <v>31.27</v>
      </c>
      <c r="AC1537">
        <v>13.61</v>
      </c>
      <c r="AD1537">
        <v>0</v>
      </c>
      <c r="AE1537">
        <v>0</v>
      </c>
      <c r="AF1537">
        <v>31.27</v>
      </c>
      <c r="AG1537">
        <v>13.61</v>
      </c>
      <c r="AH1537">
        <v>0</v>
      </c>
      <c r="AI1537">
        <v>1</v>
      </c>
      <c r="AJ1537">
        <v>1</v>
      </c>
      <c r="AK1537">
        <v>1</v>
      </c>
      <c r="AL1537">
        <v>1</v>
      </c>
      <c r="AM1537">
        <v>0</v>
      </c>
      <c r="AN1537">
        <v>0</v>
      </c>
      <c r="AO1537">
        <v>1</v>
      </c>
      <c r="AP1537">
        <v>1</v>
      </c>
      <c r="AQ1537">
        <v>0</v>
      </c>
      <c r="AR1537">
        <v>0</v>
      </c>
      <c r="AS1537" t="s">
        <v>3</v>
      </c>
      <c r="AT1537">
        <v>0.21</v>
      </c>
      <c r="AU1537" t="s">
        <v>199</v>
      </c>
      <c r="AV1537">
        <v>0</v>
      </c>
      <c r="AW1537">
        <v>2</v>
      </c>
      <c r="AX1537">
        <v>69736097</v>
      </c>
      <c r="AY1537">
        <v>1</v>
      </c>
      <c r="AZ1537">
        <v>0</v>
      </c>
      <c r="BA1537">
        <v>1573</v>
      </c>
      <c r="BB1537">
        <v>0</v>
      </c>
      <c r="BC1537">
        <v>0</v>
      </c>
      <c r="BD1537">
        <v>0</v>
      </c>
      <c r="BE1537">
        <v>0</v>
      </c>
      <c r="BF1537">
        <v>0</v>
      </c>
      <c r="BG1537">
        <v>0</v>
      </c>
      <c r="BH1537">
        <v>0</v>
      </c>
      <c r="BI1537">
        <v>0</v>
      </c>
      <c r="BJ1537">
        <v>0</v>
      </c>
      <c r="BK1537">
        <v>0</v>
      </c>
      <c r="BL1537">
        <v>0</v>
      </c>
      <c r="BM1537">
        <v>0</v>
      </c>
      <c r="BN1537">
        <v>0</v>
      </c>
      <c r="BO1537">
        <v>0</v>
      </c>
      <c r="BP1537">
        <v>0</v>
      </c>
      <c r="BQ1537">
        <v>0</v>
      </c>
      <c r="BR1537">
        <v>0</v>
      </c>
      <c r="BS1537">
        <v>0</v>
      </c>
      <c r="BT1537">
        <v>0</v>
      </c>
      <c r="BU1537">
        <v>0</v>
      </c>
      <c r="BV1537">
        <v>0</v>
      </c>
      <c r="BW1537">
        <v>0</v>
      </c>
      <c r="CV1537">
        <v>0</v>
      </c>
      <c r="CW1537">
        <f>ROUND(Y1537*Source!I1824*DO1537,9)</f>
        <v>0</v>
      </c>
      <c r="CX1537">
        <f>ROUND(Y1537*Source!I1824,9)</f>
        <v>0</v>
      </c>
      <c r="CY1537">
        <f>AB1537</f>
        <v>31.27</v>
      </c>
      <c r="CZ1537">
        <f>AF1537</f>
        <v>31.27</v>
      </c>
      <c r="DA1537">
        <f>AJ1537</f>
        <v>1</v>
      </c>
      <c r="DB1537">
        <f t="shared" si="727"/>
        <v>26.28</v>
      </c>
      <c r="DC1537">
        <f t="shared" si="728"/>
        <v>11.44</v>
      </c>
      <c r="DD1537" t="s">
        <v>3</v>
      </c>
      <c r="DE1537" t="s">
        <v>3</v>
      </c>
      <c r="DF1537">
        <f t="shared" si="729"/>
        <v>0</v>
      </c>
      <c r="DG1537">
        <f t="shared" si="724"/>
        <v>0</v>
      </c>
      <c r="DH1537">
        <f t="shared" si="725"/>
        <v>0</v>
      </c>
      <c r="DI1537">
        <f t="shared" si="723"/>
        <v>0</v>
      </c>
      <c r="DJ1537">
        <f>DG1537</f>
        <v>0</v>
      </c>
      <c r="DK1537">
        <v>0</v>
      </c>
      <c r="DL1537" t="s">
        <v>3</v>
      </c>
      <c r="DM1537">
        <v>0</v>
      </c>
      <c r="DN1537" t="s">
        <v>3</v>
      </c>
      <c r="DO1537">
        <v>0</v>
      </c>
    </row>
    <row r="1538" spans="1:119" x14ac:dyDescent="0.2">
      <c r="A1538">
        <f>ROW(Source!A1824)</f>
        <v>1824</v>
      </c>
      <c r="B1538">
        <v>69726971</v>
      </c>
      <c r="C1538">
        <v>69736089</v>
      </c>
      <c r="D1538">
        <v>27440041</v>
      </c>
      <c r="E1538">
        <v>1</v>
      </c>
      <c r="F1538">
        <v>1</v>
      </c>
      <c r="G1538">
        <v>1</v>
      </c>
      <c r="H1538">
        <v>2</v>
      </c>
      <c r="I1538" t="s">
        <v>1003</v>
      </c>
      <c r="J1538" t="s">
        <v>1004</v>
      </c>
      <c r="K1538" t="s">
        <v>1005</v>
      </c>
      <c r="L1538">
        <v>1368</v>
      </c>
      <c r="N1538">
        <v>1011</v>
      </c>
      <c r="O1538" t="s">
        <v>978</v>
      </c>
      <c r="P1538" t="s">
        <v>978</v>
      </c>
      <c r="Q1538">
        <v>1</v>
      </c>
      <c r="W1538">
        <v>0</v>
      </c>
      <c r="X1538">
        <v>781889226</v>
      </c>
      <c r="Y1538">
        <f t="shared" si="726"/>
        <v>9.2799999999999994</v>
      </c>
      <c r="AA1538">
        <v>0</v>
      </c>
      <c r="AB1538">
        <v>0.5</v>
      </c>
      <c r="AC1538">
        <v>0</v>
      </c>
      <c r="AD1538">
        <v>0</v>
      </c>
      <c r="AE1538">
        <v>0</v>
      </c>
      <c r="AF1538">
        <v>0.5</v>
      </c>
      <c r="AG1538">
        <v>0</v>
      </c>
      <c r="AH1538">
        <v>0</v>
      </c>
      <c r="AI1538">
        <v>1</v>
      </c>
      <c r="AJ1538">
        <v>1</v>
      </c>
      <c r="AK1538">
        <v>1</v>
      </c>
      <c r="AL1538">
        <v>1</v>
      </c>
      <c r="AM1538">
        <v>0</v>
      </c>
      <c r="AN1538">
        <v>0</v>
      </c>
      <c r="AO1538">
        <v>1</v>
      </c>
      <c r="AP1538">
        <v>1</v>
      </c>
      <c r="AQ1538">
        <v>0</v>
      </c>
      <c r="AR1538">
        <v>0</v>
      </c>
      <c r="AS1538" t="s">
        <v>3</v>
      </c>
      <c r="AT1538">
        <v>2.3199999999999998</v>
      </c>
      <c r="AU1538" t="s">
        <v>199</v>
      </c>
      <c r="AV1538">
        <v>0</v>
      </c>
      <c r="AW1538">
        <v>2</v>
      </c>
      <c r="AX1538">
        <v>69736098</v>
      </c>
      <c r="AY1538">
        <v>1</v>
      </c>
      <c r="AZ1538">
        <v>0</v>
      </c>
      <c r="BA1538">
        <v>1574</v>
      </c>
      <c r="BB1538">
        <v>0</v>
      </c>
      <c r="BC1538">
        <v>0</v>
      </c>
      <c r="BD1538">
        <v>0</v>
      </c>
      <c r="BE1538">
        <v>0</v>
      </c>
      <c r="BF1538">
        <v>0</v>
      </c>
      <c r="BG1538">
        <v>0</v>
      </c>
      <c r="BH1538">
        <v>0</v>
      </c>
      <c r="BI1538">
        <v>0</v>
      </c>
      <c r="BJ1538">
        <v>0</v>
      </c>
      <c r="BK1538">
        <v>0</v>
      </c>
      <c r="BL1538">
        <v>0</v>
      </c>
      <c r="BM1538">
        <v>0</v>
      </c>
      <c r="BN1538">
        <v>0</v>
      </c>
      <c r="BO1538">
        <v>0</v>
      </c>
      <c r="BP1538">
        <v>0</v>
      </c>
      <c r="BQ1538">
        <v>0</v>
      </c>
      <c r="BR1538">
        <v>0</v>
      </c>
      <c r="BS1538">
        <v>0</v>
      </c>
      <c r="BT1538">
        <v>0</v>
      </c>
      <c r="BU1538">
        <v>0</v>
      </c>
      <c r="BV1538">
        <v>0</v>
      </c>
      <c r="BW1538">
        <v>0</v>
      </c>
      <c r="CV1538">
        <v>0</v>
      </c>
      <c r="CW1538">
        <f>ROUND(Y1538*Source!I1824*DO1538,9)</f>
        <v>0</v>
      </c>
      <c r="CX1538">
        <f>ROUND(Y1538*Source!I1824,9)</f>
        <v>0</v>
      </c>
      <c r="CY1538">
        <f>AB1538</f>
        <v>0.5</v>
      </c>
      <c r="CZ1538">
        <f>AF1538</f>
        <v>0.5</v>
      </c>
      <c r="DA1538">
        <f>AJ1538</f>
        <v>1</v>
      </c>
      <c r="DB1538">
        <f t="shared" si="727"/>
        <v>4.6399999999999997</v>
      </c>
      <c r="DC1538">
        <f t="shared" si="728"/>
        <v>0</v>
      </c>
      <c r="DD1538" t="s">
        <v>3</v>
      </c>
      <c r="DE1538" t="s">
        <v>3</v>
      </c>
      <c r="DF1538">
        <f t="shared" si="729"/>
        <v>0</v>
      </c>
      <c r="DG1538">
        <f t="shared" si="724"/>
        <v>0</v>
      </c>
      <c r="DH1538">
        <f t="shared" si="725"/>
        <v>0</v>
      </c>
      <c r="DI1538">
        <f t="shared" si="723"/>
        <v>0</v>
      </c>
      <c r="DJ1538">
        <f>DG1538</f>
        <v>0</v>
      </c>
      <c r="DK1538">
        <v>0</v>
      </c>
      <c r="DL1538" t="s">
        <v>3</v>
      </c>
      <c r="DM1538">
        <v>0</v>
      </c>
      <c r="DN1538" t="s">
        <v>3</v>
      </c>
      <c r="DO1538">
        <v>0</v>
      </c>
    </row>
    <row r="1539" spans="1:119" x14ac:dyDescent="0.2">
      <c r="A1539">
        <f>ROW(Source!A1824)</f>
        <v>1824</v>
      </c>
      <c r="B1539">
        <v>69726971</v>
      </c>
      <c r="C1539">
        <v>69736089</v>
      </c>
      <c r="D1539">
        <v>61335865</v>
      </c>
      <c r="E1539">
        <v>1</v>
      </c>
      <c r="F1539">
        <v>1</v>
      </c>
      <c r="G1539">
        <v>1</v>
      </c>
      <c r="H1539">
        <v>3</v>
      </c>
      <c r="I1539" t="s">
        <v>502</v>
      </c>
      <c r="J1539" t="s">
        <v>504</v>
      </c>
      <c r="K1539" t="s">
        <v>503</v>
      </c>
      <c r="L1539">
        <v>1339</v>
      </c>
      <c r="N1539">
        <v>1007</v>
      </c>
      <c r="O1539" t="s">
        <v>40</v>
      </c>
      <c r="P1539" t="s">
        <v>40</v>
      </c>
      <c r="Q1539">
        <v>1</v>
      </c>
      <c r="W1539">
        <v>0</v>
      </c>
      <c r="X1539">
        <v>-1690895291</v>
      </c>
      <c r="Y1539">
        <f t="shared" si="726"/>
        <v>2.04</v>
      </c>
      <c r="AA1539">
        <v>531.91</v>
      </c>
      <c r="AB1539">
        <v>0</v>
      </c>
      <c r="AC1539">
        <v>0</v>
      </c>
      <c r="AD1539">
        <v>0</v>
      </c>
      <c r="AE1539">
        <v>531.91</v>
      </c>
      <c r="AF1539">
        <v>0</v>
      </c>
      <c r="AG1539">
        <v>0</v>
      </c>
      <c r="AH1539">
        <v>0</v>
      </c>
      <c r="AI1539">
        <v>1</v>
      </c>
      <c r="AJ1539">
        <v>1</v>
      </c>
      <c r="AK1539">
        <v>1</v>
      </c>
      <c r="AL1539">
        <v>1</v>
      </c>
      <c r="AM1539">
        <v>0</v>
      </c>
      <c r="AN1539">
        <v>0</v>
      </c>
      <c r="AO1539">
        <v>0</v>
      </c>
      <c r="AP1539">
        <v>1</v>
      </c>
      <c r="AQ1539">
        <v>0</v>
      </c>
      <c r="AR1539">
        <v>0</v>
      </c>
      <c r="AS1539" t="s">
        <v>3</v>
      </c>
      <c r="AT1539">
        <v>0.51</v>
      </c>
      <c r="AU1539" t="s">
        <v>199</v>
      </c>
      <c r="AV1539">
        <v>0</v>
      </c>
      <c r="AW1539">
        <v>1</v>
      </c>
      <c r="AX1539">
        <v>-1</v>
      </c>
      <c r="AY1539">
        <v>0</v>
      </c>
      <c r="AZ1539">
        <v>0</v>
      </c>
      <c r="BA1539" t="s">
        <v>3</v>
      </c>
      <c r="BB1539">
        <v>0</v>
      </c>
      <c r="BC1539">
        <v>0</v>
      </c>
      <c r="BD1539">
        <v>0</v>
      </c>
      <c r="BE1539">
        <v>0</v>
      </c>
      <c r="BF1539">
        <v>0</v>
      </c>
      <c r="BG1539">
        <v>0</v>
      </c>
      <c r="BH1539">
        <v>0</v>
      </c>
      <c r="BI1539">
        <v>0</v>
      </c>
      <c r="BJ1539">
        <v>0</v>
      </c>
      <c r="BK1539">
        <v>0</v>
      </c>
      <c r="BL1539">
        <v>0</v>
      </c>
      <c r="BM1539">
        <v>0</v>
      </c>
      <c r="BN1539">
        <v>0</v>
      </c>
      <c r="BO1539">
        <v>0</v>
      </c>
      <c r="BP1539">
        <v>0</v>
      </c>
      <c r="BQ1539">
        <v>0</v>
      </c>
      <c r="BR1539">
        <v>0</v>
      </c>
      <c r="BS1539">
        <v>0</v>
      </c>
      <c r="BT1539">
        <v>0</v>
      </c>
      <c r="BU1539">
        <v>0</v>
      </c>
      <c r="BV1539">
        <v>0</v>
      </c>
      <c r="BW1539">
        <v>0</v>
      </c>
      <c r="CV1539">
        <v>0</v>
      </c>
      <c r="CW1539">
        <v>0</v>
      </c>
      <c r="CX1539">
        <f>ROUND(Y1539*Source!I1824,9)</f>
        <v>0</v>
      </c>
      <c r="CY1539">
        <f>AA1539</f>
        <v>531.91</v>
      </c>
      <c r="CZ1539">
        <f>AE1539</f>
        <v>531.91</v>
      </c>
      <c r="DA1539">
        <f>AI1539</f>
        <v>1</v>
      </c>
      <c r="DB1539">
        <f t="shared" si="727"/>
        <v>1085.08</v>
      </c>
      <c r="DC1539">
        <f t="shared" si="728"/>
        <v>0</v>
      </c>
      <c r="DD1539" t="s">
        <v>3</v>
      </c>
      <c r="DE1539" t="s">
        <v>3</v>
      </c>
      <c r="DF1539">
        <f t="shared" si="729"/>
        <v>0</v>
      </c>
      <c r="DG1539">
        <f t="shared" si="724"/>
        <v>0</v>
      </c>
      <c r="DH1539">
        <f t="shared" si="725"/>
        <v>0</v>
      </c>
      <c r="DI1539">
        <f t="shared" si="723"/>
        <v>0</v>
      </c>
      <c r="DJ1539">
        <f>DF1539</f>
        <v>0</v>
      </c>
      <c r="DK1539">
        <v>0</v>
      </c>
      <c r="DL1539" t="s">
        <v>3</v>
      </c>
      <c r="DM1539">
        <v>0</v>
      </c>
      <c r="DN1539" t="s">
        <v>3</v>
      </c>
      <c r="DO1539">
        <v>0</v>
      </c>
    </row>
    <row r="1540" spans="1:119" x14ac:dyDescent="0.2">
      <c r="A1540">
        <f>ROW(Source!A1825)</f>
        <v>1825</v>
      </c>
      <c r="B1540">
        <v>69726884</v>
      </c>
      <c r="C1540">
        <v>69736089</v>
      </c>
      <c r="D1540">
        <v>27496319</v>
      </c>
      <c r="E1540">
        <v>1</v>
      </c>
      <c r="F1540">
        <v>1</v>
      </c>
      <c r="G1540">
        <v>1</v>
      </c>
      <c r="H1540">
        <v>1</v>
      </c>
      <c r="I1540" t="s">
        <v>1001</v>
      </c>
      <c r="J1540" t="s">
        <v>3</v>
      </c>
      <c r="K1540" t="s">
        <v>1002</v>
      </c>
      <c r="L1540">
        <v>1369</v>
      </c>
      <c r="N1540">
        <v>1013</v>
      </c>
      <c r="O1540" t="s">
        <v>974</v>
      </c>
      <c r="P1540" t="s">
        <v>974</v>
      </c>
      <c r="Q1540">
        <v>1</v>
      </c>
      <c r="W1540">
        <v>0</v>
      </c>
      <c r="X1540">
        <v>1189128158</v>
      </c>
      <c r="Y1540">
        <f t="shared" si="726"/>
        <v>2</v>
      </c>
      <c r="AA1540">
        <v>0</v>
      </c>
      <c r="AB1540">
        <v>0</v>
      </c>
      <c r="AC1540">
        <v>0</v>
      </c>
      <c r="AD1540">
        <v>203.13</v>
      </c>
      <c r="AE1540">
        <v>0</v>
      </c>
      <c r="AF1540">
        <v>0</v>
      </c>
      <c r="AG1540">
        <v>0</v>
      </c>
      <c r="AH1540">
        <v>8.01</v>
      </c>
      <c r="AI1540">
        <v>1</v>
      </c>
      <c r="AJ1540">
        <v>1</v>
      </c>
      <c r="AK1540">
        <v>1</v>
      </c>
      <c r="AL1540">
        <v>25.36</v>
      </c>
      <c r="AM1540">
        <v>5</v>
      </c>
      <c r="AN1540">
        <v>0</v>
      </c>
      <c r="AO1540">
        <v>1</v>
      </c>
      <c r="AP1540">
        <v>1</v>
      </c>
      <c r="AQ1540">
        <v>0</v>
      </c>
      <c r="AR1540">
        <v>0</v>
      </c>
      <c r="AS1540" t="s">
        <v>3</v>
      </c>
      <c r="AT1540">
        <v>0.5</v>
      </c>
      <c r="AU1540" t="s">
        <v>199</v>
      </c>
      <c r="AV1540">
        <v>1</v>
      </c>
      <c r="AW1540">
        <v>2</v>
      </c>
      <c r="AX1540">
        <v>69736095</v>
      </c>
      <c r="AY1540">
        <v>1</v>
      </c>
      <c r="AZ1540">
        <v>0</v>
      </c>
      <c r="BA1540">
        <v>1576</v>
      </c>
      <c r="BB1540">
        <v>0</v>
      </c>
      <c r="BC1540">
        <v>0</v>
      </c>
      <c r="BD1540">
        <v>0</v>
      </c>
      <c r="BE1540">
        <v>0</v>
      </c>
      <c r="BF1540">
        <v>0</v>
      </c>
      <c r="BG1540">
        <v>0</v>
      </c>
      <c r="BH1540">
        <v>0</v>
      </c>
      <c r="BI1540">
        <v>0</v>
      </c>
      <c r="BJ1540">
        <v>0</v>
      </c>
      <c r="BK1540">
        <v>0</v>
      </c>
      <c r="BL1540">
        <v>0</v>
      </c>
      <c r="BM1540">
        <v>0</v>
      </c>
      <c r="BN1540">
        <v>0</v>
      </c>
      <c r="BO1540">
        <v>0</v>
      </c>
      <c r="BP1540">
        <v>0</v>
      </c>
      <c r="BQ1540">
        <v>0</v>
      </c>
      <c r="BR1540">
        <v>0</v>
      </c>
      <c r="BS1540">
        <v>0</v>
      </c>
      <c r="BT1540">
        <v>0</v>
      </c>
      <c r="BU1540">
        <v>0</v>
      </c>
      <c r="BV1540">
        <v>0</v>
      </c>
      <c r="BW1540">
        <v>0</v>
      </c>
      <c r="CU1540">
        <f>ROUND(AT1540*Source!I1825*AH1540*AL1540,0)</f>
        <v>0</v>
      </c>
      <c r="CV1540">
        <f>ROUND(Y1540*Source!I1825,9)</f>
        <v>0</v>
      </c>
      <c r="CW1540">
        <v>0</v>
      </c>
      <c r="CX1540">
        <f>ROUND(Y1540*Source!I1825,9)</f>
        <v>0</v>
      </c>
      <c r="CY1540">
        <f>AD1540</f>
        <v>203.13</v>
      </c>
      <c r="CZ1540">
        <f>AH1540</f>
        <v>8.01</v>
      </c>
      <c r="DA1540">
        <f>AL1540</f>
        <v>25.36</v>
      </c>
      <c r="DB1540">
        <f t="shared" si="727"/>
        <v>16.04</v>
      </c>
      <c r="DC1540">
        <f t="shared" si="728"/>
        <v>0</v>
      </c>
      <c r="DD1540" t="s">
        <v>3</v>
      </c>
      <c r="DE1540" t="s">
        <v>3</v>
      </c>
      <c r="DF1540">
        <f t="shared" si="729"/>
        <v>0</v>
      </c>
      <c r="DG1540">
        <f t="shared" si="724"/>
        <v>0</v>
      </c>
      <c r="DH1540">
        <f t="shared" si="725"/>
        <v>0</v>
      </c>
      <c r="DI1540">
        <f>ROUND(ROUND(AH1540*AL1540,0)*CX1540,0)</f>
        <v>0</v>
      </c>
      <c r="DJ1540">
        <f>DI1540</f>
        <v>0</v>
      </c>
      <c r="DK1540">
        <v>0</v>
      </c>
      <c r="DL1540" t="s">
        <v>3</v>
      </c>
      <c r="DM1540">
        <v>0</v>
      </c>
      <c r="DN1540" t="s">
        <v>3</v>
      </c>
      <c r="DO1540">
        <v>0</v>
      </c>
    </row>
    <row r="1541" spans="1:119" x14ac:dyDescent="0.2">
      <c r="A1541">
        <f>ROW(Source!A1825)</f>
        <v>1825</v>
      </c>
      <c r="B1541">
        <v>69726884</v>
      </c>
      <c r="C1541">
        <v>69736089</v>
      </c>
      <c r="D1541">
        <v>121548</v>
      </c>
      <c r="E1541">
        <v>1</v>
      </c>
      <c r="F1541">
        <v>1</v>
      </c>
      <c r="G1541">
        <v>1</v>
      </c>
      <c r="H1541">
        <v>1</v>
      </c>
      <c r="I1541" t="s">
        <v>36</v>
      </c>
      <c r="J1541" t="s">
        <v>3</v>
      </c>
      <c r="K1541" t="s">
        <v>981</v>
      </c>
      <c r="L1541">
        <v>608254</v>
      </c>
      <c r="N1541">
        <v>1013</v>
      </c>
      <c r="O1541" t="s">
        <v>982</v>
      </c>
      <c r="P1541" t="s">
        <v>982</v>
      </c>
      <c r="Q1541">
        <v>1</v>
      </c>
      <c r="W1541">
        <v>0</v>
      </c>
      <c r="X1541">
        <v>-185737400</v>
      </c>
      <c r="Y1541">
        <f t="shared" si="726"/>
        <v>0.84</v>
      </c>
      <c r="AA1541">
        <v>0</v>
      </c>
      <c r="AB1541">
        <v>0</v>
      </c>
      <c r="AC1541">
        <v>0</v>
      </c>
      <c r="AD1541">
        <v>0</v>
      </c>
      <c r="AE1541">
        <v>0</v>
      </c>
      <c r="AF1541">
        <v>0</v>
      </c>
      <c r="AG1541">
        <v>0</v>
      </c>
      <c r="AH1541">
        <v>0</v>
      </c>
      <c r="AI1541">
        <v>1</v>
      </c>
      <c r="AJ1541">
        <v>1</v>
      </c>
      <c r="AK1541">
        <v>19.8</v>
      </c>
      <c r="AL1541">
        <v>1</v>
      </c>
      <c r="AM1541">
        <v>5</v>
      </c>
      <c r="AN1541">
        <v>0</v>
      </c>
      <c r="AO1541">
        <v>1</v>
      </c>
      <c r="AP1541">
        <v>1</v>
      </c>
      <c r="AQ1541">
        <v>0</v>
      </c>
      <c r="AR1541">
        <v>0</v>
      </c>
      <c r="AS1541" t="s">
        <v>3</v>
      </c>
      <c r="AT1541">
        <v>0.21</v>
      </c>
      <c r="AU1541" t="s">
        <v>199</v>
      </c>
      <c r="AV1541">
        <v>2</v>
      </c>
      <c r="AW1541">
        <v>2</v>
      </c>
      <c r="AX1541">
        <v>69736096</v>
      </c>
      <c r="AY1541">
        <v>1</v>
      </c>
      <c r="AZ1541">
        <v>0</v>
      </c>
      <c r="BA1541">
        <v>1577</v>
      </c>
      <c r="BB1541">
        <v>0</v>
      </c>
      <c r="BC1541">
        <v>0</v>
      </c>
      <c r="BD1541">
        <v>0</v>
      </c>
      <c r="BE1541">
        <v>0</v>
      </c>
      <c r="BF1541">
        <v>0</v>
      </c>
      <c r="BG1541">
        <v>0</v>
      </c>
      <c r="BH1541">
        <v>0</v>
      </c>
      <c r="BI1541">
        <v>0</v>
      </c>
      <c r="BJ1541">
        <v>0</v>
      </c>
      <c r="BK1541">
        <v>0</v>
      </c>
      <c r="BL1541">
        <v>0</v>
      </c>
      <c r="BM1541">
        <v>0</v>
      </c>
      <c r="BN1541">
        <v>0</v>
      </c>
      <c r="BO1541">
        <v>0</v>
      </c>
      <c r="BP1541">
        <v>0</v>
      </c>
      <c r="BQ1541">
        <v>0</v>
      </c>
      <c r="BR1541">
        <v>0</v>
      </c>
      <c r="BS1541">
        <v>0</v>
      </c>
      <c r="BT1541">
        <v>0</v>
      </c>
      <c r="BU1541">
        <v>0</v>
      </c>
      <c r="BV1541">
        <v>0</v>
      </c>
      <c r="BW1541">
        <v>0</v>
      </c>
      <c r="CV1541">
        <v>0</v>
      </c>
      <c r="CW1541">
        <v>0</v>
      </c>
      <c r="CX1541">
        <f>ROUND(Y1541*Source!I1825,9)</f>
        <v>0</v>
      </c>
      <c r="CY1541">
        <f>AD1541</f>
        <v>0</v>
      </c>
      <c r="CZ1541">
        <f>AH1541</f>
        <v>0</v>
      </c>
      <c r="DA1541">
        <f>AL1541</f>
        <v>1</v>
      </c>
      <c r="DB1541">
        <f t="shared" si="727"/>
        <v>0</v>
      </c>
      <c r="DC1541">
        <f t="shared" si="728"/>
        <v>0</v>
      </c>
      <c r="DD1541" t="s">
        <v>3</v>
      </c>
      <c r="DE1541" t="s">
        <v>3</v>
      </c>
      <c r="DF1541">
        <f t="shared" si="729"/>
        <v>0</v>
      </c>
      <c r="DG1541">
        <f t="shared" si="724"/>
        <v>0</v>
      </c>
      <c r="DH1541">
        <f>ROUND(ROUND(AG1541*AK1541,0)*CX1541,0)</f>
        <v>0</v>
      </c>
      <c r="DI1541">
        <f t="shared" ref="DI1541:DI1552" si="730">ROUND(ROUND(AH1541,0)*CX1541,0)</f>
        <v>0</v>
      </c>
      <c r="DJ1541">
        <f>DI1541</f>
        <v>0</v>
      </c>
      <c r="DK1541">
        <v>0</v>
      </c>
      <c r="DL1541" t="s">
        <v>3</v>
      </c>
      <c r="DM1541">
        <v>0</v>
      </c>
      <c r="DN1541" t="s">
        <v>3</v>
      </c>
      <c r="DO1541">
        <v>0</v>
      </c>
    </row>
    <row r="1542" spans="1:119" x14ac:dyDescent="0.2">
      <c r="A1542">
        <f>ROW(Source!A1825)</f>
        <v>1825</v>
      </c>
      <c r="B1542">
        <v>69726884</v>
      </c>
      <c r="C1542">
        <v>69736089</v>
      </c>
      <c r="D1542">
        <v>27439630</v>
      </c>
      <c r="E1542">
        <v>1</v>
      </c>
      <c r="F1542">
        <v>1</v>
      </c>
      <c r="G1542">
        <v>1</v>
      </c>
      <c r="H1542">
        <v>2</v>
      </c>
      <c r="I1542" t="s">
        <v>986</v>
      </c>
      <c r="J1542" t="s">
        <v>987</v>
      </c>
      <c r="K1542" t="s">
        <v>988</v>
      </c>
      <c r="L1542">
        <v>1368</v>
      </c>
      <c r="N1542">
        <v>1011</v>
      </c>
      <c r="O1542" t="s">
        <v>978</v>
      </c>
      <c r="P1542" t="s">
        <v>978</v>
      </c>
      <c r="Q1542">
        <v>1</v>
      </c>
      <c r="W1542">
        <v>0</v>
      </c>
      <c r="X1542">
        <v>-72110300</v>
      </c>
      <c r="Y1542">
        <f t="shared" si="726"/>
        <v>0.84</v>
      </c>
      <c r="AA1542">
        <v>0</v>
      </c>
      <c r="AB1542">
        <v>245.16</v>
      </c>
      <c r="AC1542">
        <v>269.48</v>
      </c>
      <c r="AD1542">
        <v>0</v>
      </c>
      <c r="AE1542">
        <v>0</v>
      </c>
      <c r="AF1542">
        <v>31.27</v>
      </c>
      <c r="AG1542">
        <v>13.61</v>
      </c>
      <c r="AH1542">
        <v>0</v>
      </c>
      <c r="AI1542">
        <v>1</v>
      </c>
      <c r="AJ1542">
        <v>7.84</v>
      </c>
      <c r="AK1542">
        <v>19.8</v>
      </c>
      <c r="AL1542">
        <v>1</v>
      </c>
      <c r="AM1542">
        <v>5</v>
      </c>
      <c r="AN1542">
        <v>0</v>
      </c>
      <c r="AO1542">
        <v>1</v>
      </c>
      <c r="AP1542">
        <v>1</v>
      </c>
      <c r="AQ1542">
        <v>0</v>
      </c>
      <c r="AR1542">
        <v>0</v>
      </c>
      <c r="AS1542" t="s">
        <v>3</v>
      </c>
      <c r="AT1542">
        <v>0.21</v>
      </c>
      <c r="AU1542" t="s">
        <v>199</v>
      </c>
      <c r="AV1542">
        <v>0</v>
      </c>
      <c r="AW1542">
        <v>2</v>
      </c>
      <c r="AX1542">
        <v>69736097</v>
      </c>
      <c r="AY1542">
        <v>1</v>
      </c>
      <c r="AZ1542">
        <v>0</v>
      </c>
      <c r="BA1542">
        <v>1578</v>
      </c>
      <c r="BB1542">
        <v>0</v>
      </c>
      <c r="BC1542">
        <v>0</v>
      </c>
      <c r="BD1542">
        <v>0</v>
      </c>
      <c r="BE1542">
        <v>0</v>
      </c>
      <c r="BF1542">
        <v>0</v>
      </c>
      <c r="BG1542">
        <v>0</v>
      </c>
      <c r="BH1542">
        <v>0</v>
      </c>
      <c r="BI1542">
        <v>0</v>
      </c>
      <c r="BJ1542">
        <v>0</v>
      </c>
      <c r="BK1542">
        <v>0</v>
      </c>
      <c r="BL1542">
        <v>0</v>
      </c>
      <c r="BM1542">
        <v>0</v>
      </c>
      <c r="BN1542">
        <v>0</v>
      </c>
      <c r="BO1542">
        <v>0</v>
      </c>
      <c r="BP1542">
        <v>0</v>
      </c>
      <c r="BQ1542">
        <v>0</v>
      </c>
      <c r="BR1542">
        <v>0</v>
      </c>
      <c r="BS1542">
        <v>0</v>
      </c>
      <c r="BT1542">
        <v>0</v>
      </c>
      <c r="BU1542">
        <v>0</v>
      </c>
      <c r="BV1542">
        <v>0</v>
      </c>
      <c r="BW1542">
        <v>0</v>
      </c>
      <c r="CV1542">
        <v>0</v>
      </c>
      <c r="CW1542">
        <f>ROUND(Y1542*Source!I1825*DO1542,9)</f>
        <v>0</v>
      </c>
      <c r="CX1542">
        <f>ROUND(Y1542*Source!I1825,9)</f>
        <v>0</v>
      </c>
      <c r="CY1542">
        <f>AB1542</f>
        <v>245.16</v>
      </c>
      <c r="CZ1542">
        <f>AF1542</f>
        <v>31.27</v>
      </c>
      <c r="DA1542">
        <f>AJ1542</f>
        <v>7.84</v>
      </c>
      <c r="DB1542">
        <f t="shared" si="727"/>
        <v>26.28</v>
      </c>
      <c r="DC1542">
        <f t="shared" si="728"/>
        <v>11.44</v>
      </c>
      <c r="DD1542" t="s">
        <v>3</v>
      </c>
      <c r="DE1542" t="s">
        <v>3</v>
      </c>
      <c r="DF1542">
        <f t="shared" si="729"/>
        <v>0</v>
      </c>
      <c r="DG1542">
        <f>ROUND(ROUND(AF1542*AJ1542,0)*CX1542,0)</f>
        <v>0</v>
      </c>
      <c r="DH1542">
        <f>ROUND(ROUND(AG1542*AK1542,0)*CX1542,0)</f>
        <v>0</v>
      </c>
      <c r="DI1542">
        <f t="shared" si="730"/>
        <v>0</v>
      </c>
      <c r="DJ1542">
        <f>DG1542</f>
        <v>0</v>
      </c>
      <c r="DK1542">
        <v>0</v>
      </c>
      <c r="DL1542" t="s">
        <v>3</v>
      </c>
      <c r="DM1542">
        <v>0</v>
      </c>
      <c r="DN1542" t="s">
        <v>3</v>
      </c>
      <c r="DO1542">
        <v>0</v>
      </c>
    </row>
    <row r="1543" spans="1:119" x14ac:dyDescent="0.2">
      <c r="A1543">
        <f>ROW(Source!A1825)</f>
        <v>1825</v>
      </c>
      <c r="B1543">
        <v>69726884</v>
      </c>
      <c r="C1543">
        <v>69736089</v>
      </c>
      <c r="D1543">
        <v>27440041</v>
      </c>
      <c r="E1543">
        <v>1</v>
      </c>
      <c r="F1543">
        <v>1</v>
      </c>
      <c r="G1543">
        <v>1</v>
      </c>
      <c r="H1543">
        <v>2</v>
      </c>
      <c r="I1543" t="s">
        <v>1003</v>
      </c>
      <c r="J1543" t="s">
        <v>1004</v>
      </c>
      <c r="K1543" t="s">
        <v>1005</v>
      </c>
      <c r="L1543">
        <v>1368</v>
      </c>
      <c r="N1543">
        <v>1011</v>
      </c>
      <c r="O1543" t="s">
        <v>978</v>
      </c>
      <c r="P1543" t="s">
        <v>978</v>
      </c>
      <c r="Q1543">
        <v>1</v>
      </c>
      <c r="W1543">
        <v>0</v>
      </c>
      <c r="X1543">
        <v>781889226</v>
      </c>
      <c r="Y1543">
        <f t="shared" si="726"/>
        <v>9.2799999999999994</v>
      </c>
      <c r="AA1543">
        <v>0</v>
      </c>
      <c r="AB1543">
        <v>3.92</v>
      </c>
      <c r="AC1543">
        <v>0</v>
      </c>
      <c r="AD1543">
        <v>0</v>
      </c>
      <c r="AE1543">
        <v>0</v>
      </c>
      <c r="AF1543">
        <v>0.5</v>
      </c>
      <c r="AG1543">
        <v>0</v>
      </c>
      <c r="AH1543">
        <v>0</v>
      </c>
      <c r="AI1543">
        <v>1</v>
      </c>
      <c r="AJ1543">
        <v>7.84</v>
      </c>
      <c r="AK1543">
        <v>19.8</v>
      </c>
      <c r="AL1543">
        <v>1</v>
      </c>
      <c r="AM1543">
        <v>5</v>
      </c>
      <c r="AN1543">
        <v>0</v>
      </c>
      <c r="AO1543">
        <v>1</v>
      </c>
      <c r="AP1543">
        <v>1</v>
      </c>
      <c r="AQ1543">
        <v>0</v>
      </c>
      <c r="AR1543">
        <v>0</v>
      </c>
      <c r="AS1543" t="s">
        <v>3</v>
      </c>
      <c r="AT1543">
        <v>2.3199999999999998</v>
      </c>
      <c r="AU1543" t="s">
        <v>199</v>
      </c>
      <c r="AV1543">
        <v>0</v>
      </c>
      <c r="AW1543">
        <v>2</v>
      </c>
      <c r="AX1543">
        <v>69736098</v>
      </c>
      <c r="AY1543">
        <v>1</v>
      </c>
      <c r="AZ1543">
        <v>0</v>
      </c>
      <c r="BA1543">
        <v>1579</v>
      </c>
      <c r="BB1543">
        <v>0</v>
      </c>
      <c r="BC1543">
        <v>0</v>
      </c>
      <c r="BD1543">
        <v>0</v>
      </c>
      <c r="BE1543">
        <v>0</v>
      </c>
      <c r="BF1543">
        <v>0</v>
      </c>
      <c r="BG1543">
        <v>0</v>
      </c>
      <c r="BH1543">
        <v>0</v>
      </c>
      <c r="BI1543">
        <v>0</v>
      </c>
      <c r="BJ1543">
        <v>0</v>
      </c>
      <c r="BK1543">
        <v>0</v>
      </c>
      <c r="BL1543">
        <v>0</v>
      </c>
      <c r="BM1543">
        <v>0</v>
      </c>
      <c r="BN1543">
        <v>0</v>
      </c>
      <c r="BO1543">
        <v>0</v>
      </c>
      <c r="BP1543">
        <v>0</v>
      </c>
      <c r="BQ1543">
        <v>0</v>
      </c>
      <c r="BR1543">
        <v>0</v>
      </c>
      <c r="BS1543">
        <v>0</v>
      </c>
      <c r="BT1543">
        <v>0</v>
      </c>
      <c r="BU1543">
        <v>0</v>
      </c>
      <c r="BV1543">
        <v>0</v>
      </c>
      <c r="BW1543">
        <v>0</v>
      </c>
      <c r="CV1543">
        <v>0</v>
      </c>
      <c r="CW1543">
        <f>ROUND(Y1543*Source!I1825*DO1543,9)</f>
        <v>0</v>
      </c>
      <c r="CX1543">
        <f>ROUND(Y1543*Source!I1825,9)</f>
        <v>0</v>
      </c>
      <c r="CY1543">
        <f>AB1543</f>
        <v>3.92</v>
      </c>
      <c r="CZ1543">
        <f>AF1543</f>
        <v>0.5</v>
      </c>
      <c r="DA1543">
        <f>AJ1543</f>
        <v>7.84</v>
      </c>
      <c r="DB1543">
        <f t="shared" si="727"/>
        <v>4.6399999999999997</v>
      </c>
      <c r="DC1543">
        <f t="shared" si="728"/>
        <v>0</v>
      </c>
      <c r="DD1543" t="s">
        <v>3</v>
      </c>
      <c r="DE1543" t="s">
        <v>3</v>
      </c>
      <c r="DF1543">
        <f t="shared" si="729"/>
        <v>0</v>
      </c>
      <c r="DG1543">
        <f>ROUND(ROUND(AF1543*AJ1543,0)*CX1543,0)</f>
        <v>0</v>
      </c>
      <c r="DH1543">
        <f>ROUND(ROUND(AG1543*AK1543,0)*CX1543,0)</f>
        <v>0</v>
      </c>
      <c r="DI1543">
        <f t="shared" si="730"/>
        <v>0</v>
      </c>
      <c r="DJ1543">
        <f>DG1543</f>
        <v>0</v>
      </c>
      <c r="DK1543">
        <v>0</v>
      </c>
      <c r="DL1543" t="s">
        <v>3</v>
      </c>
      <c r="DM1543">
        <v>0</v>
      </c>
      <c r="DN1543" t="s">
        <v>3</v>
      </c>
      <c r="DO1543">
        <v>0</v>
      </c>
    </row>
    <row r="1544" spans="1:119" x14ac:dyDescent="0.2">
      <c r="A1544">
        <f>ROW(Source!A1825)</f>
        <v>1825</v>
      </c>
      <c r="B1544">
        <v>69726884</v>
      </c>
      <c r="C1544">
        <v>69736089</v>
      </c>
      <c r="D1544">
        <v>61335865</v>
      </c>
      <c r="E1544">
        <v>1</v>
      </c>
      <c r="F1544">
        <v>1</v>
      </c>
      <c r="G1544">
        <v>1</v>
      </c>
      <c r="H1544">
        <v>3</v>
      </c>
      <c r="I1544" t="s">
        <v>502</v>
      </c>
      <c r="J1544" t="s">
        <v>504</v>
      </c>
      <c r="K1544" t="s">
        <v>503</v>
      </c>
      <c r="L1544">
        <v>1339</v>
      </c>
      <c r="N1544">
        <v>1007</v>
      </c>
      <c r="O1544" t="s">
        <v>40</v>
      </c>
      <c r="P1544" t="s">
        <v>40</v>
      </c>
      <c r="Q1544">
        <v>1</v>
      </c>
      <c r="W1544">
        <v>0</v>
      </c>
      <c r="X1544">
        <v>-1690895291</v>
      </c>
      <c r="Y1544">
        <f t="shared" si="726"/>
        <v>2.04</v>
      </c>
      <c r="AA1544">
        <v>4178.62</v>
      </c>
      <c r="AB1544">
        <v>0</v>
      </c>
      <c r="AC1544">
        <v>0</v>
      </c>
      <c r="AD1544">
        <v>0</v>
      </c>
      <c r="AE1544">
        <v>577.88000000000011</v>
      </c>
      <c r="AF1544">
        <v>0</v>
      </c>
      <c r="AG1544">
        <v>0</v>
      </c>
      <c r="AH1544">
        <v>0</v>
      </c>
      <c r="AI1544">
        <v>7.56</v>
      </c>
      <c r="AJ1544">
        <v>1</v>
      </c>
      <c r="AK1544">
        <v>1</v>
      </c>
      <c r="AL1544">
        <v>1</v>
      </c>
      <c r="AM1544">
        <v>5</v>
      </c>
      <c r="AN1544">
        <v>0</v>
      </c>
      <c r="AO1544">
        <v>0</v>
      </c>
      <c r="AP1544">
        <v>1</v>
      </c>
      <c r="AQ1544">
        <v>0</v>
      </c>
      <c r="AR1544">
        <v>0</v>
      </c>
      <c r="AS1544" t="s">
        <v>3</v>
      </c>
      <c r="AT1544">
        <v>0.51</v>
      </c>
      <c r="AU1544" t="s">
        <v>199</v>
      </c>
      <c r="AV1544">
        <v>0</v>
      </c>
      <c r="AW1544">
        <v>1</v>
      </c>
      <c r="AX1544">
        <v>-1</v>
      </c>
      <c r="AY1544">
        <v>0</v>
      </c>
      <c r="AZ1544">
        <v>0</v>
      </c>
      <c r="BA1544" t="s">
        <v>3</v>
      </c>
      <c r="BB1544">
        <v>0</v>
      </c>
      <c r="BC1544">
        <v>0</v>
      </c>
      <c r="BD1544">
        <v>0</v>
      </c>
      <c r="BE1544">
        <v>0</v>
      </c>
      <c r="BF1544">
        <v>0</v>
      </c>
      <c r="BG1544">
        <v>0</v>
      </c>
      <c r="BH1544">
        <v>0</v>
      </c>
      <c r="BI1544">
        <v>0</v>
      </c>
      <c r="BJ1544">
        <v>0</v>
      </c>
      <c r="BK1544">
        <v>0</v>
      </c>
      <c r="BL1544">
        <v>0</v>
      </c>
      <c r="BM1544">
        <v>0</v>
      </c>
      <c r="BN1544">
        <v>0</v>
      </c>
      <c r="BO1544">
        <v>0</v>
      </c>
      <c r="BP1544">
        <v>0</v>
      </c>
      <c r="BQ1544">
        <v>0</v>
      </c>
      <c r="BR1544">
        <v>0</v>
      </c>
      <c r="BS1544">
        <v>0</v>
      </c>
      <c r="BT1544">
        <v>0</v>
      </c>
      <c r="BU1544">
        <v>0</v>
      </c>
      <c r="BV1544">
        <v>0</v>
      </c>
      <c r="BW1544">
        <v>0</v>
      </c>
      <c r="CV1544">
        <v>0</v>
      </c>
      <c r="CW1544">
        <v>0</v>
      </c>
      <c r="CX1544">
        <f>ROUND(Y1544*Source!I1825,9)</f>
        <v>0</v>
      </c>
      <c r="CY1544">
        <f>AA1544</f>
        <v>4178.62</v>
      </c>
      <c r="CZ1544">
        <f>AE1544</f>
        <v>577.88000000000011</v>
      </c>
      <c r="DA1544">
        <f>AI1544</f>
        <v>7.56</v>
      </c>
      <c r="DB1544">
        <f t="shared" si="727"/>
        <v>1178.8800000000001</v>
      </c>
      <c r="DC1544">
        <f t="shared" si="728"/>
        <v>0</v>
      </c>
      <c r="DD1544" t="s">
        <v>3</v>
      </c>
      <c r="DE1544" t="s">
        <v>3</v>
      </c>
      <c r="DF1544">
        <f>ROUND(ROUND(AE1544*AI1544,0)*CX1544,0)</f>
        <v>0</v>
      </c>
      <c r="DG1544">
        <f t="shared" ref="DG1544:DG1554" si="731">ROUND(ROUND(AF1544,0)*CX1544,0)</f>
        <v>0</v>
      </c>
      <c r="DH1544">
        <f t="shared" ref="DH1544:DH1553" si="732">ROUND(ROUND(AG1544,0)*CX1544,0)</f>
        <v>0</v>
      </c>
      <c r="DI1544">
        <f t="shared" si="730"/>
        <v>0</v>
      </c>
      <c r="DJ1544">
        <f>DF1544</f>
        <v>0</v>
      </c>
      <c r="DK1544">
        <v>0</v>
      </c>
      <c r="DL1544" t="s">
        <v>3</v>
      </c>
      <c r="DM1544">
        <v>0</v>
      </c>
      <c r="DN1544" t="s">
        <v>3</v>
      </c>
      <c r="DO1544">
        <v>0</v>
      </c>
    </row>
    <row r="1545" spans="1:119" x14ac:dyDescent="0.2">
      <c r="A1545">
        <f>ROW(Source!A1828)</f>
        <v>1828</v>
      </c>
      <c r="B1545">
        <v>69726971</v>
      </c>
      <c r="C1545">
        <v>69736101</v>
      </c>
      <c r="D1545">
        <v>27498374</v>
      </c>
      <c r="E1545">
        <v>1</v>
      </c>
      <c r="F1545">
        <v>1</v>
      </c>
      <c r="G1545">
        <v>1</v>
      </c>
      <c r="H1545">
        <v>1</v>
      </c>
      <c r="I1545" t="s">
        <v>1030</v>
      </c>
      <c r="J1545" t="s">
        <v>3</v>
      </c>
      <c r="K1545" t="s">
        <v>1031</v>
      </c>
      <c r="L1545">
        <v>1369</v>
      </c>
      <c r="N1545">
        <v>1013</v>
      </c>
      <c r="O1545" t="s">
        <v>974</v>
      </c>
      <c r="P1545" t="s">
        <v>974</v>
      </c>
      <c r="Q1545">
        <v>1</v>
      </c>
      <c r="W1545">
        <v>0</v>
      </c>
      <c r="X1545">
        <v>1538529768</v>
      </c>
      <c r="Y1545">
        <f t="shared" ref="Y1545:Y1576" si="733">AT1545</f>
        <v>26.97</v>
      </c>
      <c r="AA1545">
        <v>0</v>
      </c>
      <c r="AB1545">
        <v>0</v>
      </c>
      <c r="AC1545">
        <v>0</v>
      </c>
      <c r="AD1545">
        <v>11.03</v>
      </c>
      <c r="AE1545">
        <v>0</v>
      </c>
      <c r="AF1545">
        <v>0</v>
      </c>
      <c r="AG1545">
        <v>0</v>
      </c>
      <c r="AH1545">
        <v>11.03</v>
      </c>
      <c r="AI1545">
        <v>1</v>
      </c>
      <c r="AJ1545">
        <v>1</v>
      </c>
      <c r="AK1545">
        <v>1</v>
      </c>
      <c r="AL1545">
        <v>1</v>
      </c>
      <c r="AM1545">
        <v>0</v>
      </c>
      <c r="AN1545">
        <v>0</v>
      </c>
      <c r="AO1545">
        <v>1</v>
      </c>
      <c r="AP1545">
        <v>0</v>
      </c>
      <c r="AQ1545">
        <v>0</v>
      </c>
      <c r="AR1545">
        <v>0</v>
      </c>
      <c r="AS1545" t="s">
        <v>3</v>
      </c>
      <c r="AT1545">
        <v>26.97</v>
      </c>
      <c r="AU1545" t="s">
        <v>3</v>
      </c>
      <c r="AV1545">
        <v>1</v>
      </c>
      <c r="AW1545">
        <v>2</v>
      </c>
      <c r="AX1545">
        <v>69736110</v>
      </c>
      <c r="AY1545">
        <v>1</v>
      </c>
      <c r="AZ1545">
        <v>0</v>
      </c>
      <c r="BA1545">
        <v>1581</v>
      </c>
      <c r="BB1545">
        <v>0</v>
      </c>
      <c r="BC1545">
        <v>0</v>
      </c>
      <c r="BD1545">
        <v>0</v>
      </c>
      <c r="BE1545">
        <v>0</v>
      </c>
      <c r="BF1545">
        <v>0</v>
      </c>
      <c r="BG1545">
        <v>0</v>
      </c>
      <c r="BH1545">
        <v>0</v>
      </c>
      <c r="BI1545">
        <v>0</v>
      </c>
      <c r="BJ1545">
        <v>0</v>
      </c>
      <c r="BK1545">
        <v>0</v>
      </c>
      <c r="BL1545">
        <v>0</v>
      </c>
      <c r="BM1545">
        <v>0</v>
      </c>
      <c r="BN1545">
        <v>0</v>
      </c>
      <c r="BO1545">
        <v>0</v>
      </c>
      <c r="BP1545">
        <v>0</v>
      </c>
      <c r="BQ1545">
        <v>0</v>
      </c>
      <c r="BR1545">
        <v>0</v>
      </c>
      <c r="BS1545">
        <v>0</v>
      </c>
      <c r="BT1545">
        <v>0</v>
      </c>
      <c r="BU1545">
        <v>0</v>
      </c>
      <c r="BV1545">
        <v>0</v>
      </c>
      <c r="BW1545">
        <v>0</v>
      </c>
      <c r="CU1545">
        <f>ROUND(AT1545*Source!I1828*AH1545*AL1545,0)</f>
        <v>0</v>
      </c>
      <c r="CV1545">
        <f>ROUND(Y1545*Source!I1828,9)</f>
        <v>0</v>
      </c>
      <c r="CW1545">
        <v>0</v>
      </c>
      <c r="CX1545">
        <f>ROUND(Y1545*Source!I1828,9)</f>
        <v>0</v>
      </c>
      <c r="CY1545">
        <f>AD1545</f>
        <v>11.03</v>
      </c>
      <c r="CZ1545">
        <f>AH1545</f>
        <v>11.03</v>
      </c>
      <c r="DA1545">
        <f>AL1545</f>
        <v>1</v>
      </c>
      <c r="DB1545">
        <f t="shared" ref="DB1545:DB1576" si="734">ROUND(ROUND(AT1545*CZ1545,2),2)</f>
        <v>297.48</v>
      </c>
      <c r="DC1545">
        <f t="shared" ref="DC1545:DC1576" si="735">ROUND(ROUND(AT1545*AG1545,2),2)</f>
        <v>0</v>
      </c>
      <c r="DD1545" t="s">
        <v>3</v>
      </c>
      <c r="DE1545" t="s">
        <v>3</v>
      </c>
      <c r="DF1545">
        <f t="shared" ref="DF1545:DF1558" si="736">ROUND(ROUND(AE1545,0)*CX1545,0)</f>
        <v>0</v>
      </c>
      <c r="DG1545">
        <f t="shared" si="731"/>
        <v>0</v>
      </c>
      <c r="DH1545">
        <f t="shared" si="732"/>
        <v>0</v>
      </c>
      <c r="DI1545">
        <f t="shared" si="730"/>
        <v>0</v>
      </c>
      <c r="DJ1545">
        <f>DI1545</f>
        <v>0</v>
      </c>
      <c r="DK1545">
        <v>0</v>
      </c>
      <c r="DL1545" t="s">
        <v>3</v>
      </c>
      <c r="DM1545">
        <v>0</v>
      </c>
      <c r="DN1545" t="s">
        <v>3</v>
      </c>
      <c r="DO1545">
        <v>0</v>
      </c>
    </row>
    <row r="1546" spans="1:119" x14ac:dyDescent="0.2">
      <c r="A1546">
        <f>ROW(Source!A1828)</f>
        <v>1828</v>
      </c>
      <c r="B1546">
        <v>69726971</v>
      </c>
      <c r="C1546">
        <v>69736101</v>
      </c>
      <c r="D1546">
        <v>121548</v>
      </c>
      <c r="E1546">
        <v>1</v>
      </c>
      <c r="F1546">
        <v>1</v>
      </c>
      <c r="G1546">
        <v>1</v>
      </c>
      <c r="H1546">
        <v>1</v>
      </c>
      <c r="I1546" t="s">
        <v>36</v>
      </c>
      <c r="J1546" t="s">
        <v>3</v>
      </c>
      <c r="K1546" t="s">
        <v>981</v>
      </c>
      <c r="L1546">
        <v>608254</v>
      </c>
      <c r="N1546">
        <v>1013</v>
      </c>
      <c r="O1546" t="s">
        <v>982</v>
      </c>
      <c r="P1546" t="s">
        <v>982</v>
      </c>
      <c r="Q1546">
        <v>1</v>
      </c>
      <c r="W1546">
        <v>0</v>
      </c>
      <c r="X1546">
        <v>-185737400</v>
      </c>
      <c r="Y1546">
        <f t="shared" si="733"/>
        <v>0.03</v>
      </c>
      <c r="AA1546">
        <v>0</v>
      </c>
      <c r="AB1546">
        <v>0</v>
      </c>
      <c r="AC1546">
        <v>0</v>
      </c>
      <c r="AD1546">
        <v>0</v>
      </c>
      <c r="AE1546">
        <v>0</v>
      </c>
      <c r="AF1546">
        <v>0</v>
      </c>
      <c r="AG1546">
        <v>0</v>
      </c>
      <c r="AH1546">
        <v>0</v>
      </c>
      <c r="AI1546">
        <v>1</v>
      </c>
      <c r="AJ1546">
        <v>1</v>
      </c>
      <c r="AK1546">
        <v>1</v>
      </c>
      <c r="AL1546">
        <v>1</v>
      </c>
      <c r="AM1546">
        <v>0</v>
      </c>
      <c r="AN1546">
        <v>0</v>
      </c>
      <c r="AO1546">
        <v>1</v>
      </c>
      <c r="AP1546">
        <v>0</v>
      </c>
      <c r="AQ1546">
        <v>0</v>
      </c>
      <c r="AR1546">
        <v>0</v>
      </c>
      <c r="AS1546" t="s">
        <v>3</v>
      </c>
      <c r="AT1546">
        <v>0.03</v>
      </c>
      <c r="AU1546" t="s">
        <v>3</v>
      </c>
      <c r="AV1546">
        <v>2</v>
      </c>
      <c r="AW1546">
        <v>2</v>
      </c>
      <c r="AX1546">
        <v>69736111</v>
      </c>
      <c r="AY1546">
        <v>1</v>
      </c>
      <c r="AZ1546">
        <v>0</v>
      </c>
      <c r="BA1546">
        <v>1582</v>
      </c>
      <c r="BB1546">
        <v>0</v>
      </c>
      <c r="BC1546">
        <v>0</v>
      </c>
      <c r="BD1546">
        <v>0</v>
      </c>
      <c r="BE1546">
        <v>0</v>
      </c>
      <c r="BF1546">
        <v>0</v>
      </c>
      <c r="BG1546">
        <v>0</v>
      </c>
      <c r="BH1546">
        <v>0</v>
      </c>
      <c r="BI1546">
        <v>0</v>
      </c>
      <c r="BJ1546">
        <v>0</v>
      </c>
      <c r="BK1546">
        <v>0</v>
      </c>
      <c r="BL1546">
        <v>0</v>
      </c>
      <c r="BM1546">
        <v>0</v>
      </c>
      <c r="BN1546">
        <v>0</v>
      </c>
      <c r="BO1546">
        <v>0</v>
      </c>
      <c r="BP1546">
        <v>0</v>
      </c>
      <c r="BQ1546">
        <v>0</v>
      </c>
      <c r="BR1546">
        <v>0</v>
      </c>
      <c r="BS1546">
        <v>0</v>
      </c>
      <c r="BT1546">
        <v>0</v>
      </c>
      <c r="BU1546">
        <v>0</v>
      </c>
      <c r="BV1546">
        <v>0</v>
      </c>
      <c r="BW1546">
        <v>0</v>
      </c>
      <c r="CV1546">
        <v>0</v>
      </c>
      <c r="CW1546">
        <v>0</v>
      </c>
      <c r="CX1546">
        <f>ROUND(Y1546*Source!I1828,9)</f>
        <v>0</v>
      </c>
      <c r="CY1546">
        <f>AD1546</f>
        <v>0</v>
      </c>
      <c r="CZ1546">
        <f>AH1546</f>
        <v>0</v>
      </c>
      <c r="DA1546">
        <f>AL1546</f>
        <v>1</v>
      </c>
      <c r="DB1546">
        <f t="shared" si="734"/>
        <v>0</v>
      </c>
      <c r="DC1546">
        <f t="shared" si="735"/>
        <v>0</v>
      </c>
      <c r="DD1546" t="s">
        <v>3</v>
      </c>
      <c r="DE1546" t="s">
        <v>3</v>
      </c>
      <c r="DF1546">
        <f t="shared" si="736"/>
        <v>0</v>
      </c>
      <c r="DG1546">
        <f t="shared" si="731"/>
        <v>0</v>
      </c>
      <c r="DH1546">
        <f t="shared" si="732"/>
        <v>0</v>
      </c>
      <c r="DI1546">
        <f t="shared" si="730"/>
        <v>0</v>
      </c>
      <c r="DJ1546">
        <f>DI1546</f>
        <v>0</v>
      </c>
      <c r="DK1546">
        <v>0</v>
      </c>
      <c r="DL1546" t="s">
        <v>3</v>
      </c>
      <c r="DM1546">
        <v>0</v>
      </c>
      <c r="DN1546" t="s">
        <v>3</v>
      </c>
      <c r="DO1546">
        <v>0</v>
      </c>
    </row>
    <row r="1547" spans="1:119" x14ac:dyDescent="0.2">
      <c r="A1547">
        <f>ROW(Source!A1828)</f>
        <v>1828</v>
      </c>
      <c r="B1547">
        <v>69726971</v>
      </c>
      <c r="C1547">
        <v>69736101</v>
      </c>
      <c r="D1547">
        <v>27439630</v>
      </c>
      <c r="E1547">
        <v>1</v>
      </c>
      <c r="F1547">
        <v>1</v>
      </c>
      <c r="G1547">
        <v>1</v>
      </c>
      <c r="H1547">
        <v>2</v>
      </c>
      <c r="I1547" t="s">
        <v>986</v>
      </c>
      <c r="J1547" t="s">
        <v>987</v>
      </c>
      <c r="K1547" t="s">
        <v>988</v>
      </c>
      <c r="L1547">
        <v>1368</v>
      </c>
      <c r="N1547">
        <v>1011</v>
      </c>
      <c r="O1547" t="s">
        <v>978</v>
      </c>
      <c r="P1547" t="s">
        <v>978</v>
      </c>
      <c r="Q1547">
        <v>1</v>
      </c>
      <c r="W1547">
        <v>0</v>
      </c>
      <c r="X1547">
        <v>-72110300</v>
      </c>
      <c r="Y1547">
        <f t="shared" si="733"/>
        <v>0.03</v>
      </c>
      <c r="AA1547">
        <v>0</v>
      </c>
      <c r="AB1547">
        <v>31.27</v>
      </c>
      <c r="AC1547">
        <v>13.61</v>
      </c>
      <c r="AD1547">
        <v>0</v>
      </c>
      <c r="AE1547">
        <v>0</v>
      </c>
      <c r="AF1547">
        <v>31.27</v>
      </c>
      <c r="AG1547">
        <v>13.61</v>
      </c>
      <c r="AH1547">
        <v>0</v>
      </c>
      <c r="AI1547">
        <v>1</v>
      </c>
      <c r="AJ1547">
        <v>1</v>
      </c>
      <c r="AK1547">
        <v>1</v>
      </c>
      <c r="AL1547">
        <v>1</v>
      </c>
      <c r="AM1547">
        <v>0</v>
      </c>
      <c r="AN1547">
        <v>0</v>
      </c>
      <c r="AO1547">
        <v>1</v>
      </c>
      <c r="AP1547">
        <v>0</v>
      </c>
      <c r="AQ1547">
        <v>0</v>
      </c>
      <c r="AR1547">
        <v>0</v>
      </c>
      <c r="AS1547" t="s">
        <v>3</v>
      </c>
      <c r="AT1547">
        <v>0.03</v>
      </c>
      <c r="AU1547" t="s">
        <v>3</v>
      </c>
      <c r="AV1547">
        <v>0</v>
      </c>
      <c r="AW1547">
        <v>2</v>
      </c>
      <c r="AX1547">
        <v>69736112</v>
      </c>
      <c r="AY1547">
        <v>1</v>
      </c>
      <c r="AZ1547">
        <v>0</v>
      </c>
      <c r="BA1547">
        <v>1583</v>
      </c>
      <c r="BB1547">
        <v>0</v>
      </c>
      <c r="BC1547">
        <v>0</v>
      </c>
      <c r="BD1547">
        <v>0</v>
      </c>
      <c r="BE1547">
        <v>0</v>
      </c>
      <c r="BF1547">
        <v>0</v>
      </c>
      <c r="BG1547">
        <v>0</v>
      </c>
      <c r="BH1547">
        <v>0</v>
      </c>
      <c r="BI1547">
        <v>0</v>
      </c>
      <c r="BJ1547">
        <v>0</v>
      </c>
      <c r="BK1547">
        <v>0</v>
      </c>
      <c r="BL1547">
        <v>0</v>
      </c>
      <c r="BM1547">
        <v>0</v>
      </c>
      <c r="BN1547">
        <v>0</v>
      </c>
      <c r="BO1547">
        <v>0</v>
      </c>
      <c r="BP1547">
        <v>0</v>
      </c>
      <c r="BQ1547">
        <v>0</v>
      </c>
      <c r="BR1547">
        <v>0</v>
      </c>
      <c r="BS1547">
        <v>0</v>
      </c>
      <c r="BT1547">
        <v>0</v>
      </c>
      <c r="BU1547">
        <v>0</v>
      </c>
      <c r="BV1547">
        <v>0</v>
      </c>
      <c r="BW1547">
        <v>0</v>
      </c>
      <c r="CV1547">
        <v>0</v>
      </c>
      <c r="CW1547">
        <f>ROUND(Y1547*Source!I1828*DO1547,9)</f>
        <v>0</v>
      </c>
      <c r="CX1547">
        <f>ROUND(Y1547*Source!I1828,9)</f>
        <v>0</v>
      </c>
      <c r="CY1547">
        <f>AB1547</f>
        <v>31.27</v>
      </c>
      <c r="CZ1547">
        <f>AF1547</f>
        <v>31.27</v>
      </c>
      <c r="DA1547">
        <f>AJ1547</f>
        <v>1</v>
      </c>
      <c r="DB1547">
        <f t="shared" si="734"/>
        <v>0.94</v>
      </c>
      <c r="DC1547">
        <f t="shared" si="735"/>
        <v>0.41</v>
      </c>
      <c r="DD1547" t="s">
        <v>3</v>
      </c>
      <c r="DE1547" t="s">
        <v>3</v>
      </c>
      <c r="DF1547">
        <f t="shared" si="736"/>
        <v>0</v>
      </c>
      <c r="DG1547">
        <f t="shared" si="731"/>
        <v>0</v>
      </c>
      <c r="DH1547">
        <f t="shared" si="732"/>
        <v>0</v>
      </c>
      <c r="DI1547">
        <f t="shared" si="730"/>
        <v>0</v>
      </c>
      <c r="DJ1547">
        <f>DG1547</f>
        <v>0</v>
      </c>
      <c r="DK1547">
        <v>0</v>
      </c>
      <c r="DL1547" t="s">
        <v>3</v>
      </c>
      <c r="DM1547">
        <v>0</v>
      </c>
      <c r="DN1547" t="s">
        <v>3</v>
      </c>
      <c r="DO1547">
        <v>0</v>
      </c>
    </row>
    <row r="1548" spans="1:119" x14ac:dyDescent="0.2">
      <c r="A1548">
        <f>ROW(Source!A1828)</f>
        <v>1828</v>
      </c>
      <c r="B1548">
        <v>69726971</v>
      </c>
      <c r="C1548">
        <v>69736101</v>
      </c>
      <c r="D1548">
        <v>27440113</v>
      </c>
      <c r="E1548">
        <v>1</v>
      </c>
      <c r="F1548">
        <v>1</v>
      </c>
      <c r="G1548">
        <v>1</v>
      </c>
      <c r="H1548">
        <v>2</v>
      </c>
      <c r="I1548" t="s">
        <v>1032</v>
      </c>
      <c r="J1548" t="s">
        <v>1033</v>
      </c>
      <c r="K1548" t="s">
        <v>1034</v>
      </c>
      <c r="L1548">
        <v>1368</v>
      </c>
      <c r="N1548">
        <v>1011</v>
      </c>
      <c r="O1548" t="s">
        <v>978</v>
      </c>
      <c r="P1548" t="s">
        <v>978</v>
      </c>
      <c r="Q1548">
        <v>1</v>
      </c>
      <c r="W1548">
        <v>0</v>
      </c>
      <c r="X1548">
        <v>-1092641070</v>
      </c>
      <c r="Y1548">
        <f t="shared" si="733"/>
        <v>0.72</v>
      </c>
      <c r="AA1548">
        <v>0</v>
      </c>
      <c r="AB1548">
        <v>29.26</v>
      </c>
      <c r="AC1548">
        <v>0</v>
      </c>
      <c r="AD1548">
        <v>0</v>
      </c>
      <c r="AE1548">
        <v>0</v>
      </c>
      <c r="AF1548">
        <v>29.26</v>
      </c>
      <c r="AG1548">
        <v>0</v>
      </c>
      <c r="AH1548">
        <v>0</v>
      </c>
      <c r="AI1548">
        <v>1</v>
      </c>
      <c r="AJ1548">
        <v>1</v>
      </c>
      <c r="AK1548">
        <v>1</v>
      </c>
      <c r="AL1548">
        <v>1</v>
      </c>
      <c r="AM1548">
        <v>0</v>
      </c>
      <c r="AN1548">
        <v>0</v>
      </c>
      <c r="AO1548">
        <v>1</v>
      </c>
      <c r="AP1548">
        <v>0</v>
      </c>
      <c r="AQ1548">
        <v>0</v>
      </c>
      <c r="AR1548">
        <v>0</v>
      </c>
      <c r="AS1548" t="s">
        <v>3</v>
      </c>
      <c r="AT1548">
        <v>0.72</v>
      </c>
      <c r="AU1548" t="s">
        <v>3</v>
      </c>
      <c r="AV1548">
        <v>0</v>
      </c>
      <c r="AW1548">
        <v>2</v>
      </c>
      <c r="AX1548">
        <v>69736113</v>
      </c>
      <c r="AY1548">
        <v>1</v>
      </c>
      <c r="AZ1548">
        <v>0</v>
      </c>
      <c r="BA1548">
        <v>1584</v>
      </c>
      <c r="BB1548">
        <v>0</v>
      </c>
      <c r="BC1548">
        <v>0</v>
      </c>
      <c r="BD1548">
        <v>0</v>
      </c>
      <c r="BE1548">
        <v>0</v>
      </c>
      <c r="BF1548">
        <v>0</v>
      </c>
      <c r="BG1548">
        <v>0</v>
      </c>
      <c r="BH1548">
        <v>0</v>
      </c>
      <c r="BI1548">
        <v>0</v>
      </c>
      <c r="BJ1548">
        <v>0</v>
      </c>
      <c r="BK1548">
        <v>0</v>
      </c>
      <c r="BL1548">
        <v>0</v>
      </c>
      <c r="BM1548">
        <v>0</v>
      </c>
      <c r="BN1548">
        <v>0</v>
      </c>
      <c r="BO1548">
        <v>0</v>
      </c>
      <c r="BP1548">
        <v>0</v>
      </c>
      <c r="BQ1548">
        <v>0</v>
      </c>
      <c r="BR1548">
        <v>0</v>
      </c>
      <c r="BS1548">
        <v>0</v>
      </c>
      <c r="BT1548">
        <v>0</v>
      </c>
      <c r="BU1548">
        <v>0</v>
      </c>
      <c r="BV1548">
        <v>0</v>
      </c>
      <c r="BW1548">
        <v>0</v>
      </c>
      <c r="CV1548">
        <v>0</v>
      </c>
      <c r="CW1548">
        <f>ROUND(Y1548*Source!I1828*DO1548,9)</f>
        <v>0</v>
      </c>
      <c r="CX1548">
        <f>ROUND(Y1548*Source!I1828,9)</f>
        <v>0</v>
      </c>
      <c r="CY1548">
        <f>AB1548</f>
        <v>29.26</v>
      </c>
      <c r="CZ1548">
        <f>AF1548</f>
        <v>29.26</v>
      </c>
      <c r="DA1548">
        <f>AJ1548</f>
        <v>1</v>
      </c>
      <c r="DB1548">
        <f t="shared" si="734"/>
        <v>21.07</v>
      </c>
      <c r="DC1548">
        <f t="shared" si="735"/>
        <v>0</v>
      </c>
      <c r="DD1548" t="s">
        <v>3</v>
      </c>
      <c r="DE1548" t="s">
        <v>3</v>
      </c>
      <c r="DF1548">
        <f t="shared" si="736"/>
        <v>0</v>
      </c>
      <c r="DG1548">
        <f t="shared" si="731"/>
        <v>0</v>
      </c>
      <c r="DH1548">
        <f t="shared" si="732"/>
        <v>0</v>
      </c>
      <c r="DI1548">
        <f t="shared" si="730"/>
        <v>0</v>
      </c>
      <c r="DJ1548">
        <f>DG1548</f>
        <v>0</v>
      </c>
      <c r="DK1548">
        <v>0</v>
      </c>
      <c r="DL1548" t="s">
        <v>3</v>
      </c>
      <c r="DM1548">
        <v>0</v>
      </c>
      <c r="DN1548" t="s">
        <v>3</v>
      </c>
      <c r="DO1548">
        <v>0</v>
      </c>
    </row>
    <row r="1549" spans="1:119" x14ac:dyDescent="0.2">
      <c r="A1549">
        <f>ROW(Source!A1828)</f>
        <v>1828</v>
      </c>
      <c r="B1549">
        <v>69726971</v>
      </c>
      <c r="C1549">
        <v>69736101</v>
      </c>
      <c r="D1549">
        <v>27441197</v>
      </c>
      <c r="E1549">
        <v>1</v>
      </c>
      <c r="F1549">
        <v>1</v>
      </c>
      <c r="G1549">
        <v>1</v>
      </c>
      <c r="H1549">
        <v>2</v>
      </c>
      <c r="I1549" t="s">
        <v>1035</v>
      </c>
      <c r="J1549" t="s">
        <v>1036</v>
      </c>
      <c r="K1549" t="s">
        <v>1037</v>
      </c>
      <c r="L1549">
        <v>1368</v>
      </c>
      <c r="N1549">
        <v>1011</v>
      </c>
      <c r="O1549" t="s">
        <v>978</v>
      </c>
      <c r="P1549" t="s">
        <v>978</v>
      </c>
      <c r="Q1549">
        <v>1</v>
      </c>
      <c r="W1549">
        <v>0</v>
      </c>
      <c r="X1549">
        <v>-1589430619</v>
      </c>
      <c r="Y1549">
        <f t="shared" si="733"/>
        <v>0.25</v>
      </c>
      <c r="AA1549">
        <v>0</v>
      </c>
      <c r="AB1549">
        <v>2.7</v>
      </c>
      <c r="AC1549">
        <v>0</v>
      </c>
      <c r="AD1549">
        <v>0</v>
      </c>
      <c r="AE1549">
        <v>0</v>
      </c>
      <c r="AF1549">
        <v>2.7</v>
      </c>
      <c r="AG1549">
        <v>0</v>
      </c>
      <c r="AH1549">
        <v>0</v>
      </c>
      <c r="AI1549">
        <v>1</v>
      </c>
      <c r="AJ1549">
        <v>1</v>
      </c>
      <c r="AK1549">
        <v>1</v>
      </c>
      <c r="AL1549">
        <v>1</v>
      </c>
      <c r="AM1549">
        <v>0</v>
      </c>
      <c r="AN1549">
        <v>0</v>
      </c>
      <c r="AO1549">
        <v>1</v>
      </c>
      <c r="AP1549">
        <v>0</v>
      </c>
      <c r="AQ1549">
        <v>0</v>
      </c>
      <c r="AR1549">
        <v>0</v>
      </c>
      <c r="AS1549" t="s">
        <v>3</v>
      </c>
      <c r="AT1549">
        <v>0.25</v>
      </c>
      <c r="AU1549" t="s">
        <v>3</v>
      </c>
      <c r="AV1549">
        <v>0</v>
      </c>
      <c r="AW1549">
        <v>2</v>
      </c>
      <c r="AX1549">
        <v>69736114</v>
      </c>
      <c r="AY1549">
        <v>1</v>
      </c>
      <c r="AZ1549">
        <v>0</v>
      </c>
      <c r="BA1549">
        <v>1585</v>
      </c>
      <c r="BB1549">
        <v>0</v>
      </c>
      <c r="BC1549">
        <v>0</v>
      </c>
      <c r="BD1549">
        <v>0</v>
      </c>
      <c r="BE1549">
        <v>0</v>
      </c>
      <c r="BF1549">
        <v>0</v>
      </c>
      <c r="BG1549">
        <v>0</v>
      </c>
      <c r="BH1549">
        <v>0</v>
      </c>
      <c r="BI1549">
        <v>0</v>
      </c>
      <c r="BJ1549">
        <v>0</v>
      </c>
      <c r="BK1549">
        <v>0</v>
      </c>
      <c r="BL1549">
        <v>0</v>
      </c>
      <c r="BM1549">
        <v>0</v>
      </c>
      <c r="BN1549">
        <v>0</v>
      </c>
      <c r="BO1549">
        <v>0</v>
      </c>
      <c r="BP1549">
        <v>0</v>
      </c>
      <c r="BQ1549">
        <v>0</v>
      </c>
      <c r="BR1549">
        <v>0</v>
      </c>
      <c r="BS1549">
        <v>0</v>
      </c>
      <c r="BT1549">
        <v>0</v>
      </c>
      <c r="BU1549">
        <v>0</v>
      </c>
      <c r="BV1549">
        <v>0</v>
      </c>
      <c r="BW1549">
        <v>0</v>
      </c>
      <c r="CV1549">
        <v>0</v>
      </c>
      <c r="CW1549">
        <f>ROUND(Y1549*Source!I1828*DO1549,9)</f>
        <v>0</v>
      </c>
      <c r="CX1549">
        <f>ROUND(Y1549*Source!I1828,9)</f>
        <v>0</v>
      </c>
      <c r="CY1549">
        <f>AB1549</f>
        <v>2.7</v>
      </c>
      <c r="CZ1549">
        <f>AF1549</f>
        <v>2.7</v>
      </c>
      <c r="DA1549">
        <f>AJ1549</f>
        <v>1</v>
      </c>
      <c r="DB1549">
        <f t="shared" si="734"/>
        <v>0.68</v>
      </c>
      <c r="DC1549">
        <f t="shared" si="735"/>
        <v>0</v>
      </c>
      <c r="DD1549" t="s">
        <v>3</v>
      </c>
      <c r="DE1549" t="s">
        <v>3</v>
      </c>
      <c r="DF1549">
        <f t="shared" si="736"/>
        <v>0</v>
      </c>
      <c r="DG1549">
        <f t="shared" si="731"/>
        <v>0</v>
      </c>
      <c r="DH1549">
        <f t="shared" si="732"/>
        <v>0</v>
      </c>
      <c r="DI1549">
        <f t="shared" si="730"/>
        <v>0</v>
      </c>
      <c r="DJ1549">
        <f>DG1549</f>
        <v>0</v>
      </c>
      <c r="DK1549">
        <v>0</v>
      </c>
      <c r="DL1549" t="s">
        <v>3</v>
      </c>
      <c r="DM1549">
        <v>0</v>
      </c>
      <c r="DN1549" t="s">
        <v>3</v>
      </c>
      <c r="DO1549">
        <v>0</v>
      </c>
    </row>
    <row r="1550" spans="1:119" x14ac:dyDescent="0.2">
      <c r="A1550">
        <f>ROW(Source!A1828)</f>
        <v>1828</v>
      </c>
      <c r="B1550">
        <v>69726971</v>
      </c>
      <c r="C1550">
        <v>69736101</v>
      </c>
      <c r="D1550">
        <v>27441327</v>
      </c>
      <c r="E1550">
        <v>1</v>
      </c>
      <c r="F1550">
        <v>1</v>
      </c>
      <c r="G1550">
        <v>1</v>
      </c>
      <c r="H1550">
        <v>2</v>
      </c>
      <c r="I1550" t="s">
        <v>975</v>
      </c>
      <c r="J1550" t="s">
        <v>976</v>
      </c>
      <c r="K1550" t="s">
        <v>977</v>
      </c>
      <c r="L1550">
        <v>1368</v>
      </c>
      <c r="N1550">
        <v>1011</v>
      </c>
      <c r="O1550" t="s">
        <v>978</v>
      </c>
      <c r="P1550" t="s">
        <v>978</v>
      </c>
      <c r="Q1550">
        <v>1</v>
      </c>
      <c r="W1550">
        <v>0</v>
      </c>
      <c r="X1550">
        <v>-1583389094</v>
      </c>
      <c r="Y1550">
        <f t="shared" si="733"/>
        <v>0.04</v>
      </c>
      <c r="AA1550">
        <v>0</v>
      </c>
      <c r="AB1550">
        <v>93.37</v>
      </c>
      <c r="AC1550">
        <v>11.69</v>
      </c>
      <c r="AD1550">
        <v>0</v>
      </c>
      <c r="AE1550">
        <v>0</v>
      </c>
      <c r="AF1550">
        <v>93.37</v>
      </c>
      <c r="AG1550">
        <v>11.69</v>
      </c>
      <c r="AH1550">
        <v>0</v>
      </c>
      <c r="AI1550">
        <v>1</v>
      </c>
      <c r="AJ1550">
        <v>1</v>
      </c>
      <c r="AK1550">
        <v>1</v>
      </c>
      <c r="AL1550">
        <v>1</v>
      </c>
      <c r="AM1550">
        <v>0</v>
      </c>
      <c r="AN1550">
        <v>0</v>
      </c>
      <c r="AO1550">
        <v>1</v>
      </c>
      <c r="AP1550">
        <v>0</v>
      </c>
      <c r="AQ1550">
        <v>0</v>
      </c>
      <c r="AR1550">
        <v>0</v>
      </c>
      <c r="AS1550" t="s">
        <v>3</v>
      </c>
      <c r="AT1550">
        <v>0.04</v>
      </c>
      <c r="AU1550" t="s">
        <v>3</v>
      </c>
      <c r="AV1550">
        <v>0</v>
      </c>
      <c r="AW1550">
        <v>2</v>
      </c>
      <c r="AX1550">
        <v>69736115</v>
      </c>
      <c r="AY1550">
        <v>1</v>
      </c>
      <c r="AZ1550">
        <v>0</v>
      </c>
      <c r="BA1550">
        <v>1586</v>
      </c>
      <c r="BB1550">
        <v>0</v>
      </c>
      <c r="BC1550">
        <v>0</v>
      </c>
      <c r="BD1550">
        <v>0</v>
      </c>
      <c r="BE1550">
        <v>0</v>
      </c>
      <c r="BF1550">
        <v>0</v>
      </c>
      <c r="BG1550">
        <v>0</v>
      </c>
      <c r="BH1550">
        <v>0</v>
      </c>
      <c r="BI1550">
        <v>0</v>
      </c>
      <c r="BJ1550">
        <v>0</v>
      </c>
      <c r="BK1550">
        <v>0</v>
      </c>
      <c r="BL1550">
        <v>0</v>
      </c>
      <c r="BM1550">
        <v>0</v>
      </c>
      <c r="BN1550">
        <v>0</v>
      </c>
      <c r="BO1550">
        <v>0</v>
      </c>
      <c r="BP1550">
        <v>0</v>
      </c>
      <c r="BQ1550">
        <v>0</v>
      </c>
      <c r="BR1550">
        <v>0</v>
      </c>
      <c r="BS1550">
        <v>0</v>
      </c>
      <c r="BT1550">
        <v>0</v>
      </c>
      <c r="BU1550">
        <v>0</v>
      </c>
      <c r="BV1550">
        <v>0</v>
      </c>
      <c r="BW1550">
        <v>0</v>
      </c>
      <c r="CV1550">
        <v>0</v>
      </c>
      <c r="CW1550">
        <f>ROUND(Y1550*Source!I1828*DO1550,9)</f>
        <v>0</v>
      </c>
      <c r="CX1550">
        <f>ROUND(Y1550*Source!I1828,9)</f>
        <v>0</v>
      </c>
      <c r="CY1550">
        <f>AB1550</f>
        <v>93.37</v>
      </c>
      <c r="CZ1550">
        <f>AF1550</f>
        <v>93.37</v>
      </c>
      <c r="DA1550">
        <f>AJ1550</f>
        <v>1</v>
      </c>
      <c r="DB1550">
        <f t="shared" si="734"/>
        <v>3.73</v>
      </c>
      <c r="DC1550">
        <f t="shared" si="735"/>
        <v>0.47</v>
      </c>
      <c r="DD1550" t="s">
        <v>3</v>
      </c>
      <c r="DE1550" t="s">
        <v>3</v>
      </c>
      <c r="DF1550">
        <f t="shared" si="736"/>
        <v>0</v>
      </c>
      <c r="DG1550">
        <f t="shared" si="731"/>
        <v>0</v>
      </c>
      <c r="DH1550">
        <f t="shared" si="732"/>
        <v>0</v>
      </c>
      <c r="DI1550">
        <f t="shared" si="730"/>
        <v>0</v>
      </c>
      <c r="DJ1550">
        <f>DG1550</f>
        <v>0</v>
      </c>
      <c r="DK1550">
        <v>0</v>
      </c>
      <c r="DL1550" t="s">
        <v>3</v>
      </c>
      <c r="DM1550">
        <v>0</v>
      </c>
      <c r="DN1550" t="s">
        <v>3</v>
      </c>
      <c r="DO1550">
        <v>0</v>
      </c>
    </row>
    <row r="1551" spans="1:119" x14ac:dyDescent="0.2">
      <c r="A1551">
        <f>ROW(Source!A1828)</f>
        <v>1828</v>
      </c>
      <c r="B1551">
        <v>69726971</v>
      </c>
      <c r="C1551">
        <v>69736101</v>
      </c>
      <c r="D1551">
        <v>27371543</v>
      </c>
      <c r="E1551">
        <v>1</v>
      </c>
      <c r="F1551">
        <v>1</v>
      </c>
      <c r="G1551">
        <v>1</v>
      </c>
      <c r="H1551">
        <v>3</v>
      </c>
      <c r="I1551" t="s">
        <v>66</v>
      </c>
      <c r="J1551" t="s">
        <v>69</v>
      </c>
      <c r="K1551" t="s">
        <v>67</v>
      </c>
      <c r="L1551">
        <v>1346</v>
      </c>
      <c r="N1551">
        <v>1009</v>
      </c>
      <c r="O1551" t="s">
        <v>68</v>
      </c>
      <c r="P1551" t="s">
        <v>68</v>
      </c>
      <c r="Q1551">
        <v>1</v>
      </c>
      <c r="W1551">
        <v>0</v>
      </c>
      <c r="X1551">
        <v>-386994921</v>
      </c>
      <c r="Y1551">
        <f t="shared" si="733"/>
        <v>0.5</v>
      </c>
      <c r="AA1551">
        <v>1.82</v>
      </c>
      <c r="AB1551">
        <v>0</v>
      </c>
      <c r="AC1551">
        <v>0</v>
      </c>
      <c r="AD1551">
        <v>0</v>
      </c>
      <c r="AE1551">
        <v>1.82</v>
      </c>
      <c r="AF1551">
        <v>0</v>
      </c>
      <c r="AG1551">
        <v>0</v>
      </c>
      <c r="AH1551">
        <v>0</v>
      </c>
      <c r="AI1551">
        <v>1</v>
      </c>
      <c r="AJ1551">
        <v>1</v>
      </c>
      <c r="AK1551">
        <v>1</v>
      </c>
      <c r="AL1551">
        <v>1</v>
      </c>
      <c r="AM1551">
        <v>0</v>
      </c>
      <c r="AN1551">
        <v>0</v>
      </c>
      <c r="AO1551">
        <v>0</v>
      </c>
      <c r="AP1551">
        <v>1</v>
      </c>
      <c r="AQ1551">
        <v>0</v>
      </c>
      <c r="AR1551">
        <v>0</v>
      </c>
      <c r="AS1551" t="s">
        <v>3</v>
      </c>
      <c r="AT1551">
        <v>0.5</v>
      </c>
      <c r="AU1551" t="s">
        <v>3</v>
      </c>
      <c r="AV1551">
        <v>0</v>
      </c>
      <c r="AW1551">
        <v>2</v>
      </c>
      <c r="AX1551">
        <v>69736118</v>
      </c>
      <c r="AY1551">
        <v>1</v>
      </c>
      <c r="AZ1551">
        <v>0</v>
      </c>
      <c r="BA1551">
        <v>1589</v>
      </c>
      <c r="BB1551">
        <v>3</v>
      </c>
      <c r="BC1551">
        <v>0</v>
      </c>
      <c r="BD1551">
        <v>0</v>
      </c>
      <c r="BE1551">
        <v>0</v>
      </c>
      <c r="BF1551">
        <v>0</v>
      </c>
      <c r="BG1551">
        <v>0</v>
      </c>
      <c r="BH1551">
        <v>0</v>
      </c>
      <c r="BI1551">
        <v>0</v>
      </c>
      <c r="BJ1551">
        <v>0</v>
      </c>
      <c r="BK1551">
        <v>0</v>
      </c>
      <c r="BL1551">
        <v>0</v>
      </c>
      <c r="BM1551">
        <v>0</v>
      </c>
      <c r="BN1551">
        <v>0</v>
      </c>
      <c r="BO1551">
        <v>0</v>
      </c>
      <c r="BP1551">
        <v>0</v>
      </c>
      <c r="BQ1551">
        <v>0</v>
      </c>
      <c r="BR1551">
        <v>0</v>
      </c>
      <c r="BS1551">
        <v>0</v>
      </c>
      <c r="BT1551">
        <v>0</v>
      </c>
      <c r="BU1551">
        <v>0</v>
      </c>
      <c r="BV1551">
        <v>0</v>
      </c>
      <c r="BW1551">
        <v>0</v>
      </c>
      <c r="CV1551">
        <v>0</v>
      </c>
      <c r="CW1551">
        <v>0</v>
      </c>
      <c r="CX1551">
        <f>ROUND(Y1551*Source!I1828,9)</f>
        <v>0</v>
      </c>
      <c r="CY1551">
        <f>AA1551</f>
        <v>1.82</v>
      </c>
      <c r="CZ1551">
        <f>AE1551</f>
        <v>1.82</v>
      </c>
      <c r="DA1551">
        <f>AI1551</f>
        <v>1</v>
      </c>
      <c r="DB1551">
        <f t="shared" si="734"/>
        <v>0.91</v>
      </c>
      <c r="DC1551">
        <f t="shared" si="735"/>
        <v>0</v>
      </c>
      <c r="DD1551" t="s">
        <v>3</v>
      </c>
      <c r="DE1551" t="s">
        <v>3</v>
      </c>
      <c r="DF1551">
        <f t="shared" si="736"/>
        <v>0</v>
      </c>
      <c r="DG1551">
        <f t="shared" si="731"/>
        <v>0</v>
      </c>
      <c r="DH1551">
        <f t="shared" si="732"/>
        <v>0</v>
      </c>
      <c r="DI1551">
        <f t="shared" si="730"/>
        <v>0</v>
      </c>
      <c r="DJ1551">
        <f>DF1551</f>
        <v>0</v>
      </c>
      <c r="DK1551">
        <v>0</v>
      </c>
      <c r="DL1551" t="s">
        <v>3</v>
      </c>
      <c r="DM1551">
        <v>0</v>
      </c>
      <c r="DN1551" t="s">
        <v>3</v>
      </c>
      <c r="DO1551">
        <v>0</v>
      </c>
    </row>
    <row r="1552" spans="1:119" x14ac:dyDescent="0.2">
      <c r="A1552">
        <f>ROW(Source!A1828)</f>
        <v>1828</v>
      </c>
      <c r="B1552">
        <v>69726971</v>
      </c>
      <c r="C1552">
        <v>69736101</v>
      </c>
      <c r="D1552">
        <v>27387054</v>
      </c>
      <c r="E1552">
        <v>1</v>
      </c>
      <c r="F1552">
        <v>1</v>
      </c>
      <c r="G1552">
        <v>1</v>
      </c>
      <c r="H1552">
        <v>3</v>
      </c>
      <c r="I1552" t="s">
        <v>404</v>
      </c>
      <c r="J1552" t="s">
        <v>406</v>
      </c>
      <c r="K1552" t="s">
        <v>405</v>
      </c>
      <c r="L1552">
        <v>1348</v>
      </c>
      <c r="N1552">
        <v>1009</v>
      </c>
      <c r="O1552" t="s">
        <v>78</v>
      </c>
      <c r="P1552" t="s">
        <v>78</v>
      </c>
      <c r="Q1552">
        <v>1000</v>
      </c>
      <c r="W1552">
        <v>0</v>
      </c>
      <c r="X1552">
        <v>718622069</v>
      </c>
      <c r="Y1552">
        <f t="shared" si="733"/>
        <v>0.02</v>
      </c>
      <c r="AA1552">
        <v>11956.78</v>
      </c>
      <c r="AB1552">
        <v>0</v>
      </c>
      <c r="AC1552">
        <v>0</v>
      </c>
      <c r="AD1552">
        <v>0</v>
      </c>
      <c r="AE1552">
        <v>11956.78</v>
      </c>
      <c r="AF1552">
        <v>0</v>
      </c>
      <c r="AG1552">
        <v>0</v>
      </c>
      <c r="AH1552">
        <v>0</v>
      </c>
      <c r="AI1552">
        <v>1</v>
      </c>
      <c r="AJ1552">
        <v>1</v>
      </c>
      <c r="AK1552">
        <v>1</v>
      </c>
      <c r="AL1552">
        <v>1</v>
      </c>
      <c r="AM1552">
        <v>0</v>
      </c>
      <c r="AN1552">
        <v>0</v>
      </c>
      <c r="AO1552">
        <v>0</v>
      </c>
      <c r="AP1552">
        <v>1</v>
      </c>
      <c r="AQ1552">
        <v>0</v>
      </c>
      <c r="AR1552">
        <v>0</v>
      </c>
      <c r="AS1552" t="s">
        <v>3</v>
      </c>
      <c r="AT1552">
        <v>0.02</v>
      </c>
      <c r="AU1552" t="s">
        <v>3</v>
      </c>
      <c r="AV1552">
        <v>0</v>
      </c>
      <c r="AW1552">
        <v>1</v>
      </c>
      <c r="AX1552">
        <v>-1</v>
      </c>
      <c r="AY1552">
        <v>0</v>
      </c>
      <c r="AZ1552">
        <v>0</v>
      </c>
      <c r="BA1552" t="s">
        <v>3</v>
      </c>
      <c r="BB1552">
        <v>0</v>
      </c>
      <c r="BC1552">
        <v>0</v>
      </c>
      <c r="BD1552">
        <v>0</v>
      </c>
      <c r="BE1552">
        <v>0</v>
      </c>
      <c r="BF1552">
        <v>0</v>
      </c>
      <c r="BG1552">
        <v>0</v>
      </c>
      <c r="BH1552">
        <v>0</v>
      </c>
      <c r="BI1552">
        <v>0</v>
      </c>
      <c r="BJ1552">
        <v>0</v>
      </c>
      <c r="BK1552">
        <v>0</v>
      </c>
      <c r="BL1552">
        <v>0</v>
      </c>
      <c r="BM1552">
        <v>0</v>
      </c>
      <c r="BN1552">
        <v>0</v>
      </c>
      <c r="BO1552">
        <v>0</v>
      </c>
      <c r="BP1552">
        <v>0</v>
      </c>
      <c r="BQ1552">
        <v>0</v>
      </c>
      <c r="BR1552">
        <v>0</v>
      </c>
      <c r="BS1552">
        <v>0</v>
      </c>
      <c r="BT1552">
        <v>0</v>
      </c>
      <c r="BU1552">
        <v>0</v>
      </c>
      <c r="BV1552">
        <v>0</v>
      </c>
      <c r="BW1552">
        <v>0</v>
      </c>
      <c r="CV1552">
        <v>0</v>
      </c>
      <c r="CW1552">
        <v>0</v>
      </c>
      <c r="CX1552">
        <f>ROUND(Y1552*Source!I1828,9)</f>
        <v>0</v>
      </c>
      <c r="CY1552">
        <f>AA1552</f>
        <v>11956.78</v>
      </c>
      <c r="CZ1552">
        <f>AE1552</f>
        <v>11956.78</v>
      </c>
      <c r="DA1552">
        <f>AI1552</f>
        <v>1</v>
      </c>
      <c r="DB1552">
        <f t="shared" si="734"/>
        <v>239.14</v>
      </c>
      <c r="DC1552">
        <f t="shared" si="735"/>
        <v>0</v>
      </c>
      <c r="DD1552" t="s">
        <v>3</v>
      </c>
      <c r="DE1552" t="s">
        <v>3</v>
      </c>
      <c r="DF1552">
        <f t="shared" si="736"/>
        <v>0</v>
      </c>
      <c r="DG1552">
        <f t="shared" si="731"/>
        <v>0</v>
      </c>
      <c r="DH1552">
        <f t="shared" si="732"/>
        <v>0</v>
      </c>
      <c r="DI1552">
        <f t="shared" si="730"/>
        <v>0</v>
      </c>
      <c r="DJ1552">
        <f>DF1552</f>
        <v>0</v>
      </c>
      <c r="DK1552">
        <v>0</v>
      </c>
      <c r="DL1552" t="s">
        <v>3</v>
      </c>
      <c r="DM1552">
        <v>0</v>
      </c>
      <c r="DN1552" t="s">
        <v>3</v>
      </c>
      <c r="DO1552">
        <v>0</v>
      </c>
    </row>
    <row r="1553" spans="1:119" x14ac:dyDescent="0.2">
      <c r="A1553">
        <f>ROW(Source!A1829)</f>
        <v>1829</v>
      </c>
      <c r="B1553">
        <v>69726884</v>
      </c>
      <c r="C1553">
        <v>69736101</v>
      </c>
      <c r="D1553">
        <v>27498374</v>
      </c>
      <c r="E1553">
        <v>1</v>
      </c>
      <c r="F1553">
        <v>1</v>
      </c>
      <c r="G1553">
        <v>1</v>
      </c>
      <c r="H1553">
        <v>1</v>
      </c>
      <c r="I1553" t="s">
        <v>1030</v>
      </c>
      <c r="J1553" t="s">
        <v>3</v>
      </c>
      <c r="K1553" t="s">
        <v>1031</v>
      </c>
      <c r="L1553">
        <v>1369</v>
      </c>
      <c r="N1553">
        <v>1013</v>
      </c>
      <c r="O1553" t="s">
        <v>974</v>
      </c>
      <c r="P1553" t="s">
        <v>974</v>
      </c>
      <c r="Q1553">
        <v>1</v>
      </c>
      <c r="W1553">
        <v>0</v>
      </c>
      <c r="X1553">
        <v>1538529768</v>
      </c>
      <c r="Y1553">
        <f t="shared" si="733"/>
        <v>26.97</v>
      </c>
      <c r="AA1553">
        <v>0</v>
      </c>
      <c r="AB1553">
        <v>0</v>
      </c>
      <c r="AC1553">
        <v>0</v>
      </c>
      <c r="AD1553">
        <v>279.72000000000003</v>
      </c>
      <c r="AE1553">
        <v>0</v>
      </c>
      <c r="AF1553">
        <v>0</v>
      </c>
      <c r="AG1553">
        <v>0</v>
      </c>
      <c r="AH1553">
        <v>11.03</v>
      </c>
      <c r="AI1553">
        <v>1</v>
      </c>
      <c r="AJ1553">
        <v>1</v>
      </c>
      <c r="AK1553">
        <v>1</v>
      </c>
      <c r="AL1553">
        <v>25.36</v>
      </c>
      <c r="AM1553">
        <v>5</v>
      </c>
      <c r="AN1553">
        <v>0</v>
      </c>
      <c r="AO1553">
        <v>1</v>
      </c>
      <c r="AP1553">
        <v>0</v>
      </c>
      <c r="AQ1553">
        <v>0</v>
      </c>
      <c r="AR1553">
        <v>0</v>
      </c>
      <c r="AS1553" t="s">
        <v>3</v>
      </c>
      <c r="AT1553">
        <v>26.97</v>
      </c>
      <c r="AU1553" t="s">
        <v>3</v>
      </c>
      <c r="AV1553">
        <v>1</v>
      </c>
      <c r="AW1553">
        <v>2</v>
      </c>
      <c r="AX1553">
        <v>69736110</v>
      </c>
      <c r="AY1553">
        <v>1</v>
      </c>
      <c r="AZ1553">
        <v>0</v>
      </c>
      <c r="BA1553">
        <v>1590</v>
      </c>
      <c r="BB1553">
        <v>0</v>
      </c>
      <c r="BC1553">
        <v>0</v>
      </c>
      <c r="BD1553">
        <v>0</v>
      </c>
      <c r="BE1553">
        <v>0</v>
      </c>
      <c r="BF1553">
        <v>0</v>
      </c>
      <c r="BG1553">
        <v>0</v>
      </c>
      <c r="BH1553">
        <v>0</v>
      </c>
      <c r="BI1553">
        <v>0</v>
      </c>
      <c r="BJ1553">
        <v>0</v>
      </c>
      <c r="BK1553">
        <v>0</v>
      </c>
      <c r="BL1553">
        <v>0</v>
      </c>
      <c r="BM1553">
        <v>0</v>
      </c>
      <c r="BN1553">
        <v>0</v>
      </c>
      <c r="BO1553">
        <v>0</v>
      </c>
      <c r="BP1553">
        <v>0</v>
      </c>
      <c r="BQ1553">
        <v>0</v>
      </c>
      <c r="BR1553">
        <v>0</v>
      </c>
      <c r="BS1553">
        <v>0</v>
      </c>
      <c r="BT1553">
        <v>0</v>
      </c>
      <c r="BU1553">
        <v>0</v>
      </c>
      <c r="BV1553">
        <v>0</v>
      </c>
      <c r="BW1553">
        <v>0</v>
      </c>
      <c r="CU1553">
        <f>ROUND(AT1553*Source!I1829*AH1553*AL1553,0)</f>
        <v>0</v>
      </c>
      <c r="CV1553">
        <f>ROUND(Y1553*Source!I1829,9)</f>
        <v>0</v>
      </c>
      <c r="CW1553">
        <v>0</v>
      </c>
      <c r="CX1553">
        <f>ROUND(Y1553*Source!I1829,9)</f>
        <v>0</v>
      </c>
      <c r="CY1553">
        <f>AD1553</f>
        <v>279.72000000000003</v>
      </c>
      <c r="CZ1553">
        <f>AH1553</f>
        <v>11.03</v>
      </c>
      <c r="DA1553">
        <f>AL1553</f>
        <v>25.36</v>
      </c>
      <c r="DB1553">
        <f t="shared" si="734"/>
        <v>297.48</v>
      </c>
      <c r="DC1553">
        <f t="shared" si="735"/>
        <v>0</v>
      </c>
      <c r="DD1553" t="s">
        <v>3</v>
      </c>
      <c r="DE1553" t="s">
        <v>3</v>
      </c>
      <c r="DF1553">
        <f t="shared" si="736"/>
        <v>0</v>
      </c>
      <c r="DG1553">
        <f t="shared" si="731"/>
        <v>0</v>
      </c>
      <c r="DH1553">
        <f t="shared" si="732"/>
        <v>0</v>
      </c>
      <c r="DI1553">
        <f>ROUND(ROUND(AH1553*AL1553,0)*CX1553,0)</f>
        <v>0</v>
      </c>
      <c r="DJ1553">
        <f>DI1553</f>
        <v>0</v>
      </c>
      <c r="DK1553">
        <v>0</v>
      </c>
      <c r="DL1553" t="s">
        <v>3</v>
      </c>
      <c r="DM1553">
        <v>0</v>
      </c>
      <c r="DN1553" t="s">
        <v>3</v>
      </c>
      <c r="DO1553">
        <v>0</v>
      </c>
    </row>
    <row r="1554" spans="1:119" x14ac:dyDescent="0.2">
      <c r="A1554">
        <f>ROW(Source!A1829)</f>
        <v>1829</v>
      </c>
      <c r="B1554">
        <v>69726884</v>
      </c>
      <c r="C1554">
        <v>69736101</v>
      </c>
      <c r="D1554">
        <v>121548</v>
      </c>
      <c r="E1554">
        <v>1</v>
      </c>
      <c r="F1554">
        <v>1</v>
      </c>
      <c r="G1554">
        <v>1</v>
      </c>
      <c r="H1554">
        <v>1</v>
      </c>
      <c r="I1554" t="s">
        <v>36</v>
      </c>
      <c r="J1554" t="s">
        <v>3</v>
      </c>
      <c r="K1554" t="s">
        <v>981</v>
      </c>
      <c r="L1554">
        <v>608254</v>
      </c>
      <c r="N1554">
        <v>1013</v>
      </c>
      <c r="O1554" t="s">
        <v>982</v>
      </c>
      <c r="P1554" t="s">
        <v>982</v>
      </c>
      <c r="Q1554">
        <v>1</v>
      </c>
      <c r="W1554">
        <v>0</v>
      </c>
      <c r="X1554">
        <v>-185737400</v>
      </c>
      <c r="Y1554">
        <f t="shared" si="733"/>
        <v>0.03</v>
      </c>
      <c r="AA1554">
        <v>0</v>
      </c>
      <c r="AB1554">
        <v>0</v>
      </c>
      <c r="AC1554">
        <v>0</v>
      </c>
      <c r="AD1554">
        <v>0</v>
      </c>
      <c r="AE1554">
        <v>0</v>
      </c>
      <c r="AF1554">
        <v>0</v>
      </c>
      <c r="AG1554">
        <v>0</v>
      </c>
      <c r="AH1554">
        <v>0</v>
      </c>
      <c r="AI1554">
        <v>1</v>
      </c>
      <c r="AJ1554">
        <v>1</v>
      </c>
      <c r="AK1554">
        <v>19.8</v>
      </c>
      <c r="AL1554">
        <v>1</v>
      </c>
      <c r="AM1554">
        <v>5</v>
      </c>
      <c r="AN1554">
        <v>0</v>
      </c>
      <c r="AO1554">
        <v>1</v>
      </c>
      <c r="AP1554">
        <v>0</v>
      </c>
      <c r="AQ1554">
        <v>0</v>
      </c>
      <c r="AR1554">
        <v>0</v>
      </c>
      <c r="AS1554" t="s">
        <v>3</v>
      </c>
      <c r="AT1554">
        <v>0.03</v>
      </c>
      <c r="AU1554" t="s">
        <v>3</v>
      </c>
      <c r="AV1554">
        <v>2</v>
      </c>
      <c r="AW1554">
        <v>2</v>
      </c>
      <c r="AX1554">
        <v>69736111</v>
      </c>
      <c r="AY1554">
        <v>1</v>
      </c>
      <c r="AZ1554">
        <v>0</v>
      </c>
      <c r="BA1554">
        <v>1591</v>
      </c>
      <c r="BB1554">
        <v>0</v>
      </c>
      <c r="BC1554">
        <v>0</v>
      </c>
      <c r="BD1554">
        <v>0</v>
      </c>
      <c r="BE1554">
        <v>0</v>
      </c>
      <c r="BF1554">
        <v>0</v>
      </c>
      <c r="BG1554">
        <v>0</v>
      </c>
      <c r="BH1554">
        <v>0</v>
      </c>
      <c r="BI1554">
        <v>0</v>
      </c>
      <c r="BJ1554">
        <v>0</v>
      </c>
      <c r="BK1554">
        <v>0</v>
      </c>
      <c r="BL1554">
        <v>0</v>
      </c>
      <c r="BM1554">
        <v>0</v>
      </c>
      <c r="BN1554">
        <v>0</v>
      </c>
      <c r="BO1554">
        <v>0</v>
      </c>
      <c r="BP1554">
        <v>0</v>
      </c>
      <c r="BQ1554">
        <v>0</v>
      </c>
      <c r="BR1554">
        <v>0</v>
      </c>
      <c r="BS1554">
        <v>0</v>
      </c>
      <c r="BT1554">
        <v>0</v>
      </c>
      <c r="BU1554">
        <v>0</v>
      </c>
      <c r="BV1554">
        <v>0</v>
      </c>
      <c r="BW1554">
        <v>0</v>
      </c>
      <c r="CV1554">
        <v>0</v>
      </c>
      <c r="CW1554">
        <v>0</v>
      </c>
      <c r="CX1554">
        <f>ROUND(Y1554*Source!I1829,9)</f>
        <v>0</v>
      </c>
      <c r="CY1554">
        <f>AD1554</f>
        <v>0</v>
      </c>
      <c r="CZ1554">
        <f>AH1554</f>
        <v>0</v>
      </c>
      <c r="DA1554">
        <f>AL1554</f>
        <v>1</v>
      </c>
      <c r="DB1554">
        <f t="shared" si="734"/>
        <v>0</v>
      </c>
      <c r="DC1554">
        <f t="shared" si="735"/>
        <v>0</v>
      </c>
      <c r="DD1554" t="s">
        <v>3</v>
      </c>
      <c r="DE1554" t="s">
        <v>3</v>
      </c>
      <c r="DF1554">
        <f t="shared" si="736"/>
        <v>0</v>
      </c>
      <c r="DG1554">
        <f t="shared" si="731"/>
        <v>0</v>
      </c>
      <c r="DH1554">
        <f>ROUND(ROUND(AG1554*AK1554,0)*CX1554,0)</f>
        <v>0</v>
      </c>
      <c r="DI1554">
        <f t="shared" ref="DI1554:DI1571" si="737">ROUND(ROUND(AH1554,0)*CX1554,0)</f>
        <v>0</v>
      </c>
      <c r="DJ1554">
        <f>DI1554</f>
        <v>0</v>
      </c>
      <c r="DK1554">
        <v>0</v>
      </c>
      <c r="DL1554" t="s">
        <v>3</v>
      </c>
      <c r="DM1554">
        <v>0</v>
      </c>
      <c r="DN1554" t="s">
        <v>3</v>
      </c>
      <c r="DO1554">
        <v>0</v>
      </c>
    </row>
    <row r="1555" spans="1:119" x14ac:dyDescent="0.2">
      <c r="A1555">
        <f>ROW(Source!A1829)</f>
        <v>1829</v>
      </c>
      <c r="B1555">
        <v>69726884</v>
      </c>
      <c r="C1555">
        <v>69736101</v>
      </c>
      <c r="D1555">
        <v>27439630</v>
      </c>
      <c r="E1555">
        <v>1</v>
      </c>
      <c r="F1555">
        <v>1</v>
      </c>
      <c r="G1555">
        <v>1</v>
      </c>
      <c r="H1555">
        <v>2</v>
      </c>
      <c r="I1555" t="s">
        <v>986</v>
      </c>
      <c r="J1555" t="s">
        <v>987</v>
      </c>
      <c r="K1555" t="s">
        <v>988</v>
      </c>
      <c r="L1555">
        <v>1368</v>
      </c>
      <c r="N1555">
        <v>1011</v>
      </c>
      <c r="O1555" t="s">
        <v>978</v>
      </c>
      <c r="P1555" t="s">
        <v>978</v>
      </c>
      <c r="Q1555">
        <v>1</v>
      </c>
      <c r="W1555">
        <v>0</v>
      </c>
      <c r="X1555">
        <v>-72110300</v>
      </c>
      <c r="Y1555">
        <f t="shared" si="733"/>
        <v>0.03</v>
      </c>
      <c r="AA1555">
        <v>0</v>
      </c>
      <c r="AB1555">
        <v>245.16</v>
      </c>
      <c r="AC1555">
        <v>269.48</v>
      </c>
      <c r="AD1555">
        <v>0</v>
      </c>
      <c r="AE1555">
        <v>0</v>
      </c>
      <c r="AF1555">
        <v>31.27</v>
      </c>
      <c r="AG1555">
        <v>13.61</v>
      </c>
      <c r="AH1555">
        <v>0</v>
      </c>
      <c r="AI1555">
        <v>1</v>
      </c>
      <c r="AJ1555">
        <v>7.84</v>
      </c>
      <c r="AK1555">
        <v>19.8</v>
      </c>
      <c r="AL1555">
        <v>1</v>
      </c>
      <c r="AM1555">
        <v>5</v>
      </c>
      <c r="AN1555">
        <v>0</v>
      </c>
      <c r="AO1555">
        <v>1</v>
      </c>
      <c r="AP1555">
        <v>0</v>
      </c>
      <c r="AQ1555">
        <v>0</v>
      </c>
      <c r="AR1555">
        <v>0</v>
      </c>
      <c r="AS1555" t="s">
        <v>3</v>
      </c>
      <c r="AT1555">
        <v>0.03</v>
      </c>
      <c r="AU1555" t="s">
        <v>3</v>
      </c>
      <c r="AV1555">
        <v>0</v>
      </c>
      <c r="AW1555">
        <v>2</v>
      </c>
      <c r="AX1555">
        <v>69736112</v>
      </c>
      <c r="AY1555">
        <v>1</v>
      </c>
      <c r="AZ1555">
        <v>0</v>
      </c>
      <c r="BA1555">
        <v>1592</v>
      </c>
      <c r="BB1555">
        <v>0</v>
      </c>
      <c r="BC1555">
        <v>0</v>
      </c>
      <c r="BD1555">
        <v>0</v>
      </c>
      <c r="BE1555">
        <v>0</v>
      </c>
      <c r="BF1555">
        <v>0</v>
      </c>
      <c r="BG1555">
        <v>0</v>
      </c>
      <c r="BH1555">
        <v>0</v>
      </c>
      <c r="BI1555">
        <v>0</v>
      </c>
      <c r="BJ1555">
        <v>0</v>
      </c>
      <c r="BK1555">
        <v>0</v>
      </c>
      <c r="BL1555">
        <v>0</v>
      </c>
      <c r="BM1555">
        <v>0</v>
      </c>
      <c r="BN1555">
        <v>0</v>
      </c>
      <c r="BO1555">
        <v>0</v>
      </c>
      <c r="BP1555">
        <v>0</v>
      </c>
      <c r="BQ1555">
        <v>0</v>
      </c>
      <c r="BR1555">
        <v>0</v>
      </c>
      <c r="BS1555">
        <v>0</v>
      </c>
      <c r="BT1555">
        <v>0</v>
      </c>
      <c r="BU1555">
        <v>0</v>
      </c>
      <c r="BV1555">
        <v>0</v>
      </c>
      <c r="BW1555">
        <v>0</v>
      </c>
      <c r="CV1555">
        <v>0</v>
      </c>
      <c r="CW1555">
        <f>ROUND(Y1555*Source!I1829*DO1555,9)</f>
        <v>0</v>
      </c>
      <c r="CX1555">
        <f>ROUND(Y1555*Source!I1829,9)</f>
        <v>0</v>
      </c>
      <c r="CY1555">
        <f>AB1555</f>
        <v>245.16</v>
      </c>
      <c r="CZ1555">
        <f>AF1555</f>
        <v>31.27</v>
      </c>
      <c r="DA1555">
        <f>AJ1555</f>
        <v>7.84</v>
      </c>
      <c r="DB1555">
        <f t="shared" si="734"/>
        <v>0.94</v>
      </c>
      <c r="DC1555">
        <f t="shared" si="735"/>
        <v>0.41</v>
      </c>
      <c r="DD1555" t="s">
        <v>3</v>
      </c>
      <c r="DE1555" t="s">
        <v>3</v>
      </c>
      <c r="DF1555">
        <f t="shared" si="736"/>
        <v>0</v>
      </c>
      <c r="DG1555">
        <f>ROUND(ROUND(AF1555*AJ1555,0)*CX1555,0)</f>
        <v>0</v>
      </c>
      <c r="DH1555">
        <f>ROUND(ROUND(AG1555*AK1555,0)*CX1555,0)</f>
        <v>0</v>
      </c>
      <c r="DI1555">
        <f t="shared" si="737"/>
        <v>0</v>
      </c>
      <c r="DJ1555">
        <f>DG1555</f>
        <v>0</v>
      </c>
      <c r="DK1555">
        <v>0</v>
      </c>
      <c r="DL1555" t="s">
        <v>3</v>
      </c>
      <c r="DM1555">
        <v>0</v>
      </c>
      <c r="DN1555" t="s">
        <v>3</v>
      </c>
      <c r="DO1555">
        <v>0</v>
      </c>
    </row>
    <row r="1556" spans="1:119" x14ac:dyDescent="0.2">
      <c r="A1556">
        <f>ROW(Source!A1829)</f>
        <v>1829</v>
      </c>
      <c r="B1556">
        <v>69726884</v>
      </c>
      <c r="C1556">
        <v>69736101</v>
      </c>
      <c r="D1556">
        <v>27440113</v>
      </c>
      <c r="E1556">
        <v>1</v>
      </c>
      <c r="F1556">
        <v>1</v>
      </c>
      <c r="G1556">
        <v>1</v>
      </c>
      <c r="H1556">
        <v>2</v>
      </c>
      <c r="I1556" t="s">
        <v>1032</v>
      </c>
      <c r="J1556" t="s">
        <v>1033</v>
      </c>
      <c r="K1556" t="s">
        <v>1034</v>
      </c>
      <c r="L1556">
        <v>1368</v>
      </c>
      <c r="N1556">
        <v>1011</v>
      </c>
      <c r="O1556" t="s">
        <v>978</v>
      </c>
      <c r="P1556" t="s">
        <v>978</v>
      </c>
      <c r="Q1556">
        <v>1</v>
      </c>
      <c r="W1556">
        <v>0</v>
      </c>
      <c r="X1556">
        <v>-1092641070</v>
      </c>
      <c r="Y1556">
        <f t="shared" si="733"/>
        <v>0.72</v>
      </c>
      <c r="AA1556">
        <v>0</v>
      </c>
      <c r="AB1556">
        <v>229.4</v>
      </c>
      <c r="AC1556">
        <v>0</v>
      </c>
      <c r="AD1556">
        <v>0</v>
      </c>
      <c r="AE1556">
        <v>0</v>
      </c>
      <c r="AF1556">
        <v>29.26</v>
      </c>
      <c r="AG1556">
        <v>0</v>
      </c>
      <c r="AH1556">
        <v>0</v>
      </c>
      <c r="AI1556">
        <v>1</v>
      </c>
      <c r="AJ1556">
        <v>7.84</v>
      </c>
      <c r="AK1556">
        <v>19.8</v>
      </c>
      <c r="AL1556">
        <v>1</v>
      </c>
      <c r="AM1556">
        <v>5</v>
      </c>
      <c r="AN1556">
        <v>0</v>
      </c>
      <c r="AO1556">
        <v>1</v>
      </c>
      <c r="AP1556">
        <v>0</v>
      </c>
      <c r="AQ1556">
        <v>0</v>
      </c>
      <c r="AR1556">
        <v>0</v>
      </c>
      <c r="AS1556" t="s">
        <v>3</v>
      </c>
      <c r="AT1556">
        <v>0.72</v>
      </c>
      <c r="AU1556" t="s">
        <v>3</v>
      </c>
      <c r="AV1556">
        <v>0</v>
      </c>
      <c r="AW1556">
        <v>2</v>
      </c>
      <c r="AX1556">
        <v>69736113</v>
      </c>
      <c r="AY1556">
        <v>1</v>
      </c>
      <c r="AZ1556">
        <v>0</v>
      </c>
      <c r="BA1556">
        <v>1593</v>
      </c>
      <c r="BB1556">
        <v>0</v>
      </c>
      <c r="BC1556">
        <v>0</v>
      </c>
      <c r="BD1556">
        <v>0</v>
      </c>
      <c r="BE1556">
        <v>0</v>
      </c>
      <c r="BF1556">
        <v>0</v>
      </c>
      <c r="BG1556">
        <v>0</v>
      </c>
      <c r="BH1556">
        <v>0</v>
      </c>
      <c r="BI1556">
        <v>0</v>
      </c>
      <c r="BJ1556">
        <v>0</v>
      </c>
      <c r="BK1556">
        <v>0</v>
      </c>
      <c r="BL1556">
        <v>0</v>
      </c>
      <c r="BM1556">
        <v>0</v>
      </c>
      <c r="BN1556">
        <v>0</v>
      </c>
      <c r="BO1556">
        <v>0</v>
      </c>
      <c r="BP1556">
        <v>0</v>
      </c>
      <c r="BQ1556">
        <v>0</v>
      </c>
      <c r="BR1556">
        <v>0</v>
      </c>
      <c r="BS1556">
        <v>0</v>
      </c>
      <c r="BT1556">
        <v>0</v>
      </c>
      <c r="BU1556">
        <v>0</v>
      </c>
      <c r="BV1556">
        <v>0</v>
      </c>
      <c r="BW1556">
        <v>0</v>
      </c>
      <c r="CV1556">
        <v>0</v>
      </c>
      <c r="CW1556">
        <f>ROUND(Y1556*Source!I1829*DO1556,9)</f>
        <v>0</v>
      </c>
      <c r="CX1556">
        <f>ROUND(Y1556*Source!I1829,9)</f>
        <v>0</v>
      </c>
      <c r="CY1556">
        <f>AB1556</f>
        <v>229.4</v>
      </c>
      <c r="CZ1556">
        <f>AF1556</f>
        <v>29.26</v>
      </c>
      <c r="DA1556">
        <f>AJ1556</f>
        <v>7.84</v>
      </c>
      <c r="DB1556">
        <f t="shared" si="734"/>
        <v>21.07</v>
      </c>
      <c r="DC1556">
        <f t="shared" si="735"/>
        <v>0</v>
      </c>
      <c r="DD1556" t="s">
        <v>3</v>
      </c>
      <c r="DE1556" t="s">
        <v>3</v>
      </c>
      <c r="DF1556">
        <f t="shared" si="736"/>
        <v>0</v>
      </c>
      <c r="DG1556">
        <f>ROUND(ROUND(AF1556*AJ1556,0)*CX1556,0)</f>
        <v>0</v>
      </c>
      <c r="DH1556">
        <f>ROUND(ROUND(AG1556*AK1556,0)*CX1556,0)</f>
        <v>0</v>
      </c>
      <c r="DI1556">
        <f t="shared" si="737"/>
        <v>0</v>
      </c>
      <c r="DJ1556">
        <f>DG1556</f>
        <v>0</v>
      </c>
      <c r="DK1556">
        <v>0</v>
      </c>
      <c r="DL1556" t="s">
        <v>3</v>
      </c>
      <c r="DM1556">
        <v>0</v>
      </c>
      <c r="DN1556" t="s">
        <v>3</v>
      </c>
      <c r="DO1556">
        <v>0</v>
      </c>
    </row>
    <row r="1557" spans="1:119" x14ac:dyDescent="0.2">
      <c r="A1557">
        <f>ROW(Source!A1829)</f>
        <v>1829</v>
      </c>
      <c r="B1557">
        <v>69726884</v>
      </c>
      <c r="C1557">
        <v>69736101</v>
      </c>
      <c r="D1557">
        <v>27441197</v>
      </c>
      <c r="E1557">
        <v>1</v>
      </c>
      <c r="F1557">
        <v>1</v>
      </c>
      <c r="G1557">
        <v>1</v>
      </c>
      <c r="H1557">
        <v>2</v>
      </c>
      <c r="I1557" t="s">
        <v>1035</v>
      </c>
      <c r="J1557" t="s">
        <v>1036</v>
      </c>
      <c r="K1557" t="s">
        <v>1037</v>
      </c>
      <c r="L1557">
        <v>1368</v>
      </c>
      <c r="N1557">
        <v>1011</v>
      </c>
      <c r="O1557" t="s">
        <v>978</v>
      </c>
      <c r="P1557" t="s">
        <v>978</v>
      </c>
      <c r="Q1557">
        <v>1</v>
      </c>
      <c r="W1557">
        <v>0</v>
      </c>
      <c r="X1557">
        <v>-1589430619</v>
      </c>
      <c r="Y1557">
        <f t="shared" si="733"/>
        <v>0.25</v>
      </c>
      <c r="AA1557">
        <v>0</v>
      </c>
      <c r="AB1557">
        <v>21.17</v>
      </c>
      <c r="AC1557">
        <v>0</v>
      </c>
      <c r="AD1557">
        <v>0</v>
      </c>
      <c r="AE1557">
        <v>0</v>
      </c>
      <c r="AF1557">
        <v>2.7</v>
      </c>
      <c r="AG1557">
        <v>0</v>
      </c>
      <c r="AH1557">
        <v>0</v>
      </c>
      <c r="AI1557">
        <v>1</v>
      </c>
      <c r="AJ1557">
        <v>7.84</v>
      </c>
      <c r="AK1557">
        <v>19.8</v>
      </c>
      <c r="AL1557">
        <v>1</v>
      </c>
      <c r="AM1557">
        <v>5</v>
      </c>
      <c r="AN1557">
        <v>0</v>
      </c>
      <c r="AO1557">
        <v>1</v>
      </c>
      <c r="AP1557">
        <v>0</v>
      </c>
      <c r="AQ1557">
        <v>0</v>
      </c>
      <c r="AR1557">
        <v>0</v>
      </c>
      <c r="AS1557" t="s">
        <v>3</v>
      </c>
      <c r="AT1557">
        <v>0.25</v>
      </c>
      <c r="AU1557" t="s">
        <v>3</v>
      </c>
      <c r="AV1557">
        <v>0</v>
      </c>
      <c r="AW1557">
        <v>2</v>
      </c>
      <c r="AX1557">
        <v>69736114</v>
      </c>
      <c r="AY1557">
        <v>1</v>
      </c>
      <c r="AZ1557">
        <v>0</v>
      </c>
      <c r="BA1557">
        <v>1594</v>
      </c>
      <c r="BB1557">
        <v>0</v>
      </c>
      <c r="BC1557">
        <v>0</v>
      </c>
      <c r="BD1557">
        <v>0</v>
      </c>
      <c r="BE1557">
        <v>0</v>
      </c>
      <c r="BF1557">
        <v>0</v>
      </c>
      <c r="BG1557">
        <v>0</v>
      </c>
      <c r="BH1557">
        <v>0</v>
      </c>
      <c r="BI1557">
        <v>0</v>
      </c>
      <c r="BJ1557">
        <v>0</v>
      </c>
      <c r="BK1557">
        <v>0</v>
      </c>
      <c r="BL1557">
        <v>0</v>
      </c>
      <c r="BM1557">
        <v>0</v>
      </c>
      <c r="BN1557">
        <v>0</v>
      </c>
      <c r="BO1557">
        <v>0</v>
      </c>
      <c r="BP1557">
        <v>0</v>
      </c>
      <c r="BQ1557">
        <v>0</v>
      </c>
      <c r="BR1557">
        <v>0</v>
      </c>
      <c r="BS1557">
        <v>0</v>
      </c>
      <c r="BT1557">
        <v>0</v>
      </c>
      <c r="BU1557">
        <v>0</v>
      </c>
      <c r="BV1557">
        <v>0</v>
      </c>
      <c r="BW1557">
        <v>0</v>
      </c>
      <c r="CV1557">
        <v>0</v>
      </c>
      <c r="CW1557">
        <f>ROUND(Y1557*Source!I1829*DO1557,9)</f>
        <v>0</v>
      </c>
      <c r="CX1557">
        <f>ROUND(Y1557*Source!I1829,9)</f>
        <v>0</v>
      </c>
      <c r="CY1557">
        <f>AB1557</f>
        <v>21.17</v>
      </c>
      <c r="CZ1557">
        <f>AF1557</f>
        <v>2.7</v>
      </c>
      <c r="DA1557">
        <f>AJ1557</f>
        <v>7.84</v>
      </c>
      <c r="DB1557">
        <f t="shared" si="734"/>
        <v>0.68</v>
      </c>
      <c r="DC1557">
        <f t="shared" si="735"/>
        <v>0</v>
      </c>
      <c r="DD1557" t="s">
        <v>3</v>
      </c>
      <c r="DE1557" t="s">
        <v>3</v>
      </c>
      <c r="DF1557">
        <f t="shared" si="736"/>
        <v>0</v>
      </c>
      <c r="DG1557">
        <f>ROUND(ROUND(AF1557*AJ1557,0)*CX1557,0)</f>
        <v>0</v>
      </c>
      <c r="DH1557">
        <f>ROUND(ROUND(AG1557*AK1557,0)*CX1557,0)</f>
        <v>0</v>
      </c>
      <c r="DI1557">
        <f t="shared" si="737"/>
        <v>0</v>
      </c>
      <c r="DJ1557">
        <f>DG1557</f>
        <v>0</v>
      </c>
      <c r="DK1557">
        <v>0</v>
      </c>
      <c r="DL1557" t="s">
        <v>3</v>
      </c>
      <c r="DM1557">
        <v>0</v>
      </c>
      <c r="DN1557" t="s">
        <v>3</v>
      </c>
      <c r="DO1557">
        <v>0</v>
      </c>
    </row>
    <row r="1558" spans="1:119" x14ac:dyDescent="0.2">
      <c r="A1558">
        <f>ROW(Source!A1829)</f>
        <v>1829</v>
      </c>
      <c r="B1558">
        <v>69726884</v>
      </c>
      <c r="C1558">
        <v>69736101</v>
      </c>
      <c r="D1558">
        <v>27441327</v>
      </c>
      <c r="E1558">
        <v>1</v>
      </c>
      <c r="F1558">
        <v>1</v>
      </c>
      <c r="G1558">
        <v>1</v>
      </c>
      <c r="H1558">
        <v>2</v>
      </c>
      <c r="I1558" t="s">
        <v>975</v>
      </c>
      <c r="J1558" t="s">
        <v>976</v>
      </c>
      <c r="K1558" t="s">
        <v>977</v>
      </c>
      <c r="L1558">
        <v>1368</v>
      </c>
      <c r="N1558">
        <v>1011</v>
      </c>
      <c r="O1558" t="s">
        <v>978</v>
      </c>
      <c r="P1558" t="s">
        <v>978</v>
      </c>
      <c r="Q1558">
        <v>1</v>
      </c>
      <c r="W1558">
        <v>0</v>
      </c>
      <c r="X1558">
        <v>-1583389094</v>
      </c>
      <c r="Y1558">
        <f t="shared" si="733"/>
        <v>0.04</v>
      </c>
      <c r="AA1558">
        <v>0</v>
      </c>
      <c r="AB1558">
        <v>732.02</v>
      </c>
      <c r="AC1558">
        <v>231.46</v>
      </c>
      <c r="AD1558">
        <v>0</v>
      </c>
      <c r="AE1558">
        <v>0</v>
      </c>
      <c r="AF1558">
        <v>93.37</v>
      </c>
      <c r="AG1558">
        <v>11.69</v>
      </c>
      <c r="AH1558">
        <v>0</v>
      </c>
      <c r="AI1558">
        <v>1</v>
      </c>
      <c r="AJ1558">
        <v>7.84</v>
      </c>
      <c r="AK1558">
        <v>19.8</v>
      </c>
      <c r="AL1558">
        <v>1</v>
      </c>
      <c r="AM1558">
        <v>5</v>
      </c>
      <c r="AN1558">
        <v>0</v>
      </c>
      <c r="AO1558">
        <v>1</v>
      </c>
      <c r="AP1558">
        <v>0</v>
      </c>
      <c r="AQ1558">
        <v>0</v>
      </c>
      <c r="AR1558">
        <v>0</v>
      </c>
      <c r="AS1558" t="s">
        <v>3</v>
      </c>
      <c r="AT1558">
        <v>0.04</v>
      </c>
      <c r="AU1558" t="s">
        <v>3</v>
      </c>
      <c r="AV1558">
        <v>0</v>
      </c>
      <c r="AW1558">
        <v>2</v>
      </c>
      <c r="AX1558">
        <v>69736115</v>
      </c>
      <c r="AY1558">
        <v>1</v>
      </c>
      <c r="AZ1558">
        <v>0</v>
      </c>
      <c r="BA1558">
        <v>1595</v>
      </c>
      <c r="BB1558">
        <v>0</v>
      </c>
      <c r="BC1558">
        <v>0</v>
      </c>
      <c r="BD1558">
        <v>0</v>
      </c>
      <c r="BE1558">
        <v>0</v>
      </c>
      <c r="BF1558">
        <v>0</v>
      </c>
      <c r="BG1558">
        <v>0</v>
      </c>
      <c r="BH1558">
        <v>0</v>
      </c>
      <c r="BI1558">
        <v>0</v>
      </c>
      <c r="BJ1558">
        <v>0</v>
      </c>
      <c r="BK1558">
        <v>0</v>
      </c>
      <c r="BL1558">
        <v>0</v>
      </c>
      <c r="BM1558">
        <v>0</v>
      </c>
      <c r="BN1558">
        <v>0</v>
      </c>
      <c r="BO1558">
        <v>0</v>
      </c>
      <c r="BP1558">
        <v>0</v>
      </c>
      <c r="BQ1558">
        <v>0</v>
      </c>
      <c r="BR1558">
        <v>0</v>
      </c>
      <c r="BS1558">
        <v>0</v>
      </c>
      <c r="BT1558">
        <v>0</v>
      </c>
      <c r="BU1558">
        <v>0</v>
      </c>
      <c r="BV1558">
        <v>0</v>
      </c>
      <c r="BW1558">
        <v>0</v>
      </c>
      <c r="CV1558">
        <v>0</v>
      </c>
      <c r="CW1558">
        <f>ROUND(Y1558*Source!I1829*DO1558,9)</f>
        <v>0</v>
      </c>
      <c r="CX1558">
        <f>ROUND(Y1558*Source!I1829,9)</f>
        <v>0</v>
      </c>
      <c r="CY1558">
        <f>AB1558</f>
        <v>732.02</v>
      </c>
      <c r="CZ1558">
        <f>AF1558</f>
        <v>93.37</v>
      </c>
      <c r="DA1558">
        <f>AJ1558</f>
        <v>7.84</v>
      </c>
      <c r="DB1558">
        <f t="shared" si="734"/>
        <v>3.73</v>
      </c>
      <c r="DC1558">
        <f t="shared" si="735"/>
        <v>0.47</v>
      </c>
      <c r="DD1558" t="s">
        <v>3</v>
      </c>
      <c r="DE1558" t="s">
        <v>3</v>
      </c>
      <c r="DF1558">
        <f t="shared" si="736"/>
        <v>0</v>
      </c>
      <c r="DG1558">
        <f>ROUND(ROUND(AF1558*AJ1558,0)*CX1558,0)</f>
        <v>0</v>
      </c>
      <c r="DH1558">
        <f>ROUND(ROUND(AG1558*AK1558,0)*CX1558,0)</f>
        <v>0</v>
      </c>
      <c r="DI1558">
        <f t="shared" si="737"/>
        <v>0</v>
      </c>
      <c r="DJ1558">
        <f>DG1558</f>
        <v>0</v>
      </c>
      <c r="DK1558">
        <v>0</v>
      </c>
      <c r="DL1558" t="s">
        <v>3</v>
      </c>
      <c r="DM1558">
        <v>0</v>
      </c>
      <c r="DN1558" t="s">
        <v>3</v>
      </c>
      <c r="DO1558">
        <v>0</v>
      </c>
    </row>
    <row r="1559" spans="1:119" x14ac:dyDescent="0.2">
      <c r="A1559">
        <f>ROW(Source!A1829)</f>
        <v>1829</v>
      </c>
      <c r="B1559">
        <v>69726884</v>
      </c>
      <c r="C1559">
        <v>69736101</v>
      </c>
      <c r="D1559">
        <v>27371543</v>
      </c>
      <c r="E1559">
        <v>1</v>
      </c>
      <c r="F1559">
        <v>1</v>
      </c>
      <c r="G1559">
        <v>1</v>
      </c>
      <c r="H1559">
        <v>3</v>
      </c>
      <c r="I1559" t="s">
        <v>66</v>
      </c>
      <c r="J1559" t="s">
        <v>69</v>
      </c>
      <c r="K1559" t="s">
        <v>67</v>
      </c>
      <c r="L1559">
        <v>1346</v>
      </c>
      <c r="N1559">
        <v>1009</v>
      </c>
      <c r="O1559" t="s">
        <v>68</v>
      </c>
      <c r="P1559" t="s">
        <v>68</v>
      </c>
      <c r="Q1559">
        <v>1</v>
      </c>
      <c r="W1559">
        <v>0</v>
      </c>
      <c r="X1559">
        <v>-386994921</v>
      </c>
      <c r="Y1559">
        <f t="shared" si="733"/>
        <v>0.5</v>
      </c>
      <c r="AA1559">
        <v>31</v>
      </c>
      <c r="AB1559">
        <v>0</v>
      </c>
      <c r="AC1559">
        <v>0</v>
      </c>
      <c r="AD1559">
        <v>0</v>
      </c>
      <c r="AE1559">
        <v>4.2799999999999994</v>
      </c>
      <c r="AF1559">
        <v>0</v>
      </c>
      <c r="AG1559">
        <v>0</v>
      </c>
      <c r="AH1559">
        <v>0</v>
      </c>
      <c r="AI1559">
        <v>7.56</v>
      </c>
      <c r="AJ1559">
        <v>1</v>
      </c>
      <c r="AK1559">
        <v>1</v>
      </c>
      <c r="AL1559">
        <v>1</v>
      </c>
      <c r="AM1559">
        <v>5</v>
      </c>
      <c r="AN1559">
        <v>0</v>
      </c>
      <c r="AO1559">
        <v>0</v>
      </c>
      <c r="AP1559">
        <v>1</v>
      </c>
      <c r="AQ1559">
        <v>0</v>
      </c>
      <c r="AR1559">
        <v>0</v>
      </c>
      <c r="AS1559" t="s">
        <v>3</v>
      </c>
      <c r="AT1559">
        <v>0.5</v>
      </c>
      <c r="AU1559" t="s">
        <v>3</v>
      </c>
      <c r="AV1559">
        <v>0</v>
      </c>
      <c r="AW1559">
        <v>2</v>
      </c>
      <c r="AX1559">
        <v>69736118</v>
      </c>
      <c r="AY1559">
        <v>1</v>
      </c>
      <c r="AZ1559">
        <v>16384</v>
      </c>
      <c r="BA1559">
        <v>1598</v>
      </c>
      <c r="BB1559">
        <v>3</v>
      </c>
      <c r="BC1559">
        <v>0</v>
      </c>
      <c r="BD1559">
        <v>0</v>
      </c>
      <c r="BE1559">
        <v>0</v>
      </c>
      <c r="BF1559">
        <v>0</v>
      </c>
      <c r="BG1559">
        <v>0</v>
      </c>
      <c r="BH1559">
        <v>0</v>
      </c>
      <c r="BI1559">
        <v>0</v>
      </c>
      <c r="BJ1559">
        <v>0</v>
      </c>
      <c r="BK1559">
        <v>0</v>
      </c>
      <c r="BL1559">
        <v>0</v>
      </c>
      <c r="BM1559">
        <v>0</v>
      </c>
      <c r="BN1559">
        <v>0</v>
      </c>
      <c r="BO1559">
        <v>0</v>
      </c>
      <c r="BP1559">
        <v>0</v>
      </c>
      <c r="BQ1559">
        <v>0</v>
      </c>
      <c r="BR1559">
        <v>0</v>
      </c>
      <c r="BS1559">
        <v>0</v>
      </c>
      <c r="BT1559">
        <v>0</v>
      </c>
      <c r="BU1559">
        <v>0</v>
      </c>
      <c r="BV1559">
        <v>0</v>
      </c>
      <c r="BW1559">
        <v>0</v>
      </c>
      <c r="CV1559">
        <v>0</v>
      </c>
      <c r="CW1559">
        <v>0</v>
      </c>
      <c r="CX1559">
        <f>ROUND(Y1559*Source!I1829,9)</f>
        <v>0</v>
      </c>
      <c r="CY1559">
        <f>AA1559</f>
        <v>31</v>
      </c>
      <c r="CZ1559">
        <f>AE1559</f>
        <v>4.2799999999999994</v>
      </c>
      <c r="DA1559">
        <f>AI1559</f>
        <v>7.56</v>
      </c>
      <c r="DB1559">
        <f t="shared" si="734"/>
        <v>2.14</v>
      </c>
      <c r="DC1559">
        <f t="shared" si="735"/>
        <v>0</v>
      </c>
      <c r="DD1559" t="s">
        <v>3</v>
      </c>
      <c r="DE1559" t="s">
        <v>3</v>
      </c>
      <c r="DF1559">
        <f>ROUND(ROUND(AE1559*AI1559,0)*CX1559,0)</f>
        <v>0</v>
      </c>
      <c r="DG1559">
        <f t="shared" ref="DG1559:DG1573" si="738">ROUND(ROUND(AF1559,0)*CX1559,0)</f>
        <v>0</v>
      </c>
      <c r="DH1559">
        <f t="shared" ref="DH1559:DH1572" si="739">ROUND(ROUND(AG1559,0)*CX1559,0)</f>
        <v>0</v>
      </c>
      <c r="DI1559">
        <f t="shared" si="737"/>
        <v>0</v>
      </c>
      <c r="DJ1559">
        <f>DF1559</f>
        <v>0</v>
      </c>
      <c r="DK1559">
        <v>0</v>
      </c>
      <c r="DL1559" t="s">
        <v>3</v>
      </c>
      <c r="DM1559">
        <v>0</v>
      </c>
      <c r="DN1559" t="s">
        <v>3</v>
      </c>
      <c r="DO1559">
        <v>0</v>
      </c>
    </row>
    <row r="1560" spans="1:119" x14ac:dyDescent="0.2">
      <c r="A1560">
        <f>ROW(Source!A1829)</f>
        <v>1829</v>
      </c>
      <c r="B1560">
        <v>69726884</v>
      </c>
      <c r="C1560">
        <v>69736101</v>
      </c>
      <c r="D1560">
        <v>27387054</v>
      </c>
      <c r="E1560">
        <v>1</v>
      </c>
      <c r="F1560">
        <v>1</v>
      </c>
      <c r="G1560">
        <v>1</v>
      </c>
      <c r="H1560">
        <v>3</v>
      </c>
      <c r="I1560" t="s">
        <v>404</v>
      </c>
      <c r="J1560" t="s">
        <v>406</v>
      </c>
      <c r="K1560" t="s">
        <v>405</v>
      </c>
      <c r="L1560">
        <v>1348</v>
      </c>
      <c r="N1560">
        <v>1009</v>
      </c>
      <c r="O1560" t="s">
        <v>78</v>
      </c>
      <c r="P1560" t="s">
        <v>78</v>
      </c>
      <c r="Q1560">
        <v>1000</v>
      </c>
      <c r="W1560">
        <v>0</v>
      </c>
      <c r="X1560">
        <v>718622069</v>
      </c>
      <c r="Y1560">
        <f t="shared" si="733"/>
        <v>0.02</v>
      </c>
      <c r="AA1560">
        <v>161460</v>
      </c>
      <c r="AB1560">
        <v>0</v>
      </c>
      <c r="AC1560">
        <v>0</v>
      </c>
      <c r="AD1560">
        <v>0</v>
      </c>
      <c r="AE1560">
        <v>22328.89</v>
      </c>
      <c r="AF1560">
        <v>0</v>
      </c>
      <c r="AG1560">
        <v>0</v>
      </c>
      <c r="AH1560">
        <v>0</v>
      </c>
      <c r="AI1560">
        <v>7.56</v>
      </c>
      <c r="AJ1560">
        <v>1</v>
      </c>
      <c r="AK1560">
        <v>1</v>
      </c>
      <c r="AL1560">
        <v>1</v>
      </c>
      <c r="AM1560">
        <v>5</v>
      </c>
      <c r="AN1560">
        <v>0</v>
      </c>
      <c r="AO1560">
        <v>0</v>
      </c>
      <c r="AP1560">
        <v>1</v>
      </c>
      <c r="AQ1560">
        <v>0</v>
      </c>
      <c r="AR1560">
        <v>0</v>
      </c>
      <c r="AS1560" t="s">
        <v>3</v>
      </c>
      <c r="AT1560">
        <v>0.02</v>
      </c>
      <c r="AU1560" t="s">
        <v>3</v>
      </c>
      <c r="AV1560">
        <v>0</v>
      </c>
      <c r="AW1560">
        <v>1</v>
      </c>
      <c r="AX1560">
        <v>-1</v>
      </c>
      <c r="AY1560">
        <v>0</v>
      </c>
      <c r="AZ1560">
        <v>0</v>
      </c>
      <c r="BA1560" t="s">
        <v>3</v>
      </c>
      <c r="BB1560">
        <v>0</v>
      </c>
      <c r="BC1560">
        <v>0</v>
      </c>
      <c r="BD1560">
        <v>0</v>
      </c>
      <c r="BE1560">
        <v>0</v>
      </c>
      <c r="BF1560">
        <v>0</v>
      </c>
      <c r="BG1560">
        <v>0</v>
      </c>
      <c r="BH1560">
        <v>0</v>
      </c>
      <c r="BI1560">
        <v>0</v>
      </c>
      <c r="BJ1560">
        <v>0</v>
      </c>
      <c r="BK1560">
        <v>0</v>
      </c>
      <c r="BL1560">
        <v>0</v>
      </c>
      <c r="BM1560">
        <v>0</v>
      </c>
      <c r="BN1560">
        <v>0</v>
      </c>
      <c r="BO1560">
        <v>0</v>
      </c>
      <c r="BP1560">
        <v>0</v>
      </c>
      <c r="BQ1560">
        <v>0</v>
      </c>
      <c r="BR1560">
        <v>0</v>
      </c>
      <c r="BS1560">
        <v>0</v>
      </c>
      <c r="BT1560">
        <v>0</v>
      </c>
      <c r="BU1560">
        <v>0</v>
      </c>
      <c r="BV1560">
        <v>0</v>
      </c>
      <c r="BW1560">
        <v>0</v>
      </c>
      <c r="CV1560">
        <v>0</v>
      </c>
      <c r="CW1560">
        <v>0</v>
      </c>
      <c r="CX1560">
        <f>ROUND(Y1560*Source!I1829,9)</f>
        <v>0</v>
      </c>
      <c r="CY1560">
        <f>AA1560</f>
        <v>161460</v>
      </c>
      <c r="CZ1560">
        <f>AE1560</f>
        <v>22328.89</v>
      </c>
      <c r="DA1560">
        <f>AI1560</f>
        <v>7.56</v>
      </c>
      <c r="DB1560">
        <f t="shared" si="734"/>
        <v>446.58</v>
      </c>
      <c r="DC1560">
        <f t="shared" si="735"/>
        <v>0</v>
      </c>
      <c r="DD1560" t="s">
        <v>3</v>
      </c>
      <c r="DE1560" t="s">
        <v>3</v>
      </c>
      <c r="DF1560">
        <f>ROUND(ROUND(AE1560*AI1560,0)*CX1560,0)</f>
        <v>0</v>
      </c>
      <c r="DG1560">
        <f t="shared" si="738"/>
        <v>0</v>
      </c>
      <c r="DH1560">
        <f t="shared" si="739"/>
        <v>0</v>
      </c>
      <c r="DI1560">
        <f t="shared" si="737"/>
        <v>0</v>
      </c>
      <c r="DJ1560">
        <f>DF1560</f>
        <v>0</v>
      </c>
      <c r="DK1560">
        <v>0</v>
      </c>
      <c r="DL1560" t="s">
        <v>3</v>
      </c>
      <c r="DM1560">
        <v>0</v>
      </c>
      <c r="DN1560" t="s">
        <v>3</v>
      </c>
      <c r="DO1560">
        <v>0</v>
      </c>
    </row>
    <row r="1561" spans="1:119" x14ac:dyDescent="0.2">
      <c r="A1561">
        <f>ROW(Source!A1834)</f>
        <v>1834</v>
      </c>
      <c r="B1561">
        <v>69726971</v>
      </c>
      <c r="C1561">
        <v>69736121</v>
      </c>
      <c r="D1561">
        <v>27501160</v>
      </c>
      <c r="E1561">
        <v>1</v>
      </c>
      <c r="F1561">
        <v>1</v>
      </c>
      <c r="G1561">
        <v>1</v>
      </c>
      <c r="H1561">
        <v>1</v>
      </c>
      <c r="I1561" t="s">
        <v>1038</v>
      </c>
      <c r="J1561" t="s">
        <v>3</v>
      </c>
      <c r="K1561" t="s">
        <v>1039</v>
      </c>
      <c r="L1561">
        <v>1369</v>
      </c>
      <c r="N1561">
        <v>1013</v>
      </c>
      <c r="O1561" t="s">
        <v>974</v>
      </c>
      <c r="P1561" t="s">
        <v>974</v>
      </c>
      <c r="Q1561">
        <v>1</v>
      </c>
      <c r="W1561">
        <v>0</v>
      </c>
      <c r="X1561">
        <v>-772101396</v>
      </c>
      <c r="Y1561">
        <f t="shared" si="733"/>
        <v>46.18</v>
      </c>
      <c r="AA1561">
        <v>0</v>
      </c>
      <c r="AB1561">
        <v>0</v>
      </c>
      <c r="AC1561">
        <v>0</v>
      </c>
      <c r="AD1561">
        <v>11.37</v>
      </c>
      <c r="AE1561">
        <v>0</v>
      </c>
      <c r="AF1561">
        <v>0</v>
      </c>
      <c r="AG1561">
        <v>0</v>
      </c>
      <c r="AH1561">
        <v>11.37</v>
      </c>
      <c r="AI1561">
        <v>1</v>
      </c>
      <c r="AJ1561">
        <v>1</v>
      </c>
      <c r="AK1561">
        <v>1</v>
      </c>
      <c r="AL1561">
        <v>1</v>
      </c>
      <c r="AM1561">
        <v>0</v>
      </c>
      <c r="AN1561">
        <v>0</v>
      </c>
      <c r="AO1561">
        <v>1</v>
      </c>
      <c r="AP1561">
        <v>0</v>
      </c>
      <c r="AQ1561">
        <v>0</v>
      </c>
      <c r="AR1561">
        <v>0</v>
      </c>
      <c r="AS1561" t="s">
        <v>3</v>
      </c>
      <c r="AT1561">
        <v>46.18</v>
      </c>
      <c r="AU1561" t="s">
        <v>3</v>
      </c>
      <c r="AV1561">
        <v>1</v>
      </c>
      <c r="AW1561">
        <v>2</v>
      </c>
      <c r="AX1561">
        <v>69736133</v>
      </c>
      <c r="AY1561">
        <v>1</v>
      </c>
      <c r="AZ1561">
        <v>0</v>
      </c>
      <c r="BA1561">
        <v>1599</v>
      </c>
      <c r="BB1561">
        <v>0</v>
      </c>
      <c r="BC1561">
        <v>0</v>
      </c>
      <c r="BD1561">
        <v>0</v>
      </c>
      <c r="BE1561">
        <v>0</v>
      </c>
      <c r="BF1561">
        <v>0</v>
      </c>
      <c r="BG1561">
        <v>0</v>
      </c>
      <c r="BH1561">
        <v>0</v>
      </c>
      <c r="BI1561">
        <v>0</v>
      </c>
      <c r="BJ1561">
        <v>0</v>
      </c>
      <c r="BK1561">
        <v>0</v>
      </c>
      <c r="BL1561">
        <v>0</v>
      </c>
      <c r="BM1561">
        <v>0</v>
      </c>
      <c r="BN1561">
        <v>0</v>
      </c>
      <c r="BO1561">
        <v>0</v>
      </c>
      <c r="BP1561">
        <v>0</v>
      </c>
      <c r="BQ1561">
        <v>0</v>
      </c>
      <c r="BR1561">
        <v>0</v>
      </c>
      <c r="BS1561">
        <v>0</v>
      </c>
      <c r="BT1561">
        <v>0</v>
      </c>
      <c r="BU1561">
        <v>0</v>
      </c>
      <c r="BV1561">
        <v>0</v>
      </c>
      <c r="BW1561">
        <v>0</v>
      </c>
      <c r="CU1561">
        <f>ROUND(AT1561*Source!I1834*AH1561*AL1561,0)</f>
        <v>0</v>
      </c>
      <c r="CV1561">
        <f>ROUND(Y1561*Source!I1834,9)</f>
        <v>0</v>
      </c>
      <c r="CW1561">
        <v>0</v>
      </c>
      <c r="CX1561">
        <f>ROUND(Y1561*Source!I1834,9)</f>
        <v>0</v>
      </c>
      <c r="CY1561">
        <f>AD1561</f>
        <v>11.37</v>
      </c>
      <c r="CZ1561">
        <f>AH1561</f>
        <v>11.37</v>
      </c>
      <c r="DA1561">
        <f>AL1561</f>
        <v>1</v>
      </c>
      <c r="DB1561">
        <f t="shared" si="734"/>
        <v>525.07000000000005</v>
      </c>
      <c r="DC1561">
        <f t="shared" si="735"/>
        <v>0</v>
      </c>
      <c r="DD1561" t="s">
        <v>3</v>
      </c>
      <c r="DE1561" t="s">
        <v>3</v>
      </c>
      <c r="DF1561">
        <f t="shared" ref="DF1561:DF1577" si="740">ROUND(ROUND(AE1561,0)*CX1561,0)</f>
        <v>0</v>
      </c>
      <c r="DG1561">
        <f t="shared" si="738"/>
        <v>0</v>
      </c>
      <c r="DH1561">
        <f t="shared" si="739"/>
        <v>0</v>
      </c>
      <c r="DI1561">
        <f t="shared" si="737"/>
        <v>0</v>
      </c>
      <c r="DJ1561">
        <f>DI1561</f>
        <v>0</v>
      </c>
      <c r="DK1561">
        <v>0</v>
      </c>
      <c r="DL1561" t="s">
        <v>3</v>
      </c>
      <c r="DM1561">
        <v>0</v>
      </c>
      <c r="DN1561" t="s">
        <v>3</v>
      </c>
      <c r="DO1561">
        <v>0</v>
      </c>
    </row>
    <row r="1562" spans="1:119" x14ac:dyDescent="0.2">
      <c r="A1562">
        <f>ROW(Source!A1834)</f>
        <v>1834</v>
      </c>
      <c r="B1562">
        <v>69726971</v>
      </c>
      <c r="C1562">
        <v>69736121</v>
      </c>
      <c r="D1562">
        <v>121548</v>
      </c>
      <c r="E1562">
        <v>1</v>
      </c>
      <c r="F1562">
        <v>1</v>
      </c>
      <c r="G1562">
        <v>1</v>
      </c>
      <c r="H1562">
        <v>1</v>
      </c>
      <c r="I1562" t="s">
        <v>36</v>
      </c>
      <c r="J1562" t="s">
        <v>3</v>
      </c>
      <c r="K1562" t="s">
        <v>981</v>
      </c>
      <c r="L1562">
        <v>608254</v>
      </c>
      <c r="N1562">
        <v>1013</v>
      </c>
      <c r="O1562" t="s">
        <v>982</v>
      </c>
      <c r="P1562" t="s">
        <v>982</v>
      </c>
      <c r="Q1562">
        <v>1</v>
      </c>
      <c r="W1562">
        <v>0</v>
      </c>
      <c r="X1562">
        <v>-185737400</v>
      </c>
      <c r="Y1562">
        <f t="shared" si="733"/>
        <v>0.39</v>
      </c>
      <c r="AA1562">
        <v>0</v>
      </c>
      <c r="AB1562">
        <v>0</v>
      </c>
      <c r="AC1562">
        <v>0</v>
      </c>
      <c r="AD1562">
        <v>0</v>
      </c>
      <c r="AE1562">
        <v>0</v>
      </c>
      <c r="AF1562">
        <v>0</v>
      </c>
      <c r="AG1562">
        <v>0</v>
      </c>
      <c r="AH1562">
        <v>0</v>
      </c>
      <c r="AI1562">
        <v>1</v>
      </c>
      <c r="AJ1562">
        <v>1</v>
      </c>
      <c r="AK1562">
        <v>1</v>
      </c>
      <c r="AL1562">
        <v>1</v>
      </c>
      <c r="AM1562">
        <v>0</v>
      </c>
      <c r="AN1562">
        <v>0</v>
      </c>
      <c r="AO1562">
        <v>1</v>
      </c>
      <c r="AP1562">
        <v>0</v>
      </c>
      <c r="AQ1562">
        <v>0</v>
      </c>
      <c r="AR1562">
        <v>0</v>
      </c>
      <c r="AS1562" t="s">
        <v>3</v>
      </c>
      <c r="AT1562">
        <v>0.39</v>
      </c>
      <c r="AU1562" t="s">
        <v>3</v>
      </c>
      <c r="AV1562">
        <v>2</v>
      </c>
      <c r="AW1562">
        <v>2</v>
      </c>
      <c r="AX1562">
        <v>69736134</v>
      </c>
      <c r="AY1562">
        <v>1</v>
      </c>
      <c r="AZ1562">
        <v>0</v>
      </c>
      <c r="BA1562">
        <v>1600</v>
      </c>
      <c r="BB1562">
        <v>0</v>
      </c>
      <c r="BC1562">
        <v>0</v>
      </c>
      <c r="BD1562">
        <v>0</v>
      </c>
      <c r="BE1562">
        <v>0</v>
      </c>
      <c r="BF1562">
        <v>0</v>
      </c>
      <c r="BG1562">
        <v>0</v>
      </c>
      <c r="BH1562">
        <v>0</v>
      </c>
      <c r="BI1562">
        <v>0</v>
      </c>
      <c r="BJ1562">
        <v>0</v>
      </c>
      <c r="BK1562">
        <v>0</v>
      </c>
      <c r="BL1562">
        <v>0</v>
      </c>
      <c r="BM1562">
        <v>0</v>
      </c>
      <c r="BN1562">
        <v>0</v>
      </c>
      <c r="BO1562">
        <v>0</v>
      </c>
      <c r="BP1562">
        <v>0</v>
      </c>
      <c r="BQ1562">
        <v>0</v>
      </c>
      <c r="BR1562">
        <v>0</v>
      </c>
      <c r="BS1562">
        <v>0</v>
      </c>
      <c r="BT1562">
        <v>0</v>
      </c>
      <c r="BU1562">
        <v>0</v>
      </c>
      <c r="BV1562">
        <v>0</v>
      </c>
      <c r="BW1562">
        <v>0</v>
      </c>
      <c r="CV1562">
        <v>0</v>
      </c>
      <c r="CW1562">
        <v>0</v>
      </c>
      <c r="CX1562">
        <f>ROUND(Y1562*Source!I1834,9)</f>
        <v>0</v>
      </c>
      <c r="CY1562">
        <f>AD1562</f>
        <v>0</v>
      </c>
      <c r="CZ1562">
        <f>AH1562</f>
        <v>0</v>
      </c>
      <c r="DA1562">
        <f>AL1562</f>
        <v>1</v>
      </c>
      <c r="DB1562">
        <f t="shared" si="734"/>
        <v>0</v>
      </c>
      <c r="DC1562">
        <f t="shared" si="735"/>
        <v>0</v>
      </c>
      <c r="DD1562" t="s">
        <v>3</v>
      </c>
      <c r="DE1562" t="s">
        <v>3</v>
      </c>
      <c r="DF1562">
        <f t="shared" si="740"/>
        <v>0</v>
      </c>
      <c r="DG1562">
        <f t="shared" si="738"/>
        <v>0</v>
      </c>
      <c r="DH1562">
        <f t="shared" si="739"/>
        <v>0</v>
      </c>
      <c r="DI1562">
        <f t="shared" si="737"/>
        <v>0</v>
      </c>
      <c r="DJ1562">
        <f>DI1562</f>
        <v>0</v>
      </c>
      <c r="DK1562">
        <v>0</v>
      </c>
      <c r="DL1562" t="s">
        <v>3</v>
      </c>
      <c r="DM1562">
        <v>0</v>
      </c>
      <c r="DN1562" t="s">
        <v>3</v>
      </c>
      <c r="DO1562">
        <v>0</v>
      </c>
    </row>
    <row r="1563" spans="1:119" x14ac:dyDescent="0.2">
      <c r="A1563">
        <f>ROW(Source!A1834)</f>
        <v>1834</v>
      </c>
      <c r="B1563">
        <v>69726971</v>
      </c>
      <c r="C1563">
        <v>69736121</v>
      </c>
      <c r="D1563">
        <v>27439630</v>
      </c>
      <c r="E1563">
        <v>1</v>
      </c>
      <c r="F1563">
        <v>1</v>
      </c>
      <c r="G1563">
        <v>1</v>
      </c>
      <c r="H1563">
        <v>2</v>
      </c>
      <c r="I1563" t="s">
        <v>986</v>
      </c>
      <c r="J1563" t="s">
        <v>987</v>
      </c>
      <c r="K1563" t="s">
        <v>988</v>
      </c>
      <c r="L1563">
        <v>1368</v>
      </c>
      <c r="N1563">
        <v>1011</v>
      </c>
      <c r="O1563" t="s">
        <v>978</v>
      </c>
      <c r="P1563" t="s">
        <v>978</v>
      </c>
      <c r="Q1563">
        <v>1</v>
      </c>
      <c r="W1563">
        <v>0</v>
      </c>
      <c r="X1563">
        <v>-72110300</v>
      </c>
      <c r="Y1563">
        <f t="shared" si="733"/>
        <v>0.39</v>
      </c>
      <c r="AA1563">
        <v>0</v>
      </c>
      <c r="AB1563">
        <v>31.27</v>
      </c>
      <c r="AC1563">
        <v>13.61</v>
      </c>
      <c r="AD1563">
        <v>0</v>
      </c>
      <c r="AE1563">
        <v>0</v>
      </c>
      <c r="AF1563">
        <v>31.27</v>
      </c>
      <c r="AG1563">
        <v>13.61</v>
      </c>
      <c r="AH1563">
        <v>0</v>
      </c>
      <c r="AI1563">
        <v>1</v>
      </c>
      <c r="AJ1563">
        <v>1</v>
      </c>
      <c r="AK1563">
        <v>1</v>
      </c>
      <c r="AL1563">
        <v>1</v>
      </c>
      <c r="AM1563">
        <v>0</v>
      </c>
      <c r="AN1563">
        <v>0</v>
      </c>
      <c r="AO1563">
        <v>1</v>
      </c>
      <c r="AP1563">
        <v>0</v>
      </c>
      <c r="AQ1563">
        <v>0</v>
      </c>
      <c r="AR1563">
        <v>0</v>
      </c>
      <c r="AS1563" t="s">
        <v>3</v>
      </c>
      <c r="AT1563">
        <v>0.39</v>
      </c>
      <c r="AU1563" t="s">
        <v>3</v>
      </c>
      <c r="AV1563">
        <v>0</v>
      </c>
      <c r="AW1563">
        <v>2</v>
      </c>
      <c r="AX1563">
        <v>69736135</v>
      </c>
      <c r="AY1563">
        <v>1</v>
      </c>
      <c r="AZ1563">
        <v>0</v>
      </c>
      <c r="BA1563">
        <v>1601</v>
      </c>
      <c r="BB1563">
        <v>0</v>
      </c>
      <c r="BC1563">
        <v>0</v>
      </c>
      <c r="BD1563">
        <v>0</v>
      </c>
      <c r="BE1563">
        <v>0</v>
      </c>
      <c r="BF1563">
        <v>0</v>
      </c>
      <c r="BG1563">
        <v>0</v>
      </c>
      <c r="BH1563">
        <v>0</v>
      </c>
      <c r="BI1563">
        <v>0</v>
      </c>
      <c r="BJ1563">
        <v>0</v>
      </c>
      <c r="BK1563">
        <v>0</v>
      </c>
      <c r="BL1563">
        <v>0</v>
      </c>
      <c r="BM1563">
        <v>0</v>
      </c>
      <c r="BN1563">
        <v>0</v>
      </c>
      <c r="BO1563">
        <v>0</v>
      </c>
      <c r="BP1563">
        <v>0</v>
      </c>
      <c r="BQ1563">
        <v>0</v>
      </c>
      <c r="BR1563">
        <v>0</v>
      </c>
      <c r="BS1563">
        <v>0</v>
      </c>
      <c r="BT1563">
        <v>0</v>
      </c>
      <c r="BU1563">
        <v>0</v>
      </c>
      <c r="BV1563">
        <v>0</v>
      </c>
      <c r="BW1563">
        <v>0</v>
      </c>
      <c r="CV1563">
        <v>0</v>
      </c>
      <c r="CW1563">
        <f>ROUND(Y1563*Source!I1834*DO1563,9)</f>
        <v>0</v>
      </c>
      <c r="CX1563">
        <f>ROUND(Y1563*Source!I1834,9)</f>
        <v>0</v>
      </c>
      <c r="CY1563">
        <f>AB1563</f>
        <v>31.27</v>
      </c>
      <c r="CZ1563">
        <f>AF1563</f>
        <v>31.27</v>
      </c>
      <c r="DA1563">
        <f>AJ1563</f>
        <v>1</v>
      </c>
      <c r="DB1563">
        <f t="shared" si="734"/>
        <v>12.2</v>
      </c>
      <c r="DC1563">
        <f t="shared" si="735"/>
        <v>5.31</v>
      </c>
      <c r="DD1563" t="s">
        <v>3</v>
      </c>
      <c r="DE1563" t="s">
        <v>3</v>
      </c>
      <c r="DF1563">
        <f t="shared" si="740"/>
        <v>0</v>
      </c>
      <c r="DG1563">
        <f t="shared" si="738"/>
        <v>0</v>
      </c>
      <c r="DH1563">
        <f t="shared" si="739"/>
        <v>0</v>
      </c>
      <c r="DI1563">
        <f t="shared" si="737"/>
        <v>0</v>
      </c>
      <c r="DJ1563">
        <f>DG1563</f>
        <v>0</v>
      </c>
      <c r="DK1563">
        <v>0</v>
      </c>
      <c r="DL1563" t="s">
        <v>3</v>
      </c>
      <c r="DM1563">
        <v>0</v>
      </c>
      <c r="DN1563" t="s">
        <v>3</v>
      </c>
      <c r="DO1563">
        <v>0</v>
      </c>
    </row>
    <row r="1564" spans="1:119" x14ac:dyDescent="0.2">
      <c r="A1564">
        <f>ROW(Source!A1834)</f>
        <v>1834</v>
      </c>
      <c r="B1564">
        <v>69726971</v>
      </c>
      <c r="C1564">
        <v>69736121</v>
      </c>
      <c r="D1564">
        <v>27440113</v>
      </c>
      <c r="E1564">
        <v>1</v>
      </c>
      <c r="F1564">
        <v>1</v>
      </c>
      <c r="G1564">
        <v>1</v>
      </c>
      <c r="H1564">
        <v>2</v>
      </c>
      <c r="I1564" t="s">
        <v>1032</v>
      </c>
      <c r="J1564" t="s">
        <v>1033</v>
      </c>
      <c r="K1564" t="s">
        <v>1034</v>
      </c>
      <c r="L1564">
        <v>1368</v>
      </c>
      <c r="N1564">
        <v>1011</v>
      </c>
      <c r="O1564" t="s">
        <v>978</v>
      </c>
      <c r="P1564" t="s">
        <v>978</v>
      </c>
      <c r="Q1564">
        <v>1</v>
      </c>
      <c r="W1564">
        <v>0</v>
      </c>
      <c r="X1564">
        <v>-1092641070</v>
      </c>
      <c r="Y1564">
        <f t="shared" si="733"/>
        <v>8.0500000000000007</v>
      </c>
      <c r="AA1564">
        <v>0</v>
      </c>
      <c r="AB1564">
        <v>29.26</v>
      </c>
      <c r="AC1564">
        <v>0</v>
      </c>
      <c r="AD1564">
        <v>0</v>
      </c>
      <c r="AE1564">
        <v>0</v>
      </c>
      <c r="AF1564">
        <v>29.26</v>
      </c>
      <c r="AG1564">
        <v>0</v>
      </c>
      <c r="AH1564">
        <v>0</v>
      </c>
      <c r="AI1564">
        <v>1</v>
      </c>
      <c r="AJ1564">
        <v>1</v>
      </c>
      <c r="AK1564">
        <v>1</v>
      </c>
      <c r="AL1564">
        <v>1</v>
      </c>
      <c r="AM1564">
        <v>0</v>
      </c>
      <c r="AN1564">
        <v>0</v>
      </c>
      <c r="AO1564">
        <v>1</v>
      </c>
      <c r="AP1564">
        <v>0</v>
      </c>
      <c r="AQ1564">
        <v>0</v>
      </c>
      <c r="AR1564">
        <v>0</v>
      </c>
      <c r="AS1564" t="s">
        <v>3</v>
      </c>
      <c r="AT1564">
        <v>8.0500000000000007</v>
      </c>
      <c r="AU1564" t="s">
        <v>3</v>
      </c>
      <c r="AV1564">
        <v>0</v>
      </c>
      <c r="AW1564">
        <v>2</v>
      </c>
      <c r="AX1564">
        <v>69736136</v>
      </c>
      <c r="AY1564">
        <v>1</v>
      </c>
      <c r="AZ1564">
        <v>0</v>
      </c>
      <c r="BA1564">
        <v>1602</v>
      </c>
      <c r="BB1564">
        <v>0</v>
      </c>
      <c r="BC1564">
        <v>0</v>
      </c>
      <c r="BD1564">
        <v>0</v>
      </c>
      <c r="BE1564">
        <v>0</v>
      </c>
      <c r="BF1564">
        <v>0</v>
      </c>
      <c r="BG1564">
        <v>0</v>
      </c>
      <c r="BH1564">
        <v>0</v>
      </c>
      <c r="BI1564">
        <v>0</v>
      </c>
      <c r="BJ1564">
        <v>0</v>
      </c>
      <c r="BK1564">
        <v>0</v>
      </c>
      <c r="BL1564">
        <v>0</v>
      </c>
      <c r="BM1564">
        <v>0</v>
      </c>
      <c r="BN1564">
        <v>0</v>
      </c>
      <c r="BO1564">
        <v>0</v>
      </c>
      <c r="BP1564">
        <v>0</v>
      </c>
      <c r="BQ1564">
        <v>0</v>
      </c>
      <c r="BR1564">
        <v>0</v>
      </c>
      <c r="BS1564">
        <v>0</v>
      </c>
      <c r="BT1564">
        <v>0</v>
      </c>
      <c r="BU1564">
        <v>0</v>
      </c>
      <c r="BV1564">
        <v>0</v>
      </c>
      <c r="BW1564">
        <v>0</v>
      </c>
      <c r="CV1564">
        <v>0</v>
      </c>
      <c r="CW1564">
        <f>ROUND(Y1564*Source!I1834*DO1564,9)</f>
        <v>0</v>
      </c>
      <c r="CX1564">
        <f>ROUND(Y1564*Source!I1834,9)</f>
        <v>0</v>
      </c>
      <c r="CY1564">
        <f>AB1564</f>
        <v>29.26</v>
      </c>
      <c r="CZ1564">
        <f>AF1564</f>
        <v>29.26</v>
      </c>
      <c r="DA1564">
        <f>AJ1564</f>
        <v>1</v>
      </c>
      <c r="DB1564">
        <f t="shared" si="734"/>
        <v>235.54</v>
      </c>
      <c r="DC1564">
        <f t="shared" si="735"/>
        <v>0</v>
      </c>
      <c r="DD1564" t="s">
        <v>3</v>
      </c>
      <c r="DE1564" t="s">
        <v>3</v>
      </c>
      <c r="DF1564">
        <f t="shared" si="740"/>
        <v>0</v>
      </c>
      <c r="DG1564">
        <f t="shared" si="738"/>
        <v>0</v>
      </c>
      <c r="DH1564">
        <f t="shared" si="739"/>
        <v>0</v>
      </c>
      <c r="DI1564">
        <f t="shared" si="737"/>
        <v>0</v>
      </c>
      <c r="DJ1564">
        <f>DG1564</f>
        <v>0</v>
      </c>
      <c r="DK1564">
        <v>0</v>
      </c>
      <c r="DL1564" t="s">
        <v>3</v>
      </c>
      <c r="DM1564">
        <v>0</v>
      </c>
      <c r="DN1564" t="s">
        <v>3</v>
      </c>
      <c r="DO1564">
        <v>0</v>
      </c>
    </row>
    <row r="1565" spans="1:119" x14ac:dyDescent="0.2">
      <c r="A1565">
        <f>ROW(Source!A1834)</f>
        <v>1834</v>
      </c>
      <c r="B1565">
        <v>69726971</v>
      </c>
      <c r="C1565">
        <v>69736121</v>
      </c>
      <c r="D1565">
        <v>27441197</v>
      </c>
      <c r="E1565">
        <v>1</v>
      </c>
      <c r="F1565">
        <v>1</v>
      </c>
      <c r="G1565">
        <v>1</v>
      </c>
      <c r="H1565">
        <v>2</v>
      </c>
      <c r="I1565" t="s">
        <v>1035</v>
      </c>
      <c r="J1565" t="s">
        <v>1036</v>
      </c>
      <c r="K1565" t="s">
        <v>1037</v>
      </c>
      <c r="L1565">
        <v>1368</v>
      </c>
      <c r="N1565">
        <v>1011</v>
      </c>
      <c r="O1565" t="s">
        <v>978</v>
      </c>
      <c r="P1565" t="s">
        <v>978</v>
      </c>
      <c r="Q1565">
        <v>1</v>
      </c>
      <c r="W1565">
        <v>0</v>
      </c>
      <c r="X1565">
        <v>-1589430619</v>
      </c>
      <c r="Y1565">
        <f t="shared" si="733"/>
        <v>6</v>
      </c>
      <c r="AA1565">
        <v>0</v>
      </c>
      <c r="AB1565">
        <v>2.7</v>
      </c>
      <c r="AC1565">
        <v>0</v>
      </c>
      <c r="AD1565">
        <v>0</v>
      </c>
      <c r="AE1565">
        <v>0</v>
      </c>
      <c r="AF1565">
        <v>2.7</v>
      </c>
      <c r="AG1565">
        <v>0</v>
      </c>
      <c r="AH1565">
        <v>0</v>
      </c>
      <c r="AI1565">
        <v>1</v>
      </c>
      <c r="AJ1565">
        <v>1</v>
      </c>
      <c r="AK1565">
        <v>1</v>
      </c>
      <c r="AL1565">
        <v>1</v>
      </c>
      <c r="AM1565">
        <v>0</v>
      </c>
      <c r="AN1565">
        <v>0</v>
      </c>
      <c r="AO1565">
        <v>1</v>
      </c>
      <c r="AP1565">
        <v>0</v>
      </c>
      <c r="AQ1565">
        <v>0</v>
      </c>
      <c r="AR1565">
        <v>0</v>
      </c>
      <c r="AS1565" t="s">
        <v>3</v>
      </c>
      <c r="AT1565">
        <v>6</v>
      </c>
      <c r="AU1565" t="s">
        <v>3</v>
      </c>
      <c r="AV1565">
        <v>0</v>
      </c>
      <c r="AW1565">
        <v>2</v>
      </c>
      <c r="AX1565">
        <v>69736137</v>
      </c>
      <c r="AY1565">
        <v>1</v>
      </c>
      <c r="AZ1565">
        <v>0</v>
      </c>
      <c r="BA1565">
        <v>1603</v>
      </c>
      <c r="BB1565">
        <v>0</v>
      </c>
      <c r="BC1565">
        <v>0</v>
      </c>
      <c r="BD1565">
        <v>0</v>
      </c>
      <c r="BE1565">
        <v>0</v>
      </c>
      <c r="BF1565">
        <v>0</v>
      </c>
      <c r="BG1565">
        <v>0</v>
      </c>
      <c r="BH1565">
        <v>0</v>
      </c>
      <c r="BI1565">
        <v>0</v>
      </c>
      <c r="BJ1565">
        <v>0</v>
      </c>
      <c r="BK1565">
        <v>0</v>
      </c>
      <c r="BL1565">
        <v>0</v>
      </c>
      <c r="BM1565">
        <v>0</v>
      </c>
      <c r="BN1565">
        <v>0</v>
      </c>
      <c r="BO1565">
        <v>0</v>
      </c>
      <c r="BP1565">
        <v>0</v>
      </c>
      <c r="BQ1565">
        <v>0</v>
      </c>
      <c r="BR1565">
        <v>0</v>
      </c>
      <c r="BS1565">
        <v>0</v>
      </c>
      <c r="BT1565">
        <v>0</v>
      </c>
      <c r="BU1565">
        <v>0</v>
      </c>
      <c r="BV1565">
        <v>0</v>
      </c>
      <c r="BW1565">
        <v>0</v>
      </c>
      <c r="CV1565">
        <v>0</v>
      </c>
      <c r="CW1565">
        <f>ROUND(Y1565*Source!I1834*DO1565,9)</f>
        <v>0</v>
      </c>
      <c r="CX1565">
        <f>ROUND(Y1565*Source!I1834,9)</f>
        <v>0</v>
      </c>
      <c r="CY1565">
        <f>AB1565</f>
        <v>2.7</v>
      </c>
      <c r="CZ1565">
        <f>AF1565</f>
        <v>2.7</v>
      </c>
      <c r="DA1565">
        <f>AJ1565</f>
        <v>1</v>
      </c>
      <c r="DB1565">
        <f t="shared" si="734"/>
        <v>16.2</v>
      </c>
      <c r="DC1565">
        <f t="shared" si="735"/>
        <v>0</v>
      </c>
      <c r="DD1565" t="s">
        <v>3</v>
      </c>
      <c r="DE1565" t="s">
        <v>3</v>
      </c>
      <c r="DF1565">
        <f t="shared" si="740"/>
        <v>0</v>
      </c>
      <c r="DG1565">
        <f t="shared" si="738"/>
        <v>0</v>
      </c>
      <c r="DH1565">
        <f t="shared" si="739"/>
        <v>0</v>
      </c>
      <c r="DI1565">
        <f t="shared" si="737"/>
        <v>0</v>
      </c>
      <c r="DJ1565">
        <f>DG1565</f>
        <v>0</v>
      </c>
      <c r="DK1565">
        <v>0</v>
      </c>
      <c r="DL1565" t="s">
        <v>3</v>
      </c>
      <c r="DM1565">
        <v>0</v>
      </c>
      <c r="DN1565" t="s">
        <v>3</v>
      </c>
      <c r="DO1565">
        <v>0</v>
      </c>
    </row>
    <row r="1566" spans="1:119" x14ac:dyDescent="0.2">
      <c r="A1566">
        <f>ROW(Source!A1834)</f>
        <v>1834</v>
      </c>
      <c r="B1566">
        <v>69726971</v>
      </c>
      <c r="C1566">
        <v>69736121</v>
      </c>
      <c r="D1566">
        <v>27441327</v>
      </c>
      <c r="E1566">
        <v>1</v>
      </c>
      <c r="F1566">
        <v>1</v>
      </c>
      <c r="G1566">
        <v>1</v>
      </c>
      <c r="H1566">
        <v>2</v>
      </c>
      <c r="I1566" t="s">
        <v>975</v>
      </c>
      <c r="J1566" t="s">
        <v>976</v>
      </c>
      <c r="K1566" t="s">
        <v>977</v>
      </c>
      <c r="L1566">
        <v>1368</v>
      </c>
      <c r="N1566">
        <v>1011</v>
      </c>
      <c r="O1566" t="s">
        <v>978</v>
      </c>
      <c r="P1566" t="s">
        <v>978</v>
      </c>
      <c r="Q1566">
        <v>1</v>
      </c>
      <c r="W1566">
        <v>0</v>
      </c>
      <c r="X1566">
        <v>-1583389094</v>
      </c>
      <c r="Y1566">
        <f t="shared" si="733"/>
        <v>0.59</v>
      </c>
      <c r="AA1566">
        <v>0</v>
      </c>
      <c r="AB1566">
        <v>93.37</v>
      </c>
      <c r="AC1566">
        <v>11.69</v>
      </c>
      <c r="AD1566">
        <v>0</v>
      </c>
      <c r="AE1566">
        <v>0</v>
      </c>
      <c r="AF1566">
        <v>93.37</v>
      </c>
      <c r="AG1566">
        <v>11.69</v>
      </c>
      <c r="AH1566">
        <v>0</v>
      </c>
      <c r="AI1566">
        <v>1</v>
      </c>
      <c r="AJ1566">
        <v>1</v>
      </c>
      <c r="AK1566">
        <v>1</v>
      </c>
      <c r="AL1566">
        <v>1</v>
      </c>
      <c r="AM1566">
        <v>0</v>
      </c>
      <c r="AN1566">
        <v>0</v>
      </c>
      <c r="AO1566">
        <v>1</v>
      </c>
      <c r="AP1566">
        <v>0</v>
      </c>
      <c r="AQ1566">
        <v>0</v>
      </c>
      <c r="AR1566">
        <v>0</v>
      </c>
      <c r="AS1566" t="s">
        <v>3</v>
      </c>
      <c r="AT1566">
        <v>0.59</v>
      </c>
      <c r="AU1566" t="s">
        <v>3</v>
      </c>
      <c r="AV1566">
        <v>0</v>
      </c>
      <c r="AW1566">
        <v>2</v>
      </c>
      <c r="AX1566">
        <v>69736138</v>
      </c>
      <c r="AY1566">
        <v>1</v>
      </c>
      <c r="AZ1566">
        <v>0</v>
      </c>
      <c r="BA1566">
        <v>1604</v>
      </c>
      <c r="BB1566">
        <v>0</v>
      </c>
      <c r="BC1566">
        <v>0</v>
      </c>
      <c r="BD1566">
        <v>0</v>
      </c>
      <c r="BE1566">
        <v>0</v>
      </c>
      <c r="BF1566">
        <v>0</v>
      </c>
      <c r="BG1566">
        <v>0</v>
      </c>
      <c r="BH1566">
        <v>0</v>
      </c>
      <c r="BI1566">
        <v>0</v>
      </c>
      <c r="BJ1566">
        <v>0</v>
      </c>
      <c r="BK1566">
        <v>0</v>
      </c>
      <c r="BL1566">
        <v>0</v>
      </c>
      <c r="BM1566">
        <v>0</v>
      </c>
      <c r="BN1566">
        <v>0</v>
      </c>
      <c r="BO1566">
        <v>0</v>
      </c>
      <c r="BP1566">
        <v>0</v>
      </c>
      <c r="BQ1566">
        <v>0</v>
      </c>
      <c r="BR1566">
        <v>0</v>
      </c>
      <c r="BS1566">
        <v>0</v>
      </c>
      <c r="BT1566">
        <v>0</v>
      </c>
      <c r="BU1566">
        <v>0</v>
      </c>
      <c r="BV1566">
        <v>0</v>
      </c>
      <c r="BW1566">
        <v>0</v>
      </c>
      <c r="CV1566">
        <v>0</v>
      </c>
      <c r="CW1566">
        <f>ROUND(Y1566*Source!I1834*DO1566,9)</f>
        <v>0</v>
      </c>
      <c r="CX1566">
        <f>ROUND(Y1566*Source!I1834,9)</f>
        <v>0</v>
      </c>
      <c r="CY1566">
        <f>AB1566</f>
        <v>93.37</v>
      </c>
      <c r="CZ1566">
        <f>AF1566</f>
        <v>93.37</v>
      </c>
      <c r="DA1566">
        <f>AJ1566</f>
        <v>1</v>
      </c>
      <c r="DB1566">
        <f t="shared" si="734"/>
        <v>55.09</v>
      </c>
      <c r="DC1566">
        <f t="shared" si="735"/>
        <v>6.9</v>
      </c>
      <c r="DD1566" t="s">
        <v>3</v>
      </c>
      <c r="DE1566" t="s">
        <v>3</v>
      </c>
      <c r="DF1566">
        <f t="shared" si="740"/>
        <v>0</v>
      </c>
      <c r="DG1566">
        <f t="shared" si="738"/>
        <v>0</v>
      </c>
      <c r="DH1566">
        <f t="shared" si="739"/>
        <v>0</v>
      </c>
      <c r="DI1566">
        <f t="shared" si="737"/>
        <v>0</v>
      </c>
      <c r="DJ1566">
        <f>DG1566</f>
        <v>0</v>
      </c>
      <c r="DK1566">
        <v>0</v>
      </c>
      <c r="DL1566" t="s">
        <v>3</v>
      </c>
      <c r="DM1566">
        <v>0</v>
      </c>
      <c r="DN1566" t="s">
        <v>3</v>
      </c>
      <c r="DO1566">
        <v>0</v>
      </c>
    </row>
    <row r="1567" spans="1:119" x14ac:dyDescent="0.2">
      <c r="A1567">
        <f>ROW(Source!A1834)</f>
        <v>1834</v>
      </c>
      <c r="B1567">
        <v>69726971</v>
      </c>
      <c r="C1567">
        <v>69736121</v>
      </c>
      <c r="D1567">
        <v>27372116</v>
      </c>
      <c r="E1567">
        <v>1</v>
      </c>
      <c r="F1567">
        <v>1</v>
      </c>
      <c r="G1567">
        <v>1</v>
      </c>
      <c r="H1567">
        <v>3</v>
      </c>
      <c r="I1567" t="s">
        <v>414</v>
      </c>
      <c r="J1567" t="s">
        <v>416</v>
      </c>
      <c r="K1567" t="s">
        <v>415</v>
      </c>
      <c r="L1567">
        <v>1348</v>
      </c>
      <c r="N1567">
        <v>1009</v>
      </c>
      <c r="O1567" t="s">
        <v>78</v>
      </c>
      <c r="P1567" t="s">
        <v>78</v>
      </c>
      <c r="Q1567">
        <v>1000</v>
      </c>
      <c r="W1567">
        <v>0</v>
      </c>
      <c r="X1567">
        <v>1401155302</v>
      </c>
      <c r="Y1567">
        <f t="shared" si="733"/>
        <v>0.28899999999999998</v>
      </c>
      <c r="AA1567">
        <v>1391.4</v>
      </c>
      <c r="AB1567">
        <v>0</v>
      </c>
      <c r="AC1567">
        <v>0</v>
      </c>
      <c r="AD1567">
        <v>0</v>
      </c>
      <c r="AE1567">
        <v>1391.4</v>
      </c>
      <c r="AF1567">
        <v>0</v>
      </c>
      <c r="AG1567">
        <v>0</v>
      </c>
      <c r="AH1567">
        <v>0</v>
      </c>
      <c r="AI1567">
        <v>1</v>
      </c>
      <c r="AJ1567">
        <v>1</v>
      </c>
      <c r="AK1567">
        <v>1</v>
      </c>
      <c r="AL1567">
        <v>1</v>
      </c>
      <c r="AM1567">
        <v>0</v>
      </c>
      <c r="AN1567">
        <v>0</v>
      </c>
      <c r="AO1567">
        <v>0</v>
      </c>
      <c r="AP1567">
        <v>1</v>
      </c>
      <c r="AQ1567">
        <v>0</v>
      </c>
      <c r="AR1567">
        <v>0</v>
      </c>
      <c r="AS1567" t="s">
        <v>3</v>
      </c>
      <c r="AT1567">
        <v>0.28899999999999998</v>
      </c>
      <c r="AU1567" t="s">
        <v>3</v>
      </c>
      <c r="AV1567">
        <v>0</v>
      </c>
      <c r="AW1567">
        <v>2</v>
      </c>
      <c r="AX1567">
        <v>69736140</v>
      </c>
      <c r="AY1567">
        <v>1</v>
      </c>
      <c r="AZ1567">
        <v>0</v>
      </c>
      <c r="BA1567">
        <v>1606</v>
      </c>
      <c r="BB1567">
        <v>3</v>
      </c>
      <c r="BC1567">
        <v>0</v>
      </c>
      <c r="BD1567">
        <v>0</v>
      </c>
      <c r="BE1567">
        <v>0</v>
      </c>
      <c r="BF1567">
        <v>0</v>
      </c>
      <c r="BG1567">
        <v>0</v>
      </c>
      <c r="BH1567">
        <v>0</v>
      </c>
      <c r="BI1567">
        <v>0</v>
      </c>
      <c r="BJ1567">
        <v>0</v>
      </c>
      <c r="BK1567">
        <v>0</v>
      </c>
      <c r="BL1567">
        <v>0</v>
      </c>
      <c r="BM1567">
        <v>0</v>
      </c>
      <c r="BN1567">
        <v>0</v>
      </c>
      <c r="BO1567">
        <v>0</v>
      </c>
      <c r="BP1567">
        <v>0</v>
      </c>
      <c r="BQ1567">
        <v>0</v>
      </c>
      <c r="BR1567">
        <v>0</v>
      </c>
      <c r="BS1567">
        <v>0</v>
      </c>
      <c r="BT1567">
        <v>0</v>
      </c>
      <c r="BU1567">
        <v>0</v>
      </c>
      <c r="BV1567">
        <v>0</v>
      </c>
      <c r="BW1567">
        <v>0</v>
      </c>
      <c r="CV1567">
        <v>0</v>
      </c>
      <c r="CW1567">
        <v>0</v>
      </c>
      <c r="CX1567">
        <f>ROUND(Y1567*Source!I1834,9)</f>
        <v>0</v>
      </c>
      <c r="CY1567">
        <f>AA1567</f>
        <v>1391.4</v>
      </c>
      <c r="CZ1567">
        <f>AE1567</f>
        <v>1391.4</v>
      </c>
      <c r="DA1567">
        <f>AI1567</f>
        <v>1</v>
      </c>
      <c r="DB1567">
        <f t="shared" si="734"/>
        <v>402.11</v>
      </c>
      <c r="DC1567">
        <f t="shared" si="735"/>
        <v>0</v>
      </c>
      <c r="DD1567" t="s">
        <v>3</v>
      </c>
      <c r="DE1567" t="s">
        <v>3</v>
      </c>
      <c r="DF1567">
        <f t="shared" si="740"/>
        <v>0</v>
      </c>
      <c r="DG1567">
        <f t="shared" si="738"/>
        <v>0</v>
      </c>
      <c r="DH1567">
        <f t="shared" si="739"/>
        <v>0</v>
      </c>
      <c r="DI1567">
        <f t="shared" si="737"/>
        <v>0</v>
      </c>
      <c r="DJ1567">
        <f>DF1567</f>
        <v>0</v>
      </c>
      <c r="DK1567">
        <v>0</v>
      </c>
      <c r="DL1567" t="s">
        <v>3</v>
      </c>
      <c r="DM1567">
        <v>0</v>
      </c>
      <c r="DN1567" t="s">
        <v>3</v>
      </c>
      <c r="DO1567">
        <v>0</v>
      </c>
    </row>
    <row r="1568" spans="1:119" x14ac:dyDescent="0.2">
      <c r="A1568">
        <f>ROW(Source!A1834)</f>
        <v>1834</v>
      </c>
      <c r="B1568">
        <v>69726971</v>
      </c>
      <c r="C1568">
        <v>69736121</v>
      </c>
      <c r="D1568">
        <v>27372117</v>
      </c>
      <c r="E1568">
        <v>1</v>
      </c>
      <c r="F1568">
        <v>1</v>
      </c>
      <c r="G1568">
        <v>1</v>
      </c>
      <c r="H1568">
        <v>3</v>
      </c>
      <c r="I1568" t="s">
        <v>419</v>
      </c>
      <c r="J1568" t="s">
        <v>421</v>
      </c>
      <c r="K1568" t="s">
        <v>420</v>
      </c>
      <c r="L1568">
        <v>1348</v>
      </c>
      <c r="N1568">
        <v>1009</v>
      </c>
      <c r="O1568" t="s">
        <v>78</v>
      </c>
      <c r="P1568" t="s">
        <v>78</v>
      </c>
      <c r="Q1568">
        <v>1000</v>
      </c>
      <c r="W1568">
        <v>0</v>
      </c>
      <c r="X1568">
        <v>353463573</v>
      </c>
      <c r="Y1568">
        <f t="shared" si="733"/>
        <v>5.7000000000000002E-2</v>
      </c>
      <c r="AA1568">
        <v>1534.65</v>
      </c>
      <c r="AB1568">
        <v>0</v>
      </c>
      <c r="AC1568">
        <v>0</v>
      </c>
      <c r="AD1568">
        <v>0</v>
      </c>
      <c r="AE1568">
        <v>1534.65</v>
      </c>
      <c r="AF1568">
        <v>0</v>
      </c>
      <c r="AG1568">
        <v>0</v>
      </c>
      <c r="AH1568">
        <v>0</v>
      </c>
      <c r="AI1568">
        <v>1</v>
      </c>
      <c r="AJ1568">
        <v>1</v>
      </c>
      <c r="AK1568">
        <v>1</v>
      </c>
      <c r="AL1568">
        <v>1</v>
      </c>
      <c r="AM1568">
        <v>0</v>
      </c>
      <c r="AN1568">
        <v>0</v>
      </c>
      <c r="AO1568">
        <v>0</v>
      </c>
      <c r="AP1568">
        <v>1</v>
      </c>
      <c r="AQ1568">
        <v>0</v>
      </c>
      <c r="AR1568">
        <v>0</v>
      </c>
      <c r="AS1568" t="s">
        <v>3</v>
      </c>
      <c r="AT1568">
        <v>5.7000000000000002E-2</v>
      </c>
      <c r="AU1568" t="s">
        <v>3</v>
      </c>
      <c r="AV1568">
        <v>0</v>
      </c>
      <c r="AW1568">
        <v>2</v>
      </c>
      <c r="AX1568">
        <v>69736141</v>
      </c>
      <c r="AY1568">
        <v>1</v>
      </c>
      <c r="AZ1568">
        <v>0</v>
      </c>
      <c r="BA1568">
        <v>1607</v>
      </c>
      <c r="BB1568">
        <v>3</v>
      </c>
      <c r="BC1568">
        <v>0</v>
      </c>
      <c r="BD1568">
        <v>0</v>
      </c>
      <c r="BE1568">
        <v>0</v>
      </c>
      <c r="BF1568">
        <v>0</v>
      </c>
      <c r="BG1568">
        <v>0</v>
      </c>
      <c r="BH1568">
        <v>0</v>
      </c>
      <c r="BI1568">
        <v>0</v>
      </c>
      <c r="BJ1568">
        <v>0</v>
      </c>
      <c r="BK1568">
        <v>0</v>
      </c>
      <c r="BL1568">
        <v>0</v>
      </c>
      <c r="BM1568">
        <v>0</v>
      </c>
      <c r="BN1568">
        <v>0</v>
      </c>
      <c r="BO1568">
        <v>0</v>
      </c>
      <c r="BP1568">
        <v>0</v>
      </c>
      <c r="BQ1568">
        <v>0</v>
      </c>
      <c r="BR1568">
        <v>0</v>
      </c>
      <c r="BS1568">
        <v>0</v>
      </c>
      <c r="BT1568">
        <v>0</v>
      </c>
      <c r="BU1568">
        <v>0</v>
      </c>
      <c r="BV1568">
        <v>0</v>
      </c>
      <c r="BW1568">
        <v>0</v>
      </c>
      <c r="CV1568">
        <v>0</v>
      </c>
      <c r="CW1568">
        <v>0</v>
      </c>
      <c r="CX1568">
        <f>ROUND(Y1568*Source!I1834,9)</f>
        <v>0</v>
      </c>
      <c r="CY1568">
        <f>AA1568</f>
        <v>1534.65</v>
      </c>
      <c r="CZ1568">
        <f>AE1568</f>
        <v>1534.65</v>
      </c>
      <c r="DA1568">
        <f>AI1568</f>
        <v>1</v>
      </c>
      <c r="DB1568">
        <f t="shared" si="734"/>
        <v>87.48</v>
      </c>
      <c r="DC1568">
        <f t="shared" si="735"/>
        <v>0</v>
      </c>
      <c r="DD1568" t="s">
        <v>3</v>
      </c>
      <c r="DE1568" t="s">
        <v>3</v>
      </c>
      <c r="DF1568">
        <f t="shared" si="740"/>
        <v>0</v>
      </c>
      <c r="DG1568">
        <f t="shared" si="738"/>
        <v>0</v>
      </c>
      <c r="DH1568">
        <f t="shared" si="739"/>
        <v>0</v>
      </c>
      <c r="DI1568">
        <f t="shared" si="737"/>
        <v>0</v>
      </c>
      <c r="DJ1568">
        <f>DF1568</f>
        <v>0</v>
      </c>
      <c r="DK1568">
        <v>0</v>
      </c>
      <c r="DL1568" t="s">
        <v>3</v>
      </c>
      <c r="DM1568">
        <v>0</v>
      </c>
      <c r="DN1568" t="s">
        <v>3</v>
      </c>
      <c r="DO1568">
        <v>0</v>
      </c>
    </row>
    <row r="1569" spans="1:119" x14ac:dyDescent="0.2">
      <c r="A1569">
        <f>ROW(Source!A1834)</f>
        <v>1834</v>
      </c>
      <c r="B1569">
        <v>69726971</v>
      </c>
      <c r="C1569">
        <v>69736121</v>
      </c>
      <c r="D1569">
        <v>27373116</v>
      </c>
      <c r="E1569">
        <v>1</v>
      </c>
      <c r="F1569">
        <v>1</v>
      </c>
      <c r="G1569">
        <v>1</v>
      </c>
      <c r="H1569">
        <v>3</v>
      </c>
      <c r="I1569" t="s">
        <v>423</v>
      </c>
      <c r="J1569" t="s">
        <v>425</v>
      </c>
      <c r="K1569" t="s">
        <v>424</v>
      </c>
      <c r="L1569">
        <v>1327</v>
      </c>
      <c r="N1569">
        <v>1005</v>
      </c>
      <c r="O1569" t="s">
        <v>56</v>
      </c>
      <c r="P1569" t="s">
        <v>56</v>
      </c>
      <c r="Q1569">
        <v>1</v>
      </c>
      <c r="W1569">
        <v>0</v>
      </c>
      <c r="X1569">
        <v>1049001139</v>
      </c>
      <c r="Y1569">
        <f t="shared" si="733"/>
        <v>116</v>
      </c>
      <c r="AA1569">
        <v>5.29</v>
      </c>
      <c r="AB1569">
        <v>0</v>
      </c>
      <c r="AC1569">
        <v>0</v>
      </c>
      <c r="AD1569">
        <v>0</v>
      </c>
      <c r="AE1569">
        <v>5.29</v>
      </c>
      <c r="AF1569">
        <v>0</v>
      </c>
      <c r="AG1569">
        <v>0</v>
      </c>
      <c r="AH1569">
        <v>0</v>
      </c>
      <c r="AI1569">
        <v>1</v>
      </c>
      <c r="AJ1569">
        <v>1</v>
      </c>
      <c r="AK1569">
        <v>1</v>
      </c>
      <c r="AL1569">
        <v>1</v>
      </c>
      <c r="AM1569">
        <v>0</v>
      </c>
      <c r="AN1569">
        <v>0</v>
      </c>
      <c r="AO1569">
        <v>0</v>
      </c>
      <c r="AP1569">
        <v>1</v>
      </c>
      <c r="AQ1569">
        <v>0</v>
      </c>
      <c r="AR1569">
        <v>0</v>
      </c>
      <c r="AS1569" t="s">
        <v>3</v>
      </c>
      <c r="AT1569">
        <v>116</v>
      </c>
      <c r="AU1569" t="s">
        <v>3</v>
      </c>
      <c r="AV1569">
        <v>0</v>
      </c>
      <c r="AW1569">
        <v>2</v>
      </c>
      <c r="AX1569">
        <v>69736142</v>
      </c>
      <c r="AY1569">
        <v>1</v>
      </c>
      <c r="AZ1569">
        <v>0</v>
      </c>
      <c r="BA1569">
        <v>1608</v>
      </c>
      <c r="BB1569">
        <v>3</v>
      </c>
      <c r="BC1569">
        <v>0</v>
      </c>
      <c r="BD1569">
        <v>0</v>
      </c>
      <c r="BE1569">
        <v>0</v>
      </c>
      <c r="BF1569">
        <v>0</v>
      </c>
      <c r="BG1569">
        <v>0</v>
      </c>
      <c r="BH1569">
        <v>0</v>
      </c>
      <c r="BI1569">
        <v>0</v>
      </c>
      <c r="BJ1569">
        <v>0</v>
      </c>
      <c r="BK1569">
        <v>0</v>
      </c>
      <c r="BL1569">
        <v>0</v>
      </c>
      <c r="BM1569">
        <v>0</v>
      </c>
      <c r="BN1569">
        <v>0</v>
      </c>
      <c r="BO1569">
        <v>0</v>
      </c>
      <c r="BP1569">
        <v>0</v>
      </c>
      <c r="BQ1569">
        <v>0</v>
      </c>
      <c r="BR1569">
        <v>0</v>
      </c>
      <c r="BS1569">
        <v>0</v>
      </c>
      <c r="BT1569">
        <v>0</v>
      </c>
      <c r="BU1569">
        <v>0</v>
      </c>
      <c r="BV1569">
        <v>0</v>
      </c>
      <c r="BW1569">
        <v>0</v>
      </c>
      <c r="CV1569">
        <v>0</v>
      </c>
      <c r="CW1569">
        <v>0</v>
      </c>
      <c r="CX1569">
        <f>ROUND(Y1569*Source!I1834,9)</f>
        <v>0</v>
      </c>
      <c r="CY1569">
        <f>AA1569</f>
        <v>5.29</v>
      </c>
      <c r="CZ1569">
        <f>AE1569</f>
        <v>5.29</v>
      </c>
      <c r="DA1569">
        <f>AI1569</f>
        <v>1</v>
      </c>
      <c r="DB1569">
        <f t="shared" si="734"/>
        <v>613.64</v>
      </c>
      <c r="DC1569">
        <f t="shared" si="735"/>
        <v>0</v>
      </c>
      <c r="DD1569" t="s">
        <v>3</v>
      </c>
      <c r="DE1569" t="s">
        <v>3</v>
      </c>
      <c r="DF1569">
        <f t="shared" si="740"/>
        <v>0</v>
      </c>
      <c r="DG1569">
        <f t="shared" si="738"/>
        <v>0</v>
      </c>
      <c r="DH1569">
        <f t="shared" si="739"/>
        <v>0</v>
      </c>
      <c r="DI1569">
        <f t="shared" si="737"/>
        <v>0</v>
      </c>
      <c r="DJ1569">
        <f>DF1569</f>
        <v>0</v>
      </c>
      <c r="DK1569">
        <v>0</v>
      </c>
      <c r="DL1569" t="s">
        <v>3</v>
      </c>
      <c r="DM1569">
        <v>0</v>
      </c>
      <c r="DN1569" t="s">
        <v>3</v>
      </c>
      <c r="DO1569">
        <v>0</v>
      </c>
    </row>
    <row r="1570" spans="1:119" x14ac:dyDescent="0.2">
      <c r="A1570">
        <f>ROW(Source!A1834)</f>
        <v>1834</v>
      </c>
      <c r="B1570">
        <v>69726971</v>
      </c>
      <c r="C1570">
        <v>69736121</v>
      </c>
      <c r="D1570">
        <v>27371032</v>
      </c>
      <c r="E1570">
        <v>1</v>
      </c>
      <c r="F1570">
        <v>1</v>
      </c>
      <c r="G1570">
        <v>1</v>
      </c>
      <c r="H1570">
        <v>3</v>
      </c>
      <c r="I1570" t="s">
        <v>428</v>
      </c>
      <c r="J1570" t="s">
        <v>430</v>
      </c>
      <c r="K1570" t="s">
        <v>429</v>
      </c>
      <c r="L1570">
        <v>1348</v>
      </c>
      <c r="N1570">
        <v>1009</v>
      </c>
      <c r="O1570" t="s">
        <v>78</v>
      </c>
      <c r="P1570" t="s">
        <v>78</v>
      </c>
      <c r="Q1570">
        <v>1000</v>
      </c>
      <c r="W1570">
        <v>0</v>
      </c>
      <c r="X1570">
        <v>-1245202389</v>
      </c>
      <c r="Y1570">
        <f t="shared" si="733"/>
        <v>9.5000000000000001E-2</v>
      </c>
      <c r="AA1570">
        <v>5646.9</v>
      </c>
      <c r="AB1570">
        <v>0</v>
      </c>
      <c r="AC1570">
        <v>0</v>
      </c>
      <c r="AD1570">
        <v>0</v>
      </c>
      <c r="AE1570">
        <v>5646.9</v>
      </c>
      <c r="AF1570">
        <v>0</v>
      </c>
      <c r="AG1570">
        <v>0</v>
      </c>
      <c r="AH1570">
        <v>0</v>
      </c>
      <c r="AI1570">
        <v>1</v>
      </c>
      <c r="AJ1570">
        <v>1</v>
      </c>
      <c r="AK1570">
        <v>1</v>
      </c>
      <c r="AL1570">
        <v>1</v>
      </c>
      <c r="AM1570">
        <v>0</v>
      </c>
      <c r="AN1570">
        <v>0</v>
      </c>
      <c r="AO1570">
        <v>0</v>
      </c>
      <c r="AP1570">
        <v>1</v>
      </c>
      <c r="AQ1570">
        <v>0</v>
      </c>
      <c r="AR1570">
        <v>0</v>
      </c>
      <c r="AS1570" t="s">
        <v>3</v>
      </c>
      <c r="AT1570">
        <v>9.5000000000000001E-2</v>
      </c>
      <c r="AU1570" t="s">
        <v>3</v>
      </c>
      <c r="AV1570">
        <v>0</v>
      </c>
      <c r="AW1570">
        <v>2</v>
      </c>
      <c r="AX1570">
        <v>69736143</v>
      </c>
      <c r="AY1570">
        <v>1</v>
      </c>
      <c r="AZ1570">
        <v>0</v>
      </c>
      <c r="BA1570">
        <v>1609</v>
      </c>
      <c r="BB1570">
        <v>3</v>
      </c>
      <c r="BC1570">
        <v>0</v>
      </c>
      <c r="BD1570">
        <v>0</v>
      </c>
      <c r="BE1570">
        <v>0</v>
      </c>
      <c r="BF1570">
        <v>0</v>
      </c>
      <c r="BG1570">
        <v>0</v>
      </c>
      <c r="BH1570">
        <v>0</v>
      </c>
      <c r="BI1570">
        <v>0</v>
      </c>
      <c r="BJ1570">
        <v>0</v>
      </c>
      <c r="BK1570">
        <v>0</v>
      </c>
      <c r="BL1570">
        <v>0</v>
      </c>
      <c r="BM1570">
        <v>0</v>
      </c>
      <c r="BN1570">
        <v>0</v>
      </c>
      <c r="BO1570">
        <v>0</v>
      </c>
      <c r="BP1570">
        <v>0</v>
      </c>
      <c r="BQ1570">
        <v>0</v>
      </c>
      <c r="BR1570">
        <v>0</v>
      </c>
      <c r="BS1570">
        <v>0</v>
      </c>
      <c r="BT1570">
        <v>0</v>
      </c>
      <c r="BU1570">
        <v>0</v>
      </c>
      <c r="BV1570">
        <v>0</v>
      </c>
      <c r="BW1570">
        <v>0</v>
      </c>
      <c r="CV1570">
        <v>0</v>
      </c>
      <c r="CW1570">
        <v>0</v>
      </c>
      <c r="CX1570">
        <f>ROUND(Y1570*Source!I1834,9)</f>
        <v>0</v>
      </c>
      <c r="CY1570">
        <f>AA1570</f>
        <v>5646.9</v>
      </c>
      <c r="CZ1570">
        <f>AE1570</f>
        <v>5646.9</v>
      </c>
      <c r="DA1570">
        <f>AI1570</f>
        <v>1</v>
      </c>
      <c r="DB1570">
        <f t="shared" si="734"/>
        <v>536.46</v>
      </c>
      <c r="DC1570">
        <f t="shared" si="735"/>
        <v>0</v>
      </c>
      <c r="DD1570" t="s">
        <v>3</v>
      </c>
      <c r="DE1570" t="s">
        <v>3</v>
      </c>
      <c r="DF1570">
        <f t="shared" si="740"/>
        <v>0</v>
      </c>
      <c r="DG1570">
        <f t="shared" si="738"/>
        <v>0</v>
      </c>
      <c r="DH1570">
        <f t="shared" si="739"/>
        <v>0</v>
      </c>
      <c r="DI1570">
        <f t="shared" si="737"/>
        <v>0</v>
      </c>
      <c r="DJ1570">
        <f>DF1570</f>
        <v>0</v>
      </c>
      <c r="DK1570">
        <v>0</v>
      </c>
      <c r="DL1570" t="s">
        <v>3</v>
      </c>
      <c r="DM1570">
        <v>0</v>
      </c>
      <c r="DN1570" t="s">
        <v>3</v>
      </c>
      <c r="DO1570">
        <v>0</v>
      </c>
    </row>
    <row r="1571" spans="1:119" x14ac:dyDescent="0.2">
      <c r="A1571">
        <f>ROW(Source!A1834)</f>
        <v>1834</v>
      </c>
      <c r="B1571">
        <v>69726971</v>
      </c>
      <c r="C1571">
        <v>69736121</v>
      </c>
      <c r="D1571">
        <v>27371543</v>
      </c>
      <c r="E1571">
        <v>1</v>
      </c>
      <c r="F1571">
        <v>1</v>
      </c>
      <c r="G1571">
        <v>1</v>
      </c>
      <c r="H1571">
        <v>3</v>
      </c>
      <c r="I1571" t="s">
        <v>66</v>
      </c>
      <c r="J1571" t="s">
        <v>69</v>
      </c>
      <c r="K1571" t="s">
        <v>67</v>
      </c>
      <c r="L1571">
        <v>1346</v>
      </c>
      <c r="N1571">
        <v>1009</v>
      </c>
      <c r="O1571" t="s">
        <v>68</v>
      </c>
      <c r="P1571" t="s">
        <v>68</v>
      </c>
      <c r="Q1571">
        <v>1</v>
      </c>
      <c r="W1571">
        <v>0</v>
      </c>
      <c r="X1571">
        <v>-386994921</v>
      </c>
      <c r="Y1571">
        <f t="shared" si="733"/>
        <v>0.5</v>
      </c>
      <c r="AA1571">
        <v>1.82</v>
      </c>
      <c r="AB1571">
        <v>0</v>
      </c>
      <c r="AC1571">
        <v>0</v>
      </c>
      <c r="AD1571">
        <v>0</v>
      </c>
      <c r="AE1571">
        <v>1.82</v>
      </c>
      <c r="AF1571">
        <v>0</v>
      </c>
      <c r="AG1571">
        <v>0</v>
      </c>
      <c r="AH1571">
        <v>0</v>
      </c>
      <c r="AI1571">
        <v>1</v>
      </c>
      <c r="AJ1571">
        <v>1</v>
      </c>
      <c r="AK1571">
        <v>1</v>
      </c>
      <c r="AL1571">
        <v>1</v>
      </c>
      <c r="AM1571">
        <v>0</v>
      </c>
      <c r="AN1571">
        <v>0</v>
      </c>
      <c r="AO1571">
        <v>0</v>
      </c>
      <c r="AP1571">
        <v>1</v>
      </c>
      <c r="AQ1571">
        <v>0</v>
      </c>
      <c r="AR1571">
        <v>0</v>
      </c>
      <c r="AS1571" t="s">
        <v>3</v>
      </c>
      <c r="AT1571">
        <v>0.5</v>
      </c>
      <c r="AU1571" t="s">
        <v>3</v>
      </c>
      <c r="AV1571">
        <v>0</v>
      </c>
      <c r="AW1571">
        <v>2</v>
      </c>
      <c r="AX1571">
        <v>69736144</v>
      </c>
      <c r="AY1571">
        <v>1</v>
      </c>
      <c r="AZ1571">
        <v>0</v>
      </c>
      <c r="BA1571">
        <v>1610</v>
      </c>
      <c r="BB1571">
        <v>3</v>
      </c>
      <c r="BC1571">
        <v>0</v>
      </c>
      <c r="BD1571">
        <v>0</v>
      </c>
      <c r="BE1571">
        <v>0</v>
      </c>
      <c r="BF1571">
        <v>0</v>
      </c>
      <c r="BG1571">
        <v>0</v>
      </c>
      <c r="BH1571">
        <v>0</v>
      </c>
      <c r="BI1571">
        <v>0</v>
      </c>
      <c r="BJ1571">
        <v>0</v>
      </c>
      <c r="BK1571">
        <v>0</v>
      </c>
      <c r="BL1571">
        <v>0</v>
      </c>
      <c r="BM1571">
        <v>0</v>
      </c>
      <c r="BN1571">
        <v>0</v>
      </c>
      <c r="BO1571">
        <v>0</v>
      </c>
      <c r="BP1571">
        <v>0</v>
      </c>
      <c r="BQ1571">
        <v>0</v>
      </c>
      <c r="BR1571">
        <v>0</v>
      </c>
      <c r="BS1571">
        <v>0</v>
      </c>
      <c r="BT1571">
        <v>0</v>
      </c>
      <c r="BU1571">
        <v>0</v>
      </c>
      <c r="BV1571">
        <v>0</v>
      </c>
      <c r="BW1571">
        <v>0</v>
      </c>
      <c r="CV1571">
        <v>0</v>
      </c>
      <c r="CW1571">
        <v>0</v>
      </c>
      <c r="CX1571">
        <f>ROUND(Y1571*Source!I1834,9)</f>
        <v>0</v>
      </c>
      <c r="CY1571">
        <f>AA1571</f>
        <v>1.82</v>
      </c>
      <c r="CZ1571">
        <f>AE1571</f>
        <v>1.82</v>
      </c>
      <c r="DA1571">
        <f>AI1571</f>
        <v>1</v>
      </c>
      <c r="DB1571">
        <f t="shared" si="734"/>
        <v>0.91</v>
      </c>
      <c r="DC1571">
        <f t="shared" si="735"/>
        <v>0</v>
      </c>
      <c r="DD1571" t="s">
        <v>3</v>
      </c>
      <c r="DE1571" t="s">
        <v>3</v>
      </c>
      <c r="DF1571">
        <f t="shared" si="740"/>
        <v>0</v>
      </c>
      <c r="DG1571">
        <f t="shared" si="738"/>
        <v>0</v>
      </c>
      <c r="DH1571">
        <f t="shared" si="739"/>
        <v>0</v>
      </c>
      <c r="DI1571">
        <f t="shared" si="737"/>
        <v>0</v>
      </c>
      <c r="DJ1571">
        <f>DF1571</f>
        <v>0</v>
      </c>
      <c r="DK1571">
        <v>0</v>
      </c>
      <c r="DL1571" t="s">
        <v>3</v>
      </c>
      <c r="DM1571">
        <v>0</v>
      </c>
      <c r="DN1571" t="s">
        <v>3</v>
      </c>
      <c r="DO1571">
        <v>0</v>
      </c>
    </row>
    <row r="1572" spans="1:119" x14ac:dyDescent="0.2">
      <c r="A1572">
        <f>ROW(Source!A1835)</f>
        <v>1835</v>
      </c>
      <c r="B1572">
        <v>69726884</v>
      </c>
      <c r="C1572">
        <v>69736121</v>
      </c>
      <c r="D1572">
        <v>27501160</v>
      </c>
      <c r="E1572">
        <v>1</v>
      </c>
      <c r="F1572">
        <v>1</v>
      </c>
      <c r="G1572">
        <v>1</v>
      </c>
      <c r="H1572">
        <v>1</v>
      </c>
      <c r="I1572" t="s">
        <v>1038</v>
      </c>
      <c r="J1572" t="s">
        <v>3</v>
      </c>
      <c r="K1572" t="s">
        <v>1039</v>
      </c>
      <c r="L1572">
        <v>1369</v>
      </c>
      <c r="N1572">
        <v>1013</v>
      </c>
      <c r="O1572" t="s">
        <v>974</v>
      </c>
      <c r="P1572" t="s">
        <v>974</v>
      </c>
      <c r="Q1572">
        <v>1</v>
      </c>
      <c r="W1572">
        <v>0</v>
      </c>
      <c r="X1572">
        <v>-772101396</v>
      </c>
      <c r="Y1572">
        <f t="shared" si="733"/>
        <v>46.18</v>
      </c>
      <c r="AA1572">
        <v>0</v>
      </c>
      <c r="AB1572">
        <v>0</v>
      </c>
      <c r="AC1572">
        <v>0</v>
      </c>
      <c r="AD1572">
        <v>288.33999999999997</v>
      </c>
      <c r="AE1572">
        <v>0</v>
      </c>
      <c r="AF1572">
        <v>0</v>
      </c>
      <c r="AG1572">
        <v>0</v>
      </c>
      <c r="AH1572">
        <v>11.37</v>
      </c>
      <c r="AI1572">
        <v>1</v>
      </c>
      <c r="AJ1572">
        <v>1</v>
      </c>
      <c r="AK1572">
        <v>1</v>
      </c>
      <c r="AL1572">
        <v>25.36</v>
      </c>
      <c r="AM1572">
        <v>5</v>
      </c>
      <c r="AN1572">
        <v>0</v>
      </c>
      <c r="AO1572">
        <v>1</v>
      </c>
      <c r="AP1572">
        <v>0</v>
      </c>
      <c r="AQ1572">
        <v>0</v>
      </c>
      <c r="AR1572">
        <v>0</v>
      </c>
      <c r="AS1572" t="s">
        <v>3</v>
      </c>
      <c r="AT1572">
        <v>46.18</v>
      </c>
      <c r="AU1572" t="s">
        <v>3</v>
      </c>
      <c r="AV1572">
        <v>1</v>
      </c>
      <c r="AW1572">
        <v>2</v>
      </c>
      <c r="AX1572">
        <v>69736133</v>
      </c>
      <c r="AY1572">
        <v>1</v>
      </c>
      <c r="AZ1572">
        <v>0</v>
      </c>
      <c r="BA1572">
        <v>1612</v>
      </c>
      <c r="BB1572">
        <v>0</v>
      </c>
      <c r="BC1572">
        <v>0</v>
      </c>
      <c r="BD1572">
        <v>0</v>
      </c>
      <c r="BE1572">
        <v>0</v>
      </c>
      <c r="BF1572">
        <v>0</v>
      </c>
      <c r="BG1572">
        <v>0</v>
      </c>
      <c r="BH1572">
        <v>0</v>
      </c>
      <c r="BI1572">
        <v>0</v>
      </c>
      <c r="BJ1572">
        <v>0</v>
      </c>
      <c r="BK1572">
        <v>0</v>
      </c>
      <c r="BL1572">
        <v>0</v>
      </c>
      <c r="BM1572">
        <v>0</v>
      </c>
      <c r="BN1572">
        <v>0</v>
      </c>
      <c r="BO1572">
        <v>0</v>
      </c>
      <c r="BP1572">
        <v>0</v>
      </c>
      <c r="BQ1572">
        <v>0</v>
      </c>
      <c r="BR1572">
        <v>0</v>
      </c>
      <c r="BS1572">
        <v>0</v>
      </c>
      <c r="BT1572">
        <v>0</v>
      </c>
      <c r="BU1572">
        <v>0</v>
      </c>
      <c r="BV1572">
        <v>0</v>
      </c>
      <c r="BW1572">
        <v>0</v>
      </c>
      <c r="CU1572">
        <f>ROUND(AT1572*Source!I1835*AH1572*AL1572,0)</f>
        <v>0</v>
      </c>
      <c r="CV1572">
        <f>ROUND(Y1572*Source!I1835,9)</f>
        <v>0</v>
      </c>
      <c r="CW1572">
        <v>0</v>
      </c>
      <c r="CX1572">
        <f>ROUND(Y1572*Source!I1835,9)</f>
        <v>0</v>
      </c>
      <c r="CY1572">
        <f>AD1572</f>
        <v>288.33999999999997</v>
      </c>
      <c r="CZ1572">
        <f>AH1572</f>
        <v>11.37</v>
      </c>
      <c r="DA1572">
        <f>AL1572</f>
        <v>25.36</v>
      </c>
      <c r="DB1572">
        <f t="shared" si="734"/>
        <v>525.07000000000005</v>
      </c>
      <c r="DC1572">
        <f t="shared" si="735"/>
        <v>0</v>
      </c>
      <c r="DD1572" t="s">
        <v>3</v>
      </c>
      <c r="DE1572" t="s">
        <v>3</v>
      </c>
      <c r="DF1572">
        <f t="shared" si="740"/>
        <v>0</v>
      </c>
      <c r="DG1572">
        <f t="shared" si="738"/>
        <v>0</v>
      </c>
      <c r="DH1572">
        <f t="shared" si="739"/>
        <v>0</v>
      </c>
      <c r="DI1572">
        <f>ROUND(ROUND(AH1572*AL1572,0)*CX1572,0)</f>
        <v>0</v>
      </c>
      <c r="DJ1572">
        <f>DI1572</f>
        <v>0</v>
      </c>
      <c r="DK1572">
        <v>0</v>
      </c>
      <c r="DL1572" t="s">
        <v>3</v>
      </c>
      <c r="DM1572">
        <v>0</v>
      </c>
      <c r="DN1572" t="s">
        <v>3</v>
      </c>
      <c r="DO1572">
        <v>0</v>
      </c>
    </row>
    <row r="1573" spans="1:119" x14ac:dyDescent="0.2">
      <c r="A1573">
        <f>ROW(Source!A1835)</f>
        <v>1835</v>
      </c>
      <c r="B1573">
        <v>69726884</v>
      </c>
      <c r="C1573">
        <v>69736121</v>
      </c>
      <c r="D1573">
        <v>121548</v>
      </c>
      <c r="E1573">
        <v>1</v>
      </c>
      <c r="F1573">
        <v>1</v>
      </c>
      <c r="G1573">
        <v>1</v>
      </c>
      <c r="H1573">
        <v>1</v>
      </c>
      <c r="I1573" t="s">
        <v>36</v>
      </c>
      <c r="J1573" t="s">
        <v>3</v>
      </c>
      <c r="K1573" t="s">
        <v>981</v>
      </c>
      <c r="L1573">
        <v>608254</v>
      </c>
      <c r="N1573">
        <v>1013</v>
      </c>
      <c r="O1573" t="s">
        <v>982</v>
      </c>
      <c r="P1573" t="s">
        <v>982</v>
      </c>
      <c r="Q1573">
        <v>1</v>
      </c>
      <c r="W1573">
        <v>0</v>
      </c>
      <c r="X1573">
        <v>-185737400</v>
      </c>
      <c r="Y1573">
        <f t="shared" si="733"/>
        <v>0.39</v>
      </c>
      <c r="AA1573">
        <v>0</v>
      </c>
      <c r="AB1573">
        <v>0</v>
      </c>
      <c r="AC1573">
        <v>0</v>
      </c>
      <c r="AD1573">
        <v>0</v>
      </c>
      <c r="AE1573">
        <v>0</v>
      </c>
      <c r="AF1573">
        <v>0</v>
      </c>
      <c r="AG1573">
        <v>0</v>
      </c>
      <c r="AH1573">
        <v>0</v>
      </c>
      <c r="AI1573">
        <v>1</v>
      </c>
      <c r="AJ1573">
        <v>1</v>
      </c>
      <c r="AK1573">
        <v>19.8</v>
      </c>
      <c r="AL1573">
        <v>1</v>
      </c>
      <c r="AM1573">
        <v>5</v>
      </c>
      <c r="AN1573">
        <v>0</v>
      </c>
      <c r="AO1573">
        <v>1</v>
      </c>
      <c r="AP1573">
        <v>0</v>
      </c>
      <c r="AQ1573">
        <v>0</v>
      </c>
      <c r="AR1573">
        <v>0</v>
      </c>
      <c r="AS1573" t="s">
        <v>3</v>
      </c>
      <c r="AT1573">
        <v>0.39</v>
      </c>
      <c r="AU1573" t="s">
        <v>3</v>
      </c>
      <c r="AV1573">
        <v>2</v>
      </c>
      <c r="AW1573">
        <v>2</v>
      </c>
      <c r="AX1573">
        <v>69736134</v>
      </c>
      <c r="AY1573">
        <v>1</v>
      </c>
      <c r="AZ1573">
        <v>0</v>
      </c>
      <c r="BA1573">
        <v>1613</v>
      </c>
      <c r="BB1573">
        <v>0</v>
      </c>
      <c r="BC1573">
        <v>0</v>
      </c>
      <c r="BD1573">
        <v>0</v>
      </c>
      <c r="BE1573">
        <v>0</v>
      </c>
      <c r="BF1573">
        <v>0</v>
      </c>
      <c r="BG1573">
        <v>0</v>
      </c>
      <c r="BH1573">
        <v>0</v>
      </c>
      <c r="BI1573">
        <v>0</v>
      </c>
      <c r="BJ1573">
        <v>0</v>
      </c>
      <c r="BK1573">
        <v>0</v>
      </c>
      <c r="BL1573">
        <v>0</v>
      </c>
      <c r="BM1573">
        <v>0</v>
      </c>
      <c r="BN1573">
        <v>0</v>
      </c>
      <c r="BO1573">
        <v>0</v>
      </c>
      <c r="BP1573">
        <v>0</v>
      </c>
      <c r="BQ1573">
        <v>0</v>
      </c>
      <c r="BR1573">
        <v>0</v>
      </c>
      <c r="BS1573">
        <v>0</v>
      </c>
      <c r="BT1573">
        <v>0</v>
      </c>
      <c r="BU1573">
        <v>0</v>
      </c>
      <c r="BV1573">
        <v>0</v>
      </c>
      <c r="BW1573">
        <v>0</v>
      </c>
      <c r="CV1573">
        <v>0</v>
      </c>
      <c r="CW1573">
        <v>0</v>
      </c>
      <c r="CX1573">
        <f>ROUND(Y1573*Source!I1835,9)</f>
        <v>0</v>
      </c>
      <c r="CY1573">
        <f>AD1573</f>
        <v>0</v>
      </c>
      <c r="CZ1573">
        <f>AH1573</f>
        <v>0</v>
      </c>
      <c r="DA1573">
        <f>AL1573</f>
        <v>1</v>
      </c>
      <c r="DB1573">
        <f t="shared" si="734"/>
        <v>0</v>
      </c>
      <c r="DC1573">
        <f t="shared" si="735"/>
        <v>0</v>
      </c>
      <c r="DD1573" t="s">
        <v>3</v>
      </c>
      <c r="DE1573" t="s">
        <v>3</v>
      </c>
      <c r="DF1573">
        <f t="shared" si="740"/>
        <v>0</v>
      </c>
      <c r="DG1573">
        <f t="shared" si="738"/>
        <v>0</v>
      </c>
      <c r="DH1573">
        <f>ROUND(ROUND(AG1573*AK1573,0)*CX1573,0)</f>
        <v>0</v>
      </c>
      <c r="DI1573">
        <f t="shared" ref="DI1573:DI1592" si="741">ROUND(ROUND(AH1573,0)*CX1573,0)</f>
        <v>0</v>
      </c>
      <c r="DJ1573">
        <f>DI1573</f>
        <v>0</v>
      </c>
      <c r="DK1573">
        <v>0</v>
      </c>
      <c r="DL1573" t="s">
        <v>3</v>
      </c>
      <c r="DM1573">
        <v>0</v>
      </c>
      <c r="DN1573" t="s">
        <v>3</v>
      </c>
      <c r="DO1573">
        <v>0</v>
      </c>
    </row>
    <row r="1574" spans="1:119" x14ac:dyDescent="0.2">
      <c r="A1574">
        <f>ROW(Source!A1835)</f>
        <v>1835</v>
      </c>
      <c r="B1574">
        <v>69726884</v>
      </c>
      <c r="C1574">
        <v>69736121</v>
      </c>
      <c r="D1574">
        <v>27439630</v>
      </c>
      <c r="E1574">
        <v>1</v>
      </c>
      <c r="F1574">
        <v>1</v>
      </c>
      <c r="G1574">
        <v>1</v>
      </c>
      <c r="H1574">
        <v>2</v>
      </c>
      <c r="I1574" t="s">
        <v>986</v>
      </c>
      <c r="J1574" t="s">
        <v>987</v>
      </c>
      <c r="K1574" t="s">
        <v>988</v>
      </c>
      <c r="L1574">
        <v>1368</v>
      </c>
      <c r="N1574">
        <v>1011</v>
      </c>
      <c r="O1574" t="s">
        <v>978</v>
      </c>
      <c r="P1574" t="s">
        <v>978</v>
      </c>
      <c r="Q1574">
        <v>1</v>
      </c>
      <c r="W1574">
        <v>0</v>
      </c>
      <c r="X1574">
        <v>-72110300</v>
      </c>
      <c r="Y1574">
        <f t="shared" si="733"/>
        <v>0.39</v>
      </c>
      <c r="AA1574">
        <v>0</v>
      </c>
      <c r="AB1574">
        <v>245.16</v>
      </c>
      <c r="AC1574">
        <v>269.48</v>
      </c>
      <c r="AD1574">
        <v>0</v>
      </c>
      <c r="AE1574">
        <v>0</v>
      </c>
      <c r="AF1574">
        <v>31.27</v>
      </c>
      <c r="AG1574">
        <v>13.61</v>
      </c>
      <c r="AH1574">
        <v>0</v>
      </c>
      <c r="AI1574">
        <v>1</v>
      </c>
      <c r="AJ1574">
        <v>7.84</v>
      </c>
      <c r="AK1574">
        <v>19.8</v>
      </c>
      <c r="AL1574">
        <v>1</v>
      </c>
      <c r="AM1574">
        <v>5</v>
      </c>
      <c r="AN1574">
        <v>0</v>
      </c>
      <c r="AO1574">
        <v>1</v>
      </c>
      <c r="AP1574">
        <v>0</v>
      </c>
      <c r="AQ1574">
        <v>0</v>
      </c>
      <c r="AR1574">
        <v>0</v>
      </c>
      <c r="AS1574" t="s">
        <v>3</v>
      </c>
      <c r="AT1574">
        <v>0.39</v>
      </c>
      <c r="AU1574" t="s">
        <v>3</v>
      </c>
      <c r="AV1574">
        <v>0</v>
      </c>
      <c r="AW1574">
        <v>2</v>
      </c>
      <c r="AX1574">
        <v>69736135</v>
      </c>
      <c r="AY1574">
        <v>1</v>
      </c>
      <c r="AZ1574">
        <v>0</v>
      </c>
      <c r="BA1574">
        <v>1614</v>
      </c>
      <c r="BB1574">
        <v>0</v>
      </c>
      <c r="BC1574">
        <v>0</v>
      </c>
      <c r="BD1574">
        <v>0</v>
      </c>
      <c r="BE1574">
        <v>0</v>
      </c>
      <c r="BF1574">
        <v>0</v>
      </c>
      <c r="BG1574">
        <v>0</v>
      </c>
      <c r="BH1574">
        <v>0</v>
      </c>
      <c r="BI1574">
        <v>0</v>
      </c>
      <c r="BJ1574">
        <v>0</v>
      </c>
      <c r="BK1574">
        <v>0</v>
      </c>
      <c r="BL1574">
        <v>0</v>
      </c>
      <c r="BM1574">
        <v>0</v>
      </c>
      <c r="BN1574">
        <v>0</v>
      </c>
      <c r="BO1574">
        <v>0</v>
      </c>
      <c r="BP1574">
        <v>0</v>
      </c>
      <c r="BQ1574">
        <v>0</v>
      </c>
      <c r="BR1574">
        <v>0</v>
      </c>
      <c r="BS1574">
        <v>0</v>
      </c>
      <c r="BT1574">
        <v>0</v>
      </c>
      <c r="BU1574">
        <v>0</v>
      </c>
      <c r="BV1574">
        <v>0</v>
      </c>
      <c r="BW1574">
        <v>0</v>
      </c>
      <c r="CV1574">
        <v>0</v>
      </c>
      <c r="CW1574">
        <f>ROUND(Y1574*Source!I1835*DO1574,9)</f>
        <v>0</v>
      </c>
      <c r="CX1574">
        <f>ROUND(Y1574*Source!I1835,9)</f>
        <v>0</v>
      </c>
      <c r="CY1574">
        <f>AB1574</f>
        <v>245.16</v>
      </c>
      <c r="CZ1574">
        <f>AF1574</f>
        <v>31.27</v>
      </c>
      <c r="DA1574">
        <f>AJ1574</f>
        <v>7.84</v>
      </c>
      <c r="DB1574">
        <f t="shared" si="734"/>
        <v>12.2</v>
      </c>
      <c r="DC1574">
        <f t="shared" si="735"/>
        <v>5.31</v>
      </c>
      <c r="DD1574" t="s">
        <v>3</v>
      </c>
      <c r="DE1574" t="s">
        <v>3</v>
      </c>
      <c r="DF1574">
        <f t="shared" si="740"/>
        <v>0</v>
      </c>
      <c r="DG1574">
        <f>ROUND(ROUND(AF1574*AJ1574,0)*CX1574,0)</f>
        <v>0</v>
      </c>
      <c r="DH1574">
        <f>ROUND(ROUND(AG1574*AK1574,0)*CX1574,0)</f>
        <v>0</v>
      </c>
      <c r="DI1574">
        <f t="shared" si="741"/>
        <v>0</v>
      </c>
      <c r="DJ1574">
        <f>DG1574</f>
        <v>0</v>
      </c>
      <c r="DK1574">
        <v>0</v>
      </c>
      <c r="DL1574" t="s">
        <v>3</v>
      </c>
      <c r="DM1574">
        <v>0</v>
      </c>
      <c r="DN1574" t="s">
        <v>3</v>
      </c>
      <c r="DO1574">
        <v>0</v>
      </c>
    </row>
    <row r="1575" spans="1:119" x14ac:dyDescent="0.2">
      <c r="A1575">
        <f>ROW(Source!A1835)</f>
        <v>1835</v>
      </c>
      <c r="B1575">
        <v>69726884</v>
      </c>
      <c r="C1575">
        <v>69736121</v>
      </c>
      <c r="D1575">
        <v>27440113</v>
      </c>
      <c r="E1575">
        <v>1</v>
      </c>
      <c r="F1575">
        <v>1</v>
      </c>
      <c r="G1575">
        <v>1</v>
      </c>
      <c r="H1575">
        <v>2</v>
      </c>
      <c r="I1575" t="s">
        <v>1032</v>
      </c>
      <c r="J1575" t="s">
        <v>1033</v>
      </c>
      <c r="K1575" t="s">
        <v>1034</v>
      </c>
      <c r="L1575">
        <v>1368</v>
      </c>
      <c r="N1575">
        <v>1011</v>
      </c>
      <c r="O1575" t="s">
        <v>978</v>
      </c>
      <c r="P1575" t="s">
        <v>978</v>
      </c>
      <c r="Q1575">
        <v>1</v>
      </c>
      <c r="W1575">
        <v>0</v>
      </c>
      <c r="X1575">
        <v>-1092641070</v>
      </c>
      <c r="Y1575">
        <f t="shared" si="733"/>
        <v>8.0500000000000007</v>
      </c>
      <c r="AA1575">
        <v>0</v>
      </c>
      <c r="AB1575">
        <v>229.4</v>
      </c>
      <c r="AC1575">
        <v>0</v>
      </c>
      <c r="AD1575">
        <v>0</v>
      </c>
      <c r="AE1575">
        <v>0</v>
      </c>
      <c r="AF1575">
        <v>29.26</v>
      </c>
      <c r="AG1575">
        <v>0</v>
      </c>
      <c r="AH1575">
        <v>0</v>
      </c>
      <c r="AI1575">
        <v>1</v>
      </c>
      <c r="AJ1575">
        <v>7.84</v>
      </c>
      <c r="AK1575">
        <v>19.8</v>
      </c>
      <c r="AL1575">
        <v>1</v>
      </c>
      <c r="AM1575">
        <v>5</v>
      </c>
      <c r="AN1575">
        <v>0</v>
      </c>
      <c r="AO1575">
        <v>1</v>
      </c>
      <c r="AP1575">
        <v>0</v>
      </c>
      <c r="AQ1575">
        <v>0</v>
      </c>
      <c r="AR1575">
        <v>0</v>
      </c>
      <c r="AS1575" t="s">
        <v>3</v>
      </c>
      <c r="AT1575">
        <v>8.0500000000000007</v>
      </c>
      <c r="AU1575" t="s">
        <v>3</v>
      </c>
      <c r="AV1575">
        <v>0</v>
      </c>
      <c r="AW1575">
        <v>2</v>
      </c>
      <c r="AX1575">
        <v>69736136</v>
      </c>
      <c r="AY1575">
        <v>1</v>
      </c>
      <c r="AZ1575">
        <v>0</v>
      </c>
      <c r="BA1575">
        <v>1615</v>
      </c>
      <c r="BB1575">
        <v>0</v>
      </c>
      <c r="BC1575">
        <v>0</v>
      </c>
      <c r="BD1575">
        <v>0</v>
      </c>
      <c r="BE1575">
        <v>0</v>
      </c>
      <c r="BF1575">
        <v>0</v>
      </c>
      <c r="BG1575">
        <v>0</v>
      </c>
      <c r="BH1575">
        <v>0</v>
      </c>
      <c r="BI1575">
        <v>0</v>
      </c>
      <c r="BJ1575">
        <v>0</v>
      </c>
      <c r="BK1575">
        <v>0</v>
      </c>
      <c r="BL1575">
        <v>0</v>
      </c>
      <c r="BM1575">
        <v>0</v>
      </c>
      <c r="BN1575">
        <v>0</v>
      </c>
      <c r="BO1575">
        <v>0</v>
      </c>
      <c r="BP1575">
        <v>0</v>
      </c>
      <c r="BQ1575">
        <v>0</v>
      </c>
      <c r="BR1575">
        <v>0</v>
      </c>
      <c r="BS1575">
        <v>0</v>
      </c>
      <c r="BT1575">
        <v>0</v>
      </c>
      <c r="BU1575">
        <v>0</v>
      </c>
      <c r="BV1575">
        <v>0</v>
      </c>
      <c r="BW1575">
        <v>0</v>
      </c>
      <c r="CV1575">
        <v>0</v>
      </c>
      <c r="CW1575">
        <f>ROUND(Y1575*Source!I1835*DO1575,9)</f>
        <v>0</v>
      </c>
      <c r="CX1575">
        <f>ROUND(Y1575*Source!I1835,9)</f>
        <v>0</v>
      </c>
      <c r="CY1575">
        <f>AB1575</f>
        <v>229.4</v>
      </c>
      <c r="CZ1575">
        <f>AF1575</f>
        <v>29.26</v>
      </c>
      <c r="DA1575">
        <f>AJ1575</f>
        <v>7.84</v>
      </c>
      <c r="DB1575">
        <f t="shared" si="734"/>
        <v>235.54</v>
      </c>
      <c r="DC1575">
        <f t="shared" si="735"/>
        <v>0</v>
      </c>
      <c r="DD1575" t="s">
        <v>3</v>
      </c>
      <c r="DE1575" t="s">
        <v>3</v>
      </c>
      <c r="DF1575">
        <f t="shared" si="740"/>
        <v>0</v>
      </c>
      <c r="DG1575">
        <f>ROUND(ROUND(AF1575*AJ1575,0)*CX1575,0)</f>
        <v>0</v>
      </c>
      <c r="DH1575">
        <f>ROUND(ROUND(AG1575*AK1575,0)*CX1575,0)</f>
        <v>0</v>
      </c>
      <c r="DI1575">
        <f t="shared" si="741"/>
        <v>0</v>
      </c>
      <c r="DJ1575">
        <f>DG1575</f>
        <v>0</v>
      </c>
      <c r="DK1575">
        <v>0</v>
      </c>
      <c r="DL1575" t="s">
        <v>3</v>
      </c>
      <c r="DM1575">
        <v>0</v>
      </c>
      <c r="DN1575" t="s">
        <v>3</v>
      </c>
      <c r="DO1575">
        <v>0</v>
      </c>
    </row>
    <row r="1576" spans="1:119" x14ac:dyDescent="0.2">
      <c r="A1576">
        <f>ROW(Source!A1835)</f>
        <v>1835</v>
      </c>
      <c r="B1576">
        <v>69726884</v>
      </c>
      <c r="C1576">
        <v>69736121</v>
      </c>
      <c r="D1576">
        <v>27441197</v>
      </c>
      <c r="E1576">
        <v>1</v>
      </c>
      <c r="F1576">
        <v>1</v>
      </c>
      <c r="G1576">
        <v>1</v>
      </c>
      <c r="H1576">
        <v>2</v>
      </c>
      <c r="I1576" t="s">
        <v>1035</v>
      </c>
      <c r="J1576" t="s">
        <v>1036</v>
      </c>
      <c r="K1576" t="s">
        <v>1037</v>
      </c>
      <c r="L1576">
        <v>1368</v>
      </c>
      <c r="N1576">
        <v>1011</v>
      </c>
      <c r="O1576" t="s">
        <v>978</v>
      </c>
      <c r="P1576" t="s">
        <v>978</v>
      </c>
      <c r="Q1576">
        <v>1</v>
      </c>
      <c r="W1576">
        <v>0</v>
      </c>
      <c r="X1576">
        <v>-1589430619</v>
      </c>
      <c r="Y1576">
        <f t="shared" si="733"/>
        <v>6</v>
      </c>
      <c r="AA1576">
        <v>0</v>
      </c>
      <c r="AB1576">
        <v>21.17</v>
      </c>
      <c r="AC1576">
        <v>0</v>
      </c>
      <c r="AD1576">
        <v>0</v>
      </c>
      <c r="AE1576">
        <v>0</v>
      </c>
      <c r="AF1576">
        <v>2.7</v>
      </c>
      <c r="AG1576">
        <v>0</v>
      </c>
      <c r="AH1576">
        <v>0</v>
      </c>
      <c r="AI1576">
        <v>1</v>
      </c>
      <c r="AJ1576">
        <v>7.84</v>
      </c>
      <c r="AK1576">
        <v>19.8</v>
      </c>
      <c r="AL1576">
        <v>1</v>
      </c>
      <c r="AM1576">
        <v>5</v>
      </c>
      <c r="AN1576">
        <v>0</v>
      </c>
      <c r="AO1576">
        <v>1</v>
      </c>
      <c r="AP1576">
        <v>0</v>
      </c>
      <c r="AQ1576">
        <v>0</v>
      </c>
      <c r="AR1576">
        <v>0</v>
      </c>
      <c r="AS1576" t="s">
        <v>3</v>
      </c>
      <c r="AT1576">
        <v>6</v>
      </c>
      <c r="AU1576" t="s">
        <v>3</v>
      </c>
      <c r="AV1576">
        <v>0</v>
      </c>
      <c r="AW1576">
        <v>2</v>
      </c>
      <c r="AX1576">
        <v>69736137</v>
      </c>
      <c r="AY1576">
        <v>1</v>
      </c>
      <c r="AZ1576">
        <v>0</v>
      </c>
      <c r="BA1576">
        <v>1616</v>
      </c>
      <c r="BB1576">
        <v>0</v>
      </c>
      <c r="BC1576">
        <v>0</v>
      </c>
      <c r="BD1576">
        <v>0</v>
      </c>
      <c r="BE1576">
        <v>0</v>
      </c>
      <c r="BF1576">
        <v>0</v>
      </c>
      <c r="BG1576">
        <v>0</v>
      </c>
      <c r="BH1576">
        <v>0</v>
      </c>
      <c r="BI1576">
        <v>0</v>
      </c>
      <c r="BJ1576">
        <v>0</v>
      </c>
      <c r="BK1576">
        <v>0</v>
      </c>
      <c r="BL1576">
        <v>0</v>
      </c>
      <c r="BM1576">
        <v>0</v>
      </c>
      <c r="BN1576">
        <v>0</v>
      </c>
      <c r="BO1576">
        <v>0</v>
      </c>
      <c r="BP1576">
        <v>0</v>
      </c>
      <c r="BQ1576">
        <v>0</v>
      </c>
      <c r="BR1576">
        <v>0</v>
      </c>
      <c r="BS1576">
        <v>0</v>
      </c>
      <c r="BT1576">
        <v>0</v>
      </c>
      <c r="BU1576">
        <v>0</v>
      </c>
      <c r="BV1576">
        <v>0</v>
      </c>
      <c r="BW1576">
        <v>0</v>
      </c>
      <c r="CV1576">
        <v>0</v>
      </c>
      <c r="CW1576">
        <f>ROUND(Y1576*Source!I1835*DO1576,9)</f>
        <v>0</v>
      </c>
      <c r="CX1576">
        <f>ROUND(Y1576*Source!I1835,9)</f>
        <v>0</v>
      </c>
      <c r="CY1576">
        <f>AB1576</f>
        <v>21.17</v>
      </c>
      <c r="CZ1576">
        <f>AF1576</f>
        <v>2.7</v>
      </c>
      <c r="DA1576">
        <f>AJ1576</f>
        <v>7.84</v>
      </c>
      <c r="DB1576">
        <f t="shared" si="734"/>
        <v>16.2</v>
      </c>
      <c r="DC1576">
        <f t="shared" si="735"/>
        <v>0</v>
      </c>
      <c r="DD1576" t="s">
        <v>3</v>
      </c>
      <c r="DE1576" t="s">
        <v>3</v>
      </c>
      <c r="DF1576">
        <f t="shared" si="740"/>
        <v>0</v>
      </c>
      <c r="DG1576">
        <f>ROUND(ROUND(AF1576*AJ1576,0)*CX1576,0)</f>
        <v>0</v>
      </c>
      <c r="DH1576">
        <f>ROUND(ROUND(AG1576*AK1576,0)*CX1576,0)</f>
        <v>0</v>
      </c>
      <c r="DI1576">
        <f t="shared" si="741"/>
        <v>0</v>
      </c>
      <c r="DJ1576">
        <f>DG1576</f>
        <v>0</v>
      </c>
      <c r="DK1576">
        <v>0</v>
      </c>
      <c r="DL1576" t="s">
        <v>3</v>
      </c>
      <c r="DM1576">
        <v>0</v>
      </c>
      <c r="DN1576" t="s">
        <v>3</v>
      </c>
      <c r="DO1576">
        <v>0</v>
      </c>
    </row>
    <row r="1577" spans="1:119" x14ac:dyDescent="0.2">
      <c r="A1577">
        <f>ROW(Source!A1835)</f>
        <v>1835</v>
      </c>
      <c r="B1577">
        <v>69726884</v>
      </c>
      <c r="C1577">
        <v>69736121</v>
      </c>
      <c r="D1577">
        <v>27441327</v>
      </c>
      <c r="E1577">
        <v>1</v>
      </c>
      <c r="F1577">
        <v>1</v>
      </c>
      <c r="G1577">
        <v>1</v>
      </c>
      <c r="H1577">
        <v>2</v>
      </c>
      <c r="I1577" t="s">
        <v>975</v>
      </c>
      <c r="J1577" t="s">
        <v>976</v>
      </c>
      <c r="K1577" t="s">
        <v>977</v>
      </c>
      <c r="L1577">
        <v>1368</v>
      </c>
      <c r="N1577">
        <v>1011</v>
      </c>
      <c r="O1577" t="s">
        <v>978</v>
      </c>
      <c r="P1577" t="s">
        <v>978</v>
      </c>
      <c r="Q1577">
        <v>1</v>
      </c>
      <c r="W1577">
        <v>0</v>
      </c>
      <c r="X1577">
        <v>-1583389094</v>
      </c>
      <c r="Y1577">
        <f t="shared" ref="Y1577:Y1608" si="742">AT1577</f>
        <v>0.59</v>
      </c>
      <c r="AA1577">
        <v>0</v>
      </c>
      <c r="AB1577">
        <v>732.02</v>
      </c>
      <c r="AC1577">
        <v>231.46</v>
      </c>
      <c r="AD1577">
        <v>0</v>
      </c>
      <c r="AE1577">
        <v>0</v>
      </c>
      <c r="AF1577">
        <v>93.37</v>
      </c>
      <c r="AG1577">
        <v>11.69</v>
      </c>
      <c r="AH1577">
        <v>0</v>
      </c>
      <c r="AI1577">
        <v>1</v>
      </c>
      <c r="AJ1577">
        <v>7.84</v>
      </c>
      <c r="AK1577">
        <v>19.8</v>
      </c>
      <c r="AL1577">
        <v>1</v>
      </c>
      <c r="AM1577">
        <v>5</v>
      </c>
      <c r="AN1577">
        <v>0</v>
      </c>
      <c r="AO1577">
        <v>1</v>
      </c>
      <c r="AP1577">
        <v>0</v>
      </c>
      <c r="AQ1577">
        <v>0</v>
      </c>
      <c r="AR1577">
        <v>0</v>
      </c>
      <c r="AS1577" t="s">
        <v>3</v>
      </c>
      <c r="AT1577">
        <v>0.59</v>
      </c>
      <c r="AU1577" t="s">
        <v>3</v>
      </c>
      <c r="AV1577">
        <v>0</v>
      </c>
      <c r="AW1577">
        <v>2</v>
      </c>
      <c r="AX1577">
        <v>69736138</v>
      </c>
      <c r="AY1577">
        <v>1</v>
      </c>
      <c r="AZ1577">
        <v>0</v>
      </c>
      <c r="BA1577">
        <v>1617</v>
      </c>
      <c r="BB1577">
        <v>0</v>
      </c>
      <c r="BC1577">
        <v>0</v>
      </c>
      <c r="BD1577">
        <v>0</v>
      </c>
      <c r="BE1577">
        <v>0</v>
      </c>
      <c r="BF1577">
        <v>0</v>
      </c>
      <c r="BG1577">
        <v>0</v>
      </c>
      <c r="BH1577">
        <v>0</v>
      </c>
      <c r="BI1577">
        <v>0</v>
      </c>
      <c r="BJ1577">
        <v>0</v>
      </c>
      <c r="BK1577">
        <v>0</v>
      </c>
      <c r="BL1577">
        <v>0</v>
      </c>
      <c r="BM1577">
        <v>0</v>
      </c>
      <c r="BN1577">
        <v>0</v>
      </c>
      <c r="BO1577">
        <v>0</v>
      </c>
      <c r="BP1577">
        <v>0</v>
      </c>
      <c r="BQ1577">
        <v>0</v>
      </c>
      <c r="BR1577">
        <v>0</v>
      </c>
      <c r="BS1577">
        <v>0</v>
      </c>
      <c r="BT1577">
        <v>0</v>
      </c>
      <c r="BU1577">
        <v>0</v>
      </c>
      <c r="BV1577">
        <v>0</v>
      </c>
      <c r="BW1577">
        <v>0</v>
      </c>
      <c r="CV1577">
        <v>0</v>
      </c>
      <c r="CW1577">
        <f>ROUND(Y1577*Source!I1835*DO1577,9)</f>
        <v>0</v>
      </c>
      <c r="CX1577">
        <f>ROUND(Y1577*Source!I1835,9)</f>
        <v>0</v>
      </c>
      <c r="CY1577">
        <f>AB1577</f>
        <v>732.02</v>
      </c>
      <c r="CZ1577">
        <f>AF1577</f>
        <v>93.37</v>
      </c>
      <c r="DA1577">
        <f>AJ1577</f>
        <v>7.84</v>
      </c>
      <c r="DB1577">
        <f t="shared" ref="DB1577:DB1608" si="743">ROUND(ROUND(AT1577*CZ1577,2),2)</f>
        <v>55.09</v>
      </c>
      <c r="DC1577">
        <f t="shared" ref="DC1577:DC1608" si="744">ROUND(ROUND(AT1577*AG1577,2),2)</f>
        <v>6.9</v>
      </c>
      <c r="DD1577" t="s">
        <v>3</v>
      </c>
      <c r="DE1577" t="s">
        <v>3</v>
      </c>
      <c r="DF1577">
        <f t="shared" si="740"/>
        <v>0</v>
      </c>
      <c r="DG1577">
        <f>ROUND(ROUND(AF1577*AJ1577,0)*CX1577,0)</f>
        <v>0</v>
      </c>
      <c r="DH1577">
        <f>ROUND(ROUND(AG1577*AK1577,0)*CX1577,0)</f>
        <v>0</v>
      </c>
      <c r="DI1577">
        <f t="shared" si="741"/>
        <v>0</v>
      </c>
      <c r="DJ1577">
        <f>DG1577</f>
        <v>0</v>
      </c>
      <c r="DK1577">
        <v>0</v>
      </c>
      <c r="DL1577" t="s">
        <v>3</v>
      </c>
      <c r="DM1577">
        <v>0</v>
      </c>
      <c r="DN1577" t="s">
        <v>3</v>
      </c>
      <c r="DO1577">
        <v>0</v>
      </c>
    </row>
    <row r="1578" spans="1:119" x14ac:dyDescent="0.2">
      <c r="A1578">
        <f>ROW(Source!A1835)</f>
        <v>1835</v>
      </c>
      <c r="B1578">
        <v>69726884</v>
      </c>
      <c r="C1578">
        <v>69736121</v>
      </c>
      <c r="D1578">
        <v>27372116</v>
      </c>
      <c r="E1578">
        <v>1</v>
      </c>
      <c r="F1578">
        <v>1</v>
      </c>
      <c r="G1578">
        <v>1</v>
      </c>
      <c r="H1578">
        <v>3</v>
      </c>
      <c r="I1578" t="s">
        <v>414</v>
      </c>
      <c r="J1578" t="s">
        <v>416</v>
      </c>
      <c r="K1578" t="s">
        <v>415</v>
      </c>
      <c r="L1578">
        <v>1348</v>
      </c>
      <c r="N1578">
        <v>1009</v>
      </c>
      <c r="O1578" t="s">
        <v>78</v>
      </c>
      <c r="P1578" t="s">
        <v>78</v>
      </c>
      <c r="Q1578">
        <v>1000</v>
      </c>
      <c r="W1578">
        <v>0</v>
      </c>
      <c r="X1578">
        <v>1401155302</v>
      </c>
      <c r="Y1578">
        <f t="shared" si="742"/>
        <v>0.28899999999999998</v>
      </c>
      <c r="AA1578">
        <v>42000</v>
      </c>
      <c r="AB1578">
        <v>0</v>
      </c>
      <c r="AC1578">
        <v>0</v>
      </c>
      <c r="AD1578">
        <v>0</v>
      </c>
      <c r="AE1578">
        <v>5808.3400000000011</v>
      </c>
      <c r="AF1578">
        <v>0</v>
      </c>
      <c r="AG1578">
        <v>0</v>
      </c>
      <c r="AH1578">
        <v>0</v>
      </c>
      <c r="AI1578">
        <v>7.56</v>
      </c>
      <c r="AJ1578">
        <v>1</v>
      </c>
      <c r="AK1578">
        <v>1</v>
      </c>
      <c r="AL1578">
        <v>1</v>
      </c>
      <c r="AM1578">
        <v>5</v>
      </c>
      <c r="AN1578">
        <v>0</v>
      </c>
      <c r="AO1578">
        <v>0</v>
      </c>
      <c r="AP1578">
        <v>1</v>
      </c>
      <c r="AQ1578">
        <v>0</v>
      </c>
      <c r="AR1578">
        <v>0</v>
      </c>
      <c r="AS1578" t="s">
        <v>3</v>
      </c>
      <c r="AT1578">
        <v>0.28899999999999998</v>
      </c>
      <c r="AU1578" t="s">
        <v>3</v>
      </c>
      <c r="AV1578">
        <v>0</v>
      </c>
      <c r="AW1578">
        <v>2</v>
      </c>
      <c r="AX1578">
        <v>69736140</v>
      </c>
      <c r="AY1578">
        <v>1</v>
      </c>
      <c r="AZ1578">
        <v>16384</v>
      </c>
      <c r="BA1578">
        <v>1619</v>
      </c>
      <c r="BB1578">
        <v>3</v>
      </c>
      <c r="BC1578">
        <v>0</v>
      </c>
      <c r="BD1578">
        <v>0</v>
      </c>
      <c r="BE1578">
        <v>0</v>
      </c>
      <c r="BF1578">
        <v>0</v>
      </c>
      <c r="BG1578">
        <v>0</v>
      </c>
      <c r="BH1578">
        <v>0</v>
      </c>
      <c r="BI1578">
        <v>0</v>
      </c>
      <c r="BJ1578">
        <v>0</v>
      </c>
      <c r="BK1578">
        <v>0</v>
      </c>
      <c r="BL1578">
        <v>0</v>
      </c>
      <c r="BM1578">
        <v>0</v>
      </c>
      <c r="BN1578">
        <v>0</v>
      </c>
      <c r="BO1578">
        <v>0</v>
      </c>
      <c r="BP1578">
        <v>0</v>
      </c>
      <c r="BQ1578">
        <v>0</v>
      </c>
      <c r="BR1578">
        <v>0</v>
      </c>
      <c r="BS1578">
        <v>0</v>
      </c>
      <c r="BT1578">
        <v>0</v>
      </c>
      <c r="BU1578">
        <v>0</v>
      </c>
      <c r="BV1578">
        <v>0</v>
      </c>
      <c r="BW1578">
        <v>0</v>
      </c>
      <c r="CV1578">
        <v>0</v>
      </c>
      <c r="CW1578">
        <v>0</v>
      </c>
      <c r="CX1578">
        <f>ROUND(Y1578*Source!I1835,9)</f>
        <v>0</v>
      </c>
      <c r="CY1578">
        <f>AA1578</f>
        <v>42000</v>
      </c>
      <c r="CZ1578">
        <f>AE1578</f>
        <v>5808.3400000000011</v>
      </c>
      <c r="DA1578">
        <f>AI1578</f>
        <v>7.56</v>
      </c>
      <c r="DB1578">
        <f t="shared" si="743"/>
        <v>1678.61</v>
      </c>
      <c r="DC1578">
        <f t="shared" si="744"/>
        <v>0</v>
      </c>
      <c r="DD1578" t="s">
        <v>3</v>
      </c>
      <c r="DE1578" t="s">
        <v>3</v>
      </c>
      <c r="DF1578">
        <f>ROUND(ROUND(AE1578*AI1578,0)*CX1578,0)</f>
        <v>0</v>
      </c>
      <c r="DG1578">
        <f t="shared" ref="DG1578:DG1594" si="745">ROUND(ROUND(AF1578,0)*CX1578,0)</f>
        <v>0</v>
      </c>
      <c r="DH1578">
        <f t="shared" ref="DH1578:DH1593" si="746">ROUND(ROUND(AG1578,0)*CX1578,0)</f>
        <v>0</v>
      </c>
      <c r="DI1578">
        <f t="shared" si="741"/>
        <v>0</v>
      </c>
      <c r="DJ1578">
        <f>DF1578</f>
        <v>0</v>
      </c>
      <c r="DK1578">
        <v>0</v>
      </c>
      <c r="DL1578" t="s">
        <v>3</v>
      </c>
      <c r="DM1578">
        <v>0</v>
      </c>
      <c r="DN1578" t="s">
        <v>3</v>
      </c>
      <c r="DO1578">
        <v>0</v>
      </c>
    </row>
    <row r="1579" spans="1:119" x14ac:dyDescent="0.2">
      <c r="A1579">
        <f>ROW(Source!A1835)</f>
        <v>1835</v>
      </c>
      <c r="B1579">
        <v>69726884</v>
      </c>
      <c r="C1579">
        <v>69736121</v>
      </c>
      <c r="D1579">
        <v>27372117</v>
      </c>
      <c r="E1579">
        <v>1</v>
      </c>
      <c r="F1579">
        <v>1</v>
      </c>
      <c r="G1579">
        <v>1</v>
      </c>
      <c r="H1579">
        <v>3</v>
      </c>
      <c r="I1579" t="s">
        <v>419</v>
      </c>
      <c r="J1579" t="s">
        <v>421</v>
      </c>
      <c r="K1579" t="s">
        <v>420</v>
      </c>
      <c r="L1579">
        <v>1348</v>
      </c>
      <c r="N1579">
        <v>1009</v>
      </c>
      <c r="O1579" t="s">
        <v>78</v>
      </c>
      <c r="P1579" t="s">
        <v>78</v>
      </c>
      <c r="Q1579">
        <v>1000</v>
      </c>
      <c r="W1579">
        <v>0</v>
      </c>
      <c r="X1579">
        <v>353463573</v>
      </c>
      <c r="Y1579">
        <f t="shared" si="742"/>
        <v>5.7000000000000002E-2</v>
      </c>
      <c r="AA1579">
        <v>42000</v>
      </c>
      <c r="AB1579">
        <v>0</v>
      </c>
      <c r="AC1579">
        <v>0</v>
      </c>
      <c r="AD1579">
        <v>0</v>
      </c>
      <c r="AE1579">
        <v>5808.3400000000011</v>
      </c>
      <c r="AF1579">
        <v>0</v>
      </c>
      <c r="AG1579">
        <v>0</v>
      </c>
      <c r="AH1579">
        <v>0</v>
      </c>
      <c r="AI1579">
        <v>7.56</v>
      </c>
      <c r="AJ1579">
        <v>1</v>
      </c>
      <c r="AK1579">
        <v>1</v>
      </c>
      <c r="AL1579">
        <v>1</v>
      </c>
      <c r="AM1579">
        <v>5</v>
      </c>
      <c r="AN1579">
        <v>0</v>
      </c>
      <c r="AO1579">
        <v>0</v>
      </c>
      <c r="AP1579">
        <v>1</v>
      </c>
      <c r="AQ1579">
        <v>0</v>
      </c>
      <c r="AR1579">
        <v>0</v>
      </c>
      <c r="AS1579" t="s">
        <v>3</v>
      </c>
      <c r="AT1579">
        <v>5.7000000000000002E-2</v>
      </c>
      <c r="AU1579" t="s">
        <v>3</v>
      </c>
      <c r="AV1579">
        <v>0</v>
      </c>
      <c r="AW1579">
        <v>2</v>
      </c>
      <c r="AX1579">
        <v>69736141</v>
      </c>
      <c r="AY1579">
        <v>1</v>
      </c>
      <c r="AZ1579">
        <v>16384</v>
      </c>
      <c r="BA1579">
        <v>1620</v>
      </c>
      <c r="BB1579">
        <v>3</v>
      </c>
      <c r="BC1579">
        <v>0</v>
      </c>
      <c r="BD1579">
        <v>0</v>
      </c>
      <c r="BE1579">
        <v>0</v>
      </c>
      <c r="BF1579">
        <v>0</v>
      </c>
      <c r="BG1579">
        <v>0</v>
      </c>
      <c r="BH1579">
        <v>0</v>
      </c>
      <c r="BI1579">
        <v>0</v>
      </c>
      <c r="BJ1579">
        <v>0</v>
      </c>
      <c r="BK1579">
        <v>0</v>
      </c>
      <c r="BL1579">
        <v>0</v>
      </c>
      <c r="BM1579">
        <v>0</v>
      </c>
      <c r="BN1579">
        <v>0</v>
      </c>
      <c r="BO1579">
        <v>0</v>
      </c>
      <c r="BP1579">
        <v>0</v>
      </c>
      <c r="BQ1579">
        <v>0</v>
      </c>
      <c r="BR1579">
        <v>0</v>
      </c>
      <c r="BS1579">
        <v>0</v>
      </c>
      <c r="BT1579">
        <v>0</v>
      </c>
      <c r="BU1579">
        <v>0</v>
      </c>
      <c r="BV1579">
        <v>0</v>
      </c>
      <c r="BW1579">
        <v>0</v>
      </c>
      <c r="CV1579">
        <v>0</v>
      </c>
      <c r="CW1579">
        <v>0</v>
      </c>
      <c r="CX1579">
        <f>ROUND(Y1579*Source!I1835,9)</f>
        <v>0</v>
      </c>
      <c r="CY1579">
        <f>AA1579</f>
        <v>42000</v>
      </c>
      <c r="CZ1579">
        <f>AE1579</f>
        <v>5808.3400000000011</v>
      </c>
      <c r="DA1579">
        <f>AI1579</f>
        <v>7.56</v>
      </c>
      <c r="DB1579">
        <f t="shared" si="743"/>
        <v>331.08</v>
      </c>
      <c r="DC1579">
        <f t="shared" si="744"/>
        <v>0</v>
      </c>
      <c r="DD1579" t="s">
        <v>3</v>
      </c>
      <c r="DE1579" t="s">
        <v>3</v>
      </c>
      <c r="DF1579">
        <f>ROUND(ROUND(AE1579*AI1579,0)*CX1579,0)</f>
        <v>0</v>
      </c>
      <c r="DG1579">
        <f t="shared" si="745"/>
        <v>0</v>
      </c>
      <c r="DH1579">
        <f t="shared" si="746"/>
        <v>0</v>
      </c>
      <c r="DI1579">
        <f t="shared" si="741"/>
        <v>0</v>
      </c>
      <c r="DJ1579">
        <f>DF1579</f>
        <v>0</v>
      </c>
      <c r="DK1579">
        <v>0</v>
      </c>
      <c r="DL1579" t="s">
        <v>3</v>
      </c>
      <c r="DM1579">
        <v>0</v>
      </c>
      <c r="DN1579" t="s">
        <v>3</v>
      </c>
      <c r="DO1579">
        <v>0</v>
      </c>
    </row>
    <row r="1580" spans="1:119" x14ac:dyDescent="0.2">
      <c r="A1580">
        <f>ROW(Source!A1835)</f>
        <v>1835</v>
      </c>
      <c r="B1580">
        <v>69726884</v>
      </c>
      <c r="C1580">
        <v>69736121</v>
      </c>
      <c r="D1580">
        <v>27373116</v>
      </c>
      <c r="E1580">
        <v>1</v>
      </c>
      <c r="F1580">
        <v>1</v>
      </c>
      <c r="G1580">
        <v>1</v>
      </c>
      <c r="H1580">
        <v>3</v>
      </c>
      <c r="I1580" t="s">
        <v>423</v>
      </c>
      <c r="J1580" t="s">
        <v>425</v>
      </c>
      <c r="K1580" t="s">
        <v>424</v>
      </c>
      <c r="L1580">
        <v>1327</v>
      </c>
      <c r="N1580">
        <v>1005</v>
      </c>
      <c r="O1580" t="s">
        <v>56</v>
      </c>
      <c r="P1580" t="s">
        <v>56</v>
      </c>
      <c r="Q1580">
        <v>1</v>
      </c>
      <c r="W1580">
        <v>0</v>
      </c>
      <c r="X1580">
        <v>1049001139</v>
      </c>
      <c r="Y1580">
        <f t="shared" si="742"/>
        <v>116</v>
      </c>
      <c r="AA1580">
        <v>81.17</v>
      </c>
      <c r="AB1580">
        <v>0</v>
      </c>
      <c r="AC1580">
        <v>0</v>
      </c>
      <c r="AD1580">
        <v>0</v>
      </c>
      <c r="AE1580">
        <v>11.23</v>
      </c>
      <c r="AF1580">
        <v>0</v>
      </c>
      <c r="AG1580">
        <v>0</v>
      </c>
      <c r="AH1580">
        <v>0</v>
      </c>
      <c r="AI1580">
        <v>7.56</v>
      </c>
      <c r="AJ1580">
        <v>1</v>
      </c>
      <c r="AK1580">
        <v>1</v>
      </c>
      <c r="AL1580">
        <v>1</v>
      </c>
      <c r="AM1580">
        <v>5</v>
      </c>
      <c r="AN1580">
        <v>0</v>
      </c>
      <c r="AO1580">
        <v>0</v>
      </c>
      <c r="AP1580">
        <v>1</v>
      </c>
      <c r="AQ1580">
        <v>0</v>
      </c>
      <c r="AR1580">
        <v>0</v>
      </c>
      <c r="AS1580" t="s">
        <v>3</v>
      </c>
      <c r="AT1580">
        <v>116</v>
      </c>
      <c r="AU1580" t="s">
        <v>3</v>
      </c>
      <c r="AV1580">
        <v>0</v>
      </c>
      <c r="AW1580">
        <v>2</v>
      </c>
      <c r="AX1580">
        <v>69736142</v>
      </c>
      <c r="AY1580">
        <v>1</v>
      </c>
      <c r="AZ1580">
        <v>16384</v>
      </c>
      <c r="BA1580">
        <v>1621</v>
      </c>
      <c r="BB1580">
        <v>3</v>
      </c>
      <c r="BC1580">
        <v>0</v>
      </c>
      <c r="BD1580">
        <v>0</v>
      </c>
      <c r="BE1580">
        <v>0</v>
      </c>
      <c r="BF1580">
        <v>0</v>
      </c>
      <c r="BG1580">
        <v>0</v>
      </c>
      <c r="BH1580">
        <v>0</v>
      </c>
      <c r="BI1580">
        <v>0</v>
      </c>
      <c r="BJ1580">
        <v>0</v>
      </c>
      <c r="BK1580">
        <v>0</v>
      </c>
      <c r="BL1580">
        <v>0</v>
      </c>
      <c r="BM1580">
        <v>0</v>
      </c>
      <c r="BN1580">
        <v>0</v>
      </c>
      <c r="BO1580">
        <v>0</v>
      </c>
      <c r="BP1580">
        <v>0</v>
      </c>
      <c r="BQ1580">
        <v>0</v>
      </c>
      <c r="BR1580">
        <v>0</v>
      </c>
      <c r="BS1580">
        <v>0</v>
      </c>
      <c r="BT1580">
        <v>0</v>
      </c>
      <c r="BU1580">
        <v>0</v>
      </c>
      <c r="BV1580">
        <v>0</v>
      </c>
      <c r="BW1580">
        <v>0</v>
      </c>
      <c r="CV1580">
        <v>0</v>
      </c>
      <c r="CW1580">
        <v>0</v>
      </c>
      <c r="CX1580">
        <f>ROUND(Y1580*Source!I1835,9)</f>
        <v>0</v>
      </c>
      <c r="CY1580">
        <f>AA1580</f>
        <v>81.17</v>
      </c>
      <c r="CZ1580">
        <f>AE1580</f>
        <v>11.23</v>
      </c>
      <c r="DA1580">
        <f>AI1580</f>
        <v>7.56</v>
      </c>
      <c r="DB1580">
        <f t="shared" si="743"/>
        <v>1302.68</v>
      </c>
      <c r="DC1580">
        <f t="shared" si="744"/>
        <v>0</v>
      </c>
      <c r="DD1580" t="s">
        <v>3</v>
      </c>
      <c r="DE1580" t="s">
        <v>3</v>
      </c>
      <c r="DF1580">
        <f>ROUND(ROUND(AE1580*AI1580,0)*CX1580,0)</f>
        <v>0</v>
      </c>
      <c r="DG1580">
        <f t="shared" si="745"/>
        <v>0</v>
      </c>
      <c r="DH1580">
        <f t="shared" si="746"/>
        <v>0</v>
      </c>
      <c r="DI1580">
        <f t="shared" si="741"/>
        <v>0</v>
      </c>
      <c r="DJ1580">
        <f>DF1580</f>
        <v>0</v>
      </c>
      <c r="DK1580">
        <v>0</v>
      </c>
      <c r="DL1580" t="s">
        <v>3</v>
      </c>
      <c r="DM1580">
        <v>0</v>
      </c>
      <c r="DN1580" t="s">
        <v>3</v>
      </c>
      <c r="DO1580">
        <v>0</v>
      </c>
    </row>
    <row r="1581" spans="1:119" x14ac:dyDescent="0.2">
      <c r="A1581">
        <f>ROW(Source!A1835)</f>
        <v>1835</v>
      </c>
      <c r="B1581">
        <v>69726884</v>
      </c>
      <c r="C1581">
        <v>69736121</v>
      </c>
      <c r="D1581">
        <v>27371032</v>
      </c>
      <c r="E1581">
        <v>1</v>
      </c>
      <c r="F1581">
        <v>1</v>
      </c>
      <c r="G1581">
        <v>1</v>
      </c>
      <c r="H1581">
        <v>3</v>
      </c>
      <c r="I1581" t="s">
        <v>428</v>
      </c>
      <c r="J1581" t="s">
        <v>430</v>
      </c>
      <c r="K1581" t="s">
        <v>429</v>
      </c>
      <c r="L1581">
        <v>1348</v>
      </c>
      <c r="N1581">
        <v>1009</v>
      </c>
      <c r="O1581" t="s">
        <v>78</v>
      </c>
      <c r="P1581" t="s">
        <v>78</v>
      </c>
      <c r="Q1581">
        <v>1000</v>
      </c>
      <c r="W1581">
        <v>0</v>
      </c>
      <c r="X1581">
        <v>-1245202389</v>
      </c>
      <c r="Y1581">
        <f t="shared" si="742"/>
        <v>9.5000000000000001E-2</v>
      </c>
      <c r="AA1581">
        <v>42370</v>
      </c>
      <c r="AB1581">
        <v>0</v>
      </c>
      <c r="AC1581">
        <v>0</v>
      </c>
      <c r="AD1581">
        <v>0</v>
      </c>
      <c r="AE1581">
        <v>5859.5</v>
      </c>
      <c r="AF1581">
        <v>0</v>
      </c>
      <c r="AG1581">
        <v>0</v>
      </c>
      <c r="AH1581">
        <v>0</v>
      </c>
      <c r="AI1581">
        <v>7.56</v>
      </c>
      <c r="AJ1581">
        <v>1</v>
      </c>
      <c r="AK1581">
        <v>1</v>
      </c>
      <c r="AL1581">
        <v>1</v>
      </c>
      <c r="AM1581">
        <v>5</v>
      </c>
      <c r="AN1581">
        <v>0</v>
      </c>
      <c r="AO1581">
        <v>0</v>
      </c>
      <c r="AP1581">
        <v>1</v>
      </c>
      <c r="AQ1581">
        <v>0</v>
      </c>
      <c r="AR1581">
        <v>0</v>
      </c>
      <c r="AS1581" t="s">
        <v>3</v>
      </c>
      <c r="AT1581">
        <v>9.5000000000000001E-2</v>
      </c>
      <c r="AU1581" t="s">
        <v>3</v>
      </c>
      <c r="AV1581">
        <v>0</v>
      </c>
      <c r="AW1581">
        <v>2</v>
      </c>
      <c r="AX1581">
        <v>69736143</v>
      </c>
      <c r="AY1581">
        <v>1</v>
      </c>
      <c r="AZ1581">
        <v>16384</v>
      </c>
      <c r="BA1581">
        <v>1622</v>
      </c>
      <c r="BB1581">
        <v>3</v>
      </c>
      <c r="BC1581">
        <v>0</v>
      </c>
      <c r="BD1581">
        <v>0</v>
      </c>
      <c r="BE1581">
        <v>0</v>
      </c>
      <c r="BF1581">
        <v>0</v>
      </c>
      <c r="BG1581">
        <v>0</v>
      </c>
      <c r="BH1581">
        <v>0</v>
      </c>
      <c r="BI1581">
        <v>0</v>
      </c>
      <c r="BJ1581">
        <v>0</v>
      </c>
      <c r="BK1581">
        <v>0</v>
      </c>
      <c r="BL1581">
        <v>0</v>
      </c>
      <c r="BM1581">
        <v>0</v>
      </c>
      <c r="BN1581">
        <v>0</v>
      </c>
      <c r="BO1581">
        <v>0</v>
      </c>
      <c r="BP1581">
        <v>0</v>
      </c>
      <c r="BQ1581">
        <v>0</v>
      </c>
      <c r="BR1581">
        <v>0</v>
      </c>
      <c r="BS1581">
        <v>0</v>
      </c>
      <c r="BT1581">
        <v>0</v>
      </c>
      <c r="BU1581">
        <v>0</v>
      </c>
      <c r="BV1581">
        <v>0</v>
      </c>
      <c r="BW1581">
        <v>0</v>
      </c>
      <c r="CV1581">
        <v>0</v>
      </c>
      <c r="CW1581">
        <v>0</v>
      </c>
      <c r="CX1581">
        <f>ROUND(Y1581*Source!I1835,9)</f>
        <v>0</v>
      </c>
      <c r="CY1581">
        <f>AA1581</f>
        <v>42370</v>
      </c>
      <c r="CZ1581">
        <f>AE1581</f>
        <v>5859.5</v>
      </c>
      <c r="DA1581">
        <f>AI1581</f>
        <v>7.56</v>
      </c>
      <c r="DB1581">
        <f t="shared" si="743"/>
        <v>556.65</v>
      </c>
      <c r="DC1581">
        <f t="shared" si="744"/>
        <v>0</v>
      </c>
      <c r="DD1581" t="s">
        <v>3</v>
      </c>
      <c r="DE1581" t="s">
        <v>3</v>
      </c>
      <c r="DF1581">
        <f>ROUND(ROUND(AE1581*AI1581,0)*CX1581,0)</f>
        <v>0</v>
      </c>
      <c r="DG1581">
        <f t="shared" si="745"/>
        <v>0</v>
      </c>
      <c r="DH1581">
        <f t="shared" si="746"/>
        <v>0</v>
      </c>
      <c r="DI1581">
        <f t="shared" si="741"/>
        <v>0</v>
      </c>
      <c r="DJ1581">
        <f>DF1581</f>
        <v>0</v>
      </c>
      <c r="DK1581">
        <v>0</v>
      </c>
      <c r="DL1581" t="s">
        <v>3</v>
      </c>
      <c r="DM1581">
        <v>0</v>
      </c>
      <c r="DN1581" t="s">
        <v>3</v>
      </c>
      <c r="DO1581">
        <v>0</v>
      </c>
    </row>
    <row r="1582" spans="1:119" x14ac:dyDescent="0.2">
      <c r="A1582">
        <f>ROW(Source!A1835)</f>
        <v>1835</v>
      </c>
      <c r="B1582">
        <v>69726884</v>
      </c>
      <c r="C1582">
        <v>69736121</v>
      </c>
      <c r="D1582">
        <v>27371543</v>
      </c>
      <c r="E1582">
        <v>1</v>
      </c>
      <c r="F1582">
        <v>1</v>
      </c>
      <c r="G1582">
        <v>1</v>
      </c>
      <c r="H1582">
        <v>3</v>
      </c>
      <c r="I1582" t="s">
        <v>66</v>
      </c>
      <c r="J1582" t="s">
        <v>69</v>
      </c>
      <c r="K1582" t="s">
        <v>67</v>
      </c>
      <c r="L1582">
        <v>1346</v>
      </c>
      <c r="N1582">
        <v>1009</v>
      </c>
      <c r="O1582" t="s">
        <v>68</v>
      </c>
      <c r="P1582" t="s">
        <v>68</v>
      </c>
      <c r="Q1582">
        <v>1</v>
      </c>
      <c r="W1582">
        <v>0</v>
      </c>
      <c r="X1582">
        <v>-386994921</v>
      </c>
      <c r="Y1582">
        <f t="shared" si="742"/>
        <v>0.5</v>
      </c>
      <c r="AA1582">
        <v>31</v>
      </c>
      <c r="AB1582">
        <v>0</v>
      </c>
      <c r="AC1582">
        <v>0</v>
      </c>
      <c r="AD1582">
        <v>0</v>
      </c>
      <c r="AE1582">
        <v>4.2799999999999994</v>
      </c>
      <c r="AF1582">
        <v>0</v>
      </c>
      <c r="AG1582">
        <v>0</v>
      </c>
      <c r="AH1582">
        <v>0</v>
      </c>
      <c r="AI1582">
        <v>7.56</v>
      </c>
      <c r="AJ1582">
        <v>1</v>
      </c>
      <c r="AK1582">
        <v>1</v>
      </c>
      <c r="AL1582">
        <v>1</v>
      </c>
      <c r="AM1582">
        <v>5</v>
      </c>
      <c r="AN1582">
        <v>0</v>
      </c>
      <c r="AO1582">
        <v>0</v>
      </c>
      <c r="AP1582">
        <v>1</v>
      </c>
      <c r="AQ1582">
        <v>0</v>
      </c>
      <c r="AR1582">
        <v>0</v>
      </c>
      <c r="AS1582" t="s">
        <v>3</v>
      </c>
      <c r="AT1582">
        <v>0.5</v>
      </c>
      <c r="AU1582" t="s">
        <v>3</v>
      </c>
      <c r="AV1582">
        <v>0</v>
      </c>
      <c r="AW1582">
        <v>2</v>
      </c>
      <c r="AX1582">
        <v>69736144</v>
      </c>
      <c r="AY1582">
        <v>1</v>
      </c>
      <c r="AZ1582">
        <v>16384</v>
      </c>
      <c r="BA1582">
        <v>1623</v>
      </c>
      <c r="BB1582">
        <v>3</v>
      </c>
      <c r="BC1582">
        <v>0</v>
      </c>
      <c r="BD1582">
        <v>0</v>
      </c>
      <c r="BE1582">
        <v>0</v>
      </c>
      <c r="BF1582">
        <v>0</v>
      </c>
      <c r="BG1582">
        <v>0</v>
      </c>
      <c r="BH1582">
        <v>0</v>
      </c>
      <c r="BI1582">
        <v>0</v>
      </c>
      <c r="BJ1582">
        <v>0</v>
      </c>
      <c r="BK1582">
        <v>0</v>
      </c>
      <c r="BL1582">
        <v>0</v>
      </c>
      <c r="BM1582">
        <v>0</v>
      </c>
      <c r="BN1582">
        <v>0</v>
      </c>
      <c r="BO1582">
        <v>0</v>
      </c>
      <c r="BP1582">
        <v>0</v>
      </c>
      <c r="BQ1582">
        <v>0</v>
      </c>
      <c r="BR1582">
        <v>0</v>
      </c>
      <c r="BS1582">
        <v>0</v>
      </c>
      <c r="BT1582">
        <v>0</v>
      </c>
      <c r="BU1582">
        <v>0</v>
      </c>
      <c r="BV1582">
        <v>0</v>
      </c>
      <c r="BW1582">
        <v>0</v>
      </c>
      <c r="CV1582">
        <v>0</v>
      </c>
      <c r="CW1582">
        <v>0</v>
      </c>
      <c r="CX1582">
        <f>ROUND(Y1582*Source!I1835,9)</f>
        <v>0</v>
      </c>
      <c r="CY1582">
        <f>AA1582</f>
        <v>31</v>
      </c>
      <c r="CZ1582">
        <f>AE1582</f>
        <v>4.2799999999999994</v>
      </c>
      <c r="DA1582">
        <f>AI1582</f>
        <v>7.56</v>
      </c>
      <c r="DB1582">
        <f t="shared" si="743"/>
        <v>2.14</v>
      </c>
      <c r="DC1582">
        <f t="shared" si="744"/>
        <v>0</v>
      </c>
      <c r="DD1582" t="s">
        <v>3</v>
      </c>
      <c r="DE1582" t="s">
        <v>3</v>
      </c>
      <c r="DF1582">
        <f>ROUND(ROUND(AE1582*AI1582,0)*CX1582,0)</f>
        <v>0</v>
      </c>
      <c r="DG1582">
        <f t="shared" si="745"/>
        <v>0</v>
      </c>
      <c r="DH1582">
        <f t="shared" si="746"/>
        <v>0</v>
      </c>
      <c r="DI1582">
        <f t="shared" si="741"/>
        <v>0</v>
      </c>
      <c r="DJ1582">
        <f>DF1582</f>
        <v>0</v>
      </c>
      <c r="DK1582">
        <v>0</v>
      </c>
      <c r="DL1582" t="s">
        <v>3</v>
      </c>
      <c r="DM1582">
        <v>0</v>
      </c>
      <c r="DN1582" t="s">
        <v>3</v>
      </c>
      <c r="DO1582">
        <v>0</v>
      </c>
    </row>
    <row r="1583" spans="1:119" x14ac:dyDescent="0.2">
      <c r="A1583">
        <f>ROW(Source!A1846)</f>
        <v>1846</v>
      </c>
      <c r="B1583">
        <v>69726971</v>
      </c>
      <c r="C1583">
        <v>69736151</v>
      </c>
      <c r="D1583">
        <v>27501160</v>
      </c>
      <c r="E1583">
        <v>1</v>
      </c>
      <c r="F1583">
        <v>1</v>
      </c>
      <c r="G1583">
        <v>1</v>
      </c>
      <c r="H1583">
        <v>1</v>
      </c>
      <c r="I1583" t="s">
        <v>1038</v>
      </c>
      <c r="J1583" t="s">
        <v>3</v>
      </c>
      <c r="K1583" t="s">
        <v>1039</v>
      </c>
      <c r="L1583">
        <v>1369</v>
      </c>
      <c r="N1583">
        <v>1013</v>
      </c>
      <c r="O1583" t="s">
        <v>974</v>
      </c>
      <c r="P1583" t="s">
        <v>974</v>
      </c>
      <c r="Q1583">
        <v>1</v>
      </c>
      <c r="W1583">
        <v>0</v>
      </c>
      <c r="X1583">
        <v>-772101396</v>
      </c>
      <c r="Y1583">
        <f t="shared" si="742"/>
        <v>27.86</v>
      </c>
      <c r="AA1583">
        <v>0</v>
      </c>
      <c r="AB1583">
        <v>0</v>
      </c>
      <c r="AC1583">
        <v>0</v>
      </c>
      <c r="AD1583">
        <v>11.37</v>
      </c>
      <c r="AE1583">
        <v>0</v>
      </c>
      <c r="AF1583">
        <v>0</v>
      </c>
      <c r="AG1583">
        <v>0</v>
      </c>
      <c r="AH1583">
        <v>11.37</v>
      </c>
      <c r="AI1583">
        <v>1</v>
      </c>
      <c r="AJ1583">
        <v>1</v>
      </c>
      <c r="AK1583">
        <v>1</v>
      </c>
      <c r="AL1583">
        <v>1</v>
      </c>
      <c r="AM1583">
        <v>0</v>
      </c>
      <c r="AN1583">
        <v>0</v>
      </c>
      <c r="AO1583">
        <v>1</v>
      </c>
      <c r="AP1583">
        <v>0</v>
      </c>
      <c r="AQ1583">
        <v>0</v>
      </c>
      <c r="AR1583">
        <v>0</v>
      </c>
      <c r="AS1583" t="s">
        <v>3</v>
      </c>
      <c r="AT1583">
        <v>27.86</v>
      </c>
      <c r="AU1583" t="s">
        <v>3</v>
      </c>
      <c r="AV1583">
        <v>1</v>
      </c>
      <c r="AW1583">
        <v>2</v>
      </c>
      <c r="AX1583">
        <v>69736162</v>
      </c>
      <c r="AY1583">
        <v>1</v>
      </c>
      <c r="AZ1583">
        <v>0</v>
      </c>
      <c r="BA1583">
        <v>1625</v>
      </c>
      <c r="BB1583">
        <v>0</v>
      </c>
      <c r="BC1583">
        <v>0</v>
      </c>
      <c r="BD1583">
        <v>0</v>
      </c>
      <c r="BE1583">
        <v>0</v>
      </c>
      <c r="BF1583">
        <v>0</v>
      </c>
      <c r="BG1583">
        <v>0</v>
      </c>
      <c r="BH1583">
        <v>0</v>
      </c>
      <c r="BI1583">
        <v>0</v>
      </c>
      <c r="BJ1583">
        <v>0</v>
      </c>
      <c r="BK1583">
        <v>0</v>
      </c>
      <c r="BL1583">
        <v>0</v>
      </c>
      <c r="BM1583">
        <v>0</v>
      </c>
      <c r="BN1583">
        <v>0</v>
      </c>
      <c r="BO1583">
        <v>0</v>
      </c>
      <c r="BP1583">
        <v>0</v>
      </c>
      <c r="BQ1583">
        <v>0</v>
      </c>
      <c r="BR1583">
        <v>0</v>
      </c>
      <c r="BS1583">
        <v>0</v>
      </c>
      <c r="BT1583">
        <v>0</v>
      </c>
      <c r="BU1583">
        <v>0</v>
      </c>
      <c r="BV1583">
        <v>0</v>
      </c>
      <c r="BW1583">
        <v>0</v>
      </c>
      <c r="CU1583">
        <f>ROUND(AT1583*Source!I1846*AH1583*AL1583,0)</f>
        <v>0</v>
      </c>
      <c r="CV1583">
        <f>ROUND(Y1583*Source!I1846,9)</f>
        <v>0</v>
      </c>
      <c r="CW1583">
        <v>0</v>
      </c>
      <c r="CX1583">
        <f>ROUND(Y1583*Source!I1846,9)</f>
        <v>0</v>
      </c>
      <c r="CY1583">
        <f>AD1583</f>
        <v>11.37</v>
      </c>
      <c r="CZ1583">
        <f>AH1583</f>
        <v>11.37</v>
      </c>
      <c r="DA1583">
        <f>AL1583</f>
        <v>1</v>
      </c>
      <c r="DB1583">
        <f t="shared" si="743"/>
        <v>316.77</v>
      </c>
      <c r="DC1583">
        <f t="shared" si="744"/>
        <v>0</v>
      </c>
      <c r="DD1583" t="s">
        <v>3</v>
      </c>
      <c r="DE1583" t="s">
        <v>3</v>
      </c>
      <c r="DF1583">
        <f t="shared" ref="DF1583:DF1598" si="747">ROUND(ROUND(AE1583,0)*CX1583,0)</f>
        <v>0</v>
      </c>
      <c r="DG1583">
        <f t="shared" si="745"/>
        <v>0</v>
      </c>
      <c r="DH1583">
        <f t="shared" si="746"/>
        <v>0</v>
      </c>
      <c r="DI1583">
        <f t="shared" si="741"/>
        <v>0</v>
      </c>
      <c r="DJ1583">
        <f>DI1583</f>
        <v>0</v>
      </c>
      <c r="DK1583">
        <v>0</v>
      </c>
      <c r="DL1583" t="s">
        <v>3</v>
      </c>
      <c r="DM1583">
        <v>0</v>
      </c>
      <c r="DN1583" t="s">
        <v>3</v>
      </c>
      <c r="DO1583">
        <v>0</v>
      </c>
    </row>
    <row r="1584" spans="1:119" x14ac:dyDescent="0.2">
      <c r="A1584">
        <f>ROW(Source!A1846)</f>
        <v>1846</v>
      </c>
      <c r="B1584">
        <v>69726971</v>
      </c>
      <c r="C1584">
        <v>69736151</v>
      </c>
      <c r="D1584">
        <v>121548</v>
      </c>
      <c r="E1584">
        <v>1</v>
      </c>
      <c r="F1584">
        <v>1</v>
      </c>
      <c r="G1584">
        <v>1</v>
      </c>
      <c r="H1584">
        <v>1</v>
      </c>
      <c r="I1584" t="s">
        <v>36</v>
      </c>
      <c r="J1584" t="s">
        <v>3</v>
      </c>
      <c r="K1584" t="s">
        <v>981</v>
      </c>
      <c r="L1584">
        <v>608254</v>
      </c>
      <c r="N1584">
        <v>1013</v>
      </c>
      <c r="O1584" t="s">
        <v>982</v>
      </c>
      <c r="P1584" t="s">
        <v>982</v>
      </c>
      <c r="Q1584">
        <v>1</v>
      </c>
      <c r="W1584">
        <v>0</v>
      </c>
      <c r="X1584">
        <v>-185737400</v>
      </c>
      <c r="Y1584">
        <f t="shared" si="742"/>
        <v>0.23</v>
      </c>
      <c r="AA1584">
        <v>0</v>
      </c>
      <c r="AB1584">
        <v>0</v>
      </c>
      <c r="AC1584">
        <v>0</v>
      </c>
      <c r="AD1584">
        <v>0</v>
      </c>
      <c r="AE1584">
        <v>0</v>
      </c>
      <c r="AF1584">
        <v>0</v>
      </c>
      <c r="AG1584">
        <v>0</v>
      </c>
      <c r="AH1584">
        <v>0</v>
      </c>
      <c r="AI1584">
        <v>1</v>
      </c>
      <c r="AJ1584">
        <v>1</v>
      </c>
      <c r="AK1584">
        <v>1</v>
      </c>
      <c r="AL1584">
        <v>1</v>
      </c>
      <c r="AM1584">
        <v>0</v>
      </c>
      <c r="AN1584">
        <v>0</v>
      </c>
      <c r="AO1584">
        <v>1</v>
      </c>
      <c r="AP1584">
        <v>0</v>
      </c>
      <c r="AQ1584">
        <v>0</v>
      </c>
      <c r="AR1584">
        <v>0</v>
      </c>
      <c r="AS1584" t="s">
        <v>3</v>
      </c>
      <c r="AT1584">
        <v>0.23</v>
      </c>
      <c r="AU1584" t="s">
        <v>3</v>
      </c>
      <c r="AV1584">
        <v>2</v>
      </c>
      <c r="AW1584">
        <v>2</v>
      </c>
      <c r="AX1584">
        <v>69736163</v>
      </c>
      <c r="AY1584">
        <v>1</v>
      </c>
      <c r="AZ1584">
        <v>0</v>
      </c>
      <c r="BA1584">
        <v>1626</v>
      </c>
      <c r="BB1584">
        <v>0</v>
      </c>
      <c r="BC1584">
        <v>0</v>
      </c>
      <c r="BD1584">
        <v>0</v>
      </c>
      <c r="BE1584">
        <v>0</v>
      </c>
      <c r="BF1584">
        <v>0</v>
      </c>
      <c r="BG1584">
        <v>0</v>
      </c>
      <c r="BH1584">
        <v>0</v>
      </c>
      <c r="BI1584">
        <v>0</v>
      </c>
      <c r="BJ1584">
        <v>0</v>
      </c>
      <c r="BK1584">
        <v>0</v>
      </c>
      <c r="BL1584">
        <v>0</v>
      </c>
      <c r="BM1584">
        <v>0</v>
      </c>
      <c r="BN1584">
        <v>0</v>
      </c>
      <c r="BO1584">
        <v>0</v>
      </c>
      <c r="BP1584">
        <v>0</v>
      </c>
      <c r="BQ1584">
        <v>0</v>
      </c>
      <c r="BR1584">
        <v>0</v>
      </c>
      <c r="BS1584">
        <v>0</v>
      </c>
      <c r="BT1584">
        <v>0</v>
      </c>
      <c r="BU1584">
        <v>0</v>
      </c>
      <c r="BV1584">
        <v>0</v>
      </c>
      <c r="BW1584">
        <v>0</v>
      </c>
      <c r="CV1584">
        <v>0</v>
      </c>
      <c r="CW1584">
        <v>0</v>
      </c>
      <c r="CX1584">
        <f>ROUND(Y1584*Source!I1846,9)</f>
        <v>0</v>
      </c>
      <c r="CY1584">
        <f>AD1584</f>
        <v>0</v>
      </c>
      <c r="CZ1584">
        <f>AH1584</f>
        <v>0</v>
      </c>
      <c r="DA1584">
        <f>AL1584</f>
        <v>1</v>
      </c>
      <c r="DB1584">
        <f t="shared" si="743"/>
        <v>0</v>
      </c>
      <c r="DC1584">
        <f t="shared" si="744"/>
        <v>0</v>
      </c>
      <c r="DD1584" t="s">
        <v>3</v>
      </c>
      <c r="DE1584" t="s">
        <v>3</v>
      </c>
      <c r="DF1584">
        <f t="shared" si="747"/>
        <v>0</v>
      </c>
      <c r="DG1584">
        <f t="shared" si="745"/>
        <v>0</v>
      </c>
      <c r="DH1584">
        <f t="shared" si="746"/>
        <v>0</v>
      </c>
      <c r="DI1584">
        <f t="shared" si="741"/>
        <v>0</v>
      </c>
      <c r="DJ1584">
        <f>DI1584</f>
        <v>0</v>
      </c>
      <c r="DK1584">
        <v>0</v>
      </c>
      <c r="DL1584" t="s">
        <v>3</v>
      </c>
      <c r="DM1584">
        <v>0</v>
      </c>
      <c r="DN1584" t="s">
        <v>3</v>
      </c>
      <c r="DO1584">
        <v>0</v>
      </c>
    </row>
    <row r="1585" spans="1:119" x14ac:dyDescent="0.2">
      <c r="A1585">
        <f>ROW(Source!A1846)</f>
        <v>1846</v>
      </c>
      <c r="B1585">
        <v>69726971</v>
      </c>
      <c r="C1585">
        <v>69736151</v>
      </c>
      <c r="D1585">
        <v>27439630</v>
      </c>
      <c r="E1585">
        <v>1</v>
      </c>
      <c r="F1585">
        <v>1</v>
      </c>
      <c r="G1585">
        <v>1</v>
      </c>
      <c r="H1585">
        <v>2</v>
      </c>
      <c r="I1585" t="s">
        <v>986</v>
      </c>
      <c r="J1585" t="s">
        <v>987</v>
      </c>
      <c r="K1585" t="s">
        <v>988</v>
      </c>
      <c r="L1585">
        <v>1368</v>
      </c>
      <c r="N1585">
        <v>1011</v>
      </c>
      <c r="O1585" t="s">
        <v>978</v>
      </c>
      <c r="P1585" t="s">
        <v>978</v>
      </c>
      <c r="Q1585">
        <v>1</v>
      </c>
      <c r="W1585">
        <v>0</v>
      </c>
      <c r="X1585">
        <v>-72110300</v>
      </c>
      <c r="Y1585">
        <f t="shared" si="742"/>
        <v>0.23</v>
      </c>
      <c r="AA1585">
        <v>0</v>
      </c>
      <c r="AB1585">
        <v>31.27</v>
      </c>
      <c r="AC1585">
        <v>13.61</v>
      </c>
      <c r="AD1585">
        <v>0</v>
      </c>
      <c r="AE1585">
        <v>0</v>
      </c>
      <c r="AF1585">
        <v>31.27</v>
      </c>
      <c r="AG1585">
        <v>13.61</v>
      </c>
      <c r="AH1585">
        <v>0</v>
      </c>
      <c r="AI1585">
        <v>1</v>
      </c>
      <c r="AJ1585">
        <v>1</v>
      </c>
      <c r="AK1585">
        <v>1</v>
      </c>
      <c r="AL1585">
        <v>1</v>
      </c>
      <c r="AM1585">
        <v>0</v>
      </c>
      <c r="AN1585">
        <v>0</v>
      </c>
      <c r="AO1585">
        <v>1</v>
      </c>
      <c r="AP1585">
        <v>0</v>
      </c>
      <c r="AQ1585">
        <v>0</v>
      </c>
      <c r="AR1585">
        <v>0</v>
      </c>
      <c r="AS1585" t="s">
        <v>3</v>
      </c>
      <c r="AT1585">
        <v>0.23</v>
      </c>
      <c r="AU1585" t="s">
        <v>3</v>
      </c>
      <c r="AV1585">
        <v>0</v>
      </c>
      <c r="AW1585">
        <v>2</v>
      </c>
      <c r="AX1585">
        <v>69736164</v>
      </c>
      <c r="AY1585">
        <v>1</v>
      </c>
      <c r="AZ1585">
        <v>0</v>
      </c>
      <c r="BA1585">
        <v>1627</v>
      </c>
      <c r="BB1585">
        <v>0</v>
      </c>
      <c r="BC1585">
        <v>0</v>
      </c>
      <c r="BD1585">
        <v>0</v>
      </c>
      <c r="BE1585">
        <v>0</v>
      </c>
      <c r="BF1585">
        <v>0</v>
      </c>
      <c r="BG1585">
        <v>0</v>
      </c>
      <c r="BH1585">
        <v>0</v>
      </c>
      <c r="BI1585">
        <v>0</v>
      </c>
      <c r="BJ1585">
        <v>0</v>
      </c>
      <c r="BK1585">
        <v>0</v>
      </c>
      <c r="BL1585">
        <v>0</v>
      </c>
      <c r="BM1585">
        <v>0</v>
      </c>
      <c r="BN1585">
        <v>0</v>
      </c>
      <c r="BO1585">
        <v>0</v>
      </c>
      <c r="BP1585">
        <v>0</v>
      </c>
      <c r="BQ1585">
        <v>0</v>
      </c>
      <c r="BR1585">
        <v>0</v>
      </c>
      <c r="BS1585">
        <v>0</v>
      </c>
      <c r="BT1585">
        <v>0</v>
      </c>
      <c r="BU1585">
        <v>0</v>
      </c>
      <c r="BV1585">
        <v>0</v>
      </c>
      <c r="BW1585">
        <v>0</v>
      </c>
      <c r="CV1585">
        <v>0</v>
      </c>
      <c r="CW1585">
        <f>ROUND(Y1585*Source!I1846*DO1585,9)</f>
        <v>0</v>
      </c>
      <c r="CX1585">
        <f>ROUND(Y1585*Source!I1846,9)</f>
        <v>0</v>
      </c>
      <c r="CY1585">
        <f>AB1585</f>
        <v>31.27</v>
      </c>
      <c r="CZ1585">
        <f>AF1585</f>
        <v>31.27</v>
      </c>
      <c r="DA1585">
        <f>AJ1585</f>
        <v>1</v>
      </c>
      <c r="DB1585">
        <f t="shared" si="743"/>
        <v>7.19</v>
      </c>
      <c r="DC1585">
        <f t="shared" si="744"/>
        <v>3.13</v>
      </c>
      <c r="DD1585" t="s">
        <v>3</v>
      </c>
      <c r="DE1585" t="s">
        <v>3</v>
      </c>
      <c r="DF1585">
        <f t="shared" si="747"/>
        <v>0</v>
      </c>
      <c r="DG1585">
        <f t="shared" si="745"/>
        <v>0</v>
      </c>
      <c r="DH1585">
        <f t="shared" si="746"/>
        <v>0</v>
      </c>
      <c r="DI1585">
        <f t="shared" si="741"/>
        <v>0</v>
      </c>
      <c r="DJ1585">
        <f>DG1585</f>
        <v>0</v>
      </c>
      <c r="DK1585">
        <v>0</v>
      </c>
      <c r="DL1585" t="s">
        <v>3</v>
      </c>
      <c r="DM1585">
        <v>0</v>
      </c>
      <c r="DN1585" t="s">
        <v>3</v>
      </c>
      <c r="DO1585">
        <v>0</v>
      </c>
    </row>
    <row r="1586" spans="1:119" x14ac:dyDescent="0.2">
      <c r="A1586">
        <f>ROW(Source!A1846)</f>
        <v>1846</v>
      </c>
      <c r="B1586">
        <v>69726971</v>
      </c>
      <c r="C1586">
        <v>69736151</v>
      </c>
      <c r="D1586">
        <v>27440113</v>
      </c>
      <c r="E1586">
        <v>1</v>
      </c>
      <c r="F1586">
        <v>1</v>
      </c>
      <c r="G1586">
        <v>1</v>
      </c>
      <c r="H1586">
        <v>2</v>
      </c>
      <c r="I1586" t="s">
        <v>1032</v>
      </c>
      <c r="J1586" t="s">
        <v>1033</v>
      </c>
      <c r="K1586" t="s">
        <v>1034</v>
      </c>
      <c r="L1586">
        <v>1368</v>
      </c>
      <c r="N1586">
        <v>1011</v>
      </c>
      <c r="O1586" t="s">
        <v>978</v>
      </c>
      <c r="P1586" t="s">
        <v>978</v>
      </c>
      <c r="Q1586">
        <v>1</v>
      </c>
      <c r="W1586">
        <v>0</v>
      </c>
      <c r="X1586">
        <v>-1092641070</v>
      </c>
      <c r="Y1586">
        <f t="shared" si="742"/>
        <v>3.68</v>
      </c>
      <c r="AA1586">
        <v>0</v>
      </c>
      <c r="AB1586">
        <v>29.26</v>
      </c>
      <c r="AC1586">
        <v>0</v>
      </c>
      <c r="AD1586">
        <v>0</v>
      </c>
      <c r="AE1586">
        <v>0</v>
      </c>
      <c r="AF1586">
        <v>29.26</v>
      </c>
      <c r="AG1586">
        <v>0</v>
      </c>
      <c r="AH1586">
        <v>0</v>
      </c>
      <c r="AI1586">
        <v>1</v>
      </c>
      <c r="AJ1586">
        <v>1</v>
      </c>
      <c r="AK1586">
        <v>1</v>
      </c>
      <c r="AL1586">
        <v>1</v>
      </c>
      <c r="AM1586">
        <v>0</v>
      </c>
      <c r="AN1586">
        <v>0</v>
      </c>
      <c r="AO1586">
        <v>1</v>
      </c>
      <c r="AP1586">
        <v>0</v>
      </c>
      <c r="AQ1586">
        <v>0</v>
      </c>
      <c r="AR1586">
        <v>0</v>
      </c>
      <c r="AS1586" t="s">
        <v>3</v>
      </c>
      <c r="AT1586">
        <v>3.68</v>
      </c>
      <c r="AU1586" t="s">
        <v>3</v>
      </c>
      <c r="AV1586">
        <v>0</v>
      </c>
      <c r="AW1586">
        <v>2</v>
      </c>
      <c r="AX1586">
        <v>69736165</v>
      </c>
      <c r="AY1586">
        <v>1</v>
      </c>
      <c r="AZ1586">
        <v>0</v>
      </c>
      <c r="BA1586">
        <v>1628</v>
      </c>
      <c r="BB1586">
        <v>0</v>
      </c>
      <c r="BC1586">
        <v>0</v>
      </c>
      <c r="BD1586">
        <v>0</v>
      </c>
      <c r="BE1586">
        <v>0</v>
      </c>
      <c r="BF1586">
        <v>0</v>
      </c>
      <c r="BG1586">
        <v>0</v>
      </c>
      <c r="BH1586">
        <v>0</v>
      </c>
      <c r="BI1586">
        <v>0</v>
      </c>
      <c r="BJ1586">
        <v>0</v>
      </c>
      <c r="BK1586">
        <v>0</v>
      </c>
      <c r="BL1586">
        <v>0</v>
      </c>
      <c r="BM1586">
        <v>0</v>
      </c>
      <c r="BN1586">
        <v>0</v>
      </c>
      <c r="BO1586">
        <v>0</v>
      </c>
      <c r="BP1586">
        <v>0</v>
      </c>
      <c r="BQ1586">
        <v>0</v>
      </c>
      <c r="BR1586">
        <v>0</v>
      </c>
      <c r="BS1586">
        <v>0</v>
      </c>
      <c r="BT1586">
        <v>0</v>
      </c>
      <c r="BU1586">
        <v>0</v>
      </c>
      <c r="BV1586">
        <v>0</v>
      </c>
      <c r="BW1586">
        <v>0</v>
      </c>
      <c r="CV1586">
        <v>0</v>
      </c>
      <c r="CW1586">
        <f>ROUND(Y1586*Source!I1846*DO1586,9)</f>
        <v>0</v>
      </c>
      <c r="CX1586">
        <f>ROUND(Y1586*Source!I1846,9)</f>
        <v>0</v>
      </c>
      <c r="CY1586">
        <f>AB1586</f>
        <v>29.26</v>
      </c>
      <c r="CZ1586">
        <f>AF1586</f>
        <v>29.26</v>
      </c>
      <c r="DA1586">
        <f>AJ1586</f>
        <v>1</v>
      </c>
      <c r="DB1586">
        <f t="shared" si="743"/>
        <v>107.68</v>
      </c>
      <c r="DC1586">
        <f t="shared" si="744"/>
        <v>0</v>
      </c>
      <c r="DD1586" t="s">
        <v>3</v>
      </c>
      <c r="DE1586" t="s">
        <v>3</v>
      </c>
      <c r="DF1586">
        <f t="shared" si="747"/>
        <v>0</v>
      </c>
      <c r="DG1586">
        <f t="shared" si="745"/>
        <v>0</v>
      </c>
      <c r="DH1586">
        <f t="shared" si="746"/>
        <v>0</v>
      </c>
      <c r="DI1586">
        <f t="shared" si="741"/>
        <v>0</v>
      </c>
      <c r="DJ1586">
        <f>DG1586</f>
        <v>0</v>
      </c>
      <c r="DK1586">
        <v>0</v>
      </c>
      <c r="DL1586" t="s">
        <v>3</v>
      </c>
      <c r="DM1586">
        <v>0</v>
      </c>
      <c r="DN1586" t="s">
        <v>3</v>
      </c>
      <c r="DO1586">
        <v>0</v>
      </c>
    </row>
    <row r="1587" spans="1:119" x14ac:dyDescent="0.2">
      <c r="A1587">
        <f>ROW(Source!A1846)</f>
        <v>1846</v>
      </c>
      <c r="B1587">
        <v>69726971</v>
      </c>
      <c r="C1587">
        <v>69736151</v>
      </c>
      <c r="D1587">
        <v>27441197</v>
      </c>
      <c r="E1587">
        <v>1</v>
      </c>
      <c r="F1587">
        <v>1</v>
      </c>
      <c r="G1587">
        <v>1</v>
      </c>
      <c r="H1587">
        <v>2</v>
      </c>
      <c r="I1587" t="s">
        <v>1035</v>
      </c>
      <c r="J1587" t="s">
        <v>1036</v>
      </c>
      <c r="K1587" t="s">
        <v>1037</v>
      </c>
      <c r="L1587">
        <v>1368</v>
      </c>
      <c r="N1587">
        <v>1011</v>
      </c>
      <c r="O1587" t="s">
        <v>978</v>
      </c>
      <c r="P1587" t="s">
        <v>978</v>
      </c>
      <c r="Q1587">
        <v>1</v>
      </c>
      <c r="W1587">
        <v>0</v>
      </c>
      <c r="X1587">
        <v>-1589430619</v>
      </c>
      <c r="Y1587">
        <f t="shared" si="742"/>
        <v>4.5</v>
      </c>
      <c r="AA1587">
        <v>0</v>
      </c>
      <c r="AB1587">
        <v>2.7</v>
      </c>
      <c r="AC1587">
        <v>0</v>
      </c>
      <c r="AD1587">
        <v>0</v>
      </c>
      <c r="AE1587">
        <v>0</v>
      </c>
      <c r="AF1587">
        <v>2.7</v>
      </c>
      <c r="AG1587">
        <v>0</v>
      </c>
      <c r="AH1587">
        <v>0</v>
      </c>
      <c r="AI1587">
        <v>1</v>
      </c>
      <c r="AJ1587">
        <v>1</v>
      </c>
      <c r="AK1587">
        <v>1</v>
      </c>
      <c r="AL1587">
        <v>1</v>
      </c>
      <c r="AM1587">
        <v>0</v>
      </c>
      <c r="AN1587">
        <v>0</v>
      </c>
      <c r="AO1587">
        <v>1</v>
      </c>
      <c r="AP1587">
        <v>0</v>
      </c>
      <c r="AQ1587">
        <v>0</v>
      </c>
      <c r="AR1587">
        <v>0</v>
      </c>
      <c r="AS1587" t="s">
        <v>3</v>
      </c>
      <c r="AT1587">
        <v>4.5</v>
      </c>
      <c r="AU1587" t="s">
        <v>3</v>
      </c>
      <c r="AV1587">
        <v>0</v>
      </c>
      <c r="AW1587">
        <v>2</v>
      </c>
      <c r="AX1587">
        <v>69736166</v>
      </c>
      <c r="AY1587">
        <v>1</v>
      </c>
      <c r="AZ1587">
        <v>0</v>
      </c>
      <c r="BA1587">
        <v>1629</v>
      </c>
      <c r="BB1587">
        <v>0</v>
      </c>
      <c r="BC1587">
        <v>0</v>
      </c>
      <c r="BD1587">
        <v>0</v>
      </c>
      <c r="BE1587">
        <v>0</v>
      </c>
      <c r="BF1587">
        <v>0</v>
      </c>
      <c r="BG1587">
        <v>0</v>
      </c>
      <c r="BH1587">
        <v>0</v>
      </c>
      <c r="BI1587">
        <v>0</v>
      </c>
      <c r="BJ1587">
        <v>0</v>
      </c>
      <c r="BK1587">
        <v>0</v>
      </c>
      <c r="BL1587">
        <v>0</v>
      </c>
      <c r="BM1587">
        <v>0</v>
      </c>
      <c r="BN1587">
        <v>0</v>
      </c>
      <c r="BO1587">
        <v>0</v>
      </c>
      <c r="BP1587">
        <v>0</v>
      </c>
      <c r="BQ1587">
        <v>0</v>
      </c>
      <c r="BR1587">
        <v>0</v>
      </c>
      <c r="BS1587">
        <v>0</v>
      </c>
      <c r="BT1587">
        <v>0</v>
      </c>
      <c r="BU1587">
        <v>0</v>
      </c>
      <c r="BV1587">
        <v>0</v>
      </c>
      <c r="BW1587">
        <v>0</v>
      </c>
      <c r="CV1587">
        <v>0</v>
      </c>
      <c r="CW1587">
        <f>ROUND(Y1587*Source!I1846*DO1587,9)</f>
        <v>0</v>
      </c>
      <c r="CX1587">
        <f>ROUND(Y1587*Source!I1846,9)</f>
        <v>0</v>
      </c>
      <c r="CY1587">
        <f>AB1587</f>
        <v>2.7</v>
      </c>
      <c r="CZ1587">
        <f>AF1587</f>
        <v>2.7</v>
      </c>
      <c r="DA1587">
        <f>AJ1587</f>
        <v>1</v>
      </c>
      <c r="DB1587">
        <f t="shared" si="743"/>
        <v>12.15</v>
      </c>
      <c r="DC1587">
        <f t="shared" si="744"/>
        <v>0</v>
      </c>
      <c r="DD1587" t="s">
        <v>3</v>
      </c>
      <c r="DE1587" t="s">
        <v>3</v>
      </c>
      <c r="DF1587">
        <f t="shared" si="747"/>
        <v>0</v>
      </c>
      <c r="DG1587">
        <f t="shared" si="745"/>
        <v>0</v>
      </c>
      <c r="DH1587">
        <f t="shared" si="746"/>
        <v>0</v>
      </c>
      <c r="DI1587">
        <f t="shared" si="741"/>
        <v>0</v>
      </c>
      <c r="DJ1587">
        <f>DG1587</f>
        <v>0</v>
      </c>
      <c r="DK1587">
        <v>0</v>
      </c>
      <c r="DL1587" t="s">
        <v>3</v>
      </c>
      <c r="DM1587">
        <v>0</v>
      </c>
      <c r="DN1587" t="s">
        <v>3</v>
      </c>
      <c r="DO1587">
        <v>0</v>
      </c>
    </row>
    <row r="1588" spans="1:119" x14ac:dyDescent="0.2">
      <c r="A1588">
        <f>ROW(Source!A1846)</f>
        <v>1846</v>
      </c>
      <c r="B1588">
        <v>69726971</v>
      </c>
      <c r="C1588">
        <v>69736151</v>
      </c>
      <c r="D1588">
        <v>27441327</v>
      </c>
      <c r="E1588">
        <v>1</v>
      </c>
      <c r="F1588">
        <v>1</v>
      </c>
      <c r="G1588">
        <v>1</v>
      </c>
      <c r="H1588">
        <v>2</v>
      </c>
      <c r="I1588" t="s">
        <v>975</v>
      </c>
      <c r="J1588" t="s">
        <v>976</v>
      </c>
      <c r="K1588" t="s">
        <v>977</v>
      </c>
      <c r="L1588">
        <v>1368</v>
      </c>
      <c r="N1588">
        <v>1011</v>
      </c>
      <c r="O1588" t="s">
        <v>978</v>
      </c>
      <c r="P1588" t="s">
        <v>978</v>
      </c>
      <c r="Q1588">
        <v>1</v>
      </c>
      <c r="W1588">
        <v>0</v>
      </c>
      <c r="X1588">
        <v>-1583389094</v>
      </c>
      <c r="Y1588">
        <f t="shared" si="742"/>
        <v>0.33</v>
      </c>
      <c r="AA1588">
        <v>0</v>
      </c>
      <c r="AB1588">
        <v>93.37</v>
      </c>
      <c r="AC1588">
        <v>11.69</v>
      </c>
      <c r="AD1588">
        <v>0</v>
      </c>
      <c r="AE1588">
        <v>0</v>
      </c>
      <c r="AF1588">
        <v>93.37</v>
      </c>
      <c r="AG1588">
        <v>11.69</v>
      </c>
      <c r="AH1588">
        <v>0</v>
      </c>
      <c r="AI1588">
        <v>1</v>
      </c>
      <c r="AJ1588">
        <v>1</v>
      </c>
      <c r="AK1588">
        <v>1</v>
      </c>
      <c r="AL1588">
        <v>1</v>
      </c>
      <c r="AM1588">
        <v>0</v>
      </c>
      <c r="AN1588">
        <v>0</v>
      </c>
      <c r="AO1588">
        <v>1</v>
      </c>
      <c r="AP1588">
        <v>0</v>
      </c>
      <c r="AQ1588">
        <v>0</v>
      </c>
      <c r="AR1588">
        <v>0</v>
      </c>
      <c r="AS1588" t="s">
        <v>3</v>
      </c>
      <c r="AT1588">
        <v>0.33</v>
      </c>
      <c r="AU1588" t="s">
        <v>3</v>
      </c>
      <c r="AV1588">
        <v>0</v>
      </c>
      <c r="AW1588">
        <v>2</v>
      </c>
      <c r="AX1588">
        <v>69736167</v>
      </c>
      <c r="AY1588">
        <v>1</v>
      </c>
      <c r="AZ1588">
        <v>0</v>
      </c>
      <c r="BA1588">
        <v>1630</v>
      </c>
      <c r="BB1588">
        <v>0</v>
      </c>
      <c r="BC1588">
        <v>0</v>
      </c>
      <c r="BD1588">
        <v>0</v>
      </c>
      <c r="BE1588">
        <v>0</v>
      </c>
      <c r="BF1588">
        <v>0</v>
      </c>
      <c r="BG1588">
        <v>0</v>
      </c>
      <c r="BH1588">
        <v>0</v>
      </c>
      <c r="BI1588">
        <v>0</v>
      </c>
      <c r="BJ1588">
        <v>0</v>
      </c>
      <c r="BK1588">
        <v>0</v>
      </c>
      <c r="BL1588">
        <v>0</v>
      </c>
      <c r="BM1588">
        <v>0</v>
      </c>
      <c r="BN1588">
        <v>0</v>
      </c>
      <c r="BO1588">
        <v>0</v>
      </c>
      <c r="BP1588">
        <v>0</v>
      </c>
      <c r="BQ1588">
        <v>0</v>
      </c>
      <c r="BR1588">
        <v>0</v>
      </c>
      <c r="BS1588">
        <v>0</v>
      </c>
      <c r="BT1588">
        <v>0</v>
      </c>
      <c r="BU1588">
        <v>0</v>
      </c>
      <c r="BV1588">
        <v>0</v>
      </c>
      <c r="BW1588">
        <v>0</v>
      </c>
      <c r="CV1588">
        <v>0</v>
      </c>
      <c r="CW1588">
        <f>ROUND(Y1588*Source!I1846*DO1588,9)</f>
        <v>0</v>
      </c>
      <c r="CX1588">
        <f>ROUND(Y1588*Source!I1846,9)</f>
        <v>0</v>
      </c>
      <c r="CY1588">
        <f>AB1588</f>
        <v>93.37</v>
      </c>
      <c r="CZ1588">
        <f>AF1588</f>
        <v>93.37</v>
      </c>
      <c r="DA1588">
        <f>AJ1588</f>
        <v>1</v>
      </c>
      <c r="DB1588">
        <f t="shared" si="743"/>
        <v>30.81</v>
      </c>
      <c r="DC1588">
        <f t="shared" si="744"/>
        <v>3.86</v>
      </c>
      <c r="DD1588" t="s">
        <v>3</v>
      </c>
      <c r="DE1588" t="s">
        <v>3</v>
      </c>
      <c r="DF1588">
        <f t="shared" si="747"/>
        <v>0</v>
      </c>
      <c r="DG1588">
        <f t="shared" si="745"/>
        <v>0</v>
      </c>
      <c r="DH1588">
        <f t="shared" si="746"/>
        <v>0</v>
      </c>
      <c r="DI1588">
        <f t="shared" si="741"/>
        <v>0</v>
      </c>
      <c r="DJ1588">
        <f>DG1588</f>
        <v>0</v>
      </c>
      <c r="DK1588">
        <v>0</v>
      </c>
      <c r="DL1588" t="s">
        <v>3</v>
      </c>
      <c r="DM1588">
        <v>0</v>
      </c>
      <c r="DN1588" t="s">
        <v>3</v>
      </c>
      <c r="DO1588">
        <v>0</v>
      </c>
    </row>
    <row r="1589" spans="1:119" x14ac:dyDescent="0.2">
      <c r="A1589">
        <f>ROW(Source!A1846)</f>
        <v>1846</v>
      </c>
      <c r="B1589">
        <v>69726971</v>
      </c>
      <c r="C1589">
        <v>69736151</v>
      </c>
      <c r="D1589">
        <v>27372116</v>
      </c>
      <c r="E1589">
        <v>1</v>
      </c>
      <c r="F1589">
        <v>1</v>
      </c>
      <c r="G1589">
        <v>1</v>
      </c>
      <c r="H1589">
        <v>3</v>
      </c>
      <c r="I1589" t="s">
        <v>414</v>
      </c>
      <c r="J1589" t="s">
        <v>416</v>
      </c>
      <c r="K1589" t="s">
        <v>415</v>
      </c>
      <c r="L1589">
        <v>1348</v>
      </c>
      <c r="N1589">
        <v>1009</v>
      </c>
      <c r="O1589" t="s">
        <v>78</v>
      </c>
      <c r="P1589" t="s">
        <v>78</v>
      </c>
      <c r="Q1589">
        <v>1000</v>
      </c>
      <c r="W1589">
        <v>0</v>
      </c>
      <c r="X1589">
        <v>1401155302</v>
      </c>
      <c r="Y1589">
        <f t="shared" si="742"/>
        <v>0.13200000000000001</v>
      </c>
      <c r="AA1589">
        <v>1391.4</v>
      </c>
      <c r="AB1589">
        <v>0</v>
      </c>
      <c r="AC1589">
        <v>0</v>
      </c>
      <c r="AD1589">
        <v>0</v>
      </c>
      <c r="AE1589">
        <v>1391.4</v>
      </c>
      <c r="AF1589">
        <v>0</v>
      </c>
      <c r="AG1589">
        <v>0</v>
      </c>
      <c r="AH1589">
        <v>0</v>
      </c>
      <c r="AI1589">
        <v>1</v>
      </c>
      <c r="AJ1589">
        <v>1</v>
      </c>
      <c r="AK1589">
        <v>1</v>
      </c>
      <c r="AL1589">
        <v>1</v>
      </c>
      <c r="AM1589">
        <v>0</v>
      </c>
      <c r="AN1589">
        <v>0</v>
      </c>
      <c r="AO1589">
        <v>0</v>
      </c>
      <c r="AP1589">
        <v>1</v>
      </c>
      <c r="AQ1589">
        <v>0</v>
      </c>
      <c r="AR1589">
        <v>0</v>
      </c>
      <c r="AS1589" t="s">
        <v>3</v>
      </c>
      <c r="AT1589">
        <v>0.13200000000000001</v>
      </c>
      <c r="AU1589" t="s">
        <v>3</v>
      </c>
      <c r="AV1589">
        <v>0</v>
      </c>
      <c r="AW1589">
        <v>2</v>
      </c>
      <c r="AX1589">
        <v>69736169</v>
      </c>
      <c r="AY1589">
        <v>1</v>
      </c>
      <c r="AZ1589">
        <v>0</v>
      </c>
      <c r="BA1589">
        <v>1632</v>
      </c>
      <c r="BB1589">
        <v>3</v>
      </c>
      <c r="BC1589">
        <v>0</v>
      </c>
      <c r="BD1589">
        <v>0</v>
      </c>
      <c r="BE1589">
        <v>0</v>
      </c>
      <c r="BF1589">
        <v>0</v>
      </c>
      <c r="BG1589">
        <v>0</v>
      </c>
      <c r="BH1589">
        <v>0</v>
      </c>
      <c r="BI1589">
        <v>0</v>
      </c>
      <c r="BJ1589">
        <v>0</v>
      </c>
      <c r="BK1589">
        <v>0</v>
      </c>
      <c r="BL1589">
        <v>0</v>
      </c>
      <c r="BM1589">
        <v>0</v>
      </c>
      <c r="BN1589">
        <v>0</v>
      </c>
      <c r="BO1589">
        <v>0</v>
      </c>
      <c r="BP1589">
        <v>0</v>
      </c>
      <c r="BQ1589">
        <v>0</v>
      </c>
      <c r="BR1589">
        <v>0</v>
      </c>
      <c r="BS1589">
        <v>0</v>
      </c>
      <c r="BT1589">
        <v>0</v>
      </c>
      <c r="BU1589">
        <v>0</v>
      </c>
      <c r="BV1589">
        <v>0</v>
      </c>
      <c r="BW1589">
        <v>0</v>
      </c>
      <c r="CV1589">
        <v>0</v>
      </c>
      <c r="CW1589">
        <v>0</v>
      </c>
      <c r="CX1589">
        <f>ROUND(Y1589*Source!I1846,9)</f>
        <v>0</v>
      </c>
      <c r="CY1589">
        <f>AA1589</f>
        <v>1391.4</v>
      </c>
      <c r="CZ1589">
        <f>AE1589</f>
        <v>1391.4</v>
      </c>
      <c r="DA1589">
        <f>AI1589</f>
        <v>1</v>
      </c>
      <c r="DB1589">
        <f t="shared" si="743"/>
        <v>183.66</v>
      </c>
      <c r="DC1589">
        <f t="shared" si="744"/>
        <v>0</v>
      </c>
      <c r="DD1589" t="s">
        <v>3</v>
      </c>
      <c r="DE1589" t="s">
        <v>3</v>
      </c>
      <c r="DF1589">
        <f t="shared" si="747"/>
        <v>0</v>
      </c>
      <c r="DG1589">
        <f t="shared" si="745"/>
        <v>0</v>
      </c>
      <c r="DH1589">
        <f t="shared" si="746"/>
        <v>0</v>
      </c>
      <c r="DI1589">
        <f t="shared" si="741"/>
        <v>0</v>
      </c>
      <c r="DJ1589">
        <f>DF1589</f>
        <v>0</v>
      </c>
      <c r="DK1589">
        <v>0</v>
      </c>
      <c r="DL1589" t="s">
        <v>3</v>
      </c>
      <c r="DM1589">
        <v>0</v>
      </c>
      <c r="DN1589" t="s">
        <v>3</v>
      </c>
      <c r="DO1589">
        <v>0</v>
      </c>
    </row>
    <row r="1590" spans="1:119" x14ac:dyDescent="0.2">
      <c r="A1590">
        <f>ROW(Source!A1846)</f>
        <v>1846</v>
      </c>
      <c r="B1590">
        <v>69726971</v>
      </c>
      <c r="C1590">
        <v>69736151</v>
      </c>
      <c r="D1590">
        <v>27372117</v>
      </c>
      <c r="E1590">
        <v>1</v>
      </c>
      <c r="F1590">
        <v>1</v>
      </c>
      <c r="G1590">
        <v>1</v>
      </c>
      <c r="H1590">
        <v>3</v>
      </c>
      <c r="I1590" t="s">
        <v>419</v>
      </c>
      <c r="J1590" t="s">
        <v>421</v>
      </c>
      <c r="K1590" t="s">
        <v>420</v>
      </c>
      <c r="L1590">
        <v>1348</v>
      </c>
      <c r="N1590">
        <v>1009</v>
      </c>
      <c r="O1590" t="s">
        <v>78</v>
      </c>
      <c r="P1590" t="s">
        <v>78</v>
      </c>
      <c r="Q1590">
        <v>1000</v>
      </c>
      <c r="W1590">
        <v>0</v>
      </c>
      <c r="X1590">
        <v>353463573</v>
      </c>
      <c r="Y1590">
        <f t="shared" si="742"/>
        <v>1.9E-2</v>
      </c>
      <c r="AA1590">
        <v>1534.65</v>
      </c>
      <c r="AB1590">
        <v>0</v>
      </c>
      <c r="AC1590">
        <v>0</v>
      </c>
      <c r="AD1590">
        <v>0</v>
      </c>
      <c r="AE1590">
        <v>1534.65</v>
      </c>
      <c r="AF1590">
        <v>0</v>
      </c>
      <c r="AG1590">
        <v>0</v>
      </c>
      <c r="AH1590">
        <v>0</v>
      </c>
      <c r="AI1590">
        <v>1</v>
      </c>
      <c r="AJ1590">
        <v>1</v>
      </c>
      <c r="AK1590">
        <v>1</v>
      </c>
      <c r="AL1590">
        <v>1</v>
      </c>
      <c r="AM1590">
        <v>0</v>
      </c>
      <c r="AN1590">
        <v>0</v>
      </c>
      <c r="AO1590">
        <v>0</v>
      </c>
      <c r="AP1590">
        <v>1</v>
      </c>
      <c r="AQ1590">
        <v>0</v>
      </c>
      <c r="AR1590">
        <v>0</v>
      </c>
      <c r="AS1590" t="s">
        <v>3</v>
      </c>
      <c r="AT1590">
        <v>1.9E-2</v>
      </c>
      <c r="AU1590" t="s">
        <v>3</v>
      </c>
      <c r="AV1590">
        <v>0</v>
      </c>
      <c r="AW1590">
        <v>2</v>
      </c>
      <c r="AX1590">
        <v>69736170</v>
      </c>
      <c r="AY1590">
        <v>1</v>
      </c>
      <c r="AZ1590">
        <v>0</v>
      </c>
      <c r="BA1590">
        <v>1633</v>
      </c>
      <c r="BB1590">
        <v>3</v>
      </c>
      <c r="BC1590">
        <v>0</v>
      </c>
      <c r="BD1590">
        <v>0</v>
      </c>
      <c r="BE1590">
        <v>0</v>
      </c>
      <c r="BF1590">
        <v>0</v>
      </c>
      <c r="BG1590">
        <v>0</v>
      </c>
      <c r="BH1590">
        <v>0</v>
      </c>
      <c r="BI1590">
        <v>0</v>
      </c>
      <c r="BJ1590">
        <v>0</v>
      </c>
      <c r="BK1590">
        <v>0</v>
      </c>
      <c r="BL1590">
        <v>0</v>
      </c>
      <c r="BM1590">
        <v>0</v>
      </c>
      <c r="BN1590">
        <v>0</v>
      </c>
      <c r="BO1590">
        <v>0</v>
      </c>
      <c r="BP1590">
        <v>0</v>
      </c>
      <c r="BQ1590">
        <v>0</v>
      </c>
      <c r="BR1590">
        <v>0</v>
      </c>
      <c r="BS1590">
        <v>0</v>
      </c>
      <c r="BT1590">
        <v>0</v>
      </c>
      <c r="BU1590">
        <v>0</v>
      </c>
      <c r="BV1590">
        <v>0</v>
      </c>
      <c r="BW1590">
        <v>0</v>
      </c>
      <c r="CV1590">
        <v>0</v>
      </c>
      <c r="CW1590">
        <v>0</v>
      </c>
      <c r="CX1590">
        <f>ROUND(Y1590*Source!I1846,9)</f>
        <v>0</v>
      </c>
      <c r="CY1590">
        <f>AA1590</f>
        <v>1534.65</v>
      </c>
      <c r="CZ1590">
        <f>AE1590</f>
        <v>1534.65</v>
      </c>
      <c r="DA1590">
        <f>AI1590</f>
        <v>1</v>
      </c>
      <c r="DB1590">
        <f t="shared" si="743"/>
        <v>29.16</v>
      </c>
      <c r="DC1590">
        <f t="shared" si="744"/>
        <v>0</v>
      </c>
      <c r="DD1590" t="s">
        <v>3</v>
      </c>
      <c r="DE1590" t="s">
        <v>3</v>
      </c>
      <c r="DF1590">
        <f t="shared" si="747"/>
        <v>0</v>
      </c>
      <c r="DG1590">
        <f t="shared" si="745"/>
        <v>0</v>
      </c>
      <c r="DH1590">
        <f t="shared" si="746"/>
        <v>0</v>
      </c>
      <c r="DI1590">
        <f t="shared" si="741"/>
        <v>0</v>
      </c>
      <c r="DJ1590">
        <f>DF1590</f>
        <v>0</v>
      </c>
      <c r="DK1590">
        <v>0</v>
      </c>
      <c r="DL1590" t="s">
        <v>3</v>
      </c>
      <c r="DM1590">
        <v>0</v>
      </c>
      <c r="DN1590" t="s">
        <v>3</v>
      </c>
      <c r="DO1590">
        <v>0</v>
      </c>
    </row>
    <row r="1591" spans="1:119" x14ac:dyDescent="0.2">
      <c r="A1591">
        <f>ROW(Source!A1846)</f>
        <v>1846</v>
      </c>
      <c r="B1591">
        <v>69726971</v>
      </c>
      <c r="C1591">
        <v>69736151</v>
      </c>
      <c r="D1591">
        <v>27373116</v>
      </c>
      <c r="E1591">
        <v>1</v>
      </c>
      <c r="F1591">
        <v>1</v>
      </c>
      <c r="G1591">
        <v>1</v>
      </c>
      <c r="H1591">
        <v>3</v>
      </c>
      <c r="I1591" t="s">
        <v>423</v>
      </c>
      <c r="J1591" t="s">
        <v>425</v>
      </c>
      <c r="K1591" t="s">
        <v>440</v>
      </c>
      <c r="L1591">
        <v>1327</v>
      </c>
      <c r="N1591">
        <v>1005</v>
      </c>
      <c r="O1591" t="s">
        <v>56</v>
      </c>
      <c r="P1591" t="s">
        <v>56</v>
      </c>
      <c r="Q1591">
        <v>1</v>
      </c>
      <c r="W1591">
        <v>0</v>
      </c>
      <c r="X1591">
        <v>1537754992</v>
      </c>
      <c r="Y1591">
        <f t="shared" si="742"/>
        <v>116</v>
      </c>
      <c r="AA1591">
        <v>5.29</v>
      </c>
      <c r="AB1591">
        <v>0</v>
      </c>
      <c r="AC1591">
        <v>0</v>
      </c>
      <c r="AD1591">
        <v>0</v>
      </c>
      <c r="AE1591">
        <v>5.29</v>
      </c>
      <c r="AF1591">
        <v>0</v>
      </c>
      <c r="AG1591">
        <v>0</v>
      </c>
      <c r="AH1591">
        <v>0</v>
      </c>
      <c r="AI1591">
        <v>1</v>
      </c>
      <c r="AJ1591">
        <v>1</v>
      </c>
      <c r="AK1591">
        <v>1</v>
      </c>
      <c r="AL1591">
        <v>1</v>
      </c>
      <c r="AM1591">
        <v>0</v>
      </c>
      <c r="AN1591">
        <v>0</v>
      </c>
      <c r="AO1591">
        <v>0</v>
      </c>
      <c r="AP1591">
        <v>1</v>
      </c>
      <c r="AQ1591">
        <v>0</v>
      </c>
      <c r="AR1591">
        <v>0</v>
      </c>
      <c r="AS1591" t="s">
        <v>3</v>
      </c>
      <c r="AT1591">
        <v>116</v>
      </c>
      <c r="AU1591" t="s">
        <v>3</v>
      </c>
      <c r="AV1591">
        <v>0</v>
      </c>
      <c r="AW1591">
        <v>2</v>
      </c>
      <c r="AX1591">
        <v>69736171</v>
      </c>
      <c r="AY1591">
        <v>1</v>
      </c>
      <c r="AZ1591">
        <v>0</v>
      </c>
      <c r="BA1591">
        <v>1634</v>
      </c>
      <c r="BB1591">
        <v>3</v>
      </c>
      <c r="BC1591">
        <v>0</v>
      </c>
      <c r="BD1591">
        <v>0</v>
      </c>
      <c r="BE1591">
        <v>0</v>
      </c>
      <c r="BF1591">
        <v>0</v>
      </c>
      <c r="BG1591">
        <v>0</v>
      </c>
      <c r="BH1591">
        <v>0</v>
      </c>
      <c r="BI1591">
        <v>0</v>
      </c>
      <c r="BJ1591">
        <v>0</v>
      </c>
      <c r="BK1591">
        <v>0</v>
      </c>
      <c r="BL1591">
        <v>0</v>
      </c>
      <c r="BM1591">
        <v>0</v>
      </c>
      <c r="BN1591">
        <v>0</v>
      </c>
      <c r="BO1591">
        <v>0</v>
      </c>
      <c r="BP1591">
        <v>0</v>
      </c>
      <c r="BQ1591">
        <v>0</v>
      </c>
      <c r="BR1591">
        <v>0</v>
      </c>
      <c r="BS1591">
        <v>0</v>
      </c>
      <c r="BT1591">
        <v>0</v>
      </c>
      <c r="BU1591">
        <v>0</v>
      </c>
      <c r="BV1591">
        <v>0</v>
      </c>
      <c r="BW1591">
        <v>0</v>
      </c>
      <c r="CV1591">
        <v>0</v>
      </c>
      <c r="CW1591">
        <v>0</v>
      </c>
      <c r="CX1591">
        <f>ROUND(Y1591*Source!I1846,9)</f>
        <v>0</v>
      </c>
      <c r="CY1591">
        <f>AA1591</f>
        <v>5.29</v>
      </c>
      <c r="CZ1591">
        <f>AE1591</f>
        <v>5.29</v>
      </c>
      <c r="DA1591">
        <f>AI1591</f>
        <v>1</v>
      </c>
      <c r="DB1591">
        <f t="shared" si="743"/>
        <v>613.64</v>
      </c>
      <c r="DC1591">
        <f t="shared" si="744"/>
        <v>0</v>
      </c>
      <c r="DD1591" t="s">
        <v>3</v>
      </c>
      <c r="DE1591" t="s">
        <v>3</v>
      </c>
      <c r="DF1591">
        <f t="shared" si="747"/>
        <v>0</v>
      </c>
      <c r="DG1591">
        <f t="shared" si="745"/>
        <v>0</v>
      </c>
      <c r="DH1591">
        <f t="shared" si="746"/>
        <v>0</v>
      </c>
      <c r="DI1591">
        <f t="shared" si="741"/>
        <v>0</v>
      </c>
      <c r="DJ1591">
        <f>DF1591</f>
        <v>0</v>
      </c>
      <c r="DK1591">
        <v>0</v>
      </c>
      <c r="DL1591" t="s">
        <v>3</v>
      </c>
      <c r="DM1591">
        <v>0</v>
      </c>
      <c r="DN1591" t="s">
        <v>3</v>
      </c>
      <c r="DO1591">
        <v>0</v>
      </c>
    </row>
    <row r="1592" spans="1:119" x14ac:dyDescent="0.2">
      <c r="A1592">
        <f>ROW(Source!A1846)</f>
        <v>1846</v>
      </c>
      <c r="B1592">
        <v>69726971</v>
      </c>
      <c r="C1592">
        <v>69736151</v>
      </c>
      <c r="D1592">
        <v>27371032</v>
      </c>
      <c r="E1592">
        <v>1</v>
      </c>
      <c r="F1592">
        <v>1</v>
      </c>
      <c r="G1592">
        <v>1</v>
      </c>
      <c r="H1592">
        <v>3</v>
      </c>
      <c r="I1592" t="s">
        <v>428</v>
      </c>
      <c r="J1592" t="s">
        <v>430</v>
      </c>
      <c r="K1592" t="s">
        <v>429</v>
      </c>
      <c r="L1592">
        <v>1348</v>
      </c>
      <c r="N1592">
        <v>1009</v>
      </c>
      <c r="O1592" t="s">
        <v>78</v>
      </c>
      <c r="P1592" t="s">
        <v>78</v>
      </c>
      <c r="Q1592">
        <v>1000</v>
      </c>
      <c r="W1592">
        <v>0</v>
      </c>
      <c r="X1592">
        <v>-1245202389</v>
      </c>
      <c r="Y1592">
        <f t="shared" si="742"/>
        <v>5.7000000000000002E-2</v>
      </c>
      <c r="AA1592">
        <v>5646.9</v>
      </c>
      <c r="AB1592">
        <v>0</v>
      </c>
      <c r="AC1592">
        <v>0</v>
      </c>
      <c r="AD1592">
        <v>0</v>
      </c>
      <c r="AE1592">
        <v>5646.9</v>
      </c>
      <c r="AF1592">
        <v>0</v>
      </c>
      <c r="AG1592">
        <v>0</v>
      </c>
      <c r="AH1592">
        <v>0</v>
      </c>
      <c r="AI1592">
        <v>1</v>
      </c>
      <c r="AJ1592">
        <v>1</v>
      </c>
      <c r="AK1592">
        <v>1</v>
      </c>
      <c r="AL1592">
        <v>1</v>
      </c>
      <c r="AM1592">
        <v>0</v>
      </c>
      <c r="AN1592">
        <v>0</v>
      </c>
      <c r="AO1592">
        <v>0</v>
      </c>
      <c r="AP1592">
        <v>1</v>
      </c>
      <c r="AQ1592">
        <v>0</v>
      </c>
      <c r="AR1592">
        <v>0</v>
      </c>
      <c r="AS1592" t="s">
        <v>3</v>
      </c>
      <c r="AT1592">
        <v>5.7000000000000002E-2</v>
      </c>
      <c r="AU1592" t="s">
        <v>3</v>
      </c>
      <c r="AV1592">
        <v>0</v>
      </c>
      <c r="AW1592">
        <v>2</v>
      </c>
      <c r="AX1592">
        <v>69736172</v>
      </c>
      <c r="AY1592">
        <v>1</v>
      </c>
      <c r="AZ1592">
        <v>0</v>
      </c>
      <c r="BA1592">
        <v>1635</v>
      </c>
      <c r="BB1592">
        <v>3</v>
      </c>
      <c r="BC1592">
        <v>0</v>
      </c>
      <c r="BD1592">
        <v>0</v>
      </c>
      <c r="BE1592">
        <v>0</v>
      </c>
      <c r="BF1592">
        <v>0</v>
      </c>
      <c r="BG1592">
        <v>0</v>
      </c>
      <c r="BH1592">
        <v>0</v>
      </c>
      <c r="BI1592">
        <v>0</v>
      </c>
      <c r="BJ1592">
        <v>0</v>
      </c>
      <c r="BK1592">
        <v>0</v>
      </c>
      <c r="BL1592">
        <v>0</v>
      </c>
      <c r="BM1592">
        <v>0</v>
      </c>
      <c r="BN1592">
        <v>0</v>
      </c>
      <c r="BO1592">
        <v>0</v>
      </c>
      <c r="BP1592">
        <v>0</v>
      </c>
      <c r="BQ1592">
        <v>0</v>
      </c>
      <c r="BR1592">
        <v>0</v>
      </c>
      <c r="BS1592">
        <v>0</v>
      </c>
      <c r="BT1592">
        <v>0</v>
      </c>
      <c r="BU1592">
        <v>0</v>
      </c>
      <c r="BV1592">
        <v>0</v>
      </c>
      <c r="BW1592">
        <v>0</v>
      </c>
      <c r="CV1592">
        <v>0</v>
      </c>
      <c r="CW1592">
        <v>0</v>
      </c>
      <c r="CX1592">
        <f>ROUND(Y1592*Source!I1846,9)</f>
        <v>0</v>
      </c>
      <c r="CY1592">
        <f>AA1592</f>
        <v>5646.9</v>
      </c>
      <c r="CZ1592">
        <f>AE1592</f>
        <v>5646.9</v>
      </c>
      <c r="DA1592">
        <f>AI1592</f>
        <v>1</v>
      </c>
      <c r="DB1592">
        <f t="shared" si="743"/>
        <v>321.87</v>
      </c>
      <c r="DC1592">
        <f t="shared" si="744"/>
        <v>0</v>
      </c>
      <c r="DD1592" t="s">
        <v>3</v>
      </c>
      <c r="DE1592" t="s">
        <v>3</v>
      </c>
      <c r="DF1592">
        <f t="shared" si="747"/>
        <v>0</v>
      </c>
      <c r="DG1592">
        <f t="shared" si="745"/>
        <v>0</v>
      </c>
      <c r="DH1592">
        <f t="shared" si="746"/>
        <v>0</v>
      </c>
      <c r="DI1592">
        <f t="shared" si="741"/>
        <v>0</v>
      </c>
      <c r="DJ1592">
        <f>DF1592</f>
        <v>0</v>
      </c>
      <c r="DK1592">
        <v>0</v>
      </c>
      <c r="DL1592" t="s">
        <v>3</v>
      </c>
      <c r="DM1592">
        <v>0</v>
      </c>
      <c r="DN1592" t="s">
        <v>3</v>
      </c>
      <c r="DO1592">
        <v>0</v>
      </c>
    </row>
    <row r="1593" spans="1:119" x14ac:dyDescent="0.2">
      <c r="A1593">
        <f>ROW(Source!A1847)</f>
        <v>1847</v>
      </c>
      <c r="B1593">
        <v>69726884</v>
      </c>
      <c r="C1593">
        <v>69736151</v>
      </c>
      <c r="D1593">
        <v>27501160</v>
      </c>
      <c r="E1593">
        <v>1</v>
      </c>
      <c r="F1593">
        <v>1</v>
      </c>
      <c r="G1593">
        <v>1</v>
      </c>
      <c r="H1593">
        <v>1</v>
      </c>
      <c r="I1593" t="s">
        <v>1038</v>
      </c>
      <c r="J1593" t="s">
        <v>3</v>
      </c>
      <c r="K1593" t="s">
        <v>1039</v>
      </c>
      <c r="L1593">
        <v>1369</v>
      </c>
      <c r="N1593">
        <v>1013</v>
      </c>
      <c r="O1593" t="s">
        <v>974</v>
      </c>
      <c r="P1593" t="s">
        <v>974</v>
      </c>
      <c r="Q1593">
        <v>1</v>
      </c>
      <c r="W1593">
        <v>0</v>
      </c>
      <c r="X1593">
        <v>-772101396</v>
      </c>
      <c r="Y1593">
        <f t="shared" si="742"/>
        <v>27.86</v>
      </c>
      <c r="AA1593">
        <v>0</v>
      </c>
      <c r="AB1593">
        <v>0</v>
      </c>
      <c r="AC1593">
        <v>0</v>
      </c>
      <c r="AD1593">
        <v>288.33999999999997</v>
      </c>
      <c r="AE1593">
        <v>0</v>
      </c>
      <c r="AF1593">
        <v>0</v>
      </c>
      <c r="AG1593">
        <v>0</v>
      </c>
      <c r="AH1593">
        <v>11.37</v>
      </c>
      <c r="AI1593">
        <v>1</v>
      </c>
      <c r="AJ1593">
        <v>1</v>
      </c>
      <c r="AK1593">
        <v>1</v>
      </c>
      <c r="AL1593">
        <v>25.36</v>
      </c>
      <c r="AM1593">
        <v>5</v>
      </c>
      <c r="AN1593">
        <v>0</v>
      </c>
      <c r="AO1593">
        <v>1</v>
      </c>
      <c r="AP1593">
        <v>0</v>
      </c>
      <c r="AQ1593">
        <v>0</v>
      </c>
      <c r="AR1593">
        <v>0</v>
      </c>
      <c r="AS1593" t="s">
        <v>3</v>
      </c>
      <c r="AT1593">
        <v>27.86</v>
      </c>
      <c r="AU1593" t="s">
        <v>3</v>
      </c>
      <c r="AV1593">
        <v>1</v>
      </c>
      <c r="AW1593">
        <v>2</v>
      </c>
      <c r="AX1593">
        <v>69736162</v>
      </c>
      <c r="AY1593">
        <v>1</v>
      </c>
      <c r="AZ1593">
        <v>0</v>
      </c>
      <c r="BA1593">
        <v>1637</v>
      </c>
      <c r="BB1593">
        <v>0</v>
      </c>
      <c r="BC1593">
        <v>0</v>
      </c>
      <c r="BD1593">
        <v>0</v>
      </c>
      <c r="BE1593">
        <v>0</v>
      </c>
      <c r="BF1593">
        <v>0</v>
      </c>
      <c r="BG1593">
        <v>0</v>
      </c>
      <c r="BH1593">
        <v>0</v>
      </c>
      <c r="BI1593">
        <v>0</v>
      </c>
      <c r="BJ1593">
        <v>0</v>
      </c>
      <c r="BK1593">
        <v>0</v>
      </c>
      <c r="BL1593">
        <v>0</v>
      </c>
      <c r="BM1593">
        <v>0</v>
      </c>
      <c r="BN1593">
        <v>0</v>
      </c>
      <c r="BO1593">
        <v>0</v>
      </c>
      <c r="BP1593">
        <v>0</v>
      </c>
      <c r="BQ1593">
        <v>0</v>
      </c>
      <c r="BR1593">
        <v>0</v>
      </c>
      <c r="BS1593">
        <v>0</v>
      </c>
      <c r="BT1593">
        <v>0</v>
      </c>
      <c r="BU1593">
        <v>0</v>
      </c>
      <c r="BV1593">
        <v>0</v>
      </c>
      <c r="BW1593">
        <v>0</v>
      </c>
      <c r="CU1593">
        <f>ROUND(AT1593*Source!I1847*AH1593*AL1593,0)</f>
        <v>0</v>
      </c>
      <c r="CV1593">
        <f>ROUND(Y1593*Source!I1847,9)</f>
        <v>0</v>
      </c>
      <c r="CW1593">
        <v>0</v>
      </c>
      <c r="CX1593">
        <f>ROUND(Y1593*Source!I1847,9)</f>
        <v>0</v>
      </c>
      <c r="CY1593">
        <f>AD1593</f>
        <v>288.33999999999997</v>
      </c>
      <c r="CZ1593">
        <f>AH1593</f>
        <v>11.37</v>
      </c>
      <c r="DA1593">
        <f>AL1593</f>
        <v>25.36</v>
      </c>
      <c r="DB1593">
        <f t="shared" si="743"/>
        <v>316.77</v>
      </c>
      <c r="DC1593">
        <f t="shared" si="744"/>
        <v>0</v>
      </c>
      <c r="DD1593" t="s">
        <v>3</v>
      </c>
      <c r="DE1593" t="s">
        <v>3</v>
      </c>
      <c r="DF1593">
        <f t="shared" si="747"/>
        <v>0</v>
      </c>
      <c r="DG1593">
        <f t="shared" si="745"/>
        <v>0</v>
      </c>
      <c r="DH1593">
        <f t="shared" si="746"/>
        <v>0</v>
      </c>
      <c r="DI1593">
        <f>ROUND(ROUND(AH1593*AL1593,0)*CX1593,0)</f>
        <v>0</v>
      </c>
      <c r="DJ1593">
        <f>DI1593</f>
        <v>0</v>
      </c>
      <c r="DK1593">
        <v>0</v>
      </c>
      <c r="DL1593" t="s">
        <v>3</v>
      </c>
      <c r="DM1593">
        <v>0</v>
      </c>
      <c r="DN1593" t="s">
        <v>3</v>
      </c>
      <c r="DO1593">
        <v>0</v>
      </c>
    </row>
    <row r="1594" spans="1:119" x14ac:dyDescent="0.2">
      <c r="A1594">
        <f>ROW(Source!A1847)</f>
        <v>1847</v>
      </c>
      <c r="B1594">
        <v>69726884</v>
      </c>
      <c r="C1594">
        <v>69736151</v>
      </c>
      <c r="D1594">
        <v>121548</v>
      </c>
      <c r="E1594">
        <v>1</v>
      </c>
      <c r="F1594">
        <v>1</v>
      </c>
      <c r="G1594">
        <v>1</v>
      </c>
      <c r="H1594">
        <v>1</v>
      </c>
      <c r="I1594" t="s">
        <v>36</v>
      </c>
      <c r="J1594" t="s">
        <v>3</v>
      </c>
      <c r="K1594" t="s">
        <v>981</v>
      </c>
      <c r="L1594">
        <v>608254</v>
      </c>
      <c r="N1594">
        <v>1013</v>
      </c>
      <c r="O1594" t="s">
        <v>982</v>
      </c>
      <c r="P1594" t="s">
        <v>982</v>
      </c>
      <c r="Q1594">
        <v>1</v>
      </c>
      <c r="W1594">
        <v>0</v>
      </c>
      <c r="X1594">
        <v>-185737400</v>
      </c>
      <c r="Y1594">
        <f t="shared" si="742"/>
        <v>0.23</v>
      </c>
      <c r="AA1594">
        <v>0</v>
      </c>
      <c r="AB1594">
        <v>0</v>
      </c>
      <c r="AC1594">
        <v>0</v>
      </c>
      <c r="AD1594">
        <v>0</v>
      </c>
      <c r="AE1594">
        <v>0</v>
      </c>
      <c r="AF1594">
        <v>0</v>
      </c>
      <c r="AG1594">
        <v>0</v>
      </c>
      <c r="AH1594">
        <v>0</v>
      </c>
      <c r="AI1594">
        <v>1</v>
      </c>
      <c r="AJ1594">
        <v>1</v>
      </c>
      <c r="AK1594">
        <v>19.8</v>
      </c>
      <c r="AL1594">
        <v>1</v>
      </c>
      <c r="AM1594">
        <v>5</v>
      </c>
      <c r="AN1594">
        <v>0</v>
      </c>
      <c r="AO1594">
        <v>1</v>
      </c>
      <c r="AP1594">
        <v>0</v>
      </c>
      <c r="AQ1594">
        <v>0</v>
      </c>
      <c r="AR1594">
        <v>0</v>
      </c>
      <c r="AS1594" t="s">
        <v>3</v>
      </c>
      <c r="AT1594">
        <v>0.23</v>
      </c>
      <c r="AU1594" t="s">
        <v>3</v>
      </c>
      <c r="AV1594">
        <v>2</v>
      </c>
      <c r="AW1594">
        <v>2</v>
      </c>
      <c r="AX1594">
        <v>69736163</v>
      </c>
      <c r="AY1594">
        <v>1</v>
      </c>
      <c r="AZ1594">
        <v>0</v>
      </c>
      <c r="BA1594">
        <v>1638</v>
      </c>
      <c r="BB1594">
        <v>0</v>
      </c>
      <c r="BC1594">
        <v>0</v>
      </c>
      <c r="BD1594">
        <v>0</v>
      </c>
      <c r="BE1594">
        <v>0</v>
      </c>
      <c r="BF1594">
        <v>0</v>
      </c>
      <c r="BG1594">
        <v>0</v>
      </c>
      <c r="BH1594">
        <v>0</v>
      </c>
      <c r="BI1594">
        <v>0</v>
      </c>
      <c r="BJ1594">
        <v>0</v>
      </c>
      <c r="BK1594">
        <v>0</v>
      </c>
      <c r="BL1594">
        <v>0</v>
      </c>
      <c r="BM1594">
        <v>0</v>
      </c>
      <c r="BN1594">
        <v>0</v>
      </c>
      <c r="BO1594">
        <v>0</v>
      </c>
      <c r="BP1594">
        <v>0</v>
      </c>
      <c r="BQ1594">
        <v>0</v>
      </c>
      <c r="BR1594">
        <v>0</v>
      </c>
      <c r="BS1594">
        <v>0</v>
      </c>
      <c r="BT1594">
        <v>0</v>
      </c>
      <c r="BU1594">
        <v>0</v>
      </c>
      <c r="BV1594">
        <v>0</v>
      </c>
      <c r="BW1594">
        <v>0</v>
      </c>
      <c r="CV1594">
        <v>0</v>
      </c>
      <c r="CW1594">
        <v>0</v>
      </c>
      <c r="CX1594">
        <f>ROUND(Y1594*Source!I1847,9)</f>
        <v>0</v>
      </c>
      <c r="CY1594">
        <f>AD1594</f>
        <v>0</v>
      </c>
      <c r="CZ1594">
        <f>AH1594</f>
        <v>0</v>
      </c>
      <c r="DA1594">
        <f>AL1594</f>
        <v>1</v>
      </c>
      <c r="DB1594">
        <f t="shared" si="743"/>
        <v>0</v>
      </c>
      <c r="DC1594">
        <f t="shared" si="744"/>
        <v>0</v>
      </c>
      <c r="DD1594" t="s">
        <v>3</v>
      </c>
      <c r="DE1594" t="s">
        <v>3</v>
      </c>
      <c r="DF1594">
        <f t="shared" si="747"/>
        <v>0</v>
      </c>
      <c r="DG1594">
        <f t="shared" si="745"/>
        <v>0</v>
      </c>
      <c r="DH1594">
        <f>ROUND(ROUND(AG1594*AK1594,0)*CX1594,0)</f>
        <v>0</v>
      </c>
      <c r="DI1594">
        <f t="shared" ref="DI1594:DI1608" si="748">ROUND(ROUND(AH1594,0)*CX1594,0)</f>
        <v>0</v>
      </c>
      <c r="DJ1594">
        <f>DI1594</f>
        <v>0</v>
      </c>
      <c r="DK1594">
        <v>0</v>
      </c>
      <c r="DL1594" t="s">
        <v>3</v>
      </c>
      <c r="DM1594">
        <v>0</v>
      </c>
      <c r="DN1594" t="s">
        <v>3</v>
      </c>
      <c r="DO1594">
        <v>0</v>
      </c>
    </row>
    <row r="1595" spans="1:119" x14ac:dyDescent="0.2">
      <c r="A1595">
        <f>ROW(Source!A1847)</f>
        <v>1847</v>
      </c>
      <c r="B1595">
        <v>69726884</v>
      </c>
      <c r="C1595">
        <v>69736151</v>
      </c>
      <c r="D1595">
        <v>27439630</v>
      </c>
      <c r="E1595">
        <v>1</v>
      </c>
      <c r="F1595">
        <v>1</v>
      </c>
      <c r="G1595">
        <v>1</v>
      </c>
      <c r="H1595">
        <v>2</v>
      </c>
      <c r="I1595" t="s">
        <v>986</v>
      </c>
      <c r="J1595" t="s">
        <v>987</v>
      </c>
      <c r="K1595" t="s">
        <v>988</v>
      </c>
      <c r="L1595">
        <v>1368</v>
      </c>
      <c r="N1595">
        <v>1011</v>
      </c>
      <c r="O1595" t="s">
        <v>978</v>
      </c>
      <c r="P1595" t="s">
        <v>978</v>
      </c>
      <c r="Q1595">
        <v>1</v>
      </c>
      <c r="W1595">
        <v>0</v>
      </c>
      <c r="X1595">
        <v>-72110300</v>
      </c>
      <c r="Y1595">
        <f t="shared" si="742"/>
        <v>0.23</v>
      </c>
      <c r="AA1595">
        <v>0</v>
      </c>
      <c r="AB1595">
        <v>245.16</v>
      </c>
      <c r="AC1595">
        <v>269.48</v>
      </c>
      <c r="AD1595">
        <v>0</v>
      </c>
      <c r="AE1595">
        <v>0</v>
      </c>
      <c r="AF1595">
        <v>31.27</v>
      </c>
      <c r="AG1595">
        <v>13.61</v>
      </c>
      <c r="AH1595">
        <v>0</v>
      </c>
      <c r="AI1595">
        <v>1</v>
      </c>
      <c r="AJ1595">
        <v>7.84</v>
      </c>
      <c r="AK1595">
        <v>19.8</v>
      </c>
      <c r="AL1595">
        <v>1</v>
      </c>
      <c r="AM1595">
        <v>5</v>
      </c>
      <c r="AN1595">
        <v>0</v>
      </c>
      <c r="AO1595">
        <v>1</v>
      </c>
      <c r="AP1595">
        <v>0</v>
      </c>
      <c r="AQ1595">
        <v>0</v>
      </c>
      <c r="AR1595">
        <v>0</v>
      </c>
      <c r="AS1595" t="s">
        <v>3</v>
      </c>
      <c r="AT1595">
        <v>0.23</v>
      </c>
      <c r="AU1595" t="s">
        <v>3</v>
      </c>
      <c r="AV1595">
        <v>0</v>
      </c>
      <c r="AW1595">
        <v>2</v>
      </c>
      <c r="AX1595">
        <v>69736164</v>
      </c>
      <c r="AY1595">
        <v>1</v>
      </c>
      <c r="AZ1595">
        <v>0</v>
      </c>
      <c r="BA1595">
        <v>1639</v>
      </c>
      <c r="BB1595">
        <v>0</v>
      </c>
      <c r="BC1595">
        <v>0</v>
      </c>
      <c r="BD1595">
        <v>0</v>
      </c>
      <c r="BE1595">
        <v>0</v>
      </c>
      <c r="BF1595">
        <v>0</v>
      </c>
      <c r="BG1595">
        <v>0</v>
      </c>
      <c r="BH1595">
        <v>0</v>
      </c>
      <c r="BI1595">
        <v>0</v>
      </c>
      <c r="BJ1595">
        <v>0</v>
      </c>
      <c r="BK1595">
        <v>0</v>
      </c>
      <c r="BL1595">
        <v>0</v>
      </c>
      <c r="BM1595">
        <v>0</v>
      </c>
      <c r="BN1595">
        <v>0</v>
      </c>
      <c r="BO1595">
        <v>0</v>
      </c>
      <c r="BP1595">
        <v>0</v>
      </c>
      <c r="BQ1595">
        <v>0</v>
      </c>
      <c r="BR1595">
        <v>0</v>
      </c>
      <c r="BS1595">
        <v>0</v>
      </c>
      <c r="BT1595">
        <v>0</v>
      </c>
      <c r="BU1595">
        <v>0</v>
      </c>
      <c r="BV1595">
        <v>0</v>
      </c>
      <c r="BW1595">
        <v>0</v>
      </c>
      <c r="CV1595">
        <v>0</v>
      </c>
      <c r="CW1595">
        <f>ROUND(Y1595*Source!I1847*DO1595,9)</f>
        <v>0</v>
      </c>
      <c r="CX1595">
        <f>ROUND(Y1595*Source!I1847,9)</f>
        <v>0</v>
      </c>
      <c r="CY1595">
        <f>AB1595</f>
        <v>245.16</v>
      </c>
      <c r="CZ1595">
        <f>AF1595</f>
        <v>31.27</v>
      </c>
      <c r="DA1595">
        <f>AJ1595</f>
        <v>7.84</v>
      </c>
      <c r="DB1595">
        <f t="shared" si="743"/>
        <v>7.19</v>
      </c>
      <c r="DC1595">
        <f t="shared" si="744"/>
        <v>3.13</v>
      </c>
      <c r="DD1595" t="s">
        <v>3</v>
      </c>
      <c r="DE1595" t="s">
        <v>3</v>
      </c>
      <c r="DF1595">
        <f t="shared" si="747"/>
        <v>0</v>
      </c>
      <c r="DG1595">
        <f>ROUND(ROUND(AF1595*AJ1595,0)*CX1595,0)</f>
        <v>0</v>
      </c>
      <c r="DH1595">
        <f>ROUND(ROUND(AG1595*AK1595,0)*CX1595,0)</f>
        <v>0</v>
      </c>
      <c r="DI1595">
        <f t="shared" si="748"/>
        <v>0</v>
      </c>
      <c r="DJ1595">
        <f>DG1595</f>
        <v>0</v>
      </c>
      <c r="DK1595">
        <v>0</v>
      </c>
      <c r="DL1595" t="s">
        <v>3</v>
      </c>
      <c r="DM1595">
        <v>0</v>
      </c>
      <c r="DN1595" t="s">
        <v>3</v>
      </c>
      <c r="DO1595">
        <v>0</v>
      </c>
    </row>
    <row r="1596" spans="1:119" x14ac:dyDescent="0.2">
      <c r="A1596">
        <f>ROW(Source!A1847)</f>
        <v>1847</v>
      </c>
      <c r="B1596">
        <v>69726884</v>
      </c>
      <c r="C1596">
        <v>69736151</v>
      </c>
      <c r="D1596">
        <v>27440113</v>
      </c>
      <c r="E1596">
        <v>1</v>
      </c>
      <c r="F1596">
        <v>1</v>
      </c>
      <c r="G1596">
        <v>1</v>
      </c>
      <c r="H1596">
        <v>2</v>
      </c>
      <c r="I1596" t="s">
        <v>1032</v>
      </c>
      <c r="J1596" t="s">
        <v>1033</v>
      </c>
      <c r="K1596" t="s">
        <v>1034</v>
      </c>
      <c r="L1596">
        <v>1368</v>
      </c>
      <c r="N1596">
        <v>1011</v>
      </c>
      <c r="O1596" t="s">
        <v>978</v>
      </c>
      <c r="P1596" t="s">
        <v>978</v>
      </c>
      <c r="Q1596">
        <v>1</v>
      </c>
      <c r="W1596">
        <v>0</v>
      </c>
      <c r="X1596">
        <v>-1092641070</v>
      </c>
      <c r="Y1596">
        <f t="shared" si="742"/>
        <v>3.68</v>
      </c>
      <c r="AA1596">
        <v>0</v>
      </c>
      <c r="AB1596">
        <v>229.4</v>
      </c>
      <c r="AC1596">
        <v>0</v>
      </c>
      <c r="AD1596">
        <v>0</v>
      </c>
      <c r="AE1596">
        <v>0</v>
      </c>
      <c r="AF1596">
        <v>29.26</v>
      </c>
      <c r="AG1596">
        <v>0</v>
      </c>
      <c r="AH1596">
        <v>0</v>
      </c>
      <c r="AI1596">
        <v>1</v>
      </c>
      <c r="AJ1596">
        <v>7.84</v>
      </c>
      <c r="AK1596">
        <v>19.8</v>
      </c>
      <c r="AL1596">
        <v>1</v>
      </c>
      <c r="AM1596">
        <v>5</v>
      </c>
      <c r="AN1596">
        <v>0</v>
      </c>
      <c r="AO1596">
        <v>1</v>
      </c>
      <c r="AP1596">
        <v>0</v>
      </c>
      <c r="AQ1596">
        <v>0</v>
      </c>
      <c r="AR1596">
        <v>0</v>
      </c>
      <c r="AS1596" t="s">
        <v>3</v>
      </c>
      <c r="AT1596">
        <v>3.68</v>
      </c>
      <c r="AU1596" t="s">
        <v>3</v>
      </c>
      <c r="AV1596">
        <v>0</v>
      </c>
      <c r="AW1596">
        <v>2</v>
      </c>
      <c r="AX1596">
        <v>69736165</v>
      </c>
      <c r="AY1596">
        <v>1</v>
      </c>
      <c r="AZ1596">
        <v>0</v>
      </c>
      <c r="BA1596">
        <v>1640</v>
      </c>
      <c r="BB1596">
        <v>0</v>
      </c>
      <c r="BC1596">
        <v>0</v>
      </c>
      <c r="BD1596">
        <v>0</v>
      </c>
      <c r="BE1596">
        <v>0</v>
      </c>
      <c r="BF1596">
        <v>0</v>
      </c>
      <c r="BG1596">
        <v>0</v>
      </c>
      <c r="BH1596">
        <v>0</v>
      </c>
      <c r="BI1596">
        <v>0</v>
      </c>
      <c r="BJ1596">
        <v>0</v>
      </c>
      <c r="BK1596">
        <v>0</v>
      </c>
      <c r="BL1596">
        <v>0</v>
      </c>
      <c r="BM1596">
        <v>0</v>
      </c>
      <c r="BN1596">
        <v>0</v>
      </c>
      <c r="BO1596">
        <v>0</v>
      </c>
      <c r="BP1596">
        <v>0</v>
      </c>
      <c r="BQ1596">
        <v>0</v>
      </c>
      <c r="BR1596">
        <v>0</v>
      </c>
      <c r="BS1596">
        <v>0</v>
      </c>
      <c r="BT1596">
        <v>0</v>
      </c>
      <c r="BU1596">
        <v>0</v>
      </c>
      <c r="BV1596">
        <v>0</v>
      </c>
      <c r="BW1596">
        <v>0</v>
      </c>
      <c r="CV1596">
        <v>0</v>
      </c>
      <c r="CW1596">
        <f>ROUND(Y1596*Source!I1847*DO1596,9)</f>
        <v>0</v>
      </c>
      <c r="CX1596">
        <f>ROUND(Y1596*Source!I1847,9)</f>
        <v>0</v>
      </c>
      <c r="CY1596">
        <f>AB1596</f>
        <v>229.4</v>
      </c>
      <c r="CZ1596">
        <f>AF1596</f>
        <v>29.26</v>
      </c>
      <c r="DA1596">
        <f>AJ1596</f>
        <v>7.84</v>
      </c>
      <c r="DB1596">
        <f t="shared" si="743"/>
        <v>107.68</v>
      </c>
      <c r="DC1596">
        <f t="shared" si="744"/>
        <v>0</v>
      </c>
      <c r="DD1596" t="s">
        <v>3</v>
      </c>
      <c r="DE1596" t="s">
        <v>3</v>
      </c>
      <c r="DF1596">
        <f t="shared" si="747"/>
        <v>0</v>
      </c>
      <c r="DG1596">
        <f>ROUND(ROUND(AF1596*AJ1596,0)*CX1596,0)</f>
        <v>0</v>
      </c>
      <c r="DH1596">
        <f>ROUND(ROUND(AG1596*AK1596,0)*CX1596,0)</f>
        <v>0</v>
      </c>
      <c r="DI1596">
        <f t="shared" si="748"/>
        <v>0</v>
      </c>
      <c r="DJ1596">
        <f>DG1596</f>
        <v>0</v>
      </c>
      <c r="DK1596">
        <v>0</v>
      </c>
      <c r="DL1596" t="s">
        <v>3</v>
      </c>
      <c r="DM1596">
        <v>0</v>
      </c>
      <c r="DN1596" t="s">
        <v>3</v>
      </c>
      <c r="DO1596">
        <v>0</v>
      </c>
    </row>
    <row r="1597" spans="1:119" x14ac:dyDescent="0.2">
      <c r="A1597">
        <f>ROW(Source!A1847)</f>
        <v>1847</v>
      </c>
      <c r="B1597">
        <v>69726884</v>
      </c>
      <c r="C1597">
        <v>69736151</v>
      </c>
      <c r="D1597">
        <v>27441197</v>
      </c>
      <c r="E1597">
        <v>1</v>
      </c>
      <c r="F1597">
        <v>1</v>
      </c>
      <c r="G1597">
        <v>1</v>
      </c>
      <c r="H1597">
        <v>2</v>
      </c>
      <c r="I1597" t="s">
        <v>1035</v>
      </c>
      <c r="J1597" t="s">
        <v>1036</v>
      </c>
      <c r="K1597" t="s">
        <v>1037</v>
      </c>
      <c r="L1597">
        <v>1368</v>
      </c>
      <c r="N1597">
        <v>1011</v>
      </c>
      <c r="O1597" t="s">
        <v>978</v>
      </c>
      <c r="P1597" t="s">
        <v>978</v>
      </c>
      <c r="Q1597">
        <v>1</v>
      </c>
      <c r="W1597">
        <v>0</v>
      </c>
      <c r="X1597">
        <v>-1589430619</v>
      </c>
      <c r="Y1597">
        <f t="shared" si="742"/>
        <v>4.5</v>
      </c>
      <c r="AA1597">
        <v>0</v>
      </c>
      <c r="AB1597">
        <v>21.17</v>
      </c>
      <c r="AC1597">
        <v>0</v>
      </c>
      <c r="AD1597">
        <v>0</v>
      </c>
      <c r="AE1597">
        <v>0</v>
      </c>
      <c r="AF1597">
        <v>2.7</v>
      </c>
      <c r="AG1597">
        <v>0</v>
      </c>
      <c r="AH1597">
        <v>0</v>
      </c>
      <c r="AI1597">
        <v>1</v>
      </c>
      <c r="AJ1597">
        <v>7.84</v>
      </c>
      <c r="AK1597">
        <v>19.8</v>
      </c>
      <c r="AL1597">
        <v>1</v>
      </c>
      <c r="AM1597">
        <v>5</v>
      </c>
      <c r="AN1597">
        <v>0</v>
      </c>
      <c r="AO1597">
        <v>1</v>
      </c>
      <c r="AP1597">
        <v>0</v>
      </c>
      <c r="AQ1597">
        <v>0</v>
      </c>
      <c r="AR1597">
        <v>0</v>
      </c>
      <c r="AS1597" t="s">
        <v>3</v>
      </c>
      <c r="AT1597">
        <v>4.5</v>
      </c>
      <c r="AU1597" t="s">
        <v>3</v>
      </c>
      <c r="AV1597">
        <v>0</v>
      </c>
      <c r="AW1597">
        <v>2</v>
      </c>
      <c r="AX1597">
        <v>69736166</v>
      </c>
      <c r="AY1597">
        <v>1</v>
      </c>
      <c r="AZ1597">
        <v>0</v>
      </c>
      <c r="BA1597">
        <v>1641</v>
      </c>
      <c r="BB1597">
        <v>0</v>
      </c>
      <c r="BC1597">
        <v>0</v>
      </c>
      <c r="BD1597">
        <v>0</v>
      </c>
      <c r="BE1597">
        <v>0</v>
      </c>
      <c r="BF1597">
        <v>0</v>
      </c>
      <c r="BG1597">
        <v>0</v>
      </c>
      <c r="BH1597">
        <v>0</v>
      </c>
      <c r="BI1597">
        <v>0</v>
      </c>
      <c r="BJ1597">
        <v>0</v>
      </c>
      <c r="BK1597">
        <v>0</v>
      </c>
      <c r="BL1597">
        <v>0</v>
      </c>
      <c r="BM1597">
        <v>0</v>
      </c>
      <c r="BN1597">
        <v>0</v>
      </c>
      <c r="BO1597">
        <v>0</v>
      </c>
      <c r="BP1597">
        <v>0</v>
      </c>
      <c r="BQ1597">
        <v>0</v>
      </c>
      <c r="BR1597">
        <v>0</v>
      </c>
      <c r="BS1597">
        <v>0</v>
      </c>
      <c r="BT1597">
        <v>0</v>
      </c>
      <c r="BU1597">
        <v>0</v>
      </c>
      <c r="BV1597">
        <v>0</v>
      </c>
      <c r="BW1597">
        <v>0</v>
      </c>
      <c r="CV1597">
        <v>0</v>
      </c>
      <c r="CW1597">
        <f>ROUND(Y1597*Source!I1847*DO1597,9)</f>
        <v>0</v>
      </c>
      <c r="CX1597">
        <f>ROUND(Y1597*Source!I1847,9)</f>
        <v>0</v>
      </c>
      <c r="CY1597">
        <f>AB1597</f>
        <v>21.17</v>
      </c>
      <c r="CZ1597">
        <f>AF1597</f>
        <v>2.7</v>
      </c>
      <c r="DA1597">
        <f>AJ1597</f>
        <v>7.84</v>
      </c>
      <c r="DB1597">
        <f t="shared" si="743"/>
        <v>12.15</v>
      </c>
      <c r="DC1597">
        <f t="shared" si="744"/>
        <v>0</v>
      </c>
      <c r="DD1597" t="s">
        <v>3</v>
      </c>
      <c r="DE1597" t="s">
        <v>3</v>
      </c>
      <c r="DF1597">
        <f t="shared" si="747"/>
        <v>0</v>
      </c>
      <c r="DG1597">
        <f>ROUND(ROUND(AF1597*AJ1597,0)*CX1597,0)</f>
        <v>0</v>
      </c>
      <c r="DH1597">
        <f>ROUND(ROUND(AG1597*AK1597,0)*CX1597,0)</f>
        <v>0</v>
      </c>
      <c r="DI1597">
        <f t="shared" si="748"/>
        <v>0</v>
      </c>
      <c r="DJ1597">
        <f>DG1597</f>
        <v>0</v>
      </c>
      <c r="DK1597">
        <v>0</v>
      </c>
      <c r="DL1597" t="s">
        <v>3</v>
      </c>
      <c r="DM1597">
        <v>0</v>
      </c>
      <c r="DN1597" t="s">
        <v>3</v>
      </c>
      <c r="DO1597">
        <v>0</v>
      </c>
    </row>
    <row r="1598" spans="1:119" x14ac:dyDescent="0.2">
      <c r="A1598">
        <f>ROW(Source!A1847)</f>
        <v>1847</v>
      </c>
      <c r="B1598">
        <v>69726884</v>
      </c>
      <c r="C1598">
        <v>69736151</v>
      </c>
      <c r="D1598">
        <v>27441327</v>
      </c>
      <c r="E1598">
        <v>1</v>
      </c>
      <c r="F1598">
        <v>1</v>
      </c>
      <c r="G1598">
        <v>1</v>
      </c>
      <c r="H1598">
        <v>2</v>
      </c>
      <c r="I1598" t="s">
        <v>975</v>
      </c>
      <c r="J1598" t="s">
        <v>976</v>
      </c>
      <c r="K1598" t="s">
        <v>977</v>
      </c>
      <c r="L1598">
        <v>1368</v>
      </c>
      <c r="N1598">
        <v>1011</v>
      </c>
      <c r="O1598" t="s">
        <v>978</v>
      </c>
      <c r="P1598" t="s">
        <v>978</v>
      </c>
      <c r="Q1598">
        <v>1</v>
      </c>
      <c r="W1598">
        <v>0</v>
      </c>
      <c r="X1598">
        <v>-1583389094</v>
      </c>
      <c r="Y1598">
        <f t="shared" si="742"/>
        <v>0.33</v>
      </c>
      <c r="AA1598">
        <v>0</v>
      </c>
      <c r="AB1598">
        <v>732.02</v>
      </c>
      <c r="AC1598">
        <v>231.46</v>
      </c>
      <c r="AD1598">
        <v>0</v>
      </c>
      <c r="AE1598">
        <v>0</v>
      </c>
      <c r="AF1598">
        <v>93.37</v>
      </c>
      <c r="AG1598">
        <v>11.69</v>
      </c>
      <c r="AH1598">
        <v>0</v>
      </c>
      <c r="AI1598">
        <v>1</v>
      </c>
      <c r="AJ1598">
        <v>7.84</v>
      </c>
      <c r="AK1598">
        <v>19.8</v>
      </c>
      <c r="AL1598">
        <v>1</v>
      </c>
      <c r="AM1598">
        <v>5</v>
      </c>
      <c r="AN1598">
        <v>0</v>
      </c>
      <c r="AO1598">
        <v>1</v>
      </c>
      <c r="AP1598">
        <v>0</v>
      </c>
      <c r="AQ1598">
        <v>0</v>
      </c>
      <c r="AR1598">
        <v>0</v>
      </c>
      <c r="AS1598" t="s">
        <v>3</v>
      </c>
      <c r="AT1598">
        <v>0.33</v>
      </c>
      <c r="AU1598" t="s">
        <v>3</v>
      </c>
      <c r="AV1598">
        <v>0</v>
      </c>
      <c r="AW1598">
        <v>2</v>
      </c>
      <c r="AX1598">
        <v>69736167</v>
      </c>
      <c r="AY1598">
        <v>1</v>
      </c>
      <c r="AZ1598">
        <v>0</v>
      </c>
      <c r="BA1598">
        <v>1642</v>
      </c>
      <c r="BB1598">
        <v>0</v>
      </c>
      <c r="BC1598">
        <v>0</v>
      </c>
      <c r="BD1598">
        <v>0</v>
      </c>
      <c r="BE1598">
        <v>0</v>
      </c>
      <c r="BF1598">
        <v>0</v>
      </c>
      <c r="BG1598">
        <v>0</v>
      </c>
      <c r="BH1598">
        <v>0</v>
      </c>
      <c r="BI1598">
        <v>0</v>
      </c>
      <c r="BJ1598">
        <v>0</v>
      </c>
      <c r="BK1598">
        <v>0</v>
      </c>
      <c r="BL1598">
        <v>0</v>
      </c>
      <c r="BM1598">
        <v>0</v>
      </c>
      <c r="BN1598">
        <v>0</v>
      </c>
      <c r="BO1598">
        <v>0</v>
      </c>
      <c r="BP1598">
        <v>0</v>
      </c>
      <c r="BQ1598">
        <v>0</v>
      </c>
      <c r="BR1598">
        <v>0</v>
      </c>
      <c r="BS1598">
        <v>0</v>
      </c>
      <c r="BT1598">
        <v>0</v>
      </c>
      <c r="BU1598">
        <v>0</v>
      </c>
      <c r="BV1598">
        <v>0</v>
      </c>
      <c r="BW1598">
        <v>0</v>
      </c>
      <c r="CV1598">
        <v>0</v>
      </c>
      <c r="CW1598">
        <f>ROUND(Y1598*Source!I1847*DO1598,9)</f>
        <v>0</v>
      </c>
      <c r="CX1598">
        <f>ROUND(Y1598*Source!I1847,9)</f>
        <v>0</v>
      </c>
      <c r="CY1598">
        <f>AB1598</f>
        <v>732.02</v>
      </c>
      <c r="CZ1598">
        <f>AF1598</f>
        <v>93.37</v>
      </c>
      <c r="DA1598">
        <f>AJ1598</f>
        <v>7.84</v>
      </c>
      <c r="DB1598">
        <f t="shared" si="743"/>
        <v>30.81</v>
      </c>
      <c r="DC1598">
        <f t="shared" si="744"/>
        <v>3.86</v>
      </c>
      <c r="DD1598" t="s">
        <v>3</v>
      </c>
      <c r="DE1598" t="s">
        <v>3</v>
      </c>
      <c r="DF1598">
        <f t="shared" si="747"/>
        <v>0</v>
      </c>
      <c r="DG1598">
        <f>ROUND(ROUND(AF1598*AJ1598,0)*CX1598,0)</f>
        <v>0</v>
      </c>
      <c r="DH1598">
        <f>ROUND(ROUND(AG1598*AK1598,0)*CX1598,0)</f>
        <v>0</v>
      </c>
      <c r="DI1598">
        <f t="shared" si="748"/>
        <v>0</v>
      </c>
      <c r="DJ1598">
        <f>DG1598</f>
        <v>0</v>
      </c>
      <c r="DK1598">
        <v>0</v>
      </c>
      <c r="DL1598" t="s">
        <v>3</v>
      </c>
      <c r="DM1598">
        <v>0</v>
      </c>
      <c r="DN1598" t="s">
        <v>3</v>
      </c>
      <c r="DO1598">
        <v>0</v>
      </c>
    </row>
    <row r="1599" spans="1:119" x14ac:dyDescent="0.2">
      <c r="A1599">
        <f>ROW(Source!A1847)</f>
        <v>1847</v>
      </c>
      <c r="B1599">
        <v>69726884</v>
      </c>
      <c r="C1599">
        <v>69736151</v>
      </c>
      <c r="D1599">
        <v>27372116</v>
      </c>
      <c r="E1599">
        <v>1</v>
      </c>
      <c r="F1599">
        <v>1</v>
      </c>
      <c r="G1599">
        <v>1</v>
      </c>
      <c r="H1599">
        <v>3</v>
      </c>
      <c r="I1599" t="s">
        <v>414</v>
      </c>
      <c r="J1599" t="s">
        <v>416</v>
      </c>
      <c r="K1599" t="s">
        <v>415</v>
      </c>
      <c r="L1599">
        <v>1348</v>
      </c>
      <c r="N1599">
        <v>1009</v>
      </c>
      <c r="O1599" t="s">
        <v>78</v>
      </c>
      <c r="P1599" t="s">
        <v>78</v>
      </c>
      <c r="Q1599">
        <v>1000</v>
      </c>
      <c r="W1599">
        <v>0</v>
      </c>
      <c r="X1599">
        <v>1401155302</v>
      </c>
      <c r="Y1599">
        <f t="shared" si="742"/>
        <v>0.13200000000000001</v>
      </c>
      <c r="AA1599">
        <v>42000</v>
      </c>
      <c r="AB1599">
        <v>0</v>
      </c>
      <c r="AC1599">
        <v>0</v>
      </c>
      <c r="AD1599">
        <v>0</v>
      </c>
      <c r="AE1599">
        <v>5808.3400000000011</v>
      </c>
      <c r="AF1599">
        <v>0</v>
      </c>
      <c r="AG1599">
        <v>0</v>
      </c>
      <c r="AH1599">
        <v>0</v>
      </c>
      <c r="AI1599">
        <v>7.56</v>
      </c>
      <c r="AJ1599">
        <v>1</v>
      </c>
      <c r="AK1599">
        <v>1</v>
      </c>
      <c r="AL1599">
        <v>1</v>
      </c>
      <c r="AM1599">
        <v>5</v>
      </c>
      <c r="AN1599">
        <v>0</v>
      </c>
      <c r="AO1599">
        <v>0</v>
      </c>
      <c r="AP1599">
        <v>1</v>
      </c>
      <c r="AQ1599">
        <v>0</v>
      </c>
      <c r="AR1599">
        <v>0</v>
      </c>
      <c r="AS1599" t="s">
        <v>3</v>
      </c>
      <c r="AT1599">
        <v>0.13200000000000001</v>
      </c>
      <c r="AU1599" t="s">
        <v>3</v>
      </c>
      <c r="AV1599">
        <v>0</v>
      </c>
      <c r="AW1599">
        <v>2</v>
      </c>
      <c r="AX1599">
        <v>69736169</v>
      </c>
      <c r="AY1599">
        <v>1</v>
      </c>
      <c r="AZ1599">
        <v>16384</v>
      </c>
      <c r="BA1599">
        <v>1644</v>
      </c>
      <c r="BB1599">
        <v>3</v>
      </c>
      <c r="BC1599">
        <v>0</v>
      </c>
      <c r="BD1599">
        <v>0</v>
      </c>
      <c r="BE1599">
        <v>0</v>
      </c>
      <c r="BF1599">
        <v>0</v>
      </c>
      <c r="BG1599">
        <v>0</v>
      </c>
      <c r="BH1599">
        <v>0</v>
      </c>
      <c r="BI1599">
        <v>0</v>
      </c>
      <c r="BJ1599">
        <v>0</v>
      </c>
      <c r="BK1599">
        <v>0</v>
      </c>
      <c r="BL1599">
        <v>0</v>
      </c>
      <c r="BM1599">
        <v>0</v>
      </c>
      <c r="BN1599">
        <v>0</v>
      </c>
      <c r="BO1599">
        <v>0</v>
      </c>
      <c r="BP1599">
        <v>0</v>
      </c>
      <c r="BQ1599">
        <v>0</v>
      </c>
      <c r="BR1599">
        <v>0</v>
      </c>
      <c r="BS1599">
        <v>0</v>
      </c>
      <c r="BT1599">
        <v>0</v>
      </c>
      <c r="BU1599">
        <v>0</v>
      </c>
      <c r="BV1599">
        <v>0</v>
      </c>
      <c r="BW1599">
        <v>0</v>
      </c>
      <c r="CV1599">
        <v>0</v>
      </c>
      <c r="CW1599">
        <v>0</v>
      </c>
      <c r="CX1599">
        <f>ROUND(Y1599*Source!I1847,9)</f>
        <v>0</v>
      </c>
      <c r="CY1599">
        <f>AA1599</f>
        <v>42000</v>
      </c>
      <c r="CZ1599">
        <f>AE1599</f>
        <v>5808.3400000000011</v>
      </c>
      <c r="DA1599">
        <f>AI1599</f>
        <v>7.56</v>
      </c>
      <c r="DB1599">
        <f t="shared" si="743"/>
        <v>766.7</v>
      </c>
      <c r="DC1599">
        <f t="shared" si="744"/>
        <v>0</v>
      </c>
      <c r="DD1599" t="s">
        <v>3</v>
      </c>
      <c r="DE1599" t="s">
        <v>3</v>
      </c>
      <c r="DF1599">
        <f>ROUND(ROUND(AE1599*AI1599,0)*CX1599,0)</f>
        <v>0</v>
      </c>
      <c r="DG1599">
        <f t="shared" ref="DG1599:DG1610" si="749">ROUND(ROUND(AF1599,0)*CX1599,0)</f>
        <v>0</v>
      </c>
      <c r="DH1599">
        <f t="shared" ref="DH1599:DH1609" si="750">ROUND(ROUND(AG1599,0)*CX1599,0)</f>
        <v>0</v>
      </c>
      <c r="DI1599">
        <f t="shared" si="748"/>
        <v>0</v>
      </c>
      <c r="DJ1599">
        <f>DF1599</f>
        <v>0</v>
      </c>
      <c r="DK1599">
        <v>0</v>
      </c>
      <c r="DL1599" t="s">
        <v>3</v>
      </c>
      <c r="DM1599">
        <v>0</v>
      </c>
      <c r="DN1599" t="s">
        <v>3</v>
      </c>
      <c r="DO1599">
        <v>0</v>
      </c>
    </row>
    <row r="1600" spans="1:119" x14ac:dyDescent="0.2">
      <c r="A1600">
        <f>ROW(Source!A1847)</f>
        <v>1847</v>
      </c>
      <c r="B1600">
        <v>69726884</v>
      </c>
      <c r="C1600">
        <v>69736151</v>
      </c>
      <c r="D1600">
        <v>27372117</v>
      </c>
      <c r="E1600">
        <v>1</v>
      </c>
      <c r="F1600">
        <v>1</v>
      </c>
      <c r="G1600">
        <v>1</v>
      </c>
      <c r="H1600">
        <v>3</v>
      </c>
      <c r="I1600" t="s">
        <v>419</v>
      </c>
      <c r="J1600" t="s">
        <v>421</v>
      </c>
      <c r="K1600" t="s">
        <v>420</v>
      </c>
      <c r="L1600">
        <v>1348</v>
      </c>
      <c r="N1600">
        <v>1009</v>
      </c>
      <c r="O1600" t="s">
        <v>78</v>
      </c>
      <c r="P1600" t="s">
        <v>78</v>
      </c>
      <c r="Q1600">
        <v>1000</v>
      </c>
      <c r="W1600">
        <v>0</v>
      </c>
      <c r="X1600">
        <v>353463573</v>
      </c>
      <c r="Y1600">
        <f t="shared" si="742"/>
        <v>1.9E-2</v>
      </c>
      <c r="AA1600">
        <v>42000</v>
      </c>
      <c r="AB1600">
        <v>0</v>
      </c>
      <c r="AC1600">
        <v>0</v>
      </c>
      <c r="AD1600">
        <v>0</v>
      </c>
      <c r="AE1600">
        <v>5808.3400000000011</v>
      </c>
      <c r="AF1600">
        <v>0</v>
      </c>
      <c r="AG1600">
        <v>0</v>
      </c>
      <c r="AH1600">
        <v>0</v>
      </c>
      <c r="AI1600">
        <v>7.56</v>
      </c>
      <c r="AJ1600">
        <v>1</v>
      </c>
      <c r="AK1600">
        <v>1</v>
      </c>
      <c r="AL1600">
        <v>1</v>
      </c>
      <c r="AM1600">
        <v>5</v>
      </c>
      <c r="AN1600">
        <v>0</v>
      </c>
      <c r="AO1600">
        <v>0</v>
      </c>
      <c r="AP1600">
        <v>1</v>
      </c>
      <c r="AQ1600">
        <v>0</v>
      </c>
      <c r="AR1600">
        <v>0</v>
      </c>
      <c r="AS1600" t="s">
        <v>3</v>
      </c>
      <c r="AT1600">
        <v>1.9E-2</v>
      </c>
      <c r="AU1600" t="s">
        <v>3</v>
      </c>
      <c r="AV1600">
        <v>0</v>
      </c>
      <c r="AW1600">
        <v>2</v>
      </c>
      <c r="AX1600">
        <v>69736170</v>
      </c>
      <c r="AY1600">
        <v>1</v>
      </c>
      <c r="AZ1600">
        <v>16384</v>
      </c>
      <c r="BA1600">
        <v>1645</v>
      </c>
      <c r="BB1600">
        <v>3</v>
      </c>
      <c r="BC1600">
        <v>0</v>
      </c>
      <c r="BD1600">
        <v>0</v>
      </c>
      <c r="BE1600">
        <v>0</v>
      </c>
      <c r="BF1600">
        <v>0</v>
      </c>
      <c r="BG1600">
        <v>0</v>
      </c>
      <c r="BH1600">
        <v>0</v>
      </c>
      <c r="BI1600">
        <v>0</v>
      </c>
      <c r="BJ1600">
        <v>0</v>
      </c>
      <c r="BK1600">
        <v>0</v>
      </c>
      <c r="BL1600">
        <v>0</v>
      </c>
      <c r="BM1600">
        <v>0</v>
      </c>
      <c r="BN1600">
        <v>0</v>
      </c>
      <c r="BO1600">
        <v>0</v>
      </c>
      <c r="BP1600">
        <v>0</v>
      </c>
      <c r="BQ1600">
        <v>0</v>
      </c>
      <c r="BR1600">
        <v>0</v>
      </c>
      <c r="BS1600">
        <v>0</v>
      </c>
      <c r="BT1600">
        <v>0</v>
      </c>
      <c r="BU1600">
        <v>0</v>
      </c>
      <c r="BV1600">
        <v>0</v>
      </c>
      <c r="BW1600">
        <v>0</v>
      </c>
      <c r="CV1600">
        <v>0</v>
      </c>
      <c r="CW1600">
        <v>0</v>
      </c>
      <c r="CX1600">
        <f>ROUND(Y1600*Source!I1847,9)</f>
        <v>0</v>
      </c>
      <c r="CY1600">
        <f>AA1600</f>
        <v>42000</v>
      </c>
      <c r="CZ1600">
        <f>AE1600</f>
        <v>5808.3400000000011</v>
      </c>
      <c r="DA1600">
        <f>AI1600</f>
        <v>7.56</v>
      </c>
      <c r="DB1600">
        <f t="shared" si="743"/>
        <v>110.36</v>
      </c>
      <c r="DC1600">
        <f t="shared" si="744"/>
        <v>0</v>
      </c>
      <c r="DD1600" t="s">
        <v>3</v>
      </c>
      <c r="DE1600" t="s">
        <v>3</v>
      </c>
      <c r="DF1600">
        <f>ROUND(ROUND(AE1600*AI1600,0)*CX1600,0)</f>
        <v>0</v>
      </c>
      <c r="DG1600">
        <f t="shared" si="749"/>
        <v>0</v>
      </c>
      <c r="DH1600">
        <f t="shared" si="750"/>
        <v>0</v>
      </c>
      <c r="DI1600">
        <f t="shared" si="748"/>
        <v>0</v>
      </c>
      <c r="DJ1600">
        <f>DF1600</f>
        <v>0</v>
      </c>
      <c r="DK1600">
        <v>0</v>
      </c>
      <c r="DL1600" t="s">
        <v>3</v>
      </c>
      <c r="DM1600">
        <v>0</v>
      </c>
      <c r="DN1600" t="s">
        <v>3</v>
      </c>
      <c r="DO1600">
        <v>0</v>
      </c>
    </row>
    <row r="1601" spans="1:119" x14ac:dyDescent="0.2">
      <c r="A1601">
        <f>ROW(Source!A1847)</f>
        <v>1847</v>
      </c>
      <c r="B1601">
        <v>69726884</v>
      </c>
      <c r="C1601">
        <v>69736151</v>
      </c>
      <c r="D1601">
        <v>27373116</v>
      </c>
      <c r="E1601">
        <v>1</v>
      </c>
      <c r="F1601">
        <v>1</v>
      </c>
      <c r="G1601">
        <v>1</v>
      </c>
      <c r="H1601">
        <v>3</v>
      </c>
      <c r="I1601" t="s">
        <v>423</v>
      </c>
      <c r="J1601" t="s">
        <v>425</v>
      </c>
      <c r="K1601" t="s">
        <v>440</v>
      </c>
      <c r="L1601">
        <v>1327</v>
      </c>
      <c r="N1601">
        <v>1005</v>
      </c>
      <c r="O1601" t="s">
        <v>56</v>
      </c>
      <c r="P1601" t="s">
        <v>56</v>
      </c>
      <c r="Q1601">
        <v>1</v>
      </c>
      <c r="W1601">
        <v>0</v>
      </c>
      <c r="X1601">
        <v>1537754992</v>
      </c>
      <c r="Y1601">
        <f t="shared" si="742"/>
        <v>116</v>
      </c>
      <c r="AA1601">
        <v>94.87</v>
      </c>
      <c r="AB1601">
        <v>0</v>
      </c>
      <c r="AC1601">
        <v>0</v>
      </c>
      <c r="AD1601">
        <v>0</v>
      </c>
      <c r="AE1601">
        <v>13.120000000000001</v>
      </c>
      <c r="AF1601">
        <v>0</v>
      </c>
      <c r="AG1601">
        <v>0</v>
      </c>
      <c r="AH1601">
        <v>0</v>
      </c>
      <c r="AI1601">
        <v>7.56</v>
      </c>
      <c r="AJ1601">
        <v>1</v>
      </c>
      <c r="AK1601">
        <v>1</v>
      </c>
      <c r="AL1601">
        <v>1</v>
      </c>
      <c r="AM1601">
        <v>5</v>
      </c>
      <c r="AN1601">
        <v>0</v>
      </c>
      <c r="AO1601">
        <v>0</v>
      </c>
      <c r="AP1601">
        <v>1</v>
      </c>
      <c r="AQ1601">
        <v>0</v>
      </c>
      <c r="AR1601">
        <v>0</v>
      </c>
      <c r="AS1601" t="s">
        <v>3</v>
      </c>
      <c r="AT1601">
        <v>116</v>
      </c>
      <c r="AU1601" t="s">
        <v>3</v>
      </c>
      <c r="AV1601">
        <v>0</v>
      </c>
      <c r="AW1601">
        <v>2</v>
      </c>
      <c r="AX1601">
        <v>69736171</v>
      </c>
      <c r="AY1601">
        <v>1</v>
      </c>
      <c r="AZ1601">
        <v>16384</v>
      </c>
      <c r="BA1601">
        <v>1646</v>
      </c>
      <c r="BB1601">
        <v>3</v>
      </c>
      <c r="BC1601">
        <v>0</v>
      </c>
      <c r="BD1601">
        <v>0</v>
      </c>
      <c r="BE1601">
        <v>0</v>
      </c>
      <c r="BF1601">
        <v>0</v>
      </c>
      <c r="BG1601">
        <v>0</v>
      </c>
      <c r="BH1601">
        <v>0</v>
      </c>
      <c r="BI1601">
        <v>0</v>
      </c>
      <c r="BJ1601">
        <v>0</v>
      </c>
      <c r="BK1601">
        <v>0</v>
      </c>
      <c r="BL1601">
        <v>0</v>
      </c>
      <c r="BM1601">
        <v>0</v>
      </c>
      <c r="BN1601">
        <v>0</v>
      </c>
      <c r="BO1601">
        <v>0</v>
      </c>
      <c r="BP1601">
        <v>0</v>
      </c>
      <c r="BQ1601">
        <v>0</v>
      </c>
      <c r="BR1601">
        <v>0</v>
      </c>
      <c r="BS1601">
        <v>0</v>
      </c>
      <c r="BT1601">
        <v>0</v>
      </c>
      <c r="BU1601">
        <v>0</v>
      </c>
      <c r="BV1601">
        <v>0</v>
      </c>
      <c r="BW1601">
        <v>0</v>
      </c>
      <c r="CV1601">
        <v>0</v>
      </c>
      <c r="CW1601">
        <v>0</v>
      </c>
      <c r="CX1601">
        <f>ROUND(Y1601*Source!I1847,9)</f>
        <v>0</v>
      </c>
      <c r="CY1601">
        <f>AA1601</f>
        <v>94.87</v>
      </c>
      <c r="CZ1601">
        <f>AE1601</f>
        <v>13.120000000000001</v>
      </c>
      <c r="DA1601">
        <f>AI1601</f>
        <v>7.56</v>
      </c>
      <c r="DB1601">
        <f t="shared" si="743"/>
        <v>1521.92</v>
      </c>
      <c r="DC1601">
        <f t="shared" si="744"/>
        <v>0</v>
      </c>
      <c r="DD1601" t="s">
        <v>3</v>
      </c>
      <c r="DE1601" t="s">
        <v>3</v>
      </c>
      <c r="DF1601">
        <f>ROUND(ROUND(AE1601*AI1601,0)*CX1601,0)</f>
        <v>0</v>
      </c>
      <c r="DG1601">
        <f t="shared" si="749"/>
        <v>0</v>
      </c>
      <c r="DH1601">
        <f t="shared" si="750"/>
        <v>0</v>
      </c>
      <c r="DI1601">
        <f t="shared" si="748"/>
        <v>0</v>
      </c>
      <c r="DJ1601">
        <f>DF1601</f>
        <v>0</v>
      </c>
      <c r="DK1601">
        <v>0</v>
      </c>
      <c r="DL1601" t="s">
        <v>3</v>
      </c>
      <c r="DM1601">
        <v>0</v>
      </c>
      <c r="DN1601" t="s">
        <v>3</v>
      </c>
      <c r="DO1601">
        <v>0</v>
      </c>
    </row>
    <row r="1602" spans="1:119" x14ac:dyDescent="0.2">
      <c r="A1602">
        <f>ROW(Source!A1847)</f>
        <v>1847</v>
      </c>
      <c r="B1602">
        <v>69726884</v>
      </c>
      <c r="C1602">
        <v>69736151</v>
      </c>
      <c r="D1602">
        <v>27371032</v>
      </c>
      <c r="E1602">
        <v>1</v>
      </c>
      <c r="F1602">
        <v>1</v>
      </c>
      <c r="G1602">
        <v>1</v>
      </c>
      <c r="H1602">
        <v>3</v>
      </c>
      <c r="I1602" t="s">
        <v>428</v>
      </c>
      <c r="J1602" t="s">
        <v>430</v>
      </c>
      <c r="K1602" t="s">
        <v>429</v>
      </c>
      <c r="L1602">
        <v>1348</v>
      </c>
      <c r="N1602">
        <v>1009</v>
      </c>
      <c r="O1602" t="s">
        <v>78</v>
      </c>
      <c r="P1602" t="s">
        <v>78</v>
      </c>
      <c r="Q1602">
        <v>1000</v>
      </c>
      <c r="W1602">
        <v>0</v>
      </c>
      <c r="X1602">
        <v>-1245202389</v>
      </c>
      <c r="Y1602">
        <f t="shared" si="742"/>
        <v>5.7000000000000002E-2</v>
      </c>
      <c r="AA1602">
        <v>42370</v>
      </c>
      <c r="AB1602">
        <v>0</v>
      </c>
      <c r="AC1602">
        <v>0</v>
      </c>
      <c r="AD1602">
        <v>0</v>
      </c>
      <c r="AE1602">
        <v>5859.5</v>
      </c>
      <c r="AF1602">
        <v>0</v>
      </c>
      <c r="AG1602">
        <v>0</v>
      </c>
      <c r="AH1602">
        <v>0</v>
      </c>
      <c r="AI1602">
        <v>7.56</v>
      </c>
      <c r="AJ1602">
        <v>1</v>
      </c>
      <c r="AK1602">
        <v>1</v>
      </c>
      <c r="AL1602">
        <v>1</v>
      </c>
      <c r="AM1602">
        <v>5</v>
      </c>
      <c r="AN1602">
        <v>0</v>
      </c>
      <c r="AO1602">
        <v>0</v>
      </c>
      <c r="AP1602">
        <v>1</v>
      </c>
      <c r="AQ1602">
        <v>0</v>
      </c>
      <c r="AR1602">
        <v>0</v>
      </c>
      <c r="AS1602" t="s">
        <v>3</v>
      </c>
      <c r="AT1602">
        <v>5.7000000000000002E-2</v>
      </c>
      <c r="AU1602" t="s">
        <v>3</v>
      </c>
      <c r="AV1602">
        <v>0</v>
      </c>
      <c r="AW1602">
        <v>2</v>
      </c>
      <c r="AX1602">
        <v>69736172</v>
      </c>
      <c r="AY1602">
        <v>1</v>
      </c>
      <c r="AZ1602">
        <v>16384</v>
      </c>
      <c r="BA1602">
        <v>1647</v>
      </c>
      <c r="BB1602">
        <v>3</v>
      </c>
      <c r="BC1602">
        <v>0</v>
      </c>
      <c r="BD1602">
        <v>0</v>
      </c>
      <c r="BE1602">
        <v>0</v>
      </c>
      <c r="BF1602">
        <v>0</v>
      </c>
      <c r="BG1602">
        <v>0</v>
      </c>
      <c r="BH1602">
        <v>0</v>
      </c>
      <c r="BI1602">
        <v>0</v>
      </c>
      <c r="BJ1602">
        <v>0</v>
      </c>
      <c r="BK1602">
        <v>0</v>
      </c>
      <c r="BL1602">
        <v>0</v>
      </c>
      <c r="BM1602">
        <v>0</v>
      </c>
      <c r="BN1602">
        <v>0</v>
      </c>
      <c r="BO1602">
        <v>0</v>
      </c>
      <c r="BP1602">
        <v>0</v>
      </c>
      <c r="BQ1602">
        <v>0</v>
      </c>
      <c r="BR1602">
        <v>0</v>
      </c>
      <c r="BS1602">
        <v>0</v>
      </c>
      <c r="BT1602">
        <v>0</v>
      </c>
      <c r="BU1602">
        <v>0</v>
      </c>
      <c r="BV1602">
        <v>0</v>
      </c>
      <c r="BW1602">
        <v>0</v>
      </c>
      <c r="CV1602">
        <v>0</v>
      </c>
      <c r="CW1602">
        <v>0</v>
      </c>
      <c r="CX1602">
        <f>ROUND(Y1602*Source!I1847,9)</f>
        <v>0</v>
      </c>
      <c r="CY1602">
        <f>AA1602</f>
        <v>42370</v>
      </c>
      <c r="CZ1602">
        <f>AE1602</f>
        <v>5859.5</v>
      </c>
      <c r="DA1602">
        <f>AI1602</f>
        <v>7.56</v>
      </c>
      <c r="DB1602">
        <f t="shared" si="743"/>
        <v>333.99</v>
      </c>
      <c r="DC1602">
        <f t="shared" si="744"/>
        <v>0</v>
      </c>
      <c r="DD1602" t="s">
        <v>3</v>
      </c>
      <c r="DE1602" t="s">
        <v>3</v>
      </c>
      <c r="DF1602">
        <f>ROUND(ROUND(AE1602*AI1602,0)*CX1602,0)</f>
        <v>0</v>
      </c>
      <c r="DG1602">
        <f t="shared" si="749"/>
        <v>0</v>
      </c>
      <c r="DH1602">
        <f t="shared" si="750"/>
        <v>0</v>
      </c>
      <c r="DI1602">
        <f t="shared" si="748"/>
        <v>0</v>
      </c>
      <c r="DJ1602">
        <f>DF1602</f>
        <v>0</v>
      </c>
      <c r="DK1602">
        <v>0</v>
      </c>
      <c r="DL1602" t="s">
        <v>3</v>
      </c>
      <c r="DM1602">
        <v>0</v>
      </c>
      <c r="DN1602" t="s">
        <v>3</v>
      </c>
      <c r="DO1602">
        <v>0</v>
      </c>
    </row>
    <row r="1603" spans="1:119" x14ac:dyDescent="0.2">
      <c r="A1603">
        <f>ROW(Source!A1856)</f>
        <v>1856</v>
      </c>
      <c r="B1603">
        <v>69726971</v>
      </c>
      <c r="C1603">
        <v>69736178</v>
      </c>
      <c r="D1603">
        <v>27496319</v>
      </c>
      <c r="E1603">
        <v>1</v>
      </c>
      <c r="F1603">
        <v>1</v>
      </c>
      <c r="G1603">
        <v>1</v>
      </c>
      <c r="H1603">
        <v>1</v>
      </c>
      <c r="I1603" t="s">
        <v>1001</v>
      </c>
      <c r="J1603" t="s">
        <v>3</v>
      </c>
      <c r="K1603" t="s">
        <v>1002</v>
      </c>
      <c r="L1603">
        <v>1369</v>
      </c>
      <c r="N1603">
        <v>1013</v>
      </c>
      <c r="O1603" t="s">
        <v>974</v>
      </c>
      <c r="P1603" t="s">
        <v>974</v>
      </c>
      <c r="Q1603">
        <v>1</v>
      </c>
      <c r="W1603">
        <v>0</v>
      </c>
      <c r="X1603">
        <v>1189128158</v>
      </c>
      <c r="Y1603">
        <f t="shared" si="742"/>
        <v>39.51</v>
      </c>
      <c r="AA1603">
        <v>0</v>
      </c>
      <c r="AB1603">
        <v>0</v>
      </c>
      <c r="AC1603">
        <v>0</v>
      </c>
      <c r="AD1603">
        <v>8.01</v>
      </c>
      <c r="AE1603">
        <v>0</v>
      </c>
      <c r="AF1603">
        <v>0</v>
      </c>
      <c r="AG1603">
        <v>0</v>
      </c>
      <c r="AH1603">
        <v>8.01</v>
      </c>
      <c r="AI1603">
        <v>1</v>
      </c>
      <c r="AJ1603">
        <v>1</v>
      </c>
      <c r="AK1603">
        <v>1</v>
      </c>
      <c r="AL1603">
        <v>1</v>
      </c>
      <c r="AM1603">
        <v>0</v>
      </c>
      <c r="AN1603">
        <v>0</v>
      </c>
      <c r="AO1603">
        <v>1</v>
      </c>
      <c r="AP1603">
        <v>0</v>
      </c>
      <c r="AQ1603">
        <v>0</v>
      </c>
      <c r="AR1603">
        <v>0</v>
      </c>
      <c r="AS1603" t="s">
        <v>3</v>
      </c>
      <c r="AT1603">
        <v>39.51</v>
      </c>
      <c r="AU1603" t="s">
        <v>3</v>
      </c>
      <c r="AV1603">
        <v>1</v>
      </c>
      <c r="AW1603">
        <v>2</v>
      </c>
      <c r="AX1603">
        <v>69736185</v>
      </c>
      <c r="AY1603">
        <v>1</v>
      </c>
      <c r="AZ1603">
        <v>0</v>
      </c>
      <c r="BA1603">
        <v>1649</v>
      </c>
      <c r="BB1603">
        <v>0</v>
      </c>
      <c r="BC1603">
        <v>0</v>
      </c>
      <c r="BD1603">
        <v>0</v>
      </c>
      <c r="BE1603">
        <v>0</v>
      </c>
      <c r="BF1603">
        <v>0</v>
      </c>
      <c r="BG1603">
        <v>0</v>
      </c>
      <c r="BH1603">
        <v>0</v>
      </c>
      <c r="BI1603">
        <v>0</v>
      </c>
      <c r="BJ1603">
        <v>0</v>
      </c>
      <c r="BK1603">
        <v>0</v>
      </c>
      <c r="BL1603">
        <v>0</v>
      </c>
      <c r="BM1603">
        <v>0</v>
      </c>
      <c r="BN1603">
        <v>0</v>
      </c>
      <c r="BO1603">
        <v>0</v>
      </c>
      <c r="BP1603">
        <v>0</v>
      </c>
      <c r="BQ1603">
        <v>0</v>
      </c>
      <c r="BR1603">
        <v>0</v>
      </c>
      <c r="BS1603">
        <v>0</v>
      </c>
      <c r="BT1603">
        <v>0</v>
      </c>
      <c r="BU1603">
        <v>0</v>
      </c>
      <c r="BV1603">
        <v>0</v>
      </c>
      <c r="BW1603">
        <v>0</v>
      </c>
      <c r="CU1603">
        <f>ROUND(AT1603*Source!I1856*AH1603*AL1603,0)</f>
        <v>0</v>
      </c>
      <c r="CV1603">
        <f>ROUND(Y1603*Source!I1856,9)</f>
        <v>0</v>
      </c>
      <c r="CW1603">
        <v>0</v>
      </c>
      <c r="CX1603">
        <f>ROUND(Y1603*Source!I1856,9)</f>
        <v>0</v>
      </c>
      <c r="CY1603">
        <f>AD1603</f>
        <v>8.01</v>
      </c>
      <c r="CZ1603">
        <f>AH1603</f>
        <v>8.01</v>
      </c>
      <c r="DA1603">
        <f>AL1603</f>
        <v>1</v>
      </c>
      <c r="DB1603">
        <f t="shared" si="743"/>
        <v>316.48</v>
      </c>
      <c r="DC1603">
        <f t="shared" si="744"/>
        <v>0</v>
      </c>
      <c r="DD1603" t="s">
        <v>3</v>
      </c>
      <c r="DE1603" t="s">
        <v>3</v>
      </c>
      <c r="DF1603">
        <f t="shared" ref="DF1603:DF1612" si="751">ROUND(ROUND(AE1603,0)*CX1603,0)</f>
        <v>0</v>
      </c>
      <c r="DG1603">
        <f t="shared" si="749"/>
        <v>0</v>
      </c>
      <c r="DH1603">
        <f t="shared" si="750"/>
        <v>0</v>
      </c>
      <c r="DI1603">
        <f t="shared" si="748"/>
        <v>0</v>
      </c>
      <c r="DJ1603">
        <f>DI1603</f>
        <v>0</v>
      </c>
      <c r="DK1603">
        <v>0</v>
      </c>
      <c r="DL1603" t="s">
        <v>3</v>
      </c>
      <c r="DM1603">
        <v>0</v>
      </c>
      <c r="DN1603" t="s">
        <v>3</v>
      </c>
      <c r="DO1603">
        <v>0</v>
      </c>
    </row>
    <row r="1604" spans="1:119" x14ac:dyDescent="0.2">
      <c r="A1604">
        <f>ROW(Source!A1856)</f>
        <v>1856</v>
      </c>
      <c r="B1604">
        <v>69726971</v>
      </c>
      <c r="C1604">
        <v>69736178</v>
      </c>
      <c r="D1604">
        <v>121548</v>
      </c>
      <c r="E1604">
        <v>1</v>
      </c>
      <c r="F1604">
        <v>1</v>
      </c>
      <c r="G1604">
        <v>1</v>
      </c>
      <c r="H1604">
        <v>1</v>
      </c>
      <c r="I1604" t="s">
        <v>36</v>
      </c>
      <c r="J1604" t="s">
        <v>3</v>
      </c>
      <c r="K1604" t="s">
        <v>981</v>
      </c>
      <c r="L1604">
        <v>608254</v>
      </c>
      <c r="N1604">
        <v>1013</v>
      </c>
      <c r="O1604" t="s">
        <v>982</v>
      </c>
      <c r="P1604" t="s">
        <v>982</v>
      </c>
      <c r="Q1604">
        <v>1</v>
      </c>
      <c r="W1604">
        <v>0</v>
      </c>
      <c r="X1604">
        <v>-185737400</v>
      </c>
      <c r="Y1604">
        <f t="shared" si="742"/>
        <v>1.27</v>
      </c>
      <c r="AA1604">
        <v>0</v>
      </c>
      <c r="AB1604">
        <v>0</v>
      </c>
      <c r="AC1604">
        <v>0</v>
      </c>
      <c r="AD1604">
        <v>0</v>
      </c>
      <c r="AE1604">
        <v>0</v>
      </c>
      <c r="AF1604">
        <v>0</v>
      </c>
      <c r="AG1604">
        <v>0</v>
      </c>
      <c r="AH1604">
        <v>0</v>
      </c>
      <c r="AI1604">
        <v>1</v>
      </c>
      <c r="AJ1604">
        <v>1</v>
      </c>
      <c r="AK1604">
        <v>1</v>
      </c>
      <c r="AL1604">
        <v>1</v>
      </c>
      <c r="AM1604">
        <v>0</v>
      </c>
      <c r="AN1604">
        <v>0</v>
      </c>
      <c r="AO1604">
        <v>1</v>
      </c>
      <c r="AP1604">
        <v>0</v>
      </c>
      <c r="AQ1604">
        <v>0</v>
      </c>
      <c r="AR1604">
        <v>0</v>
      </c>
      <c r="AS1604" t="s">
        <v>3</v>
      </c>
      <c r="AT1604">
        <v>1.27</v>
      </c>
      <c r="AU1604" t="s">
        <v>3</v>
      </c>
      <c r="AV1604">
        <v>2</v>
      </c>
      <c r="AW1604">
        <v>2</v>
      </c>
      <c r="AX1604">
        <v>69736186</v>
      </c>
      <c r="AY1604">
        <v>1</v>
      </c>
      <c r="AZ1604">
        <v>0</v>
      </c>
      <c r="BA1604">
        <v>1650</v>
      </c>
      <c r="BB1604">
        <v>0</v>
      </c>
      <c r="BC1604">
        <v>0</v>
      </c>
      <c r="BD1604">
        <v>0</v>
      </c>
      <c r="BE1604">
        <v>0</v>
      </c>
      <c r="BF1604">
        <v>0</v>
      </c>
      <c r="BG1604">
        <v>0</v>
      </c>
      <c r="BH1604">
        <v>0</v>
      </c>
      <c r="BI1604">
        <v>0</v>
      </c>
      <c r="BJ1604">
        <v>0</v>
      </c>
      <c r="BK1604">
        <v>0</v>
      </c>
      <c r="BL1604">
        <v>0</v>
      </c>
      <c r="BM1604">
        <v>0</v>
      </c>
      <c r="BN1604">
        <v>0</v>
      </c>
      <c r="BO1604">
        <v>0</v>
      </c>
      <c r="BP1604">
        <v>0</v>
      </c>
      <c r="BQ1604">
        <v>0</v>
      </c>
      <c r="BR1604">
        <v>0</v>
      </c>
      <c r="BS1604">
        <v>0</v>
      </c>
      <c r="BT1604">
        <v>0</v>
      </c>
      <c r="BU1604">
        <v>0</v>
      </c>
      <c r="BV1604">
        <v>0</v>
      </c>
      <c r="BW1604">
        <v>0</v>
      </c>
      <c r="CV1604">
        <v>0</v>
      </c>
      <c r="CW1604">
        <v>0</v>
      </c>
      <c r="CX1604">
        <f>ROUND(Y1604*Source!I1856,9)</f>
        <v>0</v>
      </c>
      <c r="CY1604">
        <f>AD1604</f>
        <v>0</v>
      </c>
      <c r="CZ1604">
        <f>AH1604</f>
        <v>0</v>
      </c>
      <c r="DA1604">
        <f>AL1604</f>
        <v>1</v>
      </c>
      <c r="DB1604">
        <f t="shared" si="743"/>
        <v>0</v>
      </c>
      <c r="DC1604">
        <f t="shared" si="744"/>
        <v>0</v>
      </c>
      <c r="DD1604" t="s">
        <v>3</v>
      </c>
      <c r="DE1604" t="s">
        <v>3</v>
      </c>
      <c r="DF1604">
        <f t="shared" si="751"/>
        <v>0</v>
      </c>
      <c r="DG1604">
        <f t="shared" si="749"/>
        <v>0</v>
      </c>
      <c r="DH1604">
        <f t="shared" si="750"/>
        <v>0</v>
      </c>
      <c r="DI1604">
        <f t="shared" si="748"/>
        <v>0</v>
      </c>
      <c r="DJ1604">
        <f>DI1604</f>
        <v>0</v>
      </c>
      <c r="DK1604">
        <v>0</v>
      </c>
      <c r="DL1604" t="s">
        <v>3</v>
      </c>
      <c r="DM1604">
        <v>0</v>
      </c>
      <c r="DN1604" t="s">
        <v>3</v>
      </c>
      <c r="DO1604">
        <v>0</v>
      </c>
    </row>
    <row r="1605" spans="1:119" x14ac:dyDescent="0.2">
      <c r="A1605">
        <f>ROW(Source!A1856)</f>
        <v>1856</v>
      </c>
      <c r="B1605">
        <v>69726971</v>
      </c>
      <c r="C1605">
        <v>69736178</v>
      </c>
      <c r="D1605">
        <v>27439630</v>
      </c>
      <c r="E1605">
        <v>1</v>
      </c>
      <c r="F1605">
        <v>1</v>
      </c>
      <c r="G1605">
        <v>1</v>
      </c>
      <c r="H1605">
        <v>2</v>
      </c>
      <c r="I1605" t="s">
        <v>986</v>
      </c>
      <c r="J1605" t="s">
        <v>987</v>
      </c>
      <c r="K1605" t="s">
        <v>988</v>
      </c>
      <c r="L1605">
        <v>1368</v>
      </c>
      <c r="N1605">
        <v>1011</v>
      </c>
      <c r="O1605" t="s">
        <v>978</v>
      </c>
      <c r="P1605" t="s">
        <v>978</v>
      </c>
      <c r="Q1605">
        <v>1</v>
      </c>
      <c r="W1605">
        <v>0</v>
      </c>
      <c r="X1605">
        <v>-72110300</v>
      </c>
      <c r="Y1605">
        <f t="shared" si="742"/>
        <v>1.27</v>
      </c>
      <c r="AA1605">
        <v>0</v>
      </c>
      <c r="AB1605">
        <v>31.27</v>
      </c>
      <c r="AC1605">
        <v>13.61</v>
      </c>
      <c r="AD1605">
        <v>0</v>
      </c>
      <c r="AE1605">
        <v>0</v>
      </c>
      <c r="AF1605">
        <v>31.27</v>
      </c>
      <c r="AG1605">
        <v>13.61</v>
      </c>
      <c r="AH1605">
        <v>0</v>
      </c>
      <c r="AI1605">
        <v>1</v>
      </c>
      <c r="AJ1605">
        <v>1</v>
      </c>
      <c r="AK1605">
        <v>1</v>
      </c>
      <c r="AL1605">
        <v>1</v>
      </c>
      <c r="AM1605">
        <v>0</v>
      </c>
      <c r="AN1605">
        <v>0</v>
      </c>
      <c r="AO1605">
        <v>1</v>
      </c>
      <c r="AP1605">
        <v>0</v>
      </c>
      <c r="AQ1605">
        <v>0</v>
      </c>
      <c r="AR1605">
        <v>0</v>
      </c>
      <c r="AS1605" t="s">
        <v>3</v>
      </c>
      <c r="AT1605">
        <v>1.27</v>
      </c>
      <c r="AU1605" t="s">
        <v>3</v>
      </c>
      <c r="AV1605">
        <v>0</v>
      </c>
      <c r="AW1605">
        <v>2</v>
      </c>
      <c r="AX1605">
        <v>69736187</v>
      </c>
      <c r="AY1605">
        <v>1</v>
      </c>
      <c r="AZ1605">
        <v>0</v>
      </c>
      <c r="BA1605">
        <v>1651</v>
      </c>
      <c r="BB1605">
        <v>0</v>
      </c>
      <c r="BC1605">
        <v>0</v>
      </c>
      <c r="BD1605">
        <v>0</v>
      </c>
      <c r="BE1605">
        <v>0</v>
      </c>
      <c r="BF1605">
        <v>0</v>
      </c>
      <c r="BG1605">
        <v>0</v>
      </c>
      <c r="BH1605">
        <v>0</v>
      </c>
      <c r="BI1605">
        <v>0</v>
      </c>
      <c r="BJ1605">
        <v>0</v>
      </c>
      <c r="BK1605">
        <v>0</v>
      </c>
      <c r="BL1605">
        <v>0</v>
      </c>
      <c r="BM1605">
        <v>0</v>
      </c>
      <c r="BN1605">
        <v>0</v>
      </c>
      <c r="BO1605">
        <v>0</v>
      </c>
      <c r="BP1605">
        <v>0</v>
      </c>
      <c r="BQ1605">
        <v>0</v>
      </c>
      <c r="BR1605">
        <v>0</v>
      </c>
      <c r="BS1605">
        <v>0</v>
      </c>
      <c r="BT1605">
        <v>0</v>
      </c>
      <c r="BU1605">
        <v>0</v>
      </c>
      <c r="BV1605">
        <v>0</v>
      </c>
      <c r="BW1605">
        <v>0</v>
      </c>
      <c r="CV1605">
        <v>0</v>
      </c>
      <c r="CW1605">
        <f>ROUND(Y1605*Source!I1856*DO1605,9)</f>
        <v>0</v>
      </c>
      <c r="CX1605">
        <f>ROUND(Y1605*Source!I1856,9)</f>
        <v>0</v>
      </c>
      <c r="CY1605">
        <f>AB1605</f>
        <v>31.27</v>
      </c>
      <c r="CZ1605">
        <f>AF1605</f>
        <v>31.27</v>
      </c>
      <c r="DA1605">
        <f>AJ1605</f>
        <v>1</v>
      </c>
      <c r="DB1605">
        <f t="shared" si="743"/>
        <v>39.71</v>
      </c>
      <c r="DC1605">
        <f t="shared" si="744"/>
        <v>17.28</v>
      </c>
      <c r="DD1605" t="s">
        <v>3</v>
      </c>
      <c r="DE1605" t="s">
        <v>3</v>
      </c>
      <c r="DF1605">
        <f t="shared" si="751"/>
        <v>0</v>
      </c>
      <c r="DG1605">
        <f t="shared" si="749"/>
        <v>0</v>
      </c>
      <c r="DH1605">
        <f t="shared" si="750"/>
        <v>0</v>
      </c>
      <c r="DI1605">
        <f t="shared" si="748"/>
        <v>0</v>
      </c>
      <c r="DJ1605">
        <f>DG1605</f>
        <v>0</v>
      </c>
      <c r="DK1605">
        <v>0</v>
      </c>
      <c r="DL1605" t="s">
        <v>3</v>
      </c>
      <c r="DM1605">
        <v>0</v>
      </c>
      <c r="DN1605" t="s">
        <v>3</v>
      </c>
      <c r="DO1605">
        <v>0</v>
      </c>
    </row>
    <row r="1606" spans="1:119" x14ac:dyDescent="0.2">
      <c r="A1606">
        <f>ROW(Source!A1856)</f>
        <v>1856</v>
      </c>
      <c r="B1606">
        <v>69726971</v>
      </c>
      <c r="C1606">
        <v>69736178</v>
      </c>
      <c r="D1606">
        <v>27440041</v>
      </c>
      <c r="E1606">
        <v>1</v>
      </c>
      <c r="F1606">
        <v>1</v>
      </c>
      <c r="G1606">
        <v>1</v>
      </c>
      <c r="H1606">
        <v>2</v>
      </c>
      <c r="I1606" t="s">
        <v>1003</v>
      </c>
      <c r="J1606" t="s">
        <v>1004</v>
      </c>
      <c r="K1606" t="s">
        <v>1005</v>
      </c>
      <c r="L1606">
        <v>1368</v>
      </c>
      <c r="N1606">
        <v>1011</v>
      </c>
      <c r="O1606" t="s">
        <v>978</v>
      </c>
      <c r="P1606" t="s">
        <v>978</v>
      </c>
      <c r="Q1606">
        <v>1</v>
      </c>
      <c r="W1606">
        <v>0</v>
      </c>
      <c r="X1606">
        <v>781889226</v>
      </c>
      <c r="Y1606">
        <f t="shared" si="742"/>
        <v>9.07</v>
      </c>
      <c r="AA1606">
        <v>0</v>
      </c>
      <c r="AB1606">
        <v>0.5</v>
      </c>
      <c r="AC1606">
        <v>0</v>
      </c>
      <c r="AD1606">
        <v>0</v>
      </c>
      <c r="AE1606">
        <v>0</v>
      </c>
      <c r="AF1606">
        <v>0.5</v>
      </c>
      <c r="AG1606">
        <v>0</v>
      </c>
      <c r="AH1606">
        <v>0</v>
      </c>
      <c r="AI1606">
        <v>1</v>
      </c>
      <c r="AJ1606">
        <v>1</v>
      </c>
      <c r="AK1606">
        <v>1</v>
      </c>
      <c r="AL1606">
        <v>1</v>
      </c>
      <c r="AM1606">
        <v>0</v>
      </c>
      <c r="AN1606">
        <v>0</v>
      </c>
      <c r="AO1606">
        <v>1</v>
      </c>
      <c r="AP1606">
        <v>0</v>
      </c>
      <c r="AQ1606">
        <v>0</v>
      </c>
      <c r="AR1606">
        <v>0</v>
      </c>
      <c r="AS1606" t="s">
        <v>3</v>
      </c>
      <c r="AT1606">
        <v>9.07</v>
      </c>
      <c r="AU1606" t="s">
        <v>3</v>
      </c>
      <c r="AV1606">
        <v>0</v>
      </c>
      <c r="AW1606">
        <v>2</v>
      </c>
      <c r="AX1606">
        <v>69736188</v>
      </c>
      <c r="AY1606">
        <v>1</v>
      </c>
      <c r="AZ1606">
        <v>0</v>
      </c>
      <c r="BA1606">
        <v>1652</v>
      </c>
      <c r="BB1606">
        <v>0</v>
      </c>
      <c r="BC1606">
        <v>0</v>
      </c>
      <c r="BD1606">
        <v>0</v>
      </c>
      <c r="BE1606">
        <v>0</v>
      </c>
      <c r="BF1606">
        <v>0</v>
      </c>
      <c r="BG1606">
        <v>0</v>
      </c>
      <c r="BH1606">
        <v>0</v>
      </c>
      <c r="BI1606">
        <v>0</v>
      </c>
      <c r="BJ1606">
        <v>0</v>
      </c>
      <c r="BK1606">
        <v>0</v>
      </c>
      <c r="BL1606">
        <v>0</v>
      </c>
      <c r="BM1606">
        <v>0</v>
      </c>
      <c r="BN1606">
        <v>0</v>
      </c>
      <c r="BO1606">
        <v>0</v>
      </c>
      <c r="BP1606">
        <v>0</v>
      </c>
      <c r="BQ1606">
        <v>0</v>
      </c>
      <c r="BR1606">
        <v>0</v>
      </c>
      <c r="BS1606">
        <v>0</v>
      </c>
      <c r="BT1606">
        <v>0</v>
      </c>
      <c r="BU1606">
        <v>0</v>
      </c>
      <c r="BV1606">
        <v>0</v>
      </c>
      <c r="BW1606">
        <v>0</v>
      </c>
      <c r="CV1606">
        <v>0</v>
      </c>
      <c r="CW1606">
        <f>ROUND(Y1606*Source!I1856*DO1606,9)</f>
        <v>0</v>
      </c>
      <c r="CX1606">
        <f>ROUND(Y1606*Source!I1856,9)</f>
        <v>0</v>
      </c>
      <c r="CY1606">
        <f>AB1606</f>
        <v>0.5</v>
      </c>
      <c r="CZ1606">
        <f>AF1606</f>
        <v>0.5</v>
      </c>
      <c r="DA1606">
        <f>AJ1606</f>
        <v>1</v>
      </c>
      <c r="DB1606">
        <f t="shared" si="743"/>
        <v>4.54</v>
      </c>
      <c r="DC1606">
        <f t="shared" si="744"/>
        <v>0</v>
      </c>
      <c r="DD1606" t="s">
        <v>3</v>
      </c>
      <c r="DE1606" t="s">
        <v>3</v>
      </c>
      <c r="DF1606">
        <f t="shared" si="751"/>
        <v>0</v>
      </c>
      <c r="DG1606">
        <f t="shared" si="749"/>
        <v>0</v>
      </c>
      <c r="DH1606">
        <f t="shared" si="750"/>
        <v>0</v>
      </c>
      <c r="DI1606">
        <f t="shared" si="748"/>
        <v>0</v>
      </c>
      <c r="DJ1606">
        <f>DG1606</f>
        <v>0</v>
      </c>
      <c r="DK1606">
        <v>0</v>
      </c>
      <c r="DL1606" t="s">
        <v>3</v>
      </c>
      <c r="DM1606">
        <v>0</v>
      </c>
      <c r="DN1606" t="s">
        <v>3</v>
      </c>
      <c r="DO1606">
        <v>0</v>
      </c>
    </row>
    <row r="1607" spans="1:119" x14ac:dyDescent="0.2">
      <c r="A1607">
        <f>ROW(Source!A1856)</f>
        <v>1856</v>
      </c>
      <c r="B1607">
        <v>69726971</v>
      </c>
      <c r="C1607">
        <v>69736178</v>
      </c>
      <c r="D1607">
        <v>27416566</v>
      </c>
      <c r="E1607">
        <v>1</v>
      </c>
      <c r="F1607">
        <v>1</v>
      </c>
      <c r="G1607">
        <v>1</v>
      </c>
      <c r="H1607">
        <v>3</v>
      </c>
      <c r="I1607" t="s">
        <v>82</v>
      </c>
      <c r="J1607" t="s">
        <v>84</v>
      </c>
      <c r="K1607" t="s">
        <v>83</v>
      </c>
      <c r="L1607">
        <v>1339</v>
      </c>
      <c r="N1607">
        <v>1007</v>
      </c>
      <c r="O1607" t="s">
        <v>40</v>
      </c>
      <c r="P1607" t="s">
        <v>40</v>
      </c>
      <c r="Q1607">
        <v>1</v>
      </c>
      <c r="W1607">
        <v>0</v>
      </c>
      <c r="X1607">
        <v>-50505369</v>
      </c>
      <c r="Y1607">
        <f t="shared" si="742"/>
        <v>3.5</v>
      </c>
      <c r="AA1607">
        <v>7.14</v>
      </c>
      <c r="AB1607">
        <v>0</v>
      </c>
      <c r="AC1607">
        <v>0</v>
      </c>
      <c r="AD1607">
        <v>0</v>
      </c>
      <c r="AE1607">
        <v>7.14</v>
      </c>
      <c r="AF1607">
        <v>0</v>
      </c>
      <c r="AG1607">
        <v>0</v>
      </c>
      <c r="AH1607">
        <v>0</v>
      </c>
      <c r="AI1607">
        <v>1</v>
      </c>
      <c r="AJ1607">
        <v>1</v>
      </c>
      <c r="AK1607">
        <v>1</v>
      </c>
      <c r="AL1607">
        <v>1</v>
      </c>
      <c r="AM1607">
        <v>0</v>
      </c>
      <c r="AN1607">
        <v>0</v>
      </c>
      <c r="AO1607">
        <v>0</v>
      </c>
      <c r="AP1607">
        <v>1</v>
      </c>
      <c r="AQ1607">
        <v>0</v>
      </c>
      <c r="AR1607">
        <v>0</v>
      </c>
      <c r="AS1607" t="s">
        <v>3</v>
      </c>
      <c r="AT1607">
        <v>3.5</v>
      </c>
      <c r="AU1607" t="s">
        <v>3</v>
      </c>
      <c r="AV1607">
        <v>0</v>
      </c>
      <c r="AW1607">
        <v>2</v>
      </c>
      <c r="AX1607">
        <v>69736190</v>
      </c>
      <c r="AY1607">
        <v>1</v>
      </c>
      <c r="AZ1607">
        <v>0</v>
      </c>
      <c r="BA1607">
        <v>1654</v>
      </c>
      <c r="BB1607">
        <v>3</v>
      </c>
      <c r="BC1607">
        <v>0</v>
      </c>
      <c r="BD1607">
        <v>0</v>
      </c>
      <c r="BE1607">
        <v>0</v>
      </c>
      <c r="BF1607">
        <v>0</v>
      </c>
      <c r="BG1607">
        <v>0</v>
      </c>
      <c r="BH1607">
        <v>0</v>
      </c>
      <c r="BI1607">
        <v>0</v>
      </c>
      <c r="BJ1607">
        <v>0</v>
      </c>
      <c r="BK1607">
        <v>0</v>
      </c>
      <c r="BL1607">
        <v>0</v>
      </c>
      <c r="BM1607">
        <v>0</v>
      </c>
      <c r="BN1607">
        <v>0</v>
      </c>
      <c r="BO1607">
        <v>0</v>
      </c>
      <c r="BP1607">
        <v>0</v>
      </c>
      <c r="BQ1607">
        <v>0</v>
      </c>
      <c r="BR1607">
        <v>0</v>
      </c>
      <c r="BS1607">
        <v>0</v>
      </c>
      <c r="BT1607">
        <v>0</v>
      </c>
      <c r="BU1607">
        <v>0</v>
      </c>
      <c r="BV1607">
        <v>0</v>
      </c>
      <c r="BW1607">
        <v>0</v>
      </c>
      <c r="CV1607">
        <v>0</v>
      </c>
      <c r="CW1607">
        <v>0</v>
      </c>
      <c r="CX1607">
        <f>ROUND(Y1607*Source!I1856,9)</f>
        <v>0</v>
      </c>
      <c r="CY1607">
        <f>AA1607</f>
        <v>7.14</v>
      </c>
      <c r="CZ1607">
        <f>AE1607</f>
        <v>7.14</v>
      </c>
      <c r="DA1607">
        <f>AI1607</f>
        <v>1</v>
      </c>
      <c r="DB1607">
        <f t="shared" si="743"/>
        <v>24.99</v>
      </c>
      <c r="DC1607">
        <f t="shared" si="744"/>
        <v>0</v>
      </c>
      <c r="DD1607" t="s">
        <v>3</v>
      </c>
      <c r="DE1607" t="s">
        <v>3</v>
      </c>
      <c r="DF1607">
        <f t="shared" si="751"/>
        <v>0</v>
      </c>
      <c r="DG1607">
        <f t="shared" si="749"/>
        <v>0</v>
      </c>
      <c r="DH1607">
        <f t="shared" si="750"/>
        <v>0</v>
      </c>
      <c r="DI1607">
        <f t="shared" si="748"/>
        <v>0</v>
      </c>
      <c r="DJ1607">
        <f>DF1607</f>
        <v>0</v>
      </c>
      <c r="DK1607">
        <v>0</v>
      </c>
      <c r="DL1607" t="s">
        <v>3</v>
      </c>
      <c r="DM1607">
        <v>0</v>
      </c>
      <c r="DN1607" t="s">
        <v>3</v>
      </c>
      <c r="DO1607">
        <v>0</v>
      </c>
    </row>
    <row r="1608" spans="1:119" x14ac:dyDescent="0.2">
      <c r="A1608">
        <f>ROW(Source!A1856)</f>
        <v>1856</v>
      </c>
      <c r="B1608">
        <v>69726971</v>
      </c>
      <c r="C1608">
        <v>69736178</v>
      </c>
      <c r="D1608">
        <v>61335865</v>
      </c>
      <c r="E1608">
        <v>1</v>
      </c>
      <c r="F1608">
        <v>1</v>
      </c>
      <c r="G1608">
        <v>1</v>
      </c>
      <c r="H1608">
        <v>3</v>
      </c>
      <c r="I1608" t="s">
        <v>502</v>
      </c>
      <c r="J1608" t="s">
        <v>504</v>
      </c>
      <c r="K1608" t="s">
        <v>503</v>
      </c>
      <c r="L1608">
        <v>1339</v>
      </c>
      <c r="N1608">
        <v>1007</v>
      </c>
      <c r="O1608" t="s">
        <v>40</v>
      </c>
      <c r="P1608" t="s">
        <v>40</v>
      </c>
      <c r="Q1608">
        <v>1</v>
      </c>
      <c r="W1608">
        <v>0</v>
      </c>
      <c r="X1608">
        <v>-1690895291</v>
      </c>
      <c r="Y1608">
        <f t="shared" si="742"/>
        <v>2.04</v>
      </c>
      <c r="AA1608">
        <v>531.91</v>
      </c>
      <c r="AB1608">
        <v>0</v>
      </c>
      <c r="AC1608">
        <v>0</v>
      </c>
      <c r="AD1608">
        <v>0</v>
      </c>
      <c r="AE1608">
        <v>531.91</v>
      </c>
      <c r="AF1608">
        <v>0</v>
      </c>
      <c r="AG1608">
        <v>0</v>
      </c>
      <c r="AH1608">
        <v>0</v>
      </c>
      <c r="AI1608">
        <v>1</v>
      </c>
      <c r="AJ1608">
        <v>1</v>
      </c>
      <c r="AK1608">
        <v>1</v>
      </c>
      <c r="AL1608">
        <v>1</v>
      </c>
      <c r="AM1608">
        <v>0</v>
      </c>
      <c r="AN1608">
        <v>0</v>
      </c>
      <c r="AO1608">
        <v>0</v>
      </c>
      <c r="AP1608">
        <v>1</v>
      </c>
      <c r="AQ1608">
        <v>0</v>
      </c>
      <c r="AR1608">
        <v>0</v>
      </c>
      <c r="AS1608" t="s">
        <v>3</v>
      </c>
      <c r="AT1608">
        <v>2.04</v>
      </c>
      <c r="AU1608" t="s">
        <v>3</v>
      </c>
      <c r="AV1608">
        <v>0</v>
      </c>
      <c r="AW1608">
        <v>1</v>
      </c>
      <c r="AX1608">
        <v>-1</v>
      </c>
      <c r="AY1608">
        <v>0</v>
      </c>
      <c r="AZ1608">
        <v>0</v>
      </c>
      <c r="BA1608" t="s">
        <v>3</v>
      </c>
      <c r="BB1608">
        <v>0</v>
      </c>
      <c r="BC1608">
        <v>0</v>
      </c>
      <c r="BD1608">
        <v>0</v>
      </c>
      <c r="BE1608">
        <v>0</v>
      </c>
      <c r="BF1608">
        <v>0</v>
      </c>
      <c r="BG1608">
        <v>0</v>
      </c>
      <c r="BH1608">
        <v>0</v>
      </c>
      <c r="BI1608">
        <v>0</v>
      </c>
      <c r="BJ1608">
        <v>0</v>
      </c>
      <c r="BK1608">
        <v>0</v>
      </c>
      <c r="BL1608">
        <v>0</v>
      </c>
      <c r="BM1608">
        <v>0</v>
      </c>
      <c r="BN1608">
        <v>0</v>
      </c>
      <c r="BO1608">
        <v>0</v>
      </c>
      <c r="BP1608">
        <v>0</v>
      </c>
      <c r="BQ1608">
        <v>0</v>
      </c>
      <c r="BR1608">
        <v>0</v>
      </c>
      <c r="BS1608">
        <v>0</v>
      </c>
      <c r="BT1608">
        <v>0</v>
      </c>
      <c r="BU1608">
        <v>0</v>
      </c>
      <c r="BV1608">
        <v>0</v>
      </c>
      <c r="BW1608">
        <v>0</v>
      </c>
      <c r="CV1608">
        <v>0</v>
      </c>
      <c r="CW1608">
        <v>0</v>
      </c>
      <c r="CX1608">
        <f>ROUND(Y1608*Source!I1856,9)</f>
        <v>0</v>
      </c>
      <c r="CY1608">
        <f>AA1608</f>
        <v>531.91</v>
      </c>
      <c r="CZ1608">
        <f>AE1608</f>
        <v>531.91</v>
      </c>
      <c r="DA1608">
        <f>AI1608</f>
        <v>1</v>
      </c>
      <c r="DB1608">
        <f t="shared" si="743"/>
        <v>1085.0999999999999</v>
      </c>
      <c r="DC1608">
        <f t="shared" si="744"/>
        <v>0</v>
      </c>
      <c r="DD1608" t="s">
        <v>3</v>
      </c>
      <c r="DE1608" t="s">
        <v>3</v>
      </c>
      <c r="DF1608">
        <f t="shared" si="751"/>
        <v>0</v>
      </c>
      <c r="DG1608">
        <f t="shared" si="749"/>
        <v>0</v>
      </c>
      <c r="DH1608">
        <f t="shared" si="750"/>
        <v>0</v>
      </c>
      <c r="DI1608">
        <f t="shared" si="748"/>
        <v>0</v>
      </c>
      <c r="DJ1608">
        <f>DF1608</f>
        <v>0</v>
      </c>
      <c r="DK1608">
        <v>0</v>
      </c>
      <c r="DL1608" t="s">
        <v>3</v>
      </c>
      <c r="DM1608">
        <v>0</v>
      </c>
      <c r="DN1608" t="s">
        <v>3</v>
      </c>
      <c r="DO1608">
        <v>0</v>
      </c>
    </row>
    <row r="1609" spans="1:119" x14ac:dyDescent="0.2">
      <c r="A1609">
        <f>ROW(Source!A1857)</f>
        <v>1857</v>
      </c>
      <c r="B1609">
        <v>69726884</v>
      </c>
      <c r="C1609">
        <v>69736178</v>
      </c>
      <c r="D1609">
        <v>27496319</v>
      </c>
      <c r="E1609">
        <v>1</v>
      </c>
      <c r="F1609">
        <v>1</v>
      </c>
      <c r="G1609">
        <v>1</v>
      </c>
      <c r="H1609">
        <v>1</v>
      </c>
      <c r="I1609" t="s">
        <v>1001</v>
      </c>
      <c r="J1609" t="s">
        <v>3</v>
      </c>
      <c r="K1609" t="s">
        <v>1002</v>
      </c>
      <c r="L1609">
        <v>1369</v>
      </c>
      <c r="N1609">
        <v>1013</v>
      </c>
      <c r="O1609" t="s">
        <v>974</v>
      </c>
      <c r="P1609" t="s">
        <v>974</v>
      </c>
      <c r="Q1609">
        <v>1</v>
      </c>
      <c r="W1609">
        <v>0</v>
      </c>
      <c r="X1609">
        <v>1189128158</v>
      </c>
      <c r="Y1609">
        <f t="shared" ref="Y1609:Y1614" si="752">AT1609</f>
        <v>39.51</v>
      </c>
      <c r="AA1609">
        <v>0</v>
      </c>
      <c r="AB1609">
        <v>0</v>
      </c>
      <c r="AC1609">
        <v>0</v>
      </c>
      <c r="AD1609">
        <v>203.13</v>
      </c>
      <c r="AE1609">
        <v>0</v>
      </c>
      <c r="AF1609">
        <v>0</v>
      </c>
      <c r="AG1609">
        <v>0</v>
      </c>
      <c r="AH1609">
        <v>8.01</v>
      </c>
      <c r="AI1609">
        <v>1</v>
      </c>
      <c r="AJ1609">
        <v>1</v>
      </c>
      <c r="AK1609">
        <v>1</v>
      </c>
      <c r="AL1609">
        <v>25.36</v>
      </c>
      <c r="AM1609">
        <v>5</v>
      </c>
      <c r="AN1609">
        <v>0</v>
      </c>
      <c r="AO1609">
        <v>1</v>
      </c>
      <c r="AP1609">
        <v>0</v>
      </c>
      <c r="AQ1609">
        <v>0</v>
      </c>
      <c r="AR1609">
        <v>0</v>
      </c>
      <c r="AS1609" t="s">
        <v>3</v>
      </c>
      <c r="AT1609">
        <v>39.51</v>
      </c>
      <c r="AU1609" t="s">
        <v>3</v>
      </c>
      <c r="AV1609">
        <v>1</v>
      </c>
      <c r="AW1609">
        <v>2</v>
      </c>
      <c r="AX1609">
        <v>69736185</v>
      </c>
      <c r="AY1609">
        <v>1</v>
      </c>
      <c r="AZ1609">
        <v>0</v>
      </c>
      <c r="BA1609">
        <v>1655</v>
      </c>
      <c r="BB1609">
        <v>0</v>
      </c>
      <c r="BC1609">
        <v>0</v>
      </c>
      <c r="BD1609">
        <v>0</v>
      </c>
      <c r="BE1609">
        <v>0</v>
      </c>
      <c r="BF1609">
        <v>0</v>
      </c>
      <c r="BG1609">
        <v>0</v>
      </c>
      <c r="BH1609">
        <v>0</v>
      </c>
      <c r="BI1609">
        <v>0</v>
      </c>
      <c r="BJ1609">
        <v>0</v>
      </c>
      <c r="BK1609">
        <v>0</v>
      </c>
      <c r="BL1609">
        <v>0</v>
      </c>
      <c r="BM1609">
        <v>0</v>
      </c>
      <c r="BN1609">
        <v>0</v>
      </c>
      <c r="BO1609">
        <v>0</v>
      </c>
      <c r="BP1609">
        <v>0</v>
      </c>
      <c r="BQ1609">
        <v>0</v>
      </c>
      <c r="BR1609">
        <v>0</v>
      </c>
      <c r="BS1609">
        <v>0</v>
      </c>
      <c r="BT1609">
        <v>0</v>
      </c>
      <c r="BU1609">
        <v>0</v>
      </c>
      <c r="BV1609">
        <v>0</v>
      </c>
      <c r="BW1609">
        <v>0</v>
      </c>
      <c r="CU1609">
        <f>ROUND(AT1609*Source!I1857*AH1609*AL1609,0)</f>
        <v>0</v>
      </c>
      <c r="CV1609">
        <f>ROUND(Y1609*Source!I1857,9)</f>
        <v>0</v>
      </c>
      <c r="CW1609">
        <v>0</v>
      </c>
      <c r="CX1609">
        <f>ROUND(Y1609*Source!I1857,9)</f>
        <v>0</v>
      </c>
      <c r="CY1609">
        <f>AD1609</f>
        <v>203.13</v>
      </c>
      <c r="CZ1609">
        <f>AH1609</f>
        <v>8.01</v>
      </c>
      <c r="DA1609">
        <f>AL1609</f>
        <v>25.36</v>
      </c>
      <c r="DB1609">
        <f t="shared" ref="DB1609:DB1614" si="753">ROUND(ROUND(AT1609*CZ1609,2),2)</f>
        <v>316.48</v>
      </c>
      <c r="DC1609">
        <f t="shared" ref="DC1609:DC1614" si="754">ROUND(ROUND(AT1609*AG1609,2),2)</f>
        <v>0</v>
      </c>
      <c r="DD1609" t="s">
        <v>3</v>
      </c>
      <c r="DE1609" t="s">
        <v>3</v>
      </c>
      <c r="DF1609">
        <f t="shared" si="751"/>
        <v>0</v>
      </c>
      <c r="DG1609">
        <f t="shared" si="749"/>
        <v>0</v>
      </c>
      <c r="DH1609">
        <f t="shared" si="750"/>
        <v>0</v>
      </c>
      <c r="DI1609">
        <f>ROUND(ROUND(AH1609*AL1609,0)*CX1609,0)</f>
        <v>0</v>
      </c>
      <c r="DJ1609">
        <f>DI1609</f>
        <v>0</v>
      </c>
      <c r="DK1609">
        <v>0</v>
      </c>
      <c r="DL1609" t="s">
        <v>3</v>
      </c>
      <c r="DM1609">
        <v>0</v>
      </c>
      <c r="DN1609" t="s">
        <v>3</v>
      </c>
      <c r="DO1609">
        <v>0</v>
      </c>
    </row>
    <row r="1610" spans="1:119" x14ac:dyDescent="0.2">
      <c r="A1610">
        <f>ROW(Source!A1857)</f>
        <v>1857</v>
      </c>
      <c r="B1610">
        <v>69726884</v>
      </c>
      <c r="C1610">
        <v>69736178</v>
      </c>
      <c r="D1610">
        <v>121548</v>
      </c>
      <c r="E1610">
        <v>1</v>
      </c>
      <c r="F1610">
        <v>1</v>
      </c>
      <c r="G1610">
        <v>1</v>
      </c>
      <c r="H1610">
        <v>1</v>
      </c>
      <c r="I1610" t="s">
        <v>36</v>
      </c>
      <c r="J1610" t="s">
        <v>3</v>
      </c>
      <c r="K1610" t="s">
        <v>981</v>
      </c>
      <c r="L1610">
        <v>608254</v>
      </c>
      <c r="N1610">
        <v>1013</v>
      </c>
      <c r="O1610" t="s">
        <v>982</v>
      </c>
      <c r="P1610" t="s">
        <v>982</v>
      </c>
      <c r="Q1610">
        <v>1</v>
      </c>
      <c r="W1610">
        <v>0</v>
      </c>
      <c r="X1610">
        <v>-185737400</v>
      </c>
      <c r="Y1610">
        <f t="shared" si="752"/>
        <v>1.27</v>
      </c>
      <c r="AA1610">
        <v>0</v>
      </c>
      <c r="AB1610">
        <v>0</v>
      </c>
      <c r="AC1610">
        <v>0</v>
      </c>
      <c r="AD1610">
        <v>0</v>
      </c>
      <c r="AE1610">
        <v>0</v>
      </c>
      <c r="AF1610">
        <v>0</v>
      </c>
      <c r="AG1610">
        <v>0</v>
      </c>
      <c r="AH1610">
        <v>0</v>
      </c>
      <c r="AI1610">
        <v>1</v>
      </c>
      <c r="AJ1610">
        <v>1</v>
      </c>
      <c r="AK1610">
        <v>19.8</v>
      </c>
      <c r="AL1610">
        <v>1</v>
      </c>
      <c r="AM1610">
        <v>5</v>
      </c>
      <c r="AN1610">
        <v>0</v>
      </c>
      <c r="AO1610">
        <v>1</v>
      </c>
      <c r="AP1610">
        <v>0</v>
      </c>
      <c r="AQ1610">
        <v>0</v>
      </c>
      <c r="AR1610">
        <v>0</v>
      </c>
      <c r="AS1610" t="s">
        <v>3</v>
      </c>
      <c r="AT1610">
        <v>1.27</v>
      </c>
      <c r="AU1610" t="s">
        <v>3</v>
      </c>
      <c r="AV1610">
        <v>2</v>
      </c>
      <c r="AW1610">
        <v>2</v>
      </c>
      <c r="AX1610">
        <v>69736186</v>
      </c>
      <c r="AY1610">
        <v>1</v>
      </c>
      <c r="AZ1610">
        <v>0</v>
      </c>
      <c r="BA1610">
        <v>1656</v>
      </c>
      <c r="BB1610">
        <v>0</v>
      </c>
      <c r="BC1610">
        <v>0</v>
      </c>
      <c r="BD1610">
        <v>0</v>
      </c>
      <c r="BE1610">
        <v>0</v>
      </c>
      <c r="BF1610">
        <v>0</v>
      </c>
      <c r="BG1610">
        <v>0</v>
      </c>
      <c r="BH1610">
        <v>0</v>
      </c>
      <c r="BI1610">
        <v>0</v>
      </c>
      <c r="BJ1610">
        <v>0</v>
      </c>
      <c r="BK1610">
        <v>0</v>
      </c>
      <c r="BL1610">
        <v>0</v>
      </c>
      <c r="BM1610">
        <v>0</v>
      </c>
      <c r="BN1610">
        <v>0</v>
      </c>
      <c r="BO1610">
        <v>0</v>
      </c>
      <c r="BP1610">
        <v>0</v>
      </c>
      <c r="BQ1610">
        <v>0</v>
      </c>
      <c r="BR1610">
        <v>0</v>
      </c>
      <c r="BS1610">
        <v>0</v>
      </c>
      <c r="BT1610">
        <v>0</v>
      </c>
      <c r="BU1610">
        <v>0</v>
      </c>
      <c r="BV1610">
        <v>0</v>
      </c>
      <c r="BW1610">
        <v>0</v>
      </c>
      <c r="CV1610">
        <v>0</v>
      </c>
      <c r="CW1610">
        <v>0</v>
      </c>
      <c r="CX1610">
        <f>ROUND(Y1610*Source!I1857,9)</f>
        <v>0</v>
      </c>
      <c r="CY1610">
        <f>AD1610</f>
        <v>0</v>
      </c>
      <c r="CZ1610">
        <f>AH1610</f>
        <v>0</v>
      </c>
      <c r="DA1610">
        <f>AL1610</f>
        <v>1</v>
      </c>
      <c r="DB1610">
        <f t="shared" si="753"/>
        <v>0</v>
      </c>
      <c r="DC1610">
        <f t="shared" si="754"/>
        <v>0</v>
      </c>
      <c r="DD1610" t="s">
        <v>3</v>
      </c>
      <c r="DE1610" t="s">
        <v>3</v>
      </c>
      <c r="DF1610">
        <f t="shared" si="751"/>
        <v>0</v>
      </c>
      <c r="DG1610">
        <f t="shared" si="749"/>
        <v>0</v>
      </c>
      <c r="DH1610">
        <f>ROUND(ROUND(AG1610*AK1610,0)*CX1610,0)</f>
        <v>0</v>
      </c>
      <c r="DI1610">
        <f t="shared" ref="DI1610:DI1619" si="755">ROUND(ROUND(AH1610,0)*CX1610,0)</f>
        <v>0</v>
      </c>
      <c r="DJ1610">
        <f>DI1610</f>
        <v>0</v>
      </c>
      <c r="DK1610">
        <v>0</v>
      </c>
      <c r="DL1610" t="s">
        <v>3</v>
      </c>
      <c r="DM1610">
        <v>0</v>
      </c>
      <c r="DN1610" t="s">
        <v>3</v>
      </c>
      <c r="DO1610">
        <v>0</v>
      </c>
    </row>
    <row r="1611" spans="1:119" x14ac:dyDescent="0.2">
      <c r="A1611">
        <f>ROW(Source!A1857)</f>
        <v>1857</v>
      </c>
      <c r="B1611">
        <v>69726884</v>
      </c>
      <c r="C1611">
        <v>69736178</v>
      </c>
      <c r="D1611">
        <v>27439630</v>
      </c>
      <c r="E1611">
        <v>1</v>
      </c>
      <c r="F1611">
        <v>1</v>
      </c>
      <c r="G1611">
        <v>1</v>
      </c>
      <c r="H1611">
        <v>2</v>
      </c>
      <c r="I1611" t="s">
        <v>986</v>
      </c>
      <c r="J1611" t="s">
        <v>987</v>
      </c>
      <c r="K1611" t="s">
        <v>988</v>
      </c>
      <c r="L1611">
        <v>1368</v>
      </c>
      <c r="N1611">
        <v>1011</v>
      </c>
      <c r="O1611" t="s">
        <v>978</v>
      </c>
      <c r="P1611" t="s">
        <v>978</v>
      </c>
      <c r="Q1611">
        <v>1</v>
      </c>
      <c r="W1611">
        <v>0</v>
      </c>
      <c r="X1611">
        <v>-72110300</v>
      </c>
      <c r="Y1611">
        <f t="shared" si="752"/>
        <v>1.27</v>
      </c>
      <c r="AA1611">
        <v>0</v>
      </c>
      <c r="AB1611">
        <v>245.16</v>
      </c>
      <c r="AC1611">
        <v>269.48</v>
      </c>
      <c r="AD1611">
        <v>0</v>
      </c>
      <c r="AE1611">
        <v>0</v>
      </c>
      <c r="AF1611">
        <v>31.27</v>
      </c>
      <c r="AG1611">
        <v>13.61</v>
      </c>
      <c r="AH1611">
        <v>0</v>
      </c>
      <c r="AI1611">
        <v>1</v>
      </c>
      <c r="AJ1611">
        <v>7.84</v>
      </c>
      <c r="AK1611">
        <v>19.8</v>
      </c>
      <c r="AL1611">
        <v>1</v>
      </c>
      <c r="AM1611">
        <v>5</v>
      </c>
      <c r="AN1611">
        <v>0</v>
      </c>
      <c r="AO1611">
        <v>1</v>
      </c>
      <c r="AP1611">
        <v>0</v>
      </c>
      <c r="AQ1611">
        <v>0</v>
      </c>
      <c r="AR1611">
        <v>0</v>
      </c>
      <c r="AS1611" t="s">
        <v>3</v>
      </c>
      <c r="AT1611">
        <v>1.27</v>
      </c>
      <c r="AU1611" t="s">
        <v>3</v>
      </c>
      <c r="AV1611">
        <v>0</v>
      </c>
      <c r="AW1611">
        <v>2</v>
      </c>
      <c r="AX1611">
        <v>69736187</v>
      </c>
      <c r="AY1611">
        <v>1</v>
      </c>
      <c r="AZ1611">
        <v>0</v>
      </c>
      <c r="BA1611">
        <v>1657</v>
      </c>
      <c r="BB1611">
        <v>0</v>
      </c>
      <c r="BC1611">
        <v>0</v>
      </c>
      <c r="BD1611">
        <v>0</v>
      </c>
      <c r="BE1611">
        <v>0</v>
      </c>
      <c r="BF1611">
        <v>0</v>
      </c>
      <c r="BG1611">
        <v>0</v>
      </c>
      <c r="BH1611">
        <v>0</v>
      </c>
      <c r="BI1611">
        <v>0</v>
      </c>
      <c r="BJ1611">
        <v>0</v>
      </c>
      <c r="BK1611">
        <v>0</v>
      </c>
      <c r="BL1611">
        <v>0</v>
      </c>
      <c r="BM1611">
        <v>0</v>
      </c>
      <c r="BN1611">
        <v>0</v>
      </c>
      <c r="BO1611">
        <v>0</v>
      </c>
      <c r="BP1611">
        <v>0</v>
      </c>
      <c r="BQ1611">
        <v>0</v>
      </c>
      <c r="BR1611">
        <v>0</v>
      </c>
      <c r="BS1611">
        <v>0</v>
      </c>
      <c r="BT1611">
        <v>0</v>
      </c>
      <c r="BU1611">
        <v>0</v>
      </c>
      <c r="BV1611">
        <v>0</v>
      </c>
      <c r="BW1611">
        <v>0</v>
      </c>
      <c r="CV1611">
        <v>0</v>
      </c>
      <c r="CW1611">
        <f>ROUND(Y1611*Source!I1857*DO1611,9)</f>
        <v>0</v>
      </c>
      <c r="CX1611">
        <f>ROUND(Y1611*Source!I1857,9)</f>
        <v>0</v>
      </c>
      <c r="CY1611">
        <f>AB1611</f>
        <v>245.16</v>
      </c>
      <c r="CZ1611">
        <f>AF1611</f>
        <v>31.27</v>
      </c>
      <c r="DA1611">
        <f>AJ1611</f>
        <v>7.84</v>
      </c>
      <c r="DB1611">
        <f t="shared" si="753"/>
        <v>39.71</v>
      </c>
      <c r="DC1611">
        <f t="shared" si="754"/>
        <v>17.28</v>
      </c>
      <c r="DD1611" t="s">
        <v>3</v>
      </c>
      <c r="DE1611" t="s">
        <v>3</v>
      </c>
      <c r="DF1611">
        <f t="shared" si="751"/>
        <v>0</v>
      </c>
      <c r="DG1611">
        <f>ROUND(ROUND(AF1611*AJ1611,0)*CX1611,0)</f>
        <v>0</v>
      </c>
      <c r="DH1611">
        <f>ROUND(ROUND(AG1611*AK1611,0)*CX1611,0)</f>
        <v>0</v>
      </c>
      <c r="DI1611">
        <f t="shared" si="755"/>
        <v>0</v>
      </c>
      <c r="DJ1611">
        <f>DG1611</f>
        <v>0</v>
      </c>
      <c r="DK1611">
        <v>0</v>
      </c>
      <c r="DL1611" t="s">
        <v>3</v>
      </c>
      <c r="DM1611">
        <v>0</v>
      </c>
      <c r="DN1611" t="s">
        <v>3</v>
      </c>
      <c r="DO1611">
        <v>0</v>
      </c>
    </row>
    <row r="1612" spans="1:119" x14ac:dyDescent="0.2">
      <c r="A1612">
        <f>ROW(Source!A1857)</f>
        <v>1857</v>
      </c>
      <c r="B1612">
        <v>69726884</v>
      </c>
      <c r="C1612">
        <v>69736178</v>
      </c>
      <c r="D1612">
        <v>27440041</v>
      </c>
      <c r="E1612">
        <v>1</v>
      </c>
      <c r="F1612">
        <v>1</v>
      </c>
      <c r="G1612">
        <v>1</v>
      </c>
      <c r="H1612">
        <v>2</v>
      </c>
      <c r="I1612" t="s">
        <v>1003</v>
      </c>
      <c r="J1612" t="s">
        <v>1004</v>
      </c>
      <c r="K1612" t="s">
        <v>1005</v>
      </c>
      <c r="L1612">
        <v>1368</v>
      </c>
      <c r="N1612">
        <v>1011</v>
      </c>
      <c r="O1612" t="s">
        <v>978</v>
      </c>
      <c r="P1612" t="s">
        <v>978</v>
      </c>
      <c r="Q1612">
        <v>1</v>
      </c>
      <c r="W1612">
        <v>0</v>
      </c>
      <c r="X1612">
        <v>781889226</v>
      </c>
      <c r="Y1612">
        <f t="shared" si="752"/>
        <v>9.07</v>
      </c>
      <c r="AA1612">
        <v>0</v>
      </c>
      <c r="AB1612">
        <v>3.92</v>
      </c>
      <c r="AC1612">
        <v>0</v>
      </c>
      <c r="AD1612">
        <v>0</v>
      </c>
      <c r="AE1612">
        <v>0</v>
      </c>
      <c r="AF1612">
        <v>0.5</v>
      </c>
      <c r="AG1612">
        <v>0</v>
      </c>
      <c r="AH1612">
        <v>0</v>
      </c>
      <c r="AI1612">
        <v>1</v>
      </c>
      <c r="AJ1612">
        <v>7.84</v>
      </c>
      <c r="AK1612">
        <v>19.8</v>
      </c>
      <c r="AL1612">
        <v>1</v>
      </c>
      <c r="AM1612">
        <v>5</v>
      </c>
      <c r="AN1612">
        <v>0</v>
      </c>
      <c r="AO1612">
        <v>1</v>
      </c>
      <c r="AP1612">
        <v>0</v>
      </c>
      <c r="AQ1612">
        <v>0</v>
      </c>
      <c r="AR1612">
        <v>0</v>
      </c>
      <c r="AS1612" t="s">
        <v>3</v>
      </c>
      <c r="AT1612">
        <v>9.07</v>
      </c>
      <c r="AU1612" t="s">
        <v>3</v>
      </c>
      <c r="AV1612">
        <v>0</v>
      </c>
      <c r="AW1612">
        <v>2</v>
      </c>
      <c r="AX1612">
        <v>69736188</v>
      </c>
      <c r="AY1612">
        <v>1</v>
      </c>
      <c r="AZ1612">
        <v>0</v>
      </c>
      <c r="BA1612">
        <v>1658</v>
      </c>
      <c r="BB1612">
        <v>0</v>
      </c>
      <c r="BC1612">
        <v>0</v>
      </c>
      <c r="BD1612">
        <v>0</v>
      </c>
      <c r="BE1612">
        <v>0</v>
      </c>
      <c r="BF1612">
        <v>0</v>
      </c>
      <c r="BG1612">
        <v>0</v>
      </c>
      <c r="BH1612">
        <v>0</v>
      </c>
      <c r="BI1612">
        <v>0</v>
      </c>
      <c r="BJ1612">
        <v>0</v>
      </c>
      <c r="BK1612">
        <v>0</v>
      </c>
      <c r="BL1612">
        <v>0</v>
      </c>
      <c r="BM1612">
        <v>0</v>
      </c>
      <c r="BN1612">
        <v>0</v>
      </c>
      <c r="BO1612">
        <v>0</v>
      </c>
      <c r="BP1612">
        <v>0</v>
      </c>
      <c r="BQ1612">
        <v>0</v>
      </c>
      <c r="BR1612">
        <v>0</v>
      </c>
      <c r="BS1612">
        <v>0</v>
      </c>
      <c r="BT1612">
        <v>0</v>
      </c>
      <c r="BU1612">
        <v>0</v>
      </c>
      <c r="BV1612">
        <v>0</v>
      </c>
      <c r="BW1612">
        <v>0</v>
      </c>
      <c r="CV1612">
        <v>0</v>
      </c>
      <c r="CW1612">
        <f>ROUND(Y1612*Source!I1857*DO1612,9)</f>
        <v>0</v>
      </c>
      <c r="CX1612">
        <f>ROUND(Y1612*Source!I1857,9)</f>
        <v>0</v>
      </c>
      <c r="CY1612">
        <f>AB1612</f>
        <v>3.92</v>
      </c>
      <c r="CZ1612">
        <f>AF1612</f>
        <v>0.5</v>
      </c>
      <c r="DA1612">
        <f>AJ1612</f>
        <v>7.84</v>
      </c>
      <c r="DB1612">
        <f t="shared" si="753"/>
        <v>4.54</v>
      </c>
      <c r="DC1612">
        <f t="shared" si="754"/>
        <v>0</v>
      </c>
      <c r="DD1612" t="s">
        <v>3</v>
      </c>
      <c r="DE1612" t="s">
        <v>3</v>
      </c>
      <c r="DF1612">
        <f t="shared" si="751"/>
        <v>0</v>
      </c>
      <c r="DG1612">
        <f>ROUND(ROUND(AF1612*AJ1612,0)*CX1612,0)</f>
        <v>0</v>
      </c>
      <c r="DH1612">
        <f>ROUND(ROUND(AG1612*AK1612,0)*CX1612,0)</f>
        <v>0</v>
      </c>
      <c r="DI1612">
        <f t="shared" si="755"/>
        <v>0</v>
      </c>
      <c r="DJ1612">
        <f>DG1612</f>
        <v>0</v>
      </c>
      <c r="DK1612">
        <v>0</v>
      </c>
      <c r="DL1612" t="s">
        <v>3</v>
      </c>
      <c r="DM1612">
        <v>0</v>
      </c>
      <c r="DN1612" t="s">
        <v>3</v>
      </c>
      <c r="DO1612">
        <v>0</v>
      </c>
    </row>
    <row r="1613" spans="1:119" x14ac:dyDescent="0.2">
      <c r="A1613">
        <f>ROW(Source!A1857)</f>
        <v>1857</v>
      </c>
      <c r="B1613">
        <v>69726884</v>
      </c>
      <c r="C1613">
        <v>69736178</v>
      </c>
      <c r="D1613">
        <v>27416566</v>
      </c>
      <c r="E1613">
        <v>1</v>
      </c>
      <c r="F1613">
        <v>1</v>
      </c>
      <c r="G1613">
        <v>1</v>
      </c>
      <c r="H1613">
        <v>3</v>
      </c>
      <c r="I1613" t="s">
        <v>82</v>
      </c>
      <c r="J1613" t="s">
        <v>84</v>
      </c>
      <c r="K1613" t="s">
        <v>83</v>
      </c>
      <c r="L1613">
        <v>1339</v>
      </c>
      <c r="N1613">
        <v>1007</v>
      </c>
      <c r="O1613" t="s">
        <v>40</v>
      </c>
      <c r="P1613" t="s">
        <v>40</v>
      </c>
      <c r="Q1613">
        <v>1</v>
      </c>
      <c r="W1613">
        <v>0</v>
      </c>
      <c r="X1613">
        <v>-50505369</v>
      </c>
      <c r="Y1613">
        <f t="shared" si="752"/>
        <v>3.5</v>
      </c>
      <c r="AA1613">
        <v>14.19</v>
      </c>
      <c r="AB1613">
        <v>0</v>
      </c>
      <c r="AC1613">
        <v>0</v>
      </c>
      <c r="AD1613">
        <v>0</v>
      </c>
      <c r="AE1613">
        <v>1.97</v>
      </c>
      <c r="AF1613">
        <v>0</v>
      </c>
      <c r="AG1613">
        <v>0</v>
      </c>
      <c r="AH1613">
        <v>0</v>
      </c>
      <c r="AI1613">
        <v>7.56</v>
      </c>
      <c r="AJ1613">
        <v>1</v>
      </c>
      <c r="AK1613">
        <v>1</v>
      </c>
      <c r="AL1613">
        <v>1</v>
      </c>
      <c r="AM1613">
        <v>5</v>
      </c>
      <c r="AN1613">
        <v>0</v>
      </c>
      <c r="AO1613">
        <v>0</v>
      </c>
      <c r="AP1613">
        <v>1</v>
      </c>
      <c r="AQ1613">
        <v>0</v>
      </c>
      <c r="AR1613">
        <v>0</v>
      </c>
      <c r="AS1613" t="s">
        <v>3</v>
      </c>
      <c r="AT1613">
        <v>3.5</v>
      </c>
      <c r="AU1613" t="s">
        <v>3</v>
      </c>
      <c r="AV1613">
        <v>0</v>
      </c>
      <c r="AW1613">
        <v>2</v>
      </c>
      <c r="AX1613">
        <v>69736190</v>
      </c>
      <c r="AY1613">
        <v>1</v>
      </c>
      <c r="AZ1613">
        <v>16384</v>
      </c>
      <c r="BA1613">
        <v>1660</v>
      </c>
      <c r="BB1613">
        <v>3</v>
      </c>
      <c r="BC1613">
        <v>0</v>
      </c>
      <c r="BD1613">
        <v>0</v>
      </c>
      <c r="BE1613">
        <v>0</v>
      </c>
      <c r="BF1613">
        <v>0</v>
      </c>
      <c r="BG1613">
        <v>0</v>
      </c>
      <c r="BH1613">
        <v>0</v>
      </c>
      <c r="BI1613">
        <v>0</v>
      </c>
      <c r="BJ1613">
        <v>0</v>
      </c>
      <c r="BK1613">
        <v>0</v>
      </c>
      <c r="BL1613">
        <v>0</v>
      </c>
      <c r="BM1613">
        <v>0</v>
      </c>
      <c r="BN1613">
        <v>0</v>
      </c>
      <c r="BO1613">
        <v>0</v>
      </c>
      <c r="BP1613">
        <v>0</v>
      </c>
      <c r="BQ1613">
        <v>0</v>
      </c>
      <c r="BR1613">
        <v>0</v>
      </c>
      <c r="BS1613">
        <v>0</v>
      </c>
      <c r="BT1613">
        <v>0</v>
      </c>
      <c r="BU1613">
        <v>0</v>
      </c>
      <c r="BV1613">
        <v>0</v>
      </c>
      <c r="BW1613">
        <v>0</v>
      </c>
      <c r="CV1613">
        <v>0</v>
      </c>
      <c r="CW1613">
        <v>0</v>
      </c>
      <c r="CX1613">
        <f>ROUND(Y1613*Source!I1857,9)</f>
        <v>0</v>
      </c>
      <c r="CY1613">
        <f>AA1613</f>
        <v>14.19</v>
      </c>
      <c r="CZ1613">
        <f>AE1613</f>
        <v>1.97</v>
      </c>
      <c r="DA1613">
        <f>AI1613</f>
        <v>7.56</v>
      </c>
      <c r="DB1613">
        <f t="shared" si="753"/>
        <v>6.9</v>
      </c>
      <c r="DC1613">
        <f t="shared" si="754"/>
        <v>0</v>
      </c>
      <c r="DD1613" t="s">
        <v>3</v>
      </c>
      <c r="DE1613" t="s">
        <v>3</v>
      </c>
      <c r="DF1613">
        <f>ROUND(ROUND(AE1613*AI1613,0)*CX1613,0)</f>
        <v>0</v>
      </c>
      <c r="DG1613">
        <f t="shared" ref="DG1613:DG1621" si="756">ROUND(ROUND(AF1613,0)*CX1613,0)</f>
        <v>0</v>
      </c>
      <c r="DH1613">
        <f t="shared" ref="DH1613:DH1620" si="757">ROUND(ROUND(AG1613,0)*CX1613,0)</f>
        <v>0</v>
      </c>
      <c r="DI1613">
        <f t="shared" si="755"/>
        <v>0</v>
      </c>
      <c r="DJ1613">
        <f>DF1613</f>
        <v>0</v>
      </c>
      <c r="DK1613">
        <v>0</v>
      </c>
      <c r="DL1613" t="s">
        <v>3</v>
      </c>
      <c r="DM1613">
        <v>0</v>
      </c>
      <c r="DN1613" t="s">
        <v>3</v>
      </c>
      <c r="DO1613">
        <v>0</v>
      </c>
    </row>
    <row r="1614" spans="1:119" x14ac:dyDescent="0.2">
      <c r="A1614">
        <f>ROW(Source!A1857)</f>
        <v>1857</v>
      </c>
      <c r="B1614">
        <v>69726884</v>
      </c>
      <c r="C1614">
        <v>69736178</v>
      </c>
      <c r="D1614">
        <v>61335865</v>
      </c>
      <c r="E1614">
        <v>1</v>
      </c>
      <c r="F1614">
        <v>1</v>
      </c>
      <c r="G1614">
        <v>1</v>
      </c>
      <c r="H1614">
        <v>3</v>
      </c>
      <c r="I1614" t="s">
        <v>502</v>
      </c>
      <c r="J1614" t="s">
        <v>504</v>
      </c>
      <c r="K1614" t="s">
        <v>503</v>
      </c>
      <c r="L1614">
        <v>1339</v>
      </c>
      <c r="N1614">
        <v>1007</v>
      </c>
      <c r="O1614" t="s">
        <v>40</v>
      </c>
      <c r="P1614" t="s">
        <v>40</v>
      </c>
      <c r="Q1614">
        <v>1</v>
      </c>
      <c r="W1614">
        <v>0</v>
      </c>
      <c r="X1614">
        <v>-1690895291</v>
      </c>
      <c r="Y1614">
        <f t="shared" si="752"/>
        <v>2.04</v>
      </c>
      <c r="AA1614">
        <v>4178.62</v>
      </c>
      <c r="AB1614">
        <v>0</v>
      </c>
      <c r="AC1614">
        <v>0</v>
      </c>
      <c r="AD1614">
        <v>0</v>
      </c>
      <c r="AE1614">
        <v>577.88000000000011</v>
      </c>
      <c r="AF1614">
        <v>0</v>
      </c>
      <c r="AG1614">
        <v>0</v>
      </c>
      <c r="AH1614">
        <v>0</v>
      </c>
      <c r="AI1614">
        <v>7.56</v>
      </c>
      <c r="AJ1614">
        <v>1</v>
      </c>
      <c r="AK1614">
        <v>1</v>
      </c>
      <c r="AL1614">
        <v>1</v>
      </c>
      <c r="AM1614">
        <v>5</v>
      </c>
      <c r="AN1614">
        <v>0</v>
      </c>
      <c r="AO1614">
        <v>0</v>
      </c>
      <c r="AP1614">
        <v>1</v>
      </c>
      <c r="AQ1614">
        <v>0</v>
      </c>
      <c r="AR1614">
        <v>0</v>
      </c>
      <c r="AS1614" t="s">
        <v>3</v>
      </c>
      <c r="AT1614">
        <v>2.04</v>
      </c>
      <c r="AU1614" t="s">
        <v>3</v>
      </c>
      <c r="AV1614">
        <v>0</v>
      </c>
      <c r="AW1614">
        <v>1</v>
      </c>
      <c r="AX1614">
        <v>-1</v>
      </c>
      <c r="AY1614">
        <v>0</v>
      </c>
      <c r="AZ1614">
        <v>0</v>
      </c>
      <c r="BA1614" t="s">
        <v>3</v>
      </c>
      <c r="BB1614">
        <v>0</v>
      </c>
      <c r="BC1614">
        <v>0</v>
      </c>
      <c r="BD1614">
        <v>0</v>
      </c>
      <c r="BE1614">
        <v>0</v>
      </c>
      <c r="BF1614">
        <v>0</v>
      </c>
      <c r="BG1614">
        <v>0</v>
      </c>
      <c r="BH1614">
        <v>0</v>
      </c>
      <c r="BI1614">
        <v>0</v>
      </c>
      <c r="BJ1614">
        <v>0</v>
      </c>
      <c r="BK1614">
        <v>0</v>
      </c>
      <c r="BL1614">
        <v>0</v>
      </c>
      <c r="BM1614">
        <v>0</v>
      </c>
      <c r="BN1614">
        <v>0</v>
      </c>
      <c r="BO1614">
        <v>0</v>
      </c>
      <c r="BP1614">
        <v>0</v>
      </c>
      <c r="BQ1614">
        <v>0</v>
      </c>
      <c r="BR1614">
        <v>0</v>
      </c>
      <c r="BS1614">
        <v>0</v>
      </c>
      <c r="BT1614">
        <v>0</v>
      </c>
      <c r="BU1614">
        <v>0</v>
      </c>
      <c r="BV1614">
        <v>0</v>
      </c>
      <c r="BW1614">
        <v>0</v>
      </c>
      <c r="CV1614">
        <v>0</v>
      </c>
      <c r="CW1614">
        <v>0</v>
      </c>
      <c r="CX1614">
        <f>ROUND(Y1614*Source!I1857,9)</f>
        <v>0</v>
      </c>
      <c r="CY1614">
        <f>AA1614</f>
        <v>4178.62</v>
      </c>
      <c r="CZ1614">
        <f>AE1614</f>
        <v>577.88000000000011</v>
      </c>
      <c r="DA1614">
        <f>AI1614</f>
        <v>7.56</v>
      </c>
      <c r="DB1614">
        <f t="shared" si="753"/>
        <v>1178.8800000000001</v>
      </c>
      <c r="DC1614">
        <f t="shared" si="754"/>
        <v>0</v>
      </c>
      <c r="DD1614" t="s">
        <v>3</v>
      </c>
      <c r="DE1614" t="s">
        <v>3</v>
      </c>
      <c r="DF1614">
        <f>ROUND(ROUND(AE1614*AI1614,0)*CX1614,0)</f>
        <v>0</v>
      </c>
      <c r="DG1614">
        <f t="shared" si="756"/>
        <v>0</v>
      </c>
      <c r="DH1614">
        <f t="shared" si="757"/>
        <v>0</v>
      </c>
      <c r="DI1614">
        <f t="shared" si="755"/>
        <v>0</v>
      </c>
      <c r="DJ1614">
        <f>DF1614</f>
        <v>0</v>
      </c>
      <c r="DK1614">
        <v>0</v>
      </c>
      <c r="DL1614" t="s">
        <v>3</v>
      </c>
      <c r="DM1614">
        <v>0</v>
      </c>
      <c r="DN1614" t="s">
        <v>3</v>
      </c>
      <c r="DO1614">
        <v>0</v>
      </c>
    </row>
    <row r="1615" spans="1:119" x14ac:dyDescent="0.2">
      <c r="A1615">
        <f>ROW(Source!A1862)</f>
        <v>1862</v>
      </c>
      <c r="B1615">
        <v>69726971</v>
      </c>
      <c r="C1615">
        <v>69736193</v>
      </c>
      <c r="D1615">
        <v>27496319</v>
      </c>
      <c r="E1615">
        <v>1</v>
      </c>
      <c r="F1615">
        <v>1</v>
      </c>
      <c r="G1615">
        <v>1</v>
      </c>
      <c r="H1615">
        <v>1</v>
      </c>
      <c r="I1615" t="s">
        <v>1001</v>
      </c>
      <c r="J1615" t="s">
        <v>3</v>
      </c>
      <c r="K1615" t="s">
        <v>1002</v>
      </c>
      <c r="L1615">
        <v>1369</v>
      </c>
      <c r="N1615">
        <v>1013</v>
      </c>
      <c r="O1615" t="s">
        <v>974</v>
      </c>
      <c r="P1615" t="s">
        <v>974</v>
      </c>
      <c r="Q1615">
        <v>1</v>
      </c>
      <c r="W1615">
        <v>0</v>
      </c>
      <c r="X1615">
        <v>1189128158</v>
      </c>
      <c r="Y1615">
        <f t="shared" ref="Y1615:Y1624" si="758">(AT1615*8)</f>
        <v>4</v>
      </c>
      <c r="AA1615">
        <v>0</v>
      </c>
      <c r="AB1615">
        <v>0</v>
      </c>
      <c r="AC1615">
        <v>0</v>
      </c>
      <c r="AD1615">
        <v>8.01</v>
      </c>
      <c r="AE1615">
        <v>0</v>
      </c>
      <c r="AF1615">
        <v>0</v>
      </c>
      <c r="AG1615">
        <v>0</v>
      </c>
      <c r="AH1615">
        <v>8.01</v>
      </c>
      <c r="AI1615">
        <v>1</v>
      </c>
      <c r="AJ1615">
        <v>1</v>
      </c>
      <c r="AK1615">
        <v>1</v>
      </c>
      <c r="AL1615">
        <v>1</v>
      </c>
      <c r="AM1615">
        <v>0</v>
      </c>
      <c r="AN1615">
        <v>0</v>
      </c>
      <c r="AO1615">
        <v>1</v>
      </c>
      <c r="AP1615">
        <v>1</v>
      </c>
      <c r="AQ1615">
        <v>0</v>
      </c>
      <c r="AR1615">
        <v>0</v>
      </c>
      <c r="AS1615" t="s">
        <v>3</v>
      </c>
      <c r="AT1615">
        <v>0.5</v>
      </c>
      <c r="AU1615" t="s">
        <v>753</v>
      </c>
      <c r="AV1615">
        <v>1</v>
      </c>
      <c r="AW1615">
        <v>2</v>
      </c>
      <c r="AX1615">
        <v>69736199</v>
      </c>
      <c r="AY1615">
        <v>1</v>
      </c>
      <c r="AZ1615">
        <v>0</v>
      </c>
      <c r="BA1615">
        <v>1661</v>
      </c>
      <c r="BB1615">
        <v>0</v>
      </c>
      <c r="BC1615">
        <v>0</v>
      </c>
      <c r="BD1615">
        <v>0</v>
      </c>
      <c r="BE1615">
        <v>0</v>
      </c>
      <c r="BF1615">
        <v>0</v>
      </c>
      <c r="BG1615">
        <v>0</v>
      </c>
      <c r="BH1615">
        <v>0</v>
      </c>
      <c r="BI1615">
        <v>0</v>
      </c>
      <c r="BJ1615">
        <v>0</v>
      </c>
      <c r="BK1615">
        <v>0</v>
      </c>
      <c r="BL1615">
        <v>0</v>
      </c>
      <c r="BM1615">
        <v>0</v>
      </c>
      <c r="BN1615">
        <v>0</v>
      </c>
      <c r="BO1615">
        <v>0</v>
      </c>
      <c r="BP1615">
        <v>0</v>
      </c>
      <c r="BQ1615">
        <v>0</v>
      </c>
      <c r="BR1615">
        <v>0</v>
      </c>
      <c r="BS1615">
        <v>0</v>
      </c>
      <c r="BT1615">
        <v>0</v>
      </c>
      <c r="BU1615">
        <v>0</v>
      </c>
      <c r="BV1615">
        <v>0</v>
      </c>
      <c r="BW1615">
        <v>0</v>
      </c>
      <c r="CU1615">
        <f>ROUND(AT1615*Source!I1862*AH1615*AL1615,0)</f>
        <v>0</v>
      </c>
      <c r="CV1615">
        <f>ROUND(Y1615*Source!I1862,9)</f>
        <v>0</v>
      </c>
      <c r="CW1615">
        <v>0</v>
      </c>
      <c r="CX1615">
        <f>ROUND(Y1615*Source!I1862,9)</f>
        <v>0</v>
      </c>
      <c r="CY1615">
        <f>AD1615</f>
        <v>8.01</v>
      </c>
      <c r="CZ1615">
        <f>AH1615</f>
        <v>8.01</v>
      </c>
      <c r="DA1615">
        <f>AL1615</f>
        <v>1</v>
      </c>
      <c r="DB1615">
        <f t="shared" ref="DB1615:DB1624" si="759">ROUND((ROUND(AT1615*CZ1615,2)*8),2)</f>
        <v>32.08</v>
      </c>
      <c r="DC1615">
        <f t="shared" ref="DC1615:DC1624" si="760">ROUND((ROUND(AT1615*AG1615,2)*8),2)</f>
        <v>0</v>
      </c>
      <c r="DD1615" t="s">
        <v>3</v>
      </c>
      <c r="DE1615" t="s">
        <v>3</v>
      </c>
      <c r="DF1615">
        <f t="shared" ref="DF1615:DF1623" si="761">ROUND(ROUND(AE1615,0)*CX1615,0)</f>
        <v>0</v>
      </c>
      <c r="DG1615">
        <f t="shared" si="756"/>
        <v>0</v>
      </c>
      <c r="DH1615">
        <f t="shared" si="757"/>
        <v>0</v>
      </c>
      <c r="DI1615">
        <f t="shared" si="755"/>
        <v>0</v>
      </c>
      <c r="DJ1615">
        <f>DI1615</f>
        <v>0</v>
      </c>
      <c r="DK1615">
        <v>0</v>
      </c>
      <c r="DL1615" t="s">
        <v>3</v>
      </c>
      <c r="DM1615">
        <v>0</v>
      </c>
      <c r="DN1615" t="s">
        <v>3</v>
      </c>
      <c r="DO1615">
        <v>0</v>
      </c>
    </row>
    <row r="1616" spans="1:119" x14ac:dyDescent="0.2">
      <c r="A1616">
        <f>ROW(Source!A1862)</f>
        <v>1862</v>
      </c>
      <c r="B1616">
        <v>69726971</v>
      </c>
      <c r="C1616">
        <v>69736193</v>
      </c>
      <c r="D1616">
        <v>121548</v>
      </c>
      <c r="E1616">
        <v>1</v>
      </c>
      <c r="F1616">
        <v>1</v>
      </c>
      <c r="G1616">
        <v>1</v>
      </c>
      <c r="H1616">
        <v>1</v>
      </c>
      <c r="I1616" t="s">
        <v>36</v>
      </c>
      <c r="J1616" t="s">
        <v>3</v>
      </c>
      <c r="K1616" t="s">
        <v>981</v>
      </c>
      <c r="L1616">
        <v>608254</v>
      </c>
      <c r="N1616">
        <v>1013</v>
      </c>
      <c r="O1616" t="s">
        <v>982</v>
      </c>
      <c r="P1616" t="s">
        <v>982</v>
      </c>
      <c r="Q1616">
        <v>1</v>
      </c>
      <c r="W1616">
        <v>0</v>
      </c>
      <c r="X1616">
        <v>-185737400</v>
      </c>
      <c r="Y1616">
        <f t="shared" si="758"/>
        <v>1.68</v>
      </c>
      <c r="AA1616">
        <v>0</v>
      </c>
      <c r="AB1616">
        <v>0</v>
      </c>
      <c r="AC1616">
        <v>0</v>
      </c>
      <c r="AD1616">
        <v>0</v>
      </c>
      <c r="AE1616">
        <v>0</v>
      </c>
      <c r="AF1616">
        <v>0</v>
      </c>
      <c r="AG1616">
        <v>0</v>
      </c>
      <c r="AH1616">
        <v>0</v>
      </c>
      <c r="AI1616">
        <v>1</v>
      </c>
      <c r="AJ1616">
        <v>1</v>
      </c>
      <c r="AK1616">
        <v>1</v>
      </c>
      <c r="AL1616">
        <v>1</v>
      </c>
      <c r="AM1616">
        <v>0</v>
      </c>
      <c r="AN1616">
        <v>0</v>
      </c>
      <c r="AO1616">
        <v>1</v>
      </c>
      <c r="AP1616">
        <v>1</v>
      </c>
      <c r="AQ1616">
        <v>0</v>
      </c>
      <c r="AR1616">
        <v>0</v>
      </c>
      <c r="AS1616" t="s">
        <v>3</v>
      </c>
      <c r="AT1616">
        <v>0.21</v>
      </c>
      <c r="AU1616" t="s">
        <v>753</v>
      </c>
      <c r="AV1616">
        <v>2</v>
      </c>
      <c r="AW1616">
        <v>2</v>
      </c>
      <c r="AX1616">
        <v>69736200</v>
      </c>
      <c r="AY1616">
        <v>1</v>
      </c>
      <c r="AZ1616">
        <v>0</v>
      </c>
      <c r="BA1616">
        <v>1662</v>
      </c>
      <c r="BB1616">
        <v>0</v>
      </c>
      <c r="BC1616">
        <v>0</v>
      </c>
      <c r="BD1616">
        <v>0</v>
      </c>
      <c r="BE1616">
        <v>0</v>
      </c>
      <c r="BF1616">
        <v>0</v>
      </c>
      <c r="BG1616">
        <v>0</v>
      </c>
      <c r="BH1616">
        <v>0</v>
      </c>
      <c r="BI1616">
        <v>0</v>
      </c>
      <c r="BJ1616">
        <v>0</v>
      </c>
      <c r="BK1616">
        <v>0</v>
      </c>
      <c r="BL1616">
        <v>0</v>
      </c>
      <c r="BM1616">
        <v>0</v>
      </c>
      <c r="BN1616">
        <v>0</v>
      </c>
      <c r="BO1616">
        <v>0</v>
      </c>
      <c r="BP1616">
        <v>0</v>
      </c>
      <c r="BQ1616">
        <v>0</v>
      </c>
      <c r="BR1616">
        <v>0</v>
      </c>
      <c r="BS1616">
        <v>0</v>
      </c>
      <c r="BT1616">
        <v>0</v>
      </c>
      <c r="BU1616">
        <v>0</v>
      </c>
      <c r="BV1616">
        <v>0</v>
      </c>
      <c r="BW1616">
        <v>0</v>
      </c>
      <c r="CV1616">
        <v>0</v>
      </c>
      <c r="CW1616">
        <v>0</v>
      </c>
      <c r="CX1616">
        <f>ROUND(Y1616*Source!I1862,9)</f>
        <v>0</v>
      </c>
      <c r="CY1616">
        <f>AD1616</f>
        <v>0</v>
      </c>
      <c r="CZ1616">
        <f>AH1616</f>
        <v>0</v>
      </c>
      <c r="DA1616">
        <f>AL1616</f>
        <v>1</v>
      </c>
      <c r="DB1616">
        <f t="shared" si="759"/>
        <v>0</v>
      </c>
      <c r="DC1616">
        <f t="shared" si="760"/>
        <v>0</v>
      </c>
      <c r="DD1616" t="s">
        <v>3</v>
      </c>
      <c r="DE1616" t="s">
        <v>3</v>
      </c>
      <c r="DF1616">
        <f t="shared" si="761"/>
        <v>0</v>
      </c>
      <c r="DG1616">
        <f t="shared" si="756"/>
        <v>0</v>
      </c>
      <c r="DH1616">
        <f t="shared" si="757"/>
        <v>0</v>
      </c>
      <c r="DI1616">
        <f t="shared" si="755"/>
        <v>0</v>
      </c>
      <c r="DJ1616">
        <f>DI1616</f>
        <v>0</v>
      </c>
      <c r="DK1616">
        <v>0</v>
      </c>
      <c r="DL1616" t="s">
        <v>3</v>
      </c>
      <c r="DM1616">
        <v>0</v>
      </c>
      <c r="DN1616" t="s">
        <v>3</v>
      </c>
      <c r="DO1616">
        <v>0</v>
      </c>
    </row>
    <row r="1617" spans="1:119" x14ac:dyDescent="0.2">
      <c r="A1617">
        <f>ROW(Source!A1862)</f>
        <v>1862</v>
      </c>
      <c r="B1617">
        <v>69726971</v>
      </c>
      <c r="C1617">
        <v>69736193</v>
      </c>
      <c r="D1617">
        <v>27439630</v>
      </c>
      <c r="E1617">
        <v>1</v>
      </c>
      <c r="F1617">
        <v>1</v>
      </c>
      <c r="G1617">
        <v>1</v>
      </c>
      <c r="H1617">
        <v>2</v>
      </c>
      <c r="I1617" t="s">
        <v>986</v>
      </c>
      <c r="J1617" t="s">
        <v>987</v>
      </c>
      <c r="K1617" t="s">
        <v>988</v>
      </c>
      <c r="L1617">
        <v>1368</v>
      </c>
      <c r="N1617">
        <v>1011</v>
      </c>
      <c r="O1617" t="s">
        <v>978</v>
      </c>
      <c r="P1617" t="s">
        <v>978</v>
      </c>
      <c r="Q1617">
        <v>1</v>
      </c>
      <c r="W1617">
        <v>0</v>
      </c>
      <c r="X1617">
        <v>-72110300</v>
      </c>
      <c r="Y1617">
        <f t="shared" si="758"/>
        <v>1.68</v>
      </c>
      <c r="AA1617">
        <v>0</v>
      </c>
      <c r="AB1617">
        <v>31.27</v>
      </c>
      <c r="AC1617">
        <v>13.61</v>
      </c>
      <c r="AD1617">
        <v>0</v>
      </c>
      <c r="AE1617">
        <v>0</v>
      </c>
      <c r="AF1617">
        <v>31.27</v>
      </c>
      <c r="AG1617">
        <v>13.61</v>
      </c>
      <c r="AH1617">
        <v>0</v>
      </c>
      <c r="AI1617">
        <v>1</v>
      </c>
      <c r="AJ1617">
        <v>1</v>
      </c>
      <c r="AK1617">
        <v>1</v>
      </c>
      <c r="AL1617">
        <v>1</v>
      </c>
      <c r="AM1617">
        <v>0</v>
      </c>
      <c r="AN1617">
        <v>0</v>
      </c>
      <c r="AO1617">
        <v>1</v>
      </c>
      <c r="AP1617">
        <v>1</v>
      </c>
      <c r="AQ1617">
        <v>0</v>
      </c>
      <c r="AR1617">
        <v>0</v>
      </c>
      <c r="AS1617" t="s">
        <v>3</v>
      </c>
      <c r="AT1617">
        <v>0.21</v>
      </c>
      <c r="AU1617" t="s">
        <v>753</v>
      </c>
      <c r="AV1617">
        <v>0</v>
      </c>
      <c r="AW1617">
        <v>2</v>
      </c>
      <c r="AX1617">
        <v>69736201</v>
      </c>
      <c r="AY1617">
        <v>1</v>
      </c>
      <c r="AZ1617">
        <v>0</v>
      </c>
      <c r="BA1617">
        <v>1663</v>
      </c>
      <c r="BB1617">
        <v>0</v>
      </c>
      <c r="BC1617">
        <v>0</v>
      </c>
      <c r="BD1617">
        <v>0</v>
      </c>
      <c r="BE1617">
        <v>0</v>
      </c>
      <c r="BF1617">
        <v>0</v>
      </c>
      <c r="BG1617">
        <v>0</v>
      </c>
      <c r="BH1617">
        <v>0</v>
      </c>
      <c r="BI1617">
        <v>0</v>
      </c>
      <c r="BJ1617">
        <v>0</v>
      </c>
      <c r="BK1617">
        <v>0</v>
      </c>
      <c r="BL1617">
        <v>0</v>
      </c>
      <c r="BM1617">
        <v>0</v>
      </c>
      <c r="BN1617">
        <v>0</v>
      </c>
      <c r="BO1617">
        <v>0</v>
      </c>
      <c r="BP1617">
        <v>0</v>
      </c>
      <c r="BQ1617">
        <v>0</v>
      </c>
      <c r="BR1617">
        <v>0</v>
      </c>
      <c r="BS1617">
        <v>0</v>
      </c>
      <c r="BT1617">
        <v>0</v>
      </c>
      <c r="BU1617">
        <v>0</v>
      </c>
      <c r="BV1617">
        <v>0</v>
      </c>
      <c r="BW1617">
        <v>0</v>
      </c>
      <c r="CV1617">
        <v>0</v>
      </c>
      <c r="CW1617">
        <f>ROUND(Y1617*Source!I1862*DO1617,9)</f>
        <v>0</v>
      </c>
      <c r="CX1617">
        <f>ROUND(Y1617*Source!I1862,9)</f>
        <v>0</v>
      </c>
      <c r="CY1617">
        <f>AB1617</f>
        <v>31.27</v>
      </c>
      <c r="CZ1617">
        <f>AF1617</f>
        <v>31.27</v>
      </c>
      <c r="DA1617">
        <f>AJ1617</f>
        <v>1</v>
      </c>
      <c r="DB1617">
        <f t="shared" si="759"/>
        <v>52.56</v>
      </c>
      <c r="DC1617">
        <f t="shared" si="760"/>
        <v>22.88</v>
      </c>
      <c r="DD1617" t="s">
        <v>3</v>
      </c>
      <c r="DE1617" t="s">
        <v>3</v>
      </c>
      <c r="DF1617">
        <f t="shared" si="761"/>
        <v>0</v>
      </c>
      <c r="DG1617">
        <f t="shared" si="756"/>
        <v>0</v>
      </c>
      <c r="DH1617">
        <f t="shared" si="757"/>
        <v>0</v>
      </c>
      <c r="DI1617">
        <f t="shared" si="755"/>
        <v>0</v>
      </c>
      <c r="DJ1617">
        <f>DG1617</f>
        <v>0</v>
      </c>
      <c r="DK1617">
        <v>0</v>
      </c>
      <c r="DL1617" t="s">
        <v>3</v>
      </c>
      <c r="DM1617">
        <v>0</v>
      </c>
      <c r="DN1617" t="s">
        <v>3</v>
      </c>
      <c r="DO1617">
        <v>0</v>
      </c>
    </row>
    <row r="1618" spans="1:119" x14ac:dyDescent="0.2">
      <c r="A1618">
        <f>ROW(Source!A1862)</f>
        <v>1862</v>
      </c>
      <c r="B1618">
        <v>69726971</v>
      </c>
      <c r="C1618">
        <v>69736193</v>
      </c>
      <c r="D1618">
        <v>27440041</v>
      </c>
      <c r="E1618">
        <v>1</v>
      </c>
      <c r="F1618">
        <v>1</v>
      </c>
      <c r="G1618">
        <v>1</v>
      </c>
      <c r="H1618">
        <v>2</v>
      </c>
      <c r="I1618" t="s">
        <v>1003</v>
      </c>
      <c r="J1618" t="s">
        <v>1004</v>
      </c>
      <c r="K1618" t="s">
        <v>1005</v>
      </c>
      <c r="L1618">
        <v>1368</v>
      </c>
      <c r="N1618">
        <v>1011</v>
      </c>
      <c r="O1618" t="s">
        <v>978</v>
      </c>
      <c r="P1618" t="s">
        <v>978</v>
      </c>
      <c r="Q1618">
        <v>1</v>
      </c>
      <c r="W1618">
        <v>0</v>
      </c>
      <c r="X1618">
        <v>781889226</v>
      </c>
      <c r="Y1618">
        <f t="shared" si="758"/>
        <v>18.559999999999999</v>
      </c>
      <c r="AA1618">
        <v>0</v>
      </c>
      <c r="AB1618">
        <v>0.5</v>
      </c>
      <c r="AC1618">
        <v>0</v>
      </c>
      <c r="AD1618">
        <v>0</v>
      </c>
      <c r="AE1618">
        <v>0</v>
      </c>
      <c r="AF1618">
        <v>0.5</v>
      </c>
      <c r="AG1618">
        <v>0</v>
      </c>
      <c r="AH1618">
        <v>0</v>
      </c>
      <c r="AI1618">
        <v>1</v>
      </c>
      <c r="AJ1618">
        <v>1</v>
      </c>
      <c r="AK1618">
        <v>1</v>
      </c>
      <c r="AL1618">
        <v>1</v>
      </c>
      <c r="AM1618">
        <v>0</v>
      </c>
      <c r="AN1618">
        <v>0</v>
      </c>
      <c r="AO1618">
        <v>1</v>
      </c>
      <c r="AP1618">
        <v>1</v>
      </c>
      <c r="AQ1618">
        <v>0</v>
      </c>
      <c r="AR1618">
        <v>0</v>
      </c>
      <c r="AS1618" t="s">
        <v>3</v>
      </c>
      <c r="AT1618">
        <v>2.3199999999999998</v>
      </c>
      <c r="AU1618" t="s">
        <v>753</v>
      </c>
      <c r="AV1618">
        <v>0</v>
      </c>
      <c r="AW1618">
        <v>2</v>
      </c>
      <c r="AX1618">
        <v>69736202</v>
      </c>
      <c r="AY1618">
        <v>1</v>
      </c>
      <c r="AZ1618">
        <v>0</v>
      </c>
      <c r="BA1618">
        <v>1664</v>
      </c>
      <c r="BB1618">
        <v>0</v>
      </c>
      <c r="BC1618">
        <v>0</v>
      </c>
      <c r="BD1618">
        <v>0</v>
      </c>
      <c r="BE1618">
        <v>0</v>
      </c>
      <c r="BF1618">
        <v>0</v>
      </c>
      <c r="BG1618">
        <v>0</v>
      </c>
      <c r="BH1618">
        <v>0</v>
      </c>
      <c r="BI1618">
        <v>0</v>
      </c>
      <c r="BJ1618">
        <v>0</v>
      </c>
      <c r="BK1618">
        <v>0</v>
      </c>
      <c r="BL1618">
        <v>0</v>
      </c>
      <c r="BM1618">
        <v>0</v>
      </c>
      <c r="BN1618">
        <v>0</v>
      </c>
      <c r="BO1618">
        <v>0</v>
      </c>
      <c r="BP1618">
        <v>0</v>
      </c>
      <c r="BQ1618">
        <v>0</v>
      </c>
      <c r="BR1618">
        <v>0</v>
      </c>
      <c r="BS1618">
        <v>0</v>
      </c>
      <c r="BT1618">
        <v>0</v>
      </c>
      <c r="BU1618">
        <v>0</v>
      </c>
      <c r="BV1618">
        <v>0</v>
      </c>
      <c r="BW1618">
        <v>0</v>
      </c>
      <c r="CV1618">
        <v>0</v>
      </c>
      <c r="CW1618">
        <f>ROUND(Y1618*Source!I1862*DO1618,9)</f>
        <v>0</v>
      </c>
      <c r="CX1618">
        <f>ROUND(Y1618*Source!I1862,9)</f>
        <v>0</v>
      </c>
      <c r="CY1618">
        <f>AB1618</f>
        <v>0.5</v>
      </c>
      <c r="CZ1618">
        <f>AF1618</f>
        <v>0.5</v>
      </c>
      <c r="DA1618">
        <f>AJ1618</f>
        <v>1</v>
      </c>
      <c r="DB1618">
        <f t="shared" si="759"/>
        <v>9.2799999999999994</v>
      </c>
      <c r="DC1618">
        <f t="shared" si="760"/>
        <v>0</v>
      </c>
      <c r="DD1618" t="s">
        <v>3</v>
      </c>
      <c r="DE1618" t="s">
        <v>3</v>
      </c>
      <c r="DF1618">
        <f t="shared" si="761"/>
        <v>0</v>
      </c>
      <c r="DG1618">
        <f t="shared" si="756"/>
        <v>0</v>
      </c>
      <c r="DH1618">
        <f t="shared" si="757"/>
        <v>0</v>
      </c>
      <c r="DI1618">
        <f t="shared" si="755"/>
        <v>0</v>
      </c>
      <c r="DJ1618">
        <f>DG1618</f>
        <v>0</v>
      </c>
      <c r="DK1618">
        <v>0</v>
      </c>
      <c r="DL1618" t="s">
        <v>3</v>
      </c>
      <c r="DM1618">
        <v>0</v>
      </c>
      <c r="DN1618" t="s">
        <v>3</v>
      </c>
      <c r="DO1618">
        <v>0</v>
      </c>
    </row>
    <row r="1619" spans="1:119" x14ac:dyDescent="0.2">
      <c r="A1619">
        <f>ROW(Source!A1862)</f>
        <v>1862</v>
      </c>
      <c r="B1619">
        <v>69726971</v>
      </c>
      <c r="C1619">
        <v>69736193</v>
      </c>
      <c r="D1619">
        <v>61335865</v>
      </c>
      <c r="E1619">
        <v>1</v>
      </c>
      <c r="F1619">
        <v>1</v>
      </c>
      <c r="G1619">
        <v>1</v>
      </c>
      <c r="H1619">
        <v>3</v>
      </c>
      <c r="I1619" t="s">
        <v>502</v>
      </c>
      <c r="J1619" t="s">
        <v>504</v>
      </c>
      <c r="K1619" t="s">
        <v>503</v>
      </c>
      <c r="L1619">
        <v>1339</v>
      </c>
      <c r="N1619">
        <v>1007</v>
      </c>
      <c r="O1619" t="s">
        <v>40</v>
      </c>
      <c r="P1619" t="s">
        <v>40</v>
      </c>
      <c r="Q1619">
        <v>1</v>
      </c>
      <c r="W1619">
        <v>0</v>
      </c>
      <c r="X1619">
        <v>-1690895291</v>
      </c>
      <c r="Y1619">
        <f t="shared" si="758"/>
        <v>4.08</v>
      </c>
      <c r="AA1619">
        <v>531.91</v>
      </c>
      <c r="AB1619">
        <v>0</v>
      </c>
      <c r="AC1619">
        <v>0</v>
      </c>
      <c r="AD1619">
        <v>0</v>
      </c>
      <c r="AE1619">
        <v>531.91</v>
      </c>
      <c r="AF1619">
        <v>0</v>
      </c>
      <c r="AG1619">
        <v>0</v>
      </c>
      <c r="AH1619">
        <v>0</v>
      </c>
      <c r="AI1619">
        <v>1</v>
      </c>
      <c r="AJ1619">
        <v>1</v>
      </c>
      <c r="AK1619">
        <v>1</v>
      </c>
      <c r="AL1619">
        <v>1</v>
      </c>
      <c r="AM1619">
        <v>0</v>
      </c>
      <c r="AN1619">
        <v>0</v>
      </c>
      <c r="AO1619">
        <v>0</v>
      </c>
      <c r="AP1619">
        <v>1</v>
      </c>
      <c r="AQ1619">
        <v>0</v>
      </c>
      <c r="AR1619">
        <v>0</v>
      </c>
      <c r="AS1619" t="s">
        <v>3</v>
      </c>
      <c r="AT1619">
        <v>0.51</v>
      </c>
      <c r="AU1619" t="s">
        <v>753</v>
      </c>
      <c r="AV1619">
        <v>0</v>
      </c>
      <c r="AW1619">
        <v>1</v>
      </c>
      <c r="AX1619">
        <v>-1</v>
      </c>
      <c r="AY1619">
        <v>0</v>
      </c>
      <c r="AZ1619">
        <v>0</v>
      </c>
      <c r="BA1619" t="s">
        <v>3</v>
      </c>
      <c r="BB1619">
        <v>0</v>
      </c>
      <c r="BC1619">
        <v>0</v>
      </c>
      <c r="BD1619">
        <v>0</v>
      </c>
      <c r="BE1619">
        <v>0</v>
      </c>
      <c r="BF1619">
        <v>0</v>
      </c>
      <c r="BG1619">
        <v>0</v>
      </c>
      <c r="BH1619">
        <v>0</v>
      </c>
      <c r="BI1619">
        <v>0</v>
      </c>
      <c r="BJ1619">
        <v>0</v>
      </c>
      <c r="BK1619">
        <v>0</v>
      </c>
      <c r="BL1619">
        <v>0</v>
      </c>
      <c r="BM1619">
        <v>0</v>
      </c>
      <c r="BN1619">
        <v>0</v>
      </c>
      <c r="BO1619">
        <v>0</v>
      </c>
      <c r="BP1619">
        <v>0</v>
      </c>
      <c r="BQ1619">
        <v>0</v>
      </c>
      <c r="BR1619">
        <v>0</v>
      </c>
      <c r="BS1619">
        <v>0</v>
      </c>
      <c r="BT1619">
        <v>0</v>
      </c>
      <c r="BU1619">
        <v>0</v>
      </c>
      <c r="BV1619">
        <v>0</v>
      </c>
      <c r="BW1619">
        <v>0</v>
      </c>
      <c r="CV1619">
        <v>0</v>
      </c>
      <c r="CW1619">
        <v>0</v>
      </c>
      <c r="CX1619">
        <f>ROUND(Y1619*Source!I1862,9)</f>
        <v>0</v>
      </c>
      <c r="CY1619">
        <f>AA1619</f>
        <v>531.91</v>
      </c>
      <c r="CZ1619">
        <f>AE1619</f>
        <v>531.91</v>
      </c>
      <c r="DA1619">
        <f>AI1619</f>
        <v>1</v>
      </c>
      <c r="DB1619">
        <f t="shared" si="759"/>
        <v>2170.16</v>
      </c>
      <c r="DC1619">
        <f t="shared" si="760"/>
        <v>0</v>
      </c>
      <c r="DD1619" t="s">
        <v>3</v>
      </c>
      <c r="DE1619" t="s">
        <v>3</v>
      </c>
      <c r="DF1619">
        <f t="shared" si="761"/>
        <v>0</v>
      </c>
      <c r="DG1619">
        <f t="shared" si="756"/>
        <v>0</v>
      </c>
      <c r="DH1619">
        <f t="shared" si="757"/>
        <v>0</v>
      </c>
      <c r="DI1619">
        <f t="shared" si="755"/>
        <v>0</v>
      </c>
      <c r="DJ1619">
        <f>DF1619</f>
        <v>0</v>
      </c>
      <c r="DK1619">
        <v>0</v>
      </c>
      <c r="DL1619" t="s">
        <v>3</v>
      </c>
      <c r="DM1619">
        <v>0</v>
      </c>
      <c r="DN1619" t="s">
        <v>3</v>
      </c>
      <c r="DO1619">
        <v>0</v>
      </c>
    </row>
    <row r="1620" spans="1:119" x14ac:dyDescent="0.2">
      <c r="A1620">
        <f>ROW(Source!A1863)</f>
        <v>1863</v>
      </c>
      <c r="B1620">
        <v>69726884</v>
      </c>
      <c r="C1620">
        <v>69736193</v>
      </c>
      <c r="D1620">
        <v>27496319</v>
      </c>
      <c r="E1620">
        <v>1</v>
      </c>
      <c r="F1620">
        <v>1</v>
      </c>
      <c r="G1620">
        <v>1</v>
      </c>
      <c r="H1620">
        <v>1</v>
      </c>
      <c r="I1620" t="s">
        <v>1001</v>
      </c>
      <c r="J1620" t="s">
        <v>3</v>
      </c>
      <c r="K1620" t="s">
        <v>1002</v>
      </c>
      <c r="L1620">
        <v>1369</v>
      </c>
      <c r="N1620">
        <v>1013</v>
      </c>
      <c r="O1620" t="s">
        <v>974</v>
      </c>
      <c r="P1620" t="s">
        <v>974</v>
      </c>
      <c r="Q1620">
        <v>1</v>
      </c>
      <c r="W1620">
        <v>0</v>
      </c>
      <c r="X1620">
        <v>1189128158</v>
      </c>
      <c r="Y1620">
        <f t="shared" si="758"/>
        <v>4</v>
      </c>
      <c r="AA1620">
        <v>0</v>
      </c>
      <c r="AB1620">
        <v>0</v>
      </c>
      <c r="AC1620">
        <v>0</v>
      </c>
      <c r="AD1620">
        <v>203.13</v>
      </c>
      <c r="AE1620">
        <v>0</v>
      </c>
      <c r="AF1620">
        <v>0</v>
      </c>
      <c r="AG1620">
        <v>0</v>
      </c>
      <c r="AH1620">
        <v>8.01</v>
      </c>
      <c r="AI1620">
        <v>1</v>
      </c>
      <c r="AJ1620">
        <v>1</v>
      </c>
      <c r="AK1620">
        <v>1</v>
      </c>
      <c r="AL1620">
        <v>25.36</v>
      </c>
      <c r="AM1620">
        <v>5</v>
      </c>
      <c r="AN1620">
        <v>0</v>
      </c>
      <c r="AO1620">
        <v>1</v>
      </c>
      <c r="AP1620">
        <v>1</v>
      </c>
      <c r="AQ1620">
        <v>0</v>
      </c>
      <c r="AR1620">
        <v>0</v>
      </c>
      <c r="AS1620" t="s">
        <v>3</v>
      </c>
      <c r="AT1620">
        <v>0.5</v>
      </c>
      <c r="AU1620" t="s">
        <v>753</v>
      </c>
      <c r="AV1620">
        <v>1</v>
      </c>
      <c r="AW1620">
        <v>2</v>
      </c>
      <c r="AX1620">
        <v>69736199</v>
      </c>
      <c r="AY1620">
        <v>1</v>
      </c>
      <c r="AZ1620">
        <v>0</v>
      </c>
      <c r="BA1620">
        <v>1666</v>
      </c>
      <c r="BB1620">
        <v>0</v>
      </c>
      <c r="BC1620">
        <v>0</v>
      </c>
      <c r="BD1620">
        <v>0</v>
      </c>
      <c r="BE1620">
        <v>0</v>
      </c>
      <c r="BF1620">
        <v>0</v>
      </c>
      <c r="BG1620">
        <v>0</v>
      </c>
      <c r="BH1620">
        <v>0</v>
      </c>
      <c r="BI1620">
        <v>0</v>
      </c>
      <c r="BJ1620">
        <v>0</v>
      </c>
      <c r="BK1620">
        <v>0</v>
      </c>
      <c r="BL1620">
        <v>0</v>
      </c>
      <c r="BM1620">
        <v>0</v>
      </c>
      <c r="BN1620">
        <v>0</v>
      </c>
      <c r="BO1620">
        <v>0</v>
      </c>
      <c r="BP1620">
        <v>0</v>
      </c>
      <c r="BQ1620">
        <v>0</v>
      </c>
      <c r="BR1620">
        <v>0</v>
      </c>
      <c r="BS1620">
        <v>0</v>
      </c>
      <c r="BT1620">
        <v>0</v>
      </c>
      <c r="BU1620">
        <v>0</v>
      </c>
      <c r="BV1620">
        <v>0</v>
      </c>
      <c r="BW1620">
        <v>0</v>
      </c>
      <c r="CU1620">
        <f>ROUND(AT1620*Source!I1863*AH1620*AL1620,0)</f>
        <v>0</v>
      </c>
      <c r="CV1620">
        <f>ROUND(Y1620*Source!I1863,9)</f>
        <v>0</v>
      </c>
      <c r="CW1620">
        <v>0</v>
      </c>
      <c r="CX1620">
        <f>ROUND(Y1620*Source!I1863,9)</f>
        <v>0</v>
      </c>
      <c r="CY1620">
        <f>AD1620</f>
        <v>203.13</v>
      </c>
      <c r="CZ1620">
        <f>AH1620</f>
        <v>8.01</v>
      </c>
      <c r="DA1620">
        <f>AL1620</f>
        <v>25.36</v>
      </c>
      <c r="DB1620">
        <f t="shared" si="759"/>
        <v>32.08</v>
      </c>
      <c r="DC1620">
        <f t="shared" si="760"/>
        <v>0</v>
      </c>
      <c r="DD1620" t="s">
        <v>3</v>
      </c>
      <c r="DE1620" t="s">
        <v>3</v>
      </c>
      <c r="DF1620">
        <f t="shared" si="761"/>
        <v>0</v>
      </c>
      <c r="DG1620">
        <f t="shared" si="756"/>
        <v>0</v>
      </c>
      <c r="DH1620">
        <f t="shared" si="757"/>
        <v>0</v>
      </c>
      <c r="DI1620">
        <f>ROUND(ROUND(AH1620*AL1620,0)*CX1620,0)</f>
        <v>0</v>
      </c>
      <c r="DJ1620">
        <f>DI1620</f>
        <v>0</v>
      </c>
      <c r="DK1620">
        <v>0</v>
      </c>
      <c r="DL1620" t="s">
        <v>3</v>
      </c>
      <c r="DM1620">
        <v>0</v>
      </c>
      <c r="DN1620" t="s">
        <v>3</v>
      </c>
      <c r="DO1620">
        <v>0</v>
      </c>
    </row>
    <row r="1621" spans="1:119" x14ac:dyDescent="0.2">
      <c r="A1621">
        <f>ROW(Source!A1863)</f>
        <v>1863</v>
      </c>
      <c r="B1621">
        <v>69726884</v>
      </c>
      <c r="C1621">
        <v>69736193</v>
      </c>
      <c r="D1621">
        <v>121548</v>
      </c>
      <c r="E1621">
        <v>1</v>
      </c>
      <c r="F1621">
        <v>1</v>
      </c>
      <c r="G1621">
        <v>1</v>
      </c>
      <c r="H1621">
        <v>1</v>
      </c>
      <c r="I1621" t="s">
        <v>36</v>
      </c>
      <c r="J1621" t="s">
        <v>3</v>
      </c>
      <c r="K1621" t="s">
        <v>981</v>
      </c>
      <c r="L1621">
        <v>608254</v>
      </c>
      <c r="N1621">
        <v>1013</v>
      </c>
      <c r="O1621" t="s">
        <v>982</v>
      </c>
      <c r="P1621" t="s">
        <v>982</v>
      </c>
      <c r="Q1621">
        <v>1</v>
      </c>
      <c r="W1621">
        <v>0</v>
      </c>
      <c r="X1621">
        <v>-185737400</v>
      </c>
      <c r="Y1621">
        <f t="shared" si="758"/>
        <v>1.68</v>
      </c>
      <c r="AA1621">
        <v>0</v>
      </c>
      <c r="AB1621">
        <v>0</v>
      </c>
      <c r="AC1621">
        <v>0</v>
      </c>
      <c r="AD1621">
        <v>0</v>
      </c>
      <c r="AE1621">
        <v>0</v>
      </c>
      <c r="AF1621">
        <v>0</v>
      </c>
      <c r="AG1621">
        <v>0</v>
      </c>
      <c r="AH1621">
        <v>0</v>
      </c>
      <c r="AI1621">
        <v>1</v>
      </c>
      <c r="AJ1621">
        <v>1</v>
      </c>
      <c r="AK1621">
        <v>19.8</v>
      </c>
      <c r="AL1621">
        <v>1</v>
      </c>
      <c r="AM1621">
        <v>5</v>
      </c>
      <c r="AN1621">
        <v>0</v>
      </c>
      <c r="AO1621">
        <v>1</v>
      </c>
      <c r="AP1621">
        <v>1</v>
      </c>
      <c r="AQ1621">
        <v>0</v>
      </c>
      <c r="AR1621">
        <v>0</v>
      </c>
      <c r="AS1621" t="s">
        <v>3</v>
      </c>
      <c r="AT1621">
        <v>0.21</v>
      </c>
      <c r="AU1621" t="s">
        <v>753</v>
      </c>
      <c r="AV1621">
        <v>2</v>
      </c>
      <c r="AW1621">
        <v>2</v>
      </c>
      <c r="AX1621">
        <v>69736200</v>
      </c>
      <c r="AY1621">
        <v>1</v>
      </c>
      <c r="AZ1621">
        <v>0</v>
      </c>
      <c r="BA1621">
        <v>1667</v>
      </c>
      <c r="BB1621">
        <v>0</v>
      </c>
      <c r="BC1621">
        <v>0</v>
      </c>
      <c r="BD1621">
        <v>0</v>
      </c>
      <c r="BE1621">
        <v>0</v>
      </c>
      <c r="BF1621">
        <v>0</v>
      </c>
      <c r="BG1621">
        <v>0</v>
      </c>
      <c r="BH1621">
        <v>0</v>
      </c>
      <c r="BI1621">
        <v>0</v>
      </c>
      <c r="BJ1621">
        <v>0</v>
      </c>
      <c r="BK1621">
        <v>0</v>
      </c>
      <c r="BL1621">
        <v>0</v>
      </c>
      <c r="BM1621">
        <v>0</v>
      </c>
      <c r="BN1621">
        <v>0</v>
      </c>
      <c r="BO1621">
        <v>0</v>
      </c>
      <c r="BP1621">
        <v>0</v>
      </c>
      <c r="BQ1621">
        <v>0</v>
      </c>
      <c r="BR1621">
        <v>0</v>
      </c>
      <c r="BS1621">
        <v>0</v>
      </c>
      <c r="BT1621">
        <v>0</v>
      </c>
      <c r="BU1621">
        <v>0</v>
      </c>
      <c r="BV1621">
        <v>0</v>
      </c>
      <c r="BW1621">
        <v>0</v>
      </c>
      <c r="CV1621">
        <v>0</v>
      </c>
      <c r="CW1621">
        <v>0</v>
      </c>
      <c r="CX1621">
        <f>ROUND(Y1621*Source!I1863,9)</f>
        <v>0</v>
      </c>
      <c r="CY1621">
        <f>AD1621</f>
        <v>0</v>
      </c>
      <c r="CZ1621">
        <f>AH1621</f>
        <v>0</v>
      </c>
      <c r="DA1621">
        <f>AL1621</f>
        <v>1</v>
      </c>
      <c r="DB1621">
        <f t="shared" si="759"/>
        <v>0</v>
      </c>
      <c r="DC1621">
        <f t="shared" si="760"/>
        <v>0</v>
      </c>
      <c r="DD1621" t="s">
        <v>3</v>
      </c>
      <c r="DE1621" t="s">
        <v>3</v>
      </c>
      <c r="DF1621">
        <f t="shared" si="761"/>
        <v>0</v>
      </c>
      <c r="DG1621">
        <f t="shared" si="756"/>
        <v>0</v>
      </c>
      <c r="DH1621">
        <f>ROUND(ROUND(AG1621*AK1621,0)*CX1621,0)</f>
        <v>0</v>
      </c>
      <c r="DI1621">
        <f t="shared" ref="DI1621:DI1636" si="762">ROUND(ROUND(AH1621,0)*CX1621,0)</f>
        <v>0</v>
      </c>
      <c r="DJ1621">
        <f>DI1621</f>
        <v>0</v>
      </c>
      <c r="DK1621">
        <v>0</v>
      </c>
      <c r="DL1621" t="s">
        <v>3</v>
      </c>
      <c r="DM1621">
        <v>0</v>
      </c>
      <c r="DN1621" t="s">
        <v>3</v>
      </c>
      <c r="DO1621">
        <v>0</v>
      </c>
    </row>
    <row r="1622" spans="1:119" x14ac:dyDescent="0.2">
      <c r="A1622">
        <f>ROW(Source!A1863)</f>
        <v>1863</v>
      </c>
      <c r="B1622">
        <v>69726884</v>
      </c>
      <c r="C1622">
        <v>69736193</v>
      </c>
      <c r="D1622">
        <v>27439630</v>
      </c>
      <c r="E1622">
        <v>1</v>
      </c>
      <c r="F1622">
        <v>1</v>
      </c>
      <c r="G1622">
        <v>1</v>
      </c>
      <c r="H1622">
        <v>2</v>
      </c>
      <c r="I1622" t="s">
        <v>986</v>
      </c>
      <c r="J1622" t="s">
        <v>987</v>
      </c>
      <c r="K1622" t="s">
        <v>988</v>
      </c>
      <c r="L1622">
        <v>1368</v>
      </c>
      <c r="N1622">
        <v>1011</v>
      </c>
      <c r="O1622" t="s">
        <v>978</v>
      </c>
      <c r="P1622" t="s">
        <v>978</v>
      </c>
      <c r="Q1622">
        <v>1</v>
      </c>
      <c r="W1622">
        <v>0</v>
      </c>
      <c r="X1622">
        <v>-72110300</v>
      </c>
      <c r="Y1622">
        <f t="shared" si="758"/>
        <v>1.68</v>
      </c>
      <c r="AA1622">
        <v>0</v>
      </c>
      <c r="AB1622">
        <v>245.16</v>
      </c>
      <c r="AC1622">
        <v>269.48</v>
      </c>
      <c r="AD1622">
        <v>0</v>
      </c>
      <c r="AE1622">
        <v>0</v>
      </c>
      <c r="AF1622">
        <v>31.27</v>
      </c>
      <c r="AG1622">
        <v>13.61</v>
      </c>
      <c r="AH1622">
        <v>0</v>
      </c>
      <c r="AI1622">
        <v>1</v>
      </c>
      <c r="AJ1622">
        <v>7.84</v>
      </c>
      <c r="AK1622">
        <v>19.8</v>
      </c>
      <c r="AL1622">
        <v>1</v>
      </c>
      <c r="AM1622">
        <v>5</v>
      </c>
      <c r="AN1622">
        <v>0</v>
      </c>
      <c r="AO1622">
        <v>1</v>
      </c>
      <c r="AP1622">
        <v>1</v>
      </c>
      <c r="AQ1622">
        <v>0</v>
      </c>
      <c r="AR1622">
        <v>0</v>
      </c>
      <c r="AS1622" t="s">
        <v>3</v>
      </c>
      <c r="AT1622">
        <v>0.21</v>
      </c>
      <c r="AU1622" t="s">
        <v>753</v>
      </c>
      <c r="AV1622">
        <v>0</v>
      </c>
      <c r="AW1622">
        <v>2</v>
      </c>
      <c r="AX1622">
        <v>69736201</v>
      </c>
      <c r="AY1622">
        <v>1</v>
      </c>
      <c r="AZ1622">
        <v>0</v>
      </c>
      <c r="BA1622">
        <v>1668</v>
      </c>
      <c r="BB1622">
        <v>0</v>
      </c>
      <c r="BC1622">
        <v>0</v>
      </c>
      <c r="BD1622">
        <v>0</v>
      </c>
      <c r="BE1622">
        <v>0</v>
      </c>
      <c r="BF1622">
        <v>0</v>
      </c>
      <c r="BG1622">
        <v>0</v>
      </c>
      <c r="BH1622">
        <v>0</v>
      </c>
      <c r="BI1622">
        <v>0</v>
      </c>
      <c r="BJ1622">
        <v>0</v>
      </c>
      <c r="BK1622">
        <v>0</v>
      </c>
      <c r="BL1622">
        <v>0</v>
      </c>
      <c r="BM1622">
        <v>0</v>
      </c>
      <c r="BN1622">
        <v>0</v>
      </c>
      <c r="BO1622">
        <v>0</v>
      </c>
      <c r="BP1622">
        <v>0</v>
      </c>
      <c r="BQ1622">
        <v>0</v>
      </c>
      <c r="BR1622">
        <v>0</v>
      </c>
      <c r="BS1622">
        <v>0</v>
      </c>
      <c r="BT1622">
        <v>0</v>
      </c>
      <c r="BU1622">
        <v>0</v>
      </c>
      <c r="BV1622">
        <v>0</v>
      </c>
      <c r="BW1622">
        <v>0</v>
      </c>
      <c r="CV1622">
        <v>0</v>
      </c>
      <c r="CW1622">
        <f>ROUND(Y1622*Source!I1863*DO1622,9)</f>
        <v>0</v>
      </c>
      <c r="CX1622">
        <f>ROUND(Y1622*Source!I1863,9)</f>
        <v>0</v>
      </c>
      <c r="CY1622">
        <f>AB1622</f>
        <v>245.16</v>
      </c>
      <c r="CZ1622">
        <f>AF1622</f>
        <v>31.27</v>
      </c>
      <c r="DA1622">
        <f>AJ1622</f>
        <v>7.84</v>
      </c>
      <c r="DB1622">
        <f t="shared" si="759"/>
        <v>52.56</v>
      </c>
      <c r="DC1622">
        <f t="shared" si="760"/>
        <v>22.88</v>
      </c>
      <c r="DD1622" t="s">
        <v>3</v>
      </c>
      <c r="DE1622" t="s">
        <v>3</v>
      </c>
      <c r="DF1622">
        <f t="shared" si="761"/>
        <v>0</v>
      </c>
      <c r="DG1622">
        <f>ROUND(ROUND(AF1622*AJ1622,0)*CX1622,0)</f>
        <v>0</v>
      </c>
      <c r="DH1622">
        <f>ROUND(ROUND(AG1622*AK1622,0)*CX1622,0)</f>
        <v>0</v>
      </c>
      <c r="DI1622">
        <f t="shared" si="762"/>
        <v>0</v>
      </c>
      <c r="DJ1622">
        <f>DG1622</f>
        <v>0</v>
      </c>
      <c r="DK1622">
        <v>0</v>
      </c>
      <c r="DL1622" t="s">
        <v>3</v>
      </c>
      <c r="DM1622">
        <v>0</v>
      </c>
      <c r="DN1622" t="s">
        <v>3</v>
      </c>
      <c r="DO1622">
        <v>0</v>
      </c>
    </row>
    <row r="1623" spans="1:119" x14ac:dyDescent="0.2">
      <c r="A1623">
        <f>ROW(Source!A1863)</f>
        <v>1863</v>
      </c>
      <c r="B1623">
        <v>69726884</v>
      </c>
      <c r="C1623">
        <v>69736193</v>
      </c>
      <c r="D1623">
        <v>27440041</v>
      </c>
      <c r="E1623">
        <v>1</v>
      </c>
      <c r="F1623">
        <v>1</v>
      </c>
      <c r="G1623">
        <v>1</v>
      </c>
      <c r="H1623">
        <v>2</v>
      </c>
      <c r="I1623" t="s">
        <v>1003</v>
      </c>
      <c r="J1623" t="s">
        <v>1004</v>
      </c>
      <c r="K1623" t="s">
        <v>1005</v>
      </c>
      <c r="L1623">
        <v>1368</v>
      </c>
      <c r="N1623">
        <v>1011</v>
      </c>
      <c r="O1623" t="s">
        <v>978</v>
      </c>
      <c r="P1623" t="s">
        <v>978</v>
      </c>
      <c r="Q1623">
        <v>1</v>
      </c>
      <c r="W1623">
        <v>0</v>
      </c>
      <c r="X1623">
        <v>781889226</v>
      </c>
      <c r="Y1623">
        <f t="shared" si="758"/>
        <v>18.559999999999999</v>
      </c>
      <c r="AA1623">
        <v>0</v>
      </c>
      <c r="AB1623">
        <v>3.92</v>
      </c>
      <c r="AC1623">
        <v>0</v>
      </c>
      <c r="AD1623">
        <v>0</v>
      </c>
      <c r="AE1623">
        <v>0</v>
      </c>
      <c r="AF1623">
        <v>0.5</v>
      </c>
      <c r="AG1623">
        <v>0</v>
      </c>
      <c r="AH1623">
        <v>0</v>
      </c>
      <c r="AI1623">
        <v>1</v>
      </c>
      <c r="AJ1623">
        <v>7.84</v>
      </c>
      <c r="AK1623">
        <v>19.8</v>
      </c>
      <c r="AL1623">
        <v>1</v>
      </c>
      <c r="AM1623">
        <v>5</v>
      </c>
      <c r="AN1623">
        <v>0</v>
      </c>
      <c r="AO1623">
        <v>1</v>
      </c>
      <c r="AP1623">
        <v>1</v>
      </c>
      <c r="AQ1623">
        <v>0</v>
      </c>
      <c r="AR1623">
        <v>0</v>
      </c>
      <c r="AS1623" t="s">
        <v>3</v>
      </c>
      <c r="AT1623">
        <v>2.3199999999999998</v>
      </c>
      <c r="AU1623" t="s">
        <v>753</v>
      </c>
      <c r="AV1623">
        <v>0</v>
      </c>
      <c r="AW1623">
        <v>2</v>
      </c>
      <c r="AX1623">
        <v>69736202</v>
      </c>
      <c r="AY1623">
        <v>1</v>
      </c>
      <c r="AZ1623">
        <v>0</v>
      </c>
      <c r="BA1623">
        <v>1669</v>
      </c>
      <c r="BB1623">
        <v>0</v>
      </c>
      <c r="BC1623">
        <v>0</v>
      </c>
      <c r="BD1623">
        <v>0</v>
      </c>
      <c r="BE1623">
        <v>0</v>
      </c>
      <c r="BF1623">
        <v>0</v>
      </c>
      <c r="BG1623">
        <v>0</v>
      </c>
      <c r="BH1623">
        <v>0</v>
      </c>
      <c r="BI1623">
        <v>0</v>
      </c>
      <c r="BJ1623">
        <v>0</v>
      </c>
      <c r="BK1623">
        <v>0</v>
      </c>
      <c r="BL1623">
        <v>0</v>
      </c>
      <c r="BM1623">
        <v>0</v>
      </c>
      <c r="BN1623">
        <v>0</v>
      </c>
      <c r="BO1623">
        <v>0</v>
      </c>
      <c r="BP1623">
        <v>0</v>
      </c>
      <c r="BQ1623">
        <v>0</v>
      </c>
      <c r="BR1623">
        <v>0</v>
      </c>
      <c r="BS1623">
        <v>0</v>
      </c>
      <c r="BT1623">
        <v>0</v>
      </c>
      <c r="BU1623">
        <v>0</v>
      </c>
      <c r="BV1623">
        <v>0</v>
      </c>
      <c r="BW1623">
        <v>0</v>
      </c>
      <c r="CV1623">
        <v>0</v>
      </c>
      <c r="CW1623">
        <f>ROUND(Y1623*Source!I1863*DO1623,9)</f>
        <v>0</v>
      </c>
      <c r="CX1623">
        <f>ROUND(Y1623*Source!I1863,9)</f>
        <v>0</v>
      </c>
      <c r="CY1623">
        <f>AB1623</f>
        <v>3.92</v>
      </c>
      <c r="CZ1623">
        <f>AF1623</f>
        <v>0.5</v>
      </c>
      <c r="DA1623">
        <f>AJ1623</f>
        <v>7.84</v>
      </c>
      <c r="DB1623">
        <f t="shared" si="759"/>
        <v>9.2799999999999994</v>
      </c>
      <c r="DC1623">
        <f t="shared" si="760"/>
        <v>0</v>
      </c>
      <c r="DD1623" t="s">
        <v>3</v>
      </c>
      <c r="DE1623" t="s">
        <v>3</v>
      </c>
      <c r="DF1623">
        <f t="shared" si="761"/>
        <v>0</v>
      </c>
      <c r="DG1623">
        <f>ROUND(ROUND(AF1623*AJ1623,0)*CX1623,0)</f>
        <v>0</v>
      </c>
      <c r="DH1623">
        <f>ROUND(ROUND(AG1623*AK1623,0)*CX1623,0)</f>
        <v>0</v>
      </c>
      <c r="DI1623">
        <f t="shared" si="762"/>
        <v>0</v>
      </c>
      <c r="DJ1623">
        <f>DG1623</f>
        <v>0</v>
      </c>
      <c r="DK1623">
        <v>0</v>
      </c>
      <c r="DL1623" t="s">
        <v>3</v>
      </c>
      <c r="DM1623">
        <v>0</v>
      </c>
      <c r="DN1623" t="s">
        <v>3</v>
      </c>
      <c r="DO1623">
        <v>0</v>
      </c>
    </row>
    <row r="1624" spans="1:119" x14ac:dyDescent="0.2">
      <c r="A1624">
        <f>ROW(Source!A1863)</f>
        <v>1863</v>
      </c>
      <c r="B1624">
        <v>69726884</v>
      </c>
      <c r="C1624">
        <v>69736193</v>
      </c>
      <c r="D1624">
        <v>61335865</v>
      </c>
      <c r="E1624">
        <v>1</v>
      </c>
      <c r="F1624">
        <v>1</v>
      </c>
      <c r="G1624">
        <v>1</v>
      </c>
      <c r="H1624">
        <v>3</v>
      </c>
      <c r="I1624" t="s">
        <v>502</v>
      </c>
      <c r="J1624" t="s">
        <v>504</v>
      </c>
      <c r="K1624" t="s">
        <v>503</v>
      </c>
      <c r="L1624">
        <v>1339</v>
      </c>
      <c r="N1624">
        <v>1007</v>
      </c>
      <c r="O1624" t="s">
        <v>40</v>
      </c>
      <c r="P1624" t="s">
        <v>40</v>
      </c>
      <c r="Q1624">
        <v>1</v>
      </c>
      <c r="W1624">
        <v>0</v>
      </c>
      <c r="X1624">
        <v>-1690895291</v>
      </c>
      <c r="Y1624">
        <f t="shared" si="758"/>
        <v>4.08</v>
      </c>
      <c r="AA1624">
        <v>4178.62</v>
      </c>
      <c r="AB1624">
        <v>0</v>
      </c>
      <c r="AC1624">
        <v>0</v>
      </c>
      <c r="AD1624">
        <v>0</v>
      </c>
      <c r="AE1624">
        <v>577.88000000000011</v>
      </c>
      <c r="AF1624">
        <v>0</v>
      </c>
      <c r="AG1624">
        <v>0</v>
      </c>
      <c r="AH1624">
        <v>0</v>
      </c>
      <c r="AI1624">
        <v>7.56</v>
      </c>
      <c r="AJ1624">
        <v>1</v>
      </c>
      <c r="AK1624">
        <v>1</v>
      </c>
      <c r="AL1624">
        <v>1</v>
      </c>
      <c r="AM1624">
        <v>5</v>
      </c>
      <c r="AN1624">
        <v>0</v>
      </c>
      <c r="AO1624">
        <v>0</v>
      </c>
      <c r="AP1624">
        <v>1</v>
      </c>
      <c r="AQ1624">
        <v>0</v>
      </c>
      <c r="AR1624">
        <v>0</v>
      </c>
      <c r="AS1624" t="s">
        <v>3</v>
      </c>
      <c r="AT1624">
        <v>0.51</v>
      </c>
      <c r="AU1624" t="s">
        <v>753</v>
      </c>
      <c r="AV1624">
        <v>0</v>
      </c>
      <c r="AW1624">
        <v>1</v>
      </c>
      <c r="AX1624">
        <v>-1</v>
      </c>
      <c r="AY1624">
        <v>0</v>
      </c>
      <c r="AZ1624">
        <v>0</v>
      </c>
      <c r="BA1624" t="s">
        <v>3</v>
      </c>
      <c r="BB1624">
        <v>0</v>
      </c>
      <c r="BC1624">
        <v>0</v>
      </c>
      <c r="BD1624">
        <v>0</v>
      </c>
      <c r="BE1624">
        <v>0</v>
      </c>
      <c r="BF1624">
        <v>0</v>
      </c>
      <c r="BG1624">
        <v>0</v>
      </c>
      <c r="BH1624">
        <v>0</v>
      </c>
      <c r="BI1624">
        <v>0</v>
      </c>
      <c r="BJ1624">
        <v>0</v>
      </c>
      <c r="BK1624">
        <v>0</v>
      </c>
      <c r="BL1624">
        <v>0</v>
      </c>
      <c r="BM1624">
        <v>0</v>
      </c>
      <c r="BN1624">
        <v>0</v>
      </c>
      <c r="BO1624">
        <v>0</v>
      </c>
      <c r="BP1624">
        <v>0</v>
      </c>
      <c r="BQ1624">
        <v>0</v>
      </c>
      <c r="BR1624">
        <v>0</v>
      </c>
      <c r="BS1624">
        <v>0</v>
      </c>
      <c r="BT1624">
        <v>0</v>
      </c>
      <c r="BU1624">
        <v>0</v>
      </c>
      <c r="BV1624">
        <v>0</v>
      </c>
      <c r="BW1624">
        <v>0</v>
      </c>
      <c r="CV1624">
        <v>0</v>
      </c>
      <c r="CW1624">
        <v>0</v>
      </c>
      <c r="CX1624">
        <f>ROUND(Y1624*Source!I1863,9)</f>
        <v>0</v>
      </c>
      <c r="CY1624">
        <f>AA1624</f>
        <v>4178.62</v>
      </c>
      <c r="CZ1624">
        <f>AE1624</f>
        <v>577.88000000000011</v>
      </c>
      <c r="DA1624">
        <f>AI1624</f>
        <v>7.56</v>
      </c>
      <c r="DB1624">
        <f t="shared" si="759"/>
        <v>2357.7600000000002</v>
      </c>
      <c r="DC1624">
        <f t="shared" si="760"/>
        <v>0</v>
      </c>
      <c r="DD1624" t="s">
        <v>3</v>
      </c>
      <c r="DE1624" t="s">
        <v>3</v>
      </c>
      <c r="DF1624">
        <f>ROUND(ROUND(AE1624*AI1624,0)*CX1624,0)</f>
        <v>0</v>
      </c>
      <c r="DG1624">
        <f t="shared" ref="DG1624:DG1638" si="763">ROUND(ROUND(AF1624,0)*CX1624,0)</f>
        <v>0</v>
      </c>
      <c r="DH1624">
        <f t="shared" ref="DH1624:DH1637" si="764">ROUND(ROUND(AG1624,0)*CX1624,0)</f>
        <v>0</v>
      </c>
      <c r="DI1624">
        <f t="shared" si="762"/>
        <v>0</v>
      </c>
      <c r="DJ1624">
        <f>DF1624</f>
        <v>0</v>
      </c>
      <c r="DK1624">
        <v>0</v>
      </c>
      <c r="DL1624" t="s">
        <v>3</v>
      </c>
      <c r="DM1624">
        <v>0</v>
      </c>
      <c r="DN1624" t="s">
        <v>3</v>
      </c>
      <c r="DO1624">
        <v>0</v>
      </c>
    </row>
    <row r="1625" spans="1:119" x14ac:dyDescent="0.2">
      <c r="A1625">
        <f>ROW(Source!A1866)</f>
        <v>1866</v>
      </c>
      <c r="B1625">
        <v>69726971</v>
      </c>
      <c r="C1625">
        <v>69736205</v>
      </c>
      <c r="D1625">
        <v>27498693</v>
      </c>
      <c r="E1625">
        <v>1</v>
      </c>
      <c r="F1625">
        <v>1</v>
      </c>
      <c r="G1625">
        <v>1</v>
      </c>
      <c r="H1625">
        <v>1</v>
      </c>
      <c r="I1625" t="s">
        <v>979</v>
      </c>
      <c r="J1625" t="s">
        <v>3</v>
      </c>
      <c r="K1625" t="s">
        <v>980</v>
      </c>
      <c r="L1625">
        <v>1369</v>
      </c>
      <c r="N1625">
        <v>1013</v>
      </c>
      <c r="O1625" t="s">
        <v>974</v>
      </c>
      <c r="P1625" t="s">
        <v>974</v>
      </c>
      <c r="Q1625">
        <v>1</v>
      </c>
      <c r="W1625">
        <v>0</v>
      </c>
      <c r="X1625">
        <v>-690051356</v>
      </c>
      <c r="Y1625">
        <f t="shared" ref="Y1625:Y1656" si="765">AT1625</f>
        <v>119.78</v>
      </c>
      <c r="AA1625">
        <v>0</v>
      </c>
      <c r="AB1625">
        <v>0</v>
      </c>
      <c r="AC1625">
        <v>0</v>
      </c>
      <c r="AD1625">
        <v>8.82</v>
      </c>
      <c r="AE1625">
        <v>0</v>
      </c>
      <c r="AF1625">
        <v>0</v>
      </c>
      <c r="AG1625">
        <v>0</v>
      </c>
      <c r="AH1625">
        <v>8.82</v>
      </c>
      <c r="AI1625">
        <v>1</v>
      </c>
      <c r="AJ1625">
        <v>1</v>
      </c>
      <c r="AK1625">
        <v>1</v>
      </c>
      <c r="AL1625">
        <v>1</v>
      </c>
      <c r="AM1625">
        <v>0</v>
      </c>
      <c r="AN1625">
        <v>0</v>
      </c>
      <c r="AO1625">
        <v>1</v>
      </c>
      <c r="AP1625">
        <v>0</v>
      </c>
      <c r="AQ1625">
        <v>0</v>
      </c>
      <c r="AR1625">
        <v>0</v>
      </c>
      <c r="AS1625" t="s">
        <v>3</v>
      </c>
      <c r="AT1625">
        <v>119.78</v>
      </c>
      <c r="AU1625" t="s">
        <v>3</v>
      </c>
      <c r="AV1625">
        <v>1</v>
      </c>
      <c r="AW1625">
        <v>2</v>
      </c>
      <c r="AX1625">
        <v>69736218</v>
      </c>
      <c r="AY1625">
        <v>1</v>
      </c>
      <c r="AZ1625">
        <v>0</v>
      </c>
      <c r="BA1625">
        <v>1671</v>
      </c>
      <c r="BB1625">
        <v>0</v>
      </c>
      <c r="BC1625">
        <v>0</v>
      </c>
      <c r="BD1625">
        <v>0</v>
      </c>
      <c r="BE1625">
        <v>0</v>
      </c>
      <c r="BF1625">
        <v>0</v>
      </c>
      <c r="BG1625">
        <v>0</v>
      </c>
      <c r="BH1625">
        <v>0</v>
      </c>
      <c r="BI1625">
        <v>0</v>
      </c>
      <c r="BJ1625">
        <v>0</v>
      </c>
      <c r="BK1625">
        <v>0</v>
      </c>
      <c r="BL1625">
        <v>0</v>
      </c>
      <c r="BM1625">
        <v>0</v>
      </c>
      <c r="BN1625">
        <v>0</v>
      </c>
      <c r="BO1625">
        <v>0</v>
      </c>
      <c r="BP1625">
        <v>0</v>
      </c>
      <c r="BQ1625">
        <v>0</v>
      </c>
      <c r="BR1625">
        <v>0</v>
      </c>
      <c r="BS1625">
        <v>0</v>
      </c>
      <c r="BT1625">
        <v>0</v>
      </c>
      <c r="BU1625">
        <v>0</v>
      </c>
      <c r="BV1625">
        <v>0</v>
      </c>
      <c r="BW1625">
        <v>0</v>
      </c>
      <c r="CU1625">
        <f>ROUND(AT1625*Source!I1866*AH1625*AL1625,0)</f>
        <v>0</v>
      </c>
      <c r="CV1625">
        <f>ROUND(Y1625*Source!I1866,9)</f>
        <v>0</v>
      </c>
      <c r="CW1625">
        <v>0</v>
      </c>
      <c r="CX1625">
        <f>ROUND(Y1625*Source!I1866,9)</f>
        <v>0</v>
      </c>
      <c r="CY1625">
        <f>AD1625</f>
        <v>8.82</v>
      </c>
      <c r="CZ1625">
        <f>AH1625</f>
        <v>8.82</v>
      </c>
      <c r="DA1625">
        <f>AL1625</f>
        <v>1</v>
      </c>
      <c r="DB1625">
        <f t="shared" ref="DB1625:DB1656" si="766">ROUND(ROUND(AT1625*CZ1625,2),2)</f>
        <v>1056.46</v>
      </c>
      <c r="DC1625">
        <f t="shared" ref="DC1625:DC1656" si="767">ROUND(ROUND(AT1625*AG1625,2),2)</f>
        <v>0</v>
      </c>
      <c r="DD1625" t="s">
        <v>3</v>
      </c>
      <c r="DE1625" t="s">
        <v>3</v>
      </c>
      <c r="DF1625">
        <f t="shared" ref="DF1625:DF1642" si="768">ROUND(ROUND(AE1625,0)*CX1625,0)</f>
        <v>0</v>
      </c>
      <c r="DG1625">
        <f t="shared" si="763"/>
        <v>0</v>
      </c>
      <c r="DH1625">
        <f t="shared" si="764"/>
        <v>0</v>
      </c>
      <c r="DI1625">
        <f t="shared" si="762"/>
        <v>0</v>
      </c>
      <c r="DJ1625">
        <f>DI1625</f>
        <v>0</v>
      </c>
      <c r="DK1625">
        <v>0</v>
      </c>
      <c r="DL1625" t="s">
        <v>3</v>
      </c>
      <c r="DM1625">
        <v>0</v>
      </c>
      <c r="DN1625" t="s">
        <v>3</v>
      </c>
      <c r="DO1625">
        <v>0</v>
      </c>
    </row>
    <row r="1626" spans="1:119" x14ac:dyDescent="0.2">
      <c r="A1626">
        <f>ROW(Source!A1866)</f>
        <v>1866</v>
      </c>
      <c r="B1626">
        <v>69726971</v>
      </c>
      <c r="C1626">
        <v>69736205</v>
      </c>
      <c r="D1626">
        <v>121548</v>
      </c>
      <c r="E1626">
        <v>1</v>
      </c>
      <c r="F1626">
        <v>1</v>
      </c>
      <c r="G1626">
        <v>1</v>
      </c>
      <c r="H1626">
        <v>1</v>
      </c>
      <c r="I1626" t="s">
        <v>36</v>
      </c>
      <c r="J1626" t="s">
        <v>3</v>
      </c>
      <c r="K1626" t="s">
        <v>981</v>
      </c>
      <c r="L1626">
        <v>608254</v>
      </c>
      <c r="N1626">
        <v>1013</v>
      </c>
      <c r="O1626" t="s">
        <v>982</v>
      </c>
      <c r="P1626" t="s">
        <v>982</v>
      </c>
      <c r="Q1626">
        <v>1</v>
      </c>
      <c r="W1626">
        <v>0</v>
      </c>
      <c r="X1626">
        <v>-185737400</v>
      </c>
      <c r="Y1626">
        <f t="shared" si="765"/>
        <v>4.22</v>
      </c>
      <c r="AA1626">
        <v>0</v>
      </c>
      <c r="AB1626">
        <v>0</v>
      </c>
      <c r="AC1626">
        <v>0</v>
      </c>
      <c r="AD1626">
        <v>0</v>
      </c>
      <c r="AE1626">
        <v>0</v>
      </c>
      <c r="AF1626">
        <v>0</v>
      </c>
      <c r="AG1626">
        <v>0</v>
      </c>
      <c r="AH1626">
        <v>0</v>
      </c>
      <c r="AI1626">
        <v>1</v>
      </c>
      <c r="AJ1626">
        <v>1</v>
      </c>
      <c r="AK1626">
        <v>1</v>
      </c>
      <c r="AL1626">
        <v>1</v>
      </c>
      <c r="AM1626">
        <v>0</v>
      </c>
      <c r="AN1626">
        <v>0</v>
      </c>
      <c r="AO1626">
        <v>1</v>
      </c>
      <c r="AP1626">
        <v>0</v>
      </c>
      <c r="AQ1626">
        <v>0</v>
      </c>
      <c r="AR1626">
        <v>0</v>
      </c>
      <c r="AS1626" t="s">
        <v>3</v>
      </c>
      <c r="AT1626">
        <v>4.22</v>
      </c>
      <c r="AU1626" t="s">
        <v>3</v>
      </c>
      <c r="AV1626">
        <v>2</v>
      </c>
      <c r="AW1626">
        <v>2</v>
      </c>
      <c r="AX1626">
        <v>69736219</v>
      </c>
      <c r="AY1626">
        <v>1</v>
      </c>
      <c r="AZ1626">
        <v>0</v>
      </c>
      <c r="BA1626">
        <v>1672</v>
      </c>
      <c r="BB1626">
        <v>0</v>
      </c>
      <c r="BC1626">
        <v>0</v>
      </c>
      <c r="BD1626">
        <v>0</v>
      </c>
      <c r="BE1626">
        <v>0</v>
      </c>
      <c r="BF1626">
        <v>0</v>
      </c>
      <c r="BG1626">
        <v>0</v>
      </c>
      <c r="BH1626">
        <v>0</v>
      </c>
      <c r="BI1626">
        <v>0</v>
      </c>
      <c r="BJ1626">
        <v>0</v>
      </c>
      <c r="BK1626">
        <v>0</v>
      </c>
      <c r="BL1626">
        <v>0</v>
      </c>
      <c r="BM1626">
        <v>0</v>
      </c>
      <c r="BN1626">
        <v>0</v>
      </c>
      <c r="BO1626">
        <v>0</v>
      </c>
      <c r="BP1626">
        <v>0</v>
      </c>
      <c r="BQ1626">
        <v>0</v>
      </c>
      <c r="BR1626">
        <v>0</v>
      </c>
      <c r="BS1626">
        <v>0</v>
      </c>
      <c r="BT1626">
        <v>0</v>
      </c>
      <c r="BU1626">
        <v>0</v>
      </c>
      <c r="BV1626">
        <v>0</v>
      </c>
      <c r="BW1626">
        <v>0</v>
      </c>
      <c r="CV1626">
        <v>0</v>
      </c>
      <c r="CW1626">
        <v>0</v>
      </c>
      <c r="CX1626">
        <f>ROUND(Y1626*Source!I1866,9)</f>
        <v>0</v>
      </c>
      <c r="CY1626">
        <f>AD1626</f>
        <v>0</v>
      </c>
      <c r="CZ1626">
        <f>AH1626</f>
        <v>0</v>
      </c>
      <c r="DA1626">
        <f>AL1626</f>
        <v>1</v>
      </c>
      <c r="DB1626">
        <f t="shared" si="766"/>
        <v>0</v>
      </c>
      <c r="DC1626">
        <f t="shared" si="767"/>
        <v>0</v>
      </c>
      <c r="DD1626" t="s">
        <v>3</v>
      </c>
      <c r="DE1626" t="s">
        <v>3</v>
      </c>
      <c r="DF1626">
        <f t="shared" si="768"/>
        <v>0</v>
      </c>
      <c r="DG1626">
        <f t="shared" si="763"/>
        <v>0</v>
      </c>
      <c r="DH1626">
        <f t="shared" si="764"/>
        <v>0</v>
      </c>
      <c r="DI1626">
        <f t="shared" si="762"/>
        <v>0</v>
      </c>
      <c r="DJ1626">
        <f>DI1626</f>
        <v>0</v>
      </c>
      <c r="DK1626">
        <v>0</v>
      </c>
      <c r="DL1626" t="s">
        <v>3</v>
      </c>
      <c r="DM1626">
        <v>0</v>
      </c>
      <c r="DN1626" t="s">
        <v>3</v>
      </c>
      <c r="DO1626">
        <v>0</v>
      </c>
    </row>
    <row r="1627" spans="1:119" x14ac:dyDescent="0.2">
      <c r="A1627">
        <f>ROW(Source!A1866)</f>
        <v>1866</v>
      </c>
      <c r="B1627">
        <v>69726971</v>
      </c>
      <c r="C1627">
        <v>69736205</v>
      </c>
      <c r="D1627">
        <v>27439571</v>
      </c>
      <c r="E1627">
        <v>1</v>
      </c>
      <c r="F1627">
        <v>1</v>
      </c>
      <c r="G1627">
        <v>1</v>
      </c>
      <c r="H1627">
        <v>2</v>
      </c>
      <c r="I1627" t="s">
        <v>983</v>
      </c>
      <c r="J1627" t="s">
        <v>984</v>
      </c>
      <c r="K1627" t="s">
        <v>985</v>
      </c>
      <c r="L1627">
        <v>1368</v>
      </c>
      <c r="N1627">
        <v>1011</v>
      </c>
      <c r="O1627" t="s">
        <v>978</v>
      </c>
      <c r="P1627" t="s">
        <v>978</v>
      </c>
      <c r="Q1627">
        <v>1</v>
      </c>
      <c r="W1627">
        <v>0</v>
      </c>
      <c r="X1627">
        <v>1462286705</v>
      </c>
      <c r="Y1627">
        <f t="shared" si="765"/>
        <v>0.36</v>
      </c>
      <c r="AA1627">
        <v>0</v>
      </c>
      <c r="AB1627">
        <v>88.42</v>
      </c>
      <c r="AC1627">
        <v>10.14</v>
      </c>
      <c r="AD1627">
        <v>0</v>
      </c>
      <c r="AE1627">
        <v>0</v>
      </c>
      <c r="AF1627">
        <v>88.42</v>
      </c>
      <c r="AG1627">
        <v>10.14</v>
      </c>
      <c r="AH1627">
        <v>0</v>
      </c>
      <c r="AI1627">
        <v>1</v>
      </c>
      <c r="AJ1627">
        <v>1</v>
      </c>
      <c r="AK1627">
        <v>1</v>
      </c>
      <c r="AL1627">
        <v>1</v>
      </c>
      <c r="AM1627">
        <v>0</v>
      </c>
      <c r="AN1627">
        <v>0</v>
      </c>
      <c r="AO1627">
        <v>1</v>
      </c>
      <c r="AP1627">
        <v>0</v>
      </c>
      <c r="AQ1627">
        <v>0</v>
      </c>
      <c r="AR1627">
        <v>0</v>
      </c>
      <c r="AS1627" t="s">
        <v>3</v>
      </c>
      <c r="AT1627">
        <v>0.36</v>
      </c>
      <c r="AU1627" t="s">
        <v>3</v>
      </c>
      <c r="AV1627">
        <v>0</v>
      </c>
      <c r="AW1627">
        <v>2</v>
      </c>
      <c r="AX1627">
        <v>69736220</v>
      </c>
      <c r="AY1627">
        <v>1</v>
      </c>
      <c r="AZ1627">
        <v>0</v>
      </c>
      <c r="BA1627">
        <v>1673</v>
      </c>
      <c r="BB1627">
        <v>0</v>
      </c>
      <c r="BC1627">
        <v>0</v>
      </c>
      <c r="BD1627">
        <v>0</v>
      </c>
      <c r="BE1627">
        <v>0</v>
      </c>
      <c r="BF1627">
        <v>0</v>
      </c>
      <c r="BG1627">
        <v>0</v>
      </c>
      <c r="BH1627">
        <v>0</v>
      </c>
      <c r="BI1627">
        <v>0</v>
      </c>
      <c r="BJ1627">
        <v>0</v>
      </c>
      <c r="BK1627">
        <v>0</v>
      </c>
      <c r="BL1627">
        <v>0</v>
      </c>
      <c r="BM1627">
        <v>0</v>
      </c>
      <c r="BN1627">
        <v>0</v>
      </c>
      <c r="BO1627">
        <v>0</v>
      </c>
      <c r="BP1627">
        <v>0</v>
      </c>
      <c r="BQ1627">
        <v>0</v>
      </c>
      <c r="BR1627">
        <v>0</v>
      </c>
      <c r="BS1627">
        <v>0</v>
      </c>
      <c r="BT1627">
        <v>0</v>
      </c>
      <c r="BU1627">
        <v>0</v>
      </c>
      <c r="BV1627">
        <v>0</v>
      </c>
      <c r="BW1627">
        <v>0</v>
      </c>
      <c r="CV1627">
        <v>0</v>
      </c>
      <c r="CW1627">
        <f>ROUND(Y1627*Source!I1866*DO1627,9)</f>
        <v>0</v>
      </c>
      <c r="CX1627">
        <f>ROUND(Y1627*Source!I1866,9)</f>
        <v>0</v>
      </c>
      <c r="CY1627">
        <f>AB1627</f>
        <v>88.42</v>
      </c>
      <c r="CZ1627">
        <f>AF1627</f>
        <v>88.42</v>
      </c>
      <c r="DA1627">
        <f>AJ1627</f>
        <v>1</v>
      </c>
      <c r="DB1627">
        <f t="shared" si="766"/>
        <v>31.83</v>
      </c>
      <c r="DC1627">
        <f t="shared" si="767"/>
        <v>3.65</v>
      </c>
      <c r="DD1627" t="s">
        <v>3</v>
      </c>
      <c r="DE1627" t="s">
        <v>3</v>
      </c>
      <c r="DF1627">
        <f t="shared" si="768"/>
        <v>0</v>
      </c>
      <c r="DG1627">
        <f t="shared" si="763"/>
        <v>0</v>
      </c>
      <c r="DH1627">
        <f t="shared" si="764"/>
        <v>0</v>
      </c>
      <c r="DI1627">
        <f t="shared" si="762"/>
        <v>0</v>
      </c>
      <c r="DJ1627">
        <f>DG1627</f>
        <v>0</v>
      </c>
      <c r="DK1627">
        <v>0</v>
      </c>
      <c r="DL1627" t="s">
        <v>3</v>
      </c>
      <c r="DM1627">
        <v>0</v>
      </c>
      <c r="DN1627" t="s">
        <v>3</v>
      </c>
      <c r="DO1627">
        <v>0</v>
      </c>
    </row>
    <row r="1628" spans="1:119" x14ac:dyDescent="0.2">
      <c r="A1628">
        <f>ROW(Source!A1866)</f>
        <v>1866</v>
      </c>
      <c r="B1628">
        <v>69726971</v>
      </c>
      <c r="C1628">
        <v>69736205</v>
      </c>
      <c r="D1628">
        <v>27439630</v>
      </c>
      <c r="E1628">
        <v>1</v>
      </c>
      <c r="F1628">
        <v>1</v>
      </c>
      <c r="G1628">
        <v>1</v>
      </c>
      <c r="H1628">
        <v>2</v>
      </c>
      <c r="I1628" t="s">
        <v>986</v>
      </c>
      <c r="J1628" t="s">
        <v>987</v>
      </c>
      <c r="K1628" t="s">
        <v>988</v>
      </c>
      <c r="L1628">
        <v>1368</v>
      </c>
      <c r="N1628">
        <v>1011</v>
      </c>
      <c r="O1628" t="s">
        <v>978</v>
      </c>
      <c r="P1628" t="s">
        <v>978</v>
      </c>
      <c r="Q1628">
        <v>1</v>
      </c>
      <c r="W1628">
        <v>0</v>
      </c>
      <c r="X1628">
        <v>-72110300</v>
      </c>
      <c r="Y1628">
        <f t="shared" si="765"/>
        <v>2.2999999999999998</v>
      </c>
      <c r="AA1628">
        <v>0</v>
      </c>
      <c r="AB1628">
        <v>31.27</v>
      </c>
      <c r="AC1628">
        <v>13.61</v>
      </c>
      <c r="AD1628">
        <v>0</v>
      </c>
      <c r="AE1628">
        <v>0</v>
      </c>
      <c r="AF1628">
        <v>31.27</v>
      </c>
      <c r="AG1628">
        <v>13.61</v>
      </c>
      <c r="AH1628">
        <v>0</v>
      </c>
      <c r="AI1628">
        <v>1</v>
      </c>
      <c r="AJ1628">
        <v>1</v>
      </c>
      <c r="AK1628">
        <v>1</v>
      </c>
      <c r="AL1628">
        <v>1</v>
      </c>
      <c r="AM1628">
        <v>0</v>
      </c>
      <c r="AN1628">
        <v>0</v>
      </c>
      <c r="AO1628">
        <v>1</v>
      </c>
      <c r="AP1628">
        <v>0</v>
      </c>
      <c r="AQ1628">
        <v>0</v>
      </c>
      <c r="AR1628">
        <v>0</v>
      </c>
      <c r="AS1628" t="s">
        <v>3</v>
      </c>
      <c r="AT1628">
        <v>2.2999999999999998</v>
      </c>
      <c r="AU1628" t="s">
        <v>3</v>
      </c>
      <c r="AV1628">
        <v>0</v>
      </c>
      <c r="AW1628">
        <v>2</v>
      </c>
      <c r="AX1628">
        <v>69736221</v>
      </c>
      <c r="AY1628">
        <v>1</v>
      </c>
      <c r="AZ1628">
        <v>0</v>
      </c>
      <c r="BA1628">
        <v>1674</v>
      </c>
      <c r="BB1628">
        <v>0</v>
      </c>
      <c r="BC1628">
        <v>0</v>
      </c>
      <c r="BD1628">
        <v>0</v>
      </c>
      <c r="BE1628">
        <v>0</v>
      </c>
      <c r="BF1628">
        <v>0</v>
      </c>
      <c r="BG1628">
        <v>0</v>
      </c>
      <c r="BH1628">
        <v>0</v>
      </c>
      <c r="BI1628">
        <v>0</v>
      </c>
      <c r="BJ1628">
        <v>0</v>
      </c>
      <c r="BK1628">
        <v>0</v>
      </c>
      <c r="BL1628">
        <v>0</v>
      </c>
      <c r="BM1628">
        <v>0</v>
      </c>
      <c r="BN1628">
        <v>0</v>
      </c>
      <c r="BO1628">
        <v>0</v>
      </c>
      <c r="BP1628">
        <v>0</v>
      </c>
      <c r="BQ1628">
        <v>0</v>
      </c>
      <c r="BR1628">
        <v>0</v>
      </c>
      <c r="BS1628">
        <v>0</v>
      </c>
      <c r="BT1628">
        <v>0</v>
      </c>
      <c r="BU1628">
        <v>0</v>
      </c>
      <c r="BV1628">
        <v>0</v>
      </c>
      <c r="BW1628">
        <v>0</v>
      </c>
      <c r="CV1628">
        <v>0</v>
      </c>
      <c r="CW1628">
        <f>ROUND(Y1628*Source!I1866*DO1628,9)</f>
        <v>0</v>
      </c>
      <c r="CX1628">
        <f>ROUND(Y1628*Source!I1866,9)</f>
        <v>0</v>
      </c>
      <c r="CY1628">
        <f>AB1628</f>
        <v>31.27</v>
      </c>
      <c r="CZ1628">
        <f>AF1628</f>
        <v>31.27</v>
      </c>
      <c r="DA1628">
        <f>AJ1628</f>
        <v>1</v>
      </c>
      <c r="DB1628">
        <f t="shared" si="766"/>
        <v>71.92</v>
      </c>
      <c r="DC1628">
        <f t="shared" si="767"/>
        <v>31.3</v>
      </c>
      <c r="DD1628" t="s">
        <v>3</v>
      </c>
      <c r="DE1628" t="s">
        <v>3</v>
      </c>
      <c r="DF1628">
        <f t="shared" si="768"/>
        <v>0</v>
      </c>
      <c r="DG1628">
        <f t="shared" si="763"/>
        <v>0</v>
      </c>
      <c r="DH1628">
        <f t="shared" si="764"/>
        <v>0</v>
      </c>
      <c r="DI1628">
        <f t="shared" si="762"/>
        <v>0</v>
      </c>
      <c r="DJ1628">
        <f>DG1628</f>
        <v>0</v>
      </c>
      <c r="DK1628">
        <v>0</v>
      </c>
      <c r="DL1628" t="s">
        <v>3</v>
      </c>
      <c r="DM1628">
        <v>0</v>
      </c>
      <c r="DN1628" t="s">
        <v>3</v>
      </c>
      <c r="DO1628">
        <v>0</v>
      </c>
    </row>
    <row r="1629" spans="1:119" x14ac:dyDescent="0.2">
      <c r="A1629">
        <f>ROW(Source!A1866)</f>
        <v>1866</v>
      </c>
      <c r="B1629">
        <v>69726971</v>
      </c>
      <c r="C1629">
        <v>69736205</v>
      </c>
      <c r="D1629">
        <v>27440032</v>
      </c>
      <c r="E1629">
        <v>1</v>
      </c>
      <c r="F1629">
        <v>1</v>
      </c>
      <c r="G1629">
        <v>1</v>
      </c>
      <c r="H1629">
        <v>2</v>
      </c>
      <c r="I1629" t="s">
        <v>989</v>
      </c>
      <c r="J1629" t="s">
        <v>990</v>
      </c>
      <c r="K1629" t="s">
        <v>991</v>
      </c>
      <c r="L1629">
        <v>1368</v>
      </c>
      <c r="N1629">
        <v>1011</v>
      </c>
      <c r="O1629" t="s">
        <v>978</v>
      </c>
      <c r="P1629" t="s">
        <v>978</v>
      </c>
      <c r="Q1629">
        <v>1</v>
      </c>
      <c r="W1629">
        <v>0</v>
      </c>
      <c r="X1629">
        <v>864476657</v>
      </c>
      <c r="Y1629">
        <f t="shared" si="765"/>
        <v>1.56</v>
      </c>
      <c r="AA1629">
        <v>0</v>
      </c>
      <c r="AB1629">
        <v>12.43</v>
      </c>
      <c r="AC1629">
        <v>10.14</v>
      </c>
      <c r="AD1629">
        <v>0</v>
      </c>
      <c r="AE1629">
        <v>0</v>
      </c>
      <c r="AF1629">
        <v>12.43</v>
      </c>
      <c r="AG1629">
        <v>10.14</v>
      </c>
      <c r="AH1629">
        <v>0</v>
      </c>
      <c r="AI1629">
        <v>1</v>
      </c>
      <c r="AJ1629">
        <v>1</v>
      </c>
      <c r="AK1629">
        <v>1</v>
      </c>
      <c r="AL1629">
        <v>1</v>
      </c>
      <c r="AM1629">
        <v>0</v>
      </c>
      <c r="AN1629">
        <v>0</v>
      </c>
      <c r="AO1629">
        <v>1</v>
      </c>
      <c r="AP1629">
        <v>0</v>
      </c>
      <c r="AQ1629">
        <v>0</v>
      </c>
      <c r="AR1629">
        <v>0</v>
      </c>
      <c r="AS1629" t="s">
        <v>3</v>
      </c>
      <c r="AT1629">
        <v>1.56</v>
      </c>
      <c r="AU1629" t="s">
        <v>3</v>
      </c>
      <c r="AV1629">
        <v>0</v>
      </c>
      <c r="AW1629">
        <v>2</v>
      </c>
      <c r="AX1629">
        <v>69736222</v>
      </c>
      <c r="AY1629">
        <v>1</v>
      </c>
      <c r="AZ1629">
        <v>0</v>
      </c>
      <c r="BA1629">
        <v>1675</v>
      </c>
      <c r="BB1629">
        <v>0</v>
      </c>
      <c r="BC1629">
        <v>0</v>
      </c>
      <c r="BD1629">
        <v>0</v>
      </c>
      <c r="BE1629">
        <v>0</v>
      </c>
      <c r="BF1629">
        <v>0</v>
      </c>
      <c r="BG1629">
        <v>0</v>
      </c>
      <c r="BH1629">
        <v>0</v>
      </c>
      <c r="BI1629">
        <v>0</v>
      </c>
      <c r="BJ1629">
        <v>0</v>
      </c>
      <c r="BK1629">
        <v>0</v>
      </c>
      <c r="BL1629">
        <v>0</v>
      </c>
      <c r="BM1629">
        <v>0</v>
      </c>
      <c r="BN1629">
        <v>0</v>
      </c>
      <c r="BO1629">
        <v>0</v>
      </c>
      <c r="BP1629">
        <v>0</v>
      </c>
      <c r="BQ1629">
        <v>0</v>
      </c>
      <c r="BR1629">
        <v>0</v>
      </c>
      <c r="BS1629">
        <v>0</v>
      </c>
      <c r="BT1629">
        <v>0</v>
      </c>
      <c r="BU1629">
        <v>0</v>
      </c>
      <c r="BV1629">
        <v>0</v>
      </c>
      <c r="BW1629">
        <v>0</v>
      </c>
      <c r="CV1629">
        <v>0</v>
      </c>
      <c r="CW1629">
        <f>ROUND(Y1629*Source!I1866*DO1629,9)</f>
        <v>0</v>
      </c>
      <c r="CX1629">
        <f>ROUND(Y1629*Source!I1866,9)</f>
        <v>0</v>
      </c>
      <c r="CY1629">
        <f>AB1629</f>
        <v>12.43</v>
      </c>
      <c r="CZ1629">
        <f>AF1629</f>
        <v>12.43</v>
      </c>
      <c r="DA1629">
        <f>AJ1629</f>
        <v>1</v>
      </c>
      <c r="DB1629">
        <f t="shared" si="766"/>
        <v>19.39</v>
      </c>
      <c r="DC1629">
        <f t="shared" si="767"/>
        <v>15.82</v>
      </c>
      <c r="DD1629" t="s">
        <v>3</v>
      </c>
      <c r="DE1629" t="s">
        <v>3</v>
      </c>
      <c r="DF1629">
        <f t="shared" si="768"/>
        <v>0</v>
      </c>
      <c r="DG1629">
        <f t="shared" si="763"/>
        <v>0</v>
      </c>
      <c r="DH1629">
        <f t="shared" si="764"/>
        <v>0</v>
      </c>
      <c r="DI1629">
        <f t="shared" si="762"/>
        <v>0</v>
      </c>
      <c r="DJ1629">
        <f>DG1629</f>
        <v>0</v>
      </c>
      <c r="DK1629">
        <v>0</v>
      </c>
      <c r="DL1629" t="s">
        <v>3</v>
      </c>
      <c r="DM1629">
        <v>0</v>
      </c>
      <c r="DN1629" t="s">
        <v>3</v>
      </c>
      <c r="DO1629">
        <v>0</v>
      </c>
    </row>
    <row r="1630" spans="1:119" x14ac:dyDescent="0.2">
      <c r="A1630">
        <f>ROW(Source!A1866)</f>
        <v>1866</v>
      </c>
      <c r="B1630">
        <v>69726971</v>
      </c>
      <c r="C1630">
        <v>69736205</v>
      </c>
      <c r="D1630">
        <v>27441327</v>
      </c>
      <c r="E1630">
        <v>1</v>
      </c>
      <c r="F1630">
        <v>1</v>
      </c>
      <c r="G1630">
        <v>1</v>
      </c>
      <c r="H1630">
        <v>2</v>
      </c>
      <c r="I1630" t="s">
        <v>975</v>
      </c>
      <c r="J1630" t="s">
        <v>976</v>
      </c>
      <c r="K1630" t="s">
        <v>977</v>
      </c>
      <c r="L1630">
        <v>1368</v>
      </c>
      <c r="N1630">
        <v>1011</v>
      </c>
      <c r="O1630" t="s">
        <v>978</v>
      </c>
      <c r="P1630" t="s">
        <v>978</v>
      </c>
      <c r="Q1630">
        <v>1</v>
      </c>
      <c r="W1630">
        <v>0</v>
      </c>
      <c r="X1630">
        <v>-1583389094</v>
      </c>
      <c r="Y1630">
        <f t="shared" si="765"/>
        <v>0.28000000000000003</v>
      </c>
      <c r="AA1630">
        <v>0</v>
      </c>
      <c r="AB1630">
        <v>93.37</v>
      </c>
      <c r="AC1630">
        <v>11.69</v>
      </c>
      <c r="AD1630">
        <v>0</v>
      </c>
      <c r="AE1630">
        <v>0</v>
      </c>
      <c r="AF1630">
        <v>93.37</v>
      </c>
      <c r="AG1630">
        <v>11.69</v>
      </c>
      <c r="AH1630">
        <v>0</v>
      </c>
      <c r="AI1630">
        <v>1</v>
      </c>
      <c r="AJ1630">
        <v>1</v>
      </c>
      <c r="AK1630">
        <v>1</v>
      </c>
      <c r="AL1630">
        <v>1</v>
      </c>
      <c r="AM1630">
        <v>0</v>
      </c>
      <c r="AN1630">
        <v>0</v>
      </c>
      <c r="AO1630">
        <v>1</v>
      </c>
      <c r="AP1630">
        <v>0</v>
      </c>
      <c r="AQ1630">
        <v>0</v>
      </c>
      <c r="AR1630">
        <v>0</v>
      </c>
      <c r="AS1630" t="s">
        <v>3</v>
      </c>
      <c r="AT1630">
        <v>0.28000000000000003</v>
      </c>
      <c r="AU1630" t="s">
        <v>3</v>
      </c>
      <c r="AV1630">
        <v>0</v>
      </c>
      <c r="AW1630">
        <v>2</v>
      </c>
      <c r="AX1630">
        <v>69736223</v>
      </c>
      <c r="AY1630">
        <v>1</v>
      </c>
      <c r="AZ1630">
        <v>0</v>
      </c>
      <c r="BA1630">
        <v>1676</v>
      </c>
      <c r="BB1630">
        <v>0</v>
      </c>
      <c r="BC1630">
        <v>0</v>
      </c>
      <c r="BD1630">
        <v>0</v>
      </c>
      <c r="BE1630">
        <v>0</v>
      </c>
      <c r="BF1630">
        <v>0</v>
      </c>
      <c r="BG1630">
        <v>0</v>
      </c>
      <c r="BH1630">
        <v>0</v>
      </c>
      <c r="BI1630">
        <v>0</v>
      </c>
      <c r="BJ1630">
        <v>0</v>
      </c>
      <c r="BK1630">
        <v>0</v>
      </c>
      <c r="BL1630">
        <v>0</v>
      </c>
      <c r="BM1630">
        <v>0</v>
      </c>
      <c r="BN1630">
        <v>0</v>
      </c>
      <c r="BO1630">
        <v>0</v>
      </c>
      <c r="BP1630">
        <v>0</v>
      </c>
      <c r="BQ1630">
        <v>0</v>
      </c>
      <c r="BR1630">
        <v>0</v>
      </c>
      <c r="BS1630">
        <v>0</v>
      </c>
      <c r="BT1630">
        <v>0</v>
      </c>
      <c r="BU1630">
        <v>0</v>
      </c>
      <c r="BV1630">
        <v>0</v>
      </c>
      <c r="BW1630">
        <v>0</v>
      </c>
      <c r="CV1630">
        <v>0</v>
      </c>
      <c r="CW1630">
        <f>ROUND(Y1630*Source!I1866*DO1630,9)</f>
        <v>0</v>
      </c>
      <c r="CX1630">
        <f>ROUND(Y1630*Source!I1866,9)</f>
        <v>0</v>
      </c>
      <c r="CY1630">
        <f>AB1630</f>
        <v>93.37</v>
      </c>
      <c r="CZ1630">
        <f>AF1630</f>
        <v>93.37</v>
      </c>
      <c r="DA1630">
        <f>AJ1630</f>
        <v>1</v>
      </c>
      <c r="DB1630">
        <f t="shared" si="766"/>
        <v>26.14</v>
      </c>
      <c r="DC1630">
        <f t="shared" si="767"/>
        <v>3.27</v>
      </c>
      <c r="DD1630" t="s">
        <v>3</v>
      </c>
      <c r="DE1630" t="s">
        <v>3</v>
      </c>
      <c r="DF1630">
        <f t="shared" si="768"/>
        <v>0</v>
      </c>
      <c r="DG1630">
        <f t="shared" si="763"/>
        <v>0</v>
      </c>
      <c r="DH1630">
        <f t="shared" si="764"/>
        <v>0</v>
      </c>
      <c r="DI1630">
        <f t="shared" si="762"/>
        <v>0</v>
      </c>
      <c r="DJ1630">
        <f>DG1630</f>
        <v>0</v>
      </c>
      <c r="DK1630">
        <v>0</v>
      </c>
      <c r="DL1630" t="s">
        <v>3</v>
      </c>
      <c r="DM1630">
        <v>0</v>
      </c>
      <c r="DN1630" t="s">
        <v>3</v>
      </c>
      <c r="DO1630">
        <v>0</v>
      </c>
    </row>
    <row r="1631" spans="1:119" x14ac:dyDescent="0.2">
      <c r="A1631">
        <f>ROW(Source!A1866)</f>
        <v>1866</v>
      </c>
      <c r="B1631">
        <v>69726971</v>
      </c>
      <c r="C1631">
        <v>69736205</v>
      </c>
      <c r="D1631">
        <v>27373906</v>
      </c>
      <c r="E1631">
        <v>1</v>
      </c>
      <c r="F1631">
        <v>1</v>
      </c>
      <c r="G1631">
        <v>1</v>
      </c>
      <c r="H1631">
        <v>3</v>
      </c>
      <c r="I1631" t="s">
        <v>54</v>
      </c>
      <c r="J1631" t="s">
        <v>57</v>
      </c>
      <c r="K1631" t="s">
        <v>55</v>
      </c>
      <c r="L1631">
        <v>1327</v>
      </c>
      <c r="N1631">
        <v>1005</v>
      </c>
      <c r="O1631" t="s">
        <v>56</v>
      </c>
      <c r="P1631" t="s">
        <v>56</v>
      </c>
      <c r="Q1631">
        <v>1</v>
      </c>
      <c r="W1631">
        <v>0</v>
      </c>
      <c r="X1631">
        <v>-1566646677</v>
      </c>
      <c r="Y1631">
        <f t="shared" si="765"/>
        <v>102</v>
      </c>
      <c r="AA1631">
        <v>68.2</v>
      </c>
      <c r="AB1631">
        <v>0</v>
      </c>
      <c r="AC1631">
        <v>0</v>
      </c>
      <c r="AD1631">
        <v>0</v>
      </c>
      <c r="AE1631">
        <v>68.2</v>
      </c>
      <c r="AF1631">
        <v>0</v>
      </c>
      <c r="AG1631">
        <v>0</v>
      </c>
      <c r="AH1631">
        <v>0</v>
      </c>
      <c r="AI1631">
        <v>1</v>
      </c>
      <c r="AJ1631">
        <v>1</v>
      </c>
      <c r="AK1631">
        <v>1</v>
      </c>
      <c r="AL1631">
        <v>1</v>
      </c>
      <c r="AM1631">
        <v>0</v>
      </c>
      <c r="AN1631">
        <v>0</v>
      </c>
      <c r="AO1631">
        <v>0</v>
      </c>
      <c r="AP1631">
        <v>1</v>
      </c>
      <c r="AQ1631">
        <v>0</v>
      </c>
      <c r="AR1631">
        <v>0</v>
      </c>
      <c r="AS1631" t="s">
        <v>3</v>
      </c>
      <c r="AT1631">
        <v>102</v>
      </c>
      <c r="AU1631" t="s">
        <v>3</v>
      </c>
      <c r="AV1631">
        <v>0</v>
      </c>
      <c r="AW1631">
        <v>2</v>
      </c>
      <c r="AX1631">
        <v>69736224</v>
      </c>
      <c r="AY1631">
        <v>1</v>
      </c>
      <c r="AZ1631">
        <v>0</v>
      </c>
      <c r="BA1631">
        <v>1677</v>
      </c>
      <c r="BB1631">
        <v>3</v>
      </c>
      <c r="BC1631">
        <v>0</v>
      </c>
      <c r="BD1631">
        <v>0</v>
      </c>
      <c r="BE1631">
        <v>0</v>
      </c>
      <c r="BF1631">
        <v>0</v>
      </c>
      <c r="BG1631">
        <v>0</v>
      </c>
      <c r="BH1631">
        <v>0</v>
      </c>
      <c r="BI1631">
        <v>0</v>
      </c>
      <c r="BJ1631">
        <v>0</v>
      </c>
      <c r="BK1631">
        <v>0</v>
      </c>
      <c r="BL1631">
        <v>0</v>
      </c>
      <c r="BM1631">
        <v>0</v>
      </c>
      <c r="BN1631">
        <v>0</v>
      </c>
      <c r="BO1631">
        <v>0</v>
      </c>
      <c r="BP1631">
        <v>0</v>
      </c>
      <c r="BQ1631">
        <v>0</v>
      </c>
      <c r="BR1631">
        <v>0</v>
      </c>
      <c r="BS1631">
        <v>0</v>
      </c>
      <c r="BT1631">
        <v>0</v>
      </c>
      <c r="BU1631">
        <v>0</v>
      </c>
      <c r="BV1631">
        <v>0</v>
      </c>
      <c r="BW1631">
        <v>0</v>
      </c>
      <c r="CV1631">
        <v>0</v>
      </c>
      <c r="CW1631">
        <v>0</v>
      </c>
      <c r="CX1631">
        <f>ROUND(Y1631*Source!I1866,9)</f>
        <v>0</v>
      </c>
      <c r="CY1631">
        <f t="shared" ref="CY1631:CY1636" si="769">AA1631</f>
        <v>68.2</v>
      </c>
      <c r="CZ1631">
        <f t="shared" ref="CZ1631:CZ1636" si="770">AE1631</f>
        <v>68.2</v>
      </c>
      <c r="DA1631">
        <f t="shared" ref="DA1631:DA1636" si="771">AI1631</f>
        <v>1</v>
      </c>
      <c r="DB1631">
        <f t="shared" si="766"/>
        <v>6956.4</v>
      </c>
      <c r="DC1631">
        <f t="shared" si="767"/>
        <v>0</v>
      </c>
      <c r="DD1631" t="s">
        <v>3</v>
      </c>
      <c r="DE1631" t="s">
        <v>3</v>
      </c>
      <c r="DF1631">
        <f t="shared" si="768"/>
        <v>0</v>
      </c>
      <c r="DG1631">
        <f t="shared" si="763"/>
        <v>0</v>
      </c>
      <c r="DH1631">
        <f t="shared" si="764"/>
        <v>0</v>
      </c>
      <c r="DI1631">
        <f t="shared" si="762"/>
        <v>0</v>
      </c>
      <c r="DJ1631">
        <f t="shared" ref="DJ1631:DJ1636" si="772">DF1631</f>
        <v>0</v>
      </c>
      <c r="DK1631">
        <v>0</v>
      </c>
      <c r="DL1631" t="s">
        <v>3</v>
      </c>
      <c r="DM1631">
        <v>0</v>
      </c>
      <c r="DN1631" t="s">
        <v>3</v>
      </c>
      <c r="DO1631">
        <v>0</v>
      </c>
    </row>
    <row r="1632" spans="1:119" x14ac:dyDescent="0.2">
      <c r="A1632">
        <f>ROW(Source!A1866)</f>
        <v>1866</v>
      </c>
      <c r="B1632">
        <v>69726971</v>
      </c>
      <c r="C1632">
        <v>69736205</v>
      </c>
      <c r="D1632">
        <v>27371543</v>
      </c>
      <c r="E1632">
        <v>1</v>
      </c>
      <c r="F1632">
        <v>1</v>
      </c>
      <c r="G1632">
        <v>1</v>
      </c>
      <c r="H1632">
        <v>3</v>
      </c>
      <c r="I1632" t="s">
        <v>66</v>
      </c>
      <c r="J1632" t="s">
        <v>69</v>
      </c>
      <c r="K1632" t="s">
        <v>67</v>
      </c>
      <c r="L1632">
        <v>1346</v>
      </c>
      <c r="N1632">
        <v>1009</v>
      </c>
      <c r="O1632" t="s">
        <v>68</v>
      </c>
      <c r="P1632" t="s">
        <v>68</v>
      </c>
      <c r="Q1632">
        <v>1</v>
      </c>
      <c r="W1632">
        <v>0</v>
      </c>
      <c r="X1632">
        <v>-386994921</v>
      </c>
      <c r="Y1632">
        <f t="shared" si="765"/>
        <v>0.5</v>
      </c>
      <c r="AA1632">
        <v>1.82</v>
      </c>
      <c r="AB1632">
        <v>0</v>
      </c>
      <c r="AC1632">
        <v>0</v>
      </c>
      <c r="AD1632">
        <v>0</v>
      </c>
      <c r="AE1632">
        <v>1.82</v>
      </c>
      <c r="AF1632">
        <v>0</v>
      </c>
      <c r="AG1632">
        <v>0</v>
      </c>
      <c r="AH1632">
        <v>0</v>
      </c>
      <c r="AI1632">
        <v>1</v>
      </c>
      <c r="AJ1632">
        <v>1</v>
      </c>
      <c r="AK1632">
        <v>1</v>
      </c>
      <c r="AL1632">
        <v>1</v>
      </c>
      <c r="AM1632">
        <v>0</v>
      </c>
      <c r="AN1632">
        <v>0</v>
      </c>
      <c r="AO1632">
        <v>0</v>
      </c>
      <c r="AP1632">
        <v>1</v>
      </c>
      <c r="AQ1632">
        <v>0</v>
      </c>
      <c r="AR1632">
        <v>0</v>
      </c>
      <c r="AS1632" t="s">
        <v>3</v>
      </c>
      <c r="AT1632">
        <v>0.5</v>
      </c>
      <c r="AU1632" t="s">
        <v>3</v>
      </c>
      <c r="AV1632">
        <v>0</v>
      </c>
      <c r="AW1632">
        <v>2</v>
      </c>
      <c r="AX1632">
        <v>69736225</v>
      </c>
      <c r="AY1632">
        <v>1</v>
      </c>
      <c r="AZ1632">
        <v>0</v>
      </c>
      <c r="BA1632">
        <v>1678</v>
      </c>
      <c r="BB1632">
        <v>3</v>
      </c>
      <c r="BC1632">
        <v>0</v>
      </c>
      <c r="BD1632">
        <v>0</v>
      </c>
      <c r="BE1632">
        <v>0</v>
      </c>
      <c r="BF1632">
        <v>0</v>
      </c>
      <c r="BG1632">
        <v>0</v>
      </c>
      <c r="BH1632">
        <v>0</v>
      </c>
      <c r="BI1632">
        <v>0</v>
      </c>
      <c r="BJ1632">
        <v>0</v>
      </c>
      <c r="BK1632">
        <v>0</v>
      </c>
      <c r="BL1632">
        <v>0</v>
      </c>
      <c r="BM1632">
        <v>0</v>
      </c>
      <c r="BN1632">
        <v>0</v>
      </c>
      <c r="BO1632">
        <v>0</v>
      </c>
      <c r="BP1632">
        <v>0</v>
      </c>
      <c r="BQ1632">
        <v>0</v>
      </c>
      <c r="BR1632">
        <v>0</v>
      </c>
      <c r="BS1632">
        <v>0</v>
      </c>
      <c r="BT1632">
        <v>0</v>
      </c>
      <c r="BU1632">
        <v>0</v>
      </c>
      <c r="BV1632">
        <v>0</v>
      </c>
      <c r="BW1632">
        <v>0</v>
      </c>
      <c r="CV1632">
        <v>0</v>
      </c>
      <c r="CW1632">
        <v>0</v>
      </c>
      <c r="CX1632">
        <f>ROUND(Y1632*Source!I1866,9)</f>
        <v>0</v>
      </c>
      <c r="CY1632">
        <f t="shared" si="769"/>
        <v>1.82</v>
      </c>
      <c r="CZ1632">
        <f t="shared" si="770"/>
        <v>1.82</v>
      </c>
      <c r="DA1632">
        <f t="shared" si="771"/>
        <v>1</v>
      </c>
      <c r="DB1632">
        <f t="shared" si="766"/>
        <v>0.91</v>
      </c>
      <c r="DC1632">
        <f t="shared" si="767"/>
        <v>0</v>
      </c>
      <c r="DD1632" t="s">
        <v>3</v>
      </c>
      <c r="DE1632" t="s">
        <v>3</v>
      </c>
      <c r="DF1632">
        <f t="shared" si="768"/>
        <v>0</v>
      </c>
      <c r="DG1632">
        <f t="shared" si="763"/>
        <v>0</v>
      </c>
      <c r="DH1632">
        <f t="shared" si="764"/>
        <v>0</v>
      </c>
      <c r="DI1632">
        <f t="shared" si="762"/>
        <v>0</v>
      </c>
      <c r="DJ1632">
        <f t="shared" si="772"/>
        <v>0</v>
      </c>
      <c r="DK1632">
        <v>0</v>
      </c>
      <c r="DL1632" t="s">
        <v>3</v>
      </c>
      <c r="DM1632">
        <v>0</v>
      </c>
      <c r="DN1632" t="s">
        <v>3</v>
      </c>
      <c r="DO1632">
        <v>0</v>
      </c>
    </row>
    <row r="1633" spans="1:119" x14ac:dyDescent="0.2">
      <c r="A1633">
        <f>ROW(Source!A1866)</f>
        <v>1866</v>
      </c>
      <c r="B1633">
        <v>69726971</v>
      </c>
      <c r="C1633">
        <v>69736205</v>
      </c>
      <c r="D1633">
        <v>27373400</v>
      </c>
      <c r="E1633">
        <v>1</v>
      </c>
      <c r="F1633">
        <v>1</v>
      </c>
      <c r="G1633">
        <v>1</v>
      </c>
      <c r="H1633">
        <v>3</v>
      </c>
      <c r="I1633" t="s">
        <v>72</v>
      </c>
      <c r="J1633" t="s">
        <v>74</v>
      </c>
      <c r="K1633" t="s">
        <v>73</v>
      </c>
      <c r="L1633">
        <v>1346</v>
      </c>
      <c r="N1633">
        <v>1009</v>
      </c>
      <c r="O1633" t="s">
        <v>68</v>
      </c>
      <c r="P1633" t="s">
        <v>68</v>
      </c>
      <c r="Q1633">
        <v>1</v>
      </c>
      <c r="W1633">
        <v>0</v>
      </c>
      <c r="X1633">
        <v>-2018777761</v>
      </c>
      <c r="Y1633">
        <f t="shared" si="765"/>
        <v>450</v>
      </c>
      <c r="AA1633">
        <v>1.38</v>
      </c>
      <c r="AB1633">
        <v>0</v>
      </c>
      <c r="AC1633">
        <v>0</v>
      </c>
      <c r="AD1633">
        <v>0</v>
      </c>
      <c r="AE1633">
        <v>1.38</v>
      </c>
      <c r="AF1633">
        <v>0</v>
      </c>
      <c r="AG1633">
        <v>0</v>
      </c>
      <c r="AH1633">
        <v>0</v>
      </c>
      <c r="AI1633">
        <v>1</v>
      </c>
      <c r="AJ1633">
        <v>1</v>
      </c>
      <c r="AK1633">
        <v>1</v>
      </c>
      <c r="AL1633">
        <v>1</v>
      </c>
      <c r="AM1633">
        <v>0</v>
      </c>
      <c r="AN1633">
        <v>0</v>
      </c>
      <c r="AO1633">
        <v>0</v>
      </c>
      <c r="AP1633">
        <v>1</v>
      </c>
      <c r="AQ1633">
        <v>0</v>
      </c>
      <c r="AR1633">
        <v>0</v>
      </c>
      <c r="AS1633" t="s">
        <v>3</v>
      </c>
      <c r="AT1633">
        <v>450</v>
      </c>
      <c r="AU1633" t="s">
        <v>3</v>
      </c>
      <c r="AV1633">
        <v>0</v>
      </c>
      <c r="AW1633">
        <v>2</v>
      </c>
      <c r="AX1633">
        <v>69736226</v>
      </c>
      <c r="AY1633">
        <v>1</v>
      </c>
      <c r="AZ1633">
        <v>0</v>
      </c>
      <c r="BA1633">
        <v>1679</v>
      </c>
      <c r="BB1633">
        <v>3</v>
      </c>
      <c r="BC1633">
        <v>0</v>
      </c>
      <c r="BD1633">
        <v>0</v>
      </c>
      <c r="BE1633">
        <v>0</v>
      </c>
      <c r="BF1633">
        <v>0</v>
      </c>
      <c r="BG1633">
        <v>0</v>
      </c>
      <c r="BH1633">
        <v>0</v>
      </c>
      <c r="BI1633">
        <v>0</v>
      </c>
      <c r="BJ1633">
        <v>0</v>
      </c>
      <c r="BK1633">
        <v>0</v>
      </c>
      <c r="BL1633">
        <v>0</v>
      </c>
      <c r="BM1633">
        <v>0</v>
      </c>
      <c r="BN1633">
        <v>0</v>
      </c>
      <c r="BO1633">
        <v>0</v>
      </c>
      <c r="BP1633">
        <v>0</v>
      </c>
      <c r="BQ1633">
        <v>0</v>
      </c>
      <c r="BR1633">
        <v>0</v>
      </c>
      <c r="BS1633">
        <v>0</v>
      </c>
      <c r="BT1633">
        <v>0</v>
      </c>
      <c r="BU1633">
        <v>0</v>
      </c>
      <c r="BV1633">
        <v>0</v>
      </c>
      <c r="BW1633">
        <v>0</v>
      </c>
      <c r="CV1633">
        <v>0</v>
      </c>
      <c r="CW1633">
        <v>0</v>
      </c>
      <c r="CX1633">
        <f>ROUND(Y1633*Source!I1866,9)</f>
        <v>0</v>
      </c>
      <c r="CY1633">
        <f t="shared" si="769"/>
        <v>1.38</v>
      </c>
      <c r="CZ1633">
        <f t="shared" si="770"/>
        <v>1.38</v>
      </c>
      <c r="DA1633">
        <f t="shared" si="771"/>
        <v>1</v>
      </c>
      <c r="DB1633">
        <f t="shared" si="766"/>
        <v>621</v>
      </c>
      <c r="DC1633">
        <f t="shared" si="767"/>
        <v>0</v>
      </c>
      <c r="DD1633" t="s">
        <v>3</v>
      </c>
      <c r="DE1633" t="s">
        <v>3</v>
      </c>
      <c r="DF1633">
        <f t="shared" si="768"/>
        <v>0</v>
      </c>
      <c r="DG1633">
        <f t="shared" si="763"/>
        <v>0</v>
      </c>
      <c r="DH1633">
        <f t="shared" si="764"/>
        <v>0</v>
      </c>
      <c r="DI1633">
        <f t="shared" si="762"/>
        <v>0</v>
      </c>
      <c r="DJ1633">
        <f t="shared" si="772"/>
        <v>0</v>
      </c>
      <c r="DK1633">
        <v>0</v>
      </c>
      <c r="DL1633" t="s">
        <v>3</v>
      </c>
      <c r="DM1633">
        <v>0</v>
      </c>
      <c r="DN1633" t="s">
        <v>3</v>
      </c>
      <c r="DO1633">
        <v>0</v>
      </c>
    </row>
    <row r="1634" spans="1:119" x14ac:dyDescent="0.2">
      <c r="A1634">
        <f>ROW(Source!A1866)</f>
        <v>1866</v>
      </c>
      <c r="B1634">
        <v>69726971</v>
      </c>
      <c r="C1634">
        <v>69736205</v>
      </c>
      <c r="D1634">
        <v>27371596</v>
      </c>
      <c r="E1634">
        <v>1</v>
      </c>
      <c r="F1634">
        <v>1</v>
      </c>
      <c r="G1634">
        <v>1</v>
      </c>
      <c r="H1634">
        <v>3</v>
      </c>
      <c r="I1634" t="s">
        <v>76</v>
      </c>
      <c r="J1634" t="s">
        <v>79</v>
      </c>
      <c r="K1634" t="s">
        <v>77</v>
      </c>
      <c r="L1634">
        <v>1348</v>
      </c>
      <c r="N1634">
        <v>1009</v>
      </c>
      <c r="O1634" t="s">
        <v>78</v>
      </c>
      <c r="P1634" t="s">
        <v>78</v>
      </c>
      <c r="Q1634">
        <v>1000</v>
      </c>
      <c r="W1634">
        <v>0</v>
      </c>
      <c r="X1634">
        <v>-228372036</v>
      </c>
      <c r="Y1634">
        <f t="shared" si="765"/>
        <v>0.05</v>
      </c>
      <c r="AA1634">
        <v>6552.07</v>
      </c>
      <c r="AB1634">
        <v>0</v>
      </c>
      <c r="AC1634">
        <v>0</v>
      </c>
      <c r="AD1634">
        <v>0</v>
      </c>
      <c r="AE1634">
        <v>6552.07</v>
      </c>
      <c r="AF1634">
        <v>0</v>
      </c>
      <c r="AG1634">
        <v>0</v>
      </c>
      <c r="AH1634">
        <v>0</v>
      </c>
      <c r="AI1634">
        <v>1</v>
      </c>
      <c r="AJ1634">
        <v>1</v>
      </c>
      <c r="AK1634">
        <v>1</v>
      </c>
      <c r="AL1634">
        <v>1</v>
      </c>
      <c r="AM1634">
        <v>0</v>
      </c>
      <c r="AN1634">
        <v>0</v>
      </c>
      <c r="AO1634">
        <v>0</v>
      </c>
      <c r="AP1634">
        <v>1</v>
      </c>
      <c r="AQ1634">
        <v>0</v>
      </c>
      <c r="AR1634">
        <v>0</v>
      </c>
      <c r="AS1634" t="s">
        <v>3</v>
      </c>
      <c r="AT1634">
        <v>0.05</v>
      </c>
      <c r="AU1634" t="s">
        <v>3</v>
      </c>
      <c r="AV1634">
        <v>0</v>
      </c>
      <c r="AW1634">
        <v>2</v>
      </c>
      <c r="AX1634">
        <v>69736227</v>
      </c>
      <c r="AY1634">
        <v>1</v>
      </c>
      <c r="AZ1634">
        <v>0</v>
      </c>
      <c r="BA1634">
        <v>1680</v>
      </c>
      <c r="BB1634">
        <v>3</v>
      </c>
      <c r="BC1634">
        <v>0</v>
      </c>
      <c r="BD1634">
        <v>0</v>
      </c>
      <c r="BE1634">
        <v>0</v>
      </c>
      <c r="BF1634">
        <v>0</v>
      </c>
      <c r="BG1634">
        <v>0</v>
      </c>
      <c r="BH1634">
        <v>0</v>
      </c>
      <c r="BI1634">
        <v>0</v>
      </c>
      <c r="BJ1634">
        <v>0</v>
      </c>
      <c r="BK1634">
        <v>0</v>
      </c>
      <c r="BL1634">
        <v>0</v>
      </c>
      <c r="BM1634">
        <v>0</v>
      </c>
      <c r="BN1634">
        <v>0</v>
      </c>
      <c r="BO1634">
        <v>0</v>
      </c>
      <c r="BP1634">
        <v>0</v>
      </c>
      <c r="BQ1634">
        <v>0</v>
      </c>
      <c r="BR1634">
        <v>0</v>
      </c>
      <c r="BS1634">
        <v>0</v>
      </c>
      <c r="BT1634">
        <v>0</v>
      </c>
      <c r="BU1634">
        <v>0</v>
      </c>
      <c r="BV1634">
        <v>0</v>
      </c>
      <c r="BW1634">
        <v>0</v>
      </c>
      <c r="CV1634">
        <v>0</v>
      </c>
      <c r="CW1634">
        <v>0</v>
      </c>
      <c r="CX1634">
        <f>ROUND(Y1634*Source!I1866,9)</f>
        <v>0</v>
      </c>
      <c r="CY1634">
        <f t="shared" si="769"/>
        <v>6552.07</v>
      </c>
      <c r="CZ1634">
        <f t="shared" si="770"/>
        <v>6552.07</v>
      </c>
      <c r="DA1634">
        <f t="shared" si="771"/>
        <v>1</v>
      </c>
      <c r="DB1634">
        <f t="shared" si="766"/>
        <v>327.60000000000002</v>
      </c>
      <c r="DC1634">
        <f t="shared" si="767"/>
        <v>0</v>
      </c>
      <c r="DD1634" t="s">
        <v>3</v>
      </c>
      <c r="DE1634" t="s">
        <v>3</v>
      </c>
      <c r="DF1634">
        <f t="shared" si="768"/>
        <v>0</v>
      </c>
      <c r="DG1634">
        <f t="shared" si="763"/>
        <v>0</v>
      </c>
      <c r="DH1634">
        <f t="shared" si="764"/>
        <v>0</v>
      </c>
      <c r="DI1634">
        <f t="shared" si="762"/>
        <v>0</v>
      </c>
      <c r="DJ1634">
        <f t="shared" si="772"/>
        <v>0</v>
      </c>
      <c r="DK1634">
        <v>0</v>
      </c>
      <c r="DL1634" t="s">
        <v>3</v>
      </c>
      <c r="DM1634">
        <v>0</v>
      </c>
      <c r="DN1634" t="s">
        <v>3</v>
      </c>
      <c r="DO1634">
        <v>0</v>
      </c>
    </row>
    <row r="1635" spans="1:119" x14ac:dyDescent="0.2">
      <c r="A1635">
        <f>ROW(Source!A1866)</f>
        <v>1866</v>
      </c>
      <c r="B1635">
        <v>69726971</v>
      </c>
      <c r="C1635">
        <v>69736205</v>
      </c>
      <c r="D1635">
        <v>27379377</v>
      </c>
      <c r="E1635">
        <v>1</v>
      </c>
      <c r="F1635">
        <v>1</v>
      </c>
      <c r="G1635">
        <v>1</v>
      </c>
      <c r="H1635">
        <v>3</v>
      </c>
      <c r="I1635" t="s">
        <v>60</v>
      </c>
      <c r="J1635" t="s">
        <v>63</v>
      </c>
      <c r="K1635" t="s">
        <v>61</v>
      </c>
      <c r="L1635">
        <v>1354</v>
      </c>
      <c r="N1635">
        <v>1010</v>
      </c>
      <c r="O1635" t="s">
        <v>62</v>
      </c>
      <c r="P1635" t="s">
        <v>62</v>
      </c>
      <c r="Q1635">
        <v>1</v>
      </c>
      <c r="W1635">
        <v>0</v>
      </c>
      <c r="X1635">
        <v>-1388122292</v>
      </c>
      <c r="Y1635">
        <f t="shared" si="765"/>
        <v>800</v>
      </c>
      <c r="AA1635">
        <v>0.5</v>
      </c>
      <c r="AB1635">
        <v>0</v>
      </c>
      <c r="AC1635">
        <v>0</v>
      </c>
      <c r="AD1635">
        <v>0</v>
      </c>
      <c r="AE1635">
        <v>0.5</v>
      </c>
      <c r="AF1635">
        <v>0</v>
      </c>
      <c r="AG1635">
        <v>0</v>
      </c>
      <c r="AH1635">
        <v>0</v>
      </c>
      <c r="AI1635">
        <v>1</v>
      </c>
      <c r="AJ1635">
        <v>1</v>
      </c>
      <c r="AK1635">
        <v>1</v>
      </c>
      <c r="AL1635">
        <v>1</v>
      </c>
      <c r="AM1635">
        <v>0</v>
      </c>
      <c r="AN1635">
        <v>0</v>
      </c>
      <c r="AO1635">
        <v>0</v>
      </c>
      <c r="AP1635">
        <v>1</v>
      </c>
      <c r="AQ1635">
        <v>0</v>
      </c>
      <c r="AR1635">
        <v>0</v>
      </c>
      <c r="AS1635" t="s">
        <v>3</v>
      </c>
      <c r="AT1635">
        <v>800</v>
      </c>
      <c r="AU1635" t="s">
        <v>3</v>
      </c>
      <c r="AV1635">
        <v>0</v>
      </c>
      <c r="AW1635">
        <v>1</v>
      </c>
      <c r="AX1635">
        <v>-1</v>
      </c>
      <c r="AY1635">
        <v>0</v>
      </c>
      <c r="AZ1635">
        <v>0</v>
      </c>
      <c r="BA1635" t="s">
        <v>3</v>
      </c>
      <c r="BB1635">
        <v>0</v>
      </c>
      <c r="BC1635">
        <v>0</v>
      </c>
      <c r="BD1635">
        <v>0</v>
      </c>
      <c r="BE1635">
        <v>0</v>
      </c>
      <c r="BF1635">
        <v>0</v>
      </c>
      <c r="BG1635">
        <v>0</v>
      </c>
      <c r="BH1635">
        <v>0</v>
      </c>
      <c r="BI1635">
        <v>0</v>
      </c>
      <c r="BJ1635">
        <v>0</v>
      </c>
      <c r="BK1635">
        <v>0</v>
      </c>
      <c r="BL1635">
        <v>0</v>
      </c>
      <c r="BM1635">
        <v>0</v>
      </c>
      <c r="BN1635">
        <v>0</v>
      </c>
      <c r="BO1635">
        <v>0</v>
      </c>
      <c r="BP1635">
        <v>0</v>
      </c>
      <c r="BQ1635">
        <v>0</v>
      </c>
      <c r="BR1635">
        <v>0</v>
      </c>
      <c r="BS1635">
        <v>0</v>
      </c>
      <c r="BT1635">
        <v>0</v>
      </c>
      <c r="BU1635">
        <v>0</v>
      </c>
      <c r="BV1635">
        <v>0</v>
      </c>
      <c r="BW1635">
        <v>0</v>
      </c>
      <c r="CV1635">
        <v>0</v>
      </c>
      <c r="CW1635">
        <v>0</v>
      </c>
      <c r="CX1635">
        <f>ROUND(Y1635*Source!I1866,9)</f>
        <v>0</v>
      </c>
      <c r="CY1635">
        <f t="shared" si="769"/>
        <v>0.5</v>
      </c>
      <c r="CZ1635">
        <f t="shared" si="770"/>
        <v>0.5</v>
      </c>
      <c r="DA1635">
        <f t="shared" si="771"/>
        <v>1</v>
      </c>
      <c r="DB1635">
        <f t="shared" si="766"/>
        <v>400</v>
      </c>
      <c r="DC1635">
        <f t="shared" si="767"/>
        <v>0</v>
      </c>
      <c r="DD1635" t="s">
        <v>3</v>
      </c>
      <c r="DE1635" t="s">
        <v>3</v>
      </c>
      <c r="DF1635">
        <f t="shared" si="768"/>
        <v>0</v>
      </c>
      <c r="DG1635">
        <f t="shared" si="763"/>
        <v>0</v>
      </c>
      <c r="DH1635">
        <f t="shared" si="764"/>
        <v>0</v>
      </c>
      <c r="DI1635">
        <f t="shared" si="762"/>
        <v>0</v>
      </c>
      <c r="DJ1635">
        <f t="shared" si="772"/>
        <v>0</v>
      </c>
      <c r="DK1635">
        <v>0</v>
      </c>
      <c r="DL1635" t="s">
        <v>3</v>
      </c>
      <c r="DM1635">
        <v>0</v>
      </c>
      <c r="DN1635" t="s">
        <v>3</v>
      </c>
      <c r="DO1635">
        <v>0</v>
      </c>
    </row>
    <row r="1636" spans="1:119" x14ac:dyDescent="0.2">
      <c r="A1636">
        <f>ROW(Source!A1866)</f>
        <v>1866</v>
      </c>
      <c r="B1636">
        <v>69726971</v>
      </c>
      <c r="C1636">
        <v>69736205</v>
      </c>
      <c r="D1636">
        <v>27416566</v>
      </c>
      <c r="E1636">
        <v>1</v>
      </c>
      <c r="F1636">
        <v>1</v>
      </c>
      <c r="G1636">
        <v>1</v>
      </c>
      <c r="H1636">
        <v>3</v>
      </c>
      <c r="I1636" t="s">
        <v>82</v>
      </c>
      <c r="J1636" t="s">
        <v>84</v>
      </c>
      <c r="K1636" t="s">
        <v>83</v>
      </c>
      <c r="L1636">
        <v>1339</v>
      </c>
      <c r="N1636">
        <v>1007</v>
      </c>
      <c r="O1636" t="s">
        <v>40</v>
      </c>
      <c r="P1636" t="s">
        <v>40</v>
      </c>
      <c r="Q1636">
        <v>1</v>
      </c>
      <c r="W1636">
        <v>0</v>
      </c>
      <c r="X1636">
        <v>-50505369</v>
      </c>
      <c r="Y1636">
        <f t="shared" si="765"/>
        <v>0.1</v>
      </c>
      <c r="AA1636">
        <v>7.14</v>
      </c>
      <c r="AB1636">
        <v>0</v>
      </c>
      <c r="AC1636">
        <v>0</v>
      </c>
      <c r="AD1636">
        <v>0</v>
      </c>
      <c r="AE1636">
        <v>7.14</v>
      </c>
      <c r="AF1636">
        <v>0</v>
      </c>
      <c r="AG1636">
        <v>0</v>
      </c>
      <c r="AH1636">
        <v>0</v>
      </c>
      <c r="AI1636">
        <v>1</v>
      </c>
      <c r="AJ1636">
        <v>1</v>
      </c>
      <c r="AK1636">
        <v>1</v>
      </c>
      <c r="AL1636">
        <v>1</v>
      </c>
      <c r="AM1636">
        <v>0</v>
      </c>
      <c r="AN1636">
        <v>0</v>
      </c>
      <c r="AO1636">
        <v>0</v>
      </c>
      <c r="AP1636">
        <v>1</v>
      </c>
      <c r="AQ1636">
        <v>0</v>
      </c>
      <c r="AR1636">
        <v>0</v>
      </c>
      <c r="AS1636" t="s">
        <v>3</v>
      </c>
      <c r="AT1636">
        <v>0.1</v>
      </c>
      <c r="AU1636" t="s">
        <v>3</v>
      </c>
      <c r="AV1636">
        <v>0</v>
      </c>
      <c r="AW1636">
        <v>2</v>
      </c>
      <c r="AX1636">
        <v>69736228</v>
      </c>
      <c r="AY1636">
        <v>1</v>
      </c>
      <c r="AZ1636">
        <v>0</v>
      </c>
      <c r="BA1636">
        <v>1681</v>
      </c>
      <c r="BB1636">
        <v>3</v>
      </c>
      <c r="BC1636">
        <v>0</v>
      </c>
      <c r="BD1636">
        <v>0</v>
      </c>
      <c r="BE1636">
        <v>0</v>
      </c>
      <c r="BF1636">
        <v>0</v>
      </c>
      <c r="BG1636">
        <v>0</v>
      </c>
      <c r="BH1636">
        <v>0</v>
      </c>
      <c r="BI1636">
        <v>0</v>
      </c>
      <c r="BJ1636">
        <v>0</v>
      </c>
      <c r="BK1636">
        <v>0</v>
      </c>
      <c r="BL1636">
        <v>0</v>
      </c>
      <c r="BM1636">
        <v>0</v>
      </c>
      <c r="BN1636">
        <v>0</v>
      </c>
      <c r="BO1636">
        <v>0</v>
      </c>
      <c r="BP1636">
        <v>0</v>
      </c>
      <c r="BQ1636">
        <v>0</v>
      </c>
      <c r="BR1636">
        <v>0</v>
      </c>
      <c r="BS1636">
        <v>0</v>
      </c>
      <c r="BT1636">
        <v>0</v>
      </c>
      <c r="BU1636">
        <v>0</v>
      </c>
      <c r="BV1636">
        <v>0</v>
      </c>
      <c r="BW1636">
        <v>0</v>
      </c>
      <c r="CV1636">
        <v>0</v>
      </c>
      <c r="CW1636">
        <v>0</v>
      </c>
      <c r="CX1636">
        <f>ROUND(Y1636*Source!I1866,9)</f>
        <v>0</v>
      </c>
      <c r="CY1636">
        <f t="shared" si="769"/>
        <v>7.14</v>
      </c>
      <c r="CZ1636">
        <f t="shared" si="770"/>
        <v>7.14</v>
      </c>
      <c r="DA1636">
        <f t="shared" si="771"/>
        <v>1</v>
      </c>
      <c r="DB1636">
        <f t="shared" si="766"/>
        <v>0.71</v>
      </c>
      <c r="DC1636">
        <f t="shared" si="767"/>
        <v>0</v>
      </c>
      <c r="DD1636" t="s">
        <v>3</v>
      </c>
      <c r="DE1636" t="s">
        <v>3</v>
      </c>
      <c r="DF1636">
        <f t="shared" si="768"/>
        <v>0</v>
      </c>
      <c r="DG1636">
        <f t="shared" si="763"/>
        <v>0</v>
      </c>
      <c r="DH1636">
        <f t="shared" si="764"/>
        <v>0</v>
      </c>
      <c r="DI1636">
        <f t="shared" si="762"/>
        <v>0</v>
      </c>
      <c r="DJ1636">
        <f t="shared" si="772"/>
        <v>0</v>
      </c>
      <c r="DK1636">
        <v>0</v>
      </c>
      <c r="DL1636" t="s">
        <v>3</v>
      </c>
      <c r="DM1636">
        <v>0</v>
      </c>
      <c r="DN1636" t="s">
        <v>3</v>
      </c>
      <c r="DO1636">
        <v>0</v>
      </c>
    </row>
    <row r="1637" spans="1:119" x14ac:dyDescent="0.2">
      <c r="A1637">
        <f>ROW(Source!A1867)</f>
        <v>1867</v>
      </c>
      <c r="B1637">
        <v>69726884</v>
      </c>
      <c r="C1637">
        <v>69736205</v>
      </c>
      <c r="D1637">
        <v>27498693</v>
      </c>
      <c r="E1637">
        <v>1</v>
      </c>
      <c r="F1637">
        <v>1</v>
      </c>
      <c r="G1637">
        <v>1</v>
      </c>
      <c r="H1637">
        <v>1</v>
      </c>
      <c r="I1637" t="s">
        <v>979</v>
      </c>
      <c r="J1637" t="s">
        <v>3</v>
      </c>
      <c r="K1637" t="s">
        <v>980</v>
      </c>
      <c r="L1637">
        <v>1369</v>
      </c>
      <c r="N1637">
        <v>1013</v>
      </c>
      <c r="O1637" t="s">
        <v>974</v>
      </c>
      <c r="P1637" t="s">
        <v>974</v>
      </c>
      <c r="Q1637">
        <v>1</v>
      </c>
      <c r="W1637">
        <v>0</v>
      </c>
      <c r="X1637">
        <v>-690051356</v>
      </c>
      <c r="Y1637">
        <f t="shared" si="765"/>
        <v>119.78</v>
      </c>
      <c r="AA1637">
        <v>0</v>
      </c>
      <c r="AB1637">
        <v>0</v>
      </c>
      <c r="AC1637">
        <v>0</v>
      </c>
      <c r="AD1637">
        <v>307.99</v>
      </c>
      <c r="AE1637">
        <v>0</v>
      </c>
      <c r="AF1637">
        <v>0</v>
      </c>
      <c r="AG1637">
        <v>0</v>
      </c>
      <c r="AH1637">
        <v>8.82</v>
      </c>
      <c r="AI1637">
        <v>1</v>
      </c>
      <c r="AJ1637">
        <v>1</v>
      </c>
      <c r="AK1637">
        <v>1</v>
      </c>
      <c r="AL1637">
        <v>34.92</v>
      </c>
      <c r="AM1637">
        <v>5</v>
      </c>
      <c r="AN1637">
        <v>0</v>
      </c>
      <c r="AO1637">
        <v>1</v>
      </c>
      <c r="AP1637">
        <v>0</v>
      </c>
      <c r="AQ1637">
        <v>0</v>
      </c>
      <c r="AR1637">
        <v>0</v>
      </c>
      <c r="AS1637" t="s">
        <v>3</v>
      </c>
      <c r="AT1637">
        <v>119.78</v>
      </c>
      <c r="AU1637" t="s">
        <v>3</v>
      </c>
      <c r="AV1637">
        <v>1</v>
      </c>
      <c r="AW1637">
        <v>2</v>
      </c>
      <c r="AX1637">
        <v>69736218</v>
      </c>
      <c r="AY1637">
        <v>1</v>
      </c>
      <c r="AZ1637">
        <v>0</v>
      </c>
      <c r="BA1637">
        <v>1682</v>
      </c>
      <c r="BB1637">
        <v>0</v>
      </c>
      <c r="BC1637">
        <v>0</v>
      </c>
      <c r="BD1637">
        <v>0</v>
      </c>
      <c r="BE1637">
        <v>0</v>
      </c>
      <c r="BF1637">
        <v>0</v>
      </c>
      <c r="BG1637">
        <v>0</v>
      </c>
      <c r="BH1637">
        <v>0</v>
      </c>
      <c r="BI1637">
        <v>0</v>
      </c>
      <c r="BJ1637">
        <v>0</v>
      </c>
      <c r="BK1637">
        <v>0</v>
      </c>
      <c r="BL1637">
        <v>0</v>
      </c>
      <c r="BM1637">
        <v>0</v>
      </c>
      <c r="BN1637">
        <v>0</v>
      </c>
      <c r="BO1637">
        <v>0</v>
      </c>
      <c r="BP1637">
        <v>0</v>
      </c>
      <c r="BQ1637">
        <v>0</v>
      </c>
      <c r="BR1637">
        <v>0</v>
      </c>
      <c r="BS1637">
        <v>0</v>
      </c>
      <c r="BT1637">
        <v>0</v>
      </c>
      <c r="BU1637">
        <v>0</v>
      </c>
      <c r="BV1637">
        <v>0</v>
      </c>
      <c r="BW1637">
        <v>0</v>
      </c>
      <c r="CU1637">
        <f>ROUND(AT1637*Source!I1867*AH1637*AL1637,0)</f>
        <v>0</v>
      </c>
      <c r="CV1637">
        <f>ROUND(Y1637*Source!I1867,9)</f>
        <v>0</v>
      </c>
      <c r="CW1637">
        <v>0</v>
      </c>
      <c r="CX1637">
        <f>ROUND(Y1637*Source!I1867,9)</f>
        <v>0</v>
      </c>
      <c r="CY1637">
        <f>AD1637</f>
        <v>307.99</v>
      </c>
      <c r="CZ1637">
        <f>AH1637</f>
        <v>8.82</v>
      </c>
      <c r="DA1637">
        <f>AL1637</f>
        <v>34.92</v>
      </c>
      <c r="DB1637">
        <f t="shared" si="766"/>
        <v>1056.46</v>
      </c>
      <c r="DC1637">
        <f t="shared" si="767"/>
        <v>0</v>
      </c>
      <c r="DD1637" t="s">
        <v>3</v>
      </c>
      <c r="DE1637" t="s">
        <v>3</v>
      </c>
      <c r="DF1637">
        <f t="shared" si="768"/>
        <v>0</v>
      </c>
      <c r="DG1637">
        <f t="shared" si="763"/>
        <v>0</v>
      </c>
      <c r="DH1637">
        <f t="shared" si="764"/>
        <v>0</v>
      </c>
      <c r="DI1637">
        <f>ROUND(ROUND(AH1637*AL1637,0)*CX1637,0)</f>
        <v>0</v>
      </c>
      <c r="DJ1637">
        <f>DI1637</f>
        <v>0</v>
      </c>
      <c r="DK1637">
        <v>0</v>
      </c>
      <c r="DL1637" t="s">
        <v>3</v>
      </c>
      <c r="DM1637">
        <v>0</v>
      </c>
      <c r="DN1637" t="s">
        <v>3</v>
      </c>
      <c r="DO1637">
        <v>0</v>
      </c>
    </row>
    <row r="1638" spans="1:119" x14ac:dyDescent="0.2">
      <c r="A1638">
        <f>ROW(Source!A1867)</f>
        <v>1867</v>
      </c>
      <c r="B1638">
        <v>69726884</v>
      </c>
      <c r="C1638">
        <v>69736205</v>
      </c>
      <c r="D1638">
        <v>121548</v>
      </c>
      <c r="E1638">
        <v>1</v>
      </c>
      <c r="F1638">
        <v>1</v>
      </c>
      <c r="G1638">
        <v>1</v>
      </c>
      <c r="H1638">
        <v>1</v>
      </c>
      <c r="I1638" t="s">
        <v>36</v>
      </c>
      <c r="J1638" t="s">
        <v>3</v>
      </c>
      <c r="K1638" t="s">
        <v>981</v>
      </c>
      <c r="L1638">
        <v>608254</v>
      </c>
      <c r="N1638">
        <v>1013</v>
      </c>
      <c r="O1638" t="s">
        <v>982</v>
      </c>
      <c r="P1638" t="s">
        <v>982</v>
      </c>
      <c r="Q1638">
        <v>1</v>
      </c>
      <c r="W1638">
        <v>0</v>
      </c>
      <c r="X1638">
        <v>-185737400</v>
      </c>
      <c r="Y1638">
        <f t="shared" si="765"/>
        <v>4.22</v>
      </c>
      <c r="AA1638">
        <v>0</v>
      </c>
      <c r="AB1638">
        <v>0</v>
      </c>
      <c r="AC1638">
        <v>0</v>
      </c>
      <c r="AD1638">
        <v>0</v>
      </c>
      <c r="AE1638">
        <v>0</v>
      </c>
      <c r="AF1638">
        <v>0</v>
      </c>
      <c r="AG1638">
        <v>0</v>
      </c>
      <c r="AH1638">
        <v>0</v>
      </c>
      <c r="AI1638">
        <v>1</v>
      </c>
      <c r="AJ1638">
        <v>1</v>
      </c>
      <c r="AK1638">
        <v>19.8</v>
      </c>
      <c r="AL1638">
        <v>1</v>
      </c>
      <c r="AM1638">
        <v>5</v>
      </c>
      <c r="AN1638">
        <v>0</v>
      </c>
      <c r="AO1638">
        <v>1</v>
      </c>
      <c r="AP1638">
        <v>0</v>
      </c>
      <c r="AQ1638">
        <v>0</v>
      </c>
      <c r="AR1638">
        <v>0</v>
      </c>
      <c r="AS1638" t="s">
        <v>3</v>
      </c>
      <c r="AT1638">
        <v>4.22</v>
      </c>
      <c r="AU1638" t="s">
        <v>3</v>
      </c>
      <c r="AV1638">
        <v>2</v>
      </c>
      <c r="AW1638">
        <v>2</v>
      </c>
      <c r="AX1638">
        <v>69736219</v>
      </c>
      <c r="AY1638">
        <v>1</v>
      </c>
      <c r="AZ1638">
        <v>0</v>
      </c>
      <c r="BA1638">
        <v>1683</v>
      </c>
      <c r="BB1638">
        <v>0</v>
      </c>
      <c r="BC1638">
        <v>0</v>
      </c>
      <c r="BD1638">
        <v>0</v>
      </c>
      <c r="BE1638">
        <v>0</v>
      </c>
      <c r="BF1638">
        <v>0</v>
      </c>
      <c r="BG1638">
        <v>0</v>
      </c>
      <c r="BH1638">
        <v>0</v>
      </c>
      <c r="BI1638">
        <v>0</v>
      </c>
      <c r="BJ1638">
        <v>0</v>
      </c>
      <c r="BK1638">
        <v>0</v>
      </c>
      <c r="BL1638">
        <v>0</v>
      </c>
      <c r="BM1638">
        <v>0</v>
      </c>
      <c r="BN1638">
        <v>0</v>
      </c>
      <c r="BO1638">
        <v>0</v>
      </c>
      <c r="BP1638">
        <v>0</v>
      </c>
      <c r="BQ1638">
        <v>0</v>
      </c>
      <c r="BR1638">
        <v>0</v>
      </c>
      <c r="BS1638">
        <v>0</v>
      </c>
      <c r="BT1638">
        <v>0</v>
      </c>
      <c r="BU1638">
        <v>0</v>
      </c>
      <c r="BV1638">
        <v>0</v>
      </c>
      <c r="BW1638">
        <v>0</v>
      </c>
      <c r="CV1638">
        <v>0</v>
      </c>
      <c r="CW1638">
        <v>0</v>
      </c>
      <c r="CX1638">
        <f>ROUND(Y1638*Source!I1867,9)</f>
        <v>0</v>
      </c>
      <c r="CY1638">
        <f>AD1638</f>
        <v>0</v>
      </c>
      <c r="CZ1638">
        <f>AH1638</f>
        <v>0</v>
      </c>
      <c r="DA1638">
        <f>AL1638</f>
        <v>1</v>
      </c>
      <c r="DB1638">
        <f t="shared" si="766"/>
        <v>0</v>
      </c>
      <c r="DC1638">
        <f t="shared" si="767"/>
        <v>0</v>
      </c>
      <c r="DD1638" t="s">
        <v>3</v>
      </c>
      <c r="DE1638" t="s">
        <v>3</v>
      </c>
      <c r="DF1638">
        <f t="shared" si="768"/>
        <v>0</v>
      </c>
      <c r="DG1638">
        <f t="shared" si="763"/>
        <v>0</v>
      </c>
      <c r="DH1638">
        <f>ROUND(ROUND(AG1638*AK1638,0)*CX1638,0)</f>
        <v>0</v>
      </c>
      <c r="DI1638">
        <f t="shared" ref="DI1638:DI1652" si="773">ROUND(ROUND(AH1638,0)*CX1638,0)</f>
        <v>0</v>
      </c>
      <c r="DJ1638">
        <f>DI1638</f>
        <v>0</v>
      </c>
      <c r="DK1638">
        <v>0</v>
      </c>
      <c r="DL1638" t="s">
        <v>3</v>
      </c>
      <c r="DM1638">
        <v>0</v>
      </c>
      <c r="DN1638" t="s">
        <v>3</v>
      </c>
      <c r="DO1638">
        <v>0</v>
      </c>
    </row>
    <row r="1639" spans="1:119" x14ac:dyDescent="0.2">
      <c r="A1639">
        <f>ROW(Source!A1867)</f>
        <v>1867</v>
      </c>
      <c r="B1639">
        <v>69726884</v>
      </c>
      <c r="C1639">
        <v>69736205</v>
      </c>
      <c r="D1639">
        <v>27439571</v>
      </c>
      <c r="E1639">
        <v>1</v>
      </c>
      <c r="F1639">
        <v>1</v>
      </c>
      <c r="G1639">
        <v>1</v>
      </c>
      <c r="H1639">
        <v>2</v>
      </c>
      <c r="I1639" t="s">
        <v>983</v>
      </c>
      <c r="J1639" t="s">
        <v>984</v>
      </c>
      <c r="K1639" t="s">
        <v>985</v>
      </c>
      <c r="L1639">
        <v>1368</v>
      </c>
      <c r="N1639">
        <v>1011</v>
      </c>
      <c r="O1639" t="s">
        <v>978</v>
      </c>
      <c r="P1639" t="s">
        <v>978</v>
      </c>
      <c r="Q1639">
        <v>1</v>
      </c>
      <c r="W1639">
        <v>0</v>
      </c>
      <c r="X1639">
        <v>1462286705</v>
      </c>
      <c r="Y1639">
        <f t="shared" si="765"/>
        <v>0.36</v>
      </c>
      <c r="AA1639">
        <v>0</v>
      </c>
      <c r="AB1639">
        <v>822.31</v>
      </c>
      <c r="AC1639">
        <v>200.77</v>
      </c>
      <c r="AD1639">
        <v>0</v>
      </c>
      <c r="AE1639">
        <v>0</v>
      </c>
      <c r="AF1639">
        <v>88.42</v>
      </c>
      <c r="AG1639">
        <v>10.14</v>
      </c>
      <c r="AH1639">
        <v>0</v>
      </c>
      <c r="AI1639">
        <v>1</v>
      </c>
      <c r="AJ1639">
        <v>9.3000000000000007</v>
      </c>
      <c r="AK1639">
        <v>19.8</v>
      </c>
      <c r="AL1639">
        <v>1</v>
      </c>
      <c r="AM1639">
        <v>5</v>
      </c>
      <c r="AN1639">
        <v>0</v>
      </c>
      <c r="AO1639">
        <v>1</v>
      </c>
      <c r="AP1639">
        <v>0</v>
      </c>
      <c r="AQ1639">
        <v>0</v>
      </c>
      <c r="AR1639">
        <v>0</v>
      </c>
      <c r="AS1639" t="s">
        <v>3</v>
      </c>
      <c r="AT1639">
        <v>0.36</v>
      </c>
      <c r="AU1639" t="s">
        <v>3</v>
      </c>
      <c r="AV1639">
        <v>0</v>
      </c>
      <c r="AW1639">
        <v>2</v>
      </c>
      <c r="AX1639">
        <v>69736220</v>
      </c>
      <c r="AY1639">
        <v>1</v>
      </c>
      <c r="AZ1639">
        <v>0</v>
      </c>
      <c r="BA1639">
        <v>1684</v>
      </c>
      <c r="BB1639">
        <v>0</v>
      </c>
      <c r="BC1639">
        <v>0</v>
      </c>
      <c r="BD1639">
        <v>0</v>
      </c>
      <c r="BE1639">
        <v>0</v>
      </c>
      <c r="BF1639">
        <v>0</v>
      </c>
      <c r="BG1639">
        <v>0</v>
      </c>
      <c r="BH1639">
        <v>0</v>
      </c>
      <c r="BI1639">
        <v>0</v>
      </c>
      <c r="BJ1639">
        <v>0</v>
      </c>
      <c r="BK1639">
        <v>0</v>
      </c>
      <c r="BL1639">
        <v>0</v>
      </c>
      <c r="BM1639">
        <v>0</v>
      </c>
      <c r="BN1639">
        <v>0</v>
      </c>
      <c r="BO1639">
        <v>0</v>
      </c>
      <c r="BP1639">
        <v>0</v>
      </c>
      <c r="BQ1639">
        <v>0</v>
      </c>
      <c r="BR1639">
        <v>0</v>
      </c>
      <c r="BS1639">
        <v>0</v>
      </c>
      <c r="BT1639">
        <v>0</v>
      </c>
      <c r="BU1639">
        <v>0</v>
      </c>
      <c r="BV1639">
        <v>0</v>
      </c>
      <c r="BW1639">
        <v>0</v>
      </c>
      <c r="CV1639">
        <v>0</v>
      </c>
      <c r="CW1639">
        <f>ROUND(Y1639*Source!I1867*DO1639,9)</f>
        <v>0</v>
      </c>
      <c r="CX1639">
        <f>ROUND(Y1639*Source!I1867,9)</f>
        <v>0</v>
      </c>
      <c r="CY1639">
        <f>AB1639</f>
        <v>822.31</v>
      </c>
      <c r="CZ1639">
        <f>AF1639</f>
        <v>88.42</v>
      </c>
      <c r="DA1639">
        <f>AJ1639</f>
        <v>9.3000000000000007</v>
      </c>
      <c r="DB1639">
        <f t="shared" si="766"/>
        <v>31.83</v>
      </c>
      <c r="DC1639">
        <f t="shared" si="767"/>
        <v>3.65</v>
      </c>
      <c r="DD1639" t="s">
        <v>3</v>
      </c>
      <c r="DE1639" t="s">
        <v>3</v>
      </c>
      <c r="DF1639">
        <f t="shared" si="768"/>
        <v>0</v>
      </c>
      <c r="DG1639">
        <f>ROUND(ROUND(AF1639*AJ1639,0)*CX1639,0)</f>
        <v>0</v>
      </c>
      <c r="DH1639">
        <f>ROUND(ROUND(AG1639*AK1639,0)*CX1639,0)</f>
        <v>0</v>
      </c>
      <c r="DI1639">
        <f t="shared" si="773"/>
        <v>0</v>
      </c>
      <c r="DJ1639">
        <f>DG1639</f>
        <v>0</v>
      </c>
      <c r="DK1639">
        <v>0</v>
      </c>
      <c r="DL1639" t="s">
        <v>3</v>
      </c>
      <c r="DM1639">
        <v>0</v>
      </c>
      <c r="DN1639" t="s">
        <v>3</v>
      </c>
      <c r="DO1639">
        <v>0</v>
      </c>
    </row>
    <row r="1640" spans="1:119" x14ac:dyDescent="0.2">
      <c r="A1640">
        <f>ROW(Source!A1867)</f>
        <v>1867</v>
      </c>
      <c r="B1640">
        <v>69726884</v>
      </c>
      <c r="C1640">
        <v>69736205</v>
      </c>
      <c r="D1640">
        <v>27439630</v>
      </c>
      <c r="E1640">
        <v>1</v>
      </c>
      <c r="F1640">
        <v>1</v>
      </c>
      <c r="G1640">
        <v>1</v>
      </c>
      <c r="H1640">
        <v>2</v>
      </c>
      <c r="I1640" t="s">
        <v>986</v>
      </c>
      <c r="J1640" t="s">
        <v>987</v>
      </c>
      <c r="K1640" t="s">
        <v>988</v>
      </c>
      <c r="L1640">
        <v>1368</v>
      </c>
      <c r="N1640">
        <v>1011</v>
      </c>
      <c r="O1640" t="s">
        <v>978</v>
      </c>
      <c r="P1640" t="s">
        <v>978</v>
      </c>
      <c r="Q1640">
        <v>1</v>
      </c>
      <c r="W1640">
        <v>0</v>
      </c>
      <c r="X1640">
        <v>-72110300</v>
      </c>
      <c r="Y1640">
        <f t="shared" si="765"/>
        <v>2.2999999999999998</v>
      </c>
      <c r="AA1640">
        <v>0</v>
      </c>
      <c r="AB1640">
        <v>290.81</v>
      </c>
      <c r="AC1640">
        <v>269.48</v>
      </c>
      <c r="AD1640">
        <v>0</v>
      </c>
      <c r="AE1640">
        <v>0</v>
      </c>
      <c r="AF1640">
        <v>31.27</v>
      </c>
      <c r="AG1640">
        <v>13.61</v>
      </c>
      <c r="AH1640">
        <v>0</v>
      </c>
      <c r="AI1640">
        <v>1</v>
      </c>
      <c r="AJ1640">
        <v>9.3000000000000007</v>
      </c>
      <c r="AK1640">
        <v>19.8</v>
      </c>
      <c r="AL1640">
        <v>1</v>
      </c>
      <c r="AM1640">
        <v>5</v>
      </c>
      <c r="AN1640">
        <v>0</v>
      </c>
      <c r="AO1640">
        <v>1</v>
      </c>
      <c r="AP1640">
        <v>0</v>
      </c>
      <c r="AQ1640">
        <v>0</v>
      </c>
      <c r="AR1640">
        <v>0</v>
      </c>
      <c r="AS1640" t="s">
        <v>3</v>
      </c>
      <c r="AT1640">
        <v>2.2999999999999998</v>
      </c>
      <c r="AU1640" t="s">
        <v>3</v>
      </c>
      <c r="AV1640">
        <v>0</v>
      </c>
      <c r="AW1640">
        <v>2</v>
      </c>
      <c r="AX1640">
        <v>69736221</v>
      </c>
      <c r="AY1640">
        <v>1</v>
      </c>
      <c r="AZ1640">
        <v>0</v>
      </c>
      <c r="BA1640">
        <v>1685</v>
      </c>
      <c r="BB1640">
        <v>0</v>
      </c>
      <c r="BC1640">
        <v>0</v>
      </c>
      <c r="BD1640">
        <v>0</v>
      </c>
      <c r="BE1640">
        <v>0</v>
      </c>
      <c r="BF1640">
        <v>0</v>
      </c>
      <c r="BG1640">
        <v>0</v>
      </c>
      <c r="BH1640">
        <v>0</v>
      </c>
      <c r="BI1640">
        <v>0</v>
      </c>
      <c r="BJ1640">
        <v>0</v>
      </c>
      <c r="BK1640">
        <v>0</v>
      </c>
      <c r="BL1640">
        <v>0</v>
      </c>
      <c r="BM1640">
        <v>0</v>
      </c>
      <c r="BN1640">
        <v>0</v>
      </c>
      <c r="BO1640">
        <v>0</v>
      </c>
      <c r="BP1640">
        <v>0</v>
      </c>
      <c r="BQ1640">
        <v>0</v>
      </c>
      <c r="BR1640">
        <v>0</v>
      </c>
      <c r="BS1640">
        <v>0</v>
      </c>
      <c r="BT1640">
        <v>0</v>
      </c>
      <c r="BU1640">
        <v>0</v>
      </c>
      <c r="BV1640">
        <v>0</v>
      </c>
      <c r="BW1640">
        <v>0</v>
      </c>
      <c r="CV1640">
        <v>0</v>
      </c>
      <c r="CW1640">
        <f>ROUND(Y1640*Source!I1867*DO1640,9)</f>
        <v>0</v>
      </c>
      <c r="CX1640">
        <f>ROUND(Y1640*Source!I1867,9)</f>
        <v>0</v>
      </c>
      <c r="CY1640">
        <f>AB1640</f>
        <v>290.81</v>
      </c>
      <c r="CZ1640">
        <f>AF1640</f>
        <v>31.27</v>
      </c>
      <c r="DA1640">
        <f>AJ1640</f>
        <v>9.3000000000000007</v>
      </c>
      <c r="DB1640">
        <f t="shared" si="766"/>
        <v>71.92</v>
      </c>
      <c r="DC1640">
        <f t="shared" si="767"/>
        <v>31.3</v>
      </c>
      <c r="DD1640" t="s">
        <v>3</v>
      </c>
      <c r="DE1640" t="s">
        <v>3</v>
      </c>
      <c r="DF1640">
        <f t="shared" si="768"/>
        <v>0</v>
      </c>
      <c r="DG1640">
        <f>ROUND(ROUND(AF1640*AJ1640,0)*CX1640,0)</f>
        <v>0</v>
      </c>
      <c r="DH1640">
        <f>ROUND(ROUND(AG1640*AK1640,0)*CX1640,0)</f>
        <v>0</v>
      </c>
      <c r="DI1640">
        <f t="shared" si="773"/>
        <v>0</v>
      </c>
      <c r="DJ1640">
        <f>DG1640</f>
        <v>0</v>
      </c>
      <c r="DK1640">
        <v>0</v>
      </c>
      <c r="DL1640" t="s">
        <v>3</v>
      </c>
      <c r="DM1640">
        <v>0</v>
      </c>
      <c r="DN1640" t="s">
        <v>3</v>
      </c>
      <c r="DO1640">
        <v>0</v>
      </c>
    </row>
    <row r="1641" spans="1:119" x14ac:dyDescent="0.2">
      <c r="A1641">
        <f>ROW(Source!A1867)</f>
        <v>1867</v>
      </c>
      <c r="B1641">
        <v>69726884</v>
      </c>
      <c r="C1641">
        <v>69736205</v>
      </c>
      <c r="D1641">
        <v>27440032</v>
      </c>
      <c r="E1641">
        <v>1</v>
      </c>
      <c r="F1641">
        <v>1</v>
      </c>
      <c r="G1641">
        <v>1</v>
      </c>
      <c r="H1641">
        <v>2</v>
      </c>
      <c r="I1641" t="s">
        <v>989</v>
      </c>
      <c r="J1641" t="s">
        <v>990</v>
      </c>
      <c r="K1641" t="s">
        <v>991</v>
      </c>
      <c r="L1641">
        <v>1368</v>
      </c>
      <c r="N1641">
        <v>1011</v>
      </c>
      <c r="O1641" t="s">
        <v>978</v>
      </c>
      <c r="P1641" t="s">
        <v>978</v>
      </c>
      <c r="Q1641">
        <v>1</v>
      </c>
      <c r="W1641">
        <v>0</v>
      </c>
      <c r="X1641">
        <v>864476657</v>
      </c>
      <c r="Y1641">
        <f t="shared" si="765"/>
        <v>1.56</v>
      </c>
      <c r="AA1641">
        <v>0</v>
      </c>
      <c r="AB1641">
        <v>115.6</v>
      </c>
      <c r="AC1641">
        <v>200.77</v>
      </c>
      <c r="AD1641">
        <v>0</v>
      </c>
      <c r="AE1641">
        <v>0</v>
      </c>
      <c r="AF1641">
        <v>12.43</v>
      </c>
      <c r="AG1641">
        <v>10.14</v>
      </c>
      <c r="AH1641">
        <v>0</v>
      </c>
      <c r="AI1641">
        <v>1</v>
      </c>
      <c r="AJ1641">
        <v>9.3000000000000007</v>
      </c>
      <c r="AK1641">
        <v>19.8</v>
      </c>
      <c r="AL1641">
        <v>1</v>
      </c>
      <c r="AM1641">
        <v>5</v>
      </c>
      <c r="AN1641">
        <v>0</v>
      </c>
      <c r="AO1641">
        <v>1</v>
      </c>
      <c r="AP1641">
        <v>0</v>
      </c>
      <c r="AQ1641">
        <v>0</v>
      </c>
      <c r="AR1641">
        <v>0</v>
      </c>
      <c r="AS1641" t="s">
        <v>3</v>
      </c>
      <c r="AT1641">
        <v>1.56</v>
      </c>
      <c r="AU1641" t="s">
        <v>3</v>
      </c>
      <c r="AV1641">
        <v>0</v>
      </c>
      <c r="AW1641">
        <v>2</v>
      </c>
      <c r="AX1641">
        <v>69736222</v>
      </c>
      <c r="AY1641">
        <v>1</v>
      </c>
      <c r="AZ1641">
        <v>0</v>
      </c>
      <c r="BA1641">
        <v>1686</v>
      </c>
      <c r="BB1641">
        <v>0</v>
      </c>
      <c r="BC1641">
        <v>0</v>
      </c>
      <c r="BD1641">
        <v>0</v>
      </c>
      <c r="BE1641">
        <v>0</v>
      </c>
      <c r="BF1641">
        <v>0</v>
      </c>
      <c r="BG1641">
        <v>0</v>
      </c>
      <c r="BH1641">
        <v>0</v>
      </c>
      <c r="BI1641">
        <v>0</v>
      </c>
      <c r="BJ1641">
        <v>0</v>
      </c>
      <c r="BK1641">
        <v>0</v>
      </c>
      <c r="BL1641">
        <v>0</v>
      </c>
      <c r="BM1641">
        <v>0</v>
      </c>
      <c r="BN1641">
        <v>0</v>
      </c>
      <c r="BO1641">
        <v>0</v>
      </c>
      <c r="BP1641">
        <v>0</v>
      </c>
      <c r="BQ1641">
        <v>0</v>
      </c>
      <c r="BR1641">
        <v>0</v>
      </c>
      <c r="BS1641">
        <v>0</v>
      </c>
      <c r="BT1641">
        <v>0</v>
      </c>
      <c r="BU1641">
        <v>0</v>
      </c>
      <c r="BV1641">
        <v>0</v>
      </c>
      <c r="BW1641">
        <v>0</v>
      </c>
      <c r="CV1641">
        <v>0</v>
      </c>
      <c r="CW1641">
        <f>ROUND(Y1641*Source!I1867*DO1641,9)</f>
        <v>0</v>
      </c>
      <c r="CX1641">
        <f>ROUND(Y1641*Source!I1867,9)</f>
        <v>0</v>
      </c>
      <c r="CY1641">
        <f>AB1641</f>
        <v>115.6</v>
      </c>
      <c r="CZ1641">
        <f>AF1641</f>
        <v>12.43</v>
      </c>
      <c r="DA1641">
        <f>AJ1641</f>
        <v>9.3000000000000007</v>
      </c>
      <c r="DB1641">
        <f t="shared" si="766"/>
        <v>19.39</v>
      </c>
      <c r="DC1641">
        <f t="shared" si="767"/>
        <v>15.82</v>
      </c>
      <c r="DD1641" t="s">
        <v>3</v>
      </c>
      <c r="DE1641" t="s">
        <v>3</v>
      </c>
      <c r="DF1641">
        <f t="shared" si="768"/>
        <v>0</v>
      </c>
      <c r="DG1641">
        <f>ROUND(ROUND(AF1641*AJ1641,0)*CX1641,0)</f>
        <v>0</v>
      </c>
      <c r="DH1641">
        <f>ROUND(ROUND(AG1641*AK1641,0)*CX1641,0)</f>
        <v>0</v>
      </c>
      <c r="DI1641">
        <f t="shared" si="773"/>
        <v>0</v>
      </c>
      <c r="DJ1641">
        <f>DG1641</f>
        <v>0</v>
      </c>
      <c r="DK1641">
        <v>0</v>
      </c>
      <c r="DL1641" t="s">
        <v>3</v>
      </c>
      <c r="DM1641">
        <v>0</v>
      </c>
      <c r="DN1641" t="s">
        <v>3</v>
      </c>
      <c r="DO1641">
        <v>0</v>
      </c>
    </row>
    <row r="1642" spans="1:119" x14ac:dyDescent="0.2">
      <c r="A1642">
        <f>ROW(Source!A1867)</f>
        <v>1867</v>
      </c>
      <c r="B1642">
        <v>69726884</v>
      </c>
      <c r="C1642">
        <v>69736205</v>
      </c>
      <c r="D1642">
        <v>27441327</v>
      </c>
      <c r="E1642">
        <v>1</v>
      </c>
      <c r="F1642">
        <v>1</v>
      </c>
      <c r="G1642">
        <v>1</v>
      </c>
      <c r="H1642">
        <v>2</v>
      </c>
      <c r="I1642" t="s">
        <v>975</v>
      </c>
      <c r="J1642" t="s">
        <v>976</v>
      </c>
      <c r="K1642" t="s">
        <v>977</v>
      </c>
      <c r="L1642">
        <v>1368</v>
      </c>
      <c r="N1642">
        <v>1011</v>
      </c>
      <c r="O1642" t="s">
        <v>978</v>
      </c>
      <c r="P1642" t="s">
        <v>978</v>
      </c>
      <c r="Q1642">
        <v>1</v>
      </c>
      <c r="W1642">
        <v>0</v>
      </c>
      <c r="X1642">
        <v>-1583389094</v>
      </c>
      <c r="Y1642">
        <f t="shared" si="765"/>
        <v>0.28000000000000003</v>
      </c>
      <c r="AA1642">
        <v>0</v>
      </c>
      <c r="AB1642">
        <v>868.34</v>
      </c>
      <c r="AC1642">
        <v>231.46</v>
      </c>
      <c r="AD1642">
        <v>0</v>
      </c>
      <c r="AE1642">
        <v>0</v>
      </c>
      <c r="AF1642">
        <v>93.37</v>
      </c>
      <c r="AG1642">
        <v>11.69</v>
      </c>
      <c r="AH1642">
        <v>0</v>
      </c>
      <c r="AI1642">
        <v>1</v>
      </c>
      <c r="AJ1642">
        <v>9.3000000000000007</v>
      </c>
      <c r="AK1642">
        <v>19.8</v>
      </c>
      <c r="AL1642">
        <v>1</v>
      </c>
      <c r="AM1642">
        <v>5</v>
      </c>
      <c r="AN1642">
        <v>0</v>
      </c>
      <c r="AO1642">
        <v>1</v>
      </c>
      <c r="AP1642">
        <v>0</v>
      </c>
      <c r="AQ1642">
        <v>0</v>
      </c>
      <c r="AR1642">
        <v>0</v>
      </c>
      <c r="AS1642" t="s">
        <v>3</v>
      </c>
      <c r="AT1642">
        <v>0.28000000000000003</v>
      </c>
      <c r="AU1642" t="s">
        <v>3</v>
      </c>
      <c r="AV1642">
        <v>0</v>
      </c>
      <c r="AW1642">
        <v>2</v>
      </c>
      <c r="AX1642">
        <v>69736223</v>
      </c>
      <c r="AY1642">
        <v>1</v>
      </c>
      <c r="AZ1642">
        <v>0</v>
      </c>
      <c r="BA1642">
        <v>1687</v>
      </c>
      <c r="BB1642">
        <v>0</v>
      </c>
      <c r="BC1642">
        <v>0</v>
      </c>
      <c r="BD1642">
        <v>0</v>
      </c>
      <c r="BE1642">
        <v>0</v>
      </c>
      <c r="BF1642">
        <v>0</v>
      </c>
      <c r="BG1642">
        <v>0</v>
      </c>
      <c r="BH1642">
        <v>0</v>
      </c>
      <c r="BI1642">
        <v>0</v>
      </c>
      <c r="BJ1642">
        <v>0</v>
      </c>
      <c r="BK1642">
        <v>0</v>
      </c>
      <c r="BL1642">
        <v>0</v>
      </c>
      <c r="BM1642">
        <v>0</v>
      </c>
      <c r="BN1642">
        <v>0</v>
      </c>
      <c r="BO1642">
        <v>0</v>
      </c>
      <c r="BP1642">
        <v>0</v>
      </c>
      <c r="BQ1642">
        <v>0</v>
      </c>
      <c r="BR1642">
        <v>0</v>
      </c>
      <c r="BS1642">
        <v>0</v>
      </c>
      <c r="BT1642">
        <v>0</v>
      </c>
      <c r="BU1642">
        <v>0</v>
      </c>
      <c r="BV1642">
        <v>0</v>
      </c>
      <c r="BW1642">
        <v>0</v>
      </c>
      <c r="CV1642">
        <v>0</v>
      </c>
      <c r="CW1642">
        <f>ROUND(Y1642*Source!I1867*DO1642,9)</f>
        <v>0</v>
      </c>
      <c r="CX1642">
        <f>ROUND(Y1642*Source!I1867,9)</f>
        <v>0</v>
      </c>
      <c r="CY1642">
        <f>AB1642</f>
        <v>868.34</v>
      </c>
      <c r="CZ1642">
        <f>AF1642</f>
        <v>93.37</v>
      </c>
      <c r="DA1642">
        <f>AJ1642</f>
        <v>9.3000000000000007</v>
      </c>
      <c r="DB1642">
        <f t="shared" si="766"/>
        <v>26.14</v>
      </c>
      <c r="DC1642">
        <f t="shared" si="767"/>
        <v>3.27</v>
      </c>
      <c r="DD1642" t="s">
        <v>3</v>
      </c>
      <c r="DE1642" t="s">
        <v>3</v>
      </c>
      <c r="DF1642">
        <f t="shared" si="768"/>
        <v>0</v>
      </c>
      <c r="DG1642">
        <f>ROUND(ROUND(AF1642*AJ1642,0)*CX1642,0)</f>
        <v>0</v>
      </c>
      <c r="DH1642">
        <f>ROUND(ROUND(AG1642*AK1642,0)*CX1642,0)</f>
        <v>0</v>
      </c>
      <c r="DI1642">
        <f t="shared" si="773"/>
        <v>0</v>
      </c>
      <c r="DJ1642">
        <f>DG1642</f>
        <v>0</v>
      </c>
      <c r="DK1642">
        <v>0</v>
      </c>
      <c r="DL1642" t="s">
        <v>3</v>
      </c>
      <c r="DM1642">
        <v>0</v>
      </c>
      <c r="DN1642" t="s">
        <v>3</v>
      </c>
      <c r="DO1642">
        <v>0</v>
      </c>
    </row>
    <row r="1643" spans="1:119" x14ac:dyDescent="0.2">
      <c r="A1643">
        <f>ROW(Source!A1867)</f>
        <v>1867</v>
      </c>
      <c r="B1643">
        <v>69726884</v>
      </c>
      <c r="C1643">
        <v>69736205</v>
      </c>
      <c r="D1643">
        <v>27373906</v>
      </c>
      <c r="E1643">
        <v>1</v>
      </c>
      <c r="F1643">
        <v>1</v>
      </c>
      <c r="G1643">
        <v>1</v>
      </c>
      <c r="H1643">
        <v>3</v>
      </c>
      <c r="I1643" t="s">
        <v>54</v>
      </c>
      <c r="J1643" t="s">
        <v>57</v>
      </c>
      <c r="K1643" t="s">
        <v>55</v>
      </c>
      <c r="L1643">
        <v>1327</v>
      </c>
      <c r="N1643">
        <v>1005</v>
      </c>
      <c r="O1643" t="s">
        <v>56</v>
      </c>
      <c r="P1643" t="s">
        <v>56</v>
      </c>
      <c r="Q1643">
        <v>1</v>
      </c>
      <c r="W1643">
        <v>0</v>
      </c>
      <c r="X1643">
        <v>-1566646677</v>
      </c>
      <c r="Y1643">
        <f t="shared" si="765"/>
        <v>102</v>
      </c>
      <c r="AA1643">
        <v>965</v>
      </c>
      <c r="AB1643">
        <v>0</v>
      </c>
      <c r="AC1643">
        <v>0</v>
      </c>
      <c r="AD1643">
        <v>0</v>
      </c>
      <c r="AE1643">
        <v>133.46</v>
      </c>
      <c r="AF1643">
        <v>0</v>
      </c>
      <c r="AG1643">
        <v>0</v>
      </c>
      <c r="AH1643">
        <v>0</v>
      </c>
      <c r="AI1643">
        <v>7.56</v>
      </c>
      <c r="AJ1643">
        <v>1</v>
      </c>
      <c r="AK1643">
        <v>1</v>
      </c>
      <c r="AL1643">
        <v>1</v>
      </c>
      <c r="AM1643">
        <v>5</v>
      </c>
      <c r="AN1643">
        <v>0</v>
      </c>
      <c r="AO1643">
        <v>0</v>
      </c>
      <c r="AP1643">
        <v>1</v>
      </c>
      <c r="AQ1643">
        <v>0</v>
      </c>
      <c r="AR1643">
        <v>0</v>
      </c>
      <c r="AS1643" t="s">
        <v>3</v>
      </c>
      <c r="AT1643">
        <v>102</v>
      </c>
      <c r="AU1643" t="s">
        <v>3</v>
      </c>
      <c r="AV1643">
        <v>0</v>
      </c>
      <c r="AW1643">
        <v>2</v>
      </c>
      <c r="AX1643">
        <v>69736224</v>
      </c>
      <c r="AY1643">
        <v>1</v>
      </c>
      <c r="AZ1643">
        <v>16384</v>
      </c>
      <c r="BA1643">
        <v>1688</v>
      </c>
      <c r="BB1643">
        <v>3</v>
      </c>
      <c r="BC1643">
        <v>0</v>
      </c>
      <c r="BD1643">
        <v>0</v>
      </c>
      <c r="BE1643">
        <v>0</v>
      </c>
      <c r="BF1643">
        <v>0</v>
      </c>
      <c r="BG1643">
        <v>0</v>
      </c>
      <c r="BH1643">
        <v>0</v>
      </c>
      <c r="BI1643">
        <v>0</v>
      </c>
      <c r="BJ1643">
        <v>0</v>
      </c>
      <c r="BK1643">
        <v>0</v>
      </c>
      <c r="BL1643">
        <v>0</v>
      </c>
      <c r="BM1643">
        <v>0</v>
      </c>
      <c r="BN1643">
        <v>0</v>
      </c>
      <c r="BO1643">
        <v>0</v>
      </c>
      <c r="BP1643">
        <v>0</v>
      </c>
      <c r="BQ1643">
        <v>0</v>
      </c>
      <c r="BR1643">
        <v>0</v>
      </c>
      <c r="BS1643">
        <v>0</v>
      </c>
      <c r="BT1643">
        <v>0</v>
      </c>
      <c r="BU1643">
        <v>0</v>
      </c>
      <c r="BV1643">
        <v>0</v>
      </c>
      <c r="BW1643">
        <v>0</v>
      </c>
      <c r="CV1643">
        <v>0</v>
      </c>
      <c r="CW1643">
        <v>0</v>
      </c>
      <c r="CX1643">
        <f>ROUND(Y1643*Source!I1867,9)</f>
        <v>0</v>
      </c>
      <c r="CY1643">
        <f t="shared" ref="CY1643:CY1648" si="774">AA1643</f>
        <v>965</v>
      </c>
      <c r="CZ1643">
        <f t="shared" ref="CZ1643:CZ1648" si="775">AE1643</f>
        <v>133.46</v>
      </c>
      <c r="DA1643">
        <f t="shared" ref="DA1643:DA1648" si="776">AI1643</f>
        <v>7.56</v>
      </c>
      <c r="DB1643">
        <f t="shared" si="766"/>
        <v>13612.92</v>
      </c>
      <c r="DC1643">
        <f t="shared" si="767"/>
        <v>0</v>
      </c>
      <c r="DD1643" t="s">
        <v>3</v>
      </c>
      <c r="DE1643" t="s">
        <v>3</v>
      </c>
      <c r="DF1643">
        <f t="shared" ref="DF1643:DF1648" si="777">ROUND(ROUND(AE1643*AI1643,0)*CX1643,0)</f>
        <v>0</v>
      </c>
      <c r="DG1643">
        <f t="shared" ref="DG1643:DG1653" si="778">ROUND(ROUND(AF1643,0)*CX1643,0)</f>
        <v>0</v>
      </c>
      <c r="DH1643">
        <f t="shared" ref="DH1643:DH1653" si="779">ROUND(ROUND(AG1643,0)*CX1643,0)</f>
        <v>0</v>
      </c>
      <c r="DI1643">
        <f t="shared" si="773"/>
        <v>0</v>
      </c>
      <c r="DJ1643">
        <f t="shared" ref="DJ1643:DJ1648" si="780">DF1643</f>
        <v>0</v>
      </c>
      <c r="DK1643">
        <v>0</v>
      </c>
      <c r="DL1643" t="s">
        <v>3</v>
      </c>
      <c r="DM1643">
        <v>0</v>
      </c>
      <c r="DN1643" t="s">
        <v>3</v>
      </c>
      <c r="DO1643">
        <v>0</v>
      </c>
    </row>
    <row r="1644" spans="1:119" x14ac:dyDescent="0.2">
      <c r="A1644">
        <f>ROW(Source!A1867)</f>
        <v>1867</v>
      </c>
      <c r="B1644">
        <v>69726884</v>
      </c>
      <c r="C1644">
        <v>69736205</v>
      </c>
      <c r="D1644">
        <v>27371543</v>
      </c>
      <c r="E1644">
        <v>1</v>
      </c>
      <c r="F1644">
        <v>1</v>
      </c>
      <c r="G1644">
        <v>1</v>
      </c>
      <c r="H1644">
        <v>3</v>
      </c>
      <c r="I1644" t="s">
        <v>66</v>
      </c>
      <c r="J1644" t="s">
        <v>69</v>
      </c>
      <c r="K1644" t="s">
        <v>67</v>
      </c>
      <c r="L1644">
        <v>1346</v>
      </c>
      <c r="N1644">
        <v>1009</v>
      </c>
      <c r="O1644" t="s">
        <v>68</v>
      </c>
      <c r="P1644" t="s">
        <v>68</v>
      </c>
      <c r="Q1644">
        <v>1</v>
      </c>
      <c r="W1644">
        <v>0</v>
      </c>
      <c r="X1644">
        <v>-386994921</v>
      </c>
      <c r="Y1644">
        <f t="shared" si="765"/>
        <v>0.5</v>
      </c>
      <c r="AA1644">
        <v>31</v>
      </c>
      <c r="AB1644">
        <v>0</v>
      </c>
      <c r="AC1644">
        <v>0</v>
      </c>
      <c r="AD1644">
        <v>0</v>
      </c>
      <c r="AE1644">
        <v>4.2799999999999994</v>
      </c>
      <c r="AF1644">
        <v>0</v>
      </c>
      <c r="AG1644">
        <v>0</v>
      </c>
      <c r="AH1644">
        <v>0</v>
      </c>
      <c r="AI1644">
        <v>7.56</v>
      </c>
      <c r="AJ1644">
        <v>1</v>
      </c>
      <c r="AK1644">
        <v>1</v>
      </c>
      <c r="AL1644">
        <v>1</v>
      </c>
      <c r="AM1644">
        <v>5</v>
      </c>
      <c r="AN1644">
        <v>0</v>
      </c>
      <c r="AO1644">
        <v>0</v>
      </c>
      <c r="AP1644">
        <v>1</v>
      </c>
      <c r="AQ1644">
        <v>0</v>
      </c>
      <c r="AR1644">
        <v>0</v>
      </c>
      <c r="AS1644" t="s">
        <v>3</v>
      </c>
      <c r="AT1644">
        <v>0.5</v>
      </c>
      <c r="AU1644" t="s">
        <v>3</v>
      </c>
      <c r="AV1644">
        <v>0</v>
      </c>
      <c r="AW1644">
        <v>2</v>
      </c>
      <c r="AX1644">
        <v>69736225</v>
      </c>
      <c r="AY1644">
        <v>1</v>
      </c>
      <c r="AZ1644">
        <v>16384</v>
      </c>
      <c r="BA1644">
        <v>1689</v>
      </c>
      <c r="BB1644">
        <v>3</v>
      </c>
      <c r="BC1644">
        <v>0</v>
      </c>
      <c r="BD1644">
        <v>0</v>
      </c>
      <c r="BE1644">
        <v>0</v>
      </c>
      <c r="BF1644">
        <v>0</v>
      </c>
      <c r="BG1644">
        <v>0</v>
      </c>
      <c r="BH1644">
        <v>0</v>
      </c>
      <c r="BI1644">
        <v>0</v>
      </c>
      <c r="BJ1644">
        <v>0</v>
      </c>
      <c r="BK1644">
        <v>0</v>
      </c>
      <c r="BL1644">
        <v>0</v>
      </c>
      <c r="BM1644">
        <v>0</v>
      </c>
      <c r="BN1644">
        <v>0</v>
      </c>
      <c r="BO1644">
        <v>0</v>
      </c>
      <c r="BP1644">
        <v>0</v>
      </c>
      <c r="BQ1644">
        <v>0</v>
      </c>
      <c r="BR1644">
        <v>0</v>
      </c>
      <c r="BS1644">
        <v>0</v>
      </c>
      <c r="BT1644">
        <v>0</v>
      </c>
      <c r="BU1644">
        <v>0</v>
      </c>
      <c r="BV1644">
        <v>0</v>
      </c>
      <c r="BW1644">
        <v>0</v>
      </c>
      <c r="CV1644">
        <v>0</v>
      </c>
      <c r="CW1644">
        <v>0</v>
      </c>
      <c r="CX1644">
        <f>ROUND(Y1644*Source!I1867,9)</f>
        <v>0</v>
      </c>
      <c r="CY1644">
        <f t="shared" si="774"/>
        <v>31</v>
      </c>
      <c r="CZ1644">
        <f t="shared" si="775"/>
        <v>4.2799999999999994</v>
      </c>
      <c r="DA1644">
        <f t="shared" si="776"/>
        <v>7.56</v>
      </c>
      <c r="DB1644">
        <f t="shared" si="766"/>
        <v>2.14</v>
      </c>
      <c r="DC1644">
        <f t="shared" si="767"/>
        <v>0</v>
      </c>
      <c r="DD1644" t="s">
        <v>3</v>
      </c>
      <c r="DE1644" t="s">
        <v>3</v>
      </c>
      <c r="DF1644">
        <f t="shared" si="777"/>
        <v>0</v>
      </c>
      <c r="DG1644">
        <f t="shared" si="778"/>
        <v>0</v>
      </c>
      <c r="DH1644">
        <f t="shared" si="779"/>
        <v>0</v>
      </c>
      <c r="DI1644">
        <f t="shared" si="773"/>
        <v>0</v>
      </c>
      <c r="DJ1644">
        <f t="shared" si="780"/>
        <v>0</v>
      </c>
      <c r="DK1644">
        <v>0</v>
      </c>
      <c r="DL1644" t="s">
        <v>3</v>
      </c>
      <c r="DM1644">
        <v>0</v>
      </c>
      <c r="DN1644" t="s">
        <v>3</v>
      </c>
      <c r="DO1644">
        <v>0</v>
      </c>
    </row>
    <row r="1645" spans="1:119" x14ac:dyDescent="0.2">
      <c r="A1645">
        <f>ROW(Source!A1867)</f>
        <v>1867</v>
      </c>
      <c r="B1645">
        <v>69726884</v>
      </c>
      <c r="C1645">
        <v>69736205</v>
      </c>
      <c r="D1645">
        <v>27373400</v>
      </c>
      <c r="E1645">
        <v>1</v>
      </c>
      <c r="F1645">
        <v>1</v>
      </c>
      <c r="G1645">
        <v>1</v>
      </c>
      <c r="H1645">
        <v>3</v>
      </c>
      <c r="I1645" t="s">
        <v>72</v>
      </c>
      <c r="J1645" t="s">
        <v>74</v>
      </c>
      <c r="K1645" t="s">
        <v>73</v>
      </c>
      <c r="L1645">
        <v>1346</v>
      </c>
      <c r="N1645">
        <v>1009</v>
      </c>
      <c r="O1645" t="s">
        <v>68</v>
      </c>
      <c r="P1645" t="s">
        <v>68</v>
      </c>
      <c r="Q1645">
        <v>1</v>
      </c>
      <c r="W1645">
        <v>0</v>
      </c>
      <c r="X1645">
        <v>-2018777761</v>
      </c>
      <c r="Y1645">
        <f t="shared" si="765"/>
        <v>450</v>
      </c>
      <c r="AA1645">
        <v>7.63</v>
      </c>
      <c r="AB1645">
        <v>0</v>
      </c>
      <c r="AC1645">
        <v>0</v>
      </c>
      <c r="AD1645">
        <v>0</v>
      </c>
      <c r="AE1645">
        <v>1.06</v>
      </c>
      <c r="AF1645">
        <v>0</v>
      </c>
      <c r="AG1645">
        <v>0</v>
      </c>
      <c r="AH1645">
        <v>0</v>
      </c>
      <c r="AI1645">
        <v>7.56</v>
      </c>
      <c r="AJ1645">
        <v>1</v>
      </c>
      <c r="AK1645">
        <v>1</v>
      </c>
      <c r="AL1645">
        <v>1</v>
      </c>
      <c r="AM1645">
        <v>5</v>
      </c>
      <c r="AN1645">
        <v>0</v>
      </c>
      <c r="AO1645">
        <v>0</v>
      </c>
      <c r="AP1645">
        <v>1</v>
      </c>
      <c r="AQ1645">
        <v>0</v>
      </c>
      <c r="AR1645">
        <v>0</v>
      </c>
      <c r="AS1645" t="s">
        <v>3</v>
      </c>
      <c r="AT1645">
        <v>450</v>
      </c>
      <c r="AU1645" t="s">
        <v>3</v>
      </c>
      <c r="AV1645">
        <v>0</v>
      </c>
      <c r="AW1645">
        <v>2</v>
      </c>
      <c r="AX1645">
        <v>69736226</v>
      </c>
      <c r="AY1645">
        <v>1</v>
      </c>
      <c r="AZ1645">
        <v>16384</v>
      </c>
      <c r="BA1645">
        <v>1690</v>
      </c>
      <c r="BB1645">
        <v>3</v>
      </c>
      <c r="BC1645">
        <v>0</v>
      </c>
      <c r="BD1645">
        <v>0</v>
      </c>
      <c r="BE1645">
        <v>0</v>
      </c>
      <c r="BF1645">
        <v>0</v>
      </c>
      <c r="BG1645">
        <v>0</v>
      </c>
      <c r="BH1645">
        <v>0</v>
      </c>
      <c r="BI1645">
        <v>0</v>
      </c>
      <c r="BJ1645">
        <v>0</v>
      </c>
      <c r="BK1645">
        <v>0</v>
      </c>
      <c r="BL1645">
        <v>0</v>
      </c>
      <c r="BM1645">
        <v>0</v>
      </c>
      <c r="BN1645">
        <v>0</v>
      </c>
      <c r="BO1645">
        <v>0</v>
      </c>
      <c r="BP1645">
        <v>0</v>
      </c>
      <c r="BQ1645">
        <v>0</v>
      </c>
      <c r="BR1645">
        <v>0</v>
      </c>
      <c r="BS1645">
        <v>0</v>
      </c>
      <c r="BT1645">
        <v>0</v>
      </c>
      <c r="BU1645">
        <v>0</v>
      </c>
      <c r="BV1645">
        <v>0</v>
      </c>
      <c r="BW1645">
        <v>0</v>
      </c>
      <c r="CV1645">
        <v>0</v>
      </c>
      <c r="CW1645">
        <v>0</v>
      </c>
      <c r="CX1645">
        <f>ROUND(Y1645*Source!I1867,9)</f>
        <v>0</v>
      </c>
      <c r="CY1645">
        <f t="shared" si="774"/>
        <v>7.63</v>
      </c>
      <c r="CZ1645">
        <f t="shared" si="775"/>
        <v>1.06</v>
      </c>
      <c r="DA1645">
        <f t="shared" si="776"/>
        <v>7.56</v>
      </c>
      <c r="DB1645">
        <f t="shared" si="766"/>
        <v>477</v>
      </c>
      <c r="DC1645">
        <f t="shared" si="767"/>
        <v>0</v>
      </c>
      <c r="DD1645" t="s">
        <v>3</v>
      </c>
      <c r="DE1645" t="s">
        <v>3</v>
      </c>
      <c r="DF1645">
        <f t="shared" si="777"/>
        <v>0</v>
      </c>
      <c r="DG1645">
        <f t="shared" si="778"/>
        <v>0</v>
      </c>
      <c r="DH1645">
        <f t="shared" si="779"/>
        <v>0</v>
      </c>
      <c r="DI1645">
        <f t="shared" si="773"/>
        <v>0</v>
      </c>
      <c r="DJ1645">
        <f t="shared" si="780"/>
        <v>0</v>
      </c>
      <c r="DK1645">
        <v>0</v>
      </c>
      <c r="DL1645" t="s">
        <v>3</v>
      </c>
      <c r="DM1645">
        <v>0</v>
      </c>
      <c r="DN1645" t="s">
        <v>3</v>
      </c>
      <c r="DO1645">
        <v>0</v>
      </c>
    </row>
    <row r="1646" spans="1:119" x14ac:dyDescent="0.2">
      <c r="A1646">
        <f>ROW(Source!A1867)</f>
        <v>1867</v>
      </c>
      <c r="B1646">
        <v>69726884</v>
      </c>
      <c r="C1646">
        <v>69736205</v>
      </c>
      <c r="D1646">
        <v>27371596</v>
      </c>
      <c r="E1646">
        <v>1</v>
      </c>
      <c r="F1646">
        <v>1</v>
      </c>
      <c r="G1646">
        <v>1</v>
      </c>
      <c r="H1646">
        <v>3</v>
      </c>
      <c r="I1646" t="s">
        <v>76</v>
      </c>
      <c r="J1646" t="s">
        <v>79</v>
      </c>
      <c r="K1646" t="s">
        <v>77</v>
      </c>
      <c r="L1646">
        <v>1348</v>
      </c>
      <c r="N1646">
        <v>1009</v>
      </c>
      <c r="O1646" t="s">
        <v>78</v>
      </c>
      <c r="P1646" t="s">
        <v>78</v>
      </c>
      <c r="Q1646">
        <v>1000</v>
      </c>
      <c r="W1646">
        <v>0</v>
      </c>
      <c r="X1646">
        <v>-228372036</v>
      </c>
      <c r="Y1646">
        <f t="shared" si="765"/>
        <v>0.05</v>
      </c>
      <c r="AA1646">
        <v>83330</v>
      </c>
      <c r="AB1646">
        <v>0</v>
      </c>
      <c r="AC1646">
        <v>0</v>
      </c>
      <c r="AD1646">
        <v>0</v>
      </c>
      <c r="AE1646">
        <v>11524.009999999998</v>
      </c>
      <c r="AF1646">
        <v>0</v>
      </c>
      <c r="AG1646">
        <v>0</v>
      </c>
      <c r="AH1646">
        <v>0</v>
      </c>
      <c r="AI1646">
        <v>7.56</v>
      </c>
      <c r="AJ1646">
        <v>1</v>
      </c>
      <c r="AK1646">
        <v>1</v>
      </c>
      <c r="AL1646">
        <v>1</v>
      </c>
      <c r="AM1646">
        <v>5</v>
      </c>
      <c r="AN1646">
        <v>0</v>
      </c>
      <c r="AO1646">
        <v>0</v>
      </c>
      <c r="AP1646">
        <v>1</v>
      </c>
      <c r="AQ1646">
        <v>0</v>
      </c>
      <c r="AR1646">
        <v>0</v>
      </c>
      <c r="AS1646" t="s">
        <v>3</v>
      </c>
      <c r="AT1646">
        <v>0.05</v>
      </c>
      <c r="AU1646" t="s">
        <v>3</v>
      </c>
      <c r="AV1646">
        <v>0</v>
      </c>
      <c r="AW1646">
        <v>2</v>
      </c>
      <c r="AX1646">
        <v>69736227</v>
      </c>
      <c r="AY1646">
        <v>1</v>
      </c>
      <c r="AZ1646">
        <v>16384</v>
      </c>
      <c r="BA1646">
        <v>1691</v>
      </c>
      <c r="BB1646">
        <v>3</v>
      </c>
      <c r="BC1646">
        <v>0</v>
      </c>
      <c r="BD1646">
        <v>0</v>
      </c>
      <c r="BE1646">
        <v>0</v>
      </c>
      <c r="BF1646">
        <v>0</v>
      </c>
      <c r="BG1646">
        <v>0</v>
      </c>
      <c r="BH1646">
        <v>0</v>
      </c>
      <c r="BI1646">
        <v>0</v>
      </c>
      <c r="BJ1646">
        <v>0</v>
      </c>
      <c r="BK1646">
        <v>0</v>
      </c>
      <c r="BL1646">
        <v>0</v>
      </c>
      <c r="BM1646">
        <v>0</v>
      </c>
      <c r="BN1646">
        <v>0</v>
      </c>
      <c r="BO1646">
        <v>0</v>
      </c>
      <c r="BP1646">
        <v>0</v>
      </c>
      <c r="BQ1646">
        <v>0</v>
      </c>
      <c r="BR1646">
        <v>0</v>
      </c>
      <c r="BS1646">
        <v>0</v>
      </c>
      <c r="BT1646">
        <v>0</v>
      </c>
      <c r="BU1646">
        <v>0</v>
      </c>
      <c r="BV1646">
        <v>0</v>
      </c>
      <c r="BW1646">
        <v>0</v>
      </c>
      <c r="CV1646">
        <v>0</v>
      </c>
      <c r="CW1646">
        <v>0</v>
      </c>
      <c r="CX1646">
        <f>ROUND(Y1646*Source!I1867,9)</f>
        <v>0</v>
      </c>
      <c r="CY1646">
        <f t="shared" si="774"/>
        <v>83330</v>
      </c>
      <c r="CZ1646">
        <f t="shared" si="775"/>
        <v>11524.009999999998</v>
      </c>
      <c r="DA1646">
        <f t="shared" si="776"/>
        <v>7.56</v>
      </c>
      <c r="DB1646">
        <f t="shared" si="766"/>
        <v>576.20000000000005</v>
      </c>
      <c r="DC1646">
        <f t="shared" si="767"/>
        <v>0</v>
      </c>
      <c r="DD1646" t="s">
        <v>3</v>
      </c>
      <c r="DE1646" t="s">
        <v>3</v>
      </c>
      <c r="DF1646">
        <f t="shared" si="777"/>
        <v>0</v>
      </c>
      <c r="DG1646">
        <f t="shared" si="778"/>
        <v>0</v>
      </c>
      <c r="DH1646">
        <f t="shared" si="779"/>
        <v>0</v>
      </c>
      <c r="DI1646">
        <f t="shared" si="773"/>
        <v>0</v>
      </c>
      <c r="DJ1646">
        <f t="shared" si="780"/>
        <v>0</v>
      </c>
      <c r="DK1646">
        <v>0</v>
      </c>
      <c r="DL1646" t="s">
        <v>3</v>
      </c>
      <c r="DM1646">
        <v>0</v>
      </c>
      <c r="DN1646" t="s">
        <v>3</v>
      </c>
      <c r="DO1646">
        <v>0</v>
      </c>
    </row>
    <row r="1647" spans="1:119" x14ac:dyDescent="0.2">
      <c r="A1647">
        <f>ROW(Source!A1867)</f>
        <v>1867</v>
      </c>
      <c r="B1647">
        <v>69726884</v>
      </c>
      <c r="C1647">
        <v>69736205</v>
      </c>
      <c r="D1647">
        <v>27379377</v>
      </c>
      <c r="E1647">
        <v>1</v>
      </c>
      <c r="F1647">
        <v>1</v>
      </c>
      <c r="G1647">
        <v>1</v>
      </c>
      <c r="H1647">
        <v>3</v>
      </c>
      <c r="I1647" t="s">
        <v>60</v>
      </c>
      <c r="J1647" t="s">
        <v>63</v>
      </c>
      <c r="K1647" t="s">
        <v>61</v>
      </c>
      <c r="L1647">
        <v>1354</v>
      </c>
      <c r="N1647">
        <v>1010</v>
      </c>
      <c r="O1647" t="s">
        <v>62</v>
      </c>
      <c r="P1647" t="s">
        <v>62</v>
      </c>
      <c r="Q1647">
        <v>1</v>
      </c>
      <c r="W1647">
        <v>0</v>
      </c>
      <c r="X1647">
        <v>-1388122292</v>
      </c>
      <c r="Y1647">
        <f t="shared" si="765"/>
        <v>800</v>
      </c>
      <c r="AA1647">
        <v>0.14000000000000001</v>
      </c>
      <c r="AB1647">
        <v>0</v>
      </c>
      <c r="AC1647">
        <v>0</v>
      </c>
      <c r="AD1647">
        <v>0</v>
      </c>
      <c r="AE1647">
        <v>0.02</v>
      </c>
      <c r="AF1647">
        <v>0</v>
      </c>
      <c r="AG1647">
        <v>0</v>
      </c>
      <c r="AH1647">
        <v>0</v>
      </c>
      <c r="AI1647">
        <v>7.56</v>
      </c>
      <c r="AJ1647">
        <v>1</v>
      </c>
      <c r="AK1647">
        <v>1</v>
      </c>
      <c r="AL1647">
        <v>1</v>
      </c>
      <c r="AM1647">
        <v>5</v>
      </c>
      <c r="AN1647">
        <v>0</v>
      </c>
      <c r="AO1647">
        <v>0</v>
      </c>
      <c r="AP1647">
        <v>1</v>
      </c>
      <c r="AQ1647">
        <v>0</v>
      </c>
      <c r="AR1647">
        <v>0</v>
      </c>
      <c r="AS1647" t="s">
        <v>3</v>
      </c>
      <c r="AT1647">
        <v>800</v>
      </c>
      <c r="AU1647" t="s">
        <v>3</v>
      </c>
      <c r="AV1647">
        <v>0</v>
      </c>
      <c r="AW1647">
        <v>1</v>
      </c>
      <c r="AX1647">
        <v>-1</v>
      </c>
      <c r="AY1647">
        <v>0</v>
      </c>
      <c r="AZ1647">
        <v>0</v>
      </c>
      <c r="BA1647" t="s">
        <v>3</v>
      </c>
      <c r="BB1647">
        <v>0</v>
      </c>
      <c r="BC1647">
        <v>0</v>
      </c>
      <c r="BD1647">
        <v>0</v>
      </c>
      <c r="BE1647">
        <v>0</v>
      </c>
      <c r="BF1647">
        <v>0</v>
      </c>
      <c r="BG1647">
        <v>0</v>
      </c>
      <c r="BH1647">
        <v>0</v>
      </c>
      <c r="BI1647">
        <v>0</v>
      </c>
      <c r="BJ1647">
        <v>0</v>
      </c>
      <c r="BK1647">
        <v>0</v>
      </c>
      <c r="BL1647">
        <v>0</v>
      </c>
      <c r="BM1647">
        <v>0</v>
      </c>
      <c r="BN1647">
        <v>0</v>
      </c>
      <c r="BO1647">
        <v>0</v>
      </c>
      <c r="BP1647">
        <v>0</v>
      </c>
      <c r="BQ1647">
        <v>0</v>
      </c>
      <c r="BR1647">
        <v>0</v>
      </c>
      <c r="BS1647">
        <v>0</v>
      </c>
      <c r="BT1647">
        <v>0</v>
      </c>
      <c r="BU1647">
        <v>0</v>
      </c>
      <c r="BV1647">
        <v>0</v>
      </c>
      <c r="BW1647">
        <v>0</v>
      </c>
      <c r="CV1647">
        <v>0</v>
      </c>
      <c r="CW1647">
        <v>0</v>
      </c>
      <c r="CX1647">
        <f>ROUND(Y1647*Source!I1867,9)</f>
        <v>0</v>
      </c>
      <c r="CY1647">
        <f t="shared" si="774"/>
        <v>0.14000000000000001</v>
      </c>
      <c r="CZ1647">
        <f t="shared" si="775"/>
        <v>0.02</v>
      </c>
      <c r="DA1647">
        <f t="shared" si="776"/>
        <v>7.56</v>
      </c>
      <c r="DB1647">
        <f t="shared" si="766"/>
        <v>16</v>
      </c>
      <c r="DC1647">
        <f t="shared" si="767"/>
        <v>0</v>
      </c>
      <c r="DD1647" t="s">
        <v>3</v>
      </c>
      <c r="DE1647" t="s">
        <v>3</v>
      </c>
      <c r="DF1647">
        <f t="shared" si="777"/>
        <v>0</v>
      </c>
      <c r="DG1647">
        <f t="shared" si="778"/>
        <v>0</v>
      </c>
      <c r="DH1647">
        <f t="shared" si="779"/>
        <v>0</v>
      </c>
      <c r="DI1647">
        <f t="shared" si="773"/>
        <v>0</v>
      </c>
      <c r="DJ1647">
        <f t="shared" si="780"/>
        <v>0</v>
      </c>
      <c r="DK1647">
        <v>0</v>
      </c>
      <c r="DL1647" t="s">
        <v>3</v>
      </c>
      <c r="DM1647">
        <v>0</v>
      </c>
      <c r="DN1647" t="s">
        <v>3</v>
      </c>
      <c r="DO1647">
        <v>0</v>
      </c>
    </row>
    <row r="1648" spans="1:119" x14ac:dyDescent="0.2">
      <c r="A1648">
        <f>ROW(Source!A1867)</f>
        <v>1867</v>
      </c>
      <c r="B1648">
        <v>69726884</v>
      </c>
      <c r="C1648">
        <v>69736205</v>
      </c>
      <c r="D1648">
        <v>27416566</v>
      </c>
      <c r="E1648">
        <v>1</v>
      </c>
      <c r="F1648">
        <v>1</v>
      </c>
      <c r="G1648">
        <v>1</v>
      </c>
      <c r="H1648">
        <v>3</v>
      </c>
      <c r="I1648" t="s">
        <v>82</v>
      </c>
      <c r="J1648" t="s">
        <v>84</v>
      </c>
      <c r="K1648" t="s">
        <v>83</v>
      </c>
      <c r="L1648">
        <v>1339</v>
      </c>
      <c r="N1648">
        <v>1007</v>
      </c>
      <c r="O1648" t="s">
        <v>40</v>
      </c>
      <c r="P1648" t="s">
        <v>40</v>
      </c>
      <c r="Q1648">
        <v>1</v>
      </c>
      <c r="W1648">
        <v>0</v>
      </c>
      <c r="X1648">
        <v>-50505369</v>
      </c>
      <c r="Y1648">
        <f t="shared" si="765"/>
        <v>0.1</v>
      </c>
      <c r="AA1648">
        <v>14.19</v>
      </c>
      <c r="AB1648">
        <v>0</v>
      </c>
      <c r="AC1648">
        <v>0</v>
      </c>
      <c r="AD1648">
        <v>0</v>
      </c>
      <c r="AE1648">
        <v>1.97</v>
      </c>
      <c r="AF1648">
        <v>0</v>
      </c>
      <c r="AG1648">
        <v>0</v>
      </c>
      <c r="AH1648">
        <v>0</v>
      </c>
      <c r="AI1648">
        <v>7.56</v>
      </c>
      <c r="AJ1648">
        <v>1</v>
      </c>
      <c r="AK1648">
        <v>1</v>
      </c>
      <c r="AL1648">
        <v>1</v>
      </c>
      <c r="AM1648">
        <v>5</v>
      </c>
      <c r="AN1648">
        <v>0</v>
      </c>
      <c r="AO1648">
        <v>0</v>
      </c>
      <c r="AP1648">
        <v>1</v>
      </c>
      <c r="AQ1648">
        <v>0</v>
      </c>
      <c r="AR1648">
        <v>0</v>
      </c>
      <c r="AS1648" t="s">
        <v>3</v>
      </c>
      <c r="AT1648">
        <v>0.1</v>
      </c>
      <c r="AU1648" t="s">
        <v>3</v>
      </c>
      <c r="AV1648">
        <v>0</v>
      </c>
      <c r="AW1648">
        <v>2</v>
      </c>
      <c r="AX1648">
        <v>69736228</v>
      </c>
      <c r="AY1648">
        <v>1</v>
      </c>
      <c r="AZ1648">
        <v>16384</v>
      </c>
      <c r="BA1648">
        <v>1692</v>
      </c>
      <c r="BB1648">
        <v>3</v>
      </c>
      <c r="BC1648">
        <v>0</v>
      </c>
      <c r="BD1648">
        <v>0</v>
      </c>
      <c r="BE1648">
        <v>0</v>
      </c>
      <c r="BF1648">
        <v>0</v>
      </c>
      <c r="BG1648">
        <v>0</v>
      </c>
      <c r="BH1648">
        <v>0</v>
      </c>
      <c r="BI1648">
        <v>0</v>
      </c>
      <c r="BJ1648">
        <v>0</v>
      </c>
      <c r="BK1648">
        <v>0</v>
      </c>
      <c r="BL1648">
        <v>0</v>
      </c>
      <c r="BM1648">
        <v>0</v>
      </c>
      <c r="BN1648">
        <v>0</v>
      </c>
      <c r="BO1648">
        <v>0</v>
      </c>
      <c r="BP1648">
        <v>0</v>
      </c>
      <c r="BQ1648">
        <v>0</v>
      </c>
      <c r="BR1648">
        <v>0</v>
      </c>
      <c r="BS1648">
        <v>0</v>
      </c>
      <c r="BT1648">
        <v>0</v>
      </c>
      <c r="BU1648">
        <v>0</v>
      </c>
      <c r="BV1648">
        <v>0</v>
      </c>
      <c r="BW1648">
        <v>0</v>
      </c>
      <c r="CV1648">
        <v>0</v>
      </c>
      <c r="CW1648">
        <v>0</v>
      </c>
      <c r="CX1648">
        <f>ROUND(Y1648*Source!I1867,9)</f>
        <v>0</v>
      </c>
      <c r="CY1648">
        <f t="shared" si="774"/>
        <v>14.19</v>
      </c>
      <c r="CZ1648">
        <f t="shared" si="775"/>
        <v>1.97</v>
      </c>
      <c r="DA1648">
        <f t="shared" si="776"/>
        <v>7.56</v>
      </c>
      <c r="DB1648">
        <f t="shared" si="766"/>
        <v>0.2</v>
      </c>
      <c r="DC1648">
        <f t="shared" si="767"/>
        <v>0</v>
      </c>
      <c r="DD1648" t="s">
        <v>3</v>
      </c>
      <c r="DE1648" t="s">
        <v>3</v>
      </c>
      <c r="DF1648">
        <f t="shared" si="777"/>
        <v>0</v>
      </c>
      <c r="DG1648">
        <f t="shared" si="778"/>
        <v>0</v>
      </c>
      <c r="DH1648">
        <f t="shared" si="779"/>
        <v>0</v>
      </c>
      <c r="DI1648">
        <f t="shared" si="773"/>
        <v>0</v>
      </c>
      <c r="DJ1648">
        <f t="shared" si="780"/>
        <v>0</v>
      </c>
      <c r="DK1648">
        <v>0</v>
      </c>
      <c r="DL1648" t="s">
        <v>3</v>
      </c>
      <c r="DM1648">
        <v>0</v>
      </c>
      <c r="DN1648" t="s">
        <v>3</v>
      </c>
      <c r="DO1648">
        <v>0</v>
      </c>
    </row>
    <row r="1649" spans="1:119" x14ac:dyDescent="0.2">
      <c r="A1649">
        <f>ROW(Source!A1880)</f>
        <v>1880</v>
      </c>
      <c r="B1649">
        <v>69726971</v>
      </c>
      <c r="C1649">
        <v>69736235</v>
      </c>
      <c r="D1649">
        <v>27498400</v>
      </c>
      <c r="E1649">
        <v>1</v>
      </c>
      <c r="F1649">
        <v>1</v>
      </c>
      <c r="G1649">
        <v>1</v>
      </c>
      <c r="H1649">
        <v>1</v>
      </c>
      <c r="I1649" t="s">
        <v>972</v>
      </c>
      <c r="J1649" t="s">
        <v>3</v>
      </c>
      <c r="K1649" t="s">
        <v>973</v>
      </c>
      <c r="L1649">
        <v>1369</v>
      </c>
      <c r="N1649">
        <v>1013</v>
      </c>
      <c r="O1649" t="s">
        <v>974</v>
      </c>
      <c r="P1649" t="s">
        <v>974</v>
      </c>
      <c r="Q1649">
        <v>1</v>
      </c>
      <c r="W1649">
        <v>0</v>
      </c>
      <c r="X1649">
        <v>342303923</v>
      </c>
      <c r="Y1649">
        <f t="shared" si="765"/>
        <v>23.6</v>
      </c>
      <c r="AA1649">
        <v>0</v>
      </c>
      <c r="AB1649">
        <v>0</v>
      </c>
      <c r="AC1649">
        <v>0</v>
      </c>
      <c r="AD1649">
        <v>9.59</v>
      </c>
      <c r="AE1649">
        <v>0</v>
      </c>
      <c r="AF1649">
        <v>0</v>
      </c>
      <c r="AG1649">
        <v>0</v>
      </c>
      <c r="AH1649">
        <v>9.59</v>
      </c>
      <c r="AI1649">
        <v>1</v>
      </c>
      <c r="AJ1649">
        <v>1</v>
      </c>
      <c r="AK1649">
        <v>1</v>
      </c>
      <c r="AL1649">
        <v>1</v>
      </c>
      <c r="AM1649">
        <v>0</v>
      </c>
      <c r="AN1649">
        <v>0</v>
      </c>
      <c r="AO1649">
        <v>1</v>
      </c>
      <c r="AP1649">
        <v>0</v>
      </c>
      <c r="AQ1649">
        <v>0</v>
      </c>
      <c r="AR1649">
        <v>0</v>
      </c>
      <c r="AS1649" t="s">
        <v>3</v>
      </c>
      <c r="AT1649">
        <v>23.6</v>
      </c>
      <c r="AU1649" t="s">
        <v>3</v>
      </c>
      <c r="AV1649">
        <v>1</v>
      </c>
      <c r="AW1649">
        <v>2</v>
      </c>
      <c r="AX1649">
        <v>69736240</v>
      </c>
      <c r="AY1649">
        <v>1</v>
      </c>
      <c r="AZ1649">
        <v>0</v>
      </c>
      <c r="BA1649">
        <v>1693</v>
      </c>
      <c r="BB1649">
        <v>0</v>
      </c>
      <c r="BC1649">
        <v>0</v>
      </c>
      <c r="BD1649">
        <v>0</v>
      </c>
      <c r="BE1649">
        <v>0</v>
      </c>
      <c r="BF1649">
        <v>0</v>
      </c>
      <c r="BG1649">
        <v>0</v>
      </c>
      <c r="BH1649">
        <v>0</v>
      </c>
      <c r="BI1649">
        <v>0</v>
      </c>
      <c r="BJ1649">
        <v>0</v>
      </c>
      <c r="BK1649">
        <v>0</v>
      </c>
      <c r="BL1649">
        <v>0</v>
      </c>
      <c r="BM1649">
        <v>0</v>
      </c>
      <c r="BN1649">
        <v>0</v>
      </c>
      <c r="BO1649">
        <v>0</v>
      </c>
      <c r="BP1649">
        <v>0</v>
      </c>
      <c r="BQ1649">
        <v>0</v>
      </c>
      <c r="BR1649">
        <v>0</v>
      </c>
      <c r="BS1649">
        <v>0</v>
      </c>
      <c r="BT1649">
        <v>0</v>
      </c>
      <c r="BU1649">
        <v>0</v>
      </c>
      <c r="BV1649">
        <v>0</v>
      </c>
      <c r="BW1649">
        <v>0</v>
      </c>
      <c r="CU1649">
        <f>ROUND(AT1649*Source!I1880*AH1649*AL1649,0)</f>
        <v>0</v>
      </c>
      <c r="CV1649">
        <f>ROUND(Y1649*Source!I1880,9)</f>
        <v>0</v>
      </c>
      <c r="CW1649">
        <v>0</v>
      </c>
      <c r="CX1649">
        <f>ROUND(Y1649*Source!I1880,9)</f>
        <v>0</v>
      </c>
      <c r="CY1649">
        <f>AD1649</f>
        <v>9.59</v>
      </c>
      <c r="CZ1649">
        <f>AH1649</f>
        <v>9.59</v>
      </c>
      <c r="DA1649">
        <f>AL1649</f>
        <v>1</v>
      </c>
      <c r="DB1649">
        <f t="shared" si="766"/>
        <v>226.32</v>
      </c>
      <c r="DC1649">
        <f t="shared" si="767"/>
        <v>0</v>
      </c>
      <c r="DD1649" t="s">
        <v>3</v>
      </c>
      <c r="DE1649" t="s">
        <v>3</v>
      </c>
      <c r="DF1649">
        <f t="shared" ref="DF1649:DF1654" si="781">ROUND(ROUND(AE1649,0)*CX1649,0)</f>
        <v>0</v>
      </c>
      <c r="DG1649">
        <f t="shared" si="778"/>
        <v>0</v>
      </c>
      <c r="DH1649">
        <f t="shared" si="779"/>
        <v>0</v>
      </c>
      <c r="DI1649">
        <f t="shared" si="773"/>
        <v>0</v>
      </c>
      <c r="DJ1649">
        <f>DI1649</f>
        <v>0</v>
      </c>
      <c r="DK1649">
        <v>0</v>
      </c>
      <c r="DL1649" t="s">
        <v>3</v>
      </c>
      <c r="DM1649">
        <v>0</v>
      </c>
      <c r="DN1649" t="s">
        <v>3</v>
      </c>
      <c r="DO1649">
        <v>0</v>
      </c>
    </row>
    <row r="1650" spans="1:119" x14ac:dyDescent="0.2">
      <c r="A1650">
        <f>ROW(Source!A1880)</f>
        <v>1880</v>
      </c>
      <c r="B1650">
        <v>69726971</v>
      </c>
      <c r="C1650">
        <v>69736235</v>
      </c>
      <c r="D1650">
        <v>27441327</v>
      </c>
      <c r="E1650">
        <v>1</v>
      </c>
      <c r="F1650">
        <v>1</v>
      </c>
      <c r="G1650">
        <v>1</v>
      </c>
      <c r="H1650">
        <v>2</v>
      </c>
      <c r="I1650" t="s">
        <v>975</v>
      </c>
      <c r="J1650" t="s">
        <v>976</v>
      </c>
      <c r="K1650" t="s">
        <v>977</v>
      </c>
      <c r="L1650">
        <v>1368</v>
      </c>
      <c r="N1650">
        <v>1011</v>
      </c>
      <c r="O1650" t="s">
        <v>978</v>
      </c>
      <c r="P1650" t="s">
        <v>978</v>
      </c>
      <c r="Q1650">
        <v>1</v>
      </c>
      <c r="W1650">
        <v>0</v>
      </c>
      <c r="X1650">
        <v>-1583389094</v>
      </c>
      <c r="Y1650">
        <f t="shared" si="765"/>
        <v>0.06</v>
      </c>
      <c r="AA1650">
        <v>0</v>
      </c>
      <c r="AB1650">
        <v>93.37</v>
      </c>
      <c r="AC1650">
        <v>11.69</v>
      </c>
      <c r="AD1650">
        <v>0</v>
      </c>
      <c r="AE1650">
        <v>0</v>
      </c>
      <c r="AF1650">
        <v>93.37</v>
      </c>
      <c r="AG1650">
        <v>11.69</v>
      </c>
      <c r="AH1650">
        <v>0</v>
      </c>
      <c r="AI1650">
        <v>1</v>
      </c>
      <c r="AJ1650">
        <v>1</v>
      </c>
      <c r="AK1650">
        <v>1</v>
      </c>
      <c r="AL1650">
        <v>1</v>
      </c>
      <c r="AM1650">
        <v>0</v>
      </c>
      <c r="AN1650">
        <v>0</v>
      </c>
      <c r="AO1650">
        <v>1</v>
      </c>
      <c r="AP1650">
        <v>0</v>
      </c>
      <c r="AQ1650">
        <v>0</v>
      </c>
      <c r="AR1650">
        <v>0</v>
      </c>
      <c r="AS1650" t="s">
        <v>3</v>
      </c>
      <c r="AT1650">
        <v>0.06</v>
      </c>
      <c r="AU1650" t="s">
        <v>3</v>
      </c>
      <c r="AV1650">
        <v>0</v>
      </c>
      <c r="AW1650">
        <v>2</v>
      </c>
      <c r="AX1650">
        <v>69736241</v>
      </c>
      <c r="AY1650">
        <v>1</v>
      </c>
      <c r="AZ1650">
        <v>0</v>
      </c>
      <c r="BA1650">
        <v>1694</v>
      </c>
      <c r="BB1650">
        <v>0</v>
      </c>
      <c r="BC1650">
        <v>0</v>
      </c>
      <c r="BD1650">
        <v>0</v>
      </c>
      <c r="BE1650">
        <v>0</v>
      </c>
      <c r="BF1650">
        <v>0</v>
      </c>
      <c r="BG1650">
        <v>0</v>
      </c>
      <c r="BH1650">
        <v>0</v>
      </c>
      <c r="BI1650">
        <v>0</v>
      </c>
      <c r="BJ1650">
        <v>0</v>
      </c>
      <c r="BK1650">
        <v>0</v>
      </c>
      <c r="BL1650">
        <v>0</v>
      </c>
      <c r="BM1650">
        <v>0</v>
      </c>
      <c r="BN1650">
        <v>0</v>
      </c>
      <c r="BO1650">
        <v>0</v>
      </c>
      <c r="BP1650">
        <v>0</v>
      </c>
      <c r="BQ1650">
        <v>0</v>
      </c>
      <c r="BR1650">
        <v>0</v>
      </c>
      <c r="BS1650">
        <v>0</v>
      </c>
      <c r="BT1650">
        <v>0</v>
      </c>
      <c r="BU1650">
        <v>0</v>
      </c>
      <c r="BV1650">
        <v>0</v>
      </c>
      <c r="BW1650">
        <v>0</v>
      </c>
      <c r="CV1650">
        <v>0</v>
      </c>
      <c r="CW1650">
        <f>ROUND(Y1650*Source!I1880*DO1650,9)</f>
        <v>0</v>
      </c>
      <c r="CX1650">
        <f>ROUND(Y1650*Source!I1880,9)</f>
        <v>0</v>
      </c>
      <c r="CY1650">
        <f>AB1650</f>
        <v>93.37</v>
      </c>
      <c r="CZ1650">
        <f>AF1650</f>
        <v>93.37</v>
      </c>
      <c r="DA1650">
        <f>AJ1650</f>
        <v>1</v>
      </c>
      <c r="DB1650">
        <f t="shared" si="766"/>
        <v>5.6</v>
      </c>
      <c r="DC1650">
        <f t="shared" si="767"/>
        <v>0.7</v>
      </c>
      <c r="DD1650" t="s">
        <v>3</v>
      </c>
      <c r="DE1650" t="s">
        <v>3</v>
      </c>
      <c r="DF1650">
        <f t="shared" si="781"/>
        <v>0</v>
      </c>
      <c r="DG1650">
        <f t="shared" si="778"/>
        <v>0</v>
      </c>
      <c r="DH1650">
        <f t="shared" si="779"/>
        <v>0</v>
      </c>
      <c r="DI1650">
        <f t="shared" si="773"/>
        <v>0</v>
      </c>
      <c r="DJ1650">
        <f>DG1650</f>
        <v>0</v>
      </c>
      <c r="DK1650">
        <v>0</v>
      </c>
      <c r="DL1650" t="s">
        <v>3</v>
      </c>
      <c r="DM1650">
        <v>0</v>
      </c>
      <c r="DN1650" t="s">
        <v>3</v>
      </c>
      <c r="DO1650">
        <v>0</v>
      </c>
    </row>
    <row r="1651" spans="1:119" x14ac:dyDescent="0.2">
      <c r="A1651">
        <f>ROW(Source!A1880)</f>
        <v>1880</v>
      </c>
      <c r="B1651">
        <v>69726971</v>
      </c>
      <c r="C1651">
        <v>69736235</v>
      </c>
      <c r="D1651">
        <v>27373783</v>
      </c>
      <c r="E1651">
        <v>1</v>
      </c>
      <c r="F1651">
        <v>1</v>
      </c>
      <c r="G1651">
        <v>1</v>
      </c>
      <c r="H1651">
        <v>3</v>
      </c>
      <c r="I1651" t="s">
        <v>27</v>
      </c>
      <c r="J1651" t="s">
        <v>30</v>
      </c>
      <c r="K1651" t="s">
        <v>28</v>
      </c>
      <c r="L1651">
        <v>1301</v>
      </c>
      <c r="N1651">
        <v>1003</v>
      </c>
      <c r="O1651" t="s">
        <v>29</v>
      </c>
      <c r="P1651" t="s">
        <v>29</v>
      </c>
      <c r="Q1651">
        <v>1</v>
      </c>
      <c r="W1651">
        <v>0</v>
      </c>
      <c r="X1651">
        <v>-847675274</v>
      </c>
      <c r="Y1651">
        <f t="shared" si="765"/>
        <v>101</v>
      </c>
      <c r="AA1651">
        <v>23.73</v>
      </c>
      <c r="AB1651">
        <v>0</v>
      </c>
      <c r="AC1651">
        <v>0</v>
      </c>
      <c r="AD1651">
        <v>0</v>
      </c>
      <c r="AE1651">
        <v>23.73</v>
      </c>
      <c r="AF1651">
        <v>0</v>
      </c>
      <c r="AG1651">
        <v>0</v>
      </c>
      <c r="AH1651">
        <v>0</v>
      </c>
      <c r="AI1651">
        <v>1</v>
      </c>
      <c r="AJ1651">
        <v>1</v>
      </c>
      <c r="AK1651">
        <v>1</v>
      </c>
      <c r="AL1651">
        <v>1</v>
      </c>
      <c r="AM1651">
        <v>0</v>
      </c>
      <c r="AN1651">
        <v>0</v>
      </c>
      <c r="AO1651">
        <v>0</v>
      </c>
      <c r="AP1651">
        <v>1</v>
      </c>
      <c r="AQ1651">
        <v>0</v>
      </c>
      <c r="AR1651">
        <v>0</v>
      </c>
      <c r="AS1651" t="s">
        <v>3</v>
      </c>
      <c r="AT1651">
        <v>101</v>
      </c>
      <c r="AU1651" t="s">
        <v>3</v>
      </c>
      <c r="AV1651">
        <v>0</v>
      </c>
      <c r="AW1651">
        <v>2</v>
      </c>
      <c r="AX1651">
        <v>69736242</v>
      </c>
      <c r="AY1651">
        <v>1</v>
      </c>
      <c r="AZ1651">
        <v>0</v>
      </c>
      <c r="BA1651">
        <v>1695</v>
      </c>
      <c r="BB1651">
        <v>3</v>
      </c>
      <c r="BC1651">
        <v>0</v>
      </c>
      <c r="BD1651">
        <v>0</v>
      </c>
      <c r="BE1651">
        <v>0</v>
      </c>
      <c r="BF1651">
        <v>0</v>
      </c>
      <c r="BG1651">
        <v>0</v>
      </c>
      <c r="BH1651">
        <v>0</v>
      </c>
      <c r="BI1651">
        <v>0</v>
      </c>
      <c r="BJ1651">
        <v>0</v>
      </c>
      <c r="BK1651">
        <v>0</v>
      </c>
      <c r="BL1651">
        <v>0</v>
      </c>
      <c r="BM1651">
        <v>0</v>
      </c>
      <c r="BN1651">
        <v>0</v>
      </c>
      <c r="BO1651">
        <v>0</v>
      </c>
      <c r="BP1651">
        <v>0</v>
      </c>
      <c r="BQ1651">
        <v>0</v>
      </c>
      <c r="BR1651">
        <v>0</v>
      </c>
      <c r="BS1651">
        <v>0</v>
      </c>
      <c r="BT1651">
        <v>0</v>
      </c>
      <c r="BU1651">
        <v>0</v>
      </c>
      <c r="BV1651">
        <v>0</v>
      </c>
      <c r="BW1651">
        <v>0</v>
      </c>
      <c r="CV1651">
        <v>0</v>
      </c>
      <c r="CW1651">
        <v>0</v>
      </c>
      <c r="CX1651">
        <f>ROUND(Y1651*Source!I1880,9)</f>
        <v>0</v>
      </c>
      <c r="CY1651">
        <f>AA1651</f>
        <v>23.73</v>
      </c>
      <c r="CZ1651">
        <f>AE1651</f>
        <v>23.73</v>
      </c>
      <c r="DA1651">
        <f>AI1651</f>
        <v>1</v>
      </c>
      <c r="DB1651">
        <f t="shared" si="766"/>
        <v>2396.73</v>
      </c>
      <c r="DC1651">
        <f t="shared" si="767"/>
        <v>0</v>
      </c>
      <c r="DD1651" t="s">
        <v>3</v>
      </c>
      <c r="DE1651" t="s">
        <v>3</v>
      </c>
      <c r="DF1651">
        <f t="shared" si="781"/>
        <v>0</v>
      </c>
      <c r="DG1651">
        <f t="shared" si="778"/>
        <v>0</v>
      </c>
      <c r="DH1651">
        <f t="shared" si="779"/>
        <v>0</v>
      </c>
      <c r="DI1651">
        <f t="shared" si="773"/>
        <v>0</v>
      </c>
      <c r="DJ1651">
        <f>DF1651</f>
        <v>0</v>
      </c>
      <c r="DK1651">
        <v>0</v>
      </c>
      <c r="DL1651" t="s">
        <v>3</v>
      </c>
      <c r="DM1651">
        <v>0</v>
      </c>
      <c r="DN1651" t="s">
        <v>3</v>
      </c>
      <c r="DO1651">
        <v>0</v>
      </c>
    </row>
    <row r="1652" spans="1:119" x14ac:dyDescent="0.2">
      <c r="A1652">
        <f>ROW(Source!A1880)</f>
        <v>1880</v>
      </c>
      <c r="B1652">
        <v>69726971</v>
      </c>
      <c r="C1652">
        <v>69736235</v>
      </c>
      <c r="D1652">
        <v>61335870</v>
      </c>
      <c r="E1652">
        <v>1</v>
      </c>
      <c r="F1652">
        <v>1</v>
      </c>
      <c r="G1652">
        <v>1</v>
      </c>
      <c r="H1652">
        <v>3</v>
      </c>
      <c r="I1652" t="s">
        <v>38</v>
      </c>
      <c r="J1652" t="s">
        <v>41</v>
      </c>
      <c r="K1652" t="s">
        <v>39</v>
      </c>
      <c r="L1652">
        <v>1339</v>
      </c>
      <c r="N1652">
        <v>1007</v>
      </c>
      <c r="O1652" t="s">
        <v>40</v>
      </c>
      <c r="P1652" t="s">
        <v>40</v>
      </c>
      <c r="Q1652">
        <v>1</v>
      </c>
      <c r="W1652">
        <v>0</v>
      </c>
      <c r="X1652">
        <v>-2108228812</v>
      </c>
      <c r="Y1652">
        <f t="shared" si="765"/>
        <v>0.16</v>
      </c>
      <c r="AA1652">
        <v>624.16999999999996</v>
      </c>
      <c r="AB1652">
        <v>0</v>
      </c>
      <c r="AC1652">
        <v>0</v>
      </c>
      <c r="AD1652">
        <v>0</v>
      </c>
      <c r="AE1652">
        <v>624.16999999999996</v>
      </c>
      <c r="AF1652">
        <v>0</v>
      </c>
      <c r="AG1652">
        <v>0</v>
      </c>
      <c r="AH1652">
        <v>0</v>
      </c>
      <c r="AI1652">
        <v>1</v>
      </c>
      <c r="AJ1652">
        <v>1</v>
      </c>
      <c r="AK1652">
        <v>1</v>
      </c>
      <c r="AL1652">
        <v>1</v>
      </c>
      <c r="AM1652">
        <v>0</v>
      </c>
      <c r="AN1652">
        <v>0</v>
      </c>
      <c r="AO1652">
        <v>0</v>
      </c>
      <c r="AP1652">
        <v>1</v>
      </c>
      <c r="AQ1652">
        <v>0</v>
      </c>
      <c r="AR1652">
        <v>0</v>
      </c>
      <c r="AS1652" t="s">
        <v>3</v>
      </c>
      <c r="AT1652">
        <v>0.16</v>
      </c>
      <c r="AU1652" t="s">
        <v>3</v>
      </c>
      <c r="AV1652">
        <v>0</v>
      </c>
      <c r="AW1652">
        <v>1</v>
      </c>
      <c r="AX1652">
        <v>-1</v>
      </c>
      <c r="AY1652">
        <v>0</v>
      </c>
      <c r="AZ1652">
        <v>0</v>
      </c>
      <c r="BA1652" t="s">
        <v>3</v>
      </c>
      <c r="BB1652">
        <v>0</v>
      </c>
      <c r="BC1652">
        <v>0</v>
      </c>
      <c r="BD1652">
        <v>0</v>
      </c>
      <c r="BE1652">
        <v>0</v>
      </c>
      <c r="BF1652">
        <v>0</v>
      </c>
      <c r="BG1652">
        <v>0</v>
      </c>
      <c r="BH1652">
        <v>0</v>
      </c>
      <c r="BI1652">
        <v>0</v>
      </c>
      <c r="BJ1652">
        <v>0</v>
      </c>
      <c r="BK1652">
        <v>0</v>
      </c>
      <c r="BL1652">
        <v>0</v>
      </c>
      <c r="BM1652">
        <v>0</v>
      </c>
      <c r="BN1652">
        <v>0</v>
      </c>
      <c r="BO1652">
        <v>0</v>
      </c>
      <c r="BP1652">
        <v>0</v>
      </c>
      <c r="BQ1652">
        <v>0</v>
      </c>
      <c r="BR1652">
        <v>0</v>
      </c>
      <c r="BS1652">
        <v>0</v>
      </c>
      <c r="BT1652">
        <v>0</v>
      </c>
      <c r="BU1652">
        <v>0</v>
      </c>
      <c r="BV1652">
        <v>0</v>
      </c>
      <c r="BW1652">
        <v>0</v>
      </c>
      <c r="CV1652">
        <v>0</v>
      </c>
      <c r="CW1652">
        <v>0</v>
      </c>
      <c r="CX1652">
        <f>ROUND(Y1652*Source!I1880,9)</f>
        <v>0</v>
      </c>
      <c r="CY1652">
        <f>AA1652</f>
        <v>624.16999999999996</v>
      </c>
      <c r="CZ1652">
        <f>AE1652</f>
        <v>624.16999999999996</v>
      </c>
      <c r="DA1652">
        <f>AI1652</f>
        <v>1</v>
      </c>
      <c r="DB1652">
        <f t="shared" si="766"/>
        <v>99.87</v>
      </c>
      <c r="DC1652">
        <f t="shared" si="767"/>
        <v>0</v>
      </c>
      <c r="DD1652" t="s">
        <v>3</v>
      </c>
      <c r="DE1652" t="s">
        <v>3</v>
      </c>
      <c r="DF1652">
        <f t="shared" si="781"/>
        <v>0</v>
      </c>
      <c r="DG1652">
        <f t="shared" si="778"/>
        <v>0</v>
      </c>
      <c r="DH1652">
        <f t="shared" si="779"/>
        <v>0</v>
      </c>
      <c r="DI1652">
        <f t="shared" si="773"/>
        <v>0</v>
      </c>
      <c r="DJ1652">
        <f>DF1652</f>
        <v>0</v>
      </c>
      <c r="DK1652">
        <v>0</v>
      </c>
      <c r="DL1652" t="s">
        <v>3</v>
      </c>
      <c r="DM1652">
        <v>0</v>
      </c>
      <c r="DN1652" t="s">
        <v>3</v>
      </c>
      <c r="DO1652">
        <v>0</v>
      </c>
    </row>
    <row r="1653" spans="1:119" x14ac:dyDescent="0.2">
      <c r="A1653">
        <f>ROW(Source!A1881)</f>
        <v>1881</v>
      </c>
      <c r="B1653">
        <v>69726884</v>
      </c>
      <c r="C1653">
        <v>69736235</v>
      </c>
      <c r="D1653">
        <v>27498400</v>
      </c>
      <c r="E1653">
        <v>1</v>
      </c>
      <c r="F1653">
        <v>1</v>
      </c>
      <c r="G1653">
        <v>1</v>
      </c>
      <c r="H1653">
        <v>1</v>
      </c>
      <c r="I1653" t="s">
        <v>972</v>
      </c>
      <c r="J1653" t="s">
        <v>3</v>
      </c>
      <c r="K1653" t="s">
        <v>973</v>
      </c>
      <c r="L1653">
        <v>1369</v>
      </c>
      <c r="N1653">
        <v>1013</v>
      </c>
      <c r="O1653" t="s">
        <v>974</v>
      </c>
      <c r="P1653" t="s">
        <v>974</v>
      </c>
      <c r="Q1653">
        <v>1</v>
      </c>
      <c r="W1653">
        <v>0</v>
      </c>
      <c r="X1653">
        <v>342303923</v>
      </c>
      <c r="Y1653">
        <f t="shared" si="765"/>
        <v>23.6</v>
      </c>
      <c r="AA1653">
        <v>0</v>
      </c>
      <c r="AB1653">
        <v>0</v>
      </c>
      <c r="AC1653">
        <v>0</v>
      </c>
      <c r="AD1653">
        <v>334.88</v>
      </c>
      <c r="AE1653">
        <v>0</v>
      </c>
      <c r="AF1653">
        <v>0</v>
      </c>
      <c r="AG1653">
        <v>0</v>
      </c>
      <c r="AH1653">
        <v>9.59</v>
      </c>
      <c r="AI1653">
        <v>1</v>
      </c>
      <c r="AJ1653">
        <v>1</v>
      </c>
      <c r="AK1653">
        <v>1</v>
      </c>
      <c r="AL1653">
        <v>34.92</v>
      </c>
      <c r="AM1653">
        <v>5</v>
      </c>
      <c r="AN1653">
        <v>0</v>
      </c>
      <c r="AO1653">
        <v>1</v>
      </c>
      <c r="AP1653">
        <v>0</v>
      </c>
      <c r="AQ1653">
        <v>0</v>
      </c>
      <c r="AR1653">
        <v>0</v>
      </c>
      <c r="AS1653" t="s">
        <v>3</v>
      </c>
      <c r="AT1653">
        <v>23.6</v>
      </c>
      <c r="AU1653" t="s">
        <v>3</v>
      </c>
      <c r="AV1653">
        <v>1</v>
      </c>
      <c r="AW1653">
        <v>2</v>
      </c>
      <c r="AX1653">
        <v>69736240</v>
      </c>
      <c r="AY1653">
        <v>1</v>
      </c>
      <c r="AZ1653">
        <v>0</v>
      </c>
      <c r="BA1653">
        <v>1697</v>
      </c>
      <c r="BB1653">
        <v>0</v>
      </c>
      <c r="BC1653">
        <v>0</v>
      </c>
      <c r="BD1653">
        <v>0</v>
      </c>
      <c r="BE1653">
        <v>0</v>
      </c>
      <c r="BF1653">
        <v>0</v>
      </c>
      <c r="BG1653">
        <v>0</v>
      </c>
      <c r="BH1653">
        <v>0</v>
      </c>
      <c r="BI1653">
        <v>0</v>
      </c>
      <c r="BJ1653">
        <v>0</v>
      </c>
      <c r="BK1653">
        <v>0</v>
      </c>
      <c r="BL1653">
        <v>0</v>
      </c>
      <c r="BM1653">
        <v>0</v>
      </c>
      <c r="BN1653">
        <v>0</v>
      </c>
      <c r="BO1653">
        <v>0</v>
      </c>
      <c r="BP1653">
        <v>0</v>
      </c>
      <c r="BQ1653">
        <v>0</v>
      </c>
      <c r="BR1653">
        <v>0</v>
      </c>
      <c r="BS1653">
        <v>0</v>
      </c>
      <c r="BT1653">
        <v>0</v>
      </c>
      <c r="BU1653">
        <v>0</v>
      </c>
      <c r="BV1653">
        <v>0</v>
      </c>
      <c r="BW1653">
        <v>0</v>
      </c>
      <c r="CU1653">
        <f>ROUND(AT1653*Source!I1881*AH1653*AL1653,0)</f>
        <v>0</v>
      </c>
      <c r="CV1653">
        <f>ROUND(Y1653*Source!I1881,9)</f>
        <v>0</v>
      </c>
      <c r="CW1653">
        <v>0</v>
      </c>
      <c r="CX1653">
        <f>ROUND(Y1653*Source!I1881,9)</f>
        <v>0</v>
      </c>
      <c r="CY1653">
        <f>AD1653</f>
        <v>334.88</v>
      </c>
      <c r="CZ1653">
        <f>AH1653</f>
        <v>9.59</v>
      </c>
      <c r="DA1653">
        <f>AL1653</f>
        <v>34.92</v>
      </c>
      <c r="DB1653">
        <f t="shared" si="766"/>
        <v>226.32</v>
      </c>
      <c r="DC1653">
        <f t="shared" si="767"/>
        <v>0</v>
      </c>
      <c r="DD1653" t="s">
        <v>3</v>
      </c>
      <c r="DE1653" t="s">
        <v>3</v>
      </c>
      <c r="DF1653">
        <f t="shared" si="781"/>
        <v>0</v>
      </c>
      <c r="DG1653">
        <f t="shared" si="778"/>
        <v>0</v>
      </c>
      <c r="DH1653">
        <f t="shared" si="779"/>
        <v>0</v>
      </c>
      <c r="DI1653">
        <f>ROUND(ROUND(AH1653*AL1653,0)*CX1653,0)</f>
        <v>0</v>
      </c>
      <c r="DJ1653">
        <f>DI1653</f>
        <v>0</v>
      </c>
      <c r="DK1653">
        <v>0</v>
      </c>
      <c r="DL1653" t="s">
        <v>3</v>
      </c>
      <c r="DM1653">
        <v>0</v>
      </c>
      <c r="DN1653" t="s">
        <v>3</v>
      </c>
      <c r="DO1653">
        <v>0</v>
      </c>
    </row>
    <row r="1654" spans="1:119" x14ac:dyDescent="0.2">
      <c r="A1654">
        <f>ROW(Source!A1881)</f>
        <v>1881</v>
      </c>
      <c r="B1654">
        <v>69726884</v>
      </c>
      <c r="C1654">
        <v>69736235</v>
      </c>
      <c r="D1654">
        <v>27441327</v>
      </c>
      <c r="E1654">
        <v>1</v>
      </c>
      <c r="F1654">
        <v>1</v>
      </c>
      <c r="G1654">
        <v>1</v>
      </c>
      <c r="H1654">
        <v>2</v>
      </c>
      <c r="I1654" t="s">
        <v>975</v>
      </c>
      <c r="J1654" t="s">
        <v>976</v>
      </c>
      <c r="K1654" t="s">
        <v>977</v>
      </c>
      <c r="L1654">
        <v>1368</v>
      </c>
      <c r="N1654">
        <v>1011</v>
      </c>
      <c r="O1654" t="s">
        <v>978</v>
      </c>
      <c r="P1654" t="s">
        <v>978</v>
      </c>
      <c r="Q1654">
        <v>1</v>
      </c>
      <c r="W1654">
        <v>0</v>
      </c>
      <c r="X1654">
        <v>-1583389094</v>
      </c>
      <c r="Y1654">
        <f t="shared" si="765"/>
        <v>0.06</v>
      </c>
      <c r="AA1654">
        <v>0</v>
      </c>
      <c r="AB1654">
        <v>868.34</v>
      </c>
      <c r="AC1654">
        <v>231.46</v>
      </c>
      <c r="AD1654">
        <v>0</v>
      </c>
      <c r="AE1654">
        <v>0</v>
      </c>
      <c r="AF1654">
        <v>93.37</v>
      </c>
      <c r="AG1654">
        <v>11.69</v>
      </c>
      <c r="AH1654">
        <v>0</v>
      </c>
      <c r="AI1654">
        <v>1</v>
      </c>
      <c r="AJ1654">
        <v>9.3000000000000007</v>
      </c>
      <c r="AK1654">
        <v>19.8</v>
      </c>
      <c r="AL1654">
        <v>1</v>
      </c>
      <c r="AM1654">
        <v>5</v>
      </c>
      <c r="AN1654">
        <v>0</v>
      </c>
      <c r="AO1654">
        <v>1</v>
      </c>
      <c r="AP1654">
        <v>0</v>
      </c>
      <c r="AQ1654">
        <v>0</v>
      </c>
      <c r="AR1654">
        <v>0</v>
      </c>
      <c r="AS1654" t="s">
        <v>3</v>
      </c>
      <c r="AT1654">
        <v>0.06</v>
      </c>
      <c r="AU1654" t="s">
        <v>3</v>
      </c>
      <c r="AV1654">
        <v>0</v>
      </c>
      <c r="AW1654">
        <v>2</v>
      </c>
      <c r="AX1654">
        <v>69736241</v>
      </c>
      <c r="AY1654">
        <v>1</v>
      </c>
      <c r="AZ1654">
        <v>0</v>
      </c>
      <c r="BA1654">
        <v>1698</v>
      </c>
      <c r="BB1654">
        <v>0</v>
      </c>
      <c r="BC1654">
        <v>0</v>
      </c>
      <c r="BD1654">
        <v>0</v>
      </c>
      <c r="BE1654">
        <v>0</v>
      </c>
      <c r="BF1654">
        <v>0</v>
      </c>
      <c r="BG1654">
        <v>0</v>
      </c>
      <c r="BH1654">
        <v>0</v>
      </c>
      <c r="BI1654">
        <v>0</v>
      </c>
      <c r="BJ1654">
        <v>0</v>
      </c>
      <c r="BK1654">
        <v>0</v>
      </c>
      <c r="BL1654">
        <v>0</v>
      </c>
      <c r="BM1654">
        <v>0</v>
      </c>
      <c r="BN1654">
        <v>0</v>
      </c>
      <c r="BO1654">
        <v>0</v>
      </c>
      <c r="BP1654">
        <v>0</v>
      </c>
      <c r="BQ1654">
        <v>0</v>
      </c>
      <c r="BR1654">
        <v>0</v>
      </c>
      <c r="BS1654">
        <v>0</v>
      </c>
      <c r="BT1654">
        <v>0</v>
      </c>
      <c r="BU1654">
        <v>0</v>
      </c>
      <c r="BV1654">
        <v>0</v>
      </c>
      <c r="BW1654">
        <v>0</v>
      </c>
      <c r="CV1654">
        <v>0</v>
      </c>
      <c r="CW1654">
        <f>ROUND(Y1654*Source!I1881*DO1654,9)</f>
        <v>0</v>
      </c>
      <c r="CX1654">
        <f>ROUND(Y1654*Source!I1881,9)</f>
        <v>0</v>
      </c>
      <c r="CY1654">
        <f>AB1654</f>
        <v>868.34</v>
      </c>
      <c r="CZ1654">
        <f>AF1654</f>
        <v>93.37</v>
      </c>
      <c r="DA1654">
        <f>AJ1654</f>
        <v>9.3000000000000007</v>
      </c>
      <c r="DB1654">
        <f t="shared" si="766"/>
        <v>5.6</v>
      </c>
      <c r="DC1654">
        <f t="shared" si="767"/>
        <v>0.7</v>
      </c>
      <c r="DD1654" t="s">
        <v>3</v>
      </c>
      <c r="DE1654" t="s">
        <v>3</v>
      </c>
      <c r="DF1654">
        <f t="shared" si="781"/>
        <v>0</v>
      </c>
      <c r="DG1654">
        <f>ROUND(ROUND(AF1654*AJ1654,0)*CX1654,0)</f>
        <v>0</v>
      </c>
      <c r="DH1654">
        <f>ROUND(ROUND(AG1654*AK1654,0)*CX1654,0)</f>
        <v>0</v>
      </c>
      <c r="DI1654">
        <f t="shared" ref="DI1654:DI1659" si="782">ROUND(ROUND(AH1654,0)*CX1654,0)</f>
        <v>0</v>
      </c>
      <c r="DJ1654">
        <f>DG1654</f>
        <v>0</v>
      </c>
      <c r="DK1654">
        <v>0</v>
      </c>
      <c r="DL1654" t="s">
        <v>3</v>
      </c>
      <c r="DM1654">
        <v>0</v>
      </c>
      <c r="DN1654" t="s">
        <v>3</v>
      </c>
      <c r="DO1654">
        <v>0</v>
      </c>
    </row>
    <row r="1655" spans="1:119" x14ac:dyDescent="0.2">
      <c r="A1655">
        <f>ROW(Source!A1881)</f>
        <v>1881</v>
      </c>
      <c r="B1655">
        <v>69726884</v>
      </c>
      <c r="C1655">
        <v>69736235</v>
      </c>
      <c r="D1655">
        <v>27373783</v>
      </c>
      <c r="E1655">
        <v>1</v>
      </c>
      <c r="F1655">
        <v>1</v>
      </c>
      <c r="G1655">
        <v>1</v>
      </c>
      <c r="H1655">
        <v>3</v>
      </c>
      <c r="I1655" t="s">
        <v>27</v>
      </c>
      <c r="J1655" t="s">
        <v>30</v>
      </c>
      <c r="K1655" t="s">
        <v>28</v>
      </c>
      <c r="L1655">
        <v>1301</v>
      </c>
      <c r="N1655">
        <v>1003</v>
      </c>
      <c r="O1655" t="s">
        <v>29</v>
      </c>
      <c r="P1655" t="s">
        <v>29</v>
      </c>
      <c r="Q1655">
        <v>1</v>
      </c>
      <c r="W1655">
        <v>0</v>
      </c>
      <c r="X1655">
        <v>-847675274</v>
      </c>
      <c r="Y1655">
        <f t="shared" si="765"/>
        <v>101</v>
      </c>
      <c r="AA1655">
        <v>45</v>
      </c>
      <c r="AB1655">
        <v>0</v>
      </c>
      <c r="AC1655">
        <v>0</v>
      </c>
      <c r="AD1655">
        <v>0</v>
      </c>
      <c r="AE1655">
        <v>6.2200000000000006</v>
      </c>
      <c r="AF1655">
        <v>0</v>
      </c>
      <c r="AG1655">
        <v>0</v>
      </c>
      <c r="AH1655">
        <v>0</v>
      </c>
      <c r="AI1655">
        <v>7.56</v>
      </c>
      <c r="AJ1655">
        <v>1</v>
      </c>
      <c r="AK1655">
        <v>1</v>
      </c>
      <c r="AL1655">
        <v>1</v>
      </c>
      <c r="AM1655">
        <v>5</v>
      </c>
      <c r="AN1655">
        <v>0</v>
      </c>
      <c r="AO1655">
        <v>0</v>
      </c>
      <c r="AP1655">
        <v>1</v>
      </c>
      <c r="AQ1655">
        <v>0</v>
      </c>
      <c r="AR1655">
        <v>0</v>
      </c>
      <c r="AS1655" t="s">
        <v>3</v>
      </c>
      <c r="AT1655">
        <v>101</v>
      </c>
      <c r="AU1655" t="s">
        <v>3</v>
      </c>
      <c r="AV1655">
        <v>0</v>
      </c>
      <c r="AW1655">
        <v>2</v>
      </c>
      <c r="AX1655">
        <v>69736242</v>
      </c>
      <c r="AY1655">
        <v>1</v>
      </c>
      <c r="AZ1655">
        <v>16384</v>
      </c>
      <c r="BA1655">
        <v>1699</v>
      </c>
      <c r="BB1655">
        <v>3</v>
      </c>
      <c r="BC1655">
        <v>0</v>
      </c>
      <c r="BD1655">
        <v>0</v>
      </c>
      <c r="BE1655">
        <v>0</v>
      </c>
      <c r="BF1655">
        <v>0</v>
      </c>
      <c r="BG1655">
        <v>0</v>
      </c>
      <c r="BH1655">
        <v>0</v>
      </c>
      <c r="BI1655">
        <v>0</v>
      </c>
      <c r="BJ1655">
        <v>0</v>
      </c>
      <c r="BK1655">
        <v>0</v>
      </c>
      <c r="BL1655">
        <v>0</v>
      </c>
      <c r="BM1655">
        <v>0</v>
      </c>
      <c r="BN1655">
        <v>0</v>
      </c>
      <c r="BO1655">
        <v>0</v>
      </c>
      <c r="BP1655">
        <v>0</v>
      </c>
      <c r="BQ1655">
        <v>0</v>
      </c>
      <c r="BR1655">
        <v>0</v>
      </c>
      <c r="BS1655">
        <v>0</v>
      </c>
      <c r="BT1655">
        <v>0</v>
      </c>
      <c r="BU1655">
        <v>0</v>
      </c>
      <c r="BV1655">
        <v>0</v>
      </c>
      <c r="BW1655">
        <v>0</v>
      </c>
      <c r="CV1655">
        <v>0</v>
      </c>
      <c r="CW1655">
        <v>0</v>
      </c>
      <c r="CX1655">
        <f>ROUND(Y1655*Source!I1881,9)</f>
        <v>0</v>
      </c>
      <c r="CY1655">
        <f>AA1655</f>
        <v>45</v>
      </c>
      <c r="CZ1655">
        <f>AE1655</f>
        <v>6.2200000000000006</v>
      </c>
      <c r="DA1655">
        <f>AI1655</f>
        <v>7.56</v>
      </c>
      <c r="DB1655">
        <f t="shared" si="766"/>
        <v>628.22</v>
      </c>
      <c r="DC1655">
        <f t="shared" si="767"/>
        <v>0</v>
      </c>
      <c r="DD1655" t="s">
        <v>3</v>
      </c>
      <c r="DE1655" t="s">
        <v>3</v>
      </c>
      <c r="DF1655">
        <f>ROUND(ROUND(AE1655*AI1655,0)*CX1655,0)</f>
        <v>0</v>
      </c>
      <c r="DG1655">
        <f t="shared" ref="DG1655:DG1660" si="783">ROUND(ROUND(AF1655,0)*CX1655,0)</f>
        <v>0</v>
      </c>
      <c r="DH1655">
        <f t="shared" ref="DH1655:DH1660" si="784">ROUND(ROUND(AG1655,0)*CX1655,0)</f>
        <v>0</v>
      </c>
      <c r="DI1655">
        <f t="shared" si="782"/>
        <v>0</v>
      </c>
      <c r="DJ1655">
        <f>DF1655</f>
        <v>0</v>
      </c>
      <c r="DK1655">
        <v>0</v>
      </c>
      <c r="DL1655" t="s">
        <v>3</v>
      </c>
      <c r="DM1655">
        <v>0</v>
      </c>
      <c r="DN1655" t="s">
        <v>3</v>
      </c>
      <c r="DO1655">
        <v>0</v>
      </c>
    </row>
    <row r="1656" spans="1:119" x14ac:dyDescent="0.2">
      <c r="A1656">
        <f>ROW(Source!A1881)</f>
        <v>1881</v>
      </c>
      <c r="B1656">
        <v>69726884</v>
      </c>
      <c r="C1656">
        <v>69736235</v>
      </c>
      <c r="D1656">
        <v>61335870</v>
      </c>
      <c r="E1656">
        <v>1</v>
      </c>
      <c r="F1656">
        <v>1</v>
      </c>
      <c r="G1656">
        <v>1</v>
      </c>
      <c r="H1656">
        <v>3</v>
      </c>
      <c r="I1656" t="s">
        <v>38</v>
      </c>
      <c r="J1656" t="s">
        <v>41</v>
      </c>
      <c r="K1656" t="s">
        <v>39</v>
      </c>
      <c r="L1656">
        <v>1339</v>
      </c>
      <c r="N1656">
        <v>1007</v>
      </c>
      <c r="O1656" t="s">
        <v>40</v>
      </c>
      <c r="P1656" t="s">
        <v>40</v>
      </c>
      <c r="Q1656">
        <v>1</v>
      </c>
      <c r="W1656">
        <v>0</v>
      </c>
      <c r="X1656">
        <v>-2108228812</v>
      </c>
      <c r="Y1656">
        <f t="shared" si="765"/>
        <v>0.16</v>
      </c>
      <c r="AA1656">
        <v>4929.3500000000004</v>
      </c>
      <c r="AB1656">
        <v>0</v>
      </c>
      <c r="AC1656">
        <v>0</v>
      </c>
      <c r="AD1656">
        <v>0</v>
      </c>
      <c r="AE1656">
        <v>681.69999999999993</v>
      </c>
      <c r="AF1656">
        <v>0</v>
      </c>
      <c r="AG1656">
        <v>0</v>
      </c>
      <c r="AH1656">
        <v>0</v>
      </c>
      <c r="AI1656">
        <v>7.56</v>
      </c>
      <c r="AJ1656">
        <v>1</v>
      </c>
      <c r="AK1656">
        <v>1</v>
      </c>
      <c r="AL1656">
        <v>1</v>
      </c>
      <c r="AM1656">
        <v>5</v>
      </c>
      <c r="AN1656">
        <v>0</v>
      </c>
      <c r="AO1656">
        <v>0</v>
      </c>
      <c r="AP1656">
        <v>1</v>
      </c>
      <c r="AQ1656">
        <v>0</v>
      </c>
      <c r="AR1656">
        <v>0</v>
      </c>
      <c r="AS1656" t="s">
        <v>3</v>
      </c>
      <c r="AT1656">
        <v>0.16</v>
      </c>
      <c r="AU1656" t="s">
        <v>3</v>
      </c>
      <c r="AV1656">
        <v>0</v>
      </c>
      <c r="AW1656">
        <v>1</v>
      </c>
      <c r="AX1656">
        <v>-1</v>
      </c>
      <c r="AY1656">
        <v>0</v>
      </c>
      <c r="AZ1656">
        <v>0</v>
      </c>
      <c r="BA1656" t="s">
        <v>3</v>
      </c>
      <c r="BB1656">
        <v>0</v>
      </c>
      <c r="BC1656">
        <v>0</v>
      </c>
      <c r="BD1656">
        <v>0</v>
      </c>
      <c r="BE1656">
        <v>0</v>
      </c>
      <c r="BF1656">
        <v>0</v>
      </c>
      <c r="BG1656">
        <v>0</v>
      </c>
      <c r="BH1656">
        <v>0</v>
      </c>
      <c r="BI1656">
        <v>0</v>
      </c>
      <c r="BJ1656">
        <v>0</v>
      </c>
      <c r="BK1656">
        <v>0</v>
      </c>
      <c r="BL1656">
        <v>0</v>
      </c>
      <c r="BM1656">
        <v>0</v>
      </c>
      <c r="BN1656">
        <v>0</v>
      </c>
      <c r="BO1656">
        <v>0</v>
      </c>
      <c r="BP1656">
        <v>0</v>
      </c>
      <c r="BQ1656">
        <v>0</v>
      </c>
      <c r="BR1656">
        <v>0</v>
      </c>
      <c r="BS1656">
        <v>0</v>
      </c>
      <c r="BT1656">
        <v>0</v>
      </c>
      <c r="BU1656">
        <v>0</v>
      </c>
      <c r="BV1656">
        <v>0</v>
      </c>
      <c r="BW1656">
        <v>0</v>
      </c>
      <c r="CV1656">
        <v>0</v>
      </c>
      <c r="CW1656">
        <v>0</v>
      </c>
      <c r="CX1656">
        <f>ROUND(Y1656*Source!I1881,9)</f>
        <v>0</v>
      </c>
      <c r="CY1656">
        <f>AA1656</f>
        <v>4929.3500000000004</v>
      </c>
      <c r="CZ1656">
        <f>AE1656</f>
        <v>681.69999999999993</v>
      </c>
      <c r="DA1656">
        <f>AI1656</f>
        <v>7.56</v>
      </c>
      <c r="DB1656">
        <f t="shared" si="766"/>
        <v>109.07</v>
      </c>
      <c r="DC1656">
        <f t="shared" si="767"/>
        <v>0</v>
      </c>
      <c r="DD1656" t="s">
        <v>3</v>
      </c>
      <c r="DE1656" t="s">
        <v>3</v>
      </c>
      <c r="DF1656">
        <f>ROUND(ROUND(AE1656*AI1656,0)*CX1656,0)</f>
        <v>0</v>
      </c>
      <c r="DG1656">
        <f t="shared" si="783"/>
        <v>0</v>
      </c>
      <c r="DH1656">
        <f t="shared" si="784"/>
        <v>0</v>
      </c>
      <c r="DI1656">
        <f t="shared" si="782"/>
        <v>0</v>
      </c>
      <c r="DJ1656">
        <f>DF1656</f>
        <v>0</v>
      </c>
      <c r="DK1656">
        <v>0</v>
      </c>
      <c r="DL1656" t="s">
        <v>3</v>
      </c>
      <c r="DM1656">
        <v>0</v>
      </c>
      <c r="DN1656" t="s">
        <v>3</v>
      </c>
      <c r="DO1656">
        <v>0</v>
      </c>
    </row>
    <row r="1657" spans="1:119" x14ac:dyDescent="0.2">
      <c r="A1657">
        <f>ROW(Source!A1921)</f>
        <v>1921</v>
      </c>
      <c r="B1657">
        <v>69726971</v>
      </c>
      <c r="C1657">
        <v>69736246</v>
      </c>
      <c r="D1657">
        <v>27493458</v>
      </c>
      <c r="E1657">
        <v>1</v>
      </c>
      <c r="F1657">
        <v>1</v>
      </c>
      <c r="G1657">
        <v>1</v>
      </c>
      <c r="H1657">
        <v>1</v>
      </c>
      <c r="I1657" t="s">
        <v>997</v>
      </c>
      <c r="J1657" t="s">
        <v>3</v>
      </c>
      <c r="K1657" t="s">
        <v>998</v>
      </c>
      <c r="L1657">
        <v>1369</v>
      </c>
      <c r="N1657">
        <v>1013</v>
      </c>
      <c r="O1657" t="s">
        <v>974</v>
      </c>
      <c r="P1657" t="s">
        <v>974</v>
      </c>
      <c r="Q1657">
        <v>1</v>
      </c>
      <c r="W1657">
        <v>0</v>
      </c>
      <c r="X1657">
        <v>-115882720</v>
      </c>
      <c r="Y1657">
        <f t="shared" ref="Y1657:Y1688" si="785">AT1657</f>
        <v>3.45</v>
      </c>
      <c r="AA1657">
        <v>0</v>
      </c>
      <c r="AB1657">
        <v>0</v>
      </c>
      <c r="AC1657">
        <v>0</v>
      </c>
      <c r="AD1657">
        <v>8.6</v>
      </c>
      <c r="AE1657">
        <v>0</v>
      </c>
      <c r="AF1657">
        <v>0</v>
      </c>
      <c r="AG1657">
        <v>0</v>
      </c>
      <c r="AH1657">
        <v>8.6</v>
      </c>
      <c r="AI1657">
        <v>1</v>
      </c>
      <c r="AJ1657">
        <v>1</v>
      </c>
      <c r="AK1657">
        <v>1</v>
      </c>
      <c r="AL1657">
        <v>1</v>
      </c>
      <c r="AM1657">
        <v>0</v>
      </c>
      <c r="AN1657">
        <v>0</v>
      </c>
      <c r="AO1657">
        <v>1</v>
      </c>
      <c r="AP1657">
        <v>0</v>
      </c>
      <c r="AQ1657">
        <v>0</v>
      </c>
      <c r="AR1657">
        <v>0</v>
      </c>
      <c r="AS1657" t="s">
        <v>3</v>
      </c>
      <c r="AT1657">
        <v>3.45</v>
      </c>
      <c r="AU1657" t="s">
        <v>3</v>
      </c>
      <c r="AV1657">
        <v>1</v>
      </c>
      <c r="AW1657">
        <v>2</v>
      </c>
      <c r="AX1657">
        <v>69736250</v>
      </c>
      <c r="AY1657">
        <v>1</v>
      </c>
      <c r="AZ1657">
        <v>0</v>
      </c>
      <c r="BA1657">
        <v>1701</v>
      </c>
      <c r="BB1657">
        <v>0</v>
      </c>
      <c r="BC1657">
        <v>0</v>
      </c>
      <c r="BD1657">
        <v>0</v>
      </c>
      <c r="BE1657">
        <v>0</v>
      </c>
      <c r="BF1657">
        <v>0</v>
      </c>
      <c r="BG1657">
        <v>0</v>
      </c>
      <c r="BH1657">
        <v>0</v>
      </c>
      <c r="BI1657">
        <v>0</v>
      </c>
      <c r="BJ1657">
        <v>0</v>
      </c>
      <c r="BK1657">
        <v>0</v>
      </c>
      <c r="BL1657">
        <v>0</v>
      </c>
      <c r="BM1657">
        <v>0</v>
      </c>
      <c r="BN1657">
        <v>0</v>
      </c>
      <c r="BO1657">
        <v>0</v>
      </c>
      <c r="BP1657">
        <v>0</v>
      </c>
      <c r="BQ1657">
        <v>0</v>
      </c>
      <c r="BR1657">
        <v>0</v>
      </c>
      <c r="BS1657">
        <v>0</v>
      </c>
      <c r="BT1657">
        <v>0</v>
      </c>
      <c r="BU1657">
        <v>0</v>
      </c>
      <c r="BV1657">
        <v>0</v>
      </c>
      <c r="BW1657">
        <v>0</v>
      </c>
      <c r="CU1657">
        <f>ROUND(AT1657*Source!I1921*AH1657*AL1657,0)</f>
        <v>0</v>
      </c>
      <c r="CV1657">
        <f>ROUND(Y1657*Source!I1921,9)</f>
        <v>0</v>
      </c>
      <c r="CW1657">
        <v>0</v>
      </c>
      <c r="CX1657">
        <f>ROUND(Y1657*Source!I1921,9)</f>
        <v>0</v>
      </c>
      <c r="CY1657">
        <f>AD1657</f>
        <v>8.6</v>
      </c>
      <c r="CZ1657">
        <f>AH1657</f>
        <v>8.6</v>
      </c>
      <c r="DA1657">
        <f>AL1657</f>
        <v>1</v>
      </c>
      <c r="DB1657">
        <f t="shared" ref="DB1657:DB1688" si="786">ROUND(ROUND(AT1657*CZ1657,2),2)</f>
        <v>29.67</v>
      </c>
      <c r="DC1657">
        <f t="shared" ref="DC1657:DC1688" si="787">ROUND(ROUND(AT1657*AG1657,2),2)</f>
        <v>0</v>
      </c>
      <c r="DD1657" t="s">
        <v>3</v>
      </c>
      <c r="DE1657" t="s">
        <v>3</v>
      </c>
      <c r="DF1657">
        <f>ROUND(ROUND(AE1657,0)*CX1657,0)</f>
        <v>0</v>
      </c>
      <c r="DG1657">
        <f t="shared" si="783"/>
        <v>0</v>
      </c>
      <c r="DH1657">
        <f t="shared" si="784"/>
        <v>0</v>
      </c>
      <c r="DI1657">
        <f t="shared" si="782"/>
        <v>0</v>
      </c>
      <c r="DJ1657">
        <f>DI1657</f>
        <v>0</v>
      </c>
      <c r="DK1657">
        <v>0</v>
      </c>
      <c r="DL1657" t="s">
        <v>3</v>
      </c>
      <c r="DM1657">
        <v>0</v>
      </c>
      <c r="DN1657" t="s">
        <v>3</v>
      </c>
      <c r="DO1657">
        <v>0</v>
      </c>
    </row>
    <row r="1658" spans="1:119" x14ac:dyDescent="0.2">
      <c r="A1658">
        <f>ROW(Source!A1921)</f>
        <v>1921</v>
      </c>
      <c r="B1658">
        <v>69726971</v>
      </c>
      <c r="C1658">
        <v>69736246</v>
      </c>
      <c r="D1658">
        <v>27441327</v>
      </c>
      <c r="E1658">
        <v>1</v>
      </c>
      <c r="F1658">
        <v>1</v>
      </c>
      <c r="G1658">
        <v>1</v>
      </c>
      <c r="H1658">
        <v>2</v>
      </c>
      <c r="I1658" t="s">
        <v>975</v>
      </c>
      <c r="J1658" t="s">
        <v>976</v>
      </c>
      <c r="K1658" t="s">
        <v>977</v>
      </c>
      <c r="L1658">
        <v>1368</v>
      </c>
      <c r="N1658">
        <v>1011</v>
      </c>
      <c r="O1658" t="s">
        <v>978</v>
      </c>
      <c r="P1658" t="s">
        <v>978</v>
      </c>
      <c r="Q1658">
        <v>1</v>
      </c>
      <c r="W1658">
        <v>0</v>
      </c>
      <c r="X1658">
        <v>-1583389094</v>
      </c>
      <c r="Y1658">
        <f t="shared" si="785"/>
        <v>0.02</v>
      </c>
      <c r="AA1658">
        <v>0</v>
      </c>
      <c r="AB1658">
        <v>93.37</v>
      </c>
      <c r="AC1658">
        <v>11.69</v>
      </c>
      <c r="AD1658">
        <v>0</v>
      </c>
      <c r="AE1658">
        <v>0</v>
      </c>
      <c r="AF1658">
        <v>93.37</v>
      </c>
      <c r="AG1658">
        <v>11.69</v>
      </c>
      <c r="AH1658">
        <v>0</v>
      </c>
      <c r="AI1658">
        <v>1</v>
      </c>
      <c r="AJ1658">
        <v>1</v>
      </c>
      <c r="AK1658">
        <v>1</v>
      </c>
      <c r="AL1658">
        <v>1</v>
      </c>
      <c r="AM1658">
        <v>0</v>
      </c>
      <c r="AN1658">
        <v>0</v>
      </c>
      <c r="AO1658">
        <v>1</v>
      </c>
      <c r="AP1658">
        <v>0</v>
      </c>
      <c r="AQ1658">
        <v>0</v>
      </c>
      <c r="AR1658">
        <v>0</v>
      </c>
      <c r="AS1658" t="s">
        <v>3</v>
      </c>
      <c r="AT1658">
        <v>0.02</v>
      </c>
      <c r="AU1658" t="s">
        <v>3</v>
      </c>
      <c r="AV1658">
        <v>0</v>
      </c>
      <c r="AW1658">
        <v>2</v>
      </c>
      <c r="AX1658">
        <v>69736251</v>
      </c>
      <c r="AY1658">
        <v>1</v>
      </c>
      <c r="AZ1658">
        <v>0</v>
      </c>
      <c r="BA1658">
        <v>1702</v>
      </c>
      <c r="BB1658">
        <v>0</v>
      </c>
      <c r="BC1658">
        <v>0</v>
      </c>
      <c r="BD1658">
        <v>0</v>
      </c>
      <c r="BE1658">
        <v>0</v>
      </c>
      <c r="BF1658">
        <v>0</v>
      </c>
      <c r="BG1658">
        <v>0</v>
      </c>
      <c r="BH1658">
        <v>0</v>
      </c>
      <c r="BI1658">
        <v>0</v>
      </c>
      <c r="BJ1658">
        <v>0</v>
      </c>
      <c r="BK1658">
        <v>0</v>
      </c>
      <c r="BL1658">
        <v>0</v>
      </c>
      <c r="BM1658">
        <v>0</v>
      </c>
      <c r="BN1658">
        <v>0</v>
      </c>
      <c r="BO1658">
        <v>0</v>
      </c>
      <c r="BP1658">
        <v>0</v>
      </c>
      <c r="BQ1658">
        <v>0</v>
      </c>
      <c r="BR1658">
        <v>0</v>
      </c>
      <c r="BS1658">
        <v>0</v>
      </c>
      <c r="BT1658">
        <v>0</v>
      </c>
      <c r="BU1658">
        <v>0</v>
      </c>
      <c r="BV1658">
        <v>0</v>
      </c>
      <c r="BW1658">
        <v>0</v>
      </c>
      <c r="CV1658">
        <v>0</v>
      </c>
      <c r="CW1658">
        <f>ROUND(Y1658*Source!I1921*DO1658,9)</f>
        <v>0</v>
      </c>
      <c r="CX1658">
        <f>ROUND(Y1658*Source!I1921,9)</f>
        <v>0</v>
      </c>
      <c r="CY1658">
        <f>AB1658</f>
        <v>93.37</v>
      </c>
      <c r="CZ1658">
        <f>AF1658</f>
        <v>93.37</v>
      </c>
      <c r="DA1658">
        <f>AJ1658</f>
        <v>1</v>
      </c>
      <c r="DB1658">
        <f t="shared" si="786"/>
        <v>1.87</v>
      </c>
      <c r="DC1658">
        <f t="shared" si="787"/>
        <v>0.23</v>
      </c>
      <c r="DD1658" t="s">
        <v>3</v>
      </c>
      <c r="DE1658" t="s">
        <v>3</v>
      </c>
      <c r="DF1658">
        <f>ROUND(ROUND(AE1658,0)*CX1658,0)</f>
        <v>0</v>
      </c>
      <c r="DG1658">
        <f t="shared" si="783"/>
        <v>0</v>
      </c>
      <c r="DH1658">
        <f t="shared" si="784"/>
        <v>0</v>
      </c>
      <c r="DI1658">
        <f t="shared" si="782"/>
        <v>0</v>
      </c>
      <c r="DJ1658">
        <f>DG1658</f>
        <v>0</v>
      </c>
      <c r="DK1658">
        <v>0</v>
      </c>
      <c r="DL1658" t="s">
        <v>3</v>
      </c>
      <c r="DM1658">
        <v>0</v>
      </c>
      <c r="DN1658" t="s">
        <v>3</v>
      </c>
      <c r="DO1658">
        <v>0</v>
      </c>
    </row>
    <row r="1659" spans="1:119" x14ac:dyDescent="0.2">
      <c r="A1659">
        <f>ROW(Source!A1921)</f>
        <v>1921</v>
      </c>
      <c r="B1659">
        <v>69726971</v>
      </c>
      <c r="C1659">
        <v>69736246</v>
      </c>
      <c r="D1659">
        <v>27386998</v>
      </c>
      <c r="E1659">
        <v>1</v>
      </c>
      <c r="F1659">
        <v>1</v>
      </c>
      <c r="G1659">
        <v>1</v>
      </c>
      <c r="H1659">
        <v>3</v>
      </c>
      <c r="I1659" t="s">
        <v>163</v>
      </c>
      <c r="J1659" t="s">
        <v>706</v>
      </c>
      <c r="K1659" t="s">
        <v>164</v>
      </c>
      <c r="L1659">
        <v>1327</v>
      </c>
      <c r="N1659">
        <v>1005</v>
      </c>
      <c r="O1659" t="s">
        <v>56</v>
      </c>
      <c r="P1659" t="s">
        <v>56</v>
      </c>
      <c r="Q1659">
        <v>1</v>
      </c>
      <c r="W1659">
        <v>0</v>
      </c>
      <c r="X1659">
        <v>1175579212</v>
      </c>
      <c r="Y1659">
        <f t="shared" si="785"/>
        <v>115</v>
      </c>
      <c r="AA1659">
        <v>12.26</v>
      </c>
      <c r="AB1659">
        <v>0</v>
      </c>
      <c r="AC1659">
        <v>0</v>
      </c>
      <c r="AD1659">
        <v>0</v>
      </c>
      <c r="AE1659">
        <v>12.26</v>
      </c>
      <c r="AF1659">
        <v>0</v>
      </c>
      <c r="AG1659">
        <v>0</v>
      </c>
      <c r="AH1659">
        <v>0</v>
      </c>
      <c r="AI1659">
        <v>1</v>
      </c>
      <c r="AJ1659">
        <v>1</v>
      </c>
      <c r="AK1659">
        <v>1</v>
      </c>
      <c r="AL1659">
        <v>1</v>
      </c>
      <c r="AM1659">
        <v>0</v>
      </c>
      <c r="AN1659">
        <v>0</v>
      </c>
      <c r="AO1659">
        <v>0</v>
      </c>
      <c r="AP1659">
        <v>1</v>
      </c>
      <c r="AQ1659">
        <v>0</v>
      </c>
      <c r="AR1659">
        <v>0</v>
      </c>
      <c r="AS1659" t="s">
        <v>3</v>
      </c>
      <c r="AT1659">
        <v>115</v>
      </c>
      <c r="AU1659" t="s">
        <v>3</v>
      </c>
      <c r="AV1659">
        <v>0</v>
      </c>
      <c r="AW1659">
        <v>2</v>
      </c>
      <c r="AX1659">
        <v>69736252</v>
      </c>
      <c r="AY1659">
        <v>1</v>
      </c>
      <c r="AZ1659">
        <v>6144</v>
      </c>
      <c r="BA1659">
        <v>1703</v>
      </c>
      <c r="BB1659">
        <v>3</v>
      </c>
      <c r="BC1659">
        <v>0</v>
      </c>
      <c r="BD1659">
        <v>0</v>
      </c>
      <c r="BE1659">
        <v>0</v>
      </c>
      <c r="BF1659">
        <v>0</v>
      </c>
      <c r="BG1659">
        <v>0</v>
      </c>
      <c r="BH1659">
        <v>0</v>
      </c>
      <c r="BI1659">
        <v>0</v>
      </c>
      <c r="BJ1659">
        <v>0</v>
      </c>
      <c r="BK1659">
        <v>0</v>
      </c>
      <c r="BL1659">
        <v>0</v>
      </c>
      <c r="BM1659">
        <v>0</v>
      </c>
      <c r="BN1659">
        <v>0</v>
      </c>
      <c r="BO1659">
        <v>0</v>
      </c>
      <c r="BP1659">
        <v>0</v>
      </c>
      <c r="BQ1659">
        <v>0</v>
      </c>
      <c r="BR1659">
        <v>0</v>
      </c>
      <c r="BS1659">
        <v>0</v>
      </c>
      <c r="BT1659">
        <v>0</v>
      </c>
      <c r="BU1659">
        <v>0</v>
      </c>
      <c r="BV1659">
        <v>0</v>
      </c>
      <c r="BW1659">
        <v>0</v>
      </c>
      <c r="CV1659">
        <v>0</v>
      </c>
      <c r="CW1659">
        <v>0</v>
      </c>
      <c r="CX1659">
        <f>ROUND(Y1659*Source!I1921,9)</f>
        <v>0</v>
      </c>
      <c r="CY1659">
        <f>AA1659</f>
        <v>12.26</v>
      </c>
      <c r="CZ1659">
        <f>AE1659</f>
        <v>12.26</v>
      </c>
      <c r="DA1659">
        <f>AI1659</f>
        <v>1</v>
      </c>
      <c r="DB1659">
        <f t="shared" si="786"/>
        <v>1409.9</v>
      </c>
      <c r="DC1659">
        <f t="shared" si="787"/>
        <v>0</v>
      </c>
      <c r="DD1659" t="s">
        <v>3</v>
      </c>
      <c r="DE1659" t="s">
        <v>3</v>
      </c>
      <c r="DF1659">
        <f>ROUND(ROUND(AE1659,0)*CX1659,0)</f>
        <v>0</v>
      </c>
      <c r="DG1659">
        <f t="shared" si="783"/>
        <v>0</v>
      </c>
      <c r="DH1659">
        <f t="shared" si="784"/>
        <v>0</v>
      </c>
      <c r="DI1659">
        <f t="shared" si="782"/>
        <v>0</v>
      </c>
      <c r="DJ1659">
        <f>DF1659</f>
        <v>0</v>
      </c>
      <c r="DK1659">
        <v>0</v>
      </c>
      <c r="DL1659" t="s">
        <v>3</v>
      </c>
      <c r="DM1659">
        <v>0</v>
      </c>
      <c r="DN1659" t="s">
        <v>3</v>
      </c>
      <c r="DO1659">
        <v>0</v>
      </c>
    </row>
    <row r="1660" spans="1:119" x14ac:dyDescent="0.2">
      <c r="A1660">
        <f>ROW(Source!A1922)</f>
        <v>1922</v>
      </c>
      <c r="B1660">
        <v>69726884</v>
      </c>
      <c r="C1660">
        <v>69736246</v>
      </c>
      <c r="D1660">
        <v>27493458</v>
      </c>
      <c r="E1660">
        <v>1</v>
      </c>
      <c r="F1660">
        <v>1</v>
      </c>
      <c r="G1660">
        <v>1</v>
      </c>
      <c r="H1660">
        <v>1</v>
      </c>
      <c r="I1660" t="s">
        <v>997</v>
      </c>
      <c r="J1660" t="s">
        <v>3</v>
      </c>
      <c r="K1660" t="s">
        <v>998</v>
      </c>
      <c r="L1660">
        <v>1369</v>
      </c>
      <c r="N1660">
        <v>1013</v>
      </c>
      <c r="O1660" t="s">
        <v>974</v>
      </c>
      <c r="P1660" t="s">
        <v>974</v>
      </c>
      <c r="Q1660">
        <v>1</v>
      </c>
      <c r="W1660">
        <v>0</v>
      </c>
      <c r="X1660">
        <v>-115882720</v>
      </c>
      <c r="Y1660">
        <f t="shared" si="785"/>
        <v>3.45</v>
      </c>
      <c r="AA1660">
        <v>0</v>
      </c>
      <c r="AB1660">
        <v>0</v>
      </c>
      <c r="AC1660">
        <v>0</v>
      </c>
      <c r="AD1660">
        <v>218.1</v>
      </c>
      <c r="AE1660">
        <v>0</v>
      </c>
      <c r="AF1660">
        <v>0</v>
      </c>
      <c r="AG1660">
        <v>0</v>
      </c>
      <c r="AH1660">
        <v>8.6</v>
      </c>
      <c r="AI1660">
        <v>1</v>
      </c>
      <c r="AJ1660">
        <v>1</v>
      </c>
      <c r="AK1660">
        <v>1</v>
      </c>
      <c r="AL1660">
        <v>25.36</v>
      </c>
      <c r="AM1660">
        <v>5</v>
      </c>
      <c r="AN1660">
        <v>0</v>
      </c>
      <c r="AO1660">
        <v>1</v>
      </c>
      <c r="AP1660">
        <v>0</v>
      </c>
      <c r="AQ1660">
        <v>0</v>
      </c>
      <c r="AR1660">
        <v>0</v>
      </c>
      <c r="AS1660" t="s">
        <v>3</v>
      </c>
      <c r="AT1660">
        <v>3.45</v>
      </c>
      <c r="AU1660" t="s">
        <v>3</v>
      </c>
      <c r="AV1660">
        <v>1</v>
      </c>
      <c r="AW1660">
        <v>2</v>
      </c>
      <c r="AX1660">
        <v>69736250</v>
      </c>
      <c r="AY1660">
        <v>1</v>
      </c>
      <c r="AZ1660">
        <v>0</v>
      </c>
      <c r="BA1660">
        <v>1704</v>
      </c>
      <c r="BB1660">
        <v>0</v>
      </c>
      <c r="BC1660">
        <v>0</v>
      </c>
      <c r="BD1660">
        <v>0</v>
      </c>
      <c r="BE1660">
        <v>0</v>
      </c>
      <c r="BF1660">
        <v>0</v>
      </c>
      <c r="BG1660">
        <v>0</v>
      </c>
      <c r="BH1660">
        <v>0</v>
      </c>
      <c r="BI1660">
        <v>0</v>
      </c>
      <c r="BJ1660">
        <v>0</v>
      </c>
      <c r="BK1660">
        <v>0</v>
      </c>
      <c r="BL1660">
        <v>0</v>
      </c>
      <c r="BM1660">
        <v>0</v>
      </c>
      <c r="BN1660">
        <v>0</v>
      </c>
      <c r="BO1660">
        <v>0</v>
      </c>
      <c r="BP1660">
        <v>0</v>
      </c>
      <c r="BQ1660">
        <v>0</v>
      </c>
      <c r="BR1660">
        <v>0</v>
      </c>
      <c r="BS1660">
        <v>0</v>
      </c>
      <c r="BT1660">
        <v>0</v>
      </c>
      <c r="BU1660">
        <v>0</v>
      </c>
      <c r="BV1660">
        <v>0</v>
      </c>
      <c r="BW1660">
        <v>0</v>
      </c>
      <c r="CU1660">
        <f>ROUND(AT1660*Source!I1922*AH1660*AL1660,0)</f>
        <v>0</v>
      </c>
      <c r="CV1660">
        <f>ROUND(Y1660*Source!I1922,9)</f>
        <v>0</v>
      </c>
      <c r="CW1660">
        <v>0</v>
      </c>
      <c r="CX1660">
        <f>ROUND(Y1660*Source!I1922,9)</f>
        <v>0</v>
      </c>
      <c r="CY1660">
        <f>AD1660</f>
        <v>218.1</v>
      </c>
      <c r="CZ1660">
        <f>AH1660</f>
        <v>8.6</v>
      </c>
      <c r="DA1660">
        <f>AL1660</f>
        <v>25.36</v>
      </c>
      <c r="DB1660">
        <f t="shared" si="786"/>
        <v>29.67</v>
      </c>
      <c r="DC1660">
        <f t="shared" si="787"/>
        <v>0</v>
      </c>
      <c r="DD1660" t="s">
        <v>3</v>
      </c>
      <c r="DE1660" t="s">
        <v>3</v>
      </c>
      <c r="DF1660">
        <f>ROUND(ROUND(AE1660,0)*CX1660,0)</f>
        <v>0</v>
      </c>
      <c r="DG1660">
        <f t="shared" si="783"/>
        <v>0</v>
      </c>
      <c r="DH1660">
        <f t="shared" si="784"/>
        <v>0</v>
      </c>
      <c r="DI1660">
        <f>ROUND(ROUND(AH1660*AL1660,0)*CX1660,0)</f>
        <v>0</v>
      </c>
      <c r="DJ1660">
        <f>DI1660</f>
        <v>0</v>
      </c>
      <c r="DK1660">
        <v>0</v>
      </c>
      <c r="DL1660" t="s">
        <v>3</v>
      </c>
      <c r="DM1660">
        <v>0</v>
      </c>
      <c r="DN1660" t="s">
        <v>3</v>
      </c>
      <c r="DO1660">
        <v>0</v>
      </c>
    </row>
    <row r="1661" spans="1:119" x14ac:dyDescent="0.2">
      <c r="A1661">
        <f>ROW(Source!A1922)</f>
        <v>1922</v>
      </c>
      <c r="B1661">
        <v>69726884</v>
      </c>
      <c r="C1661">
        <v>69736246</v>
      </c>
      <c r="D1661">
        <v>27441327</v>
      </c>
      <c r="E1661">
        <v>1</v>
      </c>
      <c r="F1661">
        <v>1</v>
      </c>
      <c r="G1661">
        <v>1</v>
      </c>
      <c r="H1661">
        <v>2</v>
      </c>
      <c r="I1661" t="s">
        <v>975</v>
      </c>
      <c r="J1661" t="s">
        <v>976</v>
      </c>
      <c r="K1661" t="s">
        <v>977</v>
      </c>
      <c r="L1661">
        <v>1368</v>
      </c>
      <c r="N1661">
        <v>1011</v>
      </c>
      <c r="O1661" t="s">
        <v>978</v>
      </c>
      <c r="P1661" t="s">
        <v>978</v>
      </c>
      <c r="Q1661">
        <v>1</v>
      </c>
      <c r="W1661">
        <v>0</v>
      </c>
      <c r="X1661">
        <v>-1583389094</v>
      </c>
      <c r="Y1661">
        <f t="shared" si="785"/>
        <v>0.02</v>
      </c>
      <c r="AA1661">
        <v>0</v>
      </c>
      <c r="AB1661">
        <v>732.02</v>
      </c>
      <c r="AC1661">
        <v>231.46</v>
      </c>
      <c r="AD1661">
        <v>0</v>
      </c>
      <c r="AE1661">
        <v>0</v>
      </c>
      <c r="AF1661">
        <v>93.37</v>
      </c>
      <c r="AG1661">
        <v>11.69</v>
      </c>
      <c r="AH1661">
        <v>0</v>
      </c>
      <c r="AI1661">
        <v>1</v>
      </c>
      <c r="AJ1661">
        <v>7.84</v>
      </c>
      <c r="AK1661">
        <v>19.8</v>
      </c>
      <c r="AL1661">
        <v>1</v>
      </c>
      <c r="AM1661">
        <v>5</v>
      </c>
      <c r="AN1661">
        <v>0</v>
      </c>
      <c r="AO1661">
        <v>1</v>
      </c>
      <c r="AP1661">
        <v>0</v>
      </c>
      <c r="AQ1661">
        <v>0</v>
      </c>
      <c r="AR1661">
        <v>0</v>
      </c>
      <c r="AS1661" t="s">
        <v>3</v>
      </c>
      <c r="AT1661">
        <v>0.02</v>
      </c>
      <c r="AU1661" t="s">
        <v>3</v>
      </c>
      <c r="AV1661">
        <v>0</v>
      </c>
      <c r="AW1661">
        <v>2</v>
      </c>
      <c r="AX1661">
        <v>69736251</v>
      </c>
      <c r="AY1661">
        <v>1</v>
      </c>
      <c r="AZ1661">
        <v>0</v>
      </c>
      <c r="BA1661">
        <v>1705</v>
      </c>
      <c r="BB1661">
        <v>0</v>
      </c>
      <c r="BC1661">
        <v>0</v>
      </c>
      <c r="BD1661">
        <v>0</v>
      </c>
      <c r="BE1661">
        <v>0</v>
      </c>
      <c r="BF1661">
        <v>0</v>
      </c>
      <c r="BG1661">
        <v>0</v>
      </c>
      <c r="BH1661">
        <v>0</v>
      </c>
      <c r="BI1661">
        <v>0</v>
      </c>
      <c r="BJ1661">
        <v>0</v>
      </c>
      <c r="BK1661">
        <v>0</v>
      </c>
      <c r="BL1661">
        <v>0</v>
      </c>
      <c r="BM1661">
        <v>0</v>
      </c>
      <c r="BN1661">
        <v>0</v>
      </c>
      <c r="BO1661">
        <v>0</v>
      </c>
      <c r="BP1661">
        <v>0</v>
      </c>
      <c r="BQ1661">
        <v>0</v>
      </c>
      <c r="BR1661">
        <v>0</v>
      </c>
      <c r="BS1661">
        <v>0</v>
      </c>
      <c r="BT1661">
        <v>0</v>
      </c>
      <c r="BU1661">
        <v>0</v>
      </c>
      <c r="BV1661">
        <v>0</v>
      </c>
      <c r="BW1661">
        <v>0</v>
      </c>
      <c r="CV1661">
        <v>0</v>
      </c>
      <c r="CW1661">
        <f>ROUND(Y1661*Source!I1922*DO1661,9)</f>
        <v>0</v>
      </c>
      <c r="CX1661">
        <f>ROUND(Y1661*Source!I1922,9)</f>
        <v>0</v>
      </c>
      <c r="CY1661">
        <f>AB1661</f>
        <v>732.02</v>
      </c>
      <c r="CZ1661">
        <f>AF1661</f>
        <v>93.37</v>
      </c>
      <c r="DA1661">
        <f>AJ1661</f>
        <v>7.84</v>
      </c>
      <c r="DB1661">
        <f t="shared" si="786"/>
        <v>1.87</v>
      </c>
      <c r="DC1661">
        <f t="shared" si="787"/>
        <v>0.23</v>
      </c>
      <c r="DD1661" t="s">
        <v>3</v>
      </c>
      <c r="DE1661" t="s">
        <v>3</v>
      </c>
      <c r="DF1661">
        <f>ROUND(ROUND(AE1661,0)*CX1661,0)</f>
        <v>0</v>
      </c>
      <c r="DG1661">
        <f>ROUND(ROUND(AF1661*AJ1661,0)*CX1661,0)</f>
        <v>0</v>
      </c>
      <c r="DH1661">
        <f>ROUND(ROUND(AG1661*AK1661,0)*CX1661,0)</f>
        <v>0</v>
      </c>
      <c r="DI1661">
        <f t="shared" ref="DI1661:DI1667" si="788">ROUND(ROUND(AH1661,0)*CX1661,0)</f>
        <v>0</v>
      </c>
      <c r="DJ1661">
        <f>DG1661</f>
        <v>0</v>
      </c>
      <c r="DK1661">
        <v>0</v>
      </c>
      <c r="DL1661" t="s">
        <v>3</v>
      </c>
      <c r="DM1661">
        <v>0</v>
      </c>
      <c r="DN1661" t="s">
        <v>3</v>
      </c>
      <c r="DO1661">
        <v>0</v>
      </c>
    </row>
    <row r="1662" spans="1:119" x14ac:dyDescent="0.2">
      <c r="A1662">
        <f>ROW(Source!A1922)</f>
        <v>1922</v>
      </c>
      <c r="B1662">
        <v>69726884</v>
      </c>
      <c r="C1662">
        <v>69736246</v>
      </c>
      <c r="D1662">
        <v>27386998</v>
      </c>
      <c r="E1662">
        <v>1</v>
      </c>
      <c r="F1662">
        <v>1</v>
      </c>
      <c r="G1662">
        <v>1</v>
      </c>
      <c r="H1662">
        <v>3</v>
      </c>
      <c r="I1662" t="s">
        <v>163</v>
      </c>
      <c r="J1662" t="s">
        <v>706</v>
      </c>
      <c r="K1662" t="s">
        <v>164</v>
      </c>
      <c r="L1662">
        <v>1327</v>
      </c>
      <c r="N1662">
        <v>1005</v>
      </c>
      <c r="O1662" t="s">
        <v>56</v>
      </c>
      <c r="P1662" t="s">
        <v>56</v>
      </c>
      <c r="Q1662">
        <v>1</v>
      </c>
      <c r="W1662">
        <v>0</v>
      </c>
      <c r="X1662">
        <v>1175579212</v>
      </c>
      <c r="Y1662">
        <f t="shared" si="785"/>
        <v>115</v>
      </c>
      <c r="AA1662">
        <v>26.39</v>
      </c>
      <c r="AB1662">
        <v>0</v>
      </c>
      <c r="AC1662">
        <v>0</v>
      </c>
      <c r="AD1662">
        <v>0</v>
      </c>
      <c r="AE1662">
        <v>3.65</v>
      </c>
      <c r="AF1662">
        <v>0</v>
      </c>
      <c r="AG1662">
        <v>0</v>
      </c>
      <c r="AH1662">
        <v>0</v>
      </c>
      <c r="AI1662">
        <v>7.56</v>
      </c>
      <c r="AJ1662">
        <v>1</v>
      </c>
      <c r="AK1662">
        <v>1</v>
      </c>
      <c r="AL1662">
        <v>1</v>
      </c>
      <c r="AM1662">
        <v>5</v>
      </c>
      <c r="AN1662">
        <v>0</v>
      </c>
      <c r="AO1662">
        <v>0</v>
      </c>
      <c r="AP1662">
        <v>1</v>
      </c>
      <c r="AQ1662">
        <v>0</v>
      </c>
      <c r="AR1662">
        <v>0</v>
      </c>
      <c r="AS1662" t="s">
        <v>3</v>
      </c>
      <c r="AT1662">
        <v>115</v>
      </c>
      <c r="AU1662" t="s">
        <v>3</v>
      </c>
      <c r="AV1662">
        <v>0</v>
      </c>
      <c r="AW1662">
        <v>2</v>
      </c>
      <c r="AX1662">
        <v>69736252</v>
      </c>
      <c r="AY1662">
        <v>1</v>
      </c>
      <c r="AZ1662">
        <v>22528</v>
      </c>
      <c r="BA1662">
        <v>1706</v>
      </c>
      <c r="BB1662">
        <v>3</v>
      </c>
      <c r="BC1662">
        <v>0</v>
      </c>
      <c r="BD1662">
        <v>0</v>
      </c>
      <c r="BE1662">
        <v>0</v>
      </c>
      <c r="BF1662">
        <v>0</v>
      </c>
      <c r="BG1662">
        <v>0</v>
      </c>
      <c r="BH1662">
        <v>0</v>
      </c>
      <c r="BI1662">
        <v>0</v>
      </c>
      <c r="BJ1662">
        <v>0</v>
      </c>
      <c r="BK1662">
        <v>0</v>
      </c>
      <c r="BL1662">
        <v>0</v>
      </c>
      <c r="BM1662">
        <v>0</v>
      </c>
      <c r="BN1662">
        <v>0</v>
      </c>
      <c r="BO1662">
        <v>0</v>
      </c>
      <c r="BP1662">
        <v>0</v>
      </c>
      <c r="BQ1662">
        <v>0</v>
      </c>
      <c r="BR1662">
        <v>0</v>
      </c>
      <c r="BS1662">
        <v>0</v>
      </c>
      <c r="BT1662">
        <v>0</v>
      </c>
      <c r="BU1662">
        <v>0</v>
      </c>
      <c r="BV1662">
        <v>0</v>
      </c>
      <c r="BW1662">
        <v>0</v>
      </c>
      <c r="CV1662">
        <v>0</v>
      </c>
      <c r="CW1662">
        <v>0</v>
      </c>
      <c r="CX1662">
        <f>ROUND(Y1662*Source!I1922,9)</f>
        <v>0</v>
      </c>
      <c r="CY1662">
        <f>AA1662</f>
        <v>26.39</v>
      </c>
      <c r="CZ1662">
        <f>AE1662</f>
        <v>3.65</v>
      </c>
      <c r="DA1662">
        <f>AI1662</f>
        <v>7.56</v>
      </c>
      <c r="DB1662">
        <f t="shared" si="786"/>
        <v>419.75</v>
      </c>
      <c r="DC1662">
        <f t="shared" si="787"/>
        <v>0</v>
      </c>
      <c r="DD1662" t="s">
        <v>3</v>
      </c>
      <c r="DE1662" t="s">
        <v>3</v>
      </c>
      <c r="DF1662">
        <f>ROUND(ROUND(AE1662*AI1662,0)*CX1662,0)</f>
        <v>0</v>
      </c>
      <c r="DG1662">
        <f t="shared" ref="DG1662:DG1669" si="789">ROUND(ROUND(AF1662,0)*CX1662,0)</f>
        <v>0</v>
      </c>
      <c r="DH1662">
        <f t="shared" ref="DH1662:DH1668" si="790">ROUND(ROUND(AG1662,0)*CX1662,0)</f>
        <v>0</v>
      </c>
      <c r="DI1662">
        <f t="shared" si="788"/>
        <v>0</v>
      </c>
      <c r="DJ1662">
        <f>DF1662</f>
        <v>0</v>
      </c>
      <c r="DK1662">
        <v>0</v>
      </c>
      <c r="DL1662" t="s">
        <v>3</v>
      </c>
      <c r="DM1662">
        <v>0</v>
      </c>
      <c r="DN1662" t="s">
        <v>3</v>
      </c>
      <c r="DO1662">
        <v>0</v>
      </c>
    </row>
    <row r="1663" spans="1:119" x14ac:dyDescent="0.2">
      <c r="A1663">
        <f>ROW(Source!A1925)</f>
        <v>1925</v>
      </c>
      <c r="B1663">
        <v>69726971</v>
      </c>
      <c r="C1663">
        <v>69736254</v>
      </c>
      <c r="D1663">
        <v>27498288</v>
      </c>
      <c r="E1663">
        <v>1</v>
      </c>
      <c r="F1663">
        <v>1</v>
      </c>
      <c r="G1663">
        <v>1</v>
      </c>
      <c r="H1663">
        <v>1</v>
      </c>
      <c r="I1663" t="s">
        <v>1054</v>
      </c>
      <c r="J1663" t="s">
        <v>3</v>
      </c>
      <c r="K1663" t="s">
        <v>1055</v>
      </c>
      <c r="L1663">
        <v>1369</v>
      </c>
      <c r="N1663">
        <v>1013</v>
      </c>
      <c r="O1663" t="s">
        <v>974</v>
      </c>
      <c r="P1663" t="s">
        <v>974</v>
      </c>
      <c r="Q1663">
        <v>1</v>
      </c>
      <c r="W1663">
        <v>0</v>
      </c>
      <c r="X1663">
        <v>1223303326</v>
      </c>
      <c r="Y1663">
        <f t="shared" si="785"/>
        <v>28.38</v>
      </c>
      <c r="AA1663">
        <v>0</v>
      </c>
      <c r="AB1663">
        <v>0</v>
      </c>
      <c r="AC1663">
        <v>0</v>
      </c>
      <c r="AD1663">
        <v>9.0399999999999991</v>
      </c>
      <c r="AE1663">
        <v>0</v>
      </c>
      <c r="AF1663">
        <v>0</v>
      </c>
      <c r="AG1663">
        <v>0</v>
      </c>
      <c r="AH1663">
        <v>9.0399999999999991</v>
      </c>
      <c r="AI1663">
        <v>1</v>
      </c>
      <c r="AJ1663">
        <v>1</v>
      </c>
      <c r="AK1663">
        <v>1</v>
      </c>
      <c r="AL1663">
        <v>1</v>
      </c>
      <c r="AM1663">
        <v>0</v>
      </c>
      <c r="AN1663">
        <v>0</v>
      </c>
      <c r="AO1663">
        <v>1</v>
      </c>
      <c r="AP1663">
        <v>0</v>
      </c>
      <c r="AQ1663">
        <v>0</v>
      </c>
      <c r="AR1663">
        <v>0</v>
      </c>
      <c r="AS1663" t="s">
        <v>3</v>
      </c>
      <c r="AT1663">
        <v>28.38</v>
      </c>
      <c r="AU1663" t="s">
        <v>3</v>
      </c>
      <c r="AV1663">
        <v>1</v>
      </c>
      <c r="AW1663">
        <v>2</v>
      </c>
      <c r="AX1663">
        <v>69736260</v>
      </c>
      <c r="AY1663">
        <v>1</v>
      </c>
      <c r="AZ1663">
        <v>0</v>
      </c>
      <c r="BA1663">
        <v>1707</v>
      </c>
      <c r="BB1663">
        <v>0</v>
      </c>
      <c r="BC1663">
        <v>0</v>
      </c>
      <c r="BD1663">
        <v>0</v>
      </c>
      <c r="BE1663">
        <v>0</v>
      </c>
      <c r="BF1663">
        <v>0</v>
      </c>
      <c r="BG1663">
        <v>0</v>
      </c>
      <c r="BH1663">
        <v>0</v>
      </c>
      <c r="BI1663">
        <v>0</v>
      </c>
      <c r="BJ1663">
        <v>0</v>
      </c>
      <c r="BK1663">
        <v>0</v>
      </c>
      <c r="BL1663">
        <v>0</v>
      </c>
      <c r="BM1663">
        <v>0</v>
      </c>
      <c r="BN1663">
        <v>0</v>
      </c>
      <c r="BO1663">
        <v>0</v>
      </c>
      <c r="BP1663">
        <v>0</v>
      </c>
      <c r="BQ1663">
        <v>0</v>
      </c>
      <c r="BR1663">
        <v>0</v>
      </c>
      <c r="BS1663">
        <v>0</v>
      </c>
      <c r="BT1663">
        <v>0</v>
      </c>
      <c r="BU1663">
        <v>0</v>
      </c>
      <c r="BV1663">
        <v>0</v>
      </c>
      <c r="BW1663">
        <v>0</v>
      </c>
      <c r="CU1663">
        <f>ROUND(AT1663*Source!I1925*AH1663*AL1663,0)</f>
        <v>0</v>
      </c>
      <c r="CV1663">
        <f>ROUND(Y1663*Source!I1925,9)</f>
        <v>0</v>
      </c>
      <c r="CW1663">
        <v>0</v>
      </c>
      <c r="CX1663">
        <f>ROUND(Y1663*Source!I1925,9)</f>
        <v>0</v>
      </c>
      <c r="CY1663">
        <f>AD1663</f>
        <v>9.0399999999999991</v>
      </c>
      <c r="CZ1663">
        <f>AH1663</f>
        <v>9.0399999999999991</v>
      </c>
      <c r="DA1663">
        <f>AL1663</f>
        <v>1</v>
      </c>
      <c r="DB1663">
        <f t="shared" si="786"/>
        <v>256.56</v>
      </c>
      <c r="DC1663">
        <f t="shared" si="787"/>
        <v>0</v>
      </c>
      <c r="DD1663" t="s">
        <v>3</v>
      </c>
      <c r="DE1663" t="s">
        <v>3</v>
      </c>
      <c r="DF1663">
        <f t="shared" ref="DF1663:DF1671" si="791">ROUND(ROUND(AE1663,0)*CX1663,0)</f>
        <v>0</v>
      </c>
      <c r="DG1663">
        <f t="shared" si="789"/>
        <v>0</v>
      </c>
      <c r="DH1663">
        <f t="shared" si="790"/>
        <v>0</v>
      </c>
      <c r="DI1663">
        <f t="shared" si="788"/>
        <v>0</v>
      </c>
      <c r="DJ1663">
        <f>DI1663</f>
        <v>0</v>
      </c>
      <c r="DK1663">
        <v>0</v>
      </c>
      <c r="DL1663" t="s">
        <v>3</v>
      </c>
      <c r="DM1663">
        <v>0</v>
      </c>
      <c r="DN1663" t="s">
        <v>3</v>
      </c>
      <c r="DO1663">
        <v>0</v>
      </c>
    </row>
    <row r="1664" spans="1:119" x14ac:dyDescent="0.2">
      <c r="A1664">
        <f>ROW(Source!A1925)</f>
        <v>1925</v>
      </c>
      <c r="B1664">
        <v>69726971</v>
      </c>
      <c r="C1664">
        <v>69736254</v>
      </c>
      <c r="D1664">
        <v>121548</v>
      </c>
      <c r="E1664">
        <v>1</v>
      </c>
      <c r="F1664">
        <v>1</v>
      </c>
      <c r="G1664">
        <v>1</v>
      </c>
      <c r="H1664">
        <v>1</v>
      </c>
      <c r="I1664" t="s">
        <v>36</v>
      </c>
      <c r="J1664" t="s">
        <v>3</v>
      </c>
      <c r="K1664" t="s">
        <v>981</v>
      </c>
      <c r="L1664">
        <v>608254</v>
      </c>
      <c r="N1664">
        <v>1013</v>
      </c>
      <c r="O1664" t="s">
        <v>982</v>
      </c>
      <c r="P1664" t="s">
        <v>982</v>
      </c>
      <c r="Q1664">
        <v>1</v>
      </c>
      <c r="W1664">
        <v>0</v>
      </c>
      <c r="X1664">
        <v>-185737400</v>
      </c>
      <c r="Y1664">
        <f t="shared" si="785"/>
        <v>0.18</v>
      </c>
      <c r="AA1664">
        <v>0</v>
      </c>
      <c r="AB1664">
        <v>0</v>
      </c>
      <c r="AC1664">
        <v>0</v>
      </c>
      <c r="AD1664">
        <v>0</v>
      </c>
      <c r="AE1664">
        <v>0</v>
      </c>
      <c r="AF1664">
        <v>0</v>
      </c>
      <c r="AG1664">
        <v>0</v>
      </c>
      <c r="AH1664">
        <v>0</v>
      </c>
      <c r="AI1664">
        <v>1</v>
      </c>
      <c r="AJ1664">
        <v>1</v>
      </c>
      <c r="AK1664">
        <v>1</v>
      </c>
      <c r="AL1664">
        <v>1</v>
      </c>
      <c r="AM1664">
        <v>0</v>
      </c>
      <c r="AN1664">
        <v>0</v>
      </c>
      <c r="AO1664">
        <v>1</v>
      </c>
      <c r="AP1664">
        <v>0</v>
      </c>
      <c r="AQ1664">
        <v>0</v>
      </c>
      <c r="AR1664">
        <v>0</v>
      </c>
      <c r="AS1664" t="s">
        <v>3</v>
      </c>
      <c r="AT1664">
        <v>0.18</v>
      </c>
      <c r="AU1664" t="s">
        <v>3</v>
      </c>
      <c r="AV1664">
        <v>2</v>
      </c>
      <c r="AW1664">
        <v>2</v>
      </c>
      <c r="AX1664">
        <v>69736261</v>
      </c>
      <c r="AY1664">
        <v>1</v>
      </c>
      <c r="AZ1664">
        <v>0</v>
      </c>
      <c r="BA1664">
        <v>1708</v>
      </c>
      <c r="BB1664">
        <v>0</v>
      </c>
      <c r="BC1664">
        <v>0</v>
      </c>
      <c r="BD1664">
        <v>0</v>
      </c>
      <c r="BE1664">
        <v>0</v>
      </c>
      <c r="BF1664">
        <v>0</v>
      </c>
      <c r="BG1664">
        <v>0</v>
      </c>
      <c r="BH1664">
        <v>0</v>
      </c>
      <c r="BI1664">
        <v>0</v>
      </c>
      <c r="BJ1664">
        <v>0</v>
      </c>
      <c r="BK1664">
        <v>0</v>
      </c>
      <c r="BL1664">
        <v>0</v>
      </c>
      <c r="BM1664">
        <v>0</v>
      </c>
      <c r="BN1664">
        <v>0</v>
      </c>
      <c r="BO1664">
        <v>0</v>
      </c>
      <c r="BP1664">
        <v>0</v>
      </c>
      <c r="BQ1664">
        <v>0</v>
      </c>
      <c r="BR1664">
        <v>0</v>
      </c>
      <c r="BS1664">
        <v>0</v>
      </c>
      <c r="BT1664">
        <v>0</v>
      </c>
      <c r="BU1664">
        <v>0</v>
      </c>
      <c r="BV1664">
        <v>0</v>
      </c>
      <c r="BW1664">
        <v>0</v>
      </c>
      <c r="CV1664">
        <v>0</v>
      </c>
      <c r="CW1664">
        <v>0</v>
      </c>
      <c r="CX1664">
        <f>ROUND(Y1664*Source!I1925,9)</f>
        <v>0</v>
      </c>
      <c r="CY1664">
        <f>AD1664</f>
        <v>0</v>
      </c>
      <c r="CZ1664">
        <f>AH1664</f>
        <v>0</v>
      </c>
      <c r="DA1664">
        <f>AL1664</f>
        <v>1</v>
      </c>
      <c r="DB1664">
        <f t="shared" si="786"/>
        <v>0</v>
      </c>
      <c r="DC1664">
        <f t="shared" si="787"/>
        <v>0</v>
      </c>
      <c r="DD1664" t="s">
        <v>3</v>
      </c>
      <c r="DE1664" t="s">
        <v>3</v>
      </c>
      <c r="DF1664">
        <f t="shared" si="791"/>
        <v>0</v>
      </c>
      <c r="DG1664">
        <f t="shared" si="789"/>
        <v>0</v>
      </c>
      <c r="DH1664">
        <f t="shared" si="790"/>
        <v>0</v>
      </c>
      <c r="DI1664">
        <f t="shared" si="788"/>
        <v>0</v>
      </c>
      <c r="DJ1664">
        <f>DI1664</f>
        <v>0</v>
      </c>
      <c r="DK1664">
        <v>0</v>
      </c>
      <c r="DL1664" t="s">
        <v>3</v>
      </c>
      <c r="DM1664">
        <v>0</v>
      </c>
      <c r="DN1664" t="s">
        <v>3</v>
      </c>
      <c r="DO1664">
        <v>0</v>
      </c>
    </row>
    <row r="1665" spans="1:119" x14ac:dyDescent="0.2">
      <c r="A1665">
        <f>ROW(Source!A1925)</f>
        <v>1925</v>
      </c>
      <c r="B1665">
        <v>69726971</v>
      </c>
      <c r="C1665">
        <v>69736254</v>
      </c>
      <c r="D1665">
        <v>27439630</v>
      </c>
      <c r="E1665">
        <v>1</v>
      </c>
      <c r="F1665">
        <v>1</v>
      </c>
      <c r="G1665">
        <v>1</v>
      </c>
      <c r="H1665">
        <v>2</v>
      </c>
      <c r="I1665" t="s">
        <v>986</v>
      </c>
      <c r="J1665" t="s">
        <v>987</v>
      </c>
      <c r="K1665" t="s">
        <v>988</v>
      </c>
      <c r="L1665">
        <v>1368</v>
      </c>
      <c r="N1665">
        <v>1011</v>
      </c>
      <c r="O1665" t="s">
        <v>978</v>
      </c>
      <c r="P1665" t="s">
        <v>978</v>
      </c>
      <c r="Q1665">
        <v>1</v>
      </c>
      <c r="W1665">
        <v>0</v>
      </c>
      <c r="X1665">
        <v>-72110300</v>
      </c>
      <c r="Y1665">
        <f t="shared" si="785"/>
        <v>0.18</v>
      </c>
      <c r="AA1665">
        <v>0</v>
      </c>
      <c r="AB1665">
        <v>31.27</v>
      </c>
      <c r="AC1665">
        <v>13.61</v>
      </c>
      <c r="AD1665">
        <v>0</v>
      </c>
      <c r="AE1665">
        <v>0</v>
      </c>
      <c r="AF1665">
        <v>31.27</v>
      </c>
      <c r="AG1665">
        <v>13.61</v>
      </c>
      <c r="AH1665">
        <v>0</v>
      </c>
      <c r="AI1665">
        <v>1</v>
      </c>
      <c r="AJ1665">
        <v>1</v>
      </c>
      <c r="AK1665">
        <v>1</v>
      </c>
      <c r="AL1665">
        <v>1</v>
      </c>
      <c r="AM1665">
        <v>0</v>
      </c>
      <c r="AN1665">
        <v>0</v>
      </c>
      <c r="AO1665">
        <v>1</v>
      </c>
      <c r="AP1665">
        <v>0</v>
      </c>
      <c r="AQ1665">
        <v>0</v>
      </c>
      <c r="AR1665">
        <v>0</v>
      </c>
      <c r="AS1665" t="s">
        <v>3</v>
      </c>
      <c r="AT1665">
        <v>0.18</v>
      </c>
      <c r="AU1665" t="s">
        <v>3</v>
      </c>
      <c r="AV1665">
        <v>0</v>
      </c>
      <c r="AW1665">
        <v>2</v>
      </c>
      <c r="AX1665">
        <v>69736262</v>
      </c>
      <c r="AY1665">
        <v>1</v>
      </c>
      <c r="AZ1665">
        <v>0</v>
      </c>
      <c r="BA1665">
        <v>1709</v>
      </c>
      <c r="BB1665">
        <v>0</v>
      </c>
      <c r="BC1665">
        <v>0</v>
      </c>
      <c r="BD1665">
        <v>0</v>
      </c>
      <c r="BE1665">
        <v>0</v>
      </c>
      <c r="BF1665">
        <v>0</v>
      </c>
      <c r="BG1665">
        <v>0</v>
      </c>
      <c r="BH1665">
        <v>0</v>
      </c>
      <c r="BI1665">
        <v>0</v>
      </c>
      <c r="BJ1665">
        <v>0</v>
      </c>
      <c r="BK1665">
        <v>0</v>
      </c>
      <c r="BL1665">
        <v>0</v>
      </c>
      <c r="BM1665">
        <v>0</v>
      </c>
      <c r="BN1665">
        <v>0</v>
      </c>
      <c r="BO1665">
        <v>0</v>
      </c>
      <c r="BP1665">
        <v>0</v>
      </c>
      <c r="BQ1665">
        <v>0</v>
      </c>
      <c r="BR1665">
        <v>0</v>
      </c>
      <c r="BS1665">
        <v>0</v>
      </c>
      <c r="BT1665">
        <v>0</v>
      </c>
      <c r="BU1665">
        <v>0</v>
      </c>
      <c r="BV1665">
        <v>0</v>
      </c>
      <c r="BW1665">
        <v>0</v>
      </c>
      <c r="CV1665">
        <v>0</v>
      </c>
      <c r="CW1665">
        <f>ROUND(Y1665*Source!I1925*DO1665,9)</f>
        <v>0</v>
      </c>
      <c r="CX1665">
        <f>ROUND(Y1665*Source!I1925,9)</f>
        <v>0</v>
      </c>
      <c r="CY1665">
        <f>AB1665</f>
        <v>31.27</v>
      </c>
      <c r="CZ1665">
        <f>AF1665</f>
        <v>31.27</v>
      </c>
      <c r="DA1665">
        <f>AJ1665</f>
        <v>1</v>
      </c>
      <c r="DB1665">
        <f t="shared" si="786"/>
        <v>5.63</v>
      </c>
      <c r="DC1665">
        <f t="shared" si="787"/>
        <v>2.4500000000000002</v>
      </c>
      <c r="DD1665" t="s">
        <v>3</v>
      </c>
      <c r="DE1665" t="s">
        <v>3</v>
      </c>
      <c r="DF1665">
        <f t="shared" si="791"/>
        <v>0</v>
      </c>
      <c r="DG1665">
        <f t="shared" si="789"/>
        <v>0</v>
      </c>
      <c r="DH1665">
        <f t="shared" si="790"/>
        <v>0</v>
      </c>
      <c r="DI1665">
        <f t="shared" si="788"/>
        <v>0</v>
      </c>
      <c r="DJ1665">
        <f>DG1665</f>
        <v>0</v>
      </c>
      <c r="DK1665">
        <v>0</v>
      </c>
      <c r="DL1665" t="s">
        <v>3</v>
      </c>
      <c r="DM1665">
        <v>0</v>
      </c>
      <c r="DN1665" t="s">
        <v>3</v>
      </c>
      <c r="DO1665">
        <v>0</v>
      </c>
    </row>
    <row r="1666" spans="1:119" x14ac:dyDescent="0.2">
      <c r="A1666">
        <f>ROW(Source!A1925)</f>
        <v>1925</v>
      </c>
      <c r="B1666">
        <v>69726971</v>
      </c>
      <c r="C1666">
        <v>69736254</v>
      </c>
      <c r="D1666">
        <v>27441327</v>
      </c>
      <c r="E1666">
        <v>1</v>
      </c>
      <c r="F1666">
        <v>1</v>
      </c>
      <c r="G1666">
        <v>1</v>
      </c>
      <c r="H1666">
        <v>2</v>
      </c>
      <c r="I1666" t="s">
        <v>975</v>
      </c>
      <c r="J1666" t="s">
        <v>976</v>
      </c>
      <c r="K1666" t="s">
        <v>977</v>
      </c>
      <c r="L1666">
        <v>1368</v>
      </c>
      <c r="N1666">
        <v>1011</v>
      </c>
      <c r="O1666" t="s">
        <v>978</v>
      </c>
      <c r="P1666" t="s">
        <v>978</v>
      </c>
      <c r="Q1666">
        <v>1</v>
      </c>
      <c r="W1666">
        <v>0</v>
      </c>
      <c r="X1666">
        <v>-1583389094</v>
      </c>
      <c r="Y1666">
        <f t="shared" si="785"/>
        <v>0.98</v>
      </c>
      <c r="AA1666">
        <v>0</v>
      </c>
      <c r="AB1666">
        <v>93.37</v>
      </c>
      <c r="AC1666">
        <v>11.69</v>
      </c>
      <c r="AD1666">
        <v>0</v>
      </c>
      <c r="AE1666">
        <v>0</v>
      </c>
      <c r="AF1666">
        <v>93.37</v>
      </c>
      <c r="AG1666">
        <v>11.69</v>
      </c>
      <c r="AH1666">
        <v>0</v>
      </c>
      <c r="AI1666">
        <v>1</v>
      </c>
      <c r="AJ1666">
        <v>1</v>
      </c>
      <c r="AK1666">
        <v>1</v>
      </c>
      <c r="AL1666">
        <v>1</v>
      </c>
      <c r="AM1666">
        <v>0</v>
      </c>
      <c r="AN1666">
        <v>0</v>
      </c>
      <c r="AO1666">
        <v>1</v>
      </c>
      <c r="AP1666">
        <v>0</v>
      </c>
      <c r="AQ1666">
        <v>0</v>
      </c>
      <c r="AR1666">
        <v>0</v>
      </c>
      <c r="AS1666" t="s">
        <v>3</v>
      </c>
      <c r="AT1666">
        <v>0.98</v>
      </c>
      <c r="AU1666" t="s">
        <v>3</v>
      </c>
      <c r="AV1666">
        <v>0</v>
      </c>
      <c r="AW1666">
        <v>2</v>
      </c>
      <c r="AX1666">
        <v>69736263</v>
      </c>
      <c r="AY1666">
        <v>1</v>
      </c>
      <c r="AZ1666">
        <v>0</v>
      </c>
      <c r="BA1666">
        <v>1710</v>
      </c>
      <c r="BB1666">
        <v>0</v>
      </c>
      <c r="BC1666">
        <v>0</v>
      </c>
      <c r="BD1666">
        <v>0</v>
      </c>
      <c r="BE1666">
        <v>0</v>
      </c>
      <c r="BF1666">
        <v>0</v>
      </c>
      <c r="BG1666">
        <v>0</v>
      </c>
      <c r="BH1666">
        <v>0</v>
      </c>
      <c r="BI1666">
        <v>0</v>
      </c>
      <c r="BJ1666">
        <v>0</v>
      </c>
      <c r="BK1666">
        <v>0</v>
      </c>
      <c r="BL1666">
        <v>0</v>
      </c>
      <c r="BM1666">
        <v>0</v>
      </c>
      <c r="BN1666">
        <v>0</v>
      </c>
      <c r="BO1666">
        <v>0</v>
      </c>
      <c r="BP1666">
        <v>0</v>
      </c>
      <c r="BQ1666">
        <v>0</v>
      </c>
      <c r="BR1666">
        <v>0</v>
      </c>
      <c r="BS1666">
        <v>0</v>
      </c>
      <c r="BT1666">
        <v>0</v>
      </c>
      <c r="BU1666">
        <v>0</v>
      </c>
      <c r="BV1666">
        <v>0</v>
      </c>
      <c r="BW1666">
        <v>0</v>
      </c>
      <c r="CV1666">
        <v>0</v>
      </c>
      <c r="CW1666">
        <f>ROUND(Y1666*Source!I1925*DO1666,9)</f>
        <v>0</v>
      </c>
      <c r="CX1666">
        <f>ROUND(Y1666*Source!I1925,9)</f>
        <v>0</v>
      </c>
      <c r="CY1666">
        <f>AB1666</f>
        <v>93.37</v>
      </c>
      <c r="CZ1666">
        <f>AF1666</f>
        <v>93.37</v>
      </c>
      <c r="DA1666">
        <f>AJ1666</f>
        <v>1</v>
      </c>
      <c r="DB1666">
        <f t="shared" si="786"/>
        <v>91.5</v>
      </c>
      <c r="DC1666">
        <f t="shared" si="787"/>
        <v>11.46</v>
      </c>
      <c r="DD1666" t="s">
        <v>3</v>
      </c>
      <c r="DE1666" t="s">
        <v>3</v>
      </c>
      <c r="DF1666">
        <f t="shared" si="791"/>
        <v>0</v>
      </c>
      <c r="DG1666">
        <f t="shared" si="789"/>
        <v>0</v>
      </c>
      <c r="DH1666">
        <f t="shared" si="790"/>
        <v>0</v>
      </c>
      <c r="DI1666">
        <f t="shared" si="788"/>
        <v>0</v>
      </c>
      <c r="DJ1666">
        <f>DG1666</f>
        <v>0</v>
      </c>
      <c r="DK1666">
        <v>0</v>
      </c>
      <c r="DL1666" t="s">
        <v>3</v>
      </c>
      <c r="DM1666">
        <v>0</v>
      </c>
      <c r="DN1666" t="s">
        <v>3</v>
      </c>
      <c r="DO1666">
        <v>0</v>
      </c>
    </row>
    <row r="1667" spans="1:119" x14ac:dyDescent="0.2">
      <c r="A1667">
        <f>ROW(Source!A1925)</f>
        <v>1925</v>
      </c>
      <c r="B1667">
        <v>69726971</v>
      </c>
      <c r="C1667">
        <v>69736254</v>
      </c>
      <c r="D1667">
        <v>27382752</v>
      </c>
      <c r="E1667">
        <v>1</v>
      </c>
      <c r="F1667">
        <v>1</v>
      </c>
      <c r="G1667">
        <v>1</v>
      </c>
      <c r="H1667">
        <v>3</v>
      </c>
      <c r="I1667" t="s">
        <v>713</v>
      </c>
      <c r="J1667" t="s">
        <v>715</v>
      </c>
      <c r="K1667" t="s">
        <v>714</v>
      </c>
      <c r="L1667">
        <v>1339</v>
      </c>
      <c r="N1667">
        <v>1007</v>
      </c>
      <c r="O1667" t="s">
        <v>40</v>
      </c>
      <c r="P1667" t="s">
        <v>40</v>
      </c>
      <c r="Q1667">
        <v>1</v>
      </c>
      <c r="W1667">
        <v>0</v>
      </c>
      <c r="X1667">
        <v>-2113911805</v>
      </c>
      <c r="Y1667">
        <f t="shared" si="785"/>
        <v>4.1134750000000002</v>
      </c>
      <c r="AA1667">
        <v>780.05</v>
      </c>
      <c r="AB1667">
        <v>0</v>
      </c>
      <c r="AC1667">
        <v>0</v>
      </c>
      <c r="AD1667">
        <v>0</v>
      </c>
      <c r="AE1667">
        <v>780.05</v>
      </c>
      <c r="AF1667">
        <v>0</v>
      </c>
      <c r="AG1667">
        <v>0</v>
      </c>
      <c r="AH1667">
        <v>0</v>
      </c>
      <c r="AI1667">
        <v>1</v>
      </c>
      <c r="AJ1667">
        <v>1</v>
      </c>
      <c r="AK1667">
        <v>1</v>
      </c>
      <c r="AL1667">
        <v>1</v>
      </c>
      <c r="AM1667">
        <v>0</v>
      </c>
      <c r="AN1667">
        <v>0</v>
      </c>
      <c r="AO1667">
        <v>0</v>
      </c>
      <c r="AP1667">
        <v>1</v>
      </c>
      <c r="AQ1667">
        <v>0</v>
      </c>
      <c r="AR1667">
        <v>0</v>
      </c>
      <c r="AS1667" t="s">
        <v>3</v>
      </c>
      <c r="AT1667">
        <v>4.1134750000000002</v>
      </c>
      <c r="AU1667" t="s">
        <v>3</v>
      </c>
      <c r="AV1667">
        <v>0</v>
      </c>
      <c r="AW1667">
        <v>1</v>
      </c>
      <c r="AX1667">
        <v>-1</v>
      </c>
      <c r="AY1667">
        <v>0</v>
      </c>
      <c r="AZ1667">
        <v>0</v>
      </c>
      <c r="BA1667" t="s">
        <v>3</v>
      </c>
      <c r="BB1667">
        <v>0</v>
      </c>
      <c r="BC1667">
        <v>0</v>
      </c>
      <c r="BD1667">
        <v>0</v>
      </c>
      <c r="BE1667">
        <v>0</v>
      </c>
      <c r="BF1667">
        <v>0</v>
      </c>
      <c r="BG1667">
        <v>0</v>
      </c>
      <c r="BH1667">
        <v>0</v>
      </c>
      <c r="BI1667">
        <v>0</v>
      </c>
      <c r="BJ1667">
        <v>0</v>
      </c>
      <c r="BK1667">
        <v>0</v>
      </c>
      <c r="BL1667">
        <v>0</v>
      </c>
      <c r="BM1667">
        <v>0</v>
      </c>
      <c r="BN1667">
        <v>0</v>
      </c>
      <c r="BO1667">
        <v>0</v>
      </c>
      <c r="BP1667">
        <v>0</v>
      </c>
      <c r="BQ1667">
        <v>0</v>
      </c>
      <c r="BR1667">
        <v>0</v>
      </c>
      <c r="BS1667">
        <v>0</v>
      </c>
      <c r="BT1667">
        <v>0</v>
      </c>
      <c r="BU1667">
        <v>0</v>
      </c>
      <c r="BV1667">
        <v>0</v>
      </c>
      <c r="BW1667">
        <v>0</v>
      </c>
      <c r="CV1667">
        <v>0</v>
      </c>
      <c r="CW1667">
        <v>0</v>
      </c>
      <c r="CX1667">
        <f>ROUND(Y1667*Source!I1925,9)</f>
        <v>0</v>
      </c>
      <c r="CY1667">
        <f>AA1667</f>
        <v>780.05</v>
      </c>
      <c r="CZ1667">
        <f>AE1667</f>
        <v>780.05</v>
      </c>
      <c r="DA1667">
        <f>AI1667</f>
        <v>1</v>
      </c>
      <c r="DB1667">
        <f t="shared" si="786"/>
        <v>3208.72</v>
      </c>
      <c r="DC1667">
        <f t="shared" si="787"/>
        <v>0</v>
      </c>
      <c r="DD1667" t="s">
        <v>3</v>
      </c>
      <c r="DE1667" t="s">
        <v>3</v>
      </c>
      <c r="DF1667">
        <f t="shared" si="791"/>
        <v>0</v>
      </c>
      <c r="DG1667">
        <f t="shared" si="789"/>
        <v>0</v>
      </c>
      <c r="DH1667">
        <f t="shared" si="790"/>
        <v>0</v>
      </c>
      <c r="DI1667">
        <f t="shared" si="788"/>
        <v>0</v>
      </c>
      <c r="DJ1667">
        <f>DF1667</f>
        <v>0</v>
      </c>
      <c r="DK1667">
        <v>0</v>
      </c>
      <c r="DL1667" t="s">
        <v>3</v>
      </c>
      <c r="DM1667">
        <v>0</v>
      </c>
      <c r="DN1667" t="s">
        <v>3</v>
      </c>
      <c r="DO1667">
        <v>0</v>
      </c>
    </row>
    <row r="1668" spans="1:119" x14ac:dyDescent="0.2">
      <c r="A1668">
        <f>ROW(Source!A1926)</f>
        <v>1926</v>
      </c>
      <c r="B1668">
        <v>69726884</v>
      </c>
      <c r="C1668">
        <v>69736254</v>
      </c>
      <c r="D1668">
        <v>27498288</v>
      </c>
      <c r="E1668">
        <v>1</v>
      </c>
      <c r="F1668">
        <v>1</v>
      </c>
      <c r="G1668">
        <v>1</v>
      </c>
      <c r="H1668">
        <v>1</v>
      </c>
      <c r="I1668" t="s">
        <v>1054</v>
      </c>
      <c r="J1668" t="s">
        <v>3</v>
      </c>
      <c r="K1668" t="s">
        <v>1055</v>
      </c>
      <c r="L1668">
        <v>1369</v>
      </c>
      <c r="N1668">
        <v>1013</v>
      </c>
      <c r="O1668" t="s">
        <v>974</v>
      </c>
      <c r="P1668" t="s">
        <v>974</v>
      </c>
      <c r="Q1668">
        <v>1</v>
      </c>
      <c r="W1668">
        <v>0</v>
      </c>
      <c r="X1668">
        <v>1223303326</v>
      </c>
      <c r="Y1668">
        <f t="shared" si="785"/>
        <v>28.38</v>
      </c>
      <c r="AA1668">
        <v>0</v>
      </c>
      <c r="AB1668">
        <v>0</v>
      </c>
      <c r="AC1668">
        <v>0</v>
      </c>
      <c r="AD1668">
        <v>229.25</v>
      </c>
      <c r="AE1668">
        <v>0</v>
      </c>
      <c r="AF1668">
        <v>0</v>
      </c>
      <c r="AG1668">
        <v>0</v>
      </c>
      <c r="AH1668">
        <v>9.0399999999999991</v>
      </c>
      <c r="AI1668">
        <v>1</v>
      </c>
      <c r="AJ1668">
        <v>1</v>
      </c>
      <c r="AK1668">
        <v>1</v>
      </c>
      <c r="AL1668">
        <v>25.36</v>
      </c>
      <c r="AM1668">
        <v>5</v>
      </c>
      <c r="AN1668">
        <v>0</v>
      </c>
      <c r="AO1668">
        <v>1</v>
      </c>
      <c r="AP1668">
        <v>0</v>
      </c>
      <c r="AQ1668">
        <v>0</v>
      </c>
      <c r="AR1668">
        <v>0</v>
      </c>
      <c r="AS1668" t="s">
        <v>3</v>
      </c>
      <c r="AT1668">
        <v>28.38</v>
      </c>
      <c r="AU1668" t="s">
        <v>3</v>
      </c>
      <c r="AV1668">
        <v>1</v>
      </c>
      <c r="AW1668">
        <v>2</v>
      </c>
      <c r="AX1668">
        <v>69736260</v>
      </c>
      <c r="AY1668">
        <v>1</v>
      </c>
      <c r="AZ1668">
        <v>0</v>
      </c>
      <c r="BA1668">
        <v>1712</v>
      </c>
      <c r="BB1668">
        <v>0</v>
      </c>
      <c r="BC1668">
        <v>0</v>
      </c>
      <c r="BD1668">
        <v>0</v>
      </c>
      <c r="BE1668">
        <v>0</v>
      </c>
      <c r="BF1668">
        <v>0</v>
      </c>
      <c r="BG1668">
        <v>0</v>
      </c>
      <c r="BH1668">
        <v>0</v>
      </c>
      <c r="BI1668">
        <v>0</v>
      </c>
      <c r="BJ1668">
        <v>0</v>
      </c>
      <c r="BK1668">
        <v>0</v>
      </c>
      <c r="BL1668">
        <v>0</v>
      </c>
      <c r="BM1668">
        <v>0</v>
      </c>
      <c r="BN1668">
        <v>0</v>
      </c>
      <c r="BO1668">
        <v>0</v>
      </c>
      <c r="BP1668">
        <v>0</v>
      </c>
      <c r="BQ1668">
        <v>0</v>
      </c>
      <c r="BR1668">
        <v>0</v>
      </c>
      <c r="BS1668">
        <v>0</v>
      </c>
      <c r="BT1668">
        <v>0</v>
      </c>
      <c r="BU1668">
        <v>0</v>
      </c>
      <c r="BV1668">
        <v>0</v>
      </c>
      <c r="BW1668">
        <v>0</v>
      </c>
      <c r="CU1668">
        <f>ROUND(AT1668*Source!I1926*AH1668*AL1668,0)</f>
        <v>0</v>
      </c>
      <c r="CV1668">
        <f>ROUND(Y1668*Source!I1926,9)</f>
        <v>0</v>
      </c>
      <c r="CW1668">
        <v>0</v>
      </c>
      <c r="CX1668">
        <f>ROUND(Y1668*Source!I1926,9)</f>
        <v>0</v>
      </c>
      <c r="CY1668">
        <f>AD1668</f>
        <v>229.25</v>
      </c>
      <c r="CZ1668">
        <f>AH1668</f>
        <v>9.0399999999999991</v>
      </c>
      <c r="DA1668">
        <f>AL1668</f>
        <v>25.36</v>
      </c>
      <c r="DB1668">
        <f t="shared" si="786"/>
        <v>256.56</v>
      </c>
      <c r="DC1668">
        <f t="shared" si="787"/>
        <v>0</v>
      </c>
      <c r="DD1668" t="s">
        <v>3</v>
      </c>
      <c r="DE1668" t="s">
        <v>3</v>
      </c>
      <c r="DF1668">
        <f t="shared" si="791"/>
        <v>0</v>
      </c>
      <c r="DG1668">
        <f t="shared" si="789"/>
        <v>0</v>
      </c>
      <c r="DH1668">
        <f t="shared" si="790"/>
        <v>0</v>
      </c>
      <c r="DI1668">
        <f>ROUND(ROUND(AH1668*AL1668,0)*CX1668,0)</f>
        <v>0</v>
      </c>
      <c r="DJ1668">
        <f>DI1668</f>
        <v>0</v>
      </c>
      <c r="DK1668">
        <v>0</v>
      </c>
      <c r="DL1668" t="s">
        <v>3</v>
      </c>
      <c r="DM1668">
        <v>0</v>
      </c>
      <c r="DN1668" t="s">
        <v>3</v>
      </c>
      <c r="DO1668">
        <v>0</v>
      </c>
    </row>
    <row r="1669" spans="1:119" x14ac:dyDescent="0.2">
      <c r="A1669">
        <f>ROW(Source!A1926)</f>
        <v>1926</v>
      </c>
      <c r="B1669">
        <v>69726884</v>
      </c>
      <c r="C1669">
        <v>69736254</v>
      </c>
      <c r="D1669">
        <v>121548</v>
      </c>
      <c r="E1669">
        <v>1</v>
      </c>
      <c r="F1669">
        <v>1</v>
      </c>
      <c r="G1669">
        <v>1</v>
      </c>
      <c r="H1669">
        <v>1</v>
      </c>
      <c r="I1669" t="s">
        <v>36</v>
      </c>
      <c r="J1669" t="s">
        <v>3</v>
      </c>
      <c r="K1669" t="s">
        <v>981</v>
      </c>
      <c r="L1669">
        <v>608254</v>
      </c>
      <c r="N1669">
        <v>1013</v>
      </c>
      <c r="O1669" t="s">
        <v>982</v>
      </c>
      <c r="P1669" t="s">
        <v>982</v>
      </c>
      <c r="Q1669">
        <v>1</v>
      </c>
      <c r="W1669">
        <v>0</v>
      </c>
      <c r="X1669">
        <v>-185737400</v>
      </c>
      <c r="Y1669">
        <f t="shared" si="785"/>
        <v>0.18</v>
      </c>
      <c r="AA1669">
        <v>0</v>
      </c>
      <c r="AB1669">
        <v>0</v>
      </c>
      <c r="AC1669">
        <v>0</v>
      </c>
      <c r="AD1669">
        <v>0</v>
      </c>
      <c r="AE1669">
        <v>0</v>
      </c>
      <c r="AF1669">
        <v>0</v>
      </c>
      <c r="AG1669">
        <v>0</v>
      </c>
      <c r="AH1669">
        <v>0</v>
      </c>
      <c r="AI1669">
        <v>1</v>
      </c>
      <c r="AJ1669">
        <v>1</v>
      </c>
      <c r="AK1669">
        <v>19.8</v>
      </c>
      <c r="AL1669">
        <v>1</v>
      </c>
      <c r="AM1669">
        <v>5</v>
      </c>
      <c r="AN1669">
        <v>0</v>
      </c>
      <c r="AO1669">
        <v>1</v>
      </c>
      <c r="AP1669">
        <v>0</v>
      </c>
      <c r="AQ1669">
        <v>0</v>
      </c>
      <c r="AR1669">
        <v>0</v>
      </c>
      <c r="AS1669" t="s">
        <v>3</v>
      </c>
      <c r="AT1669">
        <v>0.18</v>
      </c>
      <c r="AU1669" t="s">
        <v>3</v>
      </c>
      <c r="AV1669">
        <v>2</v>
      </c>
      <c r="AW1669">
        <v>2</v>
      </c>
      <c r="AX1669">
        <v>69736261</v>
      </c>
      <c r="AY1669">
        <v>1</v>
      </c>
      <c r="AZ1669">
        <v>0</v>
      </c>
      <c r="BA1669">
        <v>1713</v>
      </c>
      <c r="BB1669">
        <v>0</v>
      </c>
      <c r="BC1669">
        <v>0</v>
      </c>
      <c r="BD1669">
        <v>0</v>
      </c>
      <c r="BE1669">
        <v>0</v>
      </c>
      <c r="BF1669">
        <v>0</v>
      </c>
      <c r="BG1669">
        <v>0</v>
      </c>
      <c r="BH1669">
        <v>0</v>
      </c>
      <c r="BI1669">
        <v>0</v>
      </c>
      <c r="BJ1669">
        <v>0</v>
      </c>
      <c r="BK1669">
        <v>0</v>
      </c>
      <c r="BL1669">
        <v>0</v>
      </c>
      <c r="BM1669">
        <v>0</v>
      </c>
      <c r="BN1669">
        <v>0</v>
      </c>
      <c r="BO1669">
        <v>0</v>
      </c>
      <c r="BP1669">
        <v>0</v>
      </c>
      <c r="BQ1669">
        <v>0</v>
      </c>
      <c r="BR1669">
        <v>0</v>
      </c>
      <c r="BS1669">
        <v>0</v>
      </c>
      <c r="BT1669">
        <v>0</v>
      </c>
      <c r="BU1669">
        <v>0</v>
      </c>
      <c r="BV1669">
        <v>0</v>
      </c>
      <c r="BW1669">
        <v>0</v>
      </c>
      <c r="CV1669">
        <v>0</v>
      </c>
      <c r="CW1669">
        <v>0</v>
      </c>
      <c r="CX1669">
        <f>ROUND(Y1669*Source!I1926,9)</f>
        <v>0</v>
      </c>
      <c r="CY1669">
        <f>AD1669</f>
        <v>0</v>
      </c>
      <c r="CZ1669">
        <f>AH1669</f>
        <v>0</v>
      </c>
      <c r="DA1669">
        <f>AL1669</f>
        <v>1</v>
      </c>
      <c r="DB1669">
        <f t="shared" si="786"/>
        <v>0</v>
      </c>
      <c r="DC1669">
        <f t="shared" si="787"/>
        <v>0</v>
      </c>
      <c r="DD1669" t="s">
        <v>3</v>
      </c>
      <c r="DE1669" t="s">
        <v>3</v>
      </c>
      <c r="DF1669">
        <f t="shared" si="791"/>
        <v>0</v>
      </c>
      <c r="DG1669">
        <f t="shared" si="789"/>
        <v>0</v>
      </c>
      <c r="DH1669">
        <f>ROUND(ROUND(AG1669*AK1669,0)*CX1669,0)</f>
        <v>0</v>
      </c>
      <c r="DI1669">
        <f t="shared" ref="DI1669:DI1675" si="792">ROUND(ROUND(AH1669,0)*CX1669,0)</f>
        <v>0</v>
      </c>
      <c r="DJ1669">
        <f>DI1669</f>
        <v>0</v>
      </c>
      <c r="DK1669">
        <v>0</v>
      </c>
      <c r="DL1669" t="s">
        <v>3</v>
      </c>
      <c r="DM1669">
        <v>0</v>
      </c>
      <c r="DN1669" t="s">
        <v>3</v>
      </c>
      <c r="DO1669">
        <v>0</v>
      </c>
    </row>
    <row r="1670" spans="1:119" x14ac:dyDescent="0.2">
      <c r="A1670">
        <f>ROW(Source!A1926)</f>
        <v>1926</v>
      </c>
      <c r="B1670">
        <v>69726884</v>
      </c>
      <c r="C1670">
        <v>69736254</v>
      </c>
      <c r="D1670">
        <v>27439630</v>
      </c>
      <c r="E1670">
        <v>1</v>
      </c>
      <c r="F1670">
        <v>1</v>
      </c>
      <c r="G1670">
        <v>1</v>
      </c>
      <c r="H1670">
        <v>2</v>
      </c>
      <c r="I1670" t="s">
        <v>986</v>
      </c>
      <c r="J1670" t="s">
        <v>987</v>
      </c>
      <c r="K1670" t="s">
        <v>988</v>
      </c>
      <c r="L1670">
        <v>1368</v>
      </c>
      <c r="N1670">
        <v>1011</v>
      </c>
      <c r="O1670" t="s">
        <v>978</v>
      </c>
      <c r="P1670" t="s">
        <v>978</v>
      </c>
      <c r="Q1670">
        <v>1</v>
      </c>
      <c r="W1670">
        <v>0</v>
      </c>
      <c r="X1670">
        <v>-72110300</v>
      </c>
      <c r="Y1670">
        <f t="shared" si="785"/>
        <v>0.18</v>
      </c>
      <c r="AA1670">
        <v>0</v>
      </c>
      <c r="AB1670">
        <v>245.16</v>
      </c>
      <c r="AC1670">
        <v>269.48</v>
      </c>
      <c r="AD1670">
        <v>0</v>
      </c>
      <c r="AE1670">
        <v>0</v>
      </c>
      <c r="AF1670">
        <v>31.27</v>
      </c>
      <c r="AG1670">
        <v>13.61</v>
      </c>
      <c r="AH1670">
        <v>0</v>
      </c>
      <c r="AI1670">
        <v>1</v>
      </c>
      <c r="AJ1670">
        <v>7.84</v>
      </c>
      <c r="AK1670">
        <v>19.8</v>
      </c>
      <c r="AL1670">
        <v>1</v>
      </c>
      <c r="AM1670">
        <v>5</v>
      </c>
      <c r="AN1670">
        <v>0</v>
      </c>
      <c r="AO1670">
        <v>1</v>
      </c>
      <c r="AP1670">
        <v>0</v>
      </c>
      <c r="AQ1670">
        <v>0</v>
      </c>
      <c r="AR1670">
        <v>0</v>
      </c>
      <c r="AS1670" t="s">
        <v>3</v>
      </c>
      <c r="AT1670">
        <v>0.18</v>
      </c>
      <c r="AU1670" t="s">
        <v>3</v>
      </c>
      <c r="AV1670">
        <v>0</v>
      </c>
      <c r="AW1670">
        <v>2</v>
      </c>
      <c r="AX1670">
        <v>69736262</v>
      </c>
      <c r="AY1670">
        <v>1</v>
      </c>
      <c r="AZ1670">
        <v>0</v>
      </c>
      <c r="BA1670">
        <v>1714</v>
      </c>
      <c r="BB1670">
        <v>0</v>
      </c>
      <c r="BC1670">
        <v>0</v>
      </c>
      <c r="BD1670">
        <v>0</v>
      </c>
      <c r="BE1670">
        <v>0</v>
      </c>
      <c r="BF1670">
        <v>0</v>
      </c>
      <c r="BG1670">
        <v>0</v>
      </c>
      <c r="BH1670">
        <v>0</v>
      </c>
      <c r="BI1670">
        <v>0</v>
      </c>
      <c r="BJ1670">
        <v>0</v>
      </c>
      <c r="BK1670">
        <v>0</v>
      </c>
      <c r="BL1670">
        <v>0</v>
      </c>
      <c r="BM1670">
        <v>0</v>
      </c>
      <c r="BN1670">
        <v>0</v>
      </c>
      <c r="BO1670">
        <v>0</v>
      </c>
      <c r="BP1670">
        <v>0</v>
      </c>
      <c r="BQ1670">
        <v>0</v>
      </c>
      <c r="BR1670">
        <v>0</v>
      </c>
      <c r="BS1670">
        <v>0</v>
      </c>
      <c r="BT1670">
        <v>0</v>
      </c>
      <c r="BU1670">
        <v>0</v>
      </c>
      <c r="BV1670">
        <v>0</v>
      </c>
      <c r="BW1670">
        <v>0</v>
      </c>
      <c r="CV1670">
        <v>0</v>
      </c>
      <c r="CW1670">
        <f>ROUND(Y1670*Source!I1926*DO1670,9)</f>
        <v>0</v>
      </c>
      <c r="CX1670">
        <f>ROUND(Y1670*Source!I1926,9)</f>
        <v>0</v>
      </c>
      <c r="CY1670">
        <f>AB1670</f>
        <v>245.16</v>
      </c>
      <c r="CZ1670">
        <f>AF1670</f>
        <v>31.27</v>
      </c>
      <c r="DA1670">
        <f>AJ1670</f>
        <v>7.84</v>
      </c>
      <c r="DB1670">
        <f t="shared" si="786"/>
        <v>5.63</v>
      </c>
      <c r="DC1670">
        <f t="shared" si="787"/>
        <v>2.4500000000000002</v>
      </c>
      <c r="DD1670" t="s">
        <v>3</v>
      </c>
      <c r="DE1670" t="s">
        <v>3</v>
      </c>
      <c r="DF1670">
        <f t="shared" si="791"/>
        <v>0</v>
      </c>
      <c r="DG1670">
        <f>ROUND(ROUND(AF1670*AJ1670,0)*CX1670,0)</f>
        <v>0</v>
      </c>
      <c r="DH1670">
        <f>ROUND(ROUND(AG1670*AK1670,0)*CX1670,0)</f>
        <v>0</v>
      </c>
      <c r="DI1670">
        <f t="shared" si="792"/>
        <v>0</v>
      </c>
      <c r="DJ1670">
        <f>DG1670</f>
        <v>0</v>
      </c>
      <c r="DK1670">
        <v>0</v>
      </c>
      <c r="DL1670" t="s">
        <v>3</v>
      </c>
      <c r="DM1670">
        <v>0</v>
      </c>
      <c r="DN1670" t="s">
        <v>3</v>
      </c>
      <c r="DO1670">
        <v>0</v>
      </c>
    </row>
    <row r="1671" spans="1:119" x14ac:dyDescent="0.2">
      <c r="A1671">
        <f>ROW(Source!A1926)</f>
        <v>1926</v>
      </c>
      <c r="B1671">
        <v>69726884</v>
      </c>
      <c r="C1671">
        <v>69736254</v>
      </c>
      <c r="D1671">
        <v>27441327</v>
      </c>
      <c r="E1671">
        <v>1</v>
      </c>
      <c r="F1671">
        <v>1</v>
      </c>
      <c r="G1671">
        <v>1</v>
      </c>
      <c r="H1671">
        <v>2</v>
      </c>
      <c r="I1671" t="s">
        <v>975</v>
      </c>
      <c r="J1671" t="s">
        <v>976</v>
      </c>
      <c r="K1671" t="s">
        <v>977</v>
      </c>
      <c r="L1671">
        <v>1368</v>
      </c>
      <c r="N1671">
        <v>1011</v>
      </c>
      <c r="O1671" t="s">
        <v>978</v>
      </c>
      <c r="P1671" t="s">
        <v>978</v>
      </c>
      <c r="Q1671">
        <v>1</v>
      </c>
      <c r="W1671">
        <v>0</v>
      </c>
      <c r="X1671">
        <v>-1583389094</v>
      </c>
      <c r="Y1671">
        <f t="shared" si="785"/>
        <v>0.98</v>
      </c>
      <c r="AA1671">
        <v>0</v>
      </c>
      <c r="AB1671">
        <v>732.02</v>
      </c>
      <c r="AC1671">
        <v>231.46</v>
      </c>
      <c r="AD1671">
        <v>0</v>
      </c>
      <c r="AE1671">
        <v>0</v>
      </c>
      <c r="AF1671">
        <v>93.37</v>
      </c>
      <c r="AG1671">
        <v>11.69</v>
      </c>
      <c r="AH1671">
        <v>0</v>
      </c>
      <c r="AI1671">
        <v>1</v>
      </c>
      <c r="AJ1671">
        <v>7.84</v>
      </c>
      <c r="AK1671">
        <v>19.8</v>
      </c>
      <c r="AL1671">
        <v>1</v>
      </c>
      <c r="AM1671">
        <v>5</v>
      </c>
      <c r="AN1671">
        <v>0</v>
      </c>
      <c r="AO1671">
        <v>1</v>
      </c>
      <c r="AP1671">
        <v>0</v>
      </c>
      <c r="AQ1671">
        <v>0</v>
      </c>
      <c r="AR1671">
        <v>0</v>
      </c>
      <c r="AS1671" t="s">
        <v>3</v>
      </c>
      <c r="AT1671">
        <v>0.98</v>
      </c>
      <c r="AU1671" t="s">
        <v>3</v>
      </c>
      <c r="AV1671">
        <v>0</v>
      </c>
      <c r="AW1671">
        <v>2</v>
      </c>
      <c r="AX1671">
        <v>69736263</v>
      </c>
      <c r="AY1671">
        <v>1</v>
      </c>
      <c r="AZ1671">
        <v>0</v>
      </c>
      <c r="BA1671">
        <v>1715</v>
      </c>
      <c r="BB1671">
        <v>0</v>
      </c>
      <c r="BC1671">
        <v>0</v>
      </c>
      <c r="BD1671">
        <v>0</v>
      </c>
      <c r="BE1671">
        <v>0</v>
      </c>
      <c r="BF1671">
        <v>0</v>
      </c>
      <c r="BG1671">
        <v>0</v>
      </c>
      <c r="BH1671">
        <v>0</v>
      </c>
      <c r="BI1671">
        <v>0</v>
      </c>
      <c r="BJ1671">
        <v>0</v>
      </c>
      <c r="BK1671">
        <v>0</v>
      </c>
      <c r="BL1671">
        <v>0</v>
      </c>
      <c r="BM1671">
        <v>0</v>
      </c>
      <c r="BN1671">
        <v>0</v>
      </c>
      <c r="BO1671">
        <v>0</v>
      </c>
      <c r="BP1671">
        <v>0</v>
      </c>
      <c r="BQ1671">
        <v>0</v>
      </c>
      <c r="BR1671">
        <v>0</v>
      </c>
      <c r="BS1671">
        <v>0</v>
      </c>
      <c r="BT1671">
        <v>0</v>
      </c>
      <c r="BU1671">
        <v>0</v>
      </c>
      <c r="BV1671">
        <v>0</v>
      </c>
      <c r="BW1671">
        <v>0</v>
      </c>
      <c r="CV1671">
        <v>0</v>
      </c>
      <c r="CW1671">
        <f>ROUND(Y1671*Source!I1926*DO1671,9)</f>
        <v>0</v>
      </c>
      <c r="CX1671">
        <f>ROUND(Y1671*Source!I1926,9)</f>
        <v>0</v>
      </c>
      <c r="CY1671">
        <f>AB1671</f>
        <v>732.02</v>
      </c>
      <c r="CZ1671">
        <f>AF1671</f>
        <v>93.37</v>
      </c>
      <c r="DA1671">
        <f>AJ1671</f>
        <v>7.84</v>
      </c>
      <c r="DB1671">
        <f t="shared" si="786"/>
        <v>91.5</v>
      </c>
      <c r="DC1671">
        <f t="shared" si="787"/>
        <v>11.46</v>
      </c>
      <c r="DD1671" t="s">
        <v>3</v>
      </c>
      <c r="DE1671" t="s">
        <v>3</v>
      </c>
      <c r="DF1671">
        <f t="shared" si="791"/>
        <v>0</v>
      </c>
      <c r="DG1671">
        <f>ROUND(ROUND(AF1671*AJ1671,0)*CX1671,0)</f>
        <v>0</v>
      </c>
      <c r="DH1671">
        <f>ROUND(ROUND(AG1671*AK1671,0)*CX1671,0)</f>
        <v>0</v>
      </c>
      <c r="DI1671">
        <f t="shared" si="792"/>
        <v>0</v>
      </c>
      <c r="DJ1671">
        <f>DG1671</f>
        <v>0</v>
      </c>
      <c r="DK1671">
        <v>0</v>
      </c>
      <c r="DL1671" t="s">
        <v>3</v>
      </c>
      <c r="DM1671">
        <v>0</v>
      </c>
      <c r="DN1671" t="s">
        <v>3</v>
      </c>
      <c r="DO1671">
        <v>0</v>
      </c>
    </row>
    <row r="1672" spans="1:119" x14ac:dyDescent="0.2">
      <c r="A1672">
        <f>ROW(Source!A1926)</f>
        <v>1926</v>
      </c>
      <c r="B1672">
        <v>69726884</v>
      </c>
      <c r="C1672">
        <v>69736254</v>
      </c>
      <c r="D1672">
        <v>27382752</v>
      </c>
      <c r="E1672">
        <v>1</v>
      </c>
      <c r="F1672">
        <v>1</v>
      </c>
      <c r="G1672">
        <v>1</v>
      </c>
      <c r="H1672">
        <v>3</v>
      </c>
      <c r="I1672" t="s">
        <v>713</v>
      </c>
      <c r="J1672" t="s">
        <v>715</v>
      </c>
      <c r="K1672" t="s">
        <v>714</v>
      </c>
      <c r="L1672">
        <v>1339</v>
      </c>
      <c r="N1672">
        <v>1007</v>
      </c>
      <c r="O1672" t="s">
        <v>40</v>
      </c>
      <c r="P1672" t="s">
        <v>40</v>
      </c>
      <c r="Q1672">
        <v>1</v>
      </c>
      <c r="W1672">
        <v>0</v>
      </c>
      <c r="X1672">
        <v>-2113911805</v>
      </c>
      <c r="Y1672">
        <f t="shared" si="785"/>
        <v>4.1134750000000002</v>
      </c>
      <c r="AA1672">
        <v>26793.98</v>
      </c>
      <c r="AB1672">
        <v>0</v>
      </c>
      <c r="AC1672">
        <v>0</v>
      </c>
      <c r="AD1672">
        <v>0</v>
      </c>
      <c r="AE1672">
        <v>3705.4399999999996</v>
      </c>
      <c r="AF1672">
        <v>0</v>
      </c>
      <c r="AG1672">
        <v>0</v>
      </c>
      <c r="AH1672">
        <v>0</v>
      </c>
      <c r="AI1672">
        <v>7.56</v>
      </c>
      <c r="AJ1672">
        <v>1</v>
      </c>
      <c r="AK1672">
        <v>1</v>
      </c>
      <c r="AL1672">
        <v>1</v>
      </c>
      <c r="AM1672">
        <v>5</v>
      </c>
      <c r="AN1672">
        <v>0</v>
      </c>
      <c r="AO1672">
        <v>0</v>
      </c>
      <c r="AP1672">
        <v>1</v>
      </c>
      <c r="AQ1672">
        <v>0</v>
      </c>
      <c r="AR1672">
        <v>0</v>
      </c>
      <c r="AS1672" t="s">
        <v>3</v>
      </c>
      <c r="AT1672">
        <v>4.1134750000000002</v>
      </c>
      <c r="AU1672" t="s">
        <v>3</v>
      </c>
      <c r="AV1672">
        <v>0</v>
      </c>
      <c r="AW1672">
        <v>1</v>
      </c>
      <c r="AX1672">
        <v>-1</v>
      </c>
      <c r="AY1672">
        <v>0</v>
      </c>
      <c r="AZ1672">
        <v>0</v>
      </c>
      <c r="BA1672" t="s">
        <v>3</v>
      </c>
      <c r="BB1672">
        <v>0</v>
      </c>
      <c r="BC1672">
        <v>0</v>
      </c>
      <c r="BD1672">
        <v>0</v>
      </c>
      <c r="BE1672">
        <v>0</v>
      </c>
      <c r="BF1672">
        <v>0</v>
      </c>
      <c r="BG1672">
        <v>0</v>
      </c>
      <c r="BH1672">
        <v>0</v>
      </c>
      <c r="BI1672">
        <v>0</v>
      </c>
      <c r="BJ1672">
        <v>0</v>
      </c>
      <c r="BK1672">
        <v>0</v>
      </c>
      <c r="BL1672">
        <v>0</v>
      </c>
      <c r="BM1672">
        <v>0</v>
      </c>
      <c r="BN1672">
        <v>0</v>
      </c>
      <c r="BO1672">
        <v>0</v>
      </c>
      <c r="BP1672">
        <v>0</v>
      </c>
      <c r="BQ1672">
        <v>0</v>
      </c>
      <c r="BR1672">
        <v>0</v>
      </c>
      <c r="BS1672">
        <v>0</v>
      </c>
      <c r="BT1672">
        <v>0</v>
      </c>
      <c r="BU1672">
        <v>0</v>
      </c>
      <c r="BV1672">
        <v>0</v>
      </c>
      <c r="BW1672">
        <v>0</v>
      </c>
      <c r="CV1672">
        <v>0</v>
      </c>
      <c r="CW1672">
        <v>0</v>
      </c>
      <c r="CX1672">
        <f>ROUND(Y1672*Source!I1926,9)</f>
        <v>0</v>
      </c>
      <c r="CY1672">
        <f>AA1672</f>
        <v>26793.98</v>
      </c>
      <c r="CZ1672">
        <f>AE1672</f>
        <v>3705.4399999999996</v>
      </c>
      <c r="DA1672">
        <f>AI1672</f>
        <v>7.56</v>
      </c>
      <c r="DB1672">
        <f t="shared" si="786"/>
        <v>15242.23</v>
      </c>
      <c r="DC1672">
        <f t="shared" si="787"/>
        <v>0</v>
      </c>
      <c r="DD1672" t="s">
        <v>3</v>
      </c>
      <c r="DE1672" t="s">
        <v>3</v>
      </c>
      <c r="DF1672">
        <f>ROUND(ROUND(AE1672*AI1672,0)*CX1672,0)</f>
        <v>0</v>
      </c>
      <c r="DG1672">
        <f>ROUND(ROUND(AF1672,0)*CX1672,0)</f>
        <v>0</v>
      </c>
      <c r="DH1672">
        <f>ROUND(ROUND(AG1672,0)*CX1672,0)</f>
        <v>0</v>
      </c>
      <c r="DI1672">
        <f t="shared" si="792"/>
        <v>0</v>
      </c>
      <c r="DJ1672">
        <f>DF1672</f>
        <v>0</v>
      </c>
      <c r="DK1672">
        <v>0</v>
      </c>
      <c r="DL1672" t="s">
        <v>3</v>
      </c>
      <c r="DM1672">
        <v>0</v>
      </c>
      <c r="DN1672" t="s">
        <v>3</v>
      </c>
      <c r="DO1672">
        <v>0</v>
      </c>
    </row>
    <row r="1673" spans="1:119" x14ac:dyDescent="0.2">
      <c r="A1673">
        <f>ROW(Source!A1929)</f>
        <v>1929</v>
      </c>
      <c r="B1673">
        <v>69726971</v>
      </c>
      <c r="C1673">
        <v>69736266</v>
      </c>
      <c r="D1673">
        <v>27493458</v>
      </c>
      <c r="E1673">
        <v>1</v>
      </c>
      <c r="F1673">
        <v>1</v>
      </c>
      <c r="G1673">
        <v>1</v>
      </c>
      <c r="H1673">
        <v>1</v>
      </c>
      <c r="I1673" t="s">
        <v>997</v>
      </c>
      <c r="J1673" t="s">
        <v>3</v>
      </c>
      <c r="K1673" t="s">
        <v>998</v>
      </c>
      <c r="L1673">
        <v>1369</v>
      </c>
      <c r="N1673">
        <v>1013</v>
      </c>
      <c r="O1673" t="s">
        <v>974</v>
      </c>
      <c r="P1673" t="s">
        <v>974</v>
      </c>
      <c r="Q1673">
        <v>1</v>
      </c>
      <c r="W1673">
        <v>0</v>
      </c>
      <c r="X1673">
        <v>-115882720</v>
      </c>
      <c r="Y1673">
        <f t="shared" si="785"/>
        <v>3.45</v>
      </c>
      <c r="AA1673">
        <v>0</v>
      </c>
      <c r="AB1673">
        <v>0</v>
      </c>
      <c r="AC1673">
        <v>0</v>
      </c>
      <c r="AD1673">
        <v>8.6</v>
      </c>
      <c r="AE1673">
        <v>0</v>
      </c>
      <c r="AF1673">
        <v>0</v>
      </c>
      <c r="AG1673">
        <v>0</v>
      </c>
      <c r="AH1673">
        <v>8.6</v>
      </c>
      <c r="AI1673">
        <v>1</v>
      </c>
      <c r="AJ1673">
        <v>1</v>
      </c>
      <c r="AK1673">
        <v>1</v>
      </c>
      <c r="AL1673">
        <v>1</v>
      </c>
      <c r="AM1673">
        <v>0</v>
      </c>
      <c r="AN1673">
        <v>0</v>
      </c>
      <c r="AO1673">
        <v>1</v>
      </c>
      <c r="AP1673">
        <v>0</v>
      </c>
      <c r="AQ1673">
        <v>0</v>
      </c>
      <c r="AR1673">
        <v>0</v>
      </c>
      <c r="AS1673" t="s">
        <v>3</v>
      </c>
      <c r="AT1673">
        <v>3.45</v>
      </c>
      <c r="AU1673" t="s">
        <v>3</v>
      </c>
      <c r="AV1673">
        <v>1</v>
      </c>
      <c r="AW1673">
        <v>2</v>
      </c>
      <c r="AX1673">
        <v>69736270</v>
      </c>
      <c r="AY1673">
        <v>1</v>
      </c>
      <c r="AZ1673">
        <v>0</v>
      </c>
      <c r="BA1673">
        <v>1717</v>
      </c>
      <c r="BB1673">
        <v>0</v>
      </c>
      <c r="BC1673">
        <v>0</v>
      </c>
      <c r="BD1673">
        <v>0</v>
      </c>
      <c r="BE1673">
        <v>0</v>
      </c>
      <c r="BF1673">
        <v>0</v>
      </c>
      <c r="BG1673">
        <v>0</v>
      </c>
      <c r="BH1673">
        <v>0</v>
      </c>
      <c r="BI1673">
        <v>0</v>
      </c>
      <c r="BJ1673">
        <v>0</v>
      </c>
      <c r="BK1673">
        <v>0</v>
      </c>
      <c r="BL1673">
        <v>0</v>
      </c>
      <c r="BM1673">
        <v>0</v>
      </c>
      <c r="BN1673">
        <v>0</v>
      </c>
      <c r="BO1673">
        <v>0</v>
      </c>
      <c r="BP1673">
        <v>0</v>
      </c>
      <c r="BQ1673">
        <v>0</v>
      </c>
      <c r="BR1673">
        <v>0</v>
      </c>
      <c r="BS1673">
        <v>0</v>
      </c>
      <c r="BT1673">
        <v>0</v>
      </c>
      <c r="BU1673">
        <v>0</v>
      </c>
      <c r="BV1673">
        <v>0</v>
      </c>
      <c r="BW1673">
        <v>0</v>
      </c>
      <c r="CU1673">
        <f>ROUND(AT1673*Source!I1929*AH1673*AL1673,0)</f>
        <v>0</v>
      </c>
      <c r="CV1673">
        <f>ROUND(Y1673*Source!I1929,9)</f>
        <v>0</v>
      </c>
      <c r="CW1673">
        <v>0</v>
      </c>
      <c r="CX1673">
        <f>ROUND(Y1673*Source!I1929,9)</f>
        <v>0</v>
      </c>
      <c r="CY1673">
        <f>AD1673</f>
        <v>8.6</v>
      </c>
      <c r="CZ1673">
        <f>AH1673</f>
        <v>8.6</v>
      </c>
      <c r="DA1673">
        <f>AL1673</f>
        <v>1</v>
      </c>
      <c r="DB1673">
        <f t="shared" si="786"/>
        <v>29.67</v>
      </c>
      <c r="DC1673">
        <f t="shared" si="787"/>
        <v>0</v>
      </c>
      <c r="DD1673" t="s">
        <v>3</v>
      </c>
      <c r="DE1673" t="s">
        <v>3</v>
      </c>
      <c r="DF1673">
        <f>ROUND(ROUND(AE1673,0)*CX1673,0)</f>
        <v>0</v>
      </c>
      <c r="DG1673">
        <f>ROUND(ROUND(AF1673,0)*CX1673,0)</f>
        <v>0</v>
      </c>
      <c r="DH1673">
        <f>ROUND(ROUND(AG1673,0)*CX1673,0)</f>
        <v>0</v>
      </c>
      <c r="DI1673">
        <f t="shared" si="792"/>
        <v>0</v>
      </c>
      <c r="DJ1673">
        <f>DI1673</f>
        <v>0</v>
      </c>
      <c r="DK1673">
        <v>0</v>
      </c>
      <c r="DL1673" t="s">
        <v>3</v>
      </c>
      <c r="DM1673">
        <v>0</v>
      </c>
      <c r="DN1673" t="s">
        <v>3</v>
      </c>
      <c r="DO1673">
        <v>0</v>
      </c>
    </row>
    <row r="1674" spans="1:119" x14ac:dyDescent="0.2">
      <c r="A1674">
        <f>ROW(Source!A1929)</f>
        <v>1929</v>
      </c>
      <c r="B1674">
        <v>69726971</v>
      </c>
      <c r="C1674">
        <v>69736266</v>
      </c>
      <c r="D1674">
        <v>27441327</v>
      </c>
      <c r="E1674">
        <v>1</v>
      </c>
      <c r="F1674">
        <v>1</v>
      </c>
      <c r="G1674">
        <v>1</v>
      </c>
      <c r="H1674">
        <v>2</v>
      </c>
      <c r="I1674" t="s">
        <v>975</v>
      </c>
      <c r="J1674" t="s">
        <v>976</v>
      </c>
      <c r="K1674" t="s">
        <v>977</v>
      </c>
      <c r="L1674">
        <v>1368</v>
      </c>
      <c r="N1674">
        <v>1011</v>
      </c>
      <c r="O1674" t="s">
        <v>978</v>
      </c>
      <c r="P1674" t="s">
        <v>978</v>
      </c>
      <c r="Q1674">
        <v>1</v>
      </c>
      <c r="W1674">
        <v>0</v>
      </c>
      <c r="X1674">
        <v>-1583389094</v>
      </c>
      <c r="Y1674">
        <f t="shared" si="785"/>
        <v>0.02</v>
      </c>
      <c r="AA1674">
        <v>0</v>
      </c>
      <c r="AB1674">
        <v>93.37</v>
      </c>
      <c r="AC1674">
        <v>11.69</v>
      </c>
      <c r="AD1674">
        <v>0</v>
      </c>
      <c r="AE1674">
        <v>0</v>
      </c>
      <c r="AF1674">
        <v>93.37</v>
      </c>
      <c r="AG1674">
        <v>11.69</v>
      </c>
      <c r="AH1674">
        <v>0</v>
      </c>
      <c r="AI1674">
        <v>1</v>
      </c>
      <c r="AJ1674">
        <v>1</v>
      </c>
      <c r="AK1674">
        <v>1</v>
      </c>
      <c r="AL1674">
        <v>1</v>
      </c>
      <c r="AM1674">
        <v>0</v>
      </c>
      <c r="AN1674">
        <v>0</v>
      </c>
      <c r="AO1674">
        <v>1</v>
      </c>
      <c r="AP1674">
        <v>0</v>
      </c>
      <c r="AQ1674">
        <v>0</v>
      </c>
      <c r="AR1674">
        <v>0</v>
      </c>
      <c r="AS1674" t="s">
        <v>3</v>
      </c>
      <c r="AT1674">
        <v>0.02</v>
      </c>
      <c r="AU1674" t="s">
        <v>3</v>
      </c>
      <c r="AV1674">
        <v>0</v>
      </c>
      <c r="AW1674">
        <v>2</v>
      </c>
      <c r="AX1674">
        <v>69736271</v>
      </c>
      <c r="AY1674">
        <v>1</v>
      </c>
      <c r="AZ1674">
        <v>0</v>
      </c>
      <c r="BA1674">
        <v>1718</v>
      </c>
      <c r="BB1674">
        <v>0</v>
      </c>
      <c r="BC1674">
        <v>0</v>
      </c>
      <c r="BD1674">
        <v>0</v>
      </c>
      <c r="BE1674">
        <v>0</v>
      </c>
      <c r="BF1674">
        <v>0</v>
      </c>
      <c r="BG1674">
        <v>0</v>
      </c>
      <c r="BH1674">
        <v>0</v>
      </c>
      <c r="BI1674">
        <v>0</v>
      </c>
      <c r="BJ1674">
        <v>0</v>
      </c>
      <c r="BK1674">
        <v>0</v>
      </c>
      <c r="BL1674">
        <v>0</v>
      </c>
      <c r="BM1674">
        <v>0</v>
      </c>
      <c r="BN1674">
        <v>0</v>
      </c>
      <c r="BO1674">
        <v>0</v>
      </c>
      <c r="BP1674">
        <v>0</v>
      </c>
      <c r="BQ1674">
        <v>0</v>
      </c>
      <c r="BR1674">
        <v>0</v>
      </c>
      <c r="BS1674">
        <v>0</v>
      </c>
      <c r="BT1674">
        <v>0</v>
      </c>
      <c r="BU1674">
        <v>0</v>
      </c>
      <c r="BV1674">
        <v>0</v>
      </c>
      <c r="BW1674">
        <v>0</v>
      </c>
      <c r="CV1674">
        <v>0</v>
      </c>
      <c r="CW1674">
        <f>ROUND(Y1674*Source!I1929*DO1674,9)</f>
        <v>0</v>
      </c>
      <c r="CX1674">
        <f>ROUND(Y1674*Source!I1929,9)</f>
        <v>0</v>
      </c>
      <c r="CY1674">
        <f>AB1674</f>
        <v>93.37</v>
      </c>
      <c r="CZ1674">
        <f>AF1674</f>
        <v>93.37</v>
      </c>
      <c r="DA1674">
        <f>AJ1674</f>
        <v>1</v>
      </c>
      <c r="DB1674">
        <f t="shared" si="786"/>
        <v>1.87</v>
      </c>
      <c r="DC1674">
        <f t="shared" si="787"/>
        <v>0.23</v>
      </c>
      <c r="DD1674" t="s">
        <v>3</v>
      </c>
      <c r="DE1674" t="s">
        <v>3</v>
      </c>
      <c r="DF1674">
        <f>ROUND(ROUND(AE1674,0)*CX1674,0)</f>
        <v>0</v>
      </c>
      <c r="DG1674">
        <f>ROUND(ROUND(AF1674,0)*CX1674,0)</f>
        <v>0</v>
      </c>
      <c r="DH1674">
        <f>ROUND(ROUND(AG1674,0)*CX1674,0)</f>
        <v>0</v>
      </c>
      <c r="DI1674">
        <f t="shared" si="792"/>
        <v>0</v>
      </c>
      <c r="DJ1674">
        <f>DG1674</f>
        <v>0</v>
      </c>
      <c r="DK1674">
        <v>0</v>
      </c>
      <c r="DL1674" t="s">
        <v>3</v>
      </c>
      <c r="DM1674">
        <v>0</v>
      </c>
      <c r="DN1674" t="s">
        <v>3</v>
      </c>
      <c r="DO1674">
        <v>0</v>
      </c>
    </row>
    <row r="1675" spans="1:119" x14ac:dyDescent="0.2">
      <c r="A1675">
        <f>ROW(Source!A1929)</f>
        <v>1929</v>
      </c>
      <c r="B1675">
        <v>69726971</v>
      </c>
      <c r="C1675">
        <v>69736266</v>
      </c>
      <c r="D1675">
        <v>27386998</v>
      </c>
      <c r="E1675">
        <v>1</v>
      </c>
      <c r="F1675">
        <v>1</v>
      </c>
      <c r="G1675">
        <v>1</v>
      </c>
      <c r="H1675">
        <v>3</v>
      </c>
      <c r="I1675" t="s">
        <v>163</v>
      </c>
      <c r="J1675" t="s">
        <v>706</v>
      </c>
      <c r="K1675" t="s">
        <v>719</v>
      </c>
      <c r="L1675">
        <v>1327</v>
      </c>
      <c r="N1675">
        <v>1005</v>
      </c>
      <c r="O1675" t="s">
        <v>56</v>
      </c>
      <c r="P1675" t="s">
        <v>56</v>
      </c>
      <c r="Q1675">
        <v>1</v>
      </c>
      <c r="W1675">
        <v>0</v>
      </c>
      <c r="X1675">
        <v>-558691288</v>
      </c>
      <c r="Y1675">
        <f t="shared" si="785"/>
        <v>115</v>
      </c>
      <c r="AA1675">
        <v>12.26</v>
      </c>
      <c r="AB1675">
        <v>0</v>
      </c>
      <c r="AC1675">
        <v>0</v>
      </c>
      <c r="AD1675">
        <v>0</v>
      </c>
      <c r="AE1675">
        <v>12.26</v>
      </c>
      <c r="AF1675">
        <v>0</v>
      </c>
      <c r="AG1675">
        <v>0</v>
      </c>
      <c r="AH1675">
        <v>0</v>
      </c>
      <c r="AI1675">
        <v>1</v>
      </c>
      <c r="AJ1675">
        <v>1</v>
      </c>
      <c r="AK1675">
        <v>1</v>
      </c>
      <c r="AL1675">
        <v>1</v>
      </c>
      <c r="AM1675">
        <v>0</v>
      </c>
      <c r="AN1675">
        <v>0</v>
      </c>
      <c r="AO1675">
        <v>0</v>
      </c>
      <c r="AP1675">
        <v>1</v>
      </c>
      <c r="AQ1675">
        <v>0</v>
      </c>
      <c r="AR1675">
        <v>0</v>
      </c>
      <c r="AS1675" t="s">
        <v>3</v>
      </c>
      <c r="AT1675">
        <v>115</v>
      </c>
      <c r="AU1675" t="s">
        <v>3</v>
      </c>
      <c r="AV1675">
        <v>0</v>
      </c>
      <c r="AW1675">
        <v>2</v>
      </c>
      <c r="AX1675">
        <v>69736272</v>
      </c>
      <c r="AY1675">
        <v>1</v>
      </c>
      <c r="AZ1675">
        <v>6144</v>
      </c>
      <c r="BA1675">
        <v>1719</v>
      </c>
      <c r="BB1675">
        <v>3</v>
      </c>
      <c r="BC1675">
        <v>0</v>
      </c>
      <c r="BD1675">
        <v>0</v>
      </c>
      <c r="BE1675">
        <v>0</v>
      </c>
      <c r="BF1675">
        <v>0</v>
      </c>
      <c r="BG1675">
        <v>0</v>
      </c>
      <c r="BH1675">
        <v>0</v>
      </c>
      <c r="BI1675">
        <v>0</v>
      </c>
      <c r="BJ1675">
        <v>0</v>
      </c>
      <c r="BK1675">
        <v>0</v>
      </c>
      <c r="BL1675">
        <v>0</v>
      </c>
      <c r="BM1675">
        <v>0</v>
      </c>
      <c r="BN1675">
        <v>0</v>
      </c>
      <c r="BO1675">
        <v>0</v>
      </c>
      <c r="BP1675">
        <v>0</v>
      </c>
      <c r="BQ1675">
        <v>0</v>
      </c>
      <c r="BR1675">
        <v>0</v>
      </c>
      <c r="BS1675">
        <v>0</v>
      </c>
      <c r="BT1675">
        <v>0</v>
      </c>
      <c r="BU1675">
        <v>0</v>
      </c>
      <c r="BV1675">
        <v>0</v>
      </c>
      <c r="BW1675">
        <v>0</v>
      </c>
      <c r="CV1675">
        <v>0</v>
      </c>
      <c r="CW1675">
        <v>0</v>
      </c>
      <c r="CX1675">
        <f>ROUND(Y1675*Source!I1929,9)</f>
        <v>0</v>
      </c>
      <c r="CY1675">
        <f>AA1675</f>
        <v>12.26</v>
      </c>
      <c r="CZ1675">
        <f>AE1675</f>
        <v>12.26</v>
      </c>
      <c r="DA1675">
        <f>AI1675</f>
        <v>1</v>
      </c>
      <c r="DB1675">
        <f t="shared" si="786"/>
        <v>1409.9</v>
      </c>
      <c r="DC1675">
        <f t="shared" si="787"/>
        <v>0</v>
      </c>
      <c r="DD1675" t="s">
        <v>3</v>
      </c>
      <c r="DE1675" t="s">
        <v>3</v>
      </c>
      <c r="DF1675">
        <f>ROUND(ROUND(AE1675,0)*CX1675,0)</f>
        <v>0</v>
      </c>
      <c r="DG1675">
        <f>ROUND(ROUND(AF1675,0)*CX1675,0)</f>
        <v>0</v>
      </c>
      <c r="DH1675">
        <f>ROUND(ROUND(AG1675,0)*CX1675,0)</f>
        <v>0</v>
      </c>
      <c r="DI1675">
        <f t="shared" si="792"/>
        <v>0</v>
      </c>
      <c r="DJ1675">
        <f>DF1675</f>
        <v>0</v>
      </c>
      <c r="DK1675">
        <v>0</v>
      </c>
      <c r="DL1675" t="s">
        <v>3</v>
      </c>
      <c r="DM1675">
        <v>0</v>
      </c>
      <c r="DN1675" t="s">
        <v>3</v>
      </c>
      <c r="DO1675">
        <v>0</v>
      </c>
    </row>
    <row r="1676" spans="1:119" x14ac:dyDescent="0.2">
      <c r="A1676">
        <f>ROW(Source!A1930)</f>
        <v>1930</v>
      </c>
      <c r="B1676">
        <v>69726884</v>
      </c>
      <c r="C1676">
        <v>69736266</v>
      </c>
      <c r="D1676">
        <v>27493458</v>
      </c>
      <c r="E1676">
        <v>1</v>
      </c>
      <c r="F1676">
        <v>1</v>
      </c>
      <c r="G1676">
        <v>1</v>
      </c>
      <c r="H1676">
        <v>1</v>
      </c>
      <c r="I1676" t="s">
        <v>997</v>
      </c>
      <c r="J1676" t="s">
        <v>3</v>
      </c>
      <c r="K1676" t="s">
        <v>998</v>
      </c>
      <c r="L1676">
        <v>1369</v>
      </c>
      <c r="N1676">
        <v>1013</v>
      </c>
      <c r="O1676" t="s">
        <v>974</v>
      </c>
      <c r="P1676" t="s">
        <v>974</v>
      </c>
      <c r="Q1676">
        <v>1</v>
      </c>
      <c r="W1676">
        <v>0</v>
      </c>
      <c r="X1676">
        <v>-115882720</v>
      </c>
      <c r="Y1676">
        <f t="shared" si="785"/>
        <v>3.45</v>
      </c>
      <c r="AA1676">
        <v>0</v>
      </c>
      <c r="AB1676">
        <v>0</v>
      </c>
      <c r="AC1676">
        <v>0</v>
      </c>
      <c r="AD1676">
        <v>218.1</v>
      </c>
      <c r="AE1676">
        <v>0</v>
      </c>
      <c r="AF1676">
        <v>0</v>
      </c>
      <c r="AG1676">
        <v>0</v>
      </c>
      <c r="AH1676">
        <v>8.6</v>
      </c>
      <c r="AI1676">
        <v>1</v>
      </c>
      <c r="AJ1676">
        <v>1</v>
      </c>
      <c r="AK1676">
        <v>1</v>
      </c>
      <c r="AL1676">
        <v>25.36</v>
      </c>
      <c r="AM1676">
        <v>5</v>
      </c>
      <c r="AN1676">
        <v>0</v>
      </c>
      <c r="AO1676">
        <v>1</v>
      </c>
      <c r="AP1676">
        <v>0</v>
      </c>
      <c r="AQ1676">
        <v>0</v>
      </c>
      <c r="AR1676">
        <v>0</v>
      </c>
      <c r="AS1676" t="s">
        <v>3</v>
      </c>
      <c r="AT1676">
        <v>3.45</v>
      </c>
      <c r="AU1676" t="s">
        <v>3</v>
      </c>
      <c r="AV1676">
        <v>1</v>
      </c>
      <c r="AW1676">
        <v>2</v>
      </c>
      <c r="AX1676">
        <v>69736270</v>
      </c>
      <c r="AY1676">
        <v>1</v>
      </c>
      <c r="AZ1676">
        <v>0</v>
      </c>
      <c r="BA1676">
        <v>1720</v>
      </c>
      <c r="BB1676">
        <v>0</v>
      </c>
      <c r="BC1676">
        <v>0</v>
      </c>
      <c r="BD1676">
        <v>0</v>
      </c>
      <c r="BE1676">
        <v>0</v>
      </c>
      <c r="BF1676">
        <v>0</v>
      </c>
      <c r="BG1676">
        <v>0</v>
      </c>
      <c r="BH1676">
        <v>0</v>
      </c>
      <c r="BI1676">
        <v>0</v>
      </c>
      <c r="BJ1676">
        <v>0</v>
      </c>
      <c r="BK1676">
        <v>0</v>
      </c>
      <c r="BL1676">
        <v>0</v>
      </c>
      <c r="BM1676">
        <v>0</v>
      </c>
      <c r="BN1676">
        <v>0</v>
      </c>
      <c r="BO1676">
        <v>0</v>
      </c>
      <c r="BP1676">
        <v>0</v>
      </c>
      <c r="BQ1676">
        <v>0</v>
      </c>
      <c r="BR1676">
        <v>0</v>
      </c>
      <c r="BS1676">
        <v>0</v>
      </c>
      <c r="BT1676">
        <v>0</v>
      </c>
      <c r="BU1676">
        <v>0</v>
      </c>
      <c r="BV1676">
        <v>0</v>
      </c>
      <c r="BW1676">
        <v>0</v>
      </c>
      <c r="CU1676">
        <f>ROUND(AT1676*Source!I1930*AH1676*AL1676,0)</f>
        <v>0</v>
      </c>
      <c r="CV1676">
        <f>ROUND(Y1676*Source!I1930,9)</f>
        <v>0</v>
      </c>
      <c r="CW1676">
        <v>0</v>
      </c>
      <c r="CX1676">
        <f>ROUND(Y1676*Source!I1930,9)</f>
        <v>0</v>
      </c>
      <c r="CY1676">
        <f>AD1676</f>
        <v>218.1</v>
      </c>
      <c r="CZ1676">
        <f>AH1676</f>
        <v>8.6</v>
      </c>
      <c r="DA1676">
        <f>AL1676</f>
        <v>25.36</v>
      </c>
      <c r="DB1676">
        <f t="shared" si="786"/>
        <v>29.67</v>
      </c>
      <c r="DC1676">
        <f t="shared" si="787"/>
        <v>0</v>
      </c>
      <c r="DD1676" t="s">
        <v>3</v>
      </c>
      <c r="DE1676" t="s">
        <v>3</v>
      </c>
      <c r="DF1676">
        <f>ROUND(ROUND(AE1676,0)*CX1676,0)</f>
        <v>0</v>
      </c>
      <c r="DG1676">
        <f>ROUND(ROUND(AF1676,0)*CX1676,0)</f>
        <v>0</v>
      </c>
      <c r="DH1676">
        <f>ROUND(ROUND(AG1676,0)*CX1676,0)</f>
        <v>0</v>
      </c>
      <c r="DI1676">
        <f>ROUND(ROUND(AH1676*AL1676,0)*CX1676,0)</f>
        <v>0</v>
      </c>
      <c r="DJ1676">
        <f>DI1676</f>
        <v>0</v>
      </c>
      <c r="DK1676">
        <v>0</v>
      </c>
      <c r="DL1676" t="s">
        <v>3</v>
      </c>
      <c r="DM1676">
        <v>0</v>
      </c>
      <c r="DN1676" t="s">
        <v>3</v>
      </c>
      <c r="DO1676">
        <v>0</v>
      </c>
    </row>
    <row r="1677" spans="1:119" x14ac:dyDescent="0.2">
      <c r="A1677">
        <f>ROW(Source!A1930)</f>
        <v>1930</v>
      </c>
      <c r="B1677">
        <v>69726884</v>
      </c>
      <c r="C1677">
        <v>69736266</v>
      </c>
      <c r="D1677">
        <v>27441327</v>
      </c>
      <c r="E1677">
        <v>1</v>
      </c>
      <c r="F1677">
        <v>1</v>
      </c>
      <c r="G1677">
        <v>1</v>
      </c>
      <c r="H1677">
        <v>2</v>
      </c>
      <c r="I1677" t="s">
        <v>975</v>
      </c>
      <c r="J1677" t="s">
        <v>976</v>
      </c>
      <c r="K1677" t="s">
        <v>977</v>
      </c>
      <c r="L1677">
        <v>1368</v>
      </c>
      <c r="N1677">
        <v>1011</v>
      </c>
      <c r="O1677" t="s">
        <v>978</v>
      </c>
      <c r="P1677" t="s">
        <v>978</v>
      </c>
      <c r="Q1677">
        <v>1</v>
      </c>
      <c r="W1677">
        <v>0</v>
      </c>
      <c r="X1677">
        <v>-1583389094</v>
      </c>
      <c r="Y1677">
        <f t="shared" si="785"/>
        <v>0.02</v>
      </c>
      <c r="AA1677">
        <v>0</v>
      </c>
      <c r="AB1677">
        <v>732.02</v>
      </c>
      <c r="AC1677">
        <v>231.46</v>
      </c>
      <c r="AD1677">
        <v>0</v>
      </c>
      <c r="AE1677">
        <v>0</v>
      </c>
      <c r="AF1677">
        <v>93.37</v>
      </c>
      <c r="AG1677">
        <v>11.69</v>
      </c>
      <c r="AH1677">
        <v>0</v>
      </c>
      <c r="AI1677">
        <v>1</v>
      </c>
      <c r="AJ1677">
        <v>7.84</v>
      </c>
      <c r="AK1677">
        <v>19.8</v>
      </c>
      <c r="AL1677">
        <v>1</v>
      </c>
      <c r="AM1677">
        <v>5</v>
      </c>
      <c r="AN1677">
        <v>0</v>
      </c>
      <c r="AO1677">
        <v>1</v>
      </c>
      <c r="AP1677">
        <v>0</v>
      </c>
      <c r="AQ1677">
        <v>0</v>
      </c>
      <c r="AR1677">
        <v>0</v>
      </c>
      <c r="AS1677" t="s">
        <v>3</v>
      </c>
      <c r="AT1677">
        <v>0.02</v>
      </c>
      <c r="AU1677" t="s">
        <v>3</v>
      </c>
      <c r="AV1677">
        <v>0</v>
      </c>
      <c r="AW1677">
        <v>2</v>
      </c>
      <c r="AX1677">
        <v>69736271</v>
      </c>
      <c r="AY1677">
        <v>1</v>
      </c>
      <c r="AZ1677">
        <v>0</v>
      </c>
      <c r="BA1677">
        <v>1721</v>
      </c>
      <c r="BB1677">
        <v>0</v>
      </c>
      <c r="BC1677">
        <v>0</v>
      </c>
      <c r="BD1677">
        <v>0</v>
      </c>
      <c r="BE1677">
        <v>0</v>
      </c>
      <c r="BF1677">
        <v>0</v>
      </c>
      <c r="BG1677">
        <v>0</v>
      </c>
      <c r="BH1677">
        <v>0</v>
      </c>
      <c r="BI1677">
        <v>0</v>
      </c>
      <c r="BJ1677">
        <v>0</v>
      </c>
      <c r="BK1677">
        <v>0</v>
      </c>
      <c r="BL1677">
        <v>0</v>
      </c>
      <c r="BM1677">
        <v>0</v>
      </c>
      <c r="BN1677">
        <v>0</v>
      </c>
      <c r="BO1677">
        <v>0</v>
      </c>
      <c r="BP1677">
        <v>0</v>
      </c>
      <c r="BQ1677">
        <v>0</v>
      </c>
      <c r="BR1677">
        <v>0</v>
      </c>
      <c r="BS1677">
        <v>0</v>
      </c>
      <c r="BT1677">
        <v>0</v>
      </c>
      <c r="BU1677">
        <v>0</v>
      </c>
      <c r="BV1677">
        <v>0</v>
      </c>
      <c r="BW1677">
        <v>0</v>
      </c>
      <c r="CV1677">
        <v>0</v>
      </c>
      <c r="CW1677">
        <f>ROUND(Y1677*Source!I1930*DO1677,9)</f>
        <v>0</v>
      </c>
      <c r="CX1677">
        <f>ROUND(Y1677*Source!I1930,9)</f>
        <v>0</v>
      </c>
      <c r="CY1677">
        <f>AB1677</f>
        <v>732.02</v>
      </c>
      <c r="CZ1677">
        <f>AF1677</f>
        <v>93.37</v>
      </c>
      <c r="DA1677">
        <f>AJ1677</f>
        <v>7.84</v>
      </c>
      <c r="DB1677">
        <f t="shared" si="786"/>
        <v>1.87</v>
      </c>
      <c r="DC1677">
        <f t="shared" si="787"/>
        <v>0.23</v>
      </c>
      <c r="DD1677" t="s">
        <v>3</v>
      </c>
      <c r="DE1677" t="s">
        <v>3</v>
      </c>
      <c r="DF1677">
        <f>ROUND(ROUND(AE1677,0)*CX1677,0)</f>
        <v>0</v>
      </c>
      <c r="DG1677">
        <f>ROUND(ROUND(AF1677*AJ1677,0)*CX1677,0)</f>
        <v>0</v>
      </c>
      <c r="DH1677">
        <f>ROUND(ROUND(AG1677*AK1677,0)*CX1677,0)</f>
        <v>0</v>
      </c>
      <c r="DI1677">
        <f t="shared" ref="DI1677:DI1684" si="793">ROUND(ROUND(AH1677,0)*CX1677,0)</f>
        <v>0</v>
      </c>
      <c r="DJ1677">
        <f>DG1677</f>
        <v>0</v>
      </c>
      <c r="DK1677">
        <v>0</v>
      </c>
      <c r="DL1677" t="s">
        <v>3</v>
      </c>
      <c r="DM1677">
        <v>0</v>
      </c>
      <c r="DN1677" t="s">
        <v>3</v>
      </c>
      <c r="DO1677">
        <v>0</v>
      </c>
    </row>
    <row r="1678" spans="1:119" x14ac:dyDescent="0.2">
      <c r="A1678">
        <f>ROW(Source!A1930)</f>
        <v>1930</v>
      </c>
      <c r="B1678">
        <v>69726884</v>
      </c>
      <c r="C1678">
        <v>69736266</v>
      </c>
      <c r="D1678">
        <v>27386998</v>
      </c>
      <c r="E1678">
        <v>1</v>
      </c>
      <c r="F1678">
        <v>1</v>
      </c>
      <c r="G1678">
        <v>1</v>
      </c>
      <c r="H1678">
        <v>3</v>
      </c>
      <c r="I1678" t="s">
        <v>163</v>
      </c>
      <c r="J1678" t="s">
        <v>706</v>
      </c>
      <c r="K1678" t="s">
        <v>719</v>
      </c>
      <c r="L1678">
        <v>1327</v>
      </c>
      <c r="N1678">
        <v>1005</v>
      </c>
      <c r="O1678" t="s">
        <v>56</v>
      </c>
      <c r="P1678" t="s">
        <v>56</v>
      </c>
      <c r="Q1678">
        <v>1</v>
      </c>
      <c r="W1678">
        <v>0</v>
      </c>
      <c r="X1678">
        <v>-558691288</v>
      </c>
      <c r="Y1678">
        <f t="shared" si="785"/>
        <v>115</v>
      </c>
      <c r="AA1678">
        <v>92.69</v>
      </c>
      <c r="AB1678">
        <v>0</v>
      </c>
      <c r="AC1678">
        <v>0</v>
      </c>
      <c r="AD1678">
        <v>0</v>
      </c>
      <c r="AE1678">
        <v>12.82</v>
      </c>
      <c r="AF1678">
        <v>0</v>
      </c>
      <c r="AG1678">
        <v>0</v>
      </c>
      <c r="AH1678">
        <v>0</v>
      </c>
      <c r="AI1678">
        <v>7.56</v>
      </c>
      <c r="AJ1678">
        <v>1</v>
      </c>
      <c r="AK1678">
        <v>1</v>
      </c>
      <c r="AL1678">
        <v>1</v>
      </c>
      <c r="AM1678">
        <v>5</v>
      </c>
      <c r="AN1678">
        <v>0</v>
      </c>
      <c r="AO1678">
        <v>0</v>
      </c>
      <c r="AP1678">
        <v>1</v>
      </c>
      <c r="AQ1678">
        <v>0</v>
      </c>
      <c r="AR1678">
        <v>0</v>
      </c>
      <c r="AS1678" t="s">
        <v>3</v>
      </c>
      <c r="AT1678">
        <v>115</v>
      </c>
      <c r="AU1678" t="s">
        <v>3</v>
      </c>
      <c r="AV1678">
        <v>0</v>
      </c>
      <c r="AW1678">
        <v>2</v>
      </c>
      <c r="AX1678">
        <v>69736272</v>
      </c>
      <c r="AY1678">
        <v>1</v>
      </c>
      <c r="AZ1678">
        <v>22528</v>
      </c>
      <c r="BA1678">
        <v>1722</v>
      </c>
      <c r="BB1678">
        <v>3</v>
      </c>
      <c r="BC1678">
        <v>0</v>
      </c>
      <c r="BD1678">
        <v>0</v>
      </c>
      <c r="BE1678">
        <v>0</v>
      </c>
      <c r="BF1678">
        <v>0</v>
      </c>
      <c r="BG1678">
        <v>0</v>
      </c>
      <c r="BH1678">
        <v>0</v>
      </c>
      <c r="BI1678">
        <v>0</v>
      </c>
      <c r="BJ1678">
        <v>0</v>
      </c>
      <c r="BK1678">
        <v>0</v>
      </c>
      <c r="BL1678">
        <v>0</v>
      </c>
      <c r="BM1678">
        <v>0</v>
      </c>
      <c r="BN1678">
        <v>0</v>
      </c>
      <c r="BO1678">
        <v>0</v>
      </c>
      <c r="BP1678">
        <v>0</v>
      </c>
      <c r="BQ1678">
        <v>0</v>
      </c>
      <c r="BR1678">
        <v>0</v>
      </c>
      <c r="BS1678">
        <v>0</v>
      </c>
      <c r="BT1678">
        <v>0</v>
      </c>
      <c r="BU1678">
        <v>0</v>
      </c>
      <c r="BV1678">
        <v>0</v>
      </c>
      <c r="BW1678">
        <v>0</v>
      </c>
      <c r="CV1678">
        <v>0</v>
      </c>
      <c r="CW1678">
        <v>0</v>
      </c>
      <c r="CX1678">
        <f>ROUND(Y1678*Source!I1930,9)</f>
        <v>0</v>
      </c>
      <c r="CY1678">
        <f>AA1678</f>
        <v>92.69</v>
      </c>
      <c r="CZ1678">
        <f>AE1678</f>
        <v>12.82</v>
      </c>
      <c r="DA1678">
        <f>AI1678</f>
        <v>7.56</v>
      </c>
      <c r="DB1678">
        <f t="shared" si="786"/>
        <v>1474.3</v>
      </c>
      <c r="DC1678">
        <f t="shared" si="787"/>
        <v>0</v>
      </c>
      <c r="DD1678" t="s">
        <v>3</v>
      </c>
      <c r="DE1678" t="s">
        <v>3</v>
      </c>
      <c r="DF1678">
        <f>ROUND(ROUND(AE1678*AI1678,0)*CX1678,0)</f>
        <v>0</v>
      </c>
      <c r="DG1678">
        <f t="shared" ref="DG1678:DG1686" si="794">ROUND(ROUND(AF1678,0)*CX1678,0)</f>
        <v>0</v>
      </c>
      <c r="DH1678">
        <f t="shared" ref="DH1678:DH1685" si="795">ROUND(ROUND(AG1678,0)*CX1678,0)</f>
        <v>0</v>
      </c>
      <c r="DI1678">
        <f t="shared" si="793"/>
        <v>0</v>
      </c>
      <c r="DJ1678">
        <f>DF1678</f>
        <v>0</v>
      </c>
      <c r="DK1678">
        <v>0</v>
      </c>
      <c r="DL1678" t="s">
        <v>3</v>
      </c>
      <c r="DM1678">
        <v>0</v>
      </c>
      <c r="DN1678" t="s">
        <v>3</v>
      </c>
      <c r="DO1678">
        <v>0</v>
      </c>
    </row>
    <row r="1679" spans="1:119" x14ac:dyDescent="0.2">
      <c r="A1679">
        <f>ROW(Source!A1933)</f>
        <v>1933</v>
      </c>
      <c r="B1679">
        <v>69726971</v>
      </c>
      <c r="C1679">
        <v>69736274</v>
      </c>
      <c r="D1679">
        <v>27493187</v>
      </c>
      <c r="E1679">
        <v>1</v>
      </c>
      <c r="F1679">
        <v>1</v>
      </c>
      <c r="G1679">
        <v>1</v>
      </c>
      <c r="H1679">
        <v>1</v>
      </c>
      <c r="I1679" t="s">
        <v>1049</v>
      </c>
      <c r="J1679" t="s">
        <v>3</v>
      </c>
      <c r="K1679" t="s">
        <v>1050</v>
      </c>
      <c r="L1679">
        <v>1369</v>
      </c>
      <c r="N1679">
        <v>1013</v>
      </c>
      <c r="O1679" t="s">
        <v>974</v>
      </c>
      <c r="P1679" t="s">
        <v>974</v>
      </c>
      <c r="Q1679">
        <v>1</v>
      </c>
      <c r="W1679">
        <v>0</v>
      </c>
      <c r="X1679">
        <v>1476363087</v>
      </c>
      <c r="Y1679">
        <f t="shared" si="785"/>
        <v>12.64</v>
      </c>
      <c r="AA1679">
        <v>0</v>
      </c>
      <c r="AB1679">
        <v>0</v>
      </c>
      <c r="AC1679">
        <v>0</v>
      </c>
      <c r="AD1679">
        <v>8.93</v>
      </c>
      <c r="AE1679">
        <v>0</v>
      </c>
      <c r="AF1679">
        <v>0</v>
      </c>
      <c r="AG1679">
        <v>0</v>
      </c>
      <c r="AH1679">
        <v>8.93</v>
      </c>
      <c r="AI1679">
        <v>1</v>
      </c>
      <c r="AJ1679">
        <v>1</v>
      </c>
      <c r="AK1679">
        <v>1</v>
      </c>
      <c r="AL1679">
        <v>1</v>
      </c>
      <c r="AM1679">
        <v>-2</v>
      </c>
      <c r="AN1679">
        <v>0</v>
      </c>
      <c r="AO1679">
        <v>1</v>
      </c>
      <c r="AP1679">
        <v>1</v>
      </c>
      <c r="AQ1679">
        <v>0</v>
      </c>
      <c r="AR1679">
        <v>0</v>
      </c>
      <c r="AS1679" t="s">
        <v>3</v>
      </c>
      <c r="AT1679">
        <v>12.64</v>
      </c>
      <c r="AU1679" t="s">
        <v>3</v>
      </c>
      <c r="AV1679">
        <v>1</v>
      </c>
      <c r="AW1679">
        <v>2</v>
      </c>
      <c r="AX1679">
        <v>69736281</v>
      </c>
      <c r="AY1679">
        <v>1</v>
      </c>
      <c r="AZ1679">
        <v>0</v>
      </c>
      <c r="BA1679">
        <v>1723</v>
      </c>
      <c r="BB1679">
        <v>0</v>
      </c>
      <c r="BC1679">
        <v>0</v>
      </c>
      <c r="BD1679">
        <v>0</v>
      </c>
      <c r="BE1679">
        <v>0</v>
      </c>
      <c r="BF1679">
        <v>0</v>
      </c>
      <c r="BG1679">
        <v>0</v>
      </c>
      <c r="BH1679">
        <v>0</v>
      </c>
      <c r="BI1679">
        <v>0</v>
      </c>
      <c r="BJ1679">
        <v>0</v>
      </c>
      <c r="BK1679">
        <v>0</v>
      </c>
      <c r="BL1679">
        <v>0</v>
      </c>
      <c r="BM1679">
        <v>0</v>
      </c>
      <c r="BN1679">
        <v>0</v>
      </c>
      <c r="BO1679">
        <v>0</v>
      </c>
      <c r="BP1679">
        <v>0</v>
      </c>
      <c r="BQ1679">
        <v>0</v>
      </c>
      <c r="BR1679">
        <v>0</v>
      </c>
      <c r="BS1679">
        <v>0</v>
      </c>
      <c r="BT1679">
        <v>0</v>
      </c>
      <c r="BU1679">
        <v>0</v>
      </c>
      <c r="BV1679">
        <v>0</v>
      </c>
      <c r="BW1679">
        <v>0</v>
      </c>
      <c r="CU1679">
        <f>ROUND(AT1679*Source!I1933*AH1679*AL1679,0)</f>
        <v>0</v>
      </c>
      <c r="CV1679">
        <f>ROUND(Y1679*Source!I1933,9)</f>
        <v>0</v>
      </c>
      <c r="CW1679">
        <v>0</v>
      </c>
      <c r="CX1679">
        <f>ROUND(Y1679*Source!I1933,9)</f>
        <v>0</v>
      </c>
      <c r="CY1679">
        <f>AD1679</f>
        <v>8.93</v>
      </c>
      <c r="CZ1679">
        <f>AH1679</f>
        <v>8.93</v>
      </c>
      <c r="DA1679">
        <f>AL1679</f>
        <v>1</v>
      </c>
      <c r="DB1679">
        <f t="shared" si="786"/>
        <v>112.88</v>
      </c>
      <c r="DC1679">
        <f t="shared" si="787"/>
        <v>0</v>
      </c>
      <c r="DD1679" t="s">
        <v>3</v>
      </c>
      <c r="DE1679" t="s">
        <v>3</v>
      </c>
      <c r="DF1679">
        <f t="shared" ref="DF1679:DF1688" si="796">ROUND(ROUND(AE1679,0)*CX1679,0)</f>
        <v>0</v>
      </c>
      <c r="DG1679">
        <f t="shared" si="794"/>
        <v>0</v>
      </c>
      <c r="DH1679">
        <f t="shared" si="795"/>
        <v>0</v>
      </c>
      <c r="DI1679">
        <f t="shared" si="793"/>
        <v>0</v>
      </c>
      <c r="DJ1679">
        <f>DI1679</f>
        <v>0</v>
      </c>
      <c r="DK1679">
        <v>0</v>
      </c>
      <c r="DL1679" t="s">
        <v>3</v>
      </c>
      <c r="DM1679">
        <v>0</v>
      </c>
      <c r="DN1679" t="s">
        <v>3</v>
      </c>
      <c r="DO1679">
        <v>0</v>
      </c>
    </row>
    <row r="1680" spans="1:119" x14ac:dyDescent="0.2">
      <c r="A1680">
        <f>ROW(Source!A1933)</f>
        <v>1933</v>
      </c>
      <c r="B1680">
        <v>69726971</v>
      </c>
      <c r="C1680">
        <v>69736274</v>
      </c>
      <c r="D1680">
        <v>121548</v>
      </c>
      <c r="E1680">
        <v>1</v>
      </c>
      <c r="F1680">
        <v>1</v>
      </c>
      <c r="G1680">
        <v>1</v>
      </c>
      <c r="H1680">
        <v>1</v>
      </c>
      <c r="I1680" t="s">
        <v>36</v>
      </c>
      <c r="J1680" t="s">
        <v>3</v>
      </c>
      <c r="K1680" t="s">
        <v>981</v>
      </c>
      <c r="L1680">
        <v>608254</v>
      </c>
      <c r="N1680">
        <v>1013</v>
      </c>
      <c r="O1680" t="s">
        <v>982</v>
      </c>
      <c r="P1680" t="s">
        <v>982</v>
      </c>
      <c r="Q1680">
        <v>1</v>
      </c>
      <c r="W1680">
        <v>0</v>
      </c>
      <c r="X1680">
        <v>-185737400</v>
      </c>
      <c r="Y1680">
        <f t="shared" si="785"/>
        <v>0.16</v>
      </c>
      <c r="AA1680">
        <v>0</v>
      </c>
      <c r="AB1680">
        <v>0</v>
      </c>
      <c r="AC1680">
        <v>0</v>
      </c>
      <c r="AD1680">
        <v>0</v>
      </c>
      <c r="AE1680">
        <v>0</v>
      </c>
      <c r="AF1680">
        <v>0</v>
      </c>
      <c r="AG1680">
        <v>0</v>
      </c>
      <c r="AH1680">
        <v>0</v>
      </c>
      <c r="AI1680">
        <v>1</v>
      </c>
      <c r="AJ1680">
        <v>1</v>
      </c>
      <c r="AK1680">
        <v>1</v>
      </c>
      <c r="AL1680">
        <v>1</v>
      </c>
      <c r="AM1680">
        <v>-2</v>
      </c>
      <c r="AN1680">
        <v>0</v>
      </c>
      <c r="AO1680">
        <v>1</v>
      </c>
      <c r="AP1680">
        <v>1</v>
      </c>
      <c r="AQ1680">
        <v>0</v>
      </c>
      <c r="AR1680">
        <v>0</v>
      </c>
      <c r="AS1680" t="s">
        <v>3</v>
      </c>
      <c r="AT1680">
        <v>0.16</v>
      </c>
      <c r="AU1680" t="s">
        <v>3</v>
      </c>
      <c r="AV1680">
        <v>2</v>
      </c>
      <c r="AW1680">
        <v>2</v>
      </c>
      <c r="AX1680">
        <v>69736282</v>
      </c>
      <c r="AY1680">
        <v>1</v>
      </c>
      <c r="AZ1680">
        <v>0</v>
      </c>
      <c r="BA1680">
        <v>1724</v>
      </c>
      <c r="BB1680">
        <v>0</v>
      </c>
      <c r="BC1680">
        <v>0</v>
      </c>
      <c r="BD1680">
        <v>0</v>
      </c>
      <c r="BE1680">
        <v>0</v>
      </c>
      <c r="BF1680">
        <v>0</v>
      </c>
      <c r="BG1680">
        <v>0</v>
      </c>
      <c r="BH1680">
        <v>0</v>
      </c>
      <c r="BI1680">
        <v>0</v>
      </c>
      <c r="BJ1680">
        <v>0</v>
      </c>
      <c r="BK1680">
        <v>0</v>
      </c>
      <c r="BL1680">
        <v>0</v>
      </c>
      <c r="BM1680">
        <v>0</v>
      </c>
      <c r="BN1680">
        <v>0</v>
      </c>
      <c r="BO1680">
        <v>0</v>
      </c>
      <c r="BP1680">
        <v>0</v>
      </c>
      <c r="BQ1680">
        <v>0</v>
      </c>
      <c r="BR1680">
        <v>0</v>
      </c>
      <c r="BS1680">
        <v>0</v>
      </c>
      <c r="BT1680">
        <v>0</v>
      </c>
      <c r="BU1680">
        <v>0</v>
      </c>
      <c r="BV1680">
        <v>0</v>
      </c>
      <c r="BW1680">
        <v>0</v>
      </c>
      <c r="CV1680">
        <v>0</v>
      </c>
      <c r="CW1680">
        <v>0</v>
      </c>
      <c r="CX1680">
        <f>ROUND(Y1680*Source!I1933,9)</f>
        <v>0</v>
      </c>
      <c r="CY1680">
        <f>AD1680</f>
        <v>0</v>
      </c>
      <c r="CZ1680">
        <f>AH1680</f>
        <v>0</v>
      </c>
      <c r="DA1680">
        <f>AL1680</f>
        <v>1</v>
      </c>
      <c r="DB1680">
        <f t="shared" si="786"/>
        <v>0</v>
      </c>
      <c r="DC1680">
        <f t="shared" si="787"/>
        <v>0</v>
      </c>
      <c r="DD1680" t="s">
        <v>3</v>
      </c>
      <c r="DE1680" t="s">
        <v>3</v>
      </c>
      <c r="DF1680">
        <f t="shared" si="796"/>
        <v>0</v>
      </c>
      <c r="DG1680">
        <f t="shared" si="794"/>
        <v>0</v>
      </c>
      <c r="DH1680">
        <f t="shared" si="795"/>
        <v>0</v>
      </c>
      <c r="DI1680">
        <f t="shared" si="793"/>
        <v>0</v>
      </c>
      <c r="DJ1680">
        <f>DI1680</f>
        <v>0</v>
      </c>
      <c r="DK1680">
        <v>0</v>
      </c>
      <c r="DL1680" t="s">
        <v>3</v>
      </c>
      <c r="DM1680">
        <v>0</v>
      </c>
      <c r="DN1680" t="s">
        <v>3</v>
      </c>
      <c r="DO1680">
        <v>0</v>
      </c>
    </row>
    <row r="1681" spans="1:119" x14ac:dyDescent="0.2">
      <c r="A1681">
        <f>ROW(Source!A1933)</f>
        <v>1933</v>
      </c>
      <c r="B1681">
        <v>69726971</v>
      </c>
      <c r="C1681">
        <v>69736274</v>
      </c>
      <c r="D1681">
        <v>27439499</v>
      </c>
      <c r="E1681">
        <v>1</v>
      </c>
      <c r="F1681">
        <v>1</v>
      </c>
      <c r="G1681">
        <v>1</v>
      </c>
      <c r="H1681">
        <v>2</v>
      </c>
      <c r="I1681" t="s">
        <v>1051</v>
      </c>
      <c r="J1681" t="s">
        <v>1052</v>
      </c>
      <c r="K1681" t="s">
        <v>1053</v>
      </c>
      <c r="L1681">
        <v>1368</v>
      </c>
      <c r="N1681">
        <v>1011</v>
      </c>
      <c r="O1681" t="s">
        <v>978</v>
      </c>
      <c r="P1681" t="s">
        <v>978</v>
      </c>
      <c r="Q1681">
        <v>1</v>
      </c>
      <c r="W1681">
        <v>0</v>
      </c>
      <c r="X1681">
        <v>1890856440</v>
      </c>
      <c r="Y1681">
        <f t="shared" si="785"/>
        <v>0.16</v>
      </c>
      <c r="AA1681">
        <v>0</v>
      </c>
      <c r="AB1681">
        <v>112.67</v>
      </c>
      <c r="AC1681">
        <v>13.61</v>
      </c>
      <c r="AD1681">
        <v>0</v>
      </c>
      <c r="AE1681">
        <v>0</v>
      </c>
      <c r="AF1681">
        <v>112.67</v>
      </c>
      <c r="AG1681">
        <v>13.61</v>
      </c>
      <c r="AH1681">
        <v>0</v>
      </c>
      <c r="AI1681">
        <v>1</v>
      </c>
      <c r="AJ1681">
        <v>1</v>
      </c>
      <c r="AK1681">
        <v>1</v>
      </c>
      <c r="AL1681">
        <v>1</v>
      </c>
      <c r="AM1681">
        <v>-2</v>
      </c>
      <c r="AN1681">
        <v>0</v>
      </c>
      <c r="AO1681">
        <v>1</v>
      </c>
      <c r="AP1681">
        <v>1</v>
      </c>
      <c r="AQ1681">
        <v>0</v>
      </c>
      <c r="AR1681">
        <v>0</v>
      </c>
      <c r="AS1681" t="s">
        <v>3</v>
      </c>
      <c r="AT1681">
        <v>0.16</v>
      </c>
      <c r="AU1681" t="s">
        <v>3</v>
      </c>
      <c r="AV1681">
        <v>0</v>
      </c>
      <c r="AW1681">
        <v>2</v>
      </c>
      <c r="AX1681">
        <v>69736283</v>
      </c>
      <c r="AY1681">
        <v>1</v>
      </c>
      <c r="AZ1681">
        <v>0</v>
      </c>
      <c r="BA1681">
        <v>1725</v>
      </c>
      <c r="BB1681">
        <v>0</v>
      </c>
      <c r="BC1681">
        <v>0</v>
      </c>
      <c r="BD1681">
        <v>0</v>
      </c>
      <c r="BE1681">
        <v>0</v>
      </c>
      <c r="BF1681">
        <v>0</v>
      </c>
      <c r="BG1681">
        <v>0</v>
      </c>
      <c r="BH1681">
        <v>0</v>
      </c>
      <c r="BI1681">
        <v>0</v>
      </c>
      <c r="BJ1681">
        <v>0</v>
      </c>
      <c r="BK1681">
        <v>0</v>
      </c>
      <c r="BL1681">
        <v>0</v>
      </c>
      <c r="BM1681">
        <v>0</v>
      </c>
      <c r="BN1681">
        <v>0</v>
      </c>
      <c r="BO1681">
        <v>0</v>
      </c>
      <c r="BP1681">
        <v>0</v>
      </c>
      <c r="BQ1681">
        <v>0</v>
      </c>
      <c r="BR1681">
        <v>0</v>
      </c>
      <c r="BS1681">
        <v>0</v>
      </c>
      <c r="BT1681">
        <v>0</v>
      </c>
      <c r="BU1681">
        <v>0</v>
      </c>
      <c r="BV1681">
        <v>0</v>
      </c>
      <c r="BW1681">
        <v>0</v>
      </c>
      <c r="CV1681">
        <v>0</v>
      </c>
      <c r="CW1681">
        <f>ROUND(Y1681*Source!I1933*DO1681,9)</f>
        <v>0</v>
      </c>
      <c r="CX1681">
        <f>ROUND(Y1681*Source!I1933,9)</f>
        <v>0</v>
      </c>
      <c r="CY1681">
        <f>AB1681</f>
        <v>112.67</v>
      </c>
      <c r="CZ1681">
        <f>AF1681</f>
        <v>112.67</v>
      </c>
      <c r="DA1681">
        <f>AJ1681</f>
        <v>1</v>
      </c>
      <c r="DB1681">
        <f t="shared" si="786"/>
        <v>18.03</v>
      </c>
      <c r="DC1681">
        <f t="shared" si="787"/>
        <v>2.1800000000000002</v>
      </c>
      <c r="DD1681" t="s">
        <v>3</v>
      </c>
      <c r="DE1681" t="s">
        <v>3</v>
      </c>
      <c r="DF1681">
        <f t="shared" si="796"/>
        <v>0</v>
      </c>
      <c r="DG1681">
        <f t="shared" si="794"/>
        <v>0</v>
      </c>
      <c r="DH1681">
        <f t="shared" si="795"/>
        <v>0</v>
      </c>
      <c r="DI1681">
        <f t="shared" si="793"/>
        <v>0</v>
      </c>
      <c r="DJ1681">
        <f>DG1681</f>
        <v>0</v>
      </c>
      <c r="DK1681">
        <v>0</v>
      </c>
      <c r="DL1681" t="s">
        <v>3</v>
      </c>
      <c r="DM1681">
        <v>0</v>
      </c>
      <c r="DN1681" t="s">
        <v>3</v>
      </c>
      <c r="DO1681">
        <v>0</v>
      </c>
    </row>
    <row r="1682" spans="1:119" x14ac:dyDescent="0.2">
      <c r="A1682">
        <f>ROW(Source!A1933)</f>
        <v>1933</v>
      </c>
      <c r="B1682">
        <v>69726971</v>
      </c>
      <c r="C1682">
        <v>69736274</v>
      </c>
      <c r="D1682">
        <v>27441327</v>
      </c>
      <c r="E1682">
        <v>1</v>
      </c>
      <c r="F1682">
        <v>1</v>
      </c>
      <c r="G1682">
        <v>1</v>
      </c>
      <c r="H1682">
        <v>2</v>
      </c>
      <c r="I1682" t="s">
        <v>975</v>
      </c>
      <c r="J1682" t="s">
        <v>976</v>
      </c>
      <c r="K1682" t="s">
        <v>977</v>
      </c>
      <c r="L1682">
        <v>1368</v>
      </c>
      <c r="N1682">
        <v>1011</v>
      </c>
      <c r="O1682" t="s">
        <v>978</v>
      </c>
      <c r="P1682" t="s">
        <v>978</v>
      </c>
      <c r="Q1682">
        <v>1</v>
      </c>
      <c r="W1682">
        <v>0</v>
      </c>
      <c r="X1682">
        <v>-1583389094</v>
      </c>
      <c r="Y1682">
        <f t="shared" si="785"/>
        <v>0.22</v>
      </c>
      <c r="AA1682">
        <v>0</v>
      </c>
      <c r="AB1682">
        <v>93.37</v>
      </c>
      <c r="AC1682">
        <v>11.69</v>
      </c>
      <c r="AD1682">
        <v>0</v>
      </c>
      <c r="AE1682">
        <v>0</v>
      </c>
      <c r="AF1682">
        <v>93.37</v>
      </c>
      <c r="AG1682">
        <v>11.69</v>
      </c>
      <c r="AH1682">
        <v>0</v>
      </c>
      <c r="AI1682">
        <v>1</v>
      </c>
      <c r="AJ1682">
        <v>1</v>
      </c>
      <c r="AK1682">
        <v>1</v>
      </c>
      <c r="AL1682">
        <v>1</v>
      </c>
      <c r="AM1682">
        <v>-2</v>
      </c>
      <c r="AN1682">
        <v>0</v>
      </c>
      <c r="AO1682">
        <v>1</v>
      </c>
      <c r="AP1682">
        <v>1</v>
      </c>
      <c r="AQ1682">
        <v>0</v>
      </c>
      <c r="AR1682">
        <v>0</v>
      </c>
      <c r="AS1682" t="s">
        <v>3</v>
      </c>
      <c r="AT1682">
        <v>0.22</v>
      </c>
      <c r="AU1682" t="s">
        <v>3</v>
      </c>
      <c r="AV1682">
        <v>0</v>
      </c>
      <c r="AW1682">
        <v>2</v>
      </c>
      <c r="AX1682">
        <v>69736284</v>
      </c>
      <c r="AY1682">
        <v>1</v>
      </c>
      <c r="AZ1682">
        <v>0</v>
      </c>
      <c r="BA1682">
        <v>1726</v>
      </c>
      <c r="BB1682">
        <v>0</v>
      </c>
      <c r="BC1682">
        <v>0</v>
      </c>
      <c r="BD1682">
        <v>0</v>
      </c>
      <c r="BE1682">
        <v>0</v>
      </c>
      <c r="BF1682">
        <v>0</v>
      </c>
      <c r="BG1682">
        <v>0</v>
      </c>
      <c r="BH1682">
        <v>0</v>
      </c>
      <c r="BI1682">
        <v>0</v>
      </c>
      <c r="BJ1682">
        <v>0</v>
      </c>
      <c r="BK1682">
        <v>0</v>
      </c>
      <c r="BL1682">
        <v>0</v>
      </c>
      <c r="BM1682">
        <v>0</v>
      </c>
      <c r="BN1682">
        <v>0</v>
      </c>
      <c r="BO1682">
        <v>0</v>
      </c>
      <c r="BP1682">
        <v>0</v>
      </c>
      <c r="BQ1682">
        <v>0</v>
      </c>
      <c r="BR1682">
        <v>0</v>
      </c>
      <c r="BS1682">
        <v>0</v>
      </c>
      <c r="BT1682">
        <v>0</v>
      </c>
      <c r="BU1682">
        <v>0</v>
      </c>
      <c r="BV1682">
        <v>0</v>
      </c>
      <c r="BW1682">
        <v>0</v>
      </c>
      <c r="CV1682">
        <v>0</v>
      </c>
      <c r="CW1682">
        <f>ROUND(Y1682*Source!I1933*DO1682,9)</f>
        <v>0</v>
      </c>
      <c r="CX1682">
        <f>ROUND(Y1682*Source!I1933,9)</f>
        <v>0</v>
      </c>
      <c r="CY1682">
        <f>AB1682</f>
        <v>93.37</v>
      </c>
      <c r="CZ1682">
        <f>AF1682</f>
        <v>93.37</v>
      </c>
      <c r="DA1682">
        <f>AJ1682</f>
        <v>1</v>
      </c>
      <c r="DB1682">
        <f t="shared" si="786"/>
        <v>20.54</v>
      </c>
      <c r="DC1682">
        <f t="shared" si="787"/>
        <v>2.57</v>
      </c>
      <c r="DD1682" t="s">
        <v>3</v>
      </c>
      <c r="DE1682" t="s">
        <v>3</v>
      </c>
      <c r="DF1682">
        <f t="shared" si="796"/>
        <v>0</v>
      </c>
      <c r="DG1682">
        <f t="shared" si="794"/>
        <v>0</v>
      </c>
      <c r="DH1682">
        <f t="shared" si="795"/>
        <v>0</v>
      </c>
      <c r="DI1682">
        <f t="shared" si="793"/>
        <v>0</v>
      </c>
      <c r="DJ1682">
        <f>DG1682</f>
        <v>0</v>
      </c>
      <c r="DK1682">
        <v>0</v>
      </c>
      <c r="DL1682" t="s">
        <v>3</v>
      </c>
      <c r="DM1682">
        <v>0</v>
      </c>
      <c r="DN1682" t="s">
        <v>3</v>
      </c>
      <c r="DO1682">
        <v>0</v>
      </c>
    </row>
    <row r="1683" spans="1:119" x14ac:dyDescent="0.2">
      <c r="A1683">
        <f>ROW(Source!A1933)</f>
        <v>1933</v>
      </c>
      <c r="B1683">
        <v>69726971</v>
      </c>
      <c r="C1683">
        <v>69736274</v>
      </c>
      <c r="D1683">
        <v>27377917</v>
      </c>
      <c r="E1683">
        <v>1</v>
      </c>
      <c r="F1683">
        <v>1</v>
      </c>
      <c r="G1683">
        <v>1</v>
      </c>
      <c r="H1683">
        <v>3</v>
      </c>
      <c r="I1683" t="s">
        <v>666</v>
      </c>
      <c r="J1683" t="s">
        <v>668</v>
      </c>
      <c r="K1683" t="s">
        <v>667</v>
      </c>
      <c r="L1683">
        <v>1348</v>
      </c>
      <c r="N1683">
        <v>1009</v>
      </c>
      <c r="O1683" t="s">
        <v>78</v>
      </c>
      <c r="P1683" t="s">
        <v>78</v>
      </c>
      <c r="Q1683">
        <v>1000</v>
      </c>
      <c r="W1683">
        <v>0</v>
      </c>
      <c r="X1683">
        <v>429567918</v>
      </c>
      <c r="Y1683">
        <f t="shared" si="785"/>
        <v>2.8000000000000001E-2</v>
      </c>
      <c r="AA1683">
        <v>10559.12</v>
      </c>
      <c r="AB1683">
        <v>0</v>
      </c>
      <c r="AC1683">
        <v>0</v>
      </c>
      <c r="AD1683">
        <v>0</v>
      </c>
      <c r="AE1683">
        <v>10559.12</v>
      </c>
      <c r="AF1683">
        <v>0</v>
      </c>
      <c r="AG1683">
        <v>0</v>
      </c>
      <c r="AH1683">
        <v>0</v>
      </c>
      <c r="AI1683">
        <v>1</v>
      </c>
      <c r="AJ1683">
        <v>1</v>
      </c>
      <c r="AK1683">
        <v>1</v>
      </c>
      <c r="AL1683">
        <v>1</v>
      </c>
      <c r="AM1683">
        <v>0</v>
      </c>
      <c r="AN1683">
        <v>0</v>
      </c>
      <c r="AO1683">
        <v>0</v>
      </c>
      <c r="AP1683">
        <v>1</v>
      </c>
      <c r="AQ1683">
        <v>0</v>
      </c>
      <c r="AR1683">
        <v>0</v>
      </c>
      <c r="AS1683" t="s">
        <v>3</v>
      </c>
      <c r="AT1683">
        <v>2.8000000000000001E-2</v>
      </c>
      <c r="AU1683" t="s">
        <v>3</v>
      </c>
      <c r="AV1683">
        <v>0</v>
      </c>
      <c r="AW1683">
        <v>2</v>
      </c>
      <c r="AX1683">
        <v>69736285</v>
      </c>
      <c r="AY1683">
        <v>1</v>
      </c>
      <c r="AZ1683">
        <v>0</v>
      </c>
      <c r="BA1683">
        <v>1727</v>
      </c>
      <c r="BB1683">
        <v>3</v>
      </c>
      <c r="BC1683">
        <v>0</v>
      </c>
      <c r="BD1683">
        <v>0</v>
      </c>
      <c r="BE1683">
        <v>0</v>
      </c>
      <c r="BF1683">
        <v>0</v>
      </c>
      <c r="BG1683">
        <v>0</v>
      </c>
      <c r="BH1683">
        <v>0</v>
      </c>
      <c r="BI1683">
        <v>0</v>
      </c>
      <c r="BJ1683">
        <v>0</v>
      </c>
      <c r="BK1683">
        <v>0</v>
      </c>
      <c r="BL1683">
        <v>0</v>
      </c>
      <c r="BM1683">
        <v>0</v>
      </c>
      <c r="BN1683">
        <v>0</v>
      </c>
      <c r="BO1683">
        <v>0</v>
      </c>
      <c r="BP1683">
        <v>0</v>
      </c>
      <c r="BQ1683">
        <v>0</v>
      </c>
      <c r="BR1683">
        <v>0</v>
      </c>
      <c r="BS1683">
        <v>0</v>
      </c>
      <c r="BT1683">
        <v>0</v>
      </c>
      <c r="BU1683">
        <v>0</v>
      </c>
      <c r="BV1683">
        <v>0</v>
      </c>
      <c r="BW1683">
        <v>0</v>
      </c>
      <c r="CV1683">
        <v>0</v>
      </c>
      <c r="CW1683">
        <v>0</v>
      </c>
      <c r="CX1683">
        <f>ROUND(Y1683*Source!I1933,9)</f>
        <v>0</v>
      </c>
      <c r="CY1683">
        <f>AA1683</f>
        <v>10559.12</v>
      </c>
      <c r="CZ1683">
        <f>AE1683</f>
        <v>10559.12</v>
      </c>
      <c r="DA1683">
        <f>AI1683</f>
        <v>1</v>
      </c>
      <c r="DB1683">
        <f t="shared" si="786"/>
        <v>295.66000000000003</v>
      </c>
      <c r="DC1683">
        <f t="shared" si="787"/>
        <v>0</v>
      </c>
      <c r="DD1683" t="s">
        <v>3</v>
      </c>
      <c r="DE1683" t="s">
        <v>3</v>
      </c>
      <c r="DF1683">
        <f t="shared" si="796"/>
        <v>0</v>
      </c>
      <c r="DG1683">
        <f t="shared" si="794"/>
        <v>0</v>
      </c>
      <c r="DH1683">
        <f t="shared" si="795"/>
        <v>0</v>
      </c>
      <c r="DI1683">
        <f t="shared" si="793"/>
        <v>0</v>
      </c>
      <c r="DJ1683">
        <f>DF1683</f>
        <v>0</v>
      </c>
      <c r="DK1683">
        <v>0</v>
      </c>
      <c r="DL1683" t="s">
        <v>3</v>
      </c>
      <c r="DM1683">
        <v>0</v>
      </c>
      <c r="DN1683" t="s">
        <v>3</v>
      </c>
      <c r="DO1683">
        <v>0</v>
      </c>
    </row>
    <row r="1684" spans="1:119" x14ac:dyDescent="0.2">
      <c r="A1684">
        <f>ROW(Source!A1933)</f>
        <v>1933</v>
      </c>
      <c r="B1684">
        <v>69726971</v>
      </c>
      <c r="C1684">
        <v>69736274</v>
      </c>
      <c r="D1684">
        <v>61336234</v>
      </c>
      <c r="E1684">
        <v>1</v>
      </c>
      <c r="F1684">
        <v>1</v>
      </c>
      <c r="G1684">
        <v>1</v>
      </c>
      <c r="H1684">
        <v>3</v>
      </c>
      <c r="I1684" t="s">
        <v>671</v>
      </c>
      <c r="J1684" t="s">
        <v>673</v>
      </c>
      <c r="K1684" t="s">
        <v>672</v>
      </c>
      <c r="L1684">
        <v>1348</v>
      </c>
      <c r="N1684">
        <v>1009</v>
      </c>
      <c r="O1684" t="s">
        <v>78</v>
      </c>
      <c r="P1684" t="s">
        <v>78</v>
      </c>
      <c r="Q1684">
        <v>1000</v>
      </c>
      <c r="W1684">
        <v>0</v>
      </c>
      <c r="X1684">
        <v>-78750848</v>
      </c>
      <c r="Y1684">
        <f t="shared" si="785"/>
        <v>1</v>
      </c>
      <c r="AA1684">
        <v>14770.4</v>
      </c>
      <c r="AB1684">
        <v>0</v>
      </c>
      <c r="AC1684">
        <v>0</v>
      </c>
      <c r="AD1684">
        <v>0</v>
      </c>
      <c r="AE1684">
        <v>14770.4</v>
      </c>
      <c r="AF1684">
        <v>0</v>
      </c>
      <c r="AG1684">
        <v>0</v>
      </c>
      <c r="AH1684">
        <v>0</v>
      </c>
      <c r="AI1684">
        <v>1</v>
      </c>
      <c r="AJ1684">
        <v>1</v>
      </c>
      <c r="AK1684">
        <v>1</v>
      </c>
      <c r="AL1684">
        <v>1</v>
      </c>
      <c r="AM1684">
        <v>0</v>
      </c>
      <c r="AN1684">
        <v>0</v>
      </c>
      <c r="AO1684">
        <v>0</v>
      </c>
      <c r="AP1684">
        <v>1</v>
      </c>
      <c r="AQ1684">
        <v>0</v>
      </c>
      <c r="AR1684">
        <v>0</v>
      </c>
      <c r="AS1684" t="s">
        <v>3</v>
      </c>
      <c r="AT1684">
        <v>1</v>
      </c>
      <c r="AU1684" t="s">
        <v>3</v>
      </c>
      <c r="AV1684">
        <v>0</v>
      </c>
      <c r="AW1684">
        <v>1</v>
      </c>
      <c r="AX1684">
        <v>-1</v>
      </c>
      <c r="AY1684">
        <v>0</v>
      </c>
      <c r="AZ1684">
        <v>0</v>
      </c>
      <c r="BA1684" t="s">
        <v>3</v>
      </c>
      <c r="BB1684">
        <v>0</v>
      </c>
      <c r="BC1684">
        <v>0</v>
      </c>
      <c r="BD1684">
        <v>0</v>
      </c>
      <c r="BE1684">
        <v>0</v>
      </c>
      <c r="BF1684">
        <v>0</v>
      </c>
      <c r="BG1684">
        <v>0</v>
      </c>
      <c r="BH1684">
        <v>0</v>
      </c>
      <c r="BI1684">
        <v>0</v>
      </c>
      <c r="BJ1684">
        <v>0</v>
      </c>
      <c r="BK1684">
        <v>0</v>
      </c>
      <c r="BL1684">
        <v>0</v>
      </c>
      <c r="BM1684">
        <v>0</v>
      </c>
      <c r="BN1684">
        <v>0</v>
      </c>
      <c r="BO1684">
        <v>0</v>
      </c>
      <c r="BP1684">
        <v>0</v>
      </c>
      <c r="BQ1684">
        <v>0</v>
      </c>
      <c r="BR1684">
        <v>0</v>
      </c>
      <c r="BS1684">
        <v>0</v>
      </c>
      <c r="BT1684">
        <v>0</v>
      </c>
      <c r="BU1684">
        <v>0</v>
      </c>
      <c r="BV1684">
        <v>0</v>
      </c>
      <c r="BW1684">
        <v>0</v>
      </c>
      <c r="CV1684">
        <v>0</v>
      </c>
      <c r="CW1684">
        <v>0</v>
      </c>
      <c r="CX1684">
        <f>ROUND(Y1684*Source!I1933,9)</f>
        <v>0</v>
      </c>
      <c r="CY1684">
        <f>AA1684</f>
        <v>14770.4</v>
      </c>
      <c r="CZ1684">
        <f>AE1684</f>
        <v>14770.4</v>
      </c>
      <c r="DA1684">
        <f>AI1684</f>
        <v>1</v>
      </c>
      <c r="DB1684">
        <f t="shared" si="786"/>
        <v>14770.4</v>
      </c>
      <c r="DC1684">
        <f t="shared" si="787"/>
        <v>0</v>
      </c>
      <c r="DD1684" t="s">
        <v>3</v>
      </c>
      <c r="DE1684" t="s">
        <v>3</v>
      </c>
      <c r="DF1684">
        <f t="shared" si="796"/>
        <v>0</v>
      </c>
      <c r="DG1684">
        <f t="shared" si="794"/>
        <v>0</v>
      </c>
      <c r="DH1684">
        <f t="shared" si="795"/>
        <v>0</v>
      </c>
      <c r="DI1684">
        <f t="shared" si="793"/>
        <v>0</v>
      </c>
      <c r="DJ1684">
        <f>DF1684</f>
        <v>0</v>
      </c>
      <c r="DK1684">
        <v>0</v>
      </c>
      <c r="DL1684" t="s">
        <v>3</v>
      </c>
      <c r="DM1684">
        <v>0</v>
      </c>
      <c r="DN1684" t="s">
        <v>3</v>
      </c>
      <c r="DO1684">
        <v>0</v>
      </c>
    </row>
    <row r="1685" spans="1:119" x14ac:dyDescent="0.2">
      <c r="A1685">
        <f>ROW(Source!A1934)</f>
        <v>1934</v>
      </c>
      <c r="B1685">
        <v>69726884</v>
      </c>
      <c r="C1685">
        <v>69736274</v>
      </c>
      <c r="D1685">
        <v>27493187</v>
      </c>
      <c r="E1685">
        <v>1</v>
      </c>
      <c r="F1685">
        <v>1</v>
      </c>
      <c r="G1685">
        <v>1</v>
      </c>
      <c r="H1685">
        <v>1</v>
      </c>
      <c r="I1685" t="s">
        <v>1049</v>
      </c>
      <c r="J1685" t="s">
        <v>3</v>
      </c>
      <c r="K1685" t="s">
        <v>1050</v>
      </c>
      <c r="L1685">
        <v>1369</v>
      </c>
      <c r="N1685">
        <v>1013</v>
      </c>
      <c r="O1685" t="s">
        <v>974</v>
      </c>
      <c r="P1685" t="s">
        <v>974</v>
      </c>
      <c r="Q1685">
        <v>1</v>
      </c>
      <c r="W1685">
        <v>0</v>
      </c>
      <c r="X1685">
        <v>1476363087</v>
      </c>
      <c r="Y1685">
        <f t="shared" si="785"/>
        <v>12.64</v>
      </c>
      <c r="AA1685">
        <v>0</v>
      </c>
      <c r="AB1685">
        <v>0</v>
      </c>
      <c r="AC1685">
        <v>0</v>
      </c>
      <c r="AD1685">
        <v>226.46</v>
      </c>
      <c r="AE1685">
        <v>0</v>
      </c>
      <c r="AF1685">
        <v>0</v>
      </c>
      <c r="AG1685">
        <v>0</v>
      </c>
      <c r="AH1685">
        <v>8.93</v>
      </c>
      <c r="AI1685">
        <v>1</v>
      </c>
      <c r="AJ1685">
        <v>1</v>
      </c>
      <c r="AK1685">
        <v>1</v>
      </c>
      <c r="AL1685">
        <v>25.36</v>
      </c>
      <c r="AM1685">
        <v>5</v>
      </c>
      <c r="AN1685">
        <v>0</v>
      </c>
      <c r="AO1685">
        <v>1</v>
      </c>
      <c r="AP1685">
        <v>1</v>
      </c>
      <c r="AQ1685">
        <v>0</v>
      </c>
      <c r="AR1685">
        <v>0</v>
      </c>
      <c r="AS1685" t="s">
        <v>3</v>
      </c>
      <c r="AT1685">
        <v>12.64</v>
      </c>
      <c r="AU1685" t="s">
        <v>3</v>
      </c>
      <c r="AV1685">
        <v>1</v>
      </c>
      <c r="AW1685">
        <v>2</v>
      </c>
      <c r="AX1685">
        <v>69736281</v>
      </c>
      <c r="AY1685">
        <v>1</v>
      </c>
      <c r="AZ1685">
        <v>0</v>
      </c>
      <c r="BA1685">
        <v>1729</v>
      </c>
      <c r="BB1685">
        <v>0</v>
      </c>
      <c r="BC1685">
        <v>0</v>
      </c>
      <c r="BD1685">
        <v>0</v>
      </c>
      <c r="BE1685">
        <v>0</v>
      </c>
      <c r="BF1685">
        <v>0</v>
      </c>
      <c r="BG1685">
        <v>0</v>
      </c>
      <c r="BH1685">
        <v>0</v>
      </c>
      <c r="BI1685">
        <v>0</v>
      </c>
      <c r="BJ1685">
        <v>0</v>
      </c>
      <c r="BK1685">
        <v>0</v>
      </c>
      <c r="BL1685">
        <v>0</v>
      </c>
      <c r="BM1685">
        <v>0</v>
      </c>
      <c r="BN1685">
        <v>0</v>
      </c>
      <c r="BO1685">
        <v>0</v>
      </c>
      <c r="BP1685">
        <v>0</v>
      </c>
      <c r="BQ1685">
        <v>0</v>
      </c>
      <c r="BR1685">
        <v>0</v>
      </c>
      <c r="BS1685">
        <v>0</v>
      </c>
      <c r="BT1685">
        <v>0</v>
      </c>
      <c r="BU1685">
        <v>0</v>
      </c>
      <c r="BV1685">
        <v>0</v>
      </c>
      <c r="BW1685">
        <v>0</v>
      </c>
      <c r="CU1685">
        <f>ROUND(AT1685*Source!I1934*AH1685*AL1685,0)</f>
        <v>0</v>
      </c>
      <c r="CV1685">
        <f>ROUND(Y1685*Source!I1934,9)</f>
        <v>0</v>
      </c>
      <c r="CW1685">
        <v>0</v>
      </c>
      <c r="CX1685">
        <f>ROUND(Y1685*Source!I1934,9)</f>
        <v>0</v>
      </c>
      <c r="CY1685">
        <f>AD1685</f>
        <v>226.46</v>
      </c>
      <c r="CZ1685">
        <f>AH1685</f>
        <v>8.93</v>
      </c>
      <c r="DA1685">
        <f>AL1685</f>
        <v>25.36</v>
      </c>
      <c r="DB1685">
        <f t="shared" si="786"/>
        <v>112.88</v>
      </c>
      <c r="DC1685">
        <f t="shared" si="787"/>
        <v>0</v>
      </c>
      <c r="DD1685" t="s">
        <v>3</v>
      </c>
      <c r="DE1685" t="s">
        <v>3</v>
      </c>
      <c r="DF1685">
        <f t="shared" si="796"/>
        <v>0</v>
      </c>
      <c r="DG1685">
        <f t="shared" si="794"/>
        <v>0</v>
      </c>
      <c r="DH1685">
        <f t="shared" si="795"/>
        <v>0</v>
      </c>
      <c r="DI1685">
        <f>ROUND(ROUND(AH1685*AL1685,0)*CX1685,0)</f>
        <v>0</v>
      </c>
      <c r="DJ1685">
        <f>DI1685</f>
        <v>0</v>
      </c>
      <c r="DK1685">
        <v>0</v>
      </c>
      <c r="DL1685" t="s">
        <v>3</v>
      </c>
      <c r="DM1685">
        <v>0</v>
      </c>
      <c r="DN1685" t="s">
        <v>3</v>
      </c>
      <c r="DO1685">
        <v>0</v>
      </c>
    </row>
    <row r="1686" spans="1:119" x14ac:dyDescent="0.2">
      <c r="A1686">
        <f>ROW(Source!A1934)</f>
        <v>1934</v>
      </c>
      <c r="B1686">
        <v>69726884</v>
      </c>
      <c r="C1686">
        <v>69736274</v>
      </c>
      <c r="D1686">
        <v>121548</v>
      </c>
      <c r="E1686">
        <v>1</v>
      </c>
      <c r="F1686">
        <v>1</v>
      </c>
      <c r="G1686">
        <v>1</v>
      </c>
      <c r="H1686">
        <v>1</v>
      </c>
      <c r="I1686" t="s">
        <v>36</v>
      </c>
      <c r="J1686" t="s">
        <v>3</v>
      </c>
      <c r="K1686" t="s">
        <v>981</v>
      </c>
      <c r="L1686">
        <v>608254</v>
      </c>
      <c r="N1686">
        <v>1013</v>
      </c>
      <c r="O1686" t="s">
        <v>982</v>
      </c>
      <c r="P1686" t="s">
        <v>982</v>
      </c>
      <c r="Q1686">
        <v>1</v>
      </c>
      <c r="W1686">
        <v>0</v>
      </c>
      <c r="X1686">
        <v>-185737400</v>
      </c>
      <c r="Y1686">
        <f t="shared" si="785"/>
        <v>0.16</v>
      </c>
      <c r="AA1686">
        <v>0</v>
      </c>
      <c r="AB1686">
        <v>0</v>
      </c>
      <c r="AC1686">
        <v>0</v>
      </c>
      <c r="AD1686">
        <v>0</v>
      </c>
      <c r="AE1686">
        <v>0</v>
      </c>
      <c r="AF1686">
        <v>0</v>
      </c>
      <c r="AG1686">
        <v>0</v>
      </c>
      <c r="AH1686">
        <v>0</v>
      </c>
      <c r="AI1686">
        <v>1</v>
      </c>
      <c r="AJ1686">
        <v>1</v>
      </c>
      <c r="AK1686">
        <v>19.8</v>
      </c>
      <c r="AL1686">
        <v>1</v>
      </c>
      <c r="AM1686">
        <v>5</v>
      </c>
      <c r="AN1686">
        <v>0</v>
      </c>
      <c r="AO1686">
        <v>1</v>
      </c>
      <c r="AP1686">
        <v>1</v>
      </c>
      <c r="AQ1686">
        <v>0</v>
      </c>
      <c r="AR1686">
        <v>0</v>
      </c>
      <c r="AS1686" t="s">
        <v>3</v>
      </c>
      <c r="AT1686">
        <v>0.16</v>
      </c>
      <c r="AU1686" t="s">
        <v>3</v>
      </c>
      <c r="AV1686">
        <v>2</v>
      </c>
      <c r="AW1686">
        <v>2</v>
      </c>
      <c r="AX1686">
        <v>69736282</v>
      </c>
      <c r="AY1686">
        <v>1</v>
      </c>
      <c r="AZ1686">
        <v>0</v>
      </c>
      <c r="BA1686">
        <v>1730</v>
      </c>
      <c r="BB1686">
        <v>0</v>
      </c>
      <c r="BC1686">
        <v>0</v>
      </c>
      <c r="BD1686">
        <v>0</v>
      </c>
      <c r="BE1686">
        <v>0</v>
      </c>
      <c r="BF1686">
        <v>0</v>
      </c>
      <c r="BG1686">
        <v>0</v>
      </c>
      <c r="BH1686">
        <v>0</v>
      </c>
      <c r="BI1686">
        <v>0</v>
      </c>
      <c r="BJ1686">
        <v>0</v>
      </c>
      <c r="BK1686">
        <v>0</v>
      </c>
      <c r="BL1686">
        <v>0</v>
      </c>
      <c r="BM1686">
        <v>0</v>
      </c>
      <c r="BN1686">
        <v>0</v>
      </c>
      <c r="BO1686">
        <v>0</v>
      </c>
      <c r="BP1686">
        <v>0</v>
      </c>
      <c r="BQ1686">
        <v>0</v>
      </c>
      <c r="BR1686">
        <v>0</v>
      </c>
      <c r="BS1686">
        <v>0</v>
      </c>
      <c r="BT1686">
        <v>0</v>
      </c>
      <c r="BU1686">
        <v>0</v>
      </c>
      <c r="BV1686">
        <v>0</v>
      </c>
      <c r="BW1686">
        <v>0</v>
      </c>
      <c r="CV1686">
        <v>0</v>
      </c>
      <c r="CW1686">
        <v>0</v>
      </c>
      <c r="CX1686">
        <f>ROUND(Y1686*Source!I1934,9)</f>
        <v>0</v>
      </c>
      <c r="CY1686">
        <f>AD1686</f>
        <v>0</v>
      </c>
      <c r="CZ1686">
        <f>AH1686</f>
        <v>0</v>
      </c>
      <c r="DA1686">
        <f>AL1686</f>
        <v>1</v>
      </c>
      <c r="DB1686">
        <f t="shared" si="786"/>
        <v>0</v>
      </c>
      <c r="DC1686">
        <f t="shared" si="787"/>
        <v>0</v>
      </c>
      <c r="DD1686" t="s">
        <v>3</v>
      </c>
      <c r="DE1686" t="s">
        <v>3</v>
      </c>
      <c r="DF1686">
        <f t="shared" si="796"/>
        <v>0</v>
      </c>
      <c r="DG1686">
        <f t="shared" si="794"/>
        <v>0</v>
      </c>
      <c r="DH1686">
        <f>ROUND(ROUND(AG1686*AK1686,0)*CX1686,0)</f>
        <v>0</v>
      </c>
      <c r="DI1686">
        <f t="shared" ref="DI1686:DI1696" si="797">ROUND(ROUND(AH1686,0)*CX1686,0)</f>
        <v>0</v>
      </c>
      <c r="DJ1686">
        <f>DI1686</f>
        <v>0</v>
      </c>
      <c r="DK1686">
        <v>0</v>
      </c>
      <c r="DL1686" t="s">
        <v>3</v>
      </c>
      <c r="DM1686">
        <v>0</v>
      </c>
      <c r="DN1686" t="s">
        <v>3</v>
      </c>
      <c r="DO1686">
        <v>0</v>
      </c>
    </row>
    <row r="1687" spans="1:119" x14ac:dyDescent="0.2">
      <c r="A1687">
        <f>ROW(Source!A1934)</f>
        <v>1934</v>
      </c>
      <c r="B1687">
        <v>69726884</v>
      </c>
      <c r="C1687">
        <v>69736274</v>
      </c>
      <c r="D1687">
        <v>27439499</v>
      </c>
      <c r="E1687">
        <v>1</v>
      </c>
      <c r="F1687">
        <v>1</v>
      </c>
      <c r="G1687">
        <v>1</v>
      </c>
      <c r="H1687">
        <v>2</v>
      </c>
      <c r="I1687" t="s">
        <v>1051</v>
      </c>
      <c r="J1687" t="s">
        <v>1052</v>
      </c>
      <c r="K1687" t="s">
        <v>1053</v>
      </c>
      <c r="L1687">
        <v>1368</v>
      </c>
      <c r="N1687">
        <v>1011</v>
      </c>
      <c r="O1687" t="s">
        <v>978</v>
      </c>
      <c r="P1687" t="s">
        <v>978</v>
      </c>
      <c r="Q1687">
        <v>1</v>
      </c>
      <c r="W1687">
        <v>0</v>
      </c>
      <c r="X1687">
        <v>1890856440</v>
      </c>
      <c r="Y1687">
        <f t="shared" si="785"/>
        <v>0.16</v>
      </c>
      <c r="AA1687">
        <v>0</v>
      </c>
      <c r="AB1687">
        <v>883.33</v>
      </c>
      <c r="AC1687">
        <v>269.48</v>
      </c>
      <c r="AD1687">
        <v>0</v>
      </c>
      <c r="AE1687">
        <v>0</v>
      </c>
      <c r="AF1687">
        <v>112.67</v>
      </c>
      <c r="AG1687">
        <v>13.61</v>
      </c>
      <c r="AH1687">
        <v>0</v>
      </c>
      <c r="AI1687">
        <v>1</v>
      </c>
      <c r="AJ1687">
        <v>7.84</v>
      </c>
      <c r="AK1687">
        <v>19.8</v>
      </c>
      <c r="AL1687">
        <v>1</v>
      </c>
      <c r="AM1687">
        <v>5</v>
      </c>
      <c r="AN1687">
        <v>0</v>
      </c>
      <c r="AO1687">
        <v>1</v>
      </c>
      <c r="AP1687">
        <v>1</v>
      </c>
      <c r="AQ1687">
        <v>0</v>
      </c>
      <c r="AR1687">
        <v>0</v>
      </c>
      <c r="AS1687" t="s">
        <v>3</v>
      </c>
      <c r="AT1687">
        <v>0.16</v>
      </c>
      <c r="AU1687" t="s">
        <v>3</v>
      </c>
      <c r="AV1687">
        <v>0</v>
      </c>
      <c r="AW1687">
        <v>2</v>
      </c>
      <c r="AX1687">
        <v>69736283</v>
      </c>
      <c r="AY1687">
        <v>1</v>
      </c>
      <c r="AZ1687">
        <v>0</v>
      </c>
      <c r="BA1687">
        <v>1731</v>
      </c>
      <c r="BB1687">
        <v>0</v>
      </c>
      <c r="BC1687">
        <v>0</v>
      </c>
      <c r="BD1687">
        <v>0</v>
      </c>
      <c r="BE1687">
        <v>0</v>
      </c>
      <c r="BF1687">
        <v>0</v>
      </c>
      <c r="BG1687">
        <v>0</v>
      </c>
      <c r="BH1687">
        <v>0</v>
      </c>
      <c r="BI1687">
        <v>0</v>
      </c>
      <c r="BJ1687">
        <v>0</v>
      </c>
      <c r="BK1687">
        <v>0</v>
      </c>
      <c r="BL1687">
        <v>0</v>
      </c>
      <c r="BM1687">
        <v>0</v>
      </c>
      <c r="BN1687">
        <v>0</v>
      </c>
      <c r="BO1687">
        <v>0</v>
      </c>
      <c r="BP1687">
        <v>0</v>
      </c>
      <c r="BQ1687">
        <v>0</v>
      </c>
      <c r="BR1687">
        <v>0</v>
      </c>
      <c r="BS1687">
        <v>0</v>
      </c>
      <c r="BT1687">
        <v>0</v>
      </c>
      <c r="BU1687">
        <v>0</v>
      </c>
      <c r="BV1687">
        <v>0</v>
      </c>
      <c r="BW1687">
        <v>0</v>
      </c>
      <c r="CV1687">
        <v>0</v>
      </c>
      <c r="CW1687">
        <f>ROUND(Y1687*Source!I1934*DO1687,9)</f>
        <v>0</v>
      </c>
      <c r="CX1687">
        <f>ROUND(Y1687*Source!I1934,9)</f>
        <v>0</v>
      </c>
      <c r="CY1687">
        <f>AB1687</f>
        <v>883.33</v>
      </c>
      <c r="CZ1687">
        <f>AF1687</f>
        <v>112.67</v>
      </c>
      <c r="DA1687">
        <f>AJ1687</f>
        <v>7.84</v>
      </c>
      <c r="DB1687">
        <f t="shared" si="786"/>
        <v>18.03</v>
      </c>
      <c r="DC1687">
        <f t="shared" si="787"/>
        <v>2.1800000000000002</v>
      </c>
      <c r="DD1687" t="s">
        <v>3</v>
      </c>
      <c r="DE1687" t="s">
        <v>3</v>
      </c>
      <c r="DF1687">
        <f t="shared" si="796"/>
        <v>0</v>
      </c>
      <c r="DG1687">
        <f>ROUND(ROUND(AF1687*AJ1687,0)*CX1687,0)</f>
        <v>0</v>
      </c>
      <c r="DH1687">
        <f>ROUND(ROUND(AG1687*AK1687,0)*CX1687,0)</f>
        <v>0</v>
      </c>
      <c r="DI1687">
        <f t="shared" si="797"/>
        <v>0</v>
      </c>
      <c r="DJ1687">
        <f>DG1687</f>
        <v>0</v>
      </c>
      <c r="DK1687">
        <v>0</v>
      </c>
      <c r="DL1687" t="s">
        <v>3</v>
      </c>
      <c r="DM1687">
        <v>0</v>
      </c>
      <c r="DN1687" t="s">
        <v>3</v>
      </c>
      <c r="DO1687">
        <v>0</v>
      </c>
    </row>
    <row r="1688" spans="1:119" x14ac:dyDescent="0.2">
      <c r="A1688">
        <f>ROW(Source!A1934)</f>
        <v>1934</v>
      </c>
      <c r="B1688">
        <v>69726884</v>
      </c>
      <c r="C1688">
        <v>69736274</v>
      </c>
      <c r="D1688">
        <v>27441327</v>
      </c>
      <c r="E1688">
        <v>1</v>
      </c>
      <c r="F1688">
        <v>1</v>
      </c>
      <c r="G1688">
        <v>1</v>
      </c>
      <c r="H1688">
        <v>2</v>
      </c>
      <c r="I1688" t="s">
        <v>975</v>
      </c>
      <c r="J1688" t="s">
        <v>976</v>
      </c>
      <c r="K1688" t="s">
        <v>977</v>
      </c>
      <c r="L1688">
        <v>1368</v>
      </c>
      <c r="N1688">
        <v>1011</v>
      </c>
      <c r="O1688" t="s">
        <v>978</v>
      </c>
      <c r="P1688" t="s">
        <v>978</v>
      </c>
      <c r="Q1688">
        <v>1</v>
      </c>
      <c r="W1688">
        <v>0</v>
      </c>
      <c r="X1688">
        <v>-1583389094</v>
      </c>
      <c r="Y1688">
        <f t="shared" si="785"/>
        <v>0.22</v>
      </c>
      <c r="AA1688">
        <v>0</v>
      </c>
      <c r="AB1688">
        <v>732.02</v>
      </c>
      <c r="AC1688">
        <v>231.46</v>
      </c>
      <c r="AD1688">
        <v>0</v>
      </c>
      <c r="AE1688">
        <v>0</v>
      </c>
      <c r="AF1688">
        <v>93.37</v>
      </c>
      <c r="AG1688">
        <v>11.69</v>
      </c>
      <c r="AH1688">
        <v>0</v>
      </c>
      <c r="AI1688">
        <v>1</v>
      </c>
      <c r="AJ1688">
        <v>7.84</v>
      </c>
      <c r="AK1688">
        <v>19.8</v>
      </c>
      <c r="AL1688">
        <v>1</v>
      </c>
      <c r="AM1688">
        <v>5</v>
      </c>
      <c r="AN1688">
        <v>0</v>
      </c>
      <c r="AO1688">
        <v>1</v>
      </c>
      <c r="AP1688">
        <v>1</v>
      </c>
      <c r="AQ1688">
        <v>0</v>
      </c>
      <c r="AR1688">
        <v>0</v>
      </c>
      <c r="AS1688" t="s">
        <v>3</v>
      </c>
      <c r="AT1688">
        <v>0.22</v>
      </c>
      <c r="AU1688" t="s">
        <v>3</v>
      </c>
      <c r="AV1688">
        <v>0</v>
      </c>
      <c r="AW1688">
        <v>2</v>
      </c>
      <c r="AX1688">
        <v>69736284</v>
      </c>
      <c r="AY1688">
        <v>1</v>
      </c>
      <c r="AZ1688">
        <v>0</v>
      </c>
      <c r="BA1688">
        <v>1732</v>
      </c>
      <c r="BB1688">
        <v>0</v>
      </c>
      <c r="BC1688">
        <v>0</v>
      </c>
      <c r="BD1688">
        <v>0</v>
      </c>
      <c r="BE1688">
        <v>0</v>
      </c>
      <c r="BF1688">
        <v>0</v>
      </c>
      <c r="BG1688">
        <v>0</v>
      </c>
      <c r="BH1688">
        <v>0</v>
      </c>
      <c r="BI1688">
        <v>0</v>
      </c>
      <c r="BJ1688">
        <v>0</v>
      </c>
      <c r="BK1688">
        <v>0</v>
      </c>
      <c r="BL1688">
        <v>0</v>
      </c>
      <c r="BM1688">
        <v>0</v>
      </c>
      <c r="BN1688">
        <v>0</v>
      </c>
      <c r="BO1688">
        <v>0</v>
      </c>
      <c r="BP1688">
        <v>0</v>
      </c>
      <c r="BQ1688">
        <v>0</v>
      </c>
      <c r="BR1688">
        <v>0</v>
      </c>
      <c r="BS1688">
        <v>0</v>
      </c>
      <c r="BT1688">
        <v>0</v>
      </c>
      <c r="BU1688">
        <v>0</v>
      </c>
      <c r="BV1688">
        <v>0</v>
      </c>
      <c r="BW1688">
        <v>0</v>
      </c>
      <c r="CV1688">
        <v>0</v>
      </c>
      <c r="CW1688">
        <f>ROUND(Y1688*Source!I1934*DO1688,9)</f>
        <v>0</v>
      </c>
      <c r="CX1688">
        <f>ROUND(Y1688*Source!I1934,9)</f>
        <v>0</v>
      </c>
      <c r="CY1688">
        <f>AB1688</f>
        <v>732.02</v>
      </c>
      <c r="CZ1688">
        <f>AF1688</f>
        <v>93.37</v>
      </c>
      <c r="DA1688">
        <f>AJ1688</f>
        <v>7.84</v>
      </c>
      <c r="DB1688">
        <f t="shared" si="786"/>
        <v>20.54</v>
      </c>
      <c r="DC1688">
        <f t="shared" si="787"/>
        <v>2.57</v>
      </c>
      <c r="DD1688" t="s">
        <v>3</v>
      </c>
      <c r="DE1688" t="s">
        <v>3</v>
      </c>
      <c r="DF1688">
        <f t="shared" si="796"/>
        <v>0</v>
      </c>
      <c r="DG1688">
        <f>ROUND(ROUND(AF1688*AJ1688,0)*CX1688,0)</f>
        <v>0</v>
      </c>
      <c r="DH1688">
        <f>ROUND(ROUND(AG1688*AK1688,0)*CX1688,0)</f>
        <v>0</v>
      </c>
      <c r="DI1688">
        <f t="shared" si="797"/>
        <v>0</v>
      </c>
      <c r="DJ1688">
        <f>DG1688</f>
        <v>0</v>
      </c>
      <c r="DK1688">
        <v>0</v>
      </c>
      <c r="DL1688" t="s">
        <v>3</v>
      </c>
      <c r="DM1688">
        <v>0</v>
      </c>
      <c r="DN1688" t="s">
        <v>3</v>
      </c>
      <c r="DO1688">
        <v>0</v>
      </c>
    </row>
    <row r="1689" spans="1:119" x14ac:dyDescent="0.2">
      <c r="A1689">
        <f>ROW(Source!A1934)</f>
        <v>1934</v>
      </c>
      <c r="B1689">
        <v>69726884</v>
      </c>
      <c r="C1689">
        <v>69736274</v>
      </c>
      <c r="D1689">
        <v>27377917</v>
      </c>
      <c r="E1689">
        <v>1</v>
      </c>
      <c r="F1689">
        <v>1</v>
      </c>
      <c r="G1689">
        <v>1</v>
      </c>
      <c r="H1689">
        <v>3</v>
      </c>
      <c r="I1689" t="s">
        <v>666</v>
      </c>
      <c r="J1689" t="s">
        <v>668</v>
      </c>
      <c r="K1689" t="s">
        <v>667</v>
      </c>
      <c r="L1689">
        <v>1348</v>
      </c>
      <c r="N1689">
        <v>1009</v>
      </c>
      <c r="O1689" t="s">
        <v>78</v>
      </c>
      <c r="P1689" t="s">
        <v>78</v>
      </c>
      <c r="Q1689">
        <v>1000</v>
      </c>
      <c r="W1689">
        <v>0</v>
      </c>
      <c r="X1689">
        <v>429567918</v>
      </c>
      <c r="Y1689">
        <f t="shared" ref="Y1689:Y1702" si="798">AT1689</f>
        <v>2.8000000000000001E-2</v>
      </c>
      <c r="AA1689">
        <v>24120</v>
      </c>
      <c r="AB1689">
        <v>0</v>
      </c>
      <c r="AC1689">
        <v>0</v>
      </c>
      <c r="AD1689">
        <v>0</v>
      </c>
      <c r="AE1689">
        <v>3335.6400000000003</v>
      </c>
      <c r="AF1689">
        <v>0</v>
      </c>
      <c r="AG1689">
        <v>0</v>
      </c>
      <c r="AH1689">
        <v>0</v>
      </c>
      <c r="AI1689">
        <v>7.56</v>
      </c>
      <c r="AJ1689">
        <v>1</v>
      </c>
      <c r="AK1689">
        <v>1</v>
      </c>
      <c r="AL1689">
        <v>1</v>
      </c>
      <c r="AM1689">
        <v>0</v>
      </c>
      <c r="AN1689">
        <v>0</v>
      </c>
      <c r="AO1689">
        <v>0</v>
      </c>
      <c r="AP1689">
        <v>1</v>
      </c>
      <c r="AQ1689">
        <v>0</v>
      </c>
      <c r="AR1689">
        <v>0</v>
      </c>
      <c r="AS1689" t="s">
        <v>3</v>
      </c>
      <c r="AT1689">
        <v>2.8000000000000001E-2</v>
      </c>
      <c r="AU1689" t="s">
        <v>3</v>
      </c>
      <c r="AV1689">
        <v>0</v>
      </c>
      <c r="AW1689">
        <v>2</v>
      </c>
      <c r="AX1689">
        <v>69736285</v>
      </c>
      <c r="AY1689">
        <v>1</v>
      </c>
      <c r="AZ1689">
        <v>16384</v>
      </c>
      <c r="BA1689">
        <v>1733</v>
      </c>
      <c r="BB1689">
        <v>3</v>
      </c>
      <c r="BC1689">
        <v>0</v>
      </c>
      <c r="BD1689">
        <v>0</v>
      </c>
      <c r="BE1689">
        <v>0</v>
      </c>
      <c r="BF1689">
        <v>0</v>
      </c>
      <c r="BG1689">
        <v>0</v>
      </c>
      <c r="BH1689">
        <v>0</v>
      </c>
      <c r="BI1689">
        <v>0</v>
      </c>
      <c r="BJ1689">
        <v>0</v>
      </c>
      <c r="BK1689">
        <v>0</v>
      </c>
      <c r="BL1689">
        <v>0</v>
      </c>
      <c r="BM1689">
        <v>0</v>
      </c>
      <c r="BN1689">
        <v>0</v>
      </c>
      <c r="BO1689">
        <v>0</v>
      </c>
      <c r="BP1689">
        <v>0</v>
      </c>
      <c r="BQ1689">
        <v>0</v>
      </c>
      <c r="BR1689">
        <v>0</v>
      </c>
      <c r="BS1689">
        <v>0</v>
      </c>
      <c r="BT1689">
        <v>0</v>
      </c>
      <c r="BU1689">
        <v>0</v>
      </c>
      <c r="BV1689">
        <v>0</v>
      </c>
      <c r="BW1689">
        <v>0</v>
      </c>
      <c r="CV1689">
        <v>0</v>
      </c>
      <c r="CW1689">
        <v>0</v>
      </c>
      <c r="CX1689">
        <f>ROUND(Y1689*Source!I1934,9)</f>
        <v>0</v>
      </c>
      <c r="CY1689">
        <f>AA1689</f>
        <v>24120</v>
      </c>
      <c r="CZ1689">
        <f>AE1689</f>
        <v>3335.6400000000003</v>
      </c>
      <c r="DA1689">
        <f>AI1689</f>
        <v>7.56</v>
      </c>
      <c r="DB1689">
        <f t="shared" ref="DB1689:DB1702" si="799">ROUND(ROUND(AT1689*CZ1689,2),2)</f>
        <v>93.4</v>
      </c>
      <c r="DC1689">
        <f t="shared" ref="DC1689:DC1702" si="800">ROUND(ROUND(AT1689*AG1689,2),2)</f>
        <v>0</v>
      </c>
      <c r="DD1689" t="s">
        <v>3</v>
      </c>
      <c r="DE1689" t="s">
        <v>3</v>
      </c>
      <c r="DF1689">
        <f>ROUND(ROUND(AE1689*AI1689,0)*CX1689,0)</f>
        <v>0</v>
      </c>
      <c r="DG1689">
        <f t="shared" ref="DG1689:DG1698" si="801">ROUND(ROUND(AF1689,0)*CX1689,0)</f>
        <v>0</v>
      </c>
      <c r="DH1689">
        <f t="shared" ref="DH1689:DH1697" si="802">ROUND(ROUND(AG1689,0)*CX1689,0)</f>
        <v>0</v>
      </c>
      <c r="DI1689">
        <f t="shared" si="797"/>
        <v>0</v>
      </c>
      <c r="DJ1689">
        <f>DF1689</f>
        <v>0</v>
      </c>
      <c r="DK1689">
        <v>0</v>
      </c>
      <c r="DL1689" t="s">
        <v>3</v>
      </c>
      <c r="DM1689">
        <v>0</v>
      </c>
      <c r="DN1689" t="s">
        <v>3</v>
      </c>
      <c r="DO1689">
        <v>0</v>
      </c>
    </row>
    <row r="1690" spans="1:119" x14ac:dyDescent="0.2">
      <c r="A1690">
        <f>ROW(Source!A1934)</f>
        <v>1934</v>
      </c>
      <c r="B1690">
        <v>69726884</v>
      </c>
      <c r="C1690">
        <v>69736274</v>
      </c>
      <c r="D1690">
        <v>61336234</v>
      </c>
      <c r="E1690">
        <v>1</v>
      </c>
      <c r="F1690">
        <v>1</v>
      </c>
      <c r="G1690">
        <v>1</v>
      </c>
      <c r="H1690">
        <v>3</v>
      </c>
      <c r="I1690" t="s">
        <v>671</v>
      </c>
      <c r="J1690" t="s">
        <v>673</v>
      </c>
      <c r="K1690" t="s">
        <v>672</v>
      </c>
      <c r="L1690">
        <v>1348</v>
      </c>
      <c r="N1690">
        <v>1009</v>
      </c>
      <c r="O1690" t="s">
        <v>78</v>
      </c>
      <c r="P1690" t="s">
        <v>78</v>
      </c>
      <c r="Q1690">
        <v>1000</v>
      </c>
      <c r="W1690">
        <v>0</v>
      </c>
      <c r="X1690">
        <v>-78750848</v>
      </c>
      <c r="Y1690">
        <f t="shared" si="798"/>
        <v>1</v>
      </c>
      <c r="AA1690">
        <v>104961.39</v>
      </c>
      <c r="AB1690">
        <v>0</v>
      </c>
      <c r="AC1690">
        <v>0</v>
      </c>
      <c r="AD1690">
        <v>0</v>
      </c>
      <c r="AE1690">
        <v>14515.490000000002</v>
      </c>
      <c r="AF1690">
        <v>0</v>
      </c>
      <c r="AG1690">
        <v>0</v>
      </c>
      <c r="AH1690">
        <v>0</v>
      </c>
      <c r="AI1690">
        <v>7.56</v>
      </c>
      <c r="AJ1690">
        <v>1</v>
      </c>
      <c r="AK1690">
        <v>1</v>
      </c>
      <c r="AL1690">
        <v>1</v>
      </c>
      <c r="AM1690">
        <v>0</v>
      </c>
      <c r="AN1690">
        <v>0</v>
      </c>
      <c r="AO1690">
        <v>0</v>
      </c>
      <c r="AP1690">
        <v>1</v>
      </c>
      <c r="AQ1690">
        <v>0</v>
      </c>
      <c r="AR1690">
        <v>0</v>
      </c>
      <c r="AS1690" t="s">
        <v>3</v>
      </c>
      <c r="AT1690">
        <v>1</v>
      </c>
      <c r="AU1690" t="s">
        <v>3</v>
      </c>
      <c r="AV1690">
        <v>0</v>
      </c>
      <c r="AW1690">
        <v>1</v>
      </c>
      <c r="AX1690">
        <v>-1</v>
      </c>
      <c r="AY1690">
        <v>0</v>
      </c>
      <c r="AZ1690">
        <v>0</v>
      </c>
      <c r="BA1690" t="s">
        <v>3</v>
      </c>
      <c r="BB1690">
        <v>0</v>
      </c>
      <c r="BC1690">
        <v>0</v>
      </c>
      <c r="BD1690">
        <v>0</v>
      </c>
      <c r="BE1690">
        <v>0</v>
      </c>
      <c r="BF1690">
        <v>0</v>
      </c>
      <c r="BG1690">
        <v>0</v>
      </c>
      <c r="BH1690">
        <v>0</v>
      </c>
      <c r="BI1690">
        <v>0</v>
      </c>
      <c r="BJ1690">
        <v>0</v>
      </c>
      <c r="BK1690">
        <v>0</v>
      </c>
      <c r="BL1690">
        <v>0</v>
      </c>
      <c r="BM1690">
        <v>0</v>
      </c>
      <c r="BN1690">
        <v>0</v>
      </c>
      <c r="BO1690">
        <v>0</v>
      </c>
      <c r="BP1690">
        <v>0</v>
      </c>
      <c r="BQ1690">
        <v>0</v>
      </c>
      <c r="BR1690">
        <v>0</v>
      </c>
      <c r="BS1690">
        <v>0</v>
      </c>
      <c r="BT1690">
        <v>0</v>
      </c>
      <c r="BU1690">
        <v>0</v>
      </c>
      <c r="BV1690">
        <v>0</v>
      </c>
      <c r="BW1690">
        <v>0</v>
      </c>
      <c r="CV1690">
        <v>0</v>
      </c>
      <c r="CW1690">
        <v>0</v>
      </c>
      <c r="CX1690">
        <f>ROUND(Y1690*Source!I1934,9)</f>
        <v>0</v>
      </c>
      <c r="CY1690">
        <f>AA1690</f>
        <v>104961.39</v>
      </c>
      <c r="CZ1690">
        <f>AE1690</f>
        <v>14515.490000000002</v>
      </c>
      <c r="DA1690">
        <f>AI1690</f>
        <v>7.56</v>
      </c>
      <c r="DB1690">
        <f t="shared" si="799"/>
        <v>14515.49</v>
      </c>
      <c r="DC1690">
        <f t="shared" si="800"/>
        <v>0</v>
      </c>
      <c r="DD1690" t="s">
        <v>3</v>
      </c>
      <c r="DE1690" t="s">
        <v>3</v>
      </c>
      <c r="DF1690">
        <f>ROUND(ROUND(AE1690*AI1690,0)*CX1690,0)</f>
        <v>0</v>
      </c>
      <c r="DG1690">
        <f t="shared" si="801"/>
        <v>0</v>
      </c>
      <c r="DH1690">
        <f t="shared" si="802"/>
        <v>0</v>
      </c>
      <c r="DI1690">
        <f t="shared" si="797"/>
        <v>0</v>
      </c>
      <c r="DJ1690">
        <f>DF1690</f>
        <v>0</v>
      </c>
      <c r="DK1690">
        <v>0</v>
      </c>
      <c r="DL1690" t="s">
        <v>3</v>
      </c>
      <c r="DM1690">
        <v>0</v>
      </c>
      <c r="DN1690" t="s">
        <v>3</v>
      </c>
      <c r="DO1690">
        <v>0</v>
      </c>
    </row>
    <row r="1691" spans="1:119" x14ac:dyDescent="0.2">
      <c r="A1691">
        <f>ROW(Source!A1939)</f>
        <v>1939</v>
      </c>
      <c r="B1691">
        <v>69726971</v>
      </c>
      <c r="C1691">
        <v>69736289</v>
      </c>
      <c r="D1691">
        <v>27496319</v>
      </c>
      <c r="E1691">
        <v>1</v>
      </c>
      <c r="F1691">
        <v>1</v>
      </c>
      <c r="G1691">
        <v>1</v>
      </c>
      <c r="H1691">
        <v>1</v>
      </c>
      <c r="I1691" t="s">
        <v>1001</v>
      </c>
      <c r="J1691" t="s">
        <v>3</v>
      </c>
      <c r="K1691" t="s">
        <v>1002</v>
      </c>
      <c r="L1691">
        <v>1369</v>
      </c>
      <c r="N1691">
        <v>1013</v>
      </c>
      <c r="O1691" t="s">
        <v>974</v>
      </c>
      <c r="P1691" t="s">
        <v>974</v>
      </c>
      <c r="Q1691">
        <v>1</v>
      </c>
      <c r="W1691">
        <v>0</v>
      </c>
      <c r="X1691">
        <v>1189128158</v>
      </c>
      <c r="Y1691">
        <f t="shared" si="798"/>
        <v>39.51</v>
      </c>
      <c r="AA1691">
        <v>0</v>
      </c>
      <c r="AB1691">
        <v>0</v>
      </c>
      <c r="AC1691">
        <v>0</v>
      </c>
      <c r="AD1691">
        <v>8.01</v>
      </c>
      <c r="AE1691">
        <v>0</v>
      </c>
      <c r="AF1691">
        <v>0</v>
      </c>
      <c r="AG1691">
        <v>0</v>
      </c>
      <c r="AH1691">
        <v>8.01</v>
      </c>
      <c r="AI1691">
        <v>1</v>
      </c>
      <c r="AJ1691">
        <v>1</v>
      </c>
      <c r="AK1691">
        <v>1</v>
      </c>
      <c r="AL1691">
        <v>1</v>
      </c>
      <c r="AM1691">
        <v>0</v>
      </c>
      <c r="AN1691">
        <v>0</v>
      </c>
      <c r="AO1691">
        <v>1</v>
      </c>
      <c r="AP1691">
        <v>0</v>
      </c>
      <c r="AQ1691">
        <v>0</v>
      </c>
      <c r="AR1691">
        <v>0</v>
      </c>
      <c r="AS1691" t="s">
        <v>3</v>
      </c>
      <c r="AT1691">
        <v>39.51</v>
      </c>
      <c r="AU1691" t="s">
        <v>3</v>
      </c>
      <c r="AV1691">
        <v>1</v>
      </c>
      <c r="AW1691">
        <v>2</v>
      </c>
      <c r="AX1691">
        <v>69736296</v>
      </c>
      <c r="AY1691">
        <v>1</v>
      </c>
      <c r="AZ1691">
        <v>0</v>
      </c>
      <c r="BA1691">
        <v>1735</v>
      </c>
      <c r="BB1691">
        <v>0</v>
      </c>
      <c r="BC1691">
        <v>0</v>
      </c>
      <c r="BD1691">
        <v>0</v>
      </c>
      <c r="BE1691">
        <v>0</v>
      </c>
      <c r="BF1691">
        <v>0</v>
      </c>
      <c r="BG1691">
        <v>0</v>
      </c>
      <c r="BH1691">
        <v>0</v>
      </c>
      <c r="BI1691">
        <v>0</v>
      </c>
      <c r="BJ1691">
        <v>0</v>
      </c>
      <c r="BK1691">
        <v>0</v>
      </c>
      <c r="BL1691">
        <v>0</v>
      </c>
      <c r="BM1691">
        <v>0</v>
      </c>
      <c r="BN1691">
        <v>0</v>
      </c>
      <c r="BO1691">
        <v>0</v>
      </c>
      <c r="BP1691">
        <v>0</v>
      </c>
      <c r="BQ1691">
        <v>0</v>
      </c>
      <c r="BR1691">
        <v>0</v>
      </c>
      <c r="BS1691">
        <v>0</v>
      </c>
      <c r="BT1691">
        <v>0</v>
      </c>
      <c r="BU1691">
        <v>0</v>
      </c>
      <c r="BV1691">
        <v>0</v>
      </c>
      <c r="BW1691">
        <v>0</v>
      </c>
      <c r="CU1691">
        <f>ROUND(AT1691*Source!I1939*AH1691*AL1691,0)</f>
        <v>0</v>
      </c>
      <c r="CV1691">
        <f>ROUND(Y1691*Source!I1939,9)</f>
        <v>0</v>
      </c>
      <c r="CW1691">
        <v>0</v>
      </c>
      <c r="CX1691">
        <f>ROUND(Y1691*Source!I1939,9)</f>
        <v>0</v>
      </c>
      <c r="CY1691">
        <f>AD1691</f>
        <v>8.01</v>
      </c>
      <c r="CZ1691">
        <f>AH1691</f>
        <v>8.01</v>
      </c>
      <c r="DA1691">
        <f>AL1691</f>
        <v>1</v>
      </c>
      <c r="DB1691">
        <f t="shared" si="799"/>
        <v>316.48</v>
      </c>
      <c r="DC1691">
        <f t="shared" si="800"/>
        <v>0</v>
      </c>
      <c r="DD1691" t="s">
        <v>3</v>
      </c>
      <c r="DE1691" t="s">
        <v>3</v>
      </c>
      <c r="DF1691">
        <f t="shared" ref="DF1691:DF1700" si="803">ROUND(ROUND(AE1691,0)*CX1691,0)</f>
        <v>0</v>
      </c>
      <c r="DG1691">
        <f t="shared" si="801"/>
        <v>0</v>
      </c>
      <c r="DH1691">
        <f t="shared" si="802"/>
        <v>0</v>
      </c>
      <c r="DI1691">
        <f t="shared" si="797"/>
        <v>0</v>
      </c>
      <c r="DJ1691">
        <f>DI1691</f>
        <v>0</v>
      </c>
      <c r="DK1691">
        <v>0</v>
      </c>
      <c r="DL1691" t="s">
        <v>3</v>
      </c>
      <c r="DM1691">
        <v>0</v>
      </c>
      <c r="DN1691" t="s">
        <v>3</v>
      </c>
      <c r="DO1691">
        <v>0</v>
      </c>
    </row>
    <row r="1692" spans="1:119" x14ac:dyDescent="0.2">
      <c r="A1692">
        <f>ROW(Source!A1939)</f>
        <v>1939</v>
      </c>
      <c r="B1692">
        <v>69726971</v>
      </c>
      <c r="C1692">
        <v>69736289</v>
      </c>
      <c r="D1692">
        <v>121548</v>
      </c>
      <c r="E1692">
        <v>1</v>
      </c>
      <c r="F1692">
        <v>1</v>
      </c>
      <c r="G1692">
        <v>1</v>
      </c>
      <c r="H1692">
        <v>1</v>
      </c>
      <c r="I1692" t="s">
        <v>36</v>
      </c>
      <c r="J1692" t="s">
        <v>3</v>
      </c>
      <c r="K1692" t="s">
        <v>981</v>
      </c>
      <c r="L1692">
        <v>608254</v>
      </c>
      <c r="N1692">
        <v>1013</v>
      </c>
      <c r="O1692" t="s">
        <v>982</v>
      </c>
      <c r="P1692" t="s">
        <v>982</v>
      </c>
      <c r="Q1692">
        <v>1</v>
      </c>
      <c r="W1692">
        <v>0</v>
      </c>
      <c r="X1692">
        <v>-185737400</v>
      </c>
      <c r="Y1692">
        <f t="shared" si="798"/>
        <v>1.27</v>
      </c>
      <c r="AA1692">
        <v>0</v>
      </c>
      <c r="AB1692">
        <v>0</v>
      </c>
      <c r="AC1692">
        <v>0</v>
      </c>
      <c r="AD1692">
        <v>0</v>
      </c>
      <c r="AE1692">
        <v>0</v>
      </c>
      <c r="AF1692">
        <v>0</v>
      </c>
      <c r="AG1692">
        <v>0</v>
      </c>
      <c r="AH1692">
        <v>0</v>
      </c>
      <c r="AI1692">
        <v>1</v>
      </c>
      <c r="AJ1692">
        <v>1</v>
      </c>
      <c r="AK1692">
        <v>1</v>
      </c>
      <c r="AL1692">
        <v>1</v>
      </c>
      <c r="AM1692">
        <v>0</v>
      </c>
      <c r="AN1692">
        <v>0</v>
      </c>
      <c r="AO1692">
        <v>1</v>
      </c>
      <c r="AP1692">
        <v>0</v>
      </c>
      <c r="AQ1692">
        <v>0</v>
      </c>
      <c r="AR1692">
        <v>0</v>
      </c>
      <c r="AS1692" t="s">
        <v>3</v>
      </c>
      <c r="AT1692">
        <v>1.27</v>
      </c>
      <c r="AU1692" t="s">
        <v>3</v>
      </c>
      <c r="AV1692">
        <v>2</v>
      </c>
      <c r="AW1692">
        <v>2</v>
      </c>
      <c r="AX1692">
        <v>69736297</v>
      </c>
      <c r="AY1692">
        <v>1</v>
      </c>
      <c r="AZ1692">
        <v>0</v>
      </c>
      <c r="BA1692">
        <v>1736</v>
      </c>
      <c r="BB1692">
        <v>0</v>
      </c>
      <c r="BC1692">
        <v>0</v>
      </c>
      <c r="BD1692">
        <v>0</v>
      </c>
      <c r="BE1692">
        <v>0</v>
      </c>
      <c r="BF1692">
        <v>0</v>
      </c>
      <c r="BG1692">
        <v>0</v>
      </c>
      <c r="BH1692">
        <v>0</v>
      </c>
      <c r="BI1692">
        <v>0</v>
      </c>
      <c r="BJ1692">
        <v>0</v>
      </c>
      <c r="BK1692">
        <v>0</v>
      </c>
      <c r="BL1692">
        <v>0</v>
      </c>
      <c r="BM1692">
        <v>0</v>
      </c>
      <c r="BN1692">
        <v>0</v>
      </c>
      <c r="BO1692">
        <v>0</v>
      </c>
      <c r="BP1692">
        <v>0</v>
      </c>
      <c r="BQ1692">
        <v>0</v>
      </c>
      <c r="BR1692">
        <v>0</v>
      </c>
      <c r="BS1692">
        <v>0</v>
      </c>
      <c r="BT1692">
        <v>0</v>
      </c>
      <c r="BU1692">
        <v>0</v>
      </c>
      <c r="BV1692">
        <v>0</v>
      </c>
      <c r="BW1692">
        <v>0</v>
      </c>
      <c r="CV1692">
        <v>0</v>
      </c>
      <c r="CW1692">
        <v>0</v>
      </c>
      <c r="CX1692">
        <f>ROUND(Y1692*Source!I1939,9)</f>
        <v>0</v>
      </c>
      <c r="CY1692">
        <f>AD1692</f>
        <v>0</v>
      </c>
      <c r="CZ1692">
        <f>AH1692</f>
        <v>0</v>
      </c>
      <c r="DA1692">
        <f>AL1692</f>
        <v>1</v>
      </c>
      <c r="DB1692">
        <f t="shared" si="799"/>
        <v>0</v>
      </c>
      <c r="DC1692">
        <f t="shared" si="800"/>
        <v>0</v>
      </c>
      <c r="DD1692" t="s">
        <v>3</v>
      </c>
      <c r="DE1692" t="s">
        <v>3</v>
      </c>
      <c r="DF1692">
        <f t="shared" si="803"/>
        <v>0</v>
      </c>
      <c r="DG1692">
        <f t="shared" si="801"/>
        <v>0</v>
      </c>
      <c r="DH1692">
        <f t="shared" si="802"/>
        <v>0</v>
      </c>
      <c r="DI1692">
        <f t="shared" si="797"/>
        <v>0</v>
      </c>
      <c r="DJ1692">
        <f>DI1692</f>
        <v>0</v>
      </c>
      <c r="DK1692">
        <v>0</v>
      </c>
      <c r="DL1692" t="s">
        <v>3</v>
      </c>
      <c r="DM1692">
        <v>0</v>
      </c>
      <c r="DN1692" t="s">
        <v>3</v>
      </c>
      <c r="DO1692">
        <v>0</v>
      </c>
    </row>
    <row r="1693" spans="1:119" x14ac:dyDescent="0.2">
      <c r="A1693">
        <f>ROW(Source!A1939)</f>
        <v>1939</v>
      </c>
      <c r="B1693">
        <v>69726971</v>
      </c>
      <c r="C1693">
        <v>69736289</v>
      </c>
      <c r="D1693">
        <v>27439630</v>
      </c>
      <c r="E1693">
        <v>1</v>
      </c>
      <c r="F1693">
        <v>1</v>
      </c>
      <c r="G1693">
        <v>1</v>
      </c>
      <c r="H1693">
        <v>2</v>
      </c>
      <c r="I1693" t="s">
        <v>986</v>
      </c>
      <c r="J1693" t="s">
        <v>987</v>
      </c>
      <c r="K1693" t="s">
        <v>988</v>
      </c>
      <c r="L1693">
        <v>1368</v>
      </c>
      <c r="N1693">
        <v>1011</v>
      </c>
      <c r="O1693" t="s">
        <v>978</v>
      </c>
      <c r="P1693" t="s">
        <v>978</v>
      </c>
      <c r="Q1693">
        <v>1</v>
      </c>
      <c r="W1693">
        <v>0</v>
      </c>
      <c r="X1693">
        <v>-72110300</v>
      </c>
      <c r="Y1693">
        <f t="shared" si="798"/>
        <v>1.27</v>
      </c>
      <c r="AA1693">
        <v>0</v>
      </c>
      <c r="AB1693">
        <v>31.27</v>
      </c>
      <c r="AC1693">
        <v>13.61</v>
      </c>
      <c r="AD1693">
        <v>0</v>
      </c>
      <c r="AE1693">
        <v>0</v>
      </c>
      <c r="AF1693">
        <v>31.27</v>
      </c>
      <c r="AG1693">
        <v>13.61</v>
      </c>
      <c r="AH1693">
        <v>0</v>
      </c>
      <c r="AI1693">
        <v>1</v>
      </c>
      <c r="AJ1693">
        <v>1</v>
      </c>
      <c r="AK1693">
        <v>1</v>
      </c>
      <c r="AL1693">
        <v>1</v>
      </c>
      <c r="AM1693">
        <v>0</v>
      </c>
      <c r="AN1693">
        <v>0</v>
      </c>
      <c r="AO1693">
        <v>1</v>
      </c>
      <c r="AP1693">
        <v>0</v>
      </c>
      <c r="AQ1693">
        <v>0</v>
      </c>
      <c r="AR1693">
        <v>0</v>
      </c>
      <c r="AS1693" t="s">
        <v>3</v>
      </c>
      <c r="AT1693">
        <v>1.27</v>
      </c>
      <c r="AU1693" t="s">
        <v>3</v>
      </c>
      <c r="AV1693">
        <v>0</v>
      </c>
      <c r="AW1693">
        <v>2</v>
      </c>
      <c r="AX1693">
        <v>69736298</v>
      </c>
      <c r="AY1693">
        <v>1</v>
      </c>
      <c r="AZ1693">
        <v>0</v>
      </c>
      <c r="BA1693">
        <v>1737</v>
      </c>
      <c r="BB1693">
        <v>0</v>
      </c>
      <c r="BC1693">
        <v>0</v>
      </c>
      <c r="BD1693">
        <v>0</v>
      </c>
      <c r="BE1693">
        <v>0</v>
      </c>
      <c r="BF1693">
        <v>0</v>
      </c>
      <c r="BG1693">
        <v>0</v>
      </c>
      <c r="BH1693">
        <v>0</v>
      </c>
      <c r="BI1693">
        <v>0</v>
      </c>
      <c r="BJ1693">
        <v>0</v>
      </c>
      <c r="BK1693">
        <v>0</v>
      </c>
      <c r="BL1693">
        <v>0</v>
      </c>
      <c r="BM1693">
        <v>0</v>
      </c>
      <c r="BN1693">
        <v>0</v>
      </c>
      <c r="BO1693">
        <v>0</v>
      </c>
      <c r="BP1693">
        <v>0</v>
      </c>
      <c r="BQ1693">
        <v>0</v>
      </c>
      <c r="BR1693">
        <v>0</v>
      </c>
      <c r="BS1693">
        <v>0</v>
      </c>
      <c r="BT1693">
        <v>0</v>
      </c>
      <c r="BU1693">
        <v>0</v>
      </c>
      <c r="BV1693">
        <v>0</v>
      </c>
      <c r="BW1693">
        <v>0</v>
      </c>
      <c r="CV1693">
        <v>0</v>
      </c>
      <c r="CW1693">
        <f>ROUND(Y1693*Source!I1939*DO1693,9)</f>
        <v>0</v>
      </c>
      <c r="CX1693">
        <f>ROUND(Y1693*Source!I1939,9)</f>
        <v>0</v>
      </c>
      <c r="CY1693">
        <f>AB1693</f>
        <v>31.27</v>
      </c>
      <c r="CZ1693">
        <f>AF1693</f>
        <v>31.27</v>
      </c>
      <c r="DA1693">
        <f>AJ1693</f>
        <v>1</v>
      </c>
      <c r="DB1693">
        <f t="shared" si="799"/>
        <v>39.71</v>
      </c>
      <c r="DC1693">
        <f t="shared" si="800"/>
        <v>17.28</v>
      </c>
      <c r="DD1693" t="s">
        <v>3</v>
      </c>
      <c r="DE1693" t="s">
        <v>3</v>
      </c>
      <c r="DF1693">
        <f t="shared" si="803"/>
        <v>0</v>
      </c>
      <c r="DG1693">
        <f t="shared" si="801"/>
        <v>0</v>
      </c>
      <c r="DH1693">
        <f t="shared" si="802"/>
        <v>0</v>
      </c>
      <c r="DI1693">
        <f t="shared" si="797"/>
        <v>0</v>
      </c>
      <c r="DJ1693">
        <f>DG1693</f>
        <v>0</v>
      </c>
      <c r="DK1693">
        <v>0</v>
      </c>
      <c r="DL1693" t="s">
        <v>3</v>
      </c>
      <c r="DM1693">
        <v>0</v>
      </c>
      <c r="DN1693" t="s">
        <v>3</v>
      </c>
      <c r="DO1693">
        <v>0</v>
      </c>
    </row>
    <row r="1694" spans="1:119" x14ac:dyDescent="0.2">
      <c r="A1694">
        <f>ROW(Source!A1939)</f>
        <v>1939</v>
      </c>
      <c r="B1694">
        <v>69726971</v>
      </c>
      <c r="C1694">
        <v>69736289</v>
      </c>
      <c r="D1694">
        <v>27440041</v>
      </c>
      <c r="E1694">
        <v>1</v>
      </c>
      <c r="F1694">
        <v>1</v>
      </c>
      <c r="G1694">
        <v>1</v>
      </c>
      <c r="H1694">
        <v>2</v>
      </c>
      <c r="I1694" t="s">
        <v>1003</v>
      </c>
      <c r="J1694" t="s">
        <v>1004</v>
      </c>
      <c r="K1694" t="s">
        <v>1005</v>
      </c>
      <c r="L1694">
        <v>1368</v>
      </c>
      <c r="N1694">
        <v>1011</v>
      </c>
      <c r="O1694" t="s">
        <v>978</v>
      </c>
      <c r="P1694" t="s">
        <v>978</v>
      </c>
      <c r="Q1694">
        <v>1</v>
      </c>
      <c r="W1694">
        <v>0</v>
      </c>
      <c r="X1694">
        <v>781889226</v>
      </c>
      <c r="Y1694">
        <f t="shared" si="798"/>
        <v>9.07</v>
      </c>
      <c r="AA1694">
        <v>0</v>
      </c>
      <c r="AB1694">
        <v>0.5</v>
      </c>
      <c r="AC1694">
        <v>0</v>
      </c>
      <c r="AD1694">
        <v>0</v>
      </c>
      <c r="AE1694">
        <v>0</v>
      </c>
      <c r="AF1694">
        <v>0.5</v>
      </c>
      <c r="AG1694">
        <v>0</v>
      </c>
      <c r="AH1694">
        <v>0</v>
      </c>
      <c r="AI1694">
        <v>1</v>
      </c>
      <c r="AJ1694">
        <v>1</v>
      </c>
      <c r="AK1694">
        <v>1</v>
      </c>
      <c r="AL1694">
        <v>1</v>
      </c>
      <c r="AM1694">
        <v>0</v>
      </c>
      <c r="AN1694">
        <v>0</v>
      </c>
      <c r="AO1694">
        <v>1</v>
      </c>
      <c r="AP1694">
        <v>0</v>
      </c>
      <c r="AQ1694">
        <v>0</v>
      </c>
      <c r="AR1694">
        <v>0</v>
      </c>
      <c r="AS1694" t="s">
        <v>3</v>
      </c>
      <c r="AT1694">
        <v>9.07</v>
      </c>
      <c r="AU1694" t="s">
        <v>3</v>
      </c>
      <c r="AV1694">
        <v>0</v>
      </c>
      <c r="AW1694">
        <v>2</v>
      </c>
      <c r="AX1694">
        <v>69736299</v>
      </c>
      <c r="AY1694">
        <v>1</v>
      </c>
      <c r="AZ1694">
        <v>0</v>
      </c>
      <c r="BA1694">
        <v>1738</v>
      </c>
      <c r="BB1694">
        <v>0</v>
      </c>
      <c r="BC1694">
        <v>0</v>
      </c>
      <c r="BD1694">
        <v>0</v>
      </c>
      <c r="BE1694">
        <v>0</v>
      </c>
      <c r="BF1694">
        <v>0</v>
      </c>
      <c r="BG1694">
        <v>0</v>
      </c>
      <c r="BH1694">
        <v>0</v>
      </c>
      <c r="BI1694">
        <v>0</v>
      </c>
      <c r="BJ1694">
        <v>0</v>
      </c>
      <c r="BK1694">
        <v>0</v>
      </c>
      <c r="BL1694">
        <v>0</v>
      </c>
      <c r="BM1694">
        <v>0</v>
      </c>
      <c r="BN1694">
        <v>0</v>
      </c>
      <c r="BO1694">
        <v>0</v>
      </c>
      <c r="BP1694">
        <v>0</v>
      </c>
      <c r="BQ1694">
        <v>0</v>
      </c>
      <c r="BR1694">
        <v>0</v>
      </c>
      <c r="BS1694">
        <v>0</v>
      </c>
      <c r="BT1694">
        <v>0</v>
      </c>
      <c r="BU1694">
        <v>0</v>
      </c>
      <c r="BV1694">
        <v>0</v>
      </c>
      <c r="BW1694">
        <v>0</v>
      </c>
      <c r="CV1694">
        <v>0</v>
      </c>
      <c r="CW1694">
        <f>ROUND(Y1694*Source!I1939*DO1694,9)</f>
        <v>0</v>
      </c>
      <c r="CX1694">
        <f>ROUND(Y1694*Source!I1939,9)</f>
        <v>0</v>
      </c>
      <c r="CY1694">
        <f>AB1694</f>
        <v>0.5</v>
      </c>
      <c r="CZ1694">
        <f>AF1694</f>
        <v>0.5</v>
      </c>
      <c r="DA1694">
        <f>AJ1694</f>
        <v>1</v>
      </c>
      <c r="DB1694">
        <f t="shared" si="799"/>
        <v>4.54</v>
      </c>
      <c r="DC1694">
        <f t="shared" si="800"/>
        <v>0</v>
      </c>
      <c r="DD1694" t="s">
        <v>3</v>
      </c>
      <c r="DE1694" t="s">
        <v>3</v>
      </c>
      <c r="DF1694">
        <f t="shared" si="803"/>
        <v>0</v>
      </c>
      <c r="DG1694">
        <f t="shared" si="801"/>
        <v>0</v>
      </c>
      <c r="DH1694">
        <f t="shared" si="802"/>
        <v>0</v>
      </c>
      <c r="DI1694">
        <f t="shared" si="797"/>
        <v>0</v>
      </c>
      <c r="DJ1694">
        <f>DG1694</f>
        <v>0</v>
      </c>
      <c r="DK1694">
        <v>0</v>
      </c>
      <c r="DL1694" t="s">
        <v>3</v>
      </c>
      <c r="DM1694">
        <v>0</v>
      </c>
      <c r="DN1694" t="s">
        <v>3</v>
      </c>
      <c r="DO1694">
        <v>0</v>
      </c>
    </row>
    <row r="1695" spans="1:119" x14ac:dyDescent="0.2">
      <c r="A1695">
        <f>ROW(Source!A1939)</f>
        <v>1939</v>
      </c>
      <c r="B1695">
        <v>69726971</v>
      </c>
      <c r="C1695">
        <v>69736289</v>
      </c>
      <c r="D1695">
        <v>27416566</v>
      </c>
      <c r="E1695">
        <v>1</v>
      </c>
      <c r="F1695">
        <v>1</v>
      </c>
      <c r="G1695">
        <v>1</v>
      </c>
      <c r="H1695">
        <v>3</v>
      </c>
      <c r="I1695" t="s">
        <v>82</v>
      </c>
      <c r="J1695" t="s">
        <v>84</v>
      </c>
      <c r="K1695" t="s">
        <v>83</v>
      </c>
      <c r="L1695">
        <v>1339</v>
      </c>
      <c r="N1695">
        <v>1007</v>
      </c>
      <c r="O1695" t="s">
        <v>40</v>
      </c>
      <c r="P1695" t="s">
        <v>40</v>
      </c>
      <c r="Q1695">
        <v>1</v>
      </c>
      <c r="W1695">
        <v>0</v>
      </c>
      <c r="X1695">
        <v>-50505369</v>
      </c>
      <c r="Y1695">
        <f t="shared" si="798"/>
        <v>3.5</v>
      </c>
      <c r="AA1695">
        <v>7.14</v>
      </c>
      <c r="AB1695">
        <v>0</v>
      </c>
      <c r="AC1695">
        <v>0</v>
      </c>
      <c r="AD1695">
        <v>0</v>
      </c>
      <c r="AE1695">
        <v>7.14</v>
      </c>
      <c r="AF1695">
        <v>0</v>
      </c>
      <c r="AG1695">
        <v>0</v>
      </c>
      <c r="AH1695">
        <v>0</v>
      </c>
      <c r="AI1695">
        <v>1</v>
      </c>
      <c r="AJ1695">
        <v>1</v>
      </c>
      <c r="AK1695">
        <v>1</v>
      </c>
      <c r="AL1695">
        <v>1</v>
      </c>
      <c r="AM1695">
        <v>0</v>
      </c>
      <c r="AN1695">
        <v>0</v>
      </c>
      <c r="AO1695">
        <v>0</v>
      </c>
      <c r="AP1695">
        <v>1</v>
      </c>
      <c r="AQ1695">
        <v>0</v>
      </c>
      <c r="AR1695">
        <v>0</v>
      </c>
      <c r="AS1695" t="s">
        <v>3</v>
      </c>
      <c r="AT1695">
        <v>3.5</v>
      </c>
      <c r="AU1695" t="s">
        <v>3</v>
      </c>
      <c r="AV1695">
        <v>0</v>
      </c>
      <c r="AW1695">
        <v>2</v>
      </c>
      <c r="AX1695">
        <v>69736301</v>
      </c>
      <c r="AY1695">
        <v>1</v>
      </c>
      <c r="AZ1695">
        <v>0</v>
      </c>
      <c r="BA1695">
        <v>1740</v>
      </c>
      <c r="BB1695">
        <v>3</v>
      </c>
      <c r="BC1695">
        <v>0</v>
      </c>
      <c r="BD1695">
        <v>0</v>
      </c>
      <c r="BE1695">
        <v>0</v>
      </c>
      <c r="BF1695">
        <v>0</v>
      </c>
      <c r="BG1695">
        <v>0</v>
      </c>
      <c r="BH1695">
        <v>0</v>
      </c>
      <c r="BI1695">
        <v>0</v>
      </c>
      <c r="BJ1695">
        <v>0</v>
      </c>
      <c r="BK1695">
        <v>0</v>
      </c>
      <c r="BL1695">
        <v>0</v>
      </c>
      <c r="BM1695">
        <v>0</v>
      </c>
      <c r="BN1695">
        <v>0</v>
      </c>
      <c r="BO1695">
        <v>0</v>
      </c>
      <c r="BP1695">
        <v>0</v>
      </c>
      <c r="BQ1695">
        <v>0</v>
      </c>
      <c r="BR1695">
        <v>0</v>
      </c>
      <c r="BS1695">
        <v>0</v>
      </c>
      <c r="BT1695">
        <v>0</v>
      </c>
      <c r="BU1695">
        <v>0</v>
      </c>
      <c r="BV1695">
        <v>0</v>
      </c>
      <c r="BW1695">
        <v>0</v>
      </c>
      <c r="CV1695">
        <v>0</v>
      </c>
      <c r="CW1695">
        <v>0</v>
      </c>
      <c r="CX1695">
        <f>ROUND(Y1695*Source!I1939,9)</f>
        <v>0</v>
      </c>
      <c r="CY1695">
        <f>AA1695</f>
        <v>7.14</v>
      </c>
      <c r="CZ1695">
        <f>AE1695</f>
        <v>7.14</v>
      </c>
      <c r="DA1695">
        <f>AI1695</f>
        <v>1</v>
      </c>
      <c r="DB1695">
        <f t="shared" si="799"/>
        <v>24.99</v>
      </c>
      <c r="DC1695">
        <f t="shared" si="800"/>
        <v>0</v>
      </c>
      <c r="DD1695" t="s">
        <v>3</v>
      </c>
      <c r="DE1695" t="s">
        <v>3</v>
      </c>
      <c r="DF1695">
        <f t="shared" si="803"/>
        <v>0</v>
      </c>
      <c r="DG1695">
        <f t="shared" si="801"/>
        <v>0</v>
      </c>
      <c r="DH1695">
        <f t="shared" si="802"/>
        <v>0</v>
      </c>
      <c r="DI1695">
        <f t="shared" si="797"/>
        <v>0</v>
      </c>
      <c r="DJ1695">
        <f>DF1695</f>
        <v>0</v>
      </c>
      <c r="DK1695">
        <v>0</v>
      </c>
      <c r="DL1695" t="s">
        <v>3</v>
      </c>
      <c r="DM1695">
        <v>0</v>
      </c>
      <c r="DN1695" t="s">
        <v>3</v>
      </c>
      <c r="DO1695">
        <v>0</v>
      </c>
    </row>
    <row r="1696" spans="1:119" x14ac:dyDescent="0.2">
      <c r="A1696">
        <f>ROW(Source!A1939)</f>
        <v>1939</v>
      </c>
      <c r="B1696">
        <v>69726971</v>
      </c>
      <c r="C1696">
        <v>69736289</v>
      </c>
      <c r="D1696">
        <v>61335865</v>
      </c>
      <c r="E1696">
        <v>1</v>
      </c>
      <c r="F1696">
        <v>1</v>
      </c>
      <c r="G1696">
        <v>1</v>
      </c>
      <c r="H1696">
        <v>3</v>
      </c>
      <c r="I1696" t="s">
        <v>502</v>
      </c>
      <c r="J1696" t="s">
        <v>504</v>
      </c>
      <c r="K1696" t="s">
        <v>503</v>
      </c>
      <c r="L1696">
        <v>1339</v>
      </c>
      <c r="N1696">
        <v>1007</v>
      </c>
      <c r="O1696" t="s">
        <v>40</v>
      </c>
      <c r="P1696" t="s">
        <v>40</v>
      </c>
      <c r="Q1696">
        <v>1</v>
      </c>
      <c r="W1696">
        <v>0</v>
      </c>
      <c r="X1696">
        <v>-1690895291</v>
      </c>
      <c r="Y1696">
        <f t="shared" si="798"/>
        <v>2.04</v>
      </c>
      <c r="AA1696">
        <v>531.91</v>
      </c>
      <c r="AB1696">
        <v>0</v>
      </c>
      <c r="AC1696">
        <v>0</v>
      </c>
      <c r="AD1696">
        <v>0</v>
      </c>
      <c r="AE1696">
        <v>531.91</v>
      </c>
      <c r="AF1696">
        <v>0</v>
      </c>
      <c r="AG1696">
        <v>0</v>
      </c>
      <c r="AH1696">
        <v>0</v>
      </c>
      <c r="AI1696">
        <v>1</v>
      </c>
      <c r="AJ1696">
        <v>1</v>
      </c>
      <c r="AK1696">
        <v>1</v>
      </c>
      <c r="AL1696">
        <v>1</v>
      </c>
      <c r="AM1696">
        <v>0</v>
      </c>
      <c r="AN1696">
        <v>0</v>
      </c>
      <c r="AO1696">
        <v>0</v>
      </c>
      <c r="AP1696">
        <v>1</v>
      </c>
      <c r="AQ1696">
        <v>0</v>
      </c>
      <c r="AR1696">
        <v>0</v>
      </c>
      <c r="AS1696" t="s">
        <v>3</v>
      </c>
      <c r="AT1696">
        <v>2.04</v>
      </c>
      <c r="AU1696" t="s">
        <v>3</v>
      </c>
      <c r="AV1696">
        <v>0</v>
      </c>
      <c r="AW1696">
        <v>1</v>
      </c>
      <c r="AX1696">
        <v>-1</v>
      </c>
      <c r="AY1696">
        <v>0</v>
      </c>
      <c r="AZ1696">
        <v>0</v>
      </c>
      <c r="BA1696" t="s">
        <v>3</v>
      </c>
      <c r="BB1696">
        <v>0</v>
      </c>
      <c r="BC1696">
        <v>0</v>
      </c>
      <c r="BD1696">
        <v>0</v>
      </c>
      <c r="BE1696">
        <v>0</v>
      </c>
      <c r="BF1696">
        <v>0</v>
      </c>
      <c r="BG1696">
        <v>0</v>
      </c>
      <c r="BH1696">
        <v>0</v>
      </c>
      <c r="BI1696">
        <v>0</v>
      </c>
      <c r="BJ1696">
        <v>0</v>
      </c>
      <c r="BK1696">
        <v>0</v>
      </c>
      <c r="BL1696">
        <v>0</v>
      </c>
      <c r="BM1696">
        <v>0</v>
      </c>
      <c r="BN1696">
        <v>0</v>
      </c>
      <c r="BO1696">
        <v>0</v>
      </c>
      <c r="BP1696">
        <v>0</v>
      </c>
      <c r="BQ1696">
        <v>0</v>
      </c>
      <c r="BR1696">
        <v>0</v>
      </c>
      <c r="BS1696">
        <v>0</v>
      </c>
      <c r="BT1696">
        <v>0</v>
      </c>
      <c r="BU1696">
        <v>0</v>
      </c>
      <c r="BV1696">
        <v>0</v>
      </c>
      <c r="BW1696">
        <v>0</v>
      </c>
      <c r="CV1696">
        <v>0</v>
      </c>
      <c r="CW1696">
        <v>0</v>
      </c>
      <c r="CX1696">
        <f>ROUND(Y1696*Source!I1939,9)</f>
        <v>0</v>
      </c>
      <c r="CY1696">
        <f>AA1696</f>
        <v>531.91</v>
      </c>
      <c r="CZ1696">
        <f>AE1696</f>
        <v>531.91</v>
      </c>
      <c r="DA1696">
        <f>AI1696</f>
        <v>1</v>
      </c>
      <c r="DB1696">
        <f t="shared" si="799"/>
        <v>1085.0999999999999</v>
      </c>
      <c r="DC1696">
        <f t="shared" si="800"/>
        <v>0</v>
      </c>
      <c r="DD1696" t="s">
        <v>3</v>
      </c>
      <c r="DE1696" t="s">
        <v>3</v>
      </c>
      <c r="DF1696">
        <f t="shared" si="803"/>
        <v>0</v>
      </c>
      <c r="DG1696">
        <f t="shared" si="801"/>
        <v>0</v>
      </c>
      <c r="DH1696">
        <f t="shared" si="802"/>
        <v>0</v>
      </c>
      <c r="DI1696">
        <f t="shared" si="797"/>
        <v>0</v>
      </c>
      <c r="DJ1696">
        <f>DF1696</f>
        <v>0</v>
      </c>
      <c r="DK1696">
        <v>0</v>
      </c>
      <c r="DL1696" t="s">
        <v>3</v>
      </c>
      <c r="DM1696">
        <v>0</v>
      </c>
      <c r="DN1696" t="s">
        <v>3</v>
      </c>
      <c r="DO1696">
        <v>0</v>
      </c>
    </row>
    <row r="1697" spans="1:119" x14ac:dyDescent="0.2">
      <c r="A1697">
        <f>ROW(Source!A1940)</f>
        <v>1940</v>
      </c>
      <c r="B1697">
        <v>69726884</v>
      </c>
      <c r="C1697">
        <v>69736289</v>
      </c>
      <c r="D1697">
        <v>27496319</v>
      </c>
      <c r="E1697">
        <v>1</v>
      </c>
      <c r="F1697">
        <v>1</v>
      </c>
      <c r="G1697">
        <v>1</v>
      </c>
      <c r="H1697">
        <v>1</v>
      </c>
      <c r="I1697" t="s">
        <v>1001</v>
      </c>
      <c r="J1697" t="s">
        <v>3</v>
      </c>
      <c r="K1697" t="s">
        <v>1002</v>
      </c>
      <c r="L1697">
        <v>1369</v>
      </c>
      <c r="N1697">
        <v>1013</v>
      </c>
      <c r="O1697" t="s">
        <v>974</v>
      </c>
      <c r="P1697" t="s">
        <v>974</v>
      </c>
      <c r="Q1697">
        <v>1</v>
      </c>
      <c r="W1697">
        <v>0</v>
      </c>
      <c r="X1697">
        <v>1189128158</v>
      </c>
      <c r="Y1697">
        <f t="shared" si="798"/>
        <v>39.51</v>
      </c>
      <c r="AA1697">
        <v>0</v>
      </c>
      <c r="AB1697">
        <v>0</v>
      </c>
      <c r="AC1697">
        <v>0</v>
      </c>
      <c r="AD1697">
        <v>203.13</v>
      </c>
      <c r="AE1697">
        <v>0</v>
      </c>
      <c r="AF1697">
        <v>0</v>
      </c>
      <c r="AG1697">
        <v>0</v>
      </c>
      <c r="AH1697">
        <v>8.01</v>
      </c>
      <c r="AI1697">
        <v>1</v>
      </c>
      <c r="AJ1697">
        <v>1</v>
      </c>
      <c r="AK1697">
        <v>1</v>
      </c>
      <c r="AL1697">
        <v>25.36</v>
      </c>
      <c r="AM1697">
        <v>5</v>
      </c>
      <c r="AN1697">
        <v>0</v>
      </c>
      <c r="AO1697">
        <v>1</v>
      </c>
      <c r="AP1697">
        <v>0</v>
      </c>
      <c r="AQ1697">
        <v>0</v>
      </c>
      <c r="AR1697">
        <v>0</v>
      </c>
      <c r="AS1697" t="s">
        <v>3</v>
      </c>
      <c r="AT1697">
        <v>39.51</v>
      </c>
      <c r="AU1697" t="s">
        <v>3</v>
      </c>
      <c r="AV1697">
        <v>1</v>
      </c>
      <c r="AW1697">
        <v>2</v>
      </c>
      <c r="AX1697">
        <v>69736296</v>
      </c>
      <c r="AY1697">
        <v>1</v>
      </c>
      <c r="AZ1697">
        <v>0</v>
      </c>
      <c r="BA1697">
        <v>1741</v>
      </c>
      <c r="BB1697">
        <v>0</v>
      </c>
      <c r="BC1697">
        <v>0</v>
      </c>
      <c r="BD1697">
        <v>0</v>
      </c>
      <c r="BE1697">
        <v>0</v>
      </c>
      <c r="BF1697">
        <v>0</v>
      </c>
      <c r="BG1697">
        <v>0</v>
      </c>
      <c r="BH1697">
        <v>0</v>
      </c>
      <c r="BI1697">
        <v>0</v>
      </c>
      <c r="BJ1697">
        <v>0</v>
      </c>
      <c r="BK1697">
        <v>0</v>
      </c>
      <c r="BL1697">
        <v>0</v>
      </c>
      <c r="BM1697">
        <v>0</v>
      </c>
      <c r="BN1697">
        <v>0</v>
      </c>
      <c r="BO1697">
        <v>0</v>
      </c>
      <c r="BP1697">
        <v>0</v>
      </c>
      <c r="BQ1697">
        <v>0</v>
      </c>
      <c r="BR1697">
        <v>0</v>
      </c>
      <c r="BS1697">
        <v>0</v>
      </c>
      <c r="BT1697">
        <v>0</v>
      </c>
      <c r="BU1697">
        <v>0</v>
      </c>
      <c r="BV1697">
        <v>0</v>
      </c>
      <c r="BW1697">
        <v>0</v>
      </c>
      <c r="CU1697">
        <f>ROUND(AT1697*Source!I1940*AH1697*AL1697,0)</f>
        <v>0</v>
      </c>
      <c r="CV1697">
        <f>ROUND(Y1697*Source!I1940,9)</f>
        <v>0</v>
      </c>
      <c r="CW1697">
        <v>0</v>
      </c>
      <c r="CX1697">
        <f>ROUND(Y1697*Source!I1940,9)</f>
        <v>0</v>
      </c>
      <c r="CY1697">
        <f>AD1697</f>
        <v>203.13</v>
      </c>
      <c r="CZ1697">
        <f>AH1697</f>
        <v>8.01</v>
      </c>
      <c r="DA1697">
        <f>AL1697</f>
        <v>25.36</v>
      </c>
      <c r="DB1697">
        <f t="shared" si="799"/>
        <v>316.48</v>
      </c>
      <c r="DC1697">
        <f t="shared" si="800"/>
        <v>0</v>
      </c>
      <c r="DD1697" t="s">
        <v>3</v>
      </c>
      <c r="DE1697" t="s">
        <v>3</v>
      </c>
      <c r="DF1697">
        <f t="shared" si="803"/>
        <v>0</v>
      </c>
      <c r="DG1697">
        <f t="shared" si="801"/>
        <v>0</v>
      </c>
      <c r="DH1697">
        <f t="shared" si="802"/>
        <v>0</v>
      </c>
      <c r="DI1697">
        <f>ROUND(ROUND(AH1697*AL1697,0)*CX1697,0)</f>
        <v>0</v>
      </c>
      <c r="DJ1697">
        <f>DI1697</f>
        <v>0</v>
      </c>
      <c r="DK1697">
        <v>0</v>
      </c>
      <c r="DL1697" t="s">
        <v>3</v>
      </c>
      <c r="DM1697">
        <v>0</v>
      </c>
      <c r="DN1697" t="s">
        <v>3</v>
      </c>
      <c r="DO1697">
        <v>0</v>
      </c>
    </row>
    <row r="1698" spans="1:119" x14ac:dyDescent="0.2">
      <c r="A1698">
        <f>ROW(Source!A1940)</f>
        <v>1940</v>
      </c>
      <c r="B1698">
        <v>69726884</v>
      </c>
      <c r="C1698">
        <v>69736289</v>
      </c>
      <c r="D1698">
        <v>121548</v>
      </c>
      <c r="E1698">
        <v>1</v>
      </c>
      <c r="F1698">
        <v>1</v>
      </c>
      <c r="G1698">
        <v>1</v>
      </c>
      <c r="H1698">
        <v>1</v>
      </c>
      <c r="I1698" t="s">
        <v>36</v>
      </c>
      <c r="J1698" t="s">
        <v>3</v>
      </c>
      <c r="K1698" t="s">
        <v>981</v>
      </c>
      <c r="L1698">
        <v>608254</v>
      </c>
      <c r="N1698">
        <v>1013</v>
      </c>
      <c r="O1698" t="s">
        <v>982</v>
      </c>
      <c r="P1698" t="s">
        <v>982</v>
      </c>
      <c r="Q1698">
        <v>1</v>
      </c>
      <c r="W1698">
        <v>0</v>
      </c>
      <c r="X1698">
        <v>-185737400</v>
      </c>
      <c r="Y1698">
        <f t="shared" si="798"/>
        <v>1.27</v>
      </c>
      <c r="AA1698">
        <v>0</v>
      </c>
      <c r="AB1698">
        <v>0</v>
      </c>
      <c r="AC1698">
        <v>0</v>
      </c>
      <c r="AD1698">
        <v>0</v>
      </c>
      <c r="AE1698">
        <v>0</v>
      </c>
      <c r="AF1698">
        <v>0</v>
      </c>
      <c r="AG1698">
        <v>0</v>
      </c>
      <c r="AH1698">
        <v>0</v>
      </c>
      <c r="AI1698">
        <v>1</v>
      </c>
      <c r="AJ1698">
        <v>1</v>
      </c>
      <c r="AK1698">
        <v>19.8</v>
      </c>
      <c r="AL1698">
        <v>1</v>
      </c>
      <c r="AM1698">
        <v>5</v>
      </c>
      <c r="AN1698">
        <v>0</v>
      </c>
      <c r="AO1698">
        <v>1</v>
      </c>
      <c r="AP1698">
        <v>0</v>
      </c>
      <c r="AQ1698">
        <v>0</v>
      </c>
      <c r="AR1698">
        <v>0</v>
      </c>
      <c r="AS1698" t="s">
        <v>3</v>
      </c>
      <c r="AT1698">
        <v>1.27</v>
      </c>
      <c r="AU1698" t="s">
        <v>3</v>
      </c>
      <c r="AV1698">
        <v>2</v>
      </c>
      <c r="AW1698">
        <v>2</v>
      </c>
      <c r="AX1698">
        <v>69736297</v>
      </c>
      <c r="AY1698">
        <v>1</v>
      </c>
      <c r="AZ1698">
        <v>0</v>
      </c>
      <c r="BA1698">
        <v>1742</v>
      </c>
      <c r="BB1698">
        <v>0</v>
      </c>
      <c r="BC1698">
        <v>0</v>
      </c>
      <c r="BD1698">
        <v>0</v>
      </c>
      <c r="BE1698">
        <v>0</v>
      </c>
      <c r="BF1698">
        <v>0</v>
      </c>
      <c r="BG1698">
        <v>0</v>
      </c>
      <c r="BH1698">
        <v>0</v>
      </c>
      <c r="BI1698">
        <v>0</v>
      </c>
      <c r="BJ1698">
        <v>0</v>
      </c>
      <c r="BK1698">
        <v>0</v>
      </c>
      <c r="BL1698">
        <v>0</v>
      </c>
      <c r="BM1698">
        <v>0</v>
      </c>
      <c r="BN1698">
        <v>0</v>
      </c>
      <c r="BO1698">
        <v>0</v>
      </c>
      <c r="BP1698">
        <v>0</v>
      </c>
      <c r="BQ1698">
        <v>0</v>
      </c>
      <c r="BR1698">
        <v>0</v>
      </c>
      <c r="BS1698">
        <v>0</v>
      </c>
      <c r="BT1698">
        <v>0</v>
      </c>
      <c r="BU1698">
        <v>0</v>
      </c>
      <c r="BV1698">
        <v>0</v>
      </c>
      <c r="BW1698">
        <v>0</v>
      </c>
      <c r="CV1698">
        <v>0</v>
      </c>
      <c r="CW1698">
        <v>0</v>
      </c>
      <c r="CX1698">
        <f>ROUND(Y1698*Source!I1940,9)</f>
        <v>0</v>
      </c>
      <c r="CY1698">
        <f>AD1698</f>
        <v>0</v>
      </c>
      <c r="CZ1698">
        <f>AH1698</f>
        <v>0</v>
      </c>
      <c r="DA1698">
        <f>AL1698</f>
        <v>1</v>
      </c>
      <c r="DB1698">
        <f t="shared" si="799"/>
        <v>0</v>
      </c>
      <c r="DC1698">
        <f t="shared" si="800"/>
        <v>0</v>
      </c>
      <c r="DD1698" t="s">
        <v>3</v>
      </c>
      <c r="DE1698" t="s">
        <v>3</v>
      </c>
      <c r="DF1698">
        <f t="shared" si="803"/>
        <v>0</v>
      </c>
      <c r="DG1698">
        <f t="shared" si="801"/>
        <v>0</v>
      </c>
      <c r="DH1698">
        <f>ROUND(ROUND(AG1698*AK1698,0)*CX1698,0)</f>
        <v>0</v>
      </c>
      <c r="DI1698">
        <f t="shared" ref="DI1698:DI1707" si="804">ROUND(ROUND(AH1698,0)*CX1698,0)</f>
        <v>0</v>
      </c>
      <c r="DJ1698">
        <f>DI1698</f>
        <v>0</v>
      </c>
      <c r="DK1698">
        <v>0</v>
      </c>
      <c r="DL1698" t="s">
        <v>3</v>
      </c>
      <c r="DM1698">
        <v>0</v>
      </c>
      <c r="DN1698" t="s">
        <v>3</v>
      </c>
      <c r="DO1698">
        <v>0</v>
      </c>
    </row>
    <row r="1699" spans="1:119" x14ac:dyDescent="0.2">
      <c r="A1699">
        <f>ROW(Source!A1940)</f>
        <v>1940</v>
      </c>
      <c r="B1699">
        <v>69726884</v>
      </c>
      <c r="C1699">
        <v>69736289</v>
      </c>
      <c r="D1699">
        <v>27439630</v>
      </c>
      <c r="E1699">
        <v>1</v>
      </c>
      <c r="F1699">
        <v>1</v>
      </c>
      <c r="G1699">
        <v>1</v>
      </c>
      <c r="H1699">
        <v>2</v>
      </c>
      <c r="I1699" t="s">
        <v>986</v>
      </c>
      <c r="J1699" t="s">
        <v>987</v>
      </c>
      <c r="K1699" t="s">
        <v>988</v>
      </c>
      <c r="L1699">
        <v>1368</v>
      </c>
      <c r="N1699">
        <v>1011</v>
      </c>
      <c r="O1699" t="s">
        <v>978</v>
      </c>
      <c r="P1699" t="s">
        <v>978</v>
      </c>
      <c r="Q1699">
        <v>1</v>
      </c>
      <c r="W1699">
        <v>0</v>
      </c>
      <c r="X1699">
        <v>-72110300</v>
      </c>
      <c r="Y1699">
        <f t="shared" si="798"/>
        <v>1.27</v>
      </c>
      <c r="AA1699">
        <v>0</v>
      </c>
      <c r="AB1699">
        <v>245.16</v>
      </c>
      <c r="AC1699">
        <v>269.48</v>
      </c>
      <c r="AD1699">
        <v>0</v>
      </c>
      <c r="AE1699">
        <v>0</v>
      </c>
      <c r="AF1699">
        <v>31.27</v>
      </c>
      <c r="AG1699">
        <v>13.61</v>
      </c>
      <c r="AH1699">
        <v>0</v>
      </c>
      <c r="AI1699">
        <v>1</v>
      </c>
      <c r="AJ1699">
        <v>7.84</v>
      </c>
      <c r="AK1699">
        <v>19.8</v>
      </c>
      <c r="AL1699">
        <v>1</v>
      </c>
      <c r="AM1699">
        <v>5</v>
      </c>
      <c r="AN1699">
        <v>0</v>
      </c>
      <c r="AO1699">
        <v>1</v>
      </c>
      <c r="AP1699">
        <v>0</v>
      </c>
      <c r="AQ1699">
        <v>0</v>
      </c>
      <c r="AR1699">
        <v>0</v>
      </c>
      <c r="AS1699" t="s">
        <v>3</v>
      </c>
      <c r="AT1699">
        <v>1.27</v>
      </c>
      <c r="AU1699" t="s">
        <v>3</v>
      </c>
      <c r="AV1699">
        <v>0</v>
      </c>
      <c r="AW1699">
        <v>2</v>
      </c>
      <c r="AX1699">
        <v>69736298</v>
      </c>
      <c r="AY1699">
        <v>1</v>
      </c>
      <c r="AZ1699">
        <v>0</v>
      </c>
      <c r="BA1699">
        <v>1743</v>
      </c>
      <c r="BB1699">
        <v>0</v>
      </c>
      <c r="BC1699">
        <v>0</v>
      </c>
      <c r="BD1699">
        <v>0</v>
      </c>
      <c r="BE1699">
        <v>0</v>
      </c>
      <c r="BF1699">
        <v>0</v>
      </c>
      <c r="BG1699">
        <v>0</v>
      </c>
      <c r="BH1699">
        <v>0</v>
      </c>
      <c r="BI1699">
        <v>0</v>
      </c>
      <c r="BJ1699">
        <v>0</v>
      </c>
      <c r="BK1699">
        <v>0</v>
      </c>
      <c r="BL1699">
        <v>0</v>
      </c>
      <c r="BM1699">
        <v>0</v>
      </c>
      <c r="BN1699">
        <v>0</v>
      </c>
      <c r="BO1699">
        <v>0</v>
      </c>
      <c r="BP1699">
        <v>0</v>
      </c>
      <c r="BQ1699">
        <v>0</v>
      </c>
      <c r="BR1699">
        <v>0</v>
      </c>
      <c r="BS1699">
        <v>0</v>
      </c>
      <c r="BT1699">
        <v>0</v>
      </c>
      <c r="BU1699">
        <v>0</v>
      </c>
      <c r="BV1699">
        <v>0</v>
      </c>
      <c r="BW1699">
        <v>0</v>
      </c>
      <c r="CV1699">
        <v>0</v>
      </c>
      <c r="CW1699">
        <f>ROUND(Y1699*Source!I1940*DO1699,9)</f>
        <v>0</v>
      </c>
      <c r="CX1699">
        <f>ROUND(Y1699*Source!I1940,9)</f>
        <v>0</v>
      </c>
      <c r="CY1699">
        <f>AB1699</f>
        <v>245.16</v>
      </c>
      <c r="CZ1699">
        <f>AF1699</f>
        <v>31.27</v>
      </c>
      <c r="DA1699">
        <f>AJ1699</f>
        <v>7.84</v>
      </c>
      <c r="DB1699">
        <f t="shared" si="799"/>
        <v>39.71</v>
      </c>
      <c r="DC1699">
        <f t="shared" si="800"/>
        <v>17.28</v>
      </c>
      <c r="DD1699" t="s">
        <v>3</v>
      </c>
      <c r="DE1699" t="s">
        <v>3</v>
      </c>
      <c r="DF1699">
        <f t="shared" si="803"/>
        <v>0</v>
      </c>
      <c r="DG1699">
        <f>ROUND(ROUND(AF1699*AJ1699,0)*CX1699,0)</f>
        <v>0</v>
      </c>
      <c r="DH1699">
        <f>ROUND(ROUND(AG1699*AK1699,0)*CX1699,0)</f>
        <v>0</v>
      </c>
      <c r="DI1699">
        <f t="shared" si="804"/>
        <v>0</v>
      </c>
      <c r="DJ1699">
        <f>DG1699</f>
        <v>0</v>
      </c>
      <c r="DK1699">
        <v>0</v>
      </c>
      <c r="DL1699" t="s">
        <v>3</v>
      </c>
      <c r="DM1699">
        <v>0</v>
      </c>
      <c r="DN1699" t="s">
        <v>3</v>
      </c>
      <c r="DO1699">
        <v>0</v>
      </c>
    </row>
    <row r="1700" spans="1:119" x14ac:dyDescent="0.2">
      <c r="A1700">
        <f>ROW(Source!A1940)</f>
        <v>1940</v>
      </c>
      <c r="B1700">
        <v>69726884</v>
      </c>
      <c r="C1700">
        <v>69736289</v>
      </c>
      <c r="D1700">
        <v>27440041</v>
      </c>
      <c r="E1700">
        <v>1</v>
      </c>
      <c r="F1700">
        <v>1</v>
      </c>
      <c r="G1700">
        <v>1</v>
      </c>
      <c r="H1700">
        <v>2</v>
      </c>
      <c r="I1700" t="s">
        <v>1003</v>
      </c>
      <c r="J1700" t="s">
        <v>1004</v>
      </c>
      <c r="K1700" t="s">
        <v>1005</v>
      </c>
      <c r="L1700">
        <v>1368</v>
      </c>
      <c r="N1700">
        <v>1011</v>
      </c>
      <c r="O1700" t="s">
        <v>978</v>
      </c>
      <c r="P1700" t="s">
        <v>978</v>
      </c>
      <c r="Q1700">
        <v>1</v>
      </c>
      <c r="W1700">
        <v>0</v>
      </c>
      <c r="X1700">
        <v>781889226</v>
      </c>
      <c r="Y1700">
        <f t="shared" si="798"/>
        <v>9.07</v>
      </c>
      <c r="AA1700">
        <v>0</v>
      </c>
      <c r="AB1700">
        <v>3.92</v>
      </c>
      <c r="AC1700">
        <v>0</v>
      </c>
      <c r="AD1700">
        <v>0</v>
      </c>
      <c r="AE1700">
        <v>0</v>
      </c>
      <c r="AF1700">
        <v>0.5</v>
      </c>
      <c r="AG1700">
        <v>0</v>
      </c>
      <c r="AH1700">
        <v>0</v>
      </c>
      <c r="AI1700">
        <v>1</v>
      </c>
      <c r="AJ1700">
        <v>7.84</v>
      </c>
      <c r="AK1700">
        <v>19.8</v>
      </c>
      <c r="AL1700">
        <v>1</v>
      </c>
      <c r="AM1700">
        <v>5</v>
      </c>
      <c r="AN1700">
        <v>0</v>
      </c>
      <c r="AO1700">
        <v>1</v>
      </c>
      <c r="AP1700">
        <v>0</v>
      </c>
      <c r="AQ1700">
        <v>0</v>
      </c>
      <c r="AR1700">
        <v>0</v>
      </c>
      <c r="AS1700" t="s">
        <v>3</v>
      </c>
      <c r="AT1700">
        <v>9.07</v>
      </c>
      <c r="AU1700" t="s">
        <v>3</v>
      </c>
      <c r="AV1700">
        <v>0</v>
      </c>
      <c r="AW1700">
        <v>2</v>
      </c>
      <c r="AX1700">
        <v>69736299</v>
      </c>
      <c r="AY1700">
        <v>1</v>
      </c>
      <c r="AZ1700">
        <v>0</v>
      </c>
      <c r="BA1700">
        <v>1744</v>
      </c>
      <c r="BB1700">
        <v>0</v>
      </c>
      <c r="BC1700">
        <v>0</v>
      </c>
      <c r="BD1700">
        <v>0</v>
      </c>
      <c r="BE1700">
        <v>0</v>
      </c>
      <c r="BF1700">
        <v>0</v>
      </c>
      <c r="BG1700">
        <v>0</v>
      </c>
      <c r="BH1700">
        <v>0</v>
      </c>
      <c r="BI1700">
        <v>0</v>
      </c>
      <c r="BJ1700">
        <v>0</v>
      </c>
      <c r="BK1700">
        <v>0</v>
      </c>
      <c r="BL1700">
        <v>0</v>
      </c>
      <c r="BM1700">
        <v>0</v>
      </c>
      <c r="BN1700">
        <v>0</v>
      </c>
      <c r="BO1700">
        <v>0</v>
      </c>
      <c r="BP1700">
        <v>0</v>
      </c>
      <c r="BQ1700">
        <v>0</v>
      </c>
      <c r="BR1700">
        <v>0</v>
      </c>
      <c r="BS1700">
        <v>0</v>
      </c>
      <c r="BT1700">
        <v>0</v>
      </c>
      <c r="BU1700">
        <v>0</v>
      </c>
      <c r="BV1700">
        <v>0</v>
      </c>
      <c r="BW1700">
        <v>0</v>
      </c>
      <c r="CV1700">
        <v>0</v>
      </c>
      <c r="CW1700">
        <f>ROUND(Y1700*Source!I1940*DO1700,9)</f>
        <v>0</v>
      </c>
      <c r="CX1700">
        <f>ROUND(Y1700*Source!I1940,9)</f>
        <v>0</v>
      </c>
      <c r="CY1700">
        <f>AB1700</f>
        <v>3.92</v>
      </c>
      <c r="CZ1700">
        <f>AF1700</f>
        <v>0.5</v>
      </c>
      <c r="DA1700">
        <f>AJ1700</f>
        <v>7.84</v>
      </c>
      <c r="DB1700">
        <f t="shared" si="799"/>
        <v>4.54</v>
      </c>
      <c r="DC1700">
        <f t="shared" si="800"/>
        <v>0</v>
      </c>
      <c r="DD1700" t="s">
        <v>3</v>
      </c>
      <c r="DE1700" t="s">
        <v>3</v>
      </c>
      <c r="DF1700">
        <f t="shared" si="803"/>
        <v>0</v>
      </c>
      <c r="DG1700">
        <f>ROUND(ROUND(AF1700*AJ1700,0)*CX1700,0)</f>
        <v>0</v>
      </c>
      <c r="DH1700">
        <f>ROUND(ROUND(AG1700*AK1700,0)*CX1700,0)</f>
        <v>0</v>
      </c>
      <c r="DI1700">
        <f t="shared" si="804"/>
        <v>0</v>
      </c>
      <c r="DJ1700">
        <f>DG1700</f>
        <v>0</v>
      </c>
      <c r="DK1700">
        <v>0</v>
      </c>
      <c r="DL1700" t="s">
        <v>3</v>
      </c>
      <c r="DM1700">
        <v>0</v>
      </c>
      <c r="DN1700" t="s">
        <v>3</v>
      </c>
      <c r="DO1700">
        <v>0</v>
      </c>
    </row>
    <row r="1701" spans="1:119" x14ac:dyDescent="0.2">
      <c r="A1701">
        <f>ROW(Source!A1940)</f>
        <v>1940</v>
      </c>
      <c r="B1701">
        <v>69726884</v>
      </c>
      <c r="C1701">
        <v>69736289</v>
      </c>
      <c r="D1701">
        <v>27416566</v>
      </c>
      <c r="E1701">
        <v>1</v>
      </c>
      <c r="F1701">
        <v>1</v>
      </c>
      <c r="G1701">
        <v>1</v>
      </c>
      <c r="H1701">
        <v>3</v>
      </c>
      <c r="I1701" t="s">
        <v>82</v>
      </c>
      <c r="J1701" t="s">
        <v>84</v>
      </c>
      <c r="K1701" t="s">
        <v>83</v>
      </c>
      <c r="L1701">
        <v>1339</v>
      </c>
      <c r="N1701">
        <v>1007</v>
      </c>
      <c r="O1701" t="s">
        <v>40</v>
      </c>
      <c r="P1701" t="s">
        <v>40</v>
      </c>
      <c r="Q1701">
        <v>1</v>
      </c>
      <c r="W1701">
        <v>0</v>
      </c>
      <c r="X1701">
        <v>-50505369</v>
      </c>
      <c r="Y1701">
        <f t="shared" si="798"/>
        <v>3.5</v>
      </c>
      <c r="AA1701">
        <v>14.19</v>
      </c>
      <c r="AB1701">
        <v>0</v>
      </c>
      <c r="AC1701">
        <v>0</v>
      </c>
      <c r="AD1701">
        <v>0</v>
      </c>
      <c r="AE1701">
        <v>1.97</v>
      </c>
      <c r="AF1701">
        <v>0</v>
      </c>
      <c r="AG1701">
        <v>0</v>
      </c>
      <c r="AH1701">
        <v>0</v>
      </c>
      <c r="AI1701">
        <v>7.56</v>
      </c>
      <c r="AJ1701">
        <v>1</v>
      </c>
      <c r="AK1701">
        <v>1</v>
      </c>
      <c r="AL1701">
        <v>1</v>
      </c>
      <c r="AM1701">
        <v>5</v>
      </c>
      <c r="AN1701">
        <v>0</v>
      </c>
      <c r="AO1701">
        <v>0</v>
      </c>
      <c r="AP1701">
        <v>1</v>
      </c>
      <c r="AQ1701">
        <v>0</v>
      </c>
      <c r="AR1701">
        <v>0</v>
      </c>
      <c r="AS1701" t="s">
        <v>3</v>
      </c>
      <c r="AT1701">
        <v>3.5</v>
      </c>
      <c r="AU1701" t="s">
        <v>3</v>
      </c>
      <c r="AV1701">
        <v>0</v>
      </c>
      <c r="AW1701">
        <v>2</v>
      </c>
      <c r="AX1701">
        <v>69736301</v>
      </c>
      <c r="AY1701">
        <v>1</v>
      </c>
      <c r="AZ1701">
        <v>16384</v>
      </c>
      <c r="BA1701">
        <v>1746</v>
      </c>
      <c r="BB1701">
        <v>3</v>
      </c>
      <c r="BC1701">
        <v>0</v>
      </c>
      <c r="BD1701">
        <v>0</v>
      </c>
      <c r="BE1701">
        <v>0</v>
      </c>
      <c r="BF1701">
        <v>0</v>
      </c>
      <c r="BG1701">
        <v>0</v>
      </c>
      <c r="BH1701">
        <v>0</v>
      </c>
      <c r="BI1701">
        <v>0</v>
      </c>
      <c r="BJ1701">
        <v>0</v>
      </c>
      <c r="BK1701">
        <v>0</v>
      </c>
      <c r="BL1701">
        <v>0</v>
      </c>
      <c r="BM1701">
        <v>0</v>
      </c>
      <c r="BN1701">
        <v>0</v>
      </c>
      <c r="BO1701">
        <v>0</v>
      </c>
      <c r="BP1701">
        <v>0</v>
      </c>
      <c r="BQ1701">
        <v>0</v>
      </c>
      <c r="BR1701">
        <v>0</v>
      </c>
      <c r="BS1701">
        <v>0</v>
      </c>
      <c r="BT1701">
        <v>0</v>
      </c>
      <c r="BU1701">
        <v>0</v>
      </c>
      <c r="BV1701">
        <v>0</v>
      </c>
      <c r="BW1701">
        <v>0</v>
      </c>
      <c r="CV1701">
        <v>0</v>
      </c>
      <c r="CW1701">
        <v>0</v>
      </c>
      <c r="CX1701">
        <f>ROUND(Y1701*Source!I1940,9)</f>
        <v>0</v>
      </c>
      <c r="CY1701">
        <f>AA1701</f>
        <v>14.19</v>
      </c>
      <c r="CZ1701">
        <f>AE1701</f>
        <v>1.97</v>
      </c>
      <c r="DA1701">
        <f>AI1701</f>
        <v>7.56</v>
      </c>
      <c r="DB1701">
        <f t="shared" si="799"/>
        <v>6.9</v>
      </c>
      <c r="DC1701">
        <f t="shared" si="800"/>
        <v>0</v>
      </c>
      <c r="DD1701" t="s">
        <v>3</v>
      </c>
      <c r="DE1701" t="s">
        <v>3</v>
      </c>
      <c r="DF1701">
        <f>ROUND(ROUND(AE1701*AI1701,0)*CX1701,0)</f>
        <v>0</v>
      </c>
      <c r="DG1701">
        <f t="shared" ref="DG1701:DG1709" si="805">ROUND(ROUND(AF1701,0)*CX1701,0)</f>
        <v>0</v>
      </c>
      <c r="DH1701">
        <f t="shared" ref="DH1701:DH1708" si="806">ROUND(ROUND(AG1701,0)*CX1701,0)</f>
        <v>0</v>
      </c>
      <c r="DI1701">
        <f t="shared" si="804"/>
        <v>0</v>
      </c>
      <c r="DJ1701">
        <f>DF1701</f>
        <v>0</v>
      </c>
      <c r="DK1701">
        <v>0</v>
      </c>
      <c r="DL1701" t="s">
        <v>3</v>
      </c>
      <c r="DM1701">
        <v>0</v>
      </c>
      <c r="DN1701" t="s">
        <v>3</v>
      </c>
      <c r="DO1701">
        <v>0</v>
      </c>
    </row>
    <row r="1702" spans="1:119" x14ac:dyDescent="0.2">
      <c r="A1702">
        <f>ROW(Source!A1940)</f>
        <v>1940</v>
      </c>
      <c r="B1702">
        <v>69726884</v>
      </c>
      <c r="C1702">
        <v>69736289</v>
      </c>
      <c r="D1702">
        <v>61335865</v>
      </c>
      <c r="E1702">
        <v>1</v>
      </c>
      <c r="F1702">
        <v>1</v>
      </c>
      <c r="G1702">
        <v>1</v>
      </c>
      <c r="H1702">
        <v>3</v>
      </c>
      <c r="I1702" t="s">
        <v>502</v>
      </c>
      <c r="J1702" t="s">
        <v>504</v>
      </c>
      <c r="K1702" t="s">
        <v>503</v>
      </c>
      <c r="L1702">
        <v>1339</v>
      </c>
      <c r="N1702">
        <v>1007</v>
      </c>
      <c r="O1702" t="s">
        <v>40</v>
      </c>
      <c r="P1702" t="s">
        <v>40</v>
      </c>
      <c r="Q1702">
        <v>1</v>
      </c>
      <c r="W1702">
        <v>0</v>
      </c>
      <c r="X1702">
        <v>-1690895291</v>
      </c>
      <c r="Y1702">
        <f t="shared" si="798"/>
        <v>2.04</v>
      </c>
      <c r="AA1702">
        <v>4178.62</v>
      </c>
      <c r="AB1702">
        <v>0</v>
      </c>
      <c r="AC1702">
        <v>0</v>
      </c>
      <c r="AD1702">
        <v>0</v>
      </c>
      <c r="AE1702">
        <v>577.88000000000011</v>
      </c>
      <c r="AF1702">
        <v>0</v>
      </c>
      <c r="AG1702">
        <v>0</v>
      </c>
      <c r="AH1702">
        <v>0</v>
      </c>
      <c r="AI1702">
        <v>7.56</v>
      </c>
      <c r="AJ1702">
        <v>1</v>
      </c>
      <c r="AK1702">
        <v>1</v>
      </c>
      <c r="AL1702">
        <v>1</v>
      </c>
      <c r="AM1702">
        <v>5</v>
      </c>
      <c r="AN1702">
        <v>0</v>
      </c>
      <c r="AO1702">
        <v>0</v>
      </c>
      <c r="AP1702">
        <v>1</v>
      </c>
      <c r="AQ1702">
        <v>0</v>
      </c>
      <c r="AR1702">
        <v>0</v>
      </c>
      <c r="AS1702" t="s">
        <v>3</v>
      </c>
      <c r="AT1702">
        <v>2.04</v>
      </c>
      <c r="AU1702" t="s">
        <v>3</v>
      </c>
      <c r="AV1702">
        <v>0</v>
      </c>
      <c r="AW1702">
        <v>1</v>
      </c>
      <c r="AX1702">
        <v>-1</v>
      </c>
      <c r="AY1702">
        <v>0</v>
      </c>
      <c r="AZ1702">
        <v>0</v>
      </c>
      <c r="BA1702" t="s">
        <v>3</v>
      </c>
      <c r="BB1702">
        <v>0</v>
      </c>
      <c r="BC1702">
        <v>0</v>
      </c>
      <c r="BD1702">
        <v>0</v>
      </c>
      <c r="BE1702">
        <v>0</v>
      </c>
      <c r="BF1702">
        <v>0</v>
      </c>
      <c r="BG1702">
        <v>0</v>
      </c>
      <c r="BH1702">
        <v>0</v>
      </c>
      <c r="BI1702">
        <v>0</v>
      </c>
      <c r="BJ1702">
        <v>0</v>
      </c>
      <c r="BK1702">
        <v>0</v>
      </c>
      <c r="BL1702">
        <v>0</v>
      </c>
      <c r="BM1702">
        <v>0</v>
      </c>
      <c r="BN1702">
        <v>0</v>
      </c>
      <c r="BO1702">
        <v>0</v>
      </c>
      <c r="BP1702">
        <v>0</v>
      </c>
      <c r="BQ1702">
        <v>0</v>
      </c>
      <c r="BR1702">
        <v>0</v>
      </c>
      <c r="BS1702">
        <v>0</v>
      </c>
      <c r="BT1702">
        <v>0</v>
      </c>
      <c r="BU1702">
        <v>0</v>
      </c>
      <c r="BV1702">
        <v>0</v>
      </c>
      <c r="BW1702">
        <v>0</v>
      </c>
      <c r="CV1702">
        <v>0</v>
      </c>
      <c r="CW1702">
        <v>0</v>
      </c>
      <c r="CX1702">
        <f>ROUND(Y1702*Source!I1940,9)</f>
        <v>0</v>
      </c>
      <c r="CY1702">
        <f>AA1702</f>
        <v>4178.62</v>
      </c>
      <c r="CZ1702">
        <f>AE1702</f>
        <v>577.88000000000011</v>
      </c>
      <c r="DA1702">
        <f>AI1702</f>
        <v>7.56</v>
      </c>
      <c r="DB1702">
        <f t="shared" si="799"/>
        <v>1178.8800000000001</v>
      </c>
      <c r="DC1702">
        <f t="shared" si="800"/>
        <v>0</v>
      </c>
      <c r="DD1702" t="s">
        <v>3</v>
      </c>
      <c r="DE1702" t="s">
        <v>3</v>
      </c>
      <c r="DF1702">
        <f>ROUND(ROUND(AE1702*AI1702,0)*CX1702,0)</f>
        <v>0</v>
      </c>
      <c r="DG1702">
        <f t="shared" si="805"/>
        <v>0</v>
      </c>
      <c r="DH1702">
        <f t="shared" si="806"/>
        <v>0</v>
      </c>
      <c r="DI1702">
        <f t="shared" si="804"/>
        <v>0</v>
      </c>
      <c r="DJ1702">
        <f>DF1702</f>
        <v>0</v>
      </c>
      <c r="DK1702">
        <v>0</v>
      </c>
      <c r="DL1702" t="s">
        <v>3</v>
      </c>
      <c r="DM1702">
        <v>0</v>
      </c>
      <c r="DN1702" t="s">
        <v>3</v>
      </c>
      <c r="DO1702">
        <v>0</v>
      </c>
    </row>
    <row r="1703" spans="1:119" x14ac:dyDescent="0.2">
      <c r="A1703">
        <f>ROW(Source!A1945)</f>
        <v>1945</v>
      </c>
      <c r="B1703">
        <v>69726971</v>
      </c>
      <c r="C1703">
        <v>69736304</v>
      </c>
      <c r="D1703">
        <v>27496319</v>
      </c>
      <c r="E1703">
        <v>1</v>
      </c>
      <c r="F1703">
        <v>1</v>
      </c>
      <c r="G1703">
        <v>1</v>
      </c>
      <c r="H1703">
        <v>1</v>
      </c>
      <c r="I1703" t="s">
        <v>1001</v>
      </c>
      <c r="J1703" t="s">
        <v>3</v>
      </c>
      <c r="K1703" t="s">
        <v>1002</v>
      </c>
      <c r="L1703">
        <v>1369</v>
      </c>
      <c r="N1703">
        <v>1013</v>
      </c>
      <c r="O1703" t="s">
        <v>974</v>
      </c>
      <c r="P1703" t="s">
        <v>974</v>
      </c>
      <c r="Q1703">
        <v>1</v>
      </c>
      <c r="W1703">
        <v>0</v>
      </c>
      <c r="X1703">
        <v>1189128158</v>
      </c>
      <c r="Y1703">
        <f t="shared" ref="Y1703:Y1712" si="807">(AT1703*4)</f>
        <v>2</v>
      </c>
      <c r="AA1703">
        <v>0</v>
      </c>
      <c r="AB1703">
        <v>0</v>
      </c>
      <c r="AC1703">
        <v>0</v>
      </c>
      <c r="AD1703">
        <v>8.01</v>
      </c>
      <c r="AE1703">
        <v>0</v>
      </c>
      <c r="AF1703">
        <v>0</v>
      </c>
      <c r="AG1703">
        <v>0</v>
      </c>
      <c r="AH1703">
        <v>8.01</v>
      </c>
      <c r="AI1703">
        <v>1</v>
      </c>
      <c r="AJ1703">
        <v>1</v>
      </c>
      <c r="AK1703">
        <v>1</v>
      </c>
      <c r="AL1703">
        <v>1</v>
      </c>
      <c r="AM1703">
        <v>0</v>
      </c>
      <c r="AN1703">
        <v>0</v>
      </c>
      <c r="AO1703">
        <v>1</v>
      </c>
      <c r="AP1703">
        <v>1</v>
      </c>
      <c r="AQ1703">
        <v>0</v>
      </c>
      <c r="AR1703">
        <v>0</v>
      </c>
      <c r="AS1703" t="s">
        <v>3</v>
      </c>
      <c r="AT1703">
        <v>0.5</v>
      </c>
      <c r="AU1703" t="s">
        <v>199</v>
      </c>
      <c r="AV1703">
        <v>1</v>
      </c>
      <c r="AW1703">
        <v>2</v>
      </c>
      <c r="AX1703">
        <v>69736310</v>
      </c>
      <c r="AY1703">
        <v>1</v>
      </c>
      <c r="AZ1703">
        <v>0</v>
      </c>
      <c r="BA1703">
        <v>1747</v>
      </c>
      <c r="BB1703">
        <v>0</v>
      </c>
      <c r="BC1703">
        <v>0</v>
      </c>
      <c r="BD1703">
        <v>0</v>
      </c>
      <c r="BE1703">
        <v>0</v>
      </c>
      <c r="BF1703">
        <v>0</v>
      </c>
      <c r="BG1703">
        <v>0</v>
      </c>
      <c r="BH1703">
        <v>0</v>
      </c>
      <c r="BI1703">
        <v>0</v>
      </c>
      <c r="BJ1703">
        <v>0</v>
      </c>
      <c r="BK1703">
        <v>0</v>
      </c>
      <c r="BL1703">
        <v>0</v>
      </c>
      <c r="BM1703">
        <v>0</v>
      </c>
      <c r="BN1703">
        <v>0</v>
      </c>
      <c r="BO1703">
        <v>0</v>
      </c>
      <c r="BP1703">
        <v>0</v>
      </c>
      <c r="BQ1703">
        <v>0</v>
      </c>
      <c r="BR1703">
        <v>0</v>
      </c>
      <c r="BS1703">
        <v>0</v>
      </c>
      <c r="BT1703">
        <v>0</v>
      </c>
      <c r="BU1703">
        <v>0</v>
      </c>
      <c r="BV1703">
        <v>0</v>
      </c>
      <c r="BW1703">
        <v>0</v>
      </c>
      <c r="CU1703">
        <f>ROUND(AT1703*Source!I1945*AH1703*AL1703,0)</f>
        <v>0</v>
      </c>
      <c r="CV1703">
        <f>ROUND(Y1703*Source!I1945,9)</f>
        <v>0</v>
      </c>
      <c r="CW1703">
        <v>0</v>
      </c>
      <c r="CX1703">
        <f>ROUND(Y1703*Source!I1945,9)</f>
        <v>0</v>
      </c>
      <c r="CY1703">
        <f>AD1703</f>
        <v>8.01</v>
      </c>
      <c r="CZ1703">
        <f>AH1703</f>
        <v>8.01</v>
      </c>
      <c r="DA1703">
        <f>AL1703</f>
        <v>1</v>
      </c>
      <c r="DB1703">
        <f t="shared" ref="DB1703:DB1712" si="808">ROUND((ROUND(AT1703*CZ1703,2)*4),2)</f>
        <v>16.04</v>
      </c>
      <c r="DC1703">
        <f t="shared" ref="DC1703:DC1712" si="809">ROUND((ROUND(AT1703*AG1703,2)*4),2)</f>
        <v>0</v>
      </c>
      <c r="DD1703" t="s">
        <v>3</v>
      </c>
      <c r="DE1703" t="s">
        <v>3</v>
      </c>
      <c r="DF1703">
        <f t="shared" ref="DF1703:DF1711" si="810">ROUND(ROUND(AE1703,0)*CX1703,0)</f>
        <v>0</v>
      </c>
      <c r="DG1703">
        <f t="shared" si="805"/>
        <v>0</v>
      </c>
      <c r="DH1703">
        <f t="shared" si="806"/>
        <v>0</v>
      </c>
      <c r="DI1703">
        <f t="shared" si="804"/>
        <v>0</v>
      </c>
      <c r="DJ1703">
        <f>DI1703</f>
        <v>0</v>
      </c>
      <c r="DK1703">
        <v>0</v>
      </c>
      <c r="DL1703" t="s">
        <v>3</v>
      </c>
      <c r="DM1703">
        <v>0</v>
      </c>
      <c r="DN1703" t="s">
        <v>3</v>
      </c>
      <c r="DO1703">
        <v>0</v>
      </c>
    </row>
    <row r="1704" spans="1:119" x14ac:dyDescent="0.2">
      <c r="A1704">
        <f>ROW(Source!A1945)</f>
        <v>1945</v>
      </c>
      <c r="B1704">
        <v>69726971</v>
      </c>
      <c r="C1704">
        <v>69736304</v>
      </c>
      <c r="D1704">
        <v>121548</v>
      </c>
      <c r="E1704">
        <v>1</v>
      </c>
      <c r="F1704">
        <v>1</v>
      </c>
      <c r="G1704">
        <v>1</v>
      </c>
      <c r="H1704">
        <v>1</v>
      </c>
      <c r="I1704" t="s">
        <v>36</v>
      </c>
      <c r="J1704" t="s">
        <v>3</v>
      </c>
      <c r="K1704" t="s">
        <v>981</v>
      </c>
      <c r="L1704">
        <v>608254</v>
      </c>
      <c r="N1704">
        <v>1013</v>
      </c>
      <c r="O1704" t="s">
        <v>982</v>
      </c>
      <c r="P1704" t="s">
        <v>982</v>
      </c>
      <c r="Q1704">
        <v>1</v>
      </c>
      <c r="W1704">
        <v>0</v>
      </c>
      <c r="X1704">
        <v>-185737400</v>
      </c>
      <c r="Y1704">
        <f t="shared" si="807"/>
        <v>0.84</v>
      </c>
      <c r="AA1704">
        <v>0</v>
      </c>
      <c r="AB1704">
        <v>0</v>
      </c>
      <c r="AC1704">
        <v>0</v>
      </c>
      <c r="AD1704">
        <v>0</v>
      </c>
      <c r="AE1704">
        <v>0</v>
      </c>
      <c r="AF1704">
        <v>0</v>
      </c>
      <c r="AG1704">
        <v>0</v>
      </c>
      <c r="AH1704">
        <v>0</v>
      </c>
      <c r="AI1704">
        <v>1</v>
      </c>
      <c r="AJ1704">
        <v>1</v>
      </c>
      <c r="AK1704">
        <v>1</v>
      </c>
      <c r="AL1704">
        <v>1</v>
      </c>
      <c r="AM1704">
        <v>0</v>
      </c>
      <c r="AN1704">
        <v>0</v>
      </c>
      <c r="AO1704">
        <v>1</v>
      </c>
      <c r="AP1704">
        <v>1</v>
      </c>
      <c r="AQ1704">
        <v>0</v>
      </c>
      <c r="AR1704">
        <v>0</v>
      </c>
      <c r="AS1704" t="s">
        <v>3</v>
      </c>
      <c r="AT1704">
        <v>0.21</v>
      </c>
      <c r="AU1704" t="s">
        <v>199</v>
      </c>
      <c r="AV1704">
        <v>2</v>
      </c>
      <c r="AW1704">
        <v>2</v>
      </c>
      <c r="AX1704">
        <v>69736311</v>
      </c>
      <c r="AY1704">
        <v>1</v>
      </c>
      <c r="AZ1704">
        <v>0</v>
      </c>
      <c r="BA1704">
        <v>1748</v>
      </c>
      <c r="BB1704">
        <v>0</v>
      </c>
      <c r="BC1704">
        <v>0</v>
      </c>
      <c r="BD1704">
        <v>0</v>
      </c>
      <c r="BE1704">
        <v>0</v>
      </c>
      <c r="BF1704">
        <v>0</v>
      </c>
      <c r="BG1704">
        <v>0</v>
      </c>
      <c r="BH1704">
        <v>0</v>
      </c>
      <c r="BI1704">
        <v>0</v>
      </c>
      <c r="BJ1704">
        <v>0</v>
      </c>
      <c r="BK1704">
        <v>0</v>
      </c>
      <c r="BL1704">
        <v>0</v>
      </c>
      <c r="BM1704">
        <v>0</v>
      </c>
      <c r="BN1704">
        <v>0</v>
      </c>
      <c r="BO1704">
        <v>0</v>
      </c>
      <c r="BP1704">
        <v>0</v>
      </c>
      <c r="BQ1704">
        <v>0</v>
      </c>
      <c r="BR1704">
        <v>0</v>
      </c>
      <c r="BS1704">
        <v>0</v>
      </c>
      <c r="BT1704">
        <v>0</v>
      </c>
      <c r="BU1704">
        <v>0</v>
      </c>
      <c r="BV1704">
        <v>0</v>
      </c>
      <c r="BW1704">
        <v>0</v>
      </c>
      <c r="CV1704">
        <v>0</v>
      </c>
      <c r="CW1704">
        <v>0</v>
      </c>
      <c r="CX1704">
        <f>ROUND(Y1704*Source!I1945,9)</f>
        <v>0</v>
      </c>
      <c r="CY1704">
        <f>AD1704</f>
        <v>0</v>
      </c>
      <c r="CZ1704">
        <f>AH1704</f>
        <v>0</v>
      </c>
      <c r="DA1704">
        <f>AL1704</f>
        <v>1</v>
      </c>
      <c r="DB1704">
        <f t="shared" si="808"/>
        <v>0</v>
      </c>
      <c r="DC1704">
        <f t="shared" si="809"/>
        <v>0</v>
      </c>
      <c r="DD1704" t="s">
        <v>3</v>
      </c>
      <c r="DE1704" t="s">
        <v>3</v>
      </c>
      <c r="DF1704">
        <f t="shared" si="810"/>
        <v>0</v>
      </c>
      <c r="DG1704">
        <f t="shared" si="805"/>
        <v>0</v>
      </c>
      <c r="DH1704">
        <f t="shared" si="806"/>
        <v>0</v>
      </c>
      <c r="DI1704">
        <f t="shared" si="804"/>
        <v>0</v>
      </c>
      <c r="DJ1704">
        <f>DI1704</f>
        <v>0</v>
      </c>
      <c r="DK1704">
        <v>0</v>
      </c>
      <c r="DL1704" t="s">
        <v>3</v>
      </c>
      <c r="DM1704">
        <v>0</v>
      </c>
      <c r="DN1704" t="s">
        <v>3</v>
      </c>
      <c r="DO1704">
        <v>0</v>
      </c>
    </row>
    <row r="1705" spans="1:119" x14ac:dyDescent="0.2">
      <c r="A1705">
        <f>ROW(Source!A1945)</f>
        <v>1945</v>
      </c>
      <c r="B1705">
        <v>69726971</v>
      </c>
      <c r="C1705">
        <v>69736304</v>
      </c>
      <c r="D1705">
        <v>27439630</v>
      </c>
      <c r="E1705">
        <v>1</v>
      </c>
      <c r="F1705">
        <v>1</v>
      </c>
      <c r="G1705">
        <v>1</v>
      </c>
      <c r="H1705">
        <v>2</v>
      </c>
      <c r="I1705" t="s">
        <v>986</v>
      </c>
      <c r="J1705" t="s">
        <v>987</v>
      </c>
      <c r="K1705" t="s">
        <v>988</v>
      </c>
      <c r="L1705">
        <v>1368</v>
      </c>
      <c r="N1705">
        <v>1011</v>
      </c>
      <c r="O1705" t="s">
        <v>978</v>
      </c>
      <c r="P1705" t="s">
        <v>978</v>
      </c>
      <c r="Q1705">
        <v>1</v>
      </c>
      <c r="W1705">
        <v>0</v>
      </c>
      <c r="X1705">
        <v>-72110300</v>
      </c>
      <c r="Y1705">
        <f t="shared" si="807"/>
        <v>0.84</v>
      </c>
      <c r="AA1705">
        <v>0</v>
      </c>
      <c r="AB1705">
        <v>31.27</v>
      </c>
      <c r="AC1705">
        <v>13.61</v>
      </c>
      <c r="AD1705">
        <v>0</v>
      </c>
      <c r="AE1705">
        <v>0</v>
      </c>
      <c r="AF1705">
        <v>31.27</v>
      </c>
      <c r="AG1705">
        <v>13.61</v>
      </c>
      <c r="AH1705">
        <v>0</v>
      </c>
      <c r="AI1705">
        <v>1</v>
      </c>
      <c r="AJ1705">
        <v>1</v>
      </c>
      <c r="AK1705">
        <v>1</v>
      </c>
      <c r="AL1705">
        <v>1</v>
      </c>
      <c r="AM1705">
        <v>0</v>
      </c>
      <c r="AN1705">
        <v>0</v>
      </c>
      <c r="AO1705">
        <v>1</v>
      </c>
      <c r="AP1705">
        <v>1</v>
      </c>
      <c r="AQ1705">
        <v>0</v>
      </c>
      <c r="AR1705">
        <v>0</v>
      </c>
      <c r="AS1705" t="s">
        <v>3</v>
      </c>
      <c r="AT1705">
        <v>0.21</v>
      </c>
      <c r="AU1705" t="s">
        <v>199</v>
      </c>
      <c r="AV1705">
        <v>0</v>
      </c>
      <c r="AW1705">
        <v>2</v>
      </c>
      <c r="AX1705">
        <v>69736312</v>
      </c>
      <c r="AY1705">
        <v>1</v>
      </c>
      <c r="AZ1705">
        <v>0</v>
      </c>
      <c r="BA1705">
        <v>1749</v>
      </c>
      <c r="BB1705">
        <v>0</v>
      </c>
      <c r="BC1705">
        <v>0</v>
      </c>
      <c r="BD1705">
        <v>0</v>
      </c>
      <c r="BE1705">
        <v>0</v>
      </c>
      <c r="BF1705">
        <v>0</v>
      </c>
      <c r="BG1705">
        <v>0</v>
      </c>
      <c r="BH1705">
        <v>0</v>
      </c>
      <c r="BI1705">
        <v>0</v>
      </c>
      <c r="BJ1705">
        <v>0</v>
      </c>
      <c r="BK1705">
        <v>0</v>
      </c>
      <c r="BL1705">
        <v>0</v>
      </c>
      <c r="BM1705">
        <v>0</v>
      </c>
      <c r="BN1705">
        <v>0</v>
      </c>
      <c r="BO1705">
        <v>0</v>
      </c>
      <c r="BP1705">
        <v>0</v>
      </c>
      <c r="BQ1705">
        <v>0</v>
      </c>
      <c r="BR1705">
        <v>0</v>
      </c>
      <c r="BS1705">
        <v>0</v>
      </c>
      <c r="BT1705">
        <v>0</v>
      </c>
      <c r="BU1705">
        <v>0</v>
      </c>
      <c r="BV1705">
        <v>0</v>
      </c>
      <c r="BW1705">
        <v>0</v>
      </c>
      <c r="CV1705">
        <v>0</v>
      </c>
      <c r="CW1705">
        <f>ROUND(Y1705*Source!I1945*DO1705,9)</f>
        <v>0</v>
      </c>
      <c r="CX1705">
        <f>ROUND(Y1705*Source!I1945,9)</f>
        <v>0</v>
      </c>
      <c r="CY1705">
        <f>AB1705</f>
        <v>31.27</v>
      </c>
      <c r="CZ1705">
        <f>AF1705</f>
        <v>31.27</v>
      </c>
      <c r="DA1705">
        <f>AJ1705</f>
        <v>1</v>
      </c>
      <c r="DB1705">
        <f t="shared" si="808"/>
        <v>26.28</v>
      </c>
      <c r="DC1705">
        <f t="shared" si="809"/>
        <v>11.44</v>
      </c>
      <c r="DD1705" t="s">
        <v>3</v>
      </c>
      <c r="DE1705" t="s">
        <v>3</v>
      </c>
      <c r="DF1705">
        <f t="shared" si="810"/>
        <v>0</v>
      </c>
      <c r="DG1705">
        <f t="shared" si="805"/>
        <v>0</v>
      </c>
      <c r="DH1705">
        <f t="shared" si="806"/>
        <v>0</v>
      </c>
      <c r="DI1705">
        <f t="shared" si="804"/>
        <v>0</v>
      </c>
      <c r="DJ1705">
        <f>DG1705</f>
        <v>0</v>
      </c>
      <c r="DK1705">
        <v>0</v>
      </c>
      <c r="DL1705" t="s">
        <v>3</v>
      </c>
      <c r="DM1705">
        <v>0</v>
      </c>
      <c r="DN1705" t="s">
        <v>3</v>
      </c>
      <c r="DO1705">
        <v>0</v>
      </c>
    </row>
    <row r="1706" spans="1:119" x14ac:dyDescent="0.2">
      <c r="A1706">
        <f>ROW(Source!A1945)</f>
        <v>1945</v>
      </c>
      <c r="B1706">
        <v>69726971</v>
      </c>
      <c r="C1706">
        <v>69736304</v>
      </c>
      <c r="D1706">
        <v>27440041</v>
      </c>
      <c r="E1706">
        <v>1</v>
      </c>
      <c r="F1706">
        <v>1</v>
      </c>
      <c r="G1706">
        <v>1</v>
      </c>
      <c r="H1706">
        <v>2</v>
      </c>
      <c r="I1706" t="s">
        <v>1003</v>
      </c>
      <c r="J1706" t="s">
        <v>1004</v>
      </c>
      <c r="K1706" t="s">
        <v>1005</v>
      </c>
      <c r="L1706">
        <v>1368</v>
      </c>
      <c r="N1706">
        <v>1011</v>
      </c>
      <c r="O1706" t="s">
        <v>978</v>
      </c>
      <c r="P1706" t="s">
        <v>978</v>
      </c>
      <c r="Q1706">
        <v>1</v>
      </c>
      <c r="W1706">
        <v>0</v>
      </c>
      <c r="X1706">
        <v>781889226</v>
      </c>
      <c r="Y1706">
        <f t="shared" si="807"/>
        <v>9.2799999999999994</v>
      </c>
      <c r="AA1706">
        <v>0</v>
      </c>
      <c r="AB1706">
        <v>0.5</v>
      </c>
      <c r="AC1706">
        <v>0</v>
      </c>
      <c r="AD1706">
        <v>0</v>
      </c>
      <c r="AE1706">
        <v>0</v>
      </c>
      <c r="AF1706">
        <v>0.5</v>
      </c>
      <c r="AG1706">
        <v>0</v>
      </c>
      <c r="AH1706">
        <v>0</v>
      </c>
      <c r="AI1706">
        <v>1</v>
      </c>
      <c r="AJ1706">
        <v>1</v>
      </c>
      <c r="AK1706">
        <v>1</v>
      </c>
      <c r="AL1706">
        <v>1</v>
      </c>
      <c r="AM1706">
        <v>0</v>
      </c>
      <c r="AN1706">
        <v>0</v>
      </c>
      <c r="AO1706">
        <v>1</v>
      </c>
      <c r="AP1706">
        <v>1</v>
      </c>
      <c r="AQ1706">
        <v>0</v>
      </c>
      <c r="AR1706">
        <v>0</v>
      </c>
      <c r="AS1706" t="s">
        <v>3</v>
      </c>
      <c r="AT1706">
        <v>2.3199999999999998</v>
      </c>
      <c r="AU1706" t="s">
        <v>199</v>
      </c>
      <c r="AV1706">
        <v>0</v>
      </c>
      <c r="AW1706">
        <v>2</v>
      </c>
      <c r="AX1706">
        <v>69736313</v>
      </c>
      <c r="AY1706">
        <v>1</v>
      </c>
      <c r="AZ1706">
        <v>0</v>
      </c>
      <c r="BA1706">
        <v>1750</v>
      </c>
      <c r="BB1706">
        <v>0</v>
      </c>
      <c r="BC1706">
        <v>0</v>
      </c>
      <c r="BD1706">
        <v>0</v>
      </c>
      <c r="BE1706">
        <v>0</v>
      </c>
      <c r="BF1706">
        <v>0</v>
      </c>
      <c r="BG1706">
        <v>0</v>
      </c>
      <c r="BH1706">
        <v>0</v>
      </c>
      <c r="BI1706">
        <v>0</v>
      </c>
      <c r="BJ1706">
        <v>0</v>
      </c>
      <c r="BK1706">
        <v>0</v>
      </c>
      <c r="BL1706">
        <v>0</v>
      </c>
      <c r="BM1706">
        <v>0</v>
      </c>
      <c r="BN1706">
        <v>0</v>
      </c>
      <c r="BO1706">
        <v>0</v>
      </c>
      <c r="BP1706">
        <v>0</v>
      </c>
      <c r="BQ1706">
        <v>0</v>
      </c>
      <c r="BR1706">
        <v>0</v>
      </c>
      <c r="BS1706">
        <v>0</v>
      </c>
      <c r="BT1706">
        <v>0</v>
      </c>
      <c r="BU1706">
        <v>0</v>
      </c>
      <c r="BV1706">
        <v>0</v>
      </c>
      <c r="BW1706">
        <v>0</v>
      </c>
      <c r="CV1706">
        <v>0</v>
      </c>
      <c r="CW1706">
        <f>ROUND(Y1706*Source!I1945*DO1706,9)</f>
        <v>0</v>
      </c>
      <c r="CX1706">
        <f>ROUND(Y1706*Source!I1945,9)</f>
        <v>0</v>
      </c>
      <c r="CY1706">
        <f>AB1706</f>
        <v>0.5</v>
      </c>
      <c r="CZ1706">
        <f>AF1706</f>
        <v>0.5</v>
      </c>
      <c r="DA1706">
        <f>AJ1706</f>
        <v>1</v>
      </c>
      <c r="DB1706">
        <f t="shared" si="808"/>
        <v>4.6399999999999997</v>
      </c>
      <c r="DC1706">
        <f t="shared" si="809"/>
        <v>0</v>
      </c>
      <c r="DD1706" t="s">
        <v>3</v>
      </c>
      <c r="DE1706" t="s">
        <v>3</v>
      </c>
      <c r="DF1706">
        <f t="shared" si="810"/>
        <v>0</v>
      </c>
      <c r="DG1706">
        <f t="shared" si="805"/>
        <v>0</v>
      </c>
      <c r="DH1706">
        <f t="shared" si="806"/>
        <v>0</v>
      </c>
      <c r="DI1706">
        <f t="shared" si="804"/>
        <v>0</v>
      </c>
      <c r="DJ1706">
        <f>DG1706</f>
        <v>0</v>
      </c>
      <c r="DK1706">
        <v>0</v>
      </c>
      <c r="DL1706" t="s">
        <v>3</v>
      </c>
      <c r="DM1706">
        <v>0</v>
      </c>
      <c r="DN1706" t="s">
        <v>3</v>
      </c>
      <c r="DO1706">
        <v>0</v>
      </c>
    </row>
    <row r="1707" spans="1:119" x14ac:dyDescent="0.2">
      <c r="A1707">
        <f>ROW(Source!A1945)</f>
        <v>1945</v>
      </c>
      <c r="B1707">
        <v>69726971</v>
      </c>
      <c r="C1707">
        <v>69736304</v>
      </c>
      <c r="D1707">
        <v>61335865</v>
      </c>
      <c r="E1707">
        <v>1</v>
      </c>
      <c r="F1707">
        <v>1</v>
      </c>
      <c r="G1707">
        <v>1</v>
      </c>
      <c r="H1707">
        <v>3</v>
      </c>
      <c r="I1707" t="s">
        <v>502</v>
      </c>
      <c r="J1707" t="s">
        <v>504</v>
      </c>
      <c r="K1707" t="s">
        <v>503</v>
      </c>
      <c r="L1707">
        <v>1339</v>
      </c>
      <c r="N1707">
        <v>1007</v>
      </c>
      <c r="O1707" t="s">
        <v>40</v>
      </c>
      <c r="P1707" t="s">
        <v>40</v>
      </c>
      <c r="Q1707">
        <v>1</v>
      </c>
      <c r="W1707">
        <v>0</v>
      </c>
      <c r="X1707">
        <v>-1690895291</v>
      </c>
      <c r="Y1707">
        <f t="shared" si="807"/>
        <v>2.04</v>
      </c>
      <c r="AA1707">
        <v>531.91</v>
      </c>
      <c r="AB1707">
        <v>0</v>
      </c>
      <c r="AC1707">
        <v>0</v>
      </c>
      <c r="AD1707">
        <v>0</v>
      </c>
      <c r="AE1707">
        <v>531.91</v>
      </c>
      <c r="AF1707">
        <v>0</v>
      </c>
      <c r="AG1707">
        <v>0</v>
      </c>
      <c r="AH1707">
        <v>0</v>
      </c>
      <c r="AI1707">
        <v>1</v>
      </c>
      <c r="AJ1707">
        <v>1</v>
      </c>
      <c r="AK1707">
        <v>1</v>
      </c>
      <c r="AL1707">
        <v>1</v>
      </c>
      <c r="AM1707">
        <v>0</v>
      </c>
      <c r="AN1707">
        <v>0</v>
      </c>
      <c r="AO1707">
        <v>0</v>
      </c>
      <c r="AP1707">
        <v>1</v>
      </c>
      <c r="AQ1707">
        <v>0</v>
      </c>
      <c r="AR1707">
        <v>0</v>
      </c>
      <c r="AS1707" t="s">
        <v>3</v>
      </c>
      <c r="AT1707">
        <v>0.51</v>
      </c>
      <c r="AU1707" t="s">
        <v>199</v>
      </c>
      <c r="AV1707">
        <v>0</v>
      </c>
      <c r="AW1707">
        <v>1</v>
      </c>
      <c r="AX1707">
        <v>-1</v>
      </c>
      <c r="AY1707">
        <v>0</v>
      </c>
      <c r="AZ1707">
        <v>0</v>
      </c>
      <c r="BA1707" t="s">
        <v>3</v>
      </c>
      <c r="BB1707">
        <v>0</v>
      </c>
      <c r="BC1707">
        <v>0</v>
      </c>
      <c r="BD1707">
        <v>0</v>
      </c>
      <c r="BE1707">
        <v>0</v>
      </c>
      <c r="BF1707">
        <v>0</v>
      </c>
      <c r="BG1707">
        <v>0</v>
      </c>
      <c r="BH1707">
        <v>0</v>
      </c>
      <c r="BI1707">
        <v>0</v>
      </c>
      <c r="BJ1707">
        <v>0</v>
      </c>
      <c r="BK1707">
        <v>0</v>
      </c>
      <c r="BL1707">
        <v>0</v>
      </c>
      <c r="BM1707">
        <v>0</v>
      </c>
      <c r="BN1707">
        <v>0</v>
      </c>
      <c r="BO1707">
        <v>0</v>
      </c>
      <c r="BP1707">
        <v>0</v>
      </c>
      <c r="BQ1707">
        <v>0</v>
      </c>
      <c r="BR1707">
        <v>0</v>
      </c>
      <c r="BS1707">
        <v>0</v>
      </c>
      <c r="BT1707">
        <v>0</v>
      </c>
      <c r="BU1707">
        <v>0</v>
      </c>
      <c r="BV1707">
        <v>0</v>
      </c>
      <c r="BW1707">
        <v>0</v>
      </c>
      <c r="CV1707">
        <v>0</v>
      </c>
      <c r="CW1707">
        <v>0</v>
      </c>
      <c r="CX1707">
        <f>ROUND(Y1707*Source!I1945,9)</f>
        <v>0</v>
      </c>
      <c r="CY1707">
        <f>AA1707</f>
        <v>531.91</v>
      </c>
      <c r="CZ1707">
        <f>AE1707</f>
        <v>531.91</v>
      </c>
      <c r="DA1707">
        <f>AI1707</f>
        <v>1</v>
      </c>
      <c r="DB1707">
        <f t="shared" si="808"/>
        <v>1085.08</v>
      </c>
      <c r="DC1707">
        <f t="shared" si="809"/>
        <v>0</v>
      </c>
      <c r="DD1707" t="s">
        <v>3</v>
      </c>
      <c r="DE1707" t="s">
        <v>3</v>
      </c>
      <c r="DF1707">
        <f t="shared" si="810"/>
        <v>0</v>
      </c>
      <c r="DG1707">
        <f t="shared" si="805"/>
        <v>0</v>
      </c>
      <c r="DH1707">
        <f t="shared" si="806"/>
        <v>0</v>
      </c>
      <c r="DI1707">
        <f t="shared" si="804"/>
        <v>0</v>
      </c>
      <c r="DJ1707">
        <f>DF1707</f>
        <v>0</v>
      </c>
      <c r="DK1707">
        <v>0</v>
      </c>
      <c r="DL1707" t="s">
        <v>3</v>
      </c>
      <c r="DM1707">
        <v>0</v>
      </c>
      <c r="DN1707" t="s">
        <v>3</v>
      </c>
      <c r="DO1707">
        <v>0</v>
      </c>
    </row>
    <row r="1708" spans="1:119" x14ac:dyDescent="0.2">
      <c r="A1708">
        <f>ROW(Source!A1946)</f>
        <v>1946</v>
      </c>
      <c r="B1708">
        <v>69726884</v>
      </c>
      <c r="C1708">
        <v>69736304</v>
      </c>
      <c r="D1708">
        <v>27496319</v>
      </c>
      <c r="E1708">
        <v>1</v>
      </c>
      <c r="F1708">
        <v>1</v>
      </c>
      <c r="G1708">
        <v>1</v>
      </c>
      <c r="H1708">
        <v>1</v>
      </c>
      <c r="I1708" t="s">
        <v>1001</v>
      </c>
      <c r="J1708" t="s">
        <v>3</v>
      </c>
      <c r="K1708" t="s">
        <v>1002</v>
      </c>
      <c r="L1708">
        <v>1369</v>
      </c>
      <c r="N1708">
        <v>1013</v>
      </c>
      <c r="O1708" t="s">
        <v>974</v>
      </c>
      <c r="P1708" t="s">
        <v>974</v>
      </c>
      <c r="Q1708">
        <v>1</v>
      </c>
      <c r="W1708">
        <v>0</v>
      </c>
      <c r="X1708">
        <v>1189128158</v>
      </c>
      <c r="Y1708">
        <f t="shared" si="807"/>
        <v>2</v>
      </c>
      <c r="AA1708">
        <v>0</v>
      </c>
      <c r="AB1708">
        <v>0</v>
      </c>
      <c r="AC1708">
        <v>0</v>
      </c>
      <c r="AD1708">
        <v>203.13</v>
      </c>
      <c r="AE1708">
        <v>0</v>
      </c>
      <c r="AF1708">
        <v>0</v>
      </c>
      <c r="AG1708">
        <v>0</v>
      </c>
      <c r="AH1708">
        <v>8.01</v>
      </c>
      <c r="AI1708">
        <v>1</v>
      </c>
      <c r="AJ1708">
        <v>1</v>
      </c>
      <c r="AK1708">
        <v>1</v>
      </c>
      <c r="AL1708">
        <v>25.36</v>
      </c>
      <c r="AM1708">
        <v>5</v>
      </c>
      <c r="AN1708">
        <v>0</v>
      </c>
      <c r="AO1708">
        <v>1</v>
      </c>
      <c r="AP1708">
        <v>1</v>
      </c>
      <c r="AQ1708">
        <v>0</v>
      </c>
      <c r="AR1708">
        <v>0</v>
      </c>
      <c r="AS1708" t="s">
        <v>3</v>
      </c>
      <c r="AT1708">
        <v>0.5</v>
      </c>
      <c r="AU1708" t="s">
        <v>199</v>
      </c>
      <c r="AV1708">
        <v>1</v>
      </c>
      <c r="AW1708">
        <v>2</v>
      </c>
      <c r="AX1708">
        <v>69736310</v>
      </c>
      <c r="AY1708">
        <v>1</v>
      </c>
      <c r="AZ1708">
        <v>0</v>
      </c>
      <c r="BA1708">
        <v>1752</v>
      </c>
      <c r="BB1708">
        <v>0</v>
      </c>
      <c r="BC1708">
        <v>0</v>
      </c>
      <c r="BD1708">
        <v>0</v>
      </c>
      <c r="BE1708">
        <v>0</v>
      </c>
      <c r="BF1708">
        <v>0</v>
      </c>
      <c r="BG1708">
        <v>0</v>
      </c>
      <c r="BH1708">
        <v>0</v>
      </c>
      <c r="BI1708">
        <v>0</v>
      </c>
      <c r="BJ1708">
        <v>0</v>
      </c>
      <c r="BK1708">
        <v>0</v>
      </c>
      <c r="BL1708">
        <v>0</v>
      </c>
      <c r="BM1708">
        <v>0</v>
      </c>
      <c r="BN1708">
        <v>0</v>
      </c>
      <c r="BO1708">
        <v>0</v>
      </c>
      <c r="BP1708">
        <v>0</v>
      </c>
      <c r="BQ1708">
        <v>0</v>
      </c>
      <c r="BR1708">
        <v>0</v>
      </c>
      <c r="BS1708">
        <v>0</v>
      </c>
      <c r="BT1708">
        <v>0</v>
      </c>
      <c r="BU1708">
        <v>0</v>
      </c>
      <c r="BV1708">
        <v>0</v>
      </c>
      <c r="BW1708">
        <v>0</v>
      </c>
      <c r="CU1708">
        <f>ROUND(AT1708*Source!I1946*AH1708*AL1708,0)</f>
        <v>0</v>
      </c>
      <c r="CV1708">
        <f>ROUND(Y1708*Source!I1946,9)</f>
        <v>0</v>
      </c>
      <c r="CW1708">
        <v>0</v>
      </c>
      <c r="CX1708">
        <f>ROUND(Y1708*Source!I1946,9)</f>
        <v>0</v>
      </c>
      <c r="CY1708">
        <f>AD1708</f>
        <v>203.13</v>
      </c>
      <c r="CZ1708">
        <f>AH1708</f>
        <v>8.01</v>
      </c>
      <c r="DA1708">
        <f>AL1708</f>
        <v>25.36</v>
      </c>
      <c r="DB1708">
        <f t="shared" si="808"/>
        <v>16.04</v>
      </c>
      <c r="DC1708">
        <f t="shared" si="809"/>
        <v>0</v>
      </c>
      <c r="DD1708" t="s">
        <v>3</v>
      </c>
      <c r="DE1708" t="s">
        <v>3</v>
      </c>
      <c r="DF1708">
        <f t="shared" si="810"/>
        <v>0</v>
      </c>
      <c r="DG1708">
        <f t="shared" si="805"/>
        <v>0</v>
      </c>
      <c r="DH1708">
        <f t="shared" si="806"/>
        <v>0</v>
      </c>
      <c r="DI1708">
        <f>ROUND(ROUND(AH1708*AL1708,0)*CX1708,0)</f>
        <v>0</v>
      </c>
      <c r="DJ1708">
        <f>DI1708</f>
        <v>0</v>
      </c>
      <c r="DK1708">
        <v>0</v>
      </c>
      <c r="DL1708" t="s">
        <v>3</v>
      </c>
      <c r="DM1708">
        <v>0</v>
      </c>
      <c r="DN1708" t="s">
        <v>3</v>
      </c>
      <c r="DO1708">
        <v>0</v>
      </c>
    </row>
    <row r="1709" spans="1:119" x14ac:dyDescent="0.2">
      <c r="A1709">
        <f>ROW(Source!A1946)</f>
        <v>1946</v>
      </c>
      <c r="B1709">
        <v>69726884</v>
      </c>
      <c r="C1709">
        <v>69736304</v>
      </c>
      <c r="D1709">
        <v>121548</v>
      </c>
      <c r="E1709">
        <v>1</v>
      </c>
      <c r="F1709">
        <v>1</v>
      </c>
      <c r="G1709">
        <v>1</v>
      </c>
      <c r="H1709">
        <v>1</v>
      </c>
      <c r="I1709" t="s">
        <v>36</v>
      </c>
      <c r="J1709" t="s">
        <v>3</v>
      </c>
      <c r="K1709" t="s">
        <v>981</v>
      </c>
      <c r="L1709">
        <v>608254</v>
      </c>
      <c r="N1709">
        <v>1013</v>
      </c>
      <c r="O1709" t="s">
        <v>982</v>
      </c>
      <c r="P1709" t="s">
        <v>982</v>
      </c>
      <c r="Q1709">
        <v>1</v>
      </c>
      <c r="W1709">
        <v>0</v>
      </c>
      <c r="X1709">
        <v>-185737400</v>
      </c>
      <c r="Y1709">
        <f t="shared" si="807"/>
        <v>0.84</v>
      </c>
      <c r="AA1709">
        <v>0</v>
      </c>
      <c r="AB1709">
        <v>0</v>
      </c>
      <c r="AC1709">
        <v>0</v>
      </c>
      <c r="AD1709">
        <v>0</v>
      </c>
      <c r="AE1709">
        <v>0</v>
      </c>
      <c r="AF1709">
        <v>0</v>
      </c>
      <c r="AG1709">
        <v>0</v>
      </c>
      <c r="AH1709">
        <v>0</v>
      </c>
      <c r="AI1709">
        <v>1</v>
      </c>
      <c r="AJ1709">
        <v>1</v>
      </c>
      <c r="AK1709">
        <v>19.8</v>
      </c>
      <c r="AL1709">
        <v>1</v>
      </c>
      <c r="AM1709">
        <v>5</v>
      </c>
      <c r="AN1709">
        <v>0</v>
      </c>
      <c r="AO1709">
        <v>1</v>
      </c>
      <c r="AP1709">
        <v>1</v>
      </c>
      <c r="AQ1709">
        <v>0</v>
      </c>
      <c r="AR1709">
        <v>0</v>
      </c>
      <c r="AS1709" t="s">
        <v>3</v>
      </c>
      <c r="AT1709">
        <v>0.21</v>
      </c>
      <c r="AU1709" t="s">
        <v>199</v>
      </c>
      <c r="AV1709">
        <v>2</v>
      </c>
      <c r="AW1709">
        <v>2</v>
      </c>
      <c r="AX1709">
        <v>69736311</v>
      </c>
      <c r="AY1709">
        <v>1</v>
      </c>
      <c r="AZ1709">
        <v>0</v>
      </c>
      <c r="BA1709">
        <v>1753</v>
      </c>
      <c r="BB1709">
        <v>0</v>
      </c>
      <c r="BC1709">
        <v>0</v>
      </c>
      <c r="BD1709">
        <v>0</v>
      </c>
      <c r="BE1709">
        <v>0</v>
      </c>
      <c r="BF1709">
        <v>0</v>
      </c>
      <c r="BG1709">
        <v>0</v>
      </c>
      <c r="BH1709">
        <v>0</v>
      </c>
      <c r="BI1709">
        <v>0</v>
      </c>
      <c r="BJ1709">
        <v>0</v>
      </c>
      <c r="BK1709">
        <v>0</v>
      </c>
      <c r="BL1709">
        <v>0</v>
      </c>
      <c r="BM1709">
        <v>0</v>
      </c>
      <c r="BN1709">
        <v>0</v>
      </c>
      <c r="BO1709">
        <v>0</v>
      </c>
      <c r="BP1709">
        <v>0</v>
      </c>
      <c r="BQ1709">
        <v>0</v>
      </c>
      <c r="BR1709">
        <v>0</v>
      </c>
      <c r="BS1709">
        <v>0</v>
      </c>
      <c r="BT1709">
        <v>0</v>
      </c>
      <c r="BU1709">
        <v>0</v>
      </c>
      <c r="BV1709">
        <v>0</v>
      </c>
      <c r="BW1709">
        <v>0</v>
      </c>
      <c r="CV1709">
        <v>0</v>
      </c>
      <c r="CW1709">
        <v>0</v>
      </c>
      <c r="CX1709">
        <f>ROUND(Y1709*Source!I1946,9)</f>
        <v>0</v>
      </c>
      <c r="CY1709">
        <f>AD1709</f>
        <v>0</v>
      </c>
      <c r="CZ1709">
        <f>AH1709</f>
        <v>0</v>
      </c>
      <c r="DA1709">
        <f>AL1709</f>
        <v>1</v>
      </c>
      <c r="DB1709">
        <f t="shared" si="808"/>
        <v>0</v>
      </c>
      <c r="DC1709">
        <f t="shared" si="809"/>
        <v>0</v>
      </c>
      <c r="DD1709" t="s">
        <v>3</v>
      </c>
      <c r="DE1709" t="s">
        <v>3</v>
      </c>
      <c r="DF1709">
        <f t="shared" si="810"/>
        <v>0</v>
      </c>
      <c r="DG1709">
        <f t="shared" si="805"/>
        <v>0</v>
      </c>
      <c r="DH1709">
        <f>ROUND(ROUND(AG1709*AK1709,0)*CX1709,0)</f>
        <v>0</v>
      </c>
      <c r="DI1709">
        <f t="shared" ref="DI1709:DI1720" si="811">ROUND(ROUND(AH1709,0)*CX1709,0)</f>
        <v>0</v>
      </c>
      <c r="DJ1709">
        <f>DI1709</f>
        <v>0</v>
      </c>
      <c r="DK1709">
        <v>0</v>
      </c>
      <c r="DL1709" t="s">
        <v>3</v>
      </c>
      <c r="DM1709">
        <v>0</v>
      </c>
      <c r="DN1709" t="s">
        <v>3</v>
      </c>
      <c r="DO1709">
        <v>0</v>
      </c>
    </row>
    <row r="1710" spans="1:119" x14ac:dyDescent="0.2">
      <c r="A1710">
        <f>ROW(Source!A1946)</f>
        <v>1946</v>
      </c>
      <c r="B1710">
        <v>69726884</v>
      </c>
      <c r="C1710">
        <v>69736304</v>
      </c>
      <c r="D1710">
        <v>27439630</v>
      </c>
      <c r="E1710">
        <v>1</v>
      </c>
      <c r="F1710">
        <v>1</v>
      </c>
      <c r="G1710">
        <v>1</v>
      </c>
      <c r="H1710">
        <v>2</v>
      </c>
      <c r="I1710" t="s">
        <v>986</v>
      </c>
      <c r="J1710" t="s">
        <v>987</v>
      </c>
      <c r="K1710" t="s">
        <v>988</v>
      </c>
      <c r="L1710">
        <v>1368</v>
      </c>
      <c r="N1710">
        <v>1011</v>
      </c>
      <c r="O1710" t="s">
        <v>978</v>
      </c>
      <c r="P1710" t="s">
        <v>978</v>
      </c>
      <c r="Q1710">
        <v>1</v>
      </c>
      <c r="W1710">
        <v>0</v>
      </c>
      <c r="X1710">
        <v>-72110300</v>
      </c>
      <c r="Y1710">
        <f t="shared" si="807"/>
        <v>0.84</v>
      </c>
      <c r="AA1710">
        <v>0</v>
      </c>
      <c r="AB1710">
        <v>245.16</v>
      </c>
      <c r="AC1710">
        <v>269.48</v>
      </c>
      <c r="AD1710">
        <v>0</v>
      </c>
      <c r="AE1710">
        <v>0</v>
      </c>
      <c r="AF1710">
        <v>31.27</v>
      </c>
      <c r="AG1710">
        <v>13.61</v>
      </c>
      <c r="AH1710">
        <v>0</v>
      </c>
      <c r="AI1710">
        <v>1</v>
      </c>
      <c r="AJ1710">
        <v>7.84</v>
      </c>
      <c r="AK1710">
        <v>19.8</v>
      </c>
      <c r="AL1710">
        <v>1</v>
      </c>
      <c r="AM1710">
        <v>5</v>
      </c>
      <c r="AN1710">
        <v>0</v>
      </c>
      <c r="AO1710">
        <v>1</v>
      </c>
      <c r="AP1710">
        <v>1</v>
      </c>
      <c r="AQ1710">
        <v>0</v>
      </c>
      <c r="AR1710">
        <v>0</v>
      </c>
      <c r="AS1710" t="s">
        <v>3</v>
      </c>
      <c r="AT1710">
        <v>0.21</v>
      </c>
      <c r="AU1710" t="s">
        <v>199</v>
      </c>
      <c r="AV1710">
        <v>0</v>
      </c>
      <c r="AW1710">
        <v>2</v>
      </c>
      <c r="AX1710">
        <v>69736312</v>
      </c>
      <c r="AY1710">
        <v>1</v>
      </c>
      <c r="AZ1710">
        <v>0</v>
      </c>
      <c r="BA1710">
        <v>1754</v>
      </c>
      <c r="BB1710">
        <v>0</v>
      </c>
      <c r="BC1710">
        <v>0</v>
      </c>
      <c r="BD1710">
        <v>0</v>
      </c>
      <c r="BE1710">
        <v>0</v>
      </c>
      <c r="BF1710">
        <v>0</v>
      </c>
      <c r="BG1710">
        <v>0</v>
      </c>
      <c r="BH1710">
        <v>0</v>
      </c>
      <c r="BI1710">
        <v>0</v>
      </c>
      <c r="BJ1710">
        <v>0</v>
      </c>
      <c r="BK1710">
        <v>0</v>
      </c>
      <c r="BL1710">
        <v>0</v>
      </c>
      <c r="BM1710">
        <v>0</v>
      </c>
      <c r="BN1710">
        <v>0</v>
      </c>
      <c r="BO1710">
        <v>0</v>
      </c>
      <c r="BP1710">
        <v>0</v>
      </c>
      <c r="BQ1710">
        <v>0</v>
      </c>
      <c r="BR1710">
        <v>0</v>
      </c>
      <c r="BS1710">
        <v>0</v>
      </c>
      <c r="BT1710">
        <v>0</v>
      </c>
      <c r="BU1710">
        <v>0</v>
      </c>
      <c r="BV1710">
        <v>0</v>
      </c>
      <c r="BW1710">
        <v>0</v>
      </c>
      <c r="CV1710">
        <v>0</v>
      </c>
      <c r="CW1710">
        <f>ROUND(Y1710*Source!I1946*DO1710,9)</f>
        <v>0</v>
      </c>
      <c r="CX1710">
        <f>ROUND(Y1710*Source!I1946,9)</f>
        <v>0</v>
      </c>
      <c r="CY1710">
        <f>AB1710</f>
        <v>245.16</v>
      </c>
      <c r="CZ1710">
        <f>AF1710</f>
        <v>31.27</v>
      </c>
      <c r="DA1710">
        <f>AJ1710</f>
        <v>7.84</v>
      </c>
      <c r="DB1710">
        <f t="shared" si="808"/>
        <v>26.28</v>
      </c>
      <c r="DC1710">
        <f t="shared" si="809"/>
        <v>11.44</v>
      </c>
      <c r="DD1710" t="s">
        <v>3</v>
      </c>
      <c r="DE1710" t="s">
        <v>3</v>
      </c>
      <c r="DF1710">
        <f t="shared" si="810"/>
        <v>0</v>
      </c>
      <c r="DG1710">
        <f>ROUND(ROUND(AF1710*AJ1710,0)*CX1710,0)</f>
        <v>0</v>
      </c>
      <c r="DH1710">
        <f>ROUND(ROUND(AG1710*AK1710,0)*CX1710,0)</f>
        <v>0</v>
      </c>
      <c r="DI1710">
        <f t="shared" si="811"/>
        <v>0</v>
      </c>
      <c r="DJ1710">
        <f>DG1710</f>
        <v>0</v>
      </c>
      <c r="DK1710">
        <v>0</v>
      </c>
      <c r="DL1710" t="s">
        <v>3</v>
      </c>
      <c r="DM1710">
        <v>0</v>
      </c>
      <c r="DN1710" t="s">
        <v>3</v>
      </c>
      <c r="DO1710">
        <v>0</v>
      </c>
    </row>
    <row r="1711" spans="1:119" x14ac:dyDescent="0.2">
      <c r="A1711">
        <f>ROW(Source!A1946)</f>
        <v>1946</v>
      </c>
      <c r="B1711">
        <v>69726884</v>
      </c>
      <c r="C1711">
        <v>69736304</v>
      </c>
      <c r="D1711">
        <v>27440041</v>
      </c>
      <c r="E1711">
        <v>1</v>
      </c>
      <c r="F1711">
        <v>1</v>
      </c>
      <c r="G1711">
        <v>1</v>
      </c>
      <c r="H1711">
        <v>2</v>
      </c>
      <c r="I1711" t="s">
        <v>1003</v>
      </c>
      <c r="J1711" t="s">
        <v>1004</v>
      </c>
      <c r="K1711" t="s">
        <v>1005</v>
      </c>
      <c r="L1711">
        <v>1368</v>
      </c>
      <c r="N1711">
        <v>1011</v>
      </c>
      <c r="O1711" t="s">
        <v>978</v>
      </c>
      <c r="P1711" t="s">
        <v>978</v>
      </c>
      <c r="Q1711">
        <v>1</v>
      </c>
      <c r="W1711">
        <v>0</v>
      </c>
      <c r="X1711">
        <v>781889226</v>
      </c>
      <c r="Y1711">
        <f t="shared" si="807"/>
        <v>9.2799999999999994</v>
      </c>
      <c r="AA1711">
        <v>0</v>
      </c>
      <c r="AB1711">
        <v>3.92</v>
      </c>
      <c r="AC1711">
        <v>0</v>
      </c>
      <c r="AD1711">
        <v>0</v>
      </c>
      <c r="AE1711">
        <v>0</v>
      </c>
      <c r="AF1711">
        <v>0.5</v>
      </c>
      <c r="AG1711">
        <v>0</v>
      </c>
      <c r="AH1711">
        <v>0</v>
      </c>
      <c r="AI1711">
        <v>1</v>
      </c>
      <c r="AJ1711">
        <v>7.84</v>
      </c>
      <c r="AK1711">
        <v>19.8</v>
      </c>
      <c r="AL1711">
        <v>1</v>
      </c>
      <c r="AM1711">
        <v>5</v>
      </c>
      <c r="AN1711">
        <v>0</v>
      </c>
      <c r="AO1711">
        <v>1</v>
      </c>
      <c r="AP1711">
        <v>1</v>
      </c>
      <c r="AQ1711">
        <v>0</v>
      </c>
      <c r="AR1711">
        <v>0</v>
      </c>
      <c r="AS1711" t="s">
        <v>3</v>
      </c>
      <c r="AT1711">
        <v>2.3199999999999998</v>
      </c>
      <c r="AU1711" t="s">
        <v>199</v>
      </c>
      <c r="AV1711">
        <v>0</v>
      </c>
      <c r="AW1711">
        <v>2</v>
      </c>
      <c r="AX1711">
        <v>69736313</v>
      </c>
      <c r="AY1711">
        <v>1</v>
      </c>
      <c r="AZ1711">
        <v>0</v>
      </c>
      <c r="BA1711">
        <v>1755</v>
      </c>
      <c r="BB1711">
        <v>0</v>
      </c>
      <c r="BC1711">
        <v>0</v>
      </c>
      <c r="BD1711">
        <v>0</v>
      </c>
      <c r="BE1711">
        <v>0</v>
      </c>
      <c r="BF1711">
        <v>0</v>
      </c>
      <c r="BG1711">
        <v>0</v>
      </c>
      <c r="BH1711">
        <v>0</v>
      </c>
      <c r="BI1711">
        <v>0</v>
      </c>
      <c r="BJ1711">
        <v>0</v>
      </c>
      <c r="BK1711">
        <v>0</v>
      </c>
      <c r="BL1711">
        <v>0</v>
      </c>
      <c r="BM1711">
        <v>0</v>
      </c>
      <c r="BN1711">
        <v>0</v>
      </c>
      <c r="BO1711">
        <v>0</v>
      </c>
      <c r="BP1711">
        <v>0</v>
      </c>
      <c r="BQ1711">
        <v>0</v>
      </c>
      <c r="BR1711">
        <v>0</v>
      </c>
      <c r="BS1711">
        <v>0</v>
      </c>
      <c r="BT1711">
        <v>0</v>
      </c>
      <c r="BU1711">
        <v>0</v>
      </c>
      <c r="BV1711">
        <v>0</v>
      </c>
      <c r="BW1711">
        <v>0</v>
      </c>
      <c r="CV1711">
        <v>0</v>
      </c>
      <c r="CW1711">
        <f>ROUND(Y1711*Source!I1946*DO1711,9)</f>
        <v>0</v>
      </c>
      <c r="CX1711">
        <f>ROUND(Y1711*Source!I1946,9)</f>
        <v>0</v>
      </c>
      <c r="CY1711">
        <f>AB1711</f>
        <v>3.92</v>
      </c>
      <c r="CZ1711">
        <f>AF1711</f>
        <v>0.5</v>
      </c>
      <c r="DA1711">
        <f>AJ1711</f>
        <v>7.84</v>
      </c>
      <c r="DB1711">
        <f t="shared" si="808"/>
        <v>4.6399999999999997</v>
      </c>
      <c r="DC1711">
        <f t="shared" si="809"/>
        <v>0</v>
      </c>
      <c r="DD1711" t="s">
        <v>3</v>
      </c>
      <c r="DE1711" t="s">
        <v>3</v>
      </c>
      <c r="DF1711">
        <f t="shared" si="810"/>
        <v>0</v>
      </c>
      <c r="DG1711">
        <f>ROUND(ROUND(AF1711*AJ1711,0)*CX1711,0)</f>
        <v>0</v>
      </c>
      <c r="DH1711">
        <f>ROUND(ROUND(AG1711*AK1711,0)*CX1711,0)</f>
        <v>0</v>
      </c>
      <c r="DI1711">
        <f t="shared" si="811"/>
        <v>0</v>
      </c>
      <c r="DJ1711">
        <f>DG1711</f>
        <v>0</v>
      </c>
      <c r="DK1711">
        <v>0</v>
      </c>
      <c r="DL1711" t="s">
        <v>3</v>
      </c>
      <c r="DM1711">
        <v>0</v>
      </c>
      <c r="DN1711" t="s">
        <v>3</v>
      </c>
      <c r="DO1711">
        <v>0</v>
      </c>
    </row>
    <row r="1712" spans="1:119" x14ac:dyDescent="0.2">
      <c r="A1712">
        <f>ROW(Source!A1946)</f>
        <v>1946</v>
      </c>
      <c r="B1712">
        <v>69726884</v>
      </c>
      <c r="C1712">
        <v>69736304</v>
      </c>
      <c r="D1712">
        <v>61335865</v>
      </c>
      <c r="E1712">
        <v>1</v>
      </c>
      <c r="F1712">
        <v>1</v>
      </c>
      <c r="G1712">
        <v>1</v>
      </c>
      <c r="H1712">
        <v>3</v>
      </c>
      <c r="I1712" t="s">
        <v>502</v>
      </c>
      <c r="J1712" t="s">
        <v>504</v>
      </c>
      <c r="K1712" t="s">
        <v>503</v>
      </c>
      <c r="L1712">
        <v>1339</v>
      </c>
      <c r="N1712">
        <v>1007</v>
      </c>
      <c r="O1712" t="s">
        <v>40</v>
      </c>
      <c r="P1712" t="s">
        <v>40</v>
      </c>
      <c r="Q1712">
        <v>1</v>
      </c>
      <c r="W1712">
        <v>0</v>
      </c>
      <c r="X1712">
        <v>-1690895291</v>
      </c>
      <c r="Y1712">
        <f t="shared" si="807"/>
        <v>2.04</v>
      </c>
      <c r="AA1712">
        <v>4178.62</v>
      </c>
      <c r="AB1712">
        <v>0</v>
      </c>
      <c r="AC1712">
        <v>0</v>
      </c>
      <c r="AD1712">
        <v>0</v>
      </c>
      <c r="AE1712">
        <v>577.88000000000011</v>
      </c>
      <c r="AF1712">
        <v>0</v>
      </c>
      <c r="AG1712">
        <v>0</v>
      </c>
      <c r="AH1712">
        <v>0</v>
      </c>
      <c r="AI1712">
        <v>7.56</v>
      </c>
      <c r="AJ1712">
        <v>1</v>
      </c>
      <c r="AK1712">
        <v>1</v>
      </c>
      <c r="AL1712">
        <v>1</v>
      </c>
      <c r="AM1712">
        <v>5</v>
      </c>
      <c r="AN1712">
        <v>0</v>
      </c>
      <c r="AO1712">
        <v>0</v>
      </c>
      <c r="AP1712">
        <v>1</v>
      </c>
      <c r="AQ1712">
        <v>0</v>
      </c>
      <c r="AR1712">
        <v>0</v>
      </c>
      <c r="AS1712" t="s">
        <v>3</v>
      </c>
      <c r="AT1712">
        <v>0.51</v>
      </c>
      <c r="AU1712" t="s">
        <v>199</v>
      </c>
      <c r="AV1712">
        <v>0</v>
      </c>
      <c r="AW1712">
        <v>1</v>
      </c>
      <c r="AX1712">
        <v>-1</v>
      </c>
      <c r="AY1712">
        <v>0</v>
      </c>
      <c r="AZ1712">
        <v>0</v>
      </c>
      <c r="BA1712" t="s">
        <v>3</v>
      </c>
      <c r="BB1712">
        <v>0</v>
      </c>
      <c r="BC1712">
        <v>0</v>
      </c>
      <c r="BD1712">
        <v>0</v>
      </c>
      <c r="BE1712">
        <v>0</v>
      </c>
      <c r="BF1712">
        <v>0</v>
      </c>
      <c r="BG1712">
        <v>0</v>
      </c>
      <c r="BH1712">
        <v>0</v>
      </c>
      <c r="BI1712">
        <v>0</v>
      </c>
      <c r="BJ1712">
        <v>0</v>
      </c>
      <c r="BK1712">
        <v>0</v>
      </c>
      <c r="BL1712">
        <v>0</v>
      </c>
      <c r="BM1712">
        <v>0</v>
      </c>
      <c r="BN1712">
        <v>0</v>
      </c>
      <c r="BO1712">
        <v>0</v>
      </c>
      <c r="BP1712">
        <v>0</v>
      </c>
      <c r="BQ1712">
        <v>0</v>
      </c>
      <c r="BR1712">
        <v>0</v>
      </c>
      <c r="BS1712">
        <v>0</v>
      </c>
      <c r="BT1712">
        <v>0</v>
      </c>
      <c r="BU1712">
        <v>0</v>
      </c>
      <c r="BV1712">
        <v>0</v>
      </c>
      <c r="BW1712">
        <v>0</v>
      </c>
      <c r="CV1712">
        <v>0</v>
      </c>
      <c r="CW1712">
        <v>0</v>
      </c>
      <c r="CX1712">
        <f>ROUND(Y1712*Source!I1946,9)</f>
        <v>0</v>
      </c>
      <c r="CY1712">
        <f>AA1712</f>
        <v>4178.62</v>
      </c>
      <c r="CZ1712">
        <f>AE1712</f>
        <v>577.88000000000011</v>
      </c>
      <c r="DA1712">
        <f>AI1712</f>
        <v>7.56</v>
      </c>
      <c r="DB1712">
        <f t="shared" si="808"/>
        <v>1178.8800000000001</v>
      </c>
      <c r="DC1712">
        <f t="shared" si="809"/>
        <v>0</v>
      </c>
      <c r="DD1712" t="s">
        <v>3</v>
      </c>
      <c r="DE1712" t="s">
        <v>3</v>
      </c>
      <c r="DF1712">
        <f>ROUND(ROUND(AE1712*AI1712,0)*CX1712,0)</f>
        <v>0</v>
      </c>
      <c r="DG1712">
        <f t="shared" ref="DG1712:DG1722" si="812">ROUND(ROUND(AF1712,0)*CX1712,0)</f>
        <v>0</v>
      </c>
      <c r="DH1712">
        <f t="shared" ref="DH1712:DH1721" si="813">ROUND(ROUND(AG1712,0)*CX1712,0)</f>
        <v>0</v>
      </c>
      <c r="DI1712">
        <f t="shared" si="811"/>
        <v>0</v>
      </c>
      <c r="DJ1712">
        <f>DF1712</f>
        <v>0</v>
      </c>
      <c r="DK1712">
        <v>0</v>
      </c>
      <c r="DL1712" t="s">
        <v>3</v>
      </c>
      <c r="DM1712">
        <v>0</v>
      </c>
      <c r="DN1712" t="s">
        <v>3</v>
      </c>
      <c r="DO1712">
        <v>0</v>
      </c>
    </row>
    <row r="1713" spans="1:119" x14ac:dyDescent="0.2">
      <c r="A1713">
        <f>ROW(Source!A1949)</f>
        <v>1949</v>
      </c>
      <c r="B1713">
        <v>69726971</v>
      </c>
      <c r="C1713">
        <v>69736316</v>
      </c>
      <c r="D1713">
        <v>27498374</v>
      </c>
      <c r="E1713">
        <v>1</v>
      </c>
      <c r="F1713">
        <v>1</v>
      </c>
      <c r="G1713">
        <v>1</v>
      </c>
      <c r="H1713">
        <v>1</v>
      </c>
      <c r="I1713" t="s">
        <v>1030</v>
      </c>
      <c r="J1713" t="s">
        <v>3</v>
      </c>
      <c r="K1713" t="s">
        <v>1031</v>
      </c>
      <c r="L1713">
        <v>1369</v>
      </c>
      <c r="N1713">
        <v>1013</v>
      </c>
      <c r="O1713" t="s">
        <v>974</v>
      </c>
      <c r="P1713" t="s">
        <v>974</v>
      </c>
      <c r="Q1713">
        <v>1</v>
      </c>
      <c r="W1713">
        <v>0</v>
      </c>
      <c r="X1713">
        <v>1538529768</v>
      </c>
      <c r="Y1713">
        <f t="shared" ref="Y1713:Y1744" si="814">AT1713</f>
        <v>26.97</v>
      </c>
      <c r="AA1713">
        <v>0</v>
      </c>
      <c r="AB1713">
        <v>0</v>
      </c>
      <c r="AC1713">
        <v>0</v>
      </c>
      <c r="AD1713">
        <v>11.03</v>
      </c>
      <c r="AE1713">
        <v>0</v>
      </c>
      <c r="AF1713">
        <v>0</v>
      </c>
      <c r="AG1713">
        <v>0</v>
      </c>
      <c r="AH1713">
        <v>11.03</v>
      </c>
      <c r="AI1713">
        <v>1</v>
      </c>
      <c r="AJ1713">
        <v>1</v>
      </c>
      <c r="AK1713">
        <v>1</v>
      </c>
      <c r="AL1713">
        <v>1</v>
      </c>
      <c r="AM1713">
        <v>0</v>
      </c>
      <c r="AN1713">
        <v>0</v>
      </c>
      <c r="AO1713">
        <v>1</v>
      </c>
      <c r="AP1713">
        <v>0</v>
      </c>
      <c r="AQ1713">
        <v>0</v>
      </c>
      <c r="AR1713">
        <v>0</v>
      </c>
      <c r="AS1713" t="s">
        <v>3</v>
      </c>
      <c r="AT1713">
        <v>26.97</v>
      </c>
      <c r="AU1713" t="s">
        <v>3</v>
      </c>
      <c r="AV1713">
        <v>1</v>
      </c>
      <c r="AW1713">
        <v>2</v>
      </c>
      <c r="AX1713">
        <v>69736325</v>
      </c>
      <c r="AY1713">
        <v>1</v>
      </c>
      <c r="AZ1713">
        <v>0</v>
      </c>
      <c r="BA1713">
        <v>1757</v>
      </c>
      <c r="BB1713">
        <v>0</v>
      </c>
      <c r="BC1713">
        <v>0</v>
      </c>
      <c r="BD1713">
        <v>0</v>
      </c>
      <c r="BE1713">
        <v>0</v>
      </c>
      <c r="BF1713">
        <v>0</v>
      </c>
      <c r="BG1713">
        <v>0</v>
      </c>
      <c r="BH1713">
        <v>0</v>
      </c>
      <c r="BI1713">
        <v>0</v>
      </c>
      <c r="BJ1713">
        <v>0</v>
      </c>
      <c r="BK1713">
        <v>0</v>
      </c>
      <c r="BL1713">
        <v>0</v>
      </c>
      <c r="BM1713">
        <v>0</v>
      </c>
      <c r="BN1713">
        <v>0</v>
      </c>
      <c r="BO1713">
        <v>0</v>
      </c>
      <c r="BP1713">
        <v>0</v>
      </c>
      <c r="BQ1713">
        <v>0</v>
      </c>
      <c r="BR1713">
        <v>0</v>
      </c>
      <c r="BS1713">
        <v>0</v>
      </c>
      <c r="BT1713">
        <v>0</v>
      </c>
      <c r="BU1713">
        <v>0</v>
      </c>
      <c r="BV1713">
        <v>0</v>
      </c>
      <c r="BW1713">
        <v>0</v>
      </c>
      <c r="CU1713">
        <f>ROUND(AT1713*Source!I1949*AH1713*AL1713,0)</f>
        <v>0</v>
      </c>
      <c r="CV1713">
        <f>ROUND(Y1713*Source!I1949,9)</f>
        <v>0</v>
      </c>
      <c r="CW1713">
        <v>0</v>
      </c>
      <c r="CX1713">
        <f>ROUND(Y1713*Source!I1949,9)</f>
        <v>0</v>
      </c>
      <c r="CY1713">
        <f>AD1713</f>
        <v>11.03</v>
      </c>
      <c r="CZ1713">
        <f>AH1713</f>
        <v>11.03</v>
      </c>
      <c r="DA1713">
        <f>AL1713</f>
        <v>1</v>
      </c>
      <c r="DB1713">
        <f t="shared" ref="DB1713:DB1744" si="815">ROUND(ROUND(AT1713*CZ1713,2),2)</f>
        <v>297.48</v>
      </c>
      <c r="DC1713">
        <f t="shared" ref="DC1713:DC1744" si="816">ROUND(ROUND(AT1713*AG1713,2),2)</f>
        <v>0</v>
      </c>
      <c r="DD1713" t="s">
        <v>3</v>
      </c>
      <c r="DE1713" t="s">
        <v>3</v>
      </c>
      <c r="DF1713">
        <f t="shared" ref="DF1713:DF1726" si="817">ROUND(ROUND(AE1713,0)*CX1713,0)</f>
        <v>0</v>
      </c>
      <c r="DG1713">
        <f t="shared" si="812"/>
        <v>0</v>
      </c>
      <c r="DH1713">
        <f t="shared" si="813"/>
        <v>0</v>
      </c>
      <c r="DI1713">
        <f t="shared" si="811"/>
        <v>0</v>
      </c>
      <c r="DJ1713">
        <f>DI1713</f>
        <v>0</v>
      </c>
      <c r="DK1713">
        <v>0</v>
      </c>
      <c r="DL1713" t="s">
        <v>3</v>
      </c>
      <c r="DM1713">
        <v>0</v>
      </c>
      <c r="DN1713" t="s">
        <v>3</v>
      </c>
      <c r="DO1713">
        <v>0</v>
      </c>
    </row>
    <row r="1714" spans="1:119" x14ac:dyDescent="0.2">
      <c r="A1714">
        <f>ROW(Source!A1949)</f>
        <v>1949</v>
      </c>
      <c r="B1714">
        <v>69726971</v>
      </c>
      <c r="C1714">
        <v>69736316</v>
      </c>
      <c r="D1714">
        <v>121548</v>
      </c>
      <c r="E1714">
        <v>1</v>
      </c>
      <c r="F1714">
        <v>1</v>
      </c>
      <c r="G1714">
        <v>1</v>
      </c>
      <c r="H1714">
        <v>1</v>
      </c>
      <c r="I1714" t="s">
        <v>36</v>
      </c>
      <c r="J1714" t="s">
        <v>3</v>
      </c>
      <c r="K1714" t="s">
        <v>981</v>
      </c>
      <c r="L1714">
        <v>608254</v>
      </c>
      <c r="N1714">
        <v>1013</v>
      </c>
      <c r="O1714" t="s">
        <v>982</v>
      </c>
      <c r="P1714" t="s">
        <v>982</v>
      </c>
      <c r="Q1714">
        <v>1</v>
      </c>
      <c r="W1714">
        <v>0</v>
      </c>
      <c r="X1714">
        <v>-185737400</v>
      </c>
      <c r="Y1714">
        <f t="shared" si="814"/>
        <v>0.03</v>
      </c>
      <c r="AA1714">
        <v>0</v>
      </c>
      <c r="AB1714">
        <v>0</v>
      </c>
      <c r="AC1714">
        <v>0</v>
      </c>
      <c r="AD1714">
        <v>0</v>
      </c>
      <c r="AE1714">
        <v>0</v>
      </c>
      <c r="AF1714">
        <v>0</v>
      </c>
      <c r="AG1714">
        <v>0</v>
      </c>
      <c r="AH1714">
        <v>0</v>
      </c>
      <c r="AI1714">
        <v>1</v>
      </c>
      <c r="AJ1714">
        <v>1</v>
      </c>
      <c r="AK1714">
        <v>1</v>
      </c>
      <c r="AL1714">
        <v>1</v>
      </c>
      <c r="AM1714">
        <v>0</v>
      </c>
      <c r="AN1714">
        <v>0</v>
      </c>
      <c r="AO1714">
        <v>1</v>
      </c>
      <c r="AP1714">
        <v>0</v>
      </c>
      <c r="AQ1714">
        <v>0</v>
      </c>
      <c r="AR1714">
        <v>0</v>
      </c>
      <c r="AS1714" t="s">
        <v>3</v>
      </c>
      <c r="AT1714">
        <v>0.03</v>
      </c>
      <c r="AU1714" t="s">
        <v>3</v>
      </c>
      <c r="AV1714">
        <v>2</v>
      </c>
      <c r="AW1714">
        <v>2</v>
      </c>
      <c r="AX1714">
        <v>69736326</v>
      </c>
      <c r="AY1714">
        <v>1</v>
      </c>
      <c r="AZ1714">
        <v>0</v>
      </c>
      <c r="BA1714">
        <v>1758</v>
      </c>
      <c r="BB1714">
        <v>0</v>
      </c>
      <c r="BC1714">
        <v>0</v>
      </c>
      <c r="BD1714">
        <v>0</v>
      </c>
      <c r="BE1714">
        <v>0</v>
      </c>
      <c r="BF1714">
        <v>0</v>
      </c>
      <c r="BG1714">
        <v>0</v>
      </c>
      <c r="BH1714">
        <v>0</v>
      </c>
      <c r="BI1714">
        <v>0</v>
      </c>
      <c r="BJ1714">
        <v>0</v>
      </c>
      <c r="BK1714">
        <v>0</v>
      </c>
      <c r="BL1714">
        <v>0</v>
      </c>
      <c r="BM1714">
        <v>0</v>
      </c>
      <c r="BN1714">
        <v>0</v>
      </c>
      <c r="BO1714">
        <v>0</v>
      </c>
      <c r="BP1714">
        <v>0</v>
      </c>
      <c r="BQ1714">
        <v>0</v>
      </c>
      <c r="BR1714">
        <v>0</v>
      </c>
      <c r="BS1714">
        <v>0</v>
      </c>
      <c r="BT1714">
        <v>0</v>
      </c>
      <c r="BU1714">
        <v>0</v>
      </c>
      <c r="BV1714">
        <v>0</v>
      </c>
      <c r="BW1714">
        <v>0</v>
      </c>
      <c r="CV1714">
        <v>0</v>
      </c>
      <c r="CW1714">
        <v>0</v>
      </c>
      <c r="CX1714">
        <f>ROUND(Y1714*Source!I1949,9)</f>
        <v>0</v>
      </c>
      <c r="CY1714">
        <f>AD1714</f>
        <v>0</v>
      </c>
      <c r="CZ1714">
        <f>AH1714</f>
        <v>0</v>
      </c>
      <c r="DA1714">
        <f>AL1714</f>
        <v>1</v>
      </c>
      <c r="DB1714">
        <f t="shared" si="815"/>
        <v>0</v>
      </c>
      <c r="DC1714">
        <f t="shared" si="816"/>
        <v>0</v>
      </c>
      <c r="DD1714" t="s">
        <v>3</v>
      </c>
      <c r="DE1714" t="s">
        <v>3</v>
      </c>
      <c r="DF1714">
        <f t="shared" si="817"/>
        <v>0</v>
      </c>
      <c r="DG1714">
        <f t="shared" si="812"/>
        <v>0</v>
      </c>
      <c r="DH1714">
        <f t="shared" si="813"/>
        <v>0</v>
      </c>
      <c r="DI1714">
        <f t="shared" si="811"/>
        <v>0</v>
      </c>
      <c r="DJ1714">
        <f>DI1714</f>
        <v>0</v>
      </c>
      <c r="DK1714">
        <v>0</v>
      </c>
      <c r="DL1714" t="s">
        <v>3</v>
      </c>
      <c r="DM1714">
        <v>0</v>
      </c>
      <c r="DN1714" t="s">
        <v>3</v>
      </c>
      <c r="DO1714">
        <v>0</v>
      </c>
    </row>
    <row r="1715" spans="1:119" x14ac:dyDescent="0.2">
      <c r="A1715">
        <f>ROW(Source!A1949)</f>
        <v>1949</v>
      </c>
      <c r="B1715">
        <v>69726971</v>
      </c>
      <c r="C1715">
        <v>69736316</v>
      </c>
      <c r="D1715">
        <v>27439630</v>
      </c>
      <c r="E1715">
        <v>1</v>
      </c>
      <c r="F1715">
        <v>1</v>
      </c>
      <c r="G1715">
        <v>1</v>
      </c>
      <c r="H1715">
        <v>2</v>
      </c>
      <c r="I1715" t="s">
        <v>986</v>
      </c>
      <c r="J1715" t="s">
        <v>987</v>
      </c>
      <c r="K1715" t="s">
        <v>988</v>
      </c>
      <c r="L1715">
        <v>1368</v>
      </c>
      <c r="N1715">
        <v>1011</v>
      </c>
      <c r="O1715" t="s">
        <v>978</v>
      </c>
      <c r="P1715" t="s">
        <v>978</v>
      </c>
      <c r="Q1715">
        <v>1</v>
      </c>
      <c r="W1715">
        <v>0</v>
      </c>
      <c r="X1715">
        <v>-72110300</v>
      </c>
      <c r="Y1715">
        <f t="shared" si="814"/>
        <v>0.03</v>
      </c>
      <c r="AA1715">
        <v>0</v>
      </c>
      <c r="AB1715">
        <v>31.27</v>
      </c>
      <c r="AC1715">
        <v>13.61</v>
      </c>
      <c r="AD1715">
        <v>0</v>
      </c>
      <c r="AE1715">
        <v>0</v>
      </c>
      <c r="AF1715">
        <v>31.27</v>
      </c>
      <c r="AG1715">
        <v>13.61</v>
      </c>
      <c r="AH1715">
        <v>0</v>
      </c>
      <c r="AI1715">
        <v>1</v>
      </c>
      <c r="AJ1715">
        <v>1</v>
      </c>
      <c r="AK1715">
        <v>1</v>
      </c>
      <c r="AL1715">
        <v>1</v>
      </c>
      <c r="AM1715">
        <v>0</v>
      </c>
      <c r="AN1715">
        <v>0</v>
      </c>
      <c r="AO1715">
        <v>1</v>
      </c>
      <c r="AP1715">
        <v>0</v>
      </c>
      <c r="AQ1715">
        <v>0</v>
      </c>
      <c r="AR1715">
        <v>0</v>
      </c>
      <c r="AS1715" t="s">
        <v>3</v>
      </c>
      <c r="AT1715">
        <v>0.03</v>
      </c>
      <c r="AU1715" t="s">
        <v>3</v>
      </c>
      <c r="AV1715">
        <v>0</v>
      </c>
      <c r="AW1715">
        <v>2</v>
      </c>
      <c r="AX1715">
        <v>69736327</v>
      </c>
      <c r="AY1715">
        <v>1</v>
      </c>
      <c r="AZ1715">
        <v>0</v>
      </c>
      <c r="BA1715">
        <v>1759</v>
      </c>
      <c r="BB1715">
        <v>0</v>
      </c>
      <c r="BC1715">
        <v>0</v>
      </c>
      <c r="BD1715">
        <v>0</v>
      </c>
      <c r="BE1715">
        <v>0</v>
      </c>
      <c r="BF1715">
        <v>0</v>
      </c>
      <c r="BG1715">
        <v>0</v>
      </c>
      <c r="BH1715">
        <v>0</v>
      </c>
      <c r="BI1715">
        <v>0</v>
      </c>
      <c r="BJ1715">
        <v>0</v>
      </c>
      <c r="BK1715">
        <v>0</v>
      </c>
      <c r="BL1715">
        <v>0</v>
      </c>
      <c r="BM1715">
        <v>0</v>
      </c>
      <c r="BN1715">
        <v>0</v>
      </c>
      <c r="BO1715">
        <v>0</v>
      </c>
      <c r="BP1715">
        <v>0</v>
      </c>
      <c r="BQ1715">
        <v>0</v>
      </c>
      <c r="BR1715">
        <v>0</v>
      </c>
      <c r="BS1715">
        <v>0</v>
      </c>
      <c r="BT1715">
        <v>0</v>
      </c>
      <c r="BU1715">
        <v>0</v>
      </c>
      <c r="BV1715">
        <v>0</v>
      </c>
      <c r="BW1715">
        <v>0</v>
      </c>
      <c r="CV1715">
        <v>0</v>
      </c>
      <c r="CW1715">
        <f>ROUND(Y1715*Source!I1949*DO1715,9)</f>
        <v>0</v>
      </c>
      <c r="CX1715">
        <f>ROUND(Y1715*Source!I1949,9)</f>
        <v>0</v>
      </c>
      <c r="CY1715">
        <f>AB1715</f>
        <v>31.27</v>
      </c>
      <c r="CZ1715">
        <f>AF1715</f>
        <v>31.27</v>
      </c>
      <c r="DA1715">
        <f>AJ1715</f>
        <v>1</v>
      </c>
      <c r="DB1715">
        <f t="shared" si="815"/>
        <v>0.94</v>
      </c>
      <c r="DC1715">
        <f t="shared" si="816"/>
        <v>0.41</v>
      </c>
      <c r="DD1715" t="s">
        <v>3</v>
      </c>
      <c r="DE1715" t="s">
        <v>3</v>
      </c>
      <c r="DF1715">
        <f t="shared" si="817"/>
        <v>0</v>
      </c>
      <c r="DG1715">
        <f t="shared" si="812"/>
        <v>0</v>
      </c>
      <c r="DH1715">
        <f t="shared" si="813"/>
        <v>0</v>
      </c>
      <c r="DI1715">
        <f t="shared" si="811"/>
        <v>0</v>
      </c>
      <c r="DJ1715">
        <f>DG1715</f>
        <v>0</v>
      </c>
      <c r="DK1715">
        <v>0</v>
      </c>
      <c r="DL1715" t="s">
        <v>3</v>
      </c>
      <c r="DM1715">
        <v>0</v>
      </c>
      <c r="DN1715" t="s">
        <v>3</v>
      </c>
      <c r="DO1715">
        <v>0</v>
      </c>
    </row>
    <row r="1716" spans="1:119" x14ac:dyDescent="0.2">
      <c r="A1716">
        <f>ROW(Source!A1949)</f>
        <v>1949</v>
      </c>
      <c r="B1716">
        <v>69726971</v>
      </c>
      <c r="C1716">
        <v>69736316</v>
      </c>
      <c r="D1716">
        <v>27440113</v>
      </c>
      <c r="E1716">
        <v>1</v>
      </c>
      <c r="F1716">
        <v>1</v>
      </c>
      <c r="G1716">
        <v>1</v>
      </c>
      <c r="H1716">
        <v>2</v>
      </c>
      <c r="I1716" t="s">
        <v>1032</v>
      </c>
      <c r="J1716" t="s">
        <v>1033</v>
      </c>
      <c r="K1716" t="s">
        <v>1034</v>
      </c>
      <c r="L1716">
        <v>1368</v>
      </c>
      <c r="N1716">
        <v>1011</v>
      </c>
      <c r="O1716" t="s">
        <v>978</v>
      </c>
      <c r="P1716" t="s">
        <v>978</v>
      </c>
      <c r="Q1716">
        <v>1</v>
      </c>
      <c r="W1716">
        <v>0</v>
      </c>
      <c r="X1716">
        <v>-1092641070</v>
      </c>
      <c r="Y1716">
        <f t="shared" si="814"/>
        <v>0.72</v>
      </c>
      <c r="AA1716">
        <v>0</v>
      </c>
      <c r="AB1716">
        <v>29.26</v>
      </c>
      <c r="AC1716">
        <v>0</v>
      </c>
      <c r="AD1716">
        <v>0</v>
      </c>
      <c r="AE1716">
        <v>0</v>
      </c>
      <c r="AF1716">
        <v>29.26</v>
      </c>
      <c r="AG1716">
        <v>0</v>
      </c>
      <c r="AH1716">
        <v>0</v>
      </c>
      <c r="AI1716">
        <v>1</v>
      </c>
      <c r="AJ1716">
        <v>1</v>
      </c>
      <c r="AK1716">
        <v>1</v>
      </c>
      <c r="AL1716">
        <v>1</v>
      </c>
      <c r="AM1716">
        <v>0</v>
      </c>
      <c r="AN1716">
        <v>0</v>
      </c>
      <c r="AO1716">
        <v>1</v>
      </c>
      <c r="AP1716">
        <v>0</v>
      </c>
      <c r="AQ1716">
        <v>0</v>
      </c>
      <c r="AR1716">
        <v>0</v>
      </c>
      <c r="AS1716" t="s">
        <v>3</v>
      </c>
      <c r="AT1716">
        <v>0.72</v>
      </c>
      <c r="AU1716" t="s">
        <v>3</v>
      </c>
      <c r="AV1716">
        <v>0</v>
      </c>
      <c r="AW1716">
        <v>2</v>
      </c>
      <c r="AX1716">
        <v>69736328</v>
      </c>
      <c r="AY1716">
        <v>1</v>
      </c>
      <c r="AZ1716">
        <v>0</v>
      </c>
      <c r="BA1716">
        <v>1760</v>
      </c>
      <c r="BB1716">
        <v>0</v>
      </c>
      <c r="BC1716">
        <v>0</v>
      </c>
      <c r="BD1716">
        <v>0</v>
      </c>
      <c r="BE1716">
        <v>0</v>
      </c>
      <c r="BF1716">
        <v>0</v>
      </c>
      <c r="BG1716">
        <v>0</v>
      </c>
      <c r="BH1716">
        <v>0</v>
      </c>
      <c r="BI1716">
        <v>0</v>
      </c>
      <c r="BJ1716">
        <v>0</v>
      </c>
      <c r="BK1716">
        <v>0</v>
      </c>
      <c r="BL1716">
        <v>0</v>
      </c>
      <c r="BM1716">
        <v>0</v>
      </c>
      <c r="BN1716">
        <v>0</v>
      </c>
      <c r="BO1716">
        <v>0</v>
      </c>
      <c r="BP1716">
        <v>0</v>
      </c>
      <c r="BQ1716">
        <v>0</v>
      </c>
      <c r="BR1716">
        <v>0</v>
      </c>
      <c r="BS1716">
        <v>0</v>
      </c>
      <c r="BT1716">
        <v>0</v>
      </c>
      <c r="BU1716">
        <v>0</v>
      </c>
      <c r="BV1716">
        <v>0</v>
      </c>
      <c r="BW1716">
        <v>0</v>
      </c>
      <c r="CV1716">
        <v>0</v>
      </c>
      <c r="CW1716">
        <f>ROUND(Y1716*Source!I1949*DO1716,9)</f>
        <v>0</v>
      </c>
      <c r="CX1716">
        <f>ROUND(Y1716*Source!I1949,9)</f>
        <v>0</v>
      </c>
      <c r="CY1716">
        <f>AB1716</f>
        <v>29.26</v>
      </c>
      <c r="CZ1716">
        <f>AF1716</f>
        <v>29.26</v>
      </c>
      <c r="DA1716">
        <f>AJ1716</f>
        <v>1</v>
      </c>
      <c r="DB1716">
        <f t="shared" si="815"/>
        <v>21.07</v>
      </c>
      <c r="DC1716">
        <f t="shared" si="816"/>
        <v>0</v>
      </c>
      <c r="DD1716" t="s">
        <v>3</v>
      </c>
      <c r="DE1716" t="s">
        <v>3</v>
      </c>
      <c r="DF1716">
        <f t="shared" si="817"/>
        <v>0</v>
      </c>
      <c r="DG1716">
        <f t="shared" si="812"/>
        <v>0</v>
      </c>
      <c r="DH1716">
        <f t="shared" si="813"/>
        <v>0</v>
      </c>
      <c r="DI1716">
        <f t="shared" si="811"/>
        <v>0</v>
      </c>
      <c r="DJ1716">
        <f>DG1716</f>
        <v>0</v>
      </c>
      <c r="DK1716">
        <v>0</v>
      </c>
      <c r="DL1716" t="s">
        <v>3</v>
      </c>
      <c r="DM1716">
        <v>0</v>
      </c>
      <c r="DN1716" t="s">
        <v>3</v>
      </c>
      <c r="DO1716">
        <v>0</v>
      </c>
    </row>
    <row r="1717" spans="1:119" x14ac:dyDescent="0.2">
      <c r="A1717">
        <f>ROW(Source!A1949)</f>
        <v>1949</v>
      </c>
      <c r="B1717">
        <v>69726971</v>
      </c>
      <c r="C1717">
        <v>69736316</v>
      </c>
      <c r="D1717">
        <v>27441197</v>
      </c>
      <c r="E1717">
        <v>1</v>
      </c>
      <c r="F1717">
        <v>1</v>
      </c>
      <c r="G1717">
        <v>1</v>
      </c>
      <c r="H1717">
        <v>2</v>
      </c>
      <c r="I1717" t="s">
        <v>1035</v>
      </c>
      <c r="J1717" t="s">
        <v>1036</v>
      </c>
      <c r="K1717" t="s">
        <v>1037</v>
      </c>
      <c r="L1717">
        <v>1368</v>
      </c>
      <c r="N1717">
        <v>1011</v>
      </c>
      <c r="O1717" t="s">
        <v>978</v>
      </c>
      <c r="P1717" t="s">
        <v>978</v>
      </c>
      <c r="Q1717">
        <v>1</v>
      </c>
      <c r="W1717">
        <v>0</v>
      </c>
      <c r="X1717">
        <v>-1589430619</v>
      </c>
      <c r="Y1717">
        <f t="shared" si="814"/>
        <v>0.25</v>
      </c>
      <c r="AA1717">
        <v>0</v>
      </c>
      <c r="AB1717">
        <v>2.7</v>
      </c>
      <c r="AC1717">
        <v>0</v>
      </c>
      <c r="AD1717">
        <v>0</v>
      </c>
      <c r="AE1717">
        <v>0</v>
      </c>
      <c r="AF1717">
        <v>2.7</v>
      </c>
      <c r="AG1717">
        <v>0</v>
      </c>
      <c r="AH1717">
        <v>0</v>
      </c>
      <c r="AI1717">
        <v>1</v>
      </c>
      <c r="AJ1717">
        <v>1</v>
      </c>
      <c r="AK1717">
        <v>1</v>
      </c>
      <c r="AL1717">
        <v>1</v>
      </c>
      <c r="AM1717">
        <v>0</v>
      </c>
      <c r="AN1717">
        <v>0</v>
      </c>
      <c r="AO1717">
        <v>1</v>
      </c>
      <c r="AP1717">
        <v>0</v>
      </c>
      <c r="AQ1717">
        <v>0</v>
      </c>
      <c r="AR1717">
        <v>0</v>
      </c>
      <c r="AS1717" t="s">
        <v>3</v>
      </c>
      <c r="AT1717">
        <v>0.25</v>
      </c>
      <c r="AU1717" t="s">
        <v>3</v>
      </c>
      <c r="AV1717">
        <v>0</v>
      </c>
      <c r="AW1717">
        <v>2</v>
      </c>
      <c r="AX1717">
        <v>69736329</v>
      </c>
      <c r="AY1717">
        <v>1</v>
      </c>
      <c r="AZ1717">
        <v>0</v>
      </c>
      <c r="BA1717">
        <v>1761</v>
      </c>
      <c r="BB1717">
        <v>0</v>
      </c>
      <c r="BC1717">
        <v>0</v>
      </c>
      <c r="BD1717">
        <v>0</v>
      </c>
      <c r="BE1717">
        <v>0</v>
      </c>
      <c r="BF1717">
        <v>0</v>
      </c>
      <c r="BG1717">
        <v>0</v>
      </c>
      <c r="BH1717">
        <v>0</v>
      </c>
      <c r="BI1717">
        <v>0</v>
      </c>
      <c r="BJ1717">
        <v>0</v>
      </c>
      <c r="BK1717">
        <v>0</v>
      </c>
      <c r="BL1717">
        <v>0</v>
      </c>
      <c r="BM1717">
        <v>0</v>
      </c>
      <c r="BN1717">
        <v>0</v>
      </c>
      <c r="BO1717">
        <v>0</v>
      </c>
      <c r="BP1717">
        <v>0</v>
      </c>
      <c r="BQ1717">
        <v>0</v>
      </c>
      <c r="BR1717">
        <v>0</v>
      </c>
      <c r="BS1717">
        <v>0</v>
      </c>
      <c r="BT1717">
        <v>0</v>
      </c>
      <c r="BU1717">
        <v>0</v>
      </c>
      <c r="BV1717">
        <v>0</v>
      </c>
      <c r="BW1717">
        <v>0</v>
      </c>
      <c r="CV1717">
        <v>0</v>
      </c>
      <c r="CW1717">
        <f>ROUND(Y1717*Source!I1949*DO1717,9)</f>
        <v>0</v>
      </c>
      <c r="CX1717">
        <f>ROUND(Y1717*Source!I1949,9)</f>
        <v>0</v>
      </c>
      <c r="CY1717">
        <f>AB1717</f>
        <v>2.7</v>
      </c>
      <c r="CZ1717">
        <f>AF1717</f>
        <v>2.7</v>
      </c>
      <c r="DA1717">
        <f>AJ1717</f>
        <v>1</v>
      </c>
      <c r="DB1717">
        <f t="shared" si="815"/>
        <v>0.68</v>
      </c>
      <c r="DC1717">
        <f t="shared" si="816"/>
        <v>0</v>
      </c>
      <c r="DD1717" t="s">
        <v>3</v>
      </c>
      <c r="DE1717" t="s">
        <v>3</v>
      </c>
      <c r="DF1717">
        <f t="shared" si="817"/>
        <v>0</v>
      </c>
      <c r="DG1717">
        <f t="shared" si="812"/>
        <v>0</v>
      </c>
      <c r="DH1717">
        <f t="shared" si="813"/>
        <v>0</v>
      </c>
      <c r="DI1717">
        <f t="shared" si="811"/>
        <v>0</v>
      </c>
      <c r="DJ1717">
        <f>DG1717</f>
        <v>0</v>
      </c>
      <c r="DK1717">
        <v>0</v>
      </c>
      <c r="DL1717" t="s">
        <v>3</v>
      </c>
      <c r="DM1717">
        <v>0</v>
      </c>
      <c r="DN1717" t="s">
        <v>3</v>
      </c>
      <c r="DO1717">
        <v>0</v>
      </c>
    </row>
    <row r="1718" spans="1:119" x14ac:dyDescent="0.2">
      <c r="A1718">
        <f>ROW(Source!A1949)</f>
        <v>1949</v>
      </c>
      <c r="B1718">
        <v>69726971</v>
      </c>
      <c r="C1718">
        <v>69736316</v>
      </c>
      <c r="D1718">
        <v>27441327</v>
      </c>
      <c r="E1718">
        <v>1</v>
      </c>
      <c r="F1718">
        <v>1</v>
      </c>
      <c r="G1718">
        <v>1</v>
      </c>
      <c r="H1718">
        <v>2</v>
      </c>
      <c r="I1718" t="s">
        <v>975</v>
      </c>
      <c r="J1718" t="s">
        <v>976</v>
      </c>
      <c r="K1718" t="s">
        <v>977</v>
      </c>
      <c r="L1718">
        <v>1368</v>
      </c>
      <c r="N1718">
        <v>1011</v>
      </c>
      <c r="O1718" t="s">
        <v>978</v>
      </c>
      <c r="P1718" t="s">
        <v>978</v>
      </c>
      <c r="Q1718">
        <v>1</v>
      </c>
      <c r="W1718">
        <v>0</v>
      </c>
      <c r="X1718">
        <v>-1583389094</v>
      </c>
      <c r="Y1718">
        <f t="shared" si="814"/>
        <v>0.04</v>
      </c>
      <c r="AA1718">
        <v>0</v>
      </c>
      <c r="AB1718">
        <v>93.37</v>
      </c>
      <c r="AC1718">
        <v>11.69</v>
      </c>
      <c r="AD1718">
        <v>0</v>
      </c>
      <c r="AE1718">
        <v>0</v>
      </c>
      <c r="AF1718">
        <v>93.37</v>
      </c>
      <c r="AG1718">
        <v>11.69</v>
      </c>
      <c r="AH1718">
        <v>0</v>
      </c>
      <c r="AI1718">
        <v>1</v>
      </c>
      <c r="AJ1718">
        <v>1</v>
      </c>
      <c r="AK1718">
        <v>1</v>
      </c>
      <c r="AL1718">
        <v>1</v>
      </c>
      <c r="AM1718">
        <v>0</v>
      </c>
      <c r="AN1718">
        <v>0</v>
      </c>
      <c r="AO1718">
        <v>1</v>
      </c>
      <c r="AP1718">
        <v>0</v>
      </c>
      <c r="AQ1718">
        <v>0</v>
      </c>
      <c r="AR1718">
        <v>0</v>
      </c>
      <c r="AS1718" t="s">
        <v>3</v>
      </c>
      <c r="AT1718">
        <v>0.04</v>
      </c>
      <c r="AU1718" t="s">
        <v>3</v>
      </c>
      <c r="AV1718">
        <v>0</v>
      </c>
      <c r="AW1718">
        <v>2</v>
      </c>
      <c r="AX1718">
        <v>69736330</v>
      </c>
      <c r="AY1718">
        <v>1</v>
      </c>
      <c r="AZ1718">
        <v>0</v>
      </c>
      <c r="BA1718">
        <v>1762</v>
      </c>
      <c r="BB1718">
        <v>0</v>
      </c>
      <c r="BC1718">
        <v>0</v>
      </c>
      <c r="BD1718">
        <v>0</v>
      </c>
      <c r="BE1718">
        <v>0</v>
      </c>
      <c r="BF1718">
        <v>0</v>
      </c>
      <c r="BG1718">
        <v>0</v>
      </c>
      <c r="BH1718">
        <v>0</v>
      </c>
      <c r="BI1718">
        <v>0</v>
      </c>
      <c r="BJ1718">
        <v>0</v>
      </c>
      <c r="BK1718">
        <v>0</v>
      </c>
      <c r="BL1718">
        <v>0</v>
      </c>
      <c r="BM1718">
        <v>0</v>
      </c>
      <c r="BN1718">
        <v>0</v>
      </c>
      <c r="BO1718">
        <v>0</v>
      </c>
      <c r="BP1718">
        <v>0</v>
      </c>
      <c r="BQ1718">
        <v>0</v>
      </c>
      <c r="BR1718">
        <v>0</v>
      </c>
      <c r="BS1718">
        <v>0</v>
      </c>
      <c r="BT1718">
        <v>0</v>
      </c>
      <c r="BU1718">
        <v>0</v>
      </c>
      <c r="BV1718">
        <v>0</v>
      </c>
      <c r="BW1718">
        <v>0</v>
      </c>
      <c r="CV1718">
        <v>0</v>
      </c>
      <c r="CW1718">
        <f>ROUND(Y1718*Source!I1949*DO1718,9)</f>
        <v>0</v>
      </c>
      <c r="CX1718">
        <f>ROUND(Y1718*Source!I1949,9)</f>
        <v>0</v>
      </c>
      <c r="CY1718">
        <f>AB1718</f>
        <v>93.37</v>
      </c>
      <c r="CZ1718">
        <f>AF1718</f>
        <v>93.37</v>
      </c>
      <c r="DA1718">
        <f>AJ1718</f>
        <v>1</v>
      </c>
      <c r="DB1718">
        <f t="shared" si="815"/>
        <v>3.73</v>
      </c>
      <c r="DC1718">
        <f t="shared" si="816"/>
        <v>0.47</v>
      </c>
      <c r="DD1718" t="s">
        <v>3</v>
      </c>
      <c r="DE1718" t="s">
        <v>3</v>
      </c>
      <c r="DF1718">
        <f t="shared" si="817"/>
        <v>0</v>
      </c>
      <c r="DG1718">
        <f t="shared" si="812"/>
        <v>0</v>
      </c>
      <c r="DH1718">
        <f t="shared" si="813"/>
        <v>0</v>
      </c>
      <c r="DI1718">
        <f t="shared" si="811"/>
        <v>0</v>
      </c>
      <c r="DJ1718">
        <f>DG1718</f>
        <v>0</v>
      </c>
      <c r="DK1718">
        <v>0</v>
      </c>
      <c r="DL1718" t="s">
        <v>3</v>
      </c>
      <c r="DM1718">
        <v>0</v>
      </c>
      <c r="DN1718" t="s">
        <v>3</v>
      </c>
      <c r="DO1718">
        <v>0</v>
      </c>
    </row>
    <row r="1719" spans="1:119" x14ac:dyDescent="0.2">
      <c r="A1719">
        <f>ROW(Source!A1949)</f>
        <v>1949</v>
      </c>
      <c r="B1719">
        <v>69726971</v>
      </c>
      <c r="C1719">
        <v>69736316</v>
      </c>
      <c r="D1719">
        <v>27371543</v>
      </c>
      <c r="E1719">
        <v>1</v>
      </c>
      <c r="F1719">
        <v>1</v>
      </c>
      <c r="G1719">
        <v>1</v>
      </c>
      <c r="H1719">
        <v>3</v>
      </c>
      <c r="I1719" t="s">
        <v>66</v>
      </c>
      <c r="J1719" t="s">
        <v>69</v>
      </c>
      <c r="K1719" t="s">
        <v>67</v>
      </c>
      <c r="L1719">
        <v>1346</v>
      </c>
      <c r="N1719">
        <v>1009</v>
      </c>
      <c r="O1719" t="s">
        <v>68</v>
      </c>
      <c r="P1719" t="s">
        <v>68</v>
      </c>
      <c r="Q1719">
        <v>1</v>
      </c>
      <c r="W1719">
        <v>0</v>
      </c>
      <c r="X1719">
        <v>-386994921</v>
      </c>
      <c r="Y1719">
        <f t="shared" si="814"/>
        <v>0.5</v>
      </c>
      <c r="AA1719">
        <v>1.82</v>
      </c>
      <c r="AB1719">
        <v>0</v>
      </c>
      <c r="AC1719">
        <v>0</v>
      </c>
      <c r="AD1719">
        <v>0</v>
      </c>
      <c r="AE1719">
        <v>1.82</v>
      </c>
      <c r="AF1719">
        <v>0</v>
      </c>
      <c r="AG1719">
        <v>0</v>
      </c>
      <c r="AH1719">
        <v>0</v>
      </c>
      <c r="AI1719">
        <v>1</v>
      </c>
      <c r="AJ1719">
        <v>1</v>
      </c>
      <c r="AK1719">
        <v>1</v>
      </c>
      <c r="AL1719">
        <v>1</v>
      </c>
      <c r="AM1719">
        <v>0</v>
      </c>
      <c r="AN1719">
        <v>0</v>
      </c>
      <c r="AO1719">
        <v>0</v>
      </c>
      <c r="AP1719">
        <v>1</v>
      </c>
      <c r="AQ1719">
        <v>0</v>
      </c>
      <c r="AR1719">
        <v>0</v>
      </c>
      <c r="AS1719" t="s">
        <v>3</v>
      </c>
      <c r="AT1719">
        <v>0.5</v>
      </c>
      <c r="AU1719" t="s">
        <v>3</v>
      </c>
      <c r="AV1719">
        <v>0</v>
      </c>
      <c r="AW1719">
        <v>2</v>
      </c>
      <c r="AX1719">
        <v>69736333</v>
      </c>
      <c r="AY1719">
        <v>1</v>
      </c>
      <c r="AZ1719">
        <v>0</v>
      </c>
      <c r="BA1719">
        <v>1765</v>
      </c>
      <c r="BB1719">
        <v>3</v>
      </c>
      <c r="BC1719">
        <v>0</v>
      </c>
      <c r="BD1719">
        <v>0</v>
      </c>
      <c r="BE1719">
        <v>0</v>
      </c>
      <c r="BF1719">
        <v>0</v>
      </c>
      <c r="BG1719">
        <v>0</v>
      </c>
      <c r="BH1719">
        <v>0</v>
      </c>
      <c r="BI1719">
        <v>0</v>
      </c>
      <c r="BJ1719">
        <v>0</v>
      </c>
      <c r="BK1719">
        <v>0</v>
      </c>
      <c r="BL1719">
        <v>0</v>
      </c>
      <c r="BM1719">
        <v>0</v>
      </c>
      <c r="BN1719">
        <v>0</v>
      </c>
      <c r="BO1719">
        <v>0</v>
      </c>
      <c r="BP1719">
        <v>0</v>
      </c>
      <c r="BQ1719">
        <v>0</v>
      </c>
      <c r="BR1719">
        <v>0</v>
      </c>
      <c r="BS1719">
        <v>0</v>
      </c>
      <c r="BT1719">
        <v>0</v>
      </c>
      <c r="BU1719">
        <v>0</v>
      </c>
      <c r="BV1719">
        <v>0</v>
      </c>
      <c r="BW1719">
        <v>0</v>
      </c>
      <c r="CV1719">
        <v>0</v>
      </c>
      <c r="CW1719">
        <v>0</v>
      </c>
      <c r="CX1719">
        <f>ROUND(Y1719*Source!I1949,9)</f>
        <v>0</v>
      </c>
      <c r="CY1719">
        <f>AA1719</f>
        <v>1.82</v>
      </c>
      <c r="CZ1719">
        <f>AE1719</f>
        <v>1.82</v>
      </c>
      <c r="DA1719">
        <f>AI1719</f>
        <v>1</v>
      </c>
      <c r="DB1719">
        <f t="shared" si="815"/>
        <v>0.91</v>
      </c>
      <c r="DC1719">
        <f t="shared" si="816"/>
        <v>0</v>
      </c>
      <c r="DD1719" t="s">
        <v>3</v>
      </c>
      <c r="DE1719" t="s">
        <v>3</v>
      </c>
      <c r="DF1719">
        <f t="shared" si="817"/>
        <v>0</v>
      </c>
      <c r="DG1719">
        <f t="shared" si="812"/>
        <v>0</v>
      </c>
      <c r="DH1719">
        <f t="shared" si="813"/>
        <v>0</v>
      </c>
      <c r="DI1719">
        <f t="shared" si="811"/>
        <v>0</v>
      </c>
      <c r="DJ1719">
        <f>DF1719</f>
        <v>0</v>
      </c>
      <c r="DK1719">
        <v>0</v>
      </c>
      <c r="DL1719" t="s">
        <v>3</v>
      </c>
      <c r="DM1719">
        <v>0</v>
      </c>
      <c r="DN1719" t="s">
        <v>3</v>
      </c>
      <c r="DO1719">
        <v>0</v>
      </c>
    </row>
    <row r="1720" spans="1:119" x14ac:dyDescent="0.2">
      <c r="A1720">
        <f>ROW(Source!A1949)</f>
        <v>1949</v>
      </c>
      <c r="B1720">
        <v>69726971</v>
      </c>
      <c r="C1720">
        <v>69736316</v>
      </c>
      <c r="D1720">
        <v>27387054</v>
      </c>
      <c r="E1720">
        <v>1</v>
      </c>
      <c r="F1720">
        <v>1</v>
      </c>
      <c r="G1720">
        <v>1</v>
      </c>
      <c r="H1720">
        <v>3</v>
      </c>
      <c r="I1720" t="s">
        <v>404</v>
      </c>
      <c r="J1720" t="s">
        <v>406</v>
      </c>
      <c r="K1720" t="s">
        <v>405</v>
      </c>
      <c r="L1720">
        <v>1348</v>
      </c>
      <c r="N1720">
        <v>1009</v>
      </c>
      <c r="O1720" t="s">
        <v>78</v>
      </c>
      <c r="P1720" t="s">
        <v>78</v>
      </c>
      <c r="Q1720">
        <v>1000</v>
      </c>
      <c r="W1720">
        <v>0</v>
      </c>
      <c r="X1720">
        <v>718622069</v>
      </c>
      <c r="Y1720">
        <f t="shared" si="814"/>
        <v>0.02</v>
      </c>
      <c r="AA1720">
        <v>11956.78</v>
      </c>
      <c r="AB1720">
        <v>0</v>
      </c>
      <c r="AC1720">
        <v>0</v>
      </c>
      <c r="AD1720">
        <v>0</v>
      </c>
      <c r="AE1720">
        <v>11956.78</v>
      </c>
      <c r="AF1720">
        <v>0</v>
      </c>
      <c r="AG1720">
        <v>0</v>
      </c>
      <c r="AH1720">
        <v>0</v>
      </c>
      <c r="AI1720">
        <v>1</v>
      </c>
      <c r="AJ1720">
        <v>1</v>
      </c>
      <c r="AK1720">
        <v>1</v>
      </c>
      <c r="AL1720">
        <v>1</v>
      </c>
      <c r="AM1720">
        <v>0</v>
      </c>
      <c r="AN1720">
        <v>0</v>
      </c>
      <c r="AO1720">
        <v>0</v>
      </c>
      <c r="AP1720">
        <v>1</v>
      </c>
      <c r="AQ1720">
        <v>0</v>
      </c>
      <c r="AR1720">
        <v>0</v>
      </c>
      <c r="AS1720" t="s">
        <v>3</v>
      </c>
      <c r="AT1720">
        <v>0.02</v>
      </c>
      <c r="AU1720" t="s">
        <v>3</v>
      </c>
      <c r="AV1720">
        <v>0</v>
      </c>
      <c r="AW1720">
        <v>1</v>
      </c>
      <c r="AX1720">
        <v>-1</v>
      </c>
      <c r="AY1720">
        <v>0</v>
      </c>
      <c r="AZ1720">
        <v>0</v>
      </c>
      <c r="BA1720" t="s">
        <v>3</v>
      </c>
      <c r="BB1720">
        <v>0</v>
      </c>
      <c r="BC1720">
        <v>0</v>
      </c>
      <c r="BD1720">
        <v>0</v>
      </c>
      <c r="BE1720">
        <v>0</v>
      </c>
      <c r="BF1720">
        <v>0</v>
      </c>
      <c r="BG1720">
        <v>0</v>
      </c>
      <c r="BH1720">
        <v>0</v>
      </c>
      <c r="BI1720">
        <v>0</v>
      </c>
      <c r="BJ1720">
        <v>0</v>
      </c>
      <c r="BK1720">
        <v>0</v>
      </c>
      <c r="BL1720">
        <v>0</v>
      </c>
      <c r="BM1720">
        <v>0</v>
      </c>
      <c r="BN1720">
        <v>0</v>
      </c>
      <c r="BO1720">
        <v>0</v>
      </c>
      <c r="BP1720">
        <v>0</v>
      </c>
      <c r="BQ1720">
        <v>0</v>
      </c>
      <c r="BR1720">
        <v>0</v>
      </c>
      <c r="BS1720">
        <v>0</v>
      </c>
      <c r="BT1720">
        <v>0</v>
      </c>
      <c r="BU1720">
        <v>0</v>
      </c>
      <c r="BV1720">
        <v>0</v>
      </c>
      <c r="BW1720">
        <v>0</v>
      </c>
      <c r="CV1720">
        <v>0</v>
      </c>
      <c r="CW1720">
        <v>0</v>
      </c>
      <c r="CX1720">
        <f>ROUND(Y1720*Source!I1949,9)</f>
        <v>0</v>
      </c>
      <c r="CY1720">
        <f>AA1720</f>
        <v>11956.78</v>
      </c>
      <c r="CZ1720">
        <f>AE1720</f>
        <v>11956.78</v>
      </c>
      <c r="DA1720">
        <f>AI1720</f>
        <v>1</v>
      </c>
      <c r="DB1720">
        <f t="shared" si="815"/>
        <v>239.14</v>
      </c>
      <c r="DC1720">
        <f t="shared" si="816"/>
        <v>0</v>
      </c>
      <c r="DD1720" t="s">
        <v>3</v>
      </c>
      <c r="DE1720" t="s">
        <v>3</v>
      </c>
      <c r="DF1720">
        <f t="shared" si="817"/>
        <v>0</v>
      </c>
      <c r="DG1720">
        <f t="shared" si="812"/>
        <v>0</v>
      </c>
      <c r="DH1720">
        <f t="shared" si="813"/>
        <v>0</v>
      </c>
      <c r="DI1720">
        <f t="shared" si="811"/>
        <v>0</v>
      </c>
      <c r="DJ1720">
        <f>DF1720</f>
        <v>0</v>
      </c>
      <c r="DK1720">
        <v>0</v>
      </c>
      <c r="DL1720" t="s">
        <v>3</v>
      </c>
      <c r="DM1720">
        <v>0</v>
      </c>
      <c r="DN1720" t="s">
        <v>3</v>
      </c>
      <c r="DO1720">
        <v>0</v>
      </c>
    </row>
    <row r="1721" spans="1:119" x14ac:dyDescent="0.2">
      <c r="A1721">
        <f>ROW(Source!A1950)</f>
        <v>1950</v>
      </c>
      <c r="B1721">
        <v>69726884</v>
      </c>
      <c r="C1721">
        <v>69736316</v>
      </c>
      <c r="D1721">
        <v>27498374</v>
      </c>
      <c r="E1721">
        <v>1</v>
      </c>
      <c r="F1721">
        <v>1</v>
      </c>
      <c r="G1721">
        <v>1</v>
      </c>
      <c r="H1721">
        <v>1</v>
      </c>
      <c r="I1721" t="s">
        <v>1030</v>
      </c>
      <c r="J1721" t="s">
        <v>3</v>
      </c>
      <c r="K1721" t="s">
        <v>1031</v>
      </c>
      <c r="L1721">
        <v>1369</v>
      </c>
      <c r="N1721">
        <v>1013</v>
      </c>
      <c r="O1721" t="s">
        <v>974</v>
      </c>
      <c r="P1721" t="s">
        <v>974</v>
      </c>
      <c r="Q1721">
        <v>1</v>
      </c>
      <c r="W1721">
        <v>0</v>
      </c>
      <c r="X1721">
        <v>1538529768</v>
      </c>
      <c r="Y1721">
        <f t="shared" si="814"/>
        <v>26.97</v>
      </c>
      <c r="AA1721">
        <v>0</v>
      </c>
      <c r="AB1721">
        <v>0</v>
      </c>
      <c r="AC1721">
        <v>0</v>
      </c>
      <c r="AD1721">
        <v>279.72000000000003</v>
      </c>
      <c r="AE1721">
        <v>0</v>
      </c>
      <c r="AF1721">
        <v>0</v>
      </c>
      <c r="AG1721">
        <v>0</v>
      </c>
      <c r="AH1721">
        <v>11.03</v>
      </c>
      <c r="AI1721">
        <v>1</v>
      </c>
      <c r="AJ1721">
        <v>1</v>
      </c>
      <c r="AK1721">
        <v>1</v>
      </c>
      <c r="AL1721">
        <v>25.36</v>
      </c>
      <c r="AM1721">
        <v>5</v>
      </c>
      <c r="AN1721">
        <v>0</v>
      </c>
      <c r="AO1721">
        <v>1</v>
      </c>
      <c r="AP1721">
        <v>0</v>
      </c>
      <c r="AQ1721">
        <v>0</v>
      </c>
      <c r="AR1721">
        <v>0</v>
      </c>
      <c r="AS1721" t="s">
        <v>3</v>
      </c>
      <c r="AT1721">
        <v>26.97</v>
      </c>
      <c r="AU1721" t="s">
        <v>3</v>
      </c>
      <c r="AV1721">
        <v>1</v>
      </c>
      <c r="AW1721">
        <v>2</v>
      </c>
      <c r="AX1721">
        <v>69736325</v>
      </c>
      <c r="AY1721">
        <v>1</v>
      </c>
      <c r="AZ1721">
        <v>0</v>
      </c>
      <c r="BA1721">
        <v>1766</v>
      </c>
      <c r="BB1721">
        <v>0</v>
      </c>
      <c r="BC1721">
        <v>0</v>
      </c>
      <c r="BD1721">
        <v>0</v>
      </c>
      <c r="BE1721">
        <v>0</v>
      </c>
      <c r="BF1721">
        <v>0</v>
      </c>
      <c r="BG1721">
        <v>0</v>
      </c>
      <c r="BH1721">
        <v>0</v>
      </c>
      <c r="BI1721">
        <v>0</v>
      </c>
      <c r="BJ1721">
        <v>0</v>
      </c>
      <c r="BK1721">
        <v>0</v>
      </c>
      <c r="BL1721">
        <v>0</v>
      </c>
      <c r="BM1721">
        <v>0</v>
      </c>
      <c r="BN1721">
        <v>0</v>
      </c>
      <c r="BO1721">
        <v>0</v>
      </c>
      <c r="BP1721">
        <v>0</v>
      </c>
      <c r="BQ1721">
        <v>0</v>
      </c>
      <c r="BR1721">
        <v>0</v>
      </c>
      <c r="BS1721">
        <v>0</v>
      </c>
      <c r="BT1721">
        <v>0</v>
      </c>
      <c r="BU1721">
        <v>0</v>
      </c>
      <c r="BV1721">
        <v>0</v>
      </c>
      <c r="BW1721">
        <v>0</v>
      </c>
      <c r="CU1721">
        <f>ROUND(AT1721*Source!I1950*AH1721*AL1721,0)</f>
        <v>0</v>
      </c>
      <c r="CV1721">
        <f>ROUND(Y1721*Source!I1950,9)</f>
        <v>0</v>
      </c>
      <c r="CW1721">
        <v>0</v>
      </c>
      <c r="CX1721">
        <f>ROUND(Y1721*Source!I1950,9)</f>
        <v>0</v>
      </c>
      <c r="CY1721">
        <f>AD1721</f>
        <v>279.72000000000003</v>
      </c>
      <c r="CZ1721">
        <f>AH1721</f>
        <v>11.03</v>
      </c>
      <c r="DA1721">
        <f>AL1721</f>
        <v>25.36</v>
      </c>
      <c r="DB1721">
        <f t="shared" si="815"/>
        <v>297.48</v>
      </c>
      <c r="DC1721">
        <f t="shared" si="816"/>
        <v>0</v>
      </c>
      <c r="DD1721" t="s">
        <v>3</v>
      </c>
      <c r="DE1721" t="s">
        <v>3</v>
      </c>
      <c r="DF1721">
        <f t="shared" si="817"/>
        <v>0</v>
      </c>
      <c r="DG1721">
        <f t="shared" si="812"/>
        <v>0</v>
      </c>
      <c r="DH1721">
        <f t="shared" si="813"/>
        <v>0</v>
      </c>
      <c r="DI1721">
        <f>ROUND(ROUND(AH1721*AL1721,0)*CX1721,0)</f>
        <v>0</v>
      </c>
      <c r="DJ1721">
        <f>DI1721</f>
        <v>0</v>
      </c>
      <c r="DK1721">
        <v>0</v>
      </c>
      <c r="DL1721" t="s">
        <v>3</v>
      </c>
      <c r="DM1721">
        <v>0</v>
      </c>
      <c r="DN1721" t="s">
        <v>3</v>
      </c>
      <c r="DO1721">
        <v>0</v>
      </c>
    </row>
    <row r="1722" spans="1:119" x14ac:dyDescent="0.2">
      <c r="A1722">
        <f>ROW(Source!A1950)</f>
        <v>1950</v>
      </c>
      <c r="B1722">
        <v>69726884</v>
      </c>
      <c r="C1722">
        <v>69736316</v>
      </c>
      <c r="D1722">
        <v>121548</v>
      </c>
      <c r="E1722">
        <v>1</v>
      </c>
      <c r="F1722">
        <v>1</v>
      </c>
      <c r="G1722">
        <v>1</v>
      </c>
      <c r="H1722">
        <v>1</v>
      </c>
      <c r="I1722" t="s">
        <v>36</v>
      </c>
      <c r="J1722" t="s">
        <v>3</v>
      </c>
      <c r="K1722" t="s">
        <v>981</v>
      </c>
      <c r="L1722">
        <v>608254</v>
      </c>
      <c r="N1722">
        <v>1013</v>
      </c>
      <c r="O1722" t="s">
        <v>982</v>
      </c>
      <c r="P1722" t="s">
        <v>982</v>
      </c>
      <c r="Q1722">
        <v>1</v>
      </c>
      <c r="W1722">
        <v>0</v>
      </c>
      <c r="X1722">
        <v>-185737400</v>
      </c>
      <c r="Y1722">
        <f t="shared" si="814"/>
        <v>0.03</v>
      </c>
      <c r="AA1722">
        <v>0</v>
      </c>
      <c r="AB1722">
        <v>0</v>
      </c>
      <c r="AC1722">
        <v>0</v>
      </c>
      <c r="AD1722">
        <v>0</v>
      </c>
      <c r="AE1722">
        <v>0</v>
      </c>
      <c r="AF1722">
        <v>0</v>
      </c>
      <c r="AG1722">
        <v>0</v>
      </c>
      <c r="AH1722">
        <v>0</v>
      </c>
      <c r="AI1722">
        <v>1</v>
      </c>
      <c r="AJ1722">
        <v>1</v>
      </c>
      <c r="AK1722">
        <v>19.8</v>
      </c>
      <c r="AL1722">
        <v>1</v>
      </c>
      <c r="AM1722">
        <v>5</v>
      </c>
      <c r="AN1722">
        <v>0</v>
      </c>
      <c r="AO1722">
        <v>1</v>
      </c>
      <c r="AP1722">
        <v>0</v>
      </c>
      <c r="AQ1722">
        <v>0</v>
      </c>
      <c r="AR1722">
        <v>0</v>
      </c>
      <c r="AS1722" t="s">
        <v>3</v>
      </c>
      <c r="AT1722">
        <v>0.03</v>
      </c>
      <c r="AU1722" t="s">
        <v>3</v>
      </c>
      <c r="AV1722">
        <v>2</v>
      </c>
      <c r="AW1722">
        <v>2</v>
      </c>
      <c r="AX1722">
        <v>69736326</v>
      </c>
      <c r="AY1722">
        <v>1</v>
      </c>
      <c r="AZ1722">
        <v>0</v>
      </c>
      <c r="BA1722">
        <v>1767</v>
      </c>
      <c r="BB1722">
        <v>0</v>
      </c>
      <c r="BC1722">
        <v>0</v>
      </c>
      <c r="BD1722">
        <v>0</v>
      </c>
      <c r="BE1722">
        <v>0</v>
      </c>
      <c r="BF1722">
        <v>0</v>
      </c>
      <c r="BG1722">
        <v>0</v>
      </c>
      <c r="BH1722">
        <v>0</v>
      </c>
      <c r="BI1722">
        <v>0</v>
      </c>
      <c r="BJ1722">
        <v>0</v>
      </c>
      <c r="BK1722">
        <v>0</v>
      </c>
      <c r="BL1722">
        <v>0</v>
      </c>
      <c r="BM1722">
        <v>0</v>
      </c>
      <c r="BN1722">
        <v>0</v>
      </c>
      <c r="BO1722">
        <v>0</v>
      </c>
      <c r="BP1722">
        <v>0</v>
      </c>
      <c r="BQ1722">
        <v>0</v>
      </c>
      <c r="BR1722">
        <v>0</v>
      </c>
      <c r="BS1722">
        <v>0</v>
      </c>
      <c r="BT1722">
        <v>0</v>
      </c>
      <c r="BU1722">
        <v>0</v>
      </c>
      <c r="BV1722">
        <v>0</v>
      </c>
      <c r="BW1722">
        <v>0</v>
      </c>
      <c r="CV1722">
        <v>0</v>
      </c>
      <c r="CW1722">
        <v>0</v>
      </c>
      <c r="CX1722">
        <f>ROUND(Y1722*Source!I1950,9)</f>
        <v>0</v>
      </c>
      <c r="CY1722">
        <f>AD1722</f>
        <v>0</v>
      </c>
      <c r="CZ1722">
        <f>AH1722</f>
        <v>0</v>
      </c>
      <c r="DA1722">
        <f>AL1722</f>
        <v>1</v>
      </c>
      <c r="DB1722">
        <f t="shared" si="815"/>
        <v>0</v>
      </c>
      <c r="DC1722">
        <f t="shared" si="816"/>
        <v>0</v>
      </c>
      <c r="DD1722" t="s">
        <v>3</v>
      </c>
      <c r="DE1722" t="s">
        <v>3</v>
      </c>
      <c r="DF1722">
        <f t="shared" si="817"/>
        <v>0</v>
      </c>
      <c r="DG1722">
        <f t="shared" si="812"/>
        <v>0</v>
      </c>
      <c r="DH1722">
        <f>ROUND(ROUND(AG1722*AK1722,0)*CX1722,0)</f>
        <v>0</v>
      </c>
      <c r="DI1722">
        <f t="shared" ref="DI1722:DI1739" si="818">ROUND(ROUND(AH1722,0)*CX1722,0)</f>
        <v>0</v>
      </c>
      <c r="DJ1722">
        <f>DI1722</f>
        <v>0</v>
      </c>
      <c r="DK1722">
        <v>0</v>
      </c>
      <c r="DL1722" t="s">
        <v>3</v>
      </c>
      <c r="DM1722">
        <v>0</v>
      </c>
      <c r="DN1722" t="s">
        <v>3</v>
      </c>
      <c r="DO1722">
        <v>0</v>
      </c>
    </row>
    <row r="1723" spans="1:119" x14ac:dyDescent="0.2">
      <c r="A1723">
        <f>ROW(Source!A1950)</f>
        <v>1950</v>
      </c>
      <c r="B1723">
        <v>69726884</v>
      </c>
      <c r="C1723">
        <v>69736316</v>
      </c>
      <c r="D1723">
        <v>27439630</v>
      </c>
      <c r="E1723">
        <v>1</v>
      </c>
      <c r="F1723">
        <v>1</v>
      </c>
      <c r="G1723">
        <v>1</v>
      </c>
      <c r="H1723">
        <v>2</v>
      </c>
      <c r="I1723" t="s">
        <v>986</v>
      </c>
      <c r="J1723" t="s">
        <v>987</v>
      </c>
      <c r="K1723" t="s">
        <v>988</v>
      </c>
      <c r="L1723">
        <v>1368</v>
      </c>
      <c r="N1723">
        <v>1011</v>
      </c>
      <c r="O1723" t="s">
        <v>978</v>
      </c>
      <c r="P1723" t="s">
        <v>978</v>
      </c>
      <c r="Q1723">
        <v>1</v>
      </c>
      <c r="W1723">
        <v>0</v>
      </c>
      <c r="X1723">
        <v>-72110300</v>
      </c>
      <c r="Y1723">
        <f t="shared" si="814"/>
        <v>0.03</v>
      </c>
      <c r="AA1723">
        <v>0</v>
      </c>
      <c r="AB1723">
        <v>245.16</v>
      </c>
      <c r="AC1723">
        <v>269.48</v>
      </c>
      <c r="AD1723">
        <v>0</v>
      </c>
      <c r="AE1723">
        <v>0</v>
      </c>
      <c r="AF1723">
        <v>31.27</v>
      </c>
      <c r="AG1723">
        <v>13.61</v>
      </c>
      <c r="AH1723">
        <v>0</v>
      </c>
      <c r="AI1723">
        <v>1</v>
      </c>
      <c r="AJ1723">
        <v>7.84</v>
      </c>
      <c r="AK1723">
        <v>19.8</v>
      </c>
      <c r="AL1723">
        <v>1</v>
      </c>
      <c r="AM1723">
        <v>5</v>
      </c>
      <c r="AN1723">
        <v>0</v>
      </c>
      <c r="AO1723">
        <v>1</v>
      </c>
      <c r="AP1723">
        <v>0</v>
      </c>
      <c r="AQ1723">
        <v>0</v>
      </c>
      <c r="AR1723">
        <v>0</v>
      </c>
      <c r="AS1723" t="s">
        <v>3</v>
      </c>
      <c r="AT1723">
        <v>0.03</v>
      </c>
      <c r="AU1723" t="s">
        <v>3</v>
      </c>
      <c r="AV1723">
        <v>0</v>
      </c>
      <c r="AW1723">
        <v>2</v>
      </c>
      <c r="AX1723">
        <v>69736327</v>
      </c>
      <c r="AY1723">
        <v>1</v>
      </c>
      <c r="AZ1723">
        <v>0</v>
      </c>
      <c r="BA1723">
        <v>1768</v>
      </c>
      <c r="BB1723">
        <v>0</v>
      </c>
      <c r="BC1723">
        <v>0</v>
      </c>
      <c r="BD1723">
        <v>0</v>
      </c>
      <c r="BE1723">
        <v>0</v>
      </c>
      <c r="BF1723">
        <v>0</v>
      </c>
      <c r="BG1723">
        <v>0</v>
      </c>
      <c r="BH1723">
        <v>0</v>
      </c>
      <c r="BI1723">
        <v>0</v>
      </c>
      <c r="BJ1723">
        <v>0</v>
      </c>
      <c r="BK1723">
        <v>0</v>
      </c>
      <c r="BL1723">
        <v>0</v>
      </c>
      <c r="BM1723">
        <v>0</v>
      </c>
      <c r="BN1723">
        <v>0</v>
      </c>
      <c r="BO1723">
        <v>0</v>
      </c>
      <c r="BP1723">
        <v>0</v>
      </c>
      <c r="BQ1723">
        <v>0</v>
      </c>
      <c r="BR1723">
        <v>0</v>
      </c>
      <c r="BS1723">
        <v>0</v>
      </c>
      <c r="BT1723">
        <v>0</v>
      </c>
      <c r="BU1723">
        <v>0</v>
      </c>
      <c r="BV1723">
        <v>0</v>
      </c>
      <c r="BW1723">
        <v>0</v>
      </c>
      <c r="CV1723">
        <v>0</v>
      </c>
      <c r="CW1723">
        <f>ROUND(Y1723*Source!I1950*DO1723,9)</f>
        <v>0</v>
      </c>
      <c r="CX1723">
        <f>ROUND(Y1723*Source!I1950,9)</f>
        <v>0</v>
      </c>
      <c r="CY1723">
        <f>AB1723</f>
        <v>245.16</v>
      </c>
      <c r="CZ1723">
        <f>AF1723</f>
        <v>31.27</v>
      </c>
      <c r="DA1723">
        <f>AJ1723</f>
        <v>7.84</v>
      </c>
      <c r="DB1723">
        <f t="shared" si="815"/>
        <v>0.94</v>
      </c>
      <c r="DC1723">
        <f t="shared" si="816"/>
        <v>0.41</v>
      </c>
      <c r="DD1723" t="s">
        <v>3</v>
      </c>
      <c r="DE1723" t="s">
        <v>3</v>
      </c>
      <c r="DF1723">
        <f t="shared" si="817"/>
        <v>0</v>
      </c>
      <c r="DG1723">
        <f>ROUND(ROUND(AF1723*AJ1723,0)*CX1723,0)</f>
        <v>0</v>
      </c>
      <c r="DH1723">
        <f>ROUND(ROUND(AG1723*AK1723,0)*CX1723,0)</f>
        <v>0</v>
      </c>
      <c r="DI1723">
        <f t="shared" si="818"/>
        <v>0</v>
      </c>
      <c r="DJ1723">
        <f>DG1723</f>
        <v>0</v>
      </c>
      <c r="DK1723">
        <v>0</v>
      </c>
      <c r="DL1723" t="s">
        <v>3</v>
      </c>
      <c r="DM1723">
        <v>0</v>
      </c>
      <c r="DN1723" t="s">
        <v>3</v>
      </c>
      <c r="DO1723">
        <v>0</v>
      </c>
    </row>
    <row r="1724" spans="1:119" x14ac:dyDescent="0.2">
      <c r="A1724">
        <f>ROW(Source!A1950)</f>
        <v>1950</v>
      </c>
      <c r="B1724">
        <v>69726884</v>
      </c>
      <c r="C1724">
        <v>69736316</v>
      </c>
      <c r="D1724">
        <v>27440113</v>
      </c>
      <c r="E1724">
        <v>1</v>
      </c>
      <c r="F1724">
        <v>1</v>
      </c>
      <c r="G1724">
        <v>1</v>
      </c>
      <c r="H1724">
        <v>2</v>
      </c>
      <c r="I1724" t="s">
        <v>1032</v>
      </c>
      <c r="J1724" t="s">
        <v>1033</v>
      </c>
      <c r="K1724" t="s">
        <v>1034</v>
      </c>
      <c r="L1724">
        <v>1368</v>
      </c>
      <c r="N1724">
        <v>1011</v>
      </c>
      <c r="O1724" t="s">
        <v>978</v>
      </c>
      <c r="P1724" t="s">
        <v>978</v>
      </c>
      <c r="Q1724">
        <v>1</v>
      </c>
      <c r="W1724">
        <v>0</v>
      </c>
      <c r="X1724">
        <v>-1092641070</v>
      </c>
      <c r="Y1724">
        <f t="shared" si="814"/>
        <v>0.72</v>
      </c>
      <c r="AA1724">
        <v>0</v>
      </c>
      <c r="AB1724">
        <v>229.4</v>
      </c>
      <c r="AC1724">
        <v>0</v>
      </c>
      <c r="AD1724">
        <v>0</v>
      </c>
      <c r="AE1724">
        <v>0</v>
      </c>
      <c r="AF1724">
        <v>29.26</v>
      </c>
      <c r="AG1724">
        <v>0</v>
      </c>
      <c r="AH1724">
        <v>0</v>
      </c>
      <c r="AI1724">
        <v>1</v>
      </c>
      <c r="AJ1724">
        <v>7.84</v>
      </c>
      <c r="AK1724">
        <v>19.8</v>
      </c>
      <c r="AL1724">
        <v>1</v>
      </c>
      <c r="AM1724">
        <v>5</v>
      </c>
      <c r="AN1724">
        <v>0</v>
      </c>
      <c r="AO1724">
        <v>1</v>
      </c>
      <c r="AP1724">
        <v>0</v>
      </c>
      <c r="AQ1724">
        <v>0</v>
      </c>
      <c r="AR1724">
        <v>0</v>
      </c>
      <c r="AS1724" t="s">
        <v>3</v>
      </c>
      <c r="AT1724">
        <v>0.72</v>
      </c>
      <c r="AU1724" t="s">
        <v>3</v>
      </c>
      <c r="AV1724">
        <v>0</v>
      </c>
      <c r="AW1724">
        <v>2</v>
      </c>
      <c r="AX1724">
        <v>69736328</v>
      </c>
      <c r="AY1724">
        <v>1</v>
      </c>
      <c r="AZ1724">
        <v>0</v>
      </c>
      <c r="BA1724">
        <v>1769</v>
      </c>
      <c r="BB1724">
        <v>0</v>
      </c>
      <c r="BC1724">
        <v>0</v>
      </c>
      <c r="BD1724">
        <v>0</v>
      </c>
      <c r="BE1724">
        <v>0</v>
      </c>
      <c r="BF1724">
        <v>0</v>
      </c>
      <c r="BG1724">
        <v>0</v>
      </c>
      <c r="BH1724">
        <v>0</v>
      </c>
      <c r="BI1724">
        <v>0</v>
      </c>
      <c r="BJ1724">
        <v>0</v>
      </c>
      <c r="BK1724">
        <v>0</v>
      </c>
      <c r="BL1724">
        <v>0</v>
      </c>
      <c r="BM1724">
        <v>0</v>
      </c>
      <c r="BN1724">
        <v>0</v>
      </c>
      <c r="BO1724">
        <v>0</v>
      </c>
      <c r="BP1724">
        <v>0</v>
      </c>
      <c r="BQ1724">
        <v>0</v>
      </c>
      <c r="BR1724">
        <v>0</v>
      </c>
      <c r="BS1724">
        <v>0</v>
      </c>
      <c r="BT1724">
        <v>0</v>
      </c>
      <c r="BU1724">
        <v>0</v>
      </c>
      <c r="BV1724">
        <v>0</v>
      </c>
      <c r="BW1724">
        <v>0</v>
      </c>
      <c r="CV1724">
        <v>0</v>
      </c>
      <c r="CW1724">
        <f>ROUND(Y1724*Source!I1950*DO1724,9)</f>
        <v>0</v>
      </c>
      <c r="CX1724">
        <f>ROUND(Y1724*Source!I1950,9)</f>
        <v>0</v>
      </c>
      <c r="CY1724">
        <f>AB1724</f>
        <v>229.4</v>
      </c>
      <c r="CZ1724">
        <f>AF1724</f>
        <v>29.26</v>
      </c>
      <c r="DA1724">
        <f>AJ1724</f>
        <v>7.84</v>
      </c>
      <c r="DB1724">
        <f t="shared" si="815"/>
        <v>21.07</v>
      </c>
      <c r="DC1724">
        <f t="shared" si="816"/>
        <v>0</v>
      </c>
      <c r="DD1724" t="s">
        <v>3</v>
      </c>
      <c r="DE1724" t="s">
        <v>3</v>
      </c>
      <c r="DF1724">
        <f t="shared" si="817"/>
        <v>0</v>
      </c>
      <c r="DG1724">
        <f>ROUND(ROUND(AF1724*AJ1724,0)*CX1724,0)</f>
        <v>0</v>
      </c>
      <c r="DH1724">
        <f>ROUND(ROUND(AG1724*AK1724,0)*CX1724,0)</f>
        <v>0</v>
      </c>
      <c r="DI1724">
        <f t="shared" si="818"/>
        <v>0</v>
      </c>
      <c r="DJ1724">
        <f>DG1724</f>
        <v>0</v>
      </c>
      <c r="DK1724">
        <v>0</v>
      </c>
      <c r="DL1724" t="s">
        <v>3</v>
      </c>
      <c r="DM1724">
        <v>0</v>
      </c>
      <c r="DN1724" t="s">
        <v>3</v>
      </c>
      <c r="DO1724">
        <v>0</v>
      </c>
    </row>
    <row r="1725" spans="1:119" x14ac:dyDescent="0.2">
      <c r="A1725">
        <f>ROW(Source!A1950)</f>
        <v>1950</v>
      </c>
      <c r="B1725">
        <v>69726884</v>
      </c>
      <c r="C1725">
        <v>69736316</v>
      </c>
      <c r="D1725">
        <v>27441197</v>
      </c>
      <c r="E1725">
        <v>1</v>
      </c>
      <c r="F1725">
        <v>1</v>
      </c>
      <c r="G1725">
        <v>1</v>
      </c>
      <c r="H1725">
        <v>2</v>
      </c>
      <c r="I1725" t="s">
        <v>1035</v>
      </c>
      <c r="J1725" t="s">
        <v>1036</v>
      </c>
      <c r="K1725" t="s">
        <v>1037</v>
      </c>
      <c r="L1725">
        <v>1368</v>
      </c>
      <c r="N1725">
        <v>1011</v>
      </c>
      <c r="O1725" t="s">
        <v>978</v>
      </c>
      <c r="P1725" t="s">
        <v>978</v>
      </c>
      <c r="Q1725">
        <v>1</v>
      </c>
      <c r="W1725">
        <v>0</v>
      </c>
      <c r="X1725">
        <v>-1589430619</v>
      </c>
      <c r="Y1725">
        <f t="shared" si="814"/>
        <v>0.25</v>
      </c>
      <c r="AA1725">
        <v>0</v>
      </c>
      <c r="AB1725">
        <v>21.17</v>
      </c>
      <c r="AC1725">
        <v>0</v>
      </c>
      <c r="AD1725">
        <v>0</v>
      </c>
      <c r="AE1725">
        <v>0</v>
      </c>
      <c r="AF1725">
        <v>2.7</v>
      </c>
      <c r="AG1725">
        <v>0</v>
      </c>
      <c r="AH1725">
        <v>0</v>
      </c>
      <c r="AI1725">
        <v>1</v>
      </c>
      <c r="AJ1725">
        <v>7.84</v>
      </c>
      <c r="AK1725">
        <v>19.8</v>
      </c>
      <c r="AL1725">
        <v>1</v>
      </c>
      <c r="AM1725">
        <v>5</v>
      </c>
      <c r="AN1725">
        <v>0</v>
      </c>
      <c r="AO1725">
        <v>1</v>
      </c>
      <c r="AP1725">
        <v>0</v>
      </c>
      <c r="AQ1725">
        <v>0</v>
      </c>
      <c r="AR1725">
        <v>0</v>
      </c>
      <c r="AS1725" t="s">
        <v>3</v>
      </c>
      <c r="AT1725">
        <v>0.25</v>
      </c>
      <c r="AU1725" t="s">
        <v>3</v>
      </c>
      <c r="AV1725">
        <v>0</v>
      </c>
      <c r="AW1725">
        <v>2</v>
      </c>
      <c r="AX1725">
        <v>69736329</v>
      </c>
      <c r="AY1725">
        <v>1</v>
      </c>
      <c r="AZ1725">
        <v>0</v>
      </c>
      <c r="BA1725">
        <v>1770</v>
      </c>
      <c r="BB1725">
        <v>0</v>
      </c>
      <c r="BC1725">
        <v>0</v>
      </c>
      <c r="BD1725">
        <v>0</v>
      </c>
      <c r="BE1725">
        <v>0</v>
      </c>
      <c r="BF1725">
        <v>0</v>
      </c>
      <c r="BG1725">
        <v>0</v>
      </c>
      <c r="BH1725">
        <v>0</v>
      </c>
      <c r="BI1725">
        <v>0</v>
      </c>
      <c r="BJ1725">
        <v>0</v>
      </c>
      <c r="BK1725">
        <v>0</v>
      </c>
      <c r="BL1725">
        <v>0</v>
      </c>
      <c r="BM1725">
        <v>0</v>
      </c>
      <c r="BN1725">
        <v>0</v>
      </c>
      <c r="BO1725">
        <v>0</v>
      </c>
      <c r="BP1725">
        <v>0</v>
      </c>
      <c r="BQ1725">
        <v>0</v>
      </c>
      <c r="BR1725">
        <v>0</v>
      </c>
      <c r="BS1725">
        <v>0</v>
      </c>
      <c r="BT1725">
        <v>0</v>
      </c>
      <c r="BU1725">
        <v>0</v>
      </c>
      <c r="BV1725">
        <v>0</v>
      </c>
      <c r="BW1725">
        <v>0</v>
      </c>
      <c r="CV1725">
        <v>0</v>
      </c>
      <c r="CW1725">
        <f>ROUND(Y1725*Source!I1950*DO1725,9)</f>
        <v>0</v>
      </c>
      <c r="CX1725">
        <f>ROUND(Y1725*Source!I1950,9)</f>
        <v>0</v>
      </c>
      <c r="CY1725">
        <f>AB1725</f>
        <v>21.17</v>
      </c>
      <c r="CZ1725">
        <f>AF1725</f>
        <v>2.7</v>
      </c>
      <c r="DA1725">
        <f>AJ1725</f>
        <v>7.84</v>
      </c>
      <c r="DB1725">
        <f t="shared" si="815"/>
        <v>0.68</v>
      </c>
      <c r="DC1725">
        <f t="shared" si="816"/>
        <v>0</v>
      </c>
      <c r="DD1725" t="s">
        <v>3</v>
      </c>
      <c r="DE1725" t="s">
        <v>3</v>
      </c>
      <c r="DF1725">
        <f t="shared" si="817"/>
        <v>0</v>
      </c>
      <c r="DG1725">
        <f>ROUND(ROUND(AF1725*AJ1725,0)*CX1725,0)</f>
        <v>0</v>
      </c>
      <c r="DH1725">
        <f>ROUND(ROUND(AG1725*AK1725,0)*CX1725,0)</f>
        <v>0</v>
      </c>
      <c r="DI1725">
        <f t="shared" si="818"/>
        <v>0</v>
      </c>
      <c r="DJ1725">
        <f>DG1725</f>
        <v>0</v>
      </c>
      <c r="DK1725">
        <v>0</v>
      </c>
      <c r="DL1725" t="s">
        <v>3</v>
      </c>
      <c r="DM1725">
        <v>0</v>
      </c>
      <c r="DN1725" t="s">
        <v>3</v>
      </c>
      <c r="DO1725">
        <v>0</v>
      </c>
    </row>
    <row r="1726" spans="1:119" x14ac:dyDescent="0.2">
      <c r="A1726">
        <f>ROW(Source!A1950)</f>
        <v>1950</v>
      </c>
      <c r="B1726">
        <v>69726884</v>
      </c>
      <c r="C1726">
        <v>69736316</v>
      </c>
      <c r="D1726">
        <v>27441327</v>
      </c>
      <c r="E1726">
        <v>1</v>
      </c>
      <c r="F1726">
        <v>1</v>
      </c>
      <c r="G1726">
        <v>1</v>
      </c>
      <c r="H1726">
        <v>2</v>
      </c>
      <c r="I1726" t="s">
        <v>975</v>
      </c>
      <c r="J1726" t="s">
        <v>976</v>
      </c>
      <c r="K1726" t="s">
        <v>977</v>
      </c>
      <c r="L1726">
        <v>1368</v>
      </c>
      <c r="N1726">
        <v>1011</v>
      </c>
      <c r="O1726" t="s">
        <v>978</v>
      </c>
      <c r="P1726" t="s">
        <v>978</v>
      </c>
      <c r="Q1726">
        <v>1</v>
      </c>
      <c r="W1726">
        <v>0</v>
      </c>
      <c r="X1726">
        <v>-1583389094</v>
      </c>
      <c r="Y1726">
        <f t="shared" si="814"/>
        <v>0.04</v>
      </c>
      <c r="AA1726">
        <v>0</v>
      </c>
      <c r="AB1726">
        <v>732.02</v>
      </c>
      <c r="AC1726">
        <v>231.46</v>
      </c>
      <c r="AD1726">
        <v>0</v>
      </c>
      <c r="AE1726">
        <v>0</v>
      </c>
      <c r="AF1726">
        <v>93.37</v>
      </c>
      <c r="AG1726">
        <v>11.69</v>
      </c>
      <c r="AH1726">
        <v>0</v>
      </c>
      <c r="AI1726">
        <v>1</v>
      </c>
      <c r="AJ1726">
        <v>7.84</v>
      </c>
      <c r="AK1726">
        <v>19.8</v>
      </c>
      <c r="AL1726">
        <v>1</v>
      </c>
      <c r="AM1726">
        <v>5</v>
      </c>
      <c r="AN1726">
        <v>0</v>
      </c>
      <c r="AO1726">
        <v>1</v>
      </c>
      <c r="AP1726">
        <v>0</v>
      </c>
      <c r="AQ1726">
        <v>0</v>
      </c>
      <c r="AR1726">
        <v>0</v>
      </c>
      <c r="AS1726" t="s">
        <v>3</v>
      </c>
      <c r="AT1726">
        <v>0.04</v>
      </c>
      <c r="AU1726" t="s">
        <v>3</v>
      </c>
      <c r="AV1726">
        <v>0</v>
      </c>
      <c r="AW1726">
        <v>2</v>
      </c>
      <c r="AX1726">
        <v>69736330</v>
      </c>
      <c r="AY1726">
        <v>1</v>
      </c>
      <c r="AZ1726">
        <v>0</v>
      </c>
      <c r="BA1726">
        <v>1771</v>
      </c>
      <c r="BB1726">
        <v>0</v>
      </c>
      <c r="BC1726">
        <v>0</v>
      </c>
      <c r="BD1726">
        <v>0</v>
      </c>
      <c r="BE1726">
        <v>0</v>
      </c>
      <c r="BF1726">
        <v>0</v>
      </c>
      <c r="BG1726">
        <v>0</v>
      </c>
      <c r="BH1726">
        <v>0</v>
      </c>
      <c r="BI1726">
        <v>0</v>
      </c>
      <c r="BJ1726">
        <v>0</v>
      </c>
      <c r="BK1726">
        <v>0</v>
      </c>
      <c r="BL1726">
        <v>0</v>
      </c>
      <c r="BM1726">
        <v>0</v>
      </c>
      <c r="BN1726">
        <v>0</v>
      </c>
      <c r="BO1726">
        <v>0</v>
      </c>
      <c r="BP1726">
        <v>0</v>
      </c>
      <c r="BQ1726">
        <v>0</v>
      </c>
      <c r="BR1726">
        <v>0</v>
      </c>
      <c r="BS1726">
        <v>0</v>
      </c>
      <c r="BT1726">
        <v>0</v>
      </c>
      <c r="BU1726">
        <v>0</v>
      </c>
      <c r="BV1726">
        <v>0</v>
      </c>
      <c r="BW1726">
        <v>0</v>
      </c>
      <c r="CV1726">
        <v>0</v>
      </c>
      <c r="CW1726">
        <f>ROUND(Y1726*Source!I1950*DO1726,9)</f>
        <v>0</v>
      </c>
      <c r="CX1726">
        <f>ROUND(Y1726*Source!I1950,9)</f>
        <v>0</v>
      </c>
      <c r="CY1726">
        <f>AB1726</f>
        <v>732.02</v>
      </c>
      <c r="CZ1726">
        <f>AF1726</f>
        <v>93.37</v>
      </c>
      <c r="DA1726">
        <f>AJ1726</f>
        <v>7.84</v>
      </c>
      <c r="DB1726">
        <f t="shared" si="815"/>
        <v>3.73</v>
      </c>
      <c r="DC1726">
        <f t="shared" si="816"/>
        <v>0.47</v>
      </c>
      <c r="DD1726" t="s">
        <v>3</v>
      </c>
      <c r="DE1726" t="s">
        <v>3</v>
      </c>
      <c r="DF1726">
        <f t="shared" si="817"/>
        <v>0</v>
      </c>
      <c r="DG1726">
        <f>ROUND(ROUND(AF1726*AJ1726,0)*CX1726,0)</f>
        <v>0</v>
      </c>
      <c r="DH1726">
        <f>ROUND(ROUND(AG1726*AK1726,0)*CX1726,0)</f>
        <v>0</v>
      </c>
      <c r="DI1726">
        <f t="shared" si="818"/>
        <v>0</v>
      </c>
      <c r="DJ1726">
        <f>DG1726</f>
        <v>0</v>
      </c>
      <c r="DK1726">
        <v>0</v>
      </c>
      <c r="DL1726" t="s">
        <v>3</v>
      </c>
      <c r="DM1726">
        <v>0</v>
      </c>
      <c r="DN1726" t="s">
        <v>3</v>
      </c>
      <c r="DO1726">
        <v>0</v>
      </c>
    </row>
    <row r="1727" spans="1:119" x14ac:dyDescent="0.2">
      <c r="A1727">
        <f>ROW(Source!A1950)</f>
        <v>1950</v>
      </c>
      <c r="B1727">
        <v>69726884</v>
      </c>
      <c r="C1727">
        <v>69736316</v>
      </c>
      <c r="D1727">
        <v>27371543</v>
      </c>
      <c r="E1727">
        <v>1</v>
      </c>
      <c r="F1727">
        <v>1</v>
      </c>
      <c r="G1727">
        <v>1</v>
      </c>
      <c r="H1727">
        <v>3</v>
      </c>
      <c r="I1727" t="s">
        <v>66</v>
      </c>
      <c r="J1727" t="s">
        <v>69</v>
      </c>
      <c r="K1727" t="s">
        <v>67</v>
      </c>
      <c r="L1727">
        <v>1346</v>
      </c>
      <c r="N1727">
        <v>1009</v>
      </c>
      <c r="O1727" t="s">
        <v>68</v>
      </c>
      <c r="P1727" t="s">
        <v>68</v>
      </c>
      <c r="Q1727">
        <v>1</v>
      </c>
      <c r="W1727">
        <v>0</v>
      </c>
      <c r="X1727">
        <v>-386994921</v>
      </c>
      <c r="Y1727">
        <f t="shared" si="814"/>
        <v>0.5</v>
      </c>
      <c r="AA1727">
        <v>31</v>
      </c>
      <c r="AB1727">
        <v>0</v>
      </c>
      <c r="AC1727">
        <v>0</v>
      </c>
      <c r="AD1727">
        <v>0</v>
      </c>
      <c r="AE1727">
        <v>4.2799999999999994</v>
      </c>
      <c r="AF1727">
        <v>0</v>
      </c>
      <c r="AG1727">
        <v>0</v>
      </c>
      <c r="AH1727">
        <v>0</v>
      </c>
      <c r="AI1727">
        <v>7.56</v>
      </c>
      <c r="AJ1727">
        <v>1</v>
      </c>
      <c r="AK1727">
        <v>1</v>
      </c>
      <c r="AL1727">
        <v>1</v>
      </c>
      <c r="AM1727">
        <v>5</v>
      </c>
      <c r="AN1727">
        <v>0</v>
      </c>
      <c r="AO1727">
        <v>0</v>
      </c>
      <c r="AP1727">
        <v>1</v>
      </c>
      <c r="AQ1727">
        <v>0</v>
      </c>
      <c r="AR1727">
        <v>0</v>
      </c>
      <c r="AS1727" t="s">
        <v>3</v>
      </c>
      <c r="AT1727">
        <v>0.5</v>
      </c>
      <c r="AU1727" t="s">
        <v>3</v>
      </c>
      <c r="AV1727">
        <v>0</v>
      </c>
      <c r="AW1727">
        <v>2</v>
      </c>
      <c r="AX1727">
        <v>69736333</v>
      </c>
      <c r="AY1727">
        <v>1</v>
      </c>
      <c r="AZ1727">
        <v>16384</v>
      </c>
      <c r="BA1727">
        <v>1774</v>
      </c>
      <c r="BB1727">
        <v>3</v>
      </c>
      <c r="BC1727">
        <v>0</v>
      </c>
      <c r="BD1727">
        <v>0</v>
      </c>
      <c r="BE1727">
        <v>0</v>
      </c>
      <c r="BF1727">
        <v>0</v>
      </c>
      <c r="BG1727">
        <v>0</v>
      </c>
      <c r="BH1727">
        <v>0</v>
      </c>
      <c r="BI1727">
        <v>0</v>
      </c>
      <c r="BJ1727">
        <v>0</v>
      </c>
      <c r="BK1727">
        <v>0</v>
      </c>
      <c r="BL1727">
        <v>0</v>
      </c>
      <c r="BM1727">
        <v>0</v>
      </c>
      <c r="BN1727">
        <v>0</v>
      </c>
      <c r="BO1727">
        <v>0</v>
      </c>
      <c r="BP1727">
        <v>0</v>
      </c>
      <c r="BQ1727">
        <v>0</v>
      </c>
      <c r="BR1727">
        <v>0</v>
      </c>
      <c r="BS1727">
        <v>0</v>
      </c>
      <c r="BT1727">
        <v>0</v>
      </c>
      <c r="BU1727">
        <v>0</v>
      </c>
      <c r="BV1727">
        <v>0</v>
      </c>
      <c r="BW1727">
        <v>0</v>
      </c>
      <c r="CV1727">
        <v>0</v>
      </c>
      <c r="CW1727">
        <v>0</v>
      </c>
      <c r="CX1727">
        <f>ROUND(Y1727*Source!I1950,9)</f>
        <v>0</v>
      </c>
      <c r="CY1727">
        <f>AA1727</f>
        <v>31</v>
      </c>
      <c r="CZ1727">
        <f>AE1727</f>
        <v>4.2799999999999994</v>
      </c>
      <c r="DA1727">
        <f>AI1727</f>
        <v>7.56</v>
      </c>
      <c r="DB1727">
        <f t="shared" si="815"/>
        <v>2.14</v>
      </c>
      <c r="DC1727">
        <f t="shared" si="816"/>
        <v>0</v>
      </c>
      <c r="DD1727" t="s">
        <v>3</v>
      </c>
      <c r="DE1727" t="s">
        <v>3</v>
      </c>
      <c r="DF1727">
        <f>ROUND(ROUND(AE1727*AI1727,0)*CX1727,0)</f>
        <v>0</v>
      </c>
      <c r="DG1727">
        <f t="shared" ref="DG1727:DG1741" si="819">ROUND(ROUND(AF1727,0)*CX1727,0)</f>
        <v>0</v>
      </c>
      <c r="DH1727">
        <f t="shared" ref="DH1727:DH1740" si="820">ROUND(ROUND(AG1727,0)*CX1727,0)</f>
        <v>0</v>
      </c>
      <c r="DI1727">
        <f t="shared" si="818"/>
        <v>0</v>
      </c>
      <c r="DJ1727">
        <f>DF1727</f>
        <v>0</v>
      </c>
      <c r="DK1727">
        <v>0</v>
      </c>
      <c r="DL1727" t="s">
        <v>3</v>
      </c>
      <c r="DM1727">
        <v>0</v>
      </c>
      <c r="DN1727" t="s">
        <v>3</v>
      </c>
      <c r="DO1727">
        <v>0</v>
      </c>
    </row>
    <row r="1728" spans="1:119" x14ac:dyDescent="0.2">
      <c r="A1728">
        <f>ROW(Source!A1950)</f>
        <v>1950</v>
      </c>
      <c r="B1728">
        <v>69726884</v>
      </c>
      <c r="C1728">
        <v>69736316</v>
      </c>
      <c r="D1728">
        <v>27387054</v>
      </c>
      <c r="E1728">
        <v>1</v>
      </c>
      <c r="F1728">
        <v>1</v>
      </c>
      <c r="G1728">
        <v>1</v>
      </c>
      <c r="H1728">
        <v>3</v>
      </c>
      <c r="I1728" t="s">
        <v>404</v>
      </c>
      <c r="J1728" t="s">
        <v>406</v>
      </c>
      <c r="K1728" t="s">
        <v>405</v>
      </c>
      <c r="L1728">
        <v>1348</v>
      </c>
      <c r="N1728">
        <v>1009</v>
      </c>
      <c r="O1728" t="s">
        <v>78</v>
      </c>
      <c r="P1728" t="s">
        <v>78</v>
      </c>
      <c r="Q1728">
        <v>1000</v>
      </c>
      <c r="W1728">
        <v>0</v>
      </c>
      <c r="X1728">
        <v>718622069</v>
      </c>
      <c r="Y1728">
        <f t="shared" si="814"/>
        <v>0.02</v>
      </c>
      <c r="AA1728">
        <v>161460</v>
      </c>
      <c r="AB1728">
        <v>0</v>
      </c>
      <c r="AC1728">
        <v>0</v>
      </c>
      <c r="AD1728">
        <v>0</v>
      </c>
      <c r="AE1728">
        <v>22328.89</v>
      </c>
      <c r="AF1728">
        <v>0</v>
      </c>
      <c r="AG1728">
        <v>0</v>
      </c>
      <c r="AH1728">
        <v>0</v>
      </c>
      <c r="AI1728">
        <v>7.56</v>
      </c>
      <c r="AJ1728">
        <v>1</v>
      </c>
      <c r="AK1728">
        <v>1</v>
      </c>
      <c r="AL1728">
        <v>1</v>
      </c>
      <c r="AM1728">
        <v>5</v>
      </c>
      <c r="AN1728">
        <v>0</v>
      </c>
      <c r="AO1728">
        <v>0</v>
      </c>
      <c r="AP1728">
        <v>1</v>
      </c>
      <c r="AQ1728">
        <v>0</v>
      </c>
      <c r="AR1728">
        <v>0</v>
      </c>
      <c r="AS1728" t="s">
        <v>3</v>
      </c>
      <c r="AT1728">
        <v>0.02</v>
      </c>
      <c r="AU1728" t="s">
        <v>3</v>
      </c>
      <c r="AV1728">
        <v>0</v>
      </c>
      <c r="AW1728">
        <v>1</v>
      </c>
      <c r="AX1728">
        <v>-1</v>
      </c>
      <c r="AY1728">
        <v>0</v>
      </c>
      <c r="AZ1728">
        <v>0</v>
      </c>
      <c r="BA1728" t="s">
        <v>3</v>
      </c>
      <c r="BB1728">
        <v>0</v>
      </c>
      <c r="BC1728">
        <v>0</v>
      </c>
      <c r="BD1728">
        <v>0</v>
      </c>
      <c r="BE1728">
        <v>0</v>
      </c>
      <c r="BF1728">
        <v>0</v>
      </c>
      <c r="BG1728">
        <v>0</v>
      </c>
      <c r="BH1728">
        <v>0</v>
      </c>
      <c r="BI1728">
        <v>0</v>
      </c>
      <c r="BJ1728">
        <v>0</v>
      </c>
      <c r="BK1728">
        <v>0</v>
      </c>
      <c r="BL1728">
        <v>0</v>
      </c>
      <c r="BM1728">
        <v>0</v>
      </c>
      <c r="BN1728">
        <v>0</v>
      </c>
      <c r="BO1728">
        <v>0</v>
      </c>
      <c r="BP1728">
        <v>0</v>
      </c>
      <c r="BQ1728">
        <v>0</v>
      </c>
      <c r="BR1728">
        <v>0</v>
      </c>
      <c r="BS1728">
        <v>0</v>
      </c>
      <c r="BT1728">
        <v>0</v>
      </c>
      <c r="BU1728">
        <v>0</v>
      </c>
      <c r="BV1728">
        <v>0</v>
      </c>
      <c r="BW1728">
        <v>0</v>
      </c>
      <c r="CV1728">
        <v>0</v>
      </c>
      <c r="CW1728">
        <v>0</v>
      </c>
      <c r="CX1728">
        <f>ROUND(Y1728*Source!I1950,9)</f>
        <v>0</v>
      </c>
      <c r="CY1728">
        <f>AA1728</f>
        <v>161460</v>
      </c>
      <c r="CZ1728">
        <f>AE1728</f>
        <v>22328.89</v>
      </c>
      <c r="DA1728">
        <f>AI1728</f>
        <v>7.56</v>
      </c>
      <c r="DB1728">
        <f t="shared" si="815"/>
        <v>446.58</v>
      </c>
      <c r="DC1728">
        <f t="shared" si="816"/>
        <v>0</v>
      </c>
      <c r="DD1728" t="s">
        <v>3</v>
      </c>
      <c r="DE1728" t="s">
        <v>3</v>
      </c>
      <c r="DF1728">
        <f>ROUND(ROUND(AE1728*AI1728,0)*CX1728,0)</f>
        <v>0</v>
      </c>
      <c r="DG1728">
        <f t="shared" si="819"/>
        <v>0</v>
      </c>
      <c r="DH1728">
        <f t="shared" si="820"/>
        <v>0</v>
      </c>
      <c r="DI1728">
        <f t="shared" si="818"/>
        <v>0</v>
      </c>
      <c r="DJ1728">
        <f>DF1728</f>
        <v>0</v>
      </c>
      <c r="DK1728">
        <v>0</v>
      </c>
      <c r="DL1728" t="s">
        <v>3</v>
      </c>
      <c r="DM1728">
        <v>0</v>
      </c>
      <c r="DN1728" t="s">
        <v>3</v>
      </c>
      <c r="DO1728">
        <v>0</v>
      </c>
    </row>
    <row r="1729" spans="1:119" x14ac:dyDescent="0.2">
      <c r="A1729">
        <f>ROW(Source!A1955)</f>
        <v>1955</v>
      </c>
      <c r="B1729">
        <v>69726971</v>
      </c>
      <c r="C1729">
        <v>69736336</v>
      </c>
      <c r="D1729">
        <v>27501160</v>
      </c>
      <c r="E1729">
        <v>1</v>
      </c>
      <c r="F1729">
        <v>1</v>
      </c>
      <c r="G1729">
        <v>1</v>
      </c>
      <c r="H1729">
        <v>1</v>
      </c>
      <c r="I1729" t="s">
        <v>1038</v>
      </c>
      <c r="J1729" t="s">
        <v>3</v>
      </c>
      <c r="K1729" t="s">
        <v>1039</v>
      </c>
      <c r="L1729">
        <v>1369</v>
      </c>
      <c r="N1729">
        <v>1013</v>
      </c>
      <c r="O1729" t="s">
        <v>974</v>
      </c>
      <c r="P1729" t="s">
        <v>974</v>
      </c>
      <c r="Q1729">
        <v>1</v>
      </c>
      <c r="W1729">
        <v>0</v>
      </c>
      <c r="X1729">
        <v>-772101396</v>
      </c>
      <c r="Y1729">
        <f t="shared" si="814"/>
        <v>46.18</v>
      </c>
      <c r="AA1729">
        <v>0</v>
      </c>
      <c r="AB1729">
        <v>0</v>
      </c>
      <c r="AC1729">
        <v>0</v>
      </c>
      <c r="AD1729">
        <v>11.37</v>
      </c>
      <c r="AE1729">
        <v>0</v>
      </c>
      <c r="AF1729">
        <v>0</v>
      </c>
      <c r="AG1729">
        <v>0</v>
      </c>
      <c r="AH1729">
        <v>11.37</v>
      </c>
      <c r="AI1729">
        <v>1</v>
      </c>
      <c r="AJ1729">
        <v>1</v>
      </c>
      <c r="AK1729">
        <v>1</v>
      </c>
      <c r="AL1729">
        <v>1</v>
      </c>
      <c r="AM1729">
        <v>0</v>
      </c>
      <c r="AN1729">
        <v>0</v>
      </c>
      <c r="AO1729">
        <v>1</v>
      </c>
      <c r="AP1729">
        <v>0</v>
      </c>
      <c r="AQ1729">
        <v>0</v>
      </c>
      <c r="AR1729">
        <v>0</v>
      </c>
      <c r="AS1729" t="s">
        <v>3</v>
      </c>
      <c r="AT1729">
        <v>46.18</v>
      </c>
      <c r="AU1729" t="s">
        <v>3</v>
      </c>
      <c r="AV1729">
        <v>1</v>
      </c>
      <c r="AW1729">
        <v>2</v>
      </c>
      <c r="AX1729">
        <v>69736348</v>
      </c>
      <c r="AY1729">
        <v>1</v>
      </c>
      <c r="AZ1729">
        <v>0</v>
      </c>
      <c r="BA1729">
        <v>1775</v>
      </c>
      <c r="BB1729">
        <v>0</v>
      </c>
      <c r="BC1729">
        <v>0</v>
      </c>
      <c r="BD1729">
        <v>0</v>
      </c>
      <c r="BE1729">
        <v>0</v>
      </c>
      <c r="BF1729">
        <v>0</v>
      </c>
      <c r="BG1729">
        <v>0</v>
      </c>
      <c r="BH1729">
        <v>0</v>
      </c>
      <c r="BI1729">
        <v>0</v>
      </c>
      <c r="BJ1729">
        <v>0</v>
      </c>
      <c r="BK1729">
        <v>0</v>
      </c>
      <c r="BL1729">
        <v>0</v>
      </c>
      <c r="BM1729">
        <v>0</v>
      </c>
      <c r="BN1729">
        <v>0</v>
      </c>
      <c r="BO1729">
        <v>0</v>
      </c>
      <c r="BP1729">
        <v>0</v>
      </c>
      <c r="BQ1729">
        <v>0</v>
      </c>
      <c r="BR1729">
        <v>0</v>
      </c>
      <c r="BS1729">
        <v>0</v>
      </c>
      <c r="BT1729">
        <v>0</v>
      </c>
      <c r="BU1729">
        <v>0</v>
      </c>
      <c r="BV1729">
        <v>0</v>
      </c>
      <c r="BW1729">
        <v>0</v>
      </c>
      <c r="CU1729">
        <f>ROUND(AT1729*Source!I1955*AH1729*AL1729,0)</f>
        <v>0</v>
      </c>
      <c r="CV1729">
        <f>ROUND(Y1729*Source!I1955,9)</f>
        <v>0</v>
      </c>
      <c r="CW1729">
        <v>0</v>
      </c>
      <c r="CX1729">
        <f>ROUND(Y1729*Source!I1955,9)</f>
        <v>0</v>
      </c>
      <c r="CY1729">
        <f>AD1729</f>
        <v>11.37</v>
      </c>
      <c r="CZ1729">
        <f>AH1729</f>
        <v>11.37</v>
      </c>
      <c r="DA1729">
        <f>AL1729</f>
        <v>1</v>
      </c>
      <c r="DB1729">
        <f t="shared" si="815"/>
        <v>525.07000000000005</v>
      </c>
      <c r="DC1729">
        <f t="shared" si="816"/>
        <v>0</v>
      </c>
      <c r="DD1729" t="s">
        <v>3</v>
      </c>
      <c r="DE1729" t="s">
        <v>3</v>
      </c>
      <c r="DF1729">
        <f t="shared" ref="DF1729:DF1745" si="821">ROUND(ROUND(AE1729,0)*CX1729,0)</f>
        <v>0</v>
      </c>
      <c r="DG1729">
        <f t="shared" si="819"/>
        <v>0</v>
      </c>
      <c r="DH1729">
        <f t="shared" si="820"/>
        <v>0</v>
      </c>
      <c r="DI1729">
        <f t="shared" si="818"/>
        <v>0</v>
      </c>
      <c r="DJ1729">
        <f>DI1729</f>
        <v>0</v>
      </c>
      <c r="DK1729">
        <v>0</v>
      </c>
      <c r="DL1729" t="s">
        <v>3</v>
      </c>
      <c r="DM1729">
        <v>0</v>
      </c>
      <c r="DN1729" t="s">
        <v>3</v>
      </c>
      <c r="DO1729">
        <v>0</v>
      </c>
    </row>
    <row r="1730" spans="1:119" x14ac:dyDescent="0.2">
      <c r="A1730">
        <f>ROW(Source!A1955)</f>
        <v>1955</v>
      </c>
      <c r="B1730">
        <v>69726971</v>
      </c>
      <c r="C1730">
        <v>69736336</v>
      </c>
      <c r="D1730">
        <v>121548</v>
      </c>
      <c r="E1730">
        <v>1</v>
      </c>
      <c r="F1730">
        <v>1</v>
      </c>
      <c r="G1730">
        <v>1</v>
      </c>
      <c r="H1730">
        <v>1</v>
      </c>
      <c r="I1730" t="s">
        <v>36</v>
      </c>
      <c r="J1730" t="s">
        <v>3</v>
      </c>
      <c r="K1730" t="s">
        <v>981</v>
      </c>
      <c r="L1730">
        <v>608254</v>
      </c>
      <c r="N1730">
        <v>1013</v>
      </c>
      <c r="O1730" t="s">
        <v>982</v>
      </c>
      <c r="P1730" t="s">
        <v>982</v>
      </c>
      <c r="Q1730">
        <v>1</v>
      </c>
      <c r="W1730">
        <v>0</v>
      </c>
      <c r="X1730">
        <v>-185737400</v>
      </c>
      <c r="Y1730">
        <f t="shared" si="814"/>
        <v>0.39</v>
      </c>
      <c r="AA1730">
        <v>0</v>
      </c>
      <c r="AB1730">
        <v>0</v>
      </c>
      <c r="AC1730">
        <v>0</v>
      </c>
      <c r="AD1730">
        <v>0</v>
      </c>
      <c r="AE1730">
        <v>0</v>
      </c>
      <c r="AF1730">
        <v>0</v>
      </c>
      <c r="AG1730">
        <v>0</v>
      </c>
      <c r="AH1730">
        <v>0</v>
      </c>
      <c r="AI1730">
        <v>1</v>
      </c>
      <c r="AJ1730">
        <v>1</v>
      </c>
      <c r="AK1730">
        <v>1</v>
      </c>
      <c r="AL1730">
        <v>1</v>
      </c>
      <c r="AM1730">
        <v>0</v>
      </c>
      <c r="AN1730">
        <v>0</v>
      </c>
      <c r="AO1730">
        <v>1</v>
      </c>
      <c r="AP1730">
        <v>0</v>
      </c>
      <c r="AQ1730">
        <v>0</v>
      </c>
      <c r="AR1730">
        <v>0</v>
      </c>
      <c r="AS1730" t="s">
        <v>3</v>
      </c>
      <c r="AT1730">
        <v>0.39</v>
      </c>
      <c r="AU1730" t="s">
        <v>3</v>
      </c>
      <c r="AV1730">
        <v>2</v>
      </c>
      <c r="AW1730">
        <v>2</v>
      </c>
      <c r="AX1730">
        <v>69736349</v>
      </c>
      <c r="AY1730">
        <v>1</v>
      </c>
      <c r="AZ1730">
        <v>0</v>
      </c>
      <c r="BA1730">
        <v>1776</v>
      </c>
      <c r="BB1730">
        <v>0</v>
      </c>
      <c r="BC1730">
        <v>0</v>
      </c>
      <c r="BD1730">
        <v>0</v>
      </c>
      <c r="BE1730">
        <v>0</v>
      </c>
      <c r="BF1730">
        <v>0</v>
      </c>
      <c r="BG1730">
        <v>0</v>
      </c>
      <c r="BH1730">
        <v>0</v>
      </c>
      <c r="BI1730">
        <v>0</v>
      </c>
      <c r="BJ1730">
        <v>0</v>
      </c>
      <c r="BK1730">
        <v>0</v>
      </c>
      <c r="BL1730">
        <v>0</v>
      </c>
      <c r="BM1730">
        <v>0</v>
      </c>
      <c r="BN1730">
        <v>0</v>
      </c>
      <c r="BO1730">
        <v>0</v>
      </c>
      <c r="BP1730">
        <v>0</v>
      </c>
      <c r="BQ1730">
        <v>0</v>
      </c>
      <c r="BR1730">
        <v>0</v>
      </c>
      <c r="BS1730">
        <v>0</v>
      </c>
      <c r="BT1730">
        <v>0</v>
      </c>
      <c r="BU1730">
        <v>0</v>
      </c>
      <c r="BV1730">
        <v>0</v>
      </c>
      <c r="BW1730">
        <v>0</v>
      </c>
      <c r="CV1730">
        <v>0</v>
      </c>
      <c r="CW1730">
        <v>0</v>
      </c>
      <c r="CX1730">
        <f>ROUND(Y1730*Source!I1955,9)</f>
        <v>0</v>
      </c>
      <c r="CY1730">
        <f>AD1730</f>
        <v>0</v>
      </c>
      <c r="CZ1730">
        <f>AH1730</f>
        <v>0</v>
      </c>
      <c r="DA1730">
        <f>AL1730</f>
        <v>1</v>
      </c>
      <c r="DB1730">
        <f t="shared" si="815"/>
        <v>0</v>
      </c>
      <c r="DC1730">
        <f t="shared" si="816"/>
        <v>0</v>
      </c>
      <c r="DD1730" t="s">
        <v>3</v>
      </c>
      <c r="DE1730" t="s">
        <v>3</v>
      </c>
      <c r="DF1730">
        <f t="shared" si="821"/>
        <v>0</v>
      </c>
      <c r="DG1730">
        <f t="shared" si="819"/>
        <v>0</v>
      </c>
      <c r="DH1730">
        <f t="shared" si="820"/>
        <v>0</v>
      </c>
      <c r="DI1730">
        <f t="shared" si="818"/>
        <v>0</v>
      </c>
      <c r="DJ1730">
        <f>DI1730</f>
        <v>0</v>
      </c>
      <c r="DK1730">
        <v>0</v>
      </c>
      <c r="DL1730" t="s">
        <v>3</v>
      </c>
      <c r="DM1730">
        <v>0</v>
      </c>
      <c r="DN1730" t="s">
        <v>3</v>
      </c>
      <c r="DO1730">
        <v>0</v>
      </c>
    </row>
    <row r="1731" spans="1:119" x14ac:dyDescent="0.2">
      <c r="A1731">
        <f>ROW(Source!A1955)</f>
        <v>1955</v>
      </c>
      <c r="B1731">
        <v>69726971</v>
      </c>
      <c r="C1731">
        <v>69736336</v>
      </c>
      <c r="D1731">
        <v>27439630</v>
      </c>
      <c r="E1731">
        <v>1</v>
      </c>
      <c r="F1731">
        <v>1</v>
      </c>
      <c r="G1731">
        <v>1</v>
      </c>
      <c r="H1731">
        <v>2</v>
      </c>
      <c r="I1731" t="s">
        <v>986</v>
      </c>
      <c r="J1731" t="s">
        <v>987</v>
      </c>
      <c r="K1731" t="s">
        <v>988</v>
      </c>
      <c r="L1731">
        <v>1368</v>
      </c>
      <c r="N1731">
        <v>1011</v>
      </c>
      <c r="O1731" t="s">
        <v>978</v>
      </c>
      <c r="P1731" t="s">
        <v>978</v>
      </c>
      <c r="Q1731">
        <v>1</v>
      </c>
      <c r="W1731">
        <v>0</v>
      </c>
      <c r="X1731">
        <v>-72110300</v>
      </c>
      <c r="Y1731">
        <f t="shared" si="814"/>
        <v>0.39</v>
      </c>
      <c r="AA1731">
        <v>0</v>
      </c>
      <c r="AB1731">
        <v>31.27</v>
      </c>
      <c r="AC1731">
        <v>13.61</v>
      </c>
      <c r="AD1731">
        <v>0</v>
      </c>
      <c r="AE1731">
        <v>0</v>
      </c>
      <c r="AF1731">
        <v>31.27</v>
      </c>
      <c r="AG1731">
        <v>13.61</v>
      </c>
      <c r="AH1731">
        <v>0</v>
      </c>
      <c r="AI1731">
        <v>1</v>
      </c>
      <c r="AJ1731">
        <v>1</v>
      </c>
      <c r="AK1731">
        <v>1</v>
      </c>
      <c r="AL1731">
        <v>1</v>
      </c>
      <c r="AM1731">
        <v>0</v>
      </c>
      <c r="AN1731">
        <v>0</v>
      </c>
      <c r="AO1731">
        <v>1</v>
      </c>
      <c r="AP1731">
        <v>0</v>
      </c>
      <c r="AQ1731">
        <v>0</v>
      </c>
      <c r="AR1731">
        <v>0</v>
      </c>
      <c r="AS1731" t="s">
        <v>3</v>
      </c>
      <c r="AT1731">
        <v>0.39</v>
      </c>
      <c r="AU1731" t="s">
        <v>3</v>
      </c>
      <c r="AV1731">
        <v>0</v>
      </c>
      <c r="AW1731">
        <v>2</v>
      </c>
      <c r="AX1731">
        <v>69736350</v>
      </c>
      <c r="AY1731">
        <v>1</v>
      </c>
      <c r="AZ1731">
        <v>0</v>
      </c>
      <c r="BA1731">
        <v>1777</v>
      </c>
      <c r="BB1731">
        <v>0</v>
      </c>
      <c r="BC1731">
        <v>0</v>
      </c>
      <c r="BD1731">
        <v>0</v>
      </c>
      <c r="BE1731">
        <v>0</v>
      </c>
      <c r="BF1731">
        <v>0</v>
      </c>
      <c r="BG1731">
        <v>0</v>
      </c>
      <c r="BH1731">
        <v>0</v>
      </c>
      <c r="BI1731">
        <v>0</v>
      </c>
      <c r="BJ1731">
        <v>0</v>
      </c>
      <c r="BK1731">
        <v>0</v>
      </c>
      <c r="BL1731">
        <v>0</v>
      </c>
      <c r="BM1731">
        <v>0</v>
      </c>
      <c r="BN1731">
        <v>0</v>
      </c>
      <c r="BO1731">
        <v>0</v>
      </c>
      <c r="BP1731">
        <v>0</v>
      </c>
      <c r="BQ1731">
        <v>0</v>
      </c>
      <c r="BR1731">
        <v>0</v>
      </c>
      <c r="BS1731">
        <v>0</v>
      </c>
      <c r="BT1731">
        <v>0</v>
      </c>
      <c r="BU1731">
        <v>0</v>
      </c>
      <c r="BV1731">
        <v>0</v>
      </c>
      <c r="BW1731">
        <v>0</v>
      </c>
      <c r="CV1731">
        <v>0</v>
      </c>
      <c r="CW1731">
        <f>ROUND(Y1731*Source!I1955*DO1731,9)</f>
        <v>0</v>
      </c>
      <c r="CX1731">
        <f>ROUND(Y1731*Source!I1955,9)</f>
        <v>0</v>
      </c>
      <c r="CY1731">
        <f>AB1731</f>
        <v>31.27</v>
      </c>
      <c r="CZ1731">
        <f>AF1731</f>
        <v>31.27</v>
      </c>
      <c r="DA1731">
        <f>AJ1731</f>
        <v>1</v>
      </c>
      <c r="DB1731">
        <f t="shared" si="815"/>
        <v>12.2</v>
      </c>
      <c r="DC1731">
        <f t="shared" si="816"/>
        <v>5.31</v>
      </c>
      <c r="DD1731" t="s">
        <v>3</v>
      </c>
      <c r="DE1731" t="s">
        <v>3</v>
      </c>
      <c r="DF1731">
        <f t="shared" si="821"/>
        <v>0</v>
      </c>
      <c r="DG1731">
        <f t="shared" si="819"/>
        <v>0</v>
      </c>
      <c r="DH1731">
        <f t="shared" si="820"/>
        <v>0</v>
      </c>
      <c r="DI1731">
        <f t="shared" si="818"/>
        <v>0</v>
      </c>
      <c r="DJ1731">
        <f>DG1731</f>
        <v>0</v>
      </c>
      <c r="DK1731">
        <v>0</v>
      </c>
      <c r="DL1731" t="s">
        <v>3</v>
      </c>
      <c r="DM1731">
        <v>0</v>
      </c>
      <c r="DN1731" t="s">
        <v>3</v>
      </c>
      <c r="DO1731">
        <v>0</v>
      </c>
    </row>
    <row r="1732" spans="1:119" x14ac:dyDescent="0.2">
      <c r="A1732">
        <f>ROW(Source!A1955)</f>
        <v>1955</v>
      </c>
      <c r="B1732">
        <v>69726971</v>
      </c>
      <c r="C1732">
        <v>69736336</v>
      </c>
      <c r="D1732">
        <v>27440113</v>
      </c>
      <c r="E1732">
        <v>1</v>
      </c>
      <c r="F1732">
        <v>1</v>
      </c>
      <c r="G1732">
        <v>1</v>
      </c>
      <c r="H1732">
        <v>2</v>
      </c>
      <c r="I1732" t="s">
        <v>1032</v>
      </c>
      <c r="J1732" t="s">
        <v>1033</v>
      </c>
      <c r="K1732" t="s">
        <v>1034</v>
      </c>
      <c r="L1732">
        <v>1368</v>
      </c>
      <c r="N1732">
        <v>1011</v>
      </c>
      <c r="O1732" t="s">
        <v>978</v>
      </c>
      <c r="P1732" t="s">
        <v>978</v>
      </c>
      <c r="Q1732">
        <v>1</v>
      </c>
      <c r="W1732">
        <v>0</v>
      </c>
      <c r="X1732">
        <v>-1092641070</v>
      </c>
      <c r="Y1732">
        <f t="shared" si="814"/>
        <v>8.0500000000000007</v>
      </c>
      <c r="AA1732">
        <v>0</v>
      </c>
      <c r="AB1732">
        <v>29.26</v>
      </c>
      <c r="AC1732">
        <v>0</v>
      </c>
      <c r="AD1732">
        <v>0</v>
      </c>
      <c r="AE1732">
        <v>0</v>
      </c>
      <c r="AF1732">
        <v>29.26</v>
      </c>
      <c r="AG1732">
        <v>0</v>
      </c>
      <c r="AH1732">
        <v>0</v>
      </c>
      <c r="AI1732">
        <v>1</v>
      </c>
      <c r="AJ1732">
        <v>1</v>
      </c>
      <c r="AK1732">
        <v>1</v>
      </c>
      <c r="AL1732">
        <v>1</v>
      </c>
      <c r="AM1732">
        <v>0</v>
      </c>
      <c r="AN1732">
        <v>0</v>
      </c>
      <c r="AO1732">
        <v>1</v>
      </c>
      <c r="AP1732">
        <v>0</v>
      </c>
      <c r="AQ1732">
        <v>0</v>
      </c>
      <c r="AR1732">
        <v>0</v>
      </c>
      <c r="AS1732" t="s">
        <v>3</v>
      </c>
      <c r="AT1732">
        <v>8.0500000000000007</v>
      </c>
      <c r="AU1732" t="s">
        <v>3</v>
      </c>
      <c r="AV1732">
        <v>0</v>
      </c>
      <c r="AW1732">
        <v>2</v>
      </c>
      <c r="AX1732">
        <v>69736351</v>
      </c>
      <c r="AY1732">
        <v>1</v>
      </c>
      <c r="AZ1732">
        <v>0</v>
      </c>
      <c r="BA1732">
        <v>1778</v>
      </c>
      <c r="BB1732">
        <v>0</v>
      </c>
      <c r="BC1732">
        <v>0</v>
      </c>
      <c r="BD1732">
        <v>0</v>
      </c>
      <c r="BE1732">
        <v>0</v>
      </c>
      <c r="BF1732">
        <v>0</v>
      </c>
      <c r="BG1732">
        <v>0</v>
      </c>
      <c r="BH1732">
        <v>0</v>
      </c>
      <c r="BI1732">
        <v>0</v>
      </c>
      <c r="BJ1732">
        <v>0</v>
      </c>
      <c r="BK1732">
        <v>0</v>
      </c>
      <c r="BL1732">
        <v>0</v>
      </c>
      <c r="BM1732">
        <v>0</v>
      </c>
      <c r="BN1732">
        <v>0</v>
      </c>
      <c r="BO1732">
        <v>0</v>
      </c>
      <c r="BP1732">
        <v>0</v>
      </c>
      <c r="BQ1732">
        <v>0</v>
      </c>
      <c r="BR1732">
        <v>0</v>
      </c>
      <c r="BS1732">
        <v>0</v>
      </c>
      <c r="BT1732">
        <v>0</v>
      </c>
      <c r="BU1732">
        <v>0</v>
      </c>
      <c r="BV1732">
        <v>0</v>
      </c>
      <c r="BW1732">
        <v>0</v>
      </c>
      <c r="CV1732">
        <v>0</v>
      </c>
      <c r="CW1732">
        <f>ROUND(Y1732*Source!I1955*DO1732,9)</f>
        <v>0</v>
      </c>
      <c r="CX1732">
        <f>ROUND(Y1732*Source!I1955,9)</f>
        <v>0</v>
      </c>
      <c r="CY1732">
        <f>AB1732</f>
        <v>29.26</v>
      </c>
      <c r="CZ1732">
        <f>AF1732</f>
        <v>29.26</v>
      </c>
      <c r="DA1732">
        <f>AJ1732</f>
        <v>1</v>
      </c>
      <c r="DB1732">
        <f t="shared" si="815"/>
        <v>235.54</v>
      </c>
      <c r="DC1732">
        <f t="shared" si="816"/>
        <v>0</v>
      </c>
      <c r="DD1732" t="s">
        <v>3</v>
      </c>
      <c r="DE1732" t="s">
        <v>3</v>
      </c>
      <c r="DF1732">
        <f t="shared" si="821"/>
        <v>0</v>
      </c>
      <c r="DG1732">
        <f t="shared" si="819"/>
        <v>0</v>
      </c>
      <c r="DH1732">
        <f t="shared" si="820"/>
        <v>0</v>
      </c>
      <c r="DI1732">
        <f t="shared" si="818"/>
        <v>0</v>
      </c>
      <c r="DJ1732">
        <f>DG1732</f>
        <v>0</v>
      </c>
      <c r="DK1732">
        <v>0</v>
      </c>
      <c r="DL1732" t="s">
        <v>3</v>
      </c>
      <c r="DM1732">
        <v>0</v>
      </c>
      <c r="DN1732" t="s">
        <v>3</v>
      </c>
      <c r="DO1732">
        <v>0</v>
      </c>
    </row>
    <row r="1733" spans="1:119" x14ac:dyDescent="0.2">
      <c r="A1733">
        <f>ROW(Source!A1955)</f>
        <v>1955</v>
      </c>
      <c r="B1733">
        <v>69726971</v>
      </c>
      <c r="C1733">
        <v>69736336</v>
      </c>
      <c r="D1733">
        <v>27441197</v>
      </c>
      <c r="E1733">
        <v>1</v>
      </c>
      <c r="F1733">
        <v>1</v>
      </c>
      <c r="G1733">
        <v>1</v>
      </c>
      <c r="H1733">
        <v>2</v>
      </c>
      <c r="I1733" t="s">
        <v>1035</v>
      </c>
      <c r="J1733" t="s">
        <v>1036</v>
      </c>
      <c r="K1733" t="s">
        <v>1037</v>
      </c>
      <c r="L1733">
        <v>1368</v>
      </c>
      <c r="N1733">
        <v>1011</v>
      </c>
      <c r="O1733" t="s">
        <v>978</v>
      </c>
      <c r="P1733" t="s">
        <v>978</v>
      </c>
      <c r="Q1733">
        <v>1</v>
      </c>
      <c r="W1733">
        <v>0</v>
      </c>
      <c r="X1733">
        <v>-1589430619</v>
      </c>
      <c r="Y1733">
        <f t="shared" si="814"/>
        <v>6</v>
      </c>
      <c r="AA1733">
        <v>0</v>
      </c>
      <c r="AB1733">
        <v>2.7</v>
      </c>
      <c r="AC1733">
        <v>0</v>
      </c>
      <c r="AD1733">
        <v>0</v>
      </c>
      <c r="AE1733">
        <v>0</v>
      </c>
      <c r="AF1733">
        <v>2.7</v>
      </c>
      <c r="AG1733">
        <v>0</v>
      </c>
      <c r="AH1733">
        <v>0</v>
      </c>
      <c r="AI1733">
        <v>1</v>
      </c>
      <c r="AJ1733">
        <v>1</v>
      </c>
      <c r="AK1733">
        <v>1</v>
      </c>
      <c r="AL1733">
        <v>1</v>
      </c>
      <c r="AM1733">
        <v>0</v>
      </c>
      <c r="AN1733">
        <v>0</v>
      </c>
      <c r="AO1733">
        <v>1</v>
      </c>
      <c r="AP1733">
        <v>0</v>
      </c>
      <c r="AQ1733">
        <v>0</v>
      </c>
      <c r="AR1733">
        <v>0</v>
      </c>
      <c r="AS1733" t="s">
        <v>3</v>
      </c>
      <c r="AT1733">
        <v>6</v>
      </c>
      <c r="AU1733" t="s">
        <v>3</v>
      </c>
      <c r="AV1733">
        <v>0</v>
      </c>
      <c r="AW1733">
        <v>2</v>
      </c>
      <c r="AX1733">
        <v>69736352</v>
      </c>
      <c r="AY1733">
        <v>1</v>
      </c>
      <c r="AZ1733">
        <v>0</v>
      </c>
      <c r="BA1733">
        <v>1779</v>
      </c>
      <c r="BB1733">
        <v>0</v>
      </c>
      <c r="BC1733">
        <v>0</v>
      </c>
      <c r="BD1733">
        <v>0</v>
      </c>
      <c r="BE1733">
        <v>0</v>
      </c>
      <c r="BF1733">
        <v>0</v>
      </c>
      <c r="BG1733">
        <v>0</v>
      </c>
      <c r="BH1733">
        <v>0</v>
      </c>
      <c r="BI1733">
        <v>0</v>
      </c>
      <c r="BJ1733">
        <v>0</v>
      </c>
      <c r="BK1733">
        <v>0</v>
      </c>
      <c r="BL1733">
        <v>0</v>
      </c>
      <c r="BM1733">
        <v>0</v>
      </c>
      <c r="BN1733">
        <v>0</v>
      </c>
      <c r="BO1733">
        <v>0</v>
      </c>
      <c r="BP1733">
        <v>0</v>
      </c>
      <c r="BQ1733">
        <v>0</v>
      </c>
      <c r="BR1733">
        <v>0</v>
      </c>
      <c r="BS1733">
        <v>0</v>
      </c>
      <c r="BT1733">
        <v>0</v>
      </c>
      <c r="BU1733">
        <v>0</v>
      </c>
      <c r="BV1733">
        <v>0</v>
      </c>
      <c r="BW1733">
        <v>0</v>
      </c>
      <c r="CV1733">
        <v>0</v>
      </c>
      <c r="CW1733">
        <f>ROUND(Y1733*Source!I1955*DO1733,9)</f>
        <v>0</v>
      </c>
      <c r="CX1733">
        <f>ROUND(Y1733*Source!I1955,9)</f>
        <v>0</v>
      </c>
      <c r="CY1733">
        <f>AB1733</f>
        <v>2.7</v>
      </c>
      <c r="CZ1733">
        <f>AF1733</f>
        <v>2.7</v>
      </c>
      <c r="DA1733">
        <f>AJ1733</f>
        <v>1</v>
      </c>
      <c r="DB1733">
        <f t="shared" si="815"/>
        <v>16.2</v>
      </c>
      <c r="DC1733">
        <f t="shared" si="816"/>
        <v>0</v>
      </c>
      <c r="DD1733" t="s">
        <v>3</v>
      </c>
      <c r="DE1733" t="s">
        <v>3</v>
      </c>
      <c r="DF1733">
        <f t="shared" si="821"/>
        <v>0</v>
      </c>
      <c r="DG1733">
        <f t="shared" si="819"/>
        <v>0</v>
      </c>
      <c r="DH1733">
        <f t="shared" si="820"/>
        <v>0</v>
      </c>
      <c r="DI1733">
        <f t="shared" si="818"/>
        <v>0</v>
      </c>
      <c r="DJ1733">
        <f>DG1733</f>
        <v>0</v>
      </c>
      <c r="DK1733">
        <v>0</v>
      </c>
      <c r="DL1733" t="s">
        <v>3</v>
      </c>
      <c r="DM1733">
        <v>0</v>
      </c>
      <c r="DN1733" t="s">
        <v>3</v>
      </c>
      <c r="DO1733">
        <v>0</v>
      </c>
    </row>
    <row r="1734" spans="1:119" x14ac:dyDescent="0.2">
      <c r="A1734">
        <f>ROW(Source!A1955)</f>
        <v>1955</v>
      </c>
      <c r="B1734">
        <v>69726971</v>
      </c>
      <c r="C1734">
        <v>69736336</v>
      </c>
      <c r="D1734">
        <v>27441327</v>
      </c>
      <c r="E1734">
        <v>1</v>
      </c>
      <c r="F1734">
        <v>1</v>
      </c>
      <c r="G1734">
        <v>1</v>
      </c>
      <c r="H1734">
        <v>2</v>
      </c>
      <c r="I1734" t="s">
        <v>975</v>
      </c>
      <c r="J1734" t="s">
        <v>976</v>
      </c>
      <c r="K1734" t="s">
        <v>977</v>
      </c>
      <c r="L1734">
        <v>1368</v>
      </c>
      <c r="N1734">
        <v>1011</v>
      </c>
      <c r="O1734" t="s">
        <v>978</v>
      </c>
      <c r="P1734" t="s">
        <v>978</v>
      </c>
      <c r="Q1734">
        <v>1</v>
      </c>
      <c r="W1734">
        <v>0</v>
      </c>
      <c r="X1734">
        <v>-1583389094</v>
      </c>
      <c r="Y1734">
        <f t="shared" si="814"/>
        <v>0.59</v>
      </c>
      <c r="AA1734">
        <v>0</v>
      </c>
      <c r="AB1734">
        <v>93.37</v>
      </c>
      <c r="AC1734">
        <v>11.69</v>
      </c>
      <c r="AD1734">
        <v>0</v>
      </c>
      <c r="AE1734">
        <v>0</v>
      </c>
      <c r="AF1734">
        <v>93.37</v>
      </c>
      <c r="AG1734">
        <v>11.69</v>
      </c>
      <c r="AH1734">
        <v>0</v>
      </c>
      <c r="AI1734">
        <v>1</v>
      </c>
      <c r="AJ1734">
        <v>1</v>
      </c>
      <c r="AK1734">
        <v>1</v>
      </c>
      <c r="AL1734">
        <v>1</v>
      </c>
      <c r="AM1734">
        <v>0</v>
      </c>
      <c r="AN1734">
        <v>0</v>
      </c>
      <c r="AO1734">
        <v>1</v>
      </c>
      <c r="AP1734">
        <v>0</v>
      </c>
      <c r="AQ1734">
        <v>0</v>
      </c>
      <c r="AR1734">
        <v>0</v>
      </c>
      <c r="AS1734" t="s">
        <v>3</v>
      </c>
      <c r="AT1734">
        <v>0.59</v>
      </c>
      <c r="AU1734" t="s">
        <v>3</v>
      </c>
      <c r="AV1734">
        <v>0</v>
      </c>
      <c r="AW1734">
        <v>2</v>
      </c>
      <c r="AX1734">
        <v>69736353</v>
      </c>
      <c r="AY1734">
        <v>1</v>
      </c>
      <c r="AZ1734">
        <v>0</v>
      </c>
      <c r="BA1734">
        <v>1780</v>
      </c>
      <c r="BB1734">
        <v>0</v>
      </c>
      <c r="BC1734">
        <v>0</v>
      </c>
      <c r="BD1734">
        <v>0</v>
      </c>
      <c r="BE1734">
        <v>0</v>
      </c>
      <c r="BF1734">
        <v>0</v>
      </c>
      <c r="BG1734">
        <v>0</v>
      </c>
      <c r="BH1734">
        <v>0</v>
      </c>
      <c r="BI1734">
        <v>0</v>
      </c>
      <c r="BJ1734">
        <v>0</v>
      </c>
      <c r="BK1734">
        <v>0</v>
      </c>
      <c r="BL1734">
        <v>0</v>
      </c>
      <c r="BM1734">
        <v>0</v>
      </c>
      <c r="BN1734">
        <v>0</v>
      </c>
      <c r="BO1734">
        <v>0</v>
      </c>
      <c r="BP1734">
        <v>0</v>
      </c>
      <c r="BQ1734">
        <v>0</v>
      </c>
      <c r="BR1734">
        <v>0</v>
      </c>
      <c r="BS1734">
        <v>0</v>
      </c>
      <c r="BT1734">
        <v>0</v>
      </c>
      <c r="BU1734">
        <v>0</v>
      </c>
      <c r="BV1734">
        <v>0</v>
      </c>
      <c r="BW1734">
        <v>0</v>
      </c>
      <c r="CV1734">
        <v>0</v>
      </c>
      <c r="CW1734">
        <f>ROUND(Y1734*Source!I1955*DO1734,9)</f>
        <v>0</v>
      </c>
      <c r="CX1734">
        <f>ROUND(Y1734*Source!I1955,9)</f>
        <v>0</v>
      </c>
      <c r="CY1734">
        <f>AB1734</f>
        <v>93.37</v>
      </c>
      <c r="CZ1734">
        <f>AF1734</f>
        <v>93.37</v>
      </c>
      <c r="DA1734">
        <f>AJ1734</f>
        <v>1</v>
      </c>
      <c r="DB1734">
        <f t="shared" si="815"/>
        <v>55.09</v>
      </c>
      <c r="DC1734">
        <f t="shared" si="816"/>
        <v>6.9</v>
      </c>
      <c r="DD1734" t="s">
        <v>3</v>
      </c>
      <c r="DE1734" t="s">
        <v>3</v>
      </c>
      <c r="DF1734">
        <f t="shared" si="821"/>
        <v>0</v>
      </c>
      <c r="DG1734">
        <f t="shared" si="819"/>
        <v>0</v>
      </c>
      <c r="DH1734">
        <f t="shared" si="820"/>
        <v>0</v>
      </c>
      <c r="DI1734">
        <f t="shared" si="818"/>
        <v>0</v>
      </c>
      <c r="DJ1734">
        <f>DG1734</f>
        <v>0</v>
      </c>
      <c r="DK1734">
        <v>0</v>
      </c>
      <c r="DL1734" t="s">
        <v>3</v>
      </c>
      <c r="DM1734">
        <v>0</v>
      </c>
      <c r="DN1734" t="s">
        <v>3</v>
      </c>
      <c r="DO1734">
        <v>0</v>
      </c>
    </row>
    <row r="1735" spans="1:119" x14ac:dyDescent="0.2">
      <c r="A1735">
        <f>ROW(Source!A1955)</f>
        <v>1955</v>
      </c>
      <c r="B1735">
        <v>69726971</v>
      </c>
      <c r="C1735">
        <v>69736336</v>
      </c>
      <c r="D1735">
        <v>27372116</v>
      </c>
      <c r="E1735">
        <v>1</v>
      </c>
      <c r="F1735">
        <v>1</v>
      </c>
      <c r="G1735">
        <v>1</v>
      </c>
      <c r="H1735">
        <v>3</v>
      </c>
      <c r="I1735" t="s">
        <v>414</v>
      </c>
      <c r="J1735" t="s">
        <v>416</v>
      </c>
      <c r="K1735" t="s">
        <v>415</v>
      </c>
      <c r="L1735">
        <v>1348</v>
      </c>
      <c r="N1735">
        <v>1009</v>
      </c>
      <c r="O1735" t="s">
        <v>78</v>
      </c>
      <c r="P1735" t="s">
        <v>78</v>
      </c>
      <c r="Q1735">
        <v>1000</v>
      </c>
      <c r="W1735">
        <v>0</v>
      </c>
      <c r="X1735">
        <v>1401155302</v>
      </c>
      <c r="Y1735">
        <f t="shared" si="814"/>
        <v>0.28899999999999998</v>
      </c>
      <c r="AA1735">
        <v>1391.4</v>
      </c>
      <c r="AB1735">
        <v>0</v>
      </c>
      <c r="AC1735">
        <v>0</v>
      </c>
      <c r="AD1735">
        <v>0</v>
      </c>
      <c r="AE1735">
        <v>1391.4</v>
      </c>
      <c r="AF1735">
        <v>0</v>
      </c>
      <c r="AG1735">
        <v>0</v>
      </c>
      <c r="AH1735">
        <v>0</v>
      </c>
      <c r="AI1735">
        <v>1</v>
      </c>
      <c r="AJ1735">
        <v>1</v>
      </c>
      <c r="AK1735">
        <v>1</v>
      </c>
      <c r="AL1735">
        <v>1</v>
      </c>
      <c r="AM1735">
        <v>0</v>
      </c>
      <c r="AN1735">
        <v>0</v>
      </c>
      <c r="AO1735">
        <v>0</v>
      </c>
      <c r="AP1735">
        <v>1</v>
      </c>
      <c r="AQ1735">
        <v>0</v>
      </c>
      <c r="AR1735">
        <v>0</v>
      </c>
      <c r="AS1735" t="s">
        <v>3</v>
      </c>
      <c r="AT1735">
        <v>0.28899999999999998</v>
      </c>
      <c r="AU1735" t="s">
        <v>3</v>
      </c>
      <c r="AV1735">
        <v>0</v>
      </c>
      <c r="AW1735">
        <v>2</v>
      </c>
      <c r="AX1735">
        <v>69736355</v>
      </c>
      <c r="AY1735">
        <v>1</v>
      </c>
      <c r="AZ1735">
        <v>0</v>
      </c>
      <c r="BA1735">
        <v>1782</v>
      </c>
      <c r="BB1735">
        <v>3</v>
      </c>
      <c r="BC1735">
        <v>0</v>
      </c>
      <c r="BD1735">
        <v>0</v>
      </c>
      <c r="BE1735">
        <v>0</v>
      </c>
      <c r="BF1735">
        <v>0</v>
      </c>
      <c r="BG1735">
        <v>0</v>
      </c>
      <c r="BH1735">
        <v>0</v>
      </c>
      <c r="BI1735">
        <v>0</v>
      </c>
      <c r="BJ1735">
        <v>0</v>
      </c>
      <c r="BK1735">
        <v>0</v>
      </c>
      <c r="BL1735">
        <v>0</v>
      </c>
      <c r="BM1735">
        <v>0</v>
      </c>
      <c r="BN1735">
        <v>0</v>
      </c>
      <c r="BO1735">
        <v>0</v>
      </c>
      <c r="BP1735">
        <v>0</v>
      </c>
      <c r="BQ1735">
        <v>0</v>
      </c>
      <c r="BR1735">
        <v>0</v>
      </c>
      <c r="BS1735">
        <v>0</v>
      </c>
      <c r="BT1735">
        <v>0</v>
      </c>
      <c r="BU1735">
        <v>0</v>
      </c>
      <c r="BV1735">
        <v>0</v>
      </c>
      <c r="BW1735">
        <v>0</v>
      </c>
      <c r="CV1735">
        <v>0</v>
      </c>
      <c r="CW1735">
        <v>0</v>
      </c>
      <c r="CX1735">
        <f>ROUND(Y1735*Source!I1955,9)</f>
        <v>0</v>
      </c>
      <c r="CY1735">
        <f>AA1735</f>
        <v>1391.4</v>
      </c>
      <c r="CZ1735">
        <f>AE1735</f>
        <v>1391.4</v>
      </c>
      <c r="DA1735">
        <f>AI1735</f>
        <v>1</v>
      </c>
      <c r="DB1735">
        <f t="shared" si="815"/>
        <v>402.11</v>
      </c>
      <c r="DC1735">
        <f t="shared" si="816"/>
        <v>0</v>
      </c>
      <c r="DD1735" t="s">
        <v>3</v>
      </c>
      <c r="DE1735" t="s">
        <v>3</v>
      </c>
      <c r="DF1735">
        <f t="shared" si="821"/>
        <v>0</v>
      </c>
      <c r="DG1735">
        <f t="shared" si="819"/>
        <v>0</v>
      </c>
      <c r="DH1735">
        <f t="shared" si="820"/>
        <v>0</v>
      </c>
      <c r="DI1735">
        <f t="shared" si="818"/>
        <v>0</v>
      </c>
      <c r="DJ1735">
        <f>DF1735</f>
        <v>0</v>
      </c>
      <c r="DK1735">
        <v>0</v>
      </c>
      <c r="DL1735" t="s">
        <v>3</v>
      </c>
      <c r="DM1735">
        <v>0</v>
      </c>
      <c r="DN1735" t="s">
        <v>3</v>
      </c>
      <c r="DO1735">
        <v>0</v>
      </c>
    </row>
    <row r="1736" spans="1:119" x14ac:dyDescent="0.2">
      <c r="A1736">
        <f>ROW(Source!A1955)</f>
        <v>1955</v>
      </c>
      <c r="B1736">
        <v>69726971</v>
      </c>
      <c r="C1736">
        <v>69736336</v>
      </c>
      <c r="D1736">
        <v>27372117</v>
      </c>
      <c r="E1736">
        <v>1</v>
      </c>
      <c r="F1736">
        <v>1</v>
      </c>
      <c r="G1736">
        <v>1</v>
      </c>
      <c r="H1736">
        <v>3</v>
      </c>
      <c r="I1736" t="s">
        <v>419</v>
      </c>
      <c r="J1736" t="s">
        <v>421</v>
      </c>
      <c r="K1736" t="s">
        <v>420</v>
      </c>
      <c r="L1736">
        <v>1348</v>
      </c>
      <c r="N1736">
        <v>1009</v>
      </c>
      <c r="O1736" t="s">
        <v>78</v>
      </c>
      <c r="P1736" t="s">
        <v>78</v>
      </c>
      <c r="Q1736">
        <v>1000</v>
      </c>
      <c r="W1736">
        <v>0</v>
      </c>
      <c r="X1736">
        <v>353463573</v>
      </c>
      <c r="Y1736">
        <f t="shared" si="814"/>
        <v>5.7000000000000002E-2</v>
      </c>
      <c r="AA1736">
        <v>1534.65</v>
      </c>
      <c r="AB1736">
        <v>0</v>
      </c>
      <c r="AC1736">
        <v>0</v>
      </c>
      <c r="AD1736">
        <v>0</v>
      </c>
      <c r="AE1736">
        <v>1534.65</v>
      </c>
      <c r="AF1736">
        <v>0</v>
      </c>
      <c r="AG1736">
        <v>0</v>
      </c>
      <c r="AH1736">
        <v>0</v>
      </c>
      <c r="AI1736">
        <v>1</v>
      </c>
      <c r="AJ1736">
        <v>1</v>
      </c>
      <c r="AK1736">
        <v>1</v>
      </c>
      <c r="AL1736">
        <v>1</v>
      </c>
      <c r="AM1736">
        <v>0</v>
      </c>
      <c r="AN1736">
        <v>0</v>
      </c>
      <c r="AO1736">
        <v>0</v>
      </c>
      <c r="AP1736">
        <v>1</v>
      </c>
      <c r="AQ1736">
        <v>0</v>
      </c>
      <c r="AR1736">
        <v>0</v>
      </c>
      <c r="AS1736" t="s">
        <v>3</v>
      </c>
      <c r="AT1736">
        <v>5.7000000000000002E-2</v>
      </c>
      <c r="AU1736" t="s">
        <v>3</v>
      </c>
      <c r="AV1736">
        <v>0</v>
      </c>
      <c r="AW1736">
        <v>2</v>
      </c>
      <c r="AX1736">
        <v>69736356</v>
      </c>
      <c r="AY1736">
        <v>1</v>
      </c>
      <c r="AZ1736">
        <v>0</v>
      </c>
      <c r="BA1736">
        <v>1783</v>
      </c>
      <c r="BB1736">
        <v>3</v>
      </c>
      <c r="BC1736">
        <v>0</v>
      </c>
      <c r="BD1736">
        <v>0</v>
      </c>
      <c r="BE1736">
        <v>0</v>
      </c>
      <c r="BF1736">
        <v>0</v>
      </c>
      <c r="BG1736">
        <v>0</v>
      </c>
      <c r="BH1736">
        <v>0</v>
      </c>
      <c r="BI1736">
        <v>0</v>
      </c>
      <c r="BJ1736">
        <v>0</v>
      </c>
      <c r="BK1736">
        <v>0</v>
      </c>
      <c r="BL1736">
        <v>0</v>
      </c>
      <c r="BM1736">
        <v>0</v>
      </c>
      <c r="BN1736">
        <v>0</v>
      </c>
      <c r="BO1736">
        <v>0</v>
      </c>
      <c r="BP1736">
        <v>0</v>
      </c>
      <c r="BQ1736">
        <v>0</v>
      </c>
      <c r="BR1736">
        <v>0</v>
      </c>
      <c r="BS1736">
        <v>0</v>
      </c>
      <c r="BT1736">
        <v>0</v>
      </c>
      <c r="BU1736">
        <v>0</v>
      </c>
      <c r="BV1736">
        <v>0</v>
      </c>
      <c r="BW1736">
        <v>0</v>
      </c>
      <c r="CV1736">
        <v>0</v>
      </c>
      <c r="CW1736">
        <v>0</v>
      </c>
      <c r="CX1736">
        <f>ROUND(Y1736*Source!I1955,9)</f>
        <v>0</v>
      </c>
      <c r="CY1736">
        <f>AA1736</f>
        <v>1534.65</v>
      </c>
      <c r="CZ1736">
        <f>AE1736</f>
        <v>1534.65</v>
      </c>
      <c r="DA1736">
        <f>AI1736</f>
        <v>1</v>
      </c>
      <c r="DB1736">
        <f t="shared" si="815"/>
        <v>87.48</v>
      </c>
      <c r="DC1736">
        <f t="shared" si="816"/>
        <v>0</v>
      </c>
      <c r="DD1736" t="s">
        <v>3</v>
      </c>
      <c r="DE1736" t="s">
        <v>3</v>
      </c>
      <c r="DF1736">
        <f t="shared" si="821"/>
        <v>0</v>
      </c>
      <c r="DG1736">
        <f t="shared" si="819"/>
        <v>0</v>
      </c>
      <c r="DH1736">
        <f t="shared" si="820"/>
        <v>0</v>
      </c>
      <c r="DI1736">
        <f t="shared" si="818"/>
        <v>0</v>
      </c>
      <c r="DJ1736">
        <f>DF1736</f>
        <v>0</v>
      </c>
      <c r="DK1736">
        <v>0</v>
      </c>
      <c r="DL1736" t="s">
        <v>3</v>
      </c>
      <c r="DM1736">
        <v>0</v>
      </c>
      <c r="DN1736" t="s">
        <v>3</v>
      </c>
      <c r="DO1736">
        <v>0</v>
      </c>
    </row>
    <row r="1737" spans="1:119" x14ac:dyDescent="0.2">
      <c r="A1737">
        <f>ROW(Source!A1955)</f>
        <v>1955</v>
      </c>
      <c r="B1737">
        <v>69726971</v>
      </c>
      <c r="C1737">
        <v>69736336</v>
      </c>
      <c r="D1737">
        <v>27373116</v>
      </c>
      <c r="E1737">
        <v>1</v>
      </c>
      <c r="F1737">
        <v>1</v>
      </c>
      <c r="G1737">
        <v>1</v>
      </c>
      <c r="H1737">
        <v>3</v>
      </c>
      <c r="I1737" t="s">
        <v>423</v>
      </c>
      <c r="J1737" t="s">
        <v>425</v>
      </c>
      <c r="K1737" t="s">
        <v>424</v>
      </c>
      <c r="L1737">
        <v>1327</v>
      </c>
      <c r="N1737">
        <v>1005</v>
      </c>
      <c r="O1737" t="s">
        <v>56</v>
      </c>
      <c r="P1737" t="s">
        <v>56</v>
      </c>
      <c r="Q1737">
        <v>1</v>
      </c>
      <c r="W1737">
        <v>0</v>
      </c>
      <c r="X1737">
        <v>1049001139</v>
      </c>
      <c r="Y1737">
        <f t="shared" si="814"/>
        <v>116</v>
      </c>
      <c r="AA1737">
        <v>5.29</v>
      </c>
      <c r="AB1737">
        <v>0</v>
      </c>
      <c r="AC1737">
        <v>0</v>
      </c>
      <c r="AD1737">
        <v>0</v>
      </c>
      <c r="AE1737">
        <v>5.29</v>
      </c>
      <c r="AF1737">
        <v>0</v>
      </c>
      <c r="AG1737">
        <v>0</v>
      </c>
      <c r="AH1737">
        <v>0</v>
      </c>
      <c r="AI1737">
        <v>1</v>
      </c>
      <c r="AJ1737">
        <v>1</v>
      </c>
      <c r="AK1737">
        <v>1</v>
      </c>
      <c r="AL1737">
        <v>1</v>
      </c>
      <c r="AM1737">
        <v>0</v>
      </c>
      <c r="AN1737">
        <v>0</v>
      </c>
      <c r="AO1737">
        <v>0</v>
      </c>
      <c r="AP1737">
        <v>1</v>
      </c>
      <c r="AQ1737">
        <v>0</v>
      </c>
      <c r="AR1737">
        <v>0</v>
      </c>
      <c r="AS1737" t="s">
        <v>3</v>
      </c>
      <c r="AT1737">
        <v>116</v>
      </c>
      <c r="AU1737" t="s">
        <v>3</v>
      </c>
      <c r="AV1737">
        <v>0</v>
      </c>
      <c r="AW1737">
        <v>2</v>
      </c>
      <c r="AX1737">
        <v>69736357</v>
      </c>
      <c r="AY1737">
        <v>1</v>
      </c>
      <c r="AZ1737">
        <v>0</v>
      </c>
      <c r="BA1737">
        <v>1784</v>
      </c>
      <c r="BB1737">
        <v>3</v>
      </c>
      <c r="BC1737">
        <v>0</v>
      </c>
      <c r="BD1737">
        <v>0</v>
      </c>
      <c r="BE1737">
        <v>0</v>
      </c>
      <c r="BF1737">
        <v>0</v>
      </c>
      <c r="BG1737">
        <v>0</v>
      </c>
      <c r="BH1737">
        <v>0</v>
      </c>
      <c r="BI1737">
        <v>0</v>
      </c>
      <c r="BJ1737">
        <v>0</v>
      </c>
      <c r="BK1737">
        <v>0</v>
      </c>
      <c r="BL1737">
        <v>0</v>
      </c>
      <c r="BM1737">
        <v>0</v>
      </c>
      <c r="BN1737">
        <v>0</v>
      </c>
      <c r="BO1737">
        <v>0</v>
      </c>
      <c r="BP1737">
        <v>0</v>
      </c>
      <c r="BQ1737">
        <v>0</v>
      </c>
      <c r="BR1737">
        <v>0</v>
      </c>
      <c r="BS1737">
        <v>0</v>
      </c>
      <c r="BT1737">
        <v>0</v>
      </c>
      <c r="BU1737">
        <v>0</v>
      </c>
      <c r="BV1737">
        <v>0</v>
      </c>
      <c r="BW1737">
        <v>0</v>
      </c>
      <c r="CV1737">
        <v>0</v>
      </c>
      <c r="CW1737">
        <v>0</v>
      </c>
      <c r="CX1737">
        <f>ROUND(Y1737*Source!I1955,9)</f>
        <v>0</v>
      </c>
      <c r="CY1737">
        <f>AA1737</f>
        <v>5.29</v>
      </c>
      <c r="CZ1737">
        <f>AE1737</f>
        <v>5.29</v>
      </c>
      <c r="DA1737">
        <f>AI1737</f>
        <v>1</v>
      </c>
      <c r="DB1737">
        <f t="shared" si="815"/>
        <v>613.64</v>
      </c>
      <c r="DC1737">
        <f t="shared" si="816"/>
        <v>0</v>
      </c>
      <c r="DD1737" t="s">
        <v>3</v>
      </c>
      <c r="DE1737" t="s">
        <v>3</v>
      </c>
      <c r="DF1737">
        <f t="shared" si="821"/>
        <v>0</v>
      </c>
      <c r="DG1737">
        <f t="shared" si="819"/>
        <v>0</v>
      </c>
      <c r="DH1737">
        <f t="shared" si="820"/>
        <v>0</v>
      </c>
      <c r="DI1737">
        <f t="shared" si="818"/>
        <v>0</v>
      </c>
      <c r="DJ1737">
        <f>DF1737</f>
        <v>0</v>
      </c>
      <c r="DK1737">
        <v>0</v>
      </c>
      <c r="DL1737" t="s">
        <v>3</v>
      </c>
      <c r="DM1737">
        <v>0</v>
      </c>
      <c r="DN1737" t="s">
        <v>3</v>
      </c>
      <c r="DO1737">
        <v>0</v>
      </c>
    </row>
    <row r="1738" spans="1:119" x14ac:dyDescent="0.2">
      <c r="A1738">
        <f>ROW(Source!A1955)</f>
        <v>1955</v>
      </c>
      <c r="B1738">
        <v>69726971</v>
      </c>
      <c r="C1738">
        <v>69736336</v>
      </c>
      <c r="D1738">
        <v>27371032</v>
      </c>
      <c r="E1738">
        <v>1</v>
      </c>
      <c r="F1738">
        <v>1</v>
      </c>
      <c r="G1738">
        <v>1</v>
      </c>
      <c r="H1738">
        <v>3</v>
      </c>
      <c r="I1738" t="s">
        <v>428</v>
      </c>
      <c r="J1738" t="s">
        <v>430</v>
      </c>
      <c r="K1738" t="s">
        <v>429</v>
      </c>
      <c r="L1738">
        <v>1348</v>
      </c>
      <c r="N1738">
        <v>1009</v>
      </c>
      <c r="O1738" t="s">
        <v>78</v>
      </c>
      <c r="P1738" t="s">
        <v>78</v>
      </c>
      <c r="Q1738">
        <v>1000</v>
      </c>
      <c r="W1738">
        <v>0</v>
      </c>
      <c r="X1738">
        <v>-1245202389</v>
      </c>
      <c r="Y1738">
        <f t="shared" si="814"/>
        <v>9.5000000000000001E-2</v>
      </c>
      <c r="AA1738">
        <v>5646.9</v>
      </c>
      <c r="AB1738">
        <v>0</v>
      </c>
      <c r="AC1738">
        <v>0</v>
      </c>
      <c r="AD1738">
        <v>0</v>
      </c>
      <c r="AE1738">
        <v>5646.9</v>
      </c>
      <c r="AF1738">
        <v>0</v>
      </c>
      <c r="AG1738">
        <v>0</v>
      </c>
      <c r="AH1738">
        <v>0</v>
      </c>
      <c r="AI1738">
        <v>1</v>
      </c>
      <c r="AJ1738">
        <v>1</v>
      </c>
      <c r="AK1738">
        <v>1</v>
      </c>
      <c r="AL1738">
        <v>1</v>
      </c>
      <c r="AM1738">
        <v>0</v>
      </c>
      <c r="AN1738">
        <v>0</v>
      </c>
      <c r="AO1738">
        <v>0</v>
      </c>
      <c r="AP1738">
        <v>1</v>
      </c>
      <c r="AQ1738">
        <v>0</v>
      </c>
      <c r="AR1738">
        <v>0</v>
      </c>
      <c r="AS1738" t="s">
        <v>3</v>
      </c>
      <c r="AT1738">
        <v>9.5000000000000001E-2</v>
      </c>
      <c r="AU1738" t="s">
        <v>3</v>
      </c>
      <c r="AV1738">
        <v>0</v>
      </c>
      <c r="AW1738">
        <v>2</v>
      </c>
      <c r="AX1738">
        <v>69736358</v>
      </c>
      <c r="AY1738">
        <v>1</v>
      </c>
      <c r="AZ1738">
        <v>0</v>
      </c>
      <c r="BA1738">
        <v>1785</v>
      </c>
      <c r="BB1738">
        <v>3</v>
      </c>
      <c r="BC1738">
        <v>0</v>
      </c>
      <c r="BD1738">
        <v>0</v>
      </c>
      <c r="BE1738">
        <v>0</v>
      </c>
      <c r="BF1738">
        <v>0</v>
      </c>
      <c r="BG1738">
        <v>0</v>
      </c>
      <c r="BH1738">
        <v>0</v>
      </c>
      <c r="BI1738">
        <v>0</v>
      </c>
      <c r="BJ1738">
        <v>0</v>
      </c>
      <c r="BK1738">
        <v>0</v>
      </c>
      <c r="BL1738">
        <v>0</v>
      </c>
      <c r="BM1738">
        <v>0</v>
      </c>
      <c r="BN1738">
        <v>0</v>
      </c>
      <c r="BO1738">
        <v>0</v>
      </c>
      <c r="BP1738">
        <v>0</v>
      </c>
      <c r="BQ1738">
        <v>0</v>
      </c>
      <c r="BR1738">
        <v>0</v>
      </c>
      <c r="BS1738">
        <v>0</v>
      </c>
      <c r="BT1738">
        <v>0</v>
      </c>
      <c r="BU1738">
        <v>0</v>
      </c>
      <c r="BV1738">
        <v>0</v>
      </c>
      <c r="BW1738">
        <v>0</v>
      </c>
      <c r="CV1738">
        <v>0</v>
      </c>
      <c r="CW1738">
        <v>0</v>
      </c>
      <c r="CX1738">
        <f>ROUND(Y1738*Source!I1955,9)</f>
        <v>0</v>
      </c>
      <c r="CY1738">
        <f>AA1738</f>
        <v>5646.9</v>
      </c>
      <c r="CZ1738">
        <f>AE1738</f>
        <v>5646.9</v>
      </c>
      <c r="DA1738">
        <f>AI1738</f>
        <v>1</v>
      </c>
      <c r="DB1738">
        <f t="shared" si="815"/>
        <v>536.46</v>
      </c>
      <c r="DC1738">
        <f t="shared" si="816"/>
        <v>0</v>
      </c>
      <c r="DD1738" t="s">
        <v>3</v>
      </c>
      <c r="DE1738" t="s">
        <v>3</v>
      </c>
      <c r="DF1738">
        <f t="shared" si="821"/>
        <v>0</v>
      </c>
      <c r="DG1738">
        <f t="shared" si="819"/>
        <v>0</v>
      </c>
      <c r="DH1738">
        <f t="shared" si="820"/>
        <v>0</v>
      </c>
      <c r="DI1738">
        <f t="shared" si="818"/>
        <v>0</v>
      </c>
      <c r="DJ1738">
        <f>DF1738</f>
        <v>0</v>
      </c>
      <c r="DK1738">
        <v>0</v>
      </c>
      <c r="DL1738" t="s">
        <v>3</v>
      </c>
      <c r="DM1738">
        <v>0</v>
      </c>
      <c r="DN1738" t="s">
        <v>3</v>
      </c>
      <c r="DO1738">
        <v>0</v>
      </c>
    </row>
    <row r="1739" spans="1:119" x14ac:dyDescent="0.2">
      <c r="A1739">
        <f>ROW(Source!A1955)</f>
        <v>1955</v>
      </c>
      <c r="B1739">
        <v>69726971</v>
      </c>
      <c r="C1739">
        <v>69736336</v>
      </c>
      <c r="D1739">
        <v>27371543</v>
      </c>
      <c r="E1739">
        <v>1</v>
      </c>
      <c r="F1739">
        <v>1</v>
      </c>
      <c r="G1739">
        <v>1</v>
      </c>
      <c r="H1739">
        <v>3</v>
      </c>
      <c r="I1739" t="s">
        <v>66</v>
      </c>
      <c r="J1739" t="s">
        <v>69</v>
      </c>
      <c r="K1739" t="s">
        <v>67</v>
      </c>
      <c r="L1739">
        <v>1346</v>
      </c>
      <c r="N1739">
        <v>1009</v>
      </c>
      <c r="O1739" t="s">
        <v>68</v>
      </c>
      <c r="P1739" t="s">
        <v>68</v>
      </c>
      <c r="Q1739">
        <v>1</v>
      </c>
      <c r="W1739">
        <v>0</v>
      </c>
      <c r="X1739">
        <v>-386994921</v>
      </c>
      <c r="Y1739">
        <f t="shared" si="814"/>
        <v>0.5</v>
      </c>
      <c r="AA1739">
        <v>1.82</v>
      </c>
      <c r="AB1739">
        <v>0</v>
      </c>
      <c r="AC1739">
        <v>0</v>
      </c>
      <c r="AD1739">
        <v>0</v>
      </c>
      <c r="AE1739">
        <v>1.82</v>
      </c>
      <c r="AF1739">
        <v>0</v>
      </c>
      <c r="AG1739">
        <v>0</v>
      </c>
      <c r="AH1739">
        <v>0</v>
      </c>
      <c r="AI1739">
        <v>1</v>
      </c>
      <c r="AJ1739">
        <v>1</v>
      </c>
      <c r="AK1739">
        <v>1</v>
      </c>
      <c r="AL1739">
        <v>1</v>
      </c>
      <c r="AM1739">
        <v>0</v>
      </c>
      <c r="AN1739">
        <v>0</v>
      </c>
      <c r="AO1739">
        <v>0</v>
      </c>
      <c r="AP1739">
        <v>1</v>
      </c>
      <c r="AQ1739">
        <v>0</v>
      </c>
      <c r="AR1739">
        <v>0</v>
      </c>
      <c r="AS1739" t="s">
        <v>3</v>
      </c>
      <c r="AT1739">
        <v>0.5</v>
      </c>
      <c r="AU1739" t="s">
        <v>3</v>
      </c>
      <c r="AV1739">
        <v>0</v>
      </c>
      <c r="AW1739">
        <v>2</v>
      </c>
      <c r="AX1739">
        <v>69736359</v>
      </c>
      <c r="AY1739">
        <v>1</v>
      </c>
      <c r="AZ1739">
        <v>0</v>
      </c>
      <c r="BA1739">
        <v>1786</v>
      </c>
      <c r="BB1739">
        <v>3</v>
      </c>
      <c r="BC1739">
        <v>0</v>
      </c>
      <c r="BD1739">
        <v>0</v>
      </c>
      <c r="BE1739">
        <v>0</v>
      </c>
      <c r="BF1739">
        <v>0</v>
      </c>
      <c r="BG1739">
        <v>0</v>
      </c>
      <c r="BH1739">
        <v>0</v>
      </c>
      <c r="BI1739">
        <v>0</v>
      </c>
      <c r="BJ1739">
        <v>0</v>
      </c>
      <c r="BK1739">
        <v>0</v>
      </c>
      <c r="BL1739">
        <v>0</v>
      </c>
      <c r="BM1739">
        <v>0</v>
      </c>
      <c r="BN1739">
        <v>0</v>
      </c>
      <c r="BO1739">
        <v>0</v>
      </c>
      <c r="BP1739">
        <v>0</v>
      </c>
      <c r="BQ1739">
        <v>0</v>
      </c>
      <c r="BR1739">
        <v>0</v>
      </c>
      <c r="BS1739">
        <v>0</v>
      </c>
      <c r="BT1739">
        <v>0</v>
      </c>
      <c r="BU1739">
        <v>0</v>
      </c>
      <c r="BV1739">
        <v>0</v>
      </c>
      <c r="BW1739">
        <v>0</v>
      </c>
      <c r="CV1739">
        <v>0</v>
      </c>
      <c r="CW1739">
        <v>0</v>
      </c>
      <c r="CX1739">
        <f>ROUND(Y1739*Source!I1955,9)</f>
        <v>0</v>
      </c>
      <c r="CY1739">
        <f>AA1739</f>
        <v>1.82</v>
      </c>
      <c r="CZ1739">
        <f>AE1739</f>
        <v>1.82</v>
      </c>
      <c r="DA1739">
        <f>AI1739</f>
        <v>1</v>
      </c>
      <c r="DB1739">
        <f t="shared" si="815"/>
        <v>0.91</v>
      </c>
      <c r="DC1739">
        <f t="shared" si="816"/>
        <v>0</v>
      </c>
      <c r="DD1739" t="s">
        <v>3</v>
      </c>
      <c r="DE1739" t="s">
        <v>3</v>
      </c>
      <c r="DF1739">
        <f t="shared" si="821"/>
        <v>0</v>
      </c>
      <c r="DG1739">
        <f t="shared" si="819"/>
        <v>0</v>
      </c>
      <c r="DH1739">
        <f t="shared" si="820"/>
        <v>0</v>
      </c>
      <c r="DI1739">
        <f t="shared" si="818"/>
        <v>0</v>
      </c>
      <c r="DJ1739">
        <f>DF1739</f>
        <v>0</v>
      </c>
      <c r="DK1739">
        <v>0</v>
      </c>
      <c r="DL1739" t="s">
        <v>3</v>
      </c>
      <c r="DM1739">
        <v>0</v>
      </c>
      <c r="DN1739" t="s">
        <v>3</v>
      </c>
      <c r="DO1739">
        <v>0</v>
      </c>
    </row>
    <row r="1740" spans="1:119" x14ac:dyDescent="0.2">
      <c r="A1740">
        <f>ROW(Source!A1956)</f>
        <v>1956</v>
      </c>
      <c r="B1740">
        <v>69726884</v>
      </c>
      <c r="C1740">
        <v>69736336</v>
      </c>
      <c r="D1740">
        <v>27501160</v>
      </c>
      <c r="E1740">
        <v>1</v>
      </c>
      <c r="F1740">
        <v>1</v>
      </c>
      <c r="G1740">
        <v>1</v>
      </c>
      <c r="H1740">
        <v>1</v>
      </c>
      <c r="I1740" t="s">
        <v>1038</v>
      </c>
      <c r="J1740" t="s">
        <v>3</v>
      </c>
      <c r="K1740" t="s">
        <v>1039</v>
      </c>
      <c r="L1740">
        <v>1369</v>
      </c>
      <c r="N1740">
        <v>1013</v>
      </c>
      <c r="O1740" t="s">
        <v>974</v>
      </c>
      <c r="P1740" t="s">
        <v>974</v>
      </c>
      <c r="Q1740">
        <v>1</v>
      </c>
      <c r="W1740">
        <v>0</v>
      </c>
      <c r="X1740">
        <v>-772101396</v>
      </c>
      <c r="Y1740">
        <f t="shared" si="814"/>
        <v>46.18</v>
      </c>
      <c r="AA1740">
        <v>0</v>
      </c>
      <c r="AB1740">
        <v>0</v>
      </c>
      <c r="AC1740">
        <v>0</v>
      </c>
      <c r="AD1740">
        <v>288.33999999999997</v>
      </c>
      <c r="AE1740">
        <v>0</v>
      </c>
      <c r="AF1740">
        <v>0</v>
      </c>
      <c r="AG1740">
        <v>0</v>
      </c>
      <c r="AH1740">
        <v>11.37</v>
      </c>
      <c r="AI1740">
        <v>1</v>
      </c>
      <c r="AJ1740">
        <v>1</v>
      </c>
      <c r="AK1740">
        <v>1</v>
      </c>
      <c r="AL1740">
        <v>25.36</v>
      </c>
      <c r="AM1740">
        <v>5</v>
      </c>
      <c r="AN1740">
        <v>0</v>
      </c>
      <c r="AO1740">
        <v>1</v>
      </c>
      <c r="AP1740">
        <v>0</v>
      </c>
      <c r="AQ1740">
        <v>0</v>
      </c>
      <c r="AR1740">
        <v>0</v>
      </c>
      <c r="AS1740" t="s">
        <v>3</v>
      </c>
      <c r="AT1740">
        <v>46.18</v>
      </c>
      <c r="AU1740" t="s">
        <v>3</v>
      </c>
      <c r="AV1740">
        <v>1</v>
      </c>
      <c r="AW1740">
        <v>2</v>
      </c>
      <c r="AX1740">
        <v>69736348</v>
      </c>
      <c r="AY1740">
        <v>1</v>
      </c>
      <c r="AZ1740">
        <v>0</v>
      </c>
      <c r="BA1740">
        <v>1788</v>
      </c>
      <c r="BB1740">
        <v>0</v>
      </c>
      <c r="BC1740">
        <v>0</v>
      </c>
      <c r="BD1740">
        <v>0</v>
      </c>
      <c r="BE1740">
        <v>0</v>
      </c>
      <c r="BF1740">
        <v>0</v>
      </c>
      <c r="BG1740">
        <v>0</v>
      </c>
      <c r="BH1740">
        <v>0</v>
      </c>
      <c r="BI1740">
        <v>0</v>
      </c>
      <c r="BJ1740">
        <v>0</v>
      </c>
      <c r="BK1740">
        <v>0</v>
      </c>
      <c r="BL1740">
        <v>0</v>
      </c>
      <c r="BM1740">
        <v>0</v>
      </c>
      <c r="BN1740">
        <v>0</v>
      </c>
      <c r="BO1740">
        <v>0</v>
      </c>
      <c r="BP1740">
        <v>0</v>
      </c>
      <c r="BQ1740">
        <v>0</v>
      </c>
      <c r="BR1740">
        <v>0</v>
      </c>
      <c r="BS1740">
        <v>0</v>
      </c>
      <c r="BT1740">
        <v>0</v>
      </c>
      <c r="BU1740">
        <v>0</v>
      </c>
      <c r="BV1740">
        <v>0</v>
      </c>
      <c r="BW1740">
        <v>0</v>
      </c>
      <c r="CU1740">
        <f>ROUND(AT1740*Source!I1956*AH1740*AL1740,0)</f>
        <v>0</v>
      </c>
      <c r="CV1740">
        <f>ROUND(Y1740*Source!I1956,9)</f>
        <v>0</v>
      </c>
      <c r="CW1740">
        <v>0</v>
      </c>
      <c r="CX1740">
        <f>ROUND(Y1740*Source!I1956,9)</f>
        <v>0</v>
      </c>
      <c r="CY1740">
        <f>AD1740</f>
        <v>288.33999999999997</v>
      </c>
      <c r="CZ1740">
        <f>AH1740</f>
        <v>11.37</v>
      </c>
      <c r="DA1740">
        <f>AL1740</f>
        <v>25.36</v>
      </c>
      <c r="DB1740">
        <f t="shared" si="815"/>
        <v>525.07000000000005</v>
      </c>
      <c r="DC1740">
        <f t="shared" si="816"/>
        <v>0</v>
      </c>
      <c r="DD1740" t="s">
        <v>3</v>
      </c>
      <c r="DE1740" t="s">
        <v>3</v>
      </c>
      <c r="DF1740">
        <f t="shared" si="821"/>
        <v>0</v>
      </c>
      <c r="DG1740">
        <f t="shared" si="819"/>
        <v>0</v>
      </c>
      <c r="DH1740">
        <f t="shared" si="820"/>
        <v>0</v>
      </c>
      <c r="DI1740">
        <f>ROUND(ROUND(AH1740*AL1740,0)*CX1740,0)</f>
        <v>0</v>
      </c>
      <c r="DJ1740">
        <f>DI1740</f>
        <v>0</v>
      </c>
      <c r="DK1740">
        <v>0</v>
      </c>
      <c r="DL1740" t="s">
        <v>3</v>
      </c>
      <c r="DM1740">
        <v>0</v>
      </c>
      <c r="DN1740" t="s">
        <v>3</v>
      </c>
      <c r="DO1740">
        <v>0</v>
      </c>
    </row>
    <row r="1741" spans="1:119" x14ac:dyDescent="0.2">
      <c r="A1741">
        <f>ROW(Source!A1956)</f>
        <v>1956</v>
      </c>
      <c r="B1741">
        <v>69726884</v>
      </c>
      <c r="C1741">
        <v>69736336</v>
      </c>
      <c r="D1741">
        <v>121548</v>
      </c>
      <c r="E1741">
        <v>1</v>
      </c>
      <c r="F1741">
        <v>1</v>
      </c>
      <c r="G1741">
        <v>1</v>
      </c>
      <c r="H1741">
        <v>1</v>
      </c>
      <c r="I1741" t="s">
        <v>36</v>
      </c>
      <c r="J1741" t="s">
        <v>3</v>
      </c>
      <c r="K1741" t="s">
        <v>981</v>
      </c>
      <c r="L1741">
        <v>608254</v>
      </c>
      <c r="N1741">
        <v>1013</v>
      </c>
      <c r="O1741" t="s">
        <v>982</v>
      </c>
      <c r="P1741" t="s">
        <v>982</v>
      </c>
      <c r="Q1741">
        <v>1</v>
      </c>
      <c r="W1741">
        <v>0</v>
      </c>
      <c r="X1741">
        <v>-185737400</v>
      </c>
      <c r="Y1741">
        <f t="shared" si="814"/>
        <v>0.39</v>
      </c>
      <c r="AA1741">
        <v>0</v>
      </c>
      <c r="AB1741">
        <v>0</v>
      </c>
      <c r="AC1741">
        <v>0</v>
      </c>
      <c r="AD1741">
        <v>0</v>
      </c>
      <c r="AE1741">
        <v>0</v>
      </c>
      <c r="AF1741">
        <v>0</v>
      </c>
      <c r="AG1741">
        <v>0</v>
      </c>
      <c r="AH1741">
        <v>0</v>
      </c>
      <c r="AI1741">
        <v>1</v>
      </c>
      <c r="AJ1741">
        <v>1</v>
      </c>
      <c r="AK1741">
        <v>19.8</v>
      </c>
      <c r="AL1741">
        <v>1</v>
      </c>
      <c r="AM1741">
        <v>5</v>
      </c>
      <c r="AN1741">
        <v>0</v>
      </c>
      <c r="AO1741">
        <v>1</v>
      </c>
      <c r="AP1741">
        <v>0</v>
      </c>
      <c r="AQ1741">
        <v>0</v>
      </c>
      <c r="AR1741">
        <v>0</v>
      </c>
      <c r="AS1741" t="s">
        <v>3</v>
      </c>
      <c r="AT1741">
        <v>0.39</v>
      </c>
      <c r="AU1741" t="s">
        <v>3</v>
      </c>
      <c r="AV1741">
        <v>2</v>
      </c>
      <c r="AW1741">
        <v>2</v>
      </c>
      <c r="AX1741">
        <v>69736349</v>
      </c>
      <c r="AY1741">
        <v>1</v>
      </c>
      <c r="AZ1741">
        <v>0</v>
      </c>
      <c r="BA1741">
        <v>1789</v>
      </c>
      <c r="BB1741">
        <v>0</v>
      </c>
      <c r="BC1741">
        <v>0</v>
      </c>
      <c r="BD1741">
        <v>0</v>
      </c>
      <c r="BE1741">
        <v>0</v>
      </c>
      <c r="BF1741">
        <v>0</v>
      </c>
      <c r="BG1741">
        <v>0</v>
      </c>
      <c r="BH1741">
        <v>0</v>
      </c>
      <c r="BI1741">
        <v>0</v>
      </c>
      <c r="BJ1741">
        <v>0</v>
      </c>
      <c r="BK1741">
        <v>0</v>
      </c>
      <c r="BL1741">
        <v>0</v>
      </c>
      <c r="BM1741">
        <v>0</v>
      </c>
      <c r="BN1741">
        <v>0</v>
      </c>
      <c r="BO1741">
        <v>0</v>
      </c>
      <c r="BP1741">
        <v>0</v>
      </c>
      <c r="BQ1741">
        <v>0</v>
      </c>
      <c r="BR1741">
        <v>0</v>
      </c>
      <c r="BS1741">
        <v>0</v>
      </c>
      <c r="BT1741">
        <v>0</v>
      </c>
      <c r="BU1741">
        <v>0</v>
      </c>
      <c r="BV1741">
        <v>0</v>
      </c>
      <c r="BW1741">
        <v>0</v>
      </c>
      <c r="CV1741">
        <v>0</v>
      </c>
      <c r="CW1741">
        <v>0</v>
      </c>
      <c r="CX1741">
        <f>ROUND(Y1741*Source!I1956,9)</f>
        <v>0</v>
      </c>
      <c r="CY1741">
        <f>AD1741</f>
        <v>0</v>
      </c>
      <c r="CZ1741">
        <f>AH1741</f>
        <v>0</v>
      </c>
      <c r="DA1741">
        <f>AL1741</f>
        <v>1</v>
      </c>
      <c r="DB1741">
        <f t="shared" si="815"/>
        <v>0</v>
      </c>
      <c r="DC1741">
        <f t="shared" si="816"/>
        <v>0</v>
      </c>
      <c r="DD1741" t="s">
        <v>3</v>
      </c>
      <c r="DE1741" t="s">
        <v>3</v>
      </c>
      <c r="DF1741">
        <f t="shared" si="821"/>
        <v>0</v>
      </c>
      <c r="DG1741">
        <f t="shared" si="819"/>
        <v>0</v>
      </c>
      <c r="DH1741">
        <f>ROUND(ROUND(AG1741*AK1741,0)*CX1741,0)</f>
        <v>0</v>
      </c>
      <c r="DI1741">
        <f t="shared" ref="DI1741:DI1760" si="822">ROUND(ROUND(AH1741,0)*CX1741,0)</f>
        <v>0</v>
      </c>
      <c r="DJ1741">
        <f>DI1741</f>
        <v>0</v>
      </c>
      <c r="DK1741">
        <v>0</v>
      </c>
      <c r="DL1741" t="s">
        <v>3</v>
      </c>
      <c r="DM1741">
        <v>0</v>
      </c>
      <c r="DN1741" t="s">
        <v>3</v>
      </c>
      <c r="DO1741">
        <v>0</v>
      </c>
    </row>
    <row r="1742" spans="1:119" x14ac:dyDescent="0.2">
      <c r="A1742">
        <f>ROW(Source!A1956)</f>
        <v>1956</v>
      </c>
      <c r="B1742">
        <v>69726884</v>
      </c>
      <c r="C1742">
        <v>69736336</v>
      </c>
      <c r="D1742">
        <v>27439630</v>
      </c>
      <c r="E1742">
        <v>1</v>
      </c>
      <c r="F1742">
        <v>1</v>
      </c>
      <c r="G1742">
        <v>1</v>
      </c>
      <c r="H1742">
        <v>2</v>
      </c>
      <c r="I1742" t="s">
        <v>986</v>
      </c>
      <c r="J1742" t="s">
        <v>987</v>
      </c>
      <c r="K1742" t="s">
        <v>988</v>
      </c>
      <c r="L1742">
        <v>1368</v>
      </c>
      <c r="N1742">
        <v>1011</v>
      </c>
      <c r="O1742" t="s">
        <v>978</v>
      </c>
      <c r="P1742" t="s">
        <v>978</v>
      </c>
      <c r="Q1742">
        <v>1</v>
      </c>
      <c r="W1742">
        <v>0</v>
      </c>
      <c r="X1742">
        <v>-72110300</v>
      </c>
      <c r="Y1742">
        <f t="shared" si="814"/>
        <v>0.39</v>
      </c>
      <c r="AA1742">
        <v>0</v>
      </c>
      <c r="AB1742">
        <v>245.16</v>
      </c>
      <c r="AC1742">
        <v>269.48</v>
      </c>
      <c r="AD1742">
        <v>0</v>
      </c>
      <c r="AE1742">
        <v>0</v>
      </c>
      <c r="AF1742">
        <v>31.27</v>
      </c>
      <c r="AG1742">
        <v>13.61</v>
      </c>
      <c r="AH1742">
        <v>0</v>
      </c>
      <c r="AI1742">
        <v>1</v>
      </c>
      <c r="AJ1742">
        <v>7.84</v>
      </c>
      <c r="AK1742">
        <v>19.8</v>
      </c>
      <c r="AL1742">
        <v>1</v>
      </c>
      <c r="AM1742">
        <v>5</v>
      </c>
      <c r="AN1742">
        <v>0</v>
      </c>
      <c r="AO1742">
        <v>1</v>
      </c>
      <c r="AP1742">
        <v>0</v>
      </c>
      <c r="AQ1742">
        <v>0</v>
      </c>
      <c r="AR1742">
        <v>0</v>
      </c>
      <c r="AS1742" t="s">
        <v>3</v>
      </c>
      <c r="AT1742">
        <v>0.39</v>
      </c>
      <c r="AU1742" t="s">
        <v>3</v>
      </c>
      <c r="AV1742">
        <v>0</v>
      </c>
      <c r="AW1742">
        <v>2</v>
      </c>
      <c r="AX1742">
        <v>69736350</v>
      </c>
      <c r="AY1742">
        <v>1</v>
      </c>
      <c r="AZ1742">
        <v>0</v>
      </c>
      <c r="BA1742">
        <v>1790</v>
      </c>
      <c r="BB1742">
        <v>0</v>
      </c>
      <c r="BC1742">
        <v>0</v>
      </c>
      <c r="BD1742">
        <v>0</v>
      </c>
      <c r="BE1742">
        <v>0</v>
      </c>
      <c r="BF1742">
        <v>0</v>
      </c>
      <c r="BG1742">
        <v>0</v>
      </c>
      <c r="BH1742">
        <v>0</v>
      </c>
      <c r="BI1742">
        <v>0</v>
      </c>
      <c r="BJ1742">
        <v>0</v>
      </c>
      <c r="BK1742">
        <v>0</v>
      </c>
      <c r="BL1742">
        <v>0</v>
      </c>
      <c r="BM1742">
        <v>0</v>
      </c>
      <c r="BN1742">
        <v>0</v>
      </c>
      <c r="BO1742">
        <v>0</v>
      </c>
      <c r="BP1742">
        <v>0</v>
      </c>
      <c r="BQ1742">
        <v>0</v>
      </c>
      <c r="BR1742">
        <v>0</v>
      </c>
      <c r="BS1742">
        <v>0</v>
      </c>
      <c r="BT1742">
        <v>0</v>
      </c>
      <c r="BU1742">
        <v>0</v>
      </c>
      <c r="BV1742">
        <v>0</v>
      </c>
      <c r="BW1742">
        <v>0</v>
      </c>
      <c r="CV1742">
        <v>0</v>
      </c>
      <c r="CW1742">
        <f>ROUND(Y1742*Source!I1956*DO1742,9)</f>
        <v>0</v>
      </c>
      <c r="CX1742">
        <f>ROUND(Y1742*Source!I1956,9)</f>
        <v>0</v>
      </c>
      <c r="CY1742">
        <f>AB1742</f>
        <v>245.16</v>
      </c>
      <c r="CZ1742">
        <f>AF1742</f>
        <v>31.27</v>
      </c>
      <c r="DA1742">
        <f>AJ1742</f>
        <v>7.84</v>
      </c>
      <c r="DB1742">
        <f t="shared" si="815"/>
        <v>12.2</v>
      </c>
      <c r="DC1742">
        <f t="shared" si="816"/>
        <v>5.31</v>
      </c>
      <c r="DD1742" t="s">
        <v>3</v>
      </c>
      <c r="DE1742" t="s">
        <v>3</v>
      </c>
      <c r="DF1742">
        <f t="shared" si="821"/>
        <v>0</v>
      </c>
      <c r="DG1742">
        <f>ROUND(ROUND(AF1742*AJ1742,0)*CX1742,0)</f>
        <v>0</v>
      </c>
      <c r="DH1742">
        <f>ROUND(ROUND(AG1742*AK1742,0)*CX1742,0)</f>
        <v>0</v>
      </c>
      <c r="DI1742">
        <f t="shared" si="822"/>
        <v>0</v>
      </c>
      <c r="DJ1742">
        <f>DG1742</f>
        <v>0</v>
      </c>
      <c r="DK1742">
        <v>0</v>
      </c>
      <c r="DL1742" t="s">
        <v>3</v>
      </c>
      <c r="DM1742">
        <v>0</v>
      </c>
      <c r="DN1742" t="s">
        <v>3</v>
      </c>
      <c r="DO1742">
        <v>0</v>
      </c>
    </row>
    <row r="1743" spans="1:119" x14ac:dyDescent="0.2">
      <c r="A1743">
        <f>ROW(Source!A1956)</f>
        <v>1956</v>
      </c>
      <c r="B1743">
        <v>69726884</v>
      </c>
      <c r="C1743">
        <v>69736336</v>
      </c>
      <c r="D1743">
        <v>27440113</v>
      </c>
      <c r="E1743">
        <v>1</v>
      </c>
      <c r="F1743">
        <v>1</v>
      </c>
      <c r="G1743">
        <v>1</v>
      </c>
      <c r="H1743">
        <v>2</v>
      </c>
      <c r="I1743" t="s">
        <v>1032</v>
      </c>
      <c r="J1743" t="s">
        <v>1033</v>
      </c>
      <c r="K1743" t="s">
        <v>1034</v>
      </c>
      <c r="L1743">
        <v>1368</v>
      </c>
      <c r="N1743">
        <v>1011</v>
      </c>
      <c r="O1743" t="s">
        <v>978</v>
      </c>
      <c r="P1743" t="s">
        <v>978</v>
      </c>
      <c r="Q1743">
        <v>1</v>
      </c>
      <c r="W1743">
        <v>0</v>
      </c>
      <c r="X1743">
        <v>-1092641070</v>
      </c>
      <c r="Y1743">
        <f t="shared" si="814"/>
        <v>8.0500000000000007</v>
      </c>
      <c r="AA1743">
        <v>0</v>
      </c>
      <c r="AB1743">
        <v>229.4</v>
      </c>
      <c r="AC1743">
        <v>0</v>
      </c>
      <c r="AD1743">
        <v>0</v>
      </c>
      <c r="AE1743">
        <v>0</v>
      </c>
      <c r="AF1743">
        <v>29.26</v>
      </c>
      <c r="AG1743">
        <v>0</v>
      </c>
      <c r="AH1743">
        <v>0</v>
      </c>
      <c r="AI1743">
        <v>1</v>
      </c>
      <c r="AJ1743">
        <v>7.84</v>
      </c>
      <c r="AK1743">
        <v>19.8</v>
      </c>
      <c r="AL1743">
        <v>1</v>
      </c>
      <c r="AM1743">
        <v>5</v>
      </c>
      <c r="AN1743">
        <v>0</v>
      </c>
      <c r="AO1743">
        <v>1</v>
      </c>
      <c r="AP1743">
        <v>0</v>
      </c>
      <c r="AQ1743">
        <v>0</v>
      </c>
      <c r="AR1743">
        <v>0</v>
      </c>
      <c r="AS1743" t="s">
        <v>3</v>
      </c>
      <c r="AT1743">
        <v>8.0500000000000007</v>
      </c>
      <c r="AU1743" t="s">
        <v>3</v>
      </c>
      <c r="AV1743">
        <v>0</v>
      </c>
      <c r="AW1743">
        <v>2</v>
      </c>
      <c r="AX1743">
        <v>69736351</v>
      </c>
      <c r="AY1743">
        <v>1</v>
      </c>
      <c r="AZ1743">
        <v>0</v>
      </c>
      <c r="BA1743">
        <v>1791</v>
      </c>
      <c r="BB1743">
        <v>0</v>
      </c>
      <c r="BC1743">
        <v>0</v>
      </c>
      <c r="BD1743">
        <v>0</v>
      </c>
      <c r="BE1743">
        <v>0</v>
      </c>
      <c r="BF1743">
        <v>0</v>
      </c>
      <c r="BG1743">
        <v>0</v>
      </c>
      <c r="BH1743">
        <v>0</v>
      </c>
      <c r="BI1743">
        <v>0</v>
      </c>
      <c r="BJ1743">
        <v>0</v>
      </c>
      <c r="BK1743">
        <v>0</v>
      </c>
      <c r="BL1743">
        <v>0</v>
      </c>
      <c r="BM1743">
        <v>0</v>
      </c>
      <c r="BN1743">
        <v>0</v>
      </c>
      <c r="BO1743">
        <v>0</v>
      </c>
      <c r="BP1743">
        <v>0</v>
      </c>
      <c r="BQ1743">
        <v>0</v>
      </c>
      <c r="BR1743">
        <v>0</v>
      </c>
      <c r="BS1743">
        <v>0</v>
      </c>
      <c r="BT1743">
        <v>0</v>
      </c>
      <c r="BU1743">
        <v>0</v>
      </c>
      <c r="BV1743">
        <v>0</v>
      </c>
      <c r="BW1743">
        <v>0</v>
      </c>
      <c r="CV1743">
        <v>0</v>
      </c>
      <c r="CW1743">
        <f>ROUND(Y1743*Source!I1956*DO1743,9)</f>
        <v>0</v>
      </c>
      <c r="CX1743">
        <f>ROUND(Y1743*Source!I1956,9)</f>
        <v>0</v>
      </c>
      <c r="CY1743">
        <f>AB1743</f>
        <v>229.4</v>
      </c>
      <c r="CZ1743">
        <f>AF1743</f>
        <v>29.26</v>
      </c>
      <c r="DA1743">
        <f>AJ1743</f>
        <v>7.84</v>
      </c>
      <c r="DB1743">
        <f t="shared" si="815"/>
        <v>235.54</v>
      </c>
      <c r="DC1743">
        <f t="shared" si="816"/>
        <v>0</v>
      </c>
      <c r="DD1743" t="s">
        <v>3</v>
      </c>
      <c r="DE1743" t="s">
        <v>3</v>
      </c>
      <c r="DF1743">
        <f t="shared" si="821"/>
        <v>0</v>
      </c>
      <c r="DG1743">
        <f>ROUND(ROUND(AF1743*AJ1743,0)*CX1743,0)</f>
        <v>0</v>
      </c>
      <c r="DH1743">
        <f>ROUND(ROUND(AG1743*AK1743,0)*CX1743,0)</f>
        <v>0</v>
      </c>
      <c r="DI1743">
        <f t="shared" si="822"/>
        <v>0</v>
      </c>
      <c r="DJ1743">
        <f>DG1743</f>
        <v>0</v>
      </c>
      <c r="DK1743">
        <v>0</v>
      </c>
      <c r="DL1743" t="s">
        <v>3</v>
      </c>
      <c r="DM1743">
        <v>0</v>
      </c>
      <c r="DN1743" t="s">
        <v>3</v>
      </c>
      <c r="DO1743">
        <v>0</v>
      </c>
    </row>
    <row r="1744" spans="1:119" x14ac:dyDescent="0.2">
      <c r="A1744">
        <f>ROW(Source!A1956)</f>
        <v>1956</v>
      </c>
      <c r="B1744">
        <v>69726884</v>
      </c>
      <c r="C1744">
        <v>69736336</v>
      </c>
      <c r="D1744">
        <v>27441197</v>
      </c>
      <c r="E1744">
        <v>1</v>
      </c>
      <c r="F1744">
        <v>1</v>
      </c>
      <c r="G1744">
        <v>1</v>
      </c>
      <c r="H1744">
        <v>2</v>
      </c>
      <c r="I1744" t="s">
        <v>1035</v>
      </c>
      <c r="J1744" t="s">
        <v>1036</v>
      </c>
      <c r="K1744" t="s">
        <v>1037</v>
      </c>
      <c r="L1744">
        <v>1368</v>
      </c>
      <c r="N1744">
        <v>1011</v>
      </c>
      <c r="O1744" t="s">
        <v>978</v>
      </c>
      <c r="P1744" t="s">
        <v>978</v>
      </c>
      <c r="Q1744">
        <v>1</v>
      </c>
      <c r="W1744">
        <v>0</v>
      </c>
      <c r="X1744">
        <v>-1589430619</v>
      </c>
      <c r="Y1744">
        <f t="shared" si="814"/>
        <v>6</v>
      </c>
      <c r="AA1744">
        <v>0</v>
      </c>
      <c r="AB1744">
        <v>21.17</v>
      </c>
      <c r="AC1744">
        <v>0</v>
      </c>
      <c r="AD1744">
        <v>0</v>
      </c>
      <c r="AE1744">
        <v>0</v>
      </c>
      <c r="AF1744">
        <v>2.7</v>
      </c>
      <c r="AG1744">
        <v>0</v>
      </c>
      <c r="AH1744">
        <v>0</v>
      </c>
      <c r="AI1744">
        <v>1</v>
      </c>
      <c r="AJ1744">
        <v>7.84</v>
      </c>
      <c r="AK1744">
        <v>19.8</v>
      </c>
      <c r="AL1744">
        <v>1</v>
      </c>
      <c r="AM1744">
        <v>5</v>
      </c>
      <c r="AN1744">
        <v>0</v>
      </c>
      <c r="AO1744">
        <v>1</v>
      </c>
      <c r="AP1744">
        <v>0</v>
      </c>
      <c r="AQ1744">
        <v>0</v>
      </c>
      <c r="AR1744">
        <v>0</v>
      </c>
      <c r="AS1744" t="s">
        <v>3</v>
      </c>
      <c r="AT1744">
        <v>6</v>
      </c>
      <c r="AU1744" t="s">
        <v>3</v>
      </c>
      <c r="AV1744">
        <v>0</v>
      </c>
      <c r="AW1744">
        <v>2</v>
      </c>
      <c r="AX1744">
        <v>69736352</v>
      </c>
      <c r="AY1744">
        <v>1</v>
      </c>
      <c r="AZ1744">
        <v>0</v>
      </c>
      <c r="BA1744">
        <v>1792</v>
      </c>
      <c r="BB1744">
        <v>0</v>
      </c>
      <c r="BC1744">
        <v>0</v>
      </c>
      <c r="BD1744">
        <v>0</v>
      </c>
      <c r="BE1744">
        <v>0</v>
      </c>
      <c r="BF1744">
        <v>0</v>
      </c>
      <c r="BG1744">
        <v>0</v>
      </c>
      <c r="BH1744">
        <v>0</v>
      </c>
      <c r="BI1744">
        <v>0</v>
      </c>
      <c r="BJ1744">
        <v>0</v>
      </c>
      <c r="BK1744">
        <v>0</v>
      </c>
      <c r="BL1744">
        <v>0</v>
      </c>
      <c r="BM1744">
        <v>0</v>
      </c>
      <c r="BN1744">
        <v>0</v>
      </c>
      <c r="BO1744">
        <v>0</v>
      </c>
      <c r="BP1744">
        <v>0</v>
      </c>
      <c r="BQ1744">
        <v>0</v>
      </c>
      <c r="BR1744">
        <v>0</v>
      </c>
      <c r="BS1744">
        <v>0</v>
      </c>
      <c r="BT1744">
        <v>0</v>
      </c>
      <c r="BU1744">
        <v>0</v>
      </c>
      <c r="BV1744">
        <v>0</v>
      </c>
      <c r="BW1744">
        <v>0</v>
      </c>
      <c r="CV1744">
        <v>0</v>
      </c>
      <c r="CW1744">
        <f>ROUND(Y1744*Source!I1956*DO1744,9)</f>
        <v>0</v>
      </c>
      <c r="CX1744">
        <f>ROUND(Y1744*Source!I1956,9)</f>
        <v>0</v>
      </c>
      <c r="CY1744">
        <f>AB1744</f>
        <v>21.17</v>
      </c>
      <c r="CZ1744">
        <f>AF1744</f>
        <v>2.7</v>
      </c>
      <c r="DA1744">
        <f>AJ1744</f>
        <v>7.84</v>
      </c>
      <c r="DB1744">
        <f t="shared" si="815"/>
        <v>16.2</v>
      </c>
      <c r="DC1744">
        <f t="shared" si="816"/>
        <v>0</v>
      </c>
      <c r="DD1744" t="s">
        <v>3</v>
      </c>
      <c r="DE1744" t="s">
        <v>3</v>
      </c>
      <c r="DF1744">
        <f t="shared" si="821"/>
        <v>0</v>
      </c>
      <c r="DG1744">
        <f>ROUND(ROUND(AF1744*AJ1744,0)*CX1744,0)</f>
        <v>0</v>
      </c>
      <c r="DH1744">
        <f>ROUND(ROUND(AG1744*AK1744,0)*CX1744,0)</f>
        <v>0</v>
      </c>
      <c r="DI1744">
        <f t="shared" si="822"/>
        <v>0</v>
      </c>
      <c r="DJ1744">
        <f>DG1744</f>
        <v>0</v>
      </c>
      <c r="DK1744">
        <v>0</v>
      </c>
      <c r="DL1744" t="s">
        <v>3</v>
      </c>
      <c r="DM1744">
        <v>0</v>
      </c>
      <c r="DN1744" t="s">
        <v>3</v>
      </c>
      <c r="DO1744">
        <v>0</v>
      </c>
    </row>
    <row r="1745" spans="1:119" x14ac:dyDescent="0.2">
      <c r="A1745">
        <f>ROW(Source!A1956)</f>
        <v>1956</v>
      </c>
      <c r="B1745">
        <v>69726884</v>
      </c>
      <c r="C1745">
        <v>69736336</v>
      </c>
      <c r="D1745">
        <v>27441327</v>
      </c>
      <c r="E1745">
        <v>1</v>
      </c>
      <c r="F1745">
        <v>1</v>
      </c>
      <c r="G1745">
        <v>1</v>
      </c>
      <c r="H1745">
        <v>2</v>
      </c>
      <c r="I1745" t="s">
        <v>975</v>
      </c>
      <c r="J1745" t="s">
        <v>976</v>
      </c>
      <c r="K1745" t="s">
        <v>977</v>
      </c>
      <c r="L1745">
        <v>1368</v>
      </c>
      <c r="N1745">
        <v>1011</v>
      </c>
      <c r="O1745" t="s">
        <v>978</v>
      </c>
      <c r="P1745" t="s">
        <v>978</v>
      </c>
      <c r="Q1745">
        <v>1</v>
      </c>
      <c r="W1745">
        <v>0</v>
      </c>
      <c r="X1745">
        <v>-1583389094</v>
      </c>
      <c r="Y1745">
        <f t="shared" ref="Y1745:Y1776" si="823">AT1745</f>
        <v>0.59</v>
      </c>
      <c r="AA1745">
        <v>0</v>
      </c>
      <c r="AB1745">
        <v>732.02</v>
      </c>
      <c r="AC1745">
        <v>231.46</v>
      </c>
      <c r="AD1745">
        <v>0</v>
      </c>
      <c r="AE1745">
        <v>0</v>
      </c>
      <c r="AF1745">
        <v>93.37</v>
      </c>
      <c r="AG1745">
        <v>11.69</v>
      </c>
      <c r="AH1745">
        <v>0</v>
      </c>
      <c r="AI1745">
        <v>1</v>
      </c>
      <c r="AJ1745">
        <v>7.84</v>
      </c>
      <c r="AK1745">
        <v>19.8</v>
      </c>
      <c r="AL1745">
        <v>1</v>
      </c>
      <c r="AM1745">
        <v>5</v>
      </c>
      <c r="AN1745">
        <v>0</v>
      </c>
      <c r="AO1745">
        <v>1</v>
      </c>
      <c r="AP1745">
        <v>0</v>
      </c>
      <c r="AQ1745">
        <v>0</v>
      </c>
      <c r="AR1745">
        <v>0</v>
      </c>
      <c r="AS1745" t="s">
        <v>3</v>
      </c>
      <c r="AT1745">
        <v>0.59</v>
      </c>
      <c r="AU1745" t="s">
        <v>3</v>
      </c>
      <c r="AV1745">
        <v>0</v>
      </c>
      <c r="AW1745">
        <v>2</v>
      </c>
      <c r="AX1745">
        <v>69736353</v>
      </c>
      <c r="AY1745">
        <v>1</v>
      </c>
      <c r="AZ1745">
        <v>0</v>
      </c>
      <c r="BA1745">
        <v>1793</v>
      </c>
      <c r="BB1745">
        <v>0</v>
      </c>
      <c r="BC1745">
        <v>0</v>
      </c>
      <c r="BD1745">
        <v>0</v>
      </c>
      <c r="BE1745">
        <v>0</v>
      </c>
      <c r="BF1745">
        <v>0</v>
      </c>
      <c r="BG1745">
        <v>0</v>
      </c>
      <c r="BH1745">
        <v>0</v>
      </c>
      <c r="BI1745">
        <v>0</v>
      </c>
      <c r="BJ1745">
        <v>0</v>
      </c>
      <c r="BK1745">
        <v>0</v>
      </c>
      <c r="BL1745">
        <v>0</v>
      </c>
      <c r="BM1745">
        <v>0</v>
      </c>
      <c r="BN1745">
        <v>0</v>
      </c>
      <c r="BO1745">
        <v>0</v>
      </c>
      <c r="BP1745">
        <v>0</v>
      </c>
      <c r="BQ1745">
        <v>0</v>
      </c>
      <c r="BR1745">
        <v>0</v>
      </c>
      <c r="BS1745">
        <v>0</v>
      </c>
      <c r="BT1745">
        <v>0</v>
      </c>
      <c r="BU1745">
        <v>0</v>
      </c>
      <c r="BV1745">
        <v>0</v>
      </c>
      <c r="BW1745">
        <v>0</v>
      </c>
      <c r="CV1745">
        <v>0</v>
      </c>
      <c r="CW1745">
        <f>ROUND(Y1745*Source!I1956*DO1745,9)</f>
        <v>0</v>
      </c>
      <c r="CX1745">
        <f>ROUND(Y1745*Source!I1956,9)</f>
        <v>0</v>
      </c>
      <c r="CY1745">
        <f>AB1745</f>
        <v>732.02</v>
      </c>
      <c r="CZ1745">
        <f>AF1745</f>
        <v>93.37</v>
      </c>
      <c r="DA1745">
        <f>AJ1745</f>
        <v>7.84</v>
      </c>
      <c r="DB1745">
        <f t="shared" ref="DB1745:DB1776" si="824">ROUND(ROUND(AT1745*CZ1745,2),2)</f>
        <v>55.09</v>
      </c>
      <c r="DC1745">
        <f t="shared" ref="DC1745:DC1776" si="825">ROUND(ROUND(AT1745*AG1745,2),2)</f>
        <v>6.9</v>
      </c>
      <c r="DD1745" t="s">
        <v>3</v>
      </c>
      <c r="DE1745" t="s">
        <v>3</v>
      </c>
      <c r="DF1745">
        <f t="shared" si="821"/>
        <v>0</v>
      </c>
      <c r="DG1745">
        <f>ROUND(ROUND(AF1745*AJ1745,0)*CX1745,0)</f>
        <v>0</v>
      </c>
      <c r="DH1745">
        <f>ROUND(ROUND(AG1745*AK1745,0)*CX1745,0)</f>
        <v>0</v>
      </c>
      <c r="DI1745">
        <f t="shared" si="822"/>
        <v>0</v>
      </c>
      <c r="DJ1745">
        <f>DG1745</f>
        <v>0</v>
      </c>
      <c r="DK1745">
        <v>0</v>
      </c>
      <c r="DL1745" t="s">
        <v>3</v>
      </c>
      <c r="DM1745">
        <v>0</v>
      </c>
      <c r="DN1745" t="s">
        <v>3</v>
      </c>
      <c r="DO1745">
        <v>0</v>
      </c>
    </row>
    <row r="1746" spans="1:119" x14ac:dyDescent="0.2">
      <c r="A1746">
        <f>ROW(Source!A1956)</f>
        <v>1956</v>
      </c>
      <c r="B1746">
        <v>69726884</v>
      </c>
      <c r="C1746">
        <v>69736336</v>
      </c>
      <c r="D1746">
        <v>27372116</v>
      </c>
      <c r="E1746">
        <v>1</v>
      </c>
      <c r="F1746">
        <v>1</v>
      </c>
      <c r="G1746">
        <v>1</v>
      </c>
      <c r="H1746">
        <v>3</v>
      </c>
      <c r="I1746" t="s">
        <v>414</v>
      </c>
      <c r="J1746" t="s">
        <v>416</v>
      </c>
      <c r="K1746" t="s">
        <v>415</v>
      </c>
      <c r="L1746">
        <v>1348</v>
      </c>
      <c r="N1746">
        <v>1009</v>
      </c>
      <c r="O1746" t="s">
        <v>78</v>
      </c>
      <c r="P1746" t="s">
        <v>78</v>
      </c>
      <c r="Q1746">
        <v>1000</v>
      </c>
      <c r="W1746">
        <v>0</v>
      </c>
      <c r="X1746">
        <v>1401155302</v>
      </c>
      <c r="Y1746">
        <f t="shared" si="823"/>
        <v>0.28899999999999998</v>
      </c>
      <c r="AA1746">
        <v>42000</v>
      </c>
      <c r="AB1746">
        <v>0</v>
      </c>
      <c r="AC1746">
        <v>0</v>
      </c>
      <c r="AD1746">
        <v>0</v>
      </c>
      <c r="AE1746">
        <v>5808.3400000000011</v>
      </c>
      <c r="AF1746">
        <v>0</v>
      </c>
      <c r="AG1746">
        <v>0</v>
      </c>
      <c r="AH1746">
        <v>0</v>
      </c>
      <c r="AI1746">
        <v>7.56</v>
      </c>
      <c r="AJ1746">
        <v>1</v>
      </c>
      <c r="AK1746">
        <v>1</v>
      </c>
      <c r="AL1746">
        <v>1</v>
      </c>
      <c r="AM1746">
        <v>5</v>
      </c>
      <c r="AN1746">
        <v>0</v>
      </c>
      <c r="AO1746">
        <v>0</v>
      </c>
      <c r="AP1746">
        <v>1</v>
      </c>
      <c r="AQ1746">
        <v>0</v>
      </c>
      <c r="AR1746">
        <v>0</v>
      </c>
      <c r="AS1746" t="s">
        <v>3</v>
      </c>
      <c r="AT1746">
        <v>0.28899999999999998</v>
      </c>
      <c r="AU1746" t="s">
        <v>3</v>
      </c>
      <c r="AV1746">
        <v>0</v>
      </c>
      <c r="AW1746">
        <v>2</v>
      </c>
      <c r="AX1746">
        <v>69736355</v>
      </c>
      <c r="AY1746">
        <v>1</v>
      </c>
      <c r="AZ1746">
        <v>16384</v>
      </c>
      <c r="BA1746">
        <v>1795</v>
      </c>
      <c r="BB1746">
        <v>3</v>
      </c>
      <c r="BC1746">
        <v>0</v>
      </c>
      <c r="BD1746">
        <v>0</v>
      </c>
      <c r="BE1746">
        <v>0</v>
      </c>
      <c r="BF1746">
        <v>0</v>
      </c>
      <c r="BG1746">
        <v>0</v>
      </c>
      <c r="BH1746">
        <v>0</v>
      </c>
      <c r="BI1746">
        <v>0</v>
      </c>
      <c r="BJ1746">
        <v>0</v>
      </c>
      <c r="BK1746">
        <v>0</v>
      </c>
      <c r="BL1746">
        <v>0</v>
      </c>
      <c r="BM1746">
        <v>0</v>
      </c>
      <c r="BN1746">
        <v>0</v>
      </c>
      <c r="BO1746">
        <v>0</v>
      </c>
      <c r="BP1746">
        <v>0</v>
      </c>
      <c r="BQ1746">
        <v>0</v>
      </c>
      <c r="BR1746">
        <v>0</v>
      </c>
      <c r="BS1746">
        <v>0</v>
      </c>
      <c r="BT1746">
        <v>0</v>
      </c>
      <c r="BU1746">
        <v>0</v>
      </c>
      <c r="BV1746">
        <v>0</v>
      </c>
      <c r="BW1746">
        <v>0</v>
      </c>
      <c r="CV1746">
        <v>0</v>
      </c>
      <c r="CW1746">
        <v>0</v>
      </c>
      <c r="CX1746">
        <f>ROUND(Y1746*Source!I1956,9)</f>
        <v>0</v>
      </c>
      <c r="CY1746">
        <f>AA1746</f>
        <v>42000</v>
      </c>
      <c r="CZ1746">
        <f>AE1746</f>
        <v>5808.3400000000011</v>
      </c>
      <c r="DA1746">
        <f>AI1746</f>
        <v>7.56</v>
      </c>
      <c r="DB1746">
        <f t="shared" si="824"/>
        <v>1678.61</v>
      </c>
      <c r="DC1746">
        <f t="shared" si="825"/>
        <v>0</v>
      </c>
      <c r="DD1746" t="s">
        <v>3</v>
      </c>
      <c r="DE1746" t="s">
        <v>3</v>
      </c>
      <c r="DF1746">
        <f>ROUND(ROUND(AE1746*AI1746,0)*CX1746,0)</f>
        <v>0</v>
      </c>
      <c r="DG1746">
        <f t="shared" ref="DG1746:DG1762" si="826">ROUND(ROUND(AF1746,0)*CX1746,0)</f>
        <v>0</v>
      </c>
      <c r="DH1746">
        <f t="shared" ref="DH1746:DH1761" si="827">ROUND(ROUND(AG1746,0)*CX1746,0)</f>
        <v>0</v>
      </c>
      <c r="DI1746">
        <f t="shared" si="822"/>
        <v>0</v>
      </c>
      <c r="DJ1746">
        <f>DF1746</f>
        <v>0</v>
      </c>
      <c r="DK1746">
        <v>0</v>
      </c>
      <c r="DL1746" t="s">
        <v>3</v>
      </c>
      <c r="DM1746">
        <v>0</v>
      </c>
      <c r="DN1746" t="s">
        <v>3</v>
      </c>
      <c r="DO1746">
        <v>0</v>
      </c>
    </row>
    <row r="1747" spans="1:119" x14ac:dyDescent="0.2">
      <c r="A1747">
        <f>ROW(Source!A1956)</f>
        <v>1956</v>
      </c>
      <c r="B1747">
        <v>69726884</v>
      </c>
      <c r="C1747">
        <v>69736336</v>
      </c>
      <c r="D1747">
        <v>27372117</v>
      </c>
      <c r="E1747">
        <v>1</v>
      </c>
      <c r="F1747">
        <v>1</v>
      </c>
      <c r="G1747">
        <v>1</v>
      </c>
      <c r="H1747">
        <v>3</v>
      </c>
      <c r="I1747" t="s">
        <v>419</v>
      </c>
      <c r="J1747" t="s">
        <v>421</v>
      </c>
      <c r="K1747" t="s">
        <v>420</v>
      </c>
      <c r="L1747">
        <v>1348</v>
      </c>
      <c r="N1747">
        <v>1009</v>
      </c>
      <c r="O1747" t="s">
        <v>78</v>
      </c>
      <c r="P1747" t="s">
        <v>78</v>
      </c>
      <c r="Q1747">
        <v>1000</v>
      </c>
      <c r="W1747">
        <v>0</v>
      </c>
      <c r="X1747">
        <v>353463573</v>
      </c>
      <c r="Y1747">
        <f t="shared" si="823"/>
        <v>5.7000000000000002E-2</v>
      </c>
      <c r="AA1747">
        <v>42000</v>
      </c>
      <c r="AB1747">
        <v>0</v>
      </c>
      <c r="AC1747">
        <v>0</v>
      </c>
      <c r="AD1747">
        <v>0</v>
      </c>
      <c r="AE1747">
        <v>5808.3400000000011</v>
      </c>
      <c r="AF1747">
        <v>0</v>
      </c>
      <c r="AG1747">
        <v>0</v>
      </c>
      <c r="AH1747">
        <v>0</v>
      </c>
      <c r="AI1747">
        <v>7.56</v>
      </c>
      <c r="AJ1747">
        <v>1</v>
      </c>
      <c r="AK1747">
        <v>1</v>
      </c>
      <c r="AL1747">
        <v>1</v>
      </c>
      <c r="AM1747">
        <v>5</v>
      </c>
      <c r="AN1747">
        <v>0</v>
      </c>
      <c r="AO1747">
        <v>0</v>
      </c>
      <c r="AP1747">
        <v>1</v>
      </c>
      <c r="AQ1747">
        <v>0</v>
      </c>
      <c r="AR1747">
        <v>0</v>
      </c>
      <c r="AS1747" t="s">
        <v>3</v>
      </c>
      <c r="AT1747">
        <v>5.7000000000000002E-2</v>
      </c>
      <c r="AU1747" t="s">
        <v>3</v>
      </c>
      <c r="AV1747">
        <v>0</v>
      </c>
      <c r="AW1747">
        <v>2</v>
      </c>
      <c r="AX1747">
        <v>69736356</v>
      </c>
      <c r="AY1747">
        <v>1</v>
      </c>
      <c r="AZ1747">
        <v>16384</v>
      </c>
      <c r="BA1747">
        <v>1796</v>
      </c>
      <c r="BB1747">
        <v>3</v>
      </c>
      <c r="BC1747">
        <v>0</v>
      </c>
      <c r="BD1747">
        <v>0</v>
      </c>
      <c r="BE1747">
        <v>0</v>
      </c>
      <c r="BF1747">
        <v>0</v>
      </c>
      <c r="BG1747">
        <v>0</v>
      </c>
      <c r="BH1747">
        <v>0</v>
      </c>
      <c r="BI1747">
        <v>0</v>
      </c>
      <c r="BJ1747">
        <v>0</v>
      </c>
      <c r="BK1747">
        <v>0</v>
      </c>
      <c r="BL1747">
        <v>0</v>
      </c>
      <c r="BM1747">
        <v>0</v>
      </c>
      <c r="BN1747">
        <v>0</v>
      </c>
      <c r="BO1747">
        <v>0</v>
      </c>
      <c r="BP1747">
        <v>0</v>
      </c>
      <c r="BQ1747">
        <v>0</v>
      </c>
      <c r="BR1747">
        <v>0</v>
      </c>
      <c r="BS1747">
        <v>0</v>
      </c>
      <c r="BT1747">
        <v>0</v>
      </c>
      <c r="BU1747">
        <v>0</v>
      </c>
      <c r="BV1747">
        <v>0</v>
      </c>
      <c r="BW1747">
        <v>0</v>
      </c>
      <c r="CV1747">
        <v>0</v>
      </c>
      <c r="CW1747">
        <v>0</v>
      </c>
      <c r="CX1747">
        <f>ROUND(Y1747*Source!I1956,9)</f>
        <v>0</v>
      </c>
      <c r="CY1747">
        <f>AA1747</f>
        <v>42000</v>
      </c>
      <c r="CZ1747">
        <f>AE1747</f>
        <v>5808.3400000000011</v>
      </c>
      <c r="DA1747">
        <f>AI1747</f>
        <v>7.56</v>
      </c>
      <c r="DB1747">
        <f t="shared" si="824"/>
        <v>331.08</v>
      </c>
      <c r="DC1747">
        <f t="shared" si="825"/>
        <v>0</v>
      </c>
      <c r="DD1747" t="s">
        <v>3</v>
      </c>
      <c r="DE1747" t="s">
        <v>3</v>
      </c>
      <c r="DF1747">
        <f>ROUND(ROUND(AE1747*AI1747,0)*CX1747,0)</f>
        <v>0</v>
      </c>
      <c r="DG1747">
        <f t="shared" si="826"/>
        <v>0</v>
      </c>
      <c r="DH1747">
        <f t="shared" si="827"/>
        <v>0</v>
      </c>
      <c r="DI1747">
        <f t="shared" si="822"/>
        <v>0</v>
      </c>
      <c r="DJ1747">
        <f>DF1747</f>
        <v>0</v>
      </c>
      <c r="DK1747">
        <v>0</v>
      </c>
      <c r="DL1747" t="s">
        <v>3</v>
      </c>
      <c r="DM1747">
        <v>0</v>
      </c>
      <c r="DN1747" t="s">
        <v>3</v>
      </c>
      <c r="DO1747">
        <v>0</v>
      </c>
    </row>
    <row r="1748" spans="1:119" x14ac:dyDescent="0.2">
      <c r="A1748">
        <f>ROW(Source!A1956)</f>
        <v>1956</v>
      </c>
      <c r="B1748">
        <v>69726884</v>
      </c>
      <c r="C1748">
        <v>69736336</v>
      </c>
      <c r="D1748">
        <v>27373116</v>
      </c>
      <c r="E1748">
        <v>1</v>
      </c>
      <c r="F1748">
        <v>1</v>
      </c>
      <c r="G1748">
        <v>1</v>
      </c>
      <c r="H1748">
        <v>3</v>
      </c>
      <c r="I1748" t="s">
        <v>423</v>
      </c>
      <c r="J1748" t="s">
        <v>425</v>
      </c>
      <c r="K1748" t="s">
        <v>424</v>
      </c>
      <c r="L1748">
        <v>1327</v>
      </c>
      <c r="N1748">
        <v>1005</v>
      </c>
      <c r="O1748" t="s">
        <v>56</v>
      </c>
      <c r="P1748" t="s">
        <v>56</v>
      </c>
      <c r="Q1748">
        <v>1</v>
      </c>
      <c r="W1748">
        <v>0</v>
      </c>
      <c r="X1748">
        <v>1049001139</v>
      </c>
      <c r="Y1748">
        <f t="shared" si="823"/>
        <v>116</v>
      </c>
      <c r="AA1748">
        <v>81.17</v>
      </c>
      <c r="AB1748">
        <v>0</v>
      </c>
      <c r="AC1748">
        <v>0</v>
      </c>
      <c r="AD1748">
        <v>0</v>
      </c>
      <c r="AE1748">
        <v>11.23</v>
      </c>
      <c r="AF1748">
        <v>0</v>
      </c>
      <c r="AG1748">
        <v>0</v>
      </c>
      <c r="AH1748">
        <v>0</v>
      </c>
      <c r="AI1748">
        <v>7.56</v>
      </c>
      <c r="AJ1748">
        <v>1</v>
      </c>
      <c r="AK1748">
        <v>1</v>
      </c>
      <c r="AL1748">
        <v>1</v>
      </c>
      <c r="AM1748">
        <v>5</v>
      </c>
      <c r="AN1748">
        <v>0</v>
      </c>
      <c r="AO1748">
        <v>0</v>
      </c>
      <c r="AP1748">
        <v>1</v>
      </c>
      <c r="AQ1748">
        <v>0</v>
      </c>
      <c r="AR1748">
        <v>0</v>
      </c>
      <c r="AS1748" t="s">
        <v>3</v>
      </c>
      <c r="AT1748">
        <v>116</v>
      </c>
      <c r="AU1748" t="s">
        <v>3</v>
      </c>
      <c r="AV1748">
        <v>0</v>
      </c>
      <c r="AW1748">
        <v>2</v>
      </c>
      <c r="AX1748">
        <v>69736357</v>
      </c>
      <c r="AY1748">
        <v>1</v>
      </c>
      <c r="AZ1748">
        <v>16384</v>
      </c>
      <c r="BA1748">
        <v>1797</v>
      </c>
      <c r="BB1748">
        <v>3</v>
      </c>
      <c r="BC1748">
        <v>0</v>
      </c>
      <c r="BD1748">
        <v>0</v>
      </c>
      <c r="BE1748">
        <v>0</v>
      </c>
      <c r="BF1748">
        <v>0</v>
      </c>
      <c r="BG1748">
        <v>0</v>
      </c>
      <c r="BH1748">
        <v>0</v>
      </c>
      <c r="BI1748">
        <v>0</v>
      </c>
      <c r="BJ1748">
        <v>0</v>
      </c>
      <c r="BK1748">
        <v>0</v>
      </c>
      <c r="BL1748">
        <v>0</v>
      </c>
      <c r="BM1748">
        <v>0</v>
      </c>
      <c r="BN1748">
        <v>0</v>
      </c>
      <c r="BO1748">
        <v>0</v>
      </c>
      <c r="BP1748">
        <v>0</v>
      </c>
      <c r="BQ1748">
        <v>0</v>
      </c>
      <c r="BR1748">
        <v>0</v>
      </c>
      <c r="BS1748">
        <v>0</v>
      </c>
      <c r="BT1748">
        <v>0</v>
      </c>
      <c r="BU1748">
        <v>0</v>
      </c>
      <c r="BV1748">
        <v>0</v>
      </c>
      <c r="BW1748">
        <v>0</v>
      </c>
      <c r="CV1748">
        <v>0</v>
      </c>
      <c r="CW1748">
        <v>0</v>
      </c>
      <c r="CX1748">
        <f>ROUND(Y1748*Source!I1956,9)</f>
        <v>0</v>
      </c>
      <c r="CY1748">
        <f>AA1748</f>
        <v>81.17</v>
      </c>
      <c r="CZ1748">
        <f>AE1748</f>
        <v>11.23</v>
      </c>
      <c r="DA1748">
        <f>AI1748</f>
        <v>7.56</v>
      </c>
      <c r="DB1748">
        <f t="shared" si="824"/>
        <v>1302.68</v>
      </c>
      <c r="DC1748">
        <f t="shared" si="825"/>
        <v>0</v>
      </c>
      <c r="DD1748" t="s">
        <v>3</v>
      </c>
      <c r="DE1748" t="s">
        <v>3</v>
      </c>
      <c r="DF1748">
        <f>ROUND(ROUND(AE1748*AI1748,0)*CX1748,0)</f>
        <v>0</v>
      </c>
      <c r="DG1748">
        <f t="shared" si="826"/>
        <v>0</v>
      </c>
      <c r="DH1748">
        <f t="shared" si="827"/>
        <v>0</v>
      </c>
      <c r="DI1748">
        <f t="shared" si="822"/>
        <v>0</v>
      </c>
      <c r="DJ1748">
        <f>DF1748</f>
        <v>0</v>
      </c>
      <c r="DK1748">
        <v>0</v>
      </c>
      <c r="DL1748" t="s">
        <v>3</v>
      </c>
      <c r="DM1748">
        <v>0</v>
      </c>
      <c r="DN1748" t="s">
        <v>3</v>
      </c>
      <c r="DO1748">
        <v>0</v>
      </c>
    </row>
    <row r="1749" spans="1:119" x14ac:dyDescent="0.2">
      <c r="A1749">
        <f>ROW(Source!A1956)</f>
        <v>1956</v>
      </c>
      <c r="B1749">
        <v>69726884</v>
      </c>
      <c r="C1749">
        <v>69736336</v>
      </c>
      <c r="D1749">
        <v>27371032</v>
      </c>
      <c r="E1749">
        <v>1</v>
      </c>
      <c r="F1749">
        <v>1</v>
      </c>
      <c r="G1749">
        <v>1</v>
      </c>
      <c r="H1749">
        <v>3</v>
      </c>
      <c r="I1749" t="s">
        <v>428</v>
      </c>
      <c r="J1749" t="s">
        <v>430</v>
      </c>
      <c r="K1749" t="s">
        <v>429</v>
      </c>
      <c r="L1749">
        <v>1348</v>
      </c>
      <c r="N1749">
        <v>1009</v>
      </c>
      <c r="O1749" t="s">
        <v>78</v>
      </c>
      <c r="P1749" t="s">
        <v>78</v>
      </c>
      <c r="Q1749">
        <v>1000</v>
      </c>
      <c r="W1749">
        <v>0</v>
      </c>
      <c r="X1749">
        <v>-1245202389</v>
      </c>
      <c r="Y1749">
        <f t="shared" si="823"/>
        <v>9.5000000000000001E-2</v>
      </c>
      <c r="AA1749">
        <v>42370</v>
      </c>
      <c r="AB1749">
        <v>0</v>
      </c>
      <c r="AC1749">
        <v>0</v>
      </c>
      <c r="AD1749">
        <v>0</v>
      </c>
      <c r="AE1749">
        <v>5859.5</v>
      </c>
      <c r="AF1749">
        <v>0</v>
      </c>
      <c r="AG1749">
        <v>0</v>
      </c>
      <c r="AH1749">
        <v>0</v>
      </c>
      <c r="AI1749">
        <v>7.56</v>
      </c>
      <c r="AJ1749">
        <v>1</v>
      </c>
      <c r="AK1749">
        <v>1</v>
      </c>
      <c r="AL1749">
        <v>1</v>
      </c>
      <c r="AM1749">
        <v>5</v>
      </c>
      <c r="AN1749">
        <v>0</v>
      </c>
      <c r="AO1749">
        <v>0</v>
      </c>
      <c r="AP1749">
        <v>1</v>
      </c>
      <c r="AQ1749">
        <v>0</v>
      </c>
      <c r="AR1749">
        <v>0</v>
      </c>
      <c r="AS1749" t="s">
        <v>3</v>
      </c>
      <c r="AT1749">
        <v>9.5000000000000001E-2</v>
      </c>
      <c r="AU1749" t="s">
        <v>3</v>
      </c>
      <c r="AV1749">
        <v>0</v>
      </c>
      <c r="AW1749">
        <v>2</v>
      </c>
      <c r="AX1749">
        <v>69736358</v>
      </c>
      <c r="AY1749">
        <v>1</v>
      </c>
      <c r="AZ1749">
        <v>16384</v>
      </c>
      <c r="BA1749">
        <v>1798</v>
      </c>
      <c r="BB1749">
        <v>3</v>
      </c>
      <c r="BC1749">
        <v>0</v>
      </c>
      <c r="BD1749">
        <v>0</v>
      </c>
      <c r="BE1749">
        <v>0</v>
      </c>
      <c r="BF1749">
        <v>0</v>
      </c>
      <c r="BG1749">
        <v>0</v>
      </c>
      <c r="BH1749">
        <v>0</v>
      </c>
      <c r="BI1749">
        <v>0</v>
      </c>
      <c r="BJ1749">
        <v>0</v>
      </c>
      <c r="BK1749">
        <v>0</v>
      </c>
      <c r="BL1749">
        <v>0</v>
      </c>
      <c r="BM1749">
        <v>0</v>
      </c>
      <c r="BN1749">
        <v>0</v>
      </c>
      <c r="BO1749">
        <v>0</v>
      </c>
      <c r="BP1749">
        <v>0</v>
      </c>
      <c r="BQ1749">
        <v>0</v>
      </c>
      <c r="BR1749">
        <v>0</v>
      </c>
      <c r="BS1749">
        <v>0</v>
      </c>
      <c r="BT1749">
        <v>0</v>
      </c>
      <c r="BU1749">
        <v>0</v>
      </c>
      <c r="BV1749">
        <v>0</v>
      </c>
      <c r="BW1749">
        <v>0</v>
      </c>
      <c r="CV1749">
        <v>0</v>
      </c>
      <c r="CW1749">
        <v>0</v>
      </c>
      <c r="CX1749">
        <f>ROUND(Y1749*Source!I1956,9)</f>
        <v>0</v>
      </c>
      <c r="CY1749">
        <f>AA1749</f>
        <v>42370</v>
      </c>
      <c r="CZ1749">
        <f>AE1749</f>
        <v>5859.5</v>
      </c>
      <c r="DA1749">
        <f>AI1749</f>
        <v>7.56</v>
      </c>
      <c r="DB1749">
        <f t="shared" si="824"/>
        <v>556.65</v>
      </c>
      <c r="DC1749">
        <f t="shared" si="825"/>
        <v>0</v>
      </c>
      <c r="DD1749" t="s">
        <v>3</v>
      </c>
      <c r="DE1749" t="s">
        <v>3</v>
      </c>
      <c r="DF1749">
        <f>ROUND(ROUND(AE1749*AI1749,0)*CX1749,0)</f>
        <v>0</v>
      </c>
      <c r="DG1749">
        <f t="shared" si="826"/>
        <v>0</v>
      </c>
      <c r="DH1749">
        <f t="shared" si="827"/>
        <v>0</v>
      </c>
      <c r="DI1749">
        <f t="shared" si="822"/>
        <v>0</v>
      </c>
      <c r="DJ1749">
        <f>DF1749</f>
        <v>0</v>
      </c>
      <c r="DK1749">
        <v>0</v>
      </c>
      <c r="DL1749" t="s">
        <v>3</v>
      </c>
      <c r="DM1749">
        <v>0</v>
      </c>
      <c r="DN1749" t="s">
        <v>3</v>
      </c>
      <c r="DO1749">
        <v>0</v>
      </c>
    </row>
    <row r="1750" spans="1:119" x14ac:dyDescent="0.2">
      <c r="A1750">
        <f>ROW(Source!A1956)</f>
        <v>1956</v>
      </c>
      <c r="B1750">
        <v>69726884</v>
      </c>
      <c r="C1750">
        <v>69736336</v>
      </c>
      <c r="D1750">
        <v>27371543</v>
      </c>
      <c r="E1750">
        <v>1</v>
      </c>
      <c r="F1750">
        <v>1</v>
      </c>
      <c r="G1750">
        <v>1</v>
      </c>
      <c r="H1750">
        <v>3</v>
      </c>
      <c r="I1750" t="s">
        <v>66</v>
      </c>
      <c r="J1750" t="s">
        <v>69</v>
      </c>
      <c r="K1750" t="s">
        <v>67</v>
      </c>
      <c r="L1750">
        <v>1346</v>
      </c>
      <c r="N1750">
        <v>1009</v>
      </c>
      <c r="O1750" t="s">
        <v>68</v>
      </c>
      <c r="P1750" t="s">
        <v>68</v>
      </c>
      <c r="Q1750">
        <v>1</v>
      </c>
      <c r="W1750">
        <v>0</v>
      </c>
      <c r="X1750">
        <v>-386994921</v>
      </c>
      <c r="Y1750">
        <f t="shared" si="823"/>
        <v>0.5</v>
      </c>
      <c r="AA1750">
        <v>31</v>
      </c>
      <c r="AB1750">
        <v>0</v>
      </c>
      <c r="AC1750">
        <v>0</v>
      </c>
      <c r="AD1750">
        <v>0</v>
      </c>
      <c r="AE1750">
        <v>4.2799999999999994</v>
      </c>
      <c r="AF1750">
        <v>0</v>
      </c>
      <c r="AG1750">
        <v>0</v>
      </c>
      <c r="AH1750">
        <v>0</v>
      </c>
      <c r="AI1750">
        <v>7.56</v>
      </c>
      <c r="AJ1750">
        <v>1</v>
      </c>
      <c r="AK1750">
        <v>1</v>
      </c>
      <c r="AL1750">
        <v>1</v>
      </c>
      <c r="AM1750">
        <v>5</v>
      </c>
      <c r="AN1750">
        <v>0</v>
      </c>
      <c r="AO1750">
        <v>0</v>
      </c>
      <c r="AP1750">
        <v>1</v>
      </c>
      <c r="AQ1750">
        <v>0</v>
      </c>
      <c r="AR1750">
        <v>0</v>
      </c>
      <c r="AS1750" t="s">
        <v>3</v>
      </c>
      <c r="AT1750">
        <v>0.5</v>
      </c>
      <c r="AU1750" t="s">
        <v>3</v>
      </c>
      <c r="AV1750">
        <v>0</v>
      </c>
      <c r="AW1750">
        <v>2</v>
      </c>
      <c r="AX1750">
        <v>69736359</v>
      </c>
      <c r="AY1750">
        <v>1</v>
      </c>
      <c r="AZ1750">
        <v>16384</v>
      </c>
      <c r="BA1750">
        <v>1799</v>
      </c>
      <c r="BB1750">
        <v>3</v>
      </c>
      <c r="BC1750">
        <v>0</v>
      </c>
      <c r="BD1750">
        <v>0</v>
      </c>
      <c r="BE1750">
        <v>0</v>
      </c>
      <c r="BF1750">
        <v>0</v>
      </c>
      <c r="BG1750">
        <v>0</v>
      </c>
      <c r="BH1750">
        <v>0</v>
      </c>
      <c r="BI1750">
        <v>0</v>
      </c>
      <c r="BJ1750">
        <v>0</v>
      </c>
      <c r="BK1750">
        <v>0</v>
      </c>
      <c r="BL1750">
        <v>0</v>
      </c>
      <c r="BM1750">
        <v>0</v>
      </c>
      <c r="BN1750">
        <v>0</v>
      </c>
      <c r="BO1750">
        <v>0</v>
      </c>
      <c r="BP1750">
        <v>0</v>
      </c>
      <c r="BQ1750">
        <v>0</v>
      </c>
      <c r="BR1750">
        <v>0</v>
      </c>
      <c r="BS1750">
        <v>0</v>
      </c>
      <c r="BT1750">
        <v>0</v>
      </c>
      <c r="BU1750">
        <v>0</v>
      </c>
      <c r="BV1750">
        <v>0</v>
      </c>
      <c r="BW1750">
        <v>0</v>
      </c>
      <c r="CV1750">
        <v>0</v>
      </c>
      <c r="CW1750">
        <v>0</v>
      </c>
      <c r="CX1750">
        <f>ROUND(Y1750*Source!I1956,9)</f>
        <v>0</v>
      </c>
      <c r="CY1750">
        <f>AA1750</f>
        <v>31</v>
      </c>
      <c r="CZ1750">
        <f>AE1750</f>
        <v>4.2799999999999994</v>
      </c>
      <c r="DA1750">
        <f>AI1750</f>
        <v>7.56</v>
      </c>
      <c r="DB1750">
        <f t="shared" si="824"/>
        <v>2.14</v>
      </c>
      <c r="DC1750">
        <f t="shared" si="825"/>
        <v>0</v>
      </c>
      <c r="DD1750" t="s">
        <v>3</v>
      </c>
      <c r="DE1750" t="s">
        <v>3</v>
      </c>
      <c r="DF1750">
        <f>ROUND(ROUND(AE1750*AI1750,0)*CX1750,0)</f>
        <v>0</v>
      </c>
      <c r="DG1750">
        <f t="shared" si="826"/>
        <v>0</v>
      </c>
      <c r="DH1750">
        <f t="shared" si="827"/>
        <v>0</v>
      </c>
      <c r="DI1750">
        <f t="shared" si="822"/>
        <v>0</v>
      </c>
      <c r="DJ1750">
        <f>DF1750</f>
        <v>0</v>
      </c>
      <c r="DK1750">
        <v>0</v>
      </c>
      <c r="DL1750" t="s">
        <v>3</v>
      </c>
      <c r="DM1750">
        <v>0</v>
      </c>
      <c r="DN1750" t="s">
        <v>3</v>
      </c>
      <c r="DO1750">
        <v>0</v>
      </c>
    </row>
    <row r="1751" spans="1:119" x14ac:dyDescent="0.2">
      <c r="A1751">
        <f>ROW(Source!A1967)</f>
        <v>1967</v>
      </c>
      <c r="B1751">
        <v>69726971</v>
      </c>
      <c r="C1751">
        <v>69736366</v>
      </c>
      <c r="D1751">
        <v>27501160</v>
      </c>
      <c r="E1751">
        <v>1</v>
      </c>
      <c r="F1751">
        <v>1</v>
      </c>
      <c r="G1751">
        <v>1</v>
      </c>
      <c r="H1751">
        <v>1</v>
      </c>
      <c r="I1751" t="s">
        <v>1038</v>
      </c>
      <c r="J1751" t="s">
        <v>3</v>
      </c>
      <c r="K1751" t="s">
        <v>1039</v>
      </c>
      <c r="L1751">
        <v>1369</v>
      </c>
      <c r="N1751">
        <v>1013</v>
      </c>
      <c r="O1751" t="s">
        <v>974</v>
      </c>
      <c r="P1751" t="s">
        <v>974</v>
      </c>
      <c r="Q1751">
        <v>1</v>
      </c>
      <c r="W1751">
        <v>0</v>
      </c>
      <c r="X1751">
        <v>-772101396</v>
      </c>
      <c r="Y1751">
        <f t="shared" si="823"/>
        <v>27.86</v>
      </c>
      <c r="AA1751">
        <v>0</v>
      </c>
      <c r="AB1751">
        <v>0</v>
      </c>
      <c r="AC1751">
        <v>0</v>
      </c>
      <c r="AD1751">
        <v>11.37</v>
      </c>
      <c r="AE1751">
        <v>0</v>
      </c>
      <c r="AF1751">
        <v>0</v>
      </c>
      <c r="AG1751">
        <v>0</v>
      </c>
      <c r="AH1751">
        <v>11.37</v>
      </c>
      <c r="AI1751">
        <v>1</v>
      </c>
      <c r="AJ1751">
        <v>1</v>
      </c>
      <c r="AK1751">
        <v>1</v>
      </c>
      <c r="AL1751">
        <v>1</v>
      </c>
      <c r="AM1751">
        <v>0</v>
      </c>
      <c r="AN1751">
        <v>0</v>
      </c>
      <c r="AO1751">
        <v>1</v>
      </c>
      <c r="AP1751">
        <v>0</v>
      </c>
      <c r="AQ1751">
        <v>0</v>
      </c>
      <c r="AR1751">
        <v>0</v>
      </c>
      <c r="AS1751" t="s">
        <v>3</v>
      </c>
      <c r="AT1751">
        <v>27.86</v>
      </c>
      <c r="AU1751" t="s">
        <v>3</v>
      </c>
      <c r="AV1751">
        <v>1</v>
      </c>
      <c r="AW1751">
        <v>2</v>
      </c>
      <c r="AX1751">
        <v>69736377</v>
      </c>
      <c r="AY1751">
        <v>1</v>
      </c>
      <c r="AZ1751">
        <v>0</v>
      </c>
      <c r="BA1751">
        <v>1801</v>
      </c>
      <c r="BB1751">
        <v>0</v>
      </c>
      <c r="BC1751">
        <v>0</v>
      </c>
      <c r="BD1751">
        <v>0</v>
      </c>
      <c r="BE1751">
        <v>0</v>
      </c>
      <c r="BF1751">
        <v>0</v>
      </c>
      <c r="BG1751">
        <v>0</v>
      </c>
      <c r="BH1751">
        <v>0</v>
      </c>
      <c r="BI1751">
        <v>0</v>
      </c>
      <c r="BJ1751">
        <v>0</v>
      </c>
      <c r="BK1751">
        <v>0</v>
      </c>
      <c r="BL1751">
        <v>0</v>
      </c>
      <c r="BM1751">
        <v>0</v>
      </c>
      <c r="BN1751">
        <v>0</v>
      </c>
      <c r="BO1751">
        <v>0</v>
      </c>
      <c r="BP1751">
        <v>0</v>
      </c>
      <c r="BQ1751">
        <v>0</v>
      </c>
      <c r="BR1751">
        <v>0</v>
      </c>
      <c r="BS1751">
        <v>0</v>
      </c>
      <c r="BT1751">
        <v>0</v>
      </c>
      <c r="BU1751">
        <v>0</v>
      </c>
      <c r="BV1751">
        <v>0</v>
      </c>
      <c r="BW1751">
        <v>0</v>
      </c>
      <c r="CU1751">
        <f>ROUND(AT1751*Source!I1967*AH1751*AL1751,0)</f>
        <v>0</v>
      </c>
      <c r="CV1751">
        <f>ROUND(Y1751*Source!I1967,9)</f>
        <v>0</v>
      </c>
      <c r="CW1751">
        <v>0</v>
      </c>
      <c r="CX1751">
        <f>ROUND(Y1751*Source!I1967,9)</f>
        <v>0</v>
      </c>
      <c r="CY1751">
        <f>AD1751</f>
        <v>11.37</v>
      </c>
      <c r="CZ1751">
        <f>AH1751</f>
        <v>11.37</v>
      </c>
      <c r="DA1751">
        <f>AL1751</f>
        <v>1</v>
      </c>
      <c r="DB1751">
        <f t="shared" si="824"/>
        <v>316.77</v>
      </c>
      <c r="DC1751">
        <f t="shared" si="825"/>
        <v>0</v>
      </c>
      <c r="DD1751" t="s">
        <v>3</v>
      </c>
      <c r="DE1751" t="s">
        <v>3</v>
      </c>
      <c r="DF1751">
        <f t="shared" ref="DF1751:DF1766" si="828">ROUND(ROUND(AE1751,0)*CX1751,0)</f>
        <v>0</v>
      </c>
      <c r="DG1751">
        <f t="shared" si="826"/>
        <v>0</v>
      </c>
      <c r="DH1751">
        <f t="shared" si="827"/>
        <v>0</v>
      </c>
      <c r="DI1751">
        <f t="shared" si="822"/>
        <v>0</v>
      </c>
      <c r="DJ1751">
        <f>DI1751</f>
        <v>0</v>
      </c>
      <c r="DK1751">
        <v>0</v>
      </c>
      <c r="DL1751" t="s">
        <v>3</v>
      </c>
      <c r="DM1751">
        <v>0</v>
      </c>
      <c r="DN1751" t="s">
        <v>3</v>
      </c>
      <c r="DO1751">
        <v>0</v>
      </c>
    </row>
    <row r="1752" spans="1:119" x14ac:dyDescent="0.2">
      <c r="A1752">
        <f>ROW(Source!A1967)</f>
        <v>1967</v>
      </c>
      <c r="B1752">
        <v>69726971</v>
      </c>
      <c r="C1752">
        <v>69736366</v>
      </c>
      <c r="D1752">
        <v>121548</v>
      </c>
      <c r="E1752">
        <v>1</v>
      </c>
      <c r="F1752">
        <v>1</v>
      </c>
      <c r="G1752">
        <v>1</v>
      </c>
      <c r="H1752">
        <v>1</v>
      </c>
      <c r="I1752" t="s">
        <v>36</v>
      </c>
      <c r="J1752" t="s">
        <v>3</v>
      </c>
      <c r="K1752" t="s">
        <v>981</v>
      </c>
      <c r="L1752">
        <v>608254</v>
      </c>
      <c r="N1752">
        <v>1013</v>
      </c>
      <c r="O1752" t="s">
        <v>982</v>
      </c>
      <c r="P1752" t="s">
        <v>982</v>
      </c>
      <c r="Q1752">
        <v>1</v>
      </c>
      <c r="W1752">
        <v>0</v>
      </c>
      <c r="X1752">
        <v>-185737400</v>
      </c>
      <c r="Y1752">
        <f t="shared" si="823"/>
        <v>0.23</v>
      </c>
      <c r="AA1752">
        <v>0</v>
      </c>
      <c r="AB1752">
        <v>0</v>
      </c>
      <c r="AC1752">
        <v>0</v>
      </c>
      <c r="AD1752">
        <v>0</v>
      </c>
      <c r="AE1752">
        <v>0</v>
      </c>
      <c r="AF1752">
        <v>0</v>
      </c>
      <c r="AG1752">
        <v>0</v>
      </c>
      <c r="AH1752">
        <v>0</v>
      </c>
      <c r="AI1752">
        <v>1</v>
      </c>
      <c r="AJ1752">
        <v>1</v>
      </c>
      <c r="AK1752">
        <v>1</v>
      </c>
      <c r="AL1752">
        <v>1</v>
      </c>
      <c r="AM1752">
        <v>0</v>
      </c>
      <c r="AN1752">
        <v>0</v>
      </c>
      <c r="AO1752">
        <v>1</v>
      </c>
      <c r="AP1752">
        <v>0</v>
      </c>
      <c r="AQ1752">
        <v>0</v>
      </c>
      <c r="AR1752">
        <v>0</v>
      </c>
      <c r="AS1752" t="s">
        <v>3</v>
      </c>
      <c r="AT1752">
        <v>0.23</v>
      </c>
      <c r="AU1752" t="s">
        <v>3</v>
      </c>
      <c r="AV1752">
        <v>2</v>
      </c>
      <c r="AW1752">
        <v>2</v>
      </c>
      <c r="AX1752">
        <v>69736378</v>
      </c>
      <c r="AY1752">
        <v>1</v>
      </c>
      <c r="AZ1752">
        <v>0</v>
      </c>
      <c r="BA1752">
        <v>1802</v>
      </c>
      <c r="BB1752">
        <v>0</v>
      </c>
      <c r="BC1752">
        <v>0</v>
      </c>
      <c r="BD1752">
        <v>0</v>
      </c>
      <c r="BE1752">
        <v>0</v>
      </c>
      <c r="BF1752">
        <v>0</v>
      </c>
      <c r="BG1752">
        <v>0</v>
      </c>
      <c r="BH1752">
        <v>0</v>
      </c>
      <c r="BI1752">
        <v>0</v>
      </c>
      <c r="BJ1752">
        <v>0</v>
      </c>
      <c r="BK1752">
        <v>0</v>
      </c>
      <c r="BL1752">
        <v>0</v>
      </c>
      <c r="BM1752">
        <v>0</v>
      </c>
      <c r="BN1752">
        <v>0</v>
      </c>
      <c r="BO1752">
        <v>0</v>
      </c>
      <c r="BP1752">
        <v>0</v>
      </c>
      <c r="BQ1752">
        <v>0</v>
      </c>
      <c r="BR1752">
        <v>0</v>
      </c>
      <c r="BS1752">
        <v>0</v>
      </c>
      <c r="BT1752">
        <v>0</v>
      </c>
      <c r="BU1752">
        <v>0</v>
      </c>
      <c r="BV1752">
        <v>0</v>
      </c>
      <c r="BW1752">
        <v>0</v>
      </c>
      <c r="CV1752">
        <v>0</v>
      </c>
      <c r="CW1752">
        <v>0</v>
      </c>
      <c r="CX1752">
        <f>ROUND(Y1752*Source!I1967,9)</f>
        <v>0</v>
      </c>
      <c r="CY1752">
        <f>AD1752</f>
        <v>0</v>
      </c>
      <c r="CZ1752">
        <f>AH1752</f>
        <v>0</v>
      </c>
      <c r="DA1752">
        <f>AL1752</f>
        <v>1</v>
      </c>
      <c r="DB1752">
        <f t="shared" si="824"/>
        <v>0</v>
      </c>
      <c r="DC1752">
        <f t="shared" si="825"/>
        <v>0</v>
      </c>
      <c r="DD1752" t="s">
        <v>3</v>
      </c>
      <c r="DE1752" t="s">
        <v>3</v>
      </c>
      <c r="DF1752">
        <f t="shared" si="828"/>
        <v>0</v>
      </c>
      <c r="DG1752">
        <f t="shared" si="826"/>
        <v>0</v>
      </c>
      <c r="DH1752">
        <f t="shared" si="827"/>
        <v>0</v>
      </c>
      <c r="DI1752">
        <f t="shared" si="822"/>
        <v>0</v>
      </c>
      <c r="DJ1752">
        <f>DI1752</f>
        <v>0</v>
      </c>
      <c r="DK1752">
        <v>0</v>
      </c>
      <c r="DL1752" t="s">
        <v>3</v>
      </c>
      <c r="DM1752">
        <v>0</v>
      </c>
      <c r="DN1752" t="s">
        <v>3</v>
      </c>
      <c r="DO1752">
        <v>0</v>
      </c>
    </row>
    <row r="1753" spans="1:119" x14ac:dyDescent="0.2">
      <c r="A1753">
        <f>ROW(Source!A1967)</f>
        <v>1967</v>
      </c>
      <c r="B1753">
        <v>69726971</v>
      </c>
      <c r="C1753">
        <v>69736366</v>
      </c>
      <c r="D1753">
        <v>27439630</v>
      </c>
      <c r="E1753">
        <v>1</v>
      </c>
      <c r="F1753">
        <v>1</v>
      </c>
      <c r="G1753">
        <v>1</v>
      </c>
      <c r="H1753">
        <v>2</v>
      </c>
      <c r="I1753" t="s">
        <v>986</v>
      </c>
      <c r="J1753" t="s">
        <v>987</v>
      </c>
      <c r="K1753" t="s">
        <v>988</v>
      </c>
      <c r="L1753">
        <v>1368</v>
      </c>
      <c r="N1753">
        <v>1011</v>
      </c>
      <c r="O1753" t="s">
        <v>978</v>
      </c>
      <c r="P1753" t="s">
        <v>978</v>
      </c>
      <c r="Q1753">
        <v>1</v>
      </c>
      <c r="W1753">
        <v>0</v>
      </c>
      <c r="X1753">
        <v>-72110300</v>
      </c>
      <c r="Y1753">
        <f t="shared" si="823"/>
        <v>0.23</v>
      </c>
      <c r="AA1753">
        <v>0</v>
      </c>
      <c r="AB1753">
        <v>31.27</v>
      </c>
      <c r="AC1753">
        <v>13.61</v>
      </c>
      <c r="AD1753">
        <v>0</v>
      </c>
      <c r="AE1753">
        <v>0</v>
      </c>
      <c r="AF1753">
        <v>31.27</v>
      </c>
      <c r="AG1753">
        <v>13.61</v>
      </c>
      <c r="AH1753">
        <v>0</v>
      </c>
      <c r="AI1753">
        <v>1</v>
      </c>
      <c r="AJ1753">
        <v>1</v>
      </c>
      <c r="AK1753">
        <v>1</v>
      </c>
      <c r="AL1753">
        <v>1</v>
      </c>
      <c r="AM1753">
        <v>0</v>
      </c>
      <c r="AN1753">
        <v>0</v>
      </c>
      <c r="AO1753">
        <v>1</v>
      </c>
      <c r="AP1753">
        <v>0</v>
      </c>
      <c r="AQ1753">
        <v>0</v>
      </c>
      <c r="AR1753">
        <v>0</v>
      </c>
      <c r="AS1753" t="s">
        <v>3</v>
      </c>
      <c r="AT1753">
        <v>0.23</v>
      </c>
      <c r="AU1753" t="s">
        <v>3</v>
      </c>
      <c r="AV1753">
        <v>0</v>
      </c>
      <c r="AW1753">
        <v>2</v>
      </c>
      <c r="AX1753">
        <v>69736379</v>
      </c>
      <c r="AY1753">
        <v>1</v>
      </c>
      <c r="AZ1753">
        <v>0</v>
      </c>
      <c r="BA1753">
        <v>1803</v>
      </c>
      <c r="BB1753">
        <v>0</v>
      </c>
      <c r="BC1753">
        <v>0</v>
      </c>
      <c r="BD1753">
        <v>0</v>
      </c>
      <c r="BE1753">
        <v>0</v>
      </c>
      <c r="BF1753">
        <v>0</v>
      </c>
      <c r="BG1753">
        <v>0</v>
      </c>
      <c r="BH1753">
        <v>0</v>
      </c>
      <c r="BI1753">
        <v>0</v>
      </c>
      <c r="BJ1753">
        <v>0</v>
      </c>
      <c r="BK1753">
        <v>0</v>
      </c>
      <c r="BL1753">
        <v>0</v>
      </c>
      <c r="BM1753">
        <v>0</v>
      </c>
      <c r="BN1753">
        <v>0</v>
      </c>
      <c r="BO1753">
        <v>0</v>
      </c>
      <c r="BP1753">
        <v>0</v>
      </c>
      <c r="BQ1753">
        <v>0</v>
      </c>
      <c r="BR1753">
        <v>0</v>
      </c>
      <c r="BS1753">
        <v>0</v>
      </c>
      <c r="BT1753">
        <v>0</v>
      </c>
      <c r="BU1753">
        <v>0</v>
      </c>
      <c r="BV1753">
        <v>0</v>
      </c>
      <c r="BW1753">
        <v>0</v>
      </c>
      <c r="CV1753">
        <v>0</v>
      </c>
      <c r="CW1753">
        <f>ROUND(Y1753*Source!I1967*DO1753,9)</f>
        <v>0</v>
      </c>
      <c r="CX1753">
        <f>ROUND(Y1753*Source!I1967,9)</f>
        <v>0</v>
      </c>
      <c r="CY1753">
        <f>AB1753</f>
        <v>31.27</v>
      </c>
      <c r="CZ1753">
        <f>AF1753</f>
        <v>31.27</v>
      </c>
      <c r="DA1753">
        <f>AJ1753</f>
        <v>1</v>
      </c>
      <c r="DB1753">
        <f t="shared" si="824"/>
        <v>7.19</v>
      </c>
      <c r="DC1753">
        <f t="shared" si="825"/>
        <v>3.13</v>
      </c>
      <c r="DD1753" t="s">
        <v>3</v>
      </c>
      <c r="DE1753" t="s">
        <v>3</v>
      </c>
      <c r="DF1753">
        <f t="shared" si="828"/>
        <v>0</v>
      </c>
      <c r="DG1753">
        <f t="shared" si="826"/>
        <v>0</v>
      </c>
      <c r="DH1753">
        <f t="shared" si="827"/>
        <v>0</v>
      </c>
      <c r="DI1753">
        <f t="shared" si="822"/>
        <v>0</v>
      </c>
      <c r="DJ1753">
        <f>DG1753</f>
        <v>0</v>
      </c>
      <c r="DK1753">
        <v>0</v>
      </c>
      <c r="DL1753" t="s">
        <v>3</v>
      </c>
      <c r="DM1753">
        <v>0</v>
      </c>
      <c r="DN1753" t="s">
        <v>3</v>
      </c>
      <c r="DO1753">
        <v>0</v>
      </c>
    </row>
    <row r="1754" spans="1:119" x14ac:dyDescent="0.2">
      <c r="A1754">
        <f>ROW(Source!A1967)</f>
        <v>1967</v>
      </c>
      <c r="B1754">
        <v>69726971</v>
      </c>
      <c r="C1754">
        <v>69736366</v>
      </c>
      <c r="D1754">
        <v>27440113</v>
      </c>
      <c r="E1754">
        <v>1</v>
      </c>
      <c r="F1754">
        <v>1</v>
      </c>
      <c r="G1754">
        <v>1</v>
      </c>
      <c r="H1754">
        <v>2</v>
      </c>
      <c r="I1754" t="s">
        <v>1032</v>
      </c>
      <c r="J1754" t="s">
        <v>1033</v>
      </c>
      <c r="K1754" t="s">
        <v>1034</v>
      </c>
      <c r="L1754">
        <v>1368</v>
      </c>
      <c r="N1754">
        <v>1011</v>
      </c>
      <c r="O1754" t="s">
        <v>978</v>
      </c>
      <c r="P1754" t="s">
        <v>978</v>
      </c>
      <c r="Q1754">
        <v>1</v>
      </c>
      <c r="W1754">
        <v>0</v>
      </c>
      <c r="X1754">
        <v>-1092641070</v>
      </c>
      <c r="Y1754">
        <f t="shared" si="823"/>
        <v>3.68</v>
      </c>
      <c r="AA1754">
        <v>0</v>
      </c>
      <c r="AB1754">
        <v>29.26</v>
      </c>
      <c r="AC1754">
        <v>0</v>
      </c>
      <c r="AD1754">
        <v>0</v>
      </c>
      <c r="AE1754">
        <v>0</v>
      </c>
      <c r="AF1754">
        <v>29.26</v>
      </c>
      <c r="AG1754">
        <v>0</v>
      </c>
      <c r="AH1754">
        <v>0</v>
      </c>
      <c r="AI1754">
        <v>1</v>
      </c>
      <c r="AJ1754">
        <v>1</v>
      </c>
      <c r="AK1754">
        <v>1</v>
      </c>
      <c r="AL1754">
        <v>1</v>
      </c>
      <c r="AM1754">
        <v>0</v>
      </c>
      <c r="AN1754">
        <v>0</v>
      </c>
      <c r="AO1754">
        <v>1</v>
      </c>
      <c r="AP1754">
        <v>0</v>
      </c>
      <c r="AQ1754">
        <v>0</v>
      </c>
      <c r="AR1754">
        <v>0</v>
      </c>
      <c r="AS1754" t="s">
        <v>3</v>
      </c>
      <c r="AT1754">
        <v>3.68</v>
      </c>
      <c r="AU1754" t="s">
        <v>3</v>
      </c>
      <c r="AV1754">
        <v>0</v>
      </c>
      <c r="AW1754">
        <v>2</v>
      </c>
      <c r="AX1754">
        <v>69736380</v>
      </c>
      <c r="AY1754">
        <v>1</v>
      </c>
      <c r="AZ1754">
        <v>0</v>
      </c>
      <c r="BA1754">
        <v>1804</v>
      </c>
      <c r="BB1754">
        <v>0</v>
      </c>
      <c r="BC1754">
        <v>0</v>
      </c>
      <c r="BD1754">
        <v>0</v>
      </c>
      <c r="BE1754">
        <v>0</v>
      </c>
      <c r="BF1754">
        <v>0</v>
      </c>
      <c r="BG1754">
        <v>0</v>
      </c>
      <c r="BH1754">
        <v>0</v>
      </c>
      <c r="BI1754">
        <v>0</v>
      </c>
      <c r="BJ1754">
        <v>0</v>
      </c>
      <c r="BK1754">
        <v>0</v>
      </c>
      <c r="BL1754">
        <v>0</v>
      </c>
      <c r="BM1754">
        <v>0</v>
      </c>
      <c r="BN1754">
        <v>0</v>
      </c>
      <c r="BO1754">
        <v>0</v>
      </c>
      <c r="BP1754">
        <v>0</v>
      </c>
      <c r="BQ1754">
        <v>0</v>
      </c>
      <c r="BR1754">
        <v>0</v>
      </c>
      <c r="BS1754">
        <v>0</v>
      </c>
      <c r="BT1754">
        <v>0</v>
      </c>
      <c r="BU1754">
        <v>0</v>
      </c>
      <c r="BV1754">
        <v>0</v>
      </c>
      <c r="BW1754">
        <v>0</v>
      </c>
      <c r="CV1754">
        <v>0</v>
      </c>
      <c r="CW1754">
        <f>ROUND(Y1754*Source!I1967*DO1754,9)</f>
        <v>0</v>
      </c>
      <c r="CX1754">
        <f>ROUND(Y1754*Source!I1967,9)</f>
        <v>0</v>
      </c>
      <c r="CY1754">
        <f>AB1754</f>
        <v>29.26</v>
      </c>
      <c r="CZ1754">
        <f>AF1754</f>
        <v>29.26</v>
      </c>
      <c r="DA1754">
        <f>AJ1754</f>
        <v>1</v>
      </c>
      <c r="DB1754">
        <f t="shared" si="824"/>
        <v>107.68</v>
      </c>
      <c r="DC1754">
        <f t="shared" si="825"/>
        <v>0</v>
      </c>
      <c r="DD1754" t="s">
        <v>3</v>
      </c>
      <c r="DE1754" t="s">
        <v>3</v>
      </c>
      <c r="DF1754">
        <f t="shared" si="828"/>
        <v>0</v>
      </c>
      <c r="DG1754">
        <f t="shared" si="826"/>
        <v>0</v>
      </c>
      <c r="DH1754">
        <f t="shared" si="827"/>
        <v>0</v>
      </c>
      <c r="DI1754">
        <f t="shared" si="822"/>
        <v>0</v>
      </c>
      <c r="DJ1754">
        <f>DG1754</f>
        <v>0</v>
      </c>
      <c r="DK1754">
        <v>0</v>
      </c>
      <c r="DL1754" t="s">
        <v>3</v>
      </c>
      <c r="DM1754">
        <v>0</v>
      </c>
      <c r="DN1754" t="s">
        <v>3</v>
      </c>
      <c r="DO1754">
        <v>0</v>
      </c>
    </row>
    <row r="1755" spans="1:119" x14ac:dyDescent="0.2">
      <c r="A1755">
        <f>ROW(Source!A1967)</f>
        <v>1967</v>
      </c>
      <c r="B1755">
        <v>69726971</v>
      </c>
      <c r="C1755">
        <v>69736366</v>
      </c>
      <c r="D1755">
        <v>27441197</v>
      </c>
      <c r="E1755">
        <v>1</v>
      </c>
      <c r="F1755">
        <v>1</v>
      </c>
      <c r="G1755">
        <v>1</v>
      </c>
      <c r="H1755">
        <v>2</v>
      </c>
      <c r="I1755" t="s">
        <v>1035</v>
      </c>
      <c r="J1755" t="s">
        <v>1036</v>
      </c>
      <c r="K1755" t="s">
        <v>1037</v>
      </c>
      <c r="L1755">
        <v>1368</v>
      </c>
      <c r="N1755">
        <v>1011</v>
      </c>
      <c r="O1755" t="s">
        <v>978</v>
      </c>
      <c r="P1755" t="s">
        <v>978</v>
      </c>
      <c r="Q1755">
        <v>1</v>
      </c>
      <c r="W1755">
        <v>0</v>
      </c>
      <c r="X1755">
        <v>-1589430619</v>
      </c>
      <c r="Y1755">
        <f t="shared" si="823"/>
        <v>4.5</v>
      </c>
      <c r="AA1755">
        <v>0</v>
      </c>
      <c r="AB1755">
        <v>2.7</v>
      </c>
      <c r="AC1755">
        <v>0</v>
      </c>
      <c r="AD1755">
        <v>0</v>
      </c>
      <c r="AE1755">
        <v>0</v>
      </c>
      <c r="AF1755">
        <v>2.7</v>
      </c>
      <c r="AG1755">
        <v>0</v>
      </c>
      <c r="AH1755">
        <v>0</v>
      </c>
      <c r="AI1755">
        <v>1</v>
      </c>
      <c r="AJ1755">
        <v>1</v>
      </c>
      <c r="AK1755">
        <v>1</v>
      </c>
      <c r="AL1755">
        <v>1</v>
      </c>
      <c r="AM1755">
        <v>0</v>
      </c>
      <c r="AN1755">
        <v>0</v>
      </c>
      <c r="AO1755">
        <v>1</v>
      </c>
      <c r="AP1755">
        <v>0</v>
      </c>
      <c r="AQ1755">
        <v>0</v>
      </c>
      <c r="AR1755">
        <v>0</v>
      </c>
      <c r="AS1755" t="s">
        <v>3</v>
      </c>
      <c r="AT1755">
        <v>4.5</v>
      </c>
      <c r="AU1755" t="s">
        <v>3</v>
      </c>
      <c r="AV1755">
        <v>0</v>
      </c>
      <c r="AW1755">
        <v>2</v>
      </c>
      <c r="AX1755">
        <v>69736381</v>
      </c>
      <c r="AY1755">
        <v>1</v>
      </c>
      <c r="AZ1755">
        <v>0</v>
      </c>
      <c r="BA1755">
        <v>1805</v>
      </c>
      <c r="BB1755">
        <v>0</v>
      </c>
      <c r="BC1755">
        <v>0</v>
      </c>
      <c r="BD1755">
        <v>0</v>
      </c>
      <c r="BE1755">
        <v>0</v>
      </c>
      <c r="BF1755">
        <v>0</v>
      </c>
      <c r="BG1755">
        <v>0</v>
      </c>
      <c r="BH1755">
        <v>0</v>
      </c>
      <c r="BI1755">
        <v>0</v>
      </c>
      <c r="BJ1755">
        <v>0</v>
      </c>
      <c r="BK1755">
        <v>0</v>
      </c>
      <c r="BL1755">
        <v>0</v>
      </c>
      <c r="BM1755">
        <v>0</v>
      </c>
      <c r="BN1755">
        <v>0</v>
      </c>
      <c r="BO1755">
        <v>0</v>
      </c>
      <c r="BP1755">
        <v>0</v>
      </c>
      <c r="BQ1755">
        <v>0</v>
      </c>
      <c r="BR1755">
        <v>0</v>
      </c>
      <c r="BS1755">
        <v>0</v>
      </c>
      <c r="BT1755">
        <v>0</v>
      </c>
      <c r="BU1755">
        <v>0</v>
      </c>
      <c r="BV1755">
        <v>0</v>
      </c>
      <c r="BW1755">
        <v>0</v>
      </c>
      <c r="CV1755">
        <v>0</v>
      </c>
      <c r="CW1755">
        <f>ROUND(Y1755*Source!I1967*DO1755,9)</f>
        <v>0</v>
      </c>
      <c r="CX1755">
        <f>ROUND(Y1755*Source!I1967,9)</f>
        <v>0</v>
      </c>
      <c r="CY1755">
        <f>AB1755</f>
        <v>2.7</v>
      </c>
      <c r="CZ1755">
        <f>AF1755</f>
        <v>2.7</v>
      </c>
      <c r="DA1755">
        <f>AJ1755</f>
        <v>1</v>
      </c>
      <c r="DB1755">
        <f t="shared" si="824"/>
        <v>12.15</v>
      </c>
      <c r="DC1755">
        <f t="shared" si="825"/>
        <v>0</v>
      </c>
      <c r="DD1755" t="s">
        <v>3</v>
      </c>
      <c r="DE1755" t="s">
        <v>3</v>
      </c>
      <c r="DF1755">
        <f t="shared" si="828"/>
        <v>0</v>
      </c>
      <c r="DG1755">
        <f t="shared" si="826"/>
        <v>0</v>
      </c>
      <c r="DH1755">
        <f t="shared" si="827"/>
        <v>0</v>
      </c>
      <c r="DI1755">
        <f t="shared" si="822"/>
        <v>0</v>
      </c>
      <c r="DJ1755">
        <f>DG1755</f>
        <v>0</v>
      </c>
      <c r="DK1755">
        <v>0</v>
      </c>
      <c r="DL1755" t="s">
        <v>3</v>
      </c>
      <c r="DM1755">
        <v>0</v>
      </c>
      <c r="DN1755" t="s">
        <v>3</v>
      </c>
      <c r="DO1755">
        <v>0</v>
      </c>
    </row>
    <row r="1756" spans="1:119" x14ac:dyDescent="0.2">
      <c r="A1756">
        <f>ROW(Source!A1967)</f>
        <v>1967</v>
      </c>
      <c r="B1756">
        <v>69726971</v>
      </c>
      <c r="C1756">
        <v>69736366</v>
      </c>
      <c r="D1756">
        <v>27441327</v>
      </c>
      <c r="E1756">
        <v>1</v>
      </c>
      <c r="F1756">
        <v>1</v>
      </c>
      <c r="G1756">
        <v>1</v>
      </c>
      <c r="H1756">
        <v>2</v>
      </c>
      <c r="I1756" t="s">
        <v>975</v>
      </c>
      <c r="J1756" t="s">
        <v>976</v>
      </c>
      <c r="K1756" t="s">
        <v>977</v>
      </c>
      <c r="L1756">
        <v>1368</v>
      </c>
      <c r="N1756">
        <v>1011</v>
      </c>
      <c r="O1756" t="s">
        <v>978</v>
      </c>
      <c r="P1756" t="s">
        <v>978</v>
      </c>
      <c r="Q1756">
        <v>1</v>
      </c>
      <c r="W1756">
        <v>0</v>
      </c>
      <c r="X1756">
        <v>-1583389094</v>
      </c>
      <c r="Y1756">
        <f t="shared" si="823"/>
        <v>0.33</v>
      </c>
      <c r="AA1756">
        <v>0</v>
      </c>
      <c r="AB1756">
        <v>93.37</v>
      </c>
      <c r="AC1756">
        <v>11.69</v>
      </c>
      <c r="AD1756">
        <v>0</v>
      </c>
      <c r="AE1756">
        <v>0</v>
      </c>
      <c r="AF1756">
        <v>93.37</v>
      </c>
      <c r="AG1756">
        <v>11.69</v>
      </c>
      <c r="AH1756">
        <v>0</v>
      </c>
      <c r="AI1756">
        <v>1</v>
      </c>
      <c r="AJ1756">
        <v>1</v>
      </c>
      <c r="AK1756">
        <v>1</v>
      </c>
      <c r="AL1756">
        <v>1</v>
      </c>
      <c r="AM1756">
        <v>0</v>
      </c>
      <c r="AN1756">
        <v>0</v>
      </c>
      <c r="AO1756">
        <v>1</v>
      </c>
      <c r="AP1756">
        <v>0</v>
      </c>
      <c r="AQ1756">
        <v>0</v>
      </c>
      <c r="AR1756">
        <v>0</v>
      </c>
      <c r="AS1756" t="s">
        <v>3</v>
      </c>
      <c r="AT1756">
        <v>0.33</v>
      </c>
      <c r="AU1756" t="s">
        <v>3</v>
      </c>
      <c r="AV1756">
        <v>0</v>
      </c>
      <c r="AW1756">
        <v>2</v>
      </c>
      <c r="AX1756">
        <v>69736382</v>
      </c>
      <c r="AY1756">
        <v>1</v>
      </c>
      <c r="AZ1756">
        <v>0</v>
      </c>
      <c r="BA1756">
        <v>1806</v>
      </c>
      <c r="BB1756">
        <v>0</v>
      </c>
      <c r="BC1756">
        <v>0</v>
      </c>
      <c r="BD1756">
        <v>0</v>
      </c>
      <c r="BE1756">
        <v>0</v>
      </c>
      <c r="BF1756">
        <v>0</v>
      </c>
      <c r="BG1756">
        <v>0</v>
      </c>
      <c r="BH1756">
        <v>0</v>
      </c>
      <c r="BI1756">
        <v>0</v>
      </c>
      <c r="BJ1756">
        <v>0</v>
      </c>
      <c r="BK1756">
        <v>0</v>
      </c>
      <c r="BL1756">
        <v>0</v>
      </c>
      <c r="BM1756">
        <v>0</v>
      </c>
      <c r="BN1756">
        <v>0</v>
      </c>
      <c r="BO1756">
        <v>0</v>
      </c>
      <c r="BP1756">
        <v>0</v>
      </c>
      <c r="BQ1756">
        <v>0</v>
      </c>
      <c r="BR1756">
        <v>0</v>
      </c>
      <c r="BS1756">
        <v>0</v>
      </c>
      <c r="BT1756">
        <v>0</v>
      </c>
      <c r="BU1756">
        <v>0</v>
      </c>
      <c r="BV1756">
        <v>0</v>
      </c>
      <c r="BW1756">
        <v>0</v>
      </c>
      <c r="CV1756">
        <v>0</v>
      </c>
      <c r="CW1756">
        <f>ROUND(Y1756*Source!I1967*DO1756,9)</f>
        <v>0</v>
      </c>
      <c r="CX1756">
        <f>ROUND(Y1756*Source!I1967,9)</f>
        <v>0</v>
      </c>
      <c r="CY1756">
        <f>AB1756</f>
        <v>93.37</v>
      </c>
      <c r="CZ1756">
        <f>AF1756</f>
        <v>93.37</v>
      </c>
      <c r="DA1756">
        <f>AJ1756</f>
        <v>1</v>
      </c>
      <c r="DB1756">
        <f t="shared" si="824"/>
        <v>30.81</v>
      </c>
      <c r="DC1756">
        <f t="shared" si="825"/>
        <v>3.86</v>
      </c>
      <c r="DD1756" t="s">
        <v>3</v>
      </c>
      <c r="DE1756" t="s">
        <v>3</v>
      </c>
      <c r="DF1756">
        <f t="shared" si="828"/>
        <v>0</v>
      </c>
      <c r="DG1756">
        <f t="shared" si="826"/>
        <v>0</v>
      </c>
      <c r="DH1756">
        <f t="shared" si="827"/>
        <v>0</v>
      </c>
      <c r="DI1756">
        <f t="shared" si="822"/>
        <v>0</v>
      </c>
      <c r="DJ1756">
        <f>DG1756</f>
        <v>0</v>
      </c>
      <c r="DK1756">
        <v>0</v>
      </c>
      <c r="DL1756" t="s">
        <v>3</v>
      </c>
      <c r="DM1756">
        <v>0</v>
      </c>
      <c r="DN1756" t="s">
        <v>3</v>
      </c>
      <c r="DO1756">
        <v>0</v>
      </c>
    </row>
    <row r="1757" spans="1:119" x14ac:dyDescent="0.2">
      <c r="A1757">
        <f>ROW(Source!A1967)</f>
        <v>1967</v>
      </c>
      <c r="B1757">
        <v>69726971</v>
      </c>
      <c r="C1757">
        <v>69736366</v>
      </c>
      <c r="D1757">
        <v>27372116</v>
      </c>
      <c r="E1757">
        <v>1</v>
      </c>
      <c r="F1757">
        <v>1</v>
      </c>
      <c r="G1757">
        <v>1</v>
      </c>
      <c r="H1757">
        <v>3</v>
      </c>
      <c r="I1757" t="s">
        <v>414</v>
      </c>
      <c r="J1757" t="s">
        <v>416</v>
      </c>
      <c r="K1757" t="s">
        <v>415</v>
      </c>
      <c r="L1757">
        <v>1348</v>
      </c>
      <c r="N1757">
        <v>1009</v>
      </c>
      <c r="O1757" t="s">
        <v>78</v>
      </c>
      <c r="P1757" t="s">
        <v>78</v>
      </c>
      <c r="Q1757">
        <v>1000</v>
      </c>
      <c r="W1757">
        <v>0</v>
      </c>
      <c r="X1757">
        <v>1401155302</v>
      </c>
      <c r="Y1757">
        <f t="shared" si="823"/>
        <v>0.13200000000000001</v>
      </c>
      <c r="AA1757">
        <v>1391.4</v>
      </c>
      <c r="AB1757">
        <v>0</v>
      </c>
      <c r="AC1757">
        <v>0</v>
      </c>
      <c r="AD1757">
        <v>0</v>
      </c>
      <c r="AE1757">
        <v>1391.4</v>
      </c>
      <c r="AF1757">
        <v>0</v>
      </c>
      <c r="AG1757">
        <v>0</v>
      </c>
      <c r="AH1757">
        <v>0</v>
      </c>
      <c r="AI1757">
        <v>1</v>
      </c>
      <c r="AJ1757">
        <v>1</v>
      </c>
      <c r="AK1757">
        <v>1</v>
      </c>
      <c r="AL1757">
        <v>1</v>
      </c>
      <c r="AM1757">
        <v>0</v>
      </c>
      <c r="AN1757">
        <v>0</v>
      </c>
      <c r="AO1757">
        <v>0</v>
      </c>
      <c r="AP1757">
        <v>1</v>
      </c>
      <c r="AQ1757">
        <v>0</v>
      </c>
      <c r="AR1757">
        <v>0</v>
      </c>
      <c r="AS1757" t="s">
        <v>3</v>
      </c>
      <c r="AT1757">
        <v>0.13200000000000001</v>
      </c>
      <c r="AU1757" t="s">
        <v>3</v>
      </c>
      <c r="AV1757">
        <v>0</v>
      </c>
      <c r="AW1757">
        <v>2</v>
      </c>
      <c r="AX1757">
        <v>69736384</v>
      </c>
      <c r="AY1757">
        <v>1</v>
      </c>
      <c r="AZ1757">
        <v>0</v>
      </c>
      <c r="BA1757">
        <v>1808</v>
      </c>
      <c r="BB1757">
        <v>3</v>
      </c>
      <c r="BC1757">
        <v>0</v>
      </c>
      <c r="BD1757">
        <v>0</v>
      </c>
      <c r="BE1757">
        <v>0</v>
      </c>
      <c r="BF1757">
        <v>0</v>
      </c>
      <c r="BG1757">
        <v>0</v>
      </c>
      <c r="BH1757">
        <v>0</v>
      </c>
      <c r="BI1757">
        <v>0</v>
      </c>
      <c r="BJ1757">
        <v>0</v>
      </c>
      <c r="BK1757">
        <v>0</v>
      </c>
      <c r="BL1757">
        <v>0</v>
      </c>
      <c r="BM1757">
        <v>0</v>
      </c>
      <c r="BN1757">
        <v>0</v>
      </c>
      <c r="BO1757">
        <v>0</v>
      </c>
      <c r="BP1757">
        <v>0</v>
      </c>
      <c r="BQ1757">
        <v>0</v>
      </c>
      <c r="BR1757">
        <v>0</v>
      </c>
      <c r="BS1757">
        <v>0</v>
      </c>
      <c r="BT1757">
        <v>0</v>
      </c>
      <c r="BU1757">
        <v>0</v>
      </c>
      <c r="BV1757">
        <v>0</v>
      </c>
      <c r="BW1757">
        <v>0</v>
      </c>
      <c r="CV1757">
        <v>0</v>
      </c>
      <c r="CW1757">
        <v>0</v>
      </c>
      <c r="CX1757">
        <f>ROUND(Y1757*Source!I1967,9)</f>
        <v>0</v>
      </c>
      <c r="CY1757">
        <f>AA1757</f>
        <v>1391.4</v>
      </c>
      <c r="CZ1757">
        <f>AE1757</f>
        <v>1391.4</v>
      </c>
      <c r="DA1757">
        <f>AI1757</f>
        <v>1</v>
      </c>
      <c r="DB1757">
        <f t="shared" si="824"/>
        <v>183.66</v>
      </c>
      <c r="DC1757">
        <f t="shared" si="825"/>
        <v>0</v>
      </c>
      <c r="DD1757" t="s">
        <v>3</v>
      </c>
      <c r="DE1757" t="s">
        <v>3</v>
      </c>
      <c r="DF1757">
        <f t="shared" si="828"/>
        <v>0</v>
      </c>
      <c r="DG1757">
        <f t="shared" si="826"/>
        <v>0</v>
      </c>
      <c r="DH1757">
        <f t="shared" si="827"/>
        <v>0</v>
      </c>
      <c r="DI1757">
        <f t="shared" si="822"/>
        <v>0</v>
      </c>
      <c r="DJ1757">
        <f>DF1757</f>
        <v>0</v>
      </c>
      <c r="DK1757">
        <v>0</v>
      </c>
      <c r="DL1757" t="s">
        <v>3</v>
      </c>
      <c r="DM1757">
        <v>0</v>
      </c>
      <c r="DN1757" t="s">
        <v>3</v>
      </c>
      <c r="DO1757">
        <v>0</v>
      </c>
    </row>
    <row r="1758" spans="1:119" x14ac:dyDescent="0.2">
      <c r="A1758">
        <f>ROW(Source!A1967)</f>
        <v>1967</v>
      </c>
      <c r="B1758">
        <v>69726971</v>
      </c>
      <c r="C1758">
        <v>69736366</v>
      </c>
      <c r="D1758">
        <v>27372117</v>
      </c>
      <c r="E1758">
        <v>1</v>
      </c>
      <c r="F1758">
        <v>1</v>
      </c>
      <c r="G1758">
        <v>1</v>
      </c>
      <c r="H1758">
        <v>3</v>
      </c>
      <c r="I1758" t="s">
        <v>419</v>
      </c>
      <c r="J1758" t="s">
        <v>421</v>
      </c>
      <c r="K1758" t="s">
        <v>420</v>
      </c>
      <c r="L1758">
        <v>1348</v>
      </c>
      <c r="N1758">
        <v>1009</v>
      </c>
      <c r="O1758" t="s">
        <v>78</v>
      </c>
      <c r="P1758" t="s">
        <v>78</v>
      </c>
      <c r="Q1758">
        <v>1000</v>
      </c>
      <c r="W1758">
        <v>0</v>
      </c>
      <c r="X1758">
        <v>353463573</v>
      </c>
      <c r="Y1758">
        <f t="shared" si="823"/>
        <v>1.9E-2</v>
      </c>
      <c r="AA1758">
        <v>1534.65</v>
      </c>
      <c r="AB1758">
        <v>0</v>
      </c>
      <c r="AC1758">
        <v>0</v>
      </c>
      <c r="AD1758">
        <v>0</v>
      </c>
      <c r="AE1758">
        <v>1534.65</v>
      </c>
      <c r="AF1758">
        <v>0</v>
      </c>
      <c r="AG1758">
        <v>0</v>
      </c>
      <c r="AH1758">
        <v>0</v>
      </c>
      <c r="AI1758">
        <v>1</v>
      </c>
      <c r="AJ1758">
        <v>1</v>
      </c>
      <c r="AK1758">
        <v>1</v>
      </c>
      <c r="AL1758">
        <v>1</v>
      </c>
      <c r="AM1758">
        <v>0</v>
      </c>
      <c r="AN1758">
        <v>0</v>
      </c>
      <c r="AO1758">
        <v>0</v>
      </c>
      <c r="AP1758">
        <v>1</v>
      </c>
      <c r="AQ1758">
        <v>0</v>
      </c>
      <c r="AR1758">
        <v>0</v>
      </c>
      <c r="AS1758" t="s">
        <v>3</v>
      </c>
      <c r="AT1758">
        <v>1.9E-2</v>
      </c>
      <c r="AU1758" t="s">
        <v>3</v>
      </c>
      <c r="AV1758">
        <v>0</v>
      </c>
      <c r="AW1758">
        <v>2</v>
      </c>
      <c r="AX1758">
        <v>69736385</v>
      </c>
      <c r="AY1758">
        <v>1</v>
      </c>
      <c r="AZ1758">
        <v>0</v>
      </c>
      <c r="BA1758">
        <v>1809</v>
      </c>
      <c r="BB1758">
        <v>3</v>
      </c>
      <c r="BC1758">
        <v>0</v>
      </c>
      <c r="BD1758">
        <v>0</v>
      </c>
      <c r="BE1758">
        <v>0</v>
      </c>
      <c r="BF1758">
        <v>0</v>
      </c>
      <c r="BG1758">
        <v>0</v>
      </c>
      <c r="BH1758">
        <v>0</v>
      </c>
      <c r="BI1758">
        <v>0</v>
      </c>
      <c r="BJ1758">
        <v>0</v>
      </c>
      <c r="BK1758">
        <v>0</v>
      </c>
      <c r="BL1758">
        <v>0</v>
      </c>
      <c r="BM1758">
        <v>0</v>
      </c>
      <c r="BN1758">
        <v>0</v>
      </c>
      <c r="BO1758">
        <v>0</v>
      </c>
      <c r="BP1758">
        <v>0</v>
      </c>
      <c r="BQ1758">
        <v>0</v>
      </c>
      <c r="BR1758">
        <v>0</v>
      </c>
      <c r="BS1758">
        <v>0</v>
      </c>
      <c r="BT1758">
        <v>0</v>
      </c>
      <c r="BU1758">
        <v>0</v>
      </c>
      <c r="BV1758">
        <v>0</v>
      </c>
      <c r="BW1758">
        <v>0</v>
      </c>
      <c r="CV1758">
        <v>0</v>
      </c>
      <c r="CW1758">
        <v>0</v>
      </c>
      <c r="CX1758">
        <f>ROUND(Y1758*Source!I1967,9)</f>
        <v>0</v>
      </c>
      <c r="CY1758">
        <f>AA1758</f>
        <v>1534.65</v>
      </c>
      <c r="CZ1758">
        <f>AE1758</f>
        <v>1534.65</v>
      </c>
      <c r="DA1758">
        <f>AI1758</f>
        <v>1</v>
      </c>
      <c r="DB1758">
        <f t="shared" si="824"/>
        <v>29.16</v>
      </c>
      <c r="DC1758">
        <f t="shared" si="825"/>
        <v>0</v>
      </c>
      <c r="DD1758" t="s">
        <v>3</v>
      </c>
      <c r="DE1758" t="s">
        <v>3</v>
      </c>
      <c r="DF1758">
        <f t="shared" si="828"/>
        <v>0</v>
      </c>
      <c r="DG1758">
        <f t="shared" si="826"/>
        <v>0</v>
      </c>
      <c r="DH1758">
        <f t="shared" si="827"/>
        <v>0</v>
      </c>
      <c r="DI1758">
        <f t="shared" si="822"/>
        <v>0</v>
      </c>
      <c r="DJ1758">
        <f>DF1758</f>
        <v>0</v>
      </c>
      <c r="DK1758">
        <v>0</v>
      </c>
      <c r="DL1758" t="s">
        <v>3</v>
      </c>
      <c r="DM1758">
        <v>0</v>
      </c>
      <c r="DN1758" t="s">
        <v>3</v>
      </c>
      <c r="DO1758">
        <v>0</v>
      </c>
    </row>
    <row r="1759" spans="1:119" x14ac:dyDescent="0.2">
      <c r="A1759">
        <f>ROW(Source!A1967)</f>
        <v>1967</v>
      </c>
      <c r="B1759">
        <v>69726971</v>
      </c>
      <c r="C1759">
        <v>69736366</v>
      </c>
      <c r="D1759">
        <v>27373116</v>
      </c>
      <c r="E1759">
        <v>1</v>
      </c>
      <c r="F1759">
        <v>1</v>
      </c>
      <c r="G1759">
        <v>1</v>
      </c>
      <c r="H1759">
        <v>3</v>
      </c>
      <c r="I1759" t="s">
        <v>423</v>
      </c>
      <c r="J1759" t="s">
        <v>425</v>
      </c>
      <c r="K1759" t="s">
        <v>440</v>
      </c>
      <c r="L1759">
        <v>1327</v>
      </c>
      <c r="N1759">
        <v>1005</v>
      </c>
      <c r="O1759" t="s">
        <v>56</v>
      </c>
      <c r="P1759" t="s">
        <v>56</v>
      </c>
      <c r="Q1759">
        <v>1</v>
      </c>
      <c r="W1759">
        <v>0</v>
      </c>
      <c r="X1759">
        <v>1537754992</v>
      </c>
      <c r="Y1759">
        <f t="shared" si="823"/>
        <v>116</v>
      </c>
      <c r="AA1759">
        <v>5.29</v>
      </c>
      <c r="AB1759">
        <v>0</v>
      </c>
      <c r="AC1759">
        <v>0</v>
      </c>
      <c r="AD1759">
        <v>0</v>
      </c>
      <c r="AE1759">
        <v>5.29</v>
      </c>
      <c r="AF1759">
        <v>0</v>
      </c>
      <c r="AG1759">
        <v>0</v>
      </c>
      <c r="AH1759">
        <v>0</v>
      </c>
      <c r="AI1759">
        <v>1</v>
      </c>
      <c r="AJ1759">
        <v>1</v>
      </c>
      <c r="AK1759">
        <v>1</v>
      </c>
      <c r="AL1759">
        <v>1</v>
      </c>
      <c r="AM1759">
        <v>0</v>
      </c>
      <c r="AN1759">
        <v>0</v>
      </c>
      <c r="AO1759">
        <v>0</v>
      </c>
      <c r="AP1759">
        <v>1</v>
      </c>
      <c r="AQ1759">
        <v>0</v>
      </c>
      <c r="AR1759">
        <v>0</v>
      </c>
      <c r="AS1759" t="s">
        <v>3</v>
      </c>
      <c r="AT1759">
        <v>116</v>
      </c>
      <c r="AU1759" t="s">
        <v>3</v>
      </c>
      <c r="AV1759">
        <v>0</v>
      </c>
      <c r="AW1759">
        <v>2</v>
      </c>
      <c r="AX1759">
        <v>69736386</v>
      </c>
      <c r="AY1759">
        <v>1</v>
      </c>
      <c r="AZ1759">
        <v>0</v>
      </c>
      <c r="BA1759">
        <v>1810</v>
      </c>
      <c r="BB1759">
        <v>3</v>
      </c>
      <c r="BC1759">
        <v>0</v>
      </c>
      <c r="BD1759">
        <v>0</v>
      </c>
      <c r="BE1759">
        <v>0</v>
      </c>
      <c r="BF1759">
        <v>0</v>
      </c>
      <c r="BG1759">
        <v>0</v>
      </c>
      <c r="BH1759">
        <v>0</v>
      </c>
      <c r="BI1759">
        <v>0</v>
      </c>
      <c r="BJ1759">
        <v>0</v>
      </c>
      <c r="BK1759">
        <v>0</v>
      </c>
      <c r="BL1759">
        <v>0</v>
      </c>
      <c r="BM1759">
        <v>0</v>
      </c>
      <c r="BN1759">
        <v>0</v>
      </c>
      <c r="BO1759">
        <v>0</v>
      </c>
      <c r="BP1759">
        <v>0</v>
      </c>
      <c r="BQ1759">
        <v>0</v>
      </c>
      <c r="BR1759">
        <v>0</v>
      </c>
      <c r="BS1759">
        <v>0</v>
      </c>
      <c r="BT1759">
        <v>0</v>
      </c>
      <c r="BU1759">
        <v>0</v>
      </c>
      <c r="BV1759">
        <v>0</v>
      </c>
      <c r="BW1759">
        <v>0</v>
      </c>
      <c r="CV1759">
        <v>0</v>
      </c>
      <c r="CW1759">
        <v>0</v>
      </c>
      <c r="CX1759">
        <f>ROUND(Y1759*Source!I1967,9)</f>
        <v>0</v>
      </c>
      <c r="CY1759">
        <f>AA1759</f>
        <v>5.29</v>
      </c>
      <c r="CZ1759">
        <f>AE1759</f>
        <v>5.29</v>
      </c>
      <c r="DA1759">
        <f>AI1759</f>
        <v>1</v>
      </c>
      <c r="DB1759">
        <f t="shared" si="824"/>
        <v>613.64</v>
      </c>
      <c r="DC1759">
        <f t="shared" si="825"/>
        <v>0</v>
      </c>
      <c r="DD1759" t="s">
        <v>3</v>
      </c>
      <c r="DE1759" t="s">
        <v>3</v>
      </c>
      <c r="DF1759">
        <f t="shared" si="828"/>
        <v>0</v>
      </c>
      <c r="DG1759">
        <f t="shared" si="826"/>
        <v>0</v>
      </c>
      <c r="DH1759">
        <f t="shared" si="827"/>
        <v>0</v>
      </c>
      <c r="DI1759">
        <f t="shared" si="822"/>
        <v>0</v>
      </c>
      <c r="DJ1759">
        <f>DF1759</f>
        <v>0</v>
      </c>
      <c r="DK1759">
        <v>0</v>
      </c>
      <c r="DL1759" t="s">
        <v>3</v>
      </c>
      <c r="DM1759">
        <v>0</v>
      </c>
      <c r="DN1759" t="s">
        <v>3</v>
      </c>
      <c r="DO1759">
        <v>0</v>
      </c>
    </row>
    <row r="1760" spans="1:119" x14ac:dyDescent="0.2">
      <c r="A1760">
        <f>ROW(Source!A1967)</f>
        <v>1967</v>
      </c>
      <c r="B1760">
        <v>69726971</v>
      </c>
      <c r="C1760">
        <v>69736366</v>
      </c>
      <c r="D1760">
        <v>27371032</v>
      </c>
      <c r="E1760">
        <v>1</v>
      </c>
      <c r="F1760">
        <v>1</v>
      </c>
      <c r="G1760">
        <v>1</v>
      </c>
      <c r="H1760">
        <v>3</v>
      </c>
      <c r="I1760" t="s">
        <v>428</v>
      </c>
      <c r="J1760" t="s">
        <v>430</v>
      </c>
      <c r="K1760" t="s">
        <v>429</v>
      </c>
      <c r="L1760">
        <v>1348</v>
      </c>
      <c r="N1760">
        <v>1009</v>
      </c>
      <c r="O1760" t="s">
        <v>78</v>
      </c>
      <c r="P1760" t="s">
        <v>78</v>
      </c>
      <c r="Q1760">
        <v>1000</v>
      </c>
      <c r="W1760">
        <v>0</v>
      </c>
      <c r="X1760">
        <v>-1245202389</v>
      </c>
      <c r="Y1760">
        <f t="shared" si="823"/>
        <v>5.7000000000000002E-2</v>
      </c>
      <c r="AA1760">
        <v>5646.9</v>
      </c>
      <c r="AB1760">
        <v>0</v>
      </c>
      <c r="AC1760">
        <v>0</v>
      </c>
      <c r="AD1760">
        <v>0</v>
      </c>
      <c r="AE1760">
        <v>5646.9</v>
      </c>
      <c r="AF1760">
        <v>0</v>
      </c>
      <c r="AG1760">
        <v>0</v>
      </c>
      <c r="AH1760">
        <v>0</v>
      </c>
      <c r="AI1760">
        <v>1</v>
      </c>
      <c r="AJ1760">
        <v>1</v>
      </c>
      <c r="AK1760">
        <v>1</v>
      </c>
      <c r="AL1760">
        <v>1</v>
      </c>
      <c r="AM1760">
        <v>0</v>
      </c>
      <c r="AN1760">
        <v>0</v>
      </c>
      <c r="AO1760">
        <v>0</v>
      </c>
      <c r="AP1760">
        <v>1</v>
      </c>
      <c r="AQ1760">
        <v>0</v>
      </c>
      <c r="AR1760">
        <v>0</v>
      </c>
      <c r="AS1760" t="s">
        <v>3</v>
      </c>
      <c r="AT1760">
        <v>5.7000000000000002E-2</v>
      </c>
      <c r="AU1760" t="s">
        <v>3</v>
      </c>
      <c r="AV1760">
        <v>0</v>
      </c>
      <c r="AW1760">
        <v>2</v>
      </c>
      <c r="AX1760">
        <v>69736387</v>
      </c>
      <c r="AY1760">
        <v>1</v>
      </c>
      <c r="AZ1760">
        <v>0</v>
      </c>
      <c r="BA1760">
        <v>1811</v>
      </c>
      <c r="BB1760">
        <v>3</v>
      </c>
      <c r="BC1760">
        <v>0</v>
      </c>
      <c r="BD1760">
        <v>0</v>
      </c>
      <c r="BE1760">
        <v>0</v>
      </c>
      <c r="BF1760">
        <v>0</v>
      </c>
      <c r="BG1760">
        <v>0</v>
      </c>
      <c r="BH1760">
        <v>0</v>
      </c>
      <c r="BI1760">
        <v>0</v>
      </c>
      <c r="BJ1760">
        <v>0</v>
      </c>
      <c r="BK1760">
        <v>0</v>
      </c>
      <c r="BL1760">
        <v>0</v>
      </c>
      <c r="BM1760">
        <v>0</v>
      </c>
      <c r="BN1760">
        <v>0</v>
      </c>
      <c r="BO1760">
        <v>0</v>
      </c>
      <c r="BP1760">
        <v>0</v>
      </c>
      <c r="BQ1760">
        <v>0</v>
      </c>
      <c r="BR1760">
        <v>0</v>
      </c>
      <c r="BS1760">
        <v>0</v>
      </c>
      <c r="BT1760">
        <v>0</v>
      </c>
      <c r="BU1760">
        <v>0</v>
      </c>
      <c r="BV1760">
        <v>0</v>
      </c>
      <c r="BW1760">
        <v>0</v>
      </c>
      <c r="CV1760">
        <v>0</v>
      </c>
      <c r="CW1760">
        <v>0</v>
      </c>
      <c r="CX1760">
        <f>ROUND(Y1760*Source!I1967,9)</f>
        <v>0</v>
      </c>
      <c r="CY1760">
        <f>AA1760</f>
        <v>5646.9</v>
      </c>
      <c r="CZ1760">
        <f>AE1760</f>
        <v>5646.9</v>
      </c>
      <c r="DA1760">
        <f>AI1760</f>
        <v>1</v>
      </c>
      <c r="DB1760">
        <f t="shared" si="824"/>
        <v>321.87</v>
      </c>
      <c r="DC1760">
        <f t="shared" si="825"/>
        <v>0</v>
      </c>
      <c r="DD1760" t="s">
        <v>3</v>
      </c>
      <c r="DE1760" t="s">
        <v>3</v>
      </c>
      <c r="DF1760">
        <f t="shared" si="828"/>
        <v>0</v>
      </c>
      <c r="DG1760">
        <f t="shared" si="826"/>
        <v>0</v>
      </c>
      <c r="DH1760">
        <f t="shared" si="827"/>
        <v>0</v>
      </c>
      <c r="DI1760">
        <f t="shared" si="822"/>
        <v>0</v>
      </c>
      <c r="DJ1760">
        <f>DF1760</f>
        <v>0</v>
      </c>
      <c r="DK1760">
        <v>0</v>
      </c>
      <c r="DL1760" t="s">
        <v>3</v>
      </c>
      <c r="DM1760">
        <v>0</v>
      </c>
      <c r="DN1760" t="s">
        <v>3</v>
      </c>
      <c r="DO1760">
        <v>0</v>
      </c>
    </row>
    <row r="1761" spans="1:119" x14ac:dyDescent="0.2">
      <c r="A1761">
        <f>ROW(Source!A1968)</f>
        <v>1968</v>
      </c>
      <c r="B1761">
        <v>69726884</v>
      </c>
      <c r="C1761">
        <v>69736366</v>
      </c>
      <c r="D1761">
        <v>27501160</v>
      </c>
      <c r="E1761">
        <v>1</v>
      </c>
      <c r="F1761">
        <v>1</v>
      </c>
      <c r="G1761">
        <v>1</v>
      </c>
      <c r="H1761">
        <v>1</v>
      </c>
      <c r="I1761" t="s">
        <v>1038</v>
      </c>
      <c r="J1761" t="s">
        <v>3</v>
      </c>
      <c r="K1761" t="s">
        <v>1039</v>
      </c>
      <c r="L1761">
        <v>1369</v>
      </c>
      <c r="N1761">
        <v>1013</v>
      </c>
      <c r="O1761" t="s">
        <v>974</v>
      </c>
      <c r="P1761" t="s">
        <v>974</v>
      </c>
      <c r="Q1761">
        <v>1</v>
      </c>
      <c r="W1761">
        <v>0</v>
      </c>
      <c r="X1761">
        <v>-772101396</v>
      </c>
      <c r="Y1761">
        <f t="shared" si="823"/>
        <v>27.86</v>
      </c>
      <c r="AA1761">
        <v>0</v>
      </c>
      <c r="AB1761">
        <v>0</v>
      </c>
      <c r="AC1761">
        <v>0</v>
      </c>
      <c r="AD1761">
        <v>288.33999999999997</v>
      </c>
      <c r="AE1761">
        <v>0</v>
      </c>
      <c r="AF1761">
        <v>0</v>
      </c>
      <c r="AG1761">
        <v>0</v>
      </c>
      <c r="AH1761">
        <v>11.37</v>
      </c>
      <c r="AI1761">
        <v>1</v>
      </c>
      <c r="AJ1761">
        <v>1</v>
      </c>
      <c r="AK1761">
        <v>1</v>
      </c>
      <c r="AL1761">
        <v>25.36</v>
      </c>
      <c r="AM1761">
        <v>5</v>
      </c>
      <c r="AN1761">
        <v>0</v>
      </c>
      <c r="AO1761">
        <v>1</v>
      </c>
      <c r="AP1761">
        <v>0</v>
      </c>
      <c r="AQ1761">
        <v>0</v>
      </c>
      <c r="AR1761">
        <v>0</v>
      </c>
      <c r="AS1761" t="s">
        <v>3</v>
      </c>
      <c r="AT1761">
        <v>27.86</v>
      </c>
      <c r="AU1761" t="s">
        <v>3</v>
      </c>
      <c r="AV1761">
        <v>1</v>
      </c>
      <c r="AW1761">
        <v>2</v>
      </c>
      <c r="AX1761">
        <v>69736377</v>
      </c>
      <c r="AY1761">
        <v>1</v>
      </c>
      <c r="AZ1761">
        <v>0</v>
      </c>
      <c r="BA1761">
        <v>1813</v>
      </c>
      <c r="BB1761">
        <v>0</v>
      </c>
      <c r="BC1761">
        <v>0</v>
      </c>
      <c r="BD1761">
        <v>0</v>
      </c>
      <c r="BE1761">
        <v>0</v>
      </c>
      <c r="BF1761">
        <v>0</v>
      </c>
      <c r="BG1761">
        <v>0</v>
      </c>
      <c r="BH1761">
        <v>0</v>
      </c>
      <c r="BI1761">
        <v>0</v>
      </c>
      <c r="BJ1761">
        <v>0</v>
      </c>
      <c r="BK1761">
        <v>0</v>
      </c>
      <c r="BL1761">
        <v>0</v>
      </c>
      <c r="BM1761">
        <v>0</v>
      </c>
      <c r="BN1761">
        <v>0</v>
      </c>
      <c r="BO1761">
        <v>0</v>
      </c>
      <c r="BP1761">
        <v>0</v>
      </c>
      <c r="BQ1761">
        <v>0</v>
      </c>
      <c r="BR1761">
        <v>0</v>
      </c>
      <c r="BS1761">
        <v>0</v>
      </c>
      <c r="BT1761">
        <v>0</v>
      </c>
      <c r="BU1761">
        <v>0</v>
      </c>
      <c r="BV1761">
        <v>0</v>
      </c>
      <c r="BW1761">
        <v>0</v>
      </c>
      <c r="CU1761">
        <f>ROUND(AT1761*Source!I1968*AH1761*AL1761,0)</f>
        <v>0</v>
      </c>
      <c r="CV1761">
        <f>ROUND(Y1761*Source!I1968,9)</f>
        <v>0</v>
      </c>
      <c r="CW1761">
        <v>0</v>
      </c>
      <c r="CX1761">
        <f>ROUND(Y1761*Source!I1968,9)</f>
        <v>0</v>
      </c>
      <c r="CY1761">
        <f>AD1761</f>
        <v>288.33999999999997</v>
      </c>
      <c r="CZ1761">
        <f>AH1761</f>
        <v>11.37</v>
      </c>
      <c r="DA1761">
        <f>AL1761</f>
        <v>25.36</v>
      </c>
      <c r="DB1761">
        <f t="shared" si="824"/>
        <v>316.77</v>
      </c>
      <c r="DC1761">
        <f t="shared" si="825"/>
        <v>0</v>
      </c>
      <c r="DD1761" t="s">
        <v>3</v>
      </c>
      <c r="DE1761" t="s">
        <v>3</v>
      </c>
      <c r="DF1761">
        <f t="shared" si="828"/>
        <v>0</v>
      </c>
      <c r="DG1761">
        <f t="shared" si="826"/>
        <v>0</v>
      </c>
      <c r="DH1761">
        <f t="shared" si="827"/>
        <v>0</v>
      </c>
      <c r="DI1761">
        <f>ROUND(ROUND(AH1761*AL1761,0)*CX1761,0)</f>
        <v>0</v>
      </c>
      <c r="DJ1761">
        <f>DI1761</f>
        <v>0</v>
      </c>
      <c r="DK1761">
        <v>0</v>
      </c>
      <c r="DL1761" t="s">
        <v>3</v>
      </c>
      <c r="DM1761">
        <v>0</v>
      </c>
      <c r="DN1761" t="s">
        <v>3</v>
      </c>
      <c r="DO1761">
        <v>0</v>
      </c>
    </row>
    <row r="1762" spans="1:119" x14ac:dyDescent="0.2">
      <c r="A1762">
        <f>ROW(Source!A1968)</f>
        <v>1968</v>
      </c>
      <c r="B1762">
        <v>69726884</v>
      </c>
      <c r="C1762">
        <v>69736366</v>
      </c>
      <c r="D1762">
        <v>121548</v>
      </c>
      <c r="E1762">
        <v>1</v>
      </c>
      <c r="F1762">
        <v>1</v>
      </c>
      <c r="G1762">
        <v>1</v>
      </c>
      <c r="H1762">
        <v>1</v>
      </c>
      <c r="I1762" t="s">
        <v>36</v>
      </c>
      <c r="J1762" t="s">
        <v>3</v>
      </c>
      <c r="K1762" t="s">
        <v>981</v>
      </c>
      <c r="L1762">
        <v>608254</v>
      </c>
      <c r="N1762">
        <v>1013</v>
      </c>
      <c r="O1762" t="s">
        <v>982</v>
      </c>
      <c r="P1762" t="s">
        <v>982</v>
      </c>
      <c r="Q1762">
        <v>1</v>
      </c>
      <c r="W1762">
        <v>0</v>
      </c>
      <c r="X1762">
        <v>-185737400</v>
      </c>
      <c r="Y1762">
        <f t="shared" si="823"/>
        <v>0.23</v>
      </c>
      <c r="AA1762">
        <v>0</v>
      </c>
      <c r="AB1762">
        <v>0</v>
      </c>
      <c r="AC1762">
        <v>0</v>
      </c>
      <c r="AD1762">
        <v>0</v>
      </c>
      <c r="AE1762">
        <v>0</v>
      </c>
      <c r="AF1762">
        <v>0</v>
      </c>
      <c r="AG1762">
        <v>0</v>
      </c>
      <c r="AH1762">
        <v>0</v>
      </c>
      <c r="AI1762">
        <v>1</v>
      </c>
      <c r="AJ1762">
        <v>1</v>
      </c>
      <c r="AK1762">
        <v>19.8</v>
      </c>
      <c r="AL1762">
        <v>1</v>
      </c>
      <c r="AM1762">
        <v>5</v>
      </c>
      <c r="AN1762">
        <v>0</v>
      </c>
      <c r="AO1762">
        <v>1</v>
      </c>
      <c r="AP1762">
        <v>0</v>
      </c>
      <c r="AQ1762">
        <v>0</v>
      </c>
      <c r="AR1762">
        <v>0</v>
      </c>
      <c r="AS1762" t="s">
        <v>3</v>
      </c>
      <c r="AT1762">
        <v>0.23</v>
      </c>
      <c r="AU1762" t="s">
        <v>3</v>
      </c>
      <c r="AV1762">
        <v>2</v>
      </c>
      <c r="AW1762">
        <v>2</v>
      </c>
      <c r="AX1762">
        <v>69736378</v>
      </c>
      <c r="AY1762">
        <v>1</v>
      </c>
      <c r="AZ1762">
        <v>0</v>
      </c>
      <c r="BA1762">
        <v>1814</v>
      </c>
      <c r="BB1762">
        <v>0</v>
      </c>
      <c r="BC1762">
        <v>0</v>
      </c>
      <c r="BD1762">
        <v>0</v>
      </c>
      <c r="BE1762">
        <v>0</v>
      </c>
      <c r="BF1762">
        <v>0</v>
      </c>
      <c r="BG1762">
        <v>0</v>
      </c>
      <c r="BH1762">
        <v>0</v>
      </c>
      <c r="BI1762">
        <v>0</v>
      </c>
      <c r="BJ1762">
        <v>0</v>
      </c>
      <c r="BK1762">
        <v>0</v>
      </c>
      <c r="BL1762">
        <v>0</v>
      </c>
      <c r="BM1762">
        <v>0</v>
      </c>
      <c r="BN1762">
        <v>0</v>
      </c>
      <c r="BO1762">
        <v>0</v>
      </c>
      <c r="BP1762">
        <v>0</v>
      </c>
      <c r="BQ1762">
        <v>0</v>
      </c>
      <c r="BR1762">
        <v>0</v>
      </c>
      <c r="BS1762">
        <v>0</v>
      </c>
      <c r="BT1762">
        <v>0</v>
      </c>
      <c r="BU1762">
        <v>0</v>
      </c>
      <c r="BV1762">
        <v>0</v>
      </c>
      <c r="BW1762">
        <v>0</v>
      </c>
      <c r="CV1762">
        <v>0</v>
      </c>
      <c r="CW1762">
        <v>0</v>
      </c>
      <c r="CX1762">
        <f>ROUND(Y1762*Source!I1968,9)</f>
        <v>0</v>
      </c>
      <c r="CY1762">
        <f>AD1762</f>
        <v>0</v>
      </c>
      <c r="CZ1762">
        <f>AH1762</f>
        <v>0</v>
      </c>
      <c r="DA1762">
        <f>AL1762</f>
        <v>1</v>
      </c>
      <c r="DB1762">
        <f t="shared" si="824"/>
        <v>0</v>
      </c>
      <c r="DC1762">
        <f t="shared" si="825"/>
        <v>0</v>
      </c>
      <c r="DD1762" t="s">
        <v>3</v>
      </c>
      <c r="DE1762" t="s">
        <v>3</v>
      </c>
      <c r="DF1762">
        <f t="shared" si="828"/>
        <v>0</v>
      </c>
      <c r="DG1762">
        <f t="shared" si="826"/>
        <v>0</v>
      </c>
      <c r="DH1762">
        <f>ROUND(ROUND(AG1762*AK1762,0)*CX1762,0)</f>
        <v>0</v>
      </c>
      <c r="DI1762">
        <f t="shared" ref="DI1762:DI1776" si="829">ROUND(ROUND(AH1762,0)*CX1762,0)</f>
        <v>0</v>
      </c>
      <c r="DJ1762">
        <f>DI1762</f>
        <v>0</v>
      </c>
      <c r="DK1762">
        <v>0</v>
      </c>
      <c r="DL1762" t="s">
        <v>3</v>
      </c>
      <c r="DM1762">
        <v>0</v>
      </c>
      <c r="DN1762" t="s">
        <v>3</v>
      </c>
      <c r="DO1762">
        <v>0</v>
      </c>
    </row>
    <row r="1763" spans="1:119" x14ac:dyDescent="0.2">
      <c r="A1763">
        <f>ROW(Source!A1968)</f>
        <v>1968</v>
      </c>
      <c r="B1763">
        <v>69726884</v>
      </c>
      <c r="C1763">
        <v>69736366</v>
      </c>
      <c r="D1763">
        <v>27439630</v>
      </c>
      <c r="E1763">
        <v>1</v>
      </c>
      <c r="F1763">
        <v>1</v>
      </c>
      <c r="G1763">
        <v>1</v>
      </c>
      <c r="H1763">
        <v>2</v>
      </c>
      <c r="I1763" t="s">
        <v>986</v>
      </c>
      <c r="J1763" t="s">
        <v>987</v>
      </c>
      <c r="K1763" t="s">
        <v>988</v>
      </c>
      <c r="L1763">
        <v>1368</v>
      </c>
      <c r="N1763">
        <v>1011</v>
      </c>
      <c r="O1763" t="s">
        <v>978</v>
      </c>
      <c r="P1763" t="s">
        <v>978</v>
      </c>
      <c r="Q1763">
        <v>1</v>
      </c>
      <c r="W1763">
        <v>0</v>
      </c>
      <c r="X1763">
        <v>-72110300</v>
      </c>
      <c r="Y1763">
        <f t="shared" si="823"/>
        <v>0.23</v>
      </c>
      <c r="AA1763">
        <v>0</v>
      </c>
      <c r="AB1763">
        <v>245.16</v>
      </c>
      <c r="AC1763">
        <v>269.48</v>
      </c>
      <c r="AD1763">
        <v>0</v>
      </c>
      <c r="AE1763">
        <v>0</v>
      </c>
      <c r="AF1763">
        <v>31.27</v>
      </c>
      <c r="AG1763">
        <v>13.61</v>
      </c>
      <c r="AH1763">
        <v>0</v>
      </c>
      <c r="AI1763">
        <v>1</v>
      </c>
      <c r="AJ1763">
        <v>7.84</v>
      </c>
      <c r="AK1763">
        <v>19.8</v>
      </c>
      <c r="AL1763">
        <v>1</v>
      </c>
      <c r="AM1763">
        <v>5</v>
      </c>
      <c r="AN1763">
        <v>0</v>
      </c>
      <c r="AO1763">
        <v>1</v>
      </c>
      <c r="AP1763">
        <v>0</v>
      </c>
      <c r="AQ1763">
        <v>0</v>
      </c>
      <c r="AR1763">
        <v>0</v>
      </c>
      <c r="AS1763" t="s">
        <v>3</v>
      </c>
      <c r="AT1763">
        <v>0.23</v>
      </c>
      <c r="AU1763" t="s">
        <v>3</v>
      </c>
      <c r="AV1763">
        <v>0</v>
      </c>
      <c r="AW1763">
        <v>2</v>
      </c>
      <c r="AX1763">
        <v>69736379</v>
      </c>
      <c r="AY1763">
        <v>1</v>
      </c>
      <c r="AZ1763">
        <v>0</v>
      </c>
      <c r="BA1763">
        <v>1815</v>
      </c>
      <c r="BB1763">
        <v>0</v>
      </c>
      <c r="BC1763">
        <v>0</v>
      </c>
      <c r="BD1763">
        <v>0</v>
      </c>
      <c r="BE1763">
        <v>0</v>
      </c>
      <c r="BF1763">
        <v>0</v>
      </c>
      <c r="BG1763">
        <v>0</v>
      </c>
      <c r="BH1763">
        <v>0</v>
      </c>
      <c r="BI1763">
        <v>0</v>
      </c>
      <c r="BJ1763">
        <v>0</v>
      </c>
      <c r="BK1763">
        <v>0</v>
      </c>
      <c r="BL1763">
        <v>0</v>
      </c>
      <c r="BM1763">
        <v>0</v>
      </c>
      <c r="BN1763">
        <v>0</v>
      </c>
      <c r="BO1763">
        <v>0</v>
      </c>
      <c r="BP1763">
        <v>0</v>
      </c>
      <c r="BQ1763">
        <v>0</v>
      </c>
      <c r="BR1763">
        <v>0</v>
      </c>
      <c r="BS1763">
        <v>0</v>
      </c>
      <c r="BT1763">
        <v>0</v>
      </c>
      <c r="BU1763">
        <v>0</v>
      </c>
      <c r="BV1763">
        <v>0</v>
      </c>
      <c r="BW1763">
        <v>0</v>
      </c>
      <c r="CV1763">
        <v>0</v>
      </c>
      <c r="CW1763">
        <f>ROUND(Y1763*Source!I1968*DO1763,9)</f>
        <v>0</v>
      </c>
      <c r="CX1763">
        <f>ROUND(Y1763*Source!I1968,9)</f>
        <v>0</v>
      </c>
      <c r="CY1763">
        <f>AB1763</f>
        <v>245.16</v>
      </c>
      <c r="CZ1763">
        <f>AF1763</f>
        <v>31.27</v>
      </c>
      <c r="DA1763">
        <f>AJ1763</f>
        <v>7.84</v>
      </c>
      <c r="DB1763">
        <f t="shared" si="824"/>
        <v>7.19</v>
      </c>
      <c r="DC1763">
        <f t="shared" si="825"/>
        <v>3.13</v>
      </c>
      <c r="DD1763" t="s">
        <v>3</v>
      </c>
      <c r="DE1763" t="s">
        <v>3</v>
      </c>
      <c r="DF1763">
        <f t="shared" si="828"/>
        <v>0</v>
      </c>
      <c r="DG1763">
        <f>ROUND(ROUND(AF1763*AJ1763,0)*CX1763,0)</f>
        <v>0</v>
      </c>
      <c r="DH1763">
        <f>ROUND(ROUND(AG1763*AK1763,0)*CX1763,0)</f>
        <v>0</v>
      </c>
      <c r="DI1763">
        <f t="shared" si="829"/>
        <v>0</v>
      </c>
      <c r="DJ1763">
        <f>DG1763</f>
        <v>0</v>
      </c>
      <c r="DK1763">
        <v>0</v>
      </c>
      <c r="DL1763" t="s">
        <v>3</v>
      </c>
      <c r="DM1763">
        <v>0</v>
      </c>
      <c r="DN1763" t="s">
        <v>3</v>
      </c>
      <c r="DO1763">
        <v>0</v>
      </c>
    </row>
    <row r="1764" spans="1:119" x14ac:dyDescent="0.2">
      <c r="A1764">
        <f>ROW(Source!A1968)</f>
        <v>1968</v>
      </c>
      <c r="B1764">
        <v>69726884</v>
      </c>
      <c r="C1764">
        <v>69736366</v>
      </c>
      <c r="D1764">
        <v>27440113</v>
      </c>
      <c r="E1764">
        <v>1</v>
      </c>
      <c r="F1764">
        <v>1</v>
      </c>
      <c r="G1764">
        <v>1</v>
      </c>
      <c r="H1764">
        <v>2</v>
      </c>
      <c r="I1764" t="s">
        <v>1032</v>
      </c>
      <c r="J1764" t="s">
        <v>1033</v>
      </c>
      <c r="K1764" t="s">
        <v>1034</v>
      </c>
      <c r="L1764">
        <v>1368</v>
      </c>
      <c r="N1764">
        <v>1011</v>
      </c>
      <c r="O1764" t="s">
        <v>978</v>
      </c>
      <c r="P1764" t="s">
        <v>978</v>
      </c>
      <c r="Q1764">
        <v>1</v>
      </c>
      <c r="W1764">
        <v>0</v>
      </c>
      <c r="X1764">
        <v>-1092641070</v>
      </c>
      <c r="Y1764">
        <f t="shared" si="823"/>
        <v>3.68</v>
      </c>
      <c r="AA1764">
        <v>0</v>
      </c>
      <c r="AB1764">
        <v>229.4</v>
      </c>
      <c r="AC1764">
        <v>0</v>
      </c>
      <c r="AD1764">
        <v>0</v>
      </c>
      <c r="AE1764">
        <v>0</v>
      </c>
      <c r="AF1764">
        <v>29.26</v>
      </c>
      <c r="AG1764">
        <v>0</v>
      </c>
      <c r="AH1764">
        <v>0</v>
      </c>
      <c r="AI1764">
        <v>1</v>
      </c>
      <c r="AJ1764">
        <v>7.84</v>
      </c>
      <c r="AK1764">
        <v>19.8</v>
      </c>
      <c r="AL1764">
        <v>1</v>
      </c>
      <c r="AM1764">
        <v>5</v>
      </c>
      <c r="AN1764">
        <v>0</v>
      </c>
      <c r="AO1764">
        <v>1</v>
      </c>
      <c r="AP1764">
        <v>0</v>
      </c>
      <c r="AQ1764">
        <v>0</v>
      </c>
      <c r="AR1764">
        <v>0</v>
      </c>
      <c r="AS1764" t="s">
        <v>3</v>
      </c>
      <c r="AT1764">
        <v>3.68</v>
      </c>
      <c r="AU1764" t="s">
        <v>3</v>
      </c>
      <c r="AV1764">
        <v>0</v>
      </c>
      <c r="AW1764">
        <v>2</v>
      </c>
      <c r="AX1764">
        <v>69736380</v>
      </c>
      <c r="AY1764">
        <v>1</v>
      </c>
      <c r="AZ1764">
        <v>0</v>
      </c>
      <c r="BA1764">
        <v>1816</v>
      </c>
      <c r="BB1764">
        <v>0</v>
      </c>
      <c r="BC1764">
        <v>0</v>
      </c>
      <c r="BD1764">
        <v>0</v>
      </c>
      <c r="BE1764">
        <v>0</v>
      </c>
      <c r="BF1764">
        <v>0</v>
      </c>
      <c r="BG1764">
        <v>0</v>
      </c>
      <c r="BH1764">
        <v>0</v>
      </c>
      <c r="BI1764">
        <v>0</v>
      </c>
      <c r="BJ1764">
        <v>0</v>
      </c>
      <c r="BK1764">
        <v>0</v>
      </c>
      <c r="BL1764">
        <v>0</v>
      </c>
      <c r="BM1764">
        <v>0</v>
      </c>
      <c r="BN1764">
        <v>0</v>
      </c>
      <c r="BO1764">
        <v>0</v>
      </c>
      <c r="BP1764">
        <v>0</v>
      </c>
      <c r="BQ1764">
        <v>0</v>
      </c>
      <c r="BR1764">
        <v>0</v>
      </c>
      <c r="BS1764">
        <v>0</v>
      </c>
      <c r="BT1764">
        <v>0</v>
      </c>
      <c r="BU1764">
        <v>0</v>
      </c>
      <c r="BV1764">
        <v>0</v>
      </c>
      <c r="BW1764">
        <v>0</v>
      </c>
      <c r="CV1764">
        <v>0</v>
      </c>
      <c r="CW1764">
        <f>ROUND(Y1764*Source!I1968*DO1764,9)</f>
        <v>0</v>
      </c>
      <c r="CX1764">
        <f>ROUND(Y1764*Source!I1968,9)</f>
        <v>0</v>
      </c>
      <c r="CY1764">
        <f>AB1764</f>
        <v>229.4</v>
      </c>
      <c r="CZ1764">
        <f>AF1764</f>
        <v>29.26</v>
      </c>
      <c r="DA1764">
        <f>AJ1764</f>
        <v>7.84</v>
      </c>
      <c r="DB1764">
        <f t="shared" si="824"/>
        <v>107.68</v>
      </c>
      <c r="DC1764">
        <f t="shared" si="825"/>
        <v>0</v>
      </c>
      <c r="DD1764" t="s">
        <v>3</v>
      </c>
      <c r="DE1764" t="s">
        <v>3</v>
      </c>
      <c r="DF1764">
        <f t="shared" si="828"/>
        <v>0</v>
      </c>
      <c r="DG1764">
        <f>ROUND(ROUND(AF1764*AJ1764,0)*CX1764,0)</f>
        <v>0</v>
      </c>
      <c r="DH1764">
        <f>ROUND(ROUND(AG1764*AK1764,0)*CX1764,0)</f>
        <v>0</v>
      </c>
      <c r="DI1764">
        <f t="shared" si="829"/>
        <v>0</v>
      </c>
      <c r="DJ1764">
        <f>DG1764</f>
        <v>0</v>
      </c>
      <c r="DK1764">
        <v>0</v>
      </c>
      <c r="DL1764" t="s">
        <v>3</v>
      </c>
      <c r="DM1764">
        <v>0</v>
      </c>
      <c r="DN1764" t="s">
        <v>3</v>
      </c>
      <c r="DO1764">
        <v>0</v>
      </c>
    </row>
    <row r="1765" spans="1:119" x14ac:dyDescent="0.2">
      <c r="A1765">
        <f>ROW(Source!A1968)</f>
        <v>1968</v>
      </c>
      <c r="B1765">
        <v>69726884</v>
      </c>
      <c r="C1765">
        <v>69736366</v>
      </c>
      <c r="D1765">
        <v>27441197</v>
      </c>
      <c r="E1765">
        <v>1</v>
      </c>
      <c r="F1765">
        <v>1</v>
      </c>
      <c r="G1765">
        <v>1</v>
      </c>
      <c r="H1765">
        <v>2</v>
      </c>
      <c r="I1765" t="s">
        <v>1035</v>
      </c>
      <c r="J1765" t="s">
        <v>1036</v>
      </c>
      <c r="K1765" t="s">
        <v>1037</v>
      </c>
      <c r="L1765">
        <v>1368</v>
      </c>
      <c r="N1765">
        <v>1011</v>
      </c>
      <c r="O1765" t="s">
        <v>978</v>
      </c>
      <c r="P1765" t="s">
        <v>978</v>
      </c>
      <c r="Q1765">
        <v>1</v>
      </c>
      <c r="W1765">
        <v>0</v>
      </c>
      <c r="X1765">
        <v>-1589430619</v>
      </c>
      <c r="Y1765">
        <f t="shared" si="823"/>
        <v>4.5</v>
      </c>
      <c r="AA1765">
        <v>0</v>
      </c>
      <c r="AB1765">
        <v>21.17</v>
      </c>
      <c r="AC1765">
        <v>0</v>
      </c>
      <c r="AD1765">
        <v>0</v>
      </c>
      <c r="AE1765">
        <v>0</v>
      </c>
      <c r="AF1765">
        <v>2.7</v>
      </c>
      <c r="AG1765">
        <v>0</v>
      </c>
      <c r="AH1765">
        <v>0</v>
      </c>
      <c r="AI1765">
        <v>1</v>
      </c>
      <c r="AJ1765">
        <v>7.84</v>
      </c>
      <c r="AK1765">
        <v>19.8</v>
      </c>
      <c r="AL1765">
        <v>1</v>
      </c>
      <c r="AM1765">
        <v>5</v>
      </c>
      <c r="AN1765">
        <v>0</v>
      </c>
      <c r="AO1765">
        <v>1</v>
      </c>
      <c r="AP1765">
        <v>0</v>
      </c>
      <c r="AQ1765">
        <v>0</v>
      </c>
      <c r="AR1765">
        <v>0</v>
      </c>
      <c r="AS1765" t="s">
        <v>3</v>
      </c>
      <c r="AT1765">
        <v>4.5</v>
      </c>
      <c r="AU1765" t="s">
        <v>3</v>
      </c>
      <c r="AV1765">
        <v>0</v>
      </c>
      <c r="AW1765">
        <v>2</v>
      </c>
      <c r="AX1765">
        <v>69736381</v>
      </c>
      <c r="AY1765">
        <v>1</v>
      </c>
      <c r="AZ1765">
        <v>0</v>
      </c>
      <c r="BA1765">
        <v>1817</v>
      </c>
      <c r="BB1765">
        <v>0</v>
      </c>
      <c r="BC1765">
        <v>0</v>
      </c>
      <c r="BD1765">
        <v>0</v>
      </c>
      <c r="BE1765">
        <v>0</v>
      </c>
      <c r="BF1765">
        <v>0</v>
      </c>
      <c r="BG1765">
        <v>0</v>
      </c>
      <c r="BH1765">
        <v>0</v>
      </c>
      <c r="BI1765">
        <v>0</v>
      </c>
      <c r="BJ1765">
        <v>0</v>
      </c>
      <c r="BK1765">
        <v>0</v>
      </c>
      <c r="BL1765">
        <v>0</v>
      </c>
      <c r="BM1765">
        <v>0</v>
      </c>
      <c r="BN1765">
        <v>0</v>
      </c>
      <c r="BO1765">
        <v>0</v>
      </c>
      <c r="BP1765">
        <v>0</v>
      </c>
      <c r="BQ1765">
        <v>0</v>
      </c>
      <c r="BR1765">
        <v>0</v>
      </c>
      <c r="BS1765">
        <v>0</v>
      </c>
      <c r="BT1765">
        <v>0</v>
      </c>
      <c r="BU1765">
        <v>0</v>
      </c>
      <c r="BV1765">
        <v>0</v>
      </c>
      <c r="BW1765">
        <v>0</v>
      </c>
      <c r="CV1765">
        <v>0</v>
      </c>
      <c r="CW1765">
        <f>ROUND(Y1765*Source!I1968*DO1765,9)</f>
        <v>0</v>
      </c>
      <c r="CX1765">
        <f>ROUND(Y1765*Source!I1968,9)</f>
        <v>0</v>
      </c>
      <c r="CY1765">
        <f>AB1765</f>
        <v>21.17</v>
      </c>
      <c r="CZ1765">
        <f>AF1765</f>
        <v>2.7</v>
      </c>
      <c r="DA1765">
        <f>AJ1765</f>
        <v>7.84</v>
      </c>
      <c r="DB1765">
        <f t="shared" si="824"/>
        <v>12.15</v>
      </c>
      <c r="DC1765">
        <f t="shared" si="825"/>
        <v>0</v>
      </c>
      <c r="DD1765" t="s">
        <v>3</v>
      </c>
      <c r="DE1765" t="s">
        <v>3</v>
      </c>
      <c r="DF1765">
        <f t="shared" si="828"/>
        <v>0</v>
      </c>
      <c r="DG1765">
        <f>ROUND(ROUND(AF1765*AJ1765,0)*CX1765,0)</f>
        <v>0</v>
      </c>
      <c r="DH1765">
        <f>ROUND(ROUND(AG1765*AK1765,0)*CX1765,0)</f>
        <v>0</v>
      </c>
      <c r="DI1765">
        <f t="shared" si="829"/>
        <v>0</v>
      </c>
      <c r="DJ1765">
        <f>DG1765</f>
        <v>0</v>
      </c>
      <c r="DK1765">
        <v>0</v>
      </c>
      <c r="DL1765" t="s">
        <v>3</v>
      </c>
      <c r="DM1765">
        <v>0</v>
      </c>
      <c r="DN1765" t="s">
        <v>3</v>
      </c>
      <c r="DO1765">
        <v>0</v>
      </c>
    </row>
    <row r="1766" spans="1:119" x14ac:dyDescent="0.2">
      <c r="A1766">
        <f>ROW(Source!A1968)</f>
        <v>1968</v>
      </c>
      <c r="B1766">
        <v>69726884</v>
      </c>
      <c r="C1766">
        <v>69736366</v>
      </c>
      <c r="D1766">
        <v>27441327</v>
      </c>
      <c r="E1766">
        <v>1</v>
      </c>
      <c r="F1766">
        <v>1</v>
      </c>
      <c r="G1766">
        <v>1</v>
      </c>
      <c r="H1766">
        <v>2</v>
      </c>
      <c r="I1766" t="s">
        <v>975</v>
      </c>
      <c r="J1766" t="s">
        <v>976</v>
      </c>
      <c r="K1766" t="s">
        <v>977</v>
      </c>
      <c r="L1766">
        <v>1368</v>
      </c>
      <c r="N1766">
        <v>1011</v>
      </c>
      <c r="O1766" t="s">
        <v>978</v>
      </c>
      <c r="P1766" t="s">
        <v>978</v>
      </c>
      <c r="Q1766">
        <v>1</v>
      </c>
      <c r="W1766">
        <v>0</v>
      </c>
      <c r="X1766">
        <v>-1583389094</v>
      </c>
      <c r="Y1766">
        <f t="shared" si="823"/>
        <v>0.33</v>
      </c>
      <c r="AA1766">
        <v>0</v>
      </c>
      <c r="AB1766">
        <v>732.02</v>
      </c>
      <c r="AC1766">
        <v>231.46</v>
      </c>
      <c r="AD1766">
        <v>0</v>
      </c>
      <c r="AE1766">
        <v>0</v>
      </c>
      <c r="AF1766">
        <v>93.37</v>
      </c>
      <c r="AG1766">
        <v>11.69</v>
      </c>
      <c r="AH1766">
        <v>0</v>
      </c>
      <c r="AI1766">
        <v>1</v>
      </c>
      <c r="AJ1766">
        <v>7.84</v>
      </c>
      <c r="AK1766">
        <v>19.8</v>
      </c>
      <c r="AL1766">
        <v>1</v>
      </c>
      <c r="AM1766">
        <v>5</v>
      </c>
      <c r="AN1766">
        <v>0</v>
      </c>
      <c r="AO1766">
        <v>1</v>
      </c>
      <c r="AP1766">
        <v>0</v>
      </c>
      <c r="AQ1766">
        <v>0</v>
      </c>
      <c r="AR1766">
        <v>0</v>
      </c>
      <c r="AS1766" t="s">
        <v>3</v>
      </c>
      <c r="AT1766">
        <v>0.33</v>
      </c>
      <c r="AU1766" t="s">
        <v>3</v>
      </c>
      <c r="AV1766">
        <v>0</v>
      </c>
      <c r="AW1766">
        <v>2</v>
      </c>
      <c r="AX1766">
        <v>69736382</v>
      </c>
      <c r="AY1766">
        <v>1</v>
      </c>
      <c r="AZ1766">
        <v>0</v>
      </c>
      <c r="BA1766">
        <v>1818</v>
      </c>
      <c r="BB1766">
        <v>0</v>
      </c>
      <c r="BC1766">
        <v>0</v>
      </c>
      <c r="BD1766">
        <v>0</v>
      </c>
      <c r="BE1766">
        <v>0</v>
      </c>
      <c r="BF1766">
        <v>0</v>
      </c>
      <c r="BG1766">
        <v>0</v>
      </c>
      <c r="BH1766">
        <v>0</v>
      </c>
      <c r="BI1766">
        <v>0</v>
      </c>
      <c r="BJ1766">
        <v>0</v>
      </c>
      <c r="BK1766">
        <v>0</v>
      </c>
      <c r="BL1766">
        <v>0</v>
      </c>
      <c r="BM1766">
        <v>0</v>
      </c>
      <c r="BN1766">
        <v>0</v>
      </c>
      <c r="BO1766">
        <v>0</v>
      </c>
      <c r="BP1766">
        <v>0</v>
      </c>
      <c r="BQ1766">
        <v>0</v>
      </c>
      <c r="BR1766">
        <v>0</v>
      </c>
      <c r="BS1766">
        <v>0</v>
      </c>
      <c r="BT1766">
        <v>0</v>
      </c>
      <c r="BU1766">
        <v>0</v>
      </c>
      <c r="BV1766">
        <v>0</v>
      </c>
      <c r="BW1766">
        <v>0</v>
      </c>
      <c r="CV1766">
        <v>0</v>
      </c>
      <c r="CW1766">
        <f>ROUND(Y1766*Source!I1968*DO1766,9)</f>
        <v>0</v>
      </c>
      <c r="CX1766">
        <f>ROUND(Y1766*Source!I1968,9)</f>
        <v>0</v>
      </c>
      <c r="CY1766">
        <f>AB1766</f>
        <v>732.02</v>
      </c>
      <c r="CZ1766">
        <f>AF1766</f>
        <v>93.37</v>
      </c>
      <c r="DA1766">
        <f>AJ1766</f>
        <v>7.84</v>
      </c>
      <c r="DB1766">
        <f t="shared" si="824"/>
        <v>30.81</v>
      </c>
      <c r="DC1766">
        <f t="shared" si="825"/>
        <v>3.86</v>
      </c>
      <c r="DD1766" t="s">
        <v>3</v>
      </c>
      <c r="DE1766" t="s">
        <v>3</v>
      </c>
      <c r="DF1766">
        <f t="shared" si="828"/>
        <v>0</v>
      </c>
      <c r="DG1766">
        <f>ROUND(ROUND(AF1766*AJ1766,0)*CX1766,0)</f>
        <v>0</v>
      </c>
      <c r="DH1766">
        <f>ROUND(ROUND(AG1766*AK1766,0)*CX1766,0)</f>
        <v>0</v>
      </c>
      <c r="DI1766">
        <f t="shared" si="829"/>
        <v>0</v>
      </c>
      <c r="DJ1766">
        <f>DG1766</f>
        <v>0</v>
      </c>
      <c r="DK1766">
        <v>0</v>
      </c>
      <c r="DL1766" t="s">
        <v>3</v>
      </c>
      <c r="DM1766">
        <v>0</v>
      </c>
      <c r="DN1766" t="s">
        <v>3</v>
      </c>
      <c r="DO1766">
        <v>0</v>
      </c>
    </row>
    <row r="1767" spans="1:119" x14ac:dyDescent="0.2">
      <c r="A1767">
        <f>ROW(Source!A1968)</f>
        <v>1968</v>
      </c>
      <c r="B1767">
        <v>69726884</v>
      </c>
      <c r="C1767">
        <v>69736366</v>
      </c>
      <c r="D1767">
        <v>27372116</v>
      </c>
      <c r="E1767">
        <v>1</v>
      </c>
      <c r="F1767">
        <v>1</v>
      </c>
      <c r="G1767">
        <v>1</v>
      </c>
      <c r="H1767">
        <v>3</v>
      </c>
      <c r="I1767" t="s">
        <v>414</v>
      </c>
      <c r="J1767" t="s">
        <v>416</v>
      </c>
      <c r="K1767" t="s">
        <v>415</v>
      </c>
      <c r="L1767">
        <v>1348</v>
      </c>
      <c r="N1767">
        <v>1009</v>
      </c>
      <c r="O1767" t="s">
        <v>78</v>
      </c>
      <c r="P1767" t="s">
        <v>78</v>
      </c>
      <c r="Q1767">
        <v>1000</v>
      </c>
      <c r="W1767">
        <v>0</v>
      </c>
      <c r="X1767">
        <v>1401155302</v>
      </c>
      <c r="Y1767">
        <f t="shared" si="823"/>
        <v>0.13200000000000001</v>
      </c>
      <c r="AA1767">
        <v>42000</v>
      </c>
      <c r="AB1767">
        <v>0</v>
      </c>
      <c r="AC1767">
        <v>0</v>
      </c>
      <c r="AD1767">
        <v>0</v>
      </c>
      <c r="AE1767">
        <v>5808.3400000000011</v>
      </c>
      <c r="AF1767">
        <v>0</v>
      </c>
      <c r="AG1767">
        <v>0</v>
      </c>
      <c r="AH1767">
        <v>0</v>
      </c>
      <c r="AI1767">
        <v>7.56</v>
      </c>
      <c r="AJ1767">
        <v>1</v>
      </c>
      <c r="AK1767">
        <v>1</v>
      </c>
      <c r="AL1767">
        <v>1</v>
      </c>
      <c r="AM1767">
        <v>5</v>
      </c>
      <c r="AN1767">
        <v>0</v>
      </c>
      <c r="AO1767">
        <v>0</v>
      </c>
      <c r="AP1767">
        <v>1</v>
      </c>
      <c r="AQ1767">
        <v>0</v>
      </c>
      <c r="AR1767">
        <v>0</v>
      </c>
      <c r="AS1767" t="s">
        <v>3</v>
      </c>
      <c r="AT1767">
        <v>0.13200000000000001</v>
      </c>
      <c r="AU1767" t="s">
        <v>3</v>
      </c>
      <c r="AV1767">
        <v>0</v>
      </c>
      <c r="AW1767">
        <v>2</v>
      </c>
      <c r="AX1767">
        <v>69736384</v>
      </c>
      <c r="AY1767">
        <v>1</v>
      </c>
      <c r="AZ1767">
        <v>16384</v>
      </c>
      <c r="BA1767">
        <v>1820</v>
      </c>
      <c r="BB1767">
        <v>3</v>
      </c>
      <c r="BC1767">
        <v>0</v>
      </c>
      <c r="BD1767">
        <v>0</v>
      </c>
      <c r="BE1767">
        <v>0</v>
      </c>
      <c r="BF1767">
        <v>0</v>
      </c>
      <c r="BG1767">
        <v>0</v>
      </c>
      <c r="BH1767">
        <v>0</v>
      </c>
      <c r="BI1767">
        <v>0</v>
      </c>
      <c r="BJ1767">
        <v>0</v>
      </c>
      <c r="BK1767">
        <v>0</v>
      </c>
      <c r="BL1767">
        <v>0</v>
      </c>
      <c r="BM1767">
        <v>0</v>
      </c>
      <c r="BN1767">
        <v>0</v>
      </c>
      <c r="BO1767">
        <v>0</v>
      </c>
      <c r="BP1767">
        <v>0</v>
      </c>
      <c r="BQ1767">
        <v>0</v>
      </c>
      <c r="BR1767">
        <v>0</v>
      </c>
      <c r="BS1767">
        <v>0</v>
      </c>
      <c r="BT1767">
        <v>0</v>
      </c>
      <c r="BU1767">
        <v>0</v>
      </c>
      <c r="BV1767">
        <v>0</v>
      </c>
      <c r="BW1767">
        <v>0</v>
      </c>
      <c r="CV1767">
        <v>0</v>
      </c>
      <c r="CW1767">
        <v>0</v>
      </c>
      <c r="CX1767">
        <f>ROUND(Y1767*Source!I1968,9)</f>
        <v>0</v>
      </c>
      <c r="CY1767">
        <f>AA1767</f>
        <v>42000</v>
      </c>
      <c r="CZ1767">
        <f>AE1767</f>
        <v>5808.3400000000011</v>
      </c>
      <c r="DA1767">
        <f>AI1767</f>
        <v>7.56</v>
      </c>
      <c r="DB1767">
        <f t="shared" si="824"/>
        <v>766.7</v>
      </c>
      <c r="DC1767">
        <f t="shared" si="825"/>
        <v>0</v>
      </c>
      <c r="DD1767" t="s">
        <v>3</v>
      </c>
      <c r="DE1767" t="s">
        <v>3</v>
      </c>
      <c r="DF1767">
        <f>ROUND(ROUND(AE1767*AI1767,0)*CX1767,0)</f>
        <v>0</v>
      </c>
      <c r="DG1767">
        <f t="shared" ref="DG1767:DG1778" si="830">ROUND(ROUND(AF1767,0)*CX1767,0)</f>
        <v>0</v>
      </c>
      <c r="DH1767">
        <f t="shared" ref="DH1767:DH1777" si="831">ROUND(ROUND(AG1767,0)*CX1767,0)</f>
        <v>0</v>
      </c>
      <c r="DI1767">
        <f t="shared" si="829"/>
        <v>0</v>
      </c>
      <c r="DJ1767">
        <f>DF1767</f>
        <v>0</v>
      </c>
      <c r="DK1767">
        <v>0</v>
      </c>
      <c r="DL1767" t="s">
        <v>3</v>
      </c>
      <c r="DM1767">
        <v>0</v>
      </c>
      <c r="DN1767" t="s">
        <v>3</v>
      </c>
      <c r="DO1767">
        <v>0</v>
      </c>
    </row>
    <row r="1768" spans="1:119" x14ac:dyDescent="0.2">
      <c r="A1768">
        <f>ROW(Source!A1968)</f>
        <v>1968</v>
      </c>
      <c r="B1768">
        <v>69726884</v>
      </c>
      <c r="C1768">
        <v>69736366</v>
      </c>
      <c r="D1768">
        <v>27372117</v>
      </c>
      <c r="E1768">
        <v>1</v>
      </c>
      <c r="F1768">
        <v>1</v>
      </c>
      <c r="G1768">
        <v>1</v>
      </c>
      <c r="H1768">
        <v>3</v>
      </c>
      <c r="I1768" t="s">
        <v>419</v>
      </c>
      <c r="J1768" t="s">
        <v>421</v>
      </c>
      <c r="K1768" t="s">
        <v>420</v>
      </c>
      <c r="L1768">
        <v>1348</v>
      </c>
      <c r="N1768">
        <v>1009</v>
      </c>
      <c r="O1768" t="s">
        <v>78</v>
      </c>
      <c r="P1768" t="s">
        <v>78</v>
      </c>
      <c r="Q1768">
        <v>1000</v>
      </c>
      <c r="W1768">
        <v>0</v>
      </c>
      <c r="X1768">
        <v>353463573</v>
      </c>
      <c r="Y1768">
        <f t="shared" si="823"/>
        <v>1.9E-2</v>
      </c>
      <c r="AA1768">
        <v>42000</v>
      </c>
      <c r="AB1768">
        <v>0</v>
      </c>
      <c r="AC1768">
        <v>0</v>
      </c>
      <c r="AD1768">
        <v>0</v>
      </c>
      <c r="AE1768">
        <v>5808.3400000000011</v>
      </c>
      <c r="AF1768">
        <v>0</v>
      </c>
      <c r="AG1768">
        <v>0</v>
      </c>
      <c r="AH1768">
        <v>0</v>
      </c>
      <c r="AI1768">
        <v>7.56</v>
      </c>
      <c r="AJ1768">
        <v>1</v>
      </c>
      <c r="AK1768">
        <v>1</v>
      </c>
      <c r="AL1768">
        <v>1</v>
      </c>
      <c r="AM1768">
        <v>5</v>
      </c>
      <c r="AN1768">
        <v>0</v>
      </c>
      <c r="AO1768">
        <v>0</v>
      </c>
      <c r="AP1768">
        <v>1</v>
      </c>
      <c r="AQ1768">
        <v>0</v>
      </c>
      <c r="AR1768">
        <v>0</v>
      </c>
      <c r="AS1768" t="s">
        <v>3</v>
      </c>
      <c r="AT1768">
        <v>1.9E-2</v>
      </c>
      <c r="AU1768" t="s">
        <v>3</v>
      </c>
      <c r="AV1768">
        <v>0</v>
      </c>
      <c r="AW1768">
        <v>2</v>
      </c>
      <c r="AX1768">
        <v>69736385</v>
      </c>
      <c r="AY1768">
        <v>1</v>
      </c>
      <c r="AZ1768">
        <v>16384</v>
      </c>
      <c r="BA1768">
        <v>1821</v>
      </c>
      <c r="BB1768">
        <v>3</v>
      </c>
      <c r="BC1768">
        <v>0</v>
      </c>
      <c r="BD1768">
        <v>0</v>
      </c>
      <c r="BE1768">
        <v>0</v>
      </c>
      <c r="BF1768">
        <v>0</v>
      </c>
      <c r="BG1768">
        <v>0</v>
      </c>
      <c r="BH1768">
        <v>0</v>
      </c>
      <c r="BI1768">
        <v>0</v>
      </c>
      <c r="BJ1768">
        <v>0</v>
      </c>
      <c r="BK1768">
        <v>0</v>
      </c>
      <c r="BL1768">
        <v>0</v>
      </c>
      <c r="BM1768">
        <v>0</v>
      </c>
      <c r="BN1768">
        <v>0</v>
      </c>
      <c r="BO1768">
        <v>0</v>
      </c>
      <c r="BP1768">
        <v>0</v>
      </c>
      <c r="BQ1768">
        <v>0</v>
      </c>
      <c r="BR1768">
        <v>0</v>
      </c>
      <c r="BS1768">
        <v>0</v>
      </c>
      <c r="BT1768">
        <v>0</v>
      </c>
      <c r="BU1768">
        <v>0</v>
      </c>
      <c r="BV1768">
        <v>0</v>
      </c>
      <c r="BW1768">
        <v>0</v>
      </c>
      <c r="CV1768">
        <v>0</v>
      </c>
      <c r="CW1768">
        <v>0</v>
      </c>
      <c r="CX1768">
        <f>ROUND(Y1768*Source!I1968,9)</f>
        <v>0</v>
      </c>
      <c r="CY1768">
        <f>AA1768</f>
        <v>42000</v>
      </c>
      <c r="CZ1768">
        <f>AE1768</f>
        <v>5808.3400000000011</v>
      </c>
      <c r="DA1768">
        <f>AI1768</f>
        <v>7.56</v>
      </c>
      <c r="DB1768">
        <f t="shared" si="824"/>
        <v>110.36</v>
      </c>
      <c r="DC1768">
        <f t="shared" si="825"/>
        <v>0</v>
      </c>
      <c r="DD1768" t="s">
        <v>3</v>
      </c>
      <c r="DE1768" t="s">
        <v>3</v>
      </c>
      <c r="DF1768">
        <f>ROUND(ROUND(AE1768*AI1768,0)*CX1768,0)</f>
        <v>0</v>
      </c>
      <c r="DG1768">
        <f t="shared" si="830"/>
        <v>0</v>
      </c>
      <c r="DH1768">
        <f t="shared" si="831"/>
        <v>0</v>
      </c>
      <c r="DI1768">
        <f t="shared" si="829"/>
        <v>0</v>
      </c>
      <c r="DJ1768">
        <f>DF1768</f>
        <v>0</v>
      </c>
      <c r="DK1768">
        <v>0</v>
      </c>
      <c r="DL1768" t="s">
        <v>3</v>
      </c>
      <c r="DM1768">
        <v>0</v>
      </c>
      <c r="DN1768" t="s">
        <v>3</v>
      </c>
      <c r="DO1768">
        <v>0</v>
      </c>
    </row>
    <row r="1769" spans="1:119" x14ac:dyDescent="0.2">
      <c r="A1769">
        <f>ROW(Source!A1968)</f>
        <v>1968</v>
      </c>
      <c r="B1769">
        <v>69726884</v>
      </c>
      <c r="C1769">
        <v>69736366</v>
      </c>
      <c r="D1769">
        <v>27373116</v>
      </c>
      <c r="E1769">
        <v>1</v>
      </c>
      <c r="F1769">
        <v>1</v>
      </c>
      <c r="G1769">
        <v>1</v>
      </c>
      <c r="H1769">
        <v>3</v>
      </c>
      <c r="I1769" t="s">
        <v>423</v>
      </c>
      <c r="J1769" t="s">
        <v>425</v>
      </c>
      <c r="K1769" t="s">
        <v>440</v>
      </c>
      <c r="L1769">
        <v>1327</v>
      </c>
      <c r="N1769">
        <v>1005</v>
      </c>
      <c r="O1769" t="s">
        <v>56</v>
      </c>
      <c r="P1769" t="s">
        <v>56</v>
      </c>
      <c r="Q1769">
        <v>1</v>
      </c>
      <c r="W1769">
        <v>0</v>
      </c>
      <c r="X1769">
        <v>1537754992</v>
      </c>
      <c r="Y1769">
        <f t="shared" si="823"/>
        <v>116</v>
      </c>
      <c r="AA1769">
        <v>94.87</v>
      </c>
      <c r="AB1769">
        <v>0</v>
      </c>
      <c r="AC1769">
        <v>0</v>
      </c>
      <c r="AD1769">
        <v>0</v>
      </c>
      <c r="AE1769">
        <v>13.120000000000001</v>
      </c>
      <c r="AF1769">
        <v>0</v>
      </c>
      <c r="AG1769">
        <v>0</v>
      </c>
      <c r="AH1769">
        <v>0</v>
      </c>
      <c r="AI1769">
        <v>7.56</v>
      </c>
      <c r="AJ1769">
        <v>1</v>
      </c>
      <c r="AK1769">
        <v>1</v>
      </c>
      <c r="AL1769">
        <v>1</v>
      </c>
      <c r="AM1769">
        <v>5</v>
      </c>
      <c r="AN1769">
        <v>0</v>
      </c>
      <c r="AO1769">
        <v>0</v>
      </c>
      <c r="AP1769">
        <v>1</v>
      </c>
      <c r="AQ1769">
        <v>0</v>
      </c>
      <c r="AR1769">
        <v>0</v>
      </c>
      <c r="AS1769" t="s">
        <v>3</v>
      </c>
      <c r="AT1769">
        <v>116</v>
      </c>
      <c r="AU1769" t="s">
        <v>3</v>
      </c>
      <c r="AV1769">
        <v>0</v>
      </c>
      <c r="AW1769">
        <v>2</v>
      </c>
      <c r="AX1769">
        <v>69736386</v>
      </c>
      <c r="AY1769">
        <v>1</v>
      </c>
      <c r="AZ1769">
        <v>16384</v>
      </c>
      <c r="BA1769">
        <v>1822</v>
      </c>
      <c r="BB1769">
        <v>3</v>
      </c>
      <c r="BC1769">
        <v>0</v>
      </c>
      <c r="BD1769">
        <v>0</v>
      </c>
      <c r="BE1769">
        <v>0</v>
      </c>
      <c r="BF1769">
        <v>0</v>
      </c>
      <c r="BG1769">
        <v>0</v>
      </c>
      <c r="BH1769">
        <v>0</v>
      </c>
      <c r="BI1769">
        <v>0</v>
      </c>
      <c r="BJ1769">
        <v>0</v>
      </c>
      <c r="BK1769">
        <v>0</v>
      </c>
      <c r="BL1769">
        <v>0</v>
      </c>
      <c r="BM1769">
        <v>0</v>
      </c>
      <c r="BN1769">
        <v>0</v>
      </c>
      <c r="BO1769">
        <v>0</v>
      </c>
      <c r="BP1769">
        <v>0</v>
      </c>
      <c r="BQ1769">
        <v>0</v>
      </c>
      <c r="BR1769">
        <v>0</v>
      </c>
      <c r="BS1769">
        <v>0</v>
      </c>
      <c r="BT1769">
        <v>0</v>
      </c>
      <c r="BU1769">
        <v>0</v>
      </c>
      <c r="BV1769">
        <v>0</v>
      </c>
      <c r="BW1769">
        <v>0</v>
      </c>
      <c r="CV1769">
        <v>0</v>
      </c>
      <c r="CW1769">
        <v>0</v>
      </c>
      <c r="CX1769">
        <f>ROUND(Y1769*Source!I1968,9)</f>
        <v>0</v>
      </c>
      <c r="CY1769">
        <f>AA1769</f>
        <v>94.87</v>
      </c>
      <c r="CZ1769">
        <f>AE1769</f>
        <v>13.120000000000001</v>
      </c>
      <c r="DA1769">
        <f>AI1769</f>
        <v>7.56</v>
      </c>
      <c r="DB1769">
        <f t="shared" si="824"/>
        <v>1521.92</v>
      </c>
      <c r="DC1769">
        <f t="shared" si="825"/>
        <v>0</v>
      </c>
      <c r="DD1769" t="s">
        <v>3</v>
      </c>
      <c r="DE1769" t="s">
        <v>3</v>
      </c>
      <c r="DF1769">
        <f>ROUND(ROUND(AE1769*AI1769,0)*CX1769,0)</f>
        <v>0</v>
      </c>
      <c r="DG1769">
        <f t="shared" si="830"/>
        <v>0</v>
      </c>
      <c r="DH1769">
        <f t="shared" si="831"/>
        <v>0</v>
      </c>
      <c r="DI1769">
        <f t="shared" si="829"/>
        <v>0</v>
      </c>
      <c r="DJ1769">
        <f>DF1769</f>
        <v>0</v>
      </c>
      <c r="DK1769">
        <v>0</v>
      </c>
      <c r="DL1769" t="s">
        <v>3</v>
      </c>
      <c r="DM1769">
        <v>0</v>
      </c>
      <c r="DN1769" t="s">
        <v>3</v>
      </c>
      <c r="DO1769">
        <v>0</v>
      </c>
    </row>
    <row r="1770" spans="1:119" x14ac:dyDescent="0.2">
      <c r="A1770">
        <f>ROW(Source!A1968)</f>
        <v>1968</v>
      </c>
      <c r="B1770">
        <v>69726884</v>
      </c>
      <c r="C1770">
        <v>69736366</v>
      </c>
      <c r="D1770">
        <v>27371032</v>
      </c>
      <c r="E1770">
        <v>1</v>
      </c>
      <c r="F1770">
        <v>1</v>
      </c>
      <c r="G1770">
        <v>1</v>
      </c>
      <c r="H1770">
        <v>3</v>
      </c>
      <c r="I1770" t="s">
        <v>428</v>
      </c>
      <c r="J1770" t="s">
        <v>430</v>
      </c>
      <c r="K1770" t="s">
        <v>429</v>
      </c>
      <c r="L1770">
        <v>1348</v>
      </c>
      <c r="N1770">
        <v>1009</v>
      </c>
      <c r="O1770" t="s">
        <v>78</v>
      </c>
      <c r="P1770" t="s">
        <v>78</v>
      </c>
      <c r="Q1770">
        <v>1000</v>
      </c>
      <c r="W1770">
        <v>0</v>
      </c>
      <c r="X1770">
        <v>-1245202389</v>
      </c>
      <c r="Y1770">
        <f t="shared" si="823"/>
        <v>5.7000000000000002E-2</v>
      </c>
      <c r="AA1770">
        <v>42370</v>
      </c>
      <c r="AB1770">
        <v>0</v>
      </c>
      <c r="AC1770">
        <v>0</v>
      </c>
      <c r="AD1770">
        <v>0</v>
      </c>
      <c r="AE1770">
        <v>5859.5</v>
      </c>
      <c r="AF1770">
        <v>0</v>
      </c>
      <c r="AG1770">
        <v>0</v>
      </c>
      <c r="AH1770">
        <v>0</v>
      </c>
      <c r="AI1770">
        <v>7.56</v>
      </c>
      <c r="AJ1770">
        <v>1</v>
      </c>
      <c r="AK1770">
        <v>1</v>
      </c>
      <c r="AL1770">
        <v>1</v>
      </c>
      <c r="AM1770">
        <v>5</v>
      </c>
      <c r="AN1770">
        <v>0</v>
      </c>
      <c r="AO1770">
        <v>0</v>
      </c>
      <c r="AP1770">
        <v>1</v>
      </c>
      <c r="AQ1770">
        <v>0</v>
      </c>
      <c r="AR1770">
        <v>0</v>
      </c>
      <c r="AS1770" t="s">
        <v>3</v>
      </c>
      <c r="AT1770">
        <v>5.7000000000000002E-2</v>
      </c>
      <c r="AU1770" t="s">
        <v>3</v>
      </c>
      <c r="AV1770">
        <v>0</v>
      </c>
      <c r="AW1770">
        <v>2</v>
      </c>
      <c r="AX1770">
        <v>69736387</v>
      </c>
      <c r="AY1770">
        <v>1</v>
      </c>
      <c r="AZ1770">
        <v>16384</v>
      </c>
      <c r="BA1770">
        <v>1823</v>
      </c>
      <c r="BB1770">
        <v>3</v>
      </c>
      <c r="BC1770">
        <v>0</v>
      </c>
      <c r="BD1770">
        <v>0</v>
      </c>
      <c r="BE1770">
        <v>0</v>
      </c>
      <c r="BF1770">
        <v>0</v>
      </c>
      <c r="BG1770">
        <v>0</v>
      </c>
      <c r="BH1770">
        <v>0</v>
      </c>
      <c r="BI1770">
        <v>0</v>
      </c>
      <c r="BJ1770">
        <v>0</v>
      </c>
      <c r="BK1770">
        <v>0</v>
      </c>
      <c r="BL1770">
        <v>0</v>
      </c>
      <c r="BM1770">
        <v>0</v>
      </c>
      <c r="BN1770">
        <v>0</v>
      </c>
      <c r="BO1770">
        <v>0</v>
      </c>
      <c r="BP1770">
        <v>0</v>
      </c>
      <c r="BQ1770">
        <v>0</v>
      </c>
      <c r="BR1770">
        <v>0</v>
      </c>
      <c r="BS1770">
        <v>0</v>
      </c>
      <c r="BT1770">
        <v>0</v>
      </c>
      <c r="BU1770">
        <v>0</v>
      </c>
      <c r="BV1770">
        <v>0</v>
      </c>
      <c r="BW1770">
        <v>0</v>
      </c>
      <c r="CV1770">
        <v>0</v>
      </c>
      <c r="CW1770">
        <v>0</v>
      </c>
      <c r="CX1770">
        <f>ROUND(Y1770*Source!I1968,9)</f>
        <v>0</v>
      </c>
      <c r="CY1770">
        <f>AA1770</f>
        <v>42370</v>
      </c>
      <c r="CZ1770">
        <f>AE1770</f>
        <v>5859.5</v>
      </c>
      <c r="DA1770">
        <f>AI1770</f>
        <v>7.56</v>
      </c>
      <c r="DB1770">
        <f t="shared" si="824"/>
        <v>333.99</v>
      </c>
      <c r="DC1770">
        <f t="shared" si="825"/>
        <v>0</v>
      </c>
      <c r="DD1770" t="s">
        <v>3</v>
      </c>
      <c r="DE1770" t="s">
        <v>3</v>
      </c>
      <c r="DF1770">
        <f>ROUND(ROUND(AE1770*AI1770,0)*CX1770,0)</f>
        <v>0</v>
      </c>
      <c r="DG1770">
        <f t="shared" si="830"/>
        <v>0</v>
      </c>
      <c r="DH1770">
        <f t="shared" si="831"/>
        <v>0</v>
      </c>
      <c r="DI1770">
        <f t="shared" si="829"/>
        <v>0</v>
      </c>
      <c r="DJ1770">
        <f>DF1770</f>
        <v>0</v>
      </c>
      <c r="DK1770">
        <v>0</v>
      </c>
      <c r="DL1770" t="s">
        <v>3</v>
      </c>
      <c r="DM1770">
        <v>0</v>
      </c>
      <c r="DN1770" t="s">
        <v>3</v>
      </c>
      <c r="DO1770">
        <v>0</v>
      </c>
    </row>
    <row r="1771" spans="1:119" x14ac:dyDescent="0.2">
      <c r="A1771">
        <f>ROW(Source!A1977)</f>
        <v>1977</v>
      </c>
      <c r="B1771">
        <v>69726971</v>
      </c>
      <c r="C1771">
        <v>69736393</v>
      </c>
      <c r="D1771">
        <v>27493207</v>
      </c>
      <c r="E1771">
        <v>1</v>
      </c>
      <c r="F1771">
        <v>1</v>
      </c>
      <c r="G1771">
        <v>1</v>
      </c>
      <c r="H1771">
        <v>1</v>
      </c>
      <c r="I1771" t="s">
        <v>1047</v>
      </c>
      <c r="J1771" t="s">
        <v>3</v>
      </c>
      <c r="K1771" t="s">
        <v>1048</v>
      </c>
      <c r="L1771">
        <v>1369</v>
      </c>
      <c r="N1771">
        <v>1013</v>
      </c>
      <c r="O1771" t="s">
        <v>974</v>
      </c>
      <c r="P1771" t="s">
        <v>974</v>
      </c>
      <c r="Q1771">
        <v>1</v>
      </c>
      <c r="W1771">
        <v>0</v>
      </c>
      <c r="X1771">
        <v>-1900352537</v>
      </c>
      <c r="Y1771">
        <f t="shared" si="823"/>
        <v>40.65</v>
      </c>
      <c r="AA1771">
        <v>0</v>
      </c>
      <c r="AB1771">
        <v>0</v>
      </c>
      <c r="AC1771">
        <v>0</v>
      </c>
      <c r="AD1771">
        <v>7.87</v>
      </c>
      <c r="AE1771">
        <v>0</v>
      </c>
      <c r="AF1771">
        <v>0</v>
      </c>
      <c r="AG1771">
        <v>0</v>
      </c>
      <c r="AH1771">
        <v>7.87</v>
      </c>
      <c r="AI1771">
        <v>1</v>
      </c>
      <c r="AJ1771">
        <v>1</v>
      </c>
      <c r="AK1771">
        <v>1</v>
      </c>
      <c r="AL1771">
        <v>1</v>
      </c>
      <c r="AM1771">
        <v>-2</v>
      </c>
      <c r="AN1771">
        <v>0</v>
      </c>
      <c r="AO1771">
        <v>1</v>
      </c>
      <c r="AP1771">
        <v>1</v>
      </c>
      <c r="AQ1771">
        <v>0</v>
      </c>
      <c r="AR1771">
        <v>0</v>
      </c>
      <c r="AS1771" t="s">
        <v>3</v>
      </c>
      <c r="AT1771">
        <v>40.65</v>
      </c>
      <c r="AU1771" t="s">
        <v>3</v>
      </c>
      <c r="AV1771">
        <v>1</v>
      </c>
      <c r="AW1771">
        <v>2</v>
      </c>
      <c r="AX1771">
        <v>69736400</v>
      </c>
      <c r="AY1771">
        <v>1</v>
      </c>
      <c r="AZ1771">
        <v>0</v>
      </c>
      <c r="BA1771">
        <v>1825</v>
      </c>
      <c r="BB1771">
        <v>0</v>
      </c>
      <c r="BC1771">
        <v>0</v>
      </c>
      <c r="BD1771">
        <v>0</v>
      </c>
      <c r="BE1771">
        <v>0</v>
      </c>
      <c r="BF1771">
        <v>0</v>
      </c>
      <c r="BG1771">
        <v>0</v>
      </c>
      <c r="BH1771">
        <v>0</v>
      </c>
      <c r="BI1771">
        <v>0</v>
      </c>
      <c r="BJ1771">
        <v>0</v>
      </c>
      <c r="BK1771">
        <v>0</v>
      </c>
      <c r="BL1771">
        <v>0</v>
      </c>
      <c r="BM1771">
        <v>0</v>
      </c>
      <c r="BN1771">
        <v>0</v>
      </c>
      <c r="BO1771">
        <v>0</v>
      </c>
      <c r="BP1771">
        <v>0</v>
      </c>
      <c r="BQ1771">
        <v>0</v>
      </c>
      <c r="BR1771">
        <v>0</v>
      </c>
      <c r="BS1771">
        <v>0</v>
      </c>
      <c r="BT1771">
        <v>0</v>
      </c>
      <c r="BU1771">
        <v>0</v>
      </c>
      <c r="BV1771">
        <v>0</v>
      </c>
      <c r="BW1771">
        <v>0</v>
      </c>
      <c r="CU1771">
        <f>ROUND(AT1771*Source!I1977*AH1771*AL1771,0)</f>
        <v>0</v>
      </c>
      <c r="CV1771">
        <f>ROUND(Y1771*Source!I1977,9)</f>
        <v>0</v>
      </c>
      <c r="CW1771">
        <v>0</v>
      </c>
      <c r="CX1771">
        <f>ROUND(Y1771*Source!I1977,9)</f>
        <v>0</v>
      </c>
      <c r="CY1771">
        <f>AD1771</f>
        <v>7.87</v>
      </c>
      <c r="CZ1771">
        <f>AH1771</f>
        <v>7.87</v>
      </c>
      <c r="DA1771">
        <f>AL1771</f>
        <v>1</v>
      </c>
      <c r="DB1771">
        <f t="shared" si="824"/>
        <v>319.92</v>
      </c>
      <c r="DC1771">
        <f t="shared" si="825"/>
        <v>0</v>
      </c>
      <c r="DD1771" t="s">
        <v>3</v>
      </c>
      <c r="DE1771" t="s">
        <v>3</v>
      </c>
      <c r="DF1771">
        <f t="shared" ref="DF1771:DF1780" si="832">ROUND(ROUND(AE1771,0)*CX1771,0)</f>
        <v>0</v>
      </c>
      <c r="DG1771">
        <f t="shared" si="830"/>
        <v>0</v>
      </c>
      <c r="DH1771">
        <f t="shared" si="831"/>
        <v>0</v>
      </c>
      <c r="DI1771">
        <f t="shared" si="829"/>
        <v>0</v>
      </c>
      <c r="DJ1771">
        <f>DI1771</f>
        <v>0</v>
      </c>
      <c r="DK1771">
        <v>0</v>
      </c>
      <c r="DL1771" t="s">
        <v>3</v>
      </c>
      <c r="DM1771">
        <v>0</v>
      </c>
      <c r="DN1771" t="s">
        <v>3</v>
      </c>
      <c r="DO1771">
        <v>0</v>
      </c>
    </row>
    <row r="1772" spans="1:119" x14ac:dyDescent="0.2">
      <c r="A1772">
        <f>ROW(Source!A1977)</f>
        <v>1977</v>
      </c>
      <c r="B1772">
        <v>69726971</v>
      </c>
      <c r="C1772">
        <v>69736393</v>
      </c>
      <c r="D1772">
        <v>121548</v>
      </c>
      <c r="E1772">
        <v>1</v>
      </c>
      <c r="F1772">
        <v>1</v>
      </c>
      <c r="G1772">
        <v>1</v>
      </c>
      <c r="H1772">
        <v>1</v>
      </c>
      <c r="I1772" t="s">
        <v>36</v>
      </c>
      <c r="J1772" t="s">
        <v>3</v>
      </c>
      <c r="K1772" t="s">
        <v>981</v>
      </c>
      <c r="L1772">
        <v>608254</v>
      </c>
      <c r="N1772">
        <v>1013</v>
      </c>
      <c r="O1772" t="s">
        <v>982</v>
      </c>
      <c r="P1772" t="s">
        <v>982</v>
      </c>
      <c r="Q1772">
        <v>1</v>
      </c>
      <c r="W1772">
        <v>0</v>
      </c>
      <c r="X1772">
        <v>-185737400</v>
      </c>
      <c r="Y1772">
        <f t="shared" si="823"/>
        <v>1.27</v>
      </c>
      <c r="AA1772">
        <v>0</v>
      </c>
      <c r="AB1772">
        <v>0</v>
      </c>
      <c r="AC1772">
        <v>0</v>
      </c>
      <c r="AD1772">
        <v>0</v>
      </c>
      <c r="AE1772">
        <v>0</v>
      </c>
      <c r="AF1772">
        <v>0</v>
      </c>
      <c r="AG1772">
        <v>0</v>
      </c>
      <c r="AH1772">
        <v>0</v>
      </c>
      <c r="AI1772">
        <v>1</v>
      </c>
      <c r="AJ1772">
        <v>1</v>
      </c>
      <c r="AK1772">
        <v>1</v>
      </c>
      <c r="AL1772">
        <v>1</v>
      </c>
      <c r="AM1772">
        <v>-2</v>
      </c>
      <c r="AN1772">
        <v>0</v>
      </c>
      <c r="AO1772">
        <v>1</v>
      </c>
      <c r="AP1772">
        <v>1</v>
      </c>
      <c r="AQ1772">
        <v>0</v>
      </c>
      <c r="AR1772">
        <v>0</v>
      </c>
      <c r="AS1772" t="s">
        <v>3</v>
      </c>
      <c r="AT1772">
        <v>1.27</v>
      </c>
      <c r="AU1772" t="s">
        <v>3</v>
      </c>
      <c r="AV1772">
        <v>2</v>
      </c>
      <c r="AW1772">
        <v>2</v>
      </c>
      <c r="AX1772">
        <v>69736401</v>
      </c>
      <c r="AY1772">
        <v>1</v>
      </c>
      <c r="AZ1772">
        <v>0</v>
      </c>
      <c r="BA1772">
        <v>1826</v>
      </c>
      <c r="BB1772">
        <v>0</v>
      </c>
      <c r="BC1772">
        <v>0</v>
      </c>
      <c r="BD1772">
        <v>0</v>
      </c>
      <c r="BE1772">
        <v>0</v>
      </c>
      <c r="BF1772">
        <v>0</v>
      </c>
      <c r="BG1772">
        <v>0</v>
      </c>
      <c r="BH1772">
        <v>0</v>
      </c>
      <c r="BI1772">
        <v>0</v>
      </c>
      <c r="BJ1772">
        <v>0</v>
      </c>
      <c r="BK1772">
        <v>0</v>
      </c>
      <c r="BL1772">
        <v>0</v>
      </c>
      <c r="BM1772">
        <v>0</v>
      </c>
      <c r="BN1772">
        <v>0</v>
      </c>
      <c r="BO1772">
        <v>0</v>
      </c>
      <c r="BP1772">
        <v>0</v>
      </c>
      <c r="BQ1772">
        <v>0</v>
      </c>
      <c r="BR1772">
        <v>0</v>
      </c>
      <c r="BS1772">
        <v>0</v>
      </c>
      <c r="BT1772">
        <v>0</v>
      </c>
      <c r="BU1772">
        <v>0</v>
      </c>
      <c r="BV1772">
        <v>0</v>
      </c>
      <c r="BW1772">
        <v>0</v>
      </c>
      <c r="CV1772">
        <v>0</v>
      </c>
      <c r="CW1772">
        <v>0</v>
      </c>
      <c r="CX1772">
        <f>ROUND(Y1772*Source!I1977,9)</f>
        <v>0</v>
      </c>
      <c r="CY1772">
        <f>AD1772</f>
        <v>0</v>
      </c>
      <c r="CZ1772">
        <f>AH1772</f>
        <v>0</v>
      </c>
      <c r="DA1772">
        <f>AL1772</f>
        <v>1</v>
      </c>
      <c r="DB1772">
        <f t="shared" si="824"/>
        <v>0</v>
      </c>
      <c r="DC1772">
        <f t="shared" si="825"/>
        <v>0</v>
      </c>
      <c r="DD1772" t="s">
        <v>3</v>
      </c>
      <c r="DE1772" t="s">
        <v>3</v>
      </c>
      <c r="DF1772">
        <f t="shared" si="832"/>
        <v>0</v>
      </c>
      <c r="DG1772">
        <f t="shared" si="830"/>
        <v>0</v>
      </c>
      <c r="DH1772">
        <f t="shared" si="831"/>
        <v>0</v>
      </c>
      <c r="DI1772">
        <f t="shared" si="829"/>
        <v>0</v>
      </c>
      <c r="DJ1772">
        <f>DI1772</f>
        <v>0</v>
      </c>
      <c r="DK1772">
        <v>0</v>
      </c>
      <c r="DL1772" t="s">
        <v>3</v>
      </c>
      <c r="DM1772">
        <v>0</v>
      </c>
      <c r="DN1772" t="s">
        <v>3</v>
      </c>
      <c r="DO1772">
        <v>0</v>
      </c>
    </row>
    <row r="1773" spans="1:119" x14ac:dyDescent="0.2">
      <c r="A1773">
        <f>ROW(Source!A1977)</f>
        <v>1977</v>
      </c>
      <c r="B1773">
        <v>69726971</v>
      </c>
      <c r="C1773">
        <v>69736393</v>
      </c>
      <c r="D1773">
        <v>27439630</v>
      </c>
      <c r="E1773">
        <v>1</v>
      </c>
      <c r="F1773">
        <v>1</v>
      </c>
      <c r="G1773">
        <v>1</v>
      </c>
      <c r="H1773">
        <v>2</v>
      </c>
      <c r="I1773" t="s">
        <v>986</v>
      </c>
      <c r="J1773" t="s">
        <v>987</v>
      </c>
      <c r="K1773" t="s">
        <v>988</v>
      </c>
      <c r="L1773">
        <v>1368</v>
      </c>
      <c r="N1773">
        <v>1011</v>
      </c>
      <c r="O1773" t="s">
        <v>978</v>
      </c>
      <c r="P1773" t="s">
        <v>978</v>
      </c>
      <c r="Q1773">
        <v>1</v>
      </c>
      <c r="W1773">
        <v>0</v>
      </c>
      <c r="X1773">
        <v>-72110300</v>
      </c>
      <c r="Y1773">
        <f t="shared" si="823"/>
        <v>1.27</v>
      </c>
      <c r="AA1773">
        <v>0</v>
      </c>
      <c r="AB1773">
        <v>31.27</v>
      </c>
      <c r="AC1773">
        <v>13.61</v>
      </c>
      <c r="AD1773">
        <v>0</v>
      </c>
      <c r="AE1773">
        <v>0</v>
      </c>
      <c r="AF1773">
        <v>31.27</v>
      </c>
      <c r="AG1773">
        <v>13.61</v>
      </c>
      <c r="AH1773">
        <v>0</v>
      </c>
      <c r="AI1773">
        <v>1</v>
      </c>
      <c r="AJ1773">
        <v>1</v>
      </c>
      <c r="AK1773">
        <v>1</v>
      </c>
      <c r="AL1773">
        <v>1</v>
      </c>
      <c r="AM1773">
        <v>-2</v>
      </c>
      <c r="AN1773">
        <v>0</v>
      </c>
      <c r="AO1773">
        <v>1</v>
      </c>
      <c r="AP1773">
        <v>1</v>
      </c>
      <c r="AQ1773">
        <v>0</v>
      </c>
      <c r="AR1773">
        <v>0</v>
      </c>
      <c r="AS1773" t="s">
        <v>3</v>
      </c>
      <c r="AT1773">
        <v>1.27</v>
      </c>
      <c r="AU1773" t="s">
        <v>3</v>
      </c>
      <c r="AV1773">
        <v>0</v>
      </c>
      <c r="AW1773">
        <v>2</v>
      </c>
      <c r="AX1773">
        <v>69736402</v>
      </c>
      <c r="AY1773">
        <v>1</v>
      </c>
      <c r="AZ1773">
        <v>0</v>
      </c>
      <c r="BA1773">
        <v>1827</v>
      </c>
      <c r="BB1773">
        <v>0</v>
      </c>
      <c r="BC1773">
        <v>0</v>
      </c>
      <c r="BD1773">
        <v>0</v>
      </c>
      <c r="BE1773">
        <v>0</v>
      </c>
      <c r="BF1773">
        <v>0</v>
      </c>
      <c r="BG1773">
        <v>0</v>
      </c>
      <c r="BH1773">
        <v>0</v>
      </c>
      <c r="BI1773">
        <v>0</v>
      </c>
      <c r="BJ1773">
        <v>0</v>
      </c>
      <c r="BK1773">
        <v>0</v>
      </c>
      <c r="BL1773">
        <v>0</v>
      </c>
      <c r="BM1773">
        <v>0</v>
      </c>
      <c r="BN1773">
        <v>0</v>
      </c>
      <c r="BO1773">
        <v>0</v>
      </c>
      <c r="BP1773">
        <v>0</v>
      </c>
      <c r="BQ1773">
        <v>0</v>
      </c>
      <c r="BR1773">
        <v>0</v>
      </c>
      <c r="BS1773">
        <v>0</v>
      </c>
      <c r="BT1773">
        <v>0</v>
      </c>
      <c r="BU1773">
        <v>0</v>
      </c>
      <c r="BV1773">
        <v>0</v>
      </c>
      <c r="BW1773">
        <v>0</v>
      </c>
      <c r="CV1773">
        <v>0</v>
      </c>
      <c r="CW1773">
        <f>ROUND(Y1773*Source!I1977*DO1773,9)</f>
        <v>0</v>
      </c>
      <c r="CX1773">
        <f>ROUND(Y1773*Source!I1977,9)</f>
        <v>0</v>
      </c>
      <c r="CY1773">
        <f>AB1773</f>
        <v>31.27</v>
      </c>
      <c r="CZ1773">
        <f>AF1773</f>
        <v>31.27</v>
      </c>
      <c r="DA1773">
        <f>AJ1773</f>
        <v>1</v>
      </c>
      <c r="DB1773">
        <f t="shared" si="824"/>
        <v>39.71</v>
      </c>
      <c r="DC1773">
        <f t="shared" si="825"/>
        <v>17.28</v>
      </c>
      <c r="DD1773" t="s">
        <v>3</v>
      </c>
      <c r="DE1773" t="s">
        <v>3</v>
      </c>
      <c r="DF1773">
        <f t="shared" si="832"/>
        <v>0</v>
      </c>
      <c r="DG1773">
        <f t="shared" si="830"/>
        <v>0</v>
      </c>
      <c r="DH1773">
        <f t="shared" si="831"/>
        <v>0</v>
      </c>
      <c r="DI1773">
        <f t="shared" si="829"/>
        <v>0</v>
      </c>
      <c r="DJ1773">
        <f>DG1773</f>
        <v>0</v>
      </c>
      <c r="DK1773">
        <v>0</v>
      </c>
      <c r="DL1773" t="s">
        <v>3</v>
      </c>
      <c r="DM1773">
        <v>0</v>
      </c>
      <c r="DN1773" t="s">
        <v>3</v>
      </c>
      <c r="DO1773">
        <v>0</v>
      </c>
    </row>
    <row r="1774" spans="1:119" x14ac:dyDescent="0.2">
      <c r="A1774">
        <f>ROW(Source!A1977)</f>
        <v>1977</v>
      </c>
      <c r="B1774">
        <v>69726971</v>
      </c>
      <c r="C1774">
        <v>69736393</v>
      </c>
      <c r="D1774">
        <v>27440041</v>
      </c>
      <c r="E1774">
        <v>1</v>
      </c>
      <c r="F1774">
        <v>1</v>
      </c>
      <c r="G1774">
        <v>1</v>
      </c>
      <c r="H1774">
        <v>2</v>
      </c>
      <c r="I1774" t="s">
        <v>1003</v>
      </c>
      <c r="J1774" t="s">
        <v>1004</v>
      </c>
      <c r="K1774" t="s">
        <v>1005</v>
      </c>
      <c r="L1774">
        <v>1368</v>
      </c>
      <c r="N1774">
        <v>1011</v>
      </c>
      <c r="O1774" t="s">
        <v>978</v>
      </c>
      <c r="P1774" t="s">
        <v>978</v>
      </c>
      <c r="Q1774">
        <v>1</v>
      </c>
      <c r="W1774">
        <v>0</v>
      </c>
      <c r="X1774">
        <v>781889226</v>
      </c>
      <c r="Y1774">
        <f t="shared" si="823"/>
        <v>4.7</v>
      </c>
      <c r="AA1774">
        <v>0</v>
      </c>
      <c r="AB1774">
        <v>0.5</v>
      </c>
      <c r="AC1774">
        <v>0</v>
      </c>
      <c r="AD1774">
        <v>0</v>
      </c>
      <c r="AE1774">
        <v>0</v>
      </c>
      <c r="AF1774">
        <v>0.5</v>
      </c>
      <c r="AG1774">
        <v>0</v>
      </c>
      <c r="AH1774">
        <v>0</v>
      </c>
      <c r="AI1774">
        <v>1</v>
      </c>
      <c r="AJ1774">
        <v>1</v>
      </c>
      <c r="AK1774">
        <v>1</v>
      </c>
      <c r="AL1774">
        <v>1</v>
      </c>
      <c r="AM1774">
        <v>-2</v>
      </c>
      <c r="AN1774">
        <v>0</v>
      </c>
      <c r="AO1774">
        <v>1</v>
      </c>
      <c r="AP1774">
        <v>1</v>
      </c>
      <c r="AQ1774">
        <v>0</v>
      </c>
      <c r="AR1774">
        <v>0</v>
      </c>
      <c r="AS1774" t="s">
        <v>3</v>
      </c>
      <c r="AT1774">
        <v>4.7</v>
      </c>
      <c r="AU1774" t="s">
        <v>3</v>
      </c>
      <c r="AV1774">
        <v>0</v>
      </c>
      <c r="AW1774">
        <v>2</v>
      </c>
      <c r="AX1774">
        <v>69736403</v>
      </c>
      <c r="AY1774">
        <v>1</v>
      </c>
      <c r="AZ1774">
        <v>0</v>
      </c>
      <c r="BA1774">
        <v>1828</v>
      </c>
      <c r="BB1774">
        <v>0</v>
      </c>
      <c r="BC1774">
        <v>0</v>
      </c>
      <c r="BD1774">
        <v>0</v>
      </c>
      <c r="BE1774">
        <v>0</v>
      </c>
      <c r="BF1774">
        <v>0</v>
      </c>
      <c r="BG1774">
        <v>0</v>
      </c>
      <c r="BH1774">
        <v>0</v>
      </c>
      <c r="BI1774">
        <v>0</v>
      </c>
      <c r="BJ1774">
        <v>0</v>
      </c>
      <c r="BK1774">
        <v>0</v>
      </c>
      <c r="BL1774">
        <v>0</v>
      </c>
      <c r="BM1774">
        <v>0</v>
      </c>
      <c r="BN1774">
        <v>0</v>
      </c>
      <c r="BO1774">
        <v>0</v>
      </c>
      <c r="BP1774">
        <v>0</v>
      </c>
      <c r="BQ1774">
        <v>0</v>
      </c>
      <c r="BR1774">
        <v>0</v>
      </c>
      <c r="BS1774">
        <v>0</v>
      </c>
      <c r="BT1774">
        <v>0</v>
      </c>
      <c r="BU1774">
        <v>0</v>
      </c>
      <c r="BV1774">
        <v>0</v>
      </c>
      <c r="BW1774">
        <v>0</v>
      </c>
      <c r="CV1774">
        <v>0</v>
      </c>
      <c r="CW1774">
        <f>ROUND(Y1774*Source!I1977*DO1774,9)</f>
        <v>0</v>
      </c>
      <c r="CX1774">
        <f>ROUND(Y1774*Source!I1977,9)</f>
        <v>0</v>
      </c>
      <c r="CY1774">
        <f>AB1774</f>
        <v>0.5</v>
      </c>
      <c r="CZ1774">
        <f>AF1774</f>
        <v>0.5</v>
      </c>
      <c r="DA1774">
        <f>AJ1774</f>
        <v>1</v>
      </c>
      <c r="DB1774">
        <f t="shared" si="824"/>
        <v>2.35</v>
      </c>
      <c r="DC1774">
        <f t="shared" si="825"/>
        <v>0</v>
      </c>
      <c r="DD1774" t="s">
        <v>3</v>
      </c>
      <c r="DE1774" t="s">
        <v>3</v>
      </c>
      <c r="DF1774">
        <f t="shared" si="832"/>
        <v>0</v>
      </c>
      <c r="DG1774">
        <f t="shared" si="830"/>
        <v>0</v>
      </c>
      <c r="DH1774">
        <f t="shared" si="831"/>
        <v>0</v>
      </c>
      <c r="DI1774">
        <f t="shared" si="829"/>
        <v>0</v>
      </c>
      <c r="DJ1774">
        <f>DG1774</f>
        <v>0</v>
      </c>
      <c r="DK1774">
        <v>0</v>
      </c>
      <c r="DL1774" t="s">
        <v>3</v>
      </c>
      <c r="DM1774">
        <v>0</v>
      </c>
      <c r="DN1774" t="s">
        <v>3</v>
      </c>
      <c r="DO1774">
        <v>0</v>
      </c>
    </row>
    <row r="1775" spans="1:119" x14ac:dyDescent="0.2">
      <c r="A1775">
        <f>ROW(Source!A1977)</f>
        <v>1977</v>
      </c>
      <c r="B1775">
        <v>69726971</v>
      </c>
      <c r="C1775">
        <v>69736393</v>
      </c>
      <c r="D1775">
        <v>27416566</v>
      </c>
      <c r="E1775">
        <v>1</v>
      </c>
      <c r="F1775">
        <v>1</v>
      </c>
      <c r="G1775">
        <v>1</v>
      </c>
      <c r="H1775">
        <v>3</v>
      </c>
      <c r="I1775" t="s">
        <v>82</v>
      </c>
      <c r="J1775" t="s">
        <v>84</v>
      </c>
      <c r="K1775" t="s">
        <v>83</v>
      </c>
      <c r="L1775">
        <v>1339</v>
      </c>
      <c r="N1775">
        <v>1007</v>
      </c>
      <c r="O1775" t="s">
        <v>40</v>
      </c>
      <c r="P1775" t="s">
        <v>40</v>
      </c>
      <c r="Q1775">
        <v>1</v>
      </c>
      <c r="W1775">
        <v>0</v>
      </c>
      <c r="X1775">
        <v>-50505369</v>
      </c>
      <c r="Y1775">
        <f t="shared" si="823"/>
        <v>3.5</v>
      </c>
      <c r="AA1775">
        <v>7.14</v>
      </c>
      <c r="AB1775">
        <v>0</v>
      </c>
      <c r="AC1775">
        <v>0</v>
      </c>
      <c r="AD1775">
        <v>0</v>
      </c>
      <c r="AE1775">
        <v>7.14</v>
      </c>
      <c r="AF1775">
        <v>0</v>
      </c>
      <c r="AG1775">
        <v>0</v>
      </c>
      <c r="AH1775">
        <v>0</v>
      </c>
      <c r="AI1775">
        <v>1</v>
      </c>
      <c r="AJ1775">
        <v>1</v>
      </c>
      <c r="AK1775">
        <v>1</v>
      </c>
      <c r="AL1775">
        <v>1</v>
      </c>
      <c r="AM1775">
        <v>0</v>
      </c>
      <c r="AN1775">
        <v>0</v>
      </c>
      <c r="AO1775">
        <v>0</v>
      </c>
      <c r="AP1775">
        <v>1</v>
      </c>
      <c r="AQ1775">
        <v>0</v>
      </c>
      <c r="AR1775">
        <v>0</v>
      </c>
      <c r="AS1775" t="s">
        <v>3</v>
      </c>
      <c r="AT1775">
        <v>3.5</v>
      </c>
      <c r="AU1775" t="s">
        <v>3</v>
      </c>
      <c r="AV1775">
        <v>0</v>
      </c>
      <c r="AW1775">
        <v>2</v>
      </c>
      <c r="AX1775">
        <v>69736405</v>
      </c>
      <c r="AY1775">
        <v>1</v>
      </c>
      <c r="AZ1775">
        <v>0</v>
      </c>
      <c r="BA1775">
        <v>1830</v>
      </c>
      <c r="BB1775">
        <v>3</v>
      </c>
      <c r="BC1775">
        <v>0</v>
      </c>
      <c r="BD1775">
        <v>0</v>
      </c>
      <c r="BE1775">
        <v>0</v>
      </c>
      <c r="BF1775">
        <v>0</v>
      </c>
      <c r="BG1775">
        <v>0</v>
      </c>
      <c r="BH1775">
        <v>0</v>
      </c>
      <c r="BI1775">
        <v>0</v>
      </c>
      <c r="BJ1775">
        <v>0</v>
      </c>
      <c r="BK1775">
        <v>0</v>
      </c>
      <c r="BL1775">
        <v>0</v>
      </c>
      <c r="BM1775">
        <v>0</v>
      </c>
      <c r="BN1775">
        <v>0</v>
      </c>
      <c r="BO1775">
        <v>0</v>
      </c>
      <c r="BP1775">
        <v>0</v>
      </c>
      <c r="BQ1775">
        <v>0</v>
      </c>
      <c r="BR1775">
        <v>0</v>
      </c>
      <c r="BS1775">
        <v>0</v>
      </c>
      <c r="BT1775">
        <v>0</v>
      </c>
      <c r="BU1775">
        <v>0</v>
      </c>
      <c r="BV1775">
        <v>0</v>
      </c>
      <c r="BW1775">
        <v>0</v>
      </c>
      <c r="CV1775">
        <v>0</v>
      </c>
      <c r="CW1775">
        <v>0</v>
      </c>
      <c r="CX1775">
        <f>ROUND(Y1775*Source!I1977,9)</f>
        <v>0</v>
      </c>
      <c r="CY1775">
        <f>AA1775</f>
        <v>7.14</v>
      </c>
      <c r="CZ1775">
        <f>AE1775</f>
        <v>7.14</v>
      </c>
      <c r="DA1775">
        <f>AI1775</f>
        <v>1</v>
      </c>
      <c r="DB1775">
        <f t="shared" si="824"/>
        <v>24.99</v>
      </c>
      <c r="DC1775">
        <f t="shared" si="825"/>
        <v>0</v>
      </c>
      <c r="DD1775" t="s">
        <v>3</v>
      </c>
      <c r="DE1775" t="s">
        <v>3</v>
      </c>
      <c r="DF1775">
        <f t="shared" si="832"/>
        <v>0</v>
      </c>
      <c r="DG1775">
        <f t="shared" si="830"/>
        <v>0</v>
      </c>
      <c r="DH1775">
        <f t="shared" si="831"/>
        <v>0</v>
      </c>
      <c r="DI1775">
        <f t="shared" si="829"/>
        <v>0</v>
      </c>
      <c r="DJ1775">
        <f>DF1775</f>
        <v>0</v>
      </c>
      <c r="DK1775">
        <v>0</v>
      </c>
      <c r="DL1775" t="s">
        <v>3</v>
      </c>
      <c r="DM1775">
        <v>0</v>
      </c>
      <c r="DN1775" t="s">
        <v>3</v>
      </c>
      <c r="DO1775">
        <v>0</v>
      </c>
    </row>
    <row r="1776" spans="1:119" x14ac:dyDescent="0.2">
      <c r="A1776">
        <f>ROW(Source!A1977)</f>
        <v>1977</v>
      </c>
      <c r="B1776">
        <v>69726971</v>
      </c>
      <c r="C1776">
        <v>69736393</v>
      </c>
      <c r="D1776">
        <v>61335614</v>
      </c>
      <c r="E1776">
        <v>1</v>
      </c>
      <c r="F1776">
        <v>1</v>
      </c>
      <c r="G1776">
        <v>1</v>
      </c>
      <c r="H1776">
        <v>3</v>
      </c>
      <c r="I1776" t="s">
        <v>859</v>
      </c>
      <c r="J1776" t="s">
        <v>861</v>
      </c>
      <c r="K1776" t="s">
        <v>860</v>
      </c>
      <c r="L1776">
        <v>1339</v>
      </c>
      <c r="N1776">
        <v>1007</v>
      </c>
      <c r="O1776" t="s">
        <v>40</v>
      </c>
      <c r="P1776" t="s">
        <v>40</v>
      </c>
      <c r="Q1776">
        <v>1</v>
      </c>
      <c r="W1776">
        <v>0</v>
      </c>
      <c r="X1776">
        <v>1024359161</v>
      </c>
      <c r="Y1776">
        <f t="shared" si="823"/>
        <v>2.04</v>
      </c>
      <c r="AA1776">
        <v>653.21</v>
      </c>
      <c r="AB1776">
        <v>0</v>
      </c>
      <c r="AC1776">
        <v>0</v>
      </c>
      <c r="AD1776">
        <v>0</v>
      </c>
      <c r="AE1776">
        <v>653.21</v>
      </c>
      <c r="AF1776">
        <v>0</v>
      </c>
      <c r="AG1776">
        <v>0</v>
      </c>
      <c r="AH1776">
        <v>0</v>
      </c>
      <c r="AI1776">
        <v>1</v>
      </c>
      <c r="AJ1776">
        <v>1</v>
      </c>
      <c r="AK1776">
        <v>1</v>
      </c>
      <c r="AL1776">
        <v>1</v>
      </c>
      <c r="AM1776">
        <v>0</v>
      </c>
      <c r="AN1776">
        <v>0</v>
      </c>
      <c r="AO1776">
        <v>0</v>
      </c>
      <c r="AP1776">
        <v>1</v>
      </c>
      <c r="AQ1776">
        <v>0</v>
      </c>
      <c r="AR1776">
        <v>0</v>
      </c>
      <c r="AS1776" t="s">
        <v>3</v>
      </c>
      <c r="AT1776">
        <v>2.04</v>
      </c>
      <c r="AU1776" t="s">
        <v>3</v>
      </c>
      <c r="AV1776">
        <v>0</v>
      </c>
      <c r="AW1776">
        <v>1</v>
      </c>
      <c r="AX1776">
        <v>-1</v>
      </c>
      <c r="AY1776">
        <v>0</v>
      </c>
      <c r="AZ1776">
        <v>0</v>
      </c>
      <c r="BA1776" t="s">
        <v>3</v>
      </c>
      <c r="BB1776">
        <v>0</v>
      </c>
      <c r="BC1776">
        <v>0</v>
      </c>
      <c r="BD1776">
        <v>0</v>
      </c>
      <c r="BE1776">
        <v>0</v>
      </c>
      <c r="BF1776">
        <v>0</v>
      </c>
      <c r="BG1776">
        <v>0</v>
      </c>
      <c r="BH1776">
        <v>0</v>
      </c>
      <c r="BI1776">
        <v>0</v>
      </c>
      <c r="BJ1776">
        <v>0</v>
      </c>
      <c r="BK1776">
        <v>0</v>
      </c>
      <c r="BL1776">
        <v>0</v>
      </c>
      <c r="BM1776">
        <v>0</v>
      </c>
      <c r="BN1776">
        <v>0</v>
      </c>
      <c r="BO1776">
        <v>0</v>
      </c>
      <c r="BP1776">
        <v>0</v>
      </c>
      <c r="BQ1776">
        <v>0</v>
      </c>
      <c r="BR1776">
        <v>0</v>
      </c>
      <c r="BS1776">
        <v>0</v>
      </c>
      <c r="BT1776">
        <v>0</v>
      </c>
      <c r="BU1776">
        <v>0</v>
      </c>
      <c r="BV1776">
        <v>0</v>
      </c>
      <c r="BW1776">
        <v>0</v>
      </c>
      <c r="CV1776">
        <v>0</v>
      </c>
      <c r="CW1776">
        <v>0</v>
      </c>
      <c r="CX1776">
        <f>ROUND(Y1776*Source!I1977,9)</f>
        <v>0</v>
      </c>
      <c r="CY1776">
        <f>AA1776</f>
        <v>653.21</v>
      </c>
      <c r="CZ1776">
        <f>AE1776</f>
        <v>653.21</v>
      </c>
      <c r="DA1776">
        <f>AI1776</f>
        <v>1</v>
      </c>
      <c r="DB1776">
        <f t="shared" si="824"/>
        <v>1332.55</v>
      </c>
      <c r="DC1776">
        <f t="shared" si="825"/>
        <v>0</v>
      </c>
      <c r="DD1776" t="s">
        <v>3</v>
      </c>
      <c r="DE1776" t="s">
        <v>3</v>
      </c>
      <c r="DF1776">
        <f t="shared" si="832"/>
        <v>0</v>
      </c>
      <c r="DG1776">
        <f t="shared" si="830"/>
        <v>0</v>
      </c>
      <c r="DH1776">
        <f t="shared" si="831"/>
        <v>0</v>
      </c>
      <c r="DI1776">
        <f t="shared" si="829"/>
        <v>0</v>
      </c>
      <c r="DJ1776">
        <f>DF1776</f>
        <v>0</v>
      </c>
      <c r="DK1776">
        <v>0</v>
      </c>
      <c r="DL1776" t="s">
        <v>3</v>
      </c>
      <c r="DM1776">
        <v>0</v>
      </c>
      <c r="DN1776" t="s">
        <v>3</v>
      </c>
      <c r="DO1776">
        <v>0</v>
      </c>
    </row>
    <row r="1777" spans="1:119" x14ac:dyDescent="0.2">
      <c r="A1777">
        <f>ROW(Source!A1978)</f>
        <v>1978</v>
      </c>
      <c r="B1777">
        <v>69726884</v>
      </c>
      <c r="C1777">
        <v>69736393</v>
      </c>
      <c r="D1777">
        <v>27493207</v>
      </c>
      <c r="E1777">
        <v>1</v>
      </c>
      <c r="F1777">
        <v>1</v>
      </c>
      <c r="G1777">
        <v>1</v>
      </c>
      <c r="H1777">
        <v>1</v>
      </c>
      <c r="I1777" t="s">
        <v>1047</v>
      </c>
      <c r="J1777" t="s">
        <v>3</v>
      </c>
      <c r="K1777" t="s">
        <v>1048</v>
      </c>
      <c r="L1777">
        <v>1369</v>
      </c>
      <c r="N1777">
        <v>1013</v>
      </c>
      <c r="O1777" t="s">
        <v>974</v>
      </c>
      <c r="P1777" t="s">
        <v>974</v>
      </c>
      <c r="Q1777">
        <v>1</v>
      </c>
      <c r="W1777">
        <v>0</v>
      </c>
      <c r="X1777">
        <v>-1900352537</v>
      </c>
      <c r="Y1777">
        <f t="shared" ref="Y1777:Y1782" si="833">AT1777</f>
        <v>40.65</v>
      </c>
      <c r="AA1777">
        <v>0</v>
      </c>
      <c r="AB1777">
        <v>0</v>
      </c>
      <c r="AC1777">
        <v>0</v>
      </c>
      <c r="AD1777">
        <v>199.58</v>
      </c>
      <c r="AE1777">
        <v>0</v>
      </c>
      <c r="AF1777">
        <v>0</v>
      </c>
      <c r="AG1777">
        <v>0</v>
      </c>
      <c r="AH1777">
        <v>7.87</v>
      </c>
      <c r="AI1777">
        <v>1</v>
      </c>
      <c r="AJ1777">
        <v>1</v>
      </c>
      <c r="AK1777">
        <v>1</v>
      </c>
      <c r="AL1777">
        <v>25.36</v>
      </c>
      <c r="AM1777">
        <v>5</v>
      </c>
      <c r="AN1777">
        <v>0</v>
      </c>
      <c r="AO1777">
        <v>1</v>
      </c>
      <c r="AP1777">
        <v>1</v>
      </c>
      <c r="AQ1777">
        <v>0</v>
      </c>
      <c r="AR1777">
        <v>0</v>
      </c>
      <c r="AS1777" t="s">
        <v>3</v>
      </c>
      <c r="AT1777">
        <v>40.65</v>
      </c>
      <c r="AU1777" t="s">
        <v>3</v>
      </c>
      <c r="AV1777">
        <v>1</v>
      </c>
      <c r="AW1777">
        <v>2</v>
      </c>
      <c r="AX1777">
        <v>69736400</v>
      </c>
      <c r="AY1777">
        <v>1</v>
      </c>
      <c r="AZ1777">
        <v>0</v>
      </c>
      <c r="BA1777">
        <v>1831</v>
      </c>
      <c r="BB1777">
        <v>0</v>
      </c>
      <c r="BC1777">
        <v>0</v>
      </c>
      <c r="BD1777">
        <v>0</v>
      </c>
      <c r="BE1777">
        <v>0</v>
      </c>
      <c r="BF1777">
        <v>0</v>
      </c>
      <c r="BG1777">
        <v>0</v>
      </c>
      <c r="BH1777">
        <v>0</v>
      </c>
      <c r="BI1777">
        <v>0</v>
      </c>
      <c r="BJ1777">
        <v>0</v>
      </c>
      <c r="BK1777">
        <v>0</v>
      </c>
      <c r="BL1777">
        <v>0</v>
      </c>
      <c r="BM1777">
        <v>0</v>
      </c>
      <c r="BN1777">
        <v>0</v>
      </c>
      <c r="BO1777">
        <v>0</v>
      </c>
      <c r="BP1777">
        <v>0</v>
      </c>
      <c r="BQ1777">
        <v>0</v>
      </c>
      <c r="BR1777">
        <v>0</v>
      </c>
      <c r="BS1777">
        <v>0</v>
      </c>
      <c r="BT1777">
        <v>0</v>
      </c>
      <c r="BU1777">
        <v>0</v>
      </c>
      <c r="BV1777">
        <v>0</v>
      </c>
      <c r="BW1777">
        <v>0</v>
      </c>
      <c r="CU1777">
        <f>ROUND(AT1777*Source!I1978*AH1777*AL1777,0)</f>
        <v>0</v>
      </c>
      <c r="CV1777">
        <f>ROUND(Y1777*Source!I1978,9)</f>
        <v>0</v>
      </c>
      <c r="CW1777">
        <v>0</v>
      </c>
      <c r="CX1777">
        <f>ROUND(Y1777*Source!I1978,9)</f>
        <v>0</v>
      </c>
      <c r="CY1777">
        <f>AD1777</f>
        <v>199.58</v>
      </c>
      <c r="CZ1777">
        <f>AH1777</f>
        <v>7.87</v>
      </c>
      <c r="DA1777">
        <f>AL1777</f>
        <v>25.36</v>
      </c>
      <c r="DB1777">
        <f t="shared" ref="DB1777:DB1782" si="834">ROUND(ROUND(AT1777*CZ1777,2),2)</f>
        <v>319.92</v>
      </c>
      <c r="DC1777">
        <f t="shared" ref="DC1777:DC1782" si="835">ROUND(ROUND(AT1777*AG1777,2),2)</f>
        <v>0</v>
      </c>
      <c r="DD1777" t="s">
        <v>3</v>
      </c>
      <c r="DE1777" t="s">
        <v>3</v>
      </c>
      <c r="DF1777">
        <f t="shared" si="832"/>
        <v>0</v>
      </c>
      <c r="DG1777">
        <f t="shared" si="830"/>
        <v>0</v>
      </c>
      <c r="DH1777">
        <f t="shared" si="831"/>
        <v>0</v>
      </c>
      <c r="DI1777">
        <f>ROUND(ROUND(AH1777*AL1777,0)*CX1777,0)</f>
        <v>0</v>
      </c>
      <c r="DJ1777">
        <f>DI1777</f>
        <v>0</v>
      </c>
      <c r="DK1777">
        <v>0</v>
      </c>
      <c r="DL1777" t="s">
        <v>3</v>
      </c>
      <c r="DM1777">
        <v>0</v>
      </c>
      <c r="DN1777" t="s">
        <v>3</v>
      </c>
      <c r="DO1777">
        <v>0</v>
      </c>
    </row>
    <row r="1778" spans="1:119" x14ac:dyDescent="0.2">
      <c r="A1778">
        <f>ROW(Source!A1978)</f>
        <v>1978</v>
      </c>
      <c r="B1778">
        <v>69726884</v>
      </c>
      <c r="C1778">
        <v>69736393</v>
      </c>
      <c r="D1778">
        <v>121548</v>
      </c>
      <c r="E1778">
        <v>1</v>
      </c>
      <c r="F1778">
        <v>1</v>
      </c>
      <c r="G1778">
        <v>1</v>
      </c>
      <c r="H1778">
        <v>1</v>
      </c>
      <c r="I1778" t="s">
        <v>36</v>
      </c>
      <c r="J1778" t="s">
        <v>3</v>
      </c>
      <c r="K1778" t="s">
        <v>981</v>
      </c>
      <c r="L1778">
        <v>608254</v>
      </c>
      <c r="N1778">
        <v>1013</v>
      </c>
      <c r="O1778" t="s">
        <v>982</v>
      </c>
      <c r="P1778" t="s">
        <v>982</v>
      </c>
      <c r="Q1778">
        <v>1</v>
      </c>
      <c r="W1778">
        <v>0</v>
      </c>
      <c r="X1778">
        <v>-185737400</v>
      </c>
      <c r="Y1778">
        <f t="shared" si="833"/>
        <v>1.27</v>
      </c>
      <c r="AA1778">
        <v>0</v>
      </c>
      <c r="AB1778">
        <v>0</v>
      </c>
      <c r="AC1778">
        <v>0</v>
      </c>
      <c r="AD1778">
        <v>0</v>
      </c>
      <c r="AE1778">
        <v>0</v>
      </c>
      <c r="AF1778">
        <v>0</v>
      </c>
      <c r="AG1778">
        <v>0</v>
      </c>
      <c r="AH1778">
        <v>0</v>
      </c>
      <c r="AI1778">
        <v>1</v>
      </c>
      <c r="AJ1778">
        <v>1</v>
      </c>
      <c r="AK1778">
        <v>19.8</v>
      </c>
      <c r="AL1778">
        <v>1</v>
      </c>
      <c r="AM1778">
        <v>5</v>
      </c>
      <c r="AN1778">
        <v>0</v>
      </c>
      <c r="AO1778">
        <v>1</v>
      </c>
      <c r="AP1778">
        <v>1</v>
      </c>
      <c r="AQ1778">
        <v>0</v>
      </c>
      <c r="AR1778">
        <v>0</v>
      </c>
      <c r="AS1778" t="s">
        <v>3</v>
      </c>
      <c r="AT1778">
        <v>1.27</v>
      </c>
      <c r="AU1778" t="s">
        <v>3</v>
      </c>
      <c r="AV1778">
        <v>2</v>
      </c>
      <c r="AW1778">
        <v>2</v>
      </c>
      <c r="AX1778">
        <v>69736401</v>
      </c>
      <c r="AY1778">
        <v>1</v>
      </c>
      <c r="AZ1778">
        <v>0</v>
      </c>
      <c r="BA1778">
        <v>1832</v>
      </c>
      <c r="BB1778">
        <v>0</v>
      </c>
      <c r="BC1778">
        <v>0</v>
      </c>
      <c r="BD1778">
        <v>0</v>
      </c>
      <c r="BE1778">
        <v>0</v>
      </c>
      <c r="BF1778">
        <v>0</v>
      </c>
      <c r="BG1778">
        <v>0</v>
      </c>
      <c r="BH1778">
        <v>0</v>
      </c>
      <c r="BI1778">
        <v>0</v>
      </c>
      <c r="BJ1778">
        <v>0</v>
      </c>
      <c r="BK1778">
        <v>0</v>
      </c>
      <c r="BL1778">
        <v>0</v>
      </c>
      <c r="BM1778">
        <v>0</v>
      </c>
      <c r="BN1778">
        <v>0</v>
      </c>
      <c r="BO1778">
        <v>0</v>
      </c>
      <c r="BP1778">
        <v>0</v>
      </c>
      <c r="BQ1778">
        <v>0</v>
      </c>
      <c r="BR1778">
        <v>0</v>
      </c>
      <c r="BS1778">
        <v>0</v>
      </c>
      <c r="BT1778">
        <v>0</v>
      </c>
      <c r="BU1778">
        <v>0</v>
      </c>
      <c r="BV1778">
        <v>0</v>
      </c>
      <c r="BW1778">
        <v>0</v>
      </c>
      <c r="CV1778">
        <v>0</v>
      </c>
      <c r="CW1778">
        <v>0</v>
      </c>
      <c r="CX1778">
        <f>ROUND(Y1778*Source!I1978,9)</f>
        <v>0</v>
      </c>
      <c r="CY1778">
        <f>AD1778</f>
        <v>0</v>
      </c>
      <c r="CZ1778">
        <f>AH1778</f>
        <v>0</v>
      </c>
      <c r="DA1778">
        <f>AL1778</f>
        <v>1</v>
      </c>
      <c r="DB1778">
        <f t="shared" si="834"/>
        <v>0</v>
      </c>
      <c r="DC1778">
        <f t="shared" si="835"/>
        <v>0</v>
      </c>
      <c r="DD1778" t="s">
        <v>3</v>
      </c>
      <c r="DE1778" t="s">
        <v>3</v>
      </c>
      <c r="DF1778">
        <f t="shared" si="832"/>
        <v>0</v>
      </c>
      <c r="DG1778">
        <f t="shared" si="830"/>
        <v>0</v>
      </c>
      <c r="DH1778">
        <f>ROUND(ROUND(AG1778*AK1778,0)*CX1778,0)</f>
        <v>0</v>
      </c>
      <c r="DI1778">
        <f t="shared" ref="DI1778:DI1787" si="836">ROUND(ROUND(AH1778,0)*CX1778,0)</f>
        <v>0</v>
      </c>
      <c r="DJ1778">
        <f>DI1778</f>
        <v>0</v>
      </c>
      <c r="DK1778">
        <v>0</v>
      </c>
      <c r="DL1778" t="s">
        <v>3</v>
      </c>
      <c r="DM1778">
        <v>0</v>
      </c>
      <c r="DN1778" t="s">
        <v>3</v>
      </c>
      <c r="DO1778">
        <v>0</v>
      </c>
    </row>
    <row r="1779" spans="1:119" x14ac:dyDescent="0.2">
      <c r="A1779">
        <f>ROW(Source!A1978)</f>
        <v>1978</v>
      </c>
      <c r="B1779">
        <v>69726884</v>
      </c>
      <c r="C1779">
        <v>69736393</v>
      </c>
      <c r="D1779">
        <v>27439630</v>
      </c>
      <c r="E1779">
        <v>1</v>
      </c>
      <c r="F1779">
        <v>1</v>
      </c>
      <c r="G1779">
        <v>1</v>
      </c>
      <c r="H1779">
        <v>2</v>
      </c>
      <c r="I1779" t="s">
        <v>986</v>
      </c>
      <c r="J1779" t="s">
        <v>987</v>
      </c>
      <c r="K1779" t="s">
        <v>988</v>
      </c>
      <c r="L1779">
        <v>1368</v>
      </c>
      <c r="N1779">
        <v>1011</v>
      </c>
      <c r="O1779" t="s">
        <v>978</v>
      </c>
      <c r="P1779" t="s">
        <v>978</v>
      </c>
      <c r="Q1779">
        <v>1</v>
      </c>
      <c r="W1779">
        <v>0</v>
      </c>
      <c r="X1779">
        <v>-72110300</v>
      </c>
      <c r="Y1779">
        <f t="shared" si="833"/>
        <v>1.27</v>
      </c>
      <c r="AA1779">
        <v>0</v>
      </c>
      <c r="AB1779">
        <v>245.16</v>
      </c>
      <c r="AC1779">
        <v>269.48</v>
      </c>
      <c r="AD1779">
        <v>0</v>
      </c>
      <c r="AE1779">
        <v>0</v>
      </c>
      <c r="AF1779">
        <v>31.27</v>
      </c>
      <c r="AG1779">
        <v>13.61</v>
      </c>
      <c r="AH1779">
        <v>0</v>
      </c>
      <c r="AI1779">
        <v>1</v>
      </c>
      <c r="AJ1779">
        <v>7.84</v>
      </c>
      <c r="AK1779">
        <v>19.8</v>
      </c>
      <c r="AL1779">
        <v>1</v>
      </c>
      <c r="AM1779">
        <v>5</v>
      </c>
      <c r="AN1779">
        <v>0</v>
      </c>
      <c r="AO1779">
        <v>1</v>
      </c>
      <c r="AP1779">
        <v>1</v>
      </c>
      <c r="AQ1779">
        <v>0</v>
      </c>
      <c r="AR1779">
        <v>0</v>
      </c>
      <c r="AS1779" t="s">
        <v>3</v>
      </c>
      <c r="AT1779">
        <v>1.27</v>
      </c>
      <c r="AU1779" t="s">
        <v>3</v>
      </c>
      <c r="AV1779">
        <v>0</v>
      </c>
      <c r="AW1779">
        <v>2</v>
      </c>
      <c r="AX1779">
        <v>69736402</v>
      </c>
      <c r="AY1779">
        <v>1</v>
      </c>
      <c r="AZ1779">
        <v>0</v>
      </c>
      <c r="BA1779">
        <v>1833</v>
      </c>
      <c r="BB1779">
        <v>0</v>
      </c>
      <c r="BC1779">
        <v>0</v>
      </c>
      <c r="BD1779">
        <v>0</v>
      </c>
      <c r="BE1779">
        <v>0</v>
      </c>
      <c r="BF1779">
        <v>0</v>
      </c>
      <c r="BG1779">
        <v>0</v>
      </c>
      <c r="BH1779">
        <v>0</v>
      </c>
      <c r="BI1779">
        <v>0</v>
      </c>
      <c r="BJ1779">
        <v>0</v>
      </c>
      <c r="BK1779">
        <v>0</v>
      </c>
      <c r="BL1779">
        <v>0</v>
      </c>
      <c r="BM1779">
        <v>0</v>
      </c>
      <c r="BN1779">
        <v>0</v>
      </c>
      <c r="BO1779">
        <v>0</v>
      </c>
      <c r="BP1779">
        <v>0</v>
      </c>
      <c r="BQ1779">
        <v>0</v>
      </c>
      <c r="BR1779">
        <v>0</v>
      </c>
      <c r="BS1779">
        <v>0</v>
      </c>
      <c r="BT1779">
        <v>0</v>
      </c>
      <c r="BU1779">
        <v>0</v>
      </c>
      <c r="BV1779">
        <v>0</v>
      </c>
      <c r="BW1779">
        <v>0</v>
      </c>
      <c r="CV1779">
        <v>0</v>
      </c>
      <c r="CW1779">
        <f>ROUND(Y1779*Source!I1978*DO1779,9)</f>
        <v>0</v>
      </c>
      <c r="CX1779">
        <f>ROUND(Y1779*Source!I1978,9)</f>
        <v>0</v>
      </c>
      <c r="CY1779">
        <f>AB1779</f>
        <v>245.16</v>
      </c>
      <c r="CZ1779">
        <f>AF1779</f>
        <v>31.27</v>
      </c>
      <c r="DA1779">
        <f>AJ1779</f>
        <v>7.84</v>
      </c>
      <c r="DB1779">
        <f t="shared" si="834"/>
        <v>39.71</v>
      </c>
      <c r="DC1779">
        <f t="shared" si="835"/>
        <v>17.28</v>
      </c>
      <c r="DD1779" t="s">
        <v>3</v>
      </c>
      <c r="DE1779" t="s">
        <v>3</v>
      </c>
      <c r="DF1779">
        <f t="shared" si="832"/>
        <v>0</v>
      </c>
      <c r="DG1779">
        <f>ROUND(ROUND(AF1779*AJ1779,0)*CX1779,0)</f>
        <v>0</v>
      </c>
      <c r="DH1779">
        <f>ROUND(ROUND(AG1779*AK1779,0)*CX1779,0)</f>
        <v>0</v>
      </c>
      <c r="DI1779">
        <f t="shared" si="836"/>
        <v>0</v>
      </c>
      <c r="DJ1779">
        <f>DG1779</f>
        <v>0</v>
      </c>
      <c r="DK1779">
        <v>0</v>
      </c>
      <c r="DL1779" t="s">
        <v>3</v>
      </c>
      <c r="DM1779">
        <v>0</v>
      </c>
      <c r="DN1779" t="s">
        <v>3</v>
      </c>
      <c r="DO1779">
        <v>0</v>
      </c>
    </row>
    <row r="1780" spans="1:119" x14ac:dyDescent="0.2">
      <c r="A1780">
        <f>ROW(Source!A1978)</f>
        <v>1978</v>
      </c>
      <c r="B1780">
        <v>69726884</v>
      </c>
      <c r="C1780">
        <v>69736393</v>
      </c>
      <c r="D1780">
        <v>27440041</v>
      </c>
      <c r="E1780">
        <v>1</v>
      </c>
      <c r="F1780">
        <v>1</v>
      </c>
      <c r="G1780">
        <v>1</v>
      </c>
      <c r="H1780">
        <v>2</v>
      </c>
      <c r="I1780" t="s">
        <v>1003</v>
      </c>
      <c r="J1780" t="s">
        <v>1004</v>
      </c>
      <c r="K1780" t="s">
        <v>1005</v>
      </c>
      <c r="L1780">
        <v>1368</v>
      </c>
      <c r="N1780">
        <v>1011</v>
      </c>
      <c r="O1780" t="s">
        <v>978</v>
      </c>
      <c r="P1780" t="s">
        <v>978</v>
      </c>
      <c r="Q1780">
        <v>1</v>
      </c>
      <c r="W1780">
        <v>0</v>
      </c>
      <c r="X1780">
        <v>781889226</v>
      </c>
      <c r="Y1780">
        <f t="shared" si="833"/>
        <v>4.7</v>
      </c>
      <c r="AA1780">
        <v>0</v>
      </c>
      <c r="AB1780">
        <v>3.92</v>
      </c>
      <c r="AC1780">
        <v>0</v>
      </c>
      <c r="AD1780">
        <v>0</v>
      </c>
      <c r="AE1780">
        <v>0</v>
      </c>
      <c r="AF1780">
        <v>0.5</v>
      </c>
      <c r="AG1780">
        <v>0</v>
      </c>
      <c r="AH1780">
        <v>0</v>
      </c>
      <c r="AI1780">
        <v>1</v>
      </c>
      <c r="AJ1780">
        <v>7.84</v>
      </c>
      <c r="AK1780">
        <v>19.8</v>
      </c>
      <c r="AL1780">
        <v>1</v>
      </c>
      <c r="AM1780">
        <v>5</v>
      </c>
      <c r="AN1780">
        <v>0</v>
      </c>
      <c r="AO1780">
        <v>1</v>
      </c>
      <c r="AP1780">
        <v>1</v>
      </c>
      <c r="AQ1780">
        <v>0</v>
      </c>
      <c r="AR1780">
        <v>0</v>
      </c>
      <c r="AS1780" t="s">
        <v>3</v>
      </c>
      <c r="AT1780">
        <v>4.7</v>
      </c>
      <c r="AU1780" t="s">
        <v>3</v>
      </c>
      <c r="AV1780">
        <v>0</v>
      </c>
      <c r="AW1780">
        <v>2</v>
      </c>
      <c r="AX1780">
        <v>69736403</v>
      </c>
      <c r="AY1780">
        <v>1</v>
      </c>
      <c r="AZ1780">
        <v>0</v>
      </c>
      <c r="BA1780">
        <v>1834</v>
      </c>
      <c r="BB1780">
        <v>0</v>
      </c>
      <c r="BC1780">
        <v>0</v>
      </c>
      <c r="BD1780">
        <v>0</v>
      </c>
      <c r="BE1780">
        <v>0</v>
      </c>
      <c r="BF1780">
        <v>0</v>
      </c>
      <c r="BG1780">
        <v>0</v>
      </c>
      <c r="BH1780">
        <v>0</v>
      </c>
      <c r="BI1780">
        <v>0</v>
      </c>
      <c r="BJ1780">
        <v>0</v>
      </c>
      <c r="BK1780">
        <v>0</v>
      </c>
      <c r="BL1780">
        <v>0</v>
      </c>
      <c r="BM1780">
        <v>0</v>
      </c>
      <c r="BN1780">
        <v>0</v>
      </c>
      <c r="BO1780">
        <v>0</v>
      </c>
      <c r="BP1780">
        <v>0</v>
      </c>
      <c r="BQ1780">
        <v>0</v>
      </c>
      <c r="BR1780">
        <v>0</v>
      </c>
      <c r="BS1780">
        <v>0</v>
      </c>
      <c r="BT1780">
        <v>0</v>
      </c>
      <c r="BU1780">
        <v>0</v>
      </c>
      <c r="BV1780">
        <v>0</v>
      </c>
      <c r="BW1780">
        <v>0</v>
      </c>
      <c r="CV1780">
        <v>0</v>
      </c>
      <c r="CW1780">
        <f>ROUND(Y1780*Source!I1978*DO1780,9)</f>
        <v>0</v>
      </c>
      <c r="CX1780">
        <f>ROUND(Y1780*Source!I1978,9)</f>
        <v>0</v>
      </c>
      <c r="CY1780">
        <f>AB1780</f>
        <v>3.92</v>
      </c>
      <c r="CZ1780">
        <f>AF1780</f>
        <v>0.5</v>
      </c>
      <c r="DA1780">
        <f>AJ1780</f>
        <v>7.84</v>
      </c>
      <c r="DB1780">
        <f t="shared" si="834"/>
        <v>2.35</v>
      </c>
      <c r="DC1780">
        <f t="shared" si="835"/>
        <v>0</v>
      </c>
      <c r="DD1780" t="s">
        <v>3</v>
      </c>
      <c r="DE1780" t="s">
        <v>3</v>
      </c>
      <c r="DF1780">
        <f t="shared" si="832"/>
        <v>0</v>
      </c>
      <c r="DG1780">
        <f>ROUND(ROUND(AF1780*AJ1780,0)*CX1780,0)</f>
        <v>0</v>
      </c>
      <c r="DH1780">
        <f>ROUND(ROUND(AG1780*AK1780,0)*CX1780,0)</f>
        <v>0</v>
      </c>
      <c r="DI1780">
        <f t="shared" si="836"/>
        <v>0</v>
      </c>
      <c r="DJ1780">
        <f>DG1780</f>
        <v>0</v>
      </c>
      <c r="DK1780">
        <v>0</v>
      </c>
      <c r="DL1780" t="s">
        <v>3</v>
      </c>
      <c r="DM1780">
        <v>0</v>
      </c>
      <c r="DN1780" t="s">
        <v>3</v>
      </c>
      <c r="DO1780">
        <v>0</v>
      </c>
    </row>
    <row r="1781" spans="1:119" x14ac:dyDescent="0.2">
      <c r="A1781">
        <f>ROW(Source!A1978)</f>
        <v>1978</v>
      </c>
      <c r="B1781">
        <v>69726884</v>
      </c>
      <c r="C1781">
        <v>69736393</v>
      </c>
      <c r="D1781">
        <v>27416566</v>
      </c>
      <c r="E1781">
        <v>1</v>
      </c>
      <c r="F1781">
        <v>1</v>
      </c>
      <c r="G1781">
        <v>1</v>
      </c>
      <c r="H1781">
        <v>3</v>
      </c>
      <c r="I1781" t="s">
        <v>82</v>
      </c>
      <c r="J1781" t="s">
        <v>84</v>
      </c>
      <c r="K1781" t="s">
        <v>83</v>
      </c>
      <c r="L1781">
        <v>1339</v>
      </c>
      <c r="N1781">
        <v>1007</v>
      </c>
      <c r="O1781" t="s">
        <v>40</v>
      </c>
      <c r="P1781" t="s">
        <v>40</v>
      </c>
      <c r="Q1781">
        <v>1</v>
      </c>
      <c r="W1781">
        <v>0</v>
      </c>
      <c r="X1781">
        <v>-50505369</v>
      </c>
      <c r="Y1781">
        <f t="shared" si="833"/>
        <v>3.5</v>
      </c>
      <c r="AA1781">
        <v>14.19</v>
      </c>
      <c r="AB1781">
        <v>0</v>
      </c>
      <c r="AC1781">
        <v>0</v>
      </c>
      <c r="AD1781">
        <v>0</v>
      </c>
      <c r="AE1781">
        <v>1.97</v>
      </c>
      <c r="AF1781">
        <v>0</v>
      </c>
      <c r="AG1781">
        <v>0</v>
      </c>
      <c r="AH1781">
        <v>0</v>
      </c>
      <c r="AI1781">
        <v>7.56</v>
      </c>
      <c r="AJ1781">
        <v>1</v>
      </c>
      <c r="AK1781">
        <v>1</v>
      </c>
      <c r="AL1781">
        <v>1</v>
      </c>
      <c r="AM1781">
        <v>0</v>
      </c>
      <c r="AN1781">
        <v>0</v>
      </c>
      <c r="AO1781">
        <v>0</v>
      </c>
      <c r="AP1781">
        <v>1</v>
      </c>
      <c r="AQ1781">
        <v>0</v>
      </c>
      <c r="AR1781">
        <v>0</v>
      </c>
      <c r="AS1781" t="s">
        <v>3</v>
      </c>
      <c r="AT1781">
        <v>3.5</v>
      </c>
      <c r="AU1781" t="s">
        <v>3</v>
      </c>
      <c r="AV1781">
        <v>0</v>
      </c>
      <c r="AW1781">
        <v>2</v>
      </c>
      <c r="AX1781">
        <v>69736405</v>
      </c>
      <c r="AY1781">
        <v>1</v>
      </c>
      <c r="AZ1781">
        <v>16384</v>
      </c>
      <c r="BA1781">
        <v>1836</v>
      </c>
      <c r="BB1781">
        <v>3</v>
      </c>
      <c r="BC1781">
        <v>0</v>
      </c>
      <c r="BD1781">
        <v>0</v>
      </c>
      <c r="BE1781">
        <v>0</v>
      </c>
      <c r="BF1781">
        <v>0</v>
      </c>
      <c r="BG1781">
        <v>0</v>
      </c>
      <c r="BH1781">
        <v>0</v>
      </c>
      <c r="BI1781">
        <v>0</v>
      </c>
      <c r="BJ1781">
        <v>0</v>
      </c>
      <c r="BK1781">
        <v>0</v>
      </c>
      <c r="BL1781">
        <v>0</v>
      </c>
      <c r="BM1781">
        <v>0</v>
      </c>
      <c r="BN1781">
        <v>0</v>
      </c>
      <c r="BO1781">
        <v>0</v>
      </c>
      <c r="BP1781">
        <v>0</v>
      </c>
      <c r="BQ1781">
        <v>0</v>
      </c>
      <c r="BR1781">
        <v>0</v>
      </c>
      <c r="BS1781">
        <v>0</v>
      </c>
      <c r="BT1781">
        <v>0</v>
      </c>
      <c r="BU1781">
        <v>0</v>
      </c>
      <c r="BV1781">
        <v>0</v>
      </c>
      <c r="BW1781">
        <v>0</v>
      </c>
      <c r="CV1781">
        <v>0</v>
      </c>
      <c r="CW1781">
        <v>0</v>
      </c>
      <c r="CX1781">
        <f>ROUND(Y1781*Source!I1978,9)</f>
        <v>0</v>
      </c>
      <c r="CY1781">
        <f>AA1781</f>
        <v>14.19</v>
      </c>
      <c r="CZ1781">
        <f>AE1781</f>
        <v>1.97</v>
      </c>
      <c r="DA1781">
        <f>AI1781</f>
        <v>7.56</v>
      </c>
      <c r="DB1781">
        <f t="shared" si="834"/>
        <v>6.9</v>
      </c>
      <c r="DC1781">
        <f t="shared" si="835"/>
        <v>0</v>
      </c>
      <c r="DD1781" t="s">
        <v>3</v>
      </c>
      <c r="DE1781" t="s">
        <v>3</v>
      </c>
      <c r="DF1781">
        <f>ROUND(ROUND(AE1781*AI1781,0)*CX1781,0)</f>
        <v>0</v>
      </c>
      <c r="DG1781">
        <f t="shared" ref="DG1781:DG1789" si="837">ROUND(ROUND(AF1781,0)*CX1781,0)</f>
        <v>0</v>
      </c>
      <c r="DH1781">
        <f t="shared" ref="DH1781:DH1788" si="838">ROUND(ROUND(AG1781,0)*CX1781,0)</f>
        <v>0</v>
      </c>
      <c r="DI1781">
        <f t="shared" si="836"/>
        <v>0</v>
      </c>
      <c r="DJ1781">
        <f>DF1781</f>
        <v>0</v>
      </c>
      <c r="DK1781">
        <v>0</v>
      </c>
      <c r="DL1781" t="s">
        <v>3</v>
      </c>
      <c r="DM1781">
        <v>0</v>
      </c>
      <c r="DN1781" t="s">
        <v>3</v>
      </c>
      <c r="DO1781">
        <v>0</v>
      </c>
    </row>
    <row r="1782" spans="1:119" x14ac:dyDescent="0.2">
      <c r="A1782">
        <f>ROW(Source!A1978)</f>
        <v>1978</v>
      </c>
      <c r="B1782">
        <v>69726884</v>
      </c>
      <c r="C1782">
        <v>69736393</v>
      </c>
      <c r="D1782">
        <v>61335614</v>
      </c>
      <c r="E1782">
        <v>1</v>
      </c>
      <c r="F1782">
        <v>1</v>
      </c>
      <c r="G1782">
        <v>1</v>
      </c>
      <c r="H1782">
        <v>3</v>
      </c>
      <c r="I1782" t="s">
        <v>859</v>
      </c>
      <c r="J1782" t="s">
        <v>861</v>
      </c>
      <c r="K1782" t="s">
        <v>860</v>
      </c>
      <c r="L1782">
        <v>1339</v>
      </c>
      <c r="N1782">
        <v>1007</v>
      </c>
      <c r="O1782" t="s">
        <v>40</v>
      </c>
      <c r="P1782" t="s">
        <v>40</v>
      </c>
      <c r="Q1782">
        <v>1</v>
      </c>
      <c r="W1782">
        <v>0</v>
      </c>
      <c r="X1782">
        <v>1024359161</v>
      </c>
      <c r="Y1782">
        <f t="shared" si="833"/>
        <v>2.04</v>
      </c>
      <c r="AA1782">
        <v>4977.97</v>
      </c>
      <c r="AB1782">
        <v>0</v>
      </c>
      <c r="AC1782">
        <v>0</v>
      </c>
      <c r="AD1782">
        <v>0</v>
      </c>
      <c r="AE1782">
        <v>688.42000000000007</v>
      </c>
      <c r="AF1782">
        <v>0</v>
      </c>
      <c r="AG1782">
        <v>0</v>
      </c>
      <c r="AH1782">
        <v>0</v>
      </c>
      <c r="AI1782">
        <v>7.56</v>
      </c>
      <c r="AJ1782">
        <v>1</v>
      </c>
      <c r="AK1782">
        <v>1</v>
      </c>
      <c r="AL1782">
        <v>1</v>
      </c>
      <c r="AM1782">
        <v>0</v>
      </c>
      <c r="AN1782">
        <v>0</v>
      </c>
      <c r="AO1782">
        <v>0</v>
      </c>
      <c r="AP1782">
        <v>1</v>
      </c>
      <c r="AQ1782">
        <v>0</v>
      </c>
      <c r="AR1782">
        <v>0</v>
      </c>
      <c r="AS1782" t="s">
        <v>3</v>
      </c>
      <c r="AT1782">
        <v>2.04</v>
      </c>
      <c r="AU1782" t="s">
        <v>3</v>
      </c>
      <c r="AV1782">
        <v>0</v>
      </c>
      <c r="AW1782">
        <v>1</v>
      </c>
      <c r="AX1782">
        <v>-1</v>
      </c>
      <c r="AY1782">
        <v>0</v>
      </c>
      <c r="AZ1782">
        <v>0</v>
      </c>
      <c r="BA1782" t="s">
        <v>3</v>
      </c>
      <c r="BB1782">
        <v>0</v>
      </c>
      <c r="BC1782">
        <v>0</v>
      </c>
      <c r="BD1782">
        <v>0</v>
      </c>
      <c r="BE1782">
        <v>0</v>
      </c>
      <c r="BF1782">
        <v>0</v>
      </c>
      <c r="BG1782">
        <v>0</v>
      </c>
      <c r="BH1782">
        <v>0</v>
      </c>
      <c r="BI1782">
        <v>0</v>
      </c>
      <c r="BJ1782">
        <v>0</v>
      </c>
      <c r="BK1782">
        <v>0</v>
      </c>
      <c r="BL1782">
        <v>0</v>
      </c>
      <c r="BM1782">
        <v>0</v>
      </c>
      <c r="BN1782">
        <v>0</v>
      </c>
      <c r="BO1782">
        <v>0</v>
      </c>
      <c r="BP1782">
        <v>0</v>
      </c>
      <c r="BQ1782">
        <v>0</v>
      </c>
      <c r="BR1782">
        <v>0</v>
      </c>
      <c r="BS1782">
        <v>0</v>
      </c>
      <c r="BT1782">
        <v>0</v>
      </c>
      <c r="BU1782">
        <v>0</v>
      </c>
      <c r="BV1782">
        <v>0</v>
      </c>
      <c r="BW1782">
        <v>0</v>
      </c>
      <c r="CV1782">
        <v>0</v>
      </c>
      <c r="CW1782">
        <v>0</v>
      </c>
      <c r="CX1782">
        <f>ROUND(Y1782*Source!I1978,9)</f>
        <v>0</v>
      </c>
      <c r="CY1782">
        <f>AA1782</f>
        <v>4977.97</v>
      </c>
      <c r="CZ1782">
        <f>AE1782</f>
        <v>688.42000000000007</v>
      </c>
      <c r="DA1782">
        <f>AI1782</f>
        <v>7.56</v>
      </c>
      <c r="DB1782">
        <f t="shared" si="834"/>
        <v>1404.38</v>
      </c>
      <c r="DC1782">
        <f t="shared" si="835"/>
        <v>0</v>
      </c>
      <c r="DD1782" t="s">
        <v>3</v>
      </c>
      <c r="DE1782" t="s">
        <v>3</v>
      </c>
      <c r="DF1782">
        <f>ROUND(ROUND(AE1782*AI1782,0)*CX1782,0)</f>
        <v>0</v>
      </c>
      <c r="DG1782">
        <f t="shared" si="837"/>
        <v>0</v>
      </c>
      <c r="DH1782">
        <f t="shared" si="838"/>
        <v>0</v>
      </c>
      <c r="DI1782">
        <f t="shared" si="836"/>
        <v>0</v>
      </c>
      <c r="DJ1782">
        <f>DF1782</f>
        <v>0</v>
      </c>
      <c r="DK1782">
        <v>0</v>
      </c>
      <c r="DL1782" t="s">
        <v>3</v>
      </c>
      <c r="DM1782">
        <v>0</v>
      </c>
      <c r="DN1782" t="s">
        <v>3</v>
      </c>
      <c r="DO1782">
        <v>0</v>
      </c>
    </row>
    <row r="1783" spans="1:119" x14ac:dyDescent="0.2">
      <c r="A1783">
        <f>ROW(Source!A1983)</f>
        <v>1983</v>
      </c>
      <c r="B1783">
        <v>69726971</v>
      </c>
      <c r="C1783">
        <v>69736408</v>
      </c>
      <c r="D1783">
        <v>27493207</v>
      </c>
      <c r="E1783">
        <v>1</v>
      </c>
      <c r="F1783">
        <v>1</v>
      </c>
      <c r="G1783">
        <v>1</v>
      </c>
      <c r="H1783">
        <v>1</v>
      </c>
      <c r="I1783" t="s">
        <v>1047</v>
      </c>
      <c r="J1783" t="s">
        <v>3</v>
      </c>
      <c r="K1783" t="s">
        <v>1048</v>
      </c>
      <c r="L1783">
        <v>1369</v>
      </c>
      <c r="N1783">
        <v>1013</v>
      </c>
      <c r="O1783" t="s">
        <v>974</v>
      </c>
      <c r="P1783" t="s">
        <v>974</v>
      </c>
      <c r="Q1783">
        <v>1</v>
      </c>
      <c r="W1783">
        <v>0</v>
      </c>
      <c r="X1783">
        <v>-1900352537</v>
      </c>
      <c r="Y1783">
        <f t="shared" ref="Y1783:Y1792" si="839">(AT1783*12.4)</f>
        <v>6.2</v>
      </c>
      <c r="AA1783">
        <v>0</v>
      </c>
      <c r="AB1783">
        <v>0</v>
      </c>
      <c r="AC1783">
        <v>0</v>
      </c>
      <c r="AD1783">
        <v>7.87</v>
      </c>
      <c r="AE1783">
        <v>0</v>
      </c>
      <c r="AF1783">
        <v>0</v>
      </c>
      <c r="AG1783">
        <v>0</v>
      </c>
      <c r="AH1783">
        <v>7.87</v>
      </c>
      <c r="AI1783">
        <v>1</v>
      </c>
      <c r="AJ1783">
        <v>1</v>
      </c>
      <c r="AK1783">
        <v>1</v>
      </c>
      <c r="AL1783">
        <v>1</v>
      </c>
      <c r="AM1783">
        <v>-2</v>
      </c>
      <c r="AN1783">
        <v>0</v>
      </c>
      <c r="AO1783">
        <v>1</v>
      </c>
      <c r="AP1783">
        <v>1</v>
      </c>
      <c r="AQ1783">
        <v>0</v>
      </c>
      <c r="AR1783">
        <v>0</v>
      </c>
      <c r="AS1783" t="s">
        <v>3</v>
      </c>
      <c r="AT1783">
        <v>0.5</v>
      </c>
      <c r="AU1783" t="s">
        <v>868</v>
      </c>
      <c r="AV1783">
        <v>1</v>
      </c>
      <c r="AW1783">
        <v>2</v>
      </c>
      <c r="AX1783">
        <v>69736414</v>
      </c>
      <c r="AY1783">
        <v>1</v>
      </c>
      <c r="AZ1783">
        <v>0</v>
      </c>
      <c r="BA1783">
        <v>1837</v>
      </c>
      <c r="BB1783">
        <v>0</v>
      </c>
      <c r="BC1783">
        <v>0</v>
      </c>
      <c r="BD1783">
        <v>0</v>
      </c>
      <c r="BE1783">
        <v>0</v>
      </c>
      <c r="BF1783">
        <v>0</v>
      </c>
      <c r="BG1783">
        <v>0</v>
      </c>
      <c r="BH1783">
        <v>0</v>
      </c>
      <c r="BI1783">
        <v>0</v>
      </c>
      <c r="BJ1783">
        <v>0</v>
      </c>
      <c r="BK1783">
        <v>0</v>
      </c>
      <c r="BL1783">
        <v>0</v>
      </c>
      <c r="BM1783">
        <v>0</v>
      </c>
      <c r="BN1783">
        <v>0</v>
      </c>
      <c r="BO1783">
        <v>0</v>
      </c>
      <c r="BP1783">
        <v>0</v>
      </c>
      <c r="BQ1783">
        <v>0</v>
      </c>
      <c r="BR1783">
        <v>0</v>
      </c>
      <c r="BS1783">
        <v>0</v>
      </c>
      <c r="BT1783">
        <v>0</v>
      </c>
      <c r="BU1783">
        <v>0</v>
      </c>
      <c r="BV1783">
        <v>0</v>
      </c>
      <c r="BW1783">
        <v>0</v>
      </c>
      <c r="CU1783">
        <f>ROUND(AT1783*Source!I1983*AH1783*AL1783,0)</f>
        <v>0</v>
      </c>
      <c r="CV1783">
        <f>ROUND(Y1783*Source!I1983,9)</f>
        <v>0</v>
      </c>
      <c r="CW1783">
        <v>0</v>
      </c>
      <c r="CX1783">
        <f>ROUND(Y1783*Source!I1983,9)</f>
        <v>0</v>
      </c>
      <c r="CY1783">
        <f>AD1783</f>
        <v>7.87</v>
      </c>
      <c r="CZ1783">
        <f>AH1783</f>
        <v>7.87</v>
      </c>
      <c r="DA1783">
        <f>AL1783</f>
        <v>1</v>
      </c>
      <c r="DB1783">
        <f t="shared" ref="DB1783:DB1792" si="840">ROUND((ROUND(AT1783*CZ1783,2)*12.4),2)</f>
        <v>48.86</v>
      </c>
      <c r="DC1783">
        <f t="shared" ref="DC1783:DC1792" si="841">ROUND((ROUND(AT1783*AG1783,2)*12.4),2)</f>
        <v>0</v>
      </c>
      <c r="DD1783" t="s">
        <v>3</v>
      </c>
      <c r="DE1783" t="s">
        <v>3</v>
      </c>
      <c r="DF1783">
        <f t="shared" ref="DF1783:DF1791" si="842">ROUND(ROUND(AE1783,0)*CX1783,0)</f>
        <v>0</v>
      </c>
      <c r="DG1783">
        <f t="shared" si="837"/>
        <v>0</v>
      </c>
      <c r="DH1783">
        <f t="shared" si="838"/>
        <v>0</v>
      </c>
      <c r="DI1783">
        <f t="shared" si="836"/>
        <v>0</v>
      </c>
      <c r="DJ1783">
        <f>DI1783</f>
        <v>0</v>
      </c>
      <c r="DK1783">
        <v>0</v>
      </c>
      <c r="DL1783" t="s">
        <v>3</v>
      </c>
      <c r="DM1783">
        <v>0</v>
      </c>
      <c r="DN1783" t="s">
        <v>3</v>
      </c>
      <c r="DO1783">
        <v>0</v>
      </c>
    </row>
    <row r="1784" spans="1:119" x14ac:dyDescent="0.2">
      <c r="A1784">
        <f>ROW(Source!A1983)</f>
        <v>1983</v>
      </c>
      <c r="B1784">
        <v>69726971</v>
      </c>
      <c r="C1784">
        <v>69736408</v>
      </c>
      <c r="D1784">
        <v>121548</v>
      </c>
      <c r="E1784">
        <v>1</v>
      </c>
      <c r="F1784">
        <v>1</v>
      </c>
      <c r="G1784">
        <v>1</v>
      </c>
      <c r="H1784">
        <v>1</v>
      </c>
      <c r="I1784" t="s">
        <v>36</v>
      </c>
      <c r="J1784" t="s">
        <v>3</v>
      </c>
      <c r="K1784" t="s">
        <v>981</v>
      </c>
      <c r="L1784">
        <v>608254</v>
      </c>
      <c r="N1784">
        <v>1013</v>
      </c>
      <c r="O1784" t="s">
        <v>982</v>
      </c>
      <c r="P1784" t="s">
        <v>982</v>
      </c>
      <c r="Q1784">
        <v>1</v>
      </c>
      <c r="W1784">
        <v>0</v>
      </c>
      <c r="X1784">
        <v>-185737400</v>
      </c>
      <c r="Y1784">
        <f t="shared" si="839"/>
        <v>2.6040000000000001</v>
      </c>
      <c r="AA1784">
        <v>0</v>
      </c>
      <c r="AB1784">
        <v>0</v>
      </c>
      <c r="AC1784">
        <v>0</v>
      </c>
      <c r="AD1784">
        <v>0</v>
      </c>
      <c r="AE1784">
        <v>0</v>
      </c>
      <c r="AF1784">
        <v>0</v>
      </c>
      <c r="AG1784">
        <v>0</v>
      </c>
      <c r="AH1784">
        <v>0</v>
      </c>
      <c r="AI1784">
        <v>1</v>
      </c>
      <c r="AJ1784">
        <v>1</v>
      </c>
      <c r="AK1784">
        <v>1</v>
      </c>
      <c r="AL1784">
        <v>1</v>
      </c>
      <c r="AM1784">
        <v>-2</v>
      </c>
      <c r="AN1784">
        <v>0</v>
      </c>
      <c r="AO1784">
        <v>1</v>
      </c>
      <c r="AP1784">
        <v>1</v>
      </c>
      <c r="AQ1784">
        <v>0</v>
      </c>
      <c r="AR1784">
        <v>0</v>
      </c>
      <c r="AS1784" t="s">
        <v>3</v>
      </c>
      <c r="AT1784">
        <v>0.21</v>
      </c>
      <c r="AU1784" t="s">
        <v>868</v>
      </c>
      <c r="AV1784">
        <v>2</v>
      </c>
      <c r="AW1784">
        <v>2</v>
      </c>
      <c r="AX1784">
        <v>69736415</v>
      </c>
      <c r="AY1784">
        <v>1</v>
      </c>
      <c r="AZ1784">
        <v>0</v>
      </c>
      <c r="BA1784">
        <v>1838</v>
      </c>
      <c r="BB1784">
        <v>0</v>
      </c>
      <c r="BC1784">
        <v>0</v>
      </c>
      <c r="BD1784">
        <v>0</v>
      </c>
      <c r="BE1784">
        <v>0</v>
      </c>
      <c r="BF1784">
        <v>0</v>
      </c>
      <c r="BG1784">
        <v>0</v>
      </c>
      <c r="BH1784">
        <v>0</v>
      </c>
      <c r="BI1784">
        <v>0</v>
      </c>
      <c r="BJ1784">
        <v>0</v>
      </c>
      <c r="BK1784">
        <v>0</v>
      </c>
      <c r="BL1784">
        <v>0</v>
      </c>
      <c r="BM1784">
        <v>0</v>
      </c>
      <c r="BN1784">
        <v>0</v>
      </c>
      <c r="BO1784">
        <v>0</v>
      </c>
      <c r="BP1784">
        <v>0</v>
      </c>
      <c r="BQ1784">
        <v>0</v>
      </c>
      <c r="BR1784">
        <v>0</v>
      </c>
      <c r="BS1784">
        <v>0</v>
      </c>
      <c r="BT1784">
        <v>0</v>
      </c>
      <c r="BU1784">
        <v>0</v>
      </c>
      <c r="BV1784">
        <v>0</v>
      </c>
      <c r="BW1784">
        <v>0</v>
      </c>
      <c r="CV1784">
        <v>0</v>
      </c>
      <c r="CW1784">
        <v>0</v>
      </c>
      <c r="CX1784">
        <f>ROUND(Y1784*Source!I1983,9)</f>
        <v>0</v>
      </c>
      <c r="CY1784">
        <f>AD1784</f>
        <v>0</v>
      </c>
      <c r="CZ1784">
        <f>AH1784</f>
        <v>0</v>
      </c>
      <c r="DA1784">
        <f>AL1784</f>
        <v>1</v>
      </c>
      <c r="DB1784">
        <f t="shared" si="840"/>
        <v>0</v>
      </c>
      <c r="DC1784">
        <f t="shared" si="841"/>
        <v>0</v>
      </c>
      <c r="DD1784" t="s">
        <v>3</v>
      </c>
      <c r="DE1784" t="s">
        <v>3</v>
      </c>
      <c r="DF1784">
        <f t="shared" si="842"/>
        <v>0</v>
      </c>
      <c r="DG1784">
        <f t="shared" si="837"/>
        <v>0</v>
      </c>
      <c r="DH1784">
        <f t="shared" si="838"/>
        <v>0</v>
      </c>
      <c r="DI1784">
        <f t="shared" si="836"/>
        <v>0</v>
      </c>
      <c r="DJ1784">
        <f>DI1784</f>
        <v>0</v>
      </c>
      <c r="DK1784">
        <v>0</v>
      </c>
      <c r="DL1784" t="s">
        <v>3</v>
      </c>
      <c r="DM1784">
        <v>0</v>
      </c>
      <c r="DN1784" t="s">
        <v>3</v>
      </c>
      <c r="DO1784">
        <v>0</v>
      </c>
    </row>
    <row r="1785" spans="1:119" x14ac:dyDescent="0.2">
      <c r="A1785">
        <f>ROW(Source!A1983)</f>
        <v>1983</v>
      </c>
      <c r="B1785">
        <v>69726971</v>
      </c>
      <c r="C1785">
        <v>69736408</v>
      </c>
      <c r="D1785">
        <v>27439630</v>
      </c>
      <c r="E1785">
        <v>1</v>
      </c>
      <c r="F1785">
        <v>1</v>
      </c>
      <c r="G1785">
        <v>1</v>
      </c>
      <c r="H1785">
        <v>2</v>
      </c>
      <c r="I1785" t="s">
        <v>986</v>
      </c>
      <c r="J1785" t="s">
        <v>987</v>
      </c>
      <c r="K1785" t="s">
        <v>988</v>
      </c>
      <c r="L1785">
        <v>1368</v>
      </c>
      <c r="N1785">
        <v>1011</v>
      </c>
      <c r="O1785" t="s">
        <v>978</v>
      </c>
      <c r="P1785" t="s">
        <v>978</v>
      </c>
      <c r="Q1785">
        <v>1</v>
      </c>
      <c r="W1785">
        <v>0</v>
      </c>
      <c r="X1785">
        <v>-72110300</v>
      </c>
      <c r="Y1785">
        <f t="shared" si="839"/>
        <v>2.6040000000000001</v>
      </c>
      <c r="AA1785">
        <v>0</v>
      </c>
      <c r="AB1785">
        <v>31.27</v>
      </c>
      <c r="AC1785">
        <v>13.61</v>
      </c>
      <c r="AD1785">
        <v>0</v>
      </c>
      <c r="AE1785">
        <v>0</v>
      </c>
      <c r="AF1785">
        <v>31.27</v>
      </c>
      <c r="AG1785">
        <v>13.61</v>
      </c>
      <c r="AH1785">
        <v>0</v>
      </c>
      <c r="AI1785">
        <v>1</v>
      </c>
      <c r="AJ1785">
        <v>1</v>
      </c>
      <c r="AK1785">
        <v>1</v>
      </c>
      <c r="AL1785">
        <v>1</v>
      </c>
      <c r="AM1785">
        <v>-2</v>
      </c>
      <c r="AN1785">
        <v>0</v>
      </c>
      <c r="AO1785">
        <v>1</v>
      </c>
      <c r="AP1785">
        <v>1</v>
      </c>
      <c r="AQ1785">
        <v>0</v>
      </c>
      <c r="AR1785">
        <v>0</v>
      </c>
      <c r="AS1785" t="s">
        <v>3</v>
      </c>
      <c r="AT1785">
        <v>0.21</v>
      </c>
      <c r="AU1785" t="s">
        <v>868</v>
      </c>
      <c r="AV1785">
        <v>0</v>
      </c>
      <c r="AW1785">
        <v>2</v>
      </c>
      <c r="AX1785">
        <v>69736416</v>
      </c>
      <c r="AY1785">
        <v>1</v>
      </c>
      <c r="AZ1785">
        <v>0</v>
      </c>
      <c r="BA1785">
        <v>1839</v>
      </c>
      <c r="BB1785">
        <v>0</v>
      </c>
      <c r="BC1785">
        <v>0</v>
      </c>
      <c r="BD1785">
        <v>0</v>
      </c>
      <c r="BE1785">
        <v>0</v>
      </c>
      <c r="BF1785">
        <v>0</v>
      </c>
      <c r="BG1785">
        <v>0</v>
      </c>
      <c r="BH1785">
        <v>0</v>
      </c>
      <c r="BI1785">
        <v>0</v>
      </c>
      <c r="BJ1785">
        <v>0</v>
      </c>
      <c r="BK1785">
        <v>0</v>
      </c>
      <c r="BL1785">
        <v>0</v>
      </c>
      <c r="BM1785">
        <v>0</v>
      </c>
      <c r="BN1785">
        <v>0</v>
      </c>
      <c r="BO1785">
        <v>0</v>
      </c>
      <c r="BP1785">
        <v>0</v>
      </c>
      <c r="BQ1785">
        <v>0</v>
      </c>
      <c r="BR1785">
        <v>0</v>
      </c>
      <c r="BS1785">
        <v>0</v>
      </c>
      <c r="BT1785">
        <v>0</v>
      </c>
      <c r="BU1785">
        <v>0</v>
      </c>
      <c r="BV1785">
        <v>0</v>
      </c>
      <c r="BW1785">
        <v>0</v>
      </c>
      <c r="CV1785">
        <v>0</v>
      </c>
      <c r="CW1785">
        <f>ROUND(Y1785*Source!I1983*DO1785,9)</f>
        <v>0</v>
      </c>
      <c r="CX1785">
        <f>ROUND(Y1785*Source!I1983,9)</f>
        <v>0</v>
      </c>
      <c r="CY1785">
        <f>AB1785</f>
        <v>31.27</v>
      </c>
      <c r="CZ1785">
        <f>AF1785</f>
        <v>31.27</v>
      </c>
      <c r="DA1785">
        <f>AJ1785</f>
        <v>1</v>
      </c>
      <c r="DB1785">
        <f t="shared" si="840"/>
        <v>81.47</v>
      </c>
      <c r="DC1785">
        <f t="shared" si="841"/>
        <v>35.46</v>
      </c>
      <c r="DD1785" t="s">
        <v>3</v>
      </c>
      <c r="DE1785" t="s">
        <v>3</v>
      </c>
      <c r="DF1785">
        <f t="shared" si="842"/>
        <v>0</v>
      </c>
      <c r="DG1785">
        <f t="shared" si="837"/>
        <v>0</v>
      </c>
      <c r="DH1785">
        <f t="shared" si="838"/>
        <v>0</v>
      </c>
      <c r="DI1785">
        <f t="shared" si="836"/>
        <v>0</v>
      </c>
      <c r="DJ1785">
        <f>DG1785</f>
        <v>0</v>
      </c>
      <c r="DK1785">
        <v>0</v>
      </c>
      <c r="DL1785" t="s">
        <v>3</v>
      </c>
      <c r="DM1785">
        <v>0</v>
      </c>
      <c r="DN1785" t="s">
        <v>3</v>
      </c>
      <c r="DO1785">
        <v>0</v>
      </c>
    </row>
    <row r="1786" spans="1:119" x14ac:dyDescent="0.2">
      <c r="A1786">
        <f>ROW(Source!A1983)</f>
        <v>1983</v>
      </c>
      <c r="B1786">
        <v>69726971</v>
      </c>
      <c r="C1786">
        <v>69736408</v>
      </c>
      <c r="D1786">
        <v>27440041</v>
      </c>
      <c r="E1786">
        <v>1</v>
      </c>
      <c r="F1786">
        <v>1</v>
      </c>
      <c r="G1786">
        <v>1</v>
      </c>
      <c r="H1786">
        <v>2</v>
      </c>
      <c r="I1786" t="s">
        <v>1003</v>
      </c>
      <c r="J1786" t="s">
        <v>1004</v>
      </c>
      <c r="K1786" t="s">
        <v>1005</v>
      </c>
      <c r="L1786">
        <v>1368</v>
      </c>
      <c r="N1786">
        <v>1011</v>
      </c>
      <c r="O1786" t="s">
        <v>978</v>
      </c>
      <c r="P1786" t="s">
        <v>978</v>
      </c>
      <c r="Q1786">
        <v>1</v>
      </c>
      <c r="W1786">
        <v>0</v>
      </c>
      <c r="X1786">
        <v>781889226</v>
      </c>
      <c r="Y1786">
        <f t="shared" si="839"/>
        <v>28.767999999999997</v>
      </c>
      <c r="AA1786">
        <v>0</v>
      </c>
      <c r="AB1786">
        <v>0.5</v>
      </c>
      <c r="AC1786">
        <v>0</v>
      </c>
      <c r="AD1786">
        <v>0</v>
      </c>
      <c r="AE1786">
        <v>0</v>
      </c>
      <c r="AF1786">
        <v>0.5</v>
      </c>
      <c r="AG1786">
        <v>0</v>
      </c>
      <c r="AH1786">
        <v>0</v>
      </c>
      <c r="AI1786">
        <v>1</v>
      </c>
      <c r="AJ1786">
        <v>1</v>
      </c>
      <c r="AK1786">
        <v>1</v>
      </c>
      <c r="AL1786">
        <v>1</v>
      </c>
      <c r="AM1786">
        <v>-2</v>
      </c>
      <c r="AN1786">
        <v>0</v>
      </c>
      <c r="AO1786">
        <v>1</v>
      </c>
      <c r="AP1786">
        <v>1</v>
      </c>
      <c r="AQ1786">
        <v>0</v>
      </c>
      <c r="AR1786">
        <v>0</v>
      </c>
      <c r="AS1786" t="s">
        <v>3</v>
      </c>
      <c r="AT1786">
        <v>2.3199999999999998</v>
      </c>
      <c r="AU1786" t="s">
        <v>868</v>
      </c>
      <c r="AV1786">
        <v>0</v>
      </c>
      <c r="AW1786">
        <v>2</v>
      </c>
      <c r="AX1786">
        <v>69736417</v>
      </c>
      <c r="AY1786">
        <v>1</v>
      </c>
      <c r="AZ1786">
        <v>0</v>
      </c>
      <c r="BA1786">
        <v>1840</v>
      </c>
      <c r="BB1786">
        <v>0</v>
      </c>
      <c r="BC1786">
        <v>0</v>
      </c>
      <c r="BD1786">
        <v>0</v>
      </c>
      <c r="BE1786">
        <v>0</v>
      </c>
      <c r="BF1786">
        <v>0</v>
      </c>
      <c r="BG1786">
        <v>0</v>
      </c>
      <c r="BH1786">
        <v>0</v>
      </c>
      <c r="BI1786">
        <v>0</v>
      </c>
      <c r="BJ1786">
        <v>0</v>
      </c>
      <c r="BK1786">
        <v>0</v>
      </c>
      <c r="BL1786">
        <v>0</v>
      </c>
      <c r="BM1786">
        <v>0</v>
      </c>
      <c r="BN1786">
        <v>0</v>
      </c>
      <c r="BO1786">
        <v>0</v>
      </c>
      <c r="BP1786">
        <v>0</v>
      </c>
      <c r="BQ1786">
        <v>0</v>
      </c>
      <c r="BR1786">
        <v>0</v>
      </c>
      <c r="BS1786">
        <v>0</v>
      </c>
      <c r="BT1786">
        <v>0</v>
      </c>
      <c r="BU1786">
        <v>0</v>
      </c>
      <c r="BV1786">
        <v>0</v>
      </c>
      <c r="BW1786">
        <v>0</v>
      </c>
      <c r="CV1786">
        <v>0</v>
      </c>
      <c r="CW1786">
        <f>ROUND(Y1786*Source!I1983*DO1786,9)</f>
        <v>0</v>
      </c>
      <c r="CX1786">
        <f>ROUND(Y1786*Source!I1983,9)</f>
        <v>0</v>
      </c>
      <c r="CY1786">
        <f>AB1786</f>
        <v>0.5</v>
      </c>
      <c r="CZ1786">
        <f>AF1786</f>
        <v>0.5</v>
      </c>
      <c r="DA1786">
        <f>AJ1786</f>
        <v>1</v>
      </c>
      <c r="DB1786">
        <f t="shared" si="840"/>
        <v>14.38</v>
      </c>
      <c r="DC1786">
        <f t="shared" si="841"/>
        <v>0</v>
      </c>
      <c r="DD1786" t="s">
        <v>3</v>
      </c>
      <c r="DE1786" t="s">
        <v>3</v>
      </c>
      <c r="DF1786">
        <f t="shared" si="842"/>
        <v>0</v>
      </c>
      <c r="DG1786">
        <f t="shared" si="837"/>
        <v>0</v>
      </c>
      <c r="DH1786">
        <f t="shared" si="838"/>
        <v>0</v>
      </c>
      <c r="DI1786">
        <f t="shared" si="836"/>
        <v>0</v>
      </c>
      <c r="DJ1786">
        <f>DG1786</f>
        <v>0</v>
      </c>
      <c r="DK1786">
        <v>0</v>
      </c>
      <c r="DL1786" t="s">
        <v>3</v>
      </c>
      <c r="DM1786">
        <v>0</v>
      </c>
      <c r="DN1786" t="s">
        <v>3</v>
      </c>
      <c r="DO1786">
        <v>0</v>
      </c>
    </row>
    <row r="1787" spans="1:119" x14ac:dyDescent="0.2">
      <c r="A1787">
        <f>ROW(Source!A1983)</f>
        <v>1983</v>
      </c>
      <c r="B1787">
        <v>69726971</v>
      </c>
      <c r="C1787">
        <v>69736408</v>
      </c>
      <c r="D1787">
        <v>61335614</v>
      </c>
      <c r="E1787">
        <v>1</v>
      </c>
      <c r="F1787">
        <v>1</v>
      </c>
      <c r="G1787">
        <v>1</v>
      </c>
      <c r="H1787">
        <v>3</v>
      </c>
      <c r="I1787" t="s">
        <v>859</v>
      </c>
      <c r="J1787" t="s">
        <v>861</v>
      </c>
      <c r="K1787" t="s">
        <v>860</v>
      </c>
      <c r="L1787">
        <v>1339</v>
      </c>
      <c r="N1787">
        <v>1007</v>
      </c>
      <c r="O1787" t="s">
        <v>40</v>
      </c>
      <c r="P1787" t="s">
        <v>40</v>
      </c>
      <c r="Q1787">
        <v>1</v>
      </c>
      <c r="W1787">
        <v>0</v>
      </c>
      <c r="X1787">
        <v>1024359161</v>
      </c>
      <c r="Y1787">
        <f t="shared" si="839"/>
        <v>6.3240000000000007</v>
      </c>
      <c r="AA1787">
        <v>653.21</v>
      </c>
      <c r="AB1787">
        <v>0</v>
      </c>
      <c r="AC1787">
        <v>0</v>
      </c>
      <c r="AD1787">
        <v>0</v>
      </c>
      <c r="AE1787">
        <v>653.21</v>
      </c>
      <c r="AF1787">
        <v>0</v>
      </c>
      <c r="AG1787">
        <v>0</v>
      </c>
      <c r="AH1787">
        <v>0</v>
      </c>
      <c r="AI1787">
        <v>1</v>
      </c>
      <c r="AJ1787">
        <v>1</v>
      </c>
      <c r="AK1787">
        <v>1</v>
      </c>
      <c r="AL1787">
        <v>1</v>
      </c>
      <c r="AM1787">
        <v>0</v>
      </c>
      <c r="AN1787">
        <v>0</v>
      </c>
      <c r="AO1787">
        <v>0</v>
      </c>
      <c r="AP1787">
        <v>1</v>
      </c>
      <c r="AQ1787">
        <v>0</v>
      </c>
      <c r="AR1787">
        <v>0</v>
      </c>
      <c r="AS1787" t="s">
        <v>3</v>
      </c>
      <c r="AT1787">
        <v>0.51</v>
      </c>
      <c r="AU1787" t="s">
        <v>868</v>
      </c>
      <c r="AV1787">
        <v>0</v>
      </c>
      <c r="AW1787">
        <v>1</v>
      </c>
      <c r="AX1787">
        <v>-1</v>
      </c>
      <c r="AY1787">
        <v>0</v>
      </c>
      <c r="AZ1787">
        <v>0</v>
      </c>
      <c r="BA1787" t="s">
        <v>3</v>
      </c>
      <c r="BB1787">
        <v>0</v>
      </c>
      <c r="BC1787">
        <v>0</v>
      </c>
      <c r="BD1787">
        <v>0</v>
      </c>
      <c r="BE1787">
        <v>0</v>
      </c>
      <c r="BF1787">
        <v>0</v>
      </c>
      <c r="BG1787">
        <v>0</v>
      </c>
      <c r="BH1787">
        <v>0</v>
      </c>
      <c r="BI1787">
        <v>0</v>
      </c>
      <c r="BJ1787">
        <v>0</v>
      </c>
      <c r="BK1787">
        <v>0</v>
      </c>
      <c r="BL1787">
        <v>0</v>
      </c>
      <c r="BM1787">
        <v>0</v>
      </c>
      <c r="BN1787">
        <v>0</v>
      </c>
      <c r="BO1787">
        <v>0</v>
      </c>
      <c r="BP1787">
        <v>0</v>
      </c>
      <c r="BQ1787">
        <v>0</v>
      </c>
      <c r="BR1787">
        <v>0</v>
      </c>
      <c r="BS1787">
        <v>0</v>
      </c>
      <c r="BT1787">
        <v>0</v>
      </c>
      <c r="BU1787">
        <v>0</v>
      </c>
      <c r="BV1787">
        <v>0</v>
      </c>
      <c r="BW1787">
        <v>0</v>
      </c>
      <c r="CV1787">
        <v>0</v>
      </c>
      <c r="CW1787">
        <v>0</v>
      </c>
      <c r="CX1787">
        <f>ROUND(Y1787*Source!I1983,9)</f>
        <v>0</v>
      </c>
      <c r="CY1787">
        <f>AA1787</f>
        <v>653.21</v>
      </c>
      <c r="CZ1787">
        <f>AE1787</f>
        <v>653.21</v>
      </c>
      <c r="DA1787">
        <f>AI1787</f>
        <v>1</v>
      </c>
      <c r="DB1787">
        <f t="shared" si="840"/>
        <v>4130.9399999999996</v>
      </c>
      <c r="DC1787">
        <f t="shared" si="841"/>
        <v>0</v>
      </c>
      <c r="DD1787" t="s">
        <v>3</v>
      </c>
      <c r="DE1787" t="s">
        <v>3</v>
      </c>
      <c r="DF1787">
        <f t="shared" si="842"/>
        <v>0</v>
      </c>
      <c r="DG1787">
        <f t="shared" si="837"/>
        <v>0</v>
      </c>
      <c r="DH1787">
        <f t="shared" si="838"/>
        <v>0</v>
      </c>
      <c r="DI1787">
        <f t="shared" si="836"/>
        <v>0</v>
      </c>
      <c r="DJ1787">
        <f>DF1787</f>
        <v>0</v>
      </c>
      <c r="DK1787">
        <v>0</v>
      </c>
      <c r="DL1787" t="s">
        <v>3</v>
      </c>
      <c r="DM1787">
        <v>0</v>
      </c>
      <c r="DN1787" t="s">
        <v>3</v>
      </c>
      <c r="DO1787">
        <v>0</v>
      </c>
    </row>
    <row r="1788" spans="1:119" x14ac:dyDescent="0.2">
      <c r="A1788">
        <f>ROW(Source!A1984)</f>
        <v>1984</v>
      </c>
      <c r="B1788">
        <v>69726884</v>
      </c>
      <c r="C1788">
        <v>69736408</v>
      </c>
      <c r="D1788">
        <v>27493207</v>
      </c>
      <c r="E1788">
        <v>1</v>
      </c>
      <c r="F1788">
        <v>1</v>
      </c>
      <c r="G1788">
        <v>1</v>
      </c>
      <c r="H1788">
        <v>1</v>
      </c>
      <c r="I1788" t="s">
        <v>1047</v>
      </c>
      <c r="J1788" t="s">
        <v>3</v>
      </c>
      <c r="K1788" t="s">
        <v>1048</v>
      </c>
      <c r="L1788">
        <v>1369</v>
      </c>
      <c r="N1788">
        <v>1013</v>
      </c>
      <c r="O1788" t="s">
        <v>974</v>
      </c>
      <c r="P1788" t="s">
        <v>974</v>
      </c>
      <c r="Q1788">
        <v>1</v>
      </c>
      <c r="W1788">
        <v>0</v>
      </c>
      <c r="X1788">
        <v>-1900352537</v>
      </c>
      <c r="Y1788">
        <f t="shared" si="839"/>
        <v>6.2</v>
      </c>
      <c r="AA1788">
        <v>0</v>
      </c>
      <c r="AB1788">
        <v>0</v>
      </c>
      <c r="AC1788">
        <v>0</v>
      </c>
      <c r="AD1788">
        <v>199.58</v>
      </c>
      <c r="AE1788">
        <v>0</v>
      </c>
      <c r="AF1788">
        <v>0</v>
      </c>
      <c r="AG1788">
        <v>0</v>
      </c>
      <c r="AH1788">
        <v>7.87</v>
      </c>
      <c r="AI1788">
        <v>1</v>
      </c>
      <c r="AJ1788">
        <v>1</v>
      </c>
      <c r="AK1788">
        <v>1</v>
      </c>
      <c r="AL1788">
        <v>25.36</v>
      </c>
      <c r="AM1788">
        <v>5</v>
      </c>
      <c r="AN1788">
        <v>0</v>
      </c>
      <c r="AO1788">
        <v>1</v>
      </c>
      <c r="AP1788">
        <v>1</v>
      </c>
      <c r="AQ1788">
        <v>0</v>
      </c>
      <c r="AR1788">
        <v>0</v>
      </c>
      <c r="AS1788" t="s">
        <v>3</v>
      </c>
      <c r="AT1788">
        <v>0.5</v>
      </c>
      <c r="AU1788" t="s">
        <v>868</v>
      </c>
      <c r="AV1788">
        <v>1</v>
      </c>
      <c r="AW1788">
        <v>2</v>
      </c>
      <c r="AX1788">
        <v>69736414</v>
      </c>
      <c r="AY1788">
        <v>1</v>
      </c>
      <c r="AZ1788">
        <v>0</v>
      </c>
      <c r="BA1788">
        <v>1842</v>
      </c>
      <c r="BB1788">
        <v>0</v>
      </c>
      <c r="BC1788">
        <v>0</v>
      </c>
      <c r="BD1788">
        <v>0</v>
      </c>
      <c r="BE1788">
        <v>0</v>
      </c>
      <c r="BF1788">
        <v>0</v>
      </c>
      <c r="BG1788">
        <v>0</v>
      </c>
      <c r="BH1788">
        <v>0</v>
      </c>
      <c r="BI1788">
        <v>0</v>
      </c>
      <c r="BJ1788">
        <v>0</v>
      </c>
      <c r="BK1788">
        <v>0</v>
      </c>
      <c r="BL1788">
        <v>0</v>
      </c>
      <c r="BM1788">
        <v>0</v>
      </c>
      <c r="BN1788">
        <v>0</v>
      </c>
      <c r="BO1788">
        <v>0</v>
      </c>
      <c r="BP1788">
        <v>0</v>
      </c>
      <c r="BQ1788">
        <v>0</v>
      </c>
      <c r="BR1788">
        <v>0</v>
      </c>
      <c r="BS1788">
        <v>0</v>
      </c>
      <c r="BT1788">
        <v>0</v>
      </c>
      <c r="BU1788">
        <v>0</v>
      </c>
      <c r="BV1788">
        <v>0</v>
      </c>
      <c r="BW1788">
        <v>0</v>
      </c>
      <c r="CU1788">
        <f>ROUND(AT1788*Source!I1984*AH1788*AL1788,0)</f>
        <v>0</v>
      </c>
      <c r="CV1788">
        <f>ROUND(Y1788*Source!I1984,9)</f>
        <v>0</v>
      </c>
      <c r="CW1788">
        <v>0</v>
      </c>
      <c r="CX1788">
        <f>ROUND(Y1788*Source!I1984,9)</f>
        <v>0</v>
      </c>
      <c r="CY1788">
        <f>AD1788</f>
        <v>199.58</v>
      </c>
      <c r="CZ1788">
        <f>AH1788</f>
        <v>7.87</v>
      </c>
      <c r="DA1788">
        <f>AL1788</f>
        <v>25.36</v>
      </c>
      <c r="DB1788">
        <f t="shared" si="840"/>
        <v>48.86</v>
      </c>
      <c r="DC1788">
        <f t="shared" si="841"/>
        <v>0</v>
      </c>
      <c r="DD1788" t="s">
        <v>3</v>
      </c>
      <c r="DE1788" t="s">
        <v>3</v>
      </c>
      <c r="DF1788">
        <f t="shared" si="842"/>
        <v>0</v>
      </c>
      <c r="DG1788">
        <f t="shared" si="837"/>
        <v>0</v>
      </c>
      <c r="DH1788">
        <f t="shared" si="838"/>
        <v>0</v>
      </c>
      <c r="DI1788">
        <f>ROUND(ROUND(AH1788*AL1788,0)*CX1788,0)</f>
        <v>0</v>
      </c>
      <c r="DJ1788">
        <f>DI1788</f>
        <v>0</v>
      </c>
      <c r="DK1788">
        <v>0</v>
      </c>
      <c r="DL1788" t="s">
        <v>3</v>
      </c>
      <c r="DM1788">
        <v>0</v>
      </c>
      <c r="DN1788" t="s">
        <v>3</v>
      </c>
      <c r="DO1788">
        <v>0</v>
      </c>
    </row>
    <row r="1789" spans="1:119" x14ac:dyDescent="0.2">
      <c r="A1789">
        <f>ROW(Source!A1984)</f>
        <v>1984</v>
      </c>
      <c r="B1789">
        <v>69726884</v>
      </c>
      <c r="C1789">
        <v>69736408</v>
      </c>
      <c r="D1789">
        <v>121548</v>
      </c>
      <c r="E1789">
        <v>1</v>
      </c>
      <c r="F1789">
        <v>1</v>
      </c>
      <c r="G1789">
        <v>1</v>
      </c>
      <c r="H1789">
        <v>1</v>
      </c>
      <c r="I1789" t="s">
        <v>36</v>
      </c>
      <c r="J1789" t="s">
        <v>3</v>
      </c>
      <c r="K1789" t="s">
        <v>981</v>
      </c>
      <c r="L1789">
        <v>608254</v>
      </c>
      <c r="N1789">
        <v>1013</v>
      </c>
      <c r="O1789" t="s">
        <v>982</v>
      </c>
      <c r="P1789" t="s">
        <v>982</v>
      </c>
      <c r="Q1789">
        <v>1</v>
      </c>
      <c r="W1789">
        <v>0</v>
      </c>
      <c r="X1789">
        <v>-185737400</v>
      </c>
      <c r="Y1789">
        <f t="shared" si="839"/>
        <v>2.6040000000000001</v>
      </c>
      <c r="AA1789">
        <v>0</v>
      </c>
      <c r="AB1789">
        <v>0</v>
      </c>
      <c r="AC1789">
        <v>0</v>
      </c>
      <c r="AD1789">
        <v>0</v>
      </c>
      <c r="AE1789">
        <v>0</v>
      </c>
      <c r="AF1789">
        <v>0</v>
      </c>
      <c r="AG1789">
        <v>0</v>
      </c>
      <c r="AH1789">
        <v>0</v>
      </c>
      <c r="AI1789">
        <v>1</v>
      </c>
      <c r="AJ1789">
        <v>1</v>
      </c>
      <c r="AK1789">
        <v>19.8</v>
      </c>
      <c r="AL1789">
        <v>1</v>
      </c>
      <c r="AM1789">
        <v>5</v>
      </c>
      <c r="AN1789">
        <v>0</v>
      </c>
      <c r="AO1789">
        <v>1</v>
      </c>
      <c r="AP1789">
        <v>1</v>
      </c>
      <c r="AQ1789">
        <v>0</v>
      </c>
      <c r="AR1789">
        <v>0</v>
      </c>
      <c r="AS1789" t="s">
        <v>3</v>
      </c>
      <c r="AT1789">
        <v>0.21</v>
      </c>
      <c r="AU1789" t="s">
        <v>868</v>
      </c>
      <c r="AV1789">
        <v>2</v>
      </c>
      <c r="AW1789">
        <v>2</v>
      </c>
      <c r="AX1789">
        <v>69736415</v>
      </c>
      <c r="AY1789">
        <v>1</v>
      </c>
      <c r="AZ1789">
        <v>0</v>
      </c>
      <c r="BA1789">
        <v>1843</v>
      </c>
      <c r="BB1789">
        <v>0</v>
      </c>
      <c r="BC1789">
        <v>0</v>
      </c>
      <c r="BD1789">
        <v>0</v>
      </c>
      <c r="BE1789">
        <v>0</v>
      </c>
      <c r="BF1789">
        <v>0</v>
      </c>
      <c r="BG1789">
        <v>0</v>
      </c>
      <c r="BH1789">
        <v>0</v>
      </c>
      <c r="BI1789">
        <v>0</v>
      </c>
      <c r="BJ1789">
        <v>0</v>
      </c>
      <c r="BK1789">
        <v>0</v>
      </c>
      <c r="BL1789">
        <v>0</v>
      </c>
      <c r="BM1789">
        <v>0</v>
      </c>
      <c r="BN1789">
        <v>0</v>
      </c>
      <c r="BO1789">
        <v>0</v>
      </c>
      <c r="BP1789">
        <v>0</v>
      </c>
      <c r="BQ1789">
        <v>0</v>
      </c>
      <c r="BR1789">
        <v>0</v>
      </c>
      <c r="BS1789">
        <v>0</v>
      </c>
      <c r="BT1789">
        <v>0</v>
      </c>
      <c r="BU1789">
        <v>0</v>
      </c>
      <c r="BV1789">
        <v>0</v>
      </c>
      <c r="BW1789">
        <v>0</v>
      </c>
      <c r="CV1789">
        <v>0</v>
      </c>
      <c r="CW1789">
        <v>0</v>
      </c>
      <c r="CX1789">
        <f>ROUND(Y1789*Source!I1984,9)</f>
        <v>0</v>
      </c>
      <c r="CY1789">
        <f>AD1789</f>
        <v>0</v>
      </c>
      <c r="CZ1789">
        <f>AH1789</f>
        <v>0</v>
      </c>
      <c r="DA1789">
        <f>AL1789</f>
        <v>1</v>
      </c>
      <c r="DB1789">
        <f t="shared" si="840"/>
        <v>0</v>
      </c>
      <c r="DC1789">
        <f t="shared" si="841"/>
        <v>0</v>
      </c>
      <c r="DD1789" t="s">
        <v>3</v>
      </c>
      <c r="DE1789" t="s">
        <v>3</v>
      </c>
      <c r="DF1789">
        <f t="shared" si="842"/>
        <v>0</v>
      </c>
      <c r="DG1789">
        <f t="shared" si="837"/>
        <v>0</v>
      </c>
      <c r="DH1789">
        <f>ROUND(ROUND(AG1789*AK1789,0)*CX1789,0)</f>
        <v>0</v>
      </c>
      <c r="DI1789">
        <f t="shared" ref="DI1789:DI1800" si="843">ROUND(ROUND(AH1789,0)*CX1789,0)</f>
        <v>0</v>
      </c>
      <c r="DJ1789">
        <f>DI1789</f>
        <v>0</v>
      </c>
      <c r="DK1789">
        <v>0</v>
      </c>
      <c r="DL1789" t="s">
        <v>3</v>
      </c>
      <c r="DM1789">
        <v>0</v>
      </c>
      <c r="DN1789" t="s">
        <v>3</v>
      </c>
      <c r="DO1789">
        <v>0</v>
      </c>
    </row>
    <row r="1790" spans="1:119" x14ac:dyDescent="0.2">
      <c r="A1790">
        <f>ROW(Source!A1984)</f>
        <v>1984</v>
      </c>
      <c r="B1790">
        <v>69726884</v>
      </c>
      <c r="C1790">
        <v>69736408</v>
      </c>
      <c r="D1790">
        <v>27439630</v>
      </c>
      <c r="E1790">
        <v>1</v>
      </c>
      <c r="F1790">
        <v>1</v>
      </c>
      <c r="G1790">
        <v>1</v>
      </c>
      <c r="H1790">
        <v>2</v>
      </c>
      <c r="I1790" t="s">
        <v>986</v>
      </c>
      <c r="J1790" t="s">
        <v>987</v>
      </c>
      <c r="K1790" t="s">
        <v>988</v>
      </c>
      <c r="L1790">
        <v>1368</v>
      </c>
      <c r="N1790">
        <v>1011</v>
      </c>
      <c r="O1790" t="s">
        <v>978</v>
      </c>
      <c r="P1790" t="s">
        <v>978</v>
      </c>
      <c r="Q1790">
        <v>1</v>
      </c>
      <c r="W1790">
        <v>0</v>
      </c>
      <c r="X1790">
        <v>-72110300</v>
      </c>
      <c r="Y1790">
        <f t="shared" si="839"/>
        <v>2.6040000000000001</v>
      </c>
      <c r="AA1790">
        <v>0</v>
      </c>
      <c r="AB1790">
        <v>245.16</v>
      </c>
      <c r="AC1790">
        <v>269.48</v>
      </c>
      <c r="AD1790">
        <v>0</v>
      </c>
      <c r="AE1790">
        <v>0</v>
      </c>
      <c r="AF1790">
        <v>31.27</v>
      </c>
      <c r="AG1790">
        <v>13.61</v>
      </c>
      <c r="AH1790">
        <v>0</v>
      </c>
      <c r="AI1790">
        <v>1</v>
      </c>
      <c r="AJ1790">
        <v>7.84</v>
      </c>
      <c r="AK1790">
        <v>19.8</v>
      </c>
      <c r="AL1790">
        <v>1</v>
      </c>
      <c r="AM1790">
        <v>5</v>
      </c>
      <c r="AN1790">
        <v>0</v>
      </c>
      <c r="AO1790">
        <v>1</v>
      </c>
      <c r="AP1790">
        <v>1</v>
      </c>
      <c r="AQ1790">
        <v>0</v>
      </c>
      <c r="AR1790">
        <v>0</v>
      </c>
      <c r="AS1790" t="s">
        <v>3</v>
      </c>
      <c r="AT1790">
        <v>0.21</v>
      </c>
      <c r="AU1790" t="s">
        <v>868</v>
      </c>
      <c r="AV1790">
        <v>0</v>
      </c>
      <c r="AW1790">
        <v>2</v>
      </c>
      <c r="AX1790">
        <v>69736416</v>
      </c>
      <c r="AY1790">
        <v>1</v>
      </c>
      <c r="AZ1790">
        <v>0</v>
      </c>
      <c r="BA1790">
        <v>1844</v>
      </c>
      <c r="BB1790">
        <v>0</v>
      </c>
      <c r="BC1790">
        <v>0</v>
      </c>
      <c r="BD1790">
        <v>0</v>
      </c>
      <c r="BE1790">
        <v>0</v>
      </c>
      <c r="BF1790">
        <v>0</v>
      </c>
      <c r="BG1790">
        <v>0</v>
      </c>
      <c r="BH1790">
        <v>0</v>
      </c>
      <c r="BI1790">
        <v>0</v>
      </c>
      <c r="BJ1790">
        <v>0</v>
      </c>
      <c r="BK1790">
        <v>0</v>
      </c>
      <c r="BL1790">
        <v>0</v>
      </c>
      <c r="BM1790">
        <v>0</v>
      </c>
      <c r="BN1790">
        <v>0</v>
      </c>
      <c r="BO1790">
        <v>0</v>
      </c>
      <c r="BP1790">
        <v>0</v>
      </c>
      <c r="BQ1790">
        <v>0</v>
      </c>
      <c r="BR1790">
        <v>0</v>
      </c>
      <c r="BS1790">
        <v>0</v>
      </c>
      <c r="BT1790">
        <v>0</v>
      </c>
      <c r="BU1790">
        <v>0</v>
      </c>
      <c r="BV1790">
        <v>0</v>
      </c>
      <c r="BW1790">
        <v>0</v>
      </c>
      <c r="CV1790">
        <v>0</v>
      </c>
      <c r="CW1790">
        <f>ROUND(Y1790*Source!I1984*DO1790,9)</f>
        <v>0</v>
      </c>
      <c r="CX1790">
        <f>ROUND(Y1790*Source!I1984,9)</f>
        <v>0</v>
      </c>
      <c r="CY1790">
        <f>AB1790</f>
        <v>245.16</v>
      </c>
      <c r="CZ1790">
        <f>AF1790</f>
        <v>31.27</v>
      </c>
      <c r="DA1790">
        <f>AJ1790</f>
        <v>7.84</v>
      </c>
      <c r="DB1790">
        <f t="shared" si="840"/>
        <v>81.47</v>
      </c>
      <c r="DC1790">
        <f t="shared" si="841"/>
        <v>35.46</v>
      </c>
      <c r="DD1790" t="s">
        <v>3</v>
      </c>
      <c r="DE1790" t="s">
        <v>3</v>
      </c>
      <c r="DF1790">
        <f t="shared" si="842"/>
        <v>0</v>
      </c>
      <c r="DG1790">
        <f>ROUND(ROUND(AF1790*AJ1790,0)*CX1790,0)</f>
        <v>0</v>
      </c>
      <c r="DH1790">
        <f>ROUND(ROUND(AG1790*AK1790,0)*CX1790,0)</f>
        <v>0</v>
      </c>
      <c r="DI1790">
        <f t="shared" si="843"/>
        <v>0</v>
      </c>
      <c r="DJ1790">
        <f>DG1790</f>
        <v>0</v>
      </c>
      <c r="DK1790">
        <v>0</v>
      </c>
      <c r="DL1790" t="s">
        <v>3</v>
      </c>
      <c r="DM1790">
        <v>0</v>
      </c>
      <c r="DN1790" t="s">
        <v>3</v>
      </c>
      <c r="DO1790">
        <v>0</v>
      </c>
    </row>
    <row r="1791" spans="1:119" x14ac:dyDescent="0.2">
      <c r="A1791">
        <f>ROW(Source!A1984)</f>
        <v>1984</v>
      </c>
      <c r="B1791">
        <v>69726884</v>
      </c>
      <c r="C1791">
        <v>69736408</v>
      </c>
      <c r="D1791">
        <v>27440041</v>
      </c>
      <c r="E1791">
        <v>1</v>
      </c>
      <c r="F1791">
        <v>1</v>
      </c>
      <c r="G1791">
        <v>1</v>
      </c>
      <c r="H1791">
        <v>2</v>
      </c>
      <c r="I1791" t="s">
        <v>1003</v>
      </c>
      <c r="J1791" t="s">
        <v>1004</v>
      </c>
      <c r="K1791" t="s">
        <v>1005</v>
      </c>
      <c r="L1791">
        <v>1368</v>
      </c>
      <c r="N1791">
        <v>1011</v>
      </c>
      <c r="O1791" t="s">
        <v>978</v>
      </c>
      <c r="P1791" t="s">
        <v>978</v>
      </c>
      <c r="Q1791">
        <v>1</v>
      </c>
      <c r="W1791">
        <v>0</v>
      </c>
      <c r="X1791">
        <v>781889226</v>
      </c>
      <c r="Y1791">
        <f t="shared" si="839"/>
        <v>28.767999999999997</v>
      </c>
      <c r="AA1791">
        <v>0</v>
      </c>
      <c r="AB1791">
        <v>3.92</v>
      </c>
      <c r="AC1791">
        <v>0</v>
      </c>
      <c r="AD1791">
        <v>0</v>
      </c>
      <c r="AE1791">
        <v>0</v>
      </c>
      <c r="AF1791">
        <v>0.5</v>
      </c>
      <c r="AG1791">
        <v>0</v>
      </c>
      <c r="AH1791">
        <v>0</v>
      </c>
      <c r="AI1791">
        <v>1</v>
      </c>
      <c r="AJ1791">
        <v>7.84</v>
      </c>
      <c r="AK1791">
        <v>19.8</v>
      </c>
      <c r="AL1791">
        <v>1</v>
      </c>
      <c r="AM1791">
        <v>5</v>
      </c>
      <c r="AN1791">
        <v>0</v>
      </c>
      <c r="AO1791">
        <v>1</v>
      </c>
      <c r="AP1791">
        <v>1</v>
      </c>
      <c r="AQ1791">
        <v>0</v>
      </c>
      <c r="AR1791">
        <v>0</v>
      </c>
      <c r="AS1791" t="s">
        <v>3</v>
      </c>
      <c r="AT1791">
        <v>2.3199999999999998</v>
      </c>
      <c r="AU1791" t="s">
        <v>868</v>
      </c>
      <c r="AV1791">
        <v>0</v>
      </c>
      <c r="AW1791">
        <v>2</v>
      </c>
      <c r="AX1791">
        <v>69736417</v>
      </c>
      <c r="AY1791">
        <v>1</v>
      </c>
      <c r="AZ1791">
        <v>0</v>
      </c>
      <c r="BA1791">
        <v>1845</v>
      </c>
      <c r="BB1791">
        <v>0</v>
      </c>
      <c r="BC1791">
        <v>0</v>
      </c>
      <c r="BD1791">
        <v>0</v>
      </c>
      <c r="BE1791">
        <v>0</v>
      </c>
      <c r="BF1791">
        <v>0</v>
      </c>
      <c r="BG1791">
        <v>0</v>
      </c>
      <c r="BH1791">
        <v>0</v>
      </c>
      <c r="BI1791">
        <v>0</v>
      </c>
      <c r="BJ1791">
        <v>0</v>
      </c>
      <c r="BK1791">
        <v>0</v>
      </c>
      <c r="BL1791">
        <v>0</v>
      </c>
      <c r="BM1791">
        <v>0</v>
      </c>
      <c r="BN1791">
        <v>0</v>
      </c>
      <c r="BO1791">
        <v>0</v>
      </c>
      <c r="BP1791">
        <v>0</v>
      </c>
      <c r="BQ1791">
        <v>0</v>
      </c>
      <c r="BR1791">
        <v>0</v>
      </c>
      <c r="BS1791">
        <v>0</v>
      </c>
      <c r="BT1791">
        <v>0</v>
      </c>
      <c r="BU1791">
        <v>0</v>
      </c>
      <c r="BV1791">
        <v>0</v>
      </c>
      <c r="BW1791">
        <v>0</v>
      </c>
      <c r="CV1791">
        <v>0</v>
      </c>
      <c r="CW1791">
        <f>ROUND(Y1791*Source!I1984*DO1791,9)</f>
        <v>0</v>
      </c>
      <c r="CX1791">
        <f>ROUND(Y1791*Source!I1984,9)</f>
        <v>0</v>
      </c>
      <c r="CY1791">
        <f>AB1791</f>
        <v>3.92</v>
      </c>
      <c r="CZ1791">
        <f>AF1791</f>
        <v>0.5</v>
      </c>
      <c r="DA1791">
        <f>AJ1791</f>
        <v>7.84</v>
      </c>
      <c r="DB1791">
        <f t="shared" si="840"/>
        <v>14.38</v>
      </c>
      <c r="DC1791">
        <f t="shared" si="841"/>
        <v>0</v>
      </c>
      <c r="DD1791" t="s">
        <v>3</v>
      </c>
      <c r="DE1791" t="s">
        <v>3</v>
      </c>
      <c r="DF1791">
        <f t="shared" si="842"/>
        <v>0</v>
      </c>
      <c r="DG1791">
        <f>ROUND(ROUND(AF1791*AJ1791,0)*CX1791,0)</f>
        <v>0</v>
      </c>
      <c r="DH1791">
        <f>ROUND(ROUND(AG1791*AK1791,0)*CX1791,0)</f>
        <v>0</v>
      </c>
      <c r="DI1791">
        <f t="shared" si="843"/>
        <v>0</v>
      </c>
      <c r="DJ1791">
        <f>DG1791</f>
        <v>0</v>
      </c>
      <c r="DK1791">
        <v>0</v>
      </c>
      <c r="DL1791" t="s">
        <v>3</v>
      </c>
      <c r="DM1791">
        <v>0</v>
      </c>
      <c r="DN1791" t="s">
        <v>3</v>
      </c>
      <c r="DO1791">
        <v>0</v>
      </c>
    </row>
    <row r="1792" spans="1:119" x14ac:dyDescent="0.2">
      <c r="A1792">
        <f>ROW(Source!A1984)</f>
        <v>1984</v>
      </c>
      <c r="B1792">
        <v>69726884</v>
      </c>
      <c r="C1792">
        <v>69736408</v>
      </c>
      <c r="D1792">
        <v>61335614</v>
      </c>
      <c r="E1792">
        <v>1</v>
      </c>
      <c r="F1792">
        <v>1</v>
      </c>
      <c r="G1792">
        <v>1</v>
      </c>
      <c r="H1792">
        <v>3</v>
      </c>
      <c r="I1792" t="s">
        <v>859</v>
      </c>
      <c r="J1792" t="s">
        <v>861</v>
      </c>
      <c r="K1792" t="s">
        <v>860</v>
      </c>
      <c r="L1792">
        <v>1339</v>
      </c>
      <c r="N1792">
        <v>1007</v>
      </c>
      <c r="O1792" t="s">
        <v>40</v>
      </c>
      <c r="P1792" t="s">
        <v>40</v>
      </c>
      <c r="Q1792">
        <v>1</v>
      </c>
      <c r="W1792">
        <v>0</v>
      </c>
      <c r="X1792">
        <v>1024359161</v>
      </c>
      <c r="Y1792">
        <f t="shared" si="839"/>
        <v>6.3240000000000007</v>
      </c>
      <c r="AA1792">
        <v>4977.97</v>
      </c>
      <c r="AB1792">
        <v>0</v>
      </c>
      <c r="AC1792">
        <v>0</v>
      </c>
      <c r="AD1792">
        <v>0</v>
      </c>
      <c r="AE1792">
        <v>688.42000000000007</v>
      </c>
      <c r="AF1792">
        <v>0</v>
      </c>
      <c r="AG1792">
        <v>0</v>
      </c>
      <c r="AH1792">
        <v>0</v>
      </c>
      <c r="AI1792">
        <v>7.56</v>
      </c>
      <c r="AJ1792">
        <v>1</v>
      </c>
      <c r="AK1792">
        <v>1</v>
      </c>
      <c r="AL1792">
        <v>1</v>
      </c>
      <c r="AM1792">
        <v>0</v>
      </c>
      <c r="AN1792">
        <v>0</v>
      </c>
      <c r="AO1792">
        <v>0</v>
      </c>
      <c r="AP1792">
        <v>1</v>
      </c>
      <c r="AQ1792">
        <v>0</v>
      </c>
      <c r="AR1792">
        <v>0</v>
      </c>
      <c r="AS1792" t="s">
        <v>3</v>
      </c>
      <c r="AT1792">
        <v>0.51</v>
      </c>
      <c r="AU1792" t="s">
        <v>868</v>
      </c>
      <c r="AV1792">
        <v>0</v>
      </c>
      <c r="AW1792">
        <v>1</v>
      </c>
      <c r="AX1792">
        <v>-1</v>
      </c>
      <c r="AY1792">
        <v>0</v>
      </c>
      <c r="AZ1792">
        <v>0</v>
      </c>
      <c r="BA1792" t="s">
        <v>3</v>
      </c>
      <c r="BB1792">
        <v>0</v>
      </c>
      <c r="BC1792">
        <v>0</v>
      </c>
      <c r="BD1792">
        <v>0</v>
      </c>
      <c r="BE1792">
        <v>0</v>
      </c>
      <c r="BF1792">
        <v>0</v>
      </c>
      <c r="BG1792">
        <v>0</v>
      </c>
      <c r="BH1792">
        <v>0</v>
      </c>
      <c r="BI1792">
        <v>0</v>
      </c>
      <c r="BJ1792">
        <v>0</v>
      </c>
      <c r="BK1792">
        <v>0</v>
      </c>
      <c r="BL1792">
        <v>0</v>
      </c>
      <c r="BM1792">
        <v>0</v>
      </c>
      <c r="BN1792">
        <v>0</v>
      </c>
      <c r="BO1792">
        <v>0</v>
      </c>
      <c r="BP1792">
        <v>0</v>
      </c>
      <c r="BQ1792">
        <v>0</v>
      </c>
      <c r="BR1792">
        <v>0</v>
      </c>
      <c r="BS1792">
        <v>0</v>
      </c>
      <c r="BT1792">
        <v>0</v>
      </c>
      <c r="BU1792">
        <v>0</v>
      </c>
      <c r="BV1792">
        <v>0</v>
      </c>
      <c r="BW1792">
        <v>0</v>
      </c>
      <c r="CV1792">
        <v>0</v>
      </c>
      <c r="CW1792">
        <v>0</v>
      </c>
      <c r="CX1792">
        <f>ROUND(Y1792*Source!I1984,9)</f>
        <v>0</v>
      </c>
      <c r="CY1792">
        <f>AA1792</f>
        <v>4977.97</v>
      </c>
      <c r="CZ1792">
        <f>AE1792</f>
        <v>688.42000000000007</v>
      </c>
      <c r="DA1792">
        <f>AI1792</f>
        <v>7.56</v>
      </c>
      <c r="DB1792">
        <f t="shared" si="840"/>
        <v>4353.5200000000004</v>
      </c>
      <c r="DC1792">
        <f t="shared" si="841"/>
        <v>0</v>
      </c>
      <c r="DD1792" t="s">
        <v>3</v>
      </c>
      <c r="DE1792" t="s">
        <v>3</v>
      </c>
      <c r="DF1792">
        <f>ROUND(ROUND(AE1792*AI1792,0)*CX1792,0)</f>
        <v>0</v>
      </c>
      <c r="DG1792">
        <f t="shared" ref="DG1792:DG1802" si="844">ROUND(ROUND(AF1792,0)*CX1792,0)</f>
        <v>0</v>
      </c>
      <c r="DH1792">
        <f t="shared" ref="DH1792:DH1801" si="845">ROUND(ROUND(AG1792,0)*CX1792,0)</f>
        <v>0</v>
      </c>
      <c r="DI1792">
        <f t="shared" si="843"/>
        <v>0</v>
      </c>
      <c r="DJ1792">
        <f>DF1792</f>
        <v>0</v>
      </c>
      <c r="DK1792">
        <v>0</v>
      </c>
      <c r="DL1792" t="s">
        <v>3</v>
      </c>
      <c r="DM1792">
        <v>0</v>
      </c>
      <c r="DN1792" t="s">
        <v>3</v>
      </c>
      <c r="DO1792">
        <v>0</v>
      </c>
    </row>
    <row r="1793" spans="1:119" x14ac:dyDescent="0.2">
      <c r="A1793">
        <f>ROW(Source!A1987)</f>
        <v>1987</v>
      </c>
      <c r="B1793">
        <v>69726971</v>
      </c>
      <c r="C1793">
        <v>69736420</v>
      </c>
      <c r="D1793">
        <v>27496319</v>
      </c>
      <c r="E1793">
        <v>1</v>
      </c>
      <c r="F1793">
        <v>1</v>
      </c>
      <c r="G1793">
        <v>1</v>
      </c>
      <c r="H1793">
        <v>1</v>
      </c>
      <c r="I1793" t="s">
        <v>1001</v>
      </c>
      <c r="J1793" t="s">
        <v>3</v>
      </c>
      <c r="K1793" t="s">
        <v>1002</v>
      </c>
      <c r="L1793">
        <v>1369</v>
      </c>
      <c r="N1793">
        <v>1013</v>
      </c>
      <c r="O1793" t="s">
        <v>974</v>
      </c>
      <c r="P1793" t="s">
        <v>974</v>
      </c>
      <c r="Q1793">
        <v>1</v>
      </c>
      <c r="W1793">
        <v>0</v>
      </c>
      <c r="X1793">
        <v>1189128158</v>
      </c>
      <c r="Y1793">
        <f t="shared" ref="Y1793:Y1808" si="846">AT1793</f>
        <v>40.43</v>
      </c>
      <c r="AA1793">
        <v>0</v>
      </c>
      <c r="AB1793">
        <v>0</v>
      </c>
      <c r="AC1793">
        <v>0</v>
      </c>
      <c r="AD1793">
        <v>8.01</v>
      </c>
      <c r="AE1793">
        <v>0</v>
      </c>
      <c r="AF1793">
        <v>0</v>
      </c>
      <c r="AG1793">
        <v>0</v>
      </c>
      <c r="AH1793">
        <v>8.01</v>
      </c>
      <c r="AI1793">
        <v>1</v>
      </c>
      <c r="AJ1793">
        <v>1</v>
      </c>
      <c r="AK1793">
        <v>1</v>
      </c>
      <c r="AL1793">
        <v>1</v>
      </c>
      <c r="AM1793">
        <v>0</v>
      </c>
      <c r="AN1793">
        <v>0</v>
      </c>
      <c r="AO1793">
        <v>1</v>
      </c>
      <c r="AP1793">
        <v>0</v>
      </c>
      <c r="AQ1793">
        <v>0</v>
      </c>
      <c r="AR1793">
        <v>0</v>
      </c>
      <c r="AS1793" t="s">
        <v>3</v>
      </c>
      <c r="AT1793">
        <v>40.43</v>
      </c>
      <c r="AU1793" t="s">
        <v>3</v>
      </c>
      <c r="AV1793">
        <v>1</v>
      </c>
      <c r="AW1793">
        <v>2</v>
      </c>
      <c r="AX1793">
        <v>69736429</v>
      </c>
      <c r="AY1793">
        <v>1</v>
      </c>
      <c r="AZ1793">
        <v>0</v>
      </c>
      <c r="BA1793">
        <v>1847</v>
      </c>
      <c r="BB1793">
        <v>0</v>
      </c>
      <c r="BC1793">
        <v>0</v>
      </c>
      <c r="BD1793">
        <v>0</v>
      </c>
      <c r="BE1793">
        <v>0</v>
      </c>
      <c r="BF1793">
        <v>0</v>
      </c>
      <c r="BG1793">
        <v>0</v>
      </c>
      <c r="BH1793">
        <v>0</v>
      </c>
      <c r="BI1793">
        <v>0</v>
      </c>
      <c r="BJ1793">
        <v>0</v>
      </c>
      <c r="BK1793">
        <v>0</v>
      </c>
      <c r="BL1793">
        <v>0</v>
      </c>
      <c r="BM1793">
        <v>0</v>
      </c>
      <c r="BN1793">
        <v>0</v>
      </c>
      <c r="BO1793">
        <v>0</v>
      </c>
      <c r="BP1793">
        <v>0</v>
      </c>
      <c r="BQ1793">
        <v>0</v>
      </c>
      <c r="BR1793">
        <v>0</v>
      </c>
      <c r="BS1793">
        <v>0</v>
      </c>
      <c r="BT1793">
        <v>0</v>
      </c>
      <c r="BU1793">
        <v>0</v>
      </c>
      <c r="BV1793">
        <v>0</v>
      </c>
      <c r="BW1793">
        <v>0</v>
      </c>
      <c r="CU1793">
        <f>ROUND(AT1793*Source!I1987*AH1793*AL1793,0)</f>
        <v>0</v>
      </c>
      <c r="CV1793">
        <f>ROUND(Y1793*Source!I1987,9)</f>
        <v>0</v>
      </c>
      <c r="CW1793">
        <v>0</v>
      </c>
      <c r="CX1793">
        <f>ROUND(Y1793*Source!I1987,9)</f>
        <v>0</v>
      </c>
      <c r="CY1793">
        <f>AD1793</f>
        <v>8.01</v>
      </c>
      <c r="CZ1793">
        <f>AH1793</f>
        <v>8.01</v>
      </c>
      <c r="DA1793">
        <f>AL1793</f>
        <v>1</v>
      </c>
      <c r="DB1793">
        <f t="shared" ref="DB1793:DB1808" si="847">ROUND(ROUND(AT1793*CZ1793,2),2)</f>
        <v>323.83999999999997</v>
      </c>
      <c r="DC1793">
        <f t="shared" ref="DC1793:DC1808" si="848">ROUND(ROUND(AT1793*AG1793,2),2)</f>
        <v>0</v>
      </c>
      <c r="DD1793" t="s">
        <v>3</v>
      </c>
      <c r="DE1793" t="s">
        <v>3</v>
      </c>
      <c r="DF1793">
        <f t="shared" ref="DF1793:DF1806" si="849">ROUND(ROUND(AE1793,0)*CX1793,0)</f>
        <v>0</v>
      </c>
      <c r="DG1793">
        <f t="shared" si="844"/>
        <v>0</v>
      </c>
      <c r="DH1793">
        <f t="shared" si="845"/>
        <v>0</v>
      </c>
      <c r="DI1793">
        <f t="shared" si="843"/>
        <v>0</v>
      </c>
      <c r="DJ1793">
        <f>DI1793</f>
        <v>0</v>
      </c>
      <c r="DK1793">
        <v>0</v>
      </c>
      <c r="DL1793" t="s">
        <v>3</v>
      </c>
      <c r="DM1793">
        <v>0</v>
      </c>
      <c r="DN1793" t="s">
        <v>3</v>
      </c>
      <c r="DO1793">
        <v>0</v>
      </c>
    </row>
    <row r="1794" spans="1:119" x14ac:dyDescent="0.2">
      <c r="A1794">
        <f>ROW(Source!A1987)</f>
        <v>1987</v>
      </c>
      <c r="B1794">
        <v>69726971</v>
      </c>
      <c r="C1794">
        <v>69736420</v>
      </c>
      <c r="D1794">
        <v>121548</v>
      </c>
      <c r="E1794">
        <v>1</v>
      </c>
      <c r="F1794">
        <v>1</v>
      </c>
      <c r="G1794">
        <v>1</v>
      </c>
      <c r="H1794">
        <v>1</v>
      </c>
      <c r="I1794" t="s">
        <v>36</v>
      </c>
      <c r="J1794" t="s">
        <v>3</v>
      </c>
      <c r="K1794" t="s">
        <v>981</v>
      </c>
      <c r="L1794">
        <v>608254</v>
      </c>
      <c r="N1794">
        <v>1013</v>
      </c>
      <c r="O1794" t="s">
        <v>982</v>
      </c>
      <c r="P1794" t="s">
        <v>982</v>
      </c>
      <c r="Q1794">
        <v>1</v>
      </c>
      <c r="W1794">
        <v>0</v>
      </c>
      <c r="X1794">
        <v>-185737400</v>
      </c>
      <c r="Y1794">
        <f t="shared" si="846"/>
        <v>2.84</v>
      </c>
      <c r="AA1794">
        <v>0</v>
      </c>
      <c r="AB1794">
        <v>0</v>
      </c>
      <c r="AC1794">
        <v>0</v>
      </c>
      <c r="AD1794">
        <v>0</v>
      </c>
      <c r="AE1794">
        <v>0</v>
      </c>
      <c r="AF1794">
        <v>0</v>
      </c>
      <c r="AG1794">
        <v>0</v>
      </c>
      <c r="AH1794">
        <v>0</v>
      </c>
      <c r="AI1794">
        <v>1</v>
      </c>
      <c r="AJ1794">
        <v>1</v>
      </c>
      <c r="AK1794">
        <v>1</v>
      </c>
      <c r="AL1794">
        <v>1</v>
      </c>
      <c r="AM1794">
        <v>0</v>
      </c>
      <c r="AN1794">
        <v>0</v>
      </c>
      <c r="AO1794">
        <v>1</v>
      </c>
      <c r="AP1794">
        <v>0</v>
      </c>
      <c r="AQ1794">
        <v>0</v>
      </c>
      <c r="AR1794">
        <v>0</v>
      </c>
      <c r="AS1794" t="s">
        <v>3</v>
      </c>
      <c r="AT1794">
        <v>2.84</v>
      </c>
      <c r="AU1794" t="s">
        <v>3</v>
      </c>
      <c r="AV1794">
        <v>2</v>
      </c>
      <c r="AW1794">
        <v>2</v>
      </c>
      <c r="AX1794">
        <v>69736430</v>
      </c>
      <c r="AY1794">
        <v>1</v>
      </c>
      <c r="AZ1794">
        <v>0</v>
      </c>
      <c r="BA1794">
        <v>1848</v>
      </c>
      <c r="BB1794">
        <v>0</v>
      </c>
      <c r="BC1794">
        <v>0</v>
      </c>
      <c r="BD1794">
        <v>0</v>
      </c>
      <c r="BE1794">
        <v>0</v>
      </c>
      <c r="BF1794">
        <v>0</v>
      </c>
      <c r="BG1794">
        <v>0</v>
      </c>
      <c r="BH1794">
        <v>0</v>
      </c>
      <c r="BI1794">
        <v>0</v>
      </c>
      <c r="BJ1794">
        <v>0</v>
      </c>
      <c r="BK1794">
        <v>0</v>
      </c>
      <c r="BL1794">
        <v>0</v>
      </c>
      <c r="BM1794">
        <v>0</v>
      </c>
      <c r="BN1794">
        <v>0</v>
      </c>
      <c r="BO1794">
        <v>0</v>
      </c>
      <c r="BP1794">
        <v>0</v>
      </c>
      <c r="BQ1794">
        <v>0</v>
      </c>
      <c r="BR1794">
        <v>0</v>
      </c>
      <c r="BS1794">
        <v>0</v>
      </c>
      <c r="BT1794">
        <v>0</v>
      </c>
      <c r="BU1794">
        <v>0</v>
      </c>
      <c r="BV1794">
        <v>0</v>
      </c>
      <c r="BW1794">
        <v>0</v>
      </c>
      <c r="CV1794">
        <v>0</v>
      </c>
      <c r="CW1794">
        <v>0</v>
      </c>
      <c r="CX1794">
        <f>ROUND(Y1794*Source!I1987,9)</f>
        <v>0</v>
      </c>
      <c r="CY1794">
        <f>AD1794</f>
        <v>0</v>
      </c>
      <c r="CZ1794">
        <f>AH1794</f>
        <v>0</v>
      </c>
      <c r="DA1794">
        <f>AL1794</f>
        <v>1</v>
      </c>
      <c r="DB1794">
        <f t="shared" si="847"/>
        <v>0</v>
      </c>
      <c r="DC1794">
        <f t="shared" si="848"/>
        <v>0</v>
      </c>
      <c r="DD1794" t="s">
        <v>3</v>
      </c>
      <c r="DE1794" t="s">
        <v>3</v>
      </c>
      <c r="DF1794">
        <f t="shared" si="849"/>
        <v>0</v>
      </c>
      <c r="DG1794">
        <f t="shared" si="844"/>
        <v>0</v>
      </c>
      <c r="DH1794">
        <f t="shared" si="845"/>
        <v>0</v>
      </c>
      <c r="DI1794">
        <f t="shared" si="843"/>
        <v>0</v>
      </c>
      <c r="DJ1794">
        <f>DI1794</f>
        <v>0</v>
      </c>
      <c r="DK1794">
        <v>0</v>
      </c>
      <c r="DL1794" t="s">
        <v>3</v>
      </c>
      <c r="DM1794">
        <v>0</v>
      </c>
      <c r="DN1794" t="s">
        <v>3</v>
      </c>
      <c r="DO1794">
        <v>0</v>
      </c>
    </row>
    <row r="1795" spans="1:119" x14ac:dyDescent="0.2">
      <c r="A1795">
        <f>ROW(Source!A1987)</f>
        <v>1987</v>
      </c>
      <c r="B1795">
        <v>69726971</v>
      </c>
      <c r="C1795">
        <v>69736420</v>
      </c>
      <c r="D1795">
        <v>27439571</v>
      </c>
      <c r="E1795">
        <v>1</v>
      </c>
      <c r="F1795">
        <v>1</v>
      </c>
      <c r="G1795">
        <v>1</v>
      </c>
      <c r="H1795">
        <v>2</v>
      </c>
      <c r="I1795" t="s">
        <v>983</v>
      </c>
      <c r="J1795" t="s">
        <v>984</v>
      </c>
      <c r="K1795" t="s">
        <v>985</v>
      </c>
      <c r="L1795">
        <v>1368</v>
      </c>
      <c r="N1795">
        <v>1011</v>
      </c>
      <c r="O1795" t="s">
        <v>978</v>
      </c>
      <c r="P1795" t="s">
        <v>978</v>
      </c>
      <c r="Q1795">
        <v>1</v>
      </c>
      <c r="W1795">
        <v>0</v>
      </c>
      <c r="X1795">
        <v>1462286705</v>
      </c>
      <c r="Y1795">
        <f t="shared" si="846"/>
        <v>1.2</v>
      </c>
      <c r="AA1795">
        <v>0</v>
      </c>
      <c r="AB1795">
        <v>88.42</v>
      </c>
      <c r="AC1795">
        <v>10.14</v>
      </c>
      <c r="AD1795">
        <v>0</v>
      </c>
      <c r="AE1795">
        <v>0</v>
      </c>
      <c r="AF1795">
        <v>88.42</v>
      </c>
      <c r="AG1795">
        <v>10.14</v>
      </c>
      <c r="AH1795">
        <v>0</v>
      </c>
      <c r="AI1795">
        <v>1</v>
      </c>
      <c r="AJ1795">
        <v>1</v>
      </c>
      <c r="AK1795">
        <v>1</v>
      </c>
      <c r="AL1795">
        <v>1</v>
      </c>
      <c r="AM1795">
        <v>0</v>
      </c>
      <c r="AN1795">
        <v>0</v>
      </c>
      <c r="AO1795">
        <v>1</v>
      </c>
      <c r="AP1795">
        <v>0</v>
      </c>
      <c r="AQ1795">
        <v>0</v>
      </c>
      <c r="AR1795">
        <v>0</v>
      </c>
      <c r="AS1795" t="s">
        <v>3</v>
      </c>
      <c r="AT1795">
        <v>1.2</v>
      </c>
      <c r="AU1795" t="s">
        <v>3</v>
      </c>
      <c r="AV1795">
        <v>0</v>
      </c>
      <c r="AW1795">
        <v>2</v>
      </c>
      <c r="AX1795">
        <v>69736431</v>
      </c>
      <c r="AY1795">
        <v>1</v>
      </c>
      <c r="AZ1795">
        <v>0</v>
      </c>
      <c r="BA1795">
        <v>1849</v>
      </c>
      <c r="BB1795">
        <v>0</v>
      </c>
      <c r="BC1795">
        <v>0</v>
      </c>
      <c r="BD1795">
        <v>0</v>
      </c>
      <c r="BE1795">
        <v>0</v>
      </c>
      <c r="BF1795">
        <v>0</v>
      </c>
      <c r="BG1795">
        <v>0</v>
      </c>
      <c r="BH1795">
        <v>0</v>
      </c>
      <c r="BI1795">
        <v>0</v>
      </c>
      <c r="BJ1795">
        <v>0</v>
      </c>
      <c r="BK1795">
        <v>0</v>
      </c>
      <c r="BL1795">
        <v>0</v>
      </c>
      <c r="BM1795">
        <v>0</v>
      </c>
      <c r="BN1795">
        <v>0</v>
      </c>
      <c r="BO1795">
        <v>0</v>
      </c>
      <c r="BP1795">
        <v>0</v>
      </c>
      <c r="BQ1795">
        <v>0</v>
      </c>
      <c r="BR1795">
        <v>0</v>
      </c>
      <c r="BS1795">
        <v>0</v>
      </c>
      <c r="BT1795">
        <v>0</v>
      </c>
      <c r="BU1795">
        <v>0</v>
      </c>
      <c r="BV1795">
        <v>0</v>
      </c>
      <c r="BW1795">
        <v>0</v>
      </c>
      <c r="CV1795">
        <v>0</v>
      </c>
      <c r="CW1795">
        <f>ROUND(Y1795*Source!I1987*DO1795,9)</f>
        <v>0</v>
      </c>
      <c r="CX1795">
        <f>ROUND(Y1795*Source!I1987,9)</f>
        <v>0</v>
      </c>
      <c r="CY1795">
        <f>AB1795</f>
        <v>88.42</v>
      </c>
      <c r="CZ1795">
        <f>AF1795</f>
        <v>88.42</v>
      </c>
      <c r="DA1795">
        <f>AJ1795</f>
        <v>1</v>
      </c>
      <c r="DB1795">
        <f t="shared" si="847"/>
        <v>106.1</v>
      </c>
      <c r="DC1795">
        <f t="shared" si="848"/>
        <v>12.17</v>
      </c>
      <c r="DD1795" t="s">
        <v>3</v>
      </c>
      <c r="DE1795" t="s">
        <v>3</v>
      </c>
      <c r="DF1795">
        <f t="shared" si="849"/>
        <v>0</v>
      </c>
      <c r="DG1795">
        <f t="shared" si="844"/>
        <v>0</v>
      </c>
      <c r="DH1795">
        <f t="shared" si="845"/>
        <v>0</v>
      </c>
      <c r="DI1795">
        <f t="shared" si="843"/>
        <v>0</v>
      </c>
      <c r="DJ1795">
        <f>DG1795</f>
        <v>0</v>
      </c>
      <c r="DK1795">
        <v>0</v>
      </c>
      <c r="DL1795" t="s">
        <v>3</v>
      </c>
      <c r="DM1795">
        <v>0</v>
      </c>
      <c r="DN1795" t="s">
        <v>3</v>
      </c>
      <c r="DO1795">
        <v>0</v>
      </c>
    </row>
    <row r="1796" spans="1:119" x14ac:dyDescent="0.2">
      <c r="A1796">
        <f>ROW(Source!A1987)</f>
        <v>1987</v>
      </c>
      <c r="B1796">
        <v>69726971</v>
      </c>
      <c r="C1796">
        <v>69736420</v>
      </c>
      <c r="D1796">
        <v>27439630</v>
      </c>
      <c r="E1796">
        <v>1</v>
      </c>
      <c r="F1796">
        <v>1</v>
      </c>
      <c r="G1796">
        <v>1</v>
      </c>
      <c r="H1796">
        <v>2</v>
      </c>
      <c r="I1796" t="s">
        <v>986</v>
      </c>
      <c r="J1796" t="s">
        <v>987</v>
      </c>
      <c r="K1796" t="s">
        <v>988</v>
      </c>
      <c r="L1796">
        <v>1368</v>
      </c>
      <c r="N1796">
        <v>1011</v>
      </c>
      <c r="O1796" t="s">
        <v>978</v>
      </c>
      <c r="P1796" t="s">
        <v>978</v>
      </c>
      <c r="Q1796">
        <v>1</v>
      </c>
      <c r="W1796">
        <v>0</v>
      </c>
      <c r="X1796">
        <v>-72110300</v>
      </c>
      <c r="Y1796">
        <f t="shared" si="846"/>
        <v>0.83</v>
      </c>
      <c r="AA1796">
        <v>0</v>
      </c>
      <c r="AB1796">
        <v>31.27</v>
      </c>
      <c r="AC1796">
        <v>13.61</v>
      </c>
      <c r="AD1796">
        <v>0</v>
      </c>
      <c r="AE1796">
        <v>0</v>
      </c>
      <c r="AF1796">
        <v>31.27</v>
      </c>
      <c r="AG1796">
        <v>13.61</v>
      </c>
      <c r="AH1796">
        <v>0</v>
      </c>
      <c r="AI1796">
        <v>1</v>
      </c>
      <c r="AJ1796">
        <v>1</v>
      </c>
      <c r="AK1796">
        <v>1</v>
      </c>
      <c r="AL1796">
        <v>1</v>
      </c>
      <c r="AM1796">
        <v>0</v>
      </c>
      <c r="AN1796">
        <v>0</v>
      </c>
      <c r="AO1796">
        <v>1</v>
      </c>
      <c r="AP1796">
        <v>0</v>
      </c>
      <c r="AQ1796">
        <v>0</v>
      </c>
      <c r="AR1796">
        <v>0</v>
      </c>
      <c r="AS1796" t="s">
        <v>3</v>
      </c>
      <c r="AT1796">
        <v>0.83</v>
      </c>
      <c r="AU1796" t="s">
        <v>3</v>
      </c>
      <c r="AV1796">
        <v>0</v>
      </c>
      <c r="AW1796">
        <v>2</v>
      </c>
      <c r="AX1796">
        <v>69736432</v>
      </c>
      <c r="AY1796">
        <v>1</v>
      </c>
      <c r="AZ1796">
        <v>0</v>
      </c>
      <c r="BA1796">
        <v>1850</v>
      </c>
      <c r="BB1796">
        <v>0</v>
      </c>
      <c r="BC1796">
        <v>0</v>
      </c>
      <c r="BD1796">
        <v>0</v>
      </c>
      <c r="BE1796">
        <v>0</v>
      </c>
      <c r="BF1796">
        <v>0</v>
      </c>
      <c r="BG1796">
        <v>0</v>
      </c>
      <c r="BH1796">
        <v>0</v>
      </c>
      <c r="BI1796">
        <v>0</v>
      </c>
      <c r="BJ1796">
        <v>0</v>
      </c>
      <c r="BK1796">
        <v>0</v>
      </c>
      <c r="BL1796">
        <v>0</v>
      </c>
      <c r="BM1796">
        <v>0</v>
      </c>
      <c r="BN1796">
        <v>0</v>
      </c>
      <c r="BO1796">
        <v>0</v>
      </c>
      <c r="BP1796">
        <v>0</v>
      </c>
      <c r="BQ1796">
        <v>0</v>
      </c>
      <c r="BR1796">
        <v>0</v>
      </c>
      <c r="BS1796">
        <v>0</v>
      </c>
      <c r="BT1796">
        <v>0</v>
      </c>
      <c r="BU1796">
        <v>0</v>
      </c>
      <c r="BV1796">
        <v>0</v>
      </c>
      <c r="BW1796">
        <v>0</v>
      </c>
      <c r="CV1796">
        <v>0</v>
      </c>
      <c r="CW1796">
        <f>ROUND(Y1796*Source!I1987*DO1796,9)</f>
        <v>0</v>
      </c>
      <c r="CX1796">
        <f>ROUND(Y1796*Source!I1987,9)</f>
        <v>0</v>
      </c>
      <c r="CY1796">
        <f>AB1796</f>
        <v>31.27</v>
      </c>
      <c r="CZ1796">
        <f>AF1796</f>
        <v>31.27</v>
      </c>
      <c r="DA1796">
        <f>AJ1796</f>
        <v>1</v>
      </c>
      <c r="DB1796">
        <f t="shared" si="847"/>
        <v>25.95</v>
      </c>
      <c r="DC1796">
        <f t="shared" si="848"/>
        <v>11.3</v>
      </c>
      <c r="DD1796" t="s">
        <v>3</v>
      </c>
      <c r="DE1796" t="s">
        <v>3</v>
      </c>
      <c r="DF1796">
        <f t="shared" si="849"/>
        <v>0</v>
      </c>
      <c r="DG1796">
        <f t="shared" si="844"/>
        <v>0</v>
      </c>
      <c r="DH1796">
        <f t="shared" si="845"/>
        <v>0</v>
      </c>
      <c r="DI1796">
        <f t="shared" si="843"/>
        <v>0</v>
      </c>
      <c r="DJ1796">
        <f>DG1796</f>
        <v>0</v>
      </c>
      <c r="DK1796">
        <v>0</v>
      </c>
      <c r="DL1796" t="s">
        <v>3</v>
      </c>
      <c r="DM1796">
        <v>0</v>
      </c>
      <c r="DN1796" t="s">
        <v>3</v>
      </c>
      <c r="DO1796">
        <v>0</v>
      </c>
    </row>
    <row r="1797" spans="1:119" x14ac:dyDescent="0.2">
      <c r="A1797">
        <f>ROW(Source!A1987)</f>
        <v>1987</v>
      </c>
      <c r="B1797">
        <v>69726971</v>
      </c>
      <c r="C1797">
        <v>69736420</v>
      </c>
      <c r="D1797">
        <v>27439740</v>
      </c>
      <c r="E1797">
        <v>1</v>
      </c>
      <c r="F1797">
        <v>1</v>
      </c>
      <c r="G1797">
        <v>1</v>
      </c>
      <c r="H1797">
        <v>2</v>
      </c>
      <c r="I1797" t="s">
        <v>1006</v>
      </c>
      <c r="J1797" t="s">
        <v>1007</v>
      </c>
      <c r="K1797" t="s">
        <v>1008</v>
      </c>
      <c r="L1797">
        <v>1368</v>
      </c>
      <c r="N1797">
        <v>1011</v>
      </c>
      <c r="O1797" t="s">
        <v>978</v>
      </c>
      <c r="P1797" t="s">
        <v>978</v>
      </c>
      <c r="Q1797">
        <v>1</v>
      </c>
      <c r="W1797">
        <v>0</v>
      </c>
      <c r="X1797">
        <v>1936917142</v>
      </c>
      <c r="Y1797">
        <f t="shared" si="846"/>
        <v>0.81</v>
      </c>
      <c r="AA1797">
        <v>0</v>
      </c>
      <c r="AB1797">
        <v>81.430000000000007</v>
      </c>
      <c r="AC1797">
        <v>10.14</v>
      </c>
      <c r="AD1797">
        <v>0</v>
      </c>
      <c r="AE1797">
        <v>0</v>
      </c>
      <c r="AF1797">
        <v>81.430000000000007</v>
      </c>
      <c r="AG1797">
        <v>10.14</v>
      </c>
      <c r="AH1797">
        <v>0</v>
      </c>
      <c r="AI1797">
        <v>1</v>
      </c>
      <c r="AJ1797">
        <v>1</v>
      </c>
      <c r="AK1797">
        <v>1</v>
      </c>
      <c r="AL1797">
        <v>1</v>
      </c>
      <c r="AM1797">
        <v>0</v>
      </c>
      <c r="AN1797">
        <v>0</v>
      </c>
      <c r="AO1797">
        <v>1</v>
      </c>
      <c r="AP1797">
        <v>0</v>
      </c>
      <c r="AQ1797">
        <v>0</v>
      </c>
      <c r="AR1797">
        <v>0</v>
      </c>
      <c r="AS1797" t="s">
        <v>3</v>
      </c>
      <c r="AT1797">
        <v>0.81</v>
      </c>
      <c r="AU1797" t="s">
        <v>3</v>
      </c>
      <c r="AV1797">
        <v>0</v>
      </c>
      <c r="AW1797">
        <v>2</v>
      </c>
      <c r="AX1797">
        <v>69736433</v>
      </c>
      <c r="AY1797">
        <v>1</v>
      </c>
      <c r="AZ1797">
        <v>0</v>
      </c>
      <c r="BA1797">
        <v>1851</v>
      </c>
      <c r="BB1797">
        <v>0</v>
      </c>
      <c r="BC1797">
        <v>0</v>
      </c>
      <c r="BD1797">
        <v>0</v>
      </c>
      <c r="BE1797">
        <v>0</v>
      </c>
      <c r="BF1797">
        <v>0</v>
      </c>
      <c r="BG1797">
        <v>0</v>
      </c>
      <c r="BH1797">
        <v>0</v>
      </c>
      <c r="BI1797">
        <v>0</v>
      </c>
      <c r="BJ1797">
        <v>0</v>
      </c>
      <c r="BK1797">
        <v>0</v>
      </c>
      <c r="BL1797">
        <v>0</v>
      </c>
      <c r="BM1797">
        <v>0</v>
      </c>
      <c r="BN1797">
        <v>0</v>
      </c>
      <c r="BO1797">
        <v>0</v>
      </c>
      <c r="BP1797">
        <v>0</v>
      </c>
      <c r="BQ1797">
        <v>0</v>
      </c>
      <c r="BR1797">
        <v>0</v>
      </c>
      <c r="BS1797">
        <v>0</v>
      </c>
      <c r="BT1797">
        <v>0</v>
      </c>
      <c r="BU1797">
        <v>0</v>
      </c>
      <c r="BV1797">
        <v>0</v>
      </c>
      <c r="BW1797">
        <v>0</v>
      </c>
      <c r="CV1797">
        <v>0</v>
      </c>
      <c r="CW1797">
        <f>ROUND(Y1797*Source!I1987*DO1797,9)</f>
        <v>0</v>
      </c>
      <c r="CX1797">
        <f>ROUND(Y1797*Source!I1987,9)</f>
        <v>0</v>
      </c>
      <c r="CY1797">
        <f>AB1797</f>
        <v>81.430000000000007</v>
      </c>
      <c r="CZ1797">
        <f>AF1797</f>
        <v>81.430000000000007</v>
      </c>
      <c r="DA1797">
        <f>AJ1797</f>
        <v>1</v>
      </c>
      <c r="DB1797">
        <f t="shared" si="847"/>
        <v>65.959999999999994</v>
      </c>
      <c r="DC1797">
        <f t="shared" si="848"/>
        <v>8.2100000000000009</v>
      </c>
      <c r="DD1797" t="s">
        <v>3</v>
      </c>
      <c r="DE1797" t="s">
        <v>3</v>
      </c>
      <c r="DF1797">
        <f t="shared" si="849"/>
        <v>0</v>
      </c>
      <c r="DG1797">
        <f t="shared" si="844"/>
        <v>0</v>
      </c>
      <c r="DH1797">
        <f t="shared" si="845"/>
        <v>0</v>
      </c>
      <c r="DI1797">
        <f t="shared" si="843"/>
        <v>0</v>
      </c>
      <c r="DJ1797">
        <f>DG1797</f>
        <v>0</v>
      </c>
      <c r="DK1797">
        <v>0</v>
      </c>
      <c r="DL1797" t="s">
        <v>3</v>
      </c>
      <c r="DM1797">
        <v>0</v>
      </c>
      <c r="DN1797" t="s">
        <v>3</v>
      </c>
      <c r="DO1797">
        <v>0</v>
      </c>
    </row>
    <row r="1798" spans="1:119" x14ac:dyDescent="0.2">
      <c r="A1798">
        <f>ROW(Source!A1987)</f>
        <v>1987</v>
      </c>
      <c r="B1798">
        <v>69726971</v>
      </c>
      <c r="C1798">
        <v>69736420</v>
      </c>
      <c r="D1798">
        <v>27440041</v>
      </c>
      <c r="E1798">
        <v>1</v>
      </c>
      <c r="F1798">
        <v>1</v>
      </c>
      <c r="G1798">
        <v>1</v>
      </c>
      <c r="H1798">
        <v>2</v>
      </c>
      <c r="I1798" t="s">
        <v>1003</v>
      </c>
      <c r="J1798" t="s">
        <v>1004</v>
      </c>
      <c r="K1798" t="s">
        <v>1005</v>
      </c>
      <c r="L1798">
        <v>1368</v>
      </c>
      <c r="N1798">
        <v>1011</v>
      </c>
      <c r="O1798" t="s">
        <v>978</v>
      </c>
      <c r="P1798" t="s">
        <v>978</v>
      </c>
      <c r="Q1798">
        <v>1</v>
      </c>
      <c r="W1798">
        <v>0</v>
      </c>
      <c r="X1798">
        <v>781889226</v>
      </c>
      <c r="Y1798">
        <f t="shared" si="846"/>
        <v>3.96</v>
      </c>
      <c r="AA1798">
        <v>0</v>
      </c>
      <c r="AB1798">
        <v>0.5</v>
      </c>
      <c r="AC1798">
        <v>0</v>
      </c>
      <c r="AD1798">
        <v>0</v>
      </c>
      <c r="AE1798">
        <v>0</v>
      </c>
      <c r="AF1798">
        <v>0.5</v>
      </c>
      <c r="AG1798">
        <v>0</v>
      </c>
      <c r="AH1798">
        <v>0</v>
      </c>
      <c r="AI1798">
        <v>1</v>
      </c>
      <c r="AJ1798">
        <v>1</v>
      </c>
      <c r="AK1798">
        <v>1</v>
      </c>
      <c r="AL1798">
        <v>1</v>
      </c>
      <c r="AM1798">
        <v>0</v>
      </c>
      <c r="AN1798">
        <v>0</v>
      </c>
      <c r="AO1798">
        <v>1</v>
      </c>
      <c r="AP1798">
        <v>0</v>
      </c>
      <c r="AQ1798">
        <v>0</v>
      </c>
      <c r="AR1798">
        <v>0</v>
      </c>
      <c r="AS1798" t="s">
        <v>3</v>
      </c>
      <c r="AT1798">
        <v>3.96</v>
      </c>
      <c r="AU1798" t="s">
        <v>3</v>
      </c>
      <c r="AV1798">
        <v>0</v>
      </c>
      <c r="AW1798">
        <v>2</v>
      </c>
      <c r="AX1798">
        <v>69736434</v>
      </c>
      <c r="AY1798">
        <v>1</v>
      </c>
      <c r="AZ1798">
        <v>0</v>
      </c>
      <c r="BA1798">
        <v>1852</v>
      </c>
      <c r="BB1798">
        <v>0</v>
      </c>
      <c r="BC1798">
        <v>0</v>
      </c>
      <c r="BD1798">
        <v>0</v>
      </c>
      <c r="BE1798">
        <v>0</v>
      </c>
      <c r="BF1798">
        <v>0</v>
      </c>
      <c r="BG1798">
        <v>0</v>
      </c>
      <c r="BH1798">
        <v>0</v>
      </c>
      <c r="BI1798">
        <v>0</v>
      </c>
      <c r="BJ1798">
        <v>0</v>
      </c>
      <c r="BK1798">
        <v>0</v>
      </c>
      <c r="BL1798">
        <v>0</v>
      </c>
      <c r="BM1798">
        <v>0</v>
      </c>
      <c r="BN1798">
        <v>0</v>
      </c>
      <c r="BO1798">
        <v>0</v>
      </c>
      <c r="BP1798">
        <v>0</v>
      </c>
      <c r="BQ1798">
        <v>0</v>
      </c>
      <c r="BR1798">
        <v>0</v>
      </c>
      <c r="BS1798">
        <v>0</v>
      </c>
      <c r="BT1798">
        <v>0</v>
      </c>
      <c r="BU1798">
        <v>0</v>
      </c>
      <c r="BV1798">
        <v>0</v>
      </c>
      <c r="BW1798">
        <v>0</v>
      </c>
      <c r="CV1798">
        <v>0</v>
      </c>
      <c r="CW1798">
        <f>ROUND(Y1798*Source!I1987*DO1798,9)</f>
        <v>0</v>
      </c>
      <c r="CX1798">
        <f>ROUND(Y1798*Source!I1987,9)</f>
        <v>0</v>
      </c>
      <c r="CY1798">
        <f>AB1798</f>
        <v>0.5</v>
      </c>
      <c r="CZ1798">
        <f>AF1798</f>
        <v>0.5</v>
      </c>
      <c r="DA1798">
        <f>AJ1798</f>
        <v>1</v>
      </c>
      <c r="DB1798">
        <f t="shared" si="847"/>
        <v>1.98</v>
      </c>
      <c r="DC1798">
        <f t="shared" si="848"/>
        <v>0</v>
      </c>
      <c r="DD1798" t="s">
        <v>3</v>
      </c>
      <c r="DE1798" t="s">
        <v>3</v>
      </c>
      <c r="DF1798">
        <f t="shared" si="849"/>
        <v>0</v>
      </c>
      <c r="DG1798">
        <f t="shared" si="844"/>
        <v>0</v>
      </c>
      <c r="DH1798">
        <f t="shared" si="845"/>
        <v>0</v>
      </c>
      <c r="DI1798">
        <f t="shared" si="843"/>
        <v>0</v>
      </c>
      <c r="DJ1798">
        <f>DG1798</f>
        <v>0</v>
      </c>
      <c r="DK1798">
        <v>0</v>
      </c>
      <c r="DL1798" t="s">
        <v>3</v>
      </c>
      <c r="DM1798">
        <v>0</v>
      </c>
      <c r="DN1798" t="s">
        <v>3</v>
      </c>
      <c r="DO1798">
        <v>0</v>
      </c>
    </row>
    <row r="1799" spans="1:119" x14ac:dyDescent="0.2">
      <c r="A1799">
        <f>ROW(Source!A1987)</f>
        <v>1987</v>
      </c>
      <c r="B1799">
        <v>69726971</v>
      </c>
      <c r="C1799">
        <v>69736420</v>
      </c>
      <c r="D1799">
        <v>27416566</v>
      </c>
      <c r="E1799">
        <v>1</v>
      </c>
      <c r="F1799">
        <v>1</v>
      </c>
      <c r="G1799">
        <v>1</v>
      </c>
      <c r="H1799">
        <v>3</v>
      </c>
      <c r="I1799" t="s">
        <v>82</v>
      </c>
      <c r="J1799" t="s">
        <v>84</v>
      </c>
      <c r="K1799" t="s">
        <v>83</v>
      </c>
      <c r="L1799">
        <v>1339</v>
      </c>
      <c r="N1799">
        <v>1007</v>
      </c>
      <c r="O1799" t="s">
        <v>40</v>
      </c>
      <c r="P1799" t="s">
        <v>40</v>
      </c>
      <c r="Q1799">
        <v>1</v>
      </c>
      <c r="W1799">
        <v>0</v>
      </c>
      <c r="X1799">
        <v>-50505369</v>
      </c>
      <c r="Y1799">
        <f t="shared" si="846"/>
        <v>3.5</v>
      </c>
      <c r="AA1799">
        <v>7.14</v>
      </c>
      <c r="AB1799">
        <v>0</v>
      </c>
      <c r="AC1799">
        <v>0</v>
      </c>
      <c r="AD1799">
        <v>0</v>
      </c>
      <c r="AE1799">
        <v>7.14</v>
      </c>
      <c r="AF1799">
        <v>0</v>
      </c>
      <c r="AG1799">
        <v>0</v>
      </c>
      <c r="AH1799">
        <v>0</v>
      </c>
      <c r="AI1799">
        <v>1</v>
      </c>
      <c r="AJ1799">
        <v>1</v>
      </c>
      <c r="AK1799">
        <v>1</v>
      </c>
      <c r="AL1799">
        <v>1</v>
      </c>
      <c r="AM1799">
        <v>0</v>
      </c>
      <c r="AN1799">
        <v>0</v>
      </c>
      <c r="AO1799">
        <v>0</v>
      </c>
      <c r="AP1799">
        <v>1</v>
      </c>
      <c r="AQ1799">
        <v>0</v>
      </c>
      <c r="AR1799">
        <v>0</v>
      </c>
      <c r="AS1799" t="s">
        <v>3</v>
      </c>
      <c r="AT1799">
        <v>3.5</v>
      </c>
      <c r="AU1799" t="s">
        <v>3</v>
      </c>
      <c r="AV1799">
        <v>0</v>
      </c>
      <c r="AW1799">
        <v>2</v>
      </c>
      <c r="AX1799">
        <v>69736436</v>
      </c>
      <c r="AY1799">
        <v>1</v>
      </c>
      <c r="AZ1799">
        <v>0</v>
      </c>
      <c r="BA1799">
        <v>1854</v>
      </c>
      <c r="BB1799">
        <v>3</v>
      </c>
      <c r="BC1799">
        <v>0</v>
      </c>
      <c r="BD1799">
        <v>0</v>
      </c>
      <c r="BE1799">
        <v>0</v>
      </c>
      <c r="BF1799">
        <v>0</v>
      </c>
      <c r="BG1799">
        <v>0</v>
      </c>
      <c r="BH1799">
        <v>0</v>
      </c>
      <c r="BI1799">
        <v>0</v>
      </c>
      <c r="BJ1799">
        <v>0</v>
      </c>
      <c r="BK1799">
        <v>0</v>
      </c>
      <c r="BL1799">
        <v>0</v>
      </c>
      <c r="BM1799">
        <v>0</v>
      </c>
      <c r="BN1799">
        <v>0</v>
      </c>
      <c r="BO1799">
        <v>0</v>
      </c>
      <c r="BP1799">
        <v>0</v>
      </c>
      <c r="BQ1799">
        <v>0</v>
      </c>
      <c r="BR1799">
        <v>0</v>
      </c>
      <c r="BS1799">
        <v>0</v>
      </c>
      <c r="BT1799">
        <v>0</v>
      </c>
      <c r="BU1799">
        <v>0</v>
      </c>
      <c r="BV1799">
        <v>0</v>
      </c>
      <c r="BW1799">
        <v>0</v>
      </c>
      <c r="CV1799">
        <v>0</v>
      </c>
      <c r="CW1799">
        <v>0</v>
      </c>
      <c r="CX1799">
        <f>ROUND(Y1799*Source!I1987,9)</f>
        <v>0</v>
      </c>
      <c r="CY1799">
        <f>AA1799</f>
        <v>7.14</v>
      </c>
      <c r="CZ1799">
        <f>AE1799</f>
        <v>7.14</v>
      </c>
      <c r="DA1799">
        <f>AI1799</f>
        <v>1</v>
      </c>
      <c r="DB1799">
        <f t="shared" si="847"/>
        <v>24.99</v>
      </c>
      <c r="DC1799">
        <f t="shared" si="848"/>
        <v>0</v>
      </c>
      <c r="DD1799" t="s">
        <v>3</v>
      </c>
      <c r="DE1799" t="s">
        <v>3</v>
      </c>
      <c r="DF1799">
        <f t="shared" si="849"/>
        <v>0</v>
      </c>
      <c r="DG1799">
        <f t="shared" si="844"/>
        <v>0</v>
      </c>
      <c r="DH1799">
        <f t="shared" si="845"/>
        <v>0</v>
      </c>
      <c r="DI1799">
        <f t="shared" si="843"/>
        <v>0</v>
      </c>
      <c r="DJ1799">
        <f>DF1799</f>
        <v>0</v>
      </c>
      <c r="DK1799">
        <v>0</v>
      </c>
      <c r="DL1799" t="s">
        <v>3</v>
      </c>
      <c r="DM1799">
        <v>0</v>
      </c>
      <c r="DN1799" t="s">
        <v>3</v>
      </c>
      <c r="DO1799">
        <v>0</v>
      </c>
    </row>
    <row r="1800" spans="1:119" x14ac:dyDescent="0.2">
      <c r="A1800">
        <f>ROW(Source!A1987)</f>
        <v>1987</v>
      </c>
      <c r="B1800">
        <v>69726971</v>
      </c>
      <c r="C1800">
        <v>69736420</v>
      </c>
      <c r="D1800">
        <v>61335614</v>
      </c>
      <c r="E1800">
        <v>1</v>
      </c>
      <c r="F1800">
        <v>1</v>
      </c>
      <c r="G1800">
        <v>1</v>
      </c>
      <c r="H1800">
        <v>3</v>
      </c>
      <c r="I1800" t="s">
        <v>859</v>
      </c>
      <c r="J1800" t="s">
        <v>861</v>
      </c>
      <c r="K1800" t="s">
        <v>860</v>
      </c>
      <c r="L1800">
        <v>1339</v>
      </c>
      <c r="N1800">
        <v>1007</v>
      </c>
      <c r="O1800" t="s">
        <v>40</v>
      </c>
      <c r="P1800" t="s">
        <v>40</v>
      </c>
      <c r="Q1800">
        <v>1</v>
      </c>
      <c r="W1800">
        <v>0</v>
      </c>
      <c r="X1800">
        <v>1024359161</v>
      </c>
      <c r="Y1800">
        <f t="shared" si="846"/>
        <v>3.06</v>
      </c>
      <c r="AA1800">
        <v>653.21</v>
      </c>
      <c r="AB1800">
        <v>0</v>
      </c>
      <c r="AC1800">
        <v>0</v>
      </c>
      <c r="AD1800">
        <v>0</v>
      </c>
      <c r="AE1800">
        <v>653.21</v>
      </c>
      <c r="AF1800">
        <v>0</v>
      </c>
      <c r="AG1800">
        <v>0</v>
      </c>
      <c r="AH1800">
        <v>0</v>
      </c>
      <c r="AI1800">
        <v>1</v>
      </c>
      <c r="AJ1800">
        <v>1</v>
      </c>
      <c r="AK1800">
        <v>1</v>
      </c>
      <c r="AL1800">
        <v>1</v>
      </c>
      <c r="AM1800">
        <v>0</v>
      </c>
      <c r="AN1800">
        <v>0</v>
      </c>
      <c r="AO1800">
        <v>0</v>
      </c>
      <c r="AP1800">
        <v>1</v>
      </c>
      <c r="AQ1800">
        <v>0</v>
      </c>
      <c r="AR1800">
        <v>0</v>
      </c>
      <c r="AS1800" t="s">
        <v>3</v>
      </c>
      <c r="AT1800">
        <v>3.06</v>
      </c>
      <c r="AU1800" t="s">
        <v>3</v>
      </c>
      <c r="AV1800">
        <v>0</v>
      </c>
      <c r="AW1800">
        <v>1</v>
      </c>
      <c r="AX1800">
        <v>-1</v>
      </c>
      <c r="AY1800">
        <v>0</v>
      </c>
      <c r="AZ1800">
        <v>0</v>
      </c>
      <c r="BA1800" t="s">
        <v>3</v>
      </c>
      <c r="BB1800">
        <v>0</v>
      </c>
      <c r="BC1800">
        <v>0</v>
      </c>
      <c r="BD1800">
        <v>0</v>
      </c>
      <c r="BE1800">
        <v>0</v>
      </c>
      <c r="BF1800">
        <v>0</v>
      </c>
      <c r="BG1800">
        <v>0</v>
      </c>
      <c r="BH1800">
        <v>0</v>
      </c>
      <c r="BI1800">
        <v>0</v>
      </c>
      <c r="BJ1800">
        <v>0</v>
      </c>
      <c r="BK1800">
        <v>0</v>
      </c>
      <c r="BL1800">
        <v>0</v>
      </c>
      <c r="BM1800">
        <v>0</v>
      </c>
      <c r="BN1800">
        <v>0</v>
      </c>
      <c r="BO1800">
        <v>0</v>
      </c>
      <c r="BP1800">
        <v>0</v>
      </c>
      <c r="BQ1800">
        <v>0</v>
      </c>
      <c r="BR1800">
        <v>0</v>
      </c>
      <c r="BS1800">
        <v>0</v>
      </c>
      <c r="BT1800">
        <v>0</v>
      </c>
      <c r="BU1800">
        <v>0</v>
      </c>
      <c r="BV1800">
        <v>0</v>
      </c>
      <c r="BW1800">
        <v>0</v>
      </c>
      <c r="CV1800">
        <v>0</v>
      </c>
      <c r="CW1800">
        <v>0</v>
      </c>
      <c r="CX1800">
        <f>ROUND(Y1800*Source!I1987,9)</f>
        <v>0</v>
      </c>
      <c r="CY1800">
        <f>AA1800</f>
        <v>653.21</v>
      </c>
      <c r="CZ1800">
        <f>AE1800</f>
        <v>653.21</v>
      </c>
      <c r="DA1800">
        <f>AI1800</f>
        <v>1</v>
      </c>
      <c r="DB1800">
        <f t="shared" si="847"/>
        <v>1998.82</v>
      </c>
      <c r="DC1800">
        <f t="shared" si="848"/>
        <v>0</v>
      </c>
      <c r="DD1800" t="s">
        <v>3</v>
      </c>
      <c r="DE1800" t="s">
        <v>3</v>
      </c>
      <c r="DF1800">
        <f t="shared" si="849"/>
        <v>0</v>
      </c>
      <c r="DG1800">
        <f t="shared" si="844"/>
        <v>0</v>
      </c>
      <c r="DH1800">
        <f t="shared" si="845"/>
        <v>0</v>
      </c>
      <c r="DI1800">
        <f t="shared" si="843"/>
        <v>0</v>
      </c>
      <c r="DJ1800">
        <f>DF1800</f>
        <v>0</v>
      </c>
      <c r="DK1800">
        <v>0</v>
      </c>
      <c r="DL1800" t="s">
        <v>3</v>
      </c>
      <c r="DM1800">
        <v>0</v>
      </c>
      <c r="DN1800" t="s">
        <v>3</v>
      </c>
      <c r="DO1800">
        <v>0</v>
      </c>
    </row>
    <row r="1801" spans="1:119" x14ac:dyDescent="0.2">
      <c r="A1801">
        <f>ROW(Source!A1988)</f>
        <v>1988</v>
      </c>
      <c r="B1801">
        <v>69726884</v>
      </c>
      <c r="C1801">
        <v>69736420</v>
      </c>
      <c r="D1801">
        <v>27496319</v>
      </c>
      <c r="E1801">
        <v>1</v>
      </c>
      <c r="F1801">
        <v>1</v>
      </c>
      <c r="G1801">
        <v>1</v>
      </c>
      <c r="H1801">
        <v>1</v>
      </c>
      <c r="I1801" t="s">
        <v>1001</v>
      </c>
      <c r="J1801" t="s">
        <v>3</v>
      </c>
      <c r="K1801" t="s">
        <v>1002</v>
      </c>
      <c r="L1801">
        <v>1369</v>
      </c>
      <c r="N1801">
        <v>1013</v>
      </c>
      <c r="O1801" t="s">
        <v>974</v>
      </c>
      <c r="P1801" t="s">
        <v>974</v>
      </c>
      <c r="Q1801">
        <v>1</v>
      </c>
      <c r="W1801">
        <v>0</v>
      </c>
      <c r="X1801">
        <v>1189128158</v>
      </c>
      <c r="Y1801">
        <f t="shared" si="846"/>
        <v>40.43</v>
      </c>
      <c r="AA1801">
        <v>0</v>
      </c>
      <c r="AB1801">
        <v>0</v>
      </c>
      <c r="AC1801">
        <v>0</v>
      </c>
      <c r="AD1801">
        <v>203.13</v>
      </c>
      <c r="AE1801">
        <v>0</v>
      </c>
      <c r="AF1801">
        <v>0</v>
      </c>
      <c r="AG1801">
        <v>0</v>
      </c>
      <c r="AH1801">
        <v>8.01</v>
      </c>
      <c r="AI1801">
        <v>1</v>
      </c>
      <c r="AJ1801">
        <v>1</v>
      </c>
      <c r="AK1801">
        <v>1</v>
      </c>
      <c r="AL1801">
        <v>25.36</v>
      </c>
      <c r="AM1801">
        <v>5</v>
      </c>
      <c r="AN1801">
        <v>0</v>
      </c>
      <c r="AO1801">
        <v>1</v>
      </c>
      <c r="AP1801">
        <v>0</v>
      </c>
      <c r="AQ1801">
        <v>0</v>
      </c>
      <c r="AR1801">
        <v>0</v>
      </c>
      <c r="AS1801" t="s">
        <v>3</v>
      </c>
      <c r="AT1801">
        <v>40.43</v>
      </c>
      <c r="AU1801" t="s">
        <v>3</v>
      </c>
      <c r="AV1801">
        <v>1</v>
      </c>
      <c r="AW1801">
        <v>2</v>
      </c>
      <c r="AX1801">
        <v>69736429</v>
      </c>
      <c r="AY1801">
        <v>1</v>
      </c>
      <c r="AZ1801">
        <v>0</v>
      </c>
      <c r="BA1801">
        <v>1855</v>
      </c>
      <c r="BB1801">
        <v>0</v>
      </c>
      <c r="BC1801">
        <v>0</v>
      </c>
      <c r="BD1801">
        <v>0</v>
      </c>
      <c r="BE1801">
        <v>0</v>
      </c>
      <c r="BF1801">
        <v>0</v>
      </c>
      <c r="BG1801">
        <v>0</v>
      </c>
      <c r="BH1801">
        <v>0</v>
      </c>
      <c r="BI1801">
        <v>0</v>
      </c>
      <c r="BJ1801">
        <v>0</v>
      </c>
      <c r="BK1801">
        <v>0</v>
      </c>
      <c r="BL1801">
        <v>0</v>
      </c>
      <c r="BM1801">
        <v>0</v>
      </c>
      <c r="BN1801">
        <v>0</v>
      </c>
      <c r="BO1801">
        <v>0</v>
      </c>
      <c r="BP1801">
        <v>0</v>
      </c>
      <c r="BQ1801">
        <v>0</v>
      </c>
      <c r="BR1801">
        <v>0</v>
      </c>
      <c r="BS1801">
        <v>0</v>
      </c>
      <c r="BT1801">
        <v>0</v>
      </c>
      <c r="BU1801">
        <v>0</v>
      </c>
      <c r="BV1801">
        <v>0</v>
      </c>
      <c r="BW1801">
        <v>0</v>
      </c>
      <c r="CU1801">
        <f>ROUND(AT1801*Source!I1988*AH1801*AL1801,0)</f>
        <v>0</v>
      </c>
      <c r="CV1801">
        <f>ROUND(Y1801*Source!I1988,9)</f>
        <v>0</v>
      </c>
      <c r="CW1801">
        <v>0</v>
      </c>
      <c r="CX1801">
        <f>ROUND(Y1801*Source!I1988,9)</f>
        <v>0</v>
      </c>
      <c r="CY1801">
        <f>AD1801</f>
        <v>203.13</v>
      </c>
      <c r="CZ1801">
        <f>AH1801</f>
        <v>8.01</v>
      </c>
      <c r="DA1801">
        <f>AL1801</f>
        <v>25.36</v>
      </c>
      <c r="DB1801">
        <f t="shared" si="847"/>
        <v>323.83999999999997</v>
      </c>
      <c r="DC1801">
        <f t="shared" si="848"/>
        <v>0</v>
      </c>
      <c r="DD1801" t="s">
        <v>3</v>
      </c>
      <c r="DE1801" t="s">
        <v>3</v>
      </c>
      <c r="DF1801">
        <f t="shared" si="849"/>
        <v>0</v>
      </c>
      <c r="DG1801">
        <f t="shared" si="844"/>
        <v>0</v>
      </c>
      <c r="DH1801">
        <f t="shared" si="845"/>
        <v>0</v>
      </c>
      <c r="DI1801">
        <f>ROUND(ROUND(AH1801*AL1801,0)*CX1801,0)</f>
        <v>0</v>
      </c>
      <c r="DJ1801">
        <f>DI1801</f>
        <v>0</v>
      </c>
      <c r="DK1801">
        <v>0</v>
      </c>
      <c r="DL1801" t="s">
        <v>3</v>
      </c>
      <c r="DM1801">
        <v>0</v>
      </c>
      <c r="DN1801" t="s">
        <v>3</v>
      </c>
      <c r="DO1801">
        <v>0</v>
      </c>
    </row>
    <row r="1802" spans="1:119" x14ac:dyDescent="0.2">
      <c r="A1802">
        <f>ROW(Source!A1988)</f>
        <v>1988</v>
      </c>
      <c r="B1802">
        <v>69726884</v>
      </c>
      <c r="C1802">
        <v>69736420</v>
      </c>
      <c r="D1802">
        <v>121548</v>
      </c>
      <c r="E1802">
        <v>1</v>
      </c>
      <c r="F1802">
        <v>1</v>
      </c>
      <c r="G1802">
        <v>1</v>
      </c>
      <c r="H1802">
        <v>1</v>
      </c>
      <c r="I1802" t="s">
        <v>36</v>
      </c>
      <c r="J1802" t="s">
        <v>3</v>
      </c>
      <c r="K1802" t="s">
        <v>981</v>
      </c>
      <c r="L1802">
        <v>608254</v>
      </c>
      <c r="N1802">
        <v>1013</v>
      </c>
      <c r="O1802" t="s">
        <v>982</v>
      </c>
      <c r="P1802" t="s">
        <v>982</v>
      </c>
      <c r="Q1802">
        <v>1</v>
      </c>
      <c r="W1802">
        <v>0</v>
      </c>
      <c r="X1802">
        <v>-185737400</v>
      </c>
      <c r="Y1802">
        <f t="shared" si="846"/>
        <v>2.84</v>
      </c>
      <c r="AA1802">
        <v>0</v>
      </c>
      <c r="AB1802">
        <v>0</v>
      </c>
      <c r="AC1802">
        <v>0</v>
      </c>
      <c r="AD1802">
        <v>0</v>
      </c>
      <c r="AE1802">
        <v>0</v>
      </c>
      <c r="AF1802">
        <v>0</v>
      </c>
      <c r="AG1802">
        <v>0</v>
      </c>
      <c r="AH1802">
        <v>0</v>
      </c>
      <c r="AI1802">
        <v>1</v>
      </c>
      <c r="AJ1802">
        <v>1</v>
      </c>
      <c r="AK1802">
        <v>19.8</v>
      </c>
      <c r="AL1802">
        <v>1</v>
      </c>
      <c r="AM1802">
        <v>5</v>
      </c>
      <c r="AN1802">
        <v>0</v>
      </c>
      <c r="AO1802">
        <v>1</v>
      </c>
      <c r="AP1802">
        <v>0</v>
      </c>
      <c r="AQ1802">
        <v>0</v>
      </c>
      <c r="AR1802">
        <v>0</v>
      </c>
      <c r="AS1802" t="s">
        <v>3</v>
      </c>
      <c r="AT1802">
        <v>2.84</v>
      </c>
      <c r="AU1802" t="s">
        <v>3</v>
      </c>
      <c r="AV1802">
        <v>2</v>
      </c>
      <c r="AW1802">
        <v>2</v>
      </c>
      <c r="AX1802">
        <v>69736430</v>
      </c>
      <c r="AY1802">
        <v>1</v>
      </c>
      <c r="AZ1802">
        <v>0</v>
      </c>
      <c r="BA1802">
        <v>1856</v>
      </c>
      <c r="BB1802">
        <v>0</v>
      </c>
      <c r="BC1802">
        <v>0</v>
      </c>
      <c r="BD1802">
        <v>0</v>
      </c>
      <c r="BE1802">
        <v>0</v>
      </c>
      <c r="BF1802">
        <v>0</v>
      </c>
      <c r="BG1802">
        <v>0</v>
      </c>
      <c r="BH1802">
        <v>0</v>
      </c>
      <c r="BI1802">
        <v>0</v>
      </c>
      <c r="BJ1802">
        <v>0</v>
      </c>
      <c r="BK1802">
        <v>0</v>
      </c>
      <c r="BL1802">
        <v>0</v>
      </c>
      <c r="BM1802">
        <v>0</v>
      </c>
      <c r="BN1802">
        <v>0</v>
      </c>
      <c r="BO1802">
        <v>0</v>
      </c>
      <c r="BP1802">
        <v>0</v>
      </c>
      <c r="BQ1802">
        <v>0</v>
      </c>
      <c r="BR1802">
        <v>0</v>
      </c>
      <c r="BS1802">
        <v>0</v>
      </c>
      <c r="BT1802">
        <v>0</v>
      </c>
      <c r="BU1802">
        <v>0</v>
      </c>
      <c r="BV1802">
        <v>0</v>
      </c>
      <c r="BW1802">
        <v>0</v>
      </c>
      <c r="CV1802">
        <v>0</v>
      </c>
      <c r="CW1802">
        <v>0</v>
      </c>
      <c r="CX1802">
        <f>ROUND(Y1802*Source!I1988,9)</f>
        <v>0</v>
      </c>
      <c r="CY1802">
        <f>AD1802</f>
        <v>0</v>
      </c>
      <c r="CZ1802">
        <f>AH1802</f>
        <v>0</v>
      </c>
      <c r="DA1802">
        <f>AL1802</f>
        <v>1</v>
      </c>
      <c r="DB1802">
        <f t="shared" si="847"/>
        <v>0</v>
      </c>
      <c r="DC1802">
        <f t="shared" si="848"/>
        <v>0</v>
      </c>
      <c r="DD1802" t="s">
        <v>3</v>
      </c>
      <c r="DE1802" t="s">
        <v>3</v>
      </c>
      <c r="DF1802">
        <f t="shared" si="849"/>
        <v>0</v>
      </c>
      <c r="DG1802">
        <f t="shared" si="844"/>
        <v>0</v>
      </c>
      <c r="DH1802">
        <f>ROUND(ROUND(AG1802*AK1802,0)*CX1802,0)</f>
        <v>0</v>
      </c>
      <c r="DI1802">
        <f t="shared" ref="DI1802:DI1813" si="850">ROUND(ROUND(AH1802,0)*CX1802,0)</f>
        <v>0</v>
      </c>
      <c r="DJ1802">
        <f>DI1802</f>
        <v>0</v>
      </c>
      <c r="DK1802">
        <v>0</v>
      </c>
      <c r="DL1802" t="s">
        <v>3</v>
      </c>
      <c r="DM1802">
        <v>0</v>
      </c>
      <c r="DN1802" t="s">
        <v>3</v>
      </c>
      <c r="DO1802">
        <v>0</v>
      </c>
    </row>
    <row r="1803" spans="1:119" x14ac:dyDescent="0.2">
      <c r="A1803">
        <f>ROW(Source!A1988)</f>
        <v>1988</v>
      </c>
      <c r="B1803">
        <v>69726884</v>
      </c>
      <c r="C1803">
        <v>69736420</v>
      </c>
      <c r="D1803">
        <v>27439571</v>
      </c>
      <c r="E1803">
        <v>1</v>
      </c>
      <c r="F1803">
        <v>1</v>
      </c>
      <c r="G1803">
        <v>1</v>
      </c>
      <c r="H1803">
        <v>2</v>
      </c>
      <c r="I1803" t="s">
        <v>983</v>
      </c>
      <c r="J1803" t="s">
        <v>984</v>
      </c>
      <c r="K1803" t="s">
        <v>985</v>
      </c>
      <c r="L1803">
        <v>1368</v>
      </c>
      <c r="N1803">
        <v>1011</v>
      </c>
      <c r="O1803" t="s">
        <v>978</v>
      </c>
      <c r="P1803" t="s">
        <v>978</v>
      </c>
      <c r="Q1803">
        <v>1</v>
      </c>
      <c r="W1803">
        <v>0</v>
      </c>
      <c r="X1803">
        <v>1462286705</v>
      </c>
      <c r="Y1803">
        <f t="shared" si="846"/>
        <v>1.2</v>
      </c>
      <c r="AA1803">
        <v>0</v>
      </c>
      <c r="AB1803">
        <v>693.21</v>
      </c>
      <c r="AC1803">
        <v>200.77</v>
      </c>
      <c r="AD1803">
        <v>0</v>
      </c>
      <c r="AE1803">
        <v>0</v>
      </c>
      <c r="AF1803">
        <v>88.42</v>
      </c>
      <c r="AG1803">
        <v>10.14</v>
      </c>
      <c r="AH1803">
        <v>0</v>
      </c>
      <c r="AI1803">
        <v>1</v>
      </c>
      <c r="AJ1803">
        <v>7.84</v>
      </c>
      <c r="AK1803">
        <v>19.8</v>
      </c>
      <c r="AL1803">
        <v>1</v>
      </c>
      <c r="AM1803">
        <v>5</v>
      </c>
      <c r="AN1803">
        <v>0</v>
      </c>
      <c r="AO1803">
        <v>1</v>
      </c>
      <c r="AP1803">
        <v>0</v>
      </c>
      <c r="AQ1803">
        <v>0</v>
      </c>
      <c r="AR1803">
        <v>0</v>
      </c>
      <c r="AS1803" t="s">
        <v>3</v>
      </c>
      <c r="AT1803">
        <v>1.2</v>
      </c>
      <c r="AU1803" t="s">
        <v>3</v>
      </c>
      <c r="AV1803">
        <v>0</v>
      </c>
      <c r="AW1803">
        <v>2</v>
      </c>
      <c r="AX1803">
        <v>69736431</v>
      </c>
      <c r="AY1803">
        <v>1</v>
      </c>
      <c r="AZ1803">
        <v>0</v>
      </c>
      <c r="BA1803">
        <v>1857</v>
      </c>
      <c r="BB1803">
        <v>0</v>
      </c>
      <c r="BC1803">
        <v>0</v>
      </c>
      <c r="BD1803">
        <v>0</v>
      </c>
      <c r="BE1803">
        <v>0</v>
      </c>
      <c r="BF1803">
        <v>0</v>
      </c>
      <c r="BG1803">
        <v>0</v>
      </c>
      <c r="BH1803">
        <v>0</v>
      </c>
      <c r="BI1803">
        <v>0</v>
      </c>
      <c r="BJ1803">
        <v>0</v>
      </c>
      <c r="BK1803">
        <v>0</v>
      </c>
      <c r="BL1803">
        <v>0</v>
      </c>
      <c r="BM1803">
        <v>0</v>
      </c>
      <c r="BN1803">
        <v>0</v>
      </c>
      <c r="BO1803">
        <v>0</v>
      </c>
      <c r="BP1803">
        <v>0</v>
      </c>
      <c r="BQ1803">
        <v>0</v>
      </c>
      <c r="BR1803">
        <v>0</v>
      </c>
      <c r="BS1803">
        <v>0</v>
      </c>
      <c r="BT1803">
        <v>0</v>
      </c>
      <c r="BU1803">
        <v>0</v>
      </c>
      <c r="BV1803">
        <v>0</v>
      </c>
      <c r="BW1803">
        <v>0</v>
      </c>
      <c r="CV1803">
        <v>0</v>
      </c>
      <c r="CW1803">
        <f>ROUND(Y1803*Source!I1988*DO1803,9)</f>
        <v>0</v>
      </c>
      <c r="CX1803">
        <f>ROUND(Y1803*Source!I1988,9)</f>
        <v>0</v>
      </c>
      <c r="CY1803">
        <f>AB1803</f>
        <v>693.21</v>
      </c>
      <c r="CZ1803">
        <f>AF1803</f>
        <v>88.42</v>
      </c>
      <c r="DA1803">
        <f>AJ1803</f>
        <v>7.84</v>
      </c>
      <c r="DB1803">
        <f t="shared" si="847"/>
        <v>106.1</v>
      </c>
      <c r="DC1803">
        <f t="shared" si="848"/>
        <v>12.17</v>
      </c>
      <c r="DD1803" t="s">
        <v>3</v>
      </c>
      <c r="DE1803" t="s">
        <v>3</v>
      </c>
      <c r="DF1803">
        <f t="shared" si="849"/>
        <v>0</v>
      </c>
      <c r="DG1803">
        <f>ROUND(ROUND(AF1803*AJ1803,0)*CX1803,0)</f>
        <v>0</v>
      </c>
      <c r="DH1803">
        <f>ROUND(ROUND(AG1803*AK1803,0)*CX1803,0)</f>
        <v>0</v>
      </c>
      <c r="DI1803">
        <f t="shared" si="850"/>
        <v>0</v>
      </c>
      <c r="DJ1803">
        <f>DG1803</f>
        <v>0</v>
      </c>
      <c r="DK1803">
        <v>0</v>
      </c>
      <c r="DL1803" t="s">
        <v>3</v>
      </c>
      <c r="DM1803">
        <v>0</v>
      </c>
      <c r="DN1803" t="s">
        <v>3</v>
      </c>
      <c r="DO1803">
        <v>0</v>
      </c>
    </row>
    <row r="1804" spans="1:119" x14ac:dyDescent="0.2">
      <c r="A1804">
        <f>ROW(Source!A1988)</f>
        <v>1988</v>
      </c>
      <c r="B1804">
        <v>69726884</v>
      </c>
      <c r="C1804">
        <v>69736420</v>
      </c>
      <c r="D1804">
        <v>27439630</v>
      </c>
      <c r="E1804">
        <v>1</v>
      </c>
      <c r="F1804">
        <v>1</v>
      </c>
      <c r="G1804">
        <v>1</v>
      </c>
      <c r="H1804">
        <v>2</v>
      </c>
      <c r="I1804" t="s">
        <v>986</v>
      </c>
      <c r="J1804" t="s">
        <v>987</v>
      </c>
      <c r="K1804" t="s">
        <v>988</v>
      </c>
      <c r="L1804">
        <v>1368</v>
      </c>
      <c r="N1804">
        <v>1011</v>
      </c>
      <c r="O1804" t="s">
        <v>978</v>
      </c>
      <c r="P1804" t="s">
        <v>978</v>
      </c>
      <c r="Q1804">
        <v>1</v>
      </c>
      <c r="W1804">
        <v>0</v>
      </c>
      <c r="X1804">
        <v>-72110300</v>
      </c>
      <c r="Y1804">
        <f t="shared" si="846"/>
        <v>0.83</v>
      </c>
      <c r="AA1804">
        <v>0</v>
      </c>
      <c r="AB1804">
        <v>245.16</v>
      </c>
      <c r="AC1804">
        <v>269.48</v>
      </c>
      <c r="AD1804">
        <v>0</v>
      </c>
      <c r="AE1804">
        <v>0</v>
      </c>
      <c r="AF1804">
        <v>31.27</v>
      </c>
      <c r="AG1804">
        <v>13.61</v>
      </c>
      <c r="AH1804">
        <v>0</v>
      </c>
      <c r="AI1804">
        <v>1</v>
      </c>
      <c r="AJ1804">
        <v>7.84</v>
      </c>
      <c r="AK1804">
        <v>19.8</v>
      </c>
      <c r="AL1804">
        <v>1</v>
      </c>
      <c r="AM1804">
        <v>5</v>
      </c>
      <c r="AN1804">
        <v>0</v>
      </c>
      <c r="AO1804">
        <v>1</v>
      </c>
      <c r="AP1804">
        <v>0</v>
      </c>
      <c r="AQ1804">
        <v>0</v>
      </c>
      <c r="AR1804">
        <v>0</v>
      </c>
      <c r="AS1804" t="s">
        <v>3</v>
      </c>
      <c r="AT1804">
        <v>0.83</v>
      </c>
      <c r="AU1804" t="s">
        <v>3</v>
      </c>
      <c r="AV1804">
        <v>0</v>
      </c>
      <c r="AW1804">
        <v>2</v>
      </c>
      <c r="AX1804">
        <v>69736432</v>
      </c>
      <c r="AY1804">
        <v>1</v>
      </c>
      <c r="AZ1804">
        <v>0</v>
      </c>
      <c r="BA1804">
        <v>1858</v>
      </c>
      <c r="BB1804">
        <v>0</v>
      </c>
      <c r="BC1804">
        <v>0</v>
      </c>
      <c r="BD1804">
        <v>0</v>
      </c>
      <c r="BE1804">
        <v>0</v>
      </c>
      <c r="BF1804">
        <v>0</v>
      </c>
      <c r="BG1804">
        <v>0</v>
      </c>
      <c r="BH1804">
        <v>0</v>
      </c>
      <c r="BI1804">
        <v>0</v>
      </c>
      <c r="BJ1804">
        <v>0</v>
      </c>
      <c r="BK1804">
        <v>0</v>
      </c>
      <c r="BL1804">
        <v>0</v>
      </c>
      <c r="BM1804">
        <v>0</v>
      </c>
      <c r="BN1804">
        <v>0</v>
      </c>
      <c r="BO1804">
        <v>0</v>
      </c>
      <c r="BP1804">
        <v>0</v>
      </c>
      <c r="BQ1804">
        <v>0</v>
      </c>
      <c r="BR1804">
        <v>0</v>
      </c>
      <c r="BS1804">
        <v>0</v>
      </c>
      <c r="BT1804">
        <v>0</v>
      </c>
      <c r="BU1804">
        <v>0</v>
      </c>
      <c r="BV1804">
        <v>0</v>
      </c>
      <c r="BW1804">
        <v>0</v>
      </c>
      <c r="CV1804">
        <v>0</v>
      </c>
      <c r="CW1804">
        <f>ROUND(Y1804*Source!I1988*DO1804,9)</f>
        <v>0</v>
      </c>
      <c r="CX1804">
        <f>ROUND(Y1804*Source!I1988,9)</f>
        <v>0</v>
      </c>
      <c r="CY1804">
        <f>AB1804</f>
        <v>245.16</v>
      </c>
      <c r="CZ1804">
        <f>AF1804</f>
        <v>31.27</v>
      </c>
      <c r="DA1804">
        <f>AJ1804</f>
        <v>7.84</v>
      </c>
      <c r="DB1804">
        <f t="shared" si="847"/>
        <v>25.95</v>
      </c>
      <c r="DC1804">
        <f t="shared" si="848"/>
        <v>11.3</v>
      </c>
      <c r="DD1804" t="s">
        <v>3</v>
      </c>
      <c r="DE1804" t="s">
        <v>3</v>
      </c>
      <c r="DF1804">
        <f t="shared" si="849"/>
        <v>0</v>
      </c>
      <c r="DG1804">
        <f>ROUND(ROUND(AF1804*AJ1804,0)*CX1804,0)</f>
        <v>0</v>
      </c>
      <c r="DH1804">
        <f>ROUND(ROUND(AG1804*AK1804,0)*CX1804,0)</f>
        <v>0</v>
      </c>
      <c r="DI1804">
        <f t="shared" si="850"/>
        <v>0</v>
      </c>
      <c r="DJ1804">
        <f>DG1804</f>
        <v>0</v>
      </c>
      <c r="DK1804">
        <v>0</v>
      </c>
      <c r="DL1804" t="s">
        <v>3</v>
      </c>
      <c r="DM1804">
        <v>0</v>
      </c>
      <c r="DN1804" t="s">
        <v>3</v>
      </c>
      <c r="DO1804">
        <v>0</v>
      </c>
    </row>
    <row r="1805" spans="1:119" x14ac:dyDescent="0.2">
      <c r="A1805">
        <f>ROW(Source!A1988)</f>
        <v>1988</v>
      </c>
      <c r="B1805">
        <v>69726884</v>
      </c>
      <c r="C1805">
        <v>69736420</v>
      </c>
      <c r="D1805">
        <v>27439740</v>
      </c>
      <c r="E1805">
        <v>1</v>
      </c>
      <c r="F1805">
        <v>1</v>
      </c>
      <c r="G1805">
        <v>1</v>
      </c>
      <c r="H1805">
        <v>2</v>
      </c>
      <c r="I1805" t="s">
        <v>1006</v>
      </c>
      <c r="J1805" t="s">
        <v>1007</v>
      </c>
      <c r="K1805" t="s">
        <v>1008</v>
      </c>
      <c r="L1805">
        <v>1368</v>
      </c>
      <c r="N1805">
        <v>1011</v>
      </c>
      <c r="O1805" t="s">
        <v>978</v>
      </c>
      <c r="P1805" t="s">
        <v>978</v>
      </c>
      <c r="Q1805">
        <v>1</v>
      </c>
      <c r="W1805">
        <v>0</v>
      </c>
      <c r="X1805">
        <v>1936917142</v>
      </c>
      <c r="Y1805">
        <f t="shared" si="846"/>
        <v>0.81</v>
      </c>
      <c r="AA1805">
        <v>0</v>
      </c>
      <c r="AB1805">
        <v>638.41</v>
      </c>
      <c r="AC1805">
        <v>200.77</v>
      </c>
      <c r="AD1805">
        <v>0</v>
      </c>
      <c r="AE1805">
        <v>0</v>
      </c>
      <c r="AF1805">
        <v>81.430000000000007</v>
      </c>
      <c r="AG1805">
        <v>10.14</v>
      </c>
      <c r="AH1805">
        <v>0</v>
      </c>
      <c r="AI1805">
        <v>1</v>
      </c>
      <c r="AJ1805">
        <v>7.84</v>
      </c>
      <c r="AK1805">
        <v>19.8</v>
      </c>
      <c r="AL1805">
        <v>1</v>
      </c>
      <c r="AM1805">
        <v>5</v>
      </c>
      <c r="AN1805">
        <v>0</v>
      </c>
      <c r="AO1805">
        <v>1</v>
      </c>
      <c r="AP1805">
        <v>0</v>
      </c>
      <c r="AQ1805">
        <v>0</v>
      </c>
      <c r="AR1805">
        <v>0</v>
      </c>
      <c r="AS1805" t="s">
        <v>3</v>
      </c>
      <c r="AT1805">
        <v>0.81</v>
      </c>
      <c r="AU1805" t="s">
        <v>3</v>
      </c>
      <c r="AV1805">
        <v>0</v>
      </c>
      <c r="AW1805">
        <v>2</v>
      </c>
      <c r="AX1805">
        <v>69736433</v>
      </c>
      <c r="AY1805">
        <v>1</v>
      </c>
      <c r="AZ1805">
        <v>0</v>
      </c>
      <c r="BA1805">
        <v>1859</v>
      </c>
      <c r="BB1805">
        <v>0</v>
      </c>
      <c r="BC1805">
        <v>0</v>
      </c>
      <c r="BD1805">
        <v>0</v>
      </c>
      <c r="BE1805">
        <v>0</v>
      </c>
      <c r="BF1805">
        <v>0</v>
      </c>
      <c r="BG1805">
        <v>0</v>
      </c>
      <c r="BH1805">
        <v>0</v>
      </c>
      <c r="BI1805">
        <v>0</v>
      </c>
      <c r="BJ1805">
        <v>0</v>
      </c>
      <c r="BK1805">
        <v>0</v>
      </c>
      <c r="BL1805">
        <v>0</v>
      </c>
      <c r="BM1805">
        <v>0</v>
      </c>
      <c r="BN1805">
        <v>0</v>
      </c>
      <c r="BO1805">
        <v>0</v>
      </c>
      <c r="BP1805">
        <v>0</v>
      </c>
      <c r="BQ1805">
        <v>0</v>
      </c>
      <c r="BR1805">
        <v>0</v>
      </c>
      <c r="BS1805">
        <v>0</v>
      </c>
      <c r="BT1805">
        <v>0</v>
      </c>
      <c r="BU1805">
        <v>0</v>
      </c>
      <c r="BV1805">
        <v>0</v>
      </c>
      <c r="BW1805">
        <v>0</v>
      </c>
      <c r="CV1805">
        <v>0</v>
      </c>
      <c r="CW1805">
        <f>ROUND(Y1805*Source!I1988*DO1805,9)</f>
        <v>0</v>
      </c>
      <c r="CX1805">
        <f>ROUND(Y1805*Source!I1988,9)</f>
        <v>0</v>
      </c>
      <c r="CY1805">
        <f>AB1805</f>
        <v>638.41</v>
      </c>
      <c r="CZ1805">
        <f>AF1805</f>
        <v>81.430000000000007</v>
      </c>
      <c r="DA1805">
        <f>AJ1805</f>
        <v>7.84</v>
      </c>
      <c r="DB1805">
        <f t="shared" si="847"/>
        <v>65.959999999999994</v>
      </c>
      <c r="DC1805">
        <f t="shared" si="848"/>
        <v>8.2100000000000009</v>
      </c>
      <c r="DD1805" t="s">
        <v>3</v>
      </c>
      <c r="DE1805" t="s">
        <v>3</v>
      </c>
      <c r="DF1805">
        <f t="shared" si="849"/>
        <v>0</v>
      </c>
      <c r="DG1805">
        <f>ROUND(ROUND(AF1805*AJ1805,0)*CX1805,0)</f>
        <v>0</v>
      </c>
      <c r="DH1805">
        <f>ROUND(ROUND(AG1805*AK1805,0)*CX1805,0)</f>
        <v>0</v>
      </c>
      <c r="DI1805">
        <f t="shared" si="850"/>
        <v>0</v>
      </c>
      <c r="DJ1805">
        <f>DG1805</f>
        <v>0</v>
      </c>
      <c r="DK1805">
        <v>0</v>
      </c>
      <c r="DL1805" t="s">
        <v>3</v>
      </c>
      <c r="DM1805">
        <v>0</v>
      </c>
      <c r="DN1805" t="s">
        <v>3</v>
      </c>
      <c r="DO1805">
        <v>0</v>
      </c>
    </row>
    <row r="1806" spans="1:119" x14ac:dyDescent="0.2">
      <c r="A1806">
        <f>ROW(Source!A1988)</f>
        <v>1988</v>
      </c>
      <c r="B1806">
        <v>69726884</v>
      </c>
      <c r="C1806">
        <v>69736420</v>
      </c>
      <c r="D1806">
        <v>27440041</v>
      </c>
      <c r="E1806">
        <v>1</v>
      </c>
      <c r="F1806">
        <v>1</v>
      </c>
      <c r="G1806">
        <v>1</v>
      </c>
      <c r="H1806">
        <v>2</v>
      </c>
      <c r="I1806" t="s">
        <v>1003</v>
      </c>
      <c r="J1806" t="s">
        <v>1004</v>
      </c>
      <c r="K1806" t="s">
        <v>1005</v>
      </c>
      <c r="L1806">
        <v>1368</v>
      </c>
      <c r="N1806">
        <v>1011</v>
      </c>
      <c r="O1806" t="s">
        <v>978</v>
      </c>
      <c r="P1806" t="s">
        <v>978</v>
      </c>
      <c r="Q1806">
        <v>1</v>
      </c>
      <c r="W1806">
        <v>0</v>
      </c>
      <c r="X1806">
        <v>781889226</v>
      </c>
      <c r="Y1806">
        <f t="shared" si="846"/>
        <v>3.96</v>
      </c>
      <c r="AA1806">
        <v>0</v>
      </c>
      <c r="AB1806">
        <v>3.92</v>
      </c>
      <c r="AC1806">
        <v>0</v>
      </c>
      <c r="AD1806">
        <v>0</v>
      </c>
      <c r="AE1806">
        <v>0</v>
      </c>
      <c r="AF1806">
        <v>0.5</v>
      </c>
      <c r="AG1806">
        <v>0</v>
      </c>
      <c r="AH1806">
        <v>0</v>
      </c>
      <c r="AI1806">
        <v>1</v>
      </c>
      <c r="AJ1806">
        <v>7.84</v>
      </c>
      <c r="AK1806">
        <v>19.8</v>
      </c>
      <c r="AL1806">
        <v>1</v>
      </c>
      <c r="AM1806">
        <v>5</v>
      </c>
      <c r="AN1806">
        <v>0</v>
      </c>
      <c r="AO1806">
        <v>1</v>
      </c>
      <c r="AP1806">
        <v>0</v>
      </c>
      <c r="AQ1806">
        <v>0</v>
      </c>
      <c r="AR1806">
        <v>0</v>
      </c>
      <c r="AS1806" t="s">
        <v>3</v>
      </c>
      <c r="AT1806">
        <v>3.96</v>
      </c>
      <c r="AU1806" t="s">
        <v>3</v>
      </c>
      <c r="AV1806">
        <v>0</v>
      </c>
      <c r="AW1806">
        <v>2</v>
      </c>
      <c r="AX1806">
        <v>69736434</v>
      </c>
      <c r="AY1806">
        <v>1</v>
      </c>
      <c r="AZ1806">
        <v>0</v>
      </c>
      <c r="BA1806">
        <v>1860</v>
      </c>
      <c r="BB1806">
        <v>0</v>
      </c>
      <c r="BC1806">
        <v>0</v>
      </c>
      <c r="BD1806">
        <v>0</v>
      </c>
      <c r="BE1806">
        <v>0</v>
      </c>
      <c r="BF1806">
        <v>0</v>
      </c>
      <c r="BG1806">
        <v>0</v>
      </c>
      <c r="BH1806">
        <v>0</v>
      </c>
      <c r="BI1806">
        <v>0</v>
      </c>
      <c r="BJ1806">
        <v>0</v>
      </c>
      <c r="BK1806">
        <v>0</v>
      </c>
      <c r="BL1806">
        <v>0</v>
      </c>
      <c r="BM1806">
        <v>0</v>
      </c>
      <c r="BN1806">
        <v>0</v>
      </c>
      <c r="BO1806">
        <v>0</v>
      </c>
      <c r="BP1806">
        <v>0</v>
      </c>
      <c r="BQ1806">
        <v>0</v>
      </c>
      <c r="BR1806">
        <v>0</v>
      </c>
      <c r="BS1806">
        <v>0</v>
      </c>
      <c r="BT1806">
        <v>0</v>
      </c>
      <c r="BU1806">
        <v>0</v>
      </c>
      <c r="BV1806">
        <v>0</v>
      </c>
      <c r="BW1806">
        <v>0</v>
      </c>
      <c r="CV1806">
        <v>0</v>
      </c>
      <c r="CW1806">
        <f>ROUND(Y1806*Source!I1988*DO1806,9)</f>
        <v>0</v>
      </c>
      <c r="CX1806">
        <f>ROUND(Y1806*Source!I1988,9)</f>
        <v>0</v>
      </c>
      <c r="CY1806">
        <f>AB1806</f>
        <v>3.92</v>
      </c>
      <c r="CZ1806">
        <f>AF1806</f>
        <v>0.5</v>
      </c>
      <c r="DA1806">
        <f>AJ1806</f>
        <v>7.84</v>
      </c>
      <c r="DB1806">
        <f t="shared" si="847"/>
        <v>1.98</v>
      </c>
      <c r="DC1806">
        <f t="shared" si="848"/>
        <v>0</v>
      </c>
      <c r="DD1806" t="s">
        <v>3</v>
      </c>
      <c r="DE1806" t="s">
        <v>3</v>
      </c>
      <c r="DF1806">
        <f t="shared" si="849"/>
        <v>0</v>
      </c>
      <c r="DG1806">
        <f>ROUND(ROUND(AF1806*AJ1806,0)*CX1806,0)</f>
        <v>0</v>
      </c>
      <c r="DH1806">
        <f>ROUND(ROUND(AG1806*AK1806,0)*CX1806,0)</f>
        <v>0</v>
      </c>
      <c r="DI1806">
        <f t="shared" si="850"/>
        <v>0</v>
      </c>
      <c r="DJ1806">
        <f>DG1806</f>
        <v>0</v>
      </c>
      <c r="DK1806">
        <v>0</v>
      </c>
      <c r="DL1806" t="s">
        <v>3</v>
      </c>
      <c r="DM1806">
        <v>0</v>
      </c>
      <c r="DN1806" t="s">
        <v>3</v>
      </c>
      <c r="DO1806">
        <v>0</v>
      </c>
    </row>
    <row r="1807" spans="1:119" x14ac:dyDescent="0.2">
      <c r="A1807">
        <f>ROW(Source!A1988)</f>
        <v>1988</v>
      </c>
      <c r="B1807">
        <v>69726884</v>
      </c>
      <c r="C1807">
        <v>69736420</v>
      </c>
      <c r="D1807">
        <v>27416566</v>
      </c>
      <c r="E1807">
        <v>1</v>
      </c>
      <c r="F1807">
        <v>1</v>
      </c>
      <c r="G1807">
        <v>1</v>
      </c>
      <c r="H1807">
        <v>3</v>
      </c>
      <c r="I1807" t="s">
        <v>82</v>
      </c>
      <c r="J1807" t="s">
        <v>84</v>
      </c>
      <c r="K1807" t="s">
        <v>83</v>
      </c>
      <c r="L1807">
        <v>1339</v>
      </c>
      <c r="N1807">
        <v>1007</v>
      </c>
      <c r="O1807" t="s">
        <v>40</v>
      </c>
      <c r="P1807" t="s">
        <v>40</v>
      </c>
      <c r="Q1807">
        <v>1</v>
      </c>
      <c r="W1807">
        <v>0</v>
      </c>
      <c r="X1807">
        <v>-50505369</v>
      </c>
      <c r="Y1807">
        <f t="shared" si="846"/>
        <v>3.5</v>
      </c>
      <c r="AA1807">
        <v>14.19</v>
      </c>
      <c r="AB1807">
        <v>0</v>
      </c>
      <c r="AC1807">
        <v>0</v>
      </c>
      <c r="AD1807">
        <v>0</v>
      </c>
      <c r="AE1807">
        <v>1.97</v>
      </c>
      <c r="AF1807">
        <v>0</v>
      </c>
      <c r="AG1807">
        <v>0</v>
      </c>
      <c r="AH1807">
        <v>0</v>
      </c>
      <c r="AI1807">
        <v>7.56</v>
      </c>
      <c r="AJ1807">
        <v>1</v>
      </c>
      <c r="AK1807">
        <v>1</v>
      </c>
      <c r="AL1807">
        <v>1</v>
      </c>
      <c r="AM1807">
        <v>5</v>
      </c>
      <c r="AN1807">
        <v>0</v>
      </c>
      <c r="AO1807">
        <v>0</v>
      </c>
      <c r="AP1807">
        <v>1</v>
      </c>
      <c r="AQ1807">
        <v>0</v>
      </c>
      <c r="AR1807">
        <v>0</v>
      </c>
      <c r="AS1807" t="s">
        <v>3</v>
      </c>
      <c r="AT1807">
        <v>3.5</v>
      </c>
      <c r="AU1807" t="s">
        <v>3</v>
      </c>
      <c r="AV1807">
        <v>0</v>
      </c>
      <c r="AW1807">
        <v>2</v>
      </c>
      <c r="AX1807">
        <v>69736436</v>
      </c>
      <c r="AY1807">
        <v>1</v>
      </c>
      <c r="AZ1807">
        <v>16384</v>
      </c>
      <c r="BA1807">
        <v>1862</v>
      </c>
      <c r="BB1807">
        <v>3</v>
      </c>
      <c r="BC1807">
        <v>0</v>
      </c>
      <c r="BD1807">
        <v>0</v>
      </c>
      <c r="BE1807">
        <v>0</v>
      </c>
      <c r="BF1807">
        <v>0</v>
      </c>
      <c r="BG1807">
        <v>0</v>
      </c>
      <c r="BH1807">
        <v>0</v>
      </c>
      <c r="BI1807">
        <v>0</v>
      </c>
      <c r="BJ1807">
        <v>0</v>
      </c>
      <c r="BK1807">
        <v>0</v>
      </c>
      <c r="BL1807">
        <v>0</v>
      </c>
      <c r="BM1807">
        <v>0</v>
      </c>
      <c r="BN1807">
        <v>0</v>
      </c>
      <c r="BO1807">
        <v>0</v>
      </c>
      <c r="BP1807">
        <v>0</v>
      </c>
      <c r="BQ1807">
        <v>0</v>
      </c>
      <c r="BR1807">
        <v>0</v>
      </c>
      <c r="BS1807">
        <v>0</v>
      </c>
      <c r="BT1807">
        <v>0</v>
      </c>
      <c r="BU1807">
        <v>0</v>
      </c>
      <c r="BV1807">
        <v>0</v>
      </c>
      <c r="BW1807">
        <v>0</v>
      </c>
      <c r="CV1807">
        <v>0</v>
      </c>
      <c r="CW1807">
        <v>0</v>
      </c>
      <c r="CX1807">
        <f>ROUND(Y1807*Source!I1988,9)</f>
        <v>0</v>
      </c>
      <c r="CY1807">
        <f>AA1807</f>
        <v>14.19</v>
      </c>
      <c r="CZ1807">
        <f>AE1807</f>
        <v>1.97</v>
      </c>
      <c r="DA1807">
        <f>AI1807</f>
        <v>7.56</v>
      </c>
      <c r="DB1807">
        <f t="shared" si="847"/>
        <v>6.9</v>
      </c>
      <c r="DC1807">
        <f t="shared" si="848"/>
        <v>0</v>
      </c>
      <c r="DD1807" t="s">
        <v>3</v>
      </c>
      <c r="DE1807" t="s">
        <v>3</v>
      </c>
      <c r="DF1807">
        <f>ROUND(ROUND(AE1807*AI1807,0)*CX1807,0)</f>
        <v>0</v>
      </c>
      <c r="DG1807">
        <f t="shared" ref="DG1807:DG1815" si="851">ROUND(ROUND(AF1807,0)*CX1807,0)</f>
        <v>0</v>
      </c>
      <c r="DH1807">
        <f t="shared" ref="DH1807:DH1814" si="852">ROUND(ROUND(AG1807,0)*CX1807,0)</f>
        <v>0</v>
      </c>
      <c r="DI1807">
        <f t="shared" si="850"/>
        <v>0</v>
      </c>
      <c r="DJ1807">
        <f>DF1807</f>
        <v>0</v>
      </c>
      <c r="DK1807">
        <v>0</v>
      </c>
      <c r="DL1807" t="s">
        <v>3</v>
      </c>
      <c r="DM1807">
        <v>0</v>
      </c>
      <c r="DN1807" t="s">
        <v>3</v>
      </c>
      <c r="DO1807">
        <v>0</v>
      </c>
    </row>
    <row r="1808" spans="1:119" x14ac:dyDescent="0.2">
      <c r="A1808">
        <f>ROW(Source!A1988)</f>
        <v>1988</v>
      </c>
      <c r="B1808">
        <v>69726884</v>
      </c>
      <c r="C1808">
        <v>69736420</v>
      </c>
      <c r="D1808">
        <v>61335614</v>
      </c>
      <c r="E1808">
        <v>1</v>
      </c>
      <c r="F1808">
        <v>1</v>
      </c>
      <c r="G1808">
        <v>1</v>
      </c>
      <c r="H1808">
        <v>3</v>
      </c>
      <c r="I1808" t="s">
        <v>859</v>
      </c>
      <c r="J1808" t="s">
        <v>861</v>
      </c>
      <c r="K1808" t="s">
        <v>860</v>
      </c>
      <c r="L1808">
        <v>1339</v>
      </c>
      <c r="N1808">
        <v>1007</v>
      </c>
      <c r="O1808" t="s">
        <v>40</v>
      </c>
      <c r="P1808" t="s">
        <v>40</v>
      </c>
      <c r="Q1808">
        <v>1</v>
      </c>
      <c r="W1808">
        <v>0</v>
      </c>
      <c r="X1808">
        <v>1024359161</v>
      </c>
      <c r="Y1808">
        <f t="shared" si="846"/>
        <v>3.06</v>
      </c>
      <c r="AA1808">
        <v>4977.97</v>
      </c>
      <c r="AB1808">
        <v>0</v>
      </c>
      <c r="AC1808">
        <v>0</v>
      </c>
      <c r="AD1808">
        <v>0</v>
      </c>
      <c r="AE1808">
        <v>688.42000000000007</v>
      </c>
      <c r="AF1808">
        <v>0</v>
      </c>
      <c r="AG1808">
        <v>0</v>
      </c>
      <c r="AH1808">
        <v>0</v>
      </c>
      <c r="AI1808">
        <v>7.56</v>
      </c>
      <c r="AJ1808">
        <v>1</v>
      </c>
      <c r="AK1808">
        <v>1</v>
      </c>
      <c r="AL1808">
        <v>1</v>
      </c>
      <c r="AM1808">
        <v>5</v>
      </c>
      <c r="AN1808">
        <v>0</v>
      </c>
      <c r="AO1808">
        <v>0</v>
      </c>
      <c r="AP1808">
        <v>1</v>
      </c>
      <c r="AQ1808">
        <v>0</v>
      </c>
      <c r="AR1808">
        <v>0</v>
      </c>
      <c r="AS1808" t="s">
        <v>3</v>
      </c>
      <c r="AT1808">
        <v>3.06</v>
      </c>
      <c r="AU1808" t="s">
        <v>3</v>
      </c>
      <c r="AV1808">
        <v>0</v>
      </c>
      <c r="AW1808">
        <v>1</v>
      </c>
      <c r="AX1808">
        <v>-1</v>
      </c>
      <c r="AY1808">
        <v>0</v>
      </c>
      <c r="AZ1808">
        <v>0</v>
      </c>
      <c r="BA1808" t="s">
        <v>3</v>
      </c>
      <c r="BB1808">
        <v>0</v>
      </c>
      <c r="BC1808">
        <v>0</v>
      </c>
      <c r="BD1808">
        <v>0</v>
      </c>
      <c r="BE1808">
        <v>0</v>
      </c>
      <c r="BF1808">
        <v>0</v>
      </c>
      <c r="BG1808">
        <v>0</v>
      </c>
      <c r="BH1808">
        <v>0</v>
      </c>
      <c r="BI1808">
        <v>0</v>
      </c>
      <c r="BJ1808">
        <v>0</v>
      </c>
      <c r="BK1808">
        <v>0</v>
      </c>
      <c r="BL1808">
        <v>0</v>
      </c>
      <c r="BM1808">
        <v>0</v>
      </c>
      <c r="BN1808">
        <v>0</v>
      </c>
      <c r="BO1808">
        <v>0</v>
      </c>
      <c r="BP1808">
        <v>0</v>
      </c>
      <c r="BQ1808">
        <v>0</v>
      </c>
      <c r="BR1808">
        <v>0</v>
      </c>
      <c r="BS1808">
        <v>0</v>
      </c>
      <c r="BT1808">
        <v>0</v>
      </c>
      <c r="BU1808">
        <v>0</v>
      </c>
      <c r="BV1808">
        <v>0</v>
      </c>
      <c r="BW1808">
        <v>0</v>
      </c>
      <c r="CV1808">
        <v>0</v>
      </c>
      <c r="CW1808">
        <v>0</v>
      </c>
      <c r="CX1808">
        <f>ROUND(Y1808*Source!I1988,9)</f>
        <v>0</v>
      </c>
      <c r="CY1808">
        <f>AA1808</f>
        <v>4977.97</v>
      </c>
      <c r="CZ1808">
        <f>AE1808</f>
        <v>688.42000000000007</v>
      </c>
      <c r="DA1808">
        <f>AI1808</f>
        <v>7.56</v>
      </c>
      <c r="DB1808">
        <f t="shared" si="847"/>
        <v>2106.5700000000002</v>
      </c>
      <c r="DC1808">
        <f t="shared" si="848"/>
        <v>0</v>
      </c>
      <c r="DD1808" t="s">
        <v>3</v>
      </c>
      <c r="DE1808" t="s">
        <v>3</v>
      </c>
      <c r="DF1808">
        <f>ROUND(ROUND(AE1808*AI1808,0)*CX1808,0)</f>
        <v>0</v>
      </c>
      <c r="DG1808">
        <f t="shared" si="851"/>
        <v>0</v>
      </c>
      <c r="DH1808">
        <f t="shared" si="852"/>
        <v>0</v>
      </c>
      <c r="DI1808">
        <f t="shared" si="850"/>
        <v>0</v>
      </c>
      <c r="DJ1808">
        <f>DF1808</f>
        <v>0</v>
      </c>
      <c r="DK1808">
        <v>0</v>
      </c>
      <c r="DL1808" t="s">
        <v>3</v>
      </c>
      <c r="DM1808">
        <v>0</v>
      </c>
      <c r="DN1808" t="s">
        <v>3</v>
      </c>
      <c r="DO1808">
        <v>0</v>
      </c>
    </row>
    <row r="1809" spans="1:119" x14ac:dyDescent="0.2">
      <c r="A1809">
        <f>ROW(Source!A1993)</f>
        <v>1993</v>
      </c>
      <c r="B1809">
        <v>69726971</v>
      </c>
      <c r="C1809">
        <v>69736439</v>
      </c>
      <c r="D1809">
        <v>27496319</v>
      </c>
      <c r="E1809">
        <v>1</v>
      </c>
      <c r="F1809">
        <v>1</v>
      </c>
      <c r="G1809">
        <v>1</v>
      </c>
      <c r="H1809">
        <v>1</v>
      </c>
      <c r="I1809" t="s">
        <v>1001</v>
      </c>
      <c r="J1809" t="s">
        <v>3</v>
      </c>
      <c r="K1809" t="s">
        <v>1002</v>
      </c>
      <c r="L1809">
        <v>1369</v>
      </c>
      <c r="N1809">
        <v>1013</v>
      </c>
      <c r="O1809" t="s">
        <v>974</v>
      </c>
      <c r="P1809" t="s">
        <v>974</v>
      </c>
      <c r="Q1809">
        <v>1</v>
      </c>
      <c r="W1809">
        <v>0</v>
      </c>
      <c r="X1809">
        <v>1189128158</v>
      </c>
      <c r="Y1809">
        <f t="shared" ref="Y1809:Y1818" si="853">(AT1809*2)</f>
        <v>2.38</v>
      </c>
      <c r="AA1809">
        <v>0</v>
      </c>
      <c r="AB1809">
        <v>0</v>
      </c>
      <c r="AC1809">
        <v>0</v>
      </c>
      <c r="AD1809">
        <v>8.01</v>
      </c>
      <c r="AE1809">
        <v>0</v>
      </c>
      <c r="AF1809">
        <v>0</v>
      </c>
      <c r="AG1809">
        <v>0</v>
      </c>
      <c r="AH1809">
        <v>8.01</v>
      </c>
      <c r="AI1809">
        <v>1</v>
      </c>
      <c r="AJ1809">
        <v>1</v>
      </c>
      <c r="AK1809">
        <v>1</v>
      </c>
      <c r="AL1809">
        <v>1</v>
      </c>
      <c r="AM1809">
        <v>0</v>
      </c>
      <c r="AN1809">
        <v>0</v>
      </c>
      <c r="AO1809">
        <v>1</v>
      </c>
      <c r="AP1809">
        <v>1</v>
      </c>
      <c r="AQ1809">
        <v>0</v>
      </c>
      <c r="AR1809">
        <v>0</v>
      </c>
      <c r="AS1809" t="s">
        <v>3</v>
      </c>
      <c r="AT1809">
        <v>1.19</v>
      </c>
      <c r="AU1809" t="s">
        <v>608</v>
      </c>
      <c r="AV1809">
        <v>1</v>
      </c>
      <c r="AW1809">
        <v>2</v>
      </c>
      <c r="AX1809">
        <v>69736445</v>
      </c>
      <c r="AY1809">
        <v>1</v>
      </c>
      <c r="AZ1809">
        <v>0</v>
      </c>
      <c r="BA1809">
        <v>1863</v>
      </c>
      <c r="BB1809">
        <v>0</v>
      </c>
      <c r="BC1809">
        <v>0</v>
      </c>
      <c r="BD1809">
        <v>0</v>
      </c>
      <c r="BE1809">
        <v>0</v>
      </c>
      <c r="BF1809">
        <v>0</v>
      </c>
      <c r="BG1809">
        <v>0</v>
      </c>
      <c r="BH1809">
        <v>0</v>
      </c>
      <c r="BI1809">
        <v>0</v>
      </c>
      <c r="BJ1809">
        <v>0</v>
      </c>
      <c r="BK1809">
        <v>0</v>
      </c>
      <c r="BL1809">
        <v>0</v>
      </c>
      <c r="BM1809">
        <v>0</v>
      </c>
      <c r="BN1809">
        <v>0</v>
      </c>
      <c r="BO1809">
        <v>0</v>
      </c>
      <c r="BP1809">
        <v>0</v>
      </c>
      <c r="BQ1809">
        <v>0</v>
      </c>
      <c r="BR1809">
        <v>0</v>
      </c>
      <c r="BS1809">
        <v>0</v>
      </c>
      <c r="BT1809">
        <v>0</v>
      </c>
      <c r="BU1809">
        <v>0</v>
      </c>
      <c r="BV1809">
        <v>0</v>
      </c>
      <c r="BW1809">
        <v>0</v>
      </c>
      <c r="CU1809">
        <f>ROUND(AT1809*Source!I1993*AH1809*AL1809,0)</f>
        <v>0</v>
      </c>
      <c r="CV1809">
        <f>ROUND(Y1809*Source!I1993,9)</f>
        <v>0</v>
      </c>
      <c r="CW1809">
        <v>0</v>
      </c>
      <c r="CX1809">
        <f>ROUND(Y1809*Source!I1993,9)</f>
        <v>0</v>
      </c>
      <c r="CY1809">
        <f>AD1809</f>
        <v>8.01</v>
      </c>
      <c r="CZ1809">
        <f>AH1809</f>
        <v>8.01</v>
      </c>
      <c r="DA1809">
        <f>AL1809</f>
        <v>1</v>
      </c>
      <c r="DB1809">
        <f t="shared" ref="DB1809:DB1818" si="854">ROUND((ROUND(AT1809*CZ1809,2)*2),2)</f>
        <v>19.059999999999999</v>
      </c>
      <c r="DC1809">
        <f t="shared" ref="DC1809:DC1818" si="855">ROUND((ROUND(AT1809*AG1809,2)*2),2)</f>
        <v>0</v>
      </c>
      <c r="DD1809" t="s">
        <v>3</v>
      </c>
      <c r="DE1809" t="s">
        <v>3</v>
      </c>
      <c r="DF1809">
        <f t="shared" ref="DF1809:DF1817" si="856">ROUND(ROUND(AE1809,0)*CX1809,0)</f>
        <v>0</v>
      </c>
      <c r="DG1809">
        <f t="shared" si="851"/>
        <v>0</v>
      </c>
      <c r="DH1809">
        <f t="shared" si="852"/>
        <v>0</v>
      </c>
      <c r="DI1809">
        <f t="shared" si="850"/>
        <v>0</v>
      </c>
      <c r="DJ1809">
        <f>DI1809</f>
        <v>0</v>
      </c>
      <c r="DK1809">
        <v>0</v>
      </c>
      <c r="DL1809" t="s">
        <v>3</v>
      </c>
      <c r="DM1809">
        <v>0</v>
      </c>
      <c r="DN1809" t="s">
        <v>3</v>
      </c>
      <c r="DO1809">
        <v>0</v>
      </c>
    </row>
    <row r="1810" spans="1:119" x14ac:dyDescent="0.2">
      <c r="A1810">
        <f>ROW(Source!A1993)</f>
        <v>1993</v>
      </c>
      <c r="B1810">
        <v>69726971</v>
      </c>
      <c r="C1810">
        <v>69736439</v>
      </c>
      <c r="D1810">
        <v>121548</v>
      </c>
      <c r="E1810">
        <v>1</v>
      </c>
      <c r="F1810">
        <v>1</v>
      </c>
      <c r="G1810">
        <v>1</v>
      </c>
      <c r="H1810">
        <v>1</v>
      </c>
      <c r="I1810" t="s">
        <v>36</v>
      </c>
      <c r="J1810" t="s">
        <v>3</v>
      </c>
      <c r="K1810" t="s">
        <v>981</v>
      </c>
      <c r="L1810">
        <v>608254</v>
      </c>
      <c r="N1810">
        <v>1013</v>
      </c>
      <c r="O1810" t="s">
        <v>982</v>
      </c>
      <c r="P1810" t="s">
        <v>982</v>
      </c>
      <c r="Q1810">
        <v>1</v>
      </c>
      <c r="W1810">
        <v>0</v>
      </c>
      <c r="X1810">
        <v>-185737400</v>
      </c>
      <c r="Y1810">
        <f t="shared" si="853"/>
        <v>0.38</v>
      </c>
      <c r="AA1810">
        <v>0</v>
      </c>
      <c r="AB1810">
        <v>0</v>
      </c>
      <c r="AC1810">
        <v>0</v>
      </c>
      <c r="AD1810">
        <v>0</v>
      </c>
      <c r="AE1810">
        <v>0</v>
      </c>
      <c r="AF1810">
        <v>0</v>
      </c>
      <c r="AG1810">
        <v>0</v>
      </c>
      <c r="AH1810">
        <v>0</v>
      </c>
      <c r="AI1810">
        <v>1</v>
      </c>
      <c r="AJ1810">
        <v>1</v>
      </c>
      <c r="AK1810">
        <v>1</v>
      </c>
      <c r="AL1810">
        <v>1</v>
      </c>
      <c r="AM1810">
        <v>0</v>
      </c>
      <c r="AN1810">
        <v>0</v>
      </c>
      <c r="AO1810">
        <v>1</v>
      </c>
      <c r="AP1810">
        <v>1</v>
      </c>
      <c r="AQ1810">
        <v>0</v>
      </c>
      <c r="AR1810">
        <v>0</v>
      </c>
      <c r="AS1810" t="s">
        <v>3</v>
      </c>
      <c r="AT1810">
        <v>0.19</v>
      </c>
      <c r="AU1810" t="s">
        <v>608</v>
      </c>
      <c r="AV1810">
        <v>2</v>
      </c>
      <c r="AW1810">
        <v>2</v>
      </c>
      <c r="AX1810">
        <v>69736446</v>
      </c>
      <c r="AY1810">
        <v>1</v>
      </c>
      <c r="AZ1810">
        <v>0</v>
      </c>
      <c r="BA1810">
        <v>1864</v>
      </c>
      <c r="BB1810">
        <v>0</v>
      </c>
      <c r="BC1810">
        <v>0</v>
      </c>
      <c r="BD1810">
        <v>0</v>
      </c>
      <c r="BE1810">
        <v>0</v>
      </c>
      <c r="BF1810">
        <v>0</v>
      </c>
      <c r="BG1810">
        <v>0</v>
      </c>
      <c r="BH1810">
        <v>0</v>
      </c>
      <c r="BI1810">
        <v>0</v>
      </c>
      <c r="BJ1810">
        <v>0</v>
      </c>
      <c r="BK1810">
        <v>0</v>
      </c>
      <c r="BL1810">
        <v>0</v>
      </c>
      <c r="BM1810">
        <v>0</v>
      </c>
      <c r="BN1810">
        <v>0</v>
      </c>
      <c r="BO1810">
        <v>0</v>
      </c>
      <c r="BP1810">
        <v>0</v>
      </c>
      <c r="BQ1810">
        <v>0</v>
      </c>
      <c r="BR1810">
        <v>0</v>
      </c>
      <c r="BS1810">
        <v>0</v>
      </c>
      <c r="BT1810">
        <v>0</v>
      </c>
      <c r="BU1810">
        <v>0</v>
      </c>
      <c r="BV1810">
        <v>0</v>
      </c>
      <c r="BW1810">
        <v>0</v>
      </c>
      <c r="CV1810">
        <v>0</v>
      </c>
      <c r="CW1810">
        <v>0</v>
      </c>
      <c r="CX1810">
        <f>ROUND(Y1810*Source!I1993,9)</f>
        <v>0</v>
      </c>
      <c r="CY1810">
        <f>AD1810</f>
        <v>0</v>
      </c>
      <c r="CZ1810">
        <f>AH1810</f>
        <v>0</v>
      </c>
      <c r="DA1810">
        <f>AL1810</f>
        <v>1</v>
      </c>
      <c r="DB1810">
        <f t="shared" si="854"/>
        <v>0</v>
      </c>
      <c r="DC1810">
        <f t="shared" si="855"/>
        <v>0</v>
      </c>
      <c r="DD1810" t="s">
        <v>3</v>
      </c>
      <c r="DE1810" t="s">
        <v>3</v>
      </c>
      <c r="DF1810">
        <f t="shared" si="856"/>
        <v>0</v>
      </c>
      <c r="DG1810">
        <f t="shared" si="851"/>
        <v>0</v>
      </c>
      <c r="DH1810">
        <f t="shared" si="852"/>
        <v>0</v>
      </c>
      <c r="DI1810">
        <f t="shared" si="850"/>
        <v>0</v>
      </c>
      <c r="DJ1810">
        <f>DI1810</f>
        <v>0</v>
      </c>
      <c r="DK1810">
        <v>0</v>
      </c>
      <c r="DL1810" t="s">
        <v>3</v>
      </c>
      <c r="DM1810">
        <v>0</v>
      </c>
      <c r="DN1810" t="s">
        <v>3</v>
      </c>
      <c r="DO1810">
        <v>0</v>
      </c>
    </row>
    <row r="1811" spans="1:119" x14ac:dyDescent="0.2">
      <c r="A1811">
        <f>ROW(Source!A1993)</f>
        <v>1993</v>
      </c>
      <c r="B1811">
        <v>69726971</v>
      </c>
      <c r="C1811">
        <v>69736439</v>
      </c>
      <c r="D1811">
        <v>27439630</v>
      </c>
      <c r="E1811">
        <v>1</v>
      </c>
      <c r="F1811">
        <v>1</v>
      </c>
      <c r="G1811">
        <v>1</v>
      </c>
      <c r="H1811">
        <v>2</v>
      </c>
      <c r="I1811" t="s">
        <v>986</v>
      </c>
      <c r="J1811" t="s">
        <v>987</v>
      </c>
      <c r="K1811" t="s">
        <v>988</v>
      </c>
      <c r="L1811">
        <v>1368</v>
      </c>
      <c r="N1811">
        <v>1011</v>
      </c>
      <c r="O1811" t="s">
        <v>978</v>
      </c>
      <c r="P1811" t="s">
        <v>978</v>
      </c>
      <c r="Q1811">
        <v>1</v>
      </c>
      <c r="W1811">
        <v>0</v>
      </c>
      <c r="X1811">
        <v>-72110300</v>
      </c>
      <c r="Y1811">
        <f t="shared" si="853"/>
        <v>0.38</v>
      </c>
      <c r="AA1811">
        <v>0</v>
      </c>
      <c r="AB1811">
        <v>31.27</v>
      </c>
      <c r="AC1811">
        <v>13.61</v>
      </c>
      <c r="AD1811">
        <v>0</v>
      </c>
      <c r="AE1811">
        <v>0</v>
      </c>
      <c r="AF1811">
        <v>31.27</v>
      </c>
      <c r="AG1811">
        <v>13.61</v>
      </c>
      <c r="AH1811">
        <v>0</v>
      </c>
      <c r="AI1811">
        <v>1</v>
      </c>
      <c r="AJ1811">
        <v>1</v>
      </c>
      <c r="AK1811">
        <v>1</v>
      </c>
      <c r="AL1811">
        <v>1</v>
      </c>
      <c r="AM1811">
        <v>0</v>
      </c>
      <c r="AN1811">
        <v>0</v>
      </c>
      <c r="AO1811">
        <v>1</v>
      </c>
      <c r="AP1811">
        <v>1</v>
      </c>
      <c r="AQ1811">
        <v>0</v>
      </c>
      <c r="AR1811">
        <v>0</v>
      </c>
      <c r="AS1811" t="s">
        <v>3</v>
      </c>
      <c r="AT1811">
        <v>0.19</v>
      </c>
      <c r="AU1811" t="s">
        <v>608</v>
      </c>
      <c r="AV1811">
        <v>0</v>
      </c>
      <c r="AW1811">
        <v>2</v>
      </c>
      <c r="AX1811">
        <v>69736447</v>
      </c>
      <c r="AY1811">
        <v>1</v>
      </c>
      <c r="AZ1811">
        <v>0</v>
      </c>
      <c r="BA1811">
        <v>1865</v>
      </c>
      <c r="BB1811">
        <v>0</v>
      </c>
      <c r="BC1811">
        <v>0</v>
      </c>
      <c r="BD1811">
        <v>0</v>
      </c>
      <c r="BE1811">
        <v>0</v>
      </c>
      <c r="BF1811">
        <v>0</v>
      </c>
      <c r="BG1811">
        <v>0</v>
      </c>
      <c r="BH1811">
        <v>0</v>
      </c>
      <c r="BI1811">
        <v>0</v>
      </c>
      <c r="BJ1811">
        <v>0</v>
      </c>
      <c r="BK1811">
        <v>0</v>
      </c>
      <c r="BL1811">
        <v>0</v>
      </c>
      <c r="BM1811">
        <v>0</v>
      </c>
      <c r="BN1811">
        <v>0</v>
      </c>
      <c r="BO1811">
        <v>0</v>
      </c>
      <c r="BP1811">
        <v>0</v>
      </c>
      <c r="BQ1811">
        <v>0</v>
      </c>
      <c r="BR1811">
        <v>0</v>
      </c>
      <c r="BS1811">
        <v>0</v>
      </c>
      <c r="BT1811">
        <v>0</v>
      </c>
      <c r="BU1811">
        <v>0</v>
      </c>
      <c r="BV1811">
        <v>0</v>
      </c>
      <c r="BW1811">
        <v>0</v>
      </c>
      <c r="CV1811">
        <v>0</v>
      </c>
      <c r="CW1811">
        <f>ROUND(Y1811*Source!I1993*DO1811,9)</f>
        <v>0</v>
      </c>
      <c r="CX1811">
        <f>ROUND(Y1811*Source!I1993,9)</f>
        <v>0</v>
      </c>
      <c r="CY1811">
        <f>AB1811</f>
        <v>31.27</v>
      </c>
      <c r="CZ1811">
        <f>AF1811</f>
        <v>31.27</v>
      </c>
      <c r="DA1811">
        <f>AJ1811</f>
        <v>1</v>
      </c>
      <c r="DB1811">
        <f t="shared" si="854"/>
        <v>11.88</v>
      </c>
      <c r="DC1811">
        <f t="shared" si="855"/>
        <v>5.18</v>
      </c>
      <c r="DD1811" t="s">
        <v>3</v>
      </c>
      <c r="DE1811" t="s">
        <v>3</v>
      </c>
      <c r="DF1811">
        <f t="shared" si="856"/>
        <v>0</v>
      </c>
      <c r="DG1811">
        <f t="shared" si="851"/>
        <v>0</v>
      </c>
      <c r="DH1811">
        <f t="shared" si="852"/>
        <v>0</v>
      </c>
      <c r="DI1811">
        <f t="shared" si="850"/>
        <v>0</v>
      </c>
      <c r="DJ1811">
        <f>DG1811</f>
        <v>0</v>
      </c>
      <c r="DK1811">
        <v>0</v>
      </c>
      <c r="DL1811" t="s">
        <v>3</v>
      </c>
      <c r="DM1811">
        <v>0</v>
      </c>
      <c r="DN1811" t="s">
        <v>3</v>
      </c>
      <c r="DO1811">
        <v>0</v>
      </c>
    </row>
    <row r="1812" spans="1:119" x14ac:dyDescent="0.2">
      <c r="A1812">
        <f>ROW(Source!A1993)</f>
        <v>1993</v>
      </c>
      <c r="B1812">
        <v>69726971</v>
      </c>
      <c r="C1812">
        <v>69736439</v>
      </c>
      <c r="D1812">
        <v>27440041</v>
      </c>
      <c r="E1812">
        <v>1</v>
      </c>
      <c r="F1812">
        <v>1</v>
      </c>
      <c r="G1812">
        <v>1</v>
      </c>
      <c r="H1812">
        <v>2</v>
      </c>
      <c r="I1812" t="s">
        <v>1003</v>
      </c>
      <c r="J1812" t="s">
        <v>1004</v>
      </c>
      <c r="K1812" t="s">
        <v>1005</v>
      </c>
      <c r="L1812">
        <v>1368</v>
      </c>
      <c r="N1812">
        <v>1011</v>
      </c>
      <c r="O1812" t="s">
        <v>978</v>
      </c>
      <c r="P1812" t="s">
        <v>978</v>
      </c>
      <c r="Q1812">
        <v>1</v>
      </c>
      <c r="W1812">
        <v>0</v>
      </c>
      <c r="X1812">
        <v>781889226</v>
      </c>
      <c r="Y1812">
        <f t="shared" si="853"/>
        <v>1.62</v>
      </c>
      <c r="AA1812">
        <v>0</v>
      </c>
      <c r="AB1812">
        <v>0.5</v>
      </c>
      <c r="AC1812">
        <v>0</v>
      </c>
      <c r="AD1812">
        <v>0</v>
      </c>
      <c r="AE1812">
        <v>0</v>
      </c>
      <c r="AF1812">
        <v>0.5</v>
      </c>
      <c r="AG1812">
        <v>0</v>
      </c>
      <c r="AH1812">
        <v>0</v>
      </c>
      <c r="AI1812">
        <v>1</v>
      </c>
      <c r="AJ1812">
        <v>1</v>
      </c>
      <c r="AK1812">
        <v>1</v>
      </c>
      <c r="AL1812">
        <v>1</v>
      </c>
      <c r="AM1812">
        <v>0</v>
      </c>
      <c r="AN1812">
        <v>0</v>
      </c>
      <c r="AO1812">
        <v>1</v>
      </c>
      <c r="AP1812">
        <v>1</v>
      </c>
      <c r="AQ1812">
        <v>0</v>
      </c>
      <c r="AR1812">
        <v>0</v>
      </c>
      <c r="AS1812" t="s">
        <v>3</v>
      </c>
      <c r="AT1812">
        <v>0.81</v>
      </c>
      <c r="AU1812" t="s">
        <v>608</v>
      </c>
      <c r="AV1812">
        <v>0</v>
      </c>
      <c r="AW1812">
        <v>2</v>
      </c>
      <c r="AX1812">
        <v>69736448</v>
      </c>
      <c r="AY1812">
        <v>1</v>
      </c>
      <c r="AZ1812">
        <v>0</v>
      </c>
      <c r="BA1812">
        <v>1866</v>
      </c>
      <c r="BB1812">
        <v>0</v>
      </c>
      <c r="BC1812">
        <v>0</v>
      </c>
      <c r="BD1812">
        <v>0</v>
      </c>
      <c r="BE1812">
        <v>0</v>
      </c>
      <c r="BF1812">
        <v>0</v>
      </c>
      <c r="BG1812">
        <v>0</v>
      </c>
      <c r="BH1812">
        <v>0</v>
      </c>
      <c r="BI1812">
        <v>0</v>
      </c>
      <c r="BJ1812">
        <v>0</v>
      </c>
      <c r="BK1812">
        <v>0</v>
      </c>
      <c r="BL1812">
        <v>0</v>
      </c>
      <c r="BM1812">
        <v>0</v>
      </c>
      <c r="BN1812">
        <v>0</v>
      </c>
      <c r="BO1812">
        <v>0</v>
      </c>
      <c r="BP1812">
        <v>0</v>
      </c>
      <c r="BQ1812">
        <v>0</v>
      </c>
      <c r="BR1812">
        <v>0</v>
      </c>
      <c r="BS1812">
        <v>0</v>
      </c>
      <c r="BT1812">
        <v>0</v>
      </c>
      <c r="BU1812">
        <v>0</v>
      </c>
      <c r="BV1812">
        <v>0</v>
      </c>
      <c r="BW1812">
        <v>0</v>
      </c>
      <c r="CV1812">
        <v>0</v>
      </c>
      <c r="CW1812">
        <f>ROUND(Y1812*Source!I1993*DO1812,9)</f>
        <v>0</v>
      </c>
      <c r="CX1812">
        <f>ROUND(Y1812*Source!I1993,9)</f>
        <v>0</v>
      </c>
      <c r="CY1812">
        <f>AB1812</f>
        <v>0.5</v>
      </c>
      <c r="CZ1812">
        <f>AF1812</f>
        <v>0.5</v>
      </c>
      <c r="DA1812">
        <f>AJ1812</f>
        <v>1</v>
      </c>
      <c r="DB1812">
        <f t="shared" si="854"/>
        <v>0.82</v>
      </c>
      <c r="DC1812">
        <f t="shared" si="855"/>
        <v>0</v>
      </c>
      <c r="DD1812" t="s">
        <v>3</v>
      </c>
      <c r="DE1812" t="s">
        <v>3</v>
      </c>
      <c r="DF1812">
        <f t="shared" si="856"/>
        <v>0</v>
      </c>
      <c r="DG1812">
        <f t="shared" si="851"/>
        <v>0</v>
      </c>
      <c r="DH1812">
        <f t="shared" si="852"/>
        <v>0</v>
      </c>
      <c r="DI1812">
        <f t="shared" si="850"/>
        <v>0</v>
      </c>
      <c r="DJ1812">
        <f>DG1812</f>
        <v>0</v>
      </c>
      <c r="DK1812">
        <v>0</v>
      </c>
      <c r="DL1812" t="s">
        <v>3</v>
      </c>
      <c r="DM1812">
        <v>0</v>
      </c>
      <c r="DN1812" t="s">
        <v>3</v>
      </c>
      <c r="DO1812">
        <v>0</v>
      </c>
    </row>
    <row r="1813" spans="1:119" x14ac:dyDescent="0.2">
      <c r="A1813">
        <f>ROW(Source!A1993)</f>
        <v>1993</v>
      </c>
      <c r="B1813">
        <v>69726971</v>
      </c>
      <c r="C1813">
        <v>69736439</v>
      </c>
      <c r="D1813">
        <v>61335621</v>
      </c>
      <c r="E1813">
        <v>1</v>
      </c>
      <c r="F1813">
        <v>1</v>
      </c>
      <c r="G1813">
        <v>1</v>
      </c>
      <c r="H1813">
        <v>3</v>
      </c>
      <c r="I1813" t="s">
        <v>881</v>
      </c>
      <c r="J1813" t="s">
        <v>883</v>
      </c>
      <c r="K1813" t="s">
        <v>882</v>
      </c>
      <c r="L1813">
        <v>1339</v>
      </c>
      <c r="N1813">
        <v>1007</v>
      </c>
      <c r="O1813" t="s">
        <v>40</v>
      </c>
      <c r="P1813" t="s">
        <v>40</v>
      </c>
      <c r="Q1813">
        <v>1</v>
      </c>
      <c r="W1813">
        <v>0</v>
      </c>
      <c r="X1813">
        <v>598140312</v>
      </c>
      <c r="Y1813">
        <f t="shared" si="853"/>
        <v>1.02</v>
      </c>
      <c r="AA1813">
        <v>685.95</v>
      </c>
      <c r="AB1813">
        <v>0</v>
      </c>
      <c r="AC1813">
        <v>0</v>
      </c>
      <c r="AD1813">
        <v>0</v>
      </c>
      <c r="AE1813">
        <v>685.95</v>
      </c>
      <c r="AF1813">
        <v>0</v>
      </c>
      <c r="AG1813">
        <v>0</v>
      </c>
      <c r="AH1813">
        <v>0</v>
      </c>
      <c r="AI1813">
        <v>1</v>
      </c>
      <c r="AJ1813">
        <v>1</v>
      </c>
      <c r="AK1813">
        <v>1</v>
      </c>
      <c r="AL1813">
        <v>1</v>
      </c>
      <c r="AM1813">
        <v>0</v>
      </c>
      <c r="AN1813">
        <v>0</v>
      </c>
      <c r="AO1813">
        <v>0</v>
      </c>
      <c r="AP1813">
        <v>1</v>
      </c>
      <c r="AQ1813">
        <v>0</v>
      </c>
      <c r="AR1813">
        <v>0</v>
      </c>
      <c r="AS1813" t="s">
        <v>3</v>
      </c>
      <c r="AT1813">
        <v>0.51</v>
      </c>
      <c r="AU1813" t="s">
        <v>608</v>
      </c>
      <c r="AV1813">
        <v>0</v>
      </c>
      <c r="AW1813">
        <v>1</v>
      </c>
      <c r="AX1813">
        <v>-1</v>
      </c>
      <c r="AY1813">
        <v>0</v>
      </c>
      <c r="AZ1813">
        <v>0</v>
      </c>
      <c r="BA1813" t="s">
        <v>3</v>
      </c>
      <c r="BB1813">
        <v>0</v>
      </c>
      <c r="BC1813">
        <v>0</v>
      </c>
      <c r="BD1813">
        <v>0</v>
      </c>
      <c r="BE1813">
        <v>0</v>
      </c>
      <c r="BF1813">
        <v>0</v>
      </c>
      <c r="BG1813">
        <v>0</v>
      </c>
      <c r="BH1813">
        <v>0</v>
      </c>
      <c r="BI1813">
        <v>0</v>
      </c>
      <c r="BJ1813">
        <v>0</v>
      </c>
      <c r="BK1813">
        <v>0</v>
      </c>
      <c r="BL1813">
        <v>0</v>
      </c>
      <c r="BM1813">
        <v>0</v>
      </c>
      <c r="BN1813">
        <v>0</v>
      </c>
      <c r="BO1813">
        <v>0</v>
      </c>
      <c r="BP1813">
        <v>0</v>
      </c>
      <c r="BQ1813">
        <v>0</v>
      </c>
      <c r="BR1813">
        <v>0</v>
      </c>
      <c r="BS1813">
        <v>0</v>
      </c>
      <c r="BT1813">
        <v>0</v>
      </c>
      <c r="BU1813">
        <v>0</v>
      </c>
      <c r="BV1813">
        <v>0</v>
      </c>
      <c r="BW1813">
        <v>0</v>
      </c>
      <c r="CV1813">
        <v>0</v>
      </c>
      <c r="CW1813">
        <v>0</v>
      </c>
      <c r="CX1813">
        <f>ROUND(Y1813*Source!I1993,9)</f>
        <v>0</v>
      </c>
      <c r="CY1813">
        <f>AA1813</f>
        <v>685.95</v>
      </c>
      <c r="CZ1813">
        <f>AE1813</f>
        <v>685.95</v>
      </c>
      <c r="DA1813">
        <f>AI1813</f>
        <v>1</v>
      </c>
      <c r="DB1813">
        <f t="shared" si="854"/>
        <v>699.66</v>
      </c>
      <c r="DC1813">
        <f t="shared" si="855"/>
        <v>0</v>
      </c>
      <c r="DD1813" t="s">
        <v>3</v>
      </c>
      <c r="DE1813" t="s">
        <v>3</v>
      </c>
      <c r="DF1813">
        <f t="shared" si="856"/>
        <v>0</v>
      </c>
      <c r="DG1813">
        <f t="shared" si="851"/>
        <v>0</v>
      </c>
      <c r="DH1813">
        <f t="shared" si="852"/>
        <v>0</v>
      </c>
      <c r="DI1813">
        <f t="shared" si="850"/>
        <v>0</v>
      </c>
      <c r="DJ1813">
        <f>DF1813</f>
        <v>0</v>
      </c>
      <c r="DK1813">
        <v>0</v>
      </c>
      <c r="DL1813" t="s">
        <v>3</v>
      </c>
      <c r="DM1813">
        <v>0</v>
      </c>
      <c r="DN1813" t="s">
        <v>3</v>
      </c>
      <c r="DO1813">
        <v>0</v>
      </c>
    </row>
    <row r="1814" spans="1:119" x14ac:dyDescent="0.2">
      <c r="A1814">
        <f>ROW(Source!A1994)</f>
        <v>1994</v>
      </c>
      <c r="B1814">
        <v>69726884</v>
      </c>
      <c r="C1814">
        <v>69736439</v>
      </c>
      <c r="D1814">
        <v>27496319</v>
      </c>
      <c r="E1814">
        <v>1</v>
      </c>
      <c r="F1814">
        <v>1</v>
      </c>
      <c r="G1814">
        <v>1</v>
      </c>
      <c r="H1814">
        <v>1</v>
      </c>
      <c r="I1814" t="s">
        <v>1001</v>
      </c>
      <c r="J1814" t="s">
        <v>3</v>
      </c>
      <c r="K1814" t="s">
        <v>1002</v>
      </c>
      <c r="L1814">
        <v>1369</v>
      </c>
      <c r="N1814">
        <v>1013</v>
      </c>
      <c r="O1814" t="s">
        <v>974</v>
      </c>
      <c r="P1814" t="s">
        <v>974</v>
      </c>
      <c r="Q1814">
        <v>1</v>
      </c>
      <c r="W1814">
        <v>0</v>
      </c>
      <c r="X1814">
        <v>1189128158</v>
      </c>
      <c r="Y1814">
        <f t="shared" si="853"/>
        <v>2.38</v>
      </c>
      <c r="AA1814">
        <v>0</v>
      </c>
      <c r="AB1814">
        <v>0</v>
      </c>
      <c r="AC1814">
        <v>0</v>
      </c>
      <c r="AD1814">
        <v>203.13</v>
      </c>
      <c r="AE1814">
        <v>0</v>
      </c>
      <c r="AF1814">
        <v>0</v>
      </c>
      <c r="AG1814">
        <v>0</v>
      </c>
      <c r="AH1814">
        <v>8.01</v>
      </c>
      <c r="AI1814">
        <v>1</v>
      </c>
      <c r="AJ1814">
        <v>1</v>
      </c>
      <c r="AK1814">
        <v>1</v>
      </c>
      <c r="AL1814">
        <v>25.36</v>
      </c>
      <c r="AM1814">
        <v>5</v>
      </c>
      <c r="AN1814">
        <v>0</v>
      </c>
      <c r="AO1814">
        <v>1</v>
      </c>
      <c r="AP1814">
        <v>1</v>
      </c>
      <c r="AQ1814">
        <v>0</v>
      </c>
      <c r="AR1814">
        <v>0</v>
      </c>
      <c r="AS1814" t="s">
        <v>3</v>
      </c>
      <c r="AT1814">
        <v>1.19</v>
      </c>
      <c r="AU1814" t="s">
        <v>608</v>
      </c>
      <c r="AV1814">
        <v>1</v>
      </c>
      <c r="AW1814">
        <v>2</v>
      </c>
      <c r="AX1814">
        <v>69736445</v>
      </c>
      <c r="AY1814">
        <v>1</v>
      </c>
      <c r="AZ1814">
        <v>0</v>
      </c>
      <c r="BA1814">
        <v>1868</v>
      </c>
      <c r="BB1814">
        <v>0</v>
      </c>
      <c r="BC1814">
        <v>0</v>
      </c>
      <c r="BD1814">
        <v>0</v>
      </c>
      <c r="BE1814">
        <v>0</v>
      </c>
      <c r="BF1814">
        <v>0</v>
      </c>
      <c r="BG1814">
        <v>0</v>
      </c>
      <c r="BH1814">
        <v>0</v>
      </c>
      <c r="BI1814">
        <v>0</v>
      </c>
      <c r="BJ1814">
        <v>0</v>
      </c>
      <c r="BK1814">
        <v>0</v>
      </c>
      <c r="BL1814">
        <v>0</v>
      </c>
      <c r="BM1814">
        <v>0</v>
      </c>
      <c r="BN1814">
        <v>0</v>
      </c>
      <c r="BO1814">
        <v>0</v>
      </c>
      <c r="BP1814">
        <v>0</v>
      </c>
      <c r="BQ1814">
        <v>0</v>
      </c>
      <c r="BR1814">
        <v>0</v>
      </c>
      <c r="BS1814">
        <v>0</v>
      </c>
      <c r="BT1814">
        <v>0</v>
      </c>
      <c r="BU1814">
        <v>0</v>
      </c>
      <c r="BV1814">
        <v>0</v>
      </c>
      <c r="BW1814">
        <v>0</v>
      </c>
      <c r="CU1814">
        <f>ROUND(AT1814*Source!I1994*AH1814*AL1814,0)</f>
        <v>0</v>
      </c>
      <c r="CV1814">
        <f>ROUND(Y1814*Source!I1994,9)</f>
        <v>0</v>
      </c>
      <c r="CW1814">
        <v>0</v>
      </c>
      <c r="CX1814">
        <f>ROUND(Y1814*Source!I1994,9)</f>
        <v>0</v>
      </c>
      <c r="CY1814">
        <f>AD1814</f>
        <v>203.13</v>
      </c>
      <c r="CZ1814">
        <f>AH1814</f>
        <v>8.01</v>
      </c>
      <c r="DA1814">
        <f>AL1814</f>
        <v>25.36</v>
      </c>
      <c r="DB1814">
        <f t="shared" si="854"/>
        <v>19.059999999999999</v>
      </c>
      <c r="DC1814">
        <f t="shared" si="855"/>
        <v>0</v>
      </c>
      <c r="DD1814" t="s">
        <v>3</v>
      </c>
      <c r="DE1814" t="s">
        <v>3</v>
      </c>
      <c r="DF1814">
        <f t="shared" si="856"/>
        <v>0</v>
      </c>
      <c r="DG1814">
        <f t="shared" si="851"/>
        <v>0</v>
      </c>
      <c r="DH1814">
        <f t="shared" si="852"/>
        <v>0</v>
      </c>
      <c r="DI1814">
        <f>ROUND(ROUND(AH1814*AL1814,0)*CX1814,0)</f>
        <v>0</v>
      </c>
      <c r="DJ1814">
        <f>DI1814</f>
        <v>0</v>
      </c>
      <c r="DK1814">
        <v>0</v>
      </c>
      <c r="DL1814" t="s">
        <v>3</v>
      </c>
      <c r="DM1814">
        <v>0</v>
      </c>
      <c r="DN1814" t="s">
        <v>3</v>
      </c>
      <c r="DO1814">
        <v>0</v>
      </c>
    </row>
    <row r="1815" spans="1:119" x14ac:dyDescent="0.2">
      <c r="A1815">
        <f>ROW(Source!A1994)</f>
        <v>1994</v>
      </c>
      <c r="B1815">
        <v>69726884</v>
      </c>
      <c r="C1815">
        <v>69736439</v>
      </c>
      <c r="D1815">
        <v>121548</v>
      </c>
      <c r="E1815">
        <v>1</v>
      </c>
      <c r="F1815">
        <v>1</v>
      </c>
      <c r="G1815">
        <v>1</v>
      </c>
      <c r="H1815">
        <v>1</v>
      </c>
      <c r="I1815" t="s">
        <v>36</v>
      </c>
      <c r="J1815" t="s">
        <v>3</v>
      </c>
      <c r="K1815" t="s">
        <v>981</v>
      </c>
      <c r="L1815">
        <v>608254</v>
      </c>
      <c r="N1815">
        <v>1013</v>
      </c>
      <c r="O1815" t="s">
        <v>982</v>
      </c>
      <c r="P1815" t="s">
        <v>982</v>
      </c>
      <c r="Q1815">
        <v>1</v>
      </c>
      <c r="W1815">
        <v>0</v>
      </c>
      <c r="X1815">
        <v>-185737400</v>
      </c>
      <c r="Y1815">
        <f t="shared" si="853"/>
        <v>0.38</v>
      </c>
      <c r="AA1815">
        <v>0</v>
      </c>
      <c r="AB1815">
        <v>0</v>
      </c>
      <c r="AC1815">
        <v>0</v>
      </c>
      <c r="AD1815">
        <v>0</v>
      </c>
      <c r="AE1815">
        <v>0</v>
      </c>
      <c r="AF1815">
        <v>0</v>
      </c>
      <c r="AG1815">
        <v>0</v>
      </c>
      <c r="AH1815">
        <v>0</v>
      </c>
      <c r="AI1815">
        <v>1</v>
      </c>
      <c r="AJ1815">
        <v>1</v>
      </c>
      <c r="AK1815">
        <v>19.8</v>
      </c>
      <c r="AL1815">
        <v>1</v>
      </c>
      <c r="AM1815">
        <v>5</v>
      </c>
      <c r="AN1815">
        <v>0</v>
      </c>
      <c r="AO1815">
        <v>1</v>
      </c>
      <c r="AP1815">
        <v>1</v>
      </c>
      <c r="AQ1815">
        <v>0</v>
      </c>
      <c r="AR1815">
        <v>0</v>
      </c>
      <c r="AS1815" t="s">
        <v>3</v>
      </c>
      <c r="AT1815">
        <v>0.19</v>
      </c>
      <c r="AU1815" t="s">
        <v>608</v>
      </c>
      <c r="AV1815">
        <v>2</v>
      </c>
      <c r="AW1815">
        <v>2</v>
      </c>
      <c r="AX1815">
        <v>69736446</v>
      </c>
      <c r="AY1815">
        <v>1</v>
      </c>
      <c r="AZ1815">
        <v>0</v>
      </c>
      <c r="BA1815">
        <v>1869</v>
      </c>
      <c r="BB1815">
        <v>0</v>
      </c>
      <c r="BC1815">
        <v>0</v>
      </c>
      <c r="BD1815">
        <v>0</v>
      </c>
      <c r="BE1815">
        <v>0</v>
      </c>
      <c r="BF1815">
        <v>0</v>
      </c>
      <c r="BG1815">
        <v>0</v>
      </c>
      <c r="BH1815">
        <v>0</v>
      </c>
      <c r="BI1815">
        <v>0</v>
      </c>
      <c r="BJ1815">
        <v>0</v>
      </c>
      <c r="BK1815">
        <v>0</v>
      </c>
      <c r="BL1815">
        <v>0</v>
      </c>
      <c r="BM1815">
        <v>0</v>
      </c>
      <c r="BN1815">
        <v>0</v>
      </c>
      <c r="BO1815">
        <v>0</v>
      </c>
      <c r="BP1815">
        <v>0</v>
      </c>
      <c r="BQ1815">
        <v>0</v>
      </c>
      <c r="BR1815">
        <v>0</v>
      </c>
      <c r="BS1815">
        <v>0</v>
      </c>
      <c r="BT1815">
        <v>0</v>
      </c>
      <c r="BU1815">
        <v>0</v>
      </c>
      <c r="BV1815">
        <v>0</v>
      </c>
      <c r="BW1815">
        <v>0</v>
      </c>
      <c r="CV1815">
        <v>0</v>
      </c>
      <c r="CW1815">
        <v>0</v>
      </c>
      <c r="CX1815">
        <f>ROUND(Y1815*Source!I1994,9)</f>
        <v>0</v>
      </c>
      <c r="CY1815">
        <f>AD1815</f>
        <v>0</v>
      </c>
      <c r="CZ1815">
        <f>AH1815</f>
        <v>0</v>
      </c>
      <c r="DA1815">
        <f>AL1815</f>
        <v>1</v>
      </c>
      <c r="DB1815">
        <f t="shared" si="854"/>
        <v>0</v>
      </c>
      <c r="DC1815">
        <f t="shared" si="855"/>
        <v>0</v>
      </c>
      <c r="DD1815" t="s">
        <v>3</v>
      </c>
      <c r="DE1815" t="s">
        <v>3</v>
      </c>
      <c r="DF1815">
        <f t="shared" si="856"/>
        <v>0</v>
      </c>
      <c r="DG1815">
        <f t="shared" si="851"/>
        <v>0</v>
      </c>
      <c r="DH1815">
        <f>ROUND(ROUND(AG1815*AK1815,0)*CX1815,0)</f>
        <v>0</v>
      </c>
      <c r="DI1815">
        <f t="shared" ref="DI1815:DI1822" si="857">ROUND(ROUND(AH1815,0)*CX1815,0)</f>
        <v>0</v>
      </c>
      <c r="DJ1815">
        <f>DI1815</f>
        <v>0</v>
      </c>
      <c r="DK1815">
        <v>0</v>
      </c>
      <c r="DL1815" t="s">
        <v>3</v>
      </c>
      <c r="DM1815">
        <v>0</v>
      </c>
      <c r="DN1815" t="s">
        <v>3</v>
      </c>
      <c r="DO1815">
        <v>0</v>
      </c>
    </row>
    <row r="1816" spans="1:119" x14ac:dyDescent="0.2">
      <c r="A1816">
        <f>ROW(Source!A1994)</f>
        <v>1994</v>
      </c>
      <c r="B1816">
        <v>69726884</v>
      </c>
      <c r="C1816">
        <v>69736439</v>
      </c>
      <c r="D1816">
        <v>27439630</v>
      </c>
      <c r="E1816">
        <v>1</v>
      </c>
      <c r="F1816">
        <v>1</v>
      </c>
      <c r="G1816">
        <v>1</v>
      </c>
      <c r="H1816">
        <v>2</v>
      </c>
      <c r="I1816" t="s">
        <v>986</v>
      </c>
      <c r="J1816" t="s">
        <v>987</v>
      </c>
      <c r="K1816" t="s">
        <v>988</v>
      </c>
      <c r="L1816">
        <v>1368</v>
      </c>
      <c r="N1816">
        <v>1011</v>
      </c>
      <c r="O1816" t="s">
        <v>978</v>
      </c>
      <c r="P1816" t="s">
        <v>978</v>
      </c>
      <c r="Q1816">
        <v>1</v>
      </c>
      <c r="W1816">
        <v>0</v>
      </c>
      <c r="X1816">
        <v>-72110300</v>
      </c>
      <c r="Y1816">
        <f t="shared" si="853"/>
        <v>0.38</v>
      </c>
      <c r="AA1816">
        <v>0</v>
      </c>
      <c r="AB1816">
        <v>245.16</v>
      </c>
      <c r="AC1816">
        <v>269.48</v>
      </c>
      <c r="AD1816">
        <v>0</v>
      </c>
      <c r="AE1816">
        <v>0</v>
      </c>
      <c r="AF1816">
        <v>31.27</v>
      </c>
      <c r="AG1816">
        <v>13.61</v>
      </c>
      <c r="AH1816">
        <v>0</v>
      </c>
      <c r="AI1816">
        <v>1</v>
      </c>
      <c r="AJ1816">
        <v>7.84</v>
      </c>
      <c r="AK1816">
        <v>19.8</v>
      </c>
      <c r="AL1816">
        <v>1</v>
      </c>
      <c r="AM1816">
        <v>5</v>
      </c>
      <c r="AN1816">
        <v>0</v>
      </c>
      <c r="AO1816">
        <v>1</v>
      </c>
      <c r="AP1816">
        <v>1</v>
      </c>
      <c r="AQ1816">
        <v>0</v>
      </c>
      <c r="AR1816">
        <v>0</v>
      </c>
      <c r="AS1816" t="s">
        <v>3</v>
      </c>
      <c r="AT1816">
        <v>0.19</v>
      </c>
      <c r="AU1816" t="s">
        <v>608</v>
      </c>
      <c r="AV1816">
        <v>0</v>
      </c>
      <c r="AW1816">
        <v>2</v>
      </c>
      <c r="AX1816">
        <v>69736447</v>
      </c>
      <c r="AY1816">
        <v>1</v>
      </c>
      <c r="AZ1816">
        <v>0</v>
      </c>
      <c r="BA1816">
        <v>1870</v>
      </c>
      <c r="BB1816">
        <v>0</v>
      </c>
      <c r="BC1816">
        <v>0</v>
      </c>
      <c r="BD1816">
        <v>0</v>
      </c>
      <c r="BE1816">
        <v>0</v>
      </c>
      <c r="BF1816">
        <v>0</v>
      </c>
      <c r="BG1816">
        <v>0</v>
      </c>
      <c r="BH1816">
        <v>0</v>
      </c>
      <c r="BI1816">
        <v>0</v>
      </c>
      <c r="BJ1816">
        <v>0</v>
      </c>
      <c r="BK1816">
        <v>0</v>
      </c>
      <c r="BL1816">
        <v>0</v>
      </c>
      <c r="BM1816">
        <v>0</v>
      </c>
      <c r="BN1816">
        <v>0</v>
      </c>
      <c r="BO1816">
        <v>0</v>
      </c>
      <c r="BP1816">
        <v>0</v>
      </c>
      <c r="BQ1816">
        <v>0</v>
      </c>
      <c r="BR1816">
        <v>0</v>
      </c>
      <c r="BS1816">
        <v>0</v>
      </c>
      <c r="BT1816">
        <v>0</v>
      </c>
      <c r="BU1816">
        <v>0</v>
      </c>
      <c r="BV1816">
        <v>0</v>
      </c>
      <c r="BW1816">
        <v>0</v>
      </c>
      <c r="CV1816">
        <v>0</v>
      </c>
      <c r="CW1816">
        <f>ROUND(Y1816*Source!I1994*DO1816,9)</f>
        <v>0</v>
      </c>
      <c r="CX1816">
        <f>ROUND(Y1816*Source!I1994,9)</f>
        <v>0</v>
      </c>
      <c r="CY1816">
        <f>AB1816</f>
        <v>245.16</v>
      </c>
      <c r="CZ1816">
        <f>AF1816</f>
        <v>31.27</v>
      </c>
      <c r="DA1816">
        <f>AJ1816</f>
        <v>7.84</v>
      </c>
      <c r="DB1816">
        <f t="shared" si="854"/>
        <v>11.88</v>
      </c>
      <c r="DC1816">
        <f t="shared" si="855"/>
        <v>5.18</v>
      </c>
      <c r="DD1816" t="s">
        <v>3</v>
      </c>
      <c r="DE1816" t="s">
        <v>3</v>
      </c>
      <c r="DF1816">
        <f t="shared" si="856"/>
        <v>0</v>
      </c>
      <c r="DG1816">
        <f>ROUND(ROUND(AF1816*AJ1816,0)*CX1816,0)</f>
        <v>0</v>
      </c>
      <c r="DH1816">
        <f>ROUND(ROUND(AG1816*AK1816,0)*CX1816,0)</f>
        <v>0</v>
      </c>
      <c r="DI1816">
        <f t="shared" si="857"/>
        <v>0</v>
      </c>
      <c r="DJ1816">
        <f>DG1816</f>
        <v>0</v>
      </c>
      <c r="DK1816">
        <v>0</v>
      </c>
      <c r="DL1816" t="s">
        <v>3</v>
      </c>
      <c r="DM1816">
        <v>0</v>
      </c>
      <c r="DN1816" t="s">
        <v>3</v>
      </c>
      <c r="DO1816">
        <v>0</v>
      </c>
    </row>
    <row r="1817" spans="1:119" x14ac:dyDescent="0.2">
      <c r="A1817">
        <f>ROW(Source!A1994)</f>
        <v>1994</v>
      </c>
      <c r="B1817">
        <v>69726884</v>
      </c>
      <c r="C1817">
        <v>69736439</v>
      </c>
      <c r="D1817">
        <v>27440041</v>
      </c>
      <c r="E1817">
        <v>1</v>
      </c>
      <c r="F1817">
        <v>1</v>
      </c>
      <c r="G1817">
        <v>1</v>
      </c>
      <c r="H1817">
        <v>2</v>
      </c>
      <c r="I1817" t="s">
        <v>1003</v>
      </c>
      <c r="J1817" t="s">
        <v>1004</v>
      </c>
      <c r="K1817" t="s">
        <v>1005</v>
      </c>
      <c r="L1817">
        <v>1368</v>
      </c>
      <c r="N1817">
        <v>1011</v>
      </c>
      <c r="O1817" t="s">
        <v>978</v>
      </c>
      <c r="P1817" t="s">
        <v>978</v>
      </c>
      <c r="Q1817">
        <v>1</v>
      </c>
      <c r="W1817">
        <v>0</v>
      </c>
      <c r="X1817">
        <v>781889226</v>
      </c>
      <c r="Y1817">
        <f t="shared" si="853"/>
        <v>1.62</v>
      </c>
      <c r="AA1817">
        <v>0</v>
      </c>
      <c r="AB1817">
        <v>3.92</v>
      </c>
      <c r="AC1817">
        <v>0</v>
      </c>
      <c r="AD1817">
        <v>0</v>
      </c>
      <c r="AE1817">
        <v>0</v>
      </c>
      <c r="AF1817">
        <v>0.5</v>
      </c>
      <c r="AG1817">
        <v>0</v>
      </c>
      <c r="AH1817">
        <v>0</v>
      </c>
      <c r="AI1817">
        <v>1</v>
      </c>
      <c r="AJ1817">
        <v>7.84</v>
      </c>
      <c r="AK1817">
        <v>19.8</v>
      </c>
      <c r="AL1817">
        <v>1</v>
      </c>
      <c r="AM1817">
        <v>5</v>
      </c>
      <c r="AN1817">
        <v>0</v>
      </c>
      <c r="AO1817">
        <v>1</v>
      </c>
      <c r="AP1817">
        <v>1</v>
      </c>
      <c r="AQ1817">
        <v>0</v>
      </c>
      <c r="AR1817">
        <v>0</v>
      </c>
      <c r="AS1817" t="s">
        <v>3</v>
      </c>
      <c r="AT1817">
        <v>0.81</v>
      </c>
      <c r="AU1817" t="s">
        <v>608</v>
      </c>
      <c r="AV1817">
        <v>0</v>
      </c>
      <c r="AW1817">
        <v>2</v>
      </c>
      <c r="AX1817">
        <v>69736448</v>
      </c>
      <c r="AY1817">
        <v>1</v>
      </c>
      <c r="AZ1817">
        <v>0</v>
      </c>
      <c r="BA1817">
        <v>1871</v>
      </c>
      <c r="BB1817">
        <v>0</v>
      </c>
      <c r="BC1817">
        <v>0</v>
      </c>
      <c r="BD1817">
        <v>0</v>
      </c>
      <c r="BE1817">
        <v>0</v>
      </c>
      <c r="BF1817">
        <v>0</v>
      </c>
      <c r="BG1817">
        <v>0</v>
      </c>
      <c r="BH1817">
        <v>0</v>
      </c>
      <c r="BI1817">
        <v>0</v>
      </c>
      <c r="BJ1817">
        <v>0</v>
      </c>
      <c r="BK1817">
        <v>0</v>
      </c>
      <c r="BL1817">
        <v>0</v>
      </c>
      <c r="BM1817">
        <v>0</v>
      </c>
      <c r="BN1817">
        <v>0</v>
      </c>
      <c r="BO1817">
        <v>0</v>
      </c>
      <c r="BP1817">
        <v>0</v>
      </c>
      <c r="BQ1817">
        <v>0</v>
      </c>
      <c r="BR1817">
        <v>0</v>
      </c>
      <c r="BS1817">
        <v>0</v>
      </c>
      <c r="BT1817">
        <v>0</v>
      </c>
      <c r="BU1817">
        <v>0</v>
      </c>
      <c r="BV1817">
        <v>0</v>
      </c>
      <c r="BW1817">
        <v>0</v>
      </c>
      <c r="CV1817">
        <v>0</v>
      </c>
      <c r="CW1817">
        <f>ROUND(Y1817*Source!I1994*DO1817,9)</f>
        <v>0</v>
      </c>
      <c r="CX1817">
        <f>ROUND(Y1817*Source!I1994,9)</f>
        <v>0</v>
      </c>
      <c r="CY1817">
        <f>AB1817</f>
        <v>3.92</v>
      </c>
      <c r="CZ1817">
        <f>AF1817</f>
        <v>0.5</v>
      </c>
      <c r="DA1817">
        <f>AJ1817</f>
        <v>7.84</v>
      </c>
      <c r="DB1817">
        <f t="shared" si="854"/>
        <v>0.82</v>
      </c>
      <c r="DC1817">
        <f t="shared" si="855"/>
        <v>0</v>
      </c>
      <c r="DD1817" t="s">
        <v>3</v>
      </c>
      <c r="DE1817" t="s">
        <v>3</v>
      </c>
      <c r="DF1817">
        <f t="shared" si="856"/>
        <v>0</v>
      </c>
      <c r="DG1817">
        <f>ROUND(ROUND(AF1817*AJ1817,0)*CX1817,0)</f>
        <v>0</v>
      </c>
      <c r="DH1817">
        <f>ROUND(ROUND(AG1817*AK1817,0)*CX1817,0)</f>
        <v>0</v>
      </c>
      <c r="DI1817">
        <f t="shared" si="857"/>
        <v>0</v>
      </c>
      <c r="DJ1817">
        <f>DG1817</f>
        <v>0</v>
      </c>
      <c r="DK1817">
        <v>0</v>
      </c>
      <c r="DL1817" t="s">
        <v>3</v>
      </c>
      <c r="DM1817">
        <v>0</v>
      </c>
      <c r="DN1817" t="s">
        <v>3</v>
      </c>
      <c r="DO1817">
        <v>0</v>
      </c>
    </row>
    <row r="1818" spans="1:119" x14ac:dyDescent="0.2">
      <c r="A1818">
        <f>ROW(Source!A1994)</f>
        <v>1994</v>
      </c>
      <c r="B1818">
        <v>69726884</v>
      </c>
      <c r="C1818">
        <v>69736439</v>
      </c>
      <c r="D1818">
        <v>61335621</v>
      </c>
      <c r="E1818">
        <v>1</v>
      </c>
      <c r="F1818">
        <v>1</v>
      </c>
      <c r="G1818">
        <v>1</v>
      </c>
      <c r="H1818">
        <v>3</v>
      </c>
      <c r="I1818" t="s">
        <v>881</v>
      </c>
      <c r="J1818" t="s">
        <v>883</v>
      </c>
      <c r="K1818" t="s">
        <v>882</v>
      </c>
      <c r="L1818">
        <v>1339</v>
      </c>
      <c r="N1818">
        <v>1007</v>
      </c>
      <c r="O1818" t="s">
        <v>40</v>
      </c>
      <c r="P1818" t="s">
        <v>40</v>
      </c>
      <c r="Q1818">
        <v>1</v>
      </c>
      <c r="W1818">
        <v>0</v>
      </c>
      <c r="X1818">
        <v>598140312</v>
      </c>
      <c r="Y1818">
        <f t="shared" si="853"/>
        <v>1.02</v>
      </c>
      <c r="AA1818">
        <v>5243.19</v>
      </c>
      <c r="AB1818">
        <v>0</v>
      </c>
      <c r="AC1818">
        <v>0</v>
      </c>
      <c r="AD1818">
        <v>0</v>
      </c>
      <c r="AE1818">
        <v>725.1</v>
      </c>
      <c r="AF1818">
        <v>0</v>
      </c>
      <c r="AG1818">
        <v>0</v>
      </c>
      <c r="AH1818">
        <v>0</v>
      </c>
      <c r="AI1818">
        <v>7.56</v>
      </c>
      <c r="AJ1818">
        <v>1</v>
      </c>
      <c r="AK1818">
        <v>1</v>
      </c>
      <c r="AL1818">
        <v>1</v>
      </c>
      <c r="AM1818">
        <v>5</v>
      </c>
      <c r="AN1818">
        <v>0</v>
      </c>
      <c r="AO1818">
        <v>0</v>
      </c>
      <c r="AP1818">
        <v>1</v>
      </c>
      <c r="AQ1818">
        <v>0</v>
      </c>
      <c r="AR1818">
        <v>0</v>
      </c>
      <c r="AS1818" t="s">
        <v>3</v>
      </c>
      <c r="AT1818">
        <v>0.51</v>
      </c>
      <c r="AU1818" t="s">
        <v>608</v>
      </c>
      <c r="AV1818">
        <v>0</v>
      </c>
      <c r="AW1818">
        <v>1</v>
      </c>
      <c r="AX1818">
        <v>-1</v>
      </c>
      <c r="AY1818">
        <v>0</v>
      </c>
      <c r="AZ1818">
        <v>0</v>
      </c>
      <c r="BA1818" t="s">
        <v>3</v>
      </c>
      <c r="BB1818">
        <v>0</v>
      </c>
      <c r="BC1818">
        <v>0</v>
      </c>
      <c r="BD1818">
        <v>0</v>
      </c>
      <c r="BE1818">
        <v>0</v>
      </c>
      <c r="BF1818">
        <v>0</v>
      </c>
      <c r="BG1818">
        <v>0</v>
      </c>
      <c r="BH1818">
        <v>0</v>
      </c>
      <c r="BI1818">
        <v>0</v>
      </c>
      <c r="BJ1818">
        <v>0</v>
      </c>
      <c r="BK1818">
        <v>0</v>
      </c>
      <c r="BL1818">
        <v>0</v>
      </c>
      <c r="BM1818">
        <v>0</v>
      </c>
      <c r="BN1818">
        <v>0</v>
      </c>
      <c r="BO1818">
        <v>0</v>
      </c>
      <c r="BP1818">
        <v>0</v>
      </c>
      <c r="BQ1818">
        <v>0</v>
      </c>
      <c r="BR1818">
        <v>0</v>
      </c>
      <c r="BS1818">
        <v>0</v>
      </c>
      <c r="BT1818">
        <v>0</v>
      </c>
      <c r="BU1818">
        <v>0</v>
      </c>
      <c r="BV1818">
        <v>0</v>
      </c>
      <c r="BW1818">
        <v>0</v>
      </c>
      <c r="CV1818">
        <v>0</v>
      </c>
      <c r="CW1818">
        <v>0</v>
      </c>
      <c r="CX1818">
        <f>ROUND(Y1818*Source!I1994,9)</f>
        <v>0</v>
      </c>
      <c r="CY1818">
        <f>AA1818</f>
        <v>5243.19</v>
      </c>
      <c r="CZ1818">
        <f>AE1818</f>
        <v>725.1</v>
      </c>
      <c r="DA1818">
        <f>AI1818</f>
        <v>7.56</v>
      </c>
      <c r="DB1818">
        <f t="shared" si="854"/>
        <v>739.6</v>
      </c>
      <c r="DC1818">
        <f t="shared" si="855"/>
        <v>0</v>
      </c>
      <c r="DD1818" t="s">
        <v>3</v>
      </c>
      <c r="DE1818" t="s">
        <v>3</v>
      </c>
      <c r="DF1818">
        <f>ROUND(ROUND(AE1818*AI1818,0)*CX1818,0)</f>
        <v>0</v>
      </c>
      <c r="DG1818">
        <f t="shared" ref="DG1818:DG1823" si="858">ROUND(ROUND(AF1818,0)*CX1818,0)</f>
        <v>0</v>
      </c>
      <c r="DH1818">
        <f t="shared" ref="DH1818:DH1823" si="859">ROUND(ROUND(AG1818,0)*CX1818,0)</f>
        <v>0</v>
      </c>
      <c r="DI1818">
        <f t="shared" si="857"/>
        <v>0</v>
      </c>
      <c r="DJ1818">
        <f>DF1818</f>
        <v>0</v>
      </c>
      <c r="DK1818">
        <v>0</v>
      </c>
      <c r="DL1818" t="s">
        <v>3</v>
      </c>
      <c r="DM1818">
        <v>0</v>
      </c>
      <c r="DN1818" t="s">
        <v>3</v>
      </c>
      <c r="DO1818">
        <v>0</v>
      </c>
    </row>
    <row r="1819" spans="1:119" x14ac:dyDescent="0.2">
      <c r="A1819">
        <f>ROW(Source!A1997)</f>
        <v>1997</v>
      </c>
      <c r="B1819">
        <v>69726971</v>
      </c>
      <c r="C1819">
        <v>69736451</v>
      </c>
      <c r="D1819">
        <v>27498400</v>
      </c>
      <c r="E1819">
        <v>1</v>
      </c>
      <c r="F1819">
        <v>1</v>
      </c>
      <c r="G1819">
        <v>1</v>
      </c>
      <c r="H1819">
        <v>1</v>
      </c>
      <c r="I1819" t="s">
        <v>972</v>
      </c>
      <c r="J1819" t="s">
        <v>3</v>
      </c>
      <c r="K1819" t="s">
        <v>973</v>
      </c>
      <c r="L1819">
        <v>1369</v>
      </c>
      <c r="N1819">
        <v>1013</v>
      </c>
      <c r="O1819" t="s">
        <v>974</v>
      </c>
      <c r="P1819" t="s">
        <v>974</v>
      </c>
      <c r="Q1819">
        <v>1</v>
      </c>
      <c r="W1819">
        <v>0</v>
      </c>
      <c r="X1819">
        <v>342303923</v>
      </c>
      <c r="Y1819">
        <f t="shared" ref="Y1819:Y1826" si="860">AT1819</f>
        <v>23.6</v>
      </c>
      <c r="AA1819">
        <v>0</v>
      </c>
      <c r="AB1819">
        <v>0</v>
      </c>
      <c r="AC1819">
        <v>0</v>
      </c>
      <c r="AD1819">
        <v>9.59</v>
      </c>
      <c r="AE1819">
        <v>0</v>
      </c>
      <c r="AF1819">
        <v>0</v>
      </c>
      <c r="AG1819">
        <v>0</v>
      </c>
      <c r="AH1819">
        <v>9.59</v>
      </c>
      <c r="AI1819">
        <v>1</v>
      </c>
      <c r="AJ1819">
        <v>1</v>
      </c>
      <c r="AK1819">
        <v>1</v>
      </c>
      <c r="AL1819">
        <v>1</v>
      </c>
      <c r="AM1819">
        <v>0</v>
      </c>
      <c r="AN1819">
        <v>0</v>
      </c>
      <c r="AO1819">
        <v>1</v>
      </c>
      <c r="AP1819">
        <v>0</v>
      </c>
      <c r="AQ1819">
        <v>0</v>
      </c>
      <c r="AR1819">
        <v>0</v>
      </c>
      <c r="AS1819" t="s">
        <v>3</v>
      </c>
      <c r="AT1819">
        <v>23.6</v>
      </c>
      <c r="AU1819" t="s">
        <v>3</v>
      </c>
      <c r="AV1819">
        <v>1</v>
      </c>
      <c r="AW1819">
        <v>2</v>
      </c>
      <c r="AX1819">
        <v>69736456</v>
      </c>
      <c r="AY1819">
        <v>1</v>
      </c>
      <c r="AZ1819">
        <v>0</v>
      </c>
      <c r="BA1819">
        <v>1873</v>
      </c>
      <c r="BB1819">
        <v>0</v>
      </c>
      <c r="BC1819">
        <v>0</v>
      </c>
      <c r="BD1819">
        <v>0</v>
      </c>
      <c r="BE1819">
        <v>0</v>
      </c>
      <c r="BF1819">
        <v>0</v>
      </c>
      <c r="BG1819">
        <v>0</v>
      </c>
      <c r="BH1819">
        <v>0</v>
      </c>
      <c r="BI1819">
        <v>0</v>
      </c>
      <c r="BJ1819">
        <v>0</v>
      </c>
      <c r="BK1819">
        <v>0</v>
      </c>
      <c r="BL1819">
        <v>0</v>
      </c>
      <c r="BM1819">
        <v>0</v>
      </c>
      <c r="BN1819">
        <v>0</v>
      </c>
      <c r="BO1819">
        <v>0</v>
      </c>
      <c r="BP1819">
        <v>0</v>
      </c>
      <c r="BQ1819">
        <v>0</v>
      </c>
      <c r="BR1819">
        <v>0</v>
      </c>
      <c r="BS1819">
        <v>0</v>
      </c>
      <c r="BT1819">
        <v>0</v>
      </c>
      <c r="BU1819">
        <v>0</v>
      </c>
      <c r="BV1819">
        <v>0</v>
      </c>
      <c r="BW1819">
        <v>0</v>
      </c>
      <c r="CU1819">
        <f>ROUND(AT1819*Source!I1997*AH1819*AL1819,0)</f>
        <v>0</v>
      </c>
      <c r="CV1819">
        <f>ROUND(Y1819*Source!I1997,9)</f>
        <v>0</v>
      </c>
      <c r="CW1819">
        <v>0</v>
      </c>
      <c r="CX1819">
        <f>ROUND(Y1819*Source!I1997,9)</f>
        <v>0</v>
      </c>
      <c r="CY1819">
        <f>AD1819</f>
        <v>9.59</v>
      </c>
      <c r="CZ1819">
        <f>AH1819</f>
        <v>9.59</v>
      </c>
      <c r="DA1819">
        <f>AL1819</f>
        <v>1</v>
      </c>
      <c r="DB1819">
        <f t="shared" ref="DB1819:DB1826" si="861">ROUND(ROUND(AT1819*CZ1819,2),2)</f>
        <v>226.32</v>
      </c>
      <c r="DC1819">
        <f t="shared" ref="DC1819:DC1826" si="862">ROUND(ROUND(AT1819*AG1819,2),2)</f>
        <v>0</v>
      </c>
      <c r="DD1819" t="s">
        <v>3</v>
      </c>
      <c r="DE1819" t="s">
        <v>3</v>
      </c>
      <c r="DF1819">
        <f t="shared" ref="DF1819:DF1824" si="863">ROUND(ROUND(AE1819,0)*CX1819,0)</f>
        <v>0</v>
      </c>
      <c r="DG1819">
        <f t="shared" si="858"/>
        <v>0</v>
      </c>
      <c r="DH1819">
        <f t="shared" si="859"/>
        <v>0</v>
      </c>
      <c r="DI1819">
        <f t="shared" si="857"/>
        <v>0</v>
      </c>
      <c r="DJ1819">
        <f>DI1819</f>
        <v>0</v>
      </c>
      <c r="DK1819">
        <v>0</v>
      </c>
      <c r="DL1819" t="s">
        <v>3</v>
      </c>
      <c r="DM1819">
        <v>0</v>
      </c>
      <c r="DN1819" t="s">
        <v>3</v>
      </c>
      <c r="DO1819">
        <v>0</v>
      </c>
    </row>
    <row r="1820" spans="1:119" x14ac:dyDescent="0.2">
      <c r="A1820">
        <f>ROW(Source!A1997)</f>
        <v>1997</v>
      </c>
      <c r="B1820">
        <v>69726971</v>
      </c>
      <c r="C1820">
        <v>69736451</v>
      </c>
      <c r="D1820">
        <v>27441327</v>
      </c>
      <c r="E1820">
        <v>1</v>
      </c>
      <c r="F1820">
        <v>1</v>
      </c>
      <c r="G1820">
        <v>1</v>
      </c>
      <c r="H1820">
        <v>2</v>
      </c>
      <c r="I1820" t="s">
        <v>975</v>
      </c>
      <c r="J1820" t="s">
        <v>976</v>
      </c>
      <c r="K1820" t="s">
        <v>977</v>
      </c>
      <c r="L1820">
        <v>1368</v>
      </c>
      <c r="N1820">
        <v>1011</v>
      </c>
      <c r="O1820" t="s">
        <v>978</v>
      </c>
      <c r="P1820" t="s">
        <v>978</v>
      </c>
      <c r="Q1820">
        <v>1</v>
      </c>
      <c r="W1820">
        <v>0</v>
      </c>
      <c r="X1820">
        <v>-1583389094</v>
      </c>
      <c r="Y1820">
        <f t="shared" si="860"/>
        <v>0.06</v>
      </c>
      <c r="AA1820">
        <v>0</v>
      </c>
      <c r="AB1820">
        <v>93.37</v>
      </c>
      <c r="AC1820">
        <v>11.69</v>
      </c>
      <c r="AD1820">
        <v>0</v>
      </c>
      <c r="AE1820">
        <v>0</v>
      </c>
      <c r="AF1820">
        <v>93.37</v>
      </c>
      <c r="AG1820">
        <v>11.69</v>
      </c>
      <c r="AH1820">
        <v>0</v>
      </c>
      <c r="AI1820">
        <v>1</v>
      </c>
      <c r="AJ1820">
        <v>1</v>
      </c>
      <c r="AK1820">
        <v>1</v>
      </c>
      <c r="AL1820">
        <v>1</v>
      </c>
      <c r="AM1820">
        <v>0</v>
      </c>
      <c r="AN1820">
        <v>0</v>
      </c>
      <c r="AO1820">
        <v>1</v>
      </c>
      <c r="AP1820">
        <v>0</v>
      </c>
      <c r="AQ1820">
        <v>0</v>
      </c>
      <c r="AR1820">
        <v>0</v>
      </c>
      <c r="AS1820" t="s">
        <v>3</v>
      </c>
      <c r="AT1820">
        <v>0.06</v>
      </c>
      <c r="AU1820" t="s">
        <v>3</v>
      </c>
      <c r="AV1820">
        <v>0</v>
      </c>
      <c r="AW1820">
        <v>2</v>
      </c>
      <c r="AX1820">
        <v>69736457</v>
      </c>
      <c r="AY1820">
        <v>1</v>
      </c>
      <c r="AZ1820">
        <v>0</v>
      </c>
      <c r="BA1820">
        <v>1874</v>
      </c>
      <c r="BB1820">
        <v>0</v>
      </c>
      <c r="BC1820">
        <v>0</v>
      </c>
      <c r="BD1820">
        <v>0</v>
      </c>
      <c r="BE1820">
        <v>0</v>
      </c>
      <c r="BF1820">
        <v>0</v>
      </c>
      <c r="BG1820">
        <v>0</v>
      </c>
      <c r="BH1820">
        <v>0</v>
      </c>
      <c r="BI1820">
        <v>0</v>
      </c>
      <c r="BJ1820">
        <v>0</v>
      </c>
      <c r="BK1820">
        <v>0</v>
      </c>
      <c r="BL1820">
        <v>0</v>
      </c>
      <c r="BM1820">
        <v>0</v>
      </c>
      <c r="BN1820">
        <v>0</v>
      </c>
      <c r="BO1820">
        <v>0</v>
      </c>
      <c r="BP1820">
        <v>0</v>
      </c>
      <c r="BQ1820">
        <v>0</v>
      </c>
      <c r="BR1820">
        <v>0</v>
      </c>
      <c r="BS1820">
        <v>0</v>
      </c>
      <c r="BT1820">
        <v>0</v>
      </c>
      <c r="BU1820">
        <v>0</v>
      </c>
      <c r="BV1820">
        <v>0</v>
      </c>
      <c r="BW1820">
        <v>0</v>
      </c>
      <c r="CV1820">
        <v>0</v>
      </c>
      <c r="CW1820">
        <f>ROUND(Y1820*Source!I1997*DO1820,9)</f>
        <v>0</v>
      </c>
      <c r="CX1820">
        <f>ROUND(Y1820*Source!I1997,9)</f>
        <v>0</v>
      </c>
      <c r="CY1820">
        <f>AB1820</f>
        <v>93.37</v>
      </c>
      <c r="CZ1820">
        <f>AF1820</f>
        <v>93.37</v>
      </c>
      <c r="DA1820">
        <f>AJ1820</f>
        <v>1</v>
      </c>
      <c r="DB1820">
        <f t="shared" si="861"/>
        <v>5.6</v>
      </c>
      <c r="DC1820">
        <f t="shared" si="862"/>
        <v>0.7</v>
      </c>
      <c r="DD1820" t="s">
        <v>3</v>
      </c>
      <c r="DE1820" t="s">
        <v>3</v>
      </c>
      <c r="DF1820">
        <f t="shared" si="863"/>
        <v>0</v>
      </c>
      <c r="DG1820">
        <f t="shared" si="858"/>
        <v>0</v>
      </c>
      <c r="DH1820">
        <f t="shared" si="859"/>
        <v>0</v>
      </c>
      <c r="DI1820">
        <f t="shared" si="857"/>
        <v>0</v>
      </c>
      <c r="DJ1820">
        <f>DG1820</f>
        <v>0</v>
      </c>
      <c r="DK1820">
        <v>0</v>
      </c>
      <c r="DL1820" t="s">
        <v>3</v>
      </c>
      <c r="DM1820">
        <v>0</v>
      </c>
      <c r="DN1820" t="s">
        <v>3</v>
      </c>
      <c r="DO1820">
        <v>0</v>
      </c>
    </row>
    <row r="1821" spans="1:119" x14ac:dyDescent="0.2">
      <c r="A1821">
        <f>ROW(Source!A1997)</f>
        <v>1997</v>
      </c>
      <c r="B1821">
        <v>69726971</v>
      </c>
      <c r="C1821">
        <v>69736451</v>
      </c>
      <c r="D1821">
        <v>27373783</v>
      </c>
      <c r="E1821">
        <v>1</v>
      </c>
      <c r="F1821">
        <v>1</v>
      </c>
      <c r="G1821">
        <v>1</v>
      </c>
      <c r="H1821">
        <v>3</v>
      </c>
      <c r="I1821" t="s">
        <v>27</v>
      </c>
      <c r="J1821" t="s">
        <v>30</v>
      </c>
      <c r="K1821" t="s">
        <v>28</v>
      </c>
      <c r="L1821">
        <v>1301</v>
      </c>
      <c r="N1821">
        <v>1003</v>
      </c>
      <c r="O1821" t="s">
        <v>29</v>
      </c>
      <c r="P1821" t="s">
        <v>29</v>
      </c>
      <c r="Q1821">
        <v>1</v>
      </c>
      <c r="W1821">
        <v>0</v>
      </c>
      <c r="X1821">
        <v>-847675274</v>
      </c>
      <c r="Y1821">
        <f t="shared" si="860"/>
        <v>101</v>
      </c>
      <c r="AA1821">
        <v>23.73</v>
      </c>
      <c r="AB1821">
        <v>0</v>
      </c>
      <c r="AC1821">
        <v>0</v>
      </c>
      <c r="AD1821">
        <v>0</v>
      </c>
      <c r="AE1821">
        <v>23.73</v>
      </c>
      <c r="AF1821">
        <v>0</v>
      </c>
      <c r="AG1821">
        <v>0</v>
      </c>
      <c r="AH1821">
        <v>0</v>
      </c>
      <c r="AI1821">
        <v>1</v>
      </c>
      <c r="AJ1821">
        <v>1</v>
      </c>
      <c r="AK1821">
        <v>1</v>
      </c>
      <c r="AL1821">
        <v>1</v>
      </c>
      <c r="AM1821">
        <v>0</v>
      </c>
      <c r="AN1821">
        <v>0</v>
      </c>
      <c r="AO1821">
        <v>0</v>
      </c>
      <c r="AP1821">
        <v>1</v>
      </c>
      <c r="AQ1821">
        <v>0</v>
      </c>
      <c r="AR1821">
        <v>0</v>
      </c>
      <c r="AS1821" t="s">
        <v>3</v>
      </c>
      <c r="AT1821">
        <v>101</v>
      </c>
      <c r="AU1821" t="s">
        <v>3</v>
      </c>
      <c r="AV1821">
        <v>0</v>
      </c>
      <c r="AW1821">
        <v>2</v>
      </c>
      <c r="AX1821">
        <v>69736458</v>
      </c>
      <c r="AY1821">
        <v>1</v>
      </c>
      <c r="AZ1821">
        <v>0</v>
      </c>
      <c r="BA1821">
        <v>1875</v>
      </c>
      <c r="BB1821">
        <v>3</v>
      </c>
      <c r="BC1821">
        <v>0</v>
      </c>
      <c r="BD1821">
        <v>0</v>
      </c>
      <c r="BE1821">
        <v>0</v>
      </c>
      <c r="BF1821">
        <v>0</v>
      </c>
      <c r="BG1821">
        <v>0</v>
      </c>
      <c r="BH1821">
        <v>0</v>
      </c>
      <c r="BI1821">
        <v>0</v>
      </c>
      <c r="BJ1821">
        <v>0</v>
      </c>
      <c r="BK1821">
        <v>0</v>
      </c>
      <c r="BL1821">
        <v>0</v>
      </c>
      <c r="BM1821">
        <v>0</v>
      </c>
      <c r="BN1821">
        <v>0</v>
      </c>
      <c r="BO1821">
        <v>0</v>
      </c>
      <c r="BP1821">
        <v>0</v>
      </c>
      <c r="BQ1821">
        <v>0</v>
      </c>
      <c r="BR1821">
        <v>0</v>
      </c>
      <c r="BS1821">
        <v>0</v>
      </c>
      <c r="BT1821">
        <v>0</v>
      </c>
      <c r="BU1821">
        <v>0</v>
      </c>
      <c r="BV1821">
        <v>0</v>
      </c>
      <c r="BW1821">
        <v>0</v>
      </c>
      <c r="CV1821">
        <v>0</v>
      </c>
      <c r="CW1821">
        <v>0</v>
      </c>
      <c r="CX1821">
        <f>ROUND(Y1821*Source!I1997,9)</f>
        <v>0</v>
      </c>
      <c r="CY1821">
        <f>AA1821</f>
        <v>23.73</v>
      </c>
      <c r="CZ1821">
        <f>AE1821</f>
        <v>23.73</v>
      </c>
      <c r="DA1821">
        <f>AI1821</f>
        <v>1</v>
      </c>
      <c r="DB1821">
        <f t="shared" si="861"/>
        <v>2396.73</v>
      </c>
      <c r="DC1821">
        <f t="shared" si="862"/>
        <v>0</v>
      </c>
      <c r="DD1821" t="s">
        <v>3</v>
      </c>
      <c r="DE1821" t="s">
        <v>3</v>
      </c>
      <c r="DF1821">
        <f t="shared" si="863"/>
        <v>0</v>
      </c>
      <c r="DG1821">
        <f t="shared" si="858"/>
        <v>0</v>
      </c>
      <c r="DH1821">
        <f t="shared" si="859"/>
        <v>0</v>
      </c>
      <c r="DI1821">
        <f t="shared" si="857"/>
        <v>0</v>
      </c>
      <c r="DJ1821">
        <f>DF1821</f>
        <v>0</v>
      </c>
      <c r="DK1821">
        <v>0</v>
      </c>
      <c r="DL1821" t="s">
        <v>3</v>
      </c>
      <c r="DM1821">
        <v>0</v>
      </c>
      <c r="DN1821" t="s">
        <v>3</v>
      </c>
      <c r="DO1821">
        <v>0</v>
      </c>
    </row>
    <row r="1822" spans="1:119" x14ac:dyDescent="0.2">
      <c r="A1822">
        <f>ROW(Source!A1997)</f>
        <v>1997</v>
      </c>
      <c r="B1822">
        <v>69726971</v>
      </c>
      <c r="C1822">
        <v>69736451</v>
      </c>
      <c r="D1822">
        <v>61335870</v>
      </c>
      <c r="E1822">
        <v>1</v>
      </c>
      <c r="F1822">
        <v>1</v>
      </c>
      <c r="G1822">
        <v>1</v>
      </c>
      <c r="H1822">
        <v>3</v>
      </c>
      <c r="I1822" t="s">
        <v>38</v>
      </c>
      <c r="J1822" t="s">
        <v>41</v>
      </c>
      <c r="K1822" t="s">
        <v>39</v>
      </c>
      <c r="L1822">
        <v>1339</v>
      </c>
      <c r="N1822">
        <v>1007</v>
      </c>
      <c r="O1822" t="s">
        <v>40</v>
      </c>
      <c r="P1822" t="s">
        <v>40</v>
      </c>
      <c r="Q1822">
        <v>1</v>
      </c>
      <c r="W1822">
        <v>0</v>
      </c>
      <c r="X1822">
        <v>-2108228812</v>
      </c>
      <c r="Y1822">
        <f t="shared" si="860"/>
        <v>0.16</v>
      </c>
      <c r="AA1822">
        <v>624.16999999999996</v>
      </c>
      <c r="AB1822">
        <v>0</v>
      </c>
      <c r="AC1822">
        <v>0</v>
      </c>
      <c r="AD1822">
        <v>0</v>
      </c>
      <c r="AE1822">
        <v>624.16999999999996</v>
      </c>
      <c r="AF1822">
        <v>0</v>
      </c>
      <c r="AG1822">
        <v>0</v>
      </c>
      <c r="AH1822">
        <v>0</v>
      </c>
      <c r="AI1822">
        <v>1</v>
      </c>
      <c r="AJ1822">
        <v>1</v>
      </c>
      <c r="AK1822">
        <v>1</v>
      </c>
      <c r="AL1822">
        <v>1</v>
      </c>
      <c r="AM1822">
        <v>0</v>
      </c>
      <c r="AN1822">
        <v>0</v>
      </c>
      <c r="AO1822">
        <v>0</v>
      </c>
      <c r="AP1822">
        <v>1</v>
      </c>
      <c r="AQ1822">
        <v>0</v>
      </c>
      <c r="AR1822">
        <v>0</v>
      </c>
      <c r="AS1822" t="s">
        <v>3</v>
      </c>
      <c r="AT1822">
        <v>0.16</v>
      </c>
      <c r="AU1822" t="s">
        <v>3</v>
      </c>
      <c r="AV1822">
        <v>0</v>
      </c>
      <c r="AW1822">
        <v>1</v>
      </c>
      <c r="AX1822">
        <v>-1</v>
      </c>
      <c r="AY1822">
        <v>0</v>
      </c>
      <c r="AZ1822">
        <v>0</v>
      </c>
      <c r="BA1822" t="s">
        <v>3</v>
      </c>
      <c r="BB1822">
        <v>0</v>
      </c>
      <c r="BC1822">
        <v>0</v>
      </c>
      <c r="BD1822">
        <v>0</v>
      </c>
      <c r="BE1822">
        <v>0</v>
      </c>
      <c r="BF1822">
        <v>0</v>
      </c>
      <c r="BG1822">
        <v>0</v>
      </c>
      <c r="BH1822">
        <v>0</v>
      </c>
      <c r="BI1822">
        <v>0</v>
      </c>
      <c r="BJ1822">
        <v>0</v>
      </c>
      <c r="BK1822">
        <v>0</v>
      </c>
      <c r="BL1822">
        <v>0</v>
      </c>
      <c r="BM1822">
        <v>0</v>
      </c>
      <c r="BN1822">
        <v>0</v>
      </c>
      <c r="BO1822">
        <v>0</v>
      </c>
      <c r="BP1822">
        <v>0</v>
      </c>
      <c r="BQ1822">
        <v>0</v>
      </c>
      <c r="BR1822">
        <v>0</v>
      </c>
      <c r="BS1822">
        <v>0</v>
      </c>
      <c r="BT1822">
        <v>0</v>
      </c>
      <c r="BU1822">
        <v>0</v>
      </c>
      <c r="BV1822">
        <v>0</v>
      </c>
      <c r="BW1822">
        <v>0</v>
      </c>
      <c r="CV1822">
        <v>0</v>
      </c>
      <c r="CW1822">
        <v>0</v>
      </c>
      <c r="CX1822">
        <f>ROUND(Y1822*Source!I1997,9)</f>
        <v>0</v>
      </c>
      <c r="CY1822">
        <f>AA1822</f>
        <v>624.16999999999996</v>
      </c>
      <c r="CZ1822">
        <f>AE1822</f>
        <v>624.16999999999996</v>
      </c>
      <c r="DA1822">
        <f>AI1822</f>
        <v>1</v>
      </c>
      <c r="DB1822">
        <f t="shared" si="861"/>
        <v>99.87</v>
      </c>
      <c r="DC1822">
        <f t="shared" si="862"/>
        <v>0</v>
      </c>
      <c r="DD1822" t="s">
        <v>3</v>
      </c>
      <c r="DE1822" t="s">
        <v>3</v>
      </c>
      <c r="DF1822">
        <f t="shared" si="863"/>
        <v>0</v>
      </c>
      <c r="DG1822">
        <f t="shared" si="858"/>
        <v>0</v>
      </c>
      <c r="DH1822">
        <f t="shared" si="859"/>
        <v>0</v>
      </c>
      <c r="DI1822">
        <f t="shared" si="857"/>
        <v>0</v>
      </c>
      <c r="DJ1822">
        <f>DF1822</f>
        <v>0</v>
      </c>
      <c r="DK1822">
        <v>0</v>
      </c>
      <c r="DL1822" t="s">
        <v>3</v>
      </c>
      <c r="DM1822">
        <v>0</v>
      </c>
      <c r="DN1822" t="s">
        <v>3</v>
      </c>
      <c r="DO1822">
        <v>0</v>
      </c>
    </row>
    <row r="1823" spans="1:119" x14ac:dyDescent="0.2">
      <c r="A1823">
        <f>ROW(Source!A1998)</f>
        <v>1998</v>
      </c>
      <c r="B1823">
        <v>69726884</v>
      </c>
      <c r="C1823">
        <v>69736451</v>
      </c>
      <c r="D1823">
        <v>27498400</v>
      </c>
      <c r="E1823">
        <v>1</v>
      </c>
      <c r="F1823">
        <v>1</v>
      </c>
      <c r="G1823">
        <v>1</v>
      </c>
      <c r="H1823">
        <v>1</v>
      </c>
      <c r="I1823" t="s">
        <v>972</v>
      </c>
      <c r="J1823" t="s">
        <v>3</v>
      </c>
      <c r="K1823" t="s">
        <v>973</v>
      </c>
      <c r="L1823">
        <v>1369</v>
      </c>
      <c r="N1823">
        <v>1013</v>
      </c>
      <c r="O1823" t="s">
        <v>974</v>
      </c>
      <c r="P1823" t="s">
        <v>974</v>
      </c>
      <c r="Q1823">
        <v>1</v>
      </c>
      <c r="W1823">
        <v>0</v>
      </c>
      <c r="X1823">
        <v>342303923</v>
      </c>
      <c r="Y1823">
        <f t="shared" si="860"/>
        <v>23.6</v>
      </c>
      <c r="AA1823">
        <v>0</v>
      </c>
      <c r="AB1823">
        <v>0</v>
      </c>
      <c r="AC1823">
        <v>0</v>
      </c>
      <c r="AD1823">
        <v>334.88</v>
      </c>
      <c r="AE1823">
        <v>0</v>
      </c>
      <c r="AF1823">
        <v>0</v>
      </c>
      <c r="AG1823">
        <v>0</v>
      </c>
      <c r="AH1823">
        <v>9.59</v>
      </c>
      <c r="AI1823">
        <v>1</v>
      </c>
      <c r="AJ1823">
        <v>1</v>
      </c>
      <c r="AK1823">
        <v>1</v>
      </c>
      <c r="AL1823">
        <v>34.92</v>
      </c>
      <c r="AM1823">
        <v>5</v>
      </c>
      <c r="AN1823">
        <v>0</v>
      </c>
      <c r="AO1823">
        <v>1</v>
      </c>
      <c r="AP1823">
        <v>0</v>
      </c>
      <c r="AQ1823">
        <v>0</v>
      </c>
      <c r="AR1823">
        <v>0</v>
      </c>
      <c r="AS1823" t="s">
        <v>3</v>
      </c>
      <c r="AT1823">
        <v>23.6</v>
      </c>
      <c r="AU1823" t="s">
        <v>3</v>
      </c>
      <c r="AV1823">
        <v>1</v>
      </c>
      <c r="AW1823">
        <v>2</v>
      </c>
      <c r="AX1823">
        <v>69736456</v>
      </c>
      <c r="AY1823">
        <v>1</v>
      </c>
      <c r="AZ1823">
        <v>0</v>
      </c>
      <c r="BA1823">
        <v>1877</v>
      </c>
      <c r="BB1823">
        <v>0</v>
      </c>
      <c r="BC1823">
        <v>0</v>
      </c>
      <c r="BD1823">
        <v>0</v>
      </c>
      <c r="BE1823">
        <v>0</v>
      </c>
      <c r="BF1823">
        <v>0</v>
      </c>
      <c r="BG1823">
        <v>0</v>
      </c>
      <c r="BH1823">
        <v>0</v>
      </c>
      <c r="BI1823">
        <v>0</v>
      </c>
      <c r="BJ1823">
        <v>0</v>
      </c>
      <c r="BK1823">
        <v>0</v>
      </c>
      <c r="BL1823">
        <v>0</v>
      </c>
      <c r="BM1823">
        <v>0</v>
      </c>
      <c r="BN1823">
        <v>0</v>
      </c>
      <c r="BO1823">
        <v>0</v>
      </c>
      <c r="BP1823">
        <v>0</v>
      </c>
      <c r="BQ1823">
        <v>0</v>
      </c>
      <c r="BR1823">
        <v>0</v>
      </c>
      <c r="BS1823">
        <v>0</v>
      </c>
      <c r="BT1823">
        <v>0</v>
      </c>
      <c r="BU1823">
        <v>0</v>
      </c>
      <c r="BV1823">
        <v>0</v>
      </c>
      <c r="BW1823">
        <v>0</v>
      </c>
      <c r="CU1823">
        <f>ROUND(AT1823*Source!I1998*AH1823*AL1823,0)</f>
        <v>0</v>
      </c>
      <c r="CV1823">
        <f>ROUND(Y1823*Source!I1998,9)</f>
        <v>0</v>
      </c>
      <c r="CW1823">
        <v>0</v>
      </c>
      <c r="CX1823">
        <f>ROUND(Y1823*Source!I1998,9)</f>
        <v>0</v>
      </c>
      <c r="CY1823">
        <f>AD1823</f>
        <v>334.88</v>
      </c>
      <c r="CZ1823">
        <f>AH1823</f>
        <v>9.59</v>
      </c>
      <c r="DA1823">
        <f>AL1823</f>
        <v>34.92</v>
      </c>
      <c r="DB1823">
        <f t="shared" si="861"/>
        <v>226.32</v>
      </c>
      <c r="DC1823">
        <f t="shared" si="862"/>
        <v>0</v>
      </c>
      <c r="DD1823" t="s">
        <v>3</v>
      </c>
      <c r="DE1823" t="s">
        <v>3</v>
      </c>
      <c r="DF1823">
        <f t="shared" si="863"/>
        <v>0</v>
      </c>
      <c r="DG1823">
        <f t="shared" si="858"/>
        <v>0</v>
      </c>
      <c r="DH1823">
        <f t="shared" si="859"/>
        <v>0</v>
      </c>
      <c r="DI1823">
        <f>ROUND(ROUND(AH1823*AL1823,0)*CX1823,0)</f>
        <v>0</v>
      </c>
      <c r="DJ1823">
        <f>DI1823</f>
        <v>0</v>
      </c>
      <c r="DK1823">
        <v>0</v>
      </c>
      <c r="DL1823" t="s">
        <v>3</v>
      </c>
      <c r="DM1823">
        <v>0</v>
      </c>
      <c r="DN1823" t="s">
        <v>3</v>
      </c>
      <c r="DO1823">
        <v>0</v>
      </c>
    </row>
    <row r="1824" spans="1:119" x14ac:dyDescent="0.2">
      <c r="A1824">
        <f>ROW(Source!A1998)</f>
        <v>1998</v>
      </c>
      <c r="B1824">
        <v>69726884</v>
      </c>
      <c r="C1824">
        <v>69736451</v>
      </c>
      <c r="D1824">
        <v>27441327</v>
      </c>
      <c r="E1824">
        <v>1</v>
      </c>
      <c r="F1824">
        <v>1</v>
      </c>
      <c r="G1824">
        <v>1</v>
      </c>
      <c r="H1824">
        <v>2</v>
      </c>
      <c r="I1824" t="s">
        <v>975</v>
      </c>
      <c r="J1824" t="s">
        <v>976</v>
      </c>
      <c r="K1824" t="s">
        <v>977</v>
      </c>
      <c r="L1824">
        <v>1368</v>
      </c>
      <c r="N1824">
        <v>1011</v>
      </c>
      <c r="O1824" t="s">
        <v>978</v>
      </c>
      <c r="P1824" t="s">
        <v>978</v>
      </c>
      <c r="Q1824">
        <v>1</v>
      </c>
      <c r="W1824">
        <v>0</v>
      </c>
      <c r="X1824">
        <v>-1583389094</v>
      </c>
      <c r="Y1824">
        <f t="shared" si="860"/>
        <v>0.06</v>
      </c>
      <c r="AA1824">
        <v>0</v>
      </c>
      <c r="AB1824">
        <v>868.34</v>
      </c>
      <c r="AC1824">
        <v>231.46</v>
      </c>
      <c r="AD1824">
        <v>0</v>
      </c>
      <c r="AE1824">
        <v>0</v>
      </c>
      <c r="AF1824">
        <v>93.37</v>
      </c>
      <c r="AG1824">
        <v>11.69</v>
      </c>
      <c r="AH1824">
        <v>0</v>
      </c>
      <c r="AI1824">
        <v>1</v>
      </c>
      <c r="AJ1824">
        <v>9.3000000000000007</v>
      </c>
      <c r="AK1824">
        <v>19.8</v>
      </c>
      <c r="AL1824">
        <v>1</v>
      </c>
      <c r="AM1824">
        <v>5</v>
      </c>
      <c r="AN1824">
        <v>0</v>
      </c>
      <c r="AO1824">
        <v>1</v>
      </c>
      <c r="AP1824">
        <v>0</v>
      </c>
      <c r="AQ1824">
        <v>0</v>
      </c>
      <c r="AR1824">
        <v>0</v>
      </c>
      <c r="AS1824" t="s">
        <v>3</v>
      </c>
      <c r="AT1824">
        <v>0.06</v>
      </c>
      <c r="AU1824" t="s">
        <v>3</v>
      </c>
      <c r="AV1824">
        <v>0</v>
      </c>
      <c r="AW1824">
        <v>2</v>
      </c>
      <c r="AX1824">
        <v>69736457</v>
      </c>
      <c r="AY1824">
        <v>1</v>
      </c>
      <c r="AZ1824">
        <v>0</v>
      </c>
      <c r="BA1824">
        <v>1878</v>
      </c>
      <c r="BB1824">
        <v>0</v>
      </c>
      <c r="BC1824">
        <v>0</v>
      </c>
      <c r="BD1824">
        <v>0</v>
      </c>
      <c r="BE1824">
        <v>0</v>
      </c>
      <c r="BF1824">
        <v>0</v>
      </c>
      <c r="BG1824">
        <v>0</v>
      </c>
      <c r="BH1824">
        <v>0</v>
      </c>
      <c r="BI1824">
        <v>0</v>
      </c>
      <c r="BJ1824">
        <v>0</v>
      </c>
      <c r="BK1824">
        <v>0</v>
      </c>
      <c r="BL1824">
        <v>0</v>
      </c>
      <c r="BM1824">
        <v>0</v>
      </c>
      <c r="BN1824">
        <v>0</v>
      </c>
      <c r="BO1824">
        <v>0</v>
      </c>
      <c r="BP1824">
        <v>0</v>
      </c>
      <c r="BQ1824">
        <v>0</v>
      </c>
      <c r="BR1824">
        <v>0</v>
      </c>
      <c r="BS1824">
        <v>0</v>
      </c>
      <c r="BT1824">
        <v>0</v>
      </c>
      <c r="BU1824">
        <v>0</v>
      </c>
      <c r="BV1824">
        <v>0</v>
      </c>
      <c r="BW1824">
        <v>0</v>
      </c>
      <c r="CV1824">
        <v>0</v>
      </c>
      <c r="CW1824">
        <f>ROUND(Y1824*Source!I1998*DO1824,9)</f>
        <v>0</v>
      </c>
      <c r="CX1824">
        <f>ROUND(Y1824*Source!I1998,9)</f>
        <v>0</v>
      </c>
      <c r="CY1824">
        <f>AB1824</f>
        <v>868.34</v>
      </c>
      <c r="CZ1824">
        <f>AF1824</f>
        <v>93.37</v>
      </c>
      <c r="DA1824">
        <f>AJ1824</f>
        <v>9.3000000000000007</v>
      </c>
      <c r="DB1824">
        <f t="shared" si="861"/>
        <v>5.6</v>
      </c>
      <c r="DC1824">
        <f t="shared" si="862"/>
        <v>0.7</v>
      </c>
      <c r="DD1824" t="s">
        <v>3</v>
      </c>
      <c r="DE1824" t="s">
        <v>3</v>
      </c>
      <c r="DF1824">
        <f t="shared" si="863"/>
        <v>0</v>
      </c>
      <c r="DG1824">
        <f>ROUND(ROUND(AF1824*AJ1824,0)*CX1824,0)</f>
        <v>0</v>
      </c>
      <c r="DH1824">
        <f>ROUND(ROUND(AG1824*AK1824,0)*CX1824,0)</f>
        <v>0</v>
      </c>
      <c r="DI1824">
        <f>ROUND(ROUND(AH1824,0)*CX1824,0)</f>
        <v>0</v>
      </c>
      <c r="DJ1824">
        <f>DG1824</f>
        <v>0</v>
      </c>
      <c r="DK1824">
        <v>0</v>
      </c>
      <c r="DL1824" t="s">
        <v>3</v>
      </c>
      <c r="DM1824">
        <v>0</v>
      </c>
      <c r="DN1824" t="s">
        <v>3</v>
      </c>
      <c r="DO1824">
        <v>0</v>
      </c>
    </row>
    <row r="1825" spans="1:119" x14ac:dyDescent="0.2">
      <c r="A1825">
        <f>ROW(Source!A1998)</f>
        <v>1998</v>
      </c>
      <c r="B1825">
        <v>69726884</v>
      </c>
      <c r="C1825">
        <v>69736451</v>
      </c>
      <c r="D1825">
        <v>27373783</v>
      </c>
      <c r="E1825">
        <v>1</v>
      </c>
      <c r="F1825">
        <v>1</v>
      </c>
      <c r="G1825">
        <v>1</v>
      </c>
      <c r="H1825">
        <v>3</v>
      </c>
      <c r="I1825" t="s">
        <v>27</v>
      </c>
      <c r="J1825" t="s">
        <v>30</v>
      </c>
      <c r="K1825" t="s">
        <v>28</v>
      </c>
      <c r="L1825">
        <v>1301</v>
      </c>
      <c r="N1825">
        <v>1003</v>
      </c>
      <c r="O1825" t="s">
        <v>29</v>
      </c>
      <c r="P1825" t="s">
        <v>29</v>
      </c>
      <c r="Q1825">
        <v>1</v>
      </c>
      <c r="W1825">
        <v>0</v>
      </c>
      <c r="X1825">
        <v>-847675274</v>
      </c>
      <c r="Y1825">
        <f t="shared" si="860"/>
        <v>101</v>
      </c>
      <c r="AA1825">
        <v>45</v>
      </c>
      <c r="AB1825">
        <v>0</v>
      </c>
      <c r="AC1825">
        <v>0</v>
      </c>
      <c r="AD1825">
        <v>0</v>
      </c>
      <c r="AE1825">
        <v>6.2200000000000006</v>
      </c>
      <c r="AF1825">
        <v>0</v>
      </c>
      <c r="AG1825">
        <v>0</v>
      </c>
      <c r="AH1825">
        <v>0</v>
      </c>
      <c r="AI1825">
        <v>7.56</v>
      </c>
      <c r="AJ1825">
        <v>1</v>
      </c>
      <c r="AK1825">
        <v>1</v>
      </c>
      <c r="AL1825">
        <v>1</v>
      </c>
      <c r="AM1825">
        <v>5</v>
      </c>
      <c r="AN1825">
        <v>0</v>
      </c>
      <c r="AO1825">
        <v>0</v>
      </c>
      <c r="AP1825">
        <v>1</v>
      </c>
      <c r="AQ1825">
        <v>0</v>
      </c>
      <c r="AR1825">
        <v>0</v>
      </c>
      <c r="AS1825" t="s">
        <v>3</v>
      </c>
      <c r="AT1825">
        <v>101</v>
      </c>
      <c r="AU1825" t="s">
        <v>3</v>
      </c>
      <c r="AV1825">
        <v>0</v>
      </c>
      <c r="AW1825">
        <v>2</v>
      </c>
      <c r="AX1825">
        <v>69736458</v>
      </c>
      <c r="AY1825">
        <v>1</v>
      </c>
      <c r="AZ1825">
        <v>16384</v>
      </c>
      <c r="BA1825">
        <v>1879</v>
      </c>
      <c r="BB1825">
        <v>3</v>
      </c>
      <c r="BC1825">
        <v>0</v>
      </c>
      <c r="BD1825">
        <v>0</v>
      </c>
      <c r="BE1825">
        <v>0</v>
      </c>
      <c r="BF1825">
        <v>0</v>
      </c>
      <c r="BG1825">
        <v>0</v>
      </c>
      <c r="BH1825">
        <v>0</v>
      </c>
      <c r="BI1825">
        <v>0</v>
      </c>
      <c r="BJ1825">
        <v>0</v>
      </c>
      <c r="BK1825">
        <v>0</v>
      </c>
      <c r="BL1825">
        <v>0</v>
      </c>
      <c r="BM1825">
        <v>0</v>
      </c>
      <c r="BN1825">
        <v>0</v>
      </c>
      <c r="BO1825">
        <v>0</v>
      </c>
      <c r="BP1825">
        <v>0</v>
      </c>
      <c r="BQ1825">
        <v>0</v>
      </c>
      <c r="BR1825">
        <v>0</v>
      </c>
      <c r="BS1825">
        <v>0</v>
      </c>
      <c r="BT1825">
        <v>0</v>
      </c>
      <c r="BU1825">
        <v>0</v>
      </c>
      <c r="BV1825">
        <v>0</v>
      </c>
      <c r="BW1825">
        <v>0</v>
      </c>
      <c r="CV1825">
        <v>0</v>
      </c>
      <c r="CW1825">
        <v>0</v>
      </c>
      <c r="CX1825">
        <f>ROUND(Y1825*Source!I1998,9)</f>
        <v>0</v>
      </c>
      <c r="CY1825">
        <f>AA1825</f>
        <v>45</v>
      </c>
      <c r="CZ1825">
        <f>AE1825</f>
        <v>6.2200000000000006</v>
      </c>
      <c r="DA1825">
        <f>AI1825</f>
        <v>7.56</v>
      </c>
      <c r="DB1825">
        <f t="shared" si="861"/>
        <v>628.22</v>
      </c>
      <c r="DC1825">
        <f t="shared" si="862"/>
        <v>0</v>
      </c>
      <c r="DD1825" t="s">
        <v>3</v>
      </c>
      <c r="DE1825" t="s">
        <v>3</v>
      </c>
      <c r="DF1825">
        <f>ROUND(ROUND(AE1825*AI1825,0)*CX1825,0)</f>
        <v>0</v>
      </c>
      <c r="DG1825">
        <f>ROUND(ROUND(AF1825,0)*CX1825,0)</f>
        <v>0</v>
      </c>
      <c r="DH1825">
        <f>ROUND(ROUND(AG1825,0)*CX1825,0)</f>
        <v>0</v>
      </c>
      <c r="DI1825">
        <f>ROUND(ROUND(AH1825,0)*CX1825,0)</f>
        <v>0</v>
      </c>
      <c r="DJ1825">
        <f>DF1825</f>
        <v>0</v>
      </c>
      <c r="DK1825">
        <v>0</v>
      </c>
      <c r="DL1825" t="s">
        <v>3</v>
      </c>
      <c r="DM1825">
        <v>0</v>
      </c>
      <c r="DN1825" t="s">
        <v>3</v>
      </c>
      <c r="DO1825">
        <v>0</v>
      </c>
    </row>
    <row r="1826" spans="1:119" x14ac:dyDescent="0.2">
      <c r="A1826">
        <f>ROW(Source!A1998)</f>
        <v>1998</v>
      </c>
      <c r="B1826">
        <v>69726884</v>
      </c>
      <c r="C1826">
        <v>69736451</v>
      </c>
      <c r="D1826">
        <v>61335870</v>
      </c>
      <c r="E1826">
        <v>1</v>
      </c>
      <c r="F1826">
        <v>1</v>
      </c>
      <c r="G1826">
        <v>1</v>
      </c>
      <c r="H1826">
        <v>3</v>
      </c>
      <c r="I1826" t="s">
        <v>38</v>
      </c>
      <c r="J1826" t="s">
        <v>41</v>
      </c>
      <c r="K1826" t="s">
        <v>39</v>
      </c>
      <c r="L1826">
        <v>1339</v>
      </c>
      <c r="N1826">
        <v>1007</v>
      </c>
      <c r="O1826" t="s">
        <v>40</v>
      </c>
      <c r="P1826" t="s">
        <v>40</v>
      </c>
      <c r="Q1826">
        <v>1</v>
      </c>
      <c r="W1826">
        <v>0</v>
      </c>
      <c r="X1826">
        <v>-2108228812</v>
      </c>
      <c r="Y1826">
        <f t="shared" si="860"/>
        <v>0.16</v>
      </c>
      <c r="AA1826">
        <v>4929.3500000000004</v>
      </c>
      <c r="AB1826">
        <v>0</v>
      </c>
      <c r="AC1826">
        <v>0</v>
      </c>
      <c r="AD1826">
        <v>0</v>
      </c>
      <c r="AE1826">
        <v>681.69999999999993</v>
      </c>
      <c r="AF1826">
        <v>0</v>
      </c>
      <c r="AG1826">
        <v>0</v>
      </c>
      <c r="AH1826">
        <v>0</v>
      </c>
      <c r="AI1826">
        <v>7.56</v>
      </c>
      <c r="AJ1826">
        <v>1</v>
      </c>
      <c r="AK1826">
        <v>1</v>
      </c>
      <c r="AL1826">
        <v>1</v>
      </c>
      <c r="AM1826">
        <v>5</v>
      </c>
      <c r="AN1826">
        <v>0</v>
      </c>
      <c r="AO1826">
        <v>0</v>
      </c>
      <c r="AP1826">
        <v>1</v>
      </c>
      <c r="AQ1826">
        <v>0</v>
      </c>
      <c r="AR1826">
        <v>0</v>
      </c>
      <c r="AS1826" t="s">
        <v>3</v>
      </c>
      <c r="AT1826">
        <v>0.16</v>
      </c>
      <c r="AU1826" t="s">
        <v>3</v>
      </c>
      <c r="AV1826">
        <v>0</v>
      </c>
      <c r="AW1826">
        <v>1</v>
      </c>
      <c r="AX1826">
        <v>-1</v>
      </c>
      <c r="AY1826">
        <v>0</v>
      </c>
      <c r="AZ1826">
        <v>0</v>
      </c>
      <c r="BA1826" t="s">
        <v>3</v>
      </c>
      <c r="BB1826">
        <v>0</v>
      </c>
      <c r="BC1826">
        <v>0</v>
      </c>
      <c r="BD1826">
        <v>0</v>
      </c>
      <c r="BE1826">
        <v>0</v>
      </c>
      <c r="BF1826">
        <v>0</v>
      </c>
      <c r="BG1826">
        <v>0</v>
      </c>
      <c r="BH1826">
        <v>0</v>
      </c>
      <c r="BI1826">
        <v>0</v>
      </c>
      <c r="BJ1826">
        <v>0</v>
      </c>
      <c r="BK1826">
        <v>0</v>
      </c>
      <c r="BL1826">
        <v>0</v>
      </c>
      <c r="BM1826">
        <v>0</v>
      </c>
      <c r="BN1826">
        <v>0</v>
      </c>
      <c r="BO1826">
        <v>0</v>
      </c>
      <c r="BP1826">
        <v>0</v>
      </c>
      <c r="BQ1826">
        <v>0</v>
      </c>
      <c r="BR1826">
        <v>0</v>
      </c>
      <c r="BS1826">
        <v>0</v>
      </c>
      <c r="BT1826">
        <v>0</v>
      </c>
      <c r="BU1826">
        <v>0</v>
      </c>
      <c r="BV1826">
        <v>0</v>
      </c>
      <c r="BW1826">
        <v>0</v>
      </c>
      <c r="CV1826">
        <v>0</v>
      </c>
      <c r="CW1826">
        <v>0</v>
      </c>
      <c r="CX1826">
        <f>ROUND(Y1826*Source!I1998,9)</f>
        <v>0</v>
      </c>
      <c r="CY1826">
        <f>AA1826</f>
        <v>4929.3500000000004</v>
      </c>
      <c r="CZ1826">
        <f>AE1826</f>
        <v>681.69999999999993</v>
      </c>
      <c r="DA1826">
        <f>AI1826</f>
        <v>7.56</v>
      </c>
      <c r="DB1826">
        <f t="shared" si="861"/>
        <v>109.07</v>
      </c>
      <c r="DC1826">
        <f t="shared" si="862"/>
        <v>0</v>
      </c>
      <c r="DD1826" t="s">
        <v>3</v>
      </c>
      <c r="DE1826" t="s">
        <v>3</v>
      </c>
      <c r="DF1826">
        <f>ROUND(ROUND(AE1826*AI1826,0)*CX1826,0)</f>
        <v>0</v>
      </c>
      <c r="DG1826">
        <f>ROUND(ROUND(AF1826,0)*CX1826,0)</f>
        <v>0</v>
      </c>
      <c r="DH1826">
        <f>ROUND(ROUND(AG1826,0)*CX1826,0)</f>
        <v>0</v>
      </c>
      <c r="DI1826">
        <f>ROUND(ROUND(AH1826,0)*CX1826,0)</f>
        <v>0</v>
      </c>
      <c r="DJ1826">
        <f>DF1826</f>
        <v>0</v>
      </c>
      <c r="DK1826">
        <v>0</v>
      </c>
      <c r="DL1826" t="s">
        <v>3</v>
      </c>
      <c r="DM1826">
        <v>0</v>
      </c>
      <c r="DN1826" t="s">
        <v>3</v>
      </c>
      <c r="DO1826">
        <v>0</v>
      </c>
    </row>
  </sheetData>
  <printOptions gridLines="1"/>
  <pageMargins left="0.75" right="0.75" top="1" bottom="1" header="0.5" footer="0.5"/>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880"/>
  <sheetViews>
    <sheetView workbookViewId="0"/>
  </sheetViews>
  <sheetFormatPr defaultColWidth="9.140625" defaultRowHeight="12.75" x14ac:dyDescent="0.2"/>
  <cols>
    <col min="1" max="256" width="9.140625" customWidth="1"/>
  </cols>
  <sheetData>
    <row r="1" spans="1:44" x14ac:dyDescent="0.2">
      <c r="A1">
        <f>ROW(Source!A24)</f>
        <v>24</v>
      </c>
      <c r="B1">
        <v>69734150</v>
      </c>
      <c r="C1">
        <v>69734145</v>
      </c>
      <c r="D1">
        <v>27498400</v>
      </c>
      <c r="E1">
        <v>1</v>
      </c>
      <c r="F1">
        <v>1</v>
      </c>
      <c r="G1">
        <v>1</v>
      </c>
      <c r="H1">
        <v>1</v>
      </c>
      <c r="I1" t="s">
        <v>972</v>
      </c>
      <c r="J1" t="s">
        <v>3</v>
      </c>
      <c r="K1" t="s">
        <v>973</v>
      </c>
      <c r="L1">
        <v>1369</v>
      </c>
      <c r="N1">
        <v>1013</v>
      </c>
      <c r="O1" t="s">
        <v>974</v>
      </c>
      <c r="P1" t="s">
        <v>974</v>
      </c>
      <c r="Q1">
        <v>1</v>
      </c>
      <c r="X1">
        <v>23.6</v>
      </c>
      <c r="Y1">
        <v>0</v>
      </c>
      <c r="Z1">
        <v>0</v>
      </c>
      <c r="AA1">
        <v>0</v>
      </c>
      <c r="AB1">
        <v>9.59</v>
      </c>
      <c r="AC1">
        <v>0</v>
      </c>
      <c r="AD1">
        <v>1</v>
      </c>
      <c r="AE1">
        <v>1</v>
      </c>
      <c r="AF1" t="s">
        <v>3</v>
      </c>
      <c r="AG1">
        <v>23.6</v>
      </c>
      <c r="AH1">
        <v>2</v>
      </c>
      <c r="AI1">
        <v>69734146</v>
      </c>
      <c r="AJ1">
        <v>1</v>
      </c>
      <c r="AK1">
        <v>0</v>
      </c>
      <c r="AL1">
        <v>0</v>
      </c>
      <c r="AM1">
        <v>0</v>
      </c>
      <c r="AN1">
        <v>0</v>
      </c>
      <c r="AO1">
        <v>0</v>
      </c>
      <c r="AP1">
        <v>0</v>
      </c>
      <c r="AQ1">
        <v>0</v>
      </c>
      <c r="AR1">
        <v>0</v>
      </c>
    </row>
    <row r="2" spans="1:44" x14ac:dyDescent="0.2">
      <c r="A2">
        <f>ROW(Source!A24)</f>
        <v>24</v>
      </c>
      <c r="B2">
        <v>69734151</v>
      </c>
      <c r="C2">
        <v>69734145</v>
      </c>
      <c r="D2">
        <v>27441327</v>
      </c>
      <c r="E2">
        <v>1</v>
      </c>
      <c r="F2">
        <v>1</v>
      </c>
      <c r="G2">
        <v>1</v>
      </c>
      <c r="H2">
        <v>2</v>
      </c>
      <c r="I2" t="s">
        <v>975</v>
      </c>
      <c r="J2" t="s">
        <v>976</v>
      </c>
      <c r="K2" t="s">
        <v>977</v>
      </c>
      <c r="L2">
        <v>1368</v>
      </c>
      <c r="N2">
        <v>1011</v>
      </c>
      <c r="O2" t="s">
        <v>978</v>
      </c>
      <c r="P2" t="s">
        <v>978</v>
      </c>
      <c r="Q2">
        <v>1</v>
      </c>
      <c r="X2">
        <v>0.06</v>
      </c>
      <c r="Y2">
        <v>0</v>
      </c>
      <c r="Z2">
        <v>93.37</v>
      </c>
      <c r="AA2">
        <v>11.69</v>
      </c>
      <c r="AB2">
        <v>0</v>
      </c>
      <c r="AC2">
        <v>0</v>
      </c>
      <c r="AD2">
        <v>1</v>
      </c>
      <c r="AE2">
        <v>0</v>
      </c>
      <c r="AF2" t="s">
        <v>3</v>
      </c>
      <c r="AG2">
        <v>0.06</v>
      </c>
      <c r="AH2">
        <v>2</v>
      </c>
      <c r="AI2">
        <v>69734147</v>
      </c>
      <c r="AJ2">
        <v>2</v>
      </c>
      <c r="AK2">
        <v>0</v>
      </c>
      <c r="AL2">
        <v>0</v>
      </c>
      <c r="AM2">
        <v>0</v>
      </c>
      <c r="AN2">
        <v>0</v>
      </c>
      <c r="AO2">
        <v>0</v>
      </c>
      <c r="AP2">
        <v>0</v>
      </c>
      <c r="AQ2">
        <v>0</v>
      </c>
      <c r="AR2">
        <v>0</v>
      </c>
    </row>
    <row r="3" spans="1:44" x14ac:dyDescent="0.2">
      <c r="A3">
        <f>ROW(Source!A24)</f>
        <v>24</v>
      </c>
      <c r="B3">
        <v>69734152</v>
      </c>
      <c r="C3">
        <v>69734145</v>
      </c>
      <c r="D3">
        <v>27373783</v>
      </c>
      <c r="E3">
        <v>1</v>
      </c>
      <c r="F3">
        <v>1</v>
      </c>
      <c r="G3">
        <v>1</v>
      </c>
      <c r="H3">
        <v>3</v>
      </c>
      <c r="I3" t="s">
        <v>27</v>
      </c>
      <c r="J3" t="s">
        <v>30</v>
      </c>
      <c r="K3" t="s">
        <v>28</v>
      </c>
      <c r="L3">
        <v>1301</v>
      </c>
      <c r="N3">
        <v>1003</v>
      </c>
      <c r="O3" t="s">
        <v>29</v>
      </c>
      <c r="P3" t="s">
        <v>29</v>
      </c>
      <c r="Q3">
        <v>1</v>
      </c>
      <c r="X3">
        <v>101</v>
      </c>
      <c r="Y3">
        <v>23.73</v>
      </c>
      <c r="Z3">
        <v>0</v>
      </c>
      <c r="AA3">
        <v>0</v>
      </c>
      <c r="AB3">
        <v>0</v>
      </c>
      <c r="AC3">
        <v>0</v>
      </c>
      <c r="AD3">
        <v>1</v>
      </c>
      <c r="AE3">
        <v>0</v>
      </c>
      <c r="AF3" t="s">
        <v>3</v>
      </c>
      <c r="AG3">
        <v>101</v>
      </c>
      <c r="AH3">
        <v>2</v>
      </c>
      <c r="AI3">
        <v>69734148</v>
      </c>
      <c r="AJ3">
        <v>3</v>
      </c>
      <c r="AK3">
        <v>3</v>
      </c>
      <c r="AL3">
        <v>-2396.73</v>
      </c>
      <c r="AM3">
        <v>0</v>
      </c>
      <c r="AN3">
        <v>0</v>
      </c>
      <c r="AO3">
        <v>0</v>
      </c>
      <c r="AP3">
        <v>0</v>
      </c>
      <c r="AQ3">
        <v>0</v>
      </c>
      <c r="AR3">
        <v>1</v>
      </c>
    </row>
    <row r="4" spans="1:44" x14ac:dyDescent="0.2">
      <c r="A4">
        <f>ROW(Source!A24)</f>
        <v>24</v>
      </c>
      <c r="B4">
        <v>69734153</v>
      </c>
      <c r="C4">
        <v>69734145</v>
      </c>
      <c r="D4">
        <v>27407706</v>
      </c>
      <c r="E4">
        <v>1</v>
      </c>
      <c r="F4">
        <v>1</v>
      </c>
      <c r="G4">
        <v>1</v>
      </c>
      <c r="H4">
        <v>3</v>
      </c>
      <c r="I4" t="s">
        <v>1056</v>
      </c>
      <c r="J4" t="s">
        <v>1057</v>
      </c>
      <c r="K4" t="s">
        <v>1058</v>
      </c>
      <c r="L4">
        <v>1339</v>
      </c>
      <c r="N4">
        <v>1007</v>
      </c>
      <c r="O4" t="s">
        <v>40</v>
      </c>
      <c r="P4" t="s">
        <v>40</v>
      </c>
      <c r="Q4">
        <v>1</v>
      </c>
      <c r="X4">
        <v>0.16</v>
      </c>
      <c r="Y4">
        <v>528.35</v>
      </c>
      <c r="Z4">
        <v>0</v>
      </c>
      <c r="AA4">
        <v>0</v>
      </c>
      <c r="AB4">
        <v>0</v>
      </c>
      <c r="AC4">
        <v>0</v>
      </c>
      <c r="AD4">
        <v>1</v>
      </c>
      <c r="AE4">
        <v>0</v>
      </c>
      <c r="AF4" t="s">
        <v>3</v>
      </c>
      <c r="AG4">
        <v>0.16</v>
      </c>
      <c r="AH4">
        <v>3</v>
      </c>
      <c r="AI4">
        <v>-1</v>
      </c>
      <c r="AJ4" t="s">
        <v>3</v>
      </c>
      <c r="AK4">
        <v>4</v>
      </c>
      <c r="AL4">
        <v>-84.536000000000001</v>
      </c>
      <c r="AM4">
        <v>0</v>
      </c>
      <c r="AN4">
        <v>0</v>
      </c>
      <c r="AO4">
        <v>0</v>
      </c>
      <c r="AP4">
        <v>0</v>
      </c>
      <c r="AQ4">
        <v>0</v>
      </c>
      <c r="AR4">
        <v>1</v>
      </c>
    </row>
    <row r="5" spans="1:44" x14ac:dyDescent="0.2">
      <c r="A5">
        <f>ROW(Source!A25)</f>
        <v>25</v>
      </c>
      <c r="B5">
        <v>69734150</v>
      </c>
      <c r="C5">
        <v>69734145</v>
      </c>
      <c r="D5">
        <v>27498400</v>
      </c>
      <c r="E5">
        <v>1</v>
      </c>
      <c r="F5">
        <v>1</v>
      </c>
      <c r="G5">
        <v>1</v>
      </c>
      <c r="H5">
        <v>1</v>
      </c>
      <c r="I5" t="s">
        <v>972</v>
      </c>
      <c r="J5" t="s">
        <v>3</v>
      </c>
      <c r="K5" t="s">
        <v>973</v>
      </c>
      <c r="L5">
        <v>1369</v>
      </c>
      <c r="N5">
        <v>1013</v>
      </c>
      <c r="O5" t="s">
        <v>974</v>
      </c>
      <c r="P5" t="s">
        <v>974</v>
      </c>
      <c r="Q5">
        <v>1</v>
      </c>
      <c r="X5">
        <v>23.6</v>
      </c>
      <c r="Y5">
        <v>0</v>
      </c>
      <c r="Z5">
        <v>0</v>
      </c>
      <c r="AA5">
        <v>0</v>
      </c>
      <c r="AB5">
        <v>9.59</v>
      </c>
      <c r="AC5">
        <v>0</v>
      </c>
      <c r="AD5">
        <v>1</v>
      </c>
      <c r="AE5">
        <v>1</v>
      </c>
      <c r="AF5" t="s">
        <v>3</v>
      </c>
      <c r="AG5">
        <v>23.6</v>
      </c>
      <c r="AH5">
        <v>2</v>
      </c>
      <c r="AI5">
        <v>69734146</v>
      </c>
      <c r="AJ5">
        <v>5</v>
      </c>
      <c r="AK5">
        <v>0</v>
      </c>
      <c r="AL5">
        <v>0</v>
      </c>
      <c r="AM5">
        <v>0</v>
      </c>
      <c r="AN5">
        <v>0</v>
      </c>
      <c r="AO5">
        <v>0</v>
      </c>
      <c r="AP5">
        <v>0</v>
      </c>
      <c r="AQ5">
        <v>0</v>
      </c>
      <c r="AR5">
        <v>0</v>
      </c>
    </row>
    <row r="6" spans="1:44" x14ac:dyDescent="0.2">
      <c r="A6">
        <f>ROW(Source!A25)</f>
        <v>25</v>
      </c>
      <c r="B6">
        <v>69734151</v>
      </c>
      <c r="C6">
        <v>69734145</v>
      </c>
      <c r="D6">
        <v>27441327</v>
      </c>
      <c r="E6">
        <v>1</v>
      </c>
      <c r="F6">
        <v>1</v>
      </c>
      <c r="G6">
        <v>1</v>
      </c>
      <c r="H6">
        <v>2</v>
      </c>
      <c r="I6" t="s">
        <v>975</v>
      </c>
      <c r="J6" t="s">
        <v>976</v>
      </c>
      <c r="K6" t="s">
        <v>977</v>
      </c>
      <c r="L6">
        <v>1368</v>
      </c>
      <c r="N6">
        <v>1011</v>
      </c>
      <c r="O6" t="s">
        <v>978</v>
      </c>
      <c r="P6" t="s">
        <v>978</v>
      </c>
      <c r="Q6">
        <v>1</v>
      </c>
      <c r="X6">
        <v>0.06</v>
      </c>
      <c r="Y6">
        <v>0</v>
      </c>
      <c r="Z6">
        <v>93.37</v>
      </c>
      <c r="AA6">
        <v>11.69</v>
      </c>
      <c r="AB6">
        <v>0</v>
      </c>
      <c r="AC6">
        <v>0</v>
      </c>
      <c r="AD6">
        <v>1</v>
      </c>
      <c r="AE6">
        <v>0</v>
      </c>
      <c r="AF6" t="s">
        <v>3</v>
      </c>
      <c r="AG6">
        <v>0.06</v>
      </c>
      <c r="AH6">
        <v>2</v>
      </c>
      <c r="AI6">
        <v>69734147</v>
      </c>
      <c r="AJ6">
        <v>6</v>
      </c>
      <c r="AK6">
        <v>0</v>
      </c>
      <c r="AL6">
        <v>0</v>
      </c>
      <c r="AM6">
        <v>0</v>
      </c>
      <c r="AN6">
        <v>0</v>
      </c>
      <c r="AO6">
        <v>0</v>
      </c>
      <c r="AP6">
        <v>0</v>
      </c>
      <c r="AQ6">
        <v>0</v>
      </c>
      <c r="AR6">
        <v>0</v>
      </c>
    </row>
    <row r="7" spans="1:44" x14ac:dyDescent="0.2">
      <c r="A7">
        <f>ROW(Source!A25)</f>
        <v>25</v>
      </c>
      <c r="B7">
        <v>69734152</v>
      </c>
      <c r="C7">
        <v>69734145</v>
      </c>
      <c r="D7">
        <v>27373783</v>
      </c>
      <c r="E7">
        <v>1</v>
      </c>
      <c r="F7">
        <v>1</v>
      </c>
      <c r="G7">
        <v>1</v>
      </c>
      <c r="H7">
        <v>3</v>
      </c>
      <c r="I7" t="s">
        <v>27</v>
      </c>
      <c r="J7" t="s">
        <v>30</v>
      </c>
      <c r="K7" t="s">
        <v>28</v>
      </c>
      <c r="L7">
        <v>1301</v>
      </c>
      <c r="N7">
        <v>1003</v>
      </c>
      <c r="O7" t="s">
        <v>29</v>
      </c>
      <c r="P7" t="s">
        <v>29</v>
      </c>
      <c r="Q7">
        <v>1</v>
      </c>
      <c r="X7">
        <v>101</v>
      </c>
      <c r="Y7">
        <v>23.73</v>
      </c>
      <c r="Z7">
        <v>0</v>
      </c>
      <c r="AA7">
        <v>0</v>
      </c>
      <c r="AB7">
        <v>0</v>
      </c>
      <c r="AC7">
        <v>0</v>
      </c>
      <c r="AD7">
        <v>1</v>
      </c>
      <c r="AE7">
        <v>0</v>
      </c>
      <c r="AF7" t="s">
        <v>3</v>
      </c>
      <c r="AG7">
        <v>101</v>
      </c>
      <c r="AH7">
        <v>2</v>
      </c>
      <c r="AI7">
        <v>69734148</v>
      </c>
      <c r="AJ7">
        <v>7</v>
      </c>
      <c r="AK7">
        <v>3</v>
      </c>
      <c r="AL7">
        <v>-2396.73</v>
      </c>
      <c r="AM7">
        <v>0</v>
      </c>
      <c r="AN7">
        <v>0</v>
      </c>
      <c r="AO7">
        <v>0</v>
      </c>
      <c r="AP7">
        <v>0</v>
      </c>
      <c r="AQ7">
        <v>0</v>
      </c>
      <c r="AR7">
        <v>1</v>
      </c>
    </row>
    <row r="8" spans="1:44" x14ac:dyDescent="0.2">
      <c r="A8">
        <f>ROW(Source!A25)</f>
        <v>25</v>
      </c>
      <c r="B8">
        <v>69734153</v>
      </c>
      <c r="C8">
        <v>69734145</v>
      </c>
      <c r="D8">
        <v>27407706</v>
      </c>
      <c r="E8">
        <v>1</v>
      </c>
      <c r="F8">
        <v>1</v>
      </c>
      <c r="G8">
        <v>1</v>
      </c>
      <c r="H8">
        <v>3</v>
      </c>
      <c r="I8" t="s">
        <v>1056</v>
      </c>
      <c r="J8" t="s">
        <v>1057</v>
      </c>
      <c r="K8" t="s">
        <v>1058</v>
      </c>
      <c r="L8">
        <v>1339</v>
      </c>
      <c r="N8">
        <v>1007</v>
      </c>
      <c r="O8" t="s">
        <v>40</v>
      </c>
      <c r="P8" t="s">
        <v>40</v>
      </c>
      <c r="Q8">
        <v>1</v>
      </c>
      <c r="X8">
        <v>0.16</v>
      </c>
      <c r="Y8">
        <v>528.35</v>
      </c>
      <c r="Z8">
        <v>0</v>
      </c>
      <c r="AA8">
        <v>0</v>
      </c>
      <c r="AB8">
        <v>0</v>
      </c>
      <c r="AC8">
        <v>0</v>
      </c>
      <c r="AD8">
        <v>1</v>
      </c>
      <c r="AE8">
        <v>0</v>
      </c>
      <c r="AF8" t="s">
        <v>3</v>
      </c>
      <c r="AG8">
        <v>0.16</v>
      </c>
      <c r="AH8">
        <v>3</v>
      </c>
      <c r="AI8">
        <v>-1</v>
      </c>
      <c r="AJ8" t="s">
        <v>3</v>
      </c>
      <c r="AK8">
        <v>4</v>
      </c>
      <c r="AL8">
        <v>-84.536000000000001</v>
      </c>
      <c r="AM8">
        <v>0</v>
      </c>
      <c r="AN8">
        <v>0</v>
      </c>
      <c r="AO8">
        <v>0</v>
      </c>
      <c r="AP8">
        <v>0</v>
      </c>
      <c r="AQ8">
        <v>0</v>
      </c>
      <c r="AR8">
        <v>1</v>
      </c>
    </row>
    <row r="9" spans="1:44" x14ac:dyDescent="0.2">
      <c r="A9">
        <f>ROW(Source!A36)</f>
        <v>36</v>
      </c>
      <c r="B9">
        <v>69734170</v>
      </c>
      <c r="C9">
        <v>69734157</v>
      </c>
      <c r="D9">
        <v>27498693</v>
      </c>
      <c r="E9">
        <v>1</v>
      </c>
      <c r="F9">
        <v>1</v>
      </c>
      <c r="G9">
        <v>1</v>
      </c>
      <c r="H9">
        <v>1</v>
      </c>
      <c r="I9" t="s">
        <v>979</v>
      </c>
      <c r="J9" t="s">
        <v>3</v>
      </c>
      <c r="K9" t="s">
        <v>980</v>
      </c>
      <c r="L9">
        <v>1369</v>
      </c>
      <c r="N9">
        <v>1013</v>
      </c>
      <c r="O9" t="s">
        <v>974</v>
      </c>
      <c r="P9" t="s">
        <v>974</v>
      </c>
      <c r="Q9">
        <v>1</v>
      </c>
      <c r="X9">
        <v>119.78</v>
      </c>
      <c r="Y9">
        <v>0</v>
      </c>
      <c r="Z9">
        <v>0</v>
      </c>
      <c r="AA9">
        <v>0</v>
      </c>
      <c r="AB9">
        <v>8.82</v>
      </c>
      <c r="AC9">
        <v>0</v>
      </c>
      <c r="AD9">
        <v>1</v>
      </c>
      <c r="AE9">
        <v>1</v>
      </c>
      <c r="AF9" t="s">
        <v>3</v>
      </c>
      <c r="AG9">
        <v>119.78</v>
      </c>
      <c r="AH9">
        <v>2</v>
      </c>
      <c r="AI9">
        <v>69734158</v>
      </c>
      <c r="AJ9">
        <v>9</v>
      </c>
      <c r="AK9">
        <v>0</v>
      </c>
      <c r="AL9">
        <v>0</v>
      </c>
      <c r="AM9">
        <v>0</v>
      </c>
      <c r="AN9">
        <v>0</v>
      </c>
      <c r="AO9">
        <v>0</v>
      </c>
      <c r="AP9">
        <v>0</v>
      </c>
      <c r="AQ9">
        <v>0</v>
      </c>
      <c r="AR9">
        <v>0</v>
      </c>
    </row>
    <row r="10" spans="1:44" x14ac:dyDescent="0.2">
      <c r="A10">
        <f>ROW(Source!A36)</f>
        <v>36</v>
      </c>
      <c r="B10">
        <v>69734171</v>
      </c>
      <c r="C10">
        <v>69734157</v>
      </c>
      <c r="D10">
        <v>121548</v>
      </c>
      <c r="E10">
        <v>1</v>
      </c>
      <c r="F10">
        <v>1</v>
      </c>
      <c r="G10">
        <v>1</v>
      </c>
      <c r="H10">
        <v>1</v>
      </c>
      <c r="I10" t="s">
        <v>36</v>
      </c>
      <c r="J10" t="s">
        <v>3</v>
      </c>
      <c r="K10" t="s">
        <v>981</v>
      </c>
      <c r="L10">
        <v>608254</v>
      </c>
      <c r="N10">
        <v>1013</v>
      </c>
      <c r="O10" t="s">
        <v>982</v>
      </c>
      <c r="P10" t="s">
        <v>982</v>
      </c>
      <c r="Q10">
        <v>1</v>
      </c>
      <c r="X10">
        <v>4.22</v>
      </c>
      <c r="Y10">
        <v>0</v>
      </c>
      <c r="Z10">
        <v>0</v>
      </c>
      <c r="AA10">
        <v>0</v>
      </c>
      <c r="AB10">
        <v>0</v>
      </c>
      <c r="AC10">
        <v>0</v>
      </c>
      <c r="AD10">
        <v>1</v>
      </c>
      <c r="AE10">
        <v>2</v>
      </c>
      <c r="AF10" t="s">
        <v>3</v>
      </c>
      <c r="AG10">
        <v>4.22</v>
      </c>
      <c r="AH10">
        <v>2</v>
      </c>
      <c r="AI10">
        <v>69734159</v>
      </c>
      <c r="AJ10">
        <v>10</v>
      </c>
      <c r="AK10">
        <v>0</v>
      </c>
      <c r="AL10">
        <v>0</v>
      </c>
      <c r="AM10">
        <v>0</v>
      </c>
      <c r="AN10">
        <v>0</v>
      </c>
      <c r="AO10">
        <v>0</v>
      </c>
      <c r="AP10">
        <v>0</v>
      </c>
      <c r="AQ10">
        <v>0</v>
      </c>
      <c r="AR10">
        <v>0</v>
      </c>
    </row>
    <row r="11" spans="1:44" x14ac:dyDescent="0.2">
      <c r="A11">
        <f>ROW(Source!A36)</f>
        <v>36</v>
      </c>
      <c r="B11">
        <v>69734172</v>
      </c>
      <c r="C11">
        <v>69734157</v>
      </c>
      <c r="D11">
        <v>27439571</v>
      </c>
      <c r="E11">
        <v>1</v>
      </c>
      <c r="F11">
        <v>1</v>
      </c>
      <c r="G11">
        <v>1</v>
      </c>
      <c r="H11">
        <v>2</v>
      </c>
      <c r="I11" t="s">
        <v>983</v>
      </c>
      <c r="J11" t="s">
        <v>984</v>
      </c>
      <c r="K11" t="s">
        <v>985</v>
      </c>
      <c r="L11">
        <v>1368</v>
      </c>
      <c r="N11">
        <v>1011</v>
      </c>
      <c r="O11" t="s">
        <v>978</v>
      </c>
      <c r="P11" t="s">
        <v>978</v>
      </c>
      <c r="Q11">
        <v>1</v>
      </c>
      <c r="X11">
        <v>0.36</v>
      </c>
      <c r="Y11">
        <v>0</v>
      </c>
      <c r="Z11">
        <v>88.42</v>
      </c>
      <c r="AA11">
        <v>10.14</v>
      </c>
      <c r="AB11">
        <v>0</v>
      </c>
      <c r="AC11">
        <v>0</v>
      </c>
      <c r="AD11">
        <v>1</v>
      </c>
      <c r="AE11">
        <v>0</v>
      </c>
      <c r="AF11" t="s">
        <v>3</v>
      </c>
      <c r="AG11">
        <v>0.36</v>
      </c>
      <c r="AH11">
        <v>2</v>
      </c>
      <c r="AI11">
        <v>69734160</v>
      </c>
      <c r="AJ11">
        <v>11</v>
      </c>
      <c r="AK11">
        <v>0</v>
      </c>
      <c r="AL11">
        <v>0</v>
      </c>
      <c r="AM11">
        <v>0</v>
      </c>
      <c r="AN11">
        <v>0</v>
      </c>
      <c r="AO11">
        <v>0</v>
      </c>
      <c r="AP11">
        <v>0</v>
      </c>
      <c r="AQ11">
        <v>0</v>
      </c>
      <c r="AR11">
        <v>0</v>
      </c>
    </row>
    <row r="12" spans="1:44" x14ac:dyDescent="0.2">
      <c r="A12">
        <f>ROW(Source!A36)</f>
        <v>36</v>
      </c>
      <c r="B12">
        <v>69734173</v>
      </c>
      <c r="C12">
        <v>69734157</v>
      </c>
      <c r="D12">
        <v>27439630</v>
      </c>
      <c r="E12">
        <v>1</v>
      </c>
      <c r="F12">
        <v>1</v>
      </c>
      <c r="G12">
        <v>1</v>
      </c>
      <c r="H12">
        <v>2</v>
      </c>
      <c r="I12" t="s">
        <v>986</v>
      </c>
      <c r="J12" t="s">
        <v>987</v>
      </c>
      <c r="K12" t="s">
        <v>988</v>
      </c>
      <c r="L12">
        <v>1368</v>
      </c>
      <c r="N12">
        <v>1011</v>
      </c>
      <c r="O12" t="s">
        <v>978</v>
      </c>
      <c r="P12" t="s">
        <v>978</v>
      </c>
      <c r="Q12">
        <v>1</v>
      </c>
      <c r="X12">
        <v>2.2999999999999998</v>
      </c>
      <c r="Y12">
        <v>0</v>
      </c>
      <c r="Z12">
        <v>31.27</v>
      </c>
      <c r="AA12">
        <v>13.61</v>
      </c>
      <c r="AB12">
        <v>0</v>
      </c>
      <c r="AC12">
        <v>0</v>
      </c>
      <c r="AD12">
        <v>1</v>
      </c>
      <c r="AE12">
        <v>0</v>
      </c>
      <c r="AF12" t="s">
        <v>3</v>
      </c>
      <c r="AG12">
        <v>2.2999999999999998</v>
      </c>
      <c r="AH12">
        <v>2</v>
      </c>
      <c r="AI12">
        <v>69734161</v>
      </c>
      <c r="AJ12">
        <v>12</v>
      </c>
      <c r="AK12">
        <v>0</v>
      </c>
      <c r="AL12">
        <v>0</v>
      </c>
      <c r="AM12">
        <v>0</v>
      </c>
      <c r="AN12">
        <v>0</v>
      </c>
      <c r="AO12">
        <v>0</v>
      </c>
      <c r="AP12">
        <v>0</v>
      </c>
      <c r="AQ12">
        <v>0</v>
      </c>
      <c r="AR12">
        <v>0</v>
      </c>
    </row>
    <row r="13" spans="1:44" x14ac:dyDescent="0.2">
      <c r="A13">
        <f>ROW(Source!A36)</f>
        <v>36</v>
      </c>
      <c r="B13">
        <v>69734174</v>
      </c>
      <c r="C13">
        <v>69734157</v>
      </c>
      <c r="D13">
        <v>27440032</v>
      </c>
      <c r="E13">
        <v>1</v>
      </c>
      <c r="F13">
        <v>1</v>
      </c>
      <c r="G13">
        <v>1</v>
      </c>
      <c r="H13">
        <v>2</v>
      </c>
      <c r="I13" t="s">
        <v>989</v>
      </c>
      <c r="J13" t="s">
        <v>990</v>
      </c>
      <c r="K13" t="s">
        <v>991</v>
      </c>
      <c r="L13">
        <v>1368</v>
      </c>
      <c r="N13">
        <v>1011</v>
      </c>
      <c r="O13" t="s">
        <v>978</v>
      </c>
      <c r="P13" t="s">
        <v>978</v>
      </c>
      <c r="Q13">
        <v>1</v>
      </c>
      <c r="X13">
        <v>1.56</v>
      </c>
      <c r="Y13">
        <v>0</v>
      </c>
      <c r="Z13">
        <v>12.43</v>
      </c>
      <c r="AA13">
        <v>10.14</v>
      </c>
      <c r="AB13">
        <v>0</v>
      </c>
      <c r="AC13">
        <v>0</v>
      </c>
      <c r="AD13">
        <v>1</v>
      </c>
      <c r="AE13">
        <v>0</v>
      </c>
      <c r="AF13" t="s">
        <v>3</v>
      </c>
      <c r="AG13">
        <v>1.56</v>
      </c>
      <c r="AH13">
        <v>2</v>
      </c>
      <c r="AI13">
        <v>69734162</v>
      </c>
      <c r="AJ13">
        <v>13</v>
      </c>
      <c r="AK13">
        <v>0</v>
      </c>
      <c r="AL13">
        <v>0</v>
      </c>
      <c r="AM13">
        <v>0</v>
      </c>
      <c r="AN13">
        <v>0</v>
      </c>
      <c r="AO13">
        <v>0</v>
      </c>
      <c r="AP13">
        <v>0</v>
      </c>
      <c r="AQ13">
        <v>0</v>
      </c>
      <c r="AR13">
        <v>0</v>
      </c>
    </row>
    <row r="14" spans="1:44" x14ac:dyDescent="0.2">
      <c r="A14">
        <f>ROW(Source!A36)</f>
        <v>36</v>
      </c>
      <c r="B14">
        <v>69734175</v>
      </c>
      <c r="C14">
        <v>69734157</v>
      </c>
      <c r="D14">
        <v>27441327</v>
      </c>
      <c r="E14">
        <v>1</v>
      </c>
      <c r="F14">
        <v>1</v>
      </c>
      <c r="G14">
        <v>1</v>
      </c>
      <c r="H14">
        <v>2</v>
      </c>
      <c r="I14" t="s">
        <v>975</v>
      </c>
      <c r="J14" t="s">
        <v>976</v>
      </c>
      <c r="K14" t="s">
        <v>977</v>
      </c>
      <c r="L14">
        <v>1368</v>
      </c>
      <c r="N14">
        <v>1011</v>
      </c>
      <c r="O14" t="s">
        <v>978</v>
      </c>
      <c r="P14" t="s">
        <v>978</v>
      </c>
      <c r="Q14">
        <v>1</v>
      </c>
      <c r="X14">
        <v>0.28000000000000003</v>
      </c>
      <c r="Y14">
        <v>0</v>
      </c>
      <c r="Z14">
        <v>93.37</v>
      </c>
      <c r="AA14">
        <v>11.69</v>
      </c>
      <c r="AB14">
        <v>0</v>
      </c>
      <c r="AC14">
        <v>0</v>
      </c>
      <c r="AD14">
        <v>1</v>
      </c>
      <c r="AE14">
        <v>0</v>
      </c>
      <c r="AF14" t="s">
        <v>3</v>
      </c>
      <c r="AG14">
        <v>0.28000000000000003</v>
      </c>
      <c r="AH14">
        <v>2</v>
      </c>
      <c r="AI14">
        <v>69734163</v>
      </c>
      <c r="AJ14">
        <v>14</v>
      </c>
      <c r="AK14">
        <v>0</v>
      </c>
      <c r="AL14">
        <v>0</v>
      </c>
      <c r="AM14">
        <v>0</v>
      </c>
      <c r="AN14">
        <v>0</v>
      </c>
      <c r="AO14">
        <v>0</v>
      </c>
      <c r="AP14">
        <v>0</v>
      </c>
      <c r="AQ14">
        <v>0</v>
      </c>
      <c r="AR14">
        <v>0</v>
      </c>
    </row>
    <row r="15" spans="1:44" x14ac:dyDescent="0.2">
      <c r="A15">
        <f>ROW(Source!A36)</f>
        <v>36</v>
      </c>
      <c r="B15">
        <v>69734176</v>
      </c>
      <c r="C15">
        <v>69734157</v>
      </c>
      <c r="D15">
        <v>27373906</v>
      </c>
      <c r="E15">
        <v>1</v>
      </c>
      <c r="F15">
        <v>1</v>
      </c>
      <c r="G15">
        <v>1</v>
      </c>
      <c r="H15">
        <v>3</v>
      </c>
      <c r="I15" t="s">
        <v>54</v>
      </c>
      <c r="J15" t="s">
        <v>265</v>
      </c>
      <c r="K15" t="s">
        <v>456</v>
      </c>
      <c r="L15">
        <v>1327</v>
      </c>
      <c r="N15">
        <v>1005</v>
      </c>
      <c r="O15" t="s">
        <v>56</v>
      </c>
      <c r="P15" t="s">
        <v>56</v>
      </c>
      <c r="Q15">
        <v>1</v>
      </c>
      <c r="X15">
        <v>102</v>
      </c>
      <c r="Y15">
        <v>68.2</v>
      </c>
      <c r="Z15">
        <v>0</v>
      </c>
      <c r="AA15">
        <v>0</v>
      </c>
      <c r="AB15">
        <v>0</v>
      </c>
      <c r="AC15">
        <v>0</v>
      </c>
      <c r="AD15">
        <v>1</v>
      </c>
      <c r="AE15">
        <v>0</v>
      </c>
      <c r="AF15" t="s">
        <v>3</v>
      </c>
      <c r="AG15">
        <v>102</v>
      </c>
      <c r="AH15">
        <v>2</v>
      </c>
      <c r="AI15">
        <v>69734164</v>
      </c>
      <c r="AJ15">
        <v>15</v>
      </c>
      <c r="AK15">
        <v>3</v>
      </c>
      <c r="AL15">
        <v>-6956.4000000000005</v>
      </c>
      <c r="AM15">
        <v>0</v>
      </c>
      <c r="AN15">
        <v>0</v>
      </c>
      <c r="AO15">
        <v>0</v>
      </c>
      <c r="AP15">
        <v>0</v>
      </c>
      <c r="AQ15">
        <v>0</v>
      </c>
      <c r="AR15">
        <v>1</v>
      </c>
    </row>
    <row r="16" spans="1:44" x14ac:dyDescent="0.2">
      <c r="A16">
        <f>ROW(Source!A36)</f>
        <v>36</v>
      </c>
      <c r="B16">
        <v>69734177</v>
      </c>
      <c r="C16">
        <v>69734157</v>
      </c>
      <c r="D16">
        <v>27371543</v>
      </c>
      <c r="E16">
        <v>1</v>
      </c>
      <c r="F16">
        <v>1</v>
      </c>
      <c r="G16">
        <v>1</v>
      </c>
      <c r="H16">
        <v>3</v>
      </c>
      <c r="I16" t="s">
        <v>66</v>
      </c>
      <c r="J16" t="s">
        <v>267</v>
      </c>
      <c r="K16" t="s">
        <v>67</v>
      </c>
      <c r="L16">
        <v>1346</v>
      </c>
      <c r="N16">
        <v>1009</v>
      </c>
      <c r="O16" t="s">
        <v>68</v>
      </c>
      <c r="P16" t="s">
        <v>68</v>
      </c>
      <c r="Q16">
        <v>1</v>
      </c>
      <c r="X16">
        <v>0.5</v>
      </c>
      <c r="Y16">
        <v>1.82</v>
      </c>
      <c r="Z16">
        <v>0</v>
      </c>
      <c r="AA16">
        <v>0</v>
      </c>
      <c r="AB16">
        <v>0</v>
      </c>
      <c r="AC16">
        <v>0</v>
      </c>
      <c r="AD16">
        <v>1</v>
      </c>
      <c r="AE16">
        <v>0</v>
      </c>
      <c r="AF16" t="s">
        <v>3</v>
      </c>
      <c r="AG16">
        <v>0.5</v>
      </c>
      <c r="AH16">
        <v>2</v>
      </c>
      <c r="AI16">
        <v>69734165</v>
      </c>
      <c r="AJ16">
        <v>16</v>
      </c>
      <c r="AK16">
        <v>3</v>
      </c>
      <c r="AL16">
        <v>-0.91</v>
      </c>
      <c r="AM16">
        <v>0</v>
      </c>
      <c r="AN16">
        <v>0</v>
      </c>
      <c r="AO16">
        <v>0</v>
      </c>
      <c r="AP16">
        <v>0</v>
      </c>
      <c r="AQ16">
        <v>0</v>
      </c>
      <c r="AR16">
        <v>1</v>
      </c>
    </row>
    <row r="17" spans="1:44" x14ac:dyDescent="0.2">
      <c r="A17">
        <f>ROW(Source!A36)</f>
        <v>36</v>
      </c>
      <c r="B17">
        <v>69734178</v>
      </c>
      <c r="C17">
        <v>69734157</v>
      </c>
      <c r="D17">
        <v>27373400</v>
      </c>
      <c r="E17">
        <v>1</v>
      </c>
      <c r="F17">
        <v>1</v>
      </c>
      <c r="G17">
        <v>1</v>
      </c>
      <c r="H17">
        <v>3</v>
      </c>
      <c r="I17" t="s">
        <v>72</v>
      </c>
      <c r="J17" t="s">
        <v>269</v>
      </c>
      <c r="K17" t="s">
        <v>1059</v>
      </c>
      <c r="L17">
        <v>1346</v>
      </c>
      <c r="N17">
        <v>1009</v>
      </c>
      <c r="O17" t="s">
        <v>68</v>
      </c>
      <c r="P17" t="s">
        <v>68</v>
      </c>
      <c r="Q17">
        <v>1</v>
      </c>
      <c r="X17">
        <v>450</v>
      </c>
      <c r="Y17">
        <v>1.38</v>
      </c>
      <c r="Z17">
        <v>0</v>
      </c>
      <c r="AA17">
        <v>0</v>
      </c>
      <c r="AB17">
        <v>0</v>
      </c>
      <c r="AC17">
        <v>0</v>
      </c>
      <c r="AD17">
        <v>1</v>
      </c>
      <c r="AE17">
        <v>0</v>
      </c>
      <c r="AF17" t="s">
        <v>3</v>
      </c>
      <c r="AG17">
        <v>450</v>
      </c>
      <c r="AH17">
        <v>2</v>
      </c>
      <c r="AI17">
        <v>69734166</v>
      </c>
      <c r="AJ17">
        <v>17</v>
      </c>
      <c r="AK17">
        <v>3</v>
      </c>
      <c r="AL17">
        <v>-621</v>
      </c>
      <c r="AM17">
        <v>0</v>
      </c>
      <c r="AN17">
        <v>0</v>
      </c>
      <c r="AO17">
        <v>0</v>
      </c>
      <c r="AP17">
        <v>0</v>
      </c>
      <c r="AQ17">
        <v>0</v>
      </c>
      <c r="AR17">
        <v>1</v>
      </c>
    </row>
    <row r="18" spans="1:44" x14ac:dyDescent="0.2">
      <c r="A18">
        <f>ROW(Source!A36)</f>
        <v>36</v>
      </c>
      <c r="B18">
        <v>69734179</v>
      </c>
      <c r="C18">
        <v>69734157</v>
      </c>
      <c r="D18">
        <v>27371596</v>
      </c>
      <c r="E18">
        <v>1</v>
      </c>
      <c r="F18">
        <v>1</v>
      </c>
      <c r="G18">
        <v>1</v>
      </c>
      <c r="H18">
        <v>3</v>
      </c>
      <c r="I18" t="s">
        <v>76</v>
      </c>
      <c r="J18" t="s">
        <v>271</v>
      </c>
      <c r="K18" t="s">
        <v>1060</v>
      </c>
      <c r="L18">
        <v>1348</v>
      </c>
      <c r="N18">
        <v>1009</v>
      </c>
      <c r="O18" t="s">
        <v>78</v>
      </c>
      <c r="P18" t="s">
        <v>78</v>
      </c>
      <c r="Q18">
        <v>1000</v>
      </c>
      <c r="X18">
        <v>0.05</v>
      </c>
      <c r="Y18">
        <v>6552.07</v>
      </c>
      <c r="Z18">
        <v>0</v>
      </c>
      <c r="AA18">
        <v>0</v>
      </c>
      <c r="AB18">
        <v>0</v>
      </c>
      <c r="AC18">
        <v>0</v>
      </c>
      <c r="AD18">
        <v>1</v>
      </c>
      <c r="AE18">
        <v>0</v>
      </c>
      <c r="AF18" t="s">
        <v>3</v>
      </c>
      <c r="AG18">
        <v>0.05</v>
      </c>
      <c r="AH18">
        <v>2</v>
      </c>
      <c r="AI18">
        <v>69734167</v>
      </c>
      <c r="AJ18">
        <v>18</v>
      </c>
      <c r="AK18">
        <v>3</v>
      </c>
      <c r="AL18">
        <v>-327.6035</v>
      </c>
      <c r="AM18">
        <v>0</v>
      </c>
      <c r="AN18">
        <v>0</v>
      </c>
      <c r="AO18">
        <v>0</v>
      </c>
      <c r="AP18">
        <v>0</v>
      </c>
      <c r="AQ18">
        <v>0</v>
      </c>
      <c r="AR18">
        <v>1</v>
      </c>
    </row>
    <row r="19" spans="1:44" x14ac:dyDescent="0.2">
      <c r="A19">
        <f>ROW(Source!A36)</f>
        <v>36</v>
      </c>
      <c r="B19">
        <v>69734180</v>
      </c>
      <c r="C19">
        <v>69734157</v>
      </c>
      <c r="D19">
        <v>27416566</v>
      </c>
      <c r="E19">
        <v>1</v>
      </c>
      <c r="F19">
        <v>1</v>
      </c>
      <c r="G19">
        <v>1</v>
      </c>
      <c r="H19">
        <v>3</v>
      </c>
      <c r="I19" t="s">
        <v>82</v>
      </c>
      <c r="J19" t="s">
        <v>194</v>
      </c>
      <c r="K19" t="s">
        <v>83</v>
      </c>
      <c r="L19">
        <v>1339</v>
      </c>
      <c r="N19">
        <v>1007</v>
      </c>
      <c r="O19" t="s">
        <v>40</v>
      </c>
      <c r="P19" t="s">
        <v>40</v>
      </c>
      <c r="Q19">
        <v>1</v>
      </c>
      <c r="X19">
        <v>0.1</v>
      </c>
      <c r="Y19">
        <v>7.14</v>
      </c>
      <c r="Z19">
        <v>0</v>
      </c>
      <c r="AA19">
        <v>0</v>
      </c>
      <c r="AB19">
        <v>0</v>
      </c>
      <c r="AC19">
        <v>0</v>
      </c>
      <c r="AD19">
        <v>1</v>
      </c>
      <c r="AE19">
        <v>0</v>
      </c>
      <c r="AF19" t="s">
        <v>3</v>
      </c>
      <c r="AG19">
        <v>0.1</v>
      </c>
      <c r="AH19">
        <v>2</v>
      </c>
      <c r="AI19">
        <v>69734169</v>
      </c>
      <c r="AJ19">
        <v>20</v>
      </c>
      <c r="AK19">
        <v>3</v>
      </c>
      <c r="AL19">
        <v>-0.71399999999999997</v>
      </c>
      <c r="AM19">
        <v>0</v>
      </c>
      <c r="AN19">
        <v>0</v>
      </c>
      <c r="AO19">
        <v>0</v>
      </c>
      <c r="AP19">
        <v>0</v>
      </c>
      <c r="AQ19">
        <v>0</v>
      </c>
      <c r="AR19">
        <v>1</v>
      </c>
    </row>
    <row r="20" spans="1:44" x14ac:dyDescent="0.2">
      <c r="A20">
        <f>ROW(Source!A37)</f>
        <v>37</v>
      </c>
      <c r="B20">
        <v>69734170</v>
      </c>
      <c r="C20">
        <v>69734157</v>
      </c>
      <c r="D20">
        <v>27498693</v>
      </c>
      <c r="E20">
        <v>1</v>
      </c>
      <c r="F20">
        <v>1</v>
      </c>
      <c r="G20">
        <v>1</v>
      </c>
      <c r="H20">
        <v>1</v>
      </c>
      <c r="I20" t="s">
        <v>979</v>
      </c>
      <c r="J20" t="s">
        <v>3</v>
      </c>
      <c r="K20" t="s">
        <v>980</v>
      </c>
      <c r="L20">
        <v>1369</v>
      </c>
      <c r="N20">
        <v>1013</v>
      </c>
      <c r="O20" t="s">
        <v>974</v>
      </c>
      <c r="P20" t="s">
        <v>974</v>
      </c>
      <c r="Q20">
        <v>1</v>
      </c>
      <c r="X20">
        <v>119.78</v>
      </c>
      <c r="Y20">
        <v>0</v>
      </c>
      <c r="Z20">
        <v>0</v>
      </c>
      <c r="AA20">
        <v>0</v>
      </c>
      <c r="AB20">
        <v>8.82</v>
      </c>
      <c r="AC20">
        <v>0</v>
      </c>
      <c r="AD20">
        <v>1</v>
      </c>
      <c r="AE20">
        <v>1</v>
      </c>
      <c r="AF20" t="s">
        <v>3</v>
      </c>
      <c r="AG20">
        <v>119.78</v>
      </c>
      <c r="AH20">
        <v>2</v>
      </c>
      <c r="AI20">
        <v>69734158</v>
      </c>
      <c r="AJ20">
        <v>21</v>
      </c>
      <c r="AK20">
        <v>0</v>
      </c>
      <c r="AL20">
        <v>0</v>
      </c>
      <c r="AM20">
        <v>0</v>
      </c>
      <c r="AN20">
        <v>0</v>
      </c>
      <c r="AO20">
        <v>0</v>
      </c>
      <c r="AP20">
        <v>0</v>
      </c>
      <c r="AQ20">
        <v>0</v>
      </c>
      <c r="AR20">
        <v>0</v>
      </c>
    </row>
    <row r="21" spans="1:44" x14ac:dyDescent="0.2">
      <c r="A21">
        <f>ROW(Source!A37)</f>
        <v>37</v>
      </c>
      <c r="B21">
        <v>69734171</v>
      </c>
      <c r="C21">
        <v>69734157</v>
      </c>
      <c r="D21">
        <v>121548</v>
      </c>
      <c r="E21">
        <v>1</v>
      </c>
      <c r="F21">
        <v>1</v>
      </c>
      <c r="G21">
        <v>1</v>
      </c>
      <c r="H21">
        <v>1</v>
      </c>
      <c r="I21" t="s">
        <v>36</v>
      </c>
      <c r="J21" t="s">
        <v>3</v>
      </c>
      <c r="K21" t="s">
        <v>981</v>
      </c>
      <c r="L21">
        <v>608254</v>
      </c>
      <c r="N21">
        <v>1013</v>
      </c>
      <c r="O21" t="s">
        <v>982</v>
      </c>
      <c r="P21" t="s">
        <v>982</v>
      </c>
      <c r="Q21">
        <v>1</v>
      </c>
      <c r="X21">
        <v>4.22</v>
      </c>
      <c r="Y21">
        <v>0</v>
      </c>
      <c r="Z21">
        <v>0</v>
      </c>
      <c r="AA21">
        <v>0</v>
      </c>
      <c r="AB21">
        <v>0</v>
      </c>
      <c r="AC21">
        <v>0</v>
      </c>
      <c r="AD21">
        <v>1</v>
      </c>
      <c r="AE21">
        <v>2</v>
      </c>
      <c r="AF21" t="s">
        <v>3</v>
      </c>
      <c r="AG21">
        <v>4.22</v>
      </c>
      <c r="AH21">
        <v>2</v>
      </c>
      <c r="AI21">
        <v>69734159</v>
      </c>
      <c r="AJ21">
        <v>22</v>
      </c>
      <c r="AK21">
        <v>0</v>
      </c>
      <c r="AL21">
        <v>0</v>
      </c>
      <c r="AM21">
        <v>0</v>
      </c>
      <c r="AN21">
        <v>0</v>
      </c>
      <c r="AO21">
        <v>0</v>
      </c>
      <c r="AP21">
        <v>0</v>
      </c>
      <c r="AQ21">
        <v>0</v>
      </c>
      <c r="AR21">
        <v>0</v>
      </c>
    </row>
    <row r="22" spans="1:44" x14ac:dyDescent="0.2">
      <c r="A22">
        <f>ROW(Source!A37)</f>
        <v>37</v>
      </c>
      <c r="B22">
        <v>69734172</v>
      </c>
      <c r="C22">
        <v>69734157</v>
      </c>
      <c r="D22">
        <v>27439571</v>
      </c>
      <c r="E22">
        <v>1</v>
      </c>
      <c r="F22">
        <v>1</v>
      </c>
      <c r="G22">
        <v>1</v>
      </c>
      <c r="H22">
        <v>2</v>
      </c>
      <c r="I22" t="s">
        <v>983</v>
      </c>
      <c r="J22" t="s">
        <v>984</v>
      </c>
      <c r="K22" t="s">
        <v>985</v>
      </c>
      <c r="L22">
        <v>1368</v>
      </c>
      <c r="N22">
        <v>1011</v>
      </c>
      <c r="O22" t="s">
        <v>978</v>
      </c>
      <c r="P22" t="s">
        <v>978</v>
      </c>
      <c r="Q22">
        <v>1</v>
      </c>
      <c r="X22">
        <v>0.36</v>
      </c>
      <c r="Y22">
        <v>0</v>
      </c>
      <c r="Z22">
        <v>88.42</v>
      </c>
      <c r="AA22">
        <v>10.14</v>
      </c>
      <c r="AB22">
        <v>0</v>
      </c>
      <c r="AC22">
        <v>0</v>
      </c>
      <c r="AD22">
        <v>1</v>
      </c>
      <c r="AE22">
        <v>0</v>
      </c>
      <c r="AF22" t="s">
        <v>3</v>
      </c>
      <c r="AG22">
        <v>0.36</v>
      </c>
      <c r="AH22">
        <v>2</v>
      </c>
      <c r="AI22">
        <v>69734160</v>
      </c>
      <c r="AJ22">
        <v>23</v>
      </c>
      <c r="AK22">
        <v>0</v>
      </c>
      <c r="AL22">
        <v>0</v>
      </c>
      <c r="AM22">
        <v>0</v>
      </c>
      <c r="AN22">
        <v>0</v>
      </c>
      <c r="AO22">
        <v>0</v>
      </c>
      <c r="AP22">
        <v>0</v>
      </c>
      <c r="AQ22">
        <v>0</v>
      </c>
      <c r="AR22">
        <v>0</v>
      </c>
    </row>
    <row r="23" spans="1:44" x14ac:dyDescent="0.2">
      <c r="A23">
        <f>ROW(Source!A37)</f>
        <v>37</v>
      </c>
      <c r="B23">
        <v>69734173</v>
      </c>
      <c r="C23">
        <v>69734157</v>
      </c>
      <c r="D23">
        <v>27439630</v>
      </c>
      <c r="E23">
        <v>1</v>
      </c>
      <c r="F23">
        <v>1</v>
      </c>
      <c r="G23">
        <v>1</v>
      </c>
      <c r="H23">
        <v>2</v>
      </c>
      <c r="I23" t="s">
        <v>986</v>
      </c>
      <c r="J23" t="s">
        <v>987</v>
      </c>
      <c r="K23" t="s">
        <v>988</v>
      </c>
      <c r="L23">
        <v>1368</v>
      </c>
      <c r="N23">
        <v>1011</v>
      </c>
      <c r="O23" t="s">
        <v>978</v>
      </c>
      <c r="P23" t="s">
        <v>978</v>
      </c>
      <c r="Q23">
        <v>1</v>
      </c>
      <c r="X23">
        <v>2.2999999999999998</v>
      </c>
      <c r="Y23">
        <v>0</v>
      </c>
      <c r="Z23">
        <v>31.27</v>
      </c>
      <c r="AA23">
        <v>13.61</v>
      </c>
      <c r="AB23">
        <v>0</v>
      </c>
      <c r="AC23">
        <v>0</v>
      </c>
      <c r="AD23">
        <v>1</v>
      </c>
      <c r="AE23">
        <v>0</v>
      </c>
      <c r="AF23" t="s">
        <v>3</v>
      </c>
      <c r="AG23">
        <v>2.2999999999999998</v>
      </c>
      <c r="AH23">
        <v>2</v>
      </c>
      <c r="AI23">
        <v>69734161</v>
      </c>
      <c r="AJ23">
        <v>24</v>
      </c>
      <c r="AK23">
        <v>0</v>
      </c>
      <c r="AL23">
        <v>0</v>
      </c>
      <c r="AM23">
        <v>0</v>
      </c>
      <c r="AN23">
        <v>0</v>
      </c>
      <c r="AO23">
        <v>0</v>
      </c>
      <c r="AP23">
        <v>0</v>
      </c>
      <c r="AQ23">
        <v>0</v>
      </c>
      <c r="AR23">
        <v>0</v>
      </c>
    </row>
    <row r="24" spans="1:44" x14ac:dyDescent="0.2">
      <c r="A24">
        <f>ROW(Source!A37)</f>
        <v>37</v>
      </c>
      <c r="B24">
        <v>69734174</v>
      </c>
      <c r="C24">
        <v>69734157</v>
      </c>
      <c r="D24">
        <v>27440032</v>
      </c>
      <c r="E24">
        <v>1</v>
      </c>
      <c r="F24">
        <v>1</v>
      </c>
      <c r="G24">
        <v>1</v>
      </c>
      <c r="H24">
        <v>2</v>
      </c>
      <c r="I24" t="s">
        <v>989</v>
      </c>
      <c r="J24" t="s">
        <v>990</v>
      </c>
      <c r="K24" t="s">
        <v>991</v>
      </c>
      <c r="L24">
        <v>1368</v>
      </c>
      <c r="N24">
        <v>1011</v>
      </c>
      <c r="O24" t="s">
        <v>978</v>
      </c>
      <c r="P24" t="s">
        <v>978</v>
      </c>
      <c r="Q24">
        <v>1</v>
      </c>
      <c r="X24">
        <v>1.56</v>
      </c>
      <c r="Y24">
        <v>0</v>
      </c>
      <c r="Z24">
        <v>12.43</v>
      </c>
      <c r="AA24">
        <v>10.14</v>
      </c>
      <c r="AB24">
        <v>0</v>
      </c>
      <c r="AC24">
        <v>0</v>
      </c>
      <c r="AD24">
        <v>1</v>
      </c>
      <c r="AE24">
        <v>0</v>
      </c>
      <c r="AF24" t="s">
        <v>3</v>
      </c>
      <c r="AG24">
        <v>1.56</v>
      </c>
      <c r="AH24">
        <v>2</v>
      </c>
      <c r="AI24">
        <v>69734162</v>
      </c>
      <c r="AJ24">
        <v>25</v>
      </c>
      <c r="AK24">
        <v>0</v>
      </c>
      <c r="AL24">
        <v>0</v>
      </c>
      <c r="AM24">
        <v>0</v>
      </c>
      <c r="AN24">
        <v>0</v>
      </c>
      <c r="AO24">
        <v>0</v>
      </c>
      <c r="AP24">
        <v>0</v>
      </c>
      <c r="AQ24">
        <v>0</v>
      </c>
      <c r="AR24">
        <v>0</v>
      </c>
    </row>
    <row r="25" spans="1:44" x14ac:dyDescent="0.2">
      <c r="A25">
        <f>ROW(Source!A37)</f>
        <v>37</v>
      </c>
      <c r="B25">
        <v>69734175</v>
      </c>
      <c r="C25">
        <v>69734157</v>
      </c>
      <c r="D25">
        <v>27441327</v>
      </c>
      <c r="E25">
        <v>1</v>
      </c>
      <c r="F25">
        <v>1</v>
      </c>
      <c r="G25">
        <v>1</v>
      </c>
      <c r="H25">
        <v>2</v>
      </c>
      <c r="I25" t="s">
        <v>975</v>
      </c>
      <c r="J25" t="s">
        <v>976</v>
      </c>
      <c r="K25" t="s">
        <v>977</v>
      </c>
      <c r="L25">
        <v>1368</v>
      </c>
      <c r="N25">
        <v>1011</v>
      </c>
      <c r="O25" t="s">
        <v>978</v>
      </c>
      <c r="P25" t="s">
        <v>978</v>
      </c>
      <c r="Q25">
        <v>1</v>
      </c>
      <c r="X25">
        <v>0.28000000000000003</v>
      </c>
      <c r="Y25">
        <v>0</v>
      </c>
      <c r="Z25">
        <v>93.37</v>
      </c>
      <c r="AA25">
        <v>11.69</v>
      </c>
      <c r="AB25">
        <v>0</v>
      </c>
      <c r="AC25">
        <v>0</v>
      </c>
      <c r="AD25">
        <v>1</v>
      </c>
      <c r="AE25">
        <v>0</v>
      </c>
      <c r="AF25" t="s">
        <v>3</v>
      </c>
      <c r="AG25">
        <v>0.28000000000000003</v>
      </c>
      <c r="AH25">
        <v>2</v>
      </c>
      <c r="AI25">
        <v>69734163</v>
      </c>
      <c r="AJ25">
        <v>26</v>
      </c>
      <c r="AK25">
        <v>0</v>
      </c>
      <c r="AL25">
        <v>0</v>
      </c>
      <c r="AM25">
        <v>0</v>
      </c>
      <c r="AN25">
        <v>0</v>
      </c>
      <c r="AO25">
        <v>0</v>
      </c>
      <c r="AP25">
        <v>0</v>
      </c>
      <c r="AQ25">
        <v>0</v>
      </c>
      <c r="AR25">
        <v>0</v>
      </c>
    </row>
    <row r="26" spans="1:44" x14ac:dyDescent="0.2">
      <c r="A26">
        <f>ROW(Source!A37)</f>
        <v>37</v>
      </c>
      <c r="B26">
        <v>69734176</v>
      </c>
      <c r="C26">
        <v>69734157</v>
      </c>
      <c r="D26">
        <v>27373906</v>
      </c>
      <c r="E26">
        <v>1</v>
      </c>
      <c r="F26">
        <v>1</v>
      </c>
      <c r="G26">
        <v>1</v>
      </c>
      <c r="H26">
        <v>3</v>
      </c>
      <c r="I26" t="s">
        <v>54</v>
      </c>
      <c r="J26" t="s">
        <v>265</v>
      </c>
      <c r="K26" t="s">
        <v>456</v>
      </c>
      <c r="L26">
        <v>1327</v>
      </c>
      <c r="N26">
        <v>1005</v>
      </c>
      <c r="O26" t="s">
        <v>56</v>
      </c>
      <c r="P26" t="s">
        <v>56</v>
      </c>
      <c r="Q26">
        <v>1</v>
      </c>
      <c r="X26">
        <v>102</v>
      </c>
      <c r="Y26">
        <v>68.2</v>
      </c>
      <c r="Z26">
        <v>0</v>
      </c>
      <c r="AA26">
        <v>0</v>
      </c>
      <c r="AB26">
        <v>0</v>
      </c>
      <c r="AC26">
        <v>0</v>
      </c>
      <c r="AD26">
        <v>1</v>
      </c>
      <c r="AE26">
        <v>0</v>
      </c>
      <c r="AF26" t="s">
        <v>3</v>
      </c>
      <c r="AG26">
        <v>102</v>
      </c>
      <c r="AH26">
        <v>2</v>
      </c>
      <c r="AI26">
        <v>69734164</v>
      </c>
      <c r="AJ26">
        <v>27</v>
      </c>
      <c r="AK26">
        <v>3</v>
      </c>
      <c r="AL26">
        <v>-6956.4000000000005</v>
      </c>
      <c r="AM26">
        <v>0</v>
      </c>
      <c r="AN26">
        <v>0</v>
      </c>
      <c r="AO26">
        <v>0</v>
      </c>
      <c r="AP26">
        <v>0</v>
      </c>
      <c r="AQ26">
        <v>0</v>
      </c>
      <c r="AR26">
        <v>1</v>
      </c>
    </row>
    <row r="27" spans="1:44" x14ac:dyDescent="0.2">
      <c r="A27">
        <f>ROW(Source!A37)</f>
        <v>37</v>
      </c>
      <c r="B27">
        <v>69734177</v>
      </c>
      <c r="C27">
        <v>69734157</v>
      </c>
      <c r="D27">
        <v>27371543</v>
      </c>
      <c r="E27">
        <v>1</v>
      </c>
      <c r="F27">
        <v>1</v>
      </c>
      <c r="G27">
        <v>1</v>
      </c>
      <c r="H27">
        <v>3</v>
      </c>
      <c r="I27" t="s">
        <v>66</v>
      </c>
      <c r="J27" t="s">
        <v>267</v>
      </c>
      <c r="K27" t="s">
        <v>67</v>
      </c>
      <c r="L27">
        <v>1346</v>
      </c>
      <c r="N27">
        <v>1009</v>
      </c>
      <c r="O27" t="s">
        <v>68</v>
      </c>
      <c r="P27" t="s">
        <v>68</v>
      </c>
      <c r="Q27">
        <v>1</v>
      </c>
      <c r="X27">
        <v>0.5</v>
      </c>
      <c r="Y27">
        <v>1.82</v>
      </c>
      <c r="Z27">
        <v>0</v>
      </c>
      <c r="AA27">
        <v>0</v>
      </c>
      <c r="AB27">
        <v>0</v>
      </c>
      <c r="AC27">
        <v>0</v>
      </c>
      <c r="AD27">
        <v>1</v>
      </c>
      <c r="AE27">
        <v>0</v>
      </c>
      <c r="AF27" t="s">
        <v>3</v>
      </c>
      <c r="AG27">
        <v>0.5</v>
      </c>
      <c r="AH27">
        <v>2</v>
      </c>
      <c r="AI27">
        <v>69734165</v>
      </c>
      <c r="AJ27">
        <v>28</v>
      </c>
      <c r="AK27">
        <v>3</v>
      </c>
      <c r="AL27">
        <v>-0.91</v>
      </c>
      <c r="AM27">
        <v>0</v>
      </c>
      <c r="AN27">
        <v>0</v>
      </c>
      <c r="AO27">
        <v>0</v>
      </c>
      <c r="AP27">
        <v>0</v>
      </c>
      <c r="AQ27">
        <v>0</v>
      </c>
      <c r="AR27">
        <v>1</v>
      </c>
    </row>
    <row r="28" spans="1:44" x14ac:dyDescent="0.2">
      <c r="A28">
        <f>ROW(Source!A37)</f>
        <v>37</v>
      </c>
      <c r="B28">
        <v>69734178</v>
      </c>
      <c r="C28">
        <v>69734157</v>
      </c>
      <c r="D28">
        <v>27373400</v>
      </c>
      <c r="E28">
        <v>1</v>
      </c>
      <c r="F28">
        <v>1</v>
      </c>
      <c r="G28">
        <v>1</v>
      </c>
      <c r="H28">
        <v>3</v>
      </c>
      <c r="I28" t="s">
        <v>72</v>
      </c>
      <c r="J28" t="s">
        <v>269</v>
      </c>
      <c r="K28" t="s">
        <v>1059</v>
      </c>
      <c r="L28">
        <v>1346</v>
      </c>
      <c r="N28">
        <v>1009</v>
      </c>
      <c r="O28" t="s">
        <v>68</v>
      </c>
      <c r="P28" t="s">
        <v>68</v>
      </c>
      <c r="Q28">
        <v>1</v>
      </c>
      <c r="X28">
        <v>450</v>
      </c>
      <c r="Y28">
        <v>1.38</v>
      </c>
      <c r="Z28">
        <v>0</v>
      </c>
      <c r="AA28">
        <v>0</v>
      </c>
      <c r="AB28">
        <v>0</v>
      </c>
      <c r="AC28">
        <v>0</v>
      </c>
      <c r="AD28">
        <v>1</v>
      </c>
      <c r="AE28">
        <v>0</v>
      </c>
      <c r="AF28" t="s">
        <v>3</v>
      </c>
      <c r="AG28">
        <v>450</v>
      </c>
      <c r="AH28">
        <v>2</v>
      </c>
      <c r="AI28">
        <v>69734166</v>
      </c>
      <c r="AJ28">
        <v>29</v>
      </c>
      <c r="AK28">
        <v>3</v>
      </c>
      <c r="AL28">
        <v>-621</v>
      </c>
      <c r="AM28">
        <v>0</v>
      </c>
      <c r="AN28">
        <v>0</v>
      </c>
      <c r="AO28">
        <v>0</v>
      </c>
      <c r="AP28">
        <v>0</v>
      </c>
      <c r="AQ28">
        <v>0</v>
      </c>
      <c r="AR28">
        <v>1</v>
      </c>
    </row>
    <row r="29" spans="1:44" x14ac:dyDescent="0.2">
      <c r="A29">
        <f>ROW(Source!A37)</f>
        <v>37</v>
      </c>
      <c r="B29">
        <v>69734179</v>
      </c>
      <c r="C29">
        <v>69734157</v>
      </c>
      <c r="D29">
        <v>27371596</v>
      </c>
      <c r="E29">
        <v>1</v>
      </c>
      <c r="F29">
        <v>1</v>
      </c>
      <c r="G29">
        <v>1</v>
      </c>
      <c r="H29">
        <v>3</v>
      </c>
      <c r="I29" t="s">
        <v>76</v>
      </c>
      <c r="J29" t="s">
        <v>271</v>
      </c>
      <c r="K29" t="s">
        <v>1060</v>
      </c>
      <c r="L29">
        <v>1348</v>
      </c>
      <c r="N29">
        <v>1009</v>
      </c>
      <c r="O29" t="s">
        <v>78</v>
      </c>
      <c r="P29" t="s">
        <v>78</v>
      </c>
      <c r="Q29">
        <v>1000</v>
      </c>
      <c r="X29">
        <v>0.05</v>
      </c>
      <c r="Y29">
        <v>6552.07</v>
      </c>
      <c r="Z29">
        <v>0</v>
      </c>
      <c r="AA29">
        <v>0</v>
      </c>
      <c r="AB29">
        <v>0</v>
      </c>
      <c r="AC29">
        <v>0</v>
      </c>
      <c r="AD29">
        <v>1</v>
      </c>
      <c r="AE29">
        <v>0</v>
      </c>
      <c r="AF29" t="s">
        <v>3</v>
      </c>
      <c r="AG29">
        <v>0.05</v>
      </c>
      <c r="AH29">
        <v>2</v>
      </c>
      <c r="AI29">
        <v>69734167</v>
      </c>
      <c r="AJ29">
        <v>30</v>
      </c>
      <c r="AK29">
        <v>3</v>
      </c>
      <c r="AL29">
        <v>-327.6035</v>
      </c>
      <c r="AM29">
        <v>0</v>
      </c>
      <c r="AN29">
        <v>0</v>
      </c>
      <c r="AO29">
        <v>0</v>
      </c>
      <c r="AP29">
        <v>0</v>
      </c>
      <c r="AQ29">
        <v>0</v>
      </c>
      <c r="AR29">
        <v>1</v>
      </c>
    </row>
    <row r="30" spans="1:44" x14ac:dyDescent="0.2">
      <c r="A30">
        <f>ROW(Source!A37)</f>
        <v>37</v>
      </c>
      <c r="B30">
        <v>69734180</v>
      </c>
      <c r="C30">
        <v>69734157</v>
      </c>
      <c r="D30">
        <v>27416566</v>
      </c>
      <c r="E30">
        <v>1</v>
      </c>
      <c r="F30">
        <v>1</v>
      </c>
      <c r="G30">
        <v>1</v>
      </c>
      <c r="H30">
        <v>3</v>
      </c>
      <c r="I30" t="s">
        <v>82</v>
      </c>
      <c r="J30" t="s">
        <v>194</v>
      </c>
      <c r="K30" t="s">
        <v>83</v>
      </c>
      <c r="L30">
        <v>1339</v>
      </c>
      <c r="N30">
        <v>1007</v>
      </c>
      <c r="O30" t="s">
        <v>40</v>
      </c>
      <c r="P30" t="s">
        <v>40</v>
      </c>
      <c r="Q30">
        <v>1</v>
      </c>
      <c r="X30">
        <v>0.1</v>
      </c>
      <c r="Y30">
        <v>7.14</v>
      </c>
      <c r="Z30">
        <v>0</v>
      </c>
      <c r="AA30">
        <v>0</v>
      </c>
      <c r="AB30">
        <v>0</v>
      </c>
      <c r="AC30">
        <v>0</v>
      </c>
      <c r="AD30">
        <v>1</v>
      </c>
      <c r="AE30">
        <v>0</v>
      </c>
      <c r="AF30" t="s">
        <v>3</v>
      </c>
      <c r="AG30">
        <v>0.1</v>
      </c>
      <c r="AH30">
        <v>2</v>
      </c>
      <c r="AI30">
        <v>69734169</v>
      </c>
      <c r="AJ30">
        <v>32</v>
      </c>
      <c r="AK30">
        <v>3</v>
      </c>
      <c r="AL30">
        <v>-0.71399999999999997</v>
      </c>
      <c r="AM30">
        <v>0</v>
      </c>
      <c r="AN30">
        <v>0</v>
      </c>
      <c r="AO30">
        <v>0</v>
      </c>
      <c r="AP30">
        <v>0</v>
      </c>
      <c r="AQ30">
        <v>0</v>
      </c>
      <c r="AR30">
        <v>1</v>
      </c>
    </row>
    <row r="31" spans="1:44" x14ac:dyDescent="0.2">
      <c r="A31">
        <f>ROW(Source!A89)</f>
        <v>89</v>
      </c>
      <c r="B31">
        <v>69734192</v>
      </c>
      <c r="C31">
        <v>69734187</v>
      </c>
      <c r="D31">
        <v>27493087</v>
      </c>
      <c r="E31">
        <v>1</v>
      </c>
      <c r="F31">
        <v>1</v>
      </c>
      <c r="G31">
        <v>1</v>
      </c>
      <c r="H31">
        <v>1</v>
      </c>
      <c r="I31" t="s">
        <v>992</v>
      </c>
      <c r="J31" t="s">
        <v>3</v>
      </c>
      <c r="K31" t="s">
        <v>993</v>
      </c>
      <c r="L31">
        <v>1369</v>
      </c>
      <c r="N31">
        <v>1013</v>
      </c>
      <c r="O31" t="s">
        <v>974</v>
      </c>
      <c r="P31" t="s">
        <v>974</v>
      </c>
      <c r="Q31">
        <v>1</v>
      </c>
      <c r="X31">
        <v>9.4700000000000006</v>
      </c>
      <c r="Y31">
        <v>0</v>
      </c>
      <c r="Z31">
        <v>0</v>
      </c>
      <c r="AA31">
        <v>0</v>
      </c>
      <c r="AB31">
        <v>9.48</v>
      </c>
      <c r="AC31">
        <v>0</v>
      </c>
      <c r="AD31">
        <v>1</v>
      </c>
      <c r="AE31">
        <v>1</v>
      </c>
      <c r="AF31" t="s">
        <v>3</v>
      </c>
      <c r="AG31">
        <v>9.4700000000000006</v>
      </c>
      <c r="AH31">
        <v>2</v>
      </c>
      <c r="AI31">
        <v>69734188</v>
      </c>
      <c r="AJ31">
        <v>33</v>
      </c>
      <c r="AK31">
        <v>0</v>
      </c>
      <c r="AL31">
        <v>0</v>
      </c>
      <c r="AM31">
        <v>0</v>
      </c>
      <c r="AN31">
        <v>0</v>
      </c>
      <c r="AO31">
        <v>0</v>
      </c>
      <c r="AP31">
        <v>0</v>
      </c>
      <c r="AQ31">
        <v>0</v>
      </c>
      <c r="AR31">
        <v>0</v>
      </c>
    </row>
    <row r="32" spans="1:44" x14ac:dyDescent="0.2">
      <c r="A32">
        <f>ROW(Source!A89)</f>
        <v>89</v>
      </c>
      <c r="B32">
        <v>69734193</v>
      </c>
      <c r="C32">
        <v>69734187</v>
      </c>
      <c r="D32">
        <v>27439597</v>
      </c>
      <c r="E32">
        <v>1</v>
      </c>
      <c r="F32">
        <v>1</v>
      </c>
      <c r="G32">
        <v>1</v>
      </c>
      <c r="H32">
        <v>2</v>
      </c>
      <c r="I32" t="s">
        <v>994</v>
      </c>
      <c r="J32" t="s">
        <v>995</v>
      </c>
      <c r="K32" t="s">
        <v>996</v>
      </c>
      <c r="L32">
        <v>1368</v>
      </c>
      <c r="N32">
        <v>1011</v>
      </c>
      <c r="O32" t="s">
        <v>978</v>
      </c>
      <c r="P32" t="s">
        <v>978</v>
      </c>
      <c r="Q32">
        <v>1</v>
      </c>
      <c r="X32">
        <v>0.45</v>
      </c>
      <c r="Y32">
        <v>0</v>
      </c>
      <c r="Z32">
        <v>6.62</v>
      </c>
      <c r="AA32">
        <v>0</v>
      </c>
      <c r="AB32">
        <v>0</v>
      </c>
      <c r="AC32">
        <v>0</v>
      </c>
      <c r="AD32">
        <v>1</v>
      </c>
      <c r="AE32">
        <v>0</v>
      </c>
      <c r="AF32" t="s">
        <v>3</v>
      </c>
      <c r="AG32">
        <v>0.45</v>
      </c>
      <c r="AH32">
        <v>2</v>
      </c>
      <c r="AI32">
        <v>69734189</v>
      </c>
      <c r="AJ32">
        <v>34</v>
      </c>
      <c r="AK32">
        <v>0</v>
      </c>
      <c r="AL32">
        <v>0</v>
      </c>
      <c r="AM32">
        <v>0</v>
      </c>
      <c r="AN32">
        <v>0</v>
      </c>
      <c r="AO32">
        <v>0</v>
      </c>
      <c r="AP32">
        <v>0</v>
      </c>
      <c r="AQ32">
        <v>0</v>
      </c>
      <c r="AR32">
        <v>0</v>
      </c>
    </row>
    <row r="33" spans="1:44" x14ac:dyDescent="0.2">
      <c r="A33">
        <f>ROW(Source!A89)</f>
        <v>89</v>
      </c>
      <c r="B33">
        <v>69734194</v>
      </c>
      <c r="C33">
        <v>69734187</v>
      </c>
      <c r="D33">
        <v>27441327</v>
      </c>
      <c r="E33">
        <v>1</v>
      </c>
      <c r="F33">
        <v>1</v>
      </c>
      <c r="G33">
        <v>1</v>
      </c>
      <c r="H33">
        <v>2</v>
      </c>
      <c r="I33" t="s">
        <v>975</v>
      </c>
      <c r="J33" t="s">
        <v>976</v>
      </c>
      <c r="K33" t="s">
        <v>977</v>
      </c>
      <c r="L33">
        <v>1368</v>
      </c>
      <c r="N33">
        <v>1011</v>
      </c>
      <c r="O33" t="s">
        <v>978</v>
      </c>
      <c r="P33" t="s">
        <v>978</v>
      </c>
      <c r="Q33">
        <v>1</v>
      </c>
      <c r="X33">
        <v>0.31</v>
      </c>
      <c r="Y33">
        <v>0</v>
      </c>
      <c r="Z33">
        <v>93.37</v>
      </c>
      <c r="AA33">
        <v>11.69</v>
      </c>
      <c r="AB33">
        <v>0</v>
      </c>
      <c r="AC33">
        <v>0</v>
      </c>
      <c r="AD33">
        <v>1</v>
      </c>
      <c r="AE33">
        <v>0</v>
      </c>
      <c r="AF33" t="s">
        <v>3</v>
      </c>
      <c r="AG33">
        <v>0.31</v>
      </c>
      <c r="AH33">
        <v>2</v>
      </c>
      <c r="AI33">
        <v>69734190</v>
      </c>
      <c r="AJ33">
        <v>35</v>
      </c>
      <c r="AK33">
        <v>0</v>
      </c>
      <c r="AL33">
        <v>0</v>
      </c>
      <c r="AM33">
        <v>0</v>
      </c>
      <c r="AN33">
        <v>0</v>
      </c>
      <c r="AO33">
        <v>0</v>
      </c>
      <c r="AP33">
        <v>0</v>
      </c>
      <c r="AQ33">
        <v>0</v>
      </c>
      <c r="AR33">
        <v>0</v>
      </c>
    </row>
    <row r="34" spans="1:44" x14ac:dyDescent="0.2">
      <c r="A34">
        <f>ROW(Source!A89)</f>
        <v>89</v>
      </c>
      <c r="B34">
        <v>69734195</v>
      </c>
      <c r="C34">
        <v>69734187</v>
      </c>
      <c r="D34">
        <v>27382910</v>
      </c>
      <c r="E34">
        <v>1</v>
      </c>
      <c r="F34">
        <v>1</v>
      </c>
      <c r="G34">
        <v>1</v>
      </c>
      <c r="H34">
        <v>3</v>
      </c>
      <c r="I34" t="s">
        <v>651</v>
      </c>
      <c r="J34" t="s">
        <v>1061</v>
      </c>
      <c r="K34" t="s">
        <v>1062</v>
      </c>
      <c r="L34">
        <v>1339</v>
      </c>
      <c r="N34">
        <v>1007</v>
      </c>
      <c r="O34" t="s">
        <v>40</v>
      </c>
      <c r="P34" t="s">
        <v>40</v>
      </c>
      <c r="Q34">
        <v>1</v>
      </c>
      <c r="X34">
        <v>1.02</v>
      </c>
      <c r="Y34">
        <v>994.39</v>
      </c>
      <c r="Z34">
        <v>0</v>
      </c>
      <c r="AA34">
        <v>0</v>
      </c>
      <c r="AB34">
        <v>0</v>
      </c>
      <c r="AC34">
        <v>0</v>
      </c>
      <c r="AD34">
        <v>1</v>
      </c>
      <c r="AE34">
        <v>0</v>
      </c>
      <c r="AF34" t="s">
        <v>3</v>
      </c>
      <c r="AG34">
        <v>1.02</v>
      </c>
      <c r="AH34">
        <v>3</v>
      </c>
      <c r="AI34">
        <v>-1</v>
      </c>
      <c r="AJ34" t="s">
        <v>3</v>
      </c>
      <c r="AK34">
        <v>4</v>
      </c>
      <c r="AL34">
        <v>-1014.2778</v>
      </c>
      <c r="AM34">
        <v>0</v>
      </c>
      <c r="AN34">
        <v>0</v>
      </c>
      <c r="AO34">
        <v>0</v>
      </c>
      <c r="AP34">
        <v>0</v>
      </c>
      <c r="AQ34">
        <v>0</v>
      </c>
      <c r="AR34">
        <v>1</v>
      </c>
    </row>
    <row r="35" spans="1:44" x14ac:dyDescent="0.2">
      <c r="A35">
        <f>ROW(Source!A90)</f>
        <v>90</v>
      </c>
      <c r="B35">
        <v>69734192</v>
      </c>
      <c r="C35">
        <v>69734187</v>
      </c>
      <c r="D35">
        <v>27493087</v>
      </c>
      <c r="E35">
        <v>1</v>
      </c>
      <c r="F35">
        <v>1</v>
      </c>
      <c r="G35">
        <v>1</v>
      </c>
      <c r="H35">
        <v>1</v>
      </c>
      <c r="I35" t="s">
        <v>992</v>
      </c>
      <c r="J35" t="s">
        <v>3</v>
      </c>
      <c r="K35" t="s">
        <v>993</v>
      </c>
      <c r="L35">
        <v>1369</v>
      </c>
      <c r="N35">
        <v>1013</v>
      </c>
      <c r="O35" t="s">
        <v>974</v>
      </c>
      <c r="P35" t="s">
        <v>974</v>
      </c>
      <c r="Q35">
        <v>1</v>
      </c>
      <c r="X35">
        <v>9.4700000000000006</v>
      </c>
      <c r="Y35">
        <v>0</v>
      </c>
      <c r="Z35">
        <v>0</v>
      </c>
      <c r="AA35">
        <v>0</v>
      </c>
      <c r="AB35">
        <v>9.48</v>
      </c>
      <c r="AC35">
        <v>0</v>
      </c>
      <c r="AD35">
        <v>1</v>
      </c>
      <c r="AE35">
        <v>1</v>
      </c>
      <c r="AF35" t="s">
        <v>3</v>
      </c>
      <c r="AG35">
        <v>9.4700000000000006</v>
      </c>
      <c r="AH35">
        <v>2</v>
      </c>
      <c r="AI35">
        <v>69734188</v>
      </c>
      <c r="AJ35">
        <v>37</v>
      </c>
      <c r="AK35">
        <v>0</v>
      </c>
      <c r="AL35">
        <v>0</v>
      </c>
      <c r="AM35">
        <v>0</v>
      </c>
      <c r="AN35">
        <v>0</v>
      </c>
      <c r="AO35">
        <v>0</v>
      </c>
      <c r="AP35">
        <v>0</v>
      </c>
      <c r="AQ35">
        <v>0</v>
      </c>
      <c r="AR35">
        <v>0</v>
      </c>
    </row>
    <row r="36" spans="1:44" x14ac:dyDescent="0.2">
      <c r="A36">
        <f>ROW(Source!A90)</f>
        <v>90</v>
      </c>
      <c r="B36">
        <v>69734193</v>
      </c>
      <c r="C36">
        <v>69734187</v>
      </c>
      <c r="D36">
        <v>27439597</v>
      </c>
      <c r="E36">
        <v>1</v>
      </c>
      <c r="F36">
        <v>1</v>
      </c>
      <c r="G36">
        <v>1</v>
      </c>
      <c r="H36">
        <v>2</v>
      </c>
      <c r="I36" t="s">
        <v>994</v>
      </c>
      <c r="J36" t="s">
        <v>995</v>
      </c>
      <c r="K36" t="s">
        <v>996</v>
      </c>
      <c r="L36">
        <v>1368</v>
      </c>
      <c r="N36">
        <v>1011</v>
      </c>
      <c r="O36" t="s">
        <v>978</v>
      </c>
      <c r="P36" t="s">
        <v>978</v>
      </c>
      <c r="Q36">
        <v>1</v>
      </c>
      <c r="X36">
        <v>0.45</v>
      </c>
      <c r="Y36">
        <v>0</v>
      </c>
      <c r="Z36">
        <v>6.62</v>
      </c>
      <c r="AA36">
        <v>0</v>
      </c>
      <c r="AB36">
        <v>0</v>
      </c>
      <c r="AC36">
        <v>0</v>
      </c>
      <c r="AD36">
        <v>1</v>
      </c>
      <c r="AE36">
        <v>0</v>
      </c>
      <c r="AF36" t="s">
        <v>3</v>
      </c>
      <c r="AG36">
        <v>0.45</v>
      </c>
      <c r="AH36">
        <v>2</v>
      </c>
      <c r="AI36">
        <v>69734189</v>
      </c>
      <c r="AJ36">
        <v>38</v>
      </c>
      <c r="AK36">
        <v>0</v>
      </c>
      <c r="AL36">
        <v>0</v>
      </c>
      <c r="AM36">
        <v>0</v>
      </c>
      <c r="AN36">
        <v>0</v>
      </c>
      <c r="AO36">
        <v>0</v>
      </c>
      <c r="AP36">
        <v>0</v>
      </c>
      <c r="AQ36">
        <v>0</v>
      </c>
      <c r="AR36">
        <v>0</v>
      </c>
    </row>
    <row r="37" spans="1:44" x14ac:dyDescent="0.2">
      <c r="A37">
        <f>ROW(Source!A90)</f>
        <v>90</v>
      </c>
      <c r="B37">
        <v>69734194</v>
      </c>
      <c r="C37">
        <v>69734187</v>
      </c>
      <c r="D37">
        <v>27441327</v>
      </c>
      <c r="E37">
        <v>1</v>
      </c>
      <c r="F37">
        <v>1</v>
      </c>
      <c r="G37">
        <v>1</v>
      </c>
      <c r="H37">
        <v>2</v>
      </c>
      <c r="I37" t="s">
        <v>975</v>
      </c>
      <c r="J37" t="s">
        <v>976</v>
      </c>
      <c r="K37" t="s">
        <v>977</v>
      </c>
      <c r="L37">
        <v>1368</v>
      </c>
      <c r="N37">
        <v>1011</v>
      </c>
      <c r="O37" t="s">
        <v>978</v>
      </c>
      <c r="P37" t="s">
        <v>978</v>
      </c>
      <c r="Q37">
        <v>1</v>
      </c>
      <c r="X37">
        <v>0.31</v>
      </c>
      <c r="Y37">
        <v>0</v>
      </c>
      <c r="Z37">
        <v>93.37</v>
      </c>
      <c r="AA37">
        <v>11.69</v>
      </c>
      <c r="AB37">
        <v>0</v>
      </c>
      <c r="AC37">
        <v>0</v>
      </c>
      <c r="AD37">
        <v>1</v>
      </c>
      <c r="AE37">
        <v>0</v>
      </c>
      <c r="AF37" t="s">
        <v>3</v>
      </c>
      <c r="AG37">
        <v>0.31</v>
      </c>
      <c r="AH37">
        <v>2</v>
      </c>
      <c r="AI37">
        <v>69734190</v>
      </c>
      <c r="AJ37">
        <v>39</v>
      </c>
      <c r="AK37">
        <v>0</v>
      </c>
      <c r="AL37">
        <v>0</v>
      </c>
      <c r="AM37">
        <v>0</v>
      </c>
      <c r="AN37">
        <v>0</v>
      </c>
      <c r="AO37">
        <v>0</v>
      </c>
      <c r="AP37">
        <v>0</v>
      </c>
      <c r="AQ37">
        <v>0</v>
      </c>
      <c r="AR37">
        <v>0</v>
      </c>
    </row>
    <row r="38" spans="1:44" x14ac:dyDescent="0.2">
      <c r="A38">
        <f>ROW(Source!A90)</f>
        <v>90</v>
      </c>
      <c r="B38">
        <v>69734195</v>
      </c>
      <c r="C38">
        <v>69734187</v>
      </c>
      <c r="D38">
        <v>27382910</v>
      </c>
      <c r="E38">
        <v>1</v>
      </c>
      <c r="F38">
        <v>1</v>
      </c>
      <c r="G38">
        <v>1</v>
      </c>
      <c r="H38">
        <v>3</v>
      </c>
      <c r="I38" t="s">
        <v>651</v>
      </c>
      <c r="J38" t="s">
        <v>1061</v>
      </c>
      <c r="K38" t="s">
        <v>1062</v>
      </c>
      <c r="L38">
        <v>1339</v>
      </c>
      <c r="N38">
        <v>1007</v>
      </c>
      <c r="O38" t="s">
        <v>40</v>
      </c>
      <c r="P38" t="s">
        <v>40</v>
      </c>
      <c r="Q38">
        <v>1</v>
      </c>
      <c r="X38">
        <v>1.02</v>
      </c>
      <c r="Y38">
        <v>994.39</v>
      </c>
      <c r="Z38">
        <v>0</v>
      </c>
      <c r="AA38">
        <v>0</v>
      </c>
      <c r="AB38">
        <v>0</v>
      </c>
      <c r="AC38">
        <v>0</v>
      </c>
      <c r="AD38">
        <v>1</v>
      </c>
      <c r="AE38">
        <v>0</v>
      </c>
      <c r="AF38" t="s">
        <v>3</v>
      </c>
      <c r="AG38">
        <v>1.02</v>
      </c>
      <c r="AH38">
        <v>3</v>
      </c>
      <c r="AI38">
        <v>-1</v>
      </c>
      <c r="AJ38" t="s">
        <v>3</v>
      </c>
      <c r="AK38">
        <v>4</v>
      </c>
      <c r="AL38">
        <v>-1014.2778</v>
      </c>
      <c r="AM38">
        <v>0</v>
      </c>
      <c r="AN38">
        <v>0</v>
      </c>
      <c r="AO38">
        <v>0</v>
      </c>
      <c r="AP38">
        <v>0</v>
      </c>
      <c r="AQ38">
        <v>0</v>
      </c>
      <c r="AR38">
        <v>1</v>
      </c>
    </row>
    <row r="39" spans="1:44" x14ac:dyDescent="0.2">
      <c r="A39">
        <f>ROW(Source!A93)</f>
        <v>93</v>
      </c>
      <c r="B39">
        <v>69734201</v>
      </c>
      <c r="C39">
        <v>69734197</v>
      </c>
      <c r="D39">
        <v>27493458</v>
      </c>
      <c r="E39">
        <v>1</v>
      </c>
      <c r="F39">
        <v>1</v>
      </c>
      <c r="G39">
        <v>1</v>
      </c>
      <c r="H39">
        <v>1</v>
      </c>
      <c r="I39" t="s">
        <v>997</v>
      </c>
      <c r="J39" t="s">
        <v>3</v>
      </c>
      <c r="K39" t="s">
        <v>998</v>
      </c>
      <c r="L39">
        <v>1369</v>
      </c>
      <c r="N39">
        <v>1013</v>
      </c>
      <c r="O39" t="s">
        <v>974</v>
      </c>
      <c r="P39" t="s">
        <v>974</v>
      </c>
      <c r="Q39">
        <v>1</v>
      </c>
      <c r="X39">
        <v>3.45</v>
      </c>
      <c r="Y39">
        <v>0</v>
      </c>
      <c r="Z39">
        <v>0</v>
      </c>
      <c r="AA39">
        <v>0</v>
      </c>
      <c r="AB39">
        <v>8.6</v>
      </c>
      <c r="AC39">
        <v>0</v>
      </c>
      <c r="AD39">
        <v>1</v>
      </c>
      <c r="AE39">
        <v>1</v>
      </c>
      <c r="AF39" t="s">
        <v>3</v>
      </c>
      <c r="AG39">
        <v>3.45</v>
      </c>
      <c r="AH39">
        <v>2</v>
      </c>
      <c r="AI39">
        <v>69734198</v>
      </c>
      <c r="AJ39">
        <v>41</v>
      </c>
      <c r="AK39">
        <v>0</v>
      </c>
      <c r="AL39">
        <v>0</v>
      </c>
      <c r="AM39">
        <v>0</v>
      </c>
      <c r="AN39">
        <v>0</v>
      </c>
      <c r="AO39">
        <v>0</v>
      </c>
      <c r="AP39">
        <v>0</v>
      </c>
      <c r="AQ39">
        <v>0</v>
      </c>
      <c r="AR39">
        <v>0</v>
      </c>
    </row>
    <row r="40" spans="1:44" x14ac:dyDescent="0.2">
      <c r="A40">
        <f>ROW(Source!A93)</f>
        <v>93</v>
      </c>
      <c r="B40">
        <v>69734202</v>
      </c>
      <c r="C40">
        <v>69734197</v>
      </c>
      <c r="D40">
        <v>27441327</v>
      </c>
      <c r="E40">
        <v>1</v>
      </c>
      <c r="F40">
        <v>1</v>
      </c>
      <c r="G40">
        <v>1</v>
      </c>
      <c r="H40">
        <v>2</v>
      </c>
      <c r="I40" t="s">
        <v>975</v>
      </c>
      <c r="J40" t="s">
        <v>976</v>
      </c>
      <c r="K40" t="s">
        <v>977</v>
      </c>
      <c r="L40">
        <v>1368</v>
      </c>
      <c r="N40">
        <v>1011</v>
      </c>
      <c r="O40" t="s">
        <v>978</v>
      </c>
      <c r="P40" t="s">
        <v>978</v>
      </c>
      <c r="Q40">
        <v>1</v>
      </c>
      <c r="X40">
        <v>0.02</v>
      </c>
      <c r="Y40">
        <v>0</v>
      </c>
      <c r="Z40">
        <v>93.37</v>
      </c>
      <c r="AA40">
        <v>11.69</v>
      </c>
      <c r="AB40">
        <v>0</v>
      </c>
      <c r="AC40">
        <v>0</v>
      </c>
      <c r="AD40">
        <v>1</v>
      </c>
      <c r="AE40">
        <v>0</v>
      </c>
      <c r="AF40" t="s">
        <v>3</v>
      </c>
      <c r="AG40">
        <v>0.02</v>
      </c>
      <c r="AH40">
        <v>2</v>
      </c>
      <c r="AI40">
        <v>69734199</v>
      </c>
      <c r="AJ40">
        <v>42</v>
      </c>
      <c r="AK40">
        <v>0</v>
      </c>
      <c r="AL40">
        <v>0</v>
      </c>
      <c r="AM40">
        <v>0</v>
      </c>
      <c r="AN40">
        <v>0</v>
      </c>
      <c r="AO40">
        <v>0</v>
      </c>
      <c r="AP40">
        <v>0</v>
      </c>
      <c r="AQ40">
        <v>0</v>
      </c>
      <c r="AR40">
        <v>0</v>
      </c>
    </row>
    <row r="41" spans="1:44" x14ac:dyDescent="0.2">
      <c r="A41">
        <f>ROW(Source!A93)</f>
        <v>93</v>
      </c>
      <c r="B41">
        <v>69734203</v>
      </c>
      <c r="C41">
        <v>69734197</v>
      </c>
      <c r="D41">
        <v>27386998</v>
      </c>
      <c r="E41">
        <v>1</v>
      </c>
      <c r="F41">
        <v>1</v>
      </c>
      <c r="G41">
        <v>1</v>
      </c>
      <c r="H41">
        <v>3</v>
      </c>
      <c r="I41" t="s">
        <v>163</v>
      </c>
      <c r="J41" t="s">
        <v>165</v>
      </c>
      <c r="K41" t="s">
        <v>1063</v>
      </c>
      <c r="L41">
        <v>1327</v>
      </c>
      <c r="N41">
        <v>1005</v>
      </c>
      <c r="O41" t="s">
        <v>56</v>
      </c>
      <c r="P41" t="s">
        <v>56</v>
      </c>
      <c r="Q41">
        <v>1</v>
      </c>
      <c r="X41">
        <v>122.4</v>
      </c>
      <c r="Y41">
        <v>12.26</v>
      </c>
      <c r="Z41">
        <v>0</v>
      </c>
      <c r="AA41">
        <v>0</v>
      </c>
      <c r="AB41">
        <v>0</v>
      </c>
      <c r="AC41">
        <v>0</v>
      </c>
      <c r="AD41">
        <v>1</v>
      </c>
      <c r="AE41">
        <v>0</v>
      </c>
      <c r="AF41" t="s">
        <v>3</v>
      </c>
      <c r="AG41">
        <v>122.4</v>
      </c>
      <c r="AH41">
        <v>2</v>
      </c>
      <c r="AI41">
        <v>69734200</v>
      </c>
      <c r="AJ41">
        <v>43</v>
      </c>
      <c r="AK41">
        <v>3</v>
      </c>
      <c r="AL41">
        <v>-1500.624</v>
      </c>
      <c r="AM41">
        <v>0</v>
      </c>
      <c r="AN41">
        <v>0</v>
      </c>
      <c r="AO41">
        <v>0</v>
      </c>
      <c r="AP41">
        <v>0</v>
      </c>
      <c r="AQ41">
        <v>0</v>
      </c>
      <c r="AR41">
        <v>1</v>
      </c>
    </row>
    <row r="42" spans="1:44" x14ac:dyDescent="0.2">
      <c r="A42">
        <f>ROW(Source!A94)</f>
        <v>94</v>
      </c>
      <c r="B42">
        <v>69734201</v>
      </c>
      <c r="C42">
        <v>69734197</v>
      </c>
      <c r="D42">
        <v>27493458</v>
      </c>
      <c r="E42">
        <v>1</v>
      </c>
      <c r="F42">
        <v>1</v>
      </c>
      <c r="G42">
        <v>1</v>
      </c>
      <c r="H42">
        <v>1</v>
      </c>
      <c r="I42" t="s">
        <v>997</v>
      </c>
      <c r="J42" t="s">
        <v>3</v>
      </c>
      <c r="K42" t="s">
        <v>998</v>
      </c>
      <c r="L42">
        <v>1369</v>
      </c>
      <c r="N42">
        <v>1013</v>
      </c>
      <c r="O42" t="s">
        <v>974</v>
      </c>
      <c r="P42" t="s">
        <v>974</v>
      </c>
      <c r="Q42">
        <v>1</v>
      </c>
      <c r="X42">
        <v>3.45</v>
      </c>
      <c r="Y42">
        <v>0</v>
      </c>
      <c r="Z42">
        <v>0</v>
      </c>
      <c r="AA42">
        <v>0</v>
      </c>
      <c r="AB42">
        <v>8.6</v>
      </c>
      <c r="AC42">
        <v>0</v>
      </c>
      <c r="AD42">
        <v>1</v>
      </c>
      <c r="AE42">
        <v>1</v>
      </c>
      <c r="AF42" t="s">
        <v>3</v>
      </c>
      <c r="AG42">
        <v>3.45</v>
      </c>
      <c r="AH42">
        <v>2</v>
      </c>
      <c r="AI42">
        <v>69734198</v>
      </c>
      <c r="AJ42">
        <v>44</v>
      </c>
      <c r="AK42">
        <v>0</v>
      </c>
      <c r="AL42">
        <v>0</v>
      </c>
      <c r="AM42">
        <v>0</v>
      </c>
      <c r="AN42">
        <v>0</v>
      </c>
      <c r="AO42">
        <v>0</v>
      </c>
      <c r="AP42">
        <v>0</v>
      </c>
      <c r="AQ42">
        <v>0</v>
      </c>
      <c r="AR42">
        <v>0</v>
      </c>
    </row>
    <row r="43" spans="1:44" x14ac:dyDescent="0.2">
      <c r="A43">
        <f>ROW(Source!A94)</f>
        <v>94</v>
      </c>
      <c r="B43">
        <v>69734202</v>
      </c>
      <c r="C43">
        <v>69734197</v>
      </c>
      <c r="D43">
        <v>27441327</v>
      </c>
      <c r="E43">
        <v>1</v>
      </c>
      <c r="F43">
        <v>1</v>
      </c>
      <c r="G43">
        <v>1</v>
      </c>
      <c r="H43">
        <v>2</v>
      </c>
      <c r="I43" t="s">
        <v>975</v>
      </c>
      <c r="J43" t="s">
        <v>976</v>
      </c>
      <c r="K43" t="s">
        <v>977</v>
      </c>
      <c r="L43">
        <v>1368</v>
      </c>
      <c r="N43">
        <v>1011</v>
      </c>
      <c r="O43" t="s">
        <v>978</v>
      </c>
      <c r="P43" t="s">
        <v>978</v>
      </c>
      <c r="Q43">
        <v>1</v>
      </c>
      <c r="X43">
        <v>0.02</v>
      </c>
      <c r="Y43">
        <v>0</v>
      </c>
      <c r="Z43">
        <v>93.37</v>
      </c>
      <c r="AA43">
        <v>11.69</v>
      </c>
      <c r="AB43">
        <v>0</v>
      </c>
      <c r="AC43">
        <v>0</v>
      </c>
      <c r="AD43">
        <v>1</v>
      </c>
      <c r="AE43">
        <v>0</v>
      </c>
      <c r="AF43" t="s">
        <v>3</v>
      </c>
      <c r="AG43">
        <v>0.02</v>
      </c>
      <c r="AH43">
        <v>2</v>
      </c>
      <c r="AI43">
        <v>69734199</v>
      </c>
      <c r="AJ43">
        <v>45</v>
      </c>
      <c r="AK43">
        <v>0</v>
      </c>
      <c r="AL43">
        <v>0</v>
      </c>
      <c r="AM43">
        <v>0</v>
      </c>
      <c r="AN43">
        <v>0</v>
      </c>
      <c r="AO43">
        <v>0</v>
      </c>
      <c r="AP43">
        <v>0</v>
      </c>
      <c r="AQ43">
        <v>0</v>
      </c>
      <c r="AR43">
        <v>0</v>
      </c>
    </row>
    <row r="44" spans="1:44" x14ac:dyDescent="0.2">
      <c r="A44">
        <f>ROW(Source!A94)</f>
        <v>94</v>
      </c>
      <c r="B44">
        <v>69734203</v>
      </c>
      <c r="C44">
        <v>69734197</v>
      </c>
      <c r="D44">
        <v>27386998</v>
      </c>
      <c r="E44">
        <v>1</v>
      </c>
      <c r="F44">
        <v>1</v>
      </c>
      <c r="G44">
        <v>1</v>
      </c>
      <c r="H44">
        <v>3</v>
      </c>
      <c r="I44" t="s">
        <v>163</v>
      </c>
      <c r="J44" t="s">
        <v>165</v>
      </c>
      <c r="K44" t="s">
        <v>1063</v>
      </c>
      <c r="L44">
        <v>1327</v>
      </c>
      <c r="N44">
        <v>1005</v>
      </c>
      <c r="O44" t="s">
        <v>56</v>
      </c>
      <c r="P44" t="s">
        <v>56</v>
      </c>
      <c r="Q44">
        <v>1</v>
      </c>
      <c r="X44">
        <v>122.4</v>
      </c>
      <c r="Y44">
        <v>12.26</v>
      </c>
      <c r="Z44">
        <v>0</v>
      </c>
      <c r="AA44">
        <v>0</v>
      </c>
      <c r="AB44">
        <v>0</v>
      </c>
      <c r="AC44">
        <v>0</v>
      </c>
      <c r="AD44">
        <v>1</v>
      </c>
      <c r="AE44">
        <v>0</v>
      </c>
      <c r="AF44" t="s">
        <v>3</v>
      </c>
      <c r="AG44">
        <v>122.4</v>
      </c>
      <c r="AH44">
        <v>2</v>
      </c>
      <c r="AI44">
        <v>69734200</v>
      </c>
      <c r="AJ44">
        <v>46</v>
      </c>
      <c r="AK44">
        <v>3</v>
      </c>
      <c r="AL44">
        <v>-1500.624</v>
      </c>
      <c r="AM44">
        <v>0</v>
      </c>
      <c r="AN44">
        <v>0</v>
      </c>
      <c r="AO44">
        <v>0</v>
      </c>
      <c r="AP44">
        <v>0</v>
      </c>
      <c r="AQ44">
        <v>0</v>
      </c>
      <c r="AR44">
        <v>1</v>
      </c>
    </row>
    <row r="45" spans="1:44" x14ac:dyDescent="0.2">
      <c r="A45">
        <f>ROW(Source!A97)</f>
        <v>97</v>
      </c>
      <c r="B45">
        <v>69734209</v>
      </c>
      <c r="C45">
        <v>69734205</v>
      </c>
      <c r="D45">
        <v>27493137</v>
      </c>
      <c r="E45">
        <v>1</v>
      </c>
      <c r="F45">
        <v>1</v>
      </c>
      <c r="G45">
        <v>1</v>
      </c>
      <c r="H45">
        <v>1</v>
      </c>
      <c r="I45" t="s">
        <v>999</v>
      </c>
      <c r="J45" t="s">
        <v>3</v>
      </c>
      <c r="K45" t="s">
        <v>1000</v>
      </c>
      <c r="L45">
        <v>1369</v>
      </c>
      <c r="N45">
        <v>1013</v>
      </c>
      <c r="O45" t="s">
        <v>974</v>
      </c>
      <c r="P45" t="s">
        <v>974</v>
      </c>
      <c r="Q45">
        <v>1</v>
      </c>
      <c r="X45">
        <v>4.1399999999999997</v>
      </c>
      <c r="Y45">
        <v>0</v>
      </c>
      <c r="Z45">
        <v>0</v>
      </c>
      <c r="AA45">
        <v>0</v>
      </c>
      <c r="AB45">
        <v>9.15</v>
      </c>
      <c r="AC45">
        <v>0</v>
      </c>
      <c r="AD45">
        <v>1</v>
      </c>
      <c r="AE45">
        <v>1</v>
      </c>
      <c r="AF45" t="s">
        <v>3</v>
      </c>
      <c r="AG45">
        <v>4.1399999999999997</v>
      </c>
      <c r="AH45">
        <v>2</v>
      </c>
      <c r="AI45">
        <v>69734206</v>
      </c>
      <c r="AJ45">
        <v>47</v>
      </c>
      <c r="AK45">
        <v>0</v>
      </c>
      <c r="AL45">
        <v>0</v>
      </c>
      <c r="AM45">
        <v>0</v>
      </c>
      <c r="AN45">
        <v>0</v>
      </c>
      <c r="AO45">
        <v>0</v>
      </c>
      <c r="AP45">
        <v>0</v>
      </c>
      <c r="AQ45">
        <v>0</v>
      </c>
      <c r="AR45">
        <v>0</v>
      </c>
    </row>
    <row r="46" spans="1:44" x14ac:dyDescent="0.2">
      <c r="A46">
        <f>ROW(Source!A97)</f>
        <v>97</v>
      </c>
      <c r="B46">
        <v>69734210</v>
      </c>
      <c r="C46">
        <v>69734205</v>
      </c>
      <c r="D46">
        <v>27441327</v>
      </c>
      <c r="E46">
        <v>1</v>
      </c>
      <c r="F46">
        <v>1</v>
      </c>
      <c r="G46">
        <v>1</v>
      </c>
      <c r="H46">
        <v>2</v>
      </c>
      <c r="I46" t="s">
        <v>975</v>
      </c>
      <c r="J46" t="s">
        <v>976</v>
      </c>
      <c r="K46" t="s">
        <v>977</v>
      </c>
      <c r="L46">
        <v>1368</v>
      </c>
      <c r="N46">
        <v>1011</v>
      </c>
      <c r="O46" t="s">
        <v>978</v>
      </c>
      <c r="P46" t="s">
        <v>978</v>
      </c>
      <c r="Q46">
        <v>1</v>
      </c>
      <c r="X46">
        <v>0.11</v>
      </c>
      <c r="Y46">
        <v>0</v>
      </c>
      <c r="Z46">
        <v>93.37</v>
      </c>
      <c r="AA46">
        <v>11.69</v>
      </c>
      <c r="AB46">
        <v>0</v>
      </c>
      <c r="AC46">
        <v>0</v>
      </c>
      <c r="AD46">
        <v>1</v>
      </c>
      <c r="AE46">
        <v>0</v>
      </c>
      <c r="AF46" t="s">
        <v>3</v>
      </c>
      <c r="AG46">
        <v>0.11</v>
      </c>
      <c r="AH46">
        <v>2</v>
      </c>
      <c r="AI46">
        <v>69734207</v>
      </c>
      <c r="AJ46">
        <v>48</v>
      </c>
      <c r="AK46">
        <v>0</v>
      </c>
      <c r="AL46">
        <v>0</v>
      </c>
      <c r="AM46">
        <v>0</v>
      </c>
      <c r="AN46">
        <v>0</v>
      </c>
      <c r="AO46">
        <v>0</v>
      </c>
      <c r="AP46">
        <v>0</v>
      </c>
      <c r="AQ46">
        <v>0</v>
      </c>
      <c r="AR46">
        <v>0</v>
      </c>
    </row>
    <row r="47" spans="1:44" x14ac:dyDescent="0.2">
      <c r="A47">
        <f>ROW(Source!A97)</f>
        <v>97</v>
      </c>
      <c r="B47">
        <v>69734211</v>
      </c>
      <c r="C47">
        <v>69734205</v>
      </c>
      <c r="D47">
        <v>27371771</v>
      </c>
      <c r="E47">
        <v>1</v>
      </c>
      <c r="F47">
        <v>1</v>
      </c>
      <c r="G47">
        <v>1</v>
      </c>
      <c r="H47">
        <v>3</v>
      </c>
      <c r="I47" t="s">
        <v>178</v>
      </c>
      <c r="J47" t="s">
        <v>181</v>
      </c>
      <c r="K47" t="s">
        <v>1064</v>
      </c>
      <c r="L47">
        <v>1308</v>
      </c>
      <c r="N47">
        <v>1003</v>
      </c>
      <c r="O47" t="s">
        <v>180</v>
      </c>
      <c r="P47" t="s">
        <v>180</v>
      </c>
      <c r="Q47">
        <v>100</v>
      </c>
      <c r="X47">
        <v>1.05</v>
      </c>
      <c r="Y47">
        <v>2258.6999999999998</v>
      </c>
      <c r="Z47">
        <v>0</v>
      </c>
      <c r="AA47">
        <v>0</v>
      </c>
      <c r="AB47">
        <v>0</v>
      </c>
      <c r="AC47">
        <v>0</v>
      </c>
      <c r="AD47">
        <v>1</v>
      </c>
      <c r="AE47">
        <v>0</v>
      </c>
      <c r="AF47" t="s">
        <v>3</v>
      </c>
      <c r="AG47">
        <v>1.05</v>
      </c>
      <c r="AH47">
        <v>2</v>
      </c>
      <c r="AI47">
        <v>69734208</v>
      </c>
      <c r="AJ47">
        <v>49</v>
      </c>
      <c r="AK47">
        <v>3</v>
      </c>
      <c r="AL47">
        <v>-2371.6349999999998</v>
      </c>
      <c r="AM47">
        <v>0</v>
      </c>
      <c r="AN47">
        <v>0</v>
      </c>
      <c r="AO47">
        <v>0</v>
      </c>
      <c r="AP47">
        <v>0</v>
      </c>
      <c r="AQ47">
        <v>0</v>
      </c>
      <c r="AR47">
        <v>1</v>
      </c>
    </row>
    <row r="48" spans="1:44" x14ac:dyDescent="0.2">
      <c r="A48">
        <f>ROW(Source!A98)</f>
        <v>98</v>
      </c>
      <c r="B48">
        <v>69734209</v>
      </c>
      <c r="C48">
        <v>69734205</v>
      </c>
      <c r="D48">
        <v>27493137</v>
      </c>
      <c r="E48">
        <v>1</v>
      </c>
      <c r="F48">
        <v>1</v>
      </c>
      <c r="G48">
        <v>1</v>
      </c>
      <c r="H48">
        <v>1</v>
      </c>
      <c r="I48" t="s">
        <v>999</v>
      </c>
      <c r="J48" t="s">
        <v>3</v>
      </c>
      <c r="K48" t="s">
        <v>1000</v>
      </c>
      <c r="L48">
        <v>1369</v>
      </c>
      <c r="N48">
        <v>1013</v>
      </c>
      <c r="O48" t="s">
        <v>974</v>
      </c>
      <c r="P48" t="s">
        <v>974</v>
      </c>
      <c r="Q48">
        <v>1</v>
      </c>
      <c r="X48">
        <v>4.1399999999999997</v>
      </c>
      <c r="Y48">
        <v>0</v>
      </c>
      <c r="Z48">
        <v>0</v>
      </c>
      <c r="AA48">
        <v>0</v>
      </c>
      <c r="AB48">
        <v>9.15</v>
      </c>
      <c r="AC48">
        <v>0</v>
      </c>
      <c r="AD48">
        <v>1</v>
      </c>
      <c r="AE48">
        <v>1</v>
      </c>
      <c r="AF48" t="s">
        <v>3</v>
      </c>
      <c r="AG48">
        <v>4.1399999999999997</v>
      </c>
      <c r="AH48">
        <v>2</v>
      </c>
      <c r="AI48">
        <v>69734206</v>
      </c>
      <c r="AJ48">
        <v>50</v>
      </c>
      <c r="AK48">
        <v>0</v>
      </c>
      <c r="AL48">
        <v>0</v>
      </c>
      <c r="AM48">
        <v>0</v>
      </c>
      <c r="AN48">
        <v>0</v>
      </c>
      <c r="AO48">
        <v>0</v>
      </c>
      <c r="AP48">
        <v>0</v>
      </c>
      <c r="AQ48">
        <v>0</v>
      </c>
      <c r="AR48">
        <v>0</v>
      </c>
    </row>
    <row r="49" spans="1:44" x14ac:dyDescent="0.2">
      <c r="A49">
        <f>ROW(Source!A98)</f>
        <v>98</v>
      </c>
      <c r="B49">
        <v>69734210</v>
      </c>
      <c r="C49">
        <v>69734205</v>
      </c>
      <c r="D49">
        <v>27441327</v>
      </c>
      <c r="E49">
        <v>1</v>
      </c>
      <c r="F49">
        <v>1</v>
      </c>
      <c r="G49">
        <v>1</v>
      </c>
      <c r="H49">
        <v>2</v>
      </c>
      <c r="I49" t="s">
        <v>975</v>
      </c>
      <c r="J49" t="s">
        <v>976</v>
      </c>
      <c r="K49" t="s">
        <v>977</v>
      </c>
      <c r="L49">
        <v>1368</v>
      </c>
      <c r="N49">
        <v>1011</v>
      </c>
      <c r="O49" t="s">
        <v>978</v>
      </c>
      <c r="P49" t="s">
        <v>978</v>
      </c>
      <c r="Q49">
        <v>1</v>
      </c>
      <c r="X49">
        <v>0.11</v>
      </c>
      <c r="Y49">
        <v>0</v>
      </c>
      <c r="Z49">
        <v>93.37</v>
      </c>
      <c r="AA49">
        <v>11.69</v>
      </c>
      <c r="AB49">
        <v>0</v>
      </c>
      <c r="AC49">
        <v>0</v>
      </c>
      <c r="AD49">
        <v>1</v>
      </c>
      <c r="AE49">
        <v>0</v>
      </c>
      <c r="AF49" t="s">
        <v>3</v>
      </c>
      <c r="AG49">
        <v>0.11</v>
      </c>
      <c r="AH49">
        <v>2</v>
      </c>
      <c r="AI49">
        <v>69734207</v>
      </c>
      <c r="AJ49">
        <v>51</v>
      </c>
      <c r="AK49">
        <v>0</v>
      </c>
      <c r="AL49">
        <v>0</v>
      </c>
      <c r="AM49">
        <v>0</v>
      </c>
      <c r="AN49">
        <v>0</v>
      </c>
      <c r="AO49">
        <v>0</v>
      </c>
      <c r="AP49">
        <v>0</v>
      </c>
      <c r="AQ49">
        <v>0</v>
      </c>
      <c r="AR49">
        <v>0</v>
      </c>
    </row>
    <row r="50" spans="1:44" x14ac:dyDescent="0.2">
      <c r="A50">
        <f>ROW(Source!A98)</f>
        <v>98</v>
      </c>
      <c r="B50">
        <v>69734211</v>
      </c>
      <c r="C50">
        <v>69734205</v>
      </c>
      <c r="D50">
        <v>27371771</v>
      </c>
      <c r="E50">
        <v>1</v>
      </c>
      <c r="F50">
        <v>1</v>
      </c>
      <c r="G50">
        <v>1</v>
      </c>
      <c r="H50">
        <v>3</v>
      </c>
      <c r="I50" t="s">
        <v>178</v>
      </c>
      <c r="J50" t="s">
        <v>181</v>
      </c>
      <c r="K50" t="s">
        <v>1064</v>
      </c>
      <c r="L50">
        <v>1308</v>
      </c>
      <c r="N50">
        <v>1003</v>
      </c>
      <c r="O50" t="s">
        <v>180</v>
      </c>
      <c r="P50" t="s">
        <v>180</v>
      </c>
      <c r="Q50">
        <v>100</v>
      </c>
      <c r="X50">
        <v>1.05</v>
      </c>
      <c r="Y50">
        <v>2258.6999999999998</v>
      </c>
      <c r="Z50">
        <v>0</v>
      </c>
      <c r="AA50">
        <v>0</v>
      </c>
      <c r="AB50">
        <v>0</v>
      </c>
      <c r="AC50">
        <v>0</v>
      </c>
      <c r="AD50">
        <v>1</v>
      </c>
      <c r="AE50">
        <v>0</v>
      </c>
      <c r="AF50" t="s">
        <v>3</v>
      </c>
      <c r="AG50">
        <v>1.05</v>
      </c>
      <c r="AH50">
        <v>2</v>
      </c>
      <c r="AI50">
        <v>69734208</v>
      </c>
      <c r="AJ50">
        <v>52</v>
      </c>
      <c r="AK50">
        <v>3</v>
      </c>
      <c r="AL50">
        <v>-2371.6349999999998</v>
      </c>
      <c r="AM50">
        <v>0</v>
      </c>
      <c r="AN50">
        <v>0</v>
      </c>
      <c r="AO50">
        <v>0</v>
      </c>
      <c r="AP50">
        <v>0</v>
      </c>
      <c r="AQ50">
        <v>0</v>
      </c>
      <c r="AR50">
        <v>1</v>
      </c>
    </row>
    <row r="51" spans="1:44" x14ac:dyDescent="0.2">
      <c r="A51">
        <f>ROW(Source!A101)</f>
        <v>101</v>
      </c>
      <c r="B51">
        <v>69734220</v>
      </c>
      <c r="C51">
        <v>69734213</v>
      </c>
      <c r="D51">
        <v>27496319</v>
      </c>
      <c r="E51">
        <v>1</v>
      </c>
      <c r="F51">
        <v>1</v>
      </c>
      <c r="G51">
        <v>1</v>
      </c>
      <c r="H51">
        <v>1</v>
      </c>
      <c r="I51" t="s">
        <v>1001</v>
      </c>
      <c r="J51" t="s">
        <v>3</v>
      </c>
      <c r="K51" t="s">
        <v>1002</v>
      </c>
      <c r="L51">
        <v>1369</v>
      </c>
      <c r="N51">
        <v>1013</v>
      </c>
      <c r="O51" t="s">
        <v>974</v>
      </c>
      <c r="P51" t="s">
        <v>974</v>
      </c>
      <c r="Q51">
        <v>1</v>
      </c>
      <c r="X51">
        <v>39.51</v>
      </c>
      <c r="Y51">
        <v>0</v>
      </c>
      <c r="Z51">
        <v>0</v>
      </c>
      <c r="AA51">
        <v>0</v>
      </c>
      <c r="AB51">
        <v>8.01</v>
      </c>
      <c r="AC51">
        <v>0</v>
      </c>
      <c r="AD51">
        <v>1</v>
      </c>
      <c r="AE51">
        <v>1</v>
      </c>
      <c r="AF51" t="s">
        <v>3</v>
      </c>
      <c r="AG51">
        <v>39.51</v>
      </c>
      <c r="AH51">
        <v>2</v>
      </c>
      <c r="AI51">
        <v>69734214</v>
      </c>
      <c r="AJ51">
        <v>53</v>
      </c>
      <c r="AK51">
        <v>0</v>
      </c>
      <c r="AL51">
        <v>0</v>
      </c>
      <c r="AM51">
        <v>0</v>
      </c>
      <c r="AN51">
        <v>0</v>
      </c>
      <c r="AO51">
        <v>0</v>
      </c>
      <c r="AP51">
        <v>0</v>
      </c>
      <c r="AQ51">
        <v>0</v>
      </c>
      <c r="AR51">
        <v>0</v>
      </c>
    </row>
    <row r="52" spans="1:44" x14ac:dyDescent="0.2">
      <c r="A52">
        <f>ROW(Source!A101)</f>
        <v>101</v>
      </c>
      <c r="B52">
        <v>69734221</v>
      </c>
      <c r="C52">
        <v>69734213</v>
      </c>
      <c r="D52">
        <v>121548</v>
      </c>
      <c r="E52">
        <v>1</v>
      </c>
      <c r="F52">
        <v>1</v>
      </c>
      <c r="G52">
        <v>1</v>
      </c>
      <c r="H52">
        <v>1</v>
      </c>
      <c r="I52" t="s">
        <v>36</v>
      </c>
      <c r="J52" t="s">
        <v>3</v>
      </c>
      <c r="K52" t="s">
        <v>981</v>
      </c>
      <c r="L52">
        <v>608254</v>
      </c>
      <c r="N52">
        <v>1013</v>
      </c>
      <c r="O52" t="s">
        <v>982</v>
      </c>
      <c r="P52" t="s">
        <v>982</v>
      </c>
      <c r="Q52">
        <v>1</v>
      </c>
      <c r="X52">
        <v>1.27</v>
      </c>
      <c r="Y52">
        <v>0</v>
      </c>
      <c r="Z52">
        <v>0</v>
      </c>
      <c r="AA52">
        <v>0</v>
      </c>
      <c r="AB52">
        <v>0</v>
      </c>
      <c r="AC52">
        <v>0</v>
      </c>
      <c r="AD52">
        <v>1</v>
      </c>
      <c r="AE52">
        <v>2</v>
      </c>
      <c r="AF52" t="s">
        <v>3</v>
      </c>
      <c r="AG52">
        <v>1.27</v>
      </c>
      <c r="AH52">
        <v>2</v>
      </c>
      <c r="AI52">
        <v>69734215</v>
      </c>
      <c r="AJ52">
        <v>54</v>
      </c>
      <c r="AK52">
        <v>0</v>
      </c>
      <c r="AL52">
        <v>0</v>
      </c>
      <c r="AM52">
        <v>0</v>
      </c>
      <c r="AN52">
        <v>0</v>
      </c>
      <c r="AO52">
        <v>0</v>
      </c>
      <c r="AP52">
        <v>0</v>
      </c>
      <c r="AQ52">
        <v>0</v>
      </c>
      <c r="AR52">
        <v>0</v>
      </c>
    </row>
    <row r="53" spans="1:44" x14ac:dyDescent="0.2">
      <c r="A53">
        <f>ROW(Source!A101)</f>
        <v>101</v>
      </c>
      <c r="B53">
        <v>69734222</v>
      </c>
      <c r="C53">
        <v>69734213</v>
      </c>
      <c r="D53">
        <v>27439630</v>
      </c>
      <c r="E53">
        <v>1</v>
      </c>
      <c r="F53">
        <v>1</v>
      </c>
      <c r="G53">
        <v>1</v>
      </c>
      <c r="H53">
        <v>2</v>
      </c>
      <c r="I53" t="s">
        <v>986</v>
      </c>
      <c r="J53" t="s">
        <v>987</v>
      </c>
      <c r="K53" t="s">
        <v>988</v>
      </c>
      <c r="L53">
        <v>1368</v>
      </c>
      <c r="N53">
        <v>1011</v>
      </c>
      <c r="O53" t="s">
        <v>978</v>
      </c>
      <c r="P53" t="s">
        <v>978</v>
      </c>
      <c r="Q53">
        <v>1</v>
      </c>
      <c r="X53">
        <v>1.27</v>
      </c>
      <c r="Y53">
        <v>0</v>
      </c>
      <c r="Z53">
        <v>31.27</v>
      </c>
      <c r="AA53">
        <v>13.61</v>
      </c>
      <c r="AB53">
        <v>0</v>
      </c>
      <c r="AC53">
        <v>0</v>
      </c>
      <c r="AD53">
        <v>1</v>
      </c>
      <c r="AE53">
        <v>0</v>
      </c>
      <c r="AF53" t="s">
        <v>3</v>
      </c>
      <c r="AG53">
        <v>1.27</v>
      </c>
      <c r="AH53">
        <v>2</v>
      </c>
      <c r="AI53">
        <v>69734216</v>
      </c>
      <c r="AJ53">
        <v>55</v>
      </c>
      <c r="AK53">
        <v>0</v>
      </c>
      <c r="AL53">
        <v>0</v>
      </c>
      <c r="AM53">
        <v>0</v>
      </c>
      <c r="AN53">
        <v>0</v>
      </c>
      <c r="AO53">
        <v>0</v>
      </c>
      <c r="AP53">
        <v>0</v>
      </c>
      <c r="AQ53">
        <v>0</v>
      </c>
      <c r="AR53">
        <v>0</v>
      </c>
    </row>
    <row r="54" spans="1:44" x14ac:dyDescent="0.2">
      <c r="A54">
        <f>ROW(Source!A101)</f>
        <v>101</v>
      </c>
      <c r="B54">
        <v>69734223</v>
      </c>
      <c r="C54">
        <v>69734213</v>
      </c>
      <c r="D54">
        <v>27440041</v>
      </c>
      <c r="E54">
        <v>1</v>
      </c>
      <c r="F54">
        <v>1</v>
      </c>
      <c r="G54">
        <v>1</v>
      </c>
      <c r="H54">
        <v>2</v>
      </c>
      <c r="I54" t="s">
        <v>1003</v>
      </c>
      <c r="J54" t="s">
        <v>1004</v>
      </c>
      <c r="K54" t="s">
        <v>1005</v>
      </c>
      <c r="L54">
        <v>1368</v>
      </c>
      <c r="N54">
        <v>1011</v>
      </c>
      <c r="O54" t="s">
        <v>978</v>
      </c>
      <c r="P54" t="s">
        <v>978</v>
      </c>
      <c r="Q54">
        <v>1</v>
      </c>
      <c r="X54">
        <v>9.07</v>
      </c>
      <c r="Y54">
        <v>0</v>
      </c>
      <c r="Z54">
        <v>0.5</v>
      </c>
      <c r="AA54">
        <v>0</v>
      </c>
      <c r="AB54">
        <v>0</v>
      </c>
      <c r="AC54">
        <v>0</v>
      </c>
      <c r="AD54">
        <v>1</v>
      </c>
      <c r="AE54">
        <v>0</v>
      </c>
      <c r="AF54" t="s">
        <v>3</v>
      </c>
      <c r="AG54">
        <v>9.07</v>
      </c>
      <c r="AH54">
        <v>2</v>
      </c>
      <c r="AI54">
        <v>69734217</v>
      </c>
      <c r="AJ54">
        <v>56</v>
      </c>
      <c r="AK54">
        <v>0</v>
      </c>
      <c r="AL54">
        <v>0</v>
      </c>
      <c r="AM54">
        <v>0</v>
      </c>
      <c r="AN54">
        <v>0</v>
      </c>
      <c r="AO54">
        <v>0</v>
      </c>
      <c r="AP54">
        <v>0</v>
      </c>
      <c r="AQ54">
        <v>0</v>
      </c>
      <c r="AR54">
        <v>0</v>
      </c>
    </row>
    <row r="55" spans="1:44" x14ac:dyDescent="0.2">
      <c r="A55">
        <f>ROW(Source!A101)</f>
        <v>101</v>
      </c>
      <c r="B55">
        <v>69734224</v>
      </c>
      <c r="C55">
        <v>69734213</v>
      </c>
      <c r="D55">
        <v>27407705</v>
      </c>
      <c r="E55">
        <v>1</v>
      </c>
      <c r="F55">
        <v>1</v>
      </c>
      <c r="G55">
        <v>1</v>
      </c>
      <c r="H55">
        <v>3</v>
      </c>
      <c r="I55" t="s">
        <v>1065</v>
      </c>
      <c r="J55" t="s">
        <v>1066</v>
      </c>
      <c r="K55" t="s">
        <v>1067</v>
      </c>
      <c r="L55">
        <v>1339</v>
      </c>
      <c r="N55">
        <v>1007</v>
      </c>
      <c r="O55" t="s">
        <v>40</v>
      </c>
      <c r="P55" t="s">
        <v>40</v>
      </c>
      <c r="Q55">
        <v>1</v>
      </c>
      <c r="X55">
        <v>2.04</v>
      </c>
      <c r="Y55">
        <v>494.7</v>
      </c>
      <c r="Z55">
        <v>0</v>
      </c>
      <c r="AA55">
        <v>0</v>
      </c>
      <c r="AB55">
        <v>0</v>
      </c>
      <c r="AC55">
        <v>0</v>
      </c>
      <c r="AD55">
        <v>1</v>
      </c>
      <c r="AE55">
        <v>0</v>
      </c>
      <c r="AF55" t="s">
        <v>3</v>
      </c>
      <c r="AG55">
        <v>2.04</v>
      </c>
      <c r="AH55">
        <v>3</v>
      </c>
      <c r="AI55">
        <v>-1</v>
      </c>
      <c r="AJ55" t="s">
        <v>3</v>
      </c>
      <c r="AK55">
        <v>4</v>
      </c>
      <c r="AL55">
        <v>-1009.188</v>
      </c>
      <c r="AM55">
        <v>0</v>
      </c>
      <c r="AN55">
        <v>0</v>
      </c>
      <c r="AO55">
        <v>0</v>
      </c>
      <c r="AP55">
        <v>0</v>
      </c>
      <c r="AQ55">
        <v>0</v>
      </c>
      <c r="AR55">
        <v>1</v>
      </c>
    </row>
    <row r="56" spans="1:44" x14ac:dyDescent="0.2">
      <c r="A56">
        <f>ROW(Source!A101)</f>
        <v>101</v>
      </c>
      <c r="B56">
        <v>69734225</v>
      </c>
      <c r="C56">
        <v>69734213</v>
      </c>
      <c r="D56">
        <v>27416566</v>
      </c>
      <c r="E56">
        <v>1</v>
      </c>
      <c r="F56">
        <v>1</v>
      </c>
      <c r="G56">
        <v>1</v>
      </c>
      <c r="H56">
        <v>3</v>
      </c>
      <c r="I56" t="s">
        <v>82</v>
      </c>
      <c r="J56" t="s">
        <v>194</v>
      </c>
      <c r="K56" t="s">
        <v>83</v>
      </c>
      <c r="L56">
        <v>1339</v>
      </c>
      <c r="N56">
        <v>1007</v>
      </c>
      <c r="O56" t="s">
        <v>40</v>
      </c>
      <c r="P56" t="s">
        <v>40</v>
      </c>
      <c r="Q56">
        <v>1</v>
      </c>
      <c r="X56">
        <v>3.5</v>
      </c>
      <c r="Y56">
        <v>7.14</v>
      </c>
      <c r="Z56">
        <v>0</v>
      </c>
      <c r="AA56">
        <v>0</v>
      </c>
      <c r="AB56">
        <v>0</v>
      </c>
      <c r="AC56">
        <v>0</v>
      </c>
      <c r="AD56">
        <v>1</v>
      </c>
      <c r="AE56">
        <v>0</v>
      </c>
      <c r="AF56" t="s">
        <v>3</v>
      </c>
      <c r="AG56">
        <v>3.5</v>
      </c>
      <c r="AH56">
        <v>2</v>
      </c>
      <c r="AI56">
        <v>69734218</v>
      </c>
      <c r="AJ56">
        <v>57</v>
      </c>
      <c r="AK56">
        <v>3</v>
      </c>
      <c r="AL56">
        <v>-24.99</v>
      </c>
      <c r="AM56">
        <v>0</v>
      </c>
      <c r="AN56">
        <v>0</v>
      </c>
      <c r="AO56">
        <v>0</v>
      </c>
      <c r="AP56">
        <v>0</v>
      </c>
      <c r="AQ56">
        <v>0</v>
      </c>
      <c r="AR56">
        <v>1</v>
      </c>
    </row>
    <row r="57" spans="1:44" x14ac:dyDescent="0.2">
      <c r="A57">
        <f>ROW(Source!A102)</f>
        <v>102</v>
      </c>
      <c r="B57">
        <v>69734220</v>
      </c>
      <c r="C57">
        <v>69734213</v>
      </c>
      <c r="D57">
        <v>27496319</v>
      </c>
      <c r="E57">
        <v>1</v>
      </c>
      <c r="F57">
        <v>1</v>
      </c>
      <c r="G57">
        <v>1</v>
      </c>
      <c r="H57">
        <v>1</v>
      </c>
      <c r="I57" t="s">
        <v>1001</v>
      </c>
      <c r="J57" t="s">
        <v>3</v>
      </c>
      <c r="K57" t="s">
        <v>1002</v>
      </c>
      <c r="L57">
        <v>1369</v>
      </c>
      <c r="N57">
        <v>1013</v>
      </c>
      <c r="O57" t="s">
        <v>974</v>
      </c>
      <c r="P57" t="s">
        <v>974</v>
      </c>
      <c r="Q57">
        <v>1</v>
      </c>
      <c r="X57">
        <v>39.51</v>
      </c>
      <c r="Y57">
        <v>0</v>
      </c>
      <c r="Z57">
        <v>0</v>
      </c>
      <c r="AA57">
        <v>0</v>
      </c>
      <c r="AB57">
        <v>8.01</v>
      </c>
      <c r="AC57">
        <v>0</v>
      </c>
      <c r="AD57">
        <v>1</v>
      </c>
      <c r="AE57">
        <v>1</v>
      </c>
      <c r="AF57" t="s">
        <v>3</v>
      </c>
      <c r="AG57">
        <v>39.51</v>
      </c>
      <c r="AH57">
        <v>2</v>
      </c>
      <c r="AI57">
        <v>69734214</v>
      </c>
      <c r="AJ57">
        <v>59</v>
      </c>
      <c r="AK57">
        <v>0</v>
      </c>
      <c r="AL57">
        <v>0</v>
      </c>
      <c r="AM57">
        <v>0</v>
      </c>
      <c r="AN57">
        <v>0</v>
      </c>
      <c r="AO57">
        <v>0</v>
      </c>
      <c r="AP57">
        <v>0</v>
      </c>
      <c r="AQ57">
        <v>0</v>
      </c>
      <c r="AR57">
        <v>0</v>
      </c>
    </row>
    <row r="58" spans="1:44" x14ac:dyDescent="0.2">
      <c r="A58">
        <f>ROW(Source!A102)</f>
        <v>102</v>
      </c>
      <c r="B58">
        <v>69734221</v>
      </c>
      <c r="C58">
        <v>69734213</v>
      </c>
      <c r="D58">
        <v>121548</v>
      </c>
      <c r="E58">
        <v>1</v>
      </c>
      <c r="F58">
        <v>1</v>
      </c>
      <c r="G58">
        <v>1</v>
      </c>
      <c r="H58">
        <v>1</v>
      </c>
      <c r="I58" t="s">
        <v>36</v>
      </c>
      <c r="J58" t="s">
        <v>3</v>
      </c>
      <c r="K58" t="s">
        <v>981</v>
      </c>
      <c r="L58">
        <v>608254</v>
      </c>
      <c r="N58">
        <v>1013</v>
      </c>
      <c r="O58" t="s">
        <v>982</v>
      </c>
      <c r="P58" t="s">
        <v>982</v>
      </c>
      <c r="Q58">
        <v>1</v>
      </c>
      <c r="X58">
        <v>1.27</v>
      </c>
      <c r="Y58">
        <v>0</v>
      </c>
      <c r="Z58">
        <v>0</v>
      </c>
      <c r="AA58">
        <v>0</v>
      </c>
      <c r="AB58">
        <v>0</v>
      </c>
      <c r="AC58">
        <v>0</v>
      </c>
      <c r="AD58">
        <v>1</v>
      </c>
      <c r="AE58">
        <v>2</v>
      </c>
      <c r="AF58" t="s">
        <v>3</v>
      </c>
      <c r="AG58">
        <v>1.27</v>
      </c>
      <c r="AH58">
        <v>2</v>
      </c>
      <c r="AI58">
        <v>69734215</v>
      </c>
      <c r="AJ58">
        <v>60</v>
      </c>
      <c r="AK58">
        <v>0</v>
      </c>
      <c r="AL58">
        <v>0</v>
      </c>
      <c r="AM58">
        <v>0</v>
      </c>
      <c r="AN58">
        <v>0</v>
      </c>
      <c r="AO58">
        <v>0</v>
      </c>
      <c r="AP58">
        <v>0</v>
      </c>
      <c r="AQ58">
        <v>0</v>
      </c>
      <c r="AR58">
        <v>0</v>
      </c>
    </row>
    <row r="59" spans="1:44" x14ac:dyDescent="0.2">
      <c r="A59">
        <f>ROW(Source!A102)</f>
        <v>102</v>
      </c>
      <c r="B59">
        <v>69734222</v>
      </c>
      <c r="C59">
        <v>69734213</v>
      </c>
      <c r="D59">
        <v>27439630</v>
      </c>
      <c r="E59">
        <v>1</v>
      </c>
      <c r="F59">
        <v>1</v>
      </c>
      <c r="G59">
        <v>1</v>
      </c>
      <c r="H59">
        <v>2</v>
      </c>
      <c r="I59" t="s">
        <v>986</v>
      </c>
      <c r="J59" t="s">
        <v>987</v>
      </c>
      <c r="K59" t="s">
        <v>988</v>
      </c>
      <c r="L59">
        <v>1368</v>
      </c>
      <c r="N59">
        <v>1011</v>
      </c>
      <c r="O59" t="s">
        <v>978</v>
      </c>
      <c r="P59" t="s">
        <v>978</v>
      </c>
      <c r="Q59">
        <v>1</v>
      </c>
      <c r="X59">
        <v>1.27</v>
      </c>
      <c r="Y59">
        <v>0</v>
      </c>
      <c r="Z59">
        <v>31.27</v>
      </c>
      <c r="AA59">
        <v>13.61</v>
      </c>
      <c r="AB59">
        <v>0</v>
      </c>
      <c r="AC59">
        <v>0</v>
      </c>
      <c r="AD59">
        <v>1</v>
      </c>
      <c r="AE59">
        <v>0</v>
      </c>
      <c r="AF59" t="s">
        <v>3</v>
      </c>
      <c r="AG59">
        <v>1.27</v>
      </c>
      <c r="AH59">
        <v>2</v>
      </c>
      <c r="AI59">
        <v>69734216</v>
      </c>
      <c r="AJ59">
        <v>61</v>
      </c>
      <c r="AK59">
        <v>0</v>
      </c>
      <c r="AL59">
        <v>0</v>
      </c>
      <c r="AM59">
        <v>0</v>
      </c>
      <c r="AN59">
        <v>0</v>
      </c>
      <c r="AO59">
        <v>0</v>
      </c>
      <c r="AP59">
        <v>0</v>
      </c>
      <c r="AQ59">
        <v>0</v>
      </c>
      <c r="AR59">
        <v>0</v>
      </c>
    </row>
    <row r="60" spans="1:44" x14ac:dyDescent="0.2">
      <c r="A60">
        <f>ROW(Source!A102)</f>
        <v>102</v>
      </c>
      <c r="B60">
        <v>69734223</v>
      </c>
      <c r="C60">
        <v>69734213</v>
      </c>
      <c r="D60">
        <v>27440041</v>
      </c>
      <c r="E60">
        <v>1</v>
      </c>
      <c r="F60">
        <v>1</v>
      </c>
      <c r="G60">
        <v>1</v>
      </c>
      <c r="H60">
        <v>2</v>
      </c>
      <c r="I60" t="s">
        <v>1003</v>
      </c>
      <c r="J60" t="s">
        <v>1004</v>
      </c>
      <c r="K60" t="s">
        <v>1005</v>
      </c>
      <c r="L60">
        <v>1368</v>
      </c>
      <c r="N60">
        <v>1011</v>
      </c>
      <c r="O60" t="s">
        <v>978</v>
      </c>
      <c r="P60" t="s">
        <v>978</v>
      </c>
      <c r="Q60">
        <v>1</v>
      </c>
      <c r="X60">
        <v>9.07</v>
      </c>
      <c r="Y60">
        <v>0</v>
      </c>
      <c r="Z60">
        <v>0.5</v>
      </c>
      <c r="AA60">
        <v>0</v>
      </c>
      <c r="AB60">
        <v>0</v>
      </c>
      <c r="AC60">
        <v>0</v>
      </c>
      <c r="AD60">
        <v>1</v>
      </c>
      <c r="AE60">
        <v>0</v>
      </c>
      <c r="AF60" t="s">
        <v>3</v>
      </c>
      <c r="AG60">
        <v>9.07</v>
      </c>
      <c r="AH60">
        <v>2</v>
      </c>
      <c r="AI60">
        <v>69734217</v>
      </c>
      <c r="AJ60">
        <v>62</v>
      </c>
      <c r="AK60">
        <v>0</v>
      </c>
      <c r="AL60">
        <v>0</v>
      </c>
      <c r="AM60">
        <v>0</v>
      </c>
      <c r="AN60">
        <v>0</v>
      </c>
      <c r="AO60">
        <v>0</v>
      </c>
      <c r="AP60">
        <v>0</v>
      </c>
      <c r="AQ60">
        <v>0</v>
      </c>
      <c r="AR60">
        <v>0</v>
      </c>
    </row>
    <row r="61" spans="1:44" x14ac:dyDescent="0.2">
      <c r="A61">
        <f>ROW(Source!A102)</f>
        <v>102</v>
      </c>
      <c r="B61">
        <v>69734224</v>
      </c>
      <c r="C61">
        <v>69734213</v>
      </c>
      <c r="D61">
        <v>27407705</v>
      </c>
      <c r="E61">
        <v>1</v>
      </c>
      <c r="F61">
        <v>1</v>
      </c>
      <c r="G61">
        <v>1</v>
      </c>
      <c r="H61">
        <v>3</v>
      </c>
      <c r="I61" t="s">
        <v>1065</v>
      </c>
      <c r="J61" t="s">
        <v>1066</v>
      </c>
      <c r="K61" t="s">
        <v>1067</v>
      </c>
      <c r="L61">
        <v>1339</v>
      </c>
      <c r="N61">
        <v>1007</v>
      </c>
      <c r="O61" t="s">
        <v>40</v>
      </c>
      <c r="P61" t="s">
        <v>40</v>
      </c>
      <c r="Q61">
        <v>1</v>
      </c>
      <c r="X61">
        <v>2.04</v>
      </c>
      <c r="Y61">
        <v>494.7</v>
      </c>
      <c r="Z61">
        <v>0</v>
      </c>
      <c r="AA61">
        <v>0</v>
      </c>
      <c r="AB61">
        <v>0</v>
      </c>
      <c r="AC61">
        <v>0</v>
      </c>
      <c r="AD61">
        <v>1</v>
      </c>
      <c r="AE61">
        <v>0</v>
      </c>
      <c r="AF61" t="s">
        <v>3</v>
      </c>
      <c r="AG61">
        <v>2.04</v>
      </c>
      <c r="AH61">
        <v>3</v>
      </c>
      <c r="AI61">
        <v>-1</v>
      </c>
      <c r="AJ61" t="s">
        <v>3</v>
      </c>
      <c r="AK61">
        <v>4</v>
      </c>
      <c r="AL61">
        <v>-1009.188</v>
      </c>
      <c r="AM61">
        <v>0</v>
      </c>
      <c r="AN61">
        <v>0</v>
      </c>
      <c r="AO61">
        <v>0</v>
      </c>
      <c r="AP61">
        <v>0</v>
      </c>
      <c r="AQ61">
        <v>0</v>
      </c>
      <c r="AR61">
        <v>1</v>
      </c>
    </row>
    <row r="62" spans="1:44" x14ac:dyDescent="0.2">
      <c r="A62">
        <f>ROW(Source!A102)</f>
        <v>102</v>
      </c>
      <c r="B62">
        <v>69734225</v>
      </c>
      <c r="C62">
        <v>69734213</v>
      </c>
      <c r="D62">
        <v>27416566</v>
      </c>
      <c r="E62">
        <v>1</v>
      </c>
      <c r="F62">
        <v>1</v>
      </c>
      <c r="G62">
        <v>1</v>
      </c>
      <c r="H62">
        <v>3</v>
      </c>
      <c r="I62" t="s">
        <v>82</v>
      </c>
      <c r="J62" t="s">
        <v>194</v>
      </c>
      <c r="K62" t="s">
        <v>83</v>
      </c>
      <c r="L62">
        <v>1339</v>
      </c>
      <c r="N62">
        <v>1007</v>
      </c>
      <c r="O62" t="s">
        <v>40</v>
      </c>
      <c r="P62" t="s">
        <v>40</v>
      </c>
      <c r="Q62">
        <v>1</v>
      </c>
      <c r="X62">
        <v>3.5</v>
      </c>
      <c r="Y62">
        <v>7.14</v>
      </c>
      <c r="Z62">
        <v>0</v>
      </c>
      <c r="AA62">
        <v>0</v>
      </c>
      <c r="AB62">
        <v>0</v>
      </c>
      <c r="AC62">
        <v>0</v>
      </c>
      <c r="AD62">
        <v>1</v>
      </c>
      <c r="AE62">
        <v>0</v>
      </c>
      <c r="AF62" t="s">
        <v>3</v>
      </c>
      <c r="AG62">
        <v>3.5</v>
      </c>
      <c r="AH62">
        <v>2</v>
      </c>
      <c r="AI62">
        <v>69734218</v>
      </c>
      <c r="AJ62">
        <v>63</v>
      </c>
      <c r="AK62">
        <v>3</v>
      </c>
      <c r="AL62">
        <v>-24.99</v>
      </c>
      <c r="AM62">
        <v>0</v>
      </c>
      <c r="AN62">
        <v>0</v>
      </c>
      <c r="AO62">
        <v>0</v>
      </c>
      <c r="AP62">
        <v>0</v>
      </c>
      <c r="AQ62">
        <v>0</v>
      </c>
      <c r="AR62">
        <v>1</v>
      </c>
    </row>
    <row r="63" spans="1:44" x14ac:dyDescent="0.2">
      <c r="A63">
        <f>ROW(Source!A107)</f>
        <v>107</v>
      </c>
      <c r="B63">
        <v>69734234</v>
      </c>
      <c r="C63">
        <v>69734228</v>
      </c>
      <c r="D63">
        <v>27496319</v>
      </c>
      <c r="E63">
        <v>1</v>
      </c>
      <c r="F63">
        <v>1</v>
      </c>
      <c r="G63">
        <v>1</v>
      </c>
      <c r="H63">
        <v>1</v>
      </c>
      <c r="I63" t="s">
        <v>1001</v>
      </c>
      <c r="J63" t="s">
        <v>3</v>
      </c>
      <c r="K63" t="s">
        <v>1002</v>
      </c>
      <c r="L63">
        <v>1369</v>
      </c>
      <c r="N63">
        <v>1013</v>
      </c>
      <c r="O63" t="s">
        <v>974</v>
      </c>
      <c r="P63" t="s">
        <v>974</v>
      </c>
      <c r="Q63">
        <v>1</v>
      </c>
      <c r="X63">
        <v>0.5</v>
      </c>
      <c r="Y63">
        <v>0</v>
      </c>
      <c r="Z63">
        <v>0</v>
      </c>
      <c r="AA63">
        <v>0</v>
      </c>
      <c r="AB63">
        <v>8.01</v>
      </c>
      <c r="AC63">
        <v>0</v>
      </c>
      <c r="AD63">
        <v>1</v>
      </c>
      <c r="AE63">
        <v>1</v>
      </c>
      <c r="AF63" t="s">
        <v>199</v>
      </c>
      <c r="AG63">
        <v>2</v>
      </c>
      <c r="AH63">
        <v>2</v>
      </c>
      <c r="AI63">
        <v>69734229</v>
      </c>
      <c r="AJ63">
        <v>65</v>
      </c>
      <c r="AK63">
        <v>0</v>
      </c>
      <c r="AL63">
        <v>0</v>
      </c>
      <c r="AM63">
        <v>0</v>
      </c>
      <c r="AN63">
        <v>0</v>
      </c>
      <c r="AO63">
        <v>0</v>
      </c>
      <c r="AP63">
        <v>0</v>
      </c>
      <c r="AQ63">
        <v>0</v>
      </c>
      <c r="AR63">
        <v>0</v>
      </c>
    </row>
    <row r="64" spans="1:44" x14ac:dyDescent="0.2">
      <c r="A64">
        <f>ROW(Source!A107)</f>
        <v>107</v>
      </c>
      <c r="B64">
        <v>69734235</v>
      </c>
      <c r="C64">
        <v>69734228</v>
      </c>
      <c r="D64">
        <v>121548</v>
      </c>
      <c r="E64">
        <v>1</v>
      </c>
      <c r="F64">
        <v>1</v>
      </c>
      <c r="G64">
        <v>1</v>
      </c>
      <c r="H64">
        <v>1</v>
      </c>
      <c r="I64" t="s">
        <v>36</v>
      </c>
      <c r="J64" t="s">
        <v>3</v>
      </c>
      <c r="K64" t="s">
        <v>981</v>
      </c>
      <c r="L64">
        <v>608254</v>
      </c>
      <c r="N64">
        <v>1013</v>
      </c>
      <c r="O64" t="s">
        <v>982</v>
      </c>
      <c r="P64" t="s">
        <v>982</v>
      </c>
      <c r="Q64">
        <v>1</v>
      </c>
      <c r="X64">
        <v>0.21</v>
      </c>
      <c r="Y64">
        <v>0</v>
      </c>
      <c r="Z64">
        <v>0</v>
      </c>
      <c r="AA64">
        <v>0</v>
      </c>
      <c r="AB64">
        <v>0</v>
      </c>
      <c r="AC64">
        <v>0</v>
      </c>
      <c r="AD64">
        <v>1</v>
      </c>
      <c r="AE64">
        <v>2</v>
      </c>
      <c r="AF64" t="s">
        <v>199</v>
      </c>
      <c r="AG64">
        <v>0.84</v>
      </c>
      <c r="AH64">
        <v>2</v>
      </c>
      <c r="AI64">
        <v>69734230</v>
      </c>
      <c r="AJ64">
        <v>66</v>
      </c>
      <c r="AK64">
        <v>0</v>
      </c>
      <c r="AL64">
        <v>0</v>
      </c>
      <c r="AM64">
        <v>0</v>
      </c>
      <c r="AN64">
        <v>0</v>
      </c>
      <c r="AO64">
        <v>0</v>
      </c>
      <c r="AP64">
        <v>0</v>
      </c>
      <c r="AQ64">
        <v>0</v>
      </c>
      <c r="AR64">
        <v>0</v>
      </c>
    </row>
    <row r="65" spans="1:44" x14ac:dyDescent="0.2">
      <c r="A65">
        <f>ROW(Source!A107)</f>
        <v>107</v>
      </c>
      <c r="B65">
        <v>69734236</v>
      </c>
      <c r="C65">
        <v>69734228</v>
      </c>
      <c r="D65">
        <v>27439630</v>
      </c>
      <c r="E65">
        <v>1</v>
      </c>
      <c r="F65">
        <v>1</v>
      </c>
      <c r="G65">
        <v>1</v>
      </c>
      <c r="H65">
        <v>2</v>
      </c>
      <c r="I65" t="s">
        <v>986</v>
      </c>
      <c r="J65" t="s">
        <v>987</v>
      </c>
      <c r="K65" t="s">
        <v>988</v>
      </c>
      <c r="L65">
        <v>1368</v>
      </c>
      <c r="N65">
        <v>1011</v>
      </c>
      <c r="O65" t="s">
        <v>978</v>
      </c>
      <c r="P65" t="s">
        <v>978</v>
      </c>
      <c r="Q65">
        <v>1</v>
      </c>
      <c r="X65">
        <v>0.21</v>
      </c>
      <c r="Y65">
        <v>0</v>
      </c>
      <c r="Z65">
        <v>31.27</v>
      </c>
      <c r="AA65">
        <v>13.61</v>
      </c>
      <c r="AB65">
        <v>0</v>
      </c>
      <c r="AC65">
        <v>0</v>
      </c>
      <c r="AD65">
        <v>1</v>
      </c>
      <c r="AE65">
        <v>0</v>
      </c>
      <c r="AF65" t="s">
        <v>199</v>
      </c>
      <c r="AG65">
        <v>0.84</v>
      </c>
      <c r="AH65">
        <v>2</v>
      </c>
      <c r="AI65">
        <v>69734231</v>
      </c>
      <c r="AJ65">
        <v>67</v>
      </c>
      <c r="AK65">
        <v>0</v>
      </c>
      <c r="AL65">
        <v>0</v>
      </c>
      <c r="AM65">
        <v>0</v>
      </c>
      <c r="AN65">
        <v>0</v>
      </c>
      <c r="AO65">
        <v>0</v>
      </c>
      <c r="AP65">
        <v>0</v>
      </c>
      <c r="AQ65">
        <v>0</v>
      </c>
      <c r="AR65">
        <v>0</v>
      </c>
    </row>
    <row r="66" spans="1:44" x14ac:dyDescent="0.2">
      <c r="A66">
        <f>ROW(Source!A107)</f>
        <v>107</v>
      </c>
      <c r="B66">
        <v>69734237</v>
      </c>
      <c r="C66">
        <v>69734228</v>
      </c>
      <c r="D66">
        <v>27440041</v>
      </c>
      <c r="E66">
        <v>1</v>
      </c>
      <c r="F66">
        <v>1</v>
      </c>
      <c r="G66">
        <v>1</v>
      </c>
      <c r="H66">
        <v>2</v>
      </c>
      <c r="I66" t="s">
        <v>1003</v>
      </c>
      <c r="J66" t="s">
        <v>1004</v>
      </c>
      <c r="K66" t="s">
        <v>1005</v>
      </c>
      <c r="L66">
        <v>1368</v>
      </c>
      <c r="N66">
        <v>1011</v>
      </c>
      <c r="O66" t="s">
        <v>978</v>
      </c>
      <c r="P66" t="s">
        <v>978</v>
      </c>
      <c r="Q66">
        <v>1</v>
      </c>
      <c r="X66">
        <v>2.3199999999999998</v>
      </c>
      <c r="Y66">
        <v>0</v>
      </c>
      <c r="Z66">
        <v>0.5</v>
      </c>
      <c r="AA66">
        <v>0</v>
      </c>
      <c r="AB66">
        <v>0</v>
      </c>
      <c r="AC66">
        <v>0</v>
      </c>
      <c r="AD66">
        <v>1</v>
      </c>
      <c r="AE66">
        <v>0</v>
      </c>
      <c r="AF66" t="s">
        <v>199</v>
      </c>
      <c r="AG66">
        <v>9.2799999999999994</v>
      </c>
      <c r="AH66">
        <v>2</v>
      </c>
      <c r="AI66">
        <v>69734232</v>
      </c>
      <c r="AJ66">
        <v>68</v>
      </c>
      <c r="AK66">
        <v>0</v>
      </c>
      <c r="AL66">
        <v>0</v>
      </c>
      <c r="AM66">
        <v>0</v>
      </c>
      <c r="AN66">
        <v>0</v>
      </c>
      <c r="AO66">
        <v>0</v>
      </c>
      <c r="AP66">
        <v>0</v>
      </c>
      <c r="AQ66">
        <v>0</v>
      </c>
      <c r="AR66">
        <v>0</v>
      </c>
    </row>
    <row r="67" spans="1:44" x14ac:dyDescent="0.2">
      <c r="A67">
        <f>ROW(Source!A107)</f>
        <v>107</v>
      </c>
      <c r="B67">
        <v>69734238</v>
      </c>
      <c r="C67">
        <v>69734228</v>
      </c>
      <c r="D67">
        <v>27407705</v>
      </c>
      <c r="E67">
        <v>1</v>
      </c>
      <c r="F67">
        <v>1</v>
      </c>
      <c r="G67">
        <v>1</v>
      </c>
      <c r="H67">
        <v>3</v>
      </c>
      <c r="I67" t="s">
        <v>1065</v>
      </c>
      <c r="J67" t="s">
        <v>1066</v>
      </c>
      <c r="K67" t="s">
        <v>1067</v>
      </c>
      <c r="L67">
        <v>1339</v>
      </c>
      <c r="N67">
        <v>1007</v>
      </c>
      <c r="O67" t="s">
        <v>40</v>
      </c>
      <c r="P67" t="s">
        <v>40</v>
      </c>
      <c r="Q67">
        <v>1</v>
      </c>
      <c r="X67">
        <v>0.51</v>
      </c>
      <c r="Y67">
        <v>494.7</v>
      </c>
      <c r="Z67">
        <v>0</v>
      </c>
      <c r="AA67">
        <v>0</v>
      </c>
      <c r="AB67">
        <v>0</v>
      </c>
      <c r="AC67">
        <v>0</v>
      </c>
      <c r="AD67">
        <v>1</v>
      </c>
      <c r="AE67">
        <v>0</v>
      </c>
      <c r="AF67" t="s">
        <v>199</v>
      </c>
      <c r="AG67">
        <v>2.04</v>
      </c>
      <c r="AH67">
        <v>3</v>
      </c>
      <c r="AI67">
        <v>-1</v>
      </c>
      <c r="AJ67" t="s">
        <v>3</v>
      </c>
      <c r="AK67">
        <v>4</v>
      </c>
      <c r="AL67">
        <v>-1009.188</v>
      </c>
      <c r="AM67">
        <v>0</v>
      </c>
      <c r="AN67">
        <v>0</v>
      </c>
      <c r="AO67">
        <v>0</v>
      </c>
      <c r="AP67">
        <v>0</v>
      </c>
      <c r="AQ67">
        <v>0</v>
      </c>
      <c r="AR67">
        <v>1</v>
      </c>
    </row>
    <row r="68" spans="1:44" x14ac:dyDescent="0.2">
      <c r="A68">
        <f>ROW(Source!A108)</f>
        <v>108</v>
      </c>
      <c r="B68">
        <v>69734234</v>
      </c>
      <c r="C68">
        <v>69734228</v>
      </c>
      <c r="D68">
        <v>27496319</v>
      </c>
      <c r="E68">
        <v>1</v>
      </c>
      <c r="F68">
        <v>1</v>
      </c>
      <c r="G68">
        <v>1</v>
      </c>
      <c r="H68">
        <v>1</v>
      </c>
      <c r="I68" t="s">
        <v>1001</v>
      </c>
      <c r="J68" t="s">
        <v>3</v>
      </c>
      <c r="K68" t="s">
        <v>1002</v>
      </c>
      <c r="L68">
        <v>1369</v>
      </c>
      <c r="N68">
        <v>1013</v>
      </c>
      <c r="O68" t="s">
        <v>974</v>
      </c>
      <c r="P68" t="s">
        <v>974</v>
      </c>
      <c r="Q68">
        <v>1</v>
      </c>
      <c r="X68">
        <v>0.5</v>
      </c>
      <c r="Y68">
        <v>0</v>
      </c>
      <c r="Z68">
        <v>0</v>
      </c>
      <c r="AA68">
        <v>0</v>
      </c>
      <c r="AB68">
        <v>8.01</v>
      </c>
      <c r="AC68">
        <v>0</v>
      </c>
      <c r="AD68">
        <v>1</v>
      </c>
      <c r="AE68">
        <v>1</v>
      </c>
      <c r="AF68" t="s">
        <v>199</v>
      </c>
      <c r="AG68">
        <v>2</v>
      </c>
      <c r="AH68">
        <v>2</v>
      </c>
      <c r="AI68">
        <v>69734229</v>
      </c>
      <c r="AJ68">
        <v>70</v>
      </c>
      <c r="AK68">
        <v>0</v>
      </c>
      <c r="AL68">
        <v>0</v>
      </c>
      <c r="AM68">
        <v>0</v>
      </c>
      <c r="AN68">
        <v>0</v>
      </c>
      <c r="AO68">
        <v>0</v>
      </c>
      <c r="AP68">
        <v>0</v>
      </c>
      <c r="AQ68">
        <v>0</v>
      </c>
      <c r="AR68">
        <v>0</v>
      </c>
    </row>
    <row r="69" spans="1:44" x14ac:dyDescent="0.2">
      <c r="A69">
        <f>ROW(Source!A108)</f>
        <v>108</v>
      </c>
      <c r="B69">
        <v>69734235</v>
      </c>
      <c r="C69">
        <v>69734228</v>
      </c>
      <c r="D69">
        <v>121548</v>
      </c>
      <c r="E69">
        <v>1</v>
      </c>
      <c r="F69">
        <v>1</v>
      </c>
      <c r="G69">
        <v>1</v>
      </c>
      <c r="H69">
        <v>1</v>
      </c>
      <c r="I69" t="s">
        <v>36</v>
      </c>
      <c r="J69" t="s">
        <v>3</v>
      </c>
      <c r="K69" t="s">
        <v>981</v>
      </c>
      <c r="L69">
        <v>608254</v>
      </c>
      <c r="N69">
        <v>1013</v>
      </c>
      <c r="O69" t="s">
        <v>982</v>
      </c>
      <c r="P69" t="s">
        <v>982</v>
      </c>
      <c r="Q69">
        <v>1</v>
      </c>
      <c r="X69">
        <v>0.21</v>
      </c>
      <c r="Y69">
        <v>0</v>
      </c>
      <c r="Z69">
        <v>0</v>
      </c>
      <c r="AA69">
        <v>0</v>
      </c>
      <c r="AB69">
        <v>0</v>
      </c>
      <c r="AC69">
        <v>0</v>
      </c>
      <c r="AD69">
        <v>1</v>
      </c>
      <c r="AE69">
        <v>2</v>
      </c>
      <c r="AF69" t="s">
        <v>199</v>
      </c>
      <c r="AG69">
        <v>0.84</v>
      </c>
      <c r="AH69">
        <v>2</v>
      </c>
      <c r="AI69">
        <v>69734230</v>
      </c>
      <c r="AJ69">
        <v>71</v>
      </c>
      <c r="AK69">
        <v>0</v>
      </c>
      <c r="AL69">
        <v>0</v>
      </c>
      <c r="AM69">
        <v>0</v>
      </c>
      <c r="AN69">
        <v>0</v>
      </c>
      <c r="AO69">
        <v>0</v>
      </c>
      <c r="AP69">
        <v>0</v>
      </c>
      <c r="AQ69">
        <v>0</v>
      </c>
      <c r="AR69">
        <v>0</v>
      </c>
    </row>
    <row r="70" spans="1:44" x14ac:dyDescent="0.2">
      <c r="A70">
        <f>ROW(Source!A108)</f>
        <v>108</v>
      </c>
      <c r="B70">
        <v>69734236</v>
      </c>
      <c r="C70">
        <v>69734228</v>
      </c>
      <c r="D70">
        <v>27439630</v>
      </c>
      <c r="E70">
        <v>1</v>
      </c>
      <c r="F70">
        <v>1</v>
      </c>
      <c r="G70">
        <v>1</v>
      </c>
      <c r="H70">
        <v>2</v>
      </c>
      <c r="I70" t="s">
        <v>986</v>
      </c>
      <c r="J70" t="s">
        <v>987</v>
      </c>
      <c r="K70" t="s">
        <v>988</v>
      </c>
      <c r="L70">
        <v>1368</v>
      </c>
      <c r="N70">
        <v>1011</v>
      </c>
      <c r="O70" t="s">
        <v>978</v>
      </c>
      <c r="P70" t="s">
        <v>978</v>
      </c>
      <c r="Q70">
        <v>1</v>
      </c>
      <c r="X70">
        <v>0.21</v>
      </c>
      <c r="Y70">
        <v>0</v>
      </c>
      <c r="Z70">
        <v>31.27</v>
      </c>
      <c r="AA70">
        <v>13.61</v>
      </c>
      <c r="AB70">
        <v>0</v>
      </c>
      <c r="AC70">
        <v>0</v>
      </c>
      <c r="AD70">
        <v>1</v>
      </c>
      <c r="AE70">
        <v>0</v>
      </c>
      <c r="AF70" t="s">
        <v>199</v>
      </c>
      <c r="AG70">
        <v>0.84</v>
      </c>
      <c r="AH70">
        <v>2</v>
      </c>
      <c r="AI70">
        <v>69734231</v>
      </c>
      <c r="AJ70">
        <v>72</v>
      </c>
      <c r="AK70">
        <v>0</v>
      </c>
      <c r="AL70">
        <v>0</v>
      </c>
      <c r="AM70">
        <v>0</v>
      </c>
      <c r="AN70">
        <v>0</v>
      </c>
      <c r="AO70">
        <v>0</v>
      </c>
      <c r="AP70">
        <v>0</v>
      </c>
      <c r="AQ70">
        <v>0</v>
      </c>
      <c r="AR70">
        <v>0</v>
      </c>
    </row>
    <row r="71" spans="1:44" x14ac:dyDescent="0.2">
      <c r="A71">
        <f>ROW(Source!A108)</f>
        <v>108</v>
      </c>
      <c r="B71">
        <v>69734237</v>
      </c>
      <c r="C71">
        <v>69734228</v>
      </c>
      <c r="D71">
        <v>27440041</v>
      </c>
      <c r="E71">
        <v>1</v>
      </c>
      <c r="F71">
        <v>1</v>
      </c>
      <c r="G71">
        <v>1</v>
      </c>
      <c r="H71">
        <v>2</v>
      </c>
      <c r="I71" t="s">
        <v>1003</v>
      </c>
      <c r="J71" t="s">
        <v>1004</v>
      </c>
      <c r="K71" t="s">
        <v>1005</v>
      </c>
      <c r="L71">
        <v>1368</v>
      </c>
      <c r="N71">
        <v>1011</v>
      </c>
      <c r="O71" t="s">
        <v>978</v>
      </c>
      <c r="P71" t="s">
        <v>978</v>
      </c>
      <c r="Q71">
        <v>1</v>
      </c>
      <c r="X71">
        <v>2.3199999999999998</v>
      </c>
      <c r="Y71">
        <v>0</v>
      </c>
      <c r="Z71">
        <v>0.5</v>
      </c>
      <c r="AA71">
        <v>0</v>
      </c>
      <c r="AB71">
        <v>0</v>
      </c>
      <c r="AC71">
        <v>0</v>
      </c>
      <c r="AD71">
        <v>1</v>
      </c>
      <c r="AE71">
        <v>0</v>
      </c>
      <c r="AF71" t="s">
        <v>199</v>
      </c>
      <c r="AG71">
        <v>9.2799999999999994</v>
      </c>
      <c r="AH71">
        <v>2</v>
      </c>
      <c r="AI71">
        <v>69734232</v>
      </c>
      <c r="AJ71">
        <v>73</v>
      </c>
      <c r="AK71">
        <v>0</v>
      </c>
      <c r="AL71">
        <v>0</v>
      </c>
      <c r="AM71">
        <v>0</v>
      </c>
      <c r="AN71">
        <v>0</v>
      </c>
      <c r="AO71">
        <v>0</v>
      </c>
      <c r="AP71">
        <v>0</v>
      </c>
      <c r="AQ71">
        <v>0</v>
      </c>
      <c r="AR71">
        <v>0</v>
      </c>
    </row>
    <row r="72" spans="1:44" x14ac:dyDescent="0.2">
      <c r="A72">
        <f>ROW(Source!A108)</f>
        <v>108</v>
      </c>
      <c r="B72">
        <v>69734238</v>
      </c>
      <c r="C72">
        <v>69734228</v>
      </c>
      <c r="D72">
        <v>27407705</v>
      </c>
      <c r="E72">
        <v>1</v>
      </c>
      <c r="F72">
        <v>1</v>
      </c>
      <c r="G72">
        <v>1</v>
      </c>
      <c r="H72">
        <v>3</v>
      </c>
      <c r="I72" t="s">
        <v>1065</v>
      </c>
      <c r="J72" t="s">
        <v>1066</v>
      </c>
      <c r="K72" t="s">
        <v>1067</v>
      </c>
      <c r="L72">
        <v>1339</v>
      </c>
      <c r="N72">
        <v>1007</v>
      </c>
      <c r="O72" t="s">
        <v>40</v>
      </c>
      <c r="P72" t="s">
        <v>40</v>
      </c>
      <c r="Q72">
        <v>1</v>
      </c>
      <c r="X72">
        <v>0.51</v>
      </c>
      <c r="Y72">
        <v>494.7</v>
      </c>
      <c r="Z72">
        <v>0</v>
      </c>
      <c r="AA72">
        <v>0</v>
      </c>
      <c r="AB72">
        <v>0</v>
      </c>
      <c r="AC72">
        <v>0</v>
      </c>
      <c r="AD72">
        <v>1</v>
      </c>
      <c r="AE72">
        <v>0</v>
      </c>
      <c r="AF72" t="s">
        <v>199</v>
      </c>
      <c r="AG72">
        <v>2.04</v>
      </c>
      <c r="AH72">
        <v>3</v>
      </c>
      <c r="AI72">
        <v>-1</v>
      </c>
      <c r="AJ72" t="s">
        <v>3</v>
      </c>
      <c r="AK72">
        <v>4</v>
      </c>
      <c r="AL72">
        <v>-1009.188</v>
      </c>
      <c r="AM72">
        <v>0</v>
      </c>
      <c r="AN72">
        <v>0</v>
      </c>
      <c r="AO72">
        <v>0</v>
      </c>
      <c r="AP72">
        <v>0</v>
      </c>
      <c r="AQ72">
        <v>0</v>
      </c>
      <c r="AR72">
        <v>1</v>
      </c>
    </row>
    <row r="73" spans="1:44" x14ac:dyDescent="0.2">
      <c r="A73">
        <f>ROW(Source!A111)</f>
        <v>111</v>
      </c>
      <c r="B73">
        <v>69734246</v>
      </c>
      <c r="C73">
        <v>69734240</v>
      </c>
      <c r="D73">
        <v>27493137</v>
      </c>
      <c r="E73">
        <v>1</v>
      </c>
      <c r="F73">
        <v>1</v>
      </c>
      <c r="G73">
        <v>1</v>
      </c>
      <c r="H73">
        <v>1</v>
      </c>
      <c r="I73" t="s">
        <v>999</v>
      </c>
      <c r="J73" t="s">
        <v>3</v>
      </c>
      <c r="K73" t="s">
        <v>1000</v>
      </c>
      <c r="L73">
        <v>1369</v>
      </c>
      <c r="N73">
        <v>1013</v>
      </c>
      <c r="O73" t="s">
        <v>974</v>
      </c>
      <c r="P73" t="s">
        <v>974</v>
      </c>
      <c r="Q73">
        <v>1</v>
      </c>
      <c r="X73">
        <v>80.040000000000006</v>
      </c>
      <c r="Y73">
        <v>0</v>
      </c>
      <c r="Z73">
        <v>0</v>
      </c>
      <c r="AA73">
        <v>0</v>
      </c>
      <c r="AB73">
        <v>9.15</v>
      </c>
      <c r="AC73">
        <v>0</v>
      </c>
      <c r="AD73">
        <v>1</v>
      </c>
      <c r="AE73">
        <v>1</v>
      </c>
      <c r="AF73" t="s">
        <v>3</v>
      </c>
      <c r="AG73">
        <v>80.040000000000006</v>
      </c>
      <c r="AH73">
        <v>2</v>
      </c>
      <c r="AI73">
        <v>69734241</v>
      </c>
      <c r="AJ73">
        <v>75</v>
      </c>
      <c r="AK73">
        <v>0</v>
      </c>
      <c r="AL73">
        <v>0</v>
      </c>
      <c r="AM73">
        <v>0</v>
      </c>
      <c r="AN73">
        <v>0</v>
      </c>
      <c r="AO73">
        <v>0</v>
      </c>
      <c r="AP73">
        <v>0</v>
      </c>
      <c r="AQ73">
        <v>0</v>
      </c>
      <c r="AR73">
        <v>0</v>
      </c>
    </row>
    <row r="74" spans="1:44" x14ac:dyDescent="0.2">
      <c r="A74">
        <f>ROW(Source!A111)</f>
        <v>111</v>
      </c>
      <c r="B74">
        <v>69734247</v>
      </c>
      <c r="C74">
        <v>69734240</v>
      </c>
      <c r="D74">
        <v>121548</v>
      </c>
      <c r="E74">
        <v>1</v>
      </c>
      <c r="F74">
        <v>1</v>
      </c>
      <c r="G74">
        <v>1</v>
      </c>
      <c r="H74">
        <v>1</v>
      </c>
      <c r="I74" t="s">
        <v>36</v>
      </c>
      <c r="J74" t="s">
        <v>3</v>
      </c>
      <c r="K74" t="s">
        <v>981</v>
      </c>
      <c r="L74">
        <v>608254</v>
      </c>
      <c r="N74">
        <v>1013</v>
      </c>
      <c r="O74" t="s">
        <v>982</v>
      </c>
      <c r="P74" t="s">
        <v>982</v>
      </c>
      <c r="Q74">
        <v>1</v>
      </c>
      <c r="X74">
        <v>2.09</v>
      </c>
      <c r="Y74">
        <v>0</v>
      </c>
      <c r="Z74">
        <v>0</v>
      </c>
      <c r="AA74">
        <v>0</v>
      </c>
      <c r="AB74">
        <v>0</v>
      </c>
      <c r="AC74">
        <v>0</v>
      </c>
      <c r="AD74">
        <v>1</v>
      </c>
      <c r="AE74">
        <v>2</v>
      </c>
      <c r="AF74" t="s">
        <v>205</v>
      </c>
      <c r="AG74">
        <v>1.0449999999999999</v>
      </c>
      <c r="AH74">
        <v>2</v>
      </c>
      <c r="AI74">
        <v>69734242</v>
      </c>
      <c r="AJ74">
        <v>76</v>
      </c>
      <c r="AK74">
        <v>0</v>
      </c>
      <c r="AL74">
        <v>0</v>
      </c>
      <c r="AM74">
        <v>0</v>
      </c>
      <c r="AN74">
        <v>0</v>
      </c>
      <c r="AO74">
        <v>0</v>
      </c>
      <c r="AP74">
        <v>0</v>
      </c>
      <c r="AQ74">
        <v>0</v>
      </c>
      <c r="AR74">
        <v>0</v>
      </c>
    </row>
    <row r="75" spans="1:44" x14ac:dyDescent="0.2">
      <c r="A75">
        <f>ROW(Source!A111)</f>
        <v>111</v>
      </c>
      <c r="B75">
        <v>69734248</v>
      </c>
      <c r="C75">
        <v>69734240</v>
      </c>
      <c r="D75">
        <v>27439740</v>
      </c>
      <c r="E75">
        <v>1</v>
      </c>
      <c r="F75">
        <v>1</v>
      </c>
      <c r="G75">
        <v>1</v>
      </c>
      <c r="H75">
        <v>2</v>
      </c>
      <c r="I75" t="s">
        <v>1006</v>
      </c>
      <c r="J75" t="s">
        <v>1007</v>
      </c>
      <c r="K75" t="s">
        <v>1008</v>
      </c>
      <c r="L75">
        <v>1368</v>
      </c>
      <c r="N75">
        <v>1011</v>
      </c>
      <c r="O75" t="s">
        <v>978</v>
      </c>
      <c r="P75" t="s">
        <v>978</v>
      </c>
      <c r="Q75">
        <v>1</v>
      </c>
      <c r="X75">
        <v>2.09</v>
      </c>
      <c r="Y75">
        <v>0</v>
      </c>
      <c r="Z75">
        <v>81.430000000000007</v>
      </c>
      <c r="AA75">
        <v>10.14</v>
      </c>
      <c r="AB75">
        <v>0</v>
      </c>
      <c r="AC75">
        <v>0</v>
      </c>
      <c r="AD75">
        <v>1</v>
      </c>
      <c r="AE75">
        <v>0</v>
      </c>
      <c r="AF75" t="s">
        <v>205</v>
      </c>
      <c r="AG75">
        <v>1.0449999999999999</v>
      </c>
      <c r="AH75">
        <v>2</v>
      </c>
      <c r="AI75">
        <v>69734243</v>
      </c>
      <c r="AJ75">
        <v>77</v>
      </c>
      <c r="AK75">
        <v>0</v>
      </c>
      <c r="AL75">
        <v>0</v>
      </c>
      <c r="AM75">
        <v>0</v>
      </c>
      <c r="AN75">
        <v>0</v>
      </c>
      <c r="AO75">
        <v>0</v>
      </c>
      <c r="AP75">
        <v>0</v>
      </c>
      <c r="AQ75">
        <v>0</v>
      </c>
      <c r="AR75">
        <v>0</v>
      </c>
    </row>
    <row r="76" spans="1:44" x14ac:dyDescent="0.2">
      <c r="A76">
        <f>ROW(Source!A111)</f>
        <v>111</v>
      </c>
      <c r="B76">
        <v>69734249</v>
      </c>
      <c r="C76">
        <v>69734240</v>
      </c>
      <c r="D76">
        <v>27441148</v>
      </c>
      <c r="E76">
        <v>1</v>
      </c>
      <c r="F76">
        <v>1</v>
      </c>
      <c r="G76">
        <v>1</v>
      </c>
      <c r="H76">
        <v>2</v>
      </c>
      <c r="I76" t="s">
        <v>1009</v>
      </c>
      <c r="J76" t="s">
        <v>1010</v>
      </c>
      <c r="K76" t="s">
        <v>1011</v>
      </c>
      <c r="L76">
        <v>1368</v>
      </c>
      <c r="N76">
        <v>1011</v>
      </c>
      <c r="O76" t="s">
        <v>978</v>
      </c>
      <c r="P76" t="s">
        <v>978</v>
      </c>
      <c r="Q76">
        <v>1</v>
      </c>
      <c r="X76">
        <v>32</v>
      </c>
      <c r="Y76">
        <v>0</v>
      </c>
      <c r="Z76">
        <v>1.5</v>
      </c>
      <c r="AA76">
        <v>0</v>
      </c>
      <c r="AB76">
        <v>0</v>
      </c>
      <c r="AC76">
        <v>0</v>
      </c>
      <c r="AD76">
        <v>1</v>
      </c>
      <c r="AE76">
        <v>0</v>
      </c>
      <c r="AF76" t="s">
        <v>205</v>
      </c>
      <c r="AG76">
        <v>16</v>
      </c>
      <c r="AH76">
        <v>2</v>
      </c>
      <c r="AI76">
        <v>69734244</v>
      </c>
      <c r="AJ76">
        <v>78</v>
      </c>
      <c r="AK76">
        <v>0</v>
      </c>
      <c r="AL76">
        <v>0</v>
      </c>
      <c r="AM76">
        <v>0</v>
      </c>
      <c r="AN76">
        <v>0</v>
      </c>
      <c r="AO76">
        <v>0</v>
      </c>
      <c r="AP76">
        <v>0</v>
      </c>
      <c r="AQ76">
        <v>0</v>
      </c>
      <c r="AR76">
        <v>0</v>
      </c>
    </row>
    <row r="77" spans="1:44" x14ac:dyDescent="0.2">
      <c r="A77">
        <f>ROW(Source!A111)</f>
        <v>111</v>
      </c>
      <c r="B77">
        <v>69734250</v>
      </c>
      <c r="C77">
        <v>69734240</v>
      </c>
      <c r="D77">
        <v>27371121</v>
      </c>
      <c r="E77">
        <v>1</v>
      </c>
      <c r="F77">
        <v>1</v>
      </c>
      <c r="G77">
        <v>1</v>
      </c>
      <c r="H77">
        <v>3</v>
      </c>
      <c r="I77" t="s">
        <v>1068</v>
      </c>
      <c r="J77" t="s">
        <v>1069</v>
      </c>
      <c r="K77" t="s">
        <v>1070</v>
      </c>
      <c r="L77">
        <v>1346</v>
      </c>
      <c r="N77">
        <v>1009</v>
      </c>
      <c r="O77" t="s">
        <v>68</v>
      </c>
      <c r="P77" t="s">
        <v>68</v>
      </c>
      <c r="Q77">
        <v>1</v>
      </c>
      <c r="X77">
        <v>2</v>
      </c>
      <c r="Y77">
        <v>5.22</v>
      </c>
      <c r="Z77">
        <v>0</v>
      </c>
      <c r="AA77">
        <v>0</v>
      </c>
      <c r="AB77">
        <v>0</v>
      </c>
      <c r="AC77">
        <v>0</v>
      </c>
      <c r="AD77">
        <v>1</v>
      </c>
      <c r="AE77">
        <v>0</v>
      </c>
      <c r="AF77" t="s">
        <v>3</v>
      </c>
      <c r="AG77">
        <v>2</v>
      </c>
      <c r="AH77">
        <v>3</v>
      </c>
      <c r="AI77">
        <v>-1</v>
      </c>
      <c r="AJ77" t="s">
        <v>3</v>
      </c>
      <c r="AK77">
        <v>4</v>
      </c>
      <c r="AL77">
        <v>-10.44</v>
      </c>
      <c r="AM77">
        <v>0</v>
      </c>
      <c r="AN77">
        <v>0</v>
      </c>
      <c r="AO77">
        <v>0</v>
      </c>
      <c r="AP77">
        <v>0</v>
      </c>
      <c r="AQ77">
        <v>0</v>
      </c>
      <c r="AR77">
        <v>1</v>
      </c>
    </row>
    <row r="78" spans="1:44" x14ac:dyDescent="0.2">
      <c r="A78">
        <f>ROW(Source!A111)</f>
        <v>111</v>
      </c>
      <c r="B78">
        <v>69734251</v>
      </c>
      <c r="C78">
        <v>69734240</v>
      </c>
      <c r="D78">
        <v>27416566</v>
      </c>
      <c r="E78">
        <v>1</v>
      </c>
      <c r="F78">
        <v>1</v>
      </c>
      <c r="G78">
        <v>1</v>
      </c>
      <c r="H78">
        <v>3</v>
      </c>
      <c r="I78" t="s">
        <v>82</v>
      </c>
      <c r="J78" t="s">
        <v>194</v>
      </c>
      <c r="K78" t="s">
        <v>83</v>
      </c>
      <c r="L78">
        <v>1339</v>
      </c>
      <c r="N78">
        <v>1007</v>
      </c>
      <c r="O78" t="s">
        <v>40</v>
      </c>
      <c r="P78" t="s">
        <v>40</v>
      </c>
      <c r="Q78">
        <v>1</v>
      </c>
      <c r="X78">
        <v>2</v>
      </c>
      <c r="Y78">
        <v>7.14</v>
      </c>
      <c r="Z78">
        <v>0</v>
      </c>
      <c r="AA78">
        <v>0</v>
      </c>
      <c r="AB78">
        <v>0</v>
      </c>
      <c r="AC78">
        <v>0</v>
      </c>
      <c r="AD78">
        <v>1</v>
      </c>
      <c r="AE78">
        <v>0</v>
      </c>
      <c r="AF78" t="s">
        <v>3</v>
      </c>
      <c r="AG78">
        <v>2</v>
      </c>
      <c r="AH78">
        <v>2</v>
      </c>
      <c r="AI78">
        <v>69734245</v>
      </c>
      <c r="AJ78">
        <v>79</v>
      </c>
      <c r="AK78">
        <v>3</v>
      </c>
      <c r="AL78">
        <v>-14.28</v>
      </c>
      <c r="AM78">
        <v>0</v>
      </c>
      <c r="AN78">
        <v>0</v>
      </c>
      <c r="AO78">
        <v>0</v>
      </c>
      <c r="AP78">
        <v>0</v>
      </c>
      <c r="AQ78">
        <v>0</v>
      </c>
      <c r="AR78">
        <v>1</v>
      </c>
    </row>
    <row r="79" spans="1:44" x14ac:dyDescent="0.2">
      <c r="A79">
        <f>ROW(Source!A112)</f>
        <v>112</v>
      </c>
      <c r="B79">
        <v>69734246</v>
      </c>
      <c r="C79">
        <v>69734240</v>
      </c>
      <c r="D79">
        <v>27493137</v>
      </c>
      <c r="E79">
        <v>1</v>
      </c>
      <c r="F79">
        <v>1</v>
      </c>
      <c r="G79">
        <v>1</v>
      </c>
      <c r="H79">
        <v>1</v>
      </c>
      <c r="I79" t="s">
        <v>999</v>
      </c>
      <c r="J79" t="s">
        <v>3</v>
      </c>
      <c r="K79" t="s">
        <v>1000</v>
      </c>
      <c r="L79">
        <v>1369</v>
      </c>
      <c r="N79">
        <v>1013</v>
      </c>
      <c r="O79" t="s">
        <v>974</v>
      </c>
      <c r="P79" t="s">
        <v>974</v>
      </c>
      <c r="Q79">
        <v>1</v>
      </c>
      <c r="X79">
        <v>80.040000000000006</v>
      </c>
      <c r="Y79">
        <v>0</v>
      </c>
      <c r="Z79">
        <v>0</v>
      </c>
      <c r="AA79">
        <v>0</v>
      </c>
      <c r="AB79">
        <v>9.15</v>
      </c>
      <c r="AC79">
        <v>0</v>
      </c>
      <c r="AD79">
        <v>1</v>
      </c>
      <c r="AE79">
        <v>1</v>
      </c>
      <c r="AF79" t="s">
        <v>3</v>
      </c>
      <c r="AG79">
        <v>80.040000000000006</v>
      </c>
      <c r="AH79">
        <v>2</v>
      </c>
      <c r="AI79">
        <v>69734241</v>
      </c>
      <c r="AJ79">
        <v>80</v>
      </c>
      <c r="AK79">
        <v>0</v>
      </c>
      <c r="AL79">
        <v>0</v>
      </c>
      <c r="AM79">
        <v>0</v>
      </c>
      <c r="AN79">
        <v>0</v>
      </c>
      <c r="AO79">
        <v>0</v>
      </c>
      <c r="AP79">
        <v>0</v>
      </c>
      <c r="AQ79">
        <v>0</v>
      </c>
      <c r="AR79">
        <v>0</v>
      </c>
    </row>
    <row r="80" spans="1:44" x14ac:dyDescent="0.2">
      <c r="A80">
        <f>ROW(Source!A112)</f>
        <v>112</v>
      </c>
      <c r="B80">
        <v>69734247</v>
      </c>
      <c r="C80">
        <v>69734240</v>
      </c>
      <c r="D80">
        <v>121548</v>
      </c>
      <c r="E80">
        <v>1</v>
      </c>
      <c r="F80">
        <v>1</v>
      </c>
      <c r="G80">
        <v>1</v>
      </c>
      <c r="H80">
        <v>1</v>
      </c>
      <c r="I80" t="s">
        <v>36</v>
      </c>
      <c r="J80" t="s">
        <v>3</v>
      </c>
      <c r="K80" t="s">
        <v>981</v>
      </c>
      <c r="L80">
        <v>608254</v>
      </c>
      <c r="N80">
        <v>1013</v>
      </c>
      <c r="O80" t="s">
        <v>982</v>
      </c>
      <c r="P80" t="s">
        <v>982</v>
      </c>
      <c r="Q80">
        <v>1</v>
      </c>
      <c r="X80">
        <v>2.09</v>
      </c>
      <c r="Y80">
        <v>0</v>
      </c>
      <c r="Z80">
        <v>0</v>
      </c>
      <c r="AA80">
        <v>0</v>
      </c>
      <c r="AB80">
        <v>0</v>
      </c>
      <c r="AC80">
        <v>0</v>
      </c>
      <c r="AD80">
        <v>1</v>
      </c>
      <c r="AE80">
        <v>2</v>
      </c>
      <c r="AF80" t="s">
        <v>205</v>
      </c>
      <c r="AG80">
        <v>1.0449999999999999</v>
      </c>
      <c r="AH80">
        <v>2</v>
      </c>
      <c r="AI80">
        <v>69734242</v>
      </c>
      <c r="AJ80">
        <v>81</v>
      </c>
      <c r="AK80">
        <v>0</v>
      </c>
      <c r="AL80">
        <v>0</v>
      </c>
      <c r="AM80">
        <v>0</v>
      </c>
      <c r="AN80">
        <v>0</v>
      </c>
      <c r="AO80">
        <v>0</v>
      </c>
      <c r="AP80">
        <v>0</v>
      </c>
      <c r="AQ80">
        <v>0</v>
      </c>
      <c r="AR80">
        <v>0</v>
      </c>
    </row>
    <row r="81" spans="1:44" x14ac:dyDescent="0.2">
      <c r="A81">
        <f>ROW(Source!A112)</f>
        <v>112</v>
      </c>
      <c r="B81">
        <v>69734248</v>
      </c>
      <c r="C81">
        <v>69734240</v>
      </c>
      <c r="D81">
        <v>27439740</v>
      </c>
      <c r="E81">
        <v>1</v>
      </c>
      <c r="F81">
        <v>1</v>
      </c>
      <c r="G81">
        <v>1</v>
      </c>
      <c r="H81">
        <v>2</v>
      </c>
      <c r="I81" t="s">
        <v>1006</v>
      </c>
      <c r="J81" t="s">
        <v>1007</v>
      </c>
      <c r="K81" t="s">
        <v>1008</v>
      </c>
      <c r="L81">
        <v>1368</v>
      </c>
      <c r="N81">
        <v>1011</v>
      </c>
      <c r="O81" t="s">
        <v>978</v>
      </c>
      <c r="P81" t="s">
        <v>978</v>
      </c>
      <c r="Q81">
        <v>1</v>
      </c>
      <c r="X81">
        <v>2.09</v>
      </c>
      <c r="Y81">
        <v>0</v>
      </c>
      <c r="Z81">
        <v>81.430000000000007</v>
      </c>
      <c r="AA81">
        <v>10.14</v>
      </c>
      <c r="AB81">
        <v>0</v>
      </c>
      <c r="AC81">
        <v>0</v>
      </c>
      <c r="AD81">
        <v>1</v>
      </c>
      <c r="AE81">
        <v>0</v>
      </c>
      <c r="AF81" t="s">
        <v>205</v>
      </c>
      <c r="AG81">
        <v>1.0449999999999999</v>
      </c>
      <c r="AH81">
        <v>2</v>
      </c>
      <c r="AI81">
        <v>69734243</v>
      </c>
      <c r="AJ81">
        <v>82</v>
      </c>
      <c r="AK81">
        <v>0</v>
      </c>
      <c r="AL81">
        <v>0</v>
      </c>
      <c r="AM81">
        <v>0</v>
      </c>
      <c r="AN81">
        <v>0</v>
      </c>
      <c r="AO81">
        <v>0</v>
      </c>
      <c r="AP81">
        <v>0</v>
      </c>
      <c r="AQ81">
        <v>0</v>
      </c>
      <c r="AR81">
        <v>0</v>
      </c>
    </row>
    <row r="82" spans="1:44" x14ac:dyDescent="0.2">
      <c r="A82">
        <f>ROW(Source!A112)</f>
        <v>112</v>
      </c>
      <c r="B82">
        <v>69734249</v>
      </c>
      <c r="C82">
        <v>69734240</v>
      </c>
      <c r="D82">
        <v>27441148</v>
      </c>
      <c r="E82">
        <v>1</v>
      </c>
      <c r="F82">
        <v>1</v>
      </c>
      <c r="G82">
        <v>1</v>
      </c>
      <c r="H82">
        <v>2</v>
      </c>
      <c r="I82" t="s">
        <v>1009</v>
      </c>
      <c r="J82" t="s">
        <v>1010</v>
      </c>
      <c r="K82" t="s">
        <v>1011</v>
      </c>
      <c r="L82">
        <v>1368</v>
      </c>
      <c r="N82">
        <v>1011</v>
      </c>
      <c r="O82" t="s">
        <v>978</v>
      </c>
      <c r="P82" t="s">
        <v>978</v>
      </c>
      <c r="Q82">
        <v>1</v>
      </c>
      <c r="X82">
        <v>32</v>
      </c>
      <c r="Y82">
        <v>0</v>
      </c>
      <c r="Z82">
        <v>1.5</v>
      </c>
      <c r="AA82">
        <v>0</v>
      </c>
      <c r="AB82">
        <v>0</v>
      </c>
      <c r="AC82">
        <v>0</v>
      </c>
      <c r="AD82">
        <v>1</v>
      </c>
      <c r="AE82">
        <v>0</v>
      </c>
      <c r="AF82" t="s">
        <v>205</v>
      </c>
      <c r="AG82">
        <v>16</v>
      </c>
      <c r="AH82">
        <v>2</v>
      </c>
      <c r="AI82">
        <v>69734244</v>
      </c>
      <c r="AJ82">
        <v>83</v>
      </c>
      <c r="AK82">
        <v>0</v>
      </c>
      <c r="AL82">
        <v>0</v>
      </c>
      <c r="AM82">
        <v>0</v>
      </c>
      <c r="AN82">
        <v>0</v>
      </c>
      <c r="AO82">
        <v>0</v>
      </c>
      <c r="AP82">
        <v>0</v>
      </c>
      <c r="AQ82">
        <v>0</v>
      </c>
      <c r="AR82">
        <v>0</v>
      </c>
    </row>
    <row r="83" spans="1:44" x14ac:dyDescent="0.2">
      <c r="A83">
        <f>ROW(Source!A112)</f>
        <v>112</v>
      </c>
      <c r="B83">
        <v>69734250</v>
      </c>
      <c r="C83">
        <v>69734240</v>
      </c>
      <c r="D83">
        <v>27371121</v>
      </c>
      <c r="E83">
        <v>1</v>
      </c>
      <c r="F83">
        <v>1</v>
      </c>
      <c r="G83">
        <v>1</v>
      </c>
      <c r="H83">
        <v>3</v>
      </c>
      <c r="I83" t="s">
        <v>1068</v>
      </c>
      <c r="J83" t="s">
        <v>1069</v>
      </c>
      <c r="K83" t="s">
        <v>1070</v>
      </c>
      <c r="L83">
        <v>1346</v>
      </c>
      <c r="N83">
        <v>1009</v>
      </c>
      <c r="O83" t="s">
        <v>68</v>
      </c>
      <c r="P83" t="s">
        <v>68</v>
      </c>
      <c r="Q83">
        <v>1</v>
      </c>
      <c r="X83">
        <v>2</v>
      </c>
      <c r="Y83">
        <v>5.22</v>
      </c>
      <c r="Z83">
        <v>0</v>
      </c>
      <c r="AA83">
        <v>0</v>
      </c>
      <c r="AB83">
        <v>0</v>
      </c>
      <c r="AC83">
        <v>0</v>
      </c>
      <c r="AD83">
        <v>1</v>
      </c>
      <c r="AE83">
        <v>0</v>
      </c>
      <c r="AF83" t="s">
        <v>3</v>
      </c>
      <c r="AG83">
        <v>2</v>
      </c>
      <c r="AH83">
        <v>3</v>
      </c>
      <c r="AI83">
        <v>-1</v>
      </c>
      <c r="AJ83" t="s">
        <v>3</v>
      </c>
      <c r="AK83">
        <v>4</v>
      </c>
      <c r="AL83">
        <v>-10.44</v>
      </c>
      <c r="AM83">
        <v>0</v>
      </c>
      <c r="AN83">
        <v>0</v>
      </c>
      <c r="AO83">
        <v>0</v>
      </c>
      <c r="AP83">
        <v>0</v>
      </c>
      <c r="AQ83">
        <v>0</v>
      </c>
      <c r="AR83">
        <v>1</v>
      </c>
    </row>
    <row r="84" spans="1:44" x14ac:dyDescent="0.2">
      <c r="A84">
        <f>ROW(Source!A112)</f>
        <v>112</v>
      </c>
      <c r="B84">
        <v>69734251</v>
      </c>
      <c r="C84">
        <v>69734240</v>
      </c>
      <c r="D84">
        <v>27416566</v>
      </c>
      <c r="E84">
        <v>1</v>
      </c>
      <c r="F84">
        <v>1</v>
      </c>
      <c r="G84">
        <v>1</v>
      </c>
      <c r="H84">
        <v>3</v>
      </c>
      <c r="I84" t="s">
        <v>82</v>
      </c>
      <c r="J84" t="s">
        <v>194</v>
      </c>
      <c r="K84" t="s">
        <v>83</v>
      </c>
      <c r="L84">
        <v>1339</v>
      </c>
      <c r="N84">
        <v>1007</v>
      </c>
      <c r="O84" t="s">
        <v>40</v>
      </c>
      <c r="P84" t="s">
        <v>40</v>
      </c>
      <c r="Q84">
        <v>1</v>
      </c>
      <c r="X84">
        <v>2</v>
      </c>
      <c r="Y84">
        <v>7.14</v>
      </c>
      <c r="Z84">
        <v>0</v>
      </c>
      <c r="AA84">
        <v>0</v>
      </c>
      <c r="AB84">
        <v>0</v>
      </c>
      <c r="AC84">
        <v>0</v>
      </c>
      <c r="AD84">
        <v>1</v>
      </c>
      <c r="AE84">
        <v>0</v>
      </c>
      <c r="AF84" t="s">
        <v>3</v>
      </c>
      <c r="AG84">
        <v>2</v>
      </c>
      <c r="AH84">
        <v>2</v>
      </c>
      <c r="AI84">
        <v>69734245</v>
      </c>
      <c r="AJ84">
        <v>84</v>
      </c>
      <c r="AK84">
        <v>3</v>
      </c>
      <c r="AL84">
        <v>-14.28</v>
      </c>
      <c r="AM84">
        <v>0</v>
      </c>
      <c r="AN84">
        <v>0</v>
      </c>
      <c r="AO84">
        <v>0</v>
      </c>
      <c r="AP84">
        <v>0</v>
      </c>
      <c r="AQ84">
        <v>0</v>
      </c>
      <c r="AR84">
        <v>1</v>
      </c>
    </row>
    <row r="85" spans="1:44" x14ac:dyDescent="0.2">
      <c r="A85">
        <f>ROW(Source!A150)</f>
        <v>150</v>
      </c>
      <c r="B85">
        <v>69734258</v>
      </c>
      <c r="C85">
        <v>69734253</v>
      </c>
      <c r="D85">
        <v>27493087</v>
      </c>
      <c r="E85">
        <v>1</v>
      </c>
      <c r="F85">
        <v>1</v>
      </c>
      <c r="G85">
        <v>1</v>
      </c>
      <c r="H85">
        <v>1</v>
      </c>
      <c r="I85" t="s">
        <v>992</v>
      </c>
      <c r="J85" t="s">
        <v>3</v>
      </c>
      <c r="K85" t="s">
        <v>993</v>
      </c>
      <c r="L85">
        <v>1369</v>
      </c>
      <c r="N85">
        <v>1013</v>
      </c>
      <c r="O85" t="s">
        <v>974</v>
      </c>
      <c r="P85" t="s">
        <v>974</v>
      </c>
      <c r="Q85">
        <v>1</v>
      </c>
      <c r="X85">
        <v>9.4700000000000006</v>
      </c>
      <c r="Y85">
        <v>0</v>
      </c>
      <c r="Z85">
        <v>0</v>
      </c>
      <c r="AA85">
        <v>0</v>
      </c>
      <c r="AB85">
        <v>9.48</v>
      </c>
      <c r="AC85">
        <v>0</v>
      </c>
      <c r="AD85">
        <v>1</v>
      </c>
      <c r="AE85">
        <v>1</v>
      </c>
      <c r="AF85" t="s">
        <v>3</v>
      </c>
      <c r="AG85">
        <v>9.4700000000000006</v>
      </c>
      <c r="AH85">
        <v>2</v>
      </c>
      <c r="AI85">
        <v>69734254</v>
      </c>
      <c r="AJ85">
        <v>85</v>
      </c>
      <c r="AK85">
        <v>0</v>
      </c>
      <c r="AL85">
        <v>0</v>
      </c>
      <c r="AM85">
        <v>0</v>
      </c>
      <c r="AN85">
        <v>0</v>
      </c>
      <c r="AO85">
        <v>0</v>
      </c>
      <c r="AP85">
        <v>0</v>
      </c>
      <c r="AQ85">
        <v>0</v>
      </c>
      <c r="AR85">
        <v>0</v>
      </c>
    </row>
    <row r="86" spans="1:44" x14ac:dyDescent="0.2">
      <c r="A86">
        <f>ROW(Source!A150)</f>
        <v>150</v>
      </c>
      <c r="B86">
        <v>69734259</v>
      </c>
      <c r="C86">
        <v>69734253</v>
      </c>
      <c r="D86">
        <v>27439597</v>
      </c>
      <c r="E86">
        <v>1</v>
      </c>
      <c r="F86">
        <v>1</v>
      </c>
      <c r="G86">
        <v>1</v>
      </c>
      <c r="H86">
        <v>2</v>
      </c>
      <c r="I86" t="s">
        <v>994</v>
      </c>
      <c r="J86" t="s">
        <v>995</v>
      </c>
      <c r="K86" t="s">
        <v>996</v>
      </c>
      <c r="L86">
        <v>1368</v>
      </c>
      <c r="N86">
        <v>1011</v>
      </c>
      <c r="O86" t="s">
        <v>978</v>
      </c>
      <c r="P86" t="s">
        <v>978</v>
      </c>
      <c r="Q86">
        <v>1</v>
      </c>
      <c r="X86">
        <v>0.45</v>
      </c>
      <c r="Y86">
        <v>0</v>
      </c>
      <c r="Z86">
        <v>6.62</v>
      </c>
      <c r="AA86">
        <v>0</v>
      </c>
      <c r="AB86">
        <v>0</v>
      </c>
      <c r="AC86">
        <v>0</v>
      </c>
      <c r="AD86">
        <v>1</v>
      </c>
      <c r="AE86">
        <v>0</v>
      </c>
      <c r="AF86" t="s">
        <v>3</v>
      </c>
      <c r="AG86">
        <v>0.45</v>
      </c>
      <c r="AH86">
        <v>2</v>
      </c>
      <c r="AI86">
        <v>69734255</v>
      </c>
      <c r="AJ86">
        <v>86</v>
      </c>
      <c r="AK86">
        <v>0</v>
      </c>
      <c r="AL86">
        <v>0</v>
      </c>
      <c r="AM86">
        <v>0</v>
      </c>
      <c r="AN86">
        <v>0</v>
      </c>
      <c r="AO86">
        <v>0</v>
      </c>
      <c r="AP86">
        <v>0</v>
      </c>
      <c r="AQ86">
        <v>0</v>
      </c>
      <c r="AR86">
        <v>0</v>
      </c>
    </row>
    <row r="87" spans="1:44" x14ac:dyDescent="0.2">
      <c r="A87">
        <f>ROW(Source!A150)</f>
        <v>150</v>
      </c>
      <c r="B87">
        <v>69734260</v>
      </c>
      <c r="C87">
        <v>69734253</v>
      </c>
      <c r="D87">
        <v>27441327</v>
      </c>
      <c r="E87">
        <v>1</v>
      </c>
      <c r="F87">
        <v>1</v>
      </c>
      <c r="G87">
        <v>1</v>
      </c>
      <c r="H87">
        <v>2</v>
      </c>
      <c r="I87" t="s">
        <v>975</v>
      </c>
      <c r="J87" t="s">
        <v>976</v>
      </c>
      <c r="K87" t="s">
        <v>977</v>
      </c>
      <c r="L87">
        <v>1368</v>
      </c>
      <c r="N87">
        <v>1011</v>
      </c>
      <c r="O87" t="s">
        <v>978</v>
      </c>
      <c r="P87" t="s">
        <v>978</v>
      </c>
      <c r="Q87">
        <v>1</v>
      </c>
      <c r="X87">
        <v>0.31</v>
      </c>
      <c r="Y87">
        <v>0</v>
      </c>
      <c r="Z87">
        <v>93.37</v>
      </c>
      <c r="AA87">
        <v>11.69</v>
      </c>
      <c r="AB87">
        <v>0</v>
      </c>
      <c r="AC87">
        <v>0</v>
      </c>
      <c r="AD87">
        <v>1</v>
      </c>
      <c r="AE87">
        <v>0</v>
      </c>
      <c r="AF87" t="s">
        <v>3</v>
      </c>
      <c r="AG87">
        <v>0.31</v>
      </c>
      <c r="AH87">
        <v>2</v>
      </c>
      <c r="AI87">
        <v>69734256</v>
      </c>
      <c r="AJ87">
        <v>87</v>
      </c>
      <c r="AK87">
        <v>0</v>
      </c>
      <c r="AL87">
        <v>0</v>
      </c>
      <c r="AM87">
        <v>0</v>
      </c>
      <c r="AN87">
        <v>0</v>
      </c>
      <c r="AO87">
        <v>0</v>
      </c>
      <c r="AP87">
        <v>0</v>
      </c>
      <c r="AQ87">
        <v>0</v>
      </c>
      <c r="AR87">
        <v>0</v>
      </c>
    </row>
    <row r="88" spans="1:44" x14ac:dyDescent="0.2">
      <c r="A88">
        <f>ROW(Source!A150)</f>
        <v>150</v>
      </c>
      <c r="B88">
        <v>69734261</v>
      </c>
      <c r="C88">
        <v>69734253</v>
      </c>
      <c r="D88">
        <v>27382910</v>
      </c>
      <c r="E88">
        <v>1</v>
      </c>
      <c r="F88">
        <v>1</v>
      </c>
      <c r="G88">
        <v>1</v>
      </c>
      <c r="H88">
        <v>3</v>
      </c>
      <c r="I88" t="s">
        <v>651</v>
      </c>
      <c r="J88" t="s">
        <v>1061</v>
      </c>
      <c r="K88" t="s">
        <v>1062</v>
      </c>
      <c r="L88">
        <v>1339</v>
      </c>
      <c r="N88">
        <v>1007</v>
      </c>
      <c r="O88" t="s">
        <v>40</v>
      </c>
      <c r="P88" t="s">
        <v>40</v>
      </c>
      <c r="Q88">
        <v>1</v>
      </c>
      <c r="X88">
        <v>1.02</v>
      </c>
      <c r="Y88">
        <v>994.39</v>
      </c>
      <c r="Z88">
        <v>0</v>
      </c>
      <c r="AA88">
        <v>0</v>
      </c>
      <c r="AB88">
        <v>0</v>
      </c>
      <c r="AC88">
        <v>0</v>
      </c>
      <c r="AD88">
        <v>1</v>
      </c>
      <c r="AE88">
        <v>0</v>
      </c>
      <c r="AF88" t="s">
        <v>3</v>
      </c>
      <c r="AG88">
        <v>1.02</v>
      </c>
      <c r="AH88">
        <v>3</v>
      </c>
      <c r="AI88">
        <v>-1</v>
      </c>
      <c r="AJ88" t="s">
        <v>3</v>
      </c>
      <c r="AK88">
        <v>4</v>
      </c>
      <c r="AL88">
        <v>-1014.2778</v>
      </c>
      <c r="AM88">
        <v>0</v>
      </c>
      <c r="AN88">
        <v>0</v>
      </c>
      <c r="AO88">
        <v>0</v>
      </c>
      <c r="AP88">
        <v>0</v>
      </c>
      <c r="AQ88">
        <v>0</v>
      </c>
      <c r="AR88">
        <v>1</v>
      </c>
    </row>
    <row r="89" spans="1:44" x14ac:dyDescent="0.2">
      <c r="A89">
        <f>ROW(Source!A151)</f>
        <v>151</v>
      </c>
      <c r="B89">
        <v>69734258</v>
      </c>
      <c r="C89">
        <v>69734253</v>
      </c>
      <c r="D89">
        <v>27493087</v>
      </c>
      <c r="E89">
        <v>1</v>
      </c>
      <c r="F89">
        <v>1</v>
      </c>
      <c r="G89">
        <v>1</v>
      </c>
      <c r="H89">
        <v>1</v>
      </c>
      <c r="I89" t="s">
        <v>992</v>
      </c>
      <c r="J89" t="s">
        <v>3</v>
      </c>
      <c r="K89" t="s">
        <v>993</v>
      </c>
      <c r="L89">
        <v>1369</v>
      </c>
      <c r="N89">
        <v>1013</v>
      </c>
      <c r="O89" t="s">
        <v>974</v>
      </c>
      <c r="P89" t="s">
        <v>974</v>
      </c>
      <c r="Q89">
        <v>1</v>
      </c>
      <c r="X89">
        <v>9.4700000000000006</v>
      </c>
      <c r="Y89">
        <v>0</v>
      </c>
      <c r="Z89">
        <v>0</v>
      </c>
      <c r="AA89">
        <v>0</v>
      </c>
      <c r="AB89">
        <v>9.48</v>
      </c>
      <c r="AC89">
        <v>0</v>
      </c>
      <c r="AD89">
        <v>1</v>
      </c>
      <c r="AE89">
        <v>1</v>
      </c>
      <c r="AF89" t="s">
        <v>3</v>
      </c>
      <c r="AG89">
        <v>9.4700000000000006</v>
      </c>
      <c r="AH89">
        <v>2</v>
      </c>
      <c r="AI89">
        <v>69734254</v>
      </c>
      <c r="AJ89">
        <v>89</v>
      </c>
      <c r="AK89">
        <v>0</v>
      </c>
      <c r="AL89">
        <v>0</v>
      </c>
      <c r="AM89">
        <v>0</v>
      </c>
      <c r="AN89">
        <v>0</v>
      </c>
      <c r="AO89">
        <v>0</v>
      </c>
      <c r="AP89">
        <v>0</v>
      </c>
      <c r="AQ89">
        <v>0</v>
      </c>
      <c r="AR89">
        <v>0</v>
      </c>
    </row>
    <row r="90" spans="1:44" x14ac:dyDescent="0.2">
      <c r="A90">
        <f>ROW(Source!A151)</f>
        <v>151</v>
      </c>
      <c r="B90">
        <v>69734259</v>
      </c>
      <c r="C90">
        <v>69734253</v>
      </c>
      <c r="D90">
        <v>27439597</v>
      </c>
      <c r="E90">
        <v>1</v>
      </c>
      <c r="F90">
        <v>1</v>
      </c>
      <c r="G90">
        <v>1</v>
      </c>
      <c r="H90">
        <v>2</v>
      </c>
      <c r="I90" t="s">
        <v>994</v>
      </c>
      <c r="J90" t="s">
        <v>995</v>
      </c>
      <c r="K90" t="s">
        <v>996</v>
      </c>
      <c r="L90">
        <v>1368</v>
      </c>
      <c r="N90">
        <v>1011</v>
      </c>
      <c r="O90" t="s">
        <v>978</v>
      </c>
      <c r="P90" t="s">
        <v>978</v>
      </c>
      <c r="Q90">
        <v>1</v>
      </c>
      <c r="X90">
        <v>0.45</v>
      </c>
      <c r="Y90">
        <v>0</v>
      </c>
      <c r="Z90">
        <v>6.62</v>
      </c>
      <c r="AA90">
        <v>0</v>
      </c>
      <c r="AB90">
        <v>0</v>
      </c>
      <c r="AC90">
        <v>0</v>
      </c>
      <c r="AD90">
        <v>1</v>
      </c>
      <c r="AE90">
        <v>0</v>
      </c>
      <c r="AF90" t="s">
        <v>3</v>
      </c>
      <c r="AG90">
        <v>0.45</v>
      </c>
      <c r="AH90">
        <v>2</v>
      </c>
      <c r="AI90">
        <v>69734255</v>
      </c>
      <c r="AJ90">
        <v>90</v>
      </c>
      <c r="AK90">
        <v>0</v>
      </c>
      <c r="AL90">
        <v>0</v>
      </c>
      <c r="AM90">
        <v>0</v>
      </c>
      <c r="AN90">
        <v>0</v>
      </c>
      <c r="AO90">
        <v>0</v>
      </c>
      <c r="AP90">
        <v>0</v>
      </c>
      <c r="AQ90">
        <v>0</v>
      </c>
      <c r="AR90">
        <v>0</v>
      </c>
    </row>
    <row r="91" spans="1:44" x14ac:dyDescent="0.2">
      <c r="A91">
        <f>ROW(Source!A151)</f>
        <v>151</v>
      </c>
      <c r="B91">
        <v>69734260</v>
      </c>
      <c r="C91">
        <v>69734253</v>
      </c>
      <c r="D91">
        <v>27441327</v>
      </c>
      <c r="E91">
        <v>1</v>
      </c>
      <c r="F91">
        <v>1</v>
      </c>
      <c r="G91">
        <v>1</v>
      </c>
      <c r="H91">
        <v>2</v>
      </c>
      <c r="I91" t="s">
        <v>975</v>
      </c>
      <c r="J91" t="s">
        <v>976</v>
      </c>
      <c r="K91" t="s">
        <v>977</v>
      </c>
      <c r="L91">
        <v>1368</v>
      </c>
      <c r="N91">
        <v>1011</v>
      </c>
      <c r="O91" t="s">
        <v>978</v>
      </c>
      <c r="P91" t="s">
        <v>978</v>
      </c>
      <c r="Q91">
        <v>1</v>
      </c>
      <c r="X91">
        <v>0.31</v>
      </c>
      <c r="Y91">
        <v>0</v>
      </c>
      <c r="Z91">
        <v>93.37</v>
      </c>
      <c r="AA91">
        <v>11.69</v>
      </c>
      <c r="AB91">
        <v>0</v>
      </c>
      <c r="AC91">
        <v>0</v>
      </c>
      <c r="AD91">
        <v>1</v>
      </c>
      <c r="AE91">
        <v>0</v>
      </c>
      <c r="AF91" t="s">
        <v>3</v>
      </c>
      <c r="AG91">
        <v>0.31</v>
      </c>
      <c r="AH91">
        <v>2</v>
      </c>
      <c r="AI91">
        <v>69734256</v>
      </c>
      <c r="AJ91">
        <v>91</v>
      </c>
      <c r="AK91">
        <v>0</v>
      </c>
      <c r="AL91">
        <v>0</v>
      </c>
      <c r="AM91">
        <v>0</v>
      </c>
      <c r="AN91">
        <v>0</v>
      </c>
      <c r="AO91">
        <v>0</v>
      </c>
      <c r="AP91">
        <v>0</v>
      </c>
      <c r="AQ91">
        <v>0</v>
      </c>
      <c r="AR91">
        <v>0</v>
      </c>
    </row>
    <row r="92" spans="1:44" x14ac:dyDescent="0.2">
      <c r="A92">
        <f>ROW(Source!A151)</f>
        <v>151</v>
      </c>
      <c r="B92">
        <v>69734261</v>
      </c>
      <c r="C92">
        <v>69734253</v>
      </c>
      <c r="D92">
        <v>27382910</v>
      </c>
      <c r="E92">
        <v>1</v>
      </c>
      <c r="F92">
        <v>1</v>
      </c>
      <c r="G92">
        <v>1</v>
      </c>
      <c r="H92">
        <v>3</v>
      </c>
      <c r="I92" t="s">
        <v>651</v>
      </c>
      <c r="J92" t="s">
        <v>1061</v>
      </c>
      <c r="K92" t="s">
        <v>1062</v>
      </c>
      <c r="L92">
        <v>1339</v>
      </c>
      <c r="N92">
        <v>1007</v>
      </c>
      <c r="O92" t="s">
        <v>40</v>
      </c>
      <c r="P92" t="s">
        <v>40</v>
      </c>
      <c r="Q92">
        <v>1</v>
      </c>
      <c r="X92">
        <v>1.02</v>
      </c>
      <c r="Y92">
        <v>994.39</v>
      </c>
      <c r="Z92">
        <v>0</v>
      </c>
      <c r="AA92">
        <v>0</v>
      </c>
      <c r="AB92">
        <v>0</v>
      </c>
      <c r="AC92">
        <v>0</v>
      </c>
      <c r="AD92">
        <v>1</v>
      </c>
      <c r="AE92">
        <v>0</v>
      </c>
      <c r="AF92" t="s">
        <v>3</v>
      </c>
      <c r="AG92">
        <v>1.02</v>
      </c>
      <c r="AH92">
        <v>3</v>
      </c>
      <c r="AI92">
        <v>-1</v>
      </c>
      <c r="AJ92" t="s">
        <v>3</v>
      </c>
      <c r="AK92">
        <v>4</v>
      </c>
      <c r="AL92">
        <v>-1014.2778</v>
      </c>
      <c r="AM92">
        <v>0</v>
      </c>
      <c r="AN92">
        <v>0</v>
      </c>
      <c r="AO92">
        <v>0</v>
      </c>
      <c r="AP92">
        <v>0</v>
      </c>
      <c r="AQ92">
        <v>0</v>
      </c>
      <c r="AR92">
        <v>1</v>
      </c>
    </row>
    <row r="93" spans="1:44" x14ac:dyDescent="0.2">
      <c r="A93">
        <f>ROW(Source!A154)</f>
        <v>154</v>
      </c>
      <c r="B93">
        <v>69734267</v>
      </c>
      <c r="C93">
        <v>69734263</v>
      </c>
      <c r="D93">
        <v>27493458</v>
      </c>
      <c r="E93">
        <v>1</v>
      </c>
      <c r="F93">
        <v>1</v>
      </c>
      <c r="G93">
        <v>1</v>
      </c>
      <c r="H93">
        <v>1</v>
      </c>
      <c r="I93" t="s">
        <v>997</v>
      </c>
      <c r="J93" t="s">
        <v>3</v>
      </c>
      <c r="K93" t="s">
        <v>998</v>
      </c>
      <c r="L93">
        <v>1369</v>
      </c>
      <c r="N93">
        <v>1013</v>
      </c>
      <c r="O93" t="s">
        <v>974</v>
      </c>
      <c r="P93" t="s">
        <v>974</v>
      </c>
      <c r="Q93">
        <v>1</v>
      </c>
      <c r="X93">
        <v>3.45</v>
      </c>
      <c r="Y93">
        <v>0</v>
      </c>
      <c r="Z93">
        <v>0</v>
      </c>
      <c r="AA93">
        <v>0</v>
      </c>
      <c r="AB93">
        <v>8.6</v>
      </c>
      <c r="AC93">
        <v>0</v>
      </c>
      <c r="AD93">
        <v>1</v>
      </c>
      <c r="AE93">
        <v>1</v>
      </c>
      <c r="AF93" t="s">
        <v>3</v>
      </c>
      <c r="AG93">
        <v>3.45</v>
      </c>
      <c r="AH93">
        <v>2</v>
      </c>
      <c r="AI93">
        <v>69734264</v>
      </c>
      <c r="AJ93">
        <v>93</v>
      </c>
      <c r="AK93">
        <v>0</v>
      </c>
      <c r="AL93">
        <v>0</v>
      </c>
      <c r="AM93">
        <v>0</v>
      </c>
      <c r="AN93">
        <v>0</v>
      </c>
      <c r="AO93">
        <v>0</v>
      </c>
      <c r="AP93">
        <v>0</v>
      </c>
      <c r="AQ93">
        <v>0</v>
      </c>
      <c r="AR93">
        <v>0</v>
      </c>
    </row>
    <row r="94" spans="1:44" x14ac:dyDescent="0.2">
      <c r="A94">
        <f>ROW(Source!A154)</f>
        <v>154</v>
      </c>
      <c r="B94">
        <v>69734268</v>
      </c>
      <c r="C94">
        <v>69734263</v>
      </c>
      <c r="D94">
        <v>27441327</v>
      </c>
      <c r="E94">
        <v>1</v>
      </c>
      <c r="F94">
        <v>1</v>
      </c>
      <c r="G94">
        <v>1</v>
      </c>
      <c r="H94">
        <v>2</v>
      </c>
      <c r="I94" t="s">
        <v>975</v>
      </c>
      <c r="J94" t="s">
        <v>976</v>
      </c>
      <c r="K94" t="s">
        <v>977</v>
      </c>
      <c r="L94">
        <v>1368</v>
      </c>
      <c r="N94">
        <v>1011</v>
      </c>
      <c r="O94" t="s">
        <v>978</v>
      </c>
      <c r="P94" t="s">
        <v>978</v>
      </c>
      <c r="Q94">
        <v>1</v>
      </c>
      <c r="X94">
        <v>0.02</v>
      </c>
      <c r="Y94">
        <v>0</v>
      </c>
      <c r="Z94">
        <v>93.37</v>
      </c>
      <c r="AA94">
        <v>11.69</v>
      </c>
      <c r="AB94">
        <v>0</v>
      </c>
      <c r="AC94">
        <v>0</v>
      </c>
      <c r="AD94">
        <v>1</v>
      </c>
      <c r="AE94">
        <v>0</v>
      </c>
      <c r="AF94" t="s">
        <v>3</v>
      </c>
      <c r="AG94">
        <v>0.02</v>
      </c>
      <c r="AH94">
        <v>2</v>
      </c>
      <c r="AI94">
        <v>69734265</v>
      </c>
      <c r="AJ94">
        <v>94</v>
      </c>
      <c r="AK94">
        <v>0</v>
      </c>
      <c r="AL94">
        <v>0</v>
      </c>
      <c r="AM94">
        <v>0</v>
      </c>
      <c r="AN94">
        <v>0</v>
      </c>
      <c r="AO94">
        <v>0</v>
      </c>
      <c r="AP94">
        <v>0</v>
      </c>
      <c r="AQ94">
        <v>0</v>
      </c>
      <c r="AR94">
        <v>0</v>
      </c>
    </row>
    <row r="95" spans="1:44" x14ac:dyDescent="0.2">
      <c r="A95">
        <f>ROW(Source!A154)</f>
        <v>154</v>
      </c>
      <c r="B95">
        <v>69734269</v>
      </c>
      <c r="C95">
        <v>69734263</v>
      </c>
      <c r="D95">
        <v>27386998</v>
      </c>
      <c r="E95">
        <v>1</v>
      </c>
      <c r="F95">
        <v>1</v>
      </c>
      <c r="G95">
        <v>1</v>
      </c>
      <c r="H95">
        <v>3</v>
      </c>
      <c r="I95" t="s">
        <v>163</v>
      </c>
      <c r="J95" t="s">
        <v>165</v>
      </c>
      <c r="K95" t="s">
        <v>1063</v>
      </c>
      <c r="L95">
        <v>1327</v>
      </c>
      <c r="N95">
        <v>1005</v>
      </c>
      <c r="O95" t="s">
        <v>56</v>
      </c>
      <c r="P95" t="s">
        <v>56</v>
      </c>
      <c r="Q95">
        <v>1</v>
      </c>
      <c r="X95">
        <v>122.4</v>
      </c>
      <c r="Y95">
        <v>12.26</v>
      </c>
      <c r="Z95">
        <v>0</v>
      </c>
      <c r="AA95">
        <v>0</v>
      </c>
      <c r="AB95">
        <v>0</v>
      </c>
      <c r="AC95">
        <v>0</v>
      </c>
      <c r="AD95">
        <v>1</v>
      </c>
      <c r="AE95">
        <v>0</v>
      </c>
      <c r="AF95" t="s">
        <v>3</v>
      </c>
      <c r="AG95">
        <v>122.4</v>
      </c>
      <c r="AH95">
        <v>2</v>
      </c>
      <c r="AI95">
        <v>69734266</v>
      </c>
      <c r="AJ95">
        <v>95</v>
      </c>
      <c r="AK95">
        <v>3</v>
      </c>
      <c r="AL95">
        <v>-1500.624</v>
      </c>
      <c r="AM95">
        <v>0</v>
      </c>
      <c r="AN95">
        <v>0</v>
      </c>
      <c r="AO95">
        <v>0</v>
      </c>
      <c r="AP95">
        <v>0</v>
      </c>
      <c r="AQ95">
        <v>0</v>
      </c>
      <c r="AR95">
        <v>1</v>
      </c>
    </row>
    <row r="96" spans="1:44" x14ac:dyDescent="0.2">
      <c r="A96">
        <f>ROW(Source!A155)</f>
        <v>155</v>
      </c>
      <c r="B96">
        <v>69734267</v>
      </c>
      <c r="C96">
        <v>69734263</v>
      </c>
      <c r="D96">
        <v>27493458</v>
      </c>
      <c r="E96">
        <v>1</v>
      </c>
      <c r="F96">
        <v>1</v>
      </c>
      <c r="G96">
        <v>1</v>
      </c>
      <c r="H96">
        <v>1</v>
      </c>
      <c r="I96" t="s">
        <v>997</v>
      </c>
      <c r="J96" t="s">
        <v>3</v>
      </c>
      <c r="K96" t="s">
        <v>998</v>
      </c>
      <c r="L96">
        <v>1369</v>
      </c>
      <c r="N96">
        <v>1013</v>
      </c>
      <c r="O96" t="s">
        <v>974</v>
      </c>
      <c r="P96" t="s">
        <v>974</v>
      </c>
      <c r="Q96">
        <v>1</v>
      </c>
      <c r="X96">
        <v>3.45</v>
      </c>
      <c r="Y96">
        <v>0</v>
      </c>
      <c r="Z96">
        <v>0</v>
      </c>
      <c r="AA96">
        <v>0</v>
      </c>
      <c r="AB96">
        <v>8.6</v>
      </c>
      <c r="AC96">
        <v>0</v>
      </c>
      <c r="AD96">
        <v>1</v>
      </c>
      <c r="AE96">
        <v>1</v>
      </c>
      <c r="AF96" t="s">
        <v>3</v>
      </c>
      <c r="AG96">
        <v>3.45</v>
      </c>
      <c r="AH96">
        <v>2</v>
      </c>
      <c r="AI96">
        <v>69734264</v>
      </c>
      <c r="AJ96">
        <v>96</v>
      </c>
      <c r="AK96">
        <v>0</v>
      </c>
      <c r="AL96">
        <v>0</v>
      </c>
      <c r="AM96">
        <v>0</v>
      </c>
      <c r="AN96">
        <v>0</v>
      </c>
      <c r="AO96">
        <v>0</v>
      </c>
      <c r="AP96">
        <v>0</v>
      </c>
      <c r="AQ96">
        <v>0</v>
      </c>
      <c r="AR96">
        <v>0</v>
      </c>
    </row>
    <row r="97" spans="1:44" x14ac:dyDescent="0.2">
      <c r="A97">
        <f>ROW(Source!A155)</f>
        <v>155</v>
      </c>
      <c r="B97">
        <v>69734268</v>
      </c>
      <c r="C97">
        <v>69734263</v>
      </c>
      <c r="D97">
        <v>27441327</v>
      </c>
      <c r="E97">
        <v>1</v>
      </c>
      <c r="F97">
        <v>1</v>
      </c>
      <c r="G97">
        <v>1</v>
      </c>
      <c r="H97">
        <v>2</v>
      </c>
      <c r="I97" t="s">
        <v>975</v>
      </c>
      <c r="J97" t="s">
        <v>976</v>
      </c>
      <c r="K97" t="s">
        <v>977</v>
      </c>
      <c r="L97">
        <v>1368</v>
      </c>
      <c r="N97">
        <v>1011</v>
      </c>
      <c r="O97" t="s">
        <v>978</v>
      </c>
      <c r="P97" t="s">
        <v>978</v>
      </c>
      <c r="Q97">
        <v>1</v>
      </c>
      <c r="X97">
        <v>0.02</v>
      </c>
      <c r="Y97">
        <v>0</v>
      </c>
      <c r="Z97">
        <v>93.37</v>
      </c>
      <c r="AA97">
        <v>11.69</v>
      </c>
      <c r="AB97">
        <v>0</v>
      </c>
      <c r="AC97">
        <v>0</v>
      </c>
      <c r="AD97">
        <v>1</v>
      </c>
      <c r="AE97">
        <v>0</v>
      </c>
      <c r="AF97" t="s">
        <v>3</v>
      </c>
      <c r="AG97">
        <v>0.02</v>
      </c>
      <c r="AH97">
        <v>2</v>
      </c>
      <c r="AI97">
        <v>69734265</v>
      </c>
      <c r="AJ97">
        <v>97</v>
      </c>
      <c r="AK97">
        <v>0</v>
      </c>
      <c r="AL97">
        <v>0</v>
      </c>
      <c r="AM97">
        <v>0</v>
      </c>
      <c r="AN97">
        <v>0</v>
      </c>
      <c r="AO97">
        <v>0</v>
      </c>
      <c r="AP97">
        <v>0</v>
      </c>
      <c r="AQ97">
        <v>0</v>
      </c>
      <c r="AR97">
        <v>0</v>
      </c>
    </row>
    <row r="98" spans="1:44" x14ac:dyDescent="0.2">
      <c r="A98">
        <f>ROW(Source!A155)</f>
        <v>155</v>
      </c>
      <c r="B98">
        <v>69734269</v>
      </c>
      <c r="C98">
        <v>69734263</v>
      </c>
      <c r="D98">
        <v>27386998</v>
      </c>
      <c r="E98">
        <v>1</v>
      </c>
      <c r="F98">
        <v>1</v>
      </c>
      <c r="G98">
        <v>1</v>
      </c>
      <c r="H98">
        <v>3</v>
      </c>
      <c r="I98" t="s">
        <v>163</v>
      </c>
      <c r="J98" t="s">
        <v>165</v>
      </c>
      <c r="K98" t="s">
        <v>1063</v>
      </c>
      <c r="L98">
        <v>1327</v>
      </c>
      <c r="N98">
        <v>1005</v>
      </c>
      <c r="O98" t="s">
        <v>56</v>
      </c>
      <c r="P98" t="s">
        <v>56</v>
      </c>
      <c r="Q98">
        <v>1</v>
      </c>
      <c r="X98">
        <v>122.4</v>
      </c>
      <c r="Y98">
        <v>12.26</v>
      </c>
      <c r="Z98">
        <v>0</v>
      </c>
      <c r="AA98">
        <v>0</v>
      </c>
      <c r="AB98">
        <v>0</v>
      </c>
      <c r="AC98">
        <v>0</v>
      </c>
      <c r="AD98">
        <v>1</v>
      </c>
      <c r="AE98">
        <v>0</v>
      </c>
      <c r="AF98" t="s">
        <v>3</v>
      </c>
      <c r="AG98">
        <v>122.4</v>
      </c>
      <c r="AH98">
        <v>2</v>
      </c>
      <c r="AI98">
        <v>69734266</v>
      </c>
      <c r="AJ98">
        <v>98</v>
      </c>
      <c r="AK98">
        <v>3</v>
      </c>
      <c r="AL98">
        <v>-1500.624</v>
      </c>
      <c r="AM98">
        <v>0</v>
      </c>
      <c r="AN98">
        <v>0</v>
      </c>
      <c r="AO98">
        <v>0</v>
      </c>
      <c r="AP98">
        <v>0</v>
      </c>
      <c r="AQ98">
        <v>0</v>
      </c>
      <c r="AR98">
        <v>1</v>
      </c>
    </row>
    <row r="99" spans="1:44" x14ac:dyDescent="0.2">
      <c r="A99">
        <f>ROW(Source!A158)</f>
        <v>158</v>
      </c>
      <c r="B99">
        <v>69734275</v>
      </c>
      <c r="C99">
        <v>69734271</v>
      </c>
      <c r="D99">
        <v>27493137</v>
      </c>
      <c r="E99">
        <v>1</v>
      </c>
      <c r="F99">
        <v>1</v>
      </c>
      <c r="G99">
        <v>1</v>
      </c>
      <c r="H99">
        <v>1</v>
      </c>
      <c r="I99" t="s">
        <v>999</v>
      </c>
      <c r="J99" t="s">
        <v>3</v>
      </c>
      <c r="K99" t="s">
        <v>1000</v>
      </c>
      <c r="L99">
        <v>1369</v>
      </c>
      <c r="N99">
        <v>1013</v>
      </c>
      <c r="O99" t="s">
        <v>974</v>
      </c>
      <c r="P99" t="s">
        <v>974</v>
      </c>
      <c r="Q99">
        <v>1</v>
      </c>
      <c r="X99">
        <v>4.1399999999999997</v>
      </c>
      <c r="Y99">
        <v>0</v>
      </c>
      <c r="Z99">
        <v>0</v>
      </c>
      <c r="AA99">
        <v>0</v>
      </c>
      <c r="AB99">
        <v>9.15</v>
      </c>
      <c r="AC99">
        <v>0</v>
      </c>
      <c r="AD99">
        <v>1</v>
      </c>
      <c r="AE99">
        <v>1</v>
      </c>
      <c r="AF99" t="s">
        <v>3</v>
      </c>
      <c r="AG99">
        <v>4.1399999999999997</v>
      </c>
      <c r="AH99">
        <v>2</v>
      </c>
      <c r="AI99">
        <v>69734272</v>
      </c>
      <c r="AJ99">
        <v>99</v>
      </c>
      <c r="AK99">
        <v>0</v>
      </c>
      <c r="AL99">
        <v>0</v>
      </c>
      <c r="AM99">
        <v>0</v>
      </c>
      <c r="AN99">
        <v>0</v>
      </c>
      <c r="AO99">
        <v>0</v>
      </c>
      <c r="AP99">
        <v>0</v>
      </c>
      <c r="AQ99">
        <v>0</v>
      </c>
      <c r="AR99">
        <v>0</v>
      </c>
    </row>
    <row r="100" spans="1:44" x14ac:dyDescent="0.2">
      <c r="A100">
        <f>ROW(Source!A158)</f>
        <v>158</v>
      </c>
      <c r="B100">
        <v>69734276</v>
      </c>
      <c r="C100">
        <v>69734271</v>
      </c>
      <c r="D100">
        <v>27441327</v>
      </c>
      <c r="E100">
        <v>1</v>
      </c>
      <c r="F100">
        <v>1</v>
      </c>
      <c r="G100">
        <v>1</v>
      </c>
      <c r="H100">
        <v>2</v>
      </c>
      <c r="I100" t="s">
        <v>975</v>
      </c>
      <c r="J100" t="s">
        <v>976</v>
      </c>
      <c r="K100" t="s">
        <v>977</v>
      </c>
      <c r="L100">
        <v>1368</v>
      </c>
      <c r="N100">
        <v>1011</v>
      </c>
      <c r="O100" t="s">
        <v>978</v>
      </c>
      <c r="P100" t="s">
        <v>978</v>
      </c>
      <c r="Q100">
        <v>1</v>
      </c>
      <c r="X100">
        <v>0.11</v>
      </c>
      <c r="Y100">
        <v>0</v>
      </c>
      <c r="Z100">
        <v>93.37</v>
      </c>
      <c r="AA100">
        <v>11.69</v>
      </c>
      <c r="AB100">
        <v>0</v>
      </c>
      <c r="AC100">
        <v>0</v>
      </c>
      <c r="AD100">
        <v>1</v>
      </c>
      <c r="AE100">
        <v>0</v>
      </c>
      <c r="AF100" t="s">
        <v>3</v>
      </c>
      <c r="AG100">
        <v>0.11</v>
      </c>
      <c r="AH100">
        <v>2</v>
      </c>
      <c r="AI100">
        <v>69734273</v>
      </c>
      <c r="AJ100">
        <v>100</v>
      </c>
      <c r="AK100">
        <v>0</v>
      </c>
      <c r="AL100">
        <v>0</v>
      </c>
      <c r="AM100">
        <v>0</v>
      </c>
      <c r="AN100">
        <v>0</v>
      </c>
      <c r="AO100">
        <v>0</v>
      </c>
      <c r="AP100">
        <v>0</v>
      </c>
      <c r="AQ100">
        <v>0</v>
      </c>
      <c r="AR100">
        <v>0</v>
      </c>
    </row>
    <row r="101" spans="1:44" x14ac:dyDescent="0.2">
      <c r="A101">
        <f>ROW(Source!A158)</f>
        <v>158</v>
      </c>
      <c r="B101">
        <v>69734277</v>
      </c>
      <c r="C101">
        <v>69734271</v>
      </c>
      <c r="D101">
        <v>27371771</v>
      </c>
      <c r="E101">
        <v>1</v>
      </c>
      <c r="F101">
        <v>1</v>
      </c>
      <c r="G101">
        <v>1</v>
      </c>
      <c r="H101">
        <v>3</v>
      </c>
      <c r="I101" t="s">
        <v>178</v>
      </c>
      <c r="J101" t="s">
        <v>181</v>
      </c>
      <c r="K101" t="s">
        <v>1064</v>
      </c>
      <c r="L101">
        <v>1308</v>
      </c>
      <c r="N101">
        <v>1003</v>
      </c>
      <c r="O101" t="s">
        <v>180</v>
      </c>
      <c r="P101" t="s">
        <v>180</v>
      </c>
      <c r="Q101">
        <v>100</v>
      </c>
      <c r="X101">
        <v>1.05</v>
      </c>
      <c r="Y101">
        <v>2258.6999999999998</v>
      </c>
      <c r="Z101">
        <v>0</v>
      </c>
      <c r="AA101">
        <v>0</v>
      </c>
      <c r="AB101">
        <v>0</v>
      </c>
      <c r="AC101">
        <v>0</v>
      </c>
      <c r="AD101">
        <v>1</v>
      </c>
      <c r="AE101">
        <v>0</v>
      </c>
      <c r="AF101" t="s">
        <v>3</v>
      </c>
      <c r="AG101">
        <v>1.05</v>
      </c>
      <c r="AH101">
        <v>2</v>
      </c>
      <c r="AI101">
        <v>69734274</v>
      </c>
      <c r="AJ101">
        <v>101</v>
      </c>
      <c r="AK101">
        <v>3</v>
      </c>
      <c r="AL101">
        <v>-2371.6349999999998</v>
      </c>
      <c r="AM101">
        <v>0</v>
      </c>
      <c r="AN101">
        <v>0</v>
      </c>
      <c r="AO101">
        <v>0</v>
      </c>
      <c r="AP101">
        <v>0</v>
      </c>
      <c r="AQ101">
        <v>0</v>
      </c>
      <c r="AR101">
        <v>1</v>
      </c>
    </row>
    <row r="102" spans="1:44" x14ac:dyDescent="0.2">
      <c r="A102">
        <f>ROW(Source!A159)</f>
        <v>159</v>
      </c>
      <c r="B102">
        <v>69734275</v>
      </c>
      <c r="C102">
        <v>69734271</v>
      </c>
      <c r="D102">
        <v>27493137</v>
      </c>
      <c r="E102">
        <v>1</v>
      </c>
      <c r="F102">
        <v>1</v>
      </c>
      <c r="G102">
        <v>1</v>
      </c>
      <c r="H102">
        <v>1</v>
      </c>
      <c r="I102" t="s">
        <v>999</v>
      </c>
      <c r="J102" t="s">
        <v>3</v>
      </c>
      <c r="K102" t="s">
        <v>1000</v>
      </c>
      <c r="L102">
        <v>1369</v>
      </c>
      <c r="N102">
        <v>1013</v>
      </c>
      <c r="O102" t="s">
        <v>974</v>
      </c>
      <c r="P102" t="s">
        <v>974</v>
      </c>
      <c r="Q102">
        <v>1</v>
      </c>
      <c r="X102">
        <v>4.1399999999999997</v>
      </c>
      <c r="Y102">
        <v>0</v>
      </c>
      <c r="Z102">
        <v>0</v>
      </c>
      <c r="AA102">
        <v>0</v>
      </c>
      <c r="AB102">
        <v>9.15</v>
      </c>
      <c r="AC102">
        <v>0</v>
      </c>
      <c r="AD102">
        <v>1</v>
      </c>
      <c r="AE102">
        <v>1</v>
      </c>
      <c r="AF102" t="s">
        <v>3</v>
      </c>
      <c r="AG102">
        <v>4.1399999999999997</v>
      </c>
      <c r="AH102">
        <v>2</v>
      </c>
      <c r="AI102">
        <v>69734272</v>
      </c>
      <c r="AJ102">
        <v>102</v>
      </c>
      <c r="AK102">
        <v>0</v>
      </c>
      <c r="AL102">
        <v>0</v>
      </c>
      <c r="AM102">
        <v>0</v>
      </c>
      <c r="AN102">
        <v>0</v>
      </c>
      <c r="AO102">
        <v>0</v>
      </c>
      <c r="AP102">
        <v>0</v>
      </c>
      <c r="AQ102">
        <v>0</v>
      </c>
      <c r="AR102">
        <v>0</v>
      </c>
    </row>
    <row r="103" spans="1:44" x14ac:dyDescent="0.2">
      <c r="A103">
        <f>ROW(Source!A159)</f>
        <v>159</v>
      </c>
      <c r="B103">
        <v>69734276</v>
      </c>
      <c r="C103">
        <v>69734271</v>
      </c>
      <c r="D103">
        <v>27441327</v>
      </c>
      <c r="E103">
        <v>1</v>
      </c>
      <c r="F103">
        <v>1</v>
      </c>
      <c r="G103">
        <v>1</v>
      </c>
      <c r="H103">
        <v>2</v>
      </c>
      <c r="I103" t="s">
        <v>975</v>
      </c>
      <c r="J103" t="s">
        <v>976</v>
      </c>
      <c r="K103" t="s">
        <v>977</v>
      </c>
      <c r="L103">
        <v>1368</v>
      </c>
      <c r="N103">
        <v>1011</v>
      </c>
      <c r="O103" t="s">
        <v>978</v>
      </c>
      <c r="P103" t="s">
        <v>978</v>
      </c>
      <c r="Q103">
        <v>1</v>
      </c>
      <c r="X103">
        <v>0.11</v>
      </c>
      <c r="Y103">
        <v>0</v>
      </c>
      <c r="Z103">
        <v>93.37</v>
      </c>
      <c r="AA103">
        <v>11.69</v>
      </c>
      <c r="AB103">
        <v>0</v>
      </c>
      <c r="AC103">
        <v>0</v>
      </c>
      <c r="AD103">
        <v>1</v>
      </c>
      <c r="AE103">
        <v>0</v>
      </c>
      <c r="AF103" t="s">
        <v>3</v>
      </c>
      <c r="AG103">
        <v>0.11</v>
      </c>
      <c r="AH103">
        <v>2</v>
      </c>
      <c r="AI103">
        <v>69734273</v>
      </c>
      <c r="AJ103">
        <v>103</v>
      </c>
      <c r="AK103">
        <v>0</v>
      </c>
      <c r="AL103">
        <v>0</v>
      </c>
      <c r="AM103">
        <v>0</v>
      </c>
      <c r="AN103">
        <v>0</v>
      </c>
      <c r="AO103">
        <v>0</v>
      </c>
      <c r="AP103">
        <v>0</v>
      </c>
      <c r="AQ103">
        <v>0</v>
      </c>
      <c r="AR103">
        <v>0</v>
      </c>
    </row>
    <row r="104" spans="1:44" x14ac:dyDescent="0.2">
      <c r="A104">
        <f>ROW(Source!A159)</f>
        <v>159</v>
      </c>
      <c r="B104">
        <v>69734277</v>
      </c>
      <c r="C104">
        <v>69734271</v>
      </c>
      <c r="D104">
        <v>27371771</v>
      </c>
      <c r="E104">
        <v>1</v>
      </c>
      <c r="F104">
        <v>1</v>
      </c>
      <c r="G104">
        <v>1</v>
      </c>
      <c r="H104">
        <v>3</v>
      </c>
      <c r="I104" t="s">
        <v>178</v>
      </c>
      <c r="J104" t="s">
        <v>181</v>
      </c>
      <c r="K104" t="s">
        <v>1064</v>
      </c>
      <c r="L104">
        <v>1308</v>
      </c>
      <c r="N104">
        <v>1003</v>
      </c>
      <c r="O104" t="s">
        <v>180</v>
      </c>
      <c r="P104" t="s">
        <v>180</v>
      </c>
      <c r="Q104">
        <v>100</v>
      </c>
      <c r="X104">
        <v>1.05</v>
      </c>
      <c r="Y104">
        <v>2258.6999999999998</v>
      </c>
      <c r="Z104">
        <v>0</v>
      </c>
      <c r="AA104">
        <v>0</v>
      </c>
      <c r="AB104">
        <v>0</v>
      </c>
      <c r="AC104">
        <v>0</v>
      </c>
      <c r="AD104">
        <v>1</v>
      </c>
      <c r="AE104">
        <v>0</v>
      </c>
      <c r="AF104" t="s">
        <v>3</v>
      </c>
      <c r="AG104">
        <v>1.05</v>
      </c>
      <c r="AH104">
        <v>2</v>
      </c>
      <c r="AI104">
        <v>69734274</v>
      </c>
      <c r="AJ104">
        <v>104</v>
      </c>
      <c r="AK104">
        <v>3</v>
      </c>
      <c r="AL104">
        <v>-2371.6349999999998</v>
      </c>
      <c r="AM104">
        <v>0</v>
      </c>
      <c r="AN104">
        <v>0</v>
      </c>
      <c r="AO104">
        <v>0</v>
      </c>
      <c r="AP104">
        <v>0</v>
      </c>
      <c r="AQ104">
        <v>0</v>
      </c>
      <c r="AR104">
        <v>1</v>
      </c>
    </row>
    <row r="105" spans="1:44" x14ac:dyDescent="0.2">
      <c r="A105">
        <f>ROW(Source!A162)</f>
        <v>162</v>
      </c>
      <c r="B105">
        <v>69734286</v>
      </c>
      <c r="C105">
        <v>69734279</v>
      </c>
      <c r="D105">
        <v>27496319</v>
      </c>
      <c r="E105">
        <v>1</v>
      </c>
      <c r="F105">
        <v>1</v>
      </c>
      <c r="G105">
        <v>1</v>
      </c>
      <c r="H105">
        <v>1</v>
      </c>
      <c r="I105" t="s">
        <v>1001</v>
      </c>
      <c r="J105" t="s">
        <v>3</v>
      </c>
      <c r="K105" t="s">
        <v>1002</v>
      </c>
      <c r="L105">
        <v>1369</v>
      </c>
      <c r="N105">
        <v>1013</v>
      </c>
      <c r="O105" t="s">
        <v>974</v>
      </c>
      <c r="P105" t="s">
        <v>974</v>
      </c>
      <c r="Q105">
        <v>1</v>
      </c>
      <c r="X105">
        <v>39.51</v>
      </c>
      <c r="Y105">
        <v>0</v>
      </c>
      <c r="Z105">
        <v>0</v>
      </c>
      <c r="AA105">
        <v>0</v>
      </c>
      <c r="AB105">
        <v>8.01</v>
      </c>
      <c r="AC105">
        <v>0</v>
      </c>
      <c r="AD105">
        <v>1</v>
      </c>
      <c r="AE105">
        <v>1</v>
      </c>
      <c r="AF105" t="s">
        <v>3</v>
      </c>
      <c r="AG105">
        <v>39.51</v>
      </c>
      <c r="AH105">
        <v>2</v>
      </c>
      <c r="AI105">
        <v>69734280</v>
      </c>
      <c r="AJ105">
        <v>105</v>
      </c>
      <c r="AK105">
        <v>0</v>
      </c>
      <c r="AL105">
        <v>0</v>
      </c>
      <c r="AM105">
        <v>0</v>
      </c>
      <c r="AN105">
        <v>0</v>
      </c>
      <c r="AO105">
        <v>0</v>
      </c>
      <c r="AP105">
        <v>0</v>
      </c>
      <c r="AQ105">
        <v>0</v>
      </c>
      <c r="AR105">
        <v>0</v>
      </c>
    </row>
    <row r="106" spans="1:44" x14ac:dyDescent="0.2">
      <c r="A106">
        <f>ROW(Source!A162)</f>
        <v>162</v>
      </c>
      <c r="B106">
        <v>69734287</v>
      </c>
      <c r="C106">
        <v>69734279</v>
      </c>
      <c r="D106">
        <v>121548</v>
      </c>
      <c r="E106">
        <v>1</v>
      </c>
      <c r="F106">
        <v>1</v>
      </c>
      <c r="G106">
        <v>1</v>
      </c>
      <c r="H106">
        <v>1</v>
      </c>
      <c r="I106" t="s">
        <v>36</v>
      </c>
      <c r="J106" t="s">
        <v>3</v>
      </c>
      <c r="K106" t="s">
        <v>981</v>
      </c>
      <c r="L106">
        <v>608254</v>
      </c>
      <c r="N106">
        <v>1013</v>
      </c>
      <c r="O106" t="s">
        <v>982</v>
      </c>
      <c r="P106" t="s">
        <v>982</v>
      </c>
      <c r="Q106">
        <v>1</v>
      </c>
      <c r="X106">
        <v>1.27</v>
      </c>
      <c r="Y106">
        <v>0</v>
      </c>
      <c r="Z106">
        <v>0</v>
      </c>
      <c r="AA106">
        <v>0</v>
      </c>
      <c r="AB106">
        <v>0</v>
      </c>
      <c r="AC106">
        <v>0</v>
      </c>
      <c r="AD106">
        <v>1</v>
      </c>
      <c r="AE106">
        <v>2</v>
      </c>
      <c r="AF106" t="s">
        <v>3</v>
      </c>
      <c r="AG106">
        <v>1.27</v>
      </c>
      <c r="AH106">
        <v>2</v>
      </c>
      <c r="AI106">
        <v>69734281</v>
      </c>
      <c r="AJ106">
        <v>106</v>
      </c>
      <c r="AK106">
        <v>0</v>
      </c>
      <c r="AL106">
        <v>0</v>
      </c>
      <c r="AM106">
        <v>0</v>
      </c>
      <c r="AN106">
        <v>0</v>
      </c>
      <c r="AO106">
        <v>0</v>
      </c>
      <c r="AP106">
        <v>0</v>
      </c>
      <c r="AQ106">
        <v>0</v>
      </c>
      <c r="AR106">
        <v>0</v>
      </c>
    </row>
    <row r="107" spans="1:44" x14ac:dyDescent="0.2">
      <c r="A107">
        <f>ROW(Source!A162)</f>
        <v>162</v>
      </c>
      <c r="B107">
        <v>69734288</v>
      </c>
      <c r="C107">
        <v>69734279</v>
      </c>
      <c r="D107">
        <v>27439630</v>
      </c>
      <c r="E107">
        <v>1</v>
      </c>
      <c r="F107">
        <v>1</v>
      </c>
      <c r="G107">
        <v>1</v>
      </c>
      <c r="H107">
        <v>2</v>
      </c>
      <c r="I107" t="s">
        <v>986</v>
      </c>
      <c r="J107" t="s">
        <v>987</v>
      </c>
      <c r="K107" t="s">
        <v>988</v>
      </c>
      <c r="L107">
        <v>1368</v>
      </c>
      <c r="N107">
        <v>1011</v>
      </c>
      <c r="O107" t="s">
        <v>978</v>
      </c>
      <c r="P107" t="s">
        <v>978</v>
      </c>
      <c r="Q107">
        <v>1</v>
      </c>
      <c r="X107">
        <v>1.27</v>
      </c>
      <c r="Y107">
        <v>0</v>
      </c>
      <c r="Z107">
        <v>31.27</v>
      </c>
      <c r="AA107">
        <v>13.61</v>
      </c>
      <c r="AB107">
        <v>0</v>
      </c>
      <c r="AC107">
        <v>0</v>
      </c>
      <c r="AD107">
        <v>1</v>
      </c>
      <c r="AE107">
        <v>0</v>
      </c>
      <c r="AF107" t="s">
        <v>3</v>
      </c>
      <c r="AG107">
        <v>1.27</v>
      </c>
      <c r="AH107">
        <v>2</v>
      </c>
      <c r="AI107">
        <v>69734282</v>
      </c>
      <c r="AJ107">
        <v>107</v>
      </c>
      <c r="AK107">
        <v>0</v>
      </c>
      <c r="AL107">
        <v>0</v>
      </c>
      <c r="AM107">
        <v>0</v>
      </c>
      <c r="AN107">
        <v>0</v>
      </c>
      <c r="AO107">
        <v>0</v>
      </c>
      <c r="AP107">
        <v>0</v>
      </c>
      <c r="AQ107">
        <v>0</v>
      </c>
      <c r="AR107">
        <v>0</v>
      </c>
    </row>
    <row r="108" spans="1:44" x14ac:dyDescent="0.2">
      <c r="A108">
        <f>ROW(Source!A162)</f>
        <v>162</v>
      </c>
      <c r="B108">
        <v>69734289</v>
      </c>
      <c r="C108">
        <v>69734279</v>
      </c>
      <c r="D108">
        <v>27440041</v>
      </c>
      <c r="E108">
        <v>1</v>
      </c>
      <c r="F108">
        <v>1</v>
      </c>
      <c r="G108">
        <v>1</v>
      </c>
      <c r="H108">
        <v>2</v>
      </c>
      <c r="I108" t="s">
        <v>1003</v>
      </c>
      <c r="J108" t="s">
        <v>1004</v>
      </c>
      <c r="K108" t="s">
        <v>1005</v>
      </c>
      <c r="L108">
        <v>1368</v>
      </c>
      <c r="N108">
        <v>1011</v>
      </c>
      <c r="O108" t="s">
        <v>978</v>
      </c>
      <c r="P108" t="s">
        <v>978</v>
      </c>
      <c r="Q108">
        <v>1</v>
      </c>
      <c r="X108">
        <v>9.07</v>
      </c>
      <c r="Y108">
        <v>0</v>
      </c>
      <c r="Z108">
        <v>0.5</v>
      </c>
      <c r="AA108">
        <v>0</v>
      </c>
      <c r="AB108">
        <v>0</v>
      </c>
      <c r="AC108">
        <v>0</v>
      </c>
      <c r="AD108">
        <v>1</v>
      </c>
      <c r="AE108">
        <v>0</v>
      </c>
      <c r="AF108" t="s">
        <v>3</v>
      </c>
      <c r="AG108">
        <v>9.07</v>
      </c>
      <c r="AH108">
        <v>2</v>
      </c>
      <c r="AI108">
        <v>69734283</v>
      </c>
      <c r="AJ108">
        <v>108</v>
      </c>
      <c r="AK108">
        <v>0</v>
      </c>
      <c r="AL108">
        <v>0</v>
      </c>
      <c r="AM108">
        <v>0</v>
      </c>
      <c r="AN108">
        <v>0</v>
      </c>
      <c r="AO108">
        <v>0</v>
      </c>
      <c r="AP108">
        <v>0</v>
      </c>
      <c r="AQ108">
        <v>0</v>
      </c>
      <c r="AR108">
        <v>0</v>
      </c>
    </row>
    <row r="109" spans="1:44" x14ac:dyDescent="0.2">
      <c r="A109">
        <f>ROW(Source!A162)</f>
        <v>162</v>
      </c>
      <c r="B109">
        <v>69734290</v>
      </c>
      <c r="C109">
        <v>69734279</v>
      </c>
      <c r="D109">
        <v>27407705</v>
      </c>
      <c r="E109">
        <v>1</v>
      </c>
      <c r="F109">
        <v>1</v>
      </c>
      <c r="G109">
        <v>1</v>
      </c>
      <c r="H109">
        <v>3</v>
      </c>
      <c r="I109" t="s">
        <v>1065</v>
      </c>
      <c r="J109" t="s">
        <v>1066</v>
      </c>
      <c r="K109" t="s">
        <v>1067</v>
      </c>
      <c r="L109">
        <v>1339</v>
      </c>
      <c r="N109">
        <v>1007</v>
      </c>
      <c r="O109" t="s">
        <v>40</v>
      </c>
      <c r="P109" t="s">
        <v>40</v>
      </c>
      <c r="Q109">
        <v>1</v>
      </c>
      <c r="X109">
        <v>2.04</v>
      </c>
      <c r="Y109">
        <v>494.7</v>
      </c>
      <c r="Z109">
        <v>0</v>
      </c>
      <c r="AA109">
        <v>0</v>
      </c>
      <c r="AB109">
        <v>0</v>
      </c>
      <c r="AC109">
        <v>0</v>
      </c>
      <c r="AD109">
        <v>1</v>
      </c>
      <c r="AE109">
        <v>0</v>
      </c>
      <c r="AF109" t="s">
        <v>3</v>
      </c>
      <c r="AG109">
        <v>2.04</v>
      </c>
      <c r="AH109">
        <v>3</v>
      </c>
      <c r="AI109">
        <v>-1</v>
      </c>
      <c r="AJ109" t="s">
        <v>3</v>
      </c>
      <c r="AK109">
        <v>4</v>
      </c>
      <c r="AL109">
        <v>-1009.188</v>
      </c>
      <c r="AM109">
        <v>0</v>
      </c>
      <c r="AN109">
        <v>0</v>
      </c>
      <c r="AO109">
        <v>0</v>
      </c>
      <c r="AP109">
        <v>0</v>
      </c>
      <c r="AQ109">
        <v>0</v>
      </c>
      <c r="AR109">
        <v>1</v>
      </c>
    </row>
    <row r="110" spans="1:44" x14ac:dyDescent="0.2">
      <c r="A110">
        <f>ROW(Source!A162)</f>
        <v>162</v>
      </c>
      <c r="B110">
        <v>69734291</v>
      </c>
      <c r="C110">
        <v>69734279</v>
      </c>
      <c r="D110">
        <v>27416566</v>
      </c>
      <c r="E110">
        <v>1</v>
      </c>
      <c r="F110">
        <v>1</v>
      </c>
      <c r="G110">
        <v>1</v>
      </c>
      <c r="H110">
        <v>3</v>
      </c>
      <c r="I110" t="s">
        <v>82</v>
      </c>
      <c r="J110" t="s">
        <v>194</v>
      </c>
      <c r="K110" t="s">
        <v>83</v>
      </c>
      <c r="L110">
        <v>1339</v>
      </c>
      <c r="N110">
        <v>1007</v>
      </c>
      <c r="O110" t="s">
        <v>40</v>
      </c>
      <c r="P110" t="s">
        <v>40</v>
      </c>
      <c r="Q110">
        <v>1</v>
      </c>
      <c r="X110">
        <v>3.5</v>
      </c>
      <c r="Y110">
        <v>7.14</v>
      </c>
      <c r="Z110">
        <v>0</v>
      </c>
      <c r="AA110">
        <v>0</v>
      </c>
      <c r="AB110">
        <v>0</v>
      </c>
      <c r="AC110">
        <v>0</v>
      </c>
      <c r="AD110">
        <v>1</v>
      </c>
      <c r="AE110">
        <v>0</v>
      </c>
      <c r="AF110" t="s">
        <v>3</v>
      </c>
      <c r="AG110">
        <v>3.5</v>
      </c>
      <c r="AH110">
        <v>2</v>
      </c>
      <c r="AI110">
        <v>69734284</v>
      </c>
      <c r="AJ110">
        <v>109</v>
      </c>
      <c r="AK110">
        <v>3</v>
      </c>
      <c r="AL110">
        <v>-24.99</v>
      </c>
      <c r="AM110">
        <v>0</v>
      </c>
      <c r="AN110">
        <v>0</v>
      </c>
      <c r="AO110">
        <v>0</v>
      </c>
      <c r="AP110">
        <v>0</v>
      </c>
      <c r="AQ110">
        <v>0</v>
      </c>
      <c r="AR110">
        <v>1</v>
      </c>
    </row>
    <row r="111" spans="1:44" x14ac:dyDescent="0.2">
      <c r="A111">
        <f>ROW(Source!A163)</f>
        <v>163</v>
      </c>
      <c r="B111">
        <v>69734286</v>
      </c>
      <c r="C111">
        <v>69734279</v>
      </c>
      <c r="D111">
        <v>27496319</v>
      </c>
      <c r="E111">
        <v>1</v>
      </c>
      <c r="F111">
        <v>1</v>
      </c>
      <c r="G111">
        <v>1</v>
      </c>
      <c r="H111">
        <v>1</v>
      </c>
      <c r="I111" t="s">
        <v>1001</v>
      </c>
      <c r="J111" t="s">
        <v>3</v>
      </c>
      <c r="K111" t="s">
        <v>1002</v>
      </c>
      <c r="L111">
        <v>1369</v>
      </c>
      <c r="N111">
        <v>1013</v>
      </c>
      <c r="O111" t="s">
        <v>974</v>
      </c>
      <c r="P111" t="s">
        <v>974</v>
      </c>
      <c r="Q111">
        <v>1</v>
      </c>
      <c r="X111">
        <v>39.51</v>
      </c>
      <c r="Y111">
        <v>0</v>
      </c>
      <c r="Z111">
        <v>0</v>
      </c>
      <c r="AA111">
        <v>0</v>
      </c>
      <c r="AB111">
        <v>8.01</v>
      </c>
      <c r="AC111">
        <v>0</v>
      </c>
      <c r="AD111">
        <v>1</v>
      </c>
      <c r="AE111">
        <v>1</v>
      </c>
      <c r="AF111" t="s">
        <v>3</v>
      </c>
      <c r="AG111">
        <v>39.51</v>
      </c>
      <c r="AH111">
        <v>2</v>
      </c>
      <c r="AI111">
        <v>69734280</v>
      </c>
      <c r="AJ111">
        <v>111</v>
      </c>
      <c r="AK111">
        <v>0</v>
      </c>
      <c r="AL111">
        <v>0</v>
      </c>
      <c r="AM111">
        <v>0</v>
      </c>
      <c r="AN111">
        <v>0</v>
      </c>
      <c r="AO111">
        <v>0</v>
      </c>
      <c r="AP111">
        <v>0</v>
      </c>
      <c r="AQ111">
        <v>0</v>
      </c>
      <c r="AR111">
        <v>0</v>
      </c>
    </row>
    <row r="112" spans="1:44" x14ac:dyDescent="0.2">
      <c r="A112">
        <f>ROW(Source!A163)</f>
        <v>163</v>
      </c>
      <c r="B112">
        <v>69734287</v>
      </c>
      <c r="C112">
        <v>69734279</v>
      </c>
      <c r="D112">
        <v>121548</v>
      </c>
      <c r="E112">
        <v>1</v>
      </c>
      <c r="F112">
        <v>1</v>
      </c>
      <c r="G112">
        <v>1</v>
      </c>
      <c r="H112">
        <v>1</v>
      </c>
      <c r="I112" t="s">
        <v>36</v>
      </c>
      <c r="J112" t="s">
        <v>3</v>
      </c>
      <c r="K112" t="s">
        <v>981</v>
      </c>
      <c r="L112">
        <v>608254</v>
      </c>
      <c r="N112">
        <v>1013</v>
      </c>
      <c r="O112" t="s">
        <v>982</v>
      </c>
      <c r="P112" t="s">
        <v>982</v>
      </c>
      <c r="Q112">
        <v>1</v>
      </c>
      <c r="X112">
        <v>1.27</v>
      </c>
      <c r="Y112">
        <v>0</v>
      </c>
      <c r="Z112">
        <v>0</v>
      </c>
      <c r="AA112">
        <v>0</v>
      </c>
      <c r="AB112">
        <v>0</v>
      </c>
      <c r="AC112">
        <v>0</v>
      </c>
      <c r="AD112">
        <v>1</v>
      </c>
      <c r="AE112">
        <v>2</v>
      </c>
      <c r="AF112" t="s">
        <v>3</v>
      </c>
      <c r="AG112">
        <v>1.27</v>
      </c>
      <c r="AH112">
        <v>2</v>
      </c>
      <c r="AI112">
        <v>69734281</v>
      </c>
      <c r="AJ112">
        <v>112</v>
      </c>
      <c r="AK112">
        <v>0</v>
      </c>
      <c r="AL112">
        <v>0</v>
      </c>
      <c r="AM112">
        <v>0</v>
      </c>
      <c r="AN112">
        <v>0</v>
      </c>
      <c r="AO112">
        <v>0</v>
      </c>
      <c r="AP112">
        <v>0</v>
      </c>
      <c r="AQ112">
        <v>0</v>
      </c>
      <c r="AR112">
        <v>0</v>
      </c>
    </row>
    <row r="113" spans="1:44" x14ac:dyDescent="0.2">
      <c r="A113">
        <f>ROW(Source!A163)</f>
        <v>163</v>
      </c>
      <c r="B113">
        <v>69734288</v>
      </c>
      <c r="C113">
        <v>69734279</v>
      </c>
      <c r="D113">
        <v>27439630</v>
      </c>
      <c r="E113">
        <v>1</v>
      </c>
      <c r="F113">
        <v>1</v>
      </c>
      <c r="G113">
        <v>1</v>
      </c>
      <c r="H113">
        <v>2</v>
      </c>
      <c r="I113" t="s">
        <v>986</v>
      </c>
      <c r="J113" t="s">
        <v>987</v>
      </c>
      <c r="K113" t="s">
        <v>988</v>
      </c>
      <c r="L113">
        <v>1368</v>
      </c>
      <c r="N113">
        <v>1011</v>
      </c>
      <c r="O113" t="s">
        <v>978</v>
      </c>
      <c r="P113" t="s">
        <v>978</v>
      </c>
      <c r="Q113">
        <v>1</v>
      </c>
      <c r="X113">
        <v>1.27</v>
      </c>
      <c r="Y113">
        <v>0</v>
      </c>
      <c r="Z113">
        <v>31.27</v>
      </c>
      <c r="AA113">
        <v>13.61</v>
      </c>
      <c r="AB113">
        <v>0</v>
      </c>
      <c r="AC113">
        <v>0</v>
      </c>
      <c r="AD113">
        <v>1</v>
      </c>
      <c r="AE113">
        <v>0</v>
      </c>
      <c r="AF113" t="s">
        <v>3</v>
      </c>
      <c r="AG113">
        <v>1.27</v>
      </c>
      <c r="AH113">
        <v>2</v>
      </c>
      <c r="AI113">
        <v>69734282</v>
      </c>
      <c r="AJ113">
        <v>113</v>
      </c>
      <c r="AK113">
        <v>0</v>
      </c>
      <c r="AL113">
        <v>0</v>
      </c>
      <c r="AM113">
        <v>0</v>
      </c>
      <c r="AN113">
        <v>0</v>
      </c>
      <c r="AO113">
        <v>0</v>
      </c>
      <c r="AP113">
        <v>0</v>
      </c>
      <c r="AQ113">
        <v>0</v>
      </c>
      <c r="AR113">
        <v>0</v>
      </c>
    </row>
    <row r="114" spans="1:44" x14ac:dyDescent="0.2">
      <c r="A114">
        <f>ROW(Source!A163)</f>
        <v>163</v>
      </c>
      <c r="B114">
        <v>69734289</v>
      </c>
      <c r="C114">
        <v>69734279</v>
      </c>
      <c r="D114">
        <v>27440041</v>
      </c>
      <c r="E114">
        <v>1</v>
      </c>
      <c r="F114">
        <v>1</v>
      </c>
      <c r="G114">
        <v>1</v>
      </c>
      <c r="H114">
        <v>2</v>
      </c>
      <c r="I114" t="s">
        <v>1003</v>
      </c>
      <c r="J114" t="s">
        <v>1004</v>
      </c>
      <c r="K114" t="s">
        <v>1005</v>
      </c>
      <c r="L114">
        <v>1368</v>
      </c>
      <c r="N114">
        <v>1011</v>
      </c>
      <c r="O114" t="s">
        <v>978</v>
      </c>
      <c r="P114" t="s">
        <v>978</v>
      </c>
      <c r="Q114">
        <v>1</v>
      </c>
      <c r="X114">
        <v>9.07</v>
      </c>
      <c r="Y114">
        <v>0</v>
      </c>
      <c r="Z114">
        <v>0.5</v>
      </c>
      <c r="AA114">
        <v>0</v>
      </c>
      <c r="AB114">
        <v>0</v>
      </c>
      <c r="AC114">
        <v>0</v>
      </c>
      <c r="AD114">
        <v>1</v>
      </c>
      <c r="AE114">
        <v>0</v>
      </c>
      <c r="AF114" t="s">
        <v>3</v>
      </c>
      <c r="AG114">
        <v>9.07</v>
      </c>
      <c r="AH114">
        <v>2</v>
      </c>
      <c r="AI114">
        <v>69734283</v>
      </c>
      <c r="AJ114">
        <v>114</v>
      </c>
      <c r="AK114">
        <v>0</v>
      </c>
      <c r="AL114">
        <v>0</v>
      </c>
      <c r="AM114">
        <v>0</v>
      </c>
      <c r="AN114">
        <v>0</v>
      </c>
      <c r="AO114">
        <v>0</v>
      </c>
      <c r="AP114">
        <v>0</v>
      </c>
      <c r="AQ114">
        <v>0</v>
      </c>
      <c r="AR114">
        <v>0</v>
      </c>
    </row>
    <row r="115" spans="1:44" x14ac:dyDescent="0.2">
      <c r="A115">
        <f>ROW(Source!A163)</f>
        <v>163</v>
      </c>
      <c r="B115">
        <v>69734290</v>
      </c>
      <c r="C115">
        <v>69734279</v>
      </c>
      <c r="D115">
        <v>27407705</v>
      </c>
      <c r="E115">
        <v>1</v>
      </c>
      <c r="F115">
        <v>1</v>
      </c>
      <c r="G115">
        <v>1</v>
      </c>
      <c r="H115">
        <v>3</v>
      </c>
      <c r="I115" t="s">
        <v>1065</v>
      </c>
      <c r="J115" t="s">
        <v>1066</v>
      </c>
      <c r="K115" t="s">
        <v>1067</v>
      </c>
      <c r="L115">
        <v>1339</v>
      </c>
      <c r="N115">
        <v>1007</v>
      </c>
      <c r="O115" t="s">
        <v>40</v>
      </c>
      <c r="P115" t="s">
        <v>40</v>
      </c>
      <c r="Q115">
        <v>1</v>
      </c>
      <c r="X115">
        <v>2.04</v>
      </c>
      <c r="Y115">
        <v>494.7</v>
      </c>
      <c r="Z115">
        <v>0</v>
      </c>
      <c r="AA115">
        <v>0</v>
      </c>
      <c r="AB115">
        <v>0</v>
      </c>
      <c r="AC115">
        <v>0</v>
      </c>
      <c r="AD115">
        <v>1</v>
      </c>
      <c r="AE115">
        <v>0</v>
      </c>
      <c r="AF115" t="s">
        <v>3</v>
      </c>
      <c r="AG115">
        <v>2.04</v>
      </c>
      <c r="AH115">
        <v>3</v>
      </c>
      <c r="AI115">
        <v>-1</v>
      </c>
      <c r="AJ115" t="s">
        <v>3</v>
      </c>
      <c r="AK115">
        <v>4</v>
      </c>
      <c r="AL115">
        <v>-1009.188</v>
      </c>
      <c r="AM115">
        <v>0</v>
      </c>
      <c r="AN115">
        <v>0</v>
      </c>
      <c r="AO115">
        <v>0</v>
      </c>
      <c r="AP115">
        <v>0</v>
      </c>
      <c r="AQ115">
        <v>0</v>
      </c>
      <c r="AR115">
        <v>1</v>
      </c>
    </row>
    <row r="116" spans="1:44" x14ac:dyDescent="0.2">
      <c r="A116">
        <f>ROW(Source!A163)</f>
        <v>163</v>
      </c>
      <c r="B116">
        <v>69734291</v>
      </c>
      <c r="C116">
        <v>69734279</v>
      </c>
      <c r="D116">
        <v>27416566</v>
      </c>
      <c r="E116">
        <v>1</v>
      </c>
      <c r="F116">
        <v>1</v>
      </c>
      <c r="G116">
        <v>1</v>
      </c>
      <c r="H116">
        <v>3</v>
      </c>
      <c r="I116" t="s">
        <v>82</v>
      </c>
      <c r="J116" t="s">
        <v>194</v>
      </c>
      <c r="K116" t="s">
        <v>83</v>
      </c>
      <c r="L116">
        <v>1339</v>
      </c>
      <c r="N116">
        <v>1007</v>
      </c>
      <c r="O116" t="s">
        <v>40</v>
      </c>
      <c r="P116" t="s">
        <v>40</v>
      </c>
      <c r="Q116">
        <v>1</v>
      </c>
      <c r="X116">
        <v>3.5</v>
      </c>
      <c r="Y116">
        <v>7.14</v>
      </c>
      <c r="Z116">
        <v>0</v>
      </c>
      <c r="AA116">
        <v>0</v>
      </c>
      <c r="AB116">
        <v>0</v>
      </c>
      <c r="AC116">
        <v>0</v>
      </c>
      <c r="AD116">
        <v>1</v>
      </c>
      <c r="AE116">
        <v>0</v>
      </c>
      <c r="AF116" t="s">
        <v>3</v>
      </c>
      <c r="AG116">
        <v>3.5</v>
      </c>
      <c r="AH116">
        <v>2</v>
      </c>
      <c r="AI116">
        <v>69734284</v>
      </c>
      <c r="AJ116">
        <v>115</v>
      </c>
      <c r="AK116">
        <v>3</v>
      </c>
      <c r="AL116">
        <v>-24.99</v>
      </c>
      <c r="AM116">
        <v>0</v>
      </c>
      <c r="AN116">
        <v>0</v>
      </c>
      <c r="AO116">
        <v>0</v>
      </c>
      <c r="AP116">
        <v>0</v>
      </c>
      <c r="AQ116">
        <v>0</v>
      </c>
      <c r="AR116">
        <v>1</v>
      </c>
    </row>
    <row r="117" spans="1:44" x14ac:dyDescent="0.2">
      <c r="A117">
        <f>ROW(Source!A168)</f>
        <v>168</v>
      </c>
      <c r="B117">
        <v>69734300</v>
      </c>
      <c r="C117">
        <v>69734294</v>
      </c>
      <c r="D117">
        <v>27496319</v>
      </c>
      <c r="E117">
        <v>1</v>
      </c>
      <c r="F117">
        <v>1</v>
      </c>
      <c r="G117">
        <v>1</v>
      </c>
      <c r="H117">
        <v>1</v>
      </c>
      <c r="I117" t="s">
        <v>1001</v>
      </c>
      <c r="J117" t="s">
        <v>3</v>
      </c>
      <c r="K117" t="s">
        <v>1002</v>
      </c>
      <c r="L117">
        <v>1369</v>
      </c>
      <c r="N117">
        <v>1013</v>
      </c>
      <c r="O117" t="s">
        <v>974</v>
      </c>
      <c r="P117" t="s">
        <v>974</v>
      </c>
      <c r="Q117">
        <v>1</v>
      </c>
      <c r="X117">
        <v>0.5</v>
      </c>
      <c r="Y117">
        <v>0</v>
      </c>
      <c r="Z117">
        <v>0</v>
      </c>
      <c r="AA117">
        <v>0</v>
      </c>
      <c r="AB117">
        <v>8.01</v>
      </c>
      <c r="AC117">
        <v>0</v>
      </c>
      <c r="AD117">
        <v>1</v>
      </c>
      <c r="AE117">
        <v>1</v>
      </c>
      <c r="AF117" t="s">
        <v>199</v>
      </c>
      <c r="AG117">
        <v>2</v>
      </c>
      <c r="AH117">
        <v>2</v>
      </c>
      <c r="AI117">
        <v>69734295</v>
      </c>
      <c r="AJ117">
        <v>117</v>
      </c>
      <c r="AK117">
        <v>0</v>
      </c>
      <c r="AL117">
        <v>0</v>
      </c>
      <c r="AM117">
        <v>0</v>
      </c>
      <c r="AN117">
        <v>0</v>
      </c>
      <c r="AO117">
        <v>0</v>
      </c>
      <c r="AP117">
        <v>0</v>
      </c>
      <c r="AQ117">
        <v>0</v>
      </c>
      <c r="AR117">
        <v>0</v>
      </c>
    </row>
    <row r="118" spans="1:44" x14ac:dyDescent="0.2">
      <c r="A118">
        <f>ROW(Source!A168)</f>
        <v>168</v>
      </c>
      <c r="B118">
        <v>69734301</v>
      </c>
      <c r="C118">
        <v>69734294</v>
      </c>
      <c r="D118">
        <v>121548</v>
      </c>
      <c r="E118">
        <v>1</v>
      </c>
      <c r="F118">
        <v>1</v>
      </c>
      <c r="G118">
        <v>1</v>
      </c>
      <c r="H118">
        <v>1</v>
      </c>
      <c r="I118" t="s">
        <v>36</v>
      </c>
      <c r="J118" t="s">
        <v>3</v>
      </c>
      <c r="K118" t="s">
        <v>981</v>
      </c>
      <c r="L118">
        <v>608254</v>
      </c>
      <c r="N118">
        <v>1013</v>
      </c>
      <c r="O118" t="s">
        <v>982</v>
      </c>
      <c r="P118" t="s">
        <v>982</v>
      </c>
      <c r="Q118">
        <v>1</v>
      </c>
      <c r="X118">
        <v>0.21</v>
      </c>
      <c r="Y118">
        <v>0</v>
      </c>
      <c r="Z118">
        <v>0</v>
      </c>
      <c r="AA118">
        <v>0</v>
      </c>
      <c r="AB118">
        <v>0</v>
      </c>
      <c r="AC118">
        <v>0</v>
      </c>
      <c r="AD118">
        <v>1</v>
      </c>
      <c r="AE118">
        <v>2</v>
      </c>
      <c r="AF118" t="s">
        <v>199</v>
      </c>
      <c r="AG118">
        <v>0.84</v>
      </c>
      <c r="AH118">
        <v>2</v>
      </c>
      <c r="AI118">
        <v>69734296</v>
      </c>
      <c r="AJ118">
        <v>118</v>
      </c>
      <c r="AK118">
        <v>0</v>
      </c>
      <c r="AL118">
        <v>0</v>
      </c>
      <c r="AM118">
        <v>0</v>
      </c>
      <c r="AN118">
        <v>0</v>
      </c>
      <c r="AO118">
        <v>0</v>
      </c>
      <c r="AP118">
        <v>0</v>
      </c>
      <c r="AQ118">
        <v>0</v>
      </c>
      <c r="AR118">
        <v>0</v>
      </c>
    </row>
    <row r="119" spans="1:44" x14ac:dyDescent="0.2">
      <c r="A119">
        <f>ROW(Source!A168)</f>
        <v>168</v>
      </c>
      <c r="B119">
        <v>69734302</v>
      </c>
      <c r="C119">
        <v>69734294</v>
      </c>
      <c r="D119">
        <v>27439630</v>
      </c>
      <c r="E119">
        <v>1</v>
      </c>
      <c r="F119">
        <v>1</v>
      </c>
      <c r="G119">
        <v>1</v>
      </c>
      <c r="H119">
        <v>2</v>
      </c>
      <c r="I119" t="s">
        <v>986</v>
      </c>
      <c r="J119" t="s">
        <v>987</v>
      </c>
      <c r="K119" t="s">
        <v>988</v>
      </c>
      <c r="L119">
        <v>1368</v>
      </c>
      <c r="N119">
        <v>1011</v>
      </c>
      <c r="O119" t="s">
        <v>978</v>
      </c>
      <c r="P119" t="s">
        <v>978</v>
      </c>
      <c r="Q119">
        <v>1</v>
      </c>
      <c r="X119">
        <v>0.21</v>
      </c>
      <c r="Y119">
        <v>0</v>
      </c>
      <c r="Z119">
        <v>31.27</v>
      </c>
      <c r="AA119">
        <v>13.61</v>
      </c>
      <c r="AB119">
        <v>0</v>
      </c>
      <c r="AC119">
        <v>0</v>
      </c>
      <c r="AD119">
        <v>1</v>
      </c>
      <c r="AE119">
        <v>0</v>
      </c>
      <c r="AF119" t="s">
        <v>199</v>
      </c>
      <c r="AG119">
        <v>0.84</v>
      </c>
      <c r="AH119">
        <v>2</v>
      </c>
      <c r="AI119">
        <v>69734297</v>
      </c>
      <c r="AJ119">
        <v>119</v>
      </c>
      <c r="AK119">
        <v>0</v>
      </c>
      <c r="AL119">
        <v>0</v>
      </c>
      <c r="AM119">
        <v>0</v>
      </c>
      <c r="AN119">
        <v>0</v>
      </c>
      <c r="AO119">
        <v>0</v>
      </c>
      <c r="AP119">
        <v>0</v>
      </c>
      <c r="AQ119">
        <v>0</v>
      </c>
      <c r="AR119">
        <v>0</v>
      </c>
    </row>
    <row r="120" spans="1:44" x14ac:dyDescent="0.2">
      <c r="A120">
        <f>ROW(Source!A168)</f>
        <v>168</v>
      </c>
      <c r="B120">
        <v>69734303</v>
      </c>
      <c r="C120">
        <v>69734294</v>
      </c>
      <c r="D120">
        <v>27440041</v>
      </c>
      <c r="E120">
        <v>1</v>
      </c>
      <c r="F120">
        <v>1</v>
      </c>
      <c r="G120">
        <v>1</v>
      </c>
      <c r="H120">
        <v>2</v>
      </c>
      <c r="I120" t="s">
        <v>1003</v>
      </c>
      <c r="J120" t="s">
        <v>1004</v>
      </c>
      <c r="K120" t="s">
        <v>1005</v>
      </c>
      <c r="L120">
        <v>1368</v>
      </c>
      <c r="N120">
        <v>1011</v>
      </c>
      <c r="O120" t="s">
        <v>978</v>
      </c>
      <c r="P120" t="s">
        <v>978</v>
      </c>
      <c r="Q120">
        <v>1</v>
      </c>
      <c r="X120">
        <v>2.3199999999999998</v>
      </c>
      <c r="Y120">
        <v>0</v>
      </c>
      <c r="Z120">
        <v>0.5</v>
      </c>
      <c r="AA120">
        <v>0</v>
      </c>
      <c r="AB120">
        <v>0</v>
      </c>
      <c r="AC120">
        <v>0</v>
      </c>
      <c r="AD120">
        <v>1</v>
      </c>
      <c r="AE120">
        <v>0</v>
      </c>
      <c r="AF120" t="s">
        <v>199</v>
      </c>
      <c r="AG120">
        <v>9.2799999999999994</v>
      </c>
      <c r="AH120">
        <v>2</v>
      </c>
      <c r="AI120">
        <v>69734298</v>
      </c>
      <c r="AJ120">
        <v>120</v>
      </c>
      <c r="AK120">
        <v>0</v>
      </c>
      <c r="AL120">
        <v>0</v>
      </c>
      <c r="AM120">
        <v>0</v>
      </c>
      <c r="AN120">
        <v>0</v>
      </c>
      <c r="AO120">
        <v>0</v>
      </c>
      <c r="AP120">
        <v>0</v>
      </c>
      <c r="AQ120">
        <v>0</v>
      </c>
      <c r="AR120">
        <v>0</v>
      </c>
    </row>
    <row r="121" spans="1:44" x14ac:dyDescent="0.2">
      <c r="A121">
        <f>ROW(Source!A168)</f>
        <v>168</v>
      </c>
      <c r="B121">
        <v>69734304</v>
      </c>
      <c r="C121">
        <v>69734294</v>
      </c>
      <c r="D121">
        <v>27407705</v>
      </c>
      <c r="E121">
        <v>1</v>
      </c>
      <c r="F121">
        <v>1</v>
      </c>
      <c r="G121">
        <v>1</v>
      </c>
      <c r="H121">
        <v>3</v>
      </c>
      <c r="I121" t="s">
        <v>1065</v>
      </c>
      <c r="J121" t="s">
        <v>1066</v>
      </c>
      <c r="K121" t="s">
        <v>1067</v>
      </c>
      <c r="L121">
        <v>1339</v>
      </c>
      <c r="N121">
        <v>1007</v>
      </c>
      <c r="O121" t="s">
        <v>40</v>
      </c>
      <c r="P121" t="s">
        <v>40</v>
      </c>
      <c r="Q121">
        <v>1</v>
      </c>
      <c r="X121">
        <v>0.51</v>
      </c>
      <c r="Y121">
        <v>494.7</v>
      </c>
      <c r="Z121">
        <v>0</v>
      </c>
      <c r="AA121">
        <v>0</v>
      </c>
      <c r="AB121">
        <v>0</v>
      </c>
      <c r="AC121">
        <v>0</v>
      </c>
      <c r="AD121">
        <v>1</v>
      </c>
      <c r="AE121">
        <v>0</v>
      </c>
      <c r="AF121" t="s">
        <v>199</v>
      </c>
      <c r="AG121">
        <v>2.04</v>
      </c>
      <c r="AH121">
        <v>3</v>
      </c>
      <c r="AI121">
        <v>-1</v>
      </c>
      <c r="AJ121" t="s">
        <v>3</v>
      </c>
      <c r="AK121">
        <v>4</v>
      </c>
      <c r="AL121">
        <v>-1009.188</v>
      </c>
      <c r="AM121">
        <v>0</v>
      </c>
      <c r="AN121">
        <v>0</v>
      </c>
      <c r="AO121">
        <v>0</v>
      </c>
      <c r="AP121">
        <v>0</v>
      </c>
      <c r="AQ121">
        <v>0</v>
      </c>
      <c r="AR121">
        <v>1</v>
      </c>
    </row>
    <row r="122" spans="1:44" x14ac:dyDescent="0.2">
      <c r="A122">
        <f>ROW(Source!A169)</f>
        <v>169</v>
      </c>
      <c r="B122">
        <v>69734300</v>
      </c>
      <c r="C122">
        <v>69734294</v>
      </c>
      <c r="D122">
        <v>27496319</v>
      </c>
      <c r="E122">
        <v>1</v>
      </c>
      <c r="F122">
        <v>1</v>
      </c>
      <c r="G122">
        <v>1</v>
      </c>
      <c r="H122">
        <v>1</v>
      </c>
      <c r="I122" t="s">
        <v>1001</v>
      </c>
      <c r="J122" t="s">
        <v>3</v>
      </c>
      <c r="K122" t="s">
        <v>1002</v>
      </c>
      <c r="L122">
        <v>1369</v>
      </c>
      <c r="N122">
        <v>1013</v>
      </c>
      <c r="O122" t="s">
        <v>974</v>
      </c>
      <c r="P122" t="s">
        <v>974</v>
      </c>
      <c r="Q122">
        <v>1</v>
      </c>
      <c r="X122">
        <v>0.5</v>
      </c>
      <c r="Y122">
        <v>0</v>
      </c>
      <c r="Z122">
        <v>0</v>
      </c>
      <c r="AA122">
        <v>0</v>
      </c>
      <c r="AB122">
        <v>8.01</v>
      </c>
      <c r="AC122">
        <v>0</v>
      </c>
      <c r="AD122">
        <v>1</v>
      </c>
      <c r="AE122">
        <v>1</v>
      </c>
      <c r="AF122" t="s">
        <v>199</v>
      </c>
      <c r="AG122">
        <v>2</v>
      </c>
      <c r="AH122">
        <v>2</v>
      </c>
      <c r="AI122">
        <v>69734295</v>
      </c>
      <c r="AJ122">
        <v>122</v>
      </c>
      <c r="AK122">
        <v>0</v>
      </c>
      <c r="AL122">
        <v>0</v>
      </c>
      <c r="AM122">
        <v>0</v>
      </c>
      <c r="AN122">
        <v>0</v>
      </c>
      <c r="AO122">
        <v>0</v>
      </c>
      <c r="AP122">
        <v>0</v>
      </c>
      <c r="AQ122">
        <v>0</v>
      </c>
      <c r="AR122">
        <v>0</v>
      </c>
    </row>
    <row r="123" spans="1:44" x14ac:dyDescent="0.2">
      <c r="A123">
        <f>ROW(Source!A169)</f>
        <v>169</v>
      </c>
      <c r="B123">
        <v>69734301</v>
      </c>
      <c r="C123">
        <v>69734294</v>
      </c>
      <c r="D123">
        <v>121548</v>
      </c>
      <c r="E123">
        <v>1</v>
      </c>
      <c r="F123">
        <v>1</v>
      </c>
      <c r="G123">
        <v>1</v>
      </c>
      <c r="H123">
        <v>1</v>
      </c>
      <c r="I123" t="s">
        <v>36</v>
      </c>
      <c r="J123" t="s">
        <v>3</v>
      </c>
      <c r="K123" t="s">
        <v>981</v>
      </c>
      <c r="L123">
        <v>608254</v>
      </c>
      <c r="N123">
        <v>1013</v>
      </c>
      <c r="O123" t="s">
        <v>982</v>
      </c>
      <c r="P123" t="s">
        <v>982</v>
      </c>
      <c r="Q123">
        <v>1</v>
      </c>
      <c r="X123">
        <v>0.21</v>
      </c>
      <c r="Y123">
        <v>0</v>
      </c>
      <c r="Z123">
        <v>0</v>
      </c>
      <c r="AA123">
        <v>0</v>
      </c>
      <c r="AB123">
        <v>0</v>
      </c>
      <c r="AC123">
        <v>0</v>
      </c>
      <c r="AD123">
        <v>1</v>
      </c>
      <c r="AE123">
        <v>2</v>
      </c>
      <c r="AF123" t="s">
        <v>199</v>
      </c>
      <c r="AG123">
        <v>0.84</v>
      </c>
      <c r="AH123">
        <v>2</v>
      </c>
      <c r="AI123">
        <v>69734296</v>
      </c>
      <c r="AJ123">
        <v>123</v>
      </c>
      <c r="AK123">
        <v>0</v>
      </c>
      <c r="AL123">
        <v>0</v>
      </c>
      <c r="AM123">
        <v>0</v>
      </c>
      <c r="AN123">
        <v>0</v>
      </c>
      <c r="AO123">
        <v>0</v>
      </c>
      <c r="AP123">
        <v>0</v>
      </c>
      <c r="AQ123">
        <v>0</v>
      </c>
      <c r="AR123">
        <v>0</v>
      </c>
    </row>
    <row r="124" spans="1:44" x14ac:dyDescent="0.2">
      <c r="A124">
        <f>ROW(Source!A169)</f>
        <v>169</v>
      </c>
      <c r="B124">
        <v>69734302</v>
      </c>
      <c r="C124">
        <v>69734294</v>
      </c>
      <c r="D124">
        <v>27439630</v>
      </c>
      <c r="E124">
        <v>1</v>
      </c>
      <c r="F124">
        <v>1</v>
      </c>
      <c r="G124">
        <v>1</v>
      </c>
      <c r="H124">
        <v>2</v>
      </c>
      <c r="I124" t="s">
        <v>986</v>
      </c>
      <c r="J124" t="s">
        <v>987</v>
      </c>
      <c r="K124" t="s">
        <v>988</v>
      </c>
      <c r="L124">
        <v>1368</v>
      </c>
      <c r="N124">
        <v>1011</v>
      </c>
      <c r="O124" t="s">
        <v>978</v>
      </c>
      <c r="P124" t="s">
        <v>978</v>
      </c>
      <c r="Q124">
        <v>1</v>
      </c>
      <c r="X124">
        <v>0.21</v>
      </c>
      <c r="Y124">
        <v>0</v>
      </c>
      <c r="Z124">
        <v>31.27</v>
      </c>
      <c r="AA124">
        <v>13.61</v>
      </c>
      <c r="AB124">
        <v>0</v>
      </c>
      <c r="AC124">
        <v>0</v>
      </c>
      <c r="AD124">
        <v>1</v>
      </c>
      <c r="AE124">
        <v>0</v>
      </c>
      <c r="AF124" t="s">
        <v>199</v>
      </c>
      <c r="AG124">
        <v>0.84</v>
      </c>
      <c r="AH124">
        <v>2</v>
      </c>
      <c r="AI124">
        <v>69734297</v>
      </c>
      <c r="AJ124">
        <v>124</v>
      </c>
      <c r="AK124">
        <v>0</v>
      </c>
      <c r="AL124">
        <v>0</v>
      </c>
      <c r="AM124">
        <v>0</v>
      </c>
      <c r="AN124">
        <v>0</v>
      </c>
      <c r="AO124">
        <v>0</v>
      </c>
      <c r="AP124">
        <v>0</v>
      </c>
      <c r="AQ124">
        <v>0</v>
      </c>
      <c r="AR124">
        <v>0</v>
      </c>
    </row>
    <row r="125" spans="1:44" x14ac:dyDescent="0.2">
      <c r="A125">
        <f>ROW(Source!A169)</f>
        <v>169</v>
      </c>
      <c r="B125">
        <v>69734303</v>
      </c>
      <c r="C125">
        <v>69734294</v>
      </c>
      <c r="D125">
        <v>27440041</v>
      </c>
      <c r="E125">
        <v>1</v>
      </c>
      <c r="F125">
        <v>1</v>
      </c>
      <c r="G125">
        <v>1</v>
      </c>
      <c r="H125">
        <v>2</v>
      </c>
      <c r="I125" t="s">
        <v>1003</v>
      </c>
      <c r="J125" t="s">
        <v>1004</v>
      </c>
      <c r="K125" t="s">
        <v>1005</v>
      </c>
      <c r="L125">
        <v>1368</v>
      </c>
      <c r="N125">
        <v>1011</v>
      </c>
      <c r="O125" t="s">
        <v>978</v>
      </c>
      <c r="P125" t="s">
        <v>978</v>
      </c>
      <c r="Q125">
        <v>1</v>
      </c>
      <c r="X125">
        <v>2.3199999999999998</v>
      </c>
      <c r="Y125">
        <v>0</v>
      </c>
      <c r="Z125">
        <v>0.5</v>
      </c>
      <c r="AA125">
        <v>0</v>
      </c>
      <c r="AB125">
        <v>0</v>
      </c>
      <c r="AC125">
        <v>0</v>
      </c>
      <c r="AD125">
        <v>1</v>
      </c>
      <c r="AE125">
        <v>0</v>
      </c>
      <c r="AF125" t="s">
        <v>199</v>
      </c>
      <c r="AG125">
        <v>9.2799999999999994</v>
      </c>
      <c r="AH125">
        <v>2</v>
      </c>
      <c r="AI125">
        <v>69734298</v>
      </c>
      <c r="AJ125">
        <v>125</v>
      </c>
      <c r="AK125">
        <v>0</v>
      </c>
      <c r="AL125">
        <v>0</v>
      </c>
      <c r="AM125">
        <v>0</v>
      </c>
      <c r="AN125">
        <v>0</v>
      </c>
      <c r="AO125">
        <v>0</v>
      </c>
      <c r="AP125">
        <v>0</v>
      </c>
      <c r="AQ125">
        <v>0</v>
      </c>
      <c r="AR125">
        <v>0</v>
      </c>
    </row>
    <row r="126" spans="1:44" x14ac:dyDescent="0.2">
      <c r="A126">
        <f>ROW(Source!A169)</f>
        <v>169</v>
      </c>
      <c r="B126">
        <v>69734304</v>
      </c>
      <c r="C126">
        <v>69734294</v>
      </c>
      <c r="D126">
        <v>27407705</v>
      </c>
      <c r="E126">
        <v>1</v>
      </c>
      <c r="F126">
        <v>1</v>
      </c>
      <c r="G126">
        <v>1</v>
      </c>
      <c r="H126">
        <v>3</v>
      </c>
      <c r="I126" t="s">
        <v>1065</v>
      </c>
      <c r="J126" t="s">
        <v>1066</v>
      </c>
      <c r="K126" t="s">
        <v>1067</v>
      </c>
      <c r="L126">
        <v>1339</v>
      </c>
      <c r="N126">
        <v>1007</v>
      </c>
      <c r="O126" t="s">
        <v>40</v>
      </c>
      <c r="P126" t="s">
        <v>40</v>
      </c>
      <c r="Q126">
        <v>1</v>
      </c>
      <c r="X126">
        <v>0.51</v>
      </c>
      <c r="Y126">
        <v>494.7</v>
      </c>
      <c r="Z126">
        <v>0</v>
      </c>
      <c r="AA126">
        <v>0</v>
      </c>
      <c r="AB126">
        <v>0</v>
      </c>
      <c r="AC126">
        <v>0</v>
      </c>
      <c r="AD126">
        <v>1</v>
      </c>
      <c r="AE126">
        <v>0</v>
      </c>
      <c r="AF126" t="s">
        <v>199</v>
      </c>
      <c r="AG126">
        <v>2.04</v>
      </c>
      <c r="AH126">
        <v>3</v>
      </c>
      <c r="AI126">
        <v>-1</v>
      </c>
      <c r="AJ126" t="s">
        <v>3</v>
      </c>
      <c r="AK126">
        <v>4</v>
      </c>
      <c r="AL126">
        <v>-1009.188</v>
      </c>
      <c r="AM126">
        <v>0</v>
      </c>
      <c r="AN126">
        <v>0</v>
      </c>
      <c r="AO126">
        <v>0</v>
      </c>
      <c r="AP126">
        <v>0</v>
      </c>
      <c r="AQ126">
        <v>0</v>
      </c>
      <c r="AR126">
        <v>1</v>
      </c>
    </row>
    <row r="127" spans="1:44" x14ac:dyDescent="0.2">
      <c r="A127">
        <f>ROW(Source!A172)</f>
        <v>172</v>
      </c>
      <c r="B127">
        <v>69734312</v>
      </c>
      <c r="C127">
        <v>69734306</v>
      </c>
      <c r="D127">
        <v>27493137</v>
      </c>
      <c r="E127">
        <v>1</v>
      </c>
      <c r="F127">
        <v>1</v>
      </c>
      <c r="G127">
        <v>1</v>
      </c>
      <c r="H127">
        <v>1</v>
      </c>
      <c r="I127" t="s">
        <v>999</v>
      </c>
      <c r="J127" t="s">
        <v>3</v>
      </c>
      <c r="K127" t="s">
        <v>1000</v>
      </c>
      <c r="L127">
        <v>1369</v>
      </c>
      <c r="N127">
        <v>1013</v>
      </c>
      <c r="O127" t="s">
        <v>974</v>
      </c>
      <c r="P127" t="s">
        <v>974</v>
      </c>
      <c r="Q127">
        <v>1</v>
      </c>
      <c r="X127">
        <v>80.040000000000006</v>
      </c>
      <c r="Y127">
        <v>0</v>
      </c>
      <c r="Z127">
        <v>0</v>
      </c>
      <c r="AA127">
        <v>0</v>
      </c>
      <c r="AB127">
        <v>9.15</v>
      </c>
      <c r="AC127">
        <v>0</v>
      </c>
      <c r="AD127">
        <v>1</v>
      </c>
      <c r="AE127">
        <v>1</v>
      </c>
      <c r="AF127" t="s">
        <v>3</v>
      </c>
      <c r="AG127">
        <v>80.040000000000006</v>
      </c>
      <c r="AH127">
        <v>2</v>
      </c>
      <c r="AI127">
        <v>69734307</v>
      </c>
      <c r="AJ127">
        <v>127</v>
      </c>
      <c r="AK127">
        <v>0</v>
      </c>
      <c r="AL127">
        <v>0</v>
      </c>
      <c r="AM127">
        <v>0</v>
      </c>
      <c r="AN127">
        <v>0</v>
      </c>
      <c r="AO127">
        <v>0</v>
      </c>
      <c r="AP127">
        <v>0</v>
      </c>
      <c r="AQ127">
        <v>0</v>
      </c>
      <c r="AR127">
        <v>0</v>
      </c>
    </row>
    <row r="128" spans="1:44" x14ac:dyDescent="0.2">
      <c r="A128">
        <f>ROW(Source!A172)</f>
        <v>172</v>
      </c>
      <c r="B128">
        <v>69734313</v>
      </c>
      <c r="C128">
        <v>69734306</v>
      </c>
      <c r="D128">
        <v>121548</v>
      </c>
      <c r="E128">
        <v>1</v>
      </c>
      <c r="F128">
        <v>1</v>
      </c>
      <c r="G128">
        <v>1</v>
      </c>
      <c r="H128">
        <v>1</v>
      </c>
      <c r="I128" t="s">
        <v>36</v>
      </c>
      <c r="J128" t="s">
        <v>3</v>
      </c>
      <c r="K128" t="s">
        <v>981</v>
      </c>
      <c r="L128">
        <v>608254</v>
      </c>
      <c r="N128">
        <v>1013</v>
      </c>
      <c r="O128" t="s">
        <v>982</v>
      </c>
      <c r="P128" t="s">
        <v>982</v>
      </c>
      <c r="Q128">
        <v>1</v>
      </c>
      <c r="X128">
        <v>2.09</v>
      </c>
      <c r="Y128">
        <v>0</v>
      </c>
      <c r="Z128">
        <v>0</v>
      </c>
      <c r="AA128">
        <v>0</v>
      </c>
      <c r="AB128">
        <v>0</v>
      </c>
      <c r="AC128">
        <v>0</v>
      </c>
      <c r="AD128">
        <v>1</v>
      </c>
      <c r="AE128">
        <v>2</v>
      </c>
      <c r="AF128" t="s">
        <v>205</v>
      </c>
      <c r="AG128">
        <v>1.0449999999999999</v>
      </c>
      <c r="AH128">
        <v>2</v>
      </c>
      <c r="AI128">
        <v>69734308</v>
      </c>
      <c r="AJ128">
        <v>128</v>
      </c>
      <c r="AK128">
        <v>0</v>
      </c>
      <c r="AL128">
        <v>0</v>
      </c>
      <c r="AM128">
        <v>0</v>
      </c>
      <c r="AN128">
        <v>0</v>
      </c>
      <c r="AO128">
        <v>0</v>
      </c>
      <c r="AP128">
        <v>0</v>
      </c>
      <c r="AQ128">
        <v>0</v>
      </c>
      <c r="AR128">
        <v>0</v>
      </c>
    </row>
    <row r="129" spans="1:44" x14ac:dyDescent="0.2">
      <c r="A129">
        <f>ROW(Source!A172)</f>
        <v>172</v>
      </c>
      <c r="B129">
        <v>69734314</v>
      </c>
      <c r="C129">
        <v>69734306</v>
      </c>
      <c r="D129">
        <v>27439740</v>
      </c>
      <c r="E129">
        <v>1</v>
      </c>
      <c r="F129">
        <v>1</v>
      </c>
      <c r="G129">
        <v>1</v>
      </c>
      <c r="H129">
        <v>2</v>
      </c>
      <c r="I129" t="s">
        <v>1006</v>
      </c>
      <c r="J129" t="s">
        <v>1007</v>
      </c>
      <c r="K129" t="s">
        <v>1008</v>
      </c>
      <c r="L129">
        <v>1368</v>
      </c>
      <c r="N129">
        <v>1011</v>
      </c>
      <c r="O129" t="s">
        <v>978</v>
      </c>
      <c r="P129" t="s">
        <v>978</v>
      </c>
      <c r="Q129">
        <v>1</v>
      </c>
      <c r="X129">
        <v>2.09</v>
      </c>
      <c r="Y129">
        <v>0</v>
      </c>
      <c r="Z129">
        <v>81.430000000000007</v>
      </c>
      <c r="AA129">
        <v>10.14</v>
      </c>
      <c r="AB129">
        <v>0</v>
      </c>
      <c r="AC129">
        <v>0</v>
      </c>
      <c r="AD129">
        <v>1</v>
      </c>
      <c r="AE129">
        <v>0</v>
      </c>
      <c r="AF129" t="s">
        <v>205</v>
      </c>
      <c r="AG129">
        <v>1.0449999999999999</v>
      </c>
      <c r="AH129">
        <v>2</v>
      </c>
      <c r="AI129">
        <v>69734309</v>
      </c>
      <c r="AJ129">
        <v>129</v>
      </c>
      <c r="AK129">
        <v>0</v>
      </c>
      <c r="AL129">
        <v>0</v>
      </c>
      <c r="AM129">
        <v>0</v>
      </c>
      <c r="AN129">
        <v>0</v>
      </c>
      <c r="AO129">
        <v>0</v>
      </c>
      <c r="AP129">
        <v>0</v>
      </c>
      <c r="AQ129">
        <v>0</v>
      </c>
      <c r="AR129">
        <v>0</v>
      </c>
    </row>
    <row r="130" spans="1:44" x14ac:dyDescent="0.2">
      <c r="A130">
        <f>ROW(Source!A172)</f>
        <v>172</v>
      </c>
      <c r="B130">
        <v>69734315</v>
      </c>
      <c r="C130">
        <v>69734306</v>
      </c>
      <c r="D130">
        <v>27441148</v>
      </c>
      <c r="E130">
        <v>1</v>
      </c>
      <c r="F130">
        <v>1</v>
      </c>
      <c r="G130">
        <v>1</v>
      </c>
      <c r="H130">
        <v>2</v>
      </c>
      <c r="I130" t="s">
        <v>1009</v>
      </c>
      <c r="J130" t="s">
        <v>1010</v>
      </c>
      <c r="K130" t="s">
        <v>1011</v>
      </c>
      <c r="L130">
        <v>1368</v>
      </c>
      <c r="N130">
        <v>1011</v>
      </c>
      <c r="O130" t="s">
        <v>978</v>
      </c>
      <c r="P130" t="s">
        <v>978</v>
      </c>
      <c r="Q130">
        <v>1</v>
      </c>
      <c r="X130">
        <v>32</v>
      </c>
      <c r="Y130">
        <v>0</v>
      </c>
      <c r="Z130">
        <v>1.5</v>
      </c>
      <c r="AA130">
        <v>0</v>
      </c>
      <c r="AB130">
        <v>0</v>
      </c>
      <c r="AC130">
        <v>0</v>
      </c>
      <c r="AD130">
        <v>1</v>
      </c>
      <c r="AE130">
        <v>0</v>
      </c>
      <c r="AF130" t="s">
        <v>205</v>
      </c>
      <c r="AG130">
        <v>16</v>
      </c>
      <c r="AH130">
        <v>2</v>
      </c>
      <c r="AI130">
        <v>69734310</v>
      </c>
      <c r="AJ130">
        <v>130</v>
      </c>
      <c r="AK130">
        <v>0</v>
      </c>
      <c r="AL130">
        <v>0</v>
      </c>
      <c r="AM130">
        <v>0</v>
      </c>
      <c r="AN130">
        <v>0</v>
      </c>
      <c r="AO130">
        <v>0</v>
      </c>
      <c r="AP130">
        <v>0</v>
      </c>
      <c r="AQ130">
        <v>0</v>
      </c>
      <c r="AR130">
        <v>0</v>
      </c>
    </row>
    <row r="131" spans="1:44" x14ac:dyDescent="0.2">
      <c r="A131">
        <f>ROW(Source!A172)</f>
        <v>172</v>
      </c>
      <c r="B131">
        <v>69734316</v>
      </c>
      <c r="C131">
        <v>69734306</v>
      </c>
      <c r="D131">
        <v>27371121</v>
      </c>
      <c r="E131">
        <v>1</v>
      </c>
      <c r="F131">
        <v>1</v>
      </c>
      <c r="G131">
        <v>1</v>
      </c>
      <c r="H131">
        <v>3</v>
      </c>
      <c r="I131" t="s">
        <v>1068</v>
      </c>
      <c r="J131" t="s">
        <v>1069</v>
      </c>
      <c r="K131" t="s">
        <v>1070</v>
      </c>
      <c r="L131">
        <v>1346</v>
      </c>
      <c r="N131">
        <v>1009</v>
      </c>
      <c r="O131" t="s">
        <v>68</v>
      </c>
      <c r="P131" t="s">
        <v>68</v>
      </c>
      <c r="Q131">
        <v>1</v>
      </c>
      <c r="X131">
        <v>2</v>
      </c>
      <c r="Y131">
        <v>5.22</v>
      </c>
      <c r="Z131">
        <v>0</v>
      </c>
      <c r="AA131">
        <v>0</v>
      </c>
      <c r="AB131">
        <v>0</v>
      </c>
      <c r="AC131">
        <v>0</v>
      </c>
      <c r="AD131">
        <v>1</v>
      </c>
      <c r="AE131">
        <v>0</v>
      </c>
      <c r="AF131" t="s">
        <v>3</v>
      </c>
      <c r="AG131">
        <v>2</v>
      </c>
      <c r="AH131">
        <v>3</v>
      </c>
      <c r="AI131">
        <v>-1</v>
      </c>
      <c r="AJ131" t="s">
        <v>3</v>
      </c>
      <c r="AK131">
        <v>4</v>
      </c>
      <c r="AL131">
        <v>-10.44</v>
      </c>
      <c r="AM131">
        <v>0</v>
      </c>
      <c r="AN131">
        <v>0</v>
      </c>
      <c r="AO131">
        <v>0</v>
      </c>
      <c r="AP131">
        <v>0</v>
      </c>
      <c r="AQ131">
        <v>0</v>
      </c>
      <c r="AR131">
        <v>1</v>
      </c>
    </row>
    <row r="132" spans="1:44" x14ac:dyDescent="0.2">
      <c r="A132">
        <f>ROW(Source!A172)</f>
        <v>172</v>
      </c>
      <c r="B132">
        <v>69734317</v>
      </c>
      <c r="C132">
        <v>69734306</v>
      </c>
      <c r="D132">
        <v>27416566</v>
      </c>
      <c r="E132">
        <v>1</v>
      </c>
      <c r="F132">
        <v>1</v>
      </c>
      <c r="G132">
        <v>1</v>
      </c>
      <c r="H132">
        <v>3</v>
      </c>
      <c r="I132" t="s">
        <v>82</v>
      </c>
      <c r="J132" t="s">
        <v>194</v>
      </c>
      <c r="K132" t="s">
        <v>83</v>
      </c>
      <c r="L132">
        <v>1339</v>
      </c>
      <c r="N132">
        <v>1007</v>
      </c>
      <c r="O132" t="s">
        <v>40</v>
      </c>
      <c r="P132" t="s">
        <v>40</v>
      </c>
      <c r="Q132">
        <v>1</v>
      </c>
      <c r="X132">
        <v>2</v>
      </c>
      <c r="Y132">
        <v>7.14</v>
      </c>
      <c r="Z132">
        <v>0</v>
      </c>
      <c r="AA132">
        <v>0</v>
      </c>
      <c r="AB132">
        <v>0</v>
      </c>
      <c r="AC132">
        <v>0</v>
      </c>
      <c r="AD132">
        <v>1</v>
      </c>
      <c r="AE132">
        <v>0</v>
      </c>
      <c r="AF132" t="s">
        <v>3</v>
      </c>
      <c r="AG132">
        <v>2</v>
      </c>
      <c r="AH132">
        <v>2</v>
      </c>
      <c r="AI132">
        <v>69734311</v>
      </c>
      <c r="AJ132">
        <v>131</v>
      </c>
      <c r="AK132">
        <v>3</v>
      </c>
      <c r="AL132">
        <v>-14.28</v>
      </c>
      <c r="AM132">
        <v>0</v>
      </c>
      <c r="AN132">
        <v>0</v>
      </c>
      <c r="AO132">
        <v>0</v>
      </c>
      <c r="AP132">
        <v>0</v>
      </c>
      <c r="AQ132">
        <v>0</v>
      </c>
      <c r="AR132">
        <v>1</v>
      </c>
    </row>
    <row r="133" spans="1:44" x14ac:dyDescent="0.2">
      <c r="A133">
        <f>ROW(Source!A173)</f>
        <v>173</v>
      </c>
      <c r="B133">
        <v>69734312</v>
      </c>
      <c r="C133">
        <v>69734306</v>
      </c>
      <c r="D133">
        <v>27493137</v>
      </c>
      <c r="E133">
        <v>1</v>
      </c>
      <c r="F133">
        <v>1</v>
      </c>
      <c r="G133">
        <v>1</v>
      </c>
      <c r="H133">
        <v>1</v>
      </c>
      <c r="I133" t="s">
        <v>999</v>
      </c>
      <c r="J133" t="s">
        <v>3</v>
      </c>
      <c r="K133" t="s">
        <v>1000</v>
      </c>
      <c r="L133">
        <v>1369</v>
      </c>
      <c r="N133">
        <v>1013</v>
      </c>
      <c r="O133" t="s">
        <v>974</v>
      </c>
      <c r="P133" t="s">
        <v>974</v>
      </c>
      <c r="Q133">
        <v>1</v>
      </c>
      <c r="X133">
        <v>80.040000000000006</v>
      </c>
      <c r="Y133">
        <v>0</v>
      </c>
      <c r="Z133">
        <v>0</v>
      </c>
      <c r="AA133">
        <v>0</v>
      </c>
      <c r="AB133">
        <v>9.15</v>
      </c>
      <c r="AC133">
        <v>0</v>
      </c>
      <c r="AD133">
        <v>1</v>
      </c>
      <c r="AE133">
        <v>1</v>
      </c>
      <c r="AF133" t="s">
        <v>3</v>
      </c>
      <c r="AG133">
        <v>80.040000000000006</v>
      </c>
      <c r="AH133">
        <v>2</v>
      </c>
      <c r="AI133">
        <v>69734307</v>
      </c>
      <c r="AJ133">
        <v>132</v>
      </c>
      <c r="AK133">
        <v>0</v>
      </c>
      <c r="AL133">
        <v>0</v>
      </c>
      <c r="AM133">
        <v>0</v>
      </c>
      <c r="AN133">
        <v>0</v>
      </c>
      <c r="AO133">
        <v>0</v>
      </c>
      <c r="AP133">
        <v>0</v>
      </c>
      <c r="AQ133">
        <v>0</v>
      </c>
      <c r="AR133">
        <v>0</v>
      </c>
    </row>
    <row r="134" spans="1:44" x14ac:dyDescent="0.2">
      <c r="A134">
        <f>ROW(Source!A173)</f>
        <v>173</v>
      </c>
      <c r="B134">
        <v>69734313</v>
      </c>
      <c r="C134">
        <v>69734306</v>
      </c>
      <c r="D134">
        <v>121548</v>
      </c>
      <c r="E134">
        <v>1</v>
      </c>
      <c r="F134">
        <v>1</v>
      </c>
      <c r="G134">
        <v>1</v>
      </c>
      <c r="H134">
        <v>1</v>
      </c>
      <c r="I134" t="s">
        <v>36</v>
      </c>
      <c r="J134" t="s">
        <v>3</v>
      </c>
      <c r="K134" t="s">
        <v>981</v>
      </c>
      <c r="L134">
        <v>608254</v>
      </c>
      <c r="N134">
        <v>1013</v>
      </c>
      <c r="O134" t="s">
        <v>982</v>
      </c>
      <c r="P134" t="s">
        <v>982</v>
      </c>
      <c r="Q134">
        <v>1</v>
      </c>
      <c r="X134">
        <v>2.09</v>
      </c>
      <c r="Y134">
        <v>0</v>
      </c>
      <c r="Z134">
        <v>0</v>
      </c>
      <c r="AA134">
        <v>0</v>
      </c>
      <c r="AB134">
        <v>0</v>
      </c>
      <c r="AC134">
        <v>0</v>
      </c>
      <c r="AD134">
        <v>1</v>
      </c>
      <c r="AE134">
        <v>2</v>
      </c>
      <c r="AF134" t="s">
        <v>205</v>
      </c>
      <c r="AG134">
        <v>1.0449999999999999</v>
      </c>
      <c r="AH134">
        <v>2</v>
      </c>
      <c r="AI134">
        <v>69734308</v>
      </c>
      <c r="AJ134">
        <v>133</v>
      </c>
      <c r="AK134">
        <v>0</v>
      </c>
      <c r="AL134">
        <v>0</v>
      </c>
      <c r="AM134">
        <v>0</v>
      </c>
      <c r="AN134">
        <v>0</v>
      </c>
      <c r="AO134">
        <v>0</v>
      </c>
      <c r="AP134">
        <v>0</v>
      </c>
      <c r="AQ134">
        <v>0</v>
      </c>
      <c r="AR134">
        <v>0</v>
      </c>
    </row>
    <row r="135" spans="1:44" x14ac:dyDescent="0.2">
      <c r="A135">
        <f>ROW(Source!A173)</f>
        <v>173</v>
      </c>
      <c r="B135">
        <v>69734314</v>
      </c>
      <c r="C135">
        <v>69734306</v>
      </c>
      <c r="D135">
        <v>27439740</v>
      </c>
      <c r="E135">
        <v>1</v>
      </c>
      <c r="F135">
        <v>1</v>
      </c>
      <c r="G135">
        <v>1</v>
      </c>
      <c r="H135">
        <v>2</v>
      </c>
      <c r="I135" t="s">
        <v>1006</v>
      </c>
      <c r="J135" t="s">
        <v>1007</v>
      </c>
      <c r="K135" t="s">
        <v>1008</v>
      </c>
      <c r="L135">
        <v>1368</v>
      </c>
      <c r="N135">
        <v>1011</v>
      </c>
      <c r="O135" t="s">
        <v>978</v>
      </c>
      <c r="P135" t="s">
        <v>978</v>
      </c>
      <c r="Q135">
        <v>1</v>
      </c>
      <c r="X135">
        <v>2.09</v>
      </c>
      <c r="Y135">
        <v>0</v>
      </c>
      <c r="Z135">
        <v>81.430000000000007</v>
      </c>
      <c r="AA135">
        <v>10.14</v>
      </c>
      <c r="AB135">
        <v>0</v>
      </c>
      <c r="AC135">
        <v>0</v>
      </c>
      <c r="AD135">
        <v>1</v>
      </c>
      <c r="AE135">
        <v>0</v>
      </c>
      <c r="AF135" t="s">
        <v>205</v>
      </c>
      <c r="AG135">
        <v>1.0449999999999999</v>
      </c>
      <c r="AH135">
        <v>2</v>
      </c>
      <c r="AI135">
        <v>69734309</v>
      </c>
      <c r="AJ135">
        <v>134</v>
      </c>
      <c r="AK135">
        <v>0</v>
      </c>
      <c r="AL135">
        <v>0</v>
      </c>
      <c r="AM135">
        <v>0</v>
      </c>
      <c r="AN135">
        <v>0</v>
      </c>
      <c r="AO135">
        <v>0</v>
      </c>
      <c r="AP135">
        <v>0</v>
      </c>
      <c r="AQ135">
        <v>0</v>
      </c>
      <c r="AR135">
        <v>0</v>
      </c>
    </row>
    <row r="136" spans="1:44" x14ac:dyDescent="0.2">
      <c r="A136">
        <f>ROW(Source!A173)</f>
        <v>173</v>
      </c>
      <c r="B136">
        <v>69734315</v>
      </c>
      <c r="C136">
        <v>69734306</v>
      </c>
      <c r="D136">
        <v>27441148</v>
      </c>
      <c r="E136">
        <v>1</v>
      </c>
      <c r="F136">
        <v>1</v>
      </c>
      <c r="G136">
        <v>1</v>
      </c>
      <c r="H136">
        <v>2</v>
      </c>
      <c r="I136" t="s">
        <v>1009</v>
      </c>
      <c r="J136" t="s">
        <v>1010</v>
      </c>
      <c r="K136" t="s">
        <v>1011</v>
      </c>
      <c r="L136">
        <v>1368</v>
      </c>
      <c r="N136">
        <v>1011</v>
      </c>
      <c r="O136" t="s">
        <v>978</v>
      </c>
      <c r="P136" t="s">
        <v>978</v>
      </c>
      <c r="Q136">
        <v>1</v>
      </c>
      <c r="X136">
        <v>32</v>
      </c>
      <c r="Y136">
        <v>0</v>
      </c>
      <c r="Z136">
        <v>1.5</v>
      </c>
      <c r="AA136">
        <v>0</v>
      </c>
      <c r="AB136">
        <v>0</v>
      </c>
      <c r="AC136">
        <v>0</v>
      </c>
      <c r="AD136">
        <v>1</v>
      </c>
      <c r="AE136">
        <v>0</v>
      </c>
      <c r="AF136" t="s">
        <v>205</v>
      </c>
      <c r="AG136">
        <v>16</v>
      </c>
      <c r="AH136">
        <v>2</v>
      </c>
      <c r="AI136">
        <v>69734310</v>
      </c>
      <c r="AJ136">
        <v>135</v>
      </c>
      <c r="AK136">
        <v>0</v>
      </c>
      <c r="AL136">
        <v>0</v>
      </c>
      <c r="AM136">
        <v>0</v>
      </c>
      <c r="AN136">
        <v>0</v>
      </c>
      <c r="AO136">
        <v>0</v>
      </c>
      <c r="AP136">
        <v>0</v>
      </c>
      <c r="AQ136">
        <v>0</v>
      </c>
      <c r="AR136">
        <v>0</v>
      </c>
    </row>
    <row r="137" spans="1:44" x14ac:dyDescent="0.2">
      <c r="A137">
        <f>ROW(Source!A173)</f>
        <v>173</v>
      </c>
      <c r="B137">
        <v>69734316</v>
      </c>
      <c r="C137">
        <v>69734306</v>
      </c>
      <c r="D137">
        <v>27371121</v>
      </c>
      <c r="E137">
        <v>1</v>
      </c>
      <c r="F137">
        <v>1</v>
      </c>
      <c r="G137">
        <v>1</v>
      </c>
      <c r="H137">
        <v>3</v>
      </c>
      <c r="I137" t="s">
        <v>1068</v>
      </c>
      <c r="J137" t="s">
        <v>1069</v>
      </c>
      <c r="K137" t="s">
        <v>1070</v>
      </c>
      <c r="L137">
        <v>1346</v>
      </c>
      <c r="N137">
        <v>1009</v>
      </c>
      <c r="O137" t="s">
        <v>68</v>
      </c>
      <c r="P137" t="s">
        <v>68</v>
      </c>
      <c r="Q137">
        <v>1</v>
      </c>
      <c r="X137">
        <v>2</v>
      </c>
      <c r="Y137">
        <v>5.22</v>
      </c>
      <c r="Z137">
        <v>0</v>
      </c>
      <c r="AA137">
        <v>0</v>
      </c>
      <c r="AB137">
        <v>0</v>
      </c>
      <c r="AC137">
        <v>0</v>
      </c>
      <c r="AD137">
        <v>1</v>
      </c>
      <c r="AE137">
        <v>0</v>
      </c>
      <c r="AF137" t="s">
        <v>3</v>
      </c>
      <c r="AG137">
        <v>2</v>
      </c>
      <c r="AH137">
        <v>3</v>
      </c>
      <c r="AI137">
        <v>-1</v>
      </c>
      <c r="AJ137" t="s">
        <v>3</v>
      </c>
      <c r="AK137">
        <v>4</v>
      </c>
      <c r="AL137">
        <v>-10.44</v>
      </c>
      <c r="AM137">
        <v>0</v>
      </c>
      <c r="AN137">
        <v>0</v>
      </c>
      <c r="AO137">
        <v>0</v>
      </c>
      <c r="AP137">
        <v>0</v>
      </c>
      <c r="AQ137">
        <v>0</v>
      </c>
      <c r="AR137">
        <v>1</v>
      </c>
    </row>
    <row r="138" spans="1:44" x14ac:dyDescent="0.2">
      <c r="A138">
        <f>ROW(Source!A173)</f>
        <v>173</v>
      </c>
      <c r="B138">
        <v>69734317</v>
      </c>
      <c r="C138">
        <v>69734306</v>
      </c>
      <c r="D138">
        <v>27416566</v>
      </c>
      <c r="E138">
        <v>1</v>
      </c>
      <c r="F138">
        <v>1</v>
      </c>
      <c r="G138">
        <v>1</v>
      </c>
      <c r="H138">
        <v>3</v>
      </c>
      <c r="I138" t="s">
        <v>82</v>
      </c>
      <c r="J138" t="s">
        <v>194</v>
      </c>
      <c r="K138" t="s">
        <v>83</v>
      </c>
      <c r="L138">
        <v>1339</v>
      </c>
      <c r="N138">
        <v>1007</v>
      </c>
      <c r="O138" t="s">
        <v>40</v>
      </c>
      <c r="P138" t="s">
        <v>40</v>
      </c>
      <c r="Q138">
        <v>1</v>
      </c>
      <c r="X138">
        <v>2</v>
      </c>
      <c r="Y138">
        <v>7.14</v>
      </c>
      <c r="Z138">
        <v>0</v>
      </c>
      <c r="AA138">
        <v>0</v>
      </c>
      <c r="AB138">
        <v>0</v>
      </c>
      <c r="AC138">
        <v>0</v>
      </c>
      <c r="AD138">
        <v>1</v>
      </c>
      <c r="AE138">
        <v>0</v>
      </c>
      <c r="AF138" t="s">
        <v>3</v>
      </c>
      <c r="AG138">
        <v>2</v>
      </c>
      <c r="AH138">
        <v>2</v>
      </c>
      <c r="AI138">
        <v>69734311</v>
      </c>
      <c r="AJ138">
        <v>136</v>
      </c>
      <c r="AK138">
        <v>3</v>
      </c>
      <c r="AL138">
        <v>-14.28</v>
      </c>
      <c r="AM138">
        <v>0</v>
      </c>
      <c r="AN138">
        <v>0</v>
      </c>
      <c r="AO138">
        <v>0</v>
      </c>
      <c r="AP138">
        <v>0</v>
      </c>
      <c r="AQ138">
        <v>0</v>
      </c>
      <c r="AR138">
        <v>1</v>
      </c>
    </row>
    <row r="139" spans="1:44" x14ac:dyDescent="0.2">
      <c r="A139">
        <f>ROW(Source!A211)</f>
        <v>211</v>
      </c>
      <c r="B139">
        <v>69734324</v>
      </c>
      <c r="C139">
        <v>69734319</v>
      </c>
      <c r="D139">
        <v>27493087</v>
      </c>
      <c r="E139">
        <v>1</v>
      </c>
      <c r="F139">
        <v>1</v>
      </c>
      <c r="G139">
        <v>1</v>
      </c>
      <c r="H139">
        <v>1</v>
      </c>
      <c r="I139" t="s">
        <v>992</v>
      </c>
      <c r="J139" t="s">
        <v>3</v>
      </c>
      <c r="K139" t="s">
        <v>993</v>
      </c>
      <c r="L139">
        <v>1369</v>
      </c>
      <c r="N139">
        <v>1013</v>
      </c>
      <c r="O139" t="s">
        <v>974</v>
      </c>
      <c r="P139" t="s">
        <v>974</v>
      </c>
      <c r="Q139">
        <v>1</v>
      </c>
      <c r="X139">
        <v>9.4700000000000006</v>
      </c>
      <c r="Y139">
        <v>0</v>
      </c>
      <c r="Z139">
        <v>0</v>
      </c>
      <c r="AA139">
        <v>0</v>
      </c>
      <c r="AB139">
        <v>9.48</v>
      </c>
      <c r="AC139">
        <v>0</v>
      </c>
      <c r="AD139">
        <v>1</v>
      </c>
      <c r="AE139">
        <v>1</v>
      </c>
      <c r="AF139" t="s">
        <v>3</v>
      </c>
      <c r="AG139">
        <v>9.4700000000000006</v>
      </c>
      <c r="AH139">
        <v>2</v>
      </c>
      <c r="AI139">
        <v>69734320</v>
      </c>
      <c r="AJ139">
        <v>137</v>
      </c>
      <c r="AK139">
        <v>0</v>
      </c>
      <c r="AL139">
        <v>0</v>
      </c>
      <c r="AM139">
        <v>0</v>
      </c>
      <c r="AN139">
        <v>0</v>
      </c>
      <c r="AO139">
        <v>0</v>
      </c>
      <c r="AP139">
        <v>0</v>
      </c>
      <c r="AQ139">
        <v>0</v>
      </c>
      <c r="AR139">
        <v>0</v>
      </c>
    </row>
    <row r="140" spans="1:44" x14ac:dyDescent="0.2">
      <c r="A140">
        <f>ROW(Source!A211)</f>
        <v>211</v>
      </c>
      <c r="B140">
        <v>69734325</v>
      </c>
      <c r="C140">
        <v>69734319</v>
      </c>
      <c r="D140">
        <v>27439597</v>
      </c>
      <c r="E140">
        <v>1</v>
      </c>
      <c r="F140">
        <v>1</v>
      </c>
      <c r="G140">
        <v>1</v>
      </c>
      <c r="H140">
        <v>2</v>
      </c>
      <c r="I140" t="s">
        <v>994</v>
      </c>
      <c r="J140" t="s">
        <v>995</v>
      </c>
      <c r="K140" t="s">
        <v>996</v>
      </c>
      <c r="L140">
        <v>1368</v>
      </c>
      <c r="N140">
        <v>1011</v>
      </c>
      <c r="O140" t="s">
        <v>978</v>
      </c>
      <c r="P140" t="s">
        <v>978</v>
      </c>
      <c r="Q140">
        <v>1</v>
      </c>
      <c r="X140">
        <v>0.45</v>
      </c>
      <c r="Y140">
        <v>0</v>
      </c>
      <c r="Z140">
        <v>6.62</v>
      </c>
      <c r="AA140">
        <v>0</v>
      </c>
      <c r="AB140">
        <v>0</v>
      </c>
      <c r="AC140">
        <v>0</v>
      </c>
      <c r="AD140">
        <v>1</v>
      </c>
      <c r="AE140">
        <v>0</v>
      </c>
      <c r="AF140" t="s">
        <v>3</v>
      </c>
      <c r="AG140">
        <v>0.45</v>
      </c>
      <c r="AH140">
        <v>2</v>
      </c>
      <c r="AI140">
        <v>69734321</v>
      </c>
      <c r="AJ140">
        <v>138</v>
      </c>
      <c r="AK140">
        <v>0</v>
      </c>
      <c r="AL140">
        <v>0</v>
      </c>
      <c r="AM140">
        <v>0</v>
      </c>
      <c r="AN140">
        <v>0</v>
      </c>
      <c r="AO140">
        <v>0</v>
      </c>
      <c r="AP140">
        <v>0</v>
      </c>
      <c r="AQ140">
        <v>0</v>
      </c>
      <c r="AR140">
        <v>0</v>
      </c>
    </row>
    <row r="141" spans="1:44" x14ac:dyDescent="0.2">
      <c r="A141">
        <f>ROW(Source!A211)</f>
        <v>211</v>
      </c>
      <c r="B141">
        <v>69734326</v>
      </c>
      <c r="C141">
        <v>69734319</v>
      </c>
      <c r="D141">
        <v>27441327</v>
      </c>
      <c r="E141">
        <v>1</v>
      </c>
      <c r="F141">
        <v>1</v>
      </c>
      <c r="G141">
        <v>1</v>
      </c>
      <c r="H141">
        <v>2</v>
      </c>
      <c r="I141" t="s">
        <v>975</v>
      </c>
      <c r="J141" t="s">
        <v>976</v>
      </c>
      <c r="K141" t="s">
        <v>977</v>
      </c>
      <c r="L141">
        <v>1368</v>
      </c>
      <c r="N141">
        <v>1011</v>
      </c>
      <c r="O141" t="s">
        <v>978</v>
      </c>
      <c r="P141" t="s">
        <v>978</v>
      </c>
      <c r="Q141">
        <v>1</v>
      </c>
      <c r="X141">
        <v>0.31</v>
      </c>
      <c r="Y141">
        <v>0</v>
      </c>
      <c r="Z141">
        <v>93.37</v>
      </c>
      <c r="AA141">
        <v>11.69</v>
      </c>
      <c r="AB141">
        <v>0</v>
      </c>
      <c r="AC141">
        <v>0</v>
      </c>
      <c r="AD141">
        <v>1</v>
      </c>
      <c r="AE141">
        <v>0</v>
      </c>
      <c r="AF141" t="s">
        <v>3</v>
      </c>
      <c r="AG141">
        <v>0.31</v>
      </c>
      <c r="AH141">
        <v>2</v>
      </c>
      <c r="AI141">
        <v>69734322</v>
      </c>
      <c r="AJ141">
        <v>139</v>
      </c>
      <c r="AK141">
        <v>0</v>
      </c>
      <c r="AL141">
        <v>0</v>
      </c>
      <c r="AM141">
        <v>0</v>
      </c>
      <c r="AN141">
        <v>0</v>
      </c>
      <c r="AO141">
        <v>0</v>
      </c>
      <c r="AP141">
        <v>0</v>
      </c>
      <c r="AQ141">
        <v>0</v>
      </c>
      <c r="AR141">
        <v>0</v>
      </c>
    </row>
    <row r="142" spans="1:44" x14ac:dyDescent="0.2">
      <c r="A142">
        <f>ROW(Source!A211)</f>
        <v>211</v>
      </c>
      <c r="B142">
        <v>69734327</v>
      </c>
      <c r="C142">
        <v>69734319</v>
      </c>
      <c r="D142">
        <v>27382910</v>
      </c>
      <c r="E142">
        <v>1</v>
      </c>
      <c r="F142">
        <v>1</v>
      </c>
      <c r="G142">
        <v>1</v>
      </c>
      <c r="H142">
        <v>3</v>
      </c>
      <c r="I142" t="s">
        <v>651</v>
      </c>
      <c r="J142" t="s">
        <v>1061</v>
      </c>
      <c r="K142" t="s">
        <v>1062</v>
      </c>
      <c r="L142">
        <v>1339</v>
      </c>
      <c r="N142">
        <v>1007</v>
      </c>
      <c r="O142" t="s">
        <v>40</v>
      </c>
      <c r="P142" t="s">
        <v>40</v>
      </c>
      <c r="Q142">
        <v>1</v>
      </c>
      <c r="X142">
        <v>1.02</v>
      </c>
      <c r="Y142">
        <v>994.39</v>
      </c>
      <c r="Z142">
        <v>0</v>
      </c>
      <c r="AA142">
        <v>0</v>
      </c>
      <c r="AB142">
        <v>0</v>
      </c>
      <c r="AC142">
        <v>0</v>
      </c>
      <c r="AD142">
        <v>1</v>
      </c>
      <c r="AE142">
        <v>0</v>
      </c>
      <c r="AF142" t="s">
        <v>3</v>
      </c>
      <c r="AG142">
        <v>1.02</v>
      </c>
      <c r="AH142">
        <v>3</v>
      </c>
      <c r="AI142">
        <v>-1</v>
      </c>
      <c r="AJ142" t="s">
        <v>3</v>
      </c>
      <c r="AK142">
        <v>4</v>
      </c>
      <c r="AL142">
        <v>-1014.2778</v>
      </c>
      <c r="AM142">
        <v>0</v>
      </c>
      <c r="AN142">
        <v>0</v>
      </c>
      <c r="AO142">
        <v>0</v>
      </c>
      <c r="AP142">
        <v>0</v>
      </c>
      <c r="AQ142">
        <v>0</v>
      </c>
      <c r="AR142">
        <v>1</v>
      </c>
    </row>
    <row r="143" spans="1:44" x14ac:dyDescent="0.2">
      <c r="A143">
        <f>ROW(Source!A212)</f>
        <v>212</v>
      </c>
      <c r="B143">
        <v>69734324</v>
      </c>
      <c r="C143">
        <v>69734319</v>
      </c>
      <c r="D143">
        <v>27493087</v>
      </c>
      <c r="E143">
        <v>1</v>
      </c>
      <c r="F143">
        <v>1</v>
      </c>
      <c r="G143">
        <v>1</v>
      </c>
      <c r="H143">
        <v>1</v>
      </c>
      <c r="I143" t="s">
        <v>992</v>
      </c>
      <c r="J143" t="s">
        <v>3</v>
      </c>
      <c r="K143" t="s">
        <v>993</v>
      </c>
      <c r="L143">
        <v>1369</v>
      </c>
      <c r="N143">
        <v>1013</v>
      </c>
      <c r="O143" t="s">
        <v>974</v>
      </c>
      <c r="P143" t="s">
        <v>974</v>
      </c>
      <c r="Q143">
        <v>1</v>
      </c>
      <c r="X143">
        <v>9.4700000000000006</v>
      </c>
      <c r="Y143">
        <v>0</v>
      </c>
      <c r="Z143">
        <v>0</v>
      </c>
      <c r="AA143">
        <v>0</v>
      </c>
      <c r="AB143">
        <v>9.48</v>
      </c>
      <c r="AC143">
        <v>0</v>
      </c>
      <c r="AD143">
        <v>1</v>
      </c>
      <c r="AE143">
        <v>1</v>
      </c>
      <c r="AF143" t="s">
        <v>3</v>
      </c>
      <c r="AG143">
        <v>9.4700000000000006</v>
      </c>
      <c r="AH143">
        <v>2</v>
      </c>
      <c r="AI143">
        <v>69734320</v>
      </c>
      <c r="AJ143">
        <v>141</v>
      </c>
      <c r="AK143">
        <v>0</v>
      </c>
      <c r="AL143">
        <v>0</v>
      </c>
      <c r="AM143">
        <v>0</v>
      </c>
      <c r="AN143">
        <v>0</v>
      </c>
      <c r="AO143">
        <v>0</v>
      </c>
      <c r="AP143">
        <v>0</v>
      </c>
      <c r="AQ143">
        <v>0</v>
      </c>
      <c r="AR143">
        <v>0</v>
      </c>
    </row>
    <row r="144" spans="1:44" x14ac:dyDescent="0.2">
      <c r="A144">
        <f>ROW(Source!A212)</f>
        <v>212</v>
      </c>
      <c r="B144">
        <v>69734325</v>
      </c>
      <c r="C144">
        <v>69734319</v>
      </c>
      <c r="D144">
        <v>27439597</v>
      </c>
      <c r="E144">
        <v>1</v>
      </c>
      <c r="F144">
        <v>1</v>
      </c>
      <c r="G144">
        <v>1</v>
      </c>
      <c r="H144">
        <v>2</v>
      </c>
      <c r="I144" t="s">
        <v>994</v>
      </c>
      <c r="J144" t="s">
        <v>995</v>
      </c>
      <c r="K144" t="s">
        <v>996</v>
      </c>
      <c r="L144">
        <v>1368</v>
      </c>
      <c r="N144">
        <v>1011</v>
      </c>
      <c r="O144" t="s">
        <v>978</v>
      </c>
      <c r="P144" t="s">
        <v>978</v>
      </c>
      <c r="Q144">
        <v>1</v>
      </c>
      <c r="X144">
        <v>0.45</v>
      </c>
      <c r="Y144">
        <v>0</v>
      </c>
      <c r="Z144">
        <v>6.62</v>
      </c>
      <c r="AA144">
        <v>0</v>
      </c>
      <c r="AB144">
        <v>0</v>
      </c>
      <c r="AC144">
        <v>0</v>
      </c>
      <c r="AD144">
        <v>1</v>
      </c>
      <c r="AE144">
        <v>0</v>
      </c>
      <c r="AF144" t="s">
        <v>3</v>
      </c>
      <c r="AG144">
        <v>0.45</v>
      </c>
      <c r="AH144">
        <v>2</v>
      </c>
      <c r="AI144">
        <v>69734321</v>
      </c>
      <c r="AJ144">
        <v>142</v>
      </c>
      <c r="AK144">
        <v>0</v>
      </c>
      <c r="AL144">
        <v>0</v>
      </c>
      <c r="AM144">
        <v>0</v>
      </c>
      <c r="AN144">
        <v>0</v>
      </c>
      <c r="AO144">
        <v>0</v>
      </c>
      <c r="AP144">
        <v>0</v>
      </c>
      <c r="AQ144">
        <v>0</v>
      </c>
      <c r="AR144">
        <v>0</v>
      </c>
    </row>
    <row r="145" spans="1:44" x14ac:dyDescent="0.2">
      <c r="A145">
        <f>ROW(Source!A212)</f>
        <v>212</v>
      </c>
      <c r="B145">
        <v>69734326</v>
      </c>
      <c r="C145">
        <v>69734319</v>
      </c>
      <c r="D145">
        <v>27441327</v>
      </c>
      <c r="E145">
        <v>1</v>
      </c>
      <c r="F145">
        <v>1</v>
      </c>
      <c r="G145">
        <v>1</v>
      </c>
      <c r="H145">
        <v>2</v>
      </c>
      <c r="I145" t="s">
        <v>975</v>
      </c>
      <c r="J145" t="s">
        <v>976</v>
      </c>
      <c r="K145" t="s">
        <v>977</v>
      </c>
      <c r="L145">
        <v>1368</v>
      </c>
      <c r="N145">
        <v>1011</v>
      </c>
      <c r="O145" t="s">
        <v>978</v>
      </c>
      <c r="P145" t="s">
        <v>978</v>
      </c>
      <c r="Q145">
        <v>1</v>
      </c>
      <c r="X145">
        <v>0.31</v>
      </c>
      <c r="Y145">
        <v>0</v>
      </c>
      <c r="Z145">
        <v>93.37</v>
      </c>
      <c r="AA145">
        <v>11.69</v>
      </c>
      <c r="AB145">
        <v>0</v>
      </c>
      <c r="AC145">
        <v>0</v>
      </c>
      <c r="AD145">
        <v>1</v>
      </c>
      <c r="AE145">
        <v>0</v>
      </c>
      <c r="AF145" t="s">
        <v>3</v>
      </c>
      <c r="AG145">
        <v>0.31</v>
      </c>
      <c r="AH145">
        <v>2</v>
      </c>
      <c r="AI145">
        <v>69734322</v>
      </c>
      <c r="AJ145">
        <v>143</v>
      </c>
      <c r="AK145">
        <v>0</v>
      </c>
      <c r="AL145">
        <v>0</v>
      </c>
      <c r="AM145">
        <v>0</v>
      </c>
      <c r="AN145">
        <v>0</v>
      </c>
      <c r="AO145">
        <v>0</v>
      </c>
      <c r="AP145">
        <v>0</v>
      </c>
      <c r="AQ145">
        <v>0</v>
      </c>
      <c r="AR145">
        <v>0</v>
      </c>
    </row>
    <row r="146" spans="1:44" x14ac:dyDescent="0.2">
      <c r="A146">
        <f>ROW(Source!A212)</f>
        <v>212</v>
      </c>
      <c r="B146">
        <v>69734327</v>
      </c>
      <c r="C146">
        <v>69734319</v>
      </c>
      <c r="D146">
        <v>27382910</v>
      </c>
      <c r="E146">
        <v>1</v>
      </c>
      <c r="F146">
        <v>1</v>
      </c>
      <c r="G146">
        <v>1</v>
      </c>
      <c r="H146">
        <v>3</v>
      </c>
      <c r="I146" t="s">
        <v>651</v>
      </c>
      <c r="J146" t="s">
        <v>1061</v>
      </c>
      <c r="K146" t="s">
        <v>1062</v>
      </c>
      <c r="L146">
        <v>1339</v>
      </c>
      <c r="N146">
        <v>1007</v>
      </c>
      <c r="O146" t="s">
        <v>40</v>
      </c>
      <c r="P146" t="s">
        <v>40</v>
      </c>
      <c r="Q146">
        <v>1</v>
      </c>
      <c r="X146">
        <v>1.02</v>
      </c>
      <c r="Y146">
        <v>994.39</v>
      </c>
      <c r="Z146">
        <v>0</v>
      </c>
      <c r="AA146">
        <v>0</v>
      </c>
      <c r="AB146">
        <v>0</v>
      </c>
      <c r="AC146">
        <v>0</v>
      </c>
      <c r="AD146">
        <v>1</v>
      </c>
      <c r="AE146">
        <v>0</v>
      </c>
      <c r="AF146" t="s">
        <v>3</v>
      </c>
      <c r="AG146">
        <v>1.02</v>
      </c>
      <c r="AH146">
        <v>3</v>
      </c>
      <c r="AI146">
        <v>-1</v>
      </c>
      <c r="AJ146" t="s">
        <v>3</v>
      </c>
      <c r="AK146">
        <v>4</v>
      </c>
      <c r="AL146">
        <v>-1014.2778</v>
      </c>
      <c r="AM146">
        <v>0</v>
      </c>
      <c r="AN146">
        <v>0</v>
      </c>
      <c r="AO146">
        <v>0</v>
      </c>
      <c r="AP146">
        <v>0</v>
      </c>
      <c r="AQ146">
        <v>0</v>
      </c>
      <c r="AR146">
        <v>1</v>
      </c>
    </row>
    <row r="147" spans="1:44" x14ac:dyDescent="0.2">
      <c r="A147">
        <f>ROW(Source!A215)</f>
        <v>215</v>
      </c>
      <c r="B147">
        <v>69734333</v>
      </c>
      <c r="C147">
        <v>69734329</v>
      </c>
      <c r="D147">
        <v>27493458</v>
      </c>
      <c r="E147">
        <v>1</v>
      </c>
      <c r="F147">
        <v>1</v>
      </c>
      <c r="G147">
        <v>1</v>
      </c>
      <c r="H147">
        <v>1</v>
      </c>
      <c r="I147" t="s">
        <v>997</v>
      </c>
      <c r="J147" t="s">
        <v>3</v>
      </c>
      <c r="K147" t="s">
        <v>998</v>
      </c>
      <c r="L147">
        <v>1369</v>
      </c>
      <c r="N147">
        <v>1013</v>
      </c>
      <c r="O147" t="s">
        <v>974</v>
      </c>
      <c r="P147" t="s">
        <v>974</v>
      </c>
      <c r="Q147">
        <v>1</v>
      </c>
      <c r="X147">
        <v>3.45</v>
      </c>
      <c r="Y147">
        <v>0</v>
      </c>
      <c r="Z147">
        <v>0</v>
      </c>
      <c r="AA147">
        <v>0</v>
      </c>
      <c r="AB147">
        <v>8.6</v>
      </c>
      <c r="AC147">
        <v>0</v>
      </c>
      <c r="AD147">
        <v>1</v>
      </c>
      <c r="AE147">
        <v>1</v>
      </c>
      <c r="AF147" t="s">
        <v>3</v>
      </c>
      <c r="AG147">
        <v>3.45</v>
      </c>
      <c r="AH147">
        <v>2</v>
      </c>
      <c r="AI147">
        <v>69734330</v>
      </c>
      <c r="AJ147">
        <v>145</v>
      </c>
      <c r="AK147">
        <v>0</v>
      </c>
      <c r="AL147">
        <v>0</v>
      </c>
      <c r="AM147">
        <v>0</v>
      </c>
      <c r="AN147">
        <v>0</v>
      </c>
      <c r="AO147">
        <v>0</v>
      </c>
      <c r="AP147">
        <v>0</v>
      </c>
      <c r="AQ147">
        <v>0</v>
      </c>
      <c r="AR147">
        <v>0</v>
      </c>
    </row>
    <row r="148" spans="1:44" x14ac:dyDescent="0.2">
      <c r="A148">
        <f>ROW(Source!A215)</f>
        <v>215</v>
      </c>
      <c r="B148">
        <v>69734334</v>
      </c>
      <c r="C148">
        <v>69734329</v>
      </c>
      <c r="D148">
        <v>27441327</v>
      </c>
      <c r="E148">
        <v>1</v>
      </c>
      <c r="F148">
        <v>1</v>
      </c>
      <c r="G148">
        <v>1</v>
      </c>
      <c r="H148">
        <v>2</v>
      </c>
      <c r="I148" t="s">
        <v>975</v>
      </c>
      <c r="J148" t="s">
        <v>976</v>
      </c>
      <c r="K148" t="s">
        <v>977</v>
      </c>
      <c r="L148">
        <v>1368</v>
      </c>
      <c r="N148">
        <v>1011</v>
      </c>
      <c r="O148" t="s">
        <v>978</v>
      </c>
      <c r="P148" t="s">
        <v>978</v>
      </c>
      <c r="Q148">
        <v>1</v>
      </c>
      <c r="X148">
        <v>0.02</v>
      </c>
      <c r="Y148">
        <v>0</v>
      </c>
      <c r="Z148">
        <v>93.37</v>
      </c>
      <c r="AA148">
        <v>11.69</v>
      </c>
      <c r="AB148">
        <v>0</v>
      </c>
      <c r="AC148">
        <v>0</v>
      </c>
      <c r="AD148">
        <v>1</v>
      </c>
      <c r="AE148">
        <v>0</v>
      </c>
      <c r="AF148" t="s">
        <v>3</v>
      </c>
      <c r="AG148">
        <v>0.02</v>
      </c>
      <c r="AH148">
        <v>2</v>
      </c>
      <c r="AI148">
        <v>69734331</v>
      </c>
      <c r="AJ148">
        <v>146</v>
      </c>
      <c r="AK148">
        <v>0</v>
      </c>
      <c r="AL148">
        <v>0</v>
      </c>
      <c r="AM148">
        <v>0</v>
      </c>
      <c r="AN148">
        <v>0</v>
      </c>
      <c r="AO148">
        <v>0</v>
      </c>
      <c r="AP148">
        <v>0</v>
      </c>
      <c r="AQ148">
        <v>0</v>
      </c>
      <c r="AR148">
        <v>0</v>
      </c>
    </row>
    <row r="149" spans="1:44" x14ac:dyDescent="0.2">
      <c r="A149">
        <f>ROW(Source!A215)</f>
        <v>215</v>
      </c>
      <c r="B149">
        <v>69734335</v>
      </c>
      <c r="C149">
        <v>69734329</v>
      </c>
      <c r="D149">
        <v>27386998</v>
      </c>
      <c r="E149">
        <v>1</v>
      </c>
      <c r="F149">
        <v>1</v>
      </c>
      <c r="G149">
        <v>1</v>
      </c>
      <c r="H149">
        <v>3</v>
      </c>
      <c r="I149" t="s">
        <v>163</v>
      </c>
      <c r="J149" t="s">
        <v>165</v>
      </c>
      <c r="K149" t="s">
        <v>1063</v>
      </c>
      <c r="L149">
        <v>1327</v>
      </c>
      <c r="N149">
        <v>1005</v>
      </c>
      <c r="O149" t="s">
        <v>56</v>
      </c>
      <c r="P149" t="s">
        <v>56</v>
      </c>
      <c r="Q149">
        <v>1</v>
      </c>
      <c r="X149">
        <v>122.4</v>
      </c>
      <c r="Y149">
        <v>12.26</v>
      </c>
      <c r="Z149">
        <v>0</v>
      </c>
      <c r="AA149">
        <v>0</v>
      </c>
      <c r="AB149">
        <v>0</v>
      </c>
      <c r="AC149">
        <v>0</v>
      </c>
      <c r="AD149">
        <v>1</v>
      </c>
      <c r="AE149">
        <v>0</v>
      </c>
      <c r="AF149" t="s">
        <v>3</v>
      </c>
      <c r="AG149">
        <v>122.4</v>
      </c>
      <c r="AH149">
        <v>2</v>
      </c>
      <c r="AI149">
        <v>69734332</v>
      </c>
      <c r="AJ149">
        <v>147</v>
      </c>
      <c r="AK149">
        <v>3</v>
      </c>
      <c r="AL149">
        <v>-1500.624</v>
      </c>
      <c r="AM149">
        <v>0</v>
      </c>
      <c r="AN149">
        <v>0</v>
      </c>
      <c r="AO149">
        <v>0</v>
      </c>
      <c r="AP149">
        <v>0</v>
      </c>
      <c r="AQ149">
        <v>0</v>
      </c>
      <c r="AR149">
        <v>1</v>
      </c>
    </row>
    <row r="150" spans="1:44" x14ac:dyDescent="0.2">
      <c r="A150">
        <f>ROW(Source!A216)</f>
        <v>216</v>
      </c>
      <c r="B150">
        <v>69734333</v>
      </c>
      <c r="C150">
        <v>69734329</v>
      </c>
      <c r="D150">
        <v>27493458</v>
      </c>
      <c r="E150">
        <v>1</v>
      </c>
      <c r="F150">
        <v>1</v>
      </c>
      <c r="G150">
        <v>1</v>
      </c>
      <c r="H150">
        <v>1</v>
      </c>
      <c r="I150" t="s">
        <v>997</v>
      </c>
      <c r="J150" t="s">
        <v>3</v>
      </c>
      <c r="K150" t="s">
        <v>998</v>
      </c>
      <c r="L150">
        <v>1369</v>
      </c>
      <c r="N150">
        <v>1013</v>
      </c>
      <c r="O150" t="s">
        <v>974</v>
      </c>
      <c r="P150" t="s">
        <v>974</v>
      </c>
      <c r="Q150">
        <v>1</v>
      </c>
      <c r="X150">
        <v>3.45</v>
      </c>
      <c r="Y150">
        <v>0</v>
      </c>
      <c r="Z150">
        <v>0</v>
      </c>
      <c r="AA150">
        <v>0</v>
      </c>
      <c r="AB150">
        <v>8.6</v>
      </c>
      <c r="AC150">
        <v>0</v>
      </c>
      <c r="AD150">
        <v>1</v>
      </c>
      <c r="AE150">
        <v>1</v>
      </c>
      <c r="AF150" t="s">
        <v>3</v>
      </c>
      <c r="AG150">
        <v>3.45</v>
      </c>
      <c r="AH150">
        <v>2</v>
      </c>
      <c r="AI150">
        <v>69734330</v>
      </c>
      <c r="AJ150">
        <v>148</v>
      </c>
      <c r="AK150">
        <v>0</v>
      </c>
      <c r="AL150">
        <v>0</v>
      </c>
      <c r="AM150">
        <v>0</v>
      </c>
      <c r="AN150">
        <v>0</v>
      </c>
      <c r="AO150">
        <v>0</v>
      </c>
      <c r="AP150">
        <v>0</v>
      </c>
      <c r="AQ150">
        <v>0</v>
      </c>
      <c r="AR150">
        <v>0</v>
      </c>
    </row>
    <row r="151" spans="1:44" x14ac:dyDescent="0.2">
      <c r="A151">
        <f>ROW(Source!A216)</f>
        <v>216</v>
      </c>
      <c r="B151">
        <v>69734334</v>
      </c>
      <c r="C151">
        <v>69734329</v>
      </c>
      <c r="D151">
        <v>27441327</v>
      </c>
      <c r="E151">
        <v>1</v>
      </c>
      <c r="F151">
        <v>1</v>
      </c>
      <c r="G151">
        <v>1</v>
      </c>
      <c r="H151">
        <v>2</v>
      </c>
      <c r="I151" t="s">
        <v>975</v>
      </c>
      <c r="J151" t="s">
        <v>976</v>
      </c>
      <c r="K151" t="s">
        <v>977</v>
      </c>
      <c r="L151">
        <v>1368</v>
      </c>
      <c r="N151">
        <v>1011</v>
      </c>
      <c r="O151" t="s">
        <v>978</v>
      </c>
      <c r="P151" t="s">
        <v>978</v>
      </c>
      <c r="Q151">
        <v>1</v>
      </c>
      <c r="X151">
        <v>0.02</v>
      </c>
      <c r="Y151">
        <v>0</v>
      </c>
      <c r="Z151">
        <v>93.37</v>
      </c>
      <c r="AA151">
        <v>11.69</v>
      </c>
      <c r="AB151">
        <v>0</v>
      </c>
      <c r="AC151">
        <v>0</v>
      </c>
      <c r="AD151">
        <v>1</v>
      </c>
      <c r="AE151">
        <v>0</v>
      </c>
      <c r="AF151" t="s">
        <v>3</v>
      </c>
      <c r="AG151">
        <v>0.02</v>
      </c>
      <c r="AH151">
        <v>2</v>
      </c>
      <c r="AI151">
        <v>69734331</v>
      </c>
      <c r="AJ151">
        <v>149</v>
      </c>
      <c r="AK151">
        <v>0</v>
      </c>
      <c r="AL151">
        <v>0</v>
      </c>
      <c r="AM151">
        <v>0</v>
      </c>
      <c r="AN151">
        <v>0</v>
      </c>
      <c r="AO151">
        <v>0</v>
      </c>
      <c r="AP151">
        <v>0</v>
      </c>
      <c r="AQ151">
        <v>0</v>
      </c>
      <c r="AR151">
        <v>0</v>
      </c>
    </row>
    <row r="152" spans="1:44" x14ac:dyDescent="0.2">
      <c r="A152">
        <f>ROW(Source!A216)</f>
        <v>216</v>
      </c>
      <c r="B152">
        <v>69734335</v>
      </c>
      <c r="C152">
        <v>69734329</v>
      </c>
      <c r="D152">
        <v>27386998</v>
      </c>
      <c r="E152">
        <v>1</v>
      </c>
      <c r="F152">
        <v>1</v>
      </c>
      <c r="G152">
        <v>1</v>
      </c>
      <c r="H152">
        <v>3</v>
      </c>
      <c r="I152" t="s">
        <v>163</v>
      </c>
      <c r="J152" t="s">
        <v>165</v>
      </c>
      <c r="K152" t="s">
        <v>1063</v>
      </c>
      <c r="L152">
        <v>1327</v>
      </c>
      <c r="N152">
        <v>1005</v>
      </c>
      <c r="O152" t="s">
        <v>56</v>
      </c>
      <c r="P152" t="s">
        <v>56</v>
      </c>
      <c r="Q152">
        <v>1</v>
      </c>
      <c r="X152">
        <v>122.4</v>
      </c>
      <c r="Y152">
        <v>12.26</v>
      </c>
      <c r="Z152">
        <v>0</v>
      </c>
      <c r="AA152">
        <v>0</v>
      </c>
      <c r="AB152">
        <v>0</v>
      </c>
      <c r="AC152">
        <v>0</v>
      </c>
      <c r="AD152">
        <v>1</v>
      </c>
      <c r="AE152">
        <v>0</v>
      </c>
      <c r="AF152" t="s">
        <v>3</v>
      </c>
      <c r="AG152">
        <v>122.4</v>
      </c>
      <c r="AH152">
        <v>2</v>
      </c>
      <c r="AI152">
        <v>69734332</v>
      </c>
      <c r="AJ152">
        <v>150</v>
      </c>
      <c r="AK152">
        <v>3</v>
      </c>
      <c r="AL152">
        <v>-1500.624</v>
      </c>
      <c r="AM152">
        <v>0</v>
      </c>
      <c r="AN152">
        <v>0</v>
      </c>
      <c r="AO152">
        <v>0</v>
      </c>
      <c r="AP152">
        <v>0</v>
      </c>
      <c r="AQ152">
        <v>0</v>
      </c>
      <c r="AR152">
        <v>1</v>
      </c>
    </row>
    <row r="153" spans="1:44" x14ac:dyDescent="0.2">
      <c r="A153">
        <f>ROW(Source!A219)</f>
        <v>219</v>
      </c>
      <c r="B153">
        <v>69734341</v>
      </c>
      <c r="C153">
        <v>69734337</v>
      </c>
      <c r="D153">
        <v>27493137</v>
      </c>
      <c r="E153">
        <v>1</v>
      </c>
      <c r="F153">
        <v>1</v>
      </c>
      <c r="G153">
        <v>1</v>
      </c>
      <c r="H153">
        <v>1</v>
      </c>
      <c r="I153" t="s">
        <v>999</v>
      </c>
      <c r="J153" t="s">
        <v>3</v>
      </c>
      <c r="K153" t="s">
        <v>1000</v>
      </c>
      <c r="L153">
        <v>1369</v>
      </c>
      <c r="N153">
        <v>1013</v>
      </c>
      <c r="O153" t="s">
        <v>974</v>
      </c>
      <c r="P153" t="s">
        <v>974</v>
      </c>
      <c r="Q153">
        <v>1</v>
      </c>
      <c r="X153">
        <v>4.1399999999999997</v>
      </c>
      <c r="Y153">
        <v>0</v>
      </c>
      <c r="Z153">
        <v>0</v>
      </c>
      <c r="AA153">
        <v>0</v>
      </c>
      <c r="AB153">
        <v>9.15</v>
      </c>
      <c r="AC153">
        <v>0</v>
      </c>
      <c r="AD153">
        <v>1</v>
      </c>
      <c r="AE153">
        <v>1</v>
      </c>
      <c r="AF153" t="s">
        <v>3</v>
      </c>
      <c r="AG153">
        <v>4.1399999999999997</v>
      </c>
      <c r="AH153">
        <v>2</v>
      </c>
      <c r="AI153">
        <v>69734338</v>
      </c>
      <c r="AJ153">
        <v>151</v>
      </c>
      <c r="AK153">
        <v>0</v>
      </c>
      <c r="AL153">
        <v>0</v>
      </c>
      <c r="AM153">
        <v>0</v>
      </c>
      <c r="AN153">
        <v>0</v>
      </c>
      <c r="AO153">
        <v>0</v>
      </c>
      <c r="AP153">
        <v>0</v>
      </c>
      <c r="AQ153">
        <v>0</v>
      </c>
      <c r="AR153">
        <v>0</v>
      </c>
    </row>
    <row r="154" spans="1:44" x14ac:dyDescent="0.2">
      <c r="A154">
        <f>ROW(Source!A219)</f>
        <v>219</v>
      </c>
      <c r="B154">
        <v>69734342</v>
      </c>
      <c r="C154">
        <v>69734337</v>
      </c>
      <c r="D154">
        <v>27441327</v>
      </c>
      <c r="E154">
        <v>1</v>
      </c>
      <c r="F154">
        <v>1</v>
      </c>
      <c r="G154">
        <v>1</v>
      </c>
      <c r="H154">
        <v>2</v>
      </c>
      <c r="I154" t="s">
        <v>975</v>
      </c>
      <c r="J154" t="s">
        <v>976</v>
      </c>
      <c r="K154" t="s">
        <v>977</v>
      </c>
      <c r="L154">
        <v>1368</v>
      </c>
      <c r="N154">
        <v>1011</v>
      </c>
      <c r="O154" t="s">
        <v>978</v>
      </c>
      <c r="P154" t="s">
        <v>978</v>
      </c>
      <c r="Q154">
        <v>1</v>
      </c>
      <c r="X154">
        <v>0.11</v>
      </c>
      <c r="Y154">
        <v>0</v>
      </c>
      <c r="Z154">
        <v>93.37</v>
      </c>
      <c r="AA154">
        <v>11.69</v>
      </c>
      <c r="AB154">
        <v>0</v>
      </c>
      <c r="AC154">
        <v>0</v>
      </c>
      <c r="AD154">
        <v>1</v>
      </c>
      <c r="AE154">
        <v>0</v>
      </c>
      <c r="AF154" t="s">
        <v>3</v>
      </c>
      <c r="AG154">
        <v>0.11</v>
      </c>
      <c r="AH154">
        <v>2</v>
      </c>
      <c r="AI154">
        <v>69734339</v>
      </c>
      <c r="AJ154">
        <v>152</v>
      </c>
      <c r="AK154">
        <v>0</v>
      </c>
      <c r="AL154">
        <v>0</v>
      </c>
      <c r="AM154">
        <v>0</v>
      </c>
      <c r="AN154">
        <v>0</v>
      </c>
      <c r="AO154">
        <v>0</v>
      </c>
      <c r="AP154">
        <v>0</v>
      </c>
      <c r="AQ154">
        <v>0</v>
      </c>
      <c r="AR154">
        <v>0</v>
      </c>
    </row>
    <row r="155" spans="1:44" x14ac:dyDescent="0.2">
      <c r="A155">
        <f>ROW(Source!A219)</f>
        <v>219</v>
      </c>
      <c r="B155">
        <v>69734343</v>
      </c>
      <c r="C155">
        <v>69734337</v>
      </c>
      <c r="D155">
        <v>27371771</v>
      </c>
      <c r="E155">
        <v>1</v>
      </c>
      <c r="F155">
        <v>1</v>
      </c>
      <c r="G155">
        <v>1</v>
      </c>
      <c r="H155">
        <v>3</v>
      </c>
      <c r="I155" t="s">
        <v>178</v>
      </c>
      <c r="J155" t="s">
        <v>181</v>
      </c>
      <c r="K155" t="s">
        <v>1064</v>
      </c>
      <c r="L155">
        <v>1308</v>
      </c>
      <c r="N155">
        <v>1003</v>
      </c>
      <c r="O155" t="s">
        <v>180</v>
      </c>
      <c r="P155" t="s">
        <v>180</v>
      </c>
      <c r="Q155">
        <v>100</v>
      </c>
      <c r="X155">
        <v>1.05</v>
      </c>
      <c r="Y155">
        <v>2258.6999999999998</v>
      </c>
      <c r="Z155">
        <v>0</v>
      </c>
      <c r="AA155">
        <v>0</v>
      </c>
      <c r="AB155">
        <v>0</v>
      </c>
      <c r="AC155">
        <v>0</v>
      </c>
      <c r="AD155">
        <v>1</v>
      </c>
      <c r="AE155">
        <v>0</v>
      </c>
      <c r="AF155" t="s">
        <v>3</v>
      </c>
      <c r="AG155">
        <v>1.05</v>
      </c>
      <c r="AH155">
        <v>2</v>
      </c>
      <c r="AI155">
        <v>69734340</v>
      </c>
      <c r="AJ155">
        <v>153</v>
      </c>
      <c r="AK155">
        <v>3</v>
      </c>
      <c r="AL155">
        <v>-2371.6349999999998</v>
      </c>
      <c r="AM155">
        <v>0</v>
      </c>
      <c r="AN155">
        <v>0</v>
      </c>
      <c r="AO155">
        <v>0</v>
      </c>
      <c r="AP155">
        <v>0</v>
      </c>
      <c r="AQ155">
        <v>0</v>
      </c>
      <c r="AR155">
        <v>1</v>
      </c>
    </row>
    <row r="156" spans="1:44" x14ac:dyDescent="0.2">
      <c r="A156">
        <f>ROW(Source!A220)</f>
        <v>220</v>
      </c>
      <c r="B156">
        <v>69734341</v>
      </c>
      <c r="C156">
        <v>69734337</v>
      </c>
      <c r="D156">
        <v>27493137</v>
      </c>
      <c r="E156">
        <v>1</v>
      </c>
      <c r="F156">
        <v>1</v>
      </c>
      <c r="G156">
        <v>1</v>
      </c>
      <c r="H156">
        <v>1</v>
      </c>
      <c r="I156" t="s">
        <v>999</v>
      </c>
      <c r="J156" t="s">
        <v>3</v>
      </c>
      <c r="K156" t="s">
        <v>1000</v>
      </c>
      <c r="L156">
        <v>1369</v>
      </c>
      <c r="N156">
        <v>1013</v>
      </c>
      <c r="O156" t="s">
        <v>974</v>
      </c>
      <c r="P156" t="s">
        <v>974</v>
      </c>
      <c r="Q156">
        <v>1</v>
      </c>
      <c r="X156">
        <v>4.1399999999999997</v>
      </c>
      <c r="Y156">
        <v>0</v>
      </c>
      <c r="Z156">
        <v>0</v>
      </c>
      <c r="AA156">
        <v>0</v>
      </c>
      <c r="AB156">
        <v>9.15</v>
      </c>
      <c r="AC156">
        <v>0</v>
      </c>
      <c r="AD156">
        <v>1</v>
      </c>
      <c r="AE156">
        <v>1</v>
      </c>
      <c r="AF156" t="s">
        <v>3</v>
      </c>
      <c r="AG156">
        <v>4.1399999999999997</v>
      </c>
      <c r="AH156">
        <v>2</v>
      </c>
      <c r="AI156">
        <v>69734338</v>
      </c>
      <c r="AJ156">
        <v>154</v>
      </c>
      <c r="AK156">
        <v>0</v>
      </c>
      <c r="AL156">
        <v>0</v>
      </c>
      <c r="AM156">
        <v>0</v>
      </c>
      <c r="AN156">
        <v>0</v>
      </c>
      <c r="AO156">
        <v>0</v>
      </c>
      <c r="AP156">
        <v>0</v>
      </c>
      <c r="AQ156">
        <v>0</v>
      </c>
      <c r="AR156">
        <v>0</v>
      </c>
    </row>
    <row r="157" spans="1:44" x14ac:dyDescent="0.2">
      <c r="A157">
        <f>ROW(Source!A220)</f>
        <v>220</v>
      </c>
      <c r="B157">
        <v>69734342</v>
      </c>
      <c r="C157">
        <v>69734337</v>
      </c>
      <c r="D157">
        <v>27441327</v>
      </c>
      <c r="E157">
        <v>1</v>
      </c>
      <c r="F157">
        <v>1</v>
      </c>
      <c r="G157">
        <v>1</v>
      </c>
      <c r="H157">
        <v>2</v>
      </c>
      <c r="I157" t="s">
        <v>975</v>
      </c>
      <c r="J157" t="s">
        <v>976</v>
      </c>
      <c r="K157" t="s">
        <v>977</v>
      </c>
      <c r="L157">
        <v>1368</v>
      </c>
      <c r="N157">
        <v>1011</v>
      </c>
      <c r="O157" t="s">
        <v>978</v>
      </c>
      <c r="P157" t="s">
        <v>978</v>
      </c>
      <c r="Q157">
        <v>1</v>
      </c>
      <c r="X157">
        <v>0.11</v>
      </c>
      <c r="Y157">
        <v>0</v>
      </c>
      <c r="Z157">
        <v>93.37</v>
      </c>
      <c r="AA157">
        <v>11.69</v>
      </c>
      <c r="AB157">
        <v>0</v>
      </c>
      <c r="AC157">
        <v>0</v>
      </c>
      <c r="AD157">
        <v>1</v>
      </c>
      <c r="AE157">
        <v>0</v>
      </c>
      <c r="AF157" t="s">
        <v>3</v>
      </c>
      <c r="AG157">
        <v>0.11</v>
      </c>
      <c r="AH157">
        <v>2</v>
      </c>
      <c r="AI157">
        <v>69734339</v>
      </c>
      <c r="AJ157">
        <v>155</v>
      </c>
      <c r="AK157">
        <v>0</v>
      </c>
      <c r="AL157">
        <v>0</v>
      </c>
      <c r="AM157">
        <v>0</v>
      </c>
      <c r="AN157">
        <v>0</v>
      </c>
      <c r="AO157">
        <v>0</v>
      </c>
      <c r="AP157">
        <v>0</v>
      </c>
      <c r="AQ157">
        <v>0</v>
      </c>
      <c r="AR157">
        <v>0</v>
      </c>
    </row>
    <row r="158" spans="1:44" x14ac:dyDescent="0.2">
      <c r="A158">
        <f>ROW(Source!A220)</f>
        <v>220</v>
      </c>
      <c r="B158">
        <v>69734343</v>
      </c>
      <c r="C158">
        <v>69734337</v>
      </c>
      <c r="D158">
        <v>27371771</v>
      </c>
      <c r="E158">
        <v>1</v>
      </c>
      <c r="F158">
        <v>1</v>
      </c>
      <c r="G158">
        <v>1</v>
      </c>
      <c r="H158">
        <v>3</v>
      </c>
      <c r="I158" t="s">
        <v>178</v>
      </c>
      <c r="J158" t="s">
        <v>181</v>
      </c>
      <c r="K158" t="s">
        <v>1064</v>
      </c>
      <c r="L158">
        <v>1308</v>
      </c>
      <c r="N158">
        <v>1003</v>
      </c>
      <c r="O158" t="s">
        <v>180</v>
      </c>
      <c r="P158" t="s">
        <v>180</v>
      </c>
      <c r="Q158">
        <v>100</v>
      </c>
      <c r="X158">
        <v>1.05</v>
      </c>
      <c r="Y158">
        <v>2258.6999999999998</v>
      </c>
      <c r="Z158">
        <v>0</v>
      </c>
      <c r="AA158">
        <v>0</v>
      </c>
      <c r="AB158">
        <v>0</v>
      </c>
      <c r="AC158">
        <v>0</v>
      </c>
      <c r="AD158">
        <v>1</v>
      </c>
      <c r="AE158">
        <v>0</v>
      </c>
      <c r="AF158" t="s">
        <v>3</v>
      </c>
      <c r="AG158">
        <v>1.05</v>
      </c>
      <c r="AH158">
        <v>2</v>
      </c>
      <c r="AI158">
        <v>69734340</v>
      </c>
      <c r="AJ158">
        <v>156</v>
      </c>
      <c r="AK158">
        <v>3</v>
      </c>
      <c r="AL158">
        <v>-2371.6349999999998</v>
      </c>
      <c r="AM158">
        <v>0</v>
      </c>
      <c r="AN158">
        <v>0</v>
      </c>
      <c r="AO158">
        <v>0</v>
      </c>
      <c r="AP158">
        <v>0</v>
      </c>
      <c r="AQ158">
        <v>0</v>
      </c>
      <c r="AR158">
        <v>1</v>
      </c>
    </row>
    <row r="159" spans="1:44" x14ac:dyDescent="0.2">
      <c r="A159">
        <f>ROW(Source!A223)</f>
        <v>223</v>
      </c>
      <c r="B159">
        <v>69734352</v>
      </c>
      <c r="C159">
        <v>69734345</v>
      </c>
      <c r="D159">
        <v>27496319</v>
      </c>
      <c r="E159">
        <v>1</v>
      </c>
      <c r="F159">
        <v>1</v>
      </c>
      <c r="G159">
        <v>1</v>
      </c>
      <c r="H159">
        <v>1</v>
      </c>
      <c r="I159" t="s">
        <v>1001</v>
      </c>
      <c r="J159" t="s">
        <v>3</v>
      </c>
      <c r="K159" t="s">
        <v>1002</v>
      </c>
      <c r="L159">
        <v>1369</v>
      </c>
      <c r="N159">
        <v>1013</v>
      </c>
      <c r="O159" t="s">
        <v>974</v>
      </c>
      <c r="P159" t="s">
        <v>974</v>
      </c>
      <c r="Q159">
        <v>1</v>
      </c>
      <c r="X159">
        <v>39.51</v>
      </c>
      <c r="Y159">
        <v>0</v>
      </c>
      <c r="Z159">
        <v>0</v>
      </c>
      <c r="AA159">
        <v>0</v>
      </c>
      <c r="AB159">
        <v>8.01</v>
      </c>
      <c r="AC159">
        <v>0</v>
      </c>
      <c r="AD159">
        <v>1</v>
      </c>
      <c r="AE159">
        <v>1</v>
      </c>
      <c r="AF159" t="s">
        <v>3</v>
      </c>
      <c r="AG159">
        <v>39.51</v>
      </c>
      <c r="AH159">
        <v>2</v>
      </c>
      <c r="AI159">
        <v>69734346</v>
      </c>
      <c r="AJ159">
        <v>157</v>
      </c>
      <c r="AK159">
        <v>0</v>
      </c>
      <c r="AL159">
        <v>0</v>
      </c>
      <c r="AM159">
        <v>0</v>
      </c>
      <c r="AN159">
        <v>0</v>
      </c>
      <c r="AO159">
        <v>0</v>
      </c>
      <c r="AP159">
        <v>0</v>
      </c>
      <c r="AQ159">
        <v>0</v>
      </c>
      <c r="AR159">
        <v>0</v>
      </c>
    </row>
    <row r="160" spans="1:44" x14ac:dyDescent="0.2">
      <c r="A160">
        <f>ROW(Source!A223)</f>
        <v>223</v>
      </c>
      <c r="B160">
        <v>69734353</v>
      </c>
      <c r="C160">
        <v>69734345</v>
      </c>
      <c r="D160">
        <v>121548</v>
      </c>
      <c r="E160">
        <v>1</v>
      </c>
      <c r="F160">
        <v>1</v>
      </c>
      <c r="G160">
        <v>1</v>
      </c>
      <c r="H160">
        <v>1</v>
      </c>
      <c r="I160" t="s">
        <v>36</v>
      </c>
      <c r="J160" t="s">
        <v>3</v>
      </c>
      <c r="K160" t="s">
        <v>981</v>
      </c>
      <c r="L160">
        <v>608254</v>
      </c>
      <c r="N160">
        <v>1013</v>
      </c>
      <c r="O160" t="s">
        <v>982</v>
      </c>
      <c r="P160" t="s">
        <v>982</v>
      </c>
      <c r="Q160">
        <v>1</v>
      </c>
      <c r="X160">
        <v>1.27</v>
      </c>
      <c r="Y160">
        <v>0</v>
      </c>
      <c r="Z160">
        <v>0</v>
      </c>
      <c r="AA160">
        <v>0</v>
      </c>
      <c r="AB160">
        <v>0</v>
      </c>
      <c r="AC160">
        <v>0</v>
      </c>
      <c r="AD160">
        <v>1</v>
      </c>
      <c r="AE160">
        <v>2</v>
      </c>
      <c r="AF160" t="s">
        <v>3</v>
      </c>
      <c r="AG160">
        <v>1.27</v>
      </c>
      <c r="AH160">
        <v>2</v>
      </c>
      <c r="AI160">
        <v>69734347</v>
      </c>
      <c r="AJ160">
        <v>158</v>
      </c>
      <c r="AK160">
        <v>0</v>
      </c>
      <c r="AL160">
        <v>0</v>
      </c>
      <c r="AM160">
        <v>0</v>
      </c>
      <c r="AN160">
        <v>0</v>
      </c>
      <c r="AO160">
        <v>0</v>
      </c>
      <c r="AP160">
        <v>0</v>
      </c>
      <c r="AQ160">
        <v>0</v>
      </c>
      <c r="AR160">
        <v>0</v>
      </c>
    </row>
    <row r="161" spans="1:44" x14ac:dyDescent="0.2">
      <c r="A161">
        <f>ROW(Source!A223)</f>
        <v>223</v>
      </c>
      <c r="B161">
        <v>69734354</v>
      </c>
      <c r="C161">
        <v>69734345</v>
      </c>
      <c r="D161">
        <v>27439630</v>
      </c>
      <c r="E161">
        <v>1</v>
      </c>
      <c r="F161">
        <v>1</v>
      </c>
      <c r="G161">
        <v>1</v>
      </c>
      <c r="H161">
        <v>2</v>
      </c>
      <c r="I161" t="s">
        <v>986</v>
      </c>
      <c r="J161" t="s">
        <v>987</v>
      </c>
      <c r="K161" t="s">
        <v>988</v>
      </c>
      <c r="L161">
        <v>1368</v>
      </c>
      <c r="N161">
        <v>1011</v>
      </c>
      <c r="O161" t="s">
        <v>978</v>
      </c>
      <c r="P161" t="s">
        <v>978</v>
      </c>
      <c r="Q161">
        <v>1</v>
      </c>
      <c r="X161">
        <v>1.27</v>
      </c>
      <c r="Y161">
        <v>0</v>
      </c>
      <c r="Z161">
        <v>31.27</v>
      </c>
      <c r="AA161">
        <v>13.61</v>
      </c>
      <c r="AB161">
        <v>0</v>
      </c>
      <c r="AC161">
        <v>0</v>
      </c>
      <c r="AD161">
        <v>1</v>
      </c>
      <c r="AE161">
        <v>0</v>
      </c>
      <c r="AF161" t="s">
        <v>3</v>
      </c>
      <c r="AG161">
        <v>1.27</v>
      </c>
      <c r="AH161">
        <v>2</v>
      </c>
      <c r="AI161">
        <v>69734348</v>
      </c>
      <c r="AJ161">
        <v>159</v>
      </c>
      <c r="AK161">
        <v>0</v>
      </c>
      <c r="AL161">
        <v>0</v>
      </c>
      <c r="AM161">
        <v>0</v>
      </c>
      <c r="AN161">
        <v>0</v>
      </c>
      <c r="AO161">
        <v>0</v>
      </c>
      <c r="AP161">
        <v>0</v>
      </c>
      <c r="AQ161">
        <v>0</v>
      </c>
      <c r="AR161">
        <v>0</v>
      </c>
    </row>
    <row r="162" spans="1:44" x14ac:dyDescent="0.2">
      <c r="A162">
        <f>ROW(Source!A223)</f>
        <v>223</v>
      </c>
      <c r="B162">
        <v>69734355</v>
      </c>
      <c r="C162">
        <v>69734345</v>
      </c>
      <c r="D162">
        <v>27440041</v>
      </c>
      <c r="E162">
        <v>1</v>
      </c>
      <c r="F162">
        <v>1</v>
      </c>
      <c r="G162">
        <v>1</v>
      </c>
      <c r="H162">
        <v>2</v>
      </c>
      <c r="I162" t="s">
        <v>1003</v>
      </c>
      <c r="J162" t="s">
        <v>1004</v>
      </c>
      <c r="K162" t="s">
        <v>1005</v>
      </c>
      <c r="L162">
        <v>1368</v>
      </c>
      <c r="N162">
        <v>1011</v>
      </c>
      <c r="O162" t="s">
        <v>978</v>
      </c>
      <c r="P162" t="s">
        <v>978</v>
      </c>
      <c r="Q162">
        <v>1</v>
      </c>
      <c r="X162">
        <v>9.07</v>
      </c>
      <c r="Y162">
        <v>0</v>
      </c>
      <c r="Z162">
        <v>0.5</v>
      </c>
      <c r="AA162">
        <v>0</v>
      </c>
      <c r="AB162">
        <v>0</v>
      </c>
      <c r="AC162">
        <v>0</v>
      </c>
      <c r="AD162">
        <v>1</v>
      </c>
      <c r="AE162">
        <v>0</v>
      </c>
      <c r="AF162" t="s">
        <v>3</v>
      </c>
      <c r="AG162">
        <v>9.07</v>
      </c>
      <c r="AH162">
        <v>2</v>
      </c>
      <c r="AI162">
        <v>69734349</v>
      </c>
      <c r="AJ162">
        <v>160</v>
      </c>
      <c r="AK162">
        <v>0</v>
      </c>
      <c r="AL162">
        <v>0</v>
      </c>
      <c r="AM162">
        <v>0</v>
      </c>
      <c r="AN162">
        <v>0</v>
      </c>
      <c r="AO162">
        <v>0</v>
      </c>
      <c r="AP162">
        <v>0</v>
      </c>
      <c r="AQ162">
        <v>0</v>
      </c>
      <c r="AR162">
        <v>0</v>
      </c>
    </row>
    <row r="163" spans="1:44" x14ac:dyDescent="0.2">
      <c r="A163">
        <f>ROW(Source!A223)</f>
        <v>223</v>
      </c>
      <c r="B163">
        <v>69734356</v>
      </c>
      <c r="C163">
        <v>69734345</v>
      </c>
      <c r="D163">
        <v>27407705</v>
      </c>
      <c r="E163">
        <v>1</v>
      </c>
      <c r="F163">
        <v>1</v>
      </c>
      <c r="G163">
        <v>1</v>
      </c>
      <c r="H163">
        <v>3</v>
      </c>
      <c r="I163" t="s">
        <v>1065</v>
      </c>
      <c r="J163" t="s">
        <v>1066</v>
      </c>
      <c r="K163" t="s">
        <v>1067</v>
      </c>
      <c r="L163">
        <v>1339</v>
      </c>
      <c r="N163">
        <v>1007</v>
      </c>
      <c r="O163" t="s">
        <v>40</v>
      </c>
      <c r="P163" t="s">
        <v>40</v>
      </c>
      <c r="Q163">
        <v>1</v>
      </c>
      <c r="X163">
        <v>2.04</v>
      </c>
      <c r="Y163">
        <v>494.7</v>
      </c>
      <c r="Z163">
        <v>0</v>
      </c>
      <c r="AA163">
        <v>0</v>
      </c>
      <c r="AB163">
        <v>0</v>
      </c>
      <c r="AC163">
        <v>0</v>
      </c>
      <c r="AD163">
        <v>1</v>
      </c>
      <c r="AE163">
        <v>0</v>
      </c>
      <c r="AF163" t="s">
        <v>3</v>
      </c>
      <c r="AG163">
        <v>2.04</v>
      </c>
      <c r="AH163">
        <v>3</v>
      </c>
      <c r="AI163">
        <v>-1</v>
      </c>
      <c r="AJ163" t="s">
        <v>3</v>
      </c>
      <c r="AK163">
        <v>4</v>
      </c>
      <c r="AL163">
        <v>-1009.188</v>
      </c>
      <c r="AM163">
        <v>0</v>
      </c>
      <c r="AN163">
        <v>0</v>
      </c>
      <c r="AO163">
        <v>0</v>
      </c>
      <c r="AP163">
        <v>0</v>
      </c>
      <c r="AQ163">
        <v>0</v>
      </c>
      <c r="AR163">
        <v>1</v>
      </c>
    </row>
    <row r="164" spans="1:44" x14ac:dyDescent="0.2">
      <c r="A164">
        <f>ROW(Source!A223)</f>
        <v>223</v>
      </c>
      <c r="B164">
        <v>69734357</v>
      </c>
      <c r="C164">
        <v>69734345</v>
      </c>
      <c r="D164">
        <v>27416566</v>
      </c>
      <c r="E164">
        <v>1</v>
      </c>
      <c r="F164">
        <v>1</v>
      </c>
      <c r="G164">
        <v>1</v>
      </c>
      <c r="H164">
        <v>3</v>
      </c>
      <c r="I164" t="s">
        <v>82</v>
      </c>
      <c r="J164" t="s">
        <v>194</v>
      </c>
      <c r="K164" t="s">
        <v>83</v>
      </c>
      <c r="L164">
        <v>1339</v>
      </c>
      <c r="N164">
        <v>1007</v>
      </c>
      <c r="O164" t="s">
        <v>40</v>
      </c>
      <c r="P164" t="s">
        <v>40</v>
      </c>
      <c r="Q164">
        <v>1</v>
      </c>
      <c r="X164">
        <v>3.5</v>
      </c>
      <c r="Y164">
        <v>7.14</v>
      </c>
      <c r="Z164">
        <v>0</v>
      </c>
      <c r="AA164">
        <v>0</v>
      </c>
      <c r="AB164">
        <v>0</v>
      </c>
      <c r="AC164">
        <v>0</v>
      </c>
      <c r="AD164">
        <v>1</v>
      </c>
      <c r="AE164">
        <v>0</v>
      </c>
      <c r="AF164" t="s">
        <v>3</v>
      </c>
      <c r="AG164">
        <v>3.5</v>
      </c>
      <c r="AH164">
        <v>2</v>
      </c>
      <c r="AI164">
        <v>69734350</v>
      </c>
      <c r="AJ164">
        <v>161</v>
      </c>
      <c r="AK164">
        <v>3</v>
      </c>
      <c r="AL164">
        <v>-24.99</v>
      </c>
      <c r="AM164">
        <v>0</v>
      </c>
      <c r="AN164">
        <v>0</v>
      </c>
      <c r="AO164">
        <v>0</v>
      </c>
      <c r="AP164">
        <v>0</v>
      </c>
      <c r="AQ164">
        <v>0</v>
      </c>
      <c r="AR164">
        <v>1</v>
      </c>
    </row>
    <row r="165" spans="1:44" x14ac:dyDescent="0.2">
      <c r="A165">
        <f>ROW(Source!A224)</f>
        <v>224</v>
      </c>
      <c r="B165">
        <v>69734352</v>
      </c>
      <c r="C165">
        <v>69734345</v>
      </c>
      <c r="D165">
        <v>27496319</v>
      </c>
      <c r="E165">
        <v>1</v>
      </c>
      <c r="F165">
        <v>1</v>
      </c>
      <c r="G165">
        <v>1</v>
      </c>
      <c r="H165">
        <v>1</v>
      </c>
      <c r="I165" t="s">
        <v>1001</v>
      </c>
      <c r="J165" t="s">
        <v>3</v>
      </c>
      <c r="K165" t="s">
        <v>1002</v>
      </c>
      <c r="L165">
        <v>1369</v>
      </c>
      <c r="N165">
        <v>1013</v>
      </c>
      <c r="O165" t="s">
        <v>974</v>
      </c>
      <c r="P165" t="s">
        <v>974</v>
      </c>
      <c r="Q165">
        <v>1</v>
      </c>
      <c r="X165">
        <v>39.51</v>
      </c>
      <c r="Y165">
        <v>0</v>
      </c>
      <c r="Z165">
        <v>0</v>
      </c>
      <c r="AA165">
        <v>0</v>
      </c>
      <c r="AB165">
        <v>8.01</v>
      </c>
      <c r="AC165">
        <v>0</v>
      </c>
      <c r="AD165">
        <v>1</v>
      </c>
      <c r="AE165">
        <v>1</v>
      </c>
      <c r="AF165" t="s">
        <v>3</v>
      </c>
      <c r="AG165">
        <v>39.51</v>
      </c>
      <c r="AH165">
        <v>2</v>
      </c>
      <c r="AI165">
        <v>69734346</v>
      </c>
      <c r="AJ165">
        <v>163</v>
      </c>
      <c r="AK165">
        <v>0</v>
      </c>
      <c r="AL165">
        <v>0</v>
      </c>
      <c r="AM165">
        <v>0</v>
      </c>
      <c r="AN165">
        <v>0</v>
      </c>
      <c r="AO165">
        <v>0</v>
      </c>
      <c r="AP165">
        <v>0</v>
      </c>
      <c r="AQ165">
        <v>0</v>
      </c>
      <c r="AR165">
        <v>0</v>
      </c>
    </row>
    <row r="166" spans="1:44" x14ac:dyDescent="0.2">
      <c r="A166">
        <f>ROW(Source!A224)</f>
        <v>224</v>
      </c>
      <c r="B166">
        <v>69734353</v>
      </c>
      <c r="C166">
        <v>69734345</v>
      </c>
      <c r="D166">
        <v>121548</v>
      </c>
      <c r="E166">
        <v>1</v>
      </c>
      <c r="F166">
        <v>1</v>
      </c>
      <c r="G166">
        <v>1</v>
      </c>
      <c r="H166">
        <v>1</v>
      </c>
      <c r="I166" t="s">
        <v>36</v>
      </c>
      <c r="J166" t="s">
        <v>3</v>
      </c>
      <c r="K166" t="s">
        <v>981</v>
      </c>
      <c r="L166">
        <v>608254</v>
      </c>
      <c r="N166">
        <v>1013</v>
      </c>
      <c r="O166" t="s">
        <v>982</v>
      </c>
      <c r="P166" t="s">
        <v>982</v>
      </c>
      <c r="Q166">
        <v>1</v>
      </c>
      <c r="X166">
        <v>1.27</v>
      </c>
      <c r="Y166">
        <v>0</v>
      </c>
      <c r="Z166">
        <v>0</v>
      </c>
      <c r="AA166">
        <v>0</v>
      </c>
      <c r="AB166">
        <v>0</v>
      </c>
      <c r="AC166">
        <v>0</v>
      </c>
      <c r="AD166">
        <v>1</v>
      </c>
      <c r="AE166">
        <v>2</v>
      </c>
      <c r="AF166" t="s">
        <v>3</v>
      </c>
      <c r="AG166">
        <v>1.27</v>
      </c>
      <c r="AH166">
        <v>2</v>
      </c>
      <c r="AI166">
        <v>69734347</v>
      </c>
      <c r="AJ166">
        <v>164</v>
      </c>
      <c r="AK166">
        <v>0</v>
      </c>
      <c r="AL166">
        <v>0</v>
      </c>
      <c r="AM166">
        <v>0</v>
      </c>
      <c r="AN166">
        <v>0</v>
      </c>
      <c r="AO166">
        <v>0</v>
      </c>
      <c r="AP166">
        <v>0</v>
      </c>
      <c r="AQ166">
        <v>0</v>
      </c>
      <c r="AR166">
        <v>0</v>
      </c>
    </row>
    <row r="167" spans="1:44" x14ac:dyDescent="0.2">
      <c r="A167">
        <f>ROW(Source!A224)</f>
        <v>224</v>
      </c>
      <c r="B167">
        <v>69734354</v>
      </c>
      <c r="C167">
        <v>69734345</v>
      </c>
      <c r="D167">
        <v>27439630</v>
      </c>
      <c r="E167">
        <v>1</v>
      </c>
      <c r="F167">
        <v>1</v>
      </c>
      <c r="G167">
        <v>1</v>
      </c>
      <c r="H167">
        <v>2</v>
      </c>
      <c r="I167" t="s">
        <v>986</v>
      </c>
      <c r="J167" t="s">
        <v>987</v>
      </c>
      <c r="K167" t="s">
        <v>988</v>
      </c>
      <c r="L167">
        <v>1368</v>
      </c>
      <c r="N167">
        <v>1011</v>
      </c>
      <c r="O167" t="s">
        <v>978</v>
      </c>
      <c r="P167" t="s">
        <v>978</v>
      </c>
      <c r="Q167">
        <v>1</v>
      </c>
      <c r="X167">
        <v>1.27</v>
      </c>
      <c r="Y167">
        <v>0</v>
      </c>
      <c r="Z167">
        <v>31.27</v>
      </c>
      <c r="AA167">
        <v>13.61</v>
      </c>
      <c r="AB167">
        <v>0</v>
      </c>
      <c r="AC167">
        <v>0</v>
      </c>
      <c r="AD167">
        <v>1</v>
      </c>
      <c r="AE167">
        <v>0</v>
      </c>
      <c r="AF167" t="s">
        <v>3</v>
      </c>
      <c r="AG167">
        <v>1.27</v>
      </c>
      <c r="AH167">
        <v>2</v>
      </c>
      <c r="AI167">
        <v>69734348</v>
      </c>
      <c r="AJ167">
        <v>165</v>
      </c>
      <c r="AK167">
        <v>0</v>
      </c>
      <c r="AL167">
        <v>0</v>
      </c>
      <c r="AM167">
        <v>0</v>
      </c>
      <c r="AN167">
        <v>0</v>
      </c>
      <c r="AO167">
        <v>0</v>
      </c>
      <c r="AP167">
        <v>0</v>
      </c>
      <c r="AQ167">
        <v>0</v>
      </c>
      <c r="AR167">
        <v>0</v>
      </c>
    </row>
    <row r="168" spans="1:44" x14ac:dyDescent="0.2">
      <c r="A168">
        <f>ROW(Source!A224)</f>
        <v>224</v>
      </c>
      <c r="B168">
        <v>69734355</v>
      </c>
      <c r="C168">
        <v>69734345</v>
      </c>
      <c r="D168">
        <v>27440041</v>
      </c>
      <c r="E168">
        <v>1</v>
      </c>
      <c r="F168">
        <v>1</v>
      </c>
      <c r="G168">
        <v>1</v>
      </c>
      <c r="H168">
        <v>2</v>
      </c>
      <c r="I168" t="s">
        <v>1003</v>
      </c>
      <c r="J168" t="s">
        <v>1004</v>
      </c>
      <c r="K168" t="s">
        <v>1005</v>
      </c>
      <c r="L168">
        <v>1368</v>
      </c>
      <c r="N168">
        <v>1011</v>
      </c>
      <c r="O168" t="s">
        <v>978</v>
      </c>
      <c r="P168" t="s">
        <v>978</v>
      </c>
      <c r="Q168">
        <v>1</v>
      </c>
      <c r="X168">
        <v>9.07</v>
      </c>
      <c r="Y168">
        <v>0</v>
      </c>
      <c r="Z168">
        <v>0.5</v>
      </c>
      <c r="AA168">
        <v>0</v>
      </c>
      <c r="AB168">
        <v>0</v>
      </c>
      <c r="AC168">
        <v>0</v>
      </c>
      <c r="AD168">
        <v>1</v>
      </c>
      <c r="AE168">
        <v>0</v>
      </c>
      <c r="AF168" t="s">
        <v>3</v>
      </c>
      <c r="AG168">
        <v>9.07</v>
      </c>
      <c r="AH168">
        <v>2</v>
      </c>
      <c r="AI168">
        <v>69734349</v>
      </c>
      <c r="AJ168">
        <v>166</v>
      </c>
      <c r="AK168">
        <v>0</v>
      </c>
      <c r="AL168">
        <v>0</v>
      </c>
      <c r="AM168">
        <v>0</v>
      </c>
      <c r="AN168">
        <v>0</v>
      </c>
      <c r="AO168">
        <v>0</v>
      </c>
      <c r="AP168">
        <v>0</v>
      </c>
      <c r="AQ168">
        <v>0</v>
      </c>
      <c r="AR168">
        <v>0</v>
      </c>
    </row>
    <row r="169" spans="1:44" x14ac:dyDescent="0.2">
      <c r="A169">
        <f>ROW(Source!A224)</f>
        <v>224</v>
      </c>
      <c r="B169">
        <v>69734356</v>
      </c>
      <c r="C169">
        <v>69734345</v>
      </c>
      <c r="D169">
        <v>27407705</v>
      </c>
      <c r="E169">
        <v>1</v>
      </c>
      <c r="F169">
        <v>1</v>
      </c>
      <c r="G169">
        <v>1</v>
      </c>
      <c r="H169">
        <v>3</v>
      </c>
      <c r="I169" t="s">
        <v>1065</v>
      </c>
      <c r="J169" t="s">
        <v>1066</v>
      </c>
      <c r="K169" t="s">
        <v>1067</v>
      </c>
      <c r="L169">
        <v>1339</v>
      </c>
      <c r="N169">
        <v>1007</v>
      </c>
      <c r="O169" t="s">
        <v>40</v>
      </c>
      <c r="P169" t="s">
        <v>40</v>
      </c>
      <c r="Q169">
        <v>1</v>
      </c>
      <c r="X169">
        <v>2.04</v>
      </c>
      <c r="Y169">
        <v>494.7</v>
      </c>
      <c r="Z169">
        <v>0</v>
      </c>
      <c r="AA169">
        <v>0</v>
      </c>
      <c r="AB169">
        <v>0</v>
      </c>
      <c r="AC169">
        <v>0</v>
      </c>
      <c r="AD169">
        <v>1</v>
      </c>
      <c r="AE169">
        <v>0</v>
      </c>
      <c r="AF169" t="s">
        <v>3</v>
      </c>
      <c r="AG169">
        <v>2.04</v>
      </c>
      <c r="AH169">
        <v>3</v>
      </c>
      <c r="AI169">
        <v>-1</v>
      </c>
      <c r="AJ169" t="s">
        <v>3</v>
      </c>
      <c r="AK169">
        <v>4</v>
      </c>
      <c r="AL169">
        <v>-1009.188</v>
      </c>
      <c r="AM169">
        <v>0</v>
      </c>
      <c r="AN169">
        <v>0</v>
      </c>
      <c r="AO169">
        <v>0</v>
      </c>
      <c r="AP169">
        <v>0</v>
      </c>
      <c r="AQ169">
        <v>0</v>
      </c>
      <c r="AR169">
        <v>1</v>
      </c>
    </row>
    <row r="170" spans="1:44" x14ac:dyDescent="0.2">
      <c r="A170">
        <f>ROW(Source!A224)</f>
        <v>224</v>
      </c>
      <c r="B170">
        <v>69734357</v>
      </c>
      <c r="C170">
        <v>69734345</v>
      </c>
      <c r="D170">
        <v>27416566</v>
      </c>
      <c r="E170">
        <v>1</v>
      </c>
      <c r="F170">
        <v>1</v>
      </c>
      <c r="G170">
        <v>1</v>
      </c>
      <c r="H170">
        <v>3</v>
      </c>
      <c r="I170" t="s">
        <v>82</v>
      </c>
      <c r="J170" t="s">
        <v>194</v>
      </c>
      <c r="K170" t="s">
        <v>83</v>
      </c>
      <c r="L170">
        <v>1339</v>
      </c>
      <c r="N170">
        <v>1007</v>
      </c>
      <c r="O170" t="s">
        <v>40</v>
      </c>
      <c r="P170" t="s">
        <v>40</v>
      </c>
      <c r="Q170">
        <v>1</v>
      </c>
      <c r="X170">
        <v>3.5</v>
      </c>
      <c r="Y170">
        <v>7.14</v>
      </c>
      <c r="Z170">
        <v>0</v>
      </c>
      <c r="AA170">
        <v>0</v>
      </c>
      <c r="AB170">
        <v>0</v>
      </c>
      <c r="AC170">
        <v>0</v>
      </c>
      <c r="AD170">
        <v>1</v>
      </c>
      <c r="AE170">
        <v>0</v>
      </c>
      <c r="AF170" t="s">
        <v>3</v>
      </c>
      <c r="AG170">
        <v>3.5</v>
      </c>
      <c r="AH170">
        <v>2</v>
      </c>
      <c r="AI170">
        <v>69734350</v>
      </c>
      <c r="AJ170">
        <v>167</v>
      </c>
      <c r="AK170">
        <v>3</v>
      </c>
      <c r="AL170">
        <v>-24.99</v>
      </c>
      <c r="AM170">
        <v>0</v>
      </c>
      <c r="AN170">
        <v>0</v>
      </c>
      <c r="AO170">
        <v>0</v>
      </c>
      <c r="AP170">
        <v>0</v>
      </c>
      <c r="AQ170">
        <v>0</v>
      </c>
      <c r="AR170">
        <v>1</v>
      </c>
    </row>
    <row r="171" spans="1:44" x14ac:dyDescent="0.2">
      <c r="A171">
        <f>ROW(Source!A229)</f>
        <v>229</v>
      </c>
      <c r="B171">
        <v>69734366</v>
      </c>
      <c r="C171">
        <v>69734360</v>
      </c>
      <c r="D171">
        <v>27496319</v>
      </c>
      <c r="E171">
        <v>1</v>
      </c>
      <c r="F171">
        <v>1</v>
      </c>
      <c r="G171">
        <v>1</v>
      </c>
      <c r="H171">
        <v>1</v>
      </c>
      <c r="I171" t="s">
        <v>1001</v>
      </c>
      <c r="J171" t="s">
        <v>3</v>
      </c>
      <c r="K171" t="s">
        <v>1002</v>
      </c>
      <c r="L171">
        <v>1369</v>
      </c>
      <c r="N171">
        <v>1013</v>
      </c>
      <c r="O171" t="s">
        <v>974</v>
      </c>
      <c r="P171" t="s">
        <v>974</v>
      </c>
      <c r="Q171">
        <v>1</v>
      </c>
      <c r="X171">
        <v>0.5</v>
      </c>
      <c r="Y171">
        <v>0</v>
      </c>
      <c r="Z171">
        <v>0</v>
      </c>
      <c r="AA171">
        <v>0</v>
      </c>
      <c r="AB171">
        <v>8.01</v>
      </c>
      <c r="AC171">
        <v>0</v>
      </c>
      <c r="AD171">
        <v>1</v>
      </c>
      <c r="AE171">
        <v>1</v>
      </c>
      <c r="AF171" t="s">
        <v>234</v>
      </c>
      <c r="AG171">
        <v>3</v>
      </c>
      <c r="AH171">
        <v>2</v>
      </c>
      <c r="AI171">
        <v>69734361</v>
      </c>
      <c r="AJ171">
        <v>169</v>
      </c>
      <c r="AK171">
        <v>0</v>
      </c>
      <c r="AL171">
        <v>0</v>
      </c>
      <c r="AM171">
        <v>0</v>
      </c>
      <c r="AN171">
        <v>0</v>
      </c>
      <c r="AO171">
        <v>0</v>
      </c>
      <c r="AP171">
        <v>0</v>
      </c>
      <c r="AQ171">
        <v>0</v>
      </c>
      <c r="AR171">
        <v>0</v>
      </c>
    </row>
    <row r="172" spans="1:44" x14ac:dyDescent="0.2">
      <c r="A172">
        <f>ROW(Source!A229)</f>
        <v>229</v>
      </c>
      <c r="B172">
        <v>69734367</v>
      </c>
      <c r="C172">
        <v>69734360</v>
      </c>
      <c r="D172">
        <v>121548</v>
      </c>
      <c r="E172">
        <v>1</v>
      </c>
      <c r="F172">
        <v>1</v>
      </c>
      <c r="G172">
        <v>1</v>
      </c>
      <c r="H172">
        <v>1</v>
      </c>
      <c r="I172" t="s">
        <v>36</v>
      </c>
      <c r="J172" t="s">
        <v>3</v>
      </c>
      <c r="K172" t="s">
        <v>981</v>
      </c>
      <c r="L172">
        <v>608254</v>
      </c>
      <c r="N172">
        <v>1013</v>
      </c>
      <c r="O172" t="s">
        <v>982</v>
      </c>
      <c r="P172" t="s">
        <v>982</v>
      </c>
      <c r="Q172">
        <v>1</v>
      </c>
      <c r="X172">
        <v>0.21</v>
      </c>
      <c r="Y172">
        <v>0</v>
      </c>
      <c r="Z172">
        <v>0</v>
      </c>
      <c r="AA172">
        <v>0</v>
      </c>
      <c r="AB172">
        <v>0</v>
      </c>
      <c r="AC172">
        <v>0</v>
      </c>
      <c r="AD172">
        <v>1</v>
      </c>
      <c r="AE172">
        <v>2</v>
      </c>
      <c r="AF172" t="s">
        <v>234</v>
      </c>
      <c r="AG172">
        <v>1.26</v>
      </c>
      <c r="AH172">
        <v>2</v>
      </c>
      <c r="AI172">
        <v>69734362</v>
      </c>
      <c r="AJ172">
        <v>170</v>
      </c>
      <c r="AK172">
        <v>0</v>
      </c>
      <c r="AL172">
        <v>0</v>
      </c>
      <c r="AM172">
        <v>0</v>
      </c>
      <c r="AN172">
        <v>0</v>
      </c>
      <c r="AO172">
        <v>0</v>
      </c>
      <c r="AP172">
        <v>0</v>
      </c>
      <c r="AQ172">
        <v>0</v>
      </c>
      <c r="AR172">
        <v>0</v>
      </c>
    </row>
    <row r="173" spans="1:44" x14ac:dyDescent="0.2">
      <c r="A173">
        <f>ROW(Source!A229)</f>
        <v>229</v>
      </c>
      <c r="B173">
        <v>69734368</v>
      </c>
      <c r="C173">
        <v>69734360</v>
      </c>
      <c r="D173">
        <v>27439630</v>
      </c>
      <c r="E173">
        <v>1</v>
      </c>
      <c r="F173">
        <v>1</v>
      </c>
      <c r="G173">
        <v>1</v>
      </c>
      <c r="H173">
        <v>2</v>
      </c>
      <c r="I173" t="s">
        <v>986</v>
      </c>
      <c r="J173" t="s">
        <v>987</v>
      </c>
      <c r="K173" t="s">
        <v>988</v>
      </c>
      <c r="L173">
        <v>1368</v>
      </c>
      <c r="N173">
        <v>1011</v>
      </c>
      <c r="O173" t="s">
        <v>978</v>
      </c>
      <c r="P173" t="s">
        <v>978</v>
      </c>
      <c r="Q173">
        <v>1</v>
      </c>
      <c r="X173">
        <v>0.21</v>
      </c>
      <c r="Y173">
        <v>0</v>
      </c>
      <c r="Z173">
        <v>31.27</v>
      </c>
      <c r="AA173">
        <v>13.61</v>
      </c>
      <c r="AB173">
        <v>0</v>
      </c>
      <c r="AC173">
        <v>0</v>
      </c>
      <c r="AD173">
        <v>1</v>
      </c>
      <c r="AE173">
        <v>0</v>
      </c>
      <c r="AF173" t="s">
        <v>234</v>
      </c>
      <c r="AG173">
        <v>1.26</v>
      </c>
      <c r="AH173">
        <v>2</v>
      </c>
      <c r="AI173">
        <v>69734363</v>
      </c>
      <c r="AJ173">
        <v>171</v>
      </c>
      <c r="AK173">
        <v>0</v>
      </c>
      <c r="AL173">
        <v>0</v>
      </c>
      <c r="AM173">
        <v>0</v>
      </c>
      <c r="AN173">
        <v>0</v>
      </c>
      <c r="AO173">
        <v>0</v>
      </c>
      <c r="AP173">
        <v>0</v>
      </c>
      <c r="AQ173">
        <v>0</v>
      </c>
      <c r="AR173">
        <v>0</v>
      </c>
    </row>
    <row r="174" spans="1:44" x14ac:dyDescent="0.2">
      <c r="A174">
        <f>ROW(Source!A229)</f>
        <v>229</v>
      </c>
      <c r="B174">
        <v>69734369</v>
      </c>
      <c r="C174">
        <v>69734360</v>
      </c>
      <c r="D174">
        <v>27440041</v>
      </c>
      <c r="E174">
        <v>1</v>
      </c>
      <c r="F174">
        <v>1</v>
      </c>
      <c r="G174">
        <v>1</v>
      </c>
      <c r="H174">
        <v>2</v>
      </c>
      <c r="I174" t="s">
        <v>1003</v>
      </c>
      <c r="J174" t="s">
        <v>1004</v>
      </c>
      <c r="K174" t="s">
        <v>1005</v>
      </c>
      <c r="L174">
        <v>1368</v>
      </c>
      <c r="N174">
        <v>1011</v>
      </c>
      <c r="O174" t="s">
        <v>978</v>
      </c>
      <c r="P174" t="s">
        <v>978</v>
      </c>
      <c r="Q174">
        <v>1</v>
      </c>
      <c r="X174">
        <v>2.3199999999999998</v>
      </c>
      <c r="Y174">
        <v>0</v>
      </c>
      <c r="Z174">
        <v>0.5</v>
      </c>
      <c r="AA174">
        <v>0</v>
      </c>
      <c r="AB174">
        <v>0</v>
      </c>
      <c r="AC174">
        <v>0</v>
      </c>
      <c r="AD174">
        <v>1</v>
      </c>
      <c r="AE174">
        <v>0</v>
      </c>
      <c r="AF174" t="s">
        <v>234</v>
      </c>
      <c r="AG174">
        <v>13.919999999999998</v>
      </c>
      <c r="AH174">
        <v>2</v>
      </c>
      <c r="AI174">
        <v>69734364</v>
      </c>
      <c r="AJ174">
        <v>172</v>
      </c>
      <c r="AK174">
        <v>0</v>
      </c>
      <c r="AL174">
        <v>0</v>
      </c>
      <c r="AM174">
        <v>0</v>
      </c>
      <c r="AN174">
        <v>0</v>
      </c>
      <c r="AO174">
        <v>0</v>
      </c>
      <c r="AP174">
        <v>0</v>
      </c>
      <c r="AQ174">
        <v>0</v>
      </c>
      <c r="AR174">
        <v>0</v>
      </c>
    </row>
    <row r="175" spans="1:44" x14ac:dyDescent="0.2">
      <c r="A175">
        <f>ROW(Source!A229)</f>
        <v>229</v>
      </c>
      <c r="B175">
        <v>69734370</v>
      </c>
      <c r="C175">
        <v>69734360</v>
      </c>
      <c r="D175">
        <v>27407705</v>
      </c>
      <c r="E175">
        <v>1</v>
      </c>
      <c r="F175">
        <v>1</v>
      </c>
      <c r="G175">
        <v>1</v>
      </c>
      <c r="H175">
        <v>3</v>
      </c>
      <c r="I175" t="s">
        <v>1065</v>
      </c>
      <c r="J175" t="s">
        <v>1066</v>
      </c>
      <c r="K175" t="s">
        <v>1067</v>
      </c>
      <c r="L175">
        <v>1339</v>
      </c>
      <c r="N175">
        <v>1007</v>
      </c>
      <c r="O175" t="s">
        <v>40</v>
      </c>
      <c r="P175" t="s">
        <v>40</v>
      </c>
      <c r="Q175">
        <v>1</v>
      </c>
      <c r="X175">
        <v>0.51</v>
      </c>
      <c r="Y175">
        <v>494.7</v>
      </c>
      <c r="Z175">
        <v>0</v>
      </c>
      <c r="AA175">
        <v>0</v>
      </c>
      <c r="AB175">
        <v>0</v>
      </c>
      <c r="AC175">
        <v>0</v>
      </c>
      <c r="AD175">
        <v>1</v>
      </c>
      <c r="AE175">
        <v>0</v>
      </c>
      <c r="AF175" t="s">
        <v>234</v>
      </c>
      <c r="AG175">
        <v>3.06</v>
      </c>
      <c r="AH175">
        <v>3</v>
      </c>
      <c r="AI175">
        <v>-1</v>
      </c>
      <c r="AJ175" t="s">
        <v>3</v>
      </c>
      <c r="AK175">
        <v>4</v>
      </c>
      <c r="AL175">
        <v>-1513.7819999999999</v>
      </c>
      <c r="AM175">
        <v>0</v>
      </c>
      <c r="AN175">
        <v>0</v>
      </c>
      <c r="AO175">
        <v>0</v>
      </c>
      <c r="AP175">
        <v>0</v>
      </c>
      <c r="AQ175">
        <v>0</v>
      </c>
      <c r="AR175">
        <v>1</v>
      </c>
    </row>
    <row r="176" spans="1:44" x14ac:dyDescent="0.2">
      <c r="A176">
        <f>ROW(Source!A230)</f>
        <v>230</v>
      </c>
      <c r="B176">
        <v>69734366</v>
      </c>
      <c r="C176">
        <v>69734360</v>
      </c>
      <c r="D176">
        <v>27496319</v>
      </c>
      <c r="E176">
        <v>1</v>
      </c>
      <c r="F176">
        <v>1</v>
      </c>
      <c r="G176">
        <v>1</v>
      </c>
      <c r="H176">
        <v>1</v>
      </c>
      <c r="I176" t="s">
        <v>1001</v>
      </c>
      <c r="J176" t="s">
        <v>3</v>
      </c>
      <c r="K176" t="s">
        <v>1002</v>
      </c>
      <c r="L176">
        <v>1369</v>
      </c>
      <c r="N176">
        <v>1013</v>
      </c>
      <c r="O176" t="s">
        <v>974</v>
      </c>
      <c r="P176" t="s">
        <v>974</v>
      </c>
      <c r="Q176">
        <v>1</v>
      </c>
      <c r="X176">
        <v>0.5</v>
      </c>
      <c r="Y176">
        <v>0</v>
      </c>
      <c r="Z176">
        <v>0</v>
      </c>
      <c r="AA176">
        <v>0</v>
      </c>
      <c r="AB176">
        <v>8.01</v>
      </c>
      <c r="AC176">
        <v>0</v>
      </c>
      <c r="AD176">
        <v>1</v>
      </c>
      <c r="AE176">
        <v>1</v>
      </c>
      <c r="AF176" t="s">
        <v>234</v>
      </c>
      <c r="AG176">
        <v>3</v>
      </c>
      <c r="AH176">
        <v>2</v>
      </c>
      <c r="AI176">
        <v>69734361</v>
      </c>
      <c r="AJ176">
        <v>174</v>
      </c>
      <c r="AK176">
        <v>0</v>
      </c>
      <c r="AL176">
        <v>0</v>
      </c>
      <c r="AM176">
        <v>0</v>
      </c>
      <c r="AN176">
        <v>0</v>
      </c>
      <c r="AO176">
        <v>0</v>
      </c>
      <c r="AP176">
        <v>0</v>
      </c>
      <c r="AQ176">
        <v>0</v>
      </c>
      <c r="AR176">
        <v>0</v>
      </c>
    </row>
    <row r="177" spans="1:44" x14ac:dyDescent="0.2">
      <c r="A177">
        <f>ROW(Source!A230)</f>
        <v>230</v>
      </c>
      <c r="B177">
        <v>69734367</v>
      </c>
      <c r="C177">
        <v>69734360</v>
      </c>
      <c r="D177">
        <v>121548</v>
      </c>
      <c r="E177">
        <v>1</v>
      </c>
      <c r="F177">
        <v>1</v>
      </c>
      <c r="G177">
        <v>1</v>
      </c>
      <c r="H177">
        <v>1</v>
      </c>
      <c r="I177" t="s">
        <v>36</v>
      </c>
      <c r="J177" t="s">
        <v>3</v>
      </c>
      <c r="K177" t="s">
        <v>981</v>
      </c>
      <c r="L177">
        <v>608254</v>
      </c>
      <c r="N177">
        <v>1013</v>
      </c>
      <c r="O177" t="s">
        <v>982</v>
      </c>
      <c r="P177" t="s">
        <v>982</v>
      </c>
      <c r="Q177">
        <v>1</v>
      </c>
      <c r="X177">
        <v>0.21</v>
      </c>
      <c r="Y177">
        <v>0</v>
      </c>
      <c r="Z177">
        <v>0</v>
      </c>
      <c r="AA177">
        <v>0</v>
      </c>
      <c r="AB177">
        <v>0</v>
      </c>
      <c r="AC177">
        <v>0</v>
      </c>
      <c r="AD177">
        <v>1</v>
      </c>
      <c r="AE177">
        <v>2</v>
      </c>
      <c r="AF177" t="s">
        <v>234</v>
      </c>
      <c r="AG177">
        <v>1.26</v>
      </c>
      <c r="AH177">
        <v>2</v>
      </c>
      <c r="AI177">
        <v>69734362</v>
      </c>
      <c r="AJ177">
        <v>175</v>
      </c>
      <c r="AK177">
        <v>0</v>
      </c>
      <c r="AL177">
        <v>0</v>
      </c>
      <c r="AM177">
        <v>0</v>
      </c>
      <c r="AN177">
        <v>0</v>
      </c>
      <c r="AO177">
        <v>0</v>
      </c>
      <c r="AP177">
        <v>0</v>
      </c>
      <c r="AQ177">
        <v>0</v>
      </c>
      <c r="AR177">
        <v>0</v>
      </c>
    </row>
    <row r="178" spans="1:44" x14ac:dyDescent="0.2">
      <c r="A178">
        <f>ROW(Source!A230)</f>
        <v>230</v>
      </c>
      <c r="B178">
        <v>69734368</v>
      </c>
      <c r="C178">
        <v>69734360</v>
      </c>
      <c r="D178">
        <v>27439630</v>
      </c>
      <c r="E178">
        <v>1</v>
      </c>
      <c r="F178">
        <v>1</v>
      </c>
      <c r="G178">
        <v>1</v>
      </c>
      <c r="H178">
        <v>2</v>
      </c>
      <c r="I178" t="s">
        <v>986</v>
      </c>
      <c r="J178" t="s">
        <v>987</v>
      </c>
      <c r="K178" t="s">
        <v>988</v>
      </c>
      <c r="L178">
        <v>1368</v>
      </c>
      <c r="N178">
        <v>1011</v>
      </c>
      <c r="O178" t="s">
        <v>978</v>
      </c>
      <c r="P178" t="s">
        <v>978</v>
      </c>
      <c r="Q178">
        <v>1</v>
      </c>
      <c r="X178">
        <v>0.21</v>
      </c>
      <c r="Y178">
        <v>0</v>
      </c>
      <c r="Z178">
        <v>31.27</v>
      </c>
      <c r="AA178">
        <v>13.61</v>
      </c>
      <c r="AB178">
        <v>0</v>
      </c>
      <c r="AC178">
        <v>0</v>
      </c>
      <c r="AD178">
        <v>1</v>
      </c>
      <c r="AE178">
        <v>0</v>
      </c>
      <c r="AF178" t="s">
        <v>234</v>
      </c>
      <c r="AG178">
        <v>1.26</v>
      </c>
      <c r="AH178">
        <v>2</v>
      </c>
      <c r="AI178">
        <v>69734363</v>
      </c>
      <c r="AJ178">
        <v>176</v>
      </c>
      <c r="AK178">
        <v>0</v>
      </c>
      <c r="AL178">
        <v>0</v>
      </c>
      <c r="AM178">
        <v>0</v>
      </c>
      <c r="AN178">
        <v>0</v>
      </c>
      <c r="AO178">
        <v>0</v>
      </c>
      <c r="AP178">
        <v>0</v>
      </c>
      <c r="AQ178">
        <v>0</v>
      </c>
      <c r="AR178">
        <v>0</v>
      </c>
    </row>
    <row r="179" spans="1:44" x14ac:dyDescent="0.2">
      <c r="A179">
        <f>ROW(Source!A230)</f>
        <v>230</v>
      </c>
      <c r="B179">
        <v>69734369</v>
      </c>
      <c r="C179">
        <v>69734360</v>
      </c>
      <c r="D179">
        <v>27440041</v>
      </c>
      <c r="E179">
        <v>1</v>
      </c>
      <c r="F179">
        <v>1</v>
      </c>
      <c r="G179">
        <v>1</v>
      </c>
      <c r="H179">
        <v>2</v>
      </c>
      <c r="I179" t="s">
        <v>1003</v>
      </c>
      <c r="J179" t="s">
        <v>1004</v>
      </c>
      <c r="K179" t="s">
        <v>1005</v>
      </c>
      <c r="L179">
        <v>1368</v>
      </c>
      <c r="N179">
        <v>1011</v>
      </c>
      <c r="O179" t="s">
        <v>978</v>
      </c>
      <c r="P179" t="s">
        <v>978</v>
      </c>
      <c r="Q179">
        <v>1</v>
      </c>
      <c r="X179">
        <v>2.3199999999999998</v>
      </c>
      <c r="Y179">
        <v>0</v>
      </c>
      <c r="Z179">
        <v>0.5</v>
      </c>
      <c r="AA179">
        <v>0</v>
      </c>
      <c r="AB179">
        <v>0</v>
      </c>
      <c r="AC179">
        <v>0</v>
      </c>
      <c r="AD179">
        <v>1</v>
      </c>
      <c r="AE179">
        <v>0</v>
      </c>
      <c r="AF179" t="s">
        <v>234</v>
      </c>
      <c r="AG179">
        <v>13.919999999999998</v>
      </c>
      <c r="AH179">
        <v>2</v>
      </c>
      <c r="AI179">
        <v>69734364</v>
      </c>
      <c r="AJ179">
        <v>177</v>
      </c>
      <c r="AK179">
        <v>0</v>
      </c>
      <c r="AL179">
        <v>0</v>
      </c>
      <c r="AM179">
        <v>0</v>
      </c>
      <c r="AN179">
        <v>0</v>
      </c>
      <c r="AO179">
        <v>0</v>
      </c>
      <c r="AP179">
        <v>0</v>
      </c>
      <c r="AQ179">
        <v>0</v>
      </c>
      <c r="AR179">
        <v>0</v>
      </c>
    </row>
    <row r="180" spans="1:44" x14ac:dyDescent="0.2">
      <c r="A180">
        <f>ROW(Source!A230)</f>
        <v>230</v>
      </c>
      <c r="B180">
        <v>69734370</v>
      </c>
      <c r="C180">
        <v>69734360</v>
      </c>
      <c r="D180">
        <v>27407705</v>
      </c>
      <c r="E180">
        <v>1</v>
      </c>
      <c r="F180">
        <v>1</v>
      </c>
      <c r="G180">
        <v>1</v>
      </c>
      <c r="H180">
        <v>3</v>
      </c>
      <c r="I180" t="s">
        <v>1065</v>
      </c>
      <c r="J180" t="s">
        <v>1066</v>
      </c>
      <c r="K180" t="s">
        <v>1067</v>
      </c>
      <c r="L180">
        <v>1339</v>
      </c>
      <c r="N180">
        <v>1007</v>
      </c>
      <c r="O180" t="s">
        <v>40</v>
      </c>
      <c r="P180" t="s">
        <v>40</v>
      </c>
      <c r="Q180">
        <v>1</v>
      </c>
      <c r="X180">
        <v>0.51</v>
      </c>
      <c r="Y180">
        <v>494.7</v>
      </c>
      <c r="Z180">
        <v>0</v>
      </c>
      <c r="AA180">
        <v>0</v>
      </c>
      <c r="AB180">
        <v>0</v>
      </c>
      <c r="AC180">
        <v>0</v>
      </c>
      <c r="AD180">
        <v>1</v>
      </c>
      <c r="AE180">
        <v>0</v>
      </c>
      <c r="AF180" t="s">
        <v>234</v>
      </c>
      <c r="AG180">
        <v>3.06</v>
      </c>
      <c r="AH180">
        <v>3</v>
      </c>
      <c r="AI180">
        <v>-1</v>
      </c>
      <c r="AJ180" t="s">
        <v>3</v>
      </c>
      <c r="AK180">
        <v>4</v>
      </c>
      <c r="AL180">
        <v>-1513.7819999999999</v>
      </c>
      <c r="AM180">
        <v>0</v>
      </c>
      <c r="AN180">
        <v>0</v>
      </c>
      <c r="AO180">
        <v>0</v>
      </c>
      <c r="AP180">
        <v>0</v>
      </c>
      <c r="AQ180">
        <v>0</v>
      </c>
      <c r="AR180">
        <v>1</v>
      </c>
    </row>
    <row r="181" spans="1:44" x14ac:dyDescent="0.2">
      <c r="A181">
        <f>ROW(Source!A233)</f>
        <v>233</v>
      </c>
      <c r="B181">
        <v>69734378</v>
      </c>
      <c r="C181">
        <v>69734372</v>
      </c>
      <c r="D181">
        <v>27493137</v>
      </c>
      <c r="E181">
        <v>1</v>
      </c>
      <c r="F181">
        <v>1</v>
      </c>
      <c r="G181">
        <v>1</v>
      </c>
      <c r="H181">
        <v>1</v>
      </c>
      <c r="I181" t="s">
        <v>999</v>
      </c>
      <c r="J181" t="s">
        <v>3</v>
      </c>
      <c r="K181" t="s">
        <v>1000</v>
      </c>
      <c r="L181">
        <v>1369</v>
      </c>
      <c r="N181">
        <v>1013</v>
      </c>
      <c r="O181" t="s">
        <v>974</v>
      </c>
      <c r="P181" t="s">
        <v>974</v>
      </c>
      <c r="Q181">
        <v>1</v>
      </c>
      <c r="X181">
        <v>80.040000000000006</v>
      </c>
      <c r="Y181">
        <v>0</v>
      </c>
      <c r="Z181">
        <v>0</v>
      </c>
      <c r="AA181">
        <v>0</v>
      </c>
      <c r="AB181">
        <v>9.15</v>
      </c>
      <c r="AC181">
        <v>0</v>
      </c>
      <c r="AD181">
        <v>1</v>
      </c>
      <c r="AE181">
        <v>1</v>
      </c>
      <c r="AF181" t="s">
        <v>3</v>
      </c>
      <c r="AG181">
        <v>80.040000000000006</v>
      </c>
      <c r="AH181">
        <v>2</v>
      </c>
      <c r="AI181">
        <v>69734373</v>
      </c>
      <c r="AJ181">
        <v>179</v>
      </c>
      <c r="AK181">
        <v>0</v>
      </c>
      <c r="AL181">
        <v>0</v>
      </c>
      <c r="AM181">
        <v>0</v>
      </c>
      <c r="AN181">
        <v>0</v>
      </c>
      <c r="AO181">
        <v>0</v>
      </c>
      <c r="AP181">
        <v>0</v>
      </c>
      <c r="AQ181">
        <v>0</v>
      </c>
      <c r="AR181">
        <v>0</v>
      </c>
    </row>
    <row r="182" spans="1:44" x14ac:dyDescent="0.2">
      <c r="A182">
        <f>ROW(Source!A233)</f>
        <v>233</v>
      </c>
      <c r="B182">
        <v>69734379</v>
      </c>
      <c r="C182">
        <v>69734372</v>
      </c>
      <c r="D182">
        <v>121548</v>
      </c>
      <c r="E182">
        <v>1</v>
      </c>
      <c r="F182">
        <v>1</v>
      </c>
      <c r="G182">
        <v>1</v>
      </c>
      <c r="H182">
        <v>1</v>
      </c>
      <c r="I182" t="s">
        <v>36</v>
      </c>
      <c r="J182" t="s">
        <v>3</v>
      </c>
      <c r="K182" t="s">
        <v>981</v>
      </c>
      <c r="L182">
        <v>608254</v>
      </c>
      <c r="N182">
        <v>1013</v>
      </c>
      <c r="O182" t="s">
        <v>982</v>
      </c>
      <c r="P182" t="s">
        <v>982</v>
      </c>
      <c r="Q182">
        <v>1</v>
      </c>
      <c r="X182">
        <v>2.09</v>
      </c>
      <c r="Y182">
        <v>0</v>
      </c>
      <c r="Z182">
        <v>0</v>
      </c>
      <c r="AA182">
        <v>0</v>
      </c>
      <c r="AB182">
        <v>0</v>
      </c>
      <c r="AC182">
        <v>0</v>
      </c>
      <c r="AD182">
        <v>1</v>
      </c>
      <c r="AE182">
        <v>2</v>
      </c>
      <c r="AF182" t="s">
        <v>205</v>
      </c>
      <c r="AG182">
        <v>1.0449999999999999</v>
      </c>
      <c r="AH182">
        <v>2</v>
      </c>
      <c r="AI182">
        <v>69734374</v>
      </c>
      <c r="AJ182">
        <v>180</v>
      </c>
      <c r="AK182">
        <v>0</v>
      </c>
      <c r="AL182">
        <v>0</v>
      </c>
      <c r="AM182">
        <v>0</v>
      </c>
      <c r="AN182">
        <v>0</v>
      </c>
      <c r="AO182">
        <v>0</v>
      </c>
      <c r="AP182">
        <v>0</v>
      </c>
      <c r="AQ182">
        <v>0</v>
      </c>
      <c r="AR182">
        <v>0</v>
      </c>
    </row>
    <row r="183" spans="1:44" x14ac:dyDescent="0.2">
      <c r="A183">
        <f>ROW(Source!A233)</f>
        <v>233</v>
      </c>
      <c r="B183">
        <v>69734380</v>
      </c>
      <c r="C183">
        <v>69734372</v>
      </c>
      <c r="D183">
        <v>27439740</v>
      </c>
      <c r="E183">
        <v>1</v>
      </c>
      <c r="F183">
        <v>1</v>
      </c>
      <c r="G183">
        <v>1</v>
      </c>
      <c r="H183">
        <v>2</v>
      </c>
      <c r="I183" t="s">
        <v>1006</v>
      </c>
      <c r="J183" t="s">
        <v>1007</v>
      </c>
      <c r="K183" t="s">
        <v>1008</v>
      </c>
      <c r="L183">
        <v>1368</v>
      </c>
      <c r="N183">
        <v>1011</v>
      </c>
      <c r="O183" t="s">
        <v>978</v>
      </c>
      <c r="P183" t="s">
        <v>978</v>
      </c>
      <c r="Q183">
        <v>1</v>
      </c>
      <c r="X183">
        <v>2.09</v>
      </c>
      <c r="Y183">
        <v>0</v>
      </c>
      <c r="Z183">
        <v>81.430000000000007</v>
      </c>
      <c r="AA183">
        <v>10.14</v>
      </c>
      <c r="AB183">
        <v>0</v>
      </c>
      <c r="AC183">
        <v>0</v>
      </c>
      <c r="AD183">
        <v>1</v>
      </c>
      <c r="AE183">
        <v>0</v>
      </c>
      <c r="AF183" t="s">
        <v>205</v>
      </c>
      <c r="AG183">
        <v>1.0449999999999999</v>
      </c>
      <c r="AH183">
        <v>2</v>
      </c>
      <c r="AI183">
        <v>69734375</v>
      </c>
      <c r="AJ183">
        <v>181</v>
      </c>
      <c r="AK183">
        <v>0</v>
      </c>
      <c r="AL183">
        <v>0</v>
      </c>
      <c r="AM183">
        <v>0</v>
      </c>
      <c r="AN183">
        <v>0</v>
      </c>
      <c r="AO183">
        <v>0</v>
      </c>
      <c r="AP183">
        <v>0</v>
      </c>
      <c r="AQ183">
        <v>0</v>
      </c>
      <c r="AR183">
        <v>0</v>
      </c>
    </row>
    <row r="184" spans="1:44" x14ac:dyDescent="0.2">
      <c r="A184">
        <f>ROW(Source!A233)</f>
        <v>233</v>
      </c>
      <c r="B184">
        <v>69734381</v>
      </c>
      <c r="C184">
        <v>69734372</v>
      </c>
      <c r="D184">
        <v>27441148</v>
      </c>
      <c r="E184">
        <v>1</v>
      </c>
      <c r="F184">
        <v>1</v>
      </c>
      <c r="G184">
        <v>1</v>
      </c>
      <c r="H184">
        <v>2</v>
      </c>
      <c r="I184" t="s">
        <v>1009</v>
      </c>
      <c r="J184" t="s">
        <v>1010</v>
      </c>
      <c r="K184" t="s">
        <v>1011</v>
      </c>
      <c r="L184">
        <v>1368</v>
      </c>
      <c r="N184">
        <v>1011</v>
      </c>
      <c r="O184" t="s">
        <v>978</v>
      </c>
      <c r="P184" t="s">
        <v>978</v>
      </c>
      <c r="Q184">
        <v>1</v>
      </c>
      <c r="X184">
        <v>32</v>
      </c>
      <c r="Y184">
        <v>0</v>
      </c>
      <c r="Z184">
        <v>1.5</v>
      </c>
      <c r="AA184">
        <v>0</v>
      </c>
      <c r="AB184">
        <v>0</v>
      </c>
      <c r="AC184">
        <v>0</v>
      </c>
      <c r="AD184">
        <v>1</v>
      </c>
      <c r="AE184">
        <v>0</v>
      </c>
      <c r="AF184" t="s">
        <v>205</v>
      </c>
      <c r="AG184">
        <v>16</v>
      </c>
      <c r="AH184">
        <v>2</v>
      </c>
      <c r="AI184">
        <v>69734376</v>
      </c>
      <c r="AJ184">
        <v>182</v>
      </c>
      <c r="AK184">
        <v>0</v>
      </c>
      <c r="AL184">
        <v>0</v>
      </c>
      <c r="AM184">
        <v>0</v>
      </c>
      <c r="AN184">
        <v>0</v>
      </c>
      <c r="AO184">
        <v>0</v>
      </c>
      <c r="AP184">
        <v>0</v>
      </c>
      <c r="AQ184">
        <v>0</v>
      </c>
      <c r="AR184">
        <v>0</v>
      </c>
    </row>
    <row r="185" spans="1:44" x14ac:dyDescent="0.2">
      <c r="A185">
        <f>ROW(Source!A233)</f>
        <v>233</v>
      </c>
      <c r="B185">
        <v>69734382</v>
      </c>
      <c r="C185">
        <v>69734372</v>
      </c>
      <c r="D185">
        <v>27371121</v>
      </c>
      <c r="E185">
        <v>1</v>
      </c>
      <c r="F185">
        <v>1</v>
      </c>
      <c r="G185">
        <v>1</v>
      </c>
      <c r="H185">
        <v>3</v>
      </c>
      <c r="I185" t="s">
        <v>1068</v>
      </c>
      <c r="J185" t="s">
        <v>1069</v>
      </c>
      <c r="K185" t="s">
        <v>1070</v>
      </c>
      <c r="L185">
        <v>1346</v>
      </c>
      <c r="N185">
        <v>1009</v>
      </c>
      <c r="O185" t="s">
        <v>68</v>
      </c>
      <c r="P185" t="s">
        <v>68</v>
      </c>
      <c r="Q185">
        <v>1</v>
      </c>
      <c r="X185">
        <v>2</v>
      </c>
      <c r="Y185">
        <v>5.22</v>
      </c>
      <c r="Z185">
        <v>0</v>
      </c>
      <c r="AA185">
        <v>0</v>
      </c>
      <c r="AB185">
        <v>0</v>
      </c>
      <c r="AC185">
        <v>0</v>
      </c>
      <c r="AD185">
        <v>1</v>
      </c>
      <c r="AE185">
        <v>0</v>
      </c>
      <c r="AF185" t="s">
        <v>3</v>
      </c>
      <c r="AG185">
        <v>2</v>
      </c>
      <c r="AH185">
        <v>3</v>
      </c>
      <c r="AI185">
        <v>-1</v>
      </c>
      <c r="AJ185" t="s">
        <v>3</v>
      </c>
      <c r="AK185">
        <v>4</v>
      </c>
      <c r="AL185">
        <v>-10.44</v>
      </c>
      <c r="AM185">
        <v>0</v>
      </c>
      <c r="AN185">
        <v>0</v>
      </c>
      <c r="AO185">
        <v>0</v>
      </c>
      <c r="AP185">
        <v>0</v>
      </c>
      <c r="AQ185">
        <v>0</v>
      </c>
      <c r="AR185">
        <v>1</v>
      </c>
    </row>
    <row r="186" spans="1:44" x14ac:dyDescent="0.2">
      <c r="A186">
        <f>ROW(Source!A233)</f>
        <v>233</v>
      </c>
      <c r="B186">
        <v>69734383</v>
      </c>
      <c r="C186">
        <v>69734372</v>
      </c>
      <c r="D186">
        <v>27416566</v>
      </c>
      <c r="E186">
        <v>1</v>
      </c>
      <c r="F186">
        <v>1</v>
      </c>
      <c r="G186">
        <v>1</v>
      </c>
      <c r="H186">
        <v>3</v>
      </c>
      <c r="I186" t="s">
        <v>82</v>
      </c>
      <c r="J186" t="s">
        <v>194</v>
      </c>
      <c r="K186" t="s">
        <v>83</v>
      </c>
      <c r="L186">
        <v>1339</v>
      </c>
      <c r="N186">
        <v>1007</v>
      </c>
      <c r="O186" t="s">
        <v>40</v>
      </c>
      <c r="P186" t="s">
        <v>40</v>
      </c>
      <c r="Q186">
        <v>1</v>
      </c>
      <c r="X186">
        <v>2</v>
      </c>
      <c r="Y186">
        <v>7.14</v>
      </c>
      <c r="Z186">
        <v>0</v>
      </c>
      <c r="AA186">
        <v>0</v>
      </c>
      <c r="AB186">
        <v>0</v>
      </c>
      <c r="AC186">
        <v>0</v>
      </c>
      <c r="AD186">
        <v>1</v>
      </c>
      <c r="AE186">
        <v>0</v>
      </c>
      <c r="AF186" t="s">
        <v>3</v>
      </c>
      <c r="AG186">
        <v>2</v>
      </c>
      <c r="AH186">
        <v>2</v>
      </c>
      <c r="AI186">
        <v>69734377</v>
      </c>
      <c r="AJ186">
        <v>183</v>
      </c>
      <c r="AK186">
        <v>3</v>
      </c>
      <c r="AL186">
        <v>-14.28</v>
      </c>
      <c r="AM186">
        <v>0</v>
      </c>
      <c r="AN186">
        <v>0</v>
      </c>
      <c r="AO186">
        <v>0</v>
      </c>
      <c r="AP186">
        <v>0</v>
      </c>
      <c r="AQ186">
        <v>0</v>
      </c>
      <c r="AR186">
        <v>1</v>
      </c>
    </row>
    <row r="187" spans="1:44" x14ac:dyDescent="0.2">
      <c r="A187">
        <f>ROW(Source!A234)</f>
        <v>234</v>
      </c>
      <c r="B187">
        <v>69734378</v>
      </c>
      <c r="C187">
        <v>69734372</v>
      </c>
      <c r="D187">
        <v>27493137</v>
      </c>
      <c r="E187">
        <v>1</v>
      </c>
      <c r="F187">
        <v>1</v>
      </c>
      <c r="G187">
        <v>1</v>
      </c>
      <c r="H187">
        <v>1</v>
      </c>
      <c r="I187" t="s">
        <v>999</v>
      </c>
      <c r="J187" t="s">
        <v>3</v>
      </c>
      <c r="K187" t="s">
        <v>1000</v>
      </c>
      <c r="L187">
        <v>1369</v>
      </c>
      <c r="N187">
        <v>1013</v>
      </c>
      <c r="O187" t="s">
        <v>974</v>
      </c>
      <c r="P187" t="s">
        <v>974</v>
      </c>
      <c r="Q187">
        <v>1</v>
      </c>
      <c r="X187">
        <v>80.040000000000006</v>
      </c>
      <c r="Y187">
        <v>0</v>
      </c>
      <c r="Z187">
        <v>0</v>
      </c>
      <c r="AA187">
        <v>0</v>
      </c>
      <c r="AB187">
        <v>9.15</v>
      </c>
      <c r="AC187">
        <v>0</v>
      </c>
      <c r="AD187">
        <v>1</v>
      </c>
      <c r="AE187">
        <v>1</v>
      </c>
      <c r="AF187" t="s">
        <v>3</v>
      </c>
      <c r="AG187">
        <v>80.040000000000006</v>
      </c>
      <c r="AH187">
        <v>2</v>
      </c>
      <c r="AI187">
        <v>69734373</v>
      </c>
      <c r="AJ187">
        <v>184</v>
      </c>
      <c r="AK187">
        <v>0</v>
      </c>
      <c r="AL187">
        <v>0</v>
      </c>
      <c r="AM187">
        <v>0</v>
      </c>
      <c r="AN187">
        <v>0</v>
      </c>
      <c r="AO187">
        <v>0</v>
      </c>
      <c r="AP187">
        <v>0</v>
      </c>
      <c r="AQ187">
        <v>0</v>
      </c>
      <c r="AR187">
        <v>0</v>
      </c>
    </row>
    <row r="188" spans="1:44" x14ac:dyDescent="0.2">
      <c r="A188">
        <f>ROW(Source!A234)</f>
        <v>234</v>
      </c>
      <c r="B188">
        <v>69734379</v>
      </c>
      <c r="C188">
        <v>69734372</v>
      </c>
      <c r="D188">
        <v>121548</v>
      </c>
      <c r="E188">
        <v>1</v>
      </c>
      <c r="F188">
        <v>1</v>
      </c>
      <c r="G188">
        <v>1</v>
      </c>
      <c r="H188">
        <v>1</v>
      </c>
      <c r="I188" t="s">
        <v>36</v>
      </c>
      <c r="J188" t="s">
        <v>3</v>
      </c>
      <c r="K188" t="s">
        <v>981</v>
      </c>
      <c r="L188">
        <v>608254</v>
      </c>
      <c r="N188">
        <v>1013</v>
      </c>
      <c r="O188" t="s">
        <v>982</v>
      </c>
      <c r="P188" t="s">
        <v>982</v>
      </c>
      <c r="Q188">
        <v>1</v>
      </c>
      <c r="X188">
        <v>2.09</v>
      </c>
      <c r="Y188">
        <v>0</v>
      </c>
      <c r="Z188">
        <v>0</v>
      </c>
      <c r="AA188">
        <v>0</v>
      </c>
      <c r="AB188">
        <v>0</v>
      </c>
      <c r="AC188">
        <v>0</v>
      </c>
      <c r="AD188">
        <v>1</v>
      </c>
      <c r="AE188">
        <v>2</v>
      </c>
      <c r="AF188" t="s">
        <v>205</v>
      </c>
      <c r="AG188">
        <v>1.0449999999999999</v>
      </c>
      <c r="AH188">
        <v>2</v>
      </c>
      <c r="AI188">
        <v>69734374</v>
      </c>
      <c r="AJ188">
        <v>185</v>
      </c>
      <c r="AK188">
        <v>0</v>
      </c>
      <c r="AL188">
        <v>0</v>
      </c>
      <c r="AM188">
        <v>0</v>
      </c>
      <c r="AN188">
        <v>0</v>
      </c>
      <c r="AO188">
        <v>0</v>
      </c>
      <c r="AP188">
        <v>0</v>
      </c>
      <c r="AQ188">
        <v>0</v>
      </c>
      <c r="AR188">
        <v>0</v>
      </c>
    </row>
    <row r="189" spans="1:44" x14ac:dyDescent="0.2">
      <c r="A189">
        <f>ROW(Source!A234)</f>
        <v>234</v>
      </c>
      <c r="B189">
        <v>69734380</v>
      </c>
      <c r="C189">
        <v>69734372</v>
      </c>
      <c r="D189">
        <v>27439740</v>
      </c>
      <c r="E189">
        <v>1</v>
      </c>
      <c r="F189">
        <v>1</v>
      </c>
      <c r="G189">
        <v>1</v>
      </c>
      <c r="H189">
        <v>2</v>
      </c>
      <c r="I189" t="s">
        <v>1006</v>
      </c>
      <c r="J189" t="s">
        <v>1007</v>
      </c>
      <c r="K189" t="s">
        <v>1008</v>
      </c>
      <c r="L189">
        <v>1368</v>
      </c>
      <c r="N189">
        <v>1011</v>
      </c>
      <c r="O189" t="s">
        <v>978</v>
      </c>
      <c r="P189" t="s">
        <v>978</v>
      </c>
      <c r="Q189">
        <v>1</v>
      </c>
      <c r="X189">
        <v>2.09</v>
      </c>
      <c r="Y189">
        <v>0</v>
      </c>
      <c r="Z189">
        <v>81.430000000000007</v>
      </c>
      <c r="AA189">
        <v>10.14</v>
      </c>
      <c r="AB189">
        <v>0</v>
      </c>
      <c r="AC189">
        <v>0</v>
      </c>
      <c r="AD189">
        <v>1</v>
      </c>
      <c r="AE189">
        <v>0</v>
      </c>
      <c r="AF189" t="s">
        <v>205</v>
      </c>
      <c r="AG189">
        <v>1.0449999999999999</v>
      </c>
      <c r="AH189">
        <v>2</v>
      </c>
      <c r="AI189">
        <v>69734375</v>
      </c>
      <c r="AJ189">
        <v>186</v>
      </c>
      <c r="AK189">
        <v>0</v>
      </c>
      <c r="AL189">
        <v>0</v>
      </c>
      <c r="AM189">
        <v>0</v>
      </c>
      <c r="AN189">
        <v>0</v>
      </c>
      <c r="AO189">
        <v>0</v>
      </c>
      <c r="AP189">
        <v>0</v>
      </c>
      <c r="AQ189">
        <v>0</v>
      </c>
      <c r="AR189">
        <v>0</v>
      </c>
    </row>
    <row r="190" spans="1:44" x14ac:dyDescent="0.2">
      <c r="A190">
        <f>ROW(Source!A234)</f>
        <v>234</v>
      </c>
      <c r="B190">
        <v>69734381</v>
      </c>
      <c r="C190">
        <v>69734372</v>
      </c>
      <c r="D190">
        <v>27441148</v>
      </c>
      <c r="E190">
        <v>1</v>
      </c>
      <c r="F190">
        <v>1</v>
      </c>
      <c r="G190">
        <v>1</v>
      </c>
      <c r="H190">
        <v>2</v>
      </c>
      <c r="I190" t="s">
        <v>1009</v>
      </c>
      <c r="J190" t="s">
        <v>1010</v>
      </c>
      <c r="K190" t="s">
        <v>1011</v>
      </c>
      <c r="L190">
        <v>1368</v>
      </c>
      <c r="N190">
        <v>1011</v>
      </c>
      <c r="O190" t="s">
        <v>978</v>
      </c>
      <c r="P190" t="s">
        <v>978</v>
      </c>
      <c r="Q190">
        <v>1</v>
      </c>
      <c r="X190">
        <v>32</v>
      </c>
      <c r="Y190">
        <v>0</v>
      </c>
      <c r="Z190">
        <v>1.5</v>
      </c>
      <c r="AA190">
        <v>0</v>
      </c>
      <c r="AB190">
        <v>0</v>
      </c>
      <c r="AC190">
        <v>0</v>
      </c>
      <c r="AD190">
        <v>1</v>
      </c>
      <c r="AE190">
        <v>0</v>
      </c>
      <c r="AF190" t="s">
        <v>205</v>
      </c>
      <c r="AG190">
        <v>16</v>
      </c>
      <c r="AH190">
        <v>2</v>
      </c>
      <c r="AI190">
        <v>69734376</v>
      </c>
      <c r="AJ190">
        <v>187</v>
      </c>
      <c r="AK190">
        <v>0</v>
      </c>
      <c r="AL190">
        <v>0</v>
      </c>
      <c r="AM190">
        <v>0</v>
      </c>
      <c r="AN190">
        <v>0</v>
      </c>
      <c r="AO190">
        <v>0</v>
      </c>
      <c r="AP190">
        <v>0</v>
      </c>
      <c r="AQ190">
        <v>0</v>
      </c>
      <c r="AR190">
        <v>0</v>
      </c>
    </row>
    <row r="191" spans="1:44" x14ac:dyDescent="0.2">
      <c r="A191">
        <f>ROW(Source!A234)</f>
        <v>234</v>
      </c>
      <c r="B191">
        <v>69734382</v>
      </c>
      <c r="C191">
        <v>69734372</v>
      </c>
      <c r="D191">
        <v>27371121</v>
      </c>
      <c r="E191">
        <v>1</v>
      </c>
      <c r="F191">
        <v>1</v>
      </c>
      <c r="G191">
        <v>1</v>
      </c>
      <c r="H191">
        <v>3</v>
      </c>
      <c r="I191" t="s">
        <v>1068</v>
      </c>
      <c r="J191" t="s">
        <v>1069</v>
      </c>
      <c r="K191" t="s">
        <v>1070</v>
      </c>
      <c r="L191">
        <v>1346</v>
      </c>
      <c r="N191">
        <v>1009</v>
      </c>
      <c r="O191" t="s">
        <v>68</v>
      </c>
      <c r="P191" t="s">
        <v>68</v>
      </c>
      <c r="Q191">
        <v>1</v>
      </c>
      <c r="X191">
        <v>2</v>
      </c>
      <c r="Y191">
        <v>5.22</v>
      </c>
      <c r="Z191">
        <v>0</v>
      </c>
      <c r="AA191">
        <v>0</v>
      </c>
      <c r="AB191">
        <v>0</v>
      </c>
      <c r="AC191">
        <v>0</v>
      </c>
      <c r="AD191">
        <v>1</v>
      </c>
      <c r="AE191">
        <v>0</v>
      </c>
      <c r="AF191" t="s">
        <v>3</v>
      </c>
      <c r="AG191">
        <v>2</v>
      </c>
      <c r="AH191">
        <v>3</v>
      </c>
      <c r="AI191">
        <v>-1</v>
      </c>
      <c r="AJ191" t="s">
        <v>3</v>
      </c>
      <c r="AK191">
        <v>4</v>
      </c>
      <c r="AL191">
        <v>-10.44</v>
      </c>
      <c r="AM191">
        <v>0</v>
      </c>
      <c r="AN191">
        <v>0</v>
      </c>
      <c r="AO191">
        <v>0</v>
      </c>
      <c r="AP191">
        <v>0</v>
      </c>
      <c r="AQ191">
        <v>0</v>
      </c>
      <c r="AR191">
        <v>1</v>
      </c>
    </row>
    <row r="192" spans="1:44" x14ac:dyDescent="0.2">
      <c r="A192">
        <f>ROW(Source!A234)</f>
        <v>234</v>
      </c>
      <c r="B192">
        <v>69734383</v>
      </c>
      <c r="C192">
        <v>69734372</v>
      </c>
      <c r="D192">
        <v>27416566</v>
      </c>
      <c r="E192">
        <v>1</v>
      </c>
      <c r="F192">
        <v>1</v>
      </c>
      <c r="G192">
        <v>1</v>
      </c>
      <c r="H192">
        <v>3</v>
      </c>
      <c r="I192" t="s">
        <v>82</v>
      </c>
      <c r="J192" t="s">
        <v>194</v>
      </c>
      <c r="K192" t="s">
        <v>83</v>
      </c>
      <c r="L192">
        <v>1339</v>
      </c>
      <c r="N192">
        <v>1007</v>
      </c>
      <c r="O192" t="s">
        <v>40</v>
      </c>
      <c r="P192" t="s">
        <v>40</v>
      </c>
      <c r="Q192">
        <v>1</v>
      </c>
      <c r="X192">
        <v>2</v>
      </c>
      <c r="Y192">
        <v>7.14</v>
      </c>
      <c r="Z192">
        <v>0</v>
      </c>
      <c r="AA192">
        <v>0</v>
      </c>
      <c r="AB192">
        <v>0</v>
      </c>
      <c r="AC192">
        <v>0</v>
      </c>
      <c r="AD192">
        <v>1</v>
      </c>
      <c r="AE192">
        <v>0</v>
      </c>
      <c r="AF192" t="s">
        <v>3</v>
      </c>
      <c r="AG192">
        <v>2</v>
      </c>
      <c r="AH192">
        <v>2</v>
      </c>
      <c r="AI192">
        <v>69734377</v>
      </c>
      <c r="AJ192">
        <v>188</v>
      </c>
      <c r="AK192">
        <v>3</v>
      </c>
      <c r="AL192">
        <v>-14.28</v>
      </c>
      <c r="AM192">
        <v>0</v>
      </c>
      <c r="AN192">
        <v>0</v>
      </c>
      <c r="AO192">
        <v>0</v>
      </c>
      <c r="AP192">
        <v>0</v>
      </c>
      <c r="AQ192">
        <v>0</v>
      </c>
      <c r="AR192">
        <v>1</v>
      </c>
    </row>
    <row r="193" spans="1:44" x14ac:dyDescent="0.2">
      <c r="A193">
        <f>ROW(Source!A306)</f>
        <v>306</v>
      </c>
      <c r="B193">
        <v>69734390</v>
      </c>
      <c r="C193">
        <v>69734385</v>
      </c>
      <c r="D193">
        <v>27493087</v>
      </c>
      <c r="E193">
        <v>1</v>
      </c>
      <c r="F193">
        <v>1</v>
      </c>
      <c r="G193">
        <v>1</v>
      </c>
      <c r="H193">
        <v>1</v>
      </c>
      <c r="I193" t="s">
        <v>992</v>
      </c>
      <c r="J193" t="s">
        <v>3</v>
      </c>
      <c r="K193" t="s">
        <v>993</v>
      </c>
      <c r="L193">
        <v>1369</v>
      </c>
      <c r="N193">
        <v>1013</v>
      </c>
      <c r="O193" t="s">
        <v>974</v>
      </c>
      <c r="P193" t="s">
        <v>974</v>
      </c>
      <c r="Q193">
        <v>1</v>
      </c>
      <c r="X193">
        <v>9.4700000000000006</v>
      </c>
      <c r="Y193">
        <v>0</v>
      </c>
      <c r="Z193">
        <v>0</v>
      </c>
      <c r="AA193">
        <v>0</v>
      </c>
      <c r="AB193">
        <v>9.48</v>
      </c>
      <c r="AC193">
        <v>0</v>
      </c>
      <c r="AD193">
        <v>1</v>
      </c>
      <c r="AE193">
        <v>1</v>
      </c>
      <c r="AF193" t="s">
        <v>3</v>
      </c>
      <c r="AG193">
        <v>9.4700000000000006</v>
      </c>
      <c r="AH193">
        <v>2</v>
      </c>
      <c r="AI193">
        <v>69734386</v>
      </c>
      <c r="AJ193">
        <v>189</v>
      </c>
      <c r="AK193">
        <v>0</v>
      </c>
      <c r="AL193">
        <v>0</v>
      </c>
      <c r="AM193">
        <v>0</v>
      </c>
      <c r="AN193">
        <v>0</v>
      </c>
      <c r="AO193">
        <v>0</v>
      </c>
      <c r="AP193">
        <v>0</v>
      </c>
      <c r="AQ193">
        <v>0</v>
      </c>
      <c r="AR193">
        <v>0</v>
      </c>
    </row>
    <row r="194" spans="1:44" x14ac:dyDescent="0.2">
      <c r="A194">
        <f>ROW(Source!A306)</f>
        <v>306</v>
      </c>
      <c r="B194">
        <v>69734391</v>
      </c>
      <c r="C194">
        <v>69734385</v>
      </c>
      <c r="D194">
        <v>27439597</v>
      </c>
      <c r="E194">
        <v>1</v>
      </c>
      <c r="F194">
        <v>1</v>
      </c>
      <c r="G194">
        <v>1</v>
      </c>
      <c r="H194">
        <v>2</v>
      </c>
      <c r="I194" t="s">
        <v>994</v>
      </c>
      <c r="J194" t="s">
        <v>995</v>
      </c>
      <c r="K194" t="s">
        <v>996</v>
      </c>
      <c r="L194">
        <v>1368</v>
      </c>
      <c r="N194">
        <v>1011</v>
      </c>
      <c r="O194" t="s">
        <v>978</v>
      </c>
      <c r="P194" t="s">
        <v>978</v>
      </c>
      <c r="Q194">
        <v>1</v>
      </c>
      <c r="X194">
        <v>0.45</v>
      </c>
      <c r="Y194">
        <v>0</v>
      </c>
      <c r="Z194">
        <v>6.62</v>
      </c>
      <c r="AA194">
        <v>0</v>
      </c>
      <c r="AB194">
        <v>0</v>
      </c>
      <c r="AC194">
        <v>0</v>
      </c>
      <c r="AD194">
        <v>1</v>
      </c>
      <c r="AE194">
        <v>0</v>
      </c>
      <c r="AF194" t="s">
        <v>3</v>
      </c>
      <c r="AG194">
        <v>0.45</v>
      </c>
      <c r="AH194">
        <v>2</v>
      </c>
      <c r="AI194">
        <v>69734387</v>
      </c>
      <c r="AJ194">
        <v>190</v>
      </c>
      <c r="AK194">
        <v>0</v>
      </c>
      <c r="AL194">
        <v>0</v>
      </c>
      <c r="AM194">
        <v>0</v>
      </c>
      <c r="AN194">
        <v>0</v>
      </c>
      <c r="AO194">
        <v>0</v>
      </c>
      <c r="AP194">
        <v>0</v>
      </c>
      <c r="AQ194">
        <v>0</v>
      </c>
      <c r="AR194">
        <v>0</v>
      </c>
    </row>
    <row r="195" spans="1:44" x14ac:dyDescent="0.2">
      <c r="A195">
        <f>ROW(Source!A306)</f>
        <v>306</v>
      </c>
      <c r="B195">
        <v>69734392</v>
      </c>
      <c r="C195">
        <v>69734385</v>
      </c>
      <c r="D195">
        <v>27441327</v>
      </c>
      <c r="E195">
        <v>1</v>
      </c>
      <c r="F195">
        <v>1</v>
      </c>
      <c r="G195">
        <v>1</v>
      </c>
      <c r="H195">
        <v>2</v>
      </c>
      <c r="I195" t="s">
        <v>975</v>
      </c>
      <c r="J195" t="s">
        <v>976</v>
      </c>
      <c r="K195" t="s">
        <v>977</v>
      </c>
      <c r="L195">
        <v>1368</v>
      </c>
      <c r="N195">
        <v>1011</v>
      </c>
      <c r="O195" t="s">
        <v>978</v>
      </c>
      <c r="P195" t="s">
        <v>978</v>
      </c>
      <c r="Q195">
        <v>1</v>
      </c>
      <c r="X195">
        <v>0.31</v>
      </c>
      <c r="Y195">
        <v>0</v>
      </c>
      <c r="Z195">
        <v>93.37</v>
      </c>
      <c r="AA195">
        <v>11.69</v>
      </c>
      <c r="AB195">
        <v>0</v>
      </c>
      <c r="AC195">
        <v>0</v>
      </c>
      <c r="AD195">
        <v>1</v>
      </c>
      <c r="AE195">
        <v>0</v>
      </c>
      <c r="AF195" t="s">
        <v>3</v>
      </c>
      <c r="AG195">
        <v>0.31</v>
      </c>
      <c r="AH195">
        <v>2</v>
      </c>
      <c r="AI195">
        <v>69734388</v>
      </c>
      <c r="AJ195">
        <v>191</v>
      </c>
      <c r="AK195">
        <v>0</v>
      </c>
      <c r="AL195">
        <v>0</v>
      </c>
      <c r="AM195">
        <v>0</v>
      </c>
      <c r="AN195">
        <v>0</v>
      </c>
      <c r="AO195">
        <v>0</v>
      </c>
      <c r="AP195">
        <v>0</v>
      </c>
      <c r="AQ195">
        <v>0</v>
      </c>
      <c r="AR195">
        <v>0</v>
      </c>
    </row>
    <row r="196" spans="1:44" x14ac:dyDescent="0.2">
      <c r="A196">
        <f>ROW(Source!A306)</f>
        <v>306</v>
      </c>
      <c r="B196">
        <v>69734393</v>
      </c>
      <c r="C196">
        <v>69734385</v>
      </c>
      <c r="D196">
        <v>27382910</v>
      </c>
      <c r="E196">
        <v>1</v>
      </c>
      <c r="F196">
        <v>1</v>
      </c>
      <c r="G196">
        <v>1</v>
      </c>
      <c r="H196">
        <v>3</v>
      </c>
      <c r="I196" t="s">
        <v>651</v>
      </c>
      <c r="J196" t="s">
        <v>1061</v>
      </c>
      <c r="K196" t="s">
        <v>1062</v>
      </c>
      <c r="L196">
        <v>1339</v>
      </c>
      <c r="N196">
        <v>1007</v>
      </c>
      <c r="O196" t="s">
        <v>40</v>
      </c>
      <c r="P196" t="s">
        <v>40</v>
      </c>
      <c r="Q196">
        <v>1</v>
      </c>
      <c r="X196">
        <v>1.02</v>
      </c>
      <c r="Y196">
        <v>994.39</v>
      </c>
      <c r="Z196">
        <v>0</v>
      </c>
      <c r="AA196">
        <v>0</v>
      </c>
      <c r="AB196">
        <v>0</v>
      </c>
      <c r="AC196">
        <v>0</v>
      </c>
      <c r="AD196">
        <v>1</v>
      </c>
      <c r="AE196">
        <v>0</v>
      </c>
      <c r="AF196" t="s">
        <v>3</v>
      </c>
      <c r="AG196">
        <v>1.02</v>
      </c>
      <c r="AH196">
        <v>3</v>
      </c>
      <c r="AI196">
        <v>-1</v>
      </c>
      <c r="AJ196" t="s">
        <v>3</v>
      </c>
      <c r="AK196">
        <v>4</v>
      </c>
      <c r="AL196">
        <v>-1014.2778</v>
      </c>
      <c r="AM196">
        <v>0</v>
      </c>
      <c r="AN196">
        <v>0</v>
      </c>
      <c r="AO196">
        <v>0</v>
      </c>
      <c r="AP196">
        <v>0</v>
      </c>
      <c r="AQ196">
        <v>0</v>
      </c>
      <c r="AR196">
        <v>1</v>
      </c>
    </row>
    <row r="197" spans="1:44" x14ac:dyDescent="0.2">
      <c r="A197">
        <f>ROW(Source!A307)</f>
        <v>307</v>
      </c>
      <c r="B197">
        <v>69734390</v>
      </c>
      <c r="C197">
        <v>69734385</v>
      </c>
      <c r="D197">
        <v>27493087</v>
      </c>
      <c r="E197">
        <v>1</v>
      </c>
      <c r="F197">
        <v>1</v>
      </c>
      <c r="G197">
        <v>1</v>
      </c>
      <c r="H197">
        <v>1</v>
      </c>
      <c r="I197" t="s">
        <v>992</v>
      </c>
      <c r="J197" t="s">
        <v>3</v>
      </c>
      <c r="K197" t="s">
        <v>993</v>
      </c>
      <c r="L197">
        <v>1369</v>
      </c>
      <c r="N197">
        <v>1013</v>
      </c>
      <c r="O197" t="s">
        <v>974</v>
      </c>
      <c r="P197" t="s">
        <v>974</v>
      </c>
      <c r="Q197">
        <v>1</v>
      </c>
      <c r="X197">
        <v>9.4700000000000006</v>
      </c>
      <c r="Y197">
        <v>0</v>
      </c>
      <c r="Z197">
        <v>0</v>
      </c>
      <c r="AA197">
        <v>0</v>
      </c>
      <c r="AB197">
        <v>9.48</v>
      </c>
      <c r="AC197">
        <v>0</v>
      </c>
      <c r="AD197">
        <v>1</v>
      </c>
      <c r="AE197">
        <v>1</v>
      </c>
      <c r="AF197" t="s">
        <v>3</v>
      </c>
      <c r="AG197">
        <v>9.4700000000000006</v>
      </c>
      <c r="AH197">
        <v>2</v>
      </c>
      <c r="AI197">
        <v>69734386</v>
      </c>
      <c r="AJ197">
        <v>193</v>
      </c>
      <c r="AK197">
        <v>0</v>
      </c>
      <c r="AL197">
        <v>0</v>
      </c>
      <c r="AM197">
        <v>0</v>
      </c>
      <c r="AN197">
        <v>0</v>
      </c>
      <c r="AO197">
        <v>0</v>
      </c>
      <c r="AP197">
        <v>0</v>
      </c>
      <c r="AQ197">
        <v>0</v>
      </c>
      <c r="AR197">
        <v>0</v>
      </c>
    </row>
    <row r="198" spans="1:44" x14ac:dyDescent="0.2">
      <c r="A198">
        <f>ROW(Source!A307)</f>
        <v>307</v>
      </c>
      <c r="B198">
        <v>69734391</v>
      </c>
      <c r="C198">
        <v>69734385</v>
      </c>
      <c r="D198">
        <v>27439597</v>
      </c>
      <c r="E198">
        <v>1</v>
      </c>
      <c r="F198">
        <v>1</v>
      </c>
      <c r="G198">
        <v>1</v>
      </c>
      <c r="H198">
        <v>2</v>
      </c>
      <c r="I198" t="s">
        <v>994</v>
      </c>
      <c r="J198" t="s">
        <v>995</v>
      </c>
      <c r="K198" t="s">
        <v>996</v>
      </c>
      <c r="L198">
        <v>1368</v>
      </c>
      <c r="N198">
        <v>1011</v>
      </c>
      <c r="O198" t="s">
        <v>978</v>
      </c>
      <c r="P198" t="s">
        <v>978</v>
      </c>
      <c r="Q198">
        <v>1</v>
      </c>
      <c r="X198">
        <v>0.45</v>
      </c>
      <c r="Y198">
        <v>0</v>
      </c>
      <c r="Z198">
        <v>6.62</v>
      </c>
      <c r="AA198">
        <v>0</v>
      </c>
      <c r="AB198">
        <v>0</v>
      </c>
      <c r="AC198">
        <v>0</v>
      </c>
      <c r="AD198">
        <v>1</v>
      </c>
      <c r="AE198">
        <v>0</v>
      </c>
      <c r="AF198" t="s">
        <v>3</v>
      </c>
      <c r="AG198">
        <v>0.45</v>
      </c>
      <c r="AH198">
        <v>2</v>
      </c>
      <c r="AI198">
        <v>69734387</v>
      </c>
      <c r="AJ198">
        <v>194</v>
      </c>
      <c r="AK198">
        <v>0</v>
      </c>
      <c r="AL198">
        <v>0</v>
      </c>
      <c r="AM198">
        <v>0</v>
      </c>
      <c r="AN198">
        <v>0</v>
      </c>
      <c r="AO198">
        <v>0</v>
      </c>
      <c r="AP198">
        <v>0</v>
      </c>
      <c r="AQ198">
        <v>0</v>
      </c>
      <c r="AR198">
        <v>0</v>
      </c>
    </row>
    <row r="199" spans="1:44" x14ac:dyDescent="0.2">
      <c r="A199">
        <f>ROW(Source!A307)</f>
        <v>307</v>
      </c>
      <c r="B199">
        <v>69734392</v>
      </c>
      <c r="C199">
        <v>69734385</v>
      </c>
      <c r="D199">
        <v>27441327</v>
      </c>
      <c r="E199">
        <v>1</v>
      </c>
      <c r="F199">
        <v>1</v>
      </c>
      <c r="G199">
        <v>1</v>
      </c>
      <c r="H199">
        <v>2</v>
      </c>
      <c r="I199" t="s">
        <v>975</v>
      </c>
      <c r="J199" t="s">
        <v>976</v>
      </c>
      <c r="K199" t="s">
        <v>977</v>
      </c>
      <c r="L199">
        <v>1368</v>
      </c>
      <c r="N199">
        <v>1011</v>
      </c>
      <c r="O199" t="s">
        <v>978</v>
      </c>
      <c r="P199" t="s">
        <v>978</v>
      </c>
      <c r="Q199">
        <v>1</v>
      </c>
      <c r="X199">
        <v>0.31</v>
      </c>
      <c r="Y199">
        <v>0</v>
      </c>
      <c r="Z199">
        <v>93.37</v>
      </c>
      <c r="AA199">
        <v>11.69</v>
      </c>
      <c r="AB199">
        <v>0</v>
      </c>
      <c r="AC199">
        <v>0</v>
      </c>
      <c r="AD199">
        <v>1</v>
      </c>
      <c r="AE199">
        <v>0</v>
      </c>
      <c r="AF199" t="s">
        <v>3</v>
      </c>
      <c r="AG199">
        <v>0.31</v>
      </c>
      <c r="AH199">
        <v>2</v>
      </c>
      <c r="AI199">
        <v>69734388</v>
      </c>
      <c r="AJ199">
        <v>195</v>
      </c>
      <c r="AK199">
        <v>0</v>
      </c>
      <c r="AL199">
        <v>0</v>
      </c>
      <c r="AM199">
        <v>0</v>
      </c>
      <c r="AN199">
        <v>0</v>
      </c>
      <c r="AO199">
        <v>0</v>
      </c>
      <c r="AP199">
        <v>0</v>
      </c>
      <c r="AQ199">
        <v>0</v>
      </c>
      <c r="AR199">
        <v>0</v>
      </c>
    </row>
    <row r="200" spans="1:44" x14ac:dyDescent="0.2">
      <c r="A200">
        <f>ROW(Source!A307)</f>
        <v>307</v>
      </c>
      <c r="B200">
        <v>69734393</v>
      </c>
      <c r="C200">
        <v>69734385</v>
      </c>
      <c r="D200">
        <v>27382910</v>
      </c>
      <c r="E200">
        <v>1</v>
      </c>
      <c r="F200">
        <v>1</v>
      </c>
      <c r="G200">
        <v>1</v>
      </c>
      <c r="H200">
        <v>3</v>
      </c>
      <c r="I200" t="s">
        <v>651</v>
      </c>
      <c r="J200" t="s">
        <v>1061</v>
      </c>
      <c r="K200" t="s">
        <v>1062</v>
      </c>
      <c r="L200">
        <v>1339</v>
      </c>
      <c r="N200">
        <v>1007</v>
      </c>
      <c r="O200" t="s">
        <v>40</v>
      </c>
      <c r="P200" t="s">
        <v>40</v>
      </c>
      <c r="Q200">
        <v>1</v>
      </c>
      <c r="X200">
        <v>1.02</v>
      </c>
      <c r="Y200">
        <v>994.39</v>
      </c>
      <c r="Z200">
        <v>0</v>
      </c>
      <c r="AA200">
        <v>0</v>
      </c>
      <c r="AB200">
        <v>0</v>
      </c>
      <c r="AC200">
        <v>0</v>
      </c>
      <c r="AD200">
        <v>1</v>
      </c>
      <c r="AE200">
        <v>0</v>
      </c>
      <c r="AF200" t="s">
        <v>3</v>
      </c>
      <c r="AG200">
        <v>1.02</v>
      </c>
      <c r="AH200">
        <v>3</v>
      </c>
      <c r="AI200">
        <v>-1</v>
      </c>
      <c r="AJ200" t="s">
        <v>3</v>
      </c>
      <c r="AK200">
        <v>4</v>
      </c>
      <c r="AL200">
        <v>-1014.2778</v>
      </c>
      <c r="AM200">
        <v>0</v>
      </c>
      <c r="AN200">
        <v>0</v>
      </c>
      <c r="AO200">
        <v>0</v>
      </c>
      <c r="AP200">
        <v>0</v>
      </c>
      <c r="AQ200">
        <v>0</v>
      </c>
      <c r="AR200">
        <v>1</v>
      </c>
    </row>
    <row r="201" spans="1:44" x14ac:dyDescent="0.2">
      <c r="A201">
        <f>ROW(Source!A310)</f>
        <v>310</v>
      </c>
      <c r="B201">
        <v>69734399</v>
      </c>
      <c r="C201">
        <v>69734395</v>
      </c>
      <c r="D201">
        <v>27493458</v>
      </c>
      <c r="E201">
        <v>1</v>
      </c>
      <c r="F201">
        <v>1</v>
      </c>
      <c r="G201">
        <v>1</v>
      </c>
      <c r="H201">
        <v>1</v>
      </c>
      <c r="I201" t="s">
        <v>997</v>
      </c>
      <c r="J201" t="s">
        <v>3</v>
      </c>
      <c r="K201" t="s">
        <v>998</v>
      </c>
      <c r="L201">
        <v>1369</v>
      </c>
      <c r="N201">
        <v>1013</v>
      </c>
      <c r="O201" t="s">
        <v>974</v>
      </c>
      <c r="P201" t="s">
        <v>974</v>
      </c>
      <c r="Q201">
        <v>1</v>
      </c>
      <c r="X201">
        <v>3.45</v>
      </c>
      <c r="Y201">
        <v>0</v>
      </c>
      <c r="Z201">
        <v>0</v>
      </c>
      <c r="AA201">
        <v>0</v>
      </c>
      <c r="AB201">
        <v>8.6</v>
      </c>
      <c r="AC201">
        <v>0</v>
      </c>
      <c r="AD201">
        <v>1</v>
      </c>
      <c r="AE201">
        <v>1</v>
      </c>
      <c r="AF201" t="s">
        <v>3</v>
      </c>
      <c r="AG201">
        <v>3.45</v>
      </c>
      <c r="AH201">
        <v>2</v>
      </c>
      <c r="AI201">
        <v>69734396</v>
      </c>
      <c r="AJ201">
        <v>197</v>
      </c>
      <c r="AK201">
        <v>0</v>
      </c>
      <c r="AL201">
        <v>0</v>
      </c>
      <c r="AM201">
        <v>0</v>
      </c>
      <c r="AN201">
        <v>0</v>
      </c>
      <c r="AO201">
        <v>0</v>
      </c>
      <c r="AP201">
        <v>0</v>
      </c>
      <c r="AQ201">
        <v>0</v>
      </c>
      <c r="AR201">
        <v>0</v>
      </c>
    </row>
    <row r="202" spans="1:44" x14ac:dyDescent="0.2">
      <c r="A202">
        <f>ROW(Source!A310)</f>
        <v>310</v>
      </c>
      <c r="B202">
        <v>69734400</v>
      </c>
      <c r="C202">
        <v>69734395</v>
      </c>
      <c r="D202">
        <v>27441327</v>
      </c>
      <c r="E202">
        <v>1</v>
      </c>
      <c r="F202">
        <v>1</v>
      </c>
      <c r="G202">
        <v>1</v>
      </c>
      <c r="H202">
        <v>2</v>
      </c>
      <c r="I202" t="s">
        <v>975</v>
      </c>
      <c r="J202" t="s">
        <v>976</v>
      </c>
      <c r="K202" t="s">
        <v>977</v>
      </c>
      <c r="L202">
        <v>1368</v>
      </c>
      <c r="N202">
        <v>1011</v>
      </c>
      <c r="O202" t="s">
        <v>978</v>
      </c>
      <c r="P202" t="s">
        <v>978</v>
      </c>
      <c r="Q202">
        <v>1</v>
      </c>
      <c r="X202">
        <v>0.02</v>
      </c>
      <c r="Y202">
        <v>0</v>
      </c>
      <c r="Z202">
        <v>93.37</v>
      </c>
      <c r="AA202">
        <v>11.69</v>
      </c>
      <c r="AB202">
        <v>0</v>
      </c>
      <c r="AC202">
        <v>0</v>
      </c>
      <c r="AD202">
        <v>1</v>
      </c>
      <c r="AE202">
        <v>0</v>
      </c>
      <c r="AF202" t="s">
        <v>3</v>
      </c>
      <c r="AG202">
        <v>0.02</v>
      </c>
      <c r="AH202">
        <v>2</v>
      </c>
      <c r="AI202">
        <v>69734397</v>
      </c>
      <c r="AJ202">
        <v>198</v>
      </c>
      <c r="AK202">
        <v>0</v>
      </c>
      <c r="AL202">
        <v>0</v>
      </c>
      <c r="AM202">
        <v>0</v>
      </c>
      <c r="AN202">
        <v>0</v>
      </c>
      <c r="AO202">
        <v>0</v>
      </c>
      <c r="AP202">
        <v>0</v>
      </c>
      <c r="AQ202">
        <v>0</v>
      </c>
      <c r="AR202">
        <v>0</v>
      </c>
    </row>
    <row r="203" spans="1:44" x14ac:dyDescent="0.2">
      <c r="A203">
        <f>ROW(Source!A310)</f>
        <v>310</v>
      </c>
      <c r="B203">
        <v>69734401</v>
      </c>
      <c r="C203">
        <v>69734395</v>
      </c>
      <c r="D203">
        <v>27386998</v>
      </c>
      <c r="E203">
        <v>1</v>
      </c>
      <c r="F203">
        <v>1</v>
      </c>
      <c r="G203">
        <v>1</v>
      </c>
      <c r="H203">
        <v>3</v>
      </c>
      <c r="I203" t="s">
        <v>163</v>
      </c>
      <c r="J203" t="s">
        <v>165</v>
      </c>
      <c r="K203" t="s">
        <v>1063</v>
      </c>
      <c r="L203">
        <v>1327</v>
      </c>
      <c r="N203">
        <v>1005</v>
      </c>
      <c r="O203" t="s">
        <v>56</v>
      </c>
      <c r="P203" t="s">
        <v>56</v>
      </c>
      <c r="Q203">
        <v>1</v>
      </c>
      <c r="X203">
        <v>122.4</v>
      </c>
      <c r="Y203">
        <v>12.26</v>
      </c>
      <c r="Z203">
        <v>0</v>
      </c>
      <c r="AA203">
        <v>0</v>
      </c>
      <c r="AB203">
        <v>0</v>
      </c>
      <c r="AC203">
        <v>0</v>
      </c>
      <c r="AD203">
        <v>1</v>
      </c>
      <c r="AE203">
        <v>0</v>
      </c>
      <c r="AF203" t="s">
        <v>3</v>
      </c>
      <c r="AG203">
        <v>122.4</v>
      </c>
      <c r="AH203">
        <v>2</v>
      </c>
      <c r="AI203">
        <v>69734398</v>
      </c>
      <c r="AJ203">
        <v>199</v>
      </c>
      <c r="AK203">
        <v>3</v>
      </c>
      <c r="AL203">
        <v>-1500.624</v>
      </c>
      <c r="AM203">
        <v>0</v>
      </c>
      <c r="AN203">
        <v>0</v>
      </c>
      <c r="AO203">
        <v>0</v>
      </c>
      <c r="AP203">
        <v>0</v>
      </c>
      <c r="AQ203">
        <v>0</v>
      </c>
      <c r="AR203">
        <v>1</v>
      </c>
    </row>
    <row r="204" spans="1:44" x14ac:dyDescent="0.2">
      <c r="A204">
        <f>ROW(Source!A311)</f>
        <v>311</v>
      </c>
      <c r="B204">
        <v>69734399</v>
      </c>
      <c r="C204">
        <v>69734395</v>
      </c>
      <c r="D204">
        <v>27493458</v>
      </c>
      <c r="E204">
        <v>1</v>
      </c>
      <c r="F204">
        <v>1</v>
      </c>
      <c r="G204">
        <v>1</v>
      </c>
      <c r="H204">
        <v>1</v>
      </c>
      <c r="I204" t="s">
        <v>997</v>
      </c>
      <c r="J204" t="s">
        <v>3</v>
      </c>
      <c r="K204" t="s">
        <v>998</v>
      </c>
      <c r="L204">
        <v>1369</v>
      </c>
      <c r="N204">
        <v>1013</v>
      </c>
      <c r="O204" t="s">
        <v>974</v>
      </c>
      <c r="P204" t="s">
        <v>974</v>
      </c>
      <c r="Q204">
        <v>1</v>
      </c>
      <c r="X204">
        <v>3.45</v>
      </c>
      <c r="Y204">
        <v>0</v>
      </c>
      <c r="Z204">
        <v>0</v>
      </c>
      <c r="AA204">
        <v>0</v>
      </c>
      <c r="AB204">
        <v>8.6</v>
      </c>
      <c r="AC204">
        <v>0</v>
      </c>
      <c r="AD204">
        <v>1</v>
      </c>
      <c r="AE204">
        <v>1</v>
      </c>
      <c r="AF204" t="s">
        <v>3</v>
      </c>
      <c r="AG204">
        <v>3.45</v>
      </c>
      <c r="AH204">
        <v>2</v>
      </c>
      <c r="AI204">
        <v>69734396</v>
      </c>
      <c r="AJ204">
        <v>200</v>
      </c>
      <c r="AK204">
        <v>0</v>
      </c>
      <c r="AL204">
        <v>0</v>
      </c>
      <c r="AM204">
        <v>0</v>
      </c>
      <c r="AN204">
        <v>0</v>
      </c>
      <c r="AO204">
        <v>0</v>
      </c>
      <c r="AP204">
        <v>0</v>
      </c>
      <c r="AQ204">
        <v>0</v>
      </c>
      <c r="AR204">
        <v>0</v>
      </c>
    </row>
    <row r="205" spans="1:44" x14ac:dyDescent="0.2">
      <c r="A205">
        <f>ROW(Source!A311)</f>
        <v>311</v>
      </c>
      <c r="B205">
        <v>69734400</v>
      </c>
      <c r="C205">
        <v>69734395</v>
      </c>
      <c r="D205">
        <v>27441327</v>
      </c>
      <c r="E205">
        <v>1</v>
      </c>
      <c r="F205">
        <v>1</v>
      </c>
      <c r="G205">
        <v>1</v>
      </c>
      <c r="H205">
        <v>2</v>
      </c>
      <c r="I205" t="s">
        <v>975</v>
      </c>
      <c r="J205" t="s">
        <v>976</v>
      </c>
      <c r="K205" t="s">
        <v>977</v>
      </c>
      <c r="L205">
        <v>1368</v>
      </c>
      <c r="N205">
        <v>1011</v>
      </c>
      <c r="O205" t="s">
        <v>978</v>
      </c>
      <c r="P205" t="s">
        <v>978</v>
      </c>
      <c r="Q205">
        <v>1</v>
      </c>
      <c r="X205">
        <v>0.02</v>
      </c>
      <c r="Y205">
        <v>0</v>
      </c>
      <c r="Z205">
        <v>93.37</v>
      </c>
      <c r="AA205">
        <v>11.69</v>
      </c>
      <c r="AB205">
        <v>0</v>
      </c>
      <c r="AC205">
        <v>0</v>
      </c>
      <c r="AD205">
        <v>1</v>
      </c>
      <c r="AE205">
        <v>0</v>
      </c>
      <c r="AF205" t="s">
        <v>3</v>
      </c>
      <c r="AG205">
        <v>0.02</v>
      </c>
      <c r="AH205">
        <v>2</v>
      </c>
      <c r="AI205">
        <v>69734397</v>
      </c>
      <c r="AJ205">
        <v>201</v>
      </c>
      <c r="AK205">
        <v>0</v>
      </c>
      <c r="AL205">
        <v>0</v>
      </c>
      <c r="AM205">
        <v>0</v>
      </c>
      <c r="AN205">
        <v>0</v>
      </c>
      <c r="AO205">
        <v>0</v>
      </c>
      <c r="AP205">
        <v>0</v>
      </c>
      <c r="AQ205">
        <v>0</v>
      </c>
      <c r="AR205">
        <v>0</v>
      </c>
    </row>
    <row r="206" spans="1:44" x14ac:dyDescent="0.2">
      <c r="A206">
        <f>ROW(Source!A311)</f>
        <v>311</v>
      </c>
      <c r="B206">
        <v>69734401</v>
      </c>
      <c r="C206">
        <v>69734395</v>
      </c>
      <c r="D206">
        <v>27386998</v>
      </c>
      <c r="E206">
        <v>1</v>
      </c>
      <c r="F206">
        <v>1</v>
      </c>
      <c r="G206">
        <v>1</v>
      </c>
      <c r="H206">
        <v>3</v>
      </c>
      <c r="I206" t="s">
        <v>163</v>
      </c>
      <c r="J206" t="s">
        <v>165</v>
      </c>
      <c r="K206" t="s">
        <v>1063</v>
      </c>
      <c r="L206">
        <v>1327</v>
      </c>
      <c r="N206">
        <v>1005</v>
      </c>
      <c r="O206" t="s">
        <v>56</v>
      </c>
      <c r="P206" t="s">
        <v>56</v>
      </c>
      <c r="Q206">
        <v>1</v>
      </c>
      <c r="X206">
        <v>122.4</v>
      </c>
      <c r="Y206">
        <v>12.26</v>
      </c>
      <c r="Z206">
        <v>0</v>
      </c>
      <c r="AA206">
        <v>0</v>
      </c>
      <c r="AB206">
        <v>0</v>
      </c>
      <c r="AC206">
        <v>0</v>
      </c>
      <c r="AD206">
        <v>1</v>
      </c>
      <c r="AE206">
        <v>0</v>
      </c>
      <c r="AF206" t="s">
        <v>3</v>
      </c>
      <c r="AG206">
        <v>122.4</v>
      </c>
      <c r="AH206">
        <v>2</v>
      </c>
      <c r="AI206">
        <v>69734398</v>
      </c>
      <c r="AJ206">
        <v>202</v>
      </c>
      <c r="AK206">
        <v>3</v>
      </c>
      <c r="AL206">
        <v>-1500.624</v>
      </c>
      <c r="AM206">
        <v>0</v>
      </c>
      <c r="AN206">
        <v>0</v>
      </c>
      <c r="AO206">
        <v>0</v>
      </c>
      <c r="AP206">
        <v>0</v>
      </c>
      <c r="AQ206">
        <v>0</v>
      </c>
      <c r="AR206">
        <v>1</v>
      </c>
    </row>
    <row r="207" spans="1:44" x14ac:dyDescent="0.2">
      <c r="A207">
        <f>ROW(Source!A314)</f>
        <v>314</v>
      </c>
      <c r="B207">
        <v>69734407</v>
      </c>
      <c r="C207">
        <v>69734403</v>
      </c>
      <c r="D207">
        <v>27493137</v>
      </c>
      <c r="E207">
        <v>1</v>
      </c>
      <c r="F207">
        <v>1</v>
      </c>
      <c r="G207">
        <v>1</v>
      </c>
      <c r="H207">
        <v>1</v>
      </c>
      <c r="I207" t="s">
        <v>999</v>
      </c>
      <c r="J207" t="s">
        <v>3</v>
      </c>
      <c r="K207" t="s">
        <v>1000</v>
      </c>
      <c r="L207">
        <v>1369</v>
      </c>
      <c r="N207">
        <v>1013</v>
      </c>
      <c r="O207" t="s">
        <v>974</v>
      </c>
      <c r="P207" t="s">
        <v>974</v>
      </c>
      <c r="Q207">
        <v>1</v>
      </c>
      <c r="X207">
        <v>4.1399999999999997</v>
      </c>
      <c r="Y207">
        <v>0</v>
      </c>
      <c r="Z207">
        <v>0</v>
      </c>
      <c r="AA207">
        <v>0</v>
      </c>
      <c r="AB207">
        <v>9.15</v>
      </c>
      <c r="AC207">
        <v>0</v>
      </c>
      <c r="AD207">
        <v>1</v>
      </c>
      <c r="AE207">
        <v>1</v>
      </c>
      <c r="AF207" t="s">
        <v>3</v>
      </c>
      <c r="AG207">
        <v>4.1399999999999997</v>
      </c>
      <c r="AH207">
        <v>2</v>
      </c>
      <c r="AI207">
        <v>69734404</v>
      </c>
      <c r="AJ207">
        <v>203</v>
      </c>
      <c r="AK207">
        <v>0</v>
      </c>
      <c r="AL207">
        <v>0</v>
      </c>
      <c r="AM207">
        <v>0</v>
      </c>
      <c r="AN207">
        <v>0</v>
      </c>
      <c r="AO207">
        <v>0</v>
      </c>
      <c r="AP207">
        <v>0</v>
      </c>
      <c r="AQ207">
        <v>0</v>
      </c>
      <c r="AR207">
        <v>0</v>
      </c>
    </row>
    <row r="208" spans="1:44" x14ac:dyDescent="0.2">
      <c r="A208">
        <f>ROW(Source!A314)</f>
        <v>314</v>
      </c>
      <c r="B208">
        <v>69734408</v>
      </c>
      <c r="C208">
        <v>69734403</v>
      </c>
      <c r="D208">
        <v>27441327</v>
      </c>
      <c r="E208">
        <v>1</v>
      </c>
      <c r="F208">
        <v>1</v>
      </c>
      <c r="G208">
        <v>1</v>
      </c>
      <c r="H208">
        <v>2</v>
      </c>
      <c r="I208" t="s">
        <v>975</v>
      </c>
      <c r="J208" t="s">
        <v>976</v>
      </c>
      <c r="K208" t="s">
        <v>977</v>
      </c>
      <c r="L208">
        <v>1368</v>
      </c>
      <c r="N208">
        <v>1011</v>
      </c>
      <c r="O208" t="s">
        <v>978</v>
      </c>
      <c r="P208" t="s">
        <v>978</v>
      </c>
      <c r="Q208">
        <v>1</v>
      </c>
      <c r="X208">
        <v>0.11</v>
      </c>
      <c r="Y208">
        <v>0</v>
      </c>
      <c r="Z208">
        <v>93.37</v>
      </c>
      <c r="AA208">
        <v>11.69</v>
      </c>
      <c r="AB208">
        <v>0</v>
      </c>
      <c r="AC208">
        <v>0</v>
      </c>
      <c r="AD208">
        <v>1</v>
      </c>
      <c r="AE208">
        <v>0</v>
      </c>
      <c r="AF208" t="s">
        <v>3</v>
      </c>
      <c r="AG208">
        <v>0.11</v>
      </c>
      <c r="AH208">
        <v>2</v>
      </c>
      <c r="AI208">
        <v>69734405</v>
      </c>
      <c r="AJ208">
        <v>204</v>
      </c>
      <c r="AK208">
        <v>0</v>
      </c>
      <c r="AL208">
        <v>0</v>
      </c>
      <c r="AM208">
        <v>0</v>
      </c>
      <c r="AN208">
        <v>0</v>
      </c>
      <c r="AO208">
        <v>0</v>
      </c>
      <c r="AP208">
        <v>0</v>
      </c>
      <c r="AQ208">
        <v>0</v>
      </c>
      <c r="AR208">
        <v>0</v>
      </c>
    </row>
    <row r="209" spans="1:44" x14ac:dyDescent="0.2">
      <c r="A209">
        <f>ROW(Source!A314)</f>
        <v>314</v>
      </c>
      <c r="B209">
        <v>69734409</v>
      </c>
      <c r="C209">
        <v>69734403</v>
      </c>
      <c r="D209">
        <v>27371771</v>
      </c>
      <c r="E209">
        <v>1</v>
      </c>
      <c r="F209">
        <v>1</v>
      </c>
      <c r="G209">
        <v>1</v>
      </c>
      <c r="H209">
        <v>3</v>
      </c>
      <c r="I209" t="s">
        <v>178</v>
      </c>
      <c r="J209" t="s">
        <v>181</v>
      </c>
      <c r="K209" t="s">
        <v>1064</v>
      </c>
      <c r="L209">
        <v>1308</v>
      </c>
      <c r="N209">
        <v>1003</v>
      </c>
      <c r="O209" t="s">
        <v>180</v>
      </c>
      <c r="P209" t="s">
        <v>180</v>
      </c>
      <c r="Q209">
        <v>100</v>
      </c>
      <c r="X209">
        <v>1.05</v>
      </c>
      <c r="Y209">
        <v>2258.6999999999998</v>
      </c>
      <c r="Z209">
        <v>0</v>
      </c>
      <c r="AA209">
        <v>0</v>
      </c>
      <c r="AB209">
        <v>0</v>
      </c>
      <c r="AC209">
        <v>0</v>
      </c>
      <c r="AD209">
        <v>1</v>
      </c>
      <c r="AE209">
        <v>0</v>
      </c>
      <c r="AF209" t="s">
        <v>3</v>
      </c>
      <c r="AG209">
        <v>1.05</v>
      </c>
      <c r="AH209">
        <v>2</v>
      </c>
      <c r="AI209">
        <v>69734406</v>
      </c>
      <c r="AJ209">
        <v>205</v>
      </c>
      <c r="AK209">
        <v>3</v>
      </c>
      <c r="AL209">
        <v>-2371.6349999999998</v>
      </c>
      <c r="AM209">
        <v>0</v>
      </c>
      <c r="AN209">
        <v>0</v>
      </c>
      <c r="AO209">
        <v>0</v>
      </c>
      <c r="AP209">
        <v>0</v>
      </c>
      <c r="AQ209">
        <v>0</v>
      </c>
      <c r="AR209">
        <v>1</v>
      </c>
    </row>
    <row r="210" spans="1:44" x14ac:dyDescent="0.2">
      <c r="A210">
        <f>ROW(Source!A315)</f>
        <v>315</v>
      </c>
      <c r="B210">
        <v>69734407</v>
      </c>
      <c r="C210">
        <v>69734403</v>
      </c>
      <c r="D210">
        <v>27493137</v>
      </c>
      <c r="E210">
        <v>1</v>
      </c>
      <c r="F210">
        <v>1</v>
      </c>
      <c r="G210">
        <v>1</v>
      </c>
      <c r="H210">
        <v>1</v>
      </c>
      <c r="I210" t="s">
        <v>999</v>
      </c>
      <c r="J210" t="s">
        <v>3</v>
      </c>
      <c r="K210" t="s">
        <v>1000</v>
      </c>
      <c r="L210">
        <v>1369</v>
      </c>
      <c r="N210">
        <v>1013</v>
      </c>
      <c r="O210" t="s">
        <v>974</v>
      </c>
      <c r="P210" t="s">
        <v>974</v>
      </c>
      <c r="Q210">
        <v>1</v>
      </c>
      <c r="X210">
        <v>4.1399999999999997</v>
      </c>
      <c r="Y210">
        <v>0</v>
      </c>
      <c r="Z210">
        <v>0</v>
      </c>
      <c r="AA210">
        <v>0</v>
      </c>
      <c r="AB210">
        <v>9.15</v>
      </c>
      <c r="AC210">
        <v>0</v>
      </c>
      <c r="AD210">
        <v>1</v>
      </c>
      <c r="AE210">
        <v>1</v>
      </c>
      <c r="AF210" t="s">
        <v>3</v>
      </c>
      <c r="AG210">
        <v>4.1399999999999997</v>
      </c>
      <c r="AH210">
        <v>2</v>
      </c>
      <c r="AI210">
        <v>69734404</v>
      </c>
      <c r="AJ210">
        <v>206</v>
      </c>
      <c r="AK210">
        <v>0</v>
      </c>
      <c r="AL210">
        <v>0</v>
      </c>
      <c r="AM210">
        <v>0</v>
      </c>
      <c r="AN210">
        <v>0</v>
      </c>
      <c r="AO210">
        <v>0</v>
      </c>
      <c r="AP210">
        <v>0</v>
      </c>
      <c r="AQ210">
        <v>0</v>
      </c>
      <c r="AR210">
        <v>0</v>
      </c>
    </row>
    <row r="211" spans="1:44" x14ac:dyDescent="0.2">
      <c r="A211">
        <f>ROW(Source!A315)</f>
        <v>315</v>
      </c>
      <c r="B211">
        <v>69734408</v>
      </c>
      <c r="C211">
        <v>69734403</v>
      </c>
      <c r="D211">
        <v>27441327</v>
      </c>
      <c r="E211">
        <v>1</v>
      </c>
      <c r="F211">
        <v>1</v>
      </c>
      <c r="G211">
        <v>1</v>
      </c>
      <c r="H211">
        <v>2</v>
      </c>
      <c r="I211" t="s">
        <v>975</v>
      </c>
      <c r="J211" t="s">
        <v>976</v>
      </c>
      <c r="K211" t="s">
        <v>977</v>
      </c>
      <c r="L211">
        <v>1368</v>
      </c>
      <c r="N211">
        <v>1011</v>
      </c>
      <c r="O211" t="s">
        <v>978</v>
      </c>
      <c r="P211" t="s">
        <v>978</v>
      </c>
      <c r="Q211">
        <v>1</v>
      </c>
      <c r="X211">
        <v>0.11</v>
      </c>
      <c r="Y211">
        <v>0</v>
      </c>
      <c r="Z211">
        <v>93.37</v>
      </c>
      <c r="AA211">
        <v>11.69</v>
      </c>
      <c r="AB211">
        <v>0</v>
      </c>
      <c r="AC211">
        <v>0</v>
      </c>
      <c r="AD211">
        <v>1</v>
      </c>
      <c r="AE211">
        <v>0</v>
      </c>
      <c r="AF211" t="s">
        <v>3</v>
      </c>
      <c r="AG211">
        <v>0.11</v>
      </c>
      <c r="AH211">
        <v>2</v>
      </c>
      <c r="AI211">
        <v>69734405</v>
      </c>
      <c r="AJ211">
        <v>207</v>
      </c>
      <c r="AK211">
        <v>0</v>
      </c>
      <c r="AL211">
        <v>0</v>
      </c>
      <c r="AM211">
        <v>0</v>
      </c>
      <c r="AN211">
        <v>0</v>
      </c>
      <c r="AO211">
        <v>0</v>
      </c>
      <c r="AP211">
        <v>0</v>
      </c>
      <c r="AQ211">
        <v>0</v>
      </c>
      <c r="AR211">
        <v>0</v>
      </c>
    </row>
    <row r="212" spans="1:44" x14ac:dyDescent="0.2">
      <c r="A212">
        <f>ROW(Source!A315)</f>
        <v>315</v>
      </c>
      <c r="B212">
        <v>69734409</v>
      </c>
      <c r="C212">
        <v>69734403</v>
      </c>
      <c r="D212">
        <v>27371771</v>
      </c>
      <c r="E212">
        <v>1</v>
      </c>
      <c r="F212">
        <v>1</v>
      </c>
      <c r="G212">
        <v>1</v>
      </c>
      <c r="H212">
        <v>3</v>
      </c>
      <c r="I212" t="s">
        <v>178</v>
      </c>
      <c r="J212" t="s">
        <v>181</v>
      </c>
      <c r="K212" t="s">
        <v>1064</v>
      </c>
      <c r="L212">
        <v>1308</v>
      </c>
      <c r="N212">
        <v>1003</v>
      </c>
      <c r="O212" t="s">
        <v>180</v>
      </c>
      <c r="P212" t="s">
        <v>180</v>
      </c>
      <c r="Q212">
        <v>100</v>
      </c>
      <c r="X212">
        <v>1.05</v>
      </c>
      <c r="Y212">
        <v>2258.6999999999998</v>
      </c>
      <c r="Z212">
        <v>0</v>
      </c>
      <c r="AA212">
        <v>0</v>
      </c>
      <c r="AB212">
        <v>0</v>
      </c>
      <c r="AC212">
        <v>0</v>
      </c>
      <c r="AD212">
        <v>1</v>
      </c>
      <c r="AE212">
        <v>0</v>
      </c>
      <c r="AF212" t="s">
        <v>3</v>
      </c>
      <c r="AG212">
        <v>1.05</v>
      </c>
      <c r="AH212">
        <v>2</v>
      </c>
      <c r="AI212">
        <v>69734406</v>
      </c>
      <c r="AJ212">
        <v>208</v>
      </c>
      <c r="AK212">
        <v>3</v>
      </c>
      <c r="AL212">
        <v>-2371.6349999999998</v>
      </c>
      <c r="AM212">
        <v>0</v>
      </c>
      <c r="AN212">
        <v>0</v>
      </c>
      <c r="AO212">
        <v>0</v>
      </c>
      <c r="AP212">
        <v>0</v>
      </c>
      <c r="AQ212">
        <v>0</v>
      </c>
      <c r="AR212">
        <v>1</v>
      </c>
    </row>
    <row r="213" spans="1:44" x14ac:dyDescent="0.2">
      <c r="A213">
        <f>ROW(Source!A318)</f>
        <v>318</v>
      </c>
      <c r="B213">
        <v>69734418</v>
      </c>
      <c r="C213">
        <v>69734411</v>
      </c>
      <c r="D213">
        <v>27496319</v>
      </c>
      <c r="E213">
        <v>1</v>
      </c>
      <c r="F213">
        <v>1</v>
      </c>
      <c r="G213">
        <v>1</v>
      </c>
      <c r="H213">
        <v>1</v>
      </c>
      <c r="I213" t="s">
        <v>1001</v>
      </c>
      <c r="J213" t="s">
        <v>3</v>
      </c>
      <c r="K213" t="s">
        <v>1002</v>
      </c>
      <c r="L213">
        <v>1369</v>
      </c>
      <c r="N213">
        <v>1013</v>
      </c>
      <c r="O213" t="s">
        <v>974</v>
      </c>
      <c r="P213" t="s">
        <v>974</v>
      </c>
      <c r="Q213">
        <v>1</v>
      </c>
      <c r="X213">
        <v>39.51</v>
      </c>
      <c r="Y213">
        <v>0</v>
      </c>
      <c r="Z213">
        <v>0</v>
      </c>
      <c r="AA213">
        <v>0</v>
      </c>
      <c r="AB213">
        <v>8.01</v>
      </c>
      <c r="AC213">
        <v>0</v>
      </c>
      <c r="AD213">
        <v>1</v>
      </c>
      <c r="AE213">
        <v>1</v>
      </c>
      <c r="AF213" t="s">
        <v>3</v>
      </c>
      <c r="AG213">
        <v>39.51</v>
      </c>
      <c r="AH213">
        <v>2</v>
      </c>
      <c r="AI213">
        <v>69734412</v>
      </c>
      <c r="AJ213">
        <v>209</v>
      </c>
      <c r="AK213">
        <v>0</v>
      </c>
      <c r="AL213">
        <v>0</v>
      </c>
      <c r="AM213">
        <v>0</v>
      </c>
      <c r="AN213">
        <v>0</v>
      </c>
      <c r="AO213">
        <v>0</v>
      </c>
      <c r="AP213">
        <v>0</v>
      </c>
      <c r="AQ213">
        <v>0</v>
      </c>
      <c r="AR213">
        <v>0</v>
      </c>
    </row>
    <row r="214" spans="1:44" x14ac:dyDescent="0.2">
      <c r="A214">
        <f>ROW(Source!A318)</f>
        <v>318</v>
      </c>
      <c r="B214">
        <v>69734419</v>
      </c>
      <c r="C214">
        <v>69734411</v>
      </c>
      <c r="D214">
        <v>121548</v>
      </c>
      <c r="E214">
        <v>1</v>
      </c>
      <c r="F214">
        <v>1</v>
      </c>
      <c r="G214">
        <v>1</v>
      </c>
      <c r="H214">
        <v>1</v>
      </c>
      <c r="I214" t="s">
        <v>36</v>
      </c>
      <c r="J214" t="s">
        <v>3</v>
      </c>
      <c r="K214" t="s">
        <v>981</v>
      </c>
      <c r="L214">
        <v>608254</v>
      </c>
      <c r="N214">
        <v>1013</v>
      </c>
      <c r="O214" t="s">
        <v>982</v>
      </c>
      <c r="P214" t="s">
        <v>982</v>
      </c>
      <c r="Q214">
        <v>1</v>
      </c>
      <c r="X214">
        <v>1.27</v>
      </c>
      <c r="Y214">
        <v>0</v>
      </c>
      <c r="Z214">
        <v>0</v>
      </c>
      <c r="AA214">
        <v>0</v>
      </c>
      <c r="AB214">
        <v>0</v>
      </c>
      <c r="AC214">
        <v>0</v>
      </c>
      <c r="AD214">
        <v>1</v>
      </c>
      <c r="AE214">
        <v>2</v>
      </c>
      <c r="AF214" t="s">
        <v>3</v>
      </c>
      <c r="AG214">
        <v>1.27</v>
      </c>
      <c r="AH214">
        <v>2</v>
      </c>
      <c r="AI214">
        <v>69734413</v>
      </c>
      <c r="AJ214">
        <v>210</v>
      </c>
      <c r="AK214">
        <v>0</v>
      </c>
      <c r="AL214">
        <v>0</v>
      </c>
      <c r="AM214">
        <v>0</v>
      </c>
      <c r="AN214">
        <v>0</v>
      </c>
      <c r="AO214">
        <v>0</v>
      </c>
      <c r="AP214">
        <v>0</v>
      </c>
      <c r="AQ214">
        <v>0</v>
      </c>
      <c r="AR214">
        <v>0</v>
      </c>
    </row>
    <row r="215" spans="1:44" x14ac:dyDescent="0.2">
      <c r="A215">
        <f>ROW(Source!A318)</f>
        <v>318</v>
      </c>
      <c r="B215">
        <v>69734420</v>
      </c>
      <c r="C215">
        <v>69734411</v>
      </c>
      <c r="D215">
        <v>27439630</v>
      </c>
      <c r="E215">
        <v>1</v>
      </c>
      <c r="F215">
        <v>1</v>
      </c>
      <c r="G215">
        <v>1</v>
      </c>
      <c r="H215">
        <v>2</v>
      </c>
      <c r="I215" t="s">
        <v>986</v>
      </c>
      <c r="J215" t="s">
        <v>987</v>
      </c>
      <c r="K215" t="s">
        <v>988</v>
      </c>
      <c r="L215">
        <v>1368</v>
      </c>
      <c r="N215">
        <v>1011</v>
      </c>
      <c r="O215" t="s">
        <v>978</v>
      </c>
      <c r="P215" t="s">
        <v>978</v>
      </c>
      <c r="Q215">
        <v>1</v>
      </c>
      <c r="X215">
        <v>1.27</v>
      </c>
      <c r="Y215">
        <v>0</v>
      </c>
      <c r="Z215">
        <v>31.27</v>
      </c>
      <c r="AA215">
        <v>13.61</v>
      </c>
      <c r="AB215">
        <v>0</v>
      </c>
      <c r="AC215">
        <v>0</v>
      </c>
      <c r="AD215">
        <v>1</v>
      </c>
      <c r="AE215">
        <v>0</v>
      </c>
      <c r="AF215" t="s">
        <v>3</v>
      </c>
      <c r="AG215">
        <v>1.27</v>
      </c>
      <c r="AH215">
        <v>2</v>
      </c>
      <c r="AI215">
        <v>69734414</v>
      </c>
      <c r="AJ215">
        <v>211</v>
      </c>
      <c r="AK215">
        <v>0</v>
      </c>
      <c r="AL215">
        <v>0</v>
      </c>
      <c r="AM215">
        <v>0</v>
      </c>
      <c r="AN215">
        <v>0</v>
      </c>
      <c r="AO215">
        <v>0</v>
      </c>
      <c r="AP215">
        <v>0</v>
      </c>
      <c r="AQ215">
        <v>0</v>
      </c>
      <c r="AR215">
        <v>0</v>
      </c>
    </row>
    <row r="216" spans="1:44" x14ac:dyDescent="0.2">
      <c r="A216">
        <f>ROW(Source!A318)</f>
        <v>318</v>
      </c>
      <c r="B216">
        <v>69734421</v>
      </c>
      <c r="C216">
        <v>69734411</v>
      </c>
      <c r="D216">
        <v>27440041</v>
      </c>
      <c r="E216">
        <v>1</v>
      </c>
      <c r="F216">
        <v>1</v>
      </c>
      <c r="G216">
        <v>1</v>
      </c>
      <c r="H216">
        <v>2</v>
      </c>
      <c r="I216" t="s">
        <v>1003</v>
      </c>
      <c r="J216" t="s">
        <v>1004</v>
      </c>
      <c r="K216" t="s">
        <v>1005</v>
      </c>
      <c r="L216">
        <v>1368</v>
      </c>
      <c r="N216">
        <v>1011</v>
      </c>
      <c r="O216" t="s">
        <v>978</v>
      </c>
      <c r="P216" t="s">
        <v>978</v>
      </c>
      <c r="Q216">
        <v>1</v>
      </c>
      <c r="X216">
        <v>9.07</v>
      </c>
      <c r="Y216">
        <v>0</v>
      </c>
      <c r="Z216">
        <v>0.5</v>
      </c>
      <c r="AA216">
        <v>0</v>
      </c>
      <c r="AB216">
        <v>0</v>
      </c>
      <c r="AC216">
        <v>0</v>
      </c>
      <c r="AD216">
        <v>1</v>
      </c>
      <c r="AE216">
        <v>0</v>
      </c>
      <c r="AF216" t="s">
        <v>3</v>
      </c>
      <c r="AG216">
        <v>9.07</v>
      </c>
      <c r="AH216">
        <v>2</v>
      </c>
      <c r="AI216">
        <v>69734415</v>
      </c>
      <c r="AJ216">
        <v>212</v>
      </c>
      <c r="AK216">
        <v>0</v>
      </c>
      <c r="AL216">
        <v>0</v>
      </c>
      <c r="AM216">
        <v>0</v>
      </c>
      <c r="AN216">
        <v>0</v>
      </c>
      <c r="AO216">
        <v>0</v>
      </c>
      <c r="AP216">
        <v>0</v>
      </c>
      <c r="AQ216">
        <v>0</v>
      </c>
      <c r="AR216">
        <v>0</v>
      </c>
    </row>
    <row r="217" spans="1:44" x14ac:dyDescent="0.2">
      <c r="A217">
        <f>ROW(Source!A318)</f>
        <v>318</v>
      </c>
      <c r="B217">
        <v>69734422</v>
      </c>
      <c r="C217">
        <v>69734411</v>
      </c>
      <c r="D217">
        <v>27407705</v>
      </c>
      <c r="E217">
        <v>1</v>
      </c>
      <c r="F217">
        <v>1</v>
      </c>
      <c r="G217">
        <v>1</v>
      </c>
      <c r="H217">
        <v>3</v>
      </c>
      <c r="I217" t="s">
        <v>1065</v>
      </c>
      <c r="J217" t="s">
        <v>1066</v>
      </c>
      <c r="K217" t="s">
        <v>1067</v>
      </c>
      <c r="L217">
        <v>1339</v>
      </c>
      <c r="N217">
        <v>1007</v>
      </c>
      <c r="O217" t="s">
        <v>40</v>
      </c>
      <c r="P217" t="s">
        <v>40</v>
      </c>
      <c r="Q217">
        <v>1</v>
      </c>
      <c r="X217">
        <v>2.04</v>
      </c>
      <c r="Y217">
        <v>494.7</v>
      </c>
      <c r="Z217">
        <v>0</v>
      </c>
      <c r="AA217">
        <v>0</v>
      </c>
      <c r="AB217">
        <v>0</v>
      </c>
      <c r="AC217">
        <v>0</v>
      </c>
      <c r="AD217">
        <v>1</v>
      </c>
      <c r="AE217">
        <v>0</v>
      </c>
      <c r="AF217" t="s">
        <v>3</v>
      </c>
      <c r="AG217">
        <v>2.04</v>
      </c>
      <c r="AH217">
        <v>3</v>
      </c>
      <c r="AI217">
        <v>-1</v>
      </c>
      <c r="AJ217" t="s">
        <v>3</v>
      </c>
      <c r="AK217">
        <v>4</v>
      </c>
      <c r="AL217">
        <v>-1009.188</v>
      </c>
      <c r="AM217">
        <v>0</v>
      </c>
      <c r="AN217">
        <v>0</v>
      </c>
      <c r="AO217">
        <v>0</v>
      </c>
      <c r="AP217">
        <v>0</v>
      </c>
      <c r="AQ217">
        <v>0</v>
      </c>
      <c r="AR217">
        <v>1</v>
      </c>
    </row>
    <row r="218" spans="1:44" x14ac:dyDescent="0.2">
      <c r="A218">
        <f>ROW(Source!A318)</f>
        <v>318</v>
      </c>
      <c r="B218">
        <v>69734423</v>
      </c>
      <c r="C218">
        <v>69734411</v>
      </c>
      <c r="D218">
        <v>27416566</v>
      </c>
      <c r="E218">
        <v>1</v>
      </c>
      <c r="F218">
        <v>1</v>
      </c>
      <c r="G218">
        <v>1</v>
      </c>
      <c r="H218">
        <v>3</v>
      </c>
      <c r="I218" t="s">
        <v>82</v>
      </c>
      <c r="J218" t="s">
        <v>194</v>
      </c>
      <c r="K218" t="s">
        <v>83</v>
      </c>
      <c r="L218">
        <v>1339</v>
      </c>
      <c r="N218">
        <v>1007</v>
      </c>
      <c r="O218" t="s">
        <v>40</v>
      </c>
      <c r="P218" t="s">
        <v>40</v>
      </c>
      <c r="Q218">
        <v>1</v>
      </c>
      <c r="X218">
        <v>3.5</v>
      </c>
      <c r="Y218">
        <v>7.14</v>
      </c>
      <c r="Z218">
        <v>0</v>
      </c>
      <c r="AA218">
        <v>0</v>
      </c>
      <c r="AB218">
        <v>0</v>
      </c>
      <c r="AC218">
        <v>0</v>
      </c>
      <c r="AD218">
        <v>1</v>
      </c>
      <c r="AE218">
        <v>0</v>
      </c>
      <c r="AF218" t="s">
        <v>3</v>
      </c>
      <c r="AG218">
        <v>3.5</v>
      </c>
      <c r="AH218">
        <v>2</v>
      </c>
      <c r="AI218">
        <v>69734416</v>
      </c>
      <c r="AJ218">
        <v>213</v>
      </c>
      <c r="AK218">
        <v>3</v>
      </c>
      <c r="AL218">
        <v>-24.99</v>
      </c>
      <c r="AM218">
        <v>0</v>
      </c>
      <c r="AN218">
        <v>0</v>
      </c>
      <c r="AO218">
        <v>0</v>
      </c>
      <c r="AP218">
        <v>0</v>
      </c>
      <c r="AQ218">
        <v>0</v>
      </c>
      <c r="AR218">
        <v>1</v>
      </c>
    </row>
    <row r="219" spans="1:44" x14ac:dyDescent="0.2">
      <c r="A219">
        <f>ROW(Source!A319)</f>
        <v>319</v>
      </c>
      <c r="B219">
        <v>69734418</v>
      </c>
      <c r="C219">
        <v>69734411</v>
      </c>
      <c r="D219">
        <v>27496319</v>
      </c>
      <c r="E219">
        <v>1</v>
      </c>
      <c r="F219">
        <v>1</v>
      </c>
      <c r="G219">
        <v>1</v>
      </c>
      <c r="H219">
        <v>1</v>
      </c>
      <c r="I219" t="s">
        <v>1001</v>
      </c>
      <c r="J219" t="s">
        <v>3</v>
      </c>
      <c r="K219" t="s">
        <v>1002</v>
      </c>
      <c r="L219">
        <v>1369</v>
      </c>
      <c r="N219">
        <v>1013</v>
      </c>
      <c r="O219" t="s">
        <v>974</v>
      </c>
      <c r="P219" t="s">
        <v>974</v>
      </c>
      <c r="Q219">
        <v>1</v>
      </c>
      <c r="X219">
        <v>39.51</v>
      </c>
      <c r="Y219">
        <v>0</v>
      </c>
      <c r="Z219">
        <v>0</v>
      </c>
      <c r="AA219">
        <v>0</v>
      </c>
      <c r="AB219">
        <v>8.01</v>
      </c>
      <c r="AC219">
        <v>0</v>
      </c>
      <c r="AD219">
        <v>1</v>
      </c>
      <c r="AE219">
        <v>1</v>
      </c>
      <c r="AF219" t="s">
        <v>3</v>
      </c>
      <c r="AG219">
        <v>39.51</v>
      </c>
      <c r="AH219">
        <v>2</v>
      </c>
      <c r="AI219">
        <v>69734412</v>
      </c>
      <c r="AJ219">
        <v>215</v>
      </c>
      <c r="AK219">
        <v>0</v>
      </c>
      <c r="AL219">
        <v>0</v>
      </c>
      <c r="AM219">
        <v>0</v>
      </c>
      <c r="AN219">
        <v>0</v>
      </c>
      <c r="AO219">
        <v>0</v>
      </c>
      <c r="AP219">
        <v>0</v>
      </c>
      <c r="AQ219">
        <v>0</v>
      </c>
      <c r="AR219">
        <v>0</v>
      </c>
    </row>
    <row r="220" spans="1:44" x14ac:dyDescent="0.2">
      <c r="A220">
        <f>ROW(Source!A319)</f>
        <v>319</v>
      </c>
      <c r="B220">
        <v>69734419</v>
      </c>
      <c r="C220">
        <v>69734411</v>
      </c>
      <c r="D220">
        <v>121548</v>
      </c>
      <c r="E220">
        <v>1</v>
      </c>
      <c r="F220">
        <v>1</v>
      </c>
      <c r="G220">
        <v>1</v>
      </c>
      <c r="H220">
        <v>1</v>
      </c>
      <c r="I220" t="s">
        <v>36</v>
      </c>
      <c r="J220" t="s">
        <v>3</v>
      </c>
      <c r="K220" t="s">
        <v>981</v>
      </c>
      <c r="L220">
        <v>608254</v>
      </c>
      <c r="N220">
        <v>1013</v>
      </c>
      <c r="O220" t="s">
        <v>982</v>
      </c>
      <c r="P220" t="s">
        <v>982</v>
      </c>
      <c r="Q220">
        <v>1</v>
      </c>
      <c r="X220">
        <v>1.27</v>
      </c>
      <c r="Y220">
        <v>0</v>
      </c>
      <c r="Z220">
        <v>0</v>
      </c>
      <c r="AA220">
        <v>0</v>
      </c>
      <c r="AB220">
        <v>0</v>
      </c>
      <c r="AC220">
        <v>0</v>
      </c>
      <c r="AD220">
        <v>1</v>
      </c>
      <c r="AE220">
        <v>2</v>
      </c>
      <c r="AF220" t="s">
        <v>3</v>
      </c>
      <c r="AG220">
        <v>1.27</v>
      </c>
      <c r="AH220">
        <v>2</v>
      </c>
      <c r="AI220">
        <v>69734413</v>
      </c>
      <c r="AJ220">
        <v>216</v>
      </c>
      <c r="AK220">
        <v>0</v>
      </c>
      <c r="AL220">
        <v>0</v>
      </c>
      <c r="AM220">
        <v>0</v>
      </c>
      <c r="AN220">
        <v>0</v>
      </c>
      <c r="AO220">
        <v>0</v>
      </c>
      <c r="AP220">
        <v>0</v>
      </c>
      <c r="AQ220">
        <v>0</v>
      </c>
      <c r="AR220">
        <v>0</v>
      </c>
    </row>
    <row r="221" spans="1:44" x14ac:dyDescent="0.2">
      <c r="A221">
        <f>ROW(Source!A319)</f>
        <v>319</v>
      </c>
      <c r="B221">
        <v>69734420</v>
      </c>
      <c r="C221">
        <v>69734411</v>
      </c>
      <c r="D221">
        <v>27439630</v>
      </c>
      <c r="E221">
        <v>1</v>
      </c>
      <c r="F221">
        <v>1</v>
      </c>
      <c r="G221">
        <v>1</v>
      </c>
      <c r="H221">
        <v>2</v>
      </c>
      <c r="I221" t="s">
        <v>986</v>
      </c>
      <c r="J221" t="s">
        <v>987</v>
      </c>
      <c r="K221" t="s">
        <v>988</v>
      </c>
      <c r="L221">
        <v>1368</v>
      </c>
      <c r="N221">
        <v>1011</v>
      </c>
      <c r="O221" t="s">
        <v>978</v>
      </c>
      <c r="P221" t="s">
        <v>978</v>
      </c>
      <c r="Q221">
        <v>1</v>
      </c>
      <c r="X221">
        <v>1.27</v>
      </c>
      <c r="Y221">
        <v>0</v>
      </c>
      <c r="Z221">
        <v>31.27</v>
      </c>
      <c r="AA221">
        <v>13.61</v>
      </c>
      <c r="AB221">
        <v>0</v>
      </c>
      <c r="AC221">
        <v>0</v>
      </c>
      <c r="AD221">
        <v>1</v>
      </c>
      <c r="AE221">
        <v>0</v>
      </c>
      <c r="AF221" t="s">
        <v>3</v>
      </c>
      <c r="AG221">
        <v>1.27</v>
      </c>
      <c r="AH221">
        <v>2</v>
      </c>
      <c r="AI221">
        <v>69734414</v>
      </c>
      <c r="AJ221">
        <v>217</v>
      </c>
      <c r="AK221">
        <v>0</v>
      </c>
      <c r="AL221">
        <v>0</v>
      </c>
      <c r="AM221">
        <v>0</v>
      </c>
      <c r="AN221">
        <v>0</v>
      </c>
      <c r="AO221">
        <v>0</v>
      </c>
      <c r="AP221">
        <v>0</v>
      </c>
      <c r="AQ221">
        <v>0</v>
      </c>
      <c r="AR221">
        <v>0</v>
      </c>
    </row>
    <row r="222" spans="1:44" x14ac:dyDescent="0.2">
      <c r="A222">
        <f>ROW(Source!A319)</f>
        <v>319</v>
      </c>
      <c r="B222">
        <v>69734421</v>
      </c>
      <c r="C222">
        <v>69734411</v>
      </c>
      <c r="D222">
        <v>27440041</v>
      </c>
      <c r="E222">
        <v>1</v>
      </c>
      <c r="F222">
        <v>1</v>
      </c>
      <c r="G222">
        <v>1</v>
      </c>
      <c r="H222">
        <v>2</v>
      </c>
      <c r="I222" t="s">
        <v>1003</v>
      </c>
      <c r="J222" t="s">
        <v>1004</v>
      </c>
      <c r="K222" t="s">
        <v>1005</v>
      </c>
      <c r="L222">
        <v>1368</v>
      </c>
      <c r="N222">
        <v>1011</v>
      </c>
      <c r="O222" t="s">
        <v>978</v>
      </c>
      <c r="P222" t="s">
        <v>978</v>
      </c>
      <c r="Q222">
        <v>1</v>
      </c>
      <c r="X222">
        <v>9.07</v>
      </c>
      <c r="Y222">
        <v>0</v>
      </c>
      <c r="Z222">
        <v>0.5</v>
      </c>
      <c r="AA222">
        <v>0</v>
      </c>
      <c r="AB222">
        <v>0</v>
      </c>
      <c r="AC222">
        <v>0</v>
      </c>
      <c r="AD222">
        <v>1</v>
      </c>
      <c r="AE222">
        <v>0</v>
      </c>
      <c r="AF222" t="s">
        <v>3</v>
      </c>
      <c r="AG222">
        <v>9.07</v>
      </c>
      <c r="AH222">
        <v>2</v>
      </c>
      <c r="AI222">
        <v>69734415</v>
      </c>
      <c r="AJ222">
        <v>218</v>
      </c>
      <c r="AK222">
        <v>0</v>
      </c>
      <c r="AL222">
        <v>0</v>
      </c>
      <c r="AM222">
        <v>0</v>
      </c>
      <c r="AN222">
        <v>0</v>
      </c>
      <c r="AO222">
        <v>0</v>
      </c>
      <c r="AP222">
        <v>0</v>
      </c>
      <c r="AQ222">
        <v>0</v>
      </c>
      <c r="AR222">
        <v>0</v>
      </c>
    </row>
    <row r="223" spans="1:44" x14ac:dyDescent="0.2">
      <c r="A223">
        <f>ROW(Source!A319)</f>
        <v>319</v>
      </c>
      <c r="B223">
        <v>69734422</v>
      </c>
      <c r="C223">
        <v>69734411</v>
      </c>
      <c r="D223">
        <v>27407705</v>
      </c>
      <c r="E223">
        <v>1</v>
      </c>
      <c r="F223">
        <v>1</v>
      </c>
      <c r="G223">
        <v>1</v>
      </c>
      <c r="H223">
        <v>3</v>
      </c>
      <c r="I223" t="s">
        <v>1065</v>
      </c>
      <c r="J223" t="s">
        <v>1066</v>
      </c>
      <c r="K223" t="s">
        <v>1067</v>
      </c>
      <c r="L223">
        <v>1339</v>
      </c>
      <c r="N223">
        <v>1007</v>
      </c>
      <c r="O223" t="s">
        <v>40</v>
      </c>
      <c r="P223" t="s">
        <v>40</v>
      </c>
      <c r="Q223">
        <v>1</v>
      </c>
      <c r="X223">
        <v>2.04</v>
      </c>
      <c r="Y223">
        <v>494.7</v>
      </c>
      <c r="Z223">
        <v>0</v>
      </c>
      <c r="AA223">
        <v>0</v>
      </c>
      <c r="AB223">
        <v>0</v>
      </c>
      <c r="AC223">
        <v>0</v>
      </c>
      <c r="AD223">
        <v>1</v>
      </c>
      <c r="AE223">
        <v>0</v>
      </c>
      <c r="AF223" t="s">
        <v>3</v>
      </c>
      <c r="AG223">
        <v>2.04</v>
      </c>
      <c r="AH223">
        <v>3</v>
      </c>
      <c r="AI223">
        <v>-1</v>
      </c>
      <c r="AJ223" t="s">
        <v>3</v>
      </c>
      <c r="AK223">
        <v>4</v>
      </c>
      <c r="AL223">
        <v>-1009.188</v>
      </c>
      <c r="AM223">
        <v>0</v>
      </c>
      <c r="AN223">
        <v>0</v>
      </c>
      <c r="AO223">
        <v>0</v>
      </c>
      <c r="AP223">
        <v>0</v>
      </c>
      <c r="AQ223">
        <v>0</v>
      </c>
      <c r="AR223">
        <v>1</v>
      </c>
    </row>
    <row r="224" spans="1:44" x14ac:dyDescent="0.2">
      <c r="A224">
        <f>ROW(Source!A319)</f>
        <v>319</v>
      </c>
      <c r="B224">
        <v>69734423</v>
      </c>
      <c r="C224">
        <v>69734411</v>
      </c>
      <c r="D224">
        <v>27416566</v>
      </c>
      <c r="E224">
        <v>1</v>
      </c>
      <c r="F224">
        <v>1</v>
      </c>
      <c r="G224">
        <v>1</v>
      </c>
      <c r="H224">
        <v>3</v>
      </c>
      <c r="I224" t="s">
        <v>82</v>
      </c>
      <c r="J224" t="s">
        <v>194</v>
      </c>
      <c r="K224" t="s">
        <v>83</v>
      </c>
      <c r="L224">
        <v>1339</v>
      </c>
      <c r="N224">
        <v>1007</v>
      </c>
      <c r="O224" t="s">
        <v>40</v>
      </c>
      <c r="P224" t="s">
        <v>40</v>
      </c>
      <c r="Q224">
        <v>1</v>
      </c>
      <c r="X224">
        <v>3.5</v>
      </c>
      <c r="Y224">
        <v>7.14</v>
      </c>
      <c r="Z224">
        <v>0</v>
      </c>
      <c r="AA224">
        <v>0</v>
      </c>
      <c r="AB224">
        <v>0</v>
      </c>
      <c r="AC224">
        <v>0</v>
      </c>
      <c r="AD224">
        <v>1</v>
      </c>
      <c r="AE224">
        <v>0</v>
      </c>
      <c r="AF224" t="s">
        <v>3</v>
      </c>
      <c r="AG224">
        <v>3.5</v>
      </c>
      <c r="AH224">
        <v>2</v>
      </c>
      <c r="AI224">
        <v>69734416</v>
      </c>
      <c r="AJ224">
        <v>219</v>
      </c>
      <c r="AK224">
        <v>3</v>
      </c>
      <c r="AL224">
        <v>-24.99</v>
      </c>
      <c r="AM224">
        <v>0</v>
      </c>
      <c r="AN224">
        <v>0</v>
      </c>
      <c r="AO224">
        <v>0</v>
      </c>
      <c r="AP224">
        <v>0</v>
      </c>
      <c r="AQ224">
        <v>0</v>
      </c>
      <c r="AR224">
        <v>1</v>
      </c>
    </row>
    <row r="225" spans="1:44" x14ac:dyDescent="0.2">
      <c r="A225">
        <f>ROW(Source!A324)</f>
        <v>324</v>
      </c>
      <c r="B225">
        <v>69734432</v>
      </c>
      <c r="C225">
        <v>69734426</v>
      </c>
      <c r="D225">
        <v>27496319</v>
      </c>
      <c r="E225">
        <v>1</v>
      </c>
      <c r="F225">
        <v>1</v>
      </c>
      <c r="G225">
        <v>1</v>
      </c>
      <c r="H225">
        <v>1</v>
      </c>
      <c r="I225" t="s">
        <v>1001</v>
      </c>
      <c r="J225" t="s">
        <v>3</v>
      </c>
      <c r="K225" t="s">
        <v>1002</v>
      </c>
      <c r="L225">
        <v>1369</v>
      </c>
      <c r="N225">
        <v>1013</v>
      </c>
      <c r="O225" t="s">
        <v>974</v>
      </c>
      <c r="P225" t="s">
        <v>974</v>
      </c>
      <c r="Q225">
        <v>1</v>
      </c>
      <c r="X225">
        <v>0.5</v>
      </c>
      <c r="Y225">
        <v>0</v>
      </c>
      <c r="Z225">
        <v>0</v>
      </c>
      <c r="AA225">
        <v>0</v>
      </c>
      <c r="AB225">
        <v>8.01</v>
      </c>
      <c r="AC225">
        <v>0</v>
      </c>
      <c r="AD225">
        <v>1</v>
      </c>
      <c r="AE225">
        <v>1</v>
      </c>
      <c r="AF225" t="s">
        <v>252</v>
      </c>
      <c r="AG225">
        <v>2.8</v>
      </c>
      <c r="AH225">
        <v>2</v>
      </c>
      <c r="AI225">
        <v>69734427</v>
      </c>
      <c r="AJ225">
        <v>221</v>
      </c>
      <c r="AK225">
        <v>0</v>
      </c>
      <c r="AL225">
        <v>0</v>
      </c>
      <c r="AM225">
        <v>0</v>
      </c>
      <c r="AN225">
        <v>0</v>
      </c>
      <c r="AO225">
        <v>0</v>
      </c>
      <c r="AP225">
        <v>0</v>
      </c>
      <c r="AQ225">
        <v>0</v>
      </c>
      <c r="AR225">
        <v>0</v>
      </c>
    </row>
    <row r="226" spans="1:44" x14ac:dyDescent="0.2">
      <c r="A226">
        <f>ROW(Source!A324)</f>
        <v>324</v>
      </c>
      <c r="B226">
        <v>69734433</v>
      </c>
      <c r="C226">
        <v>69734426</v>
      </c>
      <c r="D226">
        <v>121548</v>
      </c>
      <c r="E226">
        <v>1</v>
      </c>
      <c r="F226">
        <v>1</v>
      </c>
      <c r="G226">
        <v>1</v>
      </c>
      <c r="H226">
        <v>1</v>
      </c>
      <c r="I226" t="s">
        <v>36</v>
      </c>
      <c r="J226" t="s">
        <v>3</v>
      </c>
      <c r="K226" t="s">
        <v>981</v>
      </c>
      <c r="L226">
        <v>608254</v>
      </c>
      <c r="N226">
        <v>1013</v>
      </c>
      <c r="O226" t="s">
        <v>982</v>
      </c>
      <c r="P226" t="s">
        <v>982</v>
      </c>
      <c r="Q226">
        <v>1</v>
      </c>
      <c r="X226">
        <v>0.21</v>
      </c>
      <c r="Y226">
        <v>0</v>
      </c>
      <c r="Z226">
        <v>0</v>
      </c>
      <c r="AA226">
        <v>0</v>
      </c>
      <c r="AB226">
        <v>0</v>
      </c>
      <c r="AC226">
        <v>0</v>
      </c>
      <c r="AD226">
        <v>1</v>
      </c>
      <c r="AE226">
        <v>2</v>
      </c>
      <c r="AF226" t="s">
        <v>252</v>
      </c>
      <c r="AG226">
        <v>1.1759999999999999</v>
      </c>
      <c r="AH226">
        <v>2</v>
      </c>
      <c r="AI226">
        <v>69734428</v>
      </c>
      <c r="AJ226">
        <v>222</v>
      </c>
      <c r="AK226">
        <v>0</v>
      </c>
      <c r="AL226">
        <v>0</v>
      </c>
      <c r="AM226">
        <v>0</v>
      </c>
      <c r="AN226">
        <v>0</v>
      </c>
      <c r="AO226">
        <v>0</v>
      </c>
      <c r="AP226">
        <v>0</v>
      </c>
      <c r="AQ226">
        <v>0</v>
      </c>
      <c r="AR226">
        <v>0</v>
      </c>
    </row>
    <row r="227" spans="1:44" x14ac:dyDescent="0.2">
      <c r="A227">
        <f>ROW(Source!A324)</f>
        <v>324</v>
      </c>
      <c r="B227">
        <v>69734434</v>
      </c>
      <c r="C227">
        <v>69734426</v>
      </c>
      <c r="D227">
        <v>27439630</v>
      </c>
      <c r="E227">
        <v>1</v>
      </c>
      <c r="F227">
        <v>1</v>
      </c>
      <c r="G227">
        <v>1</v>
      </c>
      <c r="H227">
        <v>2</v>
      </c>
      <c r="I227" t="s">
        <v>986</v>
      </c>
      <c r="J227" t="s">
        <v>987</v>
      </c>
      <c r="K227" t="s">
        <v>988</v>
      </c>
      <c r="L227">
        <v>1368</v>
      </c>
      <c r="N227">
        <v>1011</v>
      </c>
      <c r="O227" t="s">
        <v>978</v>
      </c>
      <c r="P227" t="s">
        <v>978</v>
      </c>
      <c r="Q227">
        <v>1</v>
      </c>
      <c r="X227">
        <v>0.21</v>
      </c>
      <c r="Y227">
        <v>0</v>
      </c>
      <c r="Z227">
        <v>31.27</v>
      </c>
      <c r="AA227">
        <v>13.61</v>
      </c>
      <c r="AB227">
        <v>0</v>
      </c>
      <c r="AC227">
        <v>0</v>
      </c>
      <c r="AD227">
        <v>1</v>
      </c>
      <c r="AE227">
        <v>0</v>
      </c>
      <c r="AF227" t="s">
        <v>252</v>
      </c>
      <c r="AG227">
        <v>1.1759999999999999</v>
      </c>
      <c r="AH227">
        <v>2</v>
      </c>
      <c r="AI227">
        <v>69734429</v>
      </c>
      <c r="AJ227">
        <v>223</v>
      </c>
      <c r="AK227">
        <v>0</v>
      </c>
      <c r="AL227">
        <v>0</v>
      </c>
      <c r="AM227">
        <v>0</v>
      </c>
      <c r="AN227">
        <v>0</v>
      </c>
      <c r="AO227">
        <v>0</v>
      </c>
      <c r="AP227">
        <v>0</v>
      </c>
      <c r="AQ227">
        <v>0</v>
      </c>
      <c r="AR227">
        <v>0</v>
      </c>
    </row>
    <row r="228" spans="1:44" x14ac:dyDescent="0.2">
      <c r="A228">
        <f>ROW(Source!A324)</f>
        <v>324</v>
      </c>
      <c r="B228">
        <v>69734435</v>
      </c>
      <c r="C228">
        <v>69734426</v>
      </c>
      <c r="D228">
        <v>27440041</v>
      </c>
      <c r="E228">
        <v>1</v>
      </c>
      <c r="F228">
        <v>1</v>
      </c>
      <c r="G228">
        <v>1</v>
      </c>
      <c r="H228">
        <v>2</v>
      </c>
      <c r="I228" t="s">
        <v>1003</v>
      </c>
      <c r="J228" t="s">
        <v>1004</v>
      </c>
      <c r="K228" t="s">
        <v>1005</v>
      </c>
      <c r="L228">
        <v>1368</v>
      </c>
      <c r="N228">
        <v>1011</v>
      </c>
      <c r="O228" t="s">
        <v>978</v>
      </c>
      <c r="P228" t="s">
        <v>978</v>
      </c>
      <c r="Q228">
        <v>1</v>
      </c>
      <c r="X228">
        <v>2.3199999999999998</v>
      </c>
      <c r="Y228">
        <v>0</v>
      </c>
      <c r="Z228">
        <v>0.5</v>
      </c>
      <c r="AA228">
        <v>0</v>
      </c>
      <c r="AB228">
        <v>0</v>
      </c>
      <c r="AC228">
        <v>0</v>
      </c>
      <c r="AD228">
        <v>1</v>
      </c>
      <c r="AE228">
        <v>0</v>
      </c>
      <c r="AF228" t="s">
        <v>252</v>
      </c>
      <c r="AG228">
        <v>12.991999999999999</v>
      </c>
      <c r="AH228">
        <v>2</v>
      </c>
      <c r="AI228">
        <v>69734430</v>
      </c>
      <c r="AJ228">
        <v>224</v>
      </c>
      <c r="AK228">
        <v>0</v>
      </c>
      <c r="AL228">
        <v>0</v>
      </c>
      <c r="AM228">
        <v>0</v>
      </c>
      <c r="AN228">
        <v>0</v>
      </c>
      <c r="AO228">
        <v>0</v>
      </c>
      <c r="AP228">
        <v>0</v>
      </c>
      <c r="AQ228">
        <v>0</v>
      </c>
      <c r="AR228">
        <v>0</v>
      </c>
    </row>
    <row r="229" spans="1:44" x14ac:dyDescent="0.2">
      <c r="A229">
        <f>ROW(Source!A324)</f>
        <v>324</v>
      </c>
      <c r="B229">
        <v>69734436</v>
      </c>
      <c r="C229">
        <v>69734426</v>
      </c>
      <c r="D229">
        <v>27407705</v>
      </c>
      <c r="E229">
        <v>1</v>
      </c>
      <c r="F229">
        <v>1</v>
      </c>
      <c r="G229">
        <v>1</v>
      </c>
      <c r="H229">
        <v>3</v>
      </c>
      <c r="I229" t="s">
        <v>1065</v>
      </c>
      <c r="J229" t="s">
        <v>1066</v>
      </c>
      <c r="K229" t="s">
        <v>1067</v>
      </c>
      <c r="L229">
        <v>1339</v>
      </c>
      <c r="N229">
        <v>1007</v>
      </c>
      <c r="O229" t="s">
        <v>40</v>
      </c>
      <c r="P229" t="s">
        <v>40</v>
      </c>
      <c r="Q229">
        <v>1</v>
      </c>
      <c r="X229">
        <v>0.51</v>
      </c>
      <c r="Y229">
        <v>494.7</v>
      </c>
      <c r="Z229">
        <v>0</v>
      </c>
      <c r="AA229">
        <v>0</v>
      </c>
      <c r="AB229">
        <v>0</v>
      </c>
      <c r="AC229">
        <v>0</v>
      </c>
      <c r="AD229">
        <v>1</v>
      </c>
      <c r="AE229">
        <v>0</v>
      </c>
      <c r="AF229" t="s">
        <v>252</v>
      </c>
      <c r="AG229">
        <v>2.8559999999999999</v>
      </c>
      <c r="AH229">
        <v>3</v>
      </c>
      <c r="AI229">
        <v>-1</v>
      </c>
      <c r="AJ229" t="s">
        <v>3</v>
      </c>
      <c r="AK229">
        <v>4</v>
      </c>
      <c r="AL229">
        <v>-1412.8632</v>
      </c>
      <c r="AM229">
        <v>0</v>
      </c>
      <c r="AN229">
        <v>0</v>
      </c>
      <c r="AO229">
        <v>0</v>
      </c>
      <c r="AP229">
        <v>0</v>
      </c>
      <c r="AQ229">
        <v>0</v>
      </c>
      <c r="AR229">
        <v>1</v>
      </c>
    </row>
    <row r="230" spans="1:44" x14ac:dyDescent="0.2">
      <c r="A230">
        <f>ROW(Source!A325)</f>
        <v>325</v>
      </c>
      <c r="B230">
        <v>69734432</v>
      </c>
      <c r="C230">
        <v>69734426</v>
      </c>
      <c r="D230">
        <v>27496319</v>
      </c>
      <c r="E230">
        <v>1</v>
      </c>
      <c r="F230">
        <v>1</v>
      </c>
      <c r="G230">
        <v>1</v>
      </c>
      <c r="H230">
        <v>1</v>
      </c>
      <c r="I230" t="s">
        <v>1001</v>
      </c>
      <c r="J230" t="s">
        <v>3</v>
      </c>
      <c r="K230" t="s">
        <v>1002</v>
      </c>
      <c r="L230">
        <v>1369</v>
      </c>
      <c r="N230">
        <v>1013</v>
      </c>
      <c r="O230" t="s">
        <v>974</v>
      </c>
      <c r="P230" t="s">
        <v>974</v>
      </c>
      <c r="Q230">
        <v>1</v>
      </c>
      <c r="X230">
        <v>0.5</v>
      </c>
      <c r="Y230">
        <v>0</v>
      </c>
      <c r="Z230">
        <v>0</v>
      </c>
      <c r="AA230">
        <v>0</v>
      </c>
      <c r="AB230">
        <v>8.01</v>
      </c>
      <c r="AC230">
        <v>0</v>
      </c>
      <c r="AD230">
        <v>1</v>
      </c>
      <c r="AE230">
        <v>1</v>
      </c>
      <c r="AF230" t="s">
        <v>252</v>
      </c>
      <c r="AG230">
        <v>2.8</v>
      </c>
      <c r="AH230">
        <v>2</v>
      </c>
      <c r="AI230">
        <v>69734427</v>
      </c>
      <c r="AJ230">
        <v>226</v>
      </c>
      <c r="AK230">
        <v>0</v>
      </c>
      <c r="AL230">
        <v>0</v>
      </c>
      <c r="AM230">
        <v>0</v>
      </c>
      <c r="AN230">
        <v>0</v>
      </c>
      <c r="AO230">
        <v>0</v>
      </c>
      <c r="AP230">
        <v>0</v>
      </c>
      <c r="AQ230">
        <v>0</v>
      </c>
      <c r="AR230">
        <v>0</v>
      </c>
    </row>
    <row r="231" spans="1:44" x14ac:dyDescent="0.2">
      <c r="A231">
        <f>ROW(Source!A325)</f>
        <v>325</v>
      </c>
      <c r="B231">
        <v>69734433</v>
      </c>
      <c r="C231">
        <v>69734426</v>
      </c>
      <c r="D231">
        <v>121548</v>
      </c>
      <c r="E231">
        <v>1</v>
      </c>
      <c r="F231">
        <v>1</v>
      </c>
      <c r="G231">
        <v>1</v>
      </c>
      <c r="H231">
        <v>1</v>
      </c>
      <c r="I231" t="s">
        <v>36</v>
      </c>
      <c r="J231" t="s">
        <v>3</v>
      </c>
      <c r="K231" t="s">
        <v>981</v>
      </c>
      <c r="L231">
        <v>608254</v>
      </c>
      <c r="N231">
        <v>1013</v>
      </c>
      <c r="O231" t="s">
        <v>982</v>
      </c>
      <c r="P231" t="s">
        <v>982</v>
      </c>
      <c r="Q231">
        <v>1</v>
      </c>
      <c r="X231">
        <v>0.21</v>
      </c>
      <c r="Y231">
        <v>0</v>
      </c>
      <c r="Z231">
        <v>0</v>
      </c>
      <c r="AA231">
        <v>0</v>
      </c>
      <c r="AB231">
        <v>0</v>
      </c>
      <c r="AC231">
        <v>0</v>
      </c>
      <c r="AD231">
        <v>1</v>
      </c>
      <c r="AE231">
        <v>2</v>
      </c>
      <c r="AF231" t="s">
        <v>252</v>
      </c>
      <c r="AG231">
        <v>1.1759999999999999</v>
      </c>
      <c r="AH231">
        <v>2</v>
      </c>
      <c r="AI231">
        <v>69734428</v>
      </c>
      <c r="AJ231">
        <v>227</v>
      </c>
      <c r="AK231">
        <v>0</v>
      </c>
      <c r="AL231">
        <v>0</v>
      </c>
      <c r="AM231">
        <v>0</v>
      </c>
      <c r="AN231">
        <v>0</v>
      </c>
      <c r="AO231">
        <v>0</v>
      </c>
      <c r="AP231">
        <v>0</v>
      </c>
      <c r="AQ231">
        <v>0</v>
      </c>
      <c r="AR231">
        <v>0</v>
      </c>
    </row>
    <row r="232" spans="1:44" x14ac:dyDescent="0.2">
      <c r="A232">
        <f>ROW(Source!A325)</f>
        <v>325</v>
      </c>
      <c r="B232">
        <v>69734434</v>
      </c>
      <c r="C232">
        <v>69734426</v>
      </c>
      <c r="D232">
        <v>27439630</v>
      </c>
      <c r="E232">
        <v>1</v>
      </c>
      <c r="F232">
        <v>1</v>
      </c>
      <c r="G232">
        <v>1</v>
      </c>
      <c r="H232">
        <v>2</v>
      </c>
      <c r="I232" t="s">
        <v>986</v>
      </c>
      <c r="J232" t="s">
        <v>987</v>
      </c>
      <c r="K232" t="s">
        <v>988</v>
      </c>
      <c r="L232">
        <v>1368</v>
      </c>
      <c r="N232">
        <v>1011</v>
      </c>
      <c r="O232" t="s">
        <v>978</v>
      </c>
      <c r="P232" t="s">
        <v>978</v>
      </c>
      <c r="Q232">
        <v>1</v>
      </c>
      <c r="X232">
        <v>0.21</v>
      </c>
      <c r="Y232">
        <v>0</v>
      </c>
      <c r="Z232">
        <v>31.27</v>
      </c>
      <c r="AA232">
        <v>13.61</v>
      </c>
      <c r="AB232">
        <v>0</v>
      </c>
      <c r="AC232">
        <v>0</v>
      </c>
      <c r="AD232">
        <v>1</v>
      </c>
      <c r="AE232">
        <v>0</v>
      </c>
      <c r="AF232" t="s">
        <v>252</v>
      </c>
      <c r="AG232">
        <v>1.1759999999999999</v>
      </c>
      <c r="AH232">
        <v>2</v>
      </c>
      <c r="AI232">
        <v>69734429</v>
      </c>
      <c r="AJ232">
        <v>228</v>
      </c>
      <c r="AK232">
        <v>0</v>
      </c>
      <c r="AL232">
        <v>0</v>
      </c>
      <c r="AM232">
        <v>0</v>
      </c>
      <c r="AN232">
        <v>0</v>
      </c>
      <c r="AO232">
        <v>0</v>
      </c>
      <c r="AP232">
        <v>0</v>
      </c>
      <c r="AQ232">
        <v>0</v>
      </c>
      <c r="AR232">
        <v>0</v>
      </c>
    </row>
    <row r="233" spans="1:44" x14ac:dyDescent="0.2">
      <c r="A233">
        <f>ROW(Source!A325)</f>
        <v>325</v>
      </c>
      <c r="B233">
        <v>69734435</v>
      </c>
      <c r="C233">
        <v>69734426</v>
      </c>
      <c r="D233">
        <v>27440041</v>
      </c>
      <c r="E233">
        <v>1</v>
      </c>
      <c r="F233">
        <v>1</v>
      </c>
      <c r="G233">
        <v>1</v>
      </c>
      <c r="H233">
        <v>2</v>
      </c>
      <c r="I233" t="s">
        <v>1003</v>
      </c>
      <c r="J233" t="s">
        <v>1004</v>
      </c>
      <c r="K233" t="s">
        <v>1005</v>
      </c>
      <c r="L233">
        <v>1368</v>
      </c>
      <c r="N233">
        <v>1011</v>
      </c>
      <c r="O233" t="s">
        <v>978</v>
      </c>
      <c r="P233" t="s">
        <v>978</v>
      </c>
      <c r="Q233">
        <v>1</v>
      </c>
      <c r="X233">
        <v>2.3199999999999998</v>
      </c>
      <c r="Y233">
        <v>0</v>
      </c>
      <c r="Z233">
        <v>0.5</v>
      </c>
      <c r="AA233">
        <v>0</v>
      </c>
      <c r="AB233">
        <v>0</v>
      </c>
      <c r="AC233">
        <v>0</v>
      </c>
      <c r="AD233">
        <v>1</v>
      </c>
      <c r="AE233">
        <v>0</v>
      </c>
      <c r="AF233" t="s">
        <v>252</v>
      </c>
      <c r="AG233">
        <v>12.991999999999999</v>
      </c>
      <c r="AH233">
        <v>2</v>
      </c>
      <c r="AI233">
        <v>69734430</v>
      </c>
      <c r="AJ233">
        <v>229</v>
      </c>
      <c r="AK233">
        <v>0</v>
      </c>
      <c r="AL233">
        <v>0</v>
      </c>
      <c r="AM233">
        <v>0</v>
      </c>
      <c r="AN233">
        <v>0</v>
      </c>
      <c r="AO233">
        <v>0</v>
      </c>
      <c r="AP233">
        <v>0</v>
      </c>
      <c r="AQ233">
        <v>0</v>
      </c>
      <c r="AR233">
        <v>0</v>
      </c>
    </row>
    <row r="234" spans="1:44" x14ac:dyDescent="0.2">
      <c r="A234">
        <f>ROW(Source!A325)</f>
        <v>325</v>
      </c>
      <c r="B234">
        <v>69734436</v>
      </c>
      <c r="C234">
        <v>69734426</v>
      </c>
      <c r="D234">
        <v>27407705</v>
      </c>
      <c r="E234">
        <v>1</v>
      </c>
      <c r="F234">
        <v>1</v>
      </c>
      <c r="G234">
        <v>1</v>
      </c>
      <c r="H234">
        <v>3</v>
      </c>
      <c r="I234" t="s">
        <v>1065</v>
      </c>
      <c r="J234" t="s">
        <v>1066</v>
      </c>
      <c r="K234" t="s">
        <v>1067</v>
      </c>
      <c r="L234">
        <v>1339</v>
      </c>
      <c r="N234">
        <v>1007</v>
      </c>
      <c r="O234" t="s">
        <v>40</v>
      </c>
      <c r="P234" t="s">
        <v>40</v>
      </c>
      <c r="Q234">
        <v>1</v>
      </c>
      <c r="X234">
        <v>0.51</v>
      </c>
      <c r="Y234">
        <v>494.7</v>
      </c>
      <c r="Z234">
        <v>0</v>
      </c>
      <c r="AA234">
        <v>0</v>
      </c>
      <c r="AB234">
        <v>0</v>
      </c>
      <c r="AC234">
        <v>0</v>
      </c>
      <c r="AD234">
        <v>1</v>
      </c>
      <c r="AE234">
        <v>0</v>
      </c>
      <c r="AF234" t="s">
        <v>252</v>
      </c>
      <c r="AG234">
        <v>2.8559999999999999</v>
      </c>
      <c r="AH234">
        <v>3</v>
      </c>
      <c r="AI234">
        <v>-1</v>
      </c>
      <c r="AJ234" t="s">
        <v>3</v>
      </c>
      <c r="AK234">
        <v>4</v>
      </c>
      <c r="AL234">
        <v>-1412.8632</v>
      </c>
      <c r="AM234">
        <v>0</v>
      </c>
      <c r="AN234">
        <v>0</v>
      </c>
      <c r="AO234">
        <v>0</v>
      </c>
      <c r="AP234">
        <v>0</v>
      </c>
      <c r="AQ234">
        <v>0</v>
      </c>
      <c r="AR234">
        <v>1</v>
      </c>
    </row>
    <row r="235" spans="1:44" x14ac:dyDescent="0.2">
      <c r="A235">
        <f>ROW(Source!A328)</f>
        <v>328</v>
      </c>
      <c r="B235">
        <v>69734444</v>
      </c>
      <c r="C235">
        <v>69734438</v>
      </c>
      <c r="D235">
        <v>27493137</v>
      </c>
      <c r="E235">
        <v>1</v>
      </c>
      <c r="F235">
        <v>1</v>
      </c>
      <c r="G235">
        <v>1</v>
      </c>
      <c r="H235">
        <v>1</v>
      </c>
      <c r="I235" t="s">
        <v>999</v>
      </c>
      <c r="J235" t="s">
        <v>3</v>
      </c>
      <c r="K235" t="s">
        <v>1000</v>
      </c>
      <c r="L235">
        <v>1369</v>
      </c>
      <c r="N235">
        <v>1013</v>
      </c>
      <c r="O235" t="s">
        <v>974</v>
      </c>
      <c r="P235" t="s">
        <v>974</v>
      </c>
      <c r="Q235">
        <v>1</v>
      </c>
      <c r="X235">
        <v>80.040000000000006</v>
      </c>
      <c r="Y235">
        <v>0</v>
      </c>
      <c r="Z235">
        <v>0</v>
      </c>
      <c r="AA235">
        <v>0</v>
      </c>
      <c r="AB235">
        <v>9.15</v>
      </c>
      <c r="AC235">
        <v>0</v>
      </c>
      <c r="AD235">
        <v>1</v>
      </c>
      <c r="AE235">
        <v>1</v>
      </c>
      <c r="AF235" t="s">
        <v>3</v>
      </c>
      <c r="AG235">
        <v>80.040000000000006</v>
      </c>
      <c r="AH235">
        <v>2</v>
      </c>
      <c r="AI235">
        <v>69734439</v>
      </c>
      <c r="AJ235">
        <v>231</v>
      </c>
      <c r="AK235">
        <v>0</v>
      </c>
      <c r="AL235">
        <v>0</v>
      </c>
      <c r="AM235">
        <v>0</v>
      </c>
      <c r="AN235">
        <v>0</v>
      </c>
      <c r="AO235">
        <v>0</v>
      </c>
      <c r="AP235">
        <v>0</v>
      </c>
      <c r="AQ235">
        <v>0</v>
      </c>
      <c r="AR235">
        <v>0</v>
      </c>
    </row>
    <row r="236" spans="1:44" x14ac:dyDescent="0.2">
      <c r="A236">
        <f>ROW(Source!A328)</f>
        <v>328</v>
      </c>
      <c r="B236">
        <v>69734445</v>
      </c>
      <c r="C236">
        <v>69734438</v>
      </c>
      <c r="D236">
        <v>121548</v>
      </c>
      <c r="E236">
        <v>1</v>
      </c>
      <c r="F236">
        <v>1</v>
      </c>
      <c r="G236">
        <v>1</v>
      </c>
      <c r="H236">
        <v>1</v>
      </c>
      <c r="I236" t="s">
        <v>36</v>
      </c>
      <c r="J236" t="s">
        <v>3</v>
      </c>
      <c r="K236" t="s">
        <v>981</v>
      </c>
      <c r="L236">
        <v>608254</v>
      </c>
      <c r="N236">
        <v>1013</v>
      </c>
      <c r="O236" t="s">
        <v>982</v>
      </c>
      <c r="P236" t="s">
        <v>982</v>
      </c>
      <c r="Q236">
        <v>1</v>
      </c>
      <c r="X236">
        <v>2.09</v>
      </c>
      <c r="Y236">
        <v>0</v>
      </c>
      <c r="Z236">
        <v>0</v>
      </c>
      <c r="AA236">
        <v>0</v>
      </c>
      <c r="AB236">
        <v>0</v>
      </c>
      <c r="AC236">
        <v>0</v>
      </c>
      <c r="AD236">
        <v>1</v>
      </c>
      <c r="AE236">
        <v>2</v>
      </c>
      <c r="AF236" t="s">
        <v>205</v>
      </c>
      <c r="AG236">
        <v>1.0449999999999999</v>
      </c>
      <c r="AH236">
        <v>2</v>
      </c>
      <c r="AI236">
        <v>69734440</v>
      </c>
      <c r="AJ236">
        <v>232</v>
      </c>
      <c r="AK236">
        <v>0</v>
      </c>
      <c r="AL236">
        <v>0</v>
      </c>
      <c r="AM236">
        <v>0</v>
      </c>
      <c r="AN236">
        <v>0</v>
      </c>
      <c r="AO236">
        <v>0</v>
      </c>
      <c r="AP236">
        <v>0</v>
      </c>
      <c r="AQ236">
        <v>0</v>
      </c>
      <c r="AR236">
        <v>0</v>
      </c>
    </row>
    <row r="237" spans="1:44" x14ac:dyDescent="0.2">
      <c r="A237">
        <f>ROW(Source!A328)</f>
        <v>328</v>
      </c>
      <c r="B237">
        <v>69734446</v>
      </c>
      <c r="C237">
        <v>69734438</v>
      </c>
      <c r="D237">
        <v>27439740</v>
      </c>
      <c r="E237">
        <v>1</v>
      </c>
      <c r="F237">
        <v>1</v>
      </c>
      <c r="G237">
        <v>1</v>
      </c>
      <c r="H237">
        <v>2</v>
      </c>
      <c r="I237" t="s">
        <v>1006</v>
      </c>
      <c r="J237" t="s">
        <v>1007</v>
      </c>
      <c r="K237" t="s">
        <v>1008</v>
      </c>
      <c r="L237">
        <v>1368</v>
      </c>
      <c r="N237">
        <v>1011</v>
      </c>
      <c r="O237" t="s">
        <v>978</v>
      </c>
      <c r="P237" t="s">
        <v>978</v>
      </c>
      <c r="Q237">
        <v>1</v>
      </c>
      <c r="X237">
        <v>2.09</v>
      </c>
      <c r="Y237">
        <v>0</v>
      </c>
      <c r="Z237">
        <v>81.430000000000007</v>
      </c>
      <c r="AA237">
        <v>10.14</v>
      </c>
      <c r="AB237">
        <v>0</v>
      </c>
      <c r="AC237">
        <v>0</v>
      </c>
      <c r="AD237">
        <v>1</v>
      </c>
      <c r="AE237">
        <v>0</v>
      </c>
      <c r="AF237" t="s">
        <v>205</v>
      </c>
      <c r="AG237">
        <v>1.0449999999999999</v>
      </c>
      <c r="AH237">
        <v>2</v>
      </c>
      <c r="AI237">
        <v>69734441</v>
      </c>
      <c r="AJ237">
        <v>233</v>
      </c>
      <c r="AK237">
        <v>0</v>
      </c>
      <c r="AL237">
        <v>0</v>
      </c>
      <c r="AM237">
        <v>0</v>
      </c>
      <c r="AN237">
        <v>0</v>
      </c>
      <c r="AO237">
        <v>0</v>
      </c>
      <c r="AP237">
        <v>0</v>
      </c>
      <c r="AQ237">
        <v>0</v>
      </c>
      <c r="AR237">
        <v>0</v>
      </c>
    </row>
    <row r="238" spans="1:44" x14ac:dyDescent="0.2">
      <c r="A238">
        <f>ROW(Source!A328)</f>
        <v>328</v>
      </c>
      <c r="B238">
        <v>69734447</v>
      </c>
      <c r="C238">
        <v>69734438</v>
      </c>
      <c r="D238">
        <v>27441148</v>
      </c>
      <c r="E238">
        <v>1</v>
      </c>
      <c r="F238">
        <v>1</v>
      </c>
      <c r="G238">
        <v>1</v>
      </c>
      <c r="H238">
        <v>2</v>
      </c>
      <c r="I238" t="s">
        <v>1009</v>
      </c>
      <c r="J238" t="s">
        <v>1010</v>
      </c>
      <c r="K238" t="s">
        <v>1011</v>
      </c>
      <c r="L238">
        <v>1368</v>
      </c>
      <c r="N238">
        <v>1011</v>
      </c>
      <c r="O238" t="s">
        <v>978</v>
      </c>
      <c r="P238" t="s">
        <v>978</v>
      </c>
      <c r="Q238">
        <v>1</v>
      </c>
      <c r="X238">
        <v>32</v>
      </c>
      <c r="Y238">
        <v>0</v>
      </c>
      <c r="Z238">
        <v>1.5</v>
      </c>
      <c r="AA238">
        <v>0</v>
      </c>
      <c r="AB238">
        <v>0</v>
      </c>
      <c r="AC238">
        <v>0</v>
      </c>
      <c r="AD238">
        <v>1</v>
      </c>
      <c r="AE238">
        <v>0</v>
      </c>
      <c r="AF238" t="s">
        <v>205</v>
      </c>
      <c r="AG238">
        <v>16</v>
      </c>
      <c r="AH238">
        <v>2</v>
      </c>
      <c r="AI238">
        <v>69734442</v>
      </c>
      <c r="AJ238">
        <v>234</v>
      </c>
      <c r="AK238">
        <v>0</v>
      </c>
      <c r="AL238">
        <v>0</v>
      </c>
      <c r="AM238">
        <v>0</v>
      </c>
      <c r="AN238">
        <v>0</v>
      </c>
      <c r="AO238">
        <v>0</v>
      </c>
      <c r="AP238">
        <v>0</v>
      </c>
      <c r="AQ238">
        <v>0</v>
      </c>
      <c r="AR238">
        <v>0</v>
      </c>
    </row>
    <row r="239" spans="1:44" x14ac:dyDescent="0.2">
      <c r="A239">
        <f>ROW(Source!A328)</f>
        <v>328</v>
      </c>
      <c r="B239">
        <v>69734448</v>
      </c>
      <c r="C239">
        <v>69734438</v>
      </c>
      <c r="D239">
        <v>27371121</v>
      </c>
      <c r="E239">
        <v>1</v>
      </c>
      <c r="F239">
        <v>1</v>
      </c>
      <c r="G239">
        <v>1</v>
      </c>
      <c r="H239">
        <v>3</v>
      </c>
      <c r="I239" t="s">
        <v>1068</v>
      </c>
      <c r="J239" t="s">
        <v>1069</v>
      </c>
      <c r="K239" t="s">
        <v>1070</v>
      </c>
      <c r="L239">
        <v>1346</v>
      </c>
      <c r="N239">
        <v>1009</v>
      </c>
      <c r="O239" t="s">
        <v>68</v>
      </c>
      <c r="P239" t="s">
        <v>68</v>
      </c>
      <c r="Q239">
        <v>1</v>
      </c>
      <c r="X239">
        <v>2</v>
      </c>
      <c r="Y239">
        <v>5.22</v>
      </c>
      <c r="Z239">
        <v>0</v>
      </c>
      <c r="AA239">
        <v>0</v>
      </c>
      <c r="AB239">
        <v>0</v>
      </c>
      <c r="AC239">
        <v>0</v>
      </c>
      <c r="AD239">
        <v>1</v>
      </c>
      <c r="AE239">
        <v>0</v>
      </c>
      <c r="AF239" t="s">
        <v>3</v>
      </c>
      <c r="AG239">
        <v>2</v>
      </c>
      <c r="AH239">
        <v>3</v>
      </c>
      <c r="AI239">
        <v>-1</v>
      </c>
      <c r="AJ239" t="s">
        <v>3</v>
      </c>
      <c r="AK239">
        <v>4</v>
      </c>
      <c r="AL239">
        <v>-10.44</v>
      </c>
      <c r="AM239">
        <v>0</v>
      </c>
      <c r="AN239">
        <v>0</v>
      </c>
      <c r="AO239">
        <v>0</v>
      </c>
      <c r="AP239">
        <v>0</v>
      </c>
      <c r="AQ239">
        <v>0</v>
      </c>
      <c r="AR239">
        <v>1</v>
      </c>
    </row>
    <row r="240" spans="1:44" x14ac:dyDescent="0.2">
      <c r="A240">
        <f>ROW(Source!A328)</f>
        <v>328</v>
      </c>
      <c r="B240">
        <v>69734449</v>
      </c>
      <c r="C240">
        <v>69734438</v>
      </c>
      <c r="D240">
        <v>27416566</v>
      </c>
      <c r="E240">
        <v>1</v>
      </c>
      <c r="F240">
        <v>1</v>
      </c>
      <c r="G240">
        <v>1</v>
      </c>
      <c r="H240">
        <v>3</v>
      </c>
      <c r="I240" t="s">
        <v>82</v>
      </c>
      <c r="J240" t="s">
        <v>194</v>
      </c>
      <c r="K240" t="s">
        <v>83</v>
      </c>
      <c r="L240">
        <v>1339</v>
      </c>
      <c r="N240">
        <v>1007</v>
      </c>
      <c r="O240" t="s">
        <v>40</v>
      </c>
      <c r="P240" t="s">
        <v>40</v>
      </c>
      <c r="Q240">
        <v>1</v>
      </c>
      <c r="X240">
        <v>2</v>
      </c>
      <c r="Y240">
        <v>7.14</v>
      </c>
      <c r="Z240">
        <v>0</v>
      </c>
      <c r="AA240">
        <v>0</v>
      </c>
      <c r="AB240">
        <v>0</v>
      </c>
      <c r="AC240">
        <v>0</v>
      </c>
      <c r="AD240">
        <v>1</v>
      </c>
      <c r="AE240">
        <v>0</v>
      </c>
      <c r="AF240" t="s">
        <v>3</v>
      </c>
      <c r="AG240">
        <v>2</v>
      </c>
      <c r="AH240">
        <v>2</v>
      </c>
      <c r="AI240">
        <v>69734443</v>
      </c>
      <c r="AJ240">
        <v>235</v>
      </c>
      <c r="AK240">
        <v>3</v>
      </c>
      <c r="AL240">
        <v>-14.28</v>
      </c>
      <c r="AM240">
        <v>0</v>
      </c>
      <c r="AN240">
        <v>0</v>
      </c>
      <c r="AO240">
        <v>0</v>
      </c>
      <c r="AP240">
        <v>0</v>
      </c>
      <c r="AQ240">
        <v>0</v>
      </c>
      <c r="AR240">
        <v>1</v>
      </c>
    </row>
    <row r="241" spans="1:44" x14ac:dyDescent="0.2">
      <c r="A241">
        <f>ROW(Source!A329)</f>
        <v>329</v>
      </c>
      <c r="B241">
        <v>69734444</v>
      </c>
      <c r="C241">
        <v>69734438</v>
      </c>
      <c r="D241">
        <v>27493137</v>
      </c>
      <c r="E241">
        <v>1</v>
      </c>
      <c r="F241">
        <v>1</v>
      </c>
      <c r="G241">
        <v>1</v>
      </c>
      <c r="H241">
        <v>1</v>
      </c>
      <c r="I241" t="s">
        <v>999</v>
      </c>
      <c r="J241" t="s">
        <v>3</v>
      </c>
      <c r="K241" t="s">
        <v>1000</v>
      </c>
      <c r="L241">
        <v>1369</v>
      </c>
      <c r="N241">
        <v>1013</v>
      </c>
      <c r="O241" t="s">
        <v>974</v>
      </c>
      <c r="P241" t="s">
        <v>974</v>
      </c>
      <c r="Q241">
        <v>1</v>
      </c>
      <c r="X241">
        <v>80.040000000000006</v>
      </c>
      <c r="Y241">
        <v>0</v>
      </c>
      <c r="Z241">
        <v>0</v>
      </c>
      <c r="AA241">
        <v>0</v>
      </c>
      <c r="AB241">
        <v>9.15</v>
      </c>
      <c r="AC241">
        <v>0</v>
      </c>
      <c r="AD241">
        <v>1</v>
      </c>
      <c r="AE241">
        <v>1</v>
      </c>
      <c r="AF241" t="s">
        <v>3</v>
      </c>
      <c r="AG241">
        <v>80.040000000000006</v>
      </c>
      <c r="AH241">
        <v>2</v>
      </c>
      <c r="AI241">
        <v>69734439</v>
      </c>
      <c r="AJ241">
        <v>236</v>
      </c>
      <c r="AK241">
        <v>0</v>
      </c>
      <c r="AL241">
        <v>0</v>
      </c>
      <c r="AM241">
        <v>0</v>
      </c>
      <c r="AN241">
        <v>0</v>
      </c>
      <c r="AO241">
        <v>0</v>
      </c>
      <c r="AP241">
        <v>0</v>
      </c>
      <c r="AQ241">
        <v>0</v>
      </c>
      <c r="AR241">
        <v>0</v>
      </c>
    </row>
    <row r="242" spans="1:44" x14ac:dyDescent="0.2">
      <c r="A242">
        <f>ROW(Source!A329)</f>
        <v>329</v>
      </c>
      <c r="B242">
        <v>69734445</v>
      </c>
      <c r="C242">
        <v>69734438</v>
      </c>
      <c r="D242">
        <v>121548</v>
      </c>
      <c r="E242">
        <v>1</v>
      </c>
      <c r="F242">
        <v>1</v>
      </c>
      <c r="G242">
        <v>1</v>
      </c>
      <c r="H242">
        <v>1</v>
      </c>
      <c r="I242" t="s">
        <v>36</v>
      </c>
      <c r="J242" t="s">
        <v>3</v>
      </c>
      <c r="K242" t="s">
        <v>981</v>
      </c>
      <c r="L242">
        <v>608254</v>
      </c>
      <c r="N242">
        <v>1013</v>
      </c>
      <c r="O242" t="s">
        <v>982</v>
      </c>
      <c r="P242" t="s">
        <v>982</v>
      </c>
      <c r="Q242">
        <v>1</v>
      </c>
      <c r="X242">
        <v>2.09</v>
      </c>
      <c r="Y242">
        <v>0</v>
      </c>
      <c r="Z242">
        <v>0</v>
      </c>
      <c r="AA242">
        <v>0</v>
      </c>
      <c r="AB242">
        <v>0</v>
      </c>
      <c r="AC242">
        <v>0</v>
      </c>
      <c r="AD242">
        <v>1</v>
      </c>
      <c r="AE242">
        <v>2</v>
      </c>
      <c r="AF242" t="s">
        <v>205</v>
      </c>
      <c r="AG242">
        <v>1.0449999999999999</v>
      </c>
      <c r="AH242">
        <v>2</v>
      </c>
      <c r="AI242">
        <v>69734440</v>
      </c>
      <c r="AJ242">
        <v>237</v>
      </c>
      <c r="AK242">
        <v>0</v>
      </c>
      <c r="AL242">
        <v>0</v>
      </c>
      <c r="AM242">
        <v>0</v>
      </c>
      <c r="AN242">
        <v>0</v>
      </c>
      <c r="AO242">
        <v>0</v>
      </c>
      <c r="AP242">
        <v>0</v>
      </c>
      <c r="AQ242">
        <v>0</v>
      </c>
      <c r="AR242">
        <v>0</v>
      </c>
    </row>
    <row r="243" spans="1:44" x14ac:dyDescent="0.2">
      <c r="A243">
        <f>ROW(Source!A329)</f>
        <v>329</v>
      </c>
      <c r="B243">
        <v>69734446</v>
      </c>
      <c r="C243">
        <v>69734438</v>
      </c>
      <c r="D243">
        <v>27439740</v>
      </c>
      <c r="E243">
        <v>1</v>
      </c>
      <c r="F243">
        <v>1</v>
      </c>
      <c r="G243">
        <v>1</v>
      </c>
      <c r="H243">
        <v>2</v>
      </c>
      <c r="I243" t="s">
        <v>1006</v>
      </c>
      <c r="J243" t="s">
        <v>1007</v>
      </c>
      <c r="K243" t="s">
        <v>1008</v>
      </c>
      <c r="L243">
        <v>1368</v>
      </c>
      <c r="N243">
        <v>1011</v>
      </c>
      <c r="O243" t="s">
        <v>978</v>
      </c>
      <c r="P243" t="s">
        <v>978</v>
      </c>
      <c r="Q243">
        <v>1</v>
      </c>
      <c r="X243">
        <v>2.09</v>
      </c>
      <c r="Y243">
        <v>0</v>
      </c>
      <c r="Z243">
        <v>81.430000000000007</v>
      </c>
      <c r="AA243">
        <v>10.14</v>
      </c>
      <c r="AB243">
        <v>0</v>
      </c>
      <c r="AC243">
        <v>0</v>
      </c>
      <c r="AD243">
        <v>1</v>
      </c>
      <c r="AE243">
        <v>0</v>
      </c>
      <c r="AF243" t="s">
        <v>205</v>
      </c>
      <c r="AG243">
        <v>1.0449999999999999</v>
      </c>
      <c r="AH243">
        <v>2</v>
      </c>
      <c r="AI243">
        <v>69734441</v>
      </c>
      <c r="AJ243">
        <v>238</v>
      </c>
      <c r="AK243">
        <v>0</v>
      </c>
      <c r="AL243">
        <v>0</v>
      </c>
      <c r="AM243">
        <v>0</v>
      </c>
      <c r="AN243">
        <v>0</v>
      </c>
      <c r="AO243">
        <v>0</v>
      </c>
      <c r="AP243">
        <v>0</v>
      </c>
      <c r="AQ243">
        <v>0</v>
      </c>
      <c r="AR243">
        <v>0</v>
      </c>
    </row>
    <row r="244" spans="1:44" x14ac:dyDescent="0.2">
      <c r="A244">
        <f>ROW(Source!A329)</f>
        <v>329</v>
      </c>
      <c r="B244">
        <v>69734447</v>
      </c>
      <c r="C244">
        <v>69734438</v>
      </c>
      <c r="D244">
        <v>27441148</v>
      </c>
      <c r="E244">
        <v>1</v>
      </c>
      <c r="F244">
        <v>1</v>
      </c>
      <c r="G244">
        <v>1</v>
      </c>
      <c r="H244">
        <v>2</v>
      </c>
      <c r="I244" t="s">
        <v>1009</v>
      </c>
      <c r="J244" t="s">
        <v>1010</v>
      </c>
      <c r="K244" t="s">
        <v>1011</v>
      </c>
      <c r="L244">
        <v>1368</v>
      </c>
      <c r="N244">
        <v>1011</v>
      </c>
      <c r="O244" t="s">
        <v>978</v>
      </c>
      <c r="P244" t="s">
        <v>978</v>
      </c>
      <c r="Q244">
        <v>1</v>
      </c>
      <c r="X244">
        <v>32</v>
      </c>
      <c r="Y244">
        <v>0</v>
      </c>
      <c r="Z244">
        <v>1.5</v>
      </c>
      <c r="AA244">
        <v>0</v>
      </c>
      <c r="AB244">
        <v>0</v>
      </c>
      <c r="AC244">
        <v>0</v>
      </c>
      <c r="AD244">
        <v>1</v>
      </c>
      <c r="AE244">
        <v>0</v>
      </c>
      <c r="AF244" t="s">
        <v>205</v>
      </c>
      <c r="AG244">
        <v>16</v>
      </c>
      <c r="AH244">
        <v>2</v>
      </c>
      <c r="AI244">
        <v>69734442</v>
      </c>
      <c r="AJ244">
        <v>239</v>
      </c>
      <c r="AK244">
        <v>0</v>
      </c>
      <c r="AL244">
        <v>0</v>
      </c>
      <c r="AM244">
        <v>0</v>
      </c>
      <c r="AN244">
        <v>0</v>
      </c>
      <c r="AO244">
        <v>0</v>
      </c>
      <c r="AP244">
        <v>0</v>
      </c>
      <c r="AQ244">
        <v>0</v>
      </c>
      <c r="AR244">
        <v>0</v>
      </c>
    </row>
    <row r="245" spans="1:44" x14ac:dyDescent="0.2">
      <c r="A245">
        <f>ROW(Source!A329)</f>
        <v>329</v>
      </c>
      <c r="B245">
        <v>69734448</v>
      </c>
      <c r="C245">
        <v>69734438</v>
      </c>
      <c r="D245">
        <v>27371121</v>
      </c>
      <c r="E245">
        <v>1</v>
      </c>
      <c r="F245">
        <v>1</v>
      </c>
      <c r="G245">
        <v>1</v>
      </c>
      <c r="H245">
        <v>3</v>
      </c>
      <c r="I245" t="s">
        <v>1068</v>
      </c>
      <c r="J245" t="s">
        <v>1069</v>
      </c>
      <c r="K245" t="s">
        <v>1070</v>
      </c>
      <c r="L245">
        <v>1346</v>
      </c>
      <c r="N245">
        <v>1009</v>
      </c>
      <c r="O245" t="s">
        <v>68</v>
      </c>
      <c r="P245" t="s">
        <v>68</v>
      </c>
      <c r="Q245">
        <v>1</v>
      </c>
      <c r="X245">
        <v>2</v>
      </c>
      <c r="Y245">
        <v>5.22</v>
      </c>
      <c r="Z245">
        <v>0</v>
      </c>
      <c r="AA245">
        <v>0</v>
      </c>
      <c r="AB245">
        <v>0</v>
      </c>
      <c r="AC245">
        <v>0</v>
      </c>
      <c r="AD245">
        <v>1</v>
      </c>
      <c r="AE245">
        <v>0</v>
      </c>
      <c r="AF245" t="s">
        <v>3</v>
      </c>
      <c r="AG245">
        <v>2</v>
      </c>
      <c r="AH245">
        <v>3</v>
      </c>
      <c r="AI245">
        <v>-1</v>
      </c>
      <c r="AJ245" t="s">
        <v>3</v>
      </c>
      <c r="AK245">
        <v>4</v>
      </c>
      <c r="AL245">
        <v>-10.44</v>
      </c>
      <c r="AM245">
        <v>0</v>
      </c>
      <c r="AN245">
        <v>0</v>
      </c>
      <c r="AO245">
        <v>0</v>
      </c>
      <c r="AP245">
        <v>0</v>
      </c>
      <c r="AQ245">
        <v>0</v>
      </c>
      <c r="AR245">
        <v>1</v>
      </c>
    </row>
    <row r="246" spans="1:44" x14ac:dyDescent="0.2">
      <c r="A246">
        <f>ROW(Source!A329)</f>
        <v>329</v>
      </c>
      <c r="B246">
        <v>69734449</v>
      </c>
      <c r="C246">
        <v>69734438</v>
      </c>
      <c r="D246">
        <v>27416566</v>
      </c>
      <c r="E246">
        <v>1</v>
      </c>
      <c r="F246">
        <v>1</v>
      </c>
      <c r="G246">
        <v>1</v>
      </c>
      <c r="H246">
        <v>3</v>
      </c>
      <c r="I246" t="s">
        <v>82</v>
      </c>
      <c r="J246" t="s">
        <v>194</v>
      </c>
      <c r="K246" t="s">
        <v>83</v>
      </c>
      <c r="L246">
        <v>1339</v>
      </c>
      <c r="N246">
        <v>1007</v>
      </c>
      <c r="O246" t="s">
        <v>40</v>
      </c>
      <c r="P246" t="s">
        <v>40</v>
      </c>
      <c r="Q246">
        <v>1</v>
      </c>
      <c r="X246">
        <v>2</v>
      </c>
      <c r="Y246">
        <v>7.14</v>
      </c>
      <c r="Z246">
        <v>0</v>
      </c>
      <c r="AA246">
        <v>0</v>
      </c>
      <c r="AB246">
        <v>0</v>
      </c>
      <c r="AC246">
        <v>0</v>
      </c>
      <c r="AD246">
        <v>1</v>
      </c>
      <c r="AE246">
        <v>0</v>
      </c>
      <c r="AF246" t="s">
        <v>3</v>
      </c>
      <c r="AG246">
        <v>2</v>
      </c>
      <c r="AH246">
        <v>2</v>
      </c>
      <c r="AI246">
        <v>69734443</v>
      </c>
      <c r="AJ246">
        <v>240</v>
      </c>
      <c r="AK246">
        <v>3</v>
      </c>
      <c r="AL246">
        <v>-14.28</v>
      </c>
      <c r="AM246">
        <v>0</v>
      </c>
      <c r="AN246">
        <v>0</v>
      </c>
      <c r="AO246">
        <v>0</v>
      </c>
      <c r="AP246">
        <v>0</v>
      </c>
      <c r="AQ246">
        <v>0</v>
      </c>
      <c r="AR246">
        <v>1</v>
      </c>
    </row>
    <row r="247" spans="1:44" x14ac:dyDescent="0.2">
      <c r="A247">
        <f>ROW(Source!A332)</f>
        <v>332</v>
      </c>
      <c r="B247">
        <v>69734464</v>
      </c>
      <c r="C247">
        <v>69734451</v>
      </c>
      <c r="D247">
        <v>27498693</v>
      </c>
      <c r="E247">
        <v>1</v>
      </c>
      <c r="F247">
        <v>1</v>
      </c>
      <c r="G247">
        <v>1</v>
      </c>
      <c r="H247">
        <v>1</v>
      </c>
      <c r="I247" t="s">
        <v>979</v>
      </c>
      <c r="J247" t="s">
        <v>3</v>
      </c>
      <c r="K247" t="s">
        <v>980</v>
      </c>
      <c r="L247">
        <v>1369</v>
      </c>
      <c r="N247">
        <v>1013</v>
      </c>
      <c r="O247" t="s">
        <v>974</v>
      </c>
      <c r="P247" t="s">
        <v>974</v>
      </c>
      <c r="Q247">
        <v>1</v>
      </c>
      <c r="X247">
        <v>119.78</v>
      </c>
      <c r="Y247">
        <v>0</v>
      </c>
      <c r="Z247">
        <v>0</v>
      </c>
      <c r="AA247">
        <v>0</v>
      </c>
      <c r="AB247">
        <v>8.82</v>
      </c>
      <c r="AC247">
        <v>0</v>
      </c>
      <c r="AD247">
        <v>1</v>
      </c>
      <c r="AE247">
        <v>1</v>
      </c>
      <c r="AF247" t="s">
        <v>3</v>
      </c>
      <c r="AG247">
        <v>119.78</v>
      </c>
      <c r="AH247">
        <v>2</v>
      </c>
      <c r="AI247">
        <v>69734452</v>
      </c>
      <c r="AJ247">
        <v>241</v>
      </c>
      <c r="AK247">
        <v>0</v>
      </c>
      <c r="AL247">
        <v>0</v>
      </c>
      <c r="AM247">
        <v>0</v>
      </c>
      <c r="AN247">
        <v>0</v>
      </c>
      <c r="AO247">
        <v>0</v>
      </c>
      <c r="AP247">
        <v>0</v>
      </c>
      <c r="AQ247">
        <v>0</v>
      </c>
      <c r="AR247">
        <v>0</v>
      </c>
    </row>
    <row r="248" spans="1:44" x14ac:dyDescent="0.2">
      <c r="A248">
        <f>ROW(Source!A332)</f>
        <v>332</v>
      </c>
      <c r="B248">
        <v>69734465</v>
      </c>
      <c r="C248">
        <v>69734451</v>
      </c>
      <c r="D248">
        <v>121548</v>
      </c>
      <c r="E248">
        <v>1</v>
      </c>
      <c r="F248">
        <v>1</v>
      </c>
      <c r="G248">
        <v>1</v>
      </c>
      <c r="H248">
        <v>1</v>
      </c>
      <c r="I248" t="s">
        <v>36</v>
      </c>
      <c r="J248" t="s">
        <v>3</v>
      </c>
      <c r="K248" t="s">
        <v>981</v>
      </c>
      <c r="L248">
        <v>608254</v>
      </c>
      <c r="N248">
        <v>1013</v>
      </c>
      <c r="O248" t="s">
        <v>982</v>
      </c>
      <c r="P248" t="s">
        <v>982</v>
      </c>
      <c r="Q248">
        <v>1</v>
      </c>
      <c r="X248">
        <v>4.22</v>
      </c>
      <c r="Y248">
        <v>0</v>
      </c>
      <c r="Z248">
        <v>0</v>
      </c>
      <c r="AA248">
        <v>0</v>
      </c>
      <c r="AB248">
        <v>0</v>
      </c>
      <c r="AC248">
        <v>0</v>
      </c>
      <c r="AD248">
        <v>1</v>
      </c>
      <c r="AE248">
        <v>2</v>
      </c>
      <c r="AF248" t="s">
        <v>3</v>
      </c>
      <c r="AG248">
        <v>4.22</v>
      </c>
      <c r="AH248">
        <v>2</v>
      </c>
      <c r="AI248">
        <v>69734453</v>
      </c>
      <c r="AJ248">
        <v>242</v>
      </c>
      <c r="AK248">
        <v>0</v>
      </c>
      <c r="AL248">
        <v>0</v>
      </c>
      <c r="AM248">
        <v>0</v>
      </c>
      <c r="AN248">
        <v>0</v>
      </c>
      <c r="AO248">
        <v>0</v>
      </c>
      <c r="AP248">
        <v>0</v>
      </c>
      <c r="AQ248">
        <v>0</v>
      </c>
      <c r="AR248">
        <v>0</v>
      </c>
    </row>
    <row r="249" spans="1:44" x14ac:dyDescent="0.2">
      <c r="A249">
        <f>ROW(Source!A332)</f>
        <v>332</v>
      </c>
      <c r="B249">
        <v>69734466</v>
      </c>
      <c r="C249">
        <v>69734451</v>
      </c>
      <c r="D249">
        <v>27439571</v>
      </c>
      <c r="E249">
        <v>1</v>
      </c>
      <c r="F249">
        <v>1</v>
      </c>
      <c r="G249">
        <v>1</v>
      </c>
      <c r="H249">
        <v>2</v>
      </c>
      <c r="I249" t="s">
        <v>983</v>
      </c>
      <c r="J249" t="s">
        <v>984</v>
      </c>
      <c r="K249" t="s">
        <v>985</v>
      </c>
      <c r="L249">
        <v>1368</v>
      </c>
      <c r="N249">
        <v>1011</v>
      </c>
      <c r="O249" t="s">
        <v>978</v>
      </c>
      <c r="P249" t="s">
        <v>978</v>
      </c>
      <c r="Q249">
        <v>1</v>
      </c>
      <c r="X249">
        <v>0.36</v>
      </c>
      <c r="Y249">
        <v>0</v>
      </c>
      <c r="Z249">
        <v>88.42</v>
      </c>
      <c r="AA249">
        <v>10.14</v>
      </c>
      <c r="AB249">
        <v>0</v>
      </c>
      <c r="AC249">
        <v>0</v>
      </c>
      <c r="AD249">
        <v>1</v>
      </c>
      <c r="AE249">
        <v>0</v>
      </c>
      <c r="AF249" t="s">
        <v>3</v>
      </c>
      <c r="AG249">
        <v>0.36</v>
      </c>
      <c r="AH249">
        <v>2</v>
      </c>
      <c r="AI249">
        <v>69734454</v>
      </c>
      <c r="AJ249">
        <v>243</v>
      </c>
      <c r="AK249">
        <v>0</v>
      </c>
      <c r="AL249">
        <v>0</v>
      </c>
      <c r="AM249">
        <v>0</v>
      </c>
      <c r="AN249">
        <v>0</v>
      </c>
      <c r="AO249">
        <v>0</v>
      </c>
      <c r="AP249">
        <v>0</v>
      </c>
      <c r="AQ249">
        <v>0</v>
      </c>
      <c r="AR249">
        <v>0</v>
      </c>
    </row>
    <row r="250" spans="1:44" x14ac:dyDescent="0.2">
      <c r="A250">
        <f>ROW(Source!A332)</f>
        <v>332</v>
      </c>
      <c r="B250">
        <v>69734467</v>
      </c>
      <c r="C250">
        <v>69734451</v>
      </c>
      <c r="D250">
        <v>27439630</v>
      </c>
      <c r="E250">
        <v>1</v>
      </c>
      <c r="F250">
        <v>1</v>
      </c>
      <c r="G250">
        <v>1</v>
      </c>
      <c r="H250">
        <v>2</v>
      </c>
      <c r="I250" t="s">
        <v>986</v>
      </c>
      <c r="J250" t="s">
        <v>987</v>
      </c>
      <c r="K250" t="s">
        <v>988</v>
      </c>
      <c r="L250">
        <v>1368</v>
      </c>
      <c r="N250">
        <v>1011</v>
      </c>
      <c r="O250" t="s">
        <v>978</v>
      </c>
      <c r="P250" t="s">
        <v>978</v>
      </c>
      <c r="Q250">
        <v>1</v>
      </c>
      <c r="X250">
        <v>2.2999999999999998</v>
      </c>
      <c r="Y250">
        <v>0</v>
      </c>
      <c r="Z250">
        <v>31.27</v>
      </c>
      <c r="AA250">
        <v>13.61</v>
      </c>
      <c r="AB250">
        <v>0</v>
      </c>
      <c r="AC250">
        <v>0</v>
      </c>
      <c r="AD250">
        <v>1</v>
      </c>
      <c r="AE250">
        <v>0</v>
      </c>
      <c r="AF250" t="s">
        <v>3</v>
      </c>
      <c r="AG250">
        <v>2.2999999999999998</v>
      </c>
      <c r="AH250">
        <v>2</v>
      </c>
      <c r="AI250">
        <v>69734455</v>
      </c>
      <c r="AJ250">
        <v>244</v>
      </c>
      <c r="AK250">
        <v>0</v>
      </c>
      <c r="AL250">
        <v>0</v>
      </c>
      <c r="AM250">
        <v>0</v>
      </c>
      <c r="AN250">
        <v>0</v>
      </c>
      <c r="AO250">
        <v>0</v>
      </c>
      <c r="AP250">
        <v>0</v>
      </c>
      <c r="AQ250">
        <v>0</v>
      </c>
      <c r="AR250">
        <v>0</v>
      </c>
    </row>
    <row r="251" spans="1:44" x14ac:dyDescent="0.2">
      <c r="A251">
        <f>ROW(Source!A332)</f>
        <v>332</v>
      </c>
      <c r="B251">
        <v>69734468</v>
      </c>
      <c r="C251">
        <v>69734451</v>
      </c>
      <c r="D251">
        <v>27440032</v>
      </c>
      <c r="E251">
        <v>1</v>
      </c>
      <c r="F251">
        <v>1</v>
      </c>
      <c r="G251">
        <v>1</v>
      </c>
      <c r="H251">
        <v>2</v>
      </c>
      <c r="I251" t="s">
        <v>989</v>
      </c>
      <c r="J251" t="s">
        <v>990</v>
      </c>
      <c r="K251" t="s">
        <v>991</v>
      </c>
      <c r="L251">
        <v>1368</v>
      </c>
      <c r="N251">
        <v>1011</v>
      </c>
      <c r="O251" t="s">
        <v>978</v>
      </c>
      <c r="P251" t="s">
        <v>978</v>
      </c>
      <c r="Q251">
        <v>1</v>
      </c>
      <c r="X251">
        <v>1.56</v>
      </c>
      <c r="Y251">
        <v>0</v>
      </c>
      <c r="Z251">
        <v>12.43</v>
      </c>
      <c r="AA251">
        <v>10.14</v>
      </c>
      <c r="AB251">
        <v>0</v>
      </c>
      <c r="AC251">
        <v>0</v>
      </c>
      <c r="AD251">
        <v>1</v>
      </c>
      <c r="AE251">
        <v>0</v>
      </c>
      <c r="AF251" t="s">
        <v>3</v>
      </c>
      <c r="AG251">
        <v>1.56</v>
      </c>
      <c r="AH251">
        <v>2</v>
      </c>
      <c r="AI251">
        <v>69734456</v>
      </c>
      <c r="AJ251">
        <v>245</v>
      </c>
      <c r="AK251">
        <v>0</v>
      </c>
      <c r="AL251">
        <v>0</v>
      </c>
      <c r="AM251">
        <v>0</v>
      </c>
      <c r="AN251">
        <v>0</v>
      </c>
      <c r="AO251">
        <v>0</v>
      </c>
      <c r="AP251">
        <v>0</v>
      </c>
      <c r="AQ251">
        <v>0</v>
      </c>
      <c r="AR251">
        <v>0</v>
      </c>
    </row>
    <row r="252" spans="1:44" x14ac:dyDescent="0.2">
      <c r="A252">
        <f>ROW(Source!A332)</f>
        <v>332</v>
      </c>
      <c r="B252">
        <v>69734469</v>
      </c>
      <c r="C252">
        <v>69734451</v>
      </c>
      <c r="D252">
        <v>27441327</v>
      </c>
      <c r="E252">
        <v>1</v>
      </c>
      <c r="F252">
        <v>1</v>
      </c>
      <c r="G252">
        <v>1</v>
      </c>
      <c r="H252">
        <v>2</v>
      </c>
      <c r="I252" t="s">
        <v>975</v>
      </c>
      <c r="J252" t="s">
        <v>976</v>
      </c>
      <c r="K252" t="s">
        <v>977</v>
      </c>
      <c r="L252">
        <v>1368</v>
      </c>
      <c r="N252">
        <v>1011</v>
      </c>
      <c r="O252" t="s">
        <v>978</v>
      </c>
      <c r="P252" t="s">
        <v>978</v>
      </c>
      <c r="Q252">
        <v>1</v>
      </c>
      <c r="X252">
        <v>0.28000000000000003</v>
      </c>
      <c r="Y252">
        <v>0</v>
      </c>
      <c r="Z252">
        <v>93.37</v>
      </c>
      <c r="AA252">
        <v>11.69</v>
      </c>
      <c r="AB252">
        <v>0</v>
      </c>
      <c r="AC252">
        <v>0</v>
      </c>
      <c r="AD252">
        <v>1</v>
      </c>
      <c r="AE252">
        <v>0</v>
      </c>
      <c r="AF252" t="s">
        <v>3</v>
      </c>
      <c r="AG252">
        <v>0.28000000000000003</v>
      </c>
      <c r="AH252">
        <v>2</v>
      </c>
      <c r="AI252">
        <v>69734457</v>
      </c>
      <c r="AJ252">
        <v>246</v>
      </c>
      <c r="AK252">
        <v>0</v>
      </c>
      <c r="AL252">
        <v>0</v>
      </c>
      <c r="AM252">
        <v>0</v>
      </c>
      <c r="AN252">
        <v>0</v>
      </c>
      <c r="AO252">
        <v>0</v>
      </c>
      <c r="AP252">
        <v>0</v>
      </c>
      <c r="AQ252">
        <v>0</v>
      </c>
      <c r="AR252">
        <v>0</v>
      </c>
    </row>
    <row r="253" spans="1:44" x14ac:dyDescent="0.2">
      <c r="A253">
        <f>ROW(Source!A332)</f>
        <v>332</v>
      </c>
      <c r="B253">
        <v>69734470</v>
      </c>
      <c r="C253">
        <v>69734451</v>
      </c>
      <c r="D253">
        <v>27373926</v>
      </c>
      <c r="E253">
        <v>1</v>
      </c>
      <c r="F253">
        <v>1</v>
      </c>
      <c r="G253">
        <v>1</v>
      </c>
      <c r="H253">
        <v>3</v>
      </c>
      <c r="I253" t="s">
        <v>1071</v>
      </c>
      <c r="J253" t="s">
        <v>1072</v>
      </c>
      <c r="K253" t="s">
        <v>1073</v>
      </c>
      <c r="L253">
        <v>1327</v>
      </c>
      <c r="N253">
        <v>1005</v>
      </c>
      <c r="O253" t="s">
        <v>56</v>
      </c>
      <c r="P253" t="s">
        <v>56</v>
      </c>
      <c r="Q253">
        <v>1</v>
      </c>
      <c r="X253">
        <v>102</v>
      </c>
      <c r="Y253">
        <v>83.01</v>
      </c>
      <c r="Z253">
        <v>0</v>
      </c>
      <c r="AA253">
        <v>0</v>
      </c>
      <c r="AB253">
        <v>0</v>
      </c>
      <c r="AC253">
        <v>0</v>
      </c>
      <c r="AD253">
        <v>1</v>
      </c>
      <c r="AE253">
        <v>0</v>
      </c>
      <c r="AF253" t="s">
        <v>3</v>
      </c>
      <c r="AG253">
        <v>102</v>
      </c>
      <c r="AH253">
        <v>3</v>
      </c>
      <c r="AI253">
        <v>-1</v>
      </c>
      <c r="AJ253" t="s">
        <v>3</v>
      </c>
      <c r="AK253">
        <v>4</v>
      </c>
      <c r="AL253">
        <v>-8467.02</v>
      </c>
      <c r="AM253">
        <v>0</v>
      </c>
      <c r="AN253">
        <v>0</v>
      </c>
      <c r="AO253">
        <v>0</v>
      </c>
      <c r="AP253">
        <v>0</v>
      </c>
      <c r="AQ253">
        <v>0</v>
      </c>
      <c r="AR253">
        <v>1</v>
      </c>
    </row>
    <row r="254" spans="1:44" x14ac:dyDescent="0.2">
      <c r="A254">
        <f>ROW(Source!A332)</f>
        <v>332</v>
      </c>
      <c r="B254">
        <v>69734471</v>
      </c>
      <c r="C254">
        <v>69734451</v>
      </c>
      <c r="D254">
        <v>27371543</v>
      </c>
      <c r="E254">
        <v>1</v>
      </c>
      <c r="F254">
        <v>1</v>
      </c>
      <c r="G254">
        <v>1</v>
      </c>
      <c r="H254">
        <v>3</v>
      </c>
      <c r="I254" t="s">
        <v>66</v>
      </c>
      <c r="J254" t="s">
        <v>267</v>
      </c>
      <c r="K254" t="s">
        <v>67</v>
      </c>
      <c r="L254">
        <v>1346</v>
      </c>
      <c r="N254">
        <v>1009</v>
      </c>
      <c r="O254" t="s">
        <v>68</v>
      </c>
      <c r="P254" t="s">
        <v>68</v>
      </c>
      <c r="Q254">
        <v>1</v>
      </c>
      <c r="X254">
        <v>0.5</v>
      </c>
      <c r="Y254">
        <v>1.82</v>
      </c>
      <c r="Z254">
        <v>0</v>
      </c>
      <c r="AA254">
        <v>0</v>
      </c>
      <c r="AB254">
        <v>0</v>
      </c>
      <c r="AC254">
        <v>0</v>
      </c>
      <c r="AD254">
        <v>1</v>
      </c>
      <c r="AE254">
        <v>0</v>
      </c>
      <c r="AF254" t="s">
        <v>3</v>
      </c>
      <c r="AG254">
        <v>0.5</v>
      </c>
      <c r="AH254">
        <v>2</v>
      </c>
      <c r="AI254">
        <v>69734459</v>
      </c>
      <c r="AJ254">
        <v>248</v>
      </c>
      <c r="AK254">
        <v>3</v>
      </c>
      <c r="AL254">
        <v>-0.91</v>
      </c>
      <c r="AM254">
        <v>0</v>
      </c>
      <c r="AN254">
        <v>0</v>
      </c>
      <c r="AO254">
        <v>0</v>
      </c>
      <c r="AP254">
        <v>0</v>
      </c>
      <c r="AQ254">
        <v>0</v>
      </c>
      <c r="AR254">
        <v>1</v>
      </c>
    </row>
    <row r="255" spans="1:44" x14ac:dyDescent="0.2">
      <c r="A255">
        <f>ROW(Source!A332)</f>
        <v>332</v>
      </c>
      <c r="B255">
        <v>69734472</v>
      </c>
      <c r="C255">
        <v>69734451</v>
      </c>
      <c r="D255">
        <v>27373400</v>
      </c>
      <c r="E255">
        <v>1</v>
      </c>
      <c r="F255">
        <v>1</v>
      </c>
      <c r="G255">
        <v>1</v>
      </c>
      <c r="H255">
        <v>3</v>
      </c>
      <c r="I255" t="s">
        <v>72</v>
      </c>
      <c r="J255" t="s">
        <v>269</v>
      </c>
      <c r="K255" t="s">
        <v>1059</v>
      </c>
      <c r="L255">
        <v>1346</v>
      </c>
      <c r="N255">
        <v>1009</v>
      </c>
      <c r="O255" t="s">
        <v>68</v>
      </c>
      <c r="P255" t="s">
        <v>68</v>
      </c>
      <c r="Q255">
        <v>1</v>
      </c>
      <c r="X255">
        <v>450</v>
      </c>
      <c r="Y255">
        <v>1.38</v>
      </c>
      <c r="Z255">
        <v>0</v>
      </c>
      <c r="AA255">
        <v>0</v>
      </c>
      <c r="AB255">
        <v>0</v>
      </c>
      <c r="AC255">
        <v>0</v>
      </c>
      <c r="AD255">
        <v>1</v>
      </c>
      <c r="AE255">
        <v>0</v>
      </c>
      <c r="AF255" t="s">
        <v>3</v>
      </c>
      <c r="AG255">
        <v>450</v>
      </c>
      <c r="AH255">
        <v>2</v>
      </c>
      <c r="AI255">
        <v>69734460</v>
      </c>
      <c r="AJ255">
        <v>249</v>
      </c>
      <c r="AK255">
        <v>3</v>
      </c>
      <c r="AL255">
        <v>-621</v>
      </c>
      <c r="AM255">
        <v>0</v>
      </c>
      <c r="AN255">
        <v>0</v>
      </c>
      <c r="AO255">
        <v>0</v>
      </c>
      <c r="AP255">
        <v>0</v>
      </c>
      <c r="AQ255">
        <v>0</v>
      </c>
      <c r="AR255">
        <v>1</v>
      </c>
    </row>
    <row r="256" spans="1:44" x14ac:dyDescent="0.2">
      <c r="A256">
        <f>ROW(Source!A332)</f>
        <v>332</v>
      </c>
      <c r="B256">
        <v>69734473</v>
      </c>
      <c r="C256">
        <v>69734451</v>
      </c>
      <c r="D256">
        <v>27371596</v>
      </c>
      <c r="E256">
        <v>1</v>
      </c>
      <c r="F256">
        <v>1</v>
      </c>
      <c r="G256">
        <v>1</v>
      </c>
      <c r="H256">
        <v>3</v>
      </c>
      <c r="I256" t="s">
        <v>76</v>
      </c>
      <c r="J256" t="s">
        <v>271</v>
      </c>
      <c r="K256" t="s">
        <v>1060</v>
      </c>
      <c r="L256">
        <v>1348</v>
      </c>
      <c r="N256">
        <v>1009</v>
      </c>
      <c r="O256" t="s">
        <v>78</v>
      </c>
      <c r="P256" t="s">
        <v>78</v>
      </c>
      <c r="Q256">
        <v>1000</v>
      </c>
      <c r="X256">
        <v>0.05</v>
      </c>
      <c r="Y256">
        <v>6552.07</v>
      </c>
      <c r="Z256">
        <v>0</v>
      </c>
      <c r="AA256">
        <v>0</v>
      </c>
      <c r="AB256">
        <v>0</v>
      </c>
      <c r="AC256">
        <v>0</v>
      </c>
      <c r="AD256">
        <v>1</v>
      </c>
      <c r="AE256">
        <v>0</v>
      </c>
      <c r="AF256" t="s">
        <v>3</v>
      </c>
      <c r="AG256">
        <v>0.05</v>
      </c>
      <c r="AH256">
        <v>2</v>
      </c>
      <c r="AI256">
        <v>69734461</v>
      </c>
      <c r="AJ256">
        <v>250</v>
      </c>
      <c r="AK256">
        <v>3</v>
      </c>
      <c r="AL256">
        <v>-327.6035</v>
      </c>
      <c r="AM256">
        <v>0</v>
      </c>
      <c r="AN256">
        <v>0</v>
      </c>
      <c r="AO256">
        <v>0</v>
      </c>
      <c r="AP256">
        <v>0</v>
      </c>
      <c r="AQ256">
        <v>0</v>
      </c>
      <c r="AR256">
        <v>1</v>
      </c>
    </row>
    <row r="257" spans="1:44" x14ac:dyDescent="0.2">
      <c r="A257">
        <f>ROW(Source!A332)</f>
        <v>332</v>
      </c>
      <c r="B257">
        <v>69734474</v>
      </c>
      <c r="C257">
        <v>69734451</v>
      </c>
      <c r="D257">
        <v>27416566</v>
      </c>
      <c r="E257">
        <v>1</v>
      </c>
      <c r="F257">
        <v>1</v>
      </c>
      <c r="G257">
        <v>1</v>
      </c>
      <c r="H257">
        <v>3</v>
      </c>
      <c r="I257" t="s">
        <v>82</v>
      </c>
      <c r="J257" t="s">
        <v>194</v>
      </c>
      <c r="K257" t="s">
        <v>83</v>
      </c>
      <c r="L257">
        <v>1339</v>
      </c>
      <c r="N257">
        <v>1007</v>
      </c>
      <c r="O257" t="s">
        <v>40</v>
      </c>
      <c r="P257" t="s">
        <v>40</v>
      </c>
      <c r="Q257">
        <v>1</v>
      </c>
      <c r="X257">
        <v>0.1</v>
      </c>
      <c r="Y257">
        <v>7.14</v>
      </c>
      <c r="Z257">
        <v>0</v>
      </c>
      <c r="AA257">
        <v>0</v>
      </c>
      <c r="AB257">
        <v>0</v>
      </c>
      <c r="AC257">
        <v>0</v>
      </c>
      <c r="AD257">
        <v>1</v>
      </c>
      <c r="AE257">
        <v>0</v>
      </c>
      <c r="AF257" t="s">
        <v>3</v>
      </c>
      <c r="AG257">
        <v>0.1</v>
      </c>
      <c r="AH257">
        <v>2</v>
      </c>
      <c r="AI257">
        <v>69734463</v>
      </c>
      <c r="AJ257">
        <v>252</v>
      </c>
      <c r="AK257">
        <v>3</v>
      </c>
      <c r="AL257">
        <v>-0.71399999999999997</v>
      </c>
      <c r="AM257">
        <v>0</v>
      </c>
      <c r="AN257">
        <v>0</v>
      </c>
      <c r="AO257">
        <v>0</v>
      </c>
      <c r="AP257">
        <v>0</v>
      </c>
      <c r="AQ257">
        <v>0</v>
      </c>
      <c r="AR257">
        <v>1</v>
      </c>
    </row>
    <row r="258" spans="1:44" x14ac:dyDescent="0.2">
      <c r="A258">
        <f>ROW(Source!A333)</f>
        <v>333</v>
      </c>
      <c r="B258">
        <v>69734464</v>
      </c>
      <c r="C258">
        <v>69734451</v>
      </c>
      <c r="D258">
        <v>27498693</v>
      </c>
      <c r="E258">
        <v>1</v>
      </c>
      <c r="F258">
        <v>1</v>
      </c>
      <c r="G258">
        <v>1</v>
      </c>
      <c r="H258">
        <v>1</v>
      </c>
      <c r="I258" t="s">
        <v>979</v>
      </c>
      <c r="J258" t="s">
        <v>3</v>
      </c>
      <c r="K258" t="s">
        <v>980</v>
      </c>
      <c r="L258">
        <v>1369</v>
      </c>
      <c r="N258">
        <v>1013</v>
      </c>
      <c r="O258" t="s">
        <v>974</v>
      </c>
      <c r="P258" t="s">
        <v>974</v>
      </c>
      <c r="Q258">
        <v>1</v>
      </c>
      <c r="X258">
        <v>119.78</v>
      </c>
      <c r="Y258">
        <v>0</v>
      </c>
      <c r="Z258">
        <v>0</v>
      </c>
      <c r="AA258">
        <v>0</v>
      </c>
      <c r="AB258">
        <v>8.82</v>
      </c>
      <c r="AC258">
        <v>0</v>
      </c>
      <c r="AD258">
        <v>1</v>
      </c>
      <c r="AE258">
        <v>1</v>
      </c>
      <c r="AF258" t="s">
        <v>3</v>
      </c>
      <c r="AG258">
        <v>119.78</v>
      </c>
      <c r="AH258">
        <v>2</v>
      </c>
      <c r="AI258">
        <v>69734452</v>
      </c>
      <c r="AJ258">
        <v>253</v>
      </c>
      <c r="AK258">
        <v>0</v>
      </c>
      <c r="AL258">
        <v>0</v>
      </c>
      <c r="AM258">
        <v>0</v>
      </c>
      <c r="AN258">
        <v>0</v>
      </c>
      <c r="AO258">
        <v>0</v>
      </c>
      <c r="AP258">
        <v>0</v>
      </c>
      <c r="AQ258">
        <v>0</v>
      </c>
      <c r="AR258">
        <v>0</v>
      </c>
    </row>
    <row r="259" spans="1:44" x14ac:dyDescent="0.2">
      <c r="A259">
        <f>ROW(Source!A333)</f>
        <v>333</v>
      </c>
      <c r="B259">
        <v>69734465</v>
      </c>
      <c r="C259">
        <v>69734451</v>
      </c>
      <c r="D259">
        <v>121548</v>
      </c>
      <c r="E259">
        <v>1</v>
      </c>
      <c r="F259">
        <v>1</v>
      </c>
      <c r="G259">
        <v>1</v>
      </c>
      <c r="H259">
        <v>1</v>
      </c>
      <c r="I259" t="s">
        <v>36</v>
      </c>
      <c r="J259" t="s">
        <v>3</v>
      </c>
      <c r="K259" t="s">
        <v>981</v>
      </c>
      <c r="L259">
        <v>608254</v>
      </c>
      <c r="N259">
        <v>1013</v>
      </c>
      <c r="O259" t="s">
        <v>982</v>
      </c>
      <c r="P259" t="s">
        <v>982</v>
      </c>
      <c r="Q259">
        <v>1</v>
      </c>
      <c r="X259">
        <v>4.22</v>
      </c>
      <c r="Y259">
        <v>0</v>
      </c>
      <c r="Z259">
        <v>0</v>
      </c>
      <c r="AA259">
        <v>0</v>
      </c>
      <c r="AB259">
        <v>0</v>
      </c>
      <c r="AC259">
        <v>0</v>
      </c>
      <c r="AD259">
        <v>1</v>
      </c>
      <c r="AE259">
        <v>2</v>
      </c>
      <c r="AF259" t="s">
        <v>3</v>
      </c>
      <c r="AG259">
        <v>4.22</v>
      </c>
      <c r="AH259">
        <v>2</v>
      </c>
      <c r="AI259">
        <v>69734453</v>
      </c>
      <c r="AJ259">
        <v>254</v>
      </c>
      <c r="AK259">
        <v>0</v>
      </c>
      <c r="AL259">
        <v>0</v>
      </c>
      <c r="AM259">
        <v>0</v>
      </c>
      <c r="AN259">
        <v>0</v>
      </c>
      <c r="AO259">
        <v>0</v>
      </c>
      <c r="AP259">
        <v>0</v>
      </c>
      <c r="AQ259">
        <v>0</v>
      </c>
      <c r="AR259">
        <v>0</v>
      </c>
    </row>
    <row r="260" spans="1:44" x14ac:dyDescent="0.2">
      <c r="A260">
        <f>ROW(Source!A333)</f>
        <v>333</v>
      </c>
      <c r="B260">
        <v>69734466</v>
      </c>
      <c r="C260">
        <v>69734451</v>
      </c>
      <c r="D260">
        <v>27439571</v>
      </c>
      <c r="E260">
        <v>1</v>
      </c>
      <c r="F260">
        <v>1</v>
      </c>
      <c r="G260">
        <v>1</v>
      </c>
      <c r="H260">
        <v>2</v>
      </c>
      <c r="I260" t="s">
        <v>983</v>
      </c>
      <c r="J260" t="s">
        <v>984</v>
      </c>
      <c r="K260" t="s">
        <v>985</v>
      </c>
      <c r="L260">
        <v>1368</v>
      </c>
      <c r="N260">
        <v>1011</v>
      </c>
      <c r="O260" t="s">
        <v>978</v>
      </c>
      <c r="P260" t="s">
        <v>978</v>
      </c>
      <c r="Q260">
        <v>1</v>
      </c>
      <c r="X260">
        <v>0.36</v>
      </c>
      <c r="Y260">
        <v>0</v>
      </c>
      <c r="Z260">
        <v>88.42</v>
      </c>
      <c r="AA260">
        <v>10.14</v>
      </c>
      <c r="AB260">
        <v>0</v>
      </c>
      <c r="AC260">
        <v>0</v>
      </c>
      <c r="AD260">
        <v>1</v>
      </c>
      <c r="AE260">
        <v>0</v>
      </c>
      <c r="AF260" t="s">
        <v>3</v>
      </c>
      <c r="AG260">
        <v>0.36</v>
      </c>
      <c r="AH260">
        <v>2</v>
      </c>
      <c r="AI260">
        <v>69734454</v>
      </c>
      <c r="AJ260">
        <v>255</v>
      </c>
      <c r="AK260">
        <v>0</v>
      </c>
      <c r="AL260">
        <v>0</v>
      </c>
      <c r="AM260">
        <v>0</v>
      </c>
      <c r="AN260">
        <v>0</v>
      </c>
      <c r="AO260">
        <v>0</v>
      </c>
      <c r="AP260">
        <v>0</v>
      </c>
      <c r="AQ260">
        <v>0</v>
      </c>
      <c r="AR260">
        <v>0</v>
      </c>
    </row>
    <row r="261" spans="1:44" x14ac:dyDescent="0.2">
      <c r="A261">
        <f>ROW(Source!A333)</f>
        <v>333</v>
      </c>
      <c r="B261">
        <v>69734467</v>
      </c>
      <c r="C261">
        <v>69734451</v>
      </c>
      <c r="D261">
        <v>27439630</v>
      </c>
      <c r="E261">
        <v>1</v>
      </c>
      <c r="F261">
        <v>1</v>
      </c>
      <c r="G261">
        <v>1</v>
      </c>
      <c r="H261">
        <v>2</v>
      </c>
      <c r="I261" t="s">
        <v>986</v>
      </c>
      <c r="J261" t="s">
        <v>987</v>
      </c>
      <c r="K261" t="s">
        <v>988</v>
      </c>
      <c r="L261">
        <v>1368</v>
      </c>
      <c r="N261">
        <v>1011</v>
      </c>
      <c r="O261" t="s">
        <v>978</v>
      </c>
      <c r="P261" t="s">
        <v>978</v>
      </c>
      <c r="Q261">
        <v>1</v>
      </c>
      <c r="X261">
        <v>2.2999999999999998</v>
      </c>
      <c r="Y261">
        <v>0</v>
      </c>
      <c r="Z261">
        <v>31.27</v>
      </c>
      <c r="AA261">
        <v>13.61</v>
      </c>
      <c r="AB261">
        <v>0</v>
      </c>
      <c r="AC261">
        <v>0</v>
      </c>
      <c r="AD261">
        <v>1</v>
      </c>
      <c r="AE261">
        <v>0</v>
      </c>
      <c r="AF261" t="s">
        <v>3</v>
      </c>
      <c r="AG261">
        <v>2.2999999999999998</v>
      </c>
      <c r="AH261">
        <v>2</v>
      </c>
      <c r="AI261">
        <v>69734455</v>
      </c>
      <c r="AJ261">
        <v>256</v>
      </c>
      <c r="AK261">
        <v>0</v>
      </c>
      <c r="AL261">
        <v>0</v>
      </c>
      <c r="AM261">
        <v>0</v>
      </c>
      <c r="AN261">
        <v>0</v>
      </c>
      <c r="AO261">
        <v>0</v>
      </c>
      <c r="AP261">
        <v>0</v>
      </c>
      <c r="AQ261">
        <v>0</v>
      </c>
      <c r="AR261">
        <v>0</v>
      </c>
    </row>
    <row r="262" spans="1:44" x14ac:dyDescent="0.2">
      <c r="A262">
        <f>ROW(Source!A333)</f>
        <v>333</v>
      </c>
      <c r="B262">
        <v>69734468</v>
      </c>
      <c r="C262">
        <v>69734451</v>
      </c>
      <c r="D262">
        <v>27440032</v>
      </c>
      <c r="E262">
        <v>1</v>
      </c>
      <c r="F262">
        <v>1</v>
      </c>
      <c r="G262">
        <v>1</v>
      </c>
      <c r="H262">
        <v>2</v>
      </c>
      <c r="I262" t="s">
        <v>989</v>
      </c>
      <c r="J262" t="s">
        <v>990</v>
      </c>
      <c r="K262" t="s">
        <v>991</v>
      </c>
      <c r="L262">
        <v>1368</v>
      </c>
      <c r="N262">
        <v>1011</v>
      </c>
      <c r="O262" t="s">
        <v>978</v>
      </c>
      <c r="P262" t="s">
        <v>978</v>
      </c>
      <c r="Q262">
        <v>1</v>
      </c>
      <c r="X262">
        <v>1.56</v>
      </c>
      <c r="Y262">
        <v>0</v>
      </c>
      <c r="Z262">
        <v>12.43</v>
      </c>
      <c r="AA262">
        <v>10.14</v>
      </c>
      <c r="AB262">
        <v>0</v>
      </c>
      <c r="AC262">
        <v>0</v>
      </c>
      <c r="AD262">
        <v>1</v>
      </c>
      <c r="AE262">
        <v>0</v>
      </c>
      <c r="AF262" t="s">
        <v>3</v>
      </c>
      <c r="AG262">
        <v>1.56</v>
      </c>
      <c r="AH262">
        <v>2</v>
      </c>
      <c r="AI262">
        <v>69734456</v>
      </c>
      <c r="AJ262">
        <v>257</v>
      </c>
      <c r="AK262">
        <v>0</v>
      </c>
      <c r="AL262">
        <v>0</v>
      </c>
      <c r="AM262">
        <v>0</v>
      </c>
      <c r="AN262">
        <v>0</v>
      </c>
      <c r="AO262">
        <v>0</v>
      </c>
      <c r="AP262">
        <v>0</v>
      </c>
      <c r="AQ262">
        <v>0</v>
      </c>
      <c r="AR262">
        <v>0</v>
      </c>
    </row>
    <row r="263" spans="1:44" x14ac:dyDescent="0.2">
      <c r="A263">
        <f>ROW(Source!A333)</f>
        <v>333</v>
      </c>
      <c r="B263">
        <v>69734469</v>
      </c>
      <c r="C263">
        <v>69734451</v>
      </c>
      <c r="D263">
        <v>27441327</v>
      </c>
      <c r="E263">
        <v>1</v>
      </c>
      <c r="F263">
        <v>1</v>
      </c>
      <c r="G263">
        <v>1</v>
      </c>
      <c r="H263">
        <v>2</v>
      </c>
      <c r="I263" t="s">
        <v>975</v>
      </c>
      <c r="J263" t="s">
        <v>976</v>
      </c>
      <c r="K263" t="s">
        <v>977</v>
      </c>
      <c r="L263">
        <v>1368</v>
      </c>
      <c r="N263">
        <v>1011</v>
      </c>
      <c r="O263" t="s">
        <v>978</v>
      </c>
      <c r="P263" t="s">
        <v>978</v>
      </c>
      <c r="Q263">
        <v>1</v>
      </c>
      <c r="X263">
        <v>0.28000000000000003</v>
      </c>
      <c r="Y263">
        <v>0</v>
      </c>
      <c r="Z263">
        <v>93.37</v>
      </c>
      <c r="AA263">
        <v>11.69</v>
      </c>
      <c r="AB263">
        <v>0</v>
      </c>
      <c r="AC263">
        <v>0</v>
      </c>
      <c r="AD263">
        <v>1</v>
      </c>
      <c r="AE263">
        <v>0</v>
      </c>
      <c r="AF263" t="s">
        <v>3</v>
      </c>
      <c r="AG263">
        <v>0.28000000000000003</v>
      </c>
      <c r="AH263">
        <v>2</v>
      </c>
      <c r="AI263">
        <v>69734457</v>
      </c>
      <c r="AJ263">
        <v>258</v>
      </c>
      <c r="AK263">
        <v>0</v>
      </c>
      <c r="AL263">
        <v>0</v>
      </c>
      <c r="AM263">
        <v>0</v>
      </c>
      <c r="AN263">
        <v>0</v>
      </c>
      <c r="AO263">
        <v>0</v>
      </c>
      <c r="AP263">
        <v>0</v>
      </c>
      <c r="AQ263">
        <v>0</v>
      </c>
      <c r="AR263">
        <v>0</v>
      </c>
    </row>
    <row r="264" spans="1:44" x14ac:dyDescent="0.2">
      <c r="A264">
        <f>ROW(Source!A333)</f>
        <v>333</v>
      </c>
      <c r="B264">
        <v>69734470</v>
      </c>
      <c r="C264">
        <v>69734451</v>
      </c>
      <c r="D264">
        <v>27373926</v>
      </c>
      <c r="E264">
        <v>1</v>
      </c>
      <c r="F264">
        <v>1</v>
      </c>
      <c r="G264">
        <v>1</v>
      </c>
      <c r="H264">
        <v>3</v>
      </c>
      <c r="I264" t="s">
        <v>1071</v>
      </c>
      <c r="J264" t="s">
        <v>1072</v>
      </c>
      <c r="K264" t="s">
        <v>1073</v>
      </c>
      <c r="L264">
        <v>1327</v>
      </c>
      <c r="N264">
        <v>1005</v>
      </c>
      <c r="O264" t="s">
        <v>56</v>
      </c>
      <c r="P264" t="s">
        <v>56</v>
      </c>
      <c r="Q264">
        <v>1</v>
      </c>
      <c r="X264">
        <v>102</v>
      </c>
      <c r="Y264">
        <v>83.01</v>
      </c>
      <c r="Z264">
        <v>0</v>
      </c>
      <c r="AA264">
        <v>0</v>
      </c>
      <c r="AB264">
        <v>0</v>
      </c>
      <c r="AC264">
        <v>0</v>
      </c>
      <c r="AD264">
        <v>1</v>
      </c>
      <c r="AE264">
        <v>0</v>
      </c>
      <c r="AF264" t="s">
        <v>3</v>
      </c>
      <c r="AG264">
        <v>102</v>
      </c>
      <c r="AH264">
        <v>3</v>
      </c>
      <c r="AI264">
        <v>-1</v>
      </c>
      <c r="AJ264" t="s">
        <v>3</v>
      </c>
      <c r="AK264">
        <v>4</v>
      </c>
      <c r="AL264">
        <v>-8467.02</v>
      </c>
      <c r="AM264">
        <v>0</v>
      </c>
      <c r="AN264">
        <v>0</v>
      </c>
      <c r="AO264">
        <v>0</v>
      </c>
      <c r="AP264">
        <v>0</v>
      </c>
      <c r="AQ264">
        <v>0</v>
      </c>
      <c r="AR264">
        <v>1</v>
      </c>
    </row>
    <row r="265" spans="1:44" x14ac:dyDescent="0.2">
      <c r="A265">
        <f>ROW(Source!A333)</f>
        <v>333</v>
      </c>
      <c r="B265">
        <v>69734471</v>
      </c>
      <c r="C265">
        <v>69734451</v>
      </c>
      <c r="D265">
        <v>27371543</v>
      </c>
      <c r="E265">
        <v>1</v>
      </c>
      <c r="F265">
        <v>1</v>
      </c>
      <c r="G265">
        <v>1</v>
      </c>
      <c r="H265">
        <v>3</v>
      </c>
      <c r="I265" t="s">
        <v>66</v>
      </c>
      <c r="J265" t="s">
        <v>267</v>
      </c>
      <c r="K265" t="s">
        <v>67</v>
      </c>
      <c r="L265">
        <v>1346</v>
      </c>
      <c r="N265">
        <v>1009</v>
      </c>
      <c r="O265" t="s">
        <v>68</v>
      </c>
      <c r="P265" t="s">
        <v>68</v>
      </c>
      <c r="Q265">
        <v>1</v>
      </c>
      <c r="X265">
        <v>0.5</v>
      </c>
      <c r="Y265">
        <v>1.82</v>
      </c>
      <c r="Z265">
        <v>0</v>
      </c>
      <c r="AA265">
        <v>0</v>
      </c>
      <c r="AB265">
        <v>0</v>
      </c>
      <c r="AC265">
        <v>0</v>
      </c>
      <c r="AD265">
        <v>1</v>
      </c>
      <c r="AE265">
        <v>0</v>
      </c>
      <c r="AF265" t="s">
        <v>3</v>
      </c>
      <c r="AG265">
        <v>0.5</v>
      </c>
      <c r="AH265">
        <v>2</v>
      </c>
      <c r="AI265">
        <v>69734459</v>
      </c>
      <c r="AJ265">
        <v>260</v>
      </c>
      <c r="AK265">
        <v>3</v>
      </c>
      <c r="AL265">
        <v>-0.91</v>
      </c>
      <c r="AM265">
        <v>0</v>
      </c>
      <c r="AN265">
        <v>0</v>
      </c>
      <c r="AO265">
        <v>0</v>
      </c>
      <c r="AP265">
        <v>0</v>
      </c>
      <c r="AQ265">
        <v>0</v>
      </c>
      <c r="AR265">
        <v>1</v>
      </c>
    </row>
    <row r="266" spans="1:44" x14ac:dyDescent="0.2">
      <c r="A266">
        <f>ROW(Source!A333)</f>
        <v>333</v>
      </c>
      <c r="B266">
        <v>69734472</v>
      </c>
      <c r="C266">
        <v>69734451</v>
      </c>
      <c r="D266">
        <v>27373400</v>
      </c>
      <c r="E266">
        <v>1</v>
      </c>
      <c r="F266">
        <v>1</v>
      </c>
      <c r="G266">
        <v>1</v>
      </c>
      <c r="H266">
        <v>3</v>
      </c>
      <c r="I266" t="s">
        <v>72</v>
      </c>
      <c r="J266" t="s">
        <v>269</v>
      </c>
      <c r="K266" t="s">
        <v>1059</v>
      </c>
      <c r="L266">
        <v>1346</v>
      </c>
      <c r="N266">
        <v>1009</v>
      </c>
      <c r="O266" t="s">
        <v>68</v>
      </c>
      <c r="P266" t="s">
        <v>68</v>
      </c>
      <c r="Q266">
        <v>1</v>
      </c>
      <c r="X266">
        <v>450</v>
      </c>
      <c r="Y266">
        <v>1.38</v>
      </c>
      <c r="Z266">
        <v>0</v>
      </c>
      <c r="AA266">
        <v>0</v>
      </c>
      <c r="AB266">
        <v>0</v>
      </c>
      <c r="AC266">
        <v>0</v>
      </c>
      <c r="AD266">
        <v>1</v>
      </c>
      <c r="AE266">
        <v>0</v>
      </c>
      <c r="AF266" t="s">
        <v>3</v>
      </c>
      <c r="AG266">
        <v>450</v>
      </c>
      <c r="AH266">
        <v>2</v>
      </c>
      <c r="AI266">
        <v>69734460</v>
      </c>
      <c r="AJ266">
        <v>261</v>
      </c>
      <c r="AK266">
        <v>3</v>
      </c>
      <c r="AL266">
        <v>-621</v>
      </c>
      <c r="AM266">
        <v>0</v>
      </c>
      <c r="AN266">
        <v>0</v>
      </c>
      <c r="AO266">
        <v>0</v>
      </c>
      <c r="AP266">
        <v>0</v>
      </c>
      <c r="AQ266">
        <v>0</v>
      </c>
      <c r="AR266">
        <v>1</v>
      </c>
    </row>
    <row r="267" spans="1:44" x14ac:dyDescent="0.2">
      <c r="A267">
        <f>ROW(Source!A333)</f>
        <v>333</v>
      </c>
      <c r="B267">
        <v>69734473</v>
      </c>
      <c r="C267">
        <v>69734451</v>
      </c>
      <c r="D267">
        <v>27371596</v>
      </c>
      <c r="E267">
        <v>1</v>
      </c>
      <c r="F267">
        <v>1</v>
      </c>
      <c r="G267">
        <v>1</v>
      </c>
      <c r="H267">
        <v>3</v>
      </c>
      <c r="I267" t="s">
        <v>76</v>
      </c>
      <c r="J267" t="s">
        <v>271</v>
      </c>
      <c r="K267" t="s">
        <v>1060</v>
      </c>
      <c r="L267">
        <v>1348</v>
      </c>
      <c r="N267">
        <v>1009</v>
      </c>
      <c r="O267" t="s">
        <v>78</v>
      </c>
      <c r="P267" t="s">
        <v>78</v>
      </c>
      <c r="Q267">
        <v>1000</v>
      </c>
      <c r="X267">
        <v>0.05</v>
      </c>
      <c r="Y267">
        <v>6552.07</v>
      </c>
      <c r="Z267">
        <v>0</v>
      </c>
      <c r="AA267">
        <v>0</v>
      </c>
      <c r="AB267">
        <v>0</v>
      </c>
      <c r="AC267">
        <v>0</v>
      </c>
      <c r="AD267">
        <v>1</v>
      </c>
      <c r="AE267">
        <v>0</v>
      </c>
      <c r="AF267" t="s">
        <v>3</v>
      </c>
      <c r="AG267">
        <v>0.05</v>
      </c>
      <c r="AH267">
        <v>2</v>
      </c>
      <c r="AI267">
        <v>69734461</v>
      </c>
      <c r="AJ267">
        <v>262</v>
      </c>
      <c r="AK267">
        <v>3</v>
      </c>
      <c r="AL267">
        <v>-327.6035</v>
      </c>
      <c r="AM267">
        <v>0</v>
      </c>
      <c r="AN267">
        <v>0</v>
      </c>
      <c r="AO267">
        <v>0</v>
      </c>
      <c r="AP267">
        <v>0</v>
      </c>
      <c r="AQ267">
        <v>0</v>
      </c>
      <c r="AR267">
        <v>1</v>
      </c>
    </row>
    <row r="268" spans="1:44" x14ac:dyDescent="0.2">
      <c r="A268">
        <f>ROW(Source!A333)</f>
        <v>333</v>
      </c>
      <c r="B268">
        <v>69734474</v>
      </c>
      <c r="C268">
        <v>69734451</v>
      </c>
      <c r="D268">
        <v>27416566</v>
      </c>
      <c r="E268">
        <v>1</v>
      </c>
      <c r="F268">
        <v>1</v>
      </c>
      <c r="G268">
        <v>1</v>
      </c>
      <c r="H268">
        <v>3</v>
      </c>
      <c r="I268" t="s">
        <v>82</v>
      </c>
      <c r="J268" t="s">
        <v>194</v>
      </c>
      <c r="K268" t="s">
        <v>83</v>
      </c>
      <c r="L268">
        <v>1339</v>
      </c>
      <c r="N268">
        <v>1007</v>
      </c>
      <c r="O268" t="s">
        <v>40</v>
      </c>
      <c r="P268" t="s">
        <v>40</v>
      </c>
      <c r="Q268">
        <v>1</v>
      </c>
      <c r="X268">
        <v>0.1</v>
      </c>
      <c r="Y268">
        <v>7.14</v>
      </c>
      <c r="Z268">
        <v>0</v>
      </c>
      <c r="AA268">
        <v>0</v>
      </c>
      <c r="AB268">
        <v>0</v>
      </c>
      <c r="AC268">
        <v>0</v>
      </c>
      <c r="AD268">
        <v>1</v>
      </c>
      <c r="AE268">
        <v>0</v>
      </c>
      <c r="AF268" t="s">
        <v>3</v>
      </c>
      <c r="AG268">
        <v>0.1</v>
      </c>
      <c r="AH268">
        <v>2</v>
      </c>
      <c r="AI268">
        <v>69734463</v>
      </c>
      <c r="AJ268">
        <v>264</v>
      </c>
      <c r="AK268">
        <v>3</v>
      </c>
      <c r="AL268">
        <v>-0.71399999999999997</v>
      </c>
      <c r="AM268">
        <v>0</v>
      </c>
      <c r="AN268">
        <v>0</v>
      </c>
      <c r="AO268">
        <v>0</v>
      </c>
      <c r="AP268">
        <v>0</v>
      </c>
      <c r="AQ268">
        <v>0</v>
      </c>
      <c r="AR268">
        <v>1</v>
      </c>
    </row>
    <row r="269" spans="1:44" x14ac:dyDescent="0.2">
      <c r="A269">
        <f>ROW(Source!A381)</f>
        <v>381</v>
      </c>
      <c r="B269">
        <v>69734486</v>
      </c>
      <c r="C269">
        <v>69734481</v>
      </c>
      <c r="D269">
        <v>27493087</v>
      </c>
      <c r="E269">
        <v>1</v>
      </c>
      <c r="F269">
        <v>1</v>
      </c>
      <c r="G269">
        <v>1</v>
      </c>
      <c r="H269">
        <v>1</v>
      </c>
      <c r="I269" t="s">
        <v>992</v>
      </c>
      <c r="J269" t="s">
        <v>3</v>
      </c>
      <c r="K269" t="s">
        <v>993</v>
      </c>
      <c r="L269">
        <v>1369</v>
      </c>
      <c r="N269">
        <v>1013</v>
      </c>
      <c r="O269" t="s">
        <v>974</v>
      </c>
      <c r="P269" t="s">
        <v>974</v>
      </c>
      <c r="Q269">
        <v>1</v>
      </c>
      <c r="X269">
        <v>9.4700000000000006</v>
      </c>
      <c r="Y269">
        <v>0</v>
      </c>
      <c r="Z269">
        <v>0</v>
      </c>
      <c r="AA269">
        <v>0</v>
      </c>
      <c r="AB269">
        <v>9.48</v>
      </c>
      <c r="AC269">
        <v>0</v>
      </c>
      <c r="AD269">
        <v>1</v>
      </c>
      <c r="AE269">
        <v>1</v>
      </c>
      <c r="AF269" t="s">
        <v>3</v>
      </c>
      <c r="AG269">
        <v>9.4700000000000006</v>
      </c>
      <c r="AH269">
        <v>2</v>
      </c>
      <c r="AI269">
        <v>69734482</v>
      </c>
      <c r="AJ269">
        <v>265</v>
      </c>
      <c r="AK269">
        <v>0</v>
      </c>
      <c r="AL269">
        <v>0</v>
      </c>
      <c r="AM269">
        <v>0</v>
      </c>
      <c r="AN269">
        <v>0</v>
      </c>
      <c r="AO269">
        <v>0</v>
      </c>
      <c r="AP269">
        <v>0</v>
      </c>
      <c r="AQ269">
        <v>0</v>
      </c>
      <c r="AR269">
        <v>0</v>
      </c>
    </row>
    <row r="270" spans="1:44" x14ac:dyDescent="0.2">
      <c r="A270">
        <f>ROW(Source!A381)</f>
        <v>381</v>
      </c>
      <c r="B270">
        <v>69734487</v>
      </c>
      <c r="C270">
        <v>69734481</v>
      </c>
      <c r="D270">
        <v>27439597</v>
      </c>
      <c r="E270">
        <v>1</v>
      </c>
      <c r="F270">
        <v>1</v>
      </c>
      <c r="G270">
        <v>1</v>
      </c>
      <c r="H270">
        <v>2</v>
      </c>
      <c r="I270" t="s">
        <v>994</v>
      </c>
      <c r="J270" t="s">
        <v>995</v>
      </c>
      <c r="K270" t="s">
        <v>996</v>
      </c>
      <c r="L270">
        <v>1368</v>
      </c>
      <c r="N270">
        <v>1011</v>
      </c>
      <c r="O270" t="s">
        <v>978</v>
      </c>
      <c r="P270" t="s">
        <v>978</v>
      </c>
      <c r="Q270">
        <v>1</v>
      </c>
      <c r="X270">
        <v>0.45</v>
      </c>
      <c r="Y270">
        <v>0</v>
      </c>
      <c r="Z270">
        <v>6.62</v>
      </c>
      <c r="AA270">
        <v>0</v>
      </c>
      <c r="AB270">
        <v>0</v>
      </c>
      <c r="AC270">
        <v>0</v>
      </c>
      <c r="AD270">
        <v>1</v>
      </c>
      <c r="AE270">
        <v>0</v>
      </c>
      <c r="AF270" t="s">
        <v>3</v>
      </c>
      <c r="AG270">
        <v>0.45</v>
      </c>
      <c r="AH270">
        <v>2</v>
      </c>
      <c r="AI270">
        <v>69734483</v>
      </c>
      <c r="AJ270">
        <v>266</v>
      </c>
      <c r="AK270">
        <v>0</v>
      </c>
      <c r="AL270">
        <v>0</v>
      </c>
      <c r="AM270">
        <v>0</v>
      </c>
      <c r="AN270">
        <v>0</v>
      </c>
      <c r="AO270">
        <v>0</v>
      </c>
      <c r="AP270">
        <v>0</v>
      </c>
      <c r="AQ270">
        <v>0</v>
      </c>
      <c r="AR270">
        <v>0</v>
      </c>
    </row>
    <row r="271" spans="1:44" x14ac:dyDescent="0.2">
      <c r="A271">
        <f>ROW(Source!A381)</f>
        <v>381</v>
      </c>
      <c r="B271">
        <v>69734488</v>
      </c>
      <c r="C271">
        <v>69734481</v>
      </c>
      <c r="D271">
        <v>27441327</v>
      </c>
      <c r="E271">
        <v>1</v>
      </c>
      <c r="F271">
        <v>1</v>
      </c>
      <c r="G271">
        <v>1</v>
      </c>
      <c r="H271">
        <v>2</v>
      </c>
      <c r="I271" t="s">
        <v>975</v>
      </c>
      <c r="J271" t="s">
        <v>976</v>
      </c>
      <c r="K271" t="s">
        <v>977</v>
      </c>
      <c r="L271">
        <v>1368</v>
      </c>
      <c r="N271">
        <v>1011</v>
      </c>
      <c r="O271" t="s">
        <v>978</v>
      </c>
      <c r="P271" t="s">
        <v>978</v>
      </c>
      <c r="Q271">
        <v>1</v>
      </c>
      <c r="X271">
        <v>0.31</v>
      </c>
      <c r="Y271">
        <v>0</v>
      </c>
      <c r="Z271">
        <v>93.37</v>
      </c>
      <c r="AA271">
        <v>11.69</v>
      </c>
      <c r="AB271">
        <v>0</v>
      </c>
      <c r="AC271">
        <v>0</v>
      </c>
      <c r="AD271">
        <v>1</v>
      </c>
      <c r="AE271">
        <v>0</v>
      </c>
      <c r="AF271" t="s">
        <v>3</v>
      </c>
      <c r="AG271">
        <v>0.31</v>
      </c>
      <c r="AH271">
        <v>2</v>
      </c>
      <c r="AI271">
        <v>69734484</v>
      </c>
      <c r="AJ271">
        <v>267</v>
      </c>
      <c r="AK271">
        <v>0</v>
      </c>
      <c r="AL271">
        <v>0</v>
      </c>
      <c r="AM271">
        <v>0</v>
      </c>
      <c r="AN271">
        <v>0</v>
      </c>
      <c r="AO271">
        <v>0</v>
      </c>
      <c r="AP271">
        <v>0</v>
      </c>
      <c r="AQ271">
        <v>0</v>
      </c>
      <c r="AR271">
        <v>0</v>
      </c>
    </row>
    <row r="272" spans="1:44" x14ac:dyDescent="0.2">
      <c r="A272">
        <f>ROW(Source!A381)</f>
        <v>381</v>
      </c>
      <c r="B272">
        <v>69734489</v>
      </c>
      <c r="C272">
        <v>69734481</v>
      </c>
      <c r="D272">
        <v>27382910</v>
      </c>
      <c r="E272">
        <v>1</v>
      </c>
      <c r="F272">
        <v>1</v>
      </c>
      <c r="G272">
        <v>1</v>
      </c>
      <c r="H272">
        <v>3</v>
      </c>
      <c r="I272" t="s">
        <v>651</v>
      </c>
      <c r="J272" t="s">
        <v>1061</v>
      </c>
      <c r="K272" t="s">
        <v>1062</v>
      </c>
      <c r="L272">
        <v>1339</v>
      </c>
      <c r="N272">
        <v>1007</v>
      </c>
      <c r="O272" t="s">
        <v>40</v>
      </c>
      <c r="P272" t="s">
        <v>40</v>
      </c>
      <c r="Q272">
        <v>1</v>
      </c>
      <c r="X272">
        <v>1.02</v>
      </c>
      <c r="Y272">
        <v>994.39</v>
      </c>
      <c r="Z272">
        <v>0</v>
      </c>
      <c r="AA272">
        <v>0</v>
      </c>
      <c r="AB272">
        <v>0</v>
      </c>
      <c r="AC272">
        <v>0</v>
      </c>
      <c r="AD272">
        <v>1</v>
      </c>
      <c r="AE272">
        <v>0</v>
      </c>
      <c r="AF272" t="s">
        <v>3</v>
      </c>
      <c r="AG272">
        <v>1.02</v>
      </c>
      <c r="AH272">
        <v>3</v>
      </c>
      <c r="AI272">
        <v>-1</v>
      </c>
      <c r="AJ272" t="s">
        <v>3</v>
      </c>
      <c r="AK272">
        <v>4</v>
      </c>
      <c r="AL272">
        <v>-1014.2778</v>
      </c>
      <c r="AM272">
        <v>0</v>
      </c>
      <c r="AN272">
        <v>0</v>
      </c>
      <c r="AO272">
        <v>0</v>
      </c>
      <c r="AP272">
        <v>0</v>
      </c>
      <c r="AQ272">
        <v>0</v>
      </c>
      <c r="AR272">
        <v>1</v>
      </c>
    </row>
    <row r="273" spans="1:44" x14ac:dyDescent="0.2">
      <c r="A273">
        <f>ROW(Source!A382)</f>
        <v>382</v>
      </c>
      <c r="B273">
        <v>69734486</v>
      </c>
      <c r="C273">
        <v>69734481</v>
      </c>
      <c r="D273">
        <v>27493087</v>
      </c>
      <c r="E273">
        <v>1</v>
      </c>
      <c r="F273">
        <v>1</v>
      </c>
      <c r="G273">
        <v>1</v>
      </c>
      <c r="H273">
        <v>1</v>
      </c>
      <c r="I273" t="s">
        <v>992</v>
      </c>
      <c r="J273" t="s">
        <v>3</v>
      </c>
      <c r="K273" t="s">
        <v>993</v>
      </c>
      <c r="L273">
        <v>1369</v>
      </c>
      <c r="N273">
        <v>1013</v>
      </c>
      <c r="O273" t="s">
        <v>974</v>
      </c>
      <c r="P273" t="s">
        <v>974</v>
      </c>
      <c r="Q273">
        <v>1</v>
      </c>
      <c r="X273">
        <v>9.4700000000000006</v>
      </c>
      <c r="Y273">
        <v>0</v>
      </c>
      <c r="Z273">
        <v>0</v>
      </c>
      <c r="AA273">
        <v>0</v>
      </c>
      <c r="AB273">
        <v>9.48</v>
      </c>
      <c r="AC273">
        <v>0</v>
      </c>
      <c r="AD273">
        <v>1</v>
      </c>
      <c r="AE273">
        <v>1</v>
      </c>
      <c r="AF273" t="s">
        <v>3</v>
      </c>
      <c r="AG273">
        <v>9.4700000000000006</v>
      </c>
      <c r="AH273">
        <v>2</v>
      </c>
      <c r="AI273">
        <v>69734482</v>
      </c>
      <c r="AJ273">
        <v>269</v>
      </c>
      <c r="AK273">
        <v>0</v>
      </c>
      <c r="AL273">
        <v>0</v>
      </c>
      <c r="AM273">
        <v>0</v>
      </c>
      <c r="AN273">
        <v>0</v>
      </c>
      <c r="AO273">
        <v>0</v>
      </c>
      <c r="AP273">
        <v>0</v>
      </c>
      <c r="AQ273">
        <v>0</v>
      </c>
      <c r="AR273">
        <v>0</v>
      </c>
    </row>
    <row r="274" spans="1:44" x14ac:dyDescent="0.2">
      <c r="A274">
        <f>ROW(Source!A382)</f>
        <v>382</v>
      </c>
      <c r="B274">
        <v>69734487</v>
      </c>
      <c r="C274">
        <v>69734481</v>
      </c>
      <c r="D274">
        <v>27439597</v>
      </c>
      <c r="E274">
        <v>1</v>
      </c>
      <c r="F274">
        <v>1</v>
      </c>
      <c r="G274">
        <v>1</v>
      </c>
      <c r="H274">
        <v>2</v>
      </c>
      <c r="I274" t="s">
        <v>994</v>
      </c>
      <c r="J274" t="s">
        <v>995</v>
      </c>
      <c r="K274" t="s">
        <v>996</v>
      </c>
      <c r="L274">
        <v>1368</v>
      </c>
      <c r="N274">
        <v>1011</v>
      </c>
      <c r="O274" t="s">
        <v>978</v>
      </c>
      <c r="P274" t="s">
        <v>978</v>
      </c>
      <c r="Q274">
        <v>1</v>
      </c>
      <c r="X274">
        <v>0.45</v>
      </c>
      <c r="Y274">
        <v>0</v>
      </c>
      <c r="Z274">
        <v>6.62</v>
      </c>
      <c r="AA274">
        <v>0</v>
      </c>
      <c r="AB274">
        <v>0</v>
      </c>
      <c r="AC274">
        <v>0</v>
      </c>
      <c r="AD274">
        <v>1</v>
      </c>
      <c r="AE274">
        <v>0</v>
      </c>
      <c r="AF274" t="s">
        <v>3</v>
      </c>
      <c r="AG274">
        <v>0.45</v>
      </c>
      <c r="AH274">
        <v>2</v>
      </c>
      <c r="AI274">
        <v>69734483</v>
      </c>
      <c r="AJ274">
        <v>270</v>
      </c>
      <c r="AK274">
        <v>0</v>
      </c>
      <c r="AL274">
        <v>0</v>
      </c>
      <c r="AM274">
        <v>0</v>
      </c>
      <c r="AN274">
        <v>0</v>
      </c>
      <c r="AO274">
        <v>0</v>
      </c>
      <c r="AP274">
        <v>0</v>
      </c>
      <c r="AQ274">
        <v>0</v>
      </c>
      <c r="AR274">
        <v>0</v>
      </c>
    </row>
    <row r="275" spans="1:44" x14ac:dyDescent="0.2">
      <c r="A275">
        <f>ROW(Source!A382)</f>
        <v>382</v>
      </c>
      <c r="B275">
        <v>69734488</v>
      </c>
      <c r="C275">
        <v>69734481</v>
      </c>
      <c r="D275">
        <v>27441327</v>
      </c>
      <c r="E275">
        <v>1</v>
      </c>
      <c r="F275">
        <v>1</v>
      </c>
      <c r="G275">
        <v>1</v>
      </c>
      <c r="H275">
        <v>2</v>
      </c>
      <c r="I275" t="s">
        <v>975</v>
      </c>
      <c r="J275" t="s">
        <v>976</v>
      </c>
      <c r="K275" t="s">
        <v>977</v>
      </c>
      <c r="L275">
        <v>1368</v>
      </c>
      <c r="N275">
        <v>1011</v>
      </c>
      <c r="O275" t="s">
        <v>978</v>
      </c>
      <c r="P275" t="s">
        <v>978</v>
      </c>
      <c r="Q275">
        <v>1</v>
      </c>
      <c r="X275">
        <v>0.31</v>
      </c>
      <c r="Y275">
        <v>0</v>
      </c>
      <c r="Z275">
        <v>93.37</v>
      </c>
      <c r="AA275">
        <v>11.69</v>
      </c>
      <c r="AB275">
        <v>0</v>
      </c>
      <c r="AC275">
        <v>0</v>
      </c>
      <c r="AD275">
        <v>1</v>
      </c>
      <c r="AE275">
        <v>0</v>
      </c>
      <c r="AF275" t="s">
        <v>3</v>
      </c>
      <c r="AG275">
        <v>0.31</v>
      </c>
      <c r="AH275">
        <v>2</v>
      </c>
      <c r="AI275">
        <v>69734484</v>
      </c>
      <c r="AJ275">
        <v>271</v>
      </c>
      <c r="AK275">
        <v>0</v>
      </c>
      <c r="AL275">
        <v>0</v>
      </c>
      <c r="AM275">
        <v>0</v>
      </c>
      <c r="AN275">
        <v>0</v>
      </c>
      <c r="AO275">
        <v>0</v>
      </c>
      <c r="AP275">
        <v>0</v>
      </c>
      <c r="AQ275">
        <v>0</v>
      </c>
      <c r="AR275">
        <v>0</v>
      </c>
    </row>
    <row r="276" spans="1:44" x14ac:dyDescent="0.2">
      <c r="A276">
        <f>ROW(Source!A382)</f>
        <v>382</v>
      </c>
      <c r="B276">
        <v>69734489</v>
      </c>
      <c r="C276">
        <v>69734481</v>
      </c>
      <c r="D276">
        <v>27382910</v>
      </c>
      <c r="E276">
        <v>1</v>
      </c>
      <c r="F276">
        <v>1</v>
      </c>
      <c r="G276">
        <v>1</v>
      </c>
      <c r="H276">
        <v>3</v>
      </c>
      <c r="I276" t="s">
        <v>651</v>
      </c>
      <c r="J276" t="s">
        <v>1061</v>
      </c>
      <c r="K276" t="s">
        <v>1062</v>
      </c>
      <c r="L276">
        <v>1339</v>
      </c>
      <c r="N276">
        <v>1007</v>
      </c>
      <c r="O276" t="s">
        <v>40</v>
      </c>
      <c r="P276" t="s">
        <v>40</v>
      </c>
      <c r="Q276">
        <v>1</v>
      </c>
      <c r="X276">
        <v>1.02</v>
      </c>
      <c r="Y276">
        <v>994.39</v>
      </c>
      <c r="Z276">
        <v>0</v>
      </c>
      <c r="AA276">
        <v>0</v>
      </c>
      <c r="AB276">
        <v>0</v>
      </c>
      <c r="AC276">
        <v>0</v>
      </c>
      <c r="AD276">
        <v>1</v>
      </c>
      <c r="AE276">
        <v>0</v>
      </c>
      <c r="AF276" t="s">
        <v>3</v>
      </c>
      <c r="AG276">
        <v>1.02</v>
      </c>
      <c r="AH276">
        <v>3</v>
      </c>
      <c r="AI276">
        <v>-1</v>
      </c>
      <c r="AJ276" t="s">
        <v>3</v>
      </c>
      <c r="AK276">
        <v>4</v>
      </c>
      <c r="AL276">
        <v>-1014.2778</v>
      </c>
      <c r="AM276">
        <v>0</v>
      </c>
      <c r="AN276">
        <v>0</v>
      </c>
      <c r="AO276">
        <v>0</v>
      </c>
      <c r="AP276">
        <v>0</v>
      </c>
      <c r="AQ276">
        <v>0</v>
      </c>
      <c r="AR276">
        <v>1</v>
      </c>
    </row>
    <row r="277" spans="1:44" x14ac:dyDescent="0.2">
      <c r="A277">
        <f>ROW(Source!A385)</f>
        <v>385</v>
      </c>
      <c r="B277">
        <v>69734495</v>
      </c>
      <c r="C277">
        <v>69734491</v>
      </c>
      <c r="D277">
        <v>27493458</v>
      </c>
      <c r="E277">
        <v>1</v>
      </c>
      <c r="F277">
        <v>1</v>
      </c>
      <c r="G277">
        <v>1</v>
      </c>
      <c r="H277">
        <v>1</v>
      </c>
      <c r="I277" t="s">
        <v>997</v>
      </c>
      <c r="J277" t="s">
        <v>3</v>
      </c>
      <c r="K277" t="s">
        <v>998</v>
      </c>
      <c r="L277">
        <v>1369</v>
      </c>
      <c r="N277">
        <v>1013</v>
      </c>
      <c r="O277" t="s">
        <v>974</v>
      </c>
      <c r="P277" t="s">
        <v>974</v>
      </c>
      <c r="Q277">
        <v>1</v>
      </c>
      <c r="X277">
        <v>3.45</v>
      </c>
      <c r="Y277">
        <v>0</v>
      </c>
      <c r="Z277">
        <v>0</v>
      </c>
      <c r="AA277">
        <v>0</v>
      </c>
      <c r="AB277">
        <v>8.6</v>
      </c>
      <c r="AC277">
        <v>0</v>
      </c>
      <c r="AD277">
        <v>1</v>
      </c>
      <c r="AE277">
        <v>1</v>
      </c>
      <c r="AF277" t="s">
        <v>3</v>
      </c>
      <c r="AG277">
        <v>3.45</v>
      </c>
      <c r="AH277">
        <v>2</v>
      </c>
      <c r="AI277">
        <v>69734492</v>
      </c>
      <c r="AJ277">
        <v>273</v>
      </c>
      <c r="AK277">
        <v>0</v>
      </c>
      <c r="AL277">
        <v>0</v>
      </c>
      <c r="AM277">
        <v>0</v>
      </c>
      <c r="AN277">
        <v>0</v>
      </c>
      <c r="AO277">
        <v>0</v>
      </c>
      <c r="AP277">
        <v>0</v>
      </c>
      <c r="AQ277">
        <v>0</v>
      </c>
      <c r="AR277">
        <v>0</v>
      </c>
    </row>
    <row r="278" spans="1:44" x14ac:dyDescent="0.2">
      <c r="A278">
        <f>ROW(Source!A385)</f>
        <v>385</v>
      </c>
      <c r="B278">
        <v>69734496</v>
      </c>
      <c r="C278">
        <v>69734491</v>
      </c>
      <c r="D278">
        <v>27441327</v>
      </c>
      <c r="E278">
        <v>1</v>
      </c>
      <c r="F278">
        <v>1</v>
      </c>
      <c r="G278">
        <v>1</v>
      </c>
      <c r="H278">
        <v>2</v>
      </c>
      <c r="I278" t="s">
        <v>975</v>
      </c>
      <c r="J278" t="s">
        <v>976</v>
      </c>
      <c r="K278" t="s">
        <v>977</v>
      </c>
      <c r="L278">
        <v>1368</v>
      </c>
      <c r="N278">
        <v>1011</v>
      </c>
      <c r="O278" t="s">
        <v>978</v>
      </c>
      <c r="P278" t="s">
        <v>978</v>
      </c>
      <c r="Q278">
        <v>1</v>
      </c>
      <c r="X278">
        <v>0.02</v>
      </c>
      <c r="Y278">
        <v>0</v>
      </c>
      <c r="Z278">
        <v>93.37</v>
      </c>
      <c r="AA278">
        <v>11.69</v>
      </c>
      <c r="AB278">
        <v>0</v>
      </c>
      <c r="AC278">
        <v>0</v>
      </c>
      <c r="AD278">
        <v>1</v>
      </c>
      <c r="AE278">
        <v>0</v>
      </c>
      <c r="AF278" t="s">
        <v>3</v>
      </c>
      <c r="AG278">
        <v>0.02</v>
      </c>
      <c r="AH278">
        <v>2</v>
      </c>
      <c r="AI278">
        <v>69734493</v>
      </c>
      <c r="AJ278">
        <v>274</v>
      </c>
      <c r="AK278">
        <v>0</v>
      </c>
      <c r="AL278">
        <v>0</v>
      </c>
      <c r="AM278">
        <v>0</v>
      </c>
      <c r="AN278">
        <v>0</v>
      </c>
      <c r="AO278">
        <v>0</v>
      </c>
      <c r="AP278">
        <v>0</v>
      </c>
      <c r="AQ278">
        <v>0</v>
      </c>
      <c r="AR278">
        <v>0</v>
      </c>
    </row>
    <row r="279" spans="1:44" x14ac:dyDescent="0.2">
      <c r="A279">
        <f>ROW(Source!A385)</f>
        <v>385</v>
      </c>
      <c r="B279">
        <v>69734497</v>
      </c>
      <c r="C279">
        <v>69734491</v>
      </c>
      <c r="D279">
        <v>27386998</v>
      </c>
      <c r="E279">
        <v>1</v>
      </c>
      <c r="F279">
        <v>1</v>
      </c>
      <c r="G279">
        <v>1</v>
      </c>
      <c r="H279">
        <v>3</v>
      </c>
      <c r="I279" t="s">
        <v>163</v>
      </c>
      <c r="J279" t="s">
        <v>165</v>
      </c>
      <c r="K279" t="s">
        <v>1063</v>
      </c>
      <c r="L279">
        <v>1327</v>
      </c>
      <c r="N279">
        <v>1005</v>
      </c>
      <c r="O279" t="s">
        <v>56</v>
      </c>
      <c r="P279" t="s">
        <v>56</v>
      </c>
      <c r="Q279">
        <v>1</v>
      </c>
      <c r="X279">
        <v>122.4</v>
      </c>
      <c r="Y279">
        <v>12.26</v>
      </c>
      <c r="Z279">
        <v>0</v>
      </c>
      <c r="AA279">
        <v>0</v>
      </c>
      <c r="AB279">
        <v>0</v>
      </c>
      <c r="AC279">
        <v>0</v>
      </c>
      <c r="AD279">
        <v>1</v>
      </c>
      <c r="AE279">
        <v>0</v>
      </c>
      <c r="AF279" t="s">
        <v>3</v>
      </c>
      <c r="AG279">
        <v>122.4</v>
      </c>
      <c r="AH279">
        <v>2</v>
      </c>
      <c r="AI279">
        <v>69734494</v>
      </c>
      <c r="AJ279">
        <v>275</v>
      </c>
      <c r="AK279">
        <v>3</v>
      </c>
      <c r="AL279">
        <v>-1500.624</v>
      </c>
      <c r="AM279">
        <v>0</v>
      </c>
      <c r="AN279">
        <v>0</v>
      </c>
      <c r="AO279">
        <v>0</v>
      </c>
      <c r="AP279">
        <v>0</v>
      </c>
      <c r="AQ279">
        <v>0</v>
      </c>
      <c r="AR279">
        <v>1</v>
      </c>
    </row>
    <row r="280" spans="1:44" x14ac:dyDescent="0.2">
      <c r="A280">
        <f>ROW(Source!A386)</f>
        <v>386</v>
      </c>
      <c r="B280">
        <v>69734495</v>
      </c>
      <c r="C280">
        <v>69734491</v>
      </c>
      <c r="D280">
        <v>27493458</v>
      </c>
      <c r="E280">
        <v>1</v>
      </c>
      <c r="F280">
        <v>1</v>
      </c>
      <c r="G280">
        <v>1</v>
      </c>
      <c r="H280">
        <v>1</v>
      </c>
      <c r="I280" t="s">
        <v>997</v>
      </c>
      <c r="J280" t="s">
        <v>3</v>
      </c>
      <c r="K280" t="s">
        <v>998</v>
      </c>
      <c r="L280">
        <v>1369</v>
      </c>
      <c r="N280">
        <v>1013</v>
      </c>
      <c r="O280" t="s">
        <v>974</v>
      </c>
      <c r="P280" t="s">
        <v>974</v>
      </c>
      <c r="Q280">
        <v>1</v>
      </c>
      <c r="X280">
        <v>3.45</v>
      </c>
      <c r="Y280">
        <v>0</v>
      </c>
      <c r="Z280">
        <v>0</v>
      </c>
      <c r="AA280">
        <v>0</v>
      </c>
      <c r="AB280">
        <v>8.6</v>
      </c>
      <c r="AC280">
        <v>0</v>
      </c>
      <c r="AD280">
        <v>1</v>
      </c>
      <c r="AE280">
        <v>1</v>
      </c>
      <c r="AF280" t="s">
        <v>3</v>
      </c>
      <c r="AG280">
        <v>3.45</v>
      </c>
      <c r="AH280">
        <v>2</v>
      </c>
      <c r="AI280">
        <v>69734492</v>
      </c>
      <c r="AJ280">
        <v>276</v>
      </c>
      <c r="AK280">
        <v>0</v>
      </c>
      <c r="AL280">
        <v>0</v>
      </c>
      <c r="AM280">
        <v>0</v>
      </c>
      <c r="AN280">
        <v>0</v>
      </c>
      <c r="AO280">
        <v>0</v>
      </c>
      <c r="AP280">
        <v>0</v>
      </c>
      <c r="AQ280">
        <v>0</v>
      </c>
      <c r="AR280">
        <v>0</v>
      </c>
    </row>
    <row r="281" spans="1:44" x14ac:dyDescent="0.2">
      <c r="A281">
        <f>ROW(Source!A386)</f>
        <v>386</v>
      </c>
      <c r="B281">
        <v>69734496</v>
      </c>
      <c r="C281">
        <v>69734491</v>
      </c>
      <c r="D281">
        <v>27441327</v>
      </c>
      <c r="E281">
        <v>1</v>
      </c>
      <c r="F281">
        <v>1</v>
      </c>
      <c r="G281">
        <v>1</v>
      </c>
      <c r="H281">
        <v>2</v>
      </c>
      <c r="I281" t="s">
        <v>975</v>
      </c>
      <c r="J281" t="s">
        <v>976</v>
      </c>
      <c r="K281" t="s">
        <v>977</v>
      </c>
      <c r="L281">
        <v>1368</v>
      </c>
      <c r="N281">
        <v>1011</v>
      </c>
      <c r="O281" t="s">
        <v>978</v>
      </c>
      <c r="P281" t="s">
        <v>978</v>
      </c>
      <c r="Q281">
        <v>1</v>
      </c>
      <c r="X281">
        <v>0.02</v>
      </c>
      <c r="Y281">
        <v>0</v>
      </c>
      <c r="Z281">
        <v>93.37</v>
      </c>
      <c r="AA281">
        <v>11.69</v>
      </c>
      <c r="AB281">
        <v>0</v>
      </c>
      <c r="AC281">
        <v>0</v>
      </c>
      <c r="AD281">
        <v>1</v>
      </c>
      <c r="AE281">
        <v>0</v>
      </c>
      <c r="AF281" t="s">
        <v>3</v>
      </c>
      <c r="AG281">
        <v>0.02</v>
      </c>
      <c r="AH281">
        <v>2</v>
      </c>
      <c r="AI281">
        <v>69734493</v>
      </c>
      <c r="AJ281">
        <v>277</v>
      </c>
      <c r="AK281">
        <v>0</v>
      </c>
      <c r="AL281">
        <v>0</v>
      </c>
      <c r="AM281">
        <v>0</v>
      </c>
      <c r="AN281">
        <v>0</v>
      </c>
      <c r="AO281">
        <v>0</v>
      </c>
      <c r="AP281">
        <v>0</v>
      </c>
      <c r="AQ281">
        <v>0</v>
      </c>
      <c r="AR281">
        <v>0</v>
      </c>
    </row>
    <row r="282" spans="1:44" x14ac:dyDescent="0.2">
      <c r="A282">
        <f>ROW(Source!A386)</f>
        <v>386</v>
      </c>
      <c r="B282">
        <v>69734497</v>
      </c>
      <c r="C282">
        <v>69734491</v>
      </c>
      <c r="D282">
        <v>27386998</v>
      </c>
      <c r="E282">
        <v>1</v>
      </c>
      <c r="F282">
        <v>1</v>
      </c>
      <c r="G282">
        <v>1</v>
      </c>
      <c r="H282">
        <v>3</v>
      </c>
      <c r="I282" t="s">
        <v>163</v>
      </c>
      <c r="J282" t="s">
        <v>165</v>
      </c>
      <c r="K282" t="s">
        <v>1063</v>
      </c>
      <c r="L282">
        <v>1327</v>
      </c>
      <c r="N282">
        <v>1005</v>
      </c>
      <c r="O282" t="s">
        <v>56</v>
      </c>
      <c r="P282" t="s">
        <v>56</v>
      </c>
      <c r="Q282">
        <v>1</v>
      </c>
      <c r="X282">
        <v>122.4</v>
      </c>
      <c r="Y282">
        <v>12.26</v>
      </c>
      <c r="Z282">
        <v>0</v>
      </c>
      <c r="AA282">
        <v>0</v>
      </c>
      <c r="AB282">
        <v>0</v>
      </c>
      <c r="AC282">
        <v>0</v>
      </c>
      <c r="AD282">
        <v>1</v>
      </c>
      <c r="AE282">
        <v>0</v>
      </c>
      <c r="AF282" t="s">
        <v>3</v>
      </c>
      <c r="AG282">
        <v>122.4</v>
      </c>
      <c r="AH282">
        <v>2</v>
      </c>
      <c r="AI282">
        <v>69734494</v>
      </c>
      <c r="AJ282">
        <v>278</v>
      </c>
      <c r="AK282">
        <v>3</v>
      </c>
      <c r="AL282">
        <v>-1500.624</v>
      </c>
      <c r="AM282">
        <v>0</v>
      </c>
      <c r="AN282">
        <v>0</v>
      </c>
      <c r="AO282">
        <v>0</v>
      </c>
      <c r="AP282">
        <v>0</v>
      </c>
      <c r="AQ282">
        <v>0</v>
      </c>
      <c r="AR282">
        <v>1</v>
      </c>
    </row>
    <row r="283" spans="1:44" x14ac:dyDescent="0.2">
      <c r="A283">
        <f>ROW(Source!A389)</f>
        <v>389</v>
      </c>
      <c r="B283">
        <v>69734503</v>
      </c>
      <c r="C283">
        <v>69734499</v>
      </c>
      <c r="D283">
        <v>27493137</v>
      </c>
      <c r="E283">
        <v>1</v>
      </c>
      <c r="F283">
        <v>1</v>
      </c>
      <c r="G283">
        <v>1</v>
      </c>
      <c r="H283">
        <v>1</v>
      </c>
      <c r="I283" t="s">
        <v>999</v>
      </c>
      <c r="J283" t="s">
        <v>3</v>
      </c>
      <c r="K283" t="s">
        <v>1000</v>
      </c>
      <c r="L283">
        <v>1369</v>
      </c>
      <c r="N283">
        <v>1013</v>
      </c>
      <c r="O283" t="s">
        <v>974</v>
      </c>
      <c r="P283" t="s">
        <v>974</v>
      </c>
      <c r="Q283">
        <v>1</v>
      </c>
      <c r="X283">
        <v>4.1399999999999997</v>
      </c>
      <c r="Y283">
        <v>0</v>
      </c>
      <c r="Z283">
        <v>0</v>
      </c>
      <c r="AA283">
        <v>0</v>
      </c>
      <c r="AB283">
        <v>9.15</v>
      </c>
      <c r="AC283">
        <v>0</v>
      </c>
      <c r="AD283">
        <v>1</v>
      </c>
      <c r="AE283">
        <v>1</v>
      </c>
      <c r="AF283" t="s">
        <v>3</v>
      </c>
      <c r="AG283">
        <v>4.1399999999999997</v>
      </c>
      <c r="AH283">
        <v>2</v>
      </c>
      <c r="AI283">
        <v>69734500</v>
      </c>
      <c r="AJ283">
        <v>279</v>
      </c>
      <c r="AK283">
        <v>0</v>
      </c>
      <c r="AL283">
        <v>0</v>
      </c>
      <c r="AM283">
        <v>0</v>
      </c>
      <c r="AN283">
        <v>0</v>
      </c>
      <c r="AO283">
        <v>0</v>
      </c>
      <c r="AP283">
        <v>0</v>
      </c>
      <c r="AQ283">
        <v>0</v>
      </c>
      <c r="AR283">
        <v>0</v>
      </c>
    </row>
    <row r="284" spans="1:44" x14ac:dyDescent="0.2">
      <c r="A284">
        <f>ROW(Source!A389)</f>
        <v>389</v>
      </c>
      <c r="B284">
        <v>69734504</v>
      </c>
      <c r="C284">
        <v>69734499</v>
      </c>
      <c r="D284">
        <v>27441327</v>
      </c>
      <c r="E284">
        <v>1</v>
      </c>
      <c r="F284">
        <v>1</v>
      </c>
      <c r="G284">
        <v>1</v>
      </c>
      <c r="H284">
        <v>2</v>
      </c>
      <c r="I284" t="s">
        <v>975</v>
      </c>
      <c r="J284" t="s">
        <v>976</v>
      </c>
      <c r="K284" t="s">
        <v>977</v>
      </c>
      <c r="L284">
        <v>1368</v>
      </c>
      <c r="N284">
        <v>1011</v>
      </c>
      <c r="O284" t="s">
        <v>978</v>
      </c>
      <c r="P284" t="s">
        <v>978</v>
      </c>
      <c r="Q284">
        <v>1</v>
      </c>
      <c r="X284">
        <v>0.11</v>
      </c>
      <c r="Y284">
        <v>0</v>
      </c>
      <c r="Z284">
        <v>93.37</v>
      </c>
      <c r="AA284">
        <v>11.69</v>
      </c>
      <c r="AB284">
        <v>0</v>
      </c>
      <c r="AC284">
        <v>0</v>
      </c>
      <c r="AD284">
        <v>1</v>
      </c>
      <c r="AE284">
        <v>0</v>
      </c>
      <c r="AF284" t="s">
        <v>3</v>
      </c>
      <c r="AG284">
        <v>0.11</v>
      </c>
      <c r="AH284">
        <v>2</v>
      </c>
      <c r="AI284">
        <v>69734501</v>
      </c>
      <c r="AJ284">
        <v>280</v>
      </c>
      <c r="AK284">
        <v>0</v>
      </c>
      <c r="AL284">
        <v>0</v>
      </c>
      <c r="AM284">
        <v>0</v>
      </c>
      <c r="AN284">
        <v>0</v>
      </c>
      <c r="AO284">
        <v>0</v>
      </c>
      <c r="AP284">
        <v>0</v>
      </c>
      <c r="AQ284">
        <v>0</v>
      </c>
      <c r="AR284">
        <v>0</v>
      </c>
    </row>
    <row r="285" spans="1:44" x14ac:dyDescent="0.2">
      <c r="A285">
        <f>ROW(Source!A389)</f>
        <v>389</v>
      </c>
      <c r="B285">
        <v>69734505</v>
      </c>
      <c r="C285">
        <v>69734499</v>
      </c>
      <c r="D285">
        <v>27371771</v>
      </c>
      <c r="E285">
        <v>1</v>
      </c>
      <c r="F285">
        <v>1</v>
      </c>
      <c r="G285">
        <v>1</v>
      </c>
      <c r="H285">
        <v>3</v>
      </c>
      <c r="I285" t="s">
        <v>178</v>
      </c>
      <c r="J285" t="s">
        <v>181</v>
      </c>
      <c r="K285" t="s">
        <v>1064</v>
      </c>
      <c r="L285">
        <v>1308</v>
      </c>
      <c r="N285">
        <v>1003</v>
      </c>
      <c r="O285" t="s">
        <v>180</v>
      </c>
      <c r="P285" t="s">
        <v>180</v>
      </c>
      <c r="Q285">
        <v>100</v>
      </c>
      <c r="X285">
        <v>1.05</v>
      </c>
      <c r="Y285">
        <v>2258.6999999999998</v>
      </c>
      <c r="Z285">
        <v>0</v>
      </c>
      <c r="AA285">
        <v>0</v>
      </c>
      <c r="AB285">
        <v>0</v>
      </c>
      <c r="AC285">
        <v>0</v>
      </c>
      <c r="AD285">
        <v>1</v>
      </c>
      <c r="AE285">
        <v>0</v>
      </c>
      <c r="AF285" t="s">
        <v>3</v>
      </c>
      <c r="AG285">
        <v>1.05</v>
      </c>
      <c r="AH285">
        <v>2</v>
      </c>
      <c r="AI285">
        <v>69734502</v>
      </c>
      <c r="AJ285">
        <v>281</v>
      </c>
      <c r="AK285">
        <v>3</v>
      </c>
      <c r="AL285">
        <v>-2371.6349999999998</v>
      </c>
      <c r="AM285">
        <v>0</v>
      </c>
      <c r="AN285">
        <v>0</v>
      </c>
      <c r="AO285">
        <v>0</v>
      </c>
      <c r="AP285">
        <v>0</v>
      </c>
      <c r="AQ285">
        <v>0</v>
      </c>
      <c r="AR285">
        <v>1</v>
      </c>
    </row>
    <row r="286" spans="1:44" x14ac:dyDescent="0.2">
      <c r="A286">
        <f>ROW(Source!A390)</f>
        <v>390</v>
      </c>
      <c r="B286">
        <v>69734503</v>
      </c>
      <c r="C286">
        <v>69734499</v>
      </c>
      <c r="D286">
        <v>27493137</v>
      </c>
      <c r="E286">
        <v>1</v>
      </c>
      <c r="F286">
        <v>1</v>
      </c>
      <c r="G286">
        <v>1</v>
      </c>
      <c r="H286">
        <v>1</v>
      </c>
      <c r="I286" t="s">
        <v>999</v>
      </c>
      <c r="J286" t="s">
        <v>3</v>
      </c>
      <c r="K286" t="s">
        <v>1000</v>
      </c>
      <c r="L286">
        <v>1369</v>
      </c>
      <c r="N286">
        <v>1013</v>
      </c>
      <c r="O286" t="s">
        <v>974</v>
      </c>
      <c r="P286" t="s">
        <v>974</v>
      </c>
      <c r="Q286">
        <v>1</v>
      </c>
      <c r="X286">
        <v>4.1399999999999997</v>
      </c>
      <c r="Y286">
        <v>0</v>
      </c>
      <c r="Z286">
        <v>0</v>
      </c>
      <c r="AA286">
        <v>0</v>
      </c>
      <c r="AB286">
        <v>9.15</v>
      </c>
      <c r="AC286">
        <v>0</v>
      </c>
      <c r="AD286">
        <v>1</v>
      </c>
      <c r="AE286">
        <v>1</v>
      </c>
      <c r="AF286" t="s">
        <v>3</v>
      </c>
      <c r="AG286">
        <v>4.1399999999999997</v>
      </c>
      <c r="AH286">
        <v>2</v>
      </c>
      <c r="AI286">
        <v>69734500</v>
      </c>
      <c r="AJ286">
        <v>282</v>
      </c>
      <c r="AK286">
        <v>0</v>
      </c>
      <c r="AL286">
        <v>0</v>
      </c>
      <c r="AM286">
        <v>0</v>
      </c>
      <c r="AN286">
        <v>0</v>
      </c>
      <c r="AO286">
        <v>0</v>
      </c>
      <c r="AP286">
        <v>0</v>
      </c>
      <c r="AQ286">
        <v>0</v>
      </c>
      <c r="AR286">
        <v>0</v>
      </c>
    </row>
    <row r="287" spans="1:44" x14ac:dyDescent="0.2">
      <c r="A287">
        <f>ROW(Source!A390)</f>
        <v>390</v>
      </c>
      <c r="B287">
        <v>69734504</v>
      </c>
      <c r="C287">
        <v>69734499</v>
      </c>
      <c r="D287">
        <v>27441327</v>
      </c>
      <c r="E287">
        <v>1</v>
      </c>
      <c r="F287">
        <v>1</v>
      </c>
      <c r="G287">
        <v>1</v>
      </c>
      <c r="H287">
        <v>2</v>
      </c>
      <c r="I287" t="s">
        <v>975</v>
      </c>
      <c r="J287" t="s">
        <v>976</v>
      </c>
      <c r="K287" t="s">
        <v>977</v>
      </c>
      <c r="L287">
        <v>1368</v>
      </c>
      <c r="N287">
        <v>1011</v>
      </c>
      <c r="O287" t="s">
        <v>978</v>
      </c>
      <c r="P287" t="s">
        <v>978</v>
      </c>
      <c r="Q287">
        <v>1</v>
      </c>
      <c r="X287">
        <v>0.11</v>
      </c>
      <c r="Y287">
        <v>0</v>
      </c>
      <c r="Z287">
        <v>93.37</v>
      </c>
      <c r="AA287">
        <v>11.69</v>
      </c>
      <c r="AB287">
        <v>0</v>
      </c>
      <c r="AC287">
        <v>0</v>
      </c>
      <c r="AD287">
        <v>1</v>
      </c>
      <c r="AE287">
        <v>0</v>
      </c>
      <c r="AF287" t="s">
        <v>3</v>
      </c>
      <c r="AG287">
        <v>0.11</v>
      </c>
      <c r="AH287">
        <v>2</v>
      </c>
      <c r="AI287">
        <v>69734501</v>
      </c>
      <c r="AJ287">
        <v>283</v>
      </c>
      <c r="AK287">
        <v>0</v>
      </c>
      <c r="AL287">
        <v>0</v>
      </c>
      <c r="AM287">
        <v>0</v>
      </c>
      <c r="AN287">
        <v>0</v>
      </c>
      <c r="AO287">
        <v>0</v>
      </c>
      <c r="AP287">
        <v>0</v>
      </c>
      <c r="AQ287">
        <v>0</v>
      </c>
      <c r="AR287">
        <v>0</v>
      </c>
    </row>
    <row r="288" spans="1:44" x14ac:dyDescent="0.2">
      <c r="A288">
        <f>ROW(Source!A390)</f>
        <v>390</v>
      </c>
      <c r="B288">
        <v>69734505</v>
      </c>
      <c r="C288">
        <v>69734499</v>
      </c>
      <c r="D288">
        <v>27371771</v>
      </c>
      <c r="E288">
        <v>1</v>
      </c>
      <c r="F288">
        <v>1</v>
      </c>
      <c r="G288">
        <v>1</v>
      </c>
      <c r="H288">
        <v>3</v>
      </c>
      <c r="I288" t="s">
        <v>178</v>
      </c>
      <c r="J288" t="s">
        <v>181</v>
      </c>
      <c r="K288" t="s">
        <v>1064</v>
      </c>
      <c r="L288">
        <v>1308</v>
      </c>
      <c r="N288">
        <v>1003</v>
      </c>
      <c r="O288" t="s">
        <v>180</v>
      </c>
      <c r="P288" t="s">
        <v>180</v>
      </c>
      <c r="Q288">
        <v>100</v>
      </c>
      <c r="X288">
        <v>1.05</v>
      </c>
      <c r="Y288">
        <v>2258.6999999999998</v>
      </c>
      <c r="Z288">
        <v>0</v>
      </c>
      <c r="AA288">
        <v>0</v>
      </c>
      <c r="AB288">
        <v>0</v>
      </c>
      <c r="AC288">
        <v>0</v>
      </c>
      <c r="AD288">
        <v>1</v>
      </c>
      <c r="AE288">
        <v>0</v>
      </c>
      <c r="AF288" t="s">
        <v>3</v>
      </c>
      <c r="AG288">
        <v>1.05</v>
      </c>
      <c r="AH288">
        <v>2</v>
      </c>
      <c r="AI288">
        <v>69734502</v>
      </c>
      <c r="AJ288">
        <v>284</v>
      </c>
      <c r="AK288">
        <v>3</v>
      </c>
      <c r="AL288">
        <v>-2371.6349999999998</v>
      </c>
      <c r="AM288">
        <v>0</v>
      </c>
      <c r="AN288">
        <v>0</v>
      </c>
      <c r="AO288">
        <v>0</v>
      </c>
      <c r="AP288">
        <v>0</v>
      </c>
      <c r="AQ288">
        <v>0</v>
      </c>
      <c r="AR288">
        <v>1</v>
      </c>
    </row>
    <row r="289" spans="1:44" x14ac:dyDescent="0.2">
      <c r="A289">
        <f>ROW(Source!A393)</f>
        <v>393</v>
      </c>
      <c r="B289">
        <v>69734514</v>
      </c>
      <c r="C289">
        <v>69734507</v>
      </c>
      <c r="D289">
        <v>27496319</v>
      </c>
      <c r="E289">
        <v>1</v>
      </c>
      <c r="F289">
        <v>1</v>
      </c>
      <c r="G289">
        <v>1</v>
      </c>
      <c r="H289">
        <v>1</v>
      </c>
      <c r="I289" t="s">
        <v>1001</v>
      </c>
      <c r="J289" t="s">
        <v>3</v>
      </c>
      <c r="K289" t="s">
        <v>1002</v>
      </c>
      <c r="L289">
        <v>1369</v>
      </c>
      <c r="N289">
        <v>1013</v>
      </c>
      <c r="O289" t="s">
        <v>974</v>
      </c>
      <c r="P289" t="s">
        <v>974</v>
      </c>
      <c r="Q289">
        <v>1</v>
      </c>
      <c r="X289">
        <v>39.51</v>
      </c>
      <c r="Y289">
        <v>0</v>
      </c>
      <c r="Z289">
        <v>0</v>
      </c>
      <c r="AA289">
        <v>0</v>
      </c>
      <c r="AB289">
        <v>8.01</v>
      </c>
      <c r="AC289">
        <v>0</v>
      </c>
      <c r="AD289">
        <v>1</v>
      </c>
      <c r="AE289">
        <v>1</v>
      </c>
      <c r="AF289" t="s">
        <v>3</v>
      </c>
      <c r="AG289">
        <v>39.51</v>
      </c>
      <c r="AH289">
        <v>2</v>
      </c>
      <c r="AI289">
        <v>69734508</v>
      </c>
      <c r="AJ289">
        <v>285</v>
      </c>
      <c r="AK289">
        <v>0</v>
      </c>
      <c r="AL289">
        <v>0</v>
      </c>
      <c r="AM289">
        <v>0</v>
      </c>
      <c r="AN289">
        <v>0</v>
      </c>
      <c r="AO289">
        <v>0</v>
      </c>
      <c r="AP289">
        <v>0</v>
      </c>
      <c r="AQ289">
        <v>0</v>
      </c>
      <c r="AR289">
        <v>0</v>
      </c>
    </row>
    <row r="290" spans="1:44" x14ac:dyDescent="0.2">
      <c r="A290">
        <f>ROW(Source!A393)</f>
        <v>393</v>
      </c>
      <c r="B290">
        <v>69734515</v>
      </c>
      <c r="C290">
        <v>69734507</v>
      </c>
      <c r="D290">
        <v>121548</v>
      </c>
      <c r="E290">
        <v>1</v>
      </c>
      <c r="F290">
        <v>1</v>
      </c>
      <c r="G290">
        <v>1</v>
      </c>
      <c r="H290">
        <v>1</v>
      </c>
      <c r="I290" t="s">
        <v>36</v>
      </c>
      <c r="J290" t="s">
        <v>3</v>
      </c>
      <c r="K290" t="s">
        <v>981</v>
      </c>
      <c r="L290">
        <v>608254</v>
      </c>
      <c r="N290">
        <v>1013</v>
      </c>
      <c r="O290" t="s">
        <v>982</v>
      </c>
      <c r="P290" t="s">
        <v>982</v>
      </c>
      <c r="Q290">
        <v>1</v>
      </c>
      <c r="X290">
        <v>1.27</v>
      </c>
      <c r="Y290">
        <v>0</v>
      </c>
      <c r="Z290">
        <v>0</v>
      </c>
      <c r="AA290">
        <v>0</v>
      </c>
      <c r="AB290">
        <v>0</v>
      </c>
      <c r="AC290">
        <v>0</v>
      </c>
      <c r="AD290">
        <v>1</v>
      </c>
      <c r="AE290">
        <v>2</v>
      </c>
      <c r="AF290" t="s">
        <v>3</v>
      </c>
      <c r="AG290">
        <v>1.27</v>
      </c>
      <c r="AH290">
        <v>2</v>
      </c>
      <c r="AI290">
        <v>69734509</v>
      </c>
      <c r="AJ290">
        <v>286</v>
      </c>
      <c r="AK290">
        <v>0</v>
      </c>
      <c r="AL290">
        <v>0</v>
      </c>
      <c r="AM290">
        <v>0</v>
      </c>
      <c r="AN290">
        <v>0</v>
      </c>
      <c r="AO290">
        <v>0</v>
      </c>
      <c r="AP290">
        <v>0</v>
      </c>
      <c r="AQ290">
        <v>0</v>
      </c>
      <c r="AR290">
        <v>0</v>
      </c>
    </row>
    <row r="291" spans="1:44" x14ac:dyDescent="0.2">
      <c r="A291">
        <f>ROW(Source!A393)</f>
        <v>393</v>
      </c>
      <c r="B291">
        <v>69734516</v>
      </c>
      <c r="C291">
        <v>69734507</v>
      </c>
      <c r="D291">
        <v>27439630</v>
      </c>
      <c r="E291">
        <v>1</v>
      </c>
      <c r="F291">
        <v>1</v>
      </c>
      <c r="G291">
        <v>1</v>
      </c>
      <c r="H291">
        <v>2</v>
      </c>
      <c r="I291" t="s">
        <v>986</v>
      </c>
      <c r="J291" t="s">
        <v>987</v>
      </c>
      <c r="K291" t="s">
        <v>988</v>
      </c>
      <c r="L291">
        <v>1368</v>
      </c>
      <c r="N291">
        <v>1011</v>
      </c>
      <c r="O291" t="s">
        <v>978</v>
      </c>
      <c r="P291" t="s">
        <v>978</v>
      </c>
      <c r="Q291">
        <v>1</v>
      </c>
      <c r="X291">
        <v>1.27</v>
      </c>
      <c r="Y291">
        <v>0</v>
      </c>
      <c r="Z291">
        <v>31.27</v>
      </c>
      <c r="AA291">
        <v>13.61</v>
      </c>
      <c r="AB291">
        <v>0</v>
      </c>
      <c r="AC291">
        <v>0</v>
      </c>
      <c r="AD291">
        <v>1</v>
      </c>
      <c r="AE291">
        <v>0</v>
      </c>
      <c r="AF291" t="s">
        <v>3</v>
      </c>
      <c r="AG291">
        <v>1.27</v>
      </c>
      <c r="AH291">
        <v>2</v>
      </c>
      <c r="AI291">
        <v>69734510</v>
      </c>
      <c r="AJ291">
        <v>287</v>
      </c>
      <c r="AK291">
        <v>0</v>
      </c>
      <c r="AL291">
        <v>0</v>
      </c>
      <c r="AM291">
        <v>0</v>
      </c>
      <c r="AN291">
        <v>0</v>
      </c>
      <c r="AO291">
        <v>0</v>
      </c>
      <c r="AP291">
        <v>0</v>
      </c>
      <c r="AQ291">
        <v>0</v>
      </c>
      <c r="AR291">
        <v>0</v>
      </c>
    </row>
    <row r="292" spans="1:44" x14ac:dyDescent="0.2">
      <c r="A292">
        <f>ROW(Source!A393)</f>
        <v>393</v>
      </c>
      <c r="B292">
        <v>69734517</v>
      </c>
      <c r="C292">
        <v>69734507</v>
      </c>
      <c r="D292">
        <v>27440041</v>
      </c>
      <c r="E292">
        <v>1</v>
      </c>
      <c r="F292">
        <v>1</v>
      </c>
      <c r="G292">
        <v>1</v>
      </c>
      <c r="H292">
        <v>2</v>
      </c>
      <c r="I292" t="s">
        <v>1003</v>
      </c>
      <c r="J292" t="s">
        <v>1004</v>
      </c>
      <c r="K292" t="s">
        <v>1005</v>
      </c>
      <c r="L292">
        <v>1368</v>
      </c>
      <c r="N292">
        <v>1011</v>
      </c>
      <c r="O292" t="s">
        <v>978</v>
      </c>
      <c r="P292" t="s">
        <v>978</v>
      </c>
      <c r="Q292">
        <v>1</v>
      </c>
      <c r="X292">
        <v>9.07</v>
      </c>
      <c r="Y292">
        <v>0</v>
      </c>
      <c r="Z292">
        <v>0.5</v>
      </c>
      <c r="AA292">
        <v>0</v>
      </c>
      <c r="AB292">
        <v>0</v>
      </c>
      <c r="AC292">
        <v>0</v>
      </c>
      <c r="AD292">
        <v>1</v>
      </c>
      <c r="AE292">
        <v>0</v>
      </c>
      <c r="AF292" t="s">
        <v>3</v>
      </c>
      <c r="AG292">
        <v>9.07</v>
      </c>
      <c r="AH292">
        <v>2</v>
      </c>
      <c r="AI292">
        <v>69734511</v>
      </c>
      <c r="AJ292">
        <v>288</v>
      </c>
      <c r="AK292">
        <v>0</v>
      </c>
      <c r="AL292">
        <v>0</v>
      </c>
      <c r="AM292">
        <v>0</v>
      </c>
      <c r="AN292">
        <v>0</v>
      </c>
      <c r="AO292">
        <v>0</v>
      </c>
      <c r="AP292">
        <v>0</v>
      </c>
      <c r="AQ292">
        <v>0</v>
      </c>
      <c r="AR292">
        <v>0</v>
      </c>
    </row>
    <row r="293" spans="1:44" x14ac:dyDescent="0.2">
      <c r="A293">
        <f>ROW(Source!A393)</f>
        <v>393</v>
      </c>
      <c r="B293">
        <v>69734518</v>
      </c>
      <c r="C293">
        <v>69734507</v>
      </c>
      <c r="D293">
        <v>27407705</v>
      </c>
      <c r="E293">
        <v>1</v>
      </c>
      <c r="F293">
        <v>1</v>
      </c>
      <c r="G293">
        <v>1</v>
      </c>
      <c r="H293">
        <v>3</v>
      </c>
      <c r="I293" t="s">
        <v>1065</v>
      </c>
      <c r="J293" t="s">
        <v>1066</v>
      </c>
      <c r="K293" t="s">
        <v>1067</v>
      </c>
      <c r="L293">
        <v>1339</v>
      </c>
      <c r="N293">
        <v>1007</v>
      </c>
      <c r="O293" t="s">
        <v>40</v>
      </c>
      <c r="P293" t="s">
        <v>40</v>
      </c>
      <c r="Q293">
        <v>1</v>
      </c>
      <c r="X293">
        <v>2.04</v>
      </c>
      <c r="Y293">
        <v>494.7</v>
      </c>
      <c r="Z293">
        <v>0</v>
      </c>
      <c r="AA293">
        <v>0</v>
      </c>
      <c r="AB293">
        <v>0</v>
      </c>
      <c r="AC293">
        <v>0</v>
      </c>
      <c r="AD293">
        <v>1</v>
      </c>
      <c r="AE293">
        <v>0</v>
      </c>
      <c r="AF293" t="s">
        <v>3</v>
      </c>
      <c r="AG293">
        <v>2.04</v>
      </c>
      <c r="AH293">
        <v>3</v>
      </c>
      <c r="AI293">
        <v>-1</v>
      </c>
      <c r="AJ293" t="s">
        <v>3</v>
      </c>
      <c r="AK293">
        <v>4</v>
      </c>
      <c r="AL293">
        <v>-1009.188</v>
      </c>
      <c r="AM293">
        <v>0</v>
      </c>
      <c r="AN293">
        <v>0</v>
      </c>
      <c r="AO293">
        <v>0</v>
      </c>
      <c r="AP293">
        <v>0</v>
      </c>
      <c r="AQ293">
        <v>0</v>
      </c>
      <c r="AR293">
        <v>1</v>
      </c>
    </row>
    <row r="294" spans="1:44" x14ac:dyDescent="0.2">
      <c r="A294">
        <f>ROW(Source!A393)</f>
        <v>393</v>
      </c>
      <c r="B294">
        <v>69734519</v>
      </c>
      <c r="C294">
        <v>69734507</v>
      </c>
      <c r="D294">
        <v>27416566</v>
      </c>
      <c r="E294">
        <v>1</v>
      </c>
      <c r="F294">
        <v>1</v>
      </c>
      <c r="G294">
        <v>1</v>
      </c>
      <c r="H294">
        <v>3</v>
      </c>
      <c r="I294" t="s">
        <v>82</v>
      </c>
      <c r="J294" t="s">
        <v>194</v>
      </c>
      <c r="K294" t="s">
        <v>83</v>
      </c>
      <c r="L294">
        <v>1339</v>
      </c>
      <c r="N294">
        <v>1007</v>
      </c>
      <c r="O294" t="s">
        <v>40</v>
      </c>
      <c r="P294" t="s">
        <v>40</v>
      </c>
      <c r="Q294">
        <v>1</v>
      </c>
      <c r="X294">
        <v>3.5</v>
      </c>
      <c r="Y294">
        <v>7.14</v>
      </c>
      <c r="Z294">
        <v>0</v>
      </c>
      <c r="AA294">
        <v>0</v>
      </c>
      <c r="AB294">
        <v>0</v>
      </c>
      <c r="AC294">
        <v>0</v>
      </c>
      <c r="AD294">
        <v>1</v>
      </c>
      <c r="AE294">
        <v>0</v>
      </c>
      <c r="AF294" t="s">
        <v>3</v>
      </c>
      <c r="AG294">
        <v>3.5</v>
      </c>
      <c r="AH294">
        <v>2</v>
      </c>
      <c r="AI294">
        <v>69734512</v>
      </c>
      <c r="AJ294">
        <v>289</v>
      </c>
      <c r="AK294">
        <v>3</v>
      </c>
      <c r="AL294">
        <v>-24.99</v>
      </c>
      <c r="AM294">
        <v>0</v>
      </c>
      <c r="AN294">
        <v>0</v>
      </c>
      <c r="AO294">
        <v>0</v>
      </c>
      <c r="AP294">
        <v>0</v>
      </c>
      <c r="AQ294">
        <v>0</v>
      </c>
      <c r="AR294">
        <v>1</v>
      </c>
    </row>
    <row r="295" spans="1:44" x14ac:dyDescent="0.2">
      <c r="A295">
        <f>ROW(Source!A394)</f>
        <v>394</v>
      </c>
      <c r="B295">
        <v>69734514</v>
      </c>
      <c r="C295">
        <v>69734507</v>
      </c>
      <c r="D295">
        <v>27496319</v>
      </c>
      <c r="E295">
        <v>1</v>
      </c>
      <c r="F295">
        <v>1</v>
      </c>
      <c r="G295">
        <v>1</v>
      </c>
      <c r="H295">
        <v>1</v>
      </c>
      <c r="I295" t="s">
        <v>1001</v>
      </c>
      <c r="J295" t="s">
        <v>3</v>
      </c>
      <c r="K295" t="s">
        <v>1002</v>
      </c>
      <c r="L295">
        <v>1369</v>
      </c>
      <c r="N295">
        <v>1013</v>
      </c>
      <c r="O295" t="s">
        <v>974</v>
      </c>
      <c r="P295" t="s">
        <v>974</v>
      </c>
      <c r="Q295">
        <v>1</v>
      </c>
      <c r="X295">
        <v>39.51</v>
      </c>
      <c r="Y295">
        <v>0</v>
      </c>
      <c r="Z295">
        <v>0</v>
      </c>
      <c r="AA295">
        <v>0</v>
      </c>
      <c r="AB295">
        <v>8.01</v>
      </c>
      <c r="AC295">
        <v>0</v>
      </c>
      <c r="AD295">
        <v>1</v>
      </c>
      <c r="AE295">
        <v>1</v>
      </c>
      <c r="AF295" t="s">
        <v>3</v>
      </c>
      <c r="AG295">
        <v>39.51</v>
      </c>
      <c r="AH295">
        <v>2</v>
      </c>
      <c r="AI295">
        <v>69734508</v>
      </c>
      <c r="AJ295">
        <v>291</v>
      </c>
      <c r="AK295">
        <v>0</v>
      </c>
      <c r="AL295">
        <v>0</v>
      </c>
      <c r="AM295">
        <v>0</v>
      </c>
      <c r="AN295">
        <v>0</v>
      </c>
      <c r="AO295">
        <v>0</v>
      </c>
      <c r="AP295">
        <v>0</v>
      </c>
      <c r="AQ295">
        <v>0</v>
      </c>
      <c r="AR295">
        <v>0</v>
      </c>
    </row>
    <row r="296" spans="1:44" x14ac:dyDescent="0.2">
      <c r="A296">
        <f>ROW(Source!A394)</f>
        <v>394</v>
      </c>
      <c r="B296">
        <v>69734515</v>
      </c>
      <c r="C296">
        <v>69734507</v>
      </c>
      <c r="D296">
        <v>121548</v>
      </c>
      <c r="E296">
        <v>1</v>
      </c>
      <c r="F296">
        <v>1</v>
      </c>
      <c r="G296">
        <v>1</v>
      </c>
      <c r="H296">
        <v>1</v>
      </c>
      <c r="I296" t="s">
        <v>36</v>
      </c>
      <c r="J296" t="s">
        <v>3</v>
      </c>
      <c r="K296" t="s">
        <v>981</v>
      </c>
      <c r="L296">
        <v>608254</v>
      </c>
      <c r="N296">
        <v>1013</v>
      </c>
      <c r="O296" t="s">
        <v>982</v>
      </c>
      <c r="P296" t="s">
        <v>982</v>
      </c>
      <c r="Q296">
        <v>1</v>
      </c>
      <c r="X296">
        <v>1.27</v>
      </c>
      <c r="Y296">
        <v>0</v>
      </c>
      <c r="Z296">
        <v>0</v>
      </c>
      <c r="AA296">
        <v>0</v>
      </c>
      <c r="AB296">
        <v>0</v>
      </c>
      <c r="AC296">
        <v>0</v>
      </c>
      <c r="AD296">
        <v>1</v>
      </c>
      <c r="AE296">
        <v>2</v>
      </c>
      <c r="AF296" t="s">
        <v>3</v>
      </c>
      <c r="AG296">
        <v>1.27</v>
      </c>
      <c r="AH296">
        <v>2</v>
      </c>
      <c r="AI296">
        <v>69734509</v>
      </c>
      <c r="AJ296">
        <v>292</v>
      </c>
      <c r="AK296">
        <v>0</v>
      </c>
      <c r="AL296">
        <v>0</v>
      </c>
      <c r="AM296">
        <v>0</v>
      </c>
      <c r="AN296">
        <v>0</v>
      </c>
      <c r="AO296">
        <v>0</v>
      </c>
      <c r="AP296">
        <v>0</v>
      </c>
      <c r="AQ296">
        <v>0</v>
      </c>
      <c r="AR296">
        <v>0</v>
      </c>
    </row>
    <row r="297" spans="1:44" x14ac:dyDescent="0.2">
      <c r="A297">
        <f>ROW(Source!A394)</f>
        <v>394</v>
      </c>
      <c r="B297">
        <v>69734516</v>
      </c>
      <c r="C297">
        <v>69734507</v>
      </c>
      <c r="D297">
        <v>27439630</v>
      </c>
      <c r="E297">
        <v>1</v>
      </c>
      <c r="F297">
        <v>1</v>
      </c>
      <c r="G297">
        <v>1</v>
      </c>
      <c r="H297">
        <v>2</v>
      </c>
      <c r="I297" t="s">
        <v>986</v>
      </c>
      <c r="J297" t="s">
        <v>987</v>
      </c>
      <c r="K297" t="s">
        <v>988</v>
      </c>
      <c r="L297">
        <v>1368</v>
      </c>
      <c r="N297">
        <v>1011</v>
      </c>
      <c r="O297" t="s">
        <v>978</v>
      </c>
      <c r="P297" t="s">
        <v>978</v>
      </c>
      <c r="Q297">
        <v>1</v>
      </c>
      <c r="X297">
        <v>1.27</v>
      </c>
      <c r="Y297">
        <v>0</v>
      </c>
      <c r="Z297">
        <v>31.27</v>
      </c>
      <c r="AA297">
        <v>13.61</v>
      </c>
      <c r="AB297">
        <v>0</v>
      </c>
      <c r="AC297">
        <v>0</v>
      </c>
      <c r="AD297">
        <v>1</v>
      </c>
      <c r="AE297">
        <v>0</v>
      </c>
      <c r="AF297" t="s">
        <v>3</v>
      </c>
      <c r="AG297">
        <v>1.27</v>
      </c>
      <c r="AH297">
        <v>2</v>
      </c>
      <c r="AI297">
        <v>69734510</v>
      </c>
      <c r="AJ297">
        <v>293</v>
      </c>
      <c r="AK297">
        <v>0</v>
      </c>
      <c r="AL297">
        <v>0</v>
      </c>
      <c r="AM297">
        <v>0</v>
      </c>
      <c r="AN297">
        <v>0</v>
      </c>
      <c r="AO297">
        <v>0</v>
      </c>
      <c r="AP297">
        <v>0</v>
      </c>
      <c r="AQ297">
        <v>0</v>
      </c>
      <c r="AR297">
        <v>0</v>
      </c>
    </row>
    <row r="298" spans="1:44" x14ac:dyDescent="0.2">
      <c r="A298">
        <f>ROW(Source!A394)</f>
        <v>394</v>
      </c>
      <c r="B298">
        <v>69734517</v>
      </c>
      <c r="C298">
        <v>69734507</v>
      </c>
      <c r="D298">
        <v>27440041</v>
      </c>
      <c r="E298">
        <v>1</v>
      </c>
      <c r="F298">
        <v>1</v>
      </c>
      <c r="G298">
        <v>1</v>
      </c>
      <c r="H298">
        <v>2</v>
      </c>
      <c r="I298" t="s">
        <v>1003</v>
      </c>
      <c r="J298" t="s">
        <v>1004</v>
      </c>
      <c r="K298" t="s">
        <v>1005</v>
      </c>
      <c r="L298">
        <v>1368</v>
      </c>
      <c r="N298">
        <v>1011</v>
      </c>
      <c r="O298" t="s">
        <v>978</v>
      </c>
      <c r="P298" t="s">
        <v>978</v>
      </c>
      <c r="Q298">
        <v>1</v>
      </c>
      <c r="X298">
        <v>9.07</v>
      </c>
      <c r="Y298">
        <v>0</v>
      </c>
      <c r="Z298">
        <v>0.5</v>
      </c>
      <c r="AA298">
        <v>0</v>
      </c>
      <c r="AB298">
        <v>0</v>
      </c>
      <c r="AC298">
        <v>0</v>
      </c>
      <c r="AD298">
        <v>1</v>
      </c>
      <c r="AE298">
        <v>0</v>
      </c>
      <c r="AF298" t="s">
        <v>3</v>
      </c>
      <c r="AG298">
        <v>9.07</v>
      </c>
      <c r="AH298">
        <v>2</v>
      </c>
      <c r="AI298">
        <v>69734511</v>
      </c>
      <c r="AJ298">
        <v>294</v>
      </c>
      <c r="AK298">
        <v>0</v>
      </c>
      <c r="AL298">
        <v>0</v>
      </c>
      <c r="AM298">
        <v>0</v>
      </c>
      <c r="AN298">
        <v>0</v>
      </c>
      <c r="AO298">
        <v>0</v>
      </c>
      <c r="AP298">
        <v>0</v>
      </c>
      <c r="AQ298">
        <v>0</v>
      </c>
      <c r="AR298">
        <v>0</v>
      </c>
    </row>
    <row r="299" spans="1:44" x14ac:dyDescent="0.2">
      <c r="A299">
        <f>ROW(Source!A394)</f>
        <v>394</v>
      </c>
      <c r="B299">
        <v>69734518</v>
      </c>
      <c r="C299">
        <v>69734507</v>
      </c>
      <c r="D299">
        <v>27407705</v>
      </c>
      <c r="E299">
        <v>1</v>
      </c>
      <c r="F299">
        <v>1</v>
      </c>
      <c r="G299">
        <v>1</v>
      </c>
      <c r="H299">
        <v>3</v>
      </c>
      <c r="I299" t="s">
        <v>1065</v>
      </c>
      <c r="J299" t="s">
        <v>1066</v>
      </c>
      <c r="K299" t="s">
        <v>1067</v>
      </c>
      <c r="L299">
        <v>1339</v>
      </c>
      <c r="N299">
        <v>1007</v>
      </c>
      <c r="O299" t="s">
        <v>40</v>
      </c>
      <c r="P299" t="s">
        <v>40</v>
      </c>
      <c r="Q299">
        <v>1</v>
      </c>
      <c r="X299">
        <v>2.04</v>
      </c>
      <c r="Y299">
        <v>494.7</v>
      </c>
      <c r="Z299">
        <v>0</v>
      </c>
      <c r="AA299">
        <v>0</v>
      </c>
      <c r="AB299">
        <v>0</v>
      </c>
      <c r="AC299">
        <v>0</v>
      </c>
      <c r="AD299">
        <v>1</v>
      </c>
      <c r="AE299">
        <v>0</v>
      </c>
      <c r="AF299" t="s">
        <v>3</v>
      </c>
      <c r="AG299">
        <v>2.04</v>
      </c>
      <c r="AH299">
        <v>3</v>
      </c>
      <c r="AI299">
        <v>-1</v>
      </c>
      <c r="AJ299" t="s">
        <v>3</v>
      </c>
      <c r="AK299">
        <v>4</v>
      </c>
      <c r="AL299">
        <v>-1009.188</v>
      </c>
      <c r="AM299">
        <v>0</v>
      </c>
      <c r="AN299">
        <v>0</v>
      </c>
      <c r="AO299">
        <v>0</v>
      </c>
      <c r="AP299">
        <v>0</v>
      </c>
      <c r="AQ299">
        <v>0</v>
      </c>
      <c r="AR299">
        <v>1</v>
      </c>
    </row>
    <row r="300" spans="1:44" x14ac:dyDescent="0.2">
      <c r="A300">
        <f>ROW(Source!A394)</f>
        <v>394</v>
      </c>
      <c r="B300">
        <v>69734519</v>
      </c>
      <c r="C300">
        <v>69734507</v>
      </c>
      <c r="D300">
        <v>27416566</v>
      </c>
      <c r="E300">
        <v>1</v>
      </c>
      <c r="F300">
        <v>1</v>
      </c>
      <c r="G300">
        <v>1</v>
      </c>
      <c r="H300">
        <v>3</v>
      </c>
      <c r="I300" t="s">
        <v>82</v>
      </c>
      <c r="J300" t="s">
        <v>194</v>
      </c>
      <c r="K300" t="s">
        <v>83</v>
      </c>
      <c r="L300">
        <v>1339</v>
      </c>
      <c r="N300">
        <v>1007</v>
      </c>
      <c r="O300" t="s">
        <v>40</v>
      </c>
      <c r="P300" t="s">
        <v>40</v>
      </c>
      <c r="Q300">
        <v>1</v>
      </c>
      <c r="X300">
        <v>3.5</v>
      </c>
      <c r="Y300">
        <v>7.14</v>
      </c>
      <c r="Z300">
        <v>0</v>
      </c>
      <c r="AA300">
        <v>0</v>
      </c>
      <c r="AB300">
        <v>0</v>
      </c>
      <c r="AC300">
        <v>0</v>
      </c>
      <c r="AD300">
        <v>1</v>
      </c>
      <c r="AE300">
        <v>0</v>
      </c>
      <c r="AF300" t="s">
        <v>3</v>
      </c>
      <c r="AG300">
        <v>3.5</v>
      </c>
      <c r="AH300">
        <v>2</v>
      </c>
      <c r="AI300">
        <v>69734512</v>
      </c>
      <c r="AJ300">
        <v>295</v>
      </c>
      <c r="AK300">
        <v>3</v>
      </c>
      <c r="AL300">
        <v>-24.99</v>
      </c>
      <c r="AM300">
        <v>0</v>
      </c>
      <c r="AN300">
        <v>0</v>
      </c>
      <c r="AO300">
        <v>0</v>
      </c>
      <c r="AP300">
        <v>0</v>
      </c>
      <c r="AQ300">
        <v>0</v>
      </c>
      <c r="AR300">
        <v>1</v>
      </c>
    </row>
    <row r="301" spans="1:44" x14ac:dyDescent="0.2">
      <c r="A301">
        <f>ROW(Source!A399)</f>
        <v>399</v>
      </c>
      <c r="B301">
        <v>69734528</v>
      </c>
      <c r="C301">
        <v>69734522</v>
      </c>
      <c r="D301">
        <v>27496319</v>
      </c>
      <c r="E301">
        <v>1</v>
      </c>
      <c r="F301">
        <v>1</v>
      </c>
      <c r="G301">
        <v>1</v>
      </c>
      <c r="H301">
        <v>1</v>
      </c>
      <c r="I301" t="s">
        <v>1001</v>
      </c>
      <c r="J301" t="s">
        <v>3</v>
      </c>
      <c r="K301" t="s">
        <v>1002</v>
      </c>
      <c r="L301">
        <v>1369</v>
      </c>
      <c r="N301">
        <v>1013</v>
      </c>
      <c r="O301" t="s">
        <v>974</v>
      </c>
      <c r="P301" t="s">
        <v>974</v>
      </c>
      <c r="Q301">
        <v>1</v>
      </c>
      <c r="X301">
        <v>0.5</v>
      </c>
      <c r="Y301">
        <v>0</v>
      </c>
      <c r="Z301">
        <v>0</v>
      </c>
      <c r="AA301">
        <v>0</v>
      </c>
      <c r="AB301">
        <v>8.01</v>
      </c>
      <c r="AC301">
        <v>0</v>
      </c>
      <c r="AD301">
        <v>1</v>
      </c>
      <c r="AE301">
        <v>1</v>
      </c>
      <c r="AF301" t="s">
        <v>252</v>
      </c>
      <c r="AG301">
        <v>2.8</v>
      </c>
      <c r="AH301">
        <v>2</v>
      </c>
      <c r="AI301">
        <v>69734523</v>
      </c>
      <c r="AJ301">
        <v>297</v>
      </c>
      <c r="AK301">
        <v>0</v>
      </c>
      <c r="AL301">
        <v>0</v>
      </c>
      <c r="AM301">
        <v>0</v>
      </c>
      <c r="AN301">
        <v>0</v>
      </c>
      <c r="AO301">
        <v>0</v>
      </c>
      <c r="AP301">
        <v>0</v>
      </c>
      <c r="AQ301">
        <v>0</v>
      </c>
      <c r="AR301">
        <v>0</v>
      </c>
    </row>
    <row r="302" spans="1:44" x14ac:dyDescent="0.2">
      <c r="A302">
        <f>ROW(Source!A399)</f>
        <v>399</v>
      </c>
      <c r="B302">
        <v>69734529</v>
      </c>
      <c r="C302">
        <v>69734522</v>
      </c>
      <c r="D302">
        <v>121548</v>
      </c>
      <c r="E302">
        <v>1</v>
      </c>
      <c r="F302">
        <v>1</v>
      </c>
      <c r="G302">
        <v>1</v>
      </c>
      <c r="H302">
        <v>1</v>
      </c>
      <c r="I302" t="s">
        <v>36</v>
      </c>
      <c r="J302" t="s">
        <v>3</v>
      </c>
      <c r="K302" t="s">
        <v>981</v>
      </c>
      <c r="L302">
        <v>608254</v>
      </c>
      <c r="N302">
        <v>1013</v>
      </c>
      <c r="O302" t="s">
        <v>982</v>
      </c>
      <c r="P302" t="s">
        <v>982</v>
      </c>
      <c r="Q302">
        <v>1</v>
      </c>
      <c r="X302">
        <v>0.21</v>
      </c>
      <c r="Y302">
        <v>0</v>
      </c>
      <c r="Z302">
        <v>0</v>
      </c>
      <c r="AA302">
        <v>0</v>
      </c>
      <c r="AB302">
        <v>0</v>
      </c>
      <c r="AC302">
        <v>0</v>
      </c>
      <c r="AD302">
        <v>1</v>
      </c>
      <c r="AE302">
        <v>2</v>
      </c>
      <c r="AF302" t="s">
        <v>252</v>
      </c>
      <c r="AG302">
        <v>1.1759999999999999</v>
      </c>
      <c r="AH302">
        <v>2</v>
      </c>
      <c r="AI302">
        <v>69734524</v>
      </c>
      <c r="AJ302">
        <v>298</v>
      </c>
      <c r="AK302">
        <v>0</v>
      </c>
      <c r="AL302">
        <v>0</v>
      </c>
      <c r="AM302">
        <v>0</v>
      </c>
      <c r="AN302">
        <v>0</v>
      </c>
      <c r="AO302">
        <v>0</v>
      </c>
      <c r="AP302">
        <v>0</v>
      </c>
      <c r="AQ302">
        <v>0</v>
      </c>
      <c r="AR302">
        <v>0</v>
      </c>
    </row>
    <row r="303" spans="1:44" x14ac:dyDescent="0.2">
      <c r="A303">
        <f>ROW(Source!A399)</f>
        <v>399</v>
      </c>
      <c r="B303">
        <v>69734530</v>
      </c>
      <c r="C303">
        <v>69734522</v>
      </c>
      <c r="D303">
        <v>27439630</v>
      </c>
      <c r="E303">
        <v>1</v>
      </c>
      <c r="F303">
        <v>1</v>
      </c>
      <c r="G303">
        <v>1</v>
      </c>
      <c r="H303">
        <v>2</v>
      </c>
      <c r="I303" t="s">
        <v>986</v>
      </c>
      <c r="J303" t="s">
        <v>987</v>
      </c>
      <c r="K303" t="s">
        <v>988</v>
      </c>
      <c r="L303">
        <v>1368</v>
      </c>
      <c r="N303">
        <v>1011</v>
      </c>
      <c r="O303" t="s">
        <v>978</v>
      </c>
      <c r="P303" t="s">
        <v>978</v>
      </c>
      <c r="Q303">
        <v>1</v>
      </c>
      <c r="X303">
        <v>0.21</v>
      </c>
      <c r="Y303">
        <v>0</v>
      </c>
      <c r="Z303">
        <v>31.27</v>
      </c>
      <c r="AA303">
        <v>13.61</v>
      </c>
      <c r="AB303">
        <v>0</v>
      </c>
      <c r="AC303">
        <v>0</v>
      </c>
      <c r="AD303">
        <v>1</v>
      </c>
      <c r="AE303">
        <v>0</v>
      </c>
      <c r="AF303" t="s">
        <v>252</v>
      </c>
      <c r="AG303">
        <v>1.1759999999999999</v>
      </c>
      <c r="AH303">
        <v>2</v>
      </c>
      <c r="AI303">
        <v>69734525</v>
      </c>
      <c r="AJ303">
        <v>299</v>
      </c>
      <c r="AK303">
        <v>0</v>
      </c>
      <c r="AL303">
        <v>0</v>
      </c>
      <c r="AM303">
        <v>0</v>
      </c>
      <c r="AN303">
        <v>0</v>
      </c>
      <c r="AO303">
        <v>0</v>
      </c>
      <c r="AP303">
        <v>0</v>
      </c>
      <c r="AQ303">
        <v>0</v>
      </c>
      <c r="AR303">
        <v>0</v>
      </c>
    </row>
    <row r="304" spans="1:44" x14ac:dyDescent="0.2">
      <c r="A304">
        <f>ROW(Source!A399)</f>
        <v>399</v>
      </c>
      <c r="B304">
        <v>69734531</v>
      </c>
      <c r="C304">
        <v>69734522</v>
      </c>
      <c r="D304">
        <v>27440041</v>
      </c>
      <c r="E304">
        <v>1</v>
      </c>
      <c r="F304">
        <v>1</v>
      </c>
      <c r="G304">
        <v>1</v>
      </c>
      <c r="H304">
        <v>2</v>
      </c>
      <c r="I304" t="s">
        <v>1003</v>
      </c>
      <c r="J304" t="s">
        <v>1004</v>
      </c>
      <c r="K304" t="s">
        <v>1005</v>
      </c>
      <c r="L304">
        <v>1368</v>
      </c>
      <c r="N304">
        <v>1011</v>
      </c>
      <c r="O304" t="s">
        <v>978</v>
      </c>
      <c r="P304" t="s">
        <v>978</v>
      </c>
      <c r="Q304">
        <v>1</v>
      </c>
      <c r="X304">
        <v>2.3199999999999998</v>
      </c>
      <c r="Y304">
        <v>0</v>
      </c>
      <c r="Z304">
        <v>0.5</v>
      </c>
      <c r="AA304">
        <v>0</v>
      </c>
      <c r="AB304">
        <v>0</v>
      </c>
      <c r="AC304">
        <v>0</v>
      </c>
      <c r="AD304">
        <v>1</v>
      </c>
      <c r="AE304">
        <v>0</v>
      </c>
      <c r="AF304" t="s">
        <v>252</v>
      </c>
      <c r="AG304">
        <v>12.991999999999999</v>
      </c>
      <c r="AH304">
        <v>2</v>
      </c>
      <c r="AI304">
        <v>69734526</v>
      </c>
      <c r="AJ304">
        <v>300</v>
      </c>
      <c r="AK304">
        <v>0</v>
      </c>
      <c r="AL304">
        <v>0</v>
      </c>
      <c r="AM304">
        <v>0</v>
      </c>
      <c r="AN304">
        <v>0</v>
      </c>
      <c r="AO304">
        <v>0</v>
      </c>
      <c r="AP304">
        <v>0</v>
      </c>
      <c r="AQ304">
        <v>0</v>
      </c>
      <c r="AR304">
        <v>0</v>
      </c>
    </row>
    <row r="305" spans="1:44" x14ac:dyDescent="0.2">
      <c r="A305">
        <f>ROW(Source!A399)</f>
        <v>399</v>
      </c>
      <c r="B305">
        <v>69734532</v>
      </c>
      <c r="C305">
        <v>69734522</v>
      </c>
      <c r="D305">
        <v>27407705</v>
      </c>
      <c r="E305">
        <v>1</v>
      </c>
      <c r="F305">
        <v>1</v>
      </c>
      <c r="G305">
        <v>1</v>
      </c>
      <c r="H305">
        <v>3</v>
      </c>
      <c r="I305" t="s">
        <v>1065</v>
      </c>
      <c r="J305" t="s">
        <v>1066</v>
      </c>
      <c r="K305" t="s">
        <v>1067</v>
      </c>
      <c r="L305">
        <v>1339</v>
      </c>
      <c r="N305">
        <v>1007</v>
      </c>
      <c r="O305" t="s">
        <v>40</v>
      </c>
      <c r="P305" t="s">
        <v>40</v>
      </c>
      <c r="Q305">
        <v>1</v>
      </c>
      <c r="X305">
        <v>0.51</v>
      </c>
      <c r="Y305">
        <v>494.7</v>
      </c>
      <c r="Z305">
        <v>0</v>
      </c>
      <c r="AA305">
        <v>0</v>
      </c>
      <c r="AB305">
        <v>0</v>
      </c>
      <c r="AC305">
        <v>0</v>
      </c>
      <c r="AD305">
        <v>1</v>
      </c>
      <c r="AE305">
        <v>0</v>
      </c>
      <c r="AF305" t="s">
        <v>252</v>
      </c>
      <c r="AG305">
        <v>2.8559999999999999</v>
      </c>
      <c r="AH305">
        <v>3</v>
      </c>
      <c r="AI305">
        <v>-1</v>
      </c>
      <c r="AJ305" t="s">
        <v>3</v>
      </c>
      <c r="AK305">
        <v>4</v>
      </c>
      <c r="AL305">
        <v>-1412.8632</v>
      </c>
      <c r="AM305">
        <v>0</v>
      </c>
      <c r="AN305">
        <v>0</v>
      </c>
      <c r="AO305">
        <v>0</v>
      </c>
      <c r="AP305">
        <v>0</v>
      </c>
      <c r="AQ305">
        <v>0</v>
      </c>
      <c r="AR305">
        <v>1</v>
      </c>
    </row>
    <row r="306" spans="1:44" x14ac:dyDescent="0.2">
      <c r="A306">
        <f>ROW(Source!A400)</f>
        <v>400</v>
      </c>
      <c r="B306">
        <v>69734528</v>
      </c>
      <c r="C306">
        <v>69734522</v>
      </c>
      <c r="D306">
        <v>27496319</v>
      </c>
      <c r="E306">
        <v>1</v>
      </c>
      <c r="F306">
        <v>1</v>
      </c>
      <c r="G306">
        <v>1</v>
      </c>
      <c r="H306">
        <v>1</v>
      </c>
      <c r="I306" t="s">
        <v>1001</v>
      </c>
      <c r="J306" t="s">
        <v>3</v>
      </c>
      <c r="K306" t="s">
        <v>1002</v>
      </c>
      <c r="L306">
        <v>1369</v>
      </c>
      <c r="N306">
        <v>1013</v>
      </c>
      <c r="O306" t="s">
        <v>974</v>
      </c>
      <c r="P306" t="s">
        <v>974</v>
      </c>
      <c r="Q306">
        <v>1</v>
      </c>
      <c r="X306">
        <v>0.5</v>
      </c>
      <c r="Y306">
        <v>0</v>
      </c>
      <c r="Z306">
        <v>0</v>
      </c>
      <c r="AA306">
        <v>0</v>
      </c>
      <c r="AB306">
        <v>8.01</v>
      </c>
      <c r="AC306">
        <v>0</v>
      </c>
      <c r="AD306">
        <v>1</v>
      </c>
      <c r="AE306">
        <v>1</v>
      </c>
      <c r="AF306" t="s">
        <v>252</v>
      </c>
      <c r="AG306">
        <v>2.8</v>
      </c>
      <c r="AH306">
        <v>2</v>
      </c>
      <c r="AI306">
        <v>69734523</v>
      </c>
      <c r="AJ306">
        <v>302</v>
      </c>
      <c r="AK306">
        <v>0</v>
      </c>
      <c r="AL306">
        <v>0</v>
      </c>
      <c r="AM306">
        <v>0</v>
      </c>
      <c r="AN306">
        <v>0</v>
      </c>
      <c r="AO306">
        <v>0</v>
      </c>
      <c r="AP306">
        <v>0</v>
      </c>
      <c r="AQ306">
        <v>0</v>
      </c>
      <c r="AR306">
        <v>0</v>
      </c>
    </row>
    <row r="307" spans="1:44" x14ac:dyDescent="0.2">
      <c r="A307">
        <f>ROW(Source!A400)</f>
        <v>400</v>
      </c>
      <c r="B307">
        <v>69734529</v>
      </c>
      <c r="C307">
        <v>69734522</v>
      </c>
      <c r="D307">
        <v>121548</v>
      </c>
      <c r="E307">
        <v>1</v>
      </c>
      <c r="F307">
        <v>1</v>
      </c>
      <c r="G307">
        <v>1</v>
      </c>
      <c r="H307">
        <v>1</v>
      </c>
      <c r="I307" t="s">
        <v>36</v>
      </c>
      <c r="J307" t="s">
        <v>3</v>
      </c>
      <c r="K307" t="s">
        <v>981</v>
      </c>
      <c r="L307">
        <v>608254</v>
      </c>
      <c r="N307">
        <v>1013</v>
      </c>
      <c r="O307" t="s">
        <v>982</v>
      </c>
      <c r="P307" t="s">
        <v>982</v>
      </c>
      <c r="Q307">
        <v>1</v>
      </c>
      <c r="X307">
        <v>0.21</v>
      </c>
      <c r="Y307">
        <v>0</v>
      </c>
      <c r="Z307">
        <v>0</v>
      </c>
      <c r="AA307">
        <v>0</v>
      </c>
      <c r="AB307">
        <v>0</v>
      </c>
      <c r="AC307">
        <v>0</v>
      </c>
      <c r="AD307">
        <v>1</v>
      </c>
      <c r="AE307">
        <v>2</v>
      </c>
      <c r="AF307" t="s">
        <v>252</v>
      </c>
      <c r="AG307">
        <v>1.1759999999999999</v>
      </c>
      <c r="AH307">
        <v>2</v>
      </c>
      <c r="AI307">
        <v>69734524</v>
      </c>
      <c r="AJ307">
        <v>303</v>
      </c>
      <c r="AK307">
        <v>0</v>
      </c>
      <c r="AL307">
        <v>0</v>
      </c>
      <c r="AM307">
        <v>0</v>
      </c>
      <c r="AN307">
        <v>0</v>
      </c>
      <c r="AO307">
        <v>0</v>
      </c>
      <c r="AP307">
        <v>0</v>
      </c>
      <c r="AQ307">
        <v>0</v>
      </c>
      <c r="AR307">
        <v>0</v>
      </c>
    </row>
    <row r="308" spans="1:44" x14ac:dyDescent="0.2">
      <c r="A308">
        <f>ROW(Source!A400)</f>
        <v>400</v>
      </c>
      <c r="B308">
        <v>69734530</v>
      </c>
      <c r="C308">
        <v>69734522</v>
      </c>
      <c r="D308">
        <v>27439630</v>
      </c>
      <c r="E308">
        <v>1</v>
      </c>
      <c r="F308">
        <v>1</v>
      </c>
      <c r="G308">
        <v>1</v>
      </c>
      <c r="H308">
        <v>2</v>
      </c>
      <c r="I308" t="s">
        <v>986</v>
      </c>
      <c r="J308" t="s">
        <v>987</v>
      </c>
      <c r="K308" t="s">
        <v>988</v>
      </c>
      <c r="L308">
        <v>1368</v>
      </c>
      <c r="N308">
        <v>1011</v>
      </c>
      <c r="O308" t="s">
        <v>978</v>
      </c>
      <c r="P308" t="s">
        <v>978</v>
      </c>
      <c r="Q308">
        <v>1</v>
      </c>
      <c r="X308">
        <v>0.21</v>
      </c>
      <c r="Y308">
        <v>0</v>
      </c>
      <c r="Z308">
        <v>31.27</v>
      </c>
      <c r="AA308">
        <v>13.61</v>
      </c>
      <c r="AB308">
        <v>0</v>
      </c>
      <c r="AC308">
        <v>0</v>
      </c>
      <c r="AD308">
        <v>1</v>
      </c>
      <c r="AE308">
        <v>0</v>
      </c>
      <c r="AF308" t="s">
        <v>252</v>
      </c>
      <c r="AG308">
        <v>1.1759999999999999</v>
      </c>
      <c r="AH308">
        <v>2</v>
      </c>
      <c r="AI308">
        <v>69734525</v>
      </c>
      <c r="AJ308">
        <v>304</v>
      </c>
      <c r="AK308">
        <v>0</v>
      </c>
      <c r="AL308">
        <v>0</v>
      </c>
      <c r="AM308">
        <v>0</v>
      </c>
      <c r="AN308">
        <v>0</v>
      </c>
      <c r="AO308">
        <v>0</v>
      </c>
      <c r="AP308">
        <v>0</v>
      </c>
      <c r="AQ308">
        <v>0</v>
      </c>
      <c r="AR308">
        <v>0</v>
      </c>
    </row>
    <row r="309" spans="1:44" x14ac:dyDescent="0.2">
      <c r="A309">
        <f>ROW(Source!A400)</f>
        <v>400</v>
      </c>
      <c r="B309">
        <v>69734531</v>
      </c>
      <c r="C309">
        <v>69734522</v>
      </c>
      <c r="D309">
        <v>27440041</v>
      </c>
      <c r="E309">
        <v>1</v>
      </c>
      <c r="F309">
        <v>1</v>
      </c>
      <c r="G309">
        <v>1</v>
      </c>
      <c r="H309">
        <v>2</v>
      </c>
      <c r="I309" t="s">
        <v>1003</v>
      </c>
      <c r="J309" t="s">
        <v>1004</v>
      </c>
      <c r="K309" t="s">
        <v>1005</v>
      </c>
      <c r="L309">
        <v>1368</v>
      </c>
      <c r="N309">
        <v>1011</v>
      </c>
      <c r="O309" t="s">
        <v>978</v>
      </c>
      <c r="P309" t="s">
        <v>978</v>
      </c>
      <c r="Q309">
        <v>1</v>
      </c>
      <c r="X309">
        <v>2.3199999999999998</v>
      </c>
      <c r="Y309">
        <v>0</v>
      </c>
      <c r="Z309">
        <v>0.5</v>
      </c>
      <c r="AA309">
        <v>0</v>
      </c>
      <c r="AB309">
        <v>0</v>
      </c>
      <c r="AC309">
        <v>0</v>
      </c>
      <c r="AD309">
        <v>1</v>
      </c>
      <c r="AE309">
        <v>0</v>
      </c>
      <c r="AF309" t="s">
        <v>252</v>
      </c>
      <c r="AG309">
        <v>12.991999999999999</v>
      </c>
      <c r="AH309">
        <v>2</v>
      </c>
      <c r="AI309">
        <v>69734526</v>
      </c>
      <c r="AJ309">
        <v>305</v>
      </c>
      <c r="AK309">
        <v>0</v>
      </c>
      <c r="AL309">
        <v>0</v>
      </c>
      <c r="AM309">
        <v>0</v>
      </c>
      <c r="AN309">
        <v>0</v>
      </c>
      <c r="AO309">
        <v>0</v>
      </c>
      <c r="AP309">
        <v>0</v>
      </c>
      <c r="AQ309">
        <v>0</v>
      </c>
      <c r="AR309">
        <v>0</v>
      </c>
    </row>
    <row r="310" spans="1:44" x14ac:dyDescent="0.2">
      <c r="A310">
        <f>ROW(Source!A400)</f>
        <v>400</v>
      </c>
      <c r="B310">
        <v>69734532</v>
      </c>
      <c r="C310">
        <v>69734522</v>
      </c>
      <c r="D310">
        <v>27407705</v>
      </c>
      <c r="E310">
        <v>1</v>
      </c>
      <c r="F310">
        <v>1</v>
      </c>
      <c r="G310">
        <v>1</v>
      </c>
      <c r="H310">
        <v>3</v>
      </c>
      <c r="I310" t="s">
        <v>1065</v>
      </c>
      <c r="J310" t="s">
        <v>1066</v>
      </c>
      <c r="K310" t="s">
        <v>1067</v>
      </c>
      <c r="L310">
        <v>1339</v>
      </c>
      <c r="N310">
        <v>1007</v>
      </c>
      <c r="O310" t="s">
        <v>40</v>
      </c>
      <c r="P310" t="s">
        <v>40</v>
      </c>
      <c r="Q310">
        <v>1</v>
      </c>
      <c r="X310">
        <v>0.51</v>
      </c>
      <c r="Y310">
        <v>494.7</v>
      </c>
      <c r="Z310">
        <v>0</v>
      </c>
      <c r="AA310">
        <v>0</v>
      </c>
      <c r="AB310">
        <v>0</v>
      </c>
      <c r="AC310">
        <v>0</v>
      </c>
      <c r="AD310">
        <v>1</v>
      </c>
      <c r="AE310">
        <v>0</v>
      </c>
      <c r="AF310" t="s">
        <v>252</v>
      </c>
      <c r="AG310">
        <v>2.8559999999999999</v>
      </c>
      <c r="AH310">
        <v>3</v>
      </c>
      <c r="AI310">
        <v>-1</v>
      </c>
      <c r="AJ310" t="s">
        <v>3</v>
      </c>
      <c r="AK310">
        <v>4</v>
      </c>
      <c r="AL310">
        <v>-1412.8632</v>
      </c>
      <c r="AM310">
        <v>0</v>
      </c>
      <c r="AN310">
        <v>0</v>
      </c>
      <c r="AO310">
        <v>0</v>
      </c>
      <c r="AP310">
        <v>0</v>
      </c>
      <c r="AQ310">
        <v>0</v>
      </c>
      <c r="AR310">
        <v>1</v>
      </c>
    </row>
    <row r="311" spans="1:44" x14ac:dyDescent="0.2">
      <c r="A311">
        <f>ROW(Source!A403)</f>
        <v>403</v>
      </c>
      <c r="B311">
        <v>69734540</v>
      </c>
      <c r="C311">
        <v>69734534</v>
      </c>
      <c r="D311">
        <v>27496319</v>
      </c>
      <c r="E311">
        <v>1</v>
      </c>
      <c r="F311">
        <v>1</v>
      </c>
      <c r="G311">
        <v>1</v>
      </c>
      <c r="H311">
        <v>1</v>
      </c>
      <c r="I311" t="s">
        <v>1001</v>
      </c>
      <c r="J311" t="s">
        <v>3</v>
      </c>
      <c r="K311" t="s">
        <v>1002</v>
      </c>
      <c r="L311">
        <v>1369</v>
      </c>
      <c r="N311">
        <v>1013</v>
      </c>
      <c r="O311" t="s">
        <v>974</v>
      </c>
      <c r="P311" t="s">
        <v>974</v>
      </c>
      <c r="Q311">
        <v>1</v>
      </c>
      <c r="X311">
        <v>0.5</v>
      </c>
      <c r="Y311">
        <v>0</v>
      </c>
      <c r="Z311">
        <v>0</v>
      </c>
      <c r="AA311">
        <v>0</v>
      </c>
      <c r="AB311">
        <v>8.01</v>
      </c>
      <c r="AC311">
        <v>0</v>
      </c>
      <c r="AD311">
        <v>1</v>
      </c>
      <c r="AE311">
        <v>1</v>
      </c>
      <c r="AF311" t="s">
        <v>252</v>
      </c>
      <c r="AG311">
        <v>2.8</v>
      </c>
      <c r="AH311">
        <v>2</v>
      </c>
      <c r="AI311">
        <v>69734535</v>
      </c>
      <c r="AJ311">
        <v>307</v>
      </c>
      <c r="AK311">
        <v>0</v>
      </c>
      <c r="AL311">
        <v>0</v>
      </c>
      <c r="AM311">
        <v>0</v>
      </c>
      <c r="AN311">
        <v>0</v>
      </c>
      <c r="AO311">
        <v>0</v>
      </c>
      <c r="AP311">
        <v>0</v>
      </c>
      <c r="AQ311">
        <v>0</v>
      </c>
      <c r="AR311">
        <v>0</v>
      </c>
    </row>
    <row r="312" spans="1:44" x14ac:dyDescent="0.2">
      <c r="A312">
        <f>ROW(Source!A403)</f>
        <v>403</v>
      </c>
      <c r="B312">
        <v>69734541</v>
      </c>
      <c r="C312">
        <v>69734534</v>
      </c>
      <c r="D312">
        <v>121548</v>
      </c>
      <c r="E312">
        <v>1</v>
      </c>
      <c r="F312">
        <v>1</v>
      </c>
      <c r="G312">
        <v>1</v>
      </c>
      <c r="H312">
        <v>1</v>
      </c>
      <c r="I312" t="s">
        <v>36</v>
      </c>
      <c r="J312" t="s">
        <v>3</v>
      </c>
      <c r="K312" t="s">
        <v>981</v>
      </c>
      <c r="L312">
        <v>608254</v>
      </c>
      <c r="N312">
        <v>1013</v>
      </c>
      <c r="O312" t="s">
        <v>982</v>
      </c>
      <c r="P312" t="s">
        <v>982</v>
      </c>
      <c r="Q312">
        <v>1</v>
      </c>
      <c r="X312">
        <v>0.21</v>
      </c>
      <c r="Y312">
        <v>0</v>
      </c>
      <c r="Z312">
        <v>0</v>
      </c>
      <c r="AA312">
        <v>0</v>
      </c>
      <c r="AB312">
        <v>0</v>
      </c>
      <c r="AC312">
        <v>0</v>
      </c>
      <c r="AD312">
        <v>1</v>
      </c>
      <c r="AE312">
        <v>2</v>
      </c>
      <c r="AF312" t="s">
        <v>252</v>
      </c>
      <c r="AG312">
        <v>1.1759999999999999</v>
      </c>
      <c r="AH312">
        <v>2</v>
      </c>
      <c r="AI312">
        <v>69734536</v>
      </c>
      <c r="AJ312">
        <v>308</v>
      </c>
      <c r="AK312">
        <v>0</v>
      </c>
      <c r="AL312">
        <v>0</v>
      </c>
      <c r="AM312">
        <v>0</v>
      </c>
      <c r="AN312">
        <v>0</v>
      </c>
      <c r="AO312">
        <v>0</v>
      </c>
      <c r="AP312">
        <v>0</v>
      </c>
      <c r="AQ312">
        <v>0</v>
      </c>
      <c r="AR312">
        <v>0</v>
      </c>
    </row>
    <row r="313" spans="1:44" x14ac:dyDescent="0.2">
      <c r="A313">
        <f>ROW(Source!A403)</f>
        <v>403</v>
      </c>
      <c r="B313">
        <v>69734542</v>
      </c>
      <c r="C313">
        <v>69734534</v>
      </c>
      <c r="D313">
        <v>27439630</v>
      </c>
      <c r="E313">
        <v>1</v>
      </c>
      <c r="F313">
        <v>1</v>
      </c>
      <c r="G313">
        <v>1</v>
      </c>
      <c r="H313">
        <v>2</v>
      </c>
      <c r="I313" t="s">
        <v>986</v>
      </c>
      <c r="J313" t="s">
        <v>987</v>
      </c>
      <c r="K313" t="s">
        <v>988</v>
      </c>
      <c r="L313">
        <v>1368</v>
      </c>
      <c r="N313">
        <v>1011</v>
      </c>
      <c r="O313" t="s">
        <v>978</v>
      </c>
      <c r="P313" t="s">
        <v>978</v>
      </c>
      <c r="Q313">
        <v>1</v>
      </c>
      <c r="X313">
        <v>0.21</v>
      </c>
      <c r="Y313">
        <v>0</v>
      </c>
      <c r="Z313">
        <v>31.27</v>
      </c>
      <c r="AA313">
        <v>13.61</v>
      </c>
      <c r="AB313">
        <v>0</v>
      </c>
      <c r="AC313">
        <v>0</v>
      </c>
      <c r="AD313">
        <v>1</v>
      </c>
      <c r="AE313">
        <v>0</v>
      </c>
      <c r="AF313" t="s">
        <v>252</v>
      </c>
      <c r="AG313">
        <v>1.1759999999999999</v>
      </c>
      <c r="AH313">
        <v>2</v>
      </c>
      <c r="AI313">
        <v>69734537</v>
      </c>
      <c r="AJ313">
        <v>309</v>
      </c>
      <c r="AK313">
        <v>0</v>
      </c>
      <c r="AL313">
        <v>0</v>
      </c>
      <c r="AM313">
        <v>0</v>
      </c>
      <c r="AN313">
        <v>0</v>
      </c>
      <c r="AO313">
        <v>0</v>
      </c>
      <c r="AP313">
        <v>0</v>
      </c>
      <c r="AQ313">
        <v>0</v>
      </c>
      <c r="AR313">
        <v>0</v>
      </c>
    </row>
    <row r="314" spans="1:44" x14ac:dyDescent="0.2">
      <c r="A314">
        <f>ROW(Source!A403)</f>
        <v>403</v>
      </c>
      <c r="B314">
        <v>69734543</v>
      </c>
      <c r="C314">
        <v>69734534</v>
      </c>
      <c r="D314">
        <v>27440041</v>
      </c>
      <c r="E314">
        <v>1</v>
      </c>
      <c r="F314">
        <v>1</v>
      </c>
      <c r="G314">
        <v>1</v>
      </c>
      <c r="H314">
        <v>2</v>
      </c>
      <c r="I314" t="s">
        <v>1003</v>
      </c>
      <c r="J314" t="s">
        <v>1004</v>
      </c>
      <c r="K314" t="s">
        <v>1005</v>
      </c>
      <c r="L314">
        <v>1368</v>
      </c>
      <c r="N314">
        <v>1011</v>
      </c>
      <c r="O314" t="s">
        <v>978</v>
      </c>
      <c r="P314" t="s">
        <v>978</v>
      </c>
      <c r="Q314">
        <v>1</v>
      </c>
      <c r="X314">
        <v>2.3199999999999998</v>
      </c>
      <c r="Y314">
        <v>0</v>
      </c>
      <c r="Z314">
        <v>0.5</v>
      </c>
      <c r="AA314">
        <v>0</v>
      </c>
      <c r="AB314">
        <v>0</v>
      </c>
      <c r="AC314">
        <v>0</v>
      </c>
      <c r="AD314">
        <v>1</v>
      </c>
      <c r="AE314">
        <v>0</v>
      </c>
      <c r="AF314" t="s">
        <v>252</v>
      </c>
      <c r="AG314">
        <v>12.991999999999999</v>
      </c>
      <c r="AH314">
        <v>2</v>
      </c>
      <c r="AI314">
        <v>69734538</v>
      </c>
      <c r="AJ314">
        <v>310</v>
      </c>
      <c r="AK314">
        <v>0</v>
      </c>
      <c r="AL314">
        <v>0</v>
      </c>
      <c r="AM314">
        <v>0</v>
      </c>
      <c r="AN314">
        <v>0</v>
      </c>
      <c r="AO314">
        <v>0</v>
      </c>
      <c r="AP314">
        <v>0</v>
      </c>
      <c r="AQ314">
        <v>0</v>
      </c>
      <c r="AR314">
        <v>0</v>
      </c>
    </row>
    <row r="315" spans="1:44" x14ac:dyDescent="0.2">
      <c r="A315">
        <f>ROW(Source!A403)</f>
        <v>403</v>
      </c>
      <c r="B315">
        <v>69734544</v>
      </c>
      <c r="C315">
        <v>69734534</v>
      </c>
      <c r="D315">
        <v>27407705</v>
      </c>
      <c r="E315">
        <v>1</v>
      </c>
      <c r="F315">
        <v>1</v>
      </c>
      <c r="G315">
        <v>1</v>
      </c>
      <c r="H315">
        <v>3</v>
      </c>
      <c r="I315" t="s">
        <v>1065</v>
      </c>
      <c r="J315" t="s">
        <v>1066</v>
      </c>
      <c r="K315" t="s">
        <v>1067</v>
      </c>
      <c r="L315">
        <v>1339</v>
      </c>
      <c r="N315">
        <v>1007</v>
      </c>
      <c r="O315" t="s">
        <v>40</v>
      </c>
      <c r="P315" t="s">
        <v>40</v>
      </c>
      <c r="Q315">
        <v>1</v>
      </c>
      <c r="X315">
        <v>0.51</v>
      </c>
      <c r="Y315">
        <v>494.7</v>
      </c>
      <c r="Z315">
        <v>0</v>
      </c>
      <c r="AA315">
        <v>0</v>
      </c>
      <c r="AB315">
        <v>0</v>
      </c>
      <c r="AC315">
        <v>0</v>
      </c>
      <c r="AD315">
        <v>1</v>
      </c>
      <c r="AE315">
        <v>0</v>
      </c>
      <c r="AF315" t="s">
        <v>252</v>
      </c>
      <c r="AG315">
        <v>2.8559999999999999</v>
      </c>
      <c r="AH315">
        <v>3</v>
      </c>
      <c r="AI315">
        <v>-1</v>
      </c>
      <c r="AJ315" t="s">
        <v>3</v>
      </c>
      <c r="AK315">
        <v>4</v>
      </c>
      <c r="AL315">
        <v>-1412.8632</v>
      </c>
      <c r="AM315">
        <v>0</v>
      </c>
      <c r="AN315">
        <v>0</v>
      </c>
      <c r="AO315">
        <v>0</v>
      </c>
      <c r="AP315">
        <v>0</v>
      </c>
      <c r="AQ315">
        <v>0</v>
      </c>
      <c r="AR315">
        <v>1</v>
      </c>
    </row>
    <row r="316" spans="1:44" x14ac:dyDescent="0.2">
      <c r="A316">
        <f>ROW(Source!A404)</f>
        <v>404</v>
      </c>
      <c r="B316">
        <v>69734540</v>
      </c>
      <c r="C316">
        <v>69734534</v>
      </c>
      <c r="D316">
        <v>27496319</v>
      </c>
      <c r="E316">
        <v>1</v>
      </c>
      <c r="F316">
        <v>1</v>
      </c>
      <c r="G316">
        <v>1</v>
      </c>
      <c r="H316">
        <v>1</v>
      </c>
      <c r="I316" t="s">
        <v>1001</v>
      </c>
      <c r="J316" t="s">
        <v>3</v>
      </c>
      <c r="K316" t="s">
        <v>1002</v>
      </c>
      <c r="L316">
        <v>1369</v>
      </c>
      <c r="N316">
        <v>1013</v>
      </c>
      <c r="O316" t="s">
        <v>974</v>
      </c>
      <c r="P316" t="s">
        <v>974</v>
      </c>
      <c r="Q316">
        <v>1</v>
      </c>
      <c r="X316">
        <v>0.5</v>
      </c>
      <c r="Y316">
        <v>0</v>
      </c>
      <c r="Z316">
        <v>0</v>
      </c>
      <c r="AA316">
        <v>0</v>
      </c>
      <c r="AB316">
        <v>8.01</v>
      </c>
      <c r="AC316">
        <v>0</v>
      </c>
      <c r="AD316">
        <v>1</v>
      </c>
      <c r="AE316">
        <v>1</v>
      </c>
      <c r="AF316" t="s">
        <v>252</v>
      </c>
      <c r="AG316">
        <v>2.8</v>
      </c>
      <c r="AH316">
        <v>2</v>
      </c>
      <c r="AI316">
        <v>69734535</v>
      </c>
      <c r="AJ316">
        <v>312</v>
      </c>
      <c r="AK316">
        <v>0</v>
      </c>
      <c r="AL316">
        <v>0</v>
      </c>
      <c r="AM316">
        <v>0</v>
      </c>
      <c r="AN316">
        <v>0</v>
      </c>
      <c r="AO316">
        <v>0</v>
      </c>
      <c r="AP316">
        <v>0</v>
      </c>
      <c r="AQ316">
        <v>0</v>
      </c>
      <c r="AR316">
        <v>0</v>
      </c>
    </row>
    <row r="317" spans="1:44" x14ac:dyDescent="0.2">
      <c r="A317">
        <f>ROW(Source!A404)</f>
        <v>404</v>
      </c>
      <c r="B317">
        <v>69734541</v>
      </c>
      <c r="C317">
        <v>69734534</v>
      </c>
      <c r="D317">
        <v>121548</v>
      </c>
      <c r="E317">
        <v>1</v>
      </c>
      <c r="F317">
        <v>1</v>
      </c>
      <c r="G317">
        <v>1</v>
      </c>
      <c r="H317">
        <v>1</v>
      </c>
      <c r="I317" t="s">
        <v>36</v>
      </c>
      <c r="J317" t="s">
        <v>3</v>
      </c>
      <c r="K317" t="s">
        <v>981</v>
      </c>
      <c r="L317">
        <v>608254</v>
      </c>
      <c r="N317">
        <v>1013</v>
      </c>
      <c r="O317" t="s">
        <v>982</v>
      </c>
      <c r="P317" t="s">
        <v>982</v>
      </c>
      <c r="Q317">
        <v>1</v>
      </c>
      <c r="X317">
        <v>0.21</v>
      </c>
      <c r="Y317">
        <v>0</v>
      </c>
      <c r="Z317">
        <v>0</v>
      </c>
      <c r="AA317">
        <v>0</v>
      </c>
      <c r="AB317">
        <v>0</v>
      </c>
      <c r="AC317">
        <v>0</v>
      </c>
      <c r="AD317">
        <v>1</v>
      </c>
      <c r="AE317">
        <v>2</v>
      </c>
      <c r="AF317" t="s">
        <v>252</v>
      </c>
      <c r="AG317">
        <v>1.1759999999999999</v>
      </c>
      <c r="AH317">
        <v>2</v>
      </c>
      <c r="AI317">
        <v>69734536</v>
      </c>
      <c r="AJ317">
        <v>313</v>
      </c>
      <c r="AK317">
        <v>0</v>
      </c>
      <c r="AL317">
        <v>0</v>
      </c>
      <c r="AM317">
        <v>0</v>
      </c>
      <c r="AN317">
        <v>0</v>
      </c>
      <c r="AO317">
        <v>0</v>
      </c>
      <c r="AP317">
        <v>0</v>
      </c>
      <c r="AQ317">
        <v>0</v>
      </c>
      <c r="AR317">
        <v>0</v>
      </c>
    </row>
    <row r="318" spans="1:44" x14ac:dyDescent="0.2">
      <c r="A318">
        <f>ROW(Source!A404)</f>
        <v>404</v>
      </c>
      <c r="B318">
        <v>69734542</v>
      </c>
      <c r="C318">
        <v>69734534</v>
      </c>
      <c r="D318">
        <v>27439630</v>
      </c>
      <c r="E318">
        <v>1</v>
      </c>
      <c r="F318">
        <v>1</v>
      </c>
      <c r="G318">
        <v>1</v>
      </c>
      <c r="H318">
        <v>2</v>
      </c>
      <c r="I318" t="s">
        <v>986</v>
      </c>
      <c r="J318" t="s">
        <v>987</v>
      </c>
      <c r="K318" t="s">
        <v>988</v>
      </c>
      <c r="L318">
        <v>1368</v>
      </c>
      <c r="N318">
        <v>1011</v>
      </c>
      <c r="O318" t="s">
        <v>978</v>
      </c>
      <c r="P318" t="s">
        <v>978</v>
      </c>
      <c r="Q318">
        <v>1</v>
      </c>
      <c r="X318">
        <v>0.21</v>
      </c>
      <c r="Y318">
        <v>0</v>
      </c>
      <c r="Z318">
        <v>31.27</v>
      </c>
      <c r="AA318">
        <v>13.61</v>
      </c>
      <c r="AB318">
        <v>0</v>
      </c>
      <c r="AC318">
        <v>0</v>
      </c>
      <c r="AD318">
        <v>1</v>
      </c>
      <c r="AE318">
        <v>0</v>
      </c>
      <c r="AF318" t="s">
        <v>252</v>
      </c>
      <c r="AG318">
        <v>1.1759999999999999</v>
      </c>
      <c r="AH318">
        <v>2</v>
      </c>
      <c r="AI318">
        <v>69734537</v>
      </c>
      <c r="AJ318">
        <v>314</v>
      </c>
      <c r="AK318">
        <v>0</v>
      </c>
      <c r="AL318">
        <v>0</v>
      </c>
      <c r="AM318">
        <v>0</v>
      </c>
      <c r="AN318">
        <v>0</v>
      </c>
      <c r="AO318">
        <v>0</v>
      </c>
      <c r="AP318">
        <v>0</v>
      </c>
      <c r="AQ318">
        <v>0</v>
      </c>
      <c r="AR318">
        <v>0</v>
      </c>
    </row>
    <row r="319" spans="1:44" x14ac:dyDescent="0.2">
      <c r="A319">
        <f>ROW(Source!A404)</f>
        <v>404</v>
      </c>
      <c r="B319">
        <v>69734543</v>
      </c>
      <c r="C319">
        <v>69734534</v>
      </c>
      <c r="D319">
        <v>27440041</v>
      </c>
      <c r="E319">
        <v>1</v>
      </c>
      <c r="F319">
        <v>1</v>
      </c>
      <c r="G319">
        <v>1</v>
      </c>
      <c r="H319">
        <v>2</v>
      </c>
      <c r="I319" t="s">
        <v>1003</v>
      </c>
      <c r="J319" t="s">
        <v>1004</v>
      </c>
      <c r="K319" t="s">
        <v>1005</v>
      </c>
      <c r="L319">
        <v>1368</v>
      </c>
      <c r="N319">
        <v>1011</v>
      </c>
      <c r="O319" t="s">
        <v>978</v>
      </c>
      <c r="P319" t="s">
        <v>978</v>
      </c>
      <c r="Q319">
        <v>1</v>
      </c>
      <c r="X319">
        <v>2.3199999999999998</v>
      </c>
      <c r="Y319">
        <v>0</v>
      </c>
      <c r="Z319">
        <v>0.5</v>
      </c>
      <c r="AA319">
        <v>0</v>
      </c>
      <c r="AB319">
        <v>0</v>
      </c>
      <c r="AC319">
        <v>0</v>
      </c>
      <c r="AD319">
        <v>1</v>
      </c>
      <c r="AE319">
        <v>0</v>
      </c>
      <c r="AF319" t="s">
        <v>252</v>
      </c>
      <c r="AG319">
        <v>12.991999999999999</v>
      </c>
      <c r="AH319">
        <v>2</v>
      </c>
      <c r="AI319">
        <v>69734538</v>
      </c>
      <c r="AJ319">
        <v>315</v>
      </c>
      <c r="AK319">
        <v>0</v>
      </c>
      <c r="AL319">
        <v>0</v>
      </c>
      <c r="AM319">
        <v>0</v>
      </c>
      <c r="AN319">
        <v>0</v>
      </c>
      <c r="AO319">
        <v>0</v>
      </c>
      <c r="AP319">
        <v>0</v>
      </c>
      <c r="AQ319">
        <v>0</v>
      </c>
      <c r="AR319">
        <v>0</v>
      </c>
    </row>
    <row r="320" spans="1:44" x14ac:dyDescent="0.2">
      <c r="A320">
        <f>ROW(Source!A404)</f>
        <v>404</v>
      </c>
      <c r="B320">
        <v>69734544</v>
      </c>
      <c r="C320">
        <v>69734534</v>
      </c>
      <c r="D320">
        <v>27407705</v>
      </c>
      <c r="E320">
        <v>1</v>
      </c>
      <c r="F320">
        <v>1</v>
      </c>
      <c r="G320">
        <v>1</v>
      </c>
      <c r="H320">
        <v>3</v>
      </c>
      <c r="I320" t="s">
        <v>1065</v>
      </c>
      <c r="J320" t="s">
        <v>1066</v>
      </c>
      <c r="K320" t="s">
        <v>1067</v>
      </c>
      <c r="L320">
        <v>1339</v>
      </c>
      <c r="N320">
        <v>1007</v>
      </c>
      <c r="O320" t="s">
        <v>40</v>
      </c>
      <c r="P320" t="s">
        <v>40</v>
      </c>
      <c r="Q320">
        <v>1</v>
      </c>
      <c r="X320">
        <v>0.51</v>
      </c>
      <c r="Y320">
        <v>494.7</v>
      </c>
      <c r="Z320">
        <v>0</v>
      </c>
      <c r="AA320">
        <v>0</v>
      </c>
      <c r="AB320">
        <v>0</v>
      </c>
      <c r="AC320">
        <v>0</v>
      </c>
      <c r="AD320">
        <v>1</v>
      </c>
      <c r="AE320">
        <v>0</v>
      </c>
      <c r="AF320" t="s">
        <v>252</v>
      </c>
      <c r="AG320">
        <v>2.8559999999999999</v>
      </c>
      <c r="AH320">
        <v>3</v>
      </c>
      <c r="AI320">
        <v>-1</v>
      </c>
      <c r="AJ320" t="s">
        <v>3</v>
      </c>
      <c r="AK320">
        <v>4</v>
      </c>
      <c r="AL320">
        <v>-1412.8632</v>
      </c>
      <c r="AM320">
        <v>0</v>
      </c>
      <c r="AN320">
        <v>0</v>
      </c>
      <c r="AO320">
        <v>0</v>
      </c>
      <c r="AP320">
        <v>0</v>
      </c>
      <c r="AQ320">
        <v>0</v>
      </c>
      <c r="AR320">
        <v>1</v>
      </c>
    </row>
    <row r="321" spans="1:44" x14ac:dyDescent="0.2">
      <c r="A321">
        <f>ROW(Source!A407)</f>
        <v>407</v>
      </c>
      <c r="B321">
        <v>69734552</v>
      </c>
      <c r="C321">
        <v>69734546</v>
      </c>
      <c r="D321">
        <v>27493137</v>
      </c>
      <c r="E321">
        <v>1</v>
      </c>
      <c r="F321">
        <v>1</v>
      </c>
      <c r="G321">
        <v>1</v>
      </c>
      <c r="H321">
        <v>1</v>
      </c>
      <c r="I321" t="s">
        <v>999</v>
      </c>
      <c r="J321" t="s">
        <v>3</v>
      </c>
      <c r="K321" t="s">
        <v>1000</v>
      </c>
      <c r="L321">
        <v>1369</v>
      </c>
      <c r="N321">
        <v>1013</v>
      </c>
      <c r="O321" t="s">
        <v>974</v>
      </c>
      <c r="P321" t="s">
        <v>974</v>
      </c>
      <c r="Q321">
        <v>1</v>
      </c>
      <c r="X321">
        <v>80.040000000000006</v>
      </c>
      <c r="Y321">
        <v>0</v>
      </c>
      <c r="Z321">
        <v>0</v>
      </c>
      <c r="AA321">
        <v>0</v>
      </c>
      <c r="AB321">
        <v>9.15</v>
      </c>
      <c r="AC321">
        <v>0</v>
      </c>
      <c r="AD321">
        <v>1</v>
      </c>
      <c r="AE321">
        <v>1</v>
      </c>
      <c r="AF321" t="s">
        <v>3</v>
      </c>
      <c r="AG321">
        <v>80.040000000000006</v>
      </c>
      <c r="AH321">
        <v>2</v>
      </c>
      <c r="AI321">
        <v>69734547</v>
      </c>
      <c r="AJ321">
        <v>317</v>
      </c>
      <c r="AK321">
        <v>0</v>
      </c>
      <c r="AL321">
        <v>0</v>
      </c>
      <c r="AM321">
        <v>0</v>
      </c>
      <c r="AN321">
        <v>0</v>
      </c>
      <c r="AO321">
        <v>0</v>
      </c>
      <c r="AP321">
        <v>0</v>
      </c>
      <c r="AQ321">
        <v>0</v>
      </c>
      <c r="AR321">
        <v>0</v>
      </c>
    </row>
    <row r="322" spans="1:44" x14ac:dyDescent="0.2">
      <c r="A322">
        <f>ROW(Source!A407)</f>
        <v>407</v>
      </c>
      <c r="B322">
        <v>69734553</v>
      </c>
      <c r="C322">
        <v>69734546</v>
      </c>
      <c r="D322">
        <v>121548</v>
      </c>
      <c r="E322">
        <v>1</v>
      </c>
      <c r="F322">
        <v>1</v>
      </c>
      <c r="G322">
        <v>1</v>
      </c>
      <c r="H322">
        <v>1</v>
      </c>
      <c r="I322" t="s">
        <v>36</v>
      </c>
      <c r="J322" t="s">
        <v>3</v>
      </c>
      <c r="K322" t="s">
        <v>981</v>
      </c>
      <c r="L322">
        <v>608254</v>
      </c>
      <c r="N322">
        <v>1013</v>
      </c>
      <c r="O322" t="s">
        <v>982</v>
      </c>
      <c r="P322" t="s">
        <v>982</v>
      </c>
      <c r="Q322">
        <v>1</v>
      </c>
      <c r="X322">
        <v>2.09</v>
      </c>
      <c r="Y322">
        <v>0</v>
      </c>
      <c r="Z322">
        <v>0</v>
      </c>
      <c r="AA322">
        <v>0</v>
      </c>
      <c r="AB322">
        <v>0</v>
      </c>
      <c r="AC322">
        <v>0</v>
      </c>
      <c r="AD322">
        <v>1</v>
      </c>
      <c r="AE322">
        <v>2</v>
      </c>
      <c r="AF322" t="s">
        <v>205</v>
      </c>
      <c r="AG322">
        <v>1.0449999999999999</v>
      </c>
      <c r="AH322">
        <v>2</v>
      </c>
      <c r="AI322">
        <v>69734548</v>
      </c>
      <c r="AJ322">
        <v>318</v>
      </c>
      <c r="AK322">
        <v>0</v>
      </c>
      <c r="AL322">
        <v>0</v>
      </c>
      <c r="AM322">
        <v>0</v>
      </c>
      <c r="AN322">
        <v>0</v>
      </c>
      <c r="AO322">
        <v>0</v>
      </c>
      <c r="AP322">
        <v>0</v>
      </c>
      <c r="AQ322">
        <v>0</v>
      </c>
      <c r="AR322">
        <v>0</v>
      </c>
    </row>
    <row r="323" spans="1:44" x14ac:dyDescent="0.2">
      <c r="A323">
        <f>ROW(Source!A407)</f>
        <v>407</v>
      </c>
      <c r="B323">
        <v>69734554</v>
      </c>
      <c r="C323">
        <v>69734546</v>
      </c>
      <c r="D323">
        <v>27439740</v>
      </c>
      <c r="E323">
        <v>1</v>
      </c>
      <c r="F323">
        <v>1</v>
      </c>
      <c r="G323">
        <v>1</v>
      </c>
      <c r="H323">
        <v>2</v>
      </c>
      <c r="I323" t="s">
        <v>1006</v>
      </c>
      <c r="J323" t="s">
        <v>1007</v>
      </c>
      <c r="K323" t="s">
        <v>1008</v>
      </c>
      <c r="L323">
        <v>1368</v>
      </c>
      <c r="N323">
        <v>1011</v>
      </c>
      <c r="O323" t="s">
        <v>978</v>
      </c>
      <c r="P323" t="s">
        <v>978</v>
      </c>
      <c r="Q323">
        <v>1</v>
      </c>
      <c r="X323">
        <v>2.09</v>
      </c>
      <c r="Y323">
        <v>0</v>
      </c>
      <c r="Z323">
        <v>81.430000000000007</v>
      </c>
      <c r="AA323">
        <v>10.14</v>
      </c>
      <c r="AB323">
        <v>0</v>
      </c>
      <c r="AC323">
        <v>0</v>
      </c>
      <c r="AD323">
        <v>1</v>
      </c>
      <c r="AE323">
        <v>0</v>
      </c>
      <c r="AF323" t="s">
        <v>205</v>
      </c>
      <c r="AG323">
        <v>1.0449999999999999</v>
      </c>
      <c r="AH323">
        <v>2</v>
      </c>
      <c r="AI323">
        <v>69734549</v>
      </c>
      <c r="AJ323">
        <v>319</v>
      </c>
      <c r="AK323">
        <v>0</v>
      </c>
      <c r="AL323">
        <v>0</v>
      </c>
      <c r="AM323">
        <v>0</v>
      </c>
      <c r="AN323">
        <v>0</v>
      </c>
      <c r="AO323">
        <v>0</v>
      </c>
      <c r="AP323">
        <v>0</v>
      </c>
      <c r="AQ323">
        <v>0</v>
      </c>
      <c r="AR323">
        <v>0</v>
      </c>
    </row>
    <row r="324" spans="1:44" x14ac:dyDescent="0.2">
      <c r="A324">
        <f>ROW(Source!A407)</f>
        <v>407</v>
      </c>
      <c r="B324">
        <v>69734555</v>
      </c>
      <c r="C324">
        <v>69734546</v>
      </c>
      <c r="D324">
        <v>27441148</v>
      </c>
      <c r="E324">
        <v>1</v>
      </c>
      <c r="F324">
        <v>1</v>
      </c>
      <c r="G324">
        <v>1</v>
      </c>
      <c r="H324">
        <v>2</v>
      </c>
      <c r="I324" t="s">
        <v>1009</v>
      </c>
      <c r="J324" t="s">
        <v>1010</v>
      </c>
      <c r="K324" t="s">
        <v>1011</v>
      </c>
      <c r="L324">
        <v>1368</v>
      </c>
      <c r="N324">
        <v>1011</v>
      </c>
      <c r="O324" t="s">
        <v>978</v>
      </c>
      <c r="P324" t="s">
        <v>978</v>
      </c>
      <c r="Q324">
        <v>1</v>
      </c>
      <c r="X324">
        <v>32</v>
      </c>
      <c r="Y324">
        <v>0</v>
      </c>
      <c r="Z324">
        <v>1.5</v>
      </c>
      <c r="AA324">
        <v>0</v>
      </c>
      <c r="AB324">
        <v>0</v>
      </c>
      <c r="AC324">
        <v>0</v>
      </c>
      <c r="AD324">
        <v>1</v>
      </c>
      <c r="AE324">
        <v>0</v>
      </c>
      <c r="AF324" t="s">
        <v>205</v>
      </c>
      <c r="AG324">
        <v>16</v>
      </c>
      <c r="AH324">
        <v>2</v>
      </c>
      <c r="AI324">
        <v>69734550</v>
      </c>
      <c r="AJ324">
        <v>320</v>
      </c>
      <c r="AK324">
        <v>0</v>
      </c>
      <c r="AL324">
        <v>0</v>
      </c>
      <c r="AM324">
        <v>0</v>
      </c>
      <c r="AN324">
        <v>0</v>
      </c>
      <c r="AO324">
        <v>0</v>
      </c>
      <c r="AP324">
        <v>0</v>
      </c>
      <c r="AQ324">
        <v>0</v>
      </c>
      <c r="AR324">
        <v>0</v>
      </c>
    </row>
    <row r="325" spans="1:44" x14ac:dyDescent="0.2">
      <c r="A325">
        <f>ROW(Source!A407)</f>
        <v>407</v>
      </c>
      <c r="B325">
        <v>69734556</v>
      </c>
      <c r="C325">
        <v>69734546</v>
      </c>
      <c r="D325">
        <v>27371121</v>
      </c>
      <c r="E325">
        <v>1</v>
      </c>
      <c r="F325">
        <v>1</v>
      </c>
      <c r="G325">
        <v>1</v>
      </c>
      <c r="H325">
        <v>3</v>
      </c>
      <c r="I325" t="s">
        <v>1068</v>
      </c>
      <c r="J325" t="s">
        <v>1069</v>
      </c>
      <c r="K325" t="s">
        <v>1070</v>
      </c>
      <c r="L325">
        <v>1346</v>
      </c>
      <c r="N325">
        <v>1009</v>
      </c>
      <c r="O325" t="s">
        <v>68</v>
      </c>
      <c r="P325" t="s">
        <v>68</v>
      </c>
      <c r="Q325">
        <v>1</v>
      </c>
      <c r="X325">
        <v>2</v>
      </c>
      <c r="Y325">
        <v>5.22</v>
      </c>
      <c r="Z325">
        <v>0</v>
      </c>
      <c r="AA325">
        <v>0</v>
      </c>
      <c r="AB325">
        <v>0</v>
      </c>
      <c r="AC325">
        <v>0</v>
      </c>
      <c r="AD325">
        <v>1</v>
      </c>
      <c r="AE325">
        <v>0</v>
      </c>
      <c r="AF325" t="s">
        <v>3</v>
      </c>
      <c r="AG325">
        <v>2</v>
      </c>
      <c r="AH325">
        <v>3</v>
      </c>
      <c r="AI325">
        <v>-1</v>
      </c>
      <c r="AJ325" t="s">
        <v>3</v>
      </c>
      <c r="AK325">
        <v>4</v>
      </c>
      <c r="AL325">
        <v>-10.44</v>
      </c>
      <c r="AM325">
        <v>0</v>
      </c>
      <c r="AN325">
        <v>0</v>
      </c>
      <c r="AO325">
        <v>0</v>
      </c>
      <c r="AP325">
        <v>0</v>
      </c>
      <c r="AQ325">
        <v>0</v>
      </c>
      <c r="AR325">
        <v>1</v>
      </c>
    </row>
    <row r="326" spans="1:44" x14ac:dyDescent="0.2">
      <c r="A326">
        <f>ROW(Source!A407)</f>
        <v>407</v>
      </c>
      <c r="B326">
        <v>69734557</v>
      </c>
      <c r="C326">
        <v>69734546</v>
      </c>
      <c r="D326">
        <v>27416566</v>
      </c>
      <c r="E326">
        <v>1</v>
      </c>
      <c r="F326">
        <v>1</v>
      </c>
      <c r="G326">
        <v>1</v>
      </c>
      <c r="H326">
        <v>3</v>
      </c>
      <c r="I326" t="s">
        <v>82</v>
      </c>
      <c r="J326" t="s">
        <v>194</v>
      </c>
      <c r="K326" t="s">
        <v>83</v>
      </c>
      <c r="L326">
        <v>1339</v>
      </c>
      <c r="N326">
        <v>1007</v>
      </c>
      <c r="O326" t="s">
        <v>40</v>
      </c>
      <c r="P326" t="s">
        <v>40</v>
      </c>
      <c r="Q326">
        <v>1</v>
      </c>
      <c r="X326">
        <v>2</v>
      </c>
      <c r="Y326">
        <v>7.14</v>
      </c>
      <c r="Z326">
        <v>0</v>
      </c>
      <c r="AA326">
        <v>0</v>
      </c>
      <c r="AB326">
        <v>0</v>
      </c>
      <c r="AC326">
        <v>0</v>
      </c>
      <c r="AD326">
        <v>1</v>
      </c>
      <c r="AE326">
        <v>0</v>
      </c>
      <c r="AF326" t="s">
        <v>3</v>
      </c>
      <c r="AG326">
        <v>2</v>
      </c>
      <c r="AH326">
        <v>2</v>
      </c>
      <c r="AI326">
        <v>69734551</v>
      </c>
      <c r="AJ326">
        <v>321</v>
      </c>
      <c r="AK326">
        <v>3</v>
      </c>
      <c r="AL326">
        <v>-14.28</v>
      </c>
      <c r="AM326">
        <v>0</v>
      </c>
      <c r="AN326">
        <v>0</v>
      </c>
      <c r="AO326">
        <v>0</v>
      </c>
      <c r="AP326">
        <v>0</v>
      </c>
      <c r="AQ326">
        <v>0</v>
      </c>
      <c r="AR326">
        <v>1</v>
      </c>
    </row>
    <row r="327" spans="1:44" x14ac:dyDescent="0.2">
      <c r="A327">
        <f>ROW(Source!A408)</f>
        <v>408</v>
      </c>
      <c r="B327">
        <v>69734552</v>
      </c>
      <c r="C327">
        <v>69734546</v>
      </c>
      <c r="D327">
        <v>27493137</v>
      </c>
      <c r="E327">
        <v>1</v>
      </c>
      <c r="F327">
        <v>1</v>
      </c>
      <c r="G327">
        <v>1</v>
      </c>
      <c r="H327">
        <v>1</v>
      </c>
      <c r="I327" t="s">
        <v>999</v>
      </c>
      <c r="J327" t="s">
        <v>3</v>
      </c>
      <c r="K327" t="s">
        <v>1000</v>
      </c>
      <c r="L327">
        <v>1369</v>
      </c>
      <c r="N327">
        <v>1013</v>
      </c>
      <c r="O327" t="s">
        <v>974</v>
      </c>
      <c r="P327" t="s">
        <v>974</v>
      </c>
      <c r="Q327">
        <v>1</v>
      </c>
      <c r="X327">
        <v>80.040000000000006</v>
      </c>
      <c r="Y327">
        <v>0</v>
      </c>
      <c r="Z327">
        <v>0</v>
      </c>
      <c r="AA327">
        <v>0</v>
      </c>
      <c r="AB327">
        <v>9.15</v>
      </c>
      <c r="AC327">
        <v>0</v>
      </c>
      <c r="AD327">
        <v>1</v>
      </c>
      <c r="AE327">
        <v>1</v>
      </c>
      <c r="AF327" t="s">
        <v>3</v>
      </c>
      <c r="AG327">
        <v>80.040000000000006</v>
      </c>
      <c r="AH327">
        <v>2</v>
      </c>
      <c r="AI327">
        <v>69734547</v>
      </c>
      <c r="AJ327">
        <v>322</v>
      </c>
      <c r="AK327">
        <v>0</v>
      </c>
      <c r="AL327">
        <v>0</v>
      </c>
      <c r="AM327">
        <v>0</v>
      </c>
      <c r="AN327">
        <v>0</v>
      </c>
      <c r="AO327">
        <v>0</v>
      </c>
      <c r="AP327">
        <v>0</v>
      </c>
      <c r="AQ327">
        <v>0</v>
      </c>
      <c r="AR327">
        <v>0</v>
      </c>
    </row>
    <row r="328" spans="1:44" x14ac:dyDescent="0.2">
      <c r="A328">
        <f>ROW(Source!A408)</f>
        <v>408</v>
      </c>
      <c r="B328">
        <v>69734553</v>
      </c>
      <c r="C328">
        <v>69734546</v>
      </c>
      <c r="D328">
        <v>121548</v>
      </c>
      <c r="E328">
        <v>1</v>
      </c>
      <c r="F328">
        <v>1</v>
      </c>
      <c r="G328">
        <v>1</v>
      </c>
      <c r="H328">
        <v>1</v>
      </c>
      <c r="I328" t="s">
        <v>36</v>
      </c>
      <c r="J328" t="s">
        <v>3</v>
      </c>
      <c r="K328" t="s">
        <v>981</v>
      </c>
      <c r="L328">
        <v>608254</v>
      </c>
      <c r="N328">
        <v>1013</v>
      </c>
      <c r="O328" t="s">
        <v>982</v>
      </c>
      <c r="P328" t="s">
        <v>982</v>
      </c>
      <c r="Q328">
        <v>1</v>
      </c>
      <c r="X328">
        <v>2.09</v>
      </c>
      <c r="Y328">
        <v>0</v>
      </c>
      <c r="Z328">
        <v>0</v>
      </c>
      <c r="AA328">
        <v>0</v>
      </c>
      <c r="AB328">
        <v>0</v>
      </c>
      <c r="AC328">
        <v>0</v>
      </c>
      <c r="AD328">
        <v>1</v>
      </c>
      <c r="AE328">
        <v>2</v>
      </c>
      <c r="AF328" t="s">
        <v>205</v>
      </c>
      <c r="AG328">
        <v>1.0449999999999999</v>
      </c>
      <c r="AH328">
        <v>2</v>
      </c>
      <c r="AI328">
        <v>69734548</v>
      </c>
      <c r="AJ328">
        <v>323</v>
      </c>
      <c r="AK328">
        <v>0</v>
      </c>
      <c r="AL328">
        <v>0</v>
      </c>
      <c r="AM328">
        <v>0</v>
      </c>
      <c r="AN328">
        <v>0</v>
      </c>
      <c r="AO328">
        <v>0</v>
      </c>
      <c r="AP328">
        <v>0</v>
      </c>
      <c r="AQ328">
        <v>0</v>
      </c>
      <c r="AR328">
        <v>0</v>
      </c>
    </row>
    <row r="329" spans="1:44" x14ac:dyDescent="0.2">
      <c r="A329">
        <f>ROW(Source!A408)</f>
        <v>408</v>
      </c>
      <c r="B329">
        <v>69734554</v>
      </c>
      <c r="C329">
        <v>69734546</v>
      </c>
      <c r="D329">
        <v>27439740</v>
      </c>
      <c r="E329">
        <v>1</v>
      </c>
      <c r="F329">
        <v>1</v>
      </c>
      <c r="G329">
        <v>1</v>
      </c>
      <c r="H329">
        <v>2</v>
      </c>
      <c r="I329" t="s">
        <v>1006</v>
      </c>
      <c r="J329" t="s">
        <v>1007</v>
      </c>
      <c r="K329" t="s">
        <v>1008</v>
      </c>
      <c r="L329">
        <v>1368</v>
      </c>
      <c r="N329">
        <v>1011</v>
      </c>
      <c r="O329" t="s">
        <v>978</v>
      </c>
      <c r="P329" t="s">
        <v>978</v>
      </c>
      <c r="Q329">
        <v>1</v>
      </c>
      <c r="X329">
        <v>2.09</v>
      </c>
      <c r="Y329">
        <v>0</v>
      </c>
      <c r="Z329">
        <v>81.430000000000007</v>
      </c>
      <c r="AA329">
        <v>10.14</v>
      </c>
      <c r="AB329">
        <v>0</v>
      </c>
      <c r="AC329">
        <v>0</v>
      </c>
      <c r="AD329">
        <v>1</v>
      </c>
      <c r="AE329">
        <v>0</v>
      </c>
      <c r="AF329" t="s">
        <v>205</v>
      </c>
      <c r="AG329">
        <v>1.0449999999999999</v>
      </c>
      <c r="AH329">
        <v>2</v>
      </c>
      <c r="AI329">
        <v>69734549</v>
      </c>
      <c r="AJ329">
        <v>324</v>
      </c>
      <c r="AK329">
        <v>0</v>
      </c>
      <c r="AL329">
        <v>0</v>
      </c>
      <c r="AM329">
        <v>0</v>
      </c>
      <c r="AN329">
        <v>0</v>
      </c>
      <c r="AO329">
        <v>0</v>
      </c>
      <c r="AP329">
        <v>0</v>
      </c>
      <c r="AQ329">
        <v>0</v>
      </c>
      <c r="AR329">
        <v>0</v>
      </c>
    </row>
    <row r="330" spans="1:44" x14ac:dyDescent="0.2">
      <c r="A330">
        <f>ROW(Source!A408)</f>
        <v>408</v>
      </c>
      <c r="B330">
        <v>69734555</v>
      </c>
      <c r="C330">
        <v>69734546</v>
      </c>
      <c r="D330">
        <v>27441148</v>
      </c>
      <c r="E330">
        <v>1</v>
      </c>
      <c r="F330">
        <v>1</v>
      </c>
      <c r="G330">
        <v>1</v>
      </c>
      <c r="H330">
        <v>2</v>
      </c>
      <c r="I330" t="s">
        <v>1009</v>
      </c>
      <c r="J330" t="s">
        <v>1010</v>
      </c>
      <c r="K330" t="s">
        <v>1011</v>
      </c>
      <c r="L330">
        <v>1368</v>
      </c>
      <c r="N330">
        <v>1011</v>
      </c>
      <c r="O330" t="s">
        <v>978</v>
      </c>
      <c r="P330" t="s">
        <v>978</v>
      </c>
      <c r="Q330">
        <v>1</v>
      </c>
      <c r="X330">
        <v>32</v>
      </c>
      <c r="Y330">
        <v>0</v>
      </c>
      <c r="Z330">
        <v>1.5</v>
      </c>
      <c r="AA330">
        <v>0</v>
      </c>
      <c r="AB330">
        <v>0</v>
      </c>
      <c r="AC330">
        <v>0</v>
      </c>
      <c r="AD330">
        <v>1</v>
      </c>
      <c r="AE330">
        <v>0</v>
      </c>
      <c r="AF330" t="s">
        <v>205</v>
      </c>
      <c r="AG330">
        <v>16</v>
      </c>
      <c r="AH330">
        <v>2</v>
      </c>
      <c r="AI330">
        <v>69734550</v>
      </c>
      <c r="AJ330">
        <v>325</v>
      </c>
      <c r="AK330">
        <v>0</v>
      </c>
      <c r="AL330">
        <v>0</v>
      </c>
      <c r="AM330">
        <v>0</v>
      </c>
      <c r="AN330">
        <v>0</v>
      </c>
      <c r="AO330">
        <v>0</v>
      </c>
      <c r="AP330">
        <v>0</v>
      </c>
      <c r="AQ330">
        <v>0</v>
      </c>
      <c r="AR330">
        <v>0</v>
      </c>
    </row>
    <row r="331" spans="1:44" x14ac:dyDescent="0.2">
      <c r="A331">
        <f>ROW(Source!A408)</f>
        <v>408</v>
      </c>
      <c r="B331">
        <v>69734556</v>
      </c>
      <c r="C331">
        <v>69734546</v>
      </c>
      <c r="D331">
        <v>27371121</v>
      </c>
      <c r="E331">
        <v>1</v>
      </c>
      <c r="F331">
        <v>1</v>
      </c>
      <c r="G331">
        <v>1</v>
      </c>
      <c r="H331">
        <v>3</v>
      </c>
      <c r="I331" t="s">
        <v>1068</v>
      </c>
      <c r="J331" t="s">
        <v>1069</v>
      </c>
      <c r="K331" t="s">
        <v>1070</v>
      </c>
      <c r="L331">
        <v>1346</v>
      </c>
      <c r="N331">
        <v>1009</v>
      </c>
      <c r="O331" t="s">
        <v>68</v>
      </c>
      <c r="P331" t="s">
        <v>68</v>
      </c>
      <c r="Q331">
        <v>1</v>
      </c>
      <c r="X331">
        <v>2</v>
      </c>
      <c r="Y331">
        <v>5.22</v>
      </c>
      <c r="Z331">
        <v>0</v>
      </c>
      <c r="AA331">
        <v>0</v>
      </c>
      <c r="AB331">
        <v>0</v>
      </c>
      <c r="AC331">
        <v>0</v>
      </c>
      <c r="AD331">
        <v>1</v>
      </c>
      <c r="AE331">
        <v>0</v>
      </c>
      <c r="AF331" t="s">
        <v>3</v>
      </c>
      <c r="AG331">
        <v>2</v>
      </c>
      <c r="AH331">
        <v>3</v>
      </c>
      <c r="AI331">
        <v>-1</v>
      </c>
      <c r="AJ331" t="s">
        <v>3</v>
      </c>
      <c r="AK331">
        <v>4</v>
      </c>
      <c r="AL331">
        <v>-10.44</v>
      </c>
      <c r="AM331">
        <v>0</v>
      </c>
      <c r="AN331">
        <v>0</v>
      </c>
      <c r="AO331">
        <v>0</v>
      </c>
      <c r="AP331">
        <v>0</v>
      </c>
      <c r="AQ331">
        <v>0</v>
      </c>
      <c r="AR331">
        <v>1</v>
      </c>
    </row>
    <row r="332" spans="1:44" x14ac:dyDescent="0.2">
      <c r="A332">
        <f>ROW(Source!A408)</f>
        <v>408</v>
      </c>
      <c r="B332">
        <v>69734557</v>
      </c>
      <c r="C332">
        <v>69734546</v>
      </c>
      <c r="D332">
        <v>27416566</v>
      </c>
      <c r="E332">
        <v>1</v>
      </c>
      <c r="F332">
        <v>1</v>
      </c>
      <c r="G332">
        <v>1</v>
      </c>
      <c r="H332">
        <v>3</v>
      </c>
      <c r="I332" t="s">
        <v>82</v>
      </c>
      <c r="J332" t="s">
        <v>194</v>
      </c>
      <c r="K332" t="s">
        <v>83</v>
      </c>
      <c r="L332">
        <v>1339</v>
      </c>
      <c r="N332">
        <v>1007</v>
      </c>
      <c r="O332" t="s">
        <v>40</v>
      </c>
      <c r="P332" t="s">
        <v>40</v>
      </c>
      <c r="Q332">
        <v>1</v>
      </c>
      <c r="X332">
        <v>2</v>
      </c>
      <c r="Y332">
        <v>7.14</v>
      </c>
      <c r="Z332">
        <v>0</v>
      </c>
      <c r="AA332">
        <v>0</v>
      </c>
      <c r="AB332">
        <v>0</v>
      </c>
      <c r="AC332">
        <v>0</v>
      </c>
      <c r="AD332">
        <v>1</v>
      </c>
      <c r="AE332">
        <v>0</v>
      </c>
      <c r="AF332" t="s">
        <v>3</v>
      </c>
      <c r="AG332">
        <v>2</v>
      </c>
      <c r="AH332">
        <v>2</v>
      </c>
      <c r="AI332">
        <v>69734551</v>
      </c>
      <c r="AJ332">
        <v>326</v>
      </c>
      <c r="AK332">
        <v>3</v>
      </c>
      <c r="AL332">
        <v>-14.28</v>
      </c>
      <c r="AM332">
        <v>0</v>
      </c>
      <c r="AN332">
        <v>0</v>
      </c>
      <c r="AO332">
        <v>0</v>
      </c>
      <c r="AP332">
        <v>0</v>
      </c>
      <c r="AQ332">
        <v>0</v>
      </c>
      <c r="AR332">
        <v>1</v>
      </c>
    </row>
    <row r="333" spans="1:44" x14ac:dyDescent="0.2">
      <c r="A333">
        <f>ROW(Source!A411)</f>
        <v>411</v>
      </c>
      <c r="B333">
        <v>69734572</v>
      </c>
      <c r="C333">
        <v>69734559</v>
      </c>
      <c r="D333">
        <v>27498693</v>
      </c>
      <c r="E333">
        <v>1</v>
      </c>
      <c r="F333">
        <v>1</v>
      </c>
      <c r="G333">
        <v>1</v>
      </c>
      <c r="H333">
        <v>1</v>
      </c>
      <c r="I333" t="s">
        <v>979</v>
      </c>
      <c r="J333" t="s">
        <v>3</v>
      </c>
      <c r="K333" t="s">
        <v>980</v>
      </c>
      <c r="L333">
        <v>1369</v>
      </c>
      <c r="N333">
        <v>1013</v>
      </c>
      <c r="O333" t="s">
        <v>974</v>
      </c>
      <c r="P333" t="s">
        <v>974</v>
      </c>
      <c r="Q333">
        <v>1</v>
      </c>
      <c r="X333">
        <v>119.78</v>
      </c>
      <c r="Y333">
        <v>0</v>
      </c>
      <c r="Z333">
        <v>0</v>
      </c>
      <c r="AA333">
        <v>0</v>
      </c>
      <c r="AB333">
        <v>8.82</v>
      </c>
      <c r="AC333">
        <v>0</v>
      </c>
      <c r="AD333">
        <v>1</v>
      </c>
      <c r="AE333">
        <v>1</v>
      </c>
      <c r="AF333" t="s">
        <v>3</v>
      </c>
      <c r="AG333">
        <v>119.78</v>
      </c>
      <c r="AH333">
        <v>2</v>
      </c>
      <c r="AI333">
        <v>69734560</v>
      </c>
      <c r="AJ333">
        <v>327</v>
      </c>
      <c r="AK333">
        <v>0</v>
      </c>
      <c r="AL333">
        <v>0</v>
      </c>
      <c r="AM333">
        <v>0</v>
      </c>
      <c r="AN333">
        <v>0</v>
      </c>
      <c r="AO333">
        <v>0</v>
      </c>
      <c r="AP333">
        <v>0</v>
      </c>
      <c r="AQ333">
        <v>0</v>
      </c>
      <c r="AR333">
        <v>0</v>
      </c>
    </row>
    <row r="334" spans="1:44" x14ac:dyDescent="0.2">
      <c r="A334">
        <f>ROW(Source!A411)</f>
        <v>411</v>
      </c>
      <c r="B334">
        <v>69734573</v>
      </c>
      <c r="C334">
        <v>69734559</v>
      </c>
      <c r="D334">
        <v>121548</v>
      </c>
      <c r="E334">
        <v>1</v>
      </c>
      <c r="F334">
        <v>1</v>
      </c>
      <c r="G334">
        <v>1</v>
      </c>
      <c r="H334">
        <v>1</v>
      </c>
      <c r="I334" t="s">
        <v>36</v>
      </c>
      <c r="J334" t="s">
        <v>3</v>
      </c>
      <c r="K334" t="s">
        <v>981</v>
      </c>
      <c r="L334">
        <v>608254</v>
      </c>
      <c r="N334">
        <v>1013</v>
      </c>
      <c r="O334" t="s">
        <v>982</v>
      </c>
      <c r="P334" t="s">
        <v>982</v>
      </c>
      <c r="Q334">
        <v>1</v>
      </c>
      <c r="X334">
        <v>4.22</v>
      </c>
      <c r="Y334">
        <v>0</v>
      </c>
      <c r="Z334">
        <v>0</v>
      </c>
      <c r="AA334">
        <v>0</v>
      </c>
      <c r="AB334">
        <v>0</v>
      </c>
      <c r="AC334">
        <v>0</v>
      </c>
      <c r="AD334">
        <v>1</v>
      </c>
      <c r="AE334">
        <v>2</v>
      </c>
      <c r="AF334" t="s">
        <v>3</v>
      </c>
      <c r="AG334">
        <v>4.22</v>
      </c>
      <c r="AH334">
        <v>2</v>
      </c>
      <c r="AI334">
        <v>69734561</v>
      </c>
      <c r="AJ334">
        <v>328</v>
      </c>
      <c r="AK334">
        <v>0</v>
      </c>
      <c r="AL334">
        <v>0</v>
      </c>
      <c r="AM334">
        <v>0</v>
      </c>
      <c r="AN334">
        <v>0</v>
      </c>
      <c r="AO334">
        <v>0</v>
      </c>
      <c r="AP334">
        <v>0</v>
      </c>
      <c r="AQ334">
        <v>0</v>
      </c>
      <c r="AR334">
        <v>0</v>
      </c>
    </row>
    <row r="335" spans="1:44" x14ac:dyDescent="0.2">
      <c r="A335">
        <f>ROW(Source!A411)</f>
        <v>411</v>
      </c>
      <c r="B335">
        <v>69734574</v>
      </c>
      <c r="C335">
        <v>69734559</v>
      </c>
      <c r="D335">
        <v>27439571</v>
      </c>
      <c r="E335">
        <v>1</v>
      </c>
      <c r="F335">
        <v>1</v>
      </c>
      <c r="G335">
        <v>1</v>
      </c>
      <c r="H335">
        <v>2</v>
      </c>
      <c r="I335" t="s">
        <v>983</v>
      </c>
      <c r="J335" t="s">
        <v>984</v>
      </c>
      <c r="K335" t="s">
        <v>985</v>
      </c>
      <c r="L335">
        <v>1368</v>
      </c>
      <c r="N335">
        <v>1011</v>
      </c>
      <c r="O335" t="s">
        <v>978</v>
      </c>
      <c r="P335" t="s">
        <v>978</v>
      </c>
      <c r="Q335">
        <v>1</v>
      </c>
      <c r="X335">
        <v>0.36</v>
      </c>
      <c r="Y335">
        <v>0</v>
      </c>
      <c r="Z335">
        <v>88.42</v>
      </c>
      <c r="AA335">
        <v>10.14</v>
      </c>
      <c r="AB335">
        <v>0</v>
      </c>
      <c r="AC335">
        <v>0</v>
      </c>
      <c r="AD335">
        <v>1</v>
      </c>
      <c r="AE335">
        <v>0</v>
      </c>
      <c r="AF335" t="s">
        <v>3</v>
      </c>
      <c r="AG335">
        <v>0.36</v>
      </c>
      <c r="AH335">
        <v>2</v>
      </c>
      <c r="AI335">
        <v>69734562</v>
      </c>
      <c r="AJ335">
        <v>329</v>
      </c>
      <c r="AK335">
        <v>0</v>
      </c>
      <c r="AL335">
        <v>0</v>
      </c>
      <c r="AM335">
        <v>0</v>
      </c>
      <c r="AN335">
        <v>0</v>
      </c>
      <c r="AO335">
        <v>0</v>
      </c>
      <c r="AP335">
        <v>0</v>
      </c>
      <c r="AQ335">
        <v>0</v>
      </c>
      <c r="AR335">
        <v>0</v>
      </c>
    </row>
    <row r="336" spans="1:44" x14ac:dyDescent="0.2">
      <c r="A336">
        <f>ROW(Source!A411)</f>
        <v>411</v>
      </c>
      <c r="B336">
        <v>69734575</v>
      </c>
      <c r="C336">
        <v>69734559</v>
      </c>
      <c r="D336">
        <v>27439630</v>
      </c>
      <c r="E336">
        <v>1</v>
      </c>
      <c r="F336">
        <v>1</v>
      </c>
      <c r="G336">
        <v>1</v>
      </c>
      <c r="H336">
        <v>2</v>
      </c>
      <c r="I336" t="s">
        <v>986</v>
      </c>
      <c r="J336" t="s">
        <v>987</v>
      </c>
      <c r="K336" t="s">
        <v>988</v>
      </c>
      <c r="L336">
        <v>1368</v>
      </c>
      <c r="N336">
        <v>1011</v>
      </c>
      <c r="O336" t="s">
        <v>978</v>
      </c>
      <c r="P336" t="s">
        <v>978</v>
      </c>
      <c r="Q336">
        <v>1</v>
      </c>
      <c r="X336">
        <v>2.2999999999999998</v>
      </c>
      <c r="Y336">
        <v>0</v>
      </c>
      <c r="Z336">
        <v>31.27</v>
      </c>
      <c r="AA336">
        <v>13.61</v>
      </c>
      <c r="AB336">
        <v>0</v>
      </c>
      <c r="AC336">
        <v>0</v>
      </c>
      <c r="AD336">
        <v>1</v>
      </c>
      <c r="AE336">
        <v>0</v>
      </c>
      <c r="AF336" t="s">
        <v>3</v>
      </c>
      <c r="AG336">
        <v>2.2999999999999998</v>
      </c>
      <c r="AH336">
        <v>2</v>
      </c>
      <c r="AI336">
        <v>69734563</v>
      </c>
      <c r="AJ336">
        <v>330</v>
      </c>
      <c r="AK336">
        <v>0</v>
      </c>
      <c r="AL336">
        <v>0</v>
      </c>
      <c r="AM336">
        <v>0</v>
      </c>
      <c r="AN336">
        <v>0</v>
      </c>
      <c r="AO336">
        <v>0</v>
      </c>
      <c r="AP336">
        <v>0</v>
      </c>
      <c r="AQ336">
        <v>0</v>
      </c>
      <c r="AR336">
        <v>0</v>
      </c>
    </row>
    <row r="337" spans="1:44" x14ac:dyDescent="0.2">
      <c r="A337">
        <f>ROW(Source!A411)</f>
        <v>411</v>
      </c>
      <c r="B337">
        <v>69734576</v>
      </c>
      <c r="C337">
        <v>69734559</v>
      </c>
      <c r="D337">
        <v>27440032</v>
      </c>
      <c r="E337">
        <v>1</v>
      </c>
      <c r="F337">
        <v>1</v>
      </c>
      <c r="G337">
        <v>1</v>
      </c>
      <c r="H337">
        <v>2</v>
      </c>
      <c r="I337" t="s">
        <v>989</v>
      </c>
      <c r="J337" t="s">
        <v>990</v>
      </c>
      <c r="K337" t="s">
        <v>991</v>
      </c>
      <c r="L337">
        <v>1368</v>
      </c>
      <c r="N337">
        <v>1011</v>
      </c>
      <c r="O337" t="s">
        <v>978</v>
      </c>
      <c r="P337" t="s">
        <v>978</v>
      </c>
      <c r="Q337">
        <v>1</v>
      </c>
      <c r="X337">
        <v>1.56</v>
      </c>
      <c r="Y337">
        <v>0</v>
      </c>
      <c r="Z337">
        <v>12.43</v>
      </c>
      <c r="AA337">
        <v>10.14</v>
      </c>
      <c r="AB337">
        <v>0</v>
      </c>
      <c r="AC337">
        <v>0</v>
      </c>
      <c r="AD337">
        <v>1</v>
      </c>
      <c r="AE337">
        <v>0</v>
      </c>
      <c r="AF337" t="s">
        <v>3</v>
      </c>
      <c r="AG337">
        <v>1.56</v>
      </c>
      <c r="AH337">
        <v>2</v>
      </c>
      <c r="AI337">
        <v>69734564</v>
      </c>
      <c r="AJ337">
        <v>331</v>
      </c>
      <c r="AK337">
        <v>0</v>
      </c>
      <c r="AL337">
        <v>0</v>
      </c>
      <c r="AM337">
        <v>0</v>
      </c>
      <c r="AN337">
        <v>0</v>
      </c>
      <c r="AO337">
        <v>0</v>
      </c>
      <c r="AP337">
        <v>0</v>
      </c>
      <c r="AQ337">
        <v>0</v>
      </c>
      <c r="AR337">
        <v>0</v>
      </c>
    </row>
    <row r="338" spans="1:44" x14ac:dyDescent="0.2">
      <c r="A338">
        <f>ROW(Source!A411)</f>
        <v>411</v>
      </c>
      <c r="B338">
        <v>69734577</v>
      </c>
      <c r="C338">
        <v>69734559</v>
      </c>
      <c r="D338">
        <v>27441327</v>
      </c>
      <c r="E338">
        <v>1</v>
      </c>
      <c r="F338">
        <v>1</v>
      </c>
      <c r="G338">
        <v>1</v>
      </c>
      <c r="H338">
        <v>2</v>
      </c>
      <c r="I338" t="s">
        <v>975</v>
      </c>
      <c r="J338" t="s">
        <v>976</v>
      </c>
      <c r="K338" t="s">
        <v>977</v>
      </c>
      <c r="L338">
        <v>1368</v>
      </c>
      <c r="N338">
        <v>1011</v>
      </c>
      <c r="O338" t="s">
        <v>978</v>
      </c>
      <c r="P338" t="s">
        <v>978</v>
      </c>
      <c r="Q338">
        <v>1</v>
      </c>
      <c r="X338">
        <v>0.28000000000000003</v>
      </c>
      <c r="Y338">
        <v>0</v>
      </c>
      <c r="Z338">
        <v>93.37</v>
      </c>
      <c r="AA338">
        <v>11.69</v>
      </c>
      <c r="AB338">
        <v>0</v>
      </c>
      <c r="AC338">
        <v>0</v>
      </c>
      <c r="AD338">
        <v>1</v>
      </c>
      <c r="AE338">
        <v>0</v>
      </c>
      <c r="AF338" t="s">
        <v>3</v>
      </c>
      <c r="AG338">
        <v>0.28000000000000003</v>
      </c>
      <c r="AH338">
        <v>2</v>
      </c>
      <c r="AI338">
        <v>69734565</v>
      </c>
      <c r="AJ338">
        <v>332</v>
      </c>
      <c r="AK338">
        <v>0</v>
      </c>
      <c r="AL338">
        <v>0</v>
      </c>
      <c r="AM338">
        <v>0</v>
      </c>
      <c r="AN338">
        <v>0</v>
      </c>
      <c r="AO338">
        <v>0</v>
      </c>
      <c r="AP338">
        <v>0</v>
      </c>
      <c r="AQ338">
        <v>0</v>
      </c>
      <c r="AR338">
        <v>0</v>
      </c>
    </row>
    <row r="339" spans="1:44" x14ac:dyDescent="0.2">
      <c r="A339">
        <f>ROW(Source!A411)</f>
        <v>411</v>
      </c>
      <c r="B339">
        <v>69734578</v>
      </c>
      <c r="C339">
        <v>69734559</v>
      </c>
      <c r="D339">
        <v>27373906</v>
      </c>
      <c r="E339">
        <v>1</v>
      </c>
      <c r="F339">
        <v>1</v>
      </c>
      <c r="G339">
        <v>1</v>
      </c>
      <c r="H339">
        <v>3</v>
      </c>
      <c r="I339" t="s">
        <v>54</v>
      </c>
      <c r="J339" t="s">
        <v>265</v>
      </c>
      <c r="K339" t="s">
        <v>456</v>
      </c>
      <c r="L339">
        <v>1327</v>
      </c>
      <c r="N339">
        <v>1005</v>
      </c>
      <c r="O339" t="s">
        <v>56</v>
      </c>
      <c r="P339" t="s">
        <v>56</v>
      </c>
      <c r="Q339">
        <v>1</v>
      </c>
      <c r="X339">
        <v>102</v>
      </c>
      <c r="Y339">
        <v>68.2</v>
      </c>
      <c r="Z339">
        <v>0</v>
      </c>
      <c r="AA339">
        <v>0</v>
      </c>
      <c r="AB339">
        <v>0</v>
      </c>
      <c r="AC339">
        <v>0</v>
      </c>
      <c r="AD339">
        <v>1</v>
      </c>
      <c r="AE339">
        <v>0</v>
      </c>
      <c r="AF339" t="s">
        <v>3</v>
      </c>
      <c r="AG339">
        <v>102</v>
      </c>
      <c r="AH339">
        <v>2</v>
      </c>
      <c r="AI339">
        <v>69734566</v>
      </c>
      <c r="AJ339">
        <v>333</v>
      </c>
      <c r="AK339">
        <v>3</v>
      </c>
      <c r="AL339">
        <v>-6956.4000000000005</v>
      </c>
      <c r="AM339">
        <v>0</v>
      </c>
      <c r="AN339">
        <v>0</v>
      </c>
      <c r="AO339">
        <v>0</v>
      </c>
      <c r="AP339">
        <v>0</v>
      </c>
      <c r="AQ339">
        <v>0</v>
      </c>
      <c r="AR339">
        <v>1</v>
      </c>
    </row>
    <row r="340" spans="1:44" x14ac:dyDescent="0.2">
      <c r="A340">
        <f>ROW(Source!A411)</f>
        <v>411</v>
      </c>
      <c r="B340">
        <v>69734579</v>
      </c>
      <c r="C340">
        <v>69734559</v>
      </c>
      <c r="D340">
        <v>27371543</v>
      </c>
      <c r="E340">
        <v>1</v>
      </c>
      <c r="F340">
        <v>1</v>
      </c>
      <c r="G340">
        <v>1</v>
      </c>
      <c r="H340">
        <v>3</v>
      </c>
      <c r="I340" t="s">
        <v>66</v>
      </c>
      <c r="J340" t="s">
        <v>267</v>
      </c>
      <c r="K340" t="s">
        <v>67</v>
      </c>
      <c r="L340">
        <v>1346</v>
      </c>
      <c r="N340">
        <v>1009</v>
      </c>
      <c r="O340" t="s">
        <v>68</v>
      </c>
      <c r="P340" t="s">
        <v>68</v>
      </c>
      <c r="Q340">
        <v>1</v>
      </c>
      <c r="X340">
        <v>0.5</v>
      </c>
      <c r="Y340">
        <v>1.82</v>
      </c>
      <c r="Z340">
        <v>0</v>
      </c>
      <c r="AA340">
        <v>0</v>
      </c>
      <c r="AB340">
        <v>0</v>
      </c>
      <c r="AC340">
        <v>0</v>
      </c>
      <c r="AD340">
        <v>1</v>
      </c>
      <c r="AE340">
        <v>0</v>
      </c>
      <c r="AF340" t="s">
        <v>3</v>
      </c>
      <c r="AG340">
        <v>0.5</v>
      </c>
      <c r="AH340">
        <v>2</v>
      </c>
      <c r="AI340">
        <v>69734567</v>
      </c>
      <c r="AJ340">
        <v>334</v>
      </c>
      <c r="AK340">
        <v>3</v>
      </c>
      <c r="AL340">
        <v>-0.91</v>
      </c>
      <c r="AM340">
        <v>0</v>
      </c>
      <c r="AN340">
        <v>0</v>
      </c>
      <c r="AO340">
        <v>0</v>
      </c>
      <c r="AP340">
        <v>0</v>
      </c>
      <c r="AQ340">
        <v>0</v>
      </c>
      <c r="AR340">
        <v>1</v>
      </c>
    </row>
    <row r="341" spans="1:44" x14ac:dyDescent="0.2">
      <c r="A341">
        <f>ROW(Source!A411)</f>
        <v>411</v>
      </c>
      <c r="B341">
        <v>69734580</v>
      </c>
      <c r="C341">
        <v>69734559</v>
      </c>
      <c r="D341">
        <v>27373400</v>
      </c>
      <c r="E341">
        <v>1</v>
      </c>
      <c r="F341">
        <v>1</v>
      </c>
      <c r="G341">
        <v>1</v>
      </c>
      <c r="H341">
        <v>3</v>
      </c>
      <c r="I341" t="s">
        <v>72</v>
      </c>
      <c r="J341" t="s">
        <v>269</v>
      </c>
      <c r="K341" t="s">
        <v>1059</v>
      </c>
      <c r="L341">
        <v>1346</v>
      </c>
      <c r="N341">
        <v>1009</v>
      </c>
      <c r="O341" t="s">
        <v>68</v>
      </c>
      <c r="P341" t="s">
        <v>68</v>
      </c>
      <c r="Q341">
        <v>1</v>
      </c>
      <c r="X341">
        <v>450</v>
      </c>
      <c r="Y341">
        <v>1.38</v>
      </c>
      <c r="Z341">
        <v>0</v>
      </c>
      <c r="AA341">
        <v>0</v>
      </c>
      <c r="AB341">
        <v>0</v>
      </c>
      <c r="AC341">
        <v>0</v>
      </c>
      <c r="AD341">
        <v>1</v>
      </c>
      <c r="AE341">
        <v>0</v>
      </c>
      <c r="AF341" t="s">
        <v>3</v>
      </c>
      <c r="AG341">
        <v>450</v>
      </c>
      <c r="AH341">
        <v>2</v>
      </c>
      <c r="AI341">
        <v>69734568</v>
      </c>
      <c r="AJ341">
        <v>335</v>
      </c>
      <c r="AK341">
        <v>3</v>
      </c>
      <c r="AL341">
        <v>-621</v>
      </c>
      <c r="AM341">
        <v>0</v>
      </c>
      <c r="AN341">
        <v>0</v>
      </c>
      <c r="AO341">
        <v>0</v>
      </c>
      <c r="AP341">
        <v>0</v>
      </c>
      <c r="AQ341">
        <v>0</v>
      </c>
      <c r="AR341">
        <v>1</v>
      </c>
    </row>
    <row r="342" spans="1:44" x14ac:dyDescent="0.2">
      <c r="A342">
        <f>ROW(Source!A411)</f>
        <v>411</v>
      </c>
      <c r="B342">
        <v>69734581</v>
      </c>
      <c r="C342">
        <v>69734559</v>
      </c>
      <c r="D342">
        <v>27371596</v>
      </c>
      <c r="E342">
        <v>1</v>
      </c>
      <c r="F342">
        <v>1</v>
      </c>
      <c r="G342">
        <v>1</v>
      </c>
      <c r="H342">
        <v>3</v>
      </c>
      <c r="I342" t="s">
        <v>76</v>
      </c>
      <c r="J342" t="s">
        <v>271</v>
      </c>
      <c r="K342" t="s">
        <v>1060</v>
      </c>
      <c r="L342">
        <v>1348</v>
      </c>
      <c r="N342">
        <v>1009</v>
      </c>
      <c r="O342" t="s">
        <v>78</v>
      </c>
      <c r="P342" t="s">
        <v>78</v>
      </c>
      <c r="Q342">
        <v>1000</v>
      </c>
      <c r="X342">
        <v>0.05</v>
      </c>
      <c r="Y342">
        <v>6552.07</v>
      </c>
      <c r="Z342">
        <v>0</v>
      </c>
      <c r="AA342">
        <v>0</v>
      </c>
      <c r="AB342">
        <v>0</v>
      </c>
      <c r="AC342">
        <v>0</v>
      </c>
      <c r="AD342">
        <v>1</v>
      </c>
      <c r="AE342">
        <v>0</v>
      </c>
      <c r="AF342" t="s">
        <v>3</v>
      </c>
      <c r="AG342">
        <v>0.05</v>
      </c>
      <c r="AH342">
        <v>2</v>
      </c>
      <c r="AI342">
        <v>69734569</v>
      </c>
      <c r="AJ342">
        <v>336</v>
      </c>
      <c r="AK342">
        <v>3</v>
      </c>
      <c r="AL342">
        <v>-327.6035</v>
      </c>
      <c r="AM342">
        <v>0</v>
      </c>
      <c r="AN342">
        <v>0</v>
      </c>
      <c r="AO342">
        <v>0</v>
      </c>
      <c r="AP342">
        <v>0</v>
      </c>
      <c r="AQ342">
        <v>0</v>
      </c>
      <c r="AR342">
        <v>1</v>
      </c>
    </row>
    <row r="343" spans="1:44" x14ac:dyDescent="0.2">
      <c r="A343">
        <f>ROW(Source!A411)</f>
        <v>411</v>
      </c>
      <c r="B343">
        <v>69734582</v>
      </c>
      <c r="C343">
        <v>69734559</v>
      </c>
      <c r="D343">
        <v>27416566</v>
      </c>
      <c r="E343">
        <v>1</v>
      </c>
      <c r="F343">
        <v>1</v>
      </c>
      <c r="G343">
        <v>1</v>
      </c>
      <c r="H343">
        <v>3</v>
      </c>
      <c r="I343" t="s">
        <v>82</v>
      </c>
      <c r="J343" t="s">
        <v>194</v>
      </c>
      <c r="K343" t="s">
        <v>83</v>
      </c>
      <c r="L343">
        <v>1339</v>
      </c>
      <c r="N343">
        <v>1007</v>
      </c>
      <c r="O343" t="s">
        <v>40</v>
      </c>
      <c r="P343" t="s">
        <v>40</v>
      </c>
      <c r="Q343">
        <v>1</v>
      </c>
      <c r="X343">
        <v>0.1</v>
      </c>
      <c r="Y343">
        <v>7.14</v>
      </c>
      <c r="Z343">
        <v>0</v>
      </c>
      <c r="AA343">
        <v>0</v>
      </c>
      <c r="AB343">
        <v>0</v>
      </c>
      <c r="AC343">
        <v>0</v>
      </c>
      <c r="AD343">
        <v>1</v>
      </c>
      <c r="AE343">
        <v>0</v>
      </c>
      <c r="AF343" t="s">
        <v>3</v>
      </c>
      <c r="AG343">
        <v>0.1</v>
      </c>
      <c r="AH343">
        <v>2</v>
      </c>
      <c r="AI343">
        <v>69734571</v>
      </c>
      <c r="AJ343">
        <v>338</v>
      </c>
      <c r="AK343">
        <v>3</v>
      </c>
      <c r="AL343">
        <v>-0.71399999999999997</v>
      </c>
      <c r="AM343">
        <v>0</v>
      </c>
      <c r="AN343">
        <v>0</v>
      </c>
      <c r="AO343">
        <v>0</v>
      </c>
      <c r="AP343">
        <v>0</v>
      </c>
      <c r="AQ343">
        <v>0</v>
      </c>
      <c r="AR343">
        <v>1</v>
      </c>
    </row>
    <row r="344" spans="1:44" x14ac:dyDescent="0.2">
      <c r="A344">
        <f>ROW(Source!A412)</f>
        <v>412</v>
      </c>
      <c r="B344">
        <v>69734572</v>
      </c>
      <c r="C344">
        <v>69734559</v>
      </c>
      <c r="D344">
        <v>27498693</v>
      </c>
      <c r="E344">
        <v>1</v>
      </c>
      <c r="F344">
        <v>1</v>
      </c>
      <c r="G344">
        <v>1</v>
      </c>
      <c r="H344">
        <v>1</v>
      </c>
      <c r="I344" t="s">
        <v>979</v>
      </c>
      <c r="J344" t="s">
        <v>3</v>
      </c>
      <c r="K344" t="s">
        <v>980</v>
      </c>
      <c r="L344">
        <v>1369</v>
      </c>
      <c r="N344">
        <v>1013</v>
      </c>
      <c r="O344" t="s">
        <v>974</v>
      </c>
      <c r="P344" t="s">
        <v>974</v>
      </c>
      <c r="Q344">
        <v>1</v>
      </c>
      <c r="X344">
        <v>119.78</v>
      </c>
      <c r="Y344">
        <v>0</v>
      </c>
      <c r="Z344">
        <v>0</v>
      </c>
      <c r="AA344">
        <v>0</v>
      </c>
      <c r="AB344">
        <v>8.82</v>
      </c>
      <c r="AC344">
        <v>0</v>
      </c>
      <c r="AD344">
        <v>1</v>
      </c>
      <c r="AE344">
        <v>1</v>
      </c>
      <c r="AF344" t="s">
        <v>3</v>
      </c>
      <c r="AG344">
        <v>119.78</v>
      </c>
      <c r="AH344">
        <v>2</v>
      </c>
      <c r="AI344">
        <v>69734560</v>
      </c>
      <c r="AJ344">
        <v>339</v>
      </c>
      <c r="AK344">
        <v>0</v>
      </c>
      <c r="AL344">
        <v>0</v>
      </c>
      <c r="AM344">
        <v>0</v>
      </c>
      <c r="AN344">
        <v>0</v>
      </c>
      <c r="AO344">
        <v>0</v>
      </c>
      <c r="AP344">
        <v>0</v>
      </c>
      <c r="AQ344">
        <v>0</v>
      </c>
      <c r="AR344">
        <v>0</v>
      </c>
    </row>
    <row r="345" spans="1:44" x14ac:dyDescent="0.2">
      <c r="A345">
        <f>ROW(Source!A412)</f>
        <v>412</v>
      </c>
      <c r="B345">
        <v>69734573</v>
      </c>
      <c r="C345">
        <v>69734559</v>
      </c>
      <c r="D345">
        <v>121548</v>
      </c>
      <c r="E345">
        <v>1</v>
      </c>
      <c r="F345">
        <v>1</v>
      </c>
      <c r="G345">
        <v>1</v>
      </c>
      <c r="H345">
        <v>1</v>
      </c>
      <c r="I345" t="s">
        <v>36</v>
      </c>
      <c r="J345" t="s">
        <v>3</v>
      </c>
      <c r="K345" t="s">
        <v>981</v>
      </c>
      <c r="L345">
        <v>608254</v>
      </c>
      <c r="N345">
        <v>1013</v>
      </c>
      <c r="O345" t="s">
        <v>982</v>
      </c>
      <c r="P345" t="s">
        <v>982</v>
      </c>
      <c r="Q345">
        <v>1</v>
      </c>
      <c r="X345">
        <v>4.22</v>
      </c>
      <c r="Y345">
        <v>0</v>
      </c>
      <c r="Z345">
        <v>0</v>
      </c>
      <c r="AA345">
        <v>0</v>
      </c>
      <c r="AB345">
        <v>0</v>
      </c>
      <c r="AC345">
        <v>0</v>
      </c>
      <c r="AD345">
        <v>1</v>
      </c>
      <c r="AE345">
        <v>2</v>
      </c>
      <c r="AF345" t="s">
        <v>3</v>
      </c>
      <c r="AG345">
        <v>4.22</v>
      </c>
      <c r="AH345">
        <v>2</v>
      </c>
      <c r="AI345">
        <v>69734561</v>
      </c>
      <c r="AJ345">
        <v>340</v>
      </c>
      <c r="AK345">
        <v>0</v>
      </c>
      <c r="AL345">
        <v>0</v>
      </c>
      <c r="AM345">
        <v>0</v>
      </c>
      <c r="AN345">
        <v>0</v>
      </c>
      <c r="AO345">
        <v>0</v>
      </c>
      <c r="AP345">
        <v>0</v>
      </c>
      <c r="AQ345">
        <v>0</v>
      </c>
      <c r="AR345">
        <v>0</v>
      </c>
    </row>
    <row r="346" spans="1:44" x14ac:dyDescent="0.2">
      <c r="A346">
        <f>ROW(Source!A412)</f>
        <v>412</v>
      </c>
      <c r="B346">
        <v>69734574</v>
      </c>
      <c r="C346">
        <v>69734559</v>
      </c>
      <c r="D346">
        <v>27439571</v>
      </c>
      <c r="E346">
        <v>1</v>
      </c>
      <c r="F346">
        <v>1</v>
      </c>
      <c r="G346">
        <v>1</v>
      </c>
      <c r="H346">
        <v>2</v>
      </c>
      <c r="I346" t="s">
        <v>983</v>
      </c>
      <c r="J346" t="s">
        <v>984</v>
      </c>
      <c r="K346" t="s">
        <v>985</v>
      </c>
      <c r="L346">
        <v>1368</v>
      </c>
      <c r="N346">
        <v>1011</v>
      </c>
      <c r="O346" t="s">
        <v>978</v>
      </c>
      <c r="P346" t="s">
        <v>978</v>
      </c>
      <c r="Q346">
        <v>1</v>
      </c>
      <c r="X346">
        <v>0.36</v>
      </c>
      <c r="Y346">
        <v>0</v>
      </c>
      <c r="Z346">
        <v>88.42</v>
      </c>
      <c r="AA346">
        <v>10.14</v>
      </c>
      <c r="AB346">
        <v>0</v>
      </c>
      <c r="AC346">
        <v>0</v>
      </c>
      <c r="AD346">
        <v>1</v>
      </c>
      <c r="AE346">
        <v>0</v>
      </c>
      <c r="AF346" t="s">
        <v>3</v>
      </c>
      <c r="AG346">
        <v>0.36</v>
      </c>
      <c r="AH346">
        <v>2</v>
      </c>
      <c r="AI346">
        <v>69734562</v>
      </c>
      <c r="AJ346">
        <v>341</v>
      </c>
      <c r="AK346">
        <v>0</v>
      </c>
      <c r="AL346">
        <v>0</v>
      </c>
      <c r="AM346">
        <v>0</v>
      </c>
      <c r="AN346">
        <v>0</v>
      </c>
      <c r="AO346">
        <v>0</v>
      </c>
      <c r="AP346">
        <v>0</v>
      </c>
      <c r="AQ346">
        <v>0</v>
      </c>
      <c r="AR346">
        <v>0</v>
      </c>
    </row>
    <row r="347" spans="1:44" x14ac:dyDescent="0.2">
      <c r="A347">
        <f>ROW(Source!A412)</f>
        <v>412</v>
      </c>
      <c r="B347">
        <v>69734575</v>
      </c>
      <c r="C347">
        <v>69734559</v>
      </c>
      <c r="D347">
        <v>27439630</v>
      </c>
      <c r="E347">
        <v>1</v>
      </c>
      <c r="F347">
        <v>1</v>
      </c>
      <c r="G347">
        <v>1</v>
      </c>
      <c r="H347">
        <v>2</v>
      </c>
      <c r="I347" t="s">
        <v>986</v>
      </c>
      <c r="J347" t="s">
        <v>987</v>
      </c>
      <c r="K347" t="s">
        <v>988</v>
      </c>
      <c r="L347">
        <v>1368</v>
      </c>
      <c r="N347">
        <v>1011</v>
      </c>
      <c r="O347" t="s">
        <v>978</v>
      </c>
      <c r="P347" t="s">
        <v>978</v>
      </c>
      <c r="Q347">
        <v>1</v>
      </c>
      <c r="X347">
        <v>2.2999999999999998</v>
      </c>
      <c r="Y347">
        <v>0</v>
      </c>
      <c r="Z347">
        <v>31.27</v>
      </c>
      <c r="AA347">
        <v>13.61</v>
      </c>
      <c r="AB347">
        <v>0</v>
      </c>
      <c r="AC347">
        <v>0</v>
      </c>
      <c r="AD347">
        <v>1</v>
      </c>
      <c r="AE347">
        <v>0</v>
      </c>
      <c r="AF347" t="s">
        <v>3</v>
      </c>
      <c r="AG347">
        <v>2.2999999999999998</v>
      </c>
      <c r="AH347">
        <v>2</v>
      </c>
      <c r="AI347">
        <v>69734563</v>
      </c>
      <c r="AJ347">
        <v>342</v>
      </c>
      <c r="AK347">
        <v>0</v>
      </c>
      <c r="AL347">
        <v>0</v>
      </c>
      <c r="AM347">
        <v>0</v>
      </c>
      <c r="AN347">
        <v>0</v>
      </c>
      <c r="AO347">
        <v>0</v>
      </c>
      <c r="AP347">
        <v>0</v>
      </c>
      <c r="AQ347">
        <v>0</v>
      </c>
      <c r="AR347">
        <v>0</v>
      </c>
    </row>
    <row r="348" spans="1:44" x14ac:dyDescent="0.2">
      <c r="A348">
        <f>ROW(Source!A412)</f>
        <v>412</v>
      </c>
      <c r="B348">
        <v>69734576</v>
      </c>
      <c r="C348">
        <v>69734559</v>
      </c>
      <c r="D348">
        <v>27440032</v>
      </c>
      <c r="E348">
        <v>1</v>
      </c>
      <c r="F348">
        <v>1</v>
      </c>
      <c r="G348">
        <v>1</v>
      </c>
      <c r="H348">
        <v>2</v>
      </c>
      <c r="I348" t="s">
        <v>989</v>
      </c>
      <c r="J348" t="s">
        <v>990</v>
      </c>
      <c r="K348" t="s">
        <v>991</v>
      </c>
      <c r="L348">
        <v>1368</v>
      </c>
      <c r="N348">
        <v>1011</v>
      </c>
      <c r="O348" t="s">
        <v>978</v>
      </c>
      <c r="P348" t="s">
        <v>978</v>
      </c>
      <c r="Q348">
        <v>1</v>
      </c>
      <c r="X348">
        <v>1.56</v>
      </c>
      <c r="Y348">
        <v>0</v>
      </c>
      <c r="Z348">
        <v>12.43</v>
      </c>
      <c r="AA348">
        <v>10.14</v>
      </c>
      <c r="AB348">
        <v>0</v>
      </c>
      <c r="AC348">
        <v>0</v>
      </c>
      <c r="AD348">
        <v>1</v>
      </c>
      <c r="AE348">
        <v>0</v>
      </c>
      <c r="AF348" t="s">
        <v>3</v>
      </c>
      <c r="AG348">
        <v>1.56</v>
      </c>
      <c r="AH348">
        <v>2</v>
      </c>
      <c r="AI348">
        <v>69734564</v>
      </c>
      <c r="AJ348">
        <v>343</v>
      </c>
      <c r="AK348">
        <v>0</v>
      </c>
      <c r="AL348">
        <v>0</v>
      </c>
      <c r="AM348">
        <v>0</v>
      </c>
      <c r="AN348">
        <v>0</v>
      </c>
      <c r="AO348">
        <v>0</v>
      </c>
      <c r="AP348">
        <v>0</v>
      </c>
      <c r="AQ348">
        <v>0</v>
      </c>
      <c r="AR348">
        <v>0</v>
      </c>
    </row>
    <row r="349" spans="1:44" x14ac:dyDescent="0.2">
      <c r="A349">
        <f>ROW(Source!A412)</f>
        <v>412</v>
      </c>
      <c r="B349">
        <v>69734577</v>
      </c>
      <c r="C349">
        <v>69734559</v>
      </c>
      <c r="D349">
        <v>27441327</v>
      </c>
      <c r="E349">
        <v>1</v>
      </c>
      <c r="F349">
        <v>1</v>
      </c>
      <c r="G349">
        <v>1</v>
      </c>
      <c r="H349">
        <v>2</v>
      </c>
      <c r="I349" t="s">
        <v>975</v>
      </c>
      <c r="J349" t="s">
        <v>976</v>
      </c>
      <c r="K349" t="s">
        <v>977</v>
      </c>
      <c r="L349">
        <v>1368</v>
      </c>
      <c r="N349">
        <v>1011</v>
      </c>
      <c r="O349" t="s">
        <v>978</v>
      </c>
      <c r="P349" t="s">
        <v>978</v>
      </c>
      <c r="Q349">
        <v>1</v>
      </c>
      <c r="X349">
        <v>0.28000000000000003</v>
      </c>
      <c r="Y349">
        <v>0</v>
      </c>
      <c r="Z349">
        <v>93.37</v>
      </c>
      <c r="AA349">
        <v>11.69</v>
      </c>
      <c r="AB349">
        <v>0</v>
      </c>
      <c r="AC349">
        <v>0</v>
      </c>
      <c r="AD349">
        <v>1</v>
      </c>
      <c r="AE349">
        <v>0</v>
      </c>
      <c r="AF349" t="s">
        <v>3</v>
      </c>
      <c r="AG349">
        <v>0.28000000000000003</v>
      </c>
      <c r="AH349">
        <v>2</v>
      </c>
      <c r="AI349">
        <v>69734565</v>
      </c>
      <c r="AJ349">
        <v>344</v>
      </c>
      <c r="AK349">
        <v>0</v>
      </c>
      <c r="AL349">
        <v>0</v>
      </c>
      <c r="AM349">
        <v>0</v>
      </c>
      <c r="AN349">
        <v>0</v>
      </c>
      <c r="AO349">
        <v>0</v>
      </c>
      <c r="AP349">
        <v>0</v>
      </c>
      <c r="AQ349">
        <v>0</v>
      </c>
      <c r="AR349">
        <v>0</v>
      </c>
    </row>
    <row r="350" spans="1:44" x14ac:dyDescent="0.2">
      <c r="A350">
        <f>ROW(Source!A412)</f>
        <v>412</v>
      </c>
      <c r="B350">
        <v>69734578</v>
      </c>
      <c r="C350">
        <v>69734559</v>
      </c>
      <c r="D350">
        <v>27373906</v>
      </c>
      <c r="E350">
        <v>1</v>
      </c>
      <c r="F350">
        <v>1</v>
      </c>
      <c r="G350">
        <v>1</v>
      </c>
      <c r="H350">
        <v>3</v>
      </c>
      <c r="I350" t="s">
        <v>54</v>
      </c>
      <c r="J350" t="s">
        <v>265</v>
      </c>
      <c r="K350" t="s">
        <v>456</v>
      </c>
      <c r="L350">
        <v>1327</v>
      </c>
      <c r="N350">
        <v>1005</v>
      </c>
      <c r="O350" t="s">
        <v>56</v>
      </c>
      <c r="P350" t="s">
        <v>56</v>
      </c>
      <c r="Q350">
        <v>1</v>
      </c>
      <c r="X350">
        <v>102</v>
      </c>
      <c r="Y350">
        <v>68.2</v>
      </c>
      <c r="Z350">
        <v>0</v>
      </c>
      <c r="AA350">
        <v>0</v>
      </c>
      <c r="AB350">
        <v>0</v>
      </c>
      <c r="AC350">
        <v>0</v>
      </c>
      <c r="AD350">
        <v>1</v>
      </c>
      <c r="AE350">
        <v>0</v>
      </c>
      <c r="AF350" t="s">
        <v>3</v>
      </c>
      <c r="AG350">
        <v>102</v>
      </c>
      <c r="AH350">
        <v>2</v>
      </c>
      <c r="AI350">
        <v>69734566</v>
      </c>
      <c r="AJ350">
        <v>345</v>
      </c>
      <c r="AK350">
        <v>3</v>
      </c>
      <c r="AL350">
        <v>-6956.4000000000005</v>
      </c>
      <c r="AM350">
        <v>0</v>
      </c>
      <c r="AN350">
        <v>0</v>
      </c>
      <c r="AO350">
        <v>0</v>
      </c>
      <c r="AP350">
        <v>0</v>
      </c>
      <c r="AQ350">
        <v>0</v>
      </c>
      <c r="AR350">
        <v>1</v>
      </c>
    </row>
    <row r="351" spans="1:44" x14ac:dyDescent="0.2">
      <c r="A351">
        <f>ROW(Source!A412)</f>
        <v>412</v>
      </c>
      <c r="B351">
        <v>69734579</v>
      </c>
      <c r="C351">
        <v>69734559</v>
      </c>
      <c r="D351">
        <v>27371543</v>
      </c>
      <c r="E351">
        <v>1</v>
      </c>
      <c r="F351">
        <v>1</v>
      </c>
      <c r="G351">
        <v>1</v>
      </c>
      <c r="H351">
        <v>3</v>
      </c>
      <c r="I351" t="s">
        <v>66</v>
      </c>
      <c r="J351" t="s">
        <v>267</v>
      </c>
      <c r="K351" t="s">
        <v>67</v>
      </c>
      <c r="L351">
        <v>1346</v>
      </c>
      <c r="N351">
        <v>1009</v>
      </c>
      <c r="O351" t="s">
        <v>68</v>
      </c>
      <c r="P351" t="s">
        <v>68</v>
      </c>
      <c r="Q351">
        <v>1</v>
      </c>
      <c r="X351">
        <v>0.5</v>
      </c>
      <c r="Y351">
        <v>1.82</v>
      </c>
      <c r="Z351">
        <v>0</v>
      </c>
      <c r="AA351">
        <v>0</v>
      </c>
      <c r="AB351">
        <v>0</v>
      </c>
      <c r="AC351">
        <v>0</v>
      </c>
      <c r="AD351">
        <v>1</v>
      </c>
      <c r="AE351">
        <v>0</v>
      </c>
      <c r="AF351" t="s">
        <v>3</v>
      </c>
      <c r="AG351">
        <v>0.5</v>
      </c>
      <c r="AH351">
        <v>2</v>
      </c>
      <c r="AI351">
        <v>69734567</v>
      </c>
      <c r="AJ351">
        <v>346</v>
      </c>
      <c r="AK351">
        <v>3</v>
      </c>
      <c r="AL351">
        <v>-0.91</v>
      </c>
      <c r="AM351">
        <v>0</v>
      </c>
      <c r="AN351">
        <v>0</v>
      </c>
      <c r="AO351">
        <v>0</v>
      </c>
      <c r="AP351">
        <v>0</v>
      </c>
      <c r="AQ351">
        <v>0</v>
      </c>
      <c r="AR351">
        <v>1</v>
      </c>
    </row>
    <row r="352" spans="1:44" x14ac:dyDescent="0.2">
      <c r="A352">
        <f>ROW(Source!A412)</f>
        <v>412</v>
      </c>
      <c r="B352">
        <v>69734580</v>
      </c>
      <c r="C352">
        <v>69734559</v>
      </c>
      <c r="D352">
        <v>27373400</v>
      </c>
      <c r="E352">
        <v>1</v>
      </c>
      <c r="F352">
        <v>1</v>
      </c>
      <c r="G352">
        <v>1</v>
      </c>
      <c r="H352">
        <v>3</v>
      </c>
      <c r="I352" t="s">
        <v>72</v>
      </c>
      <c r="J352" t="s">
        <v>269</v>
      </c>
      <c r="K352" t="s">
        <v>1059</v>
      </c>
      <c r="L352">
        <v>1346</v>
      </c>
      <c r="N352">
        <v>1009</v>
      </c>
      <c r="O352" t="s">
        <v>68</v>
      </c>
      <c r="P352" t="s">
        <v>68</v>
      </c>
      <c r="Q352">
        <v>1</v>
      </c>
      <c r="X352">
        <v>450</v>
      </c>
      <c r="Y352">
        <v>1.38</v>
      </c>
      <c r="Z352">
        <v>0</v>
      </c>
      <c r="AA352">
        <v>0</v>
      </c>
      <c r="AB352">
        <v>0</v>
      </c>
      <c r="AC352">
        <v>0</v>
      </c>
      <c r="AD352">
        <v>1</v>
      </c>
      <c r="AE352">
        <v>0</v>
      </c>
      <c r="AF352" t="s">
        <v>3</v>
      </c>
      <c r="AG352">
        <v>450</v>
      </c>
      <c r="AH352">
        <v>2</v>
      </c>
      <c r="AI352">
        <v>69734568</v>
      </c>
      <c r="AJ352">
        <v>347</v>
      </c>
      <c r="AK352">
        <v>3</v>
      </c>
      <c r="AL352">
        <v>-621</v>
      </c>
      <c r="AM352">
        <v>0</v>
      </c>
      <c r="AN352">
        <v>0</v>
      </c>
      <c r="AO352">
        <v>0</v>
      </c>
      <c r="AP352">
        <v>0</v>
      </c>
      <c r="AQ352">
        <v>0</v>
      </c>
      <c r="AR352">
        <v>1</v>
      </c>
    </row>
    <row r="353" spans="1:44" x14ac:dyDescent="0.2">
      <c r="A353">
        <f>ROW(Source!A412)</f>
        <v>412</v>
      </c>
      <c r="B353">
        <v>69734581</v>
      </c>
      <c r="C353">
        <v>69734559</v>
      </c>
      <c r="D353">
        <v>27371596</v>
      </c>
      <c r="E353">
        <v>1</v>
      </c>
      <c r="F353">
        <v>1</v>
      </c>
      <c r="G353">
        <v>1</v>
      </c>
      <c r="H353">
        <v>3</v>
      </c>
      <c r="I353" t="s">
        <v>76</v>
      </c>
      <c r="J353" t="s">
        <v>271</v>
      </c>
      <c r="K353" t="s">
        <v>1060</v>
      </c>
      <c r="L353">
        <v>1348</v>
      </c>
      <c r="N353">
        <v>1009</v>
      </c>
      <c r="O353" t="s">
        <v>78</v>
      </c>
      <c r="P353" t="s">
        <v>78</v>
      </c>
      <c r="Q353">
        <v>1000</v>
      </c>
      <c r="X353">
        <v>0.05</v>
      </c>
      <c r="Y353">
        <v>6552.07</v>
      </c>
      <c r="Z353">
        <v>0</v>
      </c>
      <c r="AA353">
        <v>0</v>
      </c>
      <c r="AB353">
        <v>0</v>
      </c>
      <c r="AC353">
        <v>0</v>
      </c>
      <c r="AD353">
        <v>1</v>
      </c>
      <c r="AE353">
        <v>0</v>
      </c>
      <c r="AF353" t="s">
        <v>3</v>
      </c>
      <c r="AG353">
        <v>0.05</v>
      </c>
      <c r="AH353">
        <v>2</v>
      </c>
      <c r="AI353">
        <v>69734569</v>
      </c>
      <c r="AJ353">
        <v>348</v>
      </c>
      <c r="AK353">
        <v>3</v>
      </c>
      <c r="AL353">
        <v>-327.6035</v>
      </c>
      <c r="AM353">
        <v>0</v>
      </c>
      <c r="AN353">
        <v>0</v>
      </c>
      <c r="AO353">
        <v>0</v>
      </c>
      <c r="AP353">
        <v>0</v>
      </c>
      <c r="AQ353">
        <v>0</v>
      </c>
      <c r="AR353">
        <v>1</v>
      </c>
    </row>
    <row r="354" spans="1:44" x14ac:dyDescent="0.2">
      <c r="A354">
        <f>ROW(Source!A412)</f>
        <v>412</v>
      </c>
      <c r="B354">
        <v>69734582</v>
      </c>
      <c r="C354">
        <v>69734559</v>
      </c>
      <c r="D354">
        <v>27416566</v>
      </c>
      <c r="E354">
        <v>1</v>
      </c>
      <c r="F354">
        <v>1</v>
      </c>
      <c r="G354">
        <v>1</v>
      </c>
      <c r="H354">
        <v>3</v>
      </c>
      <c r="I354" t="s">
        <v>82</v>
      </c>
      <c r="J354" t="s">
        <v>194</v>
      </c>
      <c r="K354" t="s">
        <v>83</v>
      </c>
      <c r="L354">
        <v>1339</v>
      </c>
      <c r="N354">
        <v>1007</v>
      </c>
      <c r="O354" t="s">
        <v>40</v>
      </c>
      <c r="P354" t="s">
        <v>40</v>
      </c>
      <c r="Q354">
        <v>1</v>
      </c>
      <c r="X354">
        <v>0.1</v>
      </c>
      <c r="Y354">
        <v>7.14</v>
      </c>
      <c r="Z354">
        <v>0</v>
      </c>
      <c r="AA354">
        <v>0</v>
      </c>
      <c r="AB354">
        <v>0</v>
      </c>
      <c r="AC354">
        <v>0</v>
      </c>
      <c r="AD354">
        <v>1</v>
      </c>
      <c r="AE354">
        <v>0</v>
      </c>
      <c r="AF354" t="s">
        <v>3</v>
      </c>
      <c r="AG354">
        <v>0.1</v>
      </c>
      <c r="AH354">
        <v>2</v>
      </c>
      <c r="AI354">
        <v>69734571</v>
      </c>
      <c r="AJ354">
        <v>350</v>
      </c>
      <c r="AK354">
        <v>3</v>
      </c>
      <c r="AL354">
        <v>-0.71399999999999997</v>
      </c>
      <c r="AM354">
        <v>0</v>
      </c>
      <c r="AN354">
        <v>0</v>
      </c>
      <c r="AO354">
        <v>0</v>
      </c>
      <c r="AP354">
        <v>0</v>
      </c>
      <c r="AQ354">
        <v>0</v>
      </c>
      <c r="AR354">
        <v>1</v>
      </c>
    </row>
    <row r="355" spans="1:44" x14ac:dyDescent="0.2">
      <c r="A355">
        <f>ROW(Source!A460)</f>
        <v>460</v>
      </c>
      <c r="B355">
        <v>69734594</v>
      </c>
      <c r="C355">
        <v>69734589</v>
      </c>
      <c r="D355">
        <v>27493087</v>
      </c>
      <c r="E355">
        <v>1</v>
      </c>
      <c r="F355">
        <v>1</v>
      </c>
      <c r="G355">
        <v>1</v>
      </c>
      <c r="H355">
        <v>1</v>
      </c>
      <c r="I355" t="s">
        <v>992</v>
      </c>
      <c r="J355" t="s">
        <v>3</v>
      </c>
      <c r="K355" t="s">
        <v>993</v>
      </c>
      <c r="L355">
        <v>1369</v>
      </c>
      <c r="N355">
        <v>1013</v>
      </c>
      <c r="O355" t="s">
        <v>974</v>
      </c>
      <c r="P355" t="s">
        <v>974</v>
      </c>
      <c r="Q355">
        <v>1</v>
      </c>
      <c r="X355">
        <v>9.4700000000000006</v>
      </c>
      <c r="Y355">
        <v>0</v>
      </c>
      <c r="Z355">
        <v>0</v>
      </c>
      <c r="AA355">
        <v>0</v>
      </c>
      <c r="AB355">
        <v>9.48</v>
      </c>
      <c r="AC355">
        <v>0</v>
      </c>
      <c r="AD355">
        <v>1</v>
      </c>
      <c r="AE355">
        <v>1</v>
      </c>
      <c r="AF355" t="s">
        <v>3</v>
      </c>
      <c r="AG355">
        <v>9.4700000000000006</v>
      </c>
      <c r="AH355">
        <v>2</v>
      </c>
      <c r="AI355">
        <v>69734590</v>
      </c>
      <c r="AJ355">
        <v>351</v>
      </c>
      <c r="AK355">
        <v>0</v>
      </c>
      <c r="AL355">
        <v>0</v>
      </c>
      <c r="AM355">
        <v>0</v>
      </c>
      <c r="AN355">
        <v>0</v>
      </c>
      <c r="AO355">
        <v>0</v>
      </c>
      <c r="AP355">
        <v>0</v>
      </c>
      <c r="AQ355">
        <v>0</v>
      </c>
      <c r="AR355">
        <v>0</v>
      </c>
    </row>
    <row r="356" spans="1:44" x14ac:dyDescent="0.2">
      <c r="A356">
        <f>ROW(Source!A460)</f>
        <v>460</v>
      </c>
      <c r="B356">
        <v>69734595</v>
      </c>
      <c r="C356">
        <v>69734589</v>
      </c>
      <c r="D356">
        <v>27439597</v>
      </c>
      <c r="E356">
        <v>1</v>
      </c>
      <c r="F356">
        <v>1</v>
      </c>
      <c r="G356">
        <v>1</v>
      </c>
      <c r="H356">
        <v>2</v>
      </c>
      <c r="I356" t="s">
        <v>994</v>
      </c>
      <c r="J356" t="s">
        <v>995</v>
      </c>
      <c r="K356" t="s">
        <v>996</v>
      </c>
      <c r="L356">
        <v>1368</v>
      </c>
      <c r="N356">
        <v>1011</v>
      </c>
      <c r="O356" t="s">
        <v>978</v>
      </c>
      <c r="P356" t="s">
        <v>978</v>
      </c>
      <c r="Q356">
        <v>1</v>
      </c>
      <c r="X356">
        <v>0.45</v>
      </c>
      <c r="Y356">
        <v>0</v>
      </c>
      <c r="Z356">
        <v>6.62</v>
      </c>
      <c r="AA356">
        <v>0</v>
      </c>
      <c r="AB356">
        <v>0</v>
      </c>
      <c r="AC356">
        <v>0</v>
      </c>
      <c r="AD356">
        <v>1</v>
      </c>
      <c r="AE356">
        <v>0</v>
      </c>
      <c r="AF356" t="s">
        <v>3</v>
      </c>
      <c r="AG356">
        <v>0.45</v>
      </c>
      <c r="AH356">
        <v>2</v>
      </c>
      <c r="AI356">
        <v>69734591</v>
      </c>
      <c r="AJ356">
        <v>352</v>
      </c>
      <c r="AK356">
        <v>0</v>
      </c>
      <c r="AL356">
        <v>0</v>
      </c>
      <c r="AM356">
        <v>0</v>
      </c>
      <c r="AN356">
        <v>0</v>
      </c>
      <c r="AO356">
        <v>0</v>
      </c>
      <c r="AP356">
        <v>0</v>
      </c>
      <c r="AQ356">
        <v>0</v>
      </c>
      <c r="AR356">
        <v>0</v>
      </c>
    </row>
    <row r="357" spans="1:44" x14ac:dyDescent="0.2">
      <c r="A357">
        <f>ROW(Source!A460)</f>
        <v>460</v>
      </c>
      <c r="B357">
        <v>69734596</v>
      </c>
      <c r="C357">
        <v>69734589</v>
      </c>
      <c r="D357">
        <v>27441327</v>
      </c>
      <c r="E357">
        <v>1</v>
      </c>
      <c r="F357">
        <v>1</v>
      </c>
      <c r="G357">
        <v>1</v>
      </c>
      <c r="H357">
        <v>2</v>
      </c>
      <c r="I357" t="s">
        <v>975</v>
      </c>
      <c r="J357" t="s">
        <v>976</v>
      </c>
      <c r="K357" t="s">
        <v>977</v>
      </c>
      <c r="L357">
        <v>1368</v>
      </c>
      <c r="N357">
        <v>1011</v>
      </c>
      <c r="O357" t="s">
        <v>978</v>
      </c>
      <c r="P357" t="s">
        <v>978</v>
      </c>
      <c r="Q357">
        <v>1</v>
      </c>
      <c r="X357">
        <v>0.31</v>
      </c>
      <c r="Y357">
        <v>0</v>
      </c>
      <c r="Z357">
        <v>93.37</v>
      </c>
      <c r="AA357">
        <v>11.69</v>
      </c>
      <c r="AB357">
        <v>0</v>
      </c>
      <c r="AC357">
        <v>0</v>
      </c>
      <c r="AD357">
        <v>1</v>
      </c>
      <c r="AE357">
        <v>0</v>
      </c>
      <c r="AF357" t="s">
        <v>3</v>
      </c>
      <c r="AG357">
        <v>0.31</v>
      </c>
      <c r="AH357">
        <v>2</v>
      </c>
      <c r="AI357">
        <v>69734592</v>
      </c>
      <c r="AJ357">
        <v>353</v>
      </c>
      <c r="AK357">
        <v>0</v>
      </c>
      <c r="AL357">
        <v>0</v>
      </c>
      <c r="AM357">
        <v>0</v>
      </c>
      <c r="AN357">
        <v>0</v>
      </c>
      <c r="AO357">
        <v>0</v>
      </c>
      <c r="AP357">
        <v>0</v>
      </c>
      <c r="AQ357">
        <v>0</v>
      </c>
      <c r="AR357">
        <v>0</v>
      </c>
    </row>
    <row r="358" spans="1:44" x14ac:dyDescent="0.2">
      <c r="A358">
        <f>ROW(Source!A460)</f>
        <v>460</v>
      </c>
      <c r="B358">
        <v>69734597</v>
      </c>
      <c r="C358">
        <v>69734589</v>
      </c>
      <c r="D358">
        <v>27382910</v>
      </c>
      <c r="E358">
        <v>1</v>
      </c>
      <c r="F358">
        <v>1</v>
      </c>
      <c r="G358">
        <v>1</v>
      </c>
      <c r="H358">
        <v>3</v>
      </c>
      <c r="I358" t="s">
        <v>651</v>
      </c>
      <c r="J358" t="s">
        <v>1061</v>
      </c>
      <c r="K358" t="s">
        <v>1062</v>
      </c>
      <c r="L358">
        <v>1339</v>
      </c>
      <c r="N358">
        <v>1007</v>
      </c>
      <c r="O358" t="s">
        <v>40</v>
      </c>
      <c r="P358" t="s">
        <v>40</v>
      </c>
      <c r="Q358">
        <v>1</v>
      </c>
      <c r="X358">
        <v>1.02</v>
      </c>
      <c r="Y358">
        <v>994.39</v>
      </c>
      <c r="Z358">
        <v>0</v>
      </c>
      <c r="AA358">
        <v>0</v>
      </c>
      <c r="AB358">
        <v>0</v>
      </c>
      <c r="AC358">
        <v>0</v>
      </c>
      <c r="AD358">
        <v>1</v>
      </c>
      <c r="AE358">
        <v>0</v>
      </c>
      <c r="AF358" t="s">
        <v>3</v>
      </c>
      <c r="AG358">
        <v>1.02</v>
      </c>
      <c r="AH358">
        <v>3</v>
      </c>
      <c r="AI358">
        <v>-1</v>
      </c>
      <c r="AJ358" t="s">
        <v>3</v>
      </c>
      <c r="AK358">
        <v>4</v>
      </c>
      <c r="AL358">
        <v>-1014.2778</v>
      </c>
      <c r="AM358">
        <v>0</v>
      </c>
      <c r="AN358">
        <v>0</v>
      </c>
      <c r="AO358">
        <v>0</v>
      </c>
      <c r="AP358">
        <v>0</v>
      </c>
      <c r="AQ358">
        <v>0</v>
      </c>
      <c r="AR358">
        <v>1</v>
      </c>
    </row>
    <row r="359" spans="1:44" x14ac:dyDescent="0.2">
      <c r="A359">
        <f>ROW(Source!A461)</f>
        <v>461</v>
      </c>
      <c r="B359">
        <v>69734594</v>
      </c>
      <c r="C359">
        <v>69734589</v>
      </c>
      <c r="D359">
        <v>27493087</v>
      </c>
      <c r="E359">
        <v>1</v>
      </c>
      <c r="F359">
        <v>1</v>
      </c>
      <c r="G359">
        <v>1</v>
      </c>
      <c r="H359">
        <v>1</v>
      </c>
      <c r="I359" t="s">
        <v>992</v>
      </c>
      <c r="J359" t="s">
        <v>3</v>
      </c>
      <c r="K359" t="s">
        <v>993</v>
      </c>
      <c r="L359">
        <v>1369</v>
      </c>
      <c r="N359">
        <v>1013</v>
      </c>
      <c r="O359" t="s">
        <v>974</v>
      </c>
      <c r="P359" t="s">
        <v>974</v>
      </c>
      <c r="Q359">
        <v>1</v>
      </c>
      <c r="X359">
        <v>9.4700000000000006</v>
      </c>
      <c r="Y359">
        <v>0</v>
      </c>
      <c r="Z359">
        <v>0</v>
      </c>
      <c r="AA359">
        <v>0</v>
      </c>
      <c r="AB359">
        <v>9.48</v>
      </c>
      <c r="AC359">
        <v>0</v>
      </c>
      <c r="AD359">
        <v>1</v>
      </c>
      <c r="AE359">
        <v>1</v>
      </c>
      <c r="AF359" t="s">
        <v>3</v>
      </c>
      <c r="AG359">
        <v>9.4700000000000006</v>
      </c>
      <c r="AH359">
        <v>2</v>
      </c>
      <c r="AI359">
        <v>69734590</v>
      </c>
      <c r="AJ359">
        <v>355</v>
      </c>
      <c r="AK359">
        <v>0</v>
      </c>
      <c r="AL359">
        <v>0</v>
      </c>
      <c r="AM359">
        <v>0</v>
      </c>
      <c r="AN359">
        <v>0</v>
      </c>
      <c r="AO359">
        <v>0</v>
      </c>
      <c r="AP359">
        <v>0</v>
      </c>
      <c r="AQ359">
        <v>0</v>
      </c>
      <c r="AR359">
        <v>0</v>
      </c>
    </row>
    <row r="360" spans="1:44" x14ac:dyDescent="0.2">
      <c r="A360">
        <f>ROW(Source!A461)</f>
        <v>461</v>
      </c>
      <c r="B360">
        <v>69734595</v>
      </c>
      <c r="C360">
        <v>69734589</v>
      </c>
      <c r="D360">
        <v>27439597</v>
      </c>
      <c r="E360">
        <v>1</v>
      </c>
      <c r="F360">
        <v>1</v>
      </c>
      <c r="G360">
        <v>1</v>
      </c>
      <c r="H360">
        <v>2</v>
      </c>
      <c r="I360" t="s">
        <v>994</v>
      </c>
      <c r="J360" t="s">
        <v>995</v>
      </c>
      <c r="K360" t="s">
        <v>996</v>
      </c>
      <c r="L360">
        <v>1368</v>
      </c>
      <c r="N360">
        <v>1011</v>
      </c>
      <c r="O360" t="s">
        <v>978</v>
      </c>
      <c r="P360" t="s">
        <v>978</v>
      </c>
      <c r="Q360">
        <v>1</v>
      </c>
      <c r="X360">
        <v>0.45</v>
      </c>
      <c r="Y360">
        <v>0</v>
      </c>
      <c r="Z360">
        <v>6.62</v>
      </c>
      <c r="AA360">
        <v>0</v>
      </c>
      <c r="AB360">
        <v>0</v>
      </c>
      <c r="AC360">
        <v>0</v>
      </c>
      <c r="AD360">
        <v>1</v>
      </c>
      <c r="AE360">
        <v>0</v>
      </c>
      <c r="AF360" t="s">
        <v>3</v>
      </c>
      <c r="AG360">
        <v>0.45</v>
      </c>
      <c r="AH360">
        <v>2</v>
      </c>
      <c r="AI360">
        <v>69734591</v>
      </c>
      <c r="AJ360">
        <v>356</v>
      </c>
      <c r="AK360">
        <v>0</v>
      </c>
      <c r="AL360">
        <v>0</v>
      </c>
      <c r="AM360">
        <v>0</v>
      </c>
      <c r="AN360">
        <v>0</v>
      </c>
      <c r="AO360">
        <v>0</v>
      </c>
      <c r="AP360">
        <v>0</v>
      </c>
      <c r="AQ360">
        <v>0</v>
      </c>
      <c r="AR360">
        <v>0</v>
      </c>
    </row>
    <row r="361" spans="1:44" x14ac:dyDescent="0.2">
      <c r="A361">
        <f>ROW(Source!A461)</f>
        <v>461</v>
      </c>
      <c r="B361">
        <v>69734596</v>
      </c>
      <c r="C361">
        <v>69734589</v>
      </c>
      <c r="D361">
        <v>27441327</v>
      </c>
      <c r="E361">
        <v>1</v>
      </c>
      <c r="F361">
        <v>1</v>
      </c>
      <c r="G361">
        <v>1</v>
      </c>
      <c r="H361">
        <v>2</v>
      </c>
      <c r="I361" t="s">
        <v>975</v>
      </c>
      <c r="J361" t="s">
        <v>976</v>
      </c>
      <c r="K361" t="s">
        <v>977</v>
      </c>
      <c r="L361">
        <v>1368</v>
      </c>
      <c r="N361">
        <v>1011</v>
      </c>
      <c r="O361" t="s">
        <v>978</v>
      </c>
      <c r="P361" t="s">
        <v>978</v>
      </c>
      <c r="Q361">
        <v>1</v>
      </c>
      <c r="X361">
        <v>0.31</v>
      </c>
      <c r="Y361">
        <v>0</v>
      </c>
      <c r="Z361">
        <v>93.37</v>
      </c>
      <c r="AA361">
        <v>11.69</v>
      </c>
      <c r="AB361">
        <v>0</v>
      </c>
      <c r="AC361">
        <v>0</v>
      </c>
      <c r="AD361">
        <v>1</v>
      </c>
      <c r="AE361">
        <v>0</v>
      </c>
      <c r="AF361" t="s">
        <v>3</v>
      </c>
      <c r="AG361">
        <v>0.31</v>
      </c>
      <c r="AH361">
        <v>2</v>
      </c>
      <c r="AI361">
        <v>69734592</v>
      </c>
      <c r="AJ361">
        <v>357</v>
      </c>
      <c r="AK361">
        <v>0</v>
      </c>
      <c r="AL361">
        <v>0</v>
      </c>
      <c r="AM361">
        <v>0</v>
      </c>
      <c r="AN361">
        <v>0</v>
      </c>
      <c r="AO361">
        <v>0</v>
      </c>
      <c r="AP361">
        <v>0</v>
      </c>
      <c r="AQ361">
        <v>0</v>
      </c>
      <c r="AR361">
        <v>0</v>
      </c>
    </row>
    <row r="362" spans="1:44" x14ac:dyDescent="0.2">
      <c r="A362">
        <f>ROW(Source!A461)</f>
        <v>461</v>
      </c>
      <c r="B362">
        <v>69734597</v>
      </c>
      <c r="C362">
        <v>69734589</v>
      </c>
      <c r="D362">
        <v>27382910</v>
      </c>
      <c r="E362">
        <v>1</v>
      </c>
      <c r="F362">
        <v>1</v>
      </c>
      <c r="G362">
        <v>1</v>
      </c>
      <c r="H362">
        <v>3</v>
      </c>
      <c r="I362" t="s">
        <v>651</v>
      </c>
      <c r="J362" t="s">
        <v>1061</v>
      </c>
      <c r="K362" t="s">
        <v>1062</v>
      </c>
      <c r="L362">
        <v>1339</v>
      </c>
      <c r="N362">
        <v>1007</v>
      </c>
      <c r="O362" t="s">
        <v>40</v>
      </c>
      <c r="P362" t="s">
        <v>40</v>
      </c>
      <c r="Q362">
        <v>1</v>
      </c>
      <c r="X362">
        <v>1.02</v>
      </c>
      <c r="Y362">
        <v>994.39</v>
      </c>
      <c r="Z362">
        <v>0</v>
      </c>
      <c r="AA362">
        <v>0</v>
      </c>
      <c r="AB362">
        <v>0</v>
      </c>
      <c r="AC362">
        <v>0</v>
      </c>
      <c r="AD362">
        <v>1</v>
      </c>
      <c r="AE362">
        <v>0</v>
      </c>
      <c r="AF362" t="s">
        <v>3</v>
      </c>
      <c r="AG362">
        <v>1.02</v>
      </c>
      <c r="AH362">
        <v>3</v>
      </c>
      <c r="AI362">
        <v>-1</v>
      </c>
      <c r="AJ362" t="s">
        <v>3</v>
      </c>
      <c r="AK362">
        <v>4</v>
      </c>
      <c r="AL362">
        <v>-1014.2778</v>
      </c>
      <c r="AM362">
        <v>0</v>
      </c>
      <c r="AN362">
        <v>0</v>
      </c>
      <c r="AO362">
        <v>0</v>
      </c>
      <c r="AP362">
        <v>0</v>
      </c>
      <c r="AQ362">
        <v>0</v>
      </c>
      <c r="AR362">
        <v>1</v>
      </c>
    </row>
    <row r="363" spans="1:44" x14ac:dyDescent="0.2">
      <c r="A363">
        <f>ROW(Source!A464)</f>
        <v>464</v>
      </c>
      <c r="B363">
        <v>69734603</v>
      </c>
      <c r="C363">
        <v>69734599</v>
      </c>
      <c r="D363">
        <v>27493458</v>
      </c>
      <c r="E363">
        <v>1</v>
      </c>
      <c r="F363">
        <v>1</v>
      </c>
      <c r="G363">
        <v>1</v>
      </c>
      <c r="H363">
        <v>1</v>
      </c>
      <c r="I363" t="s">
        <v>997</v>
      </c>
      <c r="J363" t="s">
        <v>3</v>
      </c>
      <c r="K363" t="s">
        <v>998</v>
      </c>
      <c r="L363">
        <v>1369</v>
      </c>
      <c r="N363">
        <v>1013</v>
      </c>
      <c r="O363" t="s">
        <v>974</v>
      </c>
      <c r="P363" t="s">
        <v>974</v>
      </c>
      <c r="Q363">
        <v>1</v>
      </c>
      <c r="X363">
        <v>3.45</v>
      </c>
      <c r="Y363">
        <v>0</v>
      </c>
      <c r="Z363">
        <v>0</v>
      </c>
      <c r="AA363">
        <v>0</v>
      </c>
      <c r="AB363">
        <v>8.6</v>
      </c>
      <c r="AC363">
        <v>0</v>
      </c>
      <c r="AD363">
        <v>1</v>
      </c>
      <c r="AE363">
        <v>1</v>
      </c>
      <c r="AF363" t="s">
        <v>3</v>
      </c>
      <c r="AG363">
        <v>3.45</v>
      </c>
      <c r="AH363">
        <v>2</v>
      </c>
      <c r="AI363">
        <v>69734600</v>
      </c>
      <c r="AJ363">
        <v>359</v>
      </c>
      <c r="AK363">
        <v>0</v>
      </c>
      <c r="AL363">
        <v>0</v>
      </c>
      <c r="AM363">
        <v>0</v>
      </c>
      <c r="AN363">
        <v>0</v>
      </c>
      <c r="AO363">
        <v>0</v>
      </c>
      <c r="AP363">
        <v>0</v>
      </c>
      <c r="AQ363">
        <v>0</v>
      </c>
      <c r="AR363">
        <v>0</v>
      </c>
    </row>
    <row r="364" spans="1:44" x14ac:dyDescent="0.2">
      <c r="A364">
        <f>ROW(Source!A464)</f>
        <v>464</v>
      </c>
      <c r="B364">
        <v>69734604</v>
      </c>
      <c r="C364">
        <v>69734599</v>
      </c>
      <c r="D364">
        <v>27441327</v>
      </c>
      <c r="E364">
        <v>1</v>
      </c>
      <c r="F364">
        <v>1</v>
      </c>
      <c r="G364">
        <v>1</v>
      </c>
      <c r="H364">
        <v>2</v>
      </c>
      <c r="I364" t="s">
        <v>975</v>
      </c>
      <c r="J364" t="s">
        <v>976</v>
      </c>
      <c r="K364" t="s">
        <v>977</v>
      </c>
      <c r="L364">
        <v>1368</v>
      </c>
      <c r="N364">
        <v>1011</v>
      </c>
      <c r="O364" t="s">
        <v>978</v>
      </c>
      <c r="P364" t="s">
        <v>978</v>
      </c>
      <c r="Q364">
        <v>1</v>
      </c>
      <c r="X364">
        <v>0.02</v>
      </c>
      <c r="Y364">
        <v>0</v>
      </c>
      <c r="Z364">
        <v>93.37</v>
      </c>
      <c r="AA364">
        <v>11.69</v>
      </c>
      <c r="AB364">
        <v>0</v>
      </c>
      <c r="AC364">
        <v>0</v>
      </c>
      <c r="AD364">
        <v>1</v>
      </c>
      <c r="AE364">
        <v>0</v>
      </c>
      <c r="AF364" t="s">
        <v>3</v>
      </c>
      <c r="AG364">
        <v>0.02</v>
      </c>
      <c r="AH364">
        <v>2</v>
      </c>
      <c r="AI364">
        <v>69734601</v>
      </c>
      <c r="AJ364">
        <v>360</v>
      </c>
      <c r="AK364">
        <v>0</v>
      </c>
      <c r="AL364">
        <v>0</v>
      </c>
      <c r="AM364">
        <v>0</v>
      </c>
      <c r="AN364">
        <v>0</v>
      </c>
      <c r="AO364">
        <v>0</v>
      </c>
      <c r="AP364">
        <v>0</v>
      </c>
      <c r="AQ364">
        <v>0</v>
      </c>
      <c r="AR364">
        <v>0</v>
      </c>
    </row>
    <row r="365" spans="1:44" x14ac:dyDescent="0.2">
      <c r="A365">
        <f>ROW(Source!A464)</f>
        <v>464</v>
      </c>
      <c r="B365">
        <v>69734605</v>
      </c>
      <c r="C365">
        <v>69734599</v>
      </c>
      <c r="D365">
        <v>27386998</v>
      </c>
      <c r="E365">
        <v>1</v>
      </c>
      <c r="F365">
        <v>1</v>
      </c>
      <c r="G365">
        <v>1</v>
      </c>
      <c r="H365">
        <v>3</v>
      </c>
      <c r="I365" t="s">
        <v>163</v>
      </c>
      <c r="J365" t="s">
        <v>165</v>
      </c>
      <c r="K365" t="s">
        <v>1063</v>
      </c>
      <c r="L365">
        <v>1327</v>
      </c>
      <c r="N365">
        <v>1005</v>
      </c>
      <c r="O365" t="s">
        <v>56</v>
      </c>
      <c r="P365" t="s">
        <v>56</v>
      </c>
      <c r="Q365">
        <v>1</v>
      </c>
      <c r="X365">
        <v>122.4</v>
      </c>
      <c r="Y365">
        <v>12.26</v>
      </c>
      <c r="Z365">
        <v>0</v>
      </c>
      <c r="AA365">
        <v>0</v>
      </c>
      <c r="AB365">
        <v>0</v>
      </c>
      <c r="AC365">
        <v>0</v>
      </c>
      <c r="AD365">
        <v>1</v>
      </c>
      <c r="AE365">
        <v>0</v>
      </c>
      <c r="AF365" t="s">
        <v>3</v>
      </c>
      <c r="AG365">
        <v>122.4</v>
      </c>
      <c r="AH365">
        <v>2</v>
      </c>
      <c r="AI365">
        <v>69734602</v>
      </c>
      <c r="AJ365">
        <v>361</v>
      </c>
      <c r="AK365">
        <v>3</v>
      </c>
      <c r="AL365">
        <v>-1500.624</v>
      </c>
      <c r="AM365">
        <v>0</v>
      </c>
      <c r="AN365">
        <v>0</v>
      </c>
      <c r="AO365">
        <v>0</v>
      </c>
      <c r="AP365">
        <v>0</v>
      </c>
      <c r="AQ365">
        <v>0</v>
      </c>
      <c r="AR365">
        <v>1</v>
      </c>
    </row>
    <row r="366" spans="1:44" x14ac:dyDescent="0.2">
      <c r="A366">
        <f>ROW(Source!A465)</f>
        <v>465</v>
      </c>
      <c r="B366">
        <v>69734603</v>
      </c>
      <c r="C366">
        <v>69734599</v>
      </c>
      <c r="D366">
        <v>27493458</v>
      </c>
      <c r="E366">
        <v>1</v>
      </c>
      <c r="F366">
        <v>1</v>
      </c>
      <c r="G366">
        <v>1</v>
      </c>
      <c r="H366">
        <v>1</v>
      </c>
      <c r="I366" t="s">
        <v>997</v>
      </c>
      <c r="J366" t="s">
        <v>3</v>
      </c>
      <c r="K366" t="s">
        <v>998</v>
      </c>
      <c r="L366">
        <v>1369</v>
      </c>
      <c r="N366">
        <v>1013</v>
      </c>
      <c r="O366" t="s">
        <v>974</v>
      </c>
      <c r="P366" t="s">
        <v>974</v>
      </c>
      <c r="Q366">
        <v>1</v>
      </c>
      <c r="X366">
        <v>3.45</v>
      </c>
      <c r="Y366">
        <v>0</v>
      </c>
      <c r="Z366">
        <v>0</v>
      </c>
      <c r="AA366">
        <v>0</v>
      </c>
      <c r="AB366">
        <v>8.6</v>
      </c>
      <c r="AC366">
        <v>0</v>
      </c>
      <c r="AD366">
        <v>1</v>
      </c>
      <c r="AE366">
        <v>1</v>
      </c>
      <c r="AF366" t="s">
        <v>3</v>
      </c>
      <c r="AG366">
        <v>3.45</v>
      </c>
      <c r="AH366">
        <v>2</v>
      </c>
      <c r="AI366">
        <v>69734600</v>
      </c>
      <c r="AJ366">
        <v>362</v>
      </c>
      <c r="AK366">
        <v>0</v>
      </c>
      <c r="AL366">
        <v>0</v>
      </c>
      <c r="AM366">
        <v>0</v>
      </c>
      <c r="AN366">
        <v>0</v>
      </c>
      <c r="AO366">
        <v>0</v>
      </c>
      <c r="AP366">
        <v>0</v>
      </c>
      <c r="AQ366">
        <v>0</v>
      </c>
      <c r="AR366">
        <v>0</v>
      </c>
    </row>
    <row r="367" spans="1:44" x14ac:dyDescent="0.2">
      <c r="A367">
        <f>ROW(Source!A465)</f>
        <v>465</v>
      </c>
      <c r="B367">
        <v>69734604</v>
      </c>
      <c r="C367">
        <v>69734599</v>
      </c>
      <c r="D367">
        <v>27441327</v>
      </c>
      <c r="E367">
        <v>1</v>
      </c>
      <c r="F367">
        <v>1</v>
      </c>
      <c r="G367">
        <v>1</v>
      </c>
      <c r="H367">
        <v>2</v>
      </c>
      <c r="I367" t="s">
        <v>975</v>
      </c>
      <c r="J367" t="s">
        <v>976</v>
      </c>
      <c r="K367" t="s">
        <v>977</v>
      </c>
      <c r="L367">
        <v>1368</v>
      </c>
      <c r="N367">
        <v>1011</v>
      </c>
      <c r="O367" t="s">
        <v>978</v>
      </c>
      <c r="P367" t="s">
        <v>978</v>
      </c>
      <c r="Q367">
        <v>1</v>
      </c>
      <c r="X367">
        <v>0.02</v>
      </c>
      <c r="Y367">
        <v>0</v>
      </c>
      <c r="Z367">
        <v>93.37</v>
      </c>
      <c r="AA367">
        <v>11.69</v>
      </c>
      <c r="AB367">
        <v>0</v>
      </c>
      <c r="AC367">
        <v>0</v>
      </c>
      <c r="AD367">
        <v>1</v>
      </c>
      <c r="AE367">
        <v>0</v>
      </c>
      <c r="AF367" t="s">
        <v>3</v>
      </c>
      <c r="AG367">
        <v>0.02</v>
      </c>
      <c r="AH367">
        <v>2</v>
      </c>
      <c r="AI367">
        <v>69734601</v>
      </c>
      <c r="AJ367">
        <v>363</v>
      </c>
      <c r="AK367">
        <v>0</v>
      </c>
      <c r="AL367">
        <v>0</v>
      </c>
      <c r="AM367">
        <v>0</v>
      </c>
      <c r="AN367">
        <v>0</v>
      </c>
      <c r="AO367">
        <v>0</v>
      </c>
      <c r="AP367">
        <v>0</v>
      </c>
      <c r="AQ367">
        <v>0</v>
      </c>
      <c r="AR367">
        <v>0</v>
      </c>
    </row>
    <row r="368" spans="1:44" x14ac:dyDescent="0.2">
      <c r="A368">
        <f>ROW(Source!A465)</f>
        <v>465</v>
      </c>
      <c r="B368">
        <v>69734605</v>
      </c>
      <c r="C368">
        <v>69734599</v>
      </c>
      <c r="D368">
        <v>27386998</v>
      </c>
      <c r="E368">
        <v>1</v>
      </c>
      <c r="F368">
        <v>1</v>
      </c>
      <c r="G368">
        <v>1</v>
      </c>
      <c r="H368">
        <v>3</v>
      </c>
      <c r="I368" t="s">
        <v>163</v>
      </c>
      <c r="J368" t="s">
        <v>165</v>
      </c>
      <c r="K368" t="s">
        <v>1063</v>
      </c>
      <c r="L368">
        <v>1327</v>
      </c>
      <c r="N368">
        <v>1005</v>
      </c>
      <c r="O368" t="s">
        <v>56</v>
      </c>
      <c r="P368" t="s">
        <v>56</v>
      </c>
      <c r="Q368">
        <v>1</v>
      </c>
      <c r="X368">
        <v>122.4</v>
      </c>
      <c r="Y368">
        <v>12.26</v>
      </c>
      <c r="Z368">
        <v>0</v>
      </c>
      <c r="AA368">
        <v>0</v>
      </c>
      <c r="AB368">
        <v>0</v>
      </c>
      <c r="AC368">
        <v>0</v>
      </c>
      <c r="AD368">
        <v>1</v>
      </c>
      <c r="AE368">
        <v>0</v>
      </c>
      <c r="AF368" t="s">
        <v>3</v>
      </c>
      <c r="AG368">
        <v>122.4</v>
      </c>
      <c r="AH368">
        <v>2</v>
      </c>
      <c r="AI368">
        <v>69734602</v>
      </c>
      <c r="AJ368">
        <v>364</v>
      </c>
      <c r="AK368">
        <v>3</v>
      </c>
      <c r="AL368">
        <v>-1500.624</v>
      </c>
      <c r="AM368">
        <v>0</v>
      </c>
      <c r="AN368">
        <v>0</v>
      </c>
      <c r="AO368">
        <v>0</v>
      </c>
      <c r="AP368">
        <v>0</v>
      </c>
      <c r="AQ368">
        <v>0</v>
      </c>
      <c r="AR368">
        <v>1</v>
      </c>
    </row>
    <row r="369" spans="1:44" x14ac:dyDescent="0.2">
      <c r="A369">
        <f>ROW(Source!A468)</f>
        <v>468</v>
      </c>
      <c r="B369">
        <v>69734611</v>
      </c>
      <c r="C369">
        <v>69734607</v>
      </c>
      <c r="D369">
        <v>27493137</v>
      </c>
      <c r="E369">
        <v>1</v>
      </c>
      <c r="F369">
        <v>1</v>
      </c>
      <c r="G369">
        <v>1</v>
      </c>
      <c r="H369">
        <v>1</v>
      </c>
      <c r="I369" t="s">
        <v>999</v>
      </c>
      <c r="J369" t="s">
        <v>3</v>
      </c>
      <c r="K369" t="s">
        <v>1000</v>
      </c>
      <c r="L369">
        <v>1369</v>
      </c>
      <c r="N369">
        <v>1013</v>
      </c>
      <c r="O369" t="s">
        <v>974</v>
      </c>
      <c r="P369" t="s">
        <v>974</v>
      </c>
      <c r="Q369">
        <v>1</v>
      </c>
      <c r="X369">
        <v>4.1399999999999997</v>
      </c>
      <c r="Y369">
        <v>0</v>
      </c>
      <c r="Z369">
        <v>0</v>
      </c>
      <c r="AA369">
        <v>0</v>
      </c>
      <c r="AB369">
        <v>9.15</v>
      </c>
      <c r="AC369">
        <v>0</v>
      </c>
      <c r="AD369">
        <v>1</v>
      </c>
      <c r="AE369">
        <v>1</v>
      </c>
      <c r="AF369" t="s">
        <v>3</v>
      </c>
      <c r="AG369">
        <v>4.1399999999999997</v>
      </c>
      <c r="AH369">
        <v>2</v>
      </c>
      <c r="AI369">
        <v>69734608</v>
      </c>
      <c r="AJ369">
        <v>365</v>
      </c>
      <c r="AK369">
        <v>0</v>
      </c>
      <c r="AL369">
        <v>0</v>
      </c>
      <c r="AM369">
        <v>0</v>
      </c>
      <c r="AN369">
        <v>0</v>
      </c>
      <c r="AO369">
        <v>0</v>
      </c>
      <c r="AP369">
        <v>0</v>
      </c>
      <c r="AQ369">
        <v>0</v>
      </c>
      <c r="AR369">
        <v>0</v>
      </c>
    </row>
    <row r="370" spans="1:44" x14ac:dyDescent="0.2">
      <c r="A370">
        <f>ROW(Source!A468)</f>
        <v>468</v>
      </c>
      <c r="B370">
        <v>69734612</v>
      </c>
      <c r="C370">
        <v>69734607</v>
      </c>
      <c r="D370">
        <v>27441327</v>
      </c>
      <c r="E370">
        <v>1</v>
      </c>
      <c r="F370">
        <v>1</v>
      </c>
      <c r="G370">
        <v>1</v>
      </c>
      <c r="H370">
        <v>2</v>
      </c>
      <c r="I370" t="s">
        <v>975</v>
      </c>
      <c r="J370" t="s">
        <v>976</v>
      </c>
      <c r="K370" t="s">
        <v>977</v>
      </c>
      <c r="L370">
        <v>1368</v>
      </c>
      <c r="N370">
        <v>1011</v>
      </c>
      <c r="O370" t="s">
        <v>978</v>
      </c>
      <c r="P370" t="s">
        <v>978</v>
      </c>
      <c r="Q370">
        <v>1</v>
      </c>
      <c r="X370">
        <v>0.11</v>
      </c>
      <c r="Y370">
        <v>0</v>
      </c>
      <c r="Z370">
        <v>93.37</v>
      </c>
      <c r="AA370">
        <v>11.69</v>
      </c>
      <c r="AB370">
        <v>0</v>
      </c>
      <c r="AC370">
        <v>0</v>
      </c>
      <c r="AD370">
        <v>1</v>
      </c>
      <c r="AE370">
        <v>0</v>
      </c>
      <c r="AF370" t="s">
        <v>3</v>
      </c>
      <c r="AG370">
        <v>0.11</v>
      </c>
      <c r="AH370">
        <v>2</v>
      </c>
      <c r="AI370">
        <v>69734609</v>
      </c>
      <c r="AJ370">
        <v>366</v>
      </c>
      <c r="AK370">
        <v>0</v>
      </c>
      <c r="AL370">
        <v>0</v>
      </c>
      <c r="AM370">
        <v>0</v>
      </c>
      <c r="AN370">
        <v>0</v>
      </c>
      <c r="AO370">
        <v>0</v>
      </c>
      <c r="AP370">
        <v>0</v>
      </c>
      <c r="AQ370">
        <v>0</v>
      </c>
      <c r="AR370">
        <v>0</v>
      </c>
    </row>
    <row r="371" spans="1:44" x14ac:dyDescent="0.2">
      <c r="A371">
        <f>ROW(Source!A468)</f>
        <v>468</v>
      </c>
      <c r="B371">
        <v>69734613</v>
      </c>
      <c r="C371">
        <v>69734607</v>
      </c>
      <c r="D371">
        <v>27371771</v>
      </c>
      <c r="E371">
        <v>1</v>
      </c>
      <c r="F371">
        <v>1</v>
      </c>
      <c r="G371">
        <v>1</v>
      </c>
      <c r="H371">
        <v>3</v>
      </c>
      <c r="I371" t="s">
        <v>178</v>
      </c>
      <c r="J371" t="s">
        <v>181</v>
      </c>
      <c r="K371" t="s">
        <v>1064</v>
      </c>
      <c r="L371">
        <v>1308</v>
      </c>
      <c r="N371">
        <v>1003</v>
      </c>
      <c r="O371" t="s">
        <v>180</v>
      </c>
      <c r="P371" t="s">
        <v>180</v>
      </c>
      <c r="Q371">
        <v>100</v>
      </c>
      <c r="X371">
        <v>1.05</v>
      </c>
      <c r="Y371">
        <v>2258.6999999999998</v>
      </c>
      <c r="Z371">
        <v>0</v>
      </c>
      <c r="AA371">
        <v>0</v>
      </c>
      <c r="AB371">
        <v>0</v>
      </c>
      <c r="AC371">
        <v>0</v>
      </c>
      <c r="AD371">
        <v>1</v>
      </c>
      <c r="AE371">
        <v>0</v>
      </c>
      <c r="AF371" t="s">
        <v>3</v>
      </c>
      <c r="AG371">
        <v>1.05</v>
      </c>
      <c r="AH371">
        <v>2</v>
      </c>
      <c r="AI371">
        <v>69734610</v>
      </c>
      <c r="AJ371">
        <v>367</v>
      </c>
      <c r="AK371">
        <v>3</v>
      </c>
      <c r="AL371">
        <v>-2371.6349999999998</v>
      </c>
      <c r="AM371">
        <v>0</v>
      </c>
      <c r="AN371">
        <v>0</v>
      </c>
      <c r="AO371">
        <v>0</v>
      </c>
      <c r="AP371">
        <v>0</v>
      </c>
      <c r="AQ371">
        <v>0</v>
      </c>
      <c r="AR371">
        <v>1</v>
      </c>
    </row>
    <row r="372" spans="1:44" x14ac:dyDescent="0.2">
      <c r="A372">
        <f>ROW(Source!A469)</f>
        <v>469</v>
      </c>
      <c r="B372">
        <v>69734611</v>
      </c>
      <c r="C372">
        <v>69734607</v>
      </c>
      <c r="D372">
        <v>27493137</v>
      </c>
      <c r="E372">
        <v>1</v>
      </c>
      <c r="F372">
        <v>1</v>
      </c>
      <c r="G372">
        <v>1</v>
      </c>
      <c r="H372">
        <v>1</v>
      </c>
      <c r="I372" t="s">
        <v>999</v>
      </c>
      <c r="J372" t="s">
        <v>3</v>
      </c>
      <c r="K372" t="s">
        <v>1000</v>
      </c>
      <c r="L372">
        <v>1369</v>
      </c>
      <c r="N372">
        <v>1013</v>
      </c>
      <c r="O372" t="s">
        <v>974</v>
      </c>
      <c r="P372" t="s">
        <v>974</v>
      </c>
      <c r="Q372">
        <v>1</v>
      </c>
      <c r="X372">
        <v>4.1399999999999997</v>
      </c>
      <c r="Y372">
        <v>0</v>
      </c>
      <c r="Z372">
        <v>0</v>
      </c>
      <c r="AA372">
        <v>0</v>
      </c>
      <c r="AB372">
        <v>9.15</v>
      </c>
      <c r="AC372">
        <v>0</v>
      </c>
      <c r="AD372">
        <v>1</v>
      </c>
      <c r="AE372">
        <v>1</v>
      </c>
      <c r="AF372" t="s">
        <v>3</v>
      </c>
      <c r="AG372">
        <v>4.1399999999999997</v>
      </c>
      <c r="AH372">
        <v>2</v>
      </c>
      <c r="AI372">
        <v>69734608</v>
      </c>
      <c r="AJ372">
        <v>368</v>
      </c>
      <c r="AK372">
        <v>0</v>
      </c>
      <c r="AL372">
        <v>0</v>
      </c>
      <c r="AM372">
        <v>0</v>
      </c>
      <c r="AN372">
        <v>0</v>
      </c>
      <c r="AO372">
        <v>0</v>
      </c>
      <c r="AP372">
        <v>0</v>
      </c>
      <c r="AQ372">
        <v>0</v>
      </c>
      <c r="AR372">
        <v>0</v>
      </c>
    </row>
    <row r="373" spans="1:44" x14ac:dyDescent="0.2">
      <c r="A373">
        <f>ROW(Source!A469)</f>
        <v>469</v>
      </c>
      <c r="B373">
        <v>69734612</v>
      </c>
      <c r="C373">
        <v>69734607</v>
      </c>
      <c r="D373">
        <v>27441327</v>
      </c>
      <c r="E373">
        <v>1</v>
      </c>
      <c r="F373">
        <v>1</v>
      </c>
      <c r="G373">
        <v>1</v>
      </c>
      <c r="H373">
        <v>2</v>
      </c>
      <c r="I373" t="s">
        <v>975</v>
      </c>
      <c r="J373" t="s">
        <v>976</v>
      </c>
      <c r="K373" t="s">
        <v>977</v>
      </c>
      <c r="L373">
        <v>1368</v>
      </c>
      <c r="N373">
        <v>1011</v>
      </c>
      <c r="O373" t="s">
        <v>978</v>
      </c>
      <c r="P373" t="s">
        <v>978</v>
      </c>
      <c r="Q373">
        <v>1</v>
      </c>
      <c r="X373">
        <v>0.11</v>
      </c>
      <c r="Y373">
        <v>0</v>
      </c>
      <c r="Z373">
        <v>93.37</v>
      </c>
      <c r="AA373">
        <v>11.69</v>
      </c>
      <c r="AB373">
        <v>0</v>
      </c>
      <c r="AC373">
        <v>0</v>
      </c>
      <c r="AD373">
        <v>1</v>
      </c>
      <c r="AE373">
        <v>0</v>
      </c>
      <c r="AF373" t="s">
        <v>3</v>
      </c>
      <c r="AG373">
        <v>0.11</v>
      </c>
      <c r="AH373">
        <v>2</v>
      </c>
      <c r="AI373">
        <v>69734609</v>
      </c>
      <c r="AJ373">
        <v>369</v>
      </c>
      <c r="AK373">
        <v>0</v>
      </c>
      <c r="AL373">
        <v>0</v>
      </c>
      <c r="AM373">
        <v>0</v>
      </c>
      <c r="AN373">
        <v>0</v>
      </c>
      <c r="AO373">
        <v>0</v>
      </c>
      <c r="AP373">
        <v>0</v>
      </c>
      <c r="AQ373">
        <v>0</v>
      </c>
      <c r="AR373">
        <v>0</v>
      </c>
    </row>
    <row r="374" spans="1:44" x14ac:dyDescent="0.2">
      <c r="A374">
        <f>ROW(Source!A469)</f>
        <v>469</v>
      </c>
      <c r="B374">
        <v>69734613</v>
      </c>
      <c r="C374">
        <v>69734607</v>
      </c>
      <c r="D374">
        <v>27371771</v>
      </c>
      <c r="E374">
        <v>1</v>
      </c>
      <c r="F374">
        <v>1</v>
      </c>
      <c r="G374">
        <v>1</v>
      </c>
      <c r="H374">
        <v>3</v>
      </c>
      <c r="I374" t="s">
        <v>178</v>
      </c>
      <c r="J374" t="s">
        <v>181</v>
      </c>
      <c r="K374" t="s">
        <v>1064</v>
      </c>
      <c r="L374">
        <v>1308</v>
      </c>
      <c r="N374">
        <v>1003</v>
      </c>
      <c r="O374" t="s">
        <v>180</v>
      </c>
      <c r="P374" t="s">
        <v>180</v>
      </c>
      <c r="Q374">
        <v>100</v>
      </c>
      <c r="X374">
        <v>1.05</v>
      </c>
      <c r="Y374">
        <v>2258.6999999999998</v>
      </c>
      <c r="Z374">
        <v>0</v>
      </c>
      <c r="AA374">
        <v>0</v>
      </c>
      <c r="AB374">
        <v>0</v>
      </c>
      <c r="AC374">
        <v>0</v>
      </c>
      <c r="AD374">
        <v>1</v>
      </c>
      <c r="AE374">
        <v>0</v>
      </c>
      <c r="AF374" t="s">
        <v>3</v>
      </c>
      <c r="AG374">
        <v>1.05</v>
      </c>
      <c r="AH374">
        <v>2</v>
      </c>
      <c r="AI374">
        <v>69734610</v>
      </c>
      <c r="AJ374">
        <v>370</v>
      </c>
      <c r="AK374">
        <v>3</v>
      </c>
      <c r="AL374">
        <v>-2371.6349999999998</v>
      </c>
      <c r="AM374">
        <v>0</v>
      </c>
      <c r="AN374">
        <v>0</v>
      </c>
      <c r="AO374">
        <v>0</v>
      </c>
      <c r="AP374">
        <v>0</v>
      </c>
      <c r="AQ374">
        <v>0</v>
      </c>
      <c r="AR374">
        <v>1</v>
      </c>
    </row>
    <row r="375" spans="1:44" x14ac:dyDescent="0.2">
      <c r="A375">
        <f>ROW(Source!A472)</f>
        <v>472</v>
      </c>
      <c r="B375">
        <v>69734622</v>
      </c>
      <c r="C375">
        <v>69734615</v>
      </c>
      <c r="D375">
        <v>27496319</v>
      </c>
      <c r="E375">
        <v>1</v>
      </c>
      <c r="F375">
        <v>1</v>
      </c>
      <c r="G375">
        <v>1</v>
      </c>
      <c r="H375">
        <v>1</v>
      </c>
      <c r="I375" t="s">
        <v>1001</v>
      </c>
      <c r="J375" t="s">
        <v>3</v>
      </c>
      <c r="K375" t="s">
        <v>1002</v>
      </c>
      <c r="L375">
        <v>1369</v>
      </c>
      <c r="N375">
        <v>1013</v>
      </c>
      <c r="O375" t="s">
        <v>974</v>
      </c>
      <c r="P375" t="s">
        <v>974</v>
      </c>
      <c r="Q375">
        <v>1</v>
      </c>
      <c r="X375">
        <v>39.51</v>
      </c>
      <c r="Y375">
        <v>0</v>
      </c>
      <c r="Z375">
        <v>0</v>
      </c>
      <c r="AA375">
        <v>0</v>
      </c>
      <c r="AB375">
        <v>8.01</v>
      </c>
      <c r="AC375">
        <v>0</v>
      </c>
      <c r="AD375">
        <v>1</v>
      </c>
      <c r="AE375">
        <v>1</v>
      </c>
      <c r="AF375" t="s">
        <v>3</v>
      </c>
      <c r="AG375">
        <v>39.51</v>
      </c>
      <c r="AH375">
        <v>2</v>
      </c>
      <c r="AI375">
        <v>69734616</v>
      </c>
      <c r="AJ375">
        <v>371</v>
      </c>
      <c r="AK375">
        <v>0</v>
      </c>
      <c r="AL375">
        <v>0</v>
      </c>
      <c r="AM375">
        <v>0</v>
      </c>
      <c r="AN375">
        <v>0</v>
      </c>
      <c r="AO375">
        <v>0</v>
      </c>
      <c r="AP375">
        <v>0</v>
      </c>
      <c r="AQ375">
        <v>0</v>
      </c>
      <c r="AR375">
        <v>0</v>
      </c>
    </row>
    <row r="376" spans="1:44" x14ac:dyDescent="0.2">
      <c r="A376">
        <f>ROW(Source!A472)</f>
        <v>472</v>
      </c>
      <c r="B376">
        <v>69734623</v>
      </c>
      <c r="C376">
        <v>69734615</v>
      </c>
      <c r="D376">
        <v>121548</v>
      </c>
      <c r="E376">
        <v>1</v>
      </c>
      <c r="F376">
        <v>1</v>
      </c>
      <c r="G376">
        <v>1</v>
      </c>
      <c r="H376">
        <v>1</v>
      </c>
      <c r="I376" t="s">
        <v>36</v>
      </c>
      <c r="J376" t="s">
        <v>3</v>
      </c>
      <c r="K376" t="s">
        <v>981</v>
      </c>
      <c r="L376">
        <v>608254</v>
      </c>
      <c r="N376">
        <v>1013</v>
      </c>
      <c r="O376" t="s">
        <v>982</v>
      </c>
      <c r="P376" t="s">
        <v>982</v>
      </c>
      <c r="Q376">
        <v>1</v>
      </c>
      <c r="X376">
        <v>1.27</v>
      </c>
      <c r="Y376">
        <v>0</v>
      </c>
      <c r="Z376">
        <v>0</v>
      </c>
      <c r="AA376">
        <v>0</v>
      </c>
      <c r="AB376">
        <v>0</v>
      </c>
      <c r="AC376">
        <v>0</v>
      </c>
      <c r="AD376">
        <v>1</v>
      </c>
      <c r="AE376">
        <v>2</v>
      </c>
      <c r="AF376" t="s">
        <v>3</v>
      </c>
      <c r="AG376">
        <v>1.27</v>
      </c>
      <c r="AH376">
        <v>2</v>
      </c>
      <c r="AI376">
        <v>69734617</v>
      </c>
      <c r="AJ376">
        <v>372</v>
      </c>
      <c r="AK376">
        <v>0</v>
      </c>
      <c r="AL376">
        <v>0</v>
      </c>
      <c r="AM376">
        <v>0</v>
      </c>
      <c r="AN376">
        <v>0</v>
      </c>
      <c r="AO376">
        <v>0</v>
      </c>
      <c r="AP376">
        <v>0</v>
      </c>
      <c r="AQ376">
        <v>0</v>
      </c>
      <c r="AR376">
        <v>0</v>
      </c>
    </row>
    <row r="377" spans="1:44" x14ac:dyDescent="0.2">
      <c r="A377">
        <f>ROW(Source!A472)</f>
        <v>472</v>
      </c>
      <c r="B377">
        <v>69734624</v>
      </c>
      <c r="C377">
        <v>69734615</v>
      </c>
      <c r="D377">
        <v>27439630</v>
      </c>
      <c r="E377">
        <v>1</v>
      </c>
      <c r="F377">
        <v>1</v>
      </c>
      <c r="G377">
        <v>1</v>
      </c>
      <c r="H377">
        <v>2</v>
      </c>
      <c r="I377" t="s">
        <v>986</v>
      </c>
      <c r="J377" t="s">
        <v>987</v>
      </c>
      <c r="K377" t="s">
        <v>988</v>
      </c>
      <c r="L377">
        <v>1368</v>
      </c>
      <c r="N377">
        <v>1011</v>
      </c>
      <c r="O377" t="s">
        <v>978</v>
      </c>
      <c r="P377" t="s">
        <v>978</v>
      </c>
      <c r="Q377">
        <v>1</v>
      </c>
      <c r="X377">
        <v>1.27</v>
      </c>
      <c r="Y377">
        <v>0</v>
      </c>
      <c r="Z377">
        <v>31.27</v>
      </c>
      <c r="AA377">
        <v>13.61</v>
      </c>
      <c r="AB377">
        <v>0</v>
      </c>
      <c r="AC377">
        <v>0</v>
      </c>
      <c r="AD377">
        <v>1</v>
      </c>
      <c r="AE377">
        <v>0</v>
      </c>
      <c r="AF377" t="s">
        <v>3</v>
      </c>
      <c r="AG377">
        <v>1.27</v>
      </c>
      <c r="AH377">
        <v>2</v>
      </c>
      <c r="AI377">
        <v>69734618</v>
      </c>
      <c r="AJ377">
        <v>373</v>
      </c>
      <c r="AK377">
        <v>0</v>
      </c>
      <c r="AL377">
        <v>0</v>
      </c>
      <c r="AM377">
        <v>0</v>
      </c>
      <c r="AN377">
        <v>0</v>
      </c>
      <c r="AO377">
        <v>0</v>
      </c>
      <c r="AP377">
        <v>0</v>
      </c>
      <c r="AQ377">
        <v>0</v>
      </c>
      <c r="AR377">
        <v>0</v>
      </c>
    </row>
    <row r="378" spans="1:44" x14ac:dyDescent="0.2">
      <c r="A378">
        <f>ROW(Source!A472)</f>
        <v>472</v>
      </c>
      <c r="B378">
        <v>69734625</v>
      </c>
      <c r="C378">
        <v>69734615</v>
      </c>
      <c r="D378">
        <v>27440041</v>
      </c>
      <c r="E378">
        <v>1</v>
      </c>
      <c r="F378">
        <v>1</v>
      </c>
      <c r="G378">
        <v>1</v>
      </c>
      <c r="H378">
        <v>2</v>
      </c>
      <c r="I378" t="s">
        <v>1003</v>
      </c>
      <c r="J378" t="s">
        <v>1004</v>
      </c>
      <c r="K378" t="s">
        <v>1005</v>
      </c>
      <c r="L378">
        <v>1368</v>
      </c>
      <c r="N378">
        <v>1011</v>
      </c>
      <c r="O378" t="s">
        <v>978</v>
      </c>
      <c r="P378" t="s">
        <v>978</v>
      </c>
      <c r="Q378">
        <v>1</v>
      </c>
      <c r="X378">
        <v>9.07</v>
      </c>
      <c r="Y378">
        <v>0</v>
      </c>
      <c r="Z378">
        <v>0.5</v>
      </c>
      <c r="AA378">
        <v>0</v>
      </c>
      <c r="AB378">
        <v>0</v>
      </c>
      <c r="AC378">
        <v>0</v>
      </c>
      <c r="AD378">
        <v>1</v>
      </c>
      <c r="AE378">
        <v>0</v>
      </c>
      <c r="AF378" t="s">
        <v>3</v>
      </c>
      <c r="AG378">
        <v>9.07</v>
      </c>
      <c r="AH378">
        <v>2</v>
      </c>
      <c r="AI378">
        <v>69734619</v>
      </c>
      <c r="AJ378">
        <v>374</v>
      </c>
      <c r="AK378">
        <v>0</v>
      </c>
      <c r="AL378">
        <v>0</v>
      </c>
      <c r="AM378">
        <v>0</v>
      </c>
      <c r="AN378">
        <v>0</v>
      </c>
      <c r="AO378">
        <v>0</v>
      </c>
      <c r="AP378">
        <v>0</v>
      </c>
      <c r="AQ378">
        <v>0</v>
      </c>
      <c r="AR378">
        <v>0</v>
      </c>
    </row>
    <row r="379" spans="1:44" x14ac:dyDescent="0.2">
      <c r="A379">
        <f>ROW(Source!A472)</f>
        <v>472</v>
      </c>
      <c r="B379">
        <v>69734626</v>
      </c>
      <c r="C379">
        <v>69734615</v>
      </c>
      <c r="D379">
        <v>27407705</v>
      </c>
      <c r="E379">
        <v>1</v>
      </c>
      <c r="F379">
        <v>1</v>
      </c>
      <c r="G379">
        <v>1</v>
      </c>
      <c r="H379">
        <v>3</v>
      </c>
      <c r="I379" t="s">
        <v>1065</v>
      </c>
      <c r="J379" t="s">
        <v>1066</v>
      </c>
      <c r="K379" t="s">
        <v>1067</v>
      </c>
      <c r="L379">
        <v>1339</v>
      </c>
      <c r="N379">
        <v>1007</v>
      </c>
      <c r="O379" t="s">
        <v>40</v>
      </c>
      <c r="P379" t="s">
        <v>40</v>
      </c>
      <c r="Q379">
        <v>1</v>
      </c>
      <c r="X379">
        <v>2.04</v>
      </c>
      <c r="Y379">
        <v>494.7</v>
      </c>
      <c r="Z379">
        <v>0</v>
      </c>
      <c r="AA379">
        <v>0</v>
      </c>
      <c r="AB379">
        <v>0</v>
      </c>
      <c r="AC379">
        <v>0</v>
      </c>
      <c r="AD379">
        <v>1</v>
      </c>
      <c r="AE379">
        <v>0</v>
      </c>
      <c r="AF379" t="s">
        <v>3</v>
      </c>
      <c r="AG379">
        <v>2.04</v>
      </c>
      <c r="AH379">
        <v>3</v>
      </c>
      <c r="AI379">
        <v>-1</v>
      </c>
      <c r="AJ379" t="s">
        <v>3</v>
      </c>
      <c r="AK379">
        <v>4</v>
      </c>
      <c r="AL379">
        <v>-1009.188</v>
      </c>
      <c r="AM379">
        <v>0</v>
      </c>
      <c r="AN379">
        <v>0</v>
      </c>
      <c r="AO379">
        <v>0</v>
      </c>
      <c r="AP379">
        <v>0</v>
      </c>
      <c r="AQ379">
        <v>0</v>
      </c>
      <c r="AR379">
        <v>1</v>
      </c>
    </row>
    <row r="380" spans="1:44" x14ac:dyDescent="0.2">
      <c r="A380">
        <f>ROW(Source!A472)</f>
        <v>472</v>
      </c>
      <c r="B380">
        <v>69734627</v>
      </c>
      <c r="C380">
        <v>69734615</v>
      </c>
      <c r="D380">
        <v>27416566</v>
      </c>
      <c r="E380">
        <v>1</v>
      </c>
      <c r="F380">
        <v>1</v>
      </c>
      <c r="G380">
        <v>1</v>
      </c>
      <c r="H380">
        <v>3</v>
      </c>
      <c r="I380" t="s">
        <v>82</v>
      </c>
      <c r="J380" t="s">
        <v>194</v>
      </c>
      <c r="K380" t="s">
        <v>83</v>
      </c>
      <c r="L380">
        <v>1339</v>
      </c>
      <c r="N380">
        <v>1007</v>
      </c>
      <c r="O380" t="s">
        <v>40</v>
      </c>
      <c r="P380" t="s">
        <v>40</v>
      </c>
      <c r="Q380">
        <v>1</v>
      </c>
      <c r="X380">
        <v>3.5</v>
      </c>
      <c r="Y380">
        <v>7.14</v>
      </c>
      <c r="Z380">
        <v>0</v>
      </c>
      <c r="AA380">
        <v>0</v>
      </c>
      <c r="AB380">
        <v>0</v>
      </c>
      <c r="AC380">
        <v>0</v>
      </c>
      <c r="AD380">
        <v>1</v>
      </c>
      <c r="AE380">
        <v>0</v>
      </c>
      <c r="AF380" t="s">
        <v>3</v>
      </c>
      <c r="AG380">
        <v>3.5</v>
      </c>
      <c r="AH380">
        <v>2</v>
      </c>
      <c r="AI380">
        <v>69734620</v>
      </c>
      <c r="AJ380">
        <v>375</v>
      </c>
      <c r="AK380">
        <v>3</v>
      </c>
      <c r="AL380">
        <v>-24.99</v>
      </c>
      <c r="AM380">
        <v>0</v>
      </c>
      <c r="AN380">
        <v>0</v>
      </c>
      <c r="AO380">
        <v>0</v>
      </c>
      <c r="AP380">
        <v>0</v>
      </c>
      <c r="AQ380">
        <v>0</v>
      </c>
      <c r="AR380">
        <v>1</v>
      </c>
    </row>
    <row r="381" spans="1:44" x14ac:dyDescent="0.2">
      <c r="A381">
        <f>ROW(Source!A473)</f>
        <v>473</v>
      </c>
      <c r="B381">
        <v>69734622</v>
      </c>
      <c r="C381">
        <v>69734615</v>
      </c>
      <c r="D381">
        <v>27496319</v>
      </c>
      <c r="E381">
        <v>1</v>
      </c>
      <c r="F381">
        <v>1</v>
      </c>
      <c r="G381">
        <v>1</v>
      </c>
      <c r="H381">
        <v>1</v>
      </c>
      <c r="I381" t="s">
        <v>1001</v>
      </c>
      <c r="J381" t="s">
        <v>3</v>
      </c>
      <c r="K381" t="s">
        <v>1002</v>
      </c>
      <c r="L381">
        <v>1369</v>
      </c>
      <c r="N381">
        <v>1013</v>
      </c>
      <c r="O381" t="s">
        <v>974</v>
      </c>
      <c r="P381" t="s">
        <v>974</v>
      </c>
      <c r="Q381">
        <v>1</v>
      </c>
      <c r="X381">
        <v>39.51</v>
      </c>
      <c r="Y381">
        <v>0</v>
      </c>
      <c r="Z381">
        <v>0</v>
      </c>
      <c r="AA381">
        <v>0</v>
      </c>
      <c r="AB381">
        <v>8.01</v>
      </c>
      <c r="AC381">
        <v>0</v>
      </c>
      <c r="AD381">
        <v>1</v>
      </c>
      <c r="AE381">
        <v>1</v>
      </c>
      <c r="AF381" t="s">
        <v>3</v>
      </c>
      <c r="AG381">
        <v>39.51</v>
      </c>
      <c r="AH381">
        <v>2</v>
      </c>
      <c r="AI381">
        <v>69734616</v>
      </c>
      <c r="AJ381">
        <v>377</v>
      </c>
      <c r="AK381">
        <v>0</v>
      </c>
      <c r="AL381">
        <v>0</v>
      </c>
      <c r="AM381">
        <v>0</v>
      </c>
      <c r="AN381">
        <v>0</v>
      </c>
      <c r="AO381">
        <v>0</v>
      </c>
      <c r="AP381">
        <v>0</v>
      </c>
      <c r="AQ381">
        <v>0</v>
      </c>
      <c r="AR381">
        <v>0</v>
      </c>
    </row>
    <row r="382" spans="1:44" x14ac:dyDescent="0.2">
      <c r="A382">
        <f>ROW(Source!A473)</f>
        <v>473</v>
      </c>
      <c r="B382">
        <v>69734623</v>
      </c>
      <c r="C382">
        <v>69734615</v>
      </c>
      <c r="D382">
        <v>121548</v>
      </c>
      <c r="E382">
        <v>1</v>
      </c>
      <c r="F382">
        <v>1</v>
      </c>
      <c r="G382">
        <v>1</v>
      </c>
      <c r="H382">
        <v>1</v>
      </c>
      <c r="I382" t="s">
        <v>36</v>
      </c>
      <c r="J382" t="s">
        <v>3</v>
      </c>
      <c r="K382" t="s">
        <v>981</v>
      </c>
      <c r="L382">
        <v>608254</v>
      </c>
      <c r="N382">
        <v>1013</v>
      </c>
      <c r="O382" t="s">
        <v>982</v>
      </c>
      <c r="P382" t="s">
        <v>982</v>
      </c>
      <c r="Q382">
        <v>1</v>
      </c>
      <c r="X382">
        <v>1.27</v>
      </c>
      <c r="Y382">
        <v>0</v>
      </c>
      <c r="Z382">
        <v>0</v>
      </c>
      <c r="AA382">
        <v>0</v>
      </c>
      <c r="AB382">
        <v>0</v>
      </c>
      <c r="AC382">
        <v>0</v>
      </c>
      <c r="AD382">
        <v>1</v>
      </c>
      <c r="AE382">
        <v>2</v>
      </c>
      <c r="AF382" t="s">
        <v>3</v>
      </c>
      <c r="AG382">
        <v>1.27</v>
      </c>
      <c r="AH382">
        <v>2</v>
      </c>
      <c r="AI382">
        <v>69734617</v>
      </c>
      <c r="AJ382">
        <v>378</v>
      </c>
      <c r="AK382">
        <v>0</v>
      </c>
      <c r="AL382">
        <v>0</v>
      </c>
      <c r="AM382">
        <v>0</v>
      </c>
      <c r="AN382">
        <v>0</v>
      </c>
      <c r="AO382">
        <v>0</v>
      </c>
      <c r="AP382">
        <v>0</v>
      </c>
      <c r="AQ382">
        <v>0</v>
      </c>
      <c r="AR382">
        <v>0</v>
      </c>
    </row>
    <row r="383" spans="1:44" x14ac:dyDescent="0.2">
      <c r="A383">
        <f>ROW(Source!A473)</f>
        <v>473</v>
      </c>
      <c r="B383">
        <v>69734624</v>
      </c>
      <c r="C383">
        <v>69734615</v>
      </c>
      <c r="D383">
        <v>27439630</v>
      </c>
      <c r="E383">
        <v>1</v>
      </c>
      <c r="F383">
        <v>1</v>
      </c>
      <c r="G383">
        <v>1</v>
      </c>
      <c r="H383">
        <v>2</v>
      </c>
      <c r="I383" t="s">
        <v>986</v>
      </c>
      <c r="J383" t="s">
        <v>987</v>
      </c>
      <c r="K383" t="s">
        <v>988</v>
      </c>
      <c r="L383">
        <v>1368</v>
      </c>
      <c r="N383">
        <v>1011</v>
      </c>
      <c r="O383" t="s">
        <v>978</v>
      </c>
      <c r="P383" t="s">
        <v>978</v>
      </c>
      <c r="Q383">
        <v>1</v>
      </c>
      <c r="X383">
        <v>1.27</v>
      </c>
      <c r="Y383">
        <v>0</v>
      </c>
      <c r="Z383">
        <v>31.27</v>
      </c>
      <c r="AA383">
        <v>13.61</v>
      </c>
      <c r="AB383">
        <v>0</v>
      </c>
      <c r="AC383">
        <v>0</v>
      </c>
      <c r="AD383">
        <v>1</v>
      </c>
      <c r="AE383">
        <v>0</v>
      </c>
      <c r="AF383" t="s">
        <v>3</v>
      </c>
      <c r="AG383">
        <v>1.27</v>
      </c>
      <c r="AH383">
        <v>2</v>
      </c>
      <c r="AI383">
        <v>69734618</v>
      </c>
      <c r="AJ383">
        <v>379</v>
      </c>
      <c r="AK383">
        <v>0</v>
      </c>
      <c r="AL383">
        <v>0</v>
      </c>
      <c r="AM383">
        <v>0</v>
      </c>
      <c r="AN383">
        <v>0</v>
      </c>
      <c r="AO383">
        <v>0</v>
      </c>
      <c r="AP383">
        <v>0</v>
      </c>
      <c r="AQ383">
        <v>0</v>
      </c>
      <c r="AR383">
        <v>0</v>
      </c>
    </row>
    <row r="384" spans="1:44" x14ac:dyDescent="0.2">
      <c r="A384">
        <f>ROW(Source!A473)</f>
        <v>473</v>
      </c>
      <c r="B384">
        <v>69734625</v>
      </c>
      <c r="C384">
        <v>69734615</v>
      </c>
      <c r="D384">
        <v>27440041</v>
      </c>
      <c r="E384">
        <v>1</v>
      </c>
      <c r="F384">
        <v>1</v>
      </c>
      <c r="G384">
        <v>1</v>
      </c>
      <c r="H384">
        <v>2</v>
      </c>
      <c r="I384" t="s">
        <v>1003</v>
      </c>
      <c r="J384" t="s">
        <v>1004</v>
      </c>
      <c r="K384" t="s">
        <v>1005</v>
      </c>
      <c r="L384">
        <v>1368</v>
      </c>
      <c r="N384">
        <v>1011</v>
      </c>
      <c r="O384" t="s">
        <v>978</v>
      </c>
      <c r="P384" t="s">
        <v>978</v>
      </c>
      <c r="Q384">
        <v>1</v>
      </c>
      <c r="X384">
        <v>9.07</v>
      </c>
      <c r="Y384">
        <v>0</v>
      </c>
      <c r="Z384">
        <v>0.5</v>
      </c>
      <c r="AA384">
        <v>0</v>
      </c>
      <c r="AB384">
        <v>0</v>
      </c>
      <c r="AC384">
        <v>0</v>
      </c>
      <c r="AD384">
        <v>1</v>
      </c>
      <c r="AE384">
        <v>0</v>
      </c>
      <c r="AF384" t="s">
        <v>3</v>
      </c>
      <c r="AG384">
        <v>9.07</v>
      </c>
      <c r="AH384">
        <v>2</v>
      </c>
      <c r="AI384">
        <v>69734619</v>
      </c>
      <c r="AJ384">
        <v>380</v>
      </c>
      <c r="AK384">
        <v>0</v>
      </c>
      <c r="AL384">
        <v>0</v>
      </c>
      <c r="AM384">
        <v>0</v>
      </c>
      <c r="AN384">
        <v>0</v>
      </c>
      <c r="AO384">
        <v>0</v>
      </c>
      <c r="AP384">
        <v>0</v>
      </c>
      <c r="AQ384">
        <v>0</v>
      </c>
      <c r="AR384">
        <v>0</v>
      </c>
    </row>
    <row r="385" spans="1:44" x14ac:dyDescent="0.2">
      <c r="A385">
        <f>ROW(Source!A473)</f>
        <v>473</v>
      </c>
      <c r="B385">
        <v>69734626</v>
      </c>
      <c r="C385">
        <v>69734615</v>
      </c>
      <c r="D385">
        <v>27407705</v>
      </c>
      <c r="E385">
        <v>1</v>
      </c>
      <c r="F385">
        <v>1</v>
      </c>
      <c r="G385">
        <v>1</v>
      </c>
      <c r="H385">
        <v>3</v>
      </c>
      <c r="I385" t="s">
        <v>1065</v>
      </c>
      <c r="J385" t="s">
        <v>1066</v>
      </c>
      <c r="K385" t="s">
        <v>1067</v>
      </c>
      <c r="L385">
        <v>1339</v>
      </c>
      <c r="N385">
        <v>1007</v>
      </c>
      <c r="O385" t="s">
        <v>40</v>
      </c>
      <c r="P385" t="s">
        <v>40</v>
      </c>
      <c r="Q385">
        <v>1</v>
      </c>
      <c r="X385">
        <v>2.04</v>
      </c>
      <c r="Y385">
        <v>494.7</v>
      </c>
      <c r="Z385">
        <v>0</v>
      </c>
      <c r="AA385">
        <v>0</v>
      </c>
      <c r="AB385">
        <v>0</v>
      </c>
      <c r="AC385">
        <v>0</v>
      </c>
      <c r="AD385">
        <v>1</v>
      </c>
      <c r="AE385">
        <v>0</v>
      </c>
      <c r="AF385" t="s">
        <v>3</v>
      </c>
      <c r="AG385">
        <v>2.04</v>
      </c>
      <c r="AH385">
        <v>3</v>
      </c>
      <c r="AI385">
        <v>-1</v>
      </c>
      <c r="AJ385" t="s">
        <v>3</v>
      </c>
      <c r="AK385">
        <v>4</v>
      </c>
      <c r="AL385">
        <v>-1009.188</v>
      </c>
      <c r="AM385">
        <v>0</v>
      </c>
      <c r="AN385">
        <v>0</v>
      </c>
      <c r="AO385">
        <v>0</v>
      </c>
      <c r="AP385">
        <v>0</v>
      </c>
      <c r="AQ385">
        <v>0</v>
      </c>
      <c r="AR385">
        <v>1</v>
      </c>
    </row>
    <row r="386" spans="1:44" x14ac:dyDescent="0.2">
      <c r="A386">
        <f>ROW(Source!A473)</f>
        <v>473</v>
      </c>
      <c r="B386">
        <v>69734627</v>
      </c>
      <c r="C386">
        <v>69734615</v>
      </c>
      <c r="D386">
        <v>27416566</v>
      </c>
      <c r="E386">
        <v>1</v>
      </c>
      <c r="F386">
        <v>1</v>
      </c>
      <c r="G386">
        <v>1</v>
      </c>
      <c r="H386">
        <v>3</v>
      </c>
      <c r="I386" t="s">
        <v>82</v>
      </c>
      <c r="J386" t="s">
        <v>194</v>
      </c>
      <c r="K386" t="s">
        <v>83</v>
      </c>
      <c r="L386">
        <v>1339</v>
      </c>
      <c r="N386">
        <v>1007</v>
      </c>
      <c r="O386" t="s">
        <v>40</v>
      </c>
      <c r="P386" t="s">
        <v>40</v>
      </c>
      <c r="Q386">
        <v>1</v>
      </c>
      <c r="X386">
        <v>3.5</v>
      </c>
      <c r="Y386">
        <v>7.14</v>
      </c>
      <c r="Z386">
        <v>0</v>
      </c>
      <c r="AA386">
        <v>0</v>
      </c>
      <c r="AB386">
        <v>0</v>
      </c>
      <c r="AC386">
        <v>0</v>
      </c>
      <c r="AD386">
        <v>1</v>
      </c>
      <c r="AE386">
        <v>0</v>
      </c>
      <c r="AF386" t="s">
        <v>3</v>
      </c>
      <c r="AG386">
        <v>3.5</v>
      </c>
      <c r="AH386">
        <v>2</v>
      </c>
      <c r="AI386">
        <v>69734620</v>
      </c>
      <c r="AJ386">
        <v>381</v>
      </c>
      <c r="AK386">
        <v>3</v>
      </c>
      <c r="AL386">
        <v>-24.99</v>
      </c>
      <c r="AM386">
        <v>0</v>
      </c>
      <c r="AN386">
        <v>0</v>
      </c>
      <c r="AO386">
        <v>0</v>
      </c>
      <c r="AP386">
        <v>0</v>
      </c>
      <c r="AQ386">
        <v>0</v>
      </c>
      <c r="AR386">
        <v>1</v>
      </c>
    </row>
    <row r="387" spans="1:44" x14ac:dyDescent="0.2">
      <c r="A387">
        <f>ROW(Source!A478)</f>
        <v>478</v>
      </c>
      <c r="B387">
        <v>69734636</v>
      </c>
      <c r="C387">
        <v>69734630</v>
      </c>
      <c r="D387">
        <v>27496319</v>
      </c>
      <c r="E387">
        <v>1</v>
      </c>
      <c r="F387">
        <v>1</v>
      </c>
      <c r="G387">
        <v>1</v>
      </c>
      <c r="H387">
        <v>1</v>
      </c>
      <c r="I387" t="s">
        <v>1001</v>
      </c>
      <c r="J387" t="s">
        <v>3</v>
      </c>
      <c r="K387" t="s">
        <v>1002</v>
      </c>
      <c r="L387">
        <v>1369</v>
      </c>
      <c r="N387">
        <v>1013</v>
      </c>
      <c r="O387" t="s">
        <v>974</v>
      </c>
      <c r="P387" t="s">
        <v>974</v>
      </c>
      <c r="Q387">
        <v>1</v>
      </c>
      <c r="X387">
        <v>0.5</v>
      </c>
      <c r="Y387">
        <v>0</v>
      </c>
      <c r="Z387">
        <v>0</v>
      </c>
      <c r="AA387">
        <v>0</v>
      </c>
      <c r="AB387">
        <v>8.01</v>
      </c>
      <c r="AC387">
        <v>0</v>
      </c>
      <c r="AD387">
        <v>1</v>
      </c>
      <c r="AE387">
        <v>1</v>
      </c>
      <c r="AF387" t="s">
        <v>199</v>
      </c>
      <c r="AG387">
        <v>2</v>
      </c>
      <c r="AH387">
        <v>2</v>
      </c>
      <c r="AI387">
        <v>69734631</v>
      </c>
      <c r="AJ387">
        <v>383</v>
      </c>
      <c r="AK387">
        <v>0</v>
      </c>
      <c r="AL387">
        <v>0</v>
      </c>
      <c r="AM387">
        <v>0</v>
      </c>
      <c r="AN387">
        <v>0</v>
      </c>
      <c r="AO387">
        <v>0</v>
      </c>
      <c r="AP387">
        <v>0</v>
      </c>
      <c r="AQ387">
        <v>0</v>
      </c>
      <c r="AR387">
        <v>0</v>
      </c>
    </row>
    <row r="388" spans="1:44" x14ac:dyDescent="0.2">
      <c r="A388">
        <f>ROW(Source!A478)</f>
        <v>478</v>
      </c>
      <c r="B388">
        <v>69734637</v>
      </c>
      <c r="C388">
        <v>69734630</v>
      </c>
      <c r="D388">
        <v>121548</v>
      </c>
      <c r="E388">
        <v>1</v>
      </c>
      <c r="F388">
        <v>1</v>
      </c>
      <c r="G388">
        <v>1</v>
      </c>
      <c r="H388">
        <v>1</v>
      </c>
      <c r="I388" t="s">
        <v>36</v>
      </c>
      <c r="J388" t="s">
        <v>3</v>
      </c>
      <c r="K388" t="s">
        <v>981</v>
      </c>
      <c r="L388">
        <v>608254</v>
      </c>
      <c r="N388">
        <v>1013</v>
      </c>
      <c r="O388" t="s">
        <v>982</v>
      </c>
      <c r="P388" t="s">
        <v>982</v>
      </c>
      <c r="Q388">
        <v>1</v>
      </c>
      <c r="X388">
        <v>0.21</v>
      </c>
      <c r="Y388">
        <v>0</v>
      </c>
      <c r="Z388">
        <v>0</v>
      </c>
      <c r="AA388">
        <v>0</v>
      </c>
      <c r="AB388">
        <v>0</v>
      </c>
      <c r="AC388">
        <v>0</v>
      </c>
      <c r="AD388">
        <v>1</v>
      </c>
      <c r="AE388">
        <v>2</v>
      </c>
      <c r="AF388" t="s">
        <v>199</v>
      </c>
      <c r="AG388">
        <v>0.84</v>
      </c>
      <c r="AH388">
        <v>2</v>
      </c>
      <c r="AI388">
        <v>69734632</v>
      </c>
      <c r="AJ388">
        <v>384</v>
      </c>
      <c r="AK388">
        <v>0</v>
      </c>
      <c r="AL388">
        <v>0</v>
      </c>
      <c r="AM388">
        <v>0</v>
      </c>
      <c r="AN388">
        <v>0</v>
      </c>
      <c r="AO388">
        <v>0</v>
      </c>
      <c r="AP388">
        <v>0</v>
      </c>
      <c r="AQ388">
        <v>0</v>
      </c>
      <c r="AR388">
        <v>0</v>
      </c>
    </row>
    <row r="389" spans="1:44" x14ac:dyDescent="0.2">
      <c r="A389">
        <f>ROW(Source!A478)</f>
        <v>478</v>
      </c>
      <c r="B389">
        <v>69734638</v>
      </c>
      <c r="C389">
        <v>69734630</v>
      </c>
      <c r="D389">
        <v>27439630</v>
      </c>
      <c r="E389">
        <v>1</v>
      </c>
      <c r="F389">
        <v>1</v>
      </c>
      <c r="G389">
        <v>1</v>
      </c>
      <c r="H389">
        <v>2</v>
      </c>
      <c r="I389" t="s">
        <v>986</v>
      </c>
      <c r="J389" t="s">
        <v>987</v>
      </c>
      <c r="K389" t="s">
        <v>988</v>
      </c>
      <c r="L389">
        <v>1368</v>
      </c>
      <c r="N389">
        <v>1011</v>
      </c>
      <c r="O389" t="s">
        <v>978</v>
      </c>
      <c r="P389" t="s">
        <v>978</v>
      </c>
      <c r="Q389">
        <v>1</v>
      </c>
      <c r="X389">
        <v>0.21</v>
      </c>
      <c r="Y389">
        <v>0</v>
      </c>
      <c r="Z389">
        <v>31.27</v>
      </c>
      <c r="AA389">
        <v>13.61</v>
      </c>
      <c r="AB389">
        <v>0</v>
      </c>
      <c r="AC389">
        <v>0</v>
      </c>
      <c r="AD389">
        <v>1</v>
      </c>
      <c r="AE389">
        <v>0</v>
      </c>
      <c r="AF389" t="s">
        <v>199</v>
      </c>
      <c r="AG389">
        <v>0.84</v>
      </c>
      <c r="AH389">
        <v>2</v>
      </c>
      <c r="AI389">
        <v>69734633</v>
      </c>
      <c r="AJ389">
        <v>385</v>
      </c>
      <c r="AK389">
        <v>0</v>
      </c>
      <c r="AL389">
        <v>0</v>
      </c>
      <c r="AM389">
        <v>0</v>
      </c>
      <c r="AN389">
        <v>0</v>
      </c>
      <c r="AO389">
        <v>0</v>
      </c>
      <c r="AP389">
        <v>0</v>
      </c>
      <c r="AQ389">
        <v>0</v>
      </c>
      <c r="AR389">
        <v>0</v>
      </c>
    </row>
    <row r="390" spans="1:44" x14ac:dyDescent="0.2">
      <c r="A390">
        <f>ROW(Source!A478)</f>
        <v>478</v>
      </c>
      <c r="B390">
        <v>69734639</v>
      </c>
      <c r="C390">
        <v>69734630</v>
      </c>
      <c r="D390">
        <v>27440041</v>
      </c>
      <c r="E390">
        <v>1</v>
      </c>
      <c r="F390">
        <v>1</v>
      </c>
      <c r="G390">
        <v>1</v>
      </c>
      <c r="H390">
        <v>2</v>
      </c>
      <c r="I390" t="s">
        <v>1003</v>
      </c>
      <c r="J390" t="s">
        <v>1004</v>
      </c>
      <c r="K390" t="s">
        <v>1005</v>
      </c>
      <c r="L390">
        <v>1368</v>
      </c>
      <c r="N390">
        <v>1011</v>
      </c>
      <c r="O390" t="s">
        <v>978</v>
      </c>
      <c r="P390" t="s">
        <v>978</v>
      </c>
      <c r="Q390">
        <v>1</v>
      </c>
      <c r="X390">
        <v>2.3199999999999998</v>
      </c>
      <c r="Y390">
        <v>0</v>
      </c>
      <c r="Z390">
        <v>0.5</v>
      </c>
      <c r="AA390">
        <v>0</v>
      </c>
      <c r="AB390">
        <v>0</v>
      </c>
      <c r="AC390">
        <v>0</v>
      </c>
      <c r="AD390">
        <v>1</v>
      </c>
      <c r="AE390">
        <v>0</v>
      </c>
      <c r="AF390" t="s">
        <v>199</v>
      </c>
      <c r="AG390">
        <v>9.2799999999999994</v>
      </c>
      <c r="AH390">
        <v>2</v>
      </c>
      <c r="AI390">
        <v>69734634</v>
      </c>
      <c r="AJ390">
        <v>386</v>
      </c>
      <c r="AK390">
        <v>0</v>
      </c>
      <c r="AL390">
        <v>0</v>
      </c>
      <c r="AM390">
        <v>0</v>
      </c>
      <c r="AN390">
        <v>0</v>
      </c>
      <c r="AO390">
        <v>0</v>
      </c>
      <c r="AP390">
        <v>0</v>
      </c>
      <c r="AQ390">
        <v>0</v>
      </c>
      <c r="AR390">
        <v>0</v>
      </c>
    </row>
    <row r="391" spans="1:44" x14ac:dyDescent="0.2">
      <c r="A391">
        <f>ROW(Source!A478)</f>
        <v>478</v>
      </c>
      <c r="B391">
        <v>69734640</v>
      </c>
      <c r="C391">
        <v>69734630</v>
      </c>
      <c r="D391">
        <v>27407705</v>
      </c>
      <c r="E391">
        <v>1</v>
      </c>
      <c r="F391">
        <v>1</v>
      </c>
      <c r="G391">
        <v>1</v>
      </c>
      <c r="H391">
        <v>3</v>
      </c>
      <c r="I391" t="s">
        <v>1065</v>
      </c>
      <c r="J391" t="s">
        <v>1066</v>
      </c>
      <c r="K391" t="s">
        <v>1067</v>
      </c>
      <c r="L391">
        <v>1339</v>
      </c>
      <c r="N391">
        <v>1007</v>
      </c>
      <c r="O391" t="s">
        <v>40</v>
      </c>
      <c r="P391" t="s">
        <v>40</v>
      </c>
      <c r="Q391">
        <v>1</v>
      </c>
      <c r="X391">
        <v>0.51</v>
      </c>
      <c r="Y391">
        <v>494.7</v>
      </c>
      <c r="Z391">
        <v>0</v>
      </c>
      <c r="AA391">
        <v>0</v>
      </c>
      <c r="AB391">
        <v>0</v>
      </c>
      <c r="AC391">
        <v>0</v>
      </c>
      <c r="AD391">
        <v>1</v>
      </c>
      <c r="AE391">
        <v>0</v>
      </c>
      <c r="AF391" t="s">
        <v>199</v>
      </c>
      <c r="AG391">
        <v>2.04</v>
      </c>
      <c r="AH391">
        <v>3</v>
      </c>
      <c r="AI391">
        <v>-1</v>
      </c>
      <c r="AJ391" t="s">
        <v>3</v>
      </c>
      <c r="AK391">
        <v>4</v>
      </c>
      <c r="AL391">
        <v>-1009.188</v>
      </c>
      <c r="AM391">
        <v>0</v>
      </c>
      <c r="AN391">
        <v>0</v>
      </c>
      <c r="AO391">
        <v>0</v>
      </c>
      <c r="AP391">
        <v>0</v>
      </c>
      <c r="AQ391">
        <v>0</v>
      </c>
      <c r="AR391">
        <v>1</v>
      </c>
    </row>
    <row r="392" spans="1:44" x14ac:dyDescent="0.2">
      <c r="A392">
        <f>ROW(Source!A479)</f>
        <v>479</v>
      </c>
      <c r="B392">
        <v>69734636</v>
      </c>
      <c r="C392">
        <v>69734630</v>
      </c>
      <c r="D392">
        <v>27496319</v>
      </c>
      <c r="E392">
        <v>1</v>
      </c>
      <c r="F392">
        <v>1</v>
      </c>
      <c r="G392">
        <v>1</v>
      </c>
      <c r="H392">
        <v>1</v>
      </c>
      <c r="I392" t="s">
        <v>1001</v>
      </c>
      <c r="J392" t="s">
        <v>3</v>
      </c>
      <c r="K392" t="s">
        <v>1002</v>
      </c>
      <c r="L392">
        <v>1369</v>
      </c>
      <c r="N392">
        <v>1013</v>
      </c>
      <c r="O392" t="s">
        <v>974</v>
      </c>
      <c r="P392" t="s">
        <v>974</v>
      </c>
      <c r="Q392">
        <v>1</v>
      </c>
      <c r="X392">
        <v>0.5</v>
      </c>
      <c r="Y392">
        <v>0</v>
      </c>
      <c r="Z392">
        <v>0</v>
      </c>
      <c r="AA392">
        <v>0</v>
      </c>
      <c r="AB392">
        <v>8.01</v>
      </c>
      <c r="AC392">
        <v>0</v>
      </c>
      <c r="AD392">
        <v>1</v>
      </c>
      <c r="AE392">
        <v>1</v>
      </c>
      <c r="AF392" t="s">
        <v>199</v>
      </c>
      <c r="AG392">
        <v>2</v>
      </c>
      <c r="AH392">
        <v>2</v>
      </c>
      <c r="AI392">
        <v>69734631</v>
      </c>
      <c r="AJ392">
        <v>388</v>
      </c>
      <c r="AK392">
        <v>0</v>
      </c>
      <c r="AL392">
        <v>0</v>
      </c>
      <c r="AM392">
        <v>0</v>
      </c>
      <c r="AN392">
        <v>0</v>
      </c>
      <c r="AO392">
        <v>0</v>
      </c>
      <c r="AP392">
        <v>0</v>
      </c>
      <c r="AQ392">
        <v>0</v>
      </c>
      <c r="AR392">
        <v>0</v>
      </c>
    </row>
    <row r="393" spans="1:44" x14ac:dyDescent="0.2">
      <c r="A393">
        <f>ROW(Source!A479)</f>
        <v>479</v>
      </c>
      <c r="B393">
        <v>69734637</v>
      </c>
      <c r="C393">
        <v>69734630</v>
      </c>
      <c r="D393">
        <v>121548</v>
      </c>
      <c r="E393">
        <v>1</v>
      </c>
      <c r="F393">
        <v>1</v>
      </c>
      <c r="G393">
        <v>1</v>
      </c>
      <c r="H393">
        <v>1</v>
      </c>
      <c r="I393" t="s">
        <v>36</v>
      </c>
      <c r="J393" t="s">
        <v>3</v>
      </c>
      <c r="K393" t="s">
        <v>981</v>
      </c>
      <c r="L393">
        <v>608254</v>
      </c>
      <c r="N393">
        <v>1013</v>
      </c>
      <c r="O393" t="s">
        <v>982</v>
      </c>
      <c r="P393" t="s">
        <v>982</v>
      </c>
      <c r="Q393">
        <v>1</v>
      </c>
      <c r="X393">
        <v>0.21</v>
      </c>
      <c r="Y393">
        <v>0</v>
      </c>
      <c r="Z393">
        <v>0</v>
      </c>
      <c r="AA393">
        <v>0</v>
      </c>
      <c r="AB393">
        <v>0</v>
      </c>
      <c r="AC393">
        <v>0</v>
      </c>
      <c r="AD393">
        <v>1</v>
      </c>
      <c r="AE393">
        <v>2</v>
      </c>
      <c r="AF393" t="s">
        <v>199</v>
      </c>
      <c r="AG393">
        <v>0.84</v>
      </c>
      <c r="AH393">
        <v>2</v>
      </c>
      <c r="AI393">
        <v>69734632</v>
      </c>
      <c r="AJ393">
        <v>389</v>
      </c>
      <c r="AK393">
        <v>0</v>
      </c>
      <c r="AL393">
        <v>0</v>
      </c>
      <c r="AM393">
        <v>0</v>
      </c>
      <c r="AN393">
        <v>0</v>
      </c>
      <c r="AO393">
        <v>0</v>
      </c>
      <c r="AP393">
        <v>0</v>
      </c>
      <c r="AQ393">
        <v>0</v>
      </c>
      <c r="AR393">
        <v>0</v>
      </c>
    </row>
    <row r="394" spans="1:44" x14ac:dyDescent="0.2">
      <c r="A394">
        <f>ROW(Source!A479)</f>
        <v>479</v>
      </c>
      <c r="B394">
        <v>69734638</v>
      </c>
      <c r="C394">
        <v>69734630</v>
      </c>
      <c r="D394">
        <v>27439630</v>
      </c>
      <c r="E394">
        <v>1</v>
      </c>
      <c r="F394">
        <v>1</v>
      </c>
      <c r="G394">
        <v>1</v>
      </c>
      <c r="H394">
        <v>2</v>
      </c>
      <c r="I394" t="s">
        <v>986</v>
      </c>
      <c r="J394" t="s">
        <v>987</v>
      </c>
      <c r="K394" t="s">
        <v>988</v>
      </c>
      <c r="L394">
        <v>1368</v>
      </c>
      <c r="N394">
        <v>1011</v>
      </c>
      <c r="O394" t="s">
        <v>978</v>
      </c>
      <c r="P394" t="s">
        <v>978</v>
      </c>
      <c r="Q394">
        <v>1</v>
      </c>
      <c r="X394">
        <v>0.21</v>
      </c>
      <c r="Y394">
        <v>0</v>
      </c>
      <c r="Z394">
        <v>31.27</v>
      </c>
      <c r="AA394">
        <v>13.61</v>
      </c>
      <c r="AB394">
        <v>0</v>
      </c>
      <c r="AC394">
        <v>0</v>
      </c>
      <c r="AD394">
        <v>1</v>
      </c>
      <c r="AE394">
        <v>0</v>
      </c>
      <c r="AF394" t="s">
        <v>199</v>
      </c>
      <c r="AG394">
        <v>0.84</v>
      </c>
      <c r="AH394">
        <v>2</v>
      </c>
      <c r="AI394">
        <v>69734633</v>
      </c>
      <c r="AJ394">
        <v>390</v>
      </c>
      <c r="AK394">
        <v>0</v>
      </c>
      <c r="AL394">
        <v>0</v>
      </c>
      <c r="AM394">
        <v>0</v>
      </c>
      <c r="AN394">
        <v>0</v>
      </c>
      <c r="AO394">
        <v>0</v>
      </c>
      <c r="AP394">
        <v>0</v>
      </c>
      <c r="AQ394">
        <v>0</v>
      </c>
      <c r="AR394">
        <v>0</v>
      </c>
    </row>
    <row r="395" spans="1:44" x14ac:dyDescent="0.2">
      <c r="A395">
        <f>ROW(Source!A479)</f>
        <v>479</v>
      </c>
      <c r="B395">
        <v>69734639</v>
      </c>
      <c r="C395">
        <v>69734630</v>
      </c>
      <c r="D395">
        <v>27440041</v>
      </c>
      <c r="E395">
        <v>1</v>
      </c>
      <c r="F395">
        <v>1</v>
      </c>
      <c r="G395">
        <v>1</v>
      </c>
      <c r="H395">
        <v>2</v>
      </c>
      <c r="I395" t="s">
        <v>1003</v>
      </c>
      <c r="J395" t="s">
        <v>1004</v>
      </c>
      <c r="K395" t="s">
        <v>1005</v>
      </c>
      <c r="L395">
        <v>1368</v>
      </c>
      <c r="N395">
        <v>1011</v>
      </c>
      <c r="O395" t="s">
        <v>978</v>
      </c>
      <c r="P395" t="s">
        <v>978</v>
      </c>
      <c r="Q395">
        <v>1</v>
      </c>
      <c r="X395">
        <v>2.3199999999999998</v>
      </c>
      <c r="Y395">
        <v>0</v>
      </c>
      <c r="Z395">
        <v>0.5</v>
      </c>
      <c r="AA395">
        <v>0</v>
      </c>
      <c r="AB395">
        <v>0</v>
      </c>
      <c r="AC395">
        <v>0</v>
      </c>
      <c r="AD395">
        <v>1</v>
      </c>
      <c r="AE395">
        <v>0</v>
      </c>
      <c r="AF395" t="s">
        <v>199</v>
      </c>
      <c r="AG395">
        <v>9.2799999999999994</v>
      </c>
      <c r="AH395">
        <v>2</v>
      </c>
      <c r="AI395">
        <v>69734634</v>
      </c>
      <c r="AJ395">
        <v>391</v>
      </c>
      <c r="AK395">
        <v>0</v>
      </c>
      <c r="AL395">
        <v>0</v>
      </c>
      <c r="AM395">
        <v>0</v>
      </c>
      <c r="AN395">
        <v>0</v>
      </c>
      <c r="AO395">
        <v>0</v>
      </c>
      <c r="AP395">
        <v>0</v>
      </c>
      <c r="AQ395">
        <v>0</v>
      </c>
      <c r="AR395">
        <v>0</v>
      </c>
    </row>
    <row r="396" spans="1:44" x14ac:dyDescent="0.2">
      <c r="A396">
        <f>ROW(Source!A479)</f>
        <v>479</v>
      </c>
      <c r="B396">
        <v>69734640</v>
      </c>
      <c r="C396">
        <v>69734630</v>
      </c>
      <c r="D396">
        <v>27407705</v>
      </c>
      <c r="E396">
        <v>1</v>
      </c>
      <c r="F396">
        <v>1</v>
      </c>
      <c r="G396">
        <v>1</v>
      </c>
      <c r="H396">
        <v>3</v>
      </c>
      <c r="I396" t="s">
        <v>1065</v>
      </c>
      <c r="J396" t="s">
        <v>1066</v>
      </c>
      <c r="K396" t="s">
        <v>1067</v>
      </c>
      <c r="L396">
        <v>1339</v>
      </c>
      <c r="N396">
        <v>1007</v>
      </c>
      <c r="O396" t="s">
        <v>40</v>
      </c>
      <c r="P396" t="s">
        <v>40</v>
      </c>
      <c r="Q396">
        <v>1</v>
      </c>
      <c r="X396">
        <v>0.51</v>
      </c>
      <c r="Y396">
        <v>494.7</v>
      </c>
      <c r="Z396">
        <v>0</v>
      </c>
      <c r="AA396">
        <v>0</v>
      </c>
      <c r="AB396">
        <v>0</v>
      </c>
      <c r="AC396">
        <v>0</v>
      </c>
      <c r="AD396">
        <v>1</v>
      </c>
      <c r="AE396">
        <v>0</v>
      </c>
      <c r="AF396" t="s">
        <v>199</v>
      </c>
      <c r="AG396">
        <v>2.04</v>
      </c>
      <c r="AH396">
        <v>3</v>
      </c>
      <c r="AI396">
        <v>-1</v>
      </c>
      <c r="AJ396" t="s">
        <v>3</v>
      </c>
      <c r="AK396">
        <v>4</v>
      </c>
      <c r="AL396">
        <v>-1009.188</v>
      </c>
      <c r="AM396">
        <v>0</v>
      </c>
      <c r="AN396">
        <v>0</v>
      </c>
      <c r="AO396">
        <v>0</v>
      </c>
      <c r="AP396">
        <v>0</v>
      </c>
      <c r="AQ396">
        <v>0</v>
      </c>
      <c r="AR396">
        <v>1</v>
      </c>
    </row>
    <row r="397" spans="1:44" x14ac:dyDescent="0.2">
      <c r="A397">
        <f>ROW(Source!A482)</f>
        <v>482</v>
      </c>
      <c r="B397">
        <v>69734648</v>
      </c>
      <c r="C397">
        <v>69734642</v>
      </c>
      <c r="D397">
        <v>27493137</v>
      </c>
      <c r="E397">
        <v>1</v>
      </c>
      <c r="F397">
        <v>1</v>
      </c>
      <c r="G397">
        <v>1</v>
      </c>
      <c r="H397">
        <v>1</v>
      </c>
      <c r="I397" t="s">
        <v>999</v>
      </c>
      <c r="J397" t="s">
        <v>3</v>
      </c>
      <c r="K397" t="s">
        <v>1000</v>
      </c>
      <c r="L397">
        <v>1369</v>
      </c>
      <c r="N397">
        <v>1013</v>
      </c>
      <c r="O397" t="s">
        <v>974</v>
      </c>
      <c r="P397" t="s">
        <v>974</v>
      </c>
      <c r="Q397">
        <v>1</v>
      </c>
      <c r="X397">
        <v>80.040000000000006</v>
      </c>
      <c r="Y397">
        <v>0</v>
      </c>
      <c r="Z397">
        <v>0</v>
      </c>
      <c r="AA397">
        <v>0</v>
      </c>
      <c r="AB397">
        <v>9.15</v>
      </c>
      <c r="AC397">
        <v>0</v>
      </c>
      <c r="AD397">
        <v>1</v>
      </c>
      <c r="AE397">
        <v>1</v>
      </c>
      <c r="AF397" t="s">
        <v>3</v>
      </c>
      <c r="AG397">
        <v>80.040000000000006</v>
      </c>
      <c r="AH397">
        <v>2</v>
      </c>
      <c r="AI397">
        <v>69734643</v>
      </c>
      <c r="AJ397">
        <v>393</v>
      </c>
      <c r="AK397">
        <v>0</v>
      </c>
      <c r="AL397">
        <v>0</v>
      </c>
      <c r="AM397">
        <v>0</v>
      </c>
      <c r="AN397">
        <v>0</v>
      </c>
      <c r="AO397">
        <v>0</v>
      </c>
      <c r="AP397">
        <v>0</v>
      </c>
      <c r="AQ397">
        <v>0</v>
      </c>
      <c r="AR397">
        <v>0</v>
      </c>
    </row>
    <row r="398" spans="1:44" x14ac:dyDescent="0.2">
      <c r="A398">
        <f>ROW(Source!A482)</f>
        <v>482</v>
      </c>
      <c r="B398">
        <v>69734649</v>
      </c>
      <c r="C398">
        <v>69734642</v>
      </c>
      <c r="D398">
        <v>121548</v>
      </c>
      <c r="E398">
        <v>1</v>
      </c>
      <c r="F398">
        <v>1</v>
      </c>
      <c r="G398">
        <v>1</v>
      </c>
      <c r="H398">
        <v>1</v>
      </c>
      <c r="I398" t="s">
        <v>36</v>
      </c>
      <c r="J398" t="s">
        <v>3</v>
      </c>
      <c r="K398" t="s">
        <v>981</v>
      </c>
      <c r="L398">
        <v>608254</v>
      </c>
      <c r="N398">
        <v>1013</v>
      </c>
      <c r="O398" t="s">
        <v>982</v>
      </c>
      <c r="P398" t="s">
        <v>982</v>
      </c>
      <c r="Q398">
        <v>1</v>
      </c>
      <c r="X398">
        <v>2.09</v>
      </c>
      <c r="Y398">
        <v>0</v>
      </c>
      <c r="Z398">
        <v>0</v>
      </c>
      <c r="AA398">
        <v>0</v>
      </c>
      <c r="AB398">
        <v>0</v>
      </c>
      <c r="AC398">
        <v>0</v>
      </c>
      <c r="AD398">
        <v>1</v>
      </c>
      <c r="AE398">
        <v>2</v>
      </c>
      <c r="AF398" t="s">
        <v>205</v>
      </c>
      <c r="AG398">
        <v>1.0449999999999999</v>
      </c>
      <c r="AH398">
        <v>2</v>
      </c>
      <c r="AI398">
        <v>69734644</v>
      </c>
      <c r="AJ398">
        <v>394</v>
      </c>
      <c r="AK398">
        <v>0</v>
      </c>
      <c r="AL398">
        <v>0</v>
      </c>
      <c r="AM398">
        <v>0</v>
      </c>
      <c r="AN398">
        <v>0</v>
      </c>
      <c r="AO398">
        <v>0</v>
      </c>
      <c r="AP398">
        <v>0</v>
      </c>
      <c r="AQ398">
        <v>0</v>
      </c>
      <c r="AR398">
        <v>0</v>
      </c>
    </row>
    <row r="399" spans="1:44" x14ac:dyDescent="0.2">
      <c r="A399">
        <f>ROW(Source!A482)</f>
        <v>482</v>
      </c>
      <c r="B399">
        <v>69734650</v>
      </c>
      <c r="C399">
        <v>69734642</v>
      </c>
      <c r="D399">
        <v>27439740</v>
      </c>
      <c r="E399">
        <v>1</v>
      </c>
      <c r="F399">
        <v>1</v>
      </c>
      <c r="G399">
        <v>1</v>
      </c>
      <c r="H399">
        <v>2</v>
      </c>
      <c r="I399" t="s">
        <v>1006</v>
      </c>
      <c r="J399" t="s">
        <v>1007</v>
      </c>
      <c r="K399" t="s">
        <v>1008</v>
      </c>
      <c r="L399">
        <v>1368</v>
      </c>
      <c r="N399">
        <v>1011</v>
      </c>
      <c r="O399" t="s">
        <v>978</v>
      </c>
      <c r="P399" t="s">
        <v>978</v>
      </c>
      <c r="Q399">
        <v>1</v>
      </c>
      <c r="X399">
        <v>2.09</v>
      </c>
      <c r="Y399">
        <v>0</v>
      </c>
      <c r="Z399">
        <v>81.430000000000007</v>
      </c>
      <c r="AA399">
        <v>10.14</v>
      </c>
      <c r="AB399">
        <v>0</v>
      </c>
      <c r="AC399">
        <v>0</v>
      </c>
      <c r="AD399">
        <v>1</v>
      </c>
      <c r="AE399">
        <v>0</v>
      </c>
      <c r="AF399" t="s">
        <v>205</v>
      </c>
      <c r="AG399">
        <v>1.0449999999999999</v>
      </c>
      <c r="AH399">
        <v>2</v>
      </c>
      <c r="AI399">
        <v>69734645</v>
      </c>
      <c r="AJ399">
        <v>395</v>
      </c>
      <c r="AK399">
        <v>0</v>
      </c>
      <c r="AL399">
        <v>0</v>
      </c>
      <c r="AM399">
        <v>0</v>
      </c>
      <c r="AN399">
        <v>0</v>
      </c>
      <c r="AO399">
        <v>0</v>
      </c>
      <c r="AP399">
        <v>0</v>
      </c>
      <c r="AQ399">
        <v>0</v>
      </c>
      <c r="AR399">
        <v>0</v>
      </c>
    </row>
    <row r="400" spans="1:44" x14ac:dyDescent="0.2">
      <c r="A400">
        <f>ROW(Source!A482)</f>
        <v>482</v>
      </c>
      <c r="B400">
        <v>69734651</v>
      </c>
      <c r="C400">
        <v>69734642</v>
      </c>
      <c r="D400">
        <v>27441148</v>
      </c>
      <c r="E400">
        <v>1</v>
      </c>
      <c r="F400">
        <v>1</v>
      </c>
      <c r="G400">
        <v>1</v>
      </c>
      <c r="H400">
        <v>2</v>
      </c>
      <c r="I400" t="s">
        <v>1009</v>
      </c>
      <c r="J400" t="s">
        <v>1010</v>
      </c>
      <c r="K400" t="s">
        <v>1011</v>
      </c>
      <c r="L400">
        <v>1368</v>
      </c>
      <c r="N400">
        <v>1011</v>
      </c>
      <c r="O400" t="s">
        <v>978</v>
      </c>
      <c r="P400" t="s">
        <v>978</v>
      </c>
      <c r="Q400">
        <v>1</v>
      </c>
      <c r="X400">
        <v>32</v>
      </c>
      <c r="Y400">
        <v>0</v>
      </c>
      <c r="Z400">
        <v>1.5</v>
      </c>
      <c r="AA400">
        <v>0</v>
      </c>
      <c r="AB400">
        <v>0</v>
      </c>
      <c r="AC400">
        <v>0</v>
      </c>
      <c r="AD400">
        <v>1</v>
      </c>
      <c r="AE400">
        <v>0</v>
      </c>
      <c r="AF400" t="s">
        <v>205</v>
      </c>
      <c r="AG400">
        <v>16</v>
      </c>
      <c r="AH400">
        <v>2</v>
      </c>
      <c r="AI400">
        <v>69734646</v>
      </c>
      <c r="AJ400">
        <v>396</v>
      </c>
      <c r="AK400">
        <v>0</v>
      </c>
      <c r="AL400">
        <v>0</v>
      </c>
      <c r="AM400">
        <v>0</v>
      </c>
      <c r="AN400">
        <v>0</v>
      </c>
      <c r="AO400">
        <v>0</v>
      </c>
      <c r="AP400">
        <v>0</v>
      </c>
      <c r="AQ400">
        <v>0</v>
      </c>
      <c r="AR400">
        <v>0</v>
      </c>
    </row>
    <row r="401" spans="1:44" x14ac:dyDescent="0.2">
      <c r="A401">
        <f>ROW(Source!A482)</f>
        <v>482</v>
      </c>
      <c r="B401">
        <v>69734652</v>
      </c>
      <c r="C401">
        <v>69734642</v>
      </c>
      <c r="D401">
        <v>27371121</v>
      </c>
      <c r="E401">
        <v>1</v>
      </c>
      <c r="F401">
        <v>1</v>
      </c>
      <c r="G401">
        <v>1</v>
      </c>
      <c r="H401">
        <v>3</v>
      </c>
      <c r="I401" t="s">
        <v>1068</v>
      </c>
      <c r="J401" t="s">
        <v>1069</v>
      </c>
      <c r="K401" t="s">
        <v>1070</v>
      </c>
      <c r="L401">
        <v>1346</v>
      </c>
      <c r="N401">
        <v>1009</v>
      </c>
      <c r="O401" t="s">
        <v>68</v>
      </c>
      <c r="P401" t="s">
        <v>68</v>
      </c>
      <c r="Q401">
        <v>1</v>
      </c>
      <c r="X401">
        <v>2</v>
      </c>
      <c r="Y401">
        <v>5.22</v>
      </c>
      <c r="Z401">
        <v>0</v>
      </c>
      <c r="AA401">
        <v>0</v>
      </c>
      <c r="AB401">
        <v>0</v>
      </c>
      <c r="AC401">
        <v>0</v>
      </c>
      <c r="AD401">
        <v>1</v>
      </c>
      <c r="AE401">
        <v>0</v>
      </c>
      <c r="AF401" t="s">
        <v>3</v>
      </c>
      <c r="AG401">
        <v>2</v>
      </c>
      <c r="AH401">
        <v>3</v>
      </c>
      <c r="AI401">
        <v>-1</v>
      </c>
      <c r="AJ401" t="s">
        <v>3</v>
      </c>
      <c r="AK401">
        <v>4</v>
      </c>
      <c r="AL401">
        <v>-10.44</v>
      </c>
      <c r="AM401">
        <v>0</v>
      </c>
      <c r="AN401">
        <v>0</v>
      </c>
      <c r="AO401">
        <v>0</v>
      </c>
      <c r="AP401">
        <v>0</v>
      </c>
      <c r="AQ401">
        <v>0</v>
      </c>
      <c r="AR401">
        <v>1</v>
      </c>
    </row>
    <row r="402" spans="1:44" x14ac:dyDescent="0.2">
      <c r="A402">
        <f>ROW(Source!A482)</f>
        <v>482</v>
      </c>
      <c r="B402">
        <v>69734653</v>
      </c>
      <c r="C402">
        <v>69734642</v>
      </c>
      <c r="D402">
        <v>27416566</v>
      </c>
      <c r="E402">
        <v>1</v>
      </c>
      <c r="F402">
        <v>1</v>
      </c>
      <c r="G402">
        <v>1</v>
      </c>
      <c r="H402">
        <v>3</v>
      </c>
      <c r="I402" t="s">
        <v>82</v>
      </c>
      <c r="J402" t="s">
        <v>194</v>
      </c>
      <c r="K402" t="s">
        <v>83</v>
      </c>
      <c r="L402">
        <v>1339</v>
      </c>
      <c r="N402">
        <v>1007</v>
      </c>
      <c r="O402" t="s">
        <v>40</v>
      </c>
      <c r="P402" t="s">
        <v>40</v>
      </c>
      <c r="Q402">
        <v>1</v>
      </c>
      <c r="X402">
        <v>2</v>
      </c>
      <c r="Y402">
        <v>7.14</v>
      </c>
      <c r="Z402">
        <v>0</v>
      </c>
      <c r="AA402">
        <v>0</v>
      </c>
      <c r="AB402">
        <v>0</v>
      </c>
      <c r="AC402">
        <v>0</v>
      </c>
      <c r="AD402">
        <v>1</v>
      </c>
      <c r="AE402">
        <v>0</v>
      </c>
      <c r="AF402" t="s">
        <v>3</v>
      </c>
      <c r="AG402">
        <v>2</v>
      </c>
      <c r="AH402">
        <v>2</v>
      </c>
      <c r="AI402">
        <v>69734647</v>
      </c>
      <c r="AJ402">
        <v>397</v>
      </c>
      <c r="AK402">
        <v>3</v>
      </c>
      <c r="AL402">
        <v>-14.28</v>
      </c>
      <c r="AM402">
        <v>0</v>
      </c>
      <c r="AN402">
        <v>0</v>
      </c>
      <c r="AO402">
        <v>0</v>
      </c>
      <c r="AP402">
        <v>0</v>
      </c>
      <c r="AQ402">
        <v>0</v>
      </c>
      <c r="AR402">
        <v>1</v>
      </c>
    </row>
    <row r="403" spans="1:44" x14ac:dyDescent="0.2">
      <c r="A403">
        <f>ROW(Source!A483)</f>
        <v>483</v>
      </c>
      <c r="B403">
        <v>69734648</v>
      </c>
      <c r="C403">
        <v>69734642</v>
      </c>
      <c r="D403">
        <v>27493137</v>
      </c>
      <c r="E403">
        <v>1</v>
      </c>
      <c r="F403">
        <v>1</v>
      </c>
      <c r="G403">
        <v>1</v>
      </c>
      <c r="H403">
        <v>1</v>
      </c>
      <c r="I403" t="s">
        <v>999</v>
      </c>
      <c r="J403" t="s">
        <v>3</v>
      </c>
      <c r="K403" t="s">
        <v>1000</v>
      </c>
      <c r="L403">
        <v>1369</v>
      </c>
      <c r="N403">
        <v>1013</v>
      </c>
      <c r="O403" t="s">
        <v>974</v>
      </c>
      <c r="P403" t="s">
        <v>974</v>
      </c>
      <c r="Q403">
        <v>1</v>
      </c>
      <c r="X403">
        <v>80.040000000000006</v>
      </c>
      <c r="Y403">
        <v>0</v>
      </c>
      <c r="Z403">
        <v>0</v>
      </c>
      <c r="AA403">
        <v>0</v>
      </c>
      <c r="AB403">
        <v>9.15</v>
      </c>
      <c r="AC403">
        <v>0</v>
      </c>
      <c r="AD403">
        <v>1</v>
      </c>
      <c r="AE403">
        <v>1</v>
      </c>
      <c r="AF403" t="s">
        <v>3</v>
      </c>
      <c r="AG403">
        <v>80.040000000000006</v>
      </c>
      <c r="AH403">
        <v>2</v>
      </c>
      <c r="AI403">
        <v>69734643</v>
      </c>
      <c r="AJ403">
        <v>398</v>
      </c>
      <c r="AK403">
        <v>0</v>
      </c>
      <c r="AL403">
        <v>0</v>
      </c>
      <c r="AM403">
        <v>0</v>
      </c>
      <c r="AN403">
        <v>0</v>
      </c>
      <c r="AO403">
        <v>0</v>
      </c>
      <c r="AP403">
        <v>0</v>
      </c>
      <c r="AQ403">
        <v>0</v>
      </c>
      <c r="AR403">
        <v>0</v>
      </c>
    </row>
    <row r="404" spans="1:44" x14ac:dyDescent="0.2">
      <c r="A404">
        <f>ROW(Source!A483)</f>
        <v>483</v>
      </c>
      <c r="B404">
        <v>69734649</v>
      </c>
      <c r="C404">
        <v>69734642</v>
      </c>
      <c r="D404">
        <v>121548</v>
      </c>
      <c r="E404">
        <v>1</v>
      </c>
      <c r="F404">
        <v>1</v>
      </c>
      <c r="G404">
        <v>1</v>
      </c>
      <c r="H404">
        <v>1</v>
      </c>
      <c r="I404" t="s">
        <v>36</v>
      </c>
      <c r="J404" t="s">
        <v>3</v>
      </c>
      <c r="K404" t="s">
        <v>981</v>
      </c>
      <c r="L404">
        <v>608254</v>
      </c>
      <c r="N404">
        <v>1013</v>
      </c>
      <c r="O404" t="s">
        <v>982</v>
      </c>
      <c r="P404" t="s">
        <v>982</v>
      </c>
      <c r="Q404">
        <v>1</v>
      </c>
      <c r="X404">
        <v>2.09</v>
      </c>
      <c r="Y404">
        <v>0</v>
      </c>
      <c r="Z404">
        <v>0</v>
      </c>
      <c r="AA404">
        <v>0</v>
      </c>
      <c r="AB404">
        <v>0</v>
      </c>
      <c r="AC404">
        <v>0</v>
      </c>
      <c r="AD404">
        <v>1</v>
      </c>
      <c r="AE404">
        <v>2</v>
      </c>
      <c r="AF404" t="s">
        <v>205</v>
      </c>
      <c r="AG404">
        <v>1.0449999999999999</v>
      </c>
      <c r="AH404">
        <v>2</v>
      </c>
      <c r="AI404">
        <v>69734644</v>
      </c>
      <c r="AJ404">
        <v>399</v>
      </c>
      <c r="AK404">
        <v>0</v>
      </c>
      <c r="AL404">
        <v>0</v>
      </c>
      <c r="AM404">
        <v>0</v>
      </c>
      <c r="AN404">
        <v>0</v>
      </c>
      <c r="AO404">
        <v>0</v>
      </c>
      <c r="AP404">
        <v>0</v>
      </c>
      <c r="AQ404">
        <v>0</v>
      </c>
      <c r="AR404">
        <v>0</v>
      </c>
    </row>
    <row r="405" spans="1:44" x14ac:dyDescent="0.2">
      <c r="A405">
        <f>ROW(Source!A483)</f>
        <v>483</v>
      </c>
      <c r="B405">
        <v>69734650</v>
      </c>
      <c r="C405">
        <v>69734642</v>
      </c>
      <c r="D405">
        <v>27439740</v>
      </c>
      <c r="E405">
        <v>1</v>
      </c>
      <c r="F405">
        <v>1</v>
      </c>
      <c r="G405">
        <v>1</v>
      </c>
      <c r="H405">
        <v>2</v>
      </c>
      <c r="I405" t="s">
        <v>1006</v>
      </c>
      <c r="J405" t="s">
        <v>1007</v>
      </c>
      <c r="K405" t="s">
        <v>1008</v>
      </c>
      <c r="L405">
        <v>1368</v>
      </c>
      <c r="N405">
        <v>1011</v>
      </c>
      <c r="O405" t="s">
        <v>978</v>
      </c>
      <c r="P405" t="s">
        <v>978</v>
      </c>
      <c r="Q405">
        <v>1</v>
      </c>
      <c r="X405">
        <v>2.09</v>
      </c>
      <c r="Y405">
        <v>0</v>
      </c>
      <c r="Z405">
        <v>81.430000000000007</v>
      </c>
      <c r="AA405">
        <v>10.14</v>
      </c>
      <c r="AB405">
        <v>0</v>
      </c>
      <c r="AC405">
        <v>0</v>
      </c>
      <c r="AD405">
        <v>1</v>
      </c>
      <c r="AE405">
        <v>0</v>
      </c>
      <c r="AF405" t="s">
        <v>205</v>
      </c>
      <c r="AG405">
        <v>1.0449999999999999</v>
      </c>
      <c r="AH405">
        <v>2</v>
      </c>
      <c r="AI405">
        <v>69734645</v>
      </c>
      <c r="AJ405">
        <v>400</v>
      </c>
      <c r="AK405">
        <v>0</v>
      </c>
      <c r="AL405">
        <v>0</v>
      </c>
      <c r="AM405">
        <v>0</v>
      </c>
      <c r="AN405">
        <v>0</v>
      </c>
      <c r="AO405">
        <v>0</v>
      </c>
      <c r="AP405">
        <v>0</v>
      </c>
      <c r="AQ405">
        <v>0</v>
      </c>
      <c r="AR405">
        <v>0</v>
      </c>
    </row>
    <row r="406" spans="1:44" x14ac:dyDescent="0.2">
      <c r="A406">
        <f>ROW(Source!A483)</f>
        <v>483</v>
      </c>
      <c r="B406">
        <v>69734651</v>
      </c>
      <c r="C406">
        <v>69734642</v>
      </c>
      <c r="D406">
        <v>27441148</v>
      </c>
      <c r="E406">
        <v>1</v>
      </c>
      <c r="F406">
        <v>1</v>
      </c>
      <c r="G406">
        <v>1</v>
      </c>
      <c r="H406">
        <v>2</v>
      </c>
      <c r="I406" t="s">
        <v>1009</v>
      </c>
      <c r="J406" t="s">
        <v>1010</v>
      </c>
      <c r="K406" t="s">
        <v>1011</v>
      </c>
      <c r="L406">
        <v>1368</v>
      </c>
      <c r="N406">
        <v>1011</v>
      </c>
      <c r="O406" t="s">
        <v>978</v>
      </c>
      <c r="P406" t="s">
        <v>978</v>
      </c>
      <c r="Q406">
        <v>1</v>
      </c>
      <c r="X406">
        <v>32</v>
      </c>
      <c r="Y406">
        <v>0</v>
      </c>
      <c r="Z406">
        <v>1.5</v>
      </c>
      <c r="AA406">
        <v>0</v>
      </c>
      <c r="AB406">
        <v>0</v>
      </c>
      <c r="AC406">
        <v>0</v>
      </c>
      <c r="AD406">
        <v>1</v>
      </c>
      <c r="AE406">
        <v>0</v>
      </c>
      <c r="AF406" t="s">
        <v>205</v>
      </c>
      <c r="AG406">
        <v>16</v>
      </c>
      <c r="AH406">
        <v>2</v>
      </c>
      <c r="AI406">
        <v>69734646</v>
      </c>
      <c r="AJ406">
        <v>401</v>
      </c>
      <c r="AK406">
        <v>0</v>
      </c>
      <c r="AL406">
        <v>0</v>
      </c>
      <c r="AM406">
        <v>0</v>
      </c>
      <c r="AN406">
        <v>0</v>
      </c>
      <c r="AO406">
        <v>0</v>
      </c>
      <c r="AP406">
        <v>0</v>
      </c>
      <c r="AQ406">
        <v>0</v>
      </c>
      <c r="AR406">
        <v>0</v>
      </c>
    </row>
    <row r="407" spans="1:44" x14ac:dyDescent="0.2">
      <c r="A407">
        <f>ROW(Source!A483)</f>
        <v>483</v>
      </c>
      <c r="B407">
        <v>69734652</v>
      </c>
      <c r="C407">
        <v>69734642</v>
      </c>
      <c r="D407">
        <v>27371121</v>
      </c>
      <c r="E407">
        <v>1</v>
      </c>
      <c r="F407">
        <v>1</v>
      </c>
      <c r="G407">
        <v>1</v>
      </c>
      <c r="H407">
        <v>3</v>
      </c>
      <c r="I407" t="s">
        <v>1068</v>
      </c>
      <c r="J407" t="s">
        <v>1069</v>
      </c>
      <c r="K407" t="s">
        <v>1070</v>
      </c>
      <c r="L407">
        <v>1346</v>
      </c>
      <c r="N407">
        <v>1009</v>
      </c>
      <c r="O407" t="s">
        <v>68</v>
      </c>
      <c r="P407" t="s">
        <v>68</v>
      </c>
      <c r="Q407">
        <v>1</v>
      </c>
      <c r="X407">
        <v>2</v>
      </c>
      <c r="Y407">
        <v>5.22</v>
      </c>
      <c r="Z407">
        <v>0</v>
      </c>
      <c r="AA407">
        <v>0</v>
      </c>
      <c r="AB407">
        <v>0</v>
      </c>
      <c r="AC407">
        <v>0</v>
      </c>
      <c r="AD407">
        <v>1</v>
      </c>
      <c r="AE407">
        <v>0</v>
      </c>
      <c r="AF407" t="s">
        <v>3</v>
      </c>
      <c r="AG407">
        <v>2</v>
      </c>
      <c r="AH407">
        <v>3</v>
      </c>
      <c r="AI407">
        <v>-1</v>
      </c>
      <c r="AJ407" t="s">
        <v>3</v>
      </c>
      <c r="AK407">
        <v>4</v>
      </c>
      <c r="AL407">
        <v>-10.44</v>
      </c>
      <c r="AM407">
        <v>0</v>
      </c>
      <c r="AN407">
        <v>0</v>
      </c>
      <c r="AO407">
        <v>0</v>
      </c>
      <c r="AP407">
        <v>0</v>
      </c>
      <c r="AQ407">
        <v>0</v>
      </c>
      <c r="AR407">
        <v>1</v>
      </c>
    </row>
    <row r="408" spans="1:44" x14ac:dyDescent="0.2">
      <c r="A408">
        <f>ROW(Source!A483)</f>
        <v>483</v>
      </c>
      <c r="B408">
        <v>69734653</v>
      </c>
      <c r="C408">
        <v>69734642</v>
      </c>
      <c r="D408">
        <v>27416566</v>
      </c>
      <c r="E408">
        <v>1</v>
      </c>
      <c r="F408">
        <v>1</v>
      </c>
      <c r="G408">
        <v>1</v>
      </c>
      <c r="H408">
        <v>3</v>
      </c>
      <c r="I408" t="s">
        <v>82</v>
      </c>
      <c r="J408" t="s">
        <v>194</v>
      </c>
      <c r="K408" t="s">
        <v>83</v>
      </c>
      <c r="L408">
        <v>1339</v>
      </c>
      <c r="N408">
        <v>1007</v>
      </c>
      <c r="O408" t="s">
        <v>40</v>
      </c>
      <c r="P408" t="s">
        <v>40</v>
      </c>
      <c r="Q408">
        <v>1</v>
      </c>
      <c r="X408">
        <v>2</v>
      </c>
      <c r="Y408">
        <v>7.14</v>
      </c>
      <c r="Z408">
        <v>0</v>
      </c>
      <c r="AA408">
        <v>0</v>
      </c>
      <c r="AB408">
        <v>0</v>
      </c>
      <c r="AC408">
        <v>0</v>
      </c>
      <c r="AD408">
        <v>1</v>
      </c>
      <c r="AE408">
        <v>0</v>
      </c>
      <c r="AF408" t="s">
        <v>3</v>
      </c>
      <c r="AG408">
        <v>2</v>
      </c>
      <c r="AH408">
        <v>2</v>
      </c>
      <c r="AI408">
        <v>69734647</v>
      </c>
      <c r="AJ408">
        <v>402</v>
      </c>
      <c r="AK408">
        <v>3</v>
      </c>
      <c r="AL408">
        <v>-14.28</v>
      </c>
      <c r="AM408">
        <v>0</v>
      </c>
      <c r="AN408">
        <v>0</v>
      </c>
      <c r="AO408">
        <v>0</v>
      </c>
      <c r="AP408">
        <v>0</v>
      </c>
      <c r="AQ408">
        <v>0</v>
      </c>
      <c r="AR408">
        <v>1</v>
      </c>
    </row>
    <row r="409" spans="1:44" x14ac:dyDescent="0.2">
      <c r="A409">
        <f>ROW(Source!A486)</f>
        <v>486</v>
      </c>
      <c r="B409">
        <v>69734668</v>
      </c>
      <c r="C409">
        <v>69734655</v>
      </c>
      <c r="D409">
        <v>27498693</v>
      </c>
      <c r="E409">
        <v>1</v>
      </c>
      <c r="F409">
        <v>1</v>
      </c>
      <c r="G409">
        <v>1</v>
      </c>
      <c r="H409">
        <v>1</v>
      </c>
      <c r="I409" t="s">
        <v>979</v>
      </c>
      <c r="J409" t="s">
        <v>3</v>
      </c>
      <c r="K409" t="s">
        <v>980</v>
      </c>
      <c r="L409">
        <v>1369</v>
      </c>
      <c r="N409">
        <v>1013</v>
      </c>
      <c r="O409" t="s">
        <v>974</v>
      </c>
      <c r="P409" t="s">
        <v>974</v>
      </c>
      <c r="Q409">
        <v>1</v>
      </c>
      <c r="X409">
        <v>119.78</v>
      </c>
      <c r="Y409">
        <v>0</v>
      </c>
      <c r="Z409">
        <v>0</v>
      </c>
      <c r="AA409">
        <v>0</v>
      </c>
      <c r="AB409">
        <v>8.82</v>
      </c>
      <c r="AC409">
        <v>0</v>
      </c>
      <c r="AD409">
        <v>1</v>
      </c>
      <c r="AE409">
        <v>1</v>
      </c>
      <c r="AF409" t="s">
        <v>3</v>
      </c>
      <c r="AG409">
        <v>119.78</v>
      </c>
      <c r="AH409">
        <v>2</v>
      </c>
      <c r="AI409">
        <v>69734656</v>
      </c>
      <c r="AJ409">
        <v>403</v>
      </c>
      <c r="AK409">
        <v>0</v>
      </c>
      <c r="AL409">
        <v>0</v>
      </c>
      <c r="AM409">
        <v>0</v>
      </c>
      <c r="AN409">
        <v>0</v>
      </c>
      <c r="AO409">
        <v>0</v>
      </c>
      <c r="AP409">
        <v>0</v>
      </c>
      <c r="AQ409">
        <v>0</v>
      </c>
      <c r="AR409">
        <v>0</v>
      </c>
    </row>
    <row r="410" spans="1:44" x14ac:dyDescent="0.2">
      <c r="A410">
        <f>ROW(Source!A486)</f>
        <v>486</v>
      </c>
      <c r="B410">
        <v>69734669</v>
      </c>
      <c r="C410">
        <v>69734655</v>
      </c>
      <c r="D410">
        <v>121548</v>
      </c>
      <c r="E410">
        <v>1</v>
      </c>
      <c r="F410">
        <v>1</v>
      </c>
      <c r="G410">
        <v>1</v>
      </c>
      <c r="H410">
        <v>1</v>
      </c>
      <c r="I410" t="s">
        <v>36</v>
      </c>
      <c r="J410" t="s">
        <v>3</v>
      </c>
      <c r="K410" t="s">
        <v>981</v>
      </c>
      <c r="L410">
        <v>608254</v>
      </c>
      <c r="N410">
        <v>1013</v>
      </c>
      <c r="O410" t="s">
        <v>982</v>
      </c>
      <c r="P410" t="s">
        <v>982</v>
      </c>
      <c r="Q410">
        <v>1</v>
      </c>
      <c r="X410">
        <v>4.22</v>
      </c>
      <c r="Y410">
        <v>0</v>
      </c>
      <c r="Z410">
        <v>0</v>
      </c>
      <c r="AA410">
        <v>0</v>
      </c>
      <c r="AB410">
        <v>0</v>
      </c>
      <c r="AC410">
        <v>0</v>
      </c>
      <c r="AD410">
        <v>1</v>
      </c>
      <c r="AE410">
        <v>2</v>
      </c>
      <c r="AF410" t="s">
        <v>3</v>
      </c>
      <c r="AG410">
        <v>4.22</v>
      </c>
      <c r="AH410">
        <v>2</v>
      </c>
      <c r="AI410">
        <v>69734657</v>
      </c>
      <c r="AJ410">
        <v>404</v>
      </c>
      <c r="AK410">
        <v>0</v>
      </c>
      <c r="AL410">
        <v>0</v>
      </c>
      <c r="AM410">
        <v>0</v>
      </c>
      <c r="AN410">
        <v>0</v>
      </c>
      <c r="AO410">
        <v>0</v>
      </c>
      <c r="AP410">
        <v>0</v>
      </c>
      <c r="AQ410">
        <v>0</v>
      </c>
      <c r="AR410">
        <v>0</v>
      </c>
    </row>
    <row r="411" spans="1:44" x14ac:dyDescent="0.2">
      <c r="A411">
        <f>ROW(Source!A486)</f>
        <v>486</v>
      </c>
      <c r="B411">
        <v>69734670</v>
      </c>
      <c r="C411">
        <v>69734655</v>
      </c>
      <c r="D411">
        <v>27439571</v>
      </c>
      <c r="E411">
        <v>1</v>
      </c>
      <c r="F411">
        <v>1</v>
      </c>
      <c r="G411">
        <v>1</v>
      </c>
      <c r="H411">
        <v>2</v>
      </c>
      <c r="I411" t="s">
        <v>983</v>
      </c>
      <c r="J411" t="s">
        <v>984</v>
      </c>
      <c r="K411" t="s">
        <v>985</v>
      </c>
      <c r="L411">
        <v>1368</v>
      </c>
      <c r="N411">
        <v>1011</v>
      </c>
      <c r="O411" t="s">
        <v>978</v>
      </c>
      <c r="P411" t="s">
        <v>978</v>
      </c>
      <c r="Q411">
        <v>1</v>
      </c>
      <c r="X411">
        <v>0.36</v>
      </c>
      <c r="Y411">
        <v>0</v>
      </c>
      <c r="Z411">
        <v>88.42</v>
      </c>
      <c r="AA411">
        <v>10.14</v>
      </c>
      <c r="AB411">
        <v>0</v>
      </c>
      <c r="AC411">
        <v>0</v>
      </c>
      <c r="AD411">
        <v>1</v>
      </c>
      <c r="AE411">
        <v>0</v>
      </c>
      <c r="AF411" t="s">
        <v>3</v>
      </c>
      <c r="AG411">
        <v>0.36</v>
      </c>
      <c r="AH411">
        <v>2</v>
      </c>
      <c r="AI411">
        <v>69734658</v>
      </c>
      <c r="AJ411">
        <v>405</v>
      </c>
      <c r="AK411">
        <v>0</v>
      </c>
      <c r="AL411">
        <v>0</v>
      </c>
      <c r="AM411">
        <v>0</v>
      </c>
      <c r="AN411">
        <v>0</v>
      </c>
      <c r="AO411">
        <v>0</v>
      </c>
      <c r="AP411">
        <v>0</v>
      </c>
      <c r="AQ411">
        <v>0</v>
      </c>
      <c r="AR411">
        <v>0</v>
      </c>
    </row>
    <row r="412" spans="1:44" x14ac:dyDescent="0.2">
      <c r="A412">
        <f>ROW(Source!A486)</f>
        <v>486</v>
      </c>
      <c r="B412">
        <v>69734671</v>
      </c>
      <c r="C412">
        <v>69734655</v>
      </c>
      <c r="D412">
        <v>27439630</v>
      </c>
      <c r="E412">
        <v>1</v>
      </c>
      <c r="F412">
        <v>1</v>
      </c>
      <c r="G412">
        <v>1</v>
      </c>
      <c r="H412">
        <v>2</v>
      </c>
      <c r="I412" t="s">
        <v>986</v>
      </c>
      <c r="J412" t="s">
        <v>987</v>
      </c>
      <c r="K412" t="s">
        <v>988</v>
      </c>
      <c r="L412">
        <v>1368</v>
      </c>
      <c r="N412">
        <v>1011</v>
      </c>
      <c r="O412" t="s">
        <v>978</v>
      </c>
      <c r="P412" t="s">
        <v>978</v>
      </c>
      <c r="Q412">
        <v>1</v>
      </c>
      <c r="X412">
        <v>2.2999999999999998</v>
      </c>
      <c r="Y412">
        <v>0</v>
      </c>
      <c r="Z412">
        <v>31.27</v>
      </c>
      <c r="AA412">
        <v>13.61</v>
      </c>
      <c r="AB412">
        <v>0</v>
      </c>
      <c r="AC412">
        <v>0</v>
      </c>
      <c r="AD412">
        <v>1</v>
      </c>
      <c r="AE412">
        <v>0</v>
      </c>
      <c r="AF412" t="s">
        <v>3</v>
      </c>
      <c r="AG412">
        <v>2.2999999999999998</v>
      </c>
      <c r="AH412">
        <v>2</v>
      </c>
      <c r="AI412">
        <v>69734659</v>
      </c>
      <c r="AJ412">
        <v>406</v>
      </c>
      <c r="AK412">
        <v>0</v>
      </c>
      <c r="AL412">
        <v>0</v>
      </c>
      <c r="AM412">
        <v>0</v>
      </c>
      <c r="AN412">
        <v>0</v>
      </c>
      <c r="AO412">
        <v>0</v>
      </c>
      <c r="AP412">
        <v>0</v>
      </c>
      <c r="AQ412">
        <v>0</v>
      </c>
      <c r="AR412">
        <v>0</v>
      </c>
    </row>
    <row r="413" spans="1:44" x14ac:dyDescent="0.2">
      <c r="A413">
        <f>ROW(Source!A486)</f>
        <v>486</v>
      </c>
      <c r="B413">
        <v>69734672</v>
      </c>
      <c r="C413">
        <v>69734655</v>
      </c>
      <c r="D413">
        <v>27440032</v>
      </c>
      <c r="E413">
        <v>1</v>
      </c>
      <c r="F413">
        <v>1</v>
      </c>
      <c r="G413">
        <v>1</v>
      </c>
      <c r="H413">
        <v>2</v>
      </c>
      <c r="I413" t="s">
        <v>989</v>
      </c>
      <c r="J413" t="s">
        <v>990</v>
      </c>
      <c r="K413" t="s">
        <v>991</v>
      </c>
      <c r="L413">
        <v>1368</v>
      </c>
      <c r="N413">
        <v>1011</v>
      </c>
      <c r="O413" t="s">
        <v>978</v>
      </c>
      <c r="P413" t="s">
        <v>978</v>
      </c>
      <c r="Q413">
        <v>1</v>
      </c>
      <c r="X413">
        <v>1.56</v>
      </c>
      <c r="Y413">
        <v>0</v>
      </c>
      <c r="Z413">
        <v>12.43</v>
      </c>
      <c r="AA413">
        <v>10.14</v>
      </c>
      <c r="AB413">
        <v>0</v>
      </c>
      <c r="AC413">
        <v>0</v>
      </c>
      <c r="AD413">
        <v>1</v>
      </c>
      <c r="AE413">
        <v>0</v>
      </c>
      <c r="AF413" t="s">
        <v>3</v>
      </c>
      <c r="AG413">
        <v>1.56</v>
      </c>
      <c r="AH413">
        <v>2</v>
      </c>
      <c r="AI413">
        <v>69734660</v>
      </c>
      <c r="AJ413">
        <v>407</v>
      </c>
      <c r="AK413">
        <v>0</v>
      </c>
      <c r="AL413">
        <v>0</v>
      </c>
      <c r="AM413">
        <v>0</v>
      </c>
      <c r="AN413">
        <v>0</v>
      </c>
      <c r="AO413">
        <v>0</v>
      </c>
      <c r="AP413">
        <v>0</v>
      </c>
      <c r="AQ413">
        <v>0</v>
      </c>
      <c r="AR413">
        <v>0</v>
      </c>
    </row>
    <row r="414" spans="1:44" x14ac:dyDescent="0.2">
      <c r="A414">
        <f>ROW(Source!A486)</f>
        <v>486</v>
      </c>
      <c r="B414">
        <v>69734673</v>
      </c>
      <c r="C414">
        <v>69734655</v>
      </c>
      <c r="D414">
        <v>27441327</v>
      </c>
      <c r="E414">
        <v>1</v>
      </c>
      <c r="F414">
        <v>1</v>
      </c>
      <c r="G414">
        <v>1</v>
      </c>
      <c r="H414">
        <v>2</v>
      </c>
      <c r="I414" t="s">
        <v>975</v>
      </c>
      <c r="J414" t="s">
        <v>976</v>
      </c>
      <c r="K414" t="s">
        <v>977</v>
      </c>
      <c r="L414">
        <v>1368</v>
      </c>
      <c r="N414">
        <v>1011</v>
      </c>
      <c r="O414" t="s">
        <v>978</v>
      </c>
      <c r="P414" t="s">
        <v>978</v>
      </c>
      <c r="Q414">
        <v>1</v>
      </c>
      <c r="X414">
        <v>0.28000000000000003</v>
      </c>
      <c r="Y414">
        <v>0</v>
      </c>
      <c r="Z414">
        <v>93.37</v>
      </c>
      <c r="AA414">
        <v>11.69</v>
      </c>
      <c r="AB414">
        <v>0</v>
      </c>
      <c r="AC414">
        <v>0</v>
      </c>
      <c r="AD414">
        <v>1</v>
      </c>
      <c r="AE414">
        <v>0</v>
      </c>
      <c r="AF414" t="s">
        <v>3</v>
      </c>
      <c r="AG414">
        <v>0.28000000000000003</v>
      </c>
      <c r="AH414">
        <v>2</v>
      </c>
      <c r="AI414">
        <v>69734661</v>
      </c>
      <c r="AJ414">
        <v>408</v>
      </c>
      <c r="AK414">
        <v>0</v>
      </c>
      <c r="AL414">
        <v>0</v>
      </c>
      <c r="AM414">
        <v>0</v>
      </c>
      <c r="AN414">
        <v>0</v>
      </c>
      <c r="AO414">
        <v>0</v>
      </c>
      <c r="AP414">
        <v>0</v>
      </c>
      <c r="AQ414">
        <v>0</v>
      </c>
      <c r="AR414">
        <v>0</v>
      </c>
    </row>
    <row r="415" spans="1:44" x14ac:dyDescent="0.2">
      <c r="A415">
        <f>ROW(Source!A486)</f>
        <v>486</v>
      </c>
      <c r="B415">
        <v>69734674</v>
      </c>
      <c r="C415">
        <v>69734655</v>
      </c>
      <c r="D415">
        <v>27373906</v>
      </c>
      <c r="E415">
        <v>1</v>
      </c>
      <c r="F415">
        <v>1</v>
      </c>
      <c r="G415">
        <v>1</v>
      </c>
      <c r="H415">
        <v>3</v>
      </c>
      <c r="I415" t="s">
        <v>54</v>
      </c>
      <c r="J415" t="s">
        <v>265</v>
      </c>
      <c r="K415" t="s">
        <v>456</v>
      </c>
      <c r="L415">
        <v>1327</v>
      </c>
      <c r="N415">
        <v>1005</v>
      </c>
      <c r="O415" t="s">
        <v>56</v>
      </c>
      <c r="P415" t="s">
        <v>56</v>
      </c>
      <c r="Q415">
        <v>1</v>
      </c>
      <c r="X415">
        <v>102</v>
      </c>
      <c r="Y415">
        <v>68.2</v>
      </c>
      <c r="Z415">
        <v>0</v>
      </c>
      <c r="AA415">
        <v>0</v>
      </c>
      <c r="AB415">
        <v>0</v>
      </c>
      <c r="AC415">
        <v>0</v>
      </c>
      <c r="AD415">
        <v>1</v>
      </c>
      <c r="AE415">
        <v>0</v>
      </c>
      <c r="AF415" t="s">
        <v>3</v>
      </c>
      <c r="AG415">
        <v>102</v>
      </c>
      <c r="AH415">
        <v>2</v>
      </c>
      <c r="AI415">
        <v>69734662</v>
      </c>
      <c r="AJ415">
        <v>409</v>
      </c>
      <c r="AK415">
        <v>3</v>
      </c>
      <c r="AL415">
        <v>-6956.4000000000005</v>
      </c>
      <c r="AM415">
        <v>0</v>
      </c>
      <c r="AN415">
        <v>0</v>
      </c>
      <c r="AO415">
        <v>0</v>
      </c>
      <c r="AP415">
        <v>0</v>
      </c>
      <c r="AQ415">
        <v>0</v>
      </c>
      <c r="AR415">
        <v>1</v>
      </c>
    </row>
    <row r="416" spans="1:44" x14ac:dyDescent="0.2">
      <c r="A416">
        <f>ROW(Source!A486)</f>
        <v>486</v>
      </c>
      <c r="B416">
        <v>69734675</v>
      </c>
      <c r="C416">
        <v>69734655</v>
      </c>
      <c r="D416">
        <v>27371543</v>
      </c>
      <c r="E416">
        <v>1</v>
      </c>
      <c r="F416">
        <v>1</v>
      </c>
      <c r="G416">
        <v>1</v>
      </c>
      <c r="H416">
        <v>3</v>
      </c>
      <c r="I416" t="s">
        <v>66</v>
      </c>
      <c r="J416" t="s">
        <v>267</v>
      </c>
      <c r="K416" t="s">
        <v>67</v>
      </c>
      <c r="L416">
        <v>1346</v>
      </c>
      <c r="N416">
        <v>1009</v>
      </c>
      <c r="O416" t="s">
        <v>68</v>
      </c>
      <c r="P416" t="s">
        <v>68</v>
      </c>
      <c r="Q416">
        <v>1</v>
      </c>
      <c r="X416">
        <v>0.5</v>
      </c>
      <c r="Y416">
        <v>1.82</v>
      </c>
      <c r="Z416">
        <v>0</v>
      </c>
      <c r="AA416">
        <v>0</v>
      </c>
      <c r="AB416">
        <v>0</v>
      </c>
      <c r="AC416">
        <v>0</v>
      </c>
      <c r="AD416">
        <v>1</v>
      </c>
      <c r="AE416">
        <v>0</v>
      </c>
      <c r="AF416" t="s">
        <v>3</v>
      </c>
      <c r="AG416">
        <v>0.5</v>
      </c>
      <c r="AH416">
        <v>2</v>
      </c>
      <c r="AI416">
        <v>69734663</v>
      </c>
      <c r="AJ416">
        <v>410</v>
      </c>
      <c r="AK416">
        <v>3</v>
      </c>
      <c r="AL416">
        <v>-0.91</v>
      </c>
      <c r="AM416">
        <v>0</v>
      </c>
      <c r="AN416">
        <v>0</v>
      </c>
      <c r="AO416">
        <v>0</v>
      </c>
      <c r="AP416">
        <v>0</v>
      </c>
      <c r="AQ416">
        <v>0</v>
      </c>
      <c r="AR416">
        <v>1</v>
      </c>
    </row>
    <row r="417" spans="1:44" x14ac:dyDescent="0.2">
      <c r="A417">
        <f>ROW(Source!A486)</f>
        <v>486</v>
      </c>
      <c r="B417">
        <v>69734676</v>
      </c>
      <c r="C417">
        <v>69734655</v>
      </c>
      <c r="D417">
        <v>27373400</v>
      </c>
      <c r="E417">
        <v>1</v>
      </c>
      <c r="F417">
        <v>1</v>
      </c>
      <c r="G417">
        <v>1</v>
      </c>
      <c r="H417">
        <v>3</v>
      </c>
      <c r="I417" t="s">
        <v>72</v>
      </c>
      <c r="J417" t="s">
        <v>269</v>
      </c>
      <c r="K417" t="s">
        <v>1059</v>
      </c>
      <c r="L417">
        <v>1346</v>
      </c>
      <c r="N417">
        <v>1009</v>
      </c>
      <c r="O417" t="s">
        <v>68</v>
      </c>
      <c r="P417" t="s">
        <v>68</v>
      </c>
      <c r="Q417">
        <v>1</v>
      </c>
      <c r="X417">
        <v>450</v>
      </c>
      <c r="Y417">
        <v>1.38</v>
      </c>
      <c r="Z417">
        <v>0</v>
      </c>
      <c r="AA417">
        <v>0</v>
      </c>
      <c r="AB417">
        <v>0</v>
      </c>
      <c r="AC417">
        <v>0</v>
      </c>
      <c r="AD417">
        <v>1</v>
      </c>
      <c r="AE417">
        <v>0</v>
      </c>
      <c r="AF417" t="s">
        <v>3</v>
      </c>
      <c r="AG417">
        <v>450</v>
      </c>
      <c r="AH417">
        <v>2</v>
      </c>
      <c r="AI417">
        <v>69734664</v>
      </c>
      <c r="AJ417">
        <v>411</v>
      </c>
      <c r="AK417">
        <v>3</v>
      </c>
      <c r="AL417">
        <v>-621</v>
      </c>
      <c r="AM417">
        <v>0</v>
      </c>
      <c r="AN417">
        <v>0</v>
      </c>
      <c r="AO417">
        <v>0</v>
      </c>
      <c r="AP417">
        <v>0</v>
      </c>
      <c r="AQ417">
        <v>0</v>
      </c>
      <c r="AR417">
        <v>1</v>
      </c>
    </row>
    <row r="418" spans="1:44" x14ac:dyDescent="0.2">
      <c r="A418">
        <f>ROW(Source!A486)</f>
        <v>486</v>
      </c>
      <c r="B418">
        <v>69734677</v>
      </c>
      <c r="C418">
        <v>69734655</v>
      </c>
      <c r="D418">
        <v>27371596</v>
      </c>
      <c r="E418">
        <v>1</v>
      </c>
      <c r="F418">
        <v>1</v>
      </c>
      <c r="G418">
        <v>1</v>
      </c>
      <c r="H418">
        <v>3</v>
      </c>
      <c r="I418" t="s">
        <v>76</v>
      </c>
      <c r="J418" t="s">
        <v>271</v>
      </c>
      <c r="K418" t="s">
        <v>1060</v>
      </c>
      <c r="L418">
        <v>1348</v>
      </c>
      <c r="N418">
        <v>1009</v>
      </c>
      <c r="O418" t="s">
        <v>78</v>
      </c>
      <c r="P418" t="s">
        <v>78</v>
      </c>
      <c r="Q418">
        <v>1000</v>
      </c>
      <c r="X418">
        <v>0.05</v>
      </c>
      <c r="Y418">
        <v>6552.07</v>
      </c>
      <c r="Z418">
        <v>0</v>
      </c>
      <c r="AA418">
        <v>0</v>
      </c>
      <c r="AB418">
        <v>0</v>
      </c>
      <c r="AC418">
        <v>0</v>
      </c>
      <c r="AD418">
        <v>1</v>
      </c>
      <c r="AE418">
        <v>0</v>
      </c>
      <c r="AF418" t="s">
        <v>3</v>
      </c>
      <c r="AG418">
        <v>0.05</v>
      </c>
      <c r="AH418">
        <v>2</v>
      </c>
      <c r="AI418">
        <v>69734665</v>
      </c>
      <c r="AJ418">
        <v>412</v>
      </c>
      <c r="AK418">
        <v>3</v>
      </c>
      <c r="AL418">
        <v>-327.6035</v>
      </c>
      <c r="AM418">
        <v>0</v>
      </c>
      <c r="AN418">
        <v>0</v>
      </c>
      <c r="AO418">
        <v>0</v>
      </c>
      <c r="AP418">
        <v>0</v>
      </c>
      <c r="AQ418">
        <v>0</v>
      </c>
      <c r="AR418">
        <v>1</v>
      </c>
    </row>
    <row r="419" spans="1:44" x14ac:dyDescent="0.2">
      <c r="A419">
        <f>ROW(Source!A486)</f>
        <v>486</v>
      </c>
      <c r="B419">
        <v>69734678</v>
      </c>
      <c r="C419">
        <v>69734655</v>
      </c>
      <c r="D419">
        <v>27416566</v>
      </c>
      <c r="E419">
        <v>1</v>
      </c>
      <c r="F419">
        <v>1</v>
      </c>
      <c r="G419">
        <v>1</v>
      </c>
      <c r="H419">
        <v>3</v>
      </c>
      <c r="I419" t="s">
        <v>82</v>
      </c>
      <c r="J419" t="s">
        <v>194</v>
      </c>
      <c r="K419" t="s">
        <v>83</v>
      </c>
      <c r="L419">
        <v>1339</v>
      </c>
      <c r="N419">
        <v>1007</v>
      </c>
      <c r="O419" t="s">
        <v>40</v>
      </c>
      <c r="P419" t="s">
        <v>40</v>
      </c>
      <c r="Q419">
        <v>1</v>
      </c>
      <c r="X419">
        <v>0.1</v>
      </c>
      <c r="Y419">
        <v>7.14</v>
      </c>
      <c r="Z419">
        <v>0</v>
      </c>
      <c r="AA419">
        <v>0</v>
      </c>
      <c r="AB419">
        <v>0</v>
      </c>
      <c r="AC419">
        <v>0</v>
      </c>
      <c r="AD419">
        <v>1</v>
      </c>
      <c r="AE419">
        <v>0</v>
      </c>
      <c r="AF419" t="s">
        <v>3</v>
      </c>
      <c r="AG419">
        <v>0.1</v>
      </c>
      <c r="AH419">
        <v>2</v>
      </c>
      <c r="AI419">
        <v>69734667</v>
      </c>
      <c r="AJ419">
        <v>414</v>
      </c>
      <c r="AK419">
        <v>3</v>
      </c>
      <c r="AL419">
        <v>-0.71399999999999997</v>
      </c>
      <c r="AM419">
        <v>0</v>
      </c>
      <c r="AN419">
        <v>0</v>
      </c>
      <c r="AO419">
        <v>0</v>
      </c>
      <c r="AP419">
        <v>0</v>
      </c>
      <c r="AQ419">
        <v>0</v>
      </c>
      <c r="AR419">
        <v>1</v>
      </c>
    </row>
    <row r="420" spans="1:44" x14ac:dyDescent="0.2">
      <c r="A420">
        <f>ROW(Source!A487)</f>
        <v>487</v>
      </c>
      <c r="B420">
        <v>69734668</v>
      </c>
      <c r="C420">
        <v>69734655</v>
      </c>
      <c r="D420">
        <v>27498693</v>
      </c>
      <c r="E420">
        <v>1</v>
      </c>
      <c r="F420">
        <v>1</v>
      </c>
      <c r="G420">
        <v>1</v>
      </c>
      <c r="H420">
        <v>1</v>
      </c>
      <c r="I420" t="s">
        <v>979</v>
      </c>
      <c r="J420" t="s">
        <v>3</v>
      </c>
      <c r="K420" t="s">
        <v>980</v>
      </c>
      <c r="L420">
        <v>1369</v>
      </c>
      <c r="N420">
        <v>1013</v>
      </c>
      <c r="O420" t="s">
        <v>974</v>
      </c>
      <c r="P420" t="s">
        <v>974</v>
      </c>
      <c r="Q420">
        <v>1</v>
      </c>
      <c r="X420">
        <v>119.78</v>
      </c>
      <c r="Y420">
        <v>0</v>
      </c>
      <c r="Z420">
        <v>0</v>
      </c>
      <c r="AA420">
        <v>0</v>
      </c>
      <c r="AB420">
        <v>8.82</v>
      </c>
      <c r="AC420">
        <v>0</v>
      </c>
      <c r="AD420">
        <v>1</v>
      </c>
      <c r="AE420">
        <v>1</v>
      </c>
      <c r="AF420" t="s">
        <v>3</v>
      </c>
      <c r="AG420">
        <v>119.78</v>
      </c>
      <c r="AH420">
        <v>2</v>
      </c>
      <c r="AI420">
        <v>69734656</v>
      </c>
      <c r="AJ420">
        <v>415</v>
      </c>
      <c r="AK420">
        <v>0</v>
      </c>
      <c r="AL420">
        <v>0</v>
      </c>
      <c r="AM420">
        <v>0</v>
      </c>
      <c r="AN420">
        <v>0</v>
      </c>
      <c r="AO420">
        <v>0</v>
      </c>
      <c r="AP420">
        <v>0</v>
      </c>
      <c r="AQ420">
        <v>0</v>
      </c>
      <c r="AR420">
        <v>0</v>
      </c>
    </row>
    <row r="421" spans="1:44" x14ac:dyDescent="0.2">
      <c r="A421">
        <f>ROW(Source!A487)</f>
        <v>487</v>
      </c>
      <c r="B421">
        <v>69734669</v>
      </c>
      <c r="C421">
        <v>69734655</v>
      </c>
      <c r="D421">
        <v>121548</v>
      </c>
      <c r="E421">
        <v>1</v>
      </c>
      <c r="F421">
        <v>1</v>
      </c>
      <c r="G421">
        <v>1</v>
      </c>
      <c r="H421">
        <v>1</v>
      </c>
      <c r="I421" t="s">
        <v>36</v>
      </c>
      <c r="J421" t="s">
        <v>3</v>
      </c>
      <c r="K421" t="s">
        <v>981</v>
      </c>
      <c r="L421">
        <v>608254</v>
      </c>
      <c r="N421">
        <v>1013</v>
      </c>
      <c r="O421" t="s">
        <v>982</v>
      </c>
      <c r="P421" t="s">
        <v>982</v>
      </c>
      <c r="Q421">
        <v>1</v>
      </c>
      <c r="X421">
        <v>4.22</v>
      </c>
      <c r="Y421">
        <v>0</v>
      </c>
      <c r="Z421">
        <v>0</v>
      </c>
      <c r="AA421">
        <v>0</v>
      </c>
      <c r="AB421">
        <v>0</v>
      </c>
      <c r="AC421">
        <v>0</v>
      </c>
      <c r="AD421">
        <v>1</v>
      </c>
      <c r="AE421">
        <v>2</v>
      </c>
      <c r="AF421" t="s">
        <v>3</v>
      </c>
      <c r="AG421">
        <v>4.22</v>
      </c>
      <c r="AH421">
        <v>2</v>
      </c>
      <c r="AI421">
        <v>69734657</v>
      </c>
      <c r="AJ421">
        <v>416</v>
      </c>
      <c r="AK421">
        <v>0</v>
      </c>
      <c r="AL421">
        <v>0</v>
      </c>
      <c r="AM421">
        <v>0</v>
      </c>
      <c r="AN421">
        <v>0</v>
      </c>
      <c r="AO421">
        <v>0</v>
      </c>
      <c r="AP421">
        <v>0</v>
      </c>
      <c r="AQ421">
        <v>0</v>
      </c>
      <c r="AR421">
        <v>0</v>
      </c>
    </row>
    <row r="422" spans="1:44" x14ac:dyDescent="0.2">
      <c r="A422">
        <f>ROW(Source!A487)</f>
        <v>487</v>
      </c>
      <c r="B422">
        <v>69734670</v>
      </c>
      <c r="C422">
        <v>69734655</v>
      </c>
      <c r="D422">
        <v>27439571</v>
      </c>
      <c r="E422">
        <v>1</v>
      </c>
      <c r="F422">
        <v>1</v>
      </c>
      <c r="G422">
        <v>1</v>
      </c>
      <c r="H422">
        <v>2</v>
      </c>
      <c r="I422" t="s">
        <v>983</v>
      </c>
      <c r="J422" t="s">
        <v>984</v>
      </c>
      <c r="K422" t="s">
        <v>985</v>
      </c>
      <c r="L422">
        <v>1368</v>
      </c>
      <c r="N422">
        <v>1011</v>
      </c>
      <c r="O422" t="s">
        <v>978</v>
      </c>
      <c r="P422" t="s">
        <v>978</v>
      </c>
      <c r="Q422">
        <v>1</v>
      </c>
      <c r="X422">
        <v>0.36</v>
      </c>
      <c r="Y422">
        <v>0</v>
      </c>
      <c r="Z422">
        <v>88.42</v>
      </c>
      <c r="AA422">
        <v>10.14</v>
      </c>
      <c r="AB422">
        <v>0</v>
      </c>
      <c r="AC422">
        <v>0</v>
      </c>
      <c r="AD422">
        <v>1</v>
      </c>
      <c r="AE422">
        <v>0</v>
      </c>
      <c r="AF422" t="s">
        <v>3</v>
      </c>
      <c r="AG422">
        <v>0.36</v>
      </c>
      <c r="AH422">
        <v>2</v>
      </c>
      <c r="AI422">
        <v>69734658</v>
      </c>
      <c r="AJ422">
        <v>417</v>
      </c>
      <c r="AK422">
        <v>0</v>
      </c>
      <c r="AL422">
        <v>0</v>
      </c>
      <c r="AM422">
        <v>0</v>
      </c>
      <c r="AN422">
        <v>0</v>
      </c>
      <c r="AO422">
        <v>0</v>
      </c>
      <c r="AP422">
        <v>0</v>
      </c>
      <c r="AQ422">
        <v>0</v>
      </c>
      <c r="AR422">
        <v>0</v>
      </c>
    </row>
    <row r="423" spans="1:44" x14ac:dyDescent="0.2">
      <c r="A423">
        <f>ROW(Source!A487)</f>
        <v>487</v>
      </c>
      <c r="B423">
        <v>69734671</v>
      </c>
      <c r="C423">
        <v>69734655</v>
      </c>
      <c r="D423">
        <v>27439630</v>
      </c>
      <c r="E423">
        <v>1</v>
      </c>
      <c r="F423">
        <v>1</v>
      </c>
      <c r="G423">
        <v>1</v>
      </c>
      <c r="H423">
        <v>2</v>
      </c>
      <c r="I423" t="s">
        <v>986</v>
      </c>
      <c r="J423" t="s">
        <v>987</v>
      </c>
      <c r="K423" t="s">
        <v>988</v>
      </c>
      <c r="L423">
        <v>1368</v>
      </c>
      <c r="N423">
        <v>1011</v>
      </c>
      <c r="O423" t="s">
        <v>978</v>
      </c>
      <c r="P423" t="s">
        <v>978</v>
      </c>
      <c r="Q423">
        <v>1</v>
      </c>
      <c r="X423">
        <v>2.2999999999999998</v>
      </c>
      <c r="Y423">
        <v>0</v>
      </c>
      <c r="Z423">
        <v>31.27</v>
      </c>
      <c r="AA423">
        <v>13.61</v>
      </c>
      <c r="AB423">
        <v>0</v>
      </c>
      <c r="AC423">
        <v>0</v>
      </c>
      <c r="AD423">
        <v>1</v>
      </c>
      <c r="AE423">
        <v>0</v>
      </c>
      <c r="AF423" t="s">
        <v>3</v>
      </c>
      <c r="AG423">
        <v>2.2999999999999998</v>
      </c>
      <c r="AH423">
        <v>2</v>
      </c>
      <c r="AI423">
        <v>69734659</v>
      </c>
      <c r="AJ423">
        <v>418</v>
      </c>
      <c r="AK423">
        <v>0</v>
      </c>
      <c r="AL423">
        <v>0</v>
      </c>
      <c r="AM423">
        <v>0</v>
      </c>
      <c r="AN423">
        <v>0</v>
      </c>
      <c r="AO423">
        <v>0</v>
      </c>
      <c r="AP423">
        <v>0</v>
      </c>
      <c r="AQ423">
        <v>0</v>
      </c>
      <c r="AR423">
        <v>0</v>
      </c>
    </row>
    <row r="424" spans="1:44" x14ac:dyDescent="0.2">
      <c r="A424">
        <f>ROW(Source!A487)</f>
        <v>487</v>
      </c>
      <c r="B424">
        <v>69734672</v>
      </c>
      <c r="C424">
        <v>69734655</v>
      </c>
      <c r="D424">
        <v>27440032</v>
      </c>
      <c r="E424">
        <v>1</v>
      </c>
      <c r="F424">
        <v>1</v>
      </c>
      <c r="G424">
        <v>1</v>
      </c>
      <c r="H424">
        <v>2</v>
      </c>
      <c r="I424" t="s">
        <v>989</v>
      </c>
      <c r="J424" t="s">
        <v>990</v>
      </c>
      <c r="K424" t="s">
        <v>991</v>
      </c>
      <c r="L424">
        <v>1368</v>
      </c>
      <c r="N424">
        <v>1011</v>
      </c>
      <c r="O424" t="s">
        <v>978</v>
      </c>
      <c r="P424" t="s">
        <v>978</v>
      </c>
      <c r="Q424">
        <v>1</v>
      </c>
      <c r="X424">
        <v>1.56</v>
      </c>
      <c r="Y424">
        <v>0</v>
      </c>
      <c r="Z424">
        <v>12.43</v>
      </c>
      <c r="AA424">
        <v>10.14</v>
      </c>
      <c r="AB424">
        <v>0</v>
      </c>
      <c r="AC424">
        <v>0</v>
      </c>
      <c r="AD424">
        <v>1</v>
      </c>
      <c r="AE424">
        <v>0</v>
      </c>
      <c r="AF424" t="s">
        <v>3</v>
      </c>
      <c r="AG424">
        <v>1.56</v>
      </c>
      <c r="AH424">
        <v>2</v>
      </c>
      <c r="AI424">
        <v>69734660</v>
      </c>
      <c r="AJ424">
        <v>419</v>
      </c>
      <c r="AK424">
        <v>0</v>
      </c>
      <c r="AL424">
        <v>0</v>
      </c>
      <c r="AM424">
        <v>0</v>
      </c>
      <c r="AN424">
        <v>0</v>
      </c>
      <c r="AO424">
        <v>0</v>
      </c>
      <c r="AP424">
        <v>0</v>
      </c>
      <c r="AQ424">
        <v>0</v>
      </c>
      <c r="AR424">
        <v>0</v>
      </c>
    </row>
    <row r="425" spans="1:44" x14ac:dyDescent="0.2">
      <c r="A425">
        <f>ROW(Source!A487)</f>
        <v>487</v>
      </c>
      <c r="B425">
        <v>69734673</v>
      </c>
      <c r="C425">
        <v>69734655</v>
      </c>
      <c r="D425">
        <v>27441327</v>
      </c>
      <c r="E425">
        <v>1</v>
      </c>
      <c r="F425">
        <v>1</v>
      </c>
      <c r="G425">
        <v>1</v>
      </c>
      <c r="H425">
        <v>2</v>
      </c>
      <c r="I425" t="s">
        <v>975</v>
      </c>
      <c r="J425" t="s">
        <v>976</v>
      </c>
      <c r="K425" t="s">
        <v>977</v>
      </c>
      <c r="L425">
        <v>1368</v>
      </c>
      <c r="N425">
        <v>1011</v>
      </c>
      <c r="O425" t="s">
        <v>978</v>
      </c>
      <c r="P425" t="s">
        <v>978</v>
      </c>
      <c r="Q425">
        <v>1</v>
      </c>
      <c r="X425">
        <v>0.28000000000000003</v>
      </c>
      <c r="Y425">
        <v>0</v>
      </c>
      <c r="Z425">
        <v>93.37</v>
      </c>
      <c r="AA425">
        <v>11.69</v>
      </c>
      <c r="AB425">
        <v>0</v>
      </c>
      <c r="AC425">
        <v>0</v>
      </c>
      <c r="AD425">
        <v>1</v>
      </c>
      <c r="AE425">
        <v>0</v>
      </c>
      <c r="AF425" t="s">
        <v>3</v>
      </c>
      <c r="AG425">
        <v>0.28000000000000003</v>
      </c>
      <c r="AH425">
        <v>2</v>
      </c>
      <c r="AI425">
        <v>69734661</v>
      </c>
      <c r="AJ425">
        <v>420</v>
      </c>
      <c r="AK425">
        <v>0</v>
      </c>
      <c r="AL425">
        <v>0</v>
      </c>
      <c r="AM425">
        <v>0</v>
      </c>
      <c r="AN425">
        <v>0</v>
      </c>
      <c r="AO425">
        <v>0</v>
      </c>
      <c r="AP425">
        <v>0</v>
      </c>
      <c r="AQ425">
        <v>0</v>
      </c>
      <c r="AR425">
        <v>0</v>
      </c>
    </row>
    <row r="426" spans="1:44" x14ac:dyDescent="0.2">
      <c r="A426">
        <f>ROW(Source!A487)</f>
        <v>487</v>
      </c>
      <c r="B426">
        <v>69734674</v>
      </c>
      <c r="C426">
        <v>69734655</v>
      </c>
      <c r="D426">
        <v>27373906</v>
      </c>
      <c r="E426">
        <v>1</v>
      </c>
      <c r="F426">
        <v>1</v>
      </c>
      <c r="G426">
        <v>1</v>
      </c>
      <c r="H426">
        <v>3</v>
      </c>
      <c r="I426" t="s">
        <v>54</v>
      </c>
      <c r="J426" t="s">
        <v>265</v>
      </c>
      <c r="K426" t="s">
        <v>456</v>
      </c>
      <c r="L426">
        <v>1327</v>
      </c>
      <c r="N426">
        <v>1005</v>
      </c>
      <c r="O426" t="s">
        <v>56</v>
      </c>
      <c r="P426" t="s">
        <v>56</v>
      </c>
      <c r="Q426">
        <v>1</v>
      </c>
      <c r="X426">
        <v>102</v>
      </c>
      <c r="Y426">
        <v>68.2</v>
      </c>
      <c r="Z426">
        <v>0</v>
      </c>
      <c r="AA426">
        <v>0</v>
      </c>
      <c r="AB426">
        <v>0</v>
      </c>
      <c r="AC426">
        <v>0</v>
      </c>
      <c r="AD426">
        <v>1</v>
      </c>
      <c r="AE426">
        <v>0</v>
      </c>
      <c r="AF426" t="s">
        <v>3</v>
      </c>
      <c r="AG426">
        <v>102</v>
      </c>
      <c r="AH426">
        <v>2</v>
      </c>
      <c r="AI426">
        <v>69734662</v>
      </c>
      <c r="AJ426">
        <v>421</v>
      </c>
      <c r="AK426">
        <v>3</v>
      </c>
      <c r="AL426">
        <v>-6956.4000000000005</v>
      </c>
      <c r="AM426">
        <v>0</v>
      </c>
      <c r="AN426">
        <v>0</v>
      </c>
      <c r="AO426">
        <v>0</v>
      </c>
      <c r="AP426">
        <v>0</v>
      </c>
      <c r="AQ426">
        <v>0</v>
      </c>
      <c r="AR426">
        <v>1</v>
      </c>
    </row>
    <row r="427" spans="1:44" x14ac:dyDescent="0.2">
      <c r="A427">
        <f>ROW(Source!A487)</f>
        <v>487</v>
      </c>
      <c r="B427">
        <v>69734675</v>
      </c>
      <c r="C427">
        <v>69734655</v>
      </c>
      <c r="D427">
        <v>27371543</v>
      </c>
      <c r="E427">
        <v>1</v>
      </c>
      <c r="F427">
        <v>1</v>
      </c>
      <c r="G427">
        <v>1</v>
      </c>
      <c r="H427">
        <v>3</v>
      </c>
      <c r="I427" t="s">
        <v>66</v>
      </c>
      <c r="J427" t="s">
        <v>267</v>
      </c>
      <c r="K427" t="s">
        <v>67</v>
      </c>
      <c r="L427">
        <v>1346</v>
      </c>
      <c r="N427">
        <v>1009</v>
      </c>
      <c r="O427" t="s">
        <v>68</v>
      </c>
      <c r="P427" t="s">
        <v>68</v>
      </c>
      <c r="Q427">
        <v>1</v>
      </c>
      <c r="X427">
        <v>0.5</v>
      </c>
      <c r="Y427">
        <v>1.82</v>
      </c>
      <c r="Z427">
        <v>0</v>
      </c>
      <c r="AA427">
        <v>0</v>
      </c>
      <c r="AB427">
        <v>0</v>
      </c>
      <c r="AC427">
        <v>0</v>
      </c>
      <c r="AD427">
        <v>1</v>
      </c>
      <c r="AE427">
        <v>0</v>
      </c>
      <c r="AF427" t="s">
        <v>3</v>
      </c>
      <c r="AG427">
        <v>0.5</v>
      </c>
      <c r="AH427">
        <v>2</v>
      </c>
      <c r="AI427">
        <v>69734663</v>
      </c>
      <c r="AJ427">
        <v>422</v>
      </c>
      <c r="AK427">
        <v>3</v>
      </c>
      <c r="AL427">
        <v>-0.91</v>
      </c>
      <c r="AM427">
        <v>0</v>
      </c>
      <c r="AN427">
        <v>0</v>
      </c>
      <c r="AO427">
        <v>0</v>
      </c>
      <c r="AP427">
        <v>0</v>
      </c>
      <c r="AQ427">
        <v>0</v>
      </c>
      <c r="AR427">
        <v>1</v>
      </c>
    </row>
    <row r="428" spans="1:44" x14ac:dyDescent="0.2">
      <c r="A428">
        <f>ROW(Source!A487)</f>
        <v>487</v>
      </c>
      <c r="B428">
        <v>69734676</v>
      </c>
      <c r="C428">
        <v>69734655</v>
      </c>
      <c r="D428">
        <v>27373400</v>
      </c>
      <c r="E428">
        <v>1</v>
      </c>
      <c r="F428">
        <v>1</v>
      </c>
      <c r="G428">
        <v>1</v>
      </c>
      <c r="H428">
        <v>3</v>
      </c>
      <c r="I428" t="s">
        <v>72</v>
      </c>
      <c r="J428" t="s">
        <v>269</v>
      </c>
      <c r="K428" t="s">
        <v>1059</v>
      </c>
      <c r="L428">
        <v>1346</v>
      </c>
      <c r="N428">
        <v>1009</v>
      </c>
      <c r="O428" t="s">
        <v>68</v>
      </c>
      <c r="P428" t="s">
        <v>68</v>
      </c>
      <c r="Q428">
        <v>1</v>
      </c>
      <c r="X428">
        <v>450</v>
      </c>
      <c r="Y428">
        <v>1.38</v>
      </c>
      <c r="Z428">
        <v>0</v>
      </c>
      <c r="AA428">
        <v>0</v>
      </c>
      <c r="AB428">
        <v>0</v>
      </c>
      <c r="AC428">
        <v>0</v>
      </c>
      <c r="AD428">
        <v>1</v>
      </c>
      <c r="AE428">
        <v>0</v>
      </c>
      <c r="AF428" t="s">
        <v>3</v>
      </c>
      <c r="AG428">
        <v>450</v>
      </c>
      <c r="AH428">
        <v>2</v>
      </c>
      <c r="AI428">
        <v>69734664</v>
      </c>
      <c r="AJ428">
        <v>423</v>
      </c>
      <c r="AK428">
        <v>3</v>
      </c>
      <c r="AL428">
        <v>-621</v>
      </c>
      <c r="AM428">
        <v>0</v>
      </c>
      <c r="AN428">
        <v>0</v>
      </c>
      <c r="AO428">
        <v>0</v>
      </c>
      <c r="AP428">
        <v>0</v>
      </c>
      <c r="AQ428">
        <v>0</v>
      </c>
      <c r="AR428">
        <v>1</v>
      </c>
    </row>
    <row r="429" spans="1:44" x14ac:dyDescent="0.2">
      <c r="A429">
        <f>ROW(Source!A487)</f>
        <v>487</v>
      </c>
      <c r="B429">
        <v>69734677</v>
      </c>
      <c r="C429">
        <v>69734655</v>
      </c>
      <c r="D429">
        <v>27371596</v>
      </c>
      <c r="E429">
        <v>1</v>
      </c>
      <c r="F429">
        <v>1</v>
      </c>
      <c r="G429">
        <v>1</v>
      </c>
      <c r="H429">
        <v>3</v>
      </c>
      <c r="I429" t="s">
        <v>76</v>
      </c>
      <c r="J429" t="s">
        <v>271</v>
      </c>
      <c r="K429" t="s">
        <v>1060</v>
      </c>
      <c r="L429">
        <v>1348</v>
      </c>
      <c r="N429">
        <v>1009</v>
      </c>
      <c r="O429" t="s">
        <v>78</v>
      </c>
      <c r="P429" t="s">
        <v>78</v>
      </c>
      <c r="Q429">
        <v>1000</v>
      </c>
      <c r="X429">
        <v>0.05</v>
      </c>
      <c r="Y429">
        <v>6552.07</v>
      </c>
      <c r="Z429">
        <v>0</v>
      </c>
      <c r="AA429">
        <v>0</v>
      </c>
      <c r="AB429">
        <v>0</v>
      </c>
      <c r="AC429">
        <v>0</v>
      </c>
      <c r="AD429">
        <v>1</v>
      </c>
      <c r="AE429">
        <v>0</v>
      </c>
      <c r="AF429" t="s">
        <v>3</v>
      </c>
      <c r="AG429">
        <v>0.05</v>
      </c>
      <c r="AH429">
        <v>2</v>
      </c>
      <c r="AI429">
        <v>69734665</v>
      </c>
      <c r="AJ429">
        <v>424</v>
      </c>
      <c r="AK429">
        <v>3</v>
      </c>
      <c r="AL429">
        <v>-327.6035</v>
      </c>
      <c r="AM429">
        <v>0</v>
      </c>
      <c r="AN429">
        <v>0</v>
      </c>
      <c r="AO429">
        <v>0</v>
      </c>
      <c r="AP429">
        <v>0</v>
      </c>
      <c r="AQ429">
        <v>0</v>
      </c>
      <c r="AR429">
        <v>1</v>
      </c>
    </row>
    <row r="430" spans="1:44" x14ac:dyDescent="0.2">
      <c r="A430">
        <f>ROW(Source!A487)</f>
        <v>487</v>
      </c>
      <c r="B430">
        <v>69734678</v>
      </c>
      <c r="C430">
        <v>69734655</v>
      </c>
      <c r="D430">
        <v>27416566</v>
      </c>
      <c r="E430">
        <v>1</v>
      </c>
      <c r="F430">
        <v>1</v>
      </c>
      <c r="G430">
        <v>1</v>
      </c>
      <c r="H430">
        <v>3</v>
      </c>
      <c r="I430" t="s">
        <v>82</v>
      </c>
      <c r="J430" t="s">
        <v>194</v>
      </c>
      <c r="K430" t="s">
        <v>83</v>
      </c>
      <c r="L430">
        <v>1339</v>
      </c>
      <c r="N430">
        <v>1007</v>
      </c>
      <c r="O430" t="s">
        <v>40</v>
      </c>
      <c r="P430" t="s">
        <v>40</v>
      </c>
      <c r="Q430">
        <v>1</v>
      </c>
      <c r="X430">
        <v>0.1</v>
      </c>
      <c r="Y430">
        <v>7.14</v>
      </c>
      <c r="Z430">
        <v>0</v>
      </c>
      <c r="AA430">
        <v>0</v>
      </c>
      <c r="AB430">
        <v>0</v>
      </c>
      <c r="AC430">
        <v>0</v>
      </c>
      <c r="AD430">
        <v>1</v>
      </c>
      <c r="AE430">
        <v>0</v>
      </c>
      <c r="AF430" t="s">
        <v>3</v>
      </c>
      <c r="AG430">
        <v>0.1</v>
      </c>
      <c r="AH430">
        <v>2</v>
      </c>
      <c r="AI430">
        <v>69734667</v>
      </c>
      <c r="AJ430">
        <v>426</v>
      </c>
      <c r="AK430">
        <v>3</v>
      </c>
      <c r="AL430">
        <v>-0.71399999999999997</v>
      </c>
      <c r="AM430">
        <v>0</v>
      </c>
      <c r="AN430">
        <v>0</v>
      </c>
      <c r="AO430">
        <v>0</v>
      </c>
      <c r="AP430">
        <v>0</v>
      </c>
      <c r="AQ430">
        <v>0</v>
      </c>
      <c r="AR430">
        <v>1</v>
      </c>
    </row>
    <row r="431" spans="1:44" x14ac:dyDescent="0.2">
      <c r="A431">
        <f>ROW(Source!A535)</f>
        <v>535</v>
      </c>
      <c r="B431">
        <v>69734690</v>
      </c>
      <c r="C431">
        <v>69734685</v>
      </c>
      <c r="D431">
        <v>27493087</v>
      </c>
      <c r="E431">
        <v>1</v>
      </c>
      <c r="F431">
        <v>1</v>
      </c>
      <c r="G431">
        <v>1</v>
      </c>
      <c r="H431">
        <v>1</v>
      </c>
      <c r="I431" t="s">
        <v>992</v>
      </c>
      <c r="J431" t="s">
        <v>3</v>
      </c>
      <c r="K431" t="s">
        <v>993</v>
      </c>
      <c r="L431">
        <v>1369</v>
      </c>
      <c r="N431">
        <v>1013</v>
      </c>
      <c r="O431" t="s">
        <v>974</v>
      </c>
      <c r="P431" t="s">
        <v>974</v>
      </c>
      <c r="Q431">
        <v>1</v>
      </c>
      <c r="X431">
        <v>9.4700000000000006</v>
      </c>
      <c r="Y431">
        <v>0</v>
      </c>
      <c r="Z431">
        <v>0</v>
      </c>
      <c r="AA431">
        <v>0</v>
      </c>
      <c r="AB431">
        <v>9.48</v>
      </c>
      <c r="AC431">
        <v>0</v>
      </c>
      <c r="AD431">
        <v>1</v>
      </c>
      <c r="AE431">
        <v>1</v>
      </c>
      <c r="AF431" t="s">
        <v>3</v>
      </c>
      <c r="AG431">
        <v>9.4700000000000006</v>
      </c>
      <c r="AH431">
        <v>2</v>
      </c>
      <c r="AI431">
        <v>69734686</v>
      </c>
      <c r="AJ431">
        <v>427</v>
      </c>
      <c r="AK431">
        <v>0</v>
      </c>
      <c r="AL431">
        <v>0</v>
      </c>
      <c r="AM431">
        <v>0</v>
      </c>
      <c r="AN431">
        <v>0</v>
      </c>
      <c r="AO431">
        <v>0</v>
      </c>
      <c r="AP431">
        <v>0</v>
      </c>
      <c r="AQ431">
        <v>0</v>
      </c>
      <c r="AR431">
        <v>0</v>
      </c>
    </row>
    <row r="432" spans="1:44" x14ac:dyDescent="0.2">
      <c r="A432">
        <f>ROW(Source!A535)</f>
        <v>535</v>
      </c>
      <c r="B432">
        <v>69734691</v>
      </c>
      <c r="C432">
        <v>69734685</v>
      </c>
      <c r="D432">
        <v>27439597</v>
      </c>
      <c r="E432">
        <v>1</v>
      </c>
      <c r="F432">
        <v>1</v>
      </c>
      <c r="G432">
        <v>1</v>
      </c>
      <c r="H432">
        <v>2</v>
      </c>
      <c r="I432" t="s">
        <v>994</v>
      </c>
      <c r="J432" t="s">
        <v>995</v>
      </c>
      <c r="K432" t="s">
        <v>996</v>
      </c>
      <c r="L432">
        <v>1368</v>
      </c>
      <c r="N432">
        <v>1011</v>
      </c>
      <c r="O432" t="s">
        <v>978</v>
      </c>
      <c r="P432" t="s">
        <v>978</v>
      </c>
      <c r="Q432">
        <v>1</v>
      </c>
      <c r="X432">
        <v>0.45</v>
      </c>
      <c r="Y432">
        <v>0</v>
      </c>
      <c r="Z432">
        <v>6.62</v>
      </c>
      <c r="AA432">
        <v>0</v>
      </c>
      <c r="AB432">
        <v>0</v>
      </c>
      <c r="AC432">
        <v>0</v>
      </c>
      <c r="AD432">
        <v>1</v>
      </c>
      <c r="AE432">
        <v>0</v>
      </c>
      <c r="AF432" t="s">
        <v>3</v>
      </c>
      <c r="AG432">
        <v>0.45</v>
      </c>
      <c r="AH432">
        <v>2</v>
      </c>
      <c r="AI432">
        <v>69734687</v>
      </c>
      <c r="AJ432">
        <v>428</v>
      </c>
      <c r="AK432">
        <v>0</v>
      </c>
      <c r="AL432">
        <v>0</v>
      </c>
      <c r="AM432">
        <v>0</v>
      </c>
      <c r="AN432">
        <v>0</v>
      </c>
      <c r="AO432">
        <v>0</v>
      </c>
      <c r="AP432">
        <v>0</v>
      </c>
      <c r="AQ432">
        <v>0</v>
      </c>
      <c r="AR432">
        <v>0</v>
      </c>
    </row>
    <row r="433" spans="1:44" x14ac:dyDescent="0.2">
      <c r="A433">
        <f>ROW(Source!A535)</f>
        <v>535</v>
      </c>
      <c r="B433">
        <v>69734692</v>
      </c>
      <c r="C433">
        <v>69734685</v>
      </c>
      <c r="D433">
        <v>27441327</v>
      </c>
      <c r="E433">
        <v>1</v>
      </c>
      <c r="F433">
        <v>1</v>
      </c>
      <c r="G433">
        <v>1</v>
      </c>
      <c r="H433">
        <v>2</v>
      </c>
      <c r="I433" t="s">
        <v>975</v>
      </c>
      <c r="J433" t="s">
        <v>976</v>
      </c>
      <c r="K433" t="s">
        <v>977</v>
      </c>
      <c r="L433">
        <v>1368</v>
      </c>
      <c r="N433">
        <v>1011</v>
      </c>
      <c r="O433" t="s">
        <v>978</v>
      </c>
      <c r="P433" t="s">
        <v>978</v>
      </c>
      <c r="Q433">
        <v>1</v>
      </c>
      <c r="X433">
        <v>0.31</v>
      </c>
      <c r="Y433">
        <v>0</v>
      </c>
      <c r="Z433">
        <v>93.37</v>
      </c>
      <c r="AA433">
        <v>11.69</v>
      </c>
      <c r="AB433">
        <v>0</v>
      </c>
      <c r="AC433">
        <v>0</v>
      </c>
      <c r="AD433">
        <v>1</v>
      </c>
      <c r="AE433">
        <v>0</v>
      </c>
      <c r="AF433" t="s">
        <v>3</v>
      </c>
      <c r="AG433">
        <v>0.31</v>
      </c>
      <c r="AH433">
        <v>2</v>
      </c>
      <c r="AI433">
        <v>69734688</v>
      </c>
      <c r="AJ433">
        <v>429</v>
      </c>
      <c r="AK433">
        <v>0</v>
      </c>
      <c r="AL433">
        <v>0</v>
      </c>
      <c r="AM433">
        <v>0</v>
      </c>
      <c r="AN433">
        <v>0</v>
      </c>
      <c r="AO433">
        <v>0</v>
      </c>
      <c r="AP433">
        <v>0</v>
      </c>
      <c r="AQ433">
        <v>0</v>
      </c>
      <c r="AR433">
        <v>0</v>
      </c>
    </row>
    <row r="434" spans="1:44" x14ac:dyDescent="0.2">
      <c r="A434">
        <f>ROW(Source!A535)</f>
        <v>535</v>
      </c>
      <c r="B434">
        <v>69734693</v>
      </c>
      <c r="C434">
        <v>69734685</v>
      </c>
      <c r="D434">
        <v>27382910</v>
      </c>
      <c r="E434">
        <v>1</v>
      </c>
      <c r="F434">
        <v>1</v>
      </c>
      <c r="G434">
        <v>1</v>
      </c>
      <c r="H434">
        <v>3</v>
      </c>
      <c r="I434" t="s">
        <v>651</v>
      </c>
      <c r="J434" t="s">
        <v>1061</v>
      </c>
      <c r="K434" t="s">
        <v>1062</v>
      </c>
      <c r="L434">
        <v>1339</v>
      </c>
      <c r="N434">
        <v>1007</v>
      </c>
      <c r="O434" t="s">
        <v>40</v>
      </c>
      <c r="P434" t="s">
        <v>40</v>
      </c>
      <c r="Q434">
        <v>1</v>
      </c>
      <c r="X434">
        <v>1.02</v>
      </c>
      <c r="Y434">
        <v>994.39</v>
      </c>
      <c r="Z434">
        <v>0</v>
      </c>
      <c r="AA434">
        <v>0</v>
      </c>
      <c r="AB434">
        <v>0</v>
      </c>
      <c r="AC434">
        <v>0</v>
      </c>
      <c r="AD434">
        <v>1</v>
      </c>
      <c r="AE434">
        <v>0</v>
      </c>
      <c r="AF434" t="s">
        <v>3</v>
      </c>
      <c r="AG434">
        <v>1.02</v>
      </c>
      <c r="AH434">
        <v>3</v>
      </c>
      <c r="AI434">
        <v>-1</v>
      </c>
      <c r="AJ434" t="s">
        <v>3</v>
      </c>
      <c r="AK434">
        <v>4</v>
      </c>
      <c r="AL434">
        <v>-1014.2778</v>
      </c>
      <c r="AM434">
        <v>0</v>
      </c>
      <c r="AN434">
        <v>0</v>
      </c>
      <c r="AO434">
        <v>0</v>
      </c>
      <c r="AP434">
        <v>0</v>
      </c>
      <c r="AQ434">
        <v>0</v>
      </c>
      <c r="AR434">
        <v>1</v>
      </c>
    </row>
    <row r="435" spans="1:44" x14ac:dyDescent="0.2">
      <c r="A435">
        <f>ROW(Source!A536)</f>
        <v>536</v>
      </c>
      <c r="B435">
        <v>69734690</v>
      </c>
      <c r="C435">
        <v>69734685</v>
      </c>
      <c r="D435">
        <v>27493087</v>
      </c>
      <c r="E435">
        <v>1</v>
      </c>
      <c r="F435">
        <v>1</v>
      </c>
      <c r="G435">
        <v>1</v>
      </c>
      <c r="H435">
        <v>1</v>
      </c>
      <c r="I435" t="s">
        <v>992</v>
      </c>
      <c r="J435" t="s">
        <v>3</v>
      </c>
      <c r="K435" t="s">
        <v>993</v>
      </c>
      <c r="L435">
        <v>1369</v>
      </c>
      <c r="N435">
        <v>1013</v>
      </c>
      <c r="O435" t="s">
        <v>974</v>
      </c>
      <c r="P435" t="s">
        <v>974</v>
      </c>
      <c r="Q435">
        <v>1</v>
      </c>
      <c r="X435">
        <v>9.4700000000000006</v>
      </c>
      <c r="Y435">
        <v>0</v>
      </c>
      <c r="Z435">
        <v>0</v>
      </c>
      <c r="AA435">
        <v>0</v>
      </c>
      <c r="AB435">
        <v>9.48</v>
      </c>
      <c r="AC435">
        <v>0</v>
      </c>
      <c r="AD435">
        <v>1</v>
      </c>
      <c r="AE435">
        <v>1</v>
      </c>
      <c r="AF435" t="s">
        <v>3</v>
      </c>
      <c r="AG435">
        <v>9.4700000000000006</v>
      </c>
      <c r="AH435">
        <v>2</v>
      </c>
      <c r="AI435">
        <v>69734686</v>
      </c>
      <c r="AJ435">
        <v>431</v>
      </c>
      <c r="AK435">
        <v>0</v>
      </c>
      <c r="AL435">
        <v>0</v>
      </c>
      <c r="AM435">
        <v>0</v>
      </c>
      <c r="AN435">
        <v>0</v>
      </c>
      <c r="AO435">
        <v>0</v>
      </c>
      <c r="AP435">
        <v>0</v>
      </c>
      <c r="AQ435">
        <v>0</v>
      </c>
      <c r="AR435">
        <v>0</v>
      </c>
    </row>
    <row r="436" spans="1:44" x14ac:dyDescent="0.2">
      <c r="A436">
        <f>ROW(Source!A536)</f>
        <v>536</v>
      </c>
      <c r="B436">
        <v>69734691</v>
      </c>
      <c r="C436">
        <v>69734685</v>
      </c>
      <c r="D436">
        <v>27439597</v>
      </c>
      <c r="E436">
        <v>1</v>
      </c>
      <c r="F436">
        <v>1</v>
      </c>
      <c r="G436">
        <v>1</v>
      </c>
      <c r="H436">
        <v>2</v>
      </c>
      <c r="I436" t="s">
        <v>994</v>
      </c>
      <c r="J436" t="s">
        <v>995</v>
      </c>
      <c r="K436" t="s">
        <v>996</v>
      </c>
      <c r="L436">
        <v>1368</v>
      </c>
      <c r="N436">
        <v>1011</v>
      </c>
      <c r="O436" t="s">
        <v>978</v>
      </c>
      <c r="P436" t="s">
        <v>978</v>
      </c>
      <c r="Q436">
        <v>1</v>
      </c>
      <c r="X436">
        <v>0.45</v>
      </c>
      <c r="Y436">
        <v>0</v>
      </c>
      <c r="Z436">
        <v>6.62</v>
      </c>
      <c r="AA436">
        <v>0</v>
      </c>
      <c r="AB436">
        <v>0</v>
      </c>
      <c r="AC436">
        <v>0</v>
      </c>
      <c r="AD436">
        <v>1</v>
      </c>
      <c r="AE436">
        <v>0</v>
      </c>
      <c r="AF436" t="s">
        <v>3</v>
      </c>
      <c r="AG436">
        <v>0.45</v>
      </c>
      <c r="AH436">
        <v>2</v>
      </c>
      <c r="AI436">
        <v>69734687</v>
      </c>
      <c r="AJ436">
        <v>432</v>
      </c>
      <c r="AK436">
        <v>0</v>
      </c>
      <c r="AL436">
        <v>0</v>
      </c>
      <c r="AM436">
        <v>0</v>
      </c>
      <c r="AN436">
        <v>0</v>
      </c>
      <c r="AO436">
        <v>0</v>
      </c>
      <c r="AP436">
        <v>0</v>
      </c>
      <c r="AQ436">
        <v>0</v>
      </c>
      <c r="AR436">
        <v>0</v>
      </c>
    </row>
    <row r="437" spans="1:44" x14ac:dyDescent="0.2">
      <c r="A437">
        <f>ROW(Source!A536)</f>
        <v>536</v>
      </c>
      <c r="B437">
        <v>69734692</v>
      </c>
      <c r="C437">
        <v>69734685</v>
      </c>
      <c r="D437">
        <v>27441327</v>
      </c>
      <c r="E437">
        <v>1</v>
      </c>
      <c r="F437">
        <v>1</v>
      </c>
      <c r="G437">
        <v>1</v>
      </c>
      <c r="H437">
        <v>2</v>
      </c>
      <c r="I437" t="s">
        <v>975</v>
      </c>
      <c r="J437" t="s">
        <v>976</v>
      </c>
      <c r="K437" t="s">
        <v>977</v>
      </c>
      <c r="L437">
        <v>1368</v>
      </c>
      <c r="N437">
        <v>1011</v>
      </c>
      <c r="O437" t="s">
        <v>978</v>
      </c>
      <c r="P437" t="s">
        <v>978</v>
      </c>
      <c r="Q437">
        <v>1</v>
      </c>
      <c r="X437">
        <v>0.31</v>
      </c>
      <c r="Y437">
        <v>0</v>
      </c>
      <c r="Z437">
        <v>93.37</v>
      </c>
      <c r="AA437">
        <v>11.69</v>
      </c>
      <c r="AB437">
        <v>0</v>
      </c>
      <c r="AC437">
        <v>0</v>
      </c>
      <c r="AD437">
        <v>1</v>
      </c>
      <c r="AE437">
        <v>0</v>
      </c>
      <c r="AF437" t="s">
        <v>3</v>
      </c>
      <c r="AG437">
        <v>0.31</v>
      </c>
      <c r="AH437">
        <v>2</v>
      </c>
      <c r="AI437">
        <v>69734688</v>
      </c>
      <c r="AJ437">
        <v>433</v>
      </c>
      <c r="AK437">
        <v>0</v>
      </c>
      <c r="AL437">
        <v>0</v>
      </c>
      <c r="AM437">
        <v>0</v>
      </c>
      <c r="AN437">
        <v>0</v>
      </c>
      <c r="AO437">
        <v>0</v>
      </c>
      <c r="AP437">
        <v>0</v>
      </c>
      <c r="AQ437">
        <v>0</v>
      </c>
      <c r="AR437">
        <v>0</v>
      </c>
    </row>
    <row r="438" spans="1:44" x14ac:dyDescent="0.2">
      <c r="A438">
        <f>ROW(Source!A536)</f>
        <v>536</v>
      </c>
      <c r="B438">
        <v>69734693</v>
      </c>
      <c r="C438">
        <v>69734685</v>
      </c>
      <c r="D438">
        <v>27382910</v>
      </c>
      <c r="E438">
        <v>1</v>
      </c>
      <c r="F438">
        <v>1</v>
      </c>
      <c r="G438">
        <v>1</v>
      </c>
      <c r="H438">
        <v>3</v>
      </c>
      <c r="I438" t="s">
        <v>651</v>
      </c>
      <c r="J438" t="s">
        <v>1061</v>
      </c>
      <c r="K438" t="s">
        <v>1062</v>
      </c>
      <c r="L438">
        <v>1339</v>
      </c>
      <c r="N438">
        <v>1007</v>
      </c>
      <c r="O438" t="s">
        <v>40</v>
      </c>
      <c r="P438" t="s">
        <v>40</v>
      </c>
      <c r="Q438">
        <v>1</v>
      </c>
      <c r="X438">
        <v>1.02</v>
      </c>
      <c r="Y438">
        <v>994.39</v>
      </c>
      <c r="Z438">
        <v>0</v>
      </c>
      <c r="AA438">
        <v>0</v>
      </c>
      <c r="AB438">
        <v>0</v>
      </c>
      <c r="AC438">
        <v>0</v>
      </c>
      <c r="AD438">
        <v>1</v>
      </c>
      <c r="AE438">
        <v>0</v>
      </c>
      <c r="AF438" t="s">
        <v>3</v>
      </c>
      <c r="AG438">
        <v>1.02</v>
      </c>
      <c r="AH438">
        <v>3</v>
      </c>
      <c r="AI438">
        <v>-1</v>
      </c>
      <c r="AJ438" t="s">
        <v>3</v>
      </c>
      <c r="AK438">
        <v>4</v>
      </c>
      <c r="AL438">
        <v>-1014.2778</v>
      </c>
      <c r="AM438">
        <v>0</v>
      </c>
      <c r="AN438">
        <v>0</v>
      </c>
      <c r="AO438">
        <v>0</v>
      </c>
      <c r="AP438">
        <v>0</v>
      </c>
      <c r="AQ438">
        <v>0</v>
      </c>
      <c r="AR438">
        <v>1</v>
      </c>
    </row>
    <row r="439" spans="1:44" x14ac:dyDescent="0.2">
      <c r="A439">
        <f>ROW(Source!A539)</f>
        <v>539</v>
      </c>
      <c r="B439">
        <v>69734699</v>
      </c>
      <c r="C439">
        <v>69734695</v>
      </c>
      <c r="D439">
        <v>27493458</v>
      </c>
      <c r="E439">
        <v>1</v>
      </c>
      <c r="F439">
        <v>1</v>
      </c>
      <c r="G439">
        <v>1</v>
      </c>
      <c r="H439">
        <v>1</v>
      </c>
      <c r="I439" t="s">
        <v>997</v>
      </c>
      <c r="J439" t="s">
        <v>3</v>
      </c>
      <c r="K439" t="s">
        <v>998</v>
      </c>
      <c r="L439">
        <v>1369</v>
      </c>
      <c r="N439">
        <v>1013</v>
      </c>
      <c r="O439" t="s">
        <v>974</v>
      </c>
      <c r="P439" t="s">
        <v>974</v>
      </c>
      <c r="Q439">
        <v>1</v>
      </c>
      <c r="X439">
        <v>3.45</v>
      </c>
      <c r="Y439">
        <v>0</v>
      </c>
      <c r="Z439">
        <v>0</v>
      </c>
      <c r="AA439">
        <v>0</v>
      </c>
      <c r="AB439">
        <v>8.6</v>
      </c>
      <c r="AC439">
        <v>0</v>
      </c>
      <c r="AD439">
        <v>1</v>
      </c>
      <c r="AE439">
        <v>1</v>
      </c>
      <c r="AF439" t="s">
        <v>3</v>
      </c>
      <c r="AG439">
        <v>3.45</v>
      </c>
      <c r="AH439">
        <v>2</v>
      </c>
      <c r="AI439">
        <v>69734696</v>
      </c>
      <c r="AJ439">
        <v>435</v>
      </c>
      <c r="AK439">
        <v>0</v>
      </c>
      <c r="AL439">
        <v>0</v>
      </c>
      <c r="AM439">
        <v>0</v>
      </c>
      <c r="AN439">
        <v>0</v>
      </c>
      <c r="AO439">
        <v>0</v>
      </c>
      <c r="AP439">
        <v>0</v>
      </c>
      <c r="AQ439">
        <v>0</v>
      </c>
      <c r="AR439">
        <v>0</v>
      </c>
    </row>
    <row r="440" spans="1:44" x14ac:dyDescent="0.2">
      <c r="A440">
        <f>ROW(Source!A539)</f>
        <v>539</v>
      </c>
      <c r="B440">
        <v>69734700</v>
      </c>
      <c r="C440">
        <v>69734695</v>
      </c>
      <c r="D440">
        <v>27441327</v>
      </c>
      <c r="E440">
        <v>1</v>
      </c>
      <c r="F440">
        <v>1</v>
      </c>
      <c r="G440">
        <v>1</v>
      </c>
      <c r="H440">
        <v>2</v>
      </c>
      <c r="I440" t="s">
        <v>975</v>
      </c>
      <c r="J440" t="s">
        <v>976</v>
      </c>
      <c r="K440" t="s">
        <v>977</v>
      </c>
      <c r="L440">
        <v>1368</v>
      </c>
      <c r="N440">
        <v>1011</v>
      </c>
      <c r="O440" t="s">
        <v>978</v>
      </c>
      <c r="P440" t="s">
        <v>978</v>
      </c>
      <c r="Q440">
        <v>1</v>
      </c>
      <c r="X440">
        <v>0.02</v>
      </c>
      <c r="Y440">
        <v>0</v>
      </c>
      <c r="Z440">
        <v>93.37</v>
      </c>
      <c r="AA440">
        <v>11.69</v>
      </c>
      <c r="AB440">
        <v>0</v>
      </c>
      <c r="AC440">
        <v>0</v>
      </c>
      <c r="AD440">
        <v>1</v>
      </c>
      <c r="AE440">
        <v>0</v>
      </c>
      <c r="AF440" t="s">
        <v>3</v>
      </c>
      <c r="AG440">
        <v>0.02</v>
      </c>
      <c r="AH440">
        <v>2</v>
      </c>
      <c r="AI440">
        <v>69734697</v>
      </c>
      <c r="AJ440">
        <v>436</v>
      </c>
      <c r="AK440">
        <v>0</v>
      </c>
      <c r="AL440">
        <v>0</v>
      </c>
      <c r="AM440">
        <v>0</v>
      </c>
      <c r="AN440">
        <v>0</v>
      </c>
      <c r="AO440">
        <v>0</v>
      </c>
      <c r="AP440">
        <v>0</v>
      </c>
      <c r="AQ440">
        <v>0</v>
      </c>
      <c r="AR440">
        <v>0</v>
      </c>
    </row>
    <row r="441" spans="1:44" x14ac:dyDescent="0.2">
      <c r="A441">
        <f>ROW(Source!A539)</f>
        <v>539</v>
      </c>
      <c r="B441">
        <v>69734701</v>
      </c>
      <c r="C441">
        <v>69734695</v>
      </c>
      <c r="D441">
        <v>27386998</v>
      </c>
      <c r="E441">
        <v>1</v>
      </c>
      <c r="F441">
        <v>1</v>
      </c>
      <c r="G441">
        <v>1</v>
      </c>
      <c r="H441">
        <v>3</v>
      </c>
      <c r="I441" t="s">
        <v>163</v>
      </c>
      <c r="J441" t="s">
        <v>165</v>
      </c>
      <c r="K441" t="s">
        <v>1063</v>
      </c>
      <c r="L441">
        <v>1327</v>
      </c>
      <c r="N441">
        <v>1005</v>
      </c>
      <c r="O441" t="s">
        <v>56</v>
      </c>
      <c r="P441" t="s">
        <v>56</v>
      </c>
      <c r="Q441">
        <v>1</v>
      </c>
      <c r="X441">
        <v>122.4</v>
      </c>
      <c r="Y441">
        <v>12.26</v>
      </c>
      <c r="Z441">
        <v>0</v>
      </c>
      <c r="AA441">
        <v>0</v>
      </c>
      <c r="AB441">
        <v>0</v>
      </c>
      <c r="AC441">
        <v>0</v>
      </c>
      <c r="AD441">
        <v>1</v>
      </c>
      <c r="AE441">
        <v>0</v>
      </c>
      <c r="AF441" t="s">
        <v>3</v>
      </c>
      <c r="AG441">
        <v>122.4</v>
      </c>
      <c r="AH441">
        <v>2</v>
      </c>
      <c r="AI441">
        <v>69734698</v>
      </c>
      <c r="AJ441">
        <v>437</v>
      </c>
      <c r="AK441">
        <v>3</v>
      </c>
      <c r="AL441">
        <v>-1500.624</v>
      </c>
      <c r="AM441">
        <v>0</v>
      </c>
      <c r="AN441">
        <v>0</v>
      </c>
      <c r="AO441">
        <v>0</v>
      </c>
      <c r="AP441">
        <v>0</v>
      </c>
      <c r="AQ441">
        <v>0</v>
      </c>
      <c r="AR441">
        <v>1</v>
      </c>
    </row>
    <row r="442" spans="1:44" x14ac:dyDescent="0.2">
      <c r="A442">
        <f>ROW(Source!A540)</f>
        <v>540</v>
      </c>
      <c r="B442">
        <v>69734699</v>
      </c>
      <c r="C442">
        <v>69734695</v>
      </c>
      <c r="D442">
        <v>27493458</v>
      </c>
      <c r="E442">
        <v>1</v>
      </c>
      <c r="F442">
        <v>1</v>
      </c>
      <c r="G442">
        <v>1</v>
      </c>
      <c r="H442">
        <v>1</v>
      </c>
      <c r="I442" t="s">
        <v>997</v>
      </c>
      <c r="J442" t="s">
        <v>3</v>
      </c>
      <c r="K442" t="s">
        <v>998</v>
      </c>
      <c r="L442">
        <v>1369</v>
      </c>
      <c r="N442">
        <v>1013</v>
      </c>
      <c r="O442" t="s">
        <v>974</v>
      </c>
      <c r="P442" t="s">
        <v>974</v>
      </c>
      <c r="Q442">
        <v>1</v>
      </c>
      <c r="X442">
        <v>3.45</v>
      </c>
      <c r="Y442">
        <v>0</v>
      </c>
      <c r="Z442">
        <v>0</v>
      </c>
      <c r="AA442">
        <v>0</v>
      </c>
      <c r="AB442">
        <v>8.6</v>
      </c>
      <c r="AC442">
        <v>0</v>
      </c>
      <c r="AD442">
        <v>1</v>
      </c>
      <c r="AE442">
        <v>1</v>
      </c>
      <c r="AF442" t="s">
        <v>3</v>
      </c>
      <c r="AG442">
        <v>3.45</v>
      </c>
      <c r="AH442">
        <v>2</v>
      </c>
      <c r="AI442">
        <v>69734696</v>
      </c>
      <c r="AJ442">
        <v>438</v>
      </c>
      <c r="AK442">
        <v>0</v>
      </c>
      <c r="AL442">
        <v>0</v>
      </c>
      <c r="AM442">
        <v>0</v>
      </c>
      <c r="AN442">
        <v>0</v>
      </c>
      <c r="AO442">
        <v>0</v>
      </c>
      <c r="AP442">
        <v>0</v>
      </c>
      <c r="AQ442">
        <v>0</v>
      </c>
      <c r="AR442">
        <v>0</v>
      </c>
    </row>
    <row r="443" spans="1:44" x14ac:dyDescent="0.2">
      <c r="A443">
        <f>ROW(Source!A540)</f>
        <v>540</v>
      </c>
      <c r="B443">
        <v>69734700</v>
      </c>
      <c r="C443">
        <v>69734695</v>
      </c>
      <c r="D443">
        <v>27441327</v>
      </c>
      <c r="E443">
        <v>1</v>
      </c>
      <c r="F443">
        <v>1</v>
      </c>
      <c r="G443">
        <v>1</v>
      </c>
      <c r="H443">
        <v>2</v>
      </c>
      <c r="I443" t="s">
        <v>975</v>
      </c>
      <c r="J443" t="s">
        <v>976</v>
      </c>
      <c r="K443" t="s">
        <v>977</v>
      </c>
      <c r="L443">
        <v>1368</v>
      </c>
      <c r="N443">
        <v>1011</v>
      </c>
      <c r="O443" t="s">
        <v>978</v>
      </c>
      <c r="P443" t="s">
        <v>978</v>
      </c>
      <c r="Q443">
        <v>1</v>
      </c>
      <c r="X443">
        <v>0.02</v>
      </c>
      <c r="Y443">
        <v>0</v>
      </c>
      <c r="Z443">
        <v>93.37</v>
      </c>
      <c r="AA443">
        <v>11.69</v>
      </c>
      <c r="AB443">
        <v>0</v>
      </c>
      <c r="AC443">
        <v>0</v>
      </c>
      <c r="AD443">
        <v>1</v>
      </c>
      <c r="AE443">
        <v>0</v>
      </c>
      <c r="AF443" t="s">
        <v>3</v>
      </c>
      <c r="AG443">
        <v>0.02</v>
      </c>
      <c r="AH443">
        <v>2</v>
      </c>
      <c r="AI443">
        <v>69734697</v>
      </c>
      <c r="AJ443">
        <v>439</v>
      </c>
      <c r="AK443">
        <v>0</v>
      </c>
      <c r="AL443">
        <v>0</v>
      </c>
      <c r="AM443">
        <v>0</v>
      </c>
      <c r="AN443">
        <v>0</v>
      </c>
      <c r="AO443">
        <v>0</v>
      </c>
      <c r="AP443">
        <v>0</v>
      </c>
      <c r="AQ443">
        <v>0</v>
      </c>
      <c r="AR443">
        <v>0</v>
      </c>
    </row>
    <row r="444" spans="1:44" x14ac:dyDescent="0.2">
      <c r="A444">
        <f>ROW(Source!A540)</f>
        <v>540</v>
      </c>
      <c r="B444">
        <v>69734701</v>
      </c>
      <c r="C444">
        <v>69734695</v>
      </c>
      <c r="D444">
        <v>27386998</v>
      </c>
      <c r="E444">
        <v>1</v>
      </c>
      <c r="F444">
        <v>1</v>
      </c>
      <c r="G444">
        <v>1</v>
      </c>
      <c r="H444">
        <v>3</v>
      </c>
      <c r="I444" t="s">
        <v>163</v>
      </c>
      <c r="J444" t="s">
        <v>165</v>
      </c>
      <c r="K444" t="s">
        <v>1063</v>
      </c>
      <c r="L444">
        <v>1327</v>
      </c>
      <c r="N444">
        <v>1005</v>
      </c>
      <c r="O444" t="s">
        <v>56</v>
      </c>
      <c r="P444" t="s">
        <v>56</v>
      </c>
      <c r="Q444">
        <v>1</v>
      </c>
      <c r="X444">
        <v>122.4</v>
      </c>
      <c r="Y444">
        <v>12.26</v>
      </c>
      <c r="Z444">
        <v>0</v>
      </c>
      <c r="AA444">
        <v>0</v>
      </c>
      <c r="AB444">
        <v>0</v>
      </c>
      <c r="AC444">
        <v>0</v>
      </c>
      <c r="AD444">
        <v>1</v>
      </c>
      <c r="AE444">
        <v>0</v>
      </c>
      <c r="AF444" t="s">
        <v>3</v>
      </c>
      <c r="AG444">
        <v>122.4</v>
      </c>
      <c r="AH444">
        <v>2</v>
      </c>
      <c r="AI444">
        <v>69734698</v>
      </c>
      <c r="AJ444">
        <v>440</v>
      </c>
      <c r="AK444">
        <v>3</v>
      </c>
      <c r="AL444">
        <v>-1500.624</v>
      </c>
      <c r="AM444">
        <v>0</v>
      </c>
      <c r="AN444">
        <v>0</v>
      </c>
      <c r="AO444">
        <v>0</v>
      </c>
      <c r="AP444">
        <v>0</v>
      </c>
      <c r="AQ444">
        <v>0</v>
      </c>
      <c r="AR444">
        <v>1</v>
      </c>
    </row>
    <row r="445" spans="1:44" x14ac:dyDescent="0.2">
      <c r="A445">
        <f>ROW(Source!A543)</f>
        <v>543</v>
      </c>
      <c r="B445">
        <v>69734707</v>
      </c>
      <c r="C445">
        <v>69734703</v>
      </c>
      <c r="D445">
        <v>27493137</v>
      </c>
      <c r="E445">
        <v>1</v>
      </c>
      <c r="F445">
        <v>1</v>
      </c>
      <c r="G445">
        <v>1</v>
      </c>
      <c r="H445">
        <v>1</v>
      </c>
      <c r="I445" t="s">
        <v>999</v>
      </c>
      <c r="J445" t="s">
        <v>3</v>
      </c>
      <c r="K445" t="s">
        <v>1000</v>
      </c>
      <c r="L445">
        <v>1369</v>
      </c>
      <c r="N445">
        <v>1013</v>
      </c>
      <c r="O445" t="s">
        <v>974</v>
      </c>
      <c r="P445" t="s">
        <v>974</v>
      </c>
      <c r="Q445">
        <v>1</v>
      </c>
      <c r="X445">
        <v>4.1399999999999997</v>
      </c>
      <c r="Y445">
        <v>0</v>
      </c>
      <c r="Z445">
        <v>0</v>
      </c>
      <c r="AA445">
        <v>0</v>
      </c>
      <c r="AB445">
        <v>9.15</v>
      </c>
      <c r="AC445">
        <v>0</v>
      </c>
      <c r="AD445">
        <v>1</v>
      </c>
      <c r="AE445">
        <v>1</v>
      </c>
      <c r="AF445" t="s">
        <v>3</v>
      </c>
      <c r="AG445">
        <v>4.1399999999999997</v>
      </c>
      <c r="AH445">
        <v>2</v>
      </c>
      <c r="AI445">
        <v>69734704</v>
      </c>
      <c r="AJ445">
        <v>441</v>
      </c>
      <c r="AK445">
        <v>0</v>
      </c>
      <c r="AL445">
        <v>0</v>
      </c>
      <c r="AM445">
        <v>0</v>
      </c>
      <c r="AN445">
        <v>0</v>
      </c>
      <c r="AO445">
        <v>0</v>
      </c>
      <c r="AP445">
        <v>0</v>
      </c>
      <c r="AQ445">
        <v>0</v>
      </c>
      <c r="AR445">
        <v>0</v>
      </c>
    </row>
    <row r="446" spans="1:44" x14ac:dyDescent="0.2">
      <c r="A446">
        <f>ROW(Source!A543)</f>
        <v>543</v>
      </c>
      <c r="B446">
        <v>69734708</v>
      </c>
      <c r="C446">
        <v>69734703</v>
      </c>
      <c r="D446">
        <v>27441327</v>
      </c>
      <c r="E446">
        <v>1</v>
      </c>
      <c r="F446">
        <v>1</v>
      </c>
      <c r="G446">
        <v>1</v>
      </c>
      <c r="H446">
        <v>2</v>
      </c>
      <c r="I446" t="s">
        <v>975</v>
      </c>
      <c r="J446" t="s">
        <v>976</v>
      </c>
      <c r="K446" t="s">
        <v>977</v>
      </c>
      <c r="L446">
        <v>1368</v>
      </c>
      <c r="N446">
        <v>1011</v>
      </c>
      <c r="O446" t="s">
        <v>978</v>
      </c>
      <c r="P446" t="s">
        <v>978</v>
      </c>
      <c r="Q446">
        <v>1</v>
      </c>
      <c r="X446">
        <v>0.11</v>
      </c>
      <c r="Y446">
        <v>0</v>
      </c>
      <c r="Z446">
        <v>93.37</v>
      </c>
      <c r="AA446">
        <v>11.69</v>
      </c>
      <c r="AB446">
        <v>0</v>
      </c>
      <c r="AC446">
        <v>0</v>
      </c>
      <c r="AD446">
        <v>1</v>
      </c>
      <c r="AE446">
        <v>0</v>
      </c>
      <c r="AF446" t="s">
        <v>3</v>
      </c>
      <c r="AG446">
        <v>0.11</v>
      </c>
      <c r="AH446">
        <v>2</v>
      </c>
      <c r="AI446">
        <v>69734705</v>
      </c>
      <c r="AJ446">
        <v>442</v>
      </c>
      <c r="AK446">
        <v>0</v>
      </c>
      <c r="AL446">
        <v>0</v>
      </c>
      <c r="AM446">
        <v>0</v>
      </c>
      <c r="AN446">
        <v>0</v>
      </c>
      <c r="AO446">
        <v>0</v>
      </c>
      <c r="AP446">
        <v>0</v>
      </c>
      <c r="AQ446">
        <v>0</v>
      </c>
      <c r="AR446">
        <v>0</v>
      </c>
    </row>
    <row r="447" spans="1:44" x14ac:dyDescent="0.2">
      <c r="A447">
        <f>ROW(Source!A543)</f>
        <v>543</v>
      </c>
      <c r="B447">
        <v>69734709</v>
      </c>
      <c r="C447">
        <v>69734703</v>
      </c>
      <c r="D447">
        <v>27371771</v>
      </c>
      <c r="E447">
        <v>1</v>
      </c>
      <c r="F447">
        <v>1</v>
      </c>
      <c r="G447">
        <v>1</v>
      </c>
      <c r="H447">
        <v>3</v>
      </c>
      <c r="I447" t="s">
        <v>178</v>
      </c>
      <c r="J447" t="s">
        <v>181</v>
      </c>
      <c r="K447" t="s">
        <v>1064</v>
      </c>
      <c r="L447">
        <v>1308</v>
      </c>
      <c r="N447">
        <v>1003</v>
      </c>
      <c r="O447" t="s">
        <v>180</v>
      </c>
      <c r="P447" t="s">
        <v>180</v>
      </c>
      <c r="Q447">
        <v>100</v>
      </c>
      <c r="X447">
        <v>1.05</v>
      </c>
      <c r="Y447">
        <v>2258.6999999999998</v>
      </c>
      <c r="Z447">
        <v>0</v>
      </c>
      <c r="AA447">
        <v>0</v>
      </c>
      <c r="AB447">
        <v>0</v>
      </c>
      <c r="AC447">
        <v>0</v>
      </c>
      <c r="AD447">
        <v>1</v>
      </c>
      <c r="AE447">
        <v>0</v>
      </c>
      <c r="AF447" t="s">
        <v>3</v>
      </c>
      <c r="AG447">
        <v>1.05</v>
      </c>
      <c r="AH447">
        <v>2</v>
      </c>
      <c r="AI447">
        <v>69734706</v>
      </c>
      <c r="AJ447">
        <v>443</v>
      </c>
      <c r="AK447">
        <v>3</v>
      </c>
      <c r="AL447">
        <v>-2371.6349999999998</v>
      </c>
      <c r="AM447">
        <v>0</v>
      </c>
      <c r="AN447">
        <v>0</v>
      </c>
      <c r="AO447">
        <v>0</v>
      </c>
      <c r="AP447">
        <v>0</v>
      </c>
      <c r="AQ447">
        <v>0</v>
      </c>
      <c r="AR447">
        <v>1</v>
      </c>
    </row>
    <row r="448" spans="1:44" x14ac:dyDescent="0.2">
      <c r="A448">
        <f>ROW(Source!A544)</f>
        <v>544</v>
      </c>
      <c r="B448">
        <v>69734707</v>
      </c>
      <c r="C448">
        <v>69734703</v>
      </c>
      <c r="D448">
        <v>27493137</v>
      </c>
      <c r="E448">
        <v>1</v>
      </c>
      <c r="F448">
        <v>1</v>
      </c>
      <c r="G448">
        <v>1</v>
      </c>
      <c r="H448">
        <v>1</v>
      </c>
      <c r="I448" t="s">
        <v>999</v>
      </c>
      <c r="J448" t="s">
        <v>3</v>
      </c>
      <c r="K448" t="s">
        <v>1000</v>
      </c>
      <c r="L448">
        <v>1369</v>
      </c>
      <c r="N448">
        <v>1013</v>
      </c>
      <c r="O448" t="s">
        <v>974</v>
      </c>
      <c r="P448" t="s">
        <v>974</v>
      </c>
      <c r="Q448">
        <v>1</v>
      </c>
      <c r="X448">
        <v>4.1399999999999997</v>
      </c>
      <c r="Y448">
        <v>0</v>
      </c>
      <c r="Z448">
        <v>0</v>
      </c>
      <c r="AA448">
        <v>0</v>
      </c>
      <c r="AB448">
        <v>9.15</v>
      </c>
      <c r="AC448">
        <v>0</v>
      </c>
      <c r="AD448">
        <v>1</v>
      </c>
      <c r="AE448">
        <v>1</v>
      </c>
      <c r="AF448" t="s">
        <v>3</v>
      </c>
      <c r="AG448">
        <v>4.1399999999999997</v>
      </c>
      <c r="AH448">
        <v>2</v>
      </c>
      <c r="AI448">
        <v>69734704</v>
      </c>
      <c r="AJ448">
        <v>444</v>
      </c>
      <c r="AK448">
        <v>0</v>
      </c>
      <c r="AL448">
        <v>0</v>
      </c>
      <c r="AM448">
        <v>0</v>
      </c>
      <c r="AN448">
        <v>0</v>
      </c>
      <c r="AO448">
        <v>0</v>
      </c>
      <c r="AP448">
        <v>0</v>
      </c>
      <c r="AQ448">
        <v>0</v>
      </c>
      <c r="AR448">
        <v>0</v>
      </c>
    </row>
    <row r="449" spans="1:44" x14ac:dyDescent="0.2">
      <c r="A449">
        <f>ROW(Source!A544)</f>
        <v>544</v>
      </c>
      <c r="B449">
        <v>69734708</v>
      </c>
      <c r="C449">
        <v>69734703</v>
      </c>
      <c r="D449">
        <v>27441327</v>
      </c>
      <c r="E449">
        <v>1</v>
      </c>
      <c r="F449">
        <v>1</v>
      </c>
      <c r="G449">
        <v>1</v>
      </c>
      <c r="H449">
        <v>2</v>
      </c>
      <c r="I449" t="s">
        <v>975</v>
      </c>
      <c r="J449" t="s">
        <v>976</v>
      </c>
      <c r="K449" t="s">
        <v>977</v>
      </c>
      <c r="L449">
        <v>1368</v>
      </c>
      <c r="N449">
        <v>1011</v>
      </c>
      <c r="O449" t="s">
        <v>978</v>
      </c>
      <c r="P449" t="s">
        <v>978</v>
      </c>
      <c r="Q449">
        <v>1</v>
      </c>
      <c r="X449">
        <v>0.11</v>
      </c>
      <c r="Y449">
        <v>0</v>
      </c>
      <c r="Z449">
        <v>93.37</v>
      </c>
      <c r="AA449">
        <v>11.69</v>
      </c>
      <c r="AB449">
        <v>0</v>
      </c>
      <c r="AC449">
        <v>0</v>
      </c>
      <c r="AD449">
        <v>1</v>
      </c>
      <c r="AE449">
        <v>0</v>
      </c>
      <c r="AF449" t="s">
        <v>3</v>
      </c>
      <c r="AG449">
        <v>0.11</v>
      </c>
      <c r="AH449">
        <v>2</v>
      </c>
      <c r="AI449">
        <v>69734705</v>
      </c>
      <c r="AJ449">
        <v>445</v>
      </c>
      <c r="AK449">
        <v>0</v>
      </c>
      <c r="AL449">
        <v>0</v>
      </c>
      <c r="AM449">
        <v>0</v>
      </c>
      <c r="AN449">
        <v>0</v>
      </c>
      <c r="AO449">
        <v>0</v>
      </c>
      <c r="AP449">
        <v>0</v>
      </c>
      <c r="AQ449">
        <v>0</v>
      </c>
      <c r="AR449">
        <v>0</v>
      </c>
    </row>
    <row r="450" spans="1:44" x14ac:dyDescent="0.2">
      <c r="A450">
        <f>ROW(Source!A544)</f>
        <v>544</v>
      </c>
      <c r="B450">
        <v>69734709</v>
      </c>
      <c r="C450">
        <v>69734703</v>
      </c>
      <c r="D450">
        <v>27371771</v>
      </c>
      <c r="E450">
        <v>1</v>
      </c>
      <c r="F450">
        <v>1</v>
      </c>
      <c r="G450">
        <v>1</v>
      </c>
      <c r="H450">
        <v>3</v>
      </c>
      <c r="I450" t="s">
        <v>178</v>
      </c>
      <c r="J450" t="s">
        <v>181</v>
      </c>
      <c r="K450" t="s">
        <v>1064</v>
      </c>
      <c r="L450">
        <v>1308</v>
      </c>
      <c r="N450">
        <v>1003</v>
      </c>
      <c r="O450" t="s">
        <v>180</v>
      </c>
      <c r="P450" t="s">
        <v>180</v>
      </c>
      <c r="Q450">
        <v>100</v>
      </c>
      <c r="X450">
        <v>1.05</v>
      </c>
      <c r="Y450">
        <v>2258.6999999999998</v>
      </c>
      <c r="Z450">
        <v>0</v>
      </c>
      <c r="AA450">
        <v>0</v>
      </c>
      <c r="AB450">
        <v>0</v>
      </c>
      <c r="AC450">
        <v>0</v>
      </c>
      <c r="AD450">
        <v>1</v>
      </c>
      <c r="AE450">
        <v>0</v>
      </c>
      <c r="AF450" t="s">
        <v>3</v>
      </c>
      <c r="AG450">
        <v>1.05</v>
      </c>
      <c r="AH450">
        <v>2</v>
      </c>
      <c r="AI450">
        <v>69734706</v>
      </c>
      <c r="AJ450">
        <v>446</v>
      </c>
      <c r="AK450">
        <v>3</v>
      </c>
      <c r="AL450">
        <v>-2371.6349999999998</v>
      </c>
      <c r="AM450">
        <v>0</v>
      </c>
      <c r="AN450">
        <v>0</v>
      </c>
      <c r="AO450">
        <v>0</v>
      </c>
      <c r="AP450">
        <v>0</v>
      </c>
      <c r="AQ450">
        <v>0</v>
      </c>
      <c r="AR450">
        <v>1</v>
      </c>
    </row>
    <row r="451" spans="1:44" x14ac:dyDescent="0.2">
      <c r="A451">
        <f>ROW(Source!A547)</f>
        <v>547</v>
      </c>
      <c r="B451">
        <v>69734718</v>
      </c>
      <c r="C451">
        <v>69734711</v>
      </c>
      <c r="D451">
        <v>27496319</v>
      </c>
      <c r="E451">
        <v>1</v>
      </c>
      <c r="F451">
        <v>1</v>
      </c>
      <c r="G451">
        <v>1</v>
      </c>
      <c r="H451">
        <v>1</v>
      </c>
      <c r="I451" t="s">
        <v>1001</v>
      </c>
      <c r="J451" t="s">
        <v>3</v>
      </c>
      <c r="K451" t="s">
        <v>1002</v>
      </c>
      <c r="L451">
        <v>1369</v>
      </c>
      <c r="N451">
        <v>1013</v>
      </c>
      <c r="O451" t="s">
        <v>974</v>
      </c>
      <c r="P451" t="s">
        <v>974</v>
      </c>
      <c r="Q451">
        <v>1</v>
      </c>
      <c r="X451">
        <v>39.51</v>
      </c>
      <c r="Y451">
        <v>0</v>
      </c>
      <c r="Z451">
        <v>0</v>
      </c>
      <c r="AA451">
        <v>0</v>
      </c>
      <c r="AB451">
        <v>8.01</v>
      </c>
      <c r="AC451">
        <v>0</v>
      </c>
      <c r="AD451">
        <v>1</v>
      </c>
      <c r="AE451">
        <v>1</v>
      </c>
      <c r="AF451" t="s">
        <v>3</v>
      </c>
      <c r="AG451">
        <v>39.51</v>
      </c>
      <c r="AH451">
        <v>2</v>
      </c>
      <c r="AI451">
        <v>69734712</v>
      </c>
      <c r="AJ451">
        <v>447</v>
      </c>
      <c r="AK451">
        <v>0</v>
      </c>
      <c r="AL451">
        <v>0</v>
      </c>
      <c r="AM451">
        <v>0</v>
      </c>
      <c r="AN451">
        <v>0</v>
      </c>
      <c r="AO451">
        <v>0</v>
      </c>
      <c r="AP451">
        <v>0</v>
      </c>
      <c r="AQ451">
        <v>0</v>
      </c>
      <c r="AR451">
        <v>0</v>
      </c>
    </row>
    <row r="452" spans="1:44" x14ac:dyDescent="0.2">
      <c r="A452">
        <f>ROW(Source!A547)</f>
        <v>547</v>
      </c>
      <c r="B452">
        <v>69734719</v>
      </c>
      <c r="C452">
        <v>69734711</v>
      </c>
      <c r="D452">
        <v>121548</v>
      </c>
      <c r="E452">
        <v>1</v>
      </c>
      <c r="F452">
        <v>1</v>
      </c>
      <c r="G452">
        <v>1</v>
      </c>
      <c r="H452">
        <v>1</v>
      </c>
      <c r="I452" t="s">
        <v>36</v>
      </c>
      <c r="J452" t="s">
        <v>3</v>
      </c>
      <c r="K452" t="s">
        <v>981</v>
      </c>
      <c r="L452">
        <v>608254</v>
      </c>
      <c r="N452">
        <v>1013</v>
      </c>
      <c r="O452" t="s">
        <v>982</v>
      </c>
      <c r="P452" t="s">
        <v>982</v>
      </c>
      <c r="Q452">
        <v>1</v>
      </c>
      <c r="X452">
        <v>1.27</v>
      </c>
      <c r="Y452">
        <v>0</v>
      </c>
      <c r="Z452">
        <v>0</v>
      </c>
      <c r="AA452">
        <v>0</v>
      </c>
      <c r="AB452">
        <v>0</v>
      </c>
      <c r="AC452">
        <v>0</v>
      </c>
      <c r="AD452">
        <v>1</v>
      </c>
      <c r="AE452">
        <v>2</v>
      </c>
      <c r="AF452" t="s">
        <v>3</v>
      </c>
      <c r="AG452">
        <v>1.27</v>
      </c>
      <c r="AH452">
        <v>2</v>
      </c>
      <c r="AI452">
        <v>69734713</v>
      </c>
      <c r="AJ452">
        <v>448</v>
      </c>
      <c r="AK452">
        <v>0</v>
      </c>
      <c r="AL452">
        <v>0</v>
      </c>
      <c r="AM452">
        <v>0</v>
      </c>
      <c r="AN452">
        <v>0</v>
      </c>
      <c r="AO452">
        <v>0</v>
      </c>
      <c r="AP452">
        <v>0</v>
      </c>
      <c r="AQ452">
        <v>0</v>
      </c>
      <c r="AR452">
        <v>0</v>
      </c>
    </row>
    <row r="453" spans="1:44" x14ac:dyDescent="0.2">
      <c r="A453">
        <f>ROW(Source!A547)</f>
        <v>547</v>
      </c>
      <c r="B453">
        <v>69734720</v>
      </c>
      <c r="C453">
        <v>69734711</v>
      </c>
      <c r="D453">
        <v>27439630</v>
      </c>
      <c r="E453">
        <v>1</v>
      </c>
      <c r="F453">
        <v>1</v>
      </c>
      <c r="G453">
        <v>1</v>
      </c>
      <c r="H453">
        <v>2</v>
      </c>
      <c r="I453" t="s">
        <v>986</v>
      </c>
      <c r="J453" t="s">
        <v>987</v>
      </c>
      <c r="K453" t="s">
        <v>988</v>
      </c>
      <c r="L453">
        <v>1368</v>
      </c>
      <c r="N453">
        <v>1011</v>
      </c>
      <c r="O453" t="s">
        <v>978</v>
      </c>
      <c r="P453" t="s">
        <v>978</v>
      </c>
      <c r="Q453">
        <v>1</v>
      </c>
      <c r="X453">
        <v>1.27</v>
      </c>
      <c r="Y453">
        <v>0</v>
      </c>
      <c r="Z453">
        <v>31.27</v>
      </c>
      <c r="AA453">
        <v>13.61</v>
      </c>
      <c r="AB453">
        <v>0</v>
      </c>
      <c r="AC453">
        <v>0</v>
      </c>
      <c r="AD453">
        <v>1</v>
      </c>
      <c r="AE453">
        <v>0</v>
      </c>
      <c r="AF453" t="s">
        <v>3</v>
      </c>
      <c r="AG453">
        <v>1.27</v>
      </c>
      <c r="AH453">
        <v>2</v>
      </c>
      <c r="AI453">
        <v>69734714</v>
      </c>
      <c r="AJ453">
        <v>449</v>
      </c>
      <c r="AK453">
        <v>0</v>
      </c>
      <c r="AL453">
        <v>0</v>
      </c>
      <c r="AM453">
        <v>0</v>
      </c>
      <c r="AN453">
        <v>0</v>
      </c>
      <c r="AO453">
        <v>0</v>
      </c>
      <c r="AP453">
        <v>0</v>
      </c>
      <c r="AQ453">
        <v>0</v>
      </c>
      <c r="AR453">
        <v>0</v>
      </c>
    </row>
    <row r="454" spans="1:44" x14ac:dyDescent="0.2">
      <c r="A454">
        <f>ROW(Source!A547)</f>
        <v>547</v>
      </c>
      <c r="B454">
        <v>69734721</v>
      </c>
      <c r="C454">
        <v>69734711</v>
      </c>
      <c r="D454">
        <v>27440041</v>
      </c>
      <c r="E454">
        <v>1</v>
      </c>
      <c r="F454">
        <v>1</v>
      </c>
      <c r="G454">
        <v>1</v>
      </c>
      <c r="H454">
        <v>2</v>
      </c>
      <c r="I454" t="s">
        <v>1003</v>
      </c>
      <c r="J454" t="s">
        <v>1004</v>
      </c>
      <c r="K454" t="s">
        <v>1005</v>
      </c>
      <c r="L454">
        <v>1368</v>
      </c>
      <c r="N454">
        <v>1011</v>
      </c>
      <c r="O454" t="s">
        <v>978</v>
      </c>
      <c r="P454" t="s">
        <v>978</v>
      </c>
      <c r="Q454">
        <v>1</v>
      </c>
      <c r="X454">
        <v>9.07</v>
      </c>
      <c r="Y454">
        <v>0</v>
      </c>
      <c r="Z454">
        <v>0.5</v>
      </c>
      <c r="AA454">
        <v>0</v>
      </c>
      <c r="AB454">
        <v>0</v>
      </c>
      <c r="AC454">
        <v>0</v>
      </c>
      <c r="AD454">
        <v>1</v>
      </c>
      <c r="AE454">
        <v>0</v>
      </c>
      <c r="AF454" t="s">
        <v>3</v>
      </c>
      <c r="AG454">
        <v>9.07</v>
      </c>
      <c r="AH454">
        <v>2</v>
      </c>
      <c r="AI454">
        <v>69734715</v>
      </c>
      <c r="AJ454">
        <v>450</v>
      </c>
      <c r="AK454">
        <v>0</v>
      </c>
      <c r="AL454">
        <v>0</v>
      </c>
      <c r="AM454">
        <v>0</v>
      </c>
      <c r="AN454">
        <v>0</v>
      </c>
      <c r="AO454">
        <v>0</v>
      </c>
      <c r="AP454">
        <v>0</v>
      </c>
      <c r="AQ454">
        <v>0</v>
      </c>
      <c r="AR454">
        <v>0</v>
      </c>
    </row>
    <row r="455" spans="1:44" x14ac:dyDescent="0.2">
      <c r="A455">
        <f>ROW(Source!A547)</f>
        <v>547</v>
      </c>
      <c r="B455">
        <v>69734722</v>
      </c>
      <c r="C455">
        <v>69734711</v>
      </c>
      <c r="D455">
        <v>27407705</v>
      </c>
      <c r="E455">
        <v>1</v>
      </c>
      <c r="F455">
        <v>1</v>
      </c>
      <c r="G455">
        <v>1</v>
      </c>
      <c r="H455">
        <v>3</v>
      </c>
      <c r="I455" t="s">
        <v>1065</v>
      </c>
      <c r="J455" t="s">
        <v>1066</v>
      </c>
      <c r="K455" t="s">
        <v>1067</v>
      </c>
      <c r="L455">
        <v>1339</v>
      </c>
      <c r="N455">
        <v>1007</v>
      </c>
      <c r="O455" t="s">
        <v>40</v>
      </c>
      <c r="P455" t="s">
        <v>40</v>
      </c>
      <c r="Q455">
        <v>1</v>
      </c>
      <c r="X455">
        <v>2.04</v>
      </c>
      <c r="Y455">
        <v>494.7</v>
      </c>
      <c r="Z455">
        <v>0</v>
      </c>
      <c r="AA455">
        <v>0</v>
      </c>
      <c r="AB455">
        <v>0</v>
      </c>
      <c r="AC455">
        <v>0</v>
      </c>
      <c r="AD455">
        <v>1</v>
      </c>
      <c r="AE455">
        <v>0</v>
      </c>
      <c r="AF455" t="s">
        <v>3</v>
      </c>
      <c r="AG455">
        <v>2.04</v>
      </c>
      <c r="AH455">
        <v>3</v>
      </c>
      <c r="AI455">
        <v>-1</v>
      </c>
      <c r="AJ455" t="s">
        <v>3</v>
      </c>
      <c r="AK455">
        <v>4</v>
      </c>
      <c r="AL455">
        <v>-1009.188</v>
      </c>
      <c r="AM455">
        <v>0</v>
      </c>
      <c r="AN455">
        <v>0</v>
      </c>
      <c r="AO455">
        <v>0</v>
      </c>
      <c r="AP455">
        <v>0</v>
      </c>
      <c r="AQ455">
        <v>0</v>
      </c>
      <c r="AR455">
        <v>1</v>
      </c>
    </row>
    <row r="456" spans="1:44" x14ac:dyDescent="0.2">
      <c r="A456">
        <f>ROW(Source!A547)</f>
        <v>547</v>
      </c>
      <c r="B456">
        <v>69734723</v>
      </c>
      <c r="C456">
        <v>69734711</v>
      </c>
      <c r="D456">
        <v>27416566</v>
      </c>
      <c r="E456">
        <v>1</v>
      </c>
      <c r="F456">
        <v>1</v>
      </c>
      <c r="G456">
        <v>1</v>
      </c>
      <c r="H456">
        <v>3</v>
      </c>
      <c r="I456" t="s">
        <v>82</v>
      </c>
      <c r="J456" t="s">
        <v>194</v>
      </c>
      <c r="K456" t="s">
        <v>83</v>
      </c>
      <c r="L456">
        <v>1339</v>
      </c>
      <c r="N456">
        <v>1007</v>
      </c>
      <c r="O456" t="s">
        <v>40</v>
      </c>
      <c r="P456" t="s">
        <v>40</v>
      </c>
      <c r="Q456">
        <v>1</v>
      </c>
      <c r="X456">
        <v>3.5</v>
      </c>
      <c r="Y456">
        <v>7.14</v>
      </c>
      <c r="Z456">
        <v>0</v>
      </c>
      <c r="AA456">
        <v>0</v>
      </c>
      <c r="AB456">
        <v>0</v>
      </c>
      <c r="AC456">
        <v>0</v>
      </c>
      <c r="AD456">
        <v>1</v>
      </c>
      <c r="AE456">
        <v>0</v>
      </c>
      <c r="AF456" t="s">
        <v>3</v>
      </c>
      <c r="AG456">
        <v>3.5</v>
      </c>
      <c r="AH456">
        <v>2</v>
      </c>
      <c r="AI456">
        <v>69734716</v>
      </c>
      <c r="AJ456">
        <v>451</v>
      </c>
      <c r="AK456">
        <v>3</v>
      </c>
      <c r="AL456">
        <v>-24.99</v>
      </c>
      <c r="AM456">
        <v>0</v>
      </c>
      <c r="AN456">
        <v>0</v>
      </c>
      <c r="AO456">
        <v>0</v>
      </c>
      <c r="AP456">
        <v>0</v>
      </c>
      <c r="AQ456">
        <v>0</v>
      </c>
      <c r="AR456">
        <v>1</v>
      </c>
    </row>
    <row r="457" spans="1:44" x14ac:dyDescent="0.2">
      <c r="A457">
        <f>ROW(Source!A548)</f>
        <v>548</v>
      </c>
      <c r="B457">
        <v>69734718</v>
      </c>
      <c r="C457">
        <v>69734711</v>
      </c>
      <c r="D457">
        <v>27496319</v>
      </c>
      <c r="E457">
        <v>1</v>
      </c>
      <c r="F457">
        <v>1</v>
      </c>
      <c r="G457">
        <v>1</v>
      </c>
      <c r="H457">
        <v>1</v>
      </c>
      <c r="I457" t="s">
        <v>1001</v>
      </c>
      <c r="J457" t="s">
        <v>3</v>
      </c>
      <c r="K457" t="s">
        <v>1002</v>
      </c>
      <c r="L457">
        <v>1369</v>
      </c>
      <c r="N457">
        <v>1013</v>
      </c>
      <c r="O457" t="s">
        <v>974</v>
      </c>
      <c r="P457" t="s">
        <v>974</v>
      </c>
      <c r="Q457">
        <v>1</v>
      </c>
      <c r="X457">
        <v>39.51</v>
      </c>
      <c r="Y457">
        <v>0</v>
      </c>
      <c r="Z457">
        <v>0</v>
      </c>
      <c r="AA457">
        <v>0</v>
      </c>
      <c r="AB457">
        <v>8.01</v>
      </c>
      <c r="AC457">
        <v>0</v>
      </c>
      <c r="AD457">
        <v>1</v>
      </c>
      <c r="AE457">
        <v>1</v>
      </c>
      <c r="AF457" t="s">
        <v>3</v>
      </c>
      <c r="AG457">
        <v>39.51</v>
      </c>
      <c r="AH457">
        <v>2</v>
      </c>
      <c r="AI457">
        <v>69734712</v>
      </c>
      <c r="AJ457">
        <v>453</v>
      </c>
      <c r="AK457">
        <v>0</v>
      </c>
      <c r="AL457">
        <v>0</v>
      </c>
      <c r="AM457">
        <v>0</v>
      </c>
      <c r="AN457">
        <v>0</v>
      </c>
      <c r="AO457">
        <v>0</v>
      </c>
      <c r="AP457">
        <v>0</v>
      </c>
      <c r="AQ457">
        <v>0</v>
      </c>
      <c r="AR457">
        <v>0</v>
      </c>
    </row>
    <row r="458" spans="1:44" x14ac:dyDescent="0.2">
      <c r="A458">
        <f>ROW(Source!A548)</f>
        <v>548</v>
      </c>
      <c r="B458">
        <v>69734719</v>
      </c>
      <c r="C458">
        <v>69734711</v>
      </c>
      <c r="D458">
        <v>121548</v>
      </c>
      <c r="E458">
        <v>1</v>
      </c>
      <c r="F458">
        <v>1</v>
      </c>
      <c r="G458">
        <v>1</v>
      </c>
      <c r="H458">
        <v>1</v>
      </c>
      <c r="I458" t="s">
        <v>36</v>
      </c>
      <c r="J458" t="s">
        <v>3</v>
      </c>
      <c r="K458" t="s">
        <v>981</v>
      </c>
      <c r="L458">
        <v>608254</v>
      </c>
      <c r="N458">
        <v>1013</v>
      </c>
      <c r="O458" t="s">
        <v>982</v>
      </c>
      <c r="P458" t="s">
        <v>982</v>
      </c>
      <c r="Q458">
        <v>1</v>
      </c>
      <c r="X458">
        <v>1.27</v>
      </c>
      <c r="Y458">
        <v>0</v>
      </c>
      <c r="Z458">
        <v>0</v>
      </c>
      <c r="AA458">
        <v>0</v>
      </c>
      <c r="AB458">
        <v>0</v>
      </c>
      <c r="AC458">
        <v>0</v>
      </c>
      <c r="AD458">
        <v>1</v>
      </c>
      <c r="AE458">
        <v>2</v>
      </c>
      <c r="AF458" t="s">
        <v>3</v>
      </c>
      <c r="AG458">
        <v>1.27</v>
      </c>
      <c r="AH458">
        <v>2</v>
      </c>
      <c r="AI458">
        <v>69734713</v>
      </c>
      <c r="AJ458">
        <v>454</v>
      </c>
      <c r="AK458">
        <v>0</v>
      </c>
      <c r="AL458">
        <v>0</v>
      </c>
      <c r="AM458">
        <v>0</v>
      </c>
      <c r="AN458">
        <v>0</v>
      </c>
      <c r="AO458">
        <v>0</v>
      </c>
      <c r="AP458">
        <v>0</v>
      </c>
      <c r="AQ458">
        <v>0</v>
      </c>
      <c r="AR458">
        <v>0</v>
      </c>
    </row>
    <row r="459" spans="1:44" x14ac:dyDescent="0.2">
      <c r="A459">
        <f>ROW(Source!A548)</f>
        <v>548</v>
      </c>
      <c r="B459">
        <v>69734720</v>
      </c>
      <c r="C459">
        <v>69734711</v>
      </c>
      <c r="D459">
        <v>27439630</v>
      </c>
      <c r="E459">
        <v>1</v>
      </c>
      <c r="F459">
        <v>1</v>
      </c>
      <c r="G459">
        <v>1</v>
      </c>
      <c r="H459">
        <v>2</v>
      </c>
      <c r="I459" t="s">
        <v>986</v>
      </c>
      <c r="J459" t="s">
        <v>987</v>
      </c>
      <c r="K459" t="s">
        <v>988</v>
      </c>
      <c r="L459">
        <v>1368</v>
      </c>
      <c r="N459">
        <v>1011</v>
      </c>
      <c r="O459" t="s">
        <v>978</v>
      </c>
      <c r="P459" t="s">
        <v>978</v>
      </c>
      <c r="Q459">
        <v>1</v>
      </c>
      <c r="X459">
        <v>1.27</v>
      </c>
      <c r="Y459">
        <v>0</v>
      </c>
      <c r="Z459">
        <v>31.27</v>
      </c>
      <c r="AA459">
        <v>13.61</v>
      </c>
      <c r="AB459">
        <v>0</v>
      </c>
      <c r="AC459">
        <v>0</v>
      </c>
      <c r="AD459">
        <v>1</v>
      </c>
      <c r="AE459">
        <v>0</v>
      </c>
      <c r="AF459" t="s">
        <v>3</v>
      </c>
      <c r="AG459">
        <v>1.27</v>
      </c>
      <c r="AH459">
        <v>2</v>
      </c>
      <c r="AI459">
        <v>69734714</v>
      </c>
      <c r="AJ459">
        <v>455</v>
      </c>
      <c r="AK459">
        <v>0</v>
      </c>
      <c r="AL459">
        <v>0</v>
      </c>
      <c r="AM459">
        <v>0</v>
      </c>
      <c r="AN459">
        <v>0</v>
      </c>
      <c r="AO459">
        <v>0</v>
      </c>
      <c r="AP459">
        <v>0</v>
      </c>
      <c r="AQ459">
        <v>0</v>
      </c>
      <c r="AR459">
        <v>0</v>
      </c>
    </row>
    <row r="460" spans="1:44" x14ac:dyDescent="0.2">
      <c r="A460">
        <f>ROW(Source!A548)</f>
        <v>548</v>
      </c>
      <c r="B460">
        <v>69734721</v>
      </c>
      <c r="C460">
        <v>69734711</v>
      </c>
      <c r="D460">
        <v>27440041</v>
      </c>
      <c r="E460">
        <v>1</v>
      </c>
      <c r="F460">
        <v>1</v>
      </c>
      <c r="G460">
        <v>1</v>
      </c>
      <c r="H460">
        <v>2</v>
      </c>
      <c r="I460" t="s">
        <v>1003</v>
      </c>
      <c r="J460" t="s">
        <v>1004</v>
      </c>
      <c r="K460" t="s">
        <v>1005</v>
      </c>
      <c r="L460">
        <v>1368</v>
      </c>
      <c r="N460">
        <v>1011</v>
      </c>
      <c r="O460" t="s">
        <v>978</v>
      </c>
      <c r="P460" t="s">
        <v>978</v>
      </c>
      <c r="Q460">
        <v>1</v>
      </c>
      <c r="X460">
        <v>9.07</v>
      </c>
      <c r="Y460">
        <v>0</v>
      </c>
      <c r="Z460">
        <v>0.5</v>
      </c>
      <c r="AA460">
        <v>0</v>
      </c>
      <c r="AB460">
        <v>0</v>
      </c>
      <c r="AC460">
        <v>0</v>
      </c>
      <c r="AD460">
        <v>1</v>
      </c>
      <c r="AE460">
        <v>0</v>
      </c>
      <c r="AF460" t="s">
        <v>3</v>
      </c>
      <c r="AG460">
        <v>9.07</v>
      </c>
      <c r="AH460">
        <v>2</v>
      </c>
      <c r="AI460">
        <v>69734715</v>
      </c>
      <c r="AJ460">
        <v>456</v>
      </c>
      <c r="AK460">
        <v>0</v>
      </c>
      <c r="AL460">
        <v>0</v>
      </c>
      <c r="AM460">
        <v>0</v>
      </c>
      <c r="AN460">
        <v>0</v>
      </c>
      <c r="AO460">
        <v>0</v>
      </c>
      <c r="AP460">
        <v>0</v>
      </c>
      <c r="AQ460">
        <v>0</v>
      </c>
      <c r="AR460">
        <v>0</v>
      </c>
    </row>
    <row r="461" spans="1:44" x14ac:dyDescent="0.2">
      <c r="A461">
        <f>ROW(Source!A548)</f>
        <v>548</v>
      </c>
      <c r="B461">
        <v>69734722</v>
      </c>
      <c r="C461">
        <v>69734711</v>
      </c>
      <c r="D461">
        <v>27407705</v>
      </c>
      <c r="E461">
        <v>1</v>
      </c>
      <c r="F461">
        <v>1</v>
      </c>
      <c r="G461">
        <v>1</v>
      </c>
      <c r="H461">
        <v>3</v>
      </c>
      <c r="I461" t="s">
        <v>1065</v>
      </c>
      <c r="J461" t="s">
        <v>1066</v>
      </c>
      <c r="K461" t="s">
        <v>1067</v>
      </c>
      <c r="L461">
        <v>1339</v>
      </c>
      <c r="N461">
        <v>1007</v>
      </c>
      <c r="O461" t="s">
        <v>40</v>
      </c>
      <c r="P461" t="s">
        <v>40</v>
      </c>
      <c r="Q461">
        <v>1</v>
      </c>
      <c r="X461">
        <v>2.04</v>
      </c>
      <c r="Y461">
        <v>494.7</v>
      </c>
      <c r="Z461">
        <v>0</v>
      </c>
      <c r="AA461">
        <v>0</v>
      </c>
      <c r="AB461">
        <v>0</v>
      </c>
      <c r="AC461">
        <v>0</v>
      </c>
      <c r="AD461">
        <v>1</v>
      </c>
      <c r="AE461">
        <v>0</v>
      </c>
      <c r="AF461" t="s">
        <v>3</v>
      </c>
      <c r="AG461">
        <v>2.04</v>
      </c>
      <c r="AH461">
        <v>3</v>
      </c>
      <c r="AI461">
        <v>-1</v>
      </c>
      <c r="AJ461" t="s">
        <v>3</v>
      </c>
      <c r="AK461">
        <v>4</v>
      </c>
      <c r="AL461">
        <v>-1009.188</v>
      </c>
      <c r="AM461">
        <v>0</v>
      </c>
      <c r="AN461">
        <v>0</v>
      </c>
      <c r="AO461">
        <v>0</v>
      </c>
      <c r="AP461">
        <v>0</v>
      </c>
      <c r="AQ461">
        <v>0</v>
      </c>
      <c r="AR461">
        <v>1</v>
      </c>
    </row>
    <row r="462" spans="1:44" x14ac:dyDescent="0.2">
      <c r="A462">
        <f>ROW(Source!A548)</f>
        <v>548</v>
      </c>
      <c r="B462">
        <v>69734723</v>
      </c>
      <c r="C462">
        <v>69734711</v>
      </c>
      <c r="D462">
        <v>27416566</v>
      </c>
      <c r="E462">
        <v>1</v>
      </c>
      <c r="F462">
        <v>1</v>
      </c>
      <c r="G462">
        <v>1</v>
      </c>
      <c r="H462">
        <v>3</v>
      </c>
      <c r="I462" t="s">
        <v>82</v>
      </c>
      <c r="J462" t="s">
        <v>194</v>
      </c>
      <c r="K462" t="s">
        <v>83</v>
      </c>
      <c r="L462">
        <v>1339</v>
      </c>
      <c r="N462">
        <v>1007</v>
      </c>
      <c r="O462" t="s">
        <v>40</v>
      </c>
      <c r="P462" t="s">
        <v>40</v>
      </c>
      <c r="Q462">
        <v>1</v>
      </c>
      <c r="X462">
        <v>3.5</v>
      </c>
      <c r="Y462">
        <v>7.14</v>
      </c>
      <c r="Z462">
        <v>0</v>
      </c>
      <c r="AA462">
        <v>0</v>
      </c>
      <c r="AB462">
        <v>0</v>
      </c>
      <c r="AC462">
        <v>0</v>
      </c>
      <c r="AD462">
        <v>1</v>
      </c>
      <c r="AE462">
        <v>0</v>
      </c>
      <c r="AF462" t="s">
        <v>3</v>
      </c>
      <c r="AG462">
        <v>3.5</v>
      </c>
      <c r="AH462">
        <v>2</v>
      </c>
      <c r="AI462">
        <v>69734716</v>
      </c>
      <c r="AJ462">
        <v>457</v>
      </c>
      <c r="AK462">
        <v>3</v>
      </c>
      <c r="AL462">
        <v>-24.99</v>
      </c>
      <c r="AM462">
        <v>0</v>
      </c>
      <c r="AN462">
        <v>0</v>
      </c>
      <c r="AO462">
        <v>0</v>
      </c>
      <c r="AP462">
        <v>0</v>
      </c>
      <c r="AQ462">
        <v>0</v>
      </c>
      <c r="AR462">
        <v>1</v>
      </c>
    </row>
    <row r="463" spans="1:44" x14ac:dyDescent="0.2">
      <c r="A463">
        <f>ROW(Source!A553)</f>
        <v>553</v>
      </c>
      <c r="B463">
        <v>69734732</v>
      </c>
      <c r="C463">
        <v>69734726</v>
      </c>
      <c r="D463">
        <v>27496319</v>
      </c>
      <c r="E463">
        <v>1</v>
      </c>
      <c r="F463">
        <v>1</v>
      </c>
      <c r="G463">
        <v>1</v>
      </c>
      <c r="H463">
        <v>1</v>
      </c>
      <c r="I463" t="s">
        <v>1001</v>
      </c>
      <c r="J463" t="s">
        <v>3</v>
      </c>
      <c r="K463" t="s">
        <v>1002</v>
      </c>
      <c r="L463">
        <v>1369</v>
      </c>
      <c r="N463">
        <v>1013</v>
      </c>
      <c r="O463" t="s">
        <v>974</v>
      </c>
      <c r="P463" t="s">
        <v>974</v>
      </c>
      <c r="Q463">
        <v>1</v>
      </c>
      <c r="X463">
        <v>0.5</v>
      </c>
      <c r="Y463">
        <v>0</v>
      </c>
      <c r="Z463">
        <v>0</v>
      </c>
      <c r="AA463">
        <v>0</v>
      </c>
      <c r="AB463">
        <v>8.01</v>
      </c>
      <c r="AC463">
        <v>0</v>
      </c>
      <c r="AD463">
        <v>1</v>
      </c>
      <c r="AE463">
        <v>1</v>
      </c>
      <c r="AF463" t="s">
        <v>334</v>
      </c>
      <c r="AG463">
        <v>2.5</v>
      </c>
      <c r="AH463">
        <v>2</v>
      </c>
      <c r="AI463">
        <v>69734727</v>
      </c>
      <c r="AJ463">
        <v>459</v>
      </c>
      <c r="AK463">
        <v>0</v>
      </c>
      <c r="AL463">
        <v>0</v>
      </c>
      <c r="AM463">
        <v>0</v>
      </c>
      <c r="AN463">
        <v>0</v>
      </c>
      <c r="AO463">
        <v>0</v>
      </c>
      <c r="AP463">
        <v>0</v>
      </c>
      <c r="AQ463">
        <v>0</v>
      </c>
      <c r="AR463">
        <v>0</v>
      </c>
    </row>
    <row r="464" spans="1:44" x14ac:dyDescent="0.2">
      <c r="A464">
        <f>ROW(Source!A553)</f>
        <v>553</v>
      </c>
      <c r="B464">
        <v>69734733</v>
      </c>
      <c r="C464">
        <v>69734726</v>
      </c>
      <c r="D464">
        <v>121548</v>
      </c>
      <c r="E464">
        <v>1</v>
      </c>
      <c r="F464">
        <v>1</v>
      </c>
      <c r="G464">
        <v>1</v>
      </c>
      <c r="H464">
        <v>1</v>
      </c>
      <c r="I464" t="s">
        <v>36</v>
      </c>
      <c r="J464" t="s">
        <v>3</v>
      </c>
      <c r="K464" t="s">
        <v>981</v>
      </c>
      <c r="L464">
        <v>608254</v>
      </c>
      <c r="N464">
        <v>1013</v>
      </c>
      <c r="O464" t="s">
        <v>982</v>
      </c>
      <c r="P464" t="s">
        <v>982</v>
      </c>
      <c r="Q464">
        <v>1</v>
      </c>
      <c r="X464">
        <v>0.21</v>
      </c>
      <c r="Y464">
        <v>0</v>
      </c>
      <c r="Z464">
        <v>0</v>
      </c>
      <c r="AA464">
        <v>0</v>
      </c>
      <c r="AB464">
        <v>0</v>
      </c>
      <c r="AC464">
        <v>0</v>
      </c>
      <c r="AD464">
        <v>1</v>
      </c>
      <c r="AE464">
        <v>2</v>
      </c>
      <c r="AF464" t="s">
        <v>334</v>
      </c>
      <c r="AG464">
        <v>1.05</v>
      </c>
      <c r="AH464">
        <v>2</v>
      </c>
      <c r="AI464">
        <v>69734728</v>
      </c>
      <c r="AJ464">
        <v>460</v>
      </c>
      <c r="AK464">
        <v>0</v>
      </c>
      <c r="AL464">
        <v>0</v>
      </c>
      <c r="AM464">
        <v>0</v>
      </c>
      <c r="AN464">
        <v>0</v>
      </c>
      <c r="AO464">
        <v>0</v>
      </c>
      <c r="AP464">
        <v>0</v>
      </c>
      <c r="AQ464">
        <v>0</v>
      </c>
      <c r="AR464">
        <v>0</v>
      </c>
    </row>
    <row r="465" spans="1:44" x14ac:dyDescent="0.2">
      <c r="A465">
        <f>ROW(Source!A553)</f>
        <v>553</v>
      </c>
      <c r="B465">
        <v>69734734</v>
      </c>
      <c r="C465">
        <v>69734726</v>
      </c>
      <c r="D465">
        <v>27439630</v>
      </c>
      <c r="E465">
        <v>1</v>
      </c>
      <c r="F465">
        <v>1</v>
      </c>
      <c r="G465">
        <v>1</v>
      </c>
      <c r="H465">
        <v>2</v>
      </c>
      <c r="I465" t="s">
        <v>986</v>
      </c>
      <c r="J465" t="s">
        <v>987</v>
      </c>
      <c r="K465" t="s">
        <v>988</v>
      </c>
      <c r="L465">
        <v>1368</v>
      </c>
      <c r="N465">
        <v>1011</v>
      </c>
      <c r="O465" t="s">
        <v>978</v>
      </c>
      <c r="P465" t="s">
        <v>978</v>
      </c>
      <c r="Q465">
        <v>1</v>
      </c>
      <c r="X465">
        <v>0.21</v>
      </c>
      <c r="Y465">
        <v>0</v>
      </c>
      <c r="Z465">
        <v>31.27</v>
      </c>
      <c r="AA465">
        <v>13.61</v>
      </c>
      <c r="AB465">
        <v>0</v>
      </c>
      <c r="AC465">
        <v>0</v>
      </c>
      <c r="AD465">
        <v>1</v>
      </c>
      <c r="AE465">
        <v>0</v>
      </c>
      <c r="AF465" t="s">
        <v>334</v>
      </c>
      <c r="AG465">
        <v>1.05</v>
      </c>
      <c r="AH465">
        <v>2</v>
      </c>
      <c r="AI465">
        <v>69734729</v>
      </c>
      <c r="AJ465">
        <v>461</v>
      </c>
      <c r="AK465">
        <v>0</v>
      </c>
      <c r="AL465">
        <v>0</v>
      </c>
      <c r="AM465">
        <v>0</v>
      </c>
      <c r="AN465">
        <v>0</v>
      </c>
      <c r="AO465">
        <v>0</v>
      </c>
      <c r="AP465">
        <v>0</v>
      </c>
      <c r="AQ465">
        <v>0</v>
      </c>
      <c r="AR465">
        <v>0</v>
      </c>
    </row>
    <row r="466" spans="1:44" x14ac:dyDescent="0.2">
      <c r="A466">
        <f>ROW(Source!A553)</f>
        <v>553</v>
      </c>
      <c r="B466">
        <v>69734735</v>
      </c>
      <c r="C466">
        <v>69734726</v>
      </c>
      <c r="D466">
        <v>27440041</v>
      </c>
      <c r="E466">
        <v>1</v>
      </c>
      <c r="F466">
        <v>1</v>
      </c>
      <c r="G466">
        <v>1</v>
      </c>
      <c r="H466">
        <v>2</v>
      </c>
      <c r="I466" t="s">
        <v>1003</v>
      </c>
      <c r="J466" t="s">
        <v>1004</v>
      </c>
      <c r="K466" t="s">
        <v>1005</v>
      </c>
      <c r="L466">
        <v>1368</v>
      </c>
      <c r="N466">
        <v>1011</v>
      </c>
      <c r="O466" t="s">
        <v>978</v>
      </c>
      <c r="P466" t="s">
        <v>978</v>
      </c>
      <c r="Q466">
        <v>1</v>
      </c>
      <c r="X466">
        <v>2.3199999999999998</v>
      </c>
      <c r="Y466">
        <v>0</v>
      </c>
      <c r="Z466">
        <v>0.5</v>
      </c>
      <c r="AA466">
        <v>0</v>
      </c>
      <c r="AB466">
        <v>0</v>
      </c>
      <c r="AC466">
        <v>0</v>
      </c>
      <c r="AD466">
        <v>1</v>
      </c>
      <c r="AE466">
        <v>0</v>
      </c>
      <c r="AF466" t="s">
        <v>334</v>
      </c>
      <c r="AG466">
        <v>11.6</v>
      </c>
      <c r="AH466">
        <v>2</v>
      </c>
      <c r="AI466">
        <v>69734730</v>
      </c>
      <c r="AJ466">
        <v>462</v>
      </c>
      <c r="AK466">
        <v>0</v>
      </c>
      <c r="AL466">
        <v>0</v>
      </c>
      <c r="AM466">
        <v>0</v>
      </c>
      <c r="AN466">
        <v>0</v>
      </c>
      <c r="AO466">
        <v>0</v>
      </c>
      <c r="AP466">
        <v>0</v>
      </c>
      <c r="AQ466">
        <v>0</v>
      </c>
      <c r="AR466">
        <v>0</v>
      </c>
    </row>
    <row r="467" spans="1:44" x14ac:dyDescent="0.2">
      <c r="A467">
        <f>ROW(Source!A553)</f>
        <v>553</v>
      </c>
      <c r="B467">
        <v>69734736</v>
      </c>
      <c r="C467">
        <v>69734726</v>
      </c>
      <c r="D467">
        <v>27407705</v>
      </c>
      <c r="E467">
        <v>1</v>
      </c>
      <c r="F467">
        <v>1</v>
      </c>
      <c r="G467">
        <v>1</v>
      </c>
      <c r="H467">
        <v>3</v>
      </c>
      <c r="I467" t="s">
        <v>1065</v>
      </c>
      <c r="J467" t="s">
        <v>1066</v>
      </c>
      <c r="K467" t="s">
        <v>1067</v>
      </c>
      <c r="L467">
        <v>1339</v>
      </c>
      <c r="N467">
        <v>1007</v>
      </c>
      <c r="O467" t="s">
        <v>40</v>
      </c>
      <c r="P467" t="s">
        <v>40</v>
      </c>
      <c r="Q467">
        <v>1</v>
      </c>
      <c r="X467">
        <v>0.51</v>
      </c>
      <c r="Y467">
        <v>494.7</v>
      </c>
      <c r="Z467">
        <v>0</v>
      </c>
      <c r="AA467">
        <v>0</v>
      </c>
      <c r="AB467">
        <v>0</v>
      </c>
      <c r="AC467">
        <v>0</v>
      </c>
      <c r="AD467">
        <v>1</v>
      </c>
      <c r="AE467">
        <v>0</v>
      </c>
      <c r="AF467" t="s">
        <v>334</v>
      </c>
      <c r="AG467">
        <v>2.5499999999999998</v>
      </c>
      <c r="AH467">
        <v>3</v>
      </c>
      <c r="AI467">
        <v>-1</v>
      </c>
      <c r="AJ467" t="s">
        <v>3</v>
      </c>
      <c r="AK467">
        <v>4</v>
      </c>
      <c r="AL467">
        <v>-1261.4849999999999</v>
      </c>
      <c r="AM467">
        <v>0</v>
      </c>
      <c r="AN467">
        <v>0</v>
      </c>
      <c r="AO467">
        <v>0</v>
      </c>
      <c r="AP467">
        <v>0</v>
      </c>
      <c r="AQ467">
        <v>0</v>
      </c>
      <c r="AR467">
        <v>1</v>
      </c>
    </row>
    <row r="468" spans="1:44" x14ac:dyDescent="0.2">
      <c r="A468">
        <f>ROW(Source!A554)</f>
        <v>554</v>
      </c>
      <c r="B468">
        <v>69734732</v>
      </c>
      <c r="C468">
        <v>69734726</v>
      </c>
      <c r="D468">
        <v>27496319</v>
      </c>
      <c r="E468">
        <v>1</v>
      </c>
      <c r="F468">
        <v>1</v>
      </c>
      <c r="G468">
        <v>1</v>
      </c>
      <c r="H468">
        <v>1</v>
      </c>
      <c r="I468" t="s">
        <v>1001</v>
      </c>
      <c r="J468" t="s">
        <v>3</v>
      </c>
      <c r="K468" t="s">
        <v>1002</v>
      </c>
      <c r="L468">
        <v>1369</v>
      </c>
      <c r="N468">
        <v>1013</v>
      </c>
      <c r="O468" t="s">
        <v>974</v>
      </c>
      <c r="P468" t="s">
        <v>974</v>
      </c>
      <c r="Q468">
        <v>1</v>
      </c>
      <c r="X468">
        <v>0.5</v>
      </c>
      <c r="Y468">
        <v>0</v>
      </c>
      <c r="Z468">
        <v>0</v>
      </c>
      <c r="AA468">
        <v>0</v>
      </c>
      <c r="AB468">
        <v>8.01</v>
      </c>
      <c r="AC468">
        <v>0</v>
      </c>
      <c r="AD468">
        <v>1</v>
      </c>
      <c r="AE468">
        <v>1</v>
      </c>
      <c r="AF468" t="s">
        <v>334</v>
      </c>
      <c r="AG468">
        <v>2.5</v>
      </c>
      <c r="AH468">
        <v>2</v>
      </c>
      <c r="AI468">
        <v>69734727</v>
      </c>
      <c r="AJ468">
        <v>464</v>
      </c>
      <c r="AK468">
        <v>0</v>
      </c>
      <c r="AL468">
        <v>0</v>
      </c>
      <c r="AM468">
        <v>0</v>
      </c>
      <c r="AN468">
        <v>0</v>
      </c>
      <c r="AO468">
        <v>0</v>
      </c>
      <c r="AP468">
        <v>0</v>
      </c>
      <c r="AQ468">
        <v>0</v>
      </c>
      <c r="AR468">
        <v>0</v>
      </c>
    </row>
    <row r="469" spans="1:44" x14ac:dyDescent="0.2">
      <c r="A469">
        <f>ROW(Source!A554)</f>
        <v>554</v>
      </c>
      <c r="B469">
        <v>69734733</v>
      </c>
      <c r="C469">
        <v>69734726</v>
      </c>
      <c r="D469">
        <v>121548</v>
      </c>
      <c r="E469">
        <v>1</v>
      </c>
      <c r="F469">
        <v>1</v>
      </c>
      <c r="G469">
        <v>1</v>
      </c>
      <c r="H469">
        <v>1</v>
      </c>
      <c r="I469" t="s">
        <v>36</v>
      </c>
      <c r="J469" t="s">
        <v>3</v>
      </c>
      <c r="K469" t="s">
        <v>981</v>
      </c>
      <c r="L469">
        <v>608254</v>
      </c>
      <c r="N469">
        <v>1013</v>
      </c>
      <c r="O469" t="s">
        <v>982</v>
      </c>
      <c r="P469" t="s">
        <v>982</v>
      </c>
      <c r="Q469">
        <v>1</v>
      </c>
      <c r="X469">
        <v>0.21</v>
      </c>
      <c r="Y469">
        <v>0</v>
      </c>
      <c r="Z469">
        <v>0</v>
      </c>
      <c r="AA469">
        <v>0</v>
      </c>
      <c r="AB469">
        <v>0</v>
      </c>
      <c r="AC469">
        <v>0</v>
      </c>
      <c r="AD469">
        <v>1</v>
      </c>
      <c r="AE469">
        <v>2</v>
      </c>
      <c r="AF469" t="s">
        <v>334</v>
      </c>
      <c r="AG469">
        <v>1.05</v>
      </c>
      <c r="AH469">
        <v>2</v>
      </c>
      <c r="AI469">
        <v>69734728</v>
      </c>
      <c r="AJ469">
        <v>465</v>
      </c>
      <c r="AK469">
        <v>0</v>
      </c>
      <c r="AL469">
        <v>0</v>
      </c>
      <c r="AM469">
        <v>0</v>
      </c>
      <c r="AN469">
        <v>0</v>
      </c>
      <c r="AO469">
        <v>0</v>
      </c>
      <c r="AP469">
        <v>0</v>
      </c>
      <c r="AQ469">
        <v>0</v>
      </c>
      <c r="AR469">
        <v>0</v>
      </c>
    </row>
    <row r="470" spans="1:44" x14ac:dyDescent="0.2">
      <c r="A470">
        <f>ROW(Source!A554)</f>
        <v>554</v>
      </c>
      <c r="B470">
        <v>69734734</v>
      </c>
      <c r="C470">
        <v>69734726</v>
      </c>
      <c r="D470">
        <v>27439630</v>
      </c>
      <c r="E470">
        <v>1</v>
      </c>
      <c r="F470">
        <v>1</v>
      </c>
      <c r="G470">
        <v>1</v>
      </c>
      <c r="H470">
        <v>2</v>
      </c>
      <c r="I470" t="s">
        <v>986</v>
      </c>
      <c r="J470" t="s">
        <v>987</v>
      </c>
      <c r="K470" t="s">
        <v>988</v>
      </c>
      <c r="L470">
        <v>1368</v>
      </c>
      <c r="N470">
        <v>1011</v>
      </c>
      <c r="O470" t="s">
        <v>978</v>
      </c>
      <c r="P470" t="s">
        <v>978</v>
      </c>
      <c r="Q470">
        <v>1</v>
      </c>
      <c r="X470">
        <v>0.21</v>
      </c>
      <c r="Y470">
        <v>0</v>
      </c>
      <c r="Z470">
        <v>31.27</v>
      </c>
      <c r="AA470">
        <v>13.61</v>
      </c>
      <c r="AB470">
        <v>0</v>
      </c>
      <c r="AC470">
        <v>0</v>
      </c>
      <c r="AD470">
        <v>1</v>
      </c>
      <c r="AE470">
        <v>0</v>
      </c>
      <c r="AF470" t="s">
        <v>334</v>
      </c>
      <c r="AG470">
        <v>1.05</v>
      </c>
      <c r="AH470">
        <v>2</v>
      </c>
      <c r="AI470">
        <v>69734729</v>
      </c>
      <c r="AJ470">
        <v>466</v>
      </c>
      <c r="AK470">
        <v>0</v>
      </c>
      <c r="AL470">
        <v>0</v>
      </c>
      <c r="AM470">
        <v>0</v>
      </c>
      <c r="AN470">
        <v>0</v>
      </c>
      <c r="AO470">
        <v>0</v>
      </c>
      <c r="AP470">
        <v>0</v>
      </c>
      <c r="AQ470">
        <v>0</v>
      </c>
      <c r="AR470">
        <v>0</v>
      </c>
    </row>
    <row r="471" spans="1:44" x14ac:dyDescent="0.2">
      <c r="A471">
        <f>ROW(Source!A554)</f>
        <v>554</v>
      </c>
      <c r="B471">
        <v>69734735</v>
      </c>
      <c r="C471">
        <v>69734726</v>
      </c>
      <c r="D471">
        <v>27440041</v>
      </c>
      <c r="E471">
        <v>1</v>
      </c>
      <c r="F471">
        <v>1</v>
      </c>
      <c r="G471">
        <v>1</v>
      </c>
      <c r="H471">
        <v>2</v>
      </c>
      <c r="I471" t="s">
        <v>1003</v>
      </c>
      <c r="J471" t="s">
        <v>1004</v>
      </c>
      <c r="K471" t="s">
        <v>1005</v>
      </c>
      <c r="L471">
        <v>1368</v>
      </c>
      <c r="N471">
        <v>1011</v>
      </c>
      <c r="O471" t="s">
        <v>978</v>
      </c>
      <c r="P471" t="s">
        <v>978</v>
      </c>
      <c r="Q471">
        <v>1</v>
      </c>
      <c r="X471">
        <v>2.3199999999999998</v>
      </c>
      <c r="Y471">
        <v>0</v>
      </c>
      <c r="Z471">
        <v>0.5</v>
      </c>
      <c r="AA471">
        <v>0</v>
      </c>
      <c r="AB471">
        <v>0</v>
      </c>
      <c r="AC471">
        <v>0</v>
      </c>
      <c r="AD471">
        <v>1</v>
      </c>
      <c r="AE471">
        <v>0</v>
      </c>
      <c r="AF471" t="s">
        <v>334</v>
      </c>
      <c r="AG471">
        <v>11.6</v>
      </c>
      <c r="AH471">
        <v>2</v>
      </c>
      <c r="AI471">
        <v>69734730</v>
      </c>
      <c r="AJ471">
        <v>467</v>
      </c>
      <c r="AK471">
        <v>0</v>
      </c>
      <c r="AL471">
        <v>0</v>
      </c>
      <c r="AM471">
        <v>0</v>
      </c>
      <c r="AN471">
        <v>0</v>
      </c>
      <c r="AO471">
        <v>0</v>
      </c>
      <c r="AP471">
        <v>0</v>
      </c>
      <c r="AQ471">
        <v>0</v>
      </c>
      <c r="AR471">
        <v>0</v>
      </c>
    </row>
    <row r="472" spans="1:44" x14ac:dyDescent="0.2">
      <c r="A472">
        <f>ROW(Source!A554)</f>
        <v>554</v>
      </c>
      <c r="B472">
        <v>69734736</v>
      </c>
      <c r="C472">
        <v>69734726</v>
      </c>
      <c r="D472">
        <v>27407705</v>
      </c>
      <c r="E472">
        <v>1</v>
      </c>
      <c r="F472">
        <v>1</v>
      </c>
      <c r="G472">
        <v>1</v>
      </c>
      <c r="H472">
        <v>3</v>
      </c>
      <c r="I472" t="s">
        <v>1065</v>
      </c>
      <c r="J472" t="s">
        <v>1066</v>
      </c>
      <c r="K472" t="s">
        <v>1067</v>
      </c>
      <c r="L472">
        <v>1339</v>
      </c>
      <c r="N472">
        <v>1007</v>
      </c>
      <c r="O472" t="s">
        <v>40</v>
      </c>
      <c r="P472" t="s">
        <v>40</v>
      </c>
      <c r="Q472">
        <v>1</v>
      </c>
      <c r="X472">
        <v>0.51</v>
      </c>
      <c r="Y472">
        <v>494.7</v>
      </c>
      <c r="Z472">
        <v>0</v>
      </c>
      <c r="AA472">
        <v>0</v>
      </c>
      <c r="AB472">
        <v>0</v>
      </c>
      <c r="AC472">
        <v>0</v>
      </c>
      <c r="AD472">
        <v>1</v>
      </c>
      <c r="AE472">
        <v>0</v>
      </c>
      <c r="AF472" t="s">
        <v>334</v>
      </c>
      <c r="AG472">
        <v>2.5499999999999998</v>
      </c>
      <c r="AH472">
        <v>3</v>
      </c>
      <c r="AI472">
        <v>-1</v>
      </c>
      <c r="AJ472" t="s">
        <v>3</v>
      </c>
      <c r="AK472">
        <v>4</v>
      </c>
      <c r="AL472">
        <v>-1261.4849999999999</v>
      </c>
      <c r="AM472">
        <v>0</v>
      </c>
      <c r="AN472">
        <v>0</v>
      </c>
      <c r="AO472">
        <v>0</v>
      </c>
      <c r="AP472">
        <v>0</v>
      </c>
      <c r="AQ472">
        <v>0</v>
      </c>
      <c r="AR472">
        <v>1</v>
      </c>
    </row>
    <row r="473" spans="1:44" x14ac:dyDescent="0.2">
      <c r="A473">
        <f>ROW(Source!A557)</f>
        <v>557</v>
      </c>
      <c r="B473">
        <v>69734744</v>
      </c>
      <c r="C473">
        <v>69734738</v>
      </c>
      <c r="D473">
        <v>27493137</v>
      </c>
      <c r="E473">
        <v>1</v>
      </c>
      <c r="F473">
        <v>1</v>
      </c>
      <c r="G473">
        <v>1</v>
      </c>
      <c r="H473">
        <v>1</v>
      </c>
      <c r="I473" t="s">
        <v>999</v>
      </c>
      <c r="J473" t="s">
        <v>3</v>
      </c>
      <c r="K473" t="s">
        <v>1000</v>
      </c>
      <c r="L473">
        <v>1369</v>
      </c>
      <c r="N473">
        <v>1013</v>
      </c>
      <c r="O473" t="s">
        <v>974</v>
      </c>
      <c r="P473" t="s">
        <v>974</v>
      </c>
      <c r="Q473">
        <v>1</v>
      </c>
      <c r="X473">
        <v>80.040000000000006</v>
      </c>
      <c r="Y473">
        <v>0</v>
      </c>
      <c r="Z473">
        <v>0</v>
      </c>
      <c r="AA473">
        <v>0</v>
      </c>
      <c r="AB473">
        <v>9.15</v>
      </c>
      <c r="AC473">
        <v>0</v>
      </c>
      <c r="AD473">
        <v>1</v>
      </c>
      <c r="AE473">
        <v>1</v>
      </c>
      <c r="AF473" t="s">
        <v>3</v>
      </c>
      <c r="AG473">
        <v>80.040000000000006</v>
      </c>
      <c r="AH473">
        <v>2</v>
      </c>
      <c r="AI473">
        <v>69734739</v>
      </c>
      <c r="AJ473">
        <v>469</v>
      </c>
      <c r="AK473">
        <v>0</v>
      </c>
      <c r="AL473">
        <v>0</v>
      </c>
      <c r="AM473">
        <v>0</v>
      </c>
      <c r="AN473">
        <v>0</v>
      </c>
      <c r="AO473">
        <v>0</v>
      </c>
      <c r="AP473">
        <v>0</v>
      </c>
      <c r="AQ473">
        <v>0</v>
      </c>
      <c r="AR473">
        <v>0</v>
      </c>
    </row>
    <row r="474" spans="1:44" x14ac:dyDescent="0.2">
      <c r="A474">
        <f>ROW(Source!A557)</f>
        <v>557</v>
      </c>
      <c r="B474">
        <v>69734745</v>
      </c>
      <c r="C474">
        <v>69734738</v>
      </c>
      <c r="D474">
        <v>121548</v>
      </c>
      <c r="E474">
        <v>1</v>
      </c>
      <c r="F474">
        <v>1</v>
      </c>
      <c r="G474">
        <v>1</v>
      </c>
      <c r="H474">
        <v>1</v>
      </c>
      <c r="I474" t="s">
        <v>36</v>
      </c>
      <c r="J474" t="s">
        <v>3</v>
      </c>
      <c r="K474" t="s">
        <v>981</v>
      </c>
      <c r="L474">
        <v>608254</v>
      </c>
      <c r="N474">
        <v>1013</v>
      </c>
      <c r="O474" t="s">
        <v>982</v>
      </c>
      <c r="P474" t="s">
        <v>982</v>
      </c>
      <c r="Q474">
        <v>1</v>
      </c>
      <c r="X474">
        <v>2.09</v>
      </c>
      <c r="Y474">
        <v>0</v>
      </c>
      <c r="Z474">
        <v>0</v>
      </c>
      <c r="AA474">
        <v>0</v>
      </c>
      <c r="AB474">
        <v>0</v>
      </c>
      <c r="AC474">
        <v>0</v>
      </c>
      <c r="AD474">
        <v>1</v>
      </c>
      <c r="AE474">
        <v>2</v>
      </c>
      <c r="AF474" t="s">
        <v>205</v>
      </c>
      <c r="AG474">
        <v>1.0449999999999999</v>
      </c>
      <c r="AH474">
        <v>2</v>
      </c>
      <c r="AI474">
        <v>69734740</v>
      </c>
      <c r="AJ474">
        <v>470</v>
      </c>
      <c r="AK474">
        <v>0</v>
      </c>
      <c r="AL474">
        <v>0</v>
      </c>
      <c r="AM474">
        <v>0</v>
      </c>
      <c r="AN474">
        <v>0</v>
      </c>
      <c r="AO474">
        <v>0</v>
      </c>
      <c r="AP474">
        <v>0</v>
      </c>
      <c r="AQ474">
        <v>0</v>
      </c>
      <c r="AR474">
        <v>0</v>
      </c>
    </row>
    <row r="475" spans="1:44" x14ac:dyDescent="0.2">
      <c r="A475">
        <f>ROW(Source!A557)</f>
        <v>557</v>
      </c>
      <c r="B475">
        <v>69734746</v>
      </c>
      <c r="C475">
        <v>69734738</v>
      </c>
      <c r="D475">
        <v>27439740</v>
      </c>
      <c r="E475">
        <v>1</v>
      </c>
      <c r="F475">
        <v>1</v>
      </c>
      <c r="G475">
        <v>1</v>
      </c>
      <c r="H475">
        <v>2</v>
      </c>
      <c r="I475" t="s">
        <v>1006</v>
      </c>
      <c r="J475" t="s">
        <v>1007</v>
      </c>
      <c r="K475" t="s">
        <v>1008</v>
      </c>
      <c r="L475">
        <v>1368</v>
      </c>
      <c r="N475">
        <v>1011</v>
      </c>
      <c r="O475" t="s">
        <v>978</v>
      </c>
      <c r="P475" t="s">
        <v>978</v>
      </c>
      <c r="Q475">
        <v>1</v>
      </c>
      <c r="X475">
        <v>2.09</v>
      </c>
      <c r="Y475">
        <v>0</v>
      </c>
      <c r="Z475">
        <v>81.430000000000007</v>
      </c>
      <c r="AA475">
        <v>10.14</v>
      </c>
      <c r="AB475">
        <v>0</v>
      </c>
      <c r="AC475">
        <v>0</v>
      </c>
      <c r="AD475">
        <v>1</v>
      </c>
      <c r="AE475">
        <v>0</v>
      </c>
      <c r="AF475" t="s">
        <v>205</v>
      </c>
      <c r="AG475">
        <v>1.0449999999999999</v>
      </c>
      <c r="AH475">
        <v>2</v>
      </c>
      <c r="AI475">
        <v>69734741</v>
      </c>
      <c r="AJ475">
        <v>471</v>
      </c>
      <c r="AK475">
        <v>0</v>
      </c>
      <c r="AL475">
        <v>0</v>
      </c>
      <c r="AM475">
        <v>0</v>
      </c>
      <c r="AN475">
        <v>0</v>
      </c>
      <c r="AO475">
        <v>0</v>
      </c>
      <c r="AP475">
        <v>0</v>
      </c>
      <c r="AQ475">
        <v>0</v>
      </c>
      <c r="AR475">
        <v>0</v>
      </c>
    </row>
    <row r="476" spans="1:44" x14ac:dyDescent="0.2">
      <c r="A476">
        <f>ROW(Source!A557)</f>
        <v>557</v>
      </c>
      <c r="B476">
        <v>69734747</v>
      </c>
      <c r="C476">
        <v>69734738</v>
      </c>
      <c r="D476">
        <v>27441148</v>
      </c>
      <c r="E476">
        <v>1</v>
      </c>
      <c r="F476">
        <v>1</v>
      </c>
      <c r="G476">
        <v>1</v>
      </c>
      <c r="H476">
        <v>2</v>
      </c>
      <c r="I476" t="s">
        <v>1009</v>
      </c>
      <c r="J476" t="s">
        <v>1010</v>
      </c>
      <c r="K476" t="s">
        <v>1011</v>
      </c>
      <c r="L476">
        <v>1368</v>
      </c>
      <c r="N476">
        <v>1011</v>
      </c>
      <c r="O476" t="s">
        <v>978</v>
      </c>
      <c r="P476" t="s">
        <v>978</v>
      </c>
      <c r="Q476">
        <v>1</v>
      </c>
      <c r="X476">
        <v>32</v>
      </c>
      <c r="Y476">
        <v>0</v>
      </c>
      <c r="Z476">
        <v>1.5</v>
      </c>
      <c r="AA476">
        <v>0</v>
      </c>
      <c r="AB476">
        <v>0</v>
      </c>
      <c r="AC476">
        <v>0</v>
      </c>
      <c r="AD476">
        <v>1</v>
      </c>
      <c r="AE476">
        <v>0</v>
      </c>
      <c r="AF476" t="s">
        <v>205</v>
      </c>
      <c r="AG476">
        <v>16</v>
      </c>
      <c r="AH476">
        <v>2</v>
      </c>
      <c r="AI476">
        <v>69734742</v>
      </c>
      <c r="AJ476">
        <v>472</v>
      </c>
      <c r="AK476">
        <v>0</v>
      </c>
      <c r="AL476">
        <v>0</v>
      </c>
      <c r="AM476">
        <v>0</v>
      </c>
      <c r="AN476">
        <v>0</v>
      </c>
      <c r="AO476">
        <v>0</v>
      </c>
      <c r="AP476">
        <v>0</v>
      </c>
      <c r="AQ476">
        <v>0</v>
      </c>
      <c r="AR476">
        <v>0</v>
      </c>
    </row>
    <row r="477" spans="1:44" x14ac:dyDescent="0.2">
      <c r="A477">
        <f>ROW(Source!A557)</f>
        <v>557</v>
      </c>
      <c r="B477">
        <v>69734748</v>
      </c>
      <c r="C477">
        <v>69734738</v>
      </c>
      <c r="D477">
        <v>27371121</v>
      </c>
      <c r="E477">
        <v>1</v>
      </c>
      <c r="F477">
        <v>1</v>
      </c>
      <c r="G477">
        <v>1</v>
      </c>
      <c r="H477">
        <v>3</v>
      </c>
      <c r="I477" t="s">
        <v>1068</v>
      </c>
      <c r="J477" t="s">
        <v>1069</v>
      </c>
      <c r="K477" t="s">
        <v>1070</v>
      </c>
      <c r="L477">
        <v>1346</v>
      </c>
      <c r="N477">
        <v>1009</v>
      </c>
      <c r="O477" t="s">
        <v>68</v>
      </c>
      <c r="P477" t="s">
        <v>68</v>
      </c>
      <c r="Q477">
        <v>1</v>
      </c>
      <c r="X477">
        <v>2</v>
      </c>
      <c r="Y477">
        <v>5.22</v>
      </c>
      <c r="Z477">
        <v>0</v>
      </c>
      <c r="AA477">
        <v>0</v>
      </c>
      <c r="AB477">
        <v>0</v>
      </c>
      <c r="AC477">
        <v>0</v>
      </c>
      <c r="AD477">
        <v>1</v>
      </c>
      <c r="AE477">
        <v>0</v>
      </c>
      <c r="AF477" t="s">
        <v>3</v>
      </c>
      <c r="AG477">
        <v>2</v>
      </c>
      <c r="AH477">
        <v>3</v>
      </c>
      <c r="AI477">
        <v>-1</v>
      </c>
      <c r="AJ477" t="s">
        <v>3</v>
      </c>
      <c r="AK477">
        <v>4</v>
      </c>
      <c r="AL477">
        <v>-10.44</v>
      </c>
      <c r="AM477">
        <v>0</v>
      </c>
      <c r="AN477">
        <v>0</v>
      </c>
      <c r="AO477">
        <v>0</v>
      </c>
      <c r="AP477">
        <v>0</v>
      </c>
      <c r="AQ477">
        <v>0</v>
      </c>
      <c r="AR477">
        <v>1</v>
      </c>
    </row>
    <row r="478" spans="1:44" x14ac:dyDescent="0.2">
      <c r="A478">
        <f>ROW(Source!A557)</f>
        <v>557</v>
      </c>
      <c r="B478">
        <v>69734749</v>
      </c>
      <c r="C478">
        <v>69734738</v>
      </c>
      <c r="D478">
        <v>27416566</v>
      </c>
      <c r="E478">
        <v>1</v>
      </c>
      <c r="F478">
        <v>1</v>
      </c>
      <c r="G478">
        <v>1</v>
      </c>
      <c r="H478">
        <v>3</v>
      </c>
      <c r="I478" t="s">
        <v>82</v>
      </c>
      <c r="J478" t="s">
        <v>194</v>
      </c>
      <c r="K478" t="s">
        <v>83</v>
      </c>
      <c r="L478">
        <v>1339</v>
      </c>
      <c r="N478">
        <v>1007</v>
      </c>
      <c r="O478" t="s">
        <v>40</v>
      </c>
      <c r="P478" t="s">
        <v>40</v>
      </c>
      <c r="Q478">
        <v>1</v>
      </c>
      <c r="X478">
        <v>2</v>
      </c>
      <c r="Y478">
        <v>7.14</v>
      </c>
      <c r="Z478">
        <v>0</v>
      </c>
      <c r="AA478">
        <v>0</v>
      </c>
      <c r="AB478">
        <v>0</v>
      </c>
      <c r="AC478">
        <v>0</v>
      </c>
      <c r="AD478">
        <v>1</v>
      </c>
      <c r="AE478">
        <v>0</v>
      </c>
      <c r="AF478" t="s">
        <v>3</v>
      </c>
      <c r="AG478">
        <v>2</v>
      </c>
      <c r="AH478">
        <v>2</v>
      </c>
      <c r="AI478">
        <v>69734743</v>
      </c>
      <c r="AJ478">
        <v>473</v>
      </c>
      <c r="AK478">
        <v>3</v>
      </c>
      <c r="AL478">
        <v>-14.28</v>
      </c>
      <c r="AM478">
        <v>0</v>
      </c>
      <c r="AN478">
        <v>0</v>
      </c>
      <c r="AO478">
        <v>0</v>
      </c>
      <c r="AP478">
        <v>0</v>
      </c>
      <c r="AQ478">
        <v>0</v>
      </c>
      <c r="AR478">
        <v>1</v>
      </c>
    </row>
    <row r="479" spans="1:44" x14ac:dyDescent="0.2">
      <c r="A479">
        <f>ROW(Source!A558)</f>
        <v>558</v>
      </c>
      <c r="B479">
        <v>69734744</v>
      </c>
      <c r="C479">
        <v>69734738</v>
      </c>
      <c r="D479">
        <v>27493137</v>
      </c>
      <c r="E479">
        <v>1</v>
      </c>
      <c r="F479">
        <v>1</v>
      </c>
      <c r="G479">
        <v>1</v>
      </c>
      <c r="H479">
        <v>1</v>
      </c>
      <c r="I479" t="s">
        <v>999</v>
      </c>
      <c r="J479" t="s">
        <v>3</v>
      </c>
      <c r="K479" t="s">
        <v>1000</v>
      </c>
      <c r="L479">
        <v>1369</v>
      </c>
      <c r="N479">
        <v>1013</v>
      </c>
      <c r="O479" t="s">
        <v>974</v>
      </c>
      <c r="P479" t="s">
        <v>974</v>
      </c>
      <c r="Q479">
        <v>1</v>
      </c>
      <c r="X479">
        <v>80.040000000000006</v>
      </c>
      <c r="Y479">
        <v>0</v>
      </c>
      <c r="Z479">
        <v>0</v>
      </c>
      <c r="AA479">
        <v>0</v>
      </c>
      <c r="AB479">
        <v>9.15</v>
      </c>
      <c r="AC479">
        <v>0</v>
      </c>
      <c r="AD479">
        <v>1</v>
      </c>
      <c r="AE479">
        <v>1</v>
      </c>
      <c r="AF479" t="s">
        <v>3</v>
      </c>
      <c r="AG479">
        <v>80.040000000000006</v>
      </c>
      <c r="AH479">
        <v>2</v>
      </c>
      <c r="AI479">
        <v>69734739</v>
      </c>
      <c r="AJ479">
        <v>474</v>
      </c>
      <c r="AK479">
        <v>0</v>
      </c>
      <c r="AL479">
        <v>0</v>
      </c>
      <c r="AM479">
        <v>0</v>
      </c>
      <c r="AN479">
        <v>0</v>
      </c>
      <c r="AO479">
        <v>0</v>
      </c>
      <c r="AP479">
        <v>0</v>
      </c>
      <c r="AQ479">
        <v>0</v>
      </c>
      <c r="AR479">
        <v>0</v>
      </c>
    </row>
    <row r="480" spans="1:44" x14ac:dyDescent="0.2">
      <c r="A480">
        <f>ROW(Source!A558)</f>
        <v>558</v>
      </c>
      <c r="B480">
        <v>69734745</v>
      </c>
      <c r="C480">
        <v>69734738</v>
      </c>
      <c r="D480">
        <v>121548</v>
      </c>
      <c r="E480">
        <v>1</v>
      </c>
      <c r="F480">
        <v>1</v>
      </c>
      <c r="G480">
        <v>1</v>
      </c>
      <c r="H480">
        <v>1</v>
      </c>
      <c r="I480" t="s">
        <v>36</v>
      </c>
      <c r="J480" t="s">
        <v>3</v>
      </c>
      <c r="K480" t="s">
        <v>981</v>
      </c>
      <c r="L480">
        <v>608254</v>
      </c>
      <c r="N480">
        <v>1013</v>
      </c>
      <c r="O480" t="s">
        <v>982</v>
      </c>
      <c r="P480" t="s">
        <v>982</v>
      </c>
      <c r="Q480">
        <v>1</v>
      </c>
      <c r="X480">
        <v>2.09</v>
      </c>
      <c r="Y480">
        <v>0</v>
      </c>
      <c r="Z480">
        <v>0</v>
      </c>
      <c r="AA480">
        <v>0</v>
      </c>
      <c r="AB480">
        <v>0</v>
      </c>
      <c r="AC480">
        <v>0</v>
      </c>
      <c r="AD480">
        <v>1</v>
      </c>
      <c r="AE480">
        <v>2</v>
      </c>
      <c r="AF480" t="s">
        <v>205</v>
      </c>
      <c r="AG480">
        <v>1.0449999999999999</v>
      </c>
      <c r="AH480">
        <v>2</v>
      </c>
      <c r="AI480">
        <v>69734740</v>
      </c>
      <c r="AJ480">
        <v>475</v>
      </c>
      <c r="AK480">
        <v>0</v>
      </c>
      <c r="AL480">
        <v>0</v>
      </c>
      <c r="AM480">
        <v>0</v>
      </c>
      <c r="AN480">
        <v>0</v>
      </c>
      <c r="AO480">
        <v>0</v>
      </c>
      <c r="AP480">
        <v>0</v>
      </c>
      <c r="AQ480">
        <v>0</v>
      </c>
      <c r="AR480">
        <v>0</v>
      </c>
    </row>
    <row r="481" spans="1:44" x14ac:dyDescent="0.2">
      <c r="A481">
        <f>ROW(Source!A558)</f>
        <v>558</v>
      </c>
      <c r="B481">
        <v>69734746</v>
      </c>
      <c r="C481">
        <v>69734738</v>
      </c>
      <c r="D481">
        <v>27439740</v>
      </c>
      <c r="E481">
        <v>1</v>
      </c>
      <c r="F481">
        <v>1</v>
      </c>
      <c r="G481">
        <v>1</v>
      </c>
      <c r="H481">
        <v>2</v>
      </c>
      <c r="I481" t="s">
        <v>1006</v>
      </c>
      <c r="J481" t="s">
        <v>1007</v>
      </c>
      <c r="K481" t="s">
        <v>1008</v>
      </c>
      <c r="L481">
        <v>1368</v>
      </c>
      <c r="N481">
        <v>1011</v>
      </c>
      <c r="O481" t="s">
        <v>978</v>
      </c>
      <c r="P481" t="s">
        <v>978</v>
      </c>
      <c r="Q481">
        <v>1</v>
      </c>
      <c r="X481">
        <v>2.09</v>
      </c>
      <c r="Y481">
        <v>0</v>
      </c>
      <c r="Z481">
        <v>81.430000000000007</v>
      </c>
      <c r="AA481">
        <v>10.14</v>
      </c>
      <c r="AB481">
        <v>0</v>
      </c>
      <c r="AC481">
        <v>0</v>
      </c>
      <c r="AD481">
        <v>1</v>
      </c>
      <c r="AE481">
        <v>0</v>
      </c>
      <c r="AF481" t="s">
        <v>205</v>
      </c>
      <c r="AG481">
        <v>1.0449999999999999</v>
      </c>
      <c r="AH481">
        <v>2</v>
      </c>
      <c r="AI481">
        <v>69734741</v>
      </c>
      <c r="AJ481">
        <v>476</v>
      </c>
      <c r="AK481">
        <v>0</v>
      </c>
      <c r="AL481">
        <v>0</v>
      </c>
      <c r="AM481">
        <v>0</v>
      </c>
      <c r="AN481">
        <v>0</v>
      </c>
      <c r="AO481">
        <v>0</v>
      </c>
      <c r="AP481">
        <v>0</v>
      </c>
      <c r="AQ481">
        <v>0</v>
      </c>
      <c r="AR481">
        <v>0</v>
      </c>
    </row>
    <row r="482" spans="1:44" x14ac:dyDescent="0.2">
      <c r="A482">
        <f>ROW(Source!A558)</f>
        <v>558</v>
      </c>
      <c r="B482">
        <v>69734747</v>
      </c>
      <c r="C482">
        <v>69734738</v>
      </c>
      <c r="D482">
        <v>27441148</v>
      </c>
      <c r="E482">
        <v>1</v>
      </c>
      <c r="F482">
        <v>1</v>
      </c>
      <c r="G482">
        <v>1</v>
      </c>
      <c r="H482">
        <v>2</v>
      </c>
      <c r="I482" t="s">
        <v>1009</v>
      </c>
      <c r="J482" t="s">
        <v>1010</v>
      </c>
      <c r="K482" t="s">
        <v>1011</v>
      </c>
      <c r="L482">
        <v>1368</v>
      </c>
      <c r="N482">
        <v>1011</v>
      </c>
      <c r="O482" t="s">
        <v>978</v>
      </c>
      <c r="P482" t="s">
        <v>978</v>
      </c>
      <c r="Q482">
        <v>1</v>
      </c>
      <c r="X482">
        <v>32</v>
      </c>
      <c r="Y482">
        <v>0</v>
      </c>
      <c r="Z482">
        <v>1.5</v>
      </c>
      <c r="AA482">
        <v>0</v>
      </c>
      <c r="AB482">
        <v>0</v>
      </c>
      <c r="AC482">
        <v>0</v>
      </c>
      <c r="AD482">
        <v>1</v>
      </c>
      <c r="AE482">
        <v>0</v>
      </c>
      <c r="AF482" t="s">
        <v>205</v>
      </c>
      <c r="AG482">
        <v>16</v>
      </c>
      <c r="AH482">
        <v>2</v>
      </c>
      <c r="AI482">
        <v>69734742</v>
      </c>
      <c r="AJ482">
        <v>477</v>
      </c>
      <c r="AK482">
        <v>0</v>
      </c>
      <c r="AL482">
        <v>0</v>
      </c>
      <c r="AM482">
        <v>0</v>
      </c>
      <c r="AN482">
        <v>0</v>
      </c>
      <c r="AO482">
        <v>0</v>
      </c>
      <c r="AP482">
        <v>0</v>
      </c>
      <c r="AQ482">
        <v>0</v>
      </c>
      <c r="AR482">
        <v>0</v>
      </c>
    </row>
    <row r="483" spans="1:44" x14ac:dyDescent="0.2">
      <c r="A483">
        <f>ROW(Source!A558)</f>
        <v>558</v>
      </c>
      <c r="B483">
        <v>69734748</v>
      </c>
      <c r="C483">
        <v>69734738</v>
      </c>
      <c r="D483">
        <v>27371121</v>
      </c>
      <c r="E483">
        <v>1</v>
      </c>
      <c r="F483">
        <v>1</v>
      </c>
      <c r="G483">
        <v>1</v>
      </c>
      <c r="H483">
        <v>3</v>
      </c>
      <c r="I483" t="s">
        <v>1068</v>
      </c>
      <c r="J483" t="s">
        <v>1069</v>
      </c>
      <c r="K483" t="s">
        <v>1070</v>
      </c>
      <c r="L483">
        <v>1346</v>
      </c>
      <c r="N483">
        <v>1009</v>
      </c>
      <c r="O483" t="s">
        <v>68</v>
      </c>
      <c r="P483" t="s">
        <v>68</v>
      </c>
      <c r="Q483">
        <v>1</v>
      </c>
      <c r="X483">
        <v>2</v>
      </c>
      <c r="Y483">
        <v>5.22</v>
      </c>
      <c r="Z483">
        <v>0</v>
      </c>
      <c r="AA483">
        <v>0</v>
      </c>
      <c r="AB483">
        <v>0</v>
      </c>
      <c r="AC483">
        <v>0</v>
      </c>
      <c r="AD483">
        <v>1</v>
      </c>
      <c r="AE483">
        <v>0</v>
      </c>
      <c r="AF483" t="s">
        <v>3</v>
      </c>
      <c r="AG483">
        <v>2</v>
      </c>
      <c r="AH483">
        <v>3</v>
      </c>
      <c r="AI483">
        <v>-1</v>
      </c>
      <c r="AJ483" t="s">
        <v>3</v>
      </c>
      <c r="AK483">
        <v>4</v>
      </c>
      <c r="AL483">
        <v>-10.44</v>
      </c>
      <c r="AM483">
        <v>0</v>
      </c>
      <c r="AN483">
        <v>0</v>
      </c>
      <c r="AO483">
        <v>0</v>
      </c>
      <c r="AP483">
        <v>0</v>
      </c>
      <c r="AQ483">
        <v>0</v>
      </c>
      <c r="AR483">
        <v>1</v>
      </c>
    </row>
    <row r="484" spans="1:44" x14ac:dyDescent="0.2">
      <c r="A484">
        <f>ROW(Source!A558)</f>
        <v>558</v>
      </c>
      <c r="B484">
        <v>69734749</v>
      </c>
      <c r="C484">
        <v>69734738</v>
      </c>
      <c r="D484">
        <v>27416566</v>
      </c>
      <c r="E484">
        <v>1</v>
      </c>
      <c r="F484">
        <v>1</v>
      </c>
      <c r="G484">
        <v>1</v>
      </c>
      <c r="H484">
        <v>3</v>
      </c>
      <c r="I484" t="s">
        <v>82</v>
      </c>
      <c r="J484" t="s">
        <v>194</v>
      </c>
      <c r="K484" t="s">
        <v>83</v>
      </c>
      <c r="L484">
        <v>1339</v>
      </c>
      <c r="N484">
        <v>1007</v>
      </c>
      <c r="O484" t="s">
        <v>40</v>
      </c>
      <c r="P484" t="s">
        <v>40</v>
      </c>
      <c r="Q484">
        <v>1</v>
      </c>
      <c r="X484">
        <v>2</v>
      </c>
      <c r="Y484">
        <v>7.14</v>
      </c>
      <c r="Z484">
        <v>0</v>
      </c>
      <c r="AA484">
        <v>0</v>
      </c>
      <c r="AB484">
        <v>0</v>
      </c>
      <c r="AC484">
        <v>0</v>
      </c>
      <c r="AD484">
        <v>1</v>
      </c>
      <c r="AE484">
        <v>0</v>
      </c>
      <c r="AF484" t="s">
        <v>3</v>
      </c>
      <c r="AG484">
        <v>2</v>
      </c>
      <c r="AH484">
        <v>2</v>
      </c>
      <c r="AI484">
        <v>69734743</v>
      </c>
      <c r="AJ484">
        <v>478</v>
      </c>
      <c r="AK484">
        <v>3</v>
      </c>
      <c r="AL484">
        <v>-14.28</v>
      </c>
      <c r="AM484">
        <v>0</v>
      </c>
      <c r="AN484">
        <v>0</v>
      </c>
      <c r="AO484">
        <v>0</v>
      </c>
      <c r="AP484">
        <v>0</v>
      </c>
      <c r="AQ484">
        <v>0</v>
      </c>
      <c r="AR484">
        <v>1</v>
      </c>
    </row>
    <row r="485" spans="1:44" x14ac:dyDescent="0.2">
      <c r="A485">
        <f>ROW(Source!A561)</f>
        <v>561</v>
      </c>
      <c r="B485">
        <v>69734759</v>
      </c>
      <c r="C485">
        <v>69734751</v>
      </c>
      <c r="D485">
        <v>5510987</v>
      </c>
      <c r="E485">
        <v>1</v>
      </c>
      <c r="F485">
        <v>1</v>
      </c>
      <c r="G485">
        <v>1</v>
      </c>
      <c r="H485">
        <v>1</v>
      </c>
      <c r="I485" t="s">
        <v>1012</v>
      </c>
      <c r="J485" t="s">
        <v>3</v>
      </c>
      <c r="K485" t="s">
        <v>1013</v>
      </c>
      <c r="L485">
        <v>1369</v>
      </c>
      <c r="N485">
        <v>1013</v>
      </c>
      <c r="O485" t="s">
        <v>974</v>
      </c>
      <c r="P485" t="s">
        <v>974</v>
      </c>
      <c r="Q485">
        <v>1</v>
      </c>
      <c r="X485">
        <v>46.4</v>
      </c>
      <c r="Y485">
        <v>0</v>
      </c>
      <c r="Z485">
        <v>0</v>
      </c>
      <c r="AA485">
        <v>0</v>
      </c>
      <c r="AB485">
        <v>10.3</v>
      </c>
      <c r="AC485">
        <v>0</v>
      </c>
      <c r="AD485">
        <v>1</v>
      </c>
      <c r="AE485">
        <v>1</v>
      </c>
      <c r="AF485" t="s">
        <v>3</v>
      </c>
      <c r="AG485">
        <v>46.4</v>
      </c>
      <c r="AH485">
        <v>2</v>
      </c>
      <c r="AI485">
        <v>69734752</v>
      </c>
      <c r="AJ485">
        <v>479</v>
      </c>
      <c r="AK485">
        <v>0</v>
      </c>
      <c r="AL485">
        <v>0</v>
      </c>
      <c r="AM485">
        <v>0</v>
      </c>
      <c r="AN485">
        <v>0</v>
      </c>
      <c r="AO485">
        <v>0</v>
      </c>
      <c r="AP485">
        <v>0</v>
      </c>
      <c r="AQ485">
        <v>0</v>
      </c>
      <c r="AR485">
        <v>0</v>
      </c>
    </row>
    <row r="486" spans="1:44" x14ac:dyDescent="0.2">
      <c r="A486">
        <f>ROW(Source!A561)</f>
        <v>561</v>
      </c>
      <c r="B486">
        <v>69734760</v>
      </c>
      <c r="C486">
        <v>69734751</v>
      </c>
      <c r="D486">
        <v>121548</v>
      </c>
      <c r="E486">
        <v>1</v>
      </c>
      <c r="F486">
        <v>1</v>
      </c>
      <c r="G486">
        <v>1</v>
      </c>
      <c r="H486">
        <v>1</v>
      </c>
      <c r="I486" t="s">
        <v>36</v>
      </c>
      <c r="J486" t="s">
        <v>3</v>
      </c>
      <c r="K486" t="s">
        <v>981</v>
      </c>
      <c r="L486">
        <v>608254</v>
      </c>
      <c r="N486">
        <v>1013</v>
      </c>
      <c r="O486" t="s">
        <v>982</v>
      </c>
      <c r="P486" t="s">
        <v>982</v>
      </c>
      <c r="Q486">
        <v>1</v>
      </c>
      <c r="X486">
        <v>0.4</v>
      </c>
      <c r="Y486">
        <v>0</v>
      </c>
      <c r="Z486">
        <v>0</v>
      </c>
      <c r="AA486">
        <v>0</v>
      </c>
      <c r="AB486">
        <v>0</v>
      </c>
      <c r="AC486">
        <v>0</v>
      </c>
      <c r="AD486">
        <v>1</v>
      </c>
      <c r="AE486">
        <v>2</v>
      </c>
      <c r="AF486" t="s">
        <v>3</v>
      </c>
      <c r="AG486">
        <v>0.4</v>
      </c>
      <c r="AH486">
        <v>2</v>
      </c>
      <c r="AI486">
        <v>69734753</v>
      </c>
      <c r="AJ486">
        <v>480</v>
      </c>
      <c r="AK486">
        <v>0</v>
      </c>
      <c r="AL486">
        <v>0</v>
      </c>
      <c r="AM486">
        <v>0</v>
      </c>
      <c r="AN486">
        <v>0</v>
      </c>
      <c r="AO486">
        <v>0</v>
      </c>
      <c r="AP486">
        <v>0</v>
      </c>
      <c r="AQ486">
        <v>0</v>
      </c>
      <c r="AR486">
        <v>0</v>
      </c>
    </row>
    <row r="487" spans="1:44" x14ac:dyDescent="0.2">
      <c r="A487">
        <f>ROW(Source!A561)</f>
        <v>561</v>
      </c>
      <c r="B487">
        <v>69734761</v>
      </c>
      <c r="C487">
        <v>69734751</v>
      </c>
      <c r="D487">
        <v>10844859</v>
      </c>
      <c r="E487">
        <v>1</v>
      </c>
      <c r="F487">
        <v>1</v>
      </c>
      <c r="G487">
        <v>1</v>
      </c>
      <c r="H487">
        <v>2</v>
      </c>
      <c r="I487" t="s">
        <v>1014</v>
      </c>
      <c r="J487" t="s">
        <v>1015</v>
      </c>
      <c r="K487" t="s">
        <v>1016</v>
      </c>
      <c r="L487">
        <v>1480</v>
      </c>
      <c r="N487">
        <v>1013</v>
      </c>
      <c r="O487" t="s">
        <v>1017</v>
      </c>
      <c r="P487" t="s">
        <v>1018</v>
      </c>
      <c r="Q487">
        <v>1</v>
      </c>
      <c r="X487">
        <v>0.15</v>
      </c>
      <c r="Y487">
        <v>0</v>
      </c>
      <c r="Z487">
        <v>55.14</v>
      </c>
      <c r="AA487">
        <v>13.02</v>
      </c>
      <c r="AB487">
        <v>0</v>
      </c>
      <c r="AC487">
        <v>0</v>
      </c>
      <c r="AD487">
        <v>1</v>
      </c>
      <c r="AE487">
        <v>0</v>
      </c>
      <c r="AF487" t="s">
        <v>3</v>
      </c>
      <c r="AG487">
        <v>0.15</v>
      </c>
      <c r="AH487">
        <v>2</v>
      </c>
      <c r="AI487">
        <v>69734754</v>
      </c>
      <c r="AJ487">
        <v>481</v>
      </c>
      <c r="AK487">
        <v>0</v>
      </c>
      <c r="AL487">
        <v>0</v>
      </c>
      <c r="AM487">
        <v>0</v>
      </c>
      <c r="AN487">
        <v>0</v>
      </c>
      <c r="AO487">
        <v>0</v>
      </c>
      <c r="AP487">
        <v>0</v>
      </c>
      <c r="AQ487">
        <v>0</v>
      </c>
      <c r="AR487">
        <v>0</v>
      </c>
    </row>
    <row r="488" spans="1:44" x14ac:dyDescent="0.2">
      <c r="A488">
        <f>ROW(Source!A561)</f>
        <v>561</v>
      </c>
      <c r="B488">
        <v>69734762</v>
      </c>
      <c r="C488">
        <v>69734751</v>
      </c>
      <c r="D488">
        <v>10843192</v>
      </c>
      <c r="E488">
        <v>1</v>
      </c>
      <c r="F488">
        <v>1</v>
      </c>
      <c r="G488">
        <v>1</v>
      </c>
      <c r="H488">
        <v>2</v>
      </c>
      <c r="I488" t="s">
        <v>975</v>
      </c>
      <c r="J488" t="s">
        <v>1019</v>
      </c>
      <c r="K488" t="s">
        <v>1020</v>
      </c>
      <c r="L488">
        <v>1480</v>
      </c>
      <c r="N488">
        <v>1013</v>
      </c>
      <c r="O488" t="s">
        <v>1017</v>
      </c>
      <c r="P488" t="s">
        <v>1018</v>
      </c>
      <c r="Q488">
        <v>1</v>
      </c>
      <c r="X488">
        <v>0.25</v>
      </c>
      <c r="Y488">
        <v>0</v>
      </c>
      <c r="Z488">
        <v>85.94</v>
      </c>
      <c r="AA488">
        <v>0</v>
      </c>
      <c r="AB488">
        <v>0</v>
      </c>
      <c r="AC488">
        <v>0</v>
      </c>
      <c r="AD488">
        <v>1</v>
      </c>
      <c r="AE488">
        <v>0</v>
      </c>
      <c r="AF488" t="s">
        <v>3</v>
      </c>
      <c r="AG488">
        <v>0.25</v>
      </c>
      <c r="AH488">
        <v>2</v>
      </c>
      <c r="AI488">
        <v>69734755</v>
      </c>
      <c r="AJ488">
        <v>482</v>
      </c>
      <c r="AK488">
        <v>0</v>
      </c>
      <c r="AL488">
        <v>0</v>
      </c>
      <c r="AM488">
        <v>0</v>
      </c>
      <c r="AN488">
        <v>0</v>
      </c>
      <c r="AO488">
        <v>0</v>
      </c>
      <c r="AP488">
        <v>0</v>
      </c>
      <c r="AQ488">
        <v>0</v>
      </c>
      <c r="AR488">
        <v>0</v>
      </c>
    </row>
    <row r="489" spans="1:44" x14ac:dyDescent="0.2">
      <c r="A489">
        <f>ROW(Source!A561)</f>
        <v>561</v>
      </c>
      <c r="B489">
        <v>69734763</v>
      </c>
      <c r="C489">
        <v>69734751</v>
      </c>
      <c r="D489">
        <v>10836736</v>
      </c>
      <c r="E489">
        <v>1</v>
      </c>
      <c r="F489">
        <v>1</v>
      </c>
      <c r="G489">
        <v>1</v>
      </c>
      <c r="H489">
        <v>3</v>
      </c>
      <c r="I489" t="s">
        <v>346</v>
      </c>
      <c r="J489" t="s">
        <v>348</v>
      </c>
      <c r="K489" t="s">
        <v>347</v>
      </c>
      <c r="L489">
        <v>1348</v>
      </c>
      <c r="N489">
        <v>1009</v>
      </c>
      <c r="O489" t="s">
        <v>78</v>
      </c>
      <c r="P489" t="s">
        <v>78</v>
      </c>
      <c r="Q489">
        <v>1000</v>
      </c>
      <c r="X489">
        <v>1.4E-2</v>
      </c>
      <c r="Y489">
        <v>24700</v>
      </c>
      <c r="Z489">
        <v>0</v>
      </c>
      <c r="AA489">
        <v>0</v>
      </c>
      <c r="AB489">
        <v>0</v>
      </c>
      <c r="AC489">
        <v>0</v>
      </c>
      <c r="AD489">
        <v>1</v>
      </c>
      <c r="AE489">
        <v>0</v>
      </c>
      <c r="AF489" t="s">
        <v>3</v>
      </c>
      <c r="AG489">
        <v>1.4E-2</v>
      </c>
      <c r="AH489">
        <v>2</v>
      </c>
      <c r="AI489">
        <v>69734756</v>
      </c>
      <c r="AJ489">
        <v>483</v>
      </c>
      <c r="AK489">
        <v>3</v>
      </c>
      <c r="AL489">
        <v>-345.8</v>
      </c>
      <c r="AM489">
        <v>0</v>
      </c>
      <c r="AN489">
        <v>0</v>
      </c>
      <c r="AO489">
        <v>0</v>
      </c>
      <c r="AP489">
        <v>0</v>
      </c>
      <c r="AQ489">
        <v>0</v>
      </c>
      <c r="AR489">
        <v>1</v>
      </c>
    </row>
    <row r="490" spans="1:44" x14ac:dyDescent="0.2">
      <c r="A490">
        <f>ROW(Source!A561)</f>
        <v>561</v>
      </c>
      <c r="B490">
        <v>69734764</v>
      </c>
      <c r="C490">
        <v>69734751</v>
      </c>
      <c r="D490">
        <v>10826729</v>
      </c>
      <c r="E490">
        <v>1</v>
      </c>
      <c r="F490">
        <v>1</v>
      </c>
      <c r="G490">
        <v>1</v>
      </c>
      <c r="H490">
        <v>3</v>
      </c>
      <c r="I490" t="s">
        <v>351</v>
      </c>
      <c r="J490" t="s">
        <v>353</v>
      </c>
      <c r="K490" t="s">
        <v>352</v>
      </c>
      <c r="L490">
        <v>1348</v>
      </c>
      <c r="N490">
        <v>1009</v>
      </c>
      <c r="O490" t="s">
        <v>78</v>
      </c>
      <c r="P490" t="s">
        <v>78</v>
      </c>
      <c r="Q490">
        <v>1000</v>
      </c>
      <c r="X490">
        <v>0.45</v>
      </c>
      <c r="Y490">
        <v>25600</v>
      </c>
      <c r="Z490">
        <v>0</v>
      </c>
      <c r="AA490">
        <v>0</v>
      </c>
      <c r="AB490">
        <v>0</v>
      </c>
      <c r="AC490">
        <v>0</v>
      </c>
      <c r="AD490">
        <v>1</v>
      </c>
      <c r="AE490">
        <v>0</v>
      </c>
      <c r="AF490" t="s">
        <v>3</v>
      </c>
      <c r="AG490">
        <v>0.45</v>
      </c>
      <c r="AH490">
        <v>2</v>
      </c>
      <c r="AI490">
        <v>69734757</v>
      </c>
      <c r="AJ490">
        <v>484</v>
      </c>
      <c r="AK490">
        <v>3</v>
      </c>
      <c r="AL490">
        <v>-11520</v>
      </c>
      <c r="AM490">
        <v>0</v>
      </c>
      <c r="AN490">
        <v>0</v>
      </c>
      <c r="AO490">
        <v>0</v>
      </c>
      <c r="AP490">
        <v>0</v>
      </c>
      <c r="AQ490">
        <v>0</v>
      </c>
      <c r="AR490">
        <v>1</v>
      </c>
    </row>
    <row r="491" spans="1:44" x14ac:dyDescent="0.2">
      <c r="A491">
        <f>ROW(Source!A561)</f>
        <v>561</v>
      </c>
      <c r="B491">
        <v>69734765</v>
      </c>
      <c r="C491">
        <v>69734751</v>
      </c>
      <c r="D491">
        <v>10825323</v>
      </c>
      <c r="E491">
        <v>1</v>
      </c>
      <c r="F491">
        <v>1</v>
      </c>
      <c r="G491">
        <v>1</v>
      </c>
      <c r="H491">
        <v>3</v>
      </c>
      <c r="I491" t="s">
        <v>82</v>
      </c>
      <c r="J491" t="s">
        <v>356</v>
      </c>
      <c r="K491" t="s">
        <v>83</v>
      </c>
      <c r="L491">
        <v>1339</v>
      </c>
      <c r="N491">
        <v>1007</v>
      </c>
      <c r="O491" t="s">
        <v>40</v>
      </c>
      <c r="P491" t="s">
        <v>40</v>
      </c>
      <c r="Q491">
        <v>1</v>
      </c>
      <c r="X491">
        <v>0.153</v>
      </c>
      <c r="Y491">
        <v>7.14</v>
      </c>
      <c r="Z491">
        <v>0</v>
      </c>
      <c r="AA491">
        <v>0</v>
      </c>
      <c r="AB491">
        <v>0</v>
      </c>
      <c r="AC491">
        <v>0</v>
      </c>
      <c r="AD491">
        <v>1</v>
      </c>
      <c r="AE491">
        <v>0</v>
      </c>
      <c r="AF491" t="s">
        <v>3</v>
      </c>
      <c r="AG491">
        <v>0.153</v>
      </c>
      <c r="AH491">
        <v>2</v>
      </c>
      <c r="AI491">
        <v>69734758</v>
      </c>
      <c r="AJ491">
        <v>485</v>
      </c>
      <c r="AK491">
        <v>3</v>
      </c>
      <c r="AL491">
        <v>-1.0924199999999999</v>
      </c>
      <c r="AM491">
        <v>0</v>
      </c>
      <c r="AN491">
        <v>0</v>
      </c>
      <c r="AO491">
        <v>0</v>
      </c>
      <c r="AP491">
        <v>0</v>
      </c>
      <c r="AQ491">
        <v>0</v>
      </c>
      <c r="AR491">
        <v>1</v>
      </c>
    </row>
    <row r="492" spans="1:44" x14ac:dyDescent="0.2">
      <c r="A492">
        <f>ROW(Source!A562)</f>
        <v>562</v>
      </c>
      <c r="B492">
        <v>69734759</v>
      </c>
      <c r="C492">
        <v>69734751</v>
      </c>
      <c r="D492">
        <v>5510987</v>
      </c>
      <c r="E492">
        <v>1</v>
      </c>
      <c r="F492">
        <v>1</v>
      </c>
      <c r="G492">
        <v>1</v>
      </c>
      <c r="H492">
        <v>1</v>
      </c>
      <c r="I492" t="s">
        <v>1012</v>
      </c>
      <c r="J492" t="s">
        <v>3</v>
      </c>
      <c r="K492" t="s">
        <v>1013</v>
      </c>
      <c r="L492">
        <v>1369</v>
      </c>
      <c r="N492">
        <v>1013</v>
      </c>
      <c r="O492" t="s">
        <v>974</v>
      </c>
      <c r="P492" t="s">
        <v>974</v>
      </c>
      <c r="Q492">
        <v>1</v>
      </c>
      <c r="X492">
        <v>46.4</v>
      </c>
      <c r="Y492">
        <v>0</v>
      </c>
      <c r="Z492">
        <v>0</v>
      </c>
      <c r="AA492">
        <v>0</v>
      </c>
      <c r="AB492">
        <v>10.3</v>
      </c>
      <c r="AC492">
        <v>0</v>
      </c>
      <c r="AD492">
        <v>1</v>
      </c>
      <c r="AE492">
        <v>1</v>
      </c>
      <c r="AF492" t="s">
        <v>3</v>
      </c>
      <c r="AG492">
        <v>46.4</v>
      </c>
      <c r="AH492">
        <v>2</v>
      </c>
      <c r="AI492">
        <v>69734752</v>
      </c>
      <c r="AJ492">
        <v>486</v>
      </c>
      <c r="AK492">
        <v>0</v>
      </c>
      <c r="AL492">
        <v>0</v>
      </c>
      <c r="AM492">
        <v>0</v>
      </c>
      <c r="AN492">
        <v>0</v>
      </c>
      <c r="AO492">
        <v>0</v>
      </c>
      <c r="AP492">
        <v>0</v>
      </c>
      <c r="AQ492">
        <v>0</v>
      </c>
      <c r="AR492">
        <v>0</v>
      </c>
    </row>
    <row r="493" spans="1:44" x14ac:dyDescent="0.2">
      <c r="A493">
        <f>ROW(Source!A562)</f>
        <v>562</v>
      </c>
      <c r="B493">
        <v>69734760</v>
      </c>
      <c r="C493">
        <v>69734751</v>
      </c>
      <c r="D493">
        <v>121548</v>
      </c>
      <c r="E493">
        <v>1</v>
      </c>
      <c r="F493">
        <v>1</v>
      </c>
      <c r="G493">
        <v>1</v>
      </c>
      <c r="H493">
        <v>1</v>
      </c>
      <c r="I493" t="s">
        <v>36</v>
      </c>
      <c r="J493" t="s">
        <v>3</v>
      </c>
      <c r="K493" t="s">
        <v>981</v>
      </c>
      <c r="L493">
        <v>608254</v>
      </c>
      <c r="N493">
        <v>1013</v>
      </c>
      <c r="O493" t="s">
        <v>982</v>
      </c>
      <c r="P493" t="s">
        <v>982</v>
      </c>
      <c r="Q493">
        <v>1</v>
      </c>
      <c r="X493">
        <v>0.4</v>
      </c>
      <c r="Y493">
        <v>0</v>
      </c>
      <c r="Z493">
        <v>0</v>
      </c>
      <c r="AA493">
        <v>0</v>
      </c>
      <c r="AB493">
        <v>0</v>
      </c>
      <c r="AC493">
        <v>0</v>
      </c>
      <c r="AD493">
        <v>1</v>
      </c>
      <c r="AE493">
        <v>2</v>
      </c>
      <c r="AF493" t="s">
        <v>3</v>
      </c>
      <c r="AG493">
        <v>0.4</v>
      </c>
      <c r="AH493">
        <v>2</v>
      </c>
      <c r="AI493">
        <v>69734753</v>
      </c>
      <c r="AJ493">
        <v>487</v>
      </c>
      <c r="AK493">
        <v>0</v>
      </c>
      <c r="AL493">
        <v>0</v>
      </c>
      <c r="AM493">
        <v>0</v>
      </c>
      <c r="AN493">
        <v>0</v>
      </c>
      <c r="AO493">
        <v>0</v>
      </c>
      <c r="AP493">
        <v>0</v>
      </c>
      <c r="AQ493">
        <v>0</v>
      </c>
      <c r="AR493">
        <v>0</v>
      </c>
    </row>
    <row r="494" spans="1:44" x14ac:dyDescent="0.2">
      <c r="A494">
        <f>ROW(Source!A562)</f>
        <v>562</v>
      </c>
      <c r="B494">
        <v>69734761</v>
      </c>
      <c r="C494">
        <v>69734751</v>
      </c>
      <c r="D494">
        <v>10844859</v>
      </c>
      <c r="E494">
        <v>1</v>
      </c>
      <c r="F494">
        <v>1</v>
      </c>
      <c r="G494">
        <v>1</v>
      </c>
      <c r="H494">
        <v>2</v>
      </c>
      <c r="I494" t="s">
        <v>1014</v>
      </c>
      <c r="J494" t="s">
        <v>1015</v>
      </c>
      <c r="K494" t="s">
        <v>1016</v>
      </c>
      <c r="L494">
        <v>1480</v>
      </c>
      <c r="N494">
        <v>1013</v>
      </c>
      <c r="O494" t="s">
        <v>1017</v>
      </c>
      <c r="P494" t="s">
        <v>1018</v>
      </c>
      <c r="Q494">
        <v>1</v>
      </c>
      <c r="X494">
        <v>0.15</v>
      </c>
      <c r="Y494">
        <v>0</v>
      </c>
      <c r="Z494">
        <v>55.14</v>
      </c>
      <c r="AA494">
        <v>13.02</v>
      </c>
      <c r="AB494">
        <v>0</v>
      </c>
      <c r="AC494">
        <v>0</v>
      </c>
      <c r="AD494">
        <v>1</v>
      </c>
      <c r="AE494">
        <v>0</v>
      </c>
      <c r="AF494" t="s">
        <v>3</v>
      </c>
      <c r="AG494">
        <v>0.15</v>
      </c>
      <c r="AH494">
        <v>2</v>
      </c>
      <c r="AI494">
        <v>69734754</v>
      </c>
      <c r="AJ494">
        <v>488</v>
      </c>
      <c r="AK494">
        <v>0</v>
      </c>
      <c r="AL494">
        <v>0</v>
      </c>
      <c r="AM494">
        <v>0</v>
      </c>
      <c r="AN494">
        <v>0</v>
      </c>
      <c r="AO494">
        <v>0</v>
      </c>
      <c r="AP494">
        <v>0</v>
      </c>
      <c r="AQ494">
        <v>0</v>
      </c>
      <c r="AR494">
        <v>0</v>
      </c>
    </row>
    <row r="495" spans="1:44" x14ac:dyDescent="0.2">
      <c r="A495">
        <f>ROW(Source!A562)</f>
        <v>562</v>
      </c>
      <c r="B495">
        <v>69734762</v>
      </c>
      <c r="C495">
        <v>69734751</v>
      </c>
      <c r="D495">
        <v>10843192</v>
      </c>
      <c r="E495">
        <v>1</v>
      </c>
      <c r="F495">
        <v>1</v>
      </c>
      <c r="G495">
        <v>1</v>
      </c>
      <c r="H495">
        <v>2</v>
      </c>
      <c r="I495" t="s">
        <v>975</v>
      </c>
      <c r="J495" t="s">
        <v>1019</v>
      </c>
      <c r="K495" t="s">
        <v>1020</v>
      </c>
      <c r="L495">
        <v>1480</v>
      </c>
      <c r="N495">
        <v>1013</v>
      </c>
      <c r="O495" t="s">
        <v>1017</v>
      </c>
      <c r="P495" t="s">
        <v>1018</v>
      </c>
      <c r="Q495">
        <v>1</v>
      </c>
      <c r="X495">
        <v>0.25</v>
      </c>
      <c r="Y495">
        <v>0</v>
      </c>
      <c r="Z495">
        <v>85.94</v>
      </c>
      <c r="AA495">
        <v>0</v>
      </c>
      <c r="AB495">
        <v>0</v>
      </c>
      <c r="AC495">
        <v>0</v>
      </c>
      <c r="AD495">
        <v>1</v>
      </c>
      <c r="AE495">
        <v>0</v>
      </c>
      <c r="AF495" t="s">
        <v>3</v>
      </c>
      <c r="AG495">
        <v>0.25</v>
      </c>
      <c r="AH495">
        <v>2</v>
      </c>
      <c r="AI495">
        <v>69734755</v>
      </c>
      <c r="AJ495">
        <v>489</v>
      </c>
      <c r="AK495">
        <v>0</v>
      </c>
      <c r="AL495">
        <v>0</v>
      </c>
      <c r="AM495">
        <v>0</v>
      </c>
      <c r="AN495">
        <v>0</v>
      </c>
      <c r="AO495">
        <v>0</v>
      </c>
      <c r="AP495">
        <v>0</v>
      </c>
      <c r="AQ495">
        <v>0</v>
      </c>
      <c r="AR495">
        <v>0</v>
      </c>
    </row>
    <row r="496" spans="1:44" x14ac:dyDescent="0.2">
      <c r="A496">
        <f>ROW(Source!A562)</f>
        <v>562</v>
      </c>
      <c r="B496">
        <v>69734763</v>
      </c>
      <c r="C496">
        <v>69734751</v>
      </c>
      <c r="D496">
        <v>10836736</v>
      </c>
      <c r="E496">
        <v>1</v>
      </c>
      <c r="F496">
        <v>1</v>
      </c>
      <c r="G496">
        <v>1</v>
      </c>
      <c r="H496">
        <v>3</v>
      </c>
      <c r="I496" t="s">
        <v>346</v>
      </c>
      <c r="J496" t="s">
        <v>348</v>
      </c>
      <c r="K496" t="s">
        <v>347</v>
      </c>
      <c r="L496">
        <v>1348</v>
      </c>
      <c r="N496">
        <v>1009</v>
      </c>
      <c r="O496" t="s">
        <v>78</v>
      </c>
      <c r="P496" t="s">
        <v>78</v>
      </c>
      <c r="Q496">
        <v>1000</v>
      </c>
      <c r="X496">
        <v>1.4E-2</v>
      </c>
      <c r="Y496">
        <v>24700</v>
      </c>
      <c r="Z496">
        <v>0</v>
      </c>
      <c r="AA496">
        <v>0</v>
      </c>
      <c r="AB496">
        <v>0</v>
      </c>
      <c r="AC496">
        <v>0</v>
      </c>
      <c r="AD496">
        <v>1</v>
      </c>
      <c r="AE496">
        <v>0</v>
      </c>
      <c r="AF496" t="s">
        <v>3</v>
      </c>
      <c r="AG496">
        <v>1.4E-2</v>
      </c>
      <c r="AH496">
        <v>2</v>
      </c>
      <c r="AI496">
        <v>69734756</v>
      </c>
      <c r="AJ496">
        <v>490</v>
      </c>
      <c r="AK496">
        <v>3</v>
      </c>
      <c r="AL496">
        <v>-345.8</v>
      </c>
      <c r="AM496">
        <v>0</v>
      </c>
      <c r="AN496">
        <v>0</v>
      </c>
      <c r="AO496">
        <v>0</v>
      </c>
      <c r="AP496">
        <v>0</v>
      </c>
      <c r="AQ496">
        <v>0</v>
      </c>
      <c r="AR496">
        <v>1</v>
      </c>
    </row>
    <row r="497" spans="1:44" x14ac:dyDescent="0.2">
      <c r="A497">
        <f>ROW(Source!A562)</f>
        <v>562</v>
      </c>
      <c r="B497">
        <v>69734764</v>
      </c>
      <c r="C497">
        <v>69734751</v>
      </c>
      <c r="D497">
        <v>10826729</v>
      </c>
      <c r="E497">
        <v>1</v>
      </c>
      <c r="F497">
        <v>1</v>
      </c>
      <c r="G497">
        <v>1</v>
      </c>
      <c r="H497">
        <v>3</v>
      </c>
      <c r="I497" t="s">
        <v>351</v>
      </c>
      <c r="J497" t="s">
        <v>353</v>
      </c>
      <c r="K497" t="s">
        <v>352</v>
      </c>
      <c r="L497">
        <v>1348</v>
      </c>
      <c r="N497">
        <v>1009</v>
      </c>
      <c r="O497" t="s">
        <v>78</v>
      </c>
      <c r="P497" t="s">
        <v>78</v>
      </c>
      <c r="Q497">
        <v>1000</v>
      </c>
      <c r="X497">
        <v>0.45</v>
      </c>
      <c r="Y497">
        <v>25600</v>
      </c>
      <c r="Z497">
        <v>0</v>
      </c>
      <c r="AA497">
        <v>0</v>
      </c>
      <c r="AB497">
        <v>0</v>
      </c>
      <c r="AC497">
        <v>0</v>
      </c>
      <c r="AD497">
        <v>1</v>
      </c>
      <c r="AE497">
        <v>0</v>
      </c>
      <c r="AF497" t="s">
        <v>3</v>
      </c>
      <c r="AG497">
        <v>0.45</v>
      </c>
      <c r="AH497">
        <v>2</v>
      </c>
      <c r="AI497">
        <v>69734757</v>
      </c>
      <c r="AJ497">
        <v>491</v>
      </c>
      <c r="AK497">
        <v>3</v>
      </c>
      <c r="AL497">
        <v>-11520</v>
      </c>
      <c r="AM497">
        <v>0</v>
      </c>
      <c r="AN497">
        <v>0</v>
      </c>
      <c r="AO497">
        <v>0</v>
      </c>
      <c r="AP497">
        <v>0</v>
      </c>
      <c r="AQ497">
        <v>0</v>
      </c>
      <c r="AR497">
        <v>1</v>
      </c>
    </row>
    <row r="498" spans="1:44" x14ac:dyDescent="0.2">
      <c r="A498">
        <f>ROW(Source!A562)</f>
        <v>562</v>
      </c>
      <c r="B498">
        <v>69734765</v>
      </c>
      <c r="C498">
        <v>69734751</v>
      </c>
      <c r="D498">
        <v>10825323</v>
      </c>
      <c r="E498">
        <v>1</v>
      </c>
      <c r="F498">
        <v>1</v>
      </c>
      <c r="G498">
        <v>1</v>
      </c>
      <c r="H498">
        <v>3</v>
      </c>
      <c r="I498" t="s">
        <v>82</v>
      </c>
      <c r="J498" t="s">
        <v>356</v>
      </c>
      <c r="K498" t="s">
        <v>83</v>
      </c>
      <c r="L498">
        <v>1339</v>
      </c>
      <c r="N498">
        <v>1007</v>
      </c>
      <c r="O498" t="s">
        <v>40</v>
      </c>
      <c r="P498" t="s">
        <v>40</v>
      </c>
      <c r="Q498">
        <v>1</v>
      </c>
      <c r="X498">
        <v>0.153</v>
      </c>
      <c r="Y498">
        <v>7.14</v>
      </c>
      <c r="Z498">
        <v>0</v>
      </c>
      <c r="AA498">
        <v>0</v>
      </c>
      <c r="AB498">
        <v>0</v>
      </c>
      <c r="AC498">
        <v>0</v>
      </c>
      <c r="AD498">
        <v>1</v>
      </c>
      <c r="AE498">
        <v>0</v>
      </c>
      <c r="AF498" t="s">
        <v>3</v>
      </c>
      <c r="AG498">
        <v>0.153</v>
      </c>
      <c r="AH498">
        <v>2</v>
      </c>
      <c r="AI498">
        <v>69734758</v>
      </c>
      <c r="AJ498">
        <v>492</v>
      </c>
      <c r="AK498">
        <v>3</v>
      </c>
      <c r="AL498">
        <v>-1.0924199999999999</v>
      </c>
      <c r="AM498">
        <v>0</v>
      </c>
      <c r="AN498">
        <v>0</v>
      </c>
      <c r="AO498">
        <v>0</v>
      </c>
      <c r="AP498">
        <v>0</v>
      </c>
      <c r="AQ498">
        <v>0</v>
      </c>
      <c r="AR498">
        <v>1</v>
      </c>
    </row>
    <row r="499" spans="1:44" x14ac:dyDescent="0.2">
      <c r="A499">
        <f>ROW(Source!A569)</f>
        <v>569</v>
      </c>
      <c r="B499">
        <v>69734782</v>
      </c>
      <c r="C499">
        <v>69734769</v>
      </c>
      <c r="D499">
        <v>27498693</v>
      </c>
      <c r="E499">
        <v>1</v>
      </c>
      <c r="F499">
        <v>1</v>
      </c>
      <c r="G499">
        <v>1</v>
      </c>
      <c r="H499">
        <v>1</v>
      </c>
      <c r="I499" t="s">
        <v>979</v>
      </c>
      <c r="J499" t="s">
        <v>3</v>
      </c>
      <c r="K499" t="s">
        <v>980</v>
      </c>
      <c r="L499">
        <v>1369</v>
      </c>
      <c r="N499">
        <v>1013</v>
      </c>
      <c r="O499" t="s">
        <v>974</v>
      </c>
      <c r="P499" t="s">
        <v>974</v>
      </c>
      <c r="Q499">
        <v>1</v>
      </c>
      <c r="X499">
        <v>119.78</v>
      </c>
      <c r="Y499">
        <v>0</v>
      </c>
      <c r="Z499">
        <v>0</v>
      </c>
      <c r="AA499">
        <v>0</v>
      </c>
      <c r="AB499">
        <v>8.82</v>
      </c>
      <c r="AC499">
        <v>0</v>
      </c>
      <c r="AD499">
        <v>1</v>
      </c>
      <c r="AE499">
        <v>1</v>
      </c>
      <c r="AF499" t="s">
        <v>3</v>
      </c>
      <c r="AG499">
        <v>119.78</v>
      </c>
      <c r="AH499">
        <v>2</v>
      </c>
      <c r="AI499">
        <v>69734770</v>
      </c>
      <c r="AJ499">
        <v>493</v>
      </c>
      <c r="AK499">
        <v>0</v>
      </c>
      <c r="AL499">
        <v>0</v>
      </c>
      <c r="AM499">
        <v>0</v>
      </c>
      <c r="AN499">
        <v>0</v>
      </c>
      <c r="AO499">
        <v>0</v>
      </c>
      <c r="AP499">
        <v>0</v>
      </c>
      <c r="AQ499">
        <v>0</v>
      </c>
      <c r="AR499">
        <v>0</v>
      </c>
    </row>
    <row r="500" spans="1:44" x14ac:dyDescent="0.2">
      <c r="A500">
        <f>ROW(Source!A569)</f>
        <v>569</v>
      </c>
      <c r="B500">
        <v>69734783</v>
      </c>
      <c r="C500">
        <v>69734769</v>
      </c>
      <c r="D500">
        <v>121548</v>
      </c>
      <c r="E500">
        <v>1</v>
      </c>
      <c r="F500">
        <v>1</v>
      </c>
      <c r="G500">
        <v>1</v>
      </c>
      <c r="H500">
        <v>1</v>
      </c>
      <c r="I500" t="s">
        <v>36</v>
      </c>
      <c r="J500" t="s">
        <v>3</v>
      </c>
      <c r="K500" t="s">
        <v>981</v>
      </c>
      <c r="L500">
        <v>608254</v>
      </c>
      <c r="N500">
        <v>1013</v>
      </c>
      <c r="O500" t="s">
        <v>982</v>
      </c>
      <c r="P500" t="s">
        <v>982</v>
      </c>
      <c r="Q500">
        <v>1</v>
      </c>
      <c r="X500">
        <v>4.22</v>
      </c>
      <c r="Y500">
        <v>0</v>
      </c>
      <c r="Z500">
        <v>0</v>
      </c>
      <c r="AA500">
        <v>0</v>
      </c>
      <c r="AB500">
        <v>0</v>
      </c>
      <c r="AC500">
        <v>0</v>
      </c>
      <c r="AD500">
        <v>1</v>
      </c>
      <c r="AE500">
        <v>2</v>
      </c>
      <c r="AF500" t="s">
        <v>3</v>
      </c>
      <c r="AG500">
        <v>4.22</v>
      </c>
      <c r="AH500">
        <v>2</v>
      </c>
      <c r="AI500">
        <v>69734771</v>
      </c>
      <c r="AJ500">
        <v>494</v>
      </c>
      <c r="AK500">
        <v>0</v>
      </c>
      <c r="AL500">
        <v>0</v>
      </c>
      <c r="AM500">
        <v>0</v>
      </c>
      <c r="AN500">
        <v>0</v>
      </c>
      <c r="AO500">
        <v>0</v>
      </c>
      <c r="AP500">
        <v>0</v>
      </c>
      <c r="AQ500">
        <v>0</v>
      </c>
      <c r="AR500">
        <v>0</v>
      </c>
    </row>
    <row r="501" spans="1:44" x14ac:dyDescent="0.2">
      <c r="A501">
        <f>ROW(Source!A569)</f>
        <v>569</v>
      </c>
      <c r="B501">
        <v>69734784</v>
      </c>
      <c r="C501">
        <v>69734769</v>
      </c>
      <c r="D501">
        <v>27439571</v>
      </c>
      <c r="E501">
        <v>1</v>
      </c>
      <c r="F501">
        <v>1</v>
      </c>
      <c r="G501">
        <v>1</v>
      </c>
      <c r="H501">
        <v>2</v>
      </c>
      <c r="I501" t="s">
        <v>983</v>
      </c>
      <c r="J501" t="s">
        <v>984</v>
      </c>
      <c r="K501" t="s">
        <v>985</v>
      </c>
      <c r="L501">
        <v>1368</v>
      </c>
      <c r="N501">
        <v>1011</v>
      </c>
      <c r="O501" t="s">
        <v>978</v>
      </c>
      <c r="P501" t="s">
        <v>978</v>
      </c>
      <c r="Q501">
        <v>1</v>
      </c>
      <c r="X501">
        <v>0.36</v>
      </c>
      <c r="Y501">
        <v>0</v>
      </c>
      <c r="Z501">
        <v>88.42</v>
      </c>
      <c r="AA501">
        <v>10.14</v>
      </c>
      <c r="AB501">
        <v>0</v>
      </c>
      <c r="AC501">
        <v>0</v>
      </c>
      <c r="AD501">
        <v>1</v>
      </c>
      <c r="AE501">
        <v>0</v>
      </c>
      <c r="AF501" t="s">
        <v>3</v>
      </c>
      <c r="AG501">
        <v>0.36</v>
      </c>
      <c r="AH501">
        <v>2</v>
      </c>
      <c r="AI501">
        <v>69734772</v>
      </c>
      <c r="AJ501">
        <v>495</v>
      </c>
      <c r="AK501">
        <v>0</v>
      </c>
      <c r="AL501">
        <v>0</v>
      </c>
      <c r="AM501">
        <v>0</v>
      </c>
      <c r="AN501">
        <v>0</v>
      </c>
      <c r="AO501">
        <v>0</v>
      </c>
      <c r="AP501">
        <v>0</v>
      </c>
      <c r="AQ501">
        <v>0</v>
      </c>
      <c r="AR501">
        <v>0</v>
      </c>
    </row>
    <row r="502" spans="1:44" x14ac:dyDescent="0.2">
      <c r="A502">
        <f>ROW(Source!A569)</f>
        <v>569</v>
      </c>
      <c r="B502">
        <v>69734785</v>
      </c>
      <c r="C502">
        <v>69734769</v>
      </c>
      <c r="D502">
        <v>27439630</v>
      </c>
      <c r="E502">
        <v>1</v>
      </c>
      <c r="F502">
        <v>1</v>
      </c>
      <c r="G502">
        <v>1</v>
      </c>
      <c r="H502">
        <v>2</v>
      </c>
      <c r="I502" t="s">
        <v>986</v>
      </c>
      <c r="J502" t="s">
        <v>987</v>
      </c>
      <c r="K502" t="s">
        <v>988</v>
      </c>
      <c r="L502">
        <v>1368</v>
      </c>
      <c r="N502">
        <v>1011</v>
      </c>
      <c r="O502" t="s">
        <v>978</v>
      </c>
      <c r="P502" t="s">
        <v>978</v>
      </c>
      <c r="Q502">
        <v>1</v>
      </c>
      <c r="X502">
        <v>2.2999999999999998</v>
      </c>
      <c r="Y502">
        <v>0</v>
      </c>
      <c r="Z502">
        <v>31.27</v>
      </c>
      <c r="AA502">
        <v>13.61</v>
      </c>
      <c r="AB502">
        <v>0</v>
      </c>
      <c r="AC502">
        <v>0</v>
      </c>
      <c r="AD502">
        <v>1</v>
      </c>
      <c r="AE502">
        <v>0</v>
      </c>
      <c r="AF502" t="s">
        <v>3</v>
      </c>
      <c r="AG502">
        <v>2.2999999999999998</v>
      </c>
      <c r="AH502">
        <v>2</v>
      </c>
      <c r="AI502">
        <v>69734773</v>
      </c>
      <c r="AJ502">
        <v>496</v>
      </c>
      <c r="AK502">
        <v>0</v>
      </c>
      <c r="AL502">
        <v>0</v>
      </c>
      <c r="AM502">
        <v>0</v>
      </c>
      <c r="AN502">
        <v>0</v>
      </c>
      <c r="AO502">
        <v>0</v>
      </c>
      <c r="AP502">
        <v>0</v>
      </c>
      <c r="AQ502">
        <v>0</v>
      </c>
      <c r="AR502">
        <v>0</v>
      </c>
    </row>
    <row r="503" spans="1:44" x14ac:dyDescent="0.2">
      <c r="A503">
        <f>ROW(Source!A569)</f>
        <v>569</v>
      </c>
      <c r="B503">
        <v>69734786</v>
      </c>
      <c r="C503">
        <v>69734769</v>
      </c>
      <c r="D503">
        <v>27440032</v>
      </c>
      <c r="E503">
        <v>1</v>
      </c>
      <c r="F503">
        <v>1</v>
      </c>
      <c r="G503">
        <v>1</v>
      </c>
      <c r="H503">
        <v>2</v>
      </c>
      <c r="I503" t="s">
        <v>989</v>
      </c>
      <c r="J503" t="s">
        <v>990</v>
      </c>
      <c r="K503" t="s">
        <v>991</v>
      </c>
      <c r="L503">
        <v>1368</v>
      </c>
      <c r="N503">
        <v>1011</v>
      </c>
      <c r="O503" t="s">
        <v>978</v>
      </c>
      <c r="P503" t="s">
        <v>978</v>
      </c>
      <c r="Q503">
        <v>1</v>
      </c>
      <c r="X503">
        <v>1.56</v>
      </c>
      <c r="Y503">
        <v>0</v>
      </c>
      <c r="Z503">
        <v>12.43</v>
      </c>
      <c r="AA503">
        <v>10.14</v>
      </c>
      <c r="AB503">
        <v>0</v>
      </c>
      <c r="AC503">
        <v>0</v>
      </c>
      <c r="AD503">
        <v>1</v>
      </c>
      <c r="AE503">
        <v>0</v>
      </c>
      <c r="AF503" t="s">
        <v>3</v>
      </c>
      <c r="AG503">
        <v>1.56</v>
      </c>
      <c r="AH503">
        <v>2</v>
      </c>
      <c r="AI503">
        <v>69734774</v>
      </c>
      <c r="AJ503">
        <v>497</v>
      </c>
      <c r="AK503">
        <v>0</v>
      </c>
      <c r="AL503">
        <v>0</v>
      </c>
      <c r="AM503">
        <v>0</v>
      </c>
      <c r="AN503">
        <v>0</v>
      </c>
      <c r="AO503">
        <v>0</v>
      </c>
      <c r="AP503">
        <v>0</v>
      </c>
      <c r="AQ503">
        <v>0</v>
      </c>
      <c r="AR503">
        <v>0</v>
      </c>
    </row>
    <row r="504" spans="1:44" x14ac:dyDescent="0.2">
      <c r="A504">
        <f>ROW(Source!A569)</f>
        <v>569</v>
      </c>
      <c r="B504">
        <v>69734787</v>
      </c>
      <c r="C504">
        <v>69734769</v>
      </c>
      <c r="D504">
        <v>27441327</v>
      </c>
      <c r="E504">
        <v>1</v>
      </c>
      <c r="F504">
        <v>1</v>
      </c>
      <c r="G504">
        <v>1</v>
      </c>
      <c r="H504">
        <v>2</v>
      </c>
      <c r="I504" t="s">
        <v>975</v>
      </c>
      <c r="J504" t="s">
        <v>976</v>
      </c>
      <c r="K504" t="s">
        <v>977</v>
      </c>
      <c r="L504">
        <v>1368</v>
      </c>
      <c r="N504">
        <v>1011</v>
      </c>
      <c r="O504" t="s">
        <v>978</v>
      </c>
      <c r="P504" t="s">
        <v>978</v>
      </c>
      <c r="Q504">
        <v>1</v>
      </c>
      <c r="X504">
        <v>0.28000000000000003</v>
      </c>
      <c r="Y504">
        <v>0</v>
      </c>
      <c r="Z504">
        <v>93.37</v>
      </c>
      <c r="AA504">
        <v>11.69</v>
      </c>
      <c r="AB504">
        <v>0</v>
      </c>
      <c r="AC504">
        <v>0</v>
      </c>
      <c r="AD504">
        <v>1</v>
      </c>
      <c r="AE504">
        <v>0</v>
      </c>
      <c r="AF504" t="s">
        <v>3</v>
      </c>
      <c r="AG504">
        <v>0.28000000000000003</v>
      </c>
      <c r="AH504">
        <v>2</v>
      </c>
      <c r="AI504">
        <v>69734775</v>
      </c>
      <c r="AJ504">
        <v>498</v>
      </c>
      <c r="AK504">
        <v>0</v>
      </c>
      <c r="AL504">
        <v>0</v>
      </c>
      <c r="AM504">
        <v>0</v>
      </c>
      <c r="AN504">
        <v>0</v>
      </c>
      <c r="AO504">
        <v>0</v>
      </c>
      <c r="AP504">
        <v>0</v>
      </c>
      <c r="AQ504">
        <v>0</v>
      </c>
      <c r="AR504">
        <v>0</v>
      </c>
    </row>
    <row r="505" spans="1:44" x14ac:dyDescent="0.2">
      <c r="A505">
        <f>ROW(Source!A569)</f>
        <v>569</v>
      </c>
      <c r="B505">
        <v>69734788</v>
      </c>
      <c r="C505">
        <v>69734769</v>
      </c>
      <c r="D505">
        <v>27373906</v>
      </c>
      <c r="E505">
        <v>1</v>
      </c>
      <c r="F505">
        <v>1</v>
      </c>
      <c r="G505">
        <v>1</v>
      </c>
      <c r="H505">
        <v>3</v>
      </c>
      <c r="I505" t="s">
        <v>54</v>
      </c>
      <c r="J505" t="s">
        <v>265</v>
      </c>
      <c r="K505" t="s">
        <v>456</v>
      </c>
      <c r="L505">
        <v>1327</v>
      </c>
      <c r="N505">
        <v>1005</v>
      </c>
      <c r="O505" t="s">
        <v>56</v>
      </c>
      <c r="P505" t="s">
        <v>56</v>
      </c>
      <c r="Q505">
        <v>1</v>
      </c>
      <c r="X505">
        <v>102</v>
      </c>
      <c r="Y505">
        <v>68.2</v>
      </c>
      <c r="Z505">
        <v>0</v>
      </c>
      <c r="AA505">
        <v>0</v>
      </c>
      <c r="AB505">
        <v>0</v>
      </c>
      <c r="AC505">
        <v>0</v>
      </c>
      <c r="AD505">
        <v>1</v>
      </c>
      <c r="AE505">
        <v>0</v>
      </c>
      <c r="AF505" t="s">
        <v>3</v>
      </c>
      <c r="AG505">
        <v>102</v>
      </c>
      <c r="AH505">
        <v>2</v>
      </c>
      <c r="AI505">
        <v>69734776</v>
      </c>
      <c r="AJ505">
        <v>499</v>
      </c>
      <c r="AK505">
        <v>3</v>
      </c>
      <c r="AL505">
        <v>-6956.4000000000005</v>
      </c>
      <c r="AM505">
        <v>0</v>
      </c>
      <c r="AN505">
        <v>0</v>
      </c>
      <c r="AO505">
        <v>0</v>
      </c>
      <c r="AP505">
        <v>0</v>
      </c>
      <c r="AQ505">
        <v>0</v>
      </c>
      <c r="AR505">
        <v>1</v>
      </c>
    </row>
    <row r="506" spans="1:44" x14ac:dyDescent="0.2">
      <c r="A506">
        <f>ROW(Source!A569)</f>
        <v>569</v>
      </c>
      <c r="B506">
        <v>69734789</v>
      </c>
      <c r="C506">
        <v>69734769</v>
      </c>
      <c r="D506">
        <v>27371543</v>
      </c>
      <c r="E506">
        <v>1</v>
      </c>
      <c r="F506">
        <v>1</v>
      </c>
      <c r="G506">
        <v>1</v>
      </c>
      <c r="H506">
        <v>3</v>
      </c>
      <c r="I506" t="s">
        <v>66</v>
      </c>
      <c r="J506" t="s">
        <v>267</v>
      </c>
      <c r="K506" t="s">
        <v>67</v>
      </c>
      <c r="L506">
        <v>1346</v>
      </c>
      <c r="N506">
        <v>1009</v>
      </c>
      <c r="O506" t="s">
        <v>68</v>
      </c>
      <c r="P506" t="s">
        <v>68</v>
      </c>
      <c r="Q506">
        <v>1</v>
      </c>
      <c r="X506">
        <v>0.5</v>
      </c>
      <c r="Y506">
        <v>1.82</v>
      </c>
      <c r="Z506">
        <v>0</v>
      </c>
      <c r="AA506">
        <v>0</v>
      </c>
      <c r="AB506">
        <v>0</v>
      </c>
      <c r="AC506">
        <v>0</v>
      </c>
      <c r="AD506">
        <v>1</v>
      </c>
      <c r="AE506">
        <v>0</v>
      </c>
      <c r="AF506" t="s">
        <v>3</v>
      </c>
      <c r="AG506">
        <v>0.5</v>
      </c>
      <c r="AH506">
        <v>2</v>
      </c>
      <c r="AI506">
        <v>69734777</v>
      </c>
      <c r="AJ506">
        <v>500</v>
      </c>
      <c r="AK506">
        <v>3</v>
      </c>
      <c r="AL506">
        <v>-0.91</v>
      </c>
      <c r="AM506">
        <v>0</v>
      </c>
      <c r="AN506">
        <v>0</v>
      </c>
      <c r="AO506">
        <v>0</v>
      </c>
      <c r="AP506">
        <v>0</v>
      </c>
      <c r="AQ506">
        <v>0</v>
      </c>
      <c r="AR506">
        <v>1</v>
      </c>
    </row>
    <row r="507" spans="1:44" x14ac:dyDescent="0.2">
      <c r="A507">
        <f>ROW(Source!A569)</f>
        <v>569</v>
      </c>
      <c r="B507">
        <v>69734790</v>
      </c>
      <c r="C507">
        <v>69734769</v>
      </c>
      <c r="D507">
        <v>27373400</v>
      </c>
      <c r="E507">
        <v>1</v>
      </c>
      <c r="F507">
        <v>1</v>
      </c>
      <c r="G507">
        <v>1</v>
      </c>
      <c r="H507">
        <v>3</v>
      </c>
      <c r="I507" t="s">
        <v>72</v>
      </c>
      <c r="J507" t="s">
        <v>269</v>
      </c>
      <c r="K507" t="s">
        <v>1059</v>
      </c>
      <c r="L507">
        <v>1346</v>
      </c>
      <c r="N507">
        <v>1009</v>
      </c>
      <c r="O507" t="s">
        <v>68</v>
      </c>
      <c r="P507" t="s">
        <v>68</v>
      </c>
      <c r="Q507">
        <v>1</v>
      </c>
      <c r="X507">
        <v>450</v>
      </c>
      <c r="Y507">
        <v>1.38</v>
      </c>
      <c r="Z507">
        <v>0</v>
      </c>
      <c r="AA507">
        <v>0</v>
      </c>
      <c r="AB507">
        <v>0</v>
      </c>
      <c r="AC507">
        <v>0</v>
      </c>
      <c r="AD507">
        <v>1</v>
      </c>
      <c r="AE507">
        <v>0</v>
      </c>
      <c r="AF507" t="s">
        <v>3</v>
      </c>
      <c r="AG507">
        <v>450</v>
      </c>
      <c r="AH507">
        <v>2</v>
      </c>
      <c r="AI507">
        <v>69734778</v>
      </c>
      <c r="AJ507">
        <v>501</v>
      </c>
      <c r="AK507">
        <v>3</v>
      </c>
      <c r="AL507">
        <v>-621</v>
      </c>
      <c r="AM507">
        <v>0</v>
      </c>
      <c r="AN507">
        <v>0</v>
      </c>
      <c r="AO507">
        <v>0</v>
      </c>
      <c r="AP507">
        <v>0</v>
      </c>
      <c r="AQ507">
        <v>0</v>
      </c>
      <c r="AR507">
        <v>1</v>
      </c>
    </row>
    <row r="508" spans="1:44" x14ac:dyDescent="0.2">
      <c r="A508">
        <f>ROW(Source!A569)</f>
        <v>569</v>
      </c>
      <c r="B508">
        <v>69734791</v>
      </c>
      <c r="C508">
        <v>69734769</v>
      </c>
      <c r="D508">
        <v>27371596</v>
      </c>
      <c r="E508">
        <v>1</v>
      </c>
      <c r="F508">
        <v>1</v>
      </c>
      <c r="G508">
        <v>1</v>
      </c>
      <c r="H508">
        <v>3</v>
      </c>
      <c r="I508" t="s">
        <v>76</v>
      </c>
      <c r="J508" t="s">
        <v>271</v>
      </c>
      <c r="K508" t="s">
        <v>1060</v>
      </c>
      <c r="L508">
        <v>1348</v>
      </c>
      <c r="N508">
        <v>1009</v>
      </c>
      <c r="O508" t="s">
        <v>78</v>
      </c>
      <c r="P508" t="s">
        <v>78</v>
      </c>
      <c r="Q508">
        <v>1000</v>
      </c>
      <c r="X508">
        <v>0.05</v>
      </c>
      <c r="Y508">
        <v>6552.07</v>
      </c>
      <c r="Z508">
        <v>0</v>
      </c>
      <c r="AA508">
        <v>0</v>
      </c>
      <c r="AB508">
        <v>0</v>
      </c>
      <c r="AC508">
        <v>0</v>
      </c>
      <c r="AD508">
        <v>1</v>
      </c>
      <c r="AE508">
        <v>0</v>
      </c>
      <c r="AF508" t="s">
        <v>3</v>
      </c>
      <c r="AG508">
        <v>0.05</v>
      </c>
      <c r="AH508">
        <v>2</v>
      </c>
      <c r="AI508">
        <v>69734779</v>
      </c>
      <c r="AJ508">
        <v>502</v>
      </c>
      <c r="AK508">
        <v>3</v>
      </c>
      <c r="AL508">
        <v>-327.6035</v>
      </c>
      <c r="AM508">
        <v>0</v>
      </c>
      <c r="AN508">
        <v>0</v>
      </c>
      <c r="AO508">
        <v>0</v>
      </c>
      <c r="AP508">
        <v>0</v>
      </c>
      <c r="AQ508">
        <v>0</v>
      </c>
      <c r="AR508">
        <v>1</v>
      </c>
    </row>
    <row r="509" spans="1:44" x14ac:dyDescent="0.2">
      <c r="A509">
        <f>ROW(Source!A569)</f>
        <v>569</v>
      </c>
      <c r="B509">
        <v>69734792</v>
      </c>
      <c r="C509">
        <v>69734769</v>
      </c>
      <c r="D509">
        <v>27416566</v>
      </c>
      <c r="E509">
        <v>1</v>
      </c>
      <c r="F509">
        <v>1</v>
      </c>
      <c r="G509">
        <v>1</v>
      </c>
      <c r="H509">
        <v>3</v>
      </c>
      <c r="I509" t="s">
        <v>82</v>
      </c>
      <c r="J509" t="s">
        <v>194</v>
      </c>
      <c r="K509" t="s">
        <v>83</v>
      </c>
      <c r="L509">
        <v>1339</v>
      </c>
      <c r="N509">
        <v>1007</v>
      </c>
      <c r="O509" t="s">
        <v>40</v>
      </c>
      <c r="P509" t="s">
        <v>40</v>
      </c>
      <c r="Q509">
        <v>1</v>
      </c>
      <c r="X509">
        <v>0.1</v>
      </c>
      <c r="Y509">
        <v>7.14</v>
      </c>
      <c r="Z509">
        <v>0</v>
      </c>
      <c r="AA509">
        <v>0</v>
      </c>
      <c r="AB509">
        <v>0</v>
      </c>
      <c r="AC509">
        <v>0</v>
      </c>
      <c r="AD509">
        <v>1</v>
      </c>
      <c r="AE509">
        <v>0</v>
      </c>
      <c r="AF509" t="s">
        <v>3</v>
      </c>
      <c r="AG509">
        <v>0.1</v>
      </c>
      <c r="AH509">
        <v>2</v>
      </c>
      <c r="AI509">
        <v>69734781</v>
      </c>
      <c r="AJ509">
        <v>504</v>
      </c>
      <c r="AK509">
        <v>3</v>
      </c>
      <c r="AL509">
        <v>-0.71399999999999997</v>
      </c>
      <c r="AM509">
        <v>0</v>
      </c>
      <c r="AN509">
        <v>0</v>
      </c>
      <c r="AO509">
        <v>0</v>
      </c>
      <c r="AP509">
        <v>0</v>
      </c>
      <c r="AQ509">
        <v>0</v>
      </c>
      <c r="AR509">
        <v>1</v>
      </c>
    </row>
    <row r="510" spans="1:44" x14ac:dyDescent="0.2">
      <c r="A510">
        <f>ROW(Source!A570)</f>
        <v>570</v>
      </c>
      <c r="B510">
        <v>69734782</v>
      </c>
      <c r="C510">
        <v>69734769</v>
      </c>
      <c r="D510">
        <v>27498693</v>
      </c>
      <c r="E510">
        <v>1</v>
      </c>
      <c r="F510">
        <v>1</v>
      </c>
      <c r="G510">
        <v>1</v>
      </c>
      <c r="H510">
        <v>1</v>
      </c>
      <c r="I510" t="s">
        <v>979</v>
      </c>
      <c r="J510" t="s">
        <v>3</v>
      </c>
      <c r="K510" t="s">
        <v>980</v>
      </c>
      <c r="L510">
        <v>1369</v>
      </c>
      <c r="N510">
        <v>1013</v>
      </c>
      <c r="O510" t="s">
        <v>974</v>
      </c>
      <c r="P510" t="s">
        <v>974</v>
      </c>
      <c r="Q510">
        <v>1</v>
      </c>
      <c r="X510">
        <v>119.78</v>
      </c>
      <c r="Y510">
        <v>0</v>
      </c>
      <c r="Z510">
        <v>0</v>
      </c>
      <c r="AA510">
        <v>0</v>
      </c>
      <c r="AB510">
        <v>8.82</v>
      </c>
      <c r="AC510">
        <v>0</v>
      </c>
      <c r="AD510">
        <v>1</v>
      </c>
      <c r="AE510">
        <v>1</v>
      </c>
      <c r="AF510" t="s">
        <v>3</v>
      </c>
      <c r="AG510">
        <v>119.78</v>
      </c>
      <c r="AH510">
        <v>2</v>
      </c>
      <c r="AI510">
        <v>69734770</v>
      </c>
      <c r="AJ510">
        <v>505</v>
      </c>
      <c r="AK510">
        <v>0</v>
      </c>
      <c r="AL510">
        <v>0</v>
      </c>
      <c r="AM510">
        <v>0</v>
      </c>
      <c r="AN510">
        <v>0</v>
      </c>
      <c r="AO510">
        <v>0</v>
      </c>
      <c r="AP510">
        <v>0</v>
      </c>
      <c r="AQ510">
        <v>0</v>
      </c>
      <c r="AR510">
        <v>0</v>
      </c>
    </row>
    <row r="511" spans="1:44" x14ac:dyDescent="0.2">
      <c r="A511">
        <f>ROW(Source!A570)</f>
        <v>570</v>
      </c>
      <c r="B511">
        <v>69734783</v>
      </c>
      <c r="C511">
        <v>69734769</v>
      </c>
      <c r="D511">
        <v>121548</v>
      </c>
      <c r="E511">
        <v>1</v>
      </c>
      <c r="F511">
        <v>1</v>
      </c>
      <c r="G511">
        <v>1</v>
      </c>
      <c r="H511">
        <v>1</v>
      </c>
      <c r="I511" t="s">
        <v>36</v>
      </c>
      <c r="J511" t="s">
        <v>3</v>
      </c>
      <c r="K511" t="s">
        <v>981</v>
      </c>
      <c r="L511">
        <v>608254</v>
      </c>
      <c r="N511">
        <v>1013</v>
      </c>
      <c r="O511" t="s">
        <v>982</v>
      </c>
      <c r="P511" t="s">
        <v>982</v>
      </c>
      <c r="Q511">
        <v>1</v>
      </c>
      <c r="X511">
        <v>4.22</v>
      </c>
      <c r="Y511">
        <v>0</v>
      </c>
      <c r="Z511">
        <v>0</v>
      </c>
      <c r="AA511">
        <v>0</v>
      </c>
      <c r="AB511">
        <v>0</v>
      </c>
      <c r="AC511">
        <v>0</v>
      </c>
      <c r="AD511">
        <v>1</v>
      </c>
      <c r="AE511">
        <v>2</v>
      </c>
      <c r="AF511" t="s">
        <v>3</v>
      </c>
      <c r="AG511">
        <v>4.22</v>
      </c>
      <c r="AH511">
        <v>2</v>
      </c>
      <c r="AI511">
        <v>69734771</v>
      </c>
      <c r="AJ511">
        <v>506</v>
      </c>
      <c r="AK511">
        <v>0</v>
      </c>
      <c r="AL511">
        <v>0</v>
      </c>
      <c r="AM511">
        <v>0</v>
      </c>
      <c r="AN511">
        <v>0</v>
      </c>
      <c r="AO511">
        <v>0</v>
      </c>
      <c r="AP511">
        <v>0</v>
      </c>
      <c r="AQ511">
        <v>0</v>
      </c>
      <c r="AR511">
        <v>0</v>
      </c>
    </row>
    <row r="512" spans="1:44" x14ac:dyDescent="0.2">
      <c r="A512">
        <f>ROW(Source!A570)</f>
        <v>570</v>
      </c>
      <c r="B512">
        <v>69734784</v>
      </c>
      <c r="C512">
        <v>69734769</v>
      </c>
      <c r="D512">
        <v>27439571</v>
      </c>
      <c r="E512">
        <v>1</v>
      </c>
      <c r="F512">
        <v>1</v>
      </c>
      <c r="G512">
        <v>1</v>
      </c>
      <c r="H512">
        <v>2</v>
      </c>
      <c r="I512" t="s">
        <v>983</v>
      </c>
      <c r="J512" t="s">
        <v>984</v>
      </c>
      <c r="K512" t="s">
        <v>985</v>
      </c>
      <c r="L512">
        <v>1368</v>
      </c>
      <c r="N512">
        <v>1011</v>
      </c>
      <c r="O512" t="s">
        <v>978</v>
      </c>
      <c r="P512" t="s">
        <v>978</v>
      </c>
      <c r="Q512">
        <v>1</v>
      </c>
      <c r="X512">
        <v>0.36</v>
      </c>
      <c r="Y512">
        <v>0</v>
      </c>
      <c r="Z512">
        <v>88.42</v>
      </c>
      <c r="AA512">
        <v>10.14</v>
      </c>
      <c r="AB512">
        <v>0</v>
      </c>
      <c r="AC512">
        <v>0</v>
      </c>
      <c r="AD512">
        <v>1</v>
      </c>
      <c r="AE512">
        <v>0</v>
      </c>
      <c r="AF512" t="s">
        <v>3</v>
      </c>
      <c r="AG512">
        <v>0.36</v>
      </c>
      <c r="AH512">
        <v>2</v>
      </c>
      <c r="AI512">
        <v>69734772</v>
      </c>
      <c r="AJ512">
        <v>507</v>
      </c>
      <c r="AK512">
        <v>0</v>
      </c>
      <c r="AL512">
        <v>0</v>
      </c>
      <c r="AM512">
        <v>0</v>
      </c>
      <c r="AN512">
        <v>0</v>
      </c>
      <c r="AO512">
        <v>0</v>
      </c>
      <c r="AP512">
        <v>0</v>
      </c>
      <c r="AQ512">
        <v>0</v>
      </c>
      <c r="AR512">
        <v>0</v>
      </c>
    </row>
    <row r="513" spans="1:44" x14ac:dyDescent="0.2">
      <c r="A513">
        <f>ROW(Source!A570)</f>
        <v>570</v>
      </c>
      <c r="B513">
        <v>69734785</v>
      </c>
      <c r="C513">
        <v>69734769</v>
      </c>
      <c r="D513">
        <v>27439630</v>
      </c>
      <c r="E513">
        <v>1</v>
      </c>
      <c r="F513">
        <v>1</v>
      </c>
      <c r="G513">
        <v>1</v>
      </c>
      <c r="H513">
        <v>2</v>
      </c>
      <c r="I513" t="s">
        <v>986</v>
      </c>
      <c r="J513" t="s">
        <v>987</v>
      </c>
      <c r="K513" t="s">
        <v>988</v>
      </c>
      <c r="L513">
        <v>1368</v>
      </c>
      <c r="N513">
        <v>1011</v>
      </c>
      <c r="O513" t="s">
        <v>978</v>
      </c>
      <c r="P513" t="s">
        <v>978</v>
      </c>
      <c r="Q513">
        <v>1</v>
      </c>
      <c r="X513">
        <v>2.2999999999999998</v>
      </c>
      <c r="Y513">
        <v>0</v>
      </c>
      <c r="Z513">
        <v>31.27</v>
      </c>
      <c r="AA513">
        <v>13.61</v>
      </c>
      <c r="AB513">
        <v>0</v>
      </c>
      <c r="AC513">
        <v>0</v>
      </c>
      <c r="AD513">
        <v>1</v>
      </c>
      <c r="AE513">
        <v>0</v>
      </c>
      <c r="AF513" t="s">
        <v>3</v>
      </c>
      <c r="AG513">
        <v>2.2999999999999998</v>
      </c>
      <c r="AH513">
        <v>2</v>
      </c>
      <c r="AI513">
        <v>69734773</v>
      </c>
      <c r="AJ513">
        <v>508</v>
      </c>
      <c r="AK513">
        <v>0</v>
      </c>
      <c r="AL513">
        <v>0</v>
      </c>
      <c r="AM513">
        <v>0</v>
      </c>
      <c r="AN513">
        <v>0</v>
      </c>
      <c r="AO513">
        <v>0</v>
      </c>
      <c r="AP513">
        <v>0</v>
      </c>
      <c r="AQ513">
        <v>0</v>
      </c>
      <c r="AR513">
        <v>0</v>
      </c>
    </row>
    <row r="514" spans="1:44" x14ac:dyDescent="0.2">
      <c r="A514">
        <f>ROW(Source!A570)</f>
        <v>570</v>
      </c>
      <c r="B514">
        <v>69734786</v>
      </c>
      <c r="C514">
        <v>69734769</v>
      </c>
      <c r="D514">
        <v>27440032</v>
      </c>
      <c r="E514">
        <v>1</v>
      </c>
      <c r="F514">
        <v>1</v>
      </c>
      <c r="G514">
        <v>1</v>
      </c>
      <c r="H514">
        <v>2</v>
      </c>
      <c r="I514" t="s">
        <v>989</v>
      </c>
      <c r="J514" t="s">
        <v>990</v>
      </c>
      <c r="K514" t="s">
        <v>991</v>
      </c>
      <c r="L514">
        <v>1368</v>
      </c>
      <c r="N514">
        <v>1011</v>
      </c>
      <c r="O514" t="s">
        <v>978</v>
      </c>
      <c r="P514" t="s">
        <v>978</v>
      </c>
      <c r="Q514">
        <v>1</v>
      </c>
      <c r="X514">
        <v>1.56</v>
      </c>
      <c r="Y514">
        <v>0</v>
      </c>
      <c r="Z514">
        <v>12.43</v>
      </c>
      <c r="AA514">
        <v>10.14</v>
      </c>
      <c r="AB514">
        <v>0</v>
      </c>
      <c r="AC514">
        <v>0</v>
      </c>
      <c r="AD514">
        <v>1</v>
      </c>
      <c r="AE514">
        <v>0</v>
      </c>
      <c r="AF514" t="s">
        <v>3</v>
      </c>
      <c r="AG514">
        <v>1.56</v>
      </c>
      <c r="AH514">
        <v>2</v>
      </c>
      <c r="AI514">
        <v>69734774</v>
      </c>
      <c r="AJ514">
        <v>509</v>
      </c>
      <c r="AK514">
        <v>0</v>
      </c>
      <c r="AL514">
        <v>0</v>
      </c>
      <c r="AM514">
        <v>0</v>
      </c>
      <c r="AN514">
        <v>0</v>
      </c>
      <c r="AO514">
        <v>0</v>
      </c>
      <c r="AP514">
        <v>0</v>
      </c>
      <c r="AQ514">
        <v>0</v>
      </c>
      <c r="AR514">
        <v>0</v>
      </c>
    </row>
    <row r="515" spans="1:44" x14ac:dyDescent="0.2">
      <c r="A515">
        <f>ROW(Source!A570)</f>
        <v>570</v>
      </c>
      <c r="B515">
        <v>69734787</v>
      </c>
      <c r="C515">
        <v>69734769</v>
      </c>
      <c r="D515">
        <v>27441327</v>
      </c>
      <c r="E515">
        <v>1</v>
      </c>
      <c r="F515">
        <v>1</v>
      </c>
      <c r="G515">
        <v>1</v>
      </c>
      <c r="H515">
        <v>2</v>
      </c>
      <c r="I515" t="s">
        <v>975</v>
      </c>
      <c r="J515" t="s">
        <v>976</v>
      </c>
      <c r="K515" t="s">
        <v>977</v>
      </c>
      <c r="L515">
        <v>1368</v>
      </c>
      <c r="N515">
        <v>1011</v>
      </c>
      <c r="O515" t="s">
        <v>978</v>
      </c>
      <c r="P515" t="s">
        <v>978</v>
      </c>
      <c r="Q515">
        <v>1</v>
      </c>
      <c r="X515">
        <v>0.28000000000000003</v>
      </c>
      <c r="Y515">
        <v>0</v>
      </c>
      <c r="Z515">
        <v>93.37</v>
      </c>
      <c r="AA515">
        <v>11.69</v>
      </c>
      <c r="AB515">
        <v>0</v>
      </c>
      <c r="AC515">
        <v>0</v>
      </c>
      <c r="AD515">
        <v>1</v>
      </c>
      <c r="AE515">
        <v>0</v>
      </c>
      <c r="AF515" t="s">
        <v>3</v>
      </c>
      <c r="AG515">
        <v>0.28000000000000003</v>
      </c>
      <c r="AH515">
        <v>2</v>
      </c>
      <c r="AI515">
        <v>69734775</v>
      </c>
      <c r="AJ515">
        <v>510</v>
      </c>
      <c r="AK515">
        <v>0</v>
      </c>
      <c r="AL515">
        <v>0</v>
      </c>
      <c r="AM515">
        <v>0</v>
      </c>
      <c r="AN515">
        <v>0</v>
      </c>
      <c r="AO515">
        <v>0</v>
      </c>
      <c r="AP515">
        <v>0</v>
      </c>
      <c r="AQ515">
        <v>0</v>
      </c>
      <c r="AR515">
        <v>0</v>
      </c>
    </row>
    <row r="516" spans="1:44" x14ac:dyDescent="0.2">
      <c r="A516">
        <f>ROW(Source!A570)</f>
        <v>570</v>
      </c>
      <c r="B516">
        <v>69734788</v>
      </c>
      <c r="C516">
        <v>69734769</v>
      </c>
      <c r="D516">
        <v>27373906</v>
      </c>
      <c r="E516">
        <v>1</v>
      </c>
      <c r="F516">
        <v>1</v>
      </c>
      <c r="G516">
        <v>1</v>
      </c>
      <c r="H516">
        <v>3</v>
      </c>
      <c r="I516" t="s">
        <v>54</v>
      </c>
      <c r="J516" t="s">
        <v>265</v>
      </c>
      <c r="K516" t="s">
        <v>456</v>
      </c>
      <c r="L516">
        <v>1327</v>
      </c>
      <c r="N516">
        <v>1005</v>
      </c>
      <c r="O516" t="s">
        <v>56</v>
      </c>
      <c r="P516" t="s">
        <v>56</v>
      </c>
      <c r="Q516">
        <v>1</v>
      </c>
      <c r="X516">
        <v>102</v>
      </c>
      <c r="Y516">
        <v>68.2</v>
      </c>
      <c r="Z516">
        <v>0</v>
      </c>
      <c r="AA516">
        <v>0</v>
      </c>
      <c r="AB516">
        <v>0</v>
      </c>
      <c r="AC516">
        <v>0</v>
      </c>
      <c r="AD516">
        <v>1</v>
      </c>
      <c r="AE516">
        <v>0</v>
      </c>
      <c r="AF516" t="s">
        <v>3</v>
      </c>
      <c r="AG516">
        <v>102</v>
      </c>
      <c r="AH516">
        <v>2</v>
      </c>
      <c r="AI516">
        <v>69734776</v>
      </c>
      <c r="AJ516">
        <v>511</v>
      </c>
      <c r="AK516">
        <v>3</v>
      </c>
      <c r="AL516">
        <v>-6956.4000000000005</v>
      </c>
      <c r="AM516">
        <v>0</v>
      </c>
      <c r="AN516">
        <v>0</v>
      </c>
      <c r="AO516">
        <v>0</v>
      </c>
      <c r="AP516">
        <v>0</v>
      </c>
      <c r="AQ516">
        <v>0</v>
      </c>
      <c r="AR516">
        <v>1</v>
      </c>
    </row>
    <row r="517" spans="1:44" x14ac:dyDescent="0.2">
      <c r="A517">
        <f>ROW(Source!A570)</f>
        <v>570</v>
      </c>
      <c r="B517">
        <v>69734789</v>
      </c>
      <c r="C517">
        <v>69734769</v>
      </c>
      <c r="D517">
        <v>27371543</v>
      </c>
      <c r="E517">
        <v>1</v>
      </c>
      <c r="F517">
        <v>1</v>
      </c>
      <c r="G517">
        <v>1</v>
      </c>
      <c r="H517">
        <v>3</v>
      </c>
      <c r="I517" t="s">
        <v>66</v>
      </c>
      <c r="J517" t="s">
        <v>267</v>
      </c>
      <c r="K517" t="s">
        <v>67</v>
      </c>
      <c r="L517">
        <v>1346</v>
      </c>
      <c r="N517">
        <v>1009</v>
      </c>
      <c r="O517" t="s">
        <v>68</v>
      </c>
      <c r="P517" t="s">
        <v>68</v>
      </c>
      <c r="Q517">
        <v>1</v>
      </c>
      <c r="X517">
        <v>0.5</v>
      </c>
      <c r="Y517">
        <v>1.82</v>
      </c>
      <c r="Z517">
        <v>0</v>
      </c>
      <c r="AA517">
        <v>0</v>
      </c>
      <c r="AB517">
        <v>0</v>
      </c>
      <c r="AC517">
        <v>0</v>
      </c>
      <c r="AD517">
        <v>1</v>
      </c>
      <c r="AE517">
        <v>0</v>
      </c>
      <c r="AF517" t="s">
        <v>3</v>
      </c>
      <c r="AG517">
        <v>0.5</v>
      </c>
      <c r="AH517">
        <v>2</v>
      </c>
      <c r="AI517">
        <v>69734777</v>
      </c>
      <c r="AJ517">
        <v>512</v>
      </c>
      <c r="AK517">
        <v>3</v>
      </c>
      <c r="AL517">
        <v>-0.91</v>
      </c>
      <c r="AM517">
        <v>0</v>
      </c>
      <c r="AN517">
        <v>0</v>
      </c>
      <c r="AO517">
        <v>0</v>
      </c>
      <c r="AP517">
        <v>0</v>
      </c>
      <c r="AQ517">
        <v>0</v>
      </c>
      <c r="AR517">
        <v>1</v>
      </c>
    </row>
    <row r="518" spans="1:44" x14ac:dyDescent="0.2">
      <c r="A518">
        <f>ROW(Source!A570)</f>
        <v>570</v>
      </c>
      <c r="B518">
        <v>69734790</v>
      </c>
      <c r="C518">
        <v>69734769</v>
      </c>
      <c r="D518">
        <v>27373400</v>
      </c>
      <c r="E518">
        <v>1</v>
      </c>
      <c r="F518">
        <v>1</v>
      </c>
      <c r="G518">
        <v>1</v>
      </c>
      <c r="H518">
        <v>3</v>
      </c>
      <c r="I518" t="s">
        <v>72</v>
      </c>
      <c r="J518" t="s">
        <v>269</v>
      </c>
      <c r="K518" t="s">
        <v>1059</v>
      </c>
      <c r="L518">
        <v>1346</v>
      </c>
      <c r="N518">
        <v>1009</v>
      </c>
      <c r="O518" t="s">
        <v>68</v>
      </c>
      <c r="P518" t="s">
        <v>68</v>
      </c>
      <c r="Q518">
        <v>1</v>
      </c>
      <c r="X518">
        <v>450</v>
      </c>
      <c r="Y518">
        <v>1.38</v>
      </c>
      <c r="Z518">
        <v>0</v>
      </c>
      <c r="AA518">
        <v>0</v>
      </c>
      <c r="AB518">
        <v>0</v>
      </c>
      <c r="AC518">
        <v>0</v>
      </c>
      <c r="AD518">
        <v>1</v>
      </c>
      <c r="AE518">
        <v>0</v>
      </c>
      <c r="AF518" t="s">
        <v>3</v>
      </c>
      <c r="AG518">
        <v>450</v>
      </c>
      <c r="AH518">
        <v>2</v>
      </c>
      <c r="AI518">
        <v>69734778</v>
      </c>
      <c r="AJ518">
        <v>513</v>
      </c>
      <c r="AK518">
        <v>3</v>
      </c>
      <c r="AL518">
        <v>-621</v>
      </c>
      <c r="AM518">
        <v>0</v>
      </c>
      <c r="AN518">
        <v>0</v>
      </c>
      <c r="AO518">
        <v>0</v>
      </c>
      <c r="AP518">
        <v>0</v>
      </c>
      <c r="AQ518">
        <v>0</v>
      </c>
      <c r="AR518">
        <v>1</v>
      </c>
    </row>
    <row r="519" spans="1:44" x14ac:dyDescent="0.2">
      <c r="A519">
        <f>ROW(Source!A570)</f>
        <v>570</v>
      </c>
      <c r="B519">
        <v>69734791</v>
      </c>
      <c r="C519">
        <v>69734769</v>
      </c>
      <c r="D519">
        <v>27371596</v>
      </c>
      <c r="E519">
        <v>1</v>
      </c>
      <c r="F519">
        <v>1</v>
      </c>
      <c r="G519">
        <v>1</v>
      </c>
      <c r="H519">
        <v>3</v>
      </c>
      <c r="I519" t="s">
        <v>76</v>
      </c>
      <c r="J519" t="s">
        <v>271</v>
      </c>
      <c r="K519" t="s">
        <v>1060</v>
      </c>
      <c r="L519">
        <v>1348</v>
      </c>
      <c r="N519">
        <v>1009</v>
      </c>
      <c r="O519" t="s">
        <v>78</v>
      </c>
      <c r="P519" t="s">
        <v>78</v>
      </c>
      <c r="Q519">
        <v>1000</v>
      </c>
      <c r="X519">
        <v>0.05</v>
      </c>
      <c r="Y519">
        <v>6552.07</v>
      </c>
      <c r="Z519">
        <v>0</v>
      </c>
      <c r="AA519">
        <v>0</v>
      </c>
      <c r="AB519">
        <v>0</v>
      </c>
      <c r="AC519">
        <v>0</v>
      </c>
      <c r="AD519">
        <v>1</v>
      </c>
      <c r="AE519">
        <v>0</v>
      </c>
      <c r="AF519" t="s">
        <v>3</v>
      </c>
      <c r="AG519">
        <v>0.05</v>
      </c>
      <c r="AH519">
        <v>2</v>
      </c>
      <c r="AI519">
        <v>69734779</v>
      </c>
      <c r="AJ519">
        <v>514</v>
      </c>
      <c r="AK519">
        <v>3</v>
      </c>
      <c r="AL519">
        <v>-327.6035</v>
      </c>
      <c r="AM519">
        <v>0</v>
      </c>
      <c r="AN519">
        <v>0</v>
      </c>
      <c r="AO519">
        <v>0</v>
      </c>
      <c r="AP519">
        <v>0</v>
      </c>
      <c r="AQ519">
        <v>0</v>
      </c>
      <c r="AR519">
        <v>1</v>
      </c>
    </row>
    <row r="520" spans="1:44" x14ac:dyDescent="0.2">
      <c r="A520">
        <f>ROW(Source!A570)</f>
        <v>570</v>
      </c>
      <c r="B520">
        <v>69734792</v>
      </c>
      <c r="C520">
        <v>69734769</v>
      </c>
      <c r="D520">
        <v>27416566</v>
      </c>
      <c r="E520">
        <v>1</v>
      </c>
      <c r="F520">
        <v>1</v>
      </c>
      <c r="G520">
        <v>1</v>
      </c>
      <c r="H520">
        <v>3</v>
      </c>
      <c r="I520" t="s">
        <v>82</v>
      </c>
      <c r="J520" t="s">
        <v>194</v>
      </c>
      <c r="K520" t="s">
        <v>83</v>
      </c>
      <c r="L520">
        <v>1339</v>
      </c>
      <c r="N520">
        <v>1007</v>
      </c>
      <c r="O520" t="s">
        <v>40</v>
      </c>
      <c r="P520" t="s">
        <v>40</v>
      </c>
      <c r="Q520">
        <v>1</v>
      </c>
      <c r="X520">
        <v>0.1</v>
      </c>
      <c r="Y520">
        <v>7.14</v>
      </c>
      <c r="Z520">
        <v>0</v>
      </c>
      <c r="AA520">
        <v>0</v>
      </c>
      <c r="AB520">
        <v>0</v>
      </c>
      <c r="AC520">
        <v>0</v>
      </c>
      <c r="AD520">
        <v>1</v>
      </c>
      <c r="AE520">
        <v>0</v>
      </c>
      <c r="AF520" t="s">
        <v>3</v>
      </c>
      <c r="AG520">
        <v>0.1</v>
      </c>
      <c r="AH520">
        <v>2</v>
      </c>
      <c r="AI520">
        <v>69734781</v>
      </c>
      <c r="AJ520">
        <v>516</v>
      </c>
      <c r="AK520">
        <v>3</v>
      </c>
      <c r="AL520">
        <v>-0.71399999999999997</v>
      </c>
      <c r="AM520">
        <v>0</v>
      </c>
      <c r="AN520">
        <v>0</v>
      </c>
      <c r="AO520">
        <v>0</v>
      </c>
      <c r="AP520">
        <v>0</v>
      </c>
      <c r="AQ520">
        <v>0</v>
      </c>
      <c r="AR520">
        <v>1</v>
      </c>
    </row>
    <row r="521" spans="1:44" x14ac:dyDescent="0.2">
      <c r="A521">
        <f>ROW(Source!A619)</f>
        <v>619</v>
      </c>
      <c r="B521">
        <v>69734805</v>
      </c>
      <c r="C521">
        <v>69734800</v>
      </c>
      <c r="D521">
        <v>27493087</v>
      </c>
      <c r="E521">
        <v>1</v>
      </c>
      <c r="F521">
        <v>1</v>
      </c>
      <c r="G521">
        <v>1</v>
      </c>
      <c r="H521">
        <v>1</v>
      </c>
      <c r="I521" t="s">
        <v>992</v>
      </c>
      <c r="J521" t="s">
        <v>3</v>
      </c>
      <c r="K521" t="s">
        <v>993</v>
      </c>
      <c r="L521">
        <v>1369</v>
      </c>
      <c r="N521">
        <v>1013</v>
      </c>
      <c r="O521" t="s">
        <v>974</v>
      </c>
      <c r="P521" t="s">
        <v>974</v>
      </c>
      <c r="Q521">
        <v>1</v>
      </c>
      <c r="X521">
        <v>9.4700000000000006</v>
      </c>
      <c r="Y521">
        <v>0</v>
      </c>
      <c r="Z521">
        <v>0</v>
      </c>
      <c r="AA521">
        <v>0</v>
      </c>
      <c r="AB521">
        <v>9.48</v>
      </c>
      <c r="AC521">
        <v>0</v>
      </c>
      <c r="AD521">
        <v>1</v>
      </c>
      <c r="AE521">
        <v>1</v>
      </c>
      <c r="AF521" t="s">
        <v>3</v>
      </c>
      <c r="AG521">
        <v>9.4700000000000006</v>
      </c>
      <c r="AH521">
        <v>2</v>
      </c>
      <c r="AI521">
        <v>69734801</v>
      </c>
      <c r="AJ521">
        <v>517</v>
      </c>
      <c r="AK521">
        <v>0</v>
      </c>
      <c r="AL521">
        <v>0</v>
      </c>
      <c r="AM521">
        <v>0</v>
      </c>
      <c r="AN521">
        <v>0</v>
      </c>
      <c r="AO521">
        <v>0</v>
      </c>
      <c r="AP521">
        <v>0</v>
      </c>
      <c r="AQ521">
        <v>0</v>
      </c>
      <c r="AR521">
        <v>0</v>
      </c>
    </row>
    <row r="522" spans="1:44" x14ac:dyDescent="0.2">
      <c r="A522">
        <f>ROW(Source!A619)</f>
        <v>619</v>
      </c>
      <c r="B522">
        <v>69734806</v>
      </c>
      <c r="C522">
        <v>69734800</v>
      </c>
      <c r="D522">
        <v>27439597</v>
      </c>
      <c r="E522">
        <v>1</v>
      </c>
      <c r="F522">
        <v>1</v>
      </c>
      <c r="G522">
        <v>1</v>
      </c>
      <c r="H522">
        <v>2</v>
      </c>
      <c r="I522" t="s">
        <v>994</v>
      </c>
      <c r="J522" t="s">
        <v>995</v>
      </c>
      <c r="K522" t="s">
        <v>996</v>
      </c>
      <c r="L522">
        <v>1368</v>
      </c>
      <c r="N522">
        <v>1011</v>
      </c>
      <c r="O522" t="s">
        <v>978</v>
      </c>
      <c r="P522" t="s">
        <v>978</v>
      </c>
      <c r="Q522">
        <v>1</v>
      </c>
      <c r="X522">
        <v>0.45</v>
      </c>
      <c r="Y522">
        <v>0</v>
      </c>
      <c r="Z522">
        <v>6.62</v>
      </c>
      <c r="AA522">
        <v>0</v>
      </c>
      <c r="AB522">
        <v>0</v>
      </c>
      <c r="AC522">
        <v>0</v>
      </c>
      <c r="AD522">
        <v>1</v>
      </c>
      <c r="AE522">
        <v>0</v>
      </c>
      <c r="AF522" t="s">
        <v>3</v>
      </c>
      <c r="AG522">
        <v>0.45</v>
      </c>
      <c r="AH522">
        <v>2</v>
      </c>
      <c r="AI522">
        <v>69734802</v>
      </c>
      <c r="AJ522">
        <v>518</v>
      </c>
      <c r="AK522">
        <v>0</v>
      </c>
      <c r="AL522">
        <v>0</v>
      </c>
      <c r="AM522">
        <v>0</v>
      </c>
      <c r="AN522">
        <v>0</v>
      </c>
      <c r="AO522">
        <v>0</v>
      </c>
      <c r="AP522">
        <v>0</v>
      </c>
      <c r="AQ522">
        <v>0</v>
      </c>
      <c r="AR522">
        <v>0</v>
      </c>
    </row>
    <row r="523" spans="1:44" x14ac:dyDescent="0.2">
      <c r="A523">
        <f>ROW(Source!A619)</f>
        <v>619</v>
      </c>
      <c r="B523">
        <v>69734807</v>
      </c>
      <c r="C523">
        <v>69734800</v>
      </c>
      <c r="D523">
        <v>27441327</v>
      </c>
      <c r="E523">
        <v>1</v>
      </c>
      <c r="F523">
        <v>1</v>
      </c>
      <c r="G523">
        <v>1</v>
      </c>
      <c r="H523">
        <v>2</v>
      </c>
      <c r="I523" t="s">
        <v>975</v>
      </c>
      <c r="J523" t="s">
        <v>976</v>
      </c>
      <c r="K523" t="s">
        <v>977</v>
      </c>
      <c r="L523">
        <v>1368</v>
      </c>
      <c r="N523">
        <v>1011</v>
      </c>
      <c r="O523" t="s">
        <v>978</v>
      </c>
      <c r="P523" t="s">
        <v>978</v>
      </c>
      <c r="Q523">
        <v>1</v>
      </c>
      <c r="X523">
        <v>0.31</v>
      </c>
      <c r="Y523">
        <v>0</v>
      </c>
      <c r="Z523">
        <v>93.37</v>
      </c>
      <c r="AA523">
        <v>11.69</v>
      </c>
      <c r="AB523">
        <v>0</v>
      </c>
      <c r="AC523">
        <v>0</v>
      </c>
      <c r="AD523">
        <v>1</v>
      </c>
      <c r="AE523">
        <v>0</v>
      </c>
      <c r="AF523" t="s">
        <v>3</v>
      </c>
      <c r="AG523">
        <v>0.31</v>
      </c>
      <c r="AH523">
        <v>2</v>
      </c>
      <c r="AI523">
        <v>69734803</v>
      </c>
      <c r="AJ523">
        <v>519</v>
      </c>
      <c r="AK523">
        <v>0</v>
      </c>
      <c r="AL523">
        <v>0</v>
      </c>
      <c r="AM523">
        <v>0</v>
      </c>
      <c r="AN523">
        <v>0</v>
      </c>
      <c r="AO523">
        <v>0</v>
      </c>
      <c r="AP523">
        <v>0</v>
      </c>
      <c r="AQ523">
        <v>0</v>
      </c>
      <c r="AR523">
        <v>0</v>
      </c>
    </row>
    <row r="524" spans="1:44" x14ac:dyDescent="0.2">
      <c r="A524">
        <f>ROW(Source!A619)</f>
        <v>619</v>
      </c>
      <c r="B524">
        <v>69734808</v>
      </c>
      <c r="C524">
        <v>69734800</v>
      </c>
      <c r="D524">
        <v>27382910</v>
      </c>
      <c r="E524">
        <v>1</v>
      </c>
      <c r="F524">
        <v>1</v>
      </c>
      <c r="G524">
        <v>1</v>
      </c>
      <c r="H524">
        <v>3</v>
      </c>
      <c r="I524" t="s">
        <v>651</v>
      </c>
      <c r="J524" t="s">
        <v>1061</v>
      </c>
      <c r="K524" t="s">
        <v>1062</v>
      </c>
      <c r="L524">
        <v>1339</v>
      </c>
      <c r="N524">
        <v>1007</v>
      </c>
      <c r="O524" t="s">
        <v>40</v>
      </c>
      <c r="P524" t="s">
        <v>40</v>
      </c>
      <c r="Q524">
        <v>1</v>
      </c>
      <c r="X524">
        <v>1.02</v>
      </c>
      <c r="Y524">
        <v>994.39</v>
      </c>
      <c r="Z524">
        <v>0</v>
      </c>
      <c r="AA524">
        <v>0</v>
      </c>
      <c r="AB524">
        <v>0</v>
      </c>
      <c r="AC524">
        <v>0</v>
      </c>
      <c r="AD524">
        <v>1</v>
      </c>
      <c r="AE524">
        <v>0</v>
      </c>
      <c r="AF524" t="s">
        <v>3</v>
      </c>
      <c r="AG524">
        <v>1.02</v>
      </c>
      <c r="AH524">
        <v>3</v>
      </c>
      <c r="AI524">
        <v>-1</v>
      </c>
      <c r="AJ524" t="s">
        <v>3</v>
      </c>
      <c r="AK524">
        <v>4</v>
      </c>
      <c r="AL524">
        <v>-1014.2778</v>
      </c>
      <c r="AM524">
        <v>0</v>
      </c>
      <c r="AN524">
        <v>0</v>
      </c>
      <c r="AO524">
        <v>0</v>
      </c>
      <c r="AP524">
        <v>0</v>
      </c>
      <c r="AQ524">
        <v>0</v>
      </c>
      <c r="AR524">
        <v>1</v>
      </c>
    </row>
    <row r="525" spans="1:44" x14ac:dyDescent="0.2">
      <c r="A525">
        <f>ROW(Source!A620)</f>
        <v>620</v>
      </c>
      <c r="B525">
        <v>69734805</v>
      </c>
      <c r="C525">
        <v>69734800</v>
      </c>
      <c r="D525">
        <v>27493087</v>
      </c>
      <c r="E525">
        <v>1</v>
      </c>
      <c r="F525">
        <v>1</v>
      </c>
      <c r="G525">
        <v>1</v>
      </c>
      <c r="H525">
        <v>1</v>
      </c>
      <c r="I525" t="s">
        <v>992</v>
      </c>
      <c r="J525" t="s">
        <v>3</v>
      </c>
      <c r="K525" t="s">
        <v>993</v>
      </c>
      <c r="L525">
        <v>1369</v>
      </c>
      <c r="N525">
        <v>1013</v>
      </c>
      <c r="O525" t="s">
        <v>974</v>
      </c>
      <c r="P525" t="s">
        <v>974</v>
      </c>
      <c r="Q525">
        <v>1</v>
      </c>
      <c r="X525">
        <v>9.4700000000000006</v>
      </c>
      <c r="Y525">
        <v>0</v>
      </c>
      <c r="Z525">
        <v>0</v>
      </c>
      <c r="AA525">
        <v>0</v>
      </c>
      <c r="AB525">
        <v>9.48</v>
      </c>
      <c r="AC525">
        <v>0</v>
      </c>
      <c r="AD525">
        <v>1</v>
      </c>
      <c r="AE525">
        <v>1</v>
      </c>
      <c r="AF525" t="s">
        <v>3</v>
      </c>
      <c r="AG525">
        <v>9.4700000000000006</v>
      </c>
      <c r="AH525">
        <v>2</v>
      </c>
      <c r="AI525">
        <v>69734801</v>
      </c>
      <c r="AJ525">
        <v>521</v>
      </c>
      <c r="AK525">
        <v>0</v>
      </c>
      <c r="AL525">
        <v>0</v>
      </c>
      <c r="AM525">
        <v>0</v>
      </c>
      <c r="AN525">
        <v>0</v>
      </c>
      <c r="AO525">
        <v>0</v>
      </c>
      <c r="AP525">
        <v>0</v>
      </c>
      <c r="AQ525">
        <v>0</v>
      </c>
      <c r="AR525">
        <v>0</v>
      </c>
    </row>
    <row r="526" spans="1:44" x14ac:dyDescent="0.2">
      <c r="A526">
        <f>ROW(Source!A620)</f>
        <v>620</v>
      </c>
      <c r="B526">
        <v>69734806</v>
      </c>
      <c r="C526">
        <v>69734800</v>
      </c>
      <c r="D526">
        <v>27439597</v>
      </c>
      <c r="E526">
        <v>1</v>
      </c>
      <c r="F526">
        <v>1</v>
      </c>
      <c r="G526">
        <v>1</v>
      </c>
      <c r="H526">
        <v>2</v>
      </c>
      <c r="I526" t="s">
        <v>994</v>
      </c>
      <c r="J526" t="s">
        <v>995</v>
      </c>
      <c r="K526" t="s">
        <v>996</v>
      </c>
      <c r="L526">
        <v>1368</v>
      </c>
      <c r="N526">
        <v>1011</v>
      </c>
      <c r="O526" t="s">
        <v>978</v>
      </c>
      <c r="P526" t="s">
        <v>978</v>
      </c>
      <c r="Q526">
        <v>1</v>
      </c>
      <c r="X526">
        <v>0.45</v>
      </c>
      <c r="Y526">
        <v>0</v>
      </c>
      <c r="Z526">
        <v>6.62</v>
      </c>
      <c r="AA526">
        <v>0</v>
      </c>
      <c r="AB526">
        <v>0</v>
      </c>
      <c r="AC526">
        <v>0</v>
      </c>
      <c r="AD526">
        <v>1</v>
      </c>
      <c r="AE526">
        <v>0</v>
      </c>
      <c r="AF526" t="s">
        <v>3</v>
      </c>
      <c r="AG526">
        <v>0.45</v>
      </c>
      <c r="AH526">
        <v>2</v>
      </c>
      <c r="AI526">
        <v>69734802</v>
      </c>
      <c r="AJ526">
        <v>522</v>
      </c>
      <c r="AK526">
        <v>0</v>
      </c>
      <c r="AL526">
        <v>0</v>
      </c>
      <c r="AM526">
        <v>0</v>
      </c>
      <c r="AN526">
        <v>0</v>
      </c>
      <c r="AO526">
        <v>0</v>
      </c>
      <c r="AP526">
        <v>0</v>
      </c>
      <c r="AQ526">
        <v>0</v>
      </c>
      <c r="AR526">
        <v>0</v>
      </c>
    </row>
    <row r="527" spans="1:44" x14ac:dyDescent="0.2">
      <c r="A527">
        <f>ROW(Source!A620)</f>
        <v>620</v>
      </c>
      <c r="B527">
        <v>69734807</v>
      </c>
      <c r="C527">
        <v>69734800</v>
      </c>
      <c r="D527">
        <v>27441327</v>
      </c>
      <c r="E527">
        <v>1</v>
      </c>
      <c r="F527">
        <v>1</v>
      </c>
      <c r="G527">
        <v>1</v>
      </c>
      <c r="H527">
        <v>2</v>
      </c>
      <c r="I527" t="s">
        <v>975</v>
      </c>
      <c r="J527" t="s">
        <v>976</v>
      </c>
      <c r="K527" t="s">
        <v>977</v>
      </c>
      <c r="L527">
        <v>1368</v>
      </c>
      <c r="N527">
        <v>1011</v>
      </c>
      <c r="O527" t="s">
        <v>978</v>
      </c>
      <c r="P527" t="s">
        <v>978</v>
      </c>
      <c r="Q527">
        <v>1</v>
      </c>
      <c r="X527">
        <v>0.31</v>
      </c>
      <c r="Y527">
        <v>0</v>
      </c>
      <c r="Z527">
        <v>93.37</v>
      </c>
      <c r="AA527">
        <v>11.69</v>
      </c>
      <c r="AB527">
        <v>0</v>
      </c>
      <c r="AC527">
        <v>0</v>
      </c>
      <c r="AD527">
        <v>1</v>
      </c>
      <c r="AE527">
        <v>0</v>
      </c>
      <c r="AF527" t="s">
        <v>3</v>
      </c>
      <c r="AG527">
        <v>0.31</v>
      </c>
      <c r="AH527">
        <v>2</v>
      </c>
      <c r="AI527">
        <v>69734803</v>
      </c>
      <c r="AJ527">
        <v>523</v>
      </c>
      <c r="AK527">
        <v>0</v>
      </c>
      <c r="AL527">
        <v>0</v>
      </c>
      <c r="AM527">
        <v>0</v>
      </c>
      <c r="AN527">
        <v>0</v>
      </c>
      <c r="AO527">
        <v>0</v>
      </c>
      <c r="AP527">
        <v>0</v>
      </c>
      <c r="AQ527">
        <v>0</v>
      </c>
      <c r="AR527">
        <v>0</v>
      </c>
    </row>
    <row r="528" spans="1:44" x14ac:dyDescent="0.2">
      <c r="A528">
        <f>ROW(Source!A620)</f>
        <v>620</v>
      </c>
      <c r="B528">
        <v>69734808</v>
      </c>
      <c r="C528">
        <v>69734800</v>
      </c>
      <c r="D528">
        <v>27382910</v>
      </c>
      <c r="E528">
        <v>1</v>
      </c>
      <c r="F528">
        <v>1</v>
      </c>
      <c r="G528">
        <v>1</v>
      </c>
      <c r="H528">
        <v>3</v>
      </c>
      <c r="I528" t="s">
        <v>651</v>
      </c>
      <c r="J528" t="s">
        <v>1061</v>
      </c>
      <c r="K528" t="s">
        <v>1062</v>
      </c>
      <c r="L528">
        <v>1339</v>
      </c>
      <c r="N528">
        <v>1007</v>
      </c>
      <c r="O528" t="s">
        <v>40</v>
      </c>
      <c r="P528" t="s">
        <v>40</v>
      </c>
      <c r="Q528">
        <v>1</v>
      </c>
      <c r="X528">
        <v>1.02</v>
      </c>
      <c r="Y528">
        <v>994.39</v>
      </c>
      <c r="Z528">
        <v>0</v>
      </c>
      <c r="AA528">
        <v>0</v>
      </c>
      <c r="AB528">
        <v>0</v>
      </c>
      <c r="AC528">
        <v>0</v>
      </c>
      <c r="AD528">
        <v>1</v>
      </c>
      <c r="AE528">
        <v>0</v>
      </c>
      <c r="AF528" t="s">
        <v>3</v>
      </c>
      <c r="AG528">
        <v>1.02</v>
      </c>
      <c r="AH528">
        <v>3</v>
      </c>
      <c r="AI528">
        <v>-1</v>
      </c>
      <c r="AJ528" t="s">
        <v>3</v>
      </c>
      <c r="AK528">
        <v>4</v>
      </c>
      <c r="AL528">
        <v>-1014.2778</v>
      </c>
      <c r="AM528">
        <v>0</v>
      </c>
      <c r="AN528">
        <v>0</v>
      </c>
      <c r="AO528">
        <v>0</v>
      </c>
      <c r="AP528">
        <v>0</v>
      </c>
      <c r="AQ528">
        <v>0</v>
      </c>
      <c r="AR528">
        <v>1</v>
      </c>
    </row>
    <row r="529" spans="1:44" x14ac:dyDescent="0.2">
      <c r="A529">
        <f>ROW(Source!A623)</f>
        <v>623</v>
      </c>
      <c r="B529">
        <v>69734814</v>
      </c>
      <c r="C529">
        <v>69734810</v>
      </c>
      <c r="D529">
        <v>27493458</v>
      </c>
      <c r="E529">
        <v>1</v>
      </c>
      <c r="F529">
        <v>1</v>
      </c>
      <c r="G529">
        <v>1</v>
      </c>
      <c r="H529">
        <v>1</v>
      </c>
      <c r="I529" t="s">
        <v>997</v>
      </c>
      <c r="J529" t="s">
        <v>3</v>
      </c>
      <c r="K529" t="s">
        <v>998</v>
      </c>
      <c r="L529">
        <v>1369</v>
      </c>
      <c r="N529">
        <v>1013</v>
      </c>
      <c r="O529" t="s">
        <v>974</v>
      </c>
      <c r="P529" t="s">
        <v>974</v>
      </c>
      <c r="Q529">
        <v>1</v>
      </c>
      <c r="X529">
        <v>3.45</v>
      </c>
      <c r="Y529">
        <v>0</v>
      </c>
      <c r="Z529">
        <v>0</v>
      </c>
      <c r="AA529">
        <v>0</v>
      </c>
      <c r="AB529">
        <v>8.6</v>
      </c>
      <c r="AC529">
        <v>0</v>
      </c>
      <c r="AD529">
        <v>1</v>
      </c>
      <c r="AE529">
        <v>1</v>
      </c>
      <c r="AF529" t="s">
        <v>3</v>
      </c>
      <c r="AG529">
        <v>3.45</v>
      </c>
      <c r="AH529">
        <v>2</v>
      </c>
      <c r="AI529">
        <v>69734811</v>
      </c>
      <c r="AJ529">
        <v>525</v>
      </c>
      <c r="AK529">
        <v>0</v>
      </c>
      <c r="AL529">
        <v>0</v>
      </c>
      <c r="AM529">
        <v>0</v>
      </c>
      <c r="AN529">
        <v>0</v>
      </c>
      <c r="AO529">
        <v>0</v>
      </c>
      <c r="AP529">
        <v>0</v>
      </c>
      <c r="AQ529">
        <v>0</v>
      </c>
      <c r="AR529">
        <v>0</v>
      </c>
    </row>
    <row r="530" spans="1:44" x14ac:dyDescent="0.2">
      <c r="A530">
        <f>ROW(Source!A623)</f>
        <v>623</v>
      </c>
      <c r="B530">
        <v>69734815</v>
      </c>
      <c r="C530">
        <v>69734810</v>
      </c>
      <c r="D530">
        <v>27441327</v>
      </c>
      <c r="E530">
        <v>1</v>
      </c>
      <c r="F530">
        <v>1</v>
      </c>
      <c r="G530">
        <v>1</v>
      </c>
      <c r="H530">
        <v>2</v>
      </c>
      <c r="I530" t="s">
        <v>975</v>
      </c>
      <c r="J530" t="s">
        <v>976</v>
      </c>
      <c r="K530" t="s">
        <v>977</v>
      </c>
      <c r="L530">
        <v>1368</v>
      </c>
      <c r="N530">
        <v>1011</v>
      </c>
      <c r="O530" t="s">
        <v>978</v>
      </c>
      <c r="P530" t="s">
        <v>978</v>
      </c>
      <c r="Q530">
        <v>1</v>
      </c>
      <c r="X530">
        <v>0.02</v>
      </c>
      <c r="Y530">
        <v>0</v>
      </c>
      <c r="Z530">
        <v>93.37</v>
      </c>
      <c r="AA530">
        <v>11.69</v>
      </c>
      <c r="AB530">
        <v>0</v>
      </c>
      <c r="AC530">
        <v>0</v>
      </c>
      <c r="AD530">
        <v>1</v>
      </c>
      <c r="AE530">
        <v>0</v>
      </c>
      <c r="AF530" t="s">
        <v>3</v>
      </c>
      <c r="AG530">
        <v>0.02</v>
      </c>
      <c r="AH530">
        <v>2</v>
      </c>
      <c r="AI530">
        <v>69734812</v>
      </c>
      <c r="AJ530">
        <v>526</v>
      </c>
      <c r="AK530">
        <v>0</v>
      </c>
      <c r="AL530">
        <v>0</v>
      </c>
      <c r="AM530">
        <v>0</v>
      </c>
      <c r="AN530">
        <v>0</v>
      </c>
      <c r="AO530">
        <v>0</v>
      </c>
      <c r="AP530">
        <v>0</v>
      </c>
      <c r="AQ530">
        <v>0</v>
      </c>
      <c r="AR530">
        <v>0</v>
      </c>
    </row>
    <row r="531" spans="1:44" x14ac:dyDescent="0.2">
      <c r="A531">
        <f>ROW(Source!A623)</f>
        <v>623</v>
      </c>
      <c r="B531">
        <v>69734816</v>
      </c>
      <c r="C531">
        <v>69734810</v>
      </c>
      <c r="D531">
        <v>27386998</v>
      </c>
      <c r="E531">
        <v>1</v>
      </c>
      <c r="F531">
        <v>1</v>
      </c>
      <c r="G531">
        <v>1</v>
      </c>
      <c r="H531">
        <v>3</v>
      </c>
      <c r="I531" t="s">
        <v>163</v>
      </c>
      <c r="J531" t="s">
        <v>165</v>
      </c>
      <c r="K531" t="s">
        <v>1063</v>
      </c>
      <c r="L531">
        <v>1327</v>
      </c>
      <c r="N531">
        <v>1005</v>
      </c>
      <c r="O531" t="s">
        <v>56</v>
      </c>
      <c r="P531" t="s">
        <v>56</v>
      </c>
      <c r="Q531">
        <v>1</v>
      </c>
      <c r="X531">
        <v>122.4</v>
      </c>
      <c r="Y531">
        <v>12.26</v>
      </c>
      <c r="Z531">
        <v>0</v>
      </c>
      <c r="AA531">
        <v>0</v>
      </c>
      <c r="AB531">
        <v>0</v>
      </c>
      <c r="AC531">
        <v>0</v>
      </c>
      <c r="AD531">
        <v>1</v>
      </c>
      <c r="AE531">
        <v>0</v>
      </c>
      <c r="AF531" t="s">
        <v>3</v>
      </c>
      <c r="AG531">
        <v>122.4</v>
      </c>
      <c r="AH531">
        <v>2</v>
      </c>
      <c r="AI531">
        <v>69734813</v>
      </c>
      <c r="AJ531">
        <v>527</v>
      </c>
      <c r="AK531">
        <v>3</v>
      </c>
      <c r="AL531">
        <v>-1500.624</v>
      </c>
      <c r="AM531">
        <v>0</v>
      </c>
      <c r="AN531">
        <v>0</v>
      </c>
      <c r="AO531">
        <v>0</v>
      </c>
      <c r="AP531">
        <v>0</v>
      </c>
      <c r="AQ531">
        <v>0</v>
      </c>
      <c r="AR531">
        <v>1</v>
      </c>
    </row>
    <row r="532" spans="1:44" x14ac:dyDescent="0.2">
      <c r="A532">
        <f>ROW(Source!A624)</f>
        <v>624</v>
      </c>
      <c r="B532">
        <v>69734814</v>
      </c>
      <c r="C532">
        <v>69734810</v>
      </c>
      <c r="D532">
        <v>27493458</v>
      </c>
      <c r="E532">
        <v>1</v>
      </c>
      <c r="F532">
        <v>1</v>
      </c>
      <c r="G532">
        <v>1</v>
      </c>
      <c r="H532">
        <v>1</v>
      </c>
      <c r="I532" t="s">
        <v>997</v>
      </c>
      <c r="J532" t="s">
        <v>3</v>
      </c>
      <c r="K532" t="s">
        <v>998</v>
      </c>
      <c r="L532">
        <v>1369</v>
      </c>
      <c r="N532">
        <v>1013</v>
      </c>
      <c r="O532" t="s">
        <v>974</v>
      </c>
      <c r="P532" t="s">
        <v>974</v>
      </c>
      <c r="Q532">
        <v>1</v>
      </c>
      <c r="X532">
        <v>3.45</v>
      </c>
      <c r="Y532">
        <v>0</v>
      </c>
      <c r="Z532">
        <v>0</v>
      </c>
      <c r="AA532">
        <v>0</v>
      </c>
      <c r="AB532">
        <v>8.6</v>
      </c>
      <c r="AC532">
        <v>0</v>
      </c>
      <c r="AD532">
        <v>1</v>
      </c>
      <c r="AE532">
        <v>1</v>
      </c>
      <c r="AF532" t="s">
        <v>3</v>
      </c>
      <c r="AG532">
        <v>3.45</v>
      </c>
      <c r="AH532">
        <v>2</v>
      </c>
      <c r="AI532">
        <v>69734811</v>
      </c>
      <c r="AJ532">
        <v>528</v>
      </c>
      <c r="AK532">
        <v>0</v>
      </c>
      <c r="AL532">
        <v>0</v>
      </c>
      <c r="AM532">
        <v>0</v>
      </c>
      <c r="AN532">
        <v>0</v>
      </c>
      <c r="AO532">
        <v>0</v>
      </c>
      <c r="AP532">
        <v>0</v>
      </c>
      <c r="AQ532">
        <v>0</v>
      </c>
      <c r="AR532">
        <v>0</v>
      </c>
    </row>
    <row r="533" spans="1:44" x14ac:dyDescent="0.2">
      <c r="A533">
        <f>ROW(Source!A624)</f>
        <v>624</v>
      </c>
      <c r="B533">
        <v>69734815</v>
      </c>
      <c r="C533">
        <v>69734810</v>
      </c>
      <c r="D533">
        <v>27441327</v>
      </c>
      <c r="E533">
        <v>1</v>
      </c>
      <c r="F533">
        <v>1</v>
      </c>
      <c r="G533">
        <v>1</v>
      </c>
      <c r="H533">
        <v>2</v>
      </c>
      <c r="I533" t="s">
        <v>975</v>
      </c>
      <c r="J533" t="s">
        <v>976</v>
      </c>
      <c r="K533" t="s">
        <v>977</v>
      </c>
      <c r="L533">
        <v>1368</v>
      </c>
      <c r="N533">
        <v>1011</v>
      </c>
      <c r="O533" t="s">
        <v>978</v>
      </c>
      <c r="P533" t="s">
        <v>978</v>
      </c>
      <c r="Q533">
        <v>1</v>
      </c>
      <c r="X533">
        <v>0.02</v>
      </c>
      <c r="Y533">
        <v>0</v>
      </c>
      <c r="Z533">
        <v>93.37</v>
      </c>
      <c r="AA533">
        <v>11.69</v>
      </c>
      <c r="AB533">
        <v>0</v>
      </c>
      <c r="AC533">
        <v>0</v>
      </c>
      <c r="AD533">
        <v>1</v>
      </c>
      <c r="AE533">
        <v>0</v>
      </c>
      <c r="AF533" t="s">
        <v>3</v>
      </c>
      <c r="AG533">
        <v>0.02</v>
      </c>
      <c r="AH533">
        <v>2</v>
      </c>
      <c r="AI533">
        <v>69734812</v>
      </c>
      <c r="AJ533">
        <v>529</v>
      </c>
      <c r="AK533">
        <v>0</v>
      </c>
      <c r="AL533">
        <v>0</v>
      </c>
      <c r="AM533">
        <v>0</v>
      </c>
      <c r="AN533">
        <v>0</v>
      </c>
      <c r="AO533">
        <v>0</v>
      </c>
      <c r="AP533">
        <v>0</v>
      </c>
      <c r="AQ533">
        <v>0</v>
      </c>
      <c r="AR533">
        <v>0</v>
      </c>
    </row>
    <row r="534" spans="1:44" x14ac:dyDescent="0.2">
      <c r="A534">
        <f>ROW(Source!A624)</f>
        <v>624</v>
      </c>
      <c r="B534">
        <v>69734816</v>
      </c>
      <c r="C534">
        <v>69734810</v>
      </c>
      <c r="D534">
        <v>27386998</v>
      </c>
      <c r="E534">
        <v>1</v>
      </c>
      <c r="F534">
        <v>1</v>
      </c>
      <c r="G534">
        <v>1</v>
      </c>
      <c r="H534">
        <v>3</v>
      </c>
      <c r="I534" t="s">
        <v>163</v>
      </c>
      <c r="J534" t="s">
        <v>165</v>
      </c>
      <c r="K534" t="s">
        <v>1063</v>
      </c>
      <c r="L534">
        <v>1327</v>
      </c>
      <c r="N534">
        <v>1005</v>
      </c>
      <c r="O534" t="s">
        <v>56</v>
      </c>
      <c r="P534" t="s">
        <v>56</v>
      </c>
      <c r="Q534">
        <v>1</v>
      </c>
      <c r="X534">
        <v>122.4</v>
      </c>
      <c r="Y534">
        <v>12.26</v>
      </c>
      <c r="Z534">
        <v>0</v>
      </c>
      <c r="AA534">
        <v>0</v>
      </c>
      <c r="AB534">
        <v>0</v>
      </c>
      <c r="AC534">
        <v>0</v>
      </c>
      <c r="AD534">
        <v>1</v>
      </c>
      <c r="AE534">
        <v>0</v>
      </c>
      <c r="AF534" t="s">
        <v>3</v>
      </c>
      <c r="AG534">
        <v>122.4</v>
      </c>
      <c r="AH534">
        <v>2</v>
      </c>
      <c r="AI534">
        <v>69734813</v>
      </c>
      <c r="AJ534">
        <v>530</v>
      </c>
      <c r="AK534">
        <v>3</v>
      </c>
      <c r="AL534">
        <v>-1500.624</v>
      </c>
      <c r="AM534">
        <v>0</v>
      </c>
      <c r="AN534">
        <v>0</v>
      </c>
      <c r="AO534">
        <v>0</v>
      </c>
      <c r="AP534">
        <v>0</v>
      </c>
      <c r="AQ534">
        <v>0</v>
      </c>
      <c r="AR534">
        <v>1</v>
      </c>
    </row>
    <row r="535" spans="1:44" x14ac:dyDescent="0.2">
      <c r="A535">
        <f>ROW(Source!A627)</f>
        <v>627</v>
      </c>
      <c r="B535">
        <v>69734829</v>
      </c>
      <c r="C535">
        <v>69734818</v>
      </c>
      <c r="D535">
        <v>27493458</v>
      </c>
      <c r="E535">
        <v>1</v>
      </c>
      <c r="F535">
        <v>1</v>
      </c>
      <c r="G535">
        <v>1</v>
      </c>
      <c r="H535">
        <v>1</v>
      </c>
      <c r="I535" t="s">
        <v>997</v>
      </c>
      <c r="J535" t="s">
        <v>3</v>
      </c>
      <c r="K535" t="s">
        <v>998</v>
      </c>
      <c r="L535">
        <v>1369</v>
      </c>
      <c r="N535">
        <v>1013</v>
      </c>
      <c r="O535" t="s">
        <v>974</v>
      </c>
      <c r="P535" t="s">
        <v>974</v>
      </c>
      <c r="Q535">
        <v>1</v>
      </c>
      <c r="X535">
        <v>37.67</v>
      </c>
      <c r="Y535">
        <v>0</v>
      </c>
      <c r="Z535">
        <v>0</v>
      </c>
      <c r="AA535">
        <v>0</v>
      </c>
      <c r="AB535">
        <v>8.6</v>
      </c>
      <c r="AC535">
        <v>0</v>
      </c>
      <c r="AD535">
        <v>1</v>
      </c>
      <c r="AE535">
        <v>1</v>
      </c>
      <c r="AF535" t="s">
        <v>3</v>
      </c>
      <c r="AG535">
        <v>37.67</v>
      </c>
      <c r="AH535">
        <v>2</v>
      </c>
      <c r="AI535">
        <v>69734819</v>
      </c>
      <c r="AJ535">
        <v>531</v>
      </c>
      <c r="AK535">
        <v>0</v>
      </c>
      <c r="AL535">
        <v>0</v>
      </c>
      <c r="AM535">
        <v>0</v>
      </c>
      <c r="AN535">
        <v>0</v>
      </c>
      <c r="AO535">
        <v>0</v>
      </c>
      <c r="AP535">
        <v>0</v>
      </c>
      <c r="AQ535">
        <v>0</v>
      </c>
      <c r="AR535">
        <v>0</v>
      </c>
    </row>
    <row r="536" spans="1:44" x14ac:dyDescent="0.2">
      <c r="A536">
        <f>ROW(Source!A627)</f>
        <v>627</v>
      </c>
      <c r="B536">
        <v>69734830</v>
      </c>
      <c r="C536">
        <v>69734818</v>
      </c>
      <c r="D536">
        <v>121548</v>
      </c>
      <c r="E536">
        <v>1</v>
      </c>
      <c r="F536">
        <v>1</v>
      </c>
      <c r="G536">
        <v>1</v>
      </c>
      <c r="H536">
        <v>1</v>
      </c>
      <c r="I536" t="s">
        <v>36</v>
      </c>
      <c r="J536" t="s">
        <v>3</v>
      </c>
      <c r="K536" t="s">
        <v>981</v>
      </c>
      <c r="L536">
        <v>608254</v>
      </c>
      <c r="N536">
        <v>1013</v>
      </c>
      <c r="O536" t="s">
        <v>982</v>
      </c>
      <c r="P536" t="s">
        <v>982</v>
      </c>
      <c r="Q536">
        <v>1</v>
      </c>
      <c r="X536">
        <v>0.13</v>
      </c>
      <c r="Y536">
        <v>0</v>
      </c>
      <c r="Z536">
        <v>0</v>
      </c>
      <c r="AA536">
        <v>0</v>
      </c>
      <c r="AB536">
        <v>0</v>
      </c>
      <c r="AC536">
        <v>0</v>
      </c>
      <c r="AD536">
        <v>1</v>
      </c>
      <c r="AE536">
        <v>2</v>
      </c>
      <c r="AF536" t="s">
        <v>3</v>
      </c>
      <c r="AG536">
        <v>0.13</v>
      </c>
      <c r="AH536">
        <v>2</v>
      </c>
      <c r="AI536">
        <v>69734820</v>
      </c>
      <c r="AJ536">
        <v>532</v>
      </c>
      <c r="AK536">
        <v>0</v>
      </c>
      <c r="AL536">
        <v>0</v>
      </c>
      <c r="AM536">
        <v>0</v>
      </c>
      <c r="AN536">
        <v>0</v>
      </c>
      <c r="AO536">
        <v>0</v>
      </c>
      <c r="AP536">
        <v>0</v>
      </c>
      <c r="AQ536">
        <v>0</v>
      </c>
      <c r="AR536">
        <v>0</v>
      </c>
    </row>
    <row r="537" spans="1:44" x14ac:dyDescent="0.2">
      <c r="A537">
        <f>ROW(Source!A627)</f>
        <v>627</v>
      </c>
      <c r="B537">
        <v>69734831</v>
      </c>
      <c r="C537">
        <v>69734818</v>
      </c>
      <c r="D537">
        <v>27439628</v>
      </c>
      <c r="E537">
        <v>1</v>
      </c>
      <c r="F537">
        <v>1</v>
      </c>
      <c r="G537">
        <v>1</v>
      </c>
      <c r="H537">
        <v>2</v>
      </c>
      <c r="I537" t="s">
        <v>1021</v>
      </c>
      <c r="J537" t="s">
        <v>1022</v>
      </c>
      <c r="K537" t="s">
        <v>1023</v>
      </c>
      <c r="L537">
        <v>1368</v>
      </c>
      <c r="N537">
        <v>1011</v>
      </c>
      <c r="O537" t="s">
        <v>978</v>
      </c>
      <c r="P537" t="s">
        <v>978</v>
      </c>
      <c r="Q537">
        <v>1</v>
      </c>
      <c r="X537">
        <v>0.13</v>
      </c>
      <c r="Y537">
        <v>0</v>
      </c>
      <c r="Z537">
        <v>27.67</v>
      </c>
      <c r="AA537">
        <v>11.69</v>
      </c>
      <c r="AB537">
        <v>0</v>
      </c>
      <c r="AC537">
        <v>0</v>
      </c>
      <c r="AD537">
        <v>1</v>
      </c>
      <c r="AE537">
        <v>0</v>
      </c>
      <c r="AF537" t="s">
        <v>3</v>
      </c>
      <c r="AG537">
        <v>0.13</v>
      </c>
      <c r="AH537">
        <v>2</v>
      </c>
      <c r="AI537">
        <v>69734821</v>
      </c>
      <c r="AJ537">
        <v>533</v>
      </c>
      <c r="AK537">
        <v>0</v>
      </c>
      <c r="AL537">
        <v>0</v>
      </c>
      <c r="AM537">
        <v>0</v>
      </c>
      <c r="AN537">
        <v>0</v>
      </c>
      <c r="AO537">
        <v>0</v>
      </c>
      <c r="AP537">
        <v>0</v>
      </c>
      <c r="AQ537">
        <v>0</v>
      </c>
      <c r="AR537">
        <v>0</v>
      </c>
    </row>
    <row r="538" spans="1:44" x14ac:dyDescent="0.2">
      <c r="A538">
        <f>ROW(Source!A627)</f>
        <v>627</v>
      </c>
      <c r="B538">
        <v>69734832</v>
      </c>
      <c r="C538">
        <v>69734818</v>
      </c>
      <c r="D538">
        <v>27441014</v>
      </c>
      <c r="E538">
        <v>1</v>
      </c>
      <c r="F538">
        <v>1</v>
      </c>
      <c r="G538">
        <v>1</v>
      </c>
      <c r="H538">
        <v>2</v>
      </c>
      <c r="I538" t="s">
        <v>1024</v>
      </c>
      <c r="J538" t="s">
        <v>1025</v>
      </c>
      <c r="K538" t="s">
        <v>1026</v>
      </c>
      <c r="L538">
        <v>1368</v>
      </c>
      <c r="N538">
        <v>1011</v>
      </c>
      <c r="O538" t="s">
        <v>978</v>
      </c>
      <c r="P538" t="s">
        <v>978</v>
      </c>
      <c r="Q538">
        <v>1</v>
      </c>
      <c r="X538">
        <v>3.13</v>
      </c>
      <c r="Y538">
        <v>0</v>
      </c>
      <c r="Z538">
        <v>1.92</v>
      </c>
      <c r="AA538">
        <v>0</v>
      </c>
      <c r="AB538">
        <v>0</v>
      </c>
      <c r="AC538">
        <v>0</v>
      </c>
      <c r="AD538">
        <v>1</v>
      </c>
      <c r="AE538">
        <v>0</v>
      </c>
      <c r="AF538" t="s">
        <v>3</v>
      </c>
      <c r="AG538">
        <v>3.13</v>
      </c>
      <c r="AH538">
        <v>2</v>
      </c>
      <c r="AI538">
        <v>69734822</v>
      </c>
      <c r="AJ538">
        <v>534</v>
      </c>
      <c r="AK538">
        <v>0</v>
      </c>
      <c r="AL538">
        <v>0</v>
      </c>
      <c r="AM538">
        <v>0</v>
      </c>
      <c r="AN538">
        <v>0</v>
      </c>
      <c r="AO538">
        <v>0</v>
      </c>
      <c r="AP538">
        <v>0</v>
      </c>
      <c r="AQ538">
        <v>0</v>
      </c>
      <c r="AR538">
        <v>0</v>
      </c>
    </row>
    <row r="539" spans="1:44" x14ac:dyDescent="0.2">
      <c r="A539">
        <f>ROW(Source!A627)</f>
        <v>627</v>
      </c>
      <c r="B539">
        <v>69734833</v>
      </c>
      <c r="C539">
        <v>69734818</v>
      </c>
      <c r="D539">
        <v>27441067</v>
      </c>
      <c r="E539">
        <v>1</v>
      </c>
      <c r="F539">
        <v>1</v>
      </c>
      <c r="G539">
        <v>1</v>
      </c>
      <c r="H539">
        <v>2</v>
      </c>
      <c r="I539" t="s">
        <v>1027</v>
      </c>
      <c r="J539" t="s">
        <v>1028</v>
      </c>
      <c r="K539" t="s">
        <v>1029</v>
      </c>
      <c r="L539">
        <v>1368</v>
      </c>
      <c r="N539">
        <v>1011</v>
      </c>
      <c r="O539" t="s">
        <v>978</v>
      </c>
      <c r="P539" t="s">
        <v>978</v>
      </c>
      <c r="Q539">
        <v>1</v>
      </c>
      <c r="X539">
        <v>2.8</v>
      </c>
      <c r="Y539">
        <v>0</v>
      </c>
      <c r="Z539">
        <v>2.7</v>
      </c>
      <c r="AA539">
        <v>0</v>
      </c>
      <c r="AB539">
        <v>0</v>
      </c>
      <c r="AC539">
        <v>0</v>
      </c>
      <c r="AD539">
        <v>1</v>
      </c>
      <c r="AE539">
        <v>0</v>
      </c>
      <c r="AF539" t="s">
        <v>3</v>
      </c>
      <c r="AG539">
        <v>2.8</v>
      </c>
      <c r="AH539">
        <v>2</v>
      </c>
      <c r="AI539">
        <v>69734823</v>
      </c>
      <c r="AJ539">
        <v>535</v>
      </c>
      <c r="AK539">
        <v>0</v>
      </c>
      <c r="AL539">
        <v>0</v>
      </c>
      <c r="AM539">
        <v>0</v>
      </c>
      <c r="AN539">
        <v>0</v>
      </c>
      <c r="AO539">
        <v>0</v>
      </c>
      <c r="AP539">
        <v>0</v>
      </c>
      <c r="AQ539">
        <v>0</v>
      </c>
      <c r="AR539">
        <v>0</v>
      </c>
    </row>
    <row r="540" spans="1:44" x14ac:dyDescent="0.2">
      <c r="A540">
        <f>ROW(Source!A627)</f>
        <v>627</v>
      </c>
      <c r="B540">
        <v>69734834</v>
      </c>
      <c r="C540">
        <v>69734818</v>
      </c>
      <c r="D540">
        <v>27441327</v>
      </c>
      <c r="E540">
        <v>1</v>
      </c>
      <c r="F540">
        <v>1</v>
      </c>
      <c r="G540">
        <v>1</v>
      </c>
      <c r="H540">
        <v>2</v>
      </c>
      <c r="I540" t="s">
        <v>975</v>
      </c>
      <c r="J540" t="s">
        <v>976</v>
      </c>
      <c r="K540" t="s">
        <v>977</v>
      </c>
      <c r="L540">
        <v>1368</v>
      </c>
      <c r="N540">
        <v>1011</v>
      </c>
      <c r="O540" t="s">
        <v>978</v>
      </c>
      <c r="P540" t="s">
        <v>978</v>
      </c>
      <c r="Q540">
        <v>1</v>
      </c>
      <c r="X540">
        <v>0.04</v>
      </c>
      <c r="Y540">
        <v>0</v>
      </c>
      <c r="Z540">
        <v>93.37</v>
      </c>
      <c r="AA540">
        <v>11.69</v>
      </c>
      <c r="AB540">
        <v>0</v>
      </c>
      <c r="AC540">
        <v>0</v>
      </c>
      <c r="AD540">
        <v>1</v>
      </c>
      <c r="AE540">
        <v>0</v>
      </c>
      <c r="AF540" t="s">
        <v>3</v>
      </c>
      <c r="AG540">
        <v>0.04</v>
      </c>
      <c r="AH540">
        <v>2</v>
      </c>
      <c r="AI540">
        <v>69734824</v>
      </c>
      <c r="AJ540">
        <v>536</v>
      </c>
      <c r="AK540">
        <v>0</v>
      </c>
      <c r="AL540">
        <v>0</v>
      </c>
      <c r="AM540">
        <v>0</v>
      </c>
      <c r="AN540">
        <v>0</v>
      </c>
      <c r="AO540">
        <v>0</v>
      </c>
      <c r="AP540">
        <v>0</v>
      </c>
      <c r="AQ540">
        <v>0</v>
      </c>
      <c r="AR540">
        <v>0</v>
      </c>
    </row>
    <row r="541" spans="1:44" x14ac:dyDescent="0.2">
      <c r="A541">
        <f>ROW(Source!A627)</f>
        <v>627</v>
      </c>
      <c r="B541">
        <v>69734835</v>
      </c>
      <c r="C541">
        <v>69734818</v>
      </c>
      <c r="D541">
        <v>27373246</v>
      </c>
      <c r="E541">
        <v>1</v>
      </c>
      <c r="F541">
        <v>1</v>
      </c>
      <c r="G541">
        <v>1</v>
      </c>
      <c r="H541">
        <v>3</v>
      </c>
      <c r="I541" t="s">
        <v>376</v>
      </c>
      <c r="J541" t="s">
        <v>378</v>
      </c>
      <c r="K541" t="s">
        <v>1074</v>
      </c>
      <c r="L541">
        <v>1346</v>
      </c>
      <c r="N541">
        <v>1009</v>
      </c>
      <c r="O541" t="s">
        <v>68</v>
      </c>
      <c r="P541" t="s">
        <v>68</v>
      </c>
      <c r="Q541">
        <v>1</v>
      </c>
      <c r="X541">
        <v>30</v>
      </c>
      <c r="Y541">
        <v>15.34</v>
      </c>
      <c r="Z541">
        <v>0</v>
      </c>
      <c r="AA541">
        <v>0</v>
      </c>
      <c r="AB541">
        <v>0</v>
      </c>
      <c r="AC541">
        <v>0</v>
      </c>
      <c r="AD541">
        <v>1</v>
      </c>
      <c r="AE541">
        <v>0</v>
      </c>
      <c r="AF541" t="s">
        <v>3</v>
      </c>
      <c r="AG541">
        <v>30</v>
      </c>
      <c r="AH541">
        <v>2</v>
      </c>
      <c r="AI541">
        <v>69734825</v>
      </c>
      <c r="AJ541">
        <v>537</v>
      </c>
      <c r="AK541">
        <v>3</v>
      </c>
      <c r="AL541">
        <v>-460.2</v>
      </c>
      <c r="AM541">
        <v>0</v>
      </c>
      <c r="AN541">
        <v>0</v>
      </c>
      <c r="AO541">
        <v>0</v>
      </c>
      <c r="AP541">
        <v>0</v>
      </c>
      <c r="AQ541">
        <v>0</v>
      </c>
      <c r="AR541">
        <v>1</v>
      </c>
    </row>
    <row r="542" spans="1:44" x14ac:dyDescent="0.2">
      <c r="A542">
        <f>ROW(Source!A627)</f>
        <v>627</v>
      </c>
      <c r="B542">
        <v>69734836</v>
      </c>
      <c r="C542">
        <v>69734818</v>
      </c>
      <c r="D542">
        <v>27407857</v>
      </c>
      <c r="E542">
        <v>1</v>
      </c>
      <c r="F542">
        <v>1</v>
      </c>
      <c r="G542">
        <v>1</v>
      </c>
      <c r="H542">
        <v>3</v>
      </c>
      <c r="I542" t="s">
        <v>381</v>
      </c>
      <c r="J542" t="s">
        <v>383</v>
      </c>
      <c r="K542" t="s">
        <v>1075</v>
      </c>
      <c r="L542">
        <v>1348</v>
      </c>
      <c r="N542">
        <v>1009</v>
      </c>
      <c r="O542" t="s">
        <v>78</v>
      </c>
      <c r="P542" t="s">
        <v>78</v>
      </c>
      <c r="Q542">
        <v>1000</v>
      </c>
      <c r="X542">
        <v>0.9</v>
      </c>
      <c r="Y542">
        <v>11382.09</v>
      </c>
      <c r="Z542">
        <v>0</v>
      </c>
      <c r="AA542">
        <v>0</v>
      </c>
      <c r="AB542">
        <v>0</v>
      </c>
      <c r="AC542">
        <v>0</v>
      </c>
      <c r="AD542">
        <v>1</v>
      </c>
      <c r="AE542">
        <v>0</v>
      </c>
      <c r="AF542" t="s">
        <v>3</v>
      </c>
      <c r="AG542">
        <v>0.9</v>
      </c>
      <c r="AH542">
        <v>2</v>
      </c>
      <c r="AI542">
        <v>69734827</v>
      </c>
      <c r="AJ542">
        <v>539</v>
      </c>
      <c r="AK542">
        <v>3</v>
      </c>
      <c r="AL542">
        <v>-10243.881000000001</v>
      </c>
      <c r="AM542">
        <v>0</v>
      </c>
      <c r="AN542">
        <v>0</v>
      </c>
      <c r="AO542">
        <v>0</v>
      </c>
      <c r="AP542">
        <v>0</v>
      </c>
      <c r="AQ542">
        <v>0</v>
      </c>
      <c r="AR542">
        <v>1</v>
      </c>
    </row>
    <row r="543" spans="1:44" x14ac:dyDescent="0.2">
      <c r="A543">
        <f>ROW(Source!A627)</f>
        <v>627</v>
      </c>
      <c r="B543">
        <v>69734837</v>
      </c>
      <c r="C543">
        <v>69734818</v>
      </c>
      <c r="D543">
        <v>27416566</v>
      </c>
      <c r="E543">
        <v>1</v>
      </c>
      <c r="F543">
        <v>1</v>
      </c>
      <c r="G543">
        <v>1</v>
      </c>
      <c r="H543">
        <v>3</v>
      </c>
      <c r="I543" t="s">
        <v>82</v>
      </c>
      <c r="J543" t="s">
        <v>84</v>
      </c>
      <c r="K543" t="s">
        <v>83</v>
      </c>
      <c r="L543">
        <v>1339</v>
      </c>
      <c r="N543">
        <v>1007</v>
      </c>
      <c r="O543" t="s">
        <v>40</v>
      </c>
      <c r="P543" t="s">
        <v>40</v>
      </c>
      <c r="Q543">
        <v>1</v>
      </c>
      <c r="X543">
        <v>0.17399999999999999</v>
      </c>
      <c r="Y543">
        <v>7.14</v>
      </c>
      <c r="Z543">
        <v>0</v>
      </c>
      <c r="AA543">
        <v>0</v>
      </c>
      <c r="AB543">
        <v>0</v>
      </c>
      <c r="AC543">
        <v>0</v>
      </c>
      <c r="AD543">
        <v>1</v>
      </c>
      <c r="AE543">
        <v>0</v>
      </c>
      <c r="AF543" t="s">
        <v>3</v>
      </c>
      <c r="AG543">
        <v>0.17399999999999999</v>
      </c>
      <c r="AH543">
        <v>2</v>
      </c>
      <c r="AI543">
        <v>69734828</v>
      </c>
      <c r="AJ543">
        <v>540</v>
      </c>
      <c r="AK543">
        <v>3</v>
      </c>
      <c r="AL543">
        <v>-1.2423599999999999</v>
      </c>
      <c r="AM543">
        <v>0</v>
      </c>
      <c r="AN543">
        <v>0</v>
      </c>
      <c r="AO543">
        <v>0</v>
      </c>
      <c r="AP543">
        <v>0</v>
      </c>
      <c r="AQ543">
        <v>0</v>
      </c>
      <c r="AR543">
        <v>1</v>
      </c>
    </row>
    <row r="544" spans="1:44" x14ac:dyDescent="0.2">
      <c r="A544">
        <f>ROW(Source!A628)</f>
        <v>628</v>
      </c>
      <c r="B544">
        <v>69734829</v>
      </c>
      <c r="C544">
        <v>69734818</v>
      </c>
      <c r="D544">
        <v>27493458</v>
      </c>
      <c r="E544">
        <v>1</v>
      </c>
      <c r="F544">
        <v>1</v>
      </c>
      <c r="G544">
        <v>1</v>
      </c>
      <c r="H544">
        <v>1</v>
      </c>
      <c r="I544" t="s">
        <v>997</v>
      </c>
      <c r="J544" t="s">
        <v>3</v>
      </c>
      <c r="K544" t="s">
        <v>998</v>
      </c>
      <c r="L544">
        <v>1369</v>
      </c>
      <c r="N544">
        <v>1013</v>
      </c>
      <c r="O544" t="s">
        <v>974</v>
      </c>
      <c r="P544" t="s">
        <v>974</v>
      </c>
      <c r="Q544">
        <v>1</v>
      </c>
      <c r="X544">
        <v>37.67</v>
      </c>
      <c r="Y544">
        <v>0</v>
      </c>
      <c r="Z544">
        <v>0</v>
      </c>
      <c r="AA544">
        <v>0</v>
      </c>
      <c r="AB544">
        <v>8.6</v>
      </c>
      <c r="AC544">
        <v>0</v>
      </c>
      <c r="AD544">
        <v>1</v>
      </c>
      <c r="AE544">
        <v>1</v>
      </c>
      <c r="AF544" t="s">
        <v>3</v>
      </c>
      <c r="AG544">
        <v>37.67</v>
      </c>
      <c r="AH544">
        <v>2</v>
      </c>
      <c r="AI544">
        <v>69734819</v>
      </c>
      <c r="AJ544">
        <v>541</v>
      </c>
      <c r="AK544">
        <v>0</v>
      </c>
      <c r="AL544">
        <v>0</v>
      </c>
      <c r="AM544">
        <v>0</v>
      </c>
      <c r="AN544">
        <v>0</v>
      </c>
      <c r="AO544">
        <v>0</v>
      </c>
      <c r="AP544">
        <v>0</v>
      </c>
      <c r="AQ544">
        <v>0</v>
      </c>
      <c r="AR544">
        <v>0</v>
      </c>
    </row>
    <row r="545" spans="1:44" x14ac:dyDescent="0.2">
      <c r="A545">
        <f>ROW(Source!A628)</f>
        <v>628</v>
      </c>
      <c r="B545">
        <v>69734830</v>
      </c>
      <c r="C545">
        <v>69734818</v>
      </c>
      <c r="D545">
        <v>121548</v>
      </c>
      <c r="E545">
        <v>1</v>
      </c>
      <c r="F545">
        <v>1</v>
      </c>
      <c r="G545">
        <v>1</v>
      </c>
      <c r="H545">
        <v>1</v>
      </c>
      <c r="I545" t="s">
        <v>36</v>
      </c>
      <c r="J545" t="s">
        <v>3</v>
      </c>
      <c r="K545" t="s">
        <v>981</v>
      </c>
      <c r="L545">
        <v>608254</v>
      </c>
      <c r="N545">
        <v>1013</v>
      </c>
      <c r="O545" t="s">
        <v>982</v>
      </c>
      <c r="P545" t="s">
        <v>982</v>
      </c>
      <c r="Q545">
        <v>1</v>
      </c>
      <c r="X545">
        <v>0.13</v>
      </c>
      <c r="Y545">
        <v>0</v>
      </c>
      <c r="Z545">
        <v>0</v>
      </c>
      <c r="AA545">
        <v>0</v>
      </c>
      <c r="AB545">
        <v>0</v>
      </c>
      <c r="AC545">
        <v>0</v>
      </c>
      <c r="AD545">
        <v>1</v>
      </c>
      <c r="AE545">
        <v>2</v>
      </c>
      <c r="AF545" t="s">
        <v>3</v>
      </c>
      <c r="AG545">
        <v>0.13</v>
      </c>
      <c r="AH545">
        <v>2</v>
      </c>
      <c r="AI545">
        <v>69734820</v>
      </c>
      <c r="AJ545">
        <v>542</v>
      </c>
      <c r="AK545">
        <v>0</v>
      </c>
      <c r="AL545">
        <v>0</v>
      </c>
      <c r="AM545">
        <v>0</v>
      </c>
      <c r="AN545">
        <v>0</v>
      </c>
      <c r="AO545">
        <v>0</v>
      </c>
      <c r="AP545">
        <v>0</v>
      </c>
      <c r="AQ545">
        <v>0</v>
      </c>
      <c r="AR545">
        <v>0</v>
      </c>
    </row>
    <row r="546" spans="1:44" x14ac:dyDescent="0.2">
      <c r="A546">
        <f>ROW(Source!A628)</f>
        <v>628</v>
      </c>
      <c r="B546">
        <v>69734831</v>
      </c>
      <c r="C546">
        <v>69734818</v>
      </c>
      <c r="D546">
        <v>27439628</v>
      </c>
      <c r="E546">
        <v>1</v>
      </c>
      <c r="F546">
        <v>1</v>
      </c>
      <c r="G546">
        <v>1</v>
      </c>
      <c r="H546">
        <v>2</v>
      </c>
      <c r="I546" t="s">
        <v>1021</v>
      </c>
      <c r="J546" t="s">
        <v>1022</v>
      </c>
      <c r="K546" t="s">
        <v>1023</v>
      </c>
      <c r="L546">
        <v>1368</v>
      </c>
      <c r="N546">
        <v>1011</v>
      </c>
      <c r="O546" t="s">
        <v>978</v>
      </c>
      <c r="P546" t="s">
        <v>978</v>
      </c>
      <c r="Q546">
        <v>1</v>
      </c>
      <c r="X546">
        <v>0.13</v>
      </c>
      <c r="Y546">
        <v>0</v>
      </c>
      <c r="Z546">
        <v>27.67</v>
      </c>
      <c r="AA546">
        <v>11.69</v>
      </c>
      <c r="AB546">
        <v>0</v>
      </c>
      <c r="AC546">
        <v>0</v>
      </c>
      <c r="AD546">
        <v>1</v>
      </c>
      <c r="AE546">
        <v>0</v>
      </c>
      <c r="AF546" t="s">
        <v>3</v>
      </c>
      <c r="AG546">
        <v>0.13</v>
      </c>
      <c r="AH546">
        <v>2</v>
      </c>
      <c r="AI546">
        <v>69734821</v>
      </c>
      <c r="AJ546">
        <v>543</v>
      </c>
      <c r="AK546">
        <v>0</v>
      </c>
      <c r="AL546">
        <v>0</v>
      </c>
      <c r="AM546">
        <v>0</v>
      </c>
      <c r="AN546">
        <v>0</v>
      </c>
      <c r="AO546">
        <v>0</v>
      </c>
      <c r="AP546">
        <v>0</v>
      </c>
      <c r="AQ546">
        <v>0</v>
      </c>
      <c r="AR546">
        <v>0</v>
      </c>
    </row>
    <row r="547" spans="1:44" x14ac:dyDescent="0.2">
      <c r="A547">
        <f>ROW(Source!A628)</f>
        <v>628</v>
      </c>
      <c r="B547">
        <v>69734832</v>
      </c>
      <c r="C547">
        <v>69734818</v>
      </c>
      <c r="D547">
        <v>27441014</v>
      </c>
      <c r="E547">
        <v>1</v>
      </c>
      <c r="F547">
        <v>1</v>
      </c>
      <c r="G547">
        <v>1</v>
      </c>
      <c r="H547">
        <v>2</v>
      </c>
      <c r="I547" t="s">
        <v>1024</v>
      </c>
      <c r="J547" t="s">
        <v>1025</v>
      </c>
      <c r="K547" t="s">
        <v>1026</v>
      </c>
      <c r="L547">
        <v>1368</v>
      </c>
      <c r="N547">
        <v>1011</v>
      </c>
      <c r="O547" t="s">
        <v>978</v>
      </c>
      <c r="P547" t="s">
        <v>978</v>
      </c>
      <c r="Q547">
        <v>1</v>
      </c>
      <c r="X547">
        <v>3.13</v>
      </c>
      <c r="Y547">
        <v>0</v>
      </c>
      <c r="Z547">
        <v>1.92</v>
      </c>
      <c r="AA547">
        <v>0</v>
      </c>
      <c r="AB547">
        <v>0</v>
      </c>
      <c r="AC547">
        <v>0</v>
      </c>
      <c r="AD547">
        <v>1</v>
      </c>
      <c r="AE547">
        <v>0</v>
      </c>
      <c r="AF547" t="s">
        <v>3</v>
      </c>
      <c r="AG547">
        <v>3.13</v>
      </c>
      <c r="AH547">
        <v>2</v>
      </c>
      <c r="AI547">
        <v>69734822</v>
      </c>
      <c r="AJ547">
        <v>544</v>
      </c>
      <c r="AK547">
        <v>0</v>
      </c>
      <c r="AL547">
        <v>0</v>
      </c>
      <c r="AM547">
        <v>0</v>
      </c>
      <c r="AN547">
        <v>0</v>
      </c>
      <c r="AO547">
        <v>0</v>
      </c>
      <c r="AP547">
        <v>0</v>
      </c>
      <c r="AQ547">
        <v>0</v>
      </c>
      <c r="AR547">
        <v>0</v>
      </c>
    </row>
    <row r="548" spans="1:44" x14ac:dyDescent="0.2">
      <c r="A548">
        <f>ROW(Source!A628)</f>
        <v>628</v>
      </c>
      <c r="B548">
        <v>69734833</v>
      </c>
      <c r="C548">
        <v>69734818</v>
      </c>
      <c r="D548">
        <v>27441067</v>
      </c>
      <c r="E548">
        <v>1</v>
      </c>
      <c r="F548">
        <v>1</v>
      </c>
      <c r="G548">
        <v>1</v>
      </c>
      <c r="H548">
        <v>2</v>
      </c>
      <c r="I548" t="s">
        <v>1027</v>
      </c>
      <c r="J548" t="s">
        <v>1028</v>
      </c>
      <c r="K548" t="s">
        <v>1029</v>
      </c>
      <c r="L548">
        <v>1368</v>
      </c>
      <c r="N548">
        <v>1011</v>
      </c>
      <c r="O548" t="s">
        <v>978</v>
      </c>
      <c r="P548" t="s">
        <v>978</v>
      </c>
      <c r="Q548">
        <v>1</v>
      </c>
      <c r="X548">
        <v>2.8</v>
      </c>
      <c r="Y548">
        <v>0</v>
      </c>
      <c r="Z548">
        <v>2.7</v>
      </c>
      <c r="AA548">
        <v>0</v>
      </c>
      <c r="AB548">
        <v>0</v>
      </c>
      <c r="AC548">
        <v>0</v>
      </c>
      <c r="AD548">
        <v>1</v>
      </c>
      <c r="AE548">
        <v>0</v>
      </c>
      <c r="AF548" t="s">
        <v>3</v>
      </c>
      <c r="AG548">
        <v>2.8</v>
      </c>
      <c r="AH548">
        <v>2</v>
      </c>
      <c r="AI548">
        <v>69734823</v>
      </c>
      <c r="AJ548">
        <v>545</v>
      </c>
      <c r="AK548">
        <v>0</v>
      </c>
      <c r="AL548">
        <v>0</v>
      </c>
      <c r="AM548">
        <v>0</v>
      </c>
      <c r="AN548">
        <v>0</v>
      </c>
      <c r="AO548">
        <v>0</v>
      </c>
      <c r="AP548">
        <v>0</v>
      </c>
      <c r="AQ548">
        <v>0</v>
      </c>
      <c r="AR548">
        <v>0</v>
      </c>
    </row>
    <row r="549" spans="1:44" x14ac:dyDescent="0.2">
      <c r="A549">
        <f>ROW(Source!A628)</f>
        <v>628</v>
      </c>
      <c r="B549">
        <v>69734834</v>
      </c>
      <c r="C549">
        <v>69734818</v>
      </c>
      <c r="D549">
        <v>27441327</v>
      </c>
      <c r="E549">
        <v>1</v>
      </c>
      <c r="F549">
        <v>1</v>
      </c>
      <c r="G549">
        <v>1</v>
      </c>
      <c r="H549">
        <v>2</v>
      </c>
      <c r="I549" t="s">
        <v>975</v>
      </c>
      <c r="J549" t="s">
        <v>976</v>
      </c>
      <c r="K549" t="s">
        <v>977</v>
      </c>
      <c r="L549">
        <v>1368</v>
      </c>
      <c r="N549">
        <v>1011</v>
      </c>
      <c r="O549" t="s">
        <v>978</v>
      </c>
      <c r="P549" t="s">
        <v>978</v>
      </c>
      <c r="Q549">
        <v>1</v>
      </c>
      <c r="X549">
        <v>0.04</v>
      </c>
      <c r="Y549">
        <v>0</v>
      </c>
      <c r="Z549">
        <v>93.37</v>
      </c>
      <c r="AA549">
        <v>11.69</v>
      </c>
      <c r="AB549">
        <v>0</v>
      </c>
      <c r="AC549">
        <v>0</v>
      </c>
      <c r="AD549">
        <v>1</v>
      </c>
      <c r="AE549">
        <v>0</v>
      </c>
      <c r="AF549" t="s">
        <v>3</v>
      </c>
      <c r="AG549">
        <v>0.04</v>
      </c>
      <c r="AH549">
        <v>2</v>
      </c>
      <c r="AI549">
        <v>69734824</v>
      </c>
      <c r="AJ549">
        <v>546</v>
      </c>
      <c r="AK549">
        <v>0</v>
      </c>
      <c r="AL549">
        <v>0</v>
      </c>
      <c r="AM549">
        <v>0</v>
      </c>
      <c r="AN549">
        <v>0</v>
      </c>
      <c r="AO549">
        <v>0</v>
      </c>
      <c r="AP549">
        <v>0</v>
      </c>
      <c r="AQ549">
        <v>0</v>
      </c>
      <c r="AR549">
        <v>0</v>
      </c>
    </row>
    <row r="550" spans="1:44" x14ac:dyDescent="0.2">
      <c r="A550">
        <f>ROW(Source!A628)</f>
        <v>628</v>
      </c>
      <c r="B550">
        <v>69734835</v>
      </c>
      <c r="C550">
        <v>69734818</v>
      </c>
      <c r="D550">
        <v>27373246</v>
      </c>
      <c r="E550">
        <v>1</v>
      </c>
      <c r="F550">
        <v>1</v>
      </c>
      <c r="G550">
        <v>1</v>
      </c>
      <c r="H550">
        <v>3</v>
      </c>
      <c r="I550" t="s">
        <v>376</v>
      </c>
      <c r="J550" t="s">
        <v>378</v>
      </c>
      <c r="K550" t="s">
        <v>1074</v>
      </c>
      <c r="L550">
        <v>1346</v>
      </c>
      <c r="N550">
        <v>1009</v>
      </c>
      <c r="O550" t="s">
        <v>68</v>
      </c>
      <c r="P550" t="s">
        <v>68</v>
      </c>
      <c r="Q550">
        <v>1</v>
      </c>
      <c r="X550">
        <v>30</v>
      </c>
      <c r="Y550">
        <v>15.34</v>
      </c>
      <c r="Z550">
        <v>0</v>
      </c>
      <c r="AA550">
        <v>0</v>
      </c>
      <c r="AB550">
        <v>0</v>
      </c>
      <c r="AC550">
        <v>0</v>
      </c>
      <c r="AD550">
        <v>1</v>
      </c>
      <c r="AE550">
        <v>0</v>
      </c>
      <c r="AF550" t="s">
        <v>3</v>
      </c>
      <c r="AG550">
        <v>30</v>
      </c>
      <c r="AH550">
        <v>2</v>
      </c>
      <c r="AI550">
        <v>69734825</v>
      </c>
      <c r="AJ550">
        <v>547</v>
      </c>
      <c r="AK550">
        <v>3</v>
      </c>
      <c r="AL550">
        <v>-460.2</v>
      </c>
      <c r="AM550">
        <v>0</v>
      </c>
      <c r="AN550">
        <v>0</v>
      </c>
      <c r="AO550">
        <v>0</v>
      </c>
      <c r="AP550">
        <v>0</v>
      </c>
      <c r="AQ550">
        <v>0</v>
      </c>
      <c r="AR550">
        <v>1</v>
      </c>
    </row>
    <row r="551" spans="1:44" x14ac:dyDescent="0.2">
      <c r="A551">
        <f>ROW(Source!A628)</f>
        <v>628</v>
      </c>
      <c r="B551">
        <v>69734836</v>
      </c>
      <c r="C551">
        <v>69734818</v>
      </c>
      <c r="D551">
        <v>27407857</v>
      </c>
      <c r="E551">
        <v>1</v>
      </c>
      <c r="F551">
        <v>1</v>
      </c>
      <c r="G551">
        <v>1</v>
      </c>
      <c r="H551">
        <v>3</v>
      </c>
      <c r="I551" t="s">
        <v>381</v>
      </c>
      <c r="J551" t="s">
        <v>383</v>
      </c>
      <c r="K551" t="s">
        <v>1075</v>
      </c>
      <c r="L551">
        <v>1348</v>
      </c>
      <c r="N551">
        <v>1009</v>
      </c>
      <c r="O551" t="s">
        <v>78</v>
      </c>
      <c r="P551" t="s">
        <v>78</v>
      </c>
      <c r="Q551">
        <v>1000</v>
      </c>
      <c r="X551">
        <v>0.9</v>
      </c>
      <c r="Y551">
        <v>11382.09</v>
      </c>
      <c r="Z551">
        <v>0</v>
      </c>
      <c r="AA551">
        <v>0</v>
      </c>
      <c r="AB551">
        <v>0</v>
      </c>
      <c r="AC551">
        <v>0</v>
      </c>
      <c r="AD551">
        <v>1</v>
      </c>
      <c r="AE551">
        <v>0</v>
      </c>
      <c r="AF551" t="s">
        <v>3</v>
      </c>
      <c r="AG551">
        <v>0.9</v>
      </c>
      <c r="AH551">
        <v>2</v>
      </c>
      <c r="AI551">
        <v>69734827</v>
      </c>
      <c r="AJ551">
        <v>549</v>
      </c>
      <c r="AK551">
        <v>3</v>
      </c>
      <c r="AL551">
        <v>-10243.881000000001</v>
      </c>
      <c r="AM551">
        <v>0</v>
      </c>
      <c r="AN551">
        <v>0</v>
      </c>
      <c r="AO551">
        <v>0</v>
      </c>
      <c r="AP551">
        <v>0</v>
      </c>
      <c r="AQ551">
        <v>0</v>
      </c>
      <c r="AR551">
        <v>1</v>
      </c>
    </row>
    <row r="552" spans="1:44" x14ac:dyDescent="0.2">
      <c r="A552">
        <f>ROW(Source!A628)</f>
        <v>628</v>
      </c>
      <c r="B552">
        <v>69734837</v>
      </c>
      <c r="C552">
        <v>69734818</v>
      </c>
      <c r="D552">
        <v>27416566</v>
      </c>
      <c r="E552">
        <v>1</v>
      </c>
      <c r="F552">
        <v>1</v>
      </c>
      <c r="G552">
        <v>1</v>
      </c>
      <c r="H552">
        <v>3</v>
      </c>
      <c r="I552" t="s">
        <v>82</v>
      </c>
      <c r="J552" t="s">
        <v>84</v>
      </c>
      <c r="K552" t="s">
        <v>83</v>
      </c>
      <c r="L552">
        <v>1339</v>
      </c>
      <c r="N552">
        <v>1007</v>
      </c>
      <c r="O552" t="s">
        <v>40</v>
      </c>
      <c r="P552" t="s">
        <v>40</v>
      </c>
      <c r="Q552">
        <v>1</v>
      </c>
      <c r="X552">
        <v>0.17399999999999999</v>
      </c>
      <c r="Y552">
        <v>7.14</v>
      </c>
      <c r="Z552">
        <v>0</v>
      </c>
      <c r="AA552">
        <v>0</v>
      </c>
      <c r="AB552">
        <v>0</v>
      </c>
      <c r="AC552">
        <v>0</v>
      </c>
      <c r="AD552">
        <v>1</v>
      </c>
      <c r="AE552">
        <v>0</v>
      </c>
      <c r="AF552" t="s">
        <v>3</v>
      </c>
      <c r="AG552">
        <v>0.17399999999999999</v>
      </c>
      <c r="AH552">
        <v>2</v>
      </c>
      <c r="AI552">
        <v>69734828</v>
      </c>
      <c r="AJ552">
        <v>550</v>
      </c>
      <c r="AK552">
        <v>3</v>
      </c>
      <c r="AL552">
        <v>-1.2423599999999999</v>
      </c>
      <c r="AM552">
        <v>0</v>
      </c>
      <c r="AN552">
        <v>0</v>
      </c>
      <c r="AO552">
        <v>0</v>
      </c>
      <c r="AP552">
        <v>0</v>
      </c>
      <c r="AQ552">
        <v>0</v>
      </c>
      <c r="AR552">
        <v>1</v>
      </c>
    </row>
    <row r="553" spans="1:44" x14ac:dyDescent="0.2">
      <c r="A553">
        <f>ROW(Source!A637)</f>
        <v>637</v>
      </c>
      <c r="B553">
        <v>69734850</v>
      </c>
      <c r="C553">
        <v>69734842</v>
      </c>
      <c r="D553">
        <v>27493458</v>
      </c>
      <c r="E553">
        <v>1</v>
      </c>
      <c r="F553">
        <v>1</v>
      </c>
      <c r="G553">
        <v>1</v>
      </c>
      <c r="H553">
        <v>1</v>
      </c>
      <c r="I553" t="s">
        <v>997</v>
      </c>
      <c r="J553" t="s">
        <v>3</v>
      </c>
      <c r="K553" t="s">
        <v>998</v>
      </c>
      <c r="L553">
        <v>1369</v>
      </c>
      <c r="N553">
        <v>1013</v>
      </c>
      <c r="O553" t="s">
        <v>974</v>
      </c>
      <c r="P553" t="s">
        <v>974</v>
      </c>
      <c r="Q553">
        <v>1</v>
      </c>
      <c r="X553">
        <v>2.42</v>
      </c>
      <c r="Y553">
        <v>0</v>
      </c>
      <c r="Z553">
        <v>0</v>
      </c>
      <c r="AA553">
        <v>0</v>
      </c>
      <c r="AB553">
        <v>8.6</v>
      </c>
      <c r="AC553">
        <v>0</v>
      </c>
      <c r="AD553">
        <v>1</v>
      </c>
      <c r="AE553">
        <v>1</v>
      </c>
      <c r="AF553" t="s">
        <v>395</v>
      </c>
      <c r="AG553">
        <v>84.7</v>
      </c>
      <c r="AH553">
        <v>2</v>
      </c>
      <c r="AI553">
        <v>69734843</v>
      </c>
      <c r="AJ553">
        <v>551</v>
      </c>
      <c r="AK553">
        <v>0</v>
      </c>
      <c r="AL553">
        <v>0</v>
      </c>
      <c r="AM553">
        <v>0</v>
      </c>
      <c r="AN553">
        <v>0</v>
      </c>
      <c r="AO553">
        <v>0</v>
      </c>
      <c r="AP553">
        <v>0</v>
      </c>
      <c r="AQ553">
        <v>0</v>
      </c>
      <c r="AR553">
        <v>0</v>
      </c>
    </row>
    <row r="554" spans="1:44" x14ac:dyDescent="0.2">
      <c r="A554">
        <f>ROW(Source!A637)</f>
        <v>637</v>
      </c>
      <c r="B554">
        <v>69734851</v>
      </c>
      <c r="C554">
        <v>69734842</v>
      </c>
      <c r="D554">
        <v>121548</v>
      </c>
      <c r="E554">
        <v>1</v>
      </c>
      <c r="F554">
        <v>1</v>
      </c>
      <c r="G554">
        <v>1</v>
      </c>
      <c r="H554">
        <v>1</v>
      </c>
      <c r="I554" t="s">
        <v>36</v>
      </c>
      <c r="J554" t="s">
        <v>3</v>
      </c>
      <c r="K554" t="s">
        <v>981</v>
      </c>
      <c r="L554">
        <v>608254</v>
      </c>
      <c r="N554">
        <v>1013</v>
      </c>
      <c r="O554" t="s">
        <v>982</v>
      </c>
      <c r="P554" t="s">
        <v>982</v>
      </c>
      <c r="Q554">
        <v>1</v>
      </c>
      <c r="X554">
        <v>0.02</v>
      </c>
      <c r="Y554">
        <v>0</v>
      </c>
      <c r="Z554">
        <v>0</v>
      </c>
      <c r="AA554">
        <v>0</v>
      </c>
      <c r="AB554">
        <v>0</v>
      </c>
      <c r="AC554">
        <v>0</v>
      </c>
      <c r="AD554">
        <v>1</v>
      </c>
      <c r="AE554">
        <v>2</v>
      </c>
      <c r="AF554" t="s">
        <v>395</v>
      </c>
      <c r="AG554">
        <v>0.70000000000000007</v>
      </c>
      <c r="AH554">
        <v>2</v>
      </c>
      <c r="AI554">
        <v>69734844</v>
      </c>
      <c r="AJ554">
        <v>552</v>
      </c>
      <c r="AK554">
        <v>0</v>
      </c>
      <c r="AL554">
        <v>0</v>
      </c>
      <c r="AM554">
        <v>0</v>
      </c>
      <c r="AN554">
        <v>0</v>
      </c>
      <c r="AO554">
        <v>0</v>
      </c>
      <c r="AP554">
        <v>0</v>
      </c>
      <c r="AQ554">
        <v>0</v>
      </c>
      <c r="AR554">
        <v>0</v>
      </c>
    </row>
    <row r="555" spans="1:44" x14ac:dyDescent="0.2">
      <c r="A555">
        <f>ROW(Source!A637)</f>
        <v>637</v>
      </c>
      <c r="B555">
        <v>69734852</v>
      </c>
      <c r="C555">
        <v>69734842</v>
      </c>
      <c r="D555">
        <v>27439628</v>
      </c>
      <c r="E555">
        <v>1</v>
      </c>
      <c r="F555">
        <v>1</v>
      </c>
      <c r="G555">
        <v>1</v>
      </c>
      <c r="H555">
        <v>2</v>
      </c>
      <c r="I555" t="s">
        <v>1021</v>
      </c>
      <c r="J555" t="s">
        <v>1022</v>
      </c>
      <c r="K555" t="s">
        <v>1023</v>
      </c>
      <c r="L555">
        <v>1368</v>
      </c>
      <c r="N555">
        <v>1011</v>
      </c>
      <c r="O555" t="s">
        <v>978</v>
      </c>
      <c r="P555" t="s">
        <v>978</v>
      </c>
      <c r="Q555">
        <v>1</v>
      </c>
      <c r="X555">
        <v>0.02</v>
      </c>
      <c r="Y555">
        <v>0</v>
      </c>
      <c r="Z555">
        <v>27.67</v>
      </c>
      <c r="AA555">
        <v>11.69</v>
      </c>
      <c r="AB555">
        <v>0</v>
      </c>
      <c r="AC555">
        <v>0</v>
      </c>
      <c r="AD555">
        <v>1</v>
      </c>
      <c r="AE555">
        <v>0</v>
      </c>
      <c r="AF555" t="s">
        <v>395</v>
      </c>
      <c r="AG555">
        <v>0.70000000000000007</v>
      </c>
      <c r="AH555">
        <v>2</v>
      </c>
      <c r="AI555">
        <v>69734845</v>
      </c>
      <c r="AJ555">
        <v>553</v>
      </c>
      <c r="AK555">
        <v>0</v>
      </c>
      <c r="AL555">
        <v>0</v>
      </c>
      <c r="AM555">
        <v>0</v>
      </c>
      <c r="AN555">
        <v>0</v>
      </c>
      <c r="AO555">
        <v>0</v>
      </c>
      <c r="AP555">
        <v>0</v>
      </c>
      <c r="AQ555">
        <v>0</v>
      </c>
      <c r="AR555">
        <v>0</v>
      </c>
    </row>
    <row r="556" spans="1:44" x14ac:dyDescent="0.2">
      <c r="A556">
        <f>ROW(Source!A637)</f>
        <v>637</v>
      </c>
      <c r="B556">
        <v>69734853</v>
      </c>
      <c r="C556">
        <v>69734842</v>
      </c>
      <c r="D556">
        <v>27441014</v>
      </c>
      <c r="E556">
        <v>1</v>
      </c>
      <c r="F556">
        <v>1</v>
      </c>
      <c r="G556">
        <v>1</v>
      </c>
      <c r="H556">
        <v>2</v>
      </c>
      <c r="I556" t="s">
        <v>1024</v>
      </c>
      <c r="J556" t="s">
        <v>1025</v>
      </c>
      <c r="K556" t="s">
        <v>1026</v>
      </c>
      <c r="L556">
        <v>1368</v>
      </c>
      <c r="N556">
        <v>1011</v>
      </c>
      <c r="O556" t="s">
        <v>978</v>
      </c>
      <c r="P556" t="s">
        <v>978</v>
      </c>
      <c r="Q556">
        <v>1</v>
      </c>
      <c r="X556">
        <v>0.51</v>
      </c>
      <c r="Y556">
        <v>0</v>
      </c>
      <c r="Z556">
        <v>1.92</v>
      </c>
      <c r="AA556">
        <v>0</v>
      </c>
      <c r="AB556">
        <v>0</v>
      </c>
      <c r="AC556">
        <v>0</v>
      </c>
      <c r="AD556">
        <v>1</v>
      </c>
      <c r="AE556">
        <v>0</v>
      </c>
      <c r="AF556" t="s">
        <v>395</v>
      </c>
      <c r="AG556">
        <v>17.850000000000001</v>
      </c>
      <c r="AH556">
        <v>2</v>
      </c>
      <c r="AI556">
        <v>69734846</v>
      </c>
      <c r="AJ556">
        <v>554</v>
      </c>
      <c r="AK556">
        <v>0</v>
      </c>
      <c r="AL556">
        <v>0</v>
      </c>
      <c r="AM556">
        <v>0</v>
      </c>
      <c r="AN556">
        <v>0</v>
      </c>
      <c r="AO556">
        <v>0</v>
      </c>
      <c r="AP556">
        <v>0</v>
      </c>
      <c r="AQ556">
        <v>0</v>
      </c>
      <c r="AR556">
        <v>0</v>
      </c>
    </row>
    <row r="557" spans="1:44" x14ac:dyDescent="0.2">
      <c r="A557">
        <f>ROW(Source!A637)</f>
        <v>637</v>
      </c>
      <c r="B557">
        <v>69734854</v>
      </c>
      <c r="C557">
        <v>69734842</v>
      </c>
      <c r="D557">
        <v>27441327</v>
      </c>
      <c r="E557">
        <v>1</v>
      </c>
      <c r="F557">
        <v>1</v>
      </c>
      <c r="G557">
        <v>1</v>
      </c>
      <c r="H557">
        <v>2</v>
      </c>
      <c r="I557" t="s">
        <v>975</v>
      </c>
      <c r="J557" t="s">
        <v>976</v>
      </c>
      <c r="K557" t="s">
        <v>977</v>
      </c>
      <c r="L557">
        <v>1368</v>
      </c>
      <c r="N557">
        <v>1011</v>
      </c>
      <c r="O557" t="s">
        <v>978</v>
      </c>
      <c r="P557" t="s">
        <v>978</v>
      </c>
      <c r="Q557">
        <v>1</v>
      </c>
      <c r="X557">
        <v>0.01</v>
      </c>
      <c r="Y557">
        <v>0</v>
      </c>
      <c r="Z557">
        <v>93.37</v>
      </c>
      <c r="AA557">
        <v>11.69</v>
      </c>
      <c r="AB557">
        <v>0</v>
      </c>
      <c r="AC557">
        <v>0</v>
      </c>
      <c r="AD557">
        <v>1</v>
      </c>
      <c r="AE557">
        <v>0</v>
      </c>
      <c r="AF557" t="s">
        <v>395</v>
      </c>
      <c r="AG557">
        <v>0.35000000000000003</v>
      </c>
      <c r="AH557">
        <v>2</v>
      </c>
      <c r="AI557">
        <v>69734847</v>
      </c>
      <c r="AJ557">
        <v>555</v>
      </c>
      <c r="AK557">
        <v>0</v>
      </c>
      <c r="AL557">
        <v>0</v>
      </c>
      <c r="AM557">
        <v>0</v>
      </c>
      <c r="AN557">
        <v>0</v>
      </c>
      <c r="AO557">
        <v>0</v>
      </c>
      <c r="AP557">
        <v>0</v>
      </c>
      <c r="AQ557">
        <v>0</v>
      </c>
      <c r="AR557">
        <v>0</v>
      </c>
    </row>
    <row r="558" spans="1:44" x14ac:dyDescent="0.2">
      <c r="A558">
        <f>ROW(Source!A637)</f>
        <v>637</v>
      </c>
      <c r="B558">
        <v>69734855</v>
      </c>
      <c r="C558">
        <v>69734842</v>
      </c>
      <c r="D558">
        <v>27407857</v>
      </c>
      <c r="E558">
        <v>1</v>
      </c>
      <c r="F558">
        <v>1</v>
      </c>
      <c r="G558">
        <v>1</v>
      </c>
      <c r="H558">
        <v>3</v>
      </c>
      <c r="I558" t="s">
        <v>381</v>
      </c>
      <c r="J558" t="s">
        <v>383</v>
      </c>
      <c r="K558" t="s">
        <v>1075</v>
      </c>
      <c r="L558">
        <v>1348</v>
      </c>
      <c r="N558">
        <v>1009</v>
      </c>
      <c r="O558" t="s">
        <v>78</v>
      </c>
      <c r="P558" t="s">
        <v>78</v>
      </c>
      <c r="Q558">
        <v>1000</v>
      </c>
      <c r="X558">
        <v>0.18</v>
      </c>
      <c r="Y558">
        <v>11382.09</v>
      </c>
      <c r="Z558">
        <v>0</v>
      </c>
      <c r="AA558">
        <v>0</v>
      </c>
      <c r="AB558">
        <v>0</v>
      </c>
      <c r="AC558">
        <v>0</v>
      </c>
      <c r="AD558">
        <v>1</v>
      </c>
      <c r="AE558">
        <v>0</v>
      </c>
      <c r="AF558" t="s">
        <v>395</v>
      </c>
      <c r="AG558">
        <v>6.3</v>
      </c>
      <c r="AH558">
        <v>2</v>
      </c>
      <c r="AI558">
        <v>69734848</v>
      </c>
      <c r="AJ558">
        <v>556</v>
      </c>
      <c r="AK558">
        <v>3</v>
      </c>
      <c r="AL558">
        <v>-71707.167000000001</v>
      </c>
      <c r="AM558">
        <v>0</v>
      </c>
      <c r="AN558">
        <v>0</v>
      </c>
      <c r="AO558">
        <v>0</v>
      </c>
      <c r="AP558">
        <v>0</v>
      </c>
      <c r="AQ558">
        <v>0</v>
      </c>
      <c r="AR558">
        <v>1</v>
      </c>
    </row>
    <row r="559" spans="1:44" x14ac:dyDescent="0.2">
      <c r="A559">
        <f>ROW(Source!A637)</f>
        <v>637</v>
      </c>
      <c r="B559">
        <v>69734856</v>
      </c>
      <c r="C559">
        <v>69734842</v>
      </c>
      <c r="D559">
        <v>27416566</v>
      </c>
      <c r="E559">
        <v>1</v>
      </c>
      <c r="F559">
        <v>1</v>
      </c>
      <c r="G559">
        <v>1</v>
      </c>
      <c r="H559">
        <v>3</v>
      </c>
      <c r="I559" t="s">
        <v>82</v>
      </c>
      <c r="J559" t="s">
        <v>84</v>
      </c>
      <c r="K559" t="s">
        <v>83</v>
      </c>
      <c r="L559">
        <v>1339</v>
      </c>
      <c r="N559">
        <v>1007</v>
      </c>
      <c r="O559" t="s">
        <v>40</v>
      </c>
      <c r="P559" t="s">
        <v>40</v>
      </c>
      <c r="Q559">
        <v>1</v>
      </c>
      <c r="X559">
        <v>0.03</v>
      </c>
      <c r="Y559">
        <v>7.14</v>
      </c>
      <c r="Z559">
        <v>0</v>
      </c>
      <c r="AA559">
        <v>0</v>
      </c>
      <c r="AB559">
        <v>0</v>
      </c>
      <c r="AC559">
        <v>0</v>
      </c>
      <c r="AD559">
        <v>1</v>
      </c>
      <c r="AE559">
        <v>0</v>
      </c>
      <c r="AF559" t="s">
        <v>395</v>
      </c>
      <c r="AG559">
        <v>1.05</v>
      </c>
      <c r="AH559">
        <v>2</v>
      </c>
      <c r="AI559">
        <v>69734849</v>
      </c>
      <c r="AJ559">
        <v>557</v>
      </c>
      <c r="AK559">
        <v>3</v>
      </c>
      <c r="AL559">
        <v>-7.4969999999999999</v>
      </c>
      <c r="AM559">
        <v>0</v>
      </c>
      <c r="AN559">
        <v>0</v>
      </c>
      <c r="AO559">
        <v>0</v>
      </c>
      <c r="AP559">
        <v>0</v>
      </c>
      <c r="AQ559">
        <v>0</v>
      </c>
      <c r="AR559">
        <v>1</v>
      </c>
    </row>
    <row r="560" spans="1:44" x14ac:dyDescent="0.2">
      <c r="A560">
        <f>ROW(Source!A638)</f>
        <v>638</v>
      </c>
      <c r="B560">
        <v>69734850</v>
      </c>
      <c r="C560">
        <v>69734842</v>
      </c>
      <c r="D560">
        <v>27493458</v>
      </c>
      <c r="E560">
        <v>1</v>
      </c>
      <c r="F560">
        <v>1</v>
      </c>
      <c r="G560">
        <v>1</v>
      </c>
      <c r="H560">
        <v>1</v>
      </c>
      <c r="I560" t="s">
        <v>997</v>
      </c>
      <c r="J560" t="s">
        <v>3</v>
      </c>
      <c r="K560" t="s">
        <v>998</v>
      </c>
      <c r="L560">
        <v>1369</v>
      </c>
      <c r="N560">
        <v>1013</v>
      </c>
      <c r="O560" t="s">
        <v>974</v>
      </c>
      <c r="P560" t="s">
        <v>974</v>
      </c>
      <c r="Q560">
        <v>1</v>
      </c>
      <c r="X560">
        <v>2.42</v>
      </c>
      <c r="Y560">
        <v>0</v>
      </c>
      <c r="Z560">
        <v>0</v>
      </c>
      <c r="AA560">
        <v>0</v>
      </c>
      <c r="AB560">
        <v>8.6</v>
      </c>
      <c r="AC560">
        <v>0</v>
      </c>
      <c r="AD560">
        <v>1</v>
      </c>
      <c r="AE560">
        <v>1</v>
      </c>
      <c r="AF560" t="s">
        <v>395</v>
      </c>
      <c r="AG560">
        <v>84.7</v>
      </c>
      <c r="AH560">
        <v>2</v>
      </c>
      <c r="AI560">
        <v>69734843</v>
      </c>
      <c r="AJ560">
        <v>558</v>
      </c>
      <c r="AK560">
        <v>0</v>
      </c>
      <c r="AL560">
        <v>0</v>
      </c>
      <c r="AM560">
        <v>0</v>
      </c>
      <c r="AN560">
        <v>0</v>
      </c>
      <c r="AO560">
        <v>0</v>
      </c>
      <c r="AP560">
        <v>0</v>
      </c>
      <c r="AQ560">
        <v>0</v>
      </c>
      <c r="AR560">
        <v>0</v>
      </c>
    </row>
    <row r="561" spans="1:44" x14ac:dyDescent="0.2">
      <c r="A561">
        <f>ROW(Source!A638)</f>
        <v>638</v>
      </c>
      <c r="B561">
        <v>69734851</v>
      </c>
      <c r="C561">
        <v>69734842</v>
      </c>
      <c r="D561">
        <v>121548</v>
      </c>
      <c r="E561">
        <v>1</v>
      </c>
      <c r="F561">
        <v>1</v>
      </c>
      <c r="G561">
        <v>1</v>
      </c>
      <c r="H561">
        <v>1</v>
      </c>
      <c r="I561" t="s">
        <v>36</v>
      </c>
      <c r="J561" t="s">
        <v>3</v>
      </c>
      <c r="K561" t="s">
        <v>981</v>
      </c>
      <c r="L561">
        <v>608254</v>
      </c>
      <c r="N561">
        <v>1013</v>
      </c>
      <c r="O561" t="s">
        <v>982</v>
      </c>
      <c r="P561" t="s">
        <v>982</v>
      </c>
      <c r="Q561">
        <v>1</v>
      </c>
      <c r="X561">
        <v>0.02</v>
      </c>
      <c r="Y561">
        <v>0</v>
      </c>
      <c r="Z561">
        <v>0</v>
      </c>
      <c r="AA561">
        <v>0</v>
      </c>
      <c r="AB561">
        <v>0</v>
      </c>
      <c r="AC561">
        <v>0</v>
      </c>
      <c r="AD561">
        <v>1</v>
      </c>
      <c r="AE561">
        <v>2</v>
      </c>
      <c r="AF561" t="s">
        <v>395</v>
      </c>
      <c r="AG561">
        <v>0.70000000000000007</v>
      </c>
      <c r="AH561">
        <v>2</v>
      </c>
      <c r="AI561">
        <v>69734844</v>
      </c>
      <c r="AJ561">
        <v>559</v>
      </c>
      <c r="AK561">
        <v>0</v>
      </c>
      <c r="AL561">
        <v>0</v>
      </c>
      <c r="AM561">
        <v>0</v>
      </c>
      <c r="AN561">
        <v>0</v>
      </c>
      <c r="AO561">
        <v>0</v>
      </c>
      <c r="AP561">
        <v>0</v>
      </c>
      <c r="AQ561">
        <v>0</v>
      </c>
      <c r="AR561">
        <v>0</v>
      </c>
    </row>
    <row r="562" spans="1:44" x14ac:dyDescent="0.2">
      <c r="A562">
        <f>ROW(Source!A638)</f>
        <v>638</v>
      </c>
      <c r="B562">
        <v>69734852</v>
      </c>
      <c r="C562">
        <v>69734842</v>
      </c>
      <c r="D562">
        <v>27439628</v>
      </c>
      <c r="E562">
        <v>1</v>
      </c>
      <c r="F562">
        <v>1</v>
      </c>
      <c r="G562">
        <v>1</v>
      </c>
      <c r="H562">
        <v>2</v>
      </c>
      <c r="I562" t="s">
        <v>1021</v>
      </c>
      <c r="J562" t="s">
        <v>1022</v>
      </c>
      <c r="K562" t="s">
        <v>1023</v>
      </c>
      <c r="L562">
        <v>1368</v>
      </c>
      <c r="N562">
        <v>1011</v>
      </c>
      <c r="O562" t="s">
        <v>978</v>
      </c>
      <c r="P562" t="s">
        <v>978</v>
      </c>
      <c r="Q562">
        <v>1</v>
      </c>
      <c r="X562">
        <v>0.02</v>
      </c>
      <c r="Y562">
        <v>0</v>
      </c>
      <c r="Z562">
        <v>27.67</v>
      </c>
      <c r="AA562">
        <v>11.69</v>
      </c>
      <c r="AB562">
        <v>0</v>
      </c>
      <c r="AC562">
        <v>0</v>
      </c>
      <c r="AD562">
        <v>1</v>
      </c>
      <c r="AE562">
        <v>0</v>
      </c>
      <c r="AF562" t="s">
        <v>395</v>
      </c>
      <c r="AG562">
        <v>0.70000000000000007</v>
      </c>
      <c r="AH562">
        <v>2</v>
      </c>
      <c r="AI562">
        <v>69734845</v>
      </c>
      <c r="AJ562">
        <v>560</v>
      </c>
      <c r="AK562">
        <v>0</v>
      </c>
      <c r="AL562">
        <v>0</v>
      </c>
      <c r="AM562">
        <v>0</v>
      </c>
      <c r="AN562">
        <v>0</v>
      </c>
      <c r="AO562">
        <v>0</v>
      </c>
      <c r="AP562">
        <v>0</v>
      </c>
      <c r="AQ562">
        <v>0</v>
      </c>
      <c r="AR562">
        <v>0</v>
      </c>
    </row>
    <row r="563" spans="1:44" x14ac:dyDescent="0.2">
      <c r="A563">
        <f>ROW(Source!A638)</f>
        <v>638</v>
      </c>
      <c r="B563">
        <v>69734853</v>
      </c>
      <c r="C563">
        <v>69734842</v>
      </c>
      <c r="D563">
        <v>27441014</v>
      </c>
      <c r="E563">
        <v>1</v>
      </c>
      <c r="F563">
        <v>1</v>
      </c>
      <c r="G563">
        <v>1</v>
      </c>
      <c r="H563">
        <v>2</v>
      </c>
      <c r="I563" t="s">
        <v>1024</v>
      </c>
      <c r="J563" t="s">
        <v>1025</v>
      </c>
      <c r="K563" t="s">
        <v>1026</v>
      </c>
      <c r="L563">
        <v>1368</v>
      </c>
      <c r="N563">
        <v>1011</v>
      </c>
      <c r="O563" t="s">
        <v>978</v>
      </c>
      <c r="P563" t="s">
        <v>978</v>
      </c>
      <c r="Q563">
        <v>1</v>
      </c>
      <c r="X563">
        <v>0.51</v>
      </c>
      <c r="Y563">
        <v>0</v>
      </c>
      <c r="Z563">
        <v>1.92</v>
      </c>
      <c r="AA563">
        <v>0</v>
      </c>
      <c r="AB563">
        <v>0</v>
      </c>
      <c r="AC563">
        <v>0</v>
      </c>
      <c r="AD563">
        <v>1</v>
      </c>
      <c r="AE563">
        <v>0</v>
      </c>
      <c r="AF563" t="s">
        <v>395</v>
      </c>
      <c r="AG563">
        <v>17.850000000000001</v>
      </c>
      <c r="AH563">
        <v>2</v>
      </c>
      <c r="AI563">
        <v>69734846</v>
      </c>
      <c r="AJ563">
        <v>561</v>
      </c>
      <c r="AK563">
        <v>0</v>
      </c>
      <c r="AL563">
        <v>0</v>
      </c>
      <c r="AM563">
        <v>0</v>
      </c>
      <c r="AN563">
        <v>0</v>
      </c>
      <c r="AO563">
        <v>0</v>
      </c>
      <c r="AP563">
        <v>0</v>
      </c>
      <c r="AQ563">
        <v>0</v>
      </c>
      <c r="AR563">
        <v>0</v>
      </c>
    </row>
    <row r="564" spans="1:44" x14ac:dyDescent="0.2">
      <c r="A564">
        <f>ROW(Source!A638)</f>
        <v>638</v>
      </c>
      <c r="B564">
        <v>69734854</v>
      </c>
      <c r="C564">
        <v>69734842</v>
      </c>
      <c r="D564">
        <v>27441327</v>
      </c>
      <c r="E564">
        <v>1</v>
      </c>
      <c r="F564">
        <v>1</v>
      </c>
      <c r="G564">
        <v>1</v>
      </c>
      <c r="H564">
        <v>2</v>
      </c>
      <c r="I564" t="s">
        <v>975</v>
      </c>
      <c r="J564" t="s">
        <v>976</v>
      </c>
      <c r="K564" t="s">
        <v>977</v>
      </c>
      <c r="L564">
        <v>1368</v>
      </c>
      <c r="N564">
        <v>1011</v>
      </c>
      <c r="O564" t="s">
        <v>978</v>
      </c>
      <c r="P564" t="s">
        <v>978</v>
      </c>
      <c r="Q564">
        <v>1</v>
      </c>
      <c r="X564">
        <v>0.01</v>
      </c>
      <c r="Y564">
        <v>0</v>
      </c>
      <c r="Z564">
        <v>93.37</v>
      </c>
      <c r="AA564">
        <v>11.69</v>
      </c>
      <c r="AB564">
        <v>0</v>
      </c>
      <c r="AC564">
        <v>0</v>
      </c>
      <c r="AD564">
        <v>1</v>
      </c>
      <c r="AE564">
        <v>0</v>
      </c>
      <c r="AF564" t="s">
        <v>395</v>
      </c>
      <c r="AG564">
        <v>0.35000000000000003</v>
      </c>
      <c r="AH564">
        <v>2</v>
      </c>
      <c r="AI564">
        <v>69734847</v>
      </c>
      <c r="AJ564">
        <v>562</v>
      </c>
      <c r="AK564">
        <v>0</v>
      </c>
      <c r="AL564">
        <v>0</v>
      </c>
      <c r="AM564">
        <v>0</v>
      </c>
      <c r="AN564">
        <v>0</v>
      </c>
      <c r="AO564">
        <v>0</v>
      </c>
      <c r="AP564">
        <v>0</v>
      </c>
      <c r="AQ564">
        <v>0</v>
      </c>
      <c r="AR564">
        <v>0</v>
      </c>
    </row>
    <row r="565" spans="1:44" x14ac:dyDescent="0.2">
      <c r="A565">
        <f>ROW(Source!A638)</f>
        <v>638</v>
      </c>
      <c r="B565">
        <v>69734855</v>
      </c>
      <c r="C565">
        <v>69734842</v>
      </c>
      <c r="D565">
        <v>27407857</v>
      </c>
      <c r="E565">
        <v>1</v>
      </c>
      <c r="F565">
        <v>1</v>
      </c>
      <c r="G565">
        <v>1</v>
      </c>
      <c r="H565">
        <v>3</v>
      </c>
      <c r="I565" t="s">
        <v>381</v>
      </c>
      <c r="J565" t="s">
        <v>383</v>
      </c>
      <c r="K565" t="s">
        <v>1075</v>
      </c>
      <c r="L565">
        <v>1348</v>
      </c>
      <c r="N565">
        <v>1009</v>
      </c>
      <c r="O565" t="s">
        <v>78</v>
      </c>
      <c r="P565" t="s">
        <v>78</v>
      </c>
      <c r="Q565">
        <v>1000</v>
      </c>
      <c r="X565">
        <v>0.18</v>
      </c>
      <c r="Y565">
        <v>11382.09</v>
      </c>
      <c r="Z565">
        <v>0</v>
      </c>
      <c r="AA565">
        <v>0</v>
      </c>
      <c r="AB565">
        <v>0</v>
      </c>
      <c r="AC565">
        <v>0</v>
      </c>
      <c r="AD565">
        <v>1</v>
      </c>
      <c r="AE565">
        <v>0</v>
      </c>
      <c r="AF565" t="s">
        <v>395</v>
      </c>
      <c r="AG565">
        <v>6.3</v>
      </c>
      <c r="AH565">
        <v>2</v>
      </c>
      <c r="AI565">
        <v>69734848</v>
      </c>
      <c r="AJ565">
        <v>563</v>
      </c>
      <c r="AK565">
        <v>3</v>
      </c>
      <c r="AL565">
        <v>-71707.167000000001</v>
      </c>
      <c r="AM565">
        <v>0</v>
      </c>
      <c r="AN565">
        <v>0</v>
      </c>
      <c r="AO565">
        <v>0</v>
      </c>
      <c r="AP565">
        <v>0</v>
      </c>
      <c r="AQ565">
        <v>0</v>
      </c>
      <c r="AR565">
        <v>1</v>
      </c>
    </row>
    <row r="566" spans="1:44" x14ac:dyDescent="0.2">
      <c r="A566">
        <f>ROW(Source!A638)</f>
        <v>638</v>
      </c>
      <c r="B566">
        <v>69734856</v>
      </c>
      <c r="C566">
        <v>69734842</v>
      </c>
      <c r="D566">
        <v>27416566</v>
      </c>
      <c r="E566">
        <v>1</v>
      </c>
      <c r="F566">
        <v>1</v>
      </c>
      <c r="G566">
        <v>1</v>
      </c>
      <c r="H566">
        <v>3</v>
      </c>
      <c r="I566" t="s">
        <v>82</v>
      </c>
      <c r="J566" t="s">
        <v>84</v>
      </c>
      <c r="K566" t="s">
        <v>83</v>
      </c>
      <c r="L566">
        <v>1339</v>
      </c>
      <c r="N566">
        <v>1007</v>
      </c>
      <c r="O566" t="s">
        <v>40</v>
      </c>
      <c r="P566" t="s">
        <v>40</v>
      </c>
      <c r="Q566">
        <v>1</v>
      </c>
      <c r="X566">
        <v>0.03</v>
      </c>
      <c r="Y566">
        <v>7.14</v>
      </c>
      <c r="Z566">
        <v>0</v>
      </c>
      <c r="AA566">
        <v>0</v>
      </c>
      <c r="AB566">
        <v>0</v>
      </c>
      <c r="AC566">
        <v>0</v>
      </c>
      <c r="AD566">
        <v>1</v>
      </c>
      <c r="AE566">
        <v>0</v>
      </c>
      <c r="AF566" t="s">
        <v>395</v>
      </c>
      <c r="AG566">
        <v>1.05</v>
      </c>
      <c r="AH566">
        <v>2</v>
      </c>
      <c r="AI566">
        <v>69734849</v>
      </c>
      <c r="AJ566">
        <v>564</v>
      </c>
      <c r="AK566">
        <v>3</v>
      </c>
      <c r="AL566">
        <v>-7.4969999999999999</v>
      </c>
      <c r="AM566">
        <v>0</v>
      </c>
      <c r="AN566">
        <v>0</v>
      </c>
      <c r="AO566">
        <v>0</v>
      </c>
      <c r="AP566">
        <v>0</v>
      </c>
      <c r="AQ566">
        <v>0</v>
      </c>
      <c r="AR566">
        <v>1</v>
      </c>
    </row>
    <row r="567" spans="1:44" x14ac:dyDescent="0.2">
      <c r="A567">
        <f>ROW(Source!A643)</f>
        <v>643</v>
      </c>
      <c r="B567">
        <v>69734868</v>
      </c>
      <c r="C567">
        <v>69734859</v>
      </c>
      <c r="D567">
        <v>27498374</v>
      </c>
      <c r="E567">
        <v>1</v>
      </c>
      <c r="F567">
        <v>1</v>
      </c>
      <c r="G567">
        <v>1</v>
      </c>
      <c r="H567">
        <v>1</v>
      </c>
      <c r="I567" t="s">
        <v>1030</v>
      </c>
      <c r="J567" t="s">
        <v>3</v>
      </c>
      <c r="K567" t="s">
        <v>1031</v>
      </c>
      <c r="L567">
        <v>1369</v>
      </c>
      <c r="N567">
        <v>1013</v>
      </c>
      <c r="O567" t="s">
        <v>974</v>
      </c>
      <c r="P567" t="s">
        <v>974</v>
      </c>
      <c r="Q567">
        <v>1</v>
      </c>
      <c r="X567">
        <v>26.97</v>
      </c>
      <c r="Y567">
        <v>0</v>
      </c>
      <c r="Z567">
        <v>0</v>
      </c>
      <c r="AA567">
        <v>0</v>
      </c>
      <c r="AB567">
        <v>11.03</v>
      </c>
      <c r="AC567">
        <v>0</v>
      </c>
      <c r="AD567">
        <v>1</v>
      </c>
      <c r="AE567">
        <v>1</v>
      </c>
      <c r="AF567" t="s">
        <v>3</v>
      </c>
      <c r="AG567">
        <v>26.97</v>
      </c>
      <c r="AH567">
        <v>2</v>
      </c>
      <c r="AI567">
        <v>69734860</v>
      </c>
      <c r="AJ567">
        <v>565</v>
      </c>
      <c r="AK567">
        <v>0</v>
      </c>
      <c r="AL567">
        <v>0</v>
      </c>
      <c r="AM567">
        <v>0</v>
      </c>
      <c r="AN567">
        <v>0</v>
      </c>
      <c r="AO567">
        <v>0</v>
      </c>
      <c r="AP567">
        <v>0</v>
      </c>
      <c r="AQ567">
        <v>0</v>
      </c>
      <c r="AR567">
        <v>0</v>
      </c>
    </row>
    <row r="568" spans="1:44" x14ac:dyDescent="0.2">
      <c r="A568">
        <f>ROW(Source!A643)</f>
        <v>643</v>
      </c>
      <c r="B568">
        <v>69734869</v>
      </c>
      <c r="C568">
        <v>69734859</v>
      </c>
      <c r="D568">
        <v>121548</v>
      </c>
      <c r="E568">
        <v>1</v>
      </c>
      <c r="F568">
        <v>1</v>
      </c>
      <c r="G568">
        <v>1</v>
      </c>
      <c r="H568">
        <v>1</v>
      </c>
      <c r="I568" t="s">
        <v>36</v>
      </c>
      <c r="J568" t="s">
        <v>3</v>
      </c>
      <c r="K568" t="s">
        <v>981</v>
      </c>
      <c r="L568">
        <v>608254</v>
      </c>
      <c r="N568">
        <v>1013</v>
      </c>
      <c r="O568" t="s">
        <v>982</v>
      </c>
      <c r="P568" t="s">
        <v>982</v>
      </c>
      <c r="Q568">
        <v>1</v>
      </c>
      <c r="X568">
        <v>0.03</v>
      </c>
      <c r="Y568">
        <v>0</v>
      </c>
      <c r="Z568">
        <v>0</v>
      </c>
      <c r="AA568">
        <v>0</v>
      </c>
      <c r="AB568">
        <v>0</v>
      </c>
      <c r="AC568">
        <v>0</v>
      </c>
      <c r="AD568">
        <v>1</v>
      </c>
      <c r="AE568">
        <v>2</v>
      </c>
      <c r="AF568" t="s">
        <v>3</v>
      </c>
      <c r="AG568">
        <v>0.03</v>
      </c>
      <c r="AH568">
        <v>2</v>
      </c>
      <c r="AI568">
        <v>69734861</v>
      </c>
      <c r="AJ568">
        <v>566</v>
      </c>
      <c r="AK568">
        <v>0</v>
      </c>
      <c r="AL568">
        <v>0</v>
      </c>
      <c r="AM568">
        <v>0</v>
      </c>
      <c r="AN568">
        <v>0</v>
      </c>
      <c r="AO568">
        <v>0</v>
      </c>
      <c r="AP568">
        <v>0</v>
      </c>
      <c r="AQ568">
        <v>0</v>
      </c>
      <c r="AR568">
        <v>0</v>
      </c>
    </row>
    <row r="569" spans="1:44" x14ac:dyDescent="0.2">
      <c r="A569">
        <f>ROW(Source!A643)</f>
        <v>643</v>
      </c>
      <c r="B569">
        <v>69734870</v>
      </c>
      <c r="C569">
        <v>69734859</v>
      </c>
      <c r="D569">
        <v>27439630</v>
      </c>
      <c r="E569">
        <v>1</v>
      </c>
      <c r="F569">
        <v>1</v>
      </c>
      <c r="G569">
        <v>1</v>
      </c>
      <c r="H569">
        <v>2</v>
      </c>
      <c r="I569" t="s">
        <v>986</v>
      </c>
      <c r="J569" t="s">
        <v>987</v>
      </c>
      <c r="K569" t="s">
        <v>988</v>
      </c>
      <c r="L569">
        <v>1368</v>
      </c>
      <c r="N569">
        <v>1011</v>
      </c>
      <c r="O569" t="s">
        <v>978</v>
      </c>
      <c r="P569" t="s">
        <v>978</v>
      </c>
      <c r="Q569">
        <v>1</v>
      </c>
      <c r="X569">
        <v>0.03</v>
      </c>
      <c r="Y569">
        <v>0</v>
      </c>
      <c r="Z569">
        <v>31.27</v>
      </c>
      <c r="AA569">
        <v>13.61</v>
      </c>
      <c r="AB569">
        <v>0</v>
      </c>
      <c r="AC569">
        <v>0</v>
      </c>
      <c r="AD569">
        <v>1</v>
      </c>
      <c r="AE569">
        <v>0</v>
      </c>
      <c r="AF569" t="s">
        <v>3</v>
      </c>
      <c r="AG569">
        <v>0.03</v>
      </c>
      <c r="AH569">
        <v>2</v>
      </c>
      <c r="AI569">
        <v>69734862</v>
      </c>
      <c r="AJ569">
        <v>567</v>
      </c>
      <c r="AK569">
        <v>0</v>
      </c>
      <c r="AL569">
        <v>0</v>
      </c>
      <c r="AM569">
        <v>0</v>
      </c>
      <c r="AN569">
        <v>0</v>
      </c>
      <c r="AO569">
        <v>0</v>
      </c>
      <c r="AP569">
        <v>0</v>
      </c>
      <c r="AQ569">
        <v>0</v>
      </c>
      <c r="AR569">
        <v>0</v>
      </c>
    </row>
    <row r="570" spans="1:44" x14ac:dyDescent="0.2">
      <c r="A570">
        <f>ROW(Source!A643)</f>
        <v>643</v>
      </c>
      <c r="B570">
        <v>69734871</v>
      </c>
      <c r="C570">
        <v>69734859</v>
      </c>
      <c r="D570">
        <v>27440113</v>
      </c>
      <c r="E570">
        <v>1</v>
      </c>
      <c r="F570">
        <v>1</v>
      </c>
      <c r="G570">
        <v>1</v>
      </c>
      <c r="H570">
        <v>2</v>
      </c>
      <c r="I570" t="s">
        <v>1032</v>
      </c>
      <c r="J570" t="s">
        <v>1033</v>
      </c>
      <c r="K570" t="s">
        <v>1034</v>
      </c>
      <c r="L570">
        <v>1368</v>
      </c>
      <c r="N570">
        <v>1011</v>
      </c>
      <c r="O570" t="s">
        <v>978</v>
      </c>
      <c r="P570" t="s">
        <v>978</v>
      </c>
      <c r="Q570">
        <v>1</v>
      </c>
      <c r="X570">
        <v>0.72</v>
      </c>
      <c r="Y570">
        <v>0</v>
      </c>
      <c r="Z570">
        <v>29.26</v>
      </c>
      <c r="AA570">
        <v>0</v>
      </c>
      <c r="AB570">
        <v>0</v>
      </c>
      <c r="AC570">
        <v>0</v>
      </c>
      <c r="AD570">
        <v>1</v>
      </c>
      <c r="AE570">
        <v>0</v>
      </c>
      <c r="AF570" t="s">
        <v>3</v>
      </c>
      <c r="AG570">
        <v>0.72</v>
      </c>
      <c r="AH570">
        <v>2</v>
      </c>
      <c r="AI570">
        <v>69734863</v>
      </c>
      <c r="AJ570">
        <v>568</v>
      </c>
      <c r="AK570">
        <v>0</v>
      </c>
      <c r="AL570">
        <v>0</v>
      </c>
      <c r="AM570">
        <v>0</v>
      </c>
      <c r="AN570">
        <v>0</v>
      </c>
      <c r="AO570">
        <v>0</v>
      </c>
      <c r="AP570">
        <v>0</v>
      </c>
      <c r="AQ570">
        <v>0</v>
      </c>
      <c r="AR570">
        <v>0</v>
      </c>
    </row>
    <row r="571" spans="1:44" x14ac:dyDescent="0.2">
      <c r="A571">
        <f>ROW(Source!A643)</f>
        <v>643</v>
      </c>
      <c r="B571">
        <v>69734872</v>
      </c>
      <c r="C571">
        <v>69734859</v>
      </c>
      <c r="D571">
        <v>27441197</v>
      </c>
      <c r="E571">
        <v>1</v>
      </c>
      <c r="F571">
        <v>1</v>
      </c>
      <c r="G571">
        <v>1</v>
      </c>
      <c r="H571">
        <v>2</v>
      </c>
      <c r="I571" t="s">
        <v>1035</v>
      </c>
      <c r="J571" t="s">
        <v>1036</v>
      </c>
      <c r="K571" t="s">
        <v>1037</v>
      </c>
      <c r="L571">
        <v>1368</v>
      </c>
      <c r="N571">
        <v>1011</v>
      </c>
      <c r="O571" t="s">
        <v>978</v>
      </c>
      <c r="P571" t="s">
        <v>978</v>
      </c>
      <c r="Q571">
        <v>1</v>
      </c>
      <c r="X571">
        <v>0.25</v>
      </c>
      <c r="Y571">
        <v>0</v>
      </c>
      <c r="Z571">
        <v>2.7</v>
      </c>
      <c r="AA571">
        <v>0</v>
      </c>
      <c r="AB571">
        <v>0</v>
      </c>
      <c r="AC571">
        <v>0</v>
      </c>
      <c r="AD571">
        <v>1</v>
      </c>
      <c r="AE571">
        <v>0</v>
      </c>
      <c r="AF571" t="s">
        <v>3</v>
      </c>
      <c r="AG571">
        <v>0.25</v>
      </c>
      <c r="AH571">
        <v>2</v>
      </c>
      <c r="AI571">
        <v>69734864</v>
      </c>
      <c r="AJ571">
        <v>569</v>
      </c>
      <c r="AK571">
        <v>0</v>
      </c>
      <c r="AL571">
        <v>0</v>
      </c>
      <c r="AM571">
        <v>0</v>
      </c>
      <c r="AN571">
        <v>0</v>
      </c>
      <c r="AO571">
        <v>0</v>
      </c>
      <c r="AP571">
        <v>0</v>
      </c>
      <c r="AQ571">
        <v>0</v>
      </c>
      <c r="AR571">
        <v>0</v>
      </c>
    </row>
    <row r="572" spans="1:44" x14ac:dyDescent="0.2">
      <c r="A572">
        <f>ROW(Source!A643)</f>
        <v>643</v>
      </c>
      <c r="B572">
        <v>69734873</v>
      </c>
      <c r="C572">
        <v>69734859</v>
      </c>
      <c r="D572">
        <v>27441327</v>
      </c>
      <c r="E572">
        <v>1</v>
      </c>
      <c r="F572">
        <v>1</v>
      </c>
      <c r="G572">
        <v>1</v>
      </c>
      <c r="H572">
        <v>2</v>
      </c>
      <c r="I572" t="s">
        <v>975</v>
      </c>
      <c r="J572" t="s">
        <v>976</v>
      </c>
      <c r="K572" t="s">
        <v>977</v>
      </c>
      <c r="L572">
        <v>1368</v>
      </c>
      <c r="N572">
        <v>1011</v>
      </c>
      <c r="O572" t="s">
        <v>978</v>
      </c>
      <c r="P572" t="s">
        <v>978</v>
      </c>
      <c r="Q572">
        <v>1</v>
      </c>
      <c r="X572">
        <v>0.04</v>
      </c>
      <c r="Y572">
        <v>0</v>
      </c>
      <c r="Z572">
        <v>93.37</v>
      </c>
      <c r="AA572">
        <v>11.69</v>
      </c>
      <c r="AB572">
        <v>0</v>
      </c>
      <c r="AC572">
        <v>0</v>
      </c>
      <c r="AD572">
        <v>1</v>
      </c>
      <c r="AE572">
        <v>0</v>
      </c>
      <c r="AF572" t="s">
        <v>3</v>
      </c>
      <c r="AG572">
        <v>0.04</v>
      </c>
      <c r="AH572">
        <v>2</v>
      </c>
      <c r="AI572">
        <v>69734865</v>
      </c>
      <c r="AJ572">
        <v>570</v>
      </c>
      <c r="AK572">
        <v>0</v>
      </c>
      <c r="AL572">
        <v>0</v>
      </c>
      <c r="AM572">
        <v>0</v>
      </c>
      <c r="AN572">
        <v>0</v>
      </c>
      <c r="AO572">
        <v>0</v>
      </c>
      <c r="AP572">
        <v>0</v>
      </c>
      <c r="AQ572">
        <v>0</v>
      </c>
      <c r="AR572">
        <v>0</v>
      </c>
    </row>
    <row r="573" spans="1:44" x14ac:dyDescent="0.2">
      <c r="A573">
        <f>ROW(Source!A643)</f>
        <v>643</v>
      </c>
      <c r="B573">
        <v>69734874</v>
      </c>
      <c r="C573">
        <v>69734859</v>
      </c>
      <c r="D573">
        <v>27372116</v>
      </c>
      <c r="E573">
        <v>1</v>
      </c>
      <c r="F573">
        <v>1</v>
      </c>
      <c r="G573">
        <v>1</v>
      </c>
      <c r="H573">
        <v>3</v>
      </c>
      <c r="I573" t="s">
        <v>414</v>
      </c>
      <c r="J573" t="s">
        <v>1076</v>
      </c>
      <c r="K573" t="s">
        <v>415</v>
      </c>
      <c r="L573">
        <v>1348</v>
      </c>
      <c r="N573">
        <v>1009</v>
      </c>
      <c r="O573" t="s">
        <v>78</v>
      </c>
      <c r="P573" t="s">
        <v>78</v>
      </c>
      <c r="Q573">
        <v>1000</v>
      </c>
      <c r="X573">
        <v>0.02</v>
      </c>
      <c r="Y573">
        <v>1391.4</v>
      </c>
      <c r="Z573">
        <v>0</v>
      </c>
      <c r="AA573">
        <v>0</v>
      </c>
      <c r="AB573">
        <v>0</v>
      </c>
      <c r="AC573">
        <v>0</v>
      </c>
      <c r="AD573">
        <v>1</v>
      </c>
      <c r="AE573">
        <v>0</v>
      </c>
      <c r="AF573" t="s">
        <v>3</v>
      </c>
      <c r="AG573">
        <v>0.02</v>
      </c>
      <c r="AH573">
        <v>3</v>
      </c>
      <c r="AI573">
        <v>-1</v>
      </c>
      <c r="AJ573" t="s">
        <v>3</v>
      </c>
      <c r="AK573">
        <v>4</v>
      </c>
      <c r="AL573">
        <v>-27.828000000000003</v>
      </c>
      <c r="AM573">
        <v>0</v>
      </c>
      <c r="AN573">
        <v>0</v>
      </c>
      <c r="AO573">
        <v>0</v>
      </c>
      <c r="AP573">
        <v>0</v>
      </c>
      <c r="AQ573">
        <v>0</v>
      </c>
      <c r="AR573">
        <v>1</v>
      </c>
    </row>
    <row r="574" spans="1:44" x14ac:dyDescent="0.2">
      <c r="A574">
        <f>ROW(Source!A643)</f>
        <v>643</v>
      </c>
      <c r="B574">
        <v>69734875</v>
      </c>
      <c r="C574">
        <v>69734859</v>
      </c>
      <c r="D574">
        <v>27371036</v>
      </c>
      <c r="E574">
        <v>1</v>
      </c>
      <c r="F574">
        <v>1</v>
      </c>
      <c r="G574">
        <v>1</v>
      </c>
      <c r="H574">
        <v>3</v>
      </c>
      <c r="I574" t="s">
        <v>1077</v>
      </c>
      <c r="J574" t="s">
        <v>1078</v>
      </c>
      <c r="K574" t="s">
        <v>1079</v>
      </c>
      <c r="L574">
        <v>1348</v>
      </c>
      <c r="N574">
        <v>1009</v>
      </c>
      <c r="O574" t="s">
        <v>78</v>
      </c>
      <c r="P574" t="s">
        <v>78</v>
      </c>
      <c r="Q574">
        <v>1000</v>
      </c>
      <c r="X574">
        <v>0.04</v>
      </c>
      <c r="Y574">
        <v>2606.9</v>
      </c>
      <c r="Z574">
        <v>0</v>
      </c>
      <c r="AA574">
        <v>0</v>
      </c>
      <c r="AB574">
        <v>0</v>
      </c>
      <c r="AC574">
        <v>0</v>
      </c>
      <c r="AD574">
        <v>1</v>
      </c>
      <c r="AE574">
        <v>0</v>
      </c>
      <c r="AF574" t="s">
        <v>3</v>
      </c>
      <c r="AG574">
        <v>0.04</v>
      </c>
      <c r="AH574">
        <v>3</v>
      </c>
      <c r="AI574">
        <v>-1</v>
      </c>
      <c r="AJ574" t="s">
        <v>3</v>
      </c>
      <c r="AK574">
        <v>4</v>
      </c>
      <c r="AL574">
        <v>-104.27600000000001</v>
      </c>
      <c r="AM574">
        <v>0</v>
      </c>
      <c r="AN574">
        <v>0</v>
      </c>
      <c r="AO574">
        <v>0</v>
      </c>
      <c r="AP574">
        <v>0</v>
      </c>
      <c r="AQ574">
        <v>0</v>
      </c>
      <c r="AR574">
        <v>1</v>
      </c>
    </row>
    <row r="575" spans="1:44" x14ac:dyDescent="0.2">
      <c r="A575">
        <f>ROW(Source!A643)</f>
        <v>643</v>
      </c>
      <c r="B575">
        <v>69734876</v>
      </c>
      <c r="C575">
        <v>69734859</v>
      </c>
      <c r="D575">
        <v>27371543</v>
      </c>
      <c r="E575">
        <v>1</v>
      </c>
      <c r="F575">
        <v>1</v>
      </c>
      <c r="G575">
        <v>1</v>
      </c>
      <c r="H575">
        <v>3</v>
      </c>
      <c r="I575" t="s">
        <v>66</v>
      </c>
      <c r="J575" t="s">
        <v>267</v>
      </c>
      <c r="K575" t="s">
        <v>67</v>
      </c>
      <c r="L575">
        <v>1346</v>
      </c>
      <c r="N575">
        <v>1009</v>
      </c>
      <c r="O575" t="s">
        <v>68</v>
      </c>
      <c r="P575" t="s">
        <v>68</v>
      </c>
      <c r="Q575">
        <v>1</v>
      </c>
      <c r="X575">
        <v>0.5</v>
      </c>
      <c r="Y575">
        <v>1.82</v>
      </c>
      <c r="Z575">
        <v>0</v>
      </c>
      <c r="AA575">
        <v>0</v>
      </c>
      <c r="AB575">
        <v>0</v>
      </c>
      <c r="AC575">
        <v>0</v>
      </c>
      <c r="AD575">
        <v>1</v>
      </c>
      <c r="AE575">
        <v>0</v>
      </c>
      <c r="AF575" t="s">
        <v>3</v>
      </c>
      <c r="AG575">
        <v>0.5</v>
      </c>
      <c r="AH575">
        <v>2</v>
      </c>
      <c r="AI575">
        <v>69734866</v>
      </c>
      <c r="AJ575">
        <v>571</v>
      </c>
      <c r="AK575">
        <v>3</v>
      </c>
      <c r="AL575">
        <v>-0.91</v>
      </c>
      <c r="AM575">
        <v>0</v>
      </c>
      <c r="AN575">
        <v>0</v>
      </c>
      <c r="AO575">
        <v>0</v>
      </c>
      <c r="AP575">
        <v>0</v>
      </c>
      <c r="AQ575">
        <v>0</v>
      </c>
      <c r="AR575">
        <v>1</v>
      </c>
    </row>
    <row r="576" spans="1:44" x14ac:dyDescent="0.2">
      <c r="A576">
        <f>ROW(Source!A644)</f>
        <v>644</v>
      </c>
      <c r="B576">
        <v>69734868</v>
      </c>
      <c r="C576">
        <v>69734859</v>
      </c>
      <c r="D576">
        <v>27498374</v>
      </c>
      <c r="E576">
        <v>1</v>
      </c>
      <c r="F576">
        <v>1</v>
      </c>
      <c r="G576">
        <v>1</v>
      </c>
      <c r="H576">
        <v>1</v>
      </c>
      <c r="I576" t="s">
        <v>1030</v>
      </c>
      <c r="J576" t="s">
        <v>3</v>
      </c>
      <c r="K576" t="s">
        <v>1031</v>
      </c>
      <c r="L576">
        <v>1369</v>
      </c>
      <c r="N576">
        <v>1013</v>
      </c>
      <c r="O576" t="s">
        <v>974</v>
      </c>
      <c r="P576" t="s">
        <v>974</v>
      </c>
      <c r="Q576">
        <v>1</v>
      </c>
      <c r="X576">
        <v>26.97</v>
      </c>
      <c r="Y576">
        <v>0</v>
      </c>
      <c r="Z576">
        <v>0</v>
      </c>
      <c r="AA576">
        <v>0</v>
      </c>
      <c r="AB576">
        <v>11.03</v>
      </c>
      <c r="AC576">
        <v>0</v>
      </c>
      <c r="AD576">
        <v>1</v>
      </c>
      <c r="AE576">
        <v>1</v>
      </c>
      <c r="AF576" t="s">
        <v>3</v>
      </c>
      <c r="AG576">
        <v>26.97</v>
      </c>
      <c r="AH576">
        <v>2</v>
      </c>
      <c r="AI576">
        <v>69734860</v>
      </c>
      <c r="AJ576">
        <v>573</v>
      </c>
      <c r="AK576">
        <v>0</v>
      </c>
      <c r="AL576">
        <v>0</v>
      </c>
      <c r="AM576">
        <v>0</v>
      </c>
      <c r="AN576">
        <v>0</v>
      </c>
      <c r="AO576">
        <v>0</v>
      </c>
      <c r="AP576">
        <v>0</v>
      </c>
      <c r="AQ576">
        <v>0</v>
      </c>
      <c r="AR576">
        <v>0</v>
      </c>
    </row>
    <row r="577" spans="1:44" x14ac:dyDescent="0.2">
      <c r="A577">
        <f>ROW(Source!A644)</f>
        <v>644</v>
      </c>
      <c r="B577">
        <v>69734869</v>
      </c>
      <c r="C577">
        <v>69734859</v>
      </c>
      <c r="D577">
        <v>121548</v>
      </c>
      <c r="E577">
        <v>1</v>
      </c>
      <c r="F577">
        <v>1</v>
      </c>
      <c r="G577">
        <v>1</v>
      </c>
      <c r="H577">
        <v>1</v>
      </c>
      <c r="I577" t="s">
        <v>36</v>
      </c>
      <c r="J577" t="s">
        <v>3</v>
      </c>
      <c r="K577" t="s">
        <v>981</v>
      </c>
      <c r="L577">
        <v>608254</v>
      </c>
      <c r="N577">
        <v>1013</v>
      </c>
      <c r="O577" t="s">
        <v>982</v>
      </c>
      <c r="P577" t="s">
        <v>982</v>
      </c>
      <c r="Q577">
        <v>1</v>
      </c>
      <c r="X577">
        <v>0.03</v>
      </c>
      <c r="Y577">
        <v>0</v>
      </c>
      <c r="Z577">
        <v>0</v>
      </c>
      <c r="AA577">
        <v>0</v>
      </c>
      <c r="AB577">
        <v>0</v>
      </c>
      <c r="AC577">
        <v>0</v>
      </c>
      <c r="AD577">
        <v>1</v>
      </c>
      <c r="AE577">
        <v>2</v>
      </c>
      <c r="AF577" t="s">
        <v>3</v>
      </c>
      <c r="AG577">
        <v>0.03</v>
      </c>
      <c r="AH577">
        <v>2</v>
      </c>
      <c r="AI577">
        <v>69734861</v>
      </c>
      <c r="AJ577">
        <v>574</v>
      </c>
      <c r="AK577">
        <v>0</v>
      </c>
      <c r="AL577">
        <v>0</v>
      </c>
      <c r="AM577">
        <v>0</v>
      </c>
      <c r="AN577">
        <v>0</v>
      </c>
      <c r="AO577">
        <v>0</v>
      </c>
      <c r="AP577">
        <v>0</v>
      </c>
      <c r="AQ577">
        <v>0</v>
      </c>
      <c r="AR577">
        <v>0</v>
      </c>
    </row>
    <row r="578" spans="1:44" x14ac:dyDescent="0.2">
      <c r="A578">
        <f>ROW(Source!A644)</f>
        <v>644</v>
      </c>
      <c r="B578">
        <v>69734870</v>
      </c>
      <c r="C578">
        <v>69734859</v>
      </c>
      <c r="D578">
        <v>27439630</v>
      </c>
      <c r="E578">
        <v>1</v>
      </c>
      <c r="F578">
        <v>1</v>
      </c>
      <c r="G578">
        <v>1</v>
      </c>
      <c r="H578">
        <v>2</v>
      </c>
      <c r="I578" t="s">
        <v>986</v>
      </c>
      <c r="J578" t="s">
        <v>987</v>
      </c>
      <c r="K578" t="s">
        <v>988</v>
      </c>
      <c r="L578">
        <v>1368</v>
      </c>
      <c r="N578">
        <v>1011</v>
      </c>
      <c r="O578" t="s">
        <v>978</v>
      </c>
      <c r="P578" t="s">
        <v>978</v>
      </c>
      <c r="Q578">
        <v>1</v>
      </c>
      <c r="X578">
        <v>0.03</v>
      </c>
      <c r="Y578">
        <v>0</v>
      </c>
      <c r="Z578">
        <v>31.27</v>
      </c>
      <c r="AA578">
        <v>13.61</v>
      </c>
      <c r="AB578">
        <v>0</v>
      </c>
      <c r="AC578">
        <v>0</v>
      </c>
      <c r="AD578">
        <v>1</v>
      </c>
      <c r="AE578">
        <v>0</v>
      </c>
      <c r="AF578" t="s">
        <v>3</v>
      </c>
      <c r="AG578">
        <v>0.03</v>
      </c>
      <c r="AH578">
        <v>2</v>
      </c>
      <c r="AI578">
        <v>69734862</v>
      </c>
      <c r="AJ578">
        <v>575</v>
      </c>
      <c r="AK578">
        <v>0</v>
      </c>
      <c r="AL578">
        <v>0</v>
      </c>
      <c r="AM578">
        <v>0</v>
      </c>
      <c r="AN578">
        <v>0</v>
      </c>
      <c r="AO578">
        <v>0</v>
      </c>
      <c r="AP578">
        <v>0</v>
      </c>
      <c r="AQ578">
        <v>0</v>
      </c>
      <c r="AR578">
        <v>0</v>
      </c>
    </row>
    <row r="579" spans="1:44" x14ac:dyDescent="0.2">
      <c r="A579">
        <f>ROW(Source!A644)</f>
        <v>644</v>
      </c>
      <c r="B579">
        <v>69734871</v>
      </c>
      <c r="C579">
        <v>69734859</v>
      </c>
      <c r="D579">
        <v>27440113</v>
      </c>
      <c r="E579">
        <v>1</v>
      </c>
      <c r="F579">
        <v>1</v>
      </c>
      <c r="G579">
        <v>1</v>
      </c>
      <c r="H579">
        <v>2</v>
      </c>
      <c r="I579" t="s">
        <v>1032</v>
      </c>
      <c r="J579" t="s">
        <v>1033</v>
      </c>
      <c r="K579" t="s">
        <v>1034</v>
      </c>
      <c r="L579">
        <v>1368</v>
      </c>
      <c r="N579">
        <v>1011</v>
      </c>
      <c r="O579" t="s">
        <v>978</v>
      </c>
      <c r="P579" t="s">
        <v>978</v>
      </c>
      <c r="Q579">
        <v>1</v>
      </c>
      <c r="X579">
        <v>0.72</v>
      </c>
      <c r="Y579">
        <v>0</v>
      </c>
      <c r="Z579">
        <v>29.26</v>
      </c>
      <c r="AA579">
        <v>0</v>
      </c>
      <c r="AB579">
        <v>0</v>
      </c>
      <c r="AC579">
        <v>0</v>
      </c>
      <c r="AD579">
        <v>1</v>
      </c>
      <c r="AE579">
        <v>0</v>
      </c>
      <c r="AF579" t="s">
        <v>3</v>
      </c>
      <c r="AG579">
        <v>0.72</v>
      </c>
      <c r="AH579">
        <v>2</v>
      </c>
      <c r="AI579">
        <v>69734863</v>
      </c>
      <c r="AJ579">
        <v>576</v>
      </c>
      <c r="AK579">
        <v>0</v>
      </c>
      <c r="AL579">
        <v>0</v>
      </c>
      <c r="AM579">
        <v>0</v>
      </c>
      <c r="AN579">
        <v>0</v>
      </c>
      <c r="AO579">
        <v>0</v>
      </c>
      <c r="AP579">
        <v>0</v>
      </c>
      <c r="AQ579">
        <v>0</v>
      </c>
      <c r="AR579">
        <v>0</v>
      </c>
    </row>
    <row r="580" spans="1:44" x14ac:dyDescent="0.2">
      <c r="A580">
        <f>ROW(Source!A644)</f>
        <v>644</v>
      </c>
      <c r="B580">
        <v>69734872</v>
      </c>
      <c r="C580">
        <v>69734859</v>
      </c>
      <c r="D580">
        <v>27441197</v>
      </c>
      <c r="E580">
        <v>1</v>
      </c>
      <c r="F580">
        <v>1</v>
      </c>
      <c r="G580">
        <v>1</v>
      </c>
      <c r="H580">
        <v>2</v>
      </c>
      <c r="I580" t="s">
        <v>1035</v>
      </c>
      <c r="J580" t="s">
        <v>1036</v>
      </c>
      <c r="K580" t="s">
        <v>1037</v>
      </c>
      <c r="L580">
        <v>1368</v>
      </c>
      <c r="N580">
        <v>1011</v>
      </c>
      <c r="O580" t="s">
        <v>978</v>
      </c>
      <c r="P580" t="s">
        <v>978</v>
      </c>
      <c r="Q580">
        <v>1</v>
      </c>
      <c r="X580">
        <v>0.25</v>
      </c>
      <c r="Y580">
        <v>0</v>
      </c>
      <c r="Z580">
        <v>2.7</v>
      </c>
      <c r="AA580">
        <v>0</v>
      </c>
      <c r="AB580">
        <v>0</v>
      </c>
      <c r="AC580">
        <v>0</v>
      </c>
      <c r="AD580">
        <v>1</v>
      </c>
      <c r="AE580">
        <v>0</v>
      </c>
      <c r="AF580" t="s">
        <v>3</v>
      </c>
      <c r="AG580">
        <v>0.25</v>
      </c>
      <c r="AH580">
        <v>2</v>
      </c>
      <c r="AI580">
        <v>69734864</v>
      </c>
      <c r="AJ580">
        <v>577</v>
      </c>
      <c r="AK580">
        <v>0</v>
      </c>
      <c r="AL580">
        <v>0</v>
      </c>
      <c r="AM580">
        <v>0</v>
      </c>
      <c r="AN580">
        <v>0</v>
      </c>
      <c r="AO580">
        <v>0</v>
      </c>
      <c r="AP580">
        <v>0</v>
      </c>
      <c r="AQ580">
        <v>0</v>
      </c>
      <c r="AR580">
        <v>0</v>
      </c>
    </row>
    <row r="581" spans="1:44" x14ac:dyDescent="0.2">
      <c r="A581">
        <f>ROW(Source!A644)</f>
        <v>644</v>
      </c>
      <c r="B581">
        <v>69734873</v>
      </c>
      <c r="C581">
        <v>69734859</v>
      </c>
      <c r="D581">
        <v>27441327</v>
      </c>
      <c r="E581">
        <v>1</v>
      </c>
      <c r="F581">
        <v>1</v>
      </c>
      <c r="G581">
        <v>1</v>
      </c>
      <c r="H581">
        <v>2</v>
      </c>
      <c r="I581" t="s">
        <v>975</v>
      </c>
      <c r="J581" t="s">
        <v>976</v>
      </c>
      <c r="K581" t="s">
        <v>977</v>
      </c>
      <c r="L581">
        <v>1368</v>
      </c>
      <c r="N581">
        <v>1011</v>
      </c>
      <c r="O581" t="s">
        <v>978</v>
      </c>
      <c r="P581" t="s">
        <v>978</v>
      </c>
      <c r="Q581">
        <v>1</v>
      </c>
      <c r="X581">
        <v>0.04</v>
      </c>
      <c r="Y581">
        <v>0</v>
      </c>
      <c r="Z581">
        <v>93.37</v>
      </c>
      <c r="AA581">
        <v>11.69</v>
      </c>
      <c r="AB581">
        <v>0</v>
      </c>
      <c r="AC581">
        <v>0</v>
      </c>
      <c r="AD581">
        <v>1</v>
      </c>
      <c r="AE581">
        <v>0</v>
      </c>
      <c r="AF581" t="s">
        <v>3</v>
      </c>
      <c r="AG581">
        <v>0.04</v>
      </c>
      <c r="AH581">
        <v>2</v>
      </c>
      <c r="AI581">
        <v>69734865</v>
      </c>
      <c r="AJ581">
        <v>578</v>
      </c>
      <c r="AK581">
        <v>0</v>
      </c>
      <c r="AL581">
        <v>0</v>
      </c>
      <c r="AM581">
        <v>0</v>
      </c>
      <c r="AN581">
        <v>0</v>
      </c>
      <c r="AO581">
        <v>0</v>
      </c>
      <c r="AP581">
        <v>0</v>
      </c>
      <c r="AQ581">
        <v>0</v>
      </c>
      <c r="AR581">
        <v>0</v>
      </c>
    </row>
    <row r="582" spans="1:44" x14ac:dyDescent="0.2">
      <c r="A582">
        <f>ROW(Source!A644)</f>
        <v>644</v>
      </c>
      <c r="B582">
        <v>69734874</v>
      </c>
      <c r="C582">
        <v>69734859</v>
      </c>
      <c r="D582">
        <v>27372116</v>
      </c>
      <c r="E582">
        <v>1</v>
      </c>
      <c r="F582">
        <v>1</v>
      </c>
      <c r="G582">
        <v>1</v>
      </c>
      <c r="H582">
        <v>3</v>
      </c>
      <c r="I582" t="s">
        <v>414</v>
      </c>
      <c r="J582" t="s">
        <v>1076</v>
      </c>
      <c r="K582" t="s">
        <v>415</v>
      </c>
      <c r="L582">
        <v>1348</v>
      </c>
      <c r="N582">
        <v>1009</v>
      </c>
      <c r="O582" t="s">
        <v>78</v>
      </c>
      <c r="P582" t="s">
        <v>78</v>
      </c>
      <c r="Q582">
        <v>1000</v>
      </c>
      <c r="X582">
        <v>0.02</v>
      </c>
      <c r="Y582">
        <v>1391.4</v>
      </c>
      <c r="Z582">
        <v>0</v>
      </c>
      <c r="AA582">
        <v>0</v>
      </c>
      <c r="AB582">
        <v>0</v>
      </c>
      <c r="AC582">
        <v>0</v>
      </c>
      <c r="AD582">
        <v>1</v>
      </c>
      <c r="AE582">
        <v>0</v>
      </c>
      <c r="AF582" t="s">
        <v>3</v>
      </c>
      <c r="AG582">
        <v>0.02</v>
      </c>
      <c r="AH582">
        <v>3</v>
      </c>
      <c r="AI582">
        <v>-1</v>
      </c>
      <c r="AJ582" t="s">
        <v>3</v>
      </c>
      <c r="AK582">
        <v>4</v>
      </c>
      <c r="AL582">
        <v>-27.828000000000003</v>
      </c>
      <c r="AM582">
        <v>0</v>
      </c>
      <c r="AN582">
        <v>0</v>
      </c>
      <c r="AO582">
        <v>0</v>
      </c>
      <c r="AP582">
        <v>0</v>
      </c>
      <c r="AQ582">
        <v>0</v>
      </c>
      <c r="AR582">
        <v>1</v>
      </c>
    </row>
    <row r="583" spans="1:44" x14ac:dyDescent="0.2">
      <c r="A583">
        <f>ROW(Source!A644)</f>
        <v>644</v>
      </c>
      <c r="B583">
        <v>69734875</v>
      </c>
      <c r="C583">
        <v>69734859</v>
      </c>
      <c r="D583">
        <v>27371036</v>
      </c>
      <c r="E583">
        <v>1</v>
      </c>
      <c r="F583">
        <v>1</v>
      </c>
      <c r="G583">
        <v>1</v>
      </c>
      <c r="H583">
        <v>3</v>
      </c>
      <c r="I583" t="s">
        <v>1077</v>
      </c>
      <c r="J583" t="s">
        <v>1078</v>
      </c>
      <c r="K583" t="s">
        <v>1079</v>
      </c>
      <c r="L583">
        <v>1348</v>
      </c>
      <c r="N583">
        <v>1009</v>
      </c>
      <c r="O583" t="s">
        <v>78</v>
      </c>
      <c r="P583" t="s">
        <v>78</v>
      </c>
      <c r="Q583">
        <v>1000</v>
      </c>
      <c r="X583">
        <v>0.04</v>
      </c>
      <c r="Y583">
        <v>2606.9</v>
      </c>
      <c r="Z583">
        <v>0</v>
      </c>
      <c r="AA583">
        <v>0</v>
      </c>
      <c r="AB583">
        <v>0</v>
      </c>
      <c r="AC583">
        <v>0</v>
      </c>
      <c r="AD583">
        <v>1</v>
      </c>
      <c r="AE583">
        <v>0</v>
      </c>
      <c r="AF583" t="s">
        <v>3</v>
      </c>
      <c r="AG583">
        <v>0.04</v>
      </c>
      <c r="AH583">
        <v>3</v>
      </c>
      <c r="AI583">
        <v>-1</v>
      </c>
      <c r="AJ583" t="s">
        <v>3</v>
      </c>
      <c r="AK583">
        <v>4</v>
      </c>
      <c r="AL583">
        <v>-104.27600000000001</v>
      </c>
      <c r="AM583">
        <v>0</v>
      </c>
      <c r="AN583">
        <v>0</v>
      </c>
      <c r="AO583">
        <v>0</v>
      </c>
      <c r="AP583">
        <v>0</v>
      </c>
      <c r="AQ583">
        <v>0</v>
      </c>
      <c r="AR583">
        <v>1</v>
      </c>
    </row>
    <row r="584" spans="1:44" x14ac:dyDescent="0.2">
      <c r="A584">
        <f>ROW(Source!A644)</f>
        <v>644</v>
      </c>
      <c r="B584">
        <v>69734876</v>
      </c>
      <c r="C584">
        <v>69734859</v>
      </c>
      <c r="D584">
        <v>27371543</v>
      </c>
      <c r="E584">
        <v>1</v>
      </c>
      <c r="F584">
        <v>1</v>
      </c>
      <c r="G584">
        <v>1</v>
      </c>
      <c r="H584">
        <v>3</v>
      </c>
      <c r="I584" t="s">
        <v>66</v>
      </c>
      <c r="J584" t="s">
        <v>267</v>
      </c>
      <c r="K584" t="s">
        <v>67</v>
      </c>
      <c r="L584">
        <v>1346</v>
      </c>
      <c r="N584">
        <v>1009</v>
      </c>
      <c r="O584" t="s">
        <v>68</v>
      </c>
      <c r="P584" t="s">
        <v>68</v>
      </c>
      <c r="Q584">
        <v>1</v>
      </c>
      <c r="X584">
        <v>0.5</v>
      </c>
      <c r="Y584">
        <v>1.82</v>
      </c>
      <c r="Z584">
        <v>0</v>
      </c>
      <c r="AA584">
        <v>0</v>
      </c>
      <c r="AB584">
        <v>0</v>
      </c>
      <c r="AC584">
        <v>0</v>
      </c>
      <c r="AD584">
        <v>1</v>
      </c>
      <c r="AE584">
        <v>0</v>
      </c>
      <c r="AF584" t="s">
        <v>3</v>
      </c>
      <c r="AG584">
        <v>0.5</v>
      </c>
      <c r="AH584">
        <v>2</v>
      </c>
      <c r="AI584">
        <v>69734866</v>
      </c>
      <c r="AJ584">
        <v>579</v>
      </c>
      <c r="AK584">
        <v>3</v>
      </c>
      <c r="AL584">
        <v>-0.91</v>
      </c>
      <c r="AM584">
        <v>0</v>
      </c>
      <c r="AN584">
        <v>0</v>
      </c>
      <c r="AO584">
        <v>0</v>
      </c>
      <c r="AP584">
        <v>0</v>
      </c>
      <c r="AQ584">
        <v>0</v>
      </c>
      <c r="AR584">
        <v>1</v>
      </c>
    </row>
    <row r="585" spans="1:44" x14ac:dyDescent="0.2">
      <c r="A585">
        <f>ROW(Source!A649)</f>
        <v>649</v>
      </c>
      <c r="B585">
        <v>69734891</v>
      </c>
      <c r="C585">
        <v>69734879</v>
      </c>
      <c r="D585">
        <v>27501160</v>
      </c>
      <c r="E585">
        <v>1</v>
      </c>
      <c r="F585">
        <v>1</v>
      </c>
      <c r="G585">
        <v>1</v>
      </c>
      <c r="H585">
        <v>1</v>
      </c>
      <c r="I585" t="s">
        <v>1038</v>
      </c>
      <c r="J585" t="s">
        <v>3</v>
      </c>
      <c r="K585" t="s">
        <v>1039</v>
      </c>
      <c r="L585">
        <v>1369</v>
      </c>
      <c r="N585">
        <v>1013</v>
      </c>
      <c r="O585" t="s">
        <v>974</v>
      </c>
      <c r="P585" t="s">
        <v>974</v>
      </c>
      <c r="Q585">
        <v>1</v>
      </c>
      <c r="X585">
        <v>46.18</v>
      </c>
      <c r="Y585">
        <v>0</v>
      </c>
      <c r="Z585">
        <v>0</v>
      </c>
      <c r="AA585">
        <v>0</v>
      </c>
      <c r="AB585">
        <v>11.37</v>
      </c>
      <c r="AC585">
        <v>0</v>
      </c>
      <c r="AD585">
        <v>1</v>
      </c>
      <c r="AE585">
        <v>1</v>
      </c>
      <c r="AF585" t="s">
        <v>3</v>
      </c>
      <c r="AG585">
        <v>46.18</v>
      </c>
      <c r="AH585">
        <v>2</v>
      </c>
      <c r="AI585">
        <v>69734880</v>
      </c>
      <c r="AJ585">
        <v>581</v>
      </c>
      <c r="AK585">
        <v>0</v>
      </c>
      <c r="AL585">
        <v>0</v>
      </c>
      <c r="AM585">
        <v>0</v>
      </c>
      <c r="AN585">
        <v>0</v>
      </c>
      <c r="AO585">
        <v>0</v>
      </c>
      <c r="AP585">
        <v>0</v>
      </c>
      <c r="AQ585">
        <v>0</v>
      </c>
      <c r="AR585">
        <v>0</v>
      </c>
    </row>
    <row r="586" spans="1:44" x14ac:dyDescent="0.2">
      <c r="A586">
        <f>ROW(Source!A649)</f>
        <v>649</v>
      </c>
      <c r="B586">
        <v>69734892</v>
      </c>
      <c r="C586">
        <v>69734879</v>
      </c>
      <c r="D586">
        <v>121548</v>
      </c>
      <c r="E586">
        <v>1</v>
      </c>
      <c r="F586">
        <v>1</v>
      </c>
      <c r="G586">
        <v>1</v>
      </c>
      <c r="H586">
        <v>1</v>
      </c>
      <c r="I586" t="s">
        <v>36</v>
      </c>
      <c r="J586" t="s">
        <v>3</v>
      </c>
      <c r="K586" t="s">
        <v>981</v>
      </c>
      <c r="L586">
        <v>608254</v>
      </c>
      <c r="N586">
        <v>1013</v>
      </c>
      <c r="O586" t="s">
        <v>982</v>
      </c>
      <c r="P586" t="s">
        <v>982</v>
      </c>
      <c r="Q586">
        <v>1</v>
      </c>
      <c r="X586">
        <v>0.39</v>
      </c>
      <c r="Y586">
        <v>0</v>
      </c>
      <c r="Z586">
        <v>0</v>
      </c>
      <c r="AA586">
        <v>0</v>
      </c>
      <c r="AB586">
        <v>0</v>
      </c>
      <c r="AC586">
        <v>0</v>
      </c>
      <c r="AD586">
        <v>1</v>
      </c>
      <c r="AE586">
        <v>2</v>
      </c>
      <c r="AF586" t="s">
        <v>3</v>
      </c>
      <c r="AG586">
        <v>0.39</v>
      </c>
      <c r="AH586">
        <v>2</v>
      </c>
      <c r="AI586">
        <v>69734881</v>
      </c>
      <c r="AJ586">
        <v>582</v>
      </c>
      <c r="AK586">
        <v>0</v>
      </c>
      <c r="AL586">
        <v>0</v>
      </c>
      <c r="AM586">
        <v>0</v>
      </c>
      <c r="AN586">
        <v>0</v>
      </c>
      <c r="AO586">
        <v>0</v>
      </c>
      <c r="AP586">
        <v>0</v>
      </c>
      <c r="AQ586">
        <v>0</v>
      </c>
      <c r="AR586">
        <v>0</v>
      </c>
    </row>
    <row r="587" spans="1:44" x14ac:dyDescent="0.2">
      <c r="A587">
        <f>ROW(Source!A649)</f>
        <v>649</v>
      </c>
      <c r="B587">
        <v>69734893</v>
      </c>
      <c r="C587">
        <v>69734879</v>
      </c>
      <c r="D587">
        <v>27439630</v>
      </c>
      <c r="E587">
        <v>1</v>
      </c>
      <c r="F587">
        <v>1</v>
      </c>
      <c r="G587">
        <v>1</v>
      </c>
      <c r="H587">
        <v>2</v>
      </c>
      <c r="I587" t="s">
        <v>986</v>
      </c>
      <c r="J587" t="s">
        <v>987</v>
      </c>
      <c r="K587" t="s">
        <v>988</v>
      </c>
      <c r="L587">
        <v>1368</v>
      </c>
      <c r="N587">
        <v>1011</v>
      </c>
      <c r="O587" t="s">
        <v>978</v>
      </c>
      <c r="P587" t="s">
        <v>978</v>
      </c>
      <c r="Q587">
        <v>1</v>
      </c>
      <c r="X587">
        <v>0.39</v>
      </c>
      <c r="Y587">
        <v>0</v>
      </c>
      <c r="Z587">
        <v>31.27</v>
      </c>
      <c r="AA587">
        <v>13.61</v>
      </c>
      <c r="AB587">
        <v>0</v>
      </c>
      <c r="AC587">
        <v>0</v>
      </c>
      <c r="AD587">
        <v>1</v>
      </c>
      <c r="AE587">
        <v>0</v>
      </c>
      <c r="AF587" t="s">
        <v>3</v>
      </c>
      <c r="AG587">
        <v>0.39</v>
      </c>
      <c r="AH587">
        <v>2</v>
      </c>
      <c r="AI587">
        <v>69734882</v>
      </c>
      <c r="AJ587">
        <v>583</v>
      </c>
      <c r="AK587">
        <v>0</v>
      </c>
      <c r="AL587">
        <v>0</v>
      </c>
      <c r="AM587">
        <v>0</v>
      </c>
      <c r="AN587">
        <v>0</v>
      </c>
      <c r="AO587">
        <v>0</v>
      </c>
      <c r="AP587">
        <v>0</v>
      </c>
      <c r="AQ587">
        <v>0</v>
      </c>
      <c r="AR587">
        <v>0</v>
      </c>
    </row>
    <row r="588" spans="1:44" x14ac:dyDescent="0.2">
      <c r="A588">
        <f>ROW(Source!A649)</f>
        <v>649</v>
      </c>
      <c r="B588">
        <v>69734894</v>
      </c>
      <c r="C588">
        <v>69734879</v>
      </c>
      <c r="D588">
        <v>27440113</v>
      </c>
      <c r="E588">
        <v>1</v>
      </c>
      <c r="F588">
        <v>1</v>
      </c>
      <c r="G588">
        <v>1</v>
      </c>
      <c r="H588">
        <v>2</v>
      </c>
      <c r="I588" t="s">
        <v>1032</v>
      </c>
      <c r="J588" t="s">
        <v>1033</v>
      </c>
      <c r="K588" t="s">
        <v>1034</v>
      </c>
      <c r="L588">
        <v>1368</v>
      </c>
      <c r="N588">
        <v>1011</v>
      </c>
      <c r="O588" t="s">
        <v>978</v>
      </c>
      <c r="P588" t="s">
        <v>978</v>
      </c>
      <c r="Q588">
        <v>1</v>
      </c>
      <c r="X588">
        <v>8.0500000000000007</v>
      </c>
      <c r="Y588">
        <v>0</v>
      </c>
      <c r="Z588">
        <v>29.26</v>
      </c>
      <c r="AA588">
        <v>0</v>
      </c>
      <c r="AB588">
        <v>0</v>
      </c>
      <c r="AC588">
        <v>0</v>
      </c>
      <c r="AD588">
        <v>1</v>
      </c>
      <c r="AE588">
        <v>0</v>
      </c>
      <c r="AF588" t="s">
        <v>3</v>
      </c>
      <c r="AG588">
        <v>8.0500000000000007</v>
      </c>
      <c r="AH588">
        <v>2</v>
      </c>
      <c r="AI588">
        <v>69734883</v>
      </c>
      <c r="AJ588">
        <v>584</v>
      </c>
      <c r="AK588">
        <v>0</v>
      </c>
      <c r="AL588">
        <v>0</v>
      </c>
      <c r="AM588">
        <v>0</v>
      </c>
      <c r="AN588">
        <v>0</v>
      </c>
      <c r="AO588">
        <v>0</v>
      </c>
      <c r="AP588">
        <v>0</v>
      </c>
      <c r="AQ588">
        <v>0</v>
      </c>
      <c r="AR588">
        <v>0</v>
      </c>
    </row>
    <row r="589" spans="1:44" x14ac:dyDescent="0.2">
      <c r="A589">
        <f>ROW(Source!A649)</f>
        <v>649</v>
      </c>
      <c r="B589">
        <v>69734895</v>
      </c>
      <c r="C589">
        <v>69734879</v>
      </c>
      <c r="D589">
        <v>27441197</v>
      </c>
      <c r="E589">
        <v>1</v>
      </c>
      <c r="F589">
        <v>1</v>
      </c>
      <c r="G589">
        <v>1</v>
      </c>
      <c r="H589">
        <v>2</v>
      </c>
      <c r="I589" t="s">
        <v>1035</v>
      </c>
      <c r="J589" t="s">
        <v>1036</v>
      </c>
      <c r="K589" t="s">
        <v>1037</v>
      </c>
      <c r="L589">
        <v>1368</v>
      </c>
      <c r="N589">
        <v>1011</v>
      </c>
      <c r="O589" t="s">
        <v>978</v>
      </c>
      <c r="P589" t="s">
        <v>978</v>
      </c>
      <c r="Q589">
        <v>1</v>
      </c>
      <c r="X589">
        <v>6</v>
      </c>
      <c r="Y589">
        <v>0</v>
      </c>
      <c r="Z589">
        <v>2.7</v>
      </c>
      <c r="AA589">
        <v>0</v>
      </c>
      <c r="AB589">
        <v>0</v>
      </c>
      <c r="AC589">
        <v>0</v>
      </c>
      <c r="AD589">
        <v>1</v>
      </c>
      <c r="AE589">
        <v>0</v>
      </c>
      <c r="AF589" t="s">
        <v>3</v>
      </c>
      <c r="AG589">
        <v>6</v>
      </c>
      <c r="AH589">
        <v>2</v>
      </c>
      <c r="AI589">
        <v>69734884</v>
      </c>
      <c r="AJ589">
        <v>585</v>
      </c>
      <c r="AK589">
        <v>0</v>
      </c>
      <c r="AL589">
        <v>0</v>
      </c>
      <c r="AM589">
        <v>0</v>
      </c>
      <c r="AN589">
        <v>0</v>
      </c>
      <c r="AO589">
        <v>0</v>
      </c>
      <c r="AP589">
        <v>0</v>
      </c>
      <c r="AQ589">
        <v>0</v>
      </c>
      <c r="AR589">
        <v>0</v>
      </c>
    </row>
    <row r="590" spans="1:44" x14ac:dyDescent="0.2">
      <c r="A590">
        <f>ROW(Source!A649)</f>
        <v>649</v>
      </c>
      <c r="B590">
        <v>69734896</v>
      </c>
      <c r="C590">
        <v>69734879</v>
      </c>
      <c r="D590">
        <v>27441327</v>
      </c>
      <c r="E590">
        <v>1</v>
      </c>
      <c r="F590">
        <v>1</v>
      </c>
      <c r="G590">
        <v>1</v>
      </c>
      <c r="H590">
        <v>2</v>
      </c>
      <c r="I590" t="s">
        <v>975</v>
      </c>
      <c r="J590" t="s">
        <v>976</v>
      </c>
      <c r="K590" t="s">
        <v>977</v>
      </c>
      <c r="L590">
        <v>1368</v>
      </c>
      <c r="N590">
        <v>1011</v>
      </c>
      <c r="O590" t="s">
        <v>978</v>
      </c>
      <c r="P590" t="s">
        <v>978</v>
      </c>
      <c r="Q590">
        <v>1</v>
      </c>
      <c r="X590">
        <v>0.59</v>
      </c>
      <c r="Y590">
        <v>0</v>
      </c>
      <c r="Z590">
        <v>93.37</v>
      </c>
      <c r="AA590">
        <v>11.69</v>
      </c>
      <c r="AB590">
        <v>0</v>
      </c>
      <c r="AC590">
        <v>0</v>
      </c>
      <c r="AD590">
        <v>1</v>
      </c>
      <c r="AE590">
        <v>0</v>
      </c>
      <c r="AF590" t="s">
        <v>3</v>
      </c>
      <c r="AG590">
        <v>0.59</v>
      </c>
      <c r="AH590">
        <v>2</v>
      </c>
      <c r="AI590">
        <v>69734885</v>
      </c>
      <c r="AJ590">
        <v>586</v>
      </c>
      <c r="AK590">
        <v>0</v>
      </c>
      <c r="AL590">
        <v>0</v>
      </c>
      <c r="AM590">
        <v>0</v>
      </c>
      <c r="AN590">
        <v>0</v>
      </c>
      <c r="AO590">
        <v>0</v>
      </c>
      <c r="AP590">
        <v>0</v>
      </c>
      <c r="AQ590">
        <v>0</v>
      </c>
      <c r="AR590">
        <v>0</v>
      </c>
    </row>
    <row r="591" spans="1:44" x14ac:dyDescent="0.2">
      <c r="A591">
        <f>ROW(Source!A649)</f>
        <v>649</v>
      </c>
      <c r="B591">
        <v>69734897</v>
      </c>
      <c r="C591">
        <v>69734879</v>
      </c>
      <c r="D591">
        <v>27370860</v>
      </c>
      <c r="E591">
        <v>1</v>
      </c>
      <c r="F591">
        <v>1</v>
      </c>
      <c r="G591">
        <v>1</v>
      </c>
      <c r="H591">
        <v>3</v>
      </c>
      <c r="I591" t="s">
        <v>1080</v>
      </c>
      <c r="J591" t="s">
        <v>1081</v>
      </c>
      <c r="K591" t="s">
        <v>1082</v>
      </c>
      <c r="L591">
        <v>1348</v>
      </c>
      <c r="N591">
        <v>1009</v>
      </c>
      <c r="O591" t="s">
        <v>78</v>
      </c>
      <c r="P591" t="s">
        <v>78</v>
      </c>
      <c r="Q591">
        <v>1000</v>
      </c>
      <c r="X591">
        <v>1.4E-2</v>
      </c>
      <c r="Y591">
        <v>1083.3800000000001</v>
      </c>
      <c r="Z591">
        <v>0</v>
      </c>
      <c r="AA591">
        <v>0</v>
      </c>
      <c r="AB591">
        <v>0</v>
      </c>
      <c r="AC591">
        <v>0</v>
      </c>
      <c r="AD591">
        <v>1</v>
      </c>
      <c r="AE591">
        <v>0</v>
      </c>
      <c r="AF591" t="s">
        <v>3</v>
      </c>
      <c r="AG591">
        <v>1.4E-2</v>
      </c>
      <c r="AH591">
        <v>3</v>
      </c>
      <c r="AI591">
        <v>-1</v>
      </c>
      <c r="AJ591" t="s">
        <v>3</v>
      </c>
      <c r="AK591">
        <v>4</v>
      </c>
      <c r="AL591">
        <v>-15.167320000000002</v>
      </c>
      <c r="AM591">
        <v>0</v>
      </c>
      <c r="AN591">
        <v>0</v>
      </c>
      <c r="AO591">
        <v>0</v>
      </c>
      <c r="AP591">
        <v>0</v>
      </c>
      <c r="AQ591">
        <v>0</v>
      </c>
      <c r="AR591">
        <v>1</v>
      </c>
    </row>
    <row r="592" spans="1:44" x14ac:dyDescent="0.2">
      <c r="A592">
        <f>ROW(Source!A649)</f>
        <v>649</v>
      </c>
      <c r="B592">
        <v>69734898</v>
      </c>
      <c r="C592">
        <v>69734879</v>
      </c>
      <c r="D592">
        <v>27372116</v>
      </c>
      <c r="E592">
        <v>1</v>
      </c>
      <c r="F592">
        <v>1</v>
      </c>
      <c r="G592">
        <v>1</v>
      </c>
      <c r="H592">
        <v>3</v>
      </c>
      <c r="I592" t="s">
        <v>414</v>
      </c>
      <c r="J592" t="s">
        <v>1076</v>
      </c>
      <c r="K592" t="s">
        <v>415</v>
      </c>
      <c r="L592">
        <v>1348</v>
      </c>
      <c r="N592">
        <v>1009</v>
      </c>
      <c r="O592" t="s">
        <v>78</v>
      </c>
      <c r="P592" t="s">
        <v>78</v>
      </c>
      <c r="Q592">
        <v>1000</v>
      </c>
      <c r="X592">
        <v>0.28899999999999998</v>
      </c>
      <c r="Y592">
        <v>1391.4</v>
      </c>
      <c r="Z592">
        <v>0</v>
      </c>
      <c r="AA592">
        <v>0</v>
      </c>
      <c r="AB592">
        <v>0</v>
      </c>
      <c r="AC592">
        <v>0</v>
      </c>
      <c r="AD592">
        <v>1</v>
      </c>
      <c r="AE592">
        <v>0</v>
      </c>
      <c r="AF592" t="s">
        <v>3</v>
      </c>
      <c r="AG592">
        <v>0.28899999999999998</v>
      </c>
      <c r="AH592">
        <v>2</v>
      </c>
      <c r="AI592">
        <v>69734886</v>
      </c>
      <c r="AJ592">
        <v>587</v>
      </c>
      <c r="AK592">
        <v>3</v>
      </c>
      <c r="AL592">
        <v>-402.1146</v>
      </c>
      <c r="AM592">
        <v>0</v>
      </c>
      <c r="AN592">
        <v>0</v>
      </c>
      <c r="AO592">
        <v>0</v>
      </c>
      <c r="AP592">
        <v>0</v>
      </c>
      <c r="AQ592">
        <v>0</v>
      </c>
      <c r="AR592">
        <v>1</v>
      </c>
    </row>
    <row r="593" spans="1:44" x14ac:dyDescent="0.2">
      <c r="A593">
        <f>ROW(Source!A649)</f>
        <v>649</v>
      </c>
      <c r="B593">
        <v>69734899</v>
      </c>
      <c r="C593">
        <v>69734879</v>
      </c>
      <c r="D593">
        <v>27372117</v>
      </c>
      <c r="E593">
        <v>1</v>
      </c>
      <c r="F593">
        <v>1</v>
      </c>
      <c r="G593">
        <v>1</v>
      </c>
      <c r="H593">
        <v>3</v>
      </c>
      <c r="I593" t="s">
        <v>419</v>
      </c>
      <c r="J593" t="s">
        <v>1083</v>
      </c>
      <c r="K593" t="s">
        <v>420</v>
      </c>
      <c r="L593">
        <v>1348</v>
      </c>
      <c r="N593">
        <v>1009</v>
      </c>
      <c r="O593" t="s">
        <v>78</v>
      </c>
      <c r="P593" t="s">
        <v>78</v>
      </c>
      <c r="Q593">
        <v>1000</v>
      </c>
      <c r="X593">
        <v>5.7000000000000002E-2</v>
      </c>
      <c r="Y593">
        <v>1534.65</v>
      </c>
      <c r="Z593">
        <v>0</v>
      </c>
      <c r="AA593">
        <v>0</v>
      </c>
      <c r="AB593">
        <v>0</v>
      </c>
      <c r="AC593">
        <v>0</v>
      </c>
      <c r="AD593">
        <v>1</v>
      </c>
      <c r="AE593">
        <v>0</v>
      </c>
      <c r="AF593" t="s">
        <v>3</v>
      </c>
      <c r="AG593">
        <v>5.7000000000000002E-2</v>
      </c>
      <c r="AH593">
        <v>2</v>
      </c>
      <c r="AI593">
        <v>69734887</v>
      </c>
      <c r="AJ593">
        <v>588</v>
      </c>
      <c r="AK593">
        <v>3</v>
      </c>
      <c r="AL593">
        <v>-87.47505000000001</v>
      </c>
      <c r="AM593">
        <v>0</v>
      </c>
      <c r="AN593">
        <v>0</v>
      </c>
      <c r="AO593">
        <v>0</v>
      </c>
      <c r="AP593">
        <v>0</v>
      </c>
      <c r="AQ593">
        <v>0</v>
      </c>
      <c r="AR593">
        <v>1</v>
      </c>
    </row>
    <row r="594" spans="1:44" x14ac:dyDescent="0.2">
      <c r="A594">
        <f>ROW(Source!A649)</f>
        <v>649</v>
      </c>
      <c r="B594">
        <v>69734900</v>
      </c>
      <c r="C594">
        <v>69734879</v>
      </c>
      <c r="D594">
        <v>27373116</v>
      </c>
      <c r="E594">
        <v>1</v>
      </c>
      <c r="F594">
        <v>1</v>
      </c>
      <c r="G594">
        <v>1</v>
      </c>
      <c r="H594">
        <v>3</v>
      </c>
      <c r="I594" t="s">
        <v>423</v>
      </c>
      <c r="J594" t="s">
        <v>1084</v>
      </c>
      <c r="K594" t="s">
        <v>1085</v>
      </c>
      <c r="L594">
        <v>1327</v>
      </c>
      <c r="N594">
        <v>1005</v>
      </c>
      <c r="O594" t="s">
        <v>56</v>
      </c>
      <c r="P594" t="s">
        <v>56</v>
      </c>
      <c r="Q594">
        <v>1</v>
      </c>
      <c r="X594">
        <v>116</v>
      </c>
      <c r="Y594">
        <v>5.29</v>
      </c>
      <c r="Z594">
        <v>0</v>
      </c>
      <c r="AA594">
        <v>0</v>
      </c>
      <c r="AB594">
        <v>0</v>
      </c>
      <c r="AC594">
        <v>0</v>
      </c>
      <c r="AD594">
        <v>1</v>
      </c>
      <c r="AE594">
        <v>0</v>
      </c>
      <c r="AF594" t="s">
        <v>3</v>
      </c>
      <c r="AG594">
        <v>116</v>
      </c>
      <c r="AH594">
        <v>2</v>
      </c>
      <c r="AI594">
        <v>69734888</v>
      </c>
      <c r="AJ594">
        <v>589</v>
      </c>
      <c r="AK594">
        <v>3</v>
      </c>
      <c r="AL594">
        <v>-613.64</v>
      </c>
      <c r="AM594">
        <v>0</v>
      </c>
      <c r="AN594">
        <v>0</v>
      </c>
      <c r="AO594">
        <v>0</v>
      </c>
      <c r="AP594">
        <v>0</v>
      </c>
      <c r="AQ594">
        <v>0</v>
      </c>
      <c r="AR594">
        <v>1</v>
      </c>
    </row>
    <row r="595" spans="1:44" x14ac:dyDescent="0.2">
      <c r="A595">
        <f>ROW(Source!A649)</f>
        <v>649</v>
      </c>
      <c r="B595">
        <v>69734901</v>
      </c>
      <c r="C595">
        <v>69734879</v>
      </c>
      <c r="D595">
        <v>27371032</v>
      </c>
      <c r="E595">
        <v>1</v>
      </c>
      <c r="F595">
        <v>1</v>
      </c>
      <c r="G595">
        <v>1</v>
      </c>
      <c r="H595">
        <v>3</v>
      </c>
      <c r="I595" t="s">
        <v>428</v>
      </c>
      <c r="J595" t="s">
        <v>1086</v>
      </c>
      <c r="K595" t="s">
        <v>429</v>
      </c>
      <c r="L595">
        <v>1348</v>
      </c>
      <c r="N595">
        <v>1009</v>
      </c>
      <c r="O595" t="s">
        <v>78</v>
      </c>
      <c r="P595" t="s">
        <v>78</v>
      </c>
      <c r="Q595">
        <v>1000</v>
      </c>
      <c r="X595">
        <v>9.5000000000000001E-2</v>
      </c>
      <c r="Y595">
        <v>5646.9</v>
      </c>
      <c r="Z595">
        <v>0</v>
      </c>
      <c r="AA595">
        <v>0</v>
      </c>
      <c r="AB595">
        <v>0</v>
      </c>
      <c r="AC595">
        <v>0</v>
      </c>
      <c r="AD595">
        <v>1</v>
      </c>
      <c r="AE595">
        <v>0</v>
      </c>
      <c r="AF595" t="s">
        <v>3</v>
      </c>
      <c r="AG595">
        <v>9.5000000000000001E-2</v>
      </c>
      <c r="AH595">
        <v>2</v>
      </c>
      <c r="AI595">
        <v>69734889</v>
      </c>
      <c r="AJ595">
        <v>590</v>
      </c>
      <c r="AK595">
        <v>3</v>
      </c>
      <c r="AL595">
        <v>-536.45549999999992</v>
      </c>
      <c r="AM595">
        <v>0</v>
      </c>
      <c r="AN595">
        <v>0</v>
      </c>
      <c r="AO595">
        <v>0</v>
      </c>
      <c r="AP595">
        <v>0</v>
      </c>
      <c r="AQ595">
        <v>0</v>
      </c>
      <c r="AR595">
        <v>1</v>
      </c>
    </row>
    <row r="596" spans="1:44" x14ac:dyDescent="0.2">
      <c r="A596">
        <f>ROW(Source!A649)</f>
        <v>649</v>
      </c>
      <c r="B596">
        <v>69734902</v>
      </c>
      <c r="C596">
        <v>69734879</v>
      </c>
      <c r="D596">
        <v>27371543</v>
      </c>
      <c r="E596">
        <v>1</v>
      </c>
      <c r="F596">
        <v>1</v>
      </c>
      <c r="G596">
        <v>1</v>
      </c>
      <c r="H596">
        <v>3</v>
      </c>
      <c r="I596" t="s">
        <v>66</v>
      </c>
      <c r="J596" t="s">
        <v>267</v>
      </c>
      <c r="K596" t="s">
        <v>67</v>
      </c>
      <c r="L596">
        <v>1346</v>
      </c>
      <c r="N596">
        <v>1009</v>
      </c>
      <c r="O596" t="s">
        <v>68</v>
      </c>
      <c r="P596" t="s">
        <v>68</v>
      </c>
      <c r="Q596">
        <v>1</v>
      </c>
      <c r="X596">
        <v>0.5</v>
      </c>
      <c r="Y596">
        <v>1.82</v>
      </c>
      <c r="Z596">
        <v>0</v>
      </c>
      <c r="AA596">
        <v>0</v>
      </c>
      <c r="AB596">
        <v>0</v>
      </c>
      <c r="AC596">
        <v>0</v>
      </c>
      <c r="AD596">
        <v>1</v>
      </c>
      <c r="AE596">
        <v>0</v>
      </c>
      <c r="AF596" t="s">
        <v>3</v>
      </c>
      <c r="AG596">
        <v>0.5</v>
      </c>
      <c r="AH596">
        <v>2</v>
      </c>
      <c r="AI596">
        <v>69734890</v>
      </c>
      <c r="AJ596">
        <v>591</v>
      </c>
      <c r="AK596">
        <v>3</v>
      </c>
      <c r="AL596">
        <v>-0.91</v>
      </c>
      <c r="AM596">
        <v>0</v>
      </c>
      <c r="AN596">
        <v>0</v>
      </c>
      <c r="AO596">
        <v>0</v>
      </c>
      <c r="AP596">
        <v>0</v>
      </c>
      <c r="AQ596">
        <v>0</v>
      </c>
      <c r="AR596">
        <v>1</v>
      </c>
    </row>
    <row r="597" spans="1:44" x14ac:dyDescent="0.2">
      <c r="A597">
        <f>ROW(Source!A649)</f>
        <v>649</v>
      </c>
      <c r="B597">
        <v>69734903</v>
      </c>
      <c r="C597">
        <v>69734879</v>
      </c>
      <c r="D597">
        <v>27386812</v>
      </c>
      <c r="E597">
        <v>1</v>
      </c>
      <c r="F597">
        <v>1</v>
      </c>
      <c r="G597">
        <v>1</v>
      </c>
      <c r="H597">
        <v>3</v>
      </c>
      <c r="I597" t="s">
        <v>1087</v>
      </c>
      <c r="J597" t="s">
        <v>1088</v>
      </c>
      <c r="K597" t="s">
        <v>1089</v>
      </c>
      <c r="L597">
        <v>1348</v>
      </c>
      <c r="N597">
        <v>1009</v>
      </c>
      <c r="O597" t="s">
        <v>78</v>
      </c>
      <c r="P597" t="s">
        <v>78</v>
      </c>
      <c r="Q597">
        <v>1000</v>
      </c>
      <c r="X597">
        <v>0.23100000000000001</v>
      </c>
      <c r="Y597">
        <v>727.34</v>
      </c>
      <c r="Z597">
        <v>0</v>
      </c>
      <c r="AA597">
        <v>0</v>
      </c>
      <c r="AB597">
        <v>0</v>
      </c>
      <c r="AC597">
        <v>0</v>
      </c>
      <c r="AD597">
        <v>1</v>
      </c>
      <c r="AE597">
        <v>0</v>
      </c>
      <c r="AF597" t="s">
        <v>3</v>
      </c>
      <c r="AG597">
        <v>0.23100000000000001</v>
      </c>
      <c r="AH597">
        <v>3</v>
      </c>
      <c r="AI597">
        <v>-1</v>
      </c>
      <c r="AJ597" t="s">
        <v>3</v>
      </c>
      <c r="AK597">
        <v>4</v>
      </c>
      <c r="AL597">
        <v>-168.01554000000002</v>
      </c>
      <c r="AM597">
        <v>0</v>
      </c>
      <c r="AN597">
        <v>0</v>
      </c>
      <c r="AO597">
        <v>0</v>
      </c>
      <c r="AP597">
        <v>0</v>
      </c>
      <c r="AQ597">
        <v>0</v>
      </c>
      <c r="AR597">
        <v>1</v>
      </c>
    </row>
    <row r="598" spans="1:44" x14ac:dyDescent="0.2">
      <c r="A598">
        <f>ROW(Source!A650)</f>
        <v>650</v>
      </c>
      <c r="B598">
        <v>69734891</v>
      </c>
      <c r="C598">
        <v>69734879</v>
      </c>
      <c r="D598">
        <v>27501160</v>
      </c>
      <c r="E598">
        <v>1</v>
      </c>
      <c r="F598">
        <v>1</v>
      </c>
      <c r="G598">
        <v>1</v>
      </c>
      <c r="H598">
        <v>1</v>
      </c>
      <c r="I598" t="s">
        <v>1038</v>
      </c>
      <c r="J598" t="s">
        <v>3</v>
      </c>
      <c r="K598" t="s">
        <v>1039</v>
      </c>
      <c r="L598">
        <v>1369</v>
      </c>
      <c r="N598">
        <v>1013</v>
      </c>
      <c r="O598" t="s">
        <v>974</v>
      </c>
      <c r="P598" t="s">
        <v>974</v>
      </c>
      <c r="Q598">
        <v>1</v>
      </c>
      <c r="X598">
        <v>46.18</v>
      </c>
      <c r="Y598">
        <v>0</v>
      </c>
      <c r="Z598">
        <v>0</v>
      </c>
      <c r="AA598">
        <v>0</v>
      </c>
      <c r="AB598">
        <v>11.37</v>
      </c>
      <c r="AC598">
        <v>0</v>
      </c>
      <c r="AD598">
        <v>1</v>
      </c>
      <c r="AE598">
        <v>1</v>
      </c>
      <c r="AF598" t="s">
        <v>3</v>
      </c>
      <c r="AG598">
        <v>46.18</v>
      </c>
      <c r="AH598">
        <v>2</v>
      </c>
      <c r="AI598">
        <v>69734880</v>
      </c>
      <c r="AJ598">
        <v>592</v>
      </c>
      <c r="AK598">
        <v>0</v>
      </c>
      <c r="AL598">
        <v>0</v>
      </c>
      <c r="AM598">
        <v>0</v>
      </c>
      <c r="AN598">
        <v>0</v>
      </c>
      <c r="AO598">
        <v>0</v>
      </c>
      <c r="AP598">
        <v>0</v>
      </c>
      <c r="AQ598">
        <v>0</v>
      </c>
      <c r="AR598">
        <v>0</v>
      </c>
    </row>
    <row r="599" spans="1:44" x14ac:dyDescent="0.2">
      <c r="A599">
        <f>ROW(Source!A650)</f>
        <v>650</v>
      </c>
      <c r="B599">
        <v>69734892</v>
      </c>
      <c r="C599">
        <v>69734879</v>
      </c>
      <c r="D599">
        <v>121548</v>
      </c>
      <c r="E599">
        <v>1</v>
      </c>
      <c r="F599">
        <v>1</v>
      </c>
      <c r="G599">
        <v>1</v>
      </c>
      <c r="H599">
        <v>1</v>
      </c>
      <c r="I599" t="s">
        <v>36</v>
      </c>
      <c r="J599" t="s">
        <v>3</v>
      </c>
      <c r="K599" t="s">
        <v>981</v>
      </c>
      <c r="L599">
        <v>608254</v>
      </c>
      <c r="N599">
        <v>1013</v>
      </c>
      <c r="O599" t="s">
        <v>982</v>
      </c>
      <c r="P599" t="s">
        <v>982</v>
      </c>
      <c r="Q599">
        <v>1</v>
      </c>
      <c r="X599">
        <v>0.39</v>
      </c>
      <c r="Y599">
        <v>0</v>
      </c>
      <c r="Z599">
        <v>0</v>
      </c>
      <c r="AA599">
        <v>0</v>
      </c>
      <c r="AB599">
        <v>0</v>
      </c>
      <c r="AC599">
        <v>0</v>
      </c>
      <c r="AD599">
        <v>1</v>
      </c>
      <c r="AE599">
        <v>2</v>
      </c>
      <c r="AF599" t="s">
        <v>3</v>
      </c>
      <c r="AG599">
        <v>0.39</v>
      </c>
      <c r="AH599">
        <v>2</v>
      </c>
      <c r="AI599">
        <v>69734881</v>
      </c>
      <c r="AJ599">
        <v>593</v>
      </c>
      <c r="AK599">
        <v>0</v>
      </c>
      <c r="AL599">
        <v>0</v>
      </c>
      <c r="AM599">
        <v>0</v>
      </c>
      <c r="AN599">
        <v>0</v>
      </c>
      <c r="AO599">
        <v>0</v>
      </c>
      <c r="AP599">
        <v>0</v>
      </c>
      <c r="AQ599">
        <v>0</v>
      </c>
      <c r="AR599">
        <v>0</v>
      </c>
    </row>
    <row r="600" spans="1:44" x14ac:dyDescent="0.2">
      <c r="A600">
        <f>ROW(Source!A650)</f>
        <v>650</v>
      </c>
      <c r="B600">
        <v>69734893</v>
      </c>
      <c r="C600">
        <v>69734879</v>
      </c>
      <c r="D600">
        <v>27439630</v>
      </c>
      <c r="E600">
        <v>1</v>
      </c>
      <c r="F600">
        <v>1</v>
      </c>
      <c r="G600">
        <v>1</v>
      </c>
      <c r="H600">
        <v>2</v>
      </c>
      <c r="I600" t="s">
        <v>986</v>
      </c>
      <c r="J600" t="s">
        <v>987</v>
      </c>
      <c r="K600" t="s">
        <v>988</v>
      </c>
      <c r="L600">
        <v>1368</v>
      </c>
      <c r="N600">
        <v>1011</v>
      </c>
      <c r="O600" t="s">
        <v>978</v>
      </c>
      <c r="P600" t="s">
        <v>978</v>
      </c>
      <c r="Q600">
        <v>1</v>
      </c>
      <c r="X600">
        <v>0.39</v>
      </c>
      <c r="Y600">
        <v>0</v>
      </c>
      <c r="Z600">
        <v>31.27</v>
      </c>
      <c r="AA600">
        <v>13.61</v>
      </c>
      <c r="AB600">
        <v>0</v>
      </c>
      <c r="AC600">
        <v>0</v>
      </c>
      <c r="AD600">
        <v>1</v>
      </c>
      <c r="AE600">
        <v>0</v>
      </c>
      <c r="AF600" t="s">
        <v>3</v>
      </c>
      <c r="AG600">
        <v>0.39</v>
      </c>
      <c r="AH600">
        <v>2</v>
      </c>
      <c r="AI600">
        <v>69734882</v>
      </c>
      <c r="AJ600">
        <v>594</v>
      </c>
      <c r="AK600">
        <v>0</v>
      </c>
      <c r="AL600">
        <v>0</v>
      </c>
      <c r="AM600">
        <v>0</v>
      </c>
      <c r="AN600">
        <v>0</v>
      </c>
      <c r="AO600">
        <v>0</v>
      </c>
      <c r="AP600">
        <v>0</v>
      </c>
      <c r="AQ600">
        <v>0</v>
      </c>
      <c r="AR600">
        <v>0</v>
      </c>
    </row>
    <row r="601" spans="1:44" x14ac:dyDescent="0.2">
      <c r="A601">
        <f>ROW(Source!A650)</f>
        <v>650</v>
      </c>
      <c r="B601">
        <v>69734894</v>
      </c>
      <c r="C601">
        <v>69734879</v>
      </c>
      <c r="D601">
        <v>27440113</v>
      </c>
      <c r="E601">
        <v>1</v>
      </c>
      <c r="F601">
        <v>1</v>
      </c>
      <c r="G601">
        <v>1</v>
      </c>
      <c r="H601">
        <v>2</v>
      </c>
      <c r="I601" t="s">
        <v>1032</v>
      </c>
      <c r="J601" t="s">
        <v>1033</v>
      </c>
      <c r="K601" t="s">
        <v>1034</v>
      </c>
      <c r="L601">
        <v>1368</v>
      </c>
      <c r="N601">
        <v>1011</v>
      </c>
      <c r="O601" t="s">
        <v>978</v>
      </c>
      <c r="P601" t="s">
        <v>978</v>
      </c>
      <c r="Q601">
        <v>1</v>
      </c>
      <c r="X601">
        <v>8.0500000000000007</v>
      </c>
      <c r="Y601">
        <v>0</v>
      </c>
      <c r="Z601">
        <v>29.26</v>
      </c>
      <c r="AA601">
        <v>0</v>
      </c>
      <c r="AB601">
        <v>0</v>
      </c>
      <c r="AC601">
        <v>0</v>
      </c>
      <c r="AD601">
        <v>1</v>
      </c>
      <c r="AE601">
        <v>0</v>
      </c>
      <c r="AF601" t="s">
        <v>3</v>
      </c>
      <c r="AG601">
        <v>8.0500000000000007</v>
      </c>
      <c r="AH601">
        <v>2</v>
      </c>
      <c r="AI601">
        <v>69734883</v>
      </c>
      <c r="AJ601">
        <v>595</v>
      </c>
      <c r="AK601">
        <v>0</v>
      </c>
      <c r="AL601">
        <v>0</v>
      </c>
      <c r="AM601">
        <v>0</v>
      </c>
      <c r="AN601">
        <v>0</v>
      </c>
      <c r="AO601">
        <v>0</v>
      </c>
      <c r="AP601">
        <v>0</v>
      </c>
      <c r="AQ601">
        <v>0</v>
      </c>
      <c r="AR601">
        <v>0</v>
      </c>
    </row>
    <row r="602" spans="1:44" x14ac:dyDescent="0.2">
      <c r="A602">
        <f>ROW(Source!A650)</f>
        <v>650</v>
      </c>
      <c r="B602">
        <v>69734895</v>
      </c>
      <c r="C602">
        <v>69734879</v>
      </c>
      <c r="D602">
        <v>27441197</v>
      </c>
      <c r="E602">
        <v>1</v>
      </c>
      <c r="F602">
        <v>1</v>
      </c>
      <c r="G602">
        <v>1</v>
      </c>
      <c r="H602">
        <v>2</v>
      </c>
      <c r="I602" t="s">
        <v>1035</v>
      </c>
      <c r="J602" t="s">
        <v>1036</v>
      </c>
      <c r="K602" t="s">
        <v>1037</v>
      </c>
      <c r="L602">
        <v>1368</v>
      </c>
      <c r="N602">
        <v>1011</v>
      </c>
      <c r="O602" t="s">
        <v>978</v>
      </c>
      <c r="P602" t="s">
        <v>978</v>
      </c>
      <c r="Q602">
        <v>1</v>
      </c>
      <c r="X602">
        <v>6</v>
      </c>
      <c r="Y602">
        <v>0</v>
      </c>
      <c r="Z602">
        <v>2.7</v>
      </c>
      <c r="AA602">
        <v>0</v>
      </c>
      <c r="AB602">
        <v>0</v>
      </c>
      <c r="AC602">
        <v>0</v>
      </c>
      <c r="AD602">
        <v>1</v>
      </c>
      <c r="AE602">
        <v>0</v>
      </c>
      <c r="AF602" t="s">
        <v>3</v>
      </c>
      <c r="AG602">
        <v>6</v>
      </c>
      <c r="AH602">
        <v>2</v>
      </c>
      <c r="AI602">
        <v>69734884</v>
      </c>
      <c r="AJ602">
        <v>596</v>
      </c>
      <c r="AK602">
        <v>0</v>
      </c>
      <c r="AL602">
        <v>0</v>
      </c>
      <c r="AM602">
        <v>0</v>
      </c>
      <c r="AN602">
        <v>0</v>
      </c>
      <c r="AO602">
        <v>0</v>
      </c>
      <c r="AP602">
        <v>0</v>
      </c>
      <c r="AQ602">
        <v>0</v>
      </c>
      <c r="AR602">
        <v>0</v>
      </c>
    </row>
    <row r="603" spans="1:44" x14ac:dyDescent="0.2">
      <c r="A603">
        <f>ROW(Source!A650)</f>
        <v>650</v>
      </c>
      <c r="B603">
        <v>69734896</v>
      </c>
      <c r="C603">
        <v>69734879</v>
      </c>
      <c r="D603">
        <v>27441327</v>
      </c>
      <c r="E603">
        <v>1</v>
      </c>
      <c r="F603">
        <v>1</v>
      </c>
      <c r="G603">
        <v>1</v>
      </c>
      <c r="H603">
        <v>2</v>
      </c>
      <c r="I603" t="s">
        <v>975</v>
      </c>
      <c r="J603" t="s">
        <v>976</v>
      </c>
      <c r="K603" t="s">
        <v>977</v>
      </c>
      <c r="L603">
        <v>1368</v>
      </c>
      <c r="N603">
        <v>1011</v>
      </c>
      <c r="O603" t="s">
        <v>978</v>
      </c>
      <c r="P603" t="s">
        <v>978</v>
      </c>
      <c r="Q603">
        <v>1</v>
      </c>
      <c r="X603">
        <v>0.59</v>
      </c>
      <c r="Y603">
        <v>0</v>
      </c>
      <c r="Z603">
        <v>93.37</v>
      </c>
      <c r="AA603">
        <v>11.69</v>
      </c>
      <c r="AB603">
        <v>0</v>
      </c>
      <c r="AC603">
        <v>0</v>
      </c>
      <c r="AD603">
        <v>1</v>
      </c>
      <c r="AE603">
        <v>0</v>
      </c>
      <c r="AF603" t="s">
        <v>3</v>
      </c>
      <c r="AG603">
        <v>0.59</v>
      </c>
      <c r="AH603">
        <v>2</v>
      </c>
      <c r="AI603">
        <v>69734885</v>
      </c>
      <c r="AJ603">
        <v>597</v>
      </c>
      <c r="AK603">
        <v>0</v>
      </c>
      <c r="AL603">
        <v>0</v>
      </c>
      <c r="AM603">
        <v>0</v>
      </c>
      <c r="AN603">
        <v>0</v>
      </c>
      <c r="AO603">
        <v>0</v>
      </c>
      <c r="AP603">
        <v>0</v>
      </c>
      <c r="AQ603">
        <v>0</v>
      </c>
      <c r="AR603">
        <v>0</v>
      </c>
    </row>
    <row r="604" spans="1:44" x14ac:dyDescent="0.2">
      <c r="A604">
        <f>ROW(Source!A650)</f>
        <v>650</v>
      </c>
      <c r="B604">
        <v>69734897</v>
      </c>
      <c r="C604">
        <v>69734879</v>
      </c>
      <c r="D604">
        <v>27370860</v>
      </c>
      <c r="E604">
        <v>1</v>
      </c>
      <c r="F604">
        <v>1</v>
      </c>
      <c r="G604">
        <v>1</v>
      </c>
      <c r="H604">
        <v>3</v>
      </c>
      <c r="I604" t="s">
        <v>1080</v>
      </c>
      <c r="J604" t="s">
        <v>1081</v>
      </c>
      <c r="K604" t="s">
        <v>1082</v>
      </c>
      <c r="L604">
        <v>1348</v>
      </c>
      <c r="N604">
        <v>1009</v>
      </c>
      <c r="O604" t="s">
        <v>78</v>
      </c>
      <c r="P604" t="s">
        <v>78</v>
      </c>
      <c r="Q604">
        <v>1000</v>
      </c>
      <c r="X604">
        <v>1.4E-2</v>
      </c>
      <c r="Y604">
        <v>1083.3800000000001</v>
      </c>
      <c r="Z604">
        <v>0</v>
      </c>
      <c r="AA604">
        <v>0</v>
      </c>
      <c r="AB604">
        <v>0</v>
      </c>
      <c r="AC604">
        <v>0</v>
      </c>
      <c r="AD604">
        <v>1</v>
      </c>
      <c r="AE604">
        <v>0</v>
      </c>
      <c r="AF604" t="s">
        <v>3</v>
      </c>
      <c r="AG604">
        <v>1.4E-2</v>
      </c>
      <c r="AH604">
        <v>3</v>
      </c>
      <c r="AI604">
        <v>-1</v>
      </c>
      <c r="AJ604" t="s">
        <v>3</v>
      </c>
      <c r="AK604">
        <v>4</v>
      </c>
      <c r="AL604">
        <v>-15.167320000000002</v>
      </c>
      <c r="AM604">
        <v>0</v>
      </c>
      <c r="AN604">
        <v>0</v>
      </c>
      <c r="AO604">
        <v>0</v>
      </c>
      <c r="AP604">
        <v>0</v>
      </c>
      <c r="AQ604">
        <v>0</v>
      </c>
      <c r="AR604">
        <v>1</v>
      </c>
    </row>
    <row r="605" spans="1:44" x14ac:dyDescent="0.2">
      <c r="A605">
        <f>ROW(Source!A650)</f>
        <v>650</v>
      </c>
      <c r="B605">
        <v>69734898</v>
      </c>
      <c r="C605">
        <v>69734879</v>
      </c>
      <c r="D605">
        <v>27372116</v>
      </c>
      <c r="E605">
        <v>1</v>
      </c>
      <c r="F605">
        <v>1</v>
      </c>
      <c r="G605">
        <v>1</v>
      </c>
      <c r="H605">
        <v>3</v>
      </c>
      <c r="I605" t="s">
        <v>414</v>
      </c>
      <c r="J605" t="s">
        <v>1076</v>
      </c>
      <c r="K605" t="s">
        <v>415</v>
      </c>
      <c r="L605">
        <v>1348</v>
      </c>
      <c r="N605">
        <v>1009</v>
      </c>
      <c r="O605" t="s">
        <v>78</v>
      </c>
      <c r="P605" t="s">
        <v>78</v>
      </c>
      <c r="Q605">
        <v>1000</v>
      </c>
      <c r="X605">
        <v>0.28899999999999998</v>
      </c>
      <c r="Y605">
        <v>1391.4</v>
      </c>
      <c r="Z605">
        <v>0</v>
      </c>
      <c r="AA605">
        <v>0</v>
      </c>
      <c r="AB605">
        <v>0</v>
      </c>
      <c r="AC605">
        <v>0</v>
      </c>
      <c r="AD605">
        <v>1</v>
      </c>
      <c r="AE605">
        <v>0</v>
      </c>
      <c r="AF605" t="s">
        <v>3</v>
      </c>
      <c r="AG605">
        <v>0.28899999999999998</v>
      </c>
      <c r="AH605">
        <v>2</v>
      </c>
      <c r="AI605">
        <v>69734886</v>
      </c>
      <c r="AJ605">
        <v>598</v>
      </c>
      <c r="AK605">
        <v>3</v>
      </c>
      <c r="AL605">
        <v>-402.1146</v>
      </c>
      <c r="AM605">
        <v>0</v>
      </c>
      <c r="AN605">
        <v>0</v>
      </c>
      <c r="AO605">
        <v>0</v>
      </c>
      <c r="AP605">
        <v>0</v>
      </c>
      <c r="AQ605">
        <v>0</v>
      </c>
      <c r="AR605">
        <v>1</v>
      </c>
    </row>
    <row r="606" spans="1:44" x14ac:dyDescent="0.2">
      <c r="A606">
        <f>ROW(Source!A650)</f>
        <v>650</v>
      </c>
      <c r="B606">
        <v>69734899</v>
      </c>
      <c r="C606">
        <v>69734879</v>
      </c>
      <c r="D606">
        <v>27372117</v>
      </c>
      <c r="E606">
        <v>1</v>
      </c>
      <c r="F606">
        <v>1</v>
      </c>
      <c r="G606">
        <v>1</v>
      </c>
      <c r="H606">
        <v>3</v>
      </c>
      <c r="I606" t="s">
        <v>419</v>
      </c>
      <c r="J606" t="s">
        <v>1083</v>
      </c>
      <c r="K606" t="s">
        <v>420</v>
      </c>
      <c r="L606">
        <v>1348</v>
      </c>
      <c r="N606">
        <v>1009</v>
      </c>
      <c r="O606" t="s">
        <v>78</v>
      </c>
      <c r="P606" t="s">
        <v>78</v>
      </c>
      <c r="Q606">
        <v>1000</v>
      </c>
      <c r="X606">
        <v>5.7000000000000002E-2</v>
      </c>
      <c r="Y606">
        <v>1534.65</v>
      </c>
      <c r="Z606">
        <v>0</v>
      </c>
      <c r="AA606">
        <v>0</v>
      </c>
      <c r="AB606">
        <v>0</v>
      </c>
      <c r="AC606">
        <v>0</v>
      </c>
      <c r="AD606">
        <v>1</v>
      </c>
      <c r="AE606">
        <v>0</v>
      </c>
      <c r="AF606" t="s">
        <v>3</v>
      </c>
      <c r="AG606">
        <v>5.7000000000000002E-2</v>
      </c>
      <c r="AH606">
        <v>2</v>
      </c>
      <c r="AI606">
        <v>69734887</v>
      </c>
      <c r="AJ606">
        <v>599</v>
      </c>
      <c r="AK606">
        <v>3</v>
      </c>
      <c r="AL606">
        <v>-87.47505000000001</v>
      </c>
      <c r="AM606">
        <v>0</v>
      </c>
      <c r="AN606">
        <v>0</v>
      </c>
      <c r="AO606">
        <v>0</v>
      </c>
      <c r="AP606">
        <v>0</v>
      </c>
      <c r="AQ606">
        <v>0</v>
      </c>
      <c r="AR606">
        <v>1</v>
      </c>
    </row>
    <row r="607" spans="1:44" x14ac:dyDescent="0.2">
      <c r="A607">
        <f>ROW(Source!A650)</f>
        <v>650</v>
      </c>
      <c r="B607">
        <v>69734900</v>
      </c>
      <c r="C607">
        <v>69734879</v>
      </c>
      <c r="D607">
        <v>27373116</v>
      </c>
      <c r="E607">
        <v>1</v>
      </c>
      <c r="F607">
        <v>1</v>
      </c>
      <c r="G607">
        <v>1</v>
      </c>
      <c r="H607">
        <v>3</v>
      </c>
      <c r="I607" t="s">
        <v>423</v>
      </c>
      <c r="J607" t="s">
        <v>1084</v>
      </c>
      <c r="K607" t="s">
        <v>1085</v>
      </c>
      <c r="L607">
        <v>1327</v>
      </c>
      <c r="N607">
        <v>1005</v>
      </c>
      <c r="O607" t="s">
        <v>56</v>
      </c>
      <c r="P607" t="s">
        <v>56</v>
      </c>
      <c r="Q607">
        <v>1</v>
      </c>
      <c r="X607">
        <v>116</v>
      </c>
      <c r="Y607">
        <v>5.29</v>
      </c>
      <c r="Z607">
        <v>0</v>
      </c>
      <c r="AA607">
        <v>0</v>
      </c>
      <c r="AB607">
        <v>0</v>
      </c>
      <c r="AC607">
        <v>0</v>
      </c>
      <c r="AD607">
        <v>1</v>
      </c>
      <c r="AE607">
        <v>0</v>
      </c>
      <c r="AF607" t="s">
        <v>3</v>
      </c>
      <c r="AG607">
        <v>116</v>
      </c>
      <c r="AH607">
        <v>2</v>
      </c>
      <c r="AI607">
        <v>69734888</v>
      </c>
      <c r="AJ607">
        <v>600</v>
      </c>
      <c r="AK607">
        <v>3</v>
      </c>
      <c r="AL607">
        <v>-613.64</v>
      </c>
      <c r="AM607">
        <v>0</v>
      </c>
      <c r="AN607">
        <v>0</v>
      </c>
      <c r="AO607">
        <v>0</v>
      </c>
      <c r="AP607">
        <v>0</v>
      </c>
      <c r="AQ607">
        <v>0</v>
      </c>
      <c r="AR607">
        <v>1</v>
      </c>
    </row>
    <row r="608" spans="1:44" x14ac:dyDescent="0.2">
      <c r="A608">
        <f>ROW(Source!A650)</f>
        <v>650</v>
      </c>
      <c r="B608">
        <v>69734901</v>
      </c>
      <c r="C608">
        <v>69734879</v>
      </c>
      <c r="D608">
        <v>27371032</v>
      </c>
      <c r="E608">
        <v>1</v>
      </c>
      <c r="F608">
        <v>1</v>
      </c>
      <c r="G608">
        <v>1</v>
      </c>
      <c r="H608">
        <v>3</v>
      </c>
      <c r="I608" t="s">
        <v>428</v>
      </c>
      <c r="J608" t="s">
        <v>1086</v>
      </c>
      <c r="K608" t="s">
        <v>429</v>
      </c>
      <c r="L608">
        <v>1348</v>
      </c>
      <c r="N608">
        <v>1009</v>
      </c>
      <c r="O608" t="s">
        <v>78</v>
      </c>
      <c r="P608" t="s">
        <v>78</v>
      </c>
      <c r="Q608">
        <v>1000</v>
      </c>
      <c r="X608">
        <v>9.5000000000000001E-2</v>
      </c>
      <c r="Y608">
        <v>5646.9</v>
      </c>
      <c r="Z608">
        <v>0</v>
      </c>
      <c r="AA608">
        <v>0</v>
      </c>
      <c r="AB608">
        <v>0</v>
      </c>
      <c r="AC608">
        <v>0</v>
      </c>
      <c r="AD608">
        <v>1</v>
      </c>
      <c r="AE608">
        <v>0</v>
      </c>
      <c r="AF608" t="s">
        <v>3</v>
      </c>
      <c r="AG608">
        <v>9.5000000000000001E-2</v>
      </c>
      <c r="AH608">
        <v>2</v>
      </c>
      <c r="AI608">
        <v>69734889</v>
      </c>
      <c r="AJ608">
        <v>601</v>
      </c>
      <c r="AK608">
        <v>3</v>
      </c>
      <c r="AL608">
        <v>-536.45549999999992</v>
      </c>
      <c r="AM608">
        <v>0</v>
      </c>
      <c r="AN608">
        <v>0</v>
      </c>
      <c r="AO608">
        <v>0</v>
      </c>
      <c r="AP608">
        <v>0</v>
      </c>
      <c r="AQ608">
        <v>0</v>
      </c>
      <c r="AR608">
        <v>1</v>
      </c>
    </row>
    <row r="609" spans="1:44" x14ac:dyDescent="0.2">
      <c r="A609">
        <f>ROW(Source!A650)</f>
        <v>650</v>
      </c>
      <c r="B609">
        <v>69734902</v>
      </c>
      <c r="C609">
        <v>69734879</v>
      </c>
      <c r="D609">
        <v>27371543</v>
      </c>
      <c r="E609">
        <v>1</v>
      </c>
      <c r="F609">
        <v>1</v>
      </c>
      <c r="G609">
        <v>1</v>
      </c>
      <c r="H609">
        <v>3</v>
      </c>
      <c r="I609" t="s">
        <v>66</v>
      </c>
      <c r="J609" t="s">
        <v>267</v>
      </c>
      <c r="K609" t="s">
        <v>67</v>
      </c>
      <c r="L609">
        <v>1346</v>
      </c>
      <c r="N609">
        <v>1009</v>
      </c>
      <c r="O609" t="s">
        <v>68</v>
      </c>
      <c r="P609" t="s">
        <v>68</v>
      </c>
      <c r="Q609">
        <v>1</v>
      </c>
      <c r="X609">
        <v>0.5</v>
      </c>
      <c r="Y609">
        <v>1.82</v>
      </c>
      <c r="Z609">
        <v>0</v>
      </c>
      <c r="AA609">
        <v>0</v>
      </c>
      <c r="AB609">
        <v>0</v>
      </c>
      <c r="AC609">
        <v>0</v>
      </c>
      <c r="AD609">
        <v>1</v>
      </c>
      <c r="AE609">
        <v>0</v>
      </c>
      <c r="AF609" t="s">
        <v>3</v>
      </c>
      <c r="AG609">
        <v>0.5</v>
      </c>
      <c r="AH609">
        <v>2</v>
      </c>
      <c r="AI609">
        <v>69734890</v>
      </c>
      <c r="AJ609">
        <v>602</v>
      </c>
      <c r="AK609">
        <v>3</v>
      </c>
      <c r="AL609">
        <v>-0.91</v>
      </c>
      <c r="AM609">
        <v>0</v>
      </c>
      <c r="AN609">
        <v>0</v>
      </c>
      <c r="AO609">
        <v>0</v>
      </c>
      <c r="AP609">
        <v>0</v>
      </c>
      <c r="AQ609">
        <v>0</v>
      </c>
      <c r="AR609">
        <v>1</v>
      </c>
    </row>
    <row r="610" spans="1:44" x14ac:dyDescent="0.2">
      <c r="A610">
        <f>ROW(Source!A650)</f>
        <v>650</v>
      </c>
      <c r="B610">
        <v>69734903</v>
      </c>
      <c r="C610">
        <v>69734879</v>
      </c>
      <c r="D610">
        <v>27386812</v>
      </c>
      <c r="E610">
        <v>1</v>
      </c>
      <c r="F610">
        <v>1</v>
      </c>
      <c r="G610">
        <v>1</v>
      </c>
      <c r="H610">
        <v>3</v>
      </c>
      <c r="I610" t="s">
        <v>1087</v>
      </c>
      <c r="J610" t="s">
        <v>1088</v>
      </c>
      <c r="K610" t="s">
        <v>1089</v>
      </c>
      <c r="L610">
        <v>1348</v>
      </c>
      <c r="N610">
        <v>1009</v>
      </c>
      <c r="O610" t="s">
        <v>78</v>
      </c>
      <c r="P610" t="s">
        <v>78</v>
      </c>
      <c r="Q610">
        <v>1000</v>
      </c>
      <c r="X610">
        <v>0.23100000000000001</v>
      </c>
      <c r="Y610">
        <v>727.34</v>
      </c>
      <c r="Z610">
        <v>0</v>
      </c>
      <c r="AA610">
        <v>0</v>
      </c>
      <c r="AB610">
        <v>0</v>
      </c>
      <c r="AC610">
        <v>0</v>
      </c>
      <c r="AD610">
        <v>1</v>
      </c>
      <c r="AE610">
        <v>0</v>
      </c>
      <c r="AF610" t="s">
        <v>3</v>
      </c>
      <c r="AG610">
        <v>0.23100000000000001</v>
      </c>
      <c r="AH610">
        <v>3</v>
      </c>
      <c r="AI610">
        <v>-1</v>
      </c>
      <c r="AJ610" t="s">
        <v>3</v>
      </c>
      <c r="AK610">
        <v>4</v>
      </c>
      <c r="AL610">
        <v>-168.01554000000002</v>
      </c>
      <c r="AM610">
        <v>0</v>
      </c>
      <c r="AN610">
        <v>0</v>
      </c>
      <c r="AO610">
        <v>0</v>
      </c>
      <c r="AP610">
        <v>0</v>
      </c>
      <c r="AQ610">
        <v>0</v>
      </c>
      <c r="AR610">
        <v>1</v>
      </c>
    </row>
    <row r="611" spans="1:44" x14ac:dyDescent="0.2">
      <c r="A611">
        <f>ROW(Source!A661)</f>
        <v>661</v>
      </c>
      <c r="B611">
        <v>69734920</v>
      </c>
      <c r="C611">
        <v>69734909</v>
      </c>
      <c r="D611">
        <v>27501160</v>
      </c>
      <c r="E611">
        <v>1</v>
      </c>
      <c r="F611">
        <v>1</v>
      </c>
      <c r="G611">
        <v>1</v>
      </c>
      <c r="H611">
        <v>1</v>
      </c>
      <c r="I611" t="s">
        <v>1038</v>
      </c>
      <c r="J611" t="s">
        <v>3</v>
      </c>
      <c r="K611" t="s">
        <v>1039</v>
      </c>
      <c r="L611">
        <v>1369</v>
      </c>
      <c r="N611">
        <v>1013</v>
      </c>
      <c r="O611" t="s">
        <v>974</v>
      </c>
      <c r="P611" t="s">
        <v>974</v>
      </c>
      <c r="Q611">
        <v>1</v>
      </c>
      <c r="X611">
        <v>27.86</v>
      </c>
      <c r="Y611">
        <v>0</v>
      </c>
      <c r="Z611">
        <v>0</v>
      </c>
      <c r="AA611">
        <v>0</v>
      </c>
      <c r="AB611">
        <v>11.37</v>
      </c>
      <c r="AC611">
        <v>0</v>
      </c>
      <c r="AD611">
        <v>1</v>
      </c>
      <c r="AE611">
        <v>1</v>
      </c>
      <c r="AF611" t="s">
        <v>3</v>
      </c>
      <c r="AG611">
        <v>27.86</v>
      </c>
      <c r="AH611">
        <v>2</v>
      </c>
      <c r="AI611">
        <v>69734910</v>
      </c>
      <c r="AJ611">
        <v>603</v>
      </c>
      <c r="AK611">
        <v>0</v>
      </c>
      <c r="AL611">
        <v>0</v>
      </c>
      <c r="AM611">
        <v>0</v>
      </c>
      <c r="AN611">
        <v>0</v>
      </c>
      <c r="AO611">
        <v>0</v>
      </c>
      <c r="AP611">
        <v>0</v>
      </c>
      <c r="AQ611">
        <v>0</v>
      </c>
      <c r="AR611">
        <v>0</v>
      </c>
    </row>
    <row r="612" spans="1:44" x14ac:dyDescent="0.2">
      <c r="A612">
        <f>ROW(Source!A661)</f>
        <v>661</v>
      </c>
      <c r="B612">
        <v>69734921</v>
      </c>
      <c r="C612">
        <v>69734909</v>
      </c>
      <c r="D612">
        <v>121548</v>
      </c>
      <c r="E612">
        <v>1</v>
      </c>
      <c r="F612">
        <v>1</v>
      </c>
      <c r="G612">
        <v>1</v>
      </c>
      <c r="H612">
        <v>1</v>
      </c>
      <c r="I612" t="s">
        <v>36</v>
      </c>
      <c r="J612" t="s">
        <v>3</v>
      </c>
      <c r="K612" t="s">
        <v>981</v>
      </c>
      <c r="L612">
        <v>608254</v>
      </c>
      <c r="N612">
        <v>1013</v>
      </c>
      <c r="O612" t="s">
        <v>982</v>
      </c>
      <c r="P612" t="s">
        <v>982</v>
      </c>
      <c r="Q612">
        <v>1</v>
      </c>
      <c r="X612">
        <v>0.23</v>
      </c>
      <c r="Y612">
        <v>0</v>
      </c>
      <c r="Z612">
        <v>0</v>
      </c>
      <c r="AA612">
        <v>0</v>
      </c>
      <c r="AB612">
        <v>0</v>
      </c>
      <c r="AC612">
        <v>0</v>
      </c>
      <c r="AD612">
        <v>1</v>
      </c>
      <c r="AE612">
        <v>2</v>
      </c>
      <c r="AF612" t="s">
        <v>3</v>
      </c>
      <c r="AG612">
        <v>0.23</v>
      </c>
      <c r="AH612">
        <v>2</v>
      </c>
      <c r="AI612">
        <v>69734911</v>
      </c>
      <c r="AJ612">
        <v>604</v>
      </c>
      <c r="AK612">
        <v>0</v>
      </c>
      <c r="AL612">
        <v>0</v>
      </c>
      <c r="AM612">
        <v>0</v>
      </c>
      <c r="AN612">
        <v>0</v>
      </c>
      <c r="AO612">
        <v>0</v>
      </c>
      <c r="AP612">
        <v>0</v>
      </c>
      <c r="AQ612">
        <v>0</v>
      </c>
      <c r="AR612">
        <v>0</v>
      </c>
    </row>
    <row r="613" spans="1:44" x14ac:dyDescent="0.2">
      <c r="A613">
        <f>ROW(Source!A661)</f>
        <v>661</v>
      </c>
      <c r="B613">
        <v>69734922</v>
      </c>
      <c r="C613">
        <v>69734909</v>
      </c>
      <c r="D613">
        <v>27439630</v>
      </c>
      <c r="E613">
        <v>1</v>
      </c>
      <c r="F613">
        <v>1</v>
      </c>
      <c r="G613">
        <v>1</v>
      </c>
      <c r="H613">
        <v>2</v>
      </c>
      <c r="I613" t="s">
        <v>986</v>
      </c>
      <c r="J613" t="s">
        <v>987</v>
      </c>
      <c r="K613" t="s">
        <v>988</v>
      </c>
      <c r="L613">
        <v>1368</v>
      </c>
      <c r="N613">
        <v>1011</v>
      </c>
      <c r="O613" t="s">
        <v>978</v>
      </c>
      <c r="P613" t="s">
        <v>978</v>
      </c>
      <c r="Q613">
        <v>1</v>
      </c>
      <c r="X613">
        <v>0.23</v>
      </c>
      <c r="Y613">
        <v>0</v>
      </c>
      <c r="Z613">
        <v>31.27</v>
      </c>
      <c r="AA613">
        <v>13.61</v>
      </c>
      <c r="AB613">
        <v>0</v>
      </c>
      <c r="AC613">
        <v>0</v>
      </c>
      <c r="AD613">
        <v>1</v>
      </c>
      <c r="AE613">
        <v>0</v>
      </c>
      <c r="AF613" t="s">
        <v>3</v>
      </c>
      <c r="AG613">
        <v>0.23</v>
      </c>
      <c r="AH613">
        <v>2</v>
      </c>
      <c r="AI613">
        <v>69734912</v>
      </c>
      <c r="AJ613">
        <v>605</v>
      </c>
      <c r="AK613">
        <v>0</v>
      </c>
      <c r="AL613">
        <v>0</v>
      </c>
      <c r="AM613">
        <v>0</v>
      </c>
      <c r="AN613">
        <v>0</v>
      </c>
      <c r="AO613">
        <v>0</v>
      </c>
      <c r="AP613">
        <v>0</v>
      </c>
      <c r="AQ613">
        <v>0</v>
      </c>
      <c r="AR613">
        <v>0</v>
      </c>
    </row>
    <row r="614" spans="1:44" x14ac:dyDescent="0.2">
      <c r="A614">
        <f>ROW(Source!A661)</f>
        <v>661</v>
      </c>
      <c r="B614">
        <v>69734923</v>
      </c>
      <c r="C614">
        <v>69734909</v>
      </c>
      <c r="D614">
        <v>27440113</v>
      </c>
      <c r="E614">
        <v>1</v>
      </c>
      <c r="F614">
        <v>1</v>
      </c>
      <c r="G614">
        <v>1</v>
      </c>
      <c r="H614">
        <v>2</v>
      </c>
      <c r="I614" t="s">
        <v>1032</v>
      </c>
      <c r="J614" t="s">
        <v>1033</v>
      </c>
      <c r="K614" t="s">
        <v>1034</v>
      </c>
      <c r="L614">
        <v>1368</v>
      </c>
      <c r="N614">
        <v>1011</v>
      </c>
      <c r="O614" t="s">
        <v>978</v>
      </c>
      <c r="P614" t="s">
        <v>978</v>
      </c>
      <c r="Q614">
        <v>1</v>
      </c>
      <c r="X614">
        <v>3.68</v>
      </c>
      <c r="Y614">
        <v>0</v>
      </c>
      <c r="Z614">
        <v>29.26</v>
      </c>
      <c r="AA614">
        <v>0</v>
      </c>
      <c r="AB614">
        <v>0</v>
      </c>
      <c r="AC614">
        <v>0</v>
      </c>
      <c r="AD614">
        <v>1</v>
      </c>
      <c r="AE614">
        <v>0</v>
      </c>
      <c r="AF614" t="s">
        <v>3</v>
      </c>
      <c r="AG614">
        <v>3.68</v>
      </c>
      <c r="AH614">
        <v>2</v>
      </c>
      <c r="AI614">
        <v>69734913</v>
      </c>
      <c r="AJ614">
        <v>606</v>
      </c>
      <c r="AK614">
        <v>0</v>
      </c>
      <c r="AL614">
        <v>0</v>
      </c>
      <c r="AM614">
        <v>0</v>
      </c>
      <c r="AN614">
        <v>0</v>
      </c>
      <c r="AO614">
        <v>0</v>
      </c>
      <c r="AP614">
        <v>0</v>
      </c>
      <c r="AQ614">
        <v>0</v>
      </c>
      <c r="AR614">
        <v>0</v>
      </c>
    </row>
    <row r="615" spans="1:44" x14ac:dyDescent="0.2">
      <c r="A615">
        <f>ROW(Source!A661)</f>
        <v>661</v>
      </c>
      <c r="B615">
        <v>69734924</v>
      </c>
      <c r="C615">
        <v>69734909</v>
      </c>
      <c r="D615">
        <v>27441197</v>
      </c>
      <c r="E615">
        <v>1</v>
      </c>
      <c r="F615">
        <v>1</v>
      </c>
      <c r="G615">
        <v>1</v>
      </c>
      <c r="H615">
        <v>2</v>
      </c>
      <c r="I615" t="s">
        <v>1035</v>
      </c>
      <c r="J615" t="s">
        <v>1036</v>
      </c>
      <c r="K615" t="s">
        <v>1037</v>
      </c>
      <c r="L615">
        <v>1368</v>
      </c>
      <c r="N615">
        <v>1011</v>
      </c>
      <c r="O615" t="s">
        <v>978</v>
      </c>
      <c r="P615" t="s">
        <v>978</v>
      </c>
      <c r="Q615">
        <v>1</v>
      </c>
      <c r="X615">
        <v>4.5</v>
      </c>
      <c r="Y615">
        <v>0</v>
      </c>
      <c r="Z615">
        <v>2.7</v>
      </c>
      <c r="AA615">
        <v>0</v>
      </c>
      <c r="AB615">
        <v>0</v>
      </c>
      <c r="AC615">
        <v>0</v>
      </c>
      <c r="AD615">
        <v>1</v>
      </c>
      <c r="AE615">
        <v>0</v>
      </c>
      <c r="AF615" t="s">
        <v>3</v>
      </c>
      <c r="AG615">
        <v>4.5</v>
      </c>
      <c r="AH615">
        <v>2</v>
      </c>
      <c r="AI615">
        <v>69734914</v>
      </c>
      <c r="AJ615">
        <v>607</v>
      </c>
      <c r="AK615">
        <v>0</v>
      </c>
      <c r="AL615">
        <v>0</v>
      </c>
      <c r="AM615">
        <v>0</v>
      </c>
      <c r="AN615">
        <v>0</v>
      </c>
      <c r="AO615">
        <v>0</v>
      </c>
      <c r="AP615">
        <v>0</v>
      </c>
      <c r="AQ615">
        <v>0</v>
      </c>
      <c r="AR615">
        <v>0</v>
      </c>
    </row>
    <row r="616" spans="1:44" x14ac:dyDescent="0.2">
      <c r="A616">
        <f>ROW(Source!A661)</f>
        <v>661</v>
      </c>
      <c r="B616">
        <v>69734925</v>
      </c>
      <c r="C616">
        <v>69734909</v>
      </c>
      <c r="D616">
        <v>27441327</v>
      </c>
      <c r="E616">
        <v>1</v>
      </c>
      <c r="F616">
        <v>1</v>
      </c>
      <c r="G616">
        <v>1</v>
      </c>
      <c r="H616">
        <v>2</v>
      </c>
      <c r="I616" t="s">
        <v>975</v>
      </c>
      <c r="J616" t="s">
        <v>976</v>
      </c>
      <c r="K616" t="s">
        <v>977</v>
      </c>
      <c r="L616">
        <v>1368</v>
      </c>
      <c r="N616">
        <v>1011</v>
      </c>
      <c r="O616" t="s">
        <v>978</v>
      </c>
      <c r="P616" t="s">
        <v>978</v>
      </c>
      <c r="Q616">
        <v>1</v>
      </c>
      <c r="X616">
        <v>0.33</v>
      </c>
      <c r="Y616">
        <v>0</v>
      </c>
      <c r="Z616">
        <v>93.37</v>
      </c>
      <c r="AA616">
        <v>11.69</v>
      </c>
      <c r="AB616">
        <v>0</v>
      </c>
      <c r="AC616">
        <v>0</v>
      </c>
      <c r="AD616">
        <v>1</v>
      </c>
      <c r="AE616">
        <v>0</v>
      </c>
      <c r="AF616" t="s">
        <v>3</v>
      </c>
      <c r="AG616">
        <v>0.33</v>
      </c>
      <c r="AH616">
        <v>2</v>
      </c>
      <c r="AI616">
        <v>69734915</v>
      </c>
      <c r="AJ616">
        <v>608</v>
      </c>
      <c r="AK616">
        <v>0</v>
      </c>
      <c r="AL616">
        <v>0</v>
      </c>
      <c r="AM616">
        <v>0</v>
      </c>
      <c r="AN616">
        <v>0</v>
      </c>
      <c r="AO616">
        <v>0</v>
      </c>
      <c r="AP616">
        <v>0</v>
      </c>
      <c r="AQ616">
        <v>0</v>
      </c>
      <c r="AR616">
        <v>0</v>
      </c>
    </row>
    <row r="617" spans="1:44" x14ac:dyDescent="0.2">
      <c r="A617">
        <f>ROW(Source!A661)</f>
        <v>661</v>
      </c>
      <c r="B617">
        <v>69734926</v>
      </c>
      <c r="C617">
        <v>69734909</v>
      </c>
      <c r="D617">
        <v>27370860</v>
      </c>
      <c r="E617">
        <v>1</v>
      </c>
      <c r="F617">
        <v>1</v>
      </c>
      <c r="G617">
        <v>1</v>
      </c>
      <c r="H617">
        <v>3</v>
      </c>
      <c r="I617" t="s">
        <v>1080</v>
      </c>
      <c r="J617" t="s">
        <v>1081</v>
      </c>
      <c r="K617" t="s">
        <v>1082</v>
      </c>
      <c r="L617">
        <v>1348</v>
      </c>
      <c r="N617">
        <v>1009</v>
      </c>
      <c r="O617" t="s">
        <v>78</v>
      </c>
      <c r="P617" t="s">
        <v>78</v>
      </c>
      <c r="Q617">
        <v>1000</v>
      </c>
      <c r="X617">
        <v>6.0000000000000001E-3</v>
      </c>
      <c r="Y617">
        <v>1083.3800000000001</v>
      </c>
      <c r="Z617">
        <v>0</v>
      </c>
      <c r="AA617">
        <v>0</v>
      </c>
      <c r="AB617">
        <v>0</v>
      </c>
      <c r="AC617">
        <v>0</v>
      </c>
      <c r="AD617">
        <v>1</v>
      </c>
      <c r="AE617">
        <v>0</v>
      </c>
      <c r="AF617" t="s">
        <v>3</v>
      </c>
      <c r="AG617">
        <v>6.0000000000000001E-3</v>
      </c>
      <c r="AH617">
        <v>3</v>
      </c>
      <c r="AI617">
        <v>-1</v>
      </c>
      <c r="AJ617" t="s">
        <v>3</v>
      </c>
      <c r="AK617">
        <v>4</v>
      </c>
      <c r="AL617">
        <v>-6.5002800000000009</v>
      </c>
      <c r="AM617">
        <v>0</v>
      </c>
      <c r="AN617">
        <v>0</v>
      </c>
      <c r="AO617">
        <v>0</v>
      </c>
      <c r="AP617">
        <v>0</v>
      </c>
      <c r="AQ617">
        <v>0</v>
      </c>
      <c r="AR617">
        <v>1</v>
      </c>
    </row>
    <row r="618" spans="1:44" x14ac:dyDescent="0.2">
      <c r="A618">
        <f>ROW(Source!A661)</f>
        <v>661</v>
      </c>
      <c r="B618">
        <v>69734927</v>
      </c>
      <c r="C618">
        <v>69734909</v>
      </c>
      <c r="D618">
        <v>27372116</v>
      </c>
      <c r="E618">
        <v>1</v>
      </c>
      <c r="F618">
        <v>1</v>
      </c>
      <c r="G618">
        <v>1</v>
      </c>
      <c r="H618">
        <v>3</v>
      </c>
      <c r="I618" t="s">
        <v>414</v>
      </c>
      <c r="J618" t="s">
        <v>1076</v>
      </c>
      <c r="K618" t="s">
        <v>415</v>
      </c>
      <c r="L618">
        <v>1348</v>
      </c>
      <c r="N618">
        <v>1009</v>
      </c>
      <c r="O618" t="s">
        <v>78</v>
      </c>
      <c r="P618" t="s">
        <v>78</v>
      </c>
      <c r="Q618">
        <v>1000</v>
      </c>
      <c r="X618">
        <v>0.13200000000000001</v>
      </c>
      <c r="Y618">
        <v>1391.4</v>
      </c>
      <c r="Z618">
        <v>0</v>
      </c>
      <c r="AA618">
        <v>0</v>
      </c>
      <c r="AB618">
        <v>0</v>
      </c>
      <c r="AC618">
        <v>0</v>
      </c>
      <c r="AD618">
        <v>1</v>
      </c>
      <c r="AE618">
        <v>0</v>
      </c>
      <c r="AF618" t="s">
        <v>3</v>
      </c>
      <c r="AG618">
        <v>0.13200000000000001</v>
      </c>
      <c r="AH618">
        <v>2</v>
      </c>
      <c r="AI618">
        <v>69734916</v>
      </c>
      <c r="AJ618">
        <v>609</v>
      </c>
      <c r="AK618">
        <v>3</v>
      </c>
      <c r="AL618">
        <v>-183.66480000000001</v>
      </c>
      <c r="AM618">
        <v>0</v>
      </c>
      <c r="AN618">
        <v>0</v>
      </c>
      <c r="AO618">
        <v>0</v>
      </c>
      <c r="AP618">
        <v>0</v>
      </c>
      <c r="AQ618">
        <v>0</v>
      </c>
      <c r="AR618">
        <v>1</v>
      </c>
    </row>
    <row r="619" spans="1:44" x14ac:dyDescent="0.2">
      <c r="A619">
        <f>ROW(Source!A661)</f>
        <v>661</v>
      </c>
      <c r="B619">
        <v>69734928</v>
      </c>
      <c r="C619">
        <v>69734909</v>
      </c>
      <c r="D619">
        <v>27372117</v>
      </c>
      <c r="E619">
        <v>1</v>
      </c>
      <c r="F619">
        <v>1</v>
      </c>
      <c r="G619">
        <v>1</v>
      </c>
      <c r="H619">
        <v>3</v>
      </c>
      <c r="I619" t="s">
        <v>419</v>
      </c>
      <c r="J619" t="s">
        <v>1083</v>
      </c>
      <c r="K619" t="s">
        <v>420</v>
      </c>
      <c r="L619">
        <v>1348</v>
      </c>
      <c r="N619">
        <v>1009</v>
      </c>
      <c r="O619" t="s">
        <v>78</v>
      </c>
      <c r="P619" t="s">
        <v>78</v>
      </c>
      <c r="Q619">
        <v>1000</v>
      </c>
      <c r="X619">
        <v>1.9E-2</v>
      </c>
      <c r="Y619">
        <v>1534.65</v>
      </c>
      <c r="Z619">
        <v>0</v>
      </c>
      <c r="AA619">
        <v>0</v>
      </c>
      <c r="AB619">
        <v>0</v>
      </c>
      <c r="AC619">
        <v>0</v>
      </c>
      <c r="AD619">
        <v>1</v>
      </c>
      <c r="AE619">
        <v>0</v>
      </c>
      <c r="AF619" t="s">
        <v>3</v>
      </c>
      <c r="AG619">
        <v>1.9E-2</v>
      </c>
      <c r="AH619">
        <v>2</v>
      </c>
      <c r="AI619">
        <v>69734917</v>
      </c>
      <c r="AJ619">
        <v>610</v>
      </c>
      <c r="AK619">
        <v>3</v>
      </c>
      <c r="AL619">
        <v>-29.158350000000002</v>
      </c>
      <c r="AM619">
        <v>0</v>
      </c>
      <c r="AN619">
        <v>0</v>
      </c>
      <c r="AO619">
        <v>0</v>
      </c>
      <c r="AP619">
        <v>0</v>
      </c>
      <c r="AQ619">
        <v>0</v>
      </c>
      <c r="AR619">
        <v>1</v>
      </c>
    </row>
    <row r="620" spans="1:44" x14ac:dyDescent="0.2">
      <c r="A620">
        <f>ROW(Source!A661)</f>
        <v>661</v>
      </c>
      <c r="B620">
        <v>69734929</v>
      </c>
      <c r="C620">
        <v>69734909</v>
      </c>
      <c r="D620">
        <v>27373116</v>
      </c>
      <c r="E620">
        <v>1</v>
      </c>
      <c r="F620">
        <v>1</v>
      </c>
      <c r="G620">
        <v>1</v>
      </c>
      <c r="H620">
        <v>3</v>
      </c>
      <c r="I620" t="s">
        <v>423</v>
      </c>
      <c r="J620" t="s">
        <v>1084</v>
      </c>
      <c r="K620" t="s">
        <v>1085</v>
      </c>
      <c r="L620">
        <v>1327</v>
      </c>
      <c r="N620">
        <v>1005</v>
      </c>
      <c r="O620" t="s">
        <v>56</v>
      </c>
      <c r="P620" t="s">
        <v>56</v>
      </c>
      <c r="Q620">
        <v>1</v>
      </c>
      <c r="X620">
        <v>116</v>
      </c>
      <c r="Y620">
        <v>5.29</v>
      </c>
      <c r="Z620">
        <v>0</v>
      </c>
      <c r="AA620">
        <v>0</v>
      </c>
      <c r="AB620">
        <v>0</v>
      </c>
      <c r="AC620">
        <v>0</v>
      </c>
      <c r="AD620">
        <v>1</v>
      </c>
      <c r="AE620">
        <v>0</v>
      </c>
      <c r="AF620" t="s">
        <v>3</v>
      </c>
      <c r="AG620">
        <v>116</v>
      </c>
      <c r="AH620">
        <v>2</v>
      </c>
      <c r="AI620">
        <v>69734918</v>
      </c>
      <c r="AJ620">
        <v>611</v>
      </c>
      <c r="AK620">
        <v>3</v>
      </c>
      <c r="AL620">
        <v>-613.64</v>
      </c>
      <c r="AM620">
        <v>0</v>
      </c>
      <c r="AN620">
        <v>0</v>
      </c>
      <c r="AO620">
        <v>0</v>
      </c>
      <c r="AP620">
        <v>0</v>
      </c>
      <c r="AQ620">
        <v>0</v>
      </c>
      <c r="AR620">
        <v>1</v>
      </c>
    </row>
    <row r="621" spans="1:44" x14ac:dyDescent="0.2">
      <c r="A621">
        <f>ROW(Source!A661)</f>
        <v>661</v>
      </c>
      <c r="B621">
        <v>69734930</v>
      </c>
      <c r="C621">
        <v>69734909</v>
      </c>
      <c r="D621">
        <v>27371032</v>
      </c>
      <c r="E621">
        <v>1</v>
      </c>
      <c r="F621">
        <v>1</v>
      </c>
      <c r="G621">
        <v>1</v>
      </c>
      <c r="H621">
        <v>3</v>
      </c>
      <c r="I621" t="s">
        <v>428</v>
      </c>
      <c r="J621" t="s">
        <v>1086</v>
      </c>
      <c r="K621" t="s">
        <v>429</v>
      </c>
      <c r="L621">
        <v>1348</v>
      </c>
      <c r="N621">
        <v>1009</v>
      </c>
      <c r="O621" t="s">
        <v>78</v>
      </c>
      <c r="P621" t="s">
        <v>78</v>
      </c>
      <c r="Q621">
        <v>1000</v>
      </c>
      <c r="X621">
        <v>5.7000000000000002E-2</v>
      </c>
      <c r="Y621">
        <v>5646.9</v>
      </c>
      <c r="Z621">
        <v>0</v>
      </c>
      <c r="AA621">
        <v>0</v>
      </c>
      <c r="AB621">
        <v>0</v>
      </c>
      <c r="AC621">
        <v>0</v>
      </c>
      <c r="AD621">
        <v>1</v>
      </c>
      <c r="AE621">
        <v>0</v>
      </c>
      <c r="AF621" t="s">
        <v>3</v>
      </c>
      <c r="AG621">
        <v>5.7000000000000002E-2</v>
      </c>
      <c r="AH621">
        <v>2</v>
      </c>
      <c r="AI621">
        <v>69734919</v>
      </c>
      <c r="AJ621">
        <v>612</v>
      </c>
      <c r="AK621">
        <v>3</v>
      </c>
      <c r="AL621">
        <v>-321.87329999999997</v>
      </c>
      <c r="AM621">
        <v>0</v>
      </c>
      <c r="AN621">
        <v>0</v>
      </c>
      <c r="AO621">
        <v>0</v>
      </c>
      <c r="AP621">
        <v>0</v>
      </c>
      <c r="AQ621">
        <v>0</v>
      </c>
      <c r="AR621">
        <v>1</v>
      </c>
    </row>
    <row r="622" spans="1:44" x14ac:dyDescent="0.2">
      <c r="A622">
        <f>ROW(Source!A661)</f>
        <v>661</v>
      </c>
      <c r="B622">
        <v>69734931</v>
      </c>
      <c r="C622">
        <v>69734909</v>
      </c>
      <c r="D622">
        <v>27386812</v>
      </c>
      <c r="E622">
        <v>1</v>
      </c>
      <c r="F622">
        <v>1</v>
      </c>
      <c r="G622">
        <v>1</v>
      </c>
      <c r="H622">
        <v>3</v>
      </c>
      <c r="I622" t="s">
        <v>1087</v>
      </c>
      <c r="J622" t="s">
        <v>1088</v>
      </c>
      <c r="K622" t="s">
        <v>1089</v>
      </c>
      <c r="L622">
        <v>1348</v>
      </c>
      <c r="N622">
        <v>1009</v>
      </c>
      <c r="O622" t="s">
        <v>78</v>
      </c>
      <c r="P622" t="s">
        <v>78</v>
      </c>
      <c r="Q622">
        <v>1000</v>
      </c>
      <c r="X622">
        <v>0.106</v>
      </c>
      <c r="Y622">
        <v>727.34</v>
      </c>
      <c r="Z622">
        <v>0</v>
      </c>
      <c r="AA622">
        <v>0</v>
      </c>
      <c r="AB622">
        <v>0</v>
      </c>
      <c r="AC622">
        <v>0</v>
      </c>
      <c r="AD622">
        <v>1</v>
      </c>
      <c r="AE622">
        <v>0</v>
      </c>
      <c r="AF622" t="s">
        <v>3</v>
      </c>
      <c r="AG622">
        <v>0.106</v>
      </c>
      <c r="AH622">
        <v>3</v>
      </c>
      <c r="AI622">
        <v>-1</v>
      </c>
      <c r="AJ622" t="s">
        <v>3</v>
      </c>
      <c r="AK622">
        <v>4</v>
      </c>
      <c r="AL622">
        <v>-77.098039999999997</v>
      </c>
      <c r="AM622">
        <v>0</v>
      </c>
      <c r="AN622">
        <v>0</v>
      </c>
      <c r="AO622">
        <v>0</v>
      </c>
      <c r="AP622">
        <v>0</v>
      </c>
      <c r="AQ622">
        <v>0</v>
      </c>
      <c r="AR622">
        <v>1</v>
      </c>
    </row>
    <row r="623" spans="1:44" x14ac:dyDescent="0.2">
      <c r="A623">
        <f>ROW(Source!A662)</f>
        <v>662</v>
      </c>
      <c r="B623">
        <v>69734920</v>
      </c>
      <c r="C623">
        <v>69734909</v>
      </c>
      <c r="D623">
        <v>27501160</v>
      </c>
      <c r="E623">
        <v>1</v>
      </c>
      <c r="F623">
        <v>1</v>
      </c>
      <c r="G623">
        <v>1</v>
      </c>
      <c r="H623">
        <v>1</v>
      </c>
      <c r="I623" t="s">
        <v>1038</v>
      </c>
      <c r="J623" t="s">
        <v>3</v>
      </c>
      <c r="K623" t="s">
        <v>1039</v>
      </c>
      <c r="L623">
        <v>1369</v>
      </c>
      <c r="N623">
        <v>1013</v>
      </c>
      <c r="O623" t="s">
        <v>974</v>
      </c>
      <c r="P623" t="s">
        <v>974</v>
      </c>
      <c r="Q623">
        <v>1</v>
      </c>
      <c r="X623">
        <v>27.86</v>
      </c>
      <c r="Y623">
        <v>0</v>
      </c>
      <c r="Z623">
        <v>0</v>
      </c>
      <c r="AA623">
        <v>0</v>
      </c>
      <c r="AB623">
        <v>11.37</v>
      </c>
      <c r="AC623">
        <v>0</v>
      </c>
      <c r="AD623">
        <v>1</v>
      </c>
      <c r="AE623">
        <v>1</v>
      </c>
      <c r="AF623" t="s">
        <v>3</v>
      </c>
      <c r="AG623">
        <v>27.86</v>
      </c>
      <c r="AH623">
        <v>2</v>
      </c>
      <c r="AI623">
        <v>69734910</v>
      </c>
      <c r="AJ623">
        <v>613</v>
      </c>
      <c r="AK623">
        <v>0</v>
      </c>
      <c r="AL623">
        <v>0</v>
      </c>
      <c r="AM623">
        <v>0</v>
      </c>
      <c r="AN623">
        <v>0</v>
      </c>
      <c r="AO623">
        <v>0</v>
      </c>
      <c r="AP623">
        <v>0</v>
      </c>
      <c r="AQ623">
        <v>0</v>
      </c>
      <c r="AR623">
        <v>0</v>
      </c>
    </row>
    <row r="624" spans="1:44" x14ac:dyDescent="0.2">
      <c r="A624">
        <f>ROW(Source!A662)</f>
        <v>662</v>
      </c>
      <c r="B624">
        <v>69734921</v>
      </c>
      <c r="C624">
        <v>69734909</v>
      </c>
      <c r="D624">
        <v>121548</v>
      </c>
      <c r="E624">
        <v>1</v>
      </c>
      <c r="F624">
        <v>1</v>
      </c>
      <c r="G624">
        <v>1</v>
      </c>
      <c r="H624">
        <v>1</v>
      </c>
      <c r="I624" t="s">
        <v>36</v>
      </c>
      <c r="J624" t="s">
        <v>3</v>
      </c>
      <c r="K624" t="s">
        <v>981</v>
      </c>
      <c r="L624">
        <v>608254</v>
      </c>
      <c r="N624">
        <v>1013</v>
      </c>
      <c r="O624" t="s">
        <v>982</v>
      </c>
      <c r="P624" t="s">
        <v>982</v>
      </c>
      <c r="Q624">
        <v>1</v>
      </c>
      <c r="X624">
        <v>0.23</v>
      </c>
      <c r="Y624">
        <v>0</v>
      </c>
      <c r="Z624">
        <v>0</v>
      </c>
      <c r="AA624">
        <v>0</v>
      </c>
      <c r="AB624">
        <v>0</v>
      </c>
      <c r="AC624">
        <v>0</v>
      </c>
      <c r="AD624">
        <v>1</v>
      </c>
      <c r="AE624">
        <v>2</v>
      </c>
      <c r="AF624" t="s">
        <v>3</v>
      </c>
      <c r="AG624">
        <v>0.23</v>
      </c>
      <c r="AH624">
        <v>2</v>
      </c>
      <c r="AI624">
        <v>69734911</v>
      </c>
      <c r="AJ624">
        <v>614</v>
      </c>
      <c r="AK624">
        <v>0</v>
      </c>
      <c r="AL624">
        <v>0</v>
      </c>
      <c r="AM624">
        <v>0</v>
      </c>
      <c r="AN624">
        <v>0</v>
      </c>
      <c r="AO624">
        <v>0</v>
      </c>
      <c r="AP624">
        <v>0</v>
      </c>
      <c r="AQ624">
        <v>0</v>
      </c>
      <c r="AR624">
        <v>0</v>
      </c>
    </row>
    <row r="625" spans="1:44" x14ac:dyDescent="0.2">
      <c r="A625">
        <f>ROW(Source!A662)</f>
        <v>662</v>
      </c>
      <c r="B625">
        <v>69734922</v>
      </c>
      <c r="C625">
        <v>69734909</v>
      </c>
      <c r="D625">
        <v>27439630</v>
      </c>
      <c r="E625">
        <v>1</v>
      </c>
      <c r="F625">
        <v>1</v>
      </c>
      <c r="G625">
        <v>1</v>
      </c>
      <c r="H625">
        <v>2</v>
      </c>
      <c r="I625" t="s">
        <v>986</v>
      </c>
      <c r="J625" t="s">
        <v>987</v>
      </c>
      <c r="K625" t="s">
        <v>988</v>
      </c>
      <c r="L625">
        <v>1368</v>
      </c>
      <c r="N625">
        <v>1011</v>
      </c>
      <c r="O625" t="s">
        <v>978</v>
      </c>
      <c r="P625" t="s">
        <v>978</v>
      </c>
      <c r="Q625">
        <v>1</v>
      </c>
      <c r="X625">
        <v>0.23</v>
      </c>
      <c r="Y625">
        <v>0</v>
      </c>
      <c r="Z625">
        <v>31.27</v>
      </c>
      <c r="AA625">
        <v>13.61</v>
      </c>
      <c r="AB625">
        <v>0</v>
      </c>
      <c r="AC625">
        <v>0</v>
      </c>
      <c r="AD625">
        <v>1</v>
      </c>
      <c r="AE625">
        <v>0</v>
      </c>
      <c r="AF625" t="s">
        <v>3</v>
      </c>
      <c r="AG625">
        <v>0.23</v>
      </c>
      <c r="AH625">
        <v>2</v>
      </c>
      <c r="AI625">
        <v>69734912</v>
      </c>
      <c r="AJ625">
        <v>615</v>
      </c>
      <c r="AK625">
        <v>0</v>
      </c>
      <c r="AL625">
        <v>0</v>
      </c>
      <c r="AM625">
        <v>0</v>
      </c>
      <c r="AN625">
        <v>0</v>
      </c>
      <c r="AO625">
        <v>0</v>
      </c>
      <c r="AP625">
        <v>0</v>
      </c>
      <c r="AQ625">
        <v>0</v>
      </c>
      <c r="AR625">
        <v>0</v>
      </c>
    </row>
    <row r="626" spans="1:44" x14ac:dyDescent="0.2">
      <c r="A626">
        <f>ROW(Source!A662)</f>
        <v>662</v>
      </c>
      <c r="B626">
        <v>69734923</v>
      </c>
      <c r="C626">
        <v>69734909</v>
      </c>
      <c r="D626">
        <v>27440113</v>
      </c>
      <c r="E626">
        <v>1</v>
      </c>
      <c r="F626">
        <v>1</v>
      </c>
      <c r="G626">
        <v>1</v>
      </c>
      <c r="H626">
        <v>2</v>
      </c>
      <c r="I626" t="s">
        <v>1032</v>
      </c>
      <c r="J626" t="s">
        <v>1033</v>
      </c>
      <c r="K626" t="s">
        <v>1034</v>
      </c>
      <c r="L626">
        <v>1368</v>
      </c>
      <c r="N626">
        <v>1011</v>
      </c>
      <c r="O626" t="s">
        <v>978</v>
      </c>
      <c r="P626" t="s">
        <v>978</v>
      </c>
      <c r="Q626">
        <v>1</v>
      </c>
      <c r="X626">
        <v>3.68</v>
      </c>
      <c r="Y626">
        <v>0</v>
      </c>
      <c r="Z626">
        <v>29.26</v>
      </c>
      <c r="AA626">
        <v>0</v>
      </c>
      <c r="AB626">
        <v>0</v>
      </c>
      <c r="AC626">
        <v>0</v>
      </c>
      <c r="AD626">
        <v>1</v>
      </c>
      <c r="AE626">
        <v>0</v>
      </c>
      <c r="AF626" t="s">
        <v>3</v>
      </c>
      <c r="AG626">
        <v>3.68</v>
      </c>
      <c r="AH626">
        <v>2</v>
      </c>
      <c r="AI626">
        <v>69734913</v>
      </c>
      <c r="AJ626">
        <v>616</v>
      </c>
      <c r="AK626">
        <v>0</v>
      </c>
      <c r="AL626">
        <v>0</v>
      </c>
      <c r="AM626">
        <v>0</v>
      </c>
      <c r="AN626">
        <v>0</v>
      </c>
      <c r="AO626">
        <v>0</v>
      </c>
      <c r="AP626">
        <v>0</v>
      </c>
      <c r="AQ626">
        <v>0</v>
      </c>
      <c r="AR626">
        <v>0</v>
      </c>
    </row>
    <row r="627" spans="1:44" x14ac:dyDescent="0.2">
      <c r="A627">
        <f>ROW(Source!A662)</f>
        <v>662</v>
      </c>
      <c r="B627">
        <v>69734924</v>
      </c>
      <c r="C627">
        <v>69734909</v>
      </c>
      <c r="D627">
        <v>27441197</v>
      </c>
      <c r="E627">
        <v>1</v>
      </c>
      <c r="F627">
        <v>1</v>
      </c>
      <c r="G627">
        <v>1</v>
      </c>
      <c r="H627">
        <v>2</v>
      </c>
      <c r="I627" t="s">
        <v>1035</v>
      </c>
      <c r="J627" t="s">
        <v>1036</v>
      </c>
      <c r="K627" t="s">
        <v>1037</v>
      </c>
      <c r="L627">
        <v>1368</v>
      </c>
      <c r="N627">
        <v>1011</v>
      </c>
      <c r="O627" t="s">
        <v>978</v>
      </c>
      <c r="P627" t="s">
        <v>978</v>
      </c>
      <c r="Q627">
        <v>1</v>
      </c>
      <c r="X627">
        <v>4.5</v>
      </c>
      <c r="Y627">
        <v>0</v>
      </c>
      <c r="Z627">
        <v>2.7</v>
      </c>
      <c r="AA627">
        <v>0</v>
      </c>
      <c r="AB627">
        <v>0</v>
      </c>
      <c r="AC627">
        <v>0</v>
      </c>
      <c r="AD627">
        <v>1</v>
      </c>
      <c r="AE627">
        <v>0</v>
      </c>
      <c r="AF627" t="s">
        <v>3</v>
      </c>
      <c r="AG627">
        <v>4.5</v>
      </c>
      <c r="AH627">
        <v>2</v>
      </c>
      <c r="AI627">
        <v>69734914</v>
      </c>
      <c r="AJ627">
        <v>617</v>
      </c>
      <c r="AK627">
        <v>0</v>
      </c>
      <c r="AL627">
        <v>0</v>
      </c>
      <c r="AM627">
        <v>0</v>
      </c>
      <c r="AN627">
        <v>0</v>
      </c>
      <c r="AO627">
        <v>0</v>
      </c>
      <c r="AP627">
        <v>0</v>
      </c>
      <c r="AQ627">
        <v>0</v>
      </c>
      <c r="AR627">
        <v>0</v>
      </c>
    </row>
    <row r="628" spans="1:44" x14ac:dyDescent="0.2">
      <c r="A628">
        <f>ROW(Source!A662)</f>
        <v>662</v>
      </c>
      <c r="B628">
        <v>69734925</v>
      </c>
      <c r="C628">
        <v>69734909</v>
      </c>
      <c r="D628">
        <v>27441327</v>
      </c>
      <c r="E628">
        <v>1</v>
      </c>
      <c r="F628">
        <v>1</v>
      </c>
      <c r="G628">
        <v>1</v>
      </c>
      <c r="H628">
        <v>2</v>
      </c>
      <c r="I628" t="s">
        <v>975</v>
      </c>
      <c r="J628" t="s">
        <v>976</v>
      </c>
      <c r="K628" t="s">
        <v>977</v>
      </c>
      <c r="L628">
        <v>1368</v>
      </c>
      <c r="N628">
        <v>1011</v>
      </c>
      <c r="O628" t="s">
        <v>978</v>
      </c>
      <c r="P628" t="s">
        <v>978</v>
      </c>
      <c r="Q628">
        <v>1</v>
      </c>
      <c r="X628">
        <v>0.33</v>
      </c>
      <c r="Y628">
        <v>0</v>
      </c>
      <c r="Z628">
        <v>93.37</v>
      </c>
      <c r="AA628">
        <v>11.69</v>
      </c>
      <c r="AB628">
        <v>0</v>
      </c>
      <c r="AC628">
        <v>0</v>
      </c>
      <c r="AD628">
        <v>1</v>
      </c>
      <c r="AE628">
        <v>0</v>
      </c>
      <c r="AF628" t="s">
        <v>3</v>
      </c>
      <c r="AG628">
        <v>0.33</v>
      </c>
      <c r="AH628">
        <v>2</v>
      </c>
      <c r="AI628">
        <v>69734915</v>
      </c>
      <c r="AJ628">
        <v>618</v>
      </c>
      <c r="AK628">
        <v>0</v>
      </c>
      <c r="AL628">
        <v>0</v>
      </c>
      <c r="AM628">
        <v>0</v>
      </c>
      <c r="AN628">
        <v>0</v>
      </c>
      <c r="AO628">
        <v>0</v>
      </c>
      <c r="AP628">
        <v>0</v>
      </c>
      <c r="AQ628">
        <v>0</v>
      </c>
      <c r="AR628">
        <v>0</v>
      </c>
    </row>
    <row r="629" spans="1:44" x14ac:dyDescent="0.2">
      <c r="A629">
        <f>ROW(Source!A662)</f>
        <v>662</v>
      </c>
      <c r="B629">
        <v>69734926</v>
      </c>
      <c r="C629">
        <v>69734909</v>
      </c>
      <c r="D629">
        <v>27370860</v>
      </c>
      <c r="E629">
        <v>1</v>
      </c>
      <c r="F629">
        <v>1</v>
      </c>
      <c r="G629">
        <v>1</v>
      </c>
      <c r="H629">
        <v>3</v>
      </c>
      <c r="I629" t="s">
        <v>1080</v>
      </c>
      <c r="J629" t="s">
        <v>1081</v>
      </c>
      <c r="K629" t="s">
        <v>1082</v>
      </c>
      <c r="L629">
        <v>1348</v>
      </c>
      <c r="N629">
        <v>1009</v>
      </c>
      <c r="O629" t="s">
        <v>78</v>
      </c>
      <c r="P629" t="s">
        <v>78</v>
      </c>
      <c r="Q629">
        <v>1000</v>
      </c>
      <c r="X629">
        <v>6.0000000000000001E-3</v>
      </c>
      <c r="Y629">
        <v>1083.3800000000001</v>
      </c>
      <c r="Z629">
        <v>0</v>
      </c>
      <c r="AA629">
        <v>0</v>
      </c>
      <c r="AB629">
        <v>0</v>
      </c>
      <c r="AC629">
        <v>0</v>
      </c>
      <c r="AD629">
        <v>1</v>
      </c>
      <c r="AE629">
        <v>0</v>
      </c>
      <c r="AF629" t="s">
        <v>3</v>
      </c>
      <c r="AG629">
        <v>6.0000000000000001E-3</v>
      </c>
      <c r="AH629">
        <v>3</v>
      </c>
      <c r="AI629">
        <v>-1</v>
      </c>
      <c r="AJ629" t="s">
        <v>3</v>
      </c>
      <c r="AK629">
        <v>4</v>
      </c>
      <c r="AL629">
        <v>-6.5002800000000009</v>
      </c>
      <c r="AM629">
        <v>0</v>
      </c>
      <c r="AN629">
        <v>0</v>
      </c>
      <c r="AO629">
        <v>0</v>
      </c>
      <c r="AP629">
        <v>0</v>
      </c>
      <c r="AQ629">
        <v>0</v>
      </c>
      <c r="AR629">
        <v>1</v>
      </c>
    </row>
    <row r="630" spans="1:44" x14ac:dyDescent="0.2">
      <c r="A630">
        <f>ROW(Source!A662)</f>
        <v>662</v>
      </c>
      <c r="B630">
        <v>69734927</v>
      </c>
      <c r="C630">
        <v>69734909</v>
      </c>
      <c r="D630">
        <v>27372116</v>
      </c>
      <c r="E630">
        <v>1</v>
      </c>
      <c r="F630">
        <v>1</v>
      </c>
      <c r="G630">
        <v>1</v>
      </c>
      <c r="H630">
        <v>3</v>
      </c>
      <c r="I630" t="s">
        <v>414</v>
      </c>
      <c r="J630" t="s">
        <v>1076</v>
      </c>
      <c r="K630" t="s">
        <v>415</v>
      </c>
      <c r="L630">
        <v>1348</v>
      </c>
      <c r="N630">
        <v>1009</v>
      </c>
      <c r="O630" t="s">
        <v>78</v>
      </c>
      <c r="P630" t="s">
        <v>78</v>
      </c>
      <c r="Q630">
        <v>1000</v>
      </c>
      <c r="X630">
        <v>0.13200000000000001</v>
      </c>
      <c r="Y630">
        <v>1391.4</v>
      </c>
      <c r="Z630">
        <v>0</v>
      </c>
      <c r="AA630">
        <v>0</v>
      </c>
      <c r="AB630">
        <v>0</v>
      </c>
      <c r="AC630">
        <v>0</v>
      </c>
      <c r="AD630">
        <v>1</v>
      </c>
      <c r="AE630">
        <v>0</v>
      </c>
      <c r="AF630" t="s">
        <v>3</v>
      </c>
      <c r="AG630">
        <v>0.13200000000000001</v>
      </c>
      <c r="AH630">
        <v>2</v>
      </c>
      <c r="AI630">
        <v>69734916</v>
      </c>
      <c r="AJ630">
        <v>619</v>
      </c>
      <c r="AK630">
        <v>3</v>
      </c>
      <c r="AL630">
        <v>-183.66480000000001</v>
      </c>
      <c r="AM630">
        <v>0</v>
      </c>
      <c r="AN630">
        <v>0</v>
      </c>
      <c r="AO630">
        <v>0</v>
      </c>
      <c r="AP630">
        <v>0</v>
      </c>
      <c r="AQ630">
        <v>0</v>
      </c>
      <c r="AR630">
        <v>1</v>
      </c>
    </row>
    <row r="631" spans="1:44" x14ac:dyDescent="0.2">
      <c r="A631">
        <f>ROW(Source!A662)</f>
        <v>662</v>
      </c>
      <c r="B631">
        <v>69734928</v>
      </c>
      <c r="C631">
        <v>69734909</v>
      </c>
      <c r="D631">
        <v>27372117</v>
      </c>
      <c r="E631">
        <v>1</v>
      </c>
      <c r="F631">
        <v>1</v>
      </c>
      <c r="G631">
        <v>1</v>
      </c>
      <c r="H631">
        <v>3</v>
      </c>
      <c r="I631" t="s">
        <v>419</v>
      </c>
      <c r="J631" t="s">
        <v>1083</v>
      </c>
      <c r="K631" t="s">
        <v>420</v>
      </c>
      <c r="L631">
        <v>1348</v>
      </c>
      <c r="N631">
        <v>1009</v>
      </c>
      <c r="O631" t="s">
        <v>78</v>
      </c>
      <c r="P631" t="s">
        <v>78</v>
      </c>
      <c r="Q631">
        <v>1000</v>
      </c>
      <c r="X631">
        <v>1.9E-2</v>
      </c>
      <c r="Y631">
        <v>1534.65</v>
      </c>
      <c r="Z631">
        <v>0</v>
      </c>
      <c r="AA631">
        <v>0</v>
      </c>
      <c r="AB631">
        <v>0</v>
      </c>
      <c r="AC631">
        <v>0</v>
      </c>
      <c r="AD631">
        <v>1</v>
      </c>
      <c r="AE631">
        <v>0</v>
      </c>
      <c r="AF631" t="s">
        <v>3</v>
      </c>
      <c r="AG631">
        <v>1.9E-2</v>
      </c>
      <c r="AH631">
        <v>2</v>
      </c>
      <c r="AI631">
        <v>69734917</v>
      </c>
      <c r="AJ631">
        <v>620</v>
      </c>
      <c r="AK631">
        <v>3</v>
      </c>
      <c r="AL631">
        <v>-29.158350000000002</v>
      </c>
      <c r="AM631">
        <v>0</v>
      </c>
      <c r="AN631">
        <v>0</v>
      </c>
      <c r="AO631">
        <v>0</v>
      </c>
      <c r="AP631">
        <v>0</v>
      </c>
      <c r="AQ631">
        <v>0</v>
      </c>
      <c r="AR631">
        <v>1</v>
      </c>
    </row>
    <row r="632" spans="1:44" x14ac:dyDescent="0.2">
      <c r="A632">
        <f>ROW(Source!A662)</f>
        <v>662</v>
      </c>
      <c r="B632">
        <v>69734929</v>
      </c>
      <c r="C632">
        <v>69734909</v>
      </c>
      <c r="D632">
        <v>27373116</v>
      </c>
      <c r="E632">
        <v>1</v>
      </c>
      <c r="F632">
        <v>1</v>
      </c>
      <c r="G632">
        <v>1</v>
      </c>
      <c r="H632">
        <v>3</v>
      </c>
      <c r="I632" t="s">
        <v>423</v>
      </c>
      <c r="J632" t="s">
        <v>1084</v>
      </c>
      <c r="K632" t="s">
        <v>1085</v>
      </c>
      <c r="L632">
        <v>1327</v>
      </c>
      <c r="N632">
        <v>1005</v>
      </c>
      <c r="O632" t="s">
        <v>56</v>
      </c>
      <c r="P632" t="s">
        <v>56</v>
      </c>
      <c r="Q632">
        <v>1</v>
      </c>
      <c r="X632">
        <v>116</v>
      </c>
      <c r="Y632">
        <v>5.29</v>
      </c>
      <c r="Z632">
        <v>0</v>
      </c>
      <c r="AA632">
        <v>0</v>
      </c>
      <c r="AB632">
        <v>0</v>
      </c>
      <c r="AC632">
        <v>0</v>
      </c>
      <c r="AD632">
        <v>1</v>
      </c>
      <c r="AE632">
        <v>0</v>
      </c>
      <c r="AF632" t="s">
        <v>3</v>
      </c>
      <c r="AG632">
        <v>116</v>
      </c>
      <c r="AH632">
        <v>2</v>
      </c>
      <c r="AI632">
        <v>69734918</v>
      </c>
      <c r="AJ632">
        <v>621</v>
      </c>
      <c r="AK632">
        <v>3</v>
      </c>
      <c r="AL632">
        <v>-613.64</v>
      </c>
      <c r="AM632">
        <v>0</v>
      </c>
      <c r="AN632">
        <v>0</v>
      </c>
      <c r="AO632">
        <v>0</v>
      </c>
      <c r="AP632">
        <v>0</v>
      </c>
      <c r="AQ632">
        <v>0</v>
      </c>
      <c r="AR632">
        <v>1</v>
      </c>
    </row>
    <row r="633" spans="1:44" x14ac:dyDescent="0.2">
      <c r="A633">
        <f>ROW(Source!A662)</f>
        <v>662</v>
      </c>
      <c r="B633">
        <v>69734930</v>
      </c>
      <c r="C633">
        <v>69734909</v>
      </c>
      <c r="D633">
        <v>27371032</v>
      </c>
      <c r="E633">
        <v>1</v>
      </c>
      <c r="F633">
        <v>1</v>
      </c>
      <c r="G633">
        <v>1</v>
      </c>
      <c r="H633">
        <v>3</v>
      </c>
      <c r="I633" t="s">
        <v>428</v>
      </c>
      <c r="J633" t="s">
        <v>1086</v>
      </c>
      <c r="K633" t="s">
        <v>429</v>
      </c>
      <c r="L633">
        <v>1348</v>
      </c>
      <c r="N633">
        <v>1009</v>
      </c>
      <c r="O633" t="s">
        <v>78</v>
      </c>
      <c r="P633" t="s">
        <v>78</v>
      </c>
      <c r="Q633">
        <v>1000</v>
      </c>
      <c r="X633">
        <v>5.7000000000000002E-2</v>
      </c>
      <c r="Y633">
        <v>5646.9</v>
      </c>
      <c r="Z633">
        <v>0</v>
      </c>
      <c r="AA633">
        <v>0</v>
      </c>
      <c r="AB633">
        <v>0</v>
      </c>
      <c r="AC633">
        <v>0</v>
      </c>
      <c r="AD633">
        <v>1</v>
      </c>
      <c r="AE633">
        <v>0</v>
      </c>
      <c r="AF633" t="s">
        <v>3</v>
      </c>
      <c r="AG633">
        <v>5.7000000000000002E-2</v>
      </c>
      <c r="AH633">
        <v>2</v>
      </c>
      <c r="AI633">
        <v>69734919</v>
      </c>
      <c r="AJ633">
        <v>622</v>
      </c>
      <c r="AK633">
        <v>3</v>
      </c>
      <c r="AL633">
        <v>-321.87329999999997</v>
      </c>
      <c r="AM633">
        <v>0</v>
      </c>
      <c r="AN633">
        <v>0</v>
      </c>
      <c r="AO633">
        <v>0</v>
      </c>
      <c r="AP633">
        <v>0</v>
      </c>
      <c r="AQ633">
        <v>0</v>
      </c>
      <c r="AR633">
        <v>1</v>
      </c>
    </row>
    <row r="634" spans="1:44" x14ac:dyDescent="0.2">
      <c r="A634">
        <f>ROW(Source!A662)</f>
        <v>662</v>
      </c>
      <c r="B634">
        <v>69734931</v>
      </c>
      <c r="C634">
        <v>69734909</v>
      </c>
      <c r="D634">
        <v>27386812</v>
      </c>
      <c r="E634">
        <v>1</v>
      </c>
      <c r="F634">
        <v>1</v>
      </c>
      <c r="G634">
        <v>1</v>
      </c>
      <c r="H634">
        <v>3</v>
      </c>
      <c r="I634" t="s">
        <v>1087</v>
      </c>
      <c r="J634" t="s">
        <v>1088</v>
      </c>
      <c r="K634" t="s">
        <v>1089</v>
      </c>
      <c r="L634">
        <v>1348</v>
      </c>
      <c r="N634">
        <v>1009</v>
      </c>
      <c r="O634" t="s">
        <v>78</v>
      </c>
      <c r="P634" t="s">
        <v>78</v>
      </c>
      <c r="Q634">
        <v>1000</v>
      </c>
      <c r="X634">
        <v>0.106</v>
      </c>
      <c r="Y634">
        <v>727.34</v>
      </c>
      <c r="Z634">
        <v>0</v>
      </c>
      <c r="AA634">
        <v>0</v>
      </c>
      <c r="AB634">
        <v>0</v>
      </c>
      <c r="AC634">
        <v>0</v>
      </c>
      <c r="AD634">
        <v>1</v>
      </c>
      <c r="AE634">
        <v>0</v>
      </c>
      <c r="AF634" t="s">
        <v>3</v>
      </c>
      <c r="AG634">
        <v>0.106</v>
      </c>
      <c r="AH634">
        <v>3</v>
      </c>
      <c r="AI634">
        <v>-1</v>
      </c>
      <c r="AJ634" t="s">
        <v>3</v>
      </c>
      <c r="AK634">
        <v>4</v>
      </c>
      <c r="AL634">
        <v>-77.098039999999997</v>
      </c>
      <c r="AM634">
        <v>0</v>
      </c>
      <c r="AN634">
        <v>0</v>
      </c>
      <c r="AO634">
        <v>0</v>
      </c>
      <c r="AP634">
        <v>0</v>
      </c>
      <c r="AQ634">
        <v>0</v>
      </c>
      <c r="AR634">
        <v>1</v>
      </c>
    </row>
    <row r="635" spans="1:44" x14ac:dyDescent="0.2">
      <c r="A635">
        <f>ROW(Source!A671)</f>
        <v>671</v>
      </c>
      <c r="B635">
        <v>69734946</v>
      </c>
      <c r="C635">
        <v>69734936</v>
      </c>
      <c r="D635">
        <v>27493458</v>
      </c>
      <c r="E635">
        <v>1</v>
      </c>
      <c r="F635">
        <v>1</v>
      </c>
      <c r="G635">
        <v>1</v>
      </c>
      <c r="H635">
        <v>1</v>
      </c>
      <c r="I635" t="s">
        <v>997</v>
      </c>
      <c r="J635" t="s">
        <v>3</v>
      </c>
      <c r="K635" t="s">
        <v>998</v>
      </c>
      <c r="L635">
        <v>1369</v>
      </c>
      <c r="N635">
        <v>1013</v>
      </c>
      <c r="O635" t="s">
        <v>974</v>
      </c>
      <c r="P635" t="s">
        <v>974</v>
      </c>
      <c r="Q635">
        <v>1</v>
      </c>
      <c r="X635">
        <v>37.67</v>
      </c>
      <c r="Y635">
        <v>0</v>
      </c>
      <c r="Z635">
        <v>0</v>
      </c>
      <c r="AA635">
        <v>0</v>
      </c>
      <c r="AB635">
        <v>8.6</v>
      </c>
      <c r="AC635">
        <v>0</v>
      </c>
      <c r="AD635">
        <v>1</v>
      </c>
      <c r="AE635">
        <v>1</v>
      </c>
      <c r="AF635" t="s">
        <v>3</v>
      </c>
      <c r="AG635">
        <v>37.67</v>
      </c>
      <c r="AH635">
        <v>2</v>
      </c>
      <c r="AI635">
        <v>69734937</v>
      </c>
      <c r="AJ635">
        <v>623</v>
      </c>
      <c r="AK635">
        <v>0</v>
      </c>
      <c r="AL635">
        <v>0</v>
      </c>
      <c r="AM635">
        <v>0</v>
      </c>
      <c r="AN635">
        <v>0</v>
      </c>
      <c r="AO635">
        <v>0</v>
      </c>
      <c r="AP635">
        <v>0</v>
      </c>
      <c r="AQ635">
        <v>0</v>
      </c>
      <c r="AR635">
        <v>0</v>
      </c>
    </row>
    <row r="636" spans="1:44" x14ac:dyDescent="0.2">
      <c r="A636">
        <f>ROW(Source!A671)</f>
        <v>671</v>
      </c>
      <c r="B636">
        <v>69734947</v>
      </c>
      <c r="C636">
        <v>69734936</v>
      </c>
      <c r="D636">
        <v>121548</v>
      </c>
      <c r="E636">
        <v>1</v>
      </c>
      <c r="F636">
        <v>1</v>
      </c>
      <c r="G636">
        <v>1</v>
      </c>
      <c r="H636">
        <v>1</v>
      </c>
      <c r="I636" t="s">
        <v>36</v>
      </c>
      <c r="J636" t="s">
        <v>3</v>
      </c>
      <c r="K636" t="s">
        <v>981</v>
      </c>
      <c r="L636">
        <v>608254</v>
      </c>
      <c r="N636">
        <v>1013</v>
      </c>
      <c r="O636" t="s">
        <v>982</v>
      </c>
      <c r="P636" t="s">
        <v>982</v>
      </c>
      <c r="Q636">
        <v>1</v>
      </c>
      <c r="X636">
        <v>0.13</v>
      </c>
      <c r="Y636">
        <v>0</v>
      </c>
      <c r="Z636">
        <v>0</v>
      </c>
      <c r="AA636">
        <v>0</v>
      </c>
      <c r="AB636">
        <v>0</v>
      </c>
      <c r="AC636">
        <v>0</v>
      </c>
      <c r="AD636">
        <v>1</v>
      </c>
      <c r="AE636">
        <v>2</v>
      </c>
      <c r="AF636" t="s">
        <v>3</v>
      </c>
      <c r="AG636">
        <v>0.13</v>
      </c>
      <c r="AH636">
        <v>2</v>
      </c>
      <c r="AI636">
        <v>69734938</v>
      </c>
      <c r="AJ636">
        <v>624</v>
      </c>
      <c r="AK636">
        <v>0</v>
      </c>
      <c r="AL636">
        <v>0</v>
      </c>
      <c r="AM636">
        <v>0</v>
      </c>
      <c r="AN636">
        <v>0</v>
      </c>
      <c r="AO636">
        <v>0</v>
      </c>
      <c r="AP636">
        <v>0</v>
      </c>
      <c r="AQ636">
        <v>0</v>
      </c>
      <c r="AR636">
        <v>0</v>
      </c>
    </row>
    <row r="637" spans="1:44" x14ac:dyDescent="0.2">
      <c r="A637">
        <f>ROW(Source!A671)</f>
        <v>671</v>
      </c>
      <c r="B637">
        <v>69734948</v>
      </c>
      <c r="C637">
        <v>69734936</v>
      </c>
      <c r="D637">
        <v>27439628</v>
      </c>
      <c r="E637">
        <v>1</v>
      </c>
      <c r="F637">
        <v>1</v>
      </c>
      <c r="G637">
        <v>1</v>
      </c>
      <c r="H637">
        <v>2</v>
      </c>
      <c r="I637" t="s">
        <v>1021</v>
      </c>
      <c r="J637" t="s">
        <v>1022</v>
      </c>
      <c r="K637" t="s">
        <v>1023</v>
      </c>
      <c r="L637">
        <v>1368</v>
      </c>
      <c r="N637">
        <v>1011</v>
      </c>
      <c r="O637" t="s">
        <v>978</v>
      </c>
      <c r="P637" t="s">
        <v>978</v>
      </c>
      <c r="Q637">
        <v>1</v>
      </c>
      <c r="X637">
        <v>0.13</v>
      </c>
      <c r="Y637">
        <v>0</v>
      </c>
      <c r="Z637">
        <v>27.67</v>
      </c>
      <c r="AA637">
        <v>11.69</v>
      </c>
      <c r="AB637">
        <v>0</v>
      </c>
      <c r="AC637">
        <v>0</v>
      </c>
      <c r="AD637">
        <v>1</v>
      </c>
      <c r="AE637">
        <v>0</v>
      </c>
      <c r="AF637" t="s">
        <v>3</v>
      </c>
      <c r="AG637">
        <v>0.13</v>
      </c>
      <c r="AH637">
        <v>2</v>
      </c>
      <c r="AI637">
        <v>69734939</v>
      </c>
      <c r="AJ637">
        <v>625</v>
      </c>
      <c r="AK637">
        <v>0</v>
      </c>
      <c r="AL637">
        <v>0</v>
      </c>
      <c r="AM637">
        <v>0</v>
      </c>
      <c r="AN637">
        <v>0</v>
      </c>
      <c r="AO637">
        <v>0</v>
      </c>
      <c r="AP637">
        <v>0</v>
      </c>
      <c r="AQ637">
        <v>0</v>
      </c>
      <c r="AR637">
        <v>0</v>
      </c>
    </row>
    <row r="638" spans="1:44" x14ac:dyDescent="0.2">
      <c r="A638">
        <f>ROW(Source!A671)</f>
        <v>671</v>
      </c>
      <c r="B638">
        <v>69734949</v>
      </c>
      <c r="C638">
        <v>69734936</v>
      </c>
      <c r="D638">
        <v>27441014</v>
      </c>
      <c r="E638">
        <v>1</v>
      </c>
      <c r="F638">
        <v>1</v>
      </c>
      <c r="G638">
        <v>1</v>
      </c>
      <c r="H638">
        <v>2</v>
      </c>
      <c r="I638" t="s">
        <v>1024</v>
      </c>
      <c r="J638" t="s">
        <v>1025</v>
      </c>
      <c r="K638" t="s">
        <v>1026</v>
      </c>
      <c r="L638">
        <v>1368</v>
      </c>
      <c r="N638">
        <v>1011</v>
      </c>
      <c r="O638" t="s">
        <v>978</v>
      </c>
      <c r="P638" t="s">
        <v>978</v>
      </c>
      <c r="Q638">
        <v>1</v>
      </c>
      <c r="X638">
        <v>3.13</v>
      </c>
      <c r="Y638">
        <v>0</v>
      </c>
      <c r="Z638">
        <v>1.92</v>
      </c>
      <c r="AA638">
        <v>0</v>
      </c>
      <c r="AB638">
        <v>0</v>
      </c>
      <c r="AC638">
        <v>0</v>
      </c>
      <c r="AD638">
        <v>1</v>
      </c>
      <c r="AE638">
        <v>0</v>
      </c>
      <c r="AF638" t="s">
        <v>3</v>
      </c>
      <c r="AG638">
        <v>3.13</v>
      </c>
      <c r="AH638">
        <v>2</v>
      </c>
      <c r="AI638">
        <v>69734940</v>
      </c>
      <c r="AJ638">
        <v>626</v>
      </c>
      <c r="AK638">
        <v>0</v>
      </c>
      <c r="AL638">
        <v>0</v>
      </c>
      <c r="AM638">
        <v>0</v>
      </c>
      <c r="AN638">
        <v>0</v>
      </c>
      <c r="AO638">
        <v>0</v>
      </c>
      <c r="AP638">
        <v>0</v>
      </c>
      <c r="AQ638">
        <v>0</v>
      </c>
      <c r="AR638">
        <v>0</v>
      </c>
    </row>
    <row r="639" spans="1:44" x14ac:dyDescent="0.2">
      <c r="A639">
        <f>ROW(Source!A671)</f>
        <v>671</v>
      </c>
      <c r="B639">
        <v>69734950</v>
      </c>
      <c r="C639">
        <v>69734936</v>
      </c>
      <c r="D639">
        <v>27441067</v>
      </c>
      <c r="E639">
        <v>1</v>
      </c>
      <c r="F639">
        <v>1</v>
      </c>
      <c r="G639">
        <v>1</v>
      </c>
      <c r="H639">
        <v>2</v>
      </c>
      <c r="I639" t="s">
        <v>1027</v>
      </c>
      <c r="J639" t="s">
        <v>1028</v>
      </c>
      <c r="K639" t="s">
        <v>1029</v>
      </c>
      <c r="L639">
        <v>1368</v>
      </c>
      <c r="N639">
        <v>1011</v>
      </c>
      <c r="O639" t="s">
        <v>978</v>
      </c>
      <c r="P639" t="s">
        <v>978</v>
      </c>
      <c r="Q639">
        <v>1</v>
      </c>
      <c r="X639">
        <v>2.8</v>
      </c>
      <c r="Y639">
        <v>0</v>
      </c>
      <c r="Z639">
        <v>2.7</v>
      </c>
      <c r="AA639">
        <v>0</v>
      </c>
      <c r="AB639">
        <v>0</v>
      </c>
      <c r="AC639">
        <v>0</v>
      </c>
      <c r="AD639">
        <v>1</v>
      </c>
      <c r="AE639">
        <v>0</v>
      </c>
      <c r="AF639" t="s">
        <v>3</v>
      </c>
      <c r="AG639">
        <v>2.8</v>
      </c>
      <c r="AH639">
        <v>2</v>
      </c>
      <c r="AI639">
        <v>69734941</v>
      </c>
      <c r="AJ639">
        <v>627</v>
      </c>
      <c r="AK639">
        <v>0</v>
      </c>
      <c r="AL639">
        <v>0</v>
      </c>
      <c r="AM639">
        <v>0</v>
      </c>
      <c r="AN639">
        <v>0</v>
      </c>
      <c r="AO639">
        <v>0</v>
      </c>
      <c r="AP639">
        <v>0</v>
      </c>
      <c r="AQ639">
        <v>0</v>
      </c>
      <c r="AR639">
        <v>0</v>
      </c>
    </row>
    <row r="640" spans="1:44" x14ac:dyDescent="0.2">
      <c r="A640">
        <f>ROW(Source!A671)</f>
        <v>671</v>
      </c>
      <c r="B640">
        <v>69734951</v>
      </c>
      <c r="C640">
        <v>69734936</v>
      </c>
      <c r="D640">
        <v>27441327</v>
      </c>
      <c r="E640">
        <v>1</v>
      </c>
      <c r="F640">
        <v>1</v>
      </c>
      <c r="G640">
        <v>1</v>
      </c>
      <c r="H640">
        <v>2</v>
      </c>
      <c r="I640" t="s">
        <v>975</v>
      </c>
      <c r="J640" t="s">
        <v>976</v>
      </c>
      <c r="K640" t="s">
        <v>977</v>
      </c>
      <c r="L640">
        <v>1368</v>
      </c>
      <c r="N640">
        <v>1011</v>
      </c>
      <c r="O640" t="s">
        <v>978</v>
      </c>
      <c r="P640" t="s">
        <v>978</v>
      </c>
      <c r="Q640">
        <v>1</v>
      </c>
      <c r="X640">
        <v>0.04</v>
      </c>
      <c r="Y640">
        <v>0</v>
      </c>
      <c r="Z640">
        <v>93.37</v>
      </c>
      <c r="AA640">
        <v>11.69</v>
      </c>
      <c r="AB640">
        <v>0</v>
      </c>
      <c r="AC640">
        <v>0</v>
      </c>
      <c r="AD640">
        <v>1</v>
      </c>
      <c r="AE640">
        <v>0</v>
      </c>
      <c r="AF640" t="s">
        <v>3</v>
      </c>
      <c r="AG640">
        <v>0.04</v>
      </c>
      <c r="AH640">
        <v>2</v>
      </c>
      <c r="AI640">
        <v>69734942</v>
      </c>
      <c r="AJ640">
        <v>628</v>
      </c>
      <c r="AK640">
        <v>0</v>
      </c>
      <c r="AL640">
        <v>0</v>
      </c>
      <c r="AM640">
        <v>0</v>
      </c>
      <c r="AN640">
        <v>0</v>
      </c>
      <c r="AO640">
        <v>0</v>
      </c>
      <c r="AP640">
        <v>0</v>
      </c>
      <c r="AQ640">
        <v>0</v>
      </c>
      <c r="AR640">
        <v>0</v>
      </c>
    </row>
    <row r="641" spans="1:44" x14ac:dyDescent="0.2">
      <c r="A641">
        <f>ROW(Source!A671)</f>
        <v>671</v>
      </c>
      <c r="B641">
        <v>69734952</v>
      </c>
      <c r="C641">
        <v>69734936</v>
      </c>
      <c r="D641">
        <v>27373246</v>
      </c>
      <c r="E641">
        <v>1</v>
      </c>
      <c r="F641">
        <v>1</v>
      </c>
      <c r="G641">
        <v>1</v>
      </c>
      <c r="H641">
        <v>3</v>
      </c>
      <c r="I641" t="s">
        <v>376</v>
      </c>
      <c r="J641" t="s">
        <v>378</v>
      </c>
      <c r="K641" t="s">
        <v>1074</v>
      </c>
      <c r="L641">
        <v>1346</v>
      </c>
      <c r="N641">
        <v>1009</v>
      </c>
      <c r="O641" t="s">
        <v>68</v>
      </c>
      <c r="P641" t="s">
        <v>68</v>
      </c>
      <c r="Q641">
        <v>1</v>
      </c>
      <c r="X641">
        <v>30</v>
      </c>
      <c r="Y641">
        <v>15.34</v>
      </c>
      <c r="Z641">
        <v>0</v>
      </c>
      <c r="AA641">
        <v>0</v>
      </c>
      <c r="AB641">
        <v>0</v>
      </c>
      <c r="AC641">
        <v>0</v>
      </c>
      <c r="AD641">
        <v>1</v>
      </c>
      <c r="AE641">
        <v>0</v>
      </c>
      <c r="AF641" t="s">
        <v>3</v>
      </c>
      <c r="AG641">
        <v>30</v>
      </c>
      <c r="AH641">
        <v>2</v>
      </c>
      <c r="AI641">
        <v>69734943</v>
      </c>
      <c r="AJ641">
        <v>629</v>
      </c>
      <c r="AK641">
        <v>3</v>
      </c>
      <c r="AL641">
        <v>-460.2</v>
      </c>
      <c r="AM641">
        <v>0</v>
      </c>
      <c r="AN641">
        <v>0</v>
      </c>
      <c r="AO641">
        <v>0</v>
      </c>
      <c r="AP641">
        <v>0</v>
      </c>
      <c r="AQ641">
        <v>0</v>
      </c>
      <c r="AR641">
        <v>1</v>
      </c>
    </row>
    <row r="642" spans="1:44" x14ac:dyDescent="0.2">
      <c r="A642">
        <f>ROW(Source!A671)</f>
        <v>671</v>
      </c>
      <c r="B642">
        <v>69734953</v>
      </c>
      <c r="C642">
        <v>69734936</v>
      </c>
      <c r="D642">
        <v>27407857</v>
      </c>
      <c r="E642">
        <v>1</v>
      </c>
      <c r="F642">
        <v>1</v>
      </c>
      <c r="G642">
        <v>1</v>
      </c>
      <c r="H642">
        <v>3</v>
      </c>
      <c r="I642" t="s">
        <v>381</v>
      </c>
      <c r="J642" t="s">
        <v>383</v>
      </c>
      <c r="K642" t="s">
        <v>1075</v>
      </c>
      <c r="L642">
        <v>1348</v>
      </c>
      <c r="N642">
        <v>1009</v>
      </c>
      <c r="O642" t="s">
        <v>78</v>
      </c>
      <c r="P642" t="s">
        <v>78</v>
      </c>
      <c r="Q642">
        <v>1000</v>
      </c>
      <c r="X642">
        <v>0.9</v>
      </c>
      <c r="Y642">
        <v>11382.09</v>
      </c>
      <c r="Z642">
        <v>0</v>
      </c>
      <c r="AA642">
        <v>0</v>
      </c>
      <c r="AB642">
        <v>0</v>
      </c>
      <c r="AC642">
        <v>0</v>
      </c>
      <c r="AD642">
        <v>1</v>
      </c>
      <c r="AE642">
        <v>0</v>
      </c>
      <c r="AF642" t="s">
        <v>3</v>
      </c>
      <c r="AG642">
        <v>0.9</v>
      </c>
      <c r="AH642">
        <v>2</v>
      </c>
      <c r="AI642">
        <v>69734944</v>
      </c>
      <c r="AJ642">
        <v>630</v>
      </c>
      <c r="AK642">
        <v>3</v>
      </c>
      <c r="AL642">
        <v>-10243.881000000001</v>
      </c>
      <c r="AM642">
        <v>0</v>
      </c>
      <c r="AN642">
        <v>0</v>
      </c>
      <c r="AO642">
        <v>0</v>
      </c>
      <c r="AP642">
        <v>0</v>
      </c>
      <c r="AQ642">
        <v>0</v>
      </c>
      <c r="AR642">
        <v>1</v>
      </c>
    </row>
    <row r="643" spans="1:44" x14ac:dyDescent="0.2">
      <c r="A643">
        <f>ROW(Source!A671)</f>
        <v>671</v>
      </c>
      <c r="B643">
        <v>69734954</v>
      </c>
      <c r="C643">
        <v>69734936</v>
      </c>
      <c r="D643">
        <v>27416566</v>
      </c>
      <c r="E643">
        <v>1</v>
      </c>
      <c r="F643">
        <v>1</v>
      </c>
      <c r="G643">
        <v>1</v>
      </c>
      <c r="H643">
        <v>3</v>
      </c>
      <c r="I643" t="s">
        <v>82</v>
      </c>
      <c r="J643" t="s">
        <v>84</v>
      </c>
      <c r="K643" t="s">
        <v>83</v>
      </c>
      <c r="L643">
        <v>1339</v>
      </c>
      <c r="N643">
        <v>1007</v>
      </c>
      <c r="O643" t="s">
        <v>40</v>
      </c>
      <c r="P643" t="s">
        <v>40</v>
      </c>
      <c r="Q643">
        <v>1</v>
      </c>
      <c r="X643">
        <v>0.17399999999999999</v>
      </c>
      <c r="Y643">
        <v>7.14</v>
      </c>
      <c r="Z643">
        <v>0</v>
      </c>
      <c r="AA643">
        <v>0</v>
      </c>
      <c r="AB643">
        <v>0</v>
      </c>
      <c r="AC643">
        <v>0</v>
      </c>
      <c r="AD643">
        <v>1</v>
      </c>
      <c r="AE643">
        <v>0</v>
      </c>
      <c r="AF643" t="s">
        <v>3</v>
      </c>
      <c r="AG643">
        <v>0.17399999999999999</v>
      </c>
      <c r="AH643">
        <v>2</v>
      </c>
      <c r="AI643">
        <v>69734945</v>
      </c>
      <c r="AJ643">
        <v>631</v>
      </c>
      <c r="AK643">
        <v>3</v>
      </c>
      <c r="AL643">
        <v>-1.2423599999999999</v>
      </c>
      <c r="AM643">
        <v>0</v>
      </c>
      <c r="AN643">
        <v>0</v>
      </c>
      <c r="AO643">
        <v>0</v>
      </c>
      <c r="AP643">
        <v>0</v>
      </c>
      <c r="AQ643">
        <v>0</v>
      </c>
      <c r="AR643">
        <v>1</v>
      </c>
    </row>
    <row r="644" spans="1:44" x14ac:dyDescent="0.2">
      <c r="A644">
        <f>ROW(Source!A672)</f>
        <v>672</v>
      </c>
      <c r="B644">
        <v>69734946</v>
      </c>
      <c r="C644">
        <v>69734936</v>
      </c>
      <c r="D644">
        <v>27493458</v>
      </c>
      <c r="E644">
        <v>1</v>
      </c>
      <c r="F644">
        <v>1</v>
      </c>
      <c r="G644">
        <v>1</v>
      </c>
      <c r="H644">
        <v>1</v>
      </c>
      <c r="I644" t="s">
        <v>997</v>
      </c>
      <c r="J644" t="s">
        <v>3</v>
      </c>
      <c r="K644" t="s">
        <v>998</v>
      </c>
      <c r="L644">
        <v>1369</v>
      </c>
      <c r="N644">
        <v>1013</v>
      </c>
      <c r="O644" t="s">
        <v>974</v>
      </c>
      <c r="P644" t="s">
        <v>974</v>
      </c>
      <c r="Q644">
        <v>1</v>
      </c>
      <c r="X644">
        <v>37.67</v>
      </c>
      <c r="Y644">
        <v>0</v>
      </c>
      <c r="Z644">
        <v>0</v>
      </c>
      <c r="AA644">
        <v>0</v>
      </c>
      <c r="AB644">
        <v>8.6</v>
      </c>
      <c r="AC644">
        <v>0</v>
      </c>
      <c r="AD644">
        <v>1</v>
      </c>
      <c r="AE644">
        <v>1</v>
      </c>
      <c r="AF644" t="s">
        <v>3</v>
      </c>
      <c r="AG644">
        <v>37.67</v>
      </c>
      <c r="AH644">
        <v>2</v>
      </c>
      <c r="AI644">
        <v>69734937</v>
      </c>
      <c r="AJ644">
        <v>632</v>
      </c>
      <c r="AK644">
        <v>0</v>
      </c>
      <c r="AL644">
        <v>0</v>
      </c>
      <c r="AM644">
        <v>0</v>
      </c>
      <c r="AN644">
        <v>0</v>
      </c>
      <c r="AO644">
        <v>0</v>
      </c>
      <c r="AP644">
        <v>0</v>
      </c>
      <c r="AQ644">
        <v>0</v>
      </c>
      <c r="AR644">
        <v>0</v>
      </c>
    </row>
    <row r="645" spans="1:44" x14ac:dyDescent="0.2">
      <c r="A645">
        <f>ROW(Source!A672)</f>
        <v>672</v>
      </c>
      <c r="B645">
        <v>69734947</v>
      </c>
      <c r="C645">
        <v>69734936</v>
      </c>
      <c r="D645">
        <v>121548</v>
      </c>
      <c r="E645">
        <v>1</v>
      </c>
      <c r="F645">
        <v>1</v>
      </c>
      <c r="G645">
        <v>1</v>
      </c>
      <c r="H645">
        <v>1</v>
      </c>
      <c r="I645" t="s">
        <v>36</v>
      </c>
      <c r="J645" t="s">
        <v>3</v>
      </c>
      <c r="K645" t="s">
        <v>981</v>
      </c>
      <c r="L645">
        <v>608254</v>
      </c>
      <c r="N645">
        <v>1013</v>
      </c>
      <c r="O645" t="s">
        <v>982</v>
      </c>
      <c r="P645" t="s">
        <v>982</v>
      </c>
      <c r="Q645">
        <v>1</v>
      </c>
      <c r="X645">
        <v>0.13</v>
      </c>
      <c r="Y645">
        <v>0</v>
      </c>
      <c r="Z645">
        <v>0</v>
      </c>
      <c r="AA645">
        <v>0</v>
      </c>
      <c r="AB645">
        <v>0</v>
      </c>
      <c r="AC645">
        <v>0</v>
      </c>
      <c r="AD645">
        <v>1</v>
      </c>
      <c r="AE645">
        <v>2</v>
      </c>
      <c r="AF645" t="s">
        <v>3</v>
      </c>
      <c r="AG645">
        <v>0.13</v>
      </c>
      <c r="AH645">
        <v>2</v>
      </c>
      <c r="AI645">
        <v>69734938</v>
      </c>
      <c r="AJ645">
        <v>633</v>
      </c>
      <c r="AK645">
        <v>0</v>
      </c>
      <c r="AL645">
        <v>0</v>
      </c>
      <c r="AM645">
        <v>0</v>
      </c>
      <c r="AN645">
        <v>0</v>
      </c>
      <c r="AO645">
        <v>0</v>
      </c>
      <c r="AP645">
        <v>0</v>
      </c>
      <c r="AQ645">
        <v>0</v>
      </c>
      <c r="AR645">
        <v>0</v>
      </c>
    </row>
    <row r="646" spans="1:44" x14ac:dyDescent="0.2">
      <c r="A646">
        <f>ROW(Source!A672)</f>
        <v>672</v>
      </c>
      <c r="B646">
        <v>69734948</v>
      </c>
      <c r="C646">
        <v>69734936</v>
      </c>
      <c r="D646">
        <v>27439628</v>
      </c>
      <c r="E646">
        <v>1</v>
      </c>
      <c r="F646">
        <v>1</v>
      </c>
      <c r="G646">
        <v>1</v>
      </c>
      <c r="H646">
        <v>2</v>
      </c>
      <c r="I646" t="s">
        <v>1021</v>
      </c>
      <c r="J646" t="s">
        <v>1022</v>
      </c>
      <c r="K646" t="s">
        <v>1023</v>
      </c>
      <c r="L646">
        <v>1368</v>
      </c>
      <c r="N646">
        <v>1011</v>
      </c>
      <c r="O646" t="s">
        <v>978</v>
      </c>
      <c r="P646" t="s">
        <v>978</v>
      </c>
      <c r="Q646">
        <v>1</v>
      </c>
      <c r="X646">
        <v>0.13</v>
      </c>
      <c r="Y646">
        <v>0</v>
      </c>
      <c r="Z646">
        <v>27.67</v>
      </c>
      <c r="AA646">
        <v>11.69</v>
      </c>
      <c r="AB646">
        <v>0</v>
      </c>
      <c r="AC646">
        <v>0</v>
      </c>
      <c r="AD646">
        <v>1</v>
      </c>
      <c r="AE646">
        <v>0</v>
      </c>
      <c r="AF646" t="s">
        <v>3</v>
      </c>
      <c r="AG646">
        <v>0.13</v>
      </c>
      <c r="AH646">
        <v>2</v>
      </c>
      <c r="AI646">
        <v>69734939</v>
      </c>
      <c r="AJ646">
        <v>634</v>
      </c>
      <c r="AK646">
        <v>0</v>
      </c>
      <c r="AL646">
        <v>0</v>
      </c>
      <c r="AM646">
        <v>0</v>
      </c>
      <c r="AN646">
        <v>0</v>
      </c>
      <c r="AO646">
        <v>0</v>
      </c>
      <c r="AP646">
        <v>0</v>
      </c>
      <c r="AQ646">
        <v>0</v>
      </c>
      <c r="AR646">
        <v>0</v>
      </c>
    </row>
    <row r="647" spans="1:44" x14ac:dyDescent="0.2">
      <c r="A647">
        <f>ROW(Source!A672)</f>
        <v>672</v>
      </c>
      <c r="B647">
        <v>69734949</v>
      </c>
      <c r="C647">
        <v>69734936</v>
      </c>
      <c r="D647">
        <v>27441014</v>
      </c>
      <c r="E647">
        <v>1</v>
      </c>
      <c r="F647">
        <v>1</v>
      </c>
      <c r="G647">
        <v>1</v>
      </c>
      <c r="H647">
        <v>2</v>
      </c>
      <c r="I647" t="s">
        <v>1024</v>
      </c>
      <c r="J647" t="s">
        <v>1025</v>
      </c>
      <c r="K647" t="s">
        <v>1026</v>
      </c>
      <c r="L647">
        <v>1368</v>
      </c>
      <c r="N647">
        <v>1011</v>
      </c>
      <c r="O647" t="s">
        <v>978</v>
      </c>
      <c r="P647" t="s">
        <v>978</v>
      </c>
      <c r="Q647">
        <v>1</v>
      </c>
      <c r="X647">
        <v>3.13</v>
      </c>
      <c r="Y647">
        <v>0</v>
      </c>
      <c r="Z647">
        <v>1.92</v>
      </c>
      <c r="AA647">
        <v>0</v>
      </c>
      <c r="AB647">
        <v>0</v>
      </c>
      <c r="AC647">
        <v>0</v>
      </c>
      <c r="AD647">
        <v>1</v>
      </c>
      <c r="AE647">
        <v>0</v>
      </c>
      <c r="AF647" t="s">
        <v>3</v>
      </c>
      <c r="AG647">
        <v>3.13</v>
      </c>
      <c r="AH647">
        <v>2</v>
      </c>
      <c r="AI647">
        <v>69734940</v>
      </c>
      <c r="AJ647">
        <v>635</v>
      </c>
      <c r="AK647">
        <v>0</v>
      </c>
      <c r="AL647">
        <v>0</v>
      </c>
      <c r="AM647">
        <v>0</v>
      </c>
      <c r="AN647">
        <v>0</v>
      </c>
      <c r="AO647">
        <v>0</v>
      </c>
      <c r="AP647">
        <v>0</v>
      </c>
      <c r="AQ647">
        <v>0</v>
      </c>
      <c r="AR647">
        <v>0</v>
      </c>
    </row>
    <row r="648" spans="1:44" x14ac:dyDescent="0.2">
      <c r="A648">
        <f>ROW(Source!A672)</f>
        <v>672</v>
      </c>
      <c r="B648">
        <v>69734950</v>
      </c>
      <c r="C648">
        <v>69734936</v>
      </c>
      <c r="D648">
        <v>27441067</v>
      </c>
      <c r="E648">
        <v>1</v>
      </c>
      <c r="F648">
        <v>1</v>
      </c>
      <c r="G648">
        <v>1</v>
      </c>
      <c r="H648">
        <v>2</v>
      </c>
      <c r="I648" t="s">
        <v>1027</v>
      </c>
      <c r="J648" t="s">
        <v>1028</v>
      </c>
      <c r="K648" t="s">
        <v>1029</v>
      </c>
      <c r="L648">
        <v>1368</v>
      </c>
      <c r="N648">
        <v>1011</v>
      </c>
      <c r="O648" t="s">
        <v>978</v>
      </c>
      <c r="P648" t="s">
        <v>978</v>
      </c>
      <c r="Q648">
        <v>1</v>
      </c>
      <c r="X648">
        <v>2.8</v>
      </c>
      <c r="Y648">
        <v>0</v>
      </c>
      <c r="Z648">
        <v>2.7</v>
      </c>
      <c r="AA648">
        <v>0</v>
      </c>
      <c r="AB648">
        <v>0</v>
      </c>
      <c r="AC648">
        <v>0</v>
      </c>
      <c r="AD648">
        <v>1</v>
      </c>
      <c r="AE648">
        <v>0</v>
      </c>
      <c r="AF648" t="s">
        <v>3</v>
      </c>
      <c r="AG648">
        <v>2.8</v>
      </c>
      <c r="AH648">
        <v>2</v>
      </c>
      <c r="AI648">
        <v>69734941</v>
      </c>
      <c r="AJ648">
        <v>636</v>
      </c>
      <c r="AK648">
        <v>0</v>
      </c>
      <c r="AL648">
        <v>0</v>
      </c>
      <c r="AM648">
        <v>0</v>
      </c>
      <c r="AN648">
        <v>0</v>
      </c>
      <c r="AO648">
        <v>0</v>
      </c>
      <c r="AP648">
        <v>0</v>
      </c>
      <c r="AQ648">
        <v>0</v>
      </c>
      <c r="AR648">
        <v>0</v>
      </c>
    </row>
    <row r="649" spans="1:44" x14ac:dyDescent="0.2">
      <c r="A649">
        <f>ROW(Source!A672)</f>
        <v>672</v>
      </c>
      <c r="B649">
        <v>69734951</v>
      </c>
      <c r="C649">
        <v>69734936</v>
      </c>
      <c r="D649">
        <v>27441327</v>
      </c>
      <c r="E649">
        <v>1</v>
      </c>
      <c r="F649">
        <v>1</v>
      </c>
      <c r="G649">
        <v>1</v>
      </c>
      <c r="H649">
        <v>2</v>
      </c>
      <c r="I649" t="s">
        <v>975</v>
      </c>
      <c r="J649" t="s">
        <v>976</v>
      </c>
      <c r="K649" t="s">
        <v>977</v>
      </c>
      <c r="L649">
        <v>1368</v>
      </c>
      <c r="N649">
        <v>1011</v>
      </c>
      <c r="O649" t="s">
        <v>978</v>
      </c>
      <c r="P649" t="s">
        <v>978</v>
      </c>
      <c r="Q649">
        <v>1</v>
      </c>
      <c r="X649">
        <v>0.04</v>
      </c>
      <c r="Y649">
        <v>0</v>
      </c>
      <c r="Z649">
        <v>93.37</v>
      </c>
      <c r="AA649">
        <v>11.69</v>
      </c>
      <c r="AB649">
        <v>0</v>
      </c>
      <c r="AC649">
        <v>0</v>
      </c>
      <c r="AD649">
        <v>1</v>
      </c>
      <c r="AE649">
        <v>0</v>
      </c>
      <c r="AF649" t="s">
        <v>3</v>
      </c>
      <c r="AG649">
        <v>0.04</v>
      </c>
      <c r="AH649">
        <v>2</v>
      </c>
      <c r="AI649">
        <v>69734942</v>
      </c>
      <c r="AJ649">
        <v>637</v>
      </c>
      <c r="AK649">
        <v>0</v>
      </c>
      <c r="AL649">
        <v>0</v>
      </c>
      <c r="AM649">
        <v>0</v>
      </c>
      <c r="AN649">
        <v>0</v>
      </c>
      <c r="AO649">
        <v>0</v>
      </c>
      <c r="AP649">
        <v>0</v>
      </c>
      <c r="AQ649">
        <v>0</v>
      </c>
      <c r="AR649">
        <v>0</v>
      </c>
    </row>
    <row r="650" spans="1:44" x14ac:dyDescent="0.2">
      <c r="A650">
        <f>ROW(Source!A672)</f>
        <v>672</v>
      </c>
      <c r="B650">
        <v>69734952</v>
      </c>
      <c r="C650">
        <v>69734936</v>
      </c>
      <c r="D650">
        <v>27373246</v>
      </c>
      <c r="E650">
        <v>1</v>
      </c>
      <c r="F650">
        <v>1</v>
      </c>
      <c r="G650">
        <v>1</v>
      </c>
      <c r="H650">
        <v>3</v>
      </c>
      <c r="I650" t="s">
        <v>376</v>
      </c>
      <c r="J650" t="s">
        <v>378</v>
      </c>
      <c r="K650" t="s">
        <v>1074</v>
      </c>
      <c r="L650">
        <v>1346</v>
      </c>
      <c r="N650">
        <v>1009</v>
      </c>
      <c r="O650" t="s">
        <v>68</v>
      </c>
      <c r="P650" t="s">
        <v>68</v>
      </c>
      <c r="Q650">
        <v>1</v>
      </c>
      <c r="X650">
        <v>30</v>
      </c>
      <c r="Y650">
        <v>15.34</v>
      </c>
      <c r="Z650">
        <v>0</v>
      </c>
      <c r="AA650">
        <v>0</v>
      </c>
      <c r="AB650">
        <v>0</v>
      </c>
      <c r="AC650">
        <v>0</v>
      </c>
      <c r="AD650">
        <v>1</v>
      </c>
      <c r="AE650">
        <v>0</v>
      </c>
      <c r="AF650" t="s">
        <v>3</v>
      </c>
      <c r="AG650">
        <v>30</v>
      </c>
      <c r="AH650">
        <v>2</v>
      </c>
      <c r="AI650">
        <v>69734943</v>
      </c>
      <c r="AJ650">
        <v>638</v>
      </c>
      <c r="AK650">
        <v>3</v>
      </c>
      <c r="AL650">
        <v>-460.2</v>
      </c>
      <c r="AM650">
        <v>0</v>
      </c>
      <c r="AN650">
        <v>0</v>
      </c>
      <c r="AO650">
        <v>0</v>
      </c>
      <c r="AP650">
        <v>0</v>
      </c>
      <c r="AQ650">
        <v>0</v>
      </c>
      <c r="AR650">
        <v>1</v>
      </c>
    </row>
    <row r="651" spans="1:44" x14ac:dyDescent="0.2">
      <c r="A651">
        <f>ROW(Source!A672)</f>
        <v>672</v>
      </c>
      <c r="B651">
        <v>69734953</v>
      </c>
      <c r="C651">
        <v>69734936</v>
      </c>
      <c r="D651">
        <v>27407857</v>
      </c>
      <c r="E651">
        <v>1</v>
      </c>
      <c r="F651">
        <v>1</v>
      </c>
      <c r="G651">
        <v>1</v>
      </c>
      <c r="H651">
        <v>3</v>
      </c>
      <c r="I651" t="s">
        <v>381</v>
      </c>
      <c r="J651" t="s">
        <v>383</v>
      </c>
      <c r="K651" t="s">
        <v>1075</v>
      </c>
      <c r="L651">
        <v>1348</v>
      </c>
      <c r="N651">
        <v>1009</v>
      </c>
      <c r="O651" t="s">
        <v>78</v>
      </c>
      <c r="P651" t="s">
        <v>78</v>
      </c>
      <c r="Q651">
        <v>1000</v>
      </c>
      <c r="X651">
        <v>0.9</v>
      </c>
      <c r="Y651">
        <v>11382.09</v>
      </c>
      <c r="Z651">
        <v>0</v>
      </c>
      <c r="AA651">
        <v>0</v>
      </c>
      <c r="AB651">
        <v>0</v>
      </c>
      <c r="AC651">
        <v>0</v>
      </c>
      <c r="AD651">
        <v>1</v>
      </c>
      <c r="AE651">
        <v>0</v>
      </c>
      <c r="AF651" t="s">
        <v>3</v>
      </c>
      <c r="AG651">
        <v>0.9</v>
      </c>
      <c r="AH651">
        <v>2</v>
      </c>
      <c r="AI651">
        <v>69734944</v>
      </c>
      <c r="AJ651">
        <v>639</v>
      </c>
      <c r="AK651">
        <v>3</v>
      </c>
      <c r="AL651">
        <v>-10243.881000000001</v>
      </c>
      <c r="AM651">
        <v>0</v>
      </c>
      <c r="AN651">
        <v>0</v>
      </c>
      <c r="AO651">
        <v>0</v>
      </c>
      <c r="AP651">
        <v>0</v>
      </c>
      <c r="AQ651">
        <v>0</v>
      </c>
      <c r="AR651">
        <v>1</v>
      </c>
    </row>
    <row r="652" spans="1:44" x14ac:dyDescent="0.2">
      <c r="A652">
        <f>ROW(Source!A672)</f>
        <v>672</v>
      </c>
      <c r="B652">
        <v>69734954</v>
      </c>
      <c r="C652">
        <v>69734936</v>
      </c>
      <c r="D652">
        <v>27416566</v>
      </c>
      <c r="E652">
        <v>1</v>
      </c>
      <c r="F652">
        <v>1</v>
      </c>
      <c r="G652">
        <v>1</v>
      </c>
      <c r="H652">
        <v>3</v>
      </c>
      <c r="I652" t="s">
        <v>82</v>
      </c>
      <c r="J652" t="s">
        <v>84</v>
      </c>
      <c r="K652" t="s">
        <v>83</v>
      </c>
      <c r="L652">
        <v>1339</v>
      </c>
      <c r="N652">
        <v>1007</v>
      </c>
      <c r="O652" t="s">
        <v>40</v>
      </c>
      <c r="P652" t="s">
        <v>40</v>
      </c>
      <c r="Q652">
        <v>1</v>
      </c>
      <c r="X652">
        <v>0.17399999999999999</v>
      </c>
      <c r="Y652">
        <v>7.14</v>
      </c>
      <c r="Z652">
        <v>0</v>
      </c>
      <c r="AA652">
        <v>0</v>
      </c>
      <c r="AB652">
        <v>0</v>
      </c>
      <c r="AC652">
        <v>0</v>
      </c>
      <c r="AD652">
        <v>1</v>
      </c>
      <c r="AE652">
        <v>0</v>
      </c>
      <c r="AF652" t="s">
        <v>3</v>
      </c>
      <c r="AG652">
        <v>0.17399999999999999</v>
      </c>
      <c r="AH652">
        <v>2</v>
      </c>
      <c r="AI652">
        <v>69734945</v>
      </c>
      <c r="AJ652">
        <v>640</v>
      </c>
      <c r="AK652">
        <v>3</v>
      </c>
      <c r="AL652">
        <v>-1.2423599999999999</v>
      </c>
      <c r="AM652">
        <v>0</v>
      </c>
      <c r="AN652">
        <v>0</v>
      </c>
      <c r="AO652">
        <v>0</v>
      </c>
      <c r="AP652">
        <v>0</v>
      </c>
      <c r="AQ652">
        <v>0</v>
      </c>
      <c r="AR652">
        <v>1</v>
      </c>
    </row>
    <row r="653" spans="1:44" x14ac:dyDescent="0.2">
      <c r="A653">
        <f>ROW(Source!A679)</f>
        <v>679</v>
      </c>
      <c r="B653">
        <v>69734966</v>
      </c>
      <c r="C653">
        <v>69734958</v>
      </c>
      <c r="D653">
        <v>27493458</v>
      </c>
      <c r="E653">
        <v>1</v>
      </c>
      <c r="F653">
        <v>1</v>
      </c>
      <c r="G653">
        <v>1</v>
      </c>
      <c r="H653">
        <v>1</v>
      </c>
      <c r="I653" t="s">
        <v>997</v>
      </c>
      <c r="J653" t="s">
        <v>3</v>
      </c>
      <c r="K653" t="s">
        <v>998</v>
      </c>
      <c r="L653">
        <v>1369</v>
      </c>
      <c r="N653">
        <v>1013</v>
      </c>
      <c r="O653" t="s">
        <v>974</v>
      </c>
      <c r="P653" t="s">
        <v>974</v>
      </c>
      <c r="Q653">
        <v>1</v>
      </c>
      <c r="X653">
        <v>2.42</v>
      </c>
      <c r="Y653">
        <v>0</v>
      </c>
      <c r="Z653">
        <v>0</v>
      </c>
      <c r="AA653">
        <v>0</v>
      </c>
      <c r="AB653">
        <v>8.6</v>
      </c>
      <c r="AC653">
        <v>0</v>
      </c>
      <c r="AD653">
        <v>1</v>
      </c>
      <c r="AE653">
        <v>1</v>
      </c>
      <c r="AF653" t="s">
        <v>450</v>
      </c>
      <c r="AG653">
        <v>48.4</v>
      </c>
      <c r="AH653">
        <v>2</v>
      </c>
      <c r="AI653">
        <v>69734959</v>
      </c>
      <c r="AJ653">
        <v>641</v>
      </c>
      <c r="AK653">
        <v>0</v>
      </c>
      <c r="AL653">
        <v>0</v>
      </c>
      <c r="AM653">
        <v>0</v>
      </c>
      <c r="AN653">
        <v>0</v>
      </c>
      <c r="AO653">
        <v>0</v>
      </c>
      <c r="AP653">
        <v>0</v>
      </c>
      <c r="AQ653">
        <v>0</v>
      </c>
      <c r="AR653">
        <v>0</v>
      </c>
    </row>
    <row r="654" spans="1:44" x14ac:dyDescent="0.2">
      <c r="A654">
        <f>ROW(Source!A679)</f>
        <v>679</v>
      </c>
      <c r="B654">
        <v>69734967</v>
      </c>
      <c r="C654">
        <v>69734958</v>
      </c>
      <c r="D654">
        <v>121548</v>
      </c>
      <c r="E654">
        <v>1</v>
      </c>
      <c r="F654">
        <v>1</v>
      </c>
      <c r="G654">
        <v>1</v>
      </c>
      <c r="H654">
        <v>1</v>
      </c>
      <c r="I654" t="s">
        <v>36</v>
      </c>
      <c r="J654" t="s">
        <v>3</v>
      </c>
      <c r="K654" t="s">
        <v>981</v>
      </c>
      <c r="L654">
        <v>608254</v>
      </c>
      <c r="N654">
        <v>1013</v>
      </c>
      <c r="O654" t="s">
        <v>982</v>
      </c>
      <c r="P654" t="s">
        <v>982</v>
      </c>
      <c r="Q654">
        <v>1</v>
      </c>
      <c r="X654">
        <v>0.02</v>
      </c>
      <c r="Y654">
        <v>0</v>
      </c>
      <c r="Z654">
        <v>0</v>
      </c>
      <c r="AA654">
        <v>0</v>
      </c>
      <c r="AB654">
        <v>0</v>
      </c>
      <c r="AC654">
        <v>0</v>
      </c>
      <c r="AD654">
        <v>1</v>
      </c>
      <c r="AE654">
        <v>2</v>
      </c>
      <c r="AF654" t="s">
        <v>450</v>
      </c>
      <c r="AG654">
        <v>0.4</v>
      </c>
      <c r="AH654">
        <v>2</v>
      </c>
      <c r="AI654">
        <v>69734960</v>
      </c>
      <c r="AJ654">
        <v>642</v>
      </c>
      <c r="AK654">
        <v>0</v>
      </c>
      <c r="AL654">
        <v>0</v>
      </c>
      <c r="AM654">
        <v>0</v>
      </c>
      <c r="AN654">
        <v>0</v>
      </c>
      <c r="AO654">
        <v>0</v>
      </c>
      <c r="AP654">
        <v>0</v>
      </c>
      <c r="AQ654">
        <v>0</v>
      </c>
      <c r="AR654">
        <v>0</v>
      </c>
    </row>
    <row r="655" spans="1:44" x14ac:dyDescent="0.2">
      <c r="A655">
        <f>ROW(Source!A679)</f>
        <v>679</v>
      </c>
      <c r="B655">
        <v>69734968</v>
      </c>
      <c r="C655">
        <v>69734958</v>
      </c>
      <c r="D655">
        <v>27439628</v>
      </c>
      <c r="E655">
        <v>1</v>
      </c>
      <c r="F655">
        <v>1</v>
      </c>
      <c r="G655">
        <v>1</v>
      </c>
      <c r="H655">
        <v>2</v>
      </c>
      <c r="I655" t="s">
        <v>1021</v>
      </c>
      <c r="J655" t="s">
        <v>1022</v>
      </c>
      <c r="K655" t="s">
        <v>1023</v>
      </c>
      <c r="L655">
        <v>1368</v>
      </c>
      <c r="N655">
        <v>1011</v>
      </c>
      <c r="O655" t="s">
        <v>978</v>
      </c>
      <c r="P655" t="s">
        <v>978</v>
      </c>
      <c r="Q655">
        <v>1</v>
      </c>
      <c r="X655">
        <v>0.02</v>
      </c>
      <c r="Y655">
        <v>0</v>
      </c>
      <c r="Z655">
        <v>27.67</v>
      </c>
      <c r="AA655">
        <v>11.69</v>
      </c>
      <c r="AB655">
        <v>0</v>
      </c>
      <c r="AC655">
        <v>0</v>
      </c>
      <c r="AD655">
        <v>1</v>
      </c>
      <c r="AE655">
        <v>0</v>
      </c>
      <c r="AF655" t="s">
        <v>450</v>
      </c>
      <c r="AG655">
        <v>0.4</v>
      </c>
      <c r="AH655">
        <v>2</v>
      </c>
      <c r="AI655">
        <v>69734961</v>
      </c>
      <c r="AJ655">
        <v>643</v>
      </c>
      <c r="AK655">
        <v>0</v>
      </c>
      <c r="AL655">
        <v>0</v>
      </c>
      <c r="AM655">
        <v>0</v>
      </c>
      <c r="AN655">
        <v>0</v>
      </c>
      <c r="AO655">
        <v>0</v>
      </c>
      <c r="AP655">
        <v>0</v>
      </c>
      <c r="AQ655">
        <v>0</v>
      </c>
      <c r="AR655">
        <v>0</v>
      </c>
    </row>
    <row r="656" spans="1:44" x14ac:dyDescent="0.2">
      <c r="A656">
        <f>ROW(Source!A679)</f>
        <v>679</v>
      </c>
      <c r="B656">
        <v>69734969</v>
      </c>
      <c r="C656">
        <v>69734958</v>
      </c>
      <c r="D656">
        <v>27441014</v>
      </c>
      <c r="E656">
        <v>1</v>
      </c>
      <c r="F656">
        <v>1</v>
      </c>
      <c r="G656">
        <v>1</v>
      </c>
      <c r="H656">
        <v>2</v>
      </c>
      <c r="I656" t="s">
        <v>1024</v>
      </c>
      <c r="J656" t="s">
        <v>1025</v>
      </c>
      <c r="K656" t="s">
        <v>1026</v>
      </c>
      <c r="L656">
        <v>1368</v>
      </c>
      <c r="N656">
        <v>1011</v>
      </c>
      <c r="O656" t="s">
        <v>978</v>
      </c>
      <c r="P656" t="s">
        <v>978</v>
      </c>
      <c r="Q656">
        <v>1</v>
      </c>
      <c r="X656">
        <v>0.51</v>
      </c>
      <c r="Y656">
        <v>0</v>
      </c>
      <c r="Z656">
        <v>1.92</v>
      </c>
      <c r="AA656">
        <v>0</v>
      </c>
      <c r="AB656">
        <v>0</v>
      </c>
      <c r="AC656">
        <v>0</v>
      </c>
      <c r="AD656">
        <v>1</v>
      </c>
      <c r="AE656">
        <v>0</v>
      </c>
      <c r="AF656" t="s">
        <v>450</v>
      </c>
      <c r="AG656">
        <v>10.199999999999999</v>
      </c>
      <c r="AH656">
        <v>2</v>
      </c>
      <c r="AI656">
        <v>69734962</v>
      </c>
      <c r="AJ656">
        <v>644</v>
      </c>
      <c r="AK656">
        <v>0</v>
      </c>
      <c r="AL656">
        <v>0</v>
      </c>
      <c r="AM656">
        <v>0</v>
      </c>
      <c r="AN656">
        <v>0</v>
      </c>
      <c r="AO656">
        <v>0</v>
      </c>
      <c r="AP656">
        <v>0</v>
      </c>
      <c r="AQ656">
        <v>0</v>
      </c>
      <c r="AR656">
        <v>0</v>
      </c>
    </row>
    <row r="657" spans="1:44" x14ac:dyDescent="0.2">
      <c r="A657">
        <f>ROW(Source!A679)</f>
        <v>679</v>
      </c>
      <c r="B657">
        <v>69734970</v>
      </c>
      <c r="C657">
        <v>69734958</v>
      </c>
      <c r="D657">
        <v>27441327</v>
      </c>
      <c r="E657">
        <v>1</v>
      </c>
      <c r="F657">
        <v>1</v>
      </c>
      <c r="G657">
        <v>1</v>
      </c>
      <c r="H657">
        <v>2</v>
      </c>
      <c r="I657" t="s">
        <v>975</v>
      </c>
      <c r="J657" t="s">
        <v>976</v>
      </c>
      <c r="K657" t="s">
        <v>977</v>
      </c>
      <c r="L657">
        <v>1368</v>
      </c>
      <c r="N657">
        <v>1011</v>
      </c>
      <c r="O657" t="s">
        <v>978</v>
      </c>
      <c r="P657" t="s">
        <v>978</v>
      </c>
      <c r="Q657">
        <v>1</v>
      </c>
      <c r="X657">
        <v>0.01</v>
      </c>
      <c r="Y657">
        <v>0</v>
      </c>
      <c r="Z657">
        <v>93.37</v>
      </c>
      <c r="AA657">
        <v>11.69</v>
      </c>
      <c r="AB657">
        <v>0</v>
      </c>
      <c r="AC657">
        <v>0</v>
      </c>
      <c r="AD657">
        <v>1</v>
      </c>
      <c r="AE657">
        <v>0</v>
      </c>
      <c r="AF657" t="s">
        <v>450</v>
      </c>
      <c r="AG657">
        <v>0.2</v>
      </c>
      <c r="AH657">
        <v>2</v>
      </c>
      <c r="AI657">
        <v>69734963</v>
      </c>
      <c r="AJ657">
        <v>645</v>
      </c>
      <c r="AK657">
        <v>0</v>
      </c>
      <c r="AL657">
        <v>0</v>
      </c>
      <c r="AM657">
        <v>0</v>
      </c>
      <c r="AN657">
        <v>0</v>
      </c>
      <c r="AO657">
        <v>0</v>
      </c>
      <c r="AP657">
        <v>0</v>
      </c>
      <c r="AQ657">
        <v>0</v>
      </c>
      <c r="AR657">
        <v>0</v>
      </c>
    </row>
    <row r="658" spans="1:44" x14ac:dyDescent="0.2">
      <c r="A658">
        <f>ROW(Source!A679)</f>
        <v>679</v>
      </c>
      <c r="B658">
        <v>69734971</v>
      </c>
      <c r="C658">
        <v>69734958</v>
      </c>
      <c r="D658">
        <v>27407857</v>
      </c>
      <c r="E658">
        <v>1</v>
      </c>
      <c r="F658">
        <v>1</v>
      </c>
      <c r="G658">
        <v>1</v>
      </c>
      <c r="H658">
        <v>3</v>
      </c>
      <c r="I658" t="s">
        <v>381</v>
      </c>
      <c r="J658" t="s">
        <v>383</v>
      </c>
      <c r="K658" t="s">
        <v>1075</v>
      </c>
      <c r="L658">
        <v>1348</v>
      </c>
      <c r="N658">
        <v>1009</v>
      </c>
      <c r="O658" t="s">
        <v>78</v>
      </c>
      <c r="P658" t="s">
        <v>78</v>
      </c>
      <c r="Q658">
        <v>1000</v>
      </c>
      <c r="X658">
        <v>0.18</v>
      </c>
      <c r="Y658">
        <v>11382.09</v>
      </c>
      <c r="Z658">
        <v>0</v>
      </c>
      <c r="AA658">
        <v>0</v>
      </c>
      <c r="AB658">
        <v>0</v>
      </c>
      <c r="AC658">
        <v>0</v>
      </c>
      <c r="AD658">
        <v>1</v>
      </c>
      <c r="AE658">
        <v>0</v>
      </c>
      <c r="AF658" t="s">
        <v>450</v>
      </c>
      <c r="AG658">
        <v>3.5999999999999996</v>
      </c>
      <c r="AH658">
        <v>2</v>
      </c>
      <c r="AI658">
        <v>69734964</v>
      </c>
      <c r="AJ658">
        <v>646</v>
      </c>
      <c r="AK658">
        <v>3</v>
      </c>
      <c r="AL658">
        <v>-40975.523999999998</v>
      </c>
      <c r="AM658">
        <v>0</v>
      </c>
      <c r="AN658">
        <v>0</v>
      </c>
      <c r="AO658">
        <v>0</v>
      </c>
      <c r="AP658">
        <v>0</v>
      </c>
      <c r="AQ658">
        <v>0</v>
      </c>
      <c r="AR658">
        <v>1</v>
      </c>
    </row>
    <row r="659" spans="1:44" x14ac:dyDescent="0.2">
      <c r="A659">
        <f>ROW(Source!A679)</f>
        <v>679</v>
      </c>
      <c r="B659">
        <v>69734972</v>
      </c>
      <c r="C659">
        <v>69734958</v>
      </c>
      <c r="D659">
        <v>27416566</v>
      </c>
      <c r="E659">
        <v>1</v>
      </c>
      <c r="F659">
        <v>1</v>
      </c>
      <c r="G659">
        <v>1</v>
      </c>
      <c r="H659">
        <v>3</v>
      </c>
      <c r="I659" t="s">
        <v>82</v>
      </c>
      <c r="J659" t="s">
        <v>84</v>
      </c>
      <c r="K659" t="s">
        <v>83</v>
      </c>
      <c r="L659">
        <v>1339</v>
      </c>
      <c r="N659">
        <v>1007</v>
      </c>
      <c r="O659" t="s">
        <v>40</v>
      </c>
      <c r="P659" t="s">
        <v>40</v>
      </c>
      <c r="Q659">
        <v>1</v>
      </c>
      <c r="X659">
        <v>0.03</v>
      </c>
      <c r="Y659">
        <v>7.14</v>
      </c>
      <c r="Z659">
        <v>0</v>
      </c>
      <c r="AA659">
        <v>0</v>
      </c>
      <c r="AB659">
        <v>0</v>
      </c>
      <c r="AC659">
        <v>0</v>
      </c>
      <c r="AD659">
        <v>1</v>
      </c>
      <c r="AE659">
        <v>0</v>
      </c>
      <c r="AF659" t="s">
        <v>450</v>
      </c>
      <c r="AG659">
        <v>0.6</v>
      </c>
      <c r="AH659">
        <v>2</v>
      </c>
      <c r="AI659">
        <v>69734965</v>
      </c>
      <c r="AJ659">
        <v>647</v>
      </c>
      <c r="AK659">
        <v>3</v>
      </c>
      <c r="AL659">
        <v>-4.2839999999999998</v>
      </c>
      <c r="AM659">
        <v>0</v>
      </c>
      <c r="AN659">
        <v>0</v>
      </c>
      <c r="AO659">
        <v>0</v>
      </c>
      <c r="AP659">
        <v>0</v>
      </c>
      <c r="AQ659">
        <v>0</v>
      </c>
      <c r="AR659">
        <v>1</v>
      </c>
    </row>
    <row r="660" spans="1:44" x14ac:dyDescent="0.2">
      <c r="A660">
        <f>ROW(Source!A680)</f>
        <v>680</v>
      </c>
      <c r="B660">
        <v>69734966</v>
      </c>
      <c r="C660">
        <v>69734958</v>
      </c>
      <c r="D660">
        <v>27493458</v>
      </c>
      <c r="E660">
        <v>1</v>
      </c>
      <c r="F660">
        <v>1</v>
      </c>
      <c r="G660">
        <v>1</v>
      </c>
      <c r="H660">
        <v>1</v>
      </c>
      <c r="I660" t="s">
        <v>997</v>
      </c>
      <c r="J660" t="s">
        <v>3</v>
      </c>
      <c r="K660" t="s">
        <v>998</v>
      </c>
      <c r="L660">
        <v>1369</v>
      </c>
      <c r="N660">
        <v>1013</v>
      </c>
      <c r="O660" t="s">
        <v>974</v>
      </c>
      <c r="P660" t="s">
        <v>974</v>
      </c>
      <c r="Q660">
        <v>1</v>
      </c>
      <c r="X660">
        <v>2.42</v>
      </c>
      <c r="Y660">
        <v>0</v>
      </c>
      <c r="Z660">
        <v>0</v>
      </c>
      <c r="AA660">
        <v>0</v>
      </c>
      <c r="AB660">
        <v>8.6</v>
      </c>
      <c r="AC660">
        <v>0</v>
      </c>
      <c r="AD660">
        <v>1</v>
      </c>
      <c r="AE660">
        <v>1</v>
      </c>
      <c r="AF660" t="s">
        <v>450</v>
      </c>
      <c r="AG660">
        <v>48.4</v>
      </c>
      <c r="AH660">
        <v>2</v>
      </c>
      <c r="AI660">
        <v>69734959</v>
      </c>
      <c r="AJ660">
        <v>648</v>
      </c>
      <c r="AK660">
        <v>0</v>
      </c>
      <c r="AL660">
        <v>0</v>
      </c>
      <c r="AM660">
        <v>0</v>
      </c>
      <c r="AN660">
        <v>0</v>
      </c>
      <c r="AO660">
        <v>0</v>
      </c>
      <c r="AP660">
        <v>0</v>
      </c>
      <c r="AQ660">
        <v>0</v>
      </c>
      <c r="AR660">
        <v>0</v>
      </c>
    </row>
    <row r="661" spans="1:44" x14ac:dyDescent="0.2">
      <c r="A661">
        <f>ROW(Source!A680)</f>
        <v>680</v>
      </c>
      <c r="B661">
        <v>69734967</v>
      </c>
      <c r="C661">
        <v>69734958</v>
      </c>
      <c r="D661">
        <v>121548</v>
      </c>
      <c r="E661">
        <v>1</v>
      </c>
      <c r="F661">
        <v>1</v>
      </c>
      <c r="G661">
        <v>1</v>
      </c>
      <c r="H661">
        <v>1</v>
      </c>
      <c r="I661" t="s">
        <v>36</v>
      </c>
      <c r="J661" t="s">
        <v>3</v>
      </c>
      <c r="K661" t="s">
        <v>981</v>
      </c>
      <c r="L661">
        <v>608254</v>
      </c>
      <c r="N661">
        <v>1013</v>
      </c>
      <c r="O661" t="s">
        <v>982</v>
      </c>
      <c r="P661" t="s">
        <v>982</v>
      </c>
      <c r="Q661">
        <v>1</v>
      </c>
      <c r="X661">
        <v>0.02</v>
      </c>
      <c r="Y661">
        <v>0</v>
      </c>
      <c r="Z661">
        <v>0</v>
      </c>
      <c r="AA661">
        <v>0</v>
      </c>
      <c r="AB661">
        <v>0</v>
      </c>
      <c r="AC661">
        <v>0</v>
      </c>
      <c r="AD661">
        <v>1</v>
      </c>
      <c r="AE661">
        <v>2</v>
      </c>
      <c r="AF661" t="s">
        <v>450</v>
      </c>
      <c r="AG661">
        <v>0.4</v>
      </c>
      <c r="AH661">
        <v>2</v>
      </c>
      <c r="AI661">
        <v>69734960</v>
      </c>
      <c r="AJ661">
        <v>649</v>
      </c>
      <c r="AK661">
        <v>0</v>
      </c>
      <c r="AL661">
        <v>0</v>
      </c>
      <c r="AM661">
        <v>0</v>
      </c>
      <c r="AN661">
        <v>0</v>
      </c>
      <c r="AO661">
        <v>0</v>
      </c>
      <c r="AP661">
        <v>0</v>
      </c>
      <c r="AQ661">
        <v>0</v>
      </c>
      <c r="AR661">
        <v>0</v>
      </c>
    </row>
    <row r="662" spans="1:44" x14ac:dyDescent="0.2">
      <c r="A662">
        <f>ROW(Source!A680)</f>
        <v>680</v>
      </c>
      <c r="B662">
        <v>69734968</v>
      </c>
      <c r="C662">
        <v>69734958</v>
      </c>
      <c r="D662">
        <v>27439628</v>
      </c>
      <c r="E662">
        <v>1</v>
      </c>
      <c r="F662">
        <v>1</v>
      </c>
      <c r="G662">
        <v>1</v>
      </c>
      <c r="H662">
        <v>2</v>
      </c>
      <c r="I662" t="s">
        <v>1021</v>
      </c>
      <c r="J662" t="s">
        <v>1022</v>
      </c>
      <c r="K662" t="s">
        <v>1023</v>
      </c>
      <c r="L662">
        <v>1368</v>
      </c>
      <c r="N662">
        <v>1011</v>
      </c>
      <c r="O662" t="s">
        <v>978</v>
      </c>
      <c r="P662" t="s">
        <v>978</v>
      </c>
      <c r="Q662">
        <v>1</v>
      </c>
      <c r="X662">
        <v>0.02</v>
      </c>
      <c r="Y662">
        <v>0</v>
      </c>
      <c r="Z662">
        <v>27.67</v>
      </c>
      <c r="AA662">
        <v>11.69</v>
      </c>
      <c r="AB662">
        <v>0</v>
      </c>
      <c r="AC662">
        <v>0</v>
      </c>
      <c r="AD662">
        <v>1</v>
      </c>
      <c r="AE662">
        <v>0</v>
      </c>
      <c r="AF662" t="s">
        <v>450</v>
      </c>
      <c r="AG662">
        <v>0.4</v>
      </c>
      <c r="AH662">
        <v>2</v>
      </c>
      <c r="AI662">
        <v>69734961</v>
      </c>
      <c r="AJ662">
        <v>650</v>
      </c>
      <c r="AK662">
        <v>0</v>
      </c>
      <c r="AL662">
        <v>0</v>
      </c>
      <c r="AM662">
        <v>0</v>
      </c>
      <c r="AN662">
        <v>0</v>
      </c>
      <c r="AO662">
        <v>0</v>
      </c>
      <c r="AP662">
        <v>0</v>
      </c>
      <c r="AQ662">
        <v>0</v>
      </c>
      <c r="AR662">
        <v>0</v>
      </c>
    </row>
    <row r="663" spans="1:44" x14ac:dyDescent="0.2">
      <c r="A663">
        <f>ROW(Source!A680)</f>
        <v>680</v>
      </c>
      <c r="B663">
        <v>69734969</v>
      </c>
      <c r="C663">
        <v>69734958</v>
      </c>
      <c r="D663">
        <v>27441014</v>
      </c>
      <c r="E663">
        <v>1</v>
      </c>
      <c r="F663">
        <v>1</v>
      </c>
      <c r="G663">
        <v>1</v>
      </c>
      <c r="H663">
        <v>2</v>
      </c>
      <c r="I663" t="s">
        <v>1024</v>
      </c>
      <c r="J663" t="s">
        <v>1025</v>
      </c>
      <c r="K663" t="s">
        <v>1026</v>
      </c>
      <c r="L663">
        <v>1368</v>
      </c>
      <c r="N663">
        <v>1011</v>
      </c>
      <c r="O663" t="s">
        <v>978</v>
      </c>
      <c r="P663" t="s">
        <v>978</v>
      </c>
      <c r="Q663">
        <v>1</v>
      </c>
      <c r="X663">
        <v>0.51</v>
      </c>
      <c r="Y663">
        <v>0</v>
      </c>
      <c r="Z663">
        <v>1.92</v>
      </c>
      <c r="AA663">
        <v>0</v>
      </c>
      <c r="AB663">
        <v>0</v>
      </c>
      <c r="AC663">
        <v>0</v>
      </c>
      <c r="AD663">
        <v>1</v>
      </c>
      <c r="AE663">
        <v>0</v>
      </c>
      <c r="AF663" t="s">
        <v>450</v>
      </c>
      <c r="AG663">
        <v>10.199999999999999</v>
      </c>
      <c r="AH663">
        <v>2</v>
      </c>
      <c r="AI663">
        <v>69734962</v>
      </c>
      <c r="AJ663">
        <v>651</v>
      </c>
      <c r="AK663">
        <v>0</v>
      </c>
      <c r="AL663">
        <v>0</v>
      </c>
      <c r="AM663">
        <v>0</v>
      </c>
      <c r="AN663">
        <v>0</v>
      </c>
      <c r="AO663">
        <v>0</v>
      </c>
      <c r="AP663">
        <v>0</v>
      </c>
      <c r="AQ663">
        <v>0</v>
      </c>
      <c r="AR663">
        <v>0</v>
      </c>
    </row>
    <row r="664" spans="1:44" x14ac:dyDescent="0.2">
      <c r="A664">
        <f>ROW(Source!A680)</f>
        <v>680</v>
      </c>
      <c r="B664">
        <v>69734970</v>
      </c>
      <c r="C664">
        <v>69734958</v>
      </c>
      <c r="D664">
        <v>27441327</v>
      </c>
      <c r="E664">
        <v>1</v>
      </c>
      <c r="F664">
        <v>1</v>
      </c>
      <c r="G664">
        <v>1</v>
      </c>
      <c r="H664">
        <v>2</v>
      </c>
      <c r="I664" t="s">
        <v>975</v>
      </c>
      <c r="J664" t="s">
        <v>976</v>
      </c>
      <c r="K664" t="s">
        <v>977</v>
      </c>
      <c r="L664">
        <v>1368</v>
      </c>
      <c r="N664">
        <v>1011</v>
      </c>
      <c r="O664" t="s">
        <v>978</v>
      </c>
      <c r="P664" t="s">
        <v>978</v>
      </c>
      <c r="Q664">
        <v>1</v>
      </c>
      <c r="X664">
        <v>0.01</v>
      </c>
      <c r="Y664">
        <v>0</v>
      </c>
      <c r="Z664">
        <v>93.37</v>
      </c>
      <c r="AA664">
        <v>11.69</v>
      </c>
      <c r="AB664">
        <v>0</v>
      </c>
      <c r="AC664">
        <v>0</v>
      </c>
      <c r="AD664">
        <v>1</v>
      </c>
      <c r="AE664">
        <v>0</v>
      </c>
      <c r="AF664" t="s">
        <v>450</v>
      </c>
      <c r="AG664">
        <v>0.2</v>
      </c>
      <c r="AH664">
        <v>2</v>
      </c>
      <c r="AI664">
        <v>69734963</v>
      </c>
      <c r="AJ664">
        <v>652</v>
      </c>
      <c r="AK664">
        <v>0</v>
      </c>
      <c r="AL664">
        <v>0</v>
      </c>
      <c r="AM664">
        <v>0</v>
      </c>
      <c r="AN664">
        <v>0</v>
      </c>
      <c r="AO664">
        <v>0</v>
      </c>
      <c r="AP664">
        <v>0</v>
      </c>
      <c r="AQ664">
        <v>0</v>
      </c>
      <c r="AR664">
        <v>0</v>
      </c>
    </row>
    <row r="665" spans="1:44" x14ac:dyDescent="0.2">
      <c r="A665">
        <f>ROW(Source!A680)</f>
        <v>680</v>
      </c>
      <c r="B665">
        <v>69734971</v>
      </c>
      <c r="C665">
        <v>69734958</v>
      </c>
      <c r="D665">
        <v>27407857</v>
      </c>
      <c r="E665">
        <v>1</v>
      </c>
      <c r="F665">
        <v>1</v>
      </c>
      <c r="G665">
        <v>1</v>
      </c>
      <c r="H665">
        <v>3</v>
      </c>
      <c r="I665" t="s">
        <v>381</v>
      </c>
      <c r="J665" t="s">
        <v>383</v>
      </c>
      <c r="K665" t="s">
        <v>1075</v>
      </c>
      <c r="L665">
        <v>1348</v>
      </c>
      <c r="N665">
        <v>1009</v>
      </c>
      <c r="O665" t="s">
        <v>78</v>
      </c>
      <c r="P665" t="s">
        <v>78</v>
      </c>
      <c r="Q665">
        <v>1000</v>
      </c>
      <c r="X665">
        <v>0.18</v>
      </c>
      <c r="Y665">
        <v>11382.09</v>
      </c>
      <c r="Z665">
        <v>0</v>
      </c>
      <c r="AA665">
        <v>0</v>
      </c>
      <c r="AB665">
        <v>0</v>
      </c>
      <c r="AC665">
        <v>0</v>
      </c>
      <c r="AD665">
        <v>1</v>
      </c>
      <c r="AE665">
        <v>0</v>
      </c>
      <c r="AF665" t="s">
        <v>450</v>
      </c>
      <c r="AG665">
        <v>3.5999999999999996</v>
      </c>
      <c r="AH665">
        <v>2</v>
      </c>
      <c r="AI665">
        <v>69734964</v>
      </c>
      <c r="AJ665">
        <v>653</v>
      </c>
      <c r="AK665">
        <v>3</v>
      </c>
      <c r="AL665">
        <v>-40975.523999999998</v>
      </c>
      <c r="AM665">
        <v>0</v>
      </c>
      <c r="AN665">
        <v>0</v>
      </c>
      <c r="AO665">
        <v>0</v>
      </c>
      <c r="AP665">
        <v>0</v>
      </c>
      <c r="AQ665">
        <v>0</v>
      </c>
      <c r="AR665">
        <v>1</v>
      </c>
    </row>
    <row r="666" spans="1:44" x14ac:dyDescent="0.2">
      <c r="A666">
        <f>ROW(Source!A680)</f>
        <v>680</v>
      </c>
      <c r="B666">
        <v>69734972</v>
      </c>
      <c r="C666">
        <v>69734958</v>
      </c>
      <c r="D666">
        <v>27416566</v>
      </c>
      <c r="E666">
        <v>1</v>
      </c>
      <c r="F666">
        <v>1</v>
      </c>
      <c r="G666">
        <v>1</v>
      </c>
      <c r="H666">
        <v>3</v>
      </c>
      <c r="I666" t="s">
        <v>82</v>
      </c>
      <c r="J666" t="s">
        <v>84</v>
      </c>
      <c r="K666" t="s">
        <v>83</v>
      </c>
      <c r="L666">
        <v>1339</v>
      </c>
      <c r="N666">
        <v>1007</v>
      </c>
      <c r="O666" t="s">
        <v>40</v>
      </c>
      <c r="P666" t="s">
        <v>40</v>
      </c>
      <c r="Q666">
        <v>1</v>
      </c>
      <c r="X666">
        <v>0.03</v>
      </c>
      <c r="Y666">
        <v>7.14</v>
      </c>
      <c r="Z666">
        <v>0</v>
      </c>
      <c r="AA666">
        <v>0</v>
      </c>
      <c r="AB666">
        <v>0</v>
      </c>
      <c r="AC666">
        <v>0</v>
      </c>
      <c r="AD666">
        <v>1</v>
      </c>
      <c r="AE666">
        <v>0</v>
      </c>
      <c r="AF666" t="s">
        <v>450</v>
      </c>
      <c r="AG666">
        <v>0.6</v>
      </c>
      <c r="AH666">
        <v>2</v>
      </c>
      <c r="AI666">
        <v>69734965</v>
      </c>
      <c r="AJ666">
        <v>654</v>
      </c>
      <c r="AK666">
        <v>3</v>
      </c>
      <c r="AL666">
        <v>-4.2839999999999998</v>
      </c>
      <c r="AM666">
        <v>0</v>
      </c>
      <c r="AN666">
        <v>0</v>
      </c>
      <c r="AO666">
        <v>0</v>
      </c>
      <c r="AP666">
        <v>0</v>
      </c>
      <c r="AQ666">
        <v>0</v>
      </c>
      <c r="AR666">
        <v>1</v>
      </c>
    </row>
    <row r="667" spans="1:44" x14ac:dyDescent="0.2">
      <c r="A667">
        <f>ROW(Source!A685)</f>
        <v>685</v>
      </c>
      <c r="B667">
        <v>69734988</v>
      </c>
      <c r="C667">
        <v>69734975</v>
      </c>
      <c r="D667">
        <v>27498693</v>
      </c>
      <c r="E667">
        <v>1</v>
      </c>
      <c r="F667">
        <v>1</v>
      </c>
      <c r="G667">
        <v>1</v>
      </c>
      <c r="H667">
        <v>1</v>
      </c>
      <c r="I667" t="s">
        <v>979</v>
      </c>
      <c r="J667" t="s">
        <v>3</v>
      </c>
      <c r="K667" t="s">
        <v>980</v>
      </c>
      <c r="L667">
        <v>1369</v>
      </c>
      <c r="N667">
        <v>1013</v>
      </c>
      <c r="O667" t="s">
        <v>974</v>
      </c>
      <c r="P667" t="s">
        <v>974</v>
      </c>
      <c r="Q667">
        <v>1</v>
      </c>
      <c r="X667">
        <v>119.78</v>
      </c>
      <c r="Y667">
        <v>0</v>
      </c>
      <c r="Z667">
        <v>0</v>
      </c>
      <c r="AA667">
        <v>0</v>
      </c>
      <c r="AB667">
        <v>8.82</v>
      </c>
      <c r="AC667">
        <v>0</v>
      </c>
      <c r="AD667">
        <v>1</v>
      </c>
      <c r="AE667">
        <v>1</v>
      </c>
      <c r="AF667" t="s">
        <v>3</v>
      </c>
      <c r="AG667">
        <v>119.78</v>
      </c>
      <c r="AH667">
        <v>2</v>
      </c>
      <c r="AI667">
        <v>69734976</v>
      </c>
      <c r="AJ667">
        <v>655</v>
      </c>
      <c r="AK667">
        <v>0</v>
      </c>
      <c r="AL667">
        <v>0</v>
      </c>
      <c r="AM667">
        <v>0</v>
      </c>
      <c r="AN667">
        <v>0</v>
      </c>
      <c r="AO667">
        <v>0</v>
      </c>
      <c r="AP667">
        <v>0</v>
      </c>
      <c r="AQ667">
        <v>0</v>
      </c>
      <c r="AR667">
        <v>0</v>
      </c>
    </row>
    <row r="668" spans="1:44" x14ac:dyDescent="0.2">
      <c r="A668">
        <f>ROW(Source!A685)</f>
        <v>685</v>
      </c>
      <c r="B668">
        <v>69734989</v>
      </c>
      <c r="C668">
        <v>69734975</v>
      </c>
      <c r="D668">
        <v>121548</v>
      </c>
      <c r="E668">
        <v>1</v>
      </c>
      <c r="F668">
        <v>1</v>
      </c>
      <c r="G668">
        <v>1</v>
      </c>
      <c r="H668">
        <v>1</v>
      </c>
      <c r="I668" t="s">
        <v>36</v>
      </c>
      <c r="J668" t="s">
        <v>3</v>
      </c>
      <c r="K668" t="s">
        <v>981</v>
      </c>
      <c r="L668">
        <v>608254</v>
      </c>
      <c r="N668">
        <v>1013</v>
      </c>
      <c r="O668" t="s">
        <v>982</v>
      </c>
      <c r="P668" t="s">
        <v>982</v>
      </c>
      <c r="Q668">
        <v>1</v>
      </c>
      <c r="X668">
        <v>4.22</v>
      </c>
      <c r="Y668">
        <v>0</v>
      </c>
      <c r="Z668">
        <v>0</v>
      </c>
      <c r="AA668">
        <v>0</v>
      </c>
      <c r="AB668">
        <v>0</v>
      </c>
      <c r="AC668">
        <v>0</v>
      </c>
      <c r="AD668">
        <v>1</v>
      </c>
      <c r="AE668">
        <v>2</v>
      </c>
      <c r="AF668" t="s">
        <v>3</v>
      </c>
      <c r="AG668">
        <v>4.22</v>
      </c>
      <c r="AH668">
        <v>2</v>
      </c>
      <c r="AI668">
        <v>69734977</v>
      </c>
      <c r="AJ668">
        <v>656</v>
      </c>
      <c r="AK668">
        <v>0</v>
      </c>
      <c r="AL668">
        <v>0</v>
      </c>
      <c r="AM668">
        <v>0</v>
      </c>
      <c r="AN668">
        <v>0</v>
      </c>
      <c r="AO668">
        <v>0</v>
      </c>
      <c r="AP668">
        <v>0</v>
      </c>
      <c r="AQ668">
        <v>0</v>
      </c>
      <c r="AR668">
        <v>0</v>
      </c>
    </row>
    <row r="669" spans="1:44" x14ac:dyDescent="0.2">
      <c r="A669">
        <f>ROW(Source!A685)</f>
        <v>685</v>
      </c>
      <c r="B669">
        <v>69734990</v>
      </c>
      <c r="C669">
        <v>69734975</v>
      </c>
      <c r="D669">
        <v>27439571</v>
      </c>
      <c r="E669">
        <v>1</v>
      </c>
      <c r="F669">
        <v>1</v>
      </c>
      <c r="G669">
        <v>1</v>
      </c>
      <c r="H669">
        <v>2</v>
      </c>
      <c r="I669" t="s">
        <v>983</v>
      </c>
      <c r="J669" t="s">
        <v>984</v>
      </c>
      <c r="K669" t="s">
        <v>985</v>
      </c>
      <c r="L669">
        <v>1368</v>
      </c>
      <c r="N669">
        <v>1011</v>
      </c>
      <c r="O669" t="s">
        <v>978</v>
      </c>
      <c r="P669" t="s">
        <v>978</v>
      </c>
      <c r="Q669">
        <v>1</v>
      </c>
      <c r="X669">
        <v>0.36</v>
      </c>
      <c r="Y669">
        <v>0</v>
      </c>
      <c r="Z669">
        <v>88.42</v>
      </c>
      <c r="AA669">
        <v>10.14</v>
      </c>
      <c r="AB669">
        <v>0</v>
      </c>
      <c r="AC669">
        <v>0</v>
      </c>
      <c r="AD669">
        <v>1</v>
      </c>
      <c r="AE669">
        <v>0</v>
      </c>
      <c r="AF669" t="s">
        <v>3</v>
      </c>
      <c r="AG669">
        <v>0.36</v>
      </c>
      <c r="AH669">
        <v>2</v>
      </c>
      <c r="AI669">
        <v>69734978</v>
      </c>
      <c r="AJ669">
        <v>657</v>
      </c>
      <c r="AK669">
        <v>0</v>
      </c>
      <c r="AL669">
        <v>0</v>
      </c>
      <c r="AM669">
        <v>0</v>
      </c>
      <c r="AN669">
        <v>0</v>
      </c>
      <c r="AO669">
        <v>0</v>
      </c>
      <c r="AP669">
        <v>0</v>
      </c>
      <c r="AQ669">
        <v>0</v>
      </c>
      <c r="AR669">
        <v>0</v>
      </c>
    </row>
    <row r="670" spans="1:44" x14ac:dyDescent="0.2">
      <c r="A670">
        <f>ROW(Source!A685)</f>
        <v>685</v>
      </c>
      <c r="B670">
        <v>69734991</v>
      </c>
      <c r="C670">
        <v>69734975</v>
      </c>
      <c r="D670">
        <v>27439630</v>
      </c>
      <c r="E670">
        <v>1</v>
      </c>
      <c r="F670">
        <v>1</v>
      </c>
      <c r="G670">
        <v>1</v>
      </c>
      <c r="H670">
        <v>2</v>
      </c>
      <c r="I670" t="s">
        <v>986</v>
      </c>
      <c r="J670" t="s">
        <v>987</v>
      </c>
      <c r="K670" t="s">
        <v>988</v>
      </c>
      <c r="L670">
        <v>1368</v>
      </c>
      <c r="N670">
        <v>1011</v>
      </c>
      <c r="O670" t="s">
        <v>978</v>
      </c>
      <c r="P670" t="s">
        <v>978</v>
      </c>
      <c r="Q670">
        <v>1</v>
      </c>
      <c r="X670">
        <v>2.2999999999999998</v>
      </c>
      <c r="Y670">
        <v>0</v>
      </c>
      <c r="Z670">
        <v>31.27</v>
      </c>
      <c r="AA670">
        <v>13.61</v>
      </c>
      <c r="AB670">
        <v>0</v>
      </c>
      <c r="AC670">
        <v>0</v>
      </c>
      <c r="AD670">
        <v>1</v>
      </c>
      <c r="AE670">
        <v>0</v>
      </c>
      <c r="AF670" t="s">
        <v>3</v>
      </c>
      <c r="AG670">
        <v>2.2999999999999998</v>
      </c>
      <c r="AH670">
        <v>2</v>
      </c>
      <c r="AI670">
        <v>69734979</v>
      </c>
      <c r="AJ670">
        <v>658</v>
      </c>
      <c r="AK670">
        <v>0</v>
      </c>
      <c r="AL670">
        <v>0</v>
      </c>
      <c r="AM670">
        <v>0</v>
      </c>
      <c r="AN670">
        <v>0</v>
      </c>
      <c r="AO670">
        <v>0</v>
      </c>
      <c r="AP670">
        <v>0</v>
      </c>
      <c r="AQ670">
        <v>0</v>
      </c>
      <c r="AR670">
        <v>0</v>
      </c>
    </row>
    <row r="671" spans="1:44" x14ac:dyDescent="0.2">
      <c r="A671">
        <f>ROW(Source!A685)</f>
        <v>685</v>
      </c>
      <c r="B671">
        <v>69734992</v>
      </c>
      <c r="C671">
        <v>69734975</v>
      </c>
      <c r="D671">
        <v>27440032</v>
      </c>
      <c r="E671">
        <v>1</v>
      </c>
      <c r="F671">
        <v>1</v>
      </c>
      <c r="G671">
        <v>1</v>
      </c>
      <c r="H671">
        <v>2</v>
      </c>
      <c r="I671" t="s">
        <v>989</v>
      </c>
      <c r="J671" t="s">
        <v>990</v>
      </c>
      <c r="K671" t="s">
        <v>991</v>
      </c>
      <c r="L671">
        <v>1368</v>
      </c>
      <c r="N671">
        <v>1011</v>
      </c>
      <c r="O671" t="s">
        <v>978</v>
      </c>
      <c r="P671" t="s">
        <v>978</v>
      </c>
      <c r="Q671">
        <v>1</v>
      </c>
      <c r="X671">
        <v>1.56</v>
      </c>
      <c r="Y671">
        <v>0</v>
      </c>
      <c r="Z671">
        <v>12.43</v>
      </c>
      <c r="AA671">
        <v>10.14</v>
      </c>
      <c r="AB671">
        <v>0</v>
      </c>
      <c r="AC671">
        <v>0</v>
      </c>
      <c r="AD671">
        <v>1</v>
      </c>
      <c r="AE671">
        <v>0</v>
      </c>
      <c r="AF671" t="s">
        <v>3</v>
      </c>
      <c r="AG671">
        <v>1.56</v>
      </c>
      <c r="AH671">
        <v>2</v>
      </c>
      <c r="AI671">
        <v>69734980</v>
      </c>
      <c r="AJ671">
        <v>659</v>
      </c>
      <c r="AK671">
        <v>0</v>
      </c>
      <c r="AL671">
        <v>0</v>
      </c>
      <c r="AM671">
        <v>0</v>
      </c>
      <c r="AN671">
        <v>0</v>
      </c>
      <c r="AO671">
        <v>0</v>
      </c>
      <c r="AP671">
        <v>0</v>
      </c>
      <c r="AQ671">
        <v>0</v>
      </c>
      <c r="AR671">
        <v>0</v>
      </c>
    </row>
    <row r="672" spans="1:44" x14ac:dyDescent="0.2">
      <c r="A672">
        <f>ROW(Source!A685)</f>
        <v>685</v>
      </c>
      <c r="B672">
        <v>69734993</v>
      </c>
      <c r="C672">
        <v>69734975</v>
      </c>
      <c r="D672">
        <v>27441327</v>
      </c>
      <c r="E672">
        <v>1</v>
      </c>
      <c r="F672">
        <v>1</v>
      </c>
      <c r="G672">
        <v>1</v>
      </c>
      <c r="H672">
        <v>2</v>
      </c>
      <c r="I672" t="s">
        <v>975</v>
      </c>
      <c r="J672" t="s">
        <v>976</v>
      </c>
      <c r="K672" t="s">
        <v>977</v>
      </c>
      <c r="L672">
        <v>1368</v>
      </c>
      <c r="N672">
        <v>1011</v>
      </c>
      <c r="O672" t="s">
        <v>978</v>
      </c>
      <c r="P672" t="s">
        <v>978</v>
      </c>
      <c r="Q672">
        <v>1</v>
      </c>
      <c r="X672">
        <v>0.28000000000000003</v>
      </c>
      <c r="Y672">
        <v>0</v>
      </c>
      <c r="Z672">
        <v>93.37</v>
      </c>
      <c r="AA672">
        <v>11.69</v>
      </c>
      <c r="AB672">
        <v>0</v>
      </c>
      <c r="AC672">
        <v>0</v>
      </c>
      <c r="AD672">
        <v>1</v>
      </c>
      <c r="AE672">
        <v>0</v>
      </c>
      <c r="AF672" t="s">
        <v>3</v>
      </c>
      <c r="AG672">
        <v>0.28000000000000003</v>
      </c>
      <c r="AH672">
        <v>2</v>
      </c>
      <c r="AI672">
        <v>69734981</v>
      </c>
      <c r="AJ672">
        <v>660</v>
      </c>
      <c r="AK672">
        <v>0</v>
      </c>
      <c r="AL672">
        <v>0</v>
      </c>
      <c r="AM672">
        <v>0</v>
      </c>
      <c r="AN672">
        <v>0</v>
      </c>
      <c r="AO672">
        <v>0</v>
      </c>
      <c r="AP672">
        <v>0</v>
      </c>
      <c r="AQ672">
        <v>0</v>
      </c>
      <c r="AR672">
        <v>0</v>
      </c>
    </row>
    <row r="673" spans="1:44" x14ac:dyDescent="0.2">
      <c r="A673">
        <f>ROW(Source!A685)</f>
        <v>685</v>
      </c>
      <c r="B673">
        <v>69734994</v>
      </c>
      <c r="C673">
        <v>69734975</v>
      </c>
      <c r="D673">
        <v>27373906</v>
      </c>
      <c r="E673">
        <v>1</v>
      </c>
      <c r="F673">
        <v>1</v>
      </c>
      <c r="G673">
        <v>1</v>
      </c>
      <c r="H673">
        <v>3</v>
      </c>
      <c r="I673" t="s">
        <v>54</v>
      </c>
      <c r="J673" t="s">
        <v>265</v>
      </c>
      <c r="K673" t="s">
        <v>456</v>
      </c>
      <c r="L673">
        <v>1327</v>
      </c>
      <c r="N673">
        <v>1005</v>
      </c>
      <c r="O673" t="s">
        <v>56</v>
      </c>
      <c r="P673" t="s">
        <v>56</v>
      </c>
      <c r="Q673">
        <v>1</v>
      </c>
      <c r="X673">
        <v>102</v>
      </c>
      <c r="Y673">
        <v>68.2</v>
      </c>
      <c r="Z673">
        <v>0</v>
      </c>
      <c r="AA673">
        <v>0</v>
      </c>
      <c r="AB673">
        <v>0</v>
      </c>
      <c r="AC673">
        <v>0</v>
      </c>
      <c r="AD673">
        <v>1</v>
      </c>
      <c r="AE673">
        <v>0</v>
      </c>
      <c r="AF673" t="s">
        <v>3</v>
      </c>
      <c r="AG673">
        <v>102</v>
      </c>
      <c r="AH673">
        <v>2</v>
      </c>
      <c r="AI673">
        <v>69734982</v>
      </c>
      <c r="AJ673">
        <v>661</v>
      </c>
      <c r="AK673">
        <v>3</v>
      </c>
      <c r="AL673">
        <v>-6956.4000000000005</v>
      </c>
      <c r="AM673">
        <v>0</v>
      </c>
      <c r="AN673">
        <v>0</v>
      </c>
      <c r="AO673">
        <v>0</v>
      </c>
      <c r="AP673">
        <v>0</v>
      </c>
      <c r="AQ673">
        <v>0</v>
      </c>
      <c r="AR673">
        <v>1</v>
      </c>
    </row>
    <row r="674" spans="1:44" x14ac:dyDescent="0.2">
      <c r="A674">
        <f>ROW(Source!A685)</f>
        <v>685</v>
      </c>
      <c r="B674">
        <v>69734995</v>
      </c>
      <c r="C674">
        <v>69734975</v>
      </c>
      <c r="D674">
        <v>27371543</v>
      </c>
      <c r="E674">
        <v>1</v>
      </c>
      <c r="F674">
        <v>1</v>
      </c>
      <c r="G674">
        <v>1</v>
      </c>
      <c r="H674">
        <v>3</v>
      </c>
      <c r="I674" t="s">
        <v>66</v>
      </c>
      <c r="J674" t="s">
        <v>267</v>
      </c>
      <c r="K674" t="s">
        <v>67</v>
      </c>
      <c r="L674">
        <v>1346</v>
      </c>
      <c r="N674">
        <v>1009</v>
      </c>
      <c r="O674" t="s">
        <v>68</v>
      </c>
      <c r="P674" t="s">
        <v>68</v>
      </c>
      <c r="Q674">
        <v>1</v>
      </c>
      <c r="X674">
        <v>0.5</v>
      </c>
      <c r="Y674">
        <v>1.82</v>
      </c>
      <c r="Z674">
        <v>0</v>
      </c>
      <c r="AA674">
        <v>0</v>
      </c>
      <c r="AB674">
        <v>0</v>
      </c>
      <c r="AC674">
        <v>0</v>
      </c>
      <c r="AD674">
        <v>1</v>
      </c>
      <c r="AE674">
        <v>0</v>
      </c>
      <c r="AF674" t="s">
        <v>3</v>
      </c>
      <c r="AG674">
        <v>0.5</v>
      </c>
      <c r="AH674">
        <v>2</v>
      </c>
      <c r="AI674">
        <v>69734983</v>
      </c>
      <c r="AJ674">
        <v>662</v>
      </c>
      <c r="AK674">
        <v>3</v>
      </c>
      <c r="AL674">
        <v>-0.91</v>
      </c>
      <c r="AM674">
        <v>0</v>
      </c>
      <c r="AN674">
        <v>0</v>
      </c>
      <c r="AO674">
        <v>0</v>
      </c>
      <c r="AP674">
        <v>0</v>
      </c>
      <c r="AQ674">
        <v>0</v>
      </c>
      <c r="AR674">
        <v>1</v>
      </c>
    </row>
    <row r="675" spans="1:44" x14ac:dyDescent="0.2">
      <c r="A675">
        <f>ROW(Source!A685)</f>
        <v>685</v>
      </c>
      <c r="B675">
        <v>69734996</v>
      </c>
      <c r="C675">
        <v>69734975</v>
      </c>
      <c r="D675">
        <v>27373400</v>
      </c>
      <c r="E675">
        <v>1</v>
      </c>
      <c r="F675">
        <v>1</v>
      </c>
      <c r="G675">
        <v>1</v>
      </c>
      <c r="H675">
        <v>3</v>
      </c>
      <c r="I675" t="s">
        <v>72</v>
      </c>
      <c r="J675" t="s">
        <v>269</v>
      </c>
      <c r="K675" t="s">
        <v>1059</v>
      </c>
      <c r="L675">
        <v>1346</v>
      </c>
      <c r="N675">
        <v>1009</v>
      </c>
      <c r="O675" t="s">
        <v>68</v>
      </c>
      <c r="P675" t="s">
        <v>68</v>
      </c>
      <c r="Q675">
        <v>1</v>
      </c>
      <c r="X675">
        <v>450</v>
      </c>
      <c r="Y675">
        <v>1.38</v>
      </c>
      <c r="Z675">
        <v>0</v>
      </c>
      <c r="AA675">
        <v>0</v>
      </c>
      <c r="AB675">
        <v>0</v>
      </c>
      <c r="AC675">
        <v>0</v>
      </c>
      <c r="AD675">
        <v>1</v>
      </c>
      <c r="AE675">
        <v>0</v>
      </c>
      <c r="AF675" t="s">
        <v>3</v>
      </c>
      <c r="AG675">
        <v>450</v>
      </c>
      <c r="AH675">
        <v>2</v>
      </c>
      <c r="AI675">
        <v>69734984</v>
      </c>
      <c r="AJ675">
        <v>663</v>
      </c>
      <c r="AK675">
        <v>3</v>
      </c>
      <c r="AL675">
        <v>-621</v>
      </c>
      <c r="AM675">
        <v>0</v>
      </c>
      <c r="AN675">
        <v>0</v>
      </c>
      <c r="AO675">
        <v>0</v>
      </c>
      <c r="AP675">
        <v>0</v>
      </c>
      <c r="AQ675">
        <v>0</v>
      </c>
      <c r="AR675">
        <v>1</v>
      </c>
    </row>
    <row r="676" spans="1:44" x14ac:dyDescent="0.2">
      <c r="A676">
        <f>ROW(Source!A685)</f>
        <v>685</v>
      </c>
      <c r="B676">
        <v>69734997</v>
      </c>
      <c r="C676">
        <v>69734975</v>
      </c>
      <c r="D676">
        <v>27371596</v>
      </c>
      <c r="E676">
        <v>1</v>
      </c>
      <c r="F676">
        <v>1</v>
      </c>
      <c r="G676">
        <v>1</v>
      </c>
      <c r="H676">
        <v>3</v>
      </c>
      <c r="I676" t="s">
        <v>76</v>
      </c>
      <c r="J676" t="s">
        <v>271</v>
      </c>
      <c r="K676" t="s">
        <v>1060</v>
      </c>
      <c r="L676">
        <v>1348</v>
      </c>
      <c r="N676">
        <v>1009</v>
      </c>
      <c r="O676" t="s">
        <v>78</v>
      </c>
      <c r="P676" t="s">
        <v>78</v>
      </c>
      <c r="Q676">
        <v>1000</v>
      </c>
      <c r="X676">
        <v>0.05</v>
      </c>
      <c r="Y676">
        <v>6552.07</v>
      </c>
      <c r="Z676">
        <v>0</v>
      </c>
      <c r="AA676">
        <v>0</v>
      </c>
      <c r="AB676">
        <v>0</v>
      </c>
      <c r="AC676">
        <v>0</v>
      </c>
      <c r="AD676">
        <v>1</v>
      </c>
      <c r="AE676">
        <v>0</v>
      </c>
      <c r="AF676" t="s">
        <v>3</v>
      </c>
      <c r="AG676">
        <v>0.05</v>
      </c>
      <c r="AH676">
        <v>2</v>
      </c>
      <c r="AI676">
        <v>69734985</v>
      </c>
      <c r="AJ676">
        <v>664</v>
      </c>
      <c r="AK676">
        <v>3</v>
      </c>
      <c r="AL676">
        <v>-327.6035</v>
      </c>
      <c r="AM676">
        <v>0</v>
      </c>
      <c r="AN676">
        <v>0</v>
      </c>
      <c r="AO676">
        <v>0</v>
      </c>
      <c r="AP676">
        <v>0</v>
      </c>
      <c r="AQ676">
        <v>0</v>
      </c>
      <c r="AR676">
        <v>1</v>
      </c>
    </row>
    <row r="677" spans="1:44" x14ac:dyDescent="0.2">
      <c r="A677">
        <f>ROW(Source!A685)</f>
        <v>685</v>
      </c>
      <c r="B677">
        <v>69734998</v>
      </c>
      <c r="C677">
        <v>69734975</v>
      </c>
      <c r="D677">
        <v>27416566</v>
      </c>
      <c r="E677">
        <v>1</v>
      </c>
      <c r="F677">
        <v>1</v>
      </c>
      <c r="G677">
        <v>1</v>
      </c>
      <c r="H677">
        <v>3</v>
      </c>
      <c r="I677" t="s">
        <v>82</v>
      </c>
      <c r="J677" t="s">
        <v>194</v>
      </c>
      <c r="K677" t="s">
        <v>83</v>
      </c>
      <c r="L677">
        <v>1339</v>
      </c>
      <c r="N677">
        <v>1007</v>
      </c>
      <c r="O677" t="s">
        <v>40</v>
      </c>
      <c r="P677" t="s">
        <v>40</v>
      </c>
      <c r="Q677">
        <v>1</v>
      </c>
      <c r="X677">
        <v>0.1</v>
      </c>
      <c r="Y677">
        <v>7.14</v>
      </c>
      <c r="Z677">
        <v>0</v>
      </c>
      <c r="AA677">
        <v>0</v>
      </c>
      <c r="AB677">
        <v>0</v>
      </c>
      <c r="AC677">
        <v>0</v>
      </c>
      <c r="AD677">
        <v>1</v>
      </c>
      <c r="AE677">
        <v>0</v>
      </c>
      <c r="AF677" t="s">
        <v>3</v>
      </c>
      <c r="AG677">
        <v>0.1</v>
      </c>
      <c r="AH677">
        <v>2</v>
      </c>
      <c r="AI677">
        <v>69734987</v>
      </c>
      <c r="AJ677">
        <v>666</v>
      </c>
      <c r="AK677">
        <v>3</v>
      </c>
      <c r="AL677">
        <v>-0.71399999999999997</v>
      </c>
      <c r="AM677">
        <v>0</v>
      </c>
      <c r="AN677">
        <v>0</v>
      </c>
      <c r="AO677">
        <v>0</v>
      </c>
      <c r="AP677">
        <v>0</v>
      </c>
      <c r="AQ677">
        <v>0</v>
      </c>
      <c r="AR677">
        <v>1</v>
      </c>
    </row>
    <row r="678" spans="1:44" x14ac:dyDescent="0.2">
      <c r="A678">
        <f>ROW(Source!A686)</f>
        <v>686</v>
      </c>
      <c r="B678">
        <v>69734988</v>
      </c>
      <c r="C678">
        <v>69734975</v>
      </c>
      <c r="D678">
        <v>27498693</v>
      </c>
      <c r="E678">
        <v>1</v>
      </c>
      <c r="F678">
        <v>1</v>
      </c>
      <c r="G678">
        <v>1</v>
      </c>
      <c r="H678">
        <v>1</v>
      </c>
      <c r="I678" t="s">
        <v>979</v>
      </c>
      <c r="J678" t="s">
        <v>3</v>
      </c>
      <c r="K678" t="s">
        <v>980</v>
      </c>
      <c r="L678">
        <v>1369</v>
      </c>
      <c r="N678">
        <v>1013</v>
      </c>
      <c r="O678" t="s">
        <v>974</v>
      </c>
      <c r="P678" t="s">
        <v>974</v>
      </c>
      <c r="Q678">
        <v>1</v>
      </c>
      <c r="X678">
        <v>119.78</v>
      </c>
      <c r="Y678">
        <v>0</v>
      </c>
      <c r="Z678">
        <v>0</v>
      </c>
      <c r="AA678">
        <v>0</v>
      </c>
      <c r="AB678">
        <v>8.82</v>
      </c>
      <c r="AC678">
        <v>0</v>
      </c>
      <c r="AD678">
        <v>1</v>
      </c>
      <c r="AE678">
        <v>1</v>
      </c>
      <c r="AF678" t="s">
        <v>3</v>
      </c>
      <c r="AG678">
        <v>119.78</v>
      </c>
      <c r="AH678">
        <v>2</v>
      </c>
      <c r="AI678">
        <v>69734976</v>
      </c>
      <c r="AJ678">
        <v>667</v>
      </c>
      <c r="AK678">
        <v>0</v>
      </c>
      <c r="AL678">
        <v>0</v>
      </c>
      <c r="AM678">
        <v>0</v>
      </c>
      <c r="AN678">
        <v>0</v>
      </c>
      <c r="AO678">
        <v>0</v>
      </c>
      <c r="AP678">
        <v>0</v>
      </c>
      <c r="AQ678">
        <v>0</v>
      </c>
      <c r="AR678">
        <v>0</v>
      </c>
    </row>
    <row r="679" spans="1:44" x14ac:dyDescent="0.2">
      <c r="A679">
        <f>ROW(Source!A686)</f>
        <v>686</v>
      </c>
      <c r="B679">
        <v>69734989</v>
      </c>
      <c r="C679">
        <v>69734975</v>
      </c>
      <c r="D679">
        <v>121548</v>
      </c>
      <c r="E679">
        <v>1</v>
      </c>
      <c r="F679">
        <v>1</v>
      </c>
      <c r="G679">
        <v>1</v>
      </c>
      <c r="H679">
        <v>1</v>
      </c>
      <c r="I679" t="s">
        <v>36</v>
      </c>
      <c r="J679" t="s">
        <v>3</v>
      </c>
      <c r="K679" t="s">
        <v>981</v>
      </c>
      <c r="L679">
        <v>608254</v>
      </c>
      <c r="N679">
        <v>1013</v>
      </c>
      <c r="O679" t="s">
        <v>982</v>
      </c>
      <c r="P679" t="s">
        <v>982</v>
      </c>
      <c r="Q679">
        <v>1</v>
      </c>
      <c r="X679">
        <v>4.22</v>
      </c>
      <c r="Y679">
        <v>0</v>
      </c>
      <c r="Z679">
        <v>0</v>
      </c>
      <c r="AA679">
        <v>0</v>
      </c>
      <c r="AB679">
        <v>0</v>
      </c>
      <c r="AC679">
        <v>0</v>
      </c>
      <c r="AD679">
        <v>1</v>
      </c>
      <c r="AE679">
        <v>2</v>
      </c>
      <c r="AF679" t="s">
        <v>3</v>
      </c>
      <c r="AG679">
        <v>4.22</v>
      </c>
      <c r="AH679">
        <v>2</v>
      </c>
      <c r="AI679">
        <v>69734977</v>
      </c>
      <c r="AJ679">
        <v>668</v>
      </c>
      <c r="AK679">
        <v>0</v>
      </c>
      <c r="AL679">
        <v>0</v>
      </c>
      <c r="AM679">
        <v>0</v>
      </c>
      <c r="AN679">
        <v>0</v>
      </c>
      <c r="AO679">
        <v>0</v>
      </c>
      <c r="AP679">
        <v>0</v>
      </c>
      <c r="AQ679">
        <v>0</v>
      </c>
      <c r="AR679">
        <v>0</v>
      </c>
    </row>
    <row r="680" spans="1:44" x14ac:dyDescent="0.2">
      <c r="A680">
        <f>ROW(Source!A686)</f>
        <v>686</v>
      </c>
      <c r="B680">
        <v>69734990</v>
      </c>
      <c r="C680">
        <v>69734975</v>
      </c>
      <c r="D680">
        <v>27439571</v>
      </c>
      <c r="E680">
        <v>1</v>
      </c>
      <c r="F680">
        <v>1</v>
      </c>
      <c r="G680">
        <v>1</v>
      </c>
      <c r="H680">
        <v>2</v>
      </c>
      <c r="I680" t="s">
        <v>983</v>
      </c>
      <c r="J680" t="s">
        <v>984</v>
      </c>
      <c r="K680" t="s">
        <v>985</v>
      </c>
      <c r="L680">
        <v>1368</v>
      </c>
      <c r="N680">
        <v>1011</v>
      </c>
      <c r="O680" t="s">
        <v>978</v>
      </c>
      <c r="P680" t="s">
        <v>978</v>
      </c>
      <c r="Q680">
        <v>1</v>
      </c>
      <c r="X680">
        <v>0.36</v>
      </c>
      <c r="Y680">
        <v>0</v>
      </c>
      <c r="Z680">
        <v>88.42</v>
      </c>
      <c r="AA680">
        <v>10.14</v>
      </c>
      <c r="AB680">
        <v>0</v>
      </c>
      <c r="AC680">
        <v>0</v>
      </c>
      <c r="AD680">
        <v>1</v>
      </c>
      <c r="AE680">
        <v>0</v>
      </c>
      <c r="AF680" t="s">
        <v>3</v>
      </c>
      <c r="AG680">
        <v>0.36</v>
      </c>
      <c r="AH680">
        <v>2</v>
      </c>
      <c r="AI680">
        <v>69734978</v>
      </c>
      <c r="AJ680">
        <v>669</v>
      </c>
      <c r="AK680">
        <v>0</v>
      </c>
      <c r="AL680">
        <v>0</v>
      </c>
      <c r="AM680">
        <v>0</v>
      </c>
      <c r="AN680">
        <v>0</v>
      </c>
      <c r="AO680">
        <v>0</v>
      </c>
      <c r="AP680">
        <v>0</v>
      </c>
      <c r="AQ680">
        <v>0</v>
      </c>
      <c r="AR680">
        <v>0</v>
      </c>
    </row>
    <row r="681" spans="1:44" x14ac:dyDescent="0.2">
      <c r="A681">
        <f>ROW(Source!A686)</f>
        <v>686</v>
      </c>
      <c r="B681">
        <v>69734991</v>
      </c>
      <c r="C681">
        <v>69734975</v>
      </c>
      <c r="D681">
        <v>27439630</v>
      </c>
      <c r="E681">
        <v>1</v>
      </c>
      <c r="F681">
        <v>1</v>
      </c>
      <c r="G681">
        <v>1</v>
      </c>
      <c r="H681">
        <v>2</v>
      </c>
      <c r="I681" t="s">
        <v>986</v>
      </c>
      <c r="J681" t="s">
        <v>987</v>
      </c>
      <c r="K681" t="s">
        <v>988</v>
      </c>
      <c r="L681">
        <v>1368</v>
      </c>
      <c r="N681">
        <v>1011</v>
      </c>
      <c r="O681" t="s">
        <v>978</v>
      </c>
      <c r="P681" t="s">
        <v>978</v>
      </c>
      <c r="Q681">
        <v>1</v>
      </c>
      <c r="X681">
        <v>2.2999999999999998</v>
      </c>
      <c r="Y681">
        <v>0</v>
      </c>
      <c r="Z681">
        <v>31.27</v>
      </c>
      <c r="AA681">
        <v>13.61</v>
      </c>
      <c r="AB681">
        <v>0</v>
      </c>
      <c r="AC681">
        <v>0</v>
      </c>
      <c r="AD681">
        <v>1</v>
      </c>
      <c r="AE681">
        <v>0</v>
      </c>
      <c r="AF681" t="s">
        <v>3</v>
      </c>
      <c r="AG681">
        <v>2.2999999999999998</v>
      </c>
      <c r="AH681">
        <v>2</v>
      </c>
      <c r="AI681">
        <v>69734979</v>
      </c>
      <c r="AJ681">
        <v>670</v>
      </c>
      <c r="AK681">
        <v>0</v>
      </c>
      <c r="AL681">
        <v>0</v>
      </c>
      <c r="AM681">
        <v>0</v>
      </c>
      <c r="AN681">
        <v>0</v>
      </c>
      <c r="AO681">
        <v>0</v>
      </c>
      <c r="AP681">
        <v>0</v>
      </c>
      <c r="AQ681">
        <v>0</v>
      </c>
      <c r="AR681">
        <v>0</v>
      </c>
    </row>
    <row r="682" spans="1:44" x14ac:dyDescent="0.2">
      <c r="A682">
        <f>ROW(Source!A686)</f>
        <v>686</v>
      </c>
      <c r="B682">
        <v>69734992</v>
      </c>
      <c r="C682">
        <v>69734975</v>
      </c>
      <c r="D682">
        <v>27440032</v>
      </c>
      <c r="E682">
        <v>1</v>
      </c>
      <c r="F682">
        <v>1</v>
      </c>
      <c r="G682">
        <v>1</v>
      </c>
      <c r="H682">
        <v>2</v>
      </c>
      <c r="I682" t="s">
        <v>989</v>
      </c>
      <c r="J682" t="s">
        <v>990</v>
      </c>
      <c r="K682" t="s">
        <v>991</v>
      </c>
      <c r="L682">
        <v>1368</v>
      </c>
      <c r="N682">
        <v>1011</v>
      </c>
      <c r="O682" t="s">
        <v>978</v>
      </c>
      <c r="P682" t="s">
        <v>978</v>
      </c>
      <c r="Q682">
        <v>1</v>
      </c>
      <c r="X682">
        <v>1.56</v>
      </c>
      <c r="Y682">
        <v>0</v>
      </c>
      <c r="Z682">
        <v>12.43</v>
      </c>
      <c r="AA682">
        <v>10.14</v>
      </c>
      <c r="AB682">
        <v>0</v>
      </c>
      <c r="AC682">
        <v>0</v>
      </c>
      <c r="AD682">
        <v>1</v>
      </c>
      <c r="AE682">
        <v>0</v>
      </c>
      <c r="AF682" t="s">
        <v>3</v>
      </c>
      <c r="AG682">
        <v>1.56</v>
      </c>
      <c r="AH682">
        <v>2</v>
      </c>
      <c r="AI682">
        <v>69734980</v>
      </c>
      <c r="AJ682">
        <v>671</v>
      </c>
      <c r="AK682">
        <v>0</v>
      </c>
      <c r="AL682">
        <v>0</v>
      </c>
      <c r="AM682">
        <v>0</v>
      </c>
      <c r="AN682">
        <v>0</v>
      </c>
      <c r="AO682">
        <v>0</v>
      </c>
      <c r="AP682">
        <v>0</v>
      </c>
      <c r="AQ682">
        <v>0</v>
      </c>
      <c r="AR682">
        <v>0</v>
      </c>
    </row>
    <row r="683" spans="1:44" x14ac:dyDescent="0.2">
      <c r="A683">
        <f>ROW(Source!A686)</f>
        <v>686</v>
      </c>
      <c r="B683">
        <v>69734993</v>
      </c>
      <c r="C683">
        <v>69734975</v>
      </c>
      <c r="D683">
        <v>27441327</v>
      </c>
      <c r="E683">
        <v>1</v>
      </c>
      <c r="F683">
        <v>1</v>
      </c>
      <c r="G683">
        <v>1</v>
      </c>
      <c r="H683">
        <v>2</v>
      </c>
      <c r="I683" t="s">
        <v>975</v>
      </c>
      <c r="J683" t="s">
        <v>976</v>
      </c>
      <c r="K683" t="s">
        <v>977</v>
      </c>
      <c r="L683">
        <v>1368</v>
      </c>
      <c r="N683">
        <v>1011</v>
      </c>
      <c r="O683" t="s">
        <v>978</v>
      </c>
      <c r="P683" t="s">
        <v>978</v>
      </c>
      <c r="Q683">
        <v>1</v>
      </c>
      <c r="X683">
        <v>0.28000000000000003</v>
      </c>
      <c r="Y683">
        <v>0</v>
      </c>
      <c r="Z683">
        <v>93.37</v>
      </c>
      <c r="AA683">
        <v>11.69</v>
      </c>
      <c r="AB683">
        <v>0</v>
      </c>
      <c r="AC683">
        <v>0</v>
      </c>
      <c r="AD683">
        <v>1</v>
      </c>
      <c r="AE683">
        <v>0</v>
      </c>
      <c r="AF683" t="s">
        <v>3</v>
      </c>
      <c r="AG683">
        <v>0.28000000000000003</v>
      </c>
      <c r="AH683">
        <v>2</v>
      </c>
      <c r="AI683">
        <v>69734981</v>
      </c>
      <c r="AJ683">
        <v>672</v>
      </c>
      <c r="AK683">
        <v>0</v>
      </c>
      <c r="AL683">
        <v>0</v>
      </c>
      <c r="AM683">
        <v>0</v>
      </c>
      <c r="AN683">
        <v>0</v>
      </c>
      <c r="AO683">
        <v>0</v>
      </c>
      <c r="AP683">
        <v>0</v>
      </c>
      <c r="AQ683">
        <v>0</v>
      </c>
      <c r="AR683">
        <v>0</v>
      </c>
    </row>
    <row r="684" spans="1:44" x14ac:dyDescent="0.2">
      <c r="A684">
        <f>ROW(Source!A686)</f>
        <v>686</v>
      </c>
      <c r="B684">
        <v>69734994</v>
      </c>
      <c r="C684">
        <v>69734975</v>
      </c>
      <c r="D684">
        <v>27373906</v>
      </c>
      <c r="E684">
        <v>1</v>
      </c>
      <c r="F684">
        <v>1</v>
      </c>
      <c r="G684">
        <v>1</v>
      </c>
      <c r="H684">
        <v>3</v>
      </c>
      <c r="I684" t="s">
        <v>54</v>
      </c>
      <c r="J684" t="s">
        <v>265</v>
      </c>
      <c r="K684" t="s">
        <v>456</v>
      </c>
      <c r="L684">
        <v>1327</v>
      </c>
      <c r="N684">
        <v>1005</v>
      </c>
      <c r="O684" t="s">
        <v>56</v>
      </c>
      <c r="P684" t="s">
        <v>56</v>
      </c>
      <c r="Q684">
        <v>1</v>
      </c>
      <c r="X684">
        <v>102</v>
      </c>
      <c r="Y684">
        <v>68.2</v>
      </c>
      <c r="Z684">
        <v>0</v>
      </c>
      <c r="AA684">
        <v>0</v>
      </c>
      <c r="AB684">
        <v>0</v>
      </c>
      <c r="AC684">
        <v>0</v>
      </c>
      <c r="AD684">
        <v>1</v>
      </c>
      <c r="AE684">
        <v>0</v>
      </c>
      <c r="AF684" t="s">
        <v>3</v>
      </c>
      <c r="AG684">
        <v>102</v>
      </c>
      <c r="AH684">
        <v>2</v>
      </c>
      <c r="AI684">
        <v>69734982</v>
      </c>
      <c r="AJ684">
        <v>673</v>
      </c>
      <c r="AK684">
        <v>3</v>
      </c>
      <c r="AL684">
        <v>-6956.4000000000005</v>
      </c>
      <c r="AM684">
        <v>0</v>
      </c>
      <c r="AN684">
        <v>0</v>
      </c>
      <c r="AO684">
        <v>0</v>
      </c>
      <c r="AP684">
        <v>0</v>
      </c>
      <c r="AQ684">
        <v>0</v>
      </c>
      <c r="AR684">
        <v>1</v>
      </c>
    </row>
    <row r="685" spans="1:44" x14ac:dyDescent="0.2">
      <c r="A685">
        <f>ROW(Source!A686)</f>
        <v>686</v>
      </c>
      <c r="B685">
        <v>69734995</v>
      </c>
      <c r="C685">
        <v>69734975</v>
      </c>
      <c r="D685">
        <v>27371543</v>
      </c>
      <c r="E685">
        <v>1</v>
      </c>
      <c r="F685">
        <v>1</v>
      </c>
      <c r="G685">
        <v>1</v>
      </c>
      <c r="H685">
        <v>3</v>
      </c>
      <c r="I685" t="s">
        <v>66</v>
      </c>
      <c r="J685" t="s">
        <v>267</v>
      </c>
      <c r="K685" t="s">
        <v>67</v>
      </c>
      <c r="L685">
        <v>1346</v>
      </c>
      <c r="N685">
        <v>1009</v>
      </c>
      <c r="O685" t="s">
        <v>68</v>
      </c>
      <c r="P685" t="s">
        <v>68</v>
      </c>
      <c r="Q685">
        <v>1</v>
      </c>
      <c r="X685">
        <v>0.5</v>
      </c>
      <c r="Y685">
        <v>1.82</v>
      </c>
      <c r="Z685">
        <v>0</v>
      </c>
      <c r="AA685">
        <v>0</v>
      </c>
      <c r="AB685">
        <v>0</v>
      </c>
      <c r="AC685">
        <v>0</v>
      </c>
      <c r="AD685">
        <v>1</v>
      </c>
      <c r="AE685">
        <v>0</v>
      </c>
      <c r="AF685" t="s">
        <v>3</v>
      </c>
      <c r="AG685">
        <v>0.5</v>
      </c>
      <c r="AH685">
        <v>2</v>
      </c>
      <c r="AI685">
        <v>69734983</v>
      </c>
      <c r="AJ685">
        <v>674</v>
      </c>
      <c r="AK685">
        <v>3</v>
      </c>
      <c r="AL685">
        <v>-0.91</v>
      </c>
      <c r="AM685">
        <v>0</v>
      </c>
      <c r="AN685">
        <v>0</v>
      </c>
      <c r="AO685">
        <v>0</v>
      </c>
      <c r="AP685">
        <v>0</v>
      </c>
      <c r="AQ685">
        <v>0</v>
      </c>
      <c r="AR685">
        <v>1</v>
      </c>
    </row>
    <row r="686" spans="1:44" x14ac:dyDescent="0.2">
      <c r="A686">
        <f>ROW(Source!A686)</f>
        <v>686</v>
      </c>
      <c r="B686">
        <v>69734996</v>
      </c>
      <c r="C686">
        <v>69734975</v>
      </c>
      <c r="D686">
        <v>27373400</v>
      </c>
      <c r="E686">
        <v>1</v>
      </c>
      <c r="F686">
        <v>1</v>
      </c>
      <c r="G686">
        <v>1</v>
      </c>
      <c r="H686">
        <v>3</v>
      </c>
      <c r="I686" t="s">
        <v>72</v>
      </c>
      <c r="J686" t="s">
        <v>269</v>
      </c>
      <c r="K686" t="s">
        <v>1059</v>
      </c>
      <c r="L686">
        <v>1346</v>
      </c>
      <c r="N686">
        <v>1009</v>
      </c>
      <c r="O686" t="s">
        <v>68</v>
      </c>
      <c r="P686" t="s">
        <v>68</v>
      </c>
      <c r="Q686">
        <v>1</v>
      </c>
      <c r="X686">
        <v>450</v>
      </c>
      <c r="Y686">
        <v>1.38</v>
      </c>
      <c r="Z686">
        <v>0</v>
      </c>
      <c r="AA686">
        <v>0</v>
      </c>
      <c r="AB686">
        <v>0</v>
      </c>
      <c r="AC686">
        <v>0</v>
      </c>
      <c r="AD686">
        <v>1</v>
      </c>
      <c r="AE686">
        <v>0</v>
      </c>
      <c r="AF686" t="s">
        <v>3</v>
      </c>
      <c r="AG686">
        <v>450</v>
      </c>
      <c r="AH686">
        <v>2</v>
      </c>
      <c r="AI686">
        <v>69734984</v>
      </c>
      <c r="AJ686">
        <v>675</v>
      </c>
      <c r="AK686">
        <v>3</v>
      </c>
      <c r="AL686">
        <v>-621</v>
      </c>
      <c r="AM686">
        <v>0</v>
      </c>
      <c r="AN686">
        <v>0</v>
      </c>
      <c r="AO686">
        <v>0</v>
      </c>
      <c r="AP686">
        <v>0</v>
      </c>
      <c r="AQ686">
        <v>0</v>
      </c>
      <c r="AR686">
        <v>1</v>
      </c>
    </row>
    <row r="687" spans="1:44" x14ac:dyDescent="0.2">
      <c r="A687">
        <f>ROW(Source!A686)</f>
        <v>686</v>
      </c>
      <c r="B687">
        <v>69734997</v>
      </c>
      <c r="C687">
        <v>69734975</v>
      </c>
      <c r="D687">
        <v>27371596</v>
      </c>
      <c r="E687">
        <v>1</v>
      </c>
      <c r="F687">
        <v>1</v>
      </c>
      <c r="G687">
        <v>1</v>
      </c>
      <c r="H687">
        <v>3</v>
      </c>
      <c r="I687" t="s">
        <v>76</v>
      </c>
      <c r="J687" t="s">
        <v>271</v>
      </c>
      <c r="K687" t="s">
        <v>1060</v>
      </c>
      <c r="L687">
        <v>1348</v>
      </c>
      <c r="N687">
        <v>1009</v>
      </c>
      <c r="O687" t="s">
        <v>78</v>
      </c>
      <c r="P687" t="s">
        <v>78</v>
      </c>
      <c r="Q687">
        <v>1000</v>
      </c>
      <c r="X687">
        <v>0.05</v>
      </c>
      <c r="Y687">
        <v>6552.07</v>
      </c>
      <c r="Z687">
        <v>0</v>
      </c>
      <c r="AA687">
        <v>0</v>
      </c>
      <c r="AB687">
        <v>0</v>
      </c>
      <c r="AC687">
        <v>0</v>
      </c>
      <c r="AD687">
        <v>1</v>
      </c>
      <c r="AE687">
        <v>0</v>
      </c>
      <c r="AF687" t="s">
        <v>3</v>
      </c>
      <c r="AG687">
        <v>0.05</v>
      </c>
      <c r="AH687">
        <v>2</v>
      </c>
      <c r="AI687">
        <v>69734985</v>
      </c>
      <c r="AJ687">
        <v>676</v>
      </c>
      <c r="AK687">
        <v>3</v>
      </c>
      <c r="AL687">
        <v>-327.6035</v>
      </c>
      <c r="AM687">
        <v>0</v>
      </c>
      <c r="AN687">
        <v>0</v>
      </c>
      <c r="AO687">
        <v>0</v>
      </c>
      <c r="AP687">
        <v>0</v>
      </c>
      <c r="AQ687">
        <v>0</v>
      </c>
      <c r="AR687">
        <v>1</v>
      </c>
    </row>
    <row r="688" spans="1:44" x14ac:dyDescent="0.2">
      <c r="A688">
        <f>ROW(Source!A686)</f>
        <v>686</v>
      </c>
      <c r="B688">
        <v>69734998</v>
      </c>
      <c r="C688">
        <v>69734975</v>
      </c>
      <c r="D688">
        <v>27416566</v>
      </c>
      <c r="E688">
        <v>1</v>
      </c>
      <c r="F688">
        <v>1</v>
      </c>
      <c r="G688">
        <v>1</v>
      </c>
      <c r="H688">
        <v>3</v>
      </c>
      <c r="I688" t="s">
        <v>82</v>
      </c>
      <c r="J688" t="s">
        <v>194</v>
      </c>
      <c r="K688" t="s">
        <v>83</v>
      </c>
      <c r="L688">
        <v>1339</v>
      </c>
      <c r="N688">
        <v>1007</v>
      </c>
      <c r="O688" t="s">
        <v>40</v>
      </c>
      <c r="P688" t="s">
        <v>40</v>
      </c>
      <c r="Q688">
        <v>1</v>
      </c>
      <c r="X688">
        <v>0.1</v>
      </c>
      <c r="Y688">
        <v>7.14</v>
      </c>
      <c r="Z688">
        <v>0</v>
      </c>
      <c r="AA688">
        <v>0</v>
      </c>
      <c r="AB688">
        <v>0</v>
      </c>
      <c r="AC688">
        <v>0</v>
      </c>
      <c r="AD688">
        <v>1</v>
      </c>
      <c r="AE688">
        <v>0</v>
      </c>
      <c r="AF688" t="s">
        <v>3</v>
      </c>
      <c r="AG688">
        <v>0.1</v>
      </c>
      <c r="AH688">
        <v>2</v>
      </c>
      <c r="AI688">
        <v>69734987</v>
      </c>
      <c r="AJ688">
        <v>678</v>
      </c>
      <c r="AK688">
        <v>3</v>
      </c>
      <c r="AL688">
        <v>-0.71399999999999997</v>
      </c>
      <c r="AM688">
        <v>0</v>
      </c>
      <c r="AN688">
        <v>0</v>
      </c>
      <c r="AO688">
        <v>0</v>
      </c>
      <c r="AP688">
        <v>0</v>
      </c>
      <c r="AQ688">
        <v>0</v>
      </c>
      <c r="AR688">
        <v>1</v>
      </c>
    </row>
    <row r="689" spans="1:44" x14ac:dyDescent="0.2">
      <c r="A689">
        <f>ROW(Source!A768)</f>
        <v>768</v>
      </c>
      <c r="B689">
        <v>69735010</v>
      </c>
      <c r="C689">
        <v>69735005</v>
      </c>
      <c r="D689">
        <v>27493087</v>
      </c>
      <c r="E689">
        <v>1</v>
      </c>
      <c r="F689">
        <v>1</v>
      </c>
      <c r="G689">
        <v>1</v>
      </c>
      <c r="H689">
        <v>1</v>
      </c>
      <c r="I689" t="s">
        <v>992</v>
      </c>
      <c r="J689" t="s">
        <v>3</v>
      </c>
      <c r="K689" t="s">
        <v>993</v>
      </c>
      <c r="L689">
        <v>1369</v>
      </c>
      <c r="N689">
        <v>1013</v>
      </c>
      <c r="O689" t="s">
        <v>974</v>
      </c>
      <c r="P689" t="s">
        <v>974</v>
      </c>
      <c r="Q689">
        <v>1</v>
      </c>
      <c r="X689">
        <v>9.4700000000000006</v>
      </c>
      <c r="Y689">
        <v>0</v>
      </c>
      <c r="Z689">
        <v>0</v>
      </c>
      <c r="AA689">
        <v>0</v>
      </c>
      <c r="AB689">
        <v>9.48</v>
      </c>
      <c r="AC689">
        <v>0</v>
      </c>
      <c r="AD689">
        <v>1</v>
      </c>
      <c r="AE689">
        <v>1</v>
      </c>
      <c r="AF689" t="s">
        <v>3</v>
      </c>
      <c r="AG689">
        <v>9.4700000000000006</v>
      </c>
      <c r="AH689">
        <v>2</v>
      </c>
      <c r="AI689">
        <v>69735006</v>
      </c>
      <c r="AJ689">
        <v>679</v>
      </c>
      <c r="AK689">
        <v>0</v>
      </c>
      <c r="AL689">
        <v>0</v>
      </c>
      <c r="AM689">
        <v>0</v>
      </c>
      <c r="AN689">
        <v>0</v>
      </c>
      <c r="AO689">
        <v>0</v>
      </c>
      <c r="AP689">
        <v>0</v>
      </c>
      <c r="AQ689">
        <v>0</v>
      </c>
      <c r="AR689">
        <v>0</v>
      </c>
    </row>
    <row r="690" spans="1:44" x14ac:dyDescent="0.2">
      <c r="A690">
        <f>ROW(Source!A768)</f>
        <v>768</v>
      </c>
      <c r="B690">
        <v>69735011</v>
      </c>
      <c r="C690">
        <v>69735005</v>
      </c>
      <c r="D690">
        <v>27439597</v>
      </c>
      <c r="E690">
        <v>1</v>
      </c>
      <c r="F690">
        <v>1</v>
      </c>
      <c r="G690">
        <v>1</v>
      </c>
      <c r="H690">
        <v>2</v>
      </c>
      <c r="I690" t="s">
        <v>994</v>
      </c>
      <c r="J690" t="s">
        <v>995</v>
      </c>
      <c r="K690" t="s">
        <v>996</v>
      </c>
      <c r="L690">
        <v>1368</v>
      </c>
      <c r="N690">
        <v>1011</v>
      </c>
      <c r="O690" t="s">
        <v>978</v>
      </c>
      <c r="P690" t="s">
        <v>978</v>
      </c>
      <c r="Q690">
        <v>1</v>
      </c>
      <c r="X690">
        <v>0.45</v>
      </c>
      <c r="Y690">
        <v>0</v>
      </c>
      <c r="Z690">
        <v>6.62</v>
      </c>
      <c r="AA690">
        <v>0</v>
      </c>
      <c r="AB690">
        <v>0</v>
      </c>
      <c r="AC690">
        <v>0</v>
      </c>
      <c r="AD690">
        <v>1</v>
      </c>
      <c r="AE690">
        <v>0</v>
      </c>
      <c r="AF690" t="s">
        <v>3</v>
      </c>
      <c r="AG690">
        <v>0.45</v>
      </c>
      <c r="AH690">
        <v>2</v>
      </c>
      <c r="AI690">
        <v>69735007</v>
      </c>
      <c r="AJ690">
        <v>680</v>
      </c>
      <c r="AK690">
        <v>0</v>
      </c>
      <c r="AL690">
        <v>0</v>
      </c>
      <c r="AM690">
        <v>0</v>
      </c>
      <c r="AN690">
        <v>0</v>
      </c>
      <c r="AO690">
        <v>0</v>
      </c>
      <c r="AP690">
        <v>0</v>
      </c>
      <c r="AQ690">
        <v>0</v>
      </c>
      <c r="AR690">
        <v>0</v>
      </c>
    </row>
    <row r="691" spans="1:44" x14ac:dyDescent="0.2">
      <c r="A691">
        <f>ROW(Source!A768)</f>
        <v>768</v>
      </c>
      <c r="B691">
        <v>69735012</v>
      </c>
      <c r="C691">
        <v>69735005</v>
      </c>
      <c r="D691">
        <v>27441327</v>
      </c>
      <c r="E691">
        <v>1</v>
      </c>
      <c r="F691">
        <v>1</v>
      </c>
      <c r="G691">
        <v>1</v>
      </c>
      <c r="H691">
        <v>2</v>
      </c>
      <c r="I691" t="s">
        <v>975</v>
      </c>
      <c r="J691" t="s">
        <v>976</v>
      </c>
      <c r="K691" t="s">
        <v>977</v>
      </c>
      <c r="L691">
        <v>1368</v>
      </c>
      <c r="N691">
        <v>1011</v>
      </c>
      <c r="O691" t="s">
        <v>978</v>
      </c>
      <c r="P691" t="s">
        <v>978</v>
      </c>
      <c r="Q691">
        <v>1</v>
      </c>
      <c r="X691">
        <v>0.31</v>
      </c>
      <c r="Y691">
        <v>0</v>
      </c>
      <c r="Z691">
        <v>93.37</v>
      </c>
      <c r="AA691">
        <v>11.69</v>
      </c>
      <c r="AB691">
        <v>0</v>
      </c>
      <c r="AC691">
        <v>0</v>
      </c>
      <c r="AD691">
        <v>1</v>
      </c>
      <c r="AE691">
        <v>0</v>
      </c>
      <c r="AF691" t="s">
        <v>3</v>
      </c>
      <c r="AG691">
        <v>0.31</v>
      </c>
      <c r="AH691">
        <v>2</v>
      </c>
      <c r="AI691">
        <v>69735008</v>
      </c>
      <c r="AJ691">
        <v>681</v>
      </c>
      <c r="AK691">
        <v>0</v>
      </c>
      <c r="AL691">
        <v>0</v>
      </c>
      <c r="AM691">
        <v>0</v>
      </c>
      <c r="AN691">
        <v>0</v>
      </c>
      <c r="AO691">
        <v>0</v>
      </c>
      <c r="AP691">
        <v>0</v>
      </c>
      <c r="AQ691">
        <v>0</v>
      </c>
      <c r="AR691">
        <v>0</v>
      </c>
    </row>
    <row r="692" spans="1:44" x14ac:dyDescent="0.2">
      <c r="A692">
        <f>ROW(Source!A768)</f>
        <v>768</v>
      </c>
      <c r="B692">
        <v>69735013</v>
      </c>
      <c r="C692">
        <v>69735005</v>
      </c>
      <c r="D692">
        <v>27382910</v>
      </c>
      <c r="E692">
        <v>1</v>
      </c>
      <c r="F692">
        <v>1</v>
      </c>
      <c r="G692">
        <v>1</v>
      </c>
      <c r="H692">
        <v>3</v>
      </c>
      <c r="I692" t="s">
        <v>651</v>
      </c>
      <c r="J692" t="s">
        <v>1061</v>
      </c>
      <c r="K692" t="s">
        <v>1062</v>
      </c>
      <c r="L692">
        <v>1339</v>
      </c>
      <c r="N692">
        <v>1007</v>
      </c>
      <c r="O692" t="s">
        <v>40</v>
      </c>
      <c r="P692" t="s">
        <v>40</v>
      </c>
      <c r="Q692">
        <v>1</v>
      </c>
      <c r="X692">
        <v>1.02</v>
      </c>
      <c r="Y692">
        <v>994.39</v>
      </c>
      <c r="Z692">
        <v>0</v>
      </c>
      <c r="AA692">
        <v>0</v>
      </c>
      <c r="AB692">
        <v>0</v>
      </c>
      <c r="AC692">
        <v>0</v>
      </c>
      <c r="AD692">
        <v>1</v>
      </c>
      <c r="AE692">
        <v>0</v>
      </c>
      <c r="AF692" t="s">
        <v>3</v>
      </c>
      <c r="AG692">
        <v>1.02</v>
      </c>
      <c r="AH692">
        <v>3</v>
      </c>
      <c r="AI692">
        <v>-1</v>
      </c>
      <c r="AJ692" t="s">
        <v>3</v>
      </c>
      <c r="AK692">
        <v>4</v>
      </c>
      <c r="AL692">
        <v>-1014.2778</v>
      </c>
      <c r="AM692">
        <v>0</v>
      </c>
      <c r="AN692">
        <v>0</v>
      </c>
      <c r="AO692">
        <v>0</v>
      </c>
      <c r="AP692">
        <v>0</v>
      </c>
      <c r="AQ692">
        <v>0</v>
      </c>
      <c r="AR692">
        <v>1</v>
      </c>
    </row>
    <row r="693" spans="1:44" x14ac:dyDescent="0.2">
      <c r="A693">
        <f>ROW(Source!A769)</f>
        <v>769</v>
      </c>
      <c r="B693">
        <v>69735010</v>
      </c>
      <c r="C693">
        <v>69735005</v>
      </c>
      <c r="D693">
        <v>27493087</v>
      </c>
      <c r="E693">
        <v>1</v>
      </c>
      <c r="F693">
        <v>1</v>
      </c>
      <c r="G693">
        <v>1</v>
      </c>
      <c r="H693">
        <v>1</v>
      </c>
      <c r="I693" t="s">
        <v>992</v>
      </c>
      <c r="J693" t="s">
        <v>3</v>
      </c>
      <c r="K693" t="s">
        <v>993</v>
      </c>
      <c r="L693">
        <v>1369</v>
      </c>
      <c r="N693">
        <v>1013</v>
      </c>
      <c r="O693" t="s">
        <v>974</v>
      </c>
      <c r="P693" t="s">
        <v>974</v>
      </c>
      <c r="Q693">
        <v>1</v>
      </c>
      <c r="X693">
        <v>9.4700000000000006</v>
      </c>
      <c r="Y693">
        <v>0</v>
      </c>
      <c r="Z693">
        <v>0</v>
      </c>
      <c r="AA693">
        <v>0</v>
      </c>
      <c r="AB693">
        <v>9.48</v>
      </c>
      <c r="AC693">
        <v>0</v>
      </c>
      <c r="AD693">
        <v>1</v>
      </c>
      <c r="AE693">
        <v>1</v>
      </c>
      <c r="AF693" t="s">
        <v>3</v>
      </c>
      <c r="AG693">
        <v>9.4700000000000006</v>
      </c>
      <c r="AH693">
        <v>2</v>
      </c>
      <c r="AI693">
        <v>69735006</v>
      </c>
      <c r="AJ693">
        <v>683</v>
      </c>
      <c r="AK693">
        <v>0</v>
      </c>
      <c r="AL693">
        <v>0</v>
      </c>
      <c r="AM693">
        <v>0</v>
      </c>
      <c r="AN693">
        <v>0</v>
      </c>
      <c r="AO693">
        <v>0</v>
      </c>
      <c r="AP693">
        <v>0</v>
      </c>
      <c r="AQ693">
        <v>0</v>
      </c>
      <c r="AR693">
        <v>0</v>
      </c>
    </row>
    <row r="694" spans="1:44" x14ac:dyDescent="0.2">
      <c r="A694">
        <f>ROW(Source!A769)</f>
        <v>769</v>
      </c>
      <c r="B694">
        <v>69735011</v>
      </c>
      <c r="C694">
        <v>69735005</v>
      </c>
      <c r="D694">
        <v>27439597</v>
      </c>
      <c r="E694">
        <v>1</v>
      </c>
      <c r="F694">
        <v>1</v>
      </c>
      <c r="G694">
        <v>1</v>
      </c>
      <c r="H694">
        <v>2</v>
      </c>
      <c r="I694" t="s">
        <v>994</v>
      </c>
      <c r="J694" t="s">
        <v>995</v>
      </c>
      <c r="K694" t="s">
        <v>996</v>
      </c>
      <c r="L694">
        <v>1368</v>
      </c>
      <c r="N694">
        <v>1011</v>
      </c>
      <c r="O694" t="s">
        <v>978</v>
      </c>
      <c r="P694" t="s">
        <v>978</v>
      </c>
      <c r="Q694">
        <v>1</v>
      </c>
      <c r="X694">
        <v>0.45</v>
      </c>
      <c r="Y694">
        <v>0</v>
      </c>
      <c r="Z694">
        <v>6.62</v>
      </c>
      <c r="AA694">
        <v>0</v>
      </c>
      <c r="AB694">
        <v>0</v>
      </c>
      <c r="AC694">
        <v>0</v>
      </c>
      <c r="AD694">
        <v>1</v>
      </c>
      <c r="AE694">
        <v>0</v>
      </c>
      <c r="AF694" t="s">
        <v>3</v>
      </c>
      <c r="AG694">
        <v>0.45</v>
      </c>
      <c r="AH694">
        <v>2</v>
      </c>
      <c r="AI694">
        <v>69735007</v>
      </c>
      <c r="AJ694">
        <v>684</v>
      </c>
      <c r="AK694">
        <v>0</v>
      </c>
      <c r="AL694">
        <v>0</v>
      </c>
      <c r="AM694">
        <v>0</v>
      </c>
      <c r="AN694">
        <v>0</v>
      </c>
      <c r="AO694">
        <v>0</v>
      </c>
      <c r="AP694">
        <v>0</v>
      </c>
      <c r="AQ694">
        <v>0</v>
      </c>
      <c r="AR694">
        <v>0</v>
      </c>
    </row>
    <row r="695" spans="1:44" x14ac:dyDescent="0.2">
      <c r="A695">
        <f>ROW(Source!A769)</f>
        <v>769</v>
      </c>
      <c r="B695">
        <v>69735012</v>
      </c>
      <c r="C695">
        <v>69735005</v>
      </c>
      <c r="D695">
        <v>27441327</v>
      </c>
      <c r="E695">
        <v>1</v>
      </c>
      <c r="F695">
        <v>1</v>
      </c>
      <c r="G695">
        <v>1</v>
      </c>
      <c r="H695">
        <v>2</v>
      </c>
      <c r="I695" t="s">
        <v>975</v>
      </c>
      <c r="J695" t="s">
        <v>976</v>
      </c>
      <c r="K695" t="s">
        <v>977</v>
      </c>
      <c r="L695">
        <v>1368</v>
      </c>
      <c r="N695">
        <v>1011</v>
      </c>
      <c r="O695" t="s">
        <v>978</v>
      </c>
      <c r="P695" t="s">
        <v>978</v>
      </c>
      <c r="Q695">
        <v>1</v>
      </c>
      <c r="X695">
        <v>0.31</v>
      </c>
      <c r="Y695">
        <v>0</v>
      </c>
      <c r="Z695">
        <v>93.37</v>
      </c>
      <c r="AA695">
        <v>11.69</v>
      </c>
      <c r="AB695">
        <v>0</v>
      </c>
      <c r="AC695">
        <v>0</v>
      </c>
      <c r="AD695">
        <v>1</v>
      </c>
      <c r="AE695">
        <v>0</v>
      </c>
      <c r="AF695" t="s">
        <v>3</v>
      </c>
      <c r="AG695">
        <v>0.31</v>
      </c>
      <c r="AH695">
        <v>2</v>
      </c>
      <c r="AI695">
        <v>69735008</v>
      </c>
      <c r="AJ695">
        <v>685</v>
      </c>
      <c r="AK695">
        <v>0</v>
      </c>
      <c r="AL695">
        <v>0</v>
      </c>
      <c r="AM695">
        <v>0</v>
      </c>
      <c r="AN695">
        <v>0</v>
      </c>
      <c r="AO695">
        <v>0</v>
      </c>
      <c r="AP695">
        <v>0</v>
      </c>
      <c r="AQ695">
        <v>0</v>
      </c>
      <c r="AR695">
        <v>0</v>
      </c>
    </row>
    <row r="696" spans="1:44" x14ac:dyDescent="0.2">
      <c r="A696">
        <f>ROW(Source!A769)</f>
        <v>769</v>
      </c>
      <c r="B696">
        <v>69735013</v>
      </c>
      <c r="C696">
        <v>69735005</v>
      </c>
      <c r="D696">
        <v>27382910</v>
      </c>
      <c r="E696">
        <v>1</v>
      </c>
      <c r="F696">
        <v>1</v>
      </c>
      <c r="G696">
        <v>1</v>
      </c>
      <c r="H696">
        <v>3</v>
      </c>
      <c r="I696" t="s">
        <v>651</v>
      </c>
      <c r="J696" t="s">
        <v>1061</v>
      </c>
      <c r="K696" t="s">
        <v>1062</v>
      </c>
      <c r="L696">
        <v>1339</v>
      </c>
      <c r="N696">
        <v>1007</v>
      </c>
      <c r="O696" t="s">
        <v>40</v>
      </c>
      <c r="P696" t="s">
        <v>40</v>
      </c>
      <c r="Q696">
        <v>1</v>
      </c>
      <c r="X696">
        <v>1.02</v>
      </c>
      <c r="Y696">
        <v>994.39</v>
      </c>
      <c r="Z696">
        <v>0</v>
      </c>
      <c r="AA696">
        <v>0</v>
      </c>
      <c r="AB696">
        <v>0</v>
      </c>
      <c r="AC696">
        <v>0</v>
      </c>
      <c r="AD696">
        <v>1</v>
      </c>
      <c r="AE696">
        <v>0</v>
      </c>
      <c r="AF696" t="s">
        <v>3</v>
      </c>
      <c r="AG696">
        <v>1.02</v>
      </c>
      <c r="AH696">
        <v>3</v>
      </c>
      <c r="AI696">
        <v>-1</v>
      </c>
      <c r="AJ696" t="s">
        <v>3</v>
      </c>
      <c r="AK696">
        <v>4</v>
      </c>
      <c r="AL696">
        <v>-1014.2778</v>
      </c>
      <c r="AM696">
        <v>0</v>
      </c>
      <c r="AN696">
        <v>0</v>
      </c>
      <c r="AO696">
        <v>0</v>
      </c>
      <c r="AP696">
        <v>0</v>
      </c>
      <c r="AQ696">
        <v>0</v>
      </c>
      <c r="AR696">
        <v>1</v>
      </c>
    </row>
    <row r="697" spans="1:44" x14ac:dyDescent="0.2">
      <c r="A697">
        <f>ROW(Source!A772)</f>
        <v>772</v>
      </c>
      <c r="B697">
        <v>69735019</v>
      </c>
      <c r="C697">
        <v>69735015</v>
      </c>
      <c r="D697">
        <v>27493458</v>
      </c>
      <c r="E697">
        <v>1</v>
      </c>
      <c r="F697">
        <v>1</v>
      </c>
      <c r="G697">
        <v>1</v>
      </c>
      <c r="H697">
        <v>1</v>
      </c>
      <c r="I697" t="s">
        <v>997</v>
      </c>
      <c r="J697" t="s">
        <v>3</v>
      </c>
      <c r="K697" t="s">
        <v>998</v>
      </c>
      <c r="L697">
        <v>1369</v>
      </c>
      <c r="N697">
        <v>1013</v>
      </c>
      <c r="O697" t="s">
        <v>974</v>
      </c>
      <c r="P697" t="s">
        <v>974</v>
      </c>
      <c r="Q697">
        <v>1</v>
      </c>
      <c r="X697">
        <v>3.45</v>
      </c>
      <c r="Y697">
        <v>0</v>
      </c>
      <c r="Z697">
        <v>0</v>
      </c>
      <c r="AA697">
        <v>0</v>
      </c>
      <c r="AB697">
        <v>8.6</v>
      </c>
      <c r="AC697">
        <v>0</v>
      </c>
      <c r="AD697">
        <v>1</v>
      </c>
      <c r="AE697">
        <v>1</v>
      </c>
      <c r="AF697" t="s">
        <v>3</v>
      </c>
      <c r="AG697">
        <v>3.45</v>
      </c>
      <c r="AH697">
        <v>2</v>
      </c>
      <c r="AI697">
        <v>69735016</v>
      </c>
      <c r="AJ697">
        <v>687</v>
      </c>
      <c r="AK697">
        <v>0</v>
      </c>
      <c r="AL697">
        <v>0</v>
      </c>
      <c r="AM697">
        <v>0</v>
      </c>
      <c r="AN697">
        <v>0</v>
      </c>
      <c r="AO697">
        <v>0</v>
      </c>
      <c r="AP697">
        <v>0</v>
      </c>
      <c r="AQ697">
        <v>0</v>
      </c>
      <c r="AR697">
        <v>0</v>
      </c>
    </row>
    <row r="698" spans="1:44" x14ac:dyDescent="0.2">
      <c r="A698">
        <f>ROW(Source!A772)</f>
        <v>772</v>
      </c>
      <c r="B698">
        <v>69735020</v>
      </c>
      <c r="C698">
        <v>69735015</v>
      </c>
      <c r="D698">
        <v>27441327</v>
      </c>
      <c r="E698">
        <v>1</v>
      </c>
      <c r="F698">
        <v>1</v>
      </c>
      <c r="G698">
        <v>1</v>
      </c>
      <c r="H698">
        <v>2</v>
      </c>
      <c r="I698" t="s">
        <v>975</v>
      </c>
      <c r="J698" t="s">
        <v>976</v>
      </c>
      <c r="K698" t="s">
        <v>977</v>
      </c>
      <c r="L698">
        <v>1368</v>
      </c>
      <c r="N698">
        <v>1011</v>
      </c>
      <c r="O698" t="s">
        <v>978</v>
      </c>
      <c r="P698" t="s">
        <v>978</v>
      </c>
      <c r="Q698">
        <v>1</v>
      </c>
      <c r="X698">
        <v>0.02</v>
      </c>
      <c r="Y698">
        <v>0</v>
      </c>
      <c r="Z698">
        <v>93.37</v>
      </c>
      <c r="AA698">
        <v>11.69</v>
      </c>
      <c r="AB698">
        <v>0</v>
      </c>
      <c r="AC698">
        <v>0</v>
      </c>
      <c r="AD698">
        <v>1</v>
      </c>
      <c r="AE698">
        <v>0</v>
      </c>
      <c r="AF698" t="s">
        <v>3</v>
      </c>
      <c r="AG698">
        <v>0.02</v>
      </c>
      <c r="AH698">
        <v>2</v>
      </c>
      <c r="AI698">
        <v>69735017</v>
      </c>
      <c r="AJ698">
        <v>688</v>
      </c>
      <c r="AK698">
        <v>0</v>
      </c>
      <c r="AL698">
        <v>0</v>
      </c>
      <c r="AM698">
        <v>0</v>
      </c>
      <c r="AN698">
        <v>0</v>
      </c>
      <c r="AO698">
        <v>0</v>
      </c>
      <c r="AP698">
        <v>0</v>
      </c>
      <c r="AQ698">
        <v>0</v>
      </c>
      <c r="AR698">
        <v>0</v>
      </c>
    </row>
    <row r="699" spans="1:44" x14ac:dyDescent="0.2">
      <c r="A699">
        <f>ROW(Source!A772)</f>
        <v>772</v>
      </c>
      <c r="B699">
        <v>69735021</v>
      </c>
      <c r="C699">
        <v>69735015</v>
      </c>
      <c r="D699">
        <v>27386998</v>
      </c>
      <c r="E699">
        <v>1</v>
      </c>
      <c r="F699">
        <v>1</v>
      </c>
      <c r="G699">
        <v>1</v>
      </c>
      <c r="H699">
        <v>3</v>
      </c>
      <c r="I699" t="s">
        <v>163</v>
      </c>
      <c r="J699" t="s">
        <v>165</v>
      </c>
      <c r="K699" t="s">
        <v>1063</v>
      </c>
      <c r="L699">
        <v>1327</v>
      </c>
      <c r="N699">
        <v>1005</v>
      </c>
      <c r="O699" t="s">
        <v>56</v>
      </c>
      <c r="P699" t="s">
        <v>56</v>
      </c>
      <c r="Q699">
        <v>1</v>
      </c>
      <c r="X699">
        <v>122.4</v>
      </c>
      <c r="Y699">
        <v>12.26</v>
      </c>
      <c r="Z699">
        <v>0</v>
      </c>
      <c r="AA699">
        <v>0</v>
      </c>
      <c r="AB699">
        <v>0</v>
      </c>
      <c r="AC699">
        <v>0</v>
      </c>
      <c r="AD699">
        <v>1</v>
      </c>
      <c r="AE699">
        <v>0</v>
      </c>
      <c r="AF699" t="s">
        <v>3</v>
      </c>
      <c r="AG699">
        <v>122.4</v>
      </c>
      <c r="AH699">
        <v>2</v>
      </c>
      <c r="AI699">
        <v>69735018</v>
      </c>
      <c r="AJ699">
        <v>689</v>
      </c>
      <c r="AK699">
        <v>3</v>
      </c>
      <c r="AL699">
        <v>-1500.624</v>
      </c>
      <c r="AM699">
        <v>0</v>
      </c>
      <c r="AN699">
        <v>0</v>
      </c>
      <c r="AO699">
        <v>0</v>
      </c>
      <c r="AP699">
        <v>0</v>
      </c>
      <c r="AQ699">
        <v>0</v>
      </c>
      <c r="AR699">
        <v>1</v>
      </c>
    </row>
    <row r="700" spans="1:44" x14ac:dyDescent="0.2">
      <c r="A700">
        <f>ROW(Source!A773)</f>
        <v>773</v>
      </c>
      <c r="B700">
        <v>69735019</v>
      </c>
      <c r="C700">
        <v>69735015</v>
      </c>
      <c r="D700">
        <v>27493458</v>
      </c>
      <c r="E700">
        <v>1</v>
      </c>
      <c r="F700">
        <v>1</v>
      </c>
      <c r="G700">
        <v>1</v>
      </c>
      <c r="H700">
        <v>1</v>
      </c>
      <c r="I700" t="s">
        <v>997</v>
      </c>
      <c r="J700" t="s">
        <v>3</v>
      </c>
      <c r="K700" t="s">
        <v>998</v>
      </c>
      <c r="L700">
        <v>1369</v>
      </c>
      <c r="N700">
        <v>1013</v>
      </c>
      <c r="O700" t="s">
        <v>974</v>
      </c>
      <c r="P700" t="s">
        <v>974</v>
      </c>
      <c r="Q700">
        <v>1</v>
      </c>
      <c r="X700">
        <v>3.45</v>
      </c>
      <c r="Y700">
        <v>0</v>
      </c>
      <c r="Z700">
        <v>0</v>
      </c>
      <c r="AA700">
        <v>0</v>
      </c>
      <c r="AB700">
        <v>8.6</v>
      </c>
      <c r="AC700">
        <v>0</v>
      </c>
      <c r="AD700">
        <v>1</v>
      </c>
      <c r="AE700">
        <v>1</v>
      </c>
      <c r="AF700" t="s">
        <v>3</v>
      </c>
      <c r="AG700">
        <v>3.45</v>
      </c>
      <c r="AH700">
        <v>2</v>
      </c>
      <c r="AI700">
        <v>69735016</v>
      </c>
      <c r="AJ700">
        <v>690</v>
      </c>
      <c r="AK700">
        <v>0</v>
      </c>
      <c r="AL700">
        <v>0</v>
      </c>
      <c r="AM700">
        <v>0</v>
      </c>
      <c r="AN700">
        <v>0</v>
      </c>
      <c r="AO700">
        <v>0</v>
      </c>
      <c r="AP700">
        <v>0</v>
      </c>
      <c r="AQ700">
        <v>0</v>
      </c>
      <c r="AR700">
        <v>0</v>
      </c>
    </row>
    <row r="701" spans="1:44" x14ac:dyDescent="0.2">
      <c r="A701">
        <f>ROW(Source!A773)</f>
        <v>773</v>
      </c>
      <c r="B701">
        <v>69735020</v>
      </c>
      <c r="C701">
        <v>69735015</v>
      </c>
      <c r="D701">
        <v>27441327</v>
      </c>
      <c r="E701">
        <v>1</v>
      </c>
      <c r="F701">
        <v>1</v>
      </c>
      <c r="G701">
        <v>1</v>
      </c>
      <c r="H701">
        <v>2</v>
      </c>
      <c r="I701" t="s">
        <v>975</v>
      </c>
      <c r="J701" t="s">
        <v>976</v>
      </c>
      <c r="K701" t="s">
        <v>977</v>
      </c>
      <c r="L701">
        <v>1368</v>
      </c>
      <c r="N701">
        <v>1011</v>
      </c>
      <c r="O701" t="s">
        <v>978</v>
      </c>
      <c r="P701" t="s">
        <v>978</v>
      </c>
      <c r="Q701">
        <v>1</v>
      </c>
      <c r="X701">
        <v>0.02</v>
      </c>
      <c r="Y701">
        <v>0</v>
      </c>
      <c r="Z701">
        <v>93.37</v>
      </c>
      <c r="AA701">
        <v>11.69</v>
      </c>
      <c r="AB701">
        <v>0</v>
      </c>
      <c r="AC701">
        <v>0</v>
      </c>
      <c r="AD701">
        <v>1</v>
      </c>
      <c r="AE701">
        <v>0</v>
      </c>
      <c r="AF701" t="s">
        <v>3</v>
      </c>
      <c r="AG701">
        <v>0.02</v>
      </c>
      <c r="AH701">
        <v>2</v>
      </c>
      <c r="AI701">
        <v>69735017</v>
      </c>
      <c r="AJ701">
        <v>691</v>
      </c>
      <c r="AK701">
        <v>0</v>
      </c>
      <c r="AL701">
        <v>0</v>
      </c>
      <c r="AM701">
        <v>0</v>
      </c>
      <c r="AN701">
        <v>0</v>
      </c>
      <c r="AO701">
        <v>0</v>
      </c>
      <c r="AP701">
        <v>0</v>
      </c>
      <c r="AQ701">
        <v>0</v>
      </c>
      <c r="AR701">
        <v>0</v>
      </c>
    </row>
    <row r="702" spans="1:44" x14ac:dyDescent="0.2">
      <c r="A702">
        <f>ROW(Source!A773)</f>
        <v>773</v>
      </c>
      <c r="B702">
        <v>69735021</v>
      </c>
      <c r="C702">
        <v>69735015</v>
      </c>
      <c r="D702">
        <v>27386998</v>
      </c>
      <c r="E702">
        <v>1</v>
      </c>
      <c r="F702">
        <v>1</v>
      </c>
      <c r="G702">
        <v>1</v>
      </c>
      <c r="H702">
        <v>3</v>
      </c>
      <c r="I702" t="s">
        <v>163</v>
      </c>
      <c r="J702" t="s">
        <v>165</v>
      </c>
      <c r="K702" t="s">
        <v>1063</v>
      </c>
      <c r="L702">
        <v>1327</v>
      </c>
      <c r="N702">
        <v>1005</v>
      </c>
      <c r="O702" t="s">
        <v>56</v>
      </c>
      <c r="P702" t="s">
        <v>56</v>
      </c>
      <c r="Q702">
        <v>1</v>
      </c>
      <c r="X702">
        <v>122.4</v>
      </c>
      <c r="Y702">
        <v>12.26</v>
      </c>
      <c r="Z702">
        <v>0</v>
      </c>
      <c r="AA702">
        <v>0</v>
      </c>
      <c r="AB702">
        <v>0</v>
      </c>
      <c r="AC702">
        <v>0</v>
      </c>
      <c r="AD702">
        <v>1</v>
      </c>
      <c r="AE702">
        <v>0</v>
      </c>
      <c r="AF702" t="s">
        <v>3</v>
      </c>
      <c r="AG702">
        <v>122.4</v>
      </c>
      <c r="AH702">
        <v>2</v>
      </c>
      <c r="AI702">
        <v>69735018</v>
      </c>
      <c r="AJ702">
        <v>692</v>
      </c>
      <c r="AK702">
        <v>3</v>
      </c>
      <c r="AL702">
        <v>-1500.624</v>
      </c>
      <c r="AM702">
        <v>0</v>
      </c>
      <c r="AN702">
        <v>0</v>
      </c>
      <c r="AO702">
        <v>0</v>
      </c>
      <c r="AP702">
        <v>0</v>
      </c>
      <c r="AQ702">
        <v>0</v>
      </c>
      <c r="AR702">
        <v>1</v>
      </c>
    </row>
    <row r="703" spans="1:44" x14ac:dyDescent="0.2">
      <c r="A703">
        <f>ROW(Source!A776)</f>
        <v>776</v>
      </c>
      <c r="B703">
        <v>69735027</v>
      </c>
      <c r="C703">
        <v>69735023</v>
      </c>
      <c r="D703">
        <v>27493137</v>
      </c>
      <c r="E703">
        <v>1</v>
      </c>
      <c r="F703">
        <v>1</v>
      </c>
      <c r="G703">
        <v>1</v>
      </c>
      <c r="H703">
        <v>1</v>
      </c>
      <c r="I703" t="s">
        <v>999</v>
      </c>
      <c r="J703" t="s">
        <v>3</v>
      </c>
      <c r="K703" t="s">
        <v>1000</v>
      </c>
      <c r="L703">
        <v>1369</v>
      </c>
      <c r="N703">
        <v>1013</v>
      </c>
      <c r="O703" t="s">
        <v>974</v>
      </c>
      <c r="P703" t="s">
        <v>974</v>
      </c>
      <c r="Q703">
        <v>1</v>
      </c>
      <c r="X703">
        <v>4.1399999999999997</v>
      </c>
      <c r="Y703">
        <v>0</v>
      </c>
      <c r="Z703">
        <v>0</v>
      </c>
      <c r="AA703">
        <v>0</v>
      </c>
      <c r="AB703">
        <v>9.15</v>
      </c>
      <c r="AC703">
        <v>0</v>
      </c>
      <c r="AD703">
        <v>1</v>
      </c>
      <c r="AE703">
        <v>1</v>
      </c>
      <c r="AF703" t="s">
        <v>3</v>
      </c>
      <c r="AG703">
        <v>4.1399999999999997</v>
      </c>
      <c r="AH703">
        <v>2</v>
      </c>
      <c r="AI703">
        <v>69735024</v>
      </c>
      <c r="AJ703">
        <v>693</v>
      </c>
      <c r="AK703">
        <v>0</v>
      </c>
      <c r="AL703">
        <v>0</v>
      </c>
      <c r="AM703">
        <v>0</v>
      </c>
      <c r="AN703">
        <v>0</v>
      </c>
      <c r="AO703">
        <v>0</v>
      </c>
      <c r="AP703">
        <v>0</v>
      </c>
      <c r="AQ703">
        <v>0</v>
      </c>
      <c r="AR703">
        <v>0</v>
      </c>
    </row>
    <row r="704" spans="1:44" x14ac:dyDescent="0.2">
      <c r="A704">
        <f>ROW(Source!A776)</f>
        <v>776</v>
      </c>
      <c r="B704">
        <v>69735028</v>
      </c>
      <c r="C704">
        <v>69735023</v>
      </c>
      <c r="D704">
        <v>27441327</v>
      </c>
      <c r="E704">
        <v>1</v>
      </c>
      <c r="F704">
        <v>1</v>
      </c>
      <c r="G704">
        <v>1</v>
      </c>
      <c r="H704">
        <v>2</v>
      </c>
      <c r="I704" t="s">
        <v>975</v>
      </c>
      <c r="J704" t="s">
        <v>976</v>
      </c>
      <c r="K704" t="s">
        <v>977</v>
      </c>
      <c r="L704">
        <v>1368</v>
      </c>
      <c r="N704">
        <v>1011</v>
      </c>
      <c r="O704" t="s">
        <v>978</v>
      </c>
      <c r="P704" t="s">
        <v>978</v>
      </c>
      <c r="Q704">
        <v>1</v>
      </c>
      <c r="X704">
        <v>0.11</v>
      </c>
      <c r="Y704">
        <v>0</v>
      </c>
      <c r="Z704">
        <v>93.37</v>
      </c>
      <c r="AA704">
        <v>11.69</v>
      </c>
      <c r="AB704">
        <v>0</v>
      </c>
      <c r="AC704">
        <v>0</v>
      </c>
      <c r="AD704">
        <v>1</v>
      </c>
      <c r="AE704">
        <v>0</v>
      </c>
      <c r="AF704" t="s">
        <v>3</v>
      </c>
      <c r="AG704">
        <v>0.11</v>
      </c>
      <c r="AH704">
        <v>2</v>
      </c>
      <c r="AI704">
        <v>69735025</v>
      </c>
      <c r="AJ704">
        <v>694</v>
      </c>
      <c r="AK704">
        <v>0</v>
      </c>
      <c r="AL704">
        <v>0</v>
      </c>
      <c r="AM704">
        <v>0</v>
      </c>
      <c r="AN704">
        <v>0</v>
      </c>
      <c r="AO704">
        <v>0</v>
      </c>
      <c r="AP704">
        <v>0</v>
      </c>
      <c r="AQ704">
        <v>0</v>
      </c>
      <c r="AR704">
        <v>0</v>
      </c>
    </row>
    <row r="705" spans="1:44" x14ac:dyDescent="0.2">
      <c r="A705">
        <f>ROW(Source!A776)</f>
        <v>776</v>
      </c>
      <c r="B705">
        <v>69735029</v>
      </c>
      <c r="C705">
        <v>69735023</v>
      </c>
      <c r="D705">
        <v>27371771</v>
      </c>
      <c r="E705">
        <v>1</v>
      </c>
      <c r="F705">
        <v>1</v>
      </c>
      <c r="G705">
        <v>1</v>
      </c>
      <c r="H705">
        <v>3</v>
      </c>
      <c r="I705" t="s">
        <v>178</v>
      </c>
      <c r="J705" t="s">
        <v>181</v>
      </c>
      <c r="K705" t="s">
        <v>1064</v>
      </c>
      <c r="L705">
        <v>1308</v>
      </c>
      <c r="N705">
        <v>1003</v>
      </c>
      <c r="O705" t="s">
        <v>180</v>
      </c>
      <c r="P705" t="s">
        <v>180</v>
      </c>
      <c r="Q705">
        <v>100</v>
      </c>
      <c r="X705">
        <v>1.05</v>
      </c>
      <c r="Y705">
        <v>2258.6999999999998</v>
      </c>
      <c r="Z705">
        <v>0</v>
      </c>
      <c r="AA705">
        <v>0</v>
      </c>
      <c r="AB705">
        <v>0</v>
      </c>
      <c r="AC705">
        <v>0</v>
      </c>
      <c r="AD705">
        <v>1</v>
      </c>
      <c r="AE705">
        <v>0</v>
      </c>
      <c r="AF705" t="s">
        <v>3</v>
      </c>
      <c r="AG705">
        <v>1.05</v>
      </c>
      <c r="AH705">
        <v>2</v>
      </c>
      <c r="AI705">
        <v>69735026</v>
      </c>
      <c r="AJ705">
        <v>695</v>
      </c>
      <c r="AK705">
        <v>3</v>
      </c>
      <c r="AL705">
        <v>-2371.6349999999998</v>
      </c>
      <c r="AM705">
        <v>0</v>
      </c>
      <c r="AN705">
        <v>0</v>
      </c>
      <c r="AO705">
        <v>0</v>
      </c>
      <c r="AP705">
        <v>0</v>
      </c>
      <c r="AQ705">
        <v>0</v>
      </c>
      <c r="AR705">
        <v>1</v>
      </c>
    </row>
    <row r="706" spans="1:44" x14ac:dyDescent="0.2">
      <c r="A706">
        <f>ROW(Source!A777)</f>
        <v>777</v>
      </c>
      <c r="B706">
        <v>69735027</v>
      </c>
      <c r="C706">
        <v>69735023</v>
      </c>
      <c r="D706">
        <v>27493137</v>
      </c>
      <c r="E706">
        <v>1</v>
      </c>
      <c r="F706">
        <v>1</v>
      </c>
      <c r="G706">
        <v>1</v>
      </c>
      <c r="H706">
        <v>1</v>
      </c>
      <c r="I706" t="s">
        <v>999</v>
      </c>
      <c r="J706" t="s">
        <v>3</v>
      </c>
      <c r="K706" t="s">
        <v>1000</v>
      </c>
      <c r="L706">
        <v>1369</v>
      </c>
      <c r="N706">
        <v>1013</v>
      </c>
      <c r="O706" t="s">
        <v>974</v>
      </c>
      <c r="P706" t="s">
        <v>974</v>
      </c>
      <c r="Q706">
        <v>1</v>
      </c>
      <c r="X706">
        <v>4.1399999999999997</v>
      </c>
      <c r="Y706">
        <v>0</v>
      </c>
      <c r="Z706">
        <v>0</v>
      </c>
      <c r="AA706">
        <v>0</v>
      </c>
      <c r="AB706">
        <v>9.15</v>
      </c>
      <c r="AC706">
        <v>0</v>
      </c>
      <c r="AD706">
        <v>1</v>
      </c>
      <c r="AE706">
        <v>1</v>
      </c>
      <c r="AF706" t="s">
        <v>3</v>
      </c>
      <c r="AG706">
        <v>4.1399999999999997</v>
      </c>
      <c r="AH706">
        <v>2</v>
      </c>
      <c r="AI706">
        <v>69735024</v>
      </c>
      <c r="AJ706">
        <v>696</v>
      </c>
      <c r="AK706">
        <v>0</v>
      </c>
      <c r="AL706">
        <v>0</v>
      </c>
      <c r="AM706">
        <v>0</v>
      </c>
      <c r="AN706">
        <v>0</v>
      </c>
      <c r="AO706">
        <v>0</v>
      </c>
      <c r="AP706">
        <v>0</v>
      </c>
      <c r="AQ706">
        <v>0</v>
      </c>
      <c r="AR706">
        <v>0</v>
      </c>
    </row>
    <row r="707" spans="1:44" x14ac:dyDescent="0.2">
      <c r="A707">
        <f>ROW(Source!A777)</f>
        <v>777</v>
      </c>
      <c r="B707">
        <v>69735028</v>
      </c>
      <c r="C707">
        <v>69735023</v>
      </c>
      <c r="D707">
        <v>27441327</v>
      </c>
      <c r="E707">
        <v>1</v>
      </c>
      <c r="F707">
        <v>1</v>
      </c>
      <c r="G707">
        <v>1</v>
      </c>
      <c r="H707">
        <v>2</v>
      </c>
      <c r="I707" t="s">
        <v>975</v>
      </c>
      <c r="J707" t="s">
        <v>976</v>
      </c>
      <c r="K707" t="s">
        <v>977</v>
      </c>
      <c r="L707">
        <v>1368</v>
      </c>
      <c r="N707">
        <v>1011</v>
      </c>
      <c r="O707" t="s">
        <v>978</v>
      </c>
      <c r="P707" t="s">
        <v>978</v>
      </c>
      <c r="Q707">
        <v>1</v>
      </c>
      <c r="X707">
        <v>0.11</v>
      </c>
      <c r="Y707">
        <v>0</v>
      </c>
      <c r="Z707">
        <v>93.37</v>
      </c>
      <c r="AA707">
        <v>11.69</v>
      </c>
      <c r="AB707">
        <v>0</v>
      </c>
      <c r="AC707">
        <v>0</v>
      </c>
      <c r="AD707">
        <v>1</v>
      </c>
      <c r="AE707">
        <v>0</v>
      </c>
      <c r="AF707" t="s">
        <v>3</v>
      </c>
      <c r="AG707">
        <v>0.11</v>
      </c>
      <c r="AH707">
        <v>2</v>
      </c>
      <c r="AI707">
        <v>69735025</v>
      </c>
      <c r="AJ707">
        <v>697</v>
      </c>
      <c r="AK707">
        <v>0</v>
      </c>
      <c r="AL707">
        <v>0</v>
      </c>
      <c r="AM707">
        <v>0</v>
      </c>
      <c r="AN707">
        <v>0</v>
      </c>
      <c r="AO707">
        <v>0</v>
      </c>
      <c r="AP707">
        <v>0</v>
      </c>
      <c r="AQ707">
        <v>0</v>
      </c>
      <c r="AR707">
        <v>0</v>
      </c>
    </row>
    <row r="708" spans="1:44" x14ac:dyDescent="0.2">
      <c r="A708">
        <f>ROW(Source!A777)</f>
        <v>777</v>
      </c>
      <c r="B708">
        <v>69735029</v>
      </c>
      <c r="C708">
        <v>69735023</v>
      </c>
      <c r="D708">
        <v>27371771</v>
      </c>
      <c r="E708">
        <v>1</v>
      </c>
      <c r="F708">
        <v>1</v>
      </c>
      <c r="G708">
        <v>1</v>
      </c>
      <c r="H708">
        <v>3</v>
      </c>
      <c r="I708" t="s">
        <v>178</v>
      </c>
      <c r="J708" t="s">
        <v>181</v>
      </c>
      <c r="K708" t="s">
        <v>1064</v>
      </c>
      <c r="L708">
        <v>1308</v>
      </c>
      <c r="N708">
        <v>1003</v>
      </c>
      <c r="O708" t="s">
        <v>180</v>
      </c>
      <c r="P708" t="s">
        <v>180</v>
      </c>
      <c r="Q708">
        <v>100</v>
      </c>
      <c r="X708">
        <v>1.05</v>
      </c>
      <c r="Y708">
        <v>2258.6999999999998</v>
      </c>
      <c r="Z708">
        <v>0</v>
      </c>
      <c r="AA708">
        <v>0</v>
      </c>
      <c r="AB708">
        <v>0</v>
      </c>
      <c r="AC708">
        <v>0</v>
      </c>
      <c r="AD708">
        <v>1</v>
      </c>
      <c r="AE708">
        <v>0</v>
      </c>
      <c r="AF708" t="s">
        <v>3</v>
      </c>
      <c r="AG708">
        <v>1.05</v>
      </c>
      <c r="AH708">
        <v>2</v>
      </c>
      <c r="AI708">
        <v>69735026</v>
      </c>
      <c r="AJ708">
        <v>698</v>
      </c>
      <c r="AK708">
        <v>3</v>
      </c>
      <c r="AL708">
        <v>-2371.6349999999998</v>
      </c>
      <c r="AM708">
        <v>0</v>
      </c>
      <c r="AN708">
        <v>0</v>
      </c>
      <c r="AO708">
        <v>0</v>
      </c>
      <c r="AP708">
        <v>0</v>
      </c>
      <c r="AQ708">
        <v>0</v>
      </c>
      <c r="AR708">
        <v>1</v>
      </c>
    </row>
    <row r="709" spans="1:44" x14ac:dyDescent="0.2">
      <c r="A709">
        <f>ROW(Source!A780)</f>
        <v>780</v>
      </c>
      <c r="B709">
        <v>69735038</v>
      </c>
      <c r="C709">
        <v>69735031</v>
      </c>
      <c r="D709">
        <v>27496319</v>
      </c>
      <c r="E709">
        <v>1</v>
      </c>
      <c r="F709">
        <v>1</v>
      </c>
      <c r="G709">
        <v>1</v>
      </c>
      <c r="H709">
        <v>1</v>
      </c>
      <c r="I709" t="s">
        <v>1001</v>
      </c>
      <c r="J709" t="s">
        <v>3</v>
      </c>
      <c r="K709" t="s">
        <v>1002</v>
      </c>
      <c r="L709">
        <v>1369</v>
      </c>
      <c r="N709">
        <v>1013</v>
      </c>
      <c r="O709" t="s">
        <v>974</v>
      </c>
      <c r="P709" t="s">
        <v>974</v>
      </c>
      <c r="Q709">
        <v>1</v>
      </c>
      <c r="X709">
        <v>39.51</v>
      </c>
      <c r="Y709">
        <v>0</v>
      </c>
      <c r="Z709">
        <v>0</v>
      </c>
      <c r="AA709">
        <v>0</v>
      </c>
      <c r="AB709">
        <v>8.01</v>
      </c>
      <c r="AC709">
        <v>0</v>
      </c>
      <c r="AD709">
        <v>1</v>
      </c>
      <c r="AE709">
        <v>1</v>
      </c>
      <c r="AF709" t="s">
        <v>3</v>
      </c>
      <c r="AG709">
        <v>39.51</v>
      </c>
      <c r="AH709">
        <v>2</v>
      </c>
      <c r="AI709">
        <v>69735032</v>
      </c>
      <c r="AJ709">
        <v>699</v>
      </c>
      <c r="AK709">
        <v>0</v>
      </c>
      <c r="AL709">
        <v>0</v>
      </c>
      <c r="AM709">
        <v>0</v>
      </c>
      <c r="AN709">
        <v>0</v>
      </c>
      <c r="AO709">
        <v>0</v>
      </c>
      <c r="AP709">
        <v>0</v>
      </c>
      <c r="AQ709">
        <v>0</v>
      </c>
      <c r="AR709">
        <v>0</v>
      </c>
    </row>
    <row r="710" spans="1:44" x14ac:dyDescent="0.2">
      <c r="A710">
        <f>ROW(Source!A780)</f>
        <v>780</v>
      </c>
      <c r="B710">
        <v>69735039</v>
      </c>
      <c r="C710">
        <v>69735031</v>
      </c>
      <c r="D710">
        <v>121548</v>
      </c>
      <c r="E710">
        <v>1</v>
      </c>
      <c r="F710">
        <v>1</v>
      </c>
      <c r="G710">
        <v>1</v>
      </c>
      <c r="H710">
        <v>1</v>
      </c>
      <c r="I710" t="s">
        <v>36</v>
      </c>
      <c r="J710" t="s">
        <v>3</v>
      </c>
      <c r="K710" t="s">
        <v>981</v>
      </c>
      <c r="L710">
        <v>608254</v>
      </c>
      <c r="N710">
        <v>1013</v>
      </c>
      <c r="O710" t="s">
        <v>982</v>
      </c>
      <c r="P710" t="s">
        <v>982</v>
      </c>
      <c r="Q710">
        <v>1</v>
      </c>
      <c r="X710">
        <v>1.27</v>
      </c>
      <c r="Y710">
        <v>0</v>
      </c>
      <c r="Z710">
        <v>0</v>
      </c>
      <c r="AA710">
        <v>0</v>
      </c>
      <c r="AB710">
        <v>0</v>
      </c>
      <c r="AC710">
        <v>0</v>
      </c>
      <c r="AD710">
        <v>1</v>
      </c>
      <c r="AE710">
        <v>2</v>
      </c>
      <c r="AF710" t="s">
        <v>3</v>
      </c>
      <c r="AG710">
        <v>1.27</v>
      </c>
      <c r="AH710">
        <v>2</v>
      </c>
      <c r="AI710">
        <v>69735033</v>
      </c>
      <c r="AJ710">
        <v>700</v>
      </c>
      <c r="AK710">
        <v>0</v>
      </c>
      <c r="AL710">
        <v>0</v>
      </c>
      <c r="AM710">
        <v>0</v>
      </c>
      <c r="AN710">
        <v>0</v>
      </c>
      <c r="AO710">
        <v>0</v>
      </c>
      <c r="AP710">
        <v>0</v>
      </c>
      <c r="AQ710">
        <v>0</v>
      </c>
      <c r="AR710">
        <v>0</v>
      </c>
    </row>
    <row r="711" spans="1:44" x14ac:dyDescent="0.2">
      <c r="A711">
        <f>ROW(Source!A780)</f>
        <v>780</v>
      </c>
      <c r="B711">
        <v>69735040</v>
      </c>
      <c r="C711">
        <v>69735031</v>
      </c>
      <c r="D711">
        <v>27439630</v>
      </c>
      <c r="E711">
        <v>1</v>
      </c>
      <c r="F711">
        <v>1</v>
      </c>
      <c r="G711">
        <v>1</v>
      </c>
      <c r="H711">
        <v>2</v>
      </c>
      <c r="I711" t="s">
        <v>986</v>
      </c>
      <c r="J711" t="s">
        <v>987</v>
      </c>
      <c r="K711" t="s">
        <v>988</v>
      </c>
      <c r="L711">
        <v>1368</v>
      </c>
      <c r="N711">
        <v>1011</v>
      </c>
      <c r="O711" t="s">
        <v>978</v>
      </c>
      <c r="P711" t="s">
        <v>978</v>
      </c>
      <c r="Q711">
        <v>1</v>
      </c>
      <c r="X711">
        <v>1.27</v>
      </c>
      <c r="Y711">
        <v>0</v>
      </c>
      <c r="Z711">
        <v>31.27</v>
      </c>
      <c r="AA711">
        <v>13.61</v>
      </c>
      <c r="AB711">
        <v>0</v>
      </c>
      <c r="AC711">
        <v>0</v>
      </c>
      <c r="AD711">
        <v>1</v>
      </c>
      <c r="AE711">
        <v>0</v>
      </c>
      <c r="AF711" t="s">
        <v>3</v>
      </c>
      <c r="AG711">
        <v>1.27</v>
      </c>
      <c r="AH711">
        <v>2</v>
      </c>
      <c r="AI711">
        <v>69735034</v>
      </c>
      <c r="AJ711">
        <v>701</v>
      </c>
      <c r="AK711">
        <v>0</v>
      </c>
      <c r="AL711">
        <v>0</v>
      </c>
      <c r="AM711">
        <v>0</v>
      </c>
      <c r="AN711">
        <v>0</v>
      </c>
      <c r="AO711">
        <v>0</v>
      </c>
      <c r="AP711">
        <v>0</v>
      </c>
      <c r="AQ711">
        <v>0</v>
      </c>
      <c r="AR711">
        <v>0</v>
      </c>
    </row>
    <row r="712" spans="1:44" x14ac:dyDescent="0.2">
      <c r="A712">
        <f>ROW(Source!A780)</f>
        <v>780</v>
      </c>
      <c r="B712">
        <v>69735041</v>
      </c>
      <c r="C712">
        <v>69735031</v>
      </c>
      <c r="D712">
        <v>27440041</v>
      </c>
      <c r="E712">
        <v>1</v>
      </c>
      <c r="F712">
        <v>1</v>
      </c>
      <c r="G712">
        <v>1</v>
      </c>
      <c r="H712">
        <v>2</v>
      </c>
      <c r="I712" t="s">
        <v>1003</v>
      </c>
      <c r="J712" t="s">
        <v>1004</v>
      </c>
      <c r="K712" t="s">
        <v>1005</v>
      </c>
      <c r="L712">
        <v>1368</v>
      </c>
      <c r="N712">
        <v>1011</v>
      </c>
      <c r="O712" t="s">
        <v>978</v>
      </c>
      <c r="P712" t="s">
        <v>978</v>
      </c>
      <c r="Q712">
        <v>1</v>
      </c>
      <c r="X712">
        <v>9.07</v>
      </c>
      <c r="Y712">
        <v>0</v>
      </c>
      <c r="Z712">
        <v>0.5</v>
      </c>
      <c r="AA712">
        <v>0</v>
      </c>
      <c r="AB712">
        <v>0</v>
      </c>
      <c r="AC712">
        <v>0</v>
      </c>
      <c r="AD712">
        <v>1</v>
      </c>
      <c r="AE712">
        <v>0</v>
      </c>
      <c r="AF712" t="s">
        <v>3</v>
      </c>
      <c r="AG712">
        <v>9.07</v>
      </c>
      <c r="AH712">
        <v>2</v>
      </c>
      <c r="AI712">
        <v>69735035</v>
      </c>
      <c r="AJ712">
        <v>702</v>
      </c>
      <c r="AK712">
        <v>0</v>
      </c>
      <c r="AL712">
        <v>0</v>
      </c>
      <c r="AM712">
        <v>0</v>
      </c>
      <c r="AN712">
        <v>0</v>
      </c>
      <c r="AO712">
        <v>0</v>
      </c>
      <c r="AP712">
        <v>0</v>
      </c>
      <c r="AQ712">
        <v>0</v>
      </c>
      <c r="AR712">
        <v>0</v>
      </c>
    </row>
    <row r="713" spans="1:44" x14ac:dyDescent="0.2">
      <c r="A713">
        <f>ROW(Source!A780)</f>
        <v>780</v>
      </c>
      <c r="B713">
        <v>69735042</v>
      </c>
      <c r="C713">
        <v>69735031</v>
      </c>
      <c r="D713">
        <v>27407705</v>
      </c>
      <c r="E713">
        <v>1</v>
      </c>
      <c r="F713">
        <v>1</v>
      </c>
      <c r="G713">
        <v>1</v>
      </c>
      <c r="H713">
        <v>3</v>
      </c>
      <c r="I713" t="s">
        <v>1065</v>
      </c>
      <c r="J713" t="s">
        <v>1066</v>
      </c>
      <c r="K713" t="s">
        <v>1067</v>
      </c>
      <c r="L713">
        <v>1339</v>
      </c>
      <c r="N713">
        <v>1007</v>
      </c>
      <c r="O713" t="s">
        <v>40</v>
      </c>
      <c r="P713" t="s">
        <v>40</v>
      </c>
      <c r="Q713">
        <v>1</v>
      </c>
      <c r="X713">
        <v>2.04</v>
      </c>
      <c r="Y713">
        <v>494.7</v>
      </c>
      <c r="Z713">
        <v>0</v>
      </c>
      <c r="AA713">
        <v>0</v>
      </c>
      <c r="AB713">
        <v>0</v>
      </c>
      <c r="AC713">
        <v>0</v>
      </c>
      <c r="AD713">
        <v>1</v>
      </c>
      <c r="AE713">
        <v>0</v>
      </c>
      <c r="AF713" t="s">
        <v>3</v>
      </c>
      <c r="AG713">
        <v>2.04</v>
      </c>
      <c r="AH713">
        <v>3</v>
      </c>
      <c r="AI713">
        <v>-1</v>
      </c>
      <c r="AJ713" t="s">
        <v>3</v>
      </c>
      <c r="AK713">
        <v>4</v>
      </c>
      <c r="AL713">
        <v>-1009.188</v>
      </c>
      <c r="AM713">
        <v>0</v>
      </c>
      <c r="AN713">
        <v>0</v>
      </c>
      <c r="AO713">
        <v>0</v>
      </c>
      <c r="AP713">
        <v>0</v>
      </c>
      <c r="AQ713">
        <v>0</v>
      </c>
      <c r="AR713">
        <v>1</v>
      </c>
    </row>
    <row r="714" spans="1:44" x14ac:dyDescent="0.2">
      <c r="A714">
        <f>ROW(Source!A780)</f>
        <v>780</v>
      </c>
      <c r="B714">
        <v>69735043</v>
      </c>
      <c r="C714">
        <v>69735031</v>
      </c>
      <c r="D714">
        <v>27416566</v>
      </c>
      <c r="E714">
        <v>1</v>
      </c>
      <c r="F714">
        <v>1</v>
      </c>
      <c r="G714">
        <v>1</v>
      </c>
      <c r="H714">
        <v>3</v>
      </c>
      <c r="I714" t="s">
        <v>82</v>
      </c>
      <c r="J714" t="s">
        <v>194</v>
      </c>
      <c r="K714" t="s">
        <v>83</v>
      </c>
      <c r="L714">
        <v>1339</v>
      </c>
      <c r="N714">
        <v>1007</v>
      </c>
      <c r="O714" t="s">
        <v>40</v>
      </c>
      <c r="P714" t="s">
        <v>40</v>
      </c>
      <c r="Q714">
        <v>1</v>
      </c>
      <c r="X714">
        <v>3.5</v>
      </c>
      <c r="Y714">
        <v>7.14</v>
      </c>
      <c r="Z714">
        <v>0</v>
      </c>
      <c r="AA714">
        <v>0</v>
      </c>
      <c r="AB714">
        <v>0</v>
      </c>
      <c r="AC714">
        <v>0</v>
      </c>
      <c r="AD714">
        <v>1</v>
      </c>
      <c r="AE714">
        <v>0</v>
      </c>
      <c r="AF714" t="s">
        <v>3</v>
      </c>
      <c r="AG714">
        <v>3.5</v>
      </c>
      <c r="AH714">
        <v>2</v>
      </c>
      <c r="AI714">
        <v>69735036</v>
      </c>
      <c r="AJ714">
        <v>703</v>
      </c>
      <c r="AK714">
        <v>3</v>
      </c>
      <c r="AL714">
        <v>-24.99</v>
      </c>
      <c r="AM714">
        <v>0</v>
      </c>
      <c r="AN714">
        <v>0</v>
      </c>
      <c r="AO714">
        <v>0</v>
      </c>
      <c r="AP714">
        <v>0</v>
      </c>
      <c r="AQ714">
        <v>0</v>
      </c>
      <c r="AR714">
        <v>1</v>
      </c>
    </row>
    <row r="715" spans="1:44" x14ac:dyDescent="0.2">
      <c r="A715">
        <f>ROW(Source!A781)</f>
        <v>781</v>
      </c>
      <c r="B715">
        <v>69735038</v>
      </c>
      <c r="C715">
        <v>69735031</v>
      </c>
      <c r="D715">
        <v>27496319</v>
      </c>
      <c r="E715">
        <v>1</v>
      </c>
      <c r="F715">
        <v>1</v>
      </c>
      <c r="G715">
        <v>1</v>
      </c>
      <c r="H715">
        <v>1</v>
      </c>
      <c r="I715" t="s">
        <v>1001</v>
      </c>
      <c r="J715" t="s">
        <v>3</v>
      </c>
      <c r="K715" t="s">
        <v>1002</v>
      </c>
      <c r="L715">
        <v>1369</v>
      </c>
      <c r="N715">
        <v>1013</v>
      </c>
      <c r="O715" t="s">
        <v>974</v>
      </c>
      <c r="P715" t="s">
        <v>974</v>
      </c>
      <c r="Q715">
        <v>1</v>
      </c>
      <c r="X715">
        <v>39.51</v>
      </c>
      <c r="Y715">
        <v>0</v>
      </c>
      <c r="Z715">
        <v>0</v>
      </c>
      <c r="AA715">
        <v>0</v>
      </c>
      <c r="AB715">
        <v>8.01</v>
      </c>
      <c r="AC715">
        <v>0</v>
      </c>
      <c r="AD715">
        <v>1</v>
      </c>
      <c r="AE715">
        <v>1</v>
      </c>
      <c r="AF715" t="s">
        <v>3</v>
      </c>
      <c r="AG715">
        <v>39.51</v>
      </c>
      <c r="AH715">
        <v>2</v>
      </c>
      <c r="AI715">
        <v>69735032</v>
      </c>
      <c r="AJ715">
        <v>705</v>
      </c>
      <c r="AK715">
        <v>0</v>
      </c>
      <c r="AL715">
        <v>0</v>
      </c>
      <c r="AM715">
        <v>0</v>
      </c>
      <c r="AN715">
        <v>0</v>
      </c>
      <c r="AO715">
        <v>0</v>
      </c>
      <c r="AP715">
        <v>0</v>
      </c>
      <c r="AQ715">
        <v>0</v>
      </c>
      <c r="AR715">
        <v>0</v>
      </c>
    </row>
    <row r="716" spans="1:44" x14ac:dyDescent="0.2">
      <c r="A716">
        <f>ROW(Source!A781)</f>
        <v>781</v>
      </c>
      <c r="B716">
        <v>69735039</v>
      </c>
      <c r="C716">
        <v>69735031</v>
      </c>
      <c r="D716">
        <v>121548</v>
      </c>
      <c r="E716">
        <v>1</v>
      </c>
      <c r="F716">
        <v>1</v>
      </c>
      <c r="G716">
        <v>1</v>
      </c>
      <c r="H716">
        <v>1</v>
      </c>
      <c r="I716" t="s">
        <v>36</v>
      </c>
      <c r="J716" t="s">
        <v>3</v>
      </c>
      <c r="K716" t="s">
        <v>981</v>
      </c>
      <c r="L716">
        <v>608254</v>
      </c>
      <c r="N716">
        <v>1013</v>
      </c>
      <c r="O716" t="s">
        <v>982</v>
      </c>
      <c r="P716" t="s">
        <v>982</v>
      </c>
      <c r="Q716">
        <v>1</v>
      </c>
      <c r="X716">
        <v>1.27</v>
      </c>
      <c r="Y716">
        <v>0</v>
      </c>
      <c r="Z716">
        <v>0</v>
      </c>
      <c r="AA716">
        <v>0</v>
      </c>
      <c r="AB716">
        <v>0</v>
      </c>
      <c r="AC716">
        <v>0</v>
      </c>
      <c r="AD716">
        <v>1</v>
      </c>
      <c r="AE716">
        <v>2</v>
      </c>
      <c r="AF716" t="s">
        <v>3</v>
      </c>
      <c r="AG716">
        <v>1.27</v>
      </c>
      <c r="AH716">
        <v>2</v>
      </c>
      <c r="AI716">
        <v>69735033</v>
      </c>
      <c r="AJ716">
        <v>706</v>
      </c>
      <c r="AK716">
        <v>0</v>
      </c>
      <c r="AL716">
        <v>0</v>
      </c>
      <c r="AM716">
        <v>0</v>
      </c>
      <c r="AN716">
        <v>0</v>
      </c>
      <c r="AO716">
        <v>0</v>
      </c>
      <c r="AP716">
        <v>0</v>
      </c>
      <c r="AQ716">
        <v>0</v>
      </c>
      <c r="AR716">
        <v>0</v>
      </c>
    </row>
    <row r="717" spans="1:44" x14ac:dyDescent="0.2">
      <c r="A717">
        <f>ROW(Source!A781)</f>
        <v>781</v>
      </c>
      <c r="B717">
        <v>69735040</v>
      </c>
      <c r="C717">
        <v>69735031</v>
      </c>
      <c r="D717">
        <v>27439630</v>
      </c>
      <c r="E717">
        <v>1</v>
      </c>
      <c r="F717">
        <v>1</v>
      </c>
      <c r="G717">
        <v>1</v>
      </c>
      <c r="H717">
        <v>2</v>
      </c>
      <c r="I717" t="s">
        <v>986</v>
      </c>
      <c r="J717" t="s">
        <v>987</v>
      </c>
      <c r="K717" t="s">
        <v>988</v>
      </c>
      <c r="L717">
        <v>1368</v>
      </c>
      <c r="N717">
        <v>1011</v>
      </c>
      <c r="O717" t="s">
        <v>978</v>
      </c>
      <c r="P717" t="s">
        <v>978</v>
      </c>
      <c r="Q717">
        <v>1</v>
      </c>
      <c r="X717">
        <v>1.27</v>
      </c>
      <c r="Y717">
        <v>0</v>
      </c>
      <c r="Z717">
        <v>31.27</v>
      </c>
      <c r="AA717">
        <v>13.61</v>
      </c>
      <c r="AB717">
        <v>0</v>
      </c>
      <c r="AC717">
        <v>0</v>
      </c>
      <c r="AD717">
        <v>1</v>
      </c>
      <c r="AE717">
        <v>0</v>
      </c>
      <c r="AF717" t="s">
        <v>3</v>
      </c>
      <c r="AG717">
        <v>1.27</v>
      </c>
      <c r="AH717">
        <v>2</v>
      </c>
      <c r="AI717">
        <v>69735034</v>
      </c>
      <c r="AJ717">
        <v>707</v>
      </c>
      <c r="AK717">
        <v>0</v>
      </c>
      <c r="AL717">
        <v>0</v>
      </c>
      <c r="AM717">
        <v>0</v>
      </c>
      <c r="AN717">
        <v>0</v>
      </c>
      <c r="AO717">
        <v>0</v>
      </c>
      <c r="AP717">
        <v>0</v>
      </c>
      <c r="AQ717">
        <v>0</v>
      </c>
      <c r="AR717">
        <v>0</v>
      </c>
    </row>
    <row r="718" spans="1:44" x14ac:dyDescent="0.2">
      <c r="A718">
        <f>ROW(Source!A781)</f>
        <v>781</v>
      </c>
      <c r="B718">
        <v>69735041</v>
      </c>
      <c r="C718">
        <v>69735031</v>
      </c>
      <c r="D718">
        <v>27440041</v>
      </c>
      <c r="E718">
        <v>1</v>
      </c>
      <c r="F718">
        <v>1</v>
      </c>
      <c r="G718">
        <v>1</v>
      </c>
      <c r="H718">
        <v>2</v>
      </c>
      <c r="I718" t="s">
        <v>1003</v>
      </c>
      <c r="J718" t="s">
        <v>1004</v>
      </c>
      <c r="K718" t="s">
        <v>1005</v>
      </c>
      <c r="L718">
        <v>1368</v>
      </c>
      <c r="N718">
        <v>1011</v>
      </c>
      <c r="O718" t="s">
        <v>978</v>
      </c>
      <c r="P718" t="s">
        <v>978</v>
      </c>
      <c r="Q718">
        <v>1</v>
      </c>
      <c r="X718">
        <v>9.07</v>
      </c>
      <c r="Y718">
        <v>0</v>
      </c>
      <c r="Z718">
        <v>0.5</v>
      </c>
      <c r="AA718">
        <v>0</v>
      </c>
      <c r="AB718">
        <v>0</v>
      </c>
      <c r="AC718">
        <v>0</v>
      </c>
      <c r="AD718">
        <v>1</v>
      </c>
      <c r="AE718">
        <v>0</v>
      </c>
      <c r="AF718" t="s">
        <v>3</v>
      </c>
      <c r="AG718">
        <v>9.07</v>
      </c>
      <c r="AH718">
        <v>2</v>
      </c>
      <c r="AI718">
        <v>69735035</v>
      </c>
      <c r="AJ718">
        <v>708</v>
      </c>
      <c r="AK718">
        <v>0</v>
      </c>
      <c r="AL718">
        <v>0</v>
      </c>
      <c r="AM718">
        <v>0</v>
      </c>
      <c r="AN718">
        <v>0</v>
      </c>
      <c r="AO718">
        <v>0</v>
      </c>
      <c r="AP718">
        <v>0</v>
      </c>
      <c r="AQ718">
        <v>0</v>
      </c>
      <c r="AR718">
        <v>0</v>
      </c>
    </row>
    <row r="719" spans="1:44" x14ac:dyDescent="0.2">
      <c r="A719">
        <f>ROW(Source!A781)</f>
        <v>781</v>
      </c>
      <c r="B719">
        <v>69735042</v>
      </c>
      <c r="C719">
        <v>69735031</v>
      </c>
      <c r="D719">
        <v>27407705</v>
      </c>
      <c r="E719">
        <v>1</v>
      </c>
      <c r="F719">
        <v>1</v>
      </c>
      <c r="G719">
        <v>1</v>
      </c>
      <c r="H719">
        <v>3</v>
      </c>
      <c r="I719" t="s">
        <v>1065</v>
      </c>
      <c r="J719" t="s">
        <v>1066</v>
      </c>
      <c r="K719" t="s">
        <v>1067</v>
      </c>
      <c r="L719">
        <v>1339</v>
      </c>
      <c r="N719">
        <v>1007</v>
      </c>
      <c r="O719" t="s">
        <v>40</v>
      </c>
      <c r="P719" t="s">
        <v>40</v>
      </c>
      <c r="Q719">
        <v>1</v>
      </c>
      <c r="X719">
        <v>2.04</v>
      </c>
      <c r="Y719">
        <v>494.7</v>
      </c>
      <c r="Z719">
        <v>0</v>
      </c>
      <c r="AA719">
        <v>0</v>
      </c>
      <c r="AB719">
        <v>0</v>
      </c>
      <c r="AC719">
        <v>0</v>
      </c>
      <c r="AD719">
        <v>1</v>
      </c>
      <c r="AE719">
        <v>0</v>
      </c>
      <c r="AF719" t="s">
        <v>3</v>
      </c>
      <c r="AG719">
        <v>2.04</v>
      </c>
      <c r="AH719">
        <v>3</v>
      </c>
      <c r="AI719">
        <v>-1</v>
      </c>
      <c r="AJ719" t="s">
        <v>3</v>
      </c>
      <c r="AK719">
        <v>4</v>
      </c>
      <c r="AL719">
        <v>-1009.188</v>
      </c>
      <c r="AM719">
        <v>0</v>
      </c>
      <c r="AN719">
        <v>0</v>
      </c>
      <c r="AO719">
        <v>0</v>
      </c>
      <c r="AP719">
        <v>0</v>
      </c>
      <c r="AQ719">
        <v>0</v>
      </c>
      <c r="AR719">
        <v>1</v>
      </c>
    </row>
    <row r="720" spans="1:44" x14ac:dyDescent="0.2">
      <c r="A720">
        <f>ROW(Source!A781)</f>
        <v>781</v>
      </c>
      <c r="B720">
        <v>69735043</v>
      </c>
      <c r="C720">
        <v>69735031</v>
      </c>
      <c r="D720">
        <v>27416566</v>
      </c>
      <c r="E720">
        <v>1</v>
      </c>
      <c r="F720">
        <v>1</v>
      </c>
      <c r="G720">
        <v>1</v>
      </c>
      <c r="H720">
        <v>3</v>
      </c>
      <c r="I720" t="s">
        <v>82</v>
      </c>
      <c r="J720" t="s">
        <v>194</v>
      </c>
      <c r="K720" t="s">
        <v>83</v>
      </c>
      <c r="L720">
        <v>1339</v>
      </c>
      <c r="N720">
        <v>1007</v>
      </c>
      <c r="O720" t="s">
        <v>40</v>
      </c>
      <c r="P720" t="s">
        <v>40</v>
      </c>
      <c r="Q720">
        <v>1</v>
      </c>
      <c r="X720">
        <v>3.5</v>
      </c>
      <c r="Y720">
        <v>7.14</v>
      </c>
      <c r="Z720">
        <v>0</v>
      </c>
      <c r="AA720">
        <v>0</v>
      </c>
      <c r="AB720">
        <v>0</v>
      </c>
      <c r="AC720">
        <v>0</v>
      </c>
      <c r="AD720">
        <v>1</v>
      </c>
      <c r="AE720">
        <v>0</v>
      </c>
      <c r="AF720" t="s">
        <v>3</v>
      </c>
      <c r="AG720">
        <v>3.5</v>
      </c>
      <c r="AH720">
        <v>2</v>
      </c>
      <c r="AI720">
        <v>69735036</v>
      </c>
      <c r="AJ720">
        <v>709</v>
      </c>
      <c r="AK720">
        <v>3</v>
      </c>
      <c r="AL720">
        <v>-24.99</v>
      </c>
      <c r="AM720">
        <v>0</v>
      </c>
      <c r="AN720">
        <v>0</v>
      </c>
      <c r="AO720">
        <v>0</v>
      </c>
      <c r="AP720">
        <v>0</v>
      </c>
      <c r="AQ720">
        <v>0</v>
      </c>
      <c r="AR720">
        <v>1</v>
      </c>
    </row>
    <row r="721" spans="1:44" x14ac:dyDescent="0.2">
      <c r="A721">
        <f>ROW(Source!A786)</f>
        <v>786</v>
      </c>
      <c r="B721">
        <v>69735052</v>
      </c>
      <c r="C721">
        <v>69735046</v>
      </c>
      <c r="D721">
        <v>27496319</v>
      </c>
      <c r="E721">
        <v>1</v>
      </c>
      <c r="F721">
        <v>1</v>
      </c>
      <c r="G721">
        <v>1</v>
      </c>
      <c r="H721">
        <v>1</v>
      </c>
      <c r="I721" t="s">
        <v>1001</v>
      </c>
      <c r="J721" t="s">
        <v>3</v>
      </c>
      <c r="K721" t="s">
        <v>1002</v>
      </c>
      <c r="L721">
        <v>1369</v>
      </c>
      <c r="N721">
        <v>1013</v>
      </c>
      <c r="O721" t="s">
        <v>974</v>
      </c>
      <c r="P721" t="s">
        <v>974</v>
      </c>
      <c r="Q721">
        <v>1</v>
      </c>
      <c r="X721">
        <v>0.5</v>
      </c>
      <c r="Y721">
        <v>0</v>
      </c>
      <c r="Z721">
        <v>0</v>
      </c>
      <c r="AA721">
        <v>0</v>
      </c>
      <c r="AB721">
        <v>8.01</v>
      </c>
      <c r="AC721">
        <v>0</v>
      </c>
      <c r="AD721">
        <v>1</v>
      </c>
      <c r="AE721">
        <v>1</v>
      </c>
      <c r="AF721" t="s">
        <v>199</v>
      </c>
      <c r="AG721">
        <v>2</v>
      </c>
      <c r="AH721">
        <v>2</v>
      </c>
      <c r="AI721">
        <v>69735047</v>
      </c>
      <c r="AJ721">
        <v>711</v>
      </c>
      <c r="AK721">
        <v>0</v>
      </c>
      <c r="AL721">
        <v>0</v>
      </c>
      <c r="AM721">
        <v>0</v>
      </c>
      <c r="AN721">
        <v>0</v>
      </c>
      <c r="AO721">
        <v>0</v>
      </c>
      <c r="AP721">
        <v>0</v>
      </c>
      <c r="AQ721">
        <v>0</v>
      </c>
      <c r="AR721">
        <v>0</v>
      </c>
    </row>
    <row r="722" spans="1:44" x14ac:dyDescent="0.2">
      <c r="A722">
        <f>ROW(Source!A786)</f>
        <v>786</v>
      </c>
      <c r="B722">
        <v>69735053</v>
      </c>
      <c r="C722">
        <v>69735046</v>
      </c>
      <c r="D722">
        <v>121548</v>
      </c>
      <c r="E722">
        <v>1</v>
      </c>
      <c r="F722">
        <v>1</v>
      </c>
      <c r="G722">
        <v>1</v>
      </c>
      <c r="H722">
        <v>1</v>
      </c>
      <c r="I722" t="s">
        <v>36</v>
      </c>
      <c r="J722" t="s">
        <v>3</v>
      </c>
      <c r="K722" t="s">
        <v>981</v>
      </c>
      <c r="L722">
        <v>608254</v>
      </c>
      <c r="N722">
        <v>1013</v>
      </c>
      <c r="O722" t="s">
        <v>982</v>
      </c>
      <c r="P722" t="s">
        <v>982</v>
      </c>
      <c r="Q722">
        <v>1</v>
      </c>
      <c r="X722">
        <v>0.21</v>
      </c>
      <c r="Y722">
        <v>0</v>
      </c>
      <c r="Z722">
        <v>0</v>
      </c>
      <c r="AA722">
        <v>0</v>
      </c>
      <c r="AB722">
        <v>0</v>
      </c>
      <c r="AC722">
        <v>0</v>
      </c>
      <c r="AD722">
        <v>1</v>
      </c>
      <c r="AE722">
        <v>2</v>
      </c>
      <c r="AF722" t="s">
        <v>199</v>
      </c>
      <c r="AG722">
        <v>0.84</v>
      </c>
      <c r="AH722">
        <v>2</v>
      </c>
      <c r="AI722">
        <v>69735048</v>
      </c>
      <c r="AJ722">
        <v>712</v>
      </c>
      <c r="AK722">
        <v>0</v>
      </c>
      <c r="AL722">
        <v>0</v>
      </c>
      <c r="AM722">
        <v>0</v>
      </c>
      <c r="AN722">
        <v>0</v>
      </c>
      <c r="AO722">
        <v>0</v>
      </c>
      <c r="AP722">
        <v>0</v>
      </c>
      <c r="AQ722">
        <v>0</v>
      </c>
      <c r="AR722">
        <v>0</v>
      </c>
    </row>
    <row r="723" spans="1:44" x14ac:dyDescent="0.2">
      <c r="A723">
        <f>ROW(Source!A786)</f>
        <v>786</v>
      </c>
      <c r="B723">
        <v>69735054</v>
      </c>
      <c r="C723">
        <v>69735046</v>
      </c>
      <c r="D723">
        <v>27439630</v>
      </c>
      <c r="E723">
        <v>1</v>
      </c>
      <c r="F723">
        <v>1</v>
      </c>
      <c r="G723">
        <v>1</v>
      </c>
      <c r="H723">
        <v>2</v>
      </c>
      <c r="I723" t="s">
        <v>986</v>
      </c>
      <c r="J723" t="s">
        <v>987</v>
      </c>
      <c r="K723" t="s">
        <v>988</v>
      </c>
      <c r="L723">
        <v>1368</v>
      </c>
      <c r="N723">
        <v>1011</v>
      </c>
      <c r="O723" t="s">
        <v>978</v>
      </c>
      <c r="P723" t="s">
        <v>978</v>
      </c>
      <c r="Q723">
        <v>1</v>
      </c>
      <c r="X723">
        <v>0.21</v>
      </c>
      <c r="Y723">
        <v>0</v>
      </c>
      <c r="Z723">
        <v>31.27</v>
      </c>
      <c r="AA723">
        <v>13.61</v>
      </c>
      <c r="AB723">
        <v>0</v>
      </c>
      <c r="AC723">
        <v>0</v>
      </c>
      <c r="AD723">
        <v>1</v>
      </c>
      <c r="AE723">
        <v>0</v>
      </c>
      <c r="AF723" t="s">
        <v>199</v>
      </c>
      <c r="AG723">
        <v>0.84</v>
      </c>
      <c r="AH723">
        <v>2</v>
      </c>
      <c r="AI723">
        <v>69735049</v>
      </c>
      <c r="AJ723">
        <v>713</v>
      </c>
      <c r="AK723">
        <v>0</v>
      </c>
      <c r="AL723">
        <v>0</v>
      </c>
      <c r="AM723">
        <v>0</v>
      </c>
      <c r="AN723">
        <v>0</v>
      </c>
      <c r="AO723">
        <v>0</v>
      </c>
      <c r="AP723">
        <v>0</v>
      </c>
      <c r="AQ723">
        <v>0</v>
      </c>
      <c r="AR723">
        <v>0</v>
      </c>
    </row>
    <row r="724" spans="1:44" x14ac:dyDescent="0.2">
      <c r="A724">
        <f>ROW(Source!A786)</f>
        <v>786</v>
      </c>
      <c r="B724">
        <v>69735055</v>
      </c>
      <c r="C724">
        <v>69735046</v>
      </c>
      <c r="D724">
        <v>27440041</v>
      </c>
      <c r="E724">
        <v>1</v>
      </c>
      <c r="F724">
        <v>1</v>
      </c>
      <c r="G724">
        <v>1</v>
      </c>
      <c r="H724">
        <v>2</v>
      </c>
      <c r="I724" t="s">
        <v>1003</v>
      </c>
      <c r="J724" t="s">
        <v>1004</v>
      </c>
      <c r="K724" t="s">
        <v>1005</v>
      </c>
      <c r="L724">
        <v>1368</v>
      </c>
      <c r="N724">
        <v>1011</v>
      </c>
      <c r="O724" t="s">
        <v>978</v>
      </c>
      <c r="P724" t="s">
        <v>978</v>
      </c>
      <c r="Q724">
        <v>1</v>
      </c>
      <c r="X724">
        <v>2.3199999999999998</v>
      </c>
      <c r="Y724">
        <v>0</v>
      </c>
      <c r="Z724">
        <v>0.5</v>
      </c>
      <c r="AA724">
        <v>0</v>
      </c>
      <c r="AB724">
        <v>0</v>
      </c>
      <c r="AC724">
        <v>0</v>
      </c>
      <c r="AD724">
        <v>1</v>
      </c>
      <c r="AE724">
        <v>0</v>
      </c>
      <c r="AF724" t="s">
        <v>199</v>
      </c>
      <c r="AG724">
        <v>9.2799999999999994</v>
      </c>
      <c r="AH724">
        <v>2</v>
      </c>
      <c r="AI724">
        <v>69735050</v>
      </c>
      <c r="AJ724">
        <v>714</v>
      </c>
      <c r="AK724">
        <v>0</v>
      </c>
      <c r="AL724">
        <v>0</v>
      </c>
      <c r="AM724">
        <v>0</v>
      </c>
      <c r="AN724">
        <v>0</v>
      </c>
      <c r="AO724">
        <v>0</v>
      </c>
      <c r="AP724">
        <v>0</v>
      </c>
      <c r="AQ724">
        <v>0</v>
      </c>
      <c r="AR724">
        <v>0</v>
      </c>
    </row>
    <row r="725" spans="1:44" x14ac:dyDescent="0.2">
      <c r="A725">
        <f>ROW(Source!A786)</f>
        <v>786</v>
      </c>
      <c r="B725">
        <v>69735056</v>
      </c>
      <c r="C725">
        <v>69735046</v>
      </c>
      <c r="D725">
        <v>27407705</v>
      </c>
      <c r="E725">
        <v>1</v>
      </c>
      <c r="F725">
        <v>1</v>
      </c>
      <c r="G725">
        <v>1</v>
      </c>
      <c r="H725">
        <v>3</v>
      </c>
      <c r="I725" t="s">
        <v>1065</v>
      </c>
      <c r="J725" t="s">
        <v>1066</v>
      </c>
      <c r="K725" t="s">
        <v>1067</v>
      </c>
      <c r="L725">
        <v>1339</v>
      </c>
      <c r="N725">
        <v>1007</v>
      </c>
      <c r="O725" t="s">
        <v>40</v>
      </c>
      <c r="P725" t="s">
        <v>40</v>
      </c>
      <c r="Q725">
        <v>1</v>
      </c>
      <c r="X725">
        <v>0.51</v>
      </c>
      <c r="Y725">
        <v>494.7</v>
      </c>
      <c r="Z725">
        <v>0</v>
      </c>
      <c r="AA725">
        <v>0</v>
      </c>
      <c r="AB725">
        <v>0</v>
      </c>
      <c r="AC725">
        <v>0</v>
      </c>
      <c r="AD725">
        <v>1</v>
      </c>
      <c r="AE725">
        <v>0</v>
      </c>
      <c r="AF725" t="s">
        <v>199</v>
      </c>
      <c r="AG725">
        <v>2.04</v>
      </c>
      <c r="AH725">
        <v>3</v>
      </c>
      <c r="AI725">
        <v>-1</v>
      </c>
      <c r="AJ725" t="s">
        <v>3</v>
      </c>
      <c r="AK725">
        <v>4</v>
      </c>
      <c r="AL725">
        <v>-1009.188</v>
      </c>
      <c r="AM725">
        <v>0</v>
      </c>
      <c r="AN725">
        <v>0</v>
      </c>
      <c r="AO725">
        <v>0</v>
      </c>
      <c r="AP725">
        <v>0</v>
      </c>
      <c r="AQ725">
        <v>0</v>
      </c>
      <c r="AR725">
        <v>1</v>
      </c>
    </row>
    <row r="726" spans="1:44" x14ac:dyDescent="0.2">
      <c r="A726">
        <f>ROW(Source!A787)</f>
        <v>787</v>
      </c>
      <c r="B726">
        <v>69735052</v>
      </c>
      <c r="C726">
        <v>69735046</v>
      </c>
      <c r="D726">
        <v>27496319</v>
      </c>
      <c r="E726">
        <v>1</v>
      </c>
      <c r="F726">
        <v>1</v>
      </c>
      <c r="G726">
        <v>1</v>
      </c>
      <c r="H726">
        <v>1</v>
      </c>
      <c r="I726" t="s">
        <v>1001</v>
      </c>
      <c r="J726" t="s">
        <v>3</v>
      </c>
      <c r="K726" t="s">
        <v>1002</v>
      </c>
      <c r="L726">
        <v>1369</v>
      </c>
      <c r="N726">
        <v>1013</v>
      </c>
      <c r="O726" t="s">
        <v>974</v>
      </c>
      <c r="P726" t="s">
        <v>974</v>
      </c>
      <c r="Q726">
        <v>1</v>
      </c>
      <c r="X726">
        <v>0.5</v>
      </c>
      <c r="Y726">
        <v>0</v>
      </c>
      <c r="Z726">
        <v>0</v>
      </c>
      <c r="AA726">
        <v>0</v>
      </c>
      <c r="AB726">
        <v>8.01</v>
      </c>
      <c r="AC726">
        <v>0</v>
      </c>
      <c r="AD726">
        <v>1</v>
      </c>
      <c r="AE726">
        <v>1</v>
      </c>
      <c r="AF726" t="s">
        <v>199</v>
      </c>
      <c r="AG726">
        <v>2</v>
      </c>
      <c r="AH726">
        <v>2</v>
      </c>
      <c r="AI726">
        <v>69735047</v>
      </c>
      <c r="AJ726">
        <v>716</v>
      </c>
      <c r="AK726">
        <v>0</v>
      </c>
      <c r="AL726">
        <v>0</v>
      </c>
      <c r="AM726">
        <v>0</v>
      </c>
      <c r="AN726">
        <v>0</v>
      </c>
      <c r="AO726">
        <v>0</v>
      </c>
      <c r="AP726">
        <v>0</v>
      </c>
      <c r="AQ726">
        <v>0</v>
      </c>
      <c r="AR726">
        <v>0</v>
      </c>
    </row>
    <row r="727" spans="1:44" x14ac:dyDescent="0.2">
      <c r="A727">
        <f>ROW(Source!A787)</f>
        <v>787</v>
      </c>
      <c r="B727">
        <v>69735053</v>
      </c>
      <c r="C727">
        <v>69735046</v>
      </c>
      <c r="D727">
        <v>121548</v>
      </c>
      <c r="E727">
        <v>1</v>
      </c>
      <c r="F727">
        <v>1</v>
      </c>
      <c r="G727">
        <v>1</v>
      </c>
      <c r="H727">
        <v>1</v>
      </c>
      <c r="I727" t="s">
        <v>36</v>
      </c>
      <c r="J727" t="s">
        <v>3</v>
      </c>
      <c r="K727" t="s">
        <v>981</v>
      </c>
      <c r="L727">
        <v>608254</v>
      </c>
      <c r="N727">
        <v>1013</v>
      </c>
      <c r="O727" t="s">
        <v>982</v>
      </c>
      <c r="P727" t="s">
        <v>982</v>
      </c>
      <c r="Q727">
        <v>1</v>
      </c>
      <c r="X727">
        <v>0.21</v>
      </c>
      <c r="Y727">
        <v>0</v>
      </c>
      <c r="Z727">
        <v>0</v>
      </c>
      <c r="AA727">
        <v>0</v>
      </c>
      <c r="AB727">
        <v>0</v>
      </c>
      <c r="AC727">
        <v>0</v>
      </c>
      <c r="AD727">
        <v>1</v>
      </c>
      <c r="AE727">
        <v>2</v>
      </c>
      <c r="AF727" t="s">
        <v>199</v>
      </c>
      <c r="AG727">
        <v>0.84</v>
      </c>
      <c r="AH727">
        <v>2</v>
      </c>
      <c r="AI727">
        <v>69735048</v>
      </c>
      <c r="AJ727">
        <v>717</v>
      </c>
      <c r="AK727">
        <v>0</v>
      </c>
      <c r="AL727">
        <v>0</v>
      </c>
      <c r="AM727">
        <v>0</v>
      </c>
      <c r="AN727">
        <v>0</v>
      </c>
      <c r="AO727">
        <v>0</v>
      </c>
      <c r="AP727">
        <v>0</v>
      </c>
      <c r="AQ727">
        <v>0</v>
      </c>
      <c r="AR727">
        <v>0</v>
      </c>
    </row>
    <row r="728" spans="1:44" x14ac:dyDescent="0.2">
      <c r="A728">
        <f>ROW(Source!A787)</f>
        <v>787</v>
      </c>
      <c r="B728">
        <v>69735054</v>
      </c>
      <c r="C728">
        <v>69735046</v>
      </c>
      <c r="D728">
        <v>27439630</v>
      </c>
      <c r="E728">
        <v>1</v>
      </c>
      <c r="F728">
        <v>1</v>
      </c>
      <c r="G728">
        <v>1</v>
      </c>
      <c r="H728">
        <v>2</v>
      </c>
      <c r="I728" t="s">
        <v>986</v>
      </c>
      <c r="J728" t="s">
        <v>987</v>
      </c>
      <c r="K728" t="s">
        <v>988</v>
      </c>
      <c r="L728">
        <v>1368</v>
      </c>
      <c r="N728">
        <v>1011</v>
      </c>
      <c r="O728" t="s">
        <v>978</v>
      </c>
      <c r="P728" t="s">
        <v>978</v>
      </c>
      <c r="Q728">
        <v>1</v>
      </c>
      <c r="X728">
        <v>0.21</v>
      </c>
      <c r="Y728">
        <v>0</v>
      </c>
      <c r="Z728">
        <v>31.27</v>
      </c>
      <c r="AA728">
        <v>13.61</v>
      </c>
      <c r="AB728">
        <v>0</v>
      </c>
      <c r="AC728">
        <v>0</v>
      </c>
      <c r="AD728">
        <v>1</v>
      </c>
      <c r="AE728">
        <v>0</v>
      </c>
      <c r="AF728" t="s">
        <v>199</v>
      </c>
      <c r="AG728">
        <v>0.84</v>
      </c>
      <c r="AH728">
        <v>2</v>
      </c>
      <c r="AI728">
        <v>69735049</v>
      </c>
      <c r="AJ728">
        <v>718</v>
      </c>
      <c r="AK728">
        <v>0</v>
      </c>
      <c r="AL728">
        <v>0</v>
      </c>
      <c r="AM728">
        <v>0</v>
      </c>
      <c r="AN728">
        <v>0</v>
      </c>
      <c r="AO728">
        <v>0</v>
      </c>
      <c r="AP728">
        <v>0</v>
      </c>
      <c r="AQ728">
        <v>0</v>
      </c>
      <c r="AR728">
        <v>0</v>
      </c>
    </row>
    <row r="729" spans="1:44" x14ac:dyDescent="0.2">
      <c r="A729">
        <f>ROW(Source!A787)</f>
        <v>787</v>
      </c>
      <c r="B729">
        <v>69735055</v>
      </c>
      <c r="C729">
        <v>69735046</v>
      </c>
      <c r="D729">
        <v>27440041</v>
      </c>
      <c r="E729">
        <v>1</v>
      </c>
      <c r="F729">
        <v>1</v>
      </c>
      <c r="G729">
        <v>1</v>
      </c>
      <c r="H729">
        <v>2</v>
      </c>
      <c r="I729" t="s">
        <v>1003</v>
      </c>
      <c r="J729" t="s">
        <v>1004</v>
      </c>
      <c r="K729" t="s">
        <v>1005</v>
      </c>
      <c r="L729">
        <v>1368</v>
      </c>
      <c r="N729">
        <v>1011</v>
      </c>
      <c r="O729" t="s">
        <v>978</v>
      </c>
      <c r="P729" t="s">
        <v>978</v>
      </c>
      <c r="Q729">
        <v>1</v>
      </c>
      <c r="X729">
        <v>2.3199999999999998</v>
      </c>
      <c r="Y729">
        <v>0</v>
      </c>
      <c r="Z729">
        <v>0.5</v>
      </c>
      <c r="AA729">
        <v>0</v>
      </c>
      <c r="AB729">
        <v>0</v>
      </c>
      <c r="AC729">
        <v>0</v>
      </c>
      <c r="AD729">
        <v>1</v>
      </c>
      <c r="AE729">
        <v>0</v>
      </c>
      <c r="AF729" t="s">
        <v>199</v>
      </c>
      <c r="AG729">
        <v>9.2799999999999994</v>
      </c>
      <c r="AH729">
        <v>2</v>
      </c>
      <c r="AI729">
        <v>69735050</v>
      </c>
      <c r="AJ729">
        <v>719</v>
      </c>
      <c r="AK729">
        <v>0</v>
      </c>
      <c r="AL729">
        <v>0</v>
      </c>
      <c r="AM729">
        <v>0</v>
      </c>
      <c r="AN729">
        <v>0</v>
      </c>
      <c r="AO729">
        <v>0</v>
      </c>
      <c r="AP729">
        <v>0</v>
      </c>
      <c r="AQ729">
        <v>0</v>
      </c>
      <c r="AR729">
        <v>0</v>
      </c>
    </row>
    <row r="730" spans="1:44" x14ac:dyDescent="0.2">
      <c r="A730">
        <f>ROW(Source!A787)</f>
        <v>787</v>
      </c>
      <c r="B730">
        <v>69735056</v>
      </c>
      <c r="C730">
        <v>69735046</v>
      </c>
      <c r="D730">
        <v>27407705</v>
      </c>
      <c r="E730">
        <v>1</v>
      </c>
      <c r="F730">
        <v>1</v>
      </c>
      <c r="G730">
        <v>1</v>
      </c>
      <c r="H730">
        <v>3</v>
      </c>
      <c r="I730" t="s">
        <v>1065</v>
      </c>
      <c r="J730" t="s">
        <v>1066</v>
      </c>
      <c r="K730" t="s">
        <v>1067</v>
      </c>
      <c r="L730">
        <v>1339</v>
      </c>
      <c r="N730">
        <v>1007</v>
      </c>
      <c r="O730" t="s">
        <v>40</v>
      </c>
      <c r="P730" t="s">
        <v>40</v>
      </c>
      <c r="Q730">
        <v>1</v>
      </c>
      <c r="X730">
        <v>0.51</v>
      </c>
      <c r="Y730">
        <v>494.7</v>
      </c>
      <c r="Z730">
        <v>0</v>
      </c>
      <c r="AA730">
        <v>0</v>
      </c>
      <c r="AB730">
        <v>0</v>
      </c>
      <c r="AC730">
        <v>0</v>
      </c>
      <c r="AD730">
        <v>1</v>
      </c>
      <c r="AE730">
        <v>0</v>
      </c>
      <c r="AF730" t="s">
        <v>199</v>
      </c>
      <c r="AG730">
        <v>2.04</v>
      </c>
      <c r="AH730">
        <v>3</v>
      </c>
      <c r="AI730">
        <v>-1</v>
      </c>
      <c r="AJ730" t="s">
        <v>3</v>
      </c>
      <c r="AK730">
        <v>4</v>
      </c>
      <c r="AL730">
        <v>-1009.188</v>
      </c>
      <c r="AM730">
        <v>0</v>
      </c>
      <c r="AN730">
        <v>0</v>
      </c>
      <c r="AO730">
        <v>0</v>
      </c>
      <c r="AP730">
        <v>0</v>
      </c>
      <c r="AQ730">
        <v>0</v>
      </c>
      <c r="AR730">
        <v>1</v>
      </c>
    </row>
    <row r="731" spans="1:44" x14ac:dyDescent="0.2">
      <c r="A731">
        <f>ROW(Source!A790)</f>
        <v>790</v>
      </c>
      <c r="B731">
        <v>69735064</v>
      </c>
      <c r="C731">
        <v>69735058</v>
      </c>
      <c r="D731">
        <v>27493137</v>
      </c>
      <c r="E731">
        <v>1</v>
      </c>
      <c r="F731">
        <v>1</v>
      </c>
      <c r="G731">
        <v>1</v>
      </c>
      <c r="H731">
        <v>1</v>
      </c>
      <c r="I731" t="s">
        <v>999</v>
      </c>
      <c r="J731" t="s">
        <v>3</v>
      </c>
      <c r="K731" t="s">
        <v>1000</v>
      </c>
      <c r="L731">
        <v>1369</v>
      </c>
      <c r="N731">
        <v>1013</v>
      </c>
      <c r="O731" t="s">
        <v>974</v>
      </c>
      <c r="P731" t="s">
        <v>974</v>
      </c>
      <c r="Q731">
        <v>1</v>
      </c>
      <c r="X731">
        <v>80.040000000000006</v>
      </c>
      <c r="Y731">
        <v>0</v>
      </c>
      <c r="Z731">
        <v>0</v>
      </c>
      <c r="AA731">
        <v>0</v>
      </c>
      <c r="AB731">
        <v>9.15</v>
      </c>
      <c r="AC731">
        <v>0</v>
      </c>
      <c r="AD731">
        <v>1</v>
      </c>
      <c r="AE731">
        <v>1</v>
      </c>
      <c r="AF731" t="s">
        <v>3</v>
      </c>
      <c r="AG731">
        <v>80.040000000000006</v>
      </c>
      <c r="AH731">
        <v>2</v>
      </c>
      <c r="AI731">
        <v>69735059</v>
      </c>
      <c r="AJ731">
        <v>721</v>
      </c>
      <c r="AK731">
        <v>0</v>
      </c>
      <c r="AL731">
        <v>0</v>
      </c>
      <c r="AM731">
        <v>0</v>
      </c>
      <c r="AN731">
        <v>0</v>
      </c>
      <c r="AO731">
        <v>0</v>
      </c>
      <c r="AP731">
        <v>0</v>
      </c>
      <c r="AQ731">
        <v>0</v>
      </c>
      <c r="AR731">
        <v>0</v>
      </c>
    </row>
    <row r="732" spans="1:44" x14ac:dyDescent="0.2">
      <c r="A732">
        <f>ROW(Source!A790)</f>
        <v>790</v>
      </c>
      <c r="B732">
        <v>69735065</v>
      </c>
      <c r="C732">
        <v>69735058</v>
      </c>
      <c r="D732">
        <v>121548</v>
      </c>
      <c r="E732">
        <v>1</v>
      </c>
      <c r="F732">
        <v>1</v>
      </c>
      <c r="G732">
        <v>1</v>
      </c>
      <c r="H732">
        <v>1</v>
      </c>
      <c r="I732" t="s">
        <v>36</v>
      </c>
      <c r="J732" t="s">
        <v>3</v>
      </c>
      <c r="K732" t="s">
        <v>981</v>
      </c>
      <c r="L732">
        <v>608254</v>
      </c>
      <c r="N732">
        <v>1013</v>
      </c>
      <c r="O732" t="s">
        <v>982</v>
      </c>
      <c r="P732" t="s">
        <v>982</v>
      </c>
      <c r="Q732">
        <v>1</v>
      </c>
      <c r="X732">
        <v>2.09</v>
      </c>
      <c r="Y732">
        <v>0</v>
      </c>
      <c r="Z732">
        <v>0</v>
      </c>
      <c r="AA732">
        <v>0</v>
      </c>
      <c r="AB732">
        <v>0</v>
      </c>
      <c r="AC732">
        <v>0</v>
      </c>
      <c r="AD732">
        <v>1</v>
      </c>
      <c r="AE732">
        <v>2</v>
      </c>
      <c r="AF732" t="s">
        <v>205</v>
      </c>
      <c r="AG732">
        <v>1.0449999999999999</v>
      </c>
      <c r="AH732">
        <v>2</v>
      </c>
      <c r="AI732">
        <v>69735060</v>
      </c>
      <c r="AJ732">
        <v>722</v>
      </c>
      <c r="AK732">
        <v>0</v>
      </c>
      <c r="AL732">
        <v>0</v>
      </c>
      <c r="AM732">
        <v>0</v>
      </c>
      <c r="AN732">
        <v>0</v>
      </c>
      <c r="AO732">
        <v>0</v>
      </c>
      <c r="AP732">
        <v>0</v>
      </c>
      <c r="AQ732">
        <v>0</v>
      </c>
      <c r="AR732">
        <v>0</v>
      </c>
    </row>
    <row r="733" spans="1:44" x14ac:dyDescent="0.2">
      <c r="A733">
        <f>ROW(Source!A790)</f>
        <v>790</v>
      </c>
      <c r="B733">
        <v>69735066</v>
      </c>
      <c r="C733">
        <v>69735058</v>
      </c>
      <c r="D733">
        <v>27439740</v>
      </c>
      <c r="E733">
        <v>1</v>
      </c>
      <c r="F733">
        <v>1</v>
      </c>
      <c r="G733">
        <v>1</v>
      </c>
      <c r="H733">
        <v>2</v>
      </c>
      <c r="I733" t="s">
        <v>1006</v>
      </c>
      <c r="J733" t="s">
        <v>1007</v>
      </c>
      <c r="K733" t="s">
        <v>1008</v>
      </c>
      <c r="L733">
        <v>1368</v>
      </c>
      <c r="N733">
        <v>1011</v>
      </c>
      <c r="O733" t="s">
        <v>978</v>
      </c>
      <c r="P733" t="s">
        <v>978</v>
      </c>
      <c r="Q733">
        <v>1</v>
      </c>
      <c r="X733">
        <v>2.09</v>
      </c>
      <c r="Y733">
        <v>0</v>
      </c>
      <c r="Z733">
        <v>81.430000000000007</v>
      </c>
      <c r="AA733">
        <v>10.14</v>
      </c>
      <c r="AB733">
        <v>0</v>
      </c>
      <c r="AC733">
        <v>0</v>
      </c>
      <c r="AD733">
        <v>1</v>
      </c>
      <c r="AE733">
        <v>0</v>
      </c>
      <c r="AF733" t="s">
        <v>205</v>
      </c>
      <c r="AG733">
        <v>1.0449999999999999</v>
      </c>
      <c r="AH733">
        <v>2</v>
      </c>
      <c r="AI733">
        <v>69735061</v>
      </c>
      <c r="AJ733">
        <v>723</v>
      </c>
      <c r="AK733">
        <v>0</v>
      </c>
      <c r="AL733">
        <v>0</v>
      </c>
      <c r="AM733">
        <v>0</v>
      </c>
      <c r="AN733">
        <v>0</v>
      </c>
      <c r="AO733">
        <v>0</v>
      </c>
      <c r="AP733">
        <v>0</v>
      </c>
      <c r="AQ733">
        <v>0</v>
      </c>
      <c r="AR733">
        <v>0</v>
      </c>
    </row>
    <row r="734" spans="1:44" x14ac:dyDescent="0.2">
      <c r="A734">
        <f>ROW(Source!A790)</f>
        <v>790</v>
      </c>
      <c r="B734">
        <v>69735067</v>
      </c>
      <c r="C734">
        <v>69735058</v>
      </c>
      <c r="D734">
        <v>27441148</v>
      </c>
      <c r="E734">
        <v>1</v>
      </c>
      <c r="F734">
        <v>1</v>
      </c>
      <c r="G734">
        <v>1</v>
      </c>
      <c r="H734">
        <v>2</v>
      </c>
      <c r="I734" t="s">
        <v>1009</v>
      </c>
      <c r="J734" t="s">
        <v>1010</v>
      </c>
      <c r="K734" t="s">
        <v>1011</v>
      </c>
      <c r="L734">
        <v>1368</v>
      </c>
      <c r="N734">
        <v>1011</v>
      </c>
      <c r="O734" t="s">
        <v>978</v>
      </c>
      <c r="P734" t="s">
        <v>978</v>
      </c>
      <c r="Q734">
        <v>1</v>
      </c>
      <c r="X734">
        <v>32</v>
      </c>
      <c r="Y734">
        <v>0</v>
      </c>
      <c r="Z734">
        <v>1.5</v>
      </c>
      <c r="AA734">
        <v>0</v>
      </c>
      <c r="AB734">
        <v>0</v>
      </c>
      <c r="AC734">
        <v>0</v>
      </c>
      <c r="AD734">
        <v>1</v>
      </c>
      <c r="AE734">
        <v>0</v>
      </c>
      <c r="AF734" t="s">
        <v>205</v>
      </c>
      <c r="AG734">
        <v>16</v>
      </c>
      <c r="AH734">
        <v>2</v>
      </c>
      <c r="AI734">
        <v>69735062</v>
      </c>
      <c r="AJ734">
        <v>724</v>
      </c>
      <c r="AK734">
        <v>0</v>
      </c>
      <c r="AL734">
        <v>0</v>
      </c>
      <c r="AM734">
        <v>0</v>
      </c>
      <c r="AN734">
        <v>0</v>
      </c>
      <c r="AO734">
        <v>0</v>
      </c>
      <c r="AP734">
        <v>0</v>
      </c>
      <c r="AQ734">
        <v>0</v>
      </c>
      <c r="AR734">
        <v>0</v>
      </c>
    </row>
    <row r="735" spans="1:44" x14ac:dyDescent="0.2">
      <c r="A735">
        <f>ROW(Source!A790)</f>
        <v>790</v>
      </c>
      <c r="B735">
        <v>69735068</v>
      </c>
      <c r="C735">
        <v>69735058</v>
      </c>
      <c r="D735">
        <v>27371121</v>
      </c>
      <c r="E735">
        <v>1</v>
      </c>
      <c r="F735">
        <v>1</v>
      </c>
      <c r="G735">
        <v>1</v>
      </c>
      <c r="H735">
        <v>3</v>
      </c>
      <c r="I735" t="s">
        <v>1068</v>
      </c>
      <c r="J735" t="s">
        <v>1069</v>
      </c>
      <c r="K735" t="s">
        <v>1070</v>
      </c>
      <c r="L735">
        <v>1346</v>
      </c>
      <c r="N735">
        <v>1009</v>
      </c>
      <c r="O735" t="s">
        <v>68</v>
      </c>
      <c r="P735" t="s">
        <v>68</v>
      </c>
      <c r="Q735">
        <v>1</v>
      </c>
      <c r="X735">
        <v>2</v>
      </c>
      <c r="Y735">
        <v>5.22</v>
      </c>
      <c r="Z735">
        <v>0</v>
      </c>
      <c r="AA735">
        <v>0</v>
      </c>
      <c r="AB735">
        <v>0</v>
      </c>
      <c r="AC735">
        <v>0</v>
      </c>
      <c r="AD735">
        <v>1</v>
      </c>
      <c r="AE735">
        <v>0</v>
      </c>
      <c r="AF735" t="s">
        <v>3</v>
      </c>
      <c r="AG735">
        <v>2</v>
      </c>
      <c r="AH735">
        <v>3</v>
      </c>
      <c r="AI735">
        <v>-1</v>
      </c>
      <c r="AJ735" t="s">
        <v>3</v>
      </c>
      <c r="AK735">
        <v>4</v>
      </c>
      <c r="AL735">
        <v>-10.44</v>
      </c>
      <c r="AM735">
        <v>0</v>
      </c>
      <c r="AN735">
        <v>0</v>
      </c>
      <c r="AO735">
        <v>0</v>
      </c>
      <c r="AP735">
        <v>0</v>
      </c>
      <c r="AQ735">
        <v>0</v>
      </c>
      <c r="AR735">
        <v>1</v>
      </c>
    </row>
    <row r="736" spans="1:44" x14ac:dyDescent="0.2">
      <c r="A736">
        <f>ROW(Source!A790)</f>
        <v>790</v>
      </c>
      <c r="B736">
        <v>69735069</v>
      </c>
      <c r="C736">
        <v>69735058</v>
      </c>
      <c r="D736">
        <v>27416566</v>
      </c>
      <c r="E736">
        <v>1</v>
      </c>
      <c r="F736">
        <v>1</v>
      </c>
      <c r="G736">
        <v>1</v>
      </c>
      <c r="H736">
        <v>3</v>
      </c>
      <c r="I736" t="s">
        <v>82</v>
      </c>
      <c r="J736" t="s">
        <v>194</v>
      </c>
      <c r="K736" t="s">
        <v>83</v>
      </c>
      <c r="L736">
        <v>1339</v>
      </c>
      <c r="N736">
        <v>1007</v>
      </c>
      <c r="O736" t="s">
        <v>40</v>
      </c>
      <c r="P736" t="s">
        <v>40</v>
      </c>
      <c r="Q736">
        <v>1</v>
      </c>
      <c r="X736">
        <v>2</v>
      </c>
      <c r="Y736">
        <v>7.14</v>
      </c>
      <c r="Z736">
        <v>0</v>
      </c>
      <c r="AA736">
        <v>0</v>
      </c>
      <c r="AB736">
        <v>0</v>
      </c>
      <c r="AC736">
        <v>0</v>
      </c>
      <c r="AD736">
        <v>1</v>
      </c>
      <c r="AE736">
        <v>0</v>
      </c>
      <c r="AF736" t="s">
        <v>3</v>
      </c>
      <c r="AG736">
        <v>2</v>
      </c>
      <c r="AH736">
        <v>2</v>
      </c>
      <c r="AI736">
        <v>69735063</v>
      </c>
      <c r="AJ736">
        <v>725</v>
      </c>
      <c r="AK736">
        <v>3</v>
      </c>
      <c r="AL736">
        <v>-14.28</v>
      </c>
      <c r="AM736">
        <v>0</v>
      </c>
      <c r="AN736">
        <v>0</v>
      </c>
      <c r="AO736">
        <v>0</v>
      </c>
      <c r="AP736">
        <v>0</v>
      </c>
      <c r="AQ736">
        <v>0</v>
      </c>
      <c r="AR736">
        <v>1</v>
      </c>
    </row>
    <row r="737" spans="1:44" x14ac:dyDescent="0.2">
      <c r="A737">
        <f>ROW(Source!A791)</f>
        <v>791</v>
      </c>
      <c r="B737">
        <v>69735064</v>
      </c>
      <c r="C737">
        <v>69735058</v>
      </c>
      <c r="D737">
        <v>27493137</v>
      </c>
      <c r="E737">
        <v>1</v>
      </c>
      <c r="F737">
        <v>1</v>
      </c>
      <c r="G737">
        <v>1</v>
      </c>
      <c r="H737">
        <v>1</v>
      </c>
      <c r="I737" t="s">
        <v>999</v>
      </c>
      <c r="J737" t="s">
        <v>3</v>
      </c>
      <c r="K737" t="s">
        <v>1000</v>
      </c>
      <c r="L737">
        <v>1369</v>
      </c>
      <c r="N737">
        <v>1013</v>
      </c>
      <c r="O737" t="s">
        <v>974</v>
      </c>
      <c r="P737" t="s">
        <v>974</v>
      </c>
      <c r="Q737">
        <v>1</v>
      </c>
      <c r="X737">
        <v>80.040000000000006</v>
      </c>
      <c r="Y737">
        <v>0</v>
      </c>
      <c r="Z737">
        <v>0</v>
      </c>
      <c r="AA737">
        <v>0</v>
      </c>
      <c r="AB737">
        <v>9.15</v>
      </c>
      <c r="AC737">
        <v>0</v>
      </c>
      <c r="AD737">
        <v>1</v>
      </c>
      <c r="AE737">
        <v>1</v>
      </c>
      <c r="AF737" t="s">
        <v>3</v>
      </c>
      <c r="AG737">
        <v>80.040000000000006</v>
      </c>
      <c r="AH737">
        <v>2</v>
      </c>
      <c r="AI737">
        <v>69735059</v>
      </c>
      <c r="AJ737">
        <v>726</v>
      </c>
      <c r="AK737">
        <v>0</v>
      </c>
      <c r="AL737">
        <v>0</v>
      </c>
      <c r="AM737">
        <v>0</v>
      </c>
      <c r="AN737">
        <v>0</v>
      </c>
      <c r="AO737">
        <v>0</v>
      </c>
      <c r="AP737">
        <v>0</v>
      </c>
      <c r="AQ737">
        <v>0</v>
      </c>
      <c r="AR737">
        <v>0</v>
      </c>
    </row>
    <row r="738" spans="1:44" x14ac:dyDescent="0.2">
      <c r="A738">
        <f>ROW(Source!A791)</f>
        <v>791</v>
      </c>
      <c r="B738">
        <v>69735065</v>
      </c>
      <c r="C738">
        <v>69735058</v>
      </c>
      <c r="D738">
        <v>121548</v>
      </c>
      <c r="E738">
        <v>1</v>
      </c>
      <c r="F738">
        <v>1</v>
      </c>
      <c r="G738">
        <v>1</v>
      </c>
      <c r="H738">
        <v>1</v>
      </c>
      <c r="I738" t="s">
        <v>36</v>
      </c>
      <c r="J738" t="s">
        <v>3</v>
      </c>
      <c r="K738" t="s">
        <v>981</v>
      </c>
      <c r="L738">
        <v>608254</v>
      </c>
      <c r="N738">
        <v>1013</v>
      </c>
      <c r="O738" t="s">
        <v>982</v>
      </c>
      <c r="P738" t="s">
        <v>982</v>
      </c>
      <c r="Q738">
        <v>1</v>
      </c>
      <c r="X738">
        <v>2.09</v>
      </c>
      <c r="Y738">
        <v>0</v>
      </c>
      <c r="Z738">
        <v>0</v>
      </c>
      <c r="AA738">
        <v>0</v>
      </c>
      <c r="AB738">
        <v>0</v>
      </c>
      <c r="AC738">
        <v>0</v>
      </c>
      <c r="AD738">
        <v>1</v>
      </c>
      <c r="AE738">
        <v>2</v>
      </c>
      <c r="AF738" t="s">
        <v>205</v>
      </c>
      <c r="AG738">
        <v>1.0449999999999999</v>
      </c>
      <c r="AH738">
        <v>2</v>
      </c>
      <c r="AI738">
        <v>69735060</v>
      </c>
      <c r="AJ738">
        <v>727</v>
      </c>
      <c r="AK738">
        <v>0</v>
      </c>
      <c r="AL738">
        <v>0</v>
      </c>
      <c r="AM738">
        <v>0</v>
      </c>
      <c r="AN738">
        <v>0</v>
      </c>
      <c r="AO738">
        <v>0</v>
      </c>
      <c r="AP738">
        <v>0</v>
      </c>
      <c r="AQ738">
        <v>0</v>
      </c>
      <c r="AR738">
        <v>0</v>
      </c>
    </row>
    <row r="739" spans="1:44" x14ac:dyDescent="0.2">
      <c r="A739">
        <f>ROW(Source!A791)</f>
        <v>791</v>
      </c>
      <c r="B739">
        <v>69735066</v>
      </c>
      <c r="C739">
        <v>69735058</v>
      </c>
      <c r="D739">
        <v>27439740</v>
      </c>
      <c r="E739">
        <v>1</v>
      </c>
      <c r="F739">
        <v>1</v>
      </c>
      <c r="G739">
        <v>1</v>
      </c>
      <c r="H739">
        <v>2</v>
      </c>
      <c r="I739" t="s">
        <v>1006</v>
      </c>
      <c r="J739" t="s">
        <v>1007</v>
      </c>
      <c r="K739" t="s">
        <v>1008</v>
      </c>
      <c r="L739">
        <v>1368</v>
      </c>
      <c r="N739">
        <v>1011</v>
      </c>
      <c r="O739" t="s">
        <v>978</v>
      </c>
      <c r="P739" t="s">
        <v>978</v>
      </c>
      <c r="Q739">
        <v>1</v>
      </c>
      <c r="X739">
        <v>2.09</v>
      </c>
      <c r="Y739">
        <v>0</v>
      </c>
      <c r="Z739">
        <v>81.430000000000007</v>
      </c>
      <c r="AA739">
        <v>10.14</v>
      </c>
      <c r="AB739">
        <v>0</v>
      </c>
      <c r="AC739">
        <v>0</v>
      </c>
      <c r="AD739">
        <v>1</v>
      </c>
      <c r="AE739">
        <v>0</v>
      </c>
      <c r="AF739" t="s">
        <v>205</v>
      </c>
      <c r="AG739">
        <v>1.0449999999999999</v>
      </c>
      <c r="AH739">
        <v>2</v>
      </c>
      <c r="AI739">
        <v>69735061</v>
      </c>
      <c r="AJ739">
        <v>728</v>
      </c>
      <c r="AK739">
        <v>0</v>
      </c>
      <c r="AL739">
        <v>0</v>
      </c>
      <c r="AM739">
        <v>0</v>
      </c>
      <c r="AN739">
        <v>0</v>
      </c>
      <c r="AO739">
        <v>0</v>
      </c>
      <c r="AP739">
        <v>0</v>
      </c>
      <c r="AQ739">
        <v>0</v>
      </c>
      <c r="AR739">
        <v>0</v>
      </c>
    </row>
    <row r="740" spans="1:44" x14ac:dyDescent="0.2">
      <c r="A740">
        <f>ROW(Source!A791)</f>
        <v>791</v>
      </c>
      <c r="B740">
        <v>69735067</v>
      </c>
      <c r="C740">
        <v>69735058</v>
      </c>
      <c r="D740">
        <v>27441148</v>
      </c>
      <c r="E740">
        <v>1</v>
      </c>
      <c r="F740">
        <v>1</v>
      </c>
      <c r="G740">
        <v>1</v>
      </c>
      <c r="H740">
        <v>2</v>
      </c>
      <c r="I740" t="s">
        <v>1009</v>
      </c>
      <c r="J740" t="s">
        <v>1010</v>
      </c>
      <c r="K740" t="s">
        <v>1011</v>
      </c>
      <c r="L740">
        <v>1368</v>
      </c>
      <c r="N740">
        <v>1011</v>
      </c>
      <c r="O740" t="s">
        <v>978</v>
      </c>
      <c r="P740" t="s">
        <v>978</v>
      </c>
      <c r="Q740">
        <v>1</v>
      </c>
      <c r="X740">
        <v>32</v>
      </c>
      <c r="Y740">
        <v>0</v>
      </c>
      <c r="Z740">
        <v>1.5</v>
      </c>
      <c r="AA740">
        <v>0</v>
      </c>
      <c r="AB740">
        <v>0</v>
      </c>
      <c r="AC740">
        <v>0</v>
      </c>
      <c r="AD740">
        <v>1</v>
      </c>
      <c r="AE740">
        <v>0</v>
      </c>
      <c r="AF740" t="s">
        <v>205</v>
      </c>
      <c r="AG740">
        <v>16</v>
      </c>
      <c r="AH740">
        <v>2</v>
      </c>
      <c r="AI740">
        <v>69735062</v>
      </c>
      <c r="AJ740">
        <v>729</v>
      </c>
      <c r="AK740">
        <v>0</v>
      </c>
      <c r="AL740">
        <v>0</v>
      </c>
      <c r="AM740">
        <v>0</v>
      </c>
      <c r="AN740">
        <v>0</v>
      </c>
      <c r="AO740">
        <v>0</v>
      </c>
      <c r="AP740">
        <v>0</v>
      </c>
      <c r="AQ740">
        <v>0</v>
      </c>
      <c r="AR740">
        <v>0</v>
      </c>
    </row>
    <row r="741" spans="1:44" x14ac:dyDescent="0.2">
      <c r="A741">
        <f>ROW(Source!A791)</f>
        <v>791</v>
      </c>
      <c r="B741">
        <v>69735068</v>
      </c>
      <c r="C741">
        <v>69735058</v>
      </c>
      <c r="D741">
        <v>27371121</v>
      </c>
      <c r="E741">
        <v>1</v>
      </c>
      <c r="F741">
        <v>1</v>
      </c>
      <c r="G741">
        <v>1</v>
      </c>
      <c r="H741">
        <v>3</v>
      </c>
      <c r="I741" t="s">
        <v>1068</v>
      </c>
      <c r="J741" t="s">
        <v>1069</v>
      </c>
      <c r="K741" t="s">
        <v>1070</v>
      </c>
      <c r="L741">
        <v>1346</v>
      </c>
      <c r="N741">
        <v>1009</v>
      </c>
      <c r="O741" t="s">
        <v>68</v>
      </c>
      <c r="P741" t="s">
        <v>68</v>
      </c>
      <c r="Q741">
        <v>1</v>
      </c>
      <c r="X741">
        <v>2</v>
      </c>
      <c r="Y741">
        <v>5.22</v>
      </c>
      <c r="Z741">
        <v>0</v>
      </c>
      <c r="AA741">
        <v>0</v>
      </c>
      <c r="AB741">
        <v>0</v>
      </c>
      <c r="AC741">
        <v>0</v>
      </c>
      <c r="AD741">
        <v>1</v>
      </c>
      <c r="AE741">
        <v>0</v>
      </c>
      <c r="AF741" t="s">
        <v>3</v>
      </c>
      <c r="AG741">
        <v>2</v>
      </c>
      <c r="AH741">
        <v>3</v>
      </c>
      <c r="AI741">
        <v>-1</v>
      </c>
      <c r="AJ741" t="s">
        <v>3</v>
      </c>
      <c r="AK741">
        <v>4</v>
      </c>
      <c r="AL741">
        <v>-10.44</v>
      </c>
      <c r="AM741">
        <v>0</v>
      </c>
      <c r="AN741">
        <v>0</v>
      </c>
      <c r="AO741">
        <v>0</v>
      </c>
      <c r="AP741">
        <v>0</v>
      </c>
      <c r="AQ741">
        <v>0</v>
      </c>
      <c r="AR741">
        <v>1</v>
      </c>
    </row>
    <row r="742" spans="1:44" x14ac:dyDescent="0.2">
      <c r="A742">
        <f>ROW(Source!A791)</f>
        <v>791</v>
      </c>
      <c r="B742">
        <v>69735069</v>
      </c>
      <c r="C742">
        <v>69735058</v>
      </c>
      <c r="D742">
        <v>27416566</v>
      </c>
      <c r="E742">
        <v>1</v>
      </c>
      <c r="F742">
        <v>1</v>
      </c>
      <c r="G742">
        <v>1</v>
      </c>
      <c r="H742">
        <v>3</v>
      </c>
      <c r="I742" t="s">
        <v>82</v>
      </c>
      <c r="J742" t="s">
        <v>194</v>
      </c>
      <c r="K742" t="s">
        <v>83</v>
      </c>
      <c r="L742">
        <v>1339</v>
      </c>
      <c r="N742">
        <v>1007</v>
      </c>
      <c r="O742" t="s">
        <v>40</v>
      </c>
      <c r="P742" t="s">
        <v>40</v>
      </c>
      <c r="Q742">
        <v>1</v>
      </c>
      <c r="X742">
        <v>2</v>
      </c>
      <c r="Y742">
        <v>7.14</v>
      </c>
      <c r="Z742">
        <v>0</v>
      </c>
      <c r="AA742">
        <v>0</v>
      </c>
      <c r="AB742">
        <v>0</v>
      </c>
      <c r="AC742">
        <v>0</v>
      </c>
      <c r="AD742">
        <v>1</v>
      </c>
      <c r="AE742">
        <v>0</v>
      </c>
      <c r="AF742" t="s">
        <v>3</v>
      </c>
      <c r="AG742">
        <v>2</v>
      </c>
      <c r="AH742">
        <v>2</v>
      </c>
      <c r="AI742">
        <v>69735063</v>
      </c>
      <c r="AJ742">
        <v>730</v>
      </c>
      <c r="AK742">
        <v>3</v>
      </c>
      <c r="AL742">
        <v>-14.28</v>
      </c>
      <c r="AM742">
        <v>0</v>
      </c>
      <c r="AN742">
        <v>0</v>
      </c>
      <c r="AO742">
        <v>0</v>
      </c>
      <c r="AP742">
        <v>0</v>
      </c>
      <c r="AQ742">
        <v>0</v>
      </c>
      <c r="AR742">
        <v>1</v>
      </c>
    </row>
    <row r="743" spans="1:44" x14ac:dyDescent="0.2">
      <c r="A743">
        <f>ROW(Source!A829)</f>
        <v>829</v>
      </c>
      <c r="B743">
        <v>69735076</v>
      </c>
      <c r="C743">
        <v>69735071</v>
      </c>
      <c r="D743">
        <v>27493087</v>
      </c>
      <c r="E743">
        <v>1</v>
      </c>
      <c r="F743">
        <v>1</v>
      </c>
      <c r="G743">
        <v>1</v>
      </c>
      <c r="H743">
        <v>1</v>
      </c>
      <c r="I743" t="s">
        <v>992</v>
      </c>
      <c r="J743" t="s">
        <v>3</v>
      </c>
      <c r="K743" t="s">
        <v>993</v>
      </c>
      <c r="L743">
        <v>1369</v>
      </c>
      <c r="N743">
        <v>1013</v>
      </c>
      <c r="O743" t="s">
        <v>974</v>
      </c>
      <c r="P743" t="s">
        <v>974</v>
      </c>
      <c r="Q743">
        <v>1</v>
      </c>
      <c r="X743">
        <v>9.4700000000000006</v>
      </c>
      <c r="Y743">
        <v>0</v>
      </c>
      <c r="Z743">
        <v>0</v>
      </c>
      <c r="AA743">
        <v>0</v>
      </c>
      <c r="AB743">
        <v>9.48</v>
      </c>
      <c r="AC743">
        <v>0</v>
      </c>
      <c r="AD743">
        <v>1</v>
      </c>
      <c r="AE743">
        <v>1</v>
      </c>
      <c r="AF743" t="s">
        <v>3</v>
      </c>
      <c r="AG743">
        <v>9.4700000000000006</v>
      </c>
      <c r="AH743">
        <v>2</v>
      </c>
      <c r="AI743">
        <v>69735072</v>
      </c>
      <c r="AJ743">
        <v>731</v>
      </c>
      <c r="AK743">
        <v>0</v>
      </c>
      <c r="AL743">
        <v>0</v>
      </c>
      <c r="AM743">
        <v>0</v>
      </c>
      <c r="AN743">
        <v>0</v>
      </c>
      <c r="AO743">
        <v>0</v>
      </c>
      <c r="AP743">
        <v>0</v>
      </c>
      <c r="AQ743">
        <v>0</v>
      </c>
      <c r="AR743">
        <v>0</v>
      </c>
    </row>
    <row r="744" spans="1:44" x14ac:dyDescent="0.2">
      <c r="A744">
        <f>ROW(Source!A829)</f>
        <v>829</v>
      </c>
      <c r="B744">
        <v>69735077</v>
      </c>
      <c r="C744">
        <v>69735071</v>
      </c>
      <c r="D744">
        <v>27439597</v>
      </c>
      <c r="E744">
        <v>1</v>
      </c>
      <c r="F744">
        <v>1</v>
      </c>
      <c r="G744">
        <v>1</v>
      </c>
      <c r="H744">
        <v>2</v>
      </c>
      <c r="I744" t="s">
        <v>994</v>
      </c>
      <c r="J744" t="s">
        <v>995</v>
      </c>
      <c r="K744" t="s">
        <v>996</v>
      </c>
      <c r="L744">
        <v>1368</v>
      </c>
      <c r="N744">
        <v>1011</v>
      </c>
      <c r="O744" t="s">
        <v>978</v>
      </c>
      <c r="P744" t="s">
        <v>978</v>
      </c>
      <c r="Q744">
        <v>1</v>
      </c>
      <c r="X744">
        <v>0.45</v>
      </c>
      <c r="Y744">
        <v>0</v>
      </c>
      <c r="Z744">
        <v>6.62</v>
      </c>
      <c r="AA744">
        <v>0</v>
      </c>
      <c r="AB744">
        <v>0</v>
      </c>
      <c r="AC744">
        <v>0</v>
      </c>
      <c r="AD744">
        <v>1</v>
      </c>
      <c r="AE744">
        <v>0</v>
      </c>
      <c r="AF744" t="s">
        <v>3</v>
      </c>
      <c r="AG744">
        <v>0.45</v>
      </c>
      <c r="AH744">
        <v>2</v>
      </c>
      <c r="AI744">
        <v>69735073</v>
      </c>
      <c r="AJ744">
        <v>732</v>
      </c>
      <c r="AK744">
        <v>0</v>
      </c>
      <c r="AL744">
        <v>0</v>
      </c>
      <c r="AM744">
        <v>0</v>
      </c>
      <c r="AN744">
        <v>0</v>
      </c>
      <c r="AO744">
        <v>0</v>
      </c>
      <c r="AP744">
        <v>0</v>
      </c>
      <c r="AQ744">
        <v>0</v>
      </c>
      <c r="AR744">
        <v>0</v>
      </c>
    </row>
    <row r="745" spans="1:44" x14ac:dyDescent="0.2">
      <c r="A745">
        <f>ROW(Source!A829)</f>
        <v>829</v>
      </c>
      <c r="B745">
        <v>69735078</v>
      </c>
      <c r="C745">
        <v>69735071</v>
      </c>
      <c r="D745">
        <v>27441327</v>
      </c>
      <c r="E745">
        <v>1</v>
      </c>
      <c r="F745">
        <v>1</v>
      </c>
      <c r="G745">
        <v>1</v>
      </c>
      <c r="H745">
        <v>2</v>
      </c>
      <c r="I745" t="s">
        <v>975</v>
      </c>
      <c r="J745" t="s">
        <v>976</v>
      </c>
      <c r="K745" t="s">
        <v>977</v>
      </c>
      <c r="L745">
        <v>1368</v>
      </c>
      <c r="N745">
        <v>1011</v>
      </c>
      <c r="O745" t="s">
        <v>978</v>
      </c>
      <c r="P745" t="s">
        <v>978</v>
      </c>
      <c r="Q745">
        <v>1</v>
      </c>
      <c r="X745">
        <v>0.31</v>
      </c>
      <c r="Y745">
        <v>0</v>
      </c>
      <c r="Z745">
        <v>93.37</v>
      </c>
      <c r="AA745">
        <v>11.69</v>
      </c>
      <c r="AB745">
        <v>0</v>
      </c>
      <c r="AC745">
        <v>0</v>
      </c>
      <c r="AD745">
        <v>1</v>
      </c>
      <c r="AE745">
        <v>0</v>
      </c>
      <c r="AF745" t="s">
        <v>3</v>
      </c>
      <c r="AG745">
        <v>0.31</v>
      </c>
      <c r="AH745">
        <v>2</v>
      </c>
      <c r="AI745">
        <v>69735074</v>
      </c>
      <c r="AJ745">
        <v>733</v>
      </c>
      <c r="AK745">
        <v>0</v>
      </c>
      <c r="AL745">
        <v>0</v>
      </c>
      <c r="AM745">
        <v>0</v>
      </c>
      <c r="AN745">
        <v>0</v>
      </c>
      <c r="AO745">
        <v>0</v>
      </c>
      <c r="AP745">
        <v>0</v>
      </c>
      <c r="AQ745">
        <v>0</v>
      </c>
      <c r="AR745">
        <v>0</v>
      </c>
    </row>
    <row r="746" spans="1:44" x14ac:dyDescent="0.2">
      <c r="A746">
        <f>ROW(Source!A829)</f>
        <v>829</v>
      </c>
      <c r="B746">
        <v>69735079</v>
      </c>
      <c r="C746">
        <v>69735071</v>
      </c>
      <c r="D746">
        <v>27382910</v>
      </c>
      <c r="E746">
        <v>1</v>
      </c>
      <c r="F746">
        <v>1</v>
      </c>
      <c r="G746">
        <v>1</v>
      </c>
      <c r="H746">
        <v>3</v>
      </c>
      <c r="I746" t="s">
        <v>651</v>
      </c>
      <c r="J746" t="s">
        <v>1061</v>
      </c>
      <c r="K746" t="s">
        <v>1062</v>
      </c>
      <c r="L746">
        <v>1339</v>
      </c>
      <c r="N746">
        <v>1007</v>
      </c>
      <c r="O746" t="s">
        <v>40</v>
      </c>
      <c r="P746" t="s">
        <v>40</v>
      </c>
      <c r="Q746">
        <v>1</v>
      </c>
      <c r="X746">
        <v>1.02</v>
      </c>
      <c r="Y746">
        <v>994.39</v>
      </c>
      <c r="Z746">
        <v>0</v>
      </c>
      <c r="AA746">
        <v>0</v>
      </c>
      <c r="AB746">
        <v>0</v>
      </c>
      <c r="AC746">
        <v>0</v>
      </c>
      <c r="AD746">
        <v>1</v>
      </c>
      <c r="AE746">
        <v>0</v>
      </c>
      <c r="AF746" t="s">
        <v>3</v>
      </c>
      <c r="AG746">
        <v>1.02</v>
      </c>
      <c r="AH746">
        <v>3</v>
      </c>
      <c r="AI746">
        <v>-1</v>
      </c>
      <c r="AJ746" t="s">
        <v>3</v>
      </c>
      <c r="AK746">
        <v>4</v>
      </c>
      <c r="AL746">
        <v>-1014.2778</v>
      </c>
      <c r="AM746">
        <v>0</v>
      </c>
      <c r="AN746">
        <v>0</v>
      </c>
      <c r="AO746">
        <v>0</v>
      </c>
      <c r="AP746">
        <v>0</v>
      </c>
      <c r="AQ746">
        <v>0</v>
      </c>
      <c r="AR746">
        <v>1</v>
      </c>
    </row>
    <row r="747" spans="1:44" x14ac:dyDescent="0.2">
      <c r="A747">
        <f>ROW(Source!A830)</f>
        <v>830</v>
      </c>
      <c r="B747">
        <v>69735076</v>
      </c>
      <c r="C747">
        <v>69735071</v>
      </c>
      <c r="D747">
        <v>27493087</v>
      </c>
      <c r="E747">
        <v>1</v>
      </c>
      <c r="F747">
        <v>1</v>
      </c>
      <c r="G747">
        <v>1</v>
      </c>
      <c r="H747">
        <v>1</v>
      </c>
      <c r="I747" t="s">
        <v>992</v>
      </c>
      <c r="J747" t="s">
        <v>3</v>
      </c>
      <c r="K747" t="s">
        <v>993</v>
      </c>
      <c r="L747">
        <v>1369</v>
      </c>
      <c r="N747">
        <v>1013</v>
      </c>
      <c r="O747" t="s">
        <v>974</v>
      </c>
      <c r="P747" t="s">
        <v>974</v>
      </c>
      <c r="Q747">
        <v>1</v>
      </c>
      <c r="X747">
        <v>9.4700000000000006</v>
      </c>
      <c r="Y747">
        <v>0</v>
      </c>
      <c r="Z747">
        <v>0</v>
      </c>
      <c r="AA747">
        <v>0</v>
      </c>
      <c r="AB747">
        <v>9.48</v>
      </c>
      <c r="AC747">
        <v>0</v>
      </c>
      <c r="AD747">
        <v>1</v>
      </c>
      <c r="AE747">
        <v>1</v>
      </c>
      <c r="AF747" t="s">
        <v>3</v>
      </c>
      <c r="AG747">
        <v>9.4700000000000006</v>
      </c>
      <c r="AH747">
        <v>2</v>
      </c>
      <c r="AI747">
        <v>69735072</v>
      </c>
      <c r="AJ747">
        <v>735</v>
      </c>
      <c r="AK747">
        <v>0</v>
      </c>
      <c r="AL747">
        <v>0</v>
      </c>
      <c r="AM747">
        <v>0</v>
      </c>
      <c r="AN747">
        <v>0</v>
      </c>
      <c r="AO747">
        <v>0</v>
      </c>
      <c r="AP747">
        <v>0</v>
      </c>
      <c r="AQ747">
        <v>0</v>
      </c>
      <c r="AR747">
        <v>0</v>
      </c>
    </row>
    <row r="748" spans="1:44" x14ac:dyDescent="0.2">
      <c r="A748">
        <f>ROW(Source!A830)</f>
        <v>830</v>
      </c>
      <c r="B748">
        <v>69735077</v>
      </c>
      <c r="C748">
        <v>69735071</v>
      </c>
      <c r="D748">
        <v>27439597</v>
      </c>
      <c r="E748">
        <v>1</v>
      </c>
      <c r="F748">
        <v>1</v>
      </c>
      <c r="G748">
        <v>1</v>
      </c>
      <c r="H748">
        <v>2</v>
      </c>
      <c r="I748" t="s">
        <v>994</v>
      </c>
      <c r="J748" t="s">
        <v>995</v>
      </c>
      <c r="K748" t="s">
        <v>996</v>
      </c>
      <c r="L748">
        <v>1368</v>
      </c>
      <c r="N748">
        <v>1011</v>
      </c>
      <c r="O748" t="s">
        <v>978</v>
      </c>
      <c r="P748" t="s">
        <v>978</v>
      </c>
      <c r="Q748">
        <v>1</v>
      </c>
      <c r="X748">
        <v>0.45</v>
      </c>
      <c r="Y748">
        <v>0</v>
      </c>
      <c r="Z748">
        <v>6.62</v>
      </c>
      <c r="AA748">
        <v>0</v>
      </c>
      <c r="AB748">
        <v>0</v>
      </c>
      <c r="AC748">
        <v>0</v>
      </c>
      <c r="AD748">
        <v>1</v>
      </c>
      <c r="AE748">
        <v>0</v>
      </c>
      <c r="AF748" t="s">
        <v>3</v>
      </c>
      <c r="AG748">
        <v>0.45</v>
      </c>
      <c r="AH748">
        <v>2</v>
      </c>
      <c r="AI748">
        <v>69735073</v>
      </c>
      <c r="AJ748">
        <v>736</v>
      </c>
      <c r="AK748">
        <v>0</v>
      </c>
      <c r="AL748">
        <v>0</v>
      </c>
      <c r="AM748">
        <v>0</v>
      </c>
      <c r="AN748">
        <v>0</v>
      </c>
      <c r="AO748">
        <v>0</v>
      </c>
      <c r="AP748">
        <v>0</v>
      </c>
      <c r="AQ748">
        <v>0</v>
      </c>
      <c r="AR748">
        <v>0</v>
      </c>
    </row>
    <row r="749" spans="1:44" x14ac:dyDescent="0.2">
      <c r="A749">
        <f>ROW(Source!A830)</f>
        <v>830</v>
      </c>
      <c r="B749">
        <v>69735078</v>
      </c>
      <c r="C749">
        <v>69735071</v>
      </c>
      <c r="D749">
        <v>27441327</v>
      </c>
      <c r="E749">
        <v>1</v>
      </c>
      <c r="F749">
        <v>1</v>
      </c>
      <c r="G749">
        <v>1</v>
      </c>
      <c r="H749">
        <v>2</v>
      </c>
      <c r="I749" t="s">
        <v>975</v>
      </c>
      <c r="J749" t="s">
        <v>976</v>
      </c>
      <c r="K749" t="s">
        <v>977</v>
      </c>
      <c r="L749">
        <v>1368</v>
      </c>
      <c r="N749">
        <v>1011</v>
      </c>
      <c r="O749" t="s">
        <v>978</v>
      </c>
      <c r="P749" t="s">
        <v>978</v>
      </c>
      <c r="Q749">
        <v>1</v>
      </c>
      <c r="X749">
        <v>0.31</v>
      </c>
      <c r="Y749">
        <v>0</v>
      </c>
      <c r="Z749">
        <v>93.37</v>
      </c>
      <c r="AA749">
        <v>11.69</v>
      </c>
      <c r="AB749">
        <v>0</v>
      </c>
      <c r="AC749">
        <v>0</v>
      </c>
      <c r="AD749">
        <v>1</v>
      </c>
      <c r="AE749">
        <v>0</v>
      </c>
      <c r="AF749" t="s">
        <v>3</v>
      </c>
      <c r="AG749">
        <v>0.31</v>
      </c>
      <c r="AH749">
        <v>2</v>
      </c>
      <c r="AI749">
        <v>69735074</v>
      </c>
      <c r="AJ749">
        <v>737</v>
      </c>
      <c r="AK749">
        <v>0</v>
      </c>
      <c r="AL749">
        <v>0</v>
      </c>
      <c r="AM749">
        <v>0</v>
      </c>
      <c r="AN749">
        <v>0</v>
      </c>
      <c r="AO749">
        <v>0</v>
      </c>
      <c r="AP749">
        <v>0</v>
      </c>
      <c r="AQ749">
        <v>0</v>
      </c>
      <c r="AR749">
        <v>0</v>
      </c>
    </row>
    <row r="750" spans="1:44" x14ac:dyDescent="0.2">
      <c r="A750">
        <f>ROW(Source!A830)</f>
        <v>830</v>
      </c>
      <c r="B750">
        <v>69735079</v>
      </c>
      <c r="C750">
        <v>69735071</v>
      </c>
      <c r="D750">
        <v>27382910</v>
      </c>
      <c r="E750">
        <v>1</v>
      </c>
      <c r="F750">
        <v>1</v>
      </c>
      <c r="G750">
        <v>1</v>
      </c>
      <c r="H750">
        <v>3</v>
      </c>
      <c r="I750" t="s">
        <v>651</v>
      </c>
      <c r="J750" t="s">
        <v>1061</v>
      </c>
      <c r="K750" t="s">
        <v>1062</v>
      </c>
      <c r="L750">
        <v>1339</v>
      </c>
      <c r="N750">
        <v>1007</v>
      </c>
      <c r="O750" t="s">
        <v>40</v>
      </c>
      <c r="P750" t="s">
        <v>40</v>
      </c>
      <c r="Q750">
        <v>1</v>
      </c>
      <c r="X750">
        <v>1.02</v>
      </c>
      <c r="Y750">
        <v>994.39</v>
      </c>
      <c r="Z750">
        <v>0</v>
      </c>
      <c r="AA750">
        <v>0</v>
      </c>
      <c r="AB750">
        <v>0</v>
      </c>
      <c r="AC750">
        <v>0</v>
      </c>
      <c r="AD750">
        <v>1</v>
      </c>
      <c r="AE750">
        <v>0</v>
      </c>
      <c r="AF750" t="s">
        <v>3</v>
      </c>
      <c r="AG750">
        <v>1.02</v>
      </c>
      <c r="AH750">
        <v>3</v>
      </c>
      <c r="AI750">
        <v>-1</v>
      </c>
      <c r="AJ750" t="s">
        <v>3</v>
      </c>
      <c r="AK750">
        <v>4</v>
      </c>
      <c r="AL750">
        <v>-1014.2778</v>
      </c>
      <c r="AM750">
        <v>0</v>
      </c>
      <c r="AN750">
        <v>0</v>
      </c>
      <c r="AO750">
        <v>0</v>
      </c>
      <c r="AP750">
        <v>0</v>
      </c>
      <c r="AQ750">
        <v>0</v>
      </c>
      <c r="AR750">
        <v>1</v>
      </c>
    </row>
    <row r="751" spans="1:44" x14ac:dyDescent="0.2">
      <c r="A751">
        <f>ROW(Source!A833)</f>
        <v>833</v>
      </c>
      <c r="B751">
        <v>69735085</v>
      </c>
      <c r="C751">
        <v>69735081</v>
      </c>
      <c r="D751">
        <v>27493458</v>
      </c>
      <c r="E751">
        <v>1</v>
      </c>
      <c r="F751">
        <v>1</v>
      </c>
      <c r="G751">
        <v>1</v>
      </c>
      <c r="H751">
        <v>1</v>
      </c>
      <c r="I751" t="s">
        <v>997</v>
      </c>
      <c r="J751" t="s">
        <v>3</v>
      </c>
      <c r="K751" t="s">
        <v>998</v>
      </c>
      <c r="L751">
        <v>1369</v>
      </c>
      <c r="N751">
        <v>1013</v>
      </c>
      <c r="O751" t="s">
        <v>974</v>
      </c>
      <c r="P751" t="s">
        <v>974</v>
      </c>
      <c r="Q751">
        <v>1</v>
      </c>
      <c r="X751">
        <v>3.45</v>
      </c>
      <c r="Y751">
        <v>0</v>
      </c>
      <c r="Z751">
        <v>0</v>
      </c>
      <c r="AA751">
        <v>0</v>
      </c>
      <c r="AB751">
        <v>8.6</v>
      </c>
      <c r="AC751">
        <v>0</v>
      </c>
      <c r="AD751">
        <v>1</v>
      </c>
      <c r="AE751">
        <v>1</v>
      </c>
      <c r="AF751" t="s">
        <v>3</v>
      </c>
      <c r="AG751">
        <v>3.45</v>
      </c>
      <c r="AH751">
        <v>2</v>
      </c>
      <c r="AI751">
        <v>69735082</v>
      </c>
      <c r="AJ751">
        <v>739</v>
      </c>
      <c r="AK751">
        <v>0</v>
      </c>
      <c r="AL751">
        <v>0</v>
      </c>
      <c r="AM751">
        <v>0</v>
      </c>
      <c r="AN751">
        <v>0</v>
      </c>
      <c r="AO751">
        <v>0</v>
      </c>
      <c r="AP751">
        <v>0</v>
      </c>
      <c r="AQ751">
        <v>0</v>
      </c>
      <c r="AR751">
        <v>0</v>
      </c>
    </row>
    <row r="752" spans="1:44" x14ac:dyDescent="0.2">
      <c r="A752">
        <f>ROW(Source!A833)</f>
        <v>833</v>
      </c>
      <c r="B752">
        <v>69735086</v>
      </c>
      <c r="C752">
        <v>69735081</v>
      </c>
      <c r="D752">
        <v>27441327</v>
      </c>
      <c r="E752">
        <v>1</v>
      </c>
      <c r="F752">
        <v>1</v>
      </c>
      <c r="G752">
        <v>1</v>
      </c>
      <c r="H752">
        <v>2</v>
      </c>
      <c r="I752" t="s">
        <v>975</v>
      </c>
      <c r="J752" t="s">
        <v>976</v>
      </c>
      <c r="K752" t="s">
        <v>977</v>
      </c>
      <c r="L752">
        <v>1368</v>
      </c>
      <c r="N752">
        <v>1011</v>
      </c>
      <c r="O752" t="s">
        <v>978</v>
      </c>
      <c r="P752" t="s">
        <v>978</v>
      </c>
      <c r="Q752">
        <v>1</v>
      </c>
      <c r="X752">
        <v>0.02</v>
      </c>
      <c r="Y752">
        <v>0</v>
      </c>
      <c r="Z752">
        <v>93.37</v>
      </c>
      <c r="AA752">
        <v>11.69</v>
      </c>
      <c r="AB752">
        <v>0</v>
      </c>
      <c r="AC752">
        <v>0</v>
      </c>
      <c r="AD752">
        <v>1</v>
      </c>
      <c r="AE752">
        <v>0</v>
      </c>
      <c r="AF752" t="s">
        <v>3</v>
      </c>
      <c r="AG752">
        <v>0.02</v>
      </c>
      <c r="AH752">
        <v>2</v>
      </c>
      <c r="AI752">
        <v>69735083</v>
      </c>
      <c r="AJ752">
        <v>740</v>
      </c>
      <c r="AK752">
        <v>0</v>
      </c>
      <c r="AL752">
        <v>0</v>
      </c>
      <c r="AM752">
        <v>0</v>
      </c>
      <c r="AN752">
        <v>0</v>
      </c>
      <c r="AO752">
        <v>0</v>
      </c>
      <c r="AP752">
        <v>0</v>
      </c>
      <c r="AQ752">
        <v>0</v>
      </c>
      <c r="AR752">
        <v>0</v>
      </c>
    </row>
    <row r="753" spans="1:44" x14ac:dyDescent="0.2">
      <c r="A753">
        <f>ROW(Source!A833)</f>
        <v>833</v>
      </c>
      <c r="B753">
        <v>69735087</v>
      </c>
      <c r="C753">
        <v>69735081</v>
      </c>
      <c r="D753">
        <v>27386998</v>
      </c>
      <c r="E753">
        <v>1</v>
      </c>
      <c r="F753">
        <v>1</v>
      </c>
      <c r="G753">
        <v>1</v>
      </c>
      <c r="H753">
        <v>3</v>
      </c>
      <c r="I753" t="s">
        <v>163</v>
      </c>
      <c r="J753" t="s">
        <v>165</v>
      </c>
      <c r="K753" t="s">
        <v>1063</v>
      </c>
      <c r="L753">
        <v>1327</v>
      </c>
      <c r="N753">
        <v>1005</v>
      </c>
      <c r="O753" t="s">
        <v>56</v>
      </c>
      <c r="P753" t="s">
        <v>56</v>
      </c>
      <c r="Q753">
        <v>1</v>
      </c>
      <c r="X753">
        <v>122.4</v>
      </c>
      <c r="Y753">
        <v>12.26</v>
      </c>
      <c r="Z753">
        <v>0</v>
      </c>
      <c r="AA753">
        <v>0</v>
      </c>
      <c r="AB753">
        <v>0</v>
      </c>
      <c r="AC753">
        <v>0</v>
      </c>
      <c r="AD753">
        <v>1</v>
      </c>
      <c r="AE753">
        <v>0</v>
      </c>
      <c r="AF753" t="s">
        <v>3</v>
      </c>
      <c r="AG753">
        <v>122.4</v>
      </c>
      <c r="AH753">
        <v>2</v>
      </c>
      <c r="AI753">
        <v>69735084</v>
      </c>
      <c r="AJ753">
        <v>741</v>
      </c>
      <c r="AK753">
        <v>3</v>
      </c>
      <c r="AL753">
        <v>-1500.624</v>
      </c>
      <c r="AM753">
        <v>0</v>
      </c>
      <c r="AN753">
        <v>0</v>
      </c>
      <c r="AO753">
        <v>0</v>
      </c>
      <c r="AP753">
        <v>0</v>
      </c>
      <c r="AQ753">
        <v>0</v>
      </c>
      <c r="AR753">
        <v>1</v>
      </c>
    </row>
    <row r="754" spans="1:44" x14ac:dyDescent="0.2">
      <c r="A754">
        <f>ROW(Source!A834)</f>
        <v>834</v>
      </c>
      <c r="B754">
        <v>69735085</v>
      </c>
      <c r="C754">
        <v>69735081</v>
      </c>
      <c r="D754">
        <v>27493458</v>
      </c>
      <c r="E754">
        <v>1</v>
      </c>
      <c r="F754">
        <v>1</v>
      </c>
      <c r="G754">
        <v>1</v>
      </c>
      <c r="H754">
        <v>1</v>
      </c>
      <c r="I754" t="s">
        <v>997</v>
      </c>
      <c r="J754" t="s">
        <v>3</v>
      </c>
      <c r="K754" t="s">
        <v>998</v>
      </c>
      <c r="L754">
        <v>1369</v>
      </c>
      <c r="N754">
        <v>1013</v>
      </c>
      <c r="O754" t="s">
        <v>974</v>
      </c>
      <c r="P754" t="s">
        <v>974</v>
      </c>
      <c r="Q754">
        <v>1</v>
      </c>
      <c r="X754">
        <v>3.45</v>
      </c>
      <c r="Y754">
        <v>0</v>
      </c>
      <c r="Z754">
        <v>0</v>
      </c>
      <c r="AA754">
        <v>0</v>
      </c>
      <c r="AB754">
        <v>8.6</v>
      </c>
      <c r="AC754">
        <v>0</v>
      </c>
      <c r="AD754">
        <v>1</v>
      </c>
      <c r="AE754">
        <v>1</v>
      </c>
      <c r="AF754" t="s">
        <v>3</v>
      </c>
      <c r="AG754">
        <v>3.45</v>
      </c>
      <c r="AH754">
        <v>2</v>
      </c>
      <c r="AI754">
        <v>69735082</v>
      </c>
      <c r="AJ754">
        <v>742</v>
      </c>
      <c r="AK754">
        <v>0</v>
      </c>
      <c r="AL754">
        <v>0</v>
      </c>
      <c r="AM754">
        <v>0</v>
      </c>
      <c r="AN754">
        <v>0</v>
      </c>
      <c r="AO754">
        <v>0</v>
      </c>
      <c r="AP754">
        <v>0</v>
      </c>
      <c r="AQ754">
        <v>0</v>
      </c>
      <c r="AR754">
        <v>0</v>
      </c>
    </row>
    <row r="755" spans="1:44" x14ac:dyDescent="0.2">
      <c r="A755">
        <f>ROW(Source!A834)</f>
        <v>834</v>
      </c>
      <c r="B755">
        <v>69735086</v>
      </c>
      <c r="C755">
        <v>69735081</v>
      </c>
      <c r="D755">
        <v>27441327</v>
      </c>
      <c r="E755">
        <v>1</v>
      </c>
      <c r="F755">
        <v>1</v>
      </c>
      <c r="G755">
        <v>1</v>
      </c>
      <c r="H755">
        <v>2</v>
      </c>
      <c r="I755" t="s">
        <v>975</v>
      </c>
      <c r="J755" t="s">
        <v>976</v>
      </c>
      <c r="K755" t="s">
        <v>977</v>
      </c>
      <c r="L755">
        <v>1368</v>
      </c>
      <c r="N755">
        <v>1011</v>
      </c>
      <c r="O755" t="s">
        <v>978</v>
      </c>
      <c r="P755" t="s">
        <v>978</v>
      </c>
      <c r="Q755">
        <v>1</v>
      </c>
      <c r="X755">
        <v>0.02</v>
      </c>
      <c r="Y755">
        <v>0</v>
      </c>
      <c r="Z755">
        <v>93.37</v>
      </c>
      <c r="AA755">
        <v>11.69</v>
      </c>
      <c r="AB755">
        <v>0</v>
      </c>
      <c r="AC755">
        <v>0</v>
      </c>
      <c r="AD755">
        <v>1</v>
      </c>
      <c r="AE755">
        <v>0</v>
      </c>
      <c r="AF755" t="s">
        <v>3</v>
      </c>
      <c r="AG755">
        <v>0.02</v>
      </c>
      <c r="AH755">
        <v>2</v>
      </c>
      <c r="AI755">
        <v>69735083</v>
      </c>
      <c r="AJ755">
        <v>743</v>
      </c>
      <c r="AK755">
        <v>0</v>
      </c>
      <c r="AL755">
        <v>0</v>
      </c>
      <c r="AM755">
        <v>0</v>
      </c>
      <c r="AN755">
        <v>0</v>
      </c>
      <c r="AO755">
        <v>0</v>
      </c>
      <c r="AP755">
        <v>0</v>
      </c>
      <c r="AQ755">
        <v>0</v>
      </c>
      <c r="AR755">
        <v>0</v>
      </c>
    </row>
    <row r="756" spans="1:44" x14ac:dyDescent="0.2">
      <c r="A756">
        <f>ROW(Source!A834)</f>
        <v>834</v>
      </c>
      <c r="B756">
        <v>69735087</v>
      </c>
      <c r="C756">
        <v>69735081</v>
      </c>
      <c r="D756">
        <v>27386998</v>
      </c>
      <c r="E756">
        <v>1</v>
      </c>
      <c r="F756">
        <v>1</v>
      </c>
      <c r="G756">
        <v>1</v>
      </c>
      <c r="H756">
        <v>3</v>
      </c>
      <c r="I756" t="s">
        <v>163</v>
      </c>
      <c r="J756" t="s">
        <v>165</v>
      </c>
      <c r="K756" t="s">
        <v>1063</v>
      </c>
      <c r="L756">
        <v>1327</v>
      </c>
      <c r="N756">
        <v>1005</v>
      </c>
      <c r="O756" t="s">
        <v>56</v>
      </c>
      <c r="P756" t="s">
        <v>56</v>
      </c>
      <c r="Q756">
        <v>1</v>
      </c>
      <c r="X756">
        <v>122.4</v>
      </c>
      <c r="Y756">
        <v>12.26</v>
      </c>
      <c r="Z756">
        <v>0</v>
      </c>
      <c r="AA756">
        <v>0</v>
      </c>
      <c r="AB756">
        <v>0</v>
      </c>
      <c r="AC756">
        <v>0</v>
      </c>
      <c r="AD756">
        <v>1</v>
      </c>
      <c r="AE756">
        <v>0</v>
      </c>
      <c r="AF756" t="s">
        <v>3</v>
      </c>
      <c r="AG756">
        <v>122.4</v>
      </c>
      <c r="AH756">
        <v>2</v>
      </c>
      <c r="AI756">
        <v>69735084</v>
      </c>
      <c r="AJ756">
        <v>744</v>
      </c>
      <c r="AK756">
        <v>3</v>
      </c>
      <c r="AL756">
        <v>-1500.624</v>
      </c>
      <c r="AM756">
        <v>0</v>
      </c>
      <c r="AN756">
        <v>0</v>
      </c>
      <c r="AO756">
        <v>0</v>
      </c>
      <c r="AP756">
        <v>0</v>
      </c>
      <c r="AQ756">
        <v>0</v>
      </c>
      <c r="AR756">
        <v>1</v>
      </c>
    </row>
    <row r="757" spans="1:44" x14ac:dyDescent="0.2">
      <c r="A757">
        <f>ROW(Source!A837)</f>
        <v>837</v>
      </c>
      <c r="B757">
        <v>69735093</v>
      </c>
      <c r="C757">
        <v>69735089</v>
      </c>
      <c r="D757">
        <v>27493137</v>
      </c>
      <c r="E757">
        <v>1</v>
      </c>
      <c r="F757">
        <v>1</v>
      </c>
      <c r="G757">
        <v>1</v>
      </c>
      <c r="H757">
        <v>1</v>
      </c>
      <c r="I757" t="s">
        <v>999</v>
      </c>
      <c r="J757" t="s">
        <v>3</v>
      </c>
      <c r="K757" t="s">
        <v>1000</v>
      </c>
      <c r="L757">
        <v>1369</v>
      </c>
      <c r="N757">
        <v>1013</v>
      </c>
      <c r="O757" t="s">
        <v>974</v>
      </c>
      <c r="P757" t="s">
        <v>974</v>
      </c>
      <c r="Q757">
        <v>1</v>
      </c>
      <c r="X757">
        <v>4.1399999999999997</v>
      </c>
      <c r="Y757">
        <v>0</v>
      </c>
      <c r="Z757">
        <v>0</v>
      </c>
      <c r="AA757">
        <v>0</v>
      </c>
      <c r="AB757">
        <v>9.15</v>
      </c>
      <c r="AC757">
        <v>0</v>
      </c>
      <c r="AD757">
        <v>1</v>
      </c>
      <c r="AE757">
        <v>1</v>
      </c>
      <c r="AF757" t="s">
        <v>3</v>
      </c>
      <c r="AG757">
        <v>4.1399999999999997</v>
      </c>
      <c r="AH757">
        <v>2</v>
      </c>
      <c r="AI757">
        <v>69735090</v>
      </c>
      <c r="AJ757">
        <v>745</v>
      </c>
      <c r="AK757">
        <v>0</v>
      </c>
      <c r="AL757">
        <v>0</v>
      </c>
      <c r="AM757">
        <v>0</v>
      </c>
      <c r="AN757">
        <v>0</v>
      </c>
      <c r="AO757">
        <v>0</v>
      </c>
      <c r="AP757">
        <v>0</v>
      </c>
      <c r="AQ757">
        <v>0</v>
      </c>
      <c r="AR757">
        <v>0</v>
      </c>
    </row>
    <row r="758" spans="1:44" x14ac:dyDescent="0.2">
      <c r="A758">
        <f>ROW(Source!A837)</f>
        <v>837</v>
      </c>
      <c r="B758">
        <v>69735094</v>
      </c>
      <c r="C758">
        <v>69735089</v>
      </c>
      <c r="D758">
        <v>27441327</v>
      </c>
      <c r="E758">
        <v>1</v>
      </c>
      <c r="F758">
        <v>1</v>
      </c>
      <c r="G758">
        <v>1</v>
      </c>
      <c r="H758">
        <v>2</v>
      </c>
      <c r="I758" t="s">
        <v>975</v>
      </c>
      <c r="J758" t="s">
        <v>976</v>
      </c>
      <c r="K758" t="s">
        <v>977</v>
      </c>
      <c r="L758">
        <v>1368</v>
      </c>
      <c r="N758">
        <v>1011</v>
      </c>
      <c r="O758" t="s">
        <v>978</v>
      </c>
      <c r="P758" t="s">
        <v>978</v>
      </c>
      <c r="Q758">
        <v>1</v>
      </c>
      <c r="X758">
        <v>0.11</v>
      </c>
      <c r="Y758">
        <v>0</v>
      </c>
      <c r="Z758">
        <v>93.37</v>
      </c>
      <c r="AA758">
        <v>11.69</v>
      </c>
      <c r="AB758">
        <v>0</v>
      </c>
      <c r="AC758">
        <v>0</v>
      </c>
      <c r="AD758">
        <v>1</v>
      </c>
      <c r="AE758">
        <v>0</v>
      </c>
      <c r="AF758" t="s">
        <v>3</v>
      </c>
      <c r="AG758">
        <v>0.11</v>
      </c>
      <c r="AH758">
        <v>2</v>
      </c>
      <c r="AI758">
        <v>69735091</v>
      </c>
      <c r="AJ758">
        <v>746</v>
      </c>
      <c r="AK758">
        <v>0</v>
      </c>
      <c r="AL758">
        <v>0</v>
      </c>
      <c r="AM758">
        <v>0</v>
      </c>
      <c r="AN758">
        <v>0</v>
      </c>
      <c r="AO758">
        <v>0</v>
      </c>
      <c r="AP758">
        <v>0</v>
      </c>
      <c r="AQ758">
        <v>0</v>
      </c>
      <c r="AR758">
        <v>0</v>
      </c>
    </row>
    <row r="759" spans="1:44" x14ac:dyDescent="0.2">
      <c r="A759">
        <f>ROW(Source!A837)</f>
        <v>837</v>
      </c>
      <c r="B759">
        <v>69735095</v>
      </c>
      <c r="C759">
        <v>69735089</v>
      </c>
      <c r="D759">
        <v>27371771</v>
      </c>
      <c r="E759">
        <v>1</v>
      </c>
      <c r="F759">
        <v>1</v>
      </c>
      <c r="G759">
        <v>1</v>
      </c>
      <c r="H759">
        <v>3</v>
      </c>
      <c r="I759" t="s">
        <v>178</v>
      </c>
      <c r="J759" t="s">
        <v>181</v>
      </c>
      <c r="K759" t="s">
        <v>1064</v>
      </c>
      <c r="L759">
        <v>1308</v>
      </c>
      <c r="N759">
        <v>1003</v>
      </c>
      <c r="O759" t="s">
        <v>180</v>
      </c>
      <c r="P759" t="s">
        <v>180</v>
      </c>
      <c r="Q759">
        <v>100</v>
      </c>
      <c r="X759">
        <v>1.05</v>
      </c>
      <c r="Y759">
        <v>2258.6999999999998</v>
      </c>
      <c r="Z759">
        <v>0</v>
      </c>
      <c r="AA759">
        <v>0</v>
      </c>
      <c r="AB759">
        <v>0</v>
      </c>
      <c r="AC759">
        <v>0</v>
      </c>
      <c r="AD759">
        <v>1</v>
      </c>
      <c r="AE759">
        <v>0</v>
      </c>
      <c r="AF759" t="s">
        <v>3</v>
      </c>
      <c r="AG759">
        <v>1.05</v>
      </c>
      <c r="AH759">
        <v>2</v>
      </c>
      <c r="AI759">
        <v>69735092</v>
      </c>
      <c r="AJ759">
        <v>747</v>
      </c>
      <c r="AK759">
        <v>3</v>
      </c>
      <c r="AL759">
        <v>-2371.6349999999998</v>
      </c>
      <c r="AM759">
        <v>0</v>
      </c>
      <c r="AN759">
        <v>0</v>
      </c>
      <c r="AO759">
        <v>0</v>
      </c>
      <c r="AP759">
        <v>0</v>
      </c>
      <c r="AQ759">
        <v>0</v>
      </c>
      <c r="AR759">
        <v>1</v>
      </c>
    </row>
    <row r="760" spans="1:44" x14ac:dyDescent="0.2">
      <c r="A760">
        <f>ROW(Source!A838)</f>
        <v>838</v>
      </c>
      <c r="B760">
        <v>69735093</v>
      </c>
      <c r="C760">
        <v>69735089</v>
      </c>
      <c r="D760">
        <v>27493137</v>
      </c>
      <c r="E760">
        <v>1</v>
      </c>
      <c r="F760">
        <v>1</v>
      </c>
      <c r="G760">
        <v>1</v>
      </c>
      <c r="H760">
        <v>1</v>
      </c>
      <c r="I760" t="s">
        <v>999</v>
      </c>
      <c r="J760" t="s">
        <v>3</v>
      </c>
      <c r="K760" t="s">
        <v>1000</v>
      </c>
      <c r="L760">
        <v>1369</v>
      </c>
      <c r="N760">
        <v>1013</v>
      </c>
      <c r="O760" t="s">
        <v>974</v>
      </c>
      <c r="P760" t="s">
        <v>974</v>
      </c>
      <c r="Q760">
        <v>1</v>
      </c>
      <c r="X760">
        <v>4.1399999999999997</v>
      </c>
      <c r="Y760">
        <v>0</v>
      </c>
      <c r="Z760">
        <v>0</v>
      </c>
      <c r="AA760">
        <v>0</v>
      </c>
      <c r="AB760">
        <v>9.15</v>
      </c>
      <c r="AC760">
        <v>0</v>
      </c>
      <c r="AD760">
        <v>1</v>
      </c>
      <c r="AE760">
        <v>1</v>
      </c>
      <c r="AF760" t="s">
        <v>3</v>
      </c>
      <c r="AG760">
        <v>4.1399999999999997</v>
      </c>
      <c r="AH760">
        <v>2</v>
      </c>
      <c r="AI760">
        <v>69735090</v>
      </c>
      <c r="AJ760">
        <v>748</v>
      </c>
      <c r="AK760">
        <v>0</v>
      </c>
      <c r="AL760">
        <v>0</v>
      </c>
      <c r="AM760">
        <v>0</v>
      </c>
      <c r="AN760">
        <v>0</v>
      </c>
      <c r="AO760">
        <v>0</v>
      </c>
      <c r="AP760">
        <v>0</v>
      </c>
      <c r="AQ760">
        <v>0</v>
      </c>
      <c r="AR760">
        <v>0</v>
      </c>
    </row>
    <row r="761" spans="1:44" x14ac:dyDescent="0.2">
      <c r="A761">
        <f>ROW(Source!A838)</f>
        <v>838</v>
      </c>
      <c r="B761">
        <v>69735094</v>
      </c>
      <c r="C761">
        <v>69735089</v>
      </c>
      <c r="D761">
        <v>27441327</v>
      </c>
      <c r="E761">
        <v>1</v>
      </c>
      <c r="F761">
        <v>1</v>
      </c>
      <c r="G761">
        <v>1</v>
      </c>
      <c r="H761">
        <v>2</v>
      </c>
      <c r="I761" t="s">
        <v>975</v>
      </c>
      <c r="J761" t="s">
        <v>976</v>
      </c>
      <c r="K761" t="s">
        <v>977</v>
      </c>
      <c r="L761">
        <v>1368</v>
      </c>
      <c r="N761">
        <v>1011</v>
      </c>
      <c r="O761" t="s">
        <v>978</v>
      </c>
      <c r="P761" t="s">
        <v>978</v>
      </c>
      <c r="Q761">
        <v>1</v>
      </c>
      <c r="X761">
        <v>0.11</v>
      </c>
      <c r="Y761">
        <v>0</v>
      </c>
      <c r="Z761">
        <v>93.37</v>
      </c>
      <c r="AA761">
        <v>11.69</v>
      </c>
      <c r="AB761">
        <v>0</v>
      </c>
      <c r="AC761">
        <v>0</v>
      </c>
      <c r="AD761">
        <v>1</v>
      </c>
      <c r="AE761">
        <v>0</v>
      </c>
      <c r="AF761" t="s">
        <v>3</v>
      </c>
      <c r="AG761">
        <v>0.11</v>
      </c>
      <c r="AH761">
        <v>2</v>
      </c>
      <c r="AI761">
        <v>69735091</v>
      </c>
      <c r="AJ761">
        <v>749</v>
      </c>
      <c r="AK761">
        <v>0</v>
      </c>
      <c r="AL761">
        <v>0</v>
      </c>
      <c r="AM761">
        <v>0</v>
      </c>
      <c r="AN761">
        <v>0</v>
      </c>
      <c r="AO761">
        <v>0</v>
      </c>
      <c r="AP761">
        <v>0</v>
      </c>
      <c r="AQ761">
        <v>0</v>
      </c>
      <c r="AR761">
        <v>0</v>
      </c>
    </row>
    <row r="762" spans="1:44" x14ac:dyDescent="0.2">
      <c r="A762">
        <f>ROW(Source!A838)</f>
        <v>838</v>
      </c>
      <c r="B762">
        <v>69735095</v>
      </c>
      <c r="C762">
        <v>69735089</v>
      </c>
      <c r="D762">
        <v>27371771</v>
      </c>
      <c r="E762">
        <v>1</v>
      </c>
      <c r="F762">
        <v>1</v>
      </c>
      <c r="G762">
        <v>1</v>
      </c>
      <c r="H762">
        <v>3</v>
      </c>
      <c r="I762" t="s">
        <v>178</v>
      </c>
      <c r="J762" t="s">
        <v>181</v>
      </c>
      <c r="K762" t="s">
        <v>1064</v>
      </c>
      <c r="L762">
        <v>1308</v>
      </c>
      <c r="N762">
        <v>1003</v>
      </c>
      <c r="O762" t="s">
        <v>180</v>
      </c>
      <c r="P762" t="s">
        <v>180</v>
      </c>
      <c r="Q762">
        <v>100</v>
      </c>
      <c r="X762">
        <v>1.05</v>
      </c>
      <c r="Y762">
        <v>2258.6999999999998</v>
      </c>
      <c r="Z762">
        <v>0</v>
      </c>
      <c r="AA762">
        <v>0</v>
      </c>
      <c r="AB762">
        <v>0</v>
      </c>
      <c r="AC762">
        <v>0</v>
      </c>
      <c r="AD762">
        <v>1</v>
      </c>
      <c r="AE762">
        <v>0</v>
      </c>
      <c r="AF762" t="s">
        <v>3</v>
      </c>
      <c r="AG762">
        <v>1.05</v>
      </c>
      <c r="AH762">
        <v>2</v>
      </c>
      <c r="AI762">
        <v>69735092</v>
      </c>
      <c r="AJ762">
        <v>750</v>
      </c>
      <c r="AK762">
        <v>3</v>
      </c>
      <c r="AL762">
        <v>-2371.6349999999998</v>
      </c>
      <c r="AM762">
        <v>0</v>
      </c>
      <c r="AN762">
        <v>0</v>
      </c>
      <c r="AO762">
        <v>0</v>
      </c>
      <c r="AP762">
        <v>0</v>
      </c>
      <c r="AQ762">
        <v>0</v>
      </c>
      <c r="AR762">
        <v>1</v>
      </c>
    </row>
    <row r="763" spans="1:44" x14ac:dyDescent="0.2">
      <c r="A763">
        <f>ROW(Source!A841)</f>
        <v>841</v>
      </c>
      <c r="B763">
        <v>69735104</v>
      </c>
      <c r="C763">
        <v>69735097</v>
      </c>
      <c r="D763">
        <v>27496319</v>
      </c>
      <c r="E763">
        <v>1</v>
      </c>
      <c r="F763">
        <v>1</v>
      </c>
      <c r="G763">
        <v>1</v>
      </c>
      <c r="H763">
        <v>1</v>
      </c>
      <c r="I763" t="s">
        <v>1001</v>
      </c>
      <c r="J763" t="s">
        <v>3</v>
      </c>
      <c r="K763" t="s">
        <v>1002</v>
      </c>
      <c r="L763">
        <v>1369</v>
      </c>
      <c r="N763">
        <v>1013</v>
      </c>
      <c r="O763" t="s">
        <v>974</v>
      </c>
      <c r="P763" t="s">
        <v>974</v>
      </c>
      <c r="Q763">
        <v>1</v>
      </c>
      <c r="X763">
        <v>39.51</v>
      </c>
      <c r="Y763">
        <v>0</v>
      </c>
      <c r="Z763">
        <v>0</v>
      </c>
      <c r="AA763">
        <v>0</v>
      </c>
      <c r="AB763">
        <v>8.01</v>
      </c>
      <c r="AC763">
        <v>0</v>
      </c>
      <c r="AD763">
        <v>1</v>
      </c>
      <c r="AE763">
        <v>1</v>
      </c>
      <c r="AF763" t="s">
        <v>3</v>
      </c>
      <c r="AG763">
        <v>39.51</v>
      </c>
      <c r="AH763">
        <v>2</v>
      </c>
      <c r="AI763">
        <v>69735098</v>
      </c>
      <c r="AJ763">
        <v>751</v>
      </c>
      <c r="AK763">
        <v>0</v>
      </c>
      <c r="AL763">
        <v>0</v>
      </c>
      <c r="AM763">
        <v>0</v>
      </c>
      <c r="AN763">
        <v>0</v>
      </c>
      <c r="AO763">
        <v>0</v>
      </c>
      <c r="AP763">
        <v>0</v>
      </c>
      <c r="AQ763">
        <v>0</v>
      </c>
      <c r="AR763">
        <v>0</v>
      </c>
    </row>
    <row r="764" spans="1:44" x14ac:dyDescent="0.2">
      <c r="A764">
        <f>ROW(Source!A841)</f>
        <v>841</v>
      </c>
      <c r="B764">
        <v>69735105</v>
      </c>
      <c r="C764">
        <v>69735097</v>
      </c>
      <c r="D764">
        <v>121548</v>
      </c>
      <c r="E764">
        <v>1</v>
      </c>
      <c r="F764">
        <v>1</v>
      </c>
      <c r="G764">
        <v>1</v>
      </c>
      <c r="H764">
        <v>1</v>
      </c>
      <c r="I764" t="s">
        <v>36</v>
      </c>
      <c r="J764" t="s">
        <v>3</v>
      </c>
      <c r="K764" t="s">
        <v>981</v>
      </c>
      <c r="L764">
        <v>608254</v>
      </c>
      <c r="N764">
        <v>1013</v>
      </c>
      <c r="O764" t="s">
        <v>982</v>
      </c>
      <c r="P764" t="s">
        <v>982</v>
      </c>
      <c r="Q764">
        <v>1</v>
      </c>
      <c r="X764">
        <v>1.27</v>
      </c>
      <c r="Y764">
        <v>0</v>
      </c>
      <c r="Z764">
        <v>0</v>
      </c>
      <c r="AA764">
        <v>0</v>
      </c>
      <c r="AB764">
        <v>0</v>
      </c>
      <c r="AC764">
        <v>0</v>
      </c>
      <c r="AD764">
        <v>1</v>
      </c>
      <c r="AE764">
        <v>2</v>
      </c>
      <c r="AF764" t="s">
        <v>3</v>
      </c>
      <c r="AG764">
        <v>1.27</v>
      </c>
      <c r="AH764">
        <v>2</v>
      </c>
      <c r="AI764">
        <v>69735099</v>
      </c>
      <c r="AJ764">
        <v>752</v>
      </c>
      <c r="AK764">
        <v>0</v>
      </c>
      <c r="AL764">
        <v>0</v>
      </c>
      <c r="AM764">
        <v>0</v>
      </c>
      <c r="AN764">
        <v>0</v>
      </c>
      <c r="AO764">
        <v>0</v>
      </c>
      <c r="AP764">
        <v>0</v>
      </c>
      <c r="AQ764">
        <v>0</v>
      </c>
      <c r="AR764">
        <v>0</v>
      </c>
    </row>
    <row r="765" spans="1:44" x14ac:dyDescent="0.2">
      <c r="A765">
        <f>ROW(Source!A841)</f>
        <v>841</v>
      </c>
      <c r="B765">
        <v>69735106</v>
      </c>
      <c r="C765">
        <v>69735097</v>
      </c>
      <c r="D765">
        <v>27439630</v>
      </c>
      <c r="E765">
        <v>1</v>
      </c>
      <c r="F765">
        <v>1</v>
      </c>
      <c r="G765">
        <v>1</v>
      </c>
      <c r="H765">
        <v>2</v>
      </c>
      <c r="I765" t="s">
        <v>986</v>
      </c>
      <c r="J765" t="s">
        <v>987</v>
      </c>
      <c r="K765" t="s">
        <v>988</v>
      </c>
      <c r="L765">
        <v>1368</v>
      </c>
      <c r="N765">
        <v>1011</v>
      </c>
      <c r="O765" t="s">
        <v>978</v>
      </c>
      <c r="P765" t="s">
        <v>978</v>
      </c>
      <c r="Q765">
        <v>1</v>
      </c>
      <c r="X765">
        <v>1.27</v>
      </c>
      <c r="Y765">
        <v>0</v>
      </c>
      <c r="Z765">
        <v>31.27</v>
      </c>
      <c r="AA765">
        <v>13.61</v>
      </c>
      <c r="AB765">
        <v>0</v>
      </c>
      <c r="AC765">
        <v>0</v>
      </c>
      <c r="AD765">
        <v>1</v>
      </c>
      <c r="AE765">
        <v>0</v>
      </c>
      <c r="AF765" t="s">
        <v>3</v>
      </c>
      <c r="AG765">
        <v>1.27</v>
      </c>
      <c r="AH765">
        <v>2</v>
      </c>
      <c r="AI765">
        <v>69735100</v>
      </c>
      <c r="AJ765">
        <v>753</v>
      </c>
      <c r="AK765">
        <v>0</v>
      </c>
      <c r="AL765">
        <v>0</v>
      </c>
      <c r="AM765">
        <v>0</v>
      </c>
      <c r="AN765">
        <v>0</v>
      </c>
      <c r="AO765">
        <v>0</v>
      </c>
      <c r="AP765">
        <v>0</v>
      </c>
      <c r="AQ765">
        <v>0</v>
      </c>
      <c r="AR765">
        <v>0</v>
      </c>
    </row>
    <row r="766" spans="1:44" x14ac:dyDescent="0.2">
      <c r="A766">
        <f>ROW(Source!A841)</f>
        <v>841</v>
      </c>
      <c r="B766">
        <v>69735107</v>
      </c>
      <c r="C766">
        <v>69735097</v>
      </c>
      <c r="D766">
        <v>27440041</v>
      </c>
      <c r="E766">
        <v>1</v>
      </c>
      <c r="F766">
        <v>1</v>
      </c>
      <c r="G766">
        <v>1</v>
      </c>
      <c r="H766">
        <v>2</v>
      </c>
      <c r="I766" t="s">
        <v>1003</v>
      </c>
      <c r="J766" t="s">
        <v>1004</v>
      </c>
      <c r="K766" t="s">
        <v>1005</v>
      </c>
      <c r="L766">
        <v>1368</v>
      </c>
      <c r="N766">
        <v>1011</v>
      </c>
      <c r="O766" t="s">
        <v>978</v>
      </c>
      <c r="P766" t="s">
        <v>978</v>
      </c>
      <c r="Q766">
        <v>1</v>
      </c>
      <c r="X766">
        <v>9.07</v>
      </c>
      <c r="Y766">
        <v>0</v>
      </c>
      <c r="Z766">
        <v>0.5</v>
      </c>
      <c r="AA766">
        <v>0</v>
      </c>
      <c r="AB766">
        <v>0</v>
      </c>
      <c r="AC766">
        <v>0</v>
      </c>
      <c r="AD766">
        <v>1</v>
      </c>
      <c r="AE766">
        <v>0</v>
      </c>
      <c r="AF766" t="s">
        <v>3</v>
      </c>
      <c r="AG766">
        <v>9.07</v>
      </c>
      <c r="AH766">
        <v>2</v>
      </c>
      <c r="AI766">
        <v>69735101</v>
      </c>
      <c r="AJ766">
        <v>754</v>
      </c>
      <c r="AK766">
        <v>0</v>
      </c>
      <c r="AL766">
        <v>0</v>
      </c>
      <c r="AM766">
        <v>0</v>
      </c>
      <c r="AN766">
        <v>0</v>
      </c>
      <c r="AO766">
        <v>0</v>
      </c>
      <c r="AP766">
        <v>0</v>
      </c>
      <c r="AQ766">
        <v>0</v>
      </c>
      <c r="AR766">
        <v>0</v>
      </c>
    </row>
    <row r="767" spans="1:44" x14ac:dyDescent="0.2">
      <c r="A767">
        <f>ROW(Source!A841)</f>
        <v>841</v>
      </c>
      <c r="B767">
        <v>69735108</v>
      </c>
      <c r="C767">
        <v>69735097</v>
      </c>
      <c r="D767">
        <v>27407705</v>
      </c>
      <c r="E767">
        <v>1</v>
      </c>
      <c r="F767">
        <v>1</v>
      </c>
      <c r="G767">
        <v>1</v>
      </c>
      <c r="H767">
        <v>3</v>
      </c>
      <c r="I767" t="s">
        <v>1065</v>
      </c>
      <c r="J767" t="s">
        <v>1066</v>
      </c>
      <c r="K767" t="s">
        <v>1067</v>
      </c>
      <c r="L767">
        <v>1339</v>
      </c>
      <c r="N767">
        <v>1007</v>
      </c>
      <c r="O767" t="s">
        <v>40</v>
      </c>
      <c r="P767" t="s">
        <v>40</v>
      </c>
      <c r="Q767">
        <v>1</v>
      </c>
      <c r="X767">
        <v>2.04</v>
      </c>
      <c r="Y767">
        <v>494.7</v>
      </c>
      <c r="Z767">
        <v>0</v>
      </c>
      <c r="AA767">
        <v>0</v>
      </c>
      <c r="AB767">
        <v>0</v>
      </c>
      <c r="AC767">
        <v>0</v>
      </c>
      <c r="AD767">
        <v>1</v>
      </c>
      <c r="AE767">
        <v>0</v>
      </c>
      <c r="AF767" t="s">
        <v>3</v>
      </c>
      <c r="AG767">
        <v>2.04</v>
      </c>
      <c r="AH767">
        <v>3</v>
      </c>
      <c r="AI767">
        <v>-1</v>
      </c>
      <c r="AJ767" t="s">
        <v>3</v>
      </c>
      <c r="AK767">
        <v>4</v>
      </c>
      <c r="AL767">
        <v>-1009.188</v>
      </c>
      <c r="AM767">
        <v>0</v>
      </c>
      <c r="AN767">
        <v>0</v>
      </c>
      <c r="AO767">
        <v>0</v>
      </c>
      <c r="AP767">
        <v>0</v>
      </c>
      <c r="AQ767">
        <v>0</v>
      </c>
      <c r="AR767">
        <v>1</v>
      </c>
    </row>
    <row r="768" spans="1:44" x14ac:dyDescent="0.2">
      <c r="A768">
        <f>ROW(Source!A841)</f>
        <v>841</v>
      </c>
      <c r="B768">
        <v>69735109</v>
      </c>
      <c r="C768">
        <v>69735097</v>
      </c>
      <c r="D768">
        <v>27416566</v>
      </c>
      <c r="E768">
        <v>1</v>
      </c>
      <c r="F768">
        <v>1</v>
      </c>
      <c r="G768">
        <v>1</v>
      </c>
      <c r="H768">
        <v>3</v>
      </c>
      <c r="I768" t="s">
        <v>82</v>
      </c>
      <c r="J768" t="s">
        <v>194</v>
      </c>
      <c r="K768" t="s">
        <v>83</v>
      </c>
      <c r="L768">
        <v>1339</v>
      </c>
      <c r="N768">
        <v>1007</v>
      </c>
      <c r="O768" t="s">
        <v>40</v>
      </c>
      <c r="P768" t="s">
        <v>40</v>
      </c>
      <c r="Q768">
        <v>1</v>
      </c>
      <c r="X768">
        <v>3.5</v>
      </c>
      <c r="Y768">
        <v>7.14</v>
      </c>
      <c r="Z768">
        <v>0</v>
      </c>
      <c r="AA768">
        <v>0</v>
      </c>
      <c r="AB768">
        <v>0</v>
      </c>
      <c r="AC768">
        <v>0</v>
      </c>
      <c r="AD768">
        <v>1</v>
      </c>
      <c r="AE768">
        <v>0</v>
      </c>
      <c r="AF768" t="s">
        <v>3</v>
      </c>
      <c r="AG768">
        <v>3.5</v>
      </c>
      <c r="AH768">
        <v>2</v>
      </c>
      <c r="AI768">
        <v>69735102</v>
      </c>
      <c r="AJ768">
        <v>755</v>
      </c>
      <c r="AK768">
        <v>3</v>
      </c>
      <c r="AL768">
        <v>-24.99</v>
      </c>
      <c r="AM768">
        <v>0</v>
      </c>
      <c r="AN768">
        <v>0</v>
      </c>
      <c r="AO768">
        <v>0</v>
      </c>
      <c r="AP768">
        <v>0</v>
      </c>
      <c r="AQ768">
        <v>0</v>
      </c>
      <c r="AR768">
        <v>1</v>
      </c>
    </row>
    <row r="769" spans="1:44" x14ac:dyDescent="0.2">
      <c r="A769">
        <f>ROW(Source!A842)</f>
        <v>842</v>
      </c>
      <c r="B769">
        <v>69735104</v>
      </c>
      <c r="C769">
        <v>69735097</v>
      </c>
      <c r="D769">
        <v>27496319</v>
      </c>
      <c r="E769">
        <v>1</v>
      </c>
      <c r="F769">
        <v>1</v>
      </c>
      <c r="G769">
        <v>1</v>
      </c>
      <c r="H769">
        <v>1</v>
      </c>
      <c r="I769" t="s">
        <v>1001</v>
      </c>
      <c r="J769" t="s">
        <v>3</v>
      </c>
      <c r="K769" t="s">
        <v>1002</v>
      </c>
      <c r="L769">
        <v>1369</v>
      </c>
      <c r="N769">
        <v>1013</v>
      </c>
      <c r="O769" t="s">
        <v>974</v>
      </c>
      <c r="P769" t="s">
        <v>974</v>
      </c>
      <c r="Q769">
        <v>1</v>
      </c>
      <c r="X769">
        <v>39.51</v>
      </c>
      <c r="Y769">
        <v>0</v>
      </c>
      <c r="Z769">
        <v>0</v>
      </c>
      <c r="AA769">
        <v>0</v>
      </c>
      <c r="AB769">
        <v>8.01</v>
      </c>
      <c r="AC769">
        <v>0</v>
      </c>
      <c r="AD769">
        <v>1</v>
      </c>
      <c r="AE769">
        <v>1</v>
      </c>
      <c r="AF769" t="s">
        <v>3</v>
      </c>
      <c r="AG769">
        <v>39.51</v>
      </c>
      <c r="AH769">
        <v>2</v>
      </c>
      <c r="AI769">
        <v>69735098</v>
      </c>
      <c r="AJ769">
        <v>757</v>
      </c>
      <c r="AK769">
        <v>0</v>
      </c>
      <c r="AL769">
        <v>0</v>
      </c>
      <c r="AM769">
        <v>0</v>
      </c>
      <c r="AN769">
        <v>0</v>
      </c>
      <c r="AO769">
        <v>0</v>
      </c>
      <c r="AP769">
        <v>0</v>
      </c>
      <c r="AQ769">
        <v>0</v>
      </c>
      <c r="AR769">
        <v>0</v>
      </c>
    </row>
    <row r="770" spans="1:44" x14ac:dyDescent="0.2">
      <c r="A770">
        <f>ROW(Source!A842)</f>
        <v>842</v>
      </c>
      <c r="B770">
        <v>69735105</v>
      </c>
      <c r="C770">
        <v>69735097</v>
      </c>
      <c r="D770">
        <v>121548</v>
      </c>
      <c r="E770">
        <v>1</v>
      </c>
      <c r="F770">
        <v>1</v>
      </c>
      <c r="G770">
        <v>1</v>
      </c>
      <c r="H770">
        <v>1</v>
      </c>
      <c r="I770" t="s">
        <v>36</v>
      </c>
      <c r="J770" t="s">
        <v>3</v>
      </c>
      <c r="K770" t="s">
        <v>981</v>
      </c>
      <c r="L770">
        <v>608254</v>
      </c>
      <c r="N770">
        <v>1013</v>
      </c>
      <c r="O770" t="s">
        <v>982</v>
      </c>
      <c r="P770" t="s">
        <v>982</v>
      </c>
      <c r="Q770">
        <v>1</v>
      </c>
      <c r="X770">
        <v>1.27</v>
      </c>
      <c r="Y770">
        <v>0</v>
      </c>
      <c r="Z770">
        <v>0</v>
      </c>
      <c r="AA770">
        <v>0</v>
      </c>
      <c r="AB770">
        <v>0</v>
      </c>
      <c r="AC770">
        <v>0</v>
      </c>
      <c r="AD770">
        <v>1</v>
      </c>
      <c r="AE770">
        <v>2</v>
      </c>
      <c r="AF770" t="s">
        <v>3</v>
      </c>
      <c r="AG770">
        <v>1.27</v>
      </c>
      <c r="AH770">
        <v>2</v>
      </c>
      <c r="AI770">
        <v>69735099</v>
      </c>
      <c r="AJ770">
        <v>758</v>
      </c>
      <c r="AK770">
        <v>0</v>
      </c>
      <c r="AL770">
        <v>0</v>
      </c>
      <c r="AM770">
        <v>0</v>
      </c>
      <c r="AN770">
        <v>0</v>
      </c>
      <c r="AO770">
        <v>0</v>
      </c>
      <c r="AP770">
        <v>0</v>
      </c>
      <c r="AQ770">
        <v>0</v>
      </c>
      <c r="AR770">
        <v>0</v>
      </c>
    </row>
    <row r="771" spans="1:44" x14ac:dyDescent="0.2">
      <c r="A771">
        <f>ROW(Source!A842)</f>
        <v>842</v>
      </c>
      <c r="B771">
        <v>69735106</v>
      </c>
      <c r="C771">
        <v>69735097</v>
      </c>
      <c r="D771">
        <v>27439630</v>
      </c>
      <c r="E771">
        <v>1</v>
      </c>
      <c r="F771">
        <v>1</v>
      </c>
      <c r="G771">
        <v>1</v>
      </c>
      <c r="H771">
        <v>2</v>
      </c>
      <c r="I771" t="s">
        <v>986</v>
      </c>
      <c r="J771" t="s">
        <v>987</v>
      </c>
      <c r="K771" t="s">
        <v>988</v>
      </c>
      <c r="L771">
        <v>1368</v>
      </c>
      <c r="N771">
        <v>1011</v>
      </c>
      <c r="O771" t="s">
        <v>978</v>
      </c>
      <c r="P771" t="s">
        <v>978</v>
      </c>
      <c r="Q771">
        <v>1</v>
      </c>
      <c r="X771">
        <v>1.27</v>
      </c>
      <c r="Y771">
        <v>0</v>
      </c>
      <c r="Z771">
        <v>31.27</v>
      </c>
      <c r="AA771">
        <v>13.61</v>
      </c>
      <c r="AB771">
        <v>0</v>
      </c>
      <c r="AC771">
        <v>0</v>
      </c>
      <c r="AD771">
        <v>1</v>
      </c>
      <c r="AE771">
        <v>0</v>
      </c>
      <c r="AF771" t="s">
        <v>3</v>
      </c>
      <c r="AG771">
        <v>1.27</v>
      </c>
      <c r="AH771">
        <v>2</v>
      </c>
      <c r="AI771">
        <v>69735100</v>
      </c>
      <c r="AJ771">
        <v>759</v>
      </c>
      <c r="AK771">
        <v>0</v>
      </c>
      <c r="AL771">
        <v>0</v>
      </c>
      <c r="AM771">
        <v>0</v>
      </c>
      <c r="AN771">
        <v>0</v>
      </c>
      <c r="AO771">
        <v>0</v>
      </c>
      <c r="AP771">
        <v>0</v>
      </c>
      <c r="AQ771">
        <v>0</v>
      </c>
      <c r="AR771">
        <v>0</v>
      </c>
    </row>
    <row r="772" spans="1:44" x14ac:dyDescent="0.2">
      <c r="A772">
        <f>ROW(Source!A842)</f>
        <v>842</v>
      </c>
      <c r="B772">
        <v>69735107</v>
      </c>
      <c r="C772">
        <v>69735097</v>
      </c>
      <c r="D772">
        <v>27440041</v>
      </c>
      <c r="E772">
        <v>1</v>
      </c>
      <c r="F772">
        <v>1</v>
      </c>
      <c r="G772">
        <v>1</v>
      </c>
      <c r="H772">
        <v>2</v>
      </c>
      <c r="I772" t="s">
        <v>1003</v>
      </c>
      <c r="J772" t="s">
        <v>1004</v>
      </c>
      <c r="K772" t="s">
        <v>1005</v>
      </c>
      <c r="L772">
        <v>1368</v>
      </c>
      <c r="N772">
        <v>1011</v>
      </c>
      <c r="O772" t="s">
        <v>978</v>
      </c>
      <c r="P772" t="s">
        <v>978</v>
      </c>
      <c r="Q772">
        <v>1</v>
      </c>
      <c r="X772">
        <v>9.07</v>
      </c>
      <c r="Y772">
        <v>0</v>
      </c>
      <c r="Z772">
        <v>0.5</v>
      </c>
      <c r="AA772">
        <v>0</v>
      </c>
      <c r="AB772">
        <v>0</v>
      </c>
      <c r="AC772">
        <v>0</v>
      </c>
      <c r="AD772">
        <v>1</v>
      </c>
      <c r="AE772">
        <v>0</v>
      </c>
      <c r="AF772" t="s">
        <v>3</v>
      </c>
      <c r="AG772">
        <v>9.07</v>
      </c>
      <c r="AH772">
        <v>2</v>
      </c>
      <c r="AI772">
        <v>69735101</v>
      </c>
      <c r="AJ772">
        <v>760</v>
      </c>
      <c r="AK772">
        <v>0</v>
      </c>
      <c r="AL772">
        <v>0</v>
      </c>
      <c r="AM772">
        <v>0</v>
      </c>
      <c r="AN772">
        <v>0</v>
      </c>
      <c r="AO772">
        <v>0</v>
      </c>
      <c r="AP772">
        <v>0</v>
      </c>
      <c r="AQ772">
        <v>0</v>
      </c>
      <c r="AR772">
        <v>0</v>
      </c>
    </row>
    <row r="773" spans="1:44" x14ac:dyDescent="0.2">
      <c r="A773">
        <f>ROW(Source!A842)</f>
        <v>842</v>
      </c>
      <c r="B773">
        <v>69735108</v>
      </c>
      <c r="C773">
        <v>69735097</v>
      </c>
      <c r="D773">
        <v>27407705</v>
      </c>
      <c r="E773">
        <v>1</v>
      </c>
      <c r="F773">
        <v>1</v>
      </c>
      <c r="G773">
        <v>1</v>
      </c>
      <c r="H773">
        <v>3</v>
      </c>
      <c r="I773" t="s">
        <v>1065</v>
      </c>
      <c r="J773" t="s">
        <v>1066</v>
      </c>
      <c r="K773" t="s">
        <v>1067</v>
      </c>
      <c r="L773">
        <v>1339</v>
      </c>
      <c r="N773">
        <v>1007</v>
      </c>
      <c r="O773" t="s">
        <v>40</v>
      </c>
      <c r="P773" t="s">
        <v>40</v>
      </c>
      <c r="Q773">
        <v>1</v>
      </c>
      <c r="X773">
        <v>2.04</v>
      </c>
      <c r="Y773">
        <v>494.7</v>
      </c>
      <c r="Z773">
        <v>0</v>
      </c>
      <c r="AA773">
        <v>0</v>
      </c>
      <c r="AB773">
        <v>0</v>
      </c>
      <c r="AC773">
        <v>0</v>
      </c>
      <c r="AD773">
        <v>1</v>
      </c>
      <c r="AE773">
        <v>0</v>
      </c>
      <c r="AF773" t="s">
        <v>3</v>
      </c>
      <c r="AG773">
        <v>2.04</v>
      </c>
      <c r="AH773">
        <v>3</v>
      </c>
      <c r="AI773">
        <v>-1</v>
      </c>
      <c r="AJ773" t="s">
        <v>3</v>
      </c>
      <c r="AK773">
        <v>4</v>
      </c>
      <c r="AL773">
        <v>-1009.188</v>
      </c>
      <c r="AM773">
        <v>0</v>
      </c>
      <c r="AN773">
        <v>0</v>
      </c>
      <c r="AO773">
        <v>0</v>
      </c>
      <c r="AP773">
        <v>0</v>
      </c>
      <c r="AQ773">
        <v>0</v>
      </c>
      <c r="AR773">
        <v>1</v>
      </c>
    </row>
    <row r="774" spans="1:44" x14ac:dyDescent="0.2">
      <c r="A774">
        <f>ROW(Source!A842)</f>
        <v>842</v>
      </c>
      <c r="B774">
        <v>69735109</v>
      </c>
      <c r="C774">
        <v>69735097</v>
      </c>
      <c r="D774">
        <v>27416566</v>
      </c>
      <c r="E774">
        <v>1</v>
      </c>
      <c r="F774">
        <v>1</v>
      </c>
      <c r="G774">
        <v>1</v>
      </c>
      <c r="H774">
        <v>3</v>
      </c>
      <c r="I774" t="s">
        <v>82</v>
      </c>
      <c r="J774" t="s">
        <v>194</v>
      </c>
      <c r="K774" t="s">
        <v>83</v>
      </c>
      <c r="L774">
        <v>1339</v>
      </c>
      <c r="N774">
        <v>1007</v>
      </c>
      <c r="O774" t="s">
        <v>40</v>
      </c>
      <c r="P774" t="s">
        <v>40</v>
      </c>
      <c r="Q774">
        <v>1</v>
      </c>
      <c r="X774">
        <v>3.5</v>
      </c>
      <c r="Y774">
        <v>7.14</v>
      </c>
      <c r="Z774">
        <v>0</v>
      </c>
      <c r="AA774">
        <v>0</v>
      </c>
      <c r="AB774">
        <v>0</v>
      </c>
      <c r="AC774">
        <v>0</v>
      </c>
      <c r="AD774">
        <v>1</v>
      </c>
      <c r="AE774">
        <v>0</v>
      </c>
      <c r="AF774" t="s">
        <v>3</v>
      </c>
      <c r="AG774">
        <v>3.5</v>
      </c>
      <c r="AH774">
        <v>2</v>
      </c>
      <c r="AI774">
        <v>69735102</v>
      </c>
      <c r="AJ774">
        <v>761</v>
      </c>
      <c r="AK774">
        <v>3</v>
      </c>
      <c r="AL774">
        <v>-24.99</v>
      </c>
      <c r="AM774">
        <v>0</v>
      </c>
      <c r="AN774">
        <v>0</v>
      </c>
      <c r="AO774">
        <v>0</v>
      </c>
      <c r="AP774">
        <v>0</v>
      </c>
      <c r="AQ774">
        <v>0</v>
      </c>
      <c r="AR774">
        <v>1</v>
      </c>
    </row>
    <row r="775" spans="1:44" x14ac:dyDescent="0.2">
      <c r="A775">
        <f>ROW(Source!A847)</f>
        <v>847</v>
      </c>
      <c r="B775">
        <v>69735118</v>
      </c>
      <c r="C775">
        <v>69735112</v>
      </c>
      <c r="D775">
        <v>27496319</v>
      </c>
      <c r="E775">
        <v>1</v>
      </c>
      <c r="F775">
        <v>1</v>
      </c>
      <c r="G775">
        <v>1</v>
      </c>
      <c r="H775">
        <v>1</v>
      </c>
      <c r="I775" t="s">
        <v>1001</v>
      </c>
      <c r="J775" t="s">
        <v>3</v>
      </c>
      <c r="K775" t="s">
        <v>1002</v>
      </c>
      <c r="L775">
        <v>1369</v>
      </c>
      <c r="N775">
        <v>1013</v>
      </c>
      <c r="O775" t="s">
        <v>974</v>
      </c>
      <c r="P775" t="s">
        <v>974</v>
      </c>
      <c r="Q775">
        <v>1</v>
      </c>
      <c r="X775">
        <v>0.5</v>
      </c>
      <c r="Y775">
        <v>0</v>
      </c>
      <c r="Z775">
        <v>0</v>
      </c>
      <c r="AA775">
        <v>0</v>
      </c>
      <c r="AB775">
        <v>8.01</v>
      </c>
      <c r="AC775">
        <v>0</v>
      </c>
      <c r="AD775">
        <v>1</v>
      </c>
      <c r="AE775">
        <v>1</v>
      </c>
      <c r="AF775" t="s">
        <v>199</v>
      </c>
      <c r="AG775">
        <v>2</v>
      </c>
      <c r="AH775">
        <v>2</v>
      </c>
      <c r="AI775">
        <v>69735113</v>
      </c>
      <c r="AJ775">
        <v>763</v>
      </c>
      <c r="AK775">
        <v>0</v>
      </c>
      <c r="AL775">
        <v>0</v>
      </c>
      <c r="AM775">
        <v>0</v>
      </c>
      <c r="AN775">
        <v>0</v>
      </c>
      <c r="AO775">
        <v>0</v>
      </c>
      <c r="AP775">
        <v>0</v>
      </c>
      <c r="AQ775">
        <v>0</v>
      </c>
      <c r="AR775">
        <v>0</v>
      </c>
    </row>
    <row r="776" spans="1:44" x14ac:dyDescent="0.2">
      <c r="A776">
        <f>ROW(Source!A847)</f>
        <v>847</v>
      </c>
      <c r="B776">
        <v>69735119</v>
      </c>
      <c r="C776">
        <v>69735112</v>
      </c>
      <c r="D776">
        <v>121548</v>
      </c>
      <c r="E776">
        <v>1</v>
      </c>
      <c r="F776">
        <v>1</v>
      </c>
      <c r="G776">
        <v>1</v>
      </c>
      <c r="H776">
        <v>1</v>
      </c>
      <c r="I776" t="s">
        <v>36</v>
      </c>
      <c r="J776" t="s">
        <v>3</v>
      </c>
      <c r="K776" t="s">
        <v>981</v>
      </c>
      <c r="L776">
        <v>608254</v>
      </c>
      <c r="N776">
        <v>1013</v>
      </c>
      <c r="O776" t="s">
        <v>982</v>
      </c>
      <c r="P776" t="s">
        <v>982</v>
      </c>
      <c r="Q776">
        <v>1</v>
      </c>
      <c r="X776">
        <v>0.21</v>
      </c>
      <c r="Y776">
        <v>0</v>
      </c>
      <c r="Z776">
        <v>0</v>
      </c>
      <c r="AA776">
        <v>0</v>
      </c>
      <c r="AB776">
        <v>0</v>
      </c>
      <c r="AC776">
        <v>0</v>
      </c>
      <c r="AD776">
        <v>1</v>
      </c>
      <c r="AE776">
        <v>2</v>
      </c>
      <c r="AF776" t="s">
        <v>199</v>
      </c>
      <c r="AG776">
        <v>0.84</v>
      </c>
      <c r="AH776">
        <v>2</v>
      </c>
      <c r="AI776">
        <v>69735114</v>
      </c>
      <c r="AJ776">
        <v>764</v>
      </c>
      <c r="AK776">
        <v>0</v>
      </c>
      <c r="AL776">
        <v>0</v>
      </c>
      <c r="AM776">
        <v>0</v>
      </c>
      <c r="AN776">
        <v>0</v>
      </c>
      <c r="AO776">
        <v>0</v>
      </c>
      <c r="AP776">
        <v>0</v>
      </c>
      <c r="AQ776">
        <v>0</v>
      </c>
      <c r="AR776">
        <v>0</v>
      </c>
    </row>
    <row r="777" spans="1:44" x14ac:dyDescent="0.2">
      <c r="A777">
        <f>ROW(Source!A847)</f>
        <v>847</v>
      </c>
      <c r="B777">
        <v>69735120</v>
      </c>
      <c r="C777">
        <v>69735112</v>
      </c>
      <c r="D777">
        <v>27439630</v>
      </c>
      <c r="E777">
        <v>1</v>
      </c>
      <c r="F777">
        <v>1</v>
      </c>
      <c r="G777">
        <v>1</v>
      </c>
      <c r="H777">
        <v>2</v>
      </c>
      <c r="I777" t="s">
        <v>986</v>
      </c>
      <c r="J777" t="s">
        <v>987</v>
      </c>
      <c r="K777" t="s">
        <v>988</v>
      </c>
      <c r="L777">
        <v>1368</v>
      </c>
      <c r="N777">
        <v>1011</v>
      </c>
      <c r="O777" t="s">
        <v>978</v>
      </c>
      <c r="P777" t="s">
        <v>978</v>
      </c>
      <c r="Q777">
        <v>1</v>
      </c>
      <c r="X777">
        <v>0.21</v>
      </c>
      <c r="Y777">
        <v>0</v>
      </c>
      <c r="Z777">
        <v>31.27</v>
      </c>
      <c r="AA777">
        <v>13.61</v>
      </c>
      <c r="AB777">
        <v>0</v>
      </c>
      <c r="AC777">
        <v>0</v>
      </c>
      <c r="AD777">
        <v>1</v>
      </c>
      <c r="AE777">
        <v>0</v>
      </c>
      <c r="AF777" t="s">
        <v>199</v>
      </c>
      <c r="AG777">
        <v>0.84</v>
      </c>
      <c r="AH777">
        <v>2</v>
      </c>
      <c r="AI777">
        <v>69735115</v>
      </c>
      <c r="AJ777">
        <v>765</v>
      </c>
      <c r="AK777">
        <v>0</v>
      </c>
      <c r="AL777">
        <v>0</v>
      </c>
      <c r="AM777">
        <v>0</v>
      </c>
      <c r="AN777">
        <v>0</v>
      </c>
      <c r="AO777">
        <v>0</v>
      </c>
      <c r="AP777">
        <v>0</v>
      </c>
      <c r="AQ777">
        <v>0</v>
      </c>
      <c r="AR777">
        <v>0</v>
      </c>
    </row>
    <row r="778" spans="1:44" x14ac:dyDescent="0.2">
      <c r="A778">
        <f>ROW(Source!A847)</f>
        <v>847</v>
      </c>
      <c r="B778">
        <v>69735121</v>
      </c>
      <c r="C778">
        <v>69735112</v>
      </c>
      <c r="D778">
        <v>27440041</v>
      </c>
      <c r="E778">
        <v>1</v>
      </c>
      <c r="F778">
        <v>1</v>
      </c>
      <c r="G778">
        <v>1</v>
      </c>
      <c r="H778">
        <v>2</v>
      </c>
      <c r="I778" t="s">
        <v>1003</v>
      </c>
      <c r="J778" t="s">
        <v>1004</v>
      </c>
      <c r="K778" t="s">
        <v>1005</v>
      </c>
      <c r="L778">
        <v>1368</v>
      </c>
      <c r="N778">
        <v>1011</v>
      </c>
      <c r="O778" t="s">
        <v>978</v>
      </c>
      <c r="P778" t="s">
        <v>978</v>
      </c>
      <c r="Q778">
        <v>1</v>
      </c>
      <c r="X778">
        <v>2.3199999999999998</v>
      </c>
      <c r="Y778">
        <v>0</v>
      </c>
      <c r="Z778">
        <v>0.5</v>
      </c>
      <c r="AA778">
        <v>0</v>
      </c>
      <c r="AB778">
        <v>0</v>
      </c>
      <c r="AC778">
        <v>0</v>
      </c>
      <c r="AD778">
        <v>1</v>
      </c>
      <c r="AE778">
        <v>0</v>
      </c>
      <c r="AF778" t="s">
        <v>199</v>
      </c>
      <c r="AG778">
        <v>9.2799999999999994</v>
      </c>
      <c r="AH778">
        <v>2</v>
      </c>
      <c r="AI778">
        <v>69735116</v>
      </c>
      <c r="AJ778">
        <v>766</v>
      </c>
      <c r="AK778">
        <v>0</v>
      </c>
      <c r="AL778">
        <v>0</v>
      </c>
      <c r="AM778">
        <v>0</v>
      </c>
      <c r="AN778">
        <v>0</v>
      </c>
      <c r="AO778">
        <v>0</v>
      </c>
      <c r="AP778">
        <v>0</v>
      </c>
      <c r="AQ778">
        <v>0</v>
      </c>
      <c r="AR778">
        <v>0</v>
      </c>
    </row>
    <row r="779" spans="1:44" x14ac:dyDescent="0.2">
      <c r="A779">
        <f>ROW(Source!A847)</f>
        <v>847</v>
      </c>
      <c r="B779">
        <v>69735122</v>
      </c>
      <c r="C779">
        <v>69735112</v>
      </c>
      <c r="D779">
        <v>27407705</v>
      </c>
      <c r="E779">
        <v>1</v>
      </c>
      <c r="F779">
        <v>1</v>
      </c>
      <c r="G779">
        <v>1</v>
      </c>
      <c r="H779">
        <v>3</v>
      </c>
      <c r="I779" t="s">
        <v>1065</v>
      </c>
      <c r="J779" t="s">
        <v>1066</v>
      </c>
      <c r="K779" t="s">
        <v>1067</v>
      </c>
      <c r="L779">
        <v>1339</v>
      </c>
      <c r="N779">
        <v>1007</v>
      </c>
      <c r="O779" t="s">
        <v>40</v>
      </c>
      <c r="P779" t="s">
        <v>40</v>
      </c>
      <c r="Q779">
        <v>1</v>
      </c>
      <c r="X779">
        <v>0.51</v>
      </c>
      <c r="Y779">
        <v>494.7</v>
      </c>
      <c r="Z779">
        <v>0</v>
      </c>
      <c r="AA779">
        <v>0</v>
      </c>
      <c r="AB779">
        <v>0</v>
      </c>
      <c r="AC779">
        <v>0</v>
      </c>
      <c r="AD779">
        <v>1</v>
      </c>
      <c r="AE779">
        <v>0</v>
      </c>
      <c r="AF779" t="s">
        <v>199</v>
      </c>
      <c r="AG779">
        <v>2.04</v>
      </c>
      <c r="AH779">
        <v>3</v>
      </c>
      <c r="AI779">
        <v>-1</v>
      </c>
      <c r="AJ779" t="s">
        <v>3</v>
      </c>
      <c r="AK779">
        <v>4</v>
      </c>
      <c r="AL779">
        <v>-1009.188</v>
      </c>
      <c r="AM779">
        <v>0</v>
      </c>
      <c r="AN779">
        <v>0</v>
      </c>
      <c r="AO779">
        <v>0</v>
      </c>
      <c r="AP779">
        <v>0</v>
      </c>
      <c r="AQ779">
        <v>0</v>
      </c>
      <c r="AR779">
        <v>1</v>
      </c>
    </row>
    <row r="780" spans="1:44" x14ac:dyDescent="0.2">
      <c r="A780">
        <f>ROW(Source!A848)</f>
        <v>848</v>
      </c>
      <c r="B780">
        <v>69735118</v>
      </c>
      <c r="C780">
        <v>69735112</v>
      </c>
      <c r="D780">
        <v>27496319</v>
      </c>
      <c r="E780">
        <v>1</v>
      </c>
      <c r="F780">
        <v>1</v>
      </c>
      <c r="G780">
        <v>1</v>
      </c>
      <c r="H780">
        <v>1</v>
      </c>
      <c r="I780" t="s">
        <v>1001</v>
      </c>
      <c r="J780" t="s">
        <v>3</v>
      </c>
      <c r="K780" t="s">
        <v>1002</v>
      </c>
      <c r="L780">
        <v>1369</v>
      </c>
      <c r="N780">
        <v>1013</v>
      </c>
      <c r="O780" t="s">
        <v>974</v>
      </c>
      <c r="P780" t="s">
        <v>974</v>
      </c>
      <c r="Q780">
        <v>1</v>
      </c>
      <c r="X780">
        <v>0.5</v>
      </c>
      <c r="Y780">
        <v>0</v>
      </c>
      <c r="Z780">
        <v>0</v>
      </c>
      <c r="AA780">
        <v>0</v>
      </c>
      <c r="AB780">
        <v>8.01</v>
      </c>
      <c r="AC780">
        <v>0</v>
      </c>
      <c r="AD780">
        <v>1</v>
      </c>
      <c r="AE780">
        <v>1</v>
      </c>
      <c r="AF780" t="s">
        <v>199</v>
      </c>
      <c r="AG780">
        <v>2</v>
      </c>
      <c r="AH780">
        <v>2</v>
      </c>
      <c r="AI780">
        <v>69735113</v>
      </c>
      <c r="AJ780">
        <v>768</v>
      </c>
      <c r="AK780">
        <v>0</v>
      </c>
      <c r="AL780">
        <v>0</v>
      </c>
      <c r="AM780">
        <v>0</v>
      </c>
      <c r="AN780">
        <v>0</v>
      </c>
      <c r="AO780">
        <v>0</v>
      </c>
      <c r="AP780">
        <v>0</v>
      </c>
      <c r="AQ780">
        <v>0</v>
      </c>
      <c r="AR780">
        <v>0</v>
      </c>
    </row>
    <row r="781" spans="1:44" x14ac:dyDescent="0.2">
      <c r="A781">
        <f>ROW(Source!A848)</f>
        <v>848</v>
      </c>
      <c r="B781">
        <v>69735119</v>
      </c>
      <c r="C781">
        <v>69735112</v>
      </c>
      <c r="D781">
        <v>121548</v>
      </c>
      <c r="E781">
        <v>1</v>
      </c>
      <c r="F781">
        <v>1</v>
      </c>
      <c r="G781">
        <v>1</v>
      </c>
      <c r="H781">
        <v>1</v>
      </c>
      <c r="I781" t="s">
        <v>36</v>
      </c>
      <c r="J781" t="s">
        <v>3</v>
      </c>
      <c r="K781" t="s">
        <v>981</v>
      </c>
      <c r="L781">
        <v>608254</v>
      </c>
      <c r="N781">
        <v>1013</v>
      </c>
      <c r="O781" t="s">
        <v>982</v>
      </c>
      <c r="P781" t="s">
        <v>982</v>
      </c>
      <c r="Q781">
        <v>1</v>
      </c>
      <c r="X781">
        <v>0.21</v>
      </c>
      <c r="Y781">
        <v>0</v>
      </c>
      <c r="Z781">
        <v>0</v>
      </c>
      <c r="AA781">
        <v>0</v>
      </c>
      <c r="AB781">
        <v>0</v>
      </c>
      <c r="AC781">
        <v>0</v>
      </c>
      <c r="AD781">
        <v>1</v>
      </c>
      <c r="AE781">
        <v>2</v>
      </c>
      <c r="AF781" t="s">
        <v>199</v>
      </c>
      <c r="AG781">
        <v>0.84</v>
      </c>
      <c r="AH781">
        <v>2</v>
      </c>
      <c r="AI781">
        <v>69735114</v>
      </c>
      <c r="AJ781">
        <v>769</v>
      </c>
      <c r="AK781">
        <v>0</v>
      </c>
      <c r="AL781">
        <v>0</v>
      </c>
      <c r="AM781">
        <v>0</v>
      </c>
      <c r="AN781">
        <v>0</v>
      </c>
      <c r="AO781">
        <v>0</v>
      </c>
      <c r="AP781">
        <v>0</v>
      </c>
      <c r="AQ781">
        <v>0</v>
      </c>
      <c r="AR781">
        <v>0</v>
      </c>
    </row>
    <row r="782" spans="1:44" x14ac:dyDescent="0.2">
      <c r="A782">
        <f>ROW(Source!A848)</f>
        <v>848</v>
      </c>
      <c r="B782">
        <v>69735120</v>
      </c>
      <c r="C782">
        <v>69735112</v>
      </c>
      <c r="D782">
        <v>27439630</v>
      </c>
      <c r="E782">
        <v>1</v>
      </c>
      <c r="F782">
        <v>1</v>
      </c>
      <c r="G782">
        <v>1</v>
      </c>
      <c r="H782">
        <v>2</v>
      </c>
      <c r="I782" t="s">
        <v>986</v>
      </c>
      <c r="J782" t="s">
        <v>987</v>
      </c>
      <c r="K782" t="s">
        <v>988</v>
      </c>
      <c r="L782">
        <v>1368</v>
      </c>
      <c r="N782">
        <v>1011</v>
      </c>
      <c r="O782" t="s">
        <v>978</v>
      </c>
      <c r="P782" t="s">
        <v>978</v>
      </c>
      <c r="Q782">
        <v>1</v>
      </c>
      <c r="X782">
        <v>0.21</v>
      </c>
      <c r="Y782">
        <v>0</v>
      </c>
      <c r="Z782">
        <v>31.27</v>
      </c>
      <c r="AA782">
        <v>13.61</v>
      </c>
      <c r="AB782">
        <v>0</v>
      </c>
      <c r="AC782">
        <v>0</v>
      </c>
      <c r="AD782">
        <v>1</v>
      </c>
      <c r="AE782">
        <v>0</v>
      </c>
      <c r="AF782" t="s">
        <v>199</v>
      </c>
      <c r="AG782">
        <v>0.84</v>
      </c>
      <c r="AH782">
        <v>2</v>
      </c>
      <c r="AI782">
        <v>69735115</v>
      </c>
      <c r="AJ782">
        <v>770</v>
      </c>
      <c r="AK782">
        <v>0</v>
      </c>
      <c r="AL782">
        <v>0</v>
      </c>
      <c r="AM782">
        <v>0</v>
      </c>
      <c r="AN782">
        <v>0</v>
      </c>
      <c r="AO782">
        <v>0</v>
      </c>
      <c r="AP782">
        <v>0</v>
      </c>
      <c r="AQ782">
        <v>0</v>
      </c>
      <c r="AR782">
        <v>0</v>
      </c>
    </row>
    <row r="783" spans="1:44" x14ac:dyDescent="0.2">
      <c r="A783">
        <f>ROW(Source!A848)</f>
        <v>848</v>
      </c>
      <c r="B783">
        <v>69735121</v>
      </c>
      <c r="C783">
        <v>69735112</v>
      </c>
      <c r="D783">
        <v>27440041</v>
      </c>
      <c r="E783">
        <v>1</v>
      </c>
      <c r="F783">
        <v>1</v>
      </c>
      <c r="G783">
        <v>1</v>
      </c>
      <c r="H783">
        <v>2</v>
      </c>
      <c r="I783" t="s">
        <v>1003</v>
      </c>
      <c r="J783" t="s">
        <v>1004</v>
      </c>
      <c r="K783" t="s">
        <v>1005</v>
      </c>
      <c r="L783">
        <v>1368</v>
      </c>
      <c r="N783">
        <v>1011</v>
      </c>
      <c r="O783" t="s">
        <v>978</v>
      </c>
      <c r="P783" t="s">
        <v>978</v>
      </c>
      <c r="Q783">
        <v>1</v>
      </c>
      <c r="X783">
        <v>2.3199999999999998</v>
      </c>
      <c r="Y783">
        <v>0</v>
      </c>
      <c r="Z783">
        <v>0.5</v>
      </c>
      <c r="AA783">
        <v>0</v>
      </c>
      <c r="AB783">
        <v>0</v>
      </c>
      <c r="AC783">
        <v>0</v>
      </c>
      <c r="AD783">
        <v>1</v>
      </c>
      <c r="AE783">
        <v>0</v>
      </c>
      <c r="AF783" t="s">
        <v>199</v>
      </c>
      <c r="AG783">
        <v>9.2799999999999994</v>
      </c>
      <c r="AH783">
        <v>2</v>
      </c>
      <c r="AI783">
        <v>69735116</v>
      </c>
      <c r="AJ783">
        <v>771</v>
      </c>
      <c r="AK783">
        <v>0</v>
      </c>
      <c r="AL783">
        <v>0</v>
      </c>
      <c r="AM783">
        <v>0</v>
      </c>
      <c r="AN783">
        <v>0</v>
      </c>
      <c r="AO783">
        <v>0</v>
      </c>
      <c r="AP783">
        <v>0</v>
      </c>
      <c r="AQ783">
        <v>0</v>
      </c>
      <c r="AR783">
        <v>0</v>
      </c>
    </row>
    <row r="784" spans="1:44" x14ac:dyDescent="0.2">
      <c r="A784">
        <f>ROW(Source!A848)</f>
        <v>848</v>
      </c>
      <c r="B784">
        <v>69735122</v>
      </c>
      <c r="C784">
        <v>69735112</v>
      </c>
      <c r="D784">
        <v>27407705</v>
      </c>
      <c r="E784">
        <v>1</v>
      </c>
      <c r="F784">
        <v>1</v>
      </c>
      <c r="G784">
        <v>1</v>
      </c>
      <c r="H784">
        <v>3</v>
      </c>
      <c r="I784" t="s">
        <v>1065</v>
      </c>
      <c r="J784" t="s">
        <v>1066</v>
      </c>
      <c r="K784" t="s">
        <v>1067</v>
      </c>
      <c r="L784">
        <v>1339</v>
      </c>
      <c r="N784">
        <v>1007</v>
      </c>
      <c r="O784" t="s">
        <v>40</v>
      </c>
      <c r="P784" t="s">
        <v>40</v>
      </c>
      <c r="Q784">
        <v>1</v>
      </c>
      <c r="X784">
        <v>0.51</v>
      </c>
      <c r="Y784">
        <v>494.7</v>
      </c>
      <c r="Z784">
        <v>0</v>
      </c>
      <c r="AA784">
        <v>0</v>
      </c>
      <c r="AB784">
        <v>0</v>
      </c>
      <c r="AC784">
        <v>0</v>
      </c>
      <c r="AD784">
        <v>1</v>
      </c>
      <c r="AE784">
        <v>0</v>
      </c>
      <c r="AF784" t="s">
        <v>199</v>
      </c>
      <c r="AG784">
        <v>2.04</v>
      </c>
      <c r="AH784">
        <v>3</v>
      </c>
      <c r="AI784">
        <v>-1</v>
      </c>
      <c r="AJ784" t="s">
        <v>3</v>
      </c>
      <c r="AK784">
        <v>4</v>
      </c>
      <c r="AL784">
        <v>-1009.188</v>
      </c>
      <c r="AM784">
        <v>0</v>
      </c>
      <c r="AN784">
        <v>0</v>
      </c>
      <c r="AO784">
        <v>0</v>
      </c>
      <c r="AP784">
        <v>0</v>
      </c>
      <c r="AQ784">
        <v>0</v>
      </c>
      <c r="AR784">
        <v>1</v>
      </c>
    </row>
    <row r="785" spans="1:44" x14ac:dyDescent="0.2">
      <c r="A785">
        <f>ROW(Source!A851)</f>
        <v>851</v>
      </c>
      <c r="B785">
        <v>69735130</v>
      </c>
      <c r="C785">
        <v>69735124</v>
      </c>
      <c r="D785">
        <v>27493137</v>
      </c>
      <c r="E785">
        <v>1</v>
      </c>
      <c r="F785">
        <v>1</v>
      </c>
      <c r="G785">
        <v>1</v>
      </c>
      <c r="H785">
        <v>1</v>
      </c>
      <c r="I785" t="s">
        <v>999</v>
      </c>
      <c r="J785" t="s">
        <v>3</v>
      </c>
      <c r="K785" t="s">
        <v>1000</v>
      </c>
      <c r="L785">
        <v>1369</v>
      </c>
      <c r="N785">
        <v>1013</v>
      </c>
      <c r="O785" t="s">
        <v>974</v>
      </c>
      <c r="P785" t="s">
        <v>974</v>
      </c>
      <c r="Q785">
        <v>1</v>
      </c>
      <c r="X785">
        <v>80.040000000000006</v>
      </c>
      <c r="Y785">
        <v>0</v>
      </c>
      <c r="Z785">
        <v>0</v>
      </c>
      <c r="AA785">
        <v>0</v>
      </c>
      <c r="AB785">
        <v>9.15</v>
      </c>
      <c r="AC785">
        <v>0</v>
      </c>
      <c r="AD785">
        <v>1</v>
      </c>
      <c r="AE785">
        <v>1</v>
      </c>
      <c r="AF785" t="s">
        <v>3</v>
      </c>
      <c r="AG785">
        <v>80.040000000000006</v>
      </c>
      <c r="AH785">
        <v>2</v>
      </c>
      <c r="AI785">
        <v>69735125</v>
      </c>
      <c r="AJ785">
        <v>773</v>
      </c>
      <c r="AK785">
        <v>0</v>
      </c>
      <c r="AL785">
        <v>0</v>
      </c>
      <c r="AM785">
        <v>0</v>
      </c>
      <c r="AN785">
        <v>0</v>
      </c>
      <c r="AO785">
        <v>0</v>
      </c>
      <c r="AP785">
        <v>0</v>
      </c>
      <c r="AQ785">
        <v>0</v>
      </c>
      <c r="AR785">
        <v>0</v>
      </c>
    </row>
    <row r="786" spans="1:44" x14ac:dyDescent="0.2">
      <c r="A786">
        <f>ROW(Source!A851)</f>
        <v>851</v>
      </c>
      <c r="B786">
        <v>69735131</v>
      </c>
      <c r="C786">
        <v>69735124</v>
      </c>
      <c r="D786">
        <v>121548</v>
      </c>
      <c r="E786">
        <v>1</v>
      </c>
      <c r="F786">
        <v>1</v>
      </c>
      <c r="G786">
        <v>1</v>
      </c>
      <c r="H786">
        <v>1</v>
      </c>
      <c r="I786" t="s">
        <v>36</v>
      </c>
      <c r="J786" t="s">
        <v>3</v>
      </c>
      <c r="K786" t="s">
        <v>981</v>
      </c>
      <c r="L786">
        <v>608254</v>
      </c>
      <c r="N786">
        <v>1013</v>
      </c>
      <c r="O786" t="s">
        <v>982</v>
      </c>
      <c r="P786" t="s">
        <v>982</v>
      </c>
      <c r="Q786">
        <v>1</v>
      </c>
      <c r="X786">
        <v>2.09</v>
      </c>
      <c r="Y786">
        <v>0</v>
      </c>
      <c r="Z786">
        <v>0</v>
      </c>
      <c r="AA786">
        <v>0</v>
      </c>
      <c r="AB786">
        <v>0</v>
      </c>
      <c r="AC786">
        <v>0</v>
      </c>
      <c r="AD786">
        <v>1</v>
      </c>
      <c r="AE786">
        <v>2</v>
      </c>
      <c r="AF786" t="s">
        <v>205</v>
      </c>
      <c r="AG786">
        <v>1.0449999999999999</v>
      </c>
      <c r="AH786">
        <v>2</v>
      </c>
      <c r="AI786">
        <v>69735126</v>
      </c>
      <c r="AJ786">
        <v>774</v>
      </c>
      <c r="AK786">
        <v>0</v>
      </c>
      <c r="AL786">
        <v>0</v>
      </c>
      <c r="AM786">
        <v>0</v>
      </c>
      <c r="AN786">
        <v>0</v>
      </c>
      <c r="AO786">
        <v>0</v>
      </c>
      <c r="AP786">
        <v>0</v>
      </c>
      <c r="AQ786">
        <v>0</v>
      </c>
      <c r="AR786">
        <v>0</v>
      </c>
    </row>
    <row r="787" spans="1:44" x14ac:dyDescent="0.2">
      <c r="A787">
        <f>ROW(Source!A851)</f>
        <v>851</v>
      </c>
      <c r="B787">
        <v>69735132</v>
      </c>
      <c r="C787">
        <v>69735124</v>
      </c>
      <c r="D787">
        <v>27439740</v>
      </c>
      <c r="E787">
        <v>1</v>
      </c>
      <c r="F787">
        <v>1</v>
      </c>
      <c r="G787">
        <v>1</v>
      </c>
      <c r="H787">
        <v>2</v>
      </c>
      <c r="I787" t="s">
        <v>1006</v>
      </c>
      <c r="J787" t="s">
        <v>1007</v>
      </c>
      <c r="K787" t="s">
        <v>1008</v>
      </c>
      <c r="L787">
        <v>1368</v>
      </c>
      <c r="N787">
        <v>1011</v>
      </c>
      <c r="O787" t="s">
        <v>978</v>
      </c>
      <c r="P787" t="s">
        <v>978</v>
      </c>
      <c r="Q787">
        <v>1</v>
      </c>
      <c r="X787">
        <v>2.09</v>
      </c>
      <c r="Y787">
        <v>0</v>
      </c>
      <c r="Z787">
        <v>81.430000000000007</v>
      </c>
      <c r="AA787">
        <v>10.14</v>
      </c>
      <c r="AB787">
        <v>0</v>
      </c>
      <c r="AC787">
        <v>0</v>
      </c>
      <c r="AD787">
        <v>1</v>
      </c>
      <c r="AE787">
        <v>0</v>
      </c>
      <c r="AF787" t="s">
        <v>205</v>
      </c>
      <c r="AG787">
        <v>1.0449999999999999</v>
      </c>
      <c r="AH787">
        <v>2</v>
      </c>
      <c r="AI787">
        <v>69735127</v>
      </c>
      <c r="AJ787">
        <v>775</v>
      </c>
      <c r="AK787">
        <v>0</v>
      </c>
      <c r="AL787">
        <v>0</v>
      </c>
      <c r="AM787">
        <v>0</v>
      </c>
      <c r="AN787">
        <v>0</v>
      </c>
      <c r="AO787">
        <v>0</v>
      </c>
      <c r="AP787">
        <v>0</v>
      </c>
      <c r="AQ787">
        <v>0</v>
      </c>
      <c r="AR787">
        <v>0</v>
      </c>
    </row>
    <row r="788" spans="1:44" x14ac:dyDescent="0.2">
      <c r="A788">
        <f>ROW(Source!A851)</f>
        <v>851</v>
      </c>
      <c r="B788">
        <v>69735133</v>
      </c>
      <c r="C788">
        <v>69735124</v>
      </c>
      <c r="D788">
        <v>27441148</v>
      </c>
      <c r="E788">
        <v>1</v>
      </c>
      <c r="F788">
        <v>1</v>
      </c>
      <c r="G788">
        <v>1</v>
      </c>
      <c r="H788">
        <v>2</v>
      </c>
      <c r="I788" t="s">
        <v>1009</v>
      </c>
      <c r="J788" t="s">
        <v>1010</v>
      </c>
      <c r="K788" t="s">
        <v>1011</v>
      </c>
      <c r="L788">
        <v>1368</v>
      </c>
      <c r="N788">
        <v>1011</v>
      </c>
      <c r="O788" t="s">
        <v>978</v>
      </c>
      <c r="P788" t="s">
        <v>978</v>
      </c>
      <c r="Q788">
        <v>1</v>
      </c>
      <c r="X788">
        <v>32</v>
      </c>
      <c r="Y788">
        <v>0</v>
      </c>
      <c r="Z788">
        <v>1.5</v>
      </c>
      <c r="AA788">
        <v>0</v>
      </c>
      <c r="AB788">
        <v>0</v>
      </c>
      <c r="AC788">
        <v>0</v>
      </c>
      <c r="AD788">
        <v>1</v>
      </c>
      <c r="AE788">
        <v>0</v>
      </c>
      <c r="AF788" t="s">
        <v>205</v>
      </c>
      <c r="AG788">
        <v>16</v>
      </c>
      <c r="AH788">
        <v>2</v>
      </c>
      <c r="AI788">
        <v>69735128</v>
      </c>
      <c r="AJ788">
        <v>776</v>
      </c>
      <c r="AK788">
        <v>0</v>
      </c>
      <c r="AL788">
        <v>0</v>
      </c>
      <c r="AM788">
        <v>0</v>
      </c>
      <c r="AN788">
        <v>0</v>
      </c>
      <c r="AO788">
        <v>0</v>
      </c>
      <c r="AP788">
        <v>0</v>
      </c>
      <c r="AQ788">
        <v>0</v>
      </c>
      <c r="AR788">
        <v>0</v>
      </c>
    </row>
    <row r="789" spans="1:44" x14ac:dyDescent="0.2">
      <c r="A789">
        <f>ROW(Source!A851)</f>
        <v>851</v>
      </c>
      <c r="B789">
        <v>69735134</v>
      </c>
      <c r="C789">
        <v>69735124</v>
      </c>
      <c r="D789">
        <v>27371121</v>
      </c>
      <c r="E789">
        <v>1</v>
      </c>
      <c r="F789">
        <v>1</v>
      </c>
      <c r="G789">
        <v>1</v>
      </c>
      <c r="H789">
        <v>3</v>
      </c>
      <c r="I789" t="s">
        <v>1068</v>
      </c>
      <c r="J789" t="s">
        <v>1069</v>
      </c>
      <c r="K789" t="s">
        <v>1070</v>
      </c>
      <c r="L789">
        <v>1346</v>
      </c>
      <c r="N789">
        <v>1009</v>
      </c>
      <c r="O789" t="s">
        <v>68</v>
      </c>
      <c r="P789" t="s">
        <v>68</v>
      </c>
      <c r="Q789">
        <v>1</v>
      </c>
      <c r="X789">
        <v>2</v>
      </c>
      <c r="Y789">
        <v>5.22</v>
      </c>
      <c r="Z789">
        <v>0</v>
      </c>
      <c r="AA789">
        <v>0</v>
      </c>
      <c r="AB789">
        <v>0</v>
      </c>
      <c r="AC789">
        <v>0</v>
      </c>
      <c r="AD789">
        <v>1</v>
      </c>
      <c r="AE789">
        <v>0</v>
      </c>
      <c r="AF789" t="s">
        <v>3</v>
      </c>
      <c r="AG789">
        <v>2</v>
      </c>
      <c r="AH789">
        <v>3</v>
      </c>
      <c r="AI789">
        <v>-1</v>
      </c>
      <c r="AJ789" t="s">
        <v>3</v>
      </c>
      <c r="AK789">
        <v>4</v>
      </c>
      <c r="AL789">
        <v>-10.44</v>
      </c>
      <c r="AM789">
        <v>0</v>
      </c>
      <c r="AN789">
        <v>0</v>
      </c>
      <c r="AO789">
        <v>0</v>
      </c>
      <c r="AP789">
        <v>0</v>
      </c>
      <c r="AQ789">
        <v>0</v>
      </c>
      <c r="AR789">
        <v>1</v>
      </c>
    </row>
    <row r="790" spans="1:44" x14ac:dyDescent="0.2">
      <c r="A790">
        <f>ROW(Source!A851)</f>
        <v>851</v>
      </c>
      <c r="B790">
        <v>69735135</v>
      </c>
      <c r="C790">
        <v>69735124</v>
      </c>
      <c r="D790">
        <v>27416566</v>
      </c>
      <c r="E790">
        <v>1</v>
      </c>
      <c r="F790">
        <v>1</v>
      </c>
      <c r="G790">
        <v>1</v>
      </c>
      <c r="H790">
        <v>3</v>
      </c>
      <c r="I790" t="s">
        <v>82</v>
      </c>
      <c r="J790" t="s">
        <v>194</v>
      </c>
      <c r="K790" t="s">
        <v>83</v>
      </c>
      <c r="L790">
        <v>1339</v>
      </c>
      <c r="N790">
        <v>1007</v>
      </c>
      <c r="O790" t="s">
        <v>40</v>
      </c>
      <c r="P790" t="s">
        <v>40</v>
      </c>
      <c r="Q790">
        <v>1</v>
      </c>
      <c r="X790">
        <v>2</v>
      </c>
      <c r="Y790">
        <v>7.14</v>
      </c>
      <c r="Z790">
        <v>0</v>
      </c>
      <c r="AA790">
        <v>0</v>
      </c>
      <c r="AB790">
        <v>0</v>
      </c>
      <c r="AC790">
        <v>0</v>
      </c>
      <c r="AD790">
        <v>1</v>
      </c>
      <c r="AE790">
        <v>0</v>
      </c>
      <c r="AF790" t="s">
        <v>3</v>
      </c>
      <c r="AG790">
        <v>2</v>
      </c>
      <c r="AH790">
        <v>2</v>
      </c>
      <c r="AI790">
        <v>69735129</v>
      </c>
      <c r="AJ790">
        <v>777</v>
      </c>
      <c r="AK790">
        <v>3</v>
      </c>
      <c r="AL790">
        <v>-14.28</v>
      </c>
      <c r="AM790">
        <v>0</v>
      </c>
      <c r="AN790">
        <v>0</v>
      </c>
      <c r="AO790">
        <v>0</v>
      </c>
      <c r="AP790">
        <v>0</v>
      </c>
      <c r="AQ790">
        <v>0</v>
      </c>
      <c r="AR790">
        <v>1</v>
      </c>
    </row>
    <row r="791" spans="1:44" x14ac:dyDescent="0.2">
      <c r="A791">
        <f>ROW(Source!A852)</f>
        <v>852</v>
      </c>
      <c r="B791">
        <v>69735130</v>
      </c>
      <c r="C791">
        <v>69735124</v>
      </c>
      <c r="D791">
        <v>27493137</v>
      </c>
      <c r="E791">
        <v>1</v>
      </c>
      <c r="F791">
        <v>1</v>
      </c>
      <c r="G791">
        <v>1</v>
      </c>
      <c r="H791">
        <v>1</v>
      </c>
      <c r="I791" t="s">
        <v>999</v>
      </c>
      <c r="J791" t="s">
        <v>3</v>
      </c>
      <c r="K791" t="s">
        <v>1000</v>
      </c>
      <c r="L791">
        <v>1369</v>
      </c>
      <c r="N791">
        <v>1013</v>
      </c>
      <c r="O791" t="s">
        <v>974</v>
      </c>
      <c r="P791" t="s">
        <v>974</v>
      </c>
      <c r="Q791">
        <v>1</v>
      </c>
      <c r="X791">
        <v>80.040000000000006</v>
      </c>
      <c r="Y791">
        <v>0</v>
      </c>
      <c r="Z791">
        <v>0</v>
      </c>
      <c r="AA791">
        <v>0</v>
      </c>
      <c r="AB791">
        <v>9.15</v>
      </c>
      <c r="AC791">
        <v>0</v>
      </c>
      <c r="AD791">
        <v>1</v>
      </c>
      <c r="AE791">
        <v>1</v>
      </c>
      <c r="AF791" t="s">
        <v>3</v>
      </c>
      <c r="AG791">
        <v>80.040000000000006</v>
      </c>
      <c r="AH791">
        <v>2</v>
      </c>
      <c r="AI791">
        <v>69735125</v>
      </c>
      <c r="AJ791">
        <v>778</v>
      </c>
      <c r="AK791">
        <v>0</v>
      </c>
      <c r="AL791">
        <v>0</v>
      </c>
      <c r="AM791">
        <v>0</v>
      </c>
      <c r="AN791">
        <v>0</v>
      </c>
      <c r="AO791">
        <v>0</v>
      </c>
      <c r="AP791">
        <v>0</v>
      </c>
      <c r="AQ791">
        <v>0</v>
      </c>
      <c r="AR791">
        <v>0</v>
      </c>
    </row>
    <row r="792" spans="1:44" x14ac:dyDescent="0.2">
      <c r="A792">
        <f>ROW(Source!A852)</f>
        <v>852</v>
      </c>
      <c r="B792">
        <v>69735131</v>
      </c>
      <c r="C792">
        <v>69735124</v>
      </c>
      <c r="D792">
        <v>121548</v>
      </c>
      <c r="E792">
        <v>1</v>
      </c>
      <c r="F792">
        <v>1</v>
      </c>
      <c r="G792">
        <v>1</v>
      </c>
      <c r="H792">
        <v>1</v>
      </c>
      <c r="I792" t="s">
        <v>36</v>
      </c>
      <c r="J792" t="s">
        <v>3</v>
      </c>
      <c r="K792" t="s">
        <v>981</v>
      </c>
      <c r="L792">
        <v>608254</v>
      </c>
      <c r="N792">
        <v>1013</v>
      </c>
      <c r="O792" t="s">
        <v>982</v>
      </c>
      <c r="P792" t="s">
        <v>982</v>
      </c>
      <c r="Q792">
        <v>1</v>
      </c>
      <c r="X792">
        <v>2.09</v>
      </c>
      <c r="Y792">
        <v>0</v>
      </c>
      <c r="Z792">
        <v>0</v>
      </c>
      <c r="AA792">
        <v>0</v>
      </c>
      <c r="AB792">
        <v>0</v>
      </c>
      <c r="AC792">
        <v>0</v>
      </c>
      <c r="AD792">
        <v>1</v>
      </c>
      <c r="AE792">
        <v>2</v>
      </c>
      <c r="AF792" t="s">
        <v>205</v>
      </c>
      <c r="AG792">
        <v>1.0449999999999999</v>
      </c>
      <c r="AH792">
        <v>2</v>
      </c>
      <c r="AI792">
        <v>69735126</v>
      </c>
      <c r="AJ792">
        <v>779</v>
      </c>
      <c r="AK792">
        <v>0</v>
      </c>
      <c r="AL792">
        <v>0</v>
      </c>
      <c r="AM792">
        <v>0</v>
      </c>
      <c r="AN792">
        <v>0</v>
      </c>
      <c r="AO792">
        <v>0</v>
      </c>
      <c r="AP792">
        <v>0</v>
      </c>
      <c r="AQ792">
        <v>0</v>
      </c>
      <c r="AR792">
        <v>0</v>
      </c>
    </row>
    <row r="793" spans="1:44" x14ac:dyDescent="0.2">
      <c r="A793">
        <f>ROW(Source!A852)</f>
        <v>852</v>
      </c>
      <c r="B793">
        <v>69735132</v>
      </c>
      <c r="C793">
        <v>69735124</v>
      </c>
      <c r="D793">
        <v>27439740</v>
      </c>
      <c r="E793">
        <v>1</v>
      </c>
      <c r="F793">
        <v>1</v>
      </c>
      <c r="G793">
        <v>1</v>
      </c>
      <c r="H793">
        <v>2</v>
      </c>
      <c r="I793" t="s">
        <v>1006</v>
      </c>
      <c r="J793" t="s">
        <v>1007</v>
      </c>
      <c r="K793" t="s">
        <v>1008</v>
      </c>
      <c r="L793">
        <v>1368</v>
      </c>
      <c r="N793">
        <v>1011</v>
      </c>
      <c r="O793" t="s">
        <v>978</v>
      </c>
      <c r="P793" t="s">
        <v>978</v>
      </c>
      <c r="Q793">
        <v>1</v>
      </c>
      <c r="X793">
        <v>2.09</v>
      </c>
      <c r="Y793">
        <v>0</v>
      </c>
      <c r="Z793">
        <v>81.430000000000007</v>
      </c>
      <c r="AA793">
        <v>10.14</v>
      </c>
      <c r="AB793">
        <v>0</v>
      </c>
      <c r="AC793">
        <v>0</v>
      </c>
      <c r="AD793">
        <v>1</v>
      </c>
      <c r="AE793">
        <v>0</v>
      </c>
      <c r="AF793" t="s">
        <v>205</v>
      </c>
      <c r="AG793">
        <v>1.0449999999999999</v>
      </c>
      <c r="AH793">
        <v>2</v>
      </c>
      <c r="AI793">
        <v>69735127</v>
      </c>
      <c r="AJ793">
        <v>780</v>
      </c>
      <c r="AK793">
        <v>0</v>
      </c>
      <c r="AL793">
        <v>0</v>
      </c>
      <c r="AM793">
        <v>0</v>
      </c>
      <c r="AN793">
        <v>0</v>
      </c>
      <c r="AO793">
        <v>0</v>
      </c>
      <c r="AP793">
        <v>0</v>
      </c>
      <c r="AQ793">
        <v>0</v>
      </c>
      <c r="AR793">
        <v>0</v>
      </c>
    </row>
    <row r="794" spans="1:44" x14ac:dyDescent="0.2">
      <c r="A794">
        <f>ROW(Source!A852)</f>
        <v>852</v>
      </c>
      <c r="B794">
        <v>69735133</v>
      </c>
      <c r="C794">
        <v>69735124</v>
      </c>
      <c r="D794">
        <v>27441148</v>
      </c>
      <c r="E794">
        <v>1</v>
      </c>
      <c r="F794">
        <v>1</v>
      </c>
      <c r="G794">
        <v>1</v>
      </c>
      <c r="H794">
        <v>2</v>
      </c>
      <c r="I794" t="s">
        <v>1009</v>
      </c>
      <c r="J794" t="s">
        <v>1010</v>
      </c>
      <c r="K794" t="s">
        <v>1011</v>
      </c>
      <c r="L794">
        <v>1368</v>
      </c>
      <c r="N794">
        <v>1011</v>
      </c>
      <c r="O794" t="s">
        <v>978</v>
      </c>
      <c r="P794" t="s">
        <v>978</v>
      </c>
      <c r="Q794">
        <v>1</v>
      </c>
      <c r="X794">
        <v>32</v>
      </c>
      <c r="Y794">
        <v>0</v>
      </c>
      <c r="Z794">
        <v>1.5</v>
      </c>
      <c r="AA794">
        <v>0</v>
      </c>
      <c r="AB794">
        <v>0</v>
      </c>
      <c r="AC794">
        <v>0</v>
      </c>
      <c r="AD794">
        <v>1</v>
      </c>
      <c r="AE794">
        <v>0</v>
      </c>
      <c r="AF794" t="s">
        <v>205</v>
      </c>
      <c r="AG794">
        <v>16</v>
      </c>
      <c r="AH794">
        <v>2</v>
      </c>
      <c r="AI794">
        <v>69735128</v>
      </c>
      <c r="AJ794">
        <v>781</v>
      </c>
      <c r="AK794">
        <v>0</v>
      </c>
      <c r="AL794">
        <v>0</v>
      </c>
      <c r="AM794">
        <v>0</v>
      </c>
      <c r="AN794">
        <v>0</v>
      </c>
      <c r="AO794">
        <v>0</v>
      </c>
      <c r="AP794">
        <v>0</v>
      </c>
      <c r="AQ794">
        <v>0</v>
      </c>
      <c r="AR794">
        <v>0</v>
      </c>
    </row>
    <row r="795" spans="1:44" x14ac:dyDescent="0.2">
      <c r="A795">
        <f>ROW(Source!A852)</f>
        <v>852</v>
      </c>
      <c r="B795">
        <v>69735134</v>
      </c>
      <c r="C795">
        <v>69735124</v>
      </c>
      <c r="D795">
        <v>27371121</v>
      </c>
      <c r="E795">
        <v>1</v>
      </c>
      <c r="F795">
        <v>1</v>
      </c>
      <c r="G795">
        <v>1</v>
      </c>
      <c r="H795">
        <v>3</v>
      </c>
      <c r="I795" t="s">
        <v>1068</v>
      </c>
      <c r="J795" t="s">
        <v>1069</v>
      </c>
      <c r="K795" t="s">
        <v>1070</v>
      </c>
      <c r="L795">
        <v>1346</v>
      </c>
      <c r="N795">
        <v>1009</v>
      </c>
      <c r="O795" t="s">
        <v>68</v>
      </c>
      <c r="P795" t="s">
        <v>68</v>
      </c>
      <c r="Q795">
        <v>1</v>
      </c>
      <c r="X795">
        <v>2</v>
      </c>
      <c r="Y795">
        <v>5.22</v>
      </c>
      <c r="Z795">
        <v>0</v>
      </c>
      <c r="AA795">
        <v>0</v>
      </c>
      <c r="AB795">
        <v>0</v>
      </c>
      <c r="AC795">
        <v>0</v>
      </c>
      <c r="AD795">
        <v>1</v>
      </c>
      <c r="AE795">
        <v>0</v>
      </c>
      <c r="AF795" t="s">
        <v>3</v>
      </c>
      <c r="AG795">
        <v>2</v>
      </c>
      <c r="AH795">
        <v>3</v>
      </c>
      <c r="AI795">
        <v>-1</v>
      </c>
      <c r="AJ795" t="s">
        <v>3</v>
      </c>
      <c r="AK795">
        <v>4</v>
      </c>
      <c r="AL795">
        <v>-10.44</v>
      </c>
      <c r="AM795">
        <v>0</v>
      </c>
      <c r="AN795">
        <v>0</v>
      </c>
      <c r="AO795">
        <v>0</v>
      </c>
      <c r="AP795">
        <v>0</v>
      </c>
      <c r="AQ795">
        <v>0</v>
      </c>
      <c r="AR795">
        <v>1</v>
      </c>
    </row>
    <row r="796" spans="1:44" x14ac:dyDescent="0.2">
      <c r="A796">
        <f>ROW(Source!A852)</f>
        <v>852</v>
      </c>
      <c r="B796">
        <v>69735135</v>
      </c>
      <c r="C796">
        <v>69735124</v>
      </c>
      <c r="D796">
        <v>27416566</v>
      </c>
      <c r="E796">
        <v>1</v>
      </c>
      <c r="F796">
        <v>1</v>
      </c>
      <c r="G796">
        <v>1</v>
      </c>
      <c r="H796">
        <v>3</v>
      </c>
      <c r="I796" t="s">
        <v>82</v>
      </c>
      <c r="J796" t="s">
        <v>194</v>
      </c>
      <c r="K796" t="s">
        <v>83</v>
      </c>
      <c r="L796">
        <v>1339</v>
      </c>
      <c r="N796">
        <v>1007</v>
      </c>
      <c r="O796" t="s">
        <v>40</v>
      </c>
      <c r="P796" t="s">
        <v>40</v>
      </c>
      <c r="Q796">
        <v>1</v>
      </c>
      <c r="X796">
        <v>2</v>
      </c>
      <c r="Y796">
        <v>7.14</v>
      </c>
      <c r="Z796">
        <v>0</v>
      </c>
      <c r="AA796">
        <v>0</v>
      </c>
      <c r="AB796">
        <v>0</v>
      </c>
      <c r="AC796">
        <v>0</v>
      </c>
      <c r="AD796">
        <v>1</v>
      </c>
      <c r="AE796">
        <v>0</v>
      </c>
      <c r="AF796" t="s">
        <v>3</v>
      </c>
      <c r="AG796">
        <v>2</v>
      </c>
      <c r="AH796">
        <v>2</v>
      </c>
      <c r="AI796">
        <v>69735129</v>
      </c>
      <c r="AJ796">
        <v>782</v>
      </c>
      <c r="AK796">
        <v>3</v>
      </c>
      <c r="AL796">
        <v>-14.28</v>
      </c>
      <c r="AM796">
        <v>0</v>
      </c>
      <c r="AN796">
        <v>0</v>
      </c>
      <c r="AO796">
        <v>0</v>
      </c>
      <c r="AP796">
        <v>0</v>
      </c>
      <c r="AQ796">
        <v>0</v>
      </c>
      <c r="AR796">
        <v>1</v>
      </c>
    </row>
    <row r="797" spans="1:44" x14ac:dyDescent="0.2">
      <c r="A797">
        <f>ROW(Source!A855)</f>
        <v>855</v>
      </c>
      <c r="B797">
        <v>69735145</v>
      </c>
      <c r="C797">
        <v>69735137</v>
      </c>
      <c r="D797">
        <v>5510987</v>
      </c>
      <c r="E797">
        <v>1</v>
      </c>
      <c r="F797">
        <v>1</v>
      </c>
      <c r="G797">
        <v>1</v>
      </c>
      <c r="H797">
        <v>1</v>
      </c>
      <c r="I797" t="s">
        <v>1012</v>
      </c>
      <c r="J797" t="s">
        <v>3</v>
      </c>
      <c r="K797" t="s">
        <v>1013</v>
      </c>
      <c r="L797">
        <v>1369</v>
      </c>
      <c r="N797">
        <v>1013</v>
      </c>
      <c r="O797" t="s">
        <v>974</v>
      </c>
      <c r="P797" t="s">
        <v>974</v>
      </c>
      <c r="Q797">
        <v>1</v>
      </c>
      <c r="X797">
        <v>46.4</v>
      </c>
      <c r="Y797">
        <v>0</v>
      </c>
      <c r="Z797">
        <v>0</v>
      </c>
      <c r="AA797">
        <v>0</v>
      </c>
      <c r="AB797">
        <v>10.3</v>
      </c>
      <c r="AC797">
        <v>0</v>
      </c>
      <c r="AD797">
        <v>1</v>
      </c>
      <c r="AE797">
        <v>1</v>
      </c>
      <c r="AF797" t="s">
        <v>3</v>
      </c>
      <c r="AG797">
        <v>46.4</v>
      </c>
      <c r="AH797">
        <v>2</v>
      </c>
      <c r="AI797">
        <v>69735138</v>
      </c>
      <c r="AJ797">
        <v>783</v>
      </c>
      <c r="AK797">
        <v>0</v>
      </c>
      <c r="AL797">
        <v>0</v>
      </c>
      <c r="AM797">
        <v>0</v>
      </c>
      <c r="AN797">
        <v>0</v>
      </c>
      <c r="AO797">
        <v>0</v>
      </c>
      <c r="AP797">
        <v>0</v>
      </c>
      <c r="AQ797">
        <v>0</v>
      </c>
      <c r="AR797">
        <v>0</v>
      </c>
    </row>
    <row r="798" spans="1:44" x14ac:dyDescent="0.2">
      <c r="A798">
        <f>ROW(Source!A855)</f>
        <v>855</v>
      </c>
      <c r="B798">
        <v>69735146</v>
      </c>
      <c r="C798">
        <v>69735137</v>
      </c>
      <c r="D798">
        <v>121548</v>
      </c>
      <c r="E798">
        <v>1</v>
      </c>
      <c r="F798">
        <v>1</v>
      </c>
      <c r="G798">
        <v>1</v>
      </c>
      <c r="H798">
        <v>1</v>
      </c>
      <c r="I798" t="s">
        <v>36</v>
      </c>
      <c r="J798" t="s">
        <v>3</v>
      </c>
      <c r="K798" t="s">
        <v>981</v>
      </c>
      <c r="L798">
        <v>608254</v>
      </c>
      <c r="N798">
        <v>1013</v>
      </c>
      <c r="O798" t="s">
        <v>982</v>
      </c>
      <c r="P798" t="s">
        <v>982</v>
      </c>
      <c r="Q798">
        <v>1</v>
      </c>
      <c r="X798">
        <v>0.4</v>
      </c>
      <c r="Y798">
        <v>0</v>
      </c>
      <c r="Z798">
        <v>0</v>
      </c>
      <c r="AA798">
        <v>0</v>
      </c>
      <c r="AB798">
        <v>0</v>
      </c>
      <c r="AC798">
        <v>0</v>
      </c>
      <c r="AD798">
        <v>1</v>
      </c>
      <c r="AE798">
        <v>2</v>
      </c>
      <c r="AF798" t="s">
        <v>3</v>
      </c>
      <c r="AG798">
        <v>0.4</v>
      </c>
      <c r="AH798">
        <v>2</v>
      </c>
      <c r="AI798">
        <v>69735139</v>
      </c>
      <c r="AJ798">
        <v>784</v>
      </c>
      <c r="AK798">
        <v>0</v>
      </c>
      <c r="AL798">
        <v>0</v>
      </c>
      <c r="AM798">
        <v>0</v>
      </c>
      <c r="AN798">
        <v>0</v>
      </c>
      <c r="AO798">
        <v>0</v>
      </c>
      <c r="AP798">
        <v>0</v>
      </c>
      <c r="AQ798">
        <v>0</v>
      </c>
      <c r="AR798">
        <v>0</v>
      </c>
    </row>
    <row r="799" spans="1:44" x14ac:dyDescent="0.2">
      <c r="A799">
        <f>ROW(Source!A855)</f>
        <v>855</v>
      </c>
      <c r="B799">
        <v>69735147</v>
      </c>
      <c r="C799">
        <v>69735137</v>
      </c>
      <c r="D799">
        <v>10844859</v>
      </c>
      <c r="E799">
        <v>1</v>
      </c>
      <c r="F799">
        <v>1</v>
      </c>
      <c r="G799">
        <v>1</v>
      </c>
      <c r="H799">
        <v>2</v>
      </c>
      <c r="I799" t="s">
        <v>1014</v>
      </c>
      <c r="J799" t="s">
        <v>1015</v>
      </c>
      <c r="K799" t="s">
        <v>1016</v>
      </c>
      <c r="L799">
        <v>1480</v>
      </c>
      <c r="N799">
        <v>1013</v>
      </c>
      <c r="O799" t="s">
        <v>1017</v>
      </c>
      <c r="P799" t="s">
        <v>1018</v>
      </c>
      <c r="Q799">
        <v>1</v>
      </c>
      <c r="X799">
        <v>0.15</v>
      </c>
      <c r="Y799">
        <v>0</v>
      </c>
      <c r="Z799">
        <v>55.14</v>
      </c>
      <c r="AA799">
        <v>13.02</v>
      </c>
      <c r="AB799">
        <v>0</v>
      </c>
      <c r="AC799">
        <v>0</v>
      </c>
      <c r="AD799">
        <v>1</v>
      </c>
      <c r="AE799">
        <v>0</v>
      </c>
      <c r="AF799" t="s">
        <v>3</v>
      </c>
      <c r="AG799">
        <v>0.15</v>
      </c>
      <c r="AH799">
        <v>2</v>
      </c>
      <c r="AI799">
        <v>69735140</v>
      </c>
      <c r="AJ799">
        <v>785</v>
      </c>
      <c r="AK799">
        <v>0</v>
      </c>
      <c r="AL799">
        <v>0</v>
      </c>
      <c r="AM799">
        <v>0</v>
      </c>
      <c r="AN799">
        <v>0</v>
      </c>
      <c r="AO799">
        <v>0</v>
      </c>
      <c r="AP799">
        <v>0</v>
      </c>
      <c r="AQ799">
        <v>0</v>
      </c>
      <c r="AR799">
        <v>0</v>
      </c>
    </row>
    <row r="800" spans="1:44" x14ac:dyDescent="0.2">
      <c r="A800">
        <f>ROW(Source!A855)</f>
        <v>855</v>
      </c>
      <c r="B800">
        <v>69735148</v>
      </c>
      <c r="C800">
        <v>69735137</v>
      </c>
      <c r="D800">
        <v>10843192</v>
      </c>
      <c r="E800">
        <v>1</v>
      </c>
      <c r="F800">
        <v>1</v>
      </c>
      <c r="G800">
        <v>1</v>
      </c>
      <c r="H800">
        <v>2</v>
      </c>
      <c r="I800" t="s">
        <v>975</v>
      </c>
      <c r="J800" t="s">
        <v>1019</v>
      </c>
      <c r="K800" t="s">
        <v>1020</v>
      </c>
      <c r="L800">
        <v>1480</v>
      </c>
      <c r="N800">
        <v>1013</v>
      </c>
      <c r="O800" t="s">
        <v>1017</v>
      </c>
      <c r="P800" t="s">
        <v>1018</v>
      </c>
      <c r="Q800">
        <v>1</v>
      </c>
      <c r="X800">
        <v>0.25</v>
      </c>
      <c r="Y800">
        <v>0</v>
      </c>
      <c r="Z800">
        <v>85.94</v>
      </c>
      <c r="AA800">
        <v>0</v>
      </c>
      <c r="AB800">
        <v>0</v>
      </c>
      <c r="AC800">
        <v>0</v>
      </c>
      <c r="AD800">
        <v>1</v>
      </c>
      <c r="AE800">
        <v>0</v>
      </c>
      <c r="AF800" t="s">
        <v>3</v>
      </c>
      <c r="AG800">
        <v>0.25</v>
      </c>
      <c r="AH800">
        <v>2</v>
      </c>
      <c r="AI800">
        <v>69735141</v>
      </c>
      <c r="AJ800">
        <v>786</v>
      </c>
      <c r="AK800">
        <v>0</v>
      </c>
      <c r="AL800">
        <v>0</v>
      </c>
      <c r="AM800">
        <v>0</v>
      </c>
      <c r="AN800">
        <v>0</v>
      </c>
      <c r="AO800">
        <v>0</v>
      </c>
      <c r="AP800">
        <v>0</v>
      </c>
      <c r="AQ800">
        <v>0</v>
      </c>
      <c r="AR800">
        <v>0</v>
      </c>
    </row>
    <row r="801" spans="1:44" x14ac:dyDescent="0.2">
      <c r="A801">
        <f>ROW(Source!A855)</f>
        <v>855</v>
      </c>
      <c r="B801">
        <v>69735149</v>
      </c>
      <c r="C801">
        <v>69735137</v>
      </c>
      <c r="D801">
        <v>10836736</v>
      </c>
      <c r="E801">
        <v>1</v>
      </c>
      <c r="F801">
        <v>1</v>
      </c>
      <c r="G801">
        <v>1</v>
      </c>
      <c r="H801">
        <v>3</v>
      </c>
      <c r="I801" t="s">
        <v>346</v>
      </c>
      <c r="J801" t="s">
        <v>348</v>
      </c>
      <c r="K801" t="s">
        <v>347</v>
      </c>
      <c r="L801">
        <v>1348</v>
      </c>
      <c r="N801">
        <v>1009</v>
      </c>
      <c r="O801" t="s">
        <v>78</v>
      </c>
      <c r="P801" t="s">
        <v>78</v>
      </c>
      <c r="Q801">
        <v>1000</v>
      </c>
      <c r="X801">
        <v>1.4E-2</v>
      </c>
      <c r="Y801">
        <v>24700</v>
      </c>
      <c r="Z801">
        <v>0</v>
      </c>
      <c r="AA801">
        <v>0</v>
      </c>
      <c r="AB801">
        <v>0</v>
      </c>
      <c r="AC801">
        <v>0</v>
      </c>
      <c r="AD801">
        <v>1</v>
      </c>
      <c r="AE801">
        <v>0</v>
      </c>
      <c r="AF801" t="s">
        <v>3</v>
      </c>
      <c r="AG801">
        <v>1.4E-2</v>
      </c>
      <c r="AH801">
        <v>2</v>
      </c>
      <c r="AI801">
        <v>69735142</v>
      </c>
      <c r="AJ801">
        <v>787</v>
      </c>
      <c r="AK801">
        <v>3</v>
      </c>
      <c r="AL801">
        <v>-345.8</v>
      </c>
      <c r="AM801">
        <v>0</v>
      </c>
      <c r="AN801">
        <v>0</v>
      </c>
      <c r="AO801">
        <v>0</v>
      </c>
      <c r="AP801">
        <v>0</v>
      </c>
      <c r="AQ801">
        <v>0</v>
      </c>
      <c r="AR801">
        <v>1</v>
      </c>
    </row>
    <row r="802" spans="1:44" x14ac:dyDescent="0.2">
      <c r="A802">
        <f>ROW(Source!A855)</f>
        <v>855</v>
      </c>
      <c r="B802">
        <v>69735150</v>
      </c>
      <c r="C802">
        <v>69735137</v>
      </c>
      <c r="D802">
        <v>10826729</v>
      </c>
      <c r="E802">
        <v>1</v>
      </c>
      <c r="F802">
        <v>1</v>
      </c>
      <c r="G802">
        <v>1</v>
      </c>
      <c r="H802">
        <v>3</v>
      </c>
      <c r="I802" t="s">
        <v>351</v>
      </c>
      <c r="J802" t="s">
        <v>353</v>
      </c>
      <c r="K802" t="s">
        <v>352</v>
      </c>
      <c r="L802">
        <v>1348</v>
      </c>
      <c r="N802">
        <v>1009</v>
      </c>
      <c r="O802" t="s">
        <v>78</v>
      </c>
      <c r="P802" t="s">
        <v>78</v>
      </c>
      <c r="Q802">
        <v>1000</v>
      </c>
      <c r="X802">
        <v>0.45</v>
      </c>
      <c r="Y802">
        <v>25600</v>
      </c>
      <c r="Z802">
        <v>0</v>
      </c>
      <c r="AA802">
        <v>0</v>
      </c>
      <c r="AB802">
        <v>0</v>
      </c>
      <c r="AC802">
        <v>0</v>
      </c>
      <c r="AD802">
        <v>1</v>
      </c>
      <c r="AE802">
        <v>0</v>
      </c>
      <c r="AF802" t="s">
        <v>3</v>
      </c>
      <c r="AG802">
        <v>0.45</v>
      </c>
      <c r="AH802">
        <v>2</v>
      </c>
      <c r="AI802">
        <v>69735143</v>
      </c>
      <c r="AJ802">
        <v>788</v>
      </c>
      <c r="AK802">
        <v>3</v>
      </c>
      <c r="AL802">
        <v>-11520</v>
      </c>
      <c r="AM802">
        <v>0</v>
      </c>
      <c r="AN802">
        <v>0</v>
      </c>
      <c r="AO802">
        <v>0</v>
      </c>
      <c r="AP802">
        <v>0</v>
      </c>
      <c r="AQ802">
        <v>0</v>
      </c>
      <c r="AR802">
        <v>1</v>
      </c>
    </row>
    <row r="803" spans="1:44" x14ac:dyDescent="0.2">
      <c r="A803">
        <f>ROW(Source!A855)</f>
        <v>855</v>
      </c>
      <c r="B803">
        <v>69735151</v>
      </c>
      <c r="C803">
        <v>69735137</v>
      </c>
      <c r="D803">
        <v>10825323</v>
      </c>
      <c r="E803">
        <v>1</v>
      </c>
      <c r="F803">
        <v>1</v>
      </c>
      <c r="G803">
        <v>1</v>
      </c>
      <c r="H803">
        <v>3</v>
      </c>
      <c r="I803" t="s">
        <v>82</v>
      </c>
      <c r="J803" t="s">
        <v>356</v>
      </c>
      <c r="K803" t="s">
        <v>83</v>
      </c>
      <c r="L803">
        <v>1339</v>
      </c>
      <c r="N803">
        <v>1007</v>
      </c>
      <c r="O803" t="s">
        <v>40</v>
      </c>
      <c r="P803" t="s">
        <v>40</v>
      </c>
      <c r="Q803">
        <v>1</v>
      </c>
      <c r="X803">
        <v>0.153</v>
      </c>
      <c r="Y803">
        <v>7.14</v>
      </c>
      <c r="Z803">
        <v>0</v>
      </c>
      <c r="AA803">
        <v>0</v>
      </c>
      <c r="AB803">
        <v>0</v>
      </c>
      <c r="AC803">
        <v>0</v>
      </c>
      <c r="AD803">
        <v>1</v>
      </c>
      <c r="AE803">
        <v>0</v>
      </c>
      <c r="AF803" t="s">
        <v>3</v>
      </c>
      <c r="AG803">
        <v>0.153</v>
      </c>
      <c r="AH803">
        <v>2</v>
      </c>
      <c r="AI803">
        <v>69735144</v>
      </c>
      <c r="AJ803">
        <v>789</v>
      </c>
      <c r="AK803">
        <v>3</v>
      </c>
      <c r="AL803">
        <v>-1.0924199999999999</v>
      </c>
      <c r="AM803">
        <v>0</v>
      </c>
      <c r="AN803">
        <v>0</v>
      </c>
      <c r="AO803">
        <v>0</v>
      </c>
      <c r="AP803">
        <v>0</v>
      </c>
      <c r="AQ803">
        <v>0</v>
      </c>
      <c r="AR803">
        <v>1</v>
      </c>
    </row>
    <row r="804" spans="1:44" x14ac:dyDescent="0.2">
      <c r="A804">
        <f>ROW(Source!A856)</f>
        <v>856</v>
      </c>
      <c r="B804">
        <v>69735145</v>
      </c>
      <c r="C804">
        <v>69735137</v>
      </c>
      <c r="D804">
        <v>5510987</v>
      </c>
      <c r="E804">
        <v>1</v>
      </c>
      <c r="F804">
        <v>1</v>
      </c>
      <c r="G804">
        <v>1</v>
      </c>
      <c r="H804">
        <v>1</v>
      </c>
      <c r="I804" t="s">
        <v>1012</v>
      </c>
      <c r="J804" t="s">
        <v>3</v>
      </c>
      <c r="K804" t="s">
        <v>1013</v>
      </c>
      <c r="L804">
        <v>1369</v>
      </c>
      <c r="N804">
        <v>1013</v>
      </c>
      <c r="O804" t="s">
        <v>974</v>
      </c>
      <c r="P804" t="s">
        <v>974</v>
      </c>
      <c r="Q804">
        <v>1</v>
      </c>
      <c r="X804">
        <v>46.4</v>
      </c>
      <c r="Y804">
        <v>0</v>
      </c>
      <c r="Z804">
        <v>0</v>
      </c>
      <c r="AA804">
        <v>0</v>
      </c>
      <c r="AB804">
        <v>10.3</v>
      </c>
      <c r="AC804">
        <v>0</v>
      </c>
      <c r="AD804">
        <v>1</v>
      </c>
      <c r="AE804">
        <v>1</v>
      </c>
      <c r="AF804" t="s">
        <v>3</v>
      </c>
      <c r="AG804">
        <v>46.4</v>
      </c>
      <c r="AH804">
        <v>2</v>
      </c>
      <c r="AI804">
        <v>69735138</v>
      </c>
      <c r="AJ804">
        <v>790</v>
      </c>
      <c r="AK804">
        <v>0</v>
      </c>
      <c r="AL804">
        <v>0</v>
      </c>
      <c r="AM804">
        <v>0</v>
      </c>
      <c r="AN804">
        <v>0</v>
      </c>
      <c r="AO804">
        <v>0</v>
      </c>
      <c r="AP804">
        <v>0</v>
      </c>
      <c r="AQ804">
        <v>0</v>
      </c>
      <c r="AR804">
        <v>0</v>
      </c>
    </row>
    <row r="805" spans="1:44" x14ac:dyDescent="0.2">
      <c r="A805">
        <f>ROW(Source!A856)</f>
        <v>856</v>
      </c>
      <c r="B805">
        <v>69735146</v>
      </c>
      <c r="C805">
        <v>69735137</v>
      </c>
      <c r="D805">
        <v>121548</v>
      </c>
      <c r="E805">
        <v>1</v>
      </c>
      <c r="F805">
        <v>1</v>
      </c>
      <c r="G805">
        <v>1</v>
      </c>
      <c r="H805">
        <v>1</v>
      </c>
      <c r="I805" t="s">
        <v>36</v>
      </c>
      <c r="J805" t="s">
        <v>3</v>
      </c>
      <c r="K805" t="s">
        <v>981</v>
      </c>
      <c r="L805">
        <v>608254</v>
      </c>
      <c r="N805">
        <v>1013</v>
      </c>
      <c r="O805" t="s">
        <v>982</v>
      </c>
      <c r="P805" t="s">
        <v>982</v>
      </c>
      <c r="Q805">
        <v>1</v>
      </c>
      <c r="X805">
        <v>0.4</v>
      </c>
      <c r="Y805">
        <v>0</v>
      </c>
      <c r="Z805">
        <v>0</v>
      </c>
      <c r="AA805">
        <v>0</v>
      </c>
      <c r="AB805">
        <v>0</v>
      </c>
      <c r="AC805">
        <v>0</v>
      </c>
      <c r="AD805">
        <v>1</v>
      </c>
      <c r="AE805">
        <v>2</v>
      </c>
      <c r="AF805" t="s">
        <v>3</v>
      </c>
      <c r="AG805">
        <v>0.4</v>
      </c>
      <c r="AH805">
        <v>2</v>
      </c>
      <c r="AI805">
        <v>69735139</v>
      </c>
      <c r="AJ805">
        <v>791</v>
      </c>
      <c r="AK805">
        <v>0</v>
      </c>
      <c r="AL805">
        <v>0</v>
      </c>
      <c r="AM805">
        <v>0</v>
      </c>
      <c r="AN805">
        <v>0</v>
      </c>
      <c r="AO805">
        <v>0</v>
      </c>
      <c r="AP805">
        <v>0</v>
      </c>
      <c r="AQ805">
        <v>0</v>
      </c>
      <c r="AR805">
        <v>0</v>
      </c>
    </row>
    <row r="806" spans="1:44" x14ac:dyDescent="0.2">
      <c r="A806">
        <f>ROW(Source!A856)</f>
        <v>856</v>
      </c>
      <c r="B806">
        <v>69735147</v>
      </c>
      <c r="C806">
        <v>69735137</v>
      </c>
      <c r="D806">
        <v>10844859</v>
      </c>
      <c r="E806">
        <v>1</v>
      </c>
      <c r="F806">
        <v>1</v>
      </c>
      <c r="G806">
        <v>1</v>
      </c>
      <c r="H806">
        <v>2</v>
      </c>
      <c r="I806" t="s">
        <v>1014</v>
      </c>
      <c r="J806" t="s">
        <v>1015</v>
      </c>
      <c r="K806" t="s">
        <v>1016</v>
      </c>
      <c r="L806">
        <v>1480</v>
      </c>
      <c r="N806">
        <v>1013</v>
      </c>
      <c r="O806" t="s">
        <v>1017</v>
      </c>
      <c r="P806" t="s">
        <v>1018</v>
      </c>
      <c r="Q806">
        <v>1</v>
      </c>
      <c r="X806">
        <v>0.15</v>
      </c>
      <c r="Y806">
        <v>0</v>
      </c>
      <c r="Z806">
        <v>55.14</v>
      </c>
      <c r="AA806">
        <v>13.02</v>
      </c>
      <c r="AB806">
        <v>0</v>
      </c>
      <c r="AC806">
        <v>0</v>
      </c>
      <c r="AD806">
        <v>1</v>
      </c>
      <c r="AE806">
        <v>0</v>
      </c>
      <c r="AF806" t="s">
        <v>3</v>
      </c>
      <c r="AG806">
        <v>0.15</v>
      </c>
      <c r="AH806">
        <v>2</v>
      </c>
      <c r="AI806">
        <v>69735140</v>
      </c>
      <c r="AJ806">
        <v>792</v>
      </c>
      <c r="AK806">
        <v>0</v>
      </c>
      <c r="AL806">
        <v>0</v>
      </c>
      <c r="AM806">
        <v>0</v>
      </c>
      <c r="AN806">
        <v>0</v>
      </c>
      <c r="AO806">
        <v>0</v>
      </c>
      <c r="AP806">
        <v>0</v>
      </c>
      <c r="AQ806">
        <v>0</v>
      </c>
      <c r="AR806">
        <v>0</v>
      </c>
    </row>
    <row r="807" spans="1:44" x14ac:dyDescent="0.2">
      <c r="A807">
        <f>ROW(Source!A856)</f>
        <v>856</v>
      </c>
      <c r="B807">
        <v>69735148</v>
      </c>
      <c r="C807">
        <v>69735137</v>
      </c>
      <c r="D807">
        <v>10843192</v>
      </c>
      <c r="E807">
        <v>1</v>
      </c>
      <c r="F807">
        <v>1</v>
      </c>
      <c r="G807">
        <v>1</v>
      </c>
      <c r="H807">
        <v>2</v>
      </c>
      <c r="I807" t="s">
        <v>975</v>
      </c>
      <c r="J807" t="s">
        <v>1019</v>
      </c>
      <c r="K807" t="s">
        <v>1020</v>
      </c>
      <c r="L807">
        <v>1480</v>
      </c>
      <c r="N807">
        <v>1013</v>
      </c>
      <c r="O807" t="s">
        <v>1017</v>
      </c>
      <c r="P807" t="s">
        <v>1018</v>
      </c>
      <c r="Q807">
        <v>1</v>
      </c>
      <c r="X807">
        <v>0.25</v>
      </c>
      <c r="Y807">
        <v>0</v>
      </c>
      <c r="Z807">
        <v>85.94</v>
      </c>
      <c r="AA807">
        <v>0</v>
      </c>
      <c r="AB807">
        <v>0</v>
      </c>
      <c r="AC807">
        <v>0</v>
      </c>
      <c r="AD807">
        <v>1</v>
      </c>
      <c r="AE807">
        <v>0</v>
      </c>
      <c r="AF807" t="s">
        <v>3</v>
      </c>
      <c r="AG807">
        <v>0.25</v>
      </c>
      <c r="AH807">
        <v>2</v>
      </c>
      <c r="AI807">
        <v>69735141</v>
      </c>
      <c r="AJ807">
        <v>793</v>
      </c>
      <c r="AK807">
        <v>0</v>
      </c>
      <c r="AL807">
        <v>0</v>
      </c>
      <c r="AM807">
        <v>0</v>
      </c>
      <c r="AN807">
        <v>0</v>
      </c>
      <c r="AO807">
        <v>0</v>
      </c>
      <c r="AP807">
        <v>0</v>
      </c>
      <c r="AQ807">
        <v>0</v>
      </c>
      <c r="AR807">
        <v>0</v>
      </c>
    </row>
    <row r="808" spans="1:44" x14ac:dyDescent="0.2">
      <c r="A808">
        <f>ROW(Source!A856)</f>
        <v>856</v>
      </c>
      <c r="B808">
        <v>69735149</v>
      </c>
      <c r="C808">
        <v>69735137</v>
      </c>
      <c r="D808">
        <v>10836736</v>
      </c>
      <c r="E808">
        <v>1</v>
      </c>
      <c r="F808">
        <v>1</v>
      </c>
      <c r="G808">
        <v>1</v>
      </c>
      <c r="H808">
        <v>3</v>
      </c>
      <c r="I808" t="s">
        <v>346</v>
      </c>
      <c r="J808" t="s">
        <v>348</v>
      </c>
      <c r="K808" t="s">
        <v>347</v>
      </c>
      <c r="L808">
        <v>1348</v>
      </c>
      <c r="N808">
        <v>1009</v>
      </c>
      <c r="O808" t="s">
        <v>78</v>
      </c>
      <c r="P808" t="s">
        <v>78</v>
      </c>
      <c r="Q808">
        <v>1000</v>
      </c>
      <c r="X808">
        <v>1.4E-2</v>
      </c>
      <c r="Y808">
        <v>24700</v>
      </c>
      <c r="Z808">
        <v>0</v>
      </c>
      <c r="AA808">
        <v>0</v>
      </c>
      <c r="AB808">
        <v>0</v>
      </c>
      <c r="AC808">
        <v>0</v>
      </c>
      <c r="AD808">
        <v>1</v>
      </c>
      <c r="AE808">
        <v>0</v>
      </c>
      <c r="AF808" t="s">
        <v>3</v>
      </c>
      <c r="AG808">
        <v>1.4E-2</v>
      </c>
      <c r="AH808">
        <v>2</v>
      </c>
      <c r="AI808">
        <v>69735142</v>
      </c>
      <c r="AJ808">
        <v>794</v>
      </c>
      <c r="AK808">
        <v>3</v>
      </c>
      <c r="AL808">
        <v>-345.8</v>
      </c>
      <c r="AM808">
        <v>0</v>
      </c>
      <c r="AN808">
        <v>0</v>
      </c>
      <c r="AO808">
        <v>0</v>
      </c>
      <c r="AP808">
        <v>0</v>
      </c>
      <c r="AQ808">
        <v>0</v>
      </c>
      <c r="AR808">
        <v>1</v>
      </c>
    </row>
    <row r="809" spans="1:44" x14ac:dyDescent="0.2">
      <c r="A809">
        <f>ROW(Source!A856)</f>
        <v>856</v>
      </c>
      <c r="B809">
        <v>69735150</v>
      </c>
      <c r="C809">
        <v>69735137</v>
      </c>
      <c r="D809">
        <v>10826729</v>
      </c>
      <c r="E809">
        <v>1</v>
      </c>
      <c r="F809">
        <v>1</v>
      </c>
      <c r="G809">
        <v>1</v>
      </c>
      <c r="H809">
        <v>3</v>
      </c>
      <c r="I809" t="s">
        <v>351</v>
      </c>
      <c r="J809" t="s">
        <v>353</v>
      </c>
      <c r="K809" t="s">
        <v>352</v>
      </c>
      <c r="L809">
        <v>1348</v>
      </c>
      <c r="N809">
        <v>1009</v>
      </c>
      <c r="O809" t="s">
        <v>78</v>
      </c>
      <c r="P809" t="s">
        <v>78</v>
      </c>
      <c r="Q809">
        <v>1000</v>
      </c>
      <c r="X809">
        <v>0.45</v>
      </c>
      <c r="Y809">
        <v>25600</v>
      </c>
      <c r="Z809">
        <v>0</v>
      </c>
      <c r="AA809">
        <v>0</v>
      </c>
      <c r="AB809">
        <v>0</v>
      </c>
      <c r="AC809">
        <v>0</v>
      </c>
      <c r="AD809">
        <v>1</v>
      </c>
      <c r="AE809">
        <v>0</v>
      </c>
      <c r="AF809" t="s">
        <v>3</v>
      </c>
      <c r="AG809">
        <v>0.45</v>
      </c>
      <c r="AH809">
        <v>2</v>
      </c>
      <c r="AI809">
        <v>69735143</v>
      </c>
      <c r="AJ809">
        <v>795</v>
      </c>
      <c r="AK809">
        <v>3</v>
      </c>
      <c r="AL809">
        <v>-11520</v>
      </c>
      <c r="AM809">
        <v>0</v>
      </c>
      <c r="AN809">
        <v>0</v>
      </c>
      <c r="AO809">
        <v>0</v>
      </c>
      <c r="AP809">
        <v>0</v>
      </c>
      <c r="AQ809">
        <v>0</v>
      </c>
      <c r="AR809">
        <v>1</v>
      </c>
    </row>
    <row r="810" spans="1:44" x14ac:dyDescent="0.2">
      <c r="A810">
        <f>ROW(Source!A856)</f>
        <v>856</v>
      </c>
      <c r="B810">
        <v>69735151</v>
      </c>
      <c r="C810">
        <v>69735137</v>
      </c>
      <c r="D810">
        <v>10825323</v>
      </c>
      <c r="E810">
        <v>1</v>
      </c>
      <c r="F810">
        <v>1</v>
      </c>
      <c r="G810">
        <v>1</v>
      </c>
      <c r="H810">
        <v>3</v>
      </c>
      <c r="I810" t="s">
        <v>82</v>
      </c>
      <c r="J810" t="s">
        <v>356</v>
      </c>
      <c r="K810" t="s">
        <v>83</v>
      </c>
      <c r="L810">
        <v>1339</v>
      </c>
      <c r="N810">
        <v>1007</v>
      </c>
      <c r="O810" t="s">
        <v>40</v>
      </c>
      <c r="P810" t="s">
        <v>40</v>
      </c>
      <c r="Q810">
        <v>1</v>
      </c>
      <c r="X810">
        <v>0.153</v>
      </c>
      <c r="Y810">
        <v>7.14</v>
      </c>
      <c r="Z810">
        <v>0</v>
      </c>
      <c r="AA810">
        <v>0</v>
      </c>
      <c r="AB810">
        <v>0</v>
      </c>
      <c r="AC810">
        <v>0</v>
      </c>
      <c r="AD810">
        <v>1</v>
      </c>
      <c r="AE810">
        <v>0</v>
      </c>
      <c r="AF810" t="s">
        <v>3</v>
      </c>
      <c r="AG810">
        <v>0.153</v>
      </c>
      <c r="AH810">
        <v>2</v>
      </c>
      <c r="AI810">
        <v>69735144</v>
      </c>
      <c r="AJ810">
        <v>796</v>
      </c>
      <c r="AK810">
        <v>3</v>
      </c>
      <c r="AL810">
        <v>-1.0924199999999999</v>
      </c>
      <c r="AM810">
        <v>0</v>
      </c>
      <c r="AN810">
        <v>0</v>
      </c>
      <c r="AO810">
        <v>0</v>
      </c>
      <c r="AP810">
        <v>0</v>
      </c>
      <c r="AQ810">
        <v>0</v>
      </c>
      <c r="AR810">
        <v>1</v>
      </c>
    </row>
    <row r="811" spans="1:44" x14ac:dyDescent="0.2">
      <c r="A811">
        <f>ROW(Source!A932)</f>
        <v>932</v>
      </c>
      <c r="B811">
        <v>69735162</v>
      </c>
      <c r="C811">
        <v>69735155</v>
      </c>
      <c r="D811">
        <v>27496319</v>
      </c>
      <c r="E811">
        <v>1</v>
      </c>
      <c r="F811">
        <v>1</v>
      </c>
      <c r="G811">
        <v>1</v>
      </c>
      <c r="H811">
        <v>1</v>
      </c>
      <c r="I811" t="s">
        <v>1001</v>
      </c>
      <c r="J811" t="s">
        <v>3</v>
      </c>
      <c r="K811" t="s">
        <v>1002</v>
      </c>
      <c r="L811">
        <v>1369</v>
      </c>
      <c r="N811">
        <v>1013</v>
      </c>
      <c r="O811" t="s">
        <v>974</v>
      </c>
      <c r="P811" t="s">
        <v>974</v>
      </c>
      <c r="Q811">
        <v>1</v>
      </c>
      <c r="X811">
        <v>39.51</v>
      </c>
      <c r="Y811">
        <v>0</v>
      </c>
      <c r="Z811">
        <v>0</v>
      </c>
      <c r="AA811">
        <v>0</v>
      </c>
      <c r="AB811">
        <v>8.01</v>
      </c>
      <c r="AC811">
        <v>0</v>
      </c>
      <c r="AD811">
        <v>1</v>
      </c>
      <c r="AE811">
        <v>1</v>
      </c>
      <c r="AF811" t="s">
        <v>3</v>
      </c>
      <c r="AG811">
        <v>39.51</v>
      </c>
      <c r="AH811">
        <v>2</v>
      </c>
      <c r="AI811">
        <v>69735156</v>
      </c>
      <c r="AJ811">
        <v>797</v>
      </c>
      <c r="AK811">
        <v>0</v>
      </c>
      <c r="AL811">
        <v>0</v>
      </c>
      <c r="AM811">
        <v>0</v>
      </c>
      <c r="AN811">
        <v>0</v>
      </c>
      <c r="AO811">
        <v>0</v>
      </c>
      <c r="AP811">
        <v>0</v>
      </c>
      <c r="AQ811">
        <v>0</v>
      </c>
      <c r="AR811">
        <v>0</v>
      </c>
    </row>
    <row r="812" spans="1:44" x14ac:dyDescent="0.2">
      <c r="A812">
        <f>ROW(Source!A932)</f>
        <v>932</v>
      </c>
      <c r="B812">
        <v>69735163</v>
      </c>
      <c r="C812">
        <v>69735155</v>
      </c>
      <c r="D812">
        <v>121548</v>
      </c>
      <c r="E812">
        <v>1</v>
      </c>
      <c r="F812">
        <v>1</v>
      </c>
      <c r="G812">
        <v>1</v>
      </c>
      <c r="H812">
        <v>1</v>
      </c>
      <c r="I812" t="s">
        <v>36</v>
      </c>
      <c r="J812" t="s">
        <v>3</v>
      </c>
      <c r="K812" t="s">
        <v>981</v>
      </c>
      <c r="L812">
        <v>608254</v>
      </c>
      <c r="N812">
        <v>1013</v>
      </c>
      <c r="O812" t="s">
        <v>982</v>
      </c>
      <c r="P812" t="s">
        <v>982</v>
      </c>
      <c r="Q812">
        <v>1</v>
      </c>
      <c r="X812">
        <v>1.27</v>
      </c>
      <c r="Y812">
        <v>0</v>
      </c>
      <c r="Z812">
        <v>0</v>
      </c>
      <c r="AA812">
        <v>0</v>
      </c>
      <c r="AB812">
        <v>0</v>
      </c>
      <c r="AC812">
        <v>0</v>
      </c>
      <c r="AD812">
        <v>1</v>
      </c>
      <c r="AE812">
        <v>2</v>
      </c>
      <c r="AF812" t="s">
        <v>3</v>
      </c>
      <c r="AG812">
        <v>1.27</v>
      </c>
      <c r="AH812">
        <v>2</v>
      </c>
      <c r="AI812">
        <v>69735157</v>
      </c>
      <c r="AJ812">
        <v>798</v>
      </c>
      <c r="AK812">
        <v>0</v>
      </c>
      <c r="AL812">
        <v>0</v>
      </c>
      <c r="AM812">
        <v>0</v>
      </c>
      <c r="AN812">
        <v>0</v>
      </c>
      <c r="AO812">
        <v>0</v>
      </c>
      <c r="AP812">
        <v>0</v>
      </c>
      <c r="AQ812">
        <v>0</v>
      </c>
      <c r="AR812">
        <v>0</v>
      </c>
    </row>
    <row r="813" spans="1:44" x14ac:dyDescent="0.2">
      <c r="A813">
        <f>ROW(Source!A932)</f>
        <v>932</v>
      </c>
      <c r="B813">
        <v>69735164</v>
      </c>
      <c r="C813">
        <v>69735155</v>
      </c>
      <c r="D813">
        <v>27439630</v>
      </c>
      <c r="E813">
        <v>1</v>
      </c>
      <c r="F813">
        <v>1</v>
      </c>
      <c r="G813">
        <v>1</v>
      </c>
      <c r="H813">
        <v>2</v>
      </c>
      <c r="I813" t="s">
        <v>986</v>
      </c>
      <c r="J813" t="s">
        <v>987</v>
      </c>
      <c r="K813" t="s">
        <v>988</v>
      </c>
      <c r="L813">
        <v>1368</v>
      </c>
      <c r="N813">
        <v>1011</v>
      </c>
      <c r="O813" t="s">
        <v>978</v>
      </c>
      <c r="P813" t="s">
        <v>978</v>
      </c>
      <c r="Q813">
        <v>1</v>
      </c>
      <c r="X813">
        <v>1.27</v>
      </c>
      <c r="Y813">
        <v>0</v>
      </c>
      <c r="Z813">
        <v>31.27</v>
      </c>
      <c r="AA813">
        <v>13.61</v>
      </c>
      <c r="AB813">
        <v>0</v>
      </c>
      <c r="AC813">
        <v>0</v>
      </c>
      <c r="AD813">
        <v>1</v>
      </c>
      <c r="AE813">
        <v>0</v>
      </c>
      <c r="AF813" t="s">
        <v>3</v>
      </c>
      <c r="AG813">
        <v>1.27</v>
      </c>
      <c r="AH813">
        <v>2</v>
      </c>
      <c r="AI813">
        <v>69735158</v>
      </c>
      <c r="AJ813">
        <v>799</v>
      </c>
      <c r="AK813">
        <v>0</v>
      </c>
      <c r="AL813">
        <v>0</v>
      </c>
      <c r="AM813">
        <v>0</v>
      </c>
      <c r="AN813">
        <v>0</v>
      </c>
      <c r="AO813">
        <v>0</v>
      </c>
      <c r="AP813">
        <v>0</v>
      </c>
      <c r="AQ813">
        <v>0</v>
      </c>
      <c r="AR813">
        <v>0</v>
      </c>
    </row>
    <row r="814" spans="1:44" x14ac:dyDescent="0.2">
      <c r="A814">
        <f>ROW(Source!A932)</f>
        <v>932</v>
      </c>
      <c r="B814">
        <v>69735165</v>
      </c>
      <c r="C814">
        <v>69735155</v>
      </c>
      <c r="D814">
        <v>27440041</v>
      </c>
      <c r="E814">
        <v>1</v>
      </c>
      <c r="F814">
        <v>1</v>
      </c>
      <c r="G814">
        <v>1</v>
      </c>
      <c r="H814">
        <v>2</v>
      </c>
      <c r="I814" t="s">
        <v>1003</v>
      </c>
      <c r="J814" t="s">
        <v>1004</v>
      </c>
      <c r="K814" t="s">
        <v>1005</v>
      </c>
      <c r="L814">
        <v>1368</v>
      </c>
      <c r="N814">
        <v>1011</v>
      </c>
      <c r="O814" t="s">
        <v>978</v>
      </c>
      <c r="P814" t="s">
        <v>978</v>
      </c>
      <c r="Q814">
        <v>1</v>
      </c>
      <c r="X814">
        <v>9.07</v>
      </c>
      <c r="Y814">
        <v>0</v>
      </c>
      <c r="Z814">
        <v>0.5</v>
      </c>
      <c r="AA814">
        <v>0</v>
      </c>
      <c r="AB814">
        <v>0</v>
      </c>
      <c r="AC814">
        <v>0</v>
      </c>
      <c r="AD814">
        <v>1</v>
      </c>
      <c r="AE814">
        <v>0</v>
      </c>
      <c r="AF814" t="s">
        <v>3</v>
      </c>
      <c r="AG814">
        <v>9.07</v>
      </c>
      <c r="AH814">
        <v>2</v>
      </c>
      <c r="AI814">
        <v>69735159</v>
      </c>
      <c r="AJ814">
        <v>800</v>
      </c>
      <c r="AK814">
        <v>0</v>
      </c>
      <c r="AL814">
        <v>0</v>
      </c>
      <c r="AM814">
        <v>0</v>
      </c>
      <c r="AN814">
        <v>0</v>
      </c>
      <c r="AO814">
        <v>0</v>
      </c>
      <c r="AP814">
        <v>0</v>
      </c>
      <c r="AQ814">
        <v>0</v>
      </c>
      <c r="AR814">
        <v>0</v>
      </c>
    </row>
    <row r="815" spans="1:44" x14ac:dyDescent="0.2">
      <c r="A815">
        <f>ROW(Source!A932)</f>
        <v>932</v>
      </c>
      <c r="B815">
        <v>69735166</v>
      </c>
      <c r="C815">
        <v>69735155</v>
      </c>
      <c r="D815">
        <v>27407705</v>
      </c>
      <c r="E815">
        <v>1</v>
      </c>
      <c r="F815">
        <v>1</v>
      </c>
      <c r="G815">
        <v>1</v>
      </c>
      <c r="H815">
        <v>3</v>
      </c>
      <c r="I815" t="s">
        <v>1065</v>
      </c>
      <c r="J815" t="s">
        <v>1090</v>
      </c>
      <c r="K815" t="s">
        <v>1067</v>
      </c>
      <c r="L815">
        <v>1339</v>
      </c>
      <c r="N815">
        <v>1007</v>
      </c>
      <c r="O815" t="s">
        <v>40</v>
      </c>
      <c r="P815" t="s">
        <v>40</v>
      </c>
      <c r="Q815">
        <v>1</v>
      </c>
      <c r="X815">
        <v>2.04</v>
      </c>
      <c r="Y815">
        <v>494.7</v>
      </c>
      <c r="Z815">
        <v>0</v>
      </c>
      <c r="AA815">
        <v>0</v>
      </c>
      <c r="AB815">
        <v>0</v>
      </c>
      <c r="AC815">
        <v>0</v>
      </c>
      <c r="AD815">
        <v>1</v>
      </c>
      <c r="AE815">
        <v>0</v>
      </c>
      <c r="AF815" t="s">
        <v>3</v>
      </c>
      <c r="AG815">
        <v>2.04</v>
      </c>
      <c r="AH815">
        <v>3</v>
      </c>
      <c r="AI815">
        <v>-1</v>
      </c>
      <c r="AJ815" t="s">
        <v>3</v>
      </c>
      <c r="AK815">
        <v>4</v>
      </c>
      <c r="AL815">
        <v>-1009.188</v>
      </c>
      <c r="AM815">
        <v>0</v>
      </c>
      <c r="AN815">
        <v>0</v>
      </c>
      <c r="AO815">
        <v>0</v>
      </c>
      <c r="AP815">
        <v>0</v>
      </c>
      <c r="AQ815">
        <v>0</v>
      </c>
      <c r="AR815">
        <v>1</v>
      </c>
    </row>
    <row r="816" spans="1:44" x14ac:dyDescent="0.2">
      <c r="A816">
        <f>ROW(Source!A932)</f>
        <v>932</v>
      </c>
      <c r="B816">
        <v>69735167</v>
      </c>
      <c r="C816">
        <v>69735155</v>
      </c>
      <c r="D816">
        <v>27416566</v>
      </c>
      <c r="E816">
        <v>1</v>
      </c>
      <c r="F816">
        <v>1</v>
      </c>
      <c r="G816">
        <v>1</v>
      </c>
      <c r="H816">
        <v>3</v>
      </c>
      <c r="I816" t="s">
        <v>82</v>
      </c>
      <c r="J816" t="s">
        <v>84</v>
      </c>
      <c r="K816" t="s">
        <v>83</v>
      </c>
      <c r="L816">
        <v>1339</v>
      </c>
      <c r="N816">
        <v>1007</v>
      </c>
      <c r="O816" t="s">
        <v>40</v>
      </c>
      <c r="P816" t="s">
        <v>40</v>
      </c>
      <c r="Q816">
        <v>1</v>
      </c>
      <c r="X816">
        <v>3.5</v>
      </c>
      <c r="Y816">
        <v>7.14</v>
      </c>
      <c r="Z816">
        <v>0</v>
      </c>
      <c r="AA816">
        <v>0</v>
      </c>
      <c r="AB816">
        <v>0</v>
      </c>
      <c r="AC816">
        <v>0</v>
      </c>
      <c r="AD816">
        <v>1</v>
      </c>
      <c r="AE816">
        <v>0</v>
      </c>
      <c r="AF816" t="s">
        <v>3</v>
      </c>
      <c r="AG816">
        <v>3.5</v>
      </c>
      <c r="AH816">
        <v>2</v>
      </c>
      <c r="AI816">
        <v>69735160</v>
      </c>
      <c r="AJ816">
        <v>801</v>
      </c>
      <c r="AK816">
        <v>3</v>
      </c>
      <c r="AL816">
        <v>-24.99</v>
      </c>
      <c r="AM816">
        <v>0</v>
      </c>
      <c r="AN816">
        <v>0</v>
      </c>
      <c r="AO816">
        <v>0</v>
      </c>
      <c r="AP816">
        <v>0</v>
      </c>
      <c r="AQ816">
        <v>0</v>
      </c>
      <c r="AR816">
        <v>1</v>
      </c>
    </row>
    <row r="817" spans="1:44" x14ac:dyDescent="0.2">
      <c r="A817">
        <f>ROW(Source!A933)</f>
        <v>933</v>
      </c>
      <c r="B817">
        <v>69735162</v>
      </c>
      <c r="C817">
        <v>69735155</v>
      </c>
      <c r="D817">
        <v>27496319</v>
      </c>
      <c r="E817">
        <v>1</v>
      </c>
      <c r="F817">
        <v>1</v>
      </c>
      <c r="G817">
        <v>1</v>
      </c>
      <c r="H817">
        <v>1</v>
      </c>
      <c r="I817" t="s">
        <v>1001</v>
      </c>
      <c r="J817" t="s">
        <v>3</v>
      </c>
      <c r="K817" t="s">
        <v>1002</v>
      </c>
      <c r="L817">
        <v>1369</v>
      </c>
      <c r="N817">
        <v>1013</v>
      </c>
      <c r="O817" t="s">
        <v>974</v>
      </c>
      <c r="P817" t="s">
        <v>974</v>
      </c>
      <c r="Q817">
        <v>1</v>
      </c>
      <c r="X817">
        <v>39.51</v>
      </c>
      <c r="Y817">
        <v>0</v>
      </c>
      <c r="Z817">
        <v>0</v>
      </c>
      <c r="AA817">
        <v>0</v>
      </c>
      <c r="AB817">
        <v>8.01</v>
      </c>
      <c r="AC817">
        <v>0</v>
      </c>
      <c r="AD817">
        <v>1</v>
      </c>
      <c r="AE817">
        <v>1</v>
      </c>
      <c r="AF817" t="s">
        <v>3</v>
      </c>
      <c r="AG817">
        <v>39.51</v>
      </c>
      <c r="AH817">
        <v>2</v>
      </c>
      <c r="AI817">
        <v>69735156</v>
      </c>
      <c r="AJ817">
        <v>803</v>
      </c>
      <c r="AK817">
        <v>0</v>
      </c>
      <c r="AL817">
        <v>0</v>
      </c>
      <c r="AM817">
        <v>0</v>
      </c>
      <c r="AN817">
        <v>0</v>
      </c>
      <c r="AO817">
        <v>0</v>
      </c>
      <c r="AP817">
        <v>0</v>
      </c>
      <c r="AQ817">
        <v>0</v>
      </c>
      <c r="AR817">
        <v>0</v>
      </c>
    </row>
    <row r="818" spans="1:44" x14ac:dyDescent="0.2">
      <c r="A818">
        <f>ROW(Source!A933)</f>
        <v>933</v>
      </c>
      <c r="B818">
        <v>69735163</v>
      </c>
      <c r="C818">
        <v>69735155</v>
      </c>
      <c r="D818">
        <v>121548</v>
      </c>
      <c r="E818">
        <v>1</v>
      </c>
      <c r="F818">
        <v>1</v>
      </c>
      <c r="G818">
        <v>1</v>
      </c>
      <c r="H818">
        <v>1</v>
      </c>
      <c r="I818" t="s">
        <v>36</v>
      </c>
      <c r="J818" t="s">
        <v>3</v>
      </c>
      <c r="K818" t="s">
        <v>981</v>
      </c>
      <c r="L818">
        <v>608254</v>
      </c>
      <c r="N818">
        <v>1013</v>
      </c>
      <c r="O818" t="s">
        <v>982</v>
      </c>
      <c r="P818" t="s">
        <v>982</v>
      </c>
      <c r="Q818">
        <v>1</v>
      </c>
      <c r="X818">
        <v>1.27</v>
      </c>
      <c r="Y818">
        <v>0</v>
      </c>
      <c r="Z818">
        <v>0</v>
      </c>
      <c r="AA818">
        <v>0</v>
      </c>
      <c r="AB818">
        <v>0</v>
      </c>
      <c r="AC818">
        <v>0</v>
      </c>
      <c r="AD818">
        <v>1</v>
      </c>
      <c r="AE818">
        <v>2</v>
      </c>
      <c r="AF818" t="s">
        <v>3</v>
      </c>
      <c r="AG818">
        <v>1.27</v>
      </c>
      <c r="AH818">
        <v>2</v>
      </c>
      <c r="AI818">
        <v>69735157</v>
      </c>
      <c r="AJ818">
        <v>804</v>
      </c>
      <c r="AK818">
        <v>0</v>
      </c>
      <c r="AL818">
        <v>0</v>
      </c>
      <c r="AM818">
        <v>0</v>
      </c>
      <c r="AN818">
        <v>0</v>
      </c>
      <c r="AO818">
        <v>0</v>
      </c>
      <c r="AP818">
        <v>0</v>
      </c>
      <c r="AQ818">
        <v>0</v>
      </c>
      <c r="AR818">
        <v>0</v>
      </c>
    </row>
    <row r="819" spans="1:44" x14ac:dyDescent="0.2">
      <c r="A819">
        <f>ROW(Source!A933)</f>
        <v>933</v>
      </c>
      <c r="B819">
        <v>69735164</v>
      </c>
      <c r="C819">
        <v>69735155</v>
      </c>
      <c r="D819">
        <v>27439630</v>
      </c>
      <c r="E819">
        <v>1</v>
      </c>
      <c r="F819">
        <v>1</v>
      </c>
      <c r="G819">
        <v>1</v>
      </c>
      <c r="H819">
        <v>2</v>
      </c>
      <c r="I819" t="s">
        <v>986</v>
      </c>
      <c r="J819" t="s">
        <v>987</v>
      </c>
      <c r="K819" t="s">
        <v>988</v>
      </c>
      <c r="L819">
        <v>1368</v>
      </c>
      <c r="N819">
        <v>1011</v>
      </c>
      <c r="O819" t="s">
        <v>978</v>
      </c>
      <c r="P819" t="s">
        <v>978</v>
      </c>
      <c r="Q819">
        <v>1</v>
      </c>
      <c r="X819">
        <v>1.27</v>
      </c>
      <c r="Y819">
        <v>0</v>
      </c>
      <c r="Z819">
        <v>31.27</v>
      </c>
      <c r="AA819">
        <v>13.61</v>
      </c>
      <c r="AB819">
        <v>0</v>
      </c>
      <c r="AC819">
        <v>0</v>
      </c>
      <c r="AD819">
        <v>1</v>
      </c>
      <c r="AE819">
        <v>0</v>
      </c>
      <c r="AF819" t="s">
        <v>3</v>
      </c>
      <c r="AG819">
        <v>1.27</v>
      </c>
      <c r="AH819">
        <v>2</v>
      </c>
      <c r="AI819">
        <v>69735158</v>
      </c>
      <c r="AJ819">
        <v>805</v>
      </c>
      <c r="AK819">
        <v>0</v>
      </c>
      <c r="AL819">
        <v>0</v>
      </c>
      <c r="AM819">
        <v>0</v>
      </c>
      <c r="AN819">
        <v>0</v>
      </c>
      <c r="AO819">
        <v>0</v>
      </c>
      <c r="AP819">
        <v>0</v>
      </c>
      <c r="AQ819">
        <v>0</v>
      </c>
      <c r="AR819">
        <v>0</v>
      </c>
    </row>
    <row r="820" spans="1:44" x14ac:dyDescent="0.2">
      <c r="A820">
        <f>ROW(Source!A933)</f>
        <v>933</v>
      </c>
      <c r="B820">
        <v>69735165</v>
      </c>
      <c r="C820">
        <v>69735155</v>
      </c>
      <c r="D820">
        <v>27440041</v>
      </c>
      <c r="E820">
        <v>1</v>
      </c>
      <c r="F820">
        <v>1</v>
      </c>
      <c r="G820">
        <v>1</v>
      </c>
      <c r="H820">
        <v>2</v>
      </c>
      <c r="I820" t="s">
        <v>1003</v>
      </c>
      <c r="J820" t="s">
        <v>1004</v>
      </c>
      <c r="K820" t="s">
        <v>1005</v>
      </c>
      <c r="L820">
        <v>1368</v>
      </c>
      <c r="N820">
        <v>1011</v>
      </c>
      <c r="O820" t="s">
        <v>978</v>
      </c>
      <c r="P820" t="s">
        <v>978</v>
      </c>
      <c r="Q820">
        <v>1</v>
      </c>
      <c r="X820">
        <v>9.07</v>
      </c>
      <c r="Y820">
        <v>0</v>
      </c>
      <c r="Z820">
        <v>0.5</v>
      </c>
      <c r="AA820">
        <v>0</v>
      </c>
      <c r="AB820">
        <v>0</v>
      </c>
      <c r="AC820">
        <v>0</v>
      </c>
      <c r="AD820">
        <v>1</v>
      </c>
      <c r="AE820">
        <v>0</v>
      </c>
      <c r="AF820" t="s">
        <v>3</v>
      </c>
      <c r="AG820">
        <v>9.07</v>
      </c>
      <c r="AH820">
        <v>2</v>
      </c>
      <c r="AI820">
        <v>69735159</v>
      </c>
      <c r="AJ820">
        <v>806</v>
      </c>
      <c r="AK820">
        <v>0</v>
      </c>
      <c r="AL820">
        <v>0</v>
      </c>
      <c r="AM820">
        <v>0</v>
      </c>
      <c r="AN820">
        <v>0</v>
      </c>
      <c r="AO820">
        <v>0</v>
      </c>
      <c r="AP820">
        <v>0</v>
      </c>
      <c r="AQ820">
        <v>0</v>
      </c>
      <c r="AR820">
        <v>0</v>
      </c>
    </row>
    <row r="821" spans="1:44" x14ac:dyDescent="0.2">
      <c r="A821">
        <f>ROW(Source!A933)</f>
        <v>933</v>
      </c>
      <c r="B821">
        <v>69735166</v>
      </c>
      <c r="C821">
        <v>69735155</v>
      </c>
      <c r="D821">
        <v>27407705</v>
      </c>
      <c r="E821">
        <v>1</v>
      </c>
      <c r="F821">
        <v>1</v>
      </c>
      <c r="G821">
        <v>1</v>
      </c>
      <c r="H821">
        <v>3</v>
      </c>
      <c r="I821" t="s">
        <v>1065</v>
      </c>
      <c r="J821" t="s">
        <v>1090</v>
      </c>
      <c r="K821" t="s">
        <v>1067</v>
      </c>
      <c r="L821">
        <v>1339</v>
      </c>
      <c r="N821">
        <v>1007</v>
      </c>
      <c r="O821" t="s">
        <v>40</v>
      </c>
      <c r="P821" t="s">
        <v>40</v>
      </c>
      <c r="Q821">
        <v>1</v>
      </c>
      <c r="X821">
        <v>2.04</v>
      </c>
      <c r="Y821">
        <v>494.7</v>
      </c>
      <c r="Z821">
        <v>0</v>
      </c>
      <c r="AA821">
        <v>0</v>
      </c>
      <c r="AB821">
        <v>0</v>
      </c>
      <c r="AC821">
        <v>0</v>
      </c>
      <c r="AD821">
        <v>1</v>
      </c>
      <c r="AE821">
        <v>0</v>
      </c>
      <c r="AF821" t="s">
        <v>3</v>
      </c>
      <c r="AG821">
        <v>2.04</v>
      </c>
      <c r="AH821">
        <v>3</v>
      </c>
      <c r="AI821">
        <v>-1</v>
      </c>
      <c r="AJ821" t="s">
        <v>3</v>
      </c>
      <c r="AK821">
        <v>4</v>
      </c>
      <c r="AL821">
        <v>-1009.188</v>
      </c>
      <c r="AM821">
        <v>0</v>
      </c>
      <c r="AN821">
        <v>0</v>
      </c>
      <c r="AO821">
        <v>0</v>
      </c>
      <c r="AP821">
        <v>0</v>
      </c>
      <c r="AQ821">
        <v>0</v>
      </c>
      <c r="AR821">
        <v>1</v>
      </c>
    </row>
    <row r="822" spans="1:44" x14ac:dyDescent="0.2">
      <c r="A822">
        <f>ROW(Source!A933)</f>
        <v>933</v>
      </c>
      <c r="B822">
        <v>69735167</v>
      </c>
      <c r="C822">
        <v>69735155</v>
      </c>
      <c r="D822">
        <v>27416566</v>
      </c>
      <c r="E822">
        <v>1</v>
      </c>
      <c r="F822">
        <v>1</v>
      </c>
      <c r="G822">
        <v>1</v>
      </c>
      <c r="H822">
        <v>3</v>
      </c>
      <c r="I822" t="s">
        <v>82</v>
      </c>
      <c r="J822" t="s">
        <v>84</v>
      </c>
      <c r="K822" t="s">
        <v>83</v>
      </c>
      <c r="L822">
        <v>1339</v>
      </c>
      <c r="N822">
        <v>1007</v>
      </c>
      <c r="O822" t="s">
        <v>40</v>
      </c>
      <c r="P822" t="s">
        <v>40</v>
      </c>
      <c r="Q822">
        <v>1</v>
      </c>
      <c r="X822">
        <v>3.5</v>
      </c>
      <c r="Y822">
        <v>7.14</v>
      </c>
      <c r="Z822">
        <v>0</v>
      </c>
      <c r="AA822">
        <v>0</v>
      </c>
      <c r="AB822">
        <v>0</v>
      </c>
      <c r="AC822">
        <v>0</v>
      </c>
      <c r="AD822">
        <v>1</v>
      </c>
      <c r="AE822">
        <v>0</v>
      </c>
      <c r="AF822" t="s">
        <v>3</v>
      </c>
      <c r="AG822">
        <v>3.5</v>
      </c>
      <c r="AH822">
        <v>2</v>
      </c>
      <c r="AI822">
        <v>69735160</v>
      </c>
      <c r="AJ822">
        <v>807</v>
      </c>
      <c r="AK822">
        <v>3</v>
      </c>
      <c r="AL822">
        <v>-24.99</v>
      </c>
      <c r="AM822">
        <v>0</v>
      </c>
      <c r="AN822">
        <v>0</v>
      </c>
      <c r="AO822">
        <v>0</v>
      </c>
      <c r="AP822">
        <v>0</v>
      </c>
      <c r="AQ822">
        <v>0</v>
      </c>
      <c r="AR822">
        <v>1</v>
      </c>
    </row>
    <row r="823" spans="1:44" x14ac:dyDescent="0.2">
      <c r="A823">
        <f>ROW(Source!A938)</f>
        <v>938</v>
      </c>
      <c r="B823">
        <v>69735176</v>
      </c>
      <c r="C823">
        <v>69735170</v>
      </c>
      <c r="D823">
        <v>27496319</v>
      </c>
      <c r="E823">
        <v>1</v>
      </c>
      <c r="F823">
        <v>1</v>
      </c>
      <c r="G823">
        <v>1</v>
      </c>
      <c r="H823">
        <v>1</v>
      </c>
      <c r="I823" t="s">
        <v>1001</v>
      </c>
      <c r="J823" t="s">
        <v>3</v>
      </c>
      <c r="K823" t="s">
        <v>1002</v>
      </c>
      <c r="L823">
        <v>1369</v>
      </c>
      <c r="N823">
        <v>1013</v>
      </c>
      <c r="O823" t="s">
        <v>974</v>
      </c>
      <c r="P823" t="s">
        <v>974</v>
      </c>
      <c r="Q823">
        <v>1</v>
      </c>
      <c r="X823">
        <v>0.5</v>
      </c>
      <c r="Y823">
        <v>0</v>
      </c>
      <c r="Z823">
        <v>0</v>
      </c>
      <c r="AA823">
        <v>0</v>
      </c>
      <c r="AB823">
        <v>8.01</v>
      </c>
      <c r="AC823">
        <v>0</v>
      </c>
      <c r="AD823">
        <v>1</v>
      </c>
      <c r="AE823">
        <v>1</v>
      </c>
      <c r="AF823" t="s">
        <v>509</v>
      </c>
      <c r="AG823">
        <v>0.2</v>
      </c>
      <c r="AH823">
        <v>2</v>
      </c>
      <c r="AI823">
        <v>69735171</v>
      </c>
      <c r="AJ823">
        <v>809</v>
      </c>
      <c r="AK823">
        <v>0</v>
      </c>
      <c r="AL823">
        <v>0</v>
      </c>
      <c r="AM823">
        <v>0</v>
      </c>
      <c r="AN823">
        <v>0</v>
      </c>
      <c r="AO823">
        <v>0</v>
      </c>
      <c r="AP823">
        <v>0</v>
      </c>
      <c r="AQ823">
        <v>0</v>
      </c>
      <c r="AR823">
        <v>0</v>
      </c>
    </row>
    <row r="824" spans="1:44" x14ac:dyDescent="0.2">
      <c r="A824">
        <f>ROW(Source!A938)</f>
        <v>938</v>
      </c>
      <c r="B824">
        <v>69735177</v>
      </c>
      <c r="C824">
        <v>69735170</v>
      </c>
      <c r="D824">
        <v>121548</v>
      </c>
      <c r="E824">
        <v>1</v>
      </c>
      <c r="F824">
        <v>1</v>
      </c>
      <c r="G824">
        <v>1</v>
      </c>
      <c r="H824">
        <v>1</v>
      </c>
      <c r="I824" t="s">
        <v>36</v>
      </c>
      <c r="J824" t="s">
        <v>3</v>
      </c>
      <c r="K824" t="s">
        <v>981</v>
      </c>
      <c r="L824">
        <v>608254</v>
      </c>
      <c r="N824">
        <v>1013</v>
      </c>
      <c r="O824" t="s">
        <v>982</v>
      </c>
      <c r="P824" t="s">
        <v>982</v>
      </c>
      <c r="Q824">
        <v>1</v>
      </c>
      <c r="X824">
        <v>0.21</v>
      </c>
      <c r="Y824">
        <v>0</v>
      </c>
      <c r="Z824">
        <v>0</v>
      </c>
      <c r="AA824">
        <v>0</v>
      </c>
      <c r="AB824">
        <v>0</v>
      </c>
      <c r="AC824">
        <v>0</v>
      </c>
      <c r="AD824">
        <v>1</v>
      </c>
      <c r="AE824">
        <v>2</v>
      </c>
      <c r="AF824" t="s">
        <v>509</v>
      </c>
      <c r="AG824">
        <v>8.4000000000000005E-2</v>
      </c>
      <c r="AH824">
        <v>2</v>
      </c>
      <c r="AI824">
        <v>69735172</v>
      </c>
      <c r="AJ824">
        <v>810</v>
      </c>
      <c r="AK824">
        <v>0</v>
      </c>
      <c r="AL824">
        <v>0</v>
      </c>
      <c r="AM824">
        <v>0</v>
      </c>
      <c r="AN824">
        <v>0</v>
      </c>
      <c r="AO824">
        <v>0</v>
      </c>
      <c r="AP824">
        <v>0</v>
      </c>
      <c r="AQ824">
        <v>0</v>
      </c>
      <c r="AR824">
        <v>0</v>
      </c>
    </row>
    <row r="825" spans="1:44" x14ac:dyDescent="0.2">
      <c r="A825">
        <f>ROW(Source!A938)</f>
        <v>938</v>
      </c>
      <c r="B825">
        <v>69735178</v>
      </c>
      <c r="C825">
        <v>69735170</v>
      </c>
      <c r="D825">
        <v>27439630</v>
      </c>
      <c r="E825">
        <v>1</v>
      </c>
      <c r="F825">
        <v>1</v>
      </c>
      <c r="G825">
        <v>1</v>
      </c>
      <c r="H825">
        <v>2</v>
      </c>
      <c r="I825" t="s">
        <v>986</v>
      </c>
      <c r="J825" t="s">
        <v>987</v>
      </c>
      <c r="K825" t="s">
        <v>988</v>
      </c>
      <c r="L825">
        <v>1368</v>
      </c>
      <c r="N825">
        <v>1011</v>
      </c>
      <c r="O825" t="s">
        <v>978</v>
      </c>
      <c r="P825" t="s">
        <v>978</v>
      </c>
      <c r="Q825">
        <v>1</v>
      </c>
      <c r="X825">
        <v>0.21</v>
      </c>
      <c r="Y825">
        <v>0</v>
      </c>
      <c r="Z825">
        <v>31.27</v>
      </c>
      <c r="AA825">
        <v>13.61</v>
      </c>
      <c r="AB825">
        <v>0</v>
      </c>
      <c r="AC825">
        <v>0</v>
      </c>
      <c r="AD825">
        <v>1</v>
      </c>
      <c r="AE825">
        <v>0</v>
      </c>
      <c r="AF825" t="s">
        <v>509</v>
      </c>
      <c r="AG825">
        <v>8.4000000000000005E-2</v>
      </c>
      <c r="AH825">
        <v>2</v>
      </c>
      <c r="AI825">
        <v>69735173</v>
      </c>
      <c r="AJ825">
        <v>811</v>
      </c>
      <c r="AK825">
        <v>0</v>
      </c>
      <c r="AL825">
        <v>0</v>
      </c>
      <c r="AM825">
        <v>0</v>
      </c>
      <c r="AN825">
        <v>0</v>
      </c>
      <c r="AO825">
        <v>0</v>
      </c>
      <c r="AP825">
        <v>0</v>
      </c>
      <c r="AQ825">
        <v>0</v>
      </c>
      <c r="AR825">
        <v>0</v>
      </c>
    </row>
    <row r="826" spans="1:44" x14ac:dyDescent="0.2">
      <c r="A826">
        <f>ROW(Source!A938)</f>
        <v>938</v>
      </c>
      <c r="B826">
        <v>69735179</v>
      </c>
      <c r="C826">
        <v>69735170</v>
      </c>
      <c r="D826">
        <v>27440041</v>
      </c>
      <c r="E826">
        <v>1</v>
      </c>
      <c r="F826">
        <v>1</v>
      </c>
      <c r="G826">
        <v>1</v>
      </c>
      <c r="H826">
        <v>2</v>
      </c>
      <c r="I826" t="s">
        <v>1003</v>
      </c>
      <c r="J826" t="s">
        <v>1004</v>
      </c>
      <c r="K826" t="s">
        <v>1005</v>
      </c>
      <c r="L826">
        <v>1368</v>
      </c>
      <c r="N826">
        <v>1011</v>
      </c>
      <c r="O826" t="s">
        <v>978</v>
      </c>
      <c r="P826" t="s">
        <v>978</v>
      </c>
      <c r="Q826">
        <v>1</v>
      </c>
      <c r="X826">
        <v>2.3199999999999998</v>
      </c>
      <c r="Y826">
        <v>0</v>
      </c>
      <c r="Z826">
        <v>0.5</v>
      </c>
      <c r="AA826">
        <v>0</v>
      </c>
      <c r="AB826">
        <v>0</v>
      </c>
      <c r="AC826">
        <v>0</v>
      </c>
      <c r="AD826">
        <v>1</v>
      </c>
      <c r="AE826">
        <v>0</v>
      </c>
      <c r="AF826" t="s">
        <v>509</v>
      </c>
      <c r="AG826">
        <v>0.92799999999999994</v>
      </c>
      <c r="AH826">
        <v>2</v>
      </c>
      <c r="AI826">
        <v>69735174</v>
      </c>
      <c r="AJ826">
        <v>812</v>
      </c>
      <c r="AK826">
        <v>0</v>
      </c>
      <c r="AL826">
        <v>0</v>
      </c>
      <c r="AM826">
        <v>0</v>
      </c>
      <c r="AN826">
        <v>0</v>
      </c>
      <c r="AO826">
        <v>0</v>
      </c>
      <c r="AP826">
        <v>0</v>
      </c>
      <c r="AQ826">
        <v>0</v>
      </c>
      <c r="AR826">
        <v>0</v>
      </c>
    </row>
    <row r="827" spans="1:44" x14ac:dyDescent="0.2">
      <c r="A827">
        <f>ROW(Source!A938)</f>
        <v>938</v>
      </c>
      <c r="B827">
        <v>69735180</v>
      </c>
      <c r="C827">
        <v>69735170</v>
      </c>
      <c r="D827">
        <v>27407705</v>
      </c>
      <c r="E827">
        <v>1</v>
      </c>
      <c r="F827">
        <v>1</v>
      </c>
      <c r="G827">
        <v>1</v>
      </c>
      <c r="H827">
        <v>3</v>
      </c>
      <c r="I827" t="s">
        <v>1065</v>
      </c>
      <c r="J827" t="s">
        <v>1090</v>
      </c>
      <c r="K827" t="s">
        <v>1067</v>
      </c>
      <c r="L827">
        <v>1339</v>
      </c>
      <c r="N827">
        <v>1007</v>
      </c>
      <c r="O827" t="s">
        <v>40</v>
      </c>
      <c r="P827" t="s">
        <v>40</v>
      </c>
      <c r="Q827">
        <v>1</v>
      </c>
      <c r="X827">
        <v>0.51</v>
      </c>
      <c r="Y827">
        <v>494.7</v>
      </c>
      <c r="Z827">
        <v>0</v>
      </c>
      <c r="AA827">
        <v>0</v>
      </c>
      <c r="AB827">
        <v>0</v>
      </c>
      <c r="AC827">
        <v>0</v>
      </c>
      <c r="AD827">
        <v>1</v>
      </c>
      <c r="AE827">
        <v>0</v>
      </c>
      <c r="AF827" t="s">
        <v>509</v>
      </c>
      <c r="AG827">
        <v>0.20400000000000001</v>
      </c>
      <c r="AH827">
        <v>3</v>
      </c>
      <c r="AI827">
        <v>-1</v>
      </c>
      <c r="AJ827" t="s">
        <v>3</v>
      </c>
      <c r="AK827">
        <v>4</v>
      </c>
      <c r="AL827">
        <v>-100.9188</v>
      </c>
      <c r="AM827">
        <v>0</v>
      </c>
      <c r="AN827">
        <v>0</v>
      </c>
      <c r="AO827">
        <v>0</v>
      </c>
      <c r="AP827">
        <v>0</v>
      </c>
      <c r="AQ827">
        <v>0</v>
      </c>
      <c r="AR827">
        <v>1</v>
      </c>
    </row>
    <row r="828" spans="1:44" x14ac:dyDescent="0.2">
      <c r="A828">
        <f>ROW(Source!A939)</f>
        <v>939</v>
      </c>
      <c r="B828">
        <v>69735176</v>
      </c>
      <c r="C828">
        <v>69735170</v>
      </c>
      <c r="D828">
        <v>27496319</v>
      </c>
      <c r="E828">
        <v>1</v>
      </c>
      <c r="F828">
        <v>1</v>
      </c>
      <c r="G828">
        <v>1</v>
      </c>
      <c r="H828">
        <v>1</v>
      </c>
      <c r="I828" t="s">
        <v>1001</v>
      </c>
      <c r="J828" t="s">
        <v>3</v>
      </c>
      <c r="K828" t="s">
        <v>1002</v>
      </c>
      <c r="L828">
        <v>1369</v>
      </c>
      <c r="N828">
        <v>1013</v>
      </c>
      <c r="O828" t="s">
        <v>974</v>
      </c>
      <c r="P828" t="s">
        <v>974</v>
      </c>
      <c r="Q828">
        <v>1</v>
      </c>
      <c r="X828">
        <v>0.5</v>
      </c>
      <c r="Y828">
        <v>0</v>
      </c>
      <c r="Z828">
        <v>0</v>
      </c>
      <c r="AA828">
        <v>0</v>
      </c>
      <c r="AB828">
        <v>8.01</v>
      </c>
      <c r="AC828">
        <v>0</v>
      </c>
      <c r="AD828">
        <v>1</v>
      </c>
      <c r="AE828">
        <v>1</v>
      </c>
      <c r="AF828" t="s">
        <v>509</v>
      </c>
      <c r="AG828">
        <v>0.2</v>
      </c>
      <c r="AH828">
        <v>2</v>
      </c>
      <c r="AI828">
        <v>69735171</v>
      </c>
      <c r="AJ828">
        <v>814</v>
      </c>
      <c r="AK828">
        <v>0</v>
      </c>
      <c r="AL828">
        <v>0</v>
      </c>
      <c r="AM828">
        <v>0</v>
      </c>
      <c r="AN828">
        <v>0</v>
      </c>
      <c r="AO828">
        <v>0</v>
      </c>
      <c r="AP828">
        <v>0</v>
      </c>
      <c r="AQ828">
        <v>0</v>
      </c>
      <c r="AR828">
        <v>0</v>
      </c>
    </row>
    <row r="829" spans="1:44" x14ac:dyDescent="0.2">
      <c r="A829">
        <f>ROW(Source!A939)</f>
        <v>939</v>
      </c>
      <c r="B829">
        <v>69735177</v>
      </c>
      <c r="C829">
        <v>69735170</v>
      </c>
      <c r="D829">
        <v>121548</v>
      </c>
      <c r="E829">
        <v>1</v>
      </c>
      <c r="F829">
        <v>1</v>
      </c>
      <c r="G829">
        <v>1</v>
      </c>
      <c r="H829">
        <v>1</v>
      </c>
      <c r="I829" t="s">
        <v>36</v>
      </c>
      <c r="J829" t="s">
        <v>3</v>
      </c>
      <c r="K829" t="s">
        <v>981</v>
      </c>
      <c r="L829">
        <v>608254</v>
      </c>
      <c r="N829">
        <v>1013</v>
      </c>
      <c r="O829" t="s">
        <v>982</v>
      </c>
      <c r="P829" t="s">
        <v>982</v>
      </c>
      <c r="Q829">
        <v>1</v>
      </c>
      <c r="X829">
        <v>0.21</v>
      </c>
      <c r="Y829">
        <v>0</v>
      </c>
      <c r="Z829">
        <v>0</v>
      </c>
      <c r="AA829">
        <v>0</v>
      </c>
      <c r="AB829">
        <v>0</v>
      </c>
      <c r="AC829">
        <v>0</v>
      </c>
      <c r="AD829">
        <v>1</v>
      </c>
      <c r="AE829">
        <v>2</v>
      </c>
      <c r="AF829" t="s">
        <v>509</v>
      </c>
      <c r="AG829">
        <v>8.4000000000000005E-2</v>
      </c>
      <c r="AH829">
        <v>2</v>
      </c>
      <c r="AI829">
        <v>69735172</v>
      </c>
      <c r="AJ829">
        <v>815</v>
      </c>
      <c r="AK829">
        <v>0</v>
      </c>
      <c r="AL829">
        <v>0</v>
      </c>
      <c r="AM829">
        <v>0</v>
      </c>
      <c r="AN829">
        <v>0</v>
      </c>
      <c r="AO829">
        <v>0</v>
      </c>
      <c r="AP829">
        <v>0</v>
      </c>
      <c r="AQ829">
        <v>0</v>
      </c>
      <c r="AR829">
        <v>0</v>
      </c>
    </row>
    <row r="830" spans="1:44" x14ac:dyDescent="0.2">
      <c r="A830">
        <f>ROW(Source!A939)</f>
        <v>939</v>
      </c>
      <c r="B830">
        <v>69735178</v>
      </c>
      <c r="C830">
        <v>69735170</v>
      </c>
      <c r="D830">
        <v>27439630</v>
      </c>
      <c r="E830">
        <v>1</v>
      </c>
      <c r="F830">
        <v>1</v>
      </c>
      <c r="G830">
        <v>1</v>
      </c>
      <c r="H830">
        <v>2</v>
      </c>
      <c r="I830" t="s">
        <v>986</v>
      </c>
      <c r="J830" t="s">
        <v>987</v>
      </c>
      <c r="K830" t="s">
        <v>988</v>
      </c>
      <c r="L830">
        <v>1368</v>
      </c>
      <c r="N830">
        <v>1011</v>
      </c>
      <c r="O830" t="s">
        <v>978</v>
      </c>
      <c r="P830" t="s">
        <v>978</v>
      </c>
      <c r="Q830">
        <v>1</v>
      </c>
      <c r="X830">
        <v>0.21</v>
      </c>
      <c r="Y830">
        <v>0</v>
      </c>
      <c r="Z830">
        <v>31.27</v>
      </c>
      <c r="AA830">
        <v>13.61</v>
      </c>
      <c r="AB830">
        <v>0</v>
      </c>
      <c r="AC830">
        <v>0</v>
      </c>
      <c r="AD830">
        <v>1</v>
      </c>
      <c r="AE830">
        <v>0</v>
      </c>
      <c r="AF830" t="s">
        <v>509</v>
      </c>
      <c r="AG830">
        <v>8.4000000000000005E-2</v>
      </c>
      <c r="AH830">
        <v>2</v>
      </c>
      <c r="AI830">
        <v>69735173</v>
      </c>
      <c r="AJ830">
        <v>816</v>
      </c>
      <c r="AK830">
        <v>0</v>
      </c>
      <c r="AL830">
        <v>0</v>
      </c>
      <c r="AM830">
        <v>0</v>
      </c>
      <c r="AN830">
        <v>0</v>
      </c>
      <c r="AO830">
        <v>0</v>
      </c>
      <c r="AP830">
        <v>0</v>
      </c>
      <c r="AQ830">
        <v>0</v>
      </c>
      <c r="AR830">
        <v>0</v>
      </c>
    </row>
    <row r="831" spans="1:44" x14ac:dyDescent="0.2">
      <c r="A831">
        <f>ROW(Source!A939)</f>
        <v>939</v>
      </c>
      <c r="B831">
        <v>69735179</v>
      </c>
      <c r="C831">
        <v>69735170</v>
      </c>
      <c r="D831">
        <v>27440041</v>
      </c>
      <c r="E831">
        <v>1</v>
      </c>
      <c r="F831">
        <v>1</v>
      </c>
      <c r="G831">
        <v>1</v>
      </c>
      <c r="H831">
        <v>2</v>
      </c>
      <c r="I831" t="s">
        <v>1003</v>
      </c>
      <c r="J831" t="s">
        <v>1004</v>
      </c>
      <c r="K831" t="s">
        <v>1005</v>
      </c>
      <c r="L831">
        <v>1368</v>
      </c>
      <c r="N831">
        <v>1011</v>
      </c>
      <c r="O831" t="s">
        <v>978</v>
      </c>
      <c r="P831" t="s">
        <v>978</v>
      </c>
      <c r="Q831">
        <v>1</v>
      </c>
      <c r="X831">
        <v>2.3199999999999998</v>
      </c>
      <c r="Y831">
        <v>0</v>
      </c>
      <c r="Z831">
        <v>0.5</v>
      </c>
      <c r="AA831">
        <v>0</v>
      </c>
      <c r="AB831">
        <v>0</v>
      </c>
      <c r="AC831">
        <v>0</v>
      </c>
      <c r="AD831">
        <v>1</v>
      </c>
      <c r="AE831">
        <v>0</v>
      </c>
      <c r="AF831" t="s">
        <v>509</v>
      </c>
      <c r="AG831">
        <v>0.92799999999999994</v>
      </c>
      <c r="AH831">
        <v>2</v>
      </c>
      <c r="AI831">
        <v>69735174</v>
      </c>
      <c r="AJ831">
        <v>817</v>
      </c>
      <c r="AK831">
        <v>0</v>
      </c>
      <c r="AL831">
        <v>0</v>
      </c>
      <c r="AM831">
        <v>0</v>
      </c>
      <c r="AN831">
        <v>0</v>
      </c>
      <c r="AO831">
        <v>0</v>
      </c>
      <c r="AP831">
        <v>0</v>
      </c>
      <c r="AQ831">
        <v>0</v>
      </c>
      <c r="AR831">
        <v>0</v>
      </c>
    </row>
    <row r="832" spans="1:44" x14ac:dyDescent="0.2">
      <c r="A832">
        <f>ROW(Source!A939)</f>
        <v>939</v>
      </c>
      <c r="B832">
        <v>69735180</v>
      </c>
      <c r="C832">
        <v>69735170</v>
      </c>
      <c r="D832">
        <v>27407705</v>
      </c>
      <c r="E832">
        <v>1</v>
      </c>
      <c r="F832">
        <v>1</v>
      </c>
      <c r="G832">
        <v>1</v>
      </c>
      <c r="H832">
        <v>3</v>
      </c>
      <c r="I832" t="s">
        <v>1065</v>
      </c>
      <c r="J832" t="s">
        <v>1090</v>
      </c>
      <c r="K832" t="s">
        <v>1067</v>
      </c>
      <c r="L832">
        <v>1339</v>
      </c>
      <c r="N832">
        <v>1007</v>
      </c>
      <c r="O832" t="s">
        <v>40</v>
      </c>
      <c r="P832" t="s">
        <v>40</v>
      </c>
      <c r="Q832">
        <v>1</v>
      </c>
      <c r="X832">
        <v>0.51</v>
      </c>
      <c r="Y832">
        <v>494.7</v>
      </c>
      <c r="Z832">
        <v>0</v>
      </c>
      <c r="AA832">
        <v>0</v>
      </c>
      <c r="AB832">
        <v>0</v>
      </c>
      <c r="AC832">
        <v>0</v>
      </c>
      <c r="AD832">
        <v>1</v>
      </c>
      <c r="AE832">
        <v>0</v>
      </c>
      <c r="AF832" t="s">
        <v>509</v>
      </c>
      <c r="AG832">
        <v>0.20400000000000001</v>
      </c>
      <c r="AH832">
        <v>3</v>
      </c>
      <c r="AI832">
        <v>-1</v>
      </c>
      <c r="AJ832" t="s">
        <v>3</v>
      </c>
      <c r="AK832">
        <v>4</v>
      </c>
      <c r="AL832">
        <v>-100.9188</v>
      </c>
      <c r="AM832">
        <v>0</v>
      </c>
      <c r="AN832">
        <v>0</v>
      </c>
      <c r="AO832">
        <v>0</v>
      </c>
      <c r="AP832">
        <v>0</v>
      </c>
      <c r="AQ832">
        <v>0</v>
      </c>
      <c r="AR832">
        <v>1</v>
      </c>
    </row>
    <row r="833" spans="1:44" x14ac:dyDescent="0.2">
      <c r="A833">
        <f>ROW(Source!A942)</f>
        <v>942</v>
      </c>
      <c r="B833">
        <v>69735195</v>
      </c>
      <c r="C833">
        <v>69735182</v>
      </c>
      <c r="D833">
        <v>27498693</v>
      </c>
      <c r="E833">
        <v>1</v>
      </c>
      <c r="F833">
        <v>1</v>
      </c>
      <c r="G833">
        <v>1</v>
      </c>
      <c r="H833">
        <v>1</v>
      </c>
      <c r="I833" t="s">
        <v>979</v>
      </c>
      <c r="J833" t="s">
        <v>3</v>
      </c>
      <c r="K833" t="s">
        <v>980</v>
      </c>
      <c r="L833">
        <v>1369</v>
      </c>
      <c r="N833">
        <v>1013</v>
      </c>
      <c r="O833" t="s">
        <v>974</v>
      </c>
      <c r="P833" t="s">
        <v>974</v>
      </c>
      <c r="Q833">
        <v>1</v>
      </c>
      <c r="X833">
        <v>119.78</v>
      </c>
      <c r="Y833">
        <v>0</v>
      </c>
      <c r="Z833">
        <v>0</v>
      </c>
      <c r="AA833">
        <v>0</v>
      </c>
      <c r="AB833">
        <v>8.82</v>
      </c>
      <c r="AC833">
        <v>0</v>
      </c>
      <c r="AD833">
        <v>1</v>
      </c>
      <c r="AE833">
        <v>1</v>
      </c>
      <c r="AF833" t="s">
        <v>3</v>
      </c>
      <c r="AG833">
        <v>119.78</v>
      </c>
      <c r="AH833">
        <v>2</v>
      </c>
      <c r="AI833">
        <v>69735183</v>
      </c>
      <c r="AJ833">
        <v>819</v>
      </c>
      <c r="AK833">
        <v>0</v>
      </c>
      <c r="AL833">
        <v>0</v>
      </c>
      <c r="AM833">
        <v>0</v>
      </c>
      <c r="AN833">
        <v>0</v>
      </c>
      <c r="AO833">
        <v>0</v>
      </c>
      <c r="AP833">
        <v>0</v>
      </c>
      <c r="AQ833">
        <v>0</v>
      </c>
      <c r="AR833">
        <v>0</v>
      </c>
    </row>
    <row r="834" spans="1:44" x14ac:dyDescent="0.2">
      <c r="A834">
        <f>ROW(Source!A942)</f>
        <v>942</v>
      </c>
      <c r="B834">
        <v>69735196</v>
      </c>
      <c r="C834">
        <v>69735182</v>
      </c>
      <c r="D834">
        <v>121548</v>
      </c>
      <c r="E834">
        <v>1</v>
      </c>
      <c r="F834">
        <v>1</v>
      </c>
      <c r="G834">
        <v>1</v>
      </c>
      <c r="H834">
        <v>1</v>
      </c>
      <c r="I834" t="s">
        <v>36</v>
      </c>
      <c r="J834" t="s">
        <v>3</v>
      </c>
      <c r="K834" t="s">
        <v>981</v>
      </c>
      <c r="L834">
        <v>608254</v>
      </c>
      <c r="N834">
        <v>1013</v>
      </c>
      <c r="O834" t="s">
        <v>982</v>
      </c>
      <c r="P834" t="s">
        <v>982</v>
      </c>
      <c r="Q834">
        <v>1</v>
      </c>
      <c r="X834">
        <v>4.22</v>
      </c>
      <c r="Y834">
        <v>0</v>
      </c>
      <c r="Z834">
        <v>0</v>
      </c>
      <c r="AA834">
        <v>0</v>
      </c>
      <c r="AB834">
        <v>0</v>
      </c>
      <c r="AC834">
        <v>0</v>
      </c>
      <c r="AD834">
        <v>1</v>
      </c>
      <c r="AE834">
        <v>2</v>
      </c>
      <c r="AF834" t="s">
        <v>3</v>
      </c>
      <c r="AG834">
        <v>4.22</v>
      </c>
      <c r="AH834">
        <v>2</v>
      </c>
      <c r="AI834">
        <v>69735184</v>
      </c>
      <c r="AJ834">
        <v>820</v>
      </c>
      <c r="AK834">
        <v>0</v>
      </c>
      <c r="AL834">
        <v>0</v>
      </c>
      <c r="AM834">
        <v>0</v>
      </c>
      <c r="AN834">
        <v>0</v>
      </c>
      <c r="AO834">
        <v>0</v>
      </c>
      <c r="AP834">
        <v>0</v>
      </c>
      <c r="AQ834">
        <v>0</v>
      </c>
      <c r="AR834">
        <v>0</v>
      </c>
    </row>
    <row r="835" spans="1:44" x14ac:dyDescent="0.2">
      <c r="A835">
        <f>ROW(Source!A942)</f>
        <v>942</v>
      </c>
      <c r="B835">
        <v>69735197</v>
      </c>
      <c r="C835">
        <v>69735182</v>
      </c>
      <c r="D835">
        <v>27439571</v>
      </c>
      <c r="E835">
        <v>1</v>
      </c>
      <c r="F835">
        <v>1</v>
      </c>
      <c r="G835">
        <v>1</v>
      </c>
      <c r="H835">
        <v>2</v>
      </c>
      <c r="I835" t="s">
        <v>983</v>
      </c>
      <c r="J835" t="s">
        <v>984</v>
      </c>
      <c r="K835" t="s">
        <v>985</v>
      </c>
      <c r="L835">
        <v>1368</v>
      </c>
      <c r="N835">
        <v>1011</v>
      </c>
      <c r="O835" t="s">
        <v>978</v>
      </c>
      <c r="P835" t="s">
        <v>978</v>
      </c>
      <c r="Q835">
        <v>1</v>
      </c>
      <c r="X835">
        <v>0.36</v>
      </c>
      <c r="Y835">
        <v>0</v>
      </c>
      <c r="Z835">
        <v>88.42</v>
      </c>
      <c r="AA835">
        <v>10.14</v>
      </c>
      <c r="AB835">
        <v>0</v>
      </c>
      <c r="AC835">
        <v>0</v>
      </c>
      <c r="AD835">
        <v>1</v>
      </c>
      <c r="AE835">
        <v>0</v>
      </c>
      <c r="AF835" t="s">
        <v>3</v>
      </c>
      <c r="AG835">
        <v>0.36</v>
      </c>
      <c r="AH835">
        <v>2</v>
      </c>
      <c r="AI835">
        <v>69735185</v>
      </c>
      <c r="AJ835">
        <v>821</v>
      </c>
      <c r="AK835">
        <v>0</v>
      </c>
      <c r="AL835">
        <v>0</v>
      </c>
      <c r="AM835">
        <v>0</v>
      </c>
      <c r="AN835">
        <v>0</v>
      </c>
      <c r="AO835">
        <v>0</v>
      </c>
      <c r="AP835">
        <v>0</v>
      </c>
      <c r="AQ835">
        <v>0</v>
      </c>
      <c r="AR835">
        <v>0</v>
      </c>
    </row>
    <row r="836" spans="1:44" x14ac:dyDescent="0.2">
      <c r="A836">
        <f>ROW(Source!A942)</f>
        <v>942</v>
      </c>
      <c r="B836">
        <v>69735198</v>
      </c>
      <c r="C836">
        <v>69735182</v>
      </c>
      <c r="D836">
        <v>27439630</v>
      </c>
      <c r="E836">
        <v>1</v>
      </c>
      <c r="F836">
        <v>1</v>
      </c>
      <c r="G836">
        <v>1</v>
      </c>
      <c r="H836">
        <v>2</v>
      </c>
      <c r="I836" t="s">
        <v>986</v>
      </c>
      <c r="J836" t="s">
        <v>987</v>
      </c>
      <c r="K836" t="s">
        <v>988</v>
      </c>
      <c r="L836">
        <v>1368</v>
      </c>
      <c r="N836">
        <v>1011</v>
      </c>
      <c r="O836" t="s">
        <v>978</v>
      </c>
      <c r="P836" t="s">
        <v>978</v>
      </c>
      <c r="Q836">
        <v>1</v>
      </c>
      <c r="X836">
        <v>2.2999999999999998</v>
      </c>
      <c r="Y836">
        <v>0</v>
      </c>
      <c r="Z836">
        <v>31.27</v>
      </c>
      <c r="AA836">
        <v>13.61</v>
      </c>
      <c r="AB836">
        <v>0</v>
      </c>
      <c r="AC836">
        <v>0</v>
      </c>
      <c r="AD836">
        <v>1</v>
      </c>
      <c r="AE836">
        <v>0</v>
      </c>
      <c r="AF836" t="s">
        <v>3</v>
      </c>
      <c r="AG836">
        <v>2.2999999999999998</v>
      </c>
      <c r="AH836">
        <v>2</v>
      </c>
      <c r="AI836">
        <v>69735186</v>
      </c>
      <c r="AJ836">
        <v>822</v>
      </c>
      <c r="AK836">
        <v>0</v>
      </c>
      <c r="AL836">
        <v>0</v>
      </c>
      <c r="AM836">
        <v>0</v>
      </c>
      <c r="AN836">
        <v>0</v>
      </c>
      <c r="AO836">
        <v>0</v>
      </c>
      <c r="AP836">
        <v>0</v>
      </c>
      <c r="AQ836">
        <v>0</v>
      </c>
      <c r="AR836">
        <v>0</v>
      </c>
    </row>
    <row r="837" spans="1:44" x14ac:dyDescent="0.2">
      <c r="A837">
        <f>ROW(Source!A942)</f>
        <v>942</v>
      </c>
      <c r="B837">
        <v>69735199</v>
      </c>
      <c r="C837">
        <v>69735182</v>
      </c>
      <c r="D837">
        <v>27440032</v>
      </c>
      <c r="E837">
        <v>1</v>
      </c>
      <c r="F837">
        <v>1</v>
      </c>
      <c r="G837">
        <v>1</v>
      </c>
      <c r="H837">
        <v>2</v>
      </c>
      <c r="I837" t="s">
        <v>989</v>
      </c>
      <c r="J837" t="s">
        <v>990</v>
      </c>
      <c r="K837" t="s">
        <v>991</v>
      </c>
      <c r="L837">
        <v>1368</v>
      </c>
      <c r="N837">
        <v>1011</v>
      </c>
      <c r="O837" t="s">
        <v>978</v>
      </c>
      <c r="P837" t="s">
        <v>978</v>
      </c>
      <c r="Q837">
        <v>1</v>
      </c>
      <c r="X837">
        <v>1.56</v>
      </c>
      <c r="Y837">
        <v>0</v>
      </c>
      <c r="Z837">
        <v>12.43</v>
      </c>
      <c r="AA837">
        <v>10.14</v>
      </c>
      <c r="AB837">
        <v>0</v>
      </c>
      <c r="AC837">
        <v>0</v>
      </c>
      <c r="AD837">
        <v>1</v>
      </c>
      <c r="AE837">
        <v>0</v>
      </c>
      <c r="AF837" t="s">
        <v>3</v>
      </c>
      <c r="AG837">
        <v>1.56</v>
      </c>
      <c r="AH837">
        <v>2</v>
      </c>
      <c r="AI837">
        <v>69735187</v>
      </c>
      <c r="AJ837">
        <v>823</v>
      </c>
      <c r="AK837">
        <v>0</v>
      </c>
      <c r="AL837">
        <v>0</v>
      </c>
      <c r="AM837">
        <v>0</v>
      </c>
      <c r="AN837">
        <v>0</v>
      </c>
      <c r="AO837">
        <v>0</v>
      </c>
      <c r="AP837">
        <v>0</v>
      </c>
      <c r="AQ837">
        <v>0</v>
      </c>
      <c r="AR837">
        <v>0</v>
      </c>
    </row>
    <row r="838" spans="1:44" x14ac:dyDescent="0.2">
      <c r="A838">
        <f>ROW(Source!A942)</f>
        <v>942</v>
      </c>
      <c r="B838">
        <v>69735200</v>
      </c>
      <c r="C838">
        <v>69735182</v>
      </c>
      <c r="D838">
        <v>27441327</v>
      </c>
      <c r="E838">
        <v>1</v>
      </c>
      <c r="F838">
        <v>1</v>
      </c>
      <c r="G838">
        <v>1</v>
      </c>
      <c r="H838">
        <v>2</v>
      </c>
      <c r="I838" t="s">
        <v>975</v>
      </c>
      <c r="J838" t="s">
        <v>976</v>
      </c>
      <c r="K838" t="s">
        <v>977</v>
      </c>
      <c r="L838">
        <v>1368</v>
      </c>
      <c r="N838">
        <v>1011</v>
      </c>
      <c r="O838" t="s">
        <v>978</v>
      </c>
      <c r="P838" t="s">
        <v>978</v>
      </c>
      <c r="Q838">
        <v>1</v>
      </c>
      <c r="X838">
        <v>0.28000000000000003</v>
      </c>
      <c r="Y838">
        <v>0</v>
      </c>
      <c r="Z838">
        <v>93.37</v>
      </c>
      <c r="AA838">
        <v>11.69</v>
      </c>
      <c r="AB838">
        <v>0</v>
      </c>
      <c r="AC838">
        <v>0</v>
      </c>
      <c r="AD838">
        <v>1</v>
      </c>
      <c r="AE838">
        <v>0</v>
      </c>
      <c r="AF838" t="s">
        <v>3</v>
      </c>
      <c r="AG838">
        <v>0.28000000000000003</v>
      </c>
      <c r="AH838">
        <v>2</v>
      </c>
      <c r="AI838">
        <v>69735188</v>
      </c>
      <c r="AJ838">
        <v>824</v>
      </c>
      <c r="AK838">
        <v>0</v>
      </c>
      <c r="AL838">
        <v>0</v>
      </c>
      <c r="AM838">
        <v>0</v>
      </c>
      <c r="AN838">
        <v>0</v>
      </c>
      <c r="AO838">
        <v>0</v>
      </c>
      <c r="AP838">
        <v>0</v>
      </c>
      <c r="AQ838">
        <v>0</v>
      </c>
      <c r="AR838">
        <v>0</v>
      </c>
    </row>
    <row r="839" spans="1:44" x14ac:dyDescent="0.2">
      <c r="A839">
        <f>ROW(Source!A942)</f>
        <v>942</v>
      </c>
      <c r="B839">
        <v>69735201</v>
      </c>
      <c r="C839">
        <v>69735182</v>
      </c>
      <c r="D839">
        <v>27373906</v>
      </c>
      <c r="E839">
        <v>1</v>
      </c>
      <c r="F839">
        <v>1</v>
      </c>
      <c r="G839">
        <v>1</v>
      </c>
      <c r="H839">
        <v>3</v>
      </c>
      <c r="I839" t="s">
        <v>54</v>
      </c>
      <c r="J839" t="s">
        <v>265</v>
      </c>
      <c r="K839" t="s">
        <v>456</v>
      </c>
      <c r="L839">
        <v>1327</v>
      </c>
      <c r="N839">
        <v>1005</v>
      </c>
      <c r="O839" t="s">
        <v>56</v>
      </c>
      <c r="P839" t="s">
        <v>56</v>
      </c>
      <c r="Q839">
        <v>1</v>
      </c>
      <c r="X839">
        <v>102</v>
      </c>
      <c r="Y839">
        <v>68.2</v>
      </c>
      <c r="Z839">
        <v>0</v>
      </c>
      <c r="AA839">
        <v>0</v>
      </c>
      <c r="AB839">
        <v>0</v>
      </c>
      <c r="AC839">
        <v>0</v>
      </c>
      <c r="AD839">
        <v>1</v>
      </c>
      <c r="AE839">
        <v>0</v>
      </c>
      <c r="AF839" t="s">
        <v>3</v>
      </c>
      <c r="AG839">
        <v>102</v>
      </c>
      <c r="AH839">
        <v>2</v>
      </c>
      <c r="AI839">
        <v>69735189</v>
      </c>
      <c r="AJ839">
        <v>825</v>
      </c>
      <c r="AK839">
        <v>3</v>
      </c>
      <c r="AL839">
        <v>-6956.4000000000005</v>
      </c>
      <c r="AM839">
        <v>0</v>
      </c>
      <c r="AN839">
        <v>0</v>
      </c>
      <c r="AO839">
        <v>0</v>
      </c>
      <c r="AP839">
        <v>0</v>
      </c>
      <c r="AQ839">
        <v>0</v>
      </c>
      <c r="AR839">
        <v>1</v>
      </c>
    </row>
    <row r="840" spans="1:44" x14ac:dyDescent="0.2">
      <c r="A840">
        <f>ROW(Source!A942)</f>
        <v>942</v>
      </c>
      <c r="B840">
        <v>69735202</v>
      </c>
      <c r="C840">
        <v>69735182</v>
      </c>
      <c r="D840">
        <v>27371543</v>
      </c>
      <c r="E840">
        <v>1</v>
      </c>
      <c r="F840">
        <v>1</v>
      </c>
      <c r="G840">
        <v>1</v>
      </c>
      <c r="H840">
        <v>3</v>
      </c>
      <c r="I840" t="s">
        <v>66</v>
      </c>
      <c r="J840" t="s">
        <v>267</v>
      </c>
      <c r="K840" t="s">
        <v>67</v>
      </c>
      <c r="L840">
        <v>1346</v>
      </c>
      <c r="N840">
        <v>1009</v>
      </c>
      <c r="O840" t="s">
        <v>68</v>
      </c>
      <c r="P840" t="s">
        <v>68</v>
      </c>
      <c r="Q840">
        <v>1</v>
      </c>
      <c r="X840">
        <v>0.5</v>
      </c>
      <c r="Y840">
        <v>1.82</v>
      </c>
      <c r="Z840">
        <v>0</v>
      </c>
      <c r="AA840">
        <v>0</v>
      </c>
      <c r="AB840">
        <v>0</v>
      </c>
      <c r="AC840">
        <v>0</v>
      </c>
      <c r="AD840">
        <v>1</v>
      </c>
      <c r="AE840">
        <v>0</v>
      </c>
      <c r="AF840" t="s">
        <v>3</v>
      </c>
      <c r="AG840">
        <v>0.5</v>
      </c>
      <c r="AH840">
        <v>2</v>
      </c>
      <c r="AI840">
        <v>69735190</v>
      </c>
      <c r="AJ840">
        <v>826</v>
      </c>
      <c r="AK840">
        <v>3</v>
      </c>
      <c r="AL840">
        <v>-0.91</v>
      </c>
      <c r="AM840">
        <v>0</v>
      </c>
      <c r="AN840">
        <v>0</v>
      </c>
      <c r="AO840">
        <v>0</v>
      </c>
      <c r="AP840">
        <v>0</v>
      </c>
      <c r="AQ840">
        <v>0</v>
      </c>
      <c r="AR840">
        <v>1</v>
      </c>
    </row>
    <row r="841" spans="1:44" x14ac:dyDescent="0.2">
      <c r="A841">
        <f>ROW(Source!A942)</f>
        <v>942</v>
      </c>
      <c r="B841">
        <v>69735203</v>
      </c>
      <c r="C841">
        <v>69735182</v>
      </c>
      <c r="D841">
        <v>27373400</v>
      </c>
      <c r="E841">
        <v>1</v>
      </c>
      <c r="F841">
        <v>1</v>
      </c>
      <c r="G841">
        <v>1</v>
      </c>
      <c r="H841">
        <v>3</v>
      </c>
      <c r="I841" t="s">
        <v>72</v>
      </c>
      <c r="J841" t="s">
        <v>269</v>
      </c>
      <c r="K841" t="s">
        <v>1059</v>
      </c>
      <c r="L841">
        <v>1346</v>
      </c>
      <c r="N841">
        <v>1009</v>
      </c>
      <c r="O841" t="s">
        <v>68</v>
      </c>
      <c r="P841" t="s">
        <v>68</v>
      </c>
      <c r="Q841">
        <v>1</v>
      </c>
      <c r="X841">
        <v>450</v>
      </c>
      <c r="Y841">
        <v>1.38</v>
      </c>
      <c r="Z841">
        <v>0</v>
      </c>
      <c r="AA841">
        <v>0</v>
      </c>
      <c r="AB841">
        <v>0</v>
      </c>
      <c r="AC841">
        <v>0</v>
      </c>
      <c r="AD841">
        <v>1</v>
      </c>
      <c r="AE841">
        <v>0</v>
      </c>
      <c r="AF841" t="s">
        <v>3</v>
      </c>
      <c r="AG841">
        <v>450</v>
      </c>
      <c r="AH841">
        <v>2</v>
      </c>
      <c r="AI841">
        <v>69735191</v>
      </c>
      <c r="AJ841">
        <v>827</v>
      </c>
      <c r="AK841">
        <v>3</v>
      </c>
      <c r="AL841">
        <v>-621</v>
      </c>
      <c r="AM841">
        <v>0</v>
      </c>
      <c r="AN841">
        <v>0</v>
      </c>
      <c r="AO841">
        <v>0</v>
      </c>
      <c r="AP841">
        <v>0</v>
      </c>
      <c r="AQ841">
        <v>0</v>
      </c>
      <c r="AR841">
        <v>1</v>
      </c>
    </row>
    <row r="842" spans="1:44" x14ac:dyDescent="0.2">
      <c r="A842">
        <f>ROW(Source!A942)</f>
        <v>942</v>
      </c>
      <c r="B842">
        <v>69735204</v>
      </c>
      <c r="C842">
        <v>69735182</v>
      </c>
      <c r="D842">
        <v>27371596</v>
      </c>
      <c r="E842">
        <v>1</v>
      </c>
      <c r="F842">
        <v>1</v>
      </c>
      <c r="G842">
        <v>1</v>
      </c>
      <c r="H842">
        <v>3</v>
      </c>
      <c r="I842" t="s">
        <v>76</v>
      </c>
      <c r="J842" t="s">
        <v>271</v>
      </c>
      <c r="K842" t="s">
        <v>1060</v>
      </c>
      <c r="L842">
        <v>1348</v>
      </c>
      <c r="N842">
        <v>1009</v>
      </c>
      <c r="O842" t="s">
        <v>78</v>
      </c>
      <c r="P842" t="s">
        <v>78</v>
      </c>
      <c r="Q842">
        <v>1000</v>
      </c>
      <c r="X842">
        <v>0.05</v>
      </c>
      <c r="Y842">
        <v>6552.07</v>
      </c>
      <c r="Z842">
        <v>0</v>
      </c>
      <c r="AA842">
        <v>0</v>
      </c>
      <c r="AB842">
        <v>0</v>
      </c>
      <c r="AC842">
        <v>0</v>
      </c>
      <c r="AD842">
        <v>1</v>
      </c>
      <c r="AE842">
        <v>0</v>
      </c>
      <c r="AF842" t="s">
        <v>3</v>
      </c>
      <c r="AG842">
        <v>0.05</v>
      </c>
      <c r="AH842">
        <v>2</v>
      </c>
      <c r="AI842">
        <v>69735192</v>
      </c>
      <c r="AJ842">
        <v>828</v>
      </c>
      <c r="AK842">
        <v>3</v>
      </c>
      <c r="AL842">
        <v>-327.6035</v>
      </c>
      <c r="AM842">
        <v>0</v>
      </c>
      <c r="AN842">
        <v>0</v>
      </c>
      <c r="AO842">
        <v>0</v>
      </c>
      <c r="AP842">
        <v>0</v>
      </c>
      <c r="AQ842">
        <v>0</v>
      </c>
      <c r="AR842">
        <v>1</v>
      </c>
    </row>
    <row r="843" spans="1:44" x14ac:dyDescent="0.2">
      <c r="A843">
        <f>ROW(Source!A942)</f>
        <v>942</v>
      </c>
      <c r="B843">
        <v>69735205</v>
      </c>
      <c r="C843">
        <v>69735182</v>
      </c>
      <c r="D843">
        <v>27416566</v>
      </c>
      <c r="E843">
        <v>1</v>
      </c>
      <c r="F843">
        <v>1</v>
      </c>
      <c r="G843">
        <v>1</v>
      </c>
      <c r="H843">
        <v>3</v>
      </c>
      <c r="I843" t="s">
        <v>82</v>
      </c>
      <c r="J843" t="s">
        <v>194</v>
      </c>
      <c r="K843" t="s">
        <v>83</v>
      </c>
      <c r="L843">
        <v>1339</v>
      </c>
      <c r="N843">
        <v>1007</v>
      </c>
      <c r="O843" t="s">
        <v>40</v>
      </c>
      <c r="P843" t="s">
        <v>40</v>
      </c>
      <c r="Q843">
        <v>1</v>
      </c>
      <c r="X843">
        <v>0.1</v>
      </c>
      <c r="Y843">
        <v>7.14</v>
      </c>
      <c r="Z843">
        <v>0</v>
      </c>
      <c r="AA843">
        <v>0</v>
      </c>
      <c r="AB843">
        <v>0</v>
      </c>
      <c r="AC843">
        <v>0</v>
      </c>
      <c r="AD843">
        <v>1</v>
      </c>
      <c r="AE843">
        <v>0</v>
      </c>
      <c r="AF843" t="s">
        <v>3</v>
      </c>
      <c r="AG843">
        <v>0.1</v>
      </c>
      <c r="AH843">
        <v>2</v>
      </c>
      <c r="AI843">
        <v>69735194</v>
      </c>
      <c r="AJ843">
        <v>830</v>
      </c>
      <c r="AK843">
        <v>3</v>
      </c>
      <c r="AL843">
        <v>-0.71399999999999997</v>
      </c>
      <c r="AM843">
        <v>0</v>
      </c>
      <c r="AN843">
        <v>0</v>
      </c>
      <c r="AO843">
        <v>0</v>
      </c>
      <c r="AP843">
        <v>0</v>
      </c>
      <c r="AQ843">
        <v>0</v>
      </c>
      <c r="AR843">
        <v>1</v>
      </c>
    </row>
    <row r="844" spans="1:44" x14ac:dyDescent="0.2">
      <c r="A844">
        <f>ROW(Source!A943)</f>
        <v>943</v>
      </c>
      <c r="B844">
        <v>69735195</v>
      </c>
      <c r="C844">
        <v>69735182</v>
      </c>
      <c r="D844">
        <v>27498693</v>
      </c>
      <c r="E844">
        <v>1</v>
      </c>
      <c r="F844">
        <v>1</v>
      </c>
      <c r="G844">
        <v>1</v>
      </c>
      <c r="H844">
        <v>1</v>
      </c>
      <c r="I844" t="s">
        <v>979</v>
      </c>
      <c r="J844" t="s">
        <v>3</v>
      </c>
      <c r="K844" t="s">
        <v>980</v>
      </c>
      <c r="L844">
        <v>1369</v>
      </c>
      <c r="N844">
        <v>1013</v>
      </c>
      <c r="O844" t="s">
        <v>974</v>
      </c>
      <c r="P844" t="s">
        <v>974</v>
      </c>
      <c r="Q844">
        <v>1</v>
      </c>
      <c r="X844">
        <v>119.78</v>
      </c>
      <c r="Y844">
        <v>0</v>
      </c>
      <c r="Z844">
        <v>0</v>
      </c>
      <c r="AA844">
        <v>0</v>
      </c>
      <c r="AB844">
        <v>8.82</v>
      </c>
      <c r="AC844">
        <v>0</v>
      </c>
      <c r="AD844">
        <v>1</v>
      </c>
      <c r="AE844">
        <v>1</v>
      </c>
      <c r="AF844" t="s">
        <v>3</v>
      </c>
      <c r="AG844">
        <v>119.78</v>
      </c>
      <c r="AH844">
        <v>2</v>
      </c>
      <c r="AI844">
        <v>69735183</v>
      </c>
      <c r="AJ844">
        <v>831</v>
      </c>
      <c r="AK844">
        <v>0</v>
      </c>
      <c r="AL844">
        <v>0</v>
      </c>
      <c r="AM844">
        <v>0</v>
      </c>
      <c r="AN844">
        <v>0</v>
      </c>
      <c r="AO844">
        <v>0</v>
      </c>
      <c r="AP844">
        <v>0</v>
      </c>
      <c r="AQ844">
        <v>0</v>
      </c>
      <c r="AR844">
        <v>0</v>
      </c>
    </row>
    <row r="845" spans="1:44" x14ac:dyDescent="0.2">
      <c r="A845">
        <f>ROW(Source!A943)</f>
        <v>943</v>
      </c>
      <c r="B845">
        <v>69735196</v>
      </c>
      <c r="C845">
        <v>69735182</v>
      </c>
      <c r="D845">
        <v>121548</v>
      </c>
      <c r="E845">
        <v>1</v>
      </c>
      <c r="F845">
        <v>1</v>
      </c>
      <c r="G845">
        <v>1</v>
      </c>
      <c r="H845">
        <v>1</v>
      </c>
      <c r="I845" t="s">
        <v>36</v>
      </c>
      <c r="J845" t="s">
        <v>3</v>
      </c>
      <c r="K845" t="s">
        <v>981</v>
      </c>
      <c r="L845">
        <v>608254</v>
      </c>
      <c r="N845">
        <v>1013</v>
      </c>
      <c r="O845" t="s">
        <v>982</v>
      </c>
      <c r="P845" t="s">
        <v>982</v>
      </c>
      <c r="Q845">
        <v>1</v>
      </c>
      <c r="X845">
        <v>4.22</v>
      </c>
      <c r="Y845">
        <v>0</v>
      </c>
      <c r="Z845">
        <v>0</v>
      </c>
      <c r="AA845">
        <v>0</v>
      </c>
      <c r="AB845">
        <v>0</v>
      </c>
      <c r="AC845">
        <v>0</v>
      </c>
      <c r="AD845">
        <v>1</v>
      </c>
      <c r="AE845">
        <v>2</v>
      </c>
      <c r="AF845" t="s">
        <v>3</v>
      </c>
      <c r="AG845">
        <v>4.22</v>
      </c>
      <c r="AH845">
        <v>2</v>
      </c>
      <c r="AI845">
        <v>69735184</v>
      </c>
      <c r="AJ845">
        <v>832</v>
      </c>
      <c r="AK845">
        <v>0</v>
      </c>
      <c r="AL845">
        <v>0</v>
      </c>
      <c r="AM845">
        <v>0</v>
      </c>
      <c r="AN845">
        <v>0</v>
      </c>
      <c r="AO845">
        <v>0</v>
      </c>
      <c r="AP845">
        <v>0</v>
      </c>
      <c r="AQ845">
        <v>0</v>
      </c>
      <c r="AR845">
        <v>0</v>
      </c>
    </row>
    <row r="846" spans="1:44" x14ac:dyDescent="0.2">
      <c r="A846">
        <f>ROW(Source!A943)</f>
        <v>943</v>
      </c>
      <c r="B846">
        <v>69735197</v>
      </c>
      <c r="C846">
        <v>69735182</v>
      </c>
      <c r="D846">
        <v>27439571</v>
      </c>
      <c r="E846">
        <v>1</v>
      </c>
      <c r="F846">
        <v>1</v>
      </c>
      <c r="G846">
        <v>1</v>
      </c>
      <c r="H846">
        <v>2</v>
      </c>
      <c r="I846" t="s">
        <v>983</v>
      </c>
      <c r="J846" t="s">
        <v>984</v>
      </c>
      <c r="K846" t="s">
        <v>985</v>
      </c>
      <c r="L846">
        <v>1368</v>
      </c>
      <c r="N846">
        <v>1011</v>
      </c>
      <c r="O846" t="s">
        <v>978</v>
      </c>
      <c r="P846" t="s">
        <v>978</v>
      </c>
      <c r="Q846">
        <v>1</v>
      </c>
      <c r="X846">
        <v>0.36</v>
      </c>
      <c r="Y846">
        <v>0</v>
      </c>
      <c r="Z846">
        <v>88.42</v>
      </c>
      <c r="AA846">
        <v>10.14</v>
      </c>
      <c r="AB846">
        <v>0</v>
      </c>
      <c r="AC846">
        <v>0</v>
      </c>
      <c r="AD846">
        <v>1</v>
      </c>
      <c r="AE846">
        <v>0</v>
      </c>
      <c r="AF846" t="s">
        <v>3</v>
      </c>
      <c r="AG846">
        <v>0.36</v>
      </c>
      <c r="AH846">
        <v>2</v>
      </c>
      <c r="AI846">
        <v>69735185</v>
      </c>
      <c r="AJ846">
        <v>833</v>
      </c>
      <c r="AK846">
        <v>0</v>
      </c>
      <c r="AL846">
        <v>0</v>
      </c>
      <c r="AM846">
        <v>0</v>
      </c>
      <c r="AN846">
        <v>0</v>
      </c>
      <c r="AO846">
        <v>0</v>
      </c>
      <c r="AP846">
        <v>0</v>
      </c>
      <c r="AQ846">
        <v>0</v>
      </c>
      <c r="AR846">
        <v>0</v>
      </c>
    </row>
    <row r="847" spans="1:44" x14ac:dyDescent="0.2">
      <c r="A847">
        <f>ROW(Source!A943)</f>
        <v>943</v>
      </c>
      <c r="B847">
        <v>69735198</v>
      </c>
      <c r="C847">
        <v>69735182</v>
      </c>
      <c r="D847">
        <v>27439630</v>
      </c>
      <c r="E847">
        <v>1</v>
      </c>
      <c r="F847">
        <v>1</v>
      </c>
      <c r="G847">
        <v>1</v>
      </c>
      <c r="H847">
        <v>2</v>
      </c>
      <c r="I847" t="s">
        <v>986</v>
      </c>
      <c r="J847" t="s">
        <v>987</v>
      </c>
      <c r="K847" t="s">
        <v>988</v>
      </c>
      <c r="L847">
        <v>1368</v>
      </c>
      <c r="N847">
        <v>1011</v>
      </c>
      <c r="O847" t="s">
        <v>978</v>
      </c>
      <c r="P847" t="s">
        <v>978</v>
      </c>
      <c r="Q847">
        <v>1</v>
      </c>
      <c r="X847">
        <v>2.2999999999999998</v>
      </c>
      <c r="Y847">
        <v>0</v>
      </c>
      <c r="Z847">
        <v>31.27</v>
      </c>
      <c r="AA847">
        <v>13.61</v>
      </c>
      <c r="AB847">
        <v>0</v>
      </c>
      <c r="AC847">
        <v>0</v>
      </c>
      <c r="AD847">
        <v>1</v>
      </c>
      <c r="AE847">
        <v>0</v>
      </c>
      <c r="AF847" t="s">
        <v>3</v>
      </c>
      <c r="AG847">
        <v>2.2999999999999998</v>
      </c>
      <c r="AH847">
        <v>2</v>
      </c>
      <c r="AI847">
        <v>69735186</v>
      </c>
      <c r="AJ847">
        <v>834</v>
      </c>
      <c r="AK847">
        <v>0</v>
      </c>
      <c r="AL847">
        <v>0</v>
      </c>
      <c r="AM847">
        <v>0</v>
      </c>
      <c r="AN847">
        <v>0</v>
      </c>
      <c r="AO847">
        <v>0</v>
      </c>
      <c r="AP847">
        <v>0</v>
      </c>
      <c r="AQ847">
        <v>0</v>
      </c>
      <c r="AR847">
        <v>0</v>
      </c>
    </row>
    <row r="848" spans="1:44" x14ac:dyDescent="0.2">
      <c r="A848">
        <f>ROW(Source!A943)</f>
        <v>943</v>
      </c>
      <c r="B848">
        <v>69735199</v>
      </c>
      <c r="C848">
        <v>69735182</v>
      </c>
      <c r="D848">
        <v>27440032</v>
      </c>
      <c r="E848">
        <v>1</v>
      </c>
      <c r="F848">
        <v>1</v>
      </c>
      <c r="G848">
        <v>1</v>
      </c>
      <c r="H848">
        <v>2</v>
      </c>
      <c r="I848" t="s">
        <v>989</v>
      </c>
      <c r="J848" t="s">
        <v>990</v>
      </c>
      <c r="K848" t="s">
        <v>991</v>
      </c>
      <c r="L848">
        <v>1368</v>
      </c>
      <c r="N848">
        <v>1011</v>
      </c>
      <c r="O848" t="s">
        <v>978</v>
      </c>
      <c r="P848" t="s">
        <v>978</v>
      </c>
      <c r="Q848">
        <v>1</v>
      </c>
      <c r="X848">
        <v>1.56</v>
      </c>
      <c r="Y848">
        <v>0</v>
      </c>
      <c r="Z848">
        <v>12.43</v>
      </c>
      <c r="AA848">
        <v>10.14</v>
      </c>
      <c r="AB848">
        <v>0</v>
      </c>
      <c r="AC848">
        <v>0</v>
      </c>
      <c r="AD848">
        <v>1</v>
      </c>
      <c r="AE848">
        <v>0</v>
      </c>
      <c r="AF848" t="s">
        <v>3</v>
      </c>
      <c r="AG848">
        <v>1.56</v>
      </c>
      <c r="AH848">
        <v>2</v>
      </c>
      <c r="AI848">
        <v>69735187</v>
      </c>
      <c r="AJ848">
        <v>835</v>
      </c>
      <c r="AK848">
        <v>0</v>
      </c>
      <c r="AL848">
        <v>0</v>
      </c>
      <c r="AM848">
        <v>0</v>
      </c>
      <c r="AN848">
        <v>0</v>
      </c>
      <c r="AO848">
        <v>0</v>
      </c>
      <c r="AP848">
        <v>0</v>
      </c>
      <c r="AQ848">
        <v>0</v>
      </c>
      <c r="AR848">
        <v>0</v>
      </c>
    </row>
    <row r="849" spans="1:44" x14ac:dyDescent="0.2">
      <c r="A849">
        <f>ROW(Source!A943)</f>
        <v>943</v>
      </c>
      <c r="B849">
        <v>69735200</v>
      </c>
      <c r="C849">
        <v>69735182</v>
      </c>
      <c r="D849">
        <v>27441327</v>
      </c>
      <c r="E849">
        <v>1</v>
      </c>
      <c r="F849">
        <v>1</v>
      </c>
      <c r="G849">
        <v>1</v>
      </c>
      <c r="H849">
        <v>2</v>
      </c>
      <c r="I849" t="s">
        <v>975</v>
      </c>
      <c r="J849" t="s">
        <v>976</v>
      </c>
      <c r="K849" t="s">
        <v>977</v>
      </c>
      <c r="L849">
        <v>1368</v>
      </c>
      <c r="N849">
        <v>1011</v>
      </c>
      <c r="O849" t="s">
        <v>978</v>
      </c>
      <c r="P849" t="s">
        <v>978</v>
      </c>
      <c r="Q849">
        <v>1</v>
      </c>
      <c r="X849">
        <v>0.28000000000000003</v>
      </c>
      <c r="Y849">
        <v>0</v>
      </c>
      <c r="Z849">
        <v>93.37</v>
      </c>
      <c r="AA849">
        <v>11.69</v>
      </c>
      <c r="AB849">
        <v>0</v>
      </c>
      <c r="AC849">
        <v>0</v>
      </c>
      <c r="AD849">
        <v>1</v>
      </c>
      <c r="AE849">
        <v>0</v>
      </c>
      <c r="AF849" t="s">
        <v>3</v>
      </c>
      <c r="AG849">
        <v>0.28000000000000003</v>
      </c>
      <c r="AH849">
        <v>2</v>
      </c>
      <c r="AI849">
        <v>69735188</v>
      </c>
      <c r="AJ849">
        <v>836</v>
      </c>
      <c r="AK849">
        <v>0</v>
      </c>
      <c r="AL849">
        <v>0</v>
      </c>
      <c r="AM849">
        <v>0</v>
      </c>
      <c r="AN849">
        <v>0</v>
      </c>
      <c r="AO849">
        <v>0</v>
      </c>
      <c r="AP849">
        <v>0</v>
      </c>
      <c r="AQ849">
        <v>0</v>
      </c>
      <c r="AR849">
        <v>0</v>
      </c>
    </row>
    <row r="850" spans="1:44" x14ac:dyDescent="0.2">
      <c r="A850">
        <f>ROW(Source!A943)</f>
        <v>943</v>
      </c>
      <c r="B850">
        <v>69735201</v>
      </c>
      <c r="C850">
        <v>69735182</v>
      </c>
      <c r="D850">
        <v>27373906</v>
      </c>
      <c r="E850">
        <v>1</v>
      </c>
      <c r="F850">
        <v>1</v>
      </c>
      <c r="G850">
        <v>1</v>
      </c>
      <c r="H850">
        <v>3</v>
      </c>
      <c r="I850" t="s">
        <v>54</v>
      </c>
      <c r="J850" t="s">
        <v>265</v>
      </c>
      <c r="K850" t="s">
        <v>456</v>
      </c>
      <c r="L850">
        <v>1327</v>
      </c>
      <c r="N850">
        <v>1005</v>
      </c>
      <c r="O850" t="s">
        <v>56</v>
      </c>
      <c r="P850" t="s">
        <v>56</v>
      </c>
      <c r="Q850">
        <v>1</v>
      </c>
      <c r="X850">
        <v>102</v>
      </c>
      <c r="Y850">
        <v>68.2</v>
      </c>
      <c r="Z850">
        <v>0</v>
      </c>
      <c r="AA850">
        <v>0</v>
      </c>
      <c r="AB850">
        <v>0</v>
      </c>
      <c r="AC850">
        <v>0</v>
      </c>
      <c r="AD850">
        <v>1</v>
      </c>
      <c r="AE850">
        <v>0</v>
      </c>
      <c r="AF850" t="s">
        <v>3</v>
      </c>
      <c r="AG850">
        <v>102</v>
      </c>
      <c r="AH850">
        <v>2</v>
      </c>
      <c r="AI850">
        <v>69735189</v>
      </c>
      <c r="AJ850">
        <v>837</v>
      </c>
      <c r="AK850">
        <v>3</v>
      </c>
      <c r="AL850">
        <v>-6956.4000000000005</v>
      </c>
      <c r="AM850">
        <v>0</v>
      </c>
      <c r="AN850">
        <v>0</v>
      </c>
      <c r="AO850">
        <v>0</v>
      </c>
      <c r="AP850">
        <v>0</v>
      </c>
      <c r="AQ850">
        <v>0</v>
      </c>
      <c r="AR850">
        <v>1</v>
      </c>
    </row>
    <row r="851" spans="1:44" x14ac:dyDescent="0.2">
      <c r="A851">
        <f>ROW(Source!A943)</f>
        <v>943</v>
      </c>
      <c r="B851">
        <v>69735202</v>
      </c>
      <c r="C851">
        <v>69735182</v>
      </c>
      <c r="D851">
        <v>27371543</v>
      </c>
      <c r="E851">
        <v>1</v>
      </c>
      <c r="F851">
        <v>1</v>
      </c>
      <c r="G851">
        <v>1</v>
      </c>
      <c r="H851">
        <v>3</v>
      </c>
      <c r="I851" t="s">
        <v>66</v>
      </c>
      <c r="J851" t="s">
        <v>267</v>
      </c>
      <c r="K851" t="s">
        <v>67</v>
      </c>
      <c r="L851">
        <v>1346</v>
      </c>
      <c r="N851">
        <v>1009</v>
      </c>
      <c r="O851" t="s">
        <v>68</v>
      </c>
      <c r="P851" t="s">
        <v>68</v>
      </c>
      <c r="Q851">
        <v>1</v>
      </c>
      <c r="X851">
        <v>0.5</v>
      </c>
      <c r="Y851">
        <v>1.82</v>
      </c>
      <c r="Z851">
        <v>0</v>
      </c>
      <c r="AA851">
        <v>0</v>
      </c>
      <c r="AB851">
        <v>0</v>
      </c>
      <c r="AC851">
        <v>0</v>
      </c>
      <c r="AD851">
        <v>1</v>
      </c>
      <c r="AE851">
        <v>0</v>
      </c>
      <c r="AF851" t="s">
        <v>3</v>
      </c>
      <c r="AG851">
        <v>0.5</v>
      </c>
      <c r="AH851">
        <v>2</v>
      </c>
      <c r="AI851">
        <v>69735190</v>
      </c>
      <c r="AJ851">
        <v>838</v>
      </c>
      <c r="AK851">
        <v>3</v>
      </c>
      <c r="AL851">
        <v>-0.91</v>
      </c>
      <c r="AM851">
        <v>0</v>
      </c>
      <c r="AN851">
        <v>0</v>
      </c>
      <c r="AO851">
        <v>0</v>
      </c>
      <c r="AP851">
        <v>0</v>
      </c>
      <c r="AQ851">
        <v>0</v>
      </c>
      <c r="AR851">
        <v>1</v>
      </c>
    </row>
    <row r="852" spans="1:44" x14ac:dyDescent="0.2">
      <c r="A852">
        <f>ROW(Source!A943)</f>
        <v>943</v>
      </c>
      <c r="B852">
        <v>69735203</v>
      </c>
      <c r="C852">
        <v>69735182</v>
      </c>
      <c r="D852">
        <v>27373400</v>
      </c>
      <c r="E852">
        <v>1</v>
      </c>
      <c r="F852">
        <v>1</v>
      </c>
      <c r="G852">
        <v>1</v>
      </c>
      <c r="H852">
        <v>3</v>
      </c>
      <c r="I852" t="s">
        <v>72</v>
      </c>
      <c r="J852" t="s">
        <v>269</v>
      </c>
      <c r="K852" t="s">
        <v>1059</v>
      </c>
      <c r="L852">
        <v>1346</v>
      </c>
      <c r="N852">
        <v>1009</v>
      </c>
      <c r="O852" t="s">
        <v>68</v>
      </c>
      <c r="P852" t="s">
        <v>68</v>
      </c>
      <c r="Q852">
        <v>1</v>
      </c>
      <c r="X852">
        <v>450</v>
      </c>
      <c r="Y852">
        <v>1.38</v>
      </c>
      <c r="Z852">
        <v>0</v>
      </c>
      <c r="AA852">
        <v>0</v>
      </c>
      <c r="AB852">
        <v>0</v>
      </c>
      <c r="AC852">
        <v>0</v>
      </c>
      <c r="AD852">
        <v>1</v>
      </c>
      <c r="AE852">
        <v>0</v>
      </c>
      <c r="AF852" t="s">
        <v>3</v>
      </c>
      <c r="AG852">
        <v>450</v>
      </c>
      <c r="AH852">
        <v>2</v>
      </c>
      <c r="AI852">
        <v>69735191</v>
      </c>
      <c r="AJ852">
        <v>839</v>
      </c>
      <c r="AK852">
        <v>3</v>
      </c>
      <c r="AL852">
        <v>-621</v>
      </c>
      <c r="AM852">
        <v>0</v>
      </c>
      <c r="AN852">
        <v>0</v>
      </c>
      <c r="AO852">
        <v>0</v>
      </c>
      <c r="AP852">
        <v>0</v>
      </c>
      <c r="AQ852">
        <v>0</v>
      </c>
      <c r="AR852">
        <v>1</v>
      </c>
    </row>
    <row r="853" spans="1:44" x14ac:dyDescent="0.2">
      <c r="A853">
        <f>ROW(Source!A943)</f>
        <v>943</v>
      </c>
      <c r="B853">
        <v>69735204</v>
      </c>
      <c r="C853">
        <v>69735182</v>
      </c>
      <c r="D853">
        <v>27371596</v>
      </c>
      <c r="E853">
        <v>1</v>
      </c>
      <c r="F853">
        <v>1</v>
      </c>
      <c r="G853">
        <v>1</v>
      </c>
      <c r="H853">
        <v>3</v>
      </c>
      <c r="I853" t="s">
        <v>76</v>
      </c>
      <c r="J853" t="s">
        <v>271</v>
      </c>
      <c r="K853" t="s">
        <v>1060</v>
      </c>
      <c r="L853">
        <v>1348</v>
      </c>
      <c r="N853">
        <v>1009</v>
      </c>
      <c r="O853" t="s">
        <v>78</v>
      </c>
      <c r="P853" t="s">
        <v>78</v>
      </c>
      <c r="Q853">
        <v>1000</v>
      </c>
      <c r="X853">
        <v>0.05</v>
      </c>
      <c r="Y853">
        <v>6552.07</v>
      </c>
      <c r="Z853">
        <v>0</v>
      </c>
      <c r="AA853">
        <v>0</v>
      </c>
      <c r="AB853">
        <v>0</v>
      </c>
      <c r="AC853">
        <v>0</v>
      </c>
      <c r="AD853">
        <v>1</v>
      </c>
      <c r="AE853">
        <v>0</v>
      </c>
      <c r="AF853" t="s">
        <v>3</v>
      </c>
      <c r="AG853">
        <v>0.05</v>
      </c>
      <c r="AH853">
        <v>2</v>
      </c>
      <c r="AI853">
        <v>69735192</v>
      </c>
      <c r="AJ853">
        <v>840</v>
      </c>
      <c r="AK853">
        <v>3</v>
      </c>
      <c r="AL853">
        <v>-327.6035</v>
      </c>
      <c r="AM853">
        <v>0</v>
      </c>
      <c r="AN853">
        <v>0</v>
      </c>
      <c r="AO853">
        <v>0</v>
      </c>
      <c r="AP853">
        <v>0</v>
      </c>
      <c r="AQ853">
        <v>0</v>
      </c>
      <c r="AR853">
        <v>1</v>
      </c>
    </row>
    <row r="854" spans="1:44" x14ac:dyDescent="0.2">
      <c r="A854">
        <f>ROW(Source!A943)</f>
        <v>943</v>
      </c>
      <c r="B854">
        <v>69735205</v>
      </c>
      <c r="C854">
        <v>69735182</v>
      </c>
      <c r="D854">
        <v>27416566</v>
      </c>
      <c r="E854">
        <v>1</v>
      </c>
      <c r="F854">
        <v>1</v>
      </c>
      <c r="G854">
        <v>1</v>
      </c>
      <c r="H854">
        <v>3</v>
      </c>
      <c r="I854" t="s">
        <v>82</v>
      </c>
      <c r="J854" t="s">
        <v>194</v>
      </c>
      <c r="K854" t="s">
        <v>83</v>
      </c>
      <c r="L854">
        <v>1339</v>
      </c>
      <c r="N854">
        <v>1007</v>
      </c>
      <c r="O854" t="s">
        <v>40</v>
      </c>
      <c r="P854" t="s">
        <v>40</v>
      </c>
      <c r="Q854">
        <v>1</v>
      </c>
      <c r="X854">
        <v>0.1</v>
      </c>
      <c r="Y854">
        <v>7.14</v>
      </c>
      <c r="Z854">
        <v>0</v>
      </c>
      <c r="AA854">
        <v>0</v>
      </c>
      <c r="AB854">
        <v>0</v>
      </c>
      <c r="AC854">
        <v>0</v>
      </c>
      <c r="AD854">
        <v>1</v>
      </c>
      <c r="AE854">
        <v>0</v>
      </c>
      <c r="AF854" t="s">
        <v>3</v>
      </c>
      <c r="AG854">
        <v>0.1</v>
      </c>
      <c r="AH854">
        <v>2</v>
      </c>
      <c r="AI854">
        <v>69735194</v>
      </c>
      <c r="AJ854">
        <v>842</v>
      </c>
      <c r="AK854">
        <v>3</v>
      </c>
      <c r="AL854">
        <v>-0.71399999999999997</v>
      </c>
      <c r="AM854">
        <v>0</v>
      </c>
      <c r="AN854">
        <v>0</v>
      </c>
      <c r="AO854">
        <v>0</v>
      </c>
      <c r="AP854">
        <v>0</v>
      </c>
      <c r="AQ854">
        <v>0</v>
      </c>
      <c r="AR854">
        <v>1</v>
      </c>
    </row>
    <row r="855" spans="1:44" x14ac:dyDescent="0.2">
      <c r="A855">
        <f>ROW(Source!A991)</f>
        <v>991</v>
      </c>
      <c r="B855">
        <v>69735216</v>
      </c>
      <c r="C855">
        <v>69735212</v>
      </c>
      <c r="D855">
        <v>27493458</v>
      </c>
      <c r="E855">
        <v>1</v>
      </c>
      <c r="F855">
        <v>1</v>
      </c>
      <c r="G855">
        <v>1</v>
      </c>
      <c r="H855">
        <v>1</v>
      </c>
      <c r="I855" t="s">
        <v>997</v>
      </c>
      <c r="J855" t="s">
        <v>3</v>
      </c>
      <c r="K855" t="s">
        <v>998</v>
      </c>
      <c r="L855">
        <v>1369</v>
      </c>
      <c r="N855">
        <v>1013</v>
      </c>
      <c r="O855" t="s">
        <v>974</v>
      </c>
      <c r="P855" t="s">
        <v>974</v>
      </c>
      <c r="Q855">
        <v>1</v>
      </c>
      <c r="X855">
        <v>3.45</v>
      </c>
      <c r="Y855">
        <v>0</v>
      </c>
      <c r="Z855">
        <v>0</v>
      </c>
      <c r="AA855">
        <v>0</v>
      </c>
      <c r="AB855">
        <v>8.6</v>
      </c>
      <c r="AC855">
        <v>0</v>
      </c>
      <c r="AD855">
        <v>1</v>
      </c>
      <c r="AE855">
        <v>1</v>
      </c>
      <c r="AF855" t="s">
        <v>3</v>
      </c>
      <c r="AG855">
        <v>3.45</v>
      </c>
      <c r="AH855">
        <v>2</v>
      </c>
      <c r="AI855">
        <v>69735213</v>
      </c>
      <c r="AJ855">
        <v>843</v>
      </c>
      <c r="AK855">
        <v>0</v>
      </c>
      <c r="AL855">
        <v>0</v>
      </c>
      <c r="AM855">
        <v>0</v>
      </c>
      <c r="AN855">
        <v>0</v>
      </c>
      <c r="AO855">
        <v>0</v>
      </c>
      <c r="AP855">
        <v>0</v>
      </c>
      <c r="AQ855">
        <v>0</v>
      </c>
      <c r="AR855">
        <v>0</v>
      </c>
    </row>
    <row r="856" spans="1:44" x14ac:dyDescent="0.2">
      <c r="A856">
        <f>ROW(Source!A991)</f>
        <v>991</v>
      </c>
      <c r="B856">
        <v>69735217</v>
      </c>
      <c r="C856">
        <v>69735212</v>
      </c>
      <c r="D856">
        <v>27441327</v>
      </c>
      <c r="E856">
        <v>1</v>
      </c>
      <c r="F856">
        <v>1</v>
      </c>
      <c r="G856">
        <v>1</v>
      </c>
      <c r="H856">
        <v>2</v>
      </c>
      <c r="I856" t="s">
        <v>975</v>
      </c>
      <c r="J856" t="s">
        <v>976</v>
      </c>
      <c r="K856" t="s">
        <v>977</v>
      </c>
      <c r="L856">
        <v>1368</v>
      </c>
      <c r="N856">
        <v>1011</v>
      </c>
      <c r="O856" t="s">
        <v>978</v>
      </c>
      <c r="P856" t="s">
        <v>978</v>
      </c>
      <c r="Q856">
        <v>1</v>
      </c>
      <c r="X856">
        <v>0.02</v>
      </c>
      <c r="Y856">
        <v>0</v>
      </c>
      <c r="Z856">
        <v>93.37</v>
      </c>
      <c r="AA856">
        <v>11.69</v>
      </c>
      <c r="AB856">
        <v>0</v>
      </c>
      <c r="AC856">
        <v>0</v>
      </c>
      <c r="AD856">
        <v>1</v>
      </c>
      <c r="AE856">
        <v>0</v>
      </c>
      <c r="AF856" t="s">
        <v>3</v>
      </c>
      <c r="AG856">
        <v>0.02</v>
      </c>
      <c r="AH856">
        <v>2</v>
      </c>
      <c r="AI856">
        <v>69735214</v>
      </c>
      <c r="AJ856">
        <v>844</v>
      </c>
      <c r="AK856">
        <v>0</v>
      </c>
      <c r="AL856">
        <v>0</v>
      </c>
      <c r="AM856">
        <v>0</v>
      </c>
      <c r="AN856">
        <v>0</v>
      </c>
      <c r="AO856">
        <v>0</v>
      </c>
      <c r="AP856">
        <v>0</v>
      </c>
      <c r="AQ856">
        <v>0</v>
      </c>
      <c r="AR856">
        <v>0</v>
      </c>
    </row>
    <row r="857" spans="1:44" x14ac:dyDescent="0.2">
      <c r="A857">
        <f>ROW(Source!A991)</f>
        <v>991</v>
      </c>
      <c r="B857">
        <v>69735218</v>
      </c>
      <c r="C857">
        <v>69735212</v>
      </c>
      <c r="D857">
        <v>27386998</v>
      </c>
      <c r="E857">
        <v>1</v>
      </c>
      <c r="F857">
        <v>1</v>
      </c>
      <c r="G857">
        <v>1</v>
      </c>
      <c r="H857">
        <v>3</v>
      </c>
      <c r="I857" t="s">
        <v>163</v>
      </c>
      <c r="J857" t="s">
        <v>165</v>
      </c>
      <c r="K857" t="s">
        <v>1063</v>
      </c>
      <c r="L857">
        <v>1327</v>
      </c>
      <c r="N857">
        <v>1005</v>
      </c>
      <c r="O857" t="s">
        <v>56</v>
      </c>
      <c r="P857" t="s">
        <v>56</v>
      </c>
      <c r="Q857">
        <v>1</v>
      </c>
      <c r="X857">
        <v>122.4</v>
      </c>
      <c r="Y857">
        <v>12.26</v>
      </c>
      <c r="Z857">
        <v>0</v>
      </c>
      <c r="AA857">
        <v>0</v>
      </c>
      <c r="AB857">
        <v>0</v>
      </c>
      <c r="AC857">
        <v>0</v>
      </c>
      <c r="AD857">
        <v>1</v>
      </c>
      <c r="AE857">
        <v>0</v>
      </c>
      <c r="AF857" t="s">
        <v>3</v>
      </c>
      <c r="AG857">
        <v>122.4</v>
      </c>
      <c r="AH857">
        <v>2</v>
      </c>
      <c r="AI857">
        <v>69735215</v>
      </c>
      <c r="AJ857">
        <v>845</v>
      </c>
      <c r="AK857">
        <v>3</v>
      </c>
      <c r="AL857">
        <v>-1500.624</v>
      </c>
      <c r="AM857">
        <v>0</v>
      </c>
      <c r="AN857">
        <v>0</v>
      </c>
      <c r="AO857">
        <v>0</v>
      </c>
      <c r="AP857">
        <v>0</v>
      </c>
      <c r="AQ857">
        <v>0</v>
      </c>
      <c r="AR857">
        <v>1</v>
      </c>
    </row>
    <row r="858" spans="1:44" x14ac:dyDescent="0.2">
      <c r="A858">
        <f>ROW(Source!A992)</f>
        <v>992</v>
      </c>
      <c r="B858">
        <v>69735216</v>
      </c>
      <c r="C858">
        <v>69735212</v>
      </c>
      <c r="D858">
        <v>27493458</v>
      </c>
      <c r="E858">
        <v>1</v>
      </c>
      <c r="F858">
        <v>1</v>
      </c>
      <c r="G858">
        <v>1</v>
      </c>
      <c r="H858">
        <v>1</v>
      </c>
      <c r="I858" t="s">
        <v>997</v>
      </c>
      <c r="J858" t="s">
        <v>3</v>
      </c>
      <c r="K858" t="s">
        <v>998</v>
      </c>
      <c r="L858">
        <v>1369</v>
      </c>
      <c r="N858">
        <v>1013</v>
      </c>
      <c r="O858" t="s">
        <v>974</v>
      </c>
      <c r="P858" t="s">
        <v>974</v>
      </c>
      <c r="Q858">
        <v>1</v>
      </c>
      <c r="X858">
        <v>3.45</v>
      </c>
      <c r="Y858">
        <v>0</v>
      </c>
      <c r="Z858">
        <v>0</v>
      </c>
      <c r="AA858">
        <v>0</v>
      </c>
      <c r="AB858">
        <v>8.6</v>
      </c>
      <c r="AC858">
        <v>0</v>
      </c>
      <c r="AD858">
        <v>1</v>
      </c>
      <c r="AE858">
        <v>1</v>
      </c>
      <c r="AF858" t="s">
        <v>3</v>
      </c>
      <c r="AG858">
        <v>3.45</v>
      </c>
      <c r="AH858">
        <v>2</v>
      </c>
      <c r="AI858">
        <v>69735213</v>
      </c>
      <c r="AJ858">
        <v>846</v>
      </c>
      <c r="AK858">
        <v>0</v>
      </c>
      <c r="AL858">
        <v>0</v>
      </c>
      <c r="AM858">
        <v>0</v>
      </c>
      <c r="AN858">
        <v>0</v>
      </c>
      <c r="AO858">
        <v>0</v>
      </c>
      <c r="AP858">
        <v>0</v>
      </c>
      <c r="AQ858">
        <v>0</v>
      </c>
      <c r="AR858">
        <v>0</v>
      </c>
    </row>
    <row r="859" spans="1:44" x14ac:dyDescent="0.2">
      <c r="A859">
        <f>ROW(Source!A992)</f>
        <v>992</v>
      </c>
      <c r="B859">
        <v>69735217</v>
      </c>
      <c r="C859">
        <v>69735212</v>
      </c>
      <c r="D859">
        <v>27441327</v>
      </c>
      <c r="E859">
        <v>1</v>
      </c>
      <c r="F859">
        <v>1</v>
      </c>
      <c r="G859">
        <v>1</v>
      </c>
      <c r="H859">
        <v>2</v>
      </c>
      <c r="I859" t="s">
        <v>975</v>
      </c>
      <c r="J859" t="s">
        <v>976</v>
      </c>
      <c r="K859" t="s">
        <v>977</v>
      </c>
      <c r="L859">
        <v>1368</v>
      </c>
      <c r="N859">
        <v>1011</v>
      </c>
      <c r="O859" t="s">
        <v>978</v>
      </c>
      <c r="P859" t="s">
        <v>978</v>
      </c>
      <c r="Q859">
        <v>1</v>
      </c>
      <c r="X859">
        <v>0.02</v>
      </c>
      <c r="Y859">
        <v>0</v>
      </c>
      <c r="Z859">
        <v>93.37</v>
      </c>
      <c r="AA859">
        <v>11.69</v>
      </c>
      <c r="AB859">
        <v>0</v>
      </c>
      <c r="AC859">
        <v>0</v>
      </c>
      <c r="AD859">
        <v>1</v>
      </c>
      <c r="AE859">
        <v>0</v>
      </c>
      <c r="AF859" t="s">
        <v>3</v>
      </c>
      <c r="AG859">
        <v>0.02</v>
      </c>
      <c r="AH859">
        <v>2</v>
      </c>
      <c r="AI859">
        <v>69735214</v>
      </c>
      <c r="AJ859">
        <v>847</v>
      </c>
      <c r="AK859">
        <v>0</v>
      </c>
      <c r="AL859">
        <v>0</v>
      </c>
      <c r="AM859">
        <v>0</v>
      </c>
      <c r="AN859">
        <v>0</v>
      </c>
      <c r="AO859">
        <v>0</v>
      </c>
      <c r="AP859">
        <v>0</v>
      </c>
      <c r="AQ859">
        <v>0</v>
      </c>
      <c r="AR859">
        <v>0</v>
      </c>
    </row>
    <row r="860" spans="1:44" x14ac:dyDescent="0.2">
      <c r="A860">
        <f>ROW(Source!A992)</f>
        <v>992</v>
      </c>
      <c r="B860">
        <v>69735218</v>
      </c>
      <c r="C860">
        <v>69735212</v>
      </c>
      <c r="D860">
        <v>27386998</v>
      </c>
      <c r="E860">
        <v>1</v>
      </c>
      <c r="F860">
        <v>1</v>
      </c>
      <c r="G860">
        <v>1</v>
      </c>
      <c r="H860">
        <v>3</v>
      </c>
      <c r="I860" t="s">
        <v>163</v>
      </c>
      <c r="J860" t="s">
        <v>165</v>
      </c>
      <c r="K860" t="s">
        <v>1063</v>
      </c>
      <c r="L860">
        <v>1327</v>
      </c>
      <c r="N860">
        <v>1005</v>
      </c>
      <c r="O860" t="s">
        <v>56</v>
      </c>
      <c r="P860" t="s">
        <v>56</v>
      </c>
      <c r="Q860">
        <v>1</v>
      </c>
      <c r="X860">
        <v>122.4</v>
      </c>
      <c r="Y860">
        <v>12.26</v>
      </c>
      <c r="Z860">
        <v>0</v>
      </c>
      <c r="AA860">
        <v>0</v>
      </c>
      <c r="AB860">
        <v>0</v>
      </c>
      <c r="AC860">
        <v>0</v>
      </c>
      <c r="AD860">
        <v>1</v>
      </c>
      <c r="AE860">
        <v>0</v>
      </c>
      <c r="AF860" t="s">
        <v>3</v>
      </c>
      <c r="AG860">
        <v>122.4</v>
      </c>
      <c r="AH860">
        <v>2</v>
      </c>
      <c r="AI860">
        <v>69735215</v>
      </c>
      <c r="AJ860">
        <v>848</v>
      </c>
      <c r="AK860">
        <v>3</v>
      </c>
      <c r="AL860">
        <v>-1500.624</v>
      </c>
      <c r="AM860">
        <v>0</v>
      </c>
      <c r="AN860">
        <v>0</v>
      </c>
      <c r="AO860">
        <v>0</v>
      </c>
      <c r="AP860">
        <v>0</v>
      </c>
      <c r="AQ860">
        <v>0</v>
      </c>
      <c r="AR860">
        <v>1</v>
      </c>
    </row>
    <row r="861" spans="1:44" x14ac:dyDescent="0.2">
      <c r="A861">
        <f>ROW(Source!A995)</f>
        <v>995</v>
      </c>
      <c r="B861">
        <v>69735224</v>
      </c>
      <c r="C861">
        <v>69735220</v>
      </c>
      <c r="D861">
        <v>27493137</v>
      </c>
      <c r="E861">
        <v>1</v>
      </c>
      <c r="F861">
        <v>1</v>
      </c>
      <c r="G861">
        <v>1</v>
      </c>
      <c r="H861">
        <v>1</v>
      </c>
      <c r="I861" t="s">
        <v>999</v>
      </c>
      <c r="J861" t="s">
        <v>3</v>
      </c>
      <c r="K861" t="s">
        <v>1000</v>
      </c>
      <c r="L861">
        <v>1369</v>
      </c>
      <c r="N861">
        <v>1013</v>
      </c>
      <c r="O861" t="s">
        <v>974</v>
      </c>
      <c r="P861" t="s">
        <v>974</v>
      </c>
      <c r="Q861">
        <v>1</v>
      </c>
      <c r="X861">
        <v>4.1399999999999997</v>
      </c>
      <c r="Y861">
        <v>0</v>
      </c>
      <c r="Z861">
        <v>0</v>
      </c>
      <c r="AA861">
        <v>0</v>
      </c>
      <c r="AB861">
        <v>9.15</v>
      </c>
      <c r="AC861">
        <v>0</v>
      </c>
      <c r="AD861">
        <v>1</v>
      </c>
      <c r="AE861">
        <v>1</v>
      </c>
      <c r="AF861" t="s">
        <v>3</v>
      </c>
      <c r="AG861">
        <v>4.1399999999999997</v>
      </c>
      <c r="AH861">
        <v>2</v>
      </c>
      <c r="AI861">
        <v>69735221</v>
      </c>
      <c r="AJ861">
        <v>849</v>
      </c>
      <c r="AK861">
        <v>0</v>
      </c>
      <c r="AL861">
        <v>0</v>
      </c>
      <c r="AM861">
        <v>0</v>
      </c>
      <c r="AN861">
        <v>0</v>
      </c>
      <c r="AO861">
        <v>0</v>
      </c>
      <c r="AP861">
        <v>0</v>
      </c>
      <c r="AQ861">
        <v>0</v>
      </c>
      <c r="AR861">
        <v>0</v>
      </c>
    </row>
    <row r="862" spans="1:44" x14ac:dyDescent="0.2">
      <c r="A862">
        <f>ROW(Source!A995)</f>
        <v>995</v>
      </c>
      <c r="B862">
        <v>69735225</v>
      </c>
      <c r="C862">
        <v>69735220</v>
      </c>
      <c r="D862">
        <v>27441327</v>
      </c>
      <c r="E862">
        <v>1</v>
      </c>
      <c r="F862">
        <v>1</v>
      </c>
      <c r="G862">
        <v>1</v>
      </c>
      <c r="H862">
        <v>2</v>
      </c>
      <c r="I862" t="s">
        <v>975</v>
      </c>
      <c r="J862" t="s">
        <v>976</v>
      </c>
      <c r="K862" t="s">
        <v>977</v>
      </c>
      <c r="L862">
        <v>1368</v>
      </c>
      <c r="N862">
        <v>1011</v>
      </c>
      <c r="O862" t="s">
        <v>978</v>
      </c>
      <c r="P862" t="s">
        <v>978</v>
      </c>
      <c r="Q862">
        <v>1</v>
      </c>
      <c r="X862">
        <v>0.11</v>
      </c>
      <c r="Y862">
        <v>0</v>
      </c>
      <c r="Z862">
        <v>93.37</v>
      </c>
      <c r="AA862">
        <v>11.69</v>
      </c>
      <c r="AB862">
        <v>0</v>
      </c>
      <c r="AC862">
        <v>0</v>
      </c>
      <c r="AD862">
        <v>1</v>
      </c>
      <c r="AE862">
        <v>0</v>
      </c>
      <c r="AF862" t="s">
        <v>3</v>
      </c>
      <c r="AG862">
        <v>0.11</v>
      </c>
      <c r="AH862">
        <v>2</v>
      </c>
      <c r="AI862">
        <v>69735222</v>
      </c>
      <c r="AJ862">
        <v>850</v>
      </c>
      <c r="AK862">
        <v>0</v>
      </c>
      <c r="AL862">
        <v>0</v>
      </c>
      <c r="AM862">
        <v>0</v>
      </c>
      <c r="AN862">
        <v>0</v>
      </c>
      <c r="AO862">
        <v>0</v>
      </c>
      <c r="AP862">
        <v>0</v>
      </c>
      <c r="AQ862">
        <v>0</v>
      </c>
      <c r="AR862">
        <v>0</v>
      </c>
    </row>
    <row r="863" spans="1:44" x14ac:dyDescent="0.2">
      <c r="A863">
        <f>ROW(Source!A995)</f>
        <v>995</v>
      </c>
      <c r="B863">
        <v>69735226</v>
      </c>
      <c r="C863">
        <v>69735220</v>
      </c>
      <c r="D863">
        <v>27371771</v>
      </c>
      <c r="E863">
        <v>1</v>
      </c>
      <c r="F863">
        <v>1</v>
      </c>
      <c r="G863">
        <v>1</v>
      </c>
      <c r="H863">
        <v>3</v>
      </c>
      <c r="I863" t="s">
        <v>178</v>
      </c>
      <c r="J863" t="s">
        <v>181</v>
      </c>
      <c r="K863" t="s">
        <v>1064</v>
      </c>
      <c r="L863">
        <v>1308</v>
      </c>
      <c r="N863">
        <v>1003</v>
      </c>
      <c r="O863" t="s">
        <v>180</v>
      </c>
      <c r="P863" t="s">
        <v>180</v>
      </c>
      <c r="Q863">
        <v>100</v>
      </c>
      <c r="X863">
        <v>1.05</v>
      </c>
      <c r="Y863">
        <v>2258.6999999999998</v>
      </c>
      <c r="Z863">
        <v>0</v>
      </c>
      <c r="AA863">
        <v>0</v>
      </c>
      <c r="AB863">
        <v>0</v>
      </c>
      <c r="AC863">
        <v>0</v>
      </c>
      <c r="AD863">
        <v>1</v>
      </c>
      <c r="AE863">
        <v>0</v>
      </c>
      <c r="AF863" t="s">
        <v>3</v>
      </c>
      <c r="AG863">
        <v>1.05</v>
      </c>
      <c r="AH863">
        <v>2</v>
      </c>
      <c r="AI863">
        <v>69735223</v>
      </c>
      <c r="AJ863">
        <v>851</v>
      </c>
      <c r="AK863">
        <v>3</v>
      </c>
      <c r="AL863">
        <v>-2371.6349999999998</v>
      </c>
      <c r="AM863">
        <v>0</v>
      </c>
      <c r="AN863">
        <v>0</v>
      </c>
      <c r="AO863">
        <v>0</v>
      </c>
      <c r="AP863">
        <v>0</v>
      </c>
      <c r="AQ863">
        <v>0</v>
      </c>
      <c r="AR863">
        <v>1</v>
      </c>
    </row>
    <row r="864" spans="1:44" x14ac:dyDescent="0.2">
      <c r="A864">
        <f>ROW(Source!A996)</f>
        <v>996</v>
      </c>
      <c r="B864">
        <v>69735224</v>
      </c>
      <c r="C864">
        <v>69735220</v>
      </c>
      <c r="D864">
        <v>27493137</v>
      </c>
      <c r="E864">
        <v>1</v>
      </c>
      <c r="F864">
        <v>1</v>
      </c>
      <c r="G864">
        <v>1</v>
      </c>
      <c r="H864">
        <v>1</v>
      </c>
      <c r="I864" t="s">
        <v>999</v>
      </c>
      <c r="J864" t="s">
        <v>3</v>
      </c>
      <c r="K864" t="s">
        <v>1000</v>
      </c>
      <c r="L864">
        <v>1369</v>
      </c>
      <c r="N864">
        <v>1013</v>
      </c>
      <c r="O864" t="s">
        <v>974</v>
      </c>
      <c r="P864" t="s">
        <v>974</v>
      </c>
      <c r="Q864">
        <v>1</v>
      </c>
      <c r="X864">
        <v>4.1399999999999997</v>
      </c>
      <c r="Y864">
        <v>0</v>
      </c>
      <c r="Z864">
        <v>0</v>
      </c>
      <c r="AA864">
        <v>0</v>
      </c>
      <c r="AB864">
        <v>9.15</v>
      </c>
      <c r="AC864">
        <v>0</v>
      </c>
      <c r="AD864">
        <v>1</v>
      </c>
      <c r="AE864">
        <v>1</v>
      </c>
      <c r="AF864" t="s">
        <v>3</v>
      </c>
      <c r="AG864">
        <v>4.1399999999999997</v>
      </c>
      <c r="AH864">
        <v>2</v>
      </c>
      <c r="AI864">
        <v>69735221</v>
      </c>
      <c r="AJ864">
        <v>852</v>
      </c>
      <c r="AK864">
        <v>0</v>
      </c>
      <c r="AL864">
        <v>0</v>
      </c>
      <c r="AM864">
        <v>0</v>
      </c>
      <c r="AN864">
        <v>0</v>
      </c>
      <c r="AO864">
        <v>0</v>
      </c>
      <c r="AP864">
        <v>0</v>
      </c>
      <c r="AQ864">
        <v>0</v>
      </c>
      <c r="AR864">
        <v>0</v>
      </c>
    </row>
    <row r="865" spans="1:44" x14ac:dyDescent="0.2">
      <c r="A865">
        <f>ROW(Source!A996)</f>
        <v>996</v>
      </c>
      <c r="B865">
        <v>69735225</v>
      </c>
      <c r="C865">
        <v>69735220</v>
      </c>
      <c r="D865">
        <v>27441327</v>
      </c>
      <c r="E865">
        <v>1</v>
      </c>
      <c r="F865">
        <v>1</v>
      </c>
      <c r="G865">
        <v>1</v>
      </c>
      <c r="H865">
        <v>2</v>
      </c>
      <c r="I865" t="s">
        <v>975</v>
      </c>
      <c r="J865" t="s">
        <v>976</v>
      </c>
      <c r="K865" t="s">
        <v>977</v>
      </c>
      <c r="L865">
        <v>1368</v>
      </c>
      <c r="N865">
        <v>1011</v>
      </c>
      <c r="O865" t="s">
        <v>978</v>
      </c>
      <c r="P865" t="s">
        <v>978</v>
      </c>
      <c r="Q865">
        <v>1</v>
      </c>
      <c r="X865">
        <v>0.11</v>
      </c>
      <c r="Y865">
        <v>0</v>
      </c>
      <c r="Z865">
        <v>93.37</v>
      </c>
      <c r="AA865">
        <v>11.69</v>
      </c>
      <c r="AB865">
        <v>0</v>
      </c>
      <c r="AC865">
        <v>0</v>
      </c>
      <c r="AD865">
        <v>1</v>
      </c>
      <c r="AE865">
        <v>0</v>
      </c>
      <c r="AF865" t="s">
        <v>3</v>
      </c>
      <c r="AG865">
        <v>0.11</v>
      </c>
      <c r="AH865">
        <v>2</v>
      </c>
      <c r="AI865">
        <v>69735222</v>
      </c>
      <c r="AJ865">
        <v>853</v>
      </c>
      <c r="AK865">
        <v>0</v>
      </c>
      <c r="AL865">
        <v>0</v>
      </c>
      <c r="AM865">
        <v>0</v>
      </c>
      <c r="AN865">
        <v>0</v>
      </c>
      <c r="AO865">
        <v>0</v>
      </c>
      <c r="AP865">
        <v>0</v>
      </c>
      <c r="AQ865">
        <v>0</v>
      </c>
      <c r="AR865">
        <v>0</v>
      </c>
    </row>
    <row r="866" spans="1:44" x14ac:dyDescent="0.2">
      <c r="A866">
        <f>ROW(Source!A996)</f>
        <v>996</v>
      </c>
      <c r="B866">
        <v>69735226</v>
      </c>
      <c r="C866">
        <v>69735220</v>
      </c>
      <c r="D866">
        <v>27371771</v>
      </c>
      <c r="E866">
        <v>1</v>
      </c>
      <c r="F866">
        <v>1</v>
      </c>
      <c r="G866">
        <v>1</v>
      </c>
      <c r="H866">
        <v>3</v>
      </c>
      <c r="I866" t="s">
        <v>178</v>
      </c>
      <c r="J866" t="s">
        <v>181</v>
      </c>
      <c r="K866" t="s">
        <v>1064</v>
      </c>
      <c r="L866">
        <v>1308</v>
      </c>
      <c r="N866">
        <v>1003</v>
      </c>
      <c r="O866" t="s">
        <v>180</v>
      </c>
      <c r="P866" t="s">
        <v>180</v>
      </c>
      <c r="Q866">
        <v>100</v>
      </c>
      <c r="X866">
        <v>1.05</v>
      </c>
      <c r="Y866">
        <v>2258.6999999999998</v>
      </c>
      <c r="Z866">
        <v>0</v>
      </c>
      <c r="AA866">
        <v>0</v>
      </c>
      <c r="AB866">
        <v>0</v>
      </c>
      <c r="AC866">
        <v>0</v>
      </c>
      <c r="AD866">
        <v>1</v>
      </c>
      <c r="AE866">
        <v>0</v>
      </c>
      <c r="AF866" t="s">
        <v>3</v>
      </c>
      <c r="AG866">
        <v>1.05</v>
      </c>
      <c r="AH866">
        <v>2</v>
      </c>
      <c r="AI866">
        <v>69735223</v>
      </c>
      <c r="AJ866">
        <v>854</v>
      </c>
      <c r="AK866">
        <v>3</v>
      </c>
      <c r="AL866">
        <v>-2371.6349999999998</v>
      </c>
      <c r="AM866">
        <v>0</v>
      </c>
      <c r="AN866">
        <v>0</v>
      </c>
      <c r="AO866">
        <v>0</v>
      </c>
      <c r="AP866">
        <v>0</v>
      </c>
      <c r="AQ866">
        <v>0</v>
      </c>
      <c r="AR866">
        <v>1</v>
      </c>
    </row>
    <row r="867" spans="1:44" x14ac:dyDescent="0.2">
      <c r="A867">
        <f>ROW(Source!A999)</f>
        <v>999</v>
      </c>
      <c r="B867">
        <v>69735235</v>
      </c>
      <c r="C867">
        <v>69735228</v>
      </c>
      <c r="D867">
        <v>27496319</v>
      </c>
      <c r="E867">
        <v>1</v>
      </c>
      <c r="F867">
        <v>1</v>
      </c>
      <c r="G867">
        <v>1</v>
      </c>
      <c r="H867">
        <v>1</v>
      </c>
      <c r="I867" t="s">
        <v>1001</v>
      </c>
      <c r="J867" t="s">
        <v>3</v>
      </c>
      <c r="K867" t="s">
        <v>1002</v>
      </c>
      <c r="L867">
        <v>1369</v>
      </c>
      <c r="N867">
        <v>1013</v>
      </c>
      <c r="O867" t="s">
        <v>974</v>
      </c>
      <c r="P867" t="s">
        <v>974</v>
      </c>
      <c r="Q867">
        <v>1</v>
      </c>
      <c r="X867">
        <v>39.51</v>
      </c>
      <c r="Y867">
        <v>0</v>
      </c>
      <c r="Z867">
        <v>0</v>
      </c>
      <c r="AA867">
        <v>0</v>
      </c>
      <c r="AB867">
        <v>8.01</v>
      </c>
      <c r="AC867">
        <v>0</v>
      </c>
      <c r="AD867">
        <v>1</v>
      </c>
      <c r="AE867">
        <v>1</v>
      </c>
      <c r="AF867" t="s">
        <v>3</v>
      </c>
      <c r="AG867">
        <v>39.51</v>
      </c>
      <c r="AH867">
        <v>2</v>
      </c>
      <c r="AI867">
        <v>69735229</v>
      </c>
      <c r="AJ867">
        <v>855</v>
      </c>
      <c r="AK867">
        <v>0</v>
      </c>
      <c r="AL867">
        <v>0</v>
      </c>
      <c r="AM867">
        <v>0</v>
      </c>
      <c r="AN867">
        <v>0</v>
      </c>
      <c r="AO867">
        <v>0</v>
      </c>
      <c r="AP867">
        <v>0</v>
      </c>
      <c r="AQ867">
        <v>0</v>
      </c>
      <c r="AR867">
        <v>0</v>
      </c>
    </row>
    <row r="868" spans="1:44" x14ac:dyDescent="0.2">
      <c r="A868">
        <f>ROW(Source!A999)</f>
        <v>999</v>
      </c>
      <c r="B868">
        <v>69735236</v>
      </c>
      <c r="C868">
        <v>69735228</v>
      </c>
      <c r="D868">
        <v>121548</v>
      </c>
      <c r="E868">
        <v>1</v>
      </c>
      <c r="F868">
        <v>1</v>
      </c>
      <c r="G868">
        <v>1</v>
      </c>
      <c r="H868">
        <v>1</v>
      </c>
      <c r="I868" t="s">
        <v>36</v>
      </c>
      <c r="J868" t="s">
        <v>3</v>
      </c>
      <c r="K868" t="s">
        <v>981</v>
      </c>
      <c r="L868">
        <v>608254</v>
      </c>
      <c r="N868">
        <v>1013</v>
      </c>
      <c r="O868" t="s">
        <v>982</v>
      </c>
      <c r="P868" t="s">
        <v>982</v>
      </c>
      <c r="Q868">
        <v>1</v>
      </c>
      <c r="X868">
        <v>1.27</v>
      </c>
      <c r="Y868">
        <v>0</v>
      </c>
      <c r="Z868">
        <v>0</v>
      </c>
      <c r="AA868">
        <v>0</v>
      </c>
      <c r="AB868">
        <v>0</v>
      </c>
      <c r="AC868">
        <v>0</v>
      </c>
      <c r="AD868">
        <v>1</v>
      </c>
      <c r="AE868">
        <v>2</v>
      </c>
      <c r="AF868" t="s">
        <v>3</v>
      </c>
      <c r="AG868">
        <v>1.27</v>
      </c>
      <c r="AH868">
        <v>2</v>
      </c>
      <c r="AI868">
        <v>69735230</v>
      </c>
      <c r="AJ868">
        <v>856</v>
      </c>
      <c r="AK868">
        <v>0</v>
      </c>
      <c r="AL868">
        <v>0</v>
      </c>
      <c r="AM868">
        <v>0</v>
      </c>
      <c r="AN868">
        <v>0</v>
      </c>
      <c r="AO868">
        <v>0</v>
      </c>
      <c r="AP868">
        <v>0</v>
      </c>
      <c r="AQ868">
        <v>0</v>
      </c>
      <c r="AR868">
        <v>0</v>
      </c>
    </row>
    <row r="869" spans="1:44" x14ac:dyDescent="0.2">
      <c r="A869">
        <f>ROW(Source!A999)</f>
        <v>999</v>
      </c>
      <c r="B869">
        <v>69735237</v>
      </c>
      <c r="C869">
        <v>69735228</v>
      </c>
      <c r="D869">
        <v>27439630</v>
      </c>
      <c r="E869">
        <v>1</v>
      </c>
      <c r="F869">
        <v>1</v>
      </c>
      <c r="G869">
        <v>1</v>
      </c>
      <c r="H869">
        <v>2</v>
      </c>
      <c r="I869" t="s">
        <v>986</v>
      </c>
      <c r="J869" t="s">
        <v>987</v>
      </c>
      <c r="K869" t="s">
        <v>988</v>
      </c>
      <c r="L869">
        <v>1368</v>
      </c>
      <c r="N869">
        <v>1011</v>
      </c>
      <c r="O869" t="s">
        <v>978</v>
      </c>
      <c r="P869" t="s">
        <v>978</v>
      </c>
      <c r="Q869">
        <v>1</v>
      </c>
      <c r="X869">
        <v>1.27</v>
      </c>
      <c r="Y869">
        <v>0</v>
      </c>
      <c r="Z869">
        <v>31.27</v>
      </c>
      <c r="AA869">
        <v>13.61</v>
      </c>
      <c r="AB869">
        <v>0</v>
      </c>
      <c r="AC869">
        <v>0</v>
      </c>
      <c r="AD869">
        <v>1</v>
      </c>
      <c r="AE869">
        <v>0</v>
      </c>
      <c r="AF869" t="s">
        <v>3</v>
      </c>
      <c r="AG869">
        <v>1.27</v>
      </c>
      <c r="AH869">
        <v>2</v>
      </c>
      <c r="AI869">
        <v>69735231</v>
      </c>
      <c r="AJ869">
        <v>857</v>
      </c>
      <c r="AK869">
        <v>0</v>
      </c>
      <c r="AL869">
        <v>0</v>
      </c>
      <c r="AM869">
        <v>0</v>
      </c>
      <c r="AN869">
        <v>0</v>
      </c>
      <c r="AO869">
        <v>0</v>
      </c>
      <c r="AP869">
        <v>0</v>
      </c>
      <c r="AQ869">
        <v>0</v>
      </c>
      <c r="AR869">
        <v>0</v>
      </c>
    </row>
    <row r="870" spans="1:44" x14ac:dyDescent="0.2">
      <c r="A870">
        <f>ROW(Source!A999)</f>
        <v>999</v>
      </c>
      <c r="B870">
        <v>69735238</v>
      </c>
      <c r="C870">
        <v>69735228</v>
      </c>
      <c r="D870">
        <v>27440041</v>
      </c>
      <c r="E870">
        <v>1</v>
      </c>
      <c r="F870">
        <v>1</v>
      </c>
      <c r="G870">
        <v>1</v>
      </c>
      <c r="H870">
        <v>2</v>
      </c>
      <c r="I870" t="s">
        <v>1003</v>
      </c>
      <c r="J870" t="s">
        <v>1004</v>
      </c>
      <c r="K870" t="s">
        <v>1005</v>
      </c>
      <c r="L870">
        <v>1368</v>
      </c>
      <c r="N870">
        <v>1011</v>
      </c>
      <c r="O870" t="s">
        <v>978</v>
      </c>
      <c r="P870" t="s">
        <v>978</v>
      </c>
      <c r="Q870">
        <v>1</v>
      </c>
      <c r="X870">
        <v>9.07</v>
      </c>
      <c r="Y870">
        <v>0</v>
      </c>
      <c r="Z870">
        <v>0.5</v>
      </c>
      <c r="AA870">
        <v>0</v>
      </c>
      <c r="AB870">
        <v>0</v>
      </c>
      <c r="AC870">
        <v>0</v>
      </c>
      <c r="AD870">
        <v>1</v>
      </c>
      <c r="AE870">
        <v>0</v>
      </c>
      <c r="AF870" t="s">
        <v>3</v>
      </c>
      <c r="AG870">
        <v>9.07</v>
      </c>
      <c r="AH870">
        <v>2</v>
      </c>
      <c r="AI870">
        <v>69735232</v>
      </c>
      <c r="AJ870">
        <v>858</v>
      </c>
      <c r="AK870">
        <v>0</v>
      </c>
      <c r="AL870">
        <v>0</v>
      </c>
      <c r="AM870">
        <v>0</v>
      </c>
      <c r="AN870">
        <v>0</v>
      </c>
      <c r="AO870">
        <v>0</v>
      </c>
      <c r="AP870">
        <v>0</v>
      </c>
      <c r="AQ870">
        <v>0</v>
      </c>
      <c r="AR870">
        <v>0</v>
      </c>
    </row>
    <row r="871" spans="1:44" x14ac:dyDescent="0.2">
      <c r="A871">
        <f>ROW(Source!A999)</f>
        <v>999</v>
      </c>
      <c r="B871">
        <v>69735239</v>
      </c>
      <c r="C871">
        <v>69735228</v>
      </c>
      <c r="D871">
        <v>27407705</v>
      </c>
      <c r="E871">
        <v>1</v>
      </c>
      <c r="F871">
        <v>1</v>
      </c>
      <c r="G871">
        <v>1</v>
      </c>
      <c r="H871">
        <v>3</v>
      </c>
      <c r="I871" t="s">
        <v>1065</v>
      </c>
      <c r="J871" t="s">
        <v>1066</v>
      </c>
      <c r="K871" t="s">
        <v>1067</v>
      </c>
      <c r="L871">
        <v>1339</v>
      </c>
      <c r="N871">
        <v>1007</v>
      </c>
      <c r="O871" t="s">
        <v>40</v>
      </c>
      <c r="P871" t="s">
        <v>40</v>
      </c>
      <c r="Q871">
        <v>1</v>
      </c>
      <c r="X871">
        <v>2.04</v>
      </c>
      <c r="Y871">
        <v>494.7</v>
      </c>
      <c r="Z871">
        <v>0</v>
      </c>
      <c r="AA871">
        <v>0</v>
      </c>
      <c r="AB871">
        <v>0</v>
      </c>
      <c r="AC871">
        <v>0</v>
      </c>
      <c r="AD871">
        <v>1</v>
      </c>
      <c r="AE871">
        <v>0</v>
      </c>
      <c r="AF871" t="s">
        <v>3</v>
      </c>
      <c r="AG871">
        <v>2.04</v>
      </c>
      <c r="AH871">
        <v>3</v>
      </c>
      <c r="AI871">
        <v>-1</v>
      </c>
      <c r="AJ871" t="s">
        <v>3</v>
      </c>
      <c r="AK871">
        <v>4</v>
      </c>
      <c r="AL871">
        <v>-1009.188</v>
      </c>
      <c r="AM871">
        <v>0</v>
      </c>
      <c r="AN871">
        <v>0</v>
      </c>
      <c r="AO871">
        <v>0</v>
      </c>
      <c r="AP871">
        <v>0</v>
      </c>
      <c r="AQ871">
        <v>0</v>
      </c>
      <c r="AR871">
        <v>1</v>
      </c>
    </row>
    <row r="872" spans="1:44" x14ac:dyDescent="0.2">
      <c r="A872">
        <f>ROW(Source!A999)</f>
        <v>999</v>
      </c>
      <c r="B872">
        <v>69735240</v>
      </c>
      <c r="C872">
        <v>69735228</v>
      </c>
      <c r="D872">
        <v>27416566</v>
      </c>
      <c r="E872">
        <v>1</v>
      </c>
      <c r="F872">
        <v>1</v>
      </c>
      <c r="G872">
        <v>1</v>
      </c>
      <c r="H872">
        <v>3</v>
      </c>
      <c r="I872" t="s">
        <v>82</v>
      </c>
      <c r="J872" t="s">
        <v>194</v>
      </c>
      <c r="K872" t="s">
        <v>83</v>
      </c>
      <c r="L872">
        <v>1339</v>
      </c>
      <c r="N872">
        <v>1007</v>
      </c>
      <c r="O872" t="s">
        <v>40</v>
      </c>
      <c r="P872" t="s">
        <v>40</v>
      </c>
      <c r="Q872">
        <v>1</v>
      </c>
      <c r="X872">
        <v>3.5</v>
      </c>
      <c r="Y872">
        <v>7.14</v>
      </c>
      <c r="Z872">
        <v>0</v>
      </c>
      <c r="AA872">
        <v>0</v>
      </c>
      <c r="AB872">
        <v>0</v>
      </c>
      <c r="AC872">
        <v>0</v>
      </c>
      <c r="AD872">
        <v>1</v>
      </c>
      <c r="AE872">
        <v>0</v>
      </c>
      <c r="AF872" t="s">
        <v>3</v>
      </c>
      <c r="AG872">
        <v>3.5</v>
      </c>
      <c r="AH872">
        <v>2</v>
      </c>
      <c r="AI872">
        <v>69735233</v>
      </c>
      <c r="AJ872">
        <v>859</v>
      </c>
      <c r="AK872">
        <v>3</v>
      </c>
      <c r="AL872">
        <v>-24.99</v>
      </c>
      <c r="AM872">
        <v>0</v>
      </c>
      <c r="AN872">
        <v>0</v>
      </c>
      <c r="AO872">
        <v>0</v>
      </c>
      <c r="AP872">
        <v>0</v>
      </c>
      <c r="AQ872">
        <v>0</v>
      </c>
      <c r="AR872">
        <v>1</v>
      </c>
    </row>
    <row r="873" spans="1:44" x14ac:dyDescent="0.2">
      <c r="A873">
        <f>ROW(Source!A1000)</f>
        <v>1000</v>
      </c>
      <c r="B873">
        <v>69735235</v>
      </c>
      <c r="C873">
        <v>69735228</v>
      </c>
      <c r="D873">
        <v>27496319</v>
      </c>
      <c r="E873">
        <v>1</v>
      </c>
      <c r="F873">
        <v>1</v>
      </c>
      <c r="G873">
        <v>1</v>
      </c>
      <c r="H873">
        <v>1</v>
      </c>
      <c r="I873" t="s">
        <v>1001</v>
      </c>
      <c r="J873" t="s">
        <v>3</v>
      </c>
      <c r="K873" t="s">
        <v>1002</v>
      </c>
      <c r="L873">
        <v>1369</v>
      </c>
      <c r="N873">
        <v>1013</v>
      </c>
      <c r="O873" t="s">
        <v>974</v>
      </c>
      <c r="P873" t="s">
        <v>974</v>
      </c>
      <c r="Q873">
        <v>1</v>
      </c>
      <c r="X873">
        <v>39.51</v>
      </c>
      <c r="Y873">
        <v>0</v>
      </c>
      <c r="Z873">
        <v>0</v>
      </c>
      <c r="AA873">
        <v>0</v>
      </c>
      <c r="AB873">
        <v>8.01</v>
      </c>
      <c r="AC873">
        <v>0</v>
      </c>
      <c r="AD873">
        <v>1</v>
      </c>
      <c r="AE873">
        <v>1</v>
      </c>
      <c r="AF873" t="s">
        <v>3</v>
      </c>
      <c r="AG873">
        <v>39.51</v>
      </c>
      <c r="AH873">
        <v>2</v>
      </c>
      <c r="AI873">
        <v>69735229</v>
      </c>
      <c r="AJ873">
        <v>861</v>
      </c>
      <c r="AK873">
        <v>0</v>
      </c>
      <c r="AL873">
        <v>0</v>
      </c>
      <c r="AM873">
        <v>0</v>
      </c>
      <c r="AN873">
        <v>0</v>
      </c>
      <c r="AO873">
        <v>0</v>
      </c>
      <c r="AP873">
        <v>0</v>
      </c>
      <c r="AQ873">
        <v>0</v>
      </c>
      <c r="AR873">
        <v>0</v>
      </c>
    </row>
    <row r="874" spans="1:44" x14ac:dyDescent="0.2">
      <c r="A874">
        <f>ROW(Source!A1000)</f>
        <v>1000</v>
      </c>
      <c r="B874">
        <v>69735236</v>
      </c>
      <c r="C874">
        <v>69735228</v>
      </c>
      <c r="D874">
        <v>121548</v>
      </c>
      <c r="E874">
        <v>1</v>
      </c>
      <c r="F874">
        <v>1</v>
      </c>
      <c r="G874">
        <v>1</v>
      </c>
      <c r="H874">
        <v>1</v>
      </c>
      <c r="I874" t="s">
        <v>36</v>
      </c>
      <c r="J874" t="s">
        <v>3</v>
      </c>
      <c r="K874" t="s">
        <v>981</v>
      </c>
      <c r="L874">
        <v>608254</v>
      </c>
      <c r="N874">
        <v>1013</v>
      </c>
      <c r="O874" t="s">
        <v>982</v>
      </c>
      <c r="P874" t="s">
        <v>982</v>
      </c>
      <c r="Q874">
        <v>1</v>
      </c>
      <c r="X874">
        <v>1.27</v>
      </c>
      <c r="Y874">
        <v>0</v>
      </c>
      <c r="Z874">
        <v>0</v>
      </c>
      <c r="AA874">
        <v>0</v>
      </c>
      <c r="AB874">
        <v>0</v>
      </c>
      <c r="AC874">
        <v>0</v>
      </c>
      <c r="AD874">
        <v>1</v>
      </c>
      <c r="AE874">
        <v>2</v>
      </c>
      <c r="AF874" t="s">
        <v>3</v>
      </c>
      <c r="AG874">
        <v>1.27</v>
      </c>
      <c r="AH874">
        <v>2</v>
      </c>
      <c r="AI874">
        <v>69735230</v>
      </c>
      <c r="AJ874">
        <v>862</v>
      </c>
      <c r="AK874">
        <v>0</v>
      </c>
      <c r="AL874">
        <v>0</v>
      </c>
      <c r="AM874">
        <v>0</v>
      </c>
      <c r="AN874">
        <v>0</v>
      </c>
      <c r="AO874">
        <v>0</v>
      </c>
      <c r="AP874">
        <v>0</v>
      </c>
      <c r="AQ874">
        <v>0</v>
      </c>
      <c r="AR874">
        <v>0</v>
      </c>
    </row>
    <row r="875" spans="1:44" x14ac:dyDescent="0.2">
      <c r="A875">
        <f>ROW(Source!A1000)</f>
        <v>1000</v>
      </c>
      <c r="B875">
        <v>69735237</v>
      </c>
      <c r="C875">
        <v>69735228</v>
      </c>
      <c r="D875">
        <v>27439630</v>
      </c>
      <c r="E875">
        <v>1</v>
      </c>
      <c r="F875">
        <v>1</v>
      </c>
      <c r="G875">
        <v>1</v>
      </c>
      <c r="H875">
        <v>2</v>
      </c>
      <c r="I875" t="s">
        <v>986</v>
      </c>
      <c r="J875" t="s">
        <v>987</v>
      </c>
      <c r="K875" t="s">
        <v>988</v>
      </c>
      <c r="L875">
        <v>1368</v>
      </c>
      <c r="N875">
        <v>1011</v>
      </c>
      <c r="O875" t="s">
        <v>978</v>
      </c>
      <c r="P875" t="s">
        <v>978</v>
      </c>
      <c r="Q875">
        <v>1</v>
      </c>
      <c r="X875">
        <v>1.27</v>
      </c>
      <c r="Y875">
        <v>0</v>
      </c>
      <c r="Z875">
        <v>31.27</v>
      </c>
      <c r="AA875">
        <v>13.61</v>
      </c>
      <c r="AB875">
        <v>0</v>
      </c>
      <c r="AC875">
        <v>0</v>
      </c>
      <c r="AD875">
        <v>1</v>
      </c>
      <c r="AE875">
        <v>0</v>
      </c>
      <c r="AF875" t="s">
        <v>3</v>
      </c>
      <c r="AG875">
        <v>1.27</v>
      </c>
      <c r="AH875">
        <v>2</v>
      </c>
      <c r="AI875">
        <v>69735231</v>
      </c>
      <c r="AJ875">
        <v>863</v>
      </c>
      <c r="AK875">
        <v>0</v>
      </c>
      <c r="AL875">
        <v>0</v>
      </c>
      <c r="AM875">
        <v>0</v>
      </c>
      <c r="AN875">
        <v>0</v>
      </c>
      <c r="AO875">
        <v>0</v>
      </c>
      <c r="AP875">
        <v>0</v>
      </c>
      <c r="AQ875">
        <v>0</v>
      </c>
      <c r="AR875">
        <v>0</v>
      </c>
    </row>
    <row r="876" spans="1:44" x14ac:dyDescent="0.2">
      <c r="A876">
        <f>ROW(Source!A1000)</f>
        <v>1000</v>
      </c>
      <c r="B876">
        <v>69735238</v>
      </c>
      <c r="C876">
        <v>69735228</v>
      </c>
      <c r="D876">
        <v>27440041</v>
      </c>
      <c r="E876">
        <v>1</v>
      </c>
      <c r="F876">
        <v>1</v>
      </c>
      <c r="G876">
        <v>1</v>
      </c>
      <c r="H876">
        <v>2</v>
      </c>
      <c r="I876" t="s">
        <v>1003</v>
      </c>
      <c r="J876" t="s">
        <v>1004</v>
      </c>
      <c r="K876" t="s">
        <v>1005</v>
      </c>
      <c r="L876">
        <v>1368</v>
      </c>
      <c r="N876">
        <v>1011</v>
      </c>
      <c r="O876" t="s">
        <v>978</v>
      </c>
      <c r="P876" t="s">
        <v>978</v>
      </c>
      <c r="Q876">
        <v>1</v>
      </c>
      <c r="X876">
        <v>9.07</v>
      </c>
      <c r="Y876">
        <v>0</v>
      </c>
      <c r="Z876">
        <v>0.5</v>
      </c>
      <c r="AA876">
        <v>0</v>
      </c>
      <c r="AB876">
        <v>0</v>
      </c>
      <c r="AC876">
        <v>0</v>
      </c>
      <c r="AD876">
        <v>1</v>
      </c>
      <c r="AE876">
        <v>0</v>
      </c>
      <c r="AF876" t="s">
        <v>3</v>
      </c>
      <c r="AG876">
        <v>9.07</v>
      </c>
      <c r="AH876">
        <v>2</v>
      </c>
      <c r="AI876">
        <v>69735232</v>
      </c>
      <c r="AJ876">
        <v>864</v>
      </c>
      <c r="AK876">
        <v>0</v>
      </c>
      <c r="AL876">
        <v>0</v>
      </c>
      <c r="AM876">
        <v>0</v>
      </c>
      <c r="AN876">
        <v>0</v>
      </c>
      <c r="AO876">
        <v>0</v>
      </c>
      <c r="AP876">
        <v>0</v>
      </c>
      <c r="AQ876">
        <v>0</v>
      </c>
      <c r="AR876">
        <v>0</v>
      </c>
    </row>
    <row r="877" spans="1:44" x14ac:dyDescent="0.2">
      <c r="A877">
        <f>ROW(Source!A1000)</f>
        <v>1000</v>
      </c>
      <c r="B877">
        <v>69735239</v>
      </c>
      <c r="C877">
        <v>69735228</v>
      </c>
      <c r="D877">
        <v>27407705</v>
      </c>
      <c r="E877">
        <v>1</v>
      </c>
      <c r="F877">
        <v>1</v>
      </c>
      <c r="G877">
        <v>1</v>
      </c>
      <c r="H877">
        <v>3</v>
      </c>
      <c r="I877" t="s">
        <v>1065</v>
      </c>
      <c r="J877" t="s">
        <v>1066</v>
      </c>
      <c r="K877" t="s">
        <v>1067</v>
      </c>
      <c r="L877">
        <v>1339</v>
      </c>
      <c r="N877">
        <v>1007</v>
      </c>
      <c r="O877" t="s">
        <v>40</v>
      </c>
      <c r="P877" t="s">
        <v>40</v>
      </c>
      <c r="Q877">
        <v>1</v>
      </c>
      <c r="X877">
        <v>2.04</v>
      </c>
      <c r="Y877">
        <v>494.7</v>
      </c>
      <c r="Z877">
        <v>0</v>
      </c>
      <c r="AA877">
        <v>0</v>
      </c>
      <c r="AB877">
        <v>0</v>
      </c>
      <c r="AC877">
        <v>0</v>
      </c>
      <c r="AD877">
        <v>1</v>
      </c>
      <c r="AE877">
        <v>0</v>
      </c>
      <c r="AF877" t="s">
        <v>3</v>
      </c>
      <c r="AG877">
        <v>2.04</v>
      </c>
      <c r="AH877">
        <v>3</v>
      </c>
      <c r="AI877">
        <v>-1</v>
      </c>
      <c r="AJ877" t="s">
        <v>3</v>
      </c>
      <c r="AK877">
        <v>4</v>
      </c>
      <c r="AL877">
        <v>-1009.188</v>
      </c>
      <c r="AM877">
        <v>0</v>
      </c>
      <c r="AN877">
        <v>0</v>
      </c>
      <c r="AO877">
        <v>0</v>
      </c>
      <c r="AP877">
        <v>0</v>
      </c>
      <c r="AQ877">
        <v>0</v>
      </c>
      <c r="AR877">
        <v>1</v>
      </c>
    </row>
    <row r="878" spans="1:44" x14ac:dyDescent="0.2">
      <c r="A878">
        <f>ROW(Source!A1000)</f>
        <v>1000</v>
      </c>
      <c r="B878">
        <v>69735240</v>
      </c>
      <c r="C878">
        <v>69735228</v>
      </c>
      <c r="D878">
        <v>27416566</v>
      </c>
      <c r="E878">
        <v>1</v>
      </c>
      <c r="F878">
        <v>1</v>
      </c>
      <c r="G878">
        <v>1</v>
      </c>
      <c r="H878">
        <v>3</v>
      </c>
      <c r="I878" t="s">
        <v>82</v>
      </c>
      <c r="J878" t="s">
        <v>194</v>
      </c>
      <c r="K878" t="s">
        <v>83</v>
      </c>
      <c r="L878">
        <v>1339</v>
      </c>
      <c r="N878">
        <v>1007</v>
      </c>
      <c r="O878" t="s">
        <v>40</v>
      </c>
      <c r="P878" t="s">
        <v>40</v>
      </c>
      <c r="Q878">
        <v>1</v>
      </c>
      <c r="X878">
        <v>3.5</v>
      </c>
      <c r="Y878">
        <v>7.14</v>
      </c>
      <c r="Z878">
        <v>0</v>
      </c>
      <c r="AA878">
        <v>0</v>
      </c>
      <c r="AB878">
        <v>0</v>
      </c>
      <c r="AC878">
        <v>0</v>
      </c>
      <c r="AD878">
        <v>1</v>
      </c>
      <c r="AE878">
        <v>0</v>
      </c>
      <c r="AF878" t="s">
        <v>3</v>
      </c>
      <c r="AG878">
        <v>3.5</v>
      </c>
      <c r="AH878">
        <v>2</v>
      </c>
      <c r="AI878">
        <v>69735233</v>
      </c>
      <c r="AJ878">
        <v>865</v>
      </c>
      <c r="AK878">
        <v>3</v>
      </c>
      <c r="AL878">
        <v>-24.99</v>
      </c>
      <c r="AM878">
        <v>0</v>
      </c>
      <c r="AN878">
        <v>0</v>
      </c>
      <c r="AO878">
        <v>0</v>
      </c>
      <c r="AP878">
        <v>0</v>
      </c>
      <c r="AQ878">
        <v>0</v>
      </c>
      <c r="AR878">
        <v>1</v>
      </c>
    </row>
    <row r="879" spans="1:44" x14ac:dyDescent="0.2">
      <c r="A879">
        <f>ROW(Source!A1005)</f>
        <v>1005</v>
      </c>
      <c r="B879">
        <v>69735249</v>
      </c>
      <c r="C879">
        <v>69735243</v>
      </c>
      <c r="D879">
        <v>27496319</v>
      </c>
      <c r="E879">
        <v>1</v>
      </c>
      <c r="F879">
        <v>1</v>
      </c>
      <c r="G879">
        <v>1</v>
      </c>
      <c r="H879">
        <v>1</v>
      </c>
      <c r="I879" t="s">
        <v>1001</v>
      </c>
      <c r="J879" t="s">
        <v>3</v>
      </c>
      <c r="K879" t="s">
        <v>1002</v>
      </c>
      <c r="L879">
        <v>1369</v>
      </c>
      <c r="N879">
        <v>1013</v>
      </c>
      <c r="O879" t="s">
        <v>974</v>
      </c>
      <c r="P879" t="s">
        <v>974</v>
      </c>
      <c r="Q879">
        <v>1</v>
      </c>
      <c r="X879">
        <v>0.5</v>
      </c>
      <c r="Y879">
        <v>0</v>
      </c>
      <c r="Z879">
        <v>0</v>
      </c>
      <c r="AA879">
        <v>0</v>
      </c>
      <c r="AB879">
        <v>8.01</v>
      </c>
      <c r="AC879">
        <v>0</v>
      </c>
      <c r="AD879">
        <v>1</v>
      </c>
      <c r="AE879">
        <v>1</v>
      </c>
      <c r="AF879" t="s">
        <v>252</v>
      </c>
      <c r="AG879">
        <v>2.8</v>
      </c>
      <c r="AH879">
        <v>2</v>
      </c>
      <c r="AI879">
        <v>69735244</v>
      </c>
      <c r="AJ879">
        <v>867</v>
      </c>
      <c r="AK879">
        <v>0</v>
      </c>
      <c r="AL879">
        <v>0</v>
      </c>
      <c r="AM879">
        <v>0</v>
      </c>
      <c r="AN879">
        <v>0</v>
      </c>
      <c r="AO879">
        <v>0</v>
      </c>
      <c r="AP879">
        <v>0</v>
      </c>
      <c r="AQ879">
        <v>0</v>
      </c>
      <c r="AR879">
        <v>0</v>
      </c>
    </row>
    <row r="880" spans="1:44" x14ac:dyDescent="0.2">
      <c r="A880">
        <f>ROW(Source!A1005)</f>
        <v>1005</v>
      </c>
      <c r="B880">
        <v>69735250</v>
      </c>
      <c r="C880">
        <v>69735243</v>
      </c>
      <c r="D880">
        <v>121548</v>
      </c>
      <c r="E880">
        <v>1</v>
      </c>
      <c r="F880">
        <v>1</v>
      </c>
      <c r="G880">
        <v>1</v>
      </c>
      <c r="H880">
        <v>1</v>
      </c>
      <c r="I880" t="s">
        <v>36</v>
      </c>
      <c r="J880" t="s">
        <v>3</v>
      </c>
      <c r="K880" t="s">
        <v>981</v>
      </c>
      <c r="L880">
        <v>608254</v>
      </c>
      <c r="N880">
        <v>1013</v>
      </c>
      <c r="O880" t="s">
        <v>982</v>
      </c>
      <c r="P880" t="s">
        <v>982</v>
      </c>
      <c r="Q880">
        <v>1</v>
      </c>
      <c r="X880">
        <v>0.21</v>
      </c>
      <c r="Y880">
        <v>0</v>
      </c>
      <c r="Z880">
        <v>0</v>
      </c>
      <c r="AA880">
        <v>0</v>
      </c>
      <c r="AB880">
        <v>0</v>
      </c>
      <c r="AC880">
        <v>0</v>
      </c>
      <c r="AD880">
        <v>1</v>
      </c>
      <c r="AE880">
        <v>2</v>
      </c>
      <c r="AF880" t="s">
        <v>252</v>
      </c>
      <c r="AG880">
        <v>1.1759999999999999</v>
      </c>
      <c r="AH880">
        <v>2</v>
      </c>
      <c r="AI880">
        <v>69735245</v>
      </c>
      <c r="AJ880">
        <v>868</v>
      </c>
      <c r="AK880">
        <v>0</v>
      </c>
      <c r="AL880">
        <v>0</v>
      </c>
      <c r="AM880">
        <v>0</v>
      </c>
      <c r="AN880">
        <v>0</v>
      </c>
      <c r="AO880">
        <v>0</v>
      </c>
      <c r="AP880">
        <v>0</v>
      </c>
      <c r="AQ880">
        <v>0</v>
      </c>
      <c r="AR880">
        <v>0</v>
      </c>
    </row>
    <row r="881" spans="1:44" x14ac:dyDescent="0.2">
      <c r="A881">
        <f>ROW(Source!A1005)</f>
        <v>1005</v>
      </c>
      <c r="B881">
        <v>69735251</v>
      </c>
      <c r="C881">
        <v>69735243</v>
      </c>
      <c r="D881">
        <v>27439630</v>
      </c>
      <c r="E881">
        <v>1</v>
      </c>
      <c r="F881">
        <v>1</v>
      </c>
      <c r="G881">
        <v>1</v>
      </c>
      <c r="H881">
        <v>2</v>
      </c>
      <c r="I881" t="s">
        <v>986</v>
      </c>
      <c r="J881" t="s">
        <v>987</v>
      </c>
      <c r="K881" t="s">
        <v>988</v>
      </c>
      <c r="L881">
        <v>1368</v>
      </c>
      <c r="N881">
        <v>1011</v>
      </c>
      <c r="O881" t="s">
        <v>978</v>
      </c>
      <c r="P881" t="s">
        <v>978</v>
      </c>
      <c r="Q881">
        <v>1</v>
      </c>
      <c r="X881">
        <v>0.21</v>
      </c>
      <c r="Y881">
        <v>0</v>
      </c>
      <c r="Z881">
        <v>31.27</v>
      </c>
      <c r="AA881">
        <v>13.61</v>
      </c>
      <c r="AB881">
        <v>0</v>
      </c>
      <c r="AC881">
        <v>0</v>
      </c>
      <c r="AD881">
        <v>1</v>
      </c>
      <c r="AE881">
        <v>0</v>
      </c>
      <c r="AF881" t="s">
        <v>252</v>
      </c>
      <c r="AG881">
        <v>1.1759999999999999</v>
      </c>
      <c r="AH881">
        <v>2</v>
      </c>
      <c r="AI881">
        <v>69735246</v>
      </c>
      <c r="AJ881">
        <v>869</v>
      </c>
      <c r="AK881">
        <v>0</v>
      </c>
      <c r="AL881">
        <v>0</v>
      </c>
      <c r="AM881">
        <v>0</v>
      </c>
      <c r="AN881">
        <v>0</v>
      </c>
      <c r="AO881">
        <v>0</v>
      </c>
      <c r="AP881">
        <v>0</v>
      </c>
      <c r="AQ881">
        <v>0</v>
      </c>
      <c r="AR881">
        <v>0</v>
      </c>
    </row>
    <row r="882" spans="1:44" x14ac:dyDescent="0.2">
      <c r="A882">
        <f>ROW(Source!A1005)</f>
        <v>1005</v>
      </c>
      <c r="B882">
        <v>69735252</v>
      </c>
      <c r="C882">
        <v>69735243</v>
      </c>
      <c r="D882">
        <v>27440041</v>
      </c>
      <c r="E882">
        <v>1</v>
      </c>
      <c r="F882">
        <v>1</v>
      </c>
      <c r="G882">
        <v>1</v>
      </c>
      <c r="H882">
        <v>2</v>
      </c>
      <c r="I882" t="s">
        <v>1003</v>
      </c>
      <c r="J882" t="s">
        <v>1004</v>
      </c>
      <c r="K882" t="s">
        <v>1005</v>
      </c>
      <c r="L882">
        <v>1368</v>
      </c>
      <c r="N882">
        <v>1011</v>
      </c>
      <c r="O882" t="s">
        <v>978</v>
      </c>
      <c r="P882" t="s">
        <v>978</v>
      </c>
      <c r="Q882">
        <v>1</v>
      </c>
      <c r="X882">
        <v>2.3199999999999998</v>
      </c>
      <c r="Y882">
        <v>0</v>
      </c>
      <c r="Z882">
        <v>0.5</v>
      </c>
      <c r="AA882">
        <v>0</v>
      </c>
      <c r="AB882">
        <v>0</v>
      </c>
      <c r="AC882">
        <v>0</v>
      </c>
      <c r="AD882">
        <v>1</v>
      </c>
      <c r="AE882">
        <v>0</v>
      </c>
      <c r="AF882" t="s">
        <v>252</v>
      </c>
      <c r="AG882">
        <v>12.991999999999999</v>
      </c>
      <c r="AH882">
        <v>2</v>
      </c>
      <c r="AI882">
        <v>69735247</v>
      </c>
      <c r="AJ882">
        <v>870</v>
      </c>
      <c r="AK882">
        <v>0</v>
      </c>
      <c r="AL882">
        <v>0</v>
      </c>
      <c r="AM882">
        <v>0</v>
      </c>
      <c r="AN882">
        <v>0</v>
      </c>
      <c r="AO882">
        <v>0</v>
      </c>
      <c r="AP882">
        <v>0</v>
      </c>
      <c r="AQ882">
        <v>0</v>
      </c>
      <c r="AR882">
        <v>0</v>
      </c>
    </row>
    <row r="883" spans="1:44" x14ac:dyDescent="0.2">
      <c r="A883">
        <f>ROW(Source!A1005)</f>
        <v>1005</v>
      </c>
      <c r="B883">
        <v>69735253</v>
      </c>
      <c r="C883">
        <v>69735243</v>
      </c>
      <c r="D883">
        <v>27407705</v>
      </c>
      <c r="E883">
        <v>1</v>
      </c>
      <c r="F883">
        <v>1</v>
      </c>
      <c r="G883">
        <v>1</v>
      </c>
      <c r="H883">
        <v>3</v>
      </c>
      <c r="I883" t="s">
        <v>1065</v>
      </c>
      <c r="J883" t="s">
        <v>1066</v>
      </c>
      <c r="K883" t="s">
        <v>1067</v>
      </c>
      <c r="L883">
        <v>1339</v>
      </c>
      <c r="N883">
        <v>1007</v>
      </c>
      <c r="O883" t="s">
        <v>40</v>
      </c>
      <c r="P883" t="s">
        <v>40</v>
      </c>
      <c r="Q883">
        <v>1</v>
      </c>
      <c r="X883">
        <v>0.51</v>
      </c>
      <c r="Y883">
        <v>494.7</v>
      </c>
      <c r="Z883">
        <v>0</v>
      </c>
      <c r="AA883">
        <v>0</v>
      </c>
      <c r="AB883">
        <v>0</v>
      </c>
      <c r="AC883">
        <v>0</v>
      </c>
      <c r="AD883">
        <v>1</v>
      </c>
      <c r="AE883">
        <v>0</v>
      </c>
      <c r="AF883" t="s">
        <v>252</v>
      </c>
      <c r="AG883">
        <v>2.8559999999999999</v>
      </c>
      <c r="AH883">
        <v>3</v>
      </c>
      <c r="AI883">
        <v>-1</v>
      </c>
      <c r="AJ883" t="s">
        <v>3</v>
      </c>
      <c r="AK883">
        <v>4</v>
      </c>
      <c r="AL883">
        <v>-1412.8632</v>
      </c>
      <c r="AM883">
        <v>0</v>
      </c>
      <c r="AN883">
        <v>0</v>
      </c>
      <c r="AO883">
        <v>0</v>
      </c>
      <c r="AP883">
        <v>0</v>
      </c>
      <c r="AQ883">
        <v>0</v>
      </c>
      <c r="AR883">
        <v>1</v>
      </c>
    </row>
    <row r="884" spans="1:44" x14ac:dyDescent="0.2">
      <c r="A884">
        <f>ROW(Source!A1006)</f>
        <v>1006</v>
      </c>
      <c r="B884">
        <v>69735249</v>
      </c>
      <c r="C884">
        <v>69735243</v>
      </c>
      <c r="D884">
        <v>27496319</v>
      </c>
      <c r="E884">
        <v>1</v>
      </c>
      <c r="F884">
        <v>1</v>
      </c>
      <c r="G884">
        <v>1</v>
      </c>
      <c r="H884">
        <v>1</v>
      </c>
      <c r="I884" t="s">
        <v>1001</v>
      </c>
      <c r="J884" t="s">
        <v>3</v>
      </c>
      <c r="K884" t="s">
        <v>1002</v>
      </c>
      <c r="L884">
        <v>1369</v>
      </c>
      <c r="N884">
        <v>1013</v>
      </c>
      <c r="O884" t="s">
        <v>974</v>
      </c>
      <c r="P884" t="s">
        <v>974</v>
      </c>
      <c r="Q884">
        <v>1</v>
      </c>
      <c r="X884">
        <v>0.5</v>
      </c>
      <c r="Y884">
        <v>0</v>
      </c>
      <c r="Z884">
        <v>0</v>
      </c>
      <c r="AA884">
        <v>0</v>
      </c>
      <c r="AB884">
        <v>8.01</v>
      </c>
      <c r="AC884">
        <v>0</v>
      </c>
      <c r="AD884">
        <v>1</v>
      </c>
      <c r="AE884">
        <v>1</v>
      </c>
      <c r="AF884" t="s">
        <v>252</v>
      </c>
      <c r="AG884">
        <v>2.8</v>
      </c>
      <c r="AH884">
        <v>2</v>
      </c>
      <c r="AI884">
        <v>69735244</v>
      </c>
      <c r="AJ884">
        <v>872</v>
      </c>
      <c r="AK884">
        <v>0</v>
      </c>
      <c r="AL884">
        <v>0</v>
      </c>
      <c r="AM884">
        <v>0</v>
      </c>
      <c r="AN884">
        <v>0</v>
      </c>
      <c r="AO884">
        <v>0</v>
      </c>
      <c r="AP884">
        <v>0</v>
      </c>
      <c r="AQ884">
        <v>0</v>
      </c>
      <c r="AR884">
        <v>0</v>
      </c>
    </row>
    <row r="885" spans="1:44" x14ac:dyDescent="0.2">
      <c r="A885">
        <f>ROW(Source!A1006)</f>
        <v>1006</v>
      </c>
      <c r="B885">
        <v>69735250</v>
      </c>
      <c r="C885">
        <v>69735243</v>
      </c>
      <c r="D885">
        <v>121548</v>
      </c>
      <c r="E885">
        <v>1</v>
      </c>
      <c r="F885">
        <v>1</v>
      </c>
      <c r="G885">
        <v>1</v>
      </c>
      <c r="H885">
        <v>1</v>
      </c>
      <c r="I885" t="s">
        <v>36</v>
      </c>
      <c r="J885" t="s">
        <v>3</v>
      </c>
      <c r="K885" t="s">
        <v>981</v>
      </c>
      <c r="L885">
        <v>608254</v>
      </c>
      <c r="N885">
        <v>1013</v>
      </c>
      <c r="O885" t="s">
        <v>982</v>
      </c>
      <c r="P885" t="s">
        <v>982</v>
      </c>
      <c r="Q885">
        <v>1</v>
      </c>
      <c r="X885">
        <v>0.21</v>
      </c>
      <c r="Y885">
        <v>0</v>
      </c>
      <c r="Z885">
        <v>0</v>
      </c>
      <c r="AA885">
        <v>0</v>
      </c>
      <c r="AB885">
        <v>0</v>
      </c>
      <c r="AC885">
        <v>0</v>
      </c>
      <c r="AD885">
        <v>1</v>
      </c>
      <c r="AE885">
        <v>2</v>
      </c>
      <c r="AF885" t="s">
        <v>252</v>
      </c>
      <c r="AG885">
        <v>1.1759999999999999</v>
      </c>
      <c r="AH885">
        <v>2</v>
      </c>
      <c r="AI885">
        <v>69735245</v>
      </c>
      <c r="AJ885">
        <v>873</v>
      </c>
      <c r="AK885">
        <v>0</v>
      </c>
      <c r="AL885">
        <v>0</v>
      </c>
      <c r="AM885">
        <v>0</v>
      </c>
      <c r="AN885">
        <v>0</v>
      </c>
      <c r="AO885">
        <v>0</v>
      </c>
      <c r="AP885">
        <v>0</v>
      </c>
      <c r="AQ885">
        <v>0</v>
      </c>
      <c r="AR885">
        <v>0</v>
      </c>
    </row>
    <row r="886" spans="1:44" x14ac:dyDescent="0.2">
      <c r="A886">
        <f>ROW(Source!A1006)</f>
        <v>1006</v>
      </c>
      <c r="B886">
        <v>69735251</v>
      </c>
      <c r="C886">
        <v>69735243</v>
      </c>
      <c r="D886">
        <v>27439630</v>
      </c>
      <c r="E886">
        <v>1</v>
      </c>
      <c r="F886">
        <v>1</v>
      </c>
      <c r="G886">
        <v>1</v>
      </c>
      <c r="H886">
        <v>2</v>
      </c>
      <c r="I886" t="s">
        <v>986</v>
      </c>
      <c r="J886" t="s">
        <v>987</v>
      </c>
      <c r="K886" t="s">
        <v>988</v>
      </c>
      <c r="L886">
        <v>1368</v>
      </c>
      <c r="N886">
        <v>1011</v>
      </c>
      <c r="O886" t="s">
        <v>978</v>
      </c>
      <c r="P886" t="s">
        <v>978</v>
      </c>
      <c r="Q886">
        <v>1</v>
      </c>
      <c r="X886">
        <v>0.21</v>
      </c>
      <c r="Y886">
        <v>0</v>
      </c>
      <c r="Z886">
        <v>31.27</v>
      </c>
      <c r="AA886">
        <v>13.61</v>
      </c>
      <c r="AB886">
        <v>0</v>
      </c>
      <c r="AC886">
        <v>0</v>
      </c>
      <c r="AD886">
        <v>1</v>
      </c>
      <c r="AE886">
        <v>0</v>
      </c>
      <c r="AF886" t="s">
        <v>252</v>
      </c>
      <c r="AG886">
        <v>1.1759999999999999</v>
      </c>
      <c r="AH886">
        <v>2</v>
      </c>
      <c r="AI886">
        <v>69735246</v>
      </c>
      <c r="AJ886">
        <v>874</v>
      </c>
      <c r="AK886">
        <v>0</v>
      </c>
      <c r="AL886">
        <v>0</v>
      </c>
      <c r="AM886">
        <v>0</v>
      </c>
      <c r="AN886">
        <v>0</v>
      </c>
      <c r="AO886">
        <v>0</v>
      </c>
      <c r="AP886">
        <v>0</v>
      </c>
      <c r="AQ886">
        <v>0</v>
      </c>
      <c r="AR886">
        <v>0</v>
      </c>
    </row>
    <row r="887" spans="1:44" x14ac:dyDescent="0.2">
      <c r="A887">
        <f>ROW(Source!A1006)</f>
        <v>1006</v>
      </c>
      <c r="B887">
        <v>69735252</v>
      </c>
      <c r="C887">
        <v>69735243</v>
      </c>
      <c r="D887">
        <v>27440041</v>
      </c>
      <c r="E887">
        <v>1</v>
      </c>
      <c r="F887">
        <v>1</v>
      </c>
      <c r="G887">
        <v>1</v>
      </c>
      <c r="H887">
        <v>2</v>
      </c>
      <c r="I887" t="s">
        <v>1003</v>
      </c>
      <c r="J887" t="s">
        <v>1004</v>
      </c>
      <c r="K887" t="s">
        <v>1005</v>
      </c>
      <c r="L887">
        <v>1368</v>
      </c>
      <c r="N887">
        <v>1011</v>
      </c>
      <c r="O887" t="s">
        <v>978</v>
      </c>
      <c r="P887" t="s">
        <v>978</v>
      </c>
      <c r="Q887">
        <v>1</v>
      </c>
      <c r="X887">
        <v>2.3199999999999998</v>
      </c>
      <c r="Y887">
        <v>0</v>
      </c>
      <c r="Z887">
        <v>0.5</v>
      </c>
      <c r="AA887">
        <v>0</v>
      </c>
      <c r="AB887">
        <v>0</v>
      </c>
      <c r="AC887">
        <v>0</v>
      </c>
      <c r="AD887">
        <v>1</v>
      </c>
      <c r="AE887">
        <v>0</v>
      </c>
      <c r="AF887" t="s">
        <v>252</v>
      </c>
      <c r="AG887">
        <v>12.991999999999999</v>
      </c>
      <c r="AH887">
        <v>2</v>
      </c>
      <c r="AI887">
        <v>69735247</v>
      </c>
      <c r="AJ887">
        <v>875</v>
      </c>
      <c r="AK887">
        <v>0</v>
      </c>
      <c r="AL887">
        <v>0</v>
      </c>
      <c r="AM887">
        <v>0</v>
      </c>
      <c r="AN887">
        <v>0</v>
      </c>
      <c r="AO887">
        <v>0</v>
      </c>
      <c r="AP887">
        <v>0</v>
      </c>
      <c r="AQ887">
        <v>0</v>
      </c>
      <c r="AR887">
        <v>0</v>
      </c>
    </row>
    <row r="888" spans="1:44" x14ac:dyDescent="0.2">
      <c r="A888">
        <f>ROW(Source!A1006)</f>
        <v>1006</v>
      </c>
      <c r="B888">
        <v>69735253</v>
      </c>
      <c r="C888">
        <v>69735243</v>
      </c>
      <c r="D888">
        <v>27407705</v>
      </c>
      <c r="E888">
        <v>1</v>
      </c>
      <c r="F888">
        <v>1</v>
      </c>
      <c r="G888">
        <v>1</v>
      </c>
      <c r="H888">
        <v>3</v>
      </c>
      <c r="I888" t="s">
        <v>1065</v>
      </c>
      <c r="J888" t="s">
        <v>1066</v>
      </c>
      <c r="K888" t="s">
        <v>1067</v>
      </c>
      <c r="L888">
        <v>1339</v>
      </c>
      <c r="N888">
        <v>1007</v>
      </c>
      <c r="O888" t="s">
        <v>40</v>
      </c>
      <c r="P888" t="s">
        <v>40</v>
      </c>
      <c r="Q888">
        <v>1</v>
      </c>
      <c r="X888">
        <v>0.51</v>
      </c>
      <c r="Y888">
        <v>494.7</v>
      </c>
      <c r="Z888">
        <v>0</v>
      </c>
      <c r="AA888">
        <v>0</v>
      </c>
      <c r="AB888">
        <v>0</v>
      </c>
      <c r="AC888">
        <v>0</v>
      </c>
      <c r="AD888">
        <v>1</v>
      </c>
      <c r="AE888">
        <v>0</v>
      </c>
      <c r="AF888" t="s">
        <v>252</v>
      </c>
      <c r="AG888">
        <v>2.8559999999999999</v>
      </c>
      <c r="AH888">
        <v>3</v>
      </c>
      <c r="AI888">
        <v>-1</v>
      </c>
      <c r="AJ888" t="s">
        <v>3</v>
      </c>
      <c r="AK888">
        <v>4</v>
      </c>
      <c r="AL888">
        <v>-1412.8632</v>
      </c>
      <c r="AM888">
        <v>0</v>
      </c>
      <c r="AN888">
        <v>0</v>
      </c>
      <c r="AO888">
        <v>0</v>
      </c>
      <c r="AP888">
        <v>0</v>
      </c>
      <c r="AQ888">
        <v>0</v>
      </c>
      <c r="AR888">
        <v>1</v>
      </c>
    </row>
    <row r="889" spans="1:44" x14ac:dyDescent="0.2">
      <c r="A889">
        <f>ROW(Source!A1009)</f>
        <v>1009</v>
      </c>
      <c r="B889">
        <v>69735261</v>
      </c>
      <c r="C889">
        <v>69735255</v>
      </c>
      <c r="D889">
        <v>27493137</v>
      </c>
      <c r="E889">
        <v>1</v>
      </c>
      <c r="F889">
        <v>1</v>
      </c>
      <c r="G889">
        <v>1</v>
      </c>
      <c r="H889">
        <v>1</v>
      </c>
      <c r="I889" t="s">
        <v>999</v>
      </c>
      <c r="J889" t="s">
        <v>3</v>
      </c>
      <c r="K889" t="s">
        <v>1000</v>
      </c>
      <c r="L889">
        <v>1369</v>
      </c>
      <c r="N889">
        <v>1013</v>
      </c>
      <c r="O889" t="s">
        <v>974</v>
      </c>
      <c r="P889" t="s">
        <v>974</v>
      </c>
      <c r="Q889">
        <v>1</v>
      </c>
      <c r="X889">
        <v>80.040000000000006</v>
      </c>
      <c r="Y889">
        <v>0</v>
      </c>
      <c r="Z889">
        <v>0</v>
      </c>
      <c r="AA889">
        <v>0</v>
      </c>
      <c r="AB889">
        <v>9.15</v>
      </c>
      <c r="AC889">
        <v>0</v>
      </c>
      <c r="AD889">
        <v>1</v>
      </c>
      <c r="AE889">
        <v>1</v>
      </c>
      <c r="AF889" t="s">
        <v>3</v>
      </c>
      <c r="AG889">
        <v>80.040000000000006</v>
      </c>
      <c r="AH889">
        <v>2</v>
      </c>
      <c r="AI889">
        <v>69735256</v>
      </c>
      <c r="AJ889">
        <v>877</v>
      </c>
      <c r="AK889">
        <v>0</v>
      </c>
      <c r="AL889">
        <v>0</v>
      </c>
      <c r="AM889">
        <v>0</v>
      </c>
      <c r="AN889">
        <v>0</v>
      </c>
      <c r="AO889">
        <v>0</v>
      </c>
      <c r="AP889">
        <v>0</v>
      </c>
      <c r="AQ889">
        <v>0</v>
      </c>
      <c r="AR889">
        <v>0</v>
      </c>
    </row>
    <row r="890" spans="1:44" x14ac:dyDescent="0.2">
      <c r="A890">
        <f>ROW(Source!A1009)</f>
        <v>1009</v>
      </c>
      <c r="B890">
        <v>69735262</v>
      </c>
      <c r="C890">
        <v>69735255</v>
      </c>
      <c r="D890">
        <v>121548</v>
      </c>
      <c r="E890">
        <v>1</v>
      </c>
      <c r="F890">
        <v>1</v>
      </c>
      <c r="G890">
        <v>1</v>
      </c>
      <c r="H890">
        <v>1</v>
      </c>
      <c r="I890" t="s">
        <v>36</v>
      </c>
      <c r="J890" t="s">
        <v>3</v>
      </c>
      <c r="K890" t="s">
        <v>981</v>
      </c>
      <c r="L890">
        <v>608254</v>
      </c>
      <c r="N890">
        <v>1013</v>
      </c>
      <c r="O890" t="s">
        <v>982</v>
      </c>
      <c r="P890" t="s">
        <v>982</v>
      </c>
      <c r="Q890">
        <v>1</v>
      </c>
      <c r="X890">
        <v>2.09</v>
      </c>
      <c r="Y890">
        <v>0</v>
      </c>
      <c r="Z890">
        <v>0</v>
      </c>
      <c r="AA890">
        <v>0</v>
      </c>
      <c r="AB890">
        <v>0</v>
      </c>
      <c r="AC890">
        <v>0</v>
      </c>
      <c r="AD890">
        <v>1</v>
      </c>
      <c r="AE890">
        <v>2</v>
      </c>
      <c r="AF890" t="s">
        <v>205</v>
      </c>
      <c r="AG890">
        <v>1.0449999999999999</v>
      </c>
      <c r="AH890">
        <v>2</v>
      </c>
      <c r="AI890">
        <v>69735257</v>
      </c>
      <c r="AJ890">
        <v>878</v>
      </c>
      <c r="AK890">
        <v>0</v>
      </c>
      <c r="AL890">
        <v>0</v>
      </c>
      <c r="AM890">
        <v>0</v>
      </c>
      <c r="AN890">
        <v>0</v>
      </c>
      <c r="AO890">
        <v>0</v>
      </c>
      <c r="AP890">
        <v>0</v>
      </c>
      <c r="AQ890">
        <v>0</v>
      </c>
      <c r="AR890">
        <v>0</v>
      </c>
    </row>
    <row r="891" spans="1:44" x14ac:dyDescent="0.2">
      <c r="A891">
        <f>ROW(Source!A1009)</f>
        <v>1009</v>
      </c>
      <c r="B891">
        <v>69735263</v>
      </c>
      <c r="C891">
        <v>69735255</v>
      </c>
      <c r="D891">
        <v>27439740</v>
      </c>
      <c r="E891">
        <v>1</v>
      </c>
      <c r="F891">
        <v>1</v>
      </c>
      <c r="G891">
        <v>1</v>
      </c>
      <c r="H891">
        <v>2</v>
      </c>
      <c r="I891" t="s">
        <v>1006</v>
      </c>
      <c r="J891" t="s">
        <v>1007</v>
      </c>
      <c r="K891" t="s">
        <v>1008</v>
      </c>
      <c r="L891">
        <v>1368</v>
      </c>
      <c r="N891">
        <v>1011</v>
      </c>
      <c r="O891" t="s">
        <v>978</v>
      </c>
      <c r="P891" t="s">
        <v>978</v>
      </c>
      <c r="Q891">
        <v>1</v>
      </c>
      <c r="X891">
        <v>2.09</v>
      </c>
      <c r="Y891">
        <v>0</v>
      </c>
      <c r="Z891">
        <v>81.430000000000007</v>
      </c>
      <c r="AA891">
        <v>10.14</v>
      </c>
      <c r="AB891">
        <v>0</v>
      </c>
      <c r="AC891">
        <v>0</v>
      </c>
      <c r="AD891">
        <v>1</v>
      </c>
      <c r="AE891">
        <v>0</v>
      </c>
      <c r="AF891" t="s">
        <v>205</v>
      </c>
      <c r="AG891">
        <v>1.0449999999999999</v>
      </c>
      <c r="AH891">
        <v>2</v>
      </c>
      <c r="AI891">
        <v>69735258</v>
      </c>
      <c r="AJ891">
        <v>879</v>
      </c>
      <c r="AK891">
        <v>0</v>
      </c>
      <c r="AL891">
        <v>0</v>
      </c>
      <c r="AM891">
        <v>0</v>
      </c>
      <c r="AN891">
        <v>0</v>
      </c>
      <c r="AO891">
        <v>0</v>
      </c>
      <c r="AP891">
        <v>0</v>
      </c>
      <c r="AQ891">
        <v>0</v>
      </c>
      <c r="AR891">
        <v>0</v>
      </c>
    </row>
    <row r="892" spans="1:44" x14ac:dyDescent="0.2">
      <c r="A892">
        <f>ROW(Source!A1009)</f>
        <v>1009</v>
      </c>
      <c r="B892">
        <v>69735264</v>
      </c>
      <c r="C892">
        <v>69735255</v>
      </c>
      <c r="D892">
        <v>27441148</v>
      </c>
      <c r="E892">
        <v>1</v>
      </c>
      <c r="F892">
        <v>1</v>
      </c>
      <c r="G892">
        <v>1</v>
      </c>
      <c r="H892">
        <v>2</v>
      </c>
      <c r="I892" t="s">
        <v>1009</v>
      </c>
      <c r="J892" t="s">
        <v>1010</v>
      </c>
      <c r="K892" t="s">
        <v>1011</v>
      </c>
      <c r="L892">
        <v>1368</v>
      </c>
      <c r="N892">
        <v>1011</v>
      </c>
      <c r="O892" t="s">
        <v>978</v>
      </c>
      <c r="P892" t="s">
        <v>978</v>
      </c>
      <c r="Q892">
        <v>1</v>
      </c>
      <c r="X892">
        <v>32</v>
      </c>
      <c r="Y892">
        <v>0</v>
      </c>
      <c r="Z892">
        <v>1.5</v>
      </c>
      <c r="AA892">
        <v>0</v>
      </c>
      <c r="AB892">
        <v>0</v>
      </c>
      <c r="AC892">
        <v>0</v>
      </c>
      <c r="AD892">
        <v>1</v>
      </c>
      <c r="AE892">
        <v>0</v>
      </c>
      <c r="AF892" t="s">
        <v>205</v>
      </c>
      <c r="AG892">
        <v>16</v>
      </c>
      <c r="AH892">
        <v>2</v>
      </c>
      <c r="AI892">
        <v>69735259</v>
      </c>
      <c r="AJ892">
        <v>880</v>
      </c>
      <c r="AK892">
        <v>0</v>
      </c>
      <c r="AL892">
        <v>0</v>
      </c>
      <c r="AM892">
        <v>0</v>
      </c>
      <c r="AN892">
        <v>0</v>
      </c>
      <c r="AO892">
        <v>0</v>
      </c>
      <c r="AP892">
        <v>0</v>
      </c>
      <c r="AQ892">
        <v>0</v>
      </c>
      <c r="AR892">
        <v>0</v>
      </c>
    </row>
    <row r="893" spans="1:44" x14ac:dyDescent="0.2">
      <c r="A893">
        <f>ROW(Source!A1009)</f>
        <v>1009</v>
      </c>
      <c r="B893">
        <v>69735265</v>
      </c>
      <c r="C893">
        <v>69735255</v>
      </c>
      <c r="D893">
        <v>27371121</v>
      </c>
      <c r="E893">
        <v>1</v>
      </c>
      <c r="F893">
        <v>1</v>
      </c>
      <c r="G893">
        <v>1</v>
      </c>
      <c r="H893">
        <v>3</v>
      </c>
      <c r="I893" t="s">
        <v>1068</v>
      </c>
      <c r="J893" t="s">
        <v>1069</v>
      </c>
      <c r="K893" t="s">
        <v>1070</v>
      </c>
      <c r="L893">
        <v>1346</v>
      </c>
      <c r="N893">
        <v>1009</v>
      </c>
      <c r="O893" t="s">
        <v>68</v>
      </c>
      <c r="P893" t="s">
        <v>68</v>
      </c>
      <c r="Q893">
        <v>1</v>
      </c>
      <c r="X893">
        <v>2</v>
      </c>
      <c r="Y893">
        <v>5.22</v>
      </c>
      <c r="Z893">
        <v>0</v>
      </c>
      <c r="AA893">
        <v>0</v>
      </c>
      <c r="AB893">
        <v>0</v>
      </c>
      <c r="AC893">
        <v>0</v>
      </c>
      <c r="AD893">
        <v>1</v>
      </c>
      <c r="AE893">
        <v>0</v>
      </c>
      <c r="AF893" t="s">
        <v>3</v>
      </c>
      <c r="AG893">
        <v>2</v>
      </c>
      <c r="AH893">
        <v>3</v>
      </c>
      <c r="AI893">
        <v>-1</v>
      </c>
      <c r="AJ893" t="s">
        <v>3</v>
      </c>
      <c r="AK893">
        <v>4</v>
      </c>
      <c r="AL893">
        <v>-10.44</v>
      </c>
      <c r="AM893">
        <v>0</v>
      </c>
      <c r="AN893">
        <v>0</v>
      </c>
      <c r="AO893">
        <v>0</v>
      </c>
      <c r="AP893">
        <v>0</v>
      </c>
      <c r="AQ893">
        <v>0</v>
      </c>
      <c r="AR893">
        <v>1</v>
      </c>
    </row>
    <row r="894" spans="1:44" x14ac:dyDescent="0.2">
      <c r="A894">
        <f>ROW(Source!A1009)</f>
        <v>1009</v>
      </c>
      <c r="B894">
        <v>69735266</v>
      </c>
      <c r="C894">
        <v>69735255</v>
      </c>
      <c r="D894">
        <v>27416566</v>
      </c>
      <c r="E894">
        <v>1</v>
      </c>
      <c r="F894">
        <v>1</v>
      </c>
      <c r="G894">
        <v>1</v>
      </c>
      <c r="H894">
        <v>3</v>
      </c>
      <c r="I894" t="s">
        <v>82</v>
      </c>
      <c r="J894" t="s">
        <v>194</v>
      </c>
      <c r="K894" t="s">
        <v>83</v>
      </c>
      <c r="L894">
        <v>1339</v>
      </c>
      <c r="N894">
        <v>1007</v>
      </c>
      <c r="O894" t="s">
        <v>40</v>
      </c>
      <c r="P894" t="s">
        <v>40</v>
      </c>
      <c r="Q894">
        <v>1</v>
      </c>
      <c r="X894">
        <v>2</v>
      </c>
      <c r="Y894">
        <v>7.14</v>
      </c>
      <c r="Z894">
        <v>0</v>
      </c>
      <c r="AA894">
        <v>0</v>
      </c>
      <c r="AB894">
        <v>0</v>
      </c>
      <c r="AC894">
        <v>0</v>
      </c>
      <c r="AD894">
        <v>1</v>
      </c>
      <c r="AE894">
        <v>0</v>
      </c>
      <c r="AF894" t="s">
        <v>3</v>
      </c>
      <c r="AG894">
        <v>2</v>
      </c>
      <c r="AH894">
        <v>2</v>
      </c>
      <c r="AI894">
        <v>69735260</v>
      </c>
      <c r="AJ894">
        <v>881</v>
      </c>
      <c r="AK894">
        <v>3</v>
      </c>
      <c r="AL894">
        <v>-14.28</v>
      </c>
      <c r="AM894">
        <v>0</v>
      </c>
      <c r="AN894">
        <v>0</v>
      </c>
      <c r="AO894">
        <v>0</v>
      </c>
      <c r="AP894">
        <v>0</v>
      </c>
      <c r="AQ894">
        <v>0</v>
      </c>
      <c r="AR894">
        <v>1</v>
      </c>
    </row>
    <row r="895" spans="1:44" x14ac:dyDescent="0.2">
      <c r="A895">
        <f>ROW(Source!A1010)</f>
        <v>1010</v>
      </c>
      <c r="B895">
        <v>69735261</v>
      </c>
      <c r="C895">
        <v>69735255</v>
      </c>
      <c r="D895">
        <v>27493137</v>
      </c>
      <c r="E895">
        <v>1</v>
      </c>
      <c r="F895">
        <v>1</v>
      </c>
      <c r="G895">
        <v>1</v>
      </c>
      <c r="H895">
        <v>1</v>
      </c>
      <c r="I895" t="s">
        <v>999</v>
      </c>
      <c r="J895" t="s">
        <v>3</v>
      </c>
      <c r="K895" t="s">
        <v>1000</v>
      </c>
      <c r="L895">
        <v>1369</v>
      </c>
      <c r="N895">
        <v>1013</v>
      </c>
      <c r="O895" t="s">
        <v>974</v>
      </c>
      <c r="P895" t="s">
        <v>974</v>
      </c>
      <c r="Q895">
        <v>1</v>
      </c>
      <c r="X895">
        <v>80.040000000000006</v>
      </c>
      <c r="Y895">
        <v>0</v>
      </c>
      <c r="Z895">
        <v>0</v>
      </c>
      <c r="AA895">
        <v>0</v>
      </c>
      <c r="AB895">
        <v>9.15</v>
      </c>
      <c r="AC895">
        <v>0</v>
      </c>
      <c r="AD895">
        <v>1</v>
      </c>
      <c r="AE895">
        <v>1</v>
      </c>
      <c r="AF895" t="s">
        <v>3</v>
      </c>
      <c r="AG895">
        <v>80.040000000000006</v>
      </c>
      <c r="AH895">
        <v>2</v>
      </c>
      <c r="AI895">
        <v>69735256</v>
      </c>
      <c r="AJ895">
        <v>882</v>
      </c>
      <c r="AK895">
        <v>0</v>
      </c>
      <c r="AL895">
        <v>0</v>
      </c>
      <c r="AM895">
        <v>0</v>
      </c>
      <c r="AN895">
        <v>0</v>
      </c>
      <c r="AO895">
        <v>0</v>
      </c>
      <c r="AP895">
        <v>0</v>
      </c>
      <c r="AQ895">
        <v>0</v>
      </c>
      <c r="AR895">
        <v>0</v>
      </c>
    </row>
    <row r="896" spans="1:44" x14ac:dyDescent="0.2">
      <c r="A896">
        <f>ROW(Source!A1010)</f>
        <v>1010</v>
      </c>
      <c r="B896">
        <v>69735262</v>
      </c>
      <c r="C896">
        <v>69735255</v>
      </c>
      <c r="D896">
        <v>121548</v>
      </c>
      <c r="E896">
        <v>1</v>
      </c>
      <c r="F896">
        <v>1</v>
      </c>
      <c r="G896">
        <v>1</v>
      </c>
      <c r="H896">
        <v>1</v>
      </c>
      <c r="I896" t="s">
        <v>36</v>
      </c>
      <c r="J896" t="s">
        <v>3</v>
      </c>
      <c r="K896" t="s">
        <v>981</v>
      </c>
      <c r="L896">
        <v>608254</v>
      </c>
      <c r="N896">
        <v>1013</v>
      </c>
      <c r="O896" t="s">
        <v>982</v>
      </c>
      <c r="P896" t="s">
        <v>982</v>
      </c>
      <c r="Q896">
        <v>1</v>
      </c>
      <c r="X896">
        <v>2.09</v>
      </c>
      <c r="Y896">
        <v>0</v>
      </c>
      <c r="Z896">
        <v>0</v>
      </c>
      <c r="AA896">
        <v>0</v>
      </c>
      <c r="AB896">
        <v>0</v>
      </c>
      <c r="AC896">
        <v>0</v>
      </c>
      <c r="AD896">
        <v>1</v>
      </c>
      <c r="AE896">
        <v>2</v>
      </c>
      <c r="AF896" t="s">
        <v>205</v>
      </c>
      <c r="AG896">
        <v>1.0449999999999999</v>
      </c>
      <c r="AH896">
        <v>2</v>
      </c>
      <c r="AI896">
        <v>69735257</v>
      </c>
      <c r="AJ896">
        <v>883</v>
      </c>
      <c r="AK896">
        <v>0</v>
      </c>
      <c r="AL896">
        <v>0</v>
      </c>
      <c r="AM896">
        <v>0</v>
      </c>
      <c r="AN896">
        <v>0</v>
      </c>
      <c r="AO896">
        <v>0</v>
      </c>
      <c r="AP896">
        <v>0</v>
      </c>
      <c r="AQ896">
        <v>0</v>
      </c>
      <c r="AR896">
        <v>0</v>
      </c>
    </row>
    <row r="897" spans="1:44" x14ac:dyDescent="0.2">
      <c r="A897">
        <f>ROW(Source!A1010)</f>
        <v>1010</v>
      </c>
      <c r="B897">
        <v>69735263</v>
      </c>
      <c r="C897">
        <v>69735255</v>
      </c>
      <c r="D897">
        <v>27439740</v>
      </c>
      <c r="E897">
        <v>1</v>
      </c>
      <c r="F897">
        <v>1</v>
      </c>
      <c r="G897">
        <v>1</v>
      </c>
      <c r="H897">
        <v>2</v>
      </c>
      <c r="I897" t="s">
        <v>1006</v>
      </c>
      <c r="J897" t="s">
        <v>1007</v>
      </c>
      <c r="K897" t="s">
        <v>1008</v>
      </c>
      <c r="L897">
        <v>1368</v>
      </c>
      <c r="N897">
        <v>1011</v>
      </c>
      <c r="O897" t="s">
        <v>978</v>
      </c>
      <c r="P897" t="s">
        <v>978</v>
      </c>
      <c r="Q897">
        <v>1</v>
      </c>
      <c r="X897">
        <v>2.09</v>
      </c>
      <c r="Y897">
        <v>0</v>
      </c>
      <c r="Z897">
        <v>81.430000000000007</v>
      </c>
      <c r="AA897">
        <v>10.14</v>
      </c>
      <c r="AB897">
        <v>0</v>
      </c>
      <c r="AC897">
        <v>0</v>
      </c>
      <c r="AD897">
        <v>1</v>
      </c>
      <c r="AE897">
        <v>0</v>
      </c>
      <c r="AF897" t="s">
        <v>205</v>
      </c>
      <c r="AG897">
        <v>1.0449999999999999</v>
      </c>
      <c r="AH897">
        <v>2</v>
      </c>
      <c r="AI897">
        <v>69735258</v>
      </c>
      <c r="AJ897">
        <v>884</v>
      </c>
      <c r="AK897">
        <v>0</v>
      </c>
      <c r="AL897">
        <v>0</v>
      </c>
      <c r="AM897">
        <v>0</v>
      </c>
      <c r="AN897">
        <v>0</v>
      </c>
      <c r="AO897">
        <v>0</v>
      </c>
      <c r="AP897">
        <v>0</v>
      </c>
      <c r="AQ897">
        <v>0</v>
      </c>
      <c r="AR897">
        <v>0</v>
      </c>
    </row>
    <row r="898" spans="1:44" x14ac:dyDescent="0.2">
      <c r="A898">
        <f>ROW(Source!A1010)</f>
        <v>1010</v>
      </c>
      <c r="B898">
        <v>69735264</v>
      </c>
      <c r="C898">
        <v>69735255</v>
      </c>
      <c r="D898">
        <v>27441148</v>
      </c>
      <c r="E898">
        <v>1</v>
      </c>
      <c r="F898">
        <v>1</v>
      </c>
      <c r="G898">
        <v>1</v>
      </c>
      <c r="H898">
        <v>2</v>
      </c>
      <c r="I898" t="s">
        <v>1009</v>
      </c>
      <c r="J898" t="s">
        <v>1010</v>
      </c>
      <c r="K898" t="s">
        <v>1011</v>
      </c>
      <c r="L898">
        <v>1368</v>
      </c>
      <c r="N898">
        <v>1011</v>
      </c>
      <c r="O898" t="s">
        <v>978</v>
      </c>
      <c r="P898" t="s">
        <v>978</v>
      </c>
      <c r="Q898">
        <v>1</v>
      </c>
      <c r="X898">
        <v>32</v>
      </c>
      <c r="Y898">
        <v>0</v>
      </c>
      <c r="Z898">
        <v>1.5</v>
      </c>
      <c r="AA898">
        <v>0</v>
      </c>
      <c r="AB898">
        <v>0</v>
      </c>
      <c r="AC898">
        <v>0</v>
      </c>
      <c r="AD898">
        <v>1</v>
      </c>
      <c r="AE898">
        <v>0</v>
      </c>
      <c r="AF898" t="s">
        <v>205</v>
      </c>
      <c r="AG898">
        <v>16</v>
      </c>
      <c r="AH898">
        <v>2</v>
      </c>
      <c r="AI898">
        <v>69735259</v>
      </c>
      <c r="AJ898">
        <v>885</v>
      </c>
      <c r="AK898">
        <v>0</v>
      </c>
      <c r="AL898">
        <v>0</v>
      </c>
      <c r="AM898">
        <v>0</v>
      </c>
      <c r="AN898">
        <v>0</v>
      </c>
      <c r="AO898">
        <v>0</v>
      </c>
      <c r="AP898">
        <v>0</v>
      </c>
      <c r="AQ898">
        <v>0</v>
      </c>
      <c r="AR898">
        <v>0</v>
      </c>
    </row>
    <row r="899" spans="1:44" x14ac:dyDescent="0.2">
      <c r="A899">
        <f>ROW(Source!A1010)</f>
        <v>1010</v>
      </c>
      <c r="B899">
        <v>69735265</v>
      </c>
      <c r="C899">
        <v>69735255</v>
      </c>
      <c r="D899">
        <v>27371121</v>
      </c>
      <c r="E899">
        <v>1</v>
      </c>
      <c r="F899">
        <v>1</v>
      </c>
      <c r="G899">
        <v>1</v>
      </c>
      <c r="H899">
        <v>3</v>
      </c>
      <c r="I899" t="s">
        <v>1068</v>
      </c>
      <c r="J899" t="s">
        <v>1069</v>
      </c>
      <c r="K899" t="s">
        <v>1070</v>
      </c>
      <c r="L899">
        <v>1346</v>
      </c>
      <c r="N899">
        <v>1009</v>
      </c>
      <c r="O899" t="s">
        <v>68</v>
      </c>
      <c r="P899" t="s">
        <v>68</v>
      </c>
      <c r="Q899">
        <v>1</v>
      </c>
      <c r="X899">
        <v>2</v>
      </c>
      <c r="Y899">
        <v>5.22</v>
      </c>
      <c r="Z899">
        <v>0</v>
      </c>
      <c r="AA899">
        <v>0</v>
      </c>
      <c r="AB899">
        <v>0</v>
      </c>
      <c r="AC899">
        <v>0</v>
      </c>
      <c r="AD899">
        <v>1</v>
      </c>
      <c r="AE899">
        <v>0</v>
      </c>
      <c r="AF899" t="s">
        <v>3</v>
      </c>
      <c r="AG899">
        <v>2</v>
      </c>
      <c r="AH899">
        <v>3</v>
      </c>
      <c r="AI899">
        <v>-1</v>
      </c>
      <c r="AJ899" t="s">
        <v>3</v>
      </c>
      <c r="AK899">
        <v>4</v>
      </c>
      <c r="AL899">
        <v>-10.44</v>
      </c>
      <c r="AM899">
        <v>0</v>
      </c>
      <c r="AN899">
        <v>0</v>
      </c>
      <c r="AO899">
        <v>0</v>
      </c>
      <c r="AP899">
        <v>0</v>
      </c>
      <c r="AQ899">
        <v>0</v>
      </c>
      <c r="AR899">
        <v>1</v>
      </c>
    </row>
    <row r="900" spans="1:44" x14ac:dyDescent="0.2">
      <c r="A900">
        <f>ROW(Source!A1010)</f>
        <v>1010</v>
      </c>
      <c r="B900">
        <v>69735266</v>
      </c>
      <c r="C900">
        <v>69735255</v>
      </c>
      <c r="D900">
        <v>27416566</v>
      </c>
      <c r="E900">
        <v>1</v>
      </c>
      <c r="F900">
        <v>1</v>
      </c>
      <c r="G900">
        <v>1</v>
      </c>
      <c r="H900">
        <v>3</v>
      </c>
      <c r="I900" t="s">
        <v>82</v>
      </c>
      <c r="J900" t="s">
        <v>194</v>
      </c>
      <c r="K900" t="s">
        <v>83</v>
      </c>
      <c r="L900">
        <v>1339</v>
      </c>
      <c r="N900">
        <v>1007</v>
      </c>
      <c r="O900" t="s">
        <v>40</v>
      </c>
      <c r="P900" t="s">
        <v>40</v>
      </c>
      <c r="Q900">
        <v>1</v>
      </c>
      <c r="X900">
        <v>2</v>
      </c>
      <c r="Y900">
        <v>7.14</v>
      </c>
      <c r="Z900">
        <v>0</v>
      </c>
      <c r="AA900">
        <v>0</v>
      </c>
      <c r="AB900">
        <v>0</v>
      </c>
      <c r="AC900">
        <v>0</v>
      </c>
      <c r="AD900">
        <v>1</v>
      </c>
      <c r="AE900">
        <v>0</v>
      </c>
      <c r="AF900" t="s">
        <v>3</v>
      </c>
      <c r="AG900">
        <v>2</v>
      </c>
      <c r="AH900">
        <v>2</v>
      </c>
      <c r="AI900">
        <v>69735260</v>
      </c>
      <c r="AJ900">
        <v>886</v>
      </c>
      <c r="AK900">
        <v>3</v>
      </c>
      <c r="AL900">
        <v>-14.28</v>
      </c>
      <c r="AM900">
        <v>0</v>
      </c>
      <c r="AN900">
        <v>0</v>
      </c>
      <c r="AO900">
        <v>0</v>
      </c>
      <c r="AP900">
        <v>0</v>
      </c>
      <c r="AQ900">
        <v>0</v>
      </c>
      <c r="AR900">
        <v>1</v>
      </c>
    </row>
    <row r="901" spans="1:44" x14ac:dyDescent="0.2">
      <c r="A901">
        <f>ROW(Source!A1013)</f>
        <v>1013</v>
      </c>
      <c r="B901">
        <v>69735281</v>
      </c>
      <c r="C901">
        <v>69735268</v>
      </c>
      <c r="D901">
        <v>27498693</v>
      </c>
      <c r="E901">
        <v>1</v>
      </c>
      <c r="F901">
        <v>1</v>
      </c>
      <c r="G901">
        <v>1</v>
      </c>
      <c r="H901">
        <v>1</v>
      </c>
      <c r="I901" t="s">
        <v>979</v>
      </c>
      <c r="J901" t="s">
        <v>3</v>
      </c>
      <c r="K901" t="s">
        <v>980</v>
      </c>
      <c r="L901">
        <v>1369</v>
      </c>
      <c r="N901">
        <v>1013</v>
      </c>
      <c r="O901" t="s">
        <v>974</v>
      </c>
      <c r="P901" t="s">
        <v>974</v>
      </c>
      <c r="Q901">
        <v>1</v>
      </c>
      <c r="X901">
        <v>119.78</v>
      </c>
      <c r="Y901">
        <v>0</v>
      </c>
      <c r="Z901">
        <v>0</v>
      </c>
      <c r="AA901">
        <v>0</v>
      </c>
      <c r="AB901">
        <v>8.82</v>
      </c>
      <c r="AC901">
        <v>0</v>
      </c>
      <c r="AD901">
        <v>1</v>
      </c>
      <c r="AE901">
        <v>1</v>
      </c>
      <c r="AF901" t="s">
        <v>3</v>
      </c>
      <c r="AG901">
        <v>119.78</v>
      </c>
      <c r="AH901">
        <v>2</v>
      </c>
      <c r="AI901">
        <v>69735269</v>
      </c>
      <c r="AJ901">
        <v>887</v>
      </c>
      <c r="AK901">
        <v>0</v>
      </c>
      <c r="AL901">
        <v>0</v>
      </c>
      <c r="AM901">
        <v>0</v>
      </c>
      <c r="AN901">
        <v>0</v>
      </c>
      <c r="AO901">
        <v>0</v>
      </c>
      <c r="AP901">
        <v>0</v>
      </c>
      <c r="AQ901">
        <v>0</v>
      </c>
      <c r="AR901">
        <v>0</v>
      </c>
    </row>
    <row r="902" spans="1:44" x14ac:dyDescent="0.2">
      <c r="A902">
        <f>ROW(Source!A1013)</f>
        <v>1013</v>
      </c>
      <c r="B902">
        <v>69735282</v>
      </c>
      <c r="C902">
        <v>69735268</v>
      </c>
      <c r="D902">
        <v>121548</v>
      </c>
      <c r="E902">
        <v>1</v>
      </c>
      <c r="F902">
        <v>1</v>
      </c>
      <c r="G902">
        <v>1</v>
      </c>
      <c r="H902">
        <v>1</v>
      </c>
      <c r="I902" t="s">
        <v>36</v>
      </c>
      <c r="J902" t="s">
        <v>3</v>
      </c>
      <c r="K902" t="s">
        <v>981</v>
      </c>
      <c r="L902">
        <v>608254</v>
      </c>
      <c r="N902">
        <v>1013</v>
      </c>
      <c r="O902" t="s">
        <v>982</v>
      </c>
      <c r="P902" t="s">
        <v>982</v>
      </c>
      <c r="Q902">
        <v>1</v>
      </c>
      <c r="X902">
        <v>4.22</v>
      </c>
      <c r="Y902">
        <v>0</v>
      </c>
      <c r="Z902">
        <v>0</v>
      </c>
      <c r="AA902">
        <v>0</v>
      </c>
      <c r="AB902">
        <v>0</v>
      </c>
      <c r="AC902">
        <v>0</v>
      </c>
      <c r="AD902">
        <v>1</v>
      </c>
      <c r="AE902">
        <v>2</v>
      </c>
      <c r="AF902" t="s">
        <v>3</v>
      </c>
      <c r="AG902">
        <v>4.22</v>
      </c>
      <c r="AH902">
        <v>2</v>
      </c>
      <c r="AI902">
        <v>69735270</v>
      </c>
      <c r="AJ902">
        <v>888</v>
      </c>
      <c r="AK902">
        <v>0</v>
      </c>
      <c r="AL902">
        <v>0</v>
      </c>
      <c r="AM902">
        <v>0</v>
      </c>
      <c r="AN902">
        <v>0</v>
      </c>
      <c r="AO902">
        <v>0</v>
      </c>
      <c r="AP902">
        <v>0</v>
      </c>
      <c r="AQ902">
        <v>0</v>
      </c>
      <c r="AR902">
        <v>0</v>
      </c>
    </row>
    <row r="903" spans="1:44" x14ac:dyDescent="0.2">
      <c r="A903">
        <f>ROW(Source!A1013)</f>
        <v>1013</v>
      </c>
      <c r="B903">
        <v>69735283</v>
      </c>
      <c r="C903">
        <v>69735268</v>
      </c>
      <c r="D903">
        <v>27439571</v>
      </c>
      <c r="E903">
        <v>1</v>
      </c>
      <c r="F903">
        <v>1</v>
      </c>
      <c r="G903">
        <v>1</v>
      </c>
      <c r="H903">
        <v>2</v>
      </c>
      <c r="I903" t="s">
        <v>983</v>
      </c>
      <c r="J903" t="s">
        <v>984</v>
      </c>
      <c r="K903" t="s">
        <v>985</v>
      </c>
      <c r="L903">
        <v>1368</v>
      </c>
      <c r="N903">
        <v>1011</v>
      </c>
      <c r="O903" t="s">
        <v>978</v>
      </c>
      <c r="P903" t="s">
        <v>978</v>
      </c>
      <c r="Q903">
        <v>1</v>
      </c>
      <c r="X903">
        <v>0.36</v>
      </c>
      <c r="Y903">
        <v>0</v>
      </c>
      <c r="Z903">
        <v>88.42</v>
      </c>
      <c r="AA903">
        <v>10.14</v>
      </c>
      <c r="AB903">
        <v>0</v>
      </c>
      <c r="AC903">
        <v>0</v>
      </c>
      <c r="AD903">
        <v>1</v>
      </c>
      <c r="AE903">
        <v>0</v>
      </c>
      <c r="AF903" t="s">
        <v>3</v>
      </c>
      <c r="AG903">
        <v>0.36</v>
      </c>
      <c r="AH903">
        <v>2</v>
      </c>
      <c r="AI903">
        <v>69735271</v>
      </c>
      <c r="AJ903">
        <v>889</v>
      </c>
      <c r="AK903">
        <v>0</v>
      </c>
      <c r="AL903">
        <v>0</v>
      </c>
      <c r="AM903">
        <v>0</v>
      </c>
      <c r="AN903">
        <v>0</v>
      </c>
      <c r="AO903">
        <v>0</v>
      </c>
      <c r="AP903">
        <v>0</v>
      </c>
      <c r="AQ903">
        <v>0</v>
      </c>
      <c r="AR903">
        <v>0</v>
      </c>
    </row>
    <row r="904" spans="1:44" x14ac:dyDescent="0.2">
      <c r="A904">
        <f>ROW(Source!A1013)</f>
        <v>1013</v>
      </c>
      <c r="B904">
        <v>69735284</v>
      </c>
      <c r="C904">
        <v>69735268</v>
      </c>
      <c r="D904">
        <v>27439630</v>
      </c>
      <c r="E904">
        <v>1</v>
      </c>
      <c r="F904">
        <v>1</v>
      </c>
      <c r="G904">
        <v>1</v>
      </c>
      <c r="H904">
        <v>2</v>
      </c>
      <c r="I904" t="s">
        <v>986</v>
      </c>
      <c r="J904" t="s">
        <v>987</v>
      </c>
      <c r="K904" t="s">
        <v>988</v>
      </c>
      <c r="L904">
        <v>1368</v>
      </c>
      <c r="N904">
        <v>1011</v>
      </c>
      <c r="O904" t="s">
        <v>978</v>
      </c>
      <c r="P904" t="s">
        <v>978</v>
      </c>
      <c r="Q904">
        <v>1</v>
      </c>
      <c r="X904">
        <v>2.2999999999999998</v>
      </c>
      <c r="Y904">
        <v>0</v>
      </c>
      <c r="Z904">
        <v>31.27</v>
      </c>
      <c r="AA904">
        <v>13.61</v>
      </c>
      <c r="AB904">
        <v>0</v>
      </c>
      <c r="AC904">
        <v>0</v>
      </c>
      <c r="AD904">
        <v>1</v>
      </c>
      <c r="AE904">
        <v>0</v>
      </c>
      <c r="AF904" t="s">
        <v>3</v>
      </c>
      <c r="AG904">
        <v>2.2999999999999998</v>
      </c>
      <c r="AH904">
        <v>2</v>
      </c>
      <c r="AI904">
        <v>69735272</v>
      </c>
      <c r="AJ904">
        <v>890</v>
      </c>
      <c r="AK904">
        <v>0</v>
      </c>
      <c r="AL904">
        <v>0</v>
      </c>
      <c r="AM904">
        <v>0</v>
      </c>
      <c r="AN904">
        <v>0</v>
      </c>
      <c r="AO904">
        <v>0</v>
      </c>
      <c r="AP904">
        <v>0</v>
      </c>
      <c r="AQ904">
        <v>0</v>
      </c>
      <c r="AR904">
        <v>0</v>
      </c>
    </row>
    <row r="905" spans="1:44" x14ac:dyDescent="0.2">
      <c r="A905">
        <f>ROW(Source!A1013)</f>
        <v>1013</v>
      </c>
      <c r="B905">
        <v>69735285</v>
      </c>
      <c r="C905">
        <v>69735268</v>
      </c>
      <c r="D905">
        <v>27440032</v>
      </c>
      <c r="E905">
        <v>1</v>
      </c>
      <c r="F905">
        <v>1</v>
      </c>
      <c r="G905">
        <v>1</v>
      </c>
      <c r="H905">
        <v>2</v>
      </c>
      <c r="I905" t="s">
        <v>989</v>
      </c>
      <c r="J905" t="s">
        <v>990</v>
      </c>
      <c r="K905" t="s">
        <v>991</v>
      </c>
      <c r="L905">
        <v>1368</v>
      </c>
      <c r="N905">
        <v>1011</v>
      </c>
      <c r="O905" t="s">
        <v>978</v>
      </c>
      <c r="P905" t="s">
        <v>978</v>
      </c>
      <c r="Q905">
        <v>1</v>
      </c>
      <c r="X905">
        <v>1.56</v>
      </c>
      <c r="Y905">
        <v>0</v>
      </c>
      <c r="Z905">
        <v>12.43</v>
      </c>
      <c r="AA905">
        <v>10.14</v>
      </c>
      <c r="AB905">
        <v>0</v>
      </c>
      <c r="AC905">
        <v>0</v>
      </c>
      <c r="AD905">
        <v>1</v>
      </c>
      <c r="AE905">
        <v>0</v>
      </c>
      <c r="AF905" t="s">
        <v>3</v>
      </c>
      <c r="AG905">
        <v>1.56</v>
      </c>
      <c r="AH905">
        <v>2</v>
      </c>
      <c r="AI905">
        <v>69735273</v>
      </c>
      <c r="AJ905">
        <v>891</v>
      </c>
      <c r="AK905">
        <v>0</v>
      </c>
      <c r="AL905">
        <v>0</v>
      </c>
      <c r="AM905">
        <v>0</v>
      </c>
      <c r="AN905">
        <v>0</v>
      </c>
      <c r="AO905">
        <v>0</v>
      </c>
      <c r="AP905">
        <v>0</v>
      </c>
      <c r="AQ905">
        <v>0</v>
      </c>
      <c r="AR905">
        <v>0</v>
      </c>
    </row>
    <row r="906" spans="1:44" x14ac:dyDescent="0.2">
      <c r="A906">
        <f>ROW(Source!A1013)</f>
        <v>1013</v>
      </c>
      <c r="B906">
        <v>69735286</v>
      </c>
      <c r="C906">
        <v>69735268</v>
      </c>
      <c r="D906">
        <v>27441327</v>
      </c>
      <c r="E906">
        <v>1</v>
      </c>
      <c r="F906">
        <v>1</v>
      </c>
      <c r="G906">
        <v>1</v>
      </c>
      <c r="H906">
        <v>2</v>
      </c>
      <c r="I906" t="s">
        <v>975</v>
      </c>
      <c r="J906" t="s">
        <v>976</v>
      </c>
      <c r="K906" t="s">
        <v>977</v>
      </c>
      <c r="L906">
        <v>1368</v>
      </c>
      <c r="N906">
        <v>1011</v>
      </c>
      <c r="O906" t="s">
        <v>978</v>
      </c>
      <c r="P906" t="s">
        <v>978</v>
      </c>
      <c r="Q906">
        <v>1</v>
      </c>
      <c r="X906">
        <v>0.28000000000000003</v>
      </c>
      <c r="Y906">
        <v>0</v>
      </c>
      <c r="Z906">
        <v>93.37</v>
      </c>
      <c r="AA906">
        <v>11.69</v>
      </c>
      <c r="AB906">
        <v>0</v>
      </c>
      <c r="AC906">
        <v>0</v>
      </c>
      <c r="AD906">
        <v>1</v>
      </c>
      <c r="AE906">
        <v>0</v>
      </c>
      <c r="AF906" t="s">
        <v>3</v>
      </c>
      <c r="AG906">
        <v>0.28000000000000003</v>
      </c>
      <c r="AH906">
        <v>2</v>
      </c>
      <c r="AI906">
        <v>69735274</v>
      </c>
      <c r="AJ906">
        <v>892</v>
      </c>
      <c r="AK906">
        <v>0</v>
      </c>
      <c r="AL906">
        <v>0</v>
      </c>
      <c r="AM906">
        <v>0</v>
      </c>
      <c r="AN906">
        <v>0</v>
      </c>
      <c r="AO906">
        <v>0</v>
      </c>
      <c r="AP906">
        <v>0</v>
      </c>
      <c r="AQ906">
        <v>0</v>
      </c>
      <c r="AR906">
        <v>0</v>
      </c>
    </row>
    <row r="907" spans="1:44" x14ac:dyDescent="0.2">
      <c r="A907">
        <f>ROW(Source!A1013)</f>
        <v>1013</v>
      </c>
      <c r="B907">
        <v>69735287</v>
      </c>
      <c r="C907">
        <v>69735268</v>
      </c>
      <c r="D907">
        <v>27373906</v>
      </c>
      <c r="E907">
        <v>1</v>
      </c>
      <c r="F907">
        <v>1</v>
      </c>
      <c r="G907">
        <v>1</v>
      </c>
      <c r="H907">
        <v>3</v>
      </c>
      <c r="I907" t="s">
        <v>54</v>
      </c>
      <c r="J907" t="s">
        <v>265</v>
      </c>
      <c r="K907" t="s">
        <v>456</v>
      </c>
      <c r="L907">
        <v>1327</v>
      </c>
      <c r="N907">
        <v>1005</v>
      </c>
      <c r="O907" t="s">
        <v>56</v>
      </c>
      <c r="P907" t="s">
        <v>56</v>
      </c>
      <c r="Q907">
        <v>1</v>
      </c>
      <c r="X907">
        <v>102</v>
      </c>
      <c r="Y907">
        <v>68.2</v>
      </c>
      <c r="Z907">
        <v>0</v>
      </c>
      <c r="AA907">
        <v>0</v>
      </c>
      <c r="AB907">
        <v>0</v>
      </c>
      <c r="AC907">
        <v>0</v>
      </c>
      <c r="AD907">
        <v>1</v>
      </c>
      <c r="AE907">
        <v>0</v>
      </c>
      <c r="AF907" t="s">
        <v>3</v>
      </c>
      <c r="AG907">
        <v>102</v>
      </c>
      <c r="AH907">
        <v>2</v>
      </c>
      <c r="AI907">
        <v>69735275</v>
      </c>
      <c r="AJ907">
        <v>893</v>
      </c>
      <c r="AK907">
        <v>3</v>
      </c>
      <c r="AL907">
        <v>-6956.4000000000005</v>
      </c>
      <c r="AM907">
        <v>0</v>
      </c>
      <c r="AN907">
        <v>0</v>
      </c>
      <c r="AO907">
        <v>0</v>
      </c>
      <c r="AP907">
        <v>0</v>
      </c>
      <c r="AQ907">
        <v>0</v>
      </c>
      <c r="AR907">
        <v>1</v>
      </c>
    </row>
    <row r="908" spans="1:44" x14ac:dyDescent="0.2">
      <c r="A908">
        <f>ROW(Source!A1013)</f>
        <v>1013</v>
      </c>
      <c r="B908">
        <v>69735288</v>
      </c>
      <c r="C908">
        <v>69735268</v>
      </c>
      <c r="D908">
        <v>27371543</v>
      </c>
      <c r="E908">
        <v>1</v>
      </c>
      <c r="F908">
        <v>1</v>
      </c>
      <c r="G908">
        <v>1</v>
      </c>
      <c r="H908">
        <v>3</v>
      </c>
      <c r="I908" t="s">
        <v>66</v>
      </c>
      <c r="J908" t="s">
        <v>267</v>
      </c>
      <c r="K908" t="s">
        <v>67</v>
      </c>
      <c r="L908">
        <v>1346</v>
      </c>
      <c r="N908">
        <v>1009</v>
      </c>
      <c r="O908" t="s">
        <v>68</v>
      </c>
      <c r="P908" t="s">
        <v>68</v>
      </c>
      <c r="Q908">
        <v>1</v>
      </c>
      <c r="X908">
        <v>0.5</v>
      </c>
      <c r="Y908">
        <v>1.82</v>
      </c>
      <c r="Z908">
        <v>0</v>
      </c>
      <c r="AA908">
        <v>0</v>
      </c>
      <c r="AB908">
        <v>0</v>
      </c>
      <c r="AC908">
        <v>0</v>
      </c>
      <c r="AD908">
        <v>1</v>
      </c>
      <c r="AE908">
        <v>0</v>
      </c>
      <c r="AF908" t="s">
        <v>3</v>
      </c>
      <c r="AG908">
        <v>0.5</v>
      </c>
      <c r="AH908">
        <v>2</v>
      </c>
      <c r="AI908">
        <v>69735276</v>
      </c>
      <c r="AJ908">
        <v>894</v>
      </c>
      <c r="AK908">
        <v>3</v>
      </c>
      <c r="AL908">
        <v>-0.91</v>
      </c>
      <c r="AM908">
        <v>0</v>
      </c>
      <c r="AN908">
        <v>0</v>
      </c>
      <c r="AO908">
        <v>0</v>
      </c>
      <c r="AP908">
        <v>0</v>
      </c>
      <c r="AQ908">
        <v>0</v>
      </c>
      <c r="AR908">
        <v>1</v>
      </c>
    </row>
    <row r="909" spans="1:44" x14ac:dyDescent="0.2">
      <c r="A909">
        <f>ROW(Source!A1013)</f>
        <v>1013</v>
      </c>
      <c r="B909">
        <v>69735289</v>
      </c>
      <c r="C909">
        <v>69735268</v>
      </c>
      <c r="D909">
        <v>27373400</v>
      </c>
      <c r="E909">
        <v>1</v>
      </c>
      <c r="F909">
        <v>1</v>
      </c>
      <c r="G909">
        <v>1</v>
      </c>
      <c r="H909">
        <v>3</v>
      </c>
      <c r="I909" t="s">
        <v>72</v>
      </c>
      <c r="J909" t="s">
        <v>269</v>
      </c>
      <c r="K909" t="s">
        <v>1059</v>
      </c>
      <c r="L909">
        <v>1346</v>
      </c>
      <c r="N909">
        <v>1009</v>
      </c>
      <c r="O909" t="s">
        <v>68</v>
      </c>
      <c r="P909" t="s">
        <v>68</v>
      </c>
      <c r="Q909">
        <v>1</v>
      </c>
      <c r="X909">
        <v>450</v>
      </c>
      <c r="Y909">
        <v>1.38</v>
      </c>
      <c r="Z909">
        <v>0</v>
      </c>
      <c r="AA909">
        <v>0</v>
      </c>
      <c r="AB909">
        <v>0</v>
      </c>
      <c r="AC909">
        <v>0</v>
      </c>
      <c r="AD909">
        <v>1</v>
      </c>
      <c r="AE909">
        <v>0</v>
      </c>
      <c r="AF909" t="s">
        <v>3</v>
      </c>
      <c r="AG909">
        <v>450</v>
      </c>
      <c r="AH909">
        <v>2</v>
      </c>
      <c r="AI909">
        <v>69735277</v>
      </c>
      <c r="AJ909">
        <v>895</v>
      </c>
      <c r="AK909">
        <v>3</v>
      </c>
      <c r="AL909">
        <v>-621</v>
      </c>
      <c r="AM909">
        <v>0</v>
      </c>
      <c r="AN909">
        <v>0</v>
      </c>
      <c r="AO909">
        <v>0</v>
      </c>
      <c r="AP909">
        <v>0</v>
      </c>
      <c r="AQ909">
        <v>0</v>
      </c>
      <c r="AR909">
        <v>1</v>
      </c>
    </row>
    <row r="910" spans="1:44" x14ac:dyDescent="0.2">
      <c r="A910">
        <f>ROW(Source!A1013)</f>
        <v>1013</v>
      </c>
      <c r="B910">
        <v>69735290</v>
      </c>
      <c r="C910">
        <v>69735268</v>
      </c>
      <c r="D910">
        <v>27371596</v>
      </c>
      <c r="E910">
        <v>1</v>
      </c>
      <c r="F910">
        <v>1</v>
      </c>
      <c r="G910">
        <v>1</v>
      </c>
      <c r="H910">
        <v>3</v>
      </c>
      <c r="I910" t="s">
        <v>76</v>
      </c>
      <c r="J910" t="s">
        <v>271</v>
      </c>
      <c r="K910" t="s">
        <v>1060</v>
      </c>
      <c r="L910">
        <v>1348</v>
      </c>
      <c r="N910">
        <v>1009</v>
      </c>
      <c r="O910" t="s">
        <v>78</v>
      </c>
      <c r="P910" t="s">
        <v>78</v>
      </c>
      <c r="Q910">
        <v>1000</v>
      </c>
      <c r="X910">
        <v>0.05</v>
      </c>
      <c r="Y910">
        <v>6552.07</v>
      </c>
      <c r="Z910">
        <v>0</v>
      </c>
      <c r="AA910">
        <v>0</v>
      </c>
      <c r="AB910">
        <v>0</v>
      </c>
      <c r="AC910">
        <v>0</v>
      </c>
      <c r="AD910">
        <v>1</v>
      </c>
      <c r="AE910">
        <v>0</v>
      </c>
      <c r="AF910" t="s">
        <v>3</v>
      </c>
      <c r="AG910">
        <v>0.05</v>
      </c>
      <c r="AH910">
        <v>2</v>
      </c>
      <c r="AI910">
        <v>69735278</v>
      </c>
      <c r="AJ910">
        <v>896</v>
      </c>
      <c r="AK910">
        <v>3</v>
      </c>
      <c r="AL910">
        <v>-327.6035</v>
      </c>
      <c r="AM910">
        <v>0</v>
      </c>
      <c r="AN910">
        <v>0</v>
      </c>
      <c r="AO910">
        <v>0</v>
      </c>
      <c r="AP910">
        <v>0</v>
      </c>
      <c r="AQ910">
        <v>0</v>
      </c>
      <c r="AR910">
        <v>1</v>
      </c>
    </row>
    <row r="911" spans="1:44" x14ac:dyDescent="0.2">
      <c r="A911">
        <f>ROW(Source!A1013)</f>
        <v>1013</v>
      </c>
      <c r="B911">
        <v>69735291</v>
      </c>
      <c r="C911">
        <v>69735268</v>
      </c>
      <c r="D911">
        <v>27416566</v>
      </c>
      <c r="E911">
        <v>1</v>
      </c>
      <c r="F911">
        <v>1</v>
      </c>
      <c r="G911">
        <v>1</v>
      </c>
      <c r="H911">
        <v>3</v>
      </c>
      <c r="I911" t="s">
        <v>82</v>
      </c>
      <c r="J911" t="s">
        <v>194</v>
      </c>
      <c r="K911" t="s">
        <v>83</v>
      </c>
      <c r="L911">
        <v>1339</v>
      </c>
      <c r="N911">
        <v>1007</v>
      </c>
      <c r="O911" t="s">
        <v>40</v>
      </c>
      <c r="P911" t="s">
        <v>40</v>
      </c>
      <c r="Q911">
        <v>1</v>
      </c>
      <c r="X911">
        <v>0.1</v>
      </c>
      <c r="Y911">
        <v>7.14</v>
      </c>
      <c r="Z911">
        <v>0</v>
      </c>
      <c r="AA911">
        <v>0</v>
      </c>
      <c r="AB911">
        <v>0</v>
      </c>
      <c r="AC911">
        <v>0</v>
      </c>
      <c r="AD911">
        <v>1</v>
      </c>
      <c r="AE911">
        <v>0</v>
      </c>
      <c r="AF911" t="s">
        <v>3</v>
      </c>
      <c r="AG911">
        <v>0.1</v>
      </c>
      <c r="AH911">
        <v>2</v>
      </c>
      <c r="AI911">
        <v>69735280</v>
      </c>
      <c r="AJ911">
        <v>898</v>
      </c>
      <c r="AK911">
        <v>3</v>
      </c>
      <c r="AL911">
        <v>-0.71399999999999997</v>
      </c>
      <c r="AM911">
        <v>0</v>
      </c>
      <c r="AN911">
        <v>0</v>
      </c>
      <c r="AO911">
        <v>0</v>
      </c>
      <c r="AP911">
        <v>0</v>
      </c>
      <c r="AQ911">
        <v>0</v>
      </c>
      <c r="AR911">
        <v>1</v>
      </c>
    </row>
    <row r="912" spans="1:44" x14ac:dyDescent="0.2">
      <c r="A912">
        <f>ROW(Source!A1014)</f>
        <v>1014</v>
      </c>
      <c r="B912">
        <v>69735281</v>
      </c>
      <c r="C912">
        <v>69735268</v>
      </c>
      <c r="D912">
        <v>27498693</v>
      </c>
      <c r="E912">
        <v>1</v>
      </c>
      <c r="F912">
        <v>1</v>
      </c>
      <c r="G912">
        <v>1</v>
      </c>
      <c r="H912">
        <v>1</v>
      </c>
      <c r="I912" t="s">
        <v>979</v>
      </c>
      <c r="J912" t="s">
        <v>3</v>
      </c>
      <c r="K912" t="s">
        <v>980</v>
      </c>
      <c r="L912">
        <v>1369</v>
      </c>
      <c r="N912">
        <v>1013</v>
      </c>
      <c r="O912" t="s">
        <v>974</v>
      </c>
      <c r="P912" t="s">
        <v>974</v>
      </c>
      <c r="Q912">
        <v>1</v>
      </c>
      <c r="X912">
        <v>119.78</v>
      </c>
      <c r="Y912">
        <v>0</v>
      </c>
      <c r="Z912">
        <v>0</v>
      </c>
      <c r="AA912">
        <v>0</v>
      </c>
      <c r="AB912">
        <v>8.82</v>
      </c>
      <c r="AC912">
        <v>0</v>
      </c>
      <c r="AD912">
        <v>1</v>
      </c>
      <c r="AE912">
        <v>1</v>
      </c>
      <c r="AF912" t="s">
        <v>3</v>
      </c>
      <c r="AG912">
        <v>119.78</v>
      </c>
      <c r="AH912">
        <v>2</v>
      </c>
      <c r="AI912">
        <v>69735269</v>
      </c>
      <c r="AJ912">
        <v>899</v>
      </c>
      <c r="AK912">
        <v>0</v>
      </c>
      <c r="AL912">
        <v>0</v>
      </c>
      <c r="AM912">
        <v>0</v>
      </c>
      <c r="AN912">
        <v>0</v>
      </c>
      <c r="AO912">
        <v>0</v>
      </c>
      <c r="AP912">
        <v>0</v>
      </c>
      <c r="AQ912">
        <v>0</v>
      </c>
      <c r="AR912">
        <v>0</v>
      </c>
    </row>
    <row r="913" spans="1:44" x14ac:dyDescent="0.2">
      <c r="A913">
        <f>ROW(Source!A1014)</f>
        <v>1014</v>
      </c>
      <c r="B913">
        <v>69735282</v>
      </c>
      <c r="C913">
        <v>69735268</v>
      </c>
      <c r="D913">
        <v>121548</v>
      </c>
      <c r="E913">
        <v>1</v>
      </c>
      <c r="F913">
        <v>1</v>
      </c>
      <c r="G913">
        <v>1</v>
      </c>
      <c r="H913">
        <v>1</v>
      </c>
      <c r="I913" t="s">
        <v>36</v>
      </c>
      <c r="J913" t="s">
        <v>3</v>
      </c>
      <c r="K913" t="s">
        <v>981</v>
      </c>
      <c r="L913">
        <v>608254</v>
      </c>
      <c r="N913">
        <v>1013</v>
      </c>
      <c r="O913" t="s">
        <v>982</v>
      </c>
      <c r="P913" t="s">
        <v>982</v>
      </c>
      <c r="Q913">
        <v>1</v>
      </c>
      <c r="X913">
        <v>4.22</v>
      </c>
      <c r="Y913">
        <v>0</v>
      </c>
      <c r="Z913">
        <v>0</v>
      </c>
      <c r="AA913">
        <v>0</v>
      </c>
      <c r="AB913">
        <v>0</v>
      </c>
      <c r="AC913">
        <v>0</v>
      </c>
      <c r="AD913">
        <v>1</v>
      </c>
      <c r="AE913">
        <v>2</v>
      </c>
      <c r="AF913" t="s">
        <v>3</v>
      </c>
      <c r="AG913">
        <v>4.22</v>
      </c>
      <c r="AH913">
        <v>2</v>
      </c>
      <c r="AI913">
        <v>69735270</v>
      </c>
      <c r="AJ913">
        <v>900</v>
      </c>
      <c r="AK913">
        <v>0</v>
      </c>
      <c r="AL913">
        <v>0</v>
      </c>
      <c r="AM913">
        <v>0</v>
      </c>
      <c r="AN913">
        <v>0</v>
      </c>
      <c r="AO913">
        <v>0</v>
      </c>
      <c r="AP913">
        <v>0</v>
      </c>
      <c r="AQ913">
        <v>0</v>
      </c>
      <c r="AR913">
        <v>0</v>
      </c>
    </row>
    <row r="914" spans="1:44" x14ac:dyDescent="0.2">
      <c r="A914">
        <f>ROW(Source!A1014)</f>
        <v>1014</v>
      </c>
      <c r="B914">
        <v>69735283</v>
      </c>
      <c r="C914">
        <v>69735268</v>
      </c>
      <c r="D914">
        <v>27439571</v>
      </c>
      <c r="E914">
        <v>1</v>
      </c>
      <c r="F914">
        <v>1</v>
      </c>
      <c r="G914">
        <v>1</v>
      </c>
      <c r="H914">
        <v>2</v>
      </c>
      <c r="I914" t="s">
        <v>983</v>
      </c>
      <c r="J914" t="s">
        <v>984</v>
      </c>
      <c r="K914" t="s">
        <v>985</v>
      </c>
      <c r="L914">
        <v>1368</v>
      </c>
      <c r="N914">
        <v>1011</v>
      </c>
      <c r="O914" t="s">
        <v>978</v>
      </c>
      <c r="P914" t="s">
        <v>978</v>
      </c>
      <c r="Q914">
        <v>1</v>
      </c>
      <c r="X914">
        <v>0.36</v>
      </c>
      <c r="Y914">
        <v>0</v>
      </c>
      <c r="Z914">
        <v>88.42</v>
      </c>
      <c r="AA914">
        <v>10.14</v>
      </c>
      <c r="AB914">
        <v>0</v>
      </c>
      <c r="AC914">
        <v>0</v>
      </c>
      <c r="AD914">
        <v>1</v>
      </c>
      <c r="AE914">
        <v>0</v>
      </c>
      <c r="AF914" t="s">
        <v>3</v>
      </c>
      <c r="AG914">
        <v>0.36</v>
      </c>
      <c r="AH914">
        <v>2</v>
      </c>
      <c r="AI914">
        <v>69735271</v>
      </c>
      <c r="AJ914">
        <v>901</v>
      </c>
      <c r="AK914">
        <v>0</v>
      </c>
      <c r="AL914">
        <v>0</v>
      </c>
      <c r="AM914">
        <v>0</v>
      </c>
      <c r="AN914">
        <v>0</v>
      </c>
      <c r="AO914">
        <v>0</v>
      </c>
      <c r="AP914">
        <v>0</v>
      </c>
      <c r="AQ914">
        <v>0</v>
      </c>
      <c r="AR914">
        <v>0</v>
      </c>
    </row>
    <row r="915" spans="1:44" x14ac:dyDescent="0.2">
      <c r="A915">
        <f>ROW(Source!A1014)</f>
        <v>1014</v>
      </c>
      <c r="B915">
        <v>69735284</v>
      </c>
      <c r="C915">
        <v>69735268</v>
      </c>
      <c r="D915">
        <v>27439630</v>
      </c>
      <c r="E915">
        <v>1</v>
      </c>
      <c r="F915">
        <v>1</v>
      </c>
      <c r="G915">
        <v>1</v>
      </c>
      <c r="H915">
        <v>2</v>
      </c>
      <c r="I915" t="s">
        <v>986</v>
      </c>
      <c r="J915" t="s">
        <v>987</v>
      </c>
      <c r="K915" t="s">
        <v>988</v>
      </c>
      <c r="L915">
        <v>1368</v>
      </c>
      <c r="N915">
        <v>1011</v>
      </c>
      <c r="O915" t="s">
        <v>978</v>
      </c>
      <c r="P915" t="s">
        <v>978</v>
      </c>
      <c r="Q915">
        <v>1</v>
      </c>
      <c r="X915">
        <v>2.2999999999999998</v>
      </c>
      <c r="Y915">
        <v>0</v>
      </c>
      <c r="Z915">
        <v>31.27</v>
      </c>
      <c r="AA915">
        <v>13.61</v>
      </c>
      <c r="AB915">
        <v>0</v>
      </c>
      <c r="AC915">
        <v>0</v>
      </c>
      <c r="AD915">
        <v>1</v>
      </c>
      <c r="AE915">
        <v>0</v>
      </c>
      <c r="AF915" t="s">
        <v>3</v>
      </c>
      <c r="AG915">
        <v>2.2999999999999998</v>
      </c>
      <c r="AH915">
        <v>2</v>
      </c>
      <c r="AI915">
        <v>69735272</v>
      </c>
      <c r="AJ915">
        <v>902</v>
      </c>
      <c r="AK915">
        <v>0</v>
      </c>
      <c r="AL915">
        <v>0</v>
      </c>
      <c r="AM915">
        <v>0</v>
      </c>
      <c r="AN915">
        <v>0</v>
      </c>
      <c r="AO915">
        <v>0</v>
      </c>
      <c r="AP915">
        <v>0</v>
      </c>
      <c r="AQ915">
        <v>0</v>
      </c>
      <c r="AR915">
        <v>0</v>
      </c>
    </row>
    <row r="916" spans="1:44" x14ac:dyDescent="0.2">
      <c r="A916">
        <f>ROW(Source!A1014)</f>
        <v>1014</v>
      </c>
      <c r="B916">
        <v>69735285</v>
      </c>
      <c r="C916">
        <v>69735268</v>
      </c>
      <c r="D916">
        <v>27440032</v>
      </c>
      <c r="E916">
        <v>1</v>
      </c>
      <c r="F916">
        <v>1</v>
      </c>
      <c r="G916">
        <v>1</v>
      </c>
      <c r="H916">
        <v>2</v>
      </c>
      <c r="I916" t="s">
        <v>989</v>
      </c>
      <c r="J916" t="s">
        <v>990</v>
      </c>
      <c r="K916" t="s">
        <v>991</v>
      </c>
      <c r="L916">
        <v>1368</v>
      </c>
      <c r="N916">
        <v>1011</v>
      </c>
      <c r="O916" t="s">
        <v>978</v>
      </c>
      <c r="P916" t="s">
        <v>978</v>
      </c>
      <c r="Q916">
        <v>1</v>
      </c>
      <c r="X916">
        <v>1.56</v>
      </c>
      <c r="Y916">
        <v>0</v>
      </c>
      <c r="Z916">
        <v>12.43</v>
      </c>
      <c r="AA916">
        <v>10.14</v>
      </c>
      <c r="AB916">
        <v>0</v>
      </c>
      <c r="AC916">
        <v>0</v>
      </c>
      <c r="AD916">
        <v>1</v>
      </c>
      <c r="AE916">
        <v>0</v>
      </c>
      <c r="AF916" t="s">
        <v>3</v>
      </c>
      <c r="AG916">
        <v>1.56</v>
      </c>
      <c r="AH916">
        <v>2</v>
      </c>
      <c r="AI916">
        <v>69735273</v>
      </c>
      <c r="AJ916">
        <v>903</v>
      </c>
      <c r="AK916">
        <v>0</v>
      </c>
      <c r="AL916">
        <v>0</v>
      </c>
      <c r="AM916">
        <v>0</v>
      </c>
      <c r="AN916">
        <v>0</v>
      </c>
      <c r="AO916">
        <v>0</v>
      </c>
      <c r="AP916">
        <v>0</v>
      </c>
      <c r="AQ916">
        <v>0</v>
      </c>
      <c r="AR916">
        <v>0</v>
      </c>
    </row>
    <row r="917" spans="1:44" x14ac:dyDescent="0.2">
      <c r="A917">
        <f>ROW(Source!A1014)</f>
        <v>1014</v>
      </c>
      <c r="B917">
        <v>69735286</v>
      </c>
      <c r="C917">
        <v>69735268</v>
      </c>
      <c r="D917">
        <v>27441327</v>
      </c>
      <c r="E917">
        <v>1</v>
      </c>
      <c r="F917">
        <v>1</v>
      </c>
      <c r="G917">
        <v>1</v>
      </c>
      <c r="H917">
        <v>2</v>
      </c>
      <c r="I917" t="s">
        <v>975</v>
      </c>
      <c r="J917" t="s">
        <v>976</v>
      </c>
      <c r="K917" t="s">
        <v>977</v>
      </c>
      <c r="L917">
        <v>1368</v>
      </c>
      <c r="N917">
        <v>1011</v>
      </c>
      <c r="O917" t="s">
        <v>978</v>
      </c>
      <c r="P917" t="s">
        <v>978</v>
      </c>
      <c r="Q917">
        <v>1</v>
      </c>
      <c r="X917">
        <v>0.28000000000000003</v>
      </c>
      <c r="Y917">
        <v>0</v>
      </c>
      <c r="Z917">
        <v>93.37</v>
      </c>
      <c r="AA917">
        <v>11.69</v>
      </c>
      <c r="AB917">
        <v>0</v>
      </c>
      <c r="AC917">
        <v>0</v>
      </c>
      <c r="AD917">
        <v>1</v>
      </c>
      <c r="AE917">
        <v>0</v>
      </c>
      <c r="AF917" t="s">
        <v>3</v>
      </c>
      <c r="AG917">
        <v>0.28000000000000003</v>
      </c>
      <c r="AH917">
        <v>2</v>
      </c>
      <c r="AI917">
        <v>69735274</v>
      </c>
      <c r="AJ917">
        <v>904</v>
      </c>
      <c r="AK917">
        <v>0</v>
      </c>
      <c r="AL917">
        <v>0</v>
      </c>
      <c r="AM917">
        <v>0</v>
      </c>
      <c r="AN917">
        <v>0</v>
      </c>
      <c r="AO917">
        <v>0</v>
      </c>
      <c r="AP917">
        <v>0</v>
      </c>
      <c r="AQ917">
        <v>0</v>
      </c>
      <c r="AR917">
        <v>0</v>
      </c>
    </row>
    <row r="918" spans="1:44" x14ac:dyDescent="0.2">
      <c r="A918">
        <f>ROW(Source!A1014)</f>
        <v>1014</v>
      </c>
      <c r="B918">
        <v>69735287</v>
      </c>
      <c r="C918">
        <v>69735268</v>
      </c>
      <c r="D918">
        <v>27373906</v>
      </c>
      <c r="E918">
        <v>1</v>
      </c>
      <c r="F918">
        <v>1</v>
      </c>
      <c r="G918">
        <v>1</v>
      </c>
      <c r="H918">
        <v>3</v>
      </c>
      <c r="I918" t="s">
        <v>54</v>
      </c>
      <c r="J918" t="s">
        <v>265</v>
      </c>
      <c r="K918" t="s">
        <v>456</v>
      </c>
      <c r="L918">
        <v>1327</v>
      </c>
      <c r="N918">
        <v>1005</v>
      </c>
      <c r="O918" t="s">
        <v>56</v>
      </c>
      <c r="P918" t="s">
        <v>56</v>
      </c>
      <c r="Q918">
        <v>1</v>
      </c>
      <c r="X918">
        <v>102</v>
      </c>
      <c r="Y918">
        <v>68.2</v>
      </c>
      <c r="Z918">
        <v>0</v>
      </c>
      <c r="AA918">
        <v>0</v>
      </c>
      <c r="AB918">
        <v>0</v>
      </c>
      <c r="AC918">
        <v>0</v>
      </c>
      <c r="AD918">
        <v>1</v>
      </c>
      <c r="AE918">
        <v>0</v>
      </c>
      <c r="AF918" t="s">
        <v>3</v>
      </c>
      <c r="AG918">
        <v>102</v>
      </c>
      <c r="AH918">
        <v>2</v>
      </c>
      <c r="AI918">
        <v>69735275</v>
      </c>
      <c r="AJ918">
        <v>905</v>
      </c>
      <c r="AK918">
        <v>3</v>
      </c>
      <c r="AL918">
        <v>-6956.4000000000005</v>
      </c>
      <c r="AM918">
        <v>0</v>
      </c>
      <c r="AN918">
        <v>0</v>
      </c>
      <c r="AO918">
        <v>0</v>
      </c>
      <c r="AP918">
        <v>0</v>
      </c>
      <c r="AQ918">
        <v>0</v>
      </c>
      <c r="AR918">
        <v>1</v>
      </c>
    </row>
    <row r="919" spans="1:44" x14ac:dyDescent="0.2">
      <c r="A919">
        <f>ROW(Source!A1014)</f>
        <v>1014</v>
      </c>
      <c r="B919">
        <v>69735288</v>
      </c>
      <c r="C919">
        <v>69735268</v>
      </c>
      <c r="D919">
        <v>27371543</v>
      </c>
      <c r="E919">
        <v>1</v>
      </c>
      <c r="F919">
        <v>1</v>
      </c>
      <c r="G919">
        <v>1</v>
      </c>
      <c r="H919">
        <v>3</v>
      </c>
      <c r="I919" t="s">
        <v>66</v>
      </c>
      <c r="J919" t="s">
        <v>267</v>
      </c>
      <c r="K919" t="s">
        <v>67</v>
      </c>
      <c r="L919">
        <v>1346</v>
      </c>
      <c r="N919">
        <v>1009</v>
      </c>
      <c r="O919" t="s">
        <v>68</v>
      </c>
      <c r="P919" t="s">
        <v>68</v>
      </c>
      <c r="Q919">
        <v>1</v>
      </c>
      <c r="X919">
        <v>0.5</v>
      </c>
      <c r="Y919">
        <v>1.82</v>
      </c>
      <c r="Z919">
        <v>0</v>
      </c>
      <c r="AA919">
        <v>0</v>
      </c>
      <c r="AB919">
        <v>0</v>
      </c>
      <c r="AC919">
        <v>0</v>
      </c>
      <c r="AD919">
        <v>1</v>
      </c>
      <c r="AE919">
        <v>0</v>
      </c>
      <c r="AF919" t="s">
        <v>3</v>
      </c>
      <c r="AG919">
        <v>0.5</v>
      </c>
      <c r="AH919">
        <v>2</v>
      </c>
      <c r="AI919">
        <v>69735276</v>
      </c>
      <c r="AJ919">
        <v>906</v>
      </c>
      <c r="AK919">
        <v>3</v>
      </c>
      <c r="AL919">
        <v>-0.91</v>
      </c>
      <c r="AM919">
        <v>0</v>
      </c>
      <c r="AN919">
        <v>0</v>
      </c>
      <c r="AO919">
        <v>0</v>
      </c>
      <c r="AP919">
        <v>0</v>
      </c>
      <c r="AQ919">
        <v>0</v>
      </c>
      <c r="AR919">
        <v>1</v>
      </c>
    </row>
    <row r="920" spans="1:44" x14ac:dyDescent="0.2">
      <c r="A920">
        <f>ROW(Source!A1014)</f>
        <v>1014</v>
      </c>
      <c r="B920">
        <v>69735289</v>
      </c>
      <c r="C920">
        <v>69735268</v>
      </c>
      <c r="D920">
        <v>27373400</v>
      </c>
      <c r="E920">
        <v>1</v>
      </c>
      <c r="F920">
        <v>1</v>
      </c>
      <c r="G920">
        <v>1</v>
      </c>
      <c r="H920">
        <v>3</v>
      </c>
      <c r="I920" t="s">
        <v>72</v>
      </c>
      <c r="J920" t="s">
        <v>269</v>
      </c>
      <c r="K920" t="s">
        <v>1059</v>
      </c>
      <c r="L920">
        <v>1346</v>
      </c>
      <c r="N920">
        <v>1009</v>
      </c>
      <c r="O920" t="s">
        <v>68</v>
      </c>
      <c r="P920" t="s">
        <v>68</v>
      </c>
      <c r="Q920">
        <v>1</v>
      </c>
      <c r="X920">
        <v>450</v>
      </c>
      <c r="Y920">
        <v>1.38</v>
      </c>
      <c r="Z920">
        <v>0</v>
      </c>
      <c r="AA920">
        <v>0</v>
      </c>
      <c r="AB920">
        <v>0</v>
      </c>
      <c r="AC920">
        <v>0</v>
      </c>
      <c r="AD920">
        <v>1</v>
      </c>
      <c r="AE920">
        <v>0</v>
      </c>
      <c r="AF920" t="s">
        <v>3</v>
      </c>
      <c r="AG920">
        <v>450</v>
      </c>
      <c r="AH920">
        <v>2</v>
      </c>
      <c r="AI920">
        <v>69735277</v>
      </c>
      <c r="AJ920">
        <v>907</v>
      </c>
      <c r="AK920">
        <v>3</v>
      </c>
      <c r="AL920">
        <v>-621</v>
      </c>
      <c r="AM920">
        <v>0</v>
      </c>
      <c r="AN920">
        <v>0</v>
      </c>
      <c r="AO920">
        <v>0</v>
      </c>
      <c r="AP920">
        <v>0</v>
      </c>
      <c r="AQ920">
        <v>0</v>
      </c>
      <c r="AR920">
        <v>1</v>
      </c>
    </row>
    <row r="921" spans="1:44" x14ac:dyDescent="0.2">
      <c r="A921">
        <f>ROW(Source!A1014)</f>
        <v>1014</v>
      </c>
      <c r="B921">
        <v>69735290</v>
      </c>
      <c r="C921">
        <v>69735268</v>
      </c>
      <c r="D921">
        <v>27371596</v>
      </c>
      <c r="E921">
        <v>1</v>
      </c>
      <c r="F921">
        <v>1</v>
      </c>
      <c r="G921">
        <v>1</v>
      </c>
      <c r="H921">
        <v>3</v>
      </c>
      <c r="I921" t="s">
        <v>76</v>
      </c>
      <c r="J921" t="s">
        <v>271</v>
      </c>
      <c r="K921" t="s">
        <v>1060</v>
      </c>
      <c r="L921">
        <v>1348</v>
      </c>
      <c r="N921">
        <v>1009</v>
      </c>
      <c r="O921" t="s">
        <v>78</v>
      </c>
      <c r="P921" t="s">
        <v>78</v>
      </c>
      <c r="Q921">
        <v>1000</v>
      </c>
      <c r="X921">
        <v>0.05</v>
      </c>
      <c r="Y921">
        <v>6552.07</v>
      </c>
      <c r="Z921">
        <v>0</v>
      </c>
      <c r="AA921">
        <v>0</v>
      </c>
      <c r="AB921">
        <v>0</v>
      </c>
      <c r="AC921">
        <v>0</v>
      </c>
      <c r="AD921">
        <v>1</v>
      </c>
      <c r="AE921">
        <v>0</v>
      </c>
      <c r="AF921" t="s">
        <v>3</v>
      </c>
      <c r="AG921">
        <v>0.05</v>
      </c>
      <c r="AH921">
        <v>2</v>
      </c>
      <c r="AI921">
        <v>69735278</v>
      </c>
      <c r="AJ921">
        <v>908</v>
      </c>
      <c r="AK921">
        <v>3</v>
      </c>
      <c r="AL921">
        <v>-327.6035</v>
      </c>
      <c r="AM921">
        <v>0</v>
      </c>
      <c r="AN921">
        <v>0</v>
      </c>
      <c r="AO921">
        <v>0</v>
      </c>
      <c r="AP921">
        <v>0</v>
      </c>
      <c r="AQ921">
        <v>0</v>
      </c>
      <c r="AR921">
        <v>1</v>
      </c>
    </row>
    <row r="922" spans="1:44" x14ac:dyDescent="0.2">
      <c r="A922">
        <f>ROW(Source!A1014)</f>
        <v>1014</v>
      </c>
      <c r="B922">
        <v>69735291</v>
      </c>
      <c r="C922">
        <v>69735268</v>
      </c>
      <c r="D922">
        <v>27416566</v>
      </c>
      <c r="E922">
        <v>1</v>
      </c>
      <c r="F922">
        <v>1</v>
      </c>
      <c r="G922">
        <v>1</v>
      </c>
      <c r="H922">
        <v>3</v>
      </c>
      <c r="I922" t="s">
        <v>82</v>
      </c>
      <c r="J922" t="s">
        <v>194</v>
      </c>
      <c r="K922" t="s">
        <v>83</v>
      </c>
      <c r="L922">
        <v>1339</v>
      </c>
      <c r="N922">
        <v>1007</v>
      </c>
      <c r="O922" t="s">
        <v>40</v>
      </c>
      <c r="P922" t="s">
        <v>40</v>
      </c>
      <c r="Q922">
        <v>1</v>
      </c>
      <c r="X922">
        <v>0.1</v>
      </c>
      <c r="Y922">
        <v>7.14</v>
      </c>
      <c r="Z922">
        <v>0</v>
      </c>
      <c r="AA922">
        <v>0</v>
      </c>
      <c r="AB922">
        <v>0</v>
      </c>
      <c r="AC922">
        <v>0</v>
      </c>
      <c r="AD922">
        <v>1</v>
      </c>
      <c r="AE922">
        <v>0</v>
      </c>
      <c r="AF922" t="s">
        <v>3</v>
      </c>
      <c r="AG922">
        <v>0.1</v>
      </c>
      <c r="AH922">
        <v>2</v>
      </c>
      <c r="AI922">
        <v>69735280</v>
      </c>
      <c r="AJ922">
        <v>910</v>
      </c>
      <c r="AK922">
        <v>3</v>
      </c>
      <c r="AL922">
        <v>-0.71399999999999997</v>
      </c>
      <c r="AM922">
        <v>0</v>
      </c>
      <c r="AN922">
        <v>0</v>
      </c>
      <c r="AO922">
        <v>0</v>
      </c>
      <c r="AP922">
        <v>0</v>
      </c>
      <c r="AQ922">
        <v>0</v>
      </c>
      <c r="AR922">
        <v>1</v>
      </c>
    </row>
    <row r="923" spans="1:44" x14ac:dyDescent="0.2">
      <c r="A923">
        <f>ROW(Source!A1062)</f>
        <v>1062</v>
      </c>
      <c r="B923">
        <v>69735302</v>
      </c>
      <c r="C923">
        <v>69735298</v>
      </c>
      <c r="D923">
        <v>27493458</v>
      </c>
      <c r="E923">
        <v>1</v>
      </c>
      <c r="F923">
        <v>1</v>
      </c>
      <c r="G923">
        <v>1</v>
      </c>
      <c r="H923">
        <v>1</v>
      </c>
      <c r="I923" t="s">
        <v>997</v>
      </c>
      <c r="J923" t="s">
        <v>3</v>
      </c>
      <c r="K923" t="s">
        <v>998</v>
      </c>
      <c r="L923">
        <v>1369</v>
      </c>
      <c r="N923">
        <v>1013</v>
      </c>
      <c r="O923" t="s">
        <v>974</v>
      </c>
      <c r="P923" t="s">
        <v>974</v>
      </c>
      <c r="Q923">
        <v>1</v>
      </c>
      <c r="X923">
        <v>3.45</v>
      </c>
      <c r="Y923">
        <v>0</v>
      </c>
      <c r="Z923">
        <v>0</v>
      </c>
      <c r="AA923">
        <v>0</v>
      </c>
      <c r="AB923">
        <v>8.6</v>
      </c>
      <c r="AC923">
        <v>0</v>
      </c>
      <c r="AD923">
        <v>1</v>
      </c>
      <c r="AE923">
        <v>1</v>
      </c>
      <c r="AF923" t="s">
        <v>3</v>
      </c>
      <c r="AG923">
        <v>3.45</v>
      </c>
      <c r="AH923">
        <v>2</v>
      </c>
      <c r="AI923">
        <v>69735299</v>
      </c>
      <c r="AJ923">
        <v>911</v>
      </c>
      <c r="AK923">
        <v>0</v>
      </c>
      <c r="AL923">
        <v>0</v>
      </c>
      <c r="AM923">
        <v>0</v>
      </c>
      <c r="AN923">
        <v>0</v>
      </c>
      <c r="AO923">
        <v>0</v>
      </c>
      <c r="AP923">
        <v>0</v>
      </c>
      <c r="AQ923">
        <v>0</v>
      </c>
      <c r="AR923">
        <v>0</v>
      </c>
    </row>
    <row r="924" spans="1:44" x14ac:dyDescent="0.2">
      <c r="A924">
        <f>ROW(Source!A1062)</f>
        <v>1062</v>
      </c>
      <c r="B924">
        <v>69735303</v>
      </c>
      <c r="C924">
        <v>69735298</v>
      </c>
      <c r="D924">
        <v>27441327</v>
      </c>
      <c r="E924">
        <v>1</v>
      </c>
      <c r="F924">
        <v>1</v>
      </c>
      <c r="G924">
        <v>1</v>
      </c>
      <c r="H924">
        <v>2</v>
      </c>
      <c r="I924" t="s">
        <v>975</v>
      </c>
      <c r="J924" t="s">
        <v>976</v>
      </c>
      <c r="K924" t="s">
        <v>977</v>
      </c>
      <c r="L924">
        <v>1368</v>
      </c>
      <c r="N924">
        <v>1011</v>
      </c>
      <c r="O924" t="s">
        <v>978</v>
      </c>
      <c r="P924" t="s">
        <v>978</v>
      </c>
      <c r="Q924">
        <v>1</v>
      </c>
      <c r="X924">
        <v>0.02</v>
      </c>
      <c r="Y924">
        <v>0</v>
      </c>
      <c r="Z924">
        <v>93.37</v>
      </c>
      <c r="AA924">
        <v>11.69</v>
      </c>
      <c r="AB924">
        <v>0</v>
      </c>
      <c r="AC924">
        <v>0</v>
      </c>
      <c r="AD924">
        <v>1</v>
      </c>
      <c r="AE924">
        <v>0</v>
      </c>
      <c r="AF924" t="s">
        <v>3</v>
      </c>
      <c r="AG924">
        <v>0.02</v>
      </c>
      <c r="AH924">
        <v>2</v>
      </c>
      <c r="AI924">
        <v>69735300</v>
      </c>
      <c r="AJ924">
        <v>912</v>
      </c>
      <c r="AK924">
        <v>0</v>
      </c>
      <c r="AL924">
        <v>0</v>
      </c>
      <c r="AM924">
        <v>0</v>
      </c>
      <c r="AN924">
        <v>0</v>
      </c>
      <c r="AO924">
        <v>0</v>
      </c>
      <c r="AP924">
        <v>0</v>
      </c>
      <c r="AQ924">
        <v>0</v>
      </c>
      <c r="AR924">
        <v>0</v>
      </c>
    </row>
    <row r="925" spans="1:44" x14ac:dyDescent="0.2">
      <c r="A925">
        <f>ROW(Source!A1062)</f>
        <v>1062</v>
      </c>
      <c r="B925">
        <v>69735304</v>
      </c>
      <c r="C925">
        <v>69735298</v>
      </c>
      <c r="D925">
        <v>27386998</v>
      </c>
      <c r="E925">
        <v>1</v>
      </c>
      <c r="F925">
        <v>1</v>
      </c>
      <c r="G925">
        <v>1</v>
      </c>
      <c r="H925">
        <v>3</v>
      </c>
      <c r="I925" t="s">
        <v>163</v>
      </c>
      <c r="J925" t="s">
        <v>165</v>
      </c>
      <c r="K925" t="s">
        <v>1063</v>
      </c>
      <c r="L925">
        <v>1327</v>
      </c>
      <c r="N925">
        <v>1005</v>
      </c>
      <c r="O925" t="s">
        <v>56</v>
      </c>
      <c r="P925" t="s">
        <v>56</v>
      </c>
      <c r="Q925">
        <v>1</v>
      </c>
      <c r="X925">
        <v>122.4</v>
      </c>
      <c r="Y925">
        <v>12.26</v>
      </c>
      <c r="Z925">
        <v>0</v>
      </c>
      <c r="AA925">
        <v>0</v>
      </c>
      <c r="AB925">
        <v>0</v>
      </c>
      <c r="AC925">
        <v>0</v>
      </c>
      <c r="AD925">
        <v>1</v>
      </c>
      <c r="AE925">
        <v>0</v>
      </c>
      <c r="AF925" t="s">
        <v>3</v>
      </c>
      <c r="AG925">
        <v>122.4</v>
      </c>
      <c r="AH925">
        <v>2</v>
      </c>
      <c r="AI925">
        <v>69735301</v>
      </c>
      <c r="AJ925">
        <v>913</v>
      </c>
      <c r="AK925">
        <v>3</v>
      </c>
      <c r="AL925">
        <v>-1500.624</v>
      </c>
      <c r="AM925">
        <v>0</v>
      </c>
      <c r="AN925">
        <v>0</v>
      </c>
      <c r="AO925">
        <v>0</v>
      </c>
      <c r="AP925">
        <v>0</v>
      </c>
      <c r="AQ925">
        <v>0</v>
      </c>
      <c r="AR925">
        <v>1</v>
      </c>
    </row>
    <row r="926" spans="1:44" x14ac:dyDescent="0.2">
      <c r="A926">
        <f>ROW(Source!A1063)</f>
        <v>1063</v>
      </c>
      <c r="B926">
        <v>69735302</v>
      </c>
      <c r="C926">
        <v>69735298</v>
      </c>
      <c r="D926">
        <v>27493458</v>
      </c>
      <c r="E926">
        <v>1</v>
      </c>
      <c r="F926">
        <v>1</v>
      </c>
      <c r="G926">
        <v>1</v>
      </c>
      <c r="H926">
        <v>1</v>
      </c>
      <c r="I926" t="s">
        <v>997</v>
      </c>
      <c r="J926" t="s">
        <v>3</v>
      </c>
      <c r="K926" t="s">
        <v>998</v>
      </c>
      <c r="L926">
        <v>1369</v>
      </c>
      <c r="N926">
        <v>1013</v>
      </c>
      <c r="O926" t="s">
        <v>974</v>
      </c>
      <c r="P926" t="s">
        <v>974</v>
      </c>
      <c r="Q926">
        <v>1</v>
      </c>
      <c r="X926">
        <v>3.45</v>
      </c>
      <c r="Y926">
        <v>0</v>
      </c>
      <c r="Z926">
        <v>0</v>
      </c>
      <c r="AA926">
        <v>0</v>
      </c>
      <c r="AB926">
        <v>8.6</v>
      </c>
      <c r="AC926">
        <v>0</v>
      </c>
      <c r="AD926">
        <v>1</v>
      </c>
      <c r="AE926">
        <v>1</v>
      </c>
      <c r="AF926" t="s">
        <v>3</v>
      </c>
      <c r="AG926">
        <v>3.45</v>
      </c>
      <c r="AH926">
        <v>2</v>
      </c>
      <c r="AI926">
        <v>69735299</v>
      </c>
      <c r="AJ926">
        <v>914</v>
      </c>
      <c r="AK926">
        <v>0</v>
      </c>
      <c r="AL926">
        <v>0</v>
      </c>
      <c r="AM926">
        <v>0</v>
      </c>
      <c r="AN926">
        <v>0</v>
      </c>
      <c r="AO926">
        <v>0</v>
      </c>
      <c r="AP926">
        <v>0</v>
      </c>
      <c r="AQ926">
        <v>0</v>
      </c>
      <c r="AR926">
        <v>0</v>
      </c>
    </row>
    <row r="927" spans="1:44" x14ac:dyDescent="0.2">
      <c r="A927">
        <f>ROW(Source!A1063)</f>
        <v>1063</v>
      </c>
      <c r="B927">
        <v>69735303</v>
      </c>
      <c r="C927">
        <v>69735298</v>
      </c>
      <c r="D927">
        <v>27441327</v>
      </c>
      <c r="E927">
        <v>1</v>
      </c>
      <c r="F927">
        <v>1</v>
      </c>
      <c r="G927">
        <v>1</v>
      </c>
      <c r="H927">
        <v>2</v>
      </c>
      <c r="I927" t="s">
        <v>975</v>
      </c>
      <c r="J927" t="s">
        <v>976</v>
      </c>
      <c r="K927" t="s">
        <v>977</v>
      </c>
      <c r="L927">
        <v>1368</v>
      </c>
      <c r="N927">
        <v>1011</v>
      </c>
      <c r="O927" t="s">
        <v>978</v>
      </c>
      <c r="P927" t="s">
        <v>978</v>
      </c>
      <c r="Q927">
        <v>1</v>
      </c>
      <c r="X927">
        <v>0.02</v>
      </c>
      <c r="Y927">
        <v>0</v>
      </c>
      <c r="Z927">
        <v>93.37</v>
      </c>
      <c r="AA927">
        <v>11.69</v>
      </c>
      <c r="AB927">
        <v>0</v>
      </c>
      <c r="AC927">
        <v>0</v>
      </c>
      <c r="AD927">
        <v>1</v>
      </c>
      <c r="AE927">
        <v>0</v>
      </c>
      <c r="AF927" t="s">
        <v>3</v>
      </c>
      <c r="AG927">
        <v>0.02</v>
      </c>
      <c r="AH927">
        <v>2</v>
      </c>
      <c r="AI927">
        <v>69735300</v>
      </c>
      <c r="AJ927">
        <v>915</v>
      </c>
      <c r="AK927">
        <v>0</v>
      </c>
      <c r="AL927">
        <v>0</v>
      </c>
      <c r="AM927">
        <v>0</v>
      </c>
      <c r="AN927">
        <v>0</v>
      </c>
      <c r="AO927">
        <v>0</v>
      </c>
      <c r="AP927">
        <v>0</v>
      </c>
      <c r="AQ927">
        <v>0</v>
      </c>
      <c r="AR927">
        <v>0</v>
      </c>
    </row>
    <row r="928" spans="1:44" x14ac:dyDescent="0.2">
      <c r="A928">
        <f>ROW(Source!A1063)</f>
        <v>1063</v>
      </c>
      <c r="B928">
        <v>69735304</v>
      </c>
      <c r="C928">
        <v>69735298</v>
      </c>
      <c r="D928">
        <v>27386998</v>
      </c>
      <c r="E928">
        <v>1</v>
      </c>
      <c r="F928">
        <v>1</v>
      </c>
      <c r="G928">
        <v>1</v>
      </c>
      <c r="H928">
        <v>3</v>
      </c>
      <c r="I928" t="s">
        <v>163</v>
      </c>
      <c r="J928" t="s">
        <v>165</v>
      </c>
      <c r="K928" t="s">
        <v>1063</v>
      </c>
      <c r="L928">
        <v>1327</v>
      </c>
      <c r="N928">
        <v>1005</v>
      </c>
      <c r="O928" t="s">
        <v>56</v>
      </c>
      <c r="P928" t="s">
        <v>56</v>
      </c>
      <c r="Q928">
        <v>1</v>
      </c>
      <c r="X928">
        <v>122.4</v>
      </c>
      <c r="Y928">
        <v>12.26</v>
      </c>
      <c r="Z928">
        <v>0</v>
      </c>
      <c r="AA928">
        <v>0</v>
      </c>
      <c r="AB928">
        <v>0</v>
      </c>
      <c r="AC928">
        <v>0</v>
      </c>
      <c r="AD928">
        <v>1</v>
      </c>
      <c r="AE928">
        <v>0</v>
      </c>
      <c r="AF928" t="s">
        <v>3</v>
      </c>
      <c r="AG928">
        <v>122.4</v>
      </c>
      <c r="AH928">
        <v>2</v>
      </c>
      <c r="AI928">
        <v>69735301</v>
      </c>
      <c r="AJ928">
        <v>916</v>
      </c>
      <c r="AK928">
        <v>3</v>
      </c>
      <c r="AL928">
        <v>-1500.624</v>
      </c>
      <c r="AM928">
        <v>0</v>
      </c>
      <c r="AN928">
        <v>0</v>
      </c>
      <c r="AO928">
        <v>0</v>
      </c>
      <c r="AP928">
        <v>0</v>
      </c>
      <c r="AQ928">
        <v>0</v>
      </c>
      <c r="AR928">
        <v>1</v>
      </c>
    </row>
    <row r="929" spans="1:44" x14ac:dyDescent="0.2">
      <c r="A929">
        <f>ROW(Source!A1066)</f>
        <v>1066</v>
      </c>
      <c r="B929">
        <v>69735310</v>
      </c>
      <c r="C929">
        <v>69735306</v>
      </c>
      <c r="D929">
        <v>27493137</v>
      </c>
      <c r="E929">
        <v>1</v>
      </c>
      <c r="F929">
        <v>1</v>
      </c>
      <c r="G929">
        <v>1</v>
      </c>
      <c r="H929">
        <v>1</v>
      </c>
      <c r="I929" t="s">
        <v>999</v>
      </c>
      <c r="J929" t="s">
        <v>3</v>
      </c>
      <c r="K929" t="s">
        <v>1000</v>
      </c>
      <c r="L929">
        <v>1369</v>
      </c>
      <c r="N929">
        <v>1013</v>
      </c>
      <c r="O929" t="s">
        <v>974</v>
      </c>
      <c r="P929" t="s">
        <v>974</v>
      </c>
      <c r="Q929">
        <v>1</v>
      </c>
      <c r="X929">
        <v>4.1399999999999997</v>
      </c>
      <c r="Y929">
        <v>0</v>
      </c>
      <c r="Z929">
        <v>0</v>
      </c>
      <c r="AA929">
        <v>0</v>
      </c>
      <c r="AB929">
        <v>9.15</v>
      </c>
      <c r="AC929">
        <v>0</v>
      </c>
      <c r="AD929">
        <v>1</v>
      </c>
      <c r="AE929">
        <v>1</v>
      </c>
      <c r="AF929" t="s">
        <v>3</v>
      </c>
      <c r="AG929">
        <v>4.1399999999999997</v>
      </c>
      <c r="AH929">
        <v>2</v>
      </c>
      <c r="AI929">
        <v>69735307</v>
      </c>
      <c r="AJ929">
        <v>917</v>
      </c>
      <c r="AK929">
        <v>0</v>
      </c>
      <c r="AL929">
        <v>0</v>
      </c>
      <c r="AM929">
        <v>0</v>
      </c>
      <c r="AN929">
        <v>0</v>
      </c>
      <c r="AO929">
        <v>0</v>
      </c>
      <c r="AP929">
        <v>0</v>
      </c>
      <c r="AQ929">
        <v>0</v>
      </c>
      <c r="AR929">
        <v>0</v>
      </c>
    </row>
    <row r="930" spans="1:44" x14ac:dyDescent="0.2">
      <c r="A930">
        <f>ROW(Source!A1066)</f>
        <v>1066</v>
      </c>
      <c r="B930">
        <v>69735311</v>
      </c>
      <c r="C930">
        <v>69735306</v>
      </c>
      <c r="D930">
        <v>27441327</v>
      </c>
      <c r="E930">
        <v>1</v>
      </c>
      <c r="F930">
        <v>1</v>
      </c>
      <c r="G930">
        <v>1</v>
      </c>
      <c r="H930">
        <v>2</v>
      </c>
      <c r="I930" t="s">
        <v>975</v>
      </c>
      <c r="J930" t="s">
        <v>976</v>
      </c>
      <c r="K930" t="s">
        <v>977</v>
      </c>
      <c r="L930">
        <v>1368</v>
      </c>
      <c r="N930">
        <v>1011</v>
      </c>
      <c r="O930" t="s">
        <v>978</v>
      </c>
      <c r="P930" t="s">
        <v>978</v>
      </c>
      <c r="Q930">
        <v>1</v>
      </c>
      <c r="X930">
        <v>0.11</v>
      </c>
      <c r="Y930">
        <v>0</v>
      </c>
      <c r="Z930">
        <v>93.37</v>
      </c>
      <c r="AA930">
        <v>11.69</v>
      </c>
      <c r="AB930">
        <v>0</v>
      </c>
      <c r="AC930">
        <v>0</v>
      </c>
      <c r="AD930">
        <v>1</v>
      </c>
      <c r="AE930">
        <v>0</v>
      </c>
      <c r="AF930" t="s">
        <v>3</v>
      </c>
      <c r="AG930">
        <v>0.11</v>
      </c>
      <c r="AH930">
        <v>2</v>
      </c>
      <c r="AI930">
        <v>69735308</v>
      </c>
      <c r="AJ930">
        <v>918</v>
      </c>
      <c r="AK930">
        <v>0</v>
      </c>
      <c r="AL930">
        <v>0</v>
      </c>
      <c r="AM930">
        <v>0</v>
      </c>
      <c r="AN930">
        <v>0</v>
      </c>
      <c r="AO930">
        <v>0</v>
      </c>
      <c r="AP930">
        <v>0</v>
      </c>
      <c r="AQ930">
        <v>0</v>
      </c>
      <c r="AR930">
        <v>0</v>
      </c>
    </row>
    <row r="931" spans="1:44" x14ac:dyDescent="0.2">
      <c r="A931">
        <f>ROW(Source!A1066)</f>
        <v>1066</v>
      </c>
      <c r="B931">
        <v>69735312</v>
      </c>
      <c r="C931">
        <v>69735306</v>
      </c>
      <c r="D931">
        <v>27371771</v>
      </c>
      <c r="E931">
        <v>1</v>
      </c>
      <c r="F931">
        <v>1</v>
      </c>
      <c r="G931">
        <v>1</v>
      </c>
      <c r="H931">
        <v>3</v>
      </c>
      <c r="I931" t="s">
        <v>178</v>
      </c>
      <c r="J931" t="s">
        <v>181</v>
      </c>
      <c r="K931" t="s">
        <v>1064</v>
      </c>
      <c r="L931">
        <v>1308</v>
      </c>
      <c r="N931">
        <v>1003</v>
      </c>
      <c r="O931" t="s">
        <v>180</v>
      </c>
      <c r="P931" t="s">
        <v>180</v>
      </c>
      <c r="Q931">
        <v>100</v>
      </c>
      <c r="X931">
        <v>1.05</v>
      </c>
      <c r="Y931">
        <v>2258.6999999999998</v>
      </c>
      <c r="Z931">
        <v>0</v>
      </c>
      <c r="AA931">
        <v>0</v>
      </c>
      <c r="AB931">
        <v>0</v>
      </c>
      <c r="AC931">
        <v>0</v>
      </c>
      <c r="AD931">
        <v>1</v>
      </c>
      <c r="AE931">
        <v>0</v>
      </c>
      <c r="AF931" t="s">
        <v>3</v>
      </c>
      <c r="AG931">
        <v>1.05</v>
      </c>
      <c r="AH931">
        <v>2</v>
      </c>
      <c r="AI931">
        <v>69735309</v>
      </c>
      <c r="AJ931">
        <v>919</v>
      </c>
      <c r="AK931">
        <v>3</v>
      </c>
      <c r="AL931">
        <v>-2371.6349999999998</v>
      </c>
      <c r="AM931">
        <v>0</v>
      </c>
      <c r="AN931">
        <v>0</v>
      </c>
      <c r="AO931">
        <v>0</v>
      </c>
      <c r="AP931">
        <v>0</v>
      </c>
      <c r="AQ931">
        <v>0</v>
      </c>
      <c r="AR931">
        <v>1</v>
      </c>
    </row>
    <row r="932" spans="1:44" x14ac:dyDescent="0.2">
      <c r="A932">
        <f>ROW(Source!A1067)</f>
        <v>1067</v>
      </c>
      <c r="B932">
        <v>69735310</v>
      </c>
      <c r="C932">
        <v>69735306</v>
      </c>
      <c r="D932">
        <v>27493137</v>
      </c>
      <c r="E932">
        <v>1</v>
      </c>
      <c r="F932">
        <v>1</v>
      </c>
      <c r="G932">
        <v>1</v>
      </c>
      <c r="H932">
        <v>1</v>
      </c>
      <c r="I932" t="s">
        <v>999</v>
      </c>
      <c r="J932" t="s">
        <v>3</v>
      </c>
      <c r="K932" t="s">
        <v>1000</v>
      </c>
      <c r="L932">
        <v>1369</v>
      </c>
      <c r="N932">
        <v>1013</v>
      </c>
      <c r="O932" t="s">
        <v>974</v>
      </c>
      <c r="P932" t="s">
        <v>974</v>
      </c>
      <c r="Q932">
        <v>1</v>
      </c>
      <c r="X932">
        <v>4.1399999999999997</v>
      </c>
      <c r="Y932">
        <v>0</v>
      </c>
      <c r="Z932">
        <v>0</v>
      </c>
      <c r="AA932">
        <v>0</v>
      </c>
      <c r="AB932">
        <v>9.15</v>
      </c>
      <c r="AC932">
        <v>0</v>
      </c>
      <c r="AD932">
        <v>1</v>
      </c>
      <c r="AE932">
        <v>1</v>
      </c>
      <c r="AF932" t="s">
        <v>3</v>
      </c>
      <c r="AG932">
        <v>4.1399999999999997</v>
      </c>
      <c r="AH932">
        <v>2</v>
      </c>
      <c r="AI932">
        <v>69735307</v>
      </c>
      <c r="AJ932">
        <v>920</v>
      </c>
      <c r="AK932">
        <v>0</v>
      </c>
      <c r="AL932">
        <v>0</v>
      </c>
      <c r="AM932">
        <v>0</v>
      </c>
      <c r="AN932">
        <v>0</v>
      </c>
      <c r="AO932">
        <v>0</v>
      </c>
      <c r="AP932">
        <v>0</v>
      </c>
      <c r="AQ932">
        <v>0</v>
      </c>
      <c r="AR932">
        <v>0</v>
      </c>
    </row>
    <row r="933" spans="1:44" x14ac:dyDescent="0.2">
      <c r="A933">
        <f>ROW(Source!A1067)</f>
        <v>1067</v>
      </c>
      <c r="B933">
        <v>69735311</v>
      </c>
      <c r="C933">
        <v>69735306</v>
      </c>
      <c r="D933">
        <v>27441327</v>
      </c>
      <c r="E933">
        <v>1</v>
      </c>
      <c r="F933">
        <v>1</v>
      </c>
      <c r="G933">
        <v>1</v>
      </c>
      <c r="H933">
        <v>2</v>
      </c>
      <c r="I933" t="s">
        <v>975</v>
      </c>
      <c r="J933" t="s">
        <v>976</v>
      </c>
      <c r="K933" t="s">
        <v>977</v>
      </c>
      <c r="L933">
        <v>1368</v>
      </c>
      <c r="N933">
        <v>1011</v>
      </c>
      <c r="O933" t="s">
        <v>978</v>
      </c>
      <c r="P933" t="s">
        <v>978</v>
      </c>
      <c r="Q933">
        <v>1</v>
      </c>
      <c r="X933">
        <v>0.11</v>
      </c>
      <c r="Y933">
        <v>0</v>
      </c>
      <c r="Z933">
        <v>93.37</v>
      </c>
      <c r="AA933">
        <v>11.69</v>
      </c>
      <c r="AB933">
        <v>0</v>
      </c>
      <c r="AC933">
        <v>0</v>
      </c>
      <c r="AD933">
        <v>1</v>
      </c>
      <c r="AE933">
        <v>0</v>
      </c>
      <c r="AF933" t="s">
        <v>3</v>
      </c>
      <c r="AG933">
        <v>0.11</v>
      </c>
      <c r="AH933">
        <v>2</v>
      </c>
      <c r="AI933">
        <v>69735308</v>
      </c>
      <c r="AJ933">
        <v>921</v>
      </c>
      <c r="AK933">
        <v>0</v>
      </c>
      <c r="AL933">
        <v>0</v>
      </c>
      <c r="AM933">
        <v>0</v>
      </c>
      <c r="AN933">
        <v>0</v>
      </c>
      <c r="AO933">
        <v>0</v>
      </c>
      <c r="AP933">
        <v>0</v>
      </c>
      <c r="AQ933">
        <v>0</v>
      </c>
      <c r="AR933">
        <v>0</v>
      </c>
    </row>
    <row r="934" spans="1:44" x14ac:dyDescent="0.2">
      <c r="A934">
        <f>ROW(Source!A1067)</f>
        <v>1067</v>
      </c>
      <c r="B934">
        <v>69735312</v>
      </c>
      <c r="C934">
        <v>69735306</v>
      </c>
      <c r="D934">
        <v>27371771</v>
      </c>
      <c r="E934">
        <v>1</v>
      </c>
      <c r="F934">
        <v>1</v>
      </c>
      <c r="G934">
        <v>1</v>
      </c>
      <c r="H934">
        <v>3</v>
      </c>
      <c r="I934" t="s">
        <v>178</v>
      </c>
      <c r="J934" t="s">
        <v>181</v>
      </c>
      <c r="K934" t="s">
        <v>1064</v>
      </c>
      <c r="L934">
        <v>1308</v>
      </c>
      <c r="N934">
        <v>1003</v>
      </c>
      <c r="O934" t="s">
        <v>180</v>
      </c>
      <c r="P934" t="s">
        <v>180</v>
      </c>
      <c r="Q934">
        <v>100</v>
      </c>
      <c r="X934">
        <v>1.05</v>
      </c>
      <c r="Y934">
        <v>2258.6999999999998</v>
      </c>
      <c r="Z934">
        <v>0</v>
      </c>
      <c r="AA934">
        <v>0</v>
      </c>
      <c r="AB934">
        <v>0</v>
      </c>
      <c r="AC934">
        <v>0</v>
      </c>
      <c r="AD934">
        <v>1</v>
      </c>
      <c r="AE934">
        <v>0</v>
      </c>
      <c r="AF934" t="s">
        <v>3</v>
      </c>
      <c r="AG934">
        <v>1.05</v>
      </c>
      <c r="AH934">
        <v>2</v>
      </c>
      <c r="AI934">
        <v>69735309</v>
      </c>
      <c r="AJ934">
        <v>922</v>
      </c>
      <c r="AK934">
        <v>3</v>
      </c>
      <c r="AL934">
        <v>-2371.6349999999998</v>
      </c>
      <c r="AM934">
        <v>0</v>
      </c>
      <c r="AN934">
        <v>0</v>
      </c>
      <c r="AO934">
        <v>0</v>
      </c>
      <c r="AP934">
        <v>0</v>
      </c>
      <c r="AQ934">
        <v>0</v>
      </c>
      <c r="AR934">
        <v>1</v>
      </c>
    </row>
    <row r="935" spans="1:44" x14ac:dyDescent="0.2">
      <c r="A935">
        <f>ROW(Source!A1070)</f>
        <v>1070</v>
      </c>
      <c r="B935">
        <v>69735321</v>
      </c>
      <c r="C935">
        <v>69735314</v>
      </c>
      <c r="D935">
        <v>27496319</v>
      </c>
      <c r="E935">
        <v>1</v>
      </c>
      <c r="F935">
        <v>1</v>
      </c>
      <c r="G935">
        <v>1</v>
      </c>
      <c r="H935">
        <v>1</v>
      </c>
      <c r="I935" t="s">
        <v>1001</v>
      </c>
      <c r="J935" t="s">
        <v>3</v>
      </c>
      <c r="K935" t="s">
        <v>1002</v>
      </c>
      <c r="L935">
        <v>1369</v>
      </c>
      <c r="N935">
        <v>1013</v>
      </c>
      <c r="O935" t="s">
        <v>974</v>
      </c>
      <c r="P935" t="s">
        <v>974</v>
      </c>
      <c r="Q935">
        <v>1</v>
      </c>
      <c r="X935">
        <v>39.51</v>
      </c>
      <c r="Y935">
        <v>0</v>
      </c>
      <c r="Z935">
        <v>0</v>
      </c>
      <c r="AA935">
        <v>0</v>
      </c>
      <c r="AB935">
        <v>8.01</v>
      </c>
      <c r="AC935">
        <v>0</v>
      </c>
      <c r="AD935">
        <v>1</v>
      </c>
      <c r="AE935">
        <v>1</v>
      </c>
      <c r="AF935" t="s">
        <v>3</v>
      </c>
      <c r="AG935">
        <v>39.51</v>
      </c>
      <c r="AH935">
        <v>2</v>
      </c>
      <c r="AI935">
        <v>69735315</v>
      </c>
      <c r="AJ935">
        <v>923</v>
      </c>
      <c r="AK935">
        <v>0</v>
      </c>
      <c r="AL935">
        <v>0</v>
      </c>
      <c r="AM935">
        <v>0</v>
      </c>
      <c r="AN935">
        <v>0</v>
      </c>
      <c r="AO935">
        <v>0</v>
      </c>
      <c r="AP935">
        <v>0</v>
      </c>
      <c r="AQ935">
        <v>0</v>
      </c>
      <c r="AR935">
        <v>0</v>
      </c>
    </row>
    <row r="936" spans="1:44" x14ac:dyDescent="0.2">
      <c r="A936">
        <f>ROW(Source!A1070)</f>
        <v>1070</v>
      </c>
      <c r="B936">
        <v>69735322</v>
      </c>
      <c r="C936">
        <v>69735314</v>
      </c>
      <c r="D936">
        <v>121548</v>
      </c>
      <c r="E936">
        <v>1</v>
      </c>
      <c r="F936">
        <v>1</v>
      </c>
      <c r="G936">
        <v>1</v>
      </c>
      <c r="H936">
        <v>1</v>
      </c>
      <c r="I936" t="s">
        <v>36</v>
      </c>
      <c r="J936" t="s">
        <v>3</v>
      </c>
      <c r="K936" t="s">
        <v>981</v>
      </c>
      <c r="L936">
        <v>608254</v>
      </c>
      <c r="N936">
        <v>1013</v>
      </c>
      <c r="O936" t="s">
        <v>982</v>
      </c>
      <c r="P936" t="s">
        <v>982</v>
      </c>
      <c r="Q936">
        <v>1</v>
      </c>
      <c r="X936">
        <v>1.27</v>
      </c>
      <c r="Y936">
        <v>0</v>
      </c>
      <c r="Z936">
        <v>0</v>
      </c>
      <c r="AA936">
        <v>0</v>
      </c>
      <c r="AB936">
        <v>0</v>
      </c>
      <c r="AC936">
        <v>0</v>
      </c>
      <c r="AD936">
        <v>1</v>
      </c>
      <c r="AE936">
        <v>2</v>
      </c>
      <c r="AF936" t="s">
        <v>3</v>
      </c>
      <c r="AG936">
        <v>1.27</v>
      </c>
      <c r="AH936">
        <v>2</v>
      </c>
      <c r="AI936">
        <v>69735316</v>
      </c>
      <c r="AJ936">
        <v>924</v>
      </c>
      <c r="AK936">
        <v>0</v>
      </c>
      <c r="AL936">
        <v>0</v>
      </c>
      <c r="AM936">
        <v>0</v>
      </c>
      <c r="AN936">
        <v>0</v>
      </c>
      <c r="AO936">
        <v>0</v>
      </c>
      <c r="AP936">
        <v>0</v>
      </c>
      <c r="AQ936">
        <v>0</v>
      </c>
      <c r="AR936">
        <v>0</v>
      </c>
    </row>
    <row r="937" spans="1:44" x14ac:dyDescent="0.2">
      <c r="A937">
        <f>ROW(Source!A1070)</f>
        <v>1070</v>
      </c>
      <c r="B937">
        <v>69735323</v>
      </c>
      <c r="C937">
        <v>69735314</v>
      </c>
      <c r="D937">
        <v>27439630</v>
      </c>
      <c r="E937">
        <v>1</v>
      </c>
      <c r="F937">
        <v>1</v>
      </c>
      <c r="G937">
        <v>1</v>
      </c>
      <c r="H937">
        <v>2</v>
      </c>
      <c r="I937" t="s">
        <v>986</v>
      </c>
      <c r="J937" t="s">
        <v>987</v>
      </c>
      <c r="K937" t="s">
        <v>988</v>
      </c>
      <c r="L937">
        <v>1368</v>
      </c>
      <c r="N937">
        <v>1011</v>
      </c>
      <c r="O937" t="s">
        <v>978</v>
      </c>
      <c r="P937" t="s">
        <v>978</v>
      </c>
      <c r="Q937">
        <v>1</v>
      </c>
      <c r="X937">
        <v>1.27</v>
      </c>
      <c r="Y937">
        <v>0</v>
      </c>
      <c r="Z937">
        <v>31.27</v>
      </c>
      <c r="AA937">
        <v>13.61</v>
      </c>
      <c r="AB937">
        <v>0</v>
      </c>
      <c r="AC937">
        <v>0</v>
      </c>
      <c r="AD937">
        <v>1</v>
      </c>
      <c r="AE937">
        <v>0</v>
      </c>
      <c r="AF937" t="s">
        <v>3</v>
      </c>
      <c r="AG937">
        <v>1.27</v>
      </c>
      <c r="AH937">
        <v>2</v>
      </c>
      <c r="AI937">
        <v>69735317</v>
      </c>
      <c r="AJ937">
        <v>925</v>
      </c>
      <c r="AK937">
        <v>0</v>
      </c>
      <c r="AL937">
        <v>0</v>
      </c>
      <c r="AM937">
        <v>0</v>
      </c>
      <c r="AN937">
        <v>0</v>
      </c>
      <c r="AO937">
        <v>0</v>
      </c>
      <c r="AP937">
        <v>0</v>
      </c>
      <c r="AQ937">
        <v>0</v>
      </c>
      <c r="AR937">
        <v>0</v>
      </c>
    </row>
    <row r="938" spans="1:44" x14ac:dyDescent="0.2">
      <c r="A938">
        <f>ROW(Source!A1070)</f>
        <v>1070</v>
      </c>
      <c r="B938">
        <v>69735324</v>
      </c>
      <c r="C938">
        <v>69735314</v>
      </c>
      <c r="D938">
        <v>27440041</v>
      </c>
      <c r="E938">
        <v>1</v>
      </c>
      <c r="F938">
        <v>1</v>
      </c>
      <c r="G938">
        <v>1</v>
      </c>
      <c r="H938">
        <v>2</v>
      </c>
      <c r="I938" t="s">
        <v>1003</v>
      </c>
      <c r="J938" t="s">
        <v>1004</v>
      </c>
      <c r="K938" t="s">
        <v>1005</v>
      </c>
      <c r="L938">
        <v>1368</v>
      </c>
      <c r="N938">
        <v>1011</v>
      </c>
      <c r="O938" t="s">
        <v>978</v>
      </c>
      <c r="P938" t="s">
        <v>978</v>
      </c>
      <c r="Q938">
        <v>1</v>
      </c>
      <c r="X938">
        <v>9.07</v>
      </c>
      <c r="Y938">
        <v>0</v>
      </c>
      <c r="Z938">
        <v>0.5</v>
      </c>
      <c r="AA938">
        <v>0</v>
      </c>
      <c r="AB938">
        <v>0</v>
      </c>
      <c r="AC938">
        <v>0</v>
      </c>
      <c r="AD938">
        <v>1</v>
      </c>
      <c r="AE938">
        <v>0</v>
      </c>
      <c r="AF938" t="s">
        <v>3</v>
      </c>
      <c r="AG938">
        <v>9.07</v>
      </c>
      <c r="AH938">
        <v>2</v>
      </c>
      <c r="AI938">
        <v>69735318</v>
      </c>
      <c r="AJ938">
        <v>926</v>
      </c>
      <c r="AK938">
        <v>0</v>
      </c>
      <c r="AL938">
        <v>0</v>
      </c>
      <c r="AM938">
        <v>0</v>
      </c>
      <c r="AN938">
        <v>0</v>
      </c>
      <c r="AO938">
        <v>0</v>
      </c>
      <c r="AP938">
        <v>0</v>
      </c>
      <c r="AQ938">
        <v>0</v>
      </c>
      <c r="AR938">
        <v>0</v>
      </c>
    </row>
    <row r="939" spans="1:44" x14ac:dyDescent="0.2">
      <c r="A939">
        <f>ROW(Source!A1070)</f>
        <v>1070</v>
      </c>
      <c r="B939">
        <v>69735325</v>
      </c>
      <c r="C939">
        <v>69735314</v>
      </c>
      <c r="D939">
        <v>27407705</v>
      </c>
      <c r="E939">
        <v>1</v>
      </c>
      <c r="F939">
        <v>1</v>
      </c>
      <c r="G939">
        <v>1</v>
      </c>
      <c r="H939">
        <v>3</v>
      </c>
      <c r="I939" t="s">
        <v>1065</v>
      </c>
      <c r="J939" t="s">
        <v>1066</v>
      </c>
      <c r="K939" t="s">
        <v>1067</v>
      </c>
      <c r="L939">
        <v>1339</v>
      </c>
      <c r="N939">
        <v>1007</v>
      </c>
      <c r="O939" t="s">
        <v>40</v>
      </c>
      <c r="P939" t="s">
        <v>40</v>
      </c>
      <c r="Q939">
        <v>1</v>
      </c>
      <c r="X939">
        <v>2.04</v>
      </c>
      <c r="Y939">
        <v>494.7</v>
      </c>
      <c r="Z939">
        <v>0</v>
      </c>
      <c r="AA939">
        <v>0</v>
      </c>
      <c r="AB939">
        <v>0</v>
      </c>
      <c r="AC939">
        <v>0</v>
      </c>
      <c r="AD939">
        <v>1</v>
      </c>
      <c r="AE939">
        <v>0</v>
      </c>
      <c r="AF939" t="s">
        <v>3</v>
      </c>
      <c r="AG939">
        <v>2.04</v>
      </c>
      <c r="AH939">
        <v>3</v>
      </c>
      <c r="AI939">
        <v>-1</v>
      </c>
      <c r="AJ939" t="s">
        <v>3</v>
      </c>
      <c r="AK939">
        <v>4</v>
      </c>
      <c r="AL939">
        <v>-1009.188</v>
      </c>
      <c r="AM939">
        <v>0</v>
      </c>
      <c r="AN939">
        <v>0</v>
      </c>
      <c r="AO939">
        <v>0</v>
      </c>
      <c r="AP939">
        <v>0</v>
      </c>
      <c r="AQ939">
        <v>0</v>
      </c>
      <c r="AR939">
        <v>1</v>
      </c>
    </row>
    <row r="940" spans="1:44" x14ac:dyDescent="0.2">
      <c r="A940">
        <f>ROW(Source!A1070)</f>
        <v>1070</v>
      </c>
      <c r="B940">
        <v>69735326</v>
      </c>
      <c r="C940">
        <v>69735314</v>
      </c>
      <c r="D940">
        <v>27416566</v>
      </c>
      <c r="E940">
        <v>1</v>
      </c>
      <c r="F940">
        <v>1</v>
      </c>
      <c r="G940">
        <v>1</v>
      </c>
      <c r="H940">
        <v>3</v>
      </c>
      <c r="I940" t="s">
        <v>82</v>
      </c>
      <c r="J940" t="s">
        <v>194</v>
      </c>
      <c r="K940" t="s">
        <v>83</v>
      </c>
      <c r="L940">
        <v>1339</v>
      </c>
      <c r="N940">
        <v>1007</v>
      </c>
      <c r="O940" t="s">
        <v>40</v>
      </c>
      <c r="P940" t="s">
        <v>40</v>
      </c>
      <c r="Q940">
        <v>1</v>
      </c>
      <c r="X940">
        <v>3.5</v>
      </c>
      <c r="Y940">
        <v>7.14</v>
      </c>
      <c r="Z940">
        <v>0</v>
      </c>
      <c r="AA940">
        <v>0</v>
      </c>
      <c r="AB940">
        <v>0</v>
      </c>
      <c r="AC940">
        <v>0</v>
      </c>
      <c r="AD940">
        <v>1</v>
      </c>
      <c r="AE940">
        <v>0</v>
      </c>
      <c r="AF940" t="s">
        <v>3</v>
      </c>
      <c r="AG940">
        <v>3.5</v>
      </c>
      <c r="AH940">
        <v>2</v>
      </c>
      <c r="AI940">
        <v>69735319</v>
      </c>
      <c r="AJ940">
        <v>927</v>
      </c>
      <c r="AK940">
        <v>3</v>
      </c>
      <c r="AL940">
        <v>-24.99</v>
      </c>
      <c r="AM940">
        <v>0</v>
      </c>
      <c r="AN940">
        <v>0</v>
      </c>
      <c r="AO940">
        <v>0</v>
      </c>
      <c r="AP940">
        <v>0</v>
      </c>
      <c r="AQ940">
        <v>0</v>
      </c>
      <c r="AR940">
        <v>1</v>
      </c>
    </row>
    <row r="941" spans="1:44" x14ac:dyDescent="0.2">
      <c r="A941">
        <f>ROW(Source!A1071)</f>
        <v>1071</v>
      </c>
      <c r="B941">
        <v>69735321</v>
      </c>
      <c r="C941">
        <v>69735314</v>
      </c>
      <c r="D941">
        <v>27496319</v>
      </c>
      <c r="E941">
        <v>1</v>
      </c>
      <c r="F941">
        <v>1</v>
      </c>
      <c r="G941">
        <v>1</v>
      </c>
      <c r="H941">
        <v>1</v>
      </c>
      <c r="I941" t="s">
        <v>1001</v>
      </c>
      <c r="J941" t="s">
        <v>3</v>
      </c>
      <c r="K941" t="s">
        <v>1002</v>
      </c>
      <c r="L941">
        <v>1369</v>
      </c>
      <c r="N941">
        <v>1013</v>
      </c>
      <c r="O941" t="s">
        <v>974</v>
      </c>
      <c r="P941" t="s">
        <v>974</v>
      </c>
      <c r="Q941">
        <v>1</v>
      </c>
      <c r="X941">
        <v>39.51</v>
      </c>
      <c r="Y941">
        <v>0</v>
      </c>
      <c r="Z941">
        <v>0</v>
      </c>
      <c r="AA941">
        <v>0</v>
      </c>
      <c r="AB941">
        <v>8.01</v>
      </c>
      <c r="AC941">
        <v>0</v>
      </c>
      <c r="AD941">
        <v>1</v>
      </c>
      <c r="AE941">
        <v>1</v>
      </c>
      <c r="AF941" t="s">
        <v>3</v>
      </c>
      <c r="AG941">
        <v>39.51</v>
      </c>
      <c r="AH941">
        <v>2</v>
      </c>
      <c r="AI941">
        <v>69735315</v>
      </c>
      <c r="AJ941">
        <v>929</v>
      </c>
      <c r="AK941">
        <v>0</v>
      </c>
      <c r="AL941">
        <v>0</v>
      </c>
      <c r="AM941">
        <v>0</v>
      </c>
      <c r="AN941">
        <v>0</v>
      </c>
      <c r="AO941">
        <v>0</v>
      </c>
      <c r="AP941">
        <v>0</v>
      </c>
      <c r="AQ941">
        <v>0</v>
      </c>
      <c r="AR941">
        <v>0</v>
      </c>
    </row>
    <row r="942" spans="1:44" x14ac:dyDescent="0.2">
      <c r="A942">
        <f>ROW(Source!A1071)</f>
        <v>1071</v>
      </c>
      <c r="B942">
        <v>69735322</v>
      </c>
      <c r="C942">
        <v>69735314</v>
      </c>
      <c r="D942">
        <v>121548</v>
      </c>
      <c r="E942">
        <v>1</v>
      </c>
      <c r="F942">
        <v>1</v>
      </c>
      <c r="G942">
        <v>1</v>
      </c>
      <c r="H942">
        <v>1</v>
      </c>
      <c r="I942" t="s">
        <v>36</v>
      </c>
      <c r="J942" t="s">
        <v>3</v>
      </c>
      <c r="K942" t="s">
        <v>981</v>
      </c>
      <c r="L942">
        <v>608254</v>
      </c>
      <c r="N942">
        <v>1013</v>
      </c>
      <c r="O942" t="s">
        <v>982</v>
      </c>
      <c r="P942" t="s">
        <v>982</v>
      </c>
      <c r="Q942">
        <v>1</v>
      </c>
      <c r="X942">
        <v>1.27</v>
      </c>
      <c r="Y942">
        <v>0</v>
      </c>
      <c r="Z942">
        <v>0</v>
      </c>
      <c r="AA942">
        <v>0</v>
      </c>
      <c r="AB942">
        <v>0</v>
      </c>
      <c r="AC942">
        <v>0</v>
      </c>
      <c r="AD942">
        <v>1</v>
      </c>
      <c r="AE942">
        <v>2</v>
      </c>
      <c r="AF942" t="s">
        <v>3</v>
      </c>
      <c r="AG942">
        <v>1.27</v>
      </c>
      <c r="AH942">
        <v>2</v>
      </c>
      <c r="AI942">
        <v>69735316</v>
      </c>
      <c r="AJ942">
        <v>930</v>
      </c>
      <c r="AK942">
        <v>0</v>
      </c>
      <c r="AL942">
        <v>0</v>
      </c>
      <c r="AM942">
        <v>0</v>
      </c>
      <c r="AN942">
        <v>0</v>
      </c>
      <c r="AO942">
        <v>0</v>
      </c>
      <c r="AP942">
        <v>0</v>
      </c>
      <c r="AQ942">
        <v>0</v>
      </c>
      <c r="AR942">
        <v>0</v>
      </c>
    </row>
    <row r="943" spans="1:44" x14ac:dyDescent="0.2">
      <c r="A943">
        <f>ROW(Source!A1071)</f>
        <v>1071</v>
      </c>
      <c r="B943">
        <v>69735323</v>
      </c>
      <c r="C943">
        <v>69735314</v>
      </c>
      <c r="D943">
        <v>27439630</v>
      </c>
      <c r="E943">
        <v>1</v>
      </c>
      <c r="F943">
        <v>1</v>
      </c>
      <c r="G943">
        <v>1</v>
      </c>
      <c r="H943">
        <v>2</v>
      </c>
      <c r="I943" t="s">
        <v>986</v>
      </c>
      <c r="J943" t="s">
        <v>987</v>
      </c>
      <c r="K943" t="s">
        <v>988</v>
      </c>
      <c r="L943">
        <v>1368</v>
      </c>
      <c r="N943">
        <v>1011</v>
      </c>
      <c r="O943" t="s">
        <v>978</v>
      </c>
      <c r="P943" t="s">
        <v>978</v>
      </c>
      <c r="Q943">
        <v>1</v>
      </c>
      <c r="X943">
        <v>1.27</v>
      </c>
      <c r="Y943">
        <v>0</v>
      </c>
      <c r="Z943">
        <v>31.27</v>
      </c>
      <c r="AA943">
        <v>13.61</v>
      </c>
      <c r="AB943">
        <v>0</v>
      </c>
      <c r="AC943">
        <v>0</v>
      </c>
      <c r="AD943">
        <v>1</v>
      </c>
      <c r="AE943">
        <v>0</v>
      </c>
      <c r="AF943" t="s">
        <v>3</v>
      </c>
      <c r="AG943">
        <v>1.27</v>
      </c>
      <c r="AH943">
        <v>2</v>
      </c>
      <c r="AI943">
        <v>69735317</v>
      </c>
      <c r="AJ943">
        <v>931</v>
      </c>
      <c r="AK943">
        <v>0</v>
      </c>
      <c r="AL943">
        <v>0</v>
      </c>
      <c r="AM943">
        <v>0</v>
      </c>
      <c r="AN943">
        <v>0</v>
      </c>
      <c r="AO943">
        <v>0</v>
      </c>
      <c r="AP943">
        <v>0</v>
      </c>
      <c r="AQ943">
        <v>0</v>
      </c>
      <c r="AR943">
        <v>0</v>
      </c>
    </row>
    <row r="944" spans="1:44" x14ac:dyDescent="0.2">
      <c r="A944">
        <f>ROW(Source!A1071)</f>
        <v>1071</v>
      </c>
      <c r="B944">
        <v>69735324</v>
      </c>
      <c r="C944">
        <v>69735314</v>
      </c>
      <c r="D944">
        <v>27440041</v>
      </c>
      <c r="E944">
        <v>1</v>
      </c>
      <c r="F944">
        <v>1</v>
      </c>
      <c r="G944">
        <v>1</v>
      </c>
      <c r="H944">
        <v>2</v>
      </c>
      <c r="I944" t="s">
        <v>1003</v>
      </c>
      <c r="J944" t="s">
        <v>1004</v>
      </c>
      <c r="K944" t="s">
        <v>1005</v>
      </c>
      <c r="L944">
        <v>1368</v>
      </c>
      <c r="N944">
        <v>1011</v>
      </c>
      <c r="O944" t="s">
        <v>978</v>
      </c>
      <c r="P944" t="s">
        <v>978</v>
      </c>
      <c r="Q944">
        <v>1</v>
      </c>
      <c r="X944">
        <v>9.07</v>
      </c>
      <c r="Y944">
        <v>0</v>
      </c>
      <c r="Z944">
        <v>0.5</v>
      </c>
      <c r="AA944">
        <v>0</v>
      </c>
      <c r="AB944">
        <v>0</v>
      </c>
      <c r="AC944">
        <v>0</v>
      </c>
      <c r="AD944">
        <v>1</v>
      </c>
      <c r="AE944">
        <v>0</v>
      </c>
      <c r="AF944" t="s">
        <v>3</v>
      </c>
      <c r="AG944">
        <v>9.07</v>
      </c>
      <c r="AH944">
        <v>2</v>
      </c>
      <c r="AI944">
        <v>69735318</v>
      </c>
      <c r="AJ944">
        <v>932</v>
      </c>
      <c r="AK944">
        <v>0</v>
      </c>
      <c r="AL944">
        <v>0</v>
      </c>
      <c r="AM944">
        <v>0</v>
      </c>
      <c r="AN944">
        <v>0</v>
      </c>
      <c r="AO944">
        <v>0</v>
      </c>
      <c r="AP944">
        <v>0</v>
      </c>
      <c r="AQ944">
        <v>0</v>
      </c>
      <c r="AR944">
        <v>0</v>
      </c>
    </row>
    <row r="945" spans="1:44" x14ac:dyDescent="0.2">
      <c r="A945">
        <f>ROW(Source!A1071)</f>
        <v>1071</v>
      </c>
      <c r="B945">
        <v>69735325</v>
      </c>
      <c r="C945">
        <v>69735314</v>
      </c>
      <c r="D945">
        <v>27407705</v>
      </c>
      <c r="E945">
        <v>1</v>
      </c>
      <c r="F945">
        <v>1</v>
      </c>
      <c r="G945">
        <v>1</v>
      </c>
      <c r="H945">
        <v>3</v>
      </c>
      <c r="I945" t="s">
        <v>1065</v>
      </c>
      <c r="J945" t="s">
        <v>1066</v>
      </c>
      <c r="K945" t="s">
        <v>1067</v>
      </c>
      <c r="L945">
        <v>1339</v>
      </c>
      <c r="N945">
        <v>1007</v>
      </c>
      <c r="O945" t="s">
        <v>40</v>
      </c>
      <c r="P945" t="s">
        <v>40</v>
      </c>
      <c r="Q945">
        <v>1</v>
      </c>
      <c r="X945">
        <v>2.04</v>
      </c>
      <c r="Y945">
        <v>494.7</v>
      </c>
      <c r="Z945">
        <v>0</v>
      </c>
      <c r="AA945">
        <v>0</v>
      </c>
      <c r="AB945">
        <v>0</v>
      </c>
      <c r="AC945">
        <v>0</v>
      </c>
      <c r="AD945">
        <v>1</v>
      </c>
      <c r="AE945">
        <v>0</v>
      </c>
      <c r="AF945" t="s">
        <v>3</v>
      </c>
      <c r="AG945">
        <v>2.04</v>
      </c>
      <c r="AH945">
        <v>3</v>
      </c>
      <c r="AI945">
        <v>-1</v>
      </c>
      <c r="AJ945" t="s">
        <v>3</v>
      </c>
      <c r="AK945">
        <v>4</v>
      </c>
      <c r="AL945">
        <v>-1009.188</v>
      </c>
      <c r="AM945">
        <v>0</v>
      </c>
      <c r="AN945">
        <v>0</v>
      </c>
      <c r="AO945">
        <v>0</v>
      </c>
      <c r="AP945">
        <v>0</v>
      </c>
      <c r="AQ945">
        <v>0</v>
      </c>
      <c r="AR945">
        <v>1</v>
      </c>
    </row>
    <row r="946" spans="1:44" x14ac:dyDescent="0.2">
      <c r="A946">
        <f>ROW(Source!A1071)</f>
        <v>1071</v>
      </c>
      <c r="B946">
        <v>69735326</v>
      </c>
      <c r="C946">
        <v>69735314</v>
      </c>
      <c r="D946">
        <v>27416566</v>
      </c>
      <c r="E946">
        <v>1</v>
      </c>
      <c r="F946">
        <v>1</v>
      </c>
      <c r="G946">
        <v>1</v>
      </c>
      <c r="H946">
        <v>3</v>
      </c>
      <c r="I946" t="s">
        <v>82</v>
      </c>
      <c r="J946" t="s">
        <v>194</v>
      </c>
      <c r="K946" t="s">
        <v>83</v>
      </c>
      <c r="L946">
        <v>1339</v>
      </c>
      <c r="N946">
        <v>1007</v>
      </c>
      <c r="O946" t="s">
        <v>40</v>
      </c>
      <c r="P946" t="s">
        <v>40</v>
      </c>
      <c r="Q946">
        <v>1</v>
      </c>
      <c r="X946">
        <v>3.5</v>
      </c>
      <c r="Y946">
        <v>7.14</v>
      </c>
      <c r="Z946">
        <v>0</v>
      </c>
      <c r="AA946">
        <v>0</v>
      </c>
      <c r="AB946">
        <v>0</v>
      </c>
      <c r="AC946">
        <v>0</v>
      </c>
      <c r="AD946">
        <v>1</v>
      </c>
      <c r="AE946">
        <v>0</v>
      </c>
      <c r="AF946" t="s">
        <v>3</v>
      </c>
      <c r="AG946">
        <v>3.5</v>
      </c>
      <c r="AH946">
        <v>2</v>
      </c>
      <c r="AI946">
        <v>69735319</v>
      </c>
      <c r="AJ946">
        <v>933</v>
      </c>
      <c r="AK946">
        <v>3</v>
      </c>
      <c r="AL946">
        <v>-24.99</v>
      </c>
      <c r="AM946">
        <v>0</v>
      </c>
      <c r="AN946">
        <v>0</v>
      </c>
      <c r="AO946">
        <v>0</v>
      </c>
      <c r="AP946">
        <v>0</v>
      </c>
      <c r="AQ946">
        <v>0</v>
      </c>
      <c r="AR946">
        <v>1</v>
      </c>
    </row>
    <row r="947" spans="1:44" x14ac:dyDescent="0.2">
      <c r="A947">
        <f>ROW(Source!A1076)</f>
        <v>1076</v>
      </c>
      <c r="B947">
        <v>69735335</v>
      </c>
      <c r="C947">
        <v>69735329</v>
      </c>
      <c r="D947">
        <v>27496319</v>
      </c>
      <c r="E947">
        <v>1</v>
      </c>
      <c r="F947">
        <v>1</v>
      </c>
      <c r="G947">
        <v>1</v>
      </c>
      <c r="H947">
        <v>1</v>
      </c>
      <c r="I947" t="s">
        <v>1001</v>
      </c>
      <c r="J947" t="s">
        <v>3</v>
      </c>
      <c r="K947" t="s">
        <v>1002</v>
      </c>
      <c r="L947">
        <v>1369</v>
      </c>
      <c r="N947">
        <v>1013</v>
      </c>
      <c r="O947" t="s">
        <v>974</v>
      </c>
      <c r="P947" t="s">
        <v>974</v>
      </c>
      <c r="Q947">
        <v>1</v>
      </c>
      <c r="X947">
        <v>0.5</v>
      </c>
      <c r="Y947">
        <v>0</v>
      </c>
      <c r="Z947">
        <v>0</v>
      </c>
      <c r="AA947">
        <v>0</v>
      </c>
      <c r="AB947">
        <v>8.01</v>
      </c>
      <c r="AC947">
        <v>0</v>
      </c>
      <c r="AD947">
        <v>1</v>
      </c>
      <c r="AE947">
        <v>1</v>
      </c>
      <c r="AF947" t="s">
        <v>252</v>
      </c>
      <c r="AG947">
        <v>2.8</v>
      </c>
      <c r="AH947">
        <v>2</v>
      </c>
      <c r="AI947">
        <v>69735330</v>
      </c>
      <c r="AJ947">
        <v>935</v>
      </c>
      <c r="AK947">
        <v>0</v>
      </c>
      <c r="AL947">
        <v>0</v>
      </c>
      <c r="AM947">
        <v>0</v>
      </c>
      <c r="AN947">
        <v>0</v>
      </c>
      <c r="AO947">
        <v>0</v>
      </c>
      <c r="AP947">
        <v>0</v>
      </c>
      <c r="AQ947">
        <v>0</v>
      </c>
      <c r="AR947">
        <v>0</v>
      </c>
    </row>
    <row r="948" spans="1:44" x14ac:dyDescent="0.2">
      <c r="A948">
        <f>ROW(Source!A1076)</f>
        <v>1076</v>
      </c>
      <c r="B948">
        <v>69735336</v>
      </c>
      <c r="C948">
        <v>69735329</v>
      </c>
      <c r="D948">
        <v>121548</v>
      </c>
      <c r="E948">
        <v>1</v>
      </c>
      <c r="F948">
        <v>1</v>
      </c>
      <c r="G948">
        <v>1</v>
      </c>
      <c r="H948">
        <v>1</v>
      </c>
      <c r="I948" t="s">
        <v>36</v>
      </c>
      <c r="J948" t="s">
        <v>3</v>
      </c>
      <c r="K948" t="s">
        <v>981</v>
      </c>
      <c r="L948">
        <v>608254</v>
      </c>
      <c r="N948">
        <v>1013</v>
      </c>
      <c r="O948" t="s">
        <v>982</v>
      </c>
      <c r="P948" t="s">
        <v>982</v>
      </c>
      <c r="Q948">
        <v>1</v>
      </c>
      <c r="X948">
        <v>0.21</v>
      </c>
      <c r="Y948">
        <v>0</v>
      </c>
      <c r="Z948">
        <v>0</v>
      </c>
      <c r="AA948">
        <v>0</v>
      </c>
      <c r="AB948">
        <v>0</v>
      </c>
      <c r="AC948">
        <v>0</v>
      </c>
      <c r="AD948">
        <v>1</v>
      </c>
      <c r="AE948">
        <v>2</v>
      </c>
      <c r="AF948" t="s">
        <v>252</v>
      </c>
      <c r="AG948">
        <v>1.1759999999999999</v>
      </c>
      <c r="AH948">
        <v>2</v>
      </c>
      <c r="AI948">
        <v>69735331</v>
      </c>
      <c r="AJ948">
        <v>936</v>
      </c>
      <c r="AK948">
        <v>0</v>
      </c>
      <c r="AL948">
        <v>0</v>
      </c>
      <c r="AM948">
        <v>0</v>
      </c>
      <c r="AN948">
        <v>0</v>
      </c>
      <c r="AO948">
        <v>0</v>
      </c>
      <c r="AP948">
        <v>0</v>
      </c>
      <c r="AQ948">
        <v>0</v>
      </c>
      <c r="AR948">
        <v>0</v>
      </c>
    </row>
    <row r="949" spans="1:44" x14ac:dyDescent="0.2">
      <c r="A949">
        <f>ROW(Source!A1076)</f>
        <v>1076</v>
      </c>
      <c r="B949">
        <v>69735337</v>
      </c>
      <c r="C949">
        <v>69735329</v>
      </c>
      <c r="D949">
        <v>27439630</v>
      </c>
      <c r="E949">
        <v>1</v>
      </c>
      <c r="F949">
        <v>1</v>
      </c>
      <c r="G949">
        <v>1</v>
      </c>
      <c r="H949">
        <v>2</v>
      </c>
      <c r="I949" t="s">
        <v>986</v>
      </c>
      <c r="J949" t="s">
        <v>987</v>
      </c>
      <c r="K949" t="s">
        <v>988</v>
      </c>
      <c r="L949">
        <v>1368</v>
      </c>
      <c r="N949">
        <v>1011</v>
      </c>
      <c r="O949" t="s">
        <v>978</v>
      </c>
      <c r="P949" t="s">
        <v>978</v>
      </c>
      <c r="Q949">
        <v>1</v>
      </c>
      <c r="X949">
        <v>0.21</v>
      </c>
      <c r="Y949">
        <v>0</v>
      </c>
      <c r="Z949">
        <v>31.27</v>
      </c>
      <c r="AA949">
        <v>13.61</v>
      </c>
      <c r="AB949">
        <v>0</v>
      </c>
      <c r="AC949">
        <v>0</v>
      </c>
      <c r="AD949">
        <v>1</v>
      </c>
      <c r="AE949">
        <v>0</v>
      </c>
      <c r="AF949" t="s">
        <v>252</v>
      </c>
      <c r="AG949">
        <v>1.1759999999999999</v>
      </c>
      <c r="AH949">
        <v>2</v>
      </c>
      <c r="AI949">
        <v>69735332</v>
      </c>
      <c r="AJ949">
        <v>937</v>
      </c>
      <c r="AK949">
        <v>0</v>
      </c>
      <c r="AL949">
        <v>0</v>
      </c>
      <c r="AM949">
        <v>0</v>
      </c>
      <c r="AN949">
        <v>0</v>
      </c>
      <c r="AO949">
        <v>0</v>
      </c>
      <c r="AP949">
        <v>0</v>
      </c>
      <c r="AQ949">
        <v>0</v>
      </c>
      <c r="AR949">
        <v>0</v>
      </c>
    </row>
    <row r="950" spans="1:44" x14ac:dyDescent="0.2">
      <c r="A950">
        <f>ROW(Source!A1076)</f>
        <v>1076</v>
      </c>
      <c r="B950">
        <v>69735338</v>
      </c>
      <c r="C950">
        <v>69735329</v>
      </c>
      <c r="D950">
        <v>27440041</v>
      </c>
      <c r="E950">
        <v>1</v>
      </c>
      <c r="F950">
        <v>1</v>
      </c>
      <c r="G950">
        <v>1</v>
      </c>
      <c r="H950">
        <v>2</v>
      </c>
      <c r="I950" t="s">
        <v>1003</v>
      </c>
      <c r="J950" t="s">
        <v>1004</v>
      </c>
      <c r="K950" t="s">
        <v>1005</v>
      </c>
      <c r="L950">
        <v>1368</v>
      </c>
      <c r="N950">
        <v>1011</v>
      </c>
      <c r="O950" t="s">
        <v>978</v>
      </c>
      <c r="P950" t="s">
        <v>978</v>
      </c>
      <c r="Q950">
        <v>1</v>
      </c>
      <c r="X950">
        <v>2.3199999999999998</v>
      </c>
      <c r="Y950">
        <v>0</v>
      </c>
      <c r="Z950">
        <v>0.5</v>
      </c>
      <c r="AA950">
        <v>0</v>
      </c>
      <c r="AB950">
        <v>0</v>
      </c>
      <c r="AC950">
        <v>0</v>
      </c>
      <c r="AD950">
        <v>1</v>
      </c>
      <c r="AE950">
        <v>0</v>
      </c>
      <c r="AF950" t="s">
        <v>252</v>
      </c>
      <c r="AG950">
        <v>12.991999999999999</v>
      </c>
      <c r="AH950">
        <v>2</v>
      </c>
      <c r="AI950">
        <v>69735333</v>
      </c>
      <c r="AJ950">
        <v>938</v>
      </c>
      <c r="AK950">
        <v>0</v>
      </c>
      <c r="AL950">
        <v>0</v>
      </c>
      <c r="AM950">
        <v>0</v>
      </c>
      <c r="AN950">
        <v>0</v>
      </c>
      <c r="AO950">
        <v>0</v>
      </c>
      <c r="AP950">
        <v>0</v>
      </c>
      <c r="AQ950">
        <v>0</v>
      </c>
      <c r="AR950">
        <v>0</v>
      </c>
    </row>
    <row r="951" spans="1:44" x14ac:dyDescent="0.2">
      <c r="A951">
        <f>ROW(Source!A1076)</f>
        <v>1076</v>
      </c>
      <c r="B951">
        <v>69735339</v>
      </c>
      <c r="C951">
        <v>69735329</v>
      </c>
      <c r="D951">
        <v>27407705</v>
      </c>
      <c r="E951">
        <v>1</v>
      </c>
      <c r="F951">
        <v>1</v>
      </c>
      <c r="G951">
        <v>1</v>
      </c>
      <c r="H951">
        <v>3</v>
      </c>
      <c r="I951" t="s">
        <v>1065</v>
      </c>
      <c r="J951" t="s">
        <v>1066</v>
      </c>
      <c r="K951" t="s">
        <v>1067</v>
      </c>
      <c r="L951">
        <v>1339</v>
      </c>
      <c r="N951">
        <v>1007</v>
      </c>
      <c r="O951" t="s">
        <v>40</v>
      </c>
      <c r="P951" t="s">
        <v>40</v>
      </c>
      <c r="Q951">
        <v>1</v>
      </c>
      <c r="X951">
        <v>0.51</v>
      </c>
      <c r="Y951">
        <v>494.7</v>
      </c>
      <c r="Z951">
        <v>0</v>
      </c>
      <c r="AA951">
        <v>0</v>
      </c>
      <c r="AB951">
        <v>0</v>
      </c>
      <c r="AC951">
        <v>0</v>
      </c>
      <c r="AD951">
        <v>1</v>
      </c>
      <c r="AE951">
        <v>0</v>
      </c>
      <c r="AF951" t="s">
        <v>252</v>
      </c>
      <c r="AG951">
        <v>2.8559999999999999</v>
      </c>
      <c r="AH951">
        <v>3</v>
      </c>
      <c r="AI951">
        <v>-1</v>
      </c>
      <c r="AJ951" t="s">
        <v>3</v>
      </c>
      <c r="AK951">
        <v>4</v>
      </c>
      <c r="AL951">
        <v>-1412.8632</v>
      </c>
      <c r="AM951">
        <v>0</v>
      </c>
      <c r="AN951">
        <v>0</v>
      </c>
      <c r="AO951">
        <v>0</v>
      </c>
      <c r="AP951">
        <v>0</v>
      </c>
      <c r="AQ951">
        <v>0</v>
      </c>
      <c r="AR951">
        <v>1</v>
      </c>
    </row>
    <row r="952" spans="1:44" x14ac:dyDescent="0.2">
      <c r="A952">
        <f>ROW(Source!A1077)</f>
        <v>1077</v>
      </c>
      <c r="B952">
        <v>69735335</v>
      </c>
      <c r="C952">
        <v>69735329</v>
      </c>
      <c r="D952">
        <v>27496319</v>
      </c>
      <c r="E952">
        <v>1</v>
      </c>
      <c r="F952">
        <v>1</v>
      </c>
      <c r="G952">
        <v>1</v>
      </c>
      <c r="H952">
        <v>1</v>
      </c>
      <c r="I952" t="s">
        <v>1001</v>
      </c>
      <c r="J952" t="s">
        <v>3</v>
      </c>
      <c r="K952" t="s">
        <v>1002</v>
      </c>
      <c r="L952">
        <v>1369</v>
      </c>
      <c r="N952">
        <v>1013</v>
      </c>
      <c r="O952" t="s">
        <v>974</v>
      </c>
      <c r="P952" t="s">
        <v>974</v>
      </c>
      <c r="Q952">
        <v>1</v>
      </c>
      <c r="X952">
        <v>0.5</v>
      </c>
      <c r="Y952">
        <v>0</v>
      </c>
      <c r="Z952">
        <v>0</v>
      </c>
      <c r="AA952">
        <v>0</v>
      </c>
      <c r="AB952">
        <v>8.01</v>
      </c>
      <c r="AC952">
        <v>0</v>
      </c>
      <c r="AD952">
        <v>1</v>
      </c>
      <c r="AE952">
        <v>1</v>
      </c>
      <c r="AF952" t="s">
        <v>252</v>
      </c>
      <c r="AG952">
        <v>2.8</v>
      </c>
      <c r="AH952">
        <v>2</v>
      </c>
      <c r="AI952">
        <v>69735330</v>
      </c>
      <c r="AJ952">
        <v>940</v>
      </c>
      <c r="AK952">
        <v>0</v>
      </c>
      <c r="AL952">
        <v>0</v>
      </c>
      <c r="AM952">
        <v>0</v>
      </c>
      <c r="AN952">
        <v>0</v>
      </c>
      <c r="AO952">
        <v>0</v>
      </c>
      <c r="AP952">
        <v>0</v>
      </c>
      <c r="AQ952">
        <v>0</v>
      </c>
      <c r="AR952">
        <v>0</v>
      </c>
    </row>
    <row r="953" spans="1:44" x14ac:dyDescent="0.2">
      <c r="A953">
        <f>ROW(Source!A1077)</f>
        <v>1077</v>
      </c>
      <c r="B953">
        <v>69735336</v>
      </c>
      <c r="C953">
        <v>69735329</v>
      </c>
      <c r="D953">
        <v>121548</v>
      </c>
      <c r="E953">
        <v>1</v>
      </c>
      <c r="F953">
        <v>1</v>
      </c>
      <c r="G953">
        <v>1</v>
      </c>
      <c r="H953">
        <v>1</v>
      </c>
      <c r="I953" t="s">
        <v>36</v>
      </c>
      <c r="J953" t="s">
        <v>3</v>
      </c>
      <c r="K953" t="s">
        <v>981</v>
      </c>
      <c r="L953">
        <v>608254</v>
      </c>
      <c r="N953">
        <v>1013</v>
      </c>
      <c r="O953" t="s">
        <v>982</v>
      </c>
      <c r="P953" t="s">
        <v>982</v>
      </c>
      <c r="Q953">
        <v>1</v>
      </c>
      <c r="X953">
        <v>0.21</v>
      </c>
      <c r="Y953">
        <v>0</v>
      </c>
      <c r="Z953">
        <v>0</v>
      </c>
      <c r="AA953">
        <v>0</v>
      </c>
      <c r="AB953">
        <v>0</v>
      </c>
      <c r="AC953">
        <v>0</v>
      </c>
      <c r="AD953">
        <v>1</v>
      </c>
      <c r="AE953">
        <v>2</v>
      </c>
      <c r="AF953" t="s">
        <v>252</v>
      </c>
      <c r="AG953">
        <v>1.1759999999999999</v>
      </c>
      <c r="AH953">
        <v>2</v>
      </c>
      <c r="AI953">
        <v>69735331</v>
      </c>
      <c r="AJ953">
        <v>941</v>
      </c>
      <c r="AK953">
        <v>0</v>
      </c>
      <c r="AL953">
        <v>0</v>
      </c>
      <c r="AM953">
        <v>0</v>
      </c>
      <c r="AN953">
        <v>0</v>
      </c>
      <c r="AO953">
        <v>0</v>
      </c>
      <c r="AP953">
        <v>0</v>
      </c>
      <c r="AQ953">
        <v>0</v>
      </c>
      <c r="AR953">
        <v>0</v>
      </c>
    </row>
    <row r="954" spans="1:44" x14ac:dyDescent="0.2">
      <c r="A954">
        <f>ROW(Source!A1077)</f>
        <v>1077</v>
      </c>
      <c r="B954">
        <v>69735337</v>
      </c>
      <c r="C954">
        <v>69735329</v>
      </c>
      <c r="D954">
        <v>27439630</v>
      </c>
      <c r="E954">
        <v>1</v>
      </c>
      <c r="F954">
        <v>1</v>
      </c>
      <c r="G954">
        <v>1</v>
      </c>
      <c r="H954">
        <v>2</v>
      </c>
      <c r="I954" t="s">
        <v>986</v>
      </c>
      <c r="J954" t="s">
        <v>987</v>
      </c>
      <c r="K954" t="s">
        <v>988</v>
      </c>
      <c r="L954">
        <v>1368</v>
      </c>
      <c r="N954">
        <v>1011</v>
      </c>
      <c r="O954" t="s">
        <v>978</v>
      </c>
      <c r="P954" t="s">
        <v>978</v>
      </c>
      <c r="Q954">
        <v>1</v>
      </c>
      <c r="X954">
        <v>0.21</v>
      </c>
      <c r="Y954">
        <v>0</v>
      </c>
      <c r="Z954">
        <v>31.27</v>
      </c>
      <c r="AA954">
        <v>13.61</v>
      </c>
      <c r="AB954">
        <v>0</v>
      </c>
      <c r="AC954">
        <v>0</v>
      </c>
      <c r="AD954">
        <v>1</v>
      </c>
      <c r="AE954">
        <v>0</v>
      </c>
      <c r="AF954" t="s">
        <v>252</v>
      </c>
      <c r="AG954">
        <v>1.1759999999999999</v>
      </c>
      <c r="AH954">
        <v>2</v>
      </c>
      <c r="AI954">
        <v>69735332</v>
      </c>
      <c r="AJ954">
        <v>942</v>
      </c>
      <c r="AK954">
        <v>0</v>
      </c>
      <c r="AL954">
        <v>0</v>
      </c>
      <c r="AM954">
        <v>0</v>
      </c>
      <c r="AN954">
        <v>0</v>
      </c>
      <c r="AO954">
        <v>0</v>
      </c>
      <c r="AP954">
        <v>0</v>
      </c>
      <c r="AQ954">
        <v>0</v>
      </c>
      <c r="AR954">
        <v>0</v>
      </c>
    </row>
    <row r="955" spans="1:44" x14ac:dyDescent="0.2">
      <c r="A955">
        <f>ROW(Source!A1077)</f>
        <v>1077</v>
      </c>
      <c r="B955">
        <v>69735338</v>
      </c>
      <c r="C955">
        <v>69735329</v>
      </c>
      <c r="D955">
        <v>27440041</v>
      </c>
      <c r="E955">
        <v>1</v>
      </c>
      <c r="F955">
        <v>1</v>
      </c>
      <c r="G955">
        <v>1</v>
      </c>
      <c r="H955">
        <v>2</v>
      </c>
      <c r="I955" t="s">
        <v>1003</v>
      </c>
      <c r="J955" t="s">
        <v>1004</v>
      </c>
      <c r="K955" t="s">
        <v>1005</v>
      </c>
      <c r="L955">
        <v>1368</v>
      </c>
      <c r="N955">
        <v>1011</v>
      </c>
      <c r="O955" t="s">
        <v>978</v>
      </c>
      <c r="P955" t="s">
        <v>978</v>
      </c>
      <c r="Q955">
        <v>1</v>
      </c>
      <c r="X955">
        <v>2.3199999999999998</v>
      </c>
      <c r="Y955">
        <v>0</v>
      </c>
      <c r="Z955">
        <v>0.5</v>
      </c>
      <c r="AA955">
        <v>0</v>
      </c>
      <c r="AB955">
        <v>0</v>
      </c>
      <c r="AC955">
        <v>0</v>
      </c>
      <c r="AD955">
        <v>1</v>
      </c>
      <c r="AE955">
        <v>0</v>
      </c>
      <c r="AF955" t="s">
        <v>252</v>
      </c>
      <c r="AG955">
        <v>12.991999999999999</v>
      </c>
      <c r="AH955">
        <v>2</v>
      </c>
      <c r="AI955">
        <v>69735333</v>
      </c>
      <c r="AJ955">
        <v>943</v>
      </c>
      <c r="AK955">
        <v>0</v>
      </c>
      <c r="AL955">
        <v>0</v>
      </c>
      <c r="AM955">
        <v>0</v>
      </c>
      <c r="AN955">
        <v>0</v>
      </c>
      <c r="AO955">
        <v>0</v>
      </c>
      <c r="AP955">
        <v>0</v>
      </c>
      <c r="AQ955">
        <v>0</v>
      </c>
      <c r="AR955">
        <v>0</v>
      </c>
    </row>
    <row r="956" spans="1:44" x14ac:dyDescent="0.2">
      <c r="A956">
        <f>ROW(Source!A1077)</f>
        <v>1077</v>
      </c>
      <c r="B956">
        <v>69735339</v>
      </c>
      <c r="C956">
        <v>69735329</v>
      </c>
      <c r="D956">
        <v>27407705</v>
      </c>
      <c r="E956">
        <v>1</v>
      </c>
      <c r="F956">
        <v>1</v>
      </c>
      <c r="G956">
        <v>1</v>
      </c>
      <c r="H956">
        <v>3</v>
      </c>
      <c r="I956" t="s">
        <v>1065</v>
      </c>
      <c r="J956" t="s">
        <v>1066</v>
      </c>
      <c r="K956" t="s">
        <v>1067</v>
      </c>
      <c r="L956">
        <v>1339</v>
      </c>
      <c r="N956">
        <v>1007</v>
      </c>
      <c r="O956" t="s">
        <v>40</v>
      </c>
      <c r="P956" t="s">
        <v>40</v>
      </c>
      <c r="Q956">
        <v>1</v>
      </c>
      <c r="X956">
        <v>0.51</v>
      </c>
      <c r="Y956">
        <v>494.7</v>
      </c>
      <c r="Z956">
        <v>0</v>
      </c>
      <c r="AA956">
        <v>0</v>
      </c>
      <c r="AB956">
        <v>0</v>
      </c>
      <c r="AC956">
        <v>0</v>
      </c>
      <c r="AD956">
        <v>1</v>
      </c>
      <c r="AE956">
        <v>0</v>
      </c>
      <c r="AF956" t="s">
        <v>252</v>
      </c>
      <c r="AG956">
        <v>2.8559999999999999</v>
      </c>
      <c r="AH956">
        <v>3</v>
      </c>
      <c r="AI956">
        <v>-1</v>
      </c>
      <c r="AJ956" t="s">
        <v>3</v>
      </c>
      <c r="AK956">
        <v>4</v>
      </c>
      <c r="AL956">
        <v>-1412.8632</v>
      </c>
      <c r="AM956">
        <v>0</v>
      </c>
      <c r="AN956">
        <v>0</v>
      </c>
      <c r="AO956">
        <v>0</v>
      </c>
      <c r="AP956">
        <v>0</v>
      </c>
      <c r="AQ956">
        <v>0</v>
      </c>
      <c r="AR956">
        <v>1</v>
      </c>
    </row>
    <row r="957" spans="1:44" x14ac:dyDescent="0.2">
      <c r="A957">
        <f>ROW(Source!A1080)</f>
        <v>1080</v>
      </c>
      <c r="B957">
        <v>69735347</v>
      </c>
      <c r="C957">
        <v>69735341</v>
      </c>
      <c r="D957">
        <v>27493137</v>
      </c>
      <c r="E957">
        <v>1</v>
      </c>
      <c r="F957">
        <v>1</v>
      </c>
      <c r="G957">
        <v>1</v>
      </c>
      <c r="H957">
        <v>1</v>
      </c>
      <c r="I957" t="s">
        <v>999</v>
      </c>
      <c r="J957" t="s">
        <v>3</v>
      </c>
      <c r="K957" t="s">
        <v>1000</v>
      </c>
      <c r="L957">
        <v>1369</v>
      </c>
      <c r="N957">
        <v>1013</v>
      </c>
      <c r="O957" t="s">
        <v>974</v>
      </c>
      <c r="P957" t="s">
        <v>974</v>
      </c>
      <c r="Q957">
        <v>1</v>
      </c>
      <c r="X957">
        <v>80.040000000000006</v>
      </c>
      <c r="Y957">
        <v>0</v>
      </c>
      <c r="Z957">
        <v>0</v>
      </c>
      <c r="AA957">
        <v>0</v>
      </c>
      <c r="AB957">
        <v>9.15</v>
      </c>
      <c r="AC957">
        <v>0</v>
      </c>
      <c r="AD957">
        <v>1</v>
      </c>
      <c r="AE957">
        <v>1</v>
      </c>
      <c r="AF957" t="s">
        <v>3</v>
      </c>
      <c r="AG957">
        <v>80.040000000000006</v>
      </c>
      <c r="AH957">
        <v>2</v>
      </c>
      <c r="AI957">
        <v>69735342</v>
      </c>
      <c r="AJ957">
        <v>945</v>
      </c>
      <c r="AK957">
        <v>0</v>
      </c>
      <c r="AL957">
        <v>0</v>
      </c>
      <c r="AM957">
        <v>0</v>
      </c>
      <c r="AN957">
        <v>0</v>
      </c>
      <c r="AO957">
        <v>0</v>
      </c>
      <c r="AP957">
        <v>0</v>
      </c>
      <c r="AQ957">
        <v>0</v>
      </c>
      <c r="AR957">
        <v>0</v>
      </c>
    </row>
    <row r="958" spans="1:44" x14ac:dyDescent="0.2">
      <c r="A958">
        <f>ROW(Source!A1080)</f>
        <v>1080</v>
      </c>
      <c r="B958">
        <v>69735348</v>
      </c>
      <c r="C958">
        <v>69735341</v>
      </c>
      <c r="D958">
        <v>121548</v>
      </c>
      <c r="E958">
        <v>1</v>
      </c>
      <c r="F958">
        <v>1</v>
      </c>
      <c r="G958">
        <v>1</v>
      </c>
      <c r="H958">
        <v>1</v>
      </c>
      <c r="I958" t="s">
        <v>36</v>
      </c>
      <c r="J958" t="s">
        <v>3</v>
      </c>
      <c r="K958" t="s">
        <v>981</v>
      </c>
      <c r="L958">
        <v>608254</v>
      </c>
      <c r="N958">
        <v>1013</v>
      </c>
      <c r="O958" t="s">
        <v>982</v>
      </c>
      <c r="P958" t="s">
        <v>982</v>
      </c>
      <c r="Q958">
        <v>1</v>
      </c>
      <c r="X958">
        <v>2.09</v>
      </c>
      <c r="Y958">
        <v>0</v>
      </c>
      <c r="Z958">
        <v>0</v>
      </c>
      <c r="AA958">
        <v>0</v>
      </c>
      <c r="AB958">
        <v>0</v>
      </c>
      <c r="AC958">
        <v>0</v>
      </c>
      <c r="AD958">
        <v>1</v>
      </c>
      <c r="AE958">
        <v>2</v>
      </c>
      <c r="AF958" t="s">
        <v>205</v>
      </c>
      <c r="AG958">
        <v>1.0449999999999999</v>
      </c>
      <c r="AH958">
        <v>2</v>
      </c>
      <c r="AI958">
        <v>69735343</v>
      </c>
      <c r="AJ958">
        <v>946</v>
      </c>
      <c r="AK958">
        <v>0</v>
      </c>
      <c r="AL958">
        <v>0</v>
      </c>
      <c r="AM958">
        <v>0</v>
      </c>
      <c r="AN958">
        <v>0</v>
      </c>
      <c r="AO958">
        <v>0</v>
      </c>
      <c r="AP958">
        <v>0</v>
      </c>
      <c r="AQ958">
        <v>0</v>
      </c>
      <c r="AR958">
        <v>0</v>
      </c>
    </row>
    <row r="959" spans="1:44" x14ac:dyDescent="0.2">
      <c r="A959">
        <f>ROW(Source!A1080)</f>
        <v>1080</v>
      </c>
      <c r="B959">
        <v>69735349</v>
      </c>
      <c r="C959">
        <v>69735341</v>
      </c>
      <c r="D959">
        <v>27439740</v>
      </c>
      <c r="E959">
        <v>1</v>
      </c>
      <c r="F959">
        <v>1</v>
      </c>
      <c r="G959">
        <v>1</v>
      </c>
      <c r="H959">
        <v>2</v>
      </c>
      <c r="I959" t="s">
        <v>1006</v>
      </c>
      <c r="J959" t="s">
        <v>1007</v>
      </c>
      <c r="K959" t="s">
        <v>1008</v>
      </c>
      <c r="L959">
        <v>1368</v>
      </c>
      <c r="N959">
        <v>1011</v>
      </c>
      <c r="O959" t="s">
        <v>978</v>
      </c>
      <c r="P959" t="s">
        <v>978</v>
      </c>
      <c r="Q959">
        <v>1</v>
      </c>
      <c r="X959">
        <v>2.09</v>
      </c>
      <c r="Y959">
        <v>0</v>
      </c>
      <c r="Z959">
        <v>81.430000000000007</v>
      </c>
      <c r="AA959">
        <v>10.14</v>
      </c>
      <c r="AB959">
        <v>0</v>
      </c>
      <c r="AC959">
        <v>0</v>
      </c>
      <c r="AD959">
        <v>1</v>
      </c>
      <c r="AE959">
        <v>0</v>
      </c>
      <c r="AF959" t="s">
        <v>205</v>
      </c>
      <c r="AG959">
        <v>1.0449999999999999</v>
      </c>
      <c r="AH959">
        <v>2</v>
      </c>
      <c r="AI959">
        <v>69735344</v>
      </c>
      <c r="AJ959">
        <v>947</v>
      </c>
      <c r="AK959">
        <v>0</v>
      </c>
      <c r="AL959">
        <v>0</v>
      </c>
      <c r="AM959">
        <v>0</v>
      </c>
      <c r="AN959">
        <v>0</v>
      </c>
      <c r="AO959">
        <v>0</v>
      </c>
      <c r="AP959">
        <v>0</v>
      </c>
      <c r="AQ959">
        <v>0</v>
      </c>
      <c r="AR959">
        <v>0</v>
      </c>
    </row>
    <row r="960" spans="1:44" x14ac:dyDescent="0.2">
      <c r="A960">
        <f>ROW(Source!A1080)</f>
        <v>1080</v>
      </c>
      <c r="B960">
        <v>69735350</v>
      </c>
      <c r="C960">
        <v>69735341</v>
      </c>
      <c r="D960">
        <v>27441148</v>
      </c>
      <c r="E960">
        <v>1</v>
      </c>
      <c r="F960">
        <v>1</v>
      </c>
      <c r="G960">
        <v>1</v>
      </c>
      <c r="H960">
        <v>2</v>
      </c>
      <c r="I960" t="s">
        <v>1009</v>
      </c>
      <c r="J960" t="s">
        <v>1010</v>
      </c>
      <c r="K960" t="s">
        <v>1011</v>
      </c>
      <c r="L960">
        <v>1368</v>
      </c>
      <c r="N960">
        <v>1011</v>
      </c>
      <c r="O960" t="s">
        <v>978</v>
      </c>
      <c r="P960" t="s">
        <v>978</v>
      </c>
      <c r="Q960">
        <v>1</v>
      </c>
      <c r="X960">
        <v>32</v>
      </c>
      <c r="Y960">
        <v>0</v>
      </c>
      <c r="Z960">
        <v>1.5</v>
      </c>
      <c r="AA960">
        <v>0</v>
      </c>
      <c r="AB960">
        <v>0</v>
      </c>
      <c r="AC960">
        <v>0</v>
      </c>
      <c r="AD960">
        <v>1</v>
      </c>
      <c r="AE960">
        <v>0</v>
      </c>
      <c r="AF960" t="s">
        <v>205</v>
      </c>
      <c r="AG960">
        <v>16</v>
      </c>
      <c r="AH960">
        <v>2</v>
      </c>
      <c r="AI960">
        <v>69735345</v>
      </c>
      <c r="AJ960">
        <v>948</v>
      </c>
      <c r="AK960">
        <v>0</v>
      </c>
      <c r="AL960">
        <v>0</v>
      </c>
      <c r="AM960">
        <v>0</v>
      </c>
      <c r="AN960">
        <v>0</v>
      </c>
      <c r="AO960">
        <v>0</v>
      </c>
      <c r="AP960">
        <v>0</v>
      </c>
      <c r="AQ960">
        <v>0</v>
      </c>
      <c r="AR960">
        <v>0</v>
      </c>
    </row>
    <row r="961" spans="1:44" x14ac:dyDescent="0.2">
      <c r="A961">
        <f>ROW(Source!A1080)</f>
        <v>1080</v>
      </c>
      <c r="B961">
        <v>69735351</v>
      </c>
      <c r="C961">
        <v>69735341</v>
      </c>
      <c r="D961">
        <v>27371121</v>
      </c>
      <c r="E961">
        <v>1</v>
      </c>
      <c r="F961">
        <v>1</v>
      </c>
      <c r="G961">
        <v>1</v>
      </c>
      <c r="H961">
        <v>3</v>
      </c>
      <c r="I961" t="s">
        <v>1068</v>
      </c>
      <c r="J961" t="s">
        <v>1069</v>
      </c>
      <c r="K961" t="s">
        <v>1070</v>
      </c>
      <c r="L961">
        <v>1346</v>
      </c>
      <c r="N961">
        <v>1009</v>
      </c>
      <c r="O961" t="s">
        <v>68</v>
      </c>
      <c r="P961" t="s">
        <v>68</v>
      </c>
      <c r="Q961">
        <v>1</v>
      </c>
      <c r="X961">
        <v>2</v>
      </c>
      <c r="Y961">
        <v>5.22</v>
      </c>
      <c r="Z961">
        <v>0</v>
      </c>
      <c r="AA961">
        <v>0</v>
      </c>
      <c r="AB961">
        <v>0</v>
      </c>
      <c r="AC961">
        <v>0</v>
      </c>
      <c r="AD961">
        <v>1</v>
      </c>
      <c r="AE961">
        <v>0</v>
      </c>
      <c r="AF961" t="s">
        <v>3</v>
      </c>
      <c r="AG961">
        <v>2</v>
      </c>
      <c r="AH961">
        <v>3</v>
      </c>
      <c r="AI961">
        <v>-1</v>
      </c>
      <c r="AJ961" t="s">
        <v>3</v>
      </c>
      <c r="AK961">
        <v>4</v>
      </c>
      <c r="AL961">
        <v>-10.44</v>
      </c>
      <c r="AM961">
        <v>0</v>
      </c>
      <c r="AN961">
        <v>0</v>
      </c>
      <c r="AO961">
        <v>0</v>
      </c>
      <c r="AP961">
        <v>0</v>
      </c>
      <c r="AQ961">
        <v>0</v>
      </c>
      <c r="AR961">
        <v>1</v>
      </c>
    </row>
    <row r="962" spans="1:44" x14ac:dyDescent="0.2">
      <c r="A962">
        <f>ROW(Source!A1080)</f>
        <v>1080</v>
      </c>
      <c r="B962">
        <v>69735352</v>
      </c>
      <c r="C962">
        <v>69735341</v>
      </c>
      <c r="D962">
        <v>27416566</v>
      </c>
      <c r="E962">
        <v>1</v>
      </c>
      <c r="F962">
        <v>1</v>
      </c>
      <c r="G962">
        <v>1</v>
      </c>
      <c r="H962">
        <v>3</v>
      </c>
      <c r="I962" t="s">
        <v>82</v>
      </c>
      <c r="J962" t="s">
        <v>194</v>
      </c>
      <c r="K962" t="s">
        <v>83</v>
      </c>
      <c r="L962">
        <v>1339</v>
      </c>
      <c r="N962">
        <v>1007</v>
      </c>
      <c r="O962" t="s">
        <v>40</v>
      </c>
      <c r="P962" t="s">
        <v>40</v>
      </c>
      <c r="Q962">
        <v>1</v>
      </c>
      <c r="X962">
        <v>2</v>
      </c>
      <c r="Y962">
        <v>7.14</v>
      </c>
      <c r="Z962">
        <v>0</v>
      </c>
      <c r="AA962">
        <v>0</v>
      </c>
      <c r="AB962">
        <v>0</v>
      </c>
      <c r="AC962">
        <v>0</v>
      </c>
      <c r="AD962">
        <v>1</v>
      </c>
      <c r="AE962">
        <v>0</v>
      </c>
      <c r="AF962" t="s">
        <v>3</v>
      </c>
      <c r="AG962">
        <v>2</v>
      </c>
      <c r="AH962">
        <v>2</v>
      </c>
      <c r="AI962">
        <v>69735346</v>
      </c>
      <c r="AJ962">
        <v>949</v>
      </c>
      <c r="AK962">
        <v>3</v>
      </c>
      <c r="AL962">
        <v>-14.28</v>
      </c>
      <c r="AM962">
        <v>0</v>
      </c>
      <c r="AN962">
        <v>0</v>
      </c>
      <c r="AO962">
        <v>0</v>
      </c>
      <c r="AP962">
        <v>0</v>
      </c>
      <c r="AQ962">
        <v>0</v>
      </c>
      <c r="AR962">
        <v>1</v>
      </c>
    </row>
    <row r="963" spans="1:44" x14ac:dyDescent="0.2">
      <c r="A963">
        <f>ROW(Source!A1081)</f>
        <v>1081</v>
      </c>
      <c r="B963">
        <v>69735347</v>
      </c>
      <c r="C963">
        <v>69735341</v>
      </c>
      <c r="D963">
        <v>27493137</v>
      </c>
      <c r="E963">
        <v>1</v>
      </c>
      <c r="F963">
        <v>1</v>
      </c>
      <c r="G963">
        <v>1</v>
      </c>
      <c r="H963">
        <v>1</v>
      </c>
      <c r="I963" t="s">
        <v>999</v>
      </c>
      <c r="J963" t="s">
        <v>3</v>
      </c>
      <c r="K963" t="s">
        <v>1000</v>
      </c>
      <c r="L963">
        <v>1369</v>
      </c>
      <c r="N963">
        <v>1013</v>
      </c>
      <c r="O963" t="s">
        <v>974</v>
      </c>
      <c r="P963" t="s">
        <v>974</v>
      </c>
      <c r="Q963">
        <v>1</v>
      </c>
      <c r="X963">
        <v>80.040000000000006</v>
      </c>
      <c r="Y963">
        <v>0</v>
      </c>
      <c r="Z963">
        <v>0</v>
      </c>
      <c r="AA963">
        <v>0</v>
      </c>
      <c r="AB963">
        <v>9.15</v>
      </c>
      <c r="AC963">
        <v>0</v>
      </c>
      <c r="AD963">
        <v>1</v>
      </c>
      <c r="AE963">
        <v>1</v>
      </c>
      <c r="AF963" t="s">
        <v>3</v>
      </c>
      <c r="AG963">
        <v>80.040000000000006</v>
      </c>
      <c r="AH963">
        <v>2</v>
      </c>
      <c r="AI963">
        <v>69735342</v>
      </c>
      <c r="AJ963">
        <v>950</v>
      </c>
      <c r="AK963">
        <v>0</v>
      </c>
      <c r="AL963">
        <v>0</v>
      </c>
      <c r="AM963">
        <v>0</v>
      </c>
      <c r="AN963">
        <v>0</v>
      </c>
      <c r="AO963">
        <v>0</v>
      </c>
      <c r="AP963">
        <v>0</v>
      </c>
      <c r="AQ963">
        <v>0</v>
      </c>
      <c r="AR963">
        <v>0</v>
      </c>
    </row>
    <row r="964" spans="1:44" x14ac:dyDescent="0.2">
      <c r="A964">
        <f>ROW(Source!A1081)</f>
        <v>1081</v>
      </c>
      <c r="B964">
        <v>69735348</v>
      </c>
      <c r="C964">
        <v>69735341</v>
      </c>
      <c r="D964">
        <v>121548</v>
      </c>
      <c r="E964">
        <v>1</v>
      </c>
      <c r="F964">
        <v>1</v>
      </c>
      <c r="G964">
        <v>1</v>
      </c>
      <c r="H964">
        <v>1</v>
      </c>
      <c r="I964" t="s">
        <v>36</v>
      </c>
      <c r="J964" t="s">
        <v>3</v>
      </c>
      <c r="K964" t="s">
        <v>981</v>
      </c>
      <c r="L964">
        <v>608254</v>
      </c>
      <c r="N964">
        <v>1013</v>
      </c>
      <c r="O964" t="s">
        <v>982</v>
      </c>
      <c r="P964" t="s">
        <v>982</v>
      </c>
      <c r="Q964">
        <v>1</v>
      </c>
      <c r="X964">
        <v>2.09</v>
      </c>
      <c r="Y964">
        <v>0</v>
      </c>
      <c r="Z964">
        <v>0</v>
      </c>
      <c r="AA964">
        <v>0</v>
      </c>
      <c r="AB964">
        <v>0</v>
      </c>
      <c r="AC964">
        <v>0</v>
      </c>
      <c r="AD964">
        <v>1</v>
      </c>
      <c r="AE964">
        <v>2</v>
      </c>
      <c r="AF964" t="s">
        <v>205</v>
      </c>
      <c r="AG964">
        <v>1.0449999999999999</v>
      </c>
      <c r="AH964">
        <v>2</v>
      </c>
      <c r="AI964">
        <v>69735343</v>
      </c>
      <c r="AJ964">
        <v>951</v>
      </c>
      <c r="AK964">
        <v>0</v>
      </c>
      <c r="AL964">
        <v>0</v>
      </c>
      <c r="AM964">
        <v>0</v>
      </c>
      <c r="AN964">
        <v>0</v>
      </c>
      <c r="AO964">
        <v>0</v>
      </c>
      <c r="AP964">
        <v>0</v>
      </c>
      <c r="AQ964">
        <v>0</v>
      </c>
      <c r="AR964">
        <v>0</v>
      </c>
    </row>
    <row r="965" spans="1:44" x14ac:dyDescent="0.2">
      <c r="A965">
        <f>ROW(Source!A1081)</f>
        <v>1081</v>
      </c>
      <c r="B965">
        <v>69735349</v>
      </c>
      <c r="C965">
        <v>69735341</v>
      </c>
      <c r="D965">
        <v>27439740</v>
      </c>
      <c r="E965">
        <v>1</v>
      </c>
      <c r="F965">
        <v>1</v>
      </c>
      <c r="G965">
        <v>1</v>
      </c>
      <c r="H965">
        <v>2</v>
      </c>
      <c r="I965" t="s">
        <v>1006</v>
      </c>
      <c r="J965" t="s">
        <v>1007</v>
      </c>
      <c r="K965" t="s">
        <v>1008</v>
      </c>
      <c r="L965">
        <v>1368</v>
      </c>
      <c r="N965">
        <v>1011</v>
      </c>
      <c r="O965" t="s">
        <v>978</v>
      </c>
      <c r="P965" t="s">
        <v>978</v>
      </c>
      <c r="Q965">
        <v>1</v>
      </c>
      <c r="X965">
        <v>2.09</v>
      </c>
      <c r="Y965">
        <v>0</v>
      </c>
      <c r="Z965">
        <v>81.430000000000007</v>
      </c>
      <c r="AA965">
        <v>10.14</v>
      </c>
      <c r="AB965">
        <v>0</v>
      </c>
      <c r="AC965">
        <v>0</v>
      </c>
      <c r="AD965">
        <v>1</v>
      </c>
      <c r="AE965">
        <v>0</v>
      </c>
      <c r="AF965" t="s">
        <v>205</v>
      </c>
      <c r="AG965">
        <v>1.0449999999999999</v>
      </c>
      <c r="AH965">
        <v>2</v>
      </c>
      <c r="AI965">
        <v>69735344</v>
      </c>
      <c r="AJ965">
        <v>952</v>
      </c>
      <c r="AK965">
        <v>0</v>
      </c>
      <c r="AL965">
        <v>0</v>
      </c>
      <c r="AM965">
        <v>0</v>
      </c>
      <c r="AN965">
        <v>0</v>
      </c>
      <c r="AO965">
        <v>0</v>
      </c>
      <c r="AP965">
        <v>0</v>
      </c>
      <c r="AQ965">
        <v>0</v>
      </c>
      <c r="AR965">
        <v>0</v>
      </c>
    </row>
    <row r="966" spans="1:44" x14ac:dyDescent="0.2">
      <c r="A966">
        <f>ROW(Source!A1081)</f>
        <v>1081</v>
      </c>
      <c r="B966">
        <v>69735350</v>
      </c>
      <c r="C966">
        <v>69735341</v>
      </c>
      <c r="D966">
        <v>27441148</v>
      </c>
      <c r="E966">
        <v>1</v>
      </c>
      <c r="F966">
        <v>1</v>
      </c>
      <c r="G966">
        <v>1</v>
      </c>
      <c r="H966">
        <v>2</v>
      </c>
      <c r="I966" t="s">
        <v>1009</v>
      </c>
      <c r="J966" t="s">
        <v>1010</v>
      </c>
      <c r="K966" t="s">
        <v>1011</v>
      </c>
      <c r="L966">
        <v>1368</v>
      </c>
      <c r="N966">
        <v>1011</v>
      </c>
      <c r="O966" t="s">
        <v>978</v>
      </c>
      <c r="P966" t="s">
        <v>978</v>
      </c>
      <c r="Q966">
        <v>1</v>
      </c>
      <c r="X966">
        <v>32</v>
      </c>
      <c r="Y966">
        <v>0</v>
      </c>
      <c r="Z966">
        <v>1.5</v>
      </c>
      <c r="AA966">
        <v>0</v>
      </c>
      <c r="AB966">
        <v>0</v>
      </c>
      <c r="AC966">
        <v>0</v>
      </c>
      <c r="AD966">
        <v>1</v>
      </c>
      <c r="AE966">
        <v>0</v>
      </c>
      <c r="AF966" t="s">
        <v>205</v>
      </c>
      <c r="AG966">
        <v>16</v>
      </c>
      <c r="AH966">
        <v>2</v>
      </c>
      <c r="AI966">
        <v>69735345</v>
      </c>
      <c r="AJ966">
        <v>953</v>
      </c>
      <c r="AK966">
        <v>0</v>
      </c>
      <c r="AL966">
        <v>0</v>
      </c>
      <c r="AM966">
        <v>0</v>
      </c>
      <c r="AN966">
        <v>0</v>
      </c>
      <c r="AO966">
        <v>0</v>
      </c>
      <c r="AP966">
        <v>0</v>
      </c>
      <c r="AQ966">
        <v>0</v>
      </c>
      <c r="AR966">
        <v>0</v>
      </c>
    </row>
    <row r="967" spans="1:44" x14ac:dyDescent="0.2">
      <c r="A967">
        <f>ROW(Source!A1081)</f>
        <v>1081</v>
      </c>
      <c r="B967">
        <v>69735351</v>
      </c>
      <c r="C967">
        <v>69735341</v>
      </c>
      <c r="D967">
        <v>27371121</v>
      </c>
      <c r="E967">
        <v>1</v>
      </c>
      <c r="F967">
        <v>1</v>
      </c>
      <c r="G967">
        <v>1</v>
      </c>
      <c r="H967">
        <v>3</v>
      </c>
      <c r="I967" t="s">
        <v>1068</v>
      </c>
      <c r="J967" t="s">
        <v>1069</v>
      </c>
      <c r="K967" t="s">
        <v>1070</v>
      </c>
      <c r="L967">
        <v>1346</v>
      </c>
      <c r="N967">
        <v>1009</v>
      </c>
      <c r="O967" t="s">
        <v>68</v>
      </c>
      <c r="P967" t="s">
        <v>68</v>
      </c>
      <c r="Q967">
        <v>1</v>
      </c>
      <c r="X967">
        <v>2</v>
      </c>
      <c r="Y967">
        <v>5.22</v>
      </c>
      <c r="Z967">
        <v>0</v>
      </c>
      <c r="AA967">
        <v>0</v>
      </c>
      <c r="AB967">
        <v>0</v>
      </c>
      <c r="AC967">
        <v>0</v>
      </c>
      <c r="AD967">
        <v>1</v>
      </c>
      <c r="AE967">
        <v>0</v>
      </c>
      <c r="AF967" t="s">
        <v>3</v>
      </c>
      <c r="AG967">
        <v>2</v>
      </c>
      <c r="AH967">
        <v>3</v>
      </c>
      <c r="AI967">
        <v>-1</v>
      </c>
      <c r="AJ967" t="s">
        <v>3</v>
      </c>
      <c r="AK967">
        <v>4</v>
      </c>
      <c r="AL967">
        <v>-10.44</v>
      </c>
      <c r="AM967">
        <v>0</v>
      </c>
      <c r="AN967">
        <v>0</v>
      </c>
      <c r="AO967">
        <v>0</v>
      </c>
      <c r="AP967">
        <v>0</v>
      </c>
      <c r="AQ967">
        <v>0</v>
      </c>
      <c r="AR967">
        <v>1</v>
      </c>
    </row>
    <row r="968" spans="1:44" x14ac:dyDescent="0.2">
      <c r="A968">
        <f>ROW(Source!A1081)</f>
        <v>1081</v>
      </c>
      <c r="B968">
        <v>69735352</v>
      </c>
      <c r="C968">
        <v>69735341</v>
      </c>
      <c r="D968">
        <v>27416566</v>
      </c>
      <c r="E968">
        <v>1</v>
      </c>
      <c r="F968">
        <v>1</v>
      </c>
      <c r="G968">
        <v>1</v>
      </c>
      <c r="H968">
        <v>3</v>
      </c>
      <c r="I968" t="s">
        <v>82</v>
      </c>
      <c r="J968" t="s">
        <v>194</v>
      </c>
      <c r="K968" t="s">
        <v>83</v>
      </c>
      <c r="L968">
        <v>1339</v>
      </c>
      <c r="N968">
        <v>1007</v>
      </c>
      <c r="O968" t="s">
        <v>40</v>
      </c>
      <c r="P968" t="s">
        <v>40</v>
      </c>
      <c r="Q968">
        <v>1</v>
      </c>
      <c r="X968">
        <v>2</v>
      </c>
      <c r="Y968">
        <v>7.14</v>
      </c>
      <c r="Z968">
        <v>0</v>
      </c>
      <c r="AA968">
        <v>0</v>
      </c>
      <c r="AB968">
        <v>0</v>
      </c>
      <c r="AC968">
        <v>0</v>
      </c>
      <c r="AD968">
        <v>1</v>
      </c>
      <c r="AE968">
        <v>0</v>
      </c>
      <c r="AF968" t="s">
        <v>3</v>
      </c>
      <c r="AG968">
        <v>2</v>
      </c>
      <c r="AH968">
        <v>2</v>
      </c>
      <c r="AI968">
        <v>69735346</v>
      </c>
      <c r="AJ968">
        <v>954</v>
      </c>
      <c r="AK968">
        <v>3</v>
      </c>
      <c r="AL968">
        <v>-14.28</v>
      </c>
      <c r="AM968">
        <v>0</v>
      </c>
      <c r="AN968">
        <v>0</v>
      </c>
      <c r="AO968">
        <v>0</v>
      </c>
      <c r="AP968">
        <v>0</v>
      </c>
      <c r="AQ968">
        <v>0</v>
      </c>
      <c r="AR968">
        <v>1</v>
      </c>
    </row>
    <row r="969" spans="1:44" x14ac:dyDescent="0.2">
      <c r="A969">
        <f>ROW(Source!A1084)</f>
        <v>1084</v>
      </c>
      <c r="B969">
        <v>69735367</v>
      </c>
      <c r="C969">
        <v>69735354</v>
      </c>
      <c r="D969">
        <v>27498693</v>
      </c>
      <c r="E969">
        <v>1</v>
      </c>
      <c r="F969">
        <v>1</v>
      </c>
      <c r="G969">
        <v>1</v>
      </c>
      <c r="H969">
        <v>1</v>
      </c>
      <c r="I969" t="s">
        <v>979</v>
      </c>
      <c r="J969" t="s">
        <v>3</v>
      </c>
      <c r="K969" t="s">
        <v>980</v>
      </c>
      <c r="L969">
        <v>1369</v>
      </c>
      <c r="N969">
        <v>1013</v>
      </c>
      <c r="O969" t="s">
        <v>974</v>
      </c>
      <c r="P969" t="s">
        <v>974</v>
      </c>
      <c r="Q969">
        <v>1</v>
      </c>
      <c r="X969">
        <v>119.78</v>
      </c>
      <c r="Y969">
        <v>0</v>
      </c>
      <c r="Z969">
        <v>0</v>
      </c>
      <c r="AA969">
        <v>0</v>
      </c>
      <c r="AB969">
        <v>8.82</v>
      </c>
      <c r="AC969">
        <v>0</v>
      </c>
      <c r="AD969">
        <v>1</v>
      </c>
      <c r="AE969">
        <v>1</v>
      </c>
      <c r="AF969" t="s">
        <v>3</v>
      </c>
      <c r="AG969">
        <v>119.78</v>
      </c>
      <c r="AH969">
        <v>2</v>
      </c>
      <c r="AI969">
        <v>69735355</v>
      </c>
      <c r="AJ969">
        <v>955</v>
      </c>
      <c r="AK969">
        <v>0</v>
      </c>
      <c r="AL969">
        <v>0</v>
      </c>
      <c r="AM969">
        <v>0</v>
      </c>
      <c r="AN969">
        <v>0</v>
      </c>
      <c r="AO969">
        <v>0</v>
      </c>
      <c r="AP969">
        <v>0</v>
      </c>
      <c r="AQ969">
        <v>0</v>
      </c>
      <c r="AR969">
        <v>0</v>
      </c>
    </row>
    <row r="970" spans="1:44" x14ac:dyDescent="0.2">
      <c r="A970">
        <f>ROW(Source!A1084)</f>
        <v>1084</v>
      </c>
      <c r="B970">
        <v>69735368</v>
      </c>
      <c r="C970">
        <v>69735354</v>
      </c>
      <c r="D970">
        <v>121548</v>
      </c>
      <c r="E970">
        <v>1</v>
      </c>
      <c r="F970">
        <v>1</v>
      </c>
      <c r="G970">
        <v>1</v>
      </c>
      <c r="H970">
        <v>1</v>
      </c>
      <c r="I970" t="s">
        <v>36</v>
      </c>
      <c r="J970" t="s">
        <v>3</v>
      </c>
      <c r="K970" t="s">
        <v>981</v>
      </c>
      <c r="L970">
        <v>608254</v>
      </c>
      <c r="N970">
        <v>1013</v>
      </c>
      <c r="O970" t="s">
        <v>982</v>
      </c>
      <c r="P970" t="s">
        <v>982</v>
      </c>
      <c r="Q970">
        <v>1</v>
      </c>
      <c r="X970">
        <v>4.22</v>
      </c>
      <c r="Y970">
        <v>0</v>
      </c>
      <c r="Z970">
        <v>0</v>
      </c>
      <c r="AA970">
        <v>0</v>
      </c>
      <c r="AB970">
        <v>0</v>
      </c>
      <c r="AC970">
        <v>0</v>
      </c>
      <c r="AD970">
        <v>1</v>
      </c>
      <c r="AE970">
        <v>2</v>
      </c>
      <c r="AF970" t="s">
        <v>3</v>
      </c>
      <c r="AG970">
        <v>4.22</v>
      </c>
      <c r="AH970">
        <v>2</v>
      </c>
      <c r="AI970">
        <v>69735356</v>
      </c>
      <c r="AJ970">
        <v>956</v>
      </c>
      <c r="AK970">
        <v>0</v>
      </c>
      <c r="AL970">
        <v>0</v>
      </c>
      <c r="AM970">
        <v>0</v>
      </c>
      <c r="AN970">
        <v>0</v>
      </c>
      <c r="AO970">
        <v>0</v>
      </c>
      <c r="AP970">
        <v>0</v>
      </c>
      <c r="AQ970">
        <v>0</v>
      </c>
      <c r="AR970">
        <v>0</v>
      </c>
    </row>
    <row r="971" spans="1:44" x14ac:dyDescent="0.2">
      <c r="A971">
        <f>ROW(Source!A1084)</f>
        <v>1084</v>
      </c>
      <c r="B971">
        <v>69735369</v>
      </c>
      <c r="C971">
        <v>69735354</v>
      </c>
      <c r="D971">
        <v>27439571</v>
      </c>
      <c r="E971">
        <v>1</v>
      </c>
      <c r="F971">
        <v>1</v>
      </c>
      <c r="G971">
        <v>1</v>
      </c>
      <c r="H971">
        <v>2</v>
      </c>
      <c r="I971" t="s">
        <v>983</v>
      </c>
      <c r="J971" t="s">
        <v>984</v>
      </c>
      <c r="K971" t="s">
        <v>985</v>
      </c>
      <c r="L971">
        <v>1368</v>
      </c>
      <c r="N971">
        <v>1011</v>
      </c>
      <c r="O971" t="s">
        <v>978</v>
      </c>
      <c r="P971" t="s">
        <v>978</v>
      </c>
      <c r="Q971">
        <v>1</v>
      </c>
      <c r="X971">
        <v>0.36</v>
      </c>
      <c r="Y971">
        <v>0</v>
      </c>
      <c r="Z971">
        <v>88.42</v>
      </c>
      <c r="AA971">
        <v>10.14</v>
      </c>
      <c r="AB971">
        <v>0</v>
      </c>
      <c r="AC971">
        <v>0</v>
      </c>
      <c r="AD971">
        <v>1</v>
      </c>
      <c r="AE971">
        <v>0</v>
      </c>
      <c r="AF971" t="s">
        <v>3</v>
      </c>
      <c r="AG971">
        <v>0.36</v>
      </c>
      <c r="AH971">
        <v>2</v>
      </c>
      <c r="AI971">
        <v>69735357</v>
      </c>
      <c r="AJ971">
        <v>957</v>
      </c>
      <c r="AK971">
        <v>0</v>
      </c>
      <c r="AL971">
        <v>0</v>
      </c>
      <c r="AM971">
        <v>0</v>
      </c>
      <c r="AN971">
        <v>0</v>
      </c>
      <c r="AO971">
        <v>0</v>
      </c>
      <c r="AP971">
        <v>0</v>
      </c>
      <c r="AQ971">
        <v>0</v>
      </c>
      <c r="AR971">
        <v>0</v>
      </c>
    </row>
    <row r="972" spans="1:44" x14ac:dyDescent="0.2">
      <c r="A972">
        <f>ROW(Source!A1084)</f>
        <v>1084</v>
      </c>
      <c r="B972">
        <v>69735370</v>
      </c>
      <c r="C972">
        <v>69735354</v>
      </c>
      <c r="D972">
        <v>27439630</v>
      </c>
      <c r="E972">
        <v>1</v>
      </c>
      <c r="F972">
        <v>1</v>
      </c>
      <c r="G972">
        <v>1</v>
      </c>
      <c r="H972">
        <v>2</v>
      </c>
      <c r="I972" t="s">
        <v>986</v>
      </c>
      <c r="J972" t="s">
        <v>987</v>
      </c>
      <c r="K972" t="s">
        <v>988</v>
      </c>
      <c r="L972">
        <v>1368</v>
      </c>
      <c r="N972">
        <v>1011</v>
      </c>
      <c r="O972" t="s">
        <v>978</v>
      </c>
      <c r="P972" t="s">
        <v>978</v>
      </c>
      <c r="Q972">
        <v>1</v>
      </c>
      <c r="X972">
        <v>2.2999999999999998</v>
      </c>
      <c r="Y972">
        <v>0</v>
      </c>
      <c r="Z972">
        <v>31.27</v>
      </c>
      <c r="AA972">
        <v>13.61</v>
      </c>
      <c r="AB972">
        <v>0</v>
      </c>
      <c r="AC972">
        <v>0</v>
      </c>
      <c r="AD972">
        <v>1</v>
      </c>
      <c r="AE972">
        <v>0</v>
      </c>
      <c r="AF972" t="s">
        <v>3</v>
      </c>
      <c r="AG972">
        <v>2.2999999999999998</v>
      </c>
      <c r="AH972">
        <v>2</v>
      </c>
      <c r="AI972">
        <v>69735358</v>
      </c>
      <c r="AJ972">
        <v>958</v>
      </c>
      <c r="AK972">
        <v>0</v>
      </c>
      <c r="AL972">
        <v>0</v>
      </c>
      <c r="AM972">
        <v>0</v>
      </c>
      <c r="AN972">
        <v>0</v>
      </c>
      <c r="AO972">
        <v>0</v>
      </c>
      <c r="AP972">
        <v>0</v>
      </c>
      <c r="AQ972">
        <v>0</v>
      </c>
      <c r="AR972">
        <v>0</v>
      </c>
    </row>
    <row r="973" spans="1:44" x14ac:dyDescent="0.2">
      <c r="A973">
        <f>ROW(Source!A1084)</f>
        <v>1084</v>
      </c>
      <c r="B973">
        <v>69735371</v>
      </c>
      <c r="C973">
        <v>69735354</v>
      </c>
      <c r="D973">
        <v>27440032</v>
      </c>
      <c r="E973">
        <v>1</v>
      </c>
      <c r="F973">
        <v>1</v>
      </c>
      <c r="G973">
        <v>1</v>
      </c>
      <c r="H973">
        <v>2</v>
      </c>
      <c r="I973" t="s">
        <v>989</v>
      </c>
      <c r="J973" t="s">
        <v>990</v>
      </c>
      <c r="K973" t="s">
        <v>991</v>
      </c>
      <c r="L973">
        <v>1368</v>
      </c>
      <c r="N973">
        <v>1011</v>
      </c>
      <c r="O973" t="s">
        <v>978</v>
      </c>
      <c r="P973" t="s">
        <v>978</v>
      </c>
      <c r="Q973">
        <v>1</v>
      </c>
      <c r="X973">
        <v>1.56</v>
      </c>
      <c r="Y973">
        <v>0</v>
      </c>
      <c r="Z973">
        <v>12.43</v>
      </c>
      <c r="AA973">
        <v>10.14</v>
      </c>
      <c r="AB973">
        <v>0</v>
      </c>
      <c r="AC973">
        <v>0</v>
      </c>
      <c r="AD973">
        <v>1</v>
      </c>
      <c r="AE973">
        <v>0</v>
      </c>
      <c r="AF973" t="s">
        <v>3</v>
      </c>
      <c r="AG973">
        <v>1.56</v>
      </c>
      <c r="AH973">
        <v>2</v>
      </c>
      <c r="AI973">
        <v>69735359</v>
      </c>
      <c r="AJ973">
        <v>959</v>
      </c>
      <c r="AK973">
        <v>0</v>
      </c>
      <c r="AL973">
        <v>0</v>
      </c>
      <c r="AM973">
        <v>0</v>
      </c>
      <c r="AN973">
        <v>0</v>
      </c>
      <c r="AO973">
        <v>0</v>
      </c>
      <c r="AP973">
        <v>0</v>
      </c>
      <c r="AQ973">
        <v>0</v>
      </c>
      <c r="AR973">
        <v>0</v>
      </c>
    </row>
    <row r="974" spans="1:44" x14ac:dyDescent="0.2">
      <c r="A974">
        <f>ROW(Source!A1084)</f>
        <v>1084</v>
      </c>
      <c r="B974">
        <v>69735372</v>
      </c>
      <c r="C974">
        <v>69735354</v>
      </c>
      <c r="D974">
        <v>27441327</v>
      </c>
      <c r="E974">
        <v>1</v>
      </c>
      <c r="F974">
        <v>1</v>
      </c>
      <c r="G974">
        <v>1</v>
      </c>
      <c r="H974">
        <v>2</v>
      </c>
      <c r="I974" t="s">
        <v>975</v>
      </c>
      <c r="J974" t="s">
        <v>976</v>
      </c>
      <c r="K974" t="s">
        <v>977</v>
      </c>
      <c r="L974">
        <v>1368</v>
      </c>
      <c r="N974">
        <v>1011</v>
      </c>
      <c r="O974" t="s">
        <v>978</v>
      </c>
      <c r="P974" t="s">
        <v>978</v>
      </c>
      <c r="Q974">
        <v>1</v>
      </c>
      <c r="X974">
        <v>0.28000000000000003</v>
      </c>
      <c r="Y974">
        <v>0</v>
      </c>
      <c r="Z974">
        <v>93.37</v>
      </c>
      <c r="AA974">
        <v>11.69</v>
      </c>
      <c r="AB974">
        <v>0</v>
      </c>
      <c r="AC974">
        <v>0</v>
      </c>
      <c r="AD974">
        <v>1</v>
      </c>
      <c r="AE974">
        <v>0</v>
      </c>
      <c r="AF974" t="s">
        <v>3</v>
      </c>
      <c r="AG974">
        <v>0.28000000000000003</v>
      </c>
      <c r="AH974">
        <v>2</v>
      </c>
      <c r="AI974">
        <v>69735360</v>
      </c>
      <c r="AJ974">
        <v>960</v>
      </c>
      <c r="AK974">
        <v>0</v>
      </c>
      <c r="AL974">
        <v>0</v>
      </c>
      <c r="AM974">
        <v>0</v>
      </c>
      <c r="AN974">
        <v>0</v>
      </c>
      <c r="AO974">
        <v>0</v>
      </c>
      <c r="AP974">
        <v>0</v>
      </c>
      <c r="AQ974">
        <v>0</v>
      </c>
      <c r="AR974">
        <v>0</v>
      </c>
    </row>
    <row r="975" spans="1:44" x14ac:dyDescent="0.2">
      <c r="A975">
        <f>ROW(Source!A1084)</f>
        <v>1084</v>
      </c>
      <c r="B975">
        <v>69735373</v>
      </c>
      <c r="C975">
        <v>69735354</v>
      </c>
      <c r="D975">
        <v>27373906</v>
      </c>
      <c r="E975">
        <v>1</v>
      </c>
      <c r="F975">
        <v>1</v>
      </c>
      <c r="G975">
        <v>1</v>
      </c>
      <c r="H975">
        <v>3</v>
      </c>
      <c r="I975" t="s">
        <v>54</v>
      </c>
      <c r="J975" t="s">
        <v>265</v>
      </c>
      <c r="K975" t="s">
        <v>456</v>
      </c>
      <c r="L975">
        <v>1327</v>
      </c>
      <c r="N975">
        <v>1005</v>
      </c>
      <c r="O975" t="s">
        <v>56</v>
      </c>
      <c r="P975" t="s">
        <v>56</v>
      </c>
      <c r="Q975">
        <v>1</v>
      </c>
      <c r="X975">
        <v>102</v>
      </c>
      <c r="Y975">
        <v>68.2</v>
      </c>
      <c r="Z975">
        <v>0</v>
      </c>
      <c r="AA975">
        <v>0</v>
      </c>
      <c r="AB975">
        <v>0</v>
      </c>
      <c r="AC975">
        <v>0</v>
      </c>
      <c r="AD975">
        <v>1</v>
      </c>
      <c r="AE975">
        <v>0</v>
      </c>
      <c r="AF975" t="s">
        <v>3</v>
      </c>
      <c r="AG975">
        <v>102</v>
      </c>
      <c r="AH975">
        <v>2</v>
      </c>
      <c r="AI975">
        <v>69735361</v>
      </c>
      <c r="AJ975">
        <v>961</v>
      </c>
      <c r="AK975">
        <v>3</v>
      </c>
      <c r="AL975">
        <v>-6956.4000000000005</v>
      </c>
      <c r="AM975">
        <v>0</v>
      </c>
      <c r="AN975">
        <v>0</v>
      </c>
      <c r="AO975">
        <v>0</v>
      </c>
      <c r="AP975">
        <v>0</v>
      </c>
      <c r="AQ975">
        <v>0</v>
      </c>
      <c r="AR975">
        <v>1</v>
      </c>
    </row>
    <row r="976" spans="1:44" x14ac:dyDescent="0.2">
      <c r="A976">
        <f>ROW(Source!A1084)</f>
        <v>1084</v>
      </c>
      <c r="B976">
        <v>69735374</v>
      </c>
      <c r="C976">
        <v>69735354</v>
      </c>
      <c r="D976">
        <v>27371543</v>
      </c>
      <c r="E976">
        <v>1</v>
      </c>
      <c r="F976">
        <v>1</v>
      </c>
      <c r="G976">
        <v>1</v>
      </c>
      <c r="H976">
        <v>3</v>
      </c>
      <c r="I976" t="s">
        <v>66</v>
      </c>
      <c r="J976" t="s">
        <v>267</v>
      </c>
      <c r="K976" t="s">
        <v>67</v>
      </c>
      <c r="L976">
        <v>1346</v>
      </c>
      <c r="N976">
        <v>1009</v>
      </c>
      <c r="O976" t="s">
        <v>68</v>
      </c>
      <c r="P976" t="s">
        <v>68</v>
      </c>
      <c r="Q976">
        <v>1</v>
      </c>
      <c r="X976">
        <v>0.5</v>
      </c>
      <c r="Y976">
        <v>1.82</v>
      </c>
      <c r="Z976">
        <v>0</v>
      </c>
      <c r="AA976">
        <v>0</v>
      </c>
      <c r="AB976">
        <v>0</v>
      </c>
      <c r="AC976">
        <v>0</v>
      </c>
      <c r="AD976">
        <v>1</v>
      </c>
      <c r="AE976">
        <v>0</v>
      </c>
      <c r="AF976" t="s">
        <v>3</v>
      </c>
      <c r="AG976">
        <v>0.5</v>
      </c>
      <c r="AH976">
        <v>2</v>
      </c>
      <c r="AI976">
        <v>69735362</v>
      </c>
      <c r="AJ976">
        <v>962</v>
      </c>
      <c r="AK976">
        <v>3</v>
      </c>
      <c r="AL976">
        <v>-0.91</v>
      </c>
      <c r="AM976">
        <v>0</v>
      </c>
      <c r="AN976">
        <v>0</v>
      </c>
      <c r="AO976">
        <v>0</v>
      </c>
      <c r="AP976">
        <v>0</v>
      </c>
      <c r="AQ976">
        <v>0</v>
      </c>
      <c r="AR976">
        <v>1</v>
      </c>
    </row>
    <row r="977" spans="1:44" x14ac:dyDescent="0.2">
      <c r="A977">
        <f>ROW(Source!A1084)</f>
        <v>1084</v>
      </c>
      <c r="B977">
        <v>69735375</v>
      </c>
      <c r="C977">
        <v>69735354</v>
      </c>
      <c r="D977">
        <v>27373400</v>
      </c>
      <c r="E977">
        <v>1</v>
      </c>
      <c r="F977">
        <v>1</v>
      </c>
      <c r="G977">
        <v>1</v>
      </c>
      <c r="H977">
        <v>3</v>
      </c>
      <c r="I977" t="s">
        <v>72</v>
      </c>
      <c r="J977" t="s">
        <v>269</v>
      </c>
      <c r="K977" t="s">
        <v>1059</v>
      </c>
      <c r="L977">
        <v>1346</v>
      </c>
      <c r="N977">
        <v>1009</v>
      </c>
      <c r="O977" t="s">
        <v>68</v>
      </c>
      <c r="P977" t="s">
        <v>68</v>
      </c>
      <c r="Q977">
        <v>1</v>
      </c>
      <c r="X977">
        <v>450</v>
      </c>
      <c r="Y977">
        <v>1.38</v>
      </c>
      <c r="Z977">
        <v>0</v>
      </c>
      <c r="AA977">
        <v>0</v>
      </c>
      <c r="AB977">
        <v>0</v>
      </c>
      <c r="AC977">
        <v>0</v>
      </c>
      <c r="AD977">
        <v>1</v>
      </c>
      <c r="AE977">
        <v>0</v>
      </c>
      <c r="AF977" t="s">
        <v>3</v>
      </c>
      <c r="AG977">
        <v>450</v>
      </c>
      <c r="AH977">
        <v>2</v>
      </c>
      <c r="AI977">
        <v>69735363</v>
      </c>
      <c r="AJ977">
        <v>963</v>
      </c>
      <c r="AK977">
        <v>3</v>
      </c>
      <c r="AL977">
        <v>-621</v>
      </c>
      <c r="AM977">
        <v>0</v>
      </c>
      <c r="AN977">
        <v>0</v>
      </c>
      <c r="AO977">
        <v>0</v>
      </c>
      <c r="AP977">
        <v>0</v>
      </c>
      <c r="AQ977">
        <v>0</v>
      </c>
      <c r="AR977">
        <v>1</v>
      </c>
    </row>
    <row r="978" spans="1:44" x14ac:dyDescent="0.2">
      <c r="A978">
        <f>ROW(Source!A1084)</f>
        <v>1084</v>
      </c>
      <c r="B978">
        <v>69735376</v>
      </c>
      <c r="C978">
        <v>69735354</v>
      </c>
      <c r="D978">
        <v>27371596</v>
      </c>
      <c r="E978">
        <v>1</v>
      </c>
      <c r="F978">
        <v>1</v>
      </c>
      <c r="G978">
        <v>1</v>
      </c>
      <c r="H978">
        <v>3</v>
      </c>
      <c r="I978" t="s">
        <v>76</v>
      </c>
      <c r="J978" t="s">
        <v>271</v>
      </c>
      <c r="K978" t="s">
        <v>1060</v>
      </c>
      <c r="L978">
        <v>1348</v>
      </c>
      <c r="N978">
        <v>1009</v>
      </c>
      <c r="O978" t="s">
        <v>78</v>
      </c>
      <c r="P978" t="s">
        <v>78</v>
      </c>
      <c r="Q978">
        <v>1000</v>
      </c>
      <c r="X978">
        <v>0.05</v>
      </c>
      <c r="Y978">
        <v>6552.07</v>
      </c>
      <c r="Z978">
        <v>0</v>
      </c>
      <c r="AA978">
        <v>0</v>
      </c>
      <c r="AB978">
        <v>0</v>
      </c>
      <c r="AC978">
        <v>0</v>
      </c>
      <c r="AD978">
        <v>1</v>
      </c>
      <c r="AE978">
        <v>0</v>
      </c>
      <c r="AF978" t="s">
        <v>3</v>
      </c>
      <c r="AG978">
        <v>0.05</v>
      </c>
      <c r="AH978">
        <v>2</v>
      </c>
      <c r="AI978">
        <v>69735364</v>
      </c>
      <c r="AJ978">
        <v>964</v>
      </c>
      <c r="AK978">
        <v>3</v>
      </c>
      <c r="AL978">
        <v>-327.6035</v>
      </c>
      <c r="AM978">
        <v>0</v>
      </c>
      <c r="AN978">
        <v>0</v>
      </c>
      <c r="AO978">
        <v>0</v>
      </c>
      <c r="AP978">
        <v>0</v>
      </c>
      <c r="AQ978">
        <v>0</v>
      </c>
      <c r="AR978">
        <v>1</v>
      </c>
    </row>
    <row r="979" spans="1:44" x14ac:dyDescent="0.2">
      <c r="A979">
        <f>ROW(Source!A1084)</f>
        <v>1084</v>
      </c>
      <c r="B979">
        <v>69735377</v>
      </c>
      <c r="C979">
        <v>69735354</v>
      </c>
      <c r="D979">
        <v>27416566</v>
      </c>
      <c r="E979">
        <v>1</v>
      </c>
      <c r="F979">
        <v>1</v>
      </c>
      <c r="G979">
        <v>1</v>
      </c>
      <c r="H979">
        <v>3</v>
      </c>
      <c r="I979" t="s">
        <v>82</v>
      </c>
      <c r="J979" t="s">
        <v>194</v>
      </c>
      <c r="K979" t="s">
        <v>83</v>
      </c>
      <c r="L979">
        <v>1339</v>
      </c>
      <c r="N979">
        <v>1007</v>
      </c>
      <c r="O979" t="s">
        <v>40</v>
      </c>
      <c r="P979" t="s">
        <v>40</v>
      </c>
      <c r="Q979">
        <v>1</v>
      </c>
      <c r="X979">
        <v>0.1</v>
      </c>
      <c r="Y979">
        <v>7.14</v>
      </c>
      <c r="Z979">
        <v>0</v>
      </c>
      <c r="AA979">
        <v>0</v>
      </c>
      <c r="AB979">
        <v>0</v>
      </c>
      <c r="AC979">
        <v>0</v>
      </c>
      <c r="AD979">
        <v>1</v>
      </c>
      <c r="AE979">
        <v>0</v>
      </c>
      <c r="AF979" t="s">
        <v>3</v>
      </c>
      <c r="AG979">
        <v>0.1</v>
      </c>
      <c r="AH979">
        <v>2</v>
      </c>
      <c r="AI979">
        <v>69735366</v>
      </c>
      <c r="AJ979">
        <v>966</v>
      </c>
      <c r="AK979">
        <v>3</v>
      </c>
      <c r="AL979">
        <v>-0.71399999999999997</v>
      </c>
      <c r="AM979">
        <v>0</v>
      </c>
      <c r="AN979">
        <v>0</v>
      </c>
      <c r="AO979">
        <v>0</v>
      </c>
      <c r="AP979">
        <v>0</v>
      </c>
      <c r="AQ979">
        <v>0</v>
      </c>
      <c r="AR979">
        <v>1</v>
      </c>
    </row>
    <row r="980" spans="1:44" x14ac:dyDescent="0.2">
      <c r="A980">
        <f>ROW(Source!A1085)</f>
        <v>1085</v>
      </c>
      <c r="B980">
        <v>69735367</v>
      </c>
      <c r="C980">
        <v>69735354</v>
      </c>
      <c r="D980">
        <v>27498693</v>
      </c>
      <c r="E980">
        <v>1</v>
      </c>
      <c r="F980">
        <v>1</v>
      </c>
      <c r="G980">
        <v>1</v>
      </c>
      <c r="H980">
        <v>1</v>
      </c>
      <c r="I980" t="s">
        <v>979</v>
      </c>
      <c r="J980" t="s">
        <v>3</v>
      </c>
      <c r="K980" t="s">
        <v>980</v>
      </c>
      <c r="L980">
        <v>1369</v>
      </c>
      <c r="N980">
        <v>1013</v>
      </c>
      <c r="O980" t="s">
        <v>974</v>
      </c>
      <c r="P980" t="s">
        <v>974</v>
      </c>
      <c r="Q980">
        <v>1</v>
      </c>
      <c r="X980">
        <v>119.78</v>
      </c>
      <c r="Y980">
        <v>0</v>
      </c>
      <c r="Z980">
        <v>0</v>
      </c>
      <c r="AA980">
        <v>0</v>
      </c>
      <c r="AB980">
        <v>8.82</v>
      </c>
      <c r="AC980">
        <v>0</v>
      </c>
      <c r="AD980">
        <v>1</v>
      </c>
      <c r="AE980">
        <v>1</v>
      </c>
      <c r="AF980" t="s">
        <v>3</v>
      </c>
      <c r="AG980">
        <v>119.78</v>
      </c>
      <c r="AH980">
        <v>2</v>
      </c>
      <c r="AI980">
        <v>69735355</v>
      </c>
      <c r="AJ980">
        <v>967</v>
      </c>
      <c r="AK980">
        <v>0</v>
      </c>
      <c r="AL980">
        <v>0</v>
      </c>
      <c r="AM980">
        <v>0</v>
      </c>
      <c r="AN980">
        <v>0</v>
      </c>
      <c r="AO980">
        <v>0</v>
      </c>
      <c r="AP980">
        <v>0</v>
      </c>
      <c r="AQ980">
        <v>0</v>
      </c>
      <c r="AR980">
        <v>0</v>
      </c>
    </row>
    <row r="981" spans="1:44" x14ac:dyDescent="0.2">
      <c r="A981">
        <f>ROW(Source!A1085)</f>
        <v>1085</v>
      </c>
      <c r="B981">
        <v>69735368</v>
      </c>
      <c r="C981">
        <v>69735354</v>
      </c>
      <c r="D981">
        <v>121548</v>
      </c>
      <c r="E981">
        <v>1</v>
      </c>
      <c r="F981">
        <v>1</v>
      </c>
      <c r="G981">
        <v>1</v>
      </c>
      <c r="H981">
        <v>1</v>
      </c>
      <c r="I981" t="s">
        <v>36</v>
      </c>
      <c r="J981" t="s">
        <v>3</v>
      </c>
      <c r="K981" t="s">
        <v>981</v>
      </c>
      <c r="L981">
        <v>608254</v>
      </c>
      <c r="N981">
        <v>1013</v>
      </c>
      <c r="O981" t="s">
        <v>982</v>
      </c>
      <c r="P981" t="s">
        <v>982</v>
      </c>
      <c r="Q981">
        <v>1</v>
      </c>
      <c r="X981">
        <v>4.22</v>
      </c>
      <c r="Y981">
        <v>0</v>
      </c>
      <c r="Z981">
        <v>0</v>
      </c>
      <c r="AA981">
        <v>0</v>
      </c>
      <c r="AB981">
        <v>0</v>
      </c>
      <c r="AC981">
        <v>0</v>
      </c>
      <c r="AD981">
        <v>1</v>
      </c>
      <c r="AE981">
        <v>2</v>
      </c>
      <c r="AF981" t="s">
        <v>3</v>
      </c>
      <c r="AG981">
        <v>4.22</v>
      </c>
      <c r="AH981">
        <v>2</v>
      </c>
      <c r="AI981">
        <v>69735356</v>
      </c>
      <c r="AJ981">
        <v>968</v>
      </c>
      <c r="AK981">
        <v>0</v>
      </c>
      <c r="AL981">
        <v>0</v>
      </c>
      <c r="AM981">
        <v>0</v>
      </c>
      <c r="AN981">
        <v>0</v>
      </c>
      <c r="AO981">
        <v>0</v>
      </c>
      <c r="AP981">
        <v>0</v>
      </c>
      <c r="AQ981">
        <v>0</v>
      </c>
      <c r="AR981">
        <v>0</v>
      </c>
    </row>
    <row r="982" spans="1:44" x14ac:dyDescent="0.2">
      <c r="A982">
        <f>ROW(Source!A1085)</f>
        <v>1085</v>
      </c>
      <c r="B982">
        <v>69735369</v>
      </c>
      <c r="C982">
        <v>69735354</v>
      </c>
      <c r="D982">
        <v>27439571</v>
      </c>
      <c r="E982">
        <v>1</v>
      </c>
      <c r="F982">
        <v>1</v>
      </c>
      <c r="G982">
        <v>1</v>
      </c>
      <c r="H982">
        <v>2</v>
      </c>
      <c r="I982" t="s">
        <v>983</v>
      </c>
      <c r="J982" t="s">
        <v>984</v>
      </c>
      <c r="K982" t="s">
        <v>985</v>
      </c>
      <c r="L982">
        <v>1368</v>
      </c>
      <c r="N982">
        <v>1011</v>
      </c>
      <c r="O982" t="s">
        <v>978</v>
      </c>
      <c r="P982" t="s">
        <v>978</v>
      </c>
      <c r="Q982">
        <v>1</v>
      </c>
      <c r="X982">
        <v>0.36</v>
      </c>
      <c r="Y982">
        <v>0</v>
      </c>
      <c r="Z982">
        <v>88.42</v>
      </c>
      <c r="AA982">
        <v>10.14</v>
      </c>
      <c r="AB982">
        <v>0</v>
      </c>
      <c r="AC982">
        <v>0</v>
      </c>
      <c r="AD982">
        <v>1</v>
      </c>
      <c r="AE982">
        <v>0</v>
      </c>
      <c r="AF982" t="s">
        <v>3</v>
      </c>
      <c r="AG982">
        <v>0.36</v>
      </c>
      <c r="AH982">
        <v>2</v>
      </c>
      <c r="AI982">
        <v>69735357</v>
      </c>
      <c r="AJ982">
        <v>969</v>
      </c>
      <c r="AK982">
        <v>0</v>
      </c>
      <c r="AL982">
        <v>0</v>
      </c>
      <c r="AM982">
        <v>0</v>
      </c>
      <c r="AN982">
        <v>0</v>
      </c>
      <c r="AO982">
        <v>0</v>
      </c>
      <c r="AP982">
        <v>0</v>
      </c>
      <c r="AQ982">
        <v>0</v>
      </c>
      <c r="AR982">
        <v>0</v>
      </c>
    </row>
    <row r="983" spans="1:44" x14ac:dyDescent="0.2">
      <c r="A983">
        <f>ROW(Source!A1085)</f>
        <v>1085</v>
      </c>
      <c r="B983">
        <v>69735370</v>
      </c>
      <c r="C983">
        <v>69735354</v>
      </c>
      <c r="D983">
        <v>27439630</v>
      </c>
      <c r="E983">
        <v>1</v>
      </c>
      <c r="F983">
        <v>1</v>
      </c>
      <c r="G983">
        <v>1</v>
      </c>
      <c r="H983">
        <v>2</v>
      </c>
      <c r="I983" t="s">
        <v>986</v>
      </c>
      <c r="J983" t="s">
        <v>987</v>
      </c>
      <c r="K983" t="s">
        <v>988</v>
      </c>
      <c r="L983">
        <v>1368</v>
      </c>
      <c r="N983">
        <v>1011</v>
      </c>
      <c r="O983" t="s">
        <v>978</v>
      </c>
      <c r="P983" t="s">
        <v>978</v>
      </c>
      <c r="Q983">
        <v>1</v>
      </c>
      <c r="X983">
        <v>2.2999999999999998</v>
      </c>
      <c r="Y983">
        <v>0</v>
      </c>
      <c r="Z983">
        <v>31.27</v>
      </c>
      <c r="AA983">
        <v>13.61</v>
      </c>
      <c r="AB983">
        <v>0</v>
      </c>
      <c r="AC983">
        <v>0</v>
      </c>
      <c r="AD983">
        <v>1</v>
      </c>
      <c r="AE983">
        <v>0</v>
      </c>
      <c r="AF983" t="s">
        <v>3</v>
      </c>
      <c r="AG983">
        <v>2.2999999999999998</v>
      </c>
      <c r="AH983">
        <v>2</v>
      </c>
      <c r="AI983">
        <v>69735358</v>
      </c>
      <c r="AJ983">
        <v>970</v>
      </c>
      <c r="AK983">
        <v>0</v>
      </c>
      <c r="AL983">
        <v>0</v>
      </c>
      <c r="AM983">
        <v>0</v>
      </c>
      <c r="AN983">
        <v>0</v>
      </c>
      <c r="AO983">
        <v>0</v>
      </c>
      <c r="AP983">
        <v>0</v>
      </c>
      <c r="AQ983">
        <v>0</v>
      </c>
      <c r="AR983">
        <v>0</v>
      </c>
    </row>
    <row r="984" spans="1:44" x14ac:dyDescent="0.2">
      <c r="A984">
        <f>ROW(Source!A1085)</f>
        <v>1085</v>
      </c>
      <c r="B984">
        <v>69735371</v>
      </c>
      <c r="C984">
        <v>69735354</v>
      </c>
      <c r="D984">
        <v>27440032</v>
      </c>
      <c r="E984">
        <v>1</v>
      </c>
      <c r="F984">
        <v>1</v>
      </c>
      <c r="G984">
        <v>1</v>
      </c>
      <c r="H984">
        <v>2</v>
      </c>
      <c r="I984" t="s">
        <v>989</v>
      </c>
      <c r="J984" t="s">
        <v>990</v>
      </c>
      <c r="K984" t="s">
        <v>991</v>
      </c>
      <c r="L984">
        <v>1368</v>
      </c>
      <c r="N984">
        <v>1011</v>
      </c>
      <c r="O984" t="s">
        <v>978</v>
      </c>
      <c r="P984" t="s">
        <v>978</v>
      </c>
      <c r="Q984">
        <v>1</v>
      </c>
      <c r="X984">
        <v>1.56</v>
      </c>
      <c r="Y984">
        <v>0</v>
      </c>
      <c r="Z984">
        <v>12.43</v>
      </c>
      <c r="AA984">
        <v>10.14</v>
      </c>
      <c r="AB984">
        <v>0</v>
      </c>
      <c r="AC984">
        <v>0</v>
      </c>
      <c r="AD984">
        <v>1</v>
      </c>
      <c r="AE984">
        <v>0</v>
      </c>
      <c r="AF984" t="s">
        <v>3</v>
      </c>
      <c r="AG984">
        <v>1.56</v>
      </c>
      <c r="AH984">
        <v>2</v>
      </c>
      <c r="AI984">
        <v>69735359</v>
      </c>
      <c r="AJ984">
        <v>971</v>
      </c>
      <c r="AK984">
        <v>0</v>
      </c>
      <c r="AL984">
        <v>0</v>
      </c>
      <c r="AM984">
        <v>0</v>
      </c>
      <c r="AN984">
        <v>0</v>
      </c>
      <c r="AO984">
        <v>0</v>
      </c>
      <c r="AP984">
        <v>0</v>
      </c>
      <c r="AQ984">
        <v>0</v>
      </c>
      <c r="AR984">
        <v>0</v>
      </c>
    </row>
    <row r="985" spans="1:44" x14ac:dyDescent="0.2">
      <c r="A985">
        <f>ROW(Source!A1085)</f>
        <v>1085</v>
      </c>
      <c r="B985">
        <v>69735372</v>
      </c>
      <c r="C985">
        <v>69735354</v>
      </c>
      <c r="D985">
        <v>27441327</v>
      </c>
      <c r="E985">
        <v>1</v>
      </c>
      <c r="F985">
        <v>1</v>
      </c>
      <c r="G985">
        <v>1</v>
      </c>
      <c r="H985">
        <v>2</v>
      </c>
      <c r="I985" t="s">
        <v>975</v>
      </c>
      <c r="J985" t="s">
        <v>976</v>
      </c>
      <c r="K985" t="s">
        <v>977</v>
      </c>
      <c r="L985">
        <v>1368</v>
      </c>
      <c r="N985">
        <v>1011</v>
      </c>
      <c r="O985" t="s">
        <v>978</v>
      </c>
      <c r="P985" t="s">
        <v>978</v>
      </c>
      <c r="Q985">
        <v>1</v>
      </c>
      <c r="X985">
        <v>0.28000000000000003</v>
      </c>
      <c r="Y985">
        <v>0</v>
      </c>
      <c r="Z985">
        <v>93.37</v>
      </c>
      <c r="AA985">
        <v>11.69</v>
      </c>
      <c r="AB985">
        <v>0</v>
      </c>
      <c r="AC985">
        <v>0</v>
      </c>
      <c r="AD985">
        <v>1</v>
      </c>
      <c r="AE985">
        <v>0</v>
      </c>
      <c r="AF985" t="s">
        <v>3</v>
      </c>
      <c r="AG985">
        <v>0.28000000000000003</v>
      </c>
      <c r="AH985">
        <v>2</v>
      </c>
      <c r="AI985">
        <v>69735360</v>
      </c>
      <c r="AJ985">
        <v>972</v>
      </c>
      <c r="AK985">
        <v>0</v>
      </c>
      <c r="AL985">
        <v>0</v>
      </c>
      <c r="AM985">
        <v>0</v>
      </c>
      <c r="AN985">
        <v>0</v>
      </c>
      <c r="AO985">
        <v>0</v>
      </c>
      <c r="AP985">
        <v>0</v>
      </c>
      <c r="AQ985">
        <v>0</v>
      </c>
      <c r="AR985">
        <v>0</v>
      </c>
    </row>
    <row r="986" spans="1:44" x14ac:dyDescent="0.2">
      <c r="A986">
        <f>ROW(Source!A1085)</f>
        <v>1085</v>
      </c>
      <c r="B986">
        <v>69735373</v>
      </c>
      <c r="C986">
        <v>69735354</v>
      </c>
      <c r="D986">
        <v>27373906</v>
      </c>
      <c r="E986">
        <v>1</v>
      </c>
      <c r="F986">
        <v>1</v>
      </c>
      <c r="G986">
        <v>1</v>
      </c>
      <c r="H986">
        <v>3</v>
      </c>
      <c r="I986" t="s">
        <v>54</v>
      </c>
      <c r="J986" t="s">
        <v>265</v>
      </c>
      <c r="K986" t="s">
        <v>456</v>
      </c>
      <c r="L986">
        <v>1327</v>
      </c>
      <c r="N986">
        <v>1005</v>
      </c>
      <c r="O986" t="s">
        <v>56</v>
      </c>
      <c r="P986" t="s">
        <v>56</v>
      </c>
      <c r="Q986">
        <v>1</v>
      </c>
      <c r="X986">
        <v>102</v>
      </c>
      <c r="Y986">
        <v>68.2</v>
      </c>
      <c r="Z986">
        <v>0</v>
      </c>
      <c r="AA986">
        <v>0</v>
      </c>
      <c r="AB986">
        <v>0</v>
      </c>
      <c r="AC986">
        <v>0</v>
      </c>
      <c r="AD986">
        <v>1</v>
      </c>
      <c r="AE986">
        <v>0</v>
      </c>
      <c r="AF986" t="s">
        <v>3</v>
      </c>
      <c r="AG986">
        <v>102</v>
      </c>
      <c r="AH986">
        <v>2</v>
      </c>
      <c r="AI986">
        <v>69735361</v>
      </c>
      <c r="AJ986">
        <v>973</v>
      </c>
      <c r="AK986">
        <v>3</v>
      </c>
      <c r="AL986">
        <v>-6956.4000000000005</v>
      </c>
      <c r="AM986">
        <v>0</v>
      </c>
      <c r="AN986">
        <v>0</v>
      </c>
      <c r="AO986">
        <v>0</v>
      </c>
      <c r="AP986">
        <v>0</v>
      </c>
      <c r="AQ986">
        <v>0</v>
      </c>
      <c r="AR986">
        <v>1</v>
      </c>
    </row>
    <row r="987" spans="1:44" x14ac:dyDescent="0.2">
      <c r="A987">
        <f>ROW(Source!A1085)</f>
        <v>1085</v>
      </c>
      <c r="B987">
        <v>69735374</v>
      </c>
      <c r="C987">
        <v>69735354</v>
      </c>
      <c r="D987">
        <v>27371543</v>
      </c>
      <c r="E987">
        <v>1</v>
      </c>
      <c r="F987">
        <v>1</v>
      </c>
      <c r="G987">
        <v>1</v>
      </c>
      <c r="H987">
        <v>3</v>
      </c>
      <c r="I987" t="s">
        <v>66</v>
      </c>
      <c r="J987" t="s">
        <v>267</v>
      </c>
      <c r="K987" t="s">
        <v>67</v>
      </c>
      <c r="L987">
        <v>1346</v>
      </c>
      <c r="N987">
        <v>1009</v>
      </c>
      <c r="O987" t="s">
        <v>68</v>
      </c>
      <c r="P987" t="s">
        <v>68</v>
      </c>
      <c r="Q987">
        <v>1</v>
      </c>
      <c r="X987">
        <v>0.5</v>
      </c>
      <c r="Y987">
        <v>1.82</v>
      </c>
      <c r="Z987">
        <v>0</v>
      </c>
      <c r="AA987">
        <v>0</v>
      </c>
      <c r="AB987">
        <v>0</v>
      </c>
      <c r="AC987">
        <v>0</v>
      </c>
      <c r="AD987">
        <v>1</v>
      </c>
      <c r="AE987">
        <v>0</v>
      </c>
      <c r="AF987" t="s">
        <v>3</v>
      </c>
      <c r="AG987">
        <v>0.5</v>
      </c>
      <c r="AH987">
        <v>2</v>
      </c>
      <c r="AI987">
        <v>69735362</v>
      </c>
      <c r="AJ987">
        <v>974</v>
      </c>
      <c r="AK987">
        <v>3</v>
      </c>
      <c r="AL987">
        <v>-0.91</v>
      </c>
      <c r="AM987">
        <v>0</v>
      </c>
      <c r="AN987">
        <v>0</v>
      </c>
      <c r="AO987">
        <v>0</v>
      </c>
      <c r="AP987">
        <v>0</v>
      </c>
      <c r="AQ987">
        <v>0</v>
      </c>
      <c r="AR987">
        <v>1</v>
      </c>
    </row>
    <row r="988" spans="1:44" x14ac:dyDescent="0.2">
      <c r="A988">
        <f>ROW(Source!A1085)</f>
        <v>1085</v>
      </c>
      <c r="B988">
        <v>69735375</v>
      </c>
      <c r="C988">
        <v>69735354</v>
      </c>
      <c r="D988">
        <v>27373400</v>
      </c>
      <c r="E988">
        <v>1</v>
      </c>
      <c r="F988">
        <v>1</v>
      </c>
      <c r="G988">
        <v>1</v>
      </c>
      <c r="H988">
        <v>3</v>
      </c>
      <c r="I988" t="s">
        <v>72</v>
      </c>
      <c r="J988" t="s">
        <v>269</v>
      </c>
      <c r="K988" t="s">
        <v>1059</v>
      </c>
      <c r="L988">
        <v>1346</v>
      </c>
      <c r="N988">
        <v>1009</v>
      </c>
      <c r="O988" t="s">
        <v>68</v>
      </c>
      <c r="P988" t="s">
        <v>68</v>
      </c>
      <c r="Q988">
        <v>1</v>
      </c>
      <c r="X988">
        <v>450</v>
      </c>
      <c r="Y988">
        <v>1.38</v>
      </c>
      <c r="Z988">
        <v>0</v>
      </c>
      <c r="AA988">
        <v>0</v>
      </c>
      <c r="AB988">
        <v>0</v>
      </c>
      <c r="AC988">
        <v>0</v>
      </c>
      <c r="AD988">
        <v>1</v>
      </c>
      <c r="AE988">
        <v>0</v>
      </c>
      <c r="AF988" t="s">
        <v>3</v>
      </c>
      <c r="AG988">
        <v>450</v>
      </c>
      <c r="AH988">
        <v>2</v>
      </c>
      <c r="AI988">
        <v>69735363</v>
      </c>
      <c r="AJ988">
        <v>975</v>
      </c>
      <c r="AK988">
        <v>3</v>
      </c>
      <c r="AL988">
        <v>-621</v>
      </c>
      <c r="AM988">
        <v>0</v>
      </c>
      <c r="AN988">
        <v>0</v>
      </c>
      <c r="AO988">
        <v>0</v>
      </c>
      <c r="AP988">
        <v>0</v>
      </c>
      <c r="AQ988">
        <v>0</v>
      </c>
      <c r="AR988">
        <v>1</v>
      </c>
    </row>
    <row r="989" spans="1:44" x14ac:dyDescent="0.2">
      <c r="A989">
        <f>ROW(Source!A1085)</f>
        <v>1085</v>
      </c>
      <c r="B989">
        <v>69735376</v>
      </c>
      <c r="C989">
        <v>69735354</v>
      </c>
      <c r="D989">
        <v>27371596</v>
      </c>
      <c r="E989">
        <v>1</v>
      </c>
      <c r="F989">
        <v>1</v>
      </c>
      <c r="G989">
        <v>1</v>
      </c>
      <c r="H989">
        <v>3</v>
      </c>
      <c r="I989" t="s">
        <v>76</v>
      </c>
      <c r="J989" t="s">
        <v>271</v>
      </c>
      <c r="K989" t="s">
        <v>1060</v>
      </c>
      <c r="L989">
        <v>1348</v>
      </c>
      <c r="N989">
        <v>1009</v>
      </c>
      <c r="O989" t="s">
        <v>78</v>
      </c>
      <c r="P989" t="s">
        <v>78</v>
      </c>
      <c r="Q989">
        <v>1000</v>
      </c>
      <c r="X989">
        <v>0.05</v>
      </c>
      <c r="Y989">
        <v>6552.07</v>
      </c>
      <c r="Z989">
        <v>0</v>
      </c>
      <c r="AA989">
        <v>0</v>
      </c>
      <c r="AB989">
        <v>0</v>
      </c>
      <c r="AC989">
        <v>0</v>
      </c>
      <c r="AD989">
        <v>1</v>
      </c>
      <c r="AE989">
        <v>0</v>
      </c>
      <c r="AF989" t="s">
        <v>3</v>
      </c>
      <c r="AG989">
        <v>0.05</v>
      </c>
      <c r="AH989">
        <v>2</v>
      </c>
      <c r="AI989">
        <v>69735364</v>
      </c>
      <c r="AJ989">
        <v>976</v>
      </c>
      <c r="AK989">
        <v>3</v>
      </c>
      <c r="AL989">
        <v>-327.6035</v>
      </c>
      <c r="AM989">
        <v>0</v>
      </c>
      <c r="AN989">
        <v>0</v>
      </c>
      <c r="AO989">
        <v>0</v>
      </c>
      <c r="AP989">
        <v>0</v>
      </c>
      <c r="AQ989">
        <v>0</v>
      </c>
      <c r="AR989">
        <v>1</v>
      </c>
    </row>
    <row r="990" spans="1:44" x14ac:dyDescent="0.2">
      <c r="A990">
        <f>ROW(Source!A1085)</f>
        <v>1085</v>
      </c>
      <c r="B990">
        <v>69735377</v>
      </c>
      <c r="C990">
        <v>69735354</v>
      </c>
      <c r="D990">
        <v>27416566</v>
      </c>
      <c r="E990">
        <v>1</v>
      </c>
      <c r="F990">
        <v>1</v>
      </c>
      <c r="G990">
        <v>1</v>
      </c>
      <c r="H990">
        <v>3</v>
      </c>
      <c r="I990" t="s">
        <v>82</v>
      </c>
      <c r="J990" t="s">
        <v>194</v>
      </c>
      <c r="K990" t="s">
        <v>83</v>
      </c>
      <c r="L990">
        <v>1339</v>
      </c>
      <c r="N990">
        <v>1007</v>
      </c>
      <c r="O990" t="s">
        <v>40</v>
      </c>
      <c r="P990" t="s">
        <v>40</v>
      </c>
      <c r="Q990">
        <v>1</v>
      </c>
      <c r="X990">
        <v>0.1</v>
      </c>
      <c r="Y990">
        <v>7.14</v>
      </c>
      <c r="Z990">
        <v>0</v>
      </c>
      <c r="AA990">
        <v>0</v>
      </c>
      <c r="AB990">
        <v>0</v>
      </c>
      <c r="AC990">
        <v>0</v>
      </c>
      <c r="AD990">
        <v>1</v>
      </c>
      <c r="AE990">
        <v>0</v>
      </c>
      <c r="AF990" t="s">
        <v>3</v>
      </c>
      <c r="AG990">
        <v>0.1</v>
      </c>
      <c r="AH990">
        <v>2</v>
      </c>
      <c r="AI990">
        <v>69735366</v>
      </c>
      <c r="AJ990">
        <v>978</v>
      </c>
      <c r="AK990">
        <v>3</v>
      </c>
      <c r="AL990">
        <v>-0.71399999999999997</v>
      </c>
      <c r="AM990">
        <v>0</v>
      </c>
      <c r="AN990">
        <v>0</v>
      </c>
      <c r="AO990">
        <v>0</v>
      </c>
      <c r="AP990">
        <v>0</v>
      </c>
      <c r="AQ990">
        <v>0</v>
      </c>
      <c r="AR990">
        <v>1</v>
      </c>
    </row>
    <row r="991" spans="1:44" x14ac:dyDescent="0.2">
      <c r="A991">
        <f>ROW(Source!A1133)</f>
        <v>1133</v>
      </c>
      <c r="B991">
        <v>69735392</v>
      </c>
      <c r="C991">
        <v>69735384</v>
      </c>
      <c r="D991">
        <v>5510987</v>
      </c>
      <c r="E991">
        <v>1</v>
      </c>
      <c r="F991">
        <v>1</v>
      </c>
      <c r="G991">
        <v>1</v>
      </c>
      <c r="H991">
        <v>1</v>
      </c>
      <c r="I991" t="s">
        <v>1012</v>
      </c>
      <c r="J991" t="s">
        <v>3</v>
      </c>
      <c r="K991" t="s">
        <v>1013</v>
      </c>
      <c r="L991">
        <v>1369</v>
      </c>
      <c r="N991">
        <v>1013</v>
      </c>
      <c r="O991" t="s">
        <v>974</v>
      </c>
      <c r="P991" t="s">
        <v>974</v>
      </c>
      <c r="Q991">
        <v>1</v>
      </c>
      <c r="X991">
        <v>46.4</v>
      </c>
      <c r="Y991">
        <v>0</v>
      </c>
      <c r="Z991">
        <v>0</v>
      </c>
      <c r="AA991">
        <v>0</v>
      </c>
      <c r="AB991">
        <v>10.3</v>
      </c>
      <c r="AC991">
        <v>0</v>
      </c>
      <c r="AD991">
        <v>1</v>
      </c>
      <c r="AE991">
        <v>1</v>
      </c>
      <c r="AF991" t="s">
        <v>3</v>
      </c>
      <c r="AG991">
        <v>46.4</v>
      </c>
      <c r="AH991">
        <v>2</v>
      </c>
      <c r="AI991">
        <v>69735385</v>
      </c>
      <c r="AJ991">
        <v>979</v>
      </c>
      <c r="AK991">
        <v>0</v>
      </c>
      <c r="AL991">
        <v>0</v>
      </c>
      <c r="AM991">
        <v>0</v>
      </c>
      <c r="AN991">
        <v>0</v>
      </c>
      <c r="AO991">
        <v>0</v>
      </c>
      <c r="AP991">
        <v>0</v>
      </c>
      <c r="AQ991">
        <v>0</v>
      </c>
      <c r="AR991">
        <v>0</v>
      </c>
    </row>
    <row r="992" spans="1:44" x14ac:dyDescent="0.2">
      <c r="A992">
        <f>ROW(Source!A1133)</f>
        <v>1133</v>
      </c>
      <c r="B992">
        <v>69735393</v>
      </c>
      <c r="C992">
        <v>69735384</v>
      </c>
      <c r="D992">
        <v>121548</v>
      </c>
      <c r="E992">
        <v>1</v>
      </c>
      <c r="F992">
        <v>1</v>
      </c>
      <c r="G992">
        <v>1</v>
      </c>
      <c r="H992">
        <v>1</v>
      </c>
      <c r="I992" t="s">
        <v>36</v>
      </c>
      <c r="J992" t="s">
        <v>3</v>
      </c>
      <c r="K992" t="s">
        <v>981</v>
      </c>
      <c r="L992">
        <v>608254</v>
      </c>
      <c r="N992">
        <v>1013</v>
      </c>
      <c r="O992" t="s">
        <v>982</v>
      </c>
      <c r="P992" t="s">
        <v>982</v>
      </c>
      <c r="Q992">
        <v>1</v>
      </c>
      <c r="X992">
        <v>0.4</v>
      </c>
      <c r="Y992">
        <v>0</v>
      </c>
      <c r="Z992">
        <v>0</v>
      </c>
      <c r="AA992">
        <v>0</v>
      </c>
      <c r="AB992">
        <v>0</v>
      </c>
      <c r="AC992">
        <v>0</v>
      </c>
      <c r="AD992">
        <v>1</v>
      </c>
      <c r="AE992">
        <v>2</v>
      </c>
      <c r="AF992" t="s">
        <v>3</v>
      </c>
      <c r="AG992">
        <v>0.4</v>
      </c>
      <c r="AH992">
        <v>2</v>
      </c>
      <c r="AI992">
        <v>69735386</v>
      </c>
      <c r="AJ992">
        <v>980</v>
      </c>
      <c r="AK992">
        <v>0</v>
      </c>
      <c r="AL992">
        <v>0</v>
      </c>
      <c r="AM992">
        <v>0</v>
      </c>
      <c r="AN992">
        <v>0</v>
      </c>
      <c r="AO992">
        <v>0</v>
      </c>
      <c r="AP992">
        <v>0</v>
      </c>
      <c r="AQ992">
        <v>0</v>
      </c>
      <c r="AR992">
        <v>0</v>
      </c>
    </row>
    <row r="993" spans="1:44" x14ac:dyDescent="0.2">
      <c r="A993">
        <f>ROW(Source!A1133)</f>
        <v>1133</v>
      </c>
      <c r="B993">
        <v>69735394</v>
      </c>
      <c r="C993">
        <v>69735384</v>
      </c>
      <c r="D993">
        <v>10844859</v>
      </c>
      <c r="E993">
        <v>1</v>
      </c>
      <c r="F993">
        <v>1</v>
      </c>
      <c r="G993">
        <v>1</v>
      </c>
      <c r="H993">
        <v>2</v>
      </c>
      <c r="I993" t="s">
        <v>1014</v>
      </c>
      <c r="J993" t="s">
        <v>1015</v>
      </c>
      <c r="K993" t="s">
        <v>1016</v>
      </c>
      <c r="L993">
        <v>1480</v>
      </c>
      <c r="N993">
        <v>1013</v>
      </c>
      <c r="O993" t="s">
        <v>1017</v>
      </c>
      <c r="P993" t="s">
        <v>1018</v>
      </c>
      <c r="Q993">
        <v>1</v>
      </c>
      <c r="X993">
        <v>0.15</v>
      </c>
      <c r="Y993">
        <v>0</v>
      </c>
      <c r="Z993">
        <v>55.14</v>
      </c>
      <c r="AA993">
        <v>13.02</v>
      </c>
      <c r="AB993">
        <v>0</v>
      </c>
      <c r="AC993">
        <v>0</v>
      </c>
      <c r="AD993">
        <v>1</v>
      </c>
      <c r="AE993">
        <v>0</v>
      </c>
      <c r="AF993" t="s">
        <v>3</v>
      </c>
      <c r="AG993">
        <v>0.15</v>
      </c>
      <c r="AH993">
        <v>2</v>
      </c>
      <c r="AI993">
        <v>69735387</v>
      </c>
      <c r="AJ993">
        <v>981</v>
      </c>
      <c r="AK993">
        <v>0</v>
      </c>
      <c r="AL993">
        <v>0</v>
      </c>
      <c r="AM993">
        <v>0</v>
      </c>
      <c r="AN993">
        <v>0</v>
      </c>
      <c r="AO993">
        <v>0</v>
      </c>
      <c r="AP993">
        <v>0</v>
      </c>
      <c r="AQ993">
        <v>0</v>
      </c>
      <c r="AR993">
        <v>0</v>
      </c>
    </row>
    <row r="994" spans="1:44" x14ac:dyDescent="0.2">
      <c r="A994">
        <f>ROW(Source!A1133)</f>
        <v>1133</v>
      </c>
      <c r="B994">
        <v>69735395</v>
      </c>
      <c r="C994">
        <v>69735384</v>
      </c>
      <c r="D994">
        <v>10843192</v>
      </c>
      <c r="E994">
        <v>1</v>
      </c>
      <c r="F994">
        <v>1</v>
      </c>
      <c r="G994">
        <v>1</v>
      </c>
      <c r="H994">
        <v>2</v>
      </c>
      <c r="I994" t="s">
        <v>975</v>
      </c>
      <c r="J994" t="s">
        <v>1019</v>
      </c>
      <c r="K994" t="s">
        <v>1020</v>
      </c>
      <c r="L994">
        <v>1480</v>
      </c>
      <c r="N994">
        <v>1013</v>
      </c>
      <c r="O994" t="s">
        <v>1017</v>
      </c>
      <c r="P994" t="s">
        <v>1018</v>
      </c>
      <c r="Q994">
        <v>1</v>
      </c>
      <c r="X994">
        <v>0.25</v>
      </c>
      <c r="Y994">
        <v>0</v>
      </c>
      <c r="Z994">
        <v>85.94</v>
      </c>
      <c r="AA994">
        <v>0</v>
      </c>
      <c r="AB994">
        <v>0</v>
      </c>
      <c r="AC994">
        <v>0</v>
      </c>
      <c r="AD994">
        <v>1</v>
      </c>
      <c r="AE994">
        <v>0</v>
      </c>
      <c r="AF994" t="s">
        <v>3</v>
      </c>
      <c r="AG994">
        <v>0.25</v>
      </c>
      <c r="AH994">
        <v>2</v>
      </c>
      <c r="AI994">
        <v>69735388</v>
      </c>
      <c r="AJ994">
        <v>982</v>
      </c>
      <c r="AK994">
        <v>0</v>
      </c>
      <c r="AL994">
        <v>0</v>
      </c>
      <c r="AM994">
        <v>0</v>
      </c>
      <c r="AN994">
        <v>0</v>
      </c>
      <c r="AO994">
        <v>0</v>
      </c>
      <c r="AP994">
        <v>0</v>
      </c>
      <c r="AQ994">
        <v>0</v>
      </c>
      <c r="AR994">
        <v>0</v>
      </c>
    </row>
    <row r="995" spans="1:44" x14ac:dyDescent="0.2">
      <c r="A995">
        <f>ROW(Source!A1133)</f>
        <v>1133</v>
      </c>
      <c r="B995">
        <v>69735396</v>
      </c>
      <c r="C995">
        <v>69735384</v>
      </c>
      <c r="D995">
        <v>10836736</v>
      </c>
      <c r="E995">
        <v>1</v>
      </c>
      <c r="F995">
        <v>1</v>
      </c>
      <c r="G995">
        <v>1</v>
      </c>
      <c r="H995">
        <v>3</v>
      </c>
      <c r="I995" t="s">
        <v>346</v>
      </c>
      <c r="J995" t="s">
        <v>348</v>
      </c>
      <c r="K995" t="s">
        <v>347</v>
      </c>
      <c r="L995">
        <v>1348</v>
      </c>
      <c r="N995">
        <v>1009</v>
      </c>
      <c r="O995" t="s">
        <v>78</v>
      </c>
      <c r="P995" t="s">
        <v>78</v>
      </c>
      <c r="Q995">
        <v>1000</v>
      </c>
      <c r="X995">
        <v>1.4E-2</v>
      </c>
      <c r="Y995">
        <v>24700</v>
      </c>
      <c r="Z995">
        <v>0</v>
      </c>
      <c r="AA995">
        <v>0</v>
      </c>
      <c r="AB995">
        <v>0</v>
      </c>
      <c r="AC995">
        <v>0</v>
      </c>
      <c r="AD995">
        <v>1</v>
      </c>
      <c r="AE995">
        <v>0</v>
      </c>
      <c r="AF995" t="s">
        <v>3</v>
      </c>
      <c r="AG995">
        <v>1.4E-2</v>
      </c>
      <c r="AH995">
        <v>2</v>
      </c>
      <c r="AI995">
        <v>69735389</v>
      </c>
      <c r="AJ995">
        <v>983</v>
      </c>
      <c r="AK995">
        <v>3</v>
      </c>
      <c r="AL995">
        <v>-345.8</v>
      </c>
      <c r="AM995">
        <v>0</v>
      </c>
      <c r="AN995">
        <v>0</v>
      </c>
      <c r="AO995">
        <v>0</v>
      </c>
      <c r="AP995">
        <v>0</v>
      </c>
      <c r="AQ995">
        <v>0</v>
      </c>
      <c r="AR995">
        <v>1</v>
      </c>
    </row>
    <row r="996" spans="1:44" x14ac:dyDescent="0.2">
      <c r="A996">
        <f>ROW(Source!A1133)</f>
        <v>1133</v>
      </c>
      <c r="B996">
        <v>69735397</v>
      </c>
      <c r="C996">
        <v>69735384</v>
      </c>
      <c r="D996">
        <v>10826729</v>
      </c>
      <c r="E996">
        <v>1</v>
      </c>
      <c r="F996">
        <v>1</v>
      </c>
      <c r="G996">
        <v>1</v>
      </c>
      <c r="H996">
        <v>3</v>
      </c>
      <c r="I996" t="s">
        <v>351</v>
      </c>
      <c r="J996" t="s">
        <v>353</v>
      </c>
      <c r="K996" t="s">
        <v>352</v>
      </c>
      <c r="L996">
        <v>1348</v>
      </c>
      <c r="N996">
        <v>1009</v>
      </c>
      <c r="O996" t="s">
        <v>78</v>
      </c>
      <c r="P996" t="s">
        <v>78</v>
      </c>
      <c r="Q996">
        <v>1000</v>
      </c>
      <c r="X996">
        <v>0.45</v>
      </c>
      <c r="Y996">
        <v>25600</v>
      </c>
      <c r="Z996">
        <v>0</v>
      </c>
      <c r="AA996">
        <v>0</v>
      </c>
      <c r="AB996">
        <v>0</v>
      </c>
      <c r="AC996">
        <v>0</v>
      </c>
      <c r="AD996">
        <v>1</v>
      </c>
      <c r="AE996">
        <v>0</v>
      </c>
      <c r="AF996" t="s">
        <v>3</v>
      </c>
      <c r="AG996">
        <v>0.45</v>
      </c>
      <c r="AH996">
        <v>2</v>
      </c>
      <c r="AI996">
        <v>69735390</v>
      </c>
      <c r="AJ996">
        <v>984</v>
      </c>
      <c r="AK996">
        <v>3</v>
      </c>
      <c r="AL996">
        <v>-11520</v>
      </c>
      <c r="AM996">
        <v>0</v>
      </c>
      <c r="AN996">
        <v>0</v>
      </c>
      <c r="AO996">
        <v>0</v>
      </c>
      <c r="AP996">
        <v>0</v>
      </c>
      <c r="AQ996">
        <v>0</v>
      </c>
      <c r="AR996">
        <v>1</v>
      </c>
    </row>
    <row r="997" spans="1:44" x14ac:dyDescent="0.2">
      <c r="A997">
        <f>ROW(Source!A1133)</f>
        <v>1133</v>
      </c>
      <c r="B997">
        <v>69735398</v>
      </c>
      <c r="C997">
        <v>69735384</v>
      </c>
      <c r="D997">
        <v>10825323</v>
      </c>
      <c r="E997">
        <v>1</v>
      </c>
      <c r="F997">
        <v>1</v>
      </c>
      <c r="G997">
        <v>1</v>
      </c>
      <c r="H997">
        <v>3</v>
      </c>
      <c r="I997" t="s">
        <v>82</v>
      </c>
      <c r="J997" t="s">
        <v>356</v>
      </c>
      <c r="K997" t="s">
        <v>83</v>
      </c>
      <c r="L997">
        <v>1339</v>
      </c>
      <c r="N997">
        <v>1007</v>
      </c>
      <c r="O997" t="s">
        <v>40</v>
      </c>
      <c r="P997" t="s">
        <v>40</v>
      </c>
      <c r="Q997">
        <v>1</v>
      </c>
      <c r="X997">
        <v>0.153</v>
      </c>
      <c r="Y997">
        <v>7.14</v>
      </c>
      <c r="Z997">
        <v>0</v>
      </c>
      <c r="AA997">
        <v>0</v>
      </c>
      <c r="AB997">
        <v>0</v>
      </c>
      <c r="AC997">
        <v>0</v>
      </c>
      <c r="AD997">
        <v>1</v>
      </c>
      <c r="AE997">
        <v>0</v>
      </c>
      <c r="AF997" t="s">
        <v>3</v>
      </c>
      <c r="AG997">
        <v>0.153</v>
      </c>
      <c r="AH997">
        <v>2</v>
      </c>
      <c r="AI997">
        <v>69735391</v>
      </c>
      <c r="AJ997">
        <v>985</v>
      </c>
      <c r="AK997">
        <v>3</v>
      </c>
      <c r="AL997">
        <v>-1.0924199999999999</v>
      </c>
      <c r="AM997">
        <v>0</v>
      </c>
      <c r="AN997">
        <v>0</v>
      </c>
      <c r="AO997">
        <v>0</v>
      </c>
      <c r="AP997">
        <v>0</v>
      </c>
      <c r="AQ997">
        <v>0</v>
      </c>
      <c r="AR997">
        <v>1</v>
      </c>
    </row>
    <row r="998" spans="1:44" x14ac:dyDescent="0.2">
      <c r="A998">
        <f>ROW(Source!A1134)</f>
        <v>1134</v>
      </c>
      <c r="B998">
        <v>69735392</v>
      </c>
      <c r="C998">
        <v>69735384</v>
      </c>
      <c r="D998">
        <v>5510987</v>
      </c>
      <c r="E998">
        <v>1</v>
      </c>
      <c r="F998">
        <v>1</v>
      </c>
      <c r="G998">
        <v>1</v>
      </c>
      <c r="H998">
        <v>1</v>
      </c>
      <c r="I998" t="s">
        <v>1012</v>
      </c>
      <c r="J998" t="s">
        <v>3</v>
      </c>
      <c r="K998" t="s">
        <v>1013</v>
      </c>
      <c r="L998">
        <v>1369</v>
      </c>
      <c r="N998">
        <v>1013</v>
      </c>
      <c r="O998" t="s">
        <v>974</v>
      </c>
      <c r="P998" t="s">
        <v>974</v>
      </c>
      <c r="Q998">
        <v>1</v>
      </c>
      <c r="X998">
        <v>46.4</v>
      </c>
      <c r="Y998">
        <v>0</v>
      </c>
      <c r="Z998">
        <v>0</v>
      </c>
      <c r="AA998">
        <v>0</v>
      </c>
      <c r="AB998">
        <v>10.3</v>
      </c>
      <c r="AC998">
        <v>0</v>
      </c>
      <c r="AD998">
        <v>1</v>
      </c>
      <c r="AE998">
        <v>1</v>
      </c>
      <c r="AF998" t="s">
        <v>3</v>
      </c>
      <c r="AG998">
        <v>46.4</v>
      </c>
      <c r="AH998">
        <v>2</v>
      </c>
      <c r="AI998">
        <v>69735385</v>
      </c>
      <c r="AJ998">
        <v>986</v>
      </c>
      <c r="AK998">
        <v>0</v>
      </c>
      <c r="AL998">
        <v>0</v>
      </c>
      <c r="AM998">
        <v>0</v>
      </c>
      <c r="AN998">
        <v>0</v>
      </c>
      <c r="AO998">
        <v>0</v>
      </c>
      <c r="AP998">
        <v>0</v>
      </c>
      <c r="AQ998">
        <v>0</v>
      </c>
      <c r="AR998">
        <v>0</v>
      </c>
    </row>
    <row r="999" spans="1:44" x14ac:dyDescent="0.2">
      <c r="A999">
        <f>ROW(Source!A1134)</f>
        <v>1134</v>
      </c>
      <c r="B999">
        <v>69735393</v>
      </c>
      <c r="C999">
        <v>69735384</v>
      </c>
      <c r="D999">
        <v>121548</v>
      </c>
      <c r="E999">
        <v>1</v>
      </c>
      <c r="F999">
        <v>1</v>
      </c>
      <c r="G999">
        <v>1</v>
      </c>
      <c r="H999">
        <v>1</v>
      </c>
      <c r="I999" t="s">
        <v>36</v>
      </c>
      <c r="J999" t="s">
        <v>3</v>
      </c>
      <c r="K999" t="s">
        <v>981</v>
      </c>
      <c r="L999">
        <v>608254</v>
      </c>
      <c r="N999">
        <v>1013</v>
      </c>
      <c r="O999" t="s">
        <v>982</v>
      </c>
      <c r="P999" t="s">
        <v>982</v>
      </c>
      <c r="Q999">
        <v>1</v>
      </c>
      <c r="X999">
        <v>0.4</v>
      </c>
      <c r="Y999">
        <v>0</v>
      </c>
      <c r="Z999">
        <v>0</v>
      </c>
      <c r="AA999">
        <v>0</v>
      </c>
      <c r="AB999">
        <v>0</v>
      </c>
      <c r="AC999">
        <v>0</v>
      </c>
      <c r="AD999">
        <v>1</v>
      </c>
      <c r="AE999">
        <v>2</v>
      </c>
      <c r="AF999" t="s">
        <v>3</v>
      </c>
      <c r="AG999">
        <v>0.4</v>
      </c>
      <c r="AH999">
        <v>2</v>
      </c>
      <c r="AI999">
        <v>69735386</v>
      </c>
      <c r="AJ999">
        <v>987</v>
      </c>
      <c r="AK999">
        <v>0</v>
      </c>
      <c r="AL999">
        <v>0</v>
      </c>
      <c r="AM999">
        <v>0</v>
      </c>
      <c r="AN999">
        <v>0</v>
      </c>
      <c r="AO999">
        <v>0</v>
      </c>
      <c r="AP999">
        <v>0</v>
      </c>
      <c r="AQ999">
        <v>0</v>
      </c>
      <c r="AR999">
        <v>0</v>
      </c>
    </row>
    <row r="1000" spans="1:44" x14ac:dyDescent="0.2">
      <c r="A1000">
        <f>ROW(Source!A1134)</f>
        <v>1134</v>
      </c>
      <c r="B1000">
        <v>69735394</v>
      </c>
      <c r="C1000">
        <v>69735384</v>
      </c>
      <c r="D1000">
        <v>10844859</v>
      </c>
      <c r="E1000">
        <v>1</v>
      </c>
      <c r="F1000">
        <v>1</v>
      </c>
      <c r="G1000">
        <v>1</v>
      </c>
      <c r="H1000">
        <v>2</v>
      </c>
      <c r="I1000" t="s">
        <v>1014</v>
      </c>
      <c r="J1000" t="s">
        <v>1015</v>
      </c>
      <c r="K1000" t="s">
        <v>1016</v>
      </c>
      <c r="L1000">
        <v>1480</v>
      </c>
      <c r="N1000">
        <v>1013</v>
      </c>
      <c r="O1000" t="s">
        <v>1017</v>
      </c>
      <c r="P1000" t="s">
        <v>1018</v>
      </c>
      <c r="Q1000">
        <v>1</v>
      </c>
      <c r="X1000">
        <v>0.15</v>
      </c>
      <c r="Y1000">
        <v>0</v>
      </c>
      <c r="Z1000">
        <v>55.14</v>
      </c>
      <c r="AA1000">
        <v>13.02</v>
      </c>
      <c r="AB1000">
        <v>0</v>
      </c>
      <c r="AC1000">
        <v>0</v>
      </c>
      <c r="AD1000">
        <v>1</v>
      </c>
      <c r="AE1000">
        <v>0</v>
      </c>
      <c r="AF1000" t="s">
        <v>3</v>
      </c>
      <c r="AG1000">
        <v>0.15</v>
      </c>
      <c r="AH1000">
        <v>2</v>
      </c>
      <c r="AI1000">
        <v>69735387</v>
      </c>
      <c r="AJ1000">
        <v>988</v>
      </c>
      <c r="AK1000">
        <v>0</v>
      </c>
      <c r="AL1000">
        <v>0</v>
      </c>
      <c r="AM1000">
        <v>0</v>
      </c>
      <c r="AN1000">
        <v>0</v>
      </c>
      <c r="AO1000">
        <v>0</v>
      </c>
      <c r="AP1000">
        <v>0</v>
      </c>
      <c r="AQ1000">
        <v>0</v>
      </c>
      <c r="AR1000">
        <v>0</v>
      </c>
    </row>
    <row r="1001" spans="1:44" x14ac:dyDescent="0.2">
      <c r="A1001">
        <f>ROW(Source!A1134)</f>
        <v>1134</v>
      </c>
      <c r="B1001">
        <v>69735395</v>
      </c>
      <c r="C1001">
        <v>69735384</v>
      </c>
      <c r="D1001">
        <v>10843192</v>
      </c>
      <c r="E1001">
        <v>1</v>
      </c>
      <c r="F1001">
        <v>1</v>
      </c>
      <c r="G1001">
        <v>1</v>
      </c>
      <c r="H1001">
        <v>2</v>
      </c>
      <c r="I1001" t="s">
        <v>975</v>
      </c>
      <c r="J1001" t="s">
        <v>1019</v>
      </c>
      <c r="K1001" t="s">
        <v>1020</v>
      </c>
      <c r="L1001">
        <v>1480</v>
      </c>
      <c r="N1001">
        <v>1013</v>
      </c>
      <c r="O1001" t="s">
        <v>1017</v>
      </c>
      <c r="P1001" t="s">
        <v>1018</v>
      </c>
      <c r="Q1001">
        <v>1</v>
      </c>
      <c r="X1001">
        <v>0.25</v>
      </c>
      <c r="Y1001">
        <v>0</v>
      </c>
      <c r="Z1001">
        <v>85.94</v>
      </c>
      <c r="AA1001">
        <v>0</v>
      </c>
      <c r="AB1001">
        <v>0</v>
      </c>
      <c r="AC1001">
        <v>0</v>
      </c>
      <c r="AD1001">
        <v>1</v>
      </c>
      <c r="AE1001">
        <v>0</v>
      </c>
      <c r="AF1001" t="s">
        <v>3</v>
      </c>
      <c r="AG1001">
        <v>0.25</v>
      </c>
      <c r="AH1001">
        <v>2</v>
      </c>
      <c r="AI1001">
        <v>69735388</v>
      </c>
      <c r="AJ1001">
        <v>989</v>
      </c>
      <c r="AK1001">
        <v>0</v>
      </c>
      <c r="AL1001">
        <v>0</v>
      </c>
      <c r="AM1001">
        <v>0</v>
      </c>
      <c r="AN1001">
        <v>0</v>
      </c>
      <c r="AO1001">
        <v>0</v>
      </c>
      <c r="AP1001">
        <v>0</v>
      </c>
      <c r="AQ1001">
        <v>0</v>
      </c>
      <c r="AR1001">
        <v>0</v>
      </c>
    </row>
    <row r="1002" spans="1:44" x14ac:dyDescent="0.2">
      <c r="A1002">
        <f>ROW(Source!A1134)</f>
        <v>1134</v>
      </c>
      <c r="B1002">
        <v>69735396</v>
      </c>
      <c r="C1002">
        <v>69735384</v>
      </c>
      <c r="D1002">
        <v>10836736</v>
      </c>
      <c r="E1002">
        <v>1</v>
      </c>
      <c r="F1002">
        <v>1</v>
      </c>
      <c r="G1002">
        <v>1</v>
      </c>
      <c r="H1002">
        <v>3</v>
      </c>
      <c r="I1002" t="s">
        <v>346</v>
      </c>
      <c r="J1002" t="s">
        <v>348</v>
      </c>
      <c r="K1002" t="s">
        <v>347</v>
      </c>
      <c r="L1002">
        <v>1348</v>
      </c>
      <c r="N1002">
        <v>1009</v>
      </c>
      <c r="O1002" t="s">
        <v>78</v>
      </c>
      <c r="P1002" t="s">
        <v>78</v>
      </c>
      <c r="Q1002">
        <v>1000</v>
      </c>
      <c r="X1002">
        <v>1.4E-2</v>
      </c>
      <c r="Y1002">
        <v>24700</v>
      </c>
      <c r="Z1002">
        <v>0</v>
      </c>
      <c r="AA1002">
        <v>0</v>
      </c>
      <c r="AB1002">
        <v>0</v>
      </c>
      <c r="AC1002">
        <v>0</v>
      </c>
      <c r="AD1002">
        <v>1</v>
      </c>
      <c r="AE1002">
        <v>0</v>
      </c>
      <c r="AF1002" t="s">
        <v>3</v>
      </c>
      <c r="AG1002">
        <v>1.4E-2</v>
      </c>
      <c r="AH1002">
        <v>2</v>
      </c>
      <c r="AI1002">
        <v>69735389</v>
      </c>
      <c r="AJ1002">
        <v>990</v>
      </c>
      <c r="AK1002">
        <v>3</v>
      </c>
      <c r="AL1002">
        <v>-345.8</v>
      </c>
      <c r="AM1002">
        <v>0</v>
      </c>
      <c r="AN1002">
        <v>0</v>
      </c>
      <c r="AO1002">
        <v>0</v>
      </c>
      <c r="AP1002">
        <v>0</v>
      </c>
      <c r="AQ1002">
        <v>0</v>
      </c>
      <c r="AR1002">
        <v>1</v>
      </c>
    </row>
    <row r="1003" spans="1:44" x14ac:dyDescent="0.2">
      <c r="A1003">
        <f>ROW(Source!A1134)</f>
        <v>1134</v>
      </c>
      <c r="B1003">
        <v>69735397</v>
      </c>
      <c r="C1003">
        <v>69735384</v>
      </c>
      <c r="D1003">
        <v>10826729</v>
      </c>
      <c r="E1003">
        <v>1</v>
      </c>
      <c r="F1003">
        <v>1</v>
      </c>
      <c r="G1003">
        <v>1</v>
      </c>
      <c r="H1003">
        <v>3</v>
      </c>
      <c r="I1003" t="s">
        <v>351</v>
      </c>
      <c r="J1003" t="s">
        <v>353</v>
      </c>
      <c r="K1003" t="s">
        <v>352</v>
      </c>
      <c r="L1003">
        <v>1348</v>
      </c>
      <c r="N1003">
        <v>1009</v>
      </c>
      <c r="O1003" t="s">
        <v>78</v>
      </c>
      <c r="P1003" t="s">
        <v>78</v>
      </c>
      <c r="Q1003">
        <v>1000</v>
      </c>
      <c r="X1003">
        <v>0.45</v>
      </c>
      <c r="Y1003">
        <v>25600</v>
      </c>
      <c r="Z1003">
        <v>0</v>
      </c>
      <c r="AA1003">
        <v>0</v>
      </c>
      <c r="AB1003">
        <v>0</v>
      </c>
      <c r="AC1003">
        <v>0</v>
      </c>
      <c r="AD1003">
        <v>1</v>
      </c>
      <c r="AE1003">
        <v>0</v>
      </c>
      <c r="AF1003" t="s">
        <v>3</v>
      </c>
      <c r="AG1003">
        <v>0.45</v>
      </c>
      <c r="AH1003">
        <v>2</v>
      </c>
      <c r="AI1003">
        <v>69735390</v>
      </c>
      <c r="AJ1003">
        <v>991</v>
      </c>
      <c r="AK1003">
        <v>3</v>
      </c>
      <c r="AL1003">
        <v>-11520</v>
      </c>
      <c r="AM1003">
        <v>0</v>
      </c>
      <c r="AN1003">
        <v>0</v>
      </c>
      <c r="AO1003">
        <v>0</v>
      </c>
      <c r="AP1003">
        <v>0</v>
      </c>
      <c r="AQ1003">
        <v>0</v>
      </c>
      <c r="AR1003">
        <v>1</v>
      </c>
    </row>
    <row r="1004" spans="1:44" x14ac:dyDescent="0.2">
      <c r="A1004">
        <f>ROW(Source!A1134)</f>
        <v>1134</v>
      </c>
      <c r="B1004">
        <v>69735398</v>
      </c>
      <c r="C1004">
        <v>69735384</v>
      </c>
      <c r="D1004">
        <v>10825323</v>
      </c>
      <c r="E1004">
        <v>1</v>
      </c>
      <c r="F1004">
        <v>1</v>
      </c>
      <c r="G1004">
        <v>1</v>
      </c>
      <c r="H1004">
        <v>3</v>
      </c>
      <c r="I1004" t="s">
        <v>82</v>
      </c>
      <c r="J1004" t="s">
        <v>356</v>
      </c>
      <c r="K1004" t="s">
        <v>83</v>
      </c>
      <c r="L1004">
        <v>1339</v>
      </c>
      <c r="N1004">
        <v>1007</v>
      </c>
      <c r="O1004" t="s">
        <v>40</v>
      </c>
      <c r="P1004" t="s">
        <v>40</v>
      </c>
      <c r="Q1004">
        <v>1</v>
      </c>
      <c r="X1004">
        <v>0.153</v>
      </c>
      <c r="Y1004">
        <v>7.14</v>
      </c>
      <c r="Z1004">
        <v>0</v>
      </c>
      <c r="AA1004">
        <v>0</v>
      </c>
      <c r="AB1004">
        <v>0</v>
      </c>
      <c r="AC1004">
        <v>0</v>
      </c>
      <c r="AD1004">
        <v>1</v>
      </c>
      <c r="AE1004">
        <v>0</v>
      </c>
      <c r="AF1004" t="s">
        <v>3</v>
      </c>
      <c r="AG1004">
        <v>0.153</v>
      </c>
      <c r="AH1004">
        <v>2</v>
      </c>
      <c r="AI1004">
        <v>69735391</v>
      </c>
      <c r="AJ1004">
        <v>992</v>
      </c>
      <c r="AK1004">
        <v>3</v>
      </c>
      <c r="AL1004">
        <v>-1.0924199999999999</v>
      </c>
      <c r="AM1004">
        <v>0</v>
      </c>
      <c r="AN1004">
        <v>0</v>
      </c>
      <c r="AO1004">
        <v>0</v>
      </c>
      <c r="AP1004">
        <v>0</v>
      </c>
      <c r="AQ1004">
        <v>0</v>
      </c>
      <c r="AR1004">
        <v>1</v>
      </c>
    </row>
    <row r="1005" spans="1:44" x14ac:dyDescent="0.2">
      <c r="A1005">
        <f>ROW(Source!A1141)</f>
        <v>1141</v>
      </c>
      <c r="B1005">
        <v>69735411</v>
      </c>
      <c r="C1005">
        <v>69735402</v>
      </c>
      <c r="D1005">
        <v>27495035</v>
      </c>
      <c r="E1005">
        <v>1</v>
      </c>
      <c r="F1005">
        <v>1</v>
      </c>
      <c r="G1005">
        <v>1</v>
      </c>
      <c r="H1005">
        <v>1</v>
      </c>
      <c r="I1005" t="s">
        <v>1040</v>
      </c>
      <c r="J1005" t="s">
        <v>3</v>
      </c>
      <c r="K1005" t="s">
        <v>1041</v>
      </c>
      <c r="L1005">
        <v>1369</v>
      </c>
      <c r="N1005">
        <v>1013</v>
      </c>
      <c r="O1005" t="s">
        <v>974</v>
      </c>
      <c r="P1005" t="s">
        <v>974</v>
      </c>
      <c r="Q1005">
        <v>1</v>
      </c>
      <c r="X1005">
        <v>81.31</v>
      </c>
      <c r="Y1005">
        <v>0</v>
      </c>
      <c r="Z1005">
        <v>0</v>
      </c>
      <c r="AA1005">
        <v>0</v>
      </c>
      <c r="AB1005">
        <v>8.3800000000000008</v>
      </c>
      <c r="AC1005">
        <v>0</v>
      </c>
      <c r="AD1005">
        <v>1</v>
      </c>
      <c r="AE1005">
        <v>1</v>
      </c>
      <c r="AF1005" t="s">
        <v>3</v>
      </c>
      <c r="AG1005">
        <v>81.31</v>
      </c>
      <c r="AH1005">
        <v>2</v>
      </c>
      <c r="AI1005">
        <v>69735403</v>
      </c>
      <c r="AJ1005">
        <v>993</v>
      </c>
      <c r="AK1005">
        <v>0</v>
      </c>
      <c r="AL1005">
        <v>0</v>
      </c>
      <c r="AM1005">
        <v>0</v>
      </c>
      <c r="AN1005">
        <v>0</v>
      </c>
      <c r="AO1005">
        <v>0</v>
      </c>
      <c r="AP1005">
        <v>0</v>
      </c>
      <c r="AQ1005">
        <v>0</v>
      </c>
      <c r="AR1005">
        <v>0</v>
      </c>
    </row>
    <row r="1006" spans="1:44" x14ac:dyDescent="0.2">
      <c r="A1006">
        <f>ROW(Source!A1141)</f>
        <v>1141</v>
      </c>
      <c r="B1006">
        <v>69735412</v>
      </c>
      <c r="C1006">
        <v>69735402</v>
      </c>
      <c r="D1006">
        <v>121548</v>
      </c>
      <c r="E1006">
        <v>1</v>
      </c>
      <c r="F1006">
        <v>1</v>
      </c>
      <c r="G1006">
        <v>1</v>
      </c>
      <c r="H1006">
        <v>1</v>
      </c>
      <c r="I1006" t="s">
        <v>36</v>
      </c>
      <c r="J1006" t="s">
        <v>3</v>
      </c>
      <c r="K1006" t="s">
        <v>981</v>
      </c>
      <c r="L1006">
        <v>608254</v>
      </c>
      <c r="N1006">
        <v>1013</v>
      </c>
      <c r="O1006" t="s">
        <v>982</v>
      </c>
      <c r="P1006" t="s">
        <v>982</v>
      </c>
      <c r="Q1006">
        <v>1</v>
      </c>
      <c r="X1006">
        <v>2.93</v>
      </c>
      <c r="Y1006">
        <v>0</v>
      </c>
      <c r="Z1006">
        <v>0</v>
      </c>
      <c r="AA1006">
        <v>0</v>
      </c>
      <c r="AB1006">
        <v>0</v>
      </c>
      <c r="AC1006">
        <v>0</v>
      </c>
      <c r="AD1006">
        <v>1</v>
      </c>
      <c r="AE1006">
        <v>2</v>
      </c>
      <c r="AF1006" t="s">
        <v>3</v>
      </c>
      <c r="AG1006">
        <v>2.93</v>
      </c>
      <c r="AH1006">
        <v>2</v>
      </c>
      <c r="AI1006">
        <v>69735404</v>
      </c>
      <c r="AJ1006">
        <v>994</v>
      </c>
      <c r="AK1006">
        <v>0</v>
      </c>
      <c r="AL1006">
        <v>0</v>
      </c>
      <c r="AM1006">
        <v>0</v>
      </c>
      <c r="AN1006">
        <v>0</v>
      </c>
      <c r="AO1006">
        <v>0</v>
      </c>
      <c r="AP1006">
        <v>0</v>
      </c>
      <c r="AQ1006">
        <v>0</v>
      </c>
      <c r="AR1006">
        <v>0</v>
      </c>
    </row>
    <row r="1007" spans="1:44" x14ac:dyDescent="0.2">
      <c r="A1007">
        <f>ROW(Source!A1141)</f>
        <v>1141</v>
      </c>
      <c r="B1007">
        <v>69735413</v>
      </c>
      <c r="C1007">
        <v>69735402</v>
      </c>
      <c r="D1007">
        <v>27439571</v>
      </c>
      <c r="E1007">
        <v>1</v>
      </c>
      <c r="F1007">
        <v>1</v>
      </c>
      <c r="G1007">
        <v>1</v>
      </c>
      <c r="H1007">
        <v>2</v>
      </c>
      <c r="I1007" t="s">
        <v>983</v>
      </c>
      <c r="J1007" t="s">
        <v>984</v>
      </c>
      <c r="K1007" t="s">
        <v>985</v>
      </c>
      <c r="L1007">
        <v>1368</v>
      </c>
      <c r="N1007">
        <v>1011</v>
      </c>
      <c r="O1007" t="s">
        <v>978</v>
      </c>
      <c r="P1007" t="s">
        <v>978</v>
      </c>
      <c r="Q1007">
        <v>1</v>
      </c>
      <c r="X1007">
        <v>0.36</v>
      </c>
      <c r="Y1007">
        <v>0</v>
      </c>
      <c r="Z1007">
        <v>88.42</v>
      </c>
      <c r="AA1007">
        <v>10.14</v>
      </c>
      <c r="AB1007">
        <v>0</v>
      </c>
      <c r="AC1007">
        <v>0</v>
      </c>
      <c r="AD1007">
        <v>1</v>
      </c>
      <c r="AE1007">
        <v>0</v>
      </c>
      <c r="AF1007" t="s">
        <v>3</v>
      </c>
      <c r="AG1007">
        <v>0.36</v>
      </c>
      <c r="AH1007">
        <v>2</v>
      </c>
      <c r="AI1007">
        <v>69735405</v>
      </c>
      <c r="AJ1007">
        <v>995</v>
      </c>
      <c r="AK1007">
        <v>0</v>
      </c>
      <c r="AL1007">
        <v>0</v>
      </c>
      <c r="AM1007">
        <v>0</v>
      </c>
      <c r="AN1007">
        <v>0</v>
      </c>
      <c r="AO1007">
        <v>0</v>
      </c>
      <c r="AP1007">
        <v>0</v>
      </c>
      <c r="AQ1007">
        <v>0</v>
      </c>
      <c r="AR1007">
        <v>0</v>
      </c>
    </row>
    <row r="1008" spans="1:44" x14ac:dyDescent="0.2">
      <c r="A1008">
        <f>ROW(Source!A1141)</f>
        <v>1141</v>
      </c>
      <c r="B1008">
        <v>69735414</v>
      </c>
      <c r="C1008">
        <v>69735402</v>
      </c>
      <c r="D1008">
        <v>27439630</v>
      </c>
      <c r="E1008">
        <v>1</v>
      </c>
      <c r="F1008">
        <v>1</v>
      </c>
      <c r="G1008">
        <v>1</v>
      </c>
      <c r="H1008">
        <v>2</v>
      </c>
      <c r="I1008" t="s">
        <v>986</v>
      </c>
      <c r="J1008" t="s">
        <v>987</v>
      </c>
      <c r="K1008" t="s">
        <v>988</v>
      </c>
      <c r="L1008">
        <v>1368</v>
      </c>
      <c r="N1008">
        <v>1011</v>
      </c>
      <c r="O1008" t="s">
        <v>978</v>
      </c>
      <c r="P1008" t="s">
        <v>978</v>
      </c>
      <c r="Q1008">
        <v>1</v>
      </c>
      <c r="X1008">
        <v>2.57</v>
      </c>
      <c r="Y1008">
        <v>0</v>
      </c>
      <c r="Z1008">
        <v>31.27</v>
      </c>
      <c r="AA1008">
        <v>13.61</v>
      </c>
      <c r="AB1008">
        <v>0</v>
      </c>
      <c r="AC1008">
        <v>0</v>
      </c>
      <c r="AD1008">
        <v>1</v>
      </c>
      <c r="AE1008">
        <v>0</v>
      </c>
      <c r="AF1008" t="s">
        <v>3</v>
      </c>
      <c r="AG1008">
        <v>2.57</v>
      </c>
      <c r="AH1008">
        <v>2</v>
      </c>
      <c r="AI1008">
        <v>69735406</v>
      </c>
      <c r="AJ1008">
        <v>996</v>
      </c>
      <c r="AK1008">
        <v>0</v>
      </c>
      <c r="AL1008">
        <v>0</v>
      </c>
      <c r="AM1008">
        <v>0</v>
      </c>
      <c r="AN1008">
        <v>0</v>
      </c>
      <c r="AO1008">
        <v>0</v>
      </c>
      <c r="AP1008">
        <v>0</v>
      </c>
      <c r="AQ1008">
        <v>0</v>
      </c>
      <c r="AR1008">
        <v>0</v>
      </c>
    </row>
    <row r="1009" spans="1:44" x14ac:dyDescent="0.2">
      <c r="A1009">
        <f>ROW(Source!A1141)</f>
        <v>1141</v>
      </c>
      <c r="B1009">
        <v>69735415</v>
      </c>
      <c r="C1009">
        <v>69735402</v>
      </c>
      <c r="D1009">
        <v>27441327</v>
      </c>
      <c r="E1009">
        <v>1</v>
      </c>
      <c r="F1009">
        <v>1</v>
      </c>
      <c r="G1009">
        <v>1</v>
      </c>
      <c r="H1009">
        <v>2</v>
      </c>
      <c r="I1009" t="s">
        <v>975</v>
      </c>
      <c r="J1009" t="s">
        <v>976</v>
      </c>
      <c r="K1009" t="s">
        <v>977</v>
      </c>
      <c r="L1009">
        <v>1368</v>
      </c>
      <c r="N1009">
        <v>1011</v>
      </c>
      <c r="O1009" t="s">
        <v>978</v>
      </c>
      <c r="P1009" t="s">
        <v>978</v>
      </c>
      <c r="Q1009">
        <v>1</v>
      </c>
      <c r="X1009">
        <v>0.84</v>
      </c>
      <c r="Y1009">
        <v>0</v>
      </c>
      <c r="Z1009">
        <v>93.37</v>
      </c>
      <c r="AA1009">
        <v>11.69</v>
      </c>
      <c r="AB1009">
        <v>0</v>
      </c>
      <c r="AC1009">
        <v>0</v>
      </c>
      <c r="AD1009">
        <v>1</v>
      </c>
      <c r="AE1009">
        <v>0</v>
      </c>
      <c r="AF1009" t="s">
        <v>3</v>
      </c>
      <c r="AG1009">
        <v>0.84</v>
      </c>
      <c r="AH1009">
        <v>2</v>
      </c>
      <c r="AI1009">
        <v>69735407</v>
      </c>
      <c r="AJ1009">
        <v>997</v>
      </c>
      <c r="AK1009">
        <v>0</v>
      </c>
      <c r="AL1009">
        <v>0</v>
      </c>
      <c r="AM1009">
        <v>0</v>
      </c>
      <c r="AN1009">
        <v>0</v>
      </c>
      <c r="AO1009">
        <v>0</v>
      </c>
      <c r="AP1009">
        <v>0</v>
      </c>
      <c r="AQ1009">
        <v>0</v>
      </c>
      <c r="AR1009">
        <v>0</v>
      </c>
    </row>
    <row r="1010" spans="1:44" x14ac:dyDescent="0.2">
      <c r="A1010">
        <f>ROW(Source!A1141)</f>
        <v>1141</v>
      </c>
      <c r="B1010">
        <v>69735416</v>
      </c>
      <c r="C1010">
        <v>69735402</v>
      </c>
      <c r="D1010">
        <v>27371691</v>
      </c>
      <c r="E1010">
        <v>1</v>
      </c>
      <c r="F1010">
        <v>1</v>
      </c>
      <c r="G1010">
        <v>1</v>
      </c>
      <c r="H1010">
        <v>3</v>
      </c>
      <c r="I1010" t="s">
        <v>1091</v>
      </c>
      <c r="J1010" t="s">
        <v>1092</v>
      </c>
      <c r="K1010" t="s">
        <v>1093</v>
      </c>
      <c r="L1010">
        <v>1339</v>
      </c>
      <c r="N1010">
        <v>1007</v>
      </c>
      <c r="O1010" t="s">
        <v>40</v>
      </c>
      <c r="P1010" t="s">
        <v>40</v>
      </c>
      <c r="Q1010">
        <v>1</v>
      </c>
      <c r="X1010">
        <v>3.06</v>
      </c>
      <c r="Y1010">
        <v>34.92</v>
      </c>
      <c r="Z1010">
        <v>0</v>
      </c>
      <c r="AA1010">
        <v>0</v>
      </c>
      <c r="AB1010">
        <v>0</v>
      </c>
      <c r="AC1010">
        <v>0</v>
      </c>
      <c r="AD1010">
        <v>1</v>
      </c>
      <c r="AE1010">
        <v>0</v>
      </c>
      <c r="AF1010" t="s">
        <v>3</v>
      </c>
      <c r="AG1010">
        <v>3.06</v>
      </c>
      <c r="AH1010">
        <v>3</v>
      </c>
      <c r="AI1010">
        <v>-1</v>
      </c>
      <c r="AJ1010" t="s">
        <v>3</v>
      </c>
      <c r="AK1010">
        <v>4</v>
      </c>
      <c r="AL1010">
        <v>-106.85520000000001</v>
      </c>
      <c r="AM1010">
        <v>0</v>
      </c>
      <c r="AN1010">
        <v>0</v>
      </c>
      <c r="AO1010">
        <v>0</v>
      </c>
      <c r="AP1010">
        <v>0</v>
      </c>
      <c r="AQ1010">
        <v>0</v>
      </c>
      <c r="AR1010">
        <v>1</v>
      </c>
    </row>
    <row r="1011" spans="1:44" x14ac:dyDescent="0.2">
      <c r="A1011">
        <f>ROW(Source!A1141)</f>
        <v>1141</v>
      </c>
      <c r="B1011">
        <v>69735417</v>
      </c>
      <c r="C1011">
        <v>69735402</v>
      </c>
      <c r="D1011">
        <v>27407706</v>
      </c>
      <c r="E1011">
        <v>1</v>
      </c>
      <c r="F1011">
        <v>1</v>
      </c>
      <c r="G1011">
        <v>1</v>
      </c>
      <c r="H1011">
        <v>3</v>
      </c>
      <c r="I1011" t="s">
        <v>1056</v>
      </c>
      <c r="J1011" t="s">
        <v>1094</v>
      </c>
      <c r="K1011" t="s">
        <v>1058</v>
      </c>
      <c r="L1011">
        <v>1339</v>
      </c>
      <c r="N1011">
        <v>1007</v>
      </c>
      <c r="O1011" t="s">
        <v>40</v>
      </c>
      <c r="P1011" t="s">
        <v>40</v>
      </c>
      <c r="Q1011">
        <v>1</v>
      </c>
      <c r="X1011">
        <v>1.3</v>
      </c>
      <c r="Y1011">
        <v>528.35</v>
      </c>
      <c r="Z1011">
        <v>0</v>
      </c>
      <c r="AA1011">
        <v>0</v>
      </c>
      <c r="AB1011">
        <v>0</v>
      </c>
      <c r="AC1011">
        <v>0</v>
      </c>
      <c r="AD1011">
        <v>1</v>
      </c>
      <c r="AE1011">
        <v>0</v>
      </c>
      <c r="AF1011" t="s">
        <v>3</v>
      </c>
      <c r="AG1011">
        <v>1.3</v>
      </c>
      <c r="AH1011">
        <v>3</v>
      </c>
      <c r="AI1011">
        <v>-1</v>
      </c>
      <c r="AJ1011" t="s">
        <v>3</v>
      </c>
      <c r="AK1011">
        <v>4</v>
      </c>
      <c r="AL1011">
        <v>-686.85500000000002</v>
      </c>
      <c r="AM1011">
        <v>0</v>
      </c>
      <c r="AN1011">
        <v>0</v>
      </c>
      <c r="AO1011">
        <v>0</v>
      </c>
      <c r="AP1011">
        <v>0</v>
      </c>
      <c r="AQ1011">
        <v>0</v>
      </c>
      <c r="AR1011">
        <v>1</v>
      </c>
    </row>
    <row r="1012" spans="1:44" x14ac:dyDescent="0.2">
      <c r="A1012">
        <f>ROW(Source!A1141)</f>
        <v>1141</v>
      </c>
      <c r="B1012">
        <v>69735418</v>
      </c>
      <c r="C1012">
        <v>69735402</v>
      </c>
      <c r="D1012">
        <v>27408393</v>
      </c>
      <c r="E1012">
        <v>1</v>
      </c>
      <c r="F1012">
        <v>1</v>
      </c>
      <c r="G1012">
        <v>1</v>
      </c>
      <c r="H1012">
        <v>3</v>
      </c>
      <c r="I1012" t="s">
        <v>571</v>
      </c>
      <c r="J1012" t="s">
        <v>1095</v>
      </c>
      <c r="K1012" t="s">
        <v>572</v>
      </c>
      <c r="L1012">
        <v>1327</v>
      </c>
      <c r="N1012">
        <v>1005</v>
      </c>
      <c r="O1012" t="s">
        <v>56</v>
      </c>
      <c r="P1012" t="s">
        <v>56</v>
      </c>
      <c r="Q1012">
        <v>1</v>
      </c>
      <c r="X1012">
        <v>102</v>
      </c>
      <c r="Y1012">
        <v>70.099999999999994</v>
      </c>
      <c r="Z1012">
        <v>0</v>
      </c>
      <c r="AA1012">
        <v>0</v>
      </c>
      <c r="AB1012">
        <v>0</v>
      </c>
      <c r="AC1012">
        <v>0</v>
      </c>
      <c r="AD1012">
        <v>1</v>
      </c>
      <c r="AE1012">
        <v>0</v>
      </c>
      <c r="AF1012" t="s">
        <v>3</v>
      </c>
      <c r="AG1012">
        <v>102</v>
      </c>
      <c r="AH1012">
        <v>2</v>
      </c>
      <c r="AI1012">
        <v>69735408</v>
      </c>
      <c r="AJ1012">
        <v>998</v>
      </c>
      <c r="AK1012">
        <v>3</v>
      </c>
      <c r="AL1012">
        <v>-7150.2</v>
      </c>
      <c r="AM1012">
        <v>0</v>
      </c>
      <c r="AN1012">
        <v>0</v>
      </c>
      <c r="AO1012">
        <v>0</v>
      </c>
      <c r="AP1012">
        <v>0</v>
      </c>
      <c r="AQ1012">
        <v>0</v>
      </c>
      <c r="AR1012">
        <v>1</v>
      </c>
    </row>
    <row r="1013" spans="1:44" x14ac:dyDescent="0.2">
      <c r="A1013">
        <f>ROW(Source!A1141)</f>
        <v>1141</v>
      </c>
      <c r="B1013">
        <v>69735419</v>
      </c>
      <c r="C1013">
        <v>69735402</v>
      </c>
      <c r="D1013">
        <v>27416566</v>
      </c>
      <c r="E1013">
        <v>1</v>
      </c>
      <c r="F1013">
        <v>1</v>
      </c>
      <c r="G1013">
        <v>1</v>
      </c>
      <c r="H1013">
        <v>3</v>
      </c>
      <c r="I1013" t="s">
        <v>82</v>
      </c>
      <c r="J1013" t="s">
        <v>194</v>
      </c>
      <c r="K1013" t="s">
        <v>83</v>
      </c>
      <c r="L1013">
        <v>1339</v>
      </c>
      <c r="N1013">
        <v>1007</v>
      </c>
      <c r="O1013" t="s">
        <v>40</v>
      </c>
      <c r="P1013" t="s">
        <v>40</v>
      </c>
      <c r="Q1013">
        <v>1</v>
      </c>
      <c r="X1013">
        <v>3.85</v>
      </c>
      <c r="Y1013">
        <v>7.14</v>
      </c>
      <c r="Z1013">
        <v>0</v>
      </c>
      <c r="AA1013">
        <v>0</v>
      </c>
      <c r="AB1013">
        <v>0</v>
      </c>
      <c r="AC1013">
        <v>0</v>
      </c>
      <c r="AD1013">
        <v>1</v>
      </c>
      <c r="AE1013">
        <v>0</v>
      </c>
      <c r="AF1013" t="s">
        <v>3</v>
      </c>
      <c r="AG1013">
        <v>3.85</v>
      </c>
      <c r="AH1013">
        <v>2</v>
      </c>
      <c r="AI1013">
        <v>69735409</v>
      </c>
      <c r="AJ1013">
        <v>999</v>
      </c>
      <c r="AK1013">
        <v>3</v>
      </c>
      <c r="AL1013">
        <v>-27.489000000000001</v>
      </c>
      <c r="AM1013">
        <v>0</v>
      </c>
      <c r="AN1013">
        <v>0</v>
      </c>
      <c r="AO1013">
        <v>0</v>
      </c>
      <c r="AP1013">
        <v>0</v>
      </c>
      <c r="AQ1013">
        <v>0</v>
      </c>
      <c r="AR1013">
        <v>1</v>
      </c>
    </row>
    <row r="1014" spans="1:44" x14ac:dyDescent="0.2">
      <c r="A1014">
        <f>ROW(Source!A1142)</f>
        <v>1142</v>
      </c>
      <c r="B1014">
        <v>69735411</v>
      </c>
      <c r="C1014">
        <v>69735402</v>
      </c>
      <c r="D1014">
        <v>27495035</v>
      </c>
      <c r="E1014">
        <v>1</v>
      </c>
      <c r="F1014">
        <v>1</v>
      </c>
      <c r="G1014">
        <v>1</v>
      </c>
      <c r="H1014">
        <v>1</v>
      </c>
      <c r="I1014" t="s">
        <v>1040</v>
      </c>
      <c r="J1014" t="s">
        <v>3</v>
      </c>
      <c r="K1014" t="s">
        <v>1041</v>
      </c>
      <c r="L1014">
        <v>1369</v>
      </c>
      <c r="N1014">
        <v>1013</v>
      </c>
      <c r="O1014" t="s">
        <v>974</v>
      </c>
      <c r="P1014" t="s">
        <v>974</v>
      </c>
      <c r="Q1014">
        <v>1</v>
      </c>
      <c r="X1014">
        <v>81.31</v>
      </c>
      <c r="Y1014">
        <v>0</v>
      </c>
      <c r="Z1014">
        <v>0</v>
      </c>
      <c r="AA1014">
        <v>0</v>
      </c>
      <c r="AB1014">
        <v>8.3800000000000008</v>
      </c>
      <c r="AC1014">
        <v>0</v>
      </c>
      <c r="AD1014">
        <v>1</v>
      </c>
      <c r="AE1014">
        <v>1</v>
      </c>
      <c r="AF1014" t="s">
        <v>3</v>
      </c>
      <c r="AG1014">
        <v>81.31</v>
      </c>
      <c r="AH1014">
        <v>2</v>
      </c>
      <c r="AI1014">
        <v>69735403</v>
      </c>
      <c r="AJ1014">
        <v>1001</v>
      </c>
      <c r="AK1014">
        <v>0</v>
      </c>
      <c r="AL1014">
        <v>0</v>
      </c>
      <c r="AM1014">
        <v>0</v>
      </c>
      <c r="AN1014">
        <v>0</v>
      </c>
      <c r="AO1014">
        <v>0</v>
      </c>
      <c r="AP1014">
        <v>0</v>
      </c>
      <c r="AQ1014">
        <v>0</v>
      </c>
      <c r="AR1014">
        <v>0</v>
      </c>
    </row>
    <row r="1015" spans="1:44" x14ac:dyDescent="0.2">
      <c r="A1015">
        <f>ROW(Source!A1142)</f>
        <v>1142</v>
      </c>
      <c r="B1015">
        <v>69735412</v>
      </c>
      <c r="C1015">
        <v>69735402</v>
      </c>
      <c r="D1015">
        <v>121548</v>
      </c>
      <c r="E1015">
        <v>1</v>
      </c>
      <c r="F1015">
        <v>1</v>
      </c>
      <c r="G1015">
        <v>1</v>
      </c>
      <c r="H1015">
        <v>1</v>
      </c>
      <c r="I1015" t="s">
        <v>36</v>
      </c>
      <c r="J1015" t="s">
        <v>3</v>
      </c>
      <c r="K1015" t="s">
        <v>981</v>
      </c>
      <c r="L1015">
        <v>608254</v>
      </c>
      <c r="N1015">
        <v>1013</v>
      </c>
      <c r="O1015" t="s">
        <v>982</v>
      </c>
      <c r="P1015" t="s">
        <v>982</v>
      </c>
      <c r="Q1015">
        <v>1</v>
      </c>
      <c r="X1015">
        <v>2.93</v>
      </c>
      <c r="Y1015">
        <v>0</v>
      </c>
      <c r="Z1015">
        <v>0</v>
      </c>
      <c r="AA1015">
        <v>0</v>
      </c>
      <c r="AB1015">
        <v>0</v>
      </c>
      <c r="AC1015">
        <v>0</v>
      </c>
      <c r="AD1015">
        <v>1</v>
      </c>
      <c r="AE1015">
        <v>2</v>
      </c>
      <c r="AF1015" t="s">
        <v>3</v>
      </c>
      <c r="AG1015">
        <v>2.93</v>
      </c>
      <c r="AH1015">
        <v>2</v>
      </c>
      <c r="AI1015">
        <v>69735404</v>
      </c>
      <c r="AJ1015">
        <v>1002</v>
      </c>
      <c r="AK1015">
        <v>0</v>
      </c>
      <c r="AL1015">
        <v>0</v>
      </c>
      <c r="AM1015">
        <v>0</v>
      </c>
      <c r="AN1015">
        <v>0</v>
      </c>
      <c r="AO1015">
        <v>0</v>
      </c>
      <c r="AP1015">
        <v>0</v>
      </c>
      <c r="AQ1015">
        <v>0</v>
      </c>
      <c r="AR1015">
        <v>0</v>
      </c>
    </row>
    <row r="1016" spans="1:44" x14ac:dyDescent="0.2">
      <c r="A1016">
        <f>ROW(Source!A1142)</f>
        <v>1142</v>
      </c>
      <c r="B1016">
        <v>69735413</v>
      </c>
      <c r="C1016">
        <v>69735402</v>
      </c>
      <c r="D1016">
        <v>27439571</v>
      </c>
      <c r="E1016">
        <v>1</v>
      </c>
      <c r="F1016">
        <v>1</v>
      </c>
      <c r="G1016">
        <v>1</v>
      </c>
      <c r="H1016">
        <v>2</v>
      </c>
      <c r="I1016" t="s">
        <v>983</v>
      </c>
      <c r="J1016" t="s">
        <v>984</v>
      </c>
      <c r="K1016" t="s">
        <v>985</v>
      </c>
      <c r="L1016">
        <v>1368</v>
      </c>
      <c r="N1016">
        <v>1011</v>
      </c>
      <c r="O1016" t="s">
        <v>978</v>
      </c>
      <c r="P1016" t="s">
        <v>978</v>
      </c>
      <c r="Q1016">
        <v>1</v>
      </c>
      <c r="X1016">
        <v>0.36</v>
      </c>
      <c r="Y1016">
        <v>0</v>
      </c>
      <c r="Z1016">
        <v>88.42</v>
      </c>
      <c r="AA1016">
        <v>10.14</v>
      </c>
      <c r="AB1016">
        <v>0</v>
      </c>
      <c r="AC1016">
        <v>0</v>
      </c>
      <c r="AD1016">
        <v>1</v>
      </c>
      <c r="AE1016">
        <v>0</v>
      </c>
      <c r="AF1016" t="s">
        <v>3</v>
      </c>
      <c r="AG1016">
        <v>0.36</v>
      </c>
      <c r="AH1016">
        <v>2</v>
      </c>
      <c r="AI1016">
        <v>69735405</v>
      </c>
      <c r="AJ1016">
        <v>1003</v>
      </c>
      <c r="AK1016">
        <v>0</v>
      </c>
      <c r="AL1016">
        <v>0</v>
      </c>
      <c r="AM1016">
        <v>0</v>
      </c>
      <c r="AN1016">
        <v>0</v>
      </c>
      <c r="AO1016">
        <v>0</v>
      </c>
      <c r="AP1016">
        <v>0</v>
      </c>
      <c r="AQ1016">
        <v>0</v>
      </c>
      <c r="AR1016">
        <v>0</v>
      </c>
    </row>
    <row r="1017" spans="1:44" x14ac:dyDescent="0.2">
      <c r="A1017">
        <f>ROW(Source!A1142)</f>
        <v>1142</v>
      </c>
      <c r="B1017">
        <v>69735414</v>
      </c>
      <c r="C1017">
        <v>69735402</v>
      </c>
      <c r="D1017">
        <v>27439630</v>
      </c>
      <c r="E1017">
        <v>1</v>
      </c>
      <c r="F1017">
        <v>1</v>
      </c>
      <c r="G1017">
        <v>1</v>
      </c>
      <c r="H1017">
        <v>2</v>
      </c>
      <c r="I1017" t="s">
        <v>986</v>
      </c>
      <c r="J1017" t="s">
        <v>987</v>
      </c>
      <c r="K1017" t="s">
        <v>988</v>
      </c>
      <c r="L1017">
        <v>1368</v>
      </c>
      <c r="N1017">
        <v>1011</v>
      </c>
      <c r="O1017" t="s">
        <v>978</v>
      </c>
      <c r="P1017" t="s">
        <v>978</v>
      </c>
      <c r="Q1017">
        <v>1</v>
      </c>
      <c r="X1017">
        <v>2.57</v>
      </c>
      <c r="Y1017">
        <v>0</v>
      </c>
      <c r="Z1017">
        <v>31.27</v>
      </c>
      <c r="AA1017">
        <v>13.61</v>
      </c>
      <c r="AB1017">
        <v>0</v>
      </c>
      <c r="AC1017">
        <v>0</v>
      </c>
      <c r="AD1017">
        <v>1</v>
      </c>
      <c r="AE1017">
        <v>0</v>
      </c>
      <c r="AF1017" t="s">
        <v>3</v>
      </c>
      <c r="AG1017">
        <v>2.57</v>
      </c>
      <c r="AH1017">
        <v>2</v>
      </c>
      <c r="AI1017">
        <v>69735406</v>
      </c>
      <c r="AJ1017">
        <v>1004</v>
      </c>
      <c r="AK1017">
        <v>0</v>
      </c>
      <c r="AL1017">
        <v>0</v>
      </c>
      <c r="AM1017">
        <v>0</v>
      </c>
      <c r="AN1017">
        <v>0</v>
      </c>
      <c r="AO1017">
        <v>0</v>
      </c>
      <c r="AP1017">
        <v>0</v>
      </c>
      <c r="AQ1017">
        <v>0</v>
      </c>
      <c r="AR1017">
        <v>0</v>
      </c>
    </row>
    <row r="1018" spans="1:44" x14ac:dyDescent="0.2">
      <c r="A1018">
        <f>ROW(Source!A1142)</f>
        <v>1142</v>
      </c>
      <c r="B1018">
        <v>69735415</v>
      </c>
      <c r="C1018">
        <v>69735402</v>
      </c>
      <c r="D1018">
        <v>27441327</v>
      </c>
      <c r="E1018">
        <v>1</v>
      </c>
      <c r="F1018">
        <v>1</v>
      </c>
      <c r="G1018">
        <v>1</v>
      </c>
      <c r="H1018">
        <v>2</v>
      </c>
      <c r="I1018" t="s">
        <v>975</v>
      </c>
      <c r="J1018" t="s">
        <v>976</v>
      </c>
      <c r="K1018" t="s">
        <v>977</v>
      </c>
      <c r="L1018">
        <v>1368</v>
      </c>
      <c r="N1018">
        <v>1011</v>
      </c>
      <c r="O1018" t="s">
        <v>978</v>
      </c>
      <c r="P1018" t="s">
        <v>978</v>
      </c>
      <c r="Q1018">
        <v>1</v>
      </c>
      <c r="X1018">
        <v>0.84</v>
      </c>
      <c r="Y1018">
        <v>0</v>
      </c>
      <c r="Z1018">
        <v>93.37</v>
      </c>
      <c r="AA1018">
        <v>11.69</v>
      </c>
      <c r="AB1018">
        <v>0</v>
      </c>
      <c r="AC1018">
        <v>0</v>
      </c>
      <c r="AD1018">
        <v>1</v>
      </c>
      <c r="AE1018">
        <v>0</v>
      </c>
      <c r="AF1018" t="s">
        <v>3</v>
      </c>
      <c r="AG1018">
        <v>0.84</v>
      </c>
      <c r="AH1018">
        <v>2</v>
      </c>
      <c r="AI1018">
        <v>69735407</v>
      </c>
      <c r="AJ1018">
        <v>1005</v>
      </c>
      <c r="AK1018">
        <v>0</v>
      </c>
      <c r="AL1018">
        <v>0</v>
      </c>
      <c r="AM1018">
        <v>0</v>
      </c>
      <c r="AN1018">
        <v>0</v>
      </c>
      <c r="AO1018">
        <v>0</v>
      </c>
      <c r="AP1018">
        <v>0</v>
      </c>
      <c r="AQ1018">
        <v>0</v>
      </c>
      <c r="AR1018">
        <v>0</v>
      </c>
    </row>
    <row r="1019" spans="1:44" x14ac:dyDescent="0.2">
      <c r="A1019">
        <f>ROW(Source!A1142)</f>
        <v>1142</v>
      </c>
      <c r="B1019">
        <v>69735416</v>
      </c>
      <c r="C1019">
        <v>69735402</v>
      </c>
      <c r="D1019">
        <v>27371691</v>
      </c>
      <c r="E1019">
        <v>1</v>
      </c>
      <c r="F1019">
        <v>1</v>
      </c>
      <c r="G1019">
        <v>1</v>
      </c>
      <c r="H1019">
        <v>3</v>
      </c>
      <c r="I1019" t="s">
        <v>1091</v>
      </c>
      <c r="J1019" t="s">
        <v>1092</v>
      </c>
      <c r="K1019" t="s">
        <v>1093</v>
      </c>
      <c r="L1019">
        <v>1339</v>
      </c>
      <c r="N1019">
        <v>1007</v>
      </c>
      <c r="O1019" t="s">
        <v>40</v>
      </c>
      <c r="P1019" t="s">
        <v>40</v>
      </c>
      <c r="Q1019">
        <v>1</v>
      </c>
      <c r="X1019">
        <v>3.06</v>
      </c>
      <c r="Y1019">
        <v>34.92</v>
      </c>
      <c r="Z1019">
        <v>0</v>
      </c>
      <c r="AA1019">
        <v>0</v>
      </c>
      <c r="AB1019">
        <v>0</v>
      </c>
      <c r="AC1019">
        <v>0</v>
      </c>
      <c r="AD1019">
        <v>1</v>
      </c>
      <c r="AE1019">
        <v>0</v>
      </c>
      <c r="AF1019" t="s">
        <v>3</v>
      </c>
      <c r="AG1019">
        <v>3.06</v>
      </c>
      <c r="AH1019">
        <v>3</v>
      </c>
      <c r="AI1019">
        <v>-1</v>
      </c>
      <c r="AJ1019" t="s">
        <v>3</v>
      </c>
      <c r="AK1019">
        <v>4</v>
      </c>
      <c r="AL1019">
        <v>-106.85520000000001</v>
      </c>
      <c r="AM1019">
        <v>0</v>
      </c>
      <c r="AN1019">
        <v>0</v>
      </c>
      <c r="AO1019">
        <v>0</v>
      </c>
      <c r="AP1019">
        <v>0</v>
      </c>
      <c r="AQ1019">
        <v>0</v>
      </c>
      <c r="AR1019">
        <v>1</v>
      </c>
    </row>
    <row r="1020" spans="1:44" x14ac:dyDescent="0.2">
      <c r="A1020">
        <f>ROW(Source!A1142)</f>
        <v>1142</v>
      </c>
      <c r="B1020">
        <v>69735417</v>
      </c>
      <c r="C1020">
        <v>69735402</v>
      </c>
      <c r="D1020">
        <v>27407706</v>
      </c>
      <c r="E1020">
        <v>1</v>
      </c>
      <c r="F1020">
        <v>1</v>
      </c>
      <c r="G1020">
        <v>1</v>
      </c>
      <c r="H1020">
        <v>3</v>
      </c>
      <c r="I1020" t="s">
        <v>1056</v>
      </c>
      <c r="J1020" t="s">
        <v>1094</v>
      </c>
      <c r="K1020" t="s">
        <v>1058</v>
      </c>
      <c r="L1020">
        <v>1339</v>
      </c>
      <c r="N1020">
        <v>1007</v>
      </c>
      <c r="O1020" t="s">
        <v>40</v>
      </c>
      <c r="P1020" t="s">
        <v>40</v>
      </c>
      <c r="Q1020">
        <v>1</v>
      </c>
      <c r="X1020">
        <v>1.3</v>
      </c>
      <c r="Y1020">
        <v>528.35</v>
      </c>
      <c r="Z1020">
        <v>0</v>
      </c>
      <c r="AA1020">
        <v>0</v>
      </c>
      <c r="AB1020">
        <v>0</v>
      </c>
      <c r="AC1020">
        <v>0</v>
      </c>
      <c r="AD1020">
        <v>1</v>
      </c>
      <c r="AE1020">
        <v>0</v>
      </c>
      <c r="AF1020" t="s">
        <v>3</v>
      </c>
      <c r="AG1020">
        <v>1.3</v>
      </c>
      <c r="AH1020">
        <v>3</v>
      </c>
      <c r="AI1020">
        <v>-1</v>
      </c>
      <c r="AJ1020" t="s">
        <v>3</v>
      </c>
      <c r="AK1020">
        <v>4</v>
      </c>
      <c r="AL1020">
        <v>-686.85500000000002</v>
      </c>
      <c r="AM1020">
        <v>0</v>
      </c>
      <c r="AN1020">
        <v>0</v>
      </c>
      <c r="AO1020">
        <v>0</v>
      </c>
      <c r="AP1020">
        <v>0</v>
      </c>
      <c r="AQ1020">
        <v>0</v>
      </c>
      <c r="AR1020">
        <v>1</v>
      </c>
    </row>
    <row r="1021" spans="1:44" x14ac:dyDescent="0.2">
      <c r="A1021">
        <f>ROW(Source!A1142)</f>
        <v>1142</v>
      </c>
      <c r="B1021">
        <v>69735418</v>
      </c>
      <c r="C1021">
        <v>69735402</v>
      </c>
      <c r="D1021">
        <v>27408393</v>
      </c>
      <c r="E1021">
        <v>1</v>
      </c>
      <c r="F1021">
        <v>1</v>
      </c>
      <c r="G1021">
        <v>1</v>
      </c>
      <c r="H1021">
        <v>3</v>
      </c>
      <c r="I1021" t="s">
        <v>571</v>
      </c>
      <c r="J1021" t="s">
        <v>1095</v>
      </c>
      <c r="K1021" t="s">
        <v>572</v>
      </c>
      <c r="L1021">
        <v>1327</v>
      </c>
      <c r="N1021">
        <v>1005</v>
      </c>
      <c r="O1021" t="s">
        <v>56</v>
      </c>
      <c r="P1021" t="s">
        <v>56</v>
      </c>
      <c r="Q1021">
        <v>1</v>
      </c>
      <c r="X1021">
        <v>102</v>
      </c>
      <c r="Y1021">
        <v>70.099999999999994</v>
      </c>
      <c r="Z1021">
        <v>0</v>
      </c>
      <c r="AA1021">
        <v>0</v>
      </c>
      <c r="AB1021">
        <v>0</v>
      </c>
      <c r="AC1021">
        <v>0</v>
      </c>
      <c r="AD1021">
        <v>1</v>
      </c>
      <c r="AE1021">
        <v>0</v>
      </c>
      <c r="AF1021" t="s">
        <v>3</v>
      </c>
      <c r="AG1021">
        <v>102</v>
      </c>
      <c r="AH1021">
        <v>2</v>
      </c>
      <c r="AI1021">
        <v>69735408</v>
      </c>
      <c r="AJ1021">
        <v>1006</v>
      </c>
      <c r="AK1021">
        <v>3</v>
      </c>
      <c r="AL1021">
        <v>-7150.2</v>
      </c>
      <c r="AM1021">
        <v>0</v>
      </c>
      <c r="AN1021">
        <v>0</v>
      </c>
      <c r="AO1021">
        <v>0</v>
      </c>
      <c r="AP1021">
        <v>0</v>
      </c>
      <c r="AQ1021">
        <v>0</v>
      </c>
      <c r="AR1021">
        <v>1</v>
      </c>
    </row>
    <row r="1022" spans="1:44" x14ac:dyDescent="0.2">
      <c r="A1022">
        <f>ROW(Source!A1142)</f>
        <v>1142</v>
      </c>
      <c r="B1022">
        <v>69735419</v>
      </c>
      <c r="C1022">
        <v>69735402</v>
      </c>
      <c r="D1022">
        <v>27416566</v>
      </c>
      <c r="E1022">
        <v>1</v>
      </c>
      <c r="F1022">
        <v>1</v>
      </c>
      <c r="G1022">
        <v>1</v>
      </c>
      <c r="H1022">
        <v>3</v>
      </c>
      <c r="I1022" t="s">
        <v>82</v>
      </c>
      <c r="J1022" t="s">
        <v>194</v>
      </c>
      <c r="K1022" t="s">
        <v>83</v>
      </c>
      <c r="L1022">
        <v>1339</v>
      </c>
      <c r="N1022">
        <v>1007</v>
      </c>
      <c r="O1022" t="s">
        <v>40</v>
      </c>
      <c r="P1022" t="s">
        <v>40</v>
      </c>
      <c r="Q1022">
        <v>1</v>
      </c>
      <c r="X1022">
        <v>3.85</v>
      </c>
      <c r="Y1022">
        <v>7.14</v>
      </c>
      <c r="Z1022">
        <v>0</v>
      </c>
      <c r="AA1022">
        <v>0</v>
      </c>
      <c r="AB1022">
        <v>0</v>
      </c>
      <c r="AC1022">
        <v>0</v>
      </c>
      <c r="AD1022">
        <v>1</v>
      </c>
      <c r="AE1022">
        <v>0</v>
      </c>
      <c r="AF1022" t="s">
        <v>3</v>
      </c>
      <c r="AG1022">
        <v>3.85</v>
      </c>
      <c r="AH1022">
        <v>2</v>
      </c>
      <c r="AI1022">
        <v>69735409</v>
      </c>
      <c r="AJ1022">
        <v>1007</v>
      </c>
      <c r="AK1022">
        <v>3</v>
      </c>
      <c r="AL1022">
        <v>-27.489000000000001</v>
      </c>
      <c r="AM1022">
        <v>0</v>
      </c>
      <c r="AN1022">
        <v>0</v>
      </c>
      <c r="AO1022">
        <v>0</v>
      </c>
      <c r="AP1022">
        <v>0</v>
      </c>
      <c r="AQ1022">
        <v>0</v>
      </c>
      <c r="AR1022">
        <v>1</v>
      </c>
    </row>
    <row r="1023" spans="1:44" x14ac:dyDescent="0.2">
      <c r="A1023">
        <f>ROW(Source!A1149)</f>
        <v>1149</v>
      </c>
      <c r="B1023">
        <v>69735427</v>
      </c>
      <c r="C1023">
        <v>69735423</v>
      </c>
      <c r="D1023">
        <v>27537389</v>
      </c>
      <c r="E1023">
        <v>1</v>
      </c>
      <c r="F1023">
        <v>1</v>
      </c>
      <c r="G1023">
        <v>1</v>
      </c>
      <c r="H1023">
        <v>1</v>
      </c>
      <c r="I1023" t="s">
        <v>1042</v>
      </c>
      <c r="J1023" t="s">
        <v>3</v>
      </c>
      <c r="K1023" t="s">
        <v>1043</v>
      </c>
      <c r="L1023">
        <v>1369</v>
      </c>
      <c r="N1023">
        <v>1013</v>
      </c>
      <c r="O1023" t="s">
        <v>974</v>
      </c>
      <c r="P1023" t="s">
        <v>974</v>
      </c>
      <c r="Q1023">
        <v>1</v>
      </c>
      <c r="X1023">
        <v>0.39</v>
      </c>
      <c r="Y1023">
        <v>0</v>
      </c>
      <c r="Z1023">
        <v>0</v>
      </c>
      <c r="AA1023">
        <v>0</v>
      </c>
      <c r="AB1023">
        <v>11.18</v>
      </c>
      <c r="AC1023">
        <v>0</v>
      </c>
      <c r="AD1023">
        <v>1</v>
      </c>
      <c r="AE1023">
        <v>1</v>
      </c>
      <c r="AF1023" t="s">
        <v>3</v>
      </c>
      <c r="AG1023">
        <v>0.39</v>
      </c>
      <c r="AH1023">
        <v>2</v>
      </c>
      <c r="AI1023">
        <v>69735424</v>
      </c>
      <c r="AJ1023">
        <v>1009</v>
      </c>
      <c r="AK1023">
        <v>0</v>
      </c>
      <c r="AL1023">
        <v>0</v>
      </c>
      <c r="AM1023">
        <v>0</v>
      </c>
      <c r="AN1023">
        <v>0</v>
      </c>
      <c r="AO1023">
        <v>0</v>
      </c>
      <c r="AP1023">
        <v>0</v>
      </c>
      <c r="AQ1023">
        <v>0</v>
      </c>
      <c r="AR1023">
        <v>0</v>
      </c>
    </row>
    <row r="1024" spans="1:44" x14ac:dyDescent="0.2">
      <c r="A1024">
        <f>ROW(Source!A1149)</f>
        <v>1149</v>
      </c>
      <c r="B1024">
        <v>69735428</v>
      </c>
      <c r="C1024">
        <v>69735423</v>
      </c>
      <c r="D1024">
        <v>121548</v>
      </c>
      <c r="E1024">
        <v>1</v>
      </c>
      <c r="F1024">
        <v>1</v>
      </c>
      <c r="G1024">
        <v>1</v>
      </c>
      <c r="H1024">
        <v>1</v>
      </c>
      <c r="I1024" t="s">
        <v>36</v>
      </c>
      <c r="J1024" t="s">
        <v>3</v>
      </c>
      <c r="K1024" t="s">
        <v>981</v>
      </c>
      <c r="L1024">
        <v>608254</v>
      </c>
      <c r="N1024">
        <v>1013</v>
      </c>
      <c r="O1024" t="s">
        <v>982</v>
      </c>
      <c r="P1024" t="s">
        <v>982</v>
      </c>
      <c r="Q1024">
        <v>1</v>
      </c>
      <c r="X1024">
        <v>0.16</v>
      </c>
      <c r="Y1024">
        <v>0</v>
      </c>
      <c r="Z1024">
        <v>0</v>
      </c>
      <c r="AA1024">
        <v>0</v>
      </c>
      <c r="AB1024">
        <v>0</v>
      </c>
      <c r="AC1024">
        <v>0</v>
      </c>
      <c r="AD1024">
        <v>1</v>
      </c>
      <c r="AE1024">
        <v>2</v>
      </c>
      <c r="AF1024" t="s">
        <v>3</v>
      </c>
      <c r="AG1024">
        <v>0.16</v>
      </c>
      <c r="AH1024">
        <v>2</v>
      </c>
      <c r="AI1024">
        <v>69735425</v>
      </c>
      <c r="AJ1024">
        <v>1010</v>
      </c>
      <c r="AK1024">
        <v>0</v>
      </c>
      <c r="AL1024">
        <v>0</v>
      </c>
      <c r="AM1024">
        <v>0</v>
      </c>
      <c r="AN1024">
        <v>0</v>
      </c>
      <c r="AO1024">
        <v>0</v>
      </c>
      <c r="AP1024">
        <v>0</v>
      </c>
      <c r="AQ1024">
        <v>0</v>
      </c>
      <c r="AR1024">
        <v>0</v>
      </c>
    </row>
    <row r="1025" spans="1:44" x14ac:dyDescent="0.2">
      <c r="A1025">
        <f>ROW(Source!A1149)</f>
        <v>1149</v>
      </c>
      <c r="B1025">
        <v>69735429</v>
      </c>
      <c r="C1025">
        <v>69735423</v>
      </c>
      <c r="D1025">
        <v>27441049</v>
      </c>
      <c r="E1025">
        <v>1</v>
      </c>
      <c r="F1025">
        <v>1</v>
      </c>
      <c r="G1025">
        <v>1</v>
      </c>
      <c r="H1025">
        <v>2</v>
      </c>
      <c r="I1025" t="s">
        <v>1044</v>
      </c>
      <c r="J1025" t="s">
        <v>1045</v>
      </c>
      <c r="K1025" t="s">
        <v>1046</v>
      </c>
      <c r="L1025">
        <v>1368</v>
      </c>
      <c r="N1025">
        <v>1011</v>
      </c>
      <c r="O1025" t="s">
        <v>978</v>
      </c>
      <c r="P1025" t="s">
        <v>978</v>
      </c>
      <c r="Q1025">
        <v>1</v>
      </c>
      <c r="X1025">
        <v>0.16</v>
      </c>
      <c r="Y1025">
        <v>0</v>
      </c>
      <c r="Z1025">
        <v>51.64</v>
      </c>
      <c r="AA1025">
        <v>10.14</v>
      </c>
      <c r="AB1025">
        <v>0</v>
      </c>
      <c r="AC1025">
        <v>0</v>
      </c>
      <c r="AD1025">
        <v>1</v>
      </c>
      <c r="AE1025">
        <v>0</v>
      </c>
      <c r="AF1025" t="s">
        <v>3</v>
      </c>
      <c r="AG1025">
        <v>0.16</v>
      </c>
      <c r="AH1025">
        <v>2</v>
      </c>
      <c r="AI1025">
        <v>69735426</v>
      </c>
      <c r="AJ1025">
        <v>1011</v>
      </c>
      <c r="AK1025">
        <v>0</v>
      </c>
      <c r="AL1025">
        <v>0</v>
      </c>
      <c r="AM1025">
        <v>0</v>
      </c>
      <c r="AN1025">
        <v>0</v>
      </c>
      <c r="AO1025">
        <v>0</v>
      </c>
      <c r="AP1025">
        <v>0</v>
      </c>
      <c r="AQ1025">
        <v>0</v>
      </c>
      <c r="AR1025">
        <v>0</v>
      </c>
    </row>
    <row r="1026" spans="1:44" x14ac:dyDescent="0.2">
      <c r="A1026">
        <f>ROW(Source!A1149)</f>
        <v>1149</v>
      </c>
      <c r="B1026">
        <v>69735430</v>
      </c>
      <c r="C1026">
        <v>69735423</v>
      </c>
      <c r="D1026">
        <v>27379135</v>
      </c>
      <c r="E1026">
        <v>1</v>
      </c>
      <c r="F1026">
        <v>1</v>
      </c>
      <c r="G1026">
        <v>1</v>
      </c>
      <c r="H1026">
        <v>3</v>
      </c>
      <c r="I1026" t="s">
        <v>1096</v>
      </c>
      <c r="J1026" t="s">
        <v>1097</v>
      </c>
      <c r="K1026" t="s">
        <v>1098</v>
      </c>
      <c r="L1026">
        <v>61268267</v>
      </c>
      <c r="N1026">
        <v>1010</v>
      </c>
      <c r="O1026" t="s">
        <v>261</v>
      </c>
      <c r="P1026" t="s">
        <v>62</v>
      </c>
      <c r="Q1026">
        <v>1</v>
      </c>
      <c r="X1026">
        <v>1.4E-2</v>
      </c>
      <c r="Y1026">
        <v>741.42</v>
      </c>
      <c r="Z1026">
        <v>0</v>
      </c>
      <c r="AA1026">
        <v>0</v>
      </c>
      <c r="AB1026">
        <v>0</v>
      </c>
      <c r="AC1026">
        <v>0</v>
      </c>
      <c r="AD1026">
        <v>1</v>
      </c>
      <c r="AE1026">
        <v>0</v>
      </c>
      <c r="AF1026" t="s">
        <v>3</v>
      </c>
      <c r="AG1026">
        <v>1.4E-2</v>
      </c>
      <c r="AH1026">
        <v>3</v>
      </c>
      <c r="AI1026">
        <v>-1</v>
      </c>
      <c r="AJ1026" t="s">
        <v>3</v>
      </c>
      <c r="AK1026">
        <v>4</v>
      </c>
      <c r="AL1026">
        <v>-10.37988</v>
      </c>
      <c r="AM1026">
        <v>0</v>
      </c>
      <c r="AN1026">
        <v>0</v>
      </c>
      <c r="AO1026">
        <v>0</v>
      </c>
      <c r="AP1026">
        <v>0</v>
      </c>
      <c r="AQ1026">
        <v>0</v>
      </c>
      <c r="AR1026">
        <v>1</v>
      </c>
    </row>
    <row r="1027" spans="1:44" x14ac:dyDescent="0.2">
      <c r="A1027">
        <f>ROW(Source!A1150)</f>
        <v>1150</v>
      </c>
      <c r="B1027">
        <v>69735427</v>
      </c>
      <c r="C1027">
        <v>69735423</v>
      </c>
      <c r="D1027">
        <v>27537389</v>
      </c>
      <c r="E1027">
        <v>1</v>
      </c>
      <c r="F1027">
        <v>1</v>
      </c>
      <c r="G1027">
        <v>1</v>
      </c>
      <c r="H1027">
        <v>1</v>
      </c>
      <c r="I1027" t="s">
        <v>1042</v>
      </c>
      <c r="J1027" t="s">
        <v>3</v>
      </c>
      <c r="K1027" t="s">
        <v>1043</v>
      </c>
      <c r="L1027">
        <v>1369</v>
      </c>
      <c r="N1027">
        <v>1013</v>
      </c>
      <c r="O1027" t="s">
        <v>974</v>
      </c>
      <c r="P1027" t="s">
        <v>974</v>
      </c>
      <c r="Q1027">
        <v>1</v>
      </c>
      <c r="X1027">
        <v>0.39</v>
      </c>
      <c r="Y1027">
        <v>0</v>
      </c>
      <c r="Z1027">
        <v>0</v>
      </c>
      <c r="AA1027">
        <v>0</v>
      </c>
      <c r="AB1027">
        <v>11.18</v>
      </c>
      <c r="AC1027">
        <v>0</v>
      </c>
      <c r="AD1027">
        <v>1</v>
      </c>
      <c r="AE1027">
        <v>1</v>
      </c>
      <c r="AF1027" t="s">
        <v>3</v>
      </c>
      <c r="AG1027">
        <v>0.39</v>
      </c>
      <c r="AH1027">
        <v>2</v>
      </c>
      <c r="AI1027">
        <v>69735424</v>
      </c>
      <c r="AJ1027">
        <v>1012</v>
      </c>
      <c r="AK1027">
        <v>0</v>
      </c>
      <c r="AL1027">
        <v>0</v>
      </c>
      <c r="AM1027">
        <v>0</v>
      </c>
      <c r="AN1027">
        <v>0</v>
      </c>
      <c r="AO1027">
        <v>0</v>
      </c>
      <c r="AP1027">
        <v>0</v>
      </c>
      <c r="AQ1027">
        <v>0</v>
      </c>
      <c r="AR1027">
        <v>0</v>
      </c>
    </row>
    <row r="1028" spans="1:44" x14ac:dyDescent="0.2">
      <c r="A1028">
        <f>ROW(Source!A1150)</f>
        <v>1150</v>
      </c>
      <c r="B1028">
        <v>69735428</v>
      </c>
      <c r="C1028">
        <v>69735423</v>
      </c>
      <c r="D1028">
        <v>121548</v>
      </c>
      <c r="E1028">
        <v>1</v>
      </c>
      <c r="F1028">
        <v>1</v>
      </c>
      <c r="G1028">
        <v>1</v>
      </c>
      <c r="H1028">
        <v>1</v>
      </c>
      <c r="I1028" t="s">
        <v>36</v>
      </c>
      <c r="J1028" t="s">
        <v>3</v>
      </c>
      <c r="K1028" t="s">
        <v>981</v>
      </c>
      <c r="L1028">
        <v>608254</v>
      </c>
      <c r="N1028">
        <v>1013</v>
      </c>
      <c r="O1028" t="s">
        <v>982</v>
      </c>
      <c r="P1028" t="s">
        <v>982</v>
      </c>
      <c r="Q1028">
        <v>1</v>
      </c>
      <c r="X1028">
        <v>0.16</v>
      </c>
      <c r="Y1028">
        <v>0</v>
      </c>
      <c r="Z1028">
        <v>0</v>
      </c>
      <c r="AA1028">
        <v>0</v>
      </c>
      <c r="AB1028">
        <v>0</v>
      </c>
      <c r="AC1028">
        <v>0</v>
      </c>
      <c r="AD1028">
        <v>1</v>
      </c>
      <c r="AE1028">
        <v>2</v>
      </c>
      <c r="AF1028" t="s">
        <v>3</v>
      </c>
      <c r="AG1028">
        <v>0.16</v>
      </c>
      <c r="AH1028">
        <v>2</v>
      </c>
      <c r="AI1028">
        <v>69735425</v>
      </c>
      <c r="AJ1028">
        <v>1013</v>
      </c>
      <c r="AK1028">
        <v>0</v>
      </c>
      <c r="AL1028">
        <v>0</v>
      </c>
      <c r="AM1028">
        <v>0</v>
      </c>
      <c r="AN1028">
        <v>0</v>
      </c>
      <c r="AO1028">
        <v>0</v>
      </c>
      <c r="AP1028">
        <v>0</v>
      </c>
      <c r="AQ1028">
        <v>0</v>
      </c>
      <c r="AR1028">
        <v>0</v>
      </c>
    </row>
    <row r="1029" spans="1:44" x14ac:dyDescent="0.2">
      <c r="A1029">
        <f>ROW(Source!A1150)</f>
        <v>1150</v>
      </c>
      <c r="B1029">
        <v>69735429</v>
      </c>
      <c r="C1029">
        <v>69735423</v>
      </c>
      <c r="D1029">
        <v>27441049</v>
      </c>
      <c r="E1029">
        <v>1</v>
      </c>
      <c r="F1029">
        <v>1</v>
      </c>
      <c r="G1029">
        <v>1</v>
      </c>
      <c r="H1029">
        <v>2</v>
      </c>
      <c r="I1029" t="s">
        <v>1044</v>
      </c>
      <c r="J1029" t="s">
        <v>1045</v>
      </c>
      <c r="K1029" t="s">
        <v>1046</v>
      </c>
      <c r="L1029">
        <v>1368</v>
      </c>
      <c r="N1029">
        <v>1011</v>
      </c>
      <c r="O1029" t="s">
        <v>978</v>
      </c>
      <c r="P1029" t="s">
        <v>978</v>
      </c>
      <c r="Q1029">
        <v>1</v>
      </c>
      <c r="X1029">
        <v>0.16</v>
      </c>
      <c r="Y1029">
        <v>0</v>
      </c>
      <c r="Z1029">
        <v>51.64</v>
      </c>
      <c r="AA1029">
        <v>10.14</v>
      </c>
      <c r="AB1029">
        <v>0</v>
      </c>
      <c r="AC1029">
        <v>0</v>
      </c>
      <c r="AD1029">
        <v>1</v>
      </c>
      <c r="AE1029">
        <v>0</v>
      </c>
      <c r="AF1029" t="s">
        <v>3</v>
      </c>
      <c r="AG1029">
        <v>0.16</v>
      </c>
      <c r="AH1029">
        <v>2</v>
      </c>
      <c r="AI1029">
        <v>69735426</v>
      </c>
      <c r="AJ1029">
        <v>1014</v>
      </c>
      <c r="AK1029">
        <v>0</v>
      </c>
      <c r="AL1029">
        <v>0</v>
      </c>
      <c r="AM1029">
        <v>0</v>
      </c>
      <c r="AN1029">
        <v>0</v>
      </c>
      <c r="AO1029">
        <v>0</v>
      </c>
      <c r="AP1029">
        <v>0</v>
      </c>
      <c r="AQ1029">
        <v>0</v>
      </c>
      <c r="AR1029">
        <v>0</v>
      </c>
    </row>
    <row r="1030" spans="1:44" x14ac:dyDescent="0.2">
      <c r="A1030">
        <f>ROW(Source!A1150)</f>
        <v>1150</v>
      </c>
      <c r="B1030">
        <v>69735430</v>
      </c>
      <c r="C1030">
        <v>69735423</v>
      </c>
      <c r="D1030">
        <v>27379135</v>
      </c>
      <c r="E1030">
        <v>1</v>
      </c>
      <c r="F1030">
        <v>1</v>
      </c>
      <c r="G1030">
        <v>1</v>
      </c>
      <c r="H1030">
        <v>3</v>
      </c>
      <c r="I1030" t="s">
        <v>1096</v>
      </c>
      <c r="J1030" t="s">
        <v>1097</v>
      </c>
      <c r="K1030" t="s">
        <v>1098</v>
      </c>
      <c r="L1030">
        <v>61268267</v>
      </c>
      <c r="N1030">
        <v>1010</v>
      </c>
      <c r="O1030" t="s">
        <v>261</v>
      </c>
      <c r="P1030" t="s">
        <v>62</v>
      </c>
      <c r="Q1030">
        <v>1</v>
      </c>
      <c r="X1030">
        <v>1.4E-2</v>
      </c>
      <c r="Y1030">
        <v>741.42</v>
      </c>
      <c r="Z1030">
        <v>0</v>
      </c>
      <c r="AA1030">
        <v>0</v>
      </c>
      <c r="AB1030">
        <v>0</v>
      </c>
      <c r="AC1030">
        <v>0</v>
      </c>
      <c r="AD1030">
        <v>1</v>
      </c>
      <c r="AE1030">
        <v>0</v>
      </c>
      <c r="AF1030" t="s">
        <v>3</v>
      </c>
      <c r="AG1030">
        <v>1.4E-2</v>
      </c>
      <c r="AH1030">
        <v>3</v>
      </c>
      <c r="AI1030">
        <v>-1</v>
      </c>
      <c r="AJ1030" t="s">
        <v>3</v>
      </c>
      <c r="AK1030">
        <v>4</v>
      </c>
      <c r="AL1030">
        <v>-10.37988</v>
      </c>
      <c r="AM1030">
        <v>0</v>
      </c>
      <c r="AN1030">
        <v>0</v>
      </c>
      <c r="AO1030">
        <v>0</v>
      </c>
      <c r="AP1030">
        <v>0</v>
      </c>
      <c r="AQ1030">
        <v>0</v>
      </c>
      <c r="AR1030">
        <v>1</v>
      </c>
    </row>
    <row r="1031" spans="1:44" x14ac:dyDescent="0.2">
      <c r="A1031">
        <f>ROW(Source!A1151)</f>
        <v>1151</v>
      </c>
      <c r="B1031">
        <v>69735435</v>
      </c>
      <c r="C1031">
        <v>69735431</v>
      </c>
      <c r="D1031">
        <v>27537389</v>
      </c>
      <c r="E1031">
        <v>1</v>
      </c>
      <c r="F1031">
        <v>1</v>
      </c>
      <c r="G1031">
        <v>1</v>
      </c>
      <c r="H1031">
        <v>1</v>
      </c>
      <c r="I1031" t="s">
        <v>1042</v>
      </c>
      <c r="J1031" t="s">
        <v>3</v>
      </c>
      <c r="K1031" t="s">
        <v>1043</v>
      </c>
      <c r="L1031">
        <v>1369</v>
      </c>
      <c r="N1031">
        <v>1013</v>
      </c>
      <c r="O1031" t="s">
        <v>974</v>
      </c>
      <c r="P1031" t="s">
        <v>974</v>
      </c>
      <c r="Q1031">
        <v>1</v>
      </c>
      <c r="X1031">
        <v>0.02</v>
      </c>
      <c r="Y1031">
        <v>0</v>
      </c>
      <c r="Z1031">
        <v>0</v>
      </c>
      <c r="AA1031">
        <v>0</v>
      </c>
      <c r="AB1031">
        <v>11.18</v>
      </c>
      <c r="AC1031">
        <v>0</v>
      </c>
      <c r="AD1031">
        <v>1</v>
      </c>
      <c r="AE1031">
        <v>1</v>
      </c>
      <c r="AF1031" t="s">
        <v>589</v>
      </c>
      <c r="AG1031">
        <v>0.09</v>
      </c>
      <c r="AH1031">
        <v>2</v>
      </c>
      <c r="AI1031">
        <v>69735432</v>
      </c>
      <c r="AJ1031">
        <v>1015</v>
      </c>
      <c r="AK1031">
        <v>0</v>
      </c>
      <c r="AL1031">
        <v>0</v>
      </c>
      <c r="AM1031">
        <v>0</v>
      </c>
      <c r="AN1031">
        <v>0</v>
      </c>
      <c r="AO1031">
        <v>0</v>
      </c>
      <c r="AP1031">
        <v>0</v>
      </c>
      <c r="AQ1031">
        <v>0</v>
      </c>
      <c r="AR1031">
        <v>0</v>
      </c>
    </row>
    <row r="1032" spans="1:44" x14ac:dyDescent="0.2">
      <c r="A1032">
        <f>ROW(Source!A1151)</f>
        <v>1151</v>
      </c>
      <c r="B1032">
        <v>69735436</v>
      </c>
      <c r="C1032">
        <v>69735431</v>
      </c>
      <c r="D1032">
        <v>121548</v>
      </c>
      <c r="E1032">
        <v>1</v>
      </c>
      <c r="F1032">
        <v>1</v>
      </c>
      <c r="G1032">
        <v>1</v>
      </c>
      <c r="H1032">
        <v>1</v>
      </c>
      <c r="I1032" t="s">
        <v>36</v>
      </c>
      <c r="J1032" t="s">
        <v>3</v>
      </c>
      <c r="K1032" t="s">
        <v>981</v>
      </c>
      <c r="L1032">
        <v>608254</v>
      </c>
      <c r="N1032">
        <v>1013</v>
      </c>
      <c r="O1032" t="s">
        <v>982</v>
      </c>
      <c r="P1032" t="s">
        <v>982</v>
      </c>
      <c r="Q1032">
        <v>1</v>
      </c>
      <c r="X1032">
        <v>0.02</v>
      </c>
      <c r="Y1032">
        <v>0</v>
      </c>
      <c r="Z1032">
        <v>0</v>
      </c>
      <c r="AA1032">
        <v>0</v>
      </c>
      <c r="AB1032">
        <v>0</v>
      </c>
      <c r="AC1032">
        <v>0</v>
      </c>
      <c r="AD1032">
        <v>1</v>
      </c>
      <c r="AE1032">
        <v>2</v>
      </c>
      <c r="AF1032" t="s">
        <v>589</v>
      </c>
      <c r="AG1032">
        <v>0.09</v>
      </c>
      <c r="AH1032">
        <v>2</v>
      </c>
      <c r="AI1032">
        <v>69735433</v>
      </c>
      <c r="AJ1032">
        <v>1016</v>
      </c>
      <c r="AK1032">
        <v>0</v>
      </c>
      <c r="AL1032">
        <v>0</v>
      </c>
      <c r="AM1032">
        <v>0</v>
      </c>
      <c r="AN1032">
        <v>0</v>
      </c>
      <c r="AO1032">
        <v>0</v>
      </c>
      <c r="AP1032">
        <v>0</v>
      </c>
      <c r="AQ1032">
        <v>0</v>
      </c>
      <c r="AR1032">
        <v>0</v>
      </c>
    </row>
    <row r="1033" spans="1:44" x14ac:dyDescent="0.2">
      <c r="A1033">
        <f>ROW(Source!A1151)</f>
        <v>1151</v>
      </c>
      <c r="B1033">
        <v>69735437</v>
      </c>
      <c r="C1033">
        <v>69735431</v>
      </c>
      <c r="D1033">
        <v>27441049</v>
      </c>
      <c r="E1033">
        <v>1</v>
      </c>
      <c r="F1033">
        <v>1</v>
      </c>
      <c r="G1033">
        <v>1</v>
      </c>
      <c r="H1033">
        <v>2</v>
      </c>
      <c r="I1033" t="s">
        <v>1044</v>
      </c>
      <c r="J1033" t="s">
        <v>1045</v>
      </c>
      <c r="K1033" t="s">
        <v>1046</v>
      </c>
      <c r="L1033">
        <v>1368</v>
      </c>
      <c r="N1033">
        <v>1011</v>
      </c>
      <c r="O1033" t="s">
        <v>978</v>
      </c>
      <c r="P1033" t="s">
        <v>978</v>
      </c>
      <c r="Q1033">
        <v>1</v>
      </c>
      <c r="X1033">
        <v>0.02</v>
      </c>
      <c r="Y1033">
        <v>0</v>
      </c>
      <c r="Z1033">
        <v>51.64</v>
      </c>
      <c r="AA1033">
        <v>10.14</v>
      </c>
      <c r="AB1033">
        <v>0</v>
      </c>
      <c r="AC1033">
        <v>0</v>
      </c>
      <c r="AD1033">
        <v>1</v>
      </c>
      <c r="AE1033">
        <v>0</v>
      </c>
      <c r="AF1033" t="s">
        <v>589</v>
      </c>
      <c r="AG1033">
        <v>0.09</v>
      </c>
      <c r="AH1033">
        <v>2</v>
      </c>
      <c r="AI1033">
        <v>69735434</v>
      </c>
      <c r="AJ1033">
        <v>1017</v>
      </c>
      <c r="AK1033">
        <v>0</v>
      </c>
      <c r="AL1033">
        <v>0</v>
      </c>
      <c r="AM1033">
        <v>0</v>
      </c>
      <c r="AN1033">
        <v>0</v>
      </c>
      <c r="AO1033">
        <v>0</v>
      </c>
      <c r="AP1033">
        <v>0</v>
      </c>
      <c r="AQ1033">
        <v>0</v>
      </c>
      <c r="AR1033">
        <v>0</v>
      </c>
    </row>
    <row r="1034" spans="1:44" x14ac:dyDescent="0.2">
      <c r="A1034">
        <f>ROW(Source!A1151)</f>
        <v>1151</v>
      </c>
      <c r="B1034">
        <v>69735438</v>
      </c>
      <c r="C1034">
        <v>69735431</v>
      </c>
      <c r="D1034">
        <v>27379135</v>
      </c>
      <c r="E1034">
        <v>1</v>
      </c>
      <c r="F1034">
        <v>1</v>
      </c>
      <c r="G1034">
        <v>1</v>
      </c>
      <c r="H1034">
        <v>3</v>
      </c>
      <c r="I1034" t="s">
        <v>1096</v>
      </c>
      <c r="J1034" t="s">
        <v>1097</v>
      </c>
      <c r="K1034" t="s">
        <v>1098</v>
      </c>
      <c r="L1034">
        <v>61268267</v>
      </c>
      <c r="N1034">
        <v>1010</v>
      </c>
      <c r="O1034" t="s">
        <v>261</v>
      </c>
      <c r="P1034" t="s">
        <v>62</v>
      </c>
      <c r="Q1034">
        <v>1</v>
      </c>
      <c r="X1034">
        <v>3.0000000000000001E-3</v>
      </c>
      <c r="Y1034">
        <v>741.42</v>
      </c>
      <c r="Z1034">
        <v>0</v>
      </c>
      <c r="AA1034">
        <v>0</v>
      </c>
      <c r="AB1034">
        <v>0</v>
      </c>
      <c r="AC1034">
        <v>0</v>
      </c>
      <c r="AD1034">
        <v>1</v>
      </c>
      <c r="AE1034">
        <v>0</v>
      </c>
      <c r="AF1034" t="s">
        <v>589</v>
      </c>
      <c r="AG1034">
        <v>1.35E-2</v>
      </c>
      <c r="AH1034">
        <v>3</v>
      </c>
      <c r="AI1034">
        <v>-1</v>
      </c>
      <c r="AJ1034" t="s">
        <v>3</v>
      </c>
      <c r="AK1034">
        <v>4</v>
      </c>
      <c r="AL1034">
        <v>-10.009169999999999</v>
      </c>
      <c r="AM1034">
        <v>0</v>
      </c>
      <c r="AN1034">
        <v>0</v>
      </c>
      <c r="AO1034">
        <v>0</v>
      </c>
      <c r="AP1034">
        <v>0</v>
      </c>
      <c r="AQ1034">
        <v>0</v>
      </c>
      <c r="AR1034">
        <v>1</v>
      </c>
    </row>
    <row r="1035" spans="1:44" x14ac:dyDescent="0.2">
      <c r="A1035">
        <f>ROW(Source!A1152)</f>
        <v>1152</v>
      </c>
      <c r="B1035">
        <v>69735435</v>
      </c>
      <c r="C1035">
        <v>69735431</v>
      </c>
      <c r="D1035">
        <v>27537389</v>
      </c>
      <c r="E1035">
        <v>1</v>
      </c>
      <c r="F1035">
        <v>1</v>
      </c>
      <c r="G1035">
        <v>1</v>
      </c>
      <c r="H1035">
        <v>1</v>
      </c>
      <c r="I1035" t="s">
        <v>1042</v>
      </c>
      <c r="J1035" t="s">
        <v>3</v>
      </c>
      <c r="K1035" t="s">
        <v>1043</v>
      </c>
      <c r="L1035">
        <v>1369</v>
      </c>
      <c r="N1035">
        <v>1013</v>
      </c>
      <c r="O1035" t="s">
        <v>974</v>
      </c>
      <c r="P1035" t="s">
        <v>974</v>
      </c>
      <c r="Q1035">
        <v>1</v>
      </c>
      <c r="X1035">
        <v>0.02</v>
      </c>
      <c r="Y1035">
        <v>0</v>
      </c>
      <c r="Z1035">
        <v>0</v>
      </c>
      <c r="AA1035">
        <v>0</v>
      </c>
      <c r="AB1035">
        <v>11.18</v>
      </c>
      <c r="AC1035">
        <v>0</v>
      </c>
      <c r="AD1035">
        <v>1</v>
      </c>
      <c r="AE1035">
        <v>1</v>
      </c>
      <c r="AF1035" t="s">
        <v>589</v>
      </c>
      <c r="AG1035">
        <v>0.09</v>
      </c>
      <c r="AH1035">
        <v>2</v>
      </c>
      <c r="AI1035">
        <v>69735432</v>
      </c>
      <c r="AJ1035">
        <v>1018</v>
      </c>
      <c r="AK1035">
        <v>0</v>
      </c>
      <c r="AL1035">
        <v>0</v>
      </c>
      <c r="AM1035">
        <v>0</v>
      </c>
      <c r="AN1035">
        <v>0</v>
      </c>
      <c r="AO1035">
        <v>0</v>
      </c>
      <c r="AP1035">
        <v>0</v>
      </c>
      <c r="AQ1035">
        <v>0</v>
      </c>
      <c r="AR1035">
        <v>0</v>
      </c>
    </row>
    <row r="1036" spans="1:44" x14ac:dyDescent="0.2">
      <c r="A1036">
        <f>ROW(Source!A1152)</f>
        <v>1152</v>
      </c>
      <c r="B1036">
        <v>69735436</v>
      </c>
      <c r="C1036">
        <v>69735431</v>
      </c>
      <c r="D1036">
        <v>121548</v>
      </c>
      <c r="E1036">
        <v>1</v>
      </c>
      <c r="F1036">
        <v>1</v>
      </c>
      <c r="G1036">
        <v>1</v>
      </c>
      <c r="H1036">
        <v>1</v>
      </c>
      <c r="I1036" t="s">
        <v>36</v>
      </c>
      <c r="J1036" t="s">
        <v>3</v>
      </c>
      <c r="K1036" t="s">
        <v>981</v>
      </c>
      <c r="L1036">
        <v>608254</v>
      </c>
      <c r="N1036">
        <v>1013</v>
      </c>
      <c r="O1036" t="s">
        <v>982</v>
      </c>
      <c r="P1036" t="s">
        <v>982</v>
      </c>
      <c r="Q1036">
        <v>1</v>
      </c>
      <c r="X1036">
        <v>0.02</v>
      </c>
      <c r="Y1036">
        <v>0</v>
      </c>
      <c r="Z1036">
        <v>0</v>
      </c>
      <c r="AA1036">
        <v>0</v>
      </c>
      <c r="AB1036">
        <v>0</v>
      </c>
      <c r="AC1036">
        <v>0</v>
      </c>
      <c r="AD1036">
        <v>1</v>
      </c>
      <c r="AE1036">
        <v>2</v>
      </c>
      <c r="AF1036" t="s">
        <v>589</v>
      </c>
      <c r="AG1036">
        <v>0.09</v>
      </c>
      <c r="AH1036">
        <v>2</v>
      </c>
      <c r="AI1036">
        <v>69735433</v>
      </c>
      <c r="AJ1036">
        <v>1019</v>
      </c>
      <c r="AK1036">
        <v>0</v>
      </c>
      <c r="AL1036">
        <v>0</v>
      </c>
      <c r="AM1036">
        <v>0</v>
      </c>
      <c r="AN1036">
        <v>0</v>
      </c>
      <c r="AO1036">
        <v>0</v>
      </c>
      <c r="AP1036">
        <v>0</v>
      </c>
      <c r="AQ1036">
        <v>0</v>
      </c>
      <c r="AR1036">
        <v>0</v>
      </c>
    </row>
    <row r="1037" spans="1:44" x14ac:dyDescent="0.2">
      <c r="A1037">
        <f>ROW(Source!A1152)</f>
        <v>1152</v>
      </c>
      <c r="B1037">
        <v>69735437</v>
      </c>
      <c r="C1037">
        <v>69735431</v>
      </c>
      <c r="D1037">
        <v>27441049</v>
      </c>
      <c r="E1037">
        <v>1</v>
      </c>
      <c r="F1037">
        <v>1</v>
      </c>
      <c r="G1037">
        <v>1</v>
      </c>
      <c r="H1037">
        <v>2</v>
      </c>
      <c r="I1037" t="s">
        <v>1044</v>
      </c>
      <c r="J1037" t="s">
        <v>1045</v>
      </c>
      <c r="K1037" t="s">
        <v>1046</v>
      </c>
      <c r="L1037">
        <v>1368</v>
      </c>
      <c r="N1037">
        <v>1011</v>
      </c>
      <c r="O1037" t="s">
        <v>978</v>
      </c>
      <c r="P1037" t="s">
        <v>978</v>
      </c>
      <c r="Q1037">
        <v>1</v>
      </c>
      <c r="X1037">
        <v>0.02</v>
      </c>
      <c r="Y1037">
        <v>0</v>
      </c>
      <c r="Z1037">
        <v>51.64</v>
      </c>
      <c r="AA1037">
        <v>10.14</v>
      </c>
      <c r="AB1037">
        <v>0</v>
      </c>
      <c r="AC1037">
        <v>0</v>
      </c>
      <c r="AD1037">
        <v>1</v>
      </c>
      <c r="AE1037">
        <v>0</v>
      </c>
      <c r="AF1037" t="s">
        <v>589</v>
      </c>
      <c r="AG1037">
        <v>0.09</v>
      </c>
      <c r="AH1037">
        <v>2</v>
      </c>
      <c r="AI1037">
        <v>69735434</v>
      </c>
      <c r="AJ1037">
        <v>1020</v>
      </c>
      <c r="AK1037">
        <v>0</v>
      </c>
      <c r="AL1037">
        <v>0</v>
      </c>
      <c r="AM1037">
        <v>0</v>
      </c>
      <c r="AN1037">
        <v>0</v>
      </c>
      <c r="AO1037">
        <v>0</v>
      </c>
      <c r="AP1037">
        <v>0</v>
      </c>
      <c r="AQ1037">
        <v>0</v>
      </c>
      <c r="AR1037">
        <v>0</v>
      </c>
    </row>
    <row r="1038" spans="1:44" x14ac:dyDescent="0.2">
      <c r="A1038">
        <f>ROW(Source!A1152)</f>
        <v>1152</v>
      </c>
      <c r="B1038">
        <v>69735438</v>
      </c>
      <c r="C1038">
        <v>69735431</v>
      </c>
      <c r="D1038">
        <v>27379135</v>
      </c>
      <c r="E1038">
        <v>1</v>
      </c>
      <c r="F1038">
        <v>1</v>
      </c>
      <c r="G1038">
        <v>1</v>
      </c>
      <c r="H1038">
        <v>3</v>
      </c>
      <c r="I1038" t="s">
        <v>1096</v>
      </c>
      <c r="J1038" t="s">
        <v>1097</v>
      </c>
      <c r="K1038" t="s">
        <v>1098</v>
      </c>
      <c r="L1038">
        <v>61268267</v>
      </c>
      <c r="N1038">
        <v>1010</v>
      </c>
      <c r="O1038" t="s">
        <v>261</v>
      </c>
      <c r="P1038" t="s">
        <v>62</v>
      </c>
      <c r="Q1038">
        <v>1</v>
      </c>
      <c r="X1038">
        <v>3.0000000000000001E-3</v>
      </c>
      <c r="Y1038">
        <v>741.42</v>
      </c>
      <c r="Z1038">
        <v>0</v>
      </c>
      <c r="AA1038">
        <v>0</v>
      </c>
      <c r="AB1038">
        <v>0</v>
      </c>
      <c r="AC1038">
        <v>0</v>
      </c>
      <c r="AD1038">
        <v>1</v>
      </c>
      <c r="AE1038">
        <v>0</v>
      </c>
      <c r="AF1038" t="s">
        <v>589</v>
      </c>
      <c r="AG1038">
        <v>1.35E-2</v>
      </c>
      <c r="AH1038">
        <v>3</v>
      </c>
      <c r="AI1038">
        <v>-1</v>
      </c>
      <c r="AJ1038" t="s">
        <v>3</v>
      </c>
      <c r="AK1038">
        <v>4</v>
      </c>
      <c r="AL1038">
        <v>-10.009169999999999</v>
      </c>
      <c r="AM1038">
        <v>0</v>
      </c>
      <c r="AN1038">
        <v>0</v>
      </c>
      <c r="AO1038">
        <v>0</v>
      </c>
      <c r="AP1038">
        <v>0</v>
      </c>
      <c r="AQ1038">
        <v>0</v>
      </c>
      <c r="AR1038">
        <v>1</v>
      </c>
    </row>
    <row r="1039" spans="1:44" x14ac:dyDescent="0.2">
      <c r="A1039">
        <f>ROW(Source!A1222)</f>
        <v>1222</v>
      </c>
      <c r="B1039">
        <v>69735443</v>
      </c>
      <c r="C1039">
        <v>69735439</v>
      </c>
      <c r="D1039">
        <v>27493458</v>
      </c>
      <c r="E1039">
        <v>1</v>
      </c>
      <c r="F1039">
        <v>1</v>
      </c>
      <c r="G1039">
        <v>1</v>
      </c>
      <c r="H1039">
        <v>1</v>
      </c>
      <c r="I1039" t="s">
        <v>997</v>
      </c>
      <c r="J1039" t="s">
        <v>3</v>
      </c>
      <c r="K1039" t="s">
        <v>998</v>
      </c>
      <c r="L1039">
        <v>1369</v>
      </c>
      <c r="N1039">
        <v>1013</v>
      </c>
      <c r="O1039" t="s">
        <v>974</v>
      </c>
      <c r="P1039" t="s">
        <v>974</v>
      </c>
      <c r="Q1039">
        <v>1</v>
      </c>
      <c r="X1039">
        <v>3.45</v>
      </c>
      <c r="Y1039">
        <v>0</v>
      </c>
      <c r="Z1039">
        <v>0</v>
      </c>
      <c r="AA1039">
        <v>0</v>
      </c>
      <c r="AB1039">
        <v>8.6</v>
      </c>
      <c r="AC1039">
        <v>0</v>
      </c>
      <c r="AD1039">
        <v>1</v>
      </c>
      <c r="AE1039">
        <v>1</v>
      </c>
      <c r="AF1039" t="s">
        <v>3</v>
      </c>
      <c r="AG1039">
        <v>3.45</v>
      </c>
      <c r="AH1039">
        <v>2</v>
      </c>
      <c r="AI1039">
        <v>69735440</v>
      </c>
      <c r="AJ1039">
        <v>1021</v>
      </c>
      <c r="AK1039">
        <v>0</v>
      </c>
      <c r="AL1039">
        <v>0</v>
      </c>
      <c r="AM1039">
        <v>0</v>
      </c>
      <c r="AN1039">
        <v>0</v>
      </c>
      <c r="AO1039">
        <v>0</v>
      </c>
      <c r="AP1039">
        <v>0</v>
      </c>
      <c r="AQ1039">
        <v>0</v>
      </c>
      <c r="AR1039">
        <v>0</v>
      </c>
    </row>
    <row r="1040" spans="1:44" x14ac:dyDescent="0.2">
      <c r="A1040">
        <f>ROW(Source!A1222)</f>
        <v>1222</v>
      </c>
      <c r="B1040">
        <v>69735444</v>
      </c>
      <c r="C1040">
        <v>69735439</v>
      </c>
      <c r="D1040">
        <v>27441327</v>
      </c>
      <c r="E1040">
        <v>1</v>
      </c>
      <c r="F1040">
        <v>1</v>
      </c>
      <c r="G1040">
        <v>1</v>
      </c>
      <c r="H1040">
        <v>2</v>
      </c>
      <c r="I1040" t="s">
        <v>975</v>
      </c>
      <c r="J1040" t="s">
        <v>976</v>
      </c>
      <c r="K1040" t="s">
        <v>977</v>
      </c>
      <c r="L1040">
        <v>1368</v>
      </c>
      <c r="N1040">
        <v>1011</v>
      </c>
      <c r="O1040" t="s">
        <v>978</v>
      </c>
      <c r="P1040" t="s">
        <v>978</v>
      </c>
      <c r="Q1040">
        <v>1</v>
      </c>
      <c r="X1040">
        <v>0.02</v>
      </c>
      <c r="Y1040">
        <v>0</v>
      </c>
      <c r="Z1040">
        <v>93.37</v>
      </c>
      <c r="AA1040">
        <v>11.69</v>
      </c>
      <c r="AB1040">
        <v>0</v>
      </c>
      <c r="AC1040">
        <v>0</v>
      </c>
      <c r="AD1040">
        <v>1</v>
      </c>
      <c r="AE1040">
        <v>0</v>
      </c>
      <c r="AF1040" t="s">
        <v>3</v>
      </c>
      <c r="AG1040">
        <v>0.02</v>
      </c>
      <c r="AH1040">
        <v>2</v>
      </c>
      <c r="AI1040">
        <v>69735441</v>
      </c>
      <c r="AJ1040">
        <v>1022</v>
      </c>
      <c r="AK1040">
        <v>0</v>
      </c>
      <c r="AL1040">
        <v>0</v>
      </c>
      <c r="AM1040">
        <v>0</v>
      </c>
      <c r="AN1040">
        <v>0</v>
      </c>
      <c r="AO1040">
        <v>0</v>
      </c>
      <c r="AP1040">
        <v>0</v>
      </c>
      <c r="AQ1040">
        <v>0</v>
      </c>
      <c r="AR1040">
        <v>0</v>
      </c>
    </row>
    <row r="1041" spans="1:44" x14ac:dyDescent="0.2">
      <c r="A1041">
        <f>ROW(Source!A1222)</f>
        <v>1222</v>
      </c>
      <c r="B1041">
        <v>69735445</v>
      </c>
      <c r="C1041">
        <v>69735439</v>
      </c>
      <c r="D1041">
        <v>27386998</v>
      </c>
      <c r="E1041">
        <v>1</v>
      </c>
      <c r="F1041">
        <v>1</v>
      </c>
      <c r="G1041">
        <v>1</v>
      </c>
      <c r="H1041">
        <v>3</v>
      </c>
      <c r="I1041" t="s">
        <v>163</v>
      </c>
      <c r="J1041" t="s">
        <v>165</v>
      </c>
      <c r="K1041" t="s">
        <v>1063</v>
      </c>
      <c r="L1041">
        <v>1327</v>
      </c>
      <c r="N1041">
        <v>1005</v>
      </c>
      <c r="O1041" t="s">
        <v>56</v>
      </c>
      <c r="P1041" t="s">
        <v>56</v>
      </c>
      <c r="Q1041">
        <v>1</v>
      </c>
      <c r="X1041">
        <v>122.4</v>
      </c>
      <c r="Y1041">
        <v>12.26</v>
      </c>
      <c r="Z1041">
        <v>0</v>
      </c>
      <c r="AA1041">
        <v>0</v>
      </c>
      <c r="AB1041">
        <v>0</v>
      </c>
      <c r="AC1041">
        <v>0</v>
      </c>
      <c r="AD1041">
        <v>1</v>
      </c>
      <c r="AE1041">
        <v>0</v>
      </c>
      <c r="AF1041" t="s">
        <v>3</v>
      </c>
      <c r="AG1041">
        <v>122.4</v>
      </c>
      <c r="AH1041">
        <v>2</v>
      </c>
      <c r="AI1041">
        <v>69735442</v>
      </c>
      <c r="AJ1041">
        <v>1023</v>
      </c>
      <c r="AK1041">
        <v>3</v>
      </c>
      <c r="AL1041">
        <v>-1500.624</v>
      </c>
      <c r="AM1041">
        <v>0</v>
      </c>
      <c r="AN1041">
        <v>0</v>
      </c>
      <c r="AO1041">
        <v>0</v>
      </c>
      <c r="AP1041">
        <v>0</v>
      </c>
      <c r="AQ1041">
        <v>0</v>
      </c>
      <c r="AR1041">
        <v>1</v>
      </c>
    </row>
    <row r="1042" spans="1:44" x14ac:dyDescent="0.2">
      <c r="A1042">
        <f>ROW(Source!A1223)</f>
        <v>1223</v>
      </c>
      <c r="B1042">
        <v>69735443</v>
      </c>
      <c r="C1042">
        <v>69735439</v>
      </c>
      <c r="D1042">
        <v>27493458</v>
      </c>
      <c r="E1042">
        <v>1</v>
      </c>
      <c r="F1042">
        <v>1</v>
      </c>
      <c r="G1042">
        <v>1</v>
      </c>
      <c r="H1042">
        <v>1</v>
      </c>
      <c r="I1042" t="s">
        <v>997</v>
      </c>
      <c r="J1042" t="s">
        <v>3</v>
      </c>
      <c r="K1042" t="s">
        <v>998</v>
      </c>
      <c r="L1042">
        <v>1369</v>
      </c>
      <c r="N1042">
        <v>1013</v>
      </c>
      <c r="O1042" t="s">
        <v>974</v>
      </c>
      <c r="P1042" t="s">
        <v>974</v>
      </c>
      <c r="Q1042">
        <v>1</v>
      </c>
      <c r="X1042">
        <v>3.45</v>
      </c>
      <c r="Y1042">
        <v>0</v>
      </c>
      <c r="Z1042">
        <v>0</v>
      </c>
      <c r="AA1042">
        <v>0</v>
      </c>
      <c r="AB1042">
        <v>8.6</v>
      </c>
      <c r="AC1042">
        <v>0</v>
      </c>
      <c r="AD1042">
        <v>1</v>
      </c>
      <c r="AE1042">
        <v>1</v>
      </c>
      <c r="AF1042" t="s">
        <v>3</v>
      </c>
      <c r="AG1042">
        <v>3.45</v>
      </c>
      <c r="AH1042">
        <v>2</v>
      </c>
      <c r="AI1042">
        <v>69735440</v>
      </c>
      <c r="AJ1042">
        <v>1024</v>
      </c>
      <c r="AK1042">
        <v>0</v>
      </c>
      <c r="AL1042">
        <v>0</v>
      </c>
      <c r="AM1042">
        <v>0</v>
      </c>
      <c r="AN1042">
        <v>0</v>
      </c>
      <c r="AO1042">
        <v>0</v>
      </c>
      <c r="AP1042">
        <v>0</v>
      </c>
      <c r="AQ1042">
        <v>0</v>
      </c>
      <c r="AR1042">
        <v>0</v>
      </c>
    </row>
    <row r="1043" spans="1:44" x14ac:dyDescent="0.2">
      <c r="A1043">
        <f>ROW(Source!A1223)</f>
        <v>1223</v>
      </c>
      <c r="B1043">
        <v>69735444</v>
      </c>
      <c r="C1043">
        <v>69735439</v>
      </c>
      <c r="D1043">
        <v>27441327</v>
      </c>
      <c r="E1043">
        <v>1</v>
      </c>
      <c r="F1043">
        <v>1</v>
      </c>
      <c r="G1043">
        <v>1</v>
      </c>
      <c r="H1043">
        <v>2</v>
      </c>
      <c r="I1043" t="s">
        <v>975</v>
      </c>
      <c r="J1043" t="s">
        <v>976</v>
      </c>
      <c r="K1043" t="s">
        <v>977</v>
      </c>
      <c r="L1043">
        <v>1368</v>
      </c>
      <c r="N1043">
        <v>1011</v>
      </c>
      <c r="O1043" t="s">
        <v>978</v>
      </c>
      <c r="P1043" t="s">
        <v>978</v>
      </c>
      <c r="Q1043">
        <v>1</v>
      </c>
      <c r="X1043">
        <v>0.02</v>
      </c>
      <c r="Y1043">
        <v>0</v>
      </c>
      <c r="Z1043">
        <v>93.37</v>
      </c>
      <c r="AA1043">
        <v>11.69</v>
      </c>
      <c r="AB1043">
        <v>0</v>
      </c>
      <c r="AC1043">
        <v>0</v>
      </c>
      <c r="AD1043">
        <v>1</v>
      </c>
      <c r="AE1043">
        <v>0</v>
      </c>
      <c r="AF1043" t="s">
        <v>3</v>
      </c>
      <c r="AG1043">
        <v>0.02</v>
      </c>
      <c r="AH1043">
        <v>2</v>
      </c>
      <c r="AI1043">
        <v>69735441</v>
      </c>
      <c r="AJ1043">
        <v>1025</v>
      </c>
      <c r="AK1043">
        <v>0</v>
      </c>
      <c r="AL1043">
        <v>0</v>
      </c>
      <c r="AM1043">
        <v>0</v>
      </c>
      <c r="AN1043">
        <v>0</v>
      </c>
      <c r="AO1043">
        <v>0</v>
      </c>
      <c r="AP1043">
        <v>0</v>
      </c>
      <c r="AQ1043">
        <v>0</v>
      </c>
      <c r="AR1043">
        <v>0</v>
      </c>
    </row>
    <row r="1044" spans="1:44" x14ac:dyDescent="0.2">
      <c r="A1044">
        <f>ROW(Source!A1223)</f>
        <v>1223</v>
      </c>
      <c r="B1044">
        <v>69735445</v>
      </c>
      <c r="C1044">
        <v>69735439</v>
      </c>
      <c r="D1044">
        <v>27386998</v>
      </c>
      <c r="E1044">
        <v>1</v>
      </c>
      <c r="F1044">
        <v>1</v>
      </c>
      <c r="G1044">
        <v>1</v>
      </c>
      <c r="H1044">
        <v>3</v>
      </c>
      <c r="I1044" t="s">
        <v>163</v>
      </c>
      <c r="J1044" t="s">
        <v>165</v>
      </c>
      <c r="K1044" t="s">
        <v>1063</v>
      </c>
      <c r="L1044">
        <v>1327</v>
      </c>
      <c r="N1044">
        <v>1005</v>
      </c>
      <c r="O1044" t="s">
        <v>56</v>
      </c>
      <c r="P1044" t="s">
        <v>56</v>
      </c>
      <c r="Q1044">
        <v>1</v>
      </c>
      <c r="X1044">
        <v>122.4</v>
      </c>
      <c r="Y1044">
        <v>12.26</v>
      </c>
      <c r="Z1044">
        <v>0</v>
      </c>
      <c r="AA1044">
        <v>0</v>
      </c>
      <c r="AB1044">
        <v>0</v>
      </c>
      <c r="AC1044">
        <v>0</v>
      </c>
      <c r="AD1044">
        <v>1</v>
      </c>
      <c r="AE1044">
        <v>0</v>
      </c>
      <c r="AF1044" t="s">
        <v>3</v>
      </c>
      <c r="AG1044">
        <v>122.4</v>
      </c>
      <c r="AH1044">
        <v>2</v>
      </c>
      <c r="AI1044">
        <v>69735442</v>
      </c>
      <c r="AJ1044">
        <v>1026</v>
      </c>
      <c r="AK1044">
        <v>3</v>
      </c>
      <c r="AL1044">
        <v>-1500.624</v>
      </c>
      <c r="AM1044">
        <v>0</v>
      </c>
      <c r="AN1044">
        <v>0</v>
      </c>
      <c r="AO1044">
        <v>0</v>
      </c>
      <c r="AP1044">
        <v>0</v>
      </c>
      <c r="AQ1044">
        <v>0</v>
      </c>
      <c r="AR1044">
        <v>1</v>
      </c>
    </row>
    <row r="1045" spans="1:44" x14ac:dyDescent="0.2">
      <c r="A1045">
        <f>ROW(Source!A1226)</f>
        <v>1226</v>
      </c>
      <c r="B1045">
        <v>69735451</v>
      </c>
      <c r="C1045">
        <v>69735447</v>
      </c>
      <c r="D1045">
        <v>27493137</v>
      </c>
      <c r="E1045">
        <v>1</v>
      </c>
      <c r="F1045">
        <v>1</v>
      </c>
      <c r="G1045">
        <v>1</v>
      </c>
      <c r="H1045">
        <v>1</v>
      </c>
      <c r="I1045" t="s">
        <v>999</v>
      </c>
      <c r="J1045" t="s">
        <v>3</v>
      </c>
      <c r="K1045" t="s">
        <v>1000</v>
      </c>
      <c r="L1045">
        <v>1369</v>
      </c>
      <c r="N1045">
        <v>1013</v>
      </c>
      <c r="O1045" t="s">
        <v>974</v>
      </c>
      <c r="P1045" t="s">
        <v>974</v>
      </c>
      <c r="Q1045">
        <v>1</v>
      </c>
      <c r="X1045">
        <v>4.1399999999999997</v>
      </c>
      <c r="Y1045">
        <v>0</v>
      </c>
      <c r="Z1045">
        <v>0</v>
      </c>
      <c r="AA1045">
        <v>0</v>
      </c>
      <c r="AB1045">
        <v>9.15</v>
      </c>
      <c r="AC1045">
        <v>0</v>
      </c>
      <c r="AD1045">
        <v>1</v>
      </c>
      <c r="AE1045">
        <v>1</v>
      </c>
      <c r="AF1045" t="s">
        <v>3</v>
      </c>
      <c r="AG1045">
        <v>4.1399999999999997</v>
      </c>
      <c r="AH1045">
        <v>2</v>
      </c>
      <c r="AI1045">
        <v>69735448</v>
      </c>
      <c r="AJ1045">
        <v>1027</v>
      </c>
      <c r="AK1045">
        <v>0</v>
      </c>
      <c r="AL1045">
        <v>0</v>
      </c>
      <c r="AM1045">
        <v>0</v>
      </c>
      <c r="AN1045">
        <v>0</v>
      </c>
      <c r="AO1045">
        <v>0</v>
      </c>
      <c r="AP1045">
        <v>0</v>
      </c>
      <c r="AQ1045">
        <v>0</v>
      </c>
      <c r="AR1045">
        <v>0</v>
      </c>
    </row>
    <row r="1046" spans="1:44" x14ac:dyDescent="0.2">
      <c r="A1046">
        <f>ROW(Source!A1226)</f>
        <v>1226</v>
      </c>
      <c r="B1046">
        <v>69735452</v>
      </c>
      <c r="C1046">
        <v>69735447</v>
      </c>
      <c r="D1046">
        <v>27441327</v>
      </c>
      <c r="E1046">
        <v>1</v>
      </c>
      <c r="F1046">
        <v>1</v>
      </c>
      <c r="G1046">
        <v>1</v>
      </c>
      <c r="H1046">
        <v>2</v>
      </c>
      <c r="I1046" t="s">
        <v>975</v>
      </c>
      <c r="J1046" t="s">
        <v>976</v>
      </c>
      <c r="K1046" t="s">
        <v>977</v>
      </c>
      <c r="L1046">
        <v>1368</v>
      </c>
      <c r="N1046">
        <v>1011</v>
      </c>
      <c r="O1046" t="s">
        <v>978</v>
      </c>
      <c r="P1046" t="s">
        <v>978</v>
      </c>
      <c r="Q1046">
        <v>1</v>
      </c>
      <c r="X1046">
        <v>0.11</v>
      </c>
      <c r="Y1046">
        <v>0</v>
      </c>
      <c r="Z1046">
        <v>93.37</v>
      </c>
      <c r="AA1046">
        <v>11.69</v>
      </c>
      <c r="AB1046">
        <v>0</v>
      </c>
      <c r="AC1046">
        <v>0</v>
      </c>
      <c r="AD1046">
        <v>1</v>
      </c>
      <c r="AE1046">
        <v>0</v>
      </c>
      <c r="AF1046" t="s">
        <v>3</v>
      </c>
      <c r="AG1046">
        <v>0.11</v>
      </c>
      <c r="AH1046">
        <v>2</v>
      </c>
      <c r="AI1046">
        <v>69735449</v>
      </c>
      <c r="AJ1046">
        <v>1028</v>
      </c>
      <c r="AK1046">
        <v>0</v>
      </c>
      <c r="AL1046">
        <v>0</v>
      </c>
      <c r="AM1046">
        <v>0</v>
      </c>
      <c r="AN1046">
        <v>0</v>
      </c>
      <c r="AO1046">
        <v>0</v>
      </c>
      <c r="AP1046">
        <v>0</v>
      </c>
      <c r="AQ1046">
        <v>0</v>
      </c>
      <c r="AR1046">
        <v>0</v>
      </c>
    </row>
    <row r="1047" spans="1:44" x14ac:dyDescent="0.2">
      <c r="A1047">
        <f>ROW(Source!A1226)</f>
        <v>1226</v>
      </c>
      <c r="B1047">
        <v>69735453</v>
      </c>
      <c r="C1047">
        <v>69735447</v>
      </c>
      <c r="D1047">
        <v>27371771</v>
      </c>
      <c r="E1047">
        <v>1</v>
      </c>
      <c r="F1047">
        <v>1</v>
      </c>
      <c r="G1047">
        <v>1</v>
      </c>
      <c r="H1047">
        <v>3</v>
      </c>
      <c r="I1047" t="s">
        <v>178</v>
      </c>
      <c r="J1047" t="s">
        <v>181</v>
      </c>
      <c r="K1047" t="s">
        <v>1064</v>
      </c>
      <c r="L1047">
        <v>1308</v>
      </c>
      <c r="N1047">
        <v>1003</v>
      </c>
      <c r="O1047" t="s">
        <v>180</v>
      </c>
      <c r="P1047" t="s">
        <v>180</v>
      </c>
      <c r="Q1047">
        <v>100</v>
      </c>
      <c r="X1047">
        <v>1.05</v>
      </c>
      <c r="Y1047">
        <v>2258.6999999999998</v>
      </c>
      <c r="Z1047">
        <v>0</v>
      </c>
      <c r="AA1047">
        <v>0</v>
      </c>
      <c r="AB1047">
        <v>0</v>
      </c>
      <c r="AC1047">
        <v>0</v>
      </c>
      <c r="AD1047">
        <v>1</v>
      </c>
      <c r="AE1047">
        <v>0</v>
      </c>
      <c r="AF1047" t="s">
        <v>3</v>
      </c>
      <c r="AG1047">
        <v>1.05</v>
      </c>
      <c r="AH1047">
        <v>2</v>
      </c>
      <c r="AI1047">
        <v>69735450</v>
      </c>
      <c r="AJ1047">
        <v>1029</v>
      </c>
      <c r="AK1047">
        <v>3</v>
      </c>
      <c r="AL1047">
        <v>-2371.6349999999998</v>
      </c>
      <c r="AM1047">
        <v>0</v>
      </c>
      <c r="AN1047">
        <v>0</v>
      </c>
      <c r="AO1047">
        <v>0</v>
      </c>
      <c r="AP1047">
        <v>0</v>
      </c>
      <c r="AQ1047">
        <v>0</v>
      </c>
      <c r="AR1047">
        <v>1</v>
      </c>
    </row>
    <row r="1048" spans="1:44" x14ac:dyDescent="0.2">
      <c r="A1048">
        <f>ROW(Source!A1227)</f>
        <v>1227</v>
      </c>
      <c r="B1048">
        <v>69735451</v>
      </c>
      <c r="C1048">
        <v>69735447</v>
      </c>
      <c r="D1048">
        <v>27493137</v>
      </c>
      <c r="E1048">
        <v>1</v>
      </c>
      <c r="F1048">
        <v>1</v>
      </c>
      <c r="G1048">
        <v>1</v>
      </c>
      <c r="H1048">
        <v>1</v>
      </c>
      <c r="I1048" t="s">
        <v>999</v>
      </c>
      <c r="J1048" t="s">
        <v>3</v>
      </c>
      <c r="K1048" t="s">
        <v>1000</v>
      </c>
      <c r="L1048">
        <v>1369</v>
      </c>
      <c r="N1048">
        <v>1013</v>
      </c>
      <c r="O1048" t="s">
        <v>974</v>
      </c>
      <c r="P1048" t="s">
        <v>974</v>
      </c>
      <c r="Q1048">
        <v>1</v>
      </c>
      <c r="X1048">
        <v>4.1399999999999997</v>
      </c>
      <c r="Y1048">
        <v>0</v>
      </c>
      <c r="Z1048">
        <v>0</v>
      </c>
      <c r="AA1048">
        <v>0</v>
      </c>
      <c r="AB1048">
        <v>9.15</v>
      </c>
      <c r="AC1048">
        <v>0</v>
      </c>
      <c r="AD1048">
        <v>1</v>
      </c>
      <c r="AE1048">
        <v>1</v>
      </c>
      <c r="AF1048" t="s">
        <v>3</v>
      </c>
      <c r="AG1048">
        <v>4.1399999999999997</v>
      </c>
      <c r="AH1048">
        <v>2</v>
      </c>
      <c r="AI1048">
        <v>69735448</v>
      </c>
      <c r="AJ1048">
        <v>1030</v>
      </c>
      <c r="AK1048">
        <v>0</v>
      </c>
      <c r="AL1048">
        <v>0</v>
      </c>
      <c r="AM1048">
        <v>0</v>
      </c>
      <c r="AN1048">
        <v>0</v>
      </c>
      <c r="AO1048">
        <v>0</v>
      </c>
      <c r="AP1048">
        <v>0</v>
      </c>
      <c r="AQ1048">
        <v>0</v>
      </c>
      <c r="AR1048">
        <v>0</v>
      </c>
    </row>
    <row r="1049" spans="1:44" x14ac:dyDescent="0.2">
      <c r="A1049">
        <f>ROW(Source!A1227)</f>
        <v>1227</v>
      </c>
      <c r="B1049">
        <v>69735452</v>
      </c>
      <c r="C1049">
        <v>69735447</v>
      </c>
      <c r="D1049">
        <v>27441327</v>
      </c>
      <c r="E1049">
        <v>1</v>
      </c>
      <c r="F1049">
        <v>1</v>
      </c>
      <c r="G1049">
        <v>1</v>
      </c>
      <c r="H1049">
        <v>2</v>
      </c>
      <c r="I1049" t="s">
        <v>975</v>
      </c>
      <c r="J1049" t="s">
        <v>976</v>
      </c>
      <c r="K1049" t="s">
        <v>977</v>
      </c>
      <c r="L1049">
        <v>1368</v>
      </c>
      <c r="N1049">
        <v>1011</v>
      </c>
      <c r="O1049" t="s">
        <v>978</v>
      </c>
      <c r="P1049" t="s">
        <v>978</v>
      </c>
      <c r="Q1049">
        <v>1</v>
      </c>
      <c r="X1049">
        <v>0.11</v>
      </c>
      <c r="Y1049">
        <v>0</v>
      </c>
      <c r="Z1049">
        <v>93.37</v>
      </c>
      <c r="AA1049">
        <v>11.69</v>
      </c>
      <c r="AB1049">
        <v>0</v>
      </c>
      <c r="AC1049">
        <v>0</v>
      </c>
      <c r="AD1049">
        <v>1</v>
      </c>
      <c r="AE1049">
        <v>0</v>
      </c>
      <c r="AF1049" t="s">
        <v>3</v>
      </c>
      <c r="AG1049">
        <v>0.11</v>
      </c>
      <c r="AH1049">
        <v>2</v>
      </c>
      <c r="AI1049">
        <v>69735449</v>
      </c>
      <c r="AJ1049">
        <v>1031</v>
      </c>
      <c r="AK1049">
        <v>0</v>
      </c>
      <c r="AL1049">
        <v>0</v>
      </c>
      <c r="AM1049">
        <v>0</v>
      </c>
      <c r="AN1049">
        <v>0</v>
      </c>
      <c r="AO1049">
        <v>0</v>
      </c>
      <c r="AP1049">
        <v>0</v>
      </c>
      <c r="AQ1049">
        <v>0</v>
      </c>
      <c r="AR1049">
        <v>0</v>
      </c>
    </row>
    <row r="1050" spans="1:44" x14ac:dyDescent="0.2">
      <c r="A1050">
        <f>ROW(Source!A1227)</f>
        <v>1227</v>
      </c>
      <c r="B1050">
        <v>69735453</v>
      </c>
      <c r="C1050">
        <v>69735447</v>
      </c>
      <c r="D1050">
        <v>27371771</v>
      </c>
      <c r="E1050">
        <v>1</v>
      </c>
      <c r="F1050">
        <v>1</v>
      </c>
      <c r="G1050">
        <v>1</v>
      </c>
      <c r="H1050">
        <v>3</v>
      </c>
      <c r="I1050" t="s">
        <v>178</v>
      </c>
      <c r="J1050" t="s">
        <v>181</v>
      </c>
      <c r="K1050" t="s">
        <v>1064</v>
      </c>
      <c r="L1050">
        <v>1308</v>
      </c>
      <c r="N1050">
        <v>1003</v>
      </c>
      <c r="O1050" t="s">
        <v>180</v>
      </c>
      <c r="P1050" t="s">
        <v>180</v>
      </c>
      <c r="Q1050">
        <v>100</v>
      </c>
      <c r="X1050">
        <v>1.05</v>
      </c>
      <c r="Y1050">
        <v>2258.6999999999998</v>
      </c>
      <c r="Z1050">
        <v>0</v>
      </c>
      <c r="AA1050">
        <v>0</v>
      </c>
      <c r="AB1050">
        <v>0</v>
      </c>
      <c r="AC1050">
        <v>0</v>
      </c>
      <c r="AD1050">
        <v>1</v>
      </c>
      <c r="AE1050">
        <v>0</v>
      </c>
      <c r="AF1050" t="s">
        <v>3</v>
      </c>
      <c r="AG1050">
        <v>1.05</v>
      </c>
      <c r="AH1050">
        <v>2</v>
      </c>
      <c r="AI1050">
        <v>69735450</v>
      </c>
      <c r="AJ1050">
        <v>1032</v>
      </c>
      <c r="AK1050">
        <v>3</v>
      </c>
      <c r="AL1050">
        <v>-2371.6349999999998</v>
      </c>
      <c r="AM1050">
        <v>0</v>
      </c>
      <c r="AN1050">
        <v>0</v>
      </c>
      <c r="AO1050">
        <v>0</v>
      </c>
      <c r="AP1050">
        <v>0</v>
      </c>
      <c r="AQ1050">
        <v>0</v>
      </c>
      <c r="AR1050">
        <v>1</v>
      </c>
    </row>
    <row r="1051" spans="1:44" x14ac:dyDescent="0.2">
      <c r="A1051">
        <f>ROW(Source!A1230)</f>
        <v>1230</v>
      </c>
      <c r="B1051">
        <v>69735462</v>
      </c>
      <c r="C1051">
        <v>69735455</v>
      </c>
      <c r="D1051">
        <v>27496319</v>
      </c>
      <c r="E1051">
        <v>1</v>
      </c>
      <c r="F1051">
        <v>1</v>
      </c>
      <c r="G1051">
        <v>1</v>
      </c>
      <c r="H1051">
        <v>1</v>
      </c>
      <c r="I1051" t="s">
        <v>1001</v>
      </c>
      <c r="J1051" t="s">
        <v>3</v>
      </c>
      <c r="K1051" t="s">
        <v>1002</v>
      </c>
      <c r="L1051">
        <v>1369</v>
      </c>
      <c r="N1051">
        <v>1013</v>
      </c>
      <c r="O1051" t="s">
        <v>974</v>
      </c>
      <c r="P1051" t="s">
        <v>974</v>
      </c>
      <c r="Q1051">
        <v>1</v>
      </c>
      <c r="X1051">
        <v>39.51</v>
      </c>
      <c r="Y1051">
        <v>0</v>
      </c>
      <c r="Z1051">
        <v>0</v>
      </c>
      <c r="AA1051">
        <v>0</v>
      </c>
      <c r="AB1051">
        <v>8.01</v>
      </c>
      <c r="AC1051">
        <v>0</v>
      </c>
      <c r="AD1051">
        <v>1</v>
      </c>
      <c r="AE1051">
        <v>1</v>
      </c>
      <c r="AF1051" t="s">
        <v>3</v>
      </c>
      <c r="AG1051">
        <v>39.51</v>
      </c>
      <c r="AH1051">
        <v>2</v>
      </c>
      <c r="AI1051">
        <v>69735456</v>
      </c>
      <c r="AJ1051">
        <v>1033</v>
      </c>
      <c r="AK1051">
        <v>0</v>
      </c>
      <c r="AL1051">
        <v>0</v>
      </c>
      <c r="AM1051">
        <v>0</v>
      </c>
      <c r="AN1051">
        <v>0</v>
      </c>
      <c r="AO1051">
        <v>0</v>
      </c>
      <c r="AP1051">
        <v>0</v>
      </c>
      <c r="AQ1051">
        <v>0</v>
      </c>
      <c r="AR1051">
        <v>0</v>
      </c>
    </row>
    <row r="1052" spans="1:44" x14ac:dyDescent="0.2">
      <c r="A1052">
        <f>ROW(Source!A1230)</f>
        <v>1230</v>
      </c>
      <c r="B1052">
        <v>69735463</v>
      </c>
      <c r="C1052">
        <v>69735455</v>
      </c>
      <c r="D1052">
        <v>121548</v>
      </c>
      <c r="E1052">
        <v>1</v>
      </c>
      <c r="F1052">
        <v>1</v>
      </c>
      <c r="G1052">
        <v>1</v>
      </c>
      <c r="H1052">
        <v>1</v>
      </c>
      <c r="I1052" t="s">
        <v>36</v>
      </c>
      <c r="J1052" t="s">
        <v>3</v>
      </c>
      <c r="K1052" t="s">
        <v>981</v>
      </c>
      <c r="L1052">
        <v>608254</v>
      </c>
      <c r="N1052">
        <v>1013</v>
      </c>
      <c r="O1052" t="s">
        <v>982</v>
      </c>
      <c r="P1052" t="s">
        <v>982</v>
      </c>
      <c r="Q1052">
        <v>1</v>
      </c>
      <c r="X1052">
        <v>1.27</v>
      </c>
      <c r="Y1052">
        <v>0</v>
      </c>
      <c r="Z1052">
        <v>0</v>
      </c>
      <c r="AA1052">
        <v>0</v>
      </c>
      <c r="AB1052">
        <v>0</v>
      </c>
      <c r="AC1052">
        <v>0</v>
      </c>
      <c r="AD1052">
        <v>1</v>
      </c>
      <c r="AE1052">
        <v>2</v>
      </c>
      <c r="AF1052" t="s">
        <v>3</v>
      </c>
      <c r="AG1052">
        <v>1.27</v>
      </c>
      <c r="AH1052">
        <v>2</v>
      </c>
      <c r="AI1052">
        <v>69735457</v>
      </c>
      <c r="AJ1052">
        <v>1034</v>
      </c>
      <c r="AK1052">
        <v>0</v>
      </c>
      <c r="AL1052">
        <v>0</v>
      </c>
      <c r="AM1052">
        <v>0</v>
      </c>
      <c r="AN1052">
        <v>0</v>
      </c>
      <c r="AO1052">
        <v>0</v>
      </c>
      <c r="AP1052">
        <v>0</v>
      </c>
      <c r="AQ1052">
        <v>0</v>
      </c>
      <c r="AR1052">
        <v>0</v>
      </c>
    </row>
    <row r="1053" spans="1:44" x14ac:dyDescent="0.2">
      <c r="A1053">
        <f>ROW(Source!A1230)</f>
        <v>1230</v>
      </c>
      <c r="B1053">
        <v>69735464</v>
      </c>
      <c r="C1053">
        <v>69735455</v>
      </c>
      <c r="D1053">
        <v>27439630</v>
      </c>
      <c r="E1053">
        <v>1</v>
      </c>
      <c r="F1053">
        <v>1</v>
      </c>
      <c r="G1053">
        <v>1</v>
      </c>
      <c r="H1053">
        <v>2</v>
      </c>
      <c r="I1053" t="s">
        <v>986</v>
      </c>
      <c r="J1053" t="s">
        <v>987</v>
      </c>
      <c r="K1053" t="s">
        <v>988</v>
      </c>
      <c r="L1053">
        <v>1368</v>
      </c>
      <c r="N1053">
        <v>1011</v>
      </c>
      <c r="O1053" t="s">
        <v>978</v>
      </c>
      <c r="P1053" t="s">
        <v>978</v>
      </c>
      <c r="Q1053">
        <v>1</v>
      </c>
      <c r="X1053">
        <v>1.27</v>
      </c>
      <c r="Y1053">
        <v>0</v>
      </c>
      <c r="Z1053">
        <v>31.27</v>
      </c>
      <c r="AA1053">
        <v>13.61</v>
      </c>
      <c r="AB1053">
        <v>0</v>
      </c>
      <c r="AC1053">
        <v>0</v>
      </c>
      <c r="AD1053">
        <v>1</v>
      </c>
      <c r="AE1053">
        <v>0</v>
      </c>
      <c r="AF1053" t="s">
        <v>3</v>
      </c>
      <c r="AG1053">
        <v>1.27</v>
      </c>
      <c r="AH1053">
        <v>2</v>
      </c>
      <c r="AI1053">
        <v>69735458</v>
      </c>
      <c r="AJ1053">
        <v>1035</v>
      </c>
      <c r="AK1053">
        <v>0</v>
      </c>
      <c r="AL1053">
        <v>0</v>
      </c>
      <c r="AM1053">
        <v>0</v>
      </c>
      <c r="AN1053">
        <v>0</v>
      </c>
      <c r="AO1053">
        <v>0</v>
      </c>
      <c r="AP1053">
        <v>0</v>
      </c>
      <c r="AQ1053">
        <v>0</v>
      </c>
      <c r="AR1053">
        <v>0</v>
      </c>
    </row>
    <row r="1054" spans="1:44" x14ac:dyDescent="0.2">
      <c r="A1054">
        <f>ROW(Source!A1230)</f>
        <v>1230</v>
      </c>
      <c r="B1054">
        <v>69735465</v>
      </c>
      <c r="C1054">
        <v>69735455</v>
      </c>
      <c r="D1054">
        <v>27440041</v>
      </c>
      <c r="E1054">
        <v>1</v>
      </c>
      <c r="F1054">
        <v>1</v>
      </c>
      <c r="G1054">
        <v>1</v>
      </c>
      <c r="H1054">
        <v>2</v>
      </c>
      <c r="I1054" t="s">
        <v>1003</v>
      </c>
      <c r="J1054" t="s">
        <v>1004</v>
      </c>
      <c r="K1054" t="s">
        <v>1005</v>
      </c>
      <c r="L1054">
        <v>1368</v>
      </c>
      <c r="N1054">
        <v>1011</v>
      </c>
      <c r="O1054" t="s">
        <v>978</v>
      </c>
      <c r="P1054" t="s">
        <v>978</v>
      </c>
      <c r="Q1054">
        <v>1</v>
      </c>
      <c r="X1054">
        <v>9.07</v>
      </c>
      <c r="Y1054">
        <v>0</v>
      </c>
      <c r="Z1054">
        <v>0.5</v>
      </c>
      <c r="AA1054">
        <v>0</v>
      </c>
      <c r="AB1054">
        <v>0</v>
      </c>
      <c r="AC1054">
        <v>0</v>
      </c>
      <c r="AD1054">
        <v>1</v>
      </c>
      <c r="AE1054">
        <v>0</v>
      </c>
      <c r="AF1054" t="s">
        <v>3</v>
      </c>
      <c r="AG1054">
        <v>9.07</v>
      </c>
      <c r="AH1054">
        <v>2</v>
      </c>
      <c r="AI1054">
        <v>69735459</v>
      </c>
      <c r="AJ1054">
        <v>1036</v>
      </c>
      <c r="AK1054">
        <v>0</v>
      </c>
      <c r="AL1054">
        <v>0</v>
      </c>
      <c r="AM1054">
        <v>0</v>
      </c>
      <c r="AN1054">
        <v>0</v>
      </c>
      <c r="AO1054">
        <v>0</v>
      </c>
      <c r="AP1054">
        <v>0</v>
      </c>
      <c r="AQ1054">
        <v>0</v>
      </c>
      <c r="AR1054">
        <v>0</v>
      </c>
    </row>
    <row r="1055" spans="1:44" x14ac:dyDescent="0.2">
      <c r="A1055">
        <f>ROW(Source!A1230)</f>
        <v>1230</v>
      </c>
      <c r="B1055">
        <v>69735466</v>
      </c>
      <c r="C1055">
        <v>69735455</v>
      </c>
      <c r="D1055">
        <v>27407705</v>
      </c>
      <c r="E1055">
        <v>1</v>
      </c>
      <c r="F1055">
        <v>1</v>
      </c>
      <c r="G1055">
        <v>1</v>
      </c>
      <c r="H1055">
        <v>3</v>
      </c>
      <c r="I1055" t="s">
        <v>1065</v>
      </c>
      <c r="J1055" t="s">
        <v>1066</v>
      </c>
      <c r="K1055" t="s">
        <v>1067</v>
      </c>
      <c r="L1055">
        <v>1339</v>
      </c>
      <c r="N1055">
        <v>1007</v>
      </c>
      <c r="O1055" t="s">
        <v>40</v>
      </c>
      <c r="P1055" t="s">
        <v>40</v>
      </c>
      <c r="Q1055">
        <v>1</v>
      </c>
      <c r="X1055">
        <v>2.04</v>
      </c>
      <c r="Y1055">
        <v>494.7</v>
      </c>
      <c r="Z1055">
        <v>0</v>
      </c>
      <c r="AA1055">
        <v>0</v>
      </c>
      <c r="AB1055">
        <v>0</v>
      </c>
      <c r="AC1055">
        <v>0</v>
      </c>
      <c r="AD1055">
        <v>1</v>
      </c>
      <c r="AE1055">
        <v>0</v>
      </c>
      <c r="AF1055" t="s">
        <v>3</v>
      </c>
      <c r="AG1055">
        <v>2.04</v>
      </c>
      <c r="AH1055">
        <v>3</v>
      </c>
      <c r="AI1055">
        <v>-1</v>
      </c>
      <c r="AJ1055" t="s">
        <v>3</v>
      </c>
      <c r="AK1055">
        <v>4</v>
      </c>
      <c r="AL1055">
        <v>-1009.188</v>
      </c>
      <c r="AM1055">
        <v>0</v>
      </c>
      <c r="AN1055">
        <v>0</v>
      </c>
      <c r="AO1055">
        <v>0</v>
      </c>
      <c r="AP1055">
        <v>0</v>
      </c>
      <c r="AQ1055">
        <v>0</v>
      </c>
      <c r="AR1055">
        <v>1</v>
      </c>
    </row>
    <row r="1056" spans="1:44" x14ac:dyDescent="0.2">
      <c r="A1056">
        <f>ROW(Source!A1230)</f>
        <v>1230</v>
      </c>
      <c r="B1056">
        <v>69735467</v>
      </c>
      <c r="C1056">
        <v>69735455</v>
      </c>
      <c r="D1056">
        <v>27416566</v>
      </c>
      <c r="E1056">
        <v>1</v>
      </c>
      <c r="F1056">
        <v>1</v>
      </c>
      <c r="G1056">
        <v>1</v>
      </c>
      <c r="H1056">
        <v>3</v>
      </c>
      <c r="I1056" t="s">
        <v>82</v>
      </c>
      <c r="J1056" t="s">
        <v>194</v>
      </c>
      <c r="K1056" t="s">
        <v>83</v>
      </c>
      <c r="L1056">
        <v>1339</v>
      </c>
      <c r="N1056">
        <v>1007</v>
      </c>
      <c r="O1056" t="s">
        <v>40</v>
      </c>
      <c r="P1056" t="s">
        <v>40</v>
      </c>
      <c r="Q1056">
        <v>1</v>
      </c>
      <c r="X1056">
        <v>3.5</v>
      </c>
      <c r="Y1056">
        <v>7.14</v>
      </c>
      <c r="Z1056">
        <v>0</v>
      </c>
      <c r="AA1056">
        <v>0</v>
      </c>
      <c r="AB1056">
        <v>0</v>
      </c>
      <c r="AC1056">
        <v>0</v>
      </c>
      <c r="AD1056">
        <v>1</v>
      </c>
      <c r="AE1056">
        <v>0</v>
      </c>
      <c r="AF1056" t="s">
        <v>3</v>
      </c>
      <c r="AG1056">
        <v>3.5</v>
      </c>
      <c r="AH1056">
        <v>2</v>
      </c>
      <c r="AI1056">
        <v>69735460</v>
      </c>
      <c r="AJ1056">
        <v>1037</v>
      </c>
      <c r="AK1056">
        <v>3</v>
      </c>
      <c r="AL1056">
        <v>-24.99</v>
      </c>
      <c r="AM1056">
        <v>0</v>
      </c>
      <c r="AN1056">
        <v>0</v>
      </c>
      <c r="AO1056">
        <v>0</v>
      </c>
      <c r="AP1056">
        <v>0</v>
      </c>
      <c r="AQ1056">
        <v>0</v>
      </c>
      <c r="AR1056">
        <v>1</v>
      </c>
    </row>
    <row r="1057" spans="1:44" x14ac:dyDescent="0.2">
      <c r="A1057">
        <f>ROW(Source!A1231)</f>
        <v>1231</v>
      </c>
      <c r="B1057">
        <v>69735462</v>
      </c>
      <c r="C1057">
        <v>69735455</v>
      </c>
      <c r="D1057">
        <v>27496319</v>
      </c>
      <c r="E1057">
        <v>1</v>
      </c>
      <c r="F1057">
        <v>1</v>
      </c>
      <c r="G1057">
        <v>1</v>
      </c>
      <c r="H1057">
        <v>1</v>
      </c>
      <c r="I1057" t="s">
        <v>1001</v>
      </c>
      <c r="J1057" t="s">
        <v>3</v>
      </c>
      <c r="K1057" t="s">
        <v>1002</v>
      </c>
      <c r="L1057">
        <v>1369</v>
      </c>
      <c r="N1057">
        <v>1013</v>
      </c>
      <c r="O1057" t="s">
        <v>974</v>
      </c>
      <c r="P1057" t="s">
        <v>974</v>
      </c>
      <c r="Q1057">
        <v>1</v>
      </c>
      <c r="X1057">
        <v>39.51</v>
      </c>
      <c r="Y1057">
        <v>0</v>
      </c>
      <c r="Z1057">
        <v>0</v>
      </c>
      <c r="AA1057">
        <v>0</v>
      </c>
      <c r="AB1057">
        <v>8.01</v>
      </c>
      <c r="AC1057">
        <v>0</v>
      </c>
      <c r="AD1057">
        <v>1</v>
      </c>
      <c r="AE1057">
        <v>1</v>
      </c>
      <c r="AF1057" t="s">
        <v>3</v>
      </c>
      <c r="AG1057">
        <v>39.51</v>
      </c>
      <c r="AH1057">
        <v>2</v>
      </c>
      <c r="AI1057">
        <v>69735456</v>
      </c>
      <c r="AJ1057">
        <v>1039</v>
      </c>
      <c r="AK1057">
        <v>0</v>
      </c>
      <c r="AL1057">
        <v>0</v>
      </c>
      <c r="AM1057">
        <v>0</v>
      </c>
      <c r="AN1057">
        <v>0</v>
      </c>
      <c r="AO1057">
        <v>0</v>
      </c>
      <c r="AP1057">
        <v>0</v>
      </c>
      <c r="AQ1057">
        <v>0</v>
      </c>
      <c r="AR1057">
        <v>0</v>
      </c>
    </row>
    <row r="1058" spans="1:44" x14ac:dyDescent="0.2">
      <c r="A1058">
        <f>ROW(Source!A1231)</f>
        <v>1231</v>
      </c>
      <c r="B1058">
        <v>69735463</v>
      </c>
      <c r="C1058">
        <v>69735455</v>
      </c>
      <c r="D1058">
        <v>121548</v>
      </c>
      <c r="E1058">
        <v>1</v>
      </c>
      <c r="F1058">
        <v>1</v>
      </c>
      <c r="G1058">
        <v>1</v>
      </c>
      <c r="H1058">
        <v>1</v>
      </c>
      <c r="I1058" t="s">
        <v>36</v>
      </c>
      <c r="J1058" t="s">
        <v>3</v>
      </c>
      <c r="K1058" t="s">
        <v>981</v>
      </c>
      <c r="L1058">
        <v>608254</v>
      </c>
      <c r="N1058">
        <v>1013</v>
      </c>
      <c r="O1058" t="s">
        <v>982</v>
      </c>
      <c r="P1058" t="s">
        <v>982</v>
      </c>
      <c r="Q1058">
        <v>1</v>
      </c>
      <c r="X1058">
        <v>1.27</v>
      </c>
      <c r="Y1058">
        <v>0</v>
      </c>
      <c r="Z1058">
        <v>0</v>
      </c>
      <c r="AA1058">
        <v>0</v>
      </c>
      <c r="AB1058">
        <v>0</v>
      </c>
      <c r="AC1058">
        <v>0</v>
      </c>
      <c r="AD1058">
        <v>1</v>
      </c>
      <c r="AE1058">
        <v>2</v>
      </c>
      <c r="AF1058" t="s">
        <v>3</v>
      </c>
      <c r="AG1058">
        <v>1.27</v>
      </c>
      <c r="AH1058">
        <v>2</v>
      </c>
      <c r="AI1058">
        <v>69735457</v>
      </c>
      <c r="AJ1058">
        <v>1040</v>
      </c>
      <c r="AK1058">
        <v>0</v>
      </c>
      <c r="AL1058">
        <v>0</v>
      </c>
      <c r="AM1058">
        <v>0</v>
      </c>
      <c r="AN1058">
        <v>0</v>
      </c>
      <c r="AO1058">
        <v>0</v>
      </c>
      <c r="AP1058">
        <v>0</v>
      </c>
      <c r="AQ1058">
        <v>0</v>
      </c>
      <c r="AR1058">
        <v>0</v>
      </c>
    </row>
    <row r="1059" spans="1:44" x14ac:dyDescent="0.2">
      <c r="A1059">
        <f>ROW(Source!A1231)</f>
        <v>1231</v>
      </c>
      <c r="B1059">
        <v>69735464</v>
      </c>
      <c r="C1059">
        <v>69735455</v>
      </c>
      <c r="D1059">
        <v>27439630</v>
      </c>
      <c r="E1059">
        <v>1</v>
      </c>
      <c r="F1059">
        <v>1</v>
      </c>
      <c r="G1059">
        <v>1</v>
      </c>
      <c r="H1059">
        <v>2</v>
      </c>
      <c r="I1059" t="s">
        <v>986</v>
      </c>
      <c r="J1059" t="s">
        <v>987</v>
      </c>
      <c r="K1059" t="s">
        <v>988</v>
      </c>
      <c r="L1059">
        <v>1368</v>
      </c>
      <c r="N1059">
        <v>1011</v>
      </c>
      <c r="O1059" t="s">
        <v>978</v>
      </c>
      <c r="P1059" t="s">
        <v>978</v>
      </c>
      <c r="Q1059">
        <v>1</v>
      </c>
      <c r="X1059">
        <v>1.27</v>
      </c>
      <c r="Y1059">
        <v>0</v>
      </c>
      <c r="Z1059">
        <v>31.27</v>
      </c>
      <c r="AA1059">
        <v>13.61</v>
      </c>
      <c r="AB1059">
        <v>0</v>
      </c>
      <c r="AC1059">
        <v>0</v>
      </c>
      <c r="AD1059">
        <v>1</v>
      </c>
      <c r="AE1059">
        <v>0</v>
      </c>
      <c r="AF1059" t="s">
        <v>3</v>
      </c>
      <c r="AG1059">
        <v>1.27</v>
      </c>
      <c r="AH1059">
        <v>2</v>
      </c>
      <c r="AI1059">
        <v>69735458</v>
      </c>
      <c r="AJ1059">
        <v>1041</v>
      </c>
      <c r="AK1059">
        <v>0</v>
      </c>
      <c r="AL1059">
        <v>0</v>
      </c>
      <c r="AM1059">
        <v>0</v>
      </c>
      <c r="AN1059">
        <v>0</v>
      </c>
      <c r="AO1059">
        <v>0</v>
      </c>
      <c r="AP1059">
        <v>0</v>
      </c>
      <c r="AQ1059">
        <v>0</v>
      </c>
      <c r="AR1059">
        <v>0</v>
      </c>
    </row>
    <row r="1060" spans="1:44" x14ac:dyDescent="0.2">
      <c r="A1060">
        <f>ROW(Source!A1231)</f>
        <v>1231</v>
      </c>
      <c r="B1060">
        <v>69735465</v>
      </c>
      <c r="C1060">
        <v>69735455</v>
      </c>
      <c r="D1060">
        <v>27440041</v>
      </c>
      <c r="E1060">
        <v>1</v>
      </c>
      <c r="F1060">
        <v>1</v>
      </c>
      <c r="G1060">
        <v>1</v>
      </c>
      <c r="H1060">
        <v>2</v>
      </c>
      <c r="I1060" t="s">
        <v>1003</v>
      </c>
      <c r="J1060" t="s">
        <v>1004</v>
      </c>
      <c r="K1060" t="s">
        <v>1005</v>
      </c>
      <c r="L1060">
        <v>1368</v>
      </c>
      <c r="N1060">
        <v>1011</v>
      </c>
      <c r="O1060" t="s">
        <v>978</v>
      </c>
      <c r="P1060" t="s">
        <v>978</v>
      </c>
      <c r="Q1060">
        <v>1</v>
      </c>
      <c r="X1060">
        <v>9.07</v>
      </c>
      <c r="Y1060">
        <v>0</v>
      </c>
      <c r="Z1060">
        <v>0.5</v>
      </c>
      <c r="AA1060">
        <v>0</v>
      </c>
      <c r="AB1060">
        <v>0</v>
      </c>
      <c r="AC1060">
        <v>0</v>
      </c>
      <c r="AD1060">
        <v>1</v>
      </c>
      <c r="AE1060">
        <v>0</v>
      </c>
      <c r="AF1060" t="s">
        <v>3</v>
      </c>
      <c r="AG1060">
        <v>9.07</v>
      </c>
      <c r="AH1060">
        <v>2</v>
      </c>
      <c r="AI1060">
        <v>69735459</v>
      </c>
      <c r="AJ1060">
        <v>1042</v>
      </c>
      <c r="AK1060">
        <v>0</v>
      </c>
      <c r="AL1060">
        <v>0</v>
      </c>
      <c r="AM1060">
        <v>0</v>
      </c>
      <c r="AN1060">
        <v>0</v>
      </c>
      <c r="AO1060">
        <v>0</v>
      </c>
      <c r="AP1060">
        <v>0</v>
      </c>
      <c r="AQ1060">
        <v>0</v>
      </c>
      <c r="AR1060">
        <v>0</v>
      </c>
    </row>
    <row r="1061" spans="1:44" x14ac:dyDescent="0.2">
      <c r="A1061">
        <f>ROW(Source!A1231)</f>
        <v>1231</v>
      </c>
      <c r="B1061">
        <v>69735466</v>
      </c>
      <c r="C1061">
        <v>69735455</v>
      </c>
      <c r="D1061">
        <v>27407705</v>
      </c>
      <c r="E1061">
        <v>1</v>
      </c>
      <c r="F1061">
        <v>1</v>
      </c>
      <c r="G1061">
        <v>1</v>
      </c>
      <c r="H1061">
        <v>3</v>
      </c>
      <c r="I1061" t="s">
        <v>1065</v>
      </c>
      <c r="J1061" t="s">
        <v>1066</v>
      </c>
      <c r="K1061" t="s">
        <v>1067</v>
      </c>
      <c r="L1061">
        <v>1339</v>
      </c>
      <c r="N1061">
        <v>1007</v>
      </c>
      <c r="O1061" t="s">
        <v>40</v>
      </c>
      <c r="P1061" t="s">
        <v>40</v>
      </c>
      <c r="Q1061">
        <v>1</v>
      </c>
      <c r="X1061">
        <v>2.04</v>
      </c>
      <c r="Y1061">
        <v>494.7</v>
      </c>
      <c r="Z1061">
        <v>0</v>
      </c>
      <c r="AA1061">
        <v>0</v>
      </c>
      <c r="AB1061">
        <v>0</v>
      </c>
      <c r="AC1061">
        <v>0</v>
      </c>
      <c r="AD1061">
        <v>1</v>
      </c>
      <c r="AE1061">
        <v>0</v>
      </c>
      <c r="AF1061" t="s">
        <v>3</v>
      </c>
      <c r="AG1061">
        <v>2.04</v>
      </c>
      <c r="AH1061">
        <v>3</v>
      </c>
      <c r="AI1061">
        <v>-1</v>
      </c>
      <c r="AJ1061" t="s">
        <v>3</v>
      </c>
      <c r="AK1061">
        <v>4</v>
      </c>
      <c r="AL1061">
        <v>-1009.188</v>
      </c>
      <c r="AM1061">
        <v>0</v>
      </c>
      <c r="AN1061">
        <v>0</v>
      </c>
      <c r="AO1061">
        <v>0</v>
      </c>
      <c r="AP1061">
        <v>0</v>
      </c>
      <c r="AQ1061">
        <v>0</v>
      </c>
      <c r="AR1061">
        <v>1</v>
      </c>
    </row>
    <row r="1062" spans="1:44" x14ac:dyDescent="0.2">
      <c r="A1062">
        <f>ROW(Source!A1231)</f>
        <v>1231</v>
      </c>
      <c r="B1062">
        <v>69735467</v>
      </c>
      <c r="C1062">
        <v>69735455</v>
      </c>
      <c r="D1062">
        <v>27416566</v>
      </c>
      <c r="E1062">
        <v>1</v>
      </c>
      <c r="F1062">
        <v>1</v>
      </c>
      <c r="G1062">
        <v>1</v>
      </c>
      <c r="H1062">
        <v>3</v>
      </c>
      <c r="I1062" t="s">
        <v>82</v>
      </c>
      <c r="J1062" t="s">
        <v>194</v>
      </c>
      <c r="K1062" t="s">
        <v>83</v>
      </c>
      <c r="L1062">
        <v>1339</v>
      </c>
      <c r="N1062">
        <v>1007</v>
      </c>
      <c r="O1062" t="s">
        <v>40</v>
      </c>
      <c r="P1062" t="s">
        <v>40</v>
      </c>
      <c r="Q1062">
        <v>1</v>
      </c>
      <c r="X1062">
        <v>3.5</v>
      </c>
      <c r="Y1062">
        <v>7.14</v>
      </c>
      <c r="Z1062">
        <v>0</v>
      </c>
      <c r="AA1062">
        <v>0</v>
      </c>
      <c r="AB1062">
        <v>0</v>
      </c>
      <c r="AC1062">
        <v>0</v>
      </c>
      <c r="AD1062">
        <v>1</v>
      </c>
      <c r="AE1062">
        <v>0</v>
      </c>
      <c r="AF1062" t="s">
        <v>3</v>
      </c>
      <c r="AG1062">
        <v>3.5</v>
      </c>
      <c r="AH1062">
        <v>2</v>
      </c>
      <c r="AI1062">
        <v>69735460</v>
      </c>
      <c r="AJ1062">
        <v>1043</v>
      </c>
      <c r="AK1062">
        <v>3</v>
      </c>
      <c r="AL1062">
        <v>-24.99</v>
      </c>
      <c r="AM1062">
        <v>0</v>
      </c>
      <c r="AN1062">
        <v>0</v>
      </c>
      <c r="AO1062">
        <v>0</v>
      </c>
      <c r="AP1062">
        <v>0</v>
      </c>
      <c r="AQ1062">
        <v>0</v>
      </c>
      <c r="AR1062">
        <v>1</v>
      </c>
    </row>
    <row r="1063" spans="1:44" x14ac:dyDescent="0.2">
      <c r="A1063">
        <f>ROW(Source!A1236)</f>
        <v>1236</v>
      </c>
      <c r="B1063">
        <v>69735476</v>
      </c>
      <c r="C1063">
        <v>69735470</v>
      </c>
      <c r="D1063">
        <v>27496319</v>
      </c>
      <c r="E1063">
        <v>1</v>
      </c>
      <c r="F1063">
        <v>1</v>
      </c>
      <c r="G1063">
        <v>1</v>
      </c>
      <c r="H1063">
        <v>1</v>
      </c>
      <c r="I1063" t="s">
        <v>1001</v>
      </c>
      <c r="J1063" t="s">
        <v>3</v>
      </c>
      <c r="K1063" t="s">
        <v>1002</v>
      </c>
      <c r="L1063">
        <v>1369</v>
      </c>
      <c r="N1063">
        <v>1013</v>
      </c>
      <c r="O1063" t="s">
        <v>974</v>
      </c>
      <c r="P1063" t="s">
        <v>974</v>
      </c>
      <c r="Q1063">
        <v>1</v>
      </c>
      <c r="X1063">
        <v>0.5</v>
      </c>
      <c r="Y1063">
        <v>0</v>
      </c>
      <c r="Z1063">
        <v>0</v>
      </c>
      <c r="AA1063">
        <v>0</v>
      </c>
      <c r="AB1063">
        <v>8.01</v>
      </c>
      <c r="AC1063">
        <v>0</v>
      </c>
      <c r="AD1063">
        <v>1</v>
      </c>
      <c r="AE1063">
        <v>1</v>
      </c>
      <c r="AF1063" t="s">
        <v>199</v>
      </c>
      <c r="AG1063">
        <v>2</v>
      </c>
      <c r="AH1063">
        <v>2</v>
      </c>
      <c r="AI1063">
        <v>69735471</v>
      </c>
      <c r="AJ1063">
        <v>1045</v>
      </c>
      <c r="AK1063">
        <v>0</v>
      </c>
      <c r="AL1063">
        <v>0</v>
      </c>
      <c r="AM1063">
        <v>0</v>
      </c>
      <c r="AN1063">
        <v>0</v>
      </c>
      <c r="AO1063">
        <v>0</v>
      </c>
      <c r="AP1063">
        <v>0</v>
      </c>
      <c r="AQ1063">
        <v>0</v>
      </c>
      <c r="AR1063">
        <v>0</v>
      </c>
    </row>
    <row r="1064" spans="1:44" x14ac:dyDescent="0.2">
      <c r="A1064">
        <f>ROW(Source!A1236)</f>
        <v>1236</v>
      </c>
      <c r="B1064">
        <v>69735477</v>
      </c>
      <c r="C1064">
        <v>69735470</v>
      </c>
      <c r="D1064">
        <v>121548</v>
      </c>
      <c r="E1064">
        <v>1</v>
      </c>
      <c r="F1064">
        <v>1</v>
      </c>
      <c r="G1064">
        <v>1</v>
      </c>
      <c r="H1064">
        <v>1</v>
      </c>
      <c r="I1064" t="s">
        <v>36</v>
      </c>
      <c r="J1064" t="s">
        <v>3</v>
      </c>
      <c r="K1064" t="s">
        <v>981</v>
      </c>
      <c r="L1064">
        <v>608254</v>
      </c>
      <c r="N1064">
        <v>1013</v>
      </c>
      <c r="O1064" t="s">
        <v>982</v>
      </c>
      <c r="P1064" t="s">
        <v>982</v>
      </c>
      <c r="Q1064">
        <v>1</v>
      </c>
      <c r="X1064">
        <v>0.21</v>
      </c>
      <c r="Y1064">
        <v>0</v>
      </c>
      <c r="Z1064">
        <v>0</v>
      </c>
      <c r="AA1064">
        <v>0</v>
      </c>
      <c r="AB1064">
        <v>0</v>
      </c>
      <c r="AC1064">
        <v>0</v>
      </c>
      <c r="AD1064">
        <v>1</v>
      </c>
      <c r="AE1064">
        <v>2</v>
      </c>
      <c r="AF1064" t="s">
        <v>199</v>
      </c>
      <c r="AG1064">
        <v>0.84</v>
      </c>
      <c r="AH1064">
        <v>2</v>
      </c>
      <c r="AI1064">
        <v>69735472</v>
      </c>
      <c r="AJ1064">
        <v>1046</v>
      </c>
      <c r="AK1064">
        <v>0</v>
      </c>
      <c r="AL1064">
        <v>0</v>
      </c>
      <c r="AM1064">
        <v>0</v>
      </c>
      <c r="AN1064">
        <v>0</v>
      </c>
      <c r="AO1064">
        <v>0</v>
      </c>
      <c r="AP1064">
        <v>0</v>
      </c>
      <c r="AQ1064">
        <v>0</v>
      </c>
      <c r="AR1064">
        <v>0</v>
      </c>
    </row>
    <row r="1065" spans="1:44" x14ac:dyDescent="0.2">
      <c r="A1065">
        <f>ROW(Source!A1236)</f>
        <v>1236</v>
      </c>
      <c r="B1065">
        <v>69735478</v>
      </c>
      <c r="C1065">
        <v>69735470</v>
      </c>
      <c r="D1065">
        <v>27439630</v>
      </c>
      <c r="E1065">
        <v>1</v>
      </c>
      <c r="F1065">
        <v>1</v>
      </c>
      <c r="G1065">
        <v>1</v>
      </c>
      <c r="H1065">
        <v>2</v>
      </c>
      <c r="I1065" t="s">
        <v>986</v>
      </c>
      <c r="J1065" t="s">
        <v>987</v>
      </c>
      <c r="K1065" t="s">
        <v>988</v>
      </c>
      <c r="L1065">
        <v>1368</v>
      </c>
      <c r="N1065">
        <v>1011</v>
      </c>
      <c r="O1065" t="s">
        <v>978</v>
      </c>
      <c r="P1065" t="s">
        <v>978</v>
      </c>
      <c r="Q1065">
        <v>1</v>
      </c>
      <c r="X1065">
        <v>0.21</v>
      </c>
      <c r="Y1065">
        <v>0</v>
      </c>
      <c r="Z1065">
        <v>31.27</v>
      </c>
      <c r="AA1065">
        <v>13.61</v>
      </c>
      <c r="AB1065">
        <v>0</v>
      </c>
      <c r="AC1065">
        <v>0</v>
      </c>
      <c r="AD1065">
        <v>1</v>
      </c>
      <c r="AE1065">
        <v>0</v>
      </c>
      <c r="AF1065" t="s">
        <v>199</v>
      </c>
      <c r="AG1065">
        <v>0.84</v>
      </c>
      <c r="AH1065">
        <v>2</v>
      </c>
      <c r="AI1065">
        <v>69735473</v>
      </c>
      <c r="AJ1065">
        <v>1047</v>
      </c>
      <c r="AK1065">
        <v>0</v>
      </c>
      <c r="AL1065">
        <v>0</v>
      </c>
      <c r="AM1065">
        <v>0</v>
      </c>
      <c r="AN1065">
        <v>0</v>
      </c>
      <c r="AO1065">
        <v>0</v>
      </c>
      <c r="AP1065">
        <v>0</v>
      </c>
      <c r="AQ1065">
        <v>0</v>
      </c>
      <c r="AR1065">
        <v>0</v>
      </c>
    </row>
    <row r="1066" spans="1:44" x14ac:dyDescent="0.2">
      <c r="A1066">
        <f>ROW(Source!A1236)</f>
        <v>1236</v>
      </c>
      <c r="B1066">
        <v>69735479</v>
      </c>
      <c r="C1066">
        <v>69735470</v>
      </c>
      <c r="D1066">
        <v>27440041</v>
      </c>
      <c r="E1066">
        <v>1</v>
      </c>
      <c r="F1066">
        <v>1</v>
      </c>
      <c r="G1066">
        <v>1</v>
      </c>
      <c r="H1066">
        <v>2</v>
      </c>
      <c r="I1066" t="s">
        <v>1003</v>
      </c>
      <c r="J1066" t="s">
        <v>1004</v>
      </c>
      <c r="K1066" t="s">
        <v>1005</v>
      </c>
      <c r="L1066">
        <v>1368</v>
      </c>
      <c r="N1066">
        <v>1011</v>
      </c>
      <c r="O1066" t="s">
        <v>978</v>
      </c>
      <c r="P1066" t="s">
        <v>978</v>
      </c>
      <c r="Q1066">
        <v>1</v>
      </c>
      <c r="X1066">
        <v>2.3199999999999998</v>
      </c>
      <c r="Y1066">
        <v>0</v>
      </c>
      <c r="Z1066">
        <v>0.5</v>
      </c>
      <c r="AA1066">
        <v>0</v>
      </c>
      <c r="AB1066">
        <v>0</v>
      </c>
      <c r="AC1066">
        <v>0</v>
      </c>
      <c r="AD1066">
        <v>1</v>
      </c>
      <c r="AE1066">
        <v>0</v>
      </c>
      <c r="AF1066" t="s">
        <v>199</v>
      </c>
      <c r="AG1066">
        <v>9.2799999999999994</v>
      </c>
      <c r="AH1066">
        <v>2</v>
      </c>
      <c r="AI1066">
        <v>69735474</v>
      </c>
      <c r="AJ1066">
        <v>1048</v>
      </c>
      <c r="AK1066">
        <v>0</v>
      </c>
      <c r="AL1066">
        <v>0</v>
      </c>
      <c r="AM1066">
        <v>0</v>
      </c>
      <c r="AN1066">
        <v>0</v>
      </c>
      <c r="AO1066">
        <v>0</v>
      </c>
      <c r="AP1066">
        <v>0</v>
      </c>
      <c r="AQ1066">
        <v>0</v>
      </c>
      <c r="AR1066">
        <v>0</v>
      </c>
    </row>
    <row r="1067" spans="1:44" x14ac:dyDescent="0.2">
      <c r="A1067">
        <f>ROW(Source!A1236)</f>
        <v>1236</v>
      </c>
      <c r="B1067">
        <v>69735480</v>
      </c>
      <c r="C1067">
        <v>69735470</v>
      </c>
      <c r="D1067">
        <v>27407705</v>
      </c>
      <c r="E1067">
        <v>1</v>
      </c>
      <c r="F1067">
        <v>1</v>
      </c>
      <c r="G1067">
        <v>1</v>
      </c>
      <c r="H1067">
        <v>3</v>
      </c>
      <c r="I1067" t="s">
        <v>1065</v>
      </c>
      <c r="J1067" t="s">
        <v>1066</v>
      </c>
      <c r="K1067" t="s">
        <v>1067</v>
      </c>
      <c r="L1067">
        <v>1339</v>
      </c>
      <c r="N1067">
        <v>1007</v>
      </c>
      <c r="O1067" t="s">
        <v>40</v>
      </c>
      <c r="P1067" t="s">
        <v>40</v>
      </c>
      <c r="Q1067">
        <v>1</v>
      </c>
      <c r="X1067">
        <v>0.51</v>
      </c>
      <c r="Y1067">
        <v>494.7</v>
      </c>
      <c r="Z1067">
        <v>0</v>
      </c>
      <c r="AA1067">
        <v>0</v>
      </c>
      <c r="AB1067">
        <v>0</v>
      </c>
      <c r="AC1067">
        <v>0</v>
      </c>
      <c r="AD1067">
        <v>1</v>
      </c>
      <c r="AE1067">
        <v>0</v>
      </c>
      <c r="AF1067" t="s">
        <v>199</v>
      </c>
      <c r="AG1067">
        <v>2.04</v>
      </c>
      <c r="AH1067">
        <v>3</v>
      </c>
      <c r="AI1067">
        <v>-1</v>
      </c>
      <c r="AJ1067" t="s">
        <v>3</v>
      </c>
      <c r="AK1067">
        <v>4</v>
      </c>
      <c r="AL1067">
        <v>-1009.188</v>
      </c>
      <c r="AM1067">
        <v>0</v>
      </c>
      <c r="AN1067">
        <v>0</v>
      </c>
      <c r="AO1067">
        <v>0</v>
      </c>
      <c r="AP1067">
        <v>0</v>
      </c>
      <c r="AQ1067">
        <v>0</v>
      </c>
      <c r="AR1067">
        <v>1</v>
      </c>
    </row>
    <row r="1068" spans="1:44" x14ac:dyDescent="0.2">
      <c r="A1068">
        <f>ROW(Source!A1237)</f>
        <v>1237</v>
      </c>
      <c r="B1068">
        <v>69735476</v>
      </c>
      <c r="C1068">
        <v>69735470</v>
      </c>
      <c r="D1068">
        <v>27496319</v>
      </c>
      <c r="E1068">
        <v>1</v>
      </c>
      <c r="F1068">
        <v>1</v>
      </c>
      <c r="G1068">
        <v>1</v>
      </c>
      <c r="H1068">
        <v>1</v>
      </c>
      <c r="I1068" t="s">
        <v>1001</v>
      </c>
      <c r="J1068" t="s">
        <v>3</v>
      </c>
      <c r="K1068" t="s">
        <v>1002</v>
      </c>
      <c r="L1068">
        <v>1369</v>
      </c>
      <c r="N1068">
        <v>1013</v>
      </c>
      <c r="O1068" t="s">
        <v>974</v>
      </c>
      <c r="P1068" t="s">
        <v>974</v>
      </c>
      <c r="Q1068">
        <v>1</v>
      </c>
      <c r="X1068">
        <v>0.5</v>
      </c>
      <c r="Y1068">
        <v>0</v>
      </c>
      <c r="Z1068">
        <v>0</v>
      </c>
      <c r="AA1068">
        <v>0</v>
      </c>
      <c r="AB1068">
        <v>8.01</v>
      </c>
      <c r="AC1068">
        <v>0</v>
      </c>
      <c r="AD1068">
        <v>1</v>
      </c>
      <c r="AE1068">
        <v>1</v>
      </c>
      <c r="AF1068" t="s">
        <v>199</v>
      </c>
      <c r="AG1068">
        <v>2</v>
      </c>
      <c r="AH1068">
        <v>2</v>
      </c>
      <c r="AI1068">
        <v>69735471</v>
      </c>
      <c r="AJ1068">
        <v>1050</v>
      </c>
      <c r="AK1068">
        <v>0</v>
      </c>
      <c r="AL1068">
        <v>0</v>
      </c>
      <c r="AM1068">
        <v>0</v>
      </c>
      <c r="AN1068">
        <v>0</v>
      </c>
      <c r="AO1068">
        <v>0</v>
      </c>
      <c r="AP1068">
        <v>0</v>
      </c>
      <c r="AQ1068">
        <v>0</v>
      </c>
      <c r="AR1068">
        <v>0</v>
      </c>
    </row>
    <row r="1069" spans="1:44" x14ac:dyDescent="0.2">
      <c r="A1069">
        <f>ROW(Source!A1237)</f>
        <v>1237</v>
      </c>
      <c r="B1069">
        <v>69735477</v>
      </c>
      <c r="C1069">
        <v>69735470</v>
      </c>
      <c r="D1069">
        <v>121548</v>
      </c>
      <c r="E1069">
        <v>1</v>
      </c>
      <c r="F1069">
        <v>1</v>
      </c>
      <c r="G1069">
        <v>1</v>
      </c>
      <c r="H1069">
        <v>1</v>
      </c>
      <c r="I1069" t="s">
        <v>36</v>
      </c>
      <c r="J1069" t="s">
        <v>3</v>
      </c>
      <c r="K1069" t="s">
        <v>981</v>
      </c>
      <c r="L1069">
        <v>608254</v>
      </c>
      <c r="N1069">
        <v>1013</v>
      </c>
      <c r="O1069" t="s">
        <v>982</v>
      </c>
      <c r="P1069" t="s">
        <v>982</v>
      </c>
      <c r="Q1069">
        <v>1</v>
      </c>
      <c r="X1069">
        <v>0.21</v>
      </c>
      <c r="Y1069">
        <v>0</v>
      </c>
      <c r="Z1069">
        <v>0</v>
      </c>
      <c r="AA1069">
        <v>0</v>
      </c>
      <c r="AB1069">
        <v>0</v>
      </c>
      <c r="AC1069">
        <v>0</v>
      </c>
      <c r="AD1069">
        <v>1</v>
      </c>
      <c r="AE1069">
        <v>2</v>
      </c>
      <c r="AF1069" t="s">
        <v>199</v>
      </c>
      <c r="AG1069">
        <v>0.84</v>
      </c>
      <c r="AH1069">
        <v>2</v>
      </c>
      <c r="AI1069">
        <v>69735472</v>
      </c>
      <c r="AJ1069">
        <v>1051</v>
      </c>
      <c r="AK1069">
        <v>0</v>
      </c>
      <c r="AL1069">
        <v>0</v>
      </c>
      <c r="AM1069">
        <v>0</v>
      </c>
      <c r="AN1069">
        <v>0</v>
      </c>
      <c r="AO1069">
        <v>0</v>
      </c>
      <c r="AP1069">
        <v>0</v>
      </c>
      <c r="AQ1069">
        <v>0</v>
      </c>
      <c r="AR1069">
        <v>0</v>
      </c>
    </row>
    <row r="1070" spans="1:44" x14ac:dyDescent="0.2">
      <c r="A1070">
        <f>ROW(Source!A1237)</f>
        <v>1237</v>
      </c>
      <c r="B1070">
        <v>69735478</v>
      </c>
      <c r="C1070">
        <v>69735470</v>
      </c>
      <c r="D1070">
        <v>27439630</v>
      </c>
      <c r="E1070">
        <v>1</v>
      </c>
      <c r="F1070">
        <v>1</v>
      </c>
      <c r="G1070">
        <v>1</v>
      </c>
      <c r="H1070">
        <v>2</v>
      </c>
      <c r="I1070" t="s">
        <v>986</v>
      </c>
      <c r="J1070" t="s">
        <v>987</v>
      </c>
      <c r="K1070" t="s">
        <v>988</v>
      </c>
      <c r="L1070">
        <v>1368</v>
      </c>
      <c r="N1070">
        <v>1011</v>
      </c>
      <c r="O1070" t="s">
        <v>978</v>
      </c>
      <c r="P1070" t="s">
        <v>978</v>
      </c>
      <c r="Q1070">
        <v>1</v>
      </c>
      <c r="X1070">
        <v>0.21</v>
      </c>
      <c r="Y1070">
        <v>0</v>
      </c>
      <c r="Z1070">
        <v>31.27</v>
      </c>
      <c r="AA1070">
        <v>13.61</v>
      </c>
      <c r="AB1070">
        <v>0</v>
      </c>
      <c r="AC1070">
        <v>0</v>
      </c>
      <c r="AD1070">
        <v>1</v>
      </c>
      <c r="AE1070">
        <v>0</v>
      </c>
      <c r="AF1070" t="s">
        <v>199</v>
      </c>
      <c r="AG1070">
        <v>0.84</v>
      </c>
      <c r="AH1070">
        <v>2</v>
      </c>
      <c r="AI1070">
        <v>69735473</v>
      </c>
      <c r="AJ1070">
        <v>1052</v>
      </c>
      <c r="AK1070">
        <v>0</v>
      </c>
      <c r="AL1070">
        <v>0</v>
      </c>
      <c r="AM1070">
        <v>0</v>
      </c>
      <c r="AN1070">
        <v>0</v>
      </c>
      <c r="AO1070">
        <v>0</v>
      </c>
      <c r="AP1070">
        <v>0</v>
      </c>
      <c r="AQ1070">
        <v>0</v>
      </c>
      <c r="AR1070">
        <v>0</v>
      </c>
    </row>
    <row r="1071" spans="1:44" x14ac:dyDescent="0.2">
      <c r="A1071">
        <f>ROW(Source!A1237)</f>
        <v>1237</v>
      </c>
      <c r="B1071">
        <v>69735479</v>
      </c>
      <c r="C1071">
        <v>69735470</v>
      </c>
      <c r="D1071">
        <v>27440041</v>
      </c>
      <c r="E1071">
        <v>1</v>
      </c>
      <c r="F1071">
        <v>1</v>
      </c>
      <c r="G1071">
        <v>1</v>
      </c>
      <c r="H1071">
        <v>2</v>
      </c>
      <c r="I1071" t="s">
        <v>1003</v>
      </c>
      <c r="J1071" t="s">
        <v>1004</v>
      </c>
      <c r="K1071" t="s">
        <v>1005</v>
      </c>
      <c r="L1071">
        <v>1368</v>
      </c>
      <c r="N1071">
        <v>1011</v>
      </c>
      <c r="O1071" t="s">
        <v>978</v>
      </c>
      <c r="P1071" t="s">
        <v>978</v>
      </c>
      <c r="Q1071">
        <v>1</v>
      </c>
      <c r="X1071">
        <v>2.3199999999999998</v>
      </c>
      <c r="Y1071">
        <v>0</v>
      </c>
      <c r="Z1071">
        <v>0.5</v>
      </c>
      <c r="AA1071">
        <v>0</v>
      </c>
      <c r="AB1071">
        <v>0</v>
      </c>
      <c r="AC1071">
        <v>0</v>
      </c>
      <c r="AD1071">
        <v>1</v>
      </c>
      <c r="AE1071">
        <v>0</v>
      </c>
      <c r="AF1071" t="s">
        <v>199</v>
      </c>
      <c r="AG1071">
        <v>9.2799999999999994</v>
      </c>
      <c r="AH1071">
        <v>2</v>
      </c>
      <c r="AI1071">
        <v>69735474</v>
      </c>
      <c r="AJ1071">
        <v>1053</v>
      </c>
      <c r="AK1071">
        <v>0</v>
      </c>
      <c r="AL1071">
        <v>0</v>
      </c>
      <c r="AM1071">
        <v>0</v>
      </c>
      <c r="AN1071">
        <v>0</v>
      </c>
      <c r="AO1071">
        <v>0</v>
      </c>
      <c r="AP1071">
        <v>0</v>
      </c>
      <c r="AQ1071">
        <v>0</v>
      </c>
      <c r="AR1071">
        <v>0</v>
      </c>
    </row>
    <row r="1072" spans="1:44" x14ac:dyDescent="0.2">
      <c r="A1072">
        <f>ROW(Source!A1237)</f>
        <v>1237</v>
      </c>
      <c r="B1072">
        <v>69735480</v>
      </c>
      <c r="C1072">
        <v>69735470</v>
      </c>
      <c r="D1072">
        <v>27407705</v>
      </c>
      <c r="E1072">
        <v>1</v>
      </c>
      <c r="F1072">
        <v>1</v>
      </c>
      <c r="G1072">
        <v>1</v>
      </c>
      <c r="H1072">
        <v>3</v>
      </c>
      <c r="I1072" t="s">
        <v>1065</v>
      </c>
      <c r="J1072" t="s">
        <v>1066</v>
      </c>
      <c r="K1072" t="s">
        <v>1067</v>
      </c>
      <c r="L1072">
        <v>1339</v>
      </c>
      <c r="N1072">
        <v>1007</v>
      </c>
      <c r="O1072" t="s">
        <v>40</v>
      </c>
      <c r="P1072" t="s">
        <v>40</v>
      </c>
      <c r="Q1072">
        <v>1</v>
      </c>
      <c r="X1072">
        <v>0.51</v>
      </c>
      <c r="Y1072">
        <v>494.7</v>
      </c>
      <c r="Z1072">
        <v>0</v>
      </c>
      <c r="AA1072">
        <v>0</v>
      </c>
      <c r="AB1072">
        <v>0</v>
      </c>
      <c r="AC1072">
        <v>0</v>
      </c>
      <c r="AD1072">
        <v>1</v>
      </c>
      <c r="AE1072">
        <v>0</v>
      </c>
      <c r="AF1072" t="s">
        <v>199</v>
      </c>
      <c r="AG1072">
        <v>2.04</v>
      </c>
      <c r="AH1072">
        <v>3</v>
      </c>
      <c r="AI1072">
        <v>-1</v>
      </c>
      <c r="AJ1072" t="s">
        <v>3</v>
      </c>
      <c r="AK1072">
        <v>4</v>
      </c>
      <c r="AL1072">
        <v>-1009.188</v>
      </c>
      <c r="AM1072">
        <v>0</v>
      </c>
      <c r="AN1072">
        <v>0</v>
      </c>
      <c r="AO1072">
        <v>0</v>
      </c>
      <c r="AP1072">
        <v>0</v>
      </c>
      <c r="AQ1072">
        <v>0</v>
      </c>
      <c r="AR1072">
        <v>1</v>
      </c>
    </row>
    <row r="1073" spans="1:44" x14ac:dyDescent="0.2">
      <c r="A1073">
        <f>ROW(Source!A1240)</f>
        <v>1240</v>
      </c>
      <c r="B1073">
        <v>69735488</v>
      </c>
      <c r="C1073">
        <v>69735482</v>
      </c>
      <c r="D1073">
        <v>27493137</v>
      </c>
      <c r="E1073">
        <v>1</v>
      </c>
      <c r="F1073">
        <v>1</v>
      </c>
      <c r="G1073">
        <v>1</v>
      </c>
      <c r="H1073">
        <v>1</v>
      </c>
      <c r="I1073" t="s">
        <v>999</v>
      </c>
      <c r="J1073" t="s">
        <v>3</v>
      </c>
      <c r="K1073" t="s">
        <v>1000</v>
      </c>
      <c r="L1073">
        <v>1369</v>
      </c>
      <c r="N1073">
        <v>1013</v>
      </c>
      <c r="O1073" t="s">
        <v>974</v>
      </c>
      <c r="P1073" t="s">
        <v>974</v>
      </c>
      <c r="Q1073">
        <v>1</v>
      </c>
      <c r="X1073">
        <v>80.040000000000006</v>
      </c>
      <c r="Y1073">
        <v>0</v>
      </c>
      <c r="Z1073">
        <v>0</v>
      </c>
      <c r="AA1073">
        <v>0</v>
      </c>
      <c r="AB1073">
        <v>9.15</v>
      </c>
      <c r="AC1073">
        <v>0</v>
      </c>
      <c r="AD1073">
        <v>1</v>
      </c>
      <c r="AE1073">
        <v>1</v>
      </c>
      <c r="AF1073" t="s">
        <v>3</v>
      </c>
      <c r="AG1073">
        <v>80.040000000000006</v>
      </c>
      <c r="AH1073">
        <v>2</v>
      </c>
      <c r="AI1073">
        <v>69735483</v>
      </c>
      <c r="AJ1073">
        <v>1055</v>
      </c>
      <c r="AK1073">
        <v>0</v>
      </c>
      <c r="AL1073">
        <v>0</v>
      </c>
      <c r="AM1073">
        <v>0</v>
      </c>
      <c r="AN1073">
        <v>0</v>
      </c>
      <c r="AO1073">
        <v>0</v>
      </c>
      <c r="AP1073">
        <v>0</v>
      </c>
      <c r="AQ1073">
        <v>0</v>
      </c>
      <c r="AR1073">
        <v>0</v>
      </c>
    </row>
    <row r="1074" spans="1:44" x14ac:dyDescent="0.2">
      <c r="A1074">
        <f>ROW(Source!A1240)</f>
        <v>1240</v>
      </c>
      <c r="B1074">
        <v>69735489</v>
      </c>
      <c r="C1074">
        <v>69735482</v>
      </c>
      <c r="D1074">
        <v>121548</v>
      </c>
      <c r="E1074">
        <v>1</v>
      </c>
      <c r="F1074">
        <v>1</v>
      </c>
      <c r="G1074">
        <v>1</v>
      </c>
      <c r="H1074">
        <v>1</v>
      </c>
      <c r="I1074" t="s">
        <v>36</v>
      </c>
      <c r="J1074" t="s">
        <v>3</v>
      </c>
      <c r="K1074" t="s">
        <v>981</v>
      </c>
      <c r="L1074">
        <v>608254</v>
      </c>
      <c r="N1074">
        <v>1013</v>
      </c>
      <c r="O1074" t="s">
        <v>982</v>
      </c>
      <c r="P1074" t="s">
        <v>982</v>
      </c>
      <c r="Q1074">
        <v>1</v>
      </c>
      <c r="X1074">
        <v>2.09</v>
      </c>
      <c r="Y1074">
        <v>0</v>
      </c>
      <c r="Z1074">
        <v>0</v>
      </c>
      <c r="AA1074">
        <v>0</v>
      </c>
      <c r="AB1074">
        <v>0</v>
      </c>
      <c r="AC1074">
        <v>0</v>
      </c>
      <c r="AD1074">
        <v>1</v>
      </c>
      <c r="AE1074">
        <v>2</v>
      </c>
      <c r="AF1074" t="s">
        <v>205</v>
      </c>
      <c r="AG1074">
        <v>1.0449999999999999</v>
      </c>
      <c r="AH1074">
        <v>2</v>
      </c>
      <c r="AI1074">
        <v>69735484</v>
      </c>
      <c r="AJ1074">
        <v>1056</v>
      </c>
      <c r="AK1074">
        <v>0</v>
      </c>
      <c r="AL1074">
        <v>0</v>
      </c>
      <c r="AM1074">
        <v>0</v>
      </c>
      <c r="AN1074">
        <v>0</v>
      </c>
      <c r="AO1074">
        <v>0</v>
      </c>
      <c r="AP1074">
        <v>0</v>
      </c>
      <c r="AQ1074">
        <v>0</v>
      </c>
      <c r="AR1074">
        <v>0</v>
      </c>
    </row>
    <row r="1075" spans="1:44" x14ac:dyDescent="0.2">
      <c r="A1075">
        <f>ROW(Source!A1240)</f>
        <v>1240</v>
      </c>
      <c r="B1075">
        <v>69735490</v>
      </c>
      <c r="C1075">
        <v>69735482</v>
      </c>
      <c r="D1075">
        <v>27439740</v>
      </c>
      <c r="E1075">
        <v>1</v>
      </c>
      <c r="F1075">
        <v>1</v>
      </c>
      <c r="G1075">
        <v>1</v>
      </c>
      <c r="H1075">
        <v>2</v>
      </c>
      <c r="I1075" t="s">
        <v>1006</v>
      </c>
      <c r="J1075" t="s">
        <v>1007</v>
      </c>
      <c r="K1075" t="s">
        <v>1008</v>
      </c>
      <c r="L1075">
        <v>1368</v>
      </c>
      <c r="N1075">
        <v>1011</v>
      </c>
      <c r="O1075" t="s">
        <v>978</v>
      </c>
      <c r="P1075" t="s">
        <v>978</v>
      </c>
      <c r="Q1075">
        <v>1</v>
      </c>
      <c r="X1075">
        <v>2.09</v>
      </c>
      <c r="Y1075">
        <v>0</v>
      </c>
      <c r="Z1075">
        <v>81.430000000000007</v>
      </c>
      <c r="AA1075">
        <v>10.14</v>
      </c>
      <c r="AB1075">
        <v>0</v>
      </c>
      <c r="AC1075">
        <v>0</v>
      </c>
      <c r="AD1075">
        <v>1</v>
      </c>
      <c r="AE1075">
        <v>0</v>
      </c>
      <c r="AF1075" t="s">
        <v>205</v>
      </c>
      <c r="AG1075">
        <v>1.0449999999999999</v>
      </c>
      <c r="AH1075">
        <v>2</v>
      </c>
      <c r="AI1075">
        <v>69735485</v>
      </c>
      <c r="AJ1075">
        <v>1057</v>
      </c>
      <c r="AK1075">
        <v>0</v>
      </c>
      <c r="AL1075">
        <v>0</v>
      </c>
      <c r="AM1075">
        <v>0</v>
      </c>
      <c r="AN1075">
        <v>0</v>
      </c>
      <c r="AO1075">
        <v>0</v>
      </c>
      <c r="AP1075">
        <v>0</v>
      </c>
      <c r="AQ1075">
        <v>0</v>
      </c>
      <c r="AR1075">
        <v>0</v>
      </c>
    </row>
    <row r="1076" spans="1:44" x14ac:dyDescent="0.2">
      <c r="A1076">
        <f>ROW(Source!A1240)</f>
        <v>1240</v>
      </c>
      <c r="B1076">
        <v>69735491</v>
      </c>
      <c r="C1076">
        <v>69735482</v>
      </c>
      <c r="D1076">
        <v>27441148</v>
      </c>
      <c r="E1076">
        <v>1</v>
      </c>
      <c r="F1076">
        <v>1</v>
      </c>
      <c r="G1076">
        <v>1</v>
      </c>
      <c r="H1076">
        <v>2</v>
      </c>
      <c r="I1076" t="s">
        <v>1009</v>
      </c>
      <c r="J1076" t="s">
        <v>1010</v>
      </c>
      <c r="K1076" t="s">
        <v>1011</v>
      </c>
      <c r="L1076">
        <v>1368</v>
      </c>
      <c r="N1076">
        <v>1011</v>
      </c>
      <c r="O1076" t="s">
        <v>978</v>
      </c>
      <c r="P1076" t="s">
        <v>978</v>
      </c>
      <c r="Q1076">
        <v>1</v>
      </c>
      <c r="X1076">
        <v>32</v>
      </c>
      <c r="Y1076">
        <v>0</v>
      </c>
      <c r="Z1076">
        <v>1.5</v>
      </c>
      <c r="AA1076">
        <v>0</v>
      </c>
      <c r="AB1076">
        <v>0</v>
      </c>
      <c r="AC1076">
        <v>0</v>
      </c>
      <c r="AD1076">
        <v>1</v>
      </c>
      <c r="AE1076">
        <v>0</v>
      </c>
      <c r="AF1076" t="s">
        <v>205</v>
      </c>
      <c r="AG1076">
        <v>16</v>
      </c>
      <c r="AH1076">
        <v>2</v>
      </c>
      <c r="AI1076">
        <v>69735486</v>
      </c>
      <c r="AJ1076">
        <v>1058</v>
      </c>
      <c r="AK1076">
        <v>0</v>
      </c>
      <c r="AL1076">
        <v>0</v>
      </c>
      <c r="AM1076">
        <v>0</v>
      </c>
      <c r="AN1076">
        <v>0</v>
      </c>
      <c r="AO1076">
        <v>0</v>
      </c>
      <c r="AP1076">
        <v>0</v>
      </c>
      <c r="AQ1076">
        <v>0</v>
      </c>
      <c r="AR1076">
        <v>0</v>
      </c>
    </row>
    <row r="1077" spans="1:44" x14ac:dyDescent="0.2">
      <c r="A1077">
        <f>ROW(Source!A1240)</f>
        <v>1240</v>
      </c>
      <c r="B1077">
        <v>69735492</v>
      </c>
      <c r="C1077">
        <v>69735482</v>
      </c>
      <c r="D1077">
        <v>27371121</v>
      </c>
      <c r="E1077">
        <v>1</v>
      </c>
      <c r="F1077">
        <v>1</v>
      </c>
      <c r="G1077">
        <v>1</v>
      </c>
      <c r="H1077">
        <v>3</v>
      </c>
      <c r="I1077" t="s">
        <v>1068</v>
      </c>
      <c r="J1077" t="s">
        <v>1069</v>
      </c>
      <c r="K1077" t="s">
        <v>1070</v>
      </c>
      <c r="L1077">
        <v>1346</v>
      </c>
      <c r="N1077">
        <v>1009</v>
      </c>
      <c r="O1077" t="s">
        <v>68</v>
      </c>
      <c r="P1077" t="s">
        <v>68</v>
      </c>
      <c r="Q1077">
        <v>1</v>
      </c>
      <c r="X1077">
        <v>2</v>
      </c>
      <c r="Y1077">
        <v>5.22</v>
      </c>
      <c r="Z1077">
        <v>0</v>
      </c>
      <c r="AA1077">
        <v>0</v>
      </c>
      <c r="AB1077">
        <v>0</v>
      </c>
      <c r="AC1077">
        <v>0</v>
      </c>
      <c r="AD1077">
        <v>1</v>
      </c>
      <c r="AE1077">
        <v>0</v>
      </c>
      <c r="AF1077" t="s">
        <v>3</v>
      </c>
      <c r="AG1077">
        <v>2</v>
      </c>
      <c r="AH1077">
        <v>3</v>
      </c>
      <c r="AI1077">
        <v>-1</v>
      </c>
      <c r="AJ1077" t="s">
        <v>3</v>
      </c>
      <c r="AK1077">
        <v>4</v>
      </c>
      <c r="AL1077">
        <v>-10.44</v>
      </c>
      <c r="AM1077">
        <v>0</v>
      </c>
      <c r="AN1077">
        <v>0</v>
      </c>
      <c r="AO1077">
        <v>0</v>
      </c>
      <c r="AP1077">
        <v>0</v>
      </c>
      <c r="AQ1077">
        <v>0</v>
      </c>
      <c r="AR1077">
        <v>1</v>
      </c>
    </row>
    <row r="1078" spans="1:44" x14ac:dyDescent="0.2">
      <c r="A1078">
        <f>ROW(Source!A1240)</f>
        <v>1240</v>
      </c>
      <c r="B1078">
        <v>69735493</v>
      </c>
      <c r="C1078">
        <v>69735482</v>
      </c>
      <c r="D1078">
        <v>27416566</v>
      </c>
      <c r="E1078">
        <v>1</v>
      </c>
      <c r="F1078">
        <v>1</v>
      </c>
      <c r="G1078">
        <v>1</v>
      </c>
      <c r="H1078">
        <v>3</v>
      </c>
      <c r="I1078" t="s">
        <v>82</v>
      </c>
      <c r="J1078" t="s">
        <v>194</v>
      </c>
      <c r="K1078" t="s">
        <v>83</v>
      </c>
      <c r="L1078">
        <v>1339</v>
      </c>
      <c r="N1078">
        <v>1007</v>
      </c>
      <c r="O1078" t="s">
        <v>40</v>
      </c>
      <c r="P1078" t="s">
        <v>40</v>
      </c>
      <c r="Q1078">
        <v>1</v>
      </c>
      <c r="X1078">
        <v>2</v>
      </c>
      <c r="Y1078">
        <v>7.14</v>
      </c>
      <c r="Z1078">
        <v>0</v>
      </c>
      <c r="AA1078">
        <v>0</v>
      </c>
      <c r="AB1078">
        <v>0</v>
      </c>
      <c r="AC1078">
        <v>0</v>
      </c>
      <c r="AD1078">
        <v>1</v>
      </c>
      <c r="AE1078">
        <v>0</v>
      </c>
      <c r="AF1078" t="s">
        <v>3</v>
      </c>
      <c r="AG1078">
        <v>2</v>
      </c>
      <c r="AH1078">
        <v>2</v>
      </c>
      <c r="AI1078">
        <v>69735487</v>
      </c>
      <c r="AJ1078">
        <v>1059</v>
      </c>
      <c r="AK1078">
        <v>3</v>
      </c>
      <c r="AL1078">
        <v>-14.28</v>
      </c>
      <c r="AM1078">
        <v>0</v>
      </c>
      <c r="AN1078">
        <v>0</v>
      </c>
      <c r="AO1078">
        <v>0</v>
      </c>
      <c r="AP1078">
        <v>0</v>
      </c>
      <c r="AQ1078">
        <v>0</v>
      </c>
      <c r="AR1078">
        <v>1</v>
      </c>
    </row>
    <row r="1079" spans="1:44" x14ac:dyDescent="0.2">
      <c r="A1079">
        <f>ROW(Source!A1241)</f>
        <v>1241</v>
      </c>
      <c r="B1079">
        <v>69735488</v>
      </c>
      <c r="C1079">
        <v>69735482</v>
      </c>
      <c r="D1079">
        <v>27493137</v>
      </c>
      <c r="E1079">
        <v>1</v>
      </c>
      <c r="F1079">
        <v>1</v>
      </c>
      <c r="G1079">
        <v>1</v>
      </c>
      <c r="H1079">
        <v>1</v>
      </c>
      <c r="I1079" t="s">
        <v>999</v>
      </c>
      <c r="J1079" t="s">
        <v>3</v>
      </c>
      <c r="K1079" t="s">
        <v>1000</v>
      </c>
      <c r="L1079">
        <v>1369</v>
      </c>
      <c r="N1079">
        <v>1013</v>
      </c>
      <c r="O1079" t="s">
        <v>974</v>
      </c>
      <c r="P1079" t="s">
        <v>974</v>
      </c>
      <c r="Q1079">
        <v>1</v>
      </c>
      <c r="X1079">
        <v>80.040000000000006</v>
      </c>
      <c r="Y1079">
        <v>0</v>
      </c>
      <c r="Z1079">
        <v>0</v>
      </c>
      <c r="AA1079">
        <v>0</v>
      </c>
      <c r="AB1079">
        <v>9.15</v>
      </c>
      <c r="AC1079">
        <v>0</v>
      </c>
      <c r="AD1079">
        <v>1</v>
      </c>
      <c r="AE1079">
        <v>1</v>
      </c>
      <c r="AF1079" t="s">
        <v>3</v>
      </c>
      <c r="AG1079">
        <v>80.040000000000006</v>
      </c>
      <c r="AH1079">
        <v>2</v>
      </c>
      <c r="AI1079">
        <v>69735483</v>
      </c>
      <c r="AJ1079">
        <v>1060</v>
      </c>
      <c r="AK1079">
        <v>0</v>
      </c>
      <c r="AL1079">
        <v>0</v>
      </c>
      <c r="AM1079">
        <v>0</v>
      </c>
      <c r="AN1079">
        <v>0</v>
      </c>
      <c r="AO1079">
        <v>0</v>
      </c>
      <c r="AP1079">
        <v>0</v>
      </c>
      <c r="AQ1079">
        <v>0</v>
      </c>
      <c r="AR1079">
        <v>0</v>
      </c>
    </row>
    <row r="1080" spans="1:44" x14ac:dyDescent="0.2">
      <c r="A1080">
        <f>ROW(Source!A1241)</f>
        <v>1241</v>
      </c>
      <c r="B1080">
        <v>69735489</v>
      </c>
      <c r="C1080">
        <v>69735482</v>
      </c>
      <c r="D1080">
        <v>121548</v>
      </c>
      <c r="E1080">
        <v>1</v>
      </c>
      <c r="F1080">
        <v>1</v>
      </c>
      <c r="G1080">
        <v>1</v>
      </c>
      <c r="H1080">
        <v>1</v>
      </c>
      <c r="I1080" t="s">
        <v>36</v>
      </c>
      <c r="J1080" t="s">
        <v>3</v>
      </c>
      <c r="K1080" t="s">
        <v>981</v>
      </c>
      <c r="L1080">
        <v>608254</v>
      </c>
      <c r="N1080">
        <v>1013</v>
      </c>
      <c r="O1080" t="s">
        <v>982</v>
      </c>
      <c r="P1080" t="s">
        <v>982</v>
      </c>
      <c r="Q1080">
        <v>1</v>
      </c>
      <c r="X1080">
        <v>2.09</v>
      </c>
      <c r="Y1080">
        <v>0</v>
      </c>
      <c r="Z1080">
        <v>0</v>
      </c>
      <c r="AA1080">
        <v>0</v>
      </c>
      <c r="AB1080">
        <v>0</v>
      </c>
      <c r="AC1080">
        <v>0</v>
      </c>
      <c r="AD1080">
        <v>1</v>
      </c>
      <c r="AE1080">
        <v>2</v>
      </c>
      <c r="AF1080" t="s">
        <v>205</v>
      </c>
      <c r="AG1080">
        <v>1.0449999999999999</v>
      </c>
      <c r="AH1080">
        <v>2</v>
      </c>
      <c r="AI1080">
        <v>69735484</v>
      </c>
      <c r="AJ1080">
        <v>1061</v>
      </c>
      <c r="AK1080">
        <v>0</v>
      </c>
      <c r="AL1080">
        <v>0</v>
      </c>
      <c r="AM1080">
        <v>0</v>
      </c>
      <c r="AN1080">
        <v>0</v>
      </c>
      <c r="AO1080">
        <v>0</v>
      </c>
      <c r="AP1080">
        <v>0</v>
      </c>
      <c r="AQ1080">
        <v>0</v>
      </c>
      <c r="AR1080">
        <v>0</v>
      </c>
    </row>
    <row r="1081" spans="1:44" x14ac:dyDescent="0.2">
      <c r="A1081">
        <f>ROW(Source!A1241)</f>
        <v>1241</v>
      </c>
      <c r="B1081">
        <v>69735490</v>
      </c>
      <c r="C1081">
        <v>69735482</v>
      </c>
      <c r="D1081">
        <v>27439740</v>
      </c>
      <c r="E1081">
        <v>1</v>
      </c>
      <c r="F1081">
        <v>1</v>
      </c>
      <c r="G1081">
        <v>1</v>
      </c>
      <c r="H1081">
        <v>2</v>
      </c>
      <c r="I1081" t="s">
        <v>1006</v>
      </c>
      <c r="J1081" t="s">
        <v>1007</v>
      </c>
      <c r="K1081" t="s">
        <v>1008</v>
      </c>
      <c r="L1081">
        <v>1368</v>
      </c>
      <c r="N1081">
        <v>1011</v>
      </c>
      <c r="O1081" t="s">
        <v>978</v>
      </c>
      <c r="P1081" t="s">
        <v>978</v>
      </c>
      <c r="Q1081">
        <v>1</v>
      </c>
      <c r="X1081">
        <v>2.09</v>
      </c>
      <c r="Y1081">
        <v>0</v>
      </c>
      <c r="Z1081">
        <v>81.430000000000007</v>
      </c>
      <c r="AA1081">
        <v>10.14</v>
      </c>
      <c r="AB1081">
        <v>0</v>
      </c>
      <c r="AC1081">
        <v>0</v>
      </c>
      <c r="AD1081">
        <v>1</v>
      </c>
      <c r="AE1081">
        <v>0</v>
      </c>
      <c r="AF1081" t="s">
        <v>205</v>
      </c>
      <c r="AG1081">
        <v>1.0449999999999999</v>
      </c>
      <c r="AH1081">
        <v>2</v>
      </c>
      <c r="AI1081">
        <v>69735485</v>
      </c>
      <c r="AJ1081">
        <v>1062</v>
      </c>
      <c r="AK1081">
        <v>0</v>
      </c>
      <c r="AL1081">
        <v>0</v>
      </c>
      <c r="AM1081">
        <v>0</v>
      </c>
      <c r="AN1081">
        <v>0</v>
      </c>
      <c r="AO1081">
        <v>0</v>
      </c>
      <c r="AP1081">
        <v>0</v>
      </c>
      <c r="AQ1081">
        <v>0</v>
      </c>
      <c r="AR1081">
        <v>0</v>
      </c>
    </row>
    <row r="1082" spans="1:44" x14ac:dyDescent="0.2">
      <c r="A1082">
        <f>ROW(Source!A1241)</f>
        <v>1241</v>
      </c>
      <c r="B1082">
        <v>69735491</v>
      </c>
      <c r="C1082">
        <v>69735482</v>
      </c>
      <c r="D1082">
        <v>27441148</v>
      </c>
      <c r="E1082">
        <v>1</v>
      </c>
      <c r="F1082">
        <v>1</v>
      </c>
      <c r="G1082">
        <v>1</v>
      </c>
      <c r="H1082">
        <v>2</v>
      </c>
      <c r="I1082" t="s">
        <v>1009</v>
      </c>
      <c r="J1082" t="s">
        <v>1010</v>
      </c>
      <c r="K1082" t="s">
        <v>1011</v>
      </c>
      <c r="L1082">
        <v>1368</v>
      </c>
      <c r="N1082">
        <v>1011</v>
      </c>
      <c r="O1082" t="s">
        <v>978</v>
      </c>
      <c r="P1082" t="s">
        <v>978</v>
      </c>
      <c r="Q1082">
        <v>1</v>
      </c>
      <c r="X1082">
        <v>32</v>
      </c>
      <c r="Y1082">
        <v>0</v>
      </c>
      <c r="Z1082">
        <v>1.5</v>
      </c>
      <c r="AA1082">
        <v>0</v>
      </c>
      <c r="AB1082">
        <v>0</v>
      </c>
      <c r="AC1082">
        <v>0</v>
      </c>
      <c r="AD1082">
        <v>1</v>
      </c>
      <c r="AE1082">
        <v>0</v>
      </c>
      <c r="AF1082" t="s">
        <v>205</v>
      </c>
      <c r="AG1082">
        <v>16</v>
      </c>
      <c r="AH1082">
        <v>2</v>
      </c>
      <c r="AI1082">
        <v>69735486</v>
      </c>
      <c r="AJ1082">
        <v>1063</v>
      </c>
      <c r="AK1082">
        <v>0</v>
      </c>
      <c r="AL1082">
        <v>0</v>
      </c>
      <c r="AM1082">
        <v>0</v>
      </c>
      <c r="AN1082">
        <v>0</v>
      </c>
      <c r="AO1082">
        <v>0</v>
      </c>
      <c r="AP1082">
        <v>0</v>
      </c>
      <c r="AQ1082">
        <v>0</v>
      </c>
      <c r="AR1082">
        <v>0</v>
      </c>
    </row>
    <row r="1083" spans="1:44" x14ac:dyDescent="0.2">
      <c r="A1083">
        <f>ROW(Source!A1241)</f>
        <v>1241</v>
      </c>
      <c r="B1083">
        <v>69735492</v>
      </c>
      <c r="C1083">
        <v>69735482</v>
      </c>
      <c r="D1083">
        <v>27371121</v>
      </c>
      <c r="E1083">
        <v>1</v>
      </c>
      <c r="F1083">
        <v>1</v>
      </c>
      <c r="G1083">
        <v>1</v>
      </c>
      <c r="H1083">
        <v>3</v>
      </c>
      <c r="I1083" t="s">
        <v>1068</v>
      </c>
      <c r="J1083" t="s">
        <v>1069</v>
      </c>
      <c r="K1083" t="s">
        <v>1070</v>
      </c>
      <c r="L1083">
        <v>1346</v>
      </c>
      <c r="N1083">
        <v>1009</v>
      </c>
      <c r="O1083" t="s">
        <v>68</v>
      </c>
      <c r="P1083" t="s">
        <v>68</v>
      </c>
      <c r="Q1083">
        <v>1</v>
      </c>
      <c r="X1083">
        <v>2</v>
      </c>
      <c r="Y1083">
        <v>5.22</v>
      </c>
      <c r="Z1083">
        <v>0</v>
      </c>
      <c r="AA1083">
        <v>0</v>
      </c>
      <c r="AB1083">
        <v>0</v>
      </c>
      <c r="AC1083">
        <v>0</v>
      </c>
      <c r="AD1083">
        <v>1</v>
      </c>
      <c r="AE1083">
        <v>0</v>
      </c>
      <c r="AF1083" t="s">
        <v>3</v>
      </c>
      <c r="AG1083">
        <v>2</v>
      </c>
      <c r="AH1083">
        <v>3</v>
      </c>
      <c r="AI1083">
        <v>-1</v>
      </c>
      <c r="AJ1083" t="s">
        <v>3</v>
      </c>
      <c r="AK1083">
        <v>4</v>
      </c>
      <c r="AL1083">
        <v>-10.44</v>
      </c>
      <c r="AM1083">
        <v>0</v>
      </c>
      <c r="AN1083">
        <v>0</v>
      </c>
      <c r="AO1083">
        <v>0</v>
      </c>
      <c r="AP1083">
        <v>0</v>
      </c>
      <c r="AQ1083">
        <v>0</v>
      </c>
      <c r="AR1083">
        <v>1</v>
      </c>
    </row>
    <row r="1084" spans="1:44" x14ac:dyDescent="0.2">
      <c r="A1084">
        <f>ROW(Source!A1241)</f>
        <v>1241</v>
      </c>
      <c r="B1084">
        <v>69735493</v>
      </c>
      <c r="C1084">
        <v>69735482</v>
      </c>
      <c r="D1084">
        <v>27416566</v>
      </c>
      <c r="E1084">
        <v>1</v>
      </c>
      <c r="F1084">
        <v>1</v>
      </c>
      <c r="G1084">
        <v>1</v>
      </c>
      <c r="H1084">
        <v>3</v>
      </c>
      <c r="I1084" t="s">
        <v>82</v>
      </c>
      <c r="J1084" t="s">
        <v>194</v>
      </c>
      <c r="K1084" t="s">
        <v>83</v>
      </c>
      <c r="L1084">
        <v>1339</v>
      </c>
      <c r="N1084">
        <v>1007</v>
      </c>
      <c r="O1084" t="s">
        <v>40</v>
      </c>
      <c r="P1084" t="s">
        <v>40</v>
      </c>
      <c r="Q1084">
        <v>1</v>
      </c>
      <c r="X1084">
        <v>2</v>
      </c>
      <c r="Y1084">
        <v>7.14</v>
      </c>
      <c r="Z1084">
        <v>0</v>
      </c>
      <c r="AA1084">
        <v>0</v>
      </c>
      <c r="AB1084">
        <v>0</v>
      </c>
      <c r="AC1084">
        <v>0</v>
      </c>
      <c r="AD1084">
        <v>1</v>
      </c>
      <c r="AE1084">
        <v>0</v>
      </c>
      <c r="AF1084" t="s">
        <v>3</v>
      </c>
      <c r="AG1084">
        <v>2</v>
      </c>
      <c r="AH1084">
        <v>2</v>
      </c>
      <c r="AI1084">
        <v>69735487</v>
      </c>
      <c r="AJ1084">
        <v>1064</v>
      </c>
      <c r="AK1084">
        <v>3</v>
      </c>
      <c r="AL1084">
        <v>-14.28</v>
      </c>
      <c r="AM1084">
        <v>0</v>
      </c>
      <c r="AN1084">
        <v>0</v>
      </c>
      <c r="AO1084">
        <v>0</v>
      </c>
      <c r="AP1084">
        <v>0</v>
      </c>
      <c r="AQ1084">
        <v>0</v>
      </c>
      <c r="AR1084">
        <v>1</v>
      </c>
    </row>
    <row r="1085" spans="1:44" x14ac:dyDescent="0.2">
      <c r="A1085">
        <f>ROW(Source!A1279)</f>
        <v>1279</v>
      </c>
      <c r="B1085">
        <v>69735501</v>
      </c>
      <c r="C1085">
        <v>69735495</v>
      </c>
      <c r="D1085">
        <v>27493207</v>
      </c>
      <c r="E1085">
        <v>1</v>
      </c>
      <c r="F1085">
        <v>1</v>
      </c>
      <c r="G1085">
        <v>1</v>
      </c>
      <c r="H1085">
        <v>1</v>
      </c>
      <c r="I1085" t="s">
        <v>1047</v>
      </c>
      <c r="J1085" t="s">
        <v>3</v>
      </c>
      <c r="K1085" t="s">
        <v>1048</v>
      </c>
      <c r="L1085">
        <v>1369</v>
      </c>
      <c r="N1085">
        <v>1013</v>
      </c>
      <c r="O1085" t="s">
        <v>974</v>
      </c>
      <c r="P1085" t="s">
        <v>974</v>
      </c>
      <c r="Q1085">
        <v>1</v>
      </c>
      <c r="X1085">
        <v>8.06</v>
      </c>
      <c r="Y1085">
        <v>0</v>
      </c>
      <c r="Z1085">
        <v>0</v>
      </c>
      <c r="AA1085">
        <v>0</v>
      </c>
      <c r="AB1085">
        <v>7.87</v>
      </c>
      <c r="AC1085">
        <v>0</v>
      </c>
      <c r="AD1085">
        <v>1</v>
      </c>
      <c r="AE1085">
        <v>1</v>
      </c>
      <c r="AF1085" t="s">
        <v>608</v>
      </c>
      <c r="AG1085">
        <v>16.12</v>
      </c>
      <c r="AH1085">
        <v>2</v>
      </c>
      <c r="AI1085">
        <v>69735496</v>
      </c>
      <c r="AJ1085">
        <v>1065</v>
      </c>
      <c r="AK1085">
        <v>0</v>
      </c>
      <c r="AL1085">
        <v>0</v>
      </c>
      <c r="AM1085">
        <v>0</v>
      </c>
      <c r="AN1085">
        <v>0</v>
      </c>
      <c r="AO1085">
        <v>0</v>
      </c>
      <c r="AP1085">
        <v>0</v>
      </c>
      <c r="AQ1085">
        <v>0</v>
      </c>
      <c r="AR1085">
        <v>0</v>
      </c>
    </row>
    <row r="1086" spans="1:44" x14ac:dyDescent="0.2">
      <c r="A1086">
        <f>ROW(Source!A1279)</f>
        <v>1279</v>
      </c>
      <c r="B1086">
        <v>69735502</v>
      </c>
      <c r="C1086">
        <v>69735495</v>
      </c>
      <c r="D1086">
        <v>121548</v>
      </c>
      <c r="E1086">
        <v>1</v>
      </c>
      <c r="F1086">
        <v>1</v>
      </c>
      <c r="G1086">
        <v>1</v>
      </c>
      <c r="H1086">
        <v>1</v>
      </c>
      <c r="I1086" t="s">
        <v>36</v>
      </c>
      <c r="J1086" t="s">
        <v>3</v>
      </c>
      <c r="K1086" t="s">
        <v>981</v>
      </c>
      <c r="L1086">
        <v>608254</v>
      </c>
      <c r="N1086">
        <v>1013</v>
      </c>
      <c r="O1086" t="s">
        <v>982</v>
      </c>
      <c r="P1086" t="s">
        <v>982</v>
      </c>
      <c r="Q1086">
        <v>1</v>
      </c>
      <c r="X1086">
        <v>0.16</v>
      </c>
      <c r="Y1086">
        <v>0</v>
      </c>
      <c r="Z1086">
        <v>0</v>
      </c>
      <c r="AA1086">
        <v>0</v>
      </c>
      <c r="AB1086">
        <v>0</v>
      </c>
      <c r="AC1086">
        <v>0</v>
      </c>
      <c r="AD1086">
        <v>1</v>
      </c>
      <c r="AE1086">
        <v>2</v>
      </c>
      <c r="AF1086" t="s">
        <v>608</v>
      </c>
      <c r="AG1086">
        <v>0.32</v>
      </c>
      <c r="AH1086">
        <v>2</v>
      </c>
      <c r="AI1086">
        <v>69735497</v>
      </c>
      <c r="AJ1086">
        <v>1066</v>
      </c>
      <c r="AK1086">
        <v>0</v>
      </c>
      <c r="AL1086">
        <v>0</v>
      </c>
      <c r="AM1086">
        <v>0</v>
      </c>
      <c r="AN1086">
        <v>0</v>
      </c>
      <c r="AO1086">
        <v>0</v>
      </c>
      <c r="AP1086">
        <v>0</v>
      </c>
      <c r="AQ1086">
        <v>0</v>
      </c>
      <c r="AR1086">
        <v>0</v>
      </c>
    </row>
    <row r="1087" spans="1:44" x14ac:dyDescent="0.2">
      <c r="A1087">
        <f>ROW(Source!A1279)</f>
        <v>1279</v>
      </c>
      <c r="B1087">
        <v>69735503</v>
      </c>
      <c r="C1087">
        <v>69735495</v>
      </c>
      <c r="D1087">
        <v>27439630</v>
      </c>
      <c r="E1087">
        <v>1</v>
      </c>
      <c r="F1087">
        <v>1</v>
      </c>
      <c r="G1087">
        <v>1</v>
      </c>
      <c r="H1087">
        <v>2</v>
      </c>
      <c r="I1087" t="s">
        <v>986</v>
      </c>
      <c r="J1087" t="s">
        <v>987</v>
      </c>
      <c r="K1087" t="s">
        <v>988</v>
      </c>
      <c r="L1087">
        <v>1368</v>
      </c>
      <c r="N1087">
        <v>1011</v>
      </c>
      <c r="O1087" t="s">
        <v>978</v>
      </c>
      <c r="P1087" t="s">
        <v>978</v>
      </c>
      <c r="Q1087">
        <v>1</v>
      </c>
      <c r="X1087">
        <v>0.16</v>
      </c>
      <c r="Y1087">
        <v>0</v>
      </c>
      <c r="Z1087">
        <v>31.27</v>
      </c>
      <c r="AA1087">
        <v>13.61</v>
      </c>
      <c r="AB1087">
        <v>0</v>
      </c>
      <c r="AC1087">
        <v>0</v>
      </c>
      <c r="AD1087">
        <v>1</v>
      </c>
      <c r="AE1087">
        <v>0</v>
      </c>
      <c r="AF1087" t="s">
        <v>608</v>
      </c>
      <c r="AG1087">
        <v>0.32</v>
      </c>
      <c r="AH1087">
        <v>2</v>
      </c>
      <c r="AI1087">
        <v>69735498</v>
      </c>
      <c r="AJ1087">
        <v>1067</v>
      </c>
      <c r="AK1087">
        <v>0</v>
      </c>
      <c r="AL1087">
        <v>0</v>
      </c>
      <c r="AM1087">
        <v>0</v>
      </c>
      <c r="AN1087">
        <v>0</v>
      </c>
      <c r="AO1087">
        <v>0</v>
      </c>
      <c r="AP1087">
        <v>0</v>
      </c>
      <c r="AQ1087">
        <v>0</v>
      </c>
      <c r="AR1087">
        <v>0</v>
      </c>
    </row>
    <row r="1088" spans="1:44" x14ac:dyDescent="0.2">
      <c r="A1088">
        <f>ROW(Source!A1279)</f>
        <v>1279</v>
      </c>
      <c r="B1088">
        <v>69735504</v>
      </c>
      <c r="C1088">
        <v>69735495</v>
      </c>
      <c r="D1088">
        <v>27441327</v>
      </c>
      <c r="E1088">
        <v>1</v>
      </c>
      <c r="F1088">
        <v>1</v>
      </c>
      <c r="G1088">
        <v>1</v>
      </c>
      <c r="H1088">
        <v>2</v>
      </c>
      <c r="I1088" t="s">
        <v>975</v>
      </c>
      <c r="J1088" t="s">
        <v>976</v>
      </c>
      <c r="K1088" t="s">
        <v>977</v>
      </c>
      <c r="L1088">
        <v>1368</v>
      </c>
      <c r="N1088">
        <v>1011</v>
      </c>
      <c r="O1088" t="s">
        <v>978</v>
      </c>
      <c r="P1088" t="s">
        <v>978</v>
      </c>
      <c r="Q1088">
        <v>1</v>
      </c>
      <c r="X1088">
        <v>0.76</v>
      </c>
      <c r="Y1088">
        <v>0</v>
      </c>
      <c r="Z1088">
        <v>93.37</v>
      </c>
      <c r="AA1088">
        <v>11.69</v>
      </c>
      <c r="AB1088">
        <v>0</v>
      </c>
      <c r="AC1088">
        <v>0</v>
      </c>
      <c r="AD1088">
        <v>1</v>
      </c>
      <c r="AE1088">
        <v>0</v>
      </c>
      <c r="AF1088" t="s">
        <v>608</v>
      </c>
      <c r="AG1088">
        <v>1.52</v>
      </c>
      <c r="AH1088">
        <v>2</v>
      </c>
      <c r="AI1088">
        <v>69735499</v>
      </c>
      <c r="AJ1088">
        <v>1068</v>
      </c>
      <c r="AK1088">
        <v>0</v>
      </c>
      <c r="AL1088">
        <v>0</v>
      </c>
      <c r="AM1088">
        <v>0</v>
      </c>
      <c r="AN1088">
        <v>0</v>
      </c>
      <c r="AO1088">
        <v>0</v>
      </c>
      <c r="AP1088">
        <v>0</v>
      </c>
      <c r="AQ1088">
        <v>0</v>
      </c>
      <c r="AR1088">
        <v>0</v>
      </c>
    </row>
    <row r="1089" spans="1:44" x14ac:dyDescent="0.2">
      <c r="A1089">
        <f>ROW(Source!A1279)</f>
        <v>1279</v>
      </c>
      <c r="B1089">
        <v>69735505</v>
      </c>
      <c r="C1089">
        <v>69735495</v>
      </c>
      <c r="D1089">
        <v>27375384</v>
      </c>
      <c r="E1089">
        <v>1</v>
      </c>
      <c r="F1089">
        <v>1</v>
      </c>
      <c r="G1089">
        <v>1</v>
      </c>
      <c r="H1089">
        <v>3</v>
      </c>
      <c r="I1089" t="s">
        <v>610</v>
      </c>
      <c r="J1089" t="s">
        <v>613</v>
      </c>
      <c r="K1089" t="s">
        <v>1099</v>
      </c>
      <c r="L1089">
        <v>1329</v>
      </c>
      <c r="N1089">
        <v>1005</v>
      </c>
      <c r="O1089" t="s">
        <v>612</v>
      </c>
      <c r="P1089" t="s">
        <v>612</v>
      </c>
      <c r="Q1089">
        <v>1000</v>
      </c>
      <c r="X1089">
        <v>0.10299999999999999</v>
      </c>
      <c r="Y1089">
        <v>16658.03</v>
      </c>
      <c r="Z1089">
        <v>0</v>
      </c>
      <c r="AA1089">
        <v>0</v>
      </c>
      <c r="AB1089">
        <v>0</v>
      </c>
      <c r="AC1089">
        <v>0</v>
      </c>
      <c r="AD1089">
        <v>1</v>
      </c>
      <c r="AE1089">
        <v>0</v>
      </c>
      <c r="AF1089" t="s">
        <v>608</v>
      </c>
      <c r="AG1089">
        <v>0.20599999999999999</v>
      </c>
      <c r="AH1089">
        <v>2</v>
      </c>
      <c r="AI1089">
        <v>69735500</v>
      </c>
      <c r="AJ1089">
        <v>1069</v>
      </c>
      <c r="AK1089">
        <v>3</v>
      </c>
      <c r="AL1089">
        <v>-3431.5541799999996</v>
      </c>
      <c r="AM1089">
        <v>0</v>
      </c>
      <c r="AN1089">
        <v>0</v>
      </c>
      <c r="AO1089">
        <v>0</v>
      </c>
      <c r="AP1089">
        <v>0</v>
      </c>
      <c r="AQ1089">
        <v>0</v>
      </c>
      <c r="AR1089">
        <v>1</v>
      </c>
    </row>
    <row r="1090" spans="1:44" x14ac:dyDescent="0.2">
      <c r="A1090">
        <f>ROW(Source!A1280)</f>
        <v>1280</v>
      </c>
      <c r="B1090">
        <v>69735501</v>
      </c>
      <c r="C1090">
        <v>69735495</v>
      </c>
      <c r="D1090">
        <v>27493207</v>
      </c>
      <c r="E1090">
        <v>1</v>
      </c>
      <c r="F1090">
        <v>1</v>
      </c>
      <c r="G1090">
        <v>1</v>
      </c>
      <c r="H1090">
        <v>1</v>
      </c>
      <c r="I1090" t="s">
        <v>1047</v>
      </c>
      <c r="J1090" t="s">
        <v>3</v>
      </c>
      <c r="K1090" t="s">
        <v>1048</v>
      </c>
      <c r="L1090">
        <v>1369</v>
      </c>
      <c r="N1090">
        <v>1013</v>
      </c>
      <c r="O1090" t="s">
        <v>974</v>
      </c>
      <c r="P1090" t="s">
        <v>974</v>
      </c>
      <c r="Q1090">
        <v>1</v>
      </c>
      <c r="X1090">
        <v>8.06</v>
      </c>
      <c r="Y1090">
        <v>0</v>
      </c>
      <c r="Z1090">
        <v>0</v>
      </c>
      <c r="AA1090">
        <v>0</v>
      </c>
      <c r="AB1090">
        <v>7.87</v>
      </c>
      <c r="AC1090">
        <v>0</v>
      </c>
      <c r="AD1090">
        <v>1</v>
      </c>
      <c r="AE1090">
        <v>1</v>
      </c>
      <c r="AF1090" t="s">
        <v>608</v>
      </c>
      <c r="AG1090">
        <v>16.12</v>
      </c>
      <c r="AH1090">
        <v>2</v>
      </c>
      <c r="AI1090">
        <v>69735496</v>
      </c>
      <c r="AJ1090">
        <v>1070</v>
      </c>
      <c r="AK1090">
        <v>0</v>
      </c>
      <c r="AL1090">
        <v>0</v>
      </c>
      <c r="AM1090">
        <v>0</v>
      </c>
      <c r="AN1090">
        <v>0</v>
      </c>
      <c r="AO1090">
        <v>0</v>
      </c>
      <c r="AP1090">
        <v>0</v>
      </c>
      <c r="AQ1090">
        <v>0</v>
      </c>
      <c r="AR1090">
        <v>0</v>
      </c>
    </row>
    <row r="1091" spans="1:44" x14ac:dyDescent="0.2">
      <c r="A1091">
        <f>ROW(Source!A1280)</f>
        <v>1280</v>
      </c>
      <c r="B1091">
        <v>69735502</v>
      </c>
      <c r="C1091">
        <v>69735495</v>
      </c>
      <c r="D1091">
        <v>121548</v>
      </c>
      <c r="E1091">
        <v>1</v>
      </c>
      <c r="F1091">
        <v>1</v>
      </c>
      <c r="G1091">
        <v>1</v>
      </c>
      <c r="H1091">
        <v>1</v>
      </c>
      <c r="I1091" t="s">
        <v>36</v>
      </c>
      <c r="J1091" t="s">
        <v>3</v>
      </c>
      <c r="K1091" t="s">
        <v>981</v>
      </c>
      <c r="L1091">
        <v>608254</v>
      </c>
      <c r="N1091">
        <v>1013</v>
      </c>
      <c r="O1091" t="s">
        <v>982</v>
      </c>
      <c r="P1091" t="s">
        <v>982</v>
      </c>
      <c r="Q1091">
        <v>1</v>
      </c>
      <c r="X1091">
        <v>0.16</v>
      </c>
      <c r="Y1091">
        <v>0</v>
      </c>
      <c r="Z1091">
        <v>0</v>
      </c>
      <c r="AA1091">
        <v>0</v>
      </c>
      <c r="AB1091">
        <v>0</v>
      </c>
      <c r="AC1091">
        <v>0</v>
      </c>
      <c r="AD1091">
        <v>1</v>
      </c>
      <c r="AE1091">
        <v>2</v>
      </c>
      <c r="AF1091" t="s">
        <v>608</v>
      </c>
      <c r="AG1091">
        <v>0.32</v>
      </c>
      <c r="AH1091">
        <v>2</v>
      </c>
      <c r="AI1091">
        <v>69735497</v>
      </c>
      <c r="AJ1091">
        <v>1071</v>
      </c>
      <c r="AK1091">
        <v>0</v>
      </c>
      <c r="AL1091">
        <v>0</v>
      </c>
      <c r="AM1091">
        <v>0</v>
      </c>
      <c r="AN1091">
        <v>0</v>
      </c>
      <c r="AO1091">
        <v>0</v>
      </c>
      <c r="AP1091">
        <v>0</v>
      </c>
      <c r="AQ1091">
        <v>0</v>
      </c>
      <c r="AR1091">
        <v>0</v>
      </c>
    </row>
    <row r="1092" spans="1:44" x14ac:dyDescent="0.2">
      <c r="A1092">
        <f>ROW(Source!A1280)</f>
        <v>1280</v>
      </c>
      <c r="B1092">
        <v>69735503</v>
      </c>
      <c r="C1092">
        <v>69735495</v>
      </c>
      <c r="D1092">
        <v>27439630</v>
      </c>
      <c r="E1092">
        <v>1</v>
      </c>
      <c r="F1092">
        <v>1</v>
      </c>
      <c r="G1092">
        <v>1</v>
      </c>
      <c r="H1092">
        <v>2</v>
      </c>
      <c r="I1092" t="s">
        <v>986</v>
      </c>
      <c r="J1092" t="s">
        <v>987</v>
      </c>
      <c r="K1092" t="s">
        <v>988</v>
      </c>
      <c r="L1092">
        <v>1368</v>
      </c>
      <c r="N1092">
        <v>1011</v>
      </c>
      <c r="O1092" t="s">
        <v>978</v>
      </c>
      <c r="P1092" t="s">
        <v>978</v>
      </c>
      <c r="Q1092">
        <v>1</v>
      </c>
      <c r="X1092">
        <v>0.16</v>
      </c>
      <c r="Y1092">
        <v>0</v>
      </c>
      <c r="Z1092">
        <v>31.27</v>
      </c>
      <c r="AA1092">
        <v>13.61</v>
      </c>
      <c r="AB1092">
        <v>0</v>
      </c>
      <c r="AC1092">
        <v>0</v>
      </c>
      <c r="AD1092">
        <v>1</v>
      </c>
      <c r="AE1092">
        <v>0</v>
      </c>
      <c r="AF1092" t="s">
        <v>608</v>
      </c>
      <c r="AG1092">
        <v>0.32</v>
      </c>
      <c r="AH1092">
        <v>2</v>
      </c>
      <c r="AI1092">
        <v>69735498</v>
      </c>
      <c r="AJ1092">
        <v>1072</v>
      </c>
      <c r="AK1092">
        <v>0</v>
      </c>
      <c r="AL1092">
        <v>0</v>
      </c>
      <c r="AM1092">
        <v>0</v>
      </c>
      <c r="AN1092">
        <v>0</v>
      </c>
      <c r="AO1092">
        <v>0</v>
      </c>
      <c r="AP1092">
        <v>0</v>
      </c>
      <c r="AQ1092">
        <v>0</v>
      </c>
      <c r="AR1092">
        <v>0</v>
      </c>
    </row>
    <row r="1093" spans="1:44" x14ac:dyDescent="0.2">
      <c r="A1093">
        <f>ROW(Source!A1280)</f>
        <v>1280</v>
      </c>
      <c r="B1093">
        <v>69735504</v>
      </c>
      <c r="C1093">
        <v>69735495</v>
      </c>
      <c r="D1093">
        <v>27441327</v>
      </c>
      <c r="E1093">
        <v>1</v>
      </c>
      <c r="F1093">
        <v>1</v>
      </c>
      <c r="G1093">
        <v>1</v>
      </c>
      <c r="H1093">
        <v>2</v>
      </c>
      <c r="I1093" t="s">
        <v>975</v>
      </c>
      <c r="J1093" t="s">
        <v>976</v>
      </c>
      <c r="K1093" t="s">
        <v>977</v>
      </c>
      <c r="L1093">
        <v>1368</v>
      </c>
      <c r="N1093">
        <v>1011</v>
      </c>
      <c r="O1093" t="s">
        <v>978</v>
      </c>
      <c r="P1093" t="s">
        <v>978</v>
      </c>
      <c r="Q1093">
        <v>1</v>
      </c>
      <c r="X1093">
        <v>0.76</v>
      </c>
      <c r="Y1093">
        <v>0</v>
      </c>
      <c r="Z1093">
        <v>93.37</v>
      </c>
      <c r="AA1093">
        <v>11.69</v>
      </c>
      <c r="AB1093">
        <v>0</v>
      </c>
      <c r="AC1093">
        <v>0</v>
      </c>
      <c r="AD1093">
        <v>1</v>
      </c>
      <c r="AE1093">
        <v>0</v>
      </c>
      <c r="AF1093" t="s">
        <v>608</v>
      </c>
      <c r="AG1093">
        <v>1.52</v>
      </c>
      <c r="AH1093">
        <v>2</v>
      </c>
      <c r="AI1093">
        <v>69735499</v>
      </c>
      <c r="AJ1093">
        <v>1073</v>
      </c>
      <c r="AK1093">
        <v>0</v>
      </c>
      <c r="AL1093">
        <v>0</v>
      </c>
      <c r="AM1093">
        <v>0</v>
      </c>
      <c r="AN1093">
        <v>0</v>
      </c>
      <c r="AO1093">
        <v>0</v>
      </c>
      <c r="AP1093">
        <v>0</v>
      </c>
      <c r="AQ1093">
        <v>0</v>
      </c>
      <c r="AR1093">
        <v>0</v>
      </c>
    </row>
    <row r="1094" spans="1:44" x14ac:dyDescent="0.2">
      <c r="A1094">
        <f>ROW(Source!A1280)</f>
        <v>1280</v>
      </c>
      <c r="B1094">
        <v>69735505</v>
      </c>
      <c r="C1094">
        <v>69735495</v>
      </c>
      <c r="D1094">
        <v>27375384</v>
      </c>
      <c r="E1094">
        <v>1</v>
      </c>
      <c r="F1094">
        <v>1</v>
      </c>
      <c r="G1094">
        <v>1</v>
      </c>
      <c r="H1094">
        <v>3</v>
      </c>
      <c r="I1094" t="s">
        <v>610</v>
      </c>
      <c r="J1094" t="s">
        <v>613</v>
      </c>
      <c r="K1094" t="s">
        <v>1099</v>
      </c>
      <c r="L1094">
        <v>1329</v>
      </c>
      <c r="N1094">
        <v>1005</v>
      </c>
      <c r="O1094" t="s">
        <v>612</v>
      </c>
      <c r="P1094" t="s">
        <v>612</v>
      </c>
      <c r="Q1094">
        <v>1000</v>
      </c>
      <c r="X1094">
        <v>0.10299999999999999</v>
      </c>
      <c r="Y1094">
        <v>16658.03</v>
      </c>
      <c r="Z1094">
        <v>0</v>
      </c>
      <c r="AA1094">
        <v>0</v>
      </c>
      <c r="AB1094">
        <v>0</v>
      </c>
      <c r="AC1094">
        <v>0</v>
      </c>
      <c r="AD1094">
        <v>1</v>
      </c>
      <c r="AE1094">
        <v>0</v>
      </c>
      <c r="AF1094" t="s">
        <v>608</v>
      </c>
      <c r="AG1094">
        <v>0.20599999999999999</v>
      </c>
      <c r="AH1094">
        <v>2</v>
      </c>
      <c r="AI1094">
        <v>69735500</v>
      </c>
      <c r="AJ1094">
        <v>1074</v>
      </c>
      <c r="AK1094">
        <v>3</v>
      </c>
      <c r="AL1094">
        <v>-3431.5541799999996</v>
      </c>
      <c r="AM1094">
        <v>0</v>
      </c>
      <c r="AN1094">
        <v>0</v>
      </c>
      <c r="AO1094">
        <v>0</v>
      </c>
      <c r="AP1094">
        <v>0</v>
      </c>
      <c r="AQ1094">
        <v>0</v>
      </c>
      <c r="AR1094">
        <v>1</v>
      </c>
    </row>
    <row r="1095" spans="1:44" x14ac:dyDescent="0.2">
      <c r="A1095">
        <f>ROW(Source!A1283)</f>
        <v>1283</v>
      </c>
      <c r="B1095">
        <v>69735511</v>
      </c>
      <c r="C1095">
        <v>69735507</v>
      </c>
      <c r="D1095">
        <v>27493458</v>
      </c>
      <c r="E1095">
        <v>1</v>
      </c>
      <c r="F1095">
        <v>1</v>
      </c>
      <c r="G1095">
        <v>1</v>
      </c>
      <c r="H1095">
        <v>1</v>
      </c>
      <c r="I1095" t="s">
        <v>997</v>
      </c>
      <c r="J1095" t="s">
        <v>3</v>
      </c>
      <c r="K1095" t="s">
        <v>998</v>
      </c>
      <c r="L1095">
        <v>1369</v>
      </c>
      <c r="N1095">
        <v>1013</v>
      </c>
      <c r="O1095" t="s">
        <v>974</v>
      </c>
      <c r="P1095" t="s">
        <v>974</v>
      </c>
      <c r="Q1095">
        <v>1</v>
      </c>
      <c r="X1095">
        <v>3.45</v>
      </c>
      <c r="Y1095">
        <v>0</v>
      </c>
      <c r="Z1095">
        <v>0</v>
      </c>
      <c r="AA1095">
        <v>0</v>
      </c>
      <c r="AB1095">
        <v>8.6</v>
      </c>
      <c r="AC1095">
        <v>0</v>
      </c>
      <c r="AD1095">
        <v>1</v>
      </c>
      <c r="AE1095">
        <v>1</v>
      </c>
      <c r="AF1095" t="s">
        <v>3</v>
      </c>
      <c r="AG1095">
        <v>3.45</v>
      </c>
      <c r="AH1095">
        <v>2</v>
      </c>
      <c r="AI1095">
        <v>69735508</v>
      </c>
      <c r="AJ1095">
        <v>1075</v>
      </c>
      <c r="AK1095">
        <v>0</v>
      </c>
      <c r="AL1095">
        <v>0</v>
      </c>
      <c r="AM1095">
        <v>0</v>
      </c>
      <c r="AN1095">
        <v>0</v>
      </c>
      <c r="AO1095">
        <v>0</v>
      </c>
      <c r="AP1095">
        <v>0</v>
      </c>
      <c r="AQ1095">
        <v>0</v>
      </c>
      <c r="AR1095">
        <v>0</v>
      </c>
    </row>
    <row r="1096" spans="1:44" x14ac:dyDescent="0.2">
      <c r="A1096">
        <f>ROW(Source!A1283)</f>
        <v>1283</v>
      </c>
      <c r="B1096">
        <v>69735512</v>
      </c>
      <c r="C1096">
        <v>69735507</v>
      </c>
      <c r="D1096">
        <v>27441327</v>
      </c>
      <c r="E1096">
        <v>1</v>
      </c>
      <c r="F1096">
        <v>1</v>
      </c>
      <c r="G1096">
        <v>1</v>
      </c>
      <c r="H1096">
        <v>2</v>
      </c>
      <c r="I1096" t="s">
        <v>975</v>
      </c>
      <c r="J1096" t="s">
        <v>976</v>
      </c>
      <c r="K1096" t="s">
        <v>977</v>
      </c>
      <c r="L1096">
        <v>1368</v>
      </c>
      <c r="N1096">
        <v>1011</v>
      </c>
      <c r="O1096" t="s">
        <v>978</v>
      </c>
      <c r="P1096" t="s">
        <v>978</v>
      </c>
      <c r="Q1096">
        <v>1</v>
      </c>
      <c r="X1096">
        <v>0.02</v>
      </c>
      <c r="Y1096">
        <v>0</v>
      </c>
      <c r="Z1096">
        <v>93.37</v>
      </c>
      <c r="AA1096">
        <v>11.69</v>
      </c>
      <c r="AB1096">
        <v>0</v>
      </c>
      <c r="AC1096">
        <v>0</v>
      </c>
      <c r="AD1096">
        <v>1</v>
      </c>
      <c r="AE1096">
        <v>0</v>
      </c>
      <c r="AF1096" t="s">
        <v>3</v>
      </c>
      <c r="AG1096">
        <v>0.02</v>
      </c>
      <c r="AH1096">
        <v>2</v>
      </c>
      <c r="AI1096">
        <v>69735509</v>
      </c>
      <c r="AJ1096">
        <v>1076</v>
      </c>
      <c r="AK1096">
        <v>0</v>
      </c>
      <c r="AL1096">
        <v>0</v>
      </c>
      <c r="AM1096">
        <v>0</v>
      </c>
      <c r="AN1096">
        <v>0</v>
      </c>
      <c r="AO1096">
        <v>0</v>
      </c>
      <c r="AP1096">
        <v>0</v>
      </c>
      <c r="AQ1096">
        <v>0</v>
      </c>
      <c r="AR1096">
        <v>0</v>
      </c>
    </row>
    <row r="1097" spans="1:44" x14ac:dyDescent="0.2">
      <c r="A1097">
        <f>ROW(Source!A1283)</f>
        <v>1283</v>
      </c>
      <c r="B1097">
        <v>69735513</v>
      </c>
      <c r="C1097">
        <v>69735507</v>
      </c>
      <c r="D1097">
        <v>27386998</v>
      </c>
      <c r="E1097">
        <v>1</v>
      </c>
      <c r="F1097">
        <v>1</v>
      </c>
      <c r="G1097">
        <v>1</v>
      </c>
      <c r="H1097">
        <v>3</v>
      </c>
      <c r="I1097" t="s">
        <v>163</v>
      </c>
      <c r="J1097" t="s">
        <v>165</v>
      </c>
      <c r="K1097" t="s">
        <v>1063</v>
      </c>
      <c r="L1097">
        <v>1327</v>
      </c>
      <c r="N1097">
        <v>1005</v>
      </c>
      <c r="O1097" t="s">
        <v>56</v>
      </c>
      <c r="P1097" t="s">
        <v>56</v>
      </c>
      <c r="Q1097">
        <v>1</v>
      </c>
      <c r="X1097">
        <v>122.4</v>
      </c>
      <c r="Y1097">
        <v>12.26</v>
      </c>
      <c r="Z1097">
        <v>0</v>
      </c>
      <c r="AA1097">
        <v>0</v>
      </c>
      <c r="AB1097">
        <v>0</v>
      </c>
      <c r="AC1097">
        <v>0</v>
      </c>
      <c r="AD1097">
        <v>1</v>
      </c>
      <c r="AE1097">
        <v>0</v>
      </c>
      <c r="AF1097" t="s">
        <v>3</v>
      </c>
      <c r="AG1097">
        <v>122.4</v>
      </c>
      <c r="AH1097">
        <v>2</v>
      </c>
      <c r="AI1097">
        <v>69735510</v>
      </c>
      <c r="AJ1097">
        <v>1077</v>
      </c>
      <c r="AK1097">
        <v>3</v>
      </c>
      <c r="AL1097">
        <v>-1500.624</v>
      </c>
      <c r="AM1097">
        <v>0</v>
      </c>
      <c r="AN1097">
        <v>0</v>
      </c>
      <c r="AO1097">
        <v>0</v>
      </c>
      <c r="AP1097">
        <v>0</v>
      </c>
      <c r="AQ1097">
        <v>0</v>
      </c>
      <c r="AR1097">
        <v>1</v>
      </c>
    </row>
    <row r="1098" spans="1:44" x14ac:dyDescent="0.2">
      <c r="A1098">
        <f>ROW(Source!A1284)</f>
        <v>1284</v>
      </c>
      <c r="B1098">
        <v>69735511</v>
      </c>
      <c r="C1098">
        <v>69735507</v>
      </c>
      <c r="D1098">
        <v>27493458</v>
      </c>
      <c r="E1098">
        <v>1</v>
      </c>
      <c r="F1098">
        <v>1</v>
      </c>
      <c r="G1098">
        <v>1</v>
      </c>
      <c r="H1098">
        <v>1</v>
      </c>
      <c r="I1098" t="s">
        <v>997</v>
      </c>
      <c r="J1098" t="s">
        <v>3</v>
      </c>
      <c r="K1098" t="s">
        <v>998</v>
      </c>
      <c r="L1098">
        <v>1369</v>
      </c>
      <c r="N1098">
        <v>1013</v>
      </c>
      <c r="O1098" t="s">
        <v>974</v>
      </c>
      <c r="P1098" t="s">
        <v>974</v>
      </c>
      <c r="Q1098">
        <v>1</v>
      </c>
      <c r="X1098">
        <v>3.45</v>
      </c>
      <c r="Y1098">
        <v>0</v>
      </c>
      <c r="Z1098">
        <v>0</v>
      </c>
      <c r="AA1098">
        <v>0</v>
      </c>
      <c r="AB1098">
        <v>8.6</v>
      </c>
      <c r="AC1098">
        <v>0</v>
      </c>
      <c r="AD1098">
        <v>1</v>
      </c>
      <c r="AE1098">
        <v>1</v>
      </c>
      <c r="AF1098" t="s">
        <v>3</v>
      </c>
      <c r="AG1098">
        <v>3.45</v>
      </c>
      <c r="AH1098">
        <v>2</v>
      </c>
      <c r="AI1098">
        <v>69735508</v>
      </c>
      <c r="AJ1098">
        <v>1078</v>
      </c>
      <c r="AK1098">
        <v>0</v>
      </c>
      <c r="AL1098">
        <v>0</v>
      </c>
      <c r="AM1098">
        <v>0</v>
      </c>
      <c r="AN1098">
        <v>0</v>
      </c>
      <c r="AO1098">
        <v>0</v>
      </c>
      <c r="AP1098">
        <v>0</v>
      </c>
      <c r="AQ1098">
        <v>0</v>
      </c>
      <c r="AR1098">
        <v>0</v>
      </c>
    </row>
    <row r="1099" spans="1:44" x14ac:dyDescent="0.2">
      <c r="A1099">
        <f>ROW(Source!A1284)</f>
        <v>1284</v>
      </c>
      <c r="B1099">
        <v>69735512</v>
      </c>
      <c r="C1099">
        <v>69735507</v>
      </c>
      <c r="D1099">
        <v>27441327</v>
      </c>
      <c r="E1099">
        <v>1</v>
      </c>
      <c r="F1099">
        <v>1</v>
      </c>
      <c r="G1099">
        <v>1</v>
      </c>
      <c r="H1099">
        <v>2</v>
      </c>
      <c r="I1099" t="s">
        <v>975</v>
      </c>
      <c r="J1099" t="s">
        <v>976</v>
      </c>
      <c r="K1099" t="s">
        <v>977</v>
      </c>
      <c r="L1099">
        <v>1368</v>
      </c>
      <c r="N1099">
        <v>1011</v>
      </c>
      <c r="O1099" t="s">
        <v>978</v>
      </c>
      <c r="P1099" t="s">
        <v>978</v>
      </c>
      <c r="Q1099">
        <v>1</v>
      </c>
      <c r="X1099">
        <v>0.02</v>
      </c>
      <c r="Y1099">
        <v>0</v>
      </c>
      <c r="Z1099">
        <v>93.37</v>
      </c>
      <c r="AA1099">
        <v>11.69</v>
      </c>
      <c r="AB1099">
        <v>0</v>
      </c>
      <c r="AC1099">
        <v>0</v>
      </c>
      <c r="AD1099">
        <v>1</v>
      </c>
      <c r="AE1099">
        <v>0</v>
      </c>
      <c r="AF1099" t="s">
        <v>3</v>
      </c>
      <c r="AG1099">
        <v>0.02</v>
      </c>
      <c r="AH1099">
        <v>2</v>
      </c>
      <c r="AI1099">
        <v>69735509</v>
      </c>
      <c r="AJ1099">
        <v>1079</v>
      </c>
      <c r="AK1099">
        <v>0</v>
      </c>
      <c r="AL1099">
        <v>0</v>
      </c>
      <c r="AM1099">
        <v>0</v>
      </c>
      <c r="AN1099">
        <v>0</v>
      </c>
      <c r="AO1099">
        <v>0</v>
      </c>
      <c r="AP1099">
        <v>0</v>
      </c>
      <c r="AQ1099">
        <v>0</v>
      </c>
      <c r="AR1099">
        <v>0</v>
      </c>
    </row>
    <row r="1100" spans="1:44" x14ac:dyDescent="0.2">
      <c r="A1100">
        <f>ROW(Source!A1284)</f>
        <v>1284</v>
      </c>
      <c r="B1100">
        <v>69735513</v>
      </c>
      <c r="C1100">
        <v>69735507</v>
      </c>
      <c r="D1100">
        <v>27386998</v>
      </c>
      <c r="E1100">
        <v>1</v>
      </c>
      <c r="F1100">
        <v>1</v>
      </c>
      <c r="G1100">
        <v>1</v>
      </c>
      <c r="H1100">
        <v>3</v>
      </c>
      <c r="I1100" t="s">
        <v>163</v>
      </c>
      <c r="J1100" t="s">
        <v>165</v>
      </c>
      <c r="K1100" t="s">
        <v>1063</v>
      </c>
      <c r="L1100">
        <v>1327</v>
      </c>
      <c r="N1100">
        <v>1005</v>
      </c>
      <c r="O1100" t="s">
        <v>56</v>
      </c>
      <c r="P1100" t="s">
        <v>56</v>
      </c>
      <c r="Q1100">
        <v>1</v>
      </c>
      <c r="X1100">
        <v>122.4</v>
      </c>
      <c r="Y1100">
        <v>12.26</v>
      </c>
      <c r="Z1100">
        <v>0</v>
      </c>
      <c r="AA1100">
        <v>0</v>
      </c>
      <c r="AB1100">
        <v>0</v>
      </c>
      <c r="AC1100">
        <v>0</v>
      </c>
      <c r="AD1100">
        <v>1</v>
      </c>
      <c r="AE1100">
        <v>0</v>
      </c>
      <c r="AF1100" t="s">
        <v>3</v>
      </c>
      <c r="AG1100">
        <v>122.4</v>
      </c>
      <c r="AH1100">
        <v>2</v>
      </c>
      <c r="AI1100">
        <v>69735510</v>
      </c>
      <c r="AJ1100">
        <v>1080</v>
      </c>
      <c r="AK1100">
        <v>3</v>
      </c>
      <c r="AL1100">
        <v>-1500.624</v>
      </c>
      <c r="AM1100">
        <v>0</v>
      </c>
      <c r="AN1100">
        <v>0</v>
      </c>
      <c r="AO1100">
        <v>0</v>
      </c>
      <c r="AP1100">
        <v>0</v>
      </c>
      <c r="AQ1100">
        <v>0</v>
      </c>
      <c r="AR1100">
        <v>1</v>
      </c>
    </row>
    <row r="1101" spans="1:44" x14ac:dyDescent="0.2">
      <c r="A1101">
        <f>ROW(Source!A1287)</f>
        <v>1287</v>
      </c>
      <c r="B1101">
        <v>69735519</v>
      </c>
      <c r="C1101">
        <v>69735515</v>
      </c>
      <c r="D1101">
        <v>27493137</v>
      </c>
      <c r="E1101">
        <v>1</v>
      </c>
      <c r="F1101">
        <v>1</v>
      </c>
      <c r="G1101">
        <v>1</v>
      </c>
      <c r="H1101">
        <v>1</v>
      </c>
      <c r="I1101" t="s">
        <v>999</v>
      </c>
      <c r="J1101" t="s">
        <v>3</v>
      </c>
      <c r="K1101" t="s">
        <v>1000</v>
      </c>
      <c r="L1101">
        <v>1369</v>
      </c>
      <c r="N1101">
        <v>1013</v>
      </c>
      <c r="O1101" t="s">
        <v>974</v>
      </c>
      <c r="P1101" t="s">
        <v>974</v>
      </c>
      <c r="Q1101">
        <v>1</v>
      </c>
      <c r="X1101">
        <v>4.1399999999999997</v>
      </c>
      <c r="Y1101">
        <v>0</v>
      </c>
      <c r="Z1101">
        <v>0</v>
      </c>
      <c r="AA1101">
        <v>0</v>
      </c>
      <c r="AB1101">
        <v>9.15</v>
      </c>
      <c r="AC1101">
        <v>0</v>
      </c>
      <c r="AD1101">
        <v>1</v>
      </c>
      <c r="AE1101">
        <v>1</v>
      </c>
      <c r="AF1101" t="s">
        <v>3</v>
      </c>
      <c r="AG1101">
        <v>4.1399999999999997</v>
      </c>
      <c r="AH1101">
        <v>2</v>
      </c>
      <c r="AI1101">
        <v>69735516</v>
      </c>
      <c r="AJ1101">
        <v>1081</v>
      </c>
      <c r="AK1101">
        <v>0</v>
      </c>
      <c r="AL1101">
        <v>0</v>
      </c>
      <c r="AM1101">
        <v>0</v>
      </c>
      <c r="AN1101">
        <v>0</v>
      </c>
      <c r="AO1101">
        <v>0</v>
      </c>
      <c r="AP1101">
        <v>0</v>
      </c>
      <c r="AQ1101">
        <v>0</v>
      </c>
      <c r="AR1101">
        <v>0</v>
      </c>
    </row>
    <row r="1102" spans="1:44" x14ac:dyDescent="0.2">
      <c r="A1102">
        <f>ROW(Source!A1287)</f>
        <v>1287</v>
      </c>
      <c r="B1102">
        <v>69735520</v>
      </c>
      <c r="C1102">
        <v>69735515</v>
      </c>
      <c r="D1102">
        <v>27441327</v>
      </c>
      <c r="E1102">
        <v>1</v>
      </c>
      <c r="F1102">
        <v>1</v>
      </c>
      <c r="G1102">
        <v>1</v>
      </c>
      <c r="H1102">
        <v>2</v>
      </c>
      <c r="I1102" t="s">
        <v>975</v>
      </c>
      <c r="J1102" t="s">
        <v>976</v>
      </c>
      <c r="K1102" t="s">
        <v>977</v>
      </c>
      <c r="L1102">
        <v>1368</v>
      </c>
      <c r="N1102">
        <v>1011</v>
      </c>
      <c r="O1102" t="s">
        <v>978</v>
      </c>
      <c r="P1102" t="s">
        <v>978</v>
      </c>
      <c r="Q1102">
        <v>1</v>
      </c>
      <c r="X1102">
        <v>0.11</v>
      </c>
      <c r="Y1102">
        <v>0</v>
      </c>
      <c r="Z1102">
        <v>93.37</v>
      </c>
      <c r="AA1102">
        <v>11.69</v>
      </c>
      <c r="AB1102">
        <v>0</v>
      </c>
      <c r="AC1102">
        <v>0</v>
      </c>
      <c r="AD1102">
        <v>1</v>
      </c>
      <c r="AE1102">
        <v>0</v>
      </c>
      <c r="AF1102" t="s">
        <v>3</v>
      </c>
      <c r="AG1102">
        <v>0.11</v>
      </c>
      <c r="AH1102">
        <v>2</v>
      </c>
      <c r="AI1102">
        <v>69735517</v>
      </c>
      <c r="AJ1102">
        <v>1082</v>
      </c>
      <c r="AK1102">
        <v>0</v>
      </c>
      <c r="AL1102">
        <v>0</v>
      </c>
      <c r="AM1102">
        <v>0</v>
      </c>
      <c r="AN1102">
        <v>0</v>
      </c>
      <c r="AO1102">
        <v>0</v>
      </c>
      <c r="AP1102">
        <v>0</v>
      </c>
      <c r="AQ1102">
        <v>0</v>
      </c>
      <c r="AR1102">
        <v>0</v>
      </c>
    </row>
    <row r="1103" spans="1:44" x14ac:dyDescent="0.2">
      <c r="A1103">
        <f>ROW(Source!A1287)</f>
        <v>1287</v>
      </c>
      <c r="B1103">
        <v>69735521</v>
      </c>
      <c r="C1103">
        <v>69735515</v>
      </c>
      <c r="D1103">
        <v>27371771</v>
      </c>
      <c r="E1103">
        <v>1</v>
      </c>
      <c r="F1103">
        <v>1</v>
      </c>
      <c r="G1103">
        <v>1</v>
      </c>
      <c r="H1103">
        <v>3</v>
      </c>
      <c r="I1103" t="s">
        <v>178</v>
      </c>
      <c r="J1103" t="s">
        <v>181</v>
      </c>
      <c r="K1103" t="s">
        <v>1064</v>
      </c>
      <c r="L1103">
        <v>1308</v>
      </c>
      <c r="N1103">
        <v>1003</v>
      </c>
      <c r="O1103" t="s">
        <v>180</v>
      </c>
      <c r="P1103" t="s">
        <v>180</v>
      </c>
      <c r="Q1103">
        <v>100</v>
      </c>
      <c r="X1103">
        <v>1.05</v>
      </c>
      <c r="Y1103">
        <v>2258.6999999999998</v>
      </c>
      <c r="Z1103">
        <v>0</v>
      </c>
      <c r="AA1103">
        <v>0</v>
      </c>
      <c r="AB1103">
        <v>0</v>
      </c>
      <c r="AC1103">
        <v>0</v>
      </c>
      <c r="AD1103">
        <v>1</v>
      </c>
      <c r="AE1103">
        <v>0</v>
      </c>
      <c r="AF1103" t="s">
        <v>3</v>
      </c>
      <c r="AG1103">
        <v>1.05</v>
      </c>
      <c r="AH1103">
        <v>2</v>
      </c>
      <c r="AI1103">
        <v>69735518</v>
      </c>
      <c r="AJ1103">
        <v>1083</v>
      </c>
      <c r="AK1103">
        <v>3</v>
      </c>
      <c r="AL1103">
        <v>-2371.6349999999998</v>
      </c>
      <c r="AM1103">
        <v>0</v>
      </c>
      <c r="AN1103">
        <v>0</v>
      </c>
      <c r="AO1103">
        <v>0</v>
      </c>
      <c r="AP1103">
        <v>0</v>
      </c>
      <c r="AQ1103">
        <v>0</v>
      </c>
      <c r="AR1103">
        <v>1</v>
      </c>
    </row>
    <row r="1104" spans="1:44" x14ac:dyDescent="0.2">
      <c r="A1104">
        <f>ROW(Source!A1288)</f>
        <v>1288</v>
      </c>
      <c r="B1104">
        <v>69735519</v>
      </c>
      <c r="C1104">
        <v>69735515</v>
      </c>
      <c r="D1104">
        <v>27493137</v>
      </c>
      <c r="E1104">
        <v>1</v>
      </c>
      <c r="F1104">
        <v>1</v>
      </c>
      <c r="G1104">
        <v>1</v>
      </c>
      <c r="H1104">
        <v>1</v>
      </c>
      <c r="I1104" t="s">
        <v>999</v>
      </c>
      <c r="J1104" t="s">
        <v>3</v>
      </c>
      <c r="K1104" t="s">
        <v>1000</v>
      </c>
      <c r="L1104">
        <v>1369</v>
      </c>
      <c r="N1104">
        <v>1013</v>
      </c>
      <c r="O1104" t="s">
        <v>974</v>
      </c>
      <c r="P1104" t="s">
        <v>974</v>
      </c>
      <c r="Q1104">
        <v>1</v>
      </c>
      <c r="X1104">
        <v>4.1399999999999997</v>
      </c>
      <c r="Y1104">
        <v>0</v>
      </c>
      <c r="Z1104">
        <v>0</v>
      </c>
      <c r="AA1104">
        <v>0</v>
      </c>
      <c r="AB1104">
        <v>9.15</v>
      </c>
      <c r="AC1104">
        <v>0</v>
      </c>
      <c r="AD1104">
        <v>1</v>
      </c>
      <c r="AE1104">
        <v>1</v>
      </c>
      <c r="AF1104" t="s">
        <v>3</v>
      </c>
      <c r="AG1104">
        <v>4.1399999999999997</v>
      </c>
      <c r="AH1104">
        <v>2</v>
      </c>
      <c r="AI1104">
        <v>69735516</v>
      </c>
      <c r="AJ1104">
        <v>1084</v>
      </c>
      <c r="AK1104">
        <v>0</v>
      </c>
      <c r="AL1104">
        <v>0</v>
      </c>
      <c r="AM1104">
        <v>0</v>
      </c>
      <c r="AN1104">
        <v>0</v>
      </c>
      <c r="AO1104">
        <v>0</v>
      </c>
      <c r="AP1104">
        <v>0</v>
      </c>
      <c r="AQ1104">
        <v>0</v>
      </c>
      <c r="AR1104">
        <v>0</v>
      </c>
    </row>
    <row r="1105" spans="1:44" x14ac:dyDescent="0.2">
      <c r="A1105">
        <f>ROW(Source!A1288)</f>
        <v>1288</v>
      </c>
      <c r="B1105">
        <v>69735520</v>
      </c>
      <c r="C1105">
        <v>69735515</v>
      </c>
      <c r="D1105">
        <v>27441327</v>
      </c>
      <c r="E1105">
        <v>1</v>
      </c>
      <c r="F1105">
        <v>1</v>
      </c>
      <c r="G1105">
        <v>1</v>
      </c>
      <c r="H1105">
        <v>2</v>
      </c>
      <c r="I1105" t="s">
        <v>975</v>
      </c>
      <c r="J1105" t="s">
        <v>976</v>
      </c>
      <c r="K1105" t="s">
        <v>977</v>
      </c>
      <c r="L1105">
        <v>1368</v>
      </c>
      <c r="N1105">
        <v>1011</v>
      </c>
      <c r="O1105" t="s">
        <v>978</v>
      </c>
      <c r="P1105" t="s">
        <v>978</v>
      </c>
      <c r="Q1105">
        <v>1</v>
      </c>
      <c r="X1105">
        <v>0.11</v>
      </c>
      <c r="Y1105">
        <v>0</v>
      </c>
      <c r="Z1105">
        <v>93.37</v>
      </c>
      <c r="AA1105">
        <v>11.69</v>
      </c>
      <c r="AB1105">
        <v>0</v>
      </c>
      <c r="AC1105">
        <v>0</v>
      </c>
      <c r="AD1105">
        <v>1</v>
      </c>
      <c r="AE1105">
        <v>0</v>
      </c>
      <c r="AF1105" t="s">
        <v>3</v>
      </c>
      <c r="AG1105">
        <v>0.11</v>
      </c>
      <c r="AH1105">
        <v>2</v>
      </c>
      <c r="AI1105">
        <v>69735517</v>
      </c>
      <c r="AJ1105">
        <v>1085</v>
      </c>
      <c r="AK1105">
        <v>0</v>
      </c>
      <c r="AL1105">
        <v>0</v>
      </c>
      <c r="AM1105">
        <v>0</v>
      </c>
      <c r="AN1105">
        <v>0</v>
      </c>
      <c r="AO1105">
        <v>0</v>
      </c>
      <c r="AP1105">
        <v>0</v>
      </c>
      <c r="AQ1105">
        <v>0</v>
      </c>
      <c r="AR1105">
        <v>0</v>
      </c>
    </row>
    <row r="1106" spans="1:44" x14ac:dyDescent="0.2">
      <c r="A1106">
        <f>ROW(Source!A1288)</f>
        <v>1288</v>
      </c>
      <c r="B1106">
        <v>69735521</v>
      </c>
      <c r="C1106">
        <v>69735515</v>
      </c>
      <c r="D1106">
        <v>27371771</v>
      </c>
      <c r="E1106">
        <v>1</v>
      </c>
      <c r="F1106">
        <v>1</v>
      </c>
      <c r="G1106">
        <v>1</v>
      </c>
      <c r="H1106">
        <v>3</v>
      </c>
      <c r="I1106" t="s">
        <v>178</v>
      </c>
      <c r="J1106" t="s">
        <v>181</v>
      </c>
      <c r="K1106" t="s">
        <v>1064</v>
      </c>
      <c r="L1106">
        <v>1308</v>
      </c>
      <c r="N1106">
        <v>1003</v>
      </c>
      <c r="O1106" t="s">
        <v>180</v>
      </c>
      <c r="P1106" t="s">
        <v>180</v>
      </c>
      <c r="Q1106">
        <v>100</v>
      </c>
      <c r="X1106">
        <v>1.05</v>
      </c>
      <c r="Y1106">
        <v>2258.6999999999998</v>
      </c>
      <c r="Z1106">
        <v>0</v>
      </c>
      <c r="AA1106">
        <v>0</v>
      </c>
      <c r="AB1106">
        <v>0</v>
      </c>
      <c r="AC1106">
        <v>0</v>
      </c>
      <c r="AD1106">
        <v>1</v>
      </c>
      <c r="AE1106">
        <v>0</v>
      </c>
      <c r="AF1106" t="s">
        <v>3</v>
      </c>
      <c r="AG1106">
        <v>1.05</v>
      </c>
      <c r="AH1106">
        <v>2</v>
      </c>
      <c r="AI1106">
        <v>69735518</v>
      </c>
      <c r="AJ1106">
        <v>1086</v>
      </c>
      <c r="AK1106">
        <v>3</v>
      </c>
      <c r="AL1106">
        <v>-2371.6349999999998</v>
      </c>
      <c r="AM1106">
        <v>0</v>
      </c>
      <c r="AN1106">
        <v>0</v>
      </c>
      <c r="AO1106">
        <v>0</v>
      </c>
      <c r="AP1106">
        <v>0</v>
      </c>
      <c r="AQ1106">
        <v>0</v>
      </c>
      <c r="AR1106">
        <v>1</v>
      </c>
    </row>
    <row r="1107" spans="1:44" x14ac:dyDescent="0.2">
      <c r="A1107">
        <f>ROW(Source!A1291)</f>
        <v>1291</v>
      </c>
      <c r="B1107">
        <v>69735530</v>
      </c>
      <c r="C1107">
        <v>69735523</v>
      </c>
      <c r="D1107">
        <v>27496319</v>
      </c>
      <c r="E1107">
        <v>1</v>
      </c>
      <c r="F1107">
        <v>1</v>
      </c>
      <c r="G1107">
        <v>1</v>
      </c>
      <c r="H1107">
        <v>1</v>
      </c>
      <c r="I1107" t="s">
        <v>1001</v>
      </c>
      <c r="J1107" t="s">
        <v>3</v>
      </c>
      <c r="K1107" t="s">
        <v>1002</v>
      </c>
      <c r="L1107">
        <v>1369</v>
      </c>
      <c r="N1107">
        <v>1013</v>
      </c>
      <c r="O1107" t="s">
        <v>974</v>
      </c>
      <c r="P1107" t="s">
        <v>974</v>
      </c>
      <c r="Q1107">
        <v>1</v>
      </c>
      <c r="X1107">
        <v>39.51</v>
      </c>
      <c r="Y1107">
        <v>0</v>
      </c>
      <c r="Z1107">
        <v>0</v>
      </c>
      <c r="AA1107">
        <v>0</v>
      </c>
      <c r="AB1107">
        <v>8.01</v>
      </c>
      <c r="AC1107">
        <v>0</v>
      </c>
      <c r="AD1107">
        <v>1</v>
      </c>
      <c r="AE1107">
        <v>1</v>
      </c>
      <c r="AF1107" t="s">
        <v>3</v>
      </c>
      <c r="AG1107">
        <v>39.51</v>
      </c>
      <c r="AH1107">
        <v>2</v>
      </c>
      <c r="AI1107">
        <v>69735524</v>
      </c>
      <c r="AJ1107">
        <v>1087</v>
      </c>
      <c r="AK1107">
        <v>0</v>
      </c>
      <c r="AL1107">
        <v>0</v>
      </c>
      <c r="AM1107">
        <v>0</v>
      </c>
      <c r="AN1107">
        <v>0</v>
      </c>
      <c r="AO1107">
        <v>0</v>
      </c>
      <c r="AP1107">
        <v>0</v>
      </c>
      <c r="AQ1107">
        <v>0</v>
      </c>
      <c r="AR1107">
        <v>0</v>
      </c>
    </row>
    <row r="1108" spans="1:44" x14ac:dyDescent="0.2">
      <c r="A1108">
        <f>ROW(Source!A1291)</f>
        <v>1291</v>
      </c>
      <c r="B1108">
        <v>69735531</v>
      </c>
      <c r="C1108">
        <v>69735523</v>
      </c>
      <c r="D1108">
        <v>121548</v>
      </c>
      <c r="E1108">
        <v>1</v>
      </c>
      <c r="F1108">
        <v>1</v>
      </c>
      <c r="G1108">
        <v>1</v>
      </c>
      <c r="H1108">
        <v>1</v>
      </c>
      <c r="I1108" t="s">
        <v>36</v>
      </c>
      <c r="J1108" t="s">
        <v>3</v>
      </c>
      <c r="K1108" t="s">
        <v>981</v>
      </c>
      <c r="L1108">
        <v>608254</v>
      </c>
      <c r="N1108">
        <v>1013</v>
      </c>
      <c r="O1108" t="s">
        <v>982</v>
      </c>
      <c r="P1108" t="s">
        <v>982</v>
      </c>
      <c r="Q1108">
        <v>1</v>
      </c>
      <c r="X1108">
        <v>1.27</v>
      </c>
      <c r="Y1108">
        <v>0</v>
      </c>
      <c r="Z1108">
        <v>0</v>
      </c>
      <c r="AA1108">
        <v>0</v>
      </c>
      <c r="AB1108">
        <v>0</v>
      </c>
      <c r="AC1108">
        <v>0</v>
      </c>
      <c r="AD1108">
        <v>1</v>
      </c>
      <c r="AE1108">
        <v>2</v>
      </c>
      <c r="AF1108" t="s">
        <v>3</v>
      </c>
      <c r="AG1108">
        <v>1.27</v>
      </c>
      <c r="AH1108">
        <v>2</v>
      </c>
      <c r="AI1108">
        <v>69735525</v>
      </c>
      <c r="AJ1108">
        <v>1088</v>
      </c>
      <c r="AK1108">
        <v>0</v>
      </c>
      <c r="AL1108">
        <v>0</v>
      </c>
      <c r="AM1108">
        <v>0</v>
      </c>
      <c r="AN1108">
        <v>0</v>
      </c>
      <c r="AO1108">
        <v>0</v>
      </c>
      <c r="AP1108">
        <v>0</v>
      </c>
      <c r="AQ1108">
        <v>0</v>
      </c>
      <c r="AR1108">
        <v>0</v>
      </c>
    </row>
    <row r="1109" spans="1:44" x14ac:dyDescent="0.2">
      <c r="A1109">
        <f>ROW(Source!A1291)</f>
        <v>1291</v>
      </c>
      <c r="B1109">
        <v>69735532</v>
      </c>
      <c r="C1109">
        <v>69735523</v>
      </c>
      <c r="D1109">
        <v>27439630</v>
      </c>
      <c r="E1109">
        <v>1</v>
      </c>
      <c r="F1109">
        <v>1</v>
      </c>
      <c r="G1109">
        <v>1</v>
      </c>
      <c r="H1109">
        <v>2</v>
      </c>
      <c r="I1109" t="s">
        <v>986</v>
      </c>
      <c r="J1109" t="s">
        <v>987</v>
      </c>
      <c r="K1109" t="s">
        <v>988</v>
      </c>
      <c r="L1109">
        <v>1368</v>
      </c>
      <c r="N1109">
        <v>1011</v>
      </c>
      <c r="O1109" t="s">
        <v>978</v>
      </c>
      <c r="P1109" t="s">
        <v>978</v>
      </c>
      <c r="Q1109">
        <v>1</v>
      </c>
      <c r="X1109">
        <v>1.27</v>
      </c>
      <c r="Y1109">
        <v>0</v>
      </c>
      <c r="Z1109">
        <v>31.27</v>
      </c>
      <c r="AA1109">
        <v>13.61</v>
      </c>
      <c r="AB1109">
        <v>0</v>
      </c>
      <c r="AC1109">
        <v>0</v>
      </c>
      <c r="AD1109">
        <v>1</v>
      </c>
      <c r="AE1109">
        <v>0</v>
      </c>
      <c r="AF1109" t="s">
        <v>3</v>
      </c>
      <c r="AG1109">
        <v>1.27</v>
      </c>
      <c r="AH1109">
        <v>2</v>
      </c>
      <c r="AI1109">
        <v>69735526</v>
      </c>
      <c r="AJ1109">
        <v>1089</v>
      </c>
      <c r="AK1109">
        <v>0</v>
      </c>
      <c r="AL1109">
        <v>0</v>
      </c>
      <c r="AM1109">
        <v>0</v>
      </c>
      <c r="AN1109">
        <v>0</v>
      </c>
      <c r="AO1109">
        <v>0</v>
      </c>
      <c r="AP1109">
        <v>0</v>
      </c>
      <c r="AQ1109">
        <v>0</v>
      </c>
      <c r="AR1109">
        <v>0</v>
      </c>
    </row>
    <row r="1110" spans="1:44" x14ac:dyDescent="0.2">
      <c r="A1110">
        <f>ROW(Source!A1291)</f>
        <v>1291</v>
      </c>
      <c r="B1110">
        <v>69735533</v>
      </c>
      <c r="C1110">
        <v>69735523</v>
      </c>
      <c r="D1110">
        <v>27440041</v>
      </c>
      <c r="E1110">
        <v>1</v>
      </c>
      <c r="F1110">
        <v>1</v>
      </c>
      <c r="G1110">
        <v>1</v>
      </c>
      <c r="H1110">
        <v>2</v>
      </c>
      <c r="I1110" t="s">
        <v>1003</v>
      </c>
      <c r="J1110" t="s">
        <v>1004</v>
      </c>
      <c r="K1110" t="s">
        <v>1005</v>
      </c>
      <c r="L1110">
        <v>1368</v>
      </c>
      <c r="N1110">
        <v>1011</v>
      </c>
      <c r="O1110" t="s">
        <v>978</v>
      </c>
      <c r="P1110" t="s">
        <v>978</v>
      </c>
      <c r="Q1110">
        <v>1</v>
      </c>
      <c r="X1110">
        <v>9.07</v>
      </c>
      <c r="Y1110">
        <v>0</v>
      </c>
      <c r="Z1110">
        <v>0.5</v>
      </c>
      <c r="AA1110">
        <v>0</v>
      </c>
      <c r="AB1110">
        <v>0</v>
      </c>
      <c r="AC1110">
        <v>0</v>
      </c>
      <c r="AD1110">
        <v>1</v>
      </c>
      <c r="AE1110">
        <v>0</v>
      </c>
      <c r="AF1110" t="s">
        <v>3</v>
      </c>
      <c r="AG1110">
        <v>9.07</v>
      </c>
      <c r="AH1110">
        <v>2</v>
      </c>
      <c r="AI1110">
        <v>69735527</v>
      </c>
      <c r="AJ1110">
        <v>1090</v>
      </c>
      <c r="AK1110">
        <v>0</v>
      </c>
      <c r="AL1110">
        <v>0</v>
      </c>
      <c r="AM1110">
        <v>0</v>
      </c>
      <c r="AN1110">
        <v>0</v>
      </c>
      <c r="AO1110">
        <v>0</v>
      </c>
      <c r="AP1110">
        <v>0</v>
      </c>
      <c r="AQ1110">
        <v>0</v>
      </c>
      <c r="AR1110">
        <v>0</v>
      </c>
    </row>
    <row r="1111" spans="1:44" x14ac:dyDescent="0.2">
      <c r="A1111">
        <f>ROW(Source!A1291)</f>
        <v>1291</v>
      </c>
      <c r="B1111">
        <v>69735534</v>
      </c>
      <c r="C1111">
        <v>69735523</v>
      </c>
      <c r="D1111">
        <v>27407705</v>
      </c>
      <c r="E1111">
        <v>1</v>
      </c>
      <c r="F1111">
        <v>1</v>
      </c>
      <c r="G1111">
        <v>1</v>
      </c>
      <c r="H1111">
        <v>3</v>
      </c>
      <c r="I1111" t="s">
        <v>1065</v>
      </c>
      <c r="J1111" t="s">
        <v>1066</v>
      </c>
      <c r="K1111" t="s">
        <v>1067</v>
      </c>
      <c r="L1111">
        <v>1339</v>
      </c>
      <c r="N1111">
        <v>1007</v>
      </c>
      <c r="O1111" t="s">
        <v>40</v>
      </c>
      <c r="P1111" t="s">
        <v>40</v>
      </c>
      <c r="Q1111">
        <v>1</v>
      </c>
      <c r="X1111">
        <v>2.04</v>
      </c>
      <c r="Y1111">
        <v>494.7</v>
      </c>
      <c r="Z1111">
        <v>0</v>
      </c>
      <c r="AA1111">
        <v>0</v>
      </c>
      <c r="AB1111">
        <v>0</v>
      </c>
      <c r="AC1111">
        <v>0</v>
      </c>
      <c r="AD1111">
        <v>1</v>
      </c>
      <c r="AE1111">
        <v>0</v>
      </c>
      <c r="AF1111" t="s">
        <v>3</v>
      </c>
      <c r="AG1111">
        <v>2.04</v>
      </c>
      <c r="AH1111">
        <v>3</v>
      </c>
      <c r="AI1111">
        <v>-1</v>
      </c>
      <c r="AJ1111" t="s">
        <v>3</v>
      </c>
      <c r="AK1111">
        <v>4</v>
      </c>
      <c r="AL1111">
        <v>-1009.188</v>
      </c>
      <c r="AM1111">
        <v>0</v>
      </c>
      <c r="AN1111">
        <v>0</v>
      </c>
      <c r="AO1111">
        <v>0</v>
      </c>
      <c r="AP1111">
        <v>0</v>
      </c>
      <c r="AQ1111">
        <v>0</v>
      </c>
      <c r="AR1111">
        <v>1</v>
      </c>
    </row>
    <row r="1112" spans="1:44" x14ac:dyDescent="0.2">
      <c r="A1112">
        <f>ROW(Source!A1291)</f>
        <v>1291</v>
      </c>
      <c r="B1112">
        <v>69735535</v>
      </c>
      <c r="C1112">
        <v>69735523</v>
      </c>
      <c r="D1112">
        <v>27416566</v>
      </c>
      <c r="E1112">
        <v>1</v>
      </c>
      <c r="F1112">
        <v>1</v>
      </c>
      <c r="G1112">
        <v>1</v>
      </c>
      <c r="H1112">
        <v>3</v>
      </c>
      <c r="I1112" t="s">
        <v>82</v>
      </c>
      <c r="J1112" t="s">
        <v>194</v>
      </c>
      <c r="K1112" t="s">
        <v>83</v>
      </c>
      <c r="L1112">
        <v>1339</v>
      </c>
      <c r="N1112">
        <v>1007</v>
      </c>
      <c r="O1112" t="s">
        <v>40</v>
      </c>
      <c r="P1112" t="s">
        <v>40</v>
      </c>
      <c r="Q1112">
        <v>1</v>
      </c>
      <c r="X1112">
        <v>3.5</v>
      </c>
      <c r="Y1112">
        <v>7.14</v>
      </c>
      <c r="Z1112">
        <v>0</v>
      </c>
      <c r="AA1112">
        <v>0</v>
      </c>
      <c r="AB1112">
        <v>0</v>
      </c>
      <c r="AC1112">
        <v>0</v>
      </c>
      <c r="AD1112">
        <v>1</v>
      </c>
      <c r="AE1112">
        <v>0</v>
      </c>
      <c r="AF1112" t="s">
        <v>3</v>
      </c>
      <c r="AG1112">
        <v>3.5</v>
      </c>
      <c r="AH1112">
        <v>2</v>
      </c>
      <c r="AI1112">
        <v>69735528</v>
      </c>
      <c r="AJ1112">
        <v>1091</v>
      </c>
      <c r="AK1112">
        <v>3</v>
      </c>
      <c r="AL1112">
        <v>-24.99</v>
      </c>
      <c r="AM1112">
        <v>0</v>
      </c>
      <c r="AN1112">
        <v>0</v>
      </c>
      <c r="AO1112">
        <v>0</v>
      </c>
      <c r="AP1112">
        <v>0</v>
      </c>
      <c r="AQ1112">
        <v>0</v>
      </c>
      <c r="AR1112">
        <v>1</v>
      </c>
    </row>
    <row r="1113" spans="1:44" x14ac:dyDescent="0.2">
      <c r="A1113">
        <f>ROW(Source!A1292)</f>
        <v>1292</v>
      </c>
      <c r="B1113">
        <v>69735530</v>
      </c>
      <c r="C1113">
        <v>69735523</v>
      </c>
      <c r="D1113">
        <v>27496319</v>
      </c>
      <c r="E1113">
        <v>1</v>
      </c>
      <c r="F1113">
        <v>1</v>
      </c>
      <c r="G1113">
        <v>1</v>
      </c>
      <c r="H1113">
        <v>1</v>
      </c>
      <c r="I1113" t="s">
        <v>1001</v>
      </c>
      <c r="J1113" t="s">
        <v>3</v>
      </c>
      <c r="K1113" t="s">
        <v>1002</v>
      </c>
      <c r="L1113">
        <v>1369</v>
      </c>
      <c r="N1113">
        <v>1013</v>
      </c>
      <c r="O1113" t="s">
        <v>974</v>
      </c>
      <c r="P1113" t="s">
        <v>974</v>
      </c>
      <c r="Q1113">
        <v>1</v>
      </c>
      <c r="X1113">
        <v>39.51</v>
      </c>
      <c r="Y1113">
        <v>0</v>
      </c>
      <c r="Z1113">
        <v>0</v>
      </c>
      <c r="AA1113">
        <v>0</v>
      </c>
      <c r="AB1113">
        <v>8.01</v>
      </c>
      <c r="AC1113">
        <v>0</v>
      </c>
      <c r="AD1113">
        <v>1</v>
      </c>
      <c r="AE1113">
        <v>1</v>
      </c>
      <c r="AF1113" t="s">
        <v>3</v>
      </c>
      <c r="AG1113">
        <v>39.51</v>
      </c>
      <c r="AH1113">
        <v>2</v>
      </c>
      <c r="AI1113">
        <v>69735524</v>
      </c>
      <c r="AJ1113">
        <v>1093</v>
      </c>
      <c r="AK1113">
        <v>0</v>
      </c>
      <c r="AL1113">
        <v>0</v>
      </c>
      <c r="AM1113">
        <v>0</v>
      </c>
      <c r="AN1113">
        <v>0</v>
      </c>
      <c r="AO1113">
        <v>0</v>
      </c>
      <c r="AP1113">
        <v>0</v>
      </c>
      <c r="AQ1113">
        <v>0</v>
      </c>
      <c r="AR1113">
        <v>0</v>
      </c>
    </row>
    <row r="1114" spans="1:44" x14ac:dyDescent="0.2">
      <c r="A1114">
        <f>ROW(Source!A1292)</f>
        <v>1292</v>
      </c>
      <c r="B1114">
        <v>69735531</v>
      </c>
      <c r="C1114">
        <v>69735523</v>
      </c>
      <c r="D1114">
        <v>121548</v>
      </c>
      <c r="E1114">
        <v>1</v>
      </c>
      <c r="F1114">
        <v>1</v>
      </c>
      <c r="G1114">
        <v>1</v>
      </c>
      <c r="H1114">
        <v>1</v>
      </c>
      <c r="I1114" t="s">
        <v>36</v>
      </c>
      <c r="J1114" t="s">
        <v>3</v>
      </c>
      <c r="K1114" t="s">
        <v>981</v>
      </c>
      <c r="L1114">
        <v>608254</v>
      </c>
      <c r="N1114">
        <v>1013</v>
      </c>
      <c r="O1114" t="s">
        <v>982</v>
      </c>
      <c r="P1114" t="s">
        <v>982</v>
      </c>
      <c r="Q1114">
        <v>1</v>
      </c>
      <c r="X1114">
        <v>1.27</v>
      </c>
      <c r="Y1114">
        <v>0</v>
      </c>
      <c r="Z1114">
        <v>0</v>
      </c>
      <c r="AA1114">
        <v>0</v>
      </c>
      <c r="AB1114">
        <v>0</v>
      </c>
      <c r="AC1114">
        <v>0</v>
      </c>
      <c r="AD1114">
        <v>1</v>
      </c>
      <c r="AE1114">
        <v>2</v>
      </c>
      <c r="AF1114" t="s">
        <v>3</v>
      </c>
      <c r="AG1114">
        <v>1.27</v>
      </c>
      <c r="AH1114">
        <v>2</v>
      </c>
      <c r="AI1114">
        <v>69735525</v>
      </c>
      <c r="AJ1114">
        <v>1094</v>
      </c>
      <c r="AK1114">
        <v>0</v>
      </c>
      <c r="AL1114">
        <v>0</v>
      </c>
      <c r="AM1114">
        <v>0</v>
      </c>
      <c r="AN1114">
        <v>0</v>
      </c>
      <c r="AO1114">
        <v>0</v>
      </c>
      <c r="AP1114">
        <v>0</v>
      </c>
      <c r="AQ1114">
        <v>0</v>
      </c>
      <c r="AR1114">
        <v>0</v>
      </c>
    </row>
    <row r="1115" spans="1:44" x14ac:dyDescent="0.2">
      <c r="A1115">
        <f>ROW(Source!A1292)</f>
        <v>1292</v>
      </c>
      <c r="B1115">
        <v>69735532</v>
      </c>
      <c r="C1115">
        <v>69735523</v>
      </c>
      <c r="D1115">
        <v>27439630</v>
      </c>
      <c r="E1115">
        <v>1</v>
      </c>
      <c r="F1115">
        <v>1</v>
      </c>
      <c r="G1115">
        <v>1</v>
      </c>
      <c r="H1115">
        <v>2</v>
      </c>
      <c r="I1115" t="s">
        <v>986</v>
      </c>
      <c r="J1115" t="s">
        <v>987</v>
      </c>
      <c r="K1115" t="s">
        <v>988</v>
      </c>
      <c r="L1115">
        <v>1368</v>
      </c>
      <c r="N1115">
        <v>1011</v>
      </c>
      <c r="O1115" t="s">
        <v>978</v>
      </c>
      <c r="P1115" t="s">
        <v>978</v>
      </c>
      <c r="Q1115">
        <v>1</v>
      </c>
      <c r="X1115">
        <v>1.27</v>
      </c>
      <c r="Y1115">
        <v>0</v>
      </c>
      <c r="Z1115">
        <v>31.27</v>
      </c>
      <c r="AA1115">
        <v>13.61</v>
      </c>
      <c r="AB1115">
        <v>0</v>
      </c>
      <c r="AC1115">
        <v>0</v>
      </c>
      <c r="AD1115">
        <v>1</v>
      </c>
      <c r="AE1115">
        <v>0</v>
      </c>
      <c r="AF1115" t="s">
        <v>3</v>
      </c>
      <c r="AG1115">
        <v>1.27</v>
      </c>
      <c r="AH1115">
        <v>2</v>
      </c>
      <c r="AI1115">
        <v>69735526</v>
      </c>
      <c r="AJ1115">
        <v>1095</v>
      </c>
      <c r="AK1115">
        <v>0</v>
      </c>
      <c r="AL1115">
        <v>0</v>
      </c>
      <c r="AM1115">
        <v>0</v>
      </c>
      <c r="AN1115">
        <v>0</v>
      </c>
      <c r="AO1115">
        <v>0</v>
      </c>
      <c r="AP1115">
        <v>0</v>
      </c>
      <c r="AQ1115">
        <v>0</v>
      </c>
      <c r="AR1115">
        <v>0</v>
      </c>
    </row>
    <row r="1116" spans="1:44" x14ac:dyDescent="0.2">
      <c r="A1116">
        <f>ROW(Source!A1292)</f>
        <v>1292</v>
      </c>
      <c r="B1116">
        <v>69735533</v>
      </c>
      <c r="C1116">
        <v>69735523</v>
      </c>
      <c r="D1116">
        <v>27440041</v>
      </c>
      <c r="E1116">
        <v>1</v>
      </c>
      <c r="F1116">
        <v>1</v>
      </c>
      <c r="G1116">
        <v>1</v>
      </c>
      <c r="H1116">
        <v>2</v>
      </c>
      <c r="I1116" t="s">
        <v>1003</v>
      </c>
      <c r="J1116" t="s">
        <v>1004</v>
      </c>
      <c r="K1116" t="s">
        <v>1005</v>
      </c>
      <c r="L1116">
        <v>1368</v>
      </c>
      <c r="N1116">
        <v>1011</v>
      </c>
      <c r="O1116" t="s">
        <v>978</v>
      </c>
      <c r="P1116" t="s">
        <v>978</v>
      </c>
      <c r="Q1116">
        <v>1</v>
      </c>
      <c r="X1116">
        <v>9.07</v>
      </c>
      <c r="Y1116">
        <v>0</v>
      </c>
      <c r="Z1116">
        <v>0.5</v>
      </c>
      <c r="AA1116">
        <v>0</v>
      </c>
      <c r="AB1116">
        <v>0</v>
      </c>
      <c r="AC1116">
        <v>0</v>
      </c>
      <c r="AD1116">
        <v>1</v>
      </c>
      <c r="AE1116">
        <v>0</v>
      </c>
      <c r="AF1116" t="s">
        <v>3</v>
      </c>
      <c r="AG1116">
        <v>9.07</v>
      </c>
      <c r="AH1116">
        <v>2</v>
      </c>
      <c r="AI1116">
        <v>69735527</v>
      </c>
      <c r="AJ1116">
        <v>1096</v>
      </c>
      <c r="AK1116">
        <v>0</v>
      </c>
      <c r="AL1116">
        <v>0</v>
      </c>
      <c r="AM1116">
        <v>0</v>
      </c>
      <c r="AN1116">
        <v>0</v>
      </c>
      <c r="AO1116">
        <v>0</v>
      </c>
      <c r="AP1116">
        <v>0</v>
      </c>
      <c r="AQ1116">
        <v>0</v>
      </c>
      <c r="AR1116">
        <v>0</v>
      </c>
    </row>
    <row r="1117" spans="1:44" x14ac:dyDescent="0.2">
      <c r="A1117">
        <f>ROW(Source!A1292)</f>
        <v>1292</v>
      </c>
      <c r="B1117">
        <v>69735534</v>
      </c>
      <c r="C1117">
        <v>69735523</v>
      </c>
      <c r="D1117">
        <v>27407705</v>
      </c>
      <c r="E1117">
        <v>1</v>
      </c>
      <c r="F1117">
        <v>1</v>
      </c>
      <c r="G1117">
        <v>1</v>
      </c>
      <c r="H1117">
        <v>3</v>
      </c>
      <c r="I1117" t="s">
        <v>1065</v>
      </c>
      <c r="J1117" t="s">
        <v>1066</v>
      </c>
      <c r="K1117" t="s">
        <v>1067</v>
      </c>
      <c r="L1117">
        <v>1339</v>
      </c>
      <c r="N1117">
        <v>1007</v>
      </c>
      <c r="O1117" t="s">
        <v>40</v>
      </c>
      <c r="P1117" t="s">
        <v>40</v>
      </c>
      <c r="Q1117">
        <v>1</v>
      </c>
      <c r="X1117">
        <v>2.04</v>
      </c>
      <c r="Y1117">
        <v>494.7</v>
      </c>
      <c r="Z1117">
        <v>0</v>
      </c>
      <c r="AA1117">
        <v>0</v>
      </c>
      <c r="AB1117">
        <v>0</v>
      </c>
      <c r="AC1117">
        <v>0</v>
      </c>
      <c r="AD1117">
        <v>1</v>
      </c>
      <c r="AE1117">
        <v>0</v>
      </c>
      <c r="AF1117" t="s">
        <v>3</v>
      </c>
      <c r="AG1117">
        <v>2.04</v>
      </c>
      <c r="AH1117">
        <v>3</v>
      </c>
      <c r="AI1117">
        <v>-1</v>
      </c>
      <c r="AJ1117" t="s">
        <v>3</v>
      </c>
      <c r="AK1117">
        <v>4</v>
      </c>
      <c r="AL1117">
        <v>-1009.188</v>
      </c>
      <c r="AM1117">
        <v>0</v>
      </c>
      <c r="AN1117">
        <v>0</v>
      </c>
      <c r="AO1117">
        <v>0</v>
      </c>
      <c r="AP1117">
        <v>0</v>
      </c>
      <c r="AQ1117">
        <v>0</v>
      </c>
      <c r="AR1117">
        <v>1</v>
      </c>
    </row>
    <row r="1118" spans="1:44" x14ac:dyDescent="0.2">
      <c r="A1118">
        <f>ROW(Source!A1292)</f>
        <v>1292</v>
      </c>
      <c r="B1118">
        <v>69735535</v>
      </c>
      <c r="C1118">
        <v>69735523</v>
      </c>
      <c r="D1118">
        <v>27416566</v>
      </c>
      <c r="E1118">
        <v>1</v>
      </c>
      <c r="F1118">
        <v>1</v>
      </c>
      <c r="G1118">
        <v>1</v>
      </c>
      <c r="H1118">
        <v>3</v>
      </c>
      <c r="I1118" t="s">
        <v>82</v>
      </c>
      <c r="J1118" t="s">
        <v>194</v>
      </c>
      <c r="K1118" t="s">
        <v>83</v>
      </c>
      <c r="L1118">
        <v>1339</v>
      </c>
      <c r="N1118">
        <v>1007</v>
      </c>
      <c r="O1118" t="s">
        <v>40</v>
      </c>
      <c r="P1118" t="s">
        <v>40</v>
      </c>
      <c r="Q1118">
        <v>1</v>
      </c>
      <c r="X1118">
        <v>3.5</v>
      </c>
      <c r="Y1118">
        <v>7.14</v>
      </c>
      <c r="Z1118">
        <v>0</v>
      </c>
      <c r="AA1118">
        <v>0</v>
      </c>
      <c r="AB1118">
        <v>0</v>
      </c>
      <c r="AC1118">
        <v>0</v>
      </c>
      <c r="AD1118">
        <v>1</v>
      </c>
      <c r="AE1118">
        <v>0</v>
      </c>
      <c r="AF1118" t="s">
        <v>3</v>
      </c>
      <c r="AG1118">
        <v>3.5</v>
      </c>
      <c r="AH1118">
        <v>2</v>
      </c>
      <c r="AI1118">
        <v>69735528</v>
      </c>
      <c r="AJ1118">
        <v>1097</v>
      </c>
      <c r="AK1118">
        <v>3</v>
      </c>
      <c r="AL1118">
        <v>-24.99</v>
      </c>
      <c r="AM1118">
        <v>0</v>
      </c>
      <c r="AN1118">
        <v>0</v>
      </c>
      <c r="AO1118">
        <v>0</v>
      </c>
      <c r="AP1118">
        <v>0</v>
      </c>
      <c r="AQ1118">
        <v>0</v>
      </c>
      <c r="AR1118">
        <v>1</v>
      </c>
    </row>
    <row r="1119" spans="1:44" x14ac:dyDescent="0.2">
      <c r="A1119">
        <f>ROW(Source!A1297)</f>
        <v>1297</v>
      </c>
      <c r="B1119">
        <v>69735544</v>
      </c>
      <c r="C1119">
        <v>69735538</v>
      </c>
      <c r="D1119">
        <v>27496319</v>
      </c>
      <c r="E1119">
        <v>1</v>
      </c>
      <c r="F1119">
        <v>1</v>
      </c>
      <c r="G1119">
        <v>1</v>
      </c>
      <c r="H1119">
        <v>1</v>
      </c>
      <c r="I1119" t="s">
        <v>1001</v>
      </c>
      <c r="J1119" t="s">
        <v>3</v>
      </c>
      <c r="K1119" t="s">
        <v>1002</v>
      </c>
      <c r="L1119">
        <v>1369</v>
      </c>
      <c r="N1119">
        <v>1013</v>
      </c>
      <c r="O1119" t="s">
        <v>974</v>
      </c>
      <c r="P1119" t="s">
        <v>974</v>
      </c>
      <c r="Q1119">
        <v>1</v>
      </c>
      <c r="X1119">
        <v>0.5</v>
      </c>
      <c r="Y1119">
        <v>0</v>
      </c>
      <c r="Z1119">
        <v>0</v>
      </c>
      <c r="AA1119">
        <v>0</v>
      </c>
      <c r="AB1119">
        <v>8.01</v>
      </c>
      <c r="AC1119">
        <v>0</v>
      </c>
      <c r="AD1119">
        <v>1</v>
      </c>
      <c r="AE1119">
        <v>1</v>
      </c>
      <c r="AF1119" t="s">
        <v>199</v>
      </c>
      <c r="AG1119">
        <v>2</v>
      </c>
      <c r="AH1119">
        <v>2</v>
      </c>
      <c r="AI1119">
        <v>69735539</v>
      </c>
      <c r="AJ1119">
        <v>1099</v>
      </c>
      <c r="AK1119">
        <v>0</v>
      </c>
      <c r="AL1119">
        <v>0</v>
      </c>
      <c r="AM1119">
        <v>0</v>
      </c>
      <c r="AN1119">
        <v>0</v>
      </c>
      <c r="AO1119">
        <v>0</v>
      </c>
      <c r="AP1119">
        <v>0</v>
      </c>
      <c r="AQ1119">
        <v>0</v>
      </c>
      <c r="AR1119">
        <v>0</v>
      </c>
    </row>
    <row r="1120" spans="1:44" x14ac:dyDescent="0.2">
      <c r="A1120">
        <f>ROW(Source!A1297)</f>
        <v>1297</v>
      </c>
      <c r="B1120">
        <v>69735545</v>
      </c>
      <c r="C1120">
        <v>69735538</v>
      </c>
      <c r="D1120">
        <v>121548</v>
      </c>
      <c r="E1120">
        <v>1</v>
      </c>
      <c r="F1120">
        <v>1</v>
      </c>
      <c r="G1120">
        <v>1</v>
      </c>
      <c r="H1120">
        <v>1</v>
      </c>
      <c r="I1120" t="s">
        <v>36</v>
      </c>
      <c r="J1120" t="s">
        <v>3</v>
      </c>
      <c r="K1120" t="s">
        <v>981</v>
      </c>
      <c r="L1120">
        <v>608254</v>
      </c>
      <c r="N1120">
        <v>1013</v>
      </c>
      <c r="O1120" t="s">
        <v>982</v>
      </c>
      <c r="P1120" t="s">
        <v>982</v>
      </c>
      <c r="Q1120">
        <v>1</v>
      </c>
      <c r="X1120">
        <v>0.21</v>
      </c>
      <c r="Y1120">
        <v>0</v>
      </c>
      <c r="Z1120">
        <v>0</v>
      </c>
      <c r="AA1120">
        <v>0</v>
      </c>
      <c r="AB1120">
        <v>0</v>
      </c>
      <c r="AC1120">
        <v>0</v>
      </c>
      <c r="AD1120">
        <v>1</v>
      </c>
      <c r="AE1120">
        <v>2</v>
      </c>
      <c r="AF1120" t="s">
        <v>199</v>
      </c>
      <c r="AG1120">
        <v>0.84</v>
      </c>
      <c r="AH1120">
        <v>2</v>
      </c>
      <c r="AI1120">
        <v>69735540</v>
      </c>
      <c r="AJ1120">
        <v>1100</v>
      </c>
      <c r="AK1120">
        <v>0</v>
      </c>
      <c r="AL1120">
        <v>0</v>
      </c>
      <c r="AM1120">
        <v>0</v>
      </c>
      <c r="AN1120">
        <v>0</v>
      </c>
      <c r="AO1120">
        <v>0</v>
      </c>
      <c r="AP1120">
        <v>0</v>
      </c>
      <c r="AQ1120">
        <v>0</v>
      </c>
      <c r="AR1120">
        <v>0</v>
      </c>
    </row>
    <row r="1121" spans="1:44" x14ac:dyDescent="0.2">
      <c r="A1121">
        <f>ROW(Source!A1297)</f>
        <v>1297</v>
      </c>
      <c r="B1121">
        <v>69735546</v>
      </c>
      <c r="C1121">
        <v>69735538</v>
      </c>
      <c r="D1121">
        <v>27439630</v>
      </c>
      <c r="E1121">
        <v>1</v>
      </c>
      <c r="F1121">
        <v>1</v>
      </c>
      <c r="G1121">
        <v>1</v>
      </c>
      <c r="H1121">
        <v>2</v>
      </c>
      <c r="I1121" t="s">
        <v>986</v>
      </c>
      <c r="J1121" t="s">
        <v>987</v>
      </c>
      <c r="K1121" t="s">
        <v>988</v>
      </c>
      <c r="L1121">
        <v>1368</v>
      </c>
      <c r="N1121">
        <v>1011</v>
      </c>
      <c r="O1121" t="s">
        <v>978</v>
      </c>
      <c r="P1121" t="s">
        <v>978</v>
      </c>
      <c r="Q1121">
        <v>1</v>
      </c>
      <c r="X1121">
        <v>0.21</v>
      </c>
      <c r="Y1121">
        <v>0</v>
      </c>
      <c r="Z1121">
        <v>31.27</v>
      </c>
      <c r="AA1121">
        <v>13.61</v>
      </c>
      <c r="AB1121">
        <v>0</v>
      </c>
      <c r="AC1121">
        <v>0</v>
      </c>
      <c r="AD1121">
        <v>1</v>
      </c>
      <c r="AE1121">
        <v>0</v>
      </c>
      <c r="AF1121" t="s">
        <v>199</v>
      </c>
      <c r="AG1121">
        <v>0.84</v>
      </c>
      <c r="AH1121">
        <v>2</v>
      </c>
      <c r="AI1121">
        <v>69735541</v>
      </c>
      <c r="AJ1121">
        <v>1101</v>
      </c>
      <c r="AK1121">
        <v>0</v>
      </c>
      <c r="AL1121">
        <v>0</v>
      </c>
      <c r="AM1121">
        <v>0</v>
      </c>
      <c r="AN1121">
        <v>0</v>
      </c>
      <c r="AO1121">
        <v>0</v>
      </c>
      <c r="AP1121">
        <v>0</v>
      </c>
      <c r="AQ1121">
        <v>0</v>
      </c>
      <c r="AR1121">
        <v>0</v>
      </c>
    </row>
    <row r="1122" spans="1:44" x14ac:dyDescent="0.2">
      <c r="A1122">
        <f>ROW(Source!A1297)</f>
        <v>1297</v>
      </c>
      <c r="B1122">
        <v>69735547</v>
      </c>
      <c r="C1122">
        <v>69735538</v>
      </c>
      <c r="D1122">
        <v>27440041</v>
      </c>
      <c r="E1122">
        <v>1</v>
      </c>
      <c r="F1122">
        <v>1</v>
      </c>
      <c r="G1122">
        <v>1</v>
      </c>
      <c r="H1122">
        <v>2</v>
      </c>
      <c r="I1122" t="s">
        <v>1003</v>
      </c>
      <c r="J1122" t="s">
        <v>1004</v>
      </c>
      <c r="K1122" t="s">
        <v>1005</v>
      </c>
      <c r="L1122">
        <v>1368</v>
      </c>
      <c r="N1122">
        <v>1011</v>
      </c>
      <c r="O1122" t="s">
        <v>978</v>
      </c>
      <c r="P1122" t="s">
        <v>978</v>
      </c>
      <c r="Q1122">
        <v>1</v>
      </c>
      <c r="X1122">
        <v>2.3199999999999998</v>
      </c>
      <c r="Y1122">
        <v>0</v>
      </c>
      <c r="Z1122">
        <v>0.5</v>
      </c>
      <c r="AA1122">
        <v>0</v>
      </c>
      <c r="AB1122">
        <v>0</v>
      </c>
      <c r="AC1122">
        <v>0</v>
      </c>
      <c r="AD1122">
        <v>1</v>
      </c>
      <c r="AE1122">
        <v>0</v>
      </c>
      <c r="AF1122" t="s">
        <v>199</v>
      </c>
      <c r="AG1122">
        <v>9.2799999999999994</v>
      </c>
      <c r="AH1122">
        <v>2</v>
      </c>
      <c r="AI1122">
        <v>69735542</v>
      </c>
      <c r="AJ1122">
        <v>1102</v>
      </c>
      <c r="AK1122">
        <v>0</v>
      </c>
      <c r="AL1122">
        <v>0</v>
      </c>
      <c r="AM1122">
        <v>0</v>
      </c>
      <c r="AN1122">
        <v>0</v>
      </c>
      <c r="AO1122">
        <v>0</v>
      </c>
      <c r="AP1122">
        <v>0</v>
      </c>
      <c r="AQ1122">
        <v>0</v>
      </c>
      <c r="AR1122">
        <v>0</v>
      </c>
    </row>
    <row r="1123" spans="1:44" x14ac:dyDescent="0.2">
      <c r="A1123">
        <f>ROW(Source!A1297)</f>
        <v>1297</v>
      </c>
      <c r="B1123">
        <v>69735548</v>
      </c>
      <c r="C1123">
        <v>69735538</v>
      </c>
      <c r="D1123">
        <v>27407705</v>
      </c>
      <c r="E1123">
        <v>1</v>
      </c>
      <c r="F1123">
        <v>1</v>
      </c>
      <c r="G1123">
        <v>1</v>
      </c>
      <c r="H1123">
        <v>3</v>
      </c>
      <c r="I1123" t="s">
        <v>1065</v>
      </c>
      <c r="J1123" t="s">
        <v>1066</v>
      </c>
      <c r="K1123" t="s">
        <v>1067</v>
      </c>
      <c r="L1123">
        <v>1339</v>
      </c>
      <c r="N1123">
        <v>1007</v>
      </c>
      <c r="O1123" t="s">
        <v>40</v>
      </c>
      <c r="P1123" t="s">
        <v>40</v>
      </c>
      <c r="Q1123">
        <v>1</v>
      </c>
      <c r="X1123">
        <v>0.51</v>
      </c>
      <c r="Y1123">
        <v>494.7</v>
      </c>
      <c r="Z1123">
        <v>0</v>
      </c>
      <c r="AA1123">
        <v>0</v>
      </c>
      <c r="AB1123">
        <v>0</v>
      </c>
      <c r="AC1123">
        <v>0</v>
      </c>
      <c r="AD1123">
        <v>1</v>
      </c>
      <c r="AE1123">
        <v>0</v>
      </c>
      <c r="AF1123" t="s">
        <v>199</v>
      </c>
      <c r="AG1123">
        <v>2.04</v>
      </c>
      <c r="AH1123">
        <v>3</v>
      </c>
      <c r="AI1123">
        <v>-1</v>
      </c>
      <c r="AJ1123" t="s">
        <v>3</v>
      </c>
      <c r="AK1123">
        <v>4</v>
      </c>
      <c r="AL1123">
        <v>-1009.188</v>
      </c>
      <c r="AM1123">
        <v>0</v>
      </c>
      <c r="AN1123">
        <v>0</v>
      </c>
      <c r="AO1123">
        <v>0</v>
      </c>
      <c r="AP1123">
        <v>0</v>
      </c>
      <c r="AQ1123">
        <v>0</v>
      </c>
      <c r="AR1123">
        <v>1</v>
      </c>
    </row>
    <row r="1124" spans="1:44" x14ac:dyDescent="0.2">
      <c r="A1124">
        <f>ROW(Source!A1298)</f>
        <v>1298</v>
      </c>
      <c r="B1124">
        <v>69735544</v>
      </c>
      <c r="C1124">
        <v>69735538</v>
      </c>
      <c r="D1124">
        <v>27496319</v>
      </c>
      <c r="E1124">
        <v>1</v>
      </c>
      <c r="F1124">
        <v>1</v>
      </c>
      <c r="G1124">
        <v>1</v>
      </c>
      <c r="H1124">
        <v>1</v>
      </c>
      <c r="I1124" t="s">
        <v>1001</v>
      </c>
      <c r="J1124" t="s">
        <v>3</v>
      </c>
      <c r="K1124" t="s">
        <v>1002</v>
      </c>
      <c r="L1124">
        <v>1369</v>
      </c>
      <c r="N1124">
        <v>1013</v>
      </c>
      <c r="O1124" t="s">
        <v>974</v>
      </c>
      <c r="P1124" t="s">
        <v>974</v>
      </c>
      <c r="Q1124">
        <v>1</v>
      </c>
      <c r="X1124">
        <v>0.5</v>
      </c>
      <c r="Y1124">
        <v>0</v>
      </c>
      <c r="Z1124">
        <v>0</v>
      </c>
      <c r="AA1124">
        <v>0</v>
      </c>
      <c r="AB1124">
        <v>8.01</v>
      </c>
      <c r="AC1124">
        <v>0</v>
      </c>
      <c r="AD1124">
        <v>1</v>
      </c>
      <c r="AE1124">
        <v>1</v>
      </c>
      <c r="AF1124" t="s">
        <v>199</v>
      </c>
      <c r="AG1124">
        <v>2</v>
      </c>
      <c r="AH1124">
        <v>2</v>
      </c>
      <c r="AI1124">
        <v>69735539</v>
      </c>
      <c r="AJ1124">
        <v>1104</v>
      </c>
      <c r="AK1124">
        <v>0</v>
      </c>
      <c r="AL1124">
        <v>0</v>
      </c>
      <c r="AM1124">
        <v>0</v>
      </c>
      <c r="AN1124">
        <v>0</v>
      </c>
      <c r="AO1124">
        <v>0</v>
      </c>
      <c r="AP1124">
        <v>0</v>
      </c>
      <c r="AQ1124">
        <v>0</v>
      </c>
      <c r="AR1124">
        <v>0</v>
      </c>
    </row>
    <row r="1125" spans="1:44" x14ac:dyDescent="0.2">
      <c r="A1125">
        <f>ROW(Source!A1298)</f>
        <v>1298</v>
      </c>
      <c r="B1125">
        <v>69735545</v>
      </c>
      <c r="C1125">
        <v>69735538</v>
      </c>
      <c r="D1125">
        <v>121548</v>
      </c>
      <c r="E1125">
        <v>1</v>
      </c>
      <c r="F1125">
        <v>1</v>
      </c>
      <c r="G1125">
        <v>1</v>
      </c>
      <c r="H1125">
        <v>1</v>
      </c>
      <c r="I1125" t="s">
        <v>36</v>
      </c>
      <c r="J1125" t="s">
        <v>3</v>
      </c>
      <c r="K1125" t="s">
        <v>981</v>
      </c>
      <c r="L1125">
        <v>608254</v>
      </c>
      <c r="N1125">
        <v>1013</v>
      </c>
      <c r="O1125" t="s">
        <v>982</v>
      </c>
      <c r="P1125" t="s">
        <v>982</v>
      </c>
      <c r="Q1125">
        <v>1</v>
      </c>
      <c r="X1125">
        <v>0.21</v>
      </c>
      <c r="Y1125">
        <v>0</v>
      </c>
      <c r="Z1125">
        <v>0</v>
      </c>
      <c r="AA1125">
        <v>0</v>
      </c>
      <c r="AB1125">
        <v>0</v>
      </c>
      <c r="AC1125">
        <v>0</v>
      </c>
      <c r="AD1125">
        <v>1</v>
      </c>
      <c r="AE1125">
        <v>2</v>
      </c>
      <c r="AF1125" t="s">
        <v>199</v>
      </c>
      <c r="AG1125">
        <v>0.84</v>
      </c>
      <c r="AH1125">
        <v>2</v>
      </c>
      <c r="AI1125">
        <v>69735540</v>
      </c>
      <c r="AJ1125">
        <v>1105</v>
      </c>
      <c r="AK1125">
        <v>0</v>
      </c>
      <c r="AL1125">
        <v>0</v>
      </c>
      <c r="AM1125">
        <v>0</v>
      </c>
      <c r="AN1125">
        <v>0</v>
      </c>
      <c r="AO1125">
        <v>0</v>
      </c>
      <c r="AP1125">
        <v>0</v>
      </c>
      <c r="AQ1125">
        <v>0</v>
      </c>
      <c r="AR1125">
        <v>0</v>
      </c>
    </row>
    <row r="1126" spans="1:44" x14ac:dyDescent="0.2">
      <c r="A1126">
        <f>ROW(Source!A1298)</f>
        <v>1298</v>
      </c>
      <c r="B1126">
        <v>69735546</v>
      </c>
      <c r="C1126">
        <v>69735538</v>
      </c>
      <c r="D1126">
        <v>27439630</v>
      </c>
      <c r="E1126">
        <v>1</v>
      </c>
      <c r="F1126">
        <v>1</v>
      </c>
      <c r="G1126">
        <v>1</v>
      </c>
      <c r="H1126">
        <v>2</v>
      </c>
      <c r="I1126" t="s">
        <v>986</v>
      </c>
      <c r="J1126" t="s">
        <v>987</v>
      </c>
      <c r="K1126" t="s">
        <v>988</v>
      </c>
      <c r="L1126">
        <v>1368</v>
      </c>
      <c r="N1126">
        <v>1011</v>
      </c>
      <c r="O1126" t="s">
        <v>978</v>
      </c>
      <c r="P1126" t="s">
        <v>978</v>
      </c>
      <c r="Q1126">
        <v>1</v>
      </c>
      <c r="X1126">
        <v>0.21</v>
      </c>
      <c r="Y1126">
        <v>0</v>
      </c>
      <c r="Z1126">
        <v>31.27</v>
      </c>
      <c r="AA1126">
        <v>13.61</v>
      </c>
      <c r="AB1126">
        <v>0</v>
      </c>
      <c r="AC1126">
        <v>0</v>
      </c>
      <c r="AD1126">
        <v>1</v>
      </c>
      <c r="AE1126">
        <v>0</v>
      </c>
      <c r="AF1126" t="s">
        <v>199</v>
      </c>
      <c r="AG1126">
        <v>0.84</v>
      </c>
      <c r="AH1126">
        <v>2</v>
      </c>
      <c r="AI1126">
        <v>69735541</v>
      </c>
      <c r="AJ1126">
        <v>1106</v>
      </c>
      <c r="AK1126">
        <v>0</v>
      </c>
      <c r="AL1126">
        <v>0</v>
      </c>
      <c r="AM1126">
        <v>0</v>
      </c>
      <c r="AN1126">
        <v>0</v>
      </c>
      <c r="AO1126">
        <v>0</v>
      </c>
      <c r="AP1126">
        <v>0</v>
      </c>
      <c r="AQ1126">
        <v>0</v>
      </c>
      <c r="AR1126">
        <v>0</v>
      </c>
    </row>
    <row r="1127" spans="1:44" x14ac:dyDescent="0.2">
      <c r="A1127">
        <f>ROW(Source!A1298)</f>
        <v>1298</v>
      </c>
      <c r="B1127">
        <v>69735547</v>
      </c>
      <c r="C1127">
        <v>69735538</v>
      </c>
      <c r="D1127">
        <v>27440041</v>
      </c>
      <c r="E1127">
        <v>1</v>
      </c>
      <c r="F1127">
        <v>1</v>
      </c>
      <c r="G1127">
        <v>1</v>
      </c>
      <c r="H1127">
        <v>2</v>
      </c>
      <c r="I1127" t="s">
        <v>1003</v>
      </c>
      <c r="J1127" t="s">
        <v>1004</v>
      </c>
      <c r="K1127" t="s">
        <v>1005</v>
      </c>
      <c r="L1127">
        <v>1368</v>
      </c>
      <c r="N1127">
        <v>1011</v>
      </c>
      <c r="O1127" t="s">
        <v>978</v>
      </c>
      <c r="P1127" t="s">
        <v>978</v>
      </c>
      <c r="Q1127">
        <v>1</v>
      </c>
      <c r="X1127">
        <v>2.3199999999999998</v>
      </c>
      <c r="Y1127">
        <v>0</v>
      </c>
      <c r="Z1127">
        <v>0.5</v>
      </c>
      <c r="AA1127">
        <v>0</v>
      </c>
      <c r="AB1127">
        <v>0</v>
      </c>
      <c r="AC1127">
        <v>0</v>
      </c>
      <c r="AD1127">
        <v>1</v>
      </c>
      <c r="AE1127">
        <v>0</v>
      </c>
      <c r="AF1127" t="s">
        <v>199</v>
      </c>
      <c r="AG1127">
        <v>9.2799999999999994</v>
      </c>
      <c r="AH1127">
        <v>2</v>
      </c>
      <c r="AI1127">
        <v>69735542</v>
      </c>
      <c r="AJ1127">
        <v>1107</v>
      </c>
      <c r="AK1127">
        <v>0</v>
      </c>
      <c r="AL1127">
        <v>0</v>
      </c>
      <c r="AM1127">
        <v>0</v>
      </c>
      <c r="AN1127">
        <v>0</v>
      </c>
      <c r="AO1127">
        <v>0</v>
      </c>
      <c r="AP1127">
        <v>0</v>
      </c>
      <c r="AQ1127">
        <v>0</v>
      </c>
      <c r="AR1127">
        <v>0</v>
      </c>
    </row>
    <row r="1128" spans="1:44" x14ac:dyDescent="0.2">
      <c r="A1128">
        <f>ROW(Source!A1298)</f>
        <v>1298</v>
      </c>
      <c r="B1128">
        <v>69735548</v>
      </c>
      <c r="C1128">
        <v>69735538</v>
      </c>
      <c r="D1128">
        <v>27407705</v>
      </c>
      <c r="E1128">
        <v>1</v>
      </c>
      <c r="F1128">
        <v>1</v>
      </c>
      <c r="G1128">
        <v>1</v>
      </c>
      <c r="H1128">
        <v>3</v>
      </c>
      <c r="I1128" t="s">
        <v>1065</v>
      </c>
      <c r="J1128" t="s">
        <v>1066</v>
      </c>
      <c r="K1128" t="s">
        <v>1067</v>
      </c>
      <c r="L1128">
        <v>1339</v>
      </c>
      <c r="N1128">
        <v>1007</v>
      </c>
      <c r="O1128" t="s">
        <v>40</v>
      </c>
      <c r="P1128" t="s">
        <v>40</v>
      </c>
      <c r="Q1128">
        <v>1</v>
      </c>
      <c r="X1128">
        <v>0.51</v>
      </c>
      <c r="Y1128">
        <v>494.7</v>
      </c>
      <c r="Z1128">
        <v>0</v>
      </c>
      <c r="AA1128">
        <v>0</v>
      </c>
      <c r="AB1128">
        <v>0</v>
      </c>
      <c r="AC1128">
        <v>0</v>
      </c>
      <c r="AD1128">
        <v>1</v>
      </c>
      <c r="AE1128">
        <v>0</v>
      </c>
      <c r="AF1128" t="s">
        <v>199</v>
      </c>
      <c r="AG1128">
        <v>2.04</v>
      </c>
      <c r="AH1128">
        <v>3</v>
      </c>
      <c r="AI1128">
        <v>-1</v>
      </c>
      <c r="AJ1128" t="s">
        <v>3</v>
      </c>
      <c r="AK1128">
        <v>4</v>
      </c>
      <c r="AL1128">
        <v>-1009.188</v>
      </c>
      <c r="AM1128">
        <v>0</v>
      </c>
      <c r="AN1128">
        <v>0</v>
      </c>
      <c r="AO1128">
        <v>0</v>
      </c>
      <c r="AP1128">
        <v>0</v>
      </c>
      <c r="AQ1128">
        <v>0</v>
      </c>
      <c r="AR1128">
        <v>1</v>
      </c>
    </row>
    <row r="1129" spans="1:44" x14ac:dyDescent="0.2">
      <c r="A1129">
        <f>ROW(Source!A1301)</f>
        <v>1301</v>
      </c>
      <c r="B1129">
        <v>69735556</v>
      </c>
      <c r="C1129">
        <v>69735550</v>
      </c>
      <c r="D1129">
        <v>27493137</v>
      </c>
      <c r="E1129">
        <v>1</v>
      </c>
      <c r="F1129">
        <v>1</v>
      </c>
      <c r="G1129">
        <v>1</v>
      </c>
      <c r="H1129">
        <v>1</v>
      </c>
      <c r="I1129" t="s">
        <v>999</v>
      </c>
      <c r="J1129" t="s">
        <v>3</v>
      </c>
      <c r="K1129" t="s">
        <v>1000</v>
      </c>
      <c r="L1129">
        <v>1369</v>
      </c>
      <c r="N1129">
        <v>1013</v>
      </c>
      <c r="O1129" t="s">
        <v>974</v>
      </c>
      <c r="P1129" t="s">
        <v>974</v>
      </c>
      <c r="Q1129">
        <v>1</v>
      </c>
      <c r="X1129">
        <v>80.040000000000006</v>
      </c>
      <c r="Y1129">
        <v>0</v>
      </c>
      <c r="Z1129">
        <v>0</v>
      </c>
      <c r="AA1129">
        <v>0</v>
      </c>
      <c r="AB1129">
        <v>9.15</v>
      </c>
      <c r="AC1129">
        <v>0</v>
      </c>
      <c r="AD1129">
        <v>1</v>
      </c>
      <c r="AE1129">
        <v>1</v>
      </c>
      <c r="AF1129" t="s">
        <v>3</v>
      </c>
      <c r="AG1129">
        <v>80.040000000000006</v>
      </c>
      <c r="AH1129">
        <v>2</v>
      </c>
      <c r="AI1129">
        <v>69735551</v>
      </c>
      <c r="AJ1129">
        <v>1109</v>
      </c>
      <c r="AK1129">
        <v>0</v>
      </c>
      <c r="AL1129">
        <v>0</v>
      </c>
      <c r="AM1129">
        <v>0</v>
      </c>
      <c r="AN1129">
        <v>0</v>
      </c>
      <c r="AO1129">
        <v>0</v>
      </c>
      <c r="AP1129">
        <v>0</v>
      </c>
      <c r="AQ1129">
        <v>0</v>
      </c>
      <c r="AR1129">
        <v>0</v>
      </c>
    </row>
    <row r="1130" spans="1:44" x14ac:dyDescent="0.2">
      <c r="A1130">
        <f>ROW(Source!A1301)</f>
        <v>1301</v>
      </c>
      <c r="B1130">
        <v>69735557</v>
      </c>
      <c r="C1130">
        <v>69735550</v>
      </c>
      <c r="D1130">
        <v>121548</v>
      </c>
      <c r="E1130">
        <v>1</v>
      </c>
      <c r="F1130">
        <v>1</v>
      </c>
      <c r="G1130">
        <v>1</v>
      </c>
      <c r="H1130">
        <v>1</v>
      </c>
      <c r="I1130" t="s">
        <v>36</v>
      </c>
      <c r="J1130" t="s">
        <v>3</v>
      </c>
      <c r="K1130" t="s">
        <v>981</v>
      </c>
      <c r="L1130">
        <v>608254</v>
      </c>
      <c r="N1130">
        <v>1013</v>
      </c>
      <c r="O1130" t="s">
        <v>982</v>
      </c>
      <c r="P1130" t="s">
        <v>982</v>
      </c>
      <c r="Q1130">
        <v>1</v>
      </c>
      <c r="X1130">
        <v>2.09</v>
      </c>
      <c r="Y1130">
        <v>0</v>
      </c>
      <c r="Z1130">
        <v>0</v>
      </c>
      <c r="AA1130">
        <v>0</v>
      </c>
      <c r="AB1130">
        <v>0</v>
      </c>
      <c r="AC1130">
        <v>0</v>
      </c>
      <c r="AD1130">
        <v>1</v>
      </c>
      <c r="AE1130">
        <v>2</v>
      </c>
      <c r="AF1130" t="s">
        <v>205</v>
      </c>
      <c r="AG1130">
        <v>1.0449999999999999</v>
      </c>
      <c r="AH1130">
        <v>2</v>
      </c>
      <c r="AI1130">
        <v>69735552</v>
      </c>
      <c r="AJ1130">
        <v>1110</v>
      </c>
      <c r="AK1130">
        <v>0</v>
      </c>
      <c r="AL1130">
        <v>0</v>
      </c>
      <c r="AM1130">
        <v>0</v>
      </c>
      <c r="AN1130">
        <v>0</v>
      </c>
      <c r="AO1130">
        <v>0</v>
      </c>
      <c r="AP1130">
        <v>0</v>
      </c>
      <c r="AQ1130">
        <v>0</v>
      </c>
      <c r="AR1130">
        <v>0</v>
      </c>
    </row>
    <row r="1131" spans="1:44" x14ac:dyDescent="0.2">
      <c r="A1131">
        <f>ROW(Source!A1301)</f>
        <v>1301</v>
      </c>
      <c r="B1131">
        <v>69735558</v>
      </c>
      <c r="C1131">
        <v>69735550</v>
      </c>
      <c r="D1131">
        <v>27439740</v>
      </c>
      <c r="E1131">
        <v>1</v>
      </c>
      <c r="F1131">
        <v>1</v>
      </c>
      <c r="G1131">
        <v>1</v>
      </c>
      <c r="H1131">
        <v>2</v>
      </c>
      <c r="I1131" t="s">
        <v>1006</v>
      </c>
      <c r="J1131" t="s">
        <v>1007</v>
      </c>
      <c r="K1131" t="s">
        <v>1008</v>
      </c>
      <c r="L1131">
        <v>1368</v>
      </c>
      <c r="N1131">
        <v>1011</v>
      </c>
      <c r="O1131" t="s">
        <v>978</v>
      </c>
      <c r="P1131" t="s">
        <v>978</v>
      </c>
      <c r="Q1131">
        <v>1</v>
      </c>
      <c r="X1131">
        <v>2.09</v>
      </c>
      <c r="Y1131">
        <v>0</v>
      </c>
      <c r="Z1131">
        <v>81.430000000000007</v>
      </c>
      <c r="AA1131">
        <v>10.14</v>
      </c>
      <c r="AB1131">
        <v>0</v>
      </c>
      <c r="AC1131">
        <v>0</v>
      </c>
      <c r="AD1131">
        <v>1</v>
      </c>
      <c r="AE1131">
        <v>0</v>
      </c>
      <c r="AF1131" t="s">
        <v>205</v>
      </c>
      <c r="AG1131">
        <v>1.0449999999999999</v>
      </c>
      <c r="AH1131">
        <v>2</v>
      </c>
      <c r="AI1131">
        <v>69735553</v>
      </c>
      <c r="AJ1131">
        <v>1111</v>
      </c>
      <c r="AK1131">
        <v>0</v>
      </c>
      <c r="AL1131">
        <v>0</v>
      </c>
      <c r="AM1131">
        <v>0</v>
      </c>
      <c r="AN1131">
        <v>0</v>
      </c>
      <c r="AO1131">
        <v>0</v>
      </c>
      <c r="AP1131">
        <v>0</v>
      </c>
      <c r="AQ1131">
        <v>0</v>
      </c>
      <c r="AR1131">
        <v>0</v>
      </c>
    </row>
    <row r="1132" spans="1:44" x14ac:dyDescent="0.2">
      <c r="A1132">
        <f>ROW(Source!A1301)</f>
        <v>1301</v>
      </c>
      <c r="B1132">
        <v>69735559</v>
      </c>
      <c r="C1132">
        <v>69735550</v>
      </c>
      <c r="D1132">
        <v>27441148</v>
      </c>
      <c r="E1132">
        <v>1</v>
      </c>
      <c r="F1132">
        <v>1</v>
      </c>
      <c r="G1132">
        <v>1</v>
      </c>
      <c r="H1132">
        <v>2</v>
      </c>
      <c r="I1132" t="s">
        <v>1009</v>
      </c>
      <c r="J1132" t="s">
        <v>1010</v>
      </c>
      <c r="K1132" t="s">
        <v>1011</v>
      </c>
      <c r="L1132">
        <v>1368</v>
      </c>
      <c r="N1132">
        <v>1011</v>
      </c>
      <c r="O1132" t="s">
        <v>978</v>
      </c>
      <c r="P1132" t="s">
        <v>978</v>
      </c>
      <c r="Q1132">
        <v>1</v>
      </c>
      <c r="X1132">
        <v>32</v>
      </c>
      <c r="Y1132">
        <v>0</v>
      </c>
      <c r="Z1132">
        <v>1.5</v>
      </c>
      <c r="AA1132">
        <v>0</v>
      </c>
      <c r="AB1132">
        <v>0</v>
      </c>
      <c r="AC1132">
        <v>0</v>
      </c>
      <c r="AD1132">
        <v>1</v>
      </c>
      <c r="AE1132">
        <v>0</v>
      </c>
      <c r="AF1132" t="s">
        <v>205</v>
      </c>
      <c r="AG1132">
        <v>16</v>
      </c>
      <c r="AH1132">
        <v>2</v>
      </c>
      <c r="AI1132">
        <v>69735554</v>
      </c>
      <c r="AJ1132">
        <v>1112</v>
      </c>
      <c r="AK1132">
        <v>0</v>
      </c>
      <c r="AL1132">
        <v>0</v>
      </c>
      <c r="AM1132">
        <v>0</v>
      </c>
      <c r="AN1132">
        <v>0</v>
      </c>
      <c r="AO1132">
        <v>0</v>
      </c>
      <c r="AP1132">
        <v>0</v>
      </c>
      <c r="AQ1132">
        <v>0</v>
      </c>
      <c r="AR1132">
        <v>0</v>
      </c>
    </row>
    <row r="1133" spans="1:44" x14ac:dyDescent="0.2">
      <c r="A1133">
        <f>ROW(Source!A1301)</f>
        <v>1301</v>
      </c>
      <c r="B1133">
        <v>69735560</v>
      </c>
      <c r="C1133">
        <v>69735550</v>
      </c>
      <c r="D1133">
        <v>27371121</v>
      </c>
      <c r="E1133">
        <v>1</v>
      </c>
      <c r="F1133">
        <v>1</v>
      </c>
      <c r="G1133">
        <v>1</v>
      </c>
      <c r="H1133">
        <v>3</v>
      </c>
      <c r="I1133" t="s">
        <v>1068</v>
      </c>
      <c r="J1133" t="s">
        <v>1069</v>
      </c>
      <c r="K1133" t="s">
        <v>1070</v>
      </c>
      <c r="L1133">
        <v>1346</v>
      </c>
      <c r="N1133">
        <v>1009</v>
      </c>
      <c r="O1133" t="s">
        <v>68</v>
      </c>
      <c r="P1133" t="s">
        <v>68</v>
      </c>
      <c r="Q1133">
        <v>1</v>
      </c>
      <c r="X1133">
        <v>2</v>
      </c>
      <c r="Y1133">
        <v>5.22</v>
      </c>
      <c r="Z1133">
        <v>0</v>
      </c>
      <c r="AA1133">
        <v>0</v>
      </c>
      <c r="AB1133">
        <v>0</v>
      </c>
      <c r="AC1133">
        <v>0</v>
      </c>
      <c r="AD1133">
        <v>1</v>
      </c>
      <c r="AE1133">
        <v>0</v>
      </c>
      <c r="AF1133" t="s">
        <v>3</v>
      </c>
      <c r="AG1133">
        <v>2</v>
      </c>
      <c r="AH1133">
        <v>3</v>
      </c>
      <c r="AI1133">
        <v>-1</v>
      </c>
      <c r="AJ1133" t="s">
        <v>3</v>
      </c>
      <c r="AK1133">
        <v>4</v>
      </c>
      <c r="AL1133">
        <v>-10.44</v>
      </c>
      <c r="AM1133">
        <v>0</v>
      </c>
      <c r="AN1133">
        <v>0</v>
      </c>
      <c r="AO1133">
        <v>0</v>
      </c>
      <c r="AP1133">
        <v>0</v>
      </c>
      <c r="AQ1133">
        <v>0</v>
      </c>
      <c r="AR1133">
        <v>1</v>
      </c>
    </row>
    <row r="1134" spans="1:44" x14ac:dyDescent="0.2">
      <c r="A1134">
        <f>ROW(Source!A1301)</f>
        <v>1301</v>
      </c>
      <c r="B1134">
        <v>69735561</v>
      </c>
      <c r="C1134">
        <v>69735550</v>
      </c>
      <c r="D1134">
        <v>27416566</v>
      </c>
      <c r="E1134">
        <v>1</v>
      </c>
      <c r="F1134">
        <v>1</v>
      </c>
      <c r="G1134">
        <v>1</v>
      </c>
      <c r="H1134">
        <v>3</v>
      </c>
      <c r="I1134" t="s">
        <v>82</v>
      </c>
      <c r="J1134" t="s">
        <v>194</v>
      </c>
      <c r="K1134" t="s">
        <v>83</v>
      </c>
      <c r="L1134">
        <v>1339</v>
      </c>
      <c r="N1134">
        <v>1007</v>
      </c>
      <c r="O1134" t="s">
        <v>40</v>
      </c>
      <c r="P1134" t="s">
        <v>40</v>
      </c>
      <c r="Q1134">
        <v>1</v>
      </c>
      <c r="X1134">
        <v>2</v>
      </c>
      <c r="Y1134">
        <v>7.14</v>
      </c>
      <c r="Z1134">
        <v>0</v>
      </c>
      <c r="AA1134">
        <v>0</v>
      </c>
      <c r="AB1134">
        <v>0</v>
      </c>
      <c r="AC1134">
        <v>0</v>
      </c>
      <c r="AD1134">
        <v>1</v>
      </c>
      <c r="AE1134">
        <v>0</v>
      </c>
      <c r="AF1134" t="s">
        <v>3</v>
      </c>
      <c r="AG1134">
        <v>2</v>
      </c>
      <c r="AH1134">
        <v>2</v>
      </c>
      <c r="AI1134">
        <v>69735555</v>
      </c>
      <c r="AJ1134">
        <v>1113</v>
      </c>
      <c r="AK1134">
        <v>3</v>
      </c>
      <c r="AL1134">
        <v>-14.28</v>
      </c>
      <c r="AM1134">
        <v>0</v>
      </c>
      <c r="AN1134">
        <v>0</v>
      </c>
      <c r="AO1134">
        <v>0</v>
      </c>
      <c r="AP1134">
        <v>0</v>
      </c>
      <c r="AQ1134">
        <v>0</v>
      </c>
      <c r="AR1134">
        <v>1</v>
      </c>
    </row>
    <row r="1135" spans="1:44" x14ac:dyDescent="0.2">
      <c r="A1135">
        <f>ROW(Source!A1302)</f>
        <v>1302</v>
      </c>
      <c r="B1135">
        <v>69735556</v>
      </c>
      <c r="C1135">
        <v>69735550</v>
      </c>
      <c r="D1135">
        <v>27493137</v>
      </c>
      <c r="E1135">
        <v>1</v>
      </c>
      <c r="F1135">
        <v>1</v>
      </c>
      <c r="G1135">
        <v>1</v>
      </c>
      <c r="H1135">
        <v>1</v>
      </c>
      <c r="I1135" t="s">
        <v>999</v>
      </c>
      <c r="J1135" t="s">
        <v>3</v>
      </c>
      <c r="K1135" t="s">
        <v>1000</v>
      </c>
      <c r="L1135">
        <v>1369</v>
      </c>
      <c r="N1135">
        <v>1013</v>
      </c>
      <c r="O1135" t="s">
        <v>974</v>
      </c>
      <c r="P1135" t="s">
        <v>974</v>
      </c>
      <c r="Q1135">
        <v>1</v>
      </c>
      <c r="X1135">
        <v>80.040000000000006</v>
      </c>
      <c r="Y1135">
        <v>0</v>
      </c>
      <c r="Z1135">
        <v>0</v>
      </c>
      <c r="AA1135">
        <v>0</v>
      </c>
      <c r="AB1135">
        <v>9.15</v>
      </c>
      <c r="AC1135">
        <v>0</v>
      </c>
      <c r="AD1135">
        <v>1</v>
      </c>
      <c r="AE1135">
        <v>1</v>
      </c>
      <c r="AF1135" t="s">
        <v>3</v>
      </c>
      <c r="AG1135">
        <v>80.040000000000006</v>
      </c>
      <c r="AH1135">
        <v>2</v>
      </c>
      <c r="AI1135">
        <v>69735551</v>
      </c>
      <c r="AJ1135">
        <v>1114</v>
      </c>
      <c r="AK1135">
        <v>0</v>
      </c>
      <c r="AL1135">
        <v>0</v>
      </c>
      <c r="AM1135">
        <v>0</v>
      </c>
      <c r="AN1135">
        <v>0</v>
      </c>
      <c r="AO1135">
        <v>0</v>
      </c>
      <c r="AP1135">
        <v>0</v>
      </c>
      <c r="AQ1135">
        <v>0</v>
      </c>
      <c r="AR1135">
        <v>0</v>
      </c>
    </row>
    <row r="1136" spans="1:44" x14ac:dyDescent="0.2">
      <c r="A1136">
        <f>ROW(Source!A1302)</f>
        <v>1302</v>
      </c>
      <c r="B1136">
        <v>69735557</v>
      </c>
      <c r="C1136">
        <v>69735550</v>
      </c>
      <c r="D1136">
        <v>121548</v>
      </c>
      <c r="E1136">
        <v>1</v>
      </c>
      <c r="F1136">
        <v>1</v>
      </c>
      <c r="G1136">
        <v>1</v>
      </c>
      <c r="H1136">
        <v>1</v>
      </c>
      <c r="I1136" t="s">
        <v>36</v>
      </c>
      <c r="J1136" t="s">
        <v>3</v>
      </c>
      <c r="K1136" t="s">
        <v>981</v>
      </c>
      <c r="L1136">
        <v>608254</v>
      </c>
      <c r="N1136">
        <v>1013</v>
      </c>
      <c r="O1136" t="s">
        <v>982</v>
      </c>
      <c r="P1136" t="s">
        <v>982</v>
      </c>
      <c r="Q1136">
        <v>1</v>
      </c>
      <c r="X1136">
        <v>2.09</v>
      </c>
      <c r="Y1136">
        <v>0</v>
      </c>
      <c r="Z1136">
        <v>0</v>
      </c>
      <c r="AA1136">
        <v>0</v>
      </c>
      <c r="AB1136">
        <v>0</v>
      </c>
      <c r="AC1136">
        <v>0</v>
      </c>
      <c r="AD1136">
        <v>1</v>
      </c>
      <c r="AE1136">
        <v>2</v>
      </c>
      <c r="AF1136" t="s">
        <v>205</v>
      </c>
      <c r="AG1136">
        <v>1.0449999999999999</v>
      </c>
      <c r="AH1136">
        <v>2</v>
      </c>
      <c r="AI1136">
        <v>69735552</v>
      </c>
      <c r="AJ1136">
        <v>1115</v>
      </c>
      <c r="AK1136">
        <v>0</v>
      </c>
      <c r="AL1136">
        <v>0</v>
      </c>
      <c r="AM1136">
        <v>0</v>
      </c>
      <c r="AN1136">
        <v>0</v>
      </c>
      <c r="AO1136">
        <v>0</v>
      </c>
      <c r="AP1136">
        <v>0</v>
      </c>
      <c r="AQ1136">
        <v>0</v>
      </c>
      <c r="AR1136">
        <v>0</v>
      </c>
    </row>
    <row r="1137" spans="1:44" x14ac:dyDescent="0.2">
      <c r="A1137">
        <f>ROW(Source!A1302)</f>
        <v>1302</v>
      </c>
      <c r="B1137">
        <v>69735558</v>
      </c>
      <c r="C1137">
        <v>69735550</v>
      </c>
      <c r="D1137">
        <v>27439740</v>
      </c>
      <c r="E1137">
        <v>1</v>
      </c>
      <c r="F1137">
        <v>1</v>
      </c>
      <c r="G1137">
        <v>1</v>
      </c>
      <c r="H1137">
        <v>2</v>
      </c>
      <c r="I1137" t="s">
        <v>1006</v>
      </c>
      <c r="J1137" t="s">
        <v>1007</v>
      </c>
      <c r="K1137" t="s">
        <v>1008</v>
      </c>
      <c r="L1137">
        <v>1368</v>
      </c>
      <c r="N1137">
        <v>1011</v>
      </c>
      <c r="O1137" t="s">
        <v>978</v>
      </c>
      <c r="P1137" t="s">
        <v>978</v>
      </c>
      <c r="Q1137">
        <v>1</v>
      </c>
      <c r="X1137">
        <v>2.09</v>
      </c>
      <c r="Y1137">
        <v>0</v>
      </c>
      <c r="Z1137">
        <v>81.430000000000007</v>
      </c>
      <c r="AA1137">
        <v>10.14</v>
      </c>
      <c r="AB1137">
        <v>0</v>
      </c>
      <c r="AC1137">
        <v>0</v>
      </c>
      <c r="AD1137">
        <v>1</v>
      </c>
      <c r="AE1137">
        <v>0</v>
      </c>
      <c r="AF1137" t="s">
        <v>205</v>
      </c>
      <c r="AG1137">
        <v>1.0449999999999999</v>
      </c>
      <c r="AH1137">
        <v>2</v>
      </c>
      <c r="AI1137">
        <v>69735553</v>
      </c>
      <c r="AJ1137">
        <v>1116</v>
      </c>
      <c r="AK1137">
        <v>0</v>
      </c>
      <c r="AL1137">
        <v>0</v>
      </c>
      <c r="AM1137">
        <v>0</v>
      </c>
      <c r="AN1137">
        <v>0</v>
      </c>
      <c r="AO1137">
        <v>0</v>
      </c>
      <c r="AP1137">
        <v>0</v>
      </c>
      <c r="AQ1137">
        <v>0</v>
      </c>
      <c r="AR1137">
        <v>0</v>
      </c>
    </row>
    <row r="1138" spans="1:44" x14ac:dyDescent="0.2">
      <c r="A1138">
        <f>ROW(Source!A1302)</f>
        <v>1302</v>
      </c>
      <c r="B1138">
        <v>69735559</v>
      </c>
      <c r="C1138">
        <v>69735550</v>
      </c>
      <c r="D1138">
        <v>27441148</v>
      </c>
      <c r="E1138">
        <v>1</v>
      </c>
      <c r="F1138">
        <v>1</v>
      </c>
      <c r="G1138">
        <v>1</v>
      </c>
      <c r="H1138">
        <v>2</v>
      </c>
      <c r="I1138" t="s">
        <v>1009</v>
      </c>
      <c r="J1138" t="s">
        <v>1010</v>
      </c>
      <c r="K1138" t="s">
        <v>1011</v>
      </c>
      <c r="L1138">
        <v>1368</v>
      </c>
      <c r="N1138">
        <v>1011</v>
      </c>
      <c r="O1138" t="s">
        <v>978</v>
      </c>
      <c r="P1138" t="s">
        <v>978</v>
      </c>
      <c r="Q1138">
        <v>1</v>
      </c>
      <c r="X1138">
        <v>32</v>
      </c>
      <c r="Y1138">
        <v>0</v>
      </c>
      <c r="Z1138">
        <v>1.5</v>
      </c>
      <c r="AA1138">
        <v>0</v>
      </c>
      <c r="AB1138">
        <v>0</v>
      </c>
      <c r="AC1138">
        <v>0</v>
      </c>
      <c r="AD1138">
        <v>1</v>
      </c>
      <c r="AE1138">
        <v>0</v>
      </c>
      <c r="AF1138" t="s">
        <v>205</v>
      </c>
      <c r="AG1138">
        <v>16</v>
      </c>
      <c r="AH1138">
        <v>2</v>
      </c>
      <c r="AI1138">
        <v>69735554</v>
      </c>
      <c r="AJ1138">
        <v>1117</v>
      </c>
      <c r="AK1138">
        <v>0</v>
      </c>
      <c r="AL1138">
        <v>0</v>
      </c>
      <c r="AM1138">
        <v>0</v>
      </c>
      <c r="AN1138">
        <v>0</v>
      </c>
      <c r="AO1138">
        <v>0</v>
      </c>
      <c r="AP1138">
        <v>0</v>
      </c>
      <c r="AQ1138">
        <v>0</v>
      </c>
      <c r="AR1138">
        <v>0</v>
      </c>
    </row>
    <row r="1139" spans="1:44" x14ac:dyDescent="0.2">
      <c r="A1139">
        <f>ROW(Source!A1302)</f>
        <v>1302</v>
      </c>
      <c r="B1139">
        <v>69735560</v>
      </c>
      <c r="C1139">
        <v>69735550</v>
      </c>
      <c r="D1139">
        <v>27371121</v>
      </c>
      <c r="E1139">
        <v>1</v>
      </c>
      <c r="F1139">
        <v>1</v>
      </c>
      <c r="G1139">
        <v>1</v>
      </c>
      <c r="H1139">
        <v>3</v>
      </c>
      <c r="I1139" t="s">
        <v>1068</v>
      </c>
      <c r="J1139" t="s">
        <v>1069</v>
      </c>
      <c r="K1139" t="s">
        <v>1070</v>
      </c>
      <c r="L1139">
        <v>1346</v>
      </c>
      <c r="N1139">
        <v>1009</v>
      </c>
      <c r="O1139" t="s">
        <v>68</v>
      </c>
      <c r="P1139" t="s">
        <v>68</v>
      </c>
      <c r="Q1139">
        <v>1</v>
      </c>
      <c r="X1139">
        <v>2</v>
      </c>
      <c r="Y1139">
        <v>5.22</v>
      </c>
      <c r="Z1139">
        <v>0</v>
      </c>
      <c r="AA1139">
        <v>0</v>
      </c>
      <c r="AB1139">
        <v>0</v>
      </c>
      <c r="AC1139">
        <v>0</v>
      </c>
      <c r="AD1139">
        <v>1</v>
      </c>
      <c r="AE1139">
        <v>0</v>
      </c>
      <c r="AF1139" t="s">
        <v>3</v>
      </c>
      <c r="AG1139">
        <v>2</v>
      </c>
      <c r="AH1139">
        <v>3</v>
      </c>
      <c r="AI1139">
        <v>-1</v>
      </c>
      <c r="AJ1139" t="s">
        <v>3</v>
      </c>
      <c r="AK1139">
        <v>4</v>
      </c>
      <c r="AL1139">
        <v>-10.44</v>
      </c>
      <c r="AM1139">
        <v>0</v>
      </c>
      <c r="AN1139">
        <v>0</v>
      </c>
      <c r="AO1139">
        <v>0</v>
      </c>
      <c r="AP1139">
        <v>0</v>
      </c>
      <c r="AQ1139">
        <v>0</v>
      </c>
      <c r="AR1139">
        <v>1</v>
      </c>
    </row>
    <row r="1140" spans="1:44" x14ac:dyDescent="0.2">
      <c r="A1140">
        <f>ROW(Source!A1302)</f>
        <v>1302</v>
      </c>
      <c r="B1140">
        <v>69735561</v>
      </c>
      <c r="C1140">
        <v>69735550</v>
      </c>
      <c r="D1140">
        <v>27416566</v>
      </c>
      <c r="E1140">
        <v>1</v>
      </c>
      <c r="F1140">
        <v>1</v>
      </c>
      <c r="G1140">
        <v>1</v>
      </c>
      <c r="H1140">
        <v>3</v>
      </c>
      <c r="I1140" t="s">
        <v>82</v>
      </c>
      <c r="J1140" t="s">
        <v>194</v>
      </c>
      <c r="K1140" t="s">
        <v>83</v>
      </c>
      <c r="L1140">
        <v>1339</v>
      </c>
      <c r="N1140">
        <v>1007</v>
      </c>
      <c r="O1140" t="s">
        <v>40</v>
      </c>
      <c r="P1140" t="s">
        <v>40</v>
      </c>
      <c r="Q1140">
        <v>1</v>
      </c>
      <c r="X1140">
        <v>2</v>
      </c>
      <c r="Y1140">
        <v>7.14</v>
      </c>
      <c r="Z1140">
        <v>0</v>
      </c>
      <c r="AA1140">
        <v>0</v>
      </c>
      <c r="AB1140">
        <v>0</v>
      </c>
      <c r="AC1140">
        <v>0</v>
      </c>
      <c r="AD1140">
        <v>1</v>
      </c>
      <c r="AE1140">
        <v>0</v>
      </c>
      <c r="AF1140" t="s">
        <v>3</v>
      </c>
      <c r="AG1140">
        <v>2</v>
      </c>
      <c r="AH1140">
        <v>2</v>
      </c>
      <c r="AI1140">
        <v>69735555</v>
      </c>
      <c r="AJ1140">
        <v>1118</v>
      </c>
      <c r="AK1140">
        <v>3</v>
      </c>
      <c r="AL1140">
        <v>-14.28</v>
      </c>
      <c r="AM1140">
        <v>0</v>
      </c>
      <c r="AN1140">
        <v>0</v>
      </c>
      <c r="AO1140">
        <v>0</v>
      </c>
      <c r="AP1140">
        <v>0</v>
      </c>
      <c r="AQ1140">
        <v>0</v>
      </c>
      <c r="AR1140">
        <v>1</v>
      </c>
    </row>
    <row r="1141" spans="1:44" x14ac:dyDescent="0.2">
      <c r="A1141">
        <f>ROW(Source!A1340)</f>
        <v>1340</v>
      </c>
      <c r="B1141">
        <v>69735570</v>
      </c>
      <c r="C1141">
        <v>69735563</v>
      </c>
      <c r="D1141">
        <v>27496319</v>
      </c>
      <c r="E1141">
        <v>1</v>
      </c>
      <c r="F1141">
        <v>1</v>
      </c>
      <c r="G1141">
        <v>1</v>
      </c>
      <c r="H1141">
        <v>1</v>
      </c>
      <c r="I1141" t="s">
        <v>1001</v>
      </c>
      <c r="J1141" t="s">
        <v>3</v>
      </c>
      <c r="K1141" t="s">
        <v>1002</v>
      </c>
      <c r="L1141">
        <v>1369</v>
      </c>
      <c r="N1141">
        <v>1013</v>
      </c>
      <c r="O1141" t="s">
        <v>974</v>
      </c>
      <c r="P1141" t="s">
        <v>974</v>
      </c>
      <c r="Q1141">
        <v>1</v>
      </c>
      <c r="X1141">
        <v>39.51</v>
      </c>
      <c r="Y1141">
        <v>0</v>
      </c>
      <c r="Z1141">
        <v>0</v>
      </c>
      <c r="AA1141">
        <v>0</v>
      </c>
      <c r="AB1141">
        <v>8.01</v>
      </c>
      <c r="AC1141">
        <v>0</v>
      </c>
      <c r="AD1141">
        <v>1</v>
      </c>
      <c r="AE1141">
        <v>1</v>
      </c>
      <c r="AF1141" t="s">
        <v>3</v>
      </c>
      <c r="AG1141">
        <v>39.51</v>
      </c>
      <c r="AH1141">
        <v>2</v>
      </c>
      <c r="AI1141">
        <v>69735564</v>
      </c>
      <c r="AJ1141">
        <v>1119</v>
      </c>
      <c r="AK1141">
        <v>0</v>
      </c>
      <c r="AL1141">
        <v>0</v>
      </c>
      <c r="AM1141">
        <v>0</v>
      </c>
      <c r="AN1141">
        <v>0</v>
      </c>
      <c r="AO1141">
        <v>0</v>
      </c>
      <c r="AP1141">
        <v>0</v>
      </c>
      <c r="AQ1141">
        <v>0</v>
      </c>
      <c r="AR1141">
        <v>0</v>
      </c>
    </row>
    <row r="1142" spans="1:44" x14ac:dyDescent="0.2">
      <c r="A1142">
        <f>ROW(Source!A1340)</f>
        <v>1340</v>
      </c>
      <c r="B1142">
        <v>69735571</v>
      </c>
      <c r="C1142">
        <v>69735563</v>
      </c>
      <c r="D1142">
        <v>121548</v>
      </c>
      <c r="E1142">
        <v>1</v>
      </c>
      <c r="F1142">
        <v>1</v>
      </c>
      <c r="G1142">
        <v>1</v>
      </c>
      <c r="H1142">
        <v>1</v>
      </c>
      <c r="I1142" t="s">
        <v>36</v>
      </c>
      <c r="J1142" t="s">
        <v>3</v>
      </c>
      <c r="K1142" t="s">
        <v>981</v>
      </c>
      <c r="L1142">
        <v>608254</v>
      </c>
      <c r="N1142">
        <v>1013</v>
      </c>
      <c r="O1142" t="s">
        <v>982</v>
      </c>
      <c r="P1142" t="s">
        <v>982</v>
      </c>
      <c r="Q1142">
        <v>1</v>
      </c>
      <c r="X1142">
        <v>1.27</v>
      </c>
      <c r="Y1142">
        <v>0</v>
      </c>
      <c r="Z1142">
        <v>0</v>
      </c>
      <c r="AA1142">
        <v>0</v>
      </c>
      <c r="AB1142">
        <v>0</v>
      </c>
      <c r="AC1142">
        <v>0</v>
      </c>
      <c r="AD1142">
        <v>1</v>
      </c>
      <c r="AE1142">
        <v>2</v>
      </c>
      <c r="AF1142" t="s">
        <v>3</v>
      </c>
      <c r="AG1142">
        <v>1.27</v>
      </c>
      <c r="AH1142">
        <v>2</v>
      </c>
      <c r="AI1142">
        <v>69735565</v>
      </c>
      <c r="AJ1142">
        <v>1120</v>
      </c>
      <c r="AK1142">
        <v>0</v>
      </c>
      <c r="AL1142">
        <v>0</v>
      </c>
      <c r="AM1142">
        <v>0</v>
      </c>
      <c r="AN1142">
        <v>0</v>
      </c>
      <c r="AO1142">
        <v>0</v>
      </c>
      <c r="AP1142">
        <v>0</v>
      </c>
      <c r="AQ1142">
        <v>0</v>
      </c>
      <c r="AR1142">
        <v>0</v>
      </c>
    </row>
    <row r="1143" spans="1:44" x14ac:dyDescent="0.2">
      <c r="A1143">
        <f>ROW(Source!A1340)</f>
        <v>1340</v>
      </c>
      <c r="B1143">
        <v>69735572</v>
      </c>
      <c r="C1143">
        <v>69735563</v>
      </c>
      <c r="D1143">
        <v>27439630</v>
      </c>
      <c r="E1143">
        <v>1</v>
      </c>
      <c r="F1143">
        <v>1</v>
      </c>
      <c r="G1143">
        <v>1</v>
      </c>
      <c r="H1143">
        <v>2</v>
      </c>
      <c r="I1143" t="s">
        <v>986</v>
      </c>
      <c r="J1143" t="s">
        <v>987</v>
      </c>
      <c r="K1143" t="s">
        <v>988</v>
      </c>
      <c r="L1143">
        <v>1368</v>
      </c>
      <c r="N1143">
        <v>1011</v>
      </c>
      <c r="O1143" t="s">
        <v>978</v>
      </c>
      <c r="P1143" t="s">
        <v>978</v>
      </c>
      <c r="Q1143">
        <v>1</v>
      </c>
      <c r="X1143">
        <v>1.27</v>
      </c>
      <c r="Y1143">
        <v>0</v>
      </c>
      <c r="Z1143">
        <v>31.27</v>
      </c>
      <c r="AA1143">
        <v>13.61</v>
      </c>
      <c r="AB1143">
        <v>0</v>
      </c>
      <c r="AC1143">
        <v>0</v>
      </c>
      <c r="AD1143">
        <v>1</v>
      </c>
      <c r="AE1143">
        <v>0</v>
      </c>
      <c r="AF1143" t="s">
        <v>3</v>
      </c>
      <c r="AG1143">
        <v>1.27</v>
      </c>
      <c r="AH1143">
        <v>2</v>
      </c>
      <c r="AI1143">
        <v>69735566</v>
      </c>
      <c r="AJ1143">
        <v>1121</v>
      </c>
      <c r="AK1143">
        <v>0</v>
      </c>
      <c r="AL1143">
        <v>0</v>
      </c>
      <c r="AM1143">
        <v>0</v>
      </c>
      <c r="AN1143">
        <v>0</v>
      </c>
      <c r="AO1143">
        <v>0</v>
      </c>
      <c r="AP1143">
        <v>0</v>
      </c>
      <c r="AQ1143">
        <v>0</v>
      </c>
      <c r="AR1143">
        <v>0</v>
      </c>
    </row>
    <row r="1144" spans="1:44" x14ac:dyDescent="0.2">
      <c r="A1144">
        <f>ROW(Source!A1340)</f>
        <v>1340</v>
      </c>
      <c r="B1144">
        <v>69735573</v>
      </c>
      <c r="C1144">
        <v>69735563</v>
      </c>
      <c r="D1144">
        <v>27440041</v>
      </c>
      <c r="E1144">
        <v>1</v>
      </c>
      <c r="F1144">
        <v>1</v>
      </c>
      <c r="G1144">
        <v>1</v>
      </c>
      <c r="H1144">
        <v>2</v>
      </c>
      <c r="I1144" t="s">
        <v>1003</v>
      </c>
      <c r="J1144" t="s">
        <v>1004</v>
      </c>
      <c r="K1144" t="s">
        <v>1005</v>
      </c>
      <c r="L1144">
        <v>1368</v>
      </c>
      <c r="N1144">
        <v>1011</v>
      </c>
      <c r="O1144" t="s">
        <v>978</v>
      </c>
      <c r="P1144" t="s">
        <v>978</v>
      </c>
      <c r="Q1144">
        <v>1</v>
      </c>
      <c r="X1144">
        <v>9.07</v>
      </c>
      <c r="Y1144">
        <v>0</v>
      </c>
      <c r="Z1144">
        <v>0.5</v>
      </c>
      <c r="AA1144">
        <v>0</v>
      </c>
      <c r="AB1144">
        <v>0</v>
      </c>
      <c r="AC1144">
        <v>0</v>
      </c>
      <c r="AD1144">
        <v>1</v>
      </c>
      <c r="AE1144">
        <v>0</v>
      </c>
      <c r="AF1144" t="s">
        <v>3</v>
      </c>
      <c r="AG1144">
        <v>9.07</v>
      </c>
      <c r="AH1144">
        <v>2</v>
      </c>
      <c r="AI1144">
        <v>69735567</v>
      </c>
      <c r="AJ1144">
        <v>1122</v>
      </c>
      <c r="AK1144">
        <v>0</v>
      </c>
      <c r="AL1144">
        <v>0</v>
      </c>
      <c r="AM1144">
        <v>0</v>
      </c>
      <c r="AN1144">
        <v>0</v>
      </c>
      <c r="AO1144">
        <v>0</v>
      </c>
      <c r="AP1144">
        <v>0</v>
      </c>
      <c r="AQ1144">
        <v>0</v>
      </c>
      <c r="AR1144">
        <v>0</v>
      </c>
    </row>
    <row r="1145" spans="1:44" x14ac:dyDescent="0.2">
      <c r="A1145">
        <f>ROW(Source!A1340)</f>
        <v>1340</v>
      </c>
      <c r="B1145">
        <v>69735574</v>
      </c>
      <c r="C1145">
        <v>69735563</v>
      </c>
      <c r="D1145">
        <v>27407705</v>
      </c>
      <c r="E1145">
        <v>1</v>
      </c>
      <c r="F1145">
        <v>1</v>
      </c>
      <c r="G1145">
        <v>1</v>
      </c>
      <c r="H1145">
        <v>3</v>
      </c>
      <c r="I1145" t="s">
        <v>1065</v>
      </c>
      <c r="J1145" t="s">
        <v>1090</v>
      </c>
      <c r="K1145" t="s">
        <v>1067</v>
      </c>
      <c r="L1145">
        <v>1339</v>
      </c>
      <c r="N1145">
        <v>1007</v>
      </c>
      <c r="O1145" t="s">
        <v>40</v>
      </c>
      <c r="P1145" t="s">
        <v>40</v>
      </c>
      <c r="Q1145">
        <v>1</v>
      </c>
      <c r="X1145">
        <v>2.04</v>
      </c>
      <c r="Y1145">
        <v>494.7</v>
      </c>
      <c r="Z1145">
        <v>0</v>
      </c>
      <c r="AA1145">
        <v>0</v>
      </c>
      <c r="AB1145">
        <v>0</v>
      </c>
      <c r="AC1145">
        <v>0</v>
      </c>
      <c r="AD1145">
        <v>1</v>
      </c>
      <c r="AE1145">
        <v>0</v>
      </c>
      <c r="AF1145" t="s">
        <v>3</v>
      </c>
      <c r="AG1145">
        <v>2.04</v>
      </c>
      <c r="AH1145">
        <v>3</v>
      </c>
      <c r="AI1145">
        <v>-1</v>
      </c>
      <c r="AJ1145" t="s">
        <v>3</v>
      </c>
      <c r="AK1145">
        <v>4</v>
      </c>
      <c r="AL1145">
        <v>-1009.188</v>
      </c>
      <c r="AM1145">
        <v>0</v>
      </c>
      <c r="AN1145">
        <v>0</v>
      </c>
      <c r="AO1145">
        <v>0</v>
      </c>
      <c r="AP1145">
        <v>0</v>
      </c>
      <c r="AQ1145">
        <v>0</v>
      </c>
      <c r="AR1145">
        <v>1</v>
      </c>
    </row>
    <row r="1146" spans="1:44" x14ac:dyDescent="0.2">
      <c r="A1146">
        <f>ROW(Source!A1340)</f>
        <v>1340</v>
      </c>
      <c r="B1146">
        <v>69735575</v>
      </c>
      <c r="C1146">
        <v>69735563</v>
      </c>
      <c r="D1146">
        <v>27416566</v>
      </c>
      <c r="E1146">
        <v>1</v>
      </c>
      <c r="F1146">
        <v>1</v>
      </c>
      <c r="G1146">
        <v>1</v>
      </c>
      <c r="H1146">
        <v>3</v>
      </c>
      <c r="I1146" t="s">
        <v>82</v>
      </c>
      <c r="J1146" t="s">
        <v>84</v>
      </c>
      <c r="K1146" t="s">
        <v>83</v>
      </c>
      <c r="L1146">
        <v>1339</v>
      </c>
      <c r="N1146">
        <v>1007</v>
      </c>
      <c r="O1146" t="s">
        <v>40</v>
      </c>
      <c r="P1146" t="s">
        <v>40</v>
      </c>
      <c r="Q1146">
        <v>1</v>
      </c>
      <c r="X1146">
        <v>3.5</v>
      </c>
      <c r="Y1146">
        <v>7.14</v>
      </c>
      <c r="Z1146">
        <v>0</v>
      </c>
      <c r="AA1146">
        <v>0</v>
      </c>
      <c r="AB1146">
        <v>0</v>
      </c>
      <c r="AC1146">
        <v>0</v>
      </c>
      <c r="AD1146">
        <v>1</v>
      </c>
      <c r="AE1146">
        <v>0</v>
      </c>
      <c r="AF1146" t="s">
        <v>3</v>
      </c>
      <c r="AG1146">
        <v>3.5</v>
      </c>
      <c r="AH1146">
        <v>2</v>
      </c>
      <c r="AI1146">
        <v>69735568</v>
      </c>
      <c r="AJ1146">
        <v>1123</v>
      </c>
      <c r="AK1146">
        <v>3</v>
      </c>
      <c r="AL1146">
        <v>-24.99</v>
      </c>
      <c r="AM1146">
        <v>0</v>
      </c>
      <c r="AN1146">
        <v>0</v>
      </c>
      <c r="AO1146">
        <v>0</v>
      </c>
      <c r="AP1146">
        <v>0</v>
      </c>
      <c r="AQ1146">
        <v>0</v>
      </c>
      <c r="AR1146">
        <v>1</v>
      </c>
    </row>
    <row r="1147" spans="1:44" x14ac:dyDescent="0.2">
      <c r="A1147">
        <f>ROW(Source!A1341)</f>
        <v>1341</v>
      </c>
      <c r="B1147">
        <v>69735570</v>
      </c>
      <c r="C1147">
        <v>69735563</v>
      </c>
      <c r="D1147">
        <v>27496319</v>
      </c>
      <c r="E1147">
        <v>1</v>
      </c>
      <c r="F1147">
        <v>1</v>
      </c>
      <c r="G1147">
        <v>1</v>
      </c>
      <c r="H1147">
        <v>1</v>
      </c>
      <c r="I1147" t="s">
        <v>1001</v>
      </c>
      <c r="J1147" t="s">
        <v>3</v>
      </c>
      <c r="K1147" t="s">
        <v>1002</v>
      </c>
      <c r="L1147">
        <v>1369</v>
      </c>
      <c r="N1147">
        <v>1013</v>
      </c>
      <c r="O1147" t="s">
        <v>974</v>
      </c>
      <c r="P1147" t="s">
        <v>974</v>
      </c>
      <c r="Q1147">
        <v>1</v>
      </c>
      <c r="X1147">
        <v>39.51</v>
      </c>
      <c r="Y1147">
        <v>0</v>
      </c>
      <c r="Z1147">
        <v>0</v>
      </c>
      <c r="AA1147">
        <v>0</v>
      </c>
      <c r="AB1147">
        <v>8.01</v>
      </c>
      <c r="AC1147">
        <v>0</v>
      </c>
      <c r="AD1147">
        <v>1</v>
      </c>
      <c r="AE1147">
        <v>1</v>
      </c>
      <c r="AF1147" t="s">
        <v>3</v>
      </c>
      <c r="AG1147">
        <v>39.51</v>
      </c>
      <c r="AH1147">
        <v>2</v>
      </c>
      <c r="AI1147">
        <v>69735564</v>
      </c>
      <c r="AJ1147">
        <v>1125</v>
      </c>
      <c r="AK1147">
        <v>0</v>
      </c>
      <c r="AL1147">
        <v>0</v>
      </c>
      <c r="AM1147">
        <v>0</v>
      </c>
      <c r="AN1147">
        <v>0</v>
      </c>
      <c r="AO1147">
        <v>0</v>
      </c>
      <c r="AP1147">
        <v>0</v>
      </c>
      <c r="AQ1147">
        <v>0</v>
      </c>
      <c r="AR1147">
        <v>0</v>
      </c>
    </row>
    <row r="1148" spans="1:44" x14ac:dyDescent="0.2">
      <c r="A1148">
        <f>ROW(Source!A1341)</f>
        <v>1341</v>
      </c>
      <c r="B1148">
        <v>69735571</v>
      </c>
      <c r="C1148">
        <v>69735563</v>
      </c>
      <c r="D1148">
        <v>121548</v>
      </c>
      <c r="E1148">
        <v>1</v>
      </c>
      <c r="F1148">
        <v>1</v>
      </c>
      <c r="G1148">
        <v>1</v>
      </c>
      <c r="H1148">
        <v>1</v>
      </c>
      <c r="I1148" t="s">
        <v>36</v>
      </c>
      <c r="J1148" t="s">
        <v>3</v>
      </c>
      <c r="K1148" t="s">
        <v>981</v>
      </c>
      <c r="L1148">
        <v>608254</v>
      </c>
      <c r="N1148">
        <v>1013</v>
      </c>
      <c r="O1148" t="s">
        <v>982</v>
      </c>
      <c r="P1148" t="s">
        <v>982</v>
      </c>
      <c r="Q1148">
        <v>1</v>
      </c>
      <c r="X1148">
        <v>1.27</v>
      </c>
      <c r="Y1148">
        <v>0</v>
      </c>
      <c r="Z1148">
        <v>0</v>
      </c>
      <c r="AA1148">
        <v>0</v>
      </c>
      <c r="AB1148">
        <v>0</v>
      </c>
      <c r="AC1148">
        <v>0</v>
      </c>
      <c r="AD1148">
        <v>1</v>
      </c>
      <c r="AE1148">
        <v>2</v>
      </c>
      <c r="AF1148" t="s">
        <v>3</v>
      </c>
      <c r="AG1148">
        <v>1.27</v>
      </c>
      <c r="AH1148">
        <v>2</v>
      </c>
      <c r="AI1148">
        <v>69735565</v>
      </c>
      <c r="AJ1148">
        <v>1126</v>
      </c>
      <c r="AK1148">
        <v>0</v>
      </c>
      <c r="AL1148">
        <v>0</v>
      </c>
      <c r="AM1148">
        <v>0</v>
      </c>
      <c r="AN1148">
        <v>0</v>
      </c>
      <c r="AO1148">
        <v>0</v>
      </c>
      <c r="AP1148">
        <v>0</v>
      </c>
      <c r="AQ1148">
        <v>0</v>
      </c>
      <c r="AR1148">
        <v>0</v>
      </c>
    </row>
    <row r="1149" spans="1:44" x14ac:dyDescent="0.2">
      <c r="A1149">
        <f>ROW(Source!A1341)</f>
        <v>1341</v>
      </c>
      <c r="B1149">
        <v>69735572</v>
      </c>
      <c r="C1149">
        <v>69735563</v>
      </c>
      <c r="D1149">
        <v>27439630</v>
      </c>
      <c r="E1149">
        <v>1</v>
      </c>
      <c r="F1149">
        <v>1</v>
      </c>
      <c r="G1149">
        <v>1</v>
      </c>
      <c r="H1149">
        <v>2</v>
      </c>
      <c r="I1149" t="s">
        <v>986</v>
      </c>
      <c r="J1149" t="s">
        <v>987</v>
      </c>
      <c r="K1149" t="s">
        <v>988</v>
      </c>
      <c r="L1149">
        <v>1368</v>
      </c>
      <c r="N1149">
        <v>1011</v>
      </c>
      <c r="O1149" t="s">
        <v>978</v>
      </c>
      <c r="P1149" t="s">
        <v>978</v>
      </c>
      <c r="Q1149">
        <v>1</v>
      </c>
      <c r="X1149">
        <v>1.27</v>
      </c>
      <c r="Y1149">
        <v>0</v>
      </c>
      <c r="Z1149">
        <v>31.27</v>
      </c>
      <c r="AA1149">
        <v>13.61</v>
      </c>
      <c r="AB1149">
        <v>0</v>
      </c>
      <c r="AC1149">
        <v>0</v>
      </c>
      <c r="AD1149">
        <v>1</v>
      </c>
      <c r="AE1149">
        <v>0</v>
      </c>
      <c r="AF1149" t="s">
        <v>3</v>
      </c>
      <c r="AG1149">
        <v>1.27</v>
      </c>
      <c r="AH1149">
        <v>2</v>
      </c>
      <c r="AI1149">
        <v>69735566</v>
      </c>
      <c r="AJ1149">
        <v>1127</v>
      </c>
      <c r="AK1149">
        <v>0</v>
      </c>
      <c r="AL1149">
        <v>0</v>
      </c>
      <c r="AM1149">
        <v>0</v>
      </c>
      <c r="AN1149">
        <v>0</v>
      </c>
      <c r="AO1149">
        <v>0</v>
      </c>
      <c r="AP1149">
        <v>0</v>
      </c>
      <c r="AQ1149">
        <v>0</v>
      </c>
      <c r="AR1149">
        <v>0</v>
      </c>
    </row>
    <row r="1150" spans="1:44" x14ac:dyDescent="0.2">
      <c r="A1150">
        <f>ROW(Source!A1341)</f>
        <v>1341</v>
      </c>
      <c r="B1150">
        <v>69735573</v>
      </c>
      <c r="C1150">
        <v>69735563</v>
      </c>
      <c r="D1150">
        <v>27440041</v>
      </c>
      <c r="E1150">
        <v>1</v>
      </c>
      <c r="F1150">
        <v>1</v>
      </c>
      <c r="G1150">
        <v>1</v>
      </c>
      <c r="H1150">
        <v>2</v>
      </c>
      <c r="I1150" t="s">
        <v>1003</v>
      </c>
      <c r="J1150" t="s">
        <v>1004</v>
      </c>
      <c r="K1150" t="s">
        <v>1005</v>
      </c>
      <c r="L1150">
        <v>1368</v>
      </c>
      <c r="N1150">
        <v>1011</v>
      </c>
      <c r="O1150" t="s">
        <v>978</v>
      </c>
      <c r="P1150" t="s">
        <v>978</v>
      </c>
      <c r="Q1150">
        <v>1</v>
      </c>
      <c r="X1150">
        <v>9.07</v>
      </c>
      <c r="Y1150">
        <v>0</v>
      </c>
      <c r="Z1150">
        <v>0.5</v>
      </c>
      <c r="AA1150">
        <v>0</v>
      </c>
      <c r="AB1150">
        <v>0</v>
      </c>
      <c r="AC1150">
        <v>0</v>
      </c>
      <c r="AD1150">
        <v>1</v>
      </c>
      <c r="AE1150">
        <v>0</v>
      </c>
      <c r="AF1150" t="s">
        <v>3</v>
      </c>
      <c r="AG1150">
        <v>9.07</v>
      </c>
      <c r="AH1150">
        <v>2</v>
      </c>
      <c r="AI1150">
        <v>69735567</v>
      </c>
      <c r="AJ1150">
        <v>1128</v>
      </c>
      <c r="AK1150">
        <v>0</v>
      </c>
      <c r="AL1150">
        <v>0</v>
      </c>
      <c r="AM1150">
        <v>0</v>
      </c>
      <c r="AN1150">
        <v>0</v>
      </c>
      <c r="AO1150">
        <v>0</v>
      </c>
      <c r="AP1150">
        <v>0</v>
      </c>
      <c r="AQ1150">
        <v>0</v>
      </c>
      <c r="AR1150">
        <v>0</v>
      </c>
    </row>
    <row r="1151" spans="1:44" x14ac:dyDescent="0.2">
      <c r="A1151">
        <f>ROW(Source!A1341)</f>
        <v>1341</v>
      </c>
      <c r="B1151">
        <v>69735574</v>
      </c>
      <c r="C1151">
        <v>69735563</v>
      </c>
      <c r="D1151">
        <v>27407705</v>
      </c>
      <c r="E1151">
        <v>1</v>
      </c>
      <c r="F1151">
        <v>1</v>
      </c>
      <c r="G1151">
        <v>1</v>
      </c>
      <c r="H1151">
        <v>3</v>
      </c>
      <c r="I1151" t="s">
        <v>1065</v>
      </c>
      <c r="J1151" t="s">
        <v>1090</v>
      </c>
      <c r="K1151" t="s">
        <v>1067</v>
      </c>
      <c r="L1151">
        <v>1339</v>
      </c>
      <c r="N1151">
        <v>1007</v>
      </c>
      <c r="O1151" t="s">
        <v>40</v>
      </c>
      <c r="P1151" t="s">
        <v>40</v>
      </c>
      <c r="Q1151">
        <v>1</v>
      </c>
      <c r="X1151">
        <v>2.04</v>
      </c>
      <c r="Y1151">
        <v>494.7</v>
      </c>
      <c r="Z1151">
        <v>0</v>
      </c>
      <c r="AA1151">
        <v>0</v>
      </c>
      <c r="AB1151">
        <v>0</v>
      </c>
      <c r="AC1151">
        <v>0</v>
      </c>
      <c r="AD1151">
        <v>1</v>
      </c>
      <c r="AE1151">
        <v>0</v>
      </c>
      <c r="AF1151" t="s">
        <v>3</v>
      </c>
      <c r="AG1151">
        <v>2.04</v>
      </c>
      <c r="AH1151">
        <v>3</v>
      </c>
      <c r="AI1151">
        <v>-1</v>
      </c>
      <c r="AJ1151" t="s">
        <v>3</v>
      </c>
      <c r="AK1151">
        <v>4</v>
      </c>
      <c r="AL1151">
        <v>-1009.188</v>
      </c>
      <c r="AM1151">
        <v>0</v>
      </c>
      <c r="AN1151">
        <v>0</v>
      </c>
      <c r="AO1151">
        <v>0</v>
      </c>
      <c r="AP1151">
        <v>0</v>
      </c>
      <c r="AQ1151">
        <v>0</v>
      </c>
      <c r="AR1151">
        <v>1</v>
      </c>
    </row>
    <row r="1152" spans="1:44" x14ac:dyDescent="0.2">
      <c r="A1152">
        <f>ROW(Source!A1341)</f>
        <v>1341</v>
      </c>
      <c r="B1152">
        <v>69735575</v>
      </c>
      <c r="C1152">
        <v>69735563</v>
      </c>
      <c r="D1152">
        <v>27416566</v>
      </c>
      <c r="E1152">
        <v>1</v>
      </c>
      <c r="F1152">
        <v>1</v>
      </c>
      <c r="G1152">
        <v>1</v>
      </c>
      <c r="H1152">
        <v>3</v>
      </c>
      <c r="I1152" t="s">
        <v>82</v>
      </c>
      <c r="J1152" t="s">
        <v>84</v>
      </c>
      <c r="K1152" t="s">
        <v>83</v>
      </c>
      <c r="L1152">
        <v>1339</v>
      </c>
      <c r="N1152">
        <v>1007</v>
      </c>
      <c r="O1152" t="s">
        <v>40</v>
      </c>
      <c r="P1152" t="s">
        <v>40</v>
      </c>
      <c r="Q1152">
        <v>1</v>
      </c>
      <c r="X1152">
        <v>3.5</v>
      </c>
      <c r="Y1152">
        <v>7.14</v>
      </c>
      <c r="Z1152">
        <v>0</v>
      </c>
      <c r="AA1152">
        <v>0</v>
      </c>
      <c r="AB1152">
        <v>0</v>
      </c>
      <c r="AC1152">
        <v>0</v>
      </c>
      <c r="AD1152">
        <v>1</v>
      </c>
      <c r="AE1152">
        <v>0</v>
      </c>
      <c r="AF1152" t="s">
        <v>3</v>
      </c>
      <c r="AG1152">
        <v>3.5</v>
      </c>
      <c r="AH1152">
        <v>2</v>
      </c>
      <c r="AI1152">
        <v>69735568</v>
      </c>
      <c r="AJ1152">
        <v>1129</v>
      </c>
      <c r="AK1152">
        <v>3</v>
      </c>
      <c r="AL1152">
        <v>-24.99</v>
      </c>
      <c r="AM1152">
        <v>0</v>
      </c>
      <c r="AN1152">
        <v>0</v>
      </c>
      <c r="AO1152">
        <v>0</v>
      </c>
      <c r="AP1152">
        <v>0</v>
      </c>
      <c r="AQ1152">
        <v>0</v>
      </c>
      <c r="AR1152">
        <v>1</v>
      </c>
    </row>
    <row r="1153" spans="1:44" x14ac:dyDescent="0.2">
      <c r="A1153">
        <f>ROW(Source!A1346)</f>
        <v>1346</v>
      </c>
      <c r="B1153">
        <v>69735584</v>
      </c>
      <c r="C1153">
        <v>69735578</v>
      </c>
      <c r="D1153">
        <v>27496319</v>
      </c>
      <c r="E1153">
        <v>1</v>
      </c>
      <c r="F1153">
        <v>1</v>
      </c>
      <c r="G1153">
        <v>1</v>
      </c>
      <c r="H1153">
        <v>1</v>
      </c>
      <c r="I1153" t="s">
        <v>1001</v>
      </c>
      <c r="J1153" t="s">
        <v>3</v>
      </c>
      <c r="K1153" t="s">
        <v>1002</v>
      </c>
      <c r="L1153">
        <v>1369</v>
      </c>
      <c r="N1153">
        <v>1013</v>
      </c>
      <c r="O1153" t="s">
        <v>974</v>
      </c>
      <c r="P1153" t="s">
        <v>974</v>
      </c>
      <c r="Q1153">
        <v>1</v>
      </c>
      <c r="X1153">
        <v>0.5</v>
      </c>
      <c r="Y1153">
        <v>0</v>
      </c>
      <c r="Z1153">
        <v>0</v>
      </c>
      <c r="AA1153">
        <v>0</v>
      </c>
      <c r="AB1153">
        <v>8.01</v>
      </c>
      <c r="AC1153">
        <v>0</v>
      </c>
      <c r="AD1153">
        <v>1</v>
      </c>
      <c r="AE1153">
        <v>1</v>
      </c>
      <c r="AF1153" t="s">
        <v>608</v>
      </c>
      <c r="AG1153">
        <v>1</v>
      </c>
      <c r="AH1153">
        <v>2</v>
      </c>
      <c r="AI1153">
        <v>69735579</v>
      </c>
      <c r="AJ1153">
        <v>1131</v>
      </c>
      <c r="AK1153">
        <v>0</v>
      </c>
      <c r="AL1153">
        <v>0</v>
      </c>
      <c r="AM1153">
        <v>0</v>
      </c>
      <c r="AN1153">
        <v>0</v>
      </c>
      <c r="AO1153">
        <v>0</v>
      </c>
      <c r="AP1153">
        <v>0</v>
      </c>
      <c r="AQ1153">
        <v>0</v>
      </c>
      <c r="AR1153">
        <v>0</v>
      </c>
    </row>
    <row r="1154" spans="1:44" x14ac:dyDescent="0.2">
      <c r="A1154">
        <f>ROW(Source!A1346)</f>
        <v>1346</v>
      </c>
      <c r="B1154">
        <v>69735585</v>
      </c>
      <c r="C1154">
        <v>69735578</v>
      </c>
      <c r="D1154">
        <v>121548</v>
      </c>
      <c r="E1154">
        <v>1</v>
      </c>
      <c r="F1154">
        <v>1</v>
      </c>
      <c r="G1154">
        <v>1</v>
      </c>
      <c r="H1154">
        <v>1</v>
      </c>
      <c r="I1154" t="s">
        <v>36</v>
      </c>
      <c r="J1154" t="s">
        <v>3</v>
      </c>
      <c r="K1154" t="s">
        <v>981</v>
      </c>
      <c r="L1154">
        <v>608254</v>
      </c>
      <c r="N1154">
        <v>1013</v>
      </c>
      <c r="O1154" t="s">
        <v>982</v>
      </c>
      <c r="P1154" t="s">
        <v>982</v>
      </c>
      <c r="Q1154">
        <v>1</v>
      </c>
      <c r="X1154">
        <v>0.21</v>
      </c>
      <c r="Y1154">
        <v>0</v>
      </c>
      <c r="Z1154">
        <v>0</v>
      </c>
      <c r="AA1154">
        <v>0</v>
      </c>
      <c r="AB1154">
        <v>0</v>
      </c>
      <c r="AC1154">
        <v>0</v>
      </c>
      <c r="AD1154">
        <v>1</v>
      </c>
      <c r="AE1154">
        <v>2</v>
      </c>
      <c r="AF1154" t="s">
        <v>608</v>
      </c>
      <c r="AG1154">
        <v>0.42</v>
      </c>
      <c r="AH1154">
        <v>2</v>
      </c>
      <c r="AI1154">
        <v>69735580</v>
      </c>
      <c r="AJ1154">
        <v>1132</v>
      </c>
      <c r="AK1154">
        <v>0</v>
      </c>
      <c r="AL1154">
        <v>0</v>
      </c>
      <c r="AM1154">
        <v>0</v>
      </c>
      <c r="AN1154">
        <v>0</v>
      </c>
      <c r="AO1154">
        <v>0</v>
      </c>
      <c r="AP1154">
        <v>0</v>
      </c>
      <c r="AQ1154">
        <v>0</v>
      </c>
      <c r="AR1154">
        <v>0</v>
      </c>
    </row>
    <row r="1155" spans="1:44" x14ac:dyDescent="0.2">
      <c r="A1155">
        <f>ROW(Source!A1346)</f>
        <v>1346</v>
      </c>
      <c r="B1155">
        <v>69735586</v>
      </c>
      <c r="C1155">
        <v>69735578</v>
      </c>
      <c r="D1155">
        <v>27439630</v>
      </c>
      <c r="E1155">
        <v>1</v>
      </c>
      <c r="F1155">
        <v>1</v>
      </c>
      <c r="G1155">
        <v>1</v>
      </c>
      <c r="H1155">
        <v>2</v>
      </c>
      <c r="I1155" t="s">
        <v>986</v>
      </c>
      <c r="J1155" t="s">
        <v>987</v>
      </c>
      <c r="K1155" t="s">
        <v>988</v>
      </c>
      <c r="L1155">
        <v>1368</v>
      </c>
      <c r="N1155">
        <v>1011</v>
      </c>
      <c r="O1155" t="s">
        <v>978</v>
      </c>
      <c r="P1155" t="s">
        <v>978</v>
      </c>
      <c r="Q1155">
        <v>1</v>
      </c>
      <c r="X1155">
        <v>0.21</v>
      </c>
      <c r="Y1155">
        <v>0</v>
      </c>
      <c r="Z1155">
        <v>31.27</v>
      </c>
      <c r="AA1155">
        <v>13.61</v>
      </c>
      <c r="AB1155">
        <v>0</v>
      </c>
      <c r="AC1155">
        <v>0</v>
      </c>
      <c r="AD1155">
        <v>1</v>
      </c>
      <c r="AE1155">
        <v>0</v>
      </c>
      <c r="AF1155" t="s">
        <v>608</v>
      </c>
      <c r="AG1155">
        <v>0.42</v>
      </c>
      <c r="AH1155">
        <v>2</v>
      </c>
      <c r="AI1155">
        <v>69735581</v>
      </c>
      <c r="AJ1155">
        <v>1133</v>
      </c>
      <c r="AK1155">
        <v>0</v>
      </c>
      <c r="AL1155">
        <v>0</v>
      </c>
      <c r="AM1155">
        <v>0</v>
      </c>
      <c r="AN1155">
        <v>0</v>
      </c>
      <c r="AO1155">
        <v>0</v>
      </c>
      <c r="AP1155">
        <v>0</v>
      </c>
      <c r="AQ1155">
        <v>0</v>
      </c>
      <c r="AR1155">
        <v>0</v>
      </c>
    </row>
    <row r="1156" spans="1:44" x14ac:dyDescent="0.2">
      <c r="A1156">
        <f>ROW(Source!A1346)</f>
        <v>1346</v>
      </c>
      <c r="B1156">
        <v>69735587</v>
      </c>
      <c r="C1156">
        <v>69735578</v>
      </c>
      <c r="D1156">
        <v>27440041</v>
      </c>
      <c r="E1156">
        <v>1</v>
      </c>
      <c r="F1156">
        <v>1</v>
      </c>
      <c r="G1156">
        <v>1</v>
      </c>
      <c r="H1156">
        <v>2</v>
      </c>
      <c r="I1156" t="s">
        <v>1003</v>
      </c>
      <c r="J1156" t="s">
        <v>1004</v>
      </c>
      <c r="K1156" t="s">
        <v>1005</v>
      </c>
      <c r="L1156">
        <v>1368</v>
      </c>
      <c r="N1156">
        <v>1011</v>
      </c>
      <c r="O1156" t="s">
        <v>978</v>
      </c>
      <c r="P1156" t="s">
        <v>978</v>
      </c>
      <c r="Q1156">
        <v>1</v>
      </c>
      <c r="X1156">
        <v>2.3199999999999998</v>
      </c>
      <c r="Y1156">
        <v>0</v>
      </c>
      <c r="Z1156">
        <v>0.5</v>
      </c>
      <c r="AA1156">
        <v>0</v>
      </c>
      <c r="AB1156">
        <v>0</v>
      </c>
      <c r="AC1156">
        <v>0</v>
      </c>
      <c r="AD1156">
        <v>1</v>
      </c>
      <c r="AE1156">
        <v>0</v>
      </c>
      <c r="AF1156" t="s">
        <v>608</v>
      </c>
      <c r="AG1156">
        <v>4.6399999999999997</v>
      </c>
      <c r="AH1156">
        <v>2</v>
      </c>
      <c r="AI1156">
        <v>69735582</v>
      </c>
      <c r="AJ1156">
        <v>1134</v>
      </c>
      <c r="AK1156">
        <v>0</v>
      </c>
      <c r="AL1156">
        <v>0</v>
      </c>
      <c r="AM1156">
        <v>0</v>
      </c>
      <c r="AN1156">
        <v>0</v>
      </c>
      <c r="AO1156">
        <v>0</v>
      </c>
      <c r="AP1156">
        <v>0</v>
      </c>
      <c r="AQ1156">
        <v>0</v>
      </c>
      <c r="AR1156">
        <v>0</v>
      </c>
    </row>
    <row r="1157" spans="1:44" x14ac:dyDescent="0.2">
      <c r="A1157">
        <f>ROW(Source!A1346)</f>
        <v>1346</v>
      </c>
      <c r="B1157">
        <v>69735588</v>
      </c>
      <c r="C1157">
        <v>69735578</v>
      </c>
      <c r="D1157">
        <v>27407705</v>
      </c>
      <c r="E1157">
        <v>1</v>
      </c>
      <c r="F1157">
        <v>1</v>
      </c>
      <c r="G1157">
        <v>1</v>
      </c>
      <c r="H1157">
        <v>3</v>
      </c>
      <c r="I1157" t="s">
        <v>1065</v>
      </c>
      <c r="J1157" t="s">
        <v>1090</v>
      </c>
      <c r="K1157" t="s">
        <v>1067</v>
      </c>
      <c r="L1157">
        <v>1339</v>
      </c>
      <c r="N1157">
        <v>1007</v>
      </c>
      <c r="O1157" t="s">
        <v>40</v>
      </c>
      <c r="P1157" t="s">
        <v>40</v>
      </c>
      <c r="Q1157">
        <v>1</v>
      </c>
      <c r="X1157">
        <v>0.51</v>
      </c>
      <c r="Y1157">
        <v>494.7</v>
      </c>
      <c r="Z1157">
        <v>0</v>
      </c>
      <c r="AA1157">
        <v>0</v>
      </c>
      <c r="AB1157">
        <v>0</v>
      </c>
      <c r="AC1157">
        <v>0</v>
      </c>
      <c r="AD1157">
        <v>1</v>
      </c>
      <c r="AE1157">
        <v>0</v>
      </c>
      <c r="AF1157" t="s">
        <v>608</v>
      </c>
      <c r="AG1157">
        <v>1.02</v>
      </c>
      <c r="AH1157">
        <v>3</v>
      </c>
      <c r="AI1157">
        <v>-1</v>
      </c>
      <c r="AJ1157" t="s">
        <v>3</v>
      </c>
      <c r="AK1157">
        <v>4</v>
      </c>
      <c r="AL1157">
        <v>-504.59399999999999</v>
      </c>
      <c r="AM1157">
        <v>0</v>
      </c>
      <c r="AN1157">
        <v>0</v>
      </c>
      <c r="AO1157">
        <v>0</v>
      </c>
      <c r="AP1157">
        <v>0</v>
      </c>
      <c r="AQ1157">
        <v>0</v>
      </c>
      <c r="AR1157">
        <v>1</v>
      </c>
    </row>
    <row r="1158" spans="1:44" x14ac:dyDescent="0.2">
      <c r="A1158">
        <f>ROW(Source!A1347)</f>
        <v>1347</v>
      </c>
      <c r="B1158">
        <v>69735584</v>
      </c>
      <c r="C1158">
        <v>69735578</v>
      </c>
      <c r="D1158">
        <v>27496319</v>
      </c>
      <c r="E1158">
        <v>1</v>
      </c>
      <c r="F1158">
        <v>1</v>
      </c>
      <c r="G1158">
        <v>1</v>
      </c>
      <c r="H1158">
        <v>1</v>
      </c>
      <c r="I1158" t="s">
        <v>1001</v>
      </c>
      <c r="J1158" t="s">
        <v>3</v>
      </c>
      <c r="K1158" t="s">
        <v>1002</v>
      </c>
      <c r="L1158">
        <v>1369</v>
      </c>
      <c r="N1158">
        <v>1013</v>
      </c>
      <c r="O1158" t="s">
        <v>974</v>
      </c>
      <c r="P1158" t="s">
        <v>974</v>
      </c>
      <c r="Q1158">
        <v>1</v>
      </c>
      <c r="X1158">
        <v>0.5</v>
      </c>
      <c r="Y1158">
        <v>0</v>
      </c>
      <c r="Z1158">
        <v>0</v>
      </c>
      <c r="AA1158">
        <v>0</v>
      </c>
      <c r="AB1158">
        <v>8.01</v>
      </c>
      <c r="AC1158">
        <v>0</v>
      </c>
      <c r="AD1158">
        <v>1</v>
      </c>
      <c r="AE1158">
        <v>1</v>
      </c>
      <c r="AF1158" t="s">
        <v>608</v>
      </c>
      <c r="AG1158">
        <v>1</v>
      </c>
      <c r="AH1158">
        <v>2</v>
      </c>
      <c r="AI1158">
        <v>69735579</v>
      </c>
      <c r="AJ1158">
        <v>1136</v>
      </c>
      <c r="AK1158">
        <v>0</v>
      </c>
      <c r="AL1158">
        <v>0</v>
      </c>
      <c r="AM1158">
        <v>0</v>
      </c>
      <c r="AN1158">
        <v>0</v>
      </c>
      <c r="AO1158">
        <v>0</v>
      </c>
      <c r="AP1158">
        <v>0</v>
      </c>
      <c r="AQ1158">
        <v>0</v>
      </c>
      <c r="AR1158">
        <v>0</v>
      </c>
    </row>
    <row r="1159" spans="1:44" x14ac:dyDescent="0.2">
      <c r="A1159">
        <f>ROW(Source!A1347)</f>
        <v>1347</v>
      </c>
      <c r="B1159">
        <v>69735585</v>
      </c>
      <c r="C1159">
        <v>69735578</v>
      </c>
      <c r="D1159">
        <v>121548</v>
      </c>
      <c r="E1159">
        <v>1</v>
      </c>
      <c r="F1159">
        <v>1</v>
      </c>
      <c r="G1159">
        <v>1</v>
      </c>
      <c r="H1159">
        <v>1</v>
      </c>
      <c r="I1159" t="s">
        <v>36</v>
      </c>
      <c r="J1159" t="s">
        <v>3</v>
      </c>
      <c r="K1159" t="s">
        <v>981</v>
      </c>
      <c r="L1159">
        <v>608254</v>
      </c>
      <c r="N1159">
        <v>1013</v>
      </c>
      <c r="O1159" t="s">
        <v>982</v>
      </c>
      <c r="P1159" t="s">
        <v>982</v>
      </c>
      <c r="Q1159">
        <v>1</v>
      </c>
      <c r="X1159">
        <v>0.21</v>
      </c>
      <c r="Y1159">
        <v>0</v>
      </c>
      <c r="Z1159">
        <v>0</v>
      </c>
      <c r="AA1159">
        <v>0</v>
      </c>
      <c r="AB1159">
        <v>0</v>
      </c>
      <c r="AC1159">
        <v>0</v>
      </c>
      <c r="AD1159">
        <v>1</v>
      </c>
      <c r="AE1159">
        <v>2</v>
      </c>
      <c r="AF1159" t="s">
        <v>608</v>
      </c>
      <c r="AG1159">
        <v>0.42</v>
      </c>
      <c r="AH1159">
        <v>2</v>
      </c>
      <c r="AI1159">
        <v>69735580</v>
      </c>
      <c r="AJ1159">
        <v>1137</v>
      </c>
      <c r="AK1159">
        <v>0</v>
      </c>
      <c r="AL1159">
        <v>0</v>
      </c>
      <c r="AM1159">
        <v>0</v>
      </c>
      <c r="AN1159">
        <v>0</v>
      </c>
      <c r="AO1159">
        <v>0</v>
      </c>
      <c r="AP1159">
        <v>0</v>
      </c>
      <c r="AQ1159">
        <v>0</v>
      </c>
      <c r="AR1159">
        <v>0</v>
      </c>
    </row>
    <row r="1160" spans="1:44" x14ac:dyDescent="0.2">
      <c r="A1160">
        <f>ROW(Source!A1347)</f>
        <v>1347</v>
      </c>
      <c r="B1160">
        <v>69735586</v>
      </c>
      <c r="C1160">
        <v>69735578</v>
      </c>
      <c r="D1160">
        <v>27439630</v>
      </c>
      <c r="E1160">
        <v>1</v>
      </c>
      <c r="F1160">
        <v>1</v>
      </c>
      <c r="G1160">
        <v>1</v>
      </c>
      <c r="H1160">
        <v>2</v>
      </c>
      <c r="I1160" t="s">
        <v>986</v>
      </c>
      <c r="J1160" t="s">
        <v>987</v>
      </c>
      <c r="K1160" t="s">
        <v>988</v>
      </c>
      <c r="L1160">
        <v>1368</v>
      </c>
      <c r="N1160">
        <v>1011</v>
      </c>
      <c r="O1160" t="s">
        <v>978</v>
      </c>
      <c r="P1160" t="s">
        <v>978</v>
      </c>
      <c r="Q1160">
        <v>1</v>
      </c>
      <c r="X1160">
        <v>0.21</v>
      </c>
      <c r="Y1160">
        <v>0</v>
      </c>
      <c r="Z1160">
        <v>31.27</v>
      </c>
      <c r="AA1160">
        <v>13.61</v>
      </c>
      <c r="AB1160">
        <v>0</v>
      </c>
      <c r="AC1160">
        <v>0</v>
      </c>
      <c r="AD1160">
        <v>1</v>
      </c>
      <c r="AE1160">
        <v>0</v>
      </c>
      <c r="AF1160" t="s">
        <v>608</v>
      </c>
      <c r="AG1160">
        <v>0.42</v>
      </c>
      <c r="AH1160">
        <v>2</v>
      </c>
      <c r="AI1160">
        <v>69735581</v>
      </c>
      <c r="AJ1160">
        <v>1138</v>
      </c>
      <c r="AK1160">
        <v>0</v>
      </c>
      <c r="AL1160">
        <v>0</v>
      </c>
      <c r="AM1160">
        <v>0</v>
      </c>
      <c r="AN1160">
        <v>0</v>
      </c>
      <c r="AO1160">
        <v>0</v>
      </c>
      <c r="AP1160">
        <v>0</v>
      </c>
      <c r="AQ1160">
        <v>0</v>
      </c>
      <c r="AR1160">
        <v>0</v>
      </c>
    </row>
    <row r="1161" spans="1:44" x14ac:dyDescent="0.2">
      <c r="A1161">
        <f>ROW(Source!A1347)</f>
        <v>1347</v>
      </c>
      <c r="B1161">
        <v>69735587</v>
      </c>
      <c r="C1161">
        <v>69735578</v>
      </c>
      <c r="D1161">
        <v>27440041</v>
      </c>
      <c r="E1161">
        <v>1</v>
      </c>
      <c r="F1161">
        <v>1</v>
      </c>
      <c r="G1161">
        <v>1</v>
      </c>
      <c r="H1161">
        <v>2</v>
      </c>
      <c r="I1161" t="s">
        <v>1003</v>
      </c>
      <c r="J1161" t="s">
        <v>1004</v>
      </c>
      <c r="K1161" t="s">
        <v>1005</v>
      </c>
      <c r="L1161">
        <v>1368</v>
      </c>
      <c r="N1161">
        <v>1011</v>
      </c>
      <c r="O1161" t="s">
        <v>978</v>
      </c>
      <c r="P1161" t="s">
        <v>978</v>
      </c>
      <c r="Q1161">
        <v>1</v>
      </c>
      <c r="X1161">
        <v>2.3199999999999998</v>
      </c>
      <c r="Y1161">
        <v>0</v>
      </c>
      <c r="Z1161">
        <v>0.5</v>
      </c>
      <c r="AA1161">
        <v>0</v>
      </c>
      <c r="AB1161">
        <v>0</v>
      </c>
      <c r="AC1161">
        <v>0</v>
      </c>
      <c r="AD1161">
        <v>1</v>
      </c>
      <c r="AE1161">
        <v>0</v>
      </c>
      <c r="AF1161" t="s">
        <v>608</v>
      </c>
      <c r="AG1161">
        <v>4.6399999999999997</v>
      </c>
      <c r="AH1161">
        <v>2</v>
      </c>
      <c r="AI1161">
        <v>69735582</v>
      </c>
      <c r="AJ1161">
        <v>1139</v>
      </c>
      <c r="AK1161">
        <v>0</v>
      </c>
      <c r="AL1161">
        <v>0</v>
      </c>
      <c r="AM1161">
        <v>0</v>
      </c>
      <c r="AN1161">
        <v>0</v>
      </c>
      <c r="AO1161">
        <v>0</v>
      </c>
      <c r="AP1161">
        <v>0</v>
      </c>
      <c r="AQ1161">
        <v>0</v>
      </c>
      <c r="AR1161">
        <v>0</v>
      </c>
    </row>
    <row r="1162" spans="1:44" x14ac:dyDescent="0.2">
      <c r="A1162">
        <f>ROW(Source!A1347)</f>
        <v>1347</v>
      </c>
      <c r="B1162">
        <v>69735588</v>
      </c>
      <c r="C1162">
        <v>69735578</v>
      </c>
      <c r="D1162">
        <v>27407705</v>
      </c>
      <c r="E1162">
        <v>1</v>
      </c>
      <c r="F1162">
        <v>1</v>
      </c>
      <c r="G1162">
        <v>1</v>
      </c>
      <c r="H1162">
        <v>3</v>
      </c>
      <c r="I1162" t="s">
        <v>1065</v>
      </c>
      <c r="J1162" t="s">
        <v>1090</v>
      </c>
      <c r="K1162" t="s">
        <v>1067</v>
      </c>
      <c r="L1162">
        <v>1339</v>
      </c>
      <c r="N1162">
        <v>1007</v>
      </c>
      <c r="O1162" t="s">
        <v>40</v>
      </c>
      <c r="P1162" t="s">
        <v>40</v>
      </c>
      <c r="Q1162">
        <v>1</v>
      </c>
      <c r="X1162">
        <v>0.51</v>
      </c>
      <c r="Y1162">
        <v>494.7</v>
      </c>
      <c r="Z1162">
        <v>0</v>
      </c>
      <c r="AA1162">
        <v>0</v>
      </c>
      <c r="AB1162">
        <v>0</v>
      </c>
      <c r="AC1162">
        <v>0</v>
      </c>
      <c r="AD1162">
        <v>1</v>
      </c>
      <c r="AE1162">
        <v>0</v>
      </c>
      <c r="AF1162" t="s">
        <v>608</v>
      </c>
      <c r="AG1162">
        <v>1.02</v>
      </c>
      <c r="AH1162">
        <v>3</v>
      </c>
      <c r="AI1162">
        <v>-1</v>
      </c>
      <c r="AJ1162" t="s">
        <v>3</v>
      </c>
      <c r="AK1162">
        <v>4</v>
      </c>
      <c r="AL1162">
        <v>-504.59399999999999</v>
      </c>
      <c r="AM1162">
        <v>0</v>
      </c>
      <c r="AN1162">
        <v>0</v>
      </c>
      <c r="AO1162">
        <v>0</v>
      </c>
      <c r="AP1162">
        <v>0</v>
      </c>
      <c r="AQ1162">
        <v>0</v>
      </c>
      <c r="AR1162">
        <v>1</v>
      </c>
    </row>
    <row r="1163" spans="1:44" x14ac:dyDescent="0.2">
      <c r="A1163">
        <f>ROW(Source!A1350)</f>
        <v>1350</v>
      </c>
      <c r="B1163">
        <v>69735598</v>
      </c>
      <c r="C1163">
        <v>69735590</v>
      </c>
      <c r="D1163">
        <v>5510987</v>
      </c>
      <c r="E1163">
        <v>1</v>
      </c>
      <c r="F1163">
        <v>1</v>
      </c>
      <c r="G1163">
        <v>1</v>
      </c>
      <c r="H1163">
        <v>1</v>
      </c>
      <c r="I1163" t="s">
        <v>1012</v>
      </c>
      <c r="J1163" t="s">
        <v>3</v>
      </c>
      <c r="K1163" t="s">
        <v>1013</v>
      </c>
      <c r="L1163">
        <v>1369</v>
      </c>
      <c r="N1163">
        <v>1013</v>
      </c>
      <c r="O1163" t="s">
        <v>974</v>
      </c>
      <c r="P1163" t="s">
        <v>974</v>
      </c>
      <c r="Q1163">
        <v>1</v>
      </c>
      <c r="X1163">
        <v>46.4</v>
      </c>
      <c r="Y1163">
        <v>0</v>
      </c>
      <c r="Z1163">
        <v>0</v>
      </c>
      <c r="AA1163">
        <v>0</v>
      </c>
      <c r="AB1163">
        <v>10.3</v>
      </c>
      <c r="AC1163">
        <v>0</v>
      </c>
      <c r="AD1163">
        <v>1</v>
      </c>
      <c r="AE1163">
        <v>1</v>
      </c>
      <c r="AF1163" t="s">
        <v>3</v>
      </c>
      <c r="AG1163">
        <v>46.4</v>
      </c>
      <c r="AH1163">
        <v>2</v>
      </c>
      <c r="AI1163">
        <v>69735591</v>
      </c>
      <c r="AJ1163">
        <v>1141</v>
      </c>
      <c r="AK1163">
        <v>0</v>
      </c>
      <c r="AL1163">
        <v>0</v>
      </c>
      <c r="AM1163">
        <v>0</v>
      </c>
      <c r="AN1163">
        <v>0</v>
      </c>
      <c r="AO1163">
        <v>0</v>
      </c>
      <c r="AP1163">
        <v>0</v>
      </c>
      <c r="AQ1163">
        <v>0</v>
      </c>
      <c r="AR1163">
        <v>0</v>
      </c>
    </row>
    <row r="1164" spans="1:44" x14ac:dyDescent="0.2">
      <c r="A1164">
        <f>ROW(Source!A1350)</f>
        <v>1350</v>
      </c>
      <c r="B1164">
        <v>69735599</v>
      </c>
      <c r="C1164">
        <v>69735590</v>
      </c>
      <c r="D1164">
        <v>121548</v>
      </c>
      <c r="E1164">
        <v>1</v>
      </c>
      <c r="F1164">
        <v>1</v>
      </c>
      <c r="G1164">
        <v>1</v>
      </c>
      <c r="H1164">
        <v>1</v>
      </c>
      <c r="I1164" t="s">
        <v>36</v>
      </c>
      <c r="J1164" t="s">
        <v>3</v>
      </c>
      <c r="K1164" t="s">
        <v>981</v>
      </c>
      <c r="L1164">
        <v>608254</v>
      </c>
      <c r="N1164">
        <v>1013</v>
      </c>
      <c r="O1164" t="s">
        <v>982</v>
      </c>
      <c r="P1164" t="s">
        <v>982</v>
      </c>
      <c r="Q1164">
        <v>1</v>
      </c>
      <c r="X1164">
        <v>0.4</v>
      </c>
      <c r="Y1164">
        <v>0</v>
      </c>
      <c r="Z1164">
        <v>0</v>
      </c>
      <c r="AA1164">
        <v>0</v>
      </c>
      <c r="AB1164">
        <v>0</v>
      </c>
      <c r="AC1164">
        <v>0</v>
      </c>
      <c r="AD1164">
        <v>1</v>
      </c>
      <c r="AE1164">
        <v>2</v>
      </c>
      <c r="AF1164" t="s">
        <v>3</v>
      </c>
      <c r="AG1164">
        <v>0.4</v>
      </c>
      <c r="AH1164">
        <v>2</v>
      </c>
      <c r="AI1164">
        <v>69735592</v>
      </c>
      <c r="AJ1164">
        <v>1142</v>
      </c>
      <c r="AK1164">
        <v>0</v>
      </c>
      <c r="AL1164">
        <v>0</v>
      </c>
      <c r="AM1164">
        <v>0</v>
      </c>
      <c r="AN1164">
        <v>0</v>
      </c>
      <c r="AO1164">
        <v>0</v>
      </c>
      <c r="AP1164">
        <v>0</v>
      </c>
      <c r="AQ1164">
        <v>0</v>
      </c>
      <c r="AR1164">
        <v>0</v>
      </c>
    </row>
    <row r="1165" spans="1:44" x14ac:dyDescent="0.2">
      <c r="A1165">
        <f>ROW(Source!A1350)</f>
        <v>1350</v>
      </c>
      <c r="B1165">
        <v>69735600</v>
      </c>
      <c r="C1165">
        <v>69735590</v>
      </c>
      <c r="D1165">
        <v>10844859</v>
      </c>
      <c r="E1165">
        <v>1</v>
      </c>
      <c r="F1165">
        <v>1</v>
      </c>
      <c r="G1165">
        <v>1</v>
      </c>
      <c r="H1165">
        <v>2</v>
      </c>
      <c r="I1165" t="s">
        <v>1014</v>
      </c>
      <c r="J1165" t="s">
        <v>1015</v>
      </c>
      <c r="K1165" t="s">
        <v>1016</v>
      </c>
      <c r="L1165">
        <v>1480</v>
      </c>
      <c r="N1165">
        <v>1013</v>
      </c>
      <c r="O1165" t="s">
        <v>1017</v>
      </c>
      <c r="P1165" t="s">
        <v>1018</v>
      </c>
      <c r="Q1165">
        <v>1</v>
      </c>
      <c r="X1165">
        <v>0.15</v>
      </c>
      <c r="Y1165">
        <v>0</v>
      </c>
      <c r="Z1165">
        <v>55.14</v>
      </c>
      <c r="AA1165">
        <v>13.02</v>
      </c>
      <c r="AB1165">
        <v>0</v>
      </c>
      <c r="AC1165">
        <v>0</v>
      </c>
      <c r="AD1165">
        <v>1</v>
      </c>
      <c r="AE1165">
        <v>0</v>
      </c>
      <c r="AF1165" t="s">
        <v>3</v>
      </c>
      <c r="AG1165">
        <v>0.15</v>
      </c>
      <c r="AH1165">
        <v>2</v>
      </c>
      <c r="AI1165">
        <v>69735593</v>
      </c>
      <c r="AJ1165">
        <v>1143</v>
      </c>
      <c r="AK1165">
        <v>0</v>
      </c>
      <c r="AL1165">
        <v>0</v>
      </c>
      <c r="AM1165">
        <v>0</v>
      </c>
      <c r="AN1165">
        <v>0</v>
      </c>
      <c r="AO1165">
        <v>0</v>
      </c>
      <c r="AP1165">
        <v>0</v>
      </c>
      <c r="AQ1165">
        <v>0</v>
      </c>
      <c r="AR1165">
        <v>0</v>
      </c>
    </row>
    <row r="1166" spans="1:44" x14ac:dyDescent="0.2">
      <c r="A1166">
        <f>ROW(Source!A1350)</f>
        <v>1350</v>
      </c>
      <c r="B1166">
        <v>69735601</v>
      </c>
      <c r="C1166">
        <v>69735590</v>
      </c>
      <c r="D1166">
        <v>10843192</v>
      </c>
      <c r="E1166">
        <v>1</v>
      </c>
      <c r="F1166">
        <v>1</v>
      </c>
      <c r="G1166">
        <v>1</v>
      </c>
      <c r="H1166">
        <v>2</v>
      </c>
      <c r="I1166" t="s">
        <v>975</v>
      </c>
      <c r="J1166" t="s">
        <v>1019</v>
      </c>
      <c r="K1166" t="s">
        <v>1020</v>
      </c>
      <c r="L1166">
        <v>1480</v>
      </c>
      <c r="N1166">
        <v>1013</v>
      </c>
      <c r="O1166" t="s">
        <v>1017</v>
      </c>
      <c r="P1166" t="s">
        <v>1018</v>
      </c>
      <c r="Q1166">
        <v>1</v>
      </c>
      <c r="X1166">
        <v>0.25</v>
      </c>
      <c r="Y1166">
        <v>0</v>
      </c>
      <c r="Z1166">
        <v>85.94</v>
      </c>
      <c r="AA1166">
        <v>0</v>
      </c>
      <c r="AB1166">
        <v>0</v>
      </c>
      <c r="AC1166">
        <v>0</v>
      </c>
      <c r="AD1166">
        <v>1</v>
      </c>
      <c r="AE1166">
        <v>0</v>
      </c>
      <c r="AF1166" t="s">
        <v>3</v>
      </c>
      <c r="AG1166">
        <v>0.25</v>
      </c>
      <c r="AH1166">
        <v>2</v>
      </c>
      <c r="AI1166">
        <v>69735594</v>
      </c>
      <c r="AJ1166">
        <v>1144</v>
      </c>
      <c r="AK1166">
        <v>0</v>
      </c>
      <c r="AL1166">
        <v>0</v>
      </c>
      <c r="AM1166">
        <v>0</v>
      </c>
      <c r="AN1166">
        <v>0</v>
      </c>
      <c r="AO1166">
        <v>0</v>
      </c>
      <c r="AP1166">
        <v>0</v>
      </c>
      <c r="AQ1166">
        <v>0</v>
      </c>
      <c r="AR1166">
        <v>0</v>
      </c>
    </row>
    <row r="1167" spans="1:44" x14ac:dyDescent="0.2">
      <c r="A1167">
        <f>ROW(Source!A1350)</f>
        <v>1350</v>
      </c>
      <c r="B1167">
        <v>69735602</v>
      </c>
      <c r="C1167">
        <v>69735590</v>
      </c>
      <c r="D1167">
        <v>10836736</v>
      </c>
      <c r="E1167">
        <v>1</v>
      </c>
      <c r="F1167">
        <v>1</v>
      </c>
      <c r="G1167">
        <v>1</v>
      </c>
      <c r="H1167">
        <v>3</v>
      </c>
      <c r="I1167" t="s">
        <v>346</v>
      </c>
      <c r="J1167" t="s">
        <v>348</v>
      </c>
      <c r="K1167" t="s">
        <v>347</v>
      </c>
      <c r="L1167">
        <v>1348</v>
      </c>
      <c r="N1167">
        <v>1009</v>
      </c>
      <c r="O1167" t="s">
        <v>78</v>
      </c>
      <c r="P1167" t="s">
        <v>78</v>
      </c>
      <c r="Q1167">
        <v>1000</v>
      </c>
      <c r="X1167">
        <v>1.4E-2</v>
      </c>
      <c r="Y1167">
        <v>24700</v>
      </c>
      <c r="Z1167">
        <v>0</v>
      </c>
      <c r="AA1167">
        <v>0</v>
      </c>
      <c r="AB1167">
        <v>0</v>
      </c>
      <c r="AC1167">
        <v>0</v>
      </c>
      <c r="AD1167">
        <v>1</v>
      </c>
      <c r="AE1167">
        <v>0</v>
      </c>
      <c r="AF1167" t="s">
        <v>3</v>
      </c>
      <c r="AG1167">
        <v>1.4E-2</v>
      </c>
      <c r="AH1167">
        <v>2</v>
      </c>
      <c r="AI1167">
        <v>69735595</v>
      </c>
      <c r="AJ1167">
        <v>1145</v>
      </c>
      <c r="AK1167">
        <v>3</v>
      </c>
      <c r="AL1167">
        <v>-345.8</v>
      </c>
      <c r="AM1167">
        <v>0</v>
      </c>
      <c r="AN1167">
        <v>0</v>
      </c>
      <c r="AO1167">
        <v>0</v>
      </c>
      <c r="AP1167">
        <v>0</v>
      </c>
      <c r="AQ1167">
        <v>0</v>
      </c>
      <c r="AR1167">
        <v>1</v>
      </c>
    </row>
    <row r="1168" spans="1:44" x14ac:dyDescent="0.2">
      <c r="A1168">
        <f>ROW(Source!A1350)</f>
        <v>1350</v>
      </c>
      <c r="B1168">
        <v>69735603</v>
      </c>
      <c r="C1168">
        <v>69735590</v>
      </c>
      <c r="D1168">
        <v>10826729</v>
      </c>
      <c r="E1168">
        <v>1</v>
      </c>
      <c r="F1168">
        <v>1</v>
      </c>
      <c r="G1168">
        <v>1</v>
      </c>
      <c r="H1168">
        <v>3</v>
      </c>
      <c r="I1168" t="s">
        <v>351</v>
      </c>
      <c r="J1168" t="s">
        <v>353</v>
      </c>
      <c r="K1168" t="s">
        <v>352</v>
      </c>
      <c r="L1168">
        <v>1348</v>
      </c>
      <c r="N1168">
        <v>1009</v>
      </c>
      <c r="O1168" t="s">
        <v>78</v>
      </c>
      <c r="P1168" t="s">
        <v>78</v>
      </c>
      <c r="Q1168">
        <v>1000</v>
      </c>
      <c r="X1168">
        <v>0.45</v>
      </c>
      <c r="Y1168">
        <v>25600</v>
      </c>
      <c r="Z1168">
        <v>0</v>
      </c>
      <c r="AA1168">
        <v>0</v>
      </c>
      <c r="AB1168">
        <v>0</v>
      </c>
      <c r="AC1168">
        <v>0</v>
      </c>
      <c r="AD1168">
        <v>1</v>
      </c>
      <c r="AE1168">
        <v>0</v>
      </c>
      <c r="AF1168" t="s">
        <v>3</v>
      </c>
      <c r="AG1168">
        <v>0.45</v>
      </c>
      <c r="AH1168">
        <v>2</v>
      </c>
      <c r="AI1168">
        <v>69735596</v>
      </c>
      <c r="AJ1168">
        <v>1146</v>
      </c>
      <c r="AK1168">
        <v>3</v>
      </c>
      <c r="AL1168">
        <v>-11520</v>
      </c>
      <c r="AM1168">
        <v>0</v>
      </c>
      <c r="AN1168">
        <v>0</v>
      </c>
      <c r="AO1168">
        <v>0</v>
      </c>
      <c r="AP1168">
        <v>0</v>
      </c>
      <c r="AQ1168">
        <v>0</v>
      </c>
      <c r="AR1168">
        <v>1</v>
      </c>
    </row>
    <row r="1169" spans="1:44" x14ac:dyDescent="0.2">
      <c r="A1169">
        <f>ROW(Source!A1350)</f>
        <v>1350</v>
      </c>
      <c r="B1169">
        <v>69735604</v>
      </c>
      <c r="C1169">
        <v>69735590</v>
      </c>
      <c r="D1169">
        <v>10825323</v>
      </c>
      <c r="E1169">
        <v>1</v>
      </c>
      <c r="F1169">
        <v>1</v>
      </c>
      <c r="G1169">
        <v>1</v>
      </c>
      <c r="H1169">
        <v>3</v>
      </c>
      <c r="I1169" t="s">
        <v>82</v>
      </c>
      <c r="J1169" t="s">
        <v>356</v>
      </c>
      <c r="K1169" t="s">
        <v>83</v>
      </c>
      <c r="L1169">
        <v>1339</v>
      </c>
      <c r="N1169">
        <v>1007</v>
      </c>
      <c r="O1169" t="s">
        <v>40</v>
      </c>
      <c r="P1169" t="s">
        <v>40</v>
      </c>
      <c r="Q1169">
        <v>1</v>
      </c>
      <c r="X1169">
        <v>0.153</v>
      </c>
      <c r="Y1169">
        <v>7.14</v>
      </c>
      <c r="Z1169">
        <v>0</v>
      </c>
      <c r="AA1169">
        <v>0</v>
      </c>
      <c r="AB1169">
        <v>0</v>
      </c>
      <c r="AC1169">
        <v>0</v>
      </c>
      <c r="AD1169">
        <v>1</v>
      </c>
      <c r="AE1169">
        <v>0</v>
      </c>
      <c r="AF1169" t="s">
        <v>3</v>
      </c>
      <c r="AG1169">
        <v>0.153</v>
      </c>
      <c r="AH1169">
        <v>2</v>
      </c>
      <c r="AI1169">
        <v>69735597</v>
      </c>
      <c r="AJ1169">
        <v>1147</v>
      </c>
      <c r="AK1169">
        <v>3</v>
      </c>
      <c r="AL1169">
        <v>-1.0924199999999999</v>
      </c>
      <c r="AM1169">
        <v>0</v>
      </c>
      <c r="AN1169">
        <v>0</v>
      </c>
      <c r="AO1169">
        <v>0</v>
      </c>
      <c r="AP1169">
        <v>0</v>
      </c>
      <c r="AQ1169">
        <v>0</v>
      </c>
      <c r="AR1169">
        <v>1</v>
      </c>
    </row>
    <row r="1170" spans="1:44" x14ac:dyDescent="0.2">
      <c r="A1170">
        <f>ROW(Source!A1351)</f>
        <v>1351</v>
      </c>
      <c r="B1170">
        <v>69735598</v>
      </c>
      <c r="C1170">
        <v>69735590</v>
      </c>
      <c r="D1170">
        <v>5510987</v>
      </c>
      <c r="E1170">
        <v>1</v>
      </c>
      <c r="F1170">
        <v>1</v>
      </c>
      <c r="G1170">
        <v>1</v>
      </c>
      <c r="H1170">
        <v>1</v>
      </c>
      <c r="I1170" t="s">
        <v>1012</v>
      </c>
      <c r="J1170" t="s">
        <v>3</v>
      </c>
      <c r="K1170" t="s">
        <v>1013</v>
      </c>
      <c r="L1170">
        <v>1369</v>
      </c>
      <c r="N1170">
        <v>1013</v>
      </c>
      <c r="O1170" t="s">
        <v>974</v>
      </c>
      <c r="P1170" t="s">
        <v>974</v>
      </c>
      <c r="Q1170">
        <v>1</v>
      </c>
      <c r="X1170">
        <v>46.4</v>
      </c>
      <c r="Y1170">
        <v>0</v>
      </c>
      <c r="Z1170">
        <v>0</v>
      </c>
      <c r="AA1170">
        <v>0</v>
      </c>
      <c r="AB1170">
        <v>10.3</v>
      </c>
      <c r="AC1170">
        <v>0</v>
      </c>
      <c r="AD1170">
        <v>1</v>
      </c>
      <c r="AE1170">
        <v>1</v>
      </c>
      <c r="AF1170" t="s">
        <v>3</v>
      </c>
      <c r="AG1170">
        <v>46.4</v>
      </c>
      <c r="AH1170">
        <v>2</v>
      </c>
      <c r="AI1170">
        <v>69735591</v>
      </c>
      <c r="AJ1170">
        <v>1148</v>
      </c>
      <c r="AK1170">
        <v>0</v>
      </c>
      <c r="AL1170">
        <v>0</v>
      </c>
      <c r="AM1170">
        <v>0</v>
      </c>
      <c r="AN1170">
        <v>0</v>
      </c>
      <c r="AO1170">
        <v>0</v>
      </c>
      <c r="AP1170">
        <v>0</v>
      </c>
      <c r="AQ1170">
        <v>0</v>
      </c>
      <c r="AR1170">
        <v>0</v>
      </c>
    </row>
    <row r="1171" spans="1:44" x14ac:dyDescent="0.2">
      <c r="A1171">
        <f>ROW(Source!A1351)</f>
        <v>1351</v>
      </c>
      <c r="B1171">
        <v>69735599</v>
      </c>
      <c r="C1171">
        <v>69735590</v>
      </c>
      <c r="D1171">
        <v>121548</v>
      </c>
      <c r="E1171">
        <v>1</v>
      </c>
      <c r="F1171">
        <v>1</v>
      </c>
      <c r="G1171">
        <v>1</v>
      </c>
      <c r="H1171">
        <v>1</v>
      </c>
      <c r="I1171" t="s">
        <v>36</v>
      </c>
      <c r="J1171" t="s">
        <v>3</v>
      </c>
      <c r="K1171" t="s">
        <v>981</v>
      </c>
      <c r="L1171">
        <v>608254</v>
      </c>
      <c r="N1171">
        <v>1013</v>
      </c>
      <c r="O1171" t="s">
        <v>982</v>
      </c>
      <c r="P1171" t="s">
        <v>982</v>
      </c>
      <c r="Q1171">
        <v>1</v>
      </c>
      <c r="X1171">
        <v>0.4</v>
      </c>
      <c r="Y1171">
        <v>0</v>
      </c>
      <c r="Z1171">
        <v>0</v>
      </c>
      <c r="AA1171">
        <v>0</v>
      </c>
      <c r="AB1171">
        <v>0</v>
      </c>
      <c r="AC1171">
        <v>0</v>
      </c>
      <c r="AD1171">
        <v>1</v>
      </c>
      <c r="AE1171">
        <v>2</v>
      </c>
      <c r="AF1171" t="s">
        <v>3</v>
      </c>
      <c r="AG1171">
        <v>0.4</v>
      </c>
      <c r="AH1171">
        <v>2</v>
      </c>
      <c r="AI1171">
        <v>69735592</v>
      </c>
      <c r="AJ1171">
        <v>1149</v>
      </c>
      <c r="AK1171">
        <v>0</v>
      </c>
      <c r="AL1171">
        <v>0</v>
      </c>
      <c r="AM1171">
        <v>0</v>
      </c>
      <c r="AN1171">
        <v>0</v>
      </c>
      <c r="AO1171">
        <v>0</v>
      </c>
      <c r="AP1171">
        <v>0</v>
      </c>
      <c r="AQ1171">
        <v>0</v>
      </c>
      <c r="AR1171">
        <v>0</v>
      </c>
    </row>
    <row r="1172" spans="1:44" x14ac:dyDescent="0.2">
      <c r="A1172">
        <f>ROW(Source!A1351)</f>
        <v>1351</v>
      </c>
      <c r="B1172">
        <v>69735600</v>
      </c>
      <c r="C1172">
        <v>69735590</v>
      </c>
      <c r="D1172">
        <v>10844859</v>
      </c>
      <c r="E1172">
        <v>1</v>
      </c>
      <c r="F1172">
        <v>1</v>
      </c>
      <c r="G1172">
        <v>1</v>
      </c>
      <c r="H1172">
        <v>2</v>
      </c>
      <c r="I1172" t="s">
        <v>1014</v>
      </c>
      <c r="J1172" t="s">
        <v>1015</v>
      </c>
      <c r="K1172" t="s">
        <v>1016</v>
      </c>
      <c r="L1172">
        <v>1480</v>
      </c>
      <c r="N1172">
        <v>1013</v>
      </c>
      <c r="O1172" t="s">
        <v>1017</v>
      </c>
      <c r="P1172" t="s">
        <v>1018</v>
      </c>
      <c r="Q1172">
        <v>1</v>
      </c>
      <c r="X1172">
        <v>0.15</v>
      </c>
      <c r="Y1172">
        <v>0</v>
      </c>
      <c r="Z1172">
        <v>55.14</v>
      </c>
      <c r="AA1172">
        <v>13.02</v>
      </c>
      <c r="AB1172">
        <v>0</v>
      </c>
      <c r="AC1172">
        <v>0</v>
      </c>
      <c r="AD1172">
        <v>1</v>
      </c>
      <c r="AE1172">
        <v>0</v>
      </c>
      <c r="AF1172" t="s">
        <v>3</v>
      </c>
      <c r="AG1172">
        <v>0.15</v>
      </c>
      <c r="AH1172">
        <v>2</v>
      </c>
      <c r="AI1172">
        <v>69735593</v>
      </c>
      <c r="AJ1172">
        <v>1150</v>
      </c>
      <c r="AK1172">
        <v>0</v>
      </c>
      <c r="AL1172">
        <v>0</v>
      </c>
      <c r="AM1172">
        <v>0</v>
      </c>
      <c r="AN1172">
        <v>0</v>
      </c>
      <c r="AO1172">
        <v>0</v>
      </c>
      <c r="AP1172">
        <v>0</v>
      </c>
      <c r="AQ1172">
        <v>0</v>
      </c>
      <c r="AR1172">
        <v>0</v>
      </c>
    </row>
    <row r="1173" spans="1:44" x14ac:dyDescent="0.2">
      <c r="A1173">
        <f>ROW(Source!A1351)</f>
        <v>1351</v>
      </c>
      <c r="B1173">
        <v>69735601</v>
      </c>
      <c r="C1173">
        <v>69735590</v>
      </c>
      <c r="D1173">
        <v>10843192</v>
      </c>
      <c r="E1173">
        <v>1</v>
      </c>
      <c r="F1173">
        <v>1</v>
      </c>
      <c r="G1173">
        <v>1</v>
      </c>
      <c r="H1173">
        <v>2</v>
      </c>
      <c r="I1173" t="s">
        <v>975</v>
      </c>
      <c r="J1173" t="s">
        <v>1019</v>
      </c>
      <c r="K1173" t="s">
        <v>1020</v>
      </c>
      <c r="L1173">
        <v>1480</v>
      </c>
      <c r="N1173">
        <v>1013</v>
      </c>
      <c r="O1173" t="s">
        <v>1017</v>
      </c>
      <c r="P1173" t="s">
        <v>1018</v>
      </c>
      <c r="Q1173">
        <v>1</v>
      </c>
      <c r="X1173">
        <v>0.25</v>
      </c>
      <c r="Y1173">
        <v>0</v>
      </c>
      <c r="Z1173">
        <v>85.94</v>
      </c>
      <c r="AA1173">
        <v>0</v>
      </c>
      <c r="AB1173">
        <v>0</v>
      </c>
      <c r="AC1173">
        <v>0</v>
      </c>
      <c r="AD1173">
        <v>1</v>
      </c>
      <c r="AE1173">
        <v>0</v>
      </c>
      <c r="AF1173" t="s">
        <v>3</v>
      </c>
      <c r="AG1173">
        <v>0.25</v>
      </c>
      <c r="AH1173">
        <v>2</v>
      </c>
      <c r="AI1173">
        <v>69735594</v>
      </c>
      <c r="AJ1173">
        <v>1151</v>
      </c>
      <c r="AK1173">
        <v>0</v>
      </c>
      <c r="AL1173">
        <v>0</v>
      </c>
      <c r="AM1173">
        <v>0</v>
      </c>
      <c r="AN1173">
        <v>0</v>
      </c>
      <c r="AO1173">
        <v>0</v>
      </c>
      <c r="AP1173">
        <v>0</v>
      </c>
      <c r="AQ1173">
        <v>0</v>
      </c>
      <c r="AR1173">
        <v>0</v>
      </c>
    </row>
    <row r="1174" spans="1:44" x14ac:dyDescent="0.2">
      <c r="A1174">
        <f>ROW(Source!A1351)</f>
        <v>1351</v>
      </c>
      <c r="B1174">
        <v>69735602</v>
      </c>
      <c r="C1174">
        <v>69735590</v>
      </c>
      <c r="D1174">
        <v>10836736</v>
      </c>
      <c r="E1174">
        <v>1</v>
      </c>
      <c r="F1174">
        <v>1</v>
      </c>
      <c r="G1174">
        <v>1</v>
      </c>
      <c r="H1174">
        <v>3</v>
      </c>
      <c r="I1174" t="s">
        <v>346</v>
      </c>
      <c r="J1174" t="s">
        <v>348</v>
      </c>
      <c r="K1174" t="s">
        <v>347</v>
      </c>
      <c r="L1174">
        <v>1348</v>
      </c>
      <c r="N1174">
        <v>1009</v>
      </c>
      <c r="O1174" t="s">
        <v>78</v>
      </c>
      <c r="P1174" t="s">
        <v>78</v>
      </c>
      <c r="Q1174">
        <v>1000</v>
      </c>
      <c r="X1174">
        <v>1.4E-2</v>
      </c>
      <c r="Y1174">
        <v>24700</v>
      </c>
      <c r="Z1174">
        <v>0</v>
      </c>
      <c r="AA1174">
        <v>0</v>
      </c>
      <c r="AB1174">
        <v>0</v>
      </c>
      <c r="AC1174">
        <v>0</v>
      </c>
      <c r="AD1174">
        <v>1</v>
      </c>
      <c r="AE1174">
        <v>0</v>
      </c>
      <c r="AF1174" t="s">
        <v>3</v>
      </c>
      <c r="AG1174">
        <v>1.4E-2</v>
      </c>
      <c r="AH1174">
        <v>2</v>
      </c>
      <c r="AI1174">
        <v>69735595</v>
      </c>
      <c r="AJ1174">
        <v>1152</v>
      </c>
      <c r="AK1174">
        <v>3</v>
      </c>
      <c r="AL1174">
        <v>-345.8</v>
      </c>
      <c r="AM1174">
        <v>0</v>
      </c>
      <c r="AN1174">
        <v>0</v>
      </c>
      <c r="AO1174">
        <v>0</v>
      </c>
      <c r="AP1174">
        <v>0</v>
      </c>
      <c r="AQ1174">
        <v>0</v>
      </c>
      <c r="AR1174">
        <v>1</v>
      </c>
    </row>
    <row r="1175" spans="1:44" x14ac:dyDescent="0.2">
      <c r="A1175">
        <f>ROW(Source!A1351)</f>
        <v>1351</v>
      </c>
      <c r="B1175">
        <v>69735603</v>
      </c>
      <c r="C1175">
        <v>69735590</v>
      </c>
      <c r="D1175">
        <v>10826729</v>
      </c>
      <c r="E1175">
        <v>1</v>
      </c>
      <c r="F1175">
        <v>1</v>
      </c>
      <c r="G1175">
        <v>1</v>
      </c>
      <c r="H1175">
        <v>3</v>
      </c>
      <c r="I1175" t="s">
        <v>351</v>
      </c>
      <c r="J1175" t="s">
        <v>353</v>
      </c>
      <c r="K1175" t="s">
        <v>352</v>
      </c>
      <c r="L1175">
        <v>1348</v>
      </c>
      <c r="N1175">
        <v>1009</v>
      </c>
      <c r="O1175" t="s">
        <v>78</v>
      </c>
      <c r="P1175" t="s">
        <v>78</v>
      </c>
      <c r="Q1175">
        <v>1000</v>
      </c>
      <c r="X1175">
        <v>0.45</v>
      </c>
      <c r="Y1175">
        <v>25600</v>
      </c>
      <c r="Z1175">
        <v>0</v>
      </c>
      <c r="AA1175">
        <v>0</v>
      </c>
      <c r="AB1175">
        <v>0</v>
      </c>
      <c r="AC1175">
        <v>0</v>
      </c>
      <c r="AD1175">
        <v>1</v>
      </c>
      <c r="AE1175">
        <v>0</v>
      </c>
      <c r="AF1175" t="s">
        <v>3</v>
      </c>
      <c r="AG1175">
        <v>0.45</v>
      </c>
      <c r="AH1175">
        <v>2</v>
      </c>
      <c r="AI1175">
        <v>69735596</v>
      </c>
      <c r="AJ1175">
        <v>1153</v>
      </c>
      <c r="AK1175">
        <v>3</v>
      </c>
      <c r="AL1175">
        <v>-11520</v>
      </c>
      <c r="AM1175">
        <v>0</v>
      </c>
      <c r="AN1175">
        <v>0</v>
      </c>
      <c r="AO1175">
        <v>0</v>
      </c>
      <c r="AP1175">
        <v>0</v>
      </c>
      <c r="AQ1175">
        <v>0</v>
      </c>
      <c r="AR1175">
        <v>1</v>
      </c>
    </row>
    <row r="1176" spans="1:44" x14ac:dyDescent="0.2">
      <c r="A1176">
        <f>ROW(Source!A1351)</f>
        <v>1351</v>
      </c>
      <c r="B1176">
        <v>69735604</v>
      </c>
      <c r="C1176">
        <v>69735590</v>
      </c>
      <c r="D1176">
        <v>10825323</v>
      </c>
      <c r="E1176">
        <v>1</v>
      </c>
      <c r="F1176">
        <v>1</v>
      </c>
      <c r="G1176">
        <v>1</v>
      </c>
      <c r="H1176">
        <v>3</v>
      </c>
      <c r="I1176" t="s">
        <v>82</v>
      </c>
      <c r="J1176" t="s">
        <v>356</v>
      </c>
      <c r="K1176" t="s">
        <v>83</v>
      </c>
      <c r="L1176">
        <v>1339</v>
      </c>
      <c r="N1176">
        <v>1007</v>
      </c>
      <c r="O1176" t="s">
        <v>40</v>
      </c>
      <c r="P1176" t="s">
        <v>40</v>
      </c>
      <c r="Q1176">
        <v>1</v>
      </c>
      <c r="X1176">
        <v>0.153</v>
      </c>
      <c r="Y1176">
        <v>7.14</v>
      </c>
      <c r="Z1176">
        <v>0</v>
      </c>
      <c r="AA1176">
        <v>0</v>
      </c>
      <c r="AB1176">
        <v>0</v>
      </c>
      <c r="AC1176">
        <v>0</v>
      </c>
      <c r="AD1176">
        <v>1</v>
      </c>
      <c r="AE1176">
        <v>0</v>
      </c>
      <c r="AF1176" t="s">
        <v>3</v>
      </c>
      <c r="AG1176">
        <v>0.153</v>
      </c>
      <c r="AH1176">
        <v>2</v>
      </c>
      <c r="AI1176">
        <v>69735597</v>
      </c>
      <c r="AJ1176">
        <v>1154</v>
      </c>
      <c r="AK1176">
        <v>3</v>
      </c>
      <c r="AL1176">
        <v>-1.0924199999999999</v>
      </c>
      <c r="AM1176">
        <v>0</v>
      </c>
      <c r="AN1176">
        <v>0</v>
      </c>
      <c r="AO1176">
        <v>0</v>
      </c>
      <c r="AP1176">
        <v>0</v>
      </c>
      <c r="AQ1176">
        <v>0</v>
      </c>
      <c r="AR1176">
        <v>1</v>
      </c>
    </row>
    <row r="1177" spans="1:44" x14ac:dyDescent="0.2">
      <c r="A1177">
        <f>ROW(Source!A1427)</f>
        <v>1427</v>
      </c>
      <c r="B1177">
        <v>69735615</v>
      </c>
      <c r="C1177">
        <v>69735608</v>
      </c>
      <c r="D1177">
        <v>27496319</v>
      </c>
      <c r="E1177">
        <v>1</v>
      </c>
      <c r="F1177">
        <v>1</v>
      </c>
      <c r="G1177">
        <v>1</v>
      </c>
      <c r="H1177">
        <v>1</v>
      </c>
      <c r="I1177" t="s">
        <v>1001</v>
      </c>
      <c r="J1177" t="s">
        <v>3</v>
      </c>
      <c r="K1177" t="s">
        <v>1002</v>
      </c>
      <c r="L1177">
        <v>1369</v>
      </c>
      <c r="N1177">
        <v>1013</v>
      </c>
      <c r="O1177" t="s">
        <v>974</v>
      </c>
      <c r="P1177" t="s">
        <v>974</v>
      </c>
      <c r="Q1177">
        <v>1</v>
      </c>
      <c r="X1177">
        <v>39.51</v>
      </c>
      <c r="Y1177">
        <v>0</v>
      </c>
      <c r="Z1177">
        <v>0</v>
      </c>
      <c r="AA1177">
        <v>0</v>
      </c>
      <c r="AB1177">
        <v>8.01</v>
      </c>
      <c r="AC1177">
        <v>0</v>
      </c>
      <c r="AD1177">
        <v>1</v>
      </c>
      <c r="AE1177">
        <v>1</v>
      </c>
      <c r="AF1177" t="s">
        <v>3</v>
      </c>
      <c r="AG1177">
        <v>39.51</v>
      </c>
      <c r="AH1177">
        <v>2</v>
      </c>
      <c r="AI1177">
        <v>69735609</v>
      </c>
      <c r="AJ1177">
        <v>1155</v>
      </c>
      <c r="AK1177">
        <v>0</v>
      </c>
      <c r="AL1177">
        <v>0</v>
      </c>
      <c r="AM1177">
        <v>0</v>
      </c>
      <c r="AN1177">
        <v>0</v>
      </c>
      <c r="AO1177">
        <v>0</v>
      </c>
      <c r="AP1177">
        <v>0</v>
      </c>
      <c r="AQ1177">
        <v>0</v>
      </c>
      <c r="AR1177">
        <v>0</v>
      </c>
    </row>
    <row r="1178" spans="1:44" x14ac:dyDescent="0.2">
      <c r="A1178">
        <f>ROW(Source!A1427)</f>
        <v>1427</v>
      </c>
      <c r="B1178">
        <v>69735616</v>
      </c>
      <c r="C1178">
        <v>69735608</v>
      </c>
      <c r="D1178">
        <v>121548</v>
      </c>
      <c r="E1178">
        <v>1</v>
      </c>
      <c r="F1178">
        <v>1</v>
      </c>
      <c r="G1178">
        <v>1</v>
      </c>
      <c r="H1178">
        <v>1</v>
      </c>
      <c r="I1178" t="s">
        <v>36</v>
      </c>
      <c r="J1178" t="s">
        <v>3</v>
      </c>
      <c r="K1178" t="s">
        <v>981</v>
      </c>
      <c r="L1178">
        <v>608254</v>
      </c>
      <c r="N1178">
        <v>1013</v>
      </c>
      <c r="O1178" t="s">
        <v>982</v>
      </c>
      <c r="P1178" t="s">
        <v>982</v>
      </c>
      <c r="Q1178">
        <v>1</v>
      </c>
      <c r="X1178">
        <v>1.27</v>
      </c>
      <c r="Y1178">
        <v>0</v>
      </c>
      <c r="Z1178">
        <v>0</v>
      </c>
      <c r="AA1178">
        <v>0</v>
      </c>
      <c r="AB1178">
        <v>0</v>
      </c>
      <c r="AC1178">
        <v>0</v>
      </c>
      <c r="AD1178">
        <v>1</v>
      </c>
      <c r="AE1178">
        <v>2</v>
      </c>
      <c r="AF1178" t="s">
        <v>3</v>
      </c>
      <c r="AG1178">
        <v>1.27</v>
      </c>
      <c r="AH1178">
        <v>2</v>
      </c>
      <c r="AI1178">
        <v>69735610</v>
      </c>
      <c r="AJ1178">
        <v>1156</v>
      </c>
      <c r="AK1178">
        <v>0</v>
      </c>
      <c r="AL1178">
        <v>0</v>
      </c>
      <c r="AM1178">
        <v>0</v>
      </c>
      <c r="AN1178">
        <v>0</v>
      </c>
      <c r="AO1178">
        <v>0</v>
      </c>
      <c r="AP1178">
        <v>0</v>
      </c>
      <c r="AQ1178">
        <v>0</v>
      </c>
      <c r="AR1178">
        <v>0</v>
      </c>
    </row>
    <row r="1179" spans="1:44" x14ac:dyDescent="0.2">
      <c r="A1179">
        <f>ROW(Source!A1427)</f>
        <v>1427</v>
      </c>
      <c r="B1179">
        <v>69735617</v>
      </c>
      <c r="C1179">
        <v>69735608</v>
      </c>
      <c r="D1179">
        <v>27439630</v>
      </c>
      <c r="E1179">
        <v>1</v>
      </c>
      <c r="F1179">
        <v>1</v>
      </c>
      <c r="G1179">
        <v>1</v>
      </c>
      <c r="H1179">
        <v>2</v>
      </c>
      <c r="I1179" t="s">
        <v>986</v>
      </c>
      <c r="J1179" t="s">
        <v>987</v>
      </c>
      <c r="K1179" t="s">
        <v>988</v>
      </c>
      <c r="L1179">
        <v>1368</v>
      </c>
      <c r="N1179">
        <v>1011</v>
      </c>
      <c r="O1179" t="s">
        <v>978</v>
      </c>
      <c r="P1179" t="s">
        <v>978</v>
      </c>
      <c r="Q1179">
        <v>1</v>
      </c>
      <c r="X1179">
        <v>1.27</v>
      </c>
      <c r="Y1179">
        <v>0</v>
      </c>
      <c r="Z1179">
        <v>31.27</v>
      </c>
      <c r="AA1179">
        <v>13.61</v>
      </c>
      <c r="AB1179">
        <v>0</v>
      </c>
      <c r="AC1179">
        <v>0</v>
      </c>
      <c r="AD1179">
        <v>1</v>
      </c>
      <c r="AE1179">
        <v>0</v>
      </c>
      <c r="AF1179" t="s">
        <v>3</v>
      </c>
      <c r="AG1179">
        <v>1.27</v>
      </c>
      <c r="AH1179">
        <v>2</v>
      </c>
      <c r="AI1179">
        <v>69735611</v>
      </c>
      <c r="AJ1179">
        <v>1157</v>
      </c>
      <c r="AK1179">
        <v>0</v>
      </c>
      <c r="AL1179">
        <v>0</v>
      </c>
      <c r="AM1179">
        <v>0</v>
      </c>
      <c r="AN1179">
        <v>0</v>
      </c>
      <c r="AO1179">
        <v>0</v>
      </c>
      <c r="AP1179">
        <v>0</v>
      </c>
      <c r="AQ1179">
        <v>0</v>
      </c>
      <c r="AR1179">
        <v>0</v>
      </c>
    </row>
    <row r="1180" spans="1:44" x14ac:dyDescent="0.2">
      <c r="A1180">
        <f>ROW(Source!A1427)</f>
        <v>1427</v>
      </c>
      <c r="B1180">
        <v>69735618</v>
      </c>
      <c r="C1180">
        <v>69735608</v>
      </c>
      <c r="D1180">
        <v>27440041</v>
      </c>
      <c r="E1180">
        <v>1</v>
      </c>
      <c r="F1180">
        <v>1</v>
      </c>
      <c r="G1180">
        <v>1</v>
      </c>
      <c r="H1180">
        <v>2</v>
      </c>
      <c r="I1180" t="s">
        <v>1003</v>
      </c>
      <c r="J1180" t="s">
        <v>1004</v>
      </c>
      <c r="K1180" t="s">
        <v>1005</v>
      </c>
      <c r="L1180">
        <v>1368</v>
      </c>
      <c r="N1180">
        <v>1011</v>
      </c>
      <c r="O1180" t="s">
        <v>978</v>
      </c>
      <c r="P1180" t="s">
        <v>978</v>
      </c>
      <c r="Q1180">
        <v>1</v>
      </c>
      <c r="X1180">
        <v>9.07</v>
      </c>
      <c r="Y1180">
        <v>0</v>
      </c>
      <c r="Z1180">
        <v>0.5</v>
      </c>
      <c r="AA1180">
        <v>0</v>
      </c>
      <c r="AB1180">
        <v>0</v>
      </c>
      <c r="AC1180">
        <v>0</v>
      </c>
      <c r="AD1180">
        <v>1</v>
      </c>
      <c r="AE1180">
        <v>0</v>
      </c>
      <c r="AF1180" t="s">
        <v>3</v>
      </c>
      <c r="AG1180">
        <v>9.07</v>
      </c>
      <c r="AH1180">
        <v>2</v>
      </c>
      <c r="AI1180">
        <v>69735612</v>
      </c>
      <c r="AJ1180">
        <v>1158</v>
      </c>
      <c r="AK1180">
        <v>0</v>
      </c>
      <c r="AL1180">
        <v>0</v>
      </c>
      <c r="AM1180">
        <v>0</v>
      </c>
      <c r="AN1180">
        <v>0</v>
      </c>
      <c r="AO1180">
        <v>0</v>
      </c>
      <c r="AP1180">
        <v>0</v>
      </c>
      <c r="AQ1180">
        <v>0</v>
      </c>
      <c r="AR1180">
        <v>0</v>
      </c>
    </row>
    <row r="1181" spans="1:44" x14ac:dyDescent="0.2">
      <c r="A1181">
        <f>ROW(Source!A1427)</f>
        <v>1427</v>
      </c>
      <c r="B1181">
        <v>69735619</v>
      </c>
      <c r="C1181">
        <v>69735608</v>
      </c>
      <c r="D1181">
        <v>27407705</v>
      </c>
      <c r="E1181">
        <v>1</v>
      </c>
      <c r="F1181">
        <v>1</v>
      </c>
      <c r="G1181">
        <v>1</v>
      </c>
      <c r="H1181">
        <v>3</v>
      </c>
      <c r="I1181" t="s">
        <v>1065</v>
      </c>
      <c r="J1181" t="s">
        <v>1090</v>
      </c>
      <c r="K1181" t="s">
        <v>1067</v>
      </c>
      <c r="L1181">
        <v>1339</v>
      </c>
      <c r="N1181">
        <v>1007</v>
      </c>
      <c r="O1181" t="s">
        <v>40</v>
      </c>
      <c r="P1181" t="s">
        <v>40</v>
      </c>
      <c r="Q1181">
        <v>1</v>
      </c>
      <c r="X1181">
        <v>2.04</v>
      </c>
      <c r="Y1181">
        <v>494.7</v>
      </c>
      <c r="Z1181">
        <v>0</v>
      </c>
      <c r="AA1181">
        <v>0</v>
      </c>
      <c r="AB1181">
        <v>0</v>
      </c>
      <c r="AC1181">
        <v>0</v>
      </c>
      <c r="AD1181">
        <v>1</v>
      </c>
      <c r="AE1181">
        <v>0</v>
      </c>
      <c r="AF1181" t="s">
        <v>3</v>
      </c>
      <c r="AG1181">
        <v>2.04</v>
      </c>
      <c r="AH1181">
        <v>3</v>
      </c>
      <c r="AI1181">
        <v>-1</v>
      </c>
      <c r="AJ1181" t="s">
        <v>3</v>
      </c>
      <c r="AK1181">
        <v>4</v>
      </c>
      <c r="AL1181">
        <v>-1009.188</v>
      </c>
      <c r="AM1181">
        <v>0</v>
      </c>
      <c r="AN1181">
        <v>0</v>
      </c>
      <c r="AO1181">
        <v>0</v>
      </c>
      <c r="AP1181">
        <v>0</v>
      </c>
      <c r="AQ1181">
        <v>0</v>
      </c>
      <c r="AR1181">
        <v>1</v>
      </c>
    </row>
    <row r="1182" spans="1:44" x14ac:dyDescent="0.2">
      <c r="A1182">
        <f>ROW(Source!A1427)</f>
        <v>1427</v>
      </c>
      <c r="B1182">
        <v>69735620</v>
      </c>
      <c r="C1182">
        <v>69735608</v>
      </c>
      <c r="D1182">
        <v>27416566</v>
      </c>
      <c r="E1182">
        <v>1</v>
      </c>
      <c r="F1182">
        <v>1</v>
      </c>
      <c r="G1182">
        <v>1</v>
      </c>
      <c r="H1182">
        <v>3</v>
      </c>
      <c r="I1182" t="s">
        <v>82</v>
      </c>
      <c r="J1182" t="s">
        <v>84</v>
      </c>
      <c r="K1182" t="s">
        <v>83</v>
      </c>
      <c r="L1182">
        <v>1339</v>
      </c>
      <c r="N1182">
        <v>1007</v>
      </c>
      <c r="O1182" t="s">
        <v>40</v>
      </c>
      <c r="P1182" t="s">
        <v>40</v>
      </c>
      <c r="Q1182">
        <v>1</v>
      </c>
      <c r="X1182">
        <v>3.5</v>
      </c>
      <c r="Y1182">
        <v>7.14</v>
      </c>
      <c r="Z1182">
        <v>0</v>
      </c>
      <c r="AA1182">
        <v>0</v>
      </c>
      <c r="AB1182">
        <v>0</v>
      </c>
      <c r="AC1182">
        <v>0</v>
      </c>
      <c r="AD1182">
        <v>1</v>
      </c>
      <c r="AE1182">
        <v>0</v>
      </c>
      <c r="AF1182" t="s">
        <v>3</v>
      </c>
      <c r="AG1182">
        <v>3.5</v>
      </c>
      <c r="AH1182">
        <v>2</v>
      </c>
      <c r="AI1182">
        <v>69735613</v>
      </c>
      <c r="AJ1182">
        <v>1159</v>
      </c>
      <c r="AK1182">
        <v>3</v>
      </c>
      <c r="AL1182">
        <v>-24.99</v>
      </c>
      <c r="AM1182">
        <v>0</v>
      </c>
      <c r="AN1182">
        <v>0</v>
      </c>
      <c r="AO1182">
        <v>0</v>
      </c>
      <c r="AP1182">
        <v>0</v>
      </c>
      <c r="AQ1182">
        <v>0</v>
      </c>
      <c r="AR1182">
        <v>1</v>
      </c>
    </row>
    <row r="1183" spans="1:44" x14ac:dyDescent="0.2">
      <c r="A1183">
        <f>ROW(Source!A1428)</f>
        <v>1428</v>
      </c>
      <c r="B1183">
        <v>69735615</v>
      </c>
      <c r="C1183">
        <v>69735608</v>
      </c>
      <c r="D1183">
        <v>27496319</v>
      </c>
      <c r="E1183">
        <v>1</v>
      </c>
      <c r="F1183">
        <v>1</v>
      </c>
      <c r="G1183">
        <v>1</v>
      </c>
      <c r="H1183">
        <v>1</v>
      </c>
      <c r="I1183" t="s">
        <v>1001</v>
      </c>
      <c r="J1183" t="s">
        <v>3</v>
      </c>
      <c r="K1183" t="s">
        <v>1002</v>
      </c>
      <c r="L1183">
        <v>1369</v>
      </c>
      <c r="N1183">
        <v>1013</v>
      </c>
      <c r="O1183" t="s">
        <v>974</v>
      </c>
      <c r="P1183" t="s">
        <v>974</v>
      </c>
      <c r="Q1183">
        <v>1</v>
      </c>
      <c r="X1183">
        <v>39.51</v>
      </c>
      <c r="Y1183">
        <v>0</v>
      </c>
      <c r="Z1183">
        <v>0</v>
      </c>
      <c r="AA1183">
        <v>0</v>
      </c>
      <c r="AB1183">
        <v>8.01</v>
      </c>
      <c r="AC1183">
        <v>0</v>
      </c>
      <c r="AD1183">
        <v>1</v>
      </c>
      <c r="AE1183">
        <v>1</v>
      </c>
      <c r="AF1183" t="s">
        <v>3</v>
      </c>
      <c r="AG1183">
        <v>39.51</v>
      </c>
      <c r="AH1183">
        <v>2</v>
      </c>
      <c r="AI1183">
        <v>69735609</v>
      </c>
      <c r="AJ1183">
        <v>1161</v>
      </c>
      <c r="AK1183">
        <v>0</v>
      </c>
      <c r="AL1183">
        <v>0</v>
      </c>
      <c r="AM1183">
        <v>0</v>
      </c>
      <c r="AN1183">
        <v>0</v>
      </c>
      <c r="AO1183">
        <v>0</v>
      </c>
      <c r="AP1183">
        <v>0</v>
      </c>
      <c r="AQ1183">
        <v>0</v>
      </c>
      <c r="AR1183">
        <v>0</v>
      </c>
    </row>
    <row r="1184" spans="1:44" x14ac:dyDescent="0.2">
      <c r="A1184">
        <f>ROW(Source!A1428)</f>
        <v>1428</v>
      </c>
      <c r="B1184">
        <v>69735616</v>
      </c>
      <c r="C1184">
        <v>69735608</v>
      </c>
      <c r="D1184">
        <v>121548</v>
      </c>
      <c r="E1184">
        <v>1</v>
      </c>
      <c r="F1184">
        <v>1</v>
      </c>
      <c r="G1184">
        <v>1</v>
      </c>
      <c r="H1184">
        <v>1</v>
      </c>
      <c r="I1184" t="s">
        <v>36</v>
      </c>
      <c r="J1184" t="s">
        <v>3</v>
      </c>
      <c r="K1184" t="s">
        <v>981</v>
      </c>
      <c r="L1184">
        <v>608254</v>
      </c>
      <c r="N1184">
        <v>1013</v>
      </c>
      <c r="O1184" t="s">
        <v>982</v>
      </c>
      <c r="P1184" t="s">
        <v>982</v>
      </c>
      <c r="Q1184">
        <v>1</v>
      </c>
      <c r="X1184">
        <v>1.27</v>
      </c>
      <c r="Y1184">
        <v>0</v>
      </c>
      <c r="Z1184">
        <v>0</v>
      </c>
      <c r="AA1184">
        <v>0</v>
      </c>
      <c r="AB1184">
        <v>0</v>
      </c>
      <c r="AC1184">
        <v>0</v>
      </c>
      <c r="AD1184">
        <v>1</v>
      </c>
      <c r="AE1184">
        <v>2</v>
      </c>
      <c r="AF1184" t="s">
        <v>3</v>
      </c>
      <c r="AG1184">
        <v>1.27</v>
      </c>
      <c r="AH1184">
        <v>2</v>
      </c>
      <c r="AI1184">
        <v>69735610</v>
      </c>
      <c r="AJ1184">
        <v>1162</v>
      </c>
      <c r="AK1184">
        <v>0</v>
      </c>
      <c r="AL1184">
        <v>0</v>
      </c>
      <c r="AM1184">
        <v>0</v>
      </c>
      <c r="AN1184">
        <v>0</v>
      </c>
      <c r="AO1184">
        <v>0</v>
      </c>
      <c r="AP1184">
        <v>0</v>
      </c>
      <c r="AQ1184">
        <v>0</v>
      </c>
      <c r="AR1184">
        <v>0</v>
      </c>
    </row>
    <row r="1185" spans="1:44" x14ac:dyDescent="0.2">
      <c r="A1185">
        <f>ROW(Source!A1428)</f>
        <v>1428</v>
      </c>
      <c r="B1185">
        <v>69735617</v>
      </c>
      <c r="C1185">
        <v>69735608</v>
      </c>
      <c r="D1185">
        <v>27439630</v>
      </c>
      <c r="E1185">
        <v>1</v>
      </c>
      <c r="F1185">
        <v>1</v>
      </c>
      <c r="G1185">
        <v>1</v>
      </c>
      <c r="H1185">
        <v>2</v>
      </c>
      <c r="I1185" t="s">
        <v>986</v>
      </c>
      <c r="J1185" t="s">
        <v>987</v>
      </c>
      <c r="K1185" t="s">
        <v>988</v>
      </c>
      <c r="L1185">
        <v>1368</v>
      </c>
      <c r="N1185">
        <v>1011</v>
      </c>
      <c r="O1185" t="s">
        <v>978</v>
      </c>
      <c r="P1185" t="s">
        <v>978</v>
      </c>
      <c r="Q1185">
        <v>1</v>
      </c>
      <c r="X1185">
        <v>1.27</v>
      </c>
      <c r="Y1185">
        <v>0</v>
      </c>
      <c r="Z1185">
        <v>31.27</v>
      </c>
      <c r="AA1185">
        <v>13.61</v>
      </c>
      <c r="AB1185">
        <v>0</v>
      </c>
      <c r="AC1185">
        <v>0</v>
      </c>
      <c r="AD1185">
        <v>1</v>
      </c>
      <c r="AE1185">
        <v>0</v>
      </c>
      <c r="AF1185" t="s">
        <v>3</v>
      </c>
      <c r="AG1185">
        <v>1.27</v>
      </c>
      <c r="AH1185">
        <v>2</v>
      </c>
      <c r="AI1185">
        <v>69735611</v>
      </c>
      <c r="AJ1185">
        <v>1163</v>
      </c>
      <c r="AK1185">
        <v>0</v>
      </c>
      <c r="AL1185">
        <v>0</v>
      </c>
      <c r="AM1185">
        <v>0</v>
      </c>
      <c r="AN1185">
        <v>0</v>
      </c>
      <c r="AO1185">
        <v>0</v>
      </c>
      <c r="AP1185">
        <v>0</v>
      </c>
      <c r="AQ1185">
        <v>0</v>
      </c>
      <c r="AR1185">
        <v>0</v>
      </c>
    </row>
    <row r="1186" spans="1:44" x14ac:dyDescent="0.2">
      <c r="A1186">
        <f>ROW(Source!A1428)</f>
        <v>1428</v>
      </c>
      <c r="B1186">
        <v>69735618</v>
      </c>
      <c r="C1186">
        <v>69735608</v>
      </c>
      <c r="D1186">
        <v>27440041</v>
      </c>
      <c r="E1186">
        <v>1</v>
      </c>
      <c r="F1186">
        <v>1</v>
      </c>
      <c r="G1186">
        <v>1</v>
      </c>
      <c r="H1186">
        <v>2</v>
      </c>
      <c r="I1186" t="s">
        <v>1003</v>
      </c>
      <c r="J1186" t="s">
        <v>1004</v>
      </c>
      <c r="K1186" t="s">
        <v>1005</v>
      </c>
      <c r="L1186">
        <v>1368</v>
      </c>
      <c r="N1186">
        <v>1011</v>
      </c>
      <c r="O1186" t="s">
        <v>978</v>
      </c>
      <c r="P1186" t="s">
        <v>978</v>
      </c>
      <c r="Q1186">
        <v>1</v>
      </c>
      <c r="X1186">
        <v>9.07</v>
      </c>
      <c r="Y1186">
        <v>0</v>
      </c>
      <c r="Z1186">
        <v>0.5</v>
      </c>
      <c r="AA1186">
        <v>0</v>
      </c>
      <c r="AB1186">
        <v>0</v>
      </c>
      <c r="AC1186">
        <v>0</v>
      </c>
      <c r="AD1186">
        <v>1</v>
      </c>
      <c r="AE1186">
        <v>0</v>
      </c>
      <c r="AF1186" t="s">
        <v>3</v>
      </c>
      <c r="AG1186">
        <v>9.07</v>
      </c>
      <c r="AH1186">
        <v>2</v>
      </c>
      <c r="AI1186">
        <v>69735612</v>
      </c>
      <c r="AJ1186">
        <v>1164</v>
      </c>
      <c r="AK1186">
        <v>0</v>
      </c>
      <c r="AL1186">
        <v>0</v>
      </c>
      <c r="AM1186">
        <v>0</v>
      </c>
      <c r="AN1186">
        <v>0</v>
      </c>
      <c r="AO1186">
        <v>0</v>
      </c>
      <c r="AP1186">
        <v>0</v>
      </c>
      <c r="AQ1186">
        <v>0</v>
      </c>
      <c r="AR1186">
        <v>0</v>
      </c>
    </row>
    <row r="1187" spans="1:44" x14ac:dyDescent="0.2">
      <c r="A1187">
        <f>ROW(Source!A1428)</f>
        <v>1428</v>
      </c>
      <c r="B1187">
        <v>69735619</v>
      </c>
      <c r="C1187">
        <v>69735608</v>
      </c>
      <c r="D1187">
        <v>27407705</v>
      </c>
      <c r="E1187">
        <v>1</v>
      </c>
      <c r="F1187">
        <v>1</v>
      </c>
      <c r="G1187">
        <v>1</v>
      </c>
      <c r="H1187">
        <v>3</v>
      </c>
      <c r="I1187" t="s">
        <v>1065</v>
      </c>
      <c r="J1187" t="s">
        <v>1090</v>
      </c>
      <c r="K1187" t="s">
        <v>1067</v>
      </c>
      <c r="L1187">
        <v>1339</v>
      </c>
      <c r="N1187">
        <v>1007</v>
      </c>
      <c r="O1187" t="s">
        <v>40</v>
      </c>
      <c r="P1187" t="s">
        <v>40</v>
      </c>
      <c r="Q1187">
        <v>1</v>
      </c>
      <c r="X1187">
        <v>2.04</v>
      </c>
      <c r="Y1187">
        <v>494.7</v>
      </c>
      <c r="Z1187">
        <v>0</v>
      </c>
      <c r="AA1187">
        <v>0</v>
      </c>
      <c r="AB1187">
        <v>0</v>
      </c>
      <c r="AC1187">
        <v>0</v>
      </c>
      <c r="AD1187">
        <v>1</v>
      </c>
      <c r="AE1187">
        <v>0</v>
      </c>
      <c r="AF1187" t="s">
        <v>3</v>
      </c>
      <c r="AG1187">
        <v>2.04</v>
      </c>
      <c r="AH1187">
        <v>3</v>
      </c>
      <c r="AI1187">
        <v>-1</v>
      </c>
      <c r="AJ1187" t="s">
        <v>3</v>
      </c>
      <c r="AK1187">
        <v>4</v>
      </c>
      <c r="AL1187">
        <v>-1009.188</v>
      </c>
      <c r="AM1187">
        <v>0</v>
      </c>
      <c r="AN1187">
        <v>0</v>
      </c>
      <c r="AO1187">
        <v>0</v>
      </c>
      <c r="AP1187">
        <v>0</v>
      </c>
      <c r="AQ1187">
        <v>0</v>
      </c>
      <c r="AR1187">
        <v>1</v>
      </c>
    </row>
    <row r="1188" spans="1:44" x14ac:dyDescent="0.2">
      <c r="A1188">
        <f>ROW(Source!A1428)</f>
        <v>1428</v>
      </c>
      <c r="B1188">
        <v>69735620</v>
      </c>
      <c r="C1188">
        <v>69735608</v>
      </c>
      <c r="D1188">
        <v>27416566</v>
      </c>
      <c r="E1188">
        <v>1</v>
      </c>
      <c r="F1188">
        <v>1</v>
      </c>
      <c r="G1188">
        <v>1</v>
      </c>
      <c r="H1188">
        <v>3</v>
      </c>
      <c r="I1188" t="s">
        <v>82</v>
      </c>
      <c r="J1188" t="s">
        <v>84</v>
      </c>
      <c r="K1188" t="s">
        <v>83</v>
      </c>
      <c r="L1188">
        <v>1339</v>
      </c>
      <c r="N1188">
        <v>1007</v>
      </c>
      <c r="O1188" t="s">
        <v>40</v>
      </c>
      <c r="P1188" t="s">
        <v>40</v>
      </c>
      <c r="Q1188">
        <v>1</v>
      </c>
      <c r="X1188">
        <v>3.5</v>
      </c>
      <c r="Y1188">
        <v>7.14</v>
      </c>
      <c r="Z1188">
        <v>0</v>
      </c>
      <c r="AA1188">
        <v>0</v>
      </c>
      <c r="AB1188">
        <v>0</v>
      </c>
      <c r="AC1188">
        <v>0</v>
      </c>
      <c r="AD1188">
        <v>1</v>
      </c>
      <c r="AE1188">
        <v>0</v>
      </c>
      <c r="AF1188" t="s">
        <v>3</v>
      </c>
      <c r="AG1188">
        <v>3.5</v>
      </c>
      <c r="AH1188">
        <v>2</v>
      </c>
      <c r="AI1188">
        <v>69735613</v>
      </c>
      <c r="AJ1188">
        <v>1165</v>
      </c>
      <c r="AK1188">
        <v>3</v>
      </c>
      <c r="AL1188">
        <v>-24.99</v>
      </c>
      <c r="AM1188">
        <v>0</v>
      </c>
      <c r="AN1188">
        <v>0</v>
      </c>
      <c r="AO1188">
        <v>0</v>
      </c>
      <c r="AP1188">
        <v>0</v>
      </c>
      <c r="AQ1188">
        <v>0</v>
      </c>
      <c r="AR1188">
        <v>1</v>
      </c>
    </row>
    <row r="1189" spans="1:44" x14ac:dyDescent="0.2">
      <c r="A1189">
        <f>ROW(Source!A1433)</f>
        <v>1433</v>
      </c>
      <c r="B1189">
        <v>69735629</v>
      </c>
      <c r="C1189">
        <v>69735623</v>
      </c>
      <c r="D1189">
        <v>27496319</v>
      </c>
      <c r="E1189">
        <v>1</v>
      </c>
      <c r="F1189">
        <v>1</v>
      </c>
      <c r="G1189">
        <v>1</v>
      </c>
      <c r="H1189">
        <v>1</v>
      </c>
      <c r="I1189" t="s">
        <v>1001</v>
      </c>
      <c r="J1189" t="s">
        <v>3</v>
      </c>
      <c r="K1189" t="s">
        <v>1002</v>
      </c>
      <c r="L1189">
        <v>1369</v>
      </c>
      <c r="N1189">
        <v>1013</v>
      </c>
      <c r="O1189" t="s">
        <v>974</v>
      </c>
      <c r="P1189" t="s">
        <v>974</v>
      </c>
      <c r="Q1189">
        <v>1</v>
      </c>
      <c r="X1189">
        <v>0.5</v>
      </c>
      <c r="Y1189">
        <v>0</v>
      </c>
      <c r="Z1189">
        <v>0</v>
      </c>
      <c r="AA1189">
        <v>0</v>
      </c>
      <c r="AB1189">
        <v>8.01</v>
      </c>
      <c r="AC1189">
        <v>0</v>
      </c>
      <c r="AD1189">
        <v>1</v>
      </c>
      <c r="AE1189">
        <v>1</v>
      </c>
      <c r="AF1189" t="s">
        <v>608</v>
      </c>
      <c r="AG1189">
        <v>1</v>
      </c>
      <c r="AH1189">
        <v>2</v>
      </c>
      <c r="AI1189">
        <v>69735624</v>
      </c>
      <c r="AJ1189">
        <v>1167</v>
      </c>
      <c r="AK1189">
        <v>0</v>
      </c>
      <c r="AL1189">
        <v>0</v>
      </c>
      <c r="AM1189">
        <v>0</v>
      </c>
      <c r="AN1189">
        <v>0</v>
      </c>
      <c r="AO1189">
        <v>0</v>
      </c>
      <c r="AP1189">
        <v>0</v>
      </c>
      <c r="AQ1189">
        <v>0</v>
      </c>
      <c r="AR1189">
        <v>0</v>
      </c>
    </row>
    <row r="1190" spans="1:44" x14ac:dyDescent="0.2">
      <c r="A1190">
        <f>ROW(Source!A1433)</f>
        <v>1433</v>
      </c>
      <c r="B1190">
        <v>69735630</v>
      </c>
      <c r="C1190">
        <v>69735623</v>
      </c>
      <c r="D1190">
        <v>121548</v>
      </c>
      <c r="E1190">
        <v>1</v>
      </c>
      <c r="F1190">
        <v>1</v>
      </c>
      <c r="G1190">
        <v>1</v>
      </c>
      <c r="H1190">
        <v>1</v>
      </c>
      <c r="I1190" t="s">
        <v>36</v>
      </c>
      <c r="J1190" t="s">
        <v>3</v>
      </c>
      <c r="K1190" t="s">
        <v>981</v>
      </c>
      <c r="L1190">
        <v>608254</v>
      </c>
      <c r="N1190">
        <v>1013</v>
      </c>
      <c r="O1190" t="s">
        <v>982</v>
      </c>
      <c r="P1190" t="s">
        <v>982</v>
      </c>
      <c r="Q1190">
        <v>1</v>
      </c>
      <c r="X1190">
        <v>0.21</v>
      </c>
      <c r="Y1190">
        <v>0</v>
      </c>
      <c r="Z1190">
        <v>0</v>
      </c>
      <c r="AA1190">
        <v>0</v>
      </c>
      <c r="AB1190">
        <v>0</v>
      </c>
      <c r="AC1190">
        <v>0</v>
      </c>
      <c r="AD1190">
        <v>1</v>
      </c>
      <c r="AE1190">
        <v>2</v>
      </c>
      <c r="AF1190" t="s">
        <v>608</v>
      </c>
      <c r="AG1190">
        <v>0.42</v>
      </c>
      <c r="AH1190">
        <v>2</v>
      </c>
      <c r="AI1190">
        <v>69735625</v>
      </c>
      <c r="AJ1190">
        <v>1168</v>
      </c>
      <c r="AK1190">
        <v>0</v>
      </c>
      <c r="AL1190">
        <v>0</v>
      </c>
      <c r="AM1190">
        <v>0</v>
      </c>
      <c r="AN1190">
        <v>0</v>
      </c>
      <c r="AO1190">
        <v>0</v>
      </c>
      <c r="AP1190">
        <v>0</v>
      </c>
      <c r="AQ1190">
        <v>0</v>
      </c>
      <c r="AR1190">
        <v>0</v>
      </c>
    </row>
    <row r="1191" spans="1:44" x14ac:dyDescent="0.2">
      <c r="A1191">
        <f>ROW(Source!A1433)</f>
        <v>1433</v>
      </c>
      <c r="B1191">
        <v>69735631</v>
      </c>
      <c r="C1191">
        <v>69735623</v>
      </c>
      <c r="D1191">
        <v>27439630</v>
      </c>
      <c r="E1191">
        <v>1</v>
      </c>
      <c r="F1191">
        <v>1</v>
      </c>
      <c r="G1191">
        <v>1</v>
      </c>
      <c r="H1191">
        <v>2</v>
      </c>
      <c r="I1191" t="s">
        <v>986</v>
      </c>
      <c r="J1191" t="s">
        <v>987</v>
      </c>
      <c r="K1191" t="s">
        <v>988</v>
      </c>
      <c r="L1191">
        <v>1368</v>
      </c>
      <c r="N1191">
        <v>1011</v>
      </c>
      <c r="O1191" t="s">
        <v>978</v>
      </c>
      <c r="P1191" t="s">
        <v>978</v>
      </c>
      <c r="Q1191">
        <v>1</v>
      </c>
      <c r="X1191">
        <v>0.21</v>
      </c>
      <c r="Y1191">
        <v>0</v>
      </c>
      <c r="Z1191">
        <v>31.27</v>
      </c>
      <c r="AA1191">
        <v>13.61</v>
      </c>
      <c r="AB1191">
        <v>0</v>
      </c>
      <c r="AC1191">
        <v>0</v>
      </c>
      <c r="AD1191">
        <v>1</v>
      </c>
      <c r="AE1191">
        <v>0</v>
      </c>
      <c r="AF1191" t="s">
        <v>608</v>
      </c>
      <c r="AG1191">
        <v>0.42</v>
      </c>
      <c r="AH1191">
        <v>2</v>
      </c>
      <c r="AI1191">
        <v>69735626</v>
      </c>
      <c r="AJ1191">
        <v>1169</v>
      </c>
      <c r="AK1191">
        <v>0</v>
      </c>
      <c r="AL1191">
        <v>0</v>
      </c>
      <c r="AM1191">
        <v>0</v>
      </c>
      <c r="AN1191">
        <v>0</v>
      </c>
      <c r="AO1191">
        <v>0</v>
      </c>
      <c r="AP1191">
        <v>0</v>
      </c>
      <c r="AQ1191">
        <v>0</v>
      </c>
      <c r="AR1191">
        <v>0</v>
      </c>
    </row>
    <row r="1192" spans="1:44" x14ac:dyDescent="0.2">
      <c r="A1192">
        <f>ROW(Source!A1433)</f>
        <v>1433</v>
      </c>
      <c r="B1192">
        <v>69735632</v>
      </c>
      <c r="C1192">
        <v>69735623</v>
      </c>
      <c r="D1192">
        <v>27440041</v>
      </c>
      <c r="E1192">
        <v>1</v>
      </c>
      <c r="F1192">
        <v>1</v>
      </c>
      <c r="G1192">
        <v>1</v>
      </c>
      <c r="H1192">
        <v>2</v>
      </c>
      <c r="I1192" t="s">
        <v>1003</v>
      </c>
      <c r="J1192" t="s">
        <v>1004</v>
      </c>
      <c r="K1192" t="s">
        <v>1005</v>
      </c>
      <c r="L1192">
        <v>1368</v>
      </c>
      <c r="N1192">
        <v>1011</v>
      </c>
      <c r="O1192" t="s">
        <v>978</v>
      </c>
      <c r="P1192" t="s">
        <v>978</v>
      </c>
      <c r="Q1192">
        <v>1</v>
      </c>
      <c r="X1192">
        <v>2.3199999999999998</v>
      </c>
      <c r="Y1192">
        <v>0</v>
      </c>
      <c r="Z1192">
        <v>0.5</v>
      </c>
      <c r="AA1192">
        <v>0</v>
      </c>
      <c r="AB1192">
        <v>0</v>
      </c>
      <c r="AC1192">
        <v>0</v>
      </c>
      <c r="AD1192">
        <v>1</v>
      </c>
      <c r="AE1192">
        <v>0</v>
      </c>
      <c r="AF1192" t="s">
        <v>608</v>
      </c>
      <c r="AG1192">
        <v>4.6399999999999997</v>
      </c>
      <c r="AH1192">
        <v>2</v>
      </c>
      <c r="AI1192">
        <v>69735627</v>
      </c>
      <c r="AJ1192">
        <v>1170</v>
      </c>
      <c r="AK1192">
        <v>0</v>
      </c>
      <c r="AL1192">
        <v>0</v>
      </c>
      <c r="AM1192">
        <v>0</v>
      </c>
      <c r="AN1192">
        <v>0</v>
      </c>
      <c r="AO1192">
        <v>0</v>
      </c>
      <c r="AP1192">
        <v>0</v>
      </c>
      <c r="AQ1192">
        <v>0</v>
      </c>
      <c r="AR1192">
        <v>0</v>
      </c>
    </row>
    <row r="1193" spans="1:44" x14ac:dyDescent="0.2">
      <c r="A1193">
        <f>ROW(Source!A1433)</f>
        <v>1433</v>
      </c>
      <c r="B1193">
        <v>69735633</v>
      </c>
      <c r="C1193">
        <v>69735623</v>
      </c>
      <c r="D1193">
        <v>27407705</v>
      </c>
      <c r="E1193">
        <v>1</v>
      </c>
      <c r="F1193">
        <v>1</v>
      </c>
      <c r="G1193">
        <v>1</v>
      </c>
      <c r="H1193">
        <v>3</v>
      </c>
      <c r="I1193" t="s">
        <v>1065</v>
      </c>
      <c r="J1193" t="s">
        <v>1090</v>
      </c>
      <c r="K1193" t="s">
        <v>1067</v>
      </c>
      <c r="L1193">
        <v>1339</v>
      </c>
      <c r="N1193">
        <v>1007</v>
      </c>
      <c r="O1193" t="s">
        <v>40</v>
      </c>
      <c r="P1193" t="s">
        <v>40</v>
      </c>
      <c r="Q1193">
        <v>1</v>
      </c>
      <c r="X1193">
        <v>0.51</v>
      </c>
      <c r="Y1193">
        <v>494.7</v>
      </c>
      <c r="Z1193">
        <v>0</v>
      </c>
      <c r="AA1193">
        <v>0</v>
      </c>
      <c r="AB1193">
        <v>0</v>
      </c>
      <c r="AC1193">
        <v>0</v>
      </c>
      <c r="AD1193">
        <v>1</v>
      </c>
      <c r="AE1193">
        <v>0</v>
      </c>
      <c r="AF1193" t="s">
        <v>608</v>
      </c>
      <c r="AG1193">
        <v>1.02</v>
      </c>
      <c r="AH1193">
        <v>3</v>
      </c>
      <c r="AI1193">
        <v>-1</v>
      </c>
      <c r="AJ1193" t="s">
        <v>3</v>
      </c>
      <c r="AK1193">
        <v>4</v>
      </c>
      <c r="AL1193">
        <v>-504.59399999999999</v>
      </c>
      <c r="AM1193">
        <v>0</v>
      </c>
      <c r="AN1193">
        <v>0</v>
      </c>
      <c r="AO1193">
        <v>0</v>
      </c>
      <c r="AP1193">
        <v>0</v>
      </c>
      <c r="AQ1193">
        <v>0</v>
      </c>
      <c r="AR1193">
        <v>1</v>
      </c>
    </row>
    <row r="1194" spans="1:44" x14ac:dyDescent="0.2">
      <c r="A1194">
        <f>ROW(Source!A1434)</f>
        <v>1434</v>
      </c>
      <c r="B1194">
        <v>69735629</v>
      </c>
      <c r="C1194">
        <v>69735623</v>
      </c>
      <c r="D1194">
        <v>27496319</v>
      </c>
      <c r="E1194">
        <v>1</v>
      </c>
      <c r="F1194">
        <v>1</v>
      </c>
      <c r="G1194">
        <v>1</v>
      </c>
      <c r="H1194">
        <v>1</v>
      </c>
      <c r="I1194" t="s">
        <v>1001</v>
      </c>
      <c r="J1194" t="s">
        <v>3</v>
      </c>
      <c r="K1194" t="s">
        <v>1002</v>
      </c>
      <c r="L1194">
        <v>1369</v>
      </c>
      <c r="N1194">
        <v>1013</v>
      </c>
      <c r="O1194" t="s">
        <v>974</v>
      </c>
      <c r="P1194" t="s">
        <v>974</v>
      </c>
      <c r="Q1194">
        <v>1</v>
      </c>
      <c r="X1194">
        <v>0.5</v>
      </c>
      <c r="Y1194">
        <v>0</v>
      </c>
      <c r="Z1194">
        <v>0</v>
      </c>
      <c r="AA1194">
        <v>0</v>
      </c>
      <c r="AB1194">
        <v>8.01</v>
      </c>
      <c r="AC1194">
        <v>0</v>
      </c>
      <c r="AD1194">
        <v>1</v>
      </c>
      <c r="AE1194">
        <v>1</v>
      </c>
      <c r="AF1194" t="s">
        <v>608</v>
      </c>
      <c r="AG1194">
        <v>1</v>
      </c>
      <c r="AH1194">
        <v>2</v>
      </c>
      <c r="AI1194">
        <v>69735624</v>
      </c>
      <c r="AJ1194">
        <v>1172</v>
      </c>
      <c r="AK1194">
        <v>0</v>
      </c>
      <c r="AL1194">
        <v>0</v>
      </c>
      <c r="AM1194">
        <v>0</v>
      </c>
      <c r="AN1194">
        <v>0</v>
      </c>
      <c r="AO1194">
        <v>0</v>
      </c>
      <c r="AP1194">
        <v>0</v>
      </c>
      <c r="AQ1194">
        <v>0</v>
      </c>
      <c r="AR1194">
        <v>0</v>
      </c>
    </row>
    <row r="1195" spans="1:44" x14ac:dyDescent="0.2">
      <c r="A1195">
        <f>ROW(Source!A1434)</f>
        <v>1434</v>
      </c>
      <c r="B1195">
        <v>69735630</v>
      </c>
      <c r="C1195">
        <v>69735623</v>
      </c>
      <c r="D1195">
        <v>121548</v>
      </c>
      <c r="E1195">
        <v>1</v>
      </c>
      <c r="F1195">
        <v>1</v>
      </c>
      <c r="G1195">
        <v>1</v>
      </c>
      <c r="H1195">
        <v>1</v>
      </c>
      <c r="I1195" t="s">
        <v>36</v>
      </c>
      <c r="J1195" t="s">
        <v>3</v>
      </c>
      <c r="K1195" t="s">
        <v>981</v>
      </c>
      <c r="L1195">
        <v>608254</v>
      </c>
      <c r="N1195">
        <v>1013</v>
      </c>
      <c r="O1195" t="s">
        <v>982</v>
      </c>
      <c r="P1195" t="s">
        <v>982</v>
      </c>
      <c r="Q1195">
        <v>1</v>
      </c>
      <c r="X1195">
        <v>0.21</v>
      </c>
      <c r="Y1195">
        <v>0</v>
      </c>
      <c r="Z1195">
        <v>0</v>
      </c>
      <c r="AA1195">
        <v>0</v>
      </c>
      <c r="AB1195">
        <v>0</v>
      </c>
      <c r="AC1195">
        <v>0</v>
      </c>
      <c r="AD1195">
        <v>1</v>
      </c>
      <c r="AE1195">
        <v>2</v>
      </c>
      <c r="AF1195" t="s">
        <v>608</v>
      </c>
      <c r="AG1195">
        <v>0.42</v>
      </c>
      <c r="AH1195">
        <v>2</v>
      </c>
      <c r="AI1195">
        <v>69735625</v>
      </c>
      <c r="AJ1195">
        <v>1173</v>
      </c>
      <c r="AK1195">
        <v>0</v>
      </c>
      <c r="AL1195">
        <v>0</v>
      </c>
      <c r="AM1195">
        <v>0</v>
      </c>
      <c r="AN1195">
        <v>0</v>
      </c>
      <c r="AO1195">
        <v>0</v>
      </c>
      <c r="AP1195">
        <v>0</v>
      </c>
      <c r="AQ1195">
        <v>0</v>
      </c>
      <c r="AR1195">
        <v>0</v>
      </c>
    </row>
    <row r="1196" spans="1:44" x14ac:dyDescent="0.2">
      <c r="A1196">
        <f>ROW(Source!A1434)</f>
        <v>1434</v>
      </c>
      <c r="B1196">
        <v>69735631</v>
      </c>
      <c r="C1196">
        <v>69735623</v>
      </c>
      <c r="D1196">
        <v>27439630</v>
      </c>
      <c r="E1196">
        <v>1</v>
      </c>
      <c r="F1196">
        <v>1</v>
      </c>
      <c r="G1196">
        <v>1</v>
      </c>
      <c r="H1196">
        <v>2</v>
      </c>
      <c r="I1196" t="s">
        <v>986</v>
      </c>
      <c r="J1196" t="s">
        <v>987</v>
      </c>
      <c r="K1196" t="s">
        <v>988</v>
      </c>
      <c r="L1196">
        <v>1368</v>
      </c>
      <c r="N1196">
        <v>1011</v>
      </c>
      <c r="O1196" t="s">
        <v>978</v>
      </c>
      <c r="P1196" t="s">
        <v>978</v>
      </c>
      <c r="Q1196">
        <v>1</v>
      </c>
      <c r="X1196">
        <v>0.21</v>
      </c>
      <c r="Y1196">
        <v>0</v>
      </c>
      <c r="Z1196">
        <v>31.27</v>
      </c>
      <c r="AA1196">
        <v>13.61</v>
      </c>
      <c r="AB1196">
        <v>0</v>
      </c>
      <c r="AC1196">
        <v>0</v>
      </c>
      <c r="AD1196">
        <v>1</v>
      </c>
      <c r="AE1196">
        <v>0</v>
      </c>
      <c r="AF1196" t="s">
        <v>608</v>
      </c>
      <c r="AG1196">
        <v>0.42</v>
      </c>
      <c r="AH1196">
        <v>2</v>
      </c>
      <c r="AI1196">
        <v>69735626</v>
      </c>
      <c r="AJ1196">
        <v>1174</v>
      </c>
      <c r="AK1196">
        <v>0</v>
      </c>
      <c r="AL1196">
        <v>0</v>
      </c>
      <c r="AM1196">
        <v>0</v>
      </c>
      <c r="AN1196">
        <v>0</v>
      </c>
      <c r="AO1196">
        <v>0</v>
      </c>
      <c r="AP1196">
        <v>0</v>
      </c>
      <c r="AQ1196">
        <v>0</v>
      </c>
      <c r="AR1196">
        <v>0</v>
      </c>
    </row>
    <row r="1197" spans="1:44" x14ac:dyDescent="0.2">
      <c r="A1197">
        <f>ROW(Source!A1434)</f>
        <v>1434</v>
      </c>
      <c r="B1197">
        <v>69735632</v>
      </c>
      <c r="C1197">
        <v>69735623</v>
      </c>
      <c r="D1197">
        <v>27440041</v>
      </c>
      <c r="E1197">
        <v>1</v>
      </c>
      <c r="F1197">
        <v>1</v>
      </c>
      <c r="G1197">
        <v>1</v>
      </c>
      <c r="H1197">
        <v>2</v>
      </c>
      <c r="I1197" t="s">
        <v>1003</v>
      </c>
      <c r="J1197" t="s">
        <v>1004</v>
      </c>
      <c r="K1197" t="s">
        <v>1005</v>
      </c>
      <c r="L1197">
        <v>1368</v>
      </c>
      <c r="N1197">
        <v>1011</v>
      </c>
      <c r="O1197" t="s">
        <v>978</v>
      </c>
      <c r="P1197" t="s">
        <v>978</v>
      </c>
      <c r="Q1197">
        <v>1</v>
      </c>
      <c r="X1197">
        <v>2.3199999999999998</v>
      </c>
      <c r="Y1197">
        <v>0</v>
      </c>
      <c r="Z1197">
        <v>0.5</v>
      </c>
      <c r="AA1197">
        <v>0</v>
      </c>
      <c r="AB1197">
        <v>0</v>
      </c>
      <c r="AC1197">
        <v>0</v>
      </c>
      <c r="AD1197">
        <v>1</v>
      </c>
      <c r="AE1197">
        <v>0</v>
      </c>
      <c r="AF1197" t="s">
        <v>608</v>
      </c>
      <c r="AG1197">
        <v>4.6399999999999997</v>
      </c>
      <c r="AH1197">
        <v>2</v>
      </c>
      <c r="AI1197">
        <v>69735627</v>
      </c>
      <c r="AJ1197">
        <v>1175</v>
      </c>
      <c r="AK1197">
        <v>0</v>
      </c>
      <c r="AL1197">
        <v>0</v>
      </c>
      <c r="AM1197">
        <v>0</v>
      </c>
      <c r="AN1197">
        <v>0</v>
      </c>
      <c r="AO1197">
        <v>0</v>
      </c>
      <c r="AP1197">
        <v>0</v>
      </c>
      <c r="AQ1197">
        <v>0</v>
      </c>
      <c r="AR1197">
        <v>0</v>
      </c>
    </row>
    <row r="1198" spans="1:44" x14ac:dyDescent="0.2">
      <c r="A1198">
        <f>ROW(Source!A1434)</f>
        <v>1434</v>
      </c>
      <c r="B1198">
        <v>69735633</v>
      </c>
      <c r="C1198">
        <v>69735623</v>
      </c>
      <c r="D1198">
        <v>27407705</v>
      </c>
      <c r="E1198">
        <v>1</v>
      </c>
      <c r="F1198">
        <v>1</v>
      </c>
      <c r="G1198">
        <v>1</v>
      </c>
      <c r="H1198">
        <v>3</v>
      </c>
      <c r="I1198" t="s">
        <v>1065</v>
      </c>
      <c r="J1198" t="s">
        <v>1090</v>
      </c>
      <c r="K1198" t="s">
        <v>1067</v>
      </c>
      <c r="L1198">
        <v>1339</v>
      </c>
      <c r="N1198">
        <v>1007</v>
      </c>
      <c r="O1198" t="s">
        <v>40</v>
      </c>
      <c r="P1198" t="s">
        <v>40</v>
      </c>
      <c r="Q1198">
        <v>1</v>
      </c>
      <c r="X1198">
        <v>0.51</v>
      </c>
      <c r="Y1198">
        <v>494.7</v>
      </c>
      <c r="Z1198">
        <v>0</v>
      </c>
      <c r="AA1198">
        <v>0</v>
      </c>
      <c r="AB1198">
        <v>0</v>
      </c>
      <c r="AC1198">
        <v>0</v>
      </c>
      <c r="AD1198">
        <v>1</v>
      </c>
      <c r="AE1198">
        <v>0</v>
      </c>
      <c r="AF1198" t="s">
        <v>608</v>
      </c>
      <c r="AG1198">
        <v>1.02</v>
      </c>
      <c r="AH1198">
        <v>3</v>
      </c>
      <c r="AI1198">
        <v>-1</v>
      </c>
      <c r="AJ1198" t="s">
        <v>3</v>
      </c>
      <c r="AK1198">
        <v>4</v>
      </c>
      <c r="AL1198">
        <v>-504.59399999999999</v>
      </c>
      <c r="AM1198">
        <v>0</v>
      </c>
      <c r="AN1198">
        <v>0</v>
      </c>
      <c r="AO1198">
        <v>0</v>
      </c>
      <c r="AP1198">
        <v>0</v>
      </c>
      <c r="AQ1198">
        <v>0</v>
      </c>
      <c r="AR1198">
        <v>1</v>
      </c>
    </row>
    <row r="1199" spans="1:44" x14ac:dyDescent="0.2">
      <c r="A1199">
        <f>ROW(Source!A1472)</f>
        <v>1472</v>
      </c>
      <c r="B1199">
        <v>69735640</v>
      </c>
      <c r="C1199">
        <v>69735635</v>
      </c>
      <c r="D1199">
        <v>27493087</v>
      </c>
      <c r="E1199">
        <v>1</v>
      </c>
      <c r="F1199">
        <v>1</v>
      </c>
      <c r="G1199">
        <v>1</v>
      </c>
      <c r="H1199">
        <v>1</v>
      </c>
      <c r="I1199" t="s">
        <v>992</v>
      </c>
      <c r="J1199" t="s">
        <v>3</v>
      </c>
      <c r="K1199" t="s">
        <v>993</v>
      </c>
      <c r="L1199">
        <v>1369</v>
      </c>
      <c r="N1199">
        <v>1013</v>
      </c>
      <c r="O1199" t="s">
        <v>974</v>
      </c>
      <c r="P1199" t="s">
        <v>974</v>
      </c>
      <c r="Q1199">
        <v>1</v>
      </c>
      <c r="X1199">
        <v>9.4700000000000006</v>
      </c>
      <c r="Y1199">
        <v>0</v>
      </c>
      <c r="Z1199">
        <v>0</v>
      </c>
      <c r="AA1199">
        <v>0</v>
      </c>
      <c r="AB1199">
        <v>9.48</v>
      </c>
      <c r="AC1199">
        <v>0</v>
      </c>
      <c r="AD1199">
        <v>1</v>
      </c>
      <c r="AE1199">
        <v>1</v>
      </c>
      <c r="AF1199" t="s">
        <v>3</v>
      </c>
      <c r="AG1199">
        <v>9.4700000000000006</v>
      </c>
      <c r="AH1199">
        <v>2</v>
      </c>
      <c r="AI1199">
        <v>69735636</v>
      </c>
      <c r="AJ1199">
        <v>1177</v>
      </c>
      <c r="AK1199">
        <v>0</v>
      </c>
      <c r="AL1199">
        <v>0</v>
      </c>
      <c r="AM1199">
        <v>0</v>
      </c>
      <c r="AN1199">
        <v>0</v>
      </c>
      <c r="AO1199">
        <v>0</v>
      </c>
      <c r="AP1199">
        <v>0</v>
      </c>
      <c r="AQ1199">
        <v>0</v>
      </c>
      <c r="AR1199">
        <v>0</v>
      </c>
    </row>
    <row r="1200" spans="1:44" x14ac:dyDescent="0.2">
      <c r="A1200">
        <f>ROW(Source!A1472)</f>
        <v>1472</v>
      </c>
      <c r="B1200">
        <v>69735641</v>
      </c>
      <c r="C1200">
        <v>69735635</v>
      </c>
      <c r="D1200">
        <v>27439597</v>
      </c>
      <c r="E1200">
        <v>1</v>
      </c>
      <c r="F1200">
        <v>1</v>
      </c>
      <c r="G1200">
        <v>1</v>
      </c>
      <c r="H1200">
        <v>2</v>
      </c>
      <c r="I1200" t="s">
        <v>994</v>
      </c>
      <c r="J1200" t="s">
        <v>995</v>
      </c>
      <c r="K1200" t="s">
        <v>996</v>
      </c>
      <c r="L1200">
        <v>1368</v>
      </c>
      <c r="N1200">
        <v>1011</v>
      </c>
      <c r="O1200" t="s">
        <v>978</v>
      </c>
      <c r="P1200" t="s">
        <v>978</v>
      </c>
      <c r="Q1200">
        <v>1</v>
      </c>
      <c r="X1200">
        <v>0.45</v>
      </c>
      <c r="Y1200">
        <v>0</v>
      </c>
      <c r="Z1200">
        <v>6.62</v>
      </c>
      <c r="AA1200">
        <v>0</v>
      </c>
      <c r="AB1200">
        <v>0</v>
      </c>
      <c r="AC1200">
        <v>0</v>
      </c>
      <c r="AD1200">
        <v>1</v>
      </c>
      <c r="AE1200">
        <v>0</v>
      </c>
      <c r="AF1200" t="s">
        <v>3</v>
      </c>
      <c r="AG1200">
        <v>0.45</v>
      </c>
      <c r="AH1200">
        <v>2</v>
      </c>
      <c r="AI1200">
        <v>69735637</v>
      </c>
      <c r="AJ1200">
        <v>1178</v>
      </c>
      <c r="AK1200">
        <v>0</v>
      </c>
      <c r="AL1200">
        <v>0</v>
      </c>
      <c r="AM1200">
        <v>0</v>
      </c>
      <c r="AN1200">
        <v>0</v>
      </c>
      <c r="AO1200">
        <v>0</v>
      </c>
      <c r="AP1200">
        <v>0</v>
      </c>
      <c r="AQ1200">
        <v>0</v>
      </c>
      <c r="AR1200">
        <v>0</v>
      </c>
    </row>
    <row r="1201" spans="1:44" x14ac:dyDescent="0.2">
      <c r="A1201">
        <f>ROW(Source!A1472)</f>
        <v>1472</v>
      </c>
      <c r="B1201">
        <v>69735642</v>
      </c>
      <c r="C1201">
        <v>69735635</v>
      </c>
      <c r="D1201">
        <v>27441327</v>
      </c>
      <c r="E1201">
        <v>1</v>
      </c>
      <c r="F1201">
        <v>1</v>
      </c>
      <c r="G1201">
        <v>1</v>
      </c>
      <c r="H1201">
        <v>2</v>
      </c>
      <c r="I1201" t="s">
        <v>975</v>
      </c>
      <c r="J1201" t="s">
        <v>976</v>
      </c>
      <c r="K1201" t="s">
        <v>977</v>
      </c>
      <c r="L1201">
        <v>1368</v>
      </c>
      <c r="N1201">
        <v>1011</v>
      </c>
      <c r="O1201" t="s">
        <v>978</v>
      </c>
      <c r="P1201" t="s">
        <v>978</v>
      </c>
      <c r="Q1201">
        <v>1</v>
      </c>
      <c r="X1201">
        <v>0.31</v>
      </c>
      <c r="Y1201">
        <v>0</v>
      </c>
      <c r="Z1201">
        <v>93.37</v>
      </c>
      <c r="AA1201">
        <v>11.69</v>
      </c>
      <c r="AB1201">
        <v>0</v>
      </c>
      <c r="AC1201">
        <v>0</v>
      </c>
      <c r="AD1201">
        <v>1</v>
      </c>
      <c r="AE1201">
        <v>0</v>
      </c>
      <c r="AF1201" t="s">
        <v>3</v>
      </c>
      <c r="AG1201">
        <v>0.31</v>
      </c>
      <c r="AH1201">
        <v>2</v>
      </c>
      <c r="AI1201">
        <v>69735638</v>
      </c>
      <c r="AJ1201">
        <v>1179</v>
      </c>
      <c r="AK1201">
        <v>0</v>
      </c>
      <c r="AL1201">
        <v>0</v>
      </c>
      <c r="AM1201">
        <v>0</v>
      </c>
      <c r="AN1201">
        <v>0</v>
      </c>
      <c r="AO1201">
        <v>0</v>
      </c>
      <c r="AP1201">
        <v>0</v>
      </c>
      <c r="AQ1201">
        <v>0</v>
      </c>
      <c r="AR1201">
        <v>0</v>
      </c>
    </row>
    <row r="1202" spans="1:44" x14ac:dyDescent="0.2">
      <c r="A1202">
        <f>ROW(Source!A1472)</f>
        <v>1472</v>
      </c>
      <c r="B1202">
        <v>69735643</v>
      </c>
      <c r="C1202">
        <v>69735635</v>
      </c>
      <c r="D1202">
        <v>27382910</v>
      </c>
      <c r="E1202">
        <v>1</v>
      </c>
      <c r="F1202">
        <v>1</v>
      </c>
      <c r="G1202">
        <v>1</v>
      </c>
      <c r="H1202">
        <v>3</v>
      </c>
      <c r="I1202" t="s">
        <v>651</v>
      </c>
      <c r="J1202" t="s">
        <v>1061</v>
      </c>
      <c r="K1202" t="s">
        <v>1062</v>
      </c>
      <c r="L1202">
        <v>1339</v>
      </c>
      <c r="N1202">
        <v>1007</v>
      </c>
      <c r="O1202" t="s">
        <v>40</v>
      </c>
      <c r="P1202" t="s">
        <v>40</v>
      </c>
      <c r="Q1202">
        <v>1</v>
      </c>
      <c r="X1202">
        <v>1.02</v>
      </c>
      <c r="Y1202">
        <v>994.39</v>
      </c>
      <c r="Z1202">
        <v>0</v>
      </c>
      <c r="AA1202">
        <v>0</v>
      </c>
      <c r="AB1202">
        <v>0</v>
      </c>
      <c r="AC1202">
        <v>0</v>
      </c>
      <c r="AD1202">
        <v>1</v>
      </c>
      <c r="AE1202">
        <v>0</v>
      </c>
      <c r="AF1202" t="s">
        <v>3</v>
      </c>
      <c r="AG1202">
        <v>1.02</v>
      </c>
      <c r="AH1202">
        <v>2</v>
      </c>
      <c r="AI1202">
        <v>69735639</v>
      </c>
      <c r="AJ1202">
        <v>1180</v>
      </c>
      <c r="AK1202">
        <v>3</v>
      </c>
      <c r="AL1202">
        <v>-1014.2778</v>
      </c>
      <c r="AM1202">
        <v>0</v>
      </c>
      <c r="AN1202">
        <v>0</v>
      </c>
      <c r="AO1202">
        <v>0</v>
      </c>
      <c r="AP1202">
        <v>0</v>
      </c>
      <c r="AQ1202">
        <v>0</v>
      </c>
      <c r="AR1202">
        <v>1</v>
      </c>
    </row>
    <row r="1203" spans="1:44" x14ac:dyDescent="0.2">
      <c r="A1203">
        <f>ROW(Source!A1473)</f>
        <v>1473</v>
      </c>
      <c r="B1203">
        <v>69735640</v>
      </c>
      <c r="C1203">
        <v>69735635</v>
      </c>
      <c r="D1203">
        <v>27493087</v>
      </c>
      <c r="E1203">
        <v>1</v>
      </c>
      <c r="F1203">
        <v>1</v>
      </c>
      <c r="G1203">
        <v>1</v>
      </c>
      <c r="H1203">
        <v>1</v>
      </c>
      <c r="I1203" t="s">
        <v>992</v>
      </c>
      <c r="J1203" t="s">
        <v>3</v>
      </c>
      <c r="K1203" t="s">
        <v>993</v>
      </c>
      <c r="L1203">
        <v>1369</v>
      </c>
      <c r="N1203">
        <v>1013</v>
      </c>
      <c r="O1203" t="s">
        <v>974</v>
      </c>
      <c r="P1203" t="s">
        <v>974</v>
      </c>
      <c r="Q1203">
        <v>1</v>
      </c>
      <c r="X1203">
        <v>9.4700000000000006</v>
      </c>
      <c r="Y1203">
        <v>0</v>
      </c>
      <c r="Z1203">
        <v>0</v>
      </c>
      <c r="AA1203">
        <v>0</v>
      </c>
      <c r="AB1203">
        <v>9.48</v>
      </c>
      <c r="AC1203">
        <v>0</v>
      </c>
      <c r="AD1203">
        <v>1</v>
      </c>
      <c r="AE1203">
        <v>1</v>
      </c>
      <c r="AF1203" t="s">
        <v>3</v>
      </c>
      <c r="AG1203">
        <v>9.4700000000000006</v>
      </c>
      <c r="AH1203">
        <v>2</v>
      </c>
      <c r="AI1203">
        <v>69735636</v>
      </c>
      <c r="AJ1203">
        <v>1181</v>
      </c>
      <c r="AK1203">
        <v>0</v>
      </c>
      <c r="AL1203">
        <v>0</v>
      </c>
      <c r="AM1203">
        <v>0</v>
      </c>
      <c r="AN1203">
        <v>0</v>
      </c>
      <c r="AO1203">
        <v>0</v>
      </c>
      <c r="AP1203">
        <v>0</v>
      </c>
      <c r="AQ1203">
        <v>0</v>
      </c>
      <c r="AR1203">
        <v>0</v>
      </c>
    </row>
    <row r="1204" spans="1:44" x14ac:dyDescent="0.2">
      <c r="A1204">
        <f>ROW(Source!A1473)</f>
        <v>1473</v>
      </c>
      <c r="B1204">
        <v>69735641</v>
      </c>
      <c r="C1204">
        <v>69735635</v>
      </c>
      <c r="D1204">
        <v>27439597</v>
      </c>
      <c r="E1204">
        <v>1</v>
      </c>
      <c r="F1204">
        <v>1</v>
      </c>
      <c r="G1204">
        <v>1</v>
      </c>
      <c r="H1204">
        <v>2</v>
      </c>
      <c r="I1204" t="s">
        <v>994</v>
      </c>
      <c r="J1204" t="s">
        <v>995</v>
      </c>
      <c r="K1204" t="s">
        <v>996</v>
      </c>
      <c r="L1204">
        <v>1368</v>
      </c>
      <c r="N1204">
        <v>1011</v>
      </c>
      <c r="O1204" t="s">
        <v>978</v>
      </c>
      <c r="P1204" t="s">
        <v>978</v>
      </c>
      <c r="Q1204">
        <v>1</v>
      </c>
      <c r="X1204">
        <v>0.45</v>
      </c>
      <c r="Y1204">
        <v>0</v>
      </c>
      <c r="Z1204">
        <v>6.62</v>
      </c>
      <c r="AA1204">
        <v>0</v>
      </c>
      <c r="AB1204">
        <v>0</v>
      </c>
      <c r="AC1204">
        <v>0</v>
      </c>
      <c r="AD1204">
        <v>1</v>
      </c>
      <c r="AE1204">
        <v>0</v>
      </c>
      <c r="AF1204" t="s">
        <v>3</v>
      </c>
      <c r="AG1204">
        <v>0.45</v>
      </c>
      <c r="AH1204">
        <v>2</v>
      </c>
      <c r="AI1204">
        <v>69735637</v>
      </c>
      <c r="AJ1204">
        <v>1182</v>
      </c>
      <c r="AK1204">
        <v>0</v>
      </c>
      <c r="AL1204">
        <v>0</v>
      </c>
      <c r="AM1204">
        <v>0</v>
      </c>
      <c r="AN1204">
        <v>0</v>
      </c>
      <c r="AO1204">
        <v>0</v>
      </c>
      <c r="AP1204">
        <v>0</v>
      </c>
      <c r="AQ1204">
        <v>0</v>
      </c>
      <c r="AR1204">
        <v>0</v>
      </c>
    </row>
    <row r="1205" spans="1:44" x14ac:dyDescent="0.2">
      <c r="A1205">
        <f>ROW(Source!A1473)</f>
        <v>1473</v>
      </c>
      <c r="B1205">
        <v>69735642</v>
      </c>
      <c r="C1205">
        <v>69735635</v>
      </c>
      <c r="D1205">
        <v>27441327</v>
      </c>
      <c r="E1205">
        <v>1</v>
      </c>
      <c r="F1205">
        <v>1</v>
      </c>
      <c r="G1205">
        <v>1</v>
      </c>
      <c r="H1205">
        <v>2</v>
      </c>
      <c r="I1205" t="s">
        <v>975</v>
      </c>
      <c r="J1205" t="s">
        <v>976</v>
      </c>
      <c r="K1205" t="s">
        <v>977</v>
      </c>
      <c r="L1205">
        <v>1368</v>
      </c>
      <c r="N1205">
        <v>1011</v>
      </c>
      <c r="O1205" t="s">
        <v>978</v>
      </c>
      <c r="P1205" t="s">
        <v>978</v>
      </c>
      <c r="Q1205">
        <v>1</v>
      </c>
      <c r="X1205">
        <v>0.31</v>
      </c>
      <c r="Y1205">
        <v>0</v>
      </c>
      <c r="Z1205">
        <v>93.37</v>
      </c>
      <c r="AA1205">
        <v>11.69</v>
      </c>
      <c r="AB1205">
        <v>0</v>
      </c>
      <c r="AC1205">
        <v>0</v>
      </c>
      <c r="AD1205">
        <v>1</v>
      </c>
      <c r="AE1205">
        <v>0</v>
      </c>
      <c r="AF1205" t="s">
        <v>3</v>
      </c>
      <c r="AG1205">
        <v>0.31</v>
      </c>
      <c r="AH1205">
        <v>2</v>
      </c>
      <c r="AI1205">
        <v>69735638</v>
      </c>
      <c r="AJ1205">
        <v>1183</v>
      </c>
      <c r="AK1205">
        <v>0</v>
      </c>
      <c r="AL1205">
        <v>0</v>
      </c>
      <c r="AM1205">
        <v>0</v>
      </c>
      <c r="AN1205">
        <v>0</v>
      </c>
      <c r="AO1205">
        <v>0</v>
      </c>
      <c r="AP1205">
        <v>0</v>
      </c>
      <c r="AQ1205">
        <v>0</v>
      </c>
      <c r="AR1205">
        <v>0</v>
      </c>
    </row>
    <row r="1206" spans="1:44" x14ac:dyDescent="0.2">
      <c r="A1206">
        <f>ROW(Source!A1473)</f>
        <v>1473</v>
      </c>
      <c r="B1206">
        <v>69735643</v>
      </c>
      <c r="C1206">
        <v>69735635</v>
      </c>
      <c r="D1206">
        <v>27382910</v>
      </c>
      <c r="E1206">
        <v>1</v>
      </c>
      <c r="F1206">
        <v>1</v>
      </c>
      <c r="G1206">
        <v>1</v>
      </c>
      <c r="H1206">
        <v>3</v>
      </c>
      <c r="I1206" t="s">
        <v>651</v>
      </c>
      <c r="J1206" t="s">
        <v>1061</v>
      </c>
      <c r="K1206" t="s">
        <v>1062</v>
      </c>
      <c r="L1206">
        <v>1339</v>
      </c>
      <c r="N1206">
        <v>1007</v>
      </c>
      <c r="O1206" t="s">
        <v>40</v>
      </c>
      <c r="P1206" t="s">
        <v>40</v>
      </c>
      <c r="Q1206">
        <v>1</v>
      </c>
      <c r="X1206">
        <v>1.02</v>
      </c>
      <c r="Y1206">
        <v>994.39</v>
      </c>
      <c r="Z1206">
        <v>0</v>
      </c>
      <c r="AA1206">
        <v>0</v>
      </c>
      <c r="AB1206">
        <v>0</v>
      </c>
      <c r="AC1206">
        <v>0</v>
      </c>
      <c r="AD1206">
        <v>1</v>
      </c>
      <c r="AE1206">
        <v>0</v>
      </c>
      <c r="AF1206" t="s">
        <v>3</v>
      </c>
      <c r="AG1206">
        <v>1.02</v>
      </c>
      <c r="AH1206">
        <v>2</v>
      </c>
      <c r="AI1206">
        <v>69735639</v>
      </c>
      <c r="AJ1206">
        <v>1184</v>
      </c>
      <c r="AK1206">
        <v>3</v>
      </c>
      <c r="AL1206">
        <v>-1014.2778</v>
      </c>
      <c r="AM1206">
        <v>0</v>
      </c>
      <c r="AN1206">
        <v>0</v>
      </c>
      <c r="AO1206">
        <v>0</v>
      </c>
      <c r="AP1206">
        <v>0</v>
      </c>
      <c r="AQ1206">
        <v>0</v>
      </c>
      <c r="AR1206">
        <v>1</v>
      </c>
    </row>
    <row r="1207" spans="1:44" x14ac:dyDescent="0.2">
      <c r="A1207">
        <f>ROW(Source!A1476)</f>
        <v>1476</v>
      </c>
      <c r="B1207">
        <v>69735652</v>
      </c>
      <c r="C1207">
        <v>69735645</v>
      </c>
      <c r="D1207">
        <v>27493187</v>
      </c>
      <c r="E1207">
        <v>1</v>
      </c>
      <c r="F1207">
        <v>1</v>
      </c>
      <c r="G1207">
        <v>1</v>
      </c>
      <c r="H1207">
        <v>1</v>
      </c>
      <c r="I1207" t="s">
        <v>1049</v>
      </c>
      <c r="J1207" t="s">
        <v>3</v>
      </c>
      <c r="K1207" t="s">
        <v>1050</v>
      </c>
      <c r="L1207">
        <v>1369</v>
      </c>
      <c r="N1207">
        <v>1013</v>
      </c>
      <c r="O1207" t="s">
        <v>974</v>
      </c>
      <c r="P1207" t="s">
        <v>974</v>
      </c>
      <c r="Q1207">
        <v>1</v>
      </c>
      <c r="X1207">
        <v>12.64</v>
      </c>
      <c r="Y1207">
        <v>0</v>
      </c>
      <c r="Z1207">
        <v>0</v>
      </c>
      <c r="AA1207">
        <v>0</v>
      </c>
      <c r="AB1207">
        <v>8.93</v>
      </c>
      <c r="AC1207">
        <v>0</v>
      </c>
      <c r="AD1207">
        <v>1</v>
      </c>
      <c r="AE1207">
        <v>1</v>
      </c>
      <c r="AF1207" t="s">
        <v>3</v>
      </c>
      <c r="AG1207">
        <v>12.64</v>
      </c>
      <c r="AH1207">
        <v>2</v>
      </c>
      <c r="AI1207">
        <v>69735646</v>
      </c>
      <c r="AJ1207">
        <v>1185</v>
      </c>
      <c r="AK1207">
        <v>0</v>
      </c>
      <c r="AL1207">
        <v>0</v>
      </c>
      <c r="AM1207">
        <v>0</v>
      </c>
      <c r="AN1207">
        <v>0</v>
      </c>
      <c r="AO1207">
        <v>0</v>
      </c>
      <c r="AP1207">
        <v>0</v>
      </c>
      <c r="AQ1207">
        <v>0</v>
      </c>
      <c r="AR1207">
        <v>0</v>
      </c>
    </row>
    <row r="1208" spans="1:44" x14ac:dyDescent="0.2">
      <c r="A1208">
        <f>ROW(Source!A1476)</f>
        <v>1476</v>
      </c>
      <c r="B1208">
        <v>69735653</v>
      </c>
      <c r="C1208">
        <v>69735645</v>
      </c>
      <c r="D1208">
        <v>121548</v>
      </c>
      <c r="E1208">
        <v>1</v>
      </c>
      <c r="F1208">
        <v>1</v>
      </c>
      <c r="G1208">
        <v>1</v>
      </c>
      <c r="H1208">
        <v>1</v>
      </c>
      <c r="I1208" t="s">
        <v>36</v>
      </c>
      <c r="J1208" t="s">
        <v>3</v>
      </c>
      <c r="K1208" t="s">
        <v>981</v>
      </c>
      <c r="L1208">
        <v>608254</v>
      </c>
      <c r="N1208">
        <v>1013</v>
      </c>
      <c r="O1208" t="s">
        <v>982</v>
      </c>
      <c r="P1208" t="s">
        <v>982</v>
      </c>
      <c r="Q1208">
        <v>1</v>
      </c>
      <c r="X1208">
        <v>0.16</v>
      </c>
      <c r="Y1208">
        <v>0</v>
      </c>
      <c r="Z1208">
        <v>0</v>
      </c>
      <c r="AA1208">
        <v>0</v>
      </c>
      <c r="AB1208">
        <v>0</v>
      </c>
      <c r="AC1208">
        <v>0</v>
      </c>
      <c r="AD1208">
        <v>1</v>
      </c>
      <c r="AE1208">
        <v>2</v>
      </c>
      <c r="AF1208" t="s">
        <v>3</v>
      </c>
      <c r="AG1208">
        <v>0.16</v>
      </c>
      <c r="AH1208">
        <v>2</v>
      </c>
      <c r="AI1208">
        <v>69735647</v>
      </c>
      <c r="AJ1208">
        <v>1186</v>
      </c>
      <c r="AK1208">
        <v>0</v>
      </c>
      <c r="AL1208">
        <v>0</v>
      </c>
      <c r="AM1208">
        <v>0</v>
      </c>
      <c r="AN1208">
        <v>0</v>
      </c>
      <c r="AO1208">
        <v>0</v>
      </c>
      <c r="AP1208">
        <v>0</v>
      </c>
      <c r="AQ1208">
        <v>0</v>
      </c>
      <c r="AR1208">
        <v>0</v>
      </c>
    </row>
    <row r="1209" spans="1:44" x14ac:dyDescent="0.2">
      <c r="A1209">
        <f>ROW(Source!A1476)</f>
        <v>1476</v>
      </c>
      <c r="B1209">
        <v>69735654</v>
      </c>
      <c r="C1209">
        <v>69735645</v>
      </c>
      <c r="D1209">
        <v>27439499</v>
      </c>
      <c r="E1209">
        <v>1</v>
      </c>
      <c r="F1209">
        <v>1</v>
      </c>
      <c r="G1209">
        <v>1</v>
      </c>
      <c r="H1209">
        <v>2</v>
      </c>
      <c r="I1209" t="s">
        <v>1051</v>
      </c>
      <c r="J1209" t="s">
        <v>1052</v>
      </c>
      <c r="K1209" t="s">
        <v>1053</v>
      </c>
      <c r="L1209">
        <v>1368</v>
      </c>
      <c r="N1209">
        <v>1011</v>
      </c>
      <c r="O1209" t="s">
        <v>978</v>
      </c>
      <c r="P1209" t="s">
        <v>978</v>
      </c>
      <c r="Q1209">
        <v>1</v>
      </c>
      <c r="X1209">
        <v>0.16</v>
      </c>
      <c r="Y1209">
        <v>0</v>
      </c>
      <c r="Z1209">
        <v>112.67</v>
      </c>
      <c r="AA1209">
        <v>13.61</v>
      </c>
      <c r="AB1209">
        <v>0</v>
      </c>
      <c r="AC1209">
        <v>0</v>
      </c>
      <c r="AD1209">
        <v>1</v>
      </c>
      <c r="AE1209">
        <v>0</v>
      </c>
      <c r="AF1209" t="s">
        <v>3</v>
      </c>
      <c r="AG1209">
        <v>0.16</v>
      </c>
      <c r="AH1209">
        <v>2</v>
      </c>
      <c r="AI1209">
        <v>69735648</v>
      </c>
      <c r="AJ1209">
        <v>1187</v>
      </c>
      <c r="AK1209">
        <v>0</v>
      </c>
      <c r="AL1209">
        <v>0</v>
      </c>
      <c r="AM1209">
        <v>0</v>
      </c>
      <c r="AN1209">
        <v>0</v>
      </c>
      <c r="AO1209">
        <v>0</v>
      </c>
      <c r="AP1209">
        <v>0</v>
      </c>
      <c r="AQ1209">
        <v>0</v>
      </c>
      <c r="AR1209">
        <v>0</v>
      </c>
    </row>
    <row r="1210" spans="1:44" x14ac:dyDescent="0.2">
      <c r="A1210">
        <f>ROW(Source!A1476)</f>
        <v>1476</v>
      </c>
      <c r="B1210">
        <v>69735655</v>
      </c>
      <c r="C1210">
        <v>69735645</v>
      </c>
      <c r="D1210">
        <v>27441327</v>
      </c>
      <c r="E1210">
        <v>1</v>
      </c>
      <c r="F1210">
        <v>1</v>
      </c>
      <c r="G1210">
        <v>1</v>
      </c>
      <c r="H1210">
        <v>2</v>
      </c>
      <c r="I1210" t="s">
        <v>975</v>
      </c>
      <c r="J1210" t="s">
        <v>976</v>
      </c>
      <c r="K1210" t="s">
        <v>977</v>
      </c>
      <c r="L1210">
        <v>1368</v>
      </c>
      <c r="N1210">
        <v>1011</v>
      </c>
      <c r="O1210" t="s">
        <v>978</v>
      </c>
      <c r="P1210" t="s">
        <v>978</v>
      </c>
      <c r="Q1210">
        <v>1</v>
      </c>
      <c r="X1210">
        <v>0.22</v>
      </c>
      <c r="Y1210">
        <v>0</v>
      </c>
      <c r="Z1210">
        <v>93.37</v>
      </c>
      <c r="AA1210">
        <v>11.69</v>
      </c>
      <c r="AB1210">
        <v>0</v>
      </c>
      <c r="AC1210">
        <v>0</v>
      </c>
      <c r="AD1210">
        <v>1</v>
      </c>
      <c r="AE1210">
        <v>0</v>
      </c>
      <c r="AF1210" t="s">
        <v>3</v>
      </c>
      <c r="AG1210">
        <v>0.22</v>
      </c>
      <c r="AH1210">
        <v>2</v>
      </c>
      <c r="AI1210">
        <v>69735649</v>
      </c>
      <c r="AJ1210">
        <v>1188</v>
      </c>
      <c r="AK1210">
        <v>0</v>
      </c>
      <c r="AL1210">
        <v>0</v>
      </c>
      <c r="AM1210">
        <v>0</v>
      </c>
      <c r="AN1210">
        <v>0</v>
      </c>
      <c r="AO1210">
        <v>0</v>
      </c>
      <c r="AP1210">
        <v>0</v>
      </c>
      <c r="AQ1210">
        <v>0</v>
      </c>
      <c r="AR1210">
        <v>0</v>
      </c>
    </row>
    <row r="1211" spans="1:44" x14ac:dyDescent="0.2">
      <c r="A1211">
        <f>ROW(Source!A1476)</f>
        <v>1476</v>
      </c>
      <c r="B1211">
        <v>69735656</v>
      </c>
      <c r="C1211">
        <v>69735645</v>
      </c>
      <c r="D1211">
        <v>27377917</v>
      </c>
      <c r="E1211">
        <v>1</v>
      </c>
      <c r="F1211">
        <v>1</v>
      </c>
      <c r="G1211">
        <v>1</v>
      </c>
      <c r="H1211">
        <v>3</v>
      </c>
      <c r="I1211" t="s">
        <v>666</v>
      </c>
      <c r="J1211" t="s">
        <v>1100</v>
      </c>
      <c r="K1211" t="s">
        <v>667</v>
      </c>
      <c r="L1211">
        <v>1348</v>
      </c>
      <c r="N1211">
        <v>1009</v>
      </c>
      <c r="O1211" t="s">
        <v>78</v>
      </c>
      <c r="P1211" t="s">
        <v>78</v>
      </c>
      <c r="Q1211">
        <v>1000</v>
      </c>
      <c r="X1211">
        <v>2.8000000000000001E-2</v>
      </c>
      <c r="Y1211">
        <v>10559.12</v>
      </c>
      <c r="Z1211">
        <v>0</v>
      </c>
      <c r="AA1211">
        <v>0</v>
      </c>
      <c r="AB1211">
        <v>0</v>
      </c>
      <c r="AC1211">
        <v>0</v>
      </c>
      <c r="AD1211">
        <v>1</v>
      </c>
      <c r="AE1211">
        <v>0</v>
      </c>
      <c r="AF1211" t="s">
        <v>3</v>
      </c>
      <c r="AG1211">
        <v>2.8000000000000001E-2</v>
      </c>
      <c r="AH1211">
        <v>2</v>
      </c>
      <c r="AI1211">
        <v>69735650</v>
      </c>
      <c r="AJ1211">
        <v>1189</v>
      </c>
      <c r="AK1211">
        <v>3</v>
      </c>
      <c r="AL1211">
        <v>-295.65536000000003</v>
      </c>
      <c r="AM1211">
        <v>0</v>
      </c>
      <c r="AN1211">
        <v>0</v>
      </c>
      <c r="AO1211">
        <v>0</v>
      </c>
      <c r="AP1211">
        <v>0</v>
      </c>
      <c r="AQ1211">
        <v>0</v>
      </c>
      <c r="AR1211">
        <v>1</v>
      </c>
    </row>
    <row r="1212" spans="1:44" x14ac:dyDescent="0.2">
      <c r="A1212">
        <f>ROW(Source!A1476)</f>
        <v>1476</v>
      </c>
      <c r="B1212">
        <v>69735657</v>
      </c>
      <c r="C1212">
        <v>69735645</v>
      </c>
      <c r="D1212">
        <v>27393896</v>
      </c>
      <c r="E1212">
        <v>1</v>
      </c>
      <c r="F1212">
        <v>1</v>
      </c>
      <c r="G1212">
        <v>1</v>
      </c>
      <c r="H1212">
        <v>3</v>
      </c>
      <c r="I1212" t="s">
        <v>1101</v>
      </c>
      <c r="J1212" t="s">
        <v>1102</v>
      </c>
      <c r="K1212" t="s">
        <v>1103</v>
      </c>
      <c r="L1212">
        <v>1348</v>
      </c>
      <c r="N1212">
        <v>1009</v>
      </c>
      <c r="O1212" t="s">
        <v>78</v>
      </c>
      <c r="P1212" t="s">
        <v>78</v>
      </c>
      <c r="Q1212">
        <v>1000</v>
      </c>
      <c r="X1212">
        <v>1</v>
      </c>
      <c r="Y1212">
        <v>6175.45</v>
      </c>
      <c r="Z1212">
        <v>0</v>
      </c>
      <c r="AA1212">
        <v>0</v>
      </c>
      <c r="AB1212">
        <v>0</v>
      </c>
      <c r="AC1212">
        <v>0</v>
      </c>
      <c r="AD1212">
        <v>1</v>
      </c>
      <c r="AE1212">
        <v>0</v>
      </c>
      <c r="AF1212" t="s">
        <v>3</v>
      </c>
      <c r="AG1212">
        <v>1</v>
      </c>
      <c r="AH1212">
        <v>3</v>
      </c>
      <c r="AI1212">
        <v>-1</v>
      </c>
      <c r="AJ1212" t="s">
        <v>3</v>
      </c>
      <c r="AK1212">
        <v>4</v>
      </c>
      <c r="AL1212">
        <v>-6175.45</v>
      </c>
      <c r="AM1212">
        <v>0</v>
      </c>
      <c r="AN1212">
        <v>0</v>
      </c>
      <c r="AO1212">
        <v>0</v>
      </c>
      <c r="AP1212">
        <v>0</v>
      </c>
      <c r="AQ1212">
        <v>0</v>
      </c>
      <c r="AR1212">
        <v>1</v>
      </c>
    </row>
    <row r="1213" spans="1:44" x14ac:dyDescent="0.2">
      <c r="A1213">
        <f>ROW(Source!A1477)</f>
        <v>1477</v>
      </c>
      <c r="B1213">
        <v>69735652</v>
      </c>
      <c r="C1213">
        <v>69735645</v>
      </c>
      <c r="D1213">
        <v>27493187</v>
      </c>
      <c r="E1213">
        <v>1</v>
      </c>
      <c r="F1213">
        <v>1</v>
      </c>
      <c r="G1213">
        <v>1</v>
      </c>
      <c r="H1213">
        <v>1</v>
      </c>
      <c r="I1213" t="s">
        <v>1049</v>
      </c>
      <c r="J1213" t="s">
        <v>3</v>
      </c>
      <c r="K1213" t="s">
        <v>1050</v>
      </c>
      <c r="L1213">
        <v>1369</v>
      </c>
      <c r="N1213">
        <v>1013</v>
      </c>
      <c r="O1213" t="s">
        <v>974</v>
      </c>
      <c r="P1213" t="s">
        <v>974</v>
      </c>
      <c r="Q1213">
        <v>1</v>
      </c>
      <c r="X1213">
        <v>12.64</v>
      </c>
      <c r="Y1213">
        <v>0</v>
      </c>
      <c r="Z1213">
        <v>0</v>
      </c>
      <c r="AA1213">
        <v>0</v>
      </c>
      <c r="AB1213">
        <v>8.93</v>
      </c>
      <c r="AC1213">
        <v>0</v>
      </c>
      <c r="AD1213">
        <v>1</v>
      </c>
      <c r="AE1213">
        <v>1</v>
      </c>
      <c r="AF1213" t="s">
        <v>3</v>
      </c>
      <c r="AG1213">
        <v>12.64</v>
      </c>
      <c r="AH1213">
        <v>2</v>
      </c>
      <c r="AI1213">
        <v>69735646</v>
      </c>
      <c r="AJ1213">
        <v>1191</v>
      </c>
      <c r="AK1213">
        <v>0</v>
      </c>
      <c r="AL1213">
        <v>0</v>
      </c>
      <c r="AM1213">
        <v>0</v>
      </c>
      <c r="AN1213">
        <v>0</v>
      </c>
      <c r="AO1213">
        <v>0</v>
      </c>
      <c r="AP1213">
        <v>0</v>
      </c>
      <c r="AQ1213">
        <v>0</v>
      </c>
      <c r="AR1213">
        <v>0</v>
      </c>
    </row>
    <row r="1214" spans="1:44" x14ac:dyDescent="0.2">
      <c r="A1214">
        <f>ROW(Source!A1477)</f>
        <v>1477</v>
      </c>
      <c r="B1214">
        <v>69735653</v>
      </c>
      <c r="C1214">
        <v>69735645</v>
      </c>
      <c r="D1214">
        <v>121548</v>
      </c>
      <c r="E1214">
        <v>1</v>
      </c>
      <c r="F1214">
        <v>1</v>
      </c>
      <c r="G1214">
        <v>1</v>
      </c>
      <c r="H1214">
        <v>1</v>
      </c>
      <c r="I1214" t="s">
        <v>36</v>
      </c>
      <c r="J1214" t="s">
        <v>3</v>
      </c>
      <c r="K1214" t="s">
        <v>981</v>
      </c>
      <c r="L1214">
        <v>608254</v>
      </c>
      <c r="N1214">
        <v>1013</v>
      </c>
      <c r="O1214" t="s">
        <v>982</v>
      </c>
      <c r="P1214" t="s">
        <v>982</v>
      </c>
      <c r="Q1214">
        <v>1</v>
      </c>
      <c r="X1214">
        <v>0.16</v>
      </c>
      <c r="Y1214">
        <v>0</v>
      </c>
      <c r="Z1214">
        <v>0</v>
      </c>
      <c r="AA1214">
        <v>0</v>
      </c>
      <c r="AB1214">
        <v>0</v>
      </c>
      <c r="AC1214">
        <v>0</v>
      </c>
      <c r="AD1214">
        <v>1</v>
      </c>
      <c r="AE1214">
        <v>2</v>
      </c>
      <c r="AF1214" t="s">
        <v>3</v>
      </c>
      <c r="AG1214">
        <v>0.16</v>
      </c>
      <c r="AH1214">
        <v>2</v>
      </c>
      <c r="AI1214">
        <v>69735647</v>
      </c>
      <c r="AJ1214">
        <v>1192</v>
      </c>
      <c r="AK1214">
        <v>0</v>
      </c>
      <c r="AL1214">
        <v>0</v>
      </c>
      <c r="AM1214">
        <v>0</v>
      </c>
      <c r="AN1214">
        <v>0</v>
      </c>
      <c r="AO1214">
        <v>0</v>
      </c>
      <c r="AP1214">
        <v>0</v>
      </c>
      <c r="AQ1214">
        <v>0</v>
      </c>
      <c r="AR1214">
        <v>0</v>
      </c>
    </row>
    <row r="1215" spans="1:44" x14ac:dyDescent="0.2">
      <c r="A1215">
        <f>ROW(Source!A1477)</f>
        <v>1477</v>
      </c>
      <c r="B1215">
        <v>69735654</v>
      </c>
      <c r="C1215">
        <v>69735645</v>
      </c>
      <c r="D1215">
        <v>27439499</v>
      </c>
      <c r="E1215">
        <v>1</v>
      </c>
      <c r="F1215">
        <v>1</v>
      </c>
      <c r="G1215">
        <v>1</v>
      </c>
      <c r="H1215">
        <v>2</v>
      </c>
      <c r="I1215" t="s">
        <v>1051</v>
      </c>
      <c r="J1215" t="s">
        <v>1052</v>
      </c>
      <c r="K1215" t="s">
        <v>1053</v>
      </c>
      <c r="L1215">
        <v>1368</v>
      </c>
      <c r="N1215">
        <v>1011</v>
      </c>
      <c r="O1215" t="s">
        <v>978</v>
      </c>
      <c r="P1215" t="s">
        <v>978</v>
      </c>
      <c r="Q1215">
        <v>1</v>
      </c>
      <c r="X1215">
        <v>0.16</v>
      </c>
      <c r="Y1215">
        <v>0</v>
      </c>
      <c r="Z1215">
        <v>112.67</v>
      </c>
      <c r="AA1215">
        <v>13.61</v>
      </c>
      <c r="AB1215">
        <v>0</v>
      </c>
      <c r="AC1215">
        <v>0</v>
      </c>
      <c r="AD1215">
        <v>1</v>
      </c>
      <c r="AE1215">
        <v>0</v>
      </c>
      <c r="AF1215" t="s">
        <v>3</v>
      </c>
      <c r="AG1215">
        <v>0.16</v>
      </c>
      <c r="AH1215">
        <v>2</v>
      </c>
      <c r="AI1215">
        <v>69735648</v>
      </c>
      <c r="AJ1215">
        <v>1193</v>
      </c>
      <c r="AK1215">
        <v>0</v>
      </c>
      <c r="AL1215">
        <v>0</v>
      </c>
      <c r="AM1215">
        <v>0</v>
      </c>
      <c r="AN1215">
        <v>0</v>
      </c>
      <c r="AO1215">
        <v>0</v>
      </c>
      <c r="AP1215">
        <v>0</v>
      </c>
      <c r="AQ1215">
        <v>0</v>
      </c>
      <c r="AR1215">
        <v>0</v>
      </c>
    </row>
    <row r="1216" spans="1:44" x14ac:dyDescent="0.2">
      <c r="A1216">
        <f>ROW(Source!A1477)</f>
        <v>1477</v>
      </c>
      <c r="B1216">
        <v>69735655</v>
      </c>
      <c r="C1216">
        <v>69735645</v>
      </c>
      <c r="D1216">
        <v>27441327</v>
      </c>
      <c r="E1216">
        <v>1</v>
      </c>
      <c r="F1216">
        <v>1</v>
      </c>
      <c r="G1216">
        <v>1</v>
      </c>
      <c r="H1216">
        <v>2</v>
      </c>
      <c r="I1216" t="s">
        <v>975</v>
      </c>
      <c r="J1216" t="s">
        <v>976</v>
      </c>
      <c r="K1216" t="s">
        <v>977</v>
      </c>
      <c r="L1216">
        <v>1368</v>
      </c>
      <c r="N1216">
        <v>1011</v>
      </c>
      <c r="O1216" t="s">
        <v>978</v>
      </c>
      <c r="P1216" t="s">
        <v>978</v>
      </c>
      <c r="Q1216">
        <v>1</v>
      </c>
      <c r="X1216">
        <v>0.22</v>
      </c>
      <c r="Y1216">
        <v>0</v>
      </c>
      <c r="Z1216">
        <v>93.37</v>
      </c>
      <c r="AA1216">
        <v>11.69</v>
      </c>
      <c r="AB1216">
        <v>0</v>
      </c>
      <c r="AC1216">
        <v>0</v>
      </c>
      <c r="AD1216">
        <v>1</v>
      </c>
      <c r="AE1216">
        <v>0</v>
      </c>
      <c r="AF1216" t="s">
        <v>3</v>
      </c>
      <c r="AG1216">
        <v>0.22</v>
      </c>
      <c r="AH1216">
        <v>2</v>
      </c>
      <c r="AI1216">
        <v>69735649</v>
      </c>
      <c r="AJ1216">
        <v>1194</v>
      </c>
      <c r="AK1216">
        <v>0</v>
      </c>
      <c r="AL1216">
        <v>0</v>
      </c>
      <c r="AM1216">
        <v>0</v>
      </c>
      <c r="AN1216">
        <v>0</v>
      </c>
      <c r="AO1216">
        <v>0</v>
      </c>
      <c r="AP1216">
        <v>0</v>
      </c>
      <c r="AQ1216">
        <v>0</v>
      </c>
      <c r="AR1216">
        <v>0</v>
      </c>
    </row>
    <row r="1217" spans="1:44" x14ac:dyDescent="0.2">
      <c r="A1217">
        <f>ROW(Source!A1477)</f>
        <v>1477</v>
      </c>
      <c r="B1217">
        <v>69735656</v>
      </c>
      <c r="C1217">
        <v>69735645</v>
      </c>
      <c r="D1217">
        <v>27377917</v>
      </c>
      <c r="E1217">
        <v>1</v>
      </c>
      <c r="F1217">
        <v>1</v>
      </c>
      <c r="G1217">
        <v>1</v>
      </c>
      <c r="H1217">
        <v>3</v>
      </c>
      <c r="I1217" t="s">
        <v>666</v>
      </c>
      <c r="J1217" t="s">
        <v>1100</v>
      </c>
      <c r="K1217" t="s">
        <v>667</v>
      </c>
      <c r="L1217">
        <v>1348</v>
      </c>
      <c r="N1217">
        <v>1009</v>
      </c>
      <c r="O1217" t="s">
        <v>78</v>
      </c>
      <c r="P1217" t="s">
        <v>78</v>
      </c>
      <c r="Q1217">
        <v>1000</v>
      </c>
      <c r="X1217">
        <v>2.8000000000000001E-2</v>
      </c>
      <c r="Y1217">
        <v>10559.12</v>
      </c>
      <c r="Z1217">
        <v>0</v>
      </c>
      <c r="AA1217">
        <v>0</v>
      </c>
      <c r="AB1217">
        <v>0</v>
      </c>
      <c r="AC1217">
        <v>0</v>
      </c>
      <c r="AD1217">
        <v>1</v>
      </c>
      <c r="AE1217">
        <v>0</v>
      </c>
      <c r="AF1217" t="s">
        <v>3</v>
      </c>
      <c r="AG1217">
        <v>2.8000000000000001E-2</v>
      </c>
      <c r="AH1217">
        <v>2</v>
      </c>
      <c r="AI1217">
        <v>69735650</v>
      </c>
      <c r="AJ1217">
        <v>1195</v>
      </c>
      <c r="AK1217">
        <v>3</v>
      </c>
      <c r="AL1217">
        <v>-295.65536000000003</v>
      </c>
      <c r="AM1217">
        <v>0</v>
      </c>
      <c r="AN1217">
        <v>0</v>
      </c>
      <c r="AO1217">
        <v>0</v>
      </c>
      <c r="AP1217">
        <v>0</v>
      </c>
      <c r="AQ1217">
        <v>0</v>
      </c>
      <c r="AR1217">
        <v>1</v>
      </c>
    </row>
    <row r="1218" spans="1:44" x14ac:dyDescent="0.2">
      <c r="A1218">
        <f>ROW(Source!A1477)</f>
        <v>1477</v>
      </c>
      <c r="B1218">
        <v>69735657</v>
      </c>
      <c r="C1218">
        <v>69735645</v>
      </c>
      <c r="D1218">
        <v>27393896</v>
      </c>
      <c r="E1218">
        <v>1</v>
      </c>
      <c r="F1218">
        <v>1</v>
      </c>
      <c r="G1218">
        <v>1</v>
      </c>
      <c r="H1218">
        <v>3</v>
      </c>
      <c r="I1218" t="s">
        <v>1101</v>
      </c>
      <c r="J1218" t="s">
        <v>1102</v>
      </c>
      <c r="K1218" t="s">
        <v>1103</v>
      </c>
      <c r="L1218">
        <v>1348</v>
      </c>
      <c r="N1218">
        <v>1009</v>
      </c>
      <c r="O1218" t="s">
        <v>78</v>
      </c>
      <c r="P1218" t="s">
        <v>78</v>
      </c>
      <c r="Q1218">
        <v>1000</v>
      </c>
      <c r="X1218">
        <v>1</v>
      </c>
      <c r="Y1218">
        <v>6175.45</v>
      </c>
      <c r="Z1218">
        <v>0</v>
      </c>
      <c r="AA1218">
        <v>0</v>
      </c>
      <c r="AB1218">
        <v>0</v>
      </c>
      <c r="AC1218">
        <v>0</v>
      </c>
      <c r="AD1218">
        <v>1</v>
      </c>
      <c r="AE1218">
        <v>0</v>
      </c>
      <c r="AF1218" t="s">
        <v>3</v>
      </c>
      <c r="AG1218">
        <v>1</v>
      </c>
      <c r="AH1218">
        <v>3</v>
      </c>
      <c r="AI1218">
        <v>-1</v>
      </c>
      <c r="AJ1218" t="s">
        <v>3</v>
      </c>
      <c r="AK1218">
        <v>4</v>
      </c>
      <c r="AL1218">
        <v>-6175.45</v>
      </c>
      <c r="AM1218">
        <v>0</v>
      </c>
      <c r="AN1218">
        <v>0</v>
      </c>
      <c r="AO1218">
        <v>0</v>
      </c>
      <c r="AP1218">
        <v>0</v>
      </c>
      <c r="AQ1218">
        <v>0</v>
      </c>
      <c r="AR1218">
        <v>1</v>
      </c>
    </row>
    <row r="1219" spans="1:44" x14ac:dyDescent="0.2">
      <c r="A1219">
        <f>ROW(Source!A1482)</f>
        <v>1482</v>
      </c>
      <c r="B1219">
        <v>69735667</v>
      </c>
      <c r="C1219">
        <v>69735660</v>
      </c>
      <c r="D1219">
        <v>27496319</v>
      </c>
      <c r="E1219">
        <v>1</v>
      </c>
      <c r="F1219">
        <v>1</v>
      </c>
      <c r="G1219">
        <v>1</v>
      </c>
      <c r="H1219">
        <v>1</v>
      </c>
      <c r="I1219" t="s">
        <v>1001</v>
      </c>
      <c r="J1219" t="s">
        <v>3</v>
      </c>
      <c r="K1219" t="s">
        <v>1002</v>
      </c>
      <c r="L1219">
        <v>1369</v>
      </c>
      <c r="N1219">
        <v>1013</v>
      </c>
      <c r="O1219" t="s">
        <v>974</v>
      </c>
      <c r="P1219" t="s">
        <v>974</v>
      </c>
      <c r="Q1219">
        <v>1</v>
      </c>
      <c r="X1219">
        <v>39.51</v>
      </c>
      <c r="Y1219">
        <v>0</v>
      </c>
      <c r="Z1219">
        <v>0</v>
      </c>
      <c r="AA1219">
        <v>0</v>
      </c>
      <c r="AB1219">
        <v>8.01</v>
      </c>
      <c r="AC1219">
        <v>0</v>
      </c>
      <c r="AD1219">
        <v>1</v>
      </c>
      <c r="AE1219">
        <v>1</v>
      </c>
      <c r="AF1219" t="s">
        <v>3</v>
      </c>
      <c r="AG1219">
        <v>39.51</v>
      </c>
      <c r="AH1219">
        <v>2</v>
      </c>
      <c r="AI1219">
        <v>69735661</v>
      </c>
      <c r="AJ1219">
        <v>1197</v>
      </c>
      <c r="AK1219">
        <v>0</v>
      </c>
      <c r="AL1219">
        <v>0</v>
      </c>
      <c r="AM1219">
        <v>0</v>
      </c>
      <c r="AN1219">
        <v>0</v>
      </c>
      <c r="AO1219">
        <v>0</v>
      </c>
      <c r="AP1219">
        <v>0</v>
      </c>
      <c r="AQ1219">
        <v>0</v>
      </c>
      <c r="AR1219">
        <v>0</v>
      </c>
    </row>
    <row r="1220" spans="1:44" x14ac:dyDescent="0.2">
      <c r="A1220">
        <f>ROW(Source!A1482)</f>
        <v>1482</v>
      </c>
      <c r="B1220">
        <v>69735668</v>
      </c>
      <c r="C1220">
        <v>69735660</v>
      </c>
      <c r="D1220">
        <v>121548</v>
      </c>
      <c r="E1220">
        <v>1</v>
      </c>
      <c r="F1220">
        <v>1</v>
      </c>
      <c r="G1220">
        <v>1</v>
      </c>
      <c r="H1220">
        <v>1</v>
      </c>
      <c r="I1220" t="s">
        <v>36</v>
      </c>
      <c r="J1220" t="s">
        <v>3</v>
      </c>
      <c r="K1220" t="s">
        <v>981</v>
      </c>
      <c r="L1220">
        <v>608254</v>
      </c>
      <c r="N1220">
        <v>1013</v>
      </c>
      <c r="O1220" t="s">
        <v>982</v>
      </c>
      <c r="P1220" t="s">
        <v>982</v>
      </c>
      <c r="Q1220">
        <v>1</v>
      </c>
      <c r="X1220">
        <v>1.27</v>
      </c>
      <c r="Y1220">
        <v>0</v>
      </c>
      <c r="Z1220">
        <v>0</v>
      </c>
      <c r="AA1220">
        <v>0</v>
      </c>
      <c r="AB1220">
        <v>0</v>
      </c>
      <c r="AC1220">
        <v>0</v>
      </c>
      <c r="AD1220">
        <v>1</v>
      </c>
      <c r="AE1220">
        <v>2</v>
      </c>
      <c r="AF1220" t="s">
        <v>3</v>
      </c>
      <c r="AG1220">
        <v>1.27</v>
      </c>
      <c r="AH1220">
        <v>2</v>
      </c>
      <c r="AI1220">
        <v>69735662</v>
      </c>
      <c r="AJ1220">
        <v>1198</v>
      </c>
      <c r="AK1220">
        <v>0</v>
      </c>
      <c r="AL1220">
        <v>0</v>
      </c>
      <c r="AM1220">
        <v>0</v>
      </c>
      <c r="AN1220">
        <v>0</v>
      </c>
      <c r="AO1220">
        <v>0</v>
      </c>
      <c r="AP1220">
        <v>0</v>
      </c>
      <c r="AQ1220">
        <v>0</v>
      </c>
      <c r="AR1220">
        <v>0</v>
      </c>
    </row>
    <row r="1221" spans="1:44" x14ac:dyDescent="0.2">
      <c r="A1221">
        <f>ROW(Source!A1482)</f>
        <v>1482</v>
      </c>
      <c r="B1221">
        <v>69735669</v>
      </c>
      <c r="C1221">
        <v>69735660</v>
      </c>
      <c r="D1221">
        <v>27439630</v>
      </c>
      <c r="E1221">
        <v>1</v>
      </c>
      <c r="F1221">
        <v>1</v>
      </c>
      <c r="G1221">
        <v>1</v>
      </c>
      <c r="H1221">
        <v>2</v>
      </c>
      <c r="I1221" t="s">
        <v>986</v>
      </c>
      <c r="J1221" t="s">
        <v>987</v>
      </c>
      <c r="K1221" t="s">
        <v>988</v>
      </c>
      <c r="L1221">
        <v>1368</v>
      </c>
      <c r="N1221">
        <v>1011</v>
      </c>
      <c r="O1221" t="s">
        <v>978</v>
      </c>
      <c r="P1221" t="s">
        <v>978</v>
      </c>
      <c r="Q1221">
        <v>1</v>
      </c>
      <c r="X1221">
        <v>1.27</v>
      </c>
      <c r="Y1221">
        <v>0</v>
      </c>
      <c r="Z1221">
        <v>31.27</v>
      </c>
      <c r="AA1221">
        <v>13.61</v>
      </c>
      <c r="AB1221">
        <v>0</v>
      </c>
      <c r="AC1221">
        <v>0</v>
      </c>
      <c r="AD1221">
        <v>1</v>
      </c>
      <c r="AE1221">
        <v>0</v>
      </c>
      <c r="AF1221" t="s">
        <v>3</v>
      </c>
      <c r="AG1221">
        <v>1.27</v>
      </c>
      <c r="AH1221">
        <v>2</v>
      </c>
      <c r="AI1221">
        <v>69735663</v>
      </c>
      <c r="AJ1221">
        <v>1199</v>
      </c>
      <c r="AK1221">
        <v>0</v>
      </c>
      <c r="AL1221">
        <v>0</v>
      </c>
      <c r="AM1221">
        <v>0</v>
      </c>
      <c r="AN1221">
        <v>0</v>
      </c>
      <c r="AO1221">
        <v>0</v>
      </c>
      <c r="AP1221">
        <v>0</v>
      </c>
      <c r="AQ1221">
        <v>0</v>
      </c>
      <c r="AR1221">
        <v>0</v>
      </c>
    </row>
    <row r="1222" spans="1:44" x14ac:dyDescent="0.2">
      <c r="A1222">
        <f>ROW(Source!A1482)</f>
        <v>1482</v>
      </c>
      <c r="B1222">
        <v>69735670</v>
      </c>
      <c r="C1222">
        <v>69735660</v>
      </c>
      <c r="D1222">
        <v>27440041</v>
      </c>
      <c r="E1222">
        <v>1</v>
      </c>
      <c r="F1222">
        <v>1</v>
      </c>
      <c r="G1222">
        <v>1</v>
      </c>
      <c r="H1222">
        <v>2</v>
      </c>
      <c r="I1222" t="s">
        <v>1003</v>
      </c>
      <c r="J1222" t="s">
        <v>1004</v>
      </c>
      <c r="K1222" t="s">
        <v>1005</v>
      </c>
      <c r="L1222">
        <v>1368</v>
      </c>
      <c r="N1222">
        <v>1011</v>
      </c>
      <c r="O1222" t="s">
        <v>978</v>
      </c>
      <c r="P1222" t="s">
        <v>978</v>
      </c>
      <c r="Q1222">
        <v>1</v>
      </c>
      <c r="X1222">
        <v>9.07</v>
      </c>
      <c r="Y1222">
        <v>0</v>
      </c>
      <c r="Z1222">
        <v>0.5</v>
      </c>
      <c r="AA1222">
        <v>0</v>
      </c>
      <c r="AB1222">
        <v>0</v>
      </c>
      <c r="AC1222">
        <v>0</v>
      </c>
      <c r="AD1222">
        <v>1</v>
      </c>
      <c r="AE1222">
        <v>0</v>
      </c>
      <c r="AF1222" t="s">
        <v>3</v>
      </c>
      <c r="AG1222">
        <v>9.07</v>
      </c>
      <c r="AH1222">
        <v>2</v>
      </c>
      <c r="AI1222">
        <v>69735664</v>
      </c>
      <c r="AJ1222">
        <v>1200</v>
      </c>
      <c r="AK1222">
        <v>0</v>
      </c>
      <c r="AL1222">
        <v>0</v>
      </c>
      <c r="AM1222">
        <v>0</v>
      </c>
      <c r="AN1222">
        <v>0</v>
      </c>
      <c r="AO1222">
        <v>0</v>
      </c>
      <c r="AP1222">
        <v>0</v>
      </c>
      <c r="AQ1222">
        <v>0</v>
      </c>
      <c r="AR1222">
        <v>0</v>
      </c>
    </row>
    <row r="1223" spans="1:44" x14ac:dyDescent="0.2">
      <c r="A1223">
        <f>ROW(Source!A1482)</f>
        <v>1482</v>
      </c>
      <c r="B1223">
        <v>69735671</v>
      </c>
      <c r="C1223">
        <v>69735660</v>
      </c>
      <c r="D1223">
        <v>27407705</v>
      </c>
      <c r="E1223">
        <v>1</v>
      </c>
      <c r="F1223">
        <v>1</v>
      </c>
      <c r="G1223">
        <v>1</v>
      </c>
      <c r="H1223">
        <v>3</v>
      </c>
      <c r="I1223" t="s">
        <v>1065</v>
      </c>
      <c r="J1223" t="s">
        <v>1066</v>
      </c>
      <c r="K1223" t="s">
        <v>1067</v>
      </c>
      <c r="L1223">
        <v>1339</v>
      </c>
      <c r="N1223">
        <v>1007</v>
      </c>
      <c r="O1223" t="s">
        <v>40</v>
      </c>
      <c r="P1223" t="s">
        <v>40</v>
      </c>
      <c r="Q1223">
        <v>1</v>
      </c>
      <c r="X1223">
        <v>2.04</v>
      </c>
      <c r="Y1223">
        <v>494.7</v>
      </c>
      <c r="Z1223">
        <v>0</v>
      </c>
      <c r="AA1223">
        <v>0</v>
      </c>
      <c r="AB1223">
        <v>0</v>
      </c>
      <c r="AC1223">
        <v>0</v>
      </c>
      <c r="AD1223">
        <v>1</v>
      </c>
      <c r="AE1223">
        <v>0</v>
      </c>
      <c r="AF1223" t="s">
        <v>3</v>
      </c>
      <c r="AG1223">
        <v>2.04</v>
      </c>
      <c r="AH1223">
        <v>3</v>
      </c>
      <c r="AI1223">
        <v>-1</v>
      </c>
      <c r="AJ1223" t="s">
        <v>3</v>
      </c>
      <c r="AK1223">
        <v>4</v>
      </c>
      <c r="AL1223">
        <v>-1009.188</v>
      </c>
      <c r="AM1223">
        <v>0</v>
      </c>
      <c r="AN1223">
        <v>0</v>
      </c>
      <c r="AO1223">
        <v>0</v>
      </c>
      <c r="AP1223">
        <v>0</v>
      </c>
      <c r="AQ1223">
        <v>0</v>
      </c>
      <c r="AR1223">
        <v>1</v>
      </c>
    </row>
    <row r="1224" spans="1:44" x14ac:dyDescent="0.2">
      <c r="A1224">
        <f>ROW(Source!A1482)</f>
        <v>1482</v>
      </c>
      <c r="B1224">
        <v>69735672</v>
      </c>
      <c r="C1224">
        <v>69735660</v>
      </c>
      <c r="D1224">
        <v>27416566</v>
      </c>
      <c r="E1224">
        <v>1</v>
      </c>
      <c r="F1224">
        <v>1</v>
      </c>
      <c r="G1224">
        <v>1</v>
      </c>
      <c r="H1224">
        <v>3</v>
      </c>
      <c r="I1224" t="s">
        <v>82</v>
      </c>
      <c r="J1224" t="s">
        <v>194</v>
      </c>
      <c r="K1224" t="s">
        <v>83</v>
      </c>
      <c r="L1224">
        <v>1339</v>
      </c>
      <c r="N1224">
        <v>1007</v>
      </c>
      <c r="O1224" t="s">
        <v>40</v>
      </c>
      <c r="P1224" t="s">
        <v>40</v>
      </c>
      <c r="Q1224">
        <v>1</v>
      </c>
      <c r="X1224">
        <v>3.5</v>
      </c>
      <c r="Y1224">
        <v>7.14</v>
      </c>
      <c r="Z1224">
        <v>0</v>
      </c>
      <c r="AA1224">
        <v>0</v>
      </c>
      <c r="AB1224">
        <v>0</v>
      </c>
      <c r="AC1224">
        <v>0</v>
      </c>
      <c r="AD1224">
        <v>1</v>
      </c>
      <c r="AE1224">
        <v>0</v>
      </c>
      <c r="AF1224" t="s">
        <v>3</v>
      </c>
      <c r="AG1224">
        <v>3.5</v>
      </c>
      <c r="AH1224">
        <v>2</v>
      </c>
      <c r="AI1224">
        <v>69735665</v>
      </c>
      <c r="AJ1224">
        <v>1201</v>
      </c>
      <c r="AK1224">
        <v>3</v>
      </c>
      <c r="AL1224">
        <v>-24.99</v>
      </c>
      <c r="AM1224">
        <v>0</v>
      </c>
      <c r="AN1224">
        <v>0</v>
      </c>
      <c r="AO1224">
        <v>0</v>
      </c>
      <c r="AP1224">
        <v>0</v>
      </c>
      <c r="AQ1224">
        <v>0</v>
      </c>
      <c r="AR1224">
        <v>1</v>
      </c>
    </row>
    <row r="1225" spans="1:44" x14ac:dyDescent="0.2">
      <c r="A1225">
        <f>ROW(Source!A1483)</f>
        <v>1483</v>
      </c>
      <c r="B1225">
        <v>69735667</v>
      </c>
      <c r="C1225">
        <v>69735660</v>
      </c>
      <c r="D1225">
        <v>27496319</v>
      </c>
      <c r="E1225">
        <v>1</v>
      </c>
      <c r="F1225">
        <v>1</v>
      </c>
      <c r="G1225">
        <v>1</v>
      </c>
      <c r="H1225">
        <v>1</v>
      </c>
      <c r="I1225" t="s">
        <v>1001</v>
      </c>
      <c r="J1225" t="s">
        <v>3</v>
      </c>
      <c r="K1225" t="s">
        <v>1002</v>
      </c>
      <c r="L1225">
        <v>1369</v>
      </c>
      <c r="N1225">
        <v>1013</v>
      </c>
      <c r="O1225" t="s">
        <v>974</v>
      </c>
      <c r="P1225" t="s">
        <v>974</v>
      </c>
      <c r="Q1225">
        <v>1</v>
      </c>
      <c r="X1225">
        <v>39.51</v>
      </c>
      <c r="Y1225">
        <v>0</v>
      </c>
      <c r="Z1225">
        <v>0</v>
      </c>
      <c r="AA1225">
        <v>0</v>
      </c>
      <c r="AB1225">
        <v>8.01</v>
      </c>
      <c r="AC1225">
        <v>0</v>
      </c>
      <c r="AD1225">
        <v>1</v>
      </c>
      <c r="AE1225">
        <v>1</v>
      </c>
      <c r="AF1225" t="s">
        <v>3</v>
      </c>
      <c r="AG1225">
        <v>39.51</v>
      </c>
      <c r="AH1225">
        <v>2</v>
      </c>
      <c r="AI1225">
        <v>69735661</v>
      </c>
      <c r="AJ1225">
        <v>1203</v>
      </c>
      <c r="AK1225">
        <v>0</v>
      </c>
      <c r="AL1225">
        <v>0</v>
      </c>
      <c r="AM1225">
        <v>0</v>
      </c>
      <c r="AN1225">
        <v>0</v>
      </c>
      <c r="AO1225">
        <v>0</v>
      </c>
      <c r="AP1225">
        <v>0</v>
      </c>
      <c r="AQ1225">
        <v>0</v>
      </c>
      <c r="AR1225">
        <v>0</v>
      </c>
    </row>
    <row r="1226" spans="1:44" x14ac:dyDescent="0.2">
      <c r="A1226">
        <f>ROW(Source!A1483)</f>
        <v>1483</v>
      </c>
      <c r="B1226">
        <v>69735668</v>
      </c>
      <c r="C1226">
        <v>69735660</v>
      </c>
      <c r="D1226">
        <v>121548</v>
      </c>
      <c r="E1226">
        <v>1</v>
      </c>
      <c r="F1226">
        <v>1</v>
      </c>
      <c r="G1226">
        <v>1</v>
      </c>
      <c r="H1226">
        <v>1</v>
      </c>
      <c r="I1226" t="s">
        <v>36</v>
      </c>
      <c r="J1226" t="s">
        <v>3</v>
      </c>
      <c r="K1226" t="s">
        <v>981</v>
      </c>
      <c r="L1226">
        <v>608254</v>
      </c>
      <c r="N1226">
        <v>1013</v>
      </c>
      <c r="O1226" t="s">
        <v>982</v>
      </c>
      <c r="P1226" t="s">
        <v>982</v>
      </c>
      <c r="Q1226">
        <v>1</v>
      </c>
      <c r="X1226">
        <v>1.27</v>
      </c>
      <c r="Y1226">
        <v>0</v>
      </c>
      <c r="Z1226">
        <v>0</v>
      </c>
      <c r="AA1226">
        <v>0</v>
      </c>
      <c r="AB1226">
        <v>0</v>
      </c>
      <c r="AC1226">
        <v>0</v>
      </c>
      <c r="AD1226">
        <v>1</v>
      </c>
      <c r="AE1226">
        <v>2</v>
      </c>
      <c r="AF1226" t="s">
        <v>3</v>
      </c>
      <c r="AG1226">
        <v>1.27</v>
      </c>
      <c r="AH1226">
        <v>2</v>
      </c>
      <c r="AI1226">
        <v>69735662</v>
      </c>
      <c r="AJ1226">
        <v>1204</v>
      </c>
      <c r="AK1226">
        <v>0</v>
      </c>
      <c r="AL1226">
        <v>0</v>
      </c>
      <c r="AM1226">
        <v>0</v>
      </c>
      <c r="AN1226">
        <v>0</v>
      </c>
      <c r="AO1226">
        <v>0</v>
      </c>
      <c r="AP1226">
        <v>0</v>
      </c>
      <c r="AQ1226">
        <v>0</v>
      </c>
      <c r="AR1226">
        <v>0</v>
      </c>
    </row>
    <row r="1227" spans="1:44" x14ac:dyDescent="0.2">
      <c r="A1227">
        <f>ROW(Source!A1483)</f>
        <v>1483</v>
      </c>
      <c r="B1227">
        <v>69735669</v>
      </c>
      <c r="C1227">
        <v>69735660</v>
      </c>
      <c r="D1227">
        <v>27439630</v>
      </c>
      <c r="E1227">
        <v>1</v>
      </c>
      <c r="F1227">
        <v>1</v>
      </c>
      <c r="G1227">
        <v>1</v>
      </c>
      <c r="H1227">
        <v>2</v>
      </c>
      <c r="I1227" t="s">
        <v>986</v>
      </c>
      <c r="J1227" t="s">
        <v>987</v>
      </c>
      <c r="K1227" t="s">
        <v>988</v>
      </c>
      <c r="L1227">
        <v>1368</v>
      </c>
      <c r="N1227">
        <v>1011</v>
      </c>
      <c r="O1227" t="s">
        <v>978</v>
      </c>
      <c r="P1227" t="s">
        <v>978</v>
      </c>
      <c r="Q1227">
        <v>1</v>
      </c>
      <c r="X1227">
        <v>1.27</v>
      </c>
      <c r="Y1227">
        <v>0</v>
      </c>
      <c r="Z1227">
        <v>31.27</v>
      </c>
      <c r="AA1227">
        <v>13.61</v>
      </c>
      <c r="AB1227">
        <v>0</v>
      </c>
      <c r="AC1227">
        <v>0</v>
      </c>
      <c r="AD1227">
        <v>1</v>
      </c>
      <c r="AE1227">
        <v>0</v>
      </c>
      <c r="AF1227" t="s">
        <v>3</v>
      </c>
      <c r="AG1227">
        <v>1.27</v>
      </c>
      <c r="AH1227">
        <v>2</v>
      </c>
      <c r="AI1227">
        <v>69735663</v>
      </c>
      <c r="AJ1227">
        <v>1205</v>
      </c>
      <c r="AK1227">
        <v>0</v>
      </c>
      <c r="AL1227">
        <v>0</v>
      </c>
      <c r="AM1227">
        <v>0</v>
      </c>
      <c r="AN1227">
        <v>0</v>
      </c>
      <c r="AO1227">
        <v>0</v>
      </c>
      <c r="AP1227">
        <v>0</v>
      </c>
      <c r="AQ1227">
        <v>0</v>
      </c>
      <c r="AR1227">
        <v>0</v>
      </c>
    </row>
    <row r="1228" spans="1:44" x14ac:dyDescent="0.2">
      <c r="A1228">
        <f>ROW(Source!A1483)</f>
        <v>1483</v>
      </c>
      <c r="B1228">
        <v>69735670</v>
      </c>
      <c r="C1228">
        <v>69735660</v>
      </c>
      <c r="D1228">
        <v>27440041</v>
      </c>
      <c r="E1228">
        <v>1</v>
      </c>
      <c r="F1228">
        <v>1</v>
      </c>
      <c r="G1228">
        <v>1</v>
      </c>
      <c r="H1228">
        <v>2</v>
      </c>
      <c r="I1228" t="s">
        <v>1003</v>
      </c>
      <c r="J1228" t="s">
        <v>1004</v>
      </c>
      <c r="K1228" t="s">
        <v>1005</v>
      </c>
      <c r="L1228">
        <v>1368</v>
      </c>
      <c r="N1228">
        <v>1011</v>
      </c>
      <c r="O1228" t="s">
        <v>978</v>
      </c>
      <c r="P1228" t="s">
        <v>978</v>
      </c>
      <c r="Q1228">
        <v>1</v>
      </c>
      <c r="X1228">
        <v>9.07</v>
      </c>
      <c r="Y1228">
        <v>0</v>
      </c>
      <c r="Z1228">
        <v>0.5</v>
      </c>
      <c r="AA1228">
        <v>0</v>
      </c>
      <c r="AB1228">
        <v>0</v>
      </c>
      <c r="AC1228">
        <v>0</v>
      </c>
      <c r="AD1228">
        <v>1</v>
      </c>
      <c r="AE1228">
        <v>0</v>
      </c>
      <c r="AF1228" t="s">
        <v>3</v>
      </c>
      <c r="AG1228">
        <v>9.07</v>
      </c>
      <c r="AH1228">
        <v>2</v>
      </c>
      <c r="AI1228">
        <v>69735664</v>
      </c>
      <c r="AJ1228">
        <v>1206</v>
      </c>
      <c r="AK1228">
        <v>0</v>
      </c>
      <c r="AL1228">
        <v>0</v>
      </c>
      <c r="AM1228">
        <v>0</v>
      </c>
      <c r="AN1228">
        <v>0</v>
      </c>
      <c r="AO1228">
        <v>0</v>
      </c>
      <c r="AP1228">
        <v>0</v>
      </c>
      <c r="AQ1228">
        <v>0</v>
      </c>
      <c r="AR1228">
        <v>0</v>
      </c>
    </row>
    <row r="1229" spans="1:44" x14ac:dyDescent="0.2">
      <c r="A1229">
        <f>ROW(Source!A1483)</f>
        <v>1483</v>
      </c>
      <c r="B1229">
        <v>69735671</v>
      </c>
      <c r="C1229">
        <v>69735660</v>
      </c>
      <c r="D1229">
        <v>27407705</v>
      </c>
      <c r="E1229">
        <v>1</v>
      </c>
      <c r="F1229">
        <v>1</v>
      </c>
      <c r="G1229">
        <v>1</v>
      </c>
      <c r="H1229">
        <v>3</v>
      </c>
      <c r="I1229" t="s">
        <v>1065</v>
      </c>
      <c r="J1229" t="s">
        <v>1066</v>
      </c>
      <c r="K1229" t="s">
        <v>1067</v>
      </c>
      <c r="L1229">
        <v>1339</v>
      </c>
      <c r="N1229">
        <v>1007</v>
      </c>
      <c r="O1229" t="s">
        <v>40</v>
      </c>
      <c r="P1229" t="s">
        <v>40</v>
      </c>
      <c r="Q1229">
        <v>1</v>
      </c>
      <c r="X1229">
        <v>2.04</v>
      </c>
      <c r="Y1229">
        <v>494.7</v>
      </c>
      <c r="Z1229">
        <v>0</v>
      </c>
      <c r="AA1229">
        <v>0</v>
      </c>
      <c r="AB1229">
        <v>0</v>
      </c>
      <c r="AC1229">
        <v>0</v>
      </c>
      <c r="AD1229">
        <v>1</v>
      </c>
      <c r="AE1229">
        <v>0</v>
      </c>
      <c r="AF1229" t="s">
        <v>3</v>
      </c>
      <c r="AG1229">
        <v>2.04</v>
      </c>
      <c r="AH1229">
        <v>3</v>
      </c>
      <c r="AI1229">
        <v>-1</v>
      </c>
      <c r="AJ1229" t="s">
        <v>3</v>
      </c>
      <c r="AK1229">
        <v>4</v>
      </c>
      <c r="AL1229">
        <v>-1009.188</v>
      </c>
      <c r="AM1229">
        <v>0</v>
      </c>
      <c r="AN1229">
        <v>0</v>
      </c>
      <c r="AO1229">
        <v>0</v>
      </c>
      <c r="AP1229">
        <v>0</v>
      </c>
      <c r="AQ1229">
        <v>0</v>
      </c>
      <c r="AR1229">
        <v>1</v>
      </c>
    </row>
    <row r="1230" spans="1:44" x14ac:dyDescent="0.2">
      <c r="A1230">
        <f>ROW(Source!A1483)</f>
        <v>1483</v>
      </c>
      <c r="B1230">
        <v>69735672</v>
      </c>
      <c r="C1230">
        <v>69735660</v>
      </c>
      <c r="D1230">
        <v>27416566</v>
      </c>
      <c r="E1230">
        <v>1</v>
      </c>
      <c r="F1230">
        <v>1</v>
      </c>
      <c r="G1230">
        <v>1</v>
      </c>
      <c r="H1230">
        <v>3</v>
      </c>
      <c r="I1230" t="s">
        <v>82</v>
      </c>
      <c r="J1230" t="s">
        <v>194</v>
      </c>
      <c r="K1230" t="s">
        <v>83</v>
      </c>
      <c r="L1230">
        <v>1339</v>
      </c>
      <c r="N1230">
        <v>1007</v>
      </c>
      <c r="O1230" t="s">
        <v>40</v>
      </c>
      <c r="P1230" t="s">
        <v>40</v>
      </c>
      <c r="Q1230">
        <v>1</v>
      </c>
      <c r="X1230">
        <v>3.5</v>
      </c>
      <c r="Y1230">
        <v>7.14</v>
      </c>
      <c r="Z1230">
        <v>0</v>
      </c>
      <c r="AA1230">
        <v>0</v>
      </c>
      <c r="AB1230">
        <v>0</v>
      </c>
      <c r="AC1230">
        <v>0</v>
      </c>
      <c r="AD1230">
        <v>1</v>
      </c>
      <c r="AE1230">
        <v>0</v>
      </c>
      <c r="AF1230" t="s">
        <v>3</v>
      </c>
      <c r="AG1230">
        <v>3.5</v>
      </c>
      <c r="AH1230">
        <v>2</v>
      </c>
      <c r="AI1230">
        <v>69735665</v>
      </c>
      <c r="AJ1230">
        <v>1207</v>
      </c>
      <c r="AK1230">
        <v>3</v>
      </c>
      <c r="AL1230">
        <v>-24.99</v>
      </c>
      <c r="AM1230">
        <v>0</v>
      </c>
      <c r="AN1230">
        <v>0</v>
      </c>
      <c r="AO1230">
        <v>0</v>
      </c>
      <c r="AP1230">
        <v>0</v>
      </c>
      <c r="AQ1230">
        <v>0</v>
      </c>
      <c r="AR1230">
        <v>1</v>
      </c>
    </row>
    <row r="1231" spans="1:44" x14ac:dyDescent="0.2">
      <c r="A1231">
        <f>ROW(Source!A1488)</f>
        <v>1488</v>
      </c>
      <c r="B1231">
        <v>69735681</v>
      </c>
      <c r="C1231">
        <v>69735675</v>
      </c>
      <c r="D1231">
        <v>27496319</v>
      </c>
      <c r="E1231">
        <v>1</v>
      </c>
      <c r="F1231">
        <v>1</v>
      </c>
      <c r="G1231">
        <v>1</v>
      </c>
      <c r="H1231">
        <v>1</v>
      </c>
      <c r="I1231" t="s">
        <v>1001</v>
      </c>
      <c r="J1231" t="s">
        <v>3</v>
      </c>
      <c r="K1231" t="s">
        <v>1002</v>
      </c>
      <c r="L1231">
        <v>1369</v>
      </c>
      <c r="N1231">
        <v>1013</v>
      </c>
      <c r="O1231" t="s">
        <v>974</v>
      </c>
      <c r="P1231" t="s">
        <v>974</v>
      </c>
      <c r="Q1231">
        <v>1</v>
      </c>
      <c r="X1231">
        <v>0.5</v>
      </c>
      <c r="Y1231">
        <v>0</v>
      </c>
      <c r="Z1231">
        <v>0</v>
      </c>
      <c r="AA1231">
        <v>0</v>
      </c>
      <c r="AB1231">
        <v>8.01</v>
      </c>
      <c r="AC1231">
        <v>0</v>
      </c>
      <c r="AD1231">
        <v>1</v>
      </c>
      <c r="AE1231">
        <v>1</v>
      </c>
      <c r="AF1231" t="s">
        <v>199</v>
      </c>
      <c r="AG1231">
        <v>2</v>
      </c>
      <c r="AH1231">
        <v>2</v>
      </c>
      <c r="AI1231">
        <v>69735676</v>
      </c>
      <c r="AJ1231">
        <v>1209</v>
      </c>
      <c r="AK1231">
        <v>0</v>
      </c>
      <c r="AL1231">
        <v>0</v>
      </c>
      <c r="AM1231">
        <v>0</v>
      </c>
      <c r="AN1231">
        <v>0</v>
      </c>
      <c r="AO1231">
        <v>0</v>
      </c>
      <c r="AP1231">
        <v>0</v>
      </c>
      <c r="AQ1231">
        <v>0</v>
      </c>
      <c r="AR1231">
        <v>0</v>
      </c>
    </row>
    <row r="1232" spans="1:44" x14ac:dyDescent="0.2">
      <c r="A1232">
        <f>ROW(Source!A1488)</f>
        <v>1488</v>
      </c>
      <c r="B1232">
        <v>69735682</v>
      </c>
      <c r="C1232">
        <v>69735675</v>
      </c>
      <c r="D1232">
        <v>121548</v>
      </c>
      <c r="E1232">
        <v>1</v>
      </c>
      <c r="F1232">
        <v>1</v>
      </c>
      <c r="G1232">
        <v>1</v>
      </c>
      <c r="H1232">
        <v>1</v>
      </c>
      <c r="I1232" t="s">
        <v>36</v>
      </c>
      <c r="J1232" t="s">
        <v>3</v>
      </c>
      <c r="K1232" t="s">
        <v>981</v>
      </c>
      <c r="L1232">
        <v>608254</v>
      </c>
      <c r="N1232">
        <v>1013</v>
      </c>
      <c r="O1232" t="s">
        <v>982</v>
      </c>
      <c r="P1232" t="s">
        <v>982</v>
      </c>
      <c r="Q1232">
        <v>1</v>
      </c>
      <c r="X1232">
        <v>0.21</v>
      </c>
      <c r="Y1232">
        <v>0</v>
      </c>
      <c r="Z1232">
        <v>0</v>
      </c>
      <c r="AA1232">
        <v>0</v>
      </c>
      <c r="AB1232">
        <v>0</v>
      </c>
      <c r="AC1232">
        <v>0</v>
      </c>
      <c r="AD1232">
        <v>1</v>
      </c>
      <c r="AE1232">
        <v>2</v>
      </c>
      <c r="AF1232" t="s">
        <v>199</v>
      </c>
      <c r="AG1232">
        <v>0.84</v>
      </c>
      <c r="AH1232">
        <v>2</v>
      </c>
      <c r="AI1232">
        <v>69735677</v>
      </c>
      <c r="AJ1232">
        <v>1210</v>
      </c>
      <c r="AK1232">
        <v>0</v>
      </c>
      <c r="AL1232">
        <v>0</v>
      </c>
      <c r="AM1232">
        <v>0</v>
      </c>
      <c r="AN1232">
        <v>0</v>
      </c>
      <c r="AO1232">
        <v>0</v>
      </c>
      <c r="AP1232">
        <v>0</v>
      </c>
      <c r="AQ1232">
        <v>0</v>
      </c>
      <c r="AR1232">
        <v>0</v>
      </c>
    </row>
    <row r="1233" spans="1:44" x14ac:dyDescent="0.2">
      <c r="A1233">
        <f>ROW(Source!A1488)</f>
        <v>1488</v>
      </c>
      <c r="B1233">
        <v>69735683</v>
      </c>
      <c r="C1233">
        <v>69735675</v>
      </c>
      <c r="D1233">
        <v>27439630</v>
      </c>
      <c r="E1233">
        <v>1</v>
      </c>
      <c r="F1233">
        <v>1</v>
      </c>
      <c r="G1233">
        <v>1</v>
      </c>
      <c r="H1233">
        <v>2</v>
      </c>
      <c r="I1233" t="s">
        <v>986</v>
      </c>
      <c r="J1233" t="s">
        <v>987</v>
      </c>
      <c r="K1233" t="s">
        <v>988</v>
      </c>
      <c r="L1233">
        <v>1368</v>
      </c>
      <c r="N1233">
        <v>1011</v>
      </c>
      <c r="O1233" t="s">
        <v>978</v>
      </c>
      <c r="P1233" t="s">
        <v>978</v>
      </c>
      <c r="Q1233">
        <v>1</v>
      </c>
      <c r="X1233">
        <v>0.21</v>
      </c>
      <c r="Y1233">
        <v>0</v>
      </c>
      <c r="Z1233">
        <v>31.27</v>
      </c>
      <c r="AA1233">
        <v>13.61</v>
      </c>
      <c r="AB1233">
        <v>0</v>
      </c>
      <c r="AC1233">
        <v>0</v>
      </c>
      <c r="AD1233">
        <v>1</v>
      </c>
      <c r="AE1233">
        <v>0</v>
      </c>
      <c r="AF1233" t="s">
        <v>199</v>
      </c>
      <c r="AG1233">
        <v>0.84</v>
      </c>
      <c r="AH1233">
        <v>2</v>
      </c>
      <c r="AI1233">
        <v>69735678</v>
      </c>
      <c r="AJ1233">
        <v>1211</v>
      </c>
      <c r="AK1233">
        <v>0</v>
      </c>
      <c r="AL1233">
        <v>0</v>
      </c>
      <c r="AM1233">
        <v>0</v>
      </c>
      <c r="AN1233">
        <v>0</v>
      </c>
      <c r="AO1233">
        <v>0</v>
      </c>
      <c r="AP1233">
        <v>0</v>
      </c>
      <c r="AQ1233">
        <v>0</v>
      </c>
      <c r="AR1233">
        <v>0</v>
      </c>
    </row>
    <row r="1234" spans="1:44" x14ac:dyDescent="0.2">
      <c r="A1234">
        <f>ROW(Source!A1488)</f>
        <v>1488</v>
      </c>
      <c r="B1234">
        <v>69735684</v>
      </c>
      <c r="C1234">
        <v>69735675</v>
      </c>
      <c r="D1234">
        <v>27440041</v>
      </c>
      <c r="E1234">
        <v>1</v>
      </c>
      <c r="F1234">
        <v>1</v>
      </c>
      <c r="G1234">
        <v>1</v>
      </c>
      <c r="H1234">
        <v>2</v>
      </c>
      <c r="I1234" t="s">
        <v>1003</v>
      </c>
      <c r="J1234" t="s">
        <v>1004</v>
      </c>
      <c r="K1234" t="s">
        <v>1005</v>
      </c>
      <c r="L1234">
        <v>1368</v>
      </c>
      <c r="N1234">
        <v>1011</v>
      </c>
      <c r="O1234" t="s">
        <v>978</v>
      </c>
      <c r="P1234" t="s">
        <v>978</v>
      </c>
      <c r="Q1234">
        <v>1</v>
      </c>
      <c r="X1234">
        <v>2.3199999999999998</v>
      </c>
      <c r="Y1234">
        <v>0</v>
      </c>
      <c r="Z1234">
        <v>0.5</v>
      </c>
      <c r="AA1234">
        <v>0</v>
      </c>
      <c r="AB1234">
        <v>0</v>
      </c>
      <c r="AC1234">
        <v>0</v>
      </c>
      <c r="AD1234">
        <v>1</v>
      </c>
      <c r="AE1234">
        <v>0</v>
      </c>
      <c r="AF1234" t="s">
        <v>199</v>
      </c>
      <c r="AG1234">
        <v>9.2799999999999994</v>
      </c>
      <c r="AH1234">
        <v>2</v>
      </c>
      <c r="AI1234">
        <v>69735679</v>
      </c>
      <c r="AJ1234">
        <v>1212</v>
      </c>
      <c r="AK1234">
        <v>0</v>
      </c>
      <c r="AL1234">
        <v>0</v>
      </c>
      <c r="AM1234">
        <v>0</v>
      </c>
      <c r="AN1234">
        <v>0</v>
      </c>
      <c r="AO1234">
        <v>0</v>
      </c>
      <c r="AP1234">
        <v>0</v>
      </c>
      <c r="AQ1234">
        <v>0</v>
      </c>
      <c r="AR1234">
        <v>0</v>
      </c>
    </row>
    <row r="1235" spans="1:44" x14ac:dyDescent="0.2">
      <c r="A1235">
        <f>ROW(Source!A1488)</f>
        <v>1488</v>
      </c>
      <c r="B1235">
        <v>69735685</v>
      </c>
      <c r="C1235">
        <v>69735675</v>
      </c>
      <c r="D1235">
        <v>27407705</v>
      </c>
      <c r="E1235">
        <v>1</v>
      </c>
      <c r="F1235">
        <v>1</v>
      </c>
      <c r="G1235">
        <v>1</v>
      </c>
      <c r="H1235">
        <v>3</v>
      </c>
      <c r="I1235" t="s">
        <v>1065</v>
      </c>
      <c r="J1235" t="s">
        <v>1066</v>
      </c>
      <c r="K1235" t="s">
        <v>1067</v>
      </c>
      <c r="L1235">
        <v>1339</v>
      </c>
      <c r="N1235">
        <v>1007</v>
      </c>
      <c r="O1235" t="s">
        <v>40</v>
      </c>
      <c r="P1235" t="s">
        <v>40</v>
      </c>
      <c r="Q1235">
        <v>1</v>
      </c>
      <c r="X1235">
        <v>0.51</v>
      </c>
      <c r="Y1235">
        <v>494.7</v>
      </c>
      <c r="Z1235">
        <v>0</v>
      </c>
      <c r="AA1235">
        <v>0</v>
      </c>
      <c r="AB1235">
        <v>0</v>
      </c>
      <c r="AC1235">
        <v>0</v>
      </c>
      <c r="AD1235">
        <v>1</v>
      </c>
      <c r="AE1235">
        <v>0</v>
      </c>
      <c r="AF1235" t="s">
        <v>199</v>
      </c>
      <c r="AG1235">
        <v>2.04</v>
      </c>
      <c r="AH1235">
        <v>3</v>
      </c>
      <c r="AI1235">
        <v>-1</v>
      </c>
      <c r="AJ1235" t="s">
        <v>3</v>
      </c>
      <c r="AK1235">
        <v>4</v>
      </c>
      <c r="AL1235">
        <v>-1009.188</v>
      </c>
      <c r="AM1235">
        <v>0</v>
      </c>
      <c r="AN1235">
        <v>0</v>
      </c>
      <c r="AO1235">
        <v>0</v>
      </c>
      <c r="AP1235">
        <v>0</v>
      </c>
      <c r="AQ1235">
        <v>0</v>
      </c>
      <c r="AR1235">
        <v>1</v>
      </c>
    </row>
    <row r="1236" spans="1:44" x14ac:dyDescent="0.2">
      <c r="A1236">
        <f>ROW(Source!A1489)</f>
        <v>1489</v>
      </c>
      <c r="B1236">
        <v>69735681</v>
      </c>
      <c r="C1236">
        <v>69735675</v>
      </c>
      <c r="D1236">
        <v>27496319</v>
      </c>
      <c r="E1236">
        <v>1</v>
      </c>
      <c r="F1236">
        <v>1</v>
      </c>
      <c r="G1236">
        <v>1</v>
      </c>
      <c r="H1236">
        <v>1</v>
      </c>
      <c r="I1236" t="s">
        <v>1001</v>
      </c>
      <c r="J1236" t="s">
        <v>3</v>
      </c>
      <c r="K1236" t="s">
        <v>1002</v>
      </c>
      <c r="L1236">
        <v>1369</v>
      </c>
      <c r="N1236">
        <v>1013</v>
      </c>
      <c r="O1236" t="s">
        <v>974</v>
      </c>
      <c r="P1236" t="s">
        <v>974</v>
      </c>
      <c r="Q1236">
        <v>1</v>
      </c>
      <c r="X1236">
        <v>0.5</v>
      </c>
      <c r="Y1236">
        <v>0</v>
      </c>
      <c r="Z1236">
        <v>0</v>
      </c>
      <c r="AA1236">
        <v>0</v>
      </c>
      <c r="AB1236">
        <v>8.01</v>
      </c>
      <c r="AC1236">
        <v>0</v>
      </c>
      <c r="AD1236">
        <v>1</v>
      </c>
      <c r="AE1236">
        <v>1</v>
      </c>
      <c r="AF1236" t="s">
        <v>199</v>
      </c>
      <c r="AG1236">
        <v>2</v>
      </c>
      <c r="AH1236">
        <v>2</v>
      </c>
      <c r="AI1236">
        <v>69735676</v>
      </c>
      <c r="AJ1236">
        <v>1214</v>
      </c>
      <c r="AK1236">
        <v>0</v>
      </c>
      <c r="AL1236">
        <v>0</v>
      </c>
      <c r="AM1236">
        <v>0</v>
      </c>
      <c r="AN1236">
        <v>0</v>
      </c>
      <c r="AO1236">
        <v>0</v>
      </c>
      <c r="AP1236">
        <v>0</v>
      </c>
      <c r="AQ1236">
        <v>0</v>
      </c>
      <c r="AR1236">
        <v>0</v>
      </c>
    </row>
    <row r="1237" spans="1:44" x14ac:dyDescent="0.2">
      <c r="A1237">
        <f>ROW(Source!A1489)</f>
        <v>1489</v>
      </c>
      <c r="B1237">
        <v>69735682</v>
      </c>
      <c r="C1237">
        <v>69735675</v>
      </c>
      <c r="D1237">
        <v>121548</v>
      </c>
      <c r="E1237">
        <v>1</v>
      </c>
      <c r="F1237">
        <v>1</v>
      </c>
      <c r="G1237">
        <v>1</v>
      </c>
      <c r="H1237">
        <v>1</v>
      </c>
      <c r="I1237" t="s">
        <v>36</v>
      </c>
      <c r="J1237" t="s">
        <v>3</v>
      </c>
      <c r="K1237" t="s">
        <v>981</v>
      </c>
      <c r="L1237">
        <v>608254</v>
      </c>
      <c r="N1237">
        <v>1013</v>
      </c>
      <c r="O1237" t="s">
        <v>982</v>
      </c>
      <c r="P1237" t="s">
        <v>982</v>
      </c>
      <c r="Q1237">
        <v>1</v>
      </c>
      <c r="X1237">
        <v>0.21</v>
      </c>
      <c r="Y1237">
        <v>0</v>
      </c>
      <c r="Z1237">
        <v>0</v>
      </c>
      <c r="AA1237">
        <v>0</v>
      </c>
      <c r="AB1237">
        <v>0</v>
      </c>
      <c r="AC1237">
        <v>0</v>
      </c>
      <c r="AD1237">
        <v>1</v>
      </c>
      <c r="AE1237">
        <v>2</v>
      </c>
      <c r="AF1237" t="s">
        <v>199</v>
      </c>
      <c r="AG1237">
        <v>0.84</v>
      </c>
      <c r="AH1237">
        <v>2</v>
      </c>
      <c r="AI1237">
        <v>69735677</v>
      </c>
      <c r="AJ1237">
        <v>1215</v>
      </c>
      <c r="AK1237">
        <v>0</v>
      </c>
      <c r="AL1237">
        <v>0</v>
      </c>
      <c r="AM1237">
        <v>0</v>
      </c>
      <c r="AN1237">
        <v>0</v>
      </c>
      <c r="AO1237">
        <v>0</v>
      </c>
      <c r="AP1237">
        <v>0</v>
      </c>
      <c r="AQ1237">
        <v>0</v>
      </c>
      <c r="AR1237">
        <v>0</v>
      </c>
    </row>
    <row r="1238" spans="1:44" x14ac:dyDescent="0.2">
      <c r="A1238">
        <f>ROW(Source!A1489)</f>
        <v>1489</v>
      </c>
      <c r="B1238">
        <v>69735683</v>
      </c>
      <c r="C1238">
        <v>69735675</v>
      </c>
      <c r="D1238">
        <v>27439630</v>
      </c>
      <c r="E1238">
        <v>1</v>
      </c>
      <c r="F1238">
        <v>1</v>
      </c>
      <c r="G1238">
        <v>1</v>
      </c>
      <c r="H1238">
        <v>2</v>
      </c>
      <c r="I1238" t="s">
        <v>986</v>
      </c>
      <c r="J1238" t="s">
        <v>987</v>
      </c>
      <c r="K1238" t="s">
        <v>988</v>
      </c>
      <c r="L1238">
        <v>1368</v>
      </c>
      <c r="N1238">
        <v>1011</v>
      </c>
      <c r="O1238" t="s">
        <v>978</v>
      </c>
      <c r="P1238" t="s">
        <v>978</v>
      </c>
      <c r="Q1238">
        <v>1</v>
      </c>
      <c r="X1238">
        <v>0.21</v>
      </c>
      <c r="Y1238">
        <v>0</v>
      </c>
      <c r="Z1238">
        <v>31.27</v>
      </c>
      <c r="AA1238">
        <v>13.61</v>
      </c>
      <c r="AB1238">
        <v>0</v>
      </c>
      <c r="AC1238">
        <v>0</v>
      </c>
      <c r="AD1238">
        <v>1</v>
      </c>
      <c r="AE1238">
        <v>0</v>
      </c>
      <c r="AF1238" t="s">
        <v>199</v>
      </c>
      <c r="AG1238">
        <v>0.84</v>
      </c>
      <c r="AH1238">
        <v>2</v>
      </c>
      <c r="AI1238">
        <v>69735678</v>
      </c>
      <c r="AJ1238">
        <v>1216</v>
      </c>
      <c r="AK1238">
        <v>0</v>
      </c>
      <c r="AL1238">
        <v>0</v>
      </c>
      <c r="AM1238">
        <v>0</v>
      </c>
      <c r="AN1238">
        <v>0</v>
      </c>
      <c r="AO1238">
        <v>0</v>
      </c>
      <c r="AP1238">
        <v>0</v>
      </c>
      <c r="AQ1238">
        <v>0</v>
      </c>
      <c r="AR1238">
        <v>0</v>
      </c>
    </row>
    <row r="1239" spans="1:44" x14ac:dyDescent="0.2">
      <c r="A1239">
        <f>ROW(Source!A1489)</f>
        <v>1489</v>
      </c>
      <c r="B1239">
        <v>69735684</v>
      </c>
      <c r="C1239">
        <v>69735675</v>
      </c>
      <c r="D1239">
        <v>27440041</v>
      </c>
      <c r="E1239">
        <v>1</v>
      </c>
      <c r="F1239">
        <v>1</v>
      </c>
      <c r="G1239">
        <v>1</v>
      </c>
      <c r="H1239">
        <v>2</v>
      </c>
      <c r="I1239" t="s">
        <v>1003</v>
      </c>
      <c r="J1239" t="s">
        <v>1004</v>
      </c>
      <c r="K1239" t="s">
        <v>1005</v>
      </c>
      <c r="L1239">
        <v>1368</v>
      </c>
      <c r="N1239">
        <v>1011</v>
      </c>
      <c r="O1239" t="s">
        <v>978</v>
      </c>
      <c r="P1239" t="s">
        <v>978</v>
      </c>
      <c r="Q1239">
        <v>1</v>
      </c>
      <c r="X1239">
        <v>2.3199999999999998</v>
      </c>
      <c r="Y1239">
        <v>0</v>
      </c>
      <c r="Z1239">
        <v>0.5</v>
      </c>
      <c r="AA1239">
        <v>0</v>
      </c>
      <c r="AB1239">
        <v>0</v>
      </c>
      <c r="AC1239">
        <v>0</v>
      </c>
      <c r="AD1239">
        <v>1</v>
      </c>
      <c r="AE1239">
        <v>0</v>
      </c>
      <c r="AF1239" t="s">
        <v>199</v>
      </c>
      <c r="AG1239">
        <v>9.2799999999999994</v>
      </c>
      <c r="AH1239">
        <v>2</v>
      </c>
      <c r="AI1239">
        <v>69735679</v>
      </c>
      <c r="AJ1239">
        <v>1217</v>
      </c>
      <c r="AK1239">
        <v>0</v>
      </c>
      <c r="AL1239">
        <v>0</v>
      </c>
      <c r="AM1239">
        <v>0</v>
      </c>
      <c r="AN1239">
        <v>0</v>
      </c>
      <c r="AO1239">
        <v>0</v>
      </c>
      <c r="AP1239">
        <v>0</v>
      </c>
      <c r="AQ1239">
        <v>0</v>
      </c>
      <c r="AR1239">
        <v>0</v>
      </c>
    </row>
    <row r="1240" spans="1:44" x14ac:dyDescent="0.2">
      <c r="A1240">
        <f>ROW(Source!A1489)</f>
        <v>1489</v>
      </c>
      <c r="B1240">
        <v>69735685</v>
      </c>
      <c r="C1240">
        <v>69735675</v>
      </c>
      <c r="D1240">
        <v>27407705</v>
      </c>
      <c r="E1240">
        <v>1</v>
      </c>
      <c r="F1240">
        <v>1</v>
      </c>
      <c r="G1240">
        <v>1</v>
      </c>
      <c r="H1240">
        <v>3</v>
      </c>
      <c r="I1240" t="s">
        <v>1065</v>
      </c>
      <c r="J1240" t="s">
        <v>1066</v>
      </c>
      <c r="K1240" t="s">
        <v>1067</v>
      </c>
      <c r="L1240">
        <v>1339</v>
      </c>
      <c r="N1240">
        <v>1007</v>
      </c>
      <c r="O1240" t="s">
        <v>40</v>
      </c>
      <c r="P1240" t="s">
        <v>40</v>
      </c>
      <c r="Q1240">
        <v>1</v>
      </c>
      <c r="X1240">
        <v>0.51</v>
      </c>
      <c r="Y1240">
        <v>494.7</v>
      </c>
      <c r="Z1240">
        <v>0</v>
      </c>
      <c r="AA1240">
        <v>0</v>
      </c>
      <c r="AB1240">
        <v>0</v>
      </c>
      <c r="AC1240">
        <v>0</v>
      </c>
      <c r="AD1240">
        <v>1</v>
      </c>
      <c r="AE1240">
        <v>0</v>
      </c>
      <c r="AF1240" t="s">
        <v>199</v>
      </c>
      <c r="AG1240">
        <v>2.04</v>
      </c>
      <c r="AH1240">
        <v>3</v>
      </c>
      <c r="AI1240">
        <v>-1</v>
      </c>
      <c r="AJ1240" t="s">
        <v>3</v>
      </c>
      <c r="AK1240">
        <v>4</v>
      </c>
      <c r="AL1240">
        <v>-1009.188</v>
      </c>
      <c r="AM1240">
        <v>0</v>
      </c>
      <c r="AN1240">
        <v>0</v>
      </c>
      <c r="AO1240">
        <v>0</v>
      </c>
      <c r="AP1240">
        <v>0</v>
      </c>
      <c r="AQ1240">
        <v>0</v>
      </c>
      <c r="AR1240">
        <v>1</v>
      </c>
    </row>
    <row r="1241" spans="1:44" x14ac:dyDescent="0.2">
      <c r="A1241">
        <f>ROW(Source!A1527)</f>
        <v>1527</v>
      </c>
      <c r="B1241">
        <v>69735692</v>
      </c>
      <c r="C1241">
        <v>69735687</v>
      </c>
      <c r="D1241">
        <v>27493087</v>
      </c>
      <c r="E1241">
        <v>1</v>
      </c>
      <c r="F1241">
        <v>1</v>
      </c>
      <c r="G1241">
        <v>1</v>
      </c>
      <c r="H1241">
        <v>1</v>
      </c>
      <c r="I1241" t="s">
        <v>992</v>
      </c>
      <c r="J1241" t="s">
        <v>3</v>
      </c>
      <c r="K1241" t="s">
        <v>993</v>
      </c>
      <c r="L1241">
        <v>1369</v>
      </c>
      <c r="N1241">
        <v>1013</v>
      </c>
      <c r="O1241" t="s">
        <v>974</v>
      </c>
      <c r="P1241" t="s">
        <v>974</v>
      </c>
      <c r="Q1241">
        <v>1</v>
      </c>
      <c r="X1241">
        <v>9.4700000000000006</v>
      </c>
      <c r="Y1241">
        <v>0</v>
      </c>
      <c r="Z1241">
        <v>0</v>
      </c>
      <c r="AA1241">
        <v>0</v>
      </c>
      <c r="AB1241">
        <v>9.48</v>
      </c>
      <c r="AC1241">
        <v>0</v>
      </c>
      <c r="AD1241">
        <v>1</v>
      </c>
      <c r="AE1241">
        <v>1</v>
      </c>
      <c r="AF1241" t="s">
        <v>3</v>
      </c>
      <c r="AG1241">
        <v>9.4700000000000006</v>
      </c>
      <c r="AH1241">
        <v>2</v>
      </c>
      <c r="AI1241">
        <v>69735688</v>
      </c>
      <c r="AJ1241">
        <v>1219</v>
      </c>
      <c r="AK1241">
        <v>0</v>
      </c>
      <c r="AL1241">
        <v>0</v>
      </c>
      <c r="AM1241">
        <v>0</v>
      </c>
      <c r="AN1241">
        <v>0</v>
      </c>
      <c r="AO1241">
        <v>0</v>
      </c>
      <c r="AP1241">
        <v>0</v>
      </c>
      <c r="AQ1241">
        <v>0</v>
      </c>
      <c r="AR1241">
        <v>0</v>
      </c>
    </row>
    <row r="1242" spans="1:44" x14ac:dyDescent="0.2">
      <c r="A1242">
        <f>ROW(Source!A1527)</f>
        <v>1527</v>
      </c>
      <c r="B1242">
        <v>69735693</v>
      </c>
      <c r="C1242">
        <v>69735687</v>
      </c>
      <c r="D1242">
        <v>27439597</v>
      </c>
      <c r="E1242">
        <v>1</v>
      </c>
      <c r="F1242">
        <v>1</v>
      </c>
      <c r="G1242">
        <v>1</v>
      </c>
      <c r="H1242">
        <v>2</v>
      </c>
      <c r="I1242" t="s">
        <v>994</v>
      </c>
      <c r="J1242" t="s">
        <v>995</v>
      </c>
      <c r="K1242" t="s">
        <v>996</v>
      </c>
      <c r="L1242">
        <v>1368</v>
      </c>
      <c r="N1242">
        <v>1011</v>
      </c>
      <c r="O1242" t="s">
        <v>978</v>
      </c>
      <c r="P1242" t="s">
        <v>978</v>
      </c>
      <c r="Q1242">
        <v>1</v>
      </c>
      <c r="X1242">
        <v>0.45</v>
      </c>
      <c r="Y1242">
        <v>0</v>
      </c>
      <c r="Z1242">
        <v>6.62</v>
      </c>
      <c r="AA1242">
        <v>0</v>
      </c>
      <c r="AB1242">
        <v>0</v>
      </c>
      <c r="AC1242">
        <v>0</v>
      </c>
      <c r="AD1242">
        <v>1</v>
      </c>
      <c r="AE1242">
        <v>0</v>
      </c>
      <c r="AF1242" t="s">
        <v>3</v>
      </c>
      <c r="AG1242">
        <v>0.45</v>
      </c>
      <c r="AH1242">
        <v>2</v>
      </c>
      <c r="AI1242">
        <v>69735689</v>
      </c>
      <c r="AJ1242">
        <v>1220</v>
      </c>
      <c r="AK1242">
        <v>0</v>
      </c>
      <c r="AL1242">
        <v>0</v>
      </c>
      <c r="AM1242">
        <v>0</v>
      </c>
      <c r="AN1242">
        <v>0</v>
      </c>
      <c r="AO1242">
        <v>0</v>
      </c>
      <c r="AP1242">
        <v>0</v>
      </c>
      <c r="AQ1242">
        <v>0</v>
      </c>
      <c r="AR1242">
        <v>0</v>
      </c>
    </row>
    <row r="1243" spans="1:44" x14ac:dyDescent="0.2">
      <c r="A1243">
        <f>ROW(Source!A1527)</f>
        <v>1527</v>
      </c>
      <c r="B1243">
        <v>69735694</v>
      </c>
      <c r="C1243">
        <v>69735687</v>
      </c>
      <c r="D1243">
        <v>27441327</v>
      </c>
      <c r="E1243">
        <v>1</v>
      </c>
      <c r="F1243">
        <v>1</v>
      </c>
      <c r="G1243">
        <v>1</v>
      </c>
      <c r="H1243">
        <v>2</v>
      </c>
      <c r="I1243" t="s">
        <v>975</v>
      </c>
      <c r="J1243" t="s">
        <v>976</v>
      </c>
      <c r="K1243" t="s">
        <v>977</v>
      </c>
      <c r="L1243">
        <v>1368</v>
      </c>
      <c r="N1243">
        <v>1011</v>
      </c>
      <c r="O1243" t="s">
        <v>978</v>
      </c>
      <c r="P1243" t="s">
        <v>978</v>
      </c>
      <c r="Q1243">
        <v>1</v>
      </c>
      <c r="X1243">
        <v>0.31</v>
      </c>
      <c r="Y1243">
        <v>0</v>
      </c>
      <c r="Z1243">
        <v>93.37</v>
      </c>
      <c r="AA1243">
        <v>11.69</v>
      </c>
      <c r="AB1243">
        <v>0</v>
      </c>
      <c r="AC1243">
        <v>0</v>
      </c>
      <c r="AD1243">
        <v>1</v>
      </c>
      <c r="AE1243">
        <v>0</v>
      </c>
      <c r="AF1243" t="s">
        <v>3</v>
      </c>
      <c r="AG1243">
        <v>0.31</v>
      </c>
      <c r="AH1243">
        <v>2</v>
      </c>
      <c r="AI1243">
        <v>69735690</v>
      </c>
      <c r="AJ1243">
        <v>1221</v>
      </c>
      <c r="AK1243">
        <v>0</v>
      </c>
      <c r="AL1243">
        <v>0</v>
      </c>
      <c r="AM1243">
        <v>0</v>
      </c>
      <c r="AN1243">
        <v>0</v>
      </c>
      <c r="AO1243">
        <v>0</v>
      </c>
      <c r="AP1243">
        <v>0</v>
      </c>
      <c r="AQ1243">
        <v>0</v>
      </c>
      <c r="AR1243">
        <v>0</v>
      </c>
    </row>
    <row r="1244" spans="1:44" x14ac:dyDescent="0.2">
      <c r="A1244">
        <f>ROW(Source!A1527)</f>
        <v>1527</v>
      </c>
      <c r="B1244">
        <v>69735695</v>
      </c>
      <c r="C1244">
        <v>69735687</v>
      </c>
      <c r="D1244">
        <v>27382910</v>
      </c>
      <c r="E1244">
        <v>1</v>
      </c>
      <c r="F1244">
        <v>1</v>
      </c>
      <c r="G1244">
        <v>1</v>
      </c>
      <c r="H1244">
        <v>3</v>
      </c>
      <c r="I1244" t="s">
        <v>651</v>
      </c>
      <c r="J1244" t="s">
        <v>1061</v>
      </c>
      <c r="K1244" t="s">
        <v>1062</v>
      </c>
      <c r="L1244">
        <v>1339</v>
      </c>
      <c r="N1244">
        <v>1007</v>
      </c>
      <c r="O1244" t="s">
        <v>40</v>
      </c>
      <c r="P1244" t="s">
        <v>40</v>
      </c>
      <c r="Q1244">
        <v>1</v>
      </c>
      <c r="X1244">
        <v>1.02</v>
      </c>
      <c r="Y1244">
        <v>994.39</v>
      </c>
      <c r="Z1244">
        <v>0</v>
      </c>
      <c r="AA1244">
        <v>0</v>
      </c>
      <c r="AB1244">
        <v>0</v>
      </c>
      <c r="AC1244">
        <v>0</v>
      </c>
      <c r="AD1244">
        <v>1</v>
      </c>
      <c r="AE1244">
        <v>0</v>
      </c>
      <c r="AF1244" t="s">
        <v>3</v>
      </c>
      <c r="AG1244">
        <v>1.02</v>
      </c>
      <c r="AH1244">
        <v>2</v>
      </c>
      <c r="AI1244">
        <v>69735691</v>
      </c>
      <c r="AJ1244">
        <v>1222</v>
      </c>
      <c r="AK1244">
        <v>3</v>
      </c>
      <c r="AL1244">
        <v>-1014.2778</v>
      </c>
      <c r="AM1244">
        <v>0</v>
      </c>
      <c r="AN1244">
        <v>0</v>
      </c>
      <c r="AO1244">
        <v>0</v>
      </c>
      <c r="AP1244">
        <v>0</v>
      </c>
      <c r="AQ1244">
        <v>0</v>
      </c>
      <c r="AR1244">
        <v>1</v>
      </c>
    </row>
    <row r="1245" spans="1:44" x14ac:dyDescent="0.2">
      <c r="A1245">
        <f>ROW(Source!A1528)</f>
        <v>1528</v>
      </c>
      <c r="B1245">
        <v>69735692</v>
      </c>
      <c r="C1245">
        <v>69735687</v>
      </c>
      <c r="D1245">
        <v>27493087</v>
      </c>
      <c r="E1245">
        <v>1</v>
      </c>
      <c r="F1245">
        <v>1</v>
      </c>
      <c r="G1245">
        <v>1</v>
      </c>
      <c r="H1245">
        <v>1</v>
      </c>
      <c r="I1245" t="s">
        <v>992</v>
      </c>
      <c r="J1245" t="s">
        <v>3</v>
      </c>
      <c r="K1245" t="s">
        <v>993</v>
      </c>
      <c r="L1245">
        <v>1369</v>
      </c>
      <c r="N1245">
        <v>1013</v>
      </c>
      <c r="O1245" t="s">
        <v>974</v>
      </c>
      <c r="P1245" t="s">
        <v>974</v>
      </c>
      <c r="Q1245">
        <v>1</v>
      </c>
      <c r="X1245">
        <v>9.4700000000000006</v>
      </c>
      <c r="Y1245">
        <v>0</v>
      </c>
      <c r="Z1245">
        <v>0</v>
      </c>
      <c r="AA1245">
        <v>0</v>
      </c>
      <c r="AB1245">
        <v>9.48</v>
      </c>
      <c r="AC1245">
        <v>0</v>
      </c>
      <c r="AD1245">
        <v>1</v>
      </c>
      <c r="AE1245">
        <v>1</v>
      </c>
      <c r="AF1245" t="s">
        <v>3</v>
      </c>
      <c r="AG1245">
        <v>9.4700000000000006</v>
      </c>
      <c r="AH1245">
        <v>2</v>
      </c>
      <c r="AI1245">
        <v>69735688</v>
      </c>
      <c r="AJ1245">
        <v>1223</v>
      </c>
      <c r="AK1245">
        <v>0</v>
      </c>
      <c r="AL1245">
        <v>0</v>
      </c>
      <c r="AM1245">
        <v>0</v>
      </c>
      <c r="AN1245">
        <v>0</v>
      </c>
      <c r="AO1245">
        <v>0</v>
      </c>
      <c r="AP1245">
        <v>0</v>
      </c>
      <c r="AQ1245">
        <v>0</v>
      </c>
      <c r="AR1245">
        <v>0</v>
      </c>
    </row>
    <row r="1246" spans="1:44" x14ac:dyDescent="0.2">
      <c r="A1246">
        <f>ROW(Source!A1528)</f>
        <v>1528</v>
      </c>
      <c r="B1246">
        <v>69735693</v>
      </c>
      <c r="C1246">
        <v>69735687</v>
      </c>
      <c r="D1246">
        <v>27439597</v>
      </c>
      <c r="E1246">
        <v>1</v>
      </c>
      <c r="F1246">
        <v>1</v>
      </c>
      <c r="G1246">
        <v>1</v>
      </c>
      <c r="H1246">
        <v>2</v>
      </c>
      <c r="I1246" t="s">
        <v>994</v>
      </c>
      <c r="J1246" t="s">
        <v>995</v>
      </c>
      <c r="K1246" t="s">
        <v>996</v>
      </c>
      <c r="L1246">
        <v>1368</v>
      </c>
      <c r="N1246">
        <v>1011</v>
      </c>
      <c r="O1246" t="s">
        <v>978</v>
      </c>
      <c r="P1246" t="s">
        <v>978</v>
      </c>
      <c r="Q1246">
        <v>1</v>
      </c>
      <c r="X1246">
        <v>0.45</v>
      </c>
      <c r="Y1246">
        <v>0</v>
      </c>
      <c r="Z1246">
        <v>6.62</v>
      </c>
      <c r="AA1246">
        <v>0</v>
      </c>
      <c r="AB1246">
        <v>0</v>
      </c>
      <c r="AC1246">
        <v>0</v>
      </c>
      <c r="AD1246">
        <v>1</v>
      </c>
      <c r="AE1246">
        <v>0</v>
      </c>
      <c r="AF1246" t="s">
        <v>3</v>
      </c>
      <c r="AG1246">
        <v>0.45</v>
      </c>
      <c r="AH1246">
        <v>2</v>
      </c>
      <c r="AI1246">
        <v>69735689</v>
      </c>
      <c r="AJ1246">
        <v>1224</v>
      </c>
      <c r="AK1246">
        <v>0</v>
      </c>
      <c r="AL1246">
        <v>0</v>
      </c>
      <c r="AM1246">
        <v>0</v>
      </c>
      <c r="AN1246">
        <v>0</v>
      </c>
      <c r="AO1246">
        <v>0</v>
      </c>
      <c r="AP1246">
        <v>0</v>
      </c>
      <c r="AQ1246">
        <v>0</v>
      </c>
      <c r="AR1246">
        <v>0</v>
      </c>
    </row>
    <row r="1247" spans="1:44" x14ac:dyDescent="0.2">
      <c r="A1247">
        <f>ROW(Source!A1528)</f>
        <v>1528</v>
      </c>
      <c r="B1247">
        <v>69735694</v>
      </c>
      <c r="C1247">
        <v>69735687</v>
      </c>
      <c r="D1247">
        <v>27441327</v>
      </c>
      <c r="E1247">
        <v>1</v>
      </c>
      <c r="F1247">
        <v>1</v>
      </c>
      <c r="G1247">
        <v>1</v>
      </c>
      <c r="H1247">
        <v>2</v>
      </c>
      <c r="I1247" t="s">
        <v>975</v>
      </c>
      <c r="J1247" t="s">
        <v>976</v>
      </c>
      <c r="K1247" t="s">
        <v>977</v>
      </c>
      <c r="L1247">
        <v>1368</v>
      </c>
      <c r="N1247">
        <v>1011</v>
      </c>
      <c r="O1247" t="s">
        <v>978</v>
      </c>
      <c r="P1247" t="s">
        <v>978</v>
      </c>
      <c r="Q1247">
        <v>1</v>
      </c>
      <c r="X1247">
        <v>0.31</v>
      </c>
      <c r="Y1247">
        <v>0</v>
      </c>
      <c r="Z1247">
        <v>93.37</v>
      </c>
      <c r="AA1247">
        <v>11.69</v>
      </c>
      <c r="AB1247">
        <v>0</v>
      </c>
      <c r="AC1247">
        <v>0</v>
      </c>
      <c r="AD1247">
        <v>1</v>
      </c>
      <c r="AE1247">
        <v>0</v>
      </c>
      <c r="AF1247" t="s">
        <v>3</v>
      </c>
      <c r="AG1247">
        <v>0.31</v>
      </c>
      <c r="AH1247">
        <v>2</v>
      </c>
      <c r="AI1247">
        <v>69735690</v>
      </c>
      <c r="AJ1247">
        <v>1225</v>
      </c>
      <c r="AK1247">
        <v>0</v>
      </c>
      <c r="AL1247">
        <v>0</v>
      </c>
      <c r="AM1247">
        <v>0</v>
      </c>
      <c r="AN1247">
        <v>0</v>
      </c>
      <c r="AO1247">
        <v>0</v>
      </c>
      <c r="AP1247">
        <v>0</v>
      </c>
      <c r="AQ1247">
        <v>0</v>
      </c>
      <c r="AR1247">
        <v>0</v>
      </c>
    </row>
    <row r="1248" spans="1:44" x14ac:dyDescent="0.2">
      <c r="A1248">
        <f>ROW(Source!A1528)</f>
        <v>1528</v>
      </c>
      <c r="B1248">
        <v>69735695</v>
      </c>
      <c r="C1248">
        <v>69735687</v>
      </c>
      <c r="D1248">
        <v>27382910</v>
      </c>
      <c r="E1248">
        <v>1</v>
      </c>
      <c r="F1248">
        <v>1</v>
      </c>
      <c r="G1248">
        <v>1</v>
      </c>
      <c r="H1248">
        <v>3</v>
      </c>
      <c r="I1248" t="s">
        <v>651</v>
      </c>
      <c r="J1248" t="s">
        <v>1061</v>
      </c>
      <c r="K1248" t="s">
        <v>1062</v>
      </c>
      <c r="L1248">
        <v>1339</v>
      </c>
      <c r="N1248">
        <v>1007</v>
      </c>
      <c r="O1248" t="s">
        <v>40</v>
      </c>
      <c r="P1248" t="s">
        <v>40</v>
      </c>
      <c r="Q1248">
        <v>1</v>
      </c>
      <c r="X1248">
        <v>1.02</v>
      </c>
      <c r="Y1248">
        <v>994.39</v>
      </c>
      <c r="Z1248">
        <v>0</v>
      </c>
      <c r="AA1248">
        <v>0</v>
      </c>
      <c r="AB1248">
        <v>0</v>
      </c>
      <c r="AC1248">
        <v>0</v>
      </c>
      <c r="AD1248">
        <v>1</v>
      </c>
      <c r="AE1248">
        <v>0</v>
      </c>
      <c r="AF1248" t="s">
        <v>3</v>
      </c>
      <c r="AG1248">
        <v>1.02</v>
      </c>
      <c r="AH1248">
        <v>2</v>
      </c>
      <c r="AI1248">
        <v>69735691</v>
      </c>
      <c r="AJ1248">
        <v>1226</v>
      </c>
      <c r="AK1248">
        <v>3</v>
      </c>
      <c r="AL1248">
        <v>-1014.2778</v>
      </c>
      <c r="AM1248">
        <v>0</v>
      </c>
      <c r="AN1248">
        <v>0</v>
      </c>
      <c r="AO1248">
        <v>0</v>
      </c>
      <c r="AP1248">
        <v>0</v>
      </c>
      <c r="AQ1248">
        <v>0</v>
      </c>
      <c r="AR1248">
        <v>1</v>
      </c>
    </row>
    <row r="1249" spans="1:44" x14ac:dyDescent="0.2">
      <c r="A1249">
        <f>ROW(Source!A1531)</f>
        <v>1531</v>
      </c>
      <c r="B1249">
        <v>69735704</v>
      </c>
      <c r="C1249">
        <v>69735697</v>
      </c>
      <c r="D1249">
        <v>27493187</v>
      </c>
      <c r="E1249">
        <v>1</v>
      </c>
      <c r="F1249">
        <v>1</v>
      </c>
      <c r="G1249">
        <v>1</v>
      </c>
      <c r="H1249">
        <v>1</v>
      </c>
      <c r="I1249" t="s">
        <v>1049</v>
      </c>
      <c r="J1249" t="s">
        <v>3</v>
      </c>
      <c r="K1249" t="s">
        <v>1050</v>
      </c>
      <c r="L1249">
        <v>1369</v>
      </c>
      <c r="N1249">
        <v>1013</v>
      </c>
      <c r="O1249" t="s">
        <v>974</v>
      </c>
      <c r="P1249" t="s">
        <v>974</v>
      </c>
      <c r="Q1249">
        <v>1</v>
      </c>
      <c r="X1249">
        <v>12.64</v>
      </c>
      <c r="Y1249">
        <v>0</v>
      </c>
      <c r="Z1249">
        <v>0</v>
      </c>
      <c r="AA1249">
        <v>0</v>
      </c>
      <c r="AB1249">
        <v>8.93</v>
      </c>
      <c r="AC1249">
        <v>0</v>
      </c>
      <c r="AD1249">
        <v>1</v>
      </c>
      <c r="AE1249">
        <v>1</v>
      </c>
      <c r="AF1249" t="s">
        <v>3</v>
      </c>
      <c r="AG1249">
        <v>12.64</v>
      </c>
      <c r="AH1249">
        <v>2</v>
      </c>
      <c r="AI1249">
        <v>69735698</v>
      </c>
      <c r="AJ1249">
        <v>1227</v>
      </c>
      <c r="AK1249">
        <v>0</v>
      </c>
      <c r="AL1249">
        <v>0</v>
      </c>
      <c r="AM1249">
        <v>0</v>
      </c>
      <c r="AN1249">
        <v>0</v>
      </c>
      <c r="AO1249">
        <v>0</v>
      </c>
      <c r="AP1249">
        <v>0</v>
      </c>
      <c r="AQ1249">
        <v>0</v>
      </c>
      <c r="AR1249">
        <v>0</v>
      </c>
    </row>
    <row r="1250" spans="1:44" x14ac:dyDescent="0.2">
      <c r="A1250">
        <f>ROW(Source!A1531)</f>
        <v>1531</v>
      </c>
      <c r="B1250">
        <v>69735705</v>
      </c>
      <c r="C1250">
        <v>69735697</v>
      </c>
      <c r="D1250">
        <v>121548</v>
      </c>
      <c r="E1250">
        <v>1</v>
      </c>
      <c r="F1250">
        <v>1</v>
      </c>
      <c r="G1250">
        <v>1</v>
      </c>
      <c r="H1250">
        <v>1</v>
      </c>
      <c r="I1250" t="s">
        <v>36</v>
      </c>
      <c r="J1250" t="s">
        <v>3</v>
      </c>
      <c r="K1250" t="s">
        <v>981</v>
      </c>
      <c r="L1250">
        <v>608254</v>
      </c>
      <c r="N1250">
        <v>1013</v>
      </c>
      <c r="O1250" t="s">
        <v>982</v>
      </c>
      <c r="P1250" t="s">
        <v>982</v>
      </c>
      <c r="Q1250">
        <v>1</v>
      </c>
      <c r="X1250">
        <v>0.16</v>
      </c>
      <c r="Y1250">
        <v>0</v>
      </c>
      <c r="Z1250">
        <v>0</v>
      </c>
      <c r="AA1250">
        <v>0</v>
      </c>
      <c r="AB1250">
        <v>0</v>
      </c>
      <c r="AC1250">
        <v>0</v>
      </c>
      <c r="AD1250">
        <v>1</v>
      </c>
      <c r="AE1250">
        <v>2</v>
      </c>
      <c r="AF1250" t="s">
        <v>3</v>
      </c>
      <c r="AG1250">
        <v>0.16</v>
      </c>
      <c r="AH1250">
        <v>2</v>
      </c>
      <c r="AI1250">
        <v>69735699</v>
      </c>
      <c r="AJ1250">
        <v>1228</v>
      </c>
      <c r="AK1250">
        <v>0</v>
      </c>
      <c r="AL1250">
        <v>0</v>
      </c>
      <c r="AM1250">
        <v>0</v>
      </c>
      <c r="AN1250">
        <v>0</v>
      </c>
      <c r="AO1250">
        <v>0</v>
      </c>
      <c r="AP1250">
        <v>0</v>
      </c>
      <c r="AQ1250">
        <v>0</v>
      </c>
      <c r="AR1250">
        <v>0</v>
      </c>
    </row>
    <row r="1251" spans="1:44" x14ac:dyDescent="0.2">
      <c r="A1251">
        <f>ROW(Source!A1531)</f>
        <v>1531</v>
      </c>
      <c r="B1251">
        <v>69735706</v>
      </c>
      <c r="C1251">
        <v>69735697</v>
      </c>
      <c r="D1251">
        <v>27439499</v>
      </c>
      <c r="E1251">
        <v>1</v>
      </c>
      <c r="F1251">
        <v>1</v>
      </c>
      <c r="G1251">
        <v>1</v>
      </c>
      <c r="H1251">
        <v>2</v>
      </c>
      <c r="I1251" t="s">
        <v>1051</v>
      </c>
      <c r="J1251" t="s">
        <v>1052</v>
      </c>
      <c r="K1251" t="s">
        <v>1053</v>
      </c>
      <c r="L1251">
        <v>1368</v>
      </c>
      <c r="N1251">
        <v>1011</v>
      </c>
      <c r="O1251" t="s">
        <v>978</v>
      </c>
      <c r="P1251" t="s">
        <v>978</v>
      </c>
      <c r="Q1251">
        <v>1</v>
      </c>
      <c r="X1251">
        <v>0.16</v>
      </c>
      <c r="Y1251">
        <v>0</v>
      </c>
      <c r="Z1251">
        <v>112.67</v>
      </c>
      <c r="AA1251">
        <v>13.61</v>
      </c>
      <c r="AB1251">
        <v>0</v>
      </c>
      <c r="AC1251">
        <v>0</v>
      </c>
      <c r="AD1251">
        <v>1</v>
      </c>
      <c r="AE1251">
        <v>0</v>
      </c>
      <c r="AF1251" t="s">
        <v>3</v>
      </c>
      <c r="AG1251">
        <v>0.16</v>
      </c>
      <c r="AH1251">
        <v>2</v>
      </c>
      <c r="AI1251">
        <v>69735700</v>
      </c>
      <c r="AJ1251">
        <v>1229</v>
      </c>
      <c r="AK1251">
        <v>0</v>
      </c>
      <c r="AL1251">
        <v>0</v>
      </c>
      <c r="AM1251">
        <v>0</v>
      </c>
      <c r="AN1251">
        <v>0</v>
      </c>
      <c r="AO1251">
        <v>0</v>
      </c>
      <c r="AP1251">
        <v>0</v>
      </c>
      <c r="AQ1251">
        <v>0</v>
      </c>
      <c r="AR1251">
        <v>0</v>
      </c>
    </row>
    <row r="1252" spans="1:44" x14ac:dyDescent="0.2">
      <c r="A1252">
        <f>ROW(Source!A1531)</f>
        <v>1531</v>
      </c>
      <c r="B1252">
        <v>69735707</v>
      </c>
      <c r="C1252">
        <v>69735697</v>
      </c>
      <c r="D1252">
        <v>27441327</v>
      </c>
      <c r="E1252">
        <v>1</v>
      </c>
      <c r="F1252">
        <v>1</v>
      </c>
      <c r="G1252">
        <v>1</v>
      </c>
      <c r="H1252">
        <v>2</v>
      </c>
      <c r="I1252" t="s">
        <v>975</v>
      </c>
      <c r="J1252" t="s">
        <v>976</v>
      </c>
      <c r="K1252" t="s">
        <v>977</v>
      </c>
      <c r="L1252">
        <v>1368</v>
      </c>
      <c r="N1252">
        <v>1011</v>
      </c>
      <c r="O1252" t="s">
        <v>978</v>
      </c>
      <c r="P1252" t="s">
        <v>978</v>
      </c>
      <c r="Q1252">
        <v>1</v>
      </c>
      <c r="X1252">
        <v>0.22</v>
      </c>
      <c r="Y1252">
        <v>0</v>
      </c>
      <c r="Z1252">
        <v>93.37</v>
      </c>
      <c r="AA1252">
        <v>11.69</v>
      </c>
      <c r="AB1252">
        <v>0</v>
      </c>
      <c r="AC1252">
        <v>0</v>
      </c>
      <c r="AD1252">
        <v>1</v>
      </c>
      <c r="AE1252">
        <v>0</v>
      </c>
      <c r="AF1252" t="s">
        <v>3</v>
      </c>
      <c r="AG1252">
        <v>0.22</v>
      </c>
      <c r="AH1252">
        <v>2</v>
      </c>
      <c r="AI1252">
        <v>69735701</v>
      </c>
      <c r="AJ1252">
        <v>1230</v>
      </c>
      <c r="AK1252">
        <v>0</v>
      </c>
      <c r="AL1252">
        <v>0</v>
      </c>
      <c r="AM1252">
        <v>0</v>
      </c>
      <c r="AN1252">
        <v>0</v>
      </c>
      <c r="AO1252">
        <v>0</v>
      </c>
      <c r="AP1252">
        <v>0</v>
      </c>
      <c r="AQ1252">
        <v>0</v>
      </c>
      <c r="AR1252">
        <v>0</v>
      </c>
    </row>
    <row r="1253" spans="1:44" x14ac:dyDescent="0.2">
      <c r="A1253">
        <f>ROW(Source!A1531)</f>
        <v>1531</v>
      </c>
      <c r="B1253">
        <v>69735708</v>
      </c>
      <c r="C1253">
        <v>69735697</v>
      </c>
      <c r="D1253">
        <v>27377917</v>
      </c>
      <c r="E1253">
        <v>1</v>
      </c>
      <c r="F1253">
        <v>1</v>
      </c>
      <c r="G1253">
        <v>1</v>
      </c>
      <c r="H1253">
        <v>3</v>
      </c>
      <c r="I1253" t="s">
        <v>666</v>
      </c>
      <c r="J1253" t="s">
        <v>1100</v>
      </c>
      <c r="K1253" t="s">
        <v>667</v>
      </c>
      <c r="L1253">
        <v>1348</v>
      </c>
      <c r="N1253">
        <v>1009</v>
      </c>
      <c r="O1253" t="s">
        <v>78</v>
      </c>
      <c r="P1253" t="s">
        <v>78</v>
      </c>
      <c r="Q1253">
        <v>1000</v>
      </c>
      <c r="X1253">
        <v>2.8000000000000001E-2</v>
      </c>
      <c r="Y1253">
        <v>10559.12</v>
      </c>
      <c r="Z1253">
        <v>0</v>
      </c>
      <c r="AA1253">
        <v>0</v>
      </c>
      <c r="AB1253">
        <v>0</v>
      </c>
      <c r="AC1253">
        <v>0</v>
      </c>
      <c r="AD1253">
        <v>1</v>
      </c>
      <c r="AE1253">
        <v>0</v>
      </c>
      <c r="AF1253" t="s">
        <v>3</v>
      </c>
      <c r="AG1253">
        <v>2.8000000000000001E-2</v>
      </c>
      <c r="AH1253">
        <v>2</v>
      </c>
      <c r="AI1253">
        <v>69735702</v>
      </c>
      <c r="AJ1253">
        <v>1231</v>
      </c>
      <c r="AK1253">
        <v>3</v>
      </c>
      <c r="AL1253">
        <v>-295.65536000000003</v>
      </c>
      <c r="AM1253">
        <v>0</v>
      </c>
      <c r="AN1253">
        <v>0</v>
      </c>
      <c r="AO1253">
        <v>0</v>
      </c>
      <c r="AP1253">
        <v>0</v>
      </c>
      <c r="AQ1253">
        <v>0</v>
      </c>
      <c r="AR1253">
        <v>1</v>
      </c>
    </row>
    <row r="1254" spans="1:44" x14ac:dyDescent="0.2">
      <c r="A1254">
        <f>ROW(Source!A1531)</f>
        <v>1531</v>
      </c>
      <c r="B1254">
        <v>69735709</v>
      </c>
      <c r="C1254">
        <v>69735697</v>
      </c>
      <c r="D1254">
        <v>27393896</v>
      </c>
      <c r="E1254">
        <v>1</v>
      </c>
      <c r="F1254">
        <v>1</v>
      </c>
      <c r="G1254">
        <v>1</v>
      </c>
      <c r="H1254">
        <v>3</v>
      </c>
      <c r="I1254" t="s">
        <v>1101</v>
      </c>
      <c r="J1254" t="s">
        <v>1102</v>
      </c>
      <c r="K1254" t="s">
        <v>1103</v>
      </c>
      <c r="L1254">
        <v>1348</v>
      </c>
      <c r="N1254">
        <v>1009</v>
      </c>
      <c r="O1254" t="s">
        <v>78</v>
      </c>
      <c r="P1254" t="s">
        <v>78</v>
      </c>
      <c r="Q1254">
        <v>1000</v>
      </c>
      <c r="X1254">
        <v>1</v>
      </c>
      <c r="Y1254">
        <v>6175.45</v>
      </c>
      <c r="Z1254">
        <v>0</v>
      </c>
      <c r="AA1254">
        <v>0</v>
      </c>
      <c r="AB1254">
        <v>0</v>
      </c>
      <c r="AC1254">
        <v>0</v>
      </c>
      <c r="AD1254">
        <v>1</v>
      </c>
      <c r="AE1254">
        <v>0</v>
      </c>
      <c r="AF1254" t="s">
        <v>3</v>
      </c>
      <c r="AG1254">
        <v>1</v>
      </c>
      <c r="AH1254">
        <v>3</v>
      </c>
      <c r="AI1254">
        <v>-1</v>
      </c>
      <c r="AJ1254" t="s">
        <v>3</v>
      </c>
      <c r="AK1254">
        <v>4</v>
      </c>
      <c r="AL1254">
        <v>-6175.45</v>
      </c>
      <c r="AM1254">
        <v>0</v>
      </c>
      <c r="AN1254">
        <v>0</v>
      </c>
      <c r="AO1254">
        <v>0</v>
      </c>
      <c r="AP1254">
        <v>0</v>
      </c>
      <c r="AQ1254">
        <v>0</v>
      </c>
      <c r="AR1254">
        <v>1</v>
      </c>
    </row>
    <row r="1255" spans="1:44" x14ac:dyDescent="0.2">
      <c r="A1255">
        <f>ROW(Source!A1532)</f>
        <v>1532</v>
      </c>
      <c r="B1255">
        <v>69735704</v>
      </c>
      <c r="C1255">
        <v>69735697</v>
      </c>
      <c r="D1255">
        <v>27493187</v>
      </c>
      <c r="E1255">
        <v>1</v>
      </c>
      <c r="F1255">
        <v>1</v>
      </c>
      <c r="G1255">
        <v>1</v>
      </c>
      <c r="H1255">
        <v>1</v>
      </c>
      <c r="I1255" t="s">
        <v>1049</v>
      </c>
      <c r="J1255" t="s">
        <v>3</v>
      </c>
      <c r="K1255" t="s">
        <v>1050</v>
      </c>
      <c r="L1255">
        <v>1369</v>
      </c>
      <c r="N1255">
        <v>1013</v>
      </c>
      <c r="O1255" t="s">
        <v>974</v>
      </c>
      <c r="P1255" t="s">
        <v>974</v>
      </c>
      <c r="Q1255">
        <v>1</v>
      </c>
      <c r="X1255">
        <v>12.64</v>
      </c>
      <c r="Y1255">
        <v>0</v>
      </c>
      <c r="Z1255">
        <v>0</v>
      </c>
      <c r="AA1255">
        <v>0</v>
      </c>
      <c r="AB1255">
        <v>8.93</v>
      </c>
      <c r="AC1255">
        <v>0</v>
      </c>
      <c r="AD1255">
        <v>1</v>
      </c>
      <c r="AE1255">
        <v>1</v>
      </c>
      <c r="AF1255" t="s">
        <v>3</v>
      </c>
      <c r="AG1255">
        <v>12.64</v>
      </c>
      <c r="AH1255">
        <v>2</v>
      </c>
      <c r="AI1255">
        <v>69735698</v>
      </c>
      <c r="AJ1255">
        <v>1233</v>
      </c>
      <c r="AK1255">
        <v>0</v>
      </c>
      <c r="AL1255">
        <v>0</v>
      </c>
      <c r="AM1255">
        <v>0</v>
      </c>
      <c r="AN1255">
        <v>0</v>
      </c>
      <c r="AO1255">
        <v>0</v>
      </c>
      <c r="AP1255">
        <v>0</v>
      </c>
      <c r="AQ1255">
        <v>0</v>
      </c>
      <c r="AR1255">
        <v>0</v>
      </c>
    </row>
    <row r="1256" spans="1:44" x14ac:dyDescent="0.2">
      <c r="A1256">
        <f>ROW(Source!A1532)</f>
        <v>1532</v>
      </c>
      <c r="B1256">
        <v>69735705</v>
      </c>
      <c r="C1256">
        <v>69735697</v>
      </c>
      <c r="D1256">
        <v>121548</v>
      </c>
      <c r="E1256">
        <v>1</v>
      </c>
      <c r="F1256">
        <v>1</v>
      </c>
      <c r="G1256">
        <v>1</v>
      </c>
      <c r="H1256">
        <v>1</v>
      </c>
      <c r="I1256" t="s">
        <v>36</v>
      </c>
      <c r="J1256" t="s">
        <v>3</v>
      </c>
      <c r="K1256" t="s">
        <v>981</v>
      </c>
      <c r="L1256">
        <v>608254</v>
      </c>
      <c r="N1256">
        <v>1013</v>
      </c>
      <c r="O1256" t="s">
        <v>982</v>
      </c>
      <c r="P1256" t="s">
        <v>982</v>
      </c>
      <c r="Q1256">
        <v>1</v>
      </c>
      <c r="X1256">
        <v>0.16</v>
      </c>
      <c r="Y1256">
        <v>0</v>
      </c>
      <c r="Z1256">
        <v>0</v>
      </c>
      <c r="AA1256">
        <v>0</v>
      </c>
      <c r="AB1256">
        <v>0</v>
      </c>
      <c r="AC1256">
        <v>0</v>
      </c>
      <c r="AD1256">
        <v>1</v>
      </c>
      <c r="AE1256">
        <v>2</v>
      </c>
      <c r="AF1256" t="s">
        <v>3</v>
      </c>
      <c r="AG1256">
        <v>0.16</v>
      </c>
      <c r="AH1256">
        <v>2</v>
      </c>
      <c r="AI1256">
        <v>69735699</v>
      </c>
      <c r="AJ1256">
        <v>1234</v>
      </c>
      <c r="AK1256">
        <v>0</v>
      </c>
      <c r="AL1256">
        <v>0</v>
      </c>
      <c r="AM1256">
        <v>0</v>
      </c>
      <c r="AN1256">
        <v>0</v>
      </c>
      <c r="AO1256">
        <v>0</v>
      </c>
      <c r="AP1256">
        <v>0</v>
      </c>
      <c r="AQ1256">
        <v>0</v>
      </c>
      <c r="AR1256">
        <v>0</v>
      </c>
    </row>
    <row r="1257" spans="1:44" x14ac:dyDescent="0.2">
      <c r="A1257">
        <f>ROW(Source!A1532)</f>
        <v>1532</v>
      </c>
      <c r="B1257">
        <v>69735706</v>
      </c>
      <c r="C1257">
        <v>69735697</v>
      </c>
      <c r="D1257">
        <v>27439499</v>
      </c>
      <c r="E1257">
        <v>1</v>
      </c>
      <c r="F1257">
        <v>1</v>
      </c>
      <c r="G1257">
        <v>1</v>
      </c>
      <c r="H1257">
        <v>2</v>
      </c>
      <c r="I1257" t="s">
        <v>1051</v>
      </c>
      <c r="J1257" t="s">
        <v>1052</v>
      </c>
      <c r="K1257" t="s">
        <v>1053</v>
      </c>
      <c r="L1257">
        <v>1368</v>
      </c>
      <c r="N1257">
        <v>1011</v>
      </c>
      <c r="O1257" t="s">
        <v>978</v>
      </c>
      <c r="P1257" t="s">
        <v>978</v>
      </c>
      <c r="Q1257">
        <v>1</v>
      </c>
      <c r="X1257">
        <v>0.16</v>
      </c>
      <c r="Y1257">
        <v>0</v>
      </c>
      <c r="Z1257">
        <v>112.67</v>
      </c>
      <c r="AA1257">
        <v>13.61</v>
      </c>
      <c r="AB1257">
        <v>0</v>
      </c>
      <c r="AC1257">
        <v>0</v>
      </c>
      <c r="AD1257">
        <v>1</v>
      </c>
      <c r="AE1257">
        <v>0</v>
      </c>
      <c r="AF1257" t="s">
        <v>3</v>
      </c>
      <c r="AG1257">
        <v>0.16</v>
      </c>
      <c r="AH1257">
        <v>2</v>
      </c>
      <c r="AI1257">
        <v>69735700</v>
      </c>
      <c r="AJ1257">
        <v>1235</v>
      </c>
      <c r="AK1257">
        <v>0</v>
      </c>
      <c r="AL1257">
        <v>0</v>
      </c>
      <c r="AM1257">
        <v>0</v>
      </c>
      <c r="AN1257">
        <v>0</v>
      </c>
      <c r="AO1257">
        <v>0</v>
      </c>
      <c r="AP1257">
        <v>0</v>
      </c>
      <c r="AQ1257">
        <v>0</v>
      </c>
      <c r="AR1257">
        <v>0</v>
      </c>
    </row>
    <row r="1258" spans="1:44" x14ac:dyDescent="0.2">
      <c r="A1258">
        <f>ROW(Source!A1532)</f>
        <v>1532</v>
      </c>
      <c r="B1258">
        <v>69735707</v>
      </c>
      <c r="C1258">
        <v>69735697</v>
      </c>
      <c r="D1258">
        <v>27441327</v>
      </c>
      <c r="E1258">
        <v>1</v>
      </c>
      <c r="F1258">
        <v>1</v>
      </c>
      <c r="G1258">
        <v>1</v>
      </c>
      <c r="H1258">
        <v>2</v>
      </c>
      <c r="I1258" t="s">
        <v>975</v>
      </c>
      <c r="J1258" t="s">
        <v>976</v>
      </c>
      <c r="K1258" t="s">
        <v>977</v>
      </c>
      <c r="L1258">
        <v>1368</v>
      </c>
      <c r="N1258">
        <v>1011</v>
      </c>
      <c r="O1258" t="s">
        <v>978</v>
      </c>
      <c r="P1258" t="s">
        <v>978</v>
      </c>
      <c r="Q1258">
        <v>1</v>
      </c>
      <c r="X1258">
        <v>0.22</v>
      </c>
      <c r="Y1258">
        <v>0</v>
      </c>
      <c r="Z1258">
        <v>93.37</v>
      </c>
      <c r="AA1258">
        <v>11.69</v>
      </c>
      <c r="AB1258">
        <v>0</v>
      </c>
      <c r="AC1258">
        <v>0</v>
      </c>
      <c r="AD1258">
        <v>1</v>
      </c>
      <c r="AE1258">
        <v>0</v>
      </c>
      <c r="AF1258" t="s">
        <v>3</v>
      </c>
      <c r="AG1258">
        <v>0.22</v>
      </c>
      <c r="AH1258">
        <v>2</v>
      </c>
      <c r="AI1258">
        <v>69735701</v>
      </c>
      <c r="AJ1258">
        <v>1236</v>
      </c>
      <c r="AK1258">
        <v>0</v>
      </c>
      <c r="AL1258">
        <v>0</v>
      </c>
      <c r="AM1258">
        <v>0</v>
      </c>
      <c r="AN1258">
        <v>0</v>
      </c>
      <c r="AO1258">
        <v>0</v>
      </c>
      <c r="AP1258">
        <v>0</v>
      </c>
      <c r="AQ1258">
        <v>0</v>
      </c>
      <c r="AR1258">
        <v>0</v>
      </c>
    </row>
    <row r="1259" spans="1:44" x14ac:dyDescent="0.2">
      <c r="A1259">
        <f>ROW(Source!A1532)</f>
        <v>1532</v>
      </c>
      <c r="B1259">
        <v>69735708</v>
      </c>
      <c r="C1259">
        <v>69735697</v>
      </c>
      <c r="D1259">
        <v>27377917</v>
      </c>
      <c r="E1259">
        <v>1</v>
      </c>
      <c r="F1259">
        <v>1</v>
      </c>
      <c r="G1259">
        <v>1</v>
      </c>
      <c r="H1259">
        <v>3</v>
      </c>
      <c r="I1259" t="s">
        <v>666</v>
      </c>
      <c r="J1259" t="s">
        <v>1100</v>
      </c>
      <c r="K1259" t="s">
        <v>667</v>
      </c>
      <c r="L1259">
        <v>1348</v>
      </c>
      <c r="N1259">
        <v>1009</v>
      </c>
      <c r="O1259" t="s">
        <v>78</v>
      </c>
      <c r="P1259" t="s">
        <v>78</v>
      </c>
      <c r="Q1259">
        <v>1000</v>
      </c>
      <c r="X1259">
        <v>2.8000000000000001E-2</v>
      </c>
      <c r="Y1259">
        <v>10559.12</v>
      </c>
      <c r="Z1259">
        <v>0</v>
      </c>
      <c r="AA1259">
        <v>0</v>
      </c>
      <c r="AB1259">
        <v>0</v>
      </c>
      <c r="AC1259">
        <v>0</v>
      </c>
      <c r="AD1259">
        <v>1</v>
      </c>
      <c r="AE1259">
        <v>0</v>
      </c>
      <c r="AF1259" t="s">
        <v>3</v>
      </c>
      <c r="AG1259">
        <v>2.8000000000000001E-2</v>
      </c>
      <c r="AH1259">
        <v>2</v>
      </c>
      <c r="AI1259">
        <v>69735702</v>
      </c>
      <c r="AJ1259">
        <v>1237</v>
      </c>
      <c r="AK1259">
        <v>3</v>
      </c>
      <c r="AL1259">
        <v>-295.65536000000003</v>
      </c>
      <c r="AM1259">
        <v>0</v>
      </c>
      <c r="AN1259">
        <v>0</v>
      </c>
      <c r="AO1259">
        <v>0</v>
      </c>
      <c r="AP1259">
        <v>0</v>
      </c>
      <c r="AQ1259">
        <v>0</v>
      </c>
      <c r="AR1259">
        <v>1</v>
      </c>
    </row>
    <row r="1260" spans="1:44" x14ac:dyDescent="0.2">
      <c r="A1260">
        <f>ROW(Source!A1532)</f>
        <v>1532</v>
      </c>
      <c r="B1260">
        <v>69735709</v>
      </c>
      <c r="C1260">
        <v>69735697</v>
      </c>
      <c r="D1260">
        <v>27393896</v>
      </c>
      <c r="E1260">
        <v>1</v>
      </c>
      <c r="F1260">
        <v>1</v>
      </c>
      <c r="G1260">
        <v>1</v>
      </c>
      <c r="H1260">
        <v>3</v>
      </c>
      <c r="I1260" t="s">
        <v>1101</v>
      </c>
      <c r="J1260" t="s">
        <v>1102</v>
      </c>
      <c r="K1260" t="s">
        <v>1103</v>
      </c>
      <c r="L1260">
        <v>1348</v>
      </c>
      <c r="N1260">
        <v>1009</v>
      </c>
      <c r="O1260" t="s">
        <v>78</v>
      </c>
      <c r="P1260" t="s">
        <v>78</v>
      </c>
      <c r="Q1260">
        <v>1000</v>
      </c>
      <c r="X1260">
        <v>1</v>
      </c>
      <c r="Y1260">
        <v>6175.45</v>
      </c>
      <c r="Z1260">
        <v>0</v>
      </c>
      <c r="AA1260">
        <v>0</v>
      </c>
      <c r="AB1260">
        <v>0</v>
      </c>
      <c r="AC1260">
        <v>0</v>
      </c>
      <c r="AD1260">
        <v>1</v>
      </c>
      <c r="AE1260">
        <v>0</v>
      </c>
      <c r="AF1260" t="s">
        <v>3</v>
      </c>
      <c r="AG1260">
        <v>1</v>
      </c>
      <c r="AH1260">
        <v>3</v>
      </c>
      <c r="AI1260">
        <v>-1</v>
      </c>
      <c r="AJ1260" t="s">
        <v>3</v>
      </c>
      <c r="AK1260">
        <v>4</v>
      </c>
      <c r="AL1260">
        <v>-6175.45</v>
      </c>
      <c r="AM1260">
        <v>0</v>
      </c>
      <c r="AN1260">
        <v>0</v>
      </c>
      <c r="AO1260">
        <v>0</v>
      </c>
      <c r="AP1260">
        <v>0</v>
      </c>
      <c r="AQ1260">
        <v>0</v>
      </c>
      <c r="AR1260">
        <v>1</v>
      </c>
    </row>
    <row r="1261" spans="1:44" x14ac:dyDescent="0.2">
      <c r="A1261">
        <f>ROW(Source!A1537)</f>
        <v>1537</v>
      </c>
      <c r="B1261">
        <v>69735719</v>
      </c>
      <c r="C1261">
        <v>69735712</v>
      </c>
      <c r="D1261">
        <v>27496319</v>
      </c>
      <c r="E1261">
        <v>1</v>
      </c>
      <c r="F1261">
        <v>1</v>
      </c>
      <c r="G1261">
        <v>1</v>
      </c>
      <c r="H1261">
        <v>1</v>
      </c>
      <c r="I1261" t="s">
        <v>1001</v>
      </c>
      <c r="J1261" t="s">
        <v>3</v>
      </c>
      <c r="K1261" t="s">
        <v>1002</v>
      </c>
      <c r="L1261">
        <v>1369</v>
      </c>
      <c r="N1261">
        <v>1013</v>
      </c>
      <c r="O1261" t="s">
        <v>974</v>
      </c>
      <c r="P1261" t="s">
        <v>974</v>
      </c>
      <c r="Q1261">
        <v>1</v>
      </c>
      <c r="X1261">
        <v>39.51</v>
      </c>
      <c r="Y1261">
        <v>0</v>
      </c>
      <c r="Z1261">
        <v>0</v>
      </c>
      <c r="AA1261">
        <v>0</v>
      </c>
      <c r="AB1261">
        <v>8.01</v>
      </c>
      <c r="AC1261">
        <v>0</v>
      </c>
      <c r="AD1261">
        <v>1</v>
      </c>
      <c r="AE1261">
        <v>1</v>
      </c>
      <c r="AF1261" t="s">
        <v>3</v>
      </c>
      <c r="AG1261">
        <v>39.51</v>
      </c>
      <c r="AH1261">
        <v>2</v>
      </c>
      <c r="AI1261">
        <v>69735713</v>
      </c>
      <c r="AJ1261">
        <v>1239</v>
      </c>
      <c r="AK1261">
        <v>0</v>
      </c>
      <c r="AL1261">
        <v>0</v>
      </c>
      <c r="AM1261">
        <v>0</v>
      </c>
      <c r="AN1261">
        <v>0</v>
      </c>
      <c r="AO1261">
        <v>0</v>
      </c>
      <c r="AP1261">
        <v>0</v>
      </c>
      <c r="AQ1261">
        <v>0</v>
      </c>
      <c r="AR1261">
        <v>0</v>
      </c>
    </row>
    <row r="1262" spans="1:44" x14ac:dyDescent="0.2">
      <c r="A1262">
        <f>ROW(Source!A1537)</f>
        <v>1537</v>
      </c>
      <c r="B1262">
        <v>69735720</v>
      </c>
      <c r="C1262">
        <v>69735712</v>
      </c>
      <c r="D1262">
        <v>121548</v>
      </c>
      <c r="E1262">
        <v>1</v>
      </c>
      <c r="F1262">
        <v>1</v>
      </c>
      <c r="G1262">
        <v>1</v>
      </c>
      <c r="H1262">
        <v>1</v>
      </c>
      <c r="I1262" t="s">
        <v>36</v>
      </c>
      <c r="J1262" t="s">
        <v>3</v>
      </c>
      <c r="K1262" t="s">
        <v>981</v>
      </c>
      <c r="L1262">
        <v>608254</v>
      </c>
      <c r="N1262">
        <v>1013</v>
      </c>
      <c r="O1262" t="s">
        <v>982</v>
      </c>
      <c r="P1262" t="s">
        <v>982</v>
      </c>
      <c r="Q1262">
        <v>1</v>
      </c>
      <c r="X1262">
        <v>1.27</v>
      </c>
      <c r="Y1262">
        <v>0</v>
      </c>
      <c r="Z1262">
        <v>0</v>
      </c>
      <c r="AA1262">
        <v>0</v>
      </c>
      <c r="AB1262">
        <v>0</v>
      </c>
      <c r="AC1262">
        <v>0</v>
      </c>
      <c r="AD1262">
        <v>1</v>
      </c>
      <c r="AE1262">
        <v>2</v>
      </c>
      <c r="AF1262" t="s">
        <v>3</v>
      </c>
      <c r="AG1262">
        <v>1.27</v>
      </c>
      <c r="AH1262">
        <v>2</v>
      </c>
      <c r="AI1262">
        <v>69735714</v>
      </c>
      <c r="AJ1262">
        <v>1240</v>
      </c>
      <c r="AK1262">
        <v>0</v>
      </c>
      <c r="AL1262">
        <v>0</v>
      </c>
      <c r="AM1262">
        <v>0</v>
      </c>
      <c r="AN1262">
        <v>0</v>
      </c>
      <c r="AO1262">
        <v>0</v>
      </c>
      <c r="AP1262">
        <v>0</v>
      </c>
      <c r="AQ1262">
        <v>0</v>
      </c>
      <c r="AR1262">
        <v>0</v>
      </c>
    </row>
    <row r="1263" spans="1:44" x14ac:dyDescent="0.2">
      <c r="A1263">
        <f>ROW(Source!A1537)</f>
        <v>1537</v>
      </c>
      <c r="B1263">
        <v>69735721</v>
      </c>
      <c r="C1263">
        <v>69735712</v>
      </c>
      <c r="D1263">
        <v>27439630</v>
      </c>
      <c r="E1263">
        <v>1</v>
      </c>
      <c r="F1263">
        <v>1</v>
      </c>
      <c r="G1263">
        <v>1</v>
      </c>
      <c r="H1263">
        <v>2</v>
      </c>
      <c r="I1263" t="s">
        <v>986</v>
      </c>
      <c r="J1263" t="s">
        <v>987</v>
      </c>
      <c r="K1263" t="s">
        <v>988</v>
      </c>
      <c r="L1263">
        <v>1368</v>
      </c>
      <c r="N1263">
        <v>1011</v>
      </c>
      <c r="O1263" t="s">
        <v>978</v>
      </c>
      <c r="P1263" t="s">
        <v>978</v>
      </c>
      <c r="Q1263">
        <v>1</v>
      </c>
      <c r="X1263">
        <v>1.27</v>
      </c>
      <c r="Y1263">
        <v>0</v>
      </c>
      <c r="Z1263">
        <v>31.27</v>
      </c>
      <c r="AA1263">
        <v>13.61</v>
      </c>
      <c r="AB1263">
        <v>0</v>
      </c>
      <c r="AC1263">
        <v>0</v>
      </c>
      <c r="AD1263">
        <v>1</v>
      </c>
      <c r="AE1263">
        <v>0</v>
      </c>
      <c r="AF1263" t="s">
        <v>3</v>
      </c>
      <c r="AG1263">
        <v>1.27</v>
      </c>
      <c r="AH1263">
        <v>2</v>
      </c>
      <c r="AI1263">
        <v>69735715</v>
      </c>
      <c r="AJ1263">
        <v>1241</v>
      </c>
      <c r="AK1263">
        <v>0</v>
      </c>
      <c r="AL1263">
        <v>0</v>
      </c>
      <c r="AM1263">
        <v>0</v>
      </c>
      <c r="AN1263">
        <v>0</v>
      </c>
      <c r="AO1263">
        <v>0</v>
      </c>
      <c r="AP1263">
        <v>0</v>
      </c>
      <c r="AQ1263">
        <v>0</v>
      </c>
      <c r="AR1263">
        <v>0</v>
      </c>
    </row>
    <row r="1264" spans="1:44" x14ac:dyDescent="0.2">
      <c r="A1264">
        <f>ROW(Source!A1537)</f>
        <v>1537</v>
      </c>
      <c r="B1264">
        <v>69735722</v>
      </c>
      <c r="C1264">
        <v>69735712</v>
      </c>
      <c r="D1264">
        <v>27440041</v>
      </c>
      <c r="E1264">
        <v>1</v>
      </c>
      <c r="F1264">
        <v>1</v>
      </c>
      <c r="G1264">
        <v>1</v>
      </c>
      <c r="H1264">
        <v>2</v>
      </c>
      <c r="I1264" t="s">
        <v>1003</v>
      </c>
      <c r="J1264" t="s">
        <v>1004</v>
      </c>
      <c r="K1264" t="s">
        <v>1005</v>
      </c>
      <c r="L1264">
        <v>1368</v>
      </c>
      <c r="N1264">
        <v>1011</v>
      </c>
      <c r="O1264" t="s">
        <v>978</v>
      </c>
      <c r="P1264" t="s">
        <v>978</v>
      </c>
      <c r="Q1264">
        <v>1</v>
      </c>
      <c r="X1264">
        <v>9.07</v>
      </c>
      <c r="Y1264">
        <v>0</v>
      </c>
      <c r="Z1264">
        <v>0.5</v>
      </c>
      <c r="AA1264">
        <v>0</v>
      </c>
      <c r="AB1264">
        <v>0</v>
      </c>
      <c r="AC1264">
        <v>0</v>
      </c>
      <c r="AD1264">
        <v>1</v>
      </c>
      <c r="AE1264">
        <v>0</v>
      </c>
      <c r="AF1264" t="s">
        <v>3</v>
      </c>
      <c r="AG1264">
        <v>9.07</v>
      </c>
      <c r="AH1264">
        <v>2</v>
      </c>
      <c r="AI1264">
        <v>69735716</v>
      </c>
      <c r="AJ1264">
        <v>1242</v>
      </c>
      <c r="AK1264">
        <v>0</v>
      </c>
      <c r="AL1264">
        <v>0</v>
      </c>
      <c r="AM1264">
        <v>0</v>
      </c>
      <c r="AN1264">
        <v>0</v>
      </c>
      <c r="AO1264">
        <v>0</v>
      </c>
      <c r="AP1264">
        <v>0</v>
      </c>
      <c r="AQ1264">
        <v>0</v>
      </c>
      <c r="AR1264">
        <v>0</v>
      </c>
    </row>
    <row r="1265" spans="1:44" x14ac:dyDescent="0.2">
      <c r="A1265">
        <f>ROW(Source!A1537)</f>
        <v>1537</v>
      </c>
      <c r="B1265">
        <v>69735723</v>
      </c>
      <c r="C1265">
        <v>69735712</v>
      </c>
      <c r="D1265">
        <v>27407705</v>
      </c>
      <c r="E1265">
        <v>1</v>
      </c>
      <c r="F1265">
        <v>1</v>
      </c>
      <c r="G1265">
        <v>1</v>
      </c>
      <c r="H1265">
        <v>3</v>
      </c>
      <c r="I1265" t="s">
        <v>1065</v>
      </c>
      <c r="J1265" t="s">
        <v>1066</v>
      </c>
      <c r="K1265" t="s">
        <v>1067</v>
      </c>
      <c r="L1265">
        <v>1339</v>
      </c>
      <c r="N1265">
        <v>1007</v>
      </c>
      <c r="O1265" t="s">
        <v>40</v>
      </c>
      <c r="P1265" t="s">
        <v>40</v>
      </c>
      <c r="Q1265">
        <v>1</v>
      </c>
      <c r="X1265">
        <v>2.04</v>
      </c>
      <c r="Y1265">
        <v>494.7</v>
      </c>
      <c r="Z1265">
        <v>0</v>
      </c>
      <c r="AA1265">
        <v>0</v>
      </c>
      <c r="AB1265">
        <v>0</v>
      </c>
      <c r="AC1265">
        <v>0</v>
      </c>
      <c r="AD1265">
        <v>1</v>
      </c>
      <c r="AE1265">
        <v>0</v>
      </c>
      <c r="AF1265" t="s">
        <v>3</v>
      </c>
      <c r="AG1265">
        <v>2.04</v>
      </c>
      <c r="AH1265">
        <v>3</v>
      </c>
      <c r="AI1265">
        <v>-1</v>
      </c>
      <c r="AJ1265" t="s">
        <v>3</v>
      </c>
      <c r="AK1265">
        <v>4</v>
      </c>
      <c r="AL1265">
        <v>-1009.188</v>
      </c>
      <c r="AM1265">
        <v>0</v>
      </c>
      <c r="AN1265">
        <v>0</v>
      </c>
      <c r="AO1265">
        <v>0</v>
      </c>
      <c r="AP1265">
        <v>0</v>
      </c>
      <c r="AQ1265">
        <v>0</v>
      </c>
      <c r="AR1265">
        <v>1</v>
      </c>
    </row>
    <row r="1266" spans="1:44" x14ac:dyDescent="0.2">
      <c r="A1266">
        <f>ROW(Source!A1537)</f>
        <v>1537</v>
      </c>
      <c r="B1266">
        <v>69735724</v>
      </c>
      <c r="C1266">
        <v>69735712</v>
      </c>
      <c r="D1266">
        <v>27416566</v>
      </c>
      <c r="E1266">
        <v>1</v>
      </c>
      <c r="F1266">
        <v>1</v>
      </c>
      <c r="G1266">
        <v>1</v>
      </c>
      <c r="H1266">
        <v>3</v>
      </c>
      <c r="I1266" t="s">
        <v>82</v>
      </c>
      <c r="J1266" t="s">
        <v>194</v>
      </c>
      <c r="K1266" t="s">
        <v>83</v>
      </c>
      <c r="L1266">
        <v>1339</v>
      </c>
      <c r="N1266">
        <v>1007</v>
      </c>
      <c r="O1266" t="s">
        <v>40</v>
      </c>
      <c r="P1266" t="s">
        <v>40</v>
      </c>
      <c r="Q1266">
        <v>1</v>
      </c>
      <c r="X1266">
        <v>3.5</v>
      </c>
      <c r="Y1266">
        <v>7.14</v>
      </c>
      <c r="Z1266">
        <v>0</v>
      </c>
      <c r="AA1266">
        <v>0</v>
      </c>
      <c r="AB1266">
        <v>0</v>
      </c>
      <c r="AC1266">
        <v>0</v>
      </c>
      <c r="AD1266">
        <v>1</v>
      </c>
      <c r="AE1266">
        <v>0</v>
      </c>
      <c r="AF1266" t="s">
        <v>3</v>
      </c>
      <c r="AG1266">
        <v>3.5</v>
      </c>
      <c r="AH1266">
        <v>2</v>
      </c>
      <c r="AI1266">
        <v>69735717</v>
      </c>
      <c r="AJ1266">
        <v>1243</v>
      </c>
      <c r="AK1266">
        <v>3</v>
      </c>
      <c r="AL1266">
        <v>-24.99</v>
      </c>
      <c r="AM1266">
        <v>0</v>
      </c>
      <c r="AN1266">
        <v>0</v>
      </c>
      <c r="AO1266">
        <v>0</v>
      </c>
      <c r="AP1266">
        <v>0</v>
      </c>
      <c r="AQ1266">
        <v>0</v>
      </c>
      <c r="AR1266">
        <v>1</v>
      </c>
    </row>
    <row r="1267" spans="1:44" x14ac:dyDescent="0.2">
      <c r="A1267">
        <f>ROW(Source!A1538)</f>
        <v>1538</v>
      </c>
      <c r="B1267">
        <v>69735719</v>
      </c>
      <c r="C1267">
        <v>69735712</v>
      </c>
      <c r="D1267">
        <v>27496319</v>
      </c>
      <c r="E1267">
        <v>1</v>
      </c>
      <c r="F1267">
        <v>1</v>
      </c>
      <c r="G1267">
        <v>1</v>
      </c>
      <c r="H1267">
        <v>1</v>
      </c>
      <c r="I1267" t="s">
        <v>1001</v>
      </c>
      <c r="J1267" t="s">
        <v>3</v>
      </c>
      <c r="K1267" t="s">
        <v>1002</v>
      </c>
      <c r="L1267">
        <v>1369</v>
      </c>
      <c r="N1267">
        <v>1013</v>
      </c>
      <c r="O1267" t="s">
        <v>974</v>
      </c>
      <c r="P1267" t="s">
        <v>974</v>
      </c>
      <c r="Q1267">
        <v>1</v>
      </c>
      <c r="X1267">
        <v>39.51</v>
      </c>
      <c r="Y1267">
        <v>0</v>
      </c>
      <c r="Z1267">
        <v>0</v>
      </c>
      <c r="AA1267">
        <v>0</v>
      </c>
      <c r="AB1267">
        <v>8.01</v>
      </c>
      <c r="AC1267">
        <v>0</v>
      </c>
      <c r="AD1267">
        <v>1</v>
      </c>
      <c r="AE1267">
        <v>1</v>
      </c>
      <c r="AF1267" t="s">
        <v>3</v>
      </c>
      <c r="AG1267">
        <v>39.51</v>
      </c>
      <c r="AH1267">
        <v>2</v>
      </c>
      <c r="AI1267">
        <v>69735713</v>
      </c>
      <c r="AJ1267">
        <v>1245</v>
      </c>
      <c r="AK1267">
        <v>0</v>
      </c>
      <c r="AL1267">
        <v>0</v>
      </c>
      <c r="AM1267">
        <v>0</v>
      </c>
      <c r="AN1267">
        <v>0</v>
      </c>
      <c r="AO1267">
        <v>0</v>
      </c>
      <c r="AP1267">
        <v>0</v>
      </c>
      <c r="AQ1267">
        <v>0</v>
      </c>
      <c r="AR1267">
        <v>0</v>
      </c>
    </row>
    <row r="1268" spans="1:44" x14ac:dyDescent="0.2">
      <c r="A1268">
        <f>ROW(Source!A1538)</f>
        <v>1538</v>
      </c>
      <c r="B1268">
        <v>69735720</v>
      </c>
      <c r="C1268">
        <v>69735712</v>
      </c>
      <c r="D1268">
        <v>121548</v>
      </c>
      <c r="E1268">
        <v>1</v>
      </c>
      <c r="F1268">
        <v>1</v>
      </c>
      <c r="G1268">
        <v>1</v>
      </c>
      <c r="H1268">
        <v>1</v>
      </c>
      <c r="I1268" t="s">
        <v>36</v>
      </c>
      <c r="J1268" t="s">
        <v>3</v>
      </c>
      <c r="K1268" t="s">
        <v>981</v>
      </c>
      <c r="L1268">
        <v>608254</v>
      </c>
      <c r="N1268">
        <v>1013</v>
      </c>
      <c r="O1268" t="s">
        <v>982</v>
      </c>
      <c r="P1268" t="s">
        <v>982</v>
      </c>
      <c r="Q1268">
        <v>1</v>
      </c>
      <c r="X1268">
        <v>1.27</v>
      </c>
      <c r="Y1268">
        <v>0</v>
      </c>
      <c r="Z1268">
        <v>0</v>
      </c>
      <c r="AA1268">
        <v>0</v>
      </c>
      <c r="AB1268">
        <v>0</v>
      </c>
      <c r="AC1268">
        <v>0</v>
      </c>
      <c r="AD1268">
        <v>1</v>
      </c>
      <c r="AE1268">
        <v>2</v>
      </c>
      <c r="AF1268" t="s">
        <v>3</v>
      </c>
      <c r="AG1268">
        <v>1.27</v>
      </c>
      <c r="AH1268">
        <v>2</v>
      </c>
      <c r="AI1268">
        <v>69735714</v>
      </c>
      <c r="AJ1268">
        <v>1246</v>
      </c>
      <c r="AK1268">
        <v>0</v>
      </c>
      <c r="AL1268">
        <v>0</v>
      </c>
      <c r="AM1268">
        <v>0</v>
      </c>
      <c r="AN1268">
        <v>0</v>
      </c>
      <c r="AO1268">
        <v>0</v>
      </c>
      <c r="AP1268">
        <v>0</v>
      </c>
      <c r="AQ1268">
        <v>0</v>
      </c>
      <c r="AR1268">
        <v>0</v>
      </c>
    </row>
    <row r="1269" spans="1:44" x14ac:dyDescent="0.2">
      <c r="A1269">
        <f>ROW(Source!A1538)</f>
        <v>1538</v>
      </c>
      <c r="B1269">
        <v>69735721</v>
      </c>
      <c r="C1269">
        <v>69735712</v>
      </c>
      <c r="D1269">
        <v>27439630</v>
      </c>
      <c r="E1269">
        <v>1</v>
      </c>
      <c r="F1269">
        <v>1</v>
      </c>
      <c r="G1269">
        <v>1</v>
      </c>
      <c r="H1269">
        <v>2</v>
      </c>
      <c r="I1269" t="s">
        <v>986</v>
      </c>
      <c r="J1269" t="s">
        <v>987</v>
      </c>
      <c r="K1269" t="s">
        <v>988</v>
      </c>
      <c r="L1269">
        <v>1368</v>
      </c>
      <c r="N1269">
        <v>1011</v>
      </c>
      <c r="O1269" t="s">
        <v>978</v>
      </c>
      <c r="P1269" t="s">
        <v>978</v>
      </c>
      <c r="Q1269">
        <v>1</v>
      </c>
      <c r="X1269">
        <v>1.27</v>
      </c>
      <c r="Y1269">
        <v>0</v>
      </c>
      <c r="Z1269">
        <v>31.27</v>
      </c>
      <c r="AA1269">
        <v>13.61</v>
      </c>
      <c r="AB1269">
        <v>0</v>
      </c>
      <c r="AC1269">
        <v>0</v>
      </c>
      <c r="AD1269">
        <v>1</v>
      </c>
      <c r="AE1269">
        <v>0</v>
      </c>
      <c r="AF1269" t="s">
        <v>3</v>
      </c>
      <c r="AG1269">
        <v>1.27</v>
      </c>
      <c r="AH1269">
        <v>2</v>
      </c>
      <c r="AI1269">
        <v>69735715</v>
      </c>
      <c r="AJ1269">
        <v>1247</v>
      </c>
      <c r="AK1269">
        <v>0</v>
      </c>
      <c r="AL1269">
        <v>0</v>
      </c>
      <c r="AM1269">
        <v>0</v>
      </c>
      <c r="AN1269">
        <v>0</v>
      </c>
      <c r="AO1269">
        <v>0</v>
      </c>
      <c r="AP1269">
        <v>0</v>
      </c>
      <c r="AQ1269">
        <v>0</v>
      </c>
      <c r="AR1269">
        <v>0</v>
      </c>
    </row>
    <row r="1270" spans="1:44" x14ac:dyDescent="0.2">
      <c r="A1270">
        <f>ROW(Source!A1538)</f>
        <v>1538</v>
      </c>
      <c r="B1270">
        <v>69735722</v>
      </c>
      <c r="C1270">
        <v>69735712</v>
      </c>
      <c r="D1270">
        <v>27440041</v>
      </c>
      <c r="E1270">
        <v>1</v>
      </c>
      <c r="F1270">
        <v>1</v>
      </c>
      <c r="G1270">
        <v>1</v>
      </c>
      <c r="H1270">
        <v>2</v>
      </c>
      <c r="I1270" t="s">
        <v>1003</v>
      </c>
      <c r="J1270" t="s">
        <v>1004</v>
      </c>
      <c r="K1270" t="s">
        <v>1005</v>
      </c>
      <c r="L1270">
        <v>1368</v>
      </c>
      <c r="N1270">
        <v>1011</v>
      </c>
      <c r="O1270" t="s">
        <v>978</v>
      </c>
      <c r="P1270" t="s">
        <v>978</v>
      </c>
      <c r="Q1270">
        <v>1</v>
      </c>
      <c r="X1270">
        <v>9.07</v>
      </c>
      <c r="Y1270">
        <v>0</v>
      </c>
      <c r="Z1270">
        <v>0.5</v>
      </c>
      <c r="AA1270">
        <v>0</v>
      </c>
      <c r="AB1270">
        <v>0</v>
      </c>
      <c r="AC1270">
        <v>0</v>
      </c>
      <c r="AD1270">
        <v>1</v>
      </c>
      <c r="AE1270">
        <v>0</v>
      </c>
      <c r="AF1270" t="s">
        <v>3</v>
      </c>
      <c r="AG1270">
        <v>9.07</v>
      </c>
      <c r="AH1270">
        <v>2</v>
      </c>
      <c r="AI1270">
        <v>69735716</v>
      </c>
      <c r="AJ1270">
        <v>1248</v>
      </c>
      <c r="AK1270">
        <v>0</v>
      </c>
      <c r="AL1270">
        <v>0</v>
      </c>
      <c r="AM1270">
        <v>0</v>
      </c>
      <c r="AN1270">
        <v>0</v>
      </c>
      <c r="AO1270">
        <v>0</v>
      </c>
      <c r="AP1270">
        <v>0</v>
      </c>
      <c r="AQ1270">
        <v>0</v>
      </c>
      <c r="AR1270">
        <v>0</v>
      </c>
    </row>
    <row r="1271" spans="1:44" x14ac:dyDescent="0.2">
      <c r="A1271">
        <f>ROW(Source!A1538)</f>
        <v>1538</v>
      </c>
      <c r="B1271">
        <v>69735723</v>
      </c>
      <c r="C1271">
        <v>69735712</v>
      </c>
      <c r="D1271">
        <v>27407705</v>
      </c>
      <c r="E1271">
        <v>1</v>
      </c>
      <c r="F1271">
        <v>1</v>
      </c>
      <c r="G1271">
        <v>1</v>
      </c>
      <c r="H1271">
        <v>3</v>
      </c>
      <c r="I1271" t="s">
        <v>1065</v>
      </c>
      <c r="J1271" t="s">
        <v>1066</v>
      </c>
      <c r="K1271" t="s">
        <v>1067</v>
      </c>
      <c r="L1271">
        <v>1339</v>
      </c>
      <c r="N1271">
        <v>1007</v>
      </c>
      <c r="O1271" t="s">
        <v>40</v>
      </c>
      <c r="P1271" t="s">
        <v>40</v>
      </c>
      <c r="Q1271">
        <v>1</v>
      </c>
      <c r="X1271">
        <v>2.04</v>
      </c>
      <c r="Y1271">
        <v>494.7</v>
      </c>
      <c r="Z1271">
        <v>0</v>
      </c>
      <c r="AA1271">
        <v>0</v>
      </c>
      <c r="AB1271">
        <v>0</v>
      </c>
      <c r="AC1271">
        <v>0</v>
      </c>
      <c r="AD1271">
        <v>1</v>
      </c>
      <c r="AE1271">
        <v>0</v>
      </c>
      <c r="AF1271" t="s">
        <v>3</v>
      </c>
      <c r="AG1271">
        <v>2.04</v>
      </c>
      <c r="AH1271">
        <v>3</v>
      </c>
      <c r="AI1271">
        <v>-1</v>
      </c>
      <c r="AJ1271" t="s">
        <v>3</v>
      </c>
      <c r="AK1271">
        <v>4</v>
      </c>
      <c r="AL1271">
        <v>-1009.188</v>
      </c>
      <c r="AM1271">
        <v>0</v>
      </c>
      <c r="AN1271">
        <v>0</v>
      </c>
      <c r="AO1271">
        <v>0</v>
      </c>
      <c r="AP1271">
        <v>0</v>
      </c>
      <c r="AQ1271">
        <v>0</v>
      </c>
      <c r="AR1271">
        <v>1</v>
      </c>
    </row>
    <row r="1272" spans="1:44" x14ac:dyDescent="0.2">
      <c r="A1272">
        <f>ROW(Source!A1538)</f>
        <v>1538</v>
      </c>
      <c r="B1272">
        <v>69735724</v>
      </c>
      <c r="C1272">
        <v>69735712</v>
      </c>
      <c r="D1272">
        <v>27416566</v>
      </c>
      <c r="E1272">
        <v>1</v>
      </c>
      <c r="F1272">
        <v>1</v>
      </c>
      <c r="G1272">
        <v>1</v>
      </c>
      <c r="H1272">
        <v>3</v>
      </c>
      <c r="I1272" t="s">
        <v>82</v>
      </c>
      <c r="J1272" t="s">
        <v>194</v>
      </c>
      <c r="K1272" t="s">
        <v>83</v>
      </c>
      <c r="L1272">
        <v>1339</v>
      </c>
      <c r="N1272">
        <v>1007</v>
      </c>
      <c r="O1272" t="s">
        <v>40</v>
      </c>
      <c r="P1272" t="s">
        <v>40</v>
      </c>
      <c r="Q1272">
        <v>1</v>
      </c>
      <c r="X1272">
        <v>3.5</v>
      </c>
      <c r="Y1272">
        <v>7.14</v>
      </c>
      <c r="Z1272">
        <v>0</v>
      </c>
      <c r="AA1272">
        <v>0</v>
      </c>
      <c r="AB1272">
        <v>0</v>
      </c>
      <c r="AC1272">
        <v>0</v>
      </c>
      <c r="AD1272">
        <v>1</v>
      </c>
      <c r="AE1272">
        <v>0</v>
      </c>
      <c r="AF1272" t="s">
        <v>3</v>
      </c>
      <c r="AG1272">
        <v>3.5</v>
      </c>
      <c r="AH1272">
        <v>2</v>
      </c>
      <c r="AI1272">
        <v>69735717</v>
      </c>
      <c r="AJ1272">
        <v>1249</v>
      </c>
      <c r="AK1272">
        <v>3</v>
      </c>
      <c r="AL1272">
        <v>-24.99</v>
      </c>
      <c r="AM1272">
        <v>0</v>
      </c>
      <c r="AN1272">
        <v>0</v>
      </c>
      <c r="AO1272">
        <v>0</v>
      </c>
      <c r="AP1272">
        <v>0</v>
      </c>
      <c r="AQ1272">
        <v>0</v>
      </c>
      <c r="AR1272">
        <v>1</v>
      </c>
    </row>
    <row r="1273" spans="1:44" x14ac:dyDescent="0.2">
      <c r="A1273">
        <f>ROW(Source!A1543)</f>
        <v>1543</v>
      </c>
      <c r="B1273">
        <v>69735733</v>
      </c>
      <c r="C1273">
        <v>69735727</v>
      </c>
      <c r="D1273">
        <v>27496319</v>
      </c>
      <c r="E1273">
        <v>1</v>
      </c>
      <c r="F1273">
        <v>1</v>
      </c>
      <c r="G1273">
        <v>1</v>
      </c>
      <c r="H1273">
        <v>1</v>
      </c>
      <c r="I1273" t="s">
        <v>1001</v>
      </c>
      <c r="J1273" t="s">
        <v>3</v>
      </c>
      <c r="K1273" t="s">
        <v>1002</v>
      </c>
      <c r="L1273">
        <v>1369</v>
      </c>
      <c r="N1273">
        <v>1013</v>
      </c>
      <c r="O1273" t="s">
        <v>974</v>
      </c>
      <c r="P1273" t="s">
        <v>974</v>
      </c>
      <c r="Q1273">
        <v>1</v>
      </c>
      <c r="X1273">
        <v>0.5</v>
      </c>
      <c r="Y1273">
        <v>0</v>
      </c>
      <c r="Z1273">
        <v>0</v>
      </c>
      <c r="AA1273">
        <v>0</v>
      </c>
      <c r="AB1273">
        <v>8.01</v>
      </c>
      <c r="AC1273">
        <v>0</v>
      </c>
      <c r="AD1273">
        <v>1</v>
      </c>
      <c r="AE1273">
        <v>1</v>
      </c>
      <c r="AF1273" t="s">
        <v>199</v>
      </c>
      <c r="AG1273">
        <v>2</v>
      </c>
      <c r="AH1273">
        <v>2</v>
      </c>
      <c r="AI1273">
        <v>69735728</v>
      </c>
      <c r="AJ1273">
        <v>1251</v>
      </c>
      <c r="AK1273">
        <v>0</v>
      </c>
      <c r="AL1273">
        <v>0</v>
      </c>
      <c r="AM1273">
        <v>0</v>
      </c>
      <c r="AN1273">
        <v>0</v>
      </c>
      <c r="AO1273">
        <v>0</v>
      </c>
      <c r="AP1273">
        <v>0</v>
      </c>
      <c r="AQ1273">
        <v>0</v>
      </c>
      <c r="AR1273">
        <v>0</v>
      </c>
    </row>
    <row r="1274" spans="1:44" x14ac:dyDescent="0.2">
      <c r="A1274">
        <f>ROW(Source!A1543)</f>
        <v>1543</v>
      </c>
      <c r="B1274">
        <v>69735734</v>
      </c>
      <c r="C1274">
        <v>69735727</v>
      </c>
      <c r="D1274">
        <v>121548</v>
      </c>
      <c r="E1274">
        <v>1</v>
      </c>
      <c r="F1274">
        <v>1</v>
      </c>
      <c r="G1274">
        <v>1</v>
      </c>
      <c r="H1274">
        <v>1</v>
      </c>
      <c r="I1274" t="s">
        <v>36</v>
      </c>
      <c r="J1274" t="s">
        <v>3</v>
      </c>
      <c r="K1274" t="s">
        <v>981</v>
      </c>
      <c r="L1274">
        <v>608254</v>
      </c>
      <c r="N1274">
        <v>1013</v>
      </c>
      <c r="O1274" t="s">
        <v>982</v>
      </c>
      <c r="P1274" t="s">
        <v>982</v>
      </c>
      <c r="Q1274">
        <v>1</v>
      </c>
      <c r="X1274">
        <v>0.21</v>
      </c>
      <c r="Y1274">
        <v>0</v>
      </c>
      <c r="Z1274">
        <v>0</v>
      </c>
      <c r="AA1274">
        <v>0</v>
      </c>
      <c r="AB1274">
        <v>0</v>
      </c>
      <c r="AC1274">
        <v>0</v>
      </c>
      <c r="AD1274">
        <v>1</v>
      </c>
      <c r="AE1274">
        <v>2</v>
      </c>
      <c r="AF1274" t="s">
        <v>199</v>
      </c>
      <c r="AG1274">
        <v>0.84</v>
      </c>
      <c r="AH1274">
        <v>2</v>
      </c>
      <c r="AI1274">
        <v>69735729</v>
      </c>
      <c r="AJ1274">
        <v>1252</v>
      </c>
      <c r="AK1274">
        <v>0</v>
      </c>
      <c r="AL1274">
        <v>0</v>
      </c>
      <c r="AM1274">
        <v>0</v>
      </c>
      <c r="AN1274">
        <v>0</v>
      </c>
      <c r="AO1274">
        <v>0</v>
      </c>
      <c r="AP1274">
        <v>0</v>
      </c>
      <c r="AQ1274">
        <v>0</v>
      </c>
      <c r="AR1274">
        <v>0</v>
      </c>
    </row>
    <row r="1275" spans="1:44" x14ac:dyDescent="0.2">
      <c r="A1275">
        <f>ROW(Source!A1543)</f>
        <v>1543</v>
      </c>
      <c r="B1275">
        <v>69735735</v>
      </c>
      <c r="C1275">
        <v>69735727</v>
      </c>
      <c r="D1275">
        <v>27439630</v>
      </c>
      <c r="E1275">
        <v>1</v>
      </c>
      <c r="F1275">
        <v>1</v>
      </c>
      <c r="G1275">
        <v>1</v>
      </c>
      <c r="H1275">
        <v>2</v>
      </c>
      <c r="I1275" t="s">
        <v>986</v>
      </c>
      <c r="J1275" t="s">
        <v>987</v>
      </c>
      <c r="K1275" t="s">
        <v>988</v>
      </c>
      <c r="L1275">
        <v>1368</v>
      </c>
      <c r="N1275">
        <v>1011</v>
      </c>
      <c r="O1275" t="s">
        <v>978</v>
      </c>
      <c r="P1275" t="s">
        <v>978</v>
      </c>
      <c r="Q1275">
        <v>1</v>
      </c>
      <c r="X1275">
        <v>0.21</v>
      </c>
      <c r="Y1275">
        <v>0</v>
      </c>
      <c r="Z1275">
        <v>31.27</v>
      </c>
      <c r="AA1275">
        <v>13.61</v>
      </c>
      <c r="AB1275">
        <v>0</v>
      </c>
      <c r="AC1275">
        <v>0</v>
      </c>
      <c r="AD1275">
        <v>1</v>
      </c>
      <c r="AE1275">
        <v>0</v>
      </c>
      <c r="AF1275" t="s">
        <v>199</v>
      </c>
      <c r="AG1275">
        <v>0.84</v>
      </c>
      <c r="AH1275">
        <v>2</v>
      </c>
      <c r="AI1275">
        <v>69735730</v>
      </c>
      <c r="AJ1275">
        <v>1253</v>
      </c>
      <c r="AK1275">
        <v>0</v>
      </c>
      <c r="AL1275">
        <v>0</v>
      </c>
      <c r="AM1275">
        <v>0</v>
      </c>
      <c r="AN1275">
        <v>0</v>
      </c>
      <c r="AO1275">
        <v>0</v>
      </c>
      <c r="AP1275">
        <v>0</v>
      </c>
      <c r="AQ1275">
        <v>0</v>
      </c>
      <c r="AR1275">
        <v>0</v>
      </c>
    </row>
    <row r="1276" spans="1:44" x14ac:dyDescent="0.2">
      <c r="A1276">
        <f>ROW(Source!A1543)</f>
        <v>1543</v>
      </c>
      <c r="B1276">
        <v>69735736</v>
      </c>
      <c r="C1276">
        <v>69735727</v>
      </c>
      <c r="D1276">
        <v>27440041</v>
      </c>
      <c r="E1276">
        <v>1</v>
      </c>
      <c r="F1276">
        <v>1</v>
      </c>
      <c r="G1276">
        <v>1</v>
      </c>
      <c r="H1276">
        <v>2</v>
      </c>
      <c r="I1276" t="s">
        <v>1003</v>
      </c>
      <c r="J1276" t="s">
        <v>1004</v>
      </c>
      <c r="K1276" t="s">
        <v>1005</v>
      </c>
      <c r="L1276">
        <v>1368</v>
      </c>
      <c r="N1276">
        <v>1011</v>
      </c>
      <c r="O1276" t="s">
        <v>978</v>
      </c>
      <c r="P1276" t="s">
        <v>978</v>
      </c>
      <c r="Q1276">
        <v>1</v>
      </c>
      <c r="X1276">
        <v>2.3199999999999998</v>
      </c>
      <c r="Y1276">
        <v>0</v>
      </c>
      <c r="Z1276">
        <v>0.5</v>
      </c>
      <c r="AA1276">
        <v>0</v>
      </c>
      <c r="AB1276">
        <v>0</v>
      </c>
      <c r="AC1276">
        <v>0</v>
      </c>
      <c r="AD1276">
        <v>1</v>
      </c>
      <c r="AE1276">
        <v>0</v>
      </c>
      <c r="AF1276" t="s">
        <v>199</v>
      </c>
      <c r="AG1276">
        <v>9.2799999999999994</v>
      </c>
      <c r="AH1276">
        <v>2</v>
      </c>
      <c r="AI1276">
        <v>69735731</v>
      </c>
      <c r="AJ1276">
        <v>1254</v>
      </c>
      <c r="AK1276">
        <v>0</v>
      </c>
      <c r="AL1276">
        <v>0</v>
      </c>
      <c r="AM1276">
        <v>0</v>
      </c>
      <c r="AN1276">
        <v>0</v>
      </c>
      <c r="AO1276">
        <v>0</v>
      </c>
      <c r="AP1276">
        <v>0</v>
      </c>
      <c r="AQ1276">
        <v>0</v>
      </c>
      <c r="AR1276">
        <v>0</v>
      </c>
    </row>
    <row r="1277" spans="1:44" x14ac:dyDescent="0.2">
      <c r="A1277">
        <f>ROW(Source!A1543)</f>
        <v>1543</v>
      </c>
      <c r="B1277">
        <v>69735737</v>
      </c>
      <c r="C1277">
        <v>69735727</v>
      </c>
      <c r="D1277">
        <v>27407705</v>
      </c>
      <c r="E1277">
        <v>1</v>
      </c>
      <c r="F1277">
        <v>1</v>
      </c>
      <c r="G1277">
        <v>1</v>
      </c>
      <c r="H1277">
        <v>3</v>
      </c>
      <c r="I1277" t="s">
        <v>1065</v>
      </c>
      <c r="J1277" t="s">
        <v>1066</v>
      </c>
      <c r="K1277" t="s">
        <v>1067</v>
      </c>
      <c r="L1277">
        <v>1339</v>
      </c>
      <c r="N1277">
        <v>1007</v>
      </c>
      <c r="O1277" t="s">
        <v>40</v>
      </c>
      <c r="P1277" t="s">
        <v>40</v>
      </c>
      <c r="Q1277">
        <v>1</v>
      </c>
      <c r="X1277">
        <v>0.51</v>
      </c>
      <c r="Y1277">
        <v>494.7</v>
      </c>
      <c r="Z1277">
        <v>0</v>
      </c>
      <c r="AA1277">
        <v>0</v>
      </c>
      <c r="AB1277">
        <v>0</v>
      </c>
      <c r="AC1277">
        <v>0</v>
      </c>
      <c r="AD1277">
        <v>1</v>
      </c>
      <c r="AE1277">
        <v>0</v>
      </c>
      <c r="AF1277" t="s">
        <v>199</v>
      </c>
      <c r="AG1277">
        <v>2.04</v>
      </c>
      <c r="AH1277">
        <v>3</v>
      </c>
      <c r="AI1277">
        <v>-1</v>
      </c>
      <c r="AJ1277" t="s">
        <v>3</v>
      </c>
      <c r="AK1277">
        <v>4</v>
      </c>
      <c r="AL1277">
        <v>-1009.188</v>
      </c>
      <c r="AM1277">
        <v>0</v>
      </c>
      <c r="AN1277">
        <v>0</v>
      </c>
      <c r="AO1277">
        <v>0</v>
      </c>
      <c r="AP1277">
        <v>0</v>
      </c>
      <c r="AQ1277">
        <v>0</v>
      </c>
      <c r="AR1277">
        <v>1</v>
      </c>
    </row>
    <row r="1278" spans="1:44" x14ac:dyDescent="0.2">
      <c r="A1278">
        <f>ROW(Source!A1544)</f>
        <v>1544</v>
      </c>
      <c r="B1278">
        <v>69735733</v>
      </c>
      <c r="C1278">
        <v>69735727</v>
      </c>
      <c r="D1278">
        <v>27496319</v>
      </c>
      <c r="E1278">
        <v>1</v>
      </c>
      <c r="F1278">
        <v>1</v>
      </c>
      <c r="G1278">
        <v>1</v>
      </c>
      <c r="H1278">
        <v>1</v>
      </c>
      <c r="I1278" t="s">
        <v>1001</v>
      </c>
      <c r="J1278" t="s">
        <v>3</v>
      </c>
      <c r="K1278" t="s">
        <v>1002</v>
      </c>
      <c r="L1278">
        <v>1369</v>
      </c>
      <c r="N1278">
        <v>1013</v>
      </c>
      <c r="O1278" t="s">
        <v>974</v>
      </c>
      <c r="P1278" t="s">
        <v>974</v>
      </c>
      <c r="Q1278">
        <v>1</v>
      </c>
      <c r="X1278">
        <v>0.5</v>
      </c>
      <c r="Y1278">
        <v>0</v>
      </c>
      <c r="Z1278">
        <v>0</v>
      </c>
      <c r="AA1278">
        <v>0</v>
      </c>
      <c r="AB1278">
        <v>8.01</v>
      </c>
      <c r="AC1278">
        <v>0</v>
      </c>
      <c r="AD1278">
        <v>1</v>
      </c>
      <c r="AE1278">
        <v>1</v>
      </c>
      <c r="AF1278" t="s">
        <v>199</v>
      </c>
      <c r="AG1278">
        <v>2</v>
      </c>
      <c r="AH1278">
        <v>2</v>
      </c>
      <c r="AI1278">
        <v>69735728</v>
      </c>
      <c r="AJ1278">
        <v>1256</v>
      </c>
      <c r="AK1278">
        <v>0</v>
      </c>
      <c r="AL1278">
        <v>0</v>
      </c>
      <c r="AM1278">
        <v>0</v>
      </c>
      <c r="AN1278">
        <v>0</v>
      </c>
      <c r="AO1278">
        <v>0</v>
      </c>
      <c r="AP1278">
        <v>0</v>
      </c>
      <c r="AQ1278">
        <v>0</v>
      </c>
      <c r="AR1278">
        <v>0</v>
      </c>
    </row>
    <row r="1279" spans="1:44" x14ac:dyDescent="0.2">
      <c r="A1279">
        <f>ROW(Source!A1544)</f>
        <v>1544</v>
      </c>
      <c r="B1279">
        <v>69735734</v>
      </c>
      <c r="C1279">
        <v>69735727</v>
      </c>
      <c r="D1279">
        <v>121548</v>
      </c>
      <c r="E1279">
        <v>1</v>
      </c>
      <c r="F1279">
        <v>1</v>
      </c>
      <c r="G1279">
        <v>1</v>
      </c>
      <c r="H1279">
        <v>1</v>
      </c>
      <c r="I1279" t="s">
        <v>36</v>
      </c>
      <c r="J1279" t="s">
        <v>3</v>
      </c>
      <c r="K1279" t="s">
        <v>981</v>
      </c>
      <c r="L1279">
        <v>608254</v>
      </c>
      <c r="N1279">
        <v>1013</v>
      </c>
      <c r="O1279" t="s">
        <v>982</v>
      </c>
      <c r="P1279" t="s">
        <v>982</v>
      </c>
      <c r="Q1279">
        <v>1</v>
      </c>
      <c r="X1279">
        <v>0.21</v>
      </c>
      <c r="Y1279">
        <v>0</v>
      </c>
      <c r="Z1279">
        <v>0</v>
      </c>
      <c r="AA1279">
        <v>0</v>
      </c>
      <c r="AB1279">
        <v>0</v>
      </c>
      <c r="AC1279">
        <v>0</v>
      </c>
      <c r="AD1279">
        <v>1</v>
      </c>
      <c r="AE1279">
        <v>2</v>
      </c>
      <c r="AF1279" t="s">
        <v>199</v>
      </c>
      <c r="AG1279">
        <v>0.84</v>
      </c>
      <c r="AH1279">
        <v>2</v>
      </c>
      <c r="AI1279">
        <v>69735729</v>
      </c>
      <c r="AJ1279">
        <v>1257</v>
      </c>
      <c r="AK1279">
        <v>0</v>
      </c>
      <c r="AL1279">
        <v>0</v>
      </c>
      <c r="AM1279">
        <v>0</v>
      </c>
      <c r="AN1279">
        <v>0</v>
      </c>
      <c r="AO1279">
        <v>0</v>
      </c>
      <c r="AP1279">
        <v>0</v>
      </c>
      <c r="AQ1279">
        <v>0</v>
      </c>
      <c r="AR1279">
        <v>0</v>
      </c>
    </row>
    <row r="1280" spans="1:44" x14ac:dyDescent="0.2">
      <c r="A1280">
        <f>ROW(Source!A1544)</f>
        <v>1544</v>
      </c>
      <c r="B1280">
        <v>69735735</v>
      </c>
      <c r="C1280">
        <v>69735727</v>
      </c>
      <c r="D1280">
        <v>27439630</v>
      </c>
      <c r="E1280">
        <v>1</v>
      </c>
      <c r="F1280">
        <v>1</v>
      </c>
      <c r="G1280">
        <v>1</v>
      </c>
      <c r="H1280">
        <v>2</v>
      </c>
      <c r="I1280" t="s">
        <v>986</v>
      </c>
      <c r="J1280" t="s">
        <v>987</v>
      </c>
      <c r="K1280" t="s">
        <v>988</v>
      </c>
      <c r="L1280">
        <v>1368</v>
      </c>
      <c r="N1280">
        <v>1011</v>
      </c>
      <c r="O1280" t="s">
        <v>978</v>
      </c>
      <c r="P1280" t="s">
        <v>978</v>
      </c>
      <c r="Q1280">
        <v>1</v>
      </c>
      <c r="X1280">
        <v>0.21</v>
      </c>
      <c r="Y1280">
        <v>0</v>
      </c>
      <c r="Z1280">
        <v>31.27</v>
      </c>
      <c r="AA1280">
        <v>13.61</v>
      </c>
      <c r="AB1280">
        <v>0</v>
      </c>
      <c r="AC1280">
        <v>0</v>
      </c>
      <c r="AD1280">
        <v>1</v>
      </c>
      <c r="AE1280">
        <v>0</v>
      </c>
      <c r="AF1280" t="s">
        <v>199</v>
      </c>
      <c r="AG1280">
        <v>0.84</v>
      </c>
      <c r="AH1280">
        <v>2</v>
      </c>
      <c r="AI1280">
        <v>69735730</v>
      </c>
      <c r="AJ1280">
        <v>1258</v>
      </c>
      <c r="AK1280">
        <v>0</v>
      </c>
      <c r="AL1280">
        <v>0</v>
      </c>
      <c r="AM1280">
        <v>0</v>
      </c>
      <c r="AN1280">
        <v>0</v>
      </c>
      <c r="AO1280">
        <v>0</v>
      </c>
      <c r="AP1280">
        <v>0</v>
      </c>
      <c r="AQ1280">
        <v>0</v>
      </c>
      <c r="AR1280">
        <v>0</v>
      </c>
    </row>
    <row r="1281" spans="1:44" x14ac:dyDescent="0.2">
      <c r="A1281">
        <f>ROW(Source!A1544)</f>
        <v>1544</v>
      </c>
      <c r="B1281">
        <v>69735736</v>
      </c>
      <c r="C1281">
        <v>69735727</v>
      </c>
      <c r="D1281">
        <v>27440041</v>
      </c>
      <c r="E1281">
        <v>1</v>
      </c>
      <c r="F1281">
        <v>1</v>
      </c>
      <c r="G1281">
        <v>1</v>
      </c>
      <c r="H1281">
        <v>2</v>
      </c>
      <c r="I1281" t="s">
        <v>1003</v>
      </c>
      <c r="J1281" t="s">
        <v>1004</v>
      </c>
      <c r="K1281" t="s">
        <v>1005</v>
      </c>
      <c r="L1281">
        <v>1368</v>
      </c>
      <c r="N1281">
        <v>1011</v>
      </c>
      <c r="O1281" t="s">
        <v>978</v>
      </c>
      <c r="P1281" t="s">
        <v>978</v>
      </c>
      <c r="Q1281">
        <v>1</v>
      </c>
      <c r="X1281">
        <v>2.3199999999999998</v>
      </c>
      <c r="Y1281">
        <v>0</v>
      </c>
      <c r="Z1281">
        <v>0.5</v>
      </c>
      <c r="AA1281">
        <v>0</v>
      </c>
      <c r="AB1281">
        <v>0</v>
      </c>
      <c r="AC1281">
        <v>0</v>
      </c>
      <c r="AD1281">
        <v>1</v>
      </c>
      <c r="AE1281">
        <v>0</v>
      </c>
      <c r="AF1281" t="s">
        <v>199</v>
      </c>
      <c r="AG1281">
        <v>9.2799999999999994</v>
      </c>
      <c r="AH1281">
        <v>2</v>
      </c>
      <c r="AI1281">
        <v>69735731</v>
      </c>
      <c r="AJ1281">
        <v>1259</v>
      </c>
      <c r="AK1281">
        <v>0</v>
      </c>
      <c r="AL1281">
        <v>0</v>
      </c>
      <c r="AM1281">
        <v>0</v>
      </c>
      <c r="AN1281">
        <v>0</v>
      </c>
      <c r="AO1281">
        <v>0</v>
      </c>
      <c r="AP1281">
        <v>0</v>
      </c>
      <c r="AQ1281">
        <v>0</v>
      </c>
      <c r="AR1281">
        <v>0</v>
      </c>
    </row>
    <row r="1282" spans="1:44" x14ac:dyDescent="0.2">
      <c r="A1282">
        <f>ROW(Source!A1544)</f>
        <v>1544</v>
      </c>
      <c r="B1282">
        <v>69735737</v>
      </c>
      <c r="C1282">
        <v>69735727</v>
      </c>
      <c r="D1282">
        <v>27407705</v>
      </c>
      <c r="E1282">
        <v>1</v>
      </c>
      <c r="F1282">
        <v>1</v>
      </c>
      <c r="G1282">
        <v>1</v>
      </c>
      <c r="H1282">
        <v>3</v>
      </c>
      <c r="I1282" t="s">
        <v>1065</v>
      </c>
      <c r="J1282" t="s">
        <v>1066</v>
      </c>
      <c r="K1282" t="s">
        <v>1067</v>
      </c>
      <c r="L1282">
        <v>1339</v>
      </c>
      <c r="N1282">
        <v>1007</v>
      </c>
      <c r="O1282" t="s">
        <v>40</v>
      </c>
      <c r="P1282" t="s">
        <v>40</v>
      </c>
      <c r="Q1282">
        <v>1</v>
      </c>
      <c r="X1282">
        <v>0.51</v>
      </c>
      <c r="Y1282">
        <v>494.7</v>
      </c>
      <c r="Z1282">
        <v>0</v>
      </c>
      <c r="AA1282">
        <v>0</v>
      </c>
      <c r="AB1282">
        <v>0</v>
      </c>
      <c r="AC1282">
        <v>0</v>
      </c>
      <c r="AD1282">
        <v>1</v>
      </c>
      <c r="AE1282">
        <v>0</v>
      </c>
      <c r="AF1282" t="s">
        <v>199</v>
      </c>
      <c r="AG1282">
        <v>2.04</v>
      </c>
      <c r="AH1282">
        <v>3</v>
      </c>
      <c r="AI1282">
        <v>-1</v>
      </c>
      <c r="AJ1282" t="s">
        <v>3</v>
      </c>
      <c r="AK1282">
        <v>4</v>
      </c>
      <c r="AL1282">
        <v>-1009.188</v>
      </c>
      <c r="AM1282">
        <v>0</v>
      </c>
      <c r="AN1282">
        <v>0</v>
      </c>
      <c r="AO1282">
        <v>0</v>
      </c>
      <c r="AP1282">
        <v>0</v>
      </c>
      <c r="AQ1282">
        <v>0</v>
      </c>
      <c r="AR1282">
        <v>1</v>
      </c>
    </row>
    <row r="1283" spans="1:44" x14ac:dyDescent="0.2">
      <c r="A1283">
        <f>ROW(Source!A1582)</f>
        <v>1582</v>
      </c>
      <c r="B1283">
        <v>69735744</v>
      </c>
      <c r="C1283">
        <v>69735739</v>
      </c>
      <c r="D1283">
        <v>27493087</v>
      </c>
      <c r="E1283">
        <v>1</v>
      </c>
      <c r="F1283">
        <v>1</v>
      </c>
      <c r="G1283">
        <v>1</v>
      </c>
      <c r="H1283">
        <v>1</v>
      </c>
      <c r="I1283" t="s">
        <v>992</v>
      </c>
      <c r="J1283" t="s">
        <v>3</v>
      </c>
      <c r="K1283" t="s">
        <v>993</v>
      </c>
      <c r="L1283">
        <v>1369</v>
      </c>
      <c r="N1283">
        <v>1013</v>
      </c>
      <c r="O1283" t="s">
        <v>974</v>
      </c>
      <c r="P1283" t="s">
        <v>974</v>
      </c>
      <c r="Q1283">
        <v>1</v>
      </c>
      <c r="X1283">
        <v>9.4700000000000006</v>
      </c>
      <c r="Y1283">
        <v>0</v>
      </c>
      <c r="Z1283">
        <v>0</v>
      </c>
      <c r="AA1283">
        <v>0</v>
      </c>
      <c r="AB1283">
        <v>9.48</v>
      </c>
      <c r="AC1283">
        <v>0</v>
      </c>
      <c r="AD1283">
        <v>1</v>
      </c>
      <c r="AE1283">
        <v>1</v>
      </c>
      <c r="AF1283" t="s">
        <v>3</v>
      </c>
      <c r="AG1283">
        <v>9.4700000000000006</v>
      </c>
      <c r="AH1283">
        <v>2</v>
      </c>
      <c r="AI1283">
        <v>69735740</v>
      </c>
      <c r="AJ1283">
        <v>1261</v>
      </c>
      <c r="AK1283">
        <v>0</v>
      </c>
      <c r="AL1283">
        <v>0</v>
      </c>
      <c r="AM1283">
        <v>0</v>
      </c>
      <c r="AN1283">
        <v>0</v>
      </c>
      <c r="AO1283">
        <v>0</v>
      </c>
      <c r="AP1283">
        <v>0</v>
      </c>
      <c r="AQ1283">
        <v>0</v>
      </c>
      <c r="AR1283">
        <v>0</v>
      </c>
    </row>
    <row r="1284" spans="1:44" x14ac:dyDescent="0.2">
      <c r="A1284">
        <f>ROW(Source!A1582)</f>
        <v>1582</v>
      </c>
      <c r="B1284">
        <v>69735745</v>
      </c>
      <c r="C1284">
        <v>69735739</v>
      </c>
      <c r="D1284">
        <v>27439597</v>
      </c>
      <c r="E1284">
        <v>1</v>
      </c>
      <c r="F1284">
        <v>1</v>
      </c>
      <c r="G1284">
        <v>1</v>
      </c>
      <c r="H1284">
        <v>2</v>
      </c>
      <c r="I1284" t="s">
        <v>994</v>
      </c>
      <c r="J1284" t="s">
        <v>995</v>
      </c>
      <c r="K1284" t="s">
        <v>996</v>
      </c>
      <c r="L1284">
        <v>1368</v>
      </c>
      <c r="N1284">
        <v>1011</v>
      </c>
      <c r="O1284" t="s">
        <v>978</v>
      </c>
      <c r="P1284" t="s">
        <v>978</v>
      </c>
      <c r="Q1284">
        <v>1</v>
      </c>
      <c r="X1284">
        <v>0.45</v>
      </c>
      <c r="Y1284">
        <v>0</v>
      </c>
      <c r="Z1284">
        <v>6.62</v>
      </c>
      <c r="AA1284">
        <v>0</v>
      </c>
      <c r="AB1284">
        <v>0</v>
      </c>
      <c r="AC1284">
        <v>0</v>
      </c>
      <c r="AD1284">
        <v>1</v>
      </c>
      <c r="AE1284">
        <v>0</v>
      </c>
      <c r="AF1284" t="s">
        <v>3</v>
      </c>
      <c r="AG1284">
        <v>0.45</v>
      </c>
      <c r="AH1284">
        <v>2</v>
      </c>
      <c r="AI1284">
        <v>69735741</v>
      </c>
      <c r="AJ1284">
        <v>1262</v>
      </c>
      <c r="AK1284">
        <v>0</v>
      </c>
      <c r="AL1284">
        <v>0</v>
      </c>
      <c r="AM1284">
        <v>0</v>
      </c>
      <c r="AN1284">
        <v>0</v>
      </c>
      <c r="AO1284">
        <v>0</v>
      </c>
      <c r="AP1284">
        <v>0</v>
      </c>
      <c r="AQ1284">
        <v>0</v>
      </c>
      <c r="AR1284">
        <v>0</v>
      </c>
    </row>
    <row r="1285" spans="1:44" x14ac:dyDescent="0.2">
      <c r="A1285">
        <f>ROW(Source!A1582)</f>
        <v>1582</v>
      </c>
      <c r="B1285">
        <v>69735746</v>
      </c>
      <c r="C1285">
        <v>69735739</v>
      </c>
      <c r="D1285">
        <v>27441327</v>
      </c>
      <c r="E1285">
        <v>1</v>
      </c>
      <c r="F1285">
        <v>1</v>
      </c>
      <c r="G1285">
        <v>1</v>
      </c>
      <c r="H1285">
        <v>2</v>
      </c>
      <c r="I1285" t="s">
        <v>975</v>
      </c>
      <c r="J1285" t="s">
        <v>976</v>
      </c>
      <c r="K1285" t="s">
        <v>977</v>
      </c>
      <c r="L1285">
        <v>1368</v>
      </c>
      <c r="N1285">
        <v>1011</v>
      </c>
      <c r="O1285" t="s">
        <v>978</v>
      </c>
      <c r="P1285" t="s">
        <v>978</v>
      </c>
      <c r="Q1285">
        <v>1</v>
      </c>
      <c r="X1285">
        <v>0.31</v>
      </c>
      <c r="Y1285">
        <v>0</v>
      </c>
      <c r="Z1285">
        <v>93.37</v>
      </c>
      <c r="AA1285">
        <v>11.69</v>
      </c>
      <c r="AB1285">
        <v>0</v>
      </c>
      <c r="AC1285">
        <v>0</v>
      </c>
      <c r="AD1285">
        <v>1</v>
      </c>
      <c r="AE1285">
        <v>0</v>
      </c>
      <c r="AF1285" t="s">
        <v>3</v>
      </c>
      <c r="AG1285">
        <v>0.31</v>
      </c>
      <c r="AH1285">
        <v>2</v>
      </c>
      <c r="AI1285">
        <v>69735742</v>
      </c>
      <c r="AJ1285">
        <v>1263</v>
      </c>
      <c r="AK1285">
        <v>0</v>
      </c>
      <c r="AL1285">
        <v>0</v>
      </c>
      <c r="AM1285">
        <v>0</v>
      </c>
      <c r="AN1285">
        <v>0</v>
      </c>
      <c r="AO1285">
        <v>0</v>
      </c>
      <c r="AP1285">
        <v>0</v>
      </c>
      <c r="AQ1285">
        <v>0</v>
      </c>
      <c r="AR1285">
        <v>0</v>
      </c>
    </row>
    <row r="1286" spans="1:44" x14ac:dyDescent="0.2">
      <c r="A1286">
        <f>ROW(Source!A1582)</f>
        <v>1582</v>
      </c>
      <c r="B1286">
        <v>69735747</v>
      </c>
      <c r="C1286">
        <v>69735739</v>
      </c>
      <c r="D1286">
        <v>27382910</v>
      </c>
      <c r="E1286">
        <v>1</v>
      </c>
      <c r="F1286">
        <v>1</v>
      </c>
      <c r="G1286">
        <v>1</v>
      </c>
      <c r="H1286">
        <v>3</v>
      </c>
      <c r="I1286" t="s">
        <v>651</v>
      </c>
      <c r="J1286" t="s">
        <v>1061</v>
      </c>
      <c r="K1286" t="s">
        <v>1062</v>
      </c>
      <c r="L1286">
        <v>1339</v>
      </c>
      <c r="N1286">
        <v>1007</v>
      </c>
      <c r="O1286" t="s">
        <v>40</v>
      </c>
      <c r="P1286" t="s">
        <v>40</v>
      </c>
      <c r="Q1286">
        <v>1</v>
      </c>
      <c r="X1286">
        <v>1.02</v>
      </c>
      <c r="Y1286">
        <v>994.39</v>
      </c>
      <c r="Z1286">
        <v>0</v>
      </c>
      <c r="AA1286">
        <v>0</v>
      </c>
      <c r="AB1286">
        <v>0</v>
      </c>
      <c r="AC1286">
        <v>0</v>
      </c>
      <c r="AD1286">
        <v>1</v>
      </c>
      <c r="AE1286">
        <v>0</v>
      </c>
      <c r="AF1286" t="s">
        <v>3</v>
      </c>
      <c r="AG1286">
        <v>1.02</v>
      </c>
      <c r="AH1286">
        <v>2</v>
      </c>
      <c r="AI1286">
        <v>69735743</v>
      </c>
      <c r="AJ1286">
        <v>1264</v>
      </c>
      <c r="AK1286">
        <v>3</v>
      </c>
      <c r="AL1286">
        <v>-1014.2778</v>
      </c>
      <c r="AM1286">
        <v>0</v>
      </c>
      <c r="AN1286">
        <v>0</v>
      </c>
      <c r="AO1286">
        <v>0</v>
      </c>
      <c r="AP1286">
        <v>0</v>
      </c>
      <c r="AQ1286">
        <v>0</v>
      </c>
      <c r="AR1286">
        <v>1</v>
      </c>
    </row>
    <row r="1287" spans="1:44" x14ac:dyDescent="0.2">
      <c r="A1287">
        <f>ROW(Source!A1583)</f>
        <v>1583</v>
      </c>
      <c r="B1287">
        <v>69735744</v>
      </c>
      <c r="C1287">
        <v>69735739</v>
      </c>
      <c r="D1287">
        <v>27493087</v>
      </c>
      <c r="E1287">
        <v>1</v>
      </c>
      <c r="F1287">
        <v>1</v>
      </c>
      <c r="G1287">
        <v>1</v>
      </c>
      <c r="H1287">
        <v>1</v>
      </c>
      <c r="I1287" t="s">
        <v>992</v>
      </c>
      <c r="J1287" t="s">
        <v>3</v>
      </c>
      <c r="K1287" t="s">
        <v>993</v>
      </c>
      <c r="L1287">
        <v>1369</v>
      </c>
      <c r="N1287">
        <v>1013</v>
      </c>
      <c r="O1287" t="s">
        <v>974</v>
      </c>
      <c r="P1287" t="s">
        <v>974</v>
      </c>
      <c r="Q1287">
        <v>1</v>
      </c>
      <c r="X1287">
        <v>9.4700000000000006</v>
      </c>
      <c r="Y1287">
        <v>0</v>
      </c>
      <c r="Z1287">
        <v>0</v>
      </c>
      <c r="AA1287">
        <v>0</v>
      </c>
      <c r="AB1287">
        <v>9.48</v>
      </c>
      <c r="AC1287">
        <v>0</v>
      </c>
      <c r="AD1287">
        <v>1</v>
      </c>
      <c r="AE1287">
        <v>1</v>
      </c>
      <c r="AF1287" t="s">
        <v>3</v>
      </c>
      <c r="AG1287">
        <v>9.4700000000000006</v>
      </c>
      <c r="AH1287">
        <v>2</v>
      </c>
      <c r="AI1287">
        <v>69735740</v>
      </c>
      <c r="AJ1287">
        <v>1265</v>
      </c>
      <c r="AK1287">
        <v>0</v>
      </c>
      <c r="AL1287">
        <v>0</v>
      </c>
      <c r="AM1287">
        <v>0</v>
      </c>
      <c r="AN1287">
        <v>0</v>
      </c>
      <c r="AO1287">
        <v>0</v>
      </c>
      <c r="AP1287">
        <v>0</v>
      </c>
      <c r="AQ1287">
        <v>0</v>
      </c>
      <c r="AR1287">
        <v>0</v>
      </c>
    </row>
    <row r="1288" spans="1:44" x14ac:dyDescent="0.2">
      <c r="A1288">
        <f>ROW(Source!A1583)</f>
        <v>1583</v>
      </c>
      <c r="B1288">
        <v>69735745</v>
      </c>
      <c r="C1288">
        <v>69735739</v>
      </c>
      <c r="D1288">
        <v>27439597</v>
      </c>
      <c r="E1288">
        <v>1</v>
      </c>
      <c r="F1288">
        <v>1</v>
      </c>
      <c r="G1288">
        <v>1</v>
      </c>
      <c r="H1288">
        <v>2</v>
      </c>
      <c r="I1288" t="s">
        <v>994</v>
      </c>
      <c r="J1288" t="s">
        <v>995</v>
      </c>
      <c r="K1288" t="s">
        <v>996</v>
      </c>
      <c r="L1288">
        <v>1368</v>
      </c>
      <c r="N1288">
        <v>1011</v>
      </c>
      <c r="O1288" t="s">
        <v>978</v>
      </c>
      <c r="P1288" t="s">
        <v>978</v>
      </c>
      <c r="Q1288">
        <v>1</v>
      </c>
      <c r="X1288">
        <v>0.45</v>
      </c>
      <c r="Y1288">
        <v>0</v>
      </c>
      <c r="Z1288">
        <v>6.62</v>
      </c>
      <c r="AA1288">
        <v>0</v>
      </c>
      <c r="AB1288">
        <v>0</v>
      </c>
      <c r="AC1288">
        <v>0</v>
      </c>
      <c r="AD1288">
        <v>1</v>
      </c>
      <c r="AE1288">
        <v>0</v>
      </c>
      <c r="AF1288" t="s">
        <v>3</v>
      </c>
      <c r="AG1288">
        <v>0.45</v>
      </c>
      <c r="AH1288">
        <v>2</v>
      </c>
      <c r="AI1288">
        <v>69735741</v>
      </c>
      <c r="AJ1288">
        <v>1266</v>
      </c>
      <c r="AK1288">
        <v>0</v>
      </c>
      <c r="AL1288">
        <v>0</v>
      </c>
      <c r="AM1288">
        <v>0</v>
      </c>
      <c r="AN1288">
        <v>0</v>
      </c>
      <c r="AO1288">
        <v>0</v>
      </c>
      <c r="AP1288">
        <v>0</v>
      </c>
      <c r="AQ1288">
        <v>0</v>
      </c>
      <c r="AR1288">
        <v>0</v>
      </c>
    </row>
    <row r="1289" spans="1:44" x14ac:dyDescent="0.2">
      <c r="A1289">
        <f>ROW(Source!A1583)</f>
        <v>1583</v>
      </c>
      <c r="B1289">
        <v>69735746</v>
      </c>
      <c r="C1289">
        <v>69735739</v>
      </c>
      <c r="D1289">
        <v>27441327</v>
      </c>
      <c r="E1289">
        <v>1</v>
      </c>
      <c r="F1289">
        <v>1</v>
      </c>
      <c r="G1289">
        <v>1</v>
      </c>
      <c r="H1289">
        <v>2</v>
      </c>
      <c r="I1289" t="s">
        <v>975</v>
      </c>
      <c r="J1289" t="s">
        <v>976</v>
      </c>
      <c r="K1289" t="s">
        <v>977</v>
      </c>
      <c r="L1289">
        <v>1368</v>
      </c>
      <c r="N1289">
        <v>1011</v>
      </c>
      <c r="O1289" t="s">
        <v>978</v>
      </c>
      <c r="P1289" t="s">
        <v>978</v>
      </c>
      <c r="Q1289">
        <v>1</v>
      </c>
      <c r="X1289">
        <v>0.31</v>
      </c>
      <c r="Y1289">
        <v>0</v>
      </c>
      <c r="Z1289">
        <v>93.37</v>
      </c>
      <c r="AA1289">
        <v>11.69</v>
      </c>
      <c r="AB1289">
        <v>0</v>
      </c>
      <c r="AC1289">
        <v>0</v>
      </c>
      <c r="AD1289">
        <v>1</v>
      </c>
      <c r="AE1289">
        <v>0</v>
      </c>
      <c r="AF1289" t="s">
        <v>3</v>
      </c>
      <c r="AG1289">
        <v>0.31</v>
      </c>
      <c r="AH1289">
        <v>2</v>
      </c>
      <c r="AI1289">
        <v>69735742</v>
      </c>
      <c r="AJ1289">
        <v>1267</v>
      </c>
      <c r="AK1289">
        <v>0</v>
      </c>
      <c r="AL1289">
        <v>0</v>
      </c>
      <c r="AM1289">
        <v>0</v>
      </c>
      <c r="AN1289">
        <v>0</v>
      </c>
      <c r="AO1289">
        <v>0</v>
      </c>
      <c r="AP1289">
        <v>0</v>
      </c>
      <c r="AQ1289">
        <v>0</v>
      </c>
      <c r="AR1289">
        <v>0</v>
      </c>
    </row>
    <row r="1290" spans="1:44" x14ac:dyDescent="0.2">
      <c r="A1290">
        <f>ROW(Source!A1583)</f>
        <v>1583</v>
      </c>
      <c r="B1290">
        <v>69735747</v>
      </c>
      <c r="C1290">
        <v>69735739</v>
      </c>
      <c r="D1290">
        <v>27382910</v>
      </c>
      <c r="E1290">
        <v>1</v>
      </c>
      <c r="F1290">
        <v>1</v>
      </c>
      <c r="G1290">
        <v>1</v>
      </c>
      <c r="H1290">
        <v>3</v>
      </c>
      <c r="I1290" t="s">
        <v>651</v>
      </c>
      <c r="J1290" t="s">
        <v>1061</v>
      </c>
      <c r="K1290" t="s">
        <v>1062</v>
      </c>
      <c r="L1290">
        <v>1339</v>
      </c>
      <c r="N1290">
        <v>1007</v>
      </c>
      <c r="O1290" t="s">
        <v>40</v>
      </c>
      <c r="P1290" t="s">
        <v>40</v>
      </c>
      <c r="Q1290">
        <v>1</v>
      </c>
      <c r="X1290">
        <v>1.02</v>
      </c>
      <c r="Y1290">
        <v>994.39</v>
      </c>
      <c r="Z1290">
        <v>0</v>
      </c>
      <c r="AA1290">
        <v>0</v>
      </c>
      <c r="AB1290">
        <v>0</v>
      </c>
      <c r="AC1290">
        <v>0</v>
      </c>
      <c r="AD1290">
        <v>1</v>
      </c>
      <c r="AE1290">
        <v>0</v>
      </c>
      <c r="AF1290" t="s">
        <v>3</v>
      </c>
      <c r="AG1290">
        <v>1.02</v>
      </c>
      <c r="AH1290">
        <v>2</v>
      </c>
      <c r="AI1290">
        <v>69735743</v>
      </c>
      <c r="AJ1290">
        <v>1268</v>
      </c>
      <c r="AK1290">
        <v>3</v>
      </c>
      <c r="AL1290">
        <v>-1014.2778</v>
      </c>
      <c r="AM1290">
        <v>0</v>
      </c>
      <c r="AN1290">
        <v>0</v>
      </c>
      <c r="AO1290">
        <v>0</v>
      </c>
      <c r="AP1290">
        <v>0</v>
      </c>
      <c r="AQ1290">
        <v>0</v>
      </c>
      <c r="AR1290">
        <v>1</v>
      </c>
    </row>
    <row r="1291" spans="1:44" x14ac:dyDescent="0.2">
      <c r="A1291">
        <f>ROW(Source!A1586)</f>
        <v>1586</v>
      </c>
      <c r="B1291">
        <v>69735756</v>
      </c>
      <c r="C1291">
        <v>69735749</v>
      </c>
      <c r="D1291">
        <v>27493187</v>
      </c>
      <c r="E1291">
        <v>1</v>
      </c>
      <c r="F1291">
        <v>1</v>
      </c>
      <c r="G1291">
        <v>1</v>
      </c>
      <c r="H1291">
        <v>1</v>
      </c>
      <c r="I1291" t="s">
        <v>1049</v>
      </c>
      <c r="J1291" t="s">
        <v>3</v>
      </c>
      <c r="K1291" t="s">
        <v>1050</v>
      </c>
      <c r="L1291">
        <v>1369</v>
      </c>
      <c r="N1291">
        <v>1013</v>
      </c>
      <c r="O1291" t="s">
        <v>974</v>
      </c>
      <c r="P1291" t="s">
        <v>974</v>
      </c>
      <c r="Q1291">
        <v>1</v>
      </c>
      <c r="X1291">
        <v>12.64</v>
      </c>
      <c r="Y1291">
        <v>0</v>
      </c>
      <c r="Z1291">
        <v>0</v>
      </c>
      <c r="AA1291">
        <v>0</v>
      </c>
      <c r="AB1291">
        <v>8.93</v>
      </c>
      <c r="AC1291">
        <v>0</v>
      </c>
      <c r="AD1291">
        <v>1</v>
      </c>
      <c r="AE1291">
        <v>1</v>
      </c>
      <c r="AF1291" t="s">
        <v>3</v>
      </c>
      <c r="AG1291">
        <v>12.64</v>
      </c>
      <c r="AH1291">
        <v>2</v>
      </c>
      <c r="AI1291">
        <v>69735750</v>
      </c>
      <c r="AJ1291">
        <v>1269</v>
      </c>
      <c r="AK1291">
        <v>0</v>
      </c>
      <c r="AL1291">
        <v>0</v>
      </c>
      <c r="AM1291">
        <v>0</v>
      </c>
      <c r="AN1291">
        <v>0</v>
      </c>
      <c r="AO1291">
        <v>0</v>
      </c>
      <c r="AP1291">
        <v>0</v>
      </c>
      <c r="AQ1291">
        <v>0</v>
      </c>
      <c r="AR1291">
        <v>0</v>
      </c>
    </row>
    <row r="1292" spans="1:44" x14ac:dyDescent="0.2">
      <c r="A1292">
        <f>ROW(Source!A1586)</f>
        <v>1586</v>
      </c>
      <c r="B1292">
        <v>69735757</v>
      </c>
      <c r="C1292">
        <v>69735749</v>
      </c>
      <c r="D1292">
        <v>121548</v>
      </c>
      <c r="E1292">
        <v>1</v>
      </c>
      <c r="F1292">
        <v>1</v>
      </c>
      <c r="G1292">
        <v>1</v>
      </c>
      <c r="H1292">
        <v>1</v>
      </c>
      <c r="I1292" t="s">
        <v>36</v>
      </c>
      <c r="J1292" t="s">
        <v>3</v>
      </c>
      <c r="K1292" t="s">
        <v>981</v>
      </c>
      <c r="L1292">
        <v>608254</v>
      </c>
      <c r="N1292">
        <v>1013</v>
      </c>
      <c r="O1292" t="s">
        <v>982</v>
      </c>
      <c r="P1292" t="s">
        <v>982</v>
      </c>
      <c r="Q1292">
        <v>1</v>
      </c>
      <c r="X1292">
        <v>0.16</v>
      </c>
      <c r="Y1292">
        <v>0</v>
      </c>
      <c r="Z1292">
        <v>0</v>
      </c>
      <c r="AA1292">
        <v>0</v>
      </c>
      <c r="AB1292">
        <v>0</v>
      </c>
      <c r="AC1292">
        <v>0</v>
      </c>
      <c r="AD1292">
        <v>1</v>
      </c>
      <c r="AE1292">
        <v>2</v>
      </c>
      <c r="AF1292" t="s">
        <v>3</v>
      </c>
      <c r="AG1292">
        <v>0.16</v>
      </c>
      <c r="AH1292">
        <v>2</v>
      </c>
      <c r="AI1292">
        <v>69735751</v>
      </c>
      <c r="AJ1292">
        <v>1270</v>
      </c>
      <c r="AK1292">
        <v>0</v>
      </c>
      <c r="AL1292">
        <v>0</v>
      </c>
      <c r="AM1292">
        <v>0</v>
      </c>
      <c r="AN1292">
        <v>0</v>
      </c>
      <c r="AO1292">
        <v>0</v>
      </c>
      <c r="AP1292">
        <v>0</v>
      </c>
      <c r="AQ1292">
        <v>0</v>
      </c>
      <c r="AR1292">
        <v>0</v>
      </c>
    </row>
    <row r="1293" spans="1:44" x14ac:dyDescent="0.2">
      <c r="A1293">
        <f>ROW(Source!A1586)</f>
        <v>1586</v>
      </c>
      <c r="B1293">
        <v>69735758</v>
      </c>
      <c r="C1293">
        <v>69735749</v>
      </c>
      <c r="D1293">
        <v>27439499</v>
      </c>
      <c r="E1293">
        <v>1</v>
      </c>
      <c r="F1293">
        <v>1</v>
      </c>
      <c r="G1293">
        <v>1</v>
      </c>
      <c r="H1293">
        <v>2</v>
      </c>
      <c r="I1293" t="s">
        <v>1051</v>
      </c>
      <c r="J1293" t="s">
        <v>1052</v>
      </c>
      <c r="K1293" t="s">
        <v>1053</v>
      </c>
      <c r="L1293">
        <v>1368</v>
      </c>
      <c r="N1293">
        <v>1011</v>
      </c>
      <c r="O1293" t="s">
        <v>978</v>
      </c>
      <c r="P1293" t="s">
        <v>978</v>
      </c>
      <c r="Q1293">
        <v>1</v>
      </c>
      <c r="X1293">
        <v>0.16</v>
      </c>
      <c r="Y1293">
        <v>0</v>
      </c>
      <c r="Z1293">
        <v>112.67</v>
      </c>
      <c r="AA1293">
        <v>13.61</v>
      </c>
      <c r="AB1293">
        <v>0</v>
      </c>
      <c r="AC1293">
        <v>0</v>
      </c>
      <c r="AD1293">
        <v>1</v>
      </c>
      <c r="AE1293">
        <v>0</v>
      </c>
      <c r="AF1293" t="s">
        <v>3</v>
      </c>
      <c r="AG1293">
        <v>0.16</v>
      </c>
      <c r="AH1293">
        <v>2</v>
      </c>
      <c r="AI1293">
        <v>69735752</v>
      </c>
      <c r="AJ1293">
        <v>1271</v>
      </c>
      <c r="AK1293">
        <v>0</v>
      </c>
      <c r="AL1293">
        <v>0</v>
      </c>
      <c r="AM1293">
        <v>0</v>
      </c>
      <c r="AN1293">
        <v>0</v>
      </c>
      <c r="AO1293">
        <v>0</v>
      </c>
      <c r="AP1293">
        <v>0</v>
      </c>
      <c r="AQ1293">
        <v>0</v>
      </c>
      <c r="AR1293">
        <v>0</v>
      </c>
    </row>
    <row r="1294" spans="1:44" x14ac:dyDescent="0.2">
      <c r="A1294">
        <f>ROW(Source!A1586)</f>
        <v>1586</v>
      </c>
      <c r="B1294">
        <v>69735759</v>
      </c>
      <c r="C1294">
        <v>69735749</v>
      </c>
      <c r="D1294">
        <v>27441327</v>
      </c>
      <c r="E1294">
        <v>1</v>
      </c>
      <c r="F1294">
        <v>1</v>
      </c>
      <c r="G1294">
        <v>1</v>
      </c>
      <c r="H1294">
        <v>2</v>
      </c>
      <c r="I1294" t="s">
        <v>975</v>
      </c>
      <c r="J1294" t="s">
        <v>976</v>
      </c>
      <c r="K1294" t="s">
        <v>977</v>
      </c>
      <c r="L1294">
        <v>1368</v>
      </c>
      <c r="N1294">
        <v>1011</v>
      </c>
      <c r="O1294" t="s">
        <v>978</v>
      </c>
      <c r="P1294" t="s">
        <v>978</v>
      </c>
      <c r="Q1294">
        <v>1</v>
      </c>
      <c r="X1294">
        <v>0.22</v>
      </c>
      <c r="Y1294">
        <v>0</v>
      </c>
      <c r="Z1294">
        <v>93.37</v>
      </c>
      <c r="AA1294">
        <v>11.69</v>
      </c>
      <c r="AB1294">
        <v>0</v>
      </c>
      <c r="AC1294">
        <v>0</v>
      </c>
      <c r="AD1294">
        <v>1</v>
      </c>
      <c r="AE1294">
        <v>0</v>
      </c>
      <c r="AF1294" t="s">
        <v>3</v>
      </c>
      <c r="AG1294">
        <v>0.22</v>
      </c>
      <c r="AH1294">
        <v>2</v>
      </c>
      <c r="AI1294">
        <v>69735753</v>
      </c>
      <c r="AJ1294">
        <v>1272</v>
      </c>
      <c r="AK1294">
        <v>0</v>
      </c>
      <c r="AL1294">
        <v>0</v>
      </c>
      <c r="AM1294">
        <v>0</v>
      </c>
      <c r="AN1294">
        <v>0</v>
      </c>
      <c r="AO1294">
        <v>0</v>
      </c>
      <c r="AP1294">
        <v>0</v>
      </c>
      <c r="AQ1294">
        <v>0</v>
      </c>
      <c r="AR1294">
        <v>0</v>
      </c>
    </row>
    <row r="1295" spans="1:44" x14ac:dyDescent="0.2">
      <c r="A1295">
        <f>ROW(Source!A1586)</f>
        <v>1586</v>
      </c>
      <c r="B1295">
        <v>69735760</v>
      </c>
      <c r="C1295">
        <v>69735749</v>
      </c>
      <c r="D1295">
        <v>27377917</v>
      </c>
      <c r="E1295">
        <v>1</v>
      </c>
      <c r="F1295">
        <v>1</v>
      </c>
      <c r="G1295">
        <v>1</v>
      </c>
      <c r="H1295">
        <v>3</v>
      </c>
      <c r="I1295" t="s">
        <v>666</v>
      </c>
      <c r="J1295" t="s">
        <v>1100</v>
      </c>
      <c r="K1295" t="s">
        <v>667</v>
      </c>
      <c r="L1295">
        <v>1348</v>
      </c>
      <c r="N1295">
        <v>1009</v>
      </c>
      <c r="O1295" t="s">
        <v>78</v>
      </c>
      <c r="P1295" t="s">
        <v>78</v>
      </c>
      <c r="Q1295">
        <v>1000</v>
      </c>
      <c r="X1295">
        <v>2.8000000000000001E-2</v>
      </c>
      <c r="Y1295">
        <v>10559.12</v>
      </c>
      <c r="Z1295">
        <v>0</v>
      </c>
      <c r="AA1295">
        <v>0</v>
      </c>
      <c r="AB1295">
        <v>0</v>
      </c>
      <c r="AC1295">
        <v>0</v>
      </c>
      <c r="AD1295">
        <v>1</v>
      </c>
      <c r="AE1295">
        <v>0</v>
      </c>
      <c r="AF1295" t="s">
        <v>3</v>
      </c>
      <c r="AG1295">
        <v>2.8000000000000001E-2</v>
      </c>
      <c r="AH1295">
        <v>2</v>
      </c>
      <c r="AI1295">
        <v>69735754</v>
      </c>
      <c r="AJ1295">
        <v>1273</v>
      </c>
      <c r="AK1295">
        <v>3</v>
      </c>
      <c r="AL1295">
        <v>-295.65536000000003</v>
      </c>
      <c r="AM1295">
        <v>0</v>
      </c>
      <c r="AN1295">
        <v>0</v>
      </c>
      <c r="AO1295">
        <v>0</v>
      </c>
      <c r="AP1295">
        <v>0</v>
      </c>
      <c r="AQ1295">
        <v>0</v>
      </c>
      <c r="AR1295">
        <v>1</v>
      </c>
    </row>
    <row r="1296" spans="1:44" x14ac:dyDescent="0.2">
      <c r="A1296">
        <f>ROW(Source!A1586)</f>
        <v>1586</v>
      </c>
      <c r="B1296">
        <v>69735761</v>
      </c>
      <c r="C1296">
        <v>69735749</v>
      </c>
      <c r="D1296">
        <v>27393896</v>
      </c>
      <c r="E1296">
        <v>1</v>
      </c>
      <c r="F1296">
        <v>1</v>
      </c>
      <c r="G1296">
        <v>1</v>
      </c>
      <c r="H1296">
        <v>3</v>
      </c>
      <c r="I1296" t="s">
        <v>1101</v>
      </c>
      <c r="J1296" t="s">
        <v>1102</v>
      </c>
      <c r="K1296" t="s">
        <v>1103</v>
      </c>
      <c r="L1296">
        <v>1348</v>
      </c>
      <c r="N1296">
        <v>1009</v>
      </c>
      <c r="O1296" t="s">
        <v>78</v>
      </c>
      <c r="P1296" t="s">
        <v>78</v>
      </c>
      <c r="Q1296">
        <v>1000</v>
      </c>
      <c r="X1296">
        <v>1</v>
      </c>
      <c r="Y1296">
        <v>6175.45</v>
      </c>
      <c r="Z1296">
        <v>0</v>
      </c>
      <c r="AA1296">
        <v>0</v>
      </c>
      <c r="AB1296">
        <v>0</v>
      </c>
      <c r="AC1296">
        <v>0</v>
      </c>
      <c r="AD1296">
        <v>1</v>
      </c>
      <c r="AE1296">
        <v>0</v>
      </c>
      <c r="AF1296" t="s">
        <v>3</v>
      </c>
      <c r="AG1296">
        <v>1</v>
      </c>
      <c r="AH1296">
        <v>3</v>
      </c>
      <c r="AI1296">
        <v>-1</v>
      </c>
      <c r="AJ1296" t="s">
        <v>3</v>
      </c>
      <c r="AK1296">
        <v>4</v>
      </c>
      <c r="AL1296">
        <v>-6175.45</v>
      </c>
      <c r="AM1296">
        <v>0</v>
      </c>
      <c r="AN1296">
        <v>0</v>
      </c>
      <c r="AO1296">
        <v>0</v>
      </c>
      <c r="AP1296">
        <v>0</v>
      </c>
      <c r="AQ1296">
        <v>0</v>
      </c>
      <c r="AR1296">
        <v>1</v>
      </c>
    </row>
    <row r="1297" spans="1:44" x14ac:dyDescent="0.2">
      <c r="A1297">
        <f>ROW(Source!A1587)</f>
        <v>1587</v>
      </c>
      <c r="B1297">
        <v>69735756</v>
      </c>
      <c r="C1297">
        <v>69735749</v>
      </c>
      <c r="D1297">
        <v>27493187</v>
      </c>
      <c r="E1297">
        <v>1</v>
      </c>
      <c r="F1297">
        <v>1</v>
      </c>
      <c r="G1297">
        <v>1</v>
      </c>
      <c r="H1297">
        <v>1</v>
      </c>
      <c r="I1297" t="s">
        <v>1049</v>
      </c>
      <c r="J1297" t="s">
        <v>3</v>
      </c>
      <c r="K1297" t="s">
        <v>1050</v>
      </c>
      <c r="L1297">
        <v>1369</v>
      </c>
      <c r="N1297">
        <v>1013</v>
      </c>
      <c r="O1297" t="s">
        <v>974</v>
      </c>
      <c r="P1297" t="s">
        <v>974</v>
      </c>
      <c r="Q1297">
        <v>1</v>
      </c>
      <c r="X1297">
        <v>12.64</v>
      </c>
      <c r="Y1297">
        <v>0</v>
      </c>
      <c r="Z1297">
        <v>0</v>
      </c>
      <c r="AA1297">
        <v>0</v>
      </c>
      <c r="AB1297">
        <v>8.93</v>
      </c>
      <c r="AC1297">
        <v>0</v>
      </c>
      <c r="AD1297">
        <v>1</v>
      </c>
      <c r="AE1297">
        <v>1</v>
      </c>
      <c r="AF1297" t="s">
        <v>3</v>
      </c>
      <c r="AG1297">
        <v>12.64</v>
      </c>
      <c r="AH1297">
        <v>2</v>
      </c>
      <c r="AI1297">
        <v>69735750</v>
      </c>
      <c r="AJ1297">
        <v>1275</v>
      </c>
      <c r="AK1297">
        <v>0</v>
      </c>
      <c r="AL1297">
        <v>0</v>
      </c>
      <c r="AM1297">
        <v>0</v>
      </c>
      <c r="AN1297">
        <v>0</v>
      </c>
      <c r="AO1297">
        <v>0</v>
      </c>
      <c r="AP1297">
        <v>0</v>
      </c>
      <c r="AQ1297">
        <v>0</v>
      </c>
      <c r="AR1297">
        <v>0</v>
      </c>
    </row>
    <row r="1298" spans="1:44" x14ac:dyDescent="0.2">
      <c r="A1298">
        <f>ROW(Source!A1587)</f>
        <v>1587</v>
      </c>
      <c r="B1298">
        <v>69735757</v>
      </c>
      <c r="C1298">
        <v>69735749</v>
      </c>
      <c r="D1298">
        <v>121548</v>
      </c>
      <c r="E1298">
        <v>1</v>
      </c>
      <c r="F1298">
        <v>1</v>
      </c>
      <c r="G1298">
        <v>1</v>
      </c>
      <c r="H1298">
        <v>1</v>
      </c>
      <c r="I1298" t="s">
        <v>36</v>
      </c>
      <c r="J1298" t="s">
        <v>3</v>
      </c>
      <c r="K1298" t="s">
        <v>981</v>
      </c>
      <c r="L1298">
        <v>608254</v>
      </c>
      <c r="N1298">
        <v>1013</v>
      </c>
      <c r="O1298" t="s">
        <v>982</v>
      </c>
      <c r="P1298" t="s">
        <v>982</v>
      </c>
      <c r="Q1298">
        <v>1</v>
      </c>
      <c r="X1298">
        <v>0.16</v>
      </c>
      <c r="Y1298">
        <v>0</v>
      </c>
      <c r="Z1298">
        <v>0</v>
      </c>
      <c r="AA1298">
        <v>0</v>
      </c>
      <c r="AB1298">
        <v>0</v>
      </c>
      <c r="AC1298">
        <v>0</v>
      </c>
      <c r="AD1298">
        <v>1</v>
      </c>
      <c r="AE1298">
        <v>2</v>
      </c>
      <c r="AF1298" t="s">
        <v>3</v>
      </c>
      <c r="AG1298">
        <v>0.16</v>
      </c>
      <c r="AH1298">
        <v>2</v>
      </c>
      <c r="AI1298">
        <v>69735751</v>
      </c>
      <c r="AJ1298">
        <v>1276</v>
      </c>
      <c r="AK1298">
        <v>0</v>
      </c>
      <c r="AL1298">
        <v>0</v>
      </c>
      <c r="AM1298">
        <v>0</v>
      </c>
      <c r="AN1298">
        <v>0</v>
      </c>
      <c r="AO1298">
        <v>0</v>
      </c>
      <c r="AP1298">
        <v>0</v>
      </c>
      <c r="AQ1298">
        <v>0</v>
      </c>
      <c r="AR1298">
        <v>0</v>
      </c>
    </row>
    <row r="1299" spans="1:44" x14ac:dyDescent="0.2">
      <c r="A1299">
        <f>ROW(Source!A1587)</f>
        <v>1587</v>
      </c>
      <c r="B1299">
        <v>69735758</v>
      </c>
      <c r="C1299">
        <v>69735749</v>
      </c>
      <c r="D1299">
        <v>27439499</v>
      </c>
      <c r="E1299">
        <v>1</v>
      </c>
      <c r="F1299">
        <v>1</v>
      </c>
      <c r="G1299">
        <v>1</v>
      </c>
      <c r="H1299">
        <v>2</v>
      </c>
      <c r="I1299" t="s">
        <v>1051</v>
      </c>
      <c r="J1299" t="s">
        <v>1052</v>
      </c>
      <c r="K1299" t="s">
        <v>1053</v>
      </c>
      <c r="L1299">
        <v>1368</v>
      </c>
      <c r="N1299">
        <v>1011</v>
      </c>
      <c r="O1299" t="s">
        <v>978</v>
      </c>
      <c r="P1299" t="s">
        <v>978</v>
      </c>
      <c r="Q1299">
        <v>1</v>
      </c>
      <c r="X1299">
        <v>0.16</v>
      </c>
      <c r="Y1299">
        <v>0</v>
      </c>
      <c r="Z1299">
        <v>112.67</v>
      </c>
      <c r="AA1299">
        <v>13.61</v>
      </c>
      <c r="AB1299">
        <v>0</v>
      </c>
      <c r="AC1299">
        <v>0</v>
      </c>
      <c r="AD1299">
        <v>1</v>
      </c>
      <c r="AE1299">
        <v>0</v>
      </c>
      <c r="AF1299" t="s">
        <v>3</v>
      </c>
      <c r="AG1299">
        <v>0.16</v>
      </c>
      <c r="AH1299">
        <v>2</v>
      </c>
      <c r="AI1299">
        <v>69735752</v>
      </c>
      <c r="AJ1299">
        <v>1277</v>
      </c>
      <c r="AK1299">
        <v>0</v>
      </c>
      <c r="AL1299">
        <v>0</v>
      </c>
      <c r="AM1299">
        <v>0</v>
      </c>
      <c r="AN1299">
        <v>0</v>
      </c>
      <c r="AO1299">
        <v>0</v>
      </c>
      <c r="AP1299">
        <v>0</v>
      </c>
      <c r="AQ1299">
        <v>0</v>
      </c>
      <c r="AR1299">
        <v>0</v>
      </c>
    </row>
    <row r="1300" spans="1:44" x14ac:dyDescent="0.2">
      <c r="A1300">
        <f>ROW(Source!A1587)</f>
        <v>1587</v>
      </c>
      <c r="B1300">
        <v>69735759</v>
      </c>
      <c r="C1300">
        <v>69735749</v>
      </c>
      <c r="D1300">
        <v>27441327</v>
      </c>
      <c r="E1300">
        <v>1</v>
      </c>
      <c r="F1300">
        <v>1</v>
      </c>
      <c r="G1300">
        <v>1</v>
      </c>
      <c r="H1300">
        <v>2</v>
      </c>
      <c r="I1300" t="s">
        <v>975</v>
      </c>
      <c r="J1300" t="s">
        <v>976</v>
      </c>
      <c r="K1300" t="s">
        <v>977</v>
      </c>
      <c r="L1300">
        <v>1368</v>
      </c>
      <c r="N1300">
        <v>1011</v>
      </c>
      <c r="O1300" t="s">
        <v>978</v>
      </c>
      <c r="P1300" t="s">
        <v>978</v>
      </c>
      <c r="Q1300">
        <v>1</v>
      </c>
      <c r="X1300">
        <v>0.22</v>
      </c>
      <c r="Y1300">
        <v>0</v>
      </c>
      <c r="Z1300">
        <v>93.37</v>
      </c>
      <c r="AA1300">
        <v>11.69</v>
      </c>
      <c r="AB1300">
        <v>0</v>
      </c>
      <c r="AC1300">
        <v>0</v>
      </c>
      <c r="AD1300">
        <v>1</v>
      </c>
      <c r="AE1300">
        <v>0</v>
      </c>
      <c r="AF1300" t="s">
        <v>3</v>
      </c>
      <c r="AG1300">
        <v>0.22</v>
      </c>
      <c r="AH1300">
        <v>2</v>
      </c>
      <c r="AI1300">
        <v>69735753</v>
      </c>
      <c r="AJ1300">
        <v>1278</v>
      </c>
      <c r="AK1300">
        <v>0</v>
      </c>
      <c r="AL1300">
        <v>0</v>
      </c>
      <c r="AM1300">
        <v>0</v>
      </c>
      <c r="AN1300">
        <v>0</v>
      </c>
      <c r="AO1300">
        <v>0</v>
      </c>
      <c r="AP1300">
        <v>0</v>
      </c>
      <c r="AQ1300">
        <v>0</v>
      </c>
      <c r="AR1300">
        <v>0</v>
      </c>
    </row>
    <row r="1301" spans="1:44" x14ac:dyDescent="0.2">
      <c r="A1301">
        <f>ROW(Source!A1587)</f>
        <v>1587</v>
      </c>
      <c r="B1301">
        <v>69735760</v>
      </c>
      <c r="C1301">
        <v>69735749</v>
      </c>
      <c r="D1301">
        <v>27377917</v>
      </c>
      <c r="E1301">
        <v>1</v>
      </c>
      <c r="F1301">
        <v>1</v>
      </c>
      <c r="G1301">
        <v>1</v>
      </c>
      <c r="H1301">
        <v>3</v>
      </c>
      <c r="I1301" t="s">
        <v>666</v>
      </c>
      <c r="J1301" t="s">
        <v>1100</v>
      </c>
      <c r="K1301" t="s">
        <v>667</v>
      </c>
      <c r="L1301">
        <v>1348</v>
      </c>
      <c r="N1301">
        <v>1009</v>
      </c>
      <c r="O1301" t="s">
        <v>78</v>
      </c>
      <c r="P1301" t="s">
        <v>78</v>
      </c>
      <c r="Q1301">
        <v>1000</v>
      </c>
      <c r="X1301">
        <v>2.8000000000000001E-2</v>
      </c>
      <c r="Y1301">
        <v>10559.12</v>
      </c>
      <c r="Z1301">
        <v>0</v>
      </c>
      <c r="AA1301">
        <v>0</v>
      </c>
      <c r="AB1301">
        <v>0</v>
      </c>
      <c r="AC1301">
        <v>0</v>
      </c>
      <c r="AD1301">
        <v>1</v>
      </c>
      <c r="AE1301">
        <v>0</v>
      </c>
      <c r="AF1301" t="s">
        <v>3</v>
      </c>
      <c r="AG1301">
        <v>2.8000000000000001E-2</v>
      </c>
      <c r="AH1301">
        <v>2</v>
      </c>
      <c r="AI1301">
        <v>69735754</v>
      </c>
      <c r="AJ1301">
        <v>1279</v>
      </c>
      <c r="AK1301">
        <v>3</v>
      </c>
      <c r="AL1301">
        <v>-295.65536000000003</v>
      </c>
      <c r="AM1301">
        <v>0</v>
      </c>
      <c r="AN1301">
        <v>0</v>
      </c>
      <c r="AO1301">
        <v>0</v>
      </c>
      <c r="AP1301">
        <v>0</v>
      </c>
      <c r="AQ1301">
        <v>0</v>
      </c>
      <c r="AR1301">
        <v>1</v>
      </c>
    </row>
    <row r="1302" spans="1:44" x14ac:dyDescent="0.2">
      <c r="A1302">
        <f>ROW(Source!A1587)</f>
        <v>1587</v>
      </c>
      <c r="B1302">
        <v>69735761</v>
      </c>
      <c r="C1302">
        <v>69735749</v>
      </c>
      <c r="D1302">
        <v>27393896</v>
      </c>
      <c r="E1302">
        <v>1</v>
      </c>
      <c r="F1302">
        <v>1</v>
      </c>
      <c r="G1302">
        <v>1</v>
      </c>
      <c r="H1302">
        <v>3</v>
      </c>
      <c r="I1302" t="s">
        <v>1101</v>
      </c>
      <c r="J1302" t="s">
        <v>1102</v>
      </c>
      <c r="K1302" t="s">
        <v>1103</v>
      </c>
      <c r="L1302">
        <v>1348</v>
      </c>
      <c r="N1302">
        <v>1009</v>
      </c>
      <c r="O1302" t="s">
        <v>78</v>
      </c>
      <c r="P1302" t="s">
        <v>78</v>
      </c>
      <c r="Q1302">
        <v>1000</v>
      </c>
      <c r="X1302">
        <v>1</v>
      </c>
      <c r="Y1302">
        <v>6175.45</v>
      </c>
      <c r="Z1302">
        <v>0</v>
      </c>
      <c r="AA1302">
        <v>0</v>
      </c>
      <c r="AB1302">
        <v>0</v>
      </c>
      <c r="AC1302">
        <v>0</v>
      </c>
      <c r="AD1302">
        <v>1</v>
      </c>
      <c r="AE1302">
        <v>0</v>
      </c>
      <c r="AF1302" t="s">
        <v>3</v>
      </c>
      <c r="AG1302">
        <v>1</v>
      </c>
      <c r="AH1302">
        <v>3</v>
      </c>
      <c r="AI1302">
        <v>-1</v>
      </c>
      <c r="AJ1302" t="s">
        <v>3</v>
      </c>
      <c r="AK1302">
        <v>4</v>
      </c>
      <c r="AL1302">
        <v>-6175.45</v>
      </c>
      <c r="AM1302">
        <v>0</v>
      </c>
      <c r="AN1302">
        <v>0</v>
      </c>
      <c r="AO1302">
        <v>0</v>
      </c>
      <c r="AP1302">
        <v>0</v>
      </c>
      <c r="AQ1302">
        <v>0</v>
      </c>
      <c r="AR1302">
        <v>1</v>
      </c>
    </row>
    <row r="1303" spans="1:44" x14ac:dyDescent="0.2">
      <c r="A1303">
        <f>ROW(Source!A1592)</f>
        <v>1592</v>
      </c>
      <c r="B1303">
        <v>69735771</v>
      </c>
      <c r="C1303">
        <v>69735764</v>
      </c>
      <c r="D1303">
        <v>27496319</v>
      </c>
      <c r="E1303">
        <v>1</v>
      </c>
      <c r="F1303">
        <v>1</v>
      </c>
      <c r="G1303">
        <v>1</v>
      </c>
      <c r="H1303">
        <v>1</v>
      </c>
      <c r="I1303" t="s">
        <v>1001</v>
      </c>
      <c r="J1303" t="s">
        <v>3</v>
      </c>
      <c r="K1303" t="s">
        <v>1002</v>
      </c>
      <c r="L1303">
        <v>1369</v>
      </c>
      <c r="N1303">
        <v>1013</v>
      </c>
      <c r="O1303" t="s">
        <v>974</v>
      </c>
      <c r="P1303" t="s">
        <v>974</v>
      </c>
      <c r="Q1303">
        <v>1</v>
      </c>
      <c r="X1303">
        <v>39.51</v>
      </c>
      <c r="Y1303">
        <v>0</v>
      </c>
      <c r="Z1303">
        <v>0</v>
      </c>
      <c r="AA1303">
        <v>0</v>
      </c>
      <c r="AB1303">
        <v>8.01</v>
      </c>
      <c r="AC1303">
        <v>0</v>
      </c>
      <c r="AD1303">
        <v>1</v>
      </c>
      <c r="AE1303">
        <v>1</v>
      </c>
      <c r="AF1303" t="s">
        <v>3</v>
      </c>
      <c r="AG1303">
        <v>39.51</v>
      </c>
      <c r="AH1303">
        <v>2</v>
      </c>
      <c r="AI1303">
        <v>69735765</v>
      </c>
      <c r="AJ1303">
        <v>1281</v>
      </c>
      <c r="AK1303">
        <v>0</v>
      </c>
      <c r="AL1303">
        <v>0</v>
      </c>
      <c r="AM1303">
        <v>0</v>
      </c>
      <c r="AN1303">
        <v>0</v>
      </c>
      <c r="AO1303">
        <v>0</v>
      </c>
      <c r="AP1303">
        <v>0</v>
      </c>
      <c r="AQ1303">
        <v>0</v>
      </c>
      <c r="AR1303">
        <v>0</v>
      </c>
    </row>
    <row r="1304" spans="1:44" x14ac:dyDescent="0.2">
      <c r="A1304">
        <f>ROW(Source!A1592)</f>
        <v>1592</v>
      </c>
      <c r="B1304">
        <v>69735772</v>
      </c>
      <c r="C1304">
        <v>69735764</v>
      </c>
      <c r="D1304">
        <v>121548</v>
      </c>
      <c r="E1304">
        <v>1</v>
      </c>
      <c r="F1304">
        <v>1</v>
      </c>
      <c r="G1304">
        <v>1</v>
      </c>
      <c r="H1304">
        <v>1</v>
      </c>
      <c r="I1304" t="s">
        <v>36</v>
      </c>
      <c r="J1304" t="s">
        <v>3</v>
      </c>
      <c r="K1304" t="s">
        <v>981</v>
      </c>
      <c r="L1304">
        <v>608254</v>
      </c>
      <c r="N1304">
        <v>1013</v>
      </c>
      <c r="O1304" t="s">
        <v>982</v>
      </c>
      <c r="P1304" t="s">
        <v>982</v>
      </c>
      <c r="Q1304">
        <v>1</v>
      </c>
      <c r="X1304">
        <v>1.27</v>
      </c>
      <c r="Y1304">
        <v>0</v>
      </c>
      <c r="Z1304">
        <v>0</v>
      </c>
      <c r="AA1304">
        <v>0</v>
      </c>
      <c r="AB1304">
        <v>0</v>
      </c>
      <c r="AC1304">
        <v>0</v>
      </c>
      <c r="AD1304">
        <v>1</v>
      </c>
      <c r="AE1304">
        <v>2</v>
      </c>
      <c r="AF1304" t="s">
        <v>3</v>
      </c>
      <c r="AG1304">
        <v>1.27</v>
      </c>
      <c r="AH1304">
        <v>2</v>
      </c>
      <c r="AI1304">
        <v>69735766</v>
      </c>
      <c r="AJ1304">
        <v>1282</v>
      </c>
      <c r="AK1304">
        <v>0</v>
      </c>
      <c r="AL1304">
        <v>0</v>
      </c>
      <c r="AM1304">
        <v>0</v>
      </c>
      <c r="AN1304">
        <v>0</v>
      </c>
      <c r="AO1304">
        <v>0</v>
      </c>
      <c r="AP1304">
        <v>0</v>
      </c>
      <c r="AQ1304">
        <v>0</v>
      </c>
      <c r="AR1304">
        <v>0</v>
      </c>
    </row>
    <row r="1305" spans="1:44" x14ac:dyDescent="0.2">
      <c r="A1305">
        <f>ROW(Source!A1592)</f>
        <v>1592</v>
      </c>
      <c r="B1305">
        <v>69735773</v>
      </c>
      <c r="C1305">
        <v>69735764</v>
      </c>
      <c r="D1305">
        <v>27439630</v>
      </c>
      <c r="E1305">
        <v>1</v>
      </c>
      <c r="F1305">
        <v>1</v>
      </c>
      <c r="G1305">
        <v>1</v>
      </c>
      <c r="H1305">
        <v>2</v>
      </c>
      <c r="I1305" t="s">
        <v>986</v>
      </c>
      <c r="J1305" t="s">
        <v>987</v>
      </c>
      <c r="K1305" t="s">
        <v>988</v>
      </c>
      <c r="L1305">
        <v>1368</v>
      </c>
      <c r="N1305">
        <v>1011</v>
      </c>
      <c r="O1305" t="s">
        <v>978</v>
      </c>
      <c r="P1305" t="s">
        <v>978</v>
      </c>
      <c r="Q1305">
        <v>1</v>
      </c>
      <c r="X1305">
        <v>1.27</v>
      </c>
      <c r="Y1305">
        <v>0</v>
      </c>
      <c r="Z1305">
        <v>31.27</v>
      </c>
      <c r="AA1305">
        <v>13.61</v>
      </c>
      <c r="AB1305">
        <v>0</v>
      </c>
      <c r="AC1305">
        <v>0</v>
      </c>
      <c r="AD1305">
        <v>1</v>
      </c>
      <c r="AE1305">
        <v>0</v>
      </c>
      <c r="AF1305" t="s">
        <v>3</v>
      </c>
      <c r="AG1305">
        <v>1.27</v>
      </c>
      <c r="AH1305">
        <v>2</v>
      </c>
      <c r="AI1305">
        <v>69735767</v>
      </c>
      <c r="AJ1305">
        <v>1283</v>
      </c>
      <c r="AK1305">
        <v>0</v>
      </c>
      <c r="AL1305">
        <v>0</v>
      </c>
      <c r="AM1305">
        <v>0</v>
      </c>
      <c r="AN1305">
        <v>0</v>
      </c>
      <c r="AO1305">
        <v>0</v>
      </c>
      <c r="AP1305">
        <v>0</v>
      </c>
      <c r="AQ1305">
        <v>0</v>
      </c>
      <c r="AR1305">
        <v>0</v>
      </c>
    </row>
    <row r="1306" spans="1:44" x14ac:dyDescent="0.2">
      <c r="A1306">
        <f>ROW(Source!A1592)</f>
        <v>1592</v>
      </c>
      <c r="B1306">
        <v>69735774</v>
      </c>
      <c r="C1306">
        <v>69735764</v>
      </c>
      <c r="D1306">
        <v>27440041</v>
      </c>
      <c r="E1306">
        <v>1</v>
      </c>
      <c r="F1306">
        <v>1</v>
      </c>
      <c r="G1306">
        <v>1</v>
      </c>
      <c r="H1306">
        <v>2</v>
      </c>
      <c r="I1306" t="s">
        <v>1003</v>
      </c>
      <c r="J1306" t="s">
        <v>1004</v>
      </c>
      <c r="K1306" t="s">
        <v>1005</v>
      </c>
      <c r="L1306">
        <v>1368</v>
      </c>
      <c r="N1306">
        <v>1011</v>
      </c>
      <c r="O1306" t="s">
        <v>978</v>
      </c>
      <c r="P1306" t="s">
        <v>978</v>
      </c>
      <c r="Q1306">
        <v>1</v>
      </c>
      <c r="X1306">
        <v>9.07</v>
      </c>
      <c r="Y1306">
        <v>0</v>
      </c>
      <c r="Z1306">
        <v>0.5</v>
      </c>
      <c r="AA1306">
        <v>0</v>
      </c>
      <c r="AB1306">
        <v>0</v>
      </c>
      <c r="AC1306">
        <v>0</v>
      </c>
      <c r="AD1306">
        <v>1</v>
      </c>
      <c r="AE1306">
        <v>0</v>
      </c>
      <c r="AF1306" t="s">
        <v>3</v>
      </c>
      <c r="AG1306">
        <v>9.07</v>
      </c>
      <c r="AH1306">
        <v>2</v>
      </c>
      <c r="AI1306">
        <v>69735768</v>
      </c>
      <c r="AJ1306">
        <v>1284</v>
      </c>
      <c r="AK1306">
        <v>0</v>
      </c>
      <c r="AL1306">
        <v>0</v>
      </c>
      <c r="AM1306">
        <v>0</v>
      </c>
      <c r="AN1306">
        <v>0</v>
      </c>
      <c r="AO1306">
        <v>0</v>
      </c>
      <c r="AP1306">
        <v>0</v>
      </c>
      <c r="AQ1306">
        <v>0</v>
      </c>
      <c r="AR1306">
        <v>0</v>
      </c>
    </row>
    <row r="1307" spans="1:44" x14ac:dyDescent="0.2">
      <c r="A1307">
        <f>ROW(Source!A1592)</f>
        <v>1592</v>
      </c>
      <c r="B1307">
        <v>69735775</v>
      </c>
      <c r="C1307">
        <v>69735764</v>
      </c>
      <c r="D1307">
        <v>27407705</v>
      </c>
      <c r="E1307">
        <v>1</v>
      </c>
      <c r="F1307">
        <v>1</v>
      </c>
      <c r="G1307">
        <v>1</v>
      </c>
      <c r="H1307">
        <v>3</v>
      </c>
      <c r="I1307" t="s">
        <v>1065</v>
      </c>
      <c r="J1307" t="s">
        <v>1066</v>
      </c>
      <c r="K1307" t="s">
        <v>1067</v>
      </c>
      <c r="L1307">
        <v>1339</v>
      </c>
      <c r="N1307">
        <v>1007</v>
      </c>
      <c r="O1307" t="s">
        <v>40</v>
      </c>
      <c r="P1307" t="s">
        <v>40</v>
      </c>
      <c r="Q1307">
        <v>1</v>
      </c>
      <c r="X1307">
        <v>2.04</v>
      </c>
      <c r="Y1307">
        <v>494.7</v>
      </c>
      <c r="Z1307">
        <v>0</v>
      </c>
      <c r="AA1307">
        <v>0</v>
      </c>
      <c r="AB1307">
        <v>0</v>
      </c>
      <c r="AC1307">
        <v>0</v>
      </c>
      <c r="AD1307">
        <v>1</v>
      </c>
      <c r="AE1307">
        <v>0</v>
      </c>
      <c r="AF1307" t="s">
        <v>3</v>
      </c>
      <c r="AG1307">
        <v>2.04</v>
      </c>
      <c r="AH1307">
        <v>3</v>
      </c>
      <c r="AI1307">
        <v>-1</v>
      </c>
      <c r="AJ1307" t="s">
        <v>3</v>
      </c>
      <c r="AK1307">
        <v>4</v>
      </c>
      <c r="AL1307">
        <v>-1009.188</v>
      </c>
      <c r="AM1307">
        <v>0</v>
      </c>
      <c r="AN1307">
        <v>0</v>
      </c>
      <c r="AO1307">
        <v>0</v>
      </c>
      <c r="AP1307">
        <v>0</v>
      </c>
      <c r="AQ1307">
        <v>0</v>
      </c>
      <c r="AR1307">
        <v>1</v>
      </c>
    </row>
    <row r="1308" spans="1:44" x14ac:dyDescent="0.2">
      <c r="A1308">
        <f>ROW(Source!A1592)</f>
        <v>1592</v>
      </c>
      <c r="B1308">
        <v>69735776</v>
      </c>
      <c r="C1308">
        <v>69735764</v>
      </c>
      <c r="D1308">
        <v>27416566</v>
      </c>
      <c r="E1308">
        <v>1</v>
      </c>
      <c r="F1308">
        <v>1</v>
      </c>
      <c r="G1308">
        <v>1</v>
      </c>
      <c r="H1308">
        <v>3</v>
      </c>
      <c r="I1308" t="s">
        <v>82</v>
      </c>
      <c r="J1308" t="s">
        <v>194</v>
      </c>
      <c r="K1308" t="s">
        <v>83</v>
      </c>
      <c r="L1308">
        <v>1339</v>
      </c>
      <c r="N1308">
        <v>1007</v>
      </c>
      <c r="O1308" t="s">
        <v>40</v>
      </c>
      <c r="P1308" t="s">
        <v>40</v>
      </c>
      <c r="Q1308">
        <v>1</v>
      </c>
      <c r="X1308">
        <v>3.5</v>
      </c>
      <c r="Y1308">
        <v>7.14</v>
      </c>
      <c r="Z1308">
        <v>0</v>
      </c>
      <c r="AA1308">
        <v>0</v>
      </c>
      <c r="AB1308">
        <v>0</v>
      </c>
      <c r="AC1308">
        <v>0</v>
      </c>
      <c r="AD1308">
        <v>1</v>
      </c>
      <c r="AE1308">
        <v>0</v>
      </c>
      <c r="AF1308" t="s">
        <v>3</v>
      </c>
      <c r="AG1308">
        <v>3.5</v>
      </c>
      <c r="AH1308">
        <v>2</v>
      </c>
      <c r="AI1308">
        <v>69735769</v>
      </c>
      <c r="AJ1308">
        <v>1285</v>
      </c>
      <c r="AK1308">
        <v>3</v>
      </c>
      <c r="AL1308">
        <v>-24.99</v>
      </c>
      <c r="AM1308">
        <v>0</v>
      </c>
      <c r="AN1308">
        <v>0</v>
      </c>
      <c r="AO1308">
        <v>0</v>
      </c>
      <c r="AP1308">
        <v>0</v>
      </c>
      <c r="AQ1308">
        <v>0</v>
      </c>
      <c r="AR1308">
        <v>1</v>
      </c>
    </row>
    <row r="1309" spans="1:44" x14ac:dyDescent="0.2">
      <c r="A1309">
        <f>ROW(Source!A1593)</f>
        <v>1593</v>
      </c>
      <c r="B1309">
        <v>69735771</v>
      </c>
      <c r="C1309">
        <v>69735764</v>
      </c>
      <c r="D1309">
        <v>27496319</v>
      </c>
      <c r="E1309">
        <v>1</v>
      </c>
      <c r="F1309">
        <v>1</v>
      </c>
      <c r="G1309">
        <v>1</v>
      </c>
      <c r="H1309">
        <v>1</v>
      </c>
      <c r="I1309" t="s">
        <v>1001</v>
      </c>
      <c r="J1309" t="s">
        <v>3</v>
      </c>
      <c r="K1309" t="s">
        <v>1002</v>
      </c>
      <c r="L1309">
        <v>1369</v>
      </c>
      <c r="N1309">
        <v>1013</v>
      </c>
      <c r="O1309" t="s">
        <v>974</v>
      </c>
      <c r="P1309" t="s">
        <v>974</v>
      </c>
      <c r="Q1309">
        <v>1</v>
      </c>
      <c r="X1309">
        <v>39.51</v>
      </c>
      <c r="Y1309">
        <v>0</v>
      </c>
      <c r="Z1309">
        <v>0</v>
      </c>
      <c r="AA1309">
        <v>0</v>
      </c>
      <c r="AB1309">
        <v>8.01</v>
      </c>
      <c r="AC1309">
        <v>0</v>
      </c>
      <c r="AD1309">
        <v>1</v>
      </c>
      <c r="AE1309">
        <v>1</v>
      </c>
      <c r="AF1309" t="s">
        <v>3</v>
      </c>
      <c r="AG1309">
        <v>39.51</v>
      </c>
      <c r="AH1309">
        <v>2</v>
      </c>
      <c r="AI1309">
        <v>69735765</v>
      </c>
      <c r="AJ1309">
        <v>1287</v>
      </c>
      <c r="AK1309">
        <v>0</v>
      </c>
      <c r="AL1309">
        <v>0</v>
      </c>
      <c r="AM1309">
        <v>0</v>
      </c>
      <c r="AN1309">
        <v>0</v>
      </c>
      <c r="AO1309">
        <v>0</v>
      </c>
      <c r="AP1309">
        <v>0</v>
      </c>
      <c r="AQ1309">
        <v>0</v>
      </c>
      <c r="AR1309">
        <v>0</v>
      </c>
    </row>
    <row r="1310" spans="1:44" x14ac:dyDescent="0.2">
      <c r="A1310">
        <f>ROW(Source!A1593)</f>
        <v>1593</v>
      </c>
      <c r="B1310">
        <v>69735772</v>
      </c>
      <c r="C1310">
        <v>69735764</v>
      </c>
      <c r="D1310">
        <v>121548</v>
      </c>
      <c r="E1310">
        <v>1</v>
      </c>
      <c r="F1310">
        <v>1</v>
      </c>
      <c r="G1310">
        <v>1</v>
      </c>
      <c r="H1310">
        <v>1</v>
      </c>
      <c r="I1310" t="s">
        <v>36</v>
      </c>
      <c r="J1310" t="s">
        <v>3</v>
      </c>
      <c r="K1310" t="s">
        <v>981</v>
      </c>
      <c r="L1310">
        <v>608254</v>
      </c>
      <c r="N1310">
        <v>1013</v>
      </c>
      <c r="O1310" t="s">
        <v>982</v>
      </c>
      <c r="P1310" t="s">
        <v>982</v>
      </c>
      <c r="Q1310">
        <v>1</v>
      </c>
      <c r="X1310">
        <v>1.27</v>
      </c>
      <c r="Y1310">
        <v>0</v>
      </c>
      <c r="Z1310">
        <v>0</v>
      </c>
      <c r="AA1310">
        <v>0</v>
      </c>
      <c r="AB1310">
        <v>0</v>
      </c>
      <c r="AC1310">
        <v>0</v>
      </c>
      <c r="AD1310">
        <v>1</v>
      </c>
      <c r="AE1310">
        <v>2</v>
      </c>
      <c r="AF1310" t="s">
        <v>3</v>
      </c>
      <c r="AG1310">
        <v>1.27</v>
      </c>
      <c r="AH1310">
        <v>2</v>
      </c>
      <c r="AI1310">
        <v>69735766</v>
      </c>
      <c r="AJ1310">
        <v>1288</v>
      </c>
      <c r="AK1310">
        <v>0</v>
      </c>
      <c r="AL1310">
        <v>0</v>
      </c>
      <c r="AM1310">
        <v>0</v>
      </c>
      <c r="AN1310">
        <v>0</v>
      </c>
      <c r="AO1310">
        <v>0</v>
      </c>
      <c r="AP1310">
        <v>0</v>
      </c>
      <c r="AQ1310">
        <v>0</v>
      </c>
      <c r="AR1310">
        <v>0</v>
      </c>
    </row>
    <row r="1311" spans="1:44" x14ac:dyDescent="0.2">
      <c r="A1311">
        <f>ROW(Source!A1593)</f>
        <v>1593</v>
      </c>
      <c r="B1311">
        <v>69735773</v>
      </c>
      <c r="C1311">
        <v>69735764</v>
      </c>
      <c r="D1311">
        <v>27439630</v>
      </c>
      <c r="E1311">
        <v>1</v>
      </c>
      <c r="F1311">
        <v>1</v>
      </c>
      <c r="G1311">
        <v>1</v>
      </c>
      <c r="H1311">
        <v>2</v>
      </c>
      <c r="I1311" t="s">
        <v>986</v>
      </c>
      <c r="J1311" t="s">
        <v>987</v>
      </c>
      <c r="K1311" t="s">
        <v>988</v>
      </c>
      <c r="L1311">
        <v>1368</v>
      </c>
      <c r="N1311">
        <v>1011</v>
      </c>
      <c r="O1311" t="s">
        <v>978</v>
      </c>
      <c r="P1311" t="s">
        <v>978</v>
      </c>
      <c r="Q1311">
        <v>1</v>
      </c>
      <c r="X1311">
        <v>1.27</v>
      </c>
      <c r="Y1311">
        <v>0</v>
      </c>
      <c r="Z1311">
        <v>31.27</v>
      </c>
      <c r="AA1311">
        <v>13.61</v>
      </c>
      <c r="AB1311">
        <v>0</v>
      </c>
      <c r="AC1311">
        <v>0</v>
      </c>
      <c r="AD1311">
        <v>1</v>
      </c>
      <c r="AE1311">
        <v>0</v>
      </c>
      <c r="AF1311" t="s">
        <v>3</v>
      </c>
      <c r="AG1311">
        <v>1.27</v>
      </c>
      <c r="AH1311">
        <v>2</v>
      </c>
      <c r="AI1311">
        <v>69735767</v>
      </c>
      <c r="AJ1311">
        <v>1289</v>
      </c>
      <c r="AK1311">
        <v>0</v>
      </c>
      <c r="AL1311">
        <v>0</v>
      </c>
      <c r="AM1311">
        <v>0</v>
      </c>
      <c r="AN1311">
        <v>0</v>
      </c>
      <c r="AO1311">
        <v>0</v>
      </c>
      <c r="AP1311">
        <v>0</v>
      </c>
      <c r="AQ1311">
        <v>0</v>
      </c>
      <c r="AR1311">
        <v>0</v>
      </c>
    </row>
    <row r="1312" spans="1:44" x14ac:dyDescent="0.2">
      <c r="A1312">
        <f>ROW(Source!A1593)</f>
        <v>1593</v>
      </c>
      <c r="B1312">
        <v>69735774</v>
      </c>
      <c r="C1312">
        <v>69735764</v>
      </c>
      <c r="D1312">
        <v>27440041</v>
      </c>
      <c r="E1312">
        <v>1</v>
      </c>
      <c r="F1312">
        <v>1</v>
      </c>
      <c r="G1312">
        <v>1</v>
      </c>
      <c r="H1312">
        <v>2</v>
      </c>
      <c r="I1312" t="s">
        <v>1003</v>
      </c>
      <c r="J1312" t="s">
        <v>1004</v>
      </c>
      <c r="K1312" t="s">
        <v>1005</v>
      </c>
      <c r="L1312">
        <v>1368</v>
      </c>
      <c r="N1312">
        <v>1011</v>
      </c>
      <c r="O1312" t="s">
        <v>978</v>
      </c>
      <c r="P1312" t="s">
        <v>978</v>
      </c>
      <c r="Q1312">
        <v>1</v>
      </c>
      <c r="X1312">
        <v>9.07</v>
      </c>
      <c r="Y1312">
        <v>0</v>
      </c>
      <c r="Z1312">
        <v>0.5</v>
      </c>
      <c r="AA1312">
        <v>0</v>
      </c>
      <c r="AB1312">
        <v>0</v>
      </c>
      <c r="AC1312">
        <v>0</v>
      </c>
      <c r="AD1312">
        <v>1</v>
      </c>
      <c r="AE1312">
        <v>0</v>
      </c>
      <c r="AF1312" t="s">
        <v>3</v>
      </c>
      <c r="AG1312">
        <v>9.07</v>
      </c>
      <c r="AH1312">
        <v>2</v>
      </c>
      <c r="AI1312">
        <v>69735768</v>
      </c>
      <c r="AJ1312">
        <v>1290</v>
      </c>
      <c r="AK1312">
        <v>0</v>
      </c>
      <c r="AL1312">
        <v>0</v>
      </c>
      <c r="AM1312">
        <v>0</v>
      </c>
      <c r="AN1312">
        <v>0</v>
      </c>
      <c r="AO1312">
        <v>0</v>
      </c>
      <c r="AP1312">
        <v>0</v>
      </c>
      <c r="AQ1312">
        <v>0</v>
      </c>
      <c r="AR1312">
        <v>0</v>
      </c>
    </row>
    <row r="1313" spans="1:44" x14ac:dyDescent="0.2">
      <c r="A1313">
        <f>ROW(Source!A1593)</f>
        <v>1593</v>
      </c>
      <c r="B1313">
        <v>69735775</v>
      </c>
      <c r="C1313">
        <v>69735764</v>
      </c>
      <c r="D1313">
        <v>27407705</v>
      </c>
      <c r="E1313">
        <v>1</v>
      </c>
      <c r="F1313">
        <v>1</v>
      </c>
      <c r="G1313">
        <v>1</v>
      </c>
      <c r="H1313">
        <v>3</v>
      </c>
      <c r="I1313" t="s">
        <v>1065</v>
      </c>
      <c r="J1313" t="s">
        <v>1066</v>
      </c>
      <c r="K1313" t="s">
        <v>1067</v>
      </c>
      <c r="L1313">
        <v>1339</v>
      </c>
      <c r="N1313">
        <v>1007</v>
      </c>
      <c r="O1313" t="s">
        <v>40</v>
      </c>
      <c r="P1313" t="s">
        <v>40</v>
      </c>
      <c r="Q1313">
        <v>1</v>
      </c>
      <c r="X1313">
        <v>2.04</v>
      </c>
      <c r="Y1313">
        <v>494.7</v>
      </c>
      <c r="Z1313">
        <v>0</v>
      </c>
      <c r="AA1313">
        <v>0</v>
      </c>
      <c r="AB1313">
        <v>0</v>
      </c>
      <c r="AC1313">
        <v>0</v>
      </c>
      <c r="AD1313">
        <v>1</v>
      </c>
      <c r="AE1313">
        <v>0</v>
      </c>
      <c r="AF1313" t="s">
        <v>3</v>
      </c>
      <c r="AG1313">
        <v>2.04</v>
      </c>
      <c r="AH1313">
        <v>3</v>
      </c>
      <c r="AI1313">
        <v>-1</v>
      </c>
      <c r="AJ1313" t="s">
        <v>3</v>
      </c>
      <c r="AK1313">
        <v>4</v>
      </c>
      <c r="AL1313">
        <v>-1009.188</v>
      </c>
      <c r="AM1313">
        <v>0</v>
      </c>
      <c r="AN1313">
        <v>0</v>
      </c>
      <c r="AO1313">
        <v>0</v>
      </c>
      <c r="AP1313">
        <v>0</v>
      </c>
      <c r="AQ1313">
        <v>0</v>
      </c>
      <c r="AR1313">
        <v>1</v>
      </c>
    </row>
    <row r="1314" spans="1:44" x14ac:dyDescent="0.2">
      <c r="A1314">
        <f>ROW(Source!A1593)</f>
        <v>1593</v>
      </c>
      <c r="B1314">
        <v>69735776</v>
      </c>
      <c r="C1314">
        <v>69735764</v>
      </c>
      <c r="D1314">
        <v>27416566</v>
      </c>
      <c r="E1314">
        <v>1</v>
      </c>
      <c r="F1314">
        <v>1</v>
      </c>
      <c r="G1314">
        <v>1</v>
      </c>
      <c r="H1314">
        <v>3</v>
      </c>
      <c r="I1314" t="s">
        <v>82</v>
      </c>
      <c r="J1314" t="s">
        <v>194</v>
      </c>
      <c r="K1314" t="s">
        <v>83</v>
      </c>
      <c r="L1314">
        <v>1339</v>
      </c>
      <c r="N1314">
        <v>1007</v>
      </c>
      <c r="O1314" t="s">
        <v>40</v>
      </c>
      <c r="P1314" t="s">
        <v>40</v>
      </c>
      <c r="Q1314">
        <v>1</v>
      </c>
      <c r="X1314">
        <v>3.5</v>
      </c>
      <c r="Y1314">
        <v>7.14</v>
      </c>
      <c r="Z1314">
        <v>0</v>
      </c>
      <c r="AA1314">
        <v>0</v>
      </c>
      <c r="AB1314">
        <v>0</v>
      </c>
      <c r="AC1314">
        <v>0</v>
      </c>
      <c r="AD1314">
        <v>1</v>
      </c>
      <c r="AE1314">
        <v>0</v>
      </c>
      <c r="AF1314" t="s">
        <v>3</v>
      </c>
      <c r="AG1314">
        <v>3.5</v>
      </c>
      <c r="AH1314">
        <v>2</v>
      </c>
      <c r="AI1314">
        <v>69735769</v>
      </c>
      <c r="AJ1314">
        <v>1291</v>
      </c>
      <c r="AK1314">
        <v>3</v>
      </c>
      <c r="AL1314">
        <v>-24.99</v>
      </c>
      <c r="AM1314">
        <v>0</v>
      </c>
      <c r="AN1314">
        <v>0</v>
      </c>
      <c r="AO1314">
        <v>0</v>
      </c>
      <c r="AP1314">
        <v>0</v>
      </c>
      <c r="AQ1314">
        <v>0</v>
      </c>
      <c r="AR1314">
        <v>1</v>
      </c>
    </row>
    <row r="1315" spans="1:44" x14ac:dyDescent="0.2">
      <c r="A1315">
        <f>ROW(Source!A1598)</f>
        <v>1598</v>
      </c>
      <c r="B1315">
        <v>69735785</v>
      </c>
      <c r="C1315">
        <v>69735779</v>
      </c>
      <c r="D1315">
        <v>27496319</v>
      </c>
      <c r="E1315">
        <v>1</v>
      </c>
      <c r="F1315">
        <v>1</v>
      </c>
      <c r="G1315">
        <v>1</v>
      </c>
      <c r="H1315">
        <v>1</v>
      </c>
      <c r="I1315" t="s">
        <v>1001</v>
      </c>
      <c r="J1315" t="s">
        <v>3</v>
      </c>
      <c r="K1315" t="s">
        <v>1002</v>
      </c>
      <c r="L1315">
        <v>1369</v>
      </c>
      <c r="N1315">
        <v>1013</v>
      </c>
      <c r="O1315" t="s">
        <v>974</v>
      </c>
      <c r="P1315" t="s">
        <v>974</v>
      </c>
      <c r="Q1315">
        <v>1</v>
      </c>
      <c r="X1315">
        <v>0.5</v>
      </c>
      <c r="Y1315">
        <v>0</v>
      </c>
      <c r="Z1315">
        <v>0</v>
      </c>
      <c r="AA1315">
        <v>0</v>
      </c>
      <c r="AB1315">
        <v>8.01</v>
      </c>
      <c r="AC1315">
        <v>0</v>
      </c>
      <c r="AD1315">
        <v>1</v>
      </c>
      <c r="AE1315">
        <v>1</v>
      </c>
      <c r="AF1315" t="s">
        <v>199</v>
      </c>
      <c r="AG1315">
        <v>2</v>
      </c>
      <c r="AH1315">
        <v>2</v>
      </c>
      <c r="AI1315">
        <v>69735780</v>
      </c>
      <c r="AJ1315">
        <v>1293</v>
      </c>
      <c r="AK1315">
        <v>0</v>
      </c>
      <c r="AL1315">
        <v>0</v>
      </c>
      <c r="AM1315">
        <v>0</v>
      </c>
      <c r="AN1315">
        <v>0</v>
      </c>
      <c r="AO1315">
        <v>0</v>
      </c>
      <c r="AP1315">
        <v>0</v>
      </c>
      <c r="AQ1315">
        <v>0</v>
      </c>
      <c r="AR1315">
        <v>0</v>
      </c>
    </row>
    <row r="1316" spans="1:44" x14ac:dyDescent="0.2">
      <c r="A1316">
        <f>ROW(Source!A1598)</f>
        <v>1598</v>
      </c>
      <c r="B1316">
        <v>69735786</v>
      </c>
      <c r="C1316">
        <v>69735779</v>
      </c>
      <c r="D1316">
        <v>121548</v>
      </c>
      <c r="E1316">
        <v>1</v>
      </c>
      <c r="F1316">
        <v>1</v>
      </c>
      <c r="G1316">
        <v>1</v>
      </c>
      <c r="H1316">
        <v>1</v>
      </c>
      <c r="I1316" t="s">
        <v>36</v>
      </c>
      <c r="J1316" t="s">
        <v>3</v>
      </c>
      <c r="K1316" t="s">
        <v>981</v>
      </c>
      <c r="L1316">
        <v>608254</v>
      </c>
      <c r="N1316">
        <v>1013</v>
      </c>
      <c r="O1316" t="s">
        <v>982</v>
      </c>
      <c r="P1316" t="s">
        <v>982</v>
      </c>
      <c r="Q1316">
        <v>1</v>
      </c>
      <c r="X1316">
        <v>0.21</v>
      </c>
      <c r="Y1316">
        <v>0</v>
      </c>
      <c r="Z1316">
        <v>0</v>
      </c>
      <c r="AA1316">
        <v>0</v>
      </c>
      <c r="AB1316">
        <v>0</v>
      </c>
      <c r="AC1316">
        <v>0</v>
      </c>
      <c r="AD1316">
        <v>1</v>
      </c>
      <c r="AE1316">
        <v>2</v>
      </c>
      <c r="AF1316" t="s">
        <v>199</v>
      </c>
      <c r="AG1316">
        <v>0.84</v>
      </c>
      <c r="AH1316">
        <v>2</v>
      </c>
      <c r="AI1316">
        <v>69735781</v>
      </c>
      <c r="AJ1316">
        <v>1294</v>
      </c>
      <c r="AK1316">
        <v>0</v>
      </c>
      <c r="AL1316">
        <v>0</v>
      </c>
      <c r="AM1316">
        <v>0</v>
      </c>
      <c r="AN1316">
        <v>0</v>
      </c>
      <c r="AO1316">
        <v>0</v>
      </c>
      <c r="AP1316">
        <v>0</v>
      </c>
      <c r="AQ1316">
        <v>0</v>
      </c>
      <c r="AR1316">
        <v>0</v>
      </c>
    </row>
    <row r="1317" spans="1:44" x14ac:dyDescent="0.2">
      <c r="A1317">
        <f>ROW(Source!A1598)</f>
        <v>1598</v>
      </c>
      <c r="B1317">
        <v>69735787</v>
      </c>
      <c r="C1317">
        <v>69735779</v>
      </c>
      <c r="D1317">
        <v>27439630</v>
      </c>
      <c r="E1317">
        <v>1</v>
      </c>
      <c r="F1317">
        <v>1</v>
      </c>
      <c r="G1317">
        <v>1</v>
      </c>
      <c r="H1317">
        <v>2</v>
      </c>
      <c r="I1317" t="s">
        <v>986</v>
      </c>
      <c r="J1317" t="s">
        <v>987</v>
      </c>
      <c r="K1317" t="s">
        <v>988</v>
      </c>
      <c r="L1317">
        <v>1368</v>
      </c>
      <c r="N1317">
        <v>1011</v>
      </c>
      <c r="O1317" t="s">
        <v>978</v>
      </c>
      <c r="P1317" t="s">
        <v>978</v>
      </c>
      <c r="Q1317">
        <v>1</v>
      </c>
      <c r="X1317">
        <v>0.21</v>
      </c>
      <c r="Y1317">
        <v>0</v>
      </c>
      <c r="Z1317">
        <v>31.27</v>
      </c>
      <c r="AA1317">
        <v>13.61</v>
      </c>
      <c r="AB1317">
        <v>0</v>
      </c>
      <c r="AC1317">
        <v>0</v>
      </c>
      <c r="AD1317">
        <v>1</v>
      </c>
      <c r="AE1317">
        <v>0</v>
      </c>
      <c r="AF1317" t="s">
        <v>199</v>
      </c>
      <c r="AG1317">
        <v>0.84</v>
      </c>
      <c r="AH1317">
        <v>2</v>
      </c>
      <c r="AI1317">
        <v>69735782</v>
      </c>
      <c r="AJ1317">
        <v>1295</v>
      </c>
      <c r="AK1317">
        <v>0</v>
      </c>
      <c r="AL1317">
        <v>0</v>
      </c>
      <c r="AM1317">
        <v>0</v>
      </c>
      <c r="AN1317">
        <v>0</v>
      </c>
      <c r="AO1317">
        <v>0</v>
      </c>
      <c r="AP1317">
        <v>0</v>
      </c>
      <c r="AQ1317">
        <v>0</v>
      </c>
      <c r="AR1317">
        <v>0</v>
      </c>
    </row>
    <row r="1318" spans="1:44" x14ac:dyDescent="0.2">
      <c r="A1318">
        <f>ROW(Source!A1598)</f>
        <v>1598</v>
      </c>
      <c r="B1318">
        <v>69735788</v>
      </c>
      <c r="C1318">
        <v>69735779</v>
      </c>
      <c r="D1318">
        <v>27440041</v>
      </c>
      <c r="E1318">
        <v>1</v>
      </c>
      <c r="F1318">
        <v>1</v>
      </c>
      <c r="G1318">
        <v>1</v>
      </c>
      <c r="H1318">
        <v>2</v>
      </c>
      <c r="I1318" t="s">
        <v>1003</v>
      </c>
      <c r="J1318" t="s">
        <v>1004</v>
      </c>
      <c r="K1318" t="s">
        <v>1005</v>
      </c>
      <c r="L1318">
        <v>1368</v>
      </c>
      <c r="N1318">
        <v>1011</v>
      </c>
      <c r="O1318" t="s">
        <v>978</v>
      </c>
      <c r="P1318" t="s">
        <v>978</v>
      </c>
      <c r="Q1318">
        <v>1</v>
      </c>
      <c r="X1318">
        <v>2.3199999999999998</v>
      </c>
      <c r="Y1318">
        <v>0</v>
      </c>
      <c r="Z1318">
        <v>0.5</v>
      </c>
      <c r="AA1318">
        <v>0</v>
      </c>
      <c r="AB1318">
        <v>0</v>
      </c>
      <c r="AC1318">
        <v>0</v>
      </c>
      <c r="AD1318">
        <v>1</v>
      </c>
      <c r="AE1318">
        <v>0</v>
      </c>
      <c r="AF1318" t="s">
        <v>199</v>
      </c>
      <c r="AG1318">
        <v>9.2799999999999994</v>
      </c>
      <c r="AH1318">
        <v>2</v>
      </c>
      <c r="AI1318">
        <v>69735783</v>
      </c>
      <c r="AJ1318">
        <v>1296</v>
      </c>
      <c r="AK1318">
        <v>0</v>
      </c>
      <c r="AL1318">
        <v>0</v>
      </c>
      <c r="AM1318">
        <v>0</v>
      </c>
      <c r="AN1318">
        <v>0</v>
      </c>
      <c r="AO1318">
        <v>0</v>
      </c>
      <c r="AP1318">
        <v>0</v>
      </c>
      <c r="AQ1318">
        <v>0</v>
      </c>
      <c r="AR1318">
        <v>0</v>
      </c>
    </row>
    <row r="1319" spans="1:44" x14ac:dyDescent="0.2">
      <c r="A1319">
        <f>ROW(Source!A1598)</f>
        <v>1598</v>
      </c>
      <c r="B1319">
        <v>69735789</v>
      </c>
      <c r="C1319">
        <v>69735779</v>
      </c>
      <c r="D1319">
        <v>27407705</v>
      </c>
      <c r="E1319">
        <v>1</v>
      </c>
      <c r="F1319">
        <v>1</v>
      </c>
      <c r="G1319">
        <v>1</v>
      </c>
      <c r="H1319">
        <v>3</v>
      </c>
      <c r="I1319" t="s">
        <v>1065</v>
      </c>
      <c r="J1319" t="s">
        <v>1066</v>
      </c>
      <c r="K1319" t="s">
        <v>1067</v>
      </c>
      <c r="L1319">
        <v>1339</v>
      </c>
      <c r="N1319">
        <v>1007</v>
      </c>
      <c r="O1319" t="s">
        <v>40</v>
      </c>
      <c r="P1319" t="s">
        <v>40</v>
      </c>
      <c r="Q1319">
        <v>1</v>
      </c>
      <c r="X1319">
        <v>0.51</v>
      </c>
      <c r="Y1319">
        <v>494.7</v>
      </c>
      <c r="Z1319">
        <v>0</v>
      </c>
      <c r="AA1319">
        <v>0</v>
      </c>
      <c r="AB1319">
        <v>0</v>
      </c>
      <c r="AC1319">
        <v>0</v>
      </c>
      <c r="AD1319">
        <v>1</v>
      </c>
      <c r="AE1319">
        <v>0</v>
      </c>
      <c r="AF1319" t="s">
        <v>199</v>
      </c>
      <c r="AG1319">
        <v>2.04</v>
      </c>
      <c r="AH1319">
        <v>3</v>
      </c>
      <c r="AI1319">
        <v>-1</v>
      </c>
      <c r="AJ1319" t="s">
        <v>3</v>
      </c>
      <c r="AK1319">
        <v>4</v>
      </c>
      <c r="AL1319">
        <v>-1009.188</v>
      </c>
      <c r="AM1319">
        <v>0</v>
      </c>
      <c r="AN1319">
        <v>0</v>
      </c>
      <c r="AO1319">
        <v>0</v>
      </c>
      <c r="AP1319">
        <v>0</v>
      </c>
      <c r="AQ1319">
        <v>0</v>
      </c>
      <c r="AR1319">
        <v>1</v>
      </c>
    </row>
    <row r="1320" spans="1:44" x14ac:dyDescent="0.2">
      <c r="A1320">
        <f>ROW(Source!A1599)</f>
        <v>1599</v>
      </c>
      <c r="B1320">
        <v>69735785</v>
      </c>
      <c r="C1320">
        <v>69735779</v>
      </c>
      <c r="D1320">
        <v>27496319</v>
      </c>
      <c r="E1320">
        <v>1</v>
      </c>
      <c r="F1320">
        <v>1</v>
      </c>
      <c r="G1320">
        <v>1</v>
      </c>
      <c r="H1320">
        <v>1</v>
      </c>
      <c r="I1320" t="s">
        <v>1001</v>
      </c>
      <c r="J1320" t="s">
        <v>3</v>
      </c>
      <c r="K1320" t="s">
        <v>1002</v>
      </c>
      <c r="L1320">
        <v>1369</v>
      </c>
      <c r="N1320">
        <v>1013</v>
      </c>
      <c r="O1320" t="s">
        <v>974</v>
      </c>
      <c r="P1320" t="s">
        <v>974</v>
      </c>
      <c r="Q1320">
        <v>1</v>
      </c>
      <c r="X1320">
        <v>0.5</v>
      </c>
      <c r="Y1320">
        <v>0</v>
      </c>
      <c r="Z1320">
        <v>0</v>
      </c>
      <c r="AA1320">
        <v>0</v>
      </c>
      <c r="AB1320">
        <v>8.01</v>
      </c>
      <c r="AC1320">
        <v>0</v>
      </c>
      <c r="AD1320">
        <v>1</v>
      </c>
      <c r="AE1320">
        <v>1</v>
      </c>
      <c r="AF1320" t="s">
        <v>199</v>
      </c>
      <c r="AG1320">
        <v>2</v>
      </c>
      <c r="AH1320">
        <v>2</v>
      </c>
      <c r="AI1320">
        <v>69735780</v>
      </c>
      <c r="AJ1320">
        <v>1298</v>
      </c>
      <c r="AK1320">
        <v>0</v>
      </c>
      <c r="AL1320">
        <v>0</v>
      </c>
      <c r="AM1320">
        <v>0</v>
      </c>
      <c r="AN1320">
        <v>0</v>
      </c>
      <c r="AO1320">
        <v>0</v>
      </c>
      <c r="AP1320">
        <v>0</v>
      </c>
      <c r="AQ1320">
        <v>0</v>
      </c>
      <c r="AR1320">
        <v>0</v>
      </c>
    </row>
    <row r="1321" spans="1:44" x14ac:dyDescent="0.2">
      <c r="A1321">
        <f>ROW(Source!A1599)</f>
        <v>1599</v>
      </c>
      <c r="B1321">
        <v>69735786</v>
      </c>
      <c r="C1321">
        <v>69735779</v>
      </c>
      <c r="D1321">
        <v>121548</v>
      </c>
      <c r="E1321">
        <v>1</v>
      </c>
      <c r="F1321">
        <v>1</v>
      </c>
      <c r="G1321">
        <v>1</v>
      </c>
      <c r="H1321">
        <v>1</v>
      </c>
      <c r="I1321" t="s">
        <v>36</v>
      </c>
      <c r="J1321" t="s">
        <v>3</v>
      </c>
      <c r="K1321" t="s">
        <v>981</v>
      </c>
      <c r="L1321">
        <v>608254</v>
      </c>
      <c r="N1321">
        <v>1013</v>
      </c>
      <c r="O1321" t="s">
        <v>982</v>
      </c>
      <c r="P1321" t="s">
        <v>982</v>
      </c>
      <c r="Q1321">
        <v>1</v>
      </c>
      <c r="X1321">
        <v>0.21</v>
      </c>
      <c r="Y1321">
        <v>0</v>
      </c>
      <c r="Z1321">
        <v>0</v>
      </c>
      <c r="AA1321">
        <v>0</v>
      </c>
      <c r="AB1321">
        <v>0</v>
      </c>
      <c r="AC1321">
        <v>0</v>
      </c>
      <c r="AD1321">
        <v>1</v>
      </c>
      <c r="AE1321">
        <v>2</v>
      </c>
      <c r="AF1321" t="s">
        <v>199</v>
      </c>
      <c r="AG1321">
        <v>0.84</v>
      </c>
      <c r="AH1321">
        <v>2</v>
      </c>
      <c r="AI1321">
        <v>69735781</v>
      </c>
      <c r="AJ1321">
        <v>1299</v>
      </c>
      <c r="AK1321">
        <v>0</v>
      </c>
      <c r="AL1321">
        <v>0</v>
      </c>
      <c r="AM1321">
        <v>0</v>
      </c>
      <c r="AN1321">
        <v>0</v>
      </c>
      <c r="AO1321">
        <v>0</v>
      </c>
      <c r="AP1321">
        <v>0</v>
      </c>
      <c r="AQ1321">
        <v>0</v>
      </c>
      <c r="AR1321">
        <v>0</v>
      </c>
    </row>
    <row r="1322" spans="1:44" x14ac:dyDescent="0.2">
      <c r="A1322">
        <f>ROW(Source!A1599)</f>
        <v>1599</v>
      </c>
      <c r="B1322">
        <v>69735787</v>
      </c>
      <c r="C1322">
        <v>69735779</v>
      </c>
      <c r="D1322">
        <v>27439630</v>
      </c>
      <c r="E1322">
        <v>1</v>
      </c>
      <c r="F1322">
        <v>1</v>
      </c>
      <c r="G1322">
        <v>1</v>
      </c>
      <c r="H1322">
        <v>2</v>
      </c>
      <c r="I1322" t="s">
        <v>986</v>
      </c>
      <c r="J1322" t="s">
        <v>987</v>
      </c>
      <c r="K1322" t="s">
        <v>988</v>
      </c>
      <c r="L1322">
        <v>1368</v>
      </c>
      <c r="N1322">
        <v>1011</v>
      </c>
      <c r="O1322" t="s">
        <v>978</v>
      </c>
      <c r="P1322" t="s">
        <v>978</v>
      </c>
      <c r="Q1322">
        <v>1</v>
      </c>
      <c r="X1322">
        <v>0.21</v>
      </c>
      <c r="Y1322">
        <v>0</v>
      </c>
      <c r="Z1322">
        <v>31.27</v>
      </c>
      <c r="AA1322">
        <v>13.61</v>
      </c>
      <c r="AB1322">
        <v>0</v>
      </c>
      <c r="AC1322">
        <v>0</v>
      </c>
      <c r="AD1322">
        <v>1</v>
      </c>
      <c r="AE1322">
        <v>0</v>
      </c>
      <c r="AF1322" t="s">
        <v>199</v>
      </c>
      <c r="AG1322">
        <v>0.84</v>
      </c>
      <c r="AH1322">
        <v>2</v>
      </c>
      <c r="AI1322">
        <v>69735782</v>
      </c>
      <c r="AJ1322">
        <v>1300</v>
      </c>
      <c r="AK1322">
        <v>0</v>
      </c>
      <c r="AL1322">
        <v>0</v>
      </c>
      <c r="AM1322">
        <v>0</v>
      </c>
      <c r="AN1322">
        <v>0</v>
      </c>
      <c r="AO1322">
        <v>0</v>
      </c>
      <c r="AP1322">
        <v>0</v>
      </c>
      <c r="AQ1322">
        <v>0</v>
      </c>
      <c r="AR1322">
        <v>0</v>
      </c>
    </row>
    <row r="1323" spans="1:44" x14ac:dyDescent="0.2">
      <c r="A1323">
        <f>ROW(Source!A1599)</f>
        <v>1599</v>
      </c>
      <c r="B1323">
        <v>69735788</v>
      </c>
      <c r="C1323">
        <v>69735779</v>
      </c>
      <c r="D1323">
        <v>27440041</v>
      </c>
      <c r="E1323">
        <v>1</v>
      </c>
      <c r="F1323">
        <v>1</v>
      </c>
      <c r="G1323">
        <v>1</v>
      </c>
      <c r="H1323">
        <v>2</v>
      </c>
      <c r="I1323" t="s">
        <v>1003</v>
      </c>
      <c r="J1323" t="s">
        <v>1004</v>
      </c>
      <c r="K1323" t="s">
        <v>1005</v>
      </c>
      <c r="L1323">
        <v>1368</v>
      </c>
      <c r="N1323">
        <v>1011</v>
      </c>
      <c r="O1323" t="s">
        <v>978</v>
      </c>
      <c r="P1323" t="s">
        <v>978</v>
      </c>
      <c r="Q1323">
        <v>1</v>
      </c>
      <c r="X1323">
        <v>2.3199999999999998</v>
      </c>
      <c r="Y1323">
        <v>0</v>
      </c>
      <c r="Z1323">
        <v>0.5</v>
      </c>
      <c r="AA1323">
        <v>0</v>
      </c>
      <c r="AB1323">
        <v>0</v>
      </c>
      <c r="AC1323">
        <v>0</v>
      </c>
      <c r="AD1323">
        <v>1</v>
      </c>
      <c r="AE1323">
        <v>0</v>
      </c>
      <c r="AF1323" t="s">
        <v>199</v>
      </c>
      <c r="AG1323">
        <v>9.2799999999999994</v>
      </c>
      <c r="AH1323">
        <v>2</v>
      </c>
      <c r="AI1323">
        <v>69735783</v>
      </c>
      <c r="AJ1323">
        <v>1301</v>
      </c>
      <c r="AK1323">
        <v>0</v>
      </c>
      <c r="AL1323">
        <v>0</v>
      </c>
      <c r="AM1323">
        <v>0</v>
      </c>
      <c r="AN1323">
        <v>0</v>
      </c>
      <c r="AO1323">
        <v>0</v>
      </c>
      <c r="AP1323">
        <v>0</v>
      </c>
      <c r="AQ1323">
        <v>0</v>
      </c>
      <c r="AR1323">
        <v>0</v>
      </c>
    </row>
    <row r="1324" spans="1:44" x14ac:dyDescent="0.2">
      <c r="A1324">
        <f>ROW(Source!A1599)</f>
        <v>1599</v>
      </c>
      <c r="B1324">
        <v>69735789</v>
      </c>
      <c r="C1324">
        <v>69735779</v>
      </c>
      <c r="D1324">
        <v>27407705</v>
      </c>
      <c r="E1324">
        <v>1</v>
      </c>
      <c r="F1324">
        <v>1</v>
      </c>
      <c r="G1324">
        <v>1</v>
      </c>
      <c r="H1324">
        <v>3</v>
      </c>
      <c r="I1324" t="s">
        <v>1065</v>
      </c>
      <c r="J1324" t="s">
        <v>1066</v>
      </c>
      <c r="K1324" t="s">
        <v>1067</v>
      </c>
      <c r="L1324">
        <v>1339</v>
      </c>
      <c r="N1324">
        <v>1007</v>
      </c>
      <c r="O1324" t="s">
        <v>40</v>
      </c>
      <c r="P1324" t="s">
        <v>40</v>
      </c>
      <c r="Q1324">
        <v>1</v>
      </c>
      <c r="X1324">
        <v>0.51</v>
      </c>
      <c r="Y1324">
        <v>494.7</v>
      </c>
      <c r="Z1324">
        <v>0</v>
      </c>
      <c r="AA1324">
        <v>0</v>
      </c>
      <c r="AB1324">
        <v>0</v>
      </c>
      <c r="AC1324">
        <v>0</v>
      </c>
      <c r="AD1324">
        <v>1</v>
      </c>
      <c r="AE1324">
        <v>0</v>
      </c>
      <c r="AF1324" t="s">
        <v>199</v>
      </c>
      <c r="AG1324">
        <v>2.04</v>
      </c>
      <c r="AH1324">
        <v>3</v>
      </c>
      <c r="AI1324">
        <v>-1</v>
      </c>
      <c r="AJ1324" t="s">
        <v>3</v>
      </c>
      <c r="AK1324">
        <v>4</v>
      </c>
      <c r="AL1324">
        <v>-1009.188</v>
      </c>
      <c r="AM1324">
        <v>0</v>
      </c>
      <c r="AN1324">
        <v>0</v>
      </c>
      <c r="AO1324">
        <v>0</v>
      </c>
      <c r="AP1324">
        <v>0</v>
      </c>
      <c r="AQ1324">
        <v>0</v>
      </c>
      <c r="AR1324">
        <v>1</v>
      </c>
    </row>
    <row r="1325" spans="1:44" x14ac:dyDescent="0.2">
      <c r="A1325">
        <f>ROW(Source!A1671)</f>
        <v>1671</v>
      </c>
      <c r="B1325">
        <v>69735795</v>
      </c>
      <c r="C1325">
        <v>69735791</v>
      </c>
      <c r="D1325">
        <v>27493458</v>
      </c>
      <c r="E1325">
        <v>1</v>
      </c>
      <c r="F1325">
        <v>1</v>
      </c>
      <c r="G1325">
        <v>1</v>
      </c>
      <c r="H1325">
        <v>1</v>
      </c>
      <c r="I1325" t="s">
        <v>997</v>
      </c>
      <c r="J1325" t="s">
        <v>3</v>
      </c>
      <c r="K1325" t="s">
        <v>998</v>
      </c>
      <c r="L1325">
        <v>1369</v>
      </c>
      <c r="N1325">
        <v>1013</v>
      </c>
      <c r="O1325" t="s">
        <v>974</v>
      </c>
      <c r="P1325" t="s">
        <v>974</v>
      </c>
      <c r="Q1325">
        <v>1</v>
      </c>
      <c r="X1325">
        <v>3.45</v>
      </c>
      <c r="Y1325">
        <v>0</v>
      </c>
      <c r="Z1325">
        <v>0</v>
      </c>
      <c r="AA1325">
        <v>0</v>
      </c>
      <c r="AB1325">
        <v>8.6</v>
      </c>
      <c r="AC1325">
        <v>0</v>
      </c>
      <c r="AD1325">
        <v>1</v>
      </c>
      <c r="AE1325">
        <v>1</v>
      </c>
      <c r="AF1325" t="s">
        <v>3</v>
      </c>
      <c r="AG1325">
        <v>3.45</v>
      </c>
      <c r="AH1325">
        <v>2</v>
      </c>
      <c r="AI1325">
        <v>69735792</v>
      </c>
      <c r="AJ1325">
        <v>1303</v>
      </c>
      <c r="AK1325">
        <v>0</v>
      </c>
      <c r="AL1325">
        <v>0</v>
      </c>
      <c r="AM1325">
        <v>0</v>
      </c>
      <c r="AN1325">
        <v>0</v>
      </c>
      <c r="AO1325">
        <v>0</v>
      </c>
      <c r="AP1325">
        <v>0</v>
      </c>
      <c r="AQ1325">
        <v>0</v>
      </c>
      <c r="AR1325">
        <v>0</v>
      </c>
    </row>
    <row r="1326" spans="1:44" x14ac:dyDescent="0.2">
      <c r="A1326">
        <f>ROW(Source!A1671)</f>
        <v>1671</v>
      </c>
      <c r="B1326">
        <v>69735796</v>
      </c>
      <c r="C1326">
        <v>69735791</v>
      </c>
      <c r="D1326">
        <v>27441327</v>
      </c>
      <c r="E1326">
        <v>1</v>
      </c>
      <c r="F1326">
        <v>1</v>
      </c>
      <c r="G1326">
        <v>1</v>
      </c>
      <c r="H1326">
        <v>2</v>
      </c>
      <c r="I1326" t="s">
        <v>975</v>
      </c>
      <c r="J1326" t="s">
        <v>976</v>
      </c>
      <c r="K1326" t="s">
        <v>977</v>
      </c>
      <c r="L1326">
        <v>1368</v>
      </c>
      <c r="N1326">
        <v>1011</v>
      </c>
      <c r="O1326" t="s">
        <v>978</v>
      </c>
      <c r="P1326" t="s">
        <v>978</v>
      </c>
      <c r="Q1326">
        <v>1</v>
      </c>
      <c r="X1326">
        <v>0.02</v>
      </c>
      <c r="Y1326">
        <v>0</v>
      </c>
      <c r="Z1326">
        <v>93.37</v>
      </c>
      <c r="AA1326">
        <v>11.69</v>
      </c>
      <c r="AB1326">
        <v>0</v>
      </c>
      <c r="AC1326">
        <v>0</v>
      </c>
      <c r="AD1326">
        <v>1</v>
      </c>
      <c r="AE1326">
        <v>0</v>
      </c>
      <c r="AF1326" t="s">
        <v>3</v>
      </c>
      <c r="AG1326">
        <v>0.02</v>
      </c>
      <c r="AH1326">
        <v>2</v>
      </c>
      <c r="AI1326">
        <v>69735793</v>
      </c>
      <c r="AJ1326">
        <v>1304</v>
      </c>
      <c r="AK1326">
        <v>0</v>
      </c>
      <c r="AL1326">
        <v>0</v>
      </c>
      <c r="AM1326">
        <v>0</v>
      </c>
      <c r="AN1326">
        <v>0</v>
      </c>
      <c r="AO1326">
        <v>0</v>
      </c>
      <c r="AP1326">
        <v>0</v>
      </c>
      <c r="AQ1326">
        <v>0</v>
      </c>
      <c r="AR1326">
        <v>0</v>
      </c>
    </row>
    <row r="1327" spans="1:44" x14ac:dyDescent="0.2">
      <c r="A1327">
        <f>ROW(Source!A1671)</f>
        <v>1671</v>
      </c>
      <c r="B1327">
        <v>69735797</v>
      </c>
      <c r="C1327">
        <v>69735791</v>
      </c>
      <c r="D1327">
        <v>27386998</v>
      </c>
      <c r="E1327">
        <v>1</v>
      </c>
      <c r="F1327">
        <v>1</v>
      </c>
      <c r="G1327">
        <v>1</v>
      </c>
      <c r="H1327">
        <v>3</v>
      </c>
      <c r="I1327" t="s">
        <v>163</v>
      </c>
      <c r="J1327" t="s">
        <v>165</v>
      </c>
      <c r="K1327" t="s">
        <v>1063</v>
      </c>
      <c r="L1327">
        <v>1327</v>
      </c>
      <c r="N1327">
        <v>1005</v>
      </c>
      <c r="O1327" t="s">
        <v>56</v>
      </c>
      <c r="P1327" t="s">
        <v>56</v>
      </c>
      <c r="Q1327">
        <v>1</v>
      </c>
      <c r="X1327">
        <v>122.4</v>
      </c>
      <c r="Y1327">
        <v>12.26</v>
      </c>
      <c r="Z1327">
        <v>0</v>
      </c>
      <c r="AA1327">
        <v>0</v>
      </c>
      <c r="AB1327">
        <v>0</v>
      </c>
      <c r="AC1327">
        <v>0</v>
      </c>
      <c r="AD1327">
        <v>1</v>
      </c>
      <c r="AE1327">
        <v>0</v>
      </c>
      <c r="AF1327" t="s">
        <v>3</v>
      </c>
      <c r="AG1327">
        <v>122.4</v>
      </c>
      <c r="AH1327">
        <v>2</v>
      </c>
      <c r="AI1327">
        <v>69735794</v>
      </c>
      <c r="AJ1327">
        <v>1305</v>
      </c>
      <c r="AK1327">
        <v>3</v>
      </c>
      <c r="AL1327">
        <v>-1500.624</v>
      </c>
      <c r="AM1327">
        <v>0</v>
      </c>
      <c r="AN1327">
        <v>0</v>
      </c>
      <c r="AO1327">
        <v>0</v>
      </c>
      <c r="AP1327">
        <v>0</v>
      </c>
      <c r="AQ1327">
        <v>0</v>
      </c>
      <c r="AR1327">
        <v>1</v>
      </c>
    </row>
    <row r="1328" spans="1:44" x14ac:dyDescent="0.2">
      <c r="A1328">
        <f>ROW(Source!A1672)</f>
        <v>1672</v>
      </c>
      <c r="B1328">
        <v>69735795</v>
      </c>
      <c r="C1328">
        <v>69735791</v>
      </c>
      <c r="D1328">
        <v>27493458</v>
      </c>
      <c r="E1328">
        <v>1</v>
      </c>
      <c r="F1328">
        <v>1</v>
      </c>
      <c r="G1328">
        <v>1</v>
      </c>
      <c r="H1328">
        <v>1</v>
      </c>
      <c r="I1328" t="s">
        <v>997</v>
      </c>
      <c r="J1328" t="s">
        <v>3</v>
      </c>
      <c r="K1328" t="s">
        <v>998</v>
      </c>
      <c r="L1328">
        <v>1369</v>
      </c>
      <c r="N1328">
        <v>1013</v>
      </c>
      <c r="O1328" t="s">
        <v>974</v>
      </c>
      <c r="P1328" t="s">
        <v>974</v>
      </c>
      <c r="Q1328">
        <v>1</v>
      </c>
      <c r="X1328">
        <v>3.45</v>
      </c>
      <c r="Y1328">
        <v>0</v>
      </c>
      <c r="Z1328">
        <v>0</v>
      </c>
      <c r="AA1328">
        <v>0</v>
      </c>
      <c r="AB1328">
        <v>8.6</v>
      </c>
      <c r="AC1328">
        <v>0</v>
      </c>
      <c r="AD1328">
        <v>1</v>
      </c>
      <c r="AE1328">
        <v>1</v>
      </c>
      <c r="AF1328" t="s">
        <v>3</v>
      </c>
      <c r="AG1328">
        <v>3.45</v>
      </c>
      <c r="AH1328">
        <v>2</v>
      </c>
      <c r="AI1328">
        <v>69735792</v>
      </c>
      <c r="AJ1328">
        <v>1306</v>
      </c>
      <c r="AK1328">
        <v>0</v>
      </c>
      <c r="AL1328">
        <v>0</v>
      </c>
      <c r="AM1328">
        <v>0</v>
      </c>
      <c r="AN1328">
        <v>0</v>
      </c>
      <c r="AO1328">
        <v>0</v>
      </c>
      <c r="AP1328">
        <v>0</v>
      </c>
      <c r="AQ1328">
        <v>0</v>
      </c>
      <c r="AR1328">
        <v>0</v>
      </c>
    </row>
    <row r="1329" spans="1:44" x14ac:dyDescent="0.2">
      <c r="A1329">
        <f>ROW(Source!A1672)</f>
        <v>1672</v>
      </c>
      <c r="B1329">
        <v>69735796</v>
      </c>
      <c r="C1329">
        <v>69735791</v>
      </c>
      <c r="D1329">
        <v>27441327</v>
      </c>
      <c r="E1329">
        <v>1</v>
      </c>
      <c r="F1329">
        <v>1</v>
      </c>
      <c r="G1329">
        <v>1</v>
      </c>
      <c r="H1329">
        <v>2</v>
      </c>
      <c r="I1329" t="s">
        <v>975</v>
      </c>
      <c r="J1329" t="s">
        <v>976</v>
      </c>
      <c r="K1329" t="s">
        <v>977</v>
      </c>
      <c r="L1329">
        <v>1368</v>
      </c>
      <c r="N1329">
        <v>1011</v>
      </c>
      <c r="O1329" t="s">
        <v>978</v>
      </c>
      <c r="P1329" t="s">
        <v>978</v>
      </c>
      <c r="Q1329">
        <v>1</v>
      </c>
      <c r="X1329">
        <v>0.02</v>
      </c>
      <c r="Y1329">
        <v>0</v>
      </c>
      <c r="Z1329">
        <v>93.37</v>
      </c>
      <c r="AA1329">
        <v>11.69</v>
      </c>
      <c r="AB1329">
        <v>0</v>
      </c>
      <c r="AC1329">
        <v>0</v>
      </c>
      <c r="AD1329">
        <v>1</v>
      </c>
      <c r="AE1329">
        <v>0</v>
      </c>
      <c r="AF1329" t="s">
        <v>3</v>
      </c>
      <c r="AG1329">
        <v>0.02</v>
      </c>
      <c r="AH1329">
        <v>2</v>
      </c>
      <c r="AI1329">
        <v>69735793</v>
      </c>
      <c r="AJ1329">
        <v>1307</v>
      </c>
      <c r="AK1329">
        <v>0</v>
      </c>
      <c r="AL1329">
        <v>0</v>
      </c>
      <c r="AM1329">
        <v>0</v>
      </c>
      <c r="AN1329">
        <v>0</v>
      </c>
      <c r="AO1329">
        <v>0</v>
      </c>
      <c r="AP1329">
        <v>0</v>
      </c>
      <c r="AQ1329">
        <v>0</v>
      </c>
      <c r="AR1329">
        <v>0</v>
      </c>
    </row>
    <row r="1330" spans="1:44" x14ac:dyDescent="0.2">
      <c r="A1330">
        <f>ROW(Source!A1672)</f>
        <v>1672</v>
      </c>
      <c r="B1330">
        <v>69735797</v>
      </c>
      <c r="C1330">
        <v>69735791</v>
      </c>
      <c r="D1330">
        <v>27386998</v>
      </c>
      <c r="E1330">
        <v>1</v>
      </c>
      <c r="F1330">
        <v>1</v>
      </c>
      <c r="G1330">
        <v>1</v>
      </c>
      <c r="H1330">
        <v>3</v>
      </c>
      <c r="I1330" t="s">
        <v>163</v>
      </c>
      <c r="J1330" t="s">
        <v>165</v>
      </c>
      <c r="K1330" t="s">
        <v>1063</v>
      </c>
      <c r="L1330">
        <v>1327</v>
      </c>
      <c r="N1330">
        <v>1005</v>
      </c>
      <c r="O1330" t="s">
        <v>56</v>
      </c>
      <c r="P1330" t="s">
        <v>56</v>
      </c>
      <c r="Q1330">
        <v>1</v>
      </c>
      <c r="X1330">
        <v>122.4</v>
      </c>
      <c r="Y1330">
        <v>12.26</v>
      </c>
      <c r="Z1330">
        <v>0</v>
      </c>
      <c r="AA1330">
        <v>0</v>
      </c>
      <c r="AB1330">
        <v>0</v>
      </c>
      <c r="AC1330">
        <v>0</v>
      </c>
      <c r="AD1330">
        <v>1</v>
      </c>
      <c r="AE1330">
        <v>0</v>
      </c>
      <c r="AF1330" t="s">
        <v>3</v>
      </c>
      <c r="AG1330">
        <v>122.4</v>
      </c>
      <c r="AH1330">
        <v>2</v>
      </c>
      <c r="AI1330">
        <v>69735794</v>
      </c>
      <c r="AJ1330">
        <v>1308</v>
      </c>
      <c r="AK1330">
        <v>3</v>
      </c>
      <c r="AL1330">
        <v>-1500.624</v>
      </c>
      <c r="AM1330">
        <v>0</v>
      </c>
      <c r="AN1330">
        <v>0</v>
      </c>
      <c r="AO1330">
        <v>0</v>
      </c>
      <c r="AP1330">
        <v>0</v>
      </c>
      <c r="AQ1330">
        <v>0</v>
      </c>
      <c r="AR1330">
        <v>1</v>
      </c>
    </row>
    <row r="1331" spans="1:44" x14ac:dyDescent="0.2">
      <c r="A1331">
        <f>ROW(Source!A1675)</f>
        <v>1675</v>
      </c>
      <c r="B1331">
        <v>69735805</v>
      </c>
      <c r="C1331">
        <v>69735799</v>
      </c>
      <c r="D1331">
        <v>27498288</v>
      </c>
      <c r="E1331">
        <v>1</v>
      </c>
      <c r="F1331">
        <v>1</v>
      </c>
      <c r="G1331">
        <v>1</v>
      </c>
      <c r="H1331">
        <v>1</v>
      </c>
      <c r="I1331" t="s">
        <v>1054</v>
      </c>
      <c r="J1331" t="s">
        <v>3</v>
      </c>
      <c r="K1331" t="s">
        <v>1055</v>
      </c>
      <c r="L1331">
        <v>1369</v>
      </c>
      <c r="N1331">
        <v>1013</v>
      </c>
      <c r="O1331" t="s">
        <v>974</v>
      </c>
      <c r="P1331" t="s">
        <v>974</v>
      </c>
      <c r="Q1331">
        <v>1</v>
      </c>
      <c r="X1331">
        <v>28.38</v>
      </c>
      <c r="Y1331">
        <v>0</v>
      </c>
      <c r="Z1331">
        <v>0</v>
      </c>
      <c r="AA1331">
        <v>0</v>
      </c>
      <c r="AB1331">
        <v>9.0399999999999991</v>
      </c>
      <c r="AC1331">
        <v>0</v>
      </c>
      <c r="AD1331">
        <v>1</v>
      </c>
      <c r="AE1331">
        <v>1</v>
      </c>
      <c r="AF1331" t="s">
        <v>3</v>
      </c>
      <c r="AG1331">
        <v>28.38</v>
      </c>
      <c r="AH1331">
        <v>2</v>
      </c>
      <c r="AI1331">
        <v>69735800</v>
      </c>
      <c r="AJ1331">
        <v>1309</v>
      </c>
      <c r="AK1331">
        <v>0</v>
      </c>
      <c r="AL1331">
        <v>0</v>
      </c>
      <c r="AM1331">
        <v>0</v>
      </c>
      <c r="AN1331">
        <v>0</v>
      </c>
      <c r="AO1331">
        <v>0</v>
      </c>
      <c r="AP1331">
        <v>0</v>
      </c>
      <c r="AQ1331">
        <v>0</v>
      </c>
      <c r="AR1331">
        <v>0</v>
      </c>
    </row>
    <row r="1332" spans="1:44" x14ac:dyDescent="0.2">
      <c r="A1332">
        <f>ROW(Source!A1675)</f>
        <v>1675</v>
      </c>
      <c r="B1332">
        <v>69735806</v>
      </c>
      <c r="C1332">
        <v>69735799</v>
      </c>
      <c r="D1332">
        <v>121548</v>
      </c>
      <c r="E1332">
        <v>1</v>
      </c>
      <c r="F1332">
        <v>1</v>
      </c>
      <c r="G1332">
        <v>1</v>
      </c>
      <c r="H1332">
        <v>1</v>
      </c>
      <c r="I1332" t="s">
        <v>36</v>
      </c>
      <c r="J1332" t="s">
        <v>3</v>
      </c>
      <c r="K1332" t="s">
        <v>981</v>
      </c>
      <c r="L1332">
        <v>608254</v>
      </c>
      <c r="N1332">
        <v>1013</v>
      </c>
      <c r="O1332" t="s">
        <v>982</v>
      </c>
      <c r="P1332" t="s">
        <v>982</v>
      </c>
      <c r="Q1332">
        <v>1</v>
      </c>
      <c r="X1332">
        <v>0.18</v>
      </c>
      <c r="Y1332">
        <v>0</v>
      </c>
      <c r="Z1332">
        <v>0</v>
      </c>
      <c r="AA1332">
        <v>0</v>
      </c>
      <c r="AB1332">
        <v>0</v>
      </c>
      <c r="AC1332">
        <v>0</v>
      </c>
      <c r="AD1332">
        <v>1</v>
      </c>
      <c r="AE1332">
        <v>2</v>
      </c>
      <c r="AF1332" t="s">
        <v>3</v>
      </c>
      <c r="AG1332">
        <v>0.18</v>
      </c>
      <c r="AH1332">
        <v>2</v>
      </c>
      <c r="AI1332">
        <v>69735801</v>
      </c>
      <c r="AJ1332">
        <v>1310</v>
      </c>
      <c r="AK1332">
        <v>0</v>
      </c>
      <c r="AL1332">
        <v>0</v>
      </c>
      <c r="AM1332">
        <v>0</v>
      </c>
      <c r="AN1332">
        <v>0</v>
      </c>
      <c r="AO1332">
        <v>0</v>
      </c>
      <c r="AP1332">
        <v>0</v>
      </c>
      <c r="AQ1332">
        <v>0</v>
      </c>
      <c r="AR1332">
        <v>0</v>
      </c>
    </row>
    <row r="1333" spans="1:44" x14ac:dyDescent="0.2">
      <c r="A1333">
        <f>ROW(Source!A1675)</f>
        <v>1675</v>
      </c>
      <c r="B1333">
        <v>69735807</v>
      </c>
      <c r="C1333">
        <v>69735799</v>
      </c>
      <c r="D1333">
        <v>27439630</v>
      </c>
      <c r="E1333">
        <v>1</v>
      </c>
      <c r="F1333">
        <v>1</v>
      </c>
      <c r="G1333">
        <v>1</v>
      </c>
      <c r="H1333">
        <v>2</v>
      </c>
      <c r="I1333" t="s">
        <v>986</v>
      </c>
      <c r="J1333" t="s">
        <v>987</v>
      </c>
      <c r="K1333" t="s">
        <v>988</v>
      </c>
      <c r="L1333">
        <v>1368</v>
      </c>
      <c r="N1333">
        <v>1011</v>
      </c>
      <c r="O1333" t="s">
        <v>978</v>
      </c>
      <c r="P1333" t="s">
        <v>978</v>
      </c>
      <c r="Q1333">
        <v>1</v>
      </c>
      <c r="X1333">
        <v>0.18</v>
      </c>
      <c r="Y1333">
        <v>0</v>
      </c>
      <c r="Z1333">
        <v>31.27</v>
      </c>
      <c r="AA1333">
        <v>13.61</v>
      </c>
      <c r="AB1333">
        <v>0</v>
      </c>
      <c r="AC1333">
        <v>0</v>
      </c>
      <c r="AD1333">
        <v>1</v>
      </c>
      <c r="AE1333">
        <v>0</v>
      </c>
      <c r="AF1333" t="s">
        <v>3</v>
      </c>
      <c r="AG1333">
        <v>0.18</v>
      </c>
      <c r="AH1333">
        <v>2</v>
      </c>
      <c r="AI1333">
        <v>69735802</v>
      </c>
      <c r="AJ1333">
        <v>1311</v>
      </c>
      <c r="AK1333">
        <v>0</v>
      </c>
      <c r="AL1333">
        <v>0</v>
      </c>
      <c r="AM1333">
        <v>0</v>
      </c>
      <c r="AN1333">
        <v>0</v>
      </c>
      <c r="AO1333">
        <v>0</v>
      </c>
      <c r="AP1333">
        <v>0</v>
      </c>
      <c r="AQ1333">
        <v>0</v>
      </c>
      <c r="AR1333">
        <v>0</v>
      </c>
    </row>
    <row r="1334" spans="1:44" x14ac:dyDescent="0.2">
      <c r="A1334">
        <f>ROW(Source!A1675)</f>
        <v>1675</v>
      </c>
      <c r="B1334">
        <v>69735808</v>
      </c>
      <c r="C1334">
        <v>69735799</v>
      </c>
      <c r="D1334">
        <v>27441327</v>
      </c>
      <c r="E1334">
        <v>1</v>
      </c>
      <c r="F1334">
        <v>1</v>
      </c>
      <c r="G1334">
        <v>1</v>
      </c>
      <c r="H1334">
        <v>2</v>
      </c>
      <c r="I1334" t="s">
        <v>975</v>
      </c>
      <c r="J1334" t="s">
        <v>976</v>
      </c>
      <c r="K1334" t="s">
        <v>977</v>
      </c>
      <c r="L1334">
        <v>1368</v>
      </c>
      <c r="N1334">
        <v>1011</v>
      </c>
      <c r="O1334" t="s">
        <v>978</v>
      </c>
      <c r="P1334" t="s">
        <v>978</v>
      </c>
      <c r="Q1334">
        <v>1</v>
      </c>
      <c r="X1334">
        <v>0.98</v>
      </c>
      <c r="Y1334">
        <v>0</v>
      </c>
      <c r="Z1334">
        <v>93.37</v>
      </c>
      <c r="AA1334">
        <v>11.69</v>
      </c>
      <c r="AB1334">
        <v>0</v>
      </c>
      <c r="AC1334">
        <v>0</v>
      </c>
      <c r="AD1334">
        <v>1</v>
      </c>
      <c r="AE1334">
        <v>0</v>
      </c>
      <c r="AF1334" t="s">
        <v>3</v>
      </c>
      <c r="AG1334">
        <v>0.98</v>
      </c>
      <c r="AH1334">
        <v>2</v>
      </c>
      <c r="AI1334">
        <v>69735803</v>
      </c>
      <c r="AJ1334">
        <v>1312</v>
      </c>
      <c r="AK1334">
        <v>0</v>
      </c>
      <c r="AL1334">
        <v>0</v>
      </c>
      <c r="AM1334">
        <v>0</v>
      </c>
      <c r="AN1334">
        <v>0</v>
      </c>
      <c r="AO1334">
        <v>0</v>
      </c>
      <c r="AP1334">
        <v>0</v>
      </c>
      <c r="AQ1334">
        <v>0</v>
      </c>
      <c r="AR1334">
        <v>0</v>
      </c>
    </row>
    <row r="1335" spans="1:44" x14ac:dyDescent="0.2">
      <c r="A1335">
        <f>ROW(Source!A1675)</f>
        <v>1675</v>
      </c>
      <c r="B1335">
        <v>69735809</v>
      </c>
      <c r="C1335">
        <v>69735799</v>
      </c>
      <c r="D1335">
        <v>27382749</v>
      </c>
      <c r="E1335">
        <v>1</v>
      </c>
      <c r="F1335">
        <v>1</v>
      </c>
      <c r="G1335">
        <v>1</v>
      </c>
      <c r="H1335">
        <v>3</v>
      </c>
      <c r="I1335" t="s">
        <v>1104</v>
      </c>
      <c r="J1335" t="s">
        <v>1105</v>
      </c>
      <c r="K1335" t="s">
        <v>1106</v>
      </c>
      <c r="L1335">
        <v>1339</v>
      </c>
      <c r="N1335">
        <v>1007</v>
      </c>
      <c r="O1335" t="s">
        <v>40</v>
      </c>
      <c r="P1335" t="s">
        <v>40</v>
      </c>
      <c r="Q1335">
        <v>1</v>
      </c>
      <c r="X1335">
        <v>4.12</v>
      </c>
      <c r="Y1335">
        <v>542.4</v>
      </c>
      <c r="Z1335">
        <v>0</v>
      </c>
      <c r="AA1335">
        <v>0</v>
      </c>
      <c r="AB1335">
        <v>0</v>
      </c>
      <c r="AC1335">
        <v>0</v>
      </c>
      <c r="AD1335">
        <v>1</v>
      </c>
      <c r="AE1335">
        <v>0</v>
      </c>
      <c r="AF1335" t="s">
        <v>3</v>
      </c>
      <c r="AG1335">
        <v>4.12</v>
      </c>
      <c r="AH1335">
        <v>3</v>
      </c>
      <c r="AI1335">
        <v>-1</v>
      </c>
      <c r="AJ1335" t="s">
        <v>3</v>
      </c>
      <c r="AK1335">
        <v>4</v>
      </c>
      <c r="AL1335">
        <v>-2234.6880000000001</v>
      </c>
      <c r="AM1335">
        <v>0</v>
      </c>
      <c r="AN1335">
        <v>0</v>
      </c>
      <c r="AO1335">
        <v>0</v>
      </c>
      <c r="AP1335">
        <v>0</v>
      </c>
      <c r="AQ1335">
        <v>0</v>
      </c>
      <c r="AR1335">
        <v>1</v>
      </c>
    </row>
    <row r="1336" spans="1:44" x14ac:dyDescent="0.2">
      <c r="A1336">
        <f>ROW(Source!A1676)</f>
        <v>1676</v>
      </c>
      <c r="B1336">
        <v>69735805</v>
      </c>
      <c r="C1336">
        <v>69735799</v>
      </c>
      <c r="D1336">
        <v>27498288</v>
      </c>
      <c r="E1336">
        <v>1</v>
      </c>
      <c r="F1336">
        <v>1</v>
      </c>
      <c r="G1336">
        <v>1</v>
      </c>
      <c r="H1336">
        <v>1</v>
      </c>
      <c r="I1336" t="s">
        <v>1054</v>
      </c>
      <c r="J1336" t="s">
        <v>3</v>
      </c>
      <c r="K1336" t="s">
        <v>1055</v>
      </c>
      <c r="L1336">
        <v>1369</v>
      </c>
      <c r="N1336">
        <v>1013</v>
      </c>
      <c r="O1336" t="s">
        <v>974</v>
      </c>
      <c r="P1336" t="s">
        <v>974</v>
      </c>
      <c r="Q1336">
        <v>1</v>
      </c>
      <c r="X1336">
        <v>28.38</v>
      </c>
      <c r="Y1336">
        <v>0</v>
      </c>
      <c r="Z1336">
        <v>0</v>
      </c>
      <c r="AA1336">
        <v>0</v>
      </c>
      <c r="AB1336">
        <v>9.0399999999999991</v>
      </c>
      <c r="AC1336">
        <v>0</v>
      </c>
      <c r="AD1336">
        <v>1</v>
      </c>
      <c r="AE1336">
        <v>1</v>
      </c>
      <c r="AF1336" t="s">
        <v>3</v>
      </c>
      <c r="AG1336">
        <v>28.38</v>
      </c>
      <c r="AH1336">
        <v>2</v>
      </c>
      <c r="AI1336">
        <v>69735800</v>
      </c>
      <c r="AJ1336">
        <v>1314</v>
      </c>
      <c r="AK1336">
        <v>0</v>
      </c>
      <c r="AL1336">
        <v>0</v>
      </c>
      <c r="AM1336">
        <v>0</v>
      </c>
      <c r="AN1336">
        <v>0</v>
      </c>
      <c r="AO1336">
        <v>0</v>
      </c>
      <c r="AP1336">
        <v>0</v>
      </c>
      <c r="AQ1336">
        <v>0</v>
      </c>
      <c r="AR1336">
        <v>0</v>
      </c>
    </row>
    <row r="1337" spans="1:44" x14ac:dyDescent="0.2">
      <c r="A1337">
        <f>ROW(Source!A1676)</f>
        <v>1676</v>
      </c>
      <c r="B1337">
        <v>69735806</v>
      </c>
      <c r="C1337">
        <v>69735799</v>
      </c>
      <c r="D1337">
        <v>121548</v>
      </c>
      <c r="E1337">
        <v>1</v>
      </c>
      <c r="F1337">
        <v>1</v>
      </c>
      <c r="G1337">
        <v>1</v>
      </c>
      <c r="H1337">
        <v>1</v>
      </c>
      <c r="I1337" t="s">
        <v>36</v>
      </c>
      <c r="J1337" t="s">
        <v>3</v>
      </c>
      <c r="K1337" t="s">
        <v>981</v>
      </c>
      <c r="L1337">
        <v>608254</v>
      </c>
      <c r="N1337">
        <v>1013</v>
      </c>
      <c r="O1337" t="s">
        <v>982</v>
      </c>
      <c r="P1337" t="s">
        <v>982</v>
      </c>
      <c r="Q1337">
        <v>1</v>
      </c>
      <c r="X1337">
        <v>0.18</v>
      </c>
      <c r="Y1337">
        <v>0</v>
      </c>
      <c r="Z1337">
        <v>0</v>
      </c>
      <c r="AA1337">
        <v>0</v>
      </c>
      <c r="AB1337">
        <v>0</v>
      </c>
      <c r="AC1337">
        <v>0</v>
      </c>
      <c r="AD1337">
        <v>1</v>
      </c>
      <c r="AE1337">
        <v>2</v>
      </c>
      <c r="AF1337" t="s">
        <v>3</v>
      </c>
      <c r="AG1337">
        <v>0.18</v>
      </c>
      <c r="AH1337">
        <v>2</v>
      </c>
      <c r="AI1337">
        <v>69735801</v>
      </c>
      <c r="AJ1337">
        <v>1315</v>
      </c>
      <c r="AK1337">
        <v>0</v>
      </c>
      <c r="AL1337">
        <v>0</v>
      </c>
      <c r="AM1337">
        <v>0</v>
      </c>
      <c r="AN1337">
        <v>0</v>
      </c>
      <c r="AO1337">
        <v>0</v>
      </c>
      <c r="AP1337">
        <v>0</v>
      </c>
      <c r="AQ1337">
        <v>0</v>
      </c>
      <c r="AR1337">
        <v>0</v>
      </c>
    </row>
    <row r="1338" spans="1:44" x14ac:dyDescent="0.2">
      <c r="A1338">
        <f>ROW(Source!A1676)</f>
        <v>1676</v>
      </c>
      <c r="B1338">
        <v>69735807</v>
      </c>
      <c r="C1338">
        <v>69735799</v>
      </c>
      <c r="D1338">
        <v>27439630</v>
      </c>
      <c r="E1338">
        <v>1</v>
      </c>
      <c r="F1338">
        <v>1</v>
      </c>
      <c r="G1338">
        <v>1</v>
      </c>
      <c r="H1338">
        <v>2</v>
      </c>
      <c r="I1338" t="s">
        <v>986</v>
      </c>
      <c r="J1338" t="s">
        <v>987</v>
      </c>
      <c r="K1338" t="s">
        <v>988</v>
      </c>
      <c r="L1338">
        <v>1368</v>
      </c>
      <c r="N1338">
        <v>1011</v>
      </c>
      <c r="O1338" t="s">
        <v>978</v>
      </c>
      <c r="P1338" t="s">
        <v>978</v>
      </c>
      <c r="Q1338">
        <v>1</v>
      </c>
      <c r="X1338">
        <v>0.18</v>
      </c>
      <c r="Y1338">
        <v>0</v>
      </c>
      <c r="Z1338">
        <v>31.27</v>
      </c>
      <c r="AA1338">
        <v>13.61</v>
      </c>
      <c r="AB1338">
        <v>0</v>
      </c>
      <c r="AC1338">
        <v>0</v>
      </c>
      <c r="AD1338">
        <v>1</v>
      </c>
      <c r="AE1338">
        <v>0</v>
      </c>
      <c r="AF1338" t="s">
        <v>3</v>
      </c>
      <c r="AG1338">
        <v>0.18</v>
      </c>
      <c r="AH1338">
        <v>2</v>
      </c>
      <c r="AI1338">
        <v>69735802</v>
      </c>
      <c r="AJ1338">
        <v>1316</v>
      </c>
      <c r="AK1338">
        <v>0</v>
      </c>
      <c r="AL1338">
        <v>0</v>
      </c>
      <c r="AM1338">
        <v>0</v>
      </c>
      <c r="AN1338">
        <v>0</v>
      </c>
      <c r="AO1338">
        <v>0</v>
      </c>
      <c r="AP1338">
        <v>0</v>
      </c>
      <c r="AQ1338">
        <v>0</v>
      </c>
      <c r="AR1338">
        <v>0</v>
      </c>
    </row>
    <row r="1339" spans="1:44" x14ac:dyDescent="0.2">
      <c r="A1339">
        <f>ROW(Source!A1676)</f>
        <v>1676</v>
      </c>
      <c r="B1339">
        <v>69735808</v>
      </c>
      <c r="C1339">
        <v>69735799</v>
      </c>
      <c r="D1339">
        <v>27441327</v>
      </c>
      <c r="E1339">
        <v>1</v>
      </c>
      <c r="F1339">
        <v>1</v>
      </c>
      <c r="G1339">
        <v>1</v>
      </c>
      <c r="H1339">
        <v>2</v>
      </c>
      <c r="I1339" t="s">
        <v>975</v>
      </c>
      <c r="J1339" t="s">
        <v>976</v>
      </c>
      <c r="K1339" t="s">
        <v>977</v>
      </c>
      <c r="L1339">
        <v>1368</v>
      </c>
      <c r="N1339">
        <v>1011</v>
      </c>
      <c r="O1339" t="s">
        <v>978</v>
      </c>
      <c r="P1339" t="s">
        <v>978</v>
      </c>
      <c r="Q1339">
        <v>1</v>
      </c>
      <c r="X1339">
        <v>0.98</v>
      </c>
      <c r="Y1339">
        <v>0</v>
      </c>
      <c r="Z1339">
        <v>93.37</v>
      </c>
      <c r="AA1339">
        <v>11.69</v>
      </c>
      <c r="AB1339">
        <v>0</v>
      </c>
      <c r="AC1339">
        <v>0</v>
      </c>
      <c r="AD1339">
        <v>1</v>
      </c>
      <c r="AE1339">
        <v>0</v>
      </c>
      <c r="AF1339" t="s">
        <v>3</v>
      </c>
      <c r="AG1339">
        <v>0.98</v>
      </c>
      <c r="AH1339">
        <v>2</v>
      </c>
      <c r="AI1339">
        <v>69735803</v>
      </c>
      <c r="AJ1339">
        <v>1317</v>
      </c>
      <c r="AK1339">
        <v>0</v>
      </c>
      <c r="AL1339">
        <v>0</v>
      </c>
      <c r="AM1339">
        <v>0</v>
      </c>
      <c r="AN1339">
        <v>0</v>
      </c>
      <c r="AO1339">
        <v>0</v>
      </c>
      <c r="AP1339">
        <v>0</v>
      </c>
      <c r="AQ1339">
        <v>0</v>
      </c>
      <c r="AR1339">
        <v>0</v>
      </c>
    </row>
    <row r="1340" spans="1:44" x14ac:dyDescent="0.2">
      <c r="A1340">
        <f>ROW(Source!A1676)</f>
        <v>1676</v>
      </c>
      <c r="B1340">
        <v>69735809</v>
      </c>
      <c r="C1340">
        <v>69735799</v>
      </c>
      <c r="D1340">
        <v>27382749</v>
      </c>
      <c r="E1340">
        <v>1</v>
      </c>
      <c r="F1340">
        <v>1</v>
      </c>
      <c r="G1340">
        <v>1</v>
      </c>
      <c r="H1340">
        <v>3</v>
      </c>
      <c r="I1340" t="s">
        <v>1104</v>
      </c>
      <c r="J1340" t="s">
        <v>1105</v>
      </c>
      <c r="K1340" t="s">
        <v>1106</v>
      </c>
      <c r="L1340">
        <v>1339</v>
      </c>
      <c r="N1340">
        <v>1007</v>
      </c>
      <c r="O1340" t="s">
        <v>40</v>
      </c>
      <c r="P1340" t="s">
        <v>40</v>
      </c>
      <c r="Q1340">
        <v>1</v>
      </c>
      <c r="X1340">
        <v>4.12</v>
      </c>
      <c r="Y1340">
        <v>542.4</v>
      </c>
      <c r="Z1340">
        <v>0</v>
      </c>
      <c r="AA1340">
        <v>0</v>
      </c>
      <c r="AB1340">
        <v>0</v>
      </c>
      <c r="AC1340">
        <v>0</v>
      </c>
      <c r="AD1340">
        <v>1</v>
      </c>
      <c r="AE1340">
        <v>0</v>
      </c>
      <c r="AF1340" t="s">
        <v>3</v>
      </c>
      <c r="AG1340">
        <v>4.12</v>
      </c>
      <c r="AH1340">
        <v>3</v>
      </c>
      <c r="AI1340">
        <v>-1</v>
      </c>
      <c r="AJ1340" t="s">
        <v>3</v>
      </c>
      <c r="AK1340">
        <v>4</v>
      </c>
      <c r="AL1340">
        <v>-2234.6880000000001</v>
      </c>
      <c r="AM1340">
        <v>0</v>
      </c>
      <c r="AN1340">
        <v>0</v>
      </c>
      <c r="AO1340">
        <v>0</v>
      </c>
      <c r="AP1340">
        <v>0</v>
      </c>
      <c r="AQ1340">
        <v>0</v>
      </c>
      <c r="AR1340">
        <v>1</v>
      </c>
    </row>
    <row r="1341" spans="1:44" x14ac:dyDescent="0.2">
      <c r="A1341">
        <f>ROW(Source!A1679)</f>
        <v>1679</v>
      </c>
      <c r="B1341">
        <v>69735815</v>
      </c>
      <c r="C1341">
        <v>69735811</v>
      </c>
      <c r="D1341">
        <v>27493458</v>
      </c>
      <c r="E1341">
        <v>1</v>
      </c>
      <c r="F1341">
        <v>1</v>
      </c>
      <c r="G1341">
        <v>1</v>
      </c>
      <c r="H1341">
        <v>1</v>
      </c>
      <c r="I1341" t="s">
        <v>997</v>
      </c>
      <c r="J1341" t="s">
        <v>3</v>
      </c>
      <c r="K1341" t="s">
        <v>998</v>
      </c>
      <c r="L1341">
        <v>1369</v>
      </c>
      <c r="N1341">
        <v>1013</v>
      </c>
      <c r="O1341" t="s">
        <v>974</v>
      </c>
      <c r="P1341" t="s">
        <v>974</v>
      </c>
      <c r="Q1341">
        <v>1</v>
      </c>
      <c r="X1341">
        <v>3.45</v>
      </c>
      <c r="Y1341">
        <v>0</v>
      </c>
      <c r="Z1341">
        <v>0</v>
      </c>
      <c r="AA1341">
        <v>0</v>
      </c>
      <c r="AB1341">
        <v>8.6</v>
      </c>
      <c r="AC1341">
        <v>0</v>
      </c>
      <c r="AD1341">
        <v>1</v>
      </c>
      <c r="AE1341">
        <v>1</v>
      </c>
      <c r="AF1341" t="s">
        <v>3</v>
      </c>
      <c r="AG1341">
        <v>3.45</v>
      </c>
      <c r="AH1341">
        <v>2</v>
      </c>
      <c r="AI1341">
        <v>69735812</v>
      </c>
      <c r="AJ1341">
        <v>1319</v>
      </c>
      <c r="AK1341">
        <v>0</v>
      </c>
      <c r="AL1341">
        <v>0</v>
      </c>
      <c r="AM1341">
        <v>0</v>
      </c>
      <c r="AN1341">
        <v>0</v>
      </c>
      <c r="AO1341">
        <v>0</v>
      </c>
      <c r="AP1341">
        <v>0</v>
      </c>
      <c r="AQ1341">
        <v>0</v>
      </c>
      <c r="AR1341">
        <v>0</v>
      </c>
    </row>
    <row r="1342" spans="1:44" x14ac:dyDescent="0.2">
      <c r="A1342">
        <f>ROW(Source!A1679)</f>
        <v>1679</v>
      </c>
      <c r="B1342">
        <v>69735816</v>
      </c>
      <c r="C1342">
        <v>69735811</v>
      </c>
      <c r="D1342">
        <v>27441327</v>
      </c>
      <c r="E1342">
        <v>1</v>
      </c>
      <c r="F1342">
        <v>1</v>
      </c>
      <c r="G1342">
        <v>1</v>
      </c>
      <c r="H1342">
        <v>2</v>
      </c>
      <c r="I1342" t="s">
        <v>975</v>
      </c>
      <c r="J1342" t="s">
        <v>976</v>
      </c>
      <c r="K1342" t="s">
        <v>977</v>
      </c>
      <c r="L1342">
        <v>1368</v>
      </c>
      <c r="N1342">
        <v>1011</v>
      </c>
      <c r="O1342" t="s">
        <v>978</v>
      </c>
      <c r="P1342" t="s">
        <v>978</v>
      </c>
      <c r="Q1342">
        <v>1</v>
      </c>
      <c r="X1342">
        <v>0.02</v>
      </c>
      <c r="Y1342">
        <v>0</v>
      </c>
      <c r="Z1342">
        <v>93.37</v>
      </c>
      <c r="AA1342">
        <v>11.69</v>
      </c>
      <c r="AB1342">
        <v>0</v>
      </c>
      <c r="AC1342">
        <v>0</v>
      </c>
      <c r="AD1342">
        <v>1</v>
      </c>
      <c r="AE1342">
        <v>0</v>
      </c>
      <c r="AF1342" t="s">
        <v>3</v>
      </c>
      <c r="AG1342">
        <v>0.02</v>
      </c>
      <c r="AH1342">
        <v>2</v>
      </c>
      <c r="AI1342">
        <v>69735813</v>
      </c>
      <c r="AJ1342">
        <v>1320</v>
      </c>
      <c r="AK1342">
        <v>0</v>
      </c>
      <c r="AL1342">
        <v>0</v>
      </c>
      <c r="AM1342">
        <v>0</v>
      </c>
      <c r="AN1342">
        <v>0</v>
      </c>
      <c r="AO1342">
        <v>0</v>
      </c>
      <c r="AP1342">
        <v>0</v>
      </c>
      <c r="AQ1342">
        <v>0</v>
      </c>
      <c r="AR1342">
        <v>0</v>
      </c>
    </row>
    <row r="1343" spans="1:44" x14ac:dyDescent="0.2">
      <c r="A1343">
        <f>ROW(Source!A1679)</f>
        <v>1679</v>
      </c>
      <c r="B1343">
        <v>69735817</v>
      </c>
      <c r="C1343">
        <v>69735811</v>
      </c>
      <c r="D1343">
        <v>27386998</v>
      </c>
      <c r="E1343">
        <v>1</v>
      </c>
      <c r="F1343">
        <v>1</v>
      </c>
      <c r="G1343">
        <v>1</v>
      </c>
      <c r="H1343">
        <v>3</v>
      </c>
      <c r="I1343" t="s">
        <v>163</v>
      </c>
      <c r="J1343" t="s">
        <v>165</v>
      </c>
      <c r="K1343" t="s">
        <v>1063</v>
      </c>
      <c r="L1343">
        <v>1327</v>
      </c>
      <c r="N1343">
        <v>1005</v>
      </c>
      <c r="O1343" t="s">
        <v>56</v>
      </c>
      <c r="P1343" t="s">
        <v>56</v>
      </c>
      <c r="Q1343">
        <v>1</v>
      </c>
      <c r="X1343">
        <v>122.4</v>
      </c>
      <c r="Y1343">
        <v>12.26</v>
      </c>
      <c r="Z1343">
        <v>0</v>
      </c>
      <c r="AA1343">
        <v>0</v>
      </c>
      <c r="AB1343">
        <v>0</v>
      </c>
      <c r="AC1343">
        <v>0</v>
      </c>
      <c r="AD1343">
        <v>1</v>
      </c>
      <c r="AE1343">
        <v>0</v>
      </c>
      <c r="AF1343" t="s">
        <v>3</v>
      </c>
      <c r="AG1343">
        <v>122.4</v>
      </c>
      <c r="AH1343">
        <v>2</v>
      </c>
      <c r="AI1343">
        <v>69735814</v>
      </c>
      <c r="AJ1343">
        <v>1321</v>
      </c>
      <c r="AK1343">
        <v>3</v>
      </c>
      <c r="AL1343">
        <v>-1500.624</v>
      </c>
      <c r="AM1343">
        <v>0</v>
      </c>
      <c r="AN1343">
        <v>0</v>
      </c>
      <c r="AO1343">
        <v>0</v>
      </c>
      <c r="AP1343">
        <v>0</v>
      </c>
      <c r="AQ1343">
        <v>0</v>
      </c>
      <c r="AR1343">
        <v>1</v>
      </c>
    </row>
    <row r="1344" spans="1:44" x14ac:dyDescent="0.2">
      <c r="A1344">
        <f>ROW(Source!A1680)</f>
        <v>1680</v>
      </c>
      <c r="B1344">
        <v>69735815</v>
      </c>
      <c r="C1344">
        <v>69735811</v>
      </c>
      <c r="D1344">
        <v>27493458</v>
      </c>
      <c r="E1344">
        <v>1</v>
      </c>
      <c r="F1344">
        <v>1</v>
      </c>
      <c r="G1344">
        <v>1</v>
      </c>
      <c r="H1344">
        <v>1</v>
      </c>
      <c r="I1344" t="s">
        <v>997</v>
      </c>
      <c r="J1344" t="s">
        <v>3</v>
      </c>
      <c r="K1344" t="s">
        <v>998</v>
      </c>
      <c r="L1344">
        <v>1369</v>
      </c>
      <c r="N1344">
        <v>1013</v>
      </c>
      <c r="O1344" t="s">
        <v>974</v>
      </c>
      <c r="P1344" t="s">
        <v>974</v>
      </c>
      <c r="Q1344">
        <v>1</v>
      </c>
      <c r="X1344">
        <v>3.45</v>
      </c>
      <c r="Y1344">
        <v>0</v>
      </c>
      <c r="Z1344">
        <v>0</v>
      </c>
      <c r="AA1344">
        <v>0</v>
      </c>
      <c r="AB1344">
        <v>8.6</v>
      </c>
      <c r="AC1344">
        <v>0</v>
      </c>
      <c r="AD1344">
        <v>1</v>
      </c>
      <c r="AE1344">
        <v>1</v>
      </c>
      <c r="AF1344" t="s">
        <v>3</v>
      </c>
      <c r="AG1344">
        <v>3.45</v>
      </c>
      <c r="AH1344">
        <v>2</v>
      </c>
      <c r="AI1344">
        <v>69735812</v>
      </c>
      <c r="AJ1344">
        <v>1322</v>
      </c>
      <c r="AK1344">
        <v>0</v>
      </c>
      <c r="AL1344">
        <v>0</v>
      </c>
      <c r="AM1344">
        <v>0</v>
      </c>
      <c r="AN1344">
        <v>0</v>
      </c>
      <c r="AO1344">
        <v>0</v>
      </c>
      <c r="AP1344">
        <v>0</v>
      </c>
      <c r="AQ1344">
        <v>0</v>
      </c>
      <c r="AR1344">
        <v>0</v>
      </c>
    </row>
    <row r="1345" spans="1:44" x14ac:dyDescent="0.2">
      <c r="A1345">
        <f>ROW(Source!A1680)</f>
        <v>1680</v>
      </c>
      <c r="B1345">
        <v>69735816</v>
      </c>
      <c r="C1345">
        <v>69735811</v>
      </c>
      <c r="D1345">
        <v>27441327</v>
      </c>
      <c r="E1345">
        <v>1</v>
      </c>
      <c r="F1345">
        <v>1</v>
      </c>
      <c r="G1345">
        <v>1</v>
      </c>
      <c r="H1345">
        <v>2</v>
      </c>
      <c r="I1345" t="s">
        <v>975</v>
      </c>
      <c r="J1345" t="s">
        <v>976</v>
      </c>
      <c r="K1345" t="s">
        <v>977</v>
      </c>
      <c r="L1345">
        <v>1368</v>
      </c>
      <c r="N1345">
        <v>1011</v>
      </c>
      <c r="O1345" t="s">
        <v>978</v>
      </c>
      <c r="P1345" t="s">
        <v>978</v>
      </c>
      <c r="Q1345">
        <v>1</v>
      </c>
      <c r="X1345">
        <v>0.02</v>
      </c>
      <c r="Y1345">
        <v>0</v>
      </c>
      <c r="Z1345">
        <v>93.37</v>
      </c>
      <c r="AA1345">
        <v>11.69</v>
      </c>
      <c r="AB1345">
        <v>0</v>
      </c>
      <c r="AC1345">
        <v>0</v>
      </c>
      <c r="AD1345">
        <v>1</v>
      </c>
      <c r="AE1345">
        <v>0</v>
      </c>
      <c r="AF1345" t="s">
        <v>3</v>
      </c>
      <c r="AG1345">
        <v>0.02</v>
      </c>
      <c r="AH1345">
        <v>2</v>
      </c>
      <c r="AI1345">
        <v>69735813</v>
      </c>
      <c r="AJ1345">
        <v>1323</v>
      </c>
      <c r="AK1345">
        <v>0</v>
      </c>
      <c r="AL1345">
        <v>0</v>
      </c>
      <c r="AM1345">
        <v>0</v>
      </c>
      <c r="AN1345">
        <v>0</v>
      </c>
      <c r="AO1345">
        <v>0</v>
      </c>
      <c r="AP1345">
        <v>0</v>
      </c>
      <c r="AQ1345">
        <v>0</v>
      </c>
      <c r="AR1345">
        <v>0</v>
      </c>
    </row>
    <row r="1346" spans="1:44" x14ac:dyDescent="0.2">
      <c r="A1346">
        <f>ROW(Source!A1680)</f>
        <v>1680</v>
      </c>
      <c r="B1346">
        <v>69735817</v>
      </c>
      <c r="C1346">
        <v>69735811</v>
      </c>
      <c r="D1346">
        <v>27386998</v>
      </c>
      <c r="E1346">
        <v>1</v>
      </c>
      <c r="F1346">
        <v>1</v>
      </c>
      <c r="G1346">
        <v>1</v>
      </c>
      <c r="H1346">
        <v>3</v>
      </c>
      <c r="I1346" t="s">
        <v>163</v>
      </c>
      <c r="J1346" t="s">
        <v>165</v>
      </c>
      <c r="K1346" t="s">
        <v>1063</v>
      </c>
      <c r="L1346">
        <v>1327</v>
      </c>
      <c r="N1346">
        <v>1005</v>
      </c>
      <c r="O1346" t="s">
        <v>56</v>
      </c>
      <c r="P1346" t="s">
        <v>56</v>
      </c>
      <c r="Q1346">
        <v>1</v>
      </c>
      <c r="X1346">
        <v>122.4</v>
      </c>
      <c r="Y1346">
        <v>12.26</v>
      </c>
      <c r="Z1346">
        <v>0</v>
      </c>
      <c r="AA1346">
        <v>0</v>
      </c>
      <c r="AB1346">
        <v>0</v>
      </c>
      <c r="AC1346">
        <v>0</v>
      </c>
      <c r="AD1346">
        <v>1</v>
      </c>
      <c r="AE1346">
        <v>0</v>
      </c>
      <c r="AF1346" t="s">
        <v>3</v>
      </c>
      <c r="AG1346">
        <v>122.4</v>
      </c>
      <c r="AH1346">
        <v>2</v>
      </c>
      <c r="AI1346">
        <v>69735814</v>
      </c>
      <c r="AJ1346">
        <v>1324</v>
      </c>
      <c r="AK1346">
        <v>3</v>
      </c>
      <c r="AL1346">
        <v>-1500.624</v>
      </c>
      <c r="AM1346">
        <v>0</v>
      </c>
      <c r="AN1346">
        <v>0</v>
      </c>
      <c r="AO1346">
        <v>0</v>
      </c>
      <c r="AP1346">
        <v>0</v>
      </c>
      <c r="AQ1346">
        <v>0</v>
      </c>
      <c r="AR1346">
        <v>1</v>
      </c>
    </row>
    <row r="1347" spans="1:44" x14ac:dyDescent="0.2">
      <c r="A1347">
        <f>ROW(Source!A1683)</f>
        <v>1683</v>
      </c>
      <c r="B1347">
        <v>69735826</v>
      </c>
      <c r="C1347">
        <v>69735819</v>
      </c>
      <c r="D1347">
        <v>27493187</v>
      </c>
      <c r="E1347">
        <v>1</v>
      </c>
      <c r="F1347">
        <v>1</v>
      </c>
      <c r="G1347">
        <v>1</v>
      </c>
      <c r="H1347">
        <v>1</v>
      </c>
      <c r="I1347" t="s">
        <v>1049</v>
      </c>
      <c r="J1347" t="s">
        <v>3</v>
      </c>
      <c r="K1347" t="s">
        <v>1050</v>
      </c>
      <c r="L1347">
        <v>1369</v>
      </c>
      <c r="N1347">
        <v>1013</v>
      </c>
      <c r="O1347" t="s">
        <v>974</v>
      </c>
      <c r="P1347" t="s">
        <v>974</v>
      </c>
      <c r="Q1347">
        <v>1</v>
      </c>
      <c r="X1347">
        <v>12.64</v>
      </c>
      <c r="Y1347">
        <v>0</v>
      </c>
      <c r="Z1347">
        <v>0</v>
      </c>
      <c r="AA1347">
        <v>0</v>
      </c>
      <c r="AB1347">
        <v>8.93</v>
      </c>
      <c r="AC1347">
        <v>0</v>
      </c>
      <c r="AD1347">
        <v>1</v>
      </c>
      <c r="AE1347">
        <v>1</v>
      </c>
      <c r="AF1347" t="s">
        <v>3</v>
      </c>
      <c r="AG1347">
        <v>12.64</v>
      </c>
      <c r="AH1347">
        <v>2</v>
      </c>
      <c r="AI1347">
        <v>69735820</v>
      </c>
      <c r="AJ1347">
        <v>1325</v>
      </c>
      <c r="AK1347">
        <v>0</v>
      </c>
      <c r="AL1347">
        <v>0</v>
      </c>
      <c r="AM1347">
        <v>0</v>
      </c>
      <c r="AN1347">
        <v>0</v>
      </c>
      <c r="AO1347">
        <v>0</v>
      </c>
      <c r="AP1347">
        <v>0</v>
      </c>
      <c r="AQ1347">
        <v>0</v>
      </c>
      <c r="AR1347">
        <v>0</v>
      </c>
    </row>
    <row r="1348" spans="1:44" x14ac:dyDescent="0.2">
      <c r="A1348">
        <f>ROW(Source!A1683)</f>
        <v>1683</v>
      </c>
      <c r="B1348">
        <v>69735827</v>
      </c>
      <c r="C1348">
        <v>69735819</v>
      </c>
      <c r="D1348">
        <v>121548</v>
      </c>
      <c r="E1348">
        <v>1</v>
      </c>
      <c r="F1348">
        <v>1</v>
      </c>
      <c r="G1348">
        <v>1</v>
      </c>
      <c r="H1348">
        <v>1</v>
      </c>
      <c r="I1348" t="s">
        <v>36</v>
      </c>
      <c r="J1348" t="s">
        <v>3</v>
      </c>
      <c r="K1348" t="s">
        <v>981</v>
      </c>
      <c r="L1348">
        <v>608254</v>
      </c>
      <c r="N1348">
        <v>1013</v>
      </c>
      <c r="O1348" t="s">
        <v>982</v>
      </c>
      <c r="P1348" t="s">
        <v>982</v>
      </c>
      <c r="Q1348">
        <v>1</v>
      </c>
      <c r="X1348">
        <v>0.16</v>
      </c>
      <c r="Y1348">
        <v>0</v>
      </c>
      <c r="Z1348">
        <v>0</v>
      </c>
      <c r="AA1348">
        <v>0</v>
      </c>
      <c r="AB1348">
        <v>0</v>
      </c>
      <c r="AC1348">
        <v>0</v>
      </c>
      <c r="AD1348">
        <v>1</v>
      </c>
      <c r="AE1348">
        <v>2</v>
      </c>
      <c r="AF1348" t="s">
        <v>3</v>
      </c>
      <c r="AG1348">
        <v>0.16</v>
      </c>
      <c r="AH1348">
        <v>2</v>
      </c>
      <c r="AI1348">
        <v>69735821</v>
      </c>
      <c r="AJ1348">
        <v>1326</v>
      </c>
      <c r="AK1348">
        <v>0</v>
      </c>
      <c r="AL1348">
        <v>0</v>
      </c>
      <c r="AM1348">
        <v>0</v>
      </c>
      <c r="AN1348">
        <v>0</v>
      </c>
      <c r="AO1348">
        <v>0</v>
      </c>
      <c r="AP1348">
        <v>0</v>
      </c>
      <c r="AQ1348">
        <v>0</v>
      </c>
      <c r="AR1348">
        <v>0</v>
      </c>
    </row>
    <row r="1349" spans="1:44" x14ac:dyDescent="0.2">
      <c r="A1349">
        <f>ROW(Source!A1683)</f>
        <v>1683</v>
      </c>
      <c r="B1349">
        <v>69735828</v>
      </c>
      <c r="C1349">
        <v>69735819</v>
      </c>
      <c r="D1349">
        <v>27439499</v>
      </c>
      <c r="E1349">
        <v>1</v>
      </c>
      <c r="F1349">
        <v>1</v>
      </c>
      <c r="G1349">
        <v>1</v>
      </c>
      <c r="H1349">
        <v>2</v>
      </c>
      <c r="I1349" t="s">
        <v>1051</v>
      </c>
      <c r="J1349" t="s">
        <v>1052</v>
      </c>
      <c r="K1349" t="s">
        <v>1053</v>
      </c>
      <c r="L1349">
        <v>1368</v>
      </c>
      <c r="N1349">
        <v>1011</v>
      </c>
      <c r="O1349" t="s">
        <v>978</v>
      </c>
      <c r="P1349" t="s">
        <v>978</v>
      </c>
      <c r="Q1349">
        <v>1</v>
      </c>
      <c r="X1349">
        <v>0.16</v>
      </c>
      <c r="Y1349">
        <v>0</v>
      </c>
      <c r="Z1349">
        <v>112.67</v>
      </c>
      <c r="AA1349">
        <v>13.61</v>
      </c>
      <c r="AB1349">
        <v>0</v>
      </c>
      <c r="AC1349">
        <v>0</v>
      </c>
      <c r="AD1349">
        <v>1</v>
      </c>
      <c r="AE1349">
        <v>0</v>
      </c>
      <c r="AF1349" t="s">
        <v>3</v>
      </c>
      <c r="AG1349">
        <v>0.16</v>
      </c>
      <c r="AH1349">
        <v>2</v>
      </c>
      <c r="AI1349">
        <v>69735822</v>
      </c>
      <c r="AJ1349">
        <v>1327</v>
      </c>
      <c r="AK1349">
        <v>0</v>
      </c>
      <c r="AL1349">
        <v>0</v>
      </c>
      <c r="AM1349">
        <v>0</v>
      </c>
      <c r="AN1349">
        <v>0</v>
      </c>
      <c r="AO1349">
        <v>0</v>
      </c>
      <c r="AP1349">
        <v>0</v>
      </c>
      <c r="AQ1349">
        <v>0</v>
      </c>
      <c r="AR1349">
        <v>0</v>
      </c>
    </row>
    <row r="1350" spans="1:44" x14ac:dyDescent="0.2">
      <c r="A1350">
        <f>ROW(Source!A1683)</f>
        <v>1683</v>
      </c>
      <c r="B1350">
        <v>69735829</v>
      </c>
      <c r="C1350">
        <v>69735819</v>
      </c>
      <c r="D1350">
        <v>27441327</v>
      </c>
      <c r="E1350">
        <v>1</v>
      </c>
      <c r="F1350">
        <v>1</v>
      </c>
      <c r="G1350">
        <v>1</v>
      </c>
      <c r="H1350">
        <v>2</v>
      </c>
      <c r="I1350" t="s">
        <v>975</v>
      </c>
      <c r="J1350" t="s">
        <v>976</v>
      </c>
      <c r="K1350" t="s">
        <v>977</v>
      </c>
      <c r="L1350">
        <v>1368</v>
      </c>
      <c r="N1350">
        <v>1011</v>
      </c>
      <c r="O1350" t="s">
        <v>978</v>
      </c>
      <c r="P1350" t="s">
        <v>978</v>
      </c>
      <c r="Q1350">
        <v>1</v>
      </c>
      <c r="X1350">
        <v>0.22</v>
      </c>
      <c r="Y1350">
        <v>0</v>
      </c>
      <c r="Z1350">
        <v>93.37</v>
      </c>
      <c r="AA1350">
        <v>11.69</v>
      </c>
      <c r="AB1350">
        <v>0</v>
      </c>
      <c r="AC1350">
        <v>0</v>
      </c>
      <c r="AD1350">
        <v>1</v>
      </c>
      <c r="AE1350">
        <v>0</v>
      </c>
      <c r="AF1350" t="s">
        <v>3</v>
      </c>
      <c r="AG1350">
        <v>0.22</v>
      </c>
      <c r="AH1350">
        <v>2</v>
      </c>
      <c r="AI1350">
        <v>69735823</v>
      </c>
      <c r="AJ1350">
        <v>1328</v>
      </c>
      <c r="AK1350">
        <v>0</v>
      </c>
      <c r="AL1350">
        <v>0</v>
      </c>
      <c r="AM1350">
        <v>0</v>
      </c>
      <c r="AN1350">
        <v>0</v>
      </c>
      <c r="AO1350">
        <v>0</v>
      </c>
      <c r="AP1350">
        <v>0</v>
      </c>
      <c r="AQ1350">
        <v>0</v>
      </c>
      <c r="AR1350">
        <v>0</v>
      </c>
    </row>
    <row r="1351" spans="1:44" x14ac:dyDescent="0.2">
      <c r="A1351">
        <f>ROW(Source!A1683)</f>
        <v>1683</v>
      </c>
      <c r="B1351">
        <v>69735830</v>
      </c>
      <c r="C1351">
        <v>69735819</v>
      </c>
      <c r="D1351">
        <v>27377917</v>
      </c>
      <c r="E1351">
        <v>1</v>
      </c>
      <c r="F1351">
        <v>1</v>
      </c>
      <c r="G1351">
        <v>1</v>
      </c>
      <c r="H1351">
        <v>3</v>
      </c>
      <c r="I1351" t="s">
        <v>666</v>
      </c>
      <c r="J1351" t="s">
        <v>1100</v>
      </c>
      <c r="K1351" t="s">
        <v>667</v>
      </c>
      <c r="L1351">
        <v>1348</v>
      </c>
      <c r="N1351">
        <v>1009</v>
      </c>
      <c r="O1351" t="s">
        <v>78</v>
      </c>
      <c r="P1351" t="s">
        <v>78</v>
      </c>
      <c r="Q1351">
        <v>1000</v>
      </c>
      <c r="X1351">
        <v>2.8000000000000001E-2</v>
      </c>
      <c r="Y1351">
        <v>10559.12</v>
      </c>
      <c r="Z1351">
        <v>0</v>
      </c>
      <c r="AA1351">
        <v>0</v>
      </c>
      <c r="AB1351">
        <v>0</v>
      </c>
      <c r="AC1351">
        <v>0</v>
      </c>
      <c r="AD1351">
        <v>1</v>
      </c>
      <c r="AE1351">
        <v>0</v>
      </c>
      <c r="AF1351" t="s">
        <v>3</v>
      </c>
      <c r="AG1351">
        <v>2.8000000000000001E-2</v>
      </c>
      <c r="AH1351">
        <v>2</v>
      </c>
      <c r="AI1351">
        <v>69735824</v>
      </c>
      <c r="AJ1351">
        <v>1329</v>
      </c>
      <c r="AK1351">
        <v>3</v>
      </c>
      <c r="AL1351">
        <v>-295.65536000000003</v>
      </c>
      <c r="AM1351">
        <v>0</v>
      </c>
      <c r="AN1351">
        <v>0</v>
      </c>
      <c r="AO1351">
        <v>0</v>
      </c>
      <c r="AP1351">
        <v>0</v>
      </c>
      <c r="AQ1351">
        <v>0</v>
      </c>
      <c r="AR1351">
        <v>1</v>
      </c>
    </row>
    <row r="1352" spans="1:44" x14ac:dyDescent="0.2">
      <c r="A1352">
        <f>ROW(Source!A1683)</f>
        <v>1683</v>
      </c>
      <c r="B1352">
        <v>69735831</v>
      </c>
      <c r="C1352">
        <v>69735819</v>
      </c>
      <c r="D1352">
        <v>27393896</v>
      </c>
      <c r="E1352">
        <v>1</v>
      </c>
      <c r="F1352">
        <v>1</v>
      </c>
      <c r="G1352">
        <v>1</v>
      </c>
      <c r="H1352">
        <v>3</v>
      </c>
      <c r="I1352" t="s">
        <v>1101</v>
      </c>
      <c r="J1352" t="s">
        <v>1102</v>
      </c>
      <c r="K1352" t="s">
        <v>1103</v>
      </c>
      <c r="L1352">
        <v>1348</v>
      </c>
      <c r="N1352">
        <v>1009</v>
      </c>
      <c r="O1352" t="s">
        <v>78</v>
      </c>
      <c r="P1352" t="s">
        <v>78</v>
      </c>
      <c r="Q1352">
        <v>1000</v>
      </c>
      <c r="X1352">
        <v>1</v>
      </c>
      <c r="Y1352">
        <v>6175.45</v>
      </c>
      <c r="Z1352">
        <v>0</v>
      </c>
      <c r="AA1352">
        <v>0</v>
      </c>
      <c r="AB1352">
        <v>0</v>
      </c>
      <c r="AC1352">
        <v>0</v>
      </c>
      <c r="AD1352">
        <v>1</v>
      </c>
      <c r="AE1352">
        <v>0</v>
      </c>
      <c r="AF1352" t="s">
        <v>3</v>
      </c>
      <c r="AG1352">
        <v>1</v>
      </c>
      <c r="AH1352">
        <v>3</v>
      </c>
      <c r="AI1352">
        <v>-1</v>
      </c>
      <c r="AJ1352" t="s">
        <v>3</v>
      </c>
      <c r="AK1352">
        <v>4</v>
      </c>
      <c r="AL1352">
        <v>-6175.45</v>
      </c>
      <c r="AM1352">
        <v>0</v>
      </c>
      <c r="AN1352">
        <v>0</v>
      </c>
      <c r="AO1352">
        <v>0</v>
      </c>
      <c r="AP1352">
        <v>0</v>
      </c>
      <c r="AQ1352">
        <v>0</v>
      </c>
      <c r="AR1352">
        <v>1</v>
      </c>
    </row>
    <row r="1353" spans="1:44" x14ac:dyDescent="0.2">
      <c r="A1353">
        <f>ROW(Source!A1684)</f>
        <v>1684</v>
      </c>
      <c r="B1353">
        <v>69735826</v>
      </c>
      <c r="C1353">
        <v>69735819</v>
      </c>
      <c r="D1353">
        <v>27493187</v>
      </c>
      <c r="E1353">
        <v>1</v>
      </c>
      <c r="F1353">
        <v>1</v>
      </c>
      <c r="G1353">
        <v>1</v>
      </c>
      <c r="H1353">
        <v>1</v>
      </c>
      <c r="I1353" t="s">
        <v>1049</v>
      </c>
      <c r="J1353" t="s">
        <v>3</v>
      </c>
      <c r="K1353" t="s">
        <v>1050</v>
      </c>
      <c r="L1353">
        <v>1369</v>
      </c>
      <c r="N1353">
        <v>1013</v>
      </c>
      <c r="O1353" t="s">
        <v>974</v>
      </c>
      <c r="P1353" t="s">
        <v>974</v>
      </c>
      <c r="Q1353">
        <v>1</v>
      </c>
      <c r="X1353">
        <v>12.64</v>
      </c>
      <c r="Y1353">
        <v>0</v>
      </c>
      <c r="Z1353">
        <v>0</v>
      </c>
      <c r="AA1353">
        <v>0</v>
      </c>
      <c r="AB1353">
        <v>8.93</v>
      </c>
      <c r="AC1353">
        <v>0</v>
      </c>
      <c r="AD1353">
        <v>1</v>
      </c>
      <c r="AE1353">
        <v>1</v>
      </c>
      <c r="AF1353" t="s">
        <v>3</v>
      </c>
      <c r="AG1353">
        <v>12.64</v>
      </c>
      <c r="AH1353">
        <v>2</v>
      </c>
      <c r="AI1353">
        <v>69735820</v>
      </c>
      <c r="AJ1353">
        <v>1331</v>
      </c>
      <c r="AK1353">
        <v>0</v>
      </c>
      <c r="AL1353">
        <v>0</v>
      </c>
      <c r="AM1353">
        <v>0</v>
      </c>
      <c r="AN1353">
        <v>0</v>
      </c>
      <c r="AO1353">
        <v>0</v>
      </c>
      <c r="AP1353">
        <v>0</v>
      </c>
      <c r="AQ1353">
        <v>0</v>
      </c>
      <c r="AR1353">
        <v>0</v>
      </c>
    </row>
    <row r="1354" spans="1:44" x14ac:dyDescent="0.2">
      <c r="A1354">
        <f>ROW(Source!A1684)</f>
        <v>1684</v>
      </c>
      <c r="B1354">
        <v>69735827</v>
      </c>
      <c r="C1354">
        <v>69735819</v>
      </c>
      <c r="D1354">
        <v>121548</v>
      </c>
      <c r="E1354">
        <v>1</v>
      </c>
      <c r="F1354">
        <v>1</v>
      </c>
      <c r="G1354">
        <v>1</v>
      </c>
      <c r="H1354">
        <v>1</v>
      </c>
      <c r="I1354" t="s">
        <v>36</v>
      </c>
      <c r="J1354" t="s">
        <v>3</v>
      </c>
      <c r="K1354" t="s">
        <v>981</v>
      </c>
      <c r="L1354">
        <v>608254</v>
      </c>
      <c r="N1354">
        <v>1013</v>
      </c>
      <c r="O1354" t="s">
        <v>982</v>
      </c>
      <c r="P1354" t="s">
        <v>982</v>
      </c>
      <c r="Q1354">
        <v>1</v>
      </c>
      <c r="X1354">
        <v>0.16</v>
      </c>
      <c r="Y1354">
        <v>0</v>
      </c>
      <c r="Z1354">
        <v>0</v>
      </c>
      <c r="AA1354">
        <v>0</v>
      </c>
      <c r="AB1354">
        <v>0</v>
      </c>
      <c r="AC1354">
        <v>0</v>
      </c>
      <c r="AD1354">
        <v>1</v>
      </c>
      <c r="AE1354">
        <v>2</v>
      </c>
      <c r="AF1354" t="s">
        <v>3</v>
      </c>
      <c r="AG1354">
        <v>0.16</v>
      </c>
      <c r="AH1354">
        <v>2</v>
      </c>
      <c r="AI1354">
        <v>69735821</v>
      </c>
      <c r="AJ1354">
        <v>1332</v>
      </c>
      <c r="AK1354">
        <v>0</v>
      </c>
      <c r="AL1354">
        <v>0</v>
      </c>
      <c r="AM1354">
        <v>0</v>
      </c>
      <c r="AN1354">
        <v>0</v>
      </c>
      <c r="AO1354">
        <v>0</v>
      </c>
      <c r="AP1354">
        <v>0</v>
      </c>
      <c r="AQ1354">
        <v>0</v>
      </c>
      <c r="AR1354">
        <v>0</v>
      </c>
    </row>
    <row r="1355" spans="1:44" x14ac:dyDescent="0.2">
      <c r="A1355">
        <f>ROW(Source!A1684)</f>
        <v>1684</v>
      </c>
      <c r="B1355">
        <v>69735828</v>
      </c>
      <c r="C1355">
        <v>69735819</v>
      </c>
      <c r="D1355">
        <v>27439499</v>
      </c>
      <c r="E1355">
        <v>1</v>
      </c>
      <c r="F1355">
        <v>1</v>
      </c>
      <c r="G1355">
        <v>1</v>
      </c>
      <c r="H1355">
        <v>2</v>
      </c>
      <c r="I1355" t="s">
        <v>1051</v>
      </c>
      <c r="J1355" t="s">
        <v>1052</v>
      </c>
      <c r="K1355" t="s">
        <v>1053</v>
      </c>
      <c r="L1355">
        <v>1368</v>
      </c>
      <c r="N1355">
        <v>1011</v>
      </c>
      <c r="O1355" t="s">
        <v>978</v>
      </c>
      <c r="P1355" t="s">
        <v>978</v>
      </c>
      <c r="Q1355">
        <v>1</v>
      </c>
      <c r="X1355">
        <v>0.16</v>
      </c>
      <c r="Y1355">
        <v>0</v>
      </c>
      <c r="Z1355">
        <v>112.67</v>
      </c>
      <c r="AA1355">
        <v>13.61</v>
      </c>
      <c r="AB1355">
        <v>0</v>
      </c>
      <c r="AC1355">
        <v>0</v>
      </c>
      <c r="AD1355">
        <v>1</v>
      </c>
      <c r="AE1355">
        <v>0</v>
      </c>
      <c r="AF1355" t="s">
        <v>3</v>
      </c>
      <c r="AG1355">
        <v>0.16</v>
      </c>
      <c r="AH1355">
        <v>2</v>
      </c>
      <c r="AI1355">
        <v>69735822</v>
      </c>
      <c r="AJ1355">
        <v>1333</v>
      </c>
      <c r="AK1355">
        <v>0</v>
      </c>
      <c r="AL1355">
        <v>0</v>
      </c>
      <c r="AM1355">
        <v>0</v>
      </c>
      <c r="AN1355">
        <v>0</v>
      </c>
      <c r="AO1355">
        <v>0</v>
      </c>
      <c r="AP1355">
        <v>0</v>
      </c>
      <c r="AQ1355">
        <v>0</v>
      </c>
      <c r="AR1355">
        <v>0</v>
      </c>
    </row>
    <row r="1356" spans="1:44" x14ac:dyDescent="0.2">
      <c r="A1356">
        <f>ROW(Source!A1684)</f>
        <v>1684</v>
      </c>
      <c r="B1356">
        <v>69735829</v>
      </c>
      <c r="C1356">
        <v>69735819</v>
      </c>
      <c r="D1356">
        <v>27441327</v>
      </c>
      <c r="E1356">
        <v>1</v>
      </c>
      <c r="F1356">
        <v>1</v>
      </c>
      <c r="G1356">
        <v>1</v>
      </c>
      <c r="H1356">
        <v>2</v>
      </c>
      <c r="I1356" t="s">
        <v>975</v>
      </c>
      <c r="J1356" t="s">
        <v>976</v>
      </c>
      <c r="K1356" t="s">
        <v>977</v>
      </c>
      <c r="L1356">
        <v>1368</v>
      </c>
      <c r="N1356">
        <v>1011</v>
      </c>
      <c r="O1356" t="s">
        <v>978</v>
      </c>
      <c r="P1356" t="s">
        <v>978</v>
      </c>
      <c r="Q1356">
        <v>1</v>
      </c>
      <c r="X1356">
        <v>0.22</v>
      </c>
      <c r="Y1356">
        <v>0</v>
      </c>
      <c r="Z1356">
        <v>93.37</v>
      </c>
      <c r="AA1356">
        <v>11.69</v>
      </c>
      <c r="AB1356">
        <v>0</v>
      </c>
      <c r="AC1356">
        <v>0</v>
      </c>
      <c r="AD1356">
        <v>1</v>
      </c>
      <c r="AE1356">
        <v>0</v>
      </c>
      <c r="AF1356" t="s">
        <v>3</v>
      </c>
      <c r="AG1356">
        <v>0.22</v>
      </c>
      <c r="AH1356">
        <v>2</v>
      </c>
      <c r="AI1356">
        <v>69735823</v>
      </c>
      <c r="AJ1356">
        <v>1334</v>
      </c>
      <c r="AK1356">
        <v>0</v>
      </c>
      <c r="AL1356">
        <v>0</v>
      </c>
      <c r="AM1356">
        <v>0</v>
      </c>
      <c r="AN1356">
        <v>0</v>
      </c>
      <c r="AO1356">
        <v>0</v>
      </c>
      <c r="AP1356">
        <v>0</v>
      </c>
      <c r="AQ1356">
        <v>0</v>
      </c>
      <c r="AR1356">
        <v>0</v>
      </c>
    </row>
    <row r="1357" spans="1:44" x14ac:dyDescent="0.2">
      <c r="A1357">
        <f>ROW(Source!A1684)</f>
        <v>1684</v>
      </c>
      <c r="B1357">
        <v>69735830</v>
      </c>
      <c r="C1357">
        <v>69735819</v>
      </c>
      <c r="D1357">
        <v>27377917</v>
      </c>
      <c r="E1357">
        <v>1</v>
      </c>
      <c r="F1357">
        <v>1</v>
      </c>
      <c r="G1357">
        <v>1</v>
      </c>
      <c r="H1357">
        <v>3</v>
      </c>
      <c r="I1357" t="s">
        <v>666</v>
      </c>
      <c r="J1357" t="s">
        <v>1100</v>
      </c>
      <c r="K1357" t="s">
        <v>667</v>
      </c>
      <c r="L1357">
        <v>1348</v>
      </c>
      <c r="N1357">
        <v>1009</v>
      </c>
      <c r="O1357" t="s">
        <v>78</v>
      </c>
      <c r="P1357" t="s">
        <v>78</v>
      </c>
      <c r="Q1357">
        <v>1000</v>
      </c>
      <c r="X1357">
        <v>2.8000000000000001E-2</v>
      </c>
      <c r="Y1357">
        <v>10559.12</v>
      </c>
      <c r="Z1357">
        <v>0</v>
      </c>
      <c r="AA1357">
        <v>0</v>
      </c>
      <c r="AB1357">
        <v>0</v>
      </c>
      <c r="AC1357">
        <v>0</v>
      </c>
      <c r="AD1357">
        <v>1</v>
      </c>
      <c r="AE1357">
        <v>0</v>
      </c>
      <c r="AF1357" t="s">
        <v>3</v>
      </c>
      <c r="AG1357">
        <v>2.8000000000000001E-2</v>
      </c>
      <c r="AH1357">
        <v>2</v>
      </c>
      <c r="AI1357">
        <v>69735824</v>
      </c>
      <c r="AJ1357">
        <v>1335</v>
      </c>
      <c r="AK1357">
        <v>3</v>
      </c>
      <c r="AL1357">
        <v>-295.65536000000003</v>
      </c>
      <c r="AM1357">
        <v>0</v>
      </c>
      <c r="AN1357">
        <v>0</v>
      </c>
      <c r="AO1357">
        <v>0</v>
      </c>
      <c r="AP1357">
        <v>0</v>
      </c>
      <c r="AQ1357">
        <v>0</v>
      </c>
      <c r="AR1357">
        <v>1</v>
      </c>
    </row>
    <row r="1358" spans="1:44" x14ac:dyDescent="0.2">
      <c r="A1358">
        <f>ROW(Source!A1684)</f>
        <v>1684</v>
      </c>
      <c r="B1358">
        <v>69735831</v>
      </c>
      <c r="C1358">
        <v>69735819</v>
      </c>
      <c r="D1358">
        <v>27393896</v>
      </c>
      <c r="E1358">
        <v>1</v>
      </c>
      <c r="F1358">
        <v>1</v>
      </c>
      <c r="G1358">
        <v>1</v>
      </c>
      <c r="H1358">
        <v>3</v>
      </c>
      <c r="I1358" t="s">
        <v>1101</v>
      </c>
      <c r="J1358" t="s">
        <v>1102</v>
      </c>
      <c r="K1358" t="s">
        <v>1103</v>
      </c>
      <c r="L1358">
        <v>1348</v>
      </c>
      <c r="N1358">
        <v>1009</v>
      </c>
      <c r="O1358" t="s">
        <v>78</v>
      </c>
      <c r="P1358" t="s">
        <v>78</v>
      </c>
      <c r="Q1358">
        <v>1000</v>
      </c>
      <c r="X1358">
        <v>1</v>
      </c>
      <c r="Y1358">
        <v>6175.45</v>
      </c>
      <c r="Z1358">
        <v>0</v>
      </c>
      <c r="AA1358">
        <v>0</v>
      </c>
      <c r="AB1358">
        <v>0</v>
      </c>
      <c r="AC1358">
        <v>0</v>
      </c>
      <c r="AD1358">
        <v>1</v>
      </c>
      <c r="AE1358">
        <v>0</v>
      </c>
      <c r="AF1358" t="s">
        <v>3</v>
      </c>
      <c r="AG1358">
        <v>1</v>
      </c>
      <c r="AH1358">
        <v>3</v>
      </c>
      <c r="AI1358">
        <v>-1</v>
      </c>
      <c r="AJ1358" t="s">
        <v>3</v>
      </c>
      <c r="AK1358">
        <v>4</v>
      </c>
      <c r="AL1358">
        <v>-6175.45</v>
      </c>
      <c r="AM1358">
        <v>0</v>
      </c>
      <c r="AN1358">
        <v>0</v>
      </c>
      <c r="AO1358">
        <v>0</v>
      </c>
      <c r="AP1358">
        <v>0</v>
      </c>
      <c r="AQ1358">
        <v>0</v>
      </c>
      <c r="AR1358">
        <v>1</v>
      </c>
    </row>
    <row r="1359" spans="1:44" x14ac:dyDescent="0.2">
      <c r="A1359">
        <f>ROW(Source!A1689)</f>
        <v>1689</v>
      </c>
      <c r="B1359">
        <v>69735841</v>
      </c>
      <c r="C1359">
        <v>69735834</v>
      </c>
      <c r="D1359">
        <v>27496319</v>
      </c>
      <c r="E1359">
        <v>1</v>
      </c>
      <c r="F1359">
        <v>1</v>
      </c>
      <c r="G1359">
        <v>1</v>
      </c>
      <c r="H1359">
        <v>1</v>
      </c>
      <c r="I1359" t="s">
        <v>1001</v>
      </c>
      <c r="J1359" t="s">
        <v>3</v>
      </c>
      <c r="K1359" t="s">
        <v>1002</v>
      </c>
      <c r="L1359">
        <v>1369</v>
      </c>
      <c r="N1359">
        <v>1013</v>
      </c>
      <c r="O1359" t="s">
        <v>974</v>
      </c>
      <c r="P1359" t="s">
        <v>974</v>
      </c>
      <c r="Q1359">
        <v>1</v>
      </c>
      <c r="X1359">
        <v>39.51</v>
      </c>
      <c r="Y1359">
        <v>0</v>
      </c>
      <c r="Z1359">
        <v>0</v>
      </c>
      <c r="AA1359">
        <v>0</v>
      </c>
      <c r="AB1359">
        <v>8.01</v>
      </c>
      <c r="AC1359">
        <v>0</v>
      </c>
      <c r="AD1359">
        <v>1</v>
      </c>
      <c r="AE1359">
        <v>1</v>
      </c>
      <c r="AF1359" t="s">
        <v>3</v>
      </c>
      <c r="AG1359">
        <v>39.51</v>
      </c>
      <c r="AH1359">
        <v>2</v>
      </c>
      <c r="AI1359">
        <v>69735835</v>
      </c>
      <c r="AJ1359">
        <v>1337</v>
      </c>
      <c r="AK1359">
        <v>0</v>
      </c>
      <c r="AL1359">
        <v>0</v>
      </c>
      <c r="AM1359">
        <v>0</v>
      </c>
      <c r="AN1359">
        <v>0</v>
      </c>
      <c r="AO1359">
        <v>0</v>
      </c>
      <c r="AP1359">
        <v>0</v>
      </c>
      <c r="AQ1359">
        <v>0</v>
      </c>
      <c r="AR1359">
        <v>0</v>
      </c>
    </row>
    <row r="1360" spans="1:44" x14ac:dyDescent="0.2">
      <c r="A1360">
        <f>ROW(Source!A1689)</f>
        <v>1689</v>
      </c>
      <c r="B1360">
        <v>69735842</v>
      </c>
      <c r="C1360">
        <v>69735834</v>
      </c>
      <c r="D1360">
        <v>121548</v>
      </c>
      <c r="E1360">
        <v>1</v>
      </c>
      <c r="F1360">
        <v>1</v>
      </c>
      <c r="G1360">
        <v>1</v>
      </c>
      <c r="H1360">
        <v>1</v>
      </c>
      <c r="I1360" t="s">
        <v>36</v>
      </c>
      <c r="J1360" t="s">
        <v>3</v>
      </c>
      <c r="K1360" t="s">
        <v>981</v>
      </c>
      <c r="L1360">
        <v>608254</v>
      </c>
      <c r="N1360">
        <v>1013</v>
      </c>
      <c r="O1360" t="s">
        <v>982</v>
      </c>
      <c r="P1360" t="s">
        <v>982</v>
      </c>
      <c r="Q1360">
        <v>1</v>
      </c>
      <c r="X1360">
        <v>1.27</v>
      </c>
      <c r="Y1360">
        <v>0</v>
      </c>
      <c r="Z1360">
        <v>0</v>
      </c>
      <c r="AA1360">
        <v>0</v>
      </c>
      <c r="AB1360">
        <v>0</v>
      </c>
      <c r="AC1360">
        <v>0</v>
      </c>
      <c r="AD1360">
        <v>1</v>
      </c>
      <c r="AE1360">
        <v>2</v>
      </c>
      <c r="AF1360" t="s">
        <v>3</v>
      </c>
      <c r="AG1360">
        <v>1.27</v>
      </c>
      <c r="AH1360">
        <v>2</v>
      </c>
      <c r="AI1360">
        <v>69735836</v>
      </c>
      <c r="AJ1360">
        <v>1338</v>
      </c>
      <c r="AK1360">
        <v>0</v>
      </c>
      <c r="AL1360">
        <v>0</v>
      </c>
      <c r="AM1360">
        <v>0</v>
      </c>
      <c r="AN1360">
        <v>0</v>
      </c>
      <c r="AO1360">
        <v>0</v>
      </c>
      <c r="AP1360">
        <v>0</v>
      </c>
      <c r="AQ1360">
        <v>0</v>
      </c>
      <c r="AR1360">
        <v>0</v>
      </c>
    </row>
    <row r="1361" spans="1:44" x14ac:dyDescent="0.2">
      <c r="A1361">
        <f>ROW(Source!A1689)</f>
        <v>1689</v>
      </c>
      <c r="B1361">
        <v>69735843</v>
      </c>
      <c r="C1361">
        <v>69735834</v>
      </c>
      <c r="D1361">
        <v>27439630</v>
      </c>
      <c r="E1361">
        <v>1</v>
      </c>
      <c r="F1361">
        <v>1</v>
      </c>
      <c r="G1361">
        <v>1</v>
      </c>
      <c r="H1361">
        <v>2</v>
      </c>
      <c r="I1361" t="s">
        <v>986</v>
      </c>
      <c r="J1361" t="s">
        <v>987</v>
      </c>
      <c r="K1361" t="s">
        <v>988</v>
      </c>
      <c r="L1361">
        <v>1368</v>
      </c>
      <c r="N1361">
        <v>1011</v>
      </c>
      <c r="O1361" t="s">
        <v>978</v>
      </c>
      <c r="P1361" t="s">
        <v>978</v>
      </c>
      <c r="Q1361">
        <v>1</v>
      </c>
      <c r="X1361">
        <v>1.27</v>
      </c>
      <c r="Y1361">
        <v>0</v>
      </c>
      <c r="Z1361">
        <v>31.27</v>
      </c>
      <c r="AA1361">
        <v>13.61</v>
      </c>
      <c r="AB1361">
        <v>0</v>
      </c>
      <c r="AC1361">
        <v>0</v>
      </c>
      <c r="AD1361">
        <v>1</v>
      </c>
      <c r="AE1361">
        <v>0</v>
      </c>
      <c r="AF1361" t="s">
        <v>3</v>
      </c>
      <c r="AG1361">
        <v>1.27</v>
      </c>
      <c r="AH1361">
        <v>2</v>
      </c>
      <c r="AI1361">
        <v>69735837</v>
      </c>
      <c r="AJ1361">
        <v>1339</v>
      </c>
      <c r="AK1361">
        <v>0</v>
      </c>
      <c r="AL1361">
        <v>0</v>
      </c>
      <c r="AM1361">
        <v>0</v>
      </c>
      <c r="AN1361">
        <v>0</v>
      </c>
      <c r="AO1361">
        <v>0</v>
      </c>
      <c r="AP1361">
        <v>0</v>
      </c>
      <c r="AQ1361">
        <v>0</v>
      </c>
      <c r="AR1361">
        <v>0</v>
      </c>
    </row>
    <row r="1362" spans="1:44" x14ac:dyDescent="0.2">
      <c r="A1362">
        <f>ROW(Source!A1689)</f>
        <v>1689</v>
      </c>
      <c r="B1362">
        <v>69735844</v>
      </c>
      <c r="C1362">
        <v>69735834</v>
      </c>
      <c r="D1362">
        <v>27440041</v>
      </c>
      <c r="E1362">
        <v>1</v>
      </c>
      <c r="F1362">
        <v>1</v>
      </c>
      <c r="G1362">
        <v>1</v>
      </c>
      <c r="H1362">
        <v>2</v>
      </c>
      <c r="I1362" t="s">
        <v>1003</v>
      </c>
      <c r="J1362" t="s">
        <v>1004</v>
      </c>
      <c r="K1362" t="s">
        <v>1005</v>
      </c>
      <c r="L1362">
        <v>1368</v>
      </c>
      <c r="N1362">
        <v>1011</v>
      </c>
      <c r="O1362" t="s">
        <v>978</v>
      </c>
      <c r="P1362" t="s">
        <v>978</v>
      </c>
      <c r="Q1362">
        <v>1</v>
      </c>
      <c r="X1362">
        <v>9.07</v>
      </c>
      <c r="Y1362">
        <v>0</v>
      </c>
      <c r="Z1362">
        <v>0.5</v>
      </c>
      <c r="AA1362">
        <v>0</v>
      </c>
      <c r="AB1362">
        <v>0</v>
      </c>
      <c r="AC1362">
        <v>0</v>
      </c>
      <c r="AD1362">
        <v>1</v>
      </c>
      <c r="AE1362">
        <v>0</v>
      </c>
      <c r="AF1362" t="s">
        <v>3</v>
      </c>
      <c r="AG1362">
        <v>9.07</v>
      </c>
      <c r="AH1362">
        <v>2</v>
      </c>
      <c r="AI1362">
        <v>69735838</v>
      </c>
      <c r="AJ1362">
        <v>1340</v>
      </c>
      <c r="AK1362">
        <v>0</v>
      </c>
      <c r="AL1362">
        <v>0</v>
      </c>
      <c r="AM1362">
        <v>0</v>
      </c>
      <c r="AN1362">
        <v>0</v>
      </c>
      <c r="AO1362">
        <v>0</v>
      </c>
      <c r="AP1362">
        <v>0</v>
      </c>
      <c r="AQ1362">
        <v>0</v>
      </c>
      <c r="AR1362">
        <v>0</v>
      </c>
    </row>
    <row r="1363" spans="1:44" x14ac:dyDescent="0.2">
      <c r="A1363">
        <f>ROW(Source!A1689)</f>
        <v>1689</v>
      </c>
      <c r="B1363">
        <v>69735845</v>
      </c>
      <c r="C1363">
        <v>69735834</v>
      </c>
      <c r="D1363">
        <v>27407705</v>
      </c>
      <c r="E1363">
        <v>1</v>
      </c>
      <c r="F1363">
        <v>1</v>
      </c>
      <c r="G1363">
        <v>1</v>
      </c>
      <c r="H1363">
        <v>3</v>
      </c>
      <c r="I1363" t="s">
        <v>1065</v>
      </c>
      <c r="J1363" t="s">
        <v>1066</v>
      </c>
      <c r="K1363" t="s">
        <v>1067</v>
      </c>
      <c r="L1363">
        <v>1339</v>
      </c>
      <c r="N1363">
        <v>1007</v>
      </c>
      <c r="O1363" t="s">
        <v>40</v>
      </c>
      <c r="P1363" t="s">
        <v>40</v>
      </c>
      <c r="Q1363">
        <v>1</v>
      </c>
      <c r="X1363">
        <v>2.04</v>
      </c>
      <c r="Y1363">
        <v>494.7</v>
      </c>
      <c r="Z1363">
        <v>0</v>
      </c>
      <c r="AA1363">
        <v>0</v>
      </c>
      <c r="AB1363">
        <v>0</v>
      </c>
      <c r="AC1363">
        <v>0</v>
      </c>
      <c r="AD1363">
        <v>1</v>
      </c>
      <c r="AE1363">
        <v>0</v>
      </c>
      <c r="AF1363" t="s">
        <v>3</v>
      </c>
      <c r="AG1363">
        <v>2.04</v>
      </c>
      <c r="AH1363">
        <v>3</v>
      </c>
      <c r="AI1363">
        <v>-1</v>
      </c>
      <c r="AJ1363" t="s">
        <v>3</v>
      </c>
      <c r="AK1363">
        <v>4</v>
      </c>
      <c r="AL1363">
        <v>-1009.188</v>
      </c>
      <c r="AM1363">
        <v>0</v>
      </c>
      <c r="AN1363">
        <v>0</v>
      </c>
      <c r="AO1363">
        <v>0</v>
      </c>
      <c r="AP1363">
        <v>0</v>
      </c>
      <c r="AQ1363">
        <v>0</v>
      </c>
      <c r="AR1363">
        <v>1</v>
      </c>
    </row>
    <row r="1364" spans="1:44" x14ac:dyDescent="0.2">
      <c r="A1364">
        <f>ROW(Source!A1689)</f>
        <v>1689</v>
      </c>
      <c r="B1364">
        <v>69735846</v>
      </c>
      <c r="C1364">
        <v>69735834</v>
      </c>
      <c r="D1364">
        <v>27416566</v>
      </c>
      <c r="E1364">
        <v>1</v>
      </c>
      <c r="F1364">
        <v>1</v>
      </c>
      <c r="G1364">
        <v>1</v>
      </c>
      <c r="H1364">
        <v>3</v>
      </c>
      <c r="I1364" t="s">
        <v>82</v>
      </c>
      <c r="J1364" t="s">
        <v>194</v>
      </c>
      <c r="K1364" t="s">
        <v>83</v>
      </c>
      <c r="L1364">
        <v>1339</v>
      </c>
      <c r="N1364">
        <v>1007</v>
      </c>
      <c r="O1364" t="s">
        <v>40</v>
      </c>
      <c r="P1364" t="s">
        <v>40</v>
      </c>
      <c r="Q1364">
        <v>1</v>
      </c>
      <c r="X1364">
        <v>3.5</v>
      </c>
      <c r="Y1364">
        <v>7.14</v>
      </c>
      <c r="Z1364">
        <v>0</v>
      </c>
      <c r="AA1364">
        <v>0</v>
      </c>
      <c r="AB1364">
        <v>0</v>
      </c>
      <c r="AC1364">
        <v>0</v>
      </c>
      <c r="AD1364">
        <v>1</v>
      </c>
      <c r="AE1364">
        <v>0</v>
      </c>
      <c r="AF1364" t="s">
        <v>3</v>
      </c>
      <c r="AG1364">
        <v>3.5</v>
      </c>
      <c r="AH1364">
        <v>2</v>
      </c>
      <c r="AI1364">
        <v>69735839</v>
      </c>
      <c r="AJ1364">
        <v>1341</v>
      </c>
      <c r="AK1364">
        <v>3</v>
      </c>
      <c r="AL1364">
        <v>-24.99</v>
      </c>
      <c r="AM1364">
        <v>0</v>
      </c>
      <c r="AN1364">
        <v>0</v>
      </c>
      <c r="AO1364">
        <v>0</v>
      </c>
      <c r="AP1364">
        <v>0</v>
      </c>
      <c r="AQ1364">
        <v>0</v>
      </c>
      <c r="AR1364">
        <v>1</v>
      </c>
    </row>
    <row r="1365" spans="1:44" x14ac:dyDescent="0.2">
      <c r="A1365">
        <f>ROW(Source!A1690)</f>
        <v>1690</v>
      </c>
      <c r="B1365">
        <v>69735841</v>
      </c>
      <c r="C1365">
        <v>69735834</v>
      </c>
      <c r="D1365">
        <v>27496319</v>
      </c>
      <c r="E1365">
        <v>1</v>
      </c>
      <c r="F1365">
        <v>1</v>
      </c>
      <c r="G1365">
        <v>1</v>
      </c>
      <c r="H1365">
        <v>1</v>
      </c>
      <c r="I1365" t="s">
        <v>1001</v>
      </c>
      <c r="J1365" t="s">
        <v>3</v>
      </c>
      <c r="K1365" t="s">
        <v>1002</v>
      </c>
      <c r="L1365">
        <v>1369</v>
      </c>
      <c r="N1365">
        <v>1013</v>
      </c>
      <c r="O1365" t="s">
        <v>974</v>
      </c>
      <c r="P1365" t="s">
        <v>974</v>
      </c>
      <c r="Q1365">
        <v>1</v>
      </c>
      <c r="X1365">
        <v>39.51</v>
      </c>
      <c r="Y1365">
        <v>0</v>
      </c>
      <c r="Z1365">
        <v>0</v>
      </c>
      <c r="AA1365">
        <v>0</v>
      </c>
      <c r="AB1365">
        <v>8.01</v>
      </c>
      <c r="AC1365">
        <v>0</v>
      </c>
      <c r="AD1365">
        <v>1</v>
      </c>
      <c r="AE1365">
        <v>1</v>
      </c>
      <c r="AF1365" t="s">
        <v>3</v>
      </c>
      <c r="AG1365">
        <v>39.51</v>
      </c>
      <c r="AH1365">
        <v>2</v>
      </c>
      <c r="AI1365">
        <v>69735835</v>
      </c>
      <c r="AJ1365">
        <v>1343</v>
      </c>
      <c r="AK1365">
        <v>0</v>
      </c>
      <c r="AL1365">
        <v>0</v>
      </c>
      <c r="AM1365">
        <v>0</v>
      </c>
      <c r="AN1365">
        <v>0</v>
      </c>
      <c r="AO1365">
        <v>0</v>
      </c>
      <c r="AP1365">
        <v>0</v>
      </c>
      <c r="AQ1365">
        <v>0</v>
      </c>
      <c r="AR1365">
        <v>0</v>
      </c>
    </row>
    <row r="1366" spans="1:44" x14ac:dyDescent="0.2">
      <c r="A1366">
        <f>ROW(Source!A1690)</f>
        <v>1690</v>
      </c>
      <c r="B1366">
        <v>69735842</v>
      </c>
      <c r="C1366">
        <v>69735834</v>
      </c>
      <c r="D1366">
        <v>121548</v>
      </c>
      <c r="E1366">
        <v>1</v>
      </c>
      <c r="F1366">
        <v>1</v>
      </c>
      <c r="G1366">
        <v>1</v>
      </c>
      <c r="H1366">
        <v>1</v>
      </c>
      <c r="I1366" t="s">
        <v>36</v>
      </c>
      <c r="J1366" t="s">
        <v>3</v>
      </c>
      <c r="K1366" t="s">
        <v>981</v>
      </c>
      <c r="L1366">
        <v>608254</v>
      </c>
      <c r="N1366">
        <v>1013</v>
      </c>
      <c r="O1366" t="s">
        <v>982</v>
      </c>
      <c r="P1366" t="s">
        <v>982</v>
      </c>
      <c r="Q1366">
        <v>1</v>
      </c>
      <c r="X1366">
        <v>1.27</v>
      </c>
      <c r="Y1366">
        <v>0</v>
      </c>
      <c r="Z1366">
        <v>0</v>
      </c>
      <c r="AA1366">
        <v>0</v>
      </c>
      <c r="AB1366">
        <v>0</v>
      </c>
      <c r="AC1366">
        <v>0</v>
      </c>
      <c r="AD1366">
        <v>1</v>
      </c>
      <c r="AE1366">
        <v>2</v>
      </c>
      <c r="AF1366" t="s">
        <v>3</v>
      </c>
      <c r="AG1366">
        <v>1.27</v>
      </c>
      <c r="AH1366">
        <v>2</v>
      </c>
      <c r="AI1366">
        <v>69735836</v>
      </c>
      <c r="AJ1366">
        <v>1344</v>
      </c>
      <c r="AK1366">
        <v>0</v>
      </c>
      <c r="AL1366">
        <v>0</v>
      </c>
      <c r="AM1366">
        <v>0</v>
      </c>
      <c r="AN1366">
        <v>0</v>
      </c>
      <c r="AO1366">
        <v>0</v>
      </c>
      <c r="AP1366">
        <v>0</v>
      </c>
      <c r="AQ1366">
        <v>0</v>
      </c>
      <c r="AR1366">
        <v>0</v>
      </c>
    </row>
    <row r="1367" spans="1:44" x14ac:dyDescent="0.2">
      <c r="A1367">
        <f>ROW(Source!A1690)</f>
        <v>1690</v>
      </c>
      <c r="B1367">
        <v>69735843</v>
      </c>
      <c r="C1367">
        <v>69735834</v>
      </c>
      <c r="D1367">
        <v>27439630</v>
      </c>
      <c r="E1367">
        <v>1</v>
      </c>
      <c r="F1367">
        <v>1</v>
      </c>
      <c r="G1367">
        <v>1</v>
      </c>
      <c r="H1367">
        <v>2</v>
      </c>
      <c r="I1367" t="s">
        <v>986</v>
      </c>
      <c r="J1367" t="s">
        <v>987</v>
      </c>
      <c r="K1367" t="s">
        <v>988</v>
      </c>
      <c r="L1367">
        <v>1368</v>
      </c>
      <c r="N1367">
        <v>1011</v>
      </c>
      <c r="O1367" t="s">
        <v>978</v>
      </c>
      <c r="P1367" t="s">
        <v>978</v>
      </c>
      <c r="Q1367">
        <v>1</v>
      </c>
      <c r="X1367">
        <v>1.27</v>
      </c>
      <c r="Y1367">
        <v>0</v>
      </c>
      <c r="Z1367">
        <v>31.27</v>
      </c>
      <c r="AA1367">
        <v>13.61</v>
      </c>
      <c r="AB1367">
        <v>0</v>
      </c>
      <c r="AC1367">
        <v>0</v>
      </c>
      <c r="AD1367">
        <v>1</v>
      </c>
      <c r="AE1367">
        <v>0</v>
      </c>
      <c r="AF1367" t="s">
        <v>3</v>
      </c>
      <c r="AG1367">
        <v>1.27</v>
      </c>
      <c r="AH1367">
        <v>2</v>
      </c>
      <c r="AI1367">
        <v>69735837</v>
      </c>
      <c r="AJ1367">
        <v>1345</v>
      </c>
      <c r="AK1367">
        <v>0</v>
      </c>
      <c r="AL1367">
        <v>0</v>
      </c>
      <c r="AM1367">
        <v>0</v>
      </c>
      <c r="AN1367">
        <v>0</v>
      </c>
      <c r="AO1367">
        <v>0</v>
      </c>
      <c r="AP1367">
        <v>0</v>
      </c>
      <c r="AQ1367">
        <v>0</v>
      </c>
      <c r="AR1367">
        <v>0</v>
      </c>
    </row>
    <row r="1368" spans="1:44" x14ac:dyDescent="0.2">
      <c r="A1368">
        <f>ROW(Source!A1690)</f>
        <v>1690</v>
      </c>
      <c r="B1368">
        <v>69735844</v>
      </c>
      <c r="C1368">
        <v>69735834</v>
      </c>
      <c r="D1368">
        <v>27440041</v>
      </c>
      <c r="E1368">
        <v>1</v>
      </c>
      <c r="F1368">
        <v>1</v>
      </c>
      <c r="G1368">
        <v>1</v>
      </c>
      <c r="H1368">
        <v>2</v>
      </c>
      <c r="I1368" t="s">
        <v>1003</v>
      </c>
      <c r="J1368" t="s">
        <v>1004</v>
      </c>
      <c r="K1368" t="s">
        <v>1005</v>
      </c>
      <c r="L1368">
        <v>1368</v>
      </c>
      <c r="N1368">
        <v>1011</v>
      </c>
      <c r="O1368" t="s">
        <v>978</v>
      </c>
      <c r="P1368" t="s">
        <v>978</v>
      </c>
      <c r="Q1368">
        <v>1</v>
      </c>
      <c r="X1368">
        <v>9.07</v>
      </c>
      <c r="Y1368">
        <v>0</v>
      </c>
      <c r="Z1368">
        <v>0.5</v>
      </c>
      <c r="AA1368">
        <v>0</v>
      </c>
      <c r="AB1368">
        <v>0</v>
      </c>
      <c r="AC1368">
        <v>0</v>
      </c>
      <c r="AD1368">
        <v>1</v>
      </c>
      <c r="AE1368">
        <v>0</v>
      </c>
      <c r="AF1368" t="s">
        <v>3</v>
      </c>
      <c r="AG1368">
        <v>9.07</v>
      </c>
      <c r="AH1368">
        <v>2</v>
      </c>
      <c r="AI1368">
        <v>69735838</v>
      </c>
      <c r="AJ1368">
        <v>1346</v>
      </c>
      <c r="AK1368">
        <v>0</v>
      </c>
      <c r="AL1368">
        <v>0</v>
      </c>
      <c r="AM1368">
        <v>0</v>
      </c>
      <c r="AN1368">
        <v>0</v>
      </c>
      <c r="AO1368">
        <v>0</v>
      </c>
      <c r="AP1368">
        <v>0</v>
      </c>
      <c r="AQ1368">
        <v>0</v>
      </c>
      <c r="AR1368">
        <v>0</v>
      </c>
    </row>
    <row r="1369" spans="1:44" x14ac:dyDescent="0.2">
      <c r="A1369">
        <f>ROW(Source!A1690)</f>
        <v>1690</v>
      </c>
      <c r="B1369">
        <v>69735845</v>
      </c>
      <c r="C1369">
        <v>69735834</v>
      </c>
      <c r="D1369">
        <v>27407705</v>
      </c>
      <c r="E1369">
        <v>1</v>
      </c>
      <c r="F1369">
        <v>1</v>
      </c>
      <c r="G1369">
        <v>1</v>
      </c>
      <c r="H1369">
        <v>3</v>
      </c>
      <c r="I1369" t="s">
        <v>1065</v>
      </c>
      <c r="J1369" t="s">
        <v>1066</v>
      </c>
      <c r="K1369" t="s">
        <v>1067</v>
      </c>
      <c r="L1369">
        <v>1339</v>
      </c>
      <c r="N1369">
        <v>1007</v>
      </c>
      <c r="O1369" t="s">
        <v>40</v>
      </c>
      <c r="P1369" t="s">
        <v>40</v>
      </c>
      <c r="Q1369">
        <v>1</v>
      </c>
      <c r="X1369">
        <v>2.04</v>
      </c>
      <c r="Y1369">
        <v>494.7</v>
      </c>
      <c r="Z1369">
        <v>0</v>
      </c>
      <c r="AA1369">
        <v>0</v>
      </c>
      <c r="AB1369">
        <v>0</v>
      </c>
      <c r="AC1369">
        <v>0</v>
      </c>
      <c r="AD1369">
        <v>1</v>
      </c>
      <c r="AE1369">
        <v>0</v>
      </c>
      <c r="AF1369" t="s">
        <v>3</v>
      </c>
      <c r="AG1369">
        <v>2.04</v>
      </c>
      <c r="AH1369">
        <v>3</v>
      </c>
      <c r="AI1369">
        <v>-1</v>
      </c>
      <c r="AJ1369" t="s">
        <v>3</v>
      </c>
      <c r="AK1369">
        <v>4</v>
      </c>
      <c r="AL1369">
        <v>-1009.188</v>
      </c>
      <c r="AM1369">
        <v>0</v>
      </c>
      <c r="AN1369">
        <v>0</v>
      </c>
      <c r="AO1369">
        <v>0</v>
      </c>
      <c r="AP1369">
        <v>0</v>
      </c>
      <c r="AQ1369">
        <v>0</v>
      </c>
      <c r="AR1369">
        <v>1</v>
      </c>
    </row>
    <row r="1370" spans="1:44" x14ac:dyDescent="0.2">
      <c r="A1370">
        <f>ROW(Source!A1690)</f>
        <v>1690</v>
      </c>
      <c r="B1370">
        <v>69735846</v>
      </c>
      <c r="C1370">
        <v>69735834</v>
      </c>
      <c r="D1370">
        <v>27416566</v>
      </c>
      <c r="E1370">
        <v>1</v>
      </c>
      <c r="F1370">
        <v>1</v>
      </c>
      <c r="G1370">
        <v>1</v>
      </c>
      <c r="H1370">
        <v>3</v>
      </c>
      <c r="I1370" t="s">
        <v>82</v>
      </c>
      <c r="J1370" t="s">
        <v>194</v>
      </c>
      <c r="K1370" t="s">
        <v>83</v>
      </c>
      <c r="L1370">
        <v>1339</v>
      </c>
      <c r="N1370">
        <v>1007</v>
      </c>
      <c r="O1370" t="s">
        <v>40</v>
      </c>
      <c r="P1370" t="s">
        <v>40</v>
      </c>
      <c r="Q1370">
        <v>1</v>
      </c>
      <c r="X1370">
        <v>3.5</v>
      </c>
      <c r="Y1370">
        <v>7.14</v>
      </c>
      <c r="Z1370">
        <v>0</v>
      </c>
      <c r="AA1370">
        <v>0</v>
      </c>
      <c r="AB1370">
        <v>0</v>
      </c>
      <c r="AC1370">
        <v>0</v>
      </c>
      <c r="AD1370">
        <v>1</v>
      </c>
      <c r="AE1370">
        <v>0</v>
      </c>
      <c r="AF1370" t="s">
        <v>3</v>
      </c>
      <c r="AG1370">
        <v>3.5</v>
      </c>
      <c r="AH1370">
        <v>2</v>
      </c>
      <c r="AI1370">
        <v>69735839</v>
      </c>
      <c r="AJ1370">
        <v>1347</v>
      </c>
      <c r="AK1370">
        <v>3</v>
      </c>
      <c r="AL1370">
        <v>-24.99</v>
      </c>
      <c r="AM1370">
        <v>0</v>
      </c>
      <c r="AN1370">
        <v>0</v>
      </c>
      <c r="AO1370">
        <v>0</v>
      </c>
      <c r="AP1370">
        <v>0</v>
      </c>
      <c r="AQ1370">
        <v>0</v>
      </c>
      <c r="AR1370">
        <v>1</v>
      </c>
    </row>
    <row r="1371" spans="1:44" x14ac:dyDescent="0.2">
      <c r="A1371">
        <f>ROW(Source!A1695)</f>
        <v>1695</v>
      </c>
      <c r="B1371">
        <v>69735855</v>
      </c>
      <c r="C1371">
        <v>69735849</v>
      </c>
      <c r="D1371">
        <v>27496319</v>
      </c>
      <c r="E1371">
        <v>1</v>
      </c>
      <c r="F1371">
        <v>1</v>
      </c>
      <c r="G1371">
        <v>1</v>
      </c>
      <c r="H1371">
        <v>1</v>
      </c>
      <c r="I1371" t="s">
        <v>1001</v>
      </c>
      <c r="J1371" t="s">
        <v>3</v>
      </c>
      <c r="K1371" t="s">
        <v>1002</v>
      </c>
      <c r="L1371">
        <v>1369</v>
      </c>
      <c r="N1371">
        <v>1013</v>
      </c>
      <c r="O1371" t="s">
        <v>974</v>
      </c>
      <c r="P1371" t="s">
        <v>974</v>
      </c>
      <c r="Q1371">
        <v>1</v>
      </c>
      <c r="X1371">
        <v>0.5</v>
      </c>
      <c r="Y1371">
        <v>0</v>
      </c>
      <c r="Z1371">
        <v>0</v>
      </c>
      <c r="AA1371">
        <v>0</v>
      </c>
      <c r="AB1371">
        <v>8.01</v>
      </c>
      <c r="AC1371">
        <v>0</v>
      </c>
      <c r="AD1371">
        <v>1</v>
      </c>
      <c r="AE1371">
        <v>1</v>
      </c>
      <c r="AF1371" t="s">
        <v>199</v>
      </c>
      <c r="AG1371">
        <v>2</v>
      </c>
      <c r="AH1371">
        <v>2</v>
      </c>
      <c r="AI1371">
        <v>69735850</v>
      </c>
      <c r="AJ1371">
        <v>1349</v>
      </c>
      <c r="AK1371">
        <v>0</v>
      </c>
      <c r="AL1371">
        <v>0</v>
      </c>
      <c r="AM1371">
        <v>0</v>
      </c>
      <c r="AN1371">
        <v>0</v>
      </c>
      <c r="AO1371">
        <v>0</v>
      </c>
      <c r="AP1371">
        <v>0</v>
      </c>
      <c r="AQ1371">
        <v>0</v>
      </c>
      <c r="AR1371">
        <v>0</v>
      </c>
    </row>
    <row r="1372" spans="1:44" x14ac:dyDescent="0.2">
      <c r="A1372">
        <f>ROW(Source!A1695)</f>
        <v>1695</v>
      </c>
      <c r="B1372">
        <v>69735856</v>
      </c>
      <c r="C1372">
        <v>69735849</v>
      </c>
      <c r="D1372">
        <v>121548</v>
      </c>
      <c r="E1372">
        <v>1</v>
      </c>
      <c r="F1372">
        <v>1</v>
      </c>
      <c r="G1372">
        <v>1</v>
      </c>
      <c r="H1372">
        <v>1</v>
      </c>
      <c r="I1372" t="s">
        <v>36</v>
      </c>
      <c r="J1372" t="s">
        <v>3</v>
      </c>
      <c r="K1372" t="s">
        <v>981</v>
      </c>
      <c r="L1372">
        <v>608254</v>
      </c>
      <c r="N1372">
        <v>1013</v>
      </c>
      <c r="O1372" t="s">
        <v>982</v>
      </c>
      <c r="P1372" t="s">
        <v>982</v>
      </c>
      <c r="Q1372">
        <v>1</v>
      </c>
      <c r="X1372">
        <v>0.21</v>
      </c>
      <c r="Y1372">
        <v>0</v>
      </c>
      <c r="Z1372">
        <v>0</v>
      </c>
      <c r="AA1372">
        <v>0</v>
      </c>
      <c r="AB1372">
        <v>0</v>
      </c>
      <c r="AC1372">
        <v>0</v>
      </c>
      <c r="AD1372">
        <v>1</v>
      </c>
      <c r="AE1372">
        <v>2</v>
      </c>
      <c r="AF1372" t="s">
        <v>199</v>
      </c>
      <c r="AG1372">
        <v>0.84</v>
      </c>
      <c r="AH1372">
        <v>2</v>
      </c>
      <c r="AI1372">
        <v>69735851</v>
      </c>
      <c r="AJ1372">
        <v>1350</v>
      </c>
      <c r="AK1372">
        <v>0</v>
      </c>
      <c r="AL1372">
        <v>0</v>
      </c>
      <c r="AM1372">
        <v>0</v>
      </c>
      <c r="AN1372">
        <v>0</v>
      </c>
      <c r="AO1372">
        <v>0</v>
      </c>
      <c r="AP1372">
        <v>0</v>
      </c>
      <c r="AQ1372">
        <v>0</v>
      </c>
      <c r="AR1372">
        <v>0</v>
      </c>
    </row>
    <row r="1373" spans="1:44" x14ac:dyDescent="0.2">
      <c r="A1373">
        <f>ROW(Source!A1695)</f>
        <v>1695</v>
      </c>
      <c r="B1373">
        <v>69735857</v>
      </c>
      <c r="C1373">
        <v>69735849</v>
      </c>
      <c r="D1373">
        <v>27439630</v>
      </c>
      <c r="E1373">
        <v>1</v>
      </c>
      <c r="F1373">
        <v>1</v>
      </c>
      <c r="G1373">
        <v>1</v>
      </c>
      <c r="H1373">
        <v>2</v>
      </c>
      <c r="I1373" t="s">
        <v>986</v>
      </c>
      <c r="J1373" t="s">
        <v>987</v>
      </c>
      <c r="K1373" t="s">
        <v>988</v>
      </c>
      <c r="L1373">
        <v>1368</v>
      </c>
      <c r="N1373">
        <v>1011</v>
      </c>
      <c r="O1373" t="s">
        <v>978</v>
      </c>
      <c r="P1373" t="s">
        <v>978</v>
      </c>
      <c r="Q1373">
        <v>1</v>
      </c>
      <c r="X1373">
        <v>0.21</v>
      </c>
      <c r="Y1373">
        <v>0</v>
      </c>
      <c r="Z1373">
        <v>31.27</v>
      </c>
      <c r="AA1373">
        <v>13.61</v>
      </c>
      <c r="AB1373">
        <v>0</v>
      </c>
      <c r="AC1373">
        <v>0</v>
      </c>
      <c r="AD1373">
        <v>1</v>
      </c>
      <c r="AE1373">
        <v>0</v>
      </c>
      <c r="AF1373" t="s">
        <v>199</v>
      </c>
      <c r="AG1373">
        <v>0.84</v>
      </c>
      <c r="AH1373">
        <v>2</v>
      </c>
      <c r="AI1373">
        <v>69735852</v>
      </c>
      <c r="AJ1373">
        <v>1351</v>
      </c>
      <c r="AK1373">
        <v>0</v>
      </c>
      <c r="AL1373">
        <v>0</v>
      </c>
      <c r="AM1373">
        <v>0</v>
      </c>
      <c r="AN1373">
        <v>0</v>
      </c>
      <c r="AO1373">
        <v>0</v>
      </c>
      <c r="AP1373">
        <v>0</v>
      </c>
      <c r="AQ1373">
        <v>0</v>
      </c>
      <c r="AR1373">
        <v>0</v>
      </c>
    </row>
    <row r="1374" spans="1:44" x14ac:dyDescent="0.2">
      <c r="A1374">
        <f>ROW(Source!A1695)</f>
        <v>1695</v>
      </c>
      <c r="B1374">
        <v>69735858</v>
      </c>
      <c r="C1374">
        <v>69735849</v>
      </c>
      <c r="D1374">
        <v>27440041</v>
      </c>
      <c r="E1374">
        <v>1</v>
      </c>
      <c r="F1374">
        <v>1</v>
      </c>
      <c r="G1374">
        <v>1</v>
      </c>
      <c r="H1374">
        <v>2</v>
      </c>
      <c r="I1374" t="s">
        <v>1003</v>
      </c>
      <c r="J1374" t="s">
        <v>1004</v>
      </c>
      <c r="K1374" t="s">
        <v>1005</v>
      </c>
      <c r="L1374">
        <v>1368</v>
      </c>
      <c r="N1374">
        <v>1011</v>
      </c>
      <c r="O1374" t="s">
        <v>978</v>
      </c>
      <c r="P1374" t="s">
        <v>978</v>
      </c>
      <c r="Q1374">
        <v>1</v>
      </c>
      <c r="X1374">
        <v>2.3199999999999998</v>
      </c>
      <c r="Y1374">
        <v>0</v>
      </c>
      <c r="Z1374">
        <v>0.5</v>
      </c>
      <c r="AA1374">
        <v>0</v>
      </c>
      <c r="AB1374">
        <v>0</v>
      </c>
      <c r="AC1374">
        <v>0</v>
      </c>
      <c r="AD1374">
        <v>1</v>
      </c>
      <c r="AE1374">
        <v>0</v>
      </c>
      <c r="AF1374" t="s">
        <v>199</v>
      </c>
      <c r="AG1374">
        <v>9.2799999999999994</v>
      </c>
      <c r="AH1374">
        <v>2</v>
      </c>
      <c r="AI1374">
        <v>69735853</v>
      </c>
      <c r="AJ1374">
        <v>1352</v>
      </c>
      <c r="AK1374">
        <v>0</v>
      </c>
      <c r="AL1374">
        <v>0</v>
      </c>
      <c r="AM1374">
        <v>0</v>
      </c>
      <c r="AN1374">
        <v>0</v>
      </c>
      <c r="AO1374">
        <v>0</v>
      </c>
      <c r="AP1374">
        <v>0</v>
      </c>
      <c r="AQ1374">
        <v>0</v>
      </c>
      <c r="AR1374">
        <v>0</v>
      </c>
    </row>
    <row r="1375" spans="1:44" x14ac:dyDescent="0.2">
      <c r="A1375">
        <f>ROW(Source!A1695)</f>
        <v>1695</v>
      </c>
      <c r="B1375">
        <v>69735859</v>
      </c>
      <c r="C1375">
        <v>69735849</v>
      </c>
      <c r="D1375">
        <v>27407705</v>
      </c>
      <c r="E1375">
        <v>1</v>
      </c>
      <c r="F1375">
        <v>1</v>
      </c>
      <c r="G1375">
        <v>1</v>
      </c>
      <c r="H1375">
        <v>3</v>
      </c>
      <c r="I1375" t="s">
        <v>1065</v>
      </c>
      <c r="J1375" t="s">
        <v>1066</v>
      </c>
      <c r="K1375" t="s">
        <v>1067</v>
      </c>
      <c r="L1375">
        <v>1339</v>
      </c>
      <c r="N1375">
        <v>1007</v>
      </c>
      <c r="O1375" t="s">
        <v>40</v>
      </c>
      <c r="P1375" t="s">
        <v>40</v>
      </c>
      <c r="Q1375">
        <v>1</v>
      </c>
      <c r="X1375">
        <v>0.51</v>
      </c>
      <c r="Y1375">
        <v>494.7</v>
      </c>
      <c r="Z1375">
        <v>0</v>
      </c>
      <c r="AA1375">
        <v>0</v>
      </c>
      <c r="AB1375">
        <v>0</v>
      </c>
      <c r="AC1375">
        <v>0</v>
      </c>
      <c r="AD1375">
        <v>1</v>
      </c>
      <c r="AE1375">
        <v>0</v>
      </c>
      <c r="AF1375" t="s">
        <v>199</v>
      </c>
      <c r="AG1375">
        <v>2.04</v>
      </c>
      <c r="AH1375">
        <v>3</v>
      </c>
      <c r="AI1375">
        <v>-1</v>
      </c>
      <c r="AJ1375" t="s">
        <v>3</v>
      </c>
      <c r="AK1375">
        <v>4</v>
      </c>
      <c r="AL1375">
        <v>-1009.188</v>
      </c>
      <c r="AM1375">
        <v>0</v>
      </c>
      <c r="AN1375">
        <v>0</v>
      </c>
      <c r="AO1375">
        <v>0</v>
      </c>
      <c r="AP1375">
        <v>0</v>
      </c>
      <c r="AQ1375">
        <v>0</v>
      </c>
      <c r="AR1375">
        <v>1</v>
      </c>
    </row>
    <row r="1376" spans="1:44" x14ac:dyDescent="0.2">
      <c r="A1376">
        <f>ROW(Source!A1696)</f>
        <v>1696</v>
      </c>
      <c r="B1376">
        <v>69735855</v>
      </c>
      <c r="C1376">
        <v>69735849</v>
      </c>
      <c r="D1376">
        <v>27496319</v>
      </c>
      <c r="E1376">
        <v>1</v>
      </c>
      <c r="F1376">
        <v>1</v>
      </c>
      <c r="G1376">
        <v>1</v>
      </c>
      <c r="H1376">
        <v>1</v>
      </c>
      <c r="I1376" t="s">
        <v>1001</v>
      </c>
      <c r="J1376" t="s">
        <v>3</v>
      </c>
      <c r="K1376" t="s">
        <v>1002</v>
      </c>
      <c r="L1376">
        <v>1369</v>
      </c>
      <c r="N1376">
        <v>1013</v>
      </c>
      <c r="O1376" t="s">
        <v>974</v>
      </c>
      <c r="P1376" t="s">
        <v>974</v>
      </c>
      <c r="Q1376">
        <v>1</v>
      </c>
      <c r="X1376">
        <v>0.5</v>
      </c>
      <c r="Y1376">
        <v>0</v>
      </c>
      <c r="Z1376">
        <v>0</v>
      </c>
      <c r="AA1376">
        <v>0</v>
      </c>
      <c r="AB1376">
        <v>8.01</v>
      </c>
      <c r="AC1376">
        <v>0</v>
      </c>
      <c r="AD1376">
        <v>1</v>
      </c>
      <c r="AE1376">
        <v>1</v>
      </c>
      <c r="AF1376" t="s">
        <v>199</v>
      </c>
      <c r="AG1376">
        <v>2</v>
      </c>
      <c r="AH1376">
        <v>2</v>
      </c>
      <c r="AI1376">
        <v>69735850</v>
      </c>
      <c r="AJ1376">
        <v>1354</v>
      </c>
      <c r="AK1376">
        <v>0</v>
      </c>
      <c r="AL1376">
        <v>0</v>
      </c>
      <c r="AM1376">
        <v>0</v>
      </c>
      <c r="AN1376">
        <v>0</v>
      </c>
      <c r="AO1376">
        <v>0</v>
      </c>
      <c r="AP1376">
        <v>0</v>
      </c>
      <c r="AQ1376">
        <v>0</v>
      </c>
      <c r="AR1376">
        <v>0</v>
      </c>
    </row>
    <row r="1377" spans="1:44" x14ac:dyDescent="0.2">
      <c r="A1377">
        <f>ROW(Source!A1696)</f>
        <v>1696</v>
      </c>
      <c r="B1377">
        <v>69735856</v>
      </c>
      <c r="C1377">
        <v>69735849</v>
      </c>
      <c r="D1377">
        <v>121548</v>
      </c>
      <c r="E1377">
        <v>1</v>
      </c>
      <c r="F1377">
        <v>1</v>
      </c>
      <c r="G1377">
        <v>1</v>
      </c>
      <c r="H1377">
        <v>1</v>
      </c>
      <c r="I1377" t="s">
        <v>36</v>
      </c>
      <c r="J1377" t="s">
        <v>3</v>
      </c>
      <c r="K1377" t="s">
        <v>981</v>
      </c>
      <c r="L1377">
        <v>608254</v>
      </c>
      <c r="N1377">
        <v>1013</v>
      </c>
      <c r="O1377" t="s">
        <v>982</v>
      </c>
      <c r="P1377" t="s">
        <v>982</v>
      </c>
      <c r="Q1377">
        <v>1</v>
      </c>
      <c r="X1377">
        <v>0.21</v>
      </c>
      <c r="Y1377">
        <v>0</v>
      </c>
      <c r="Z1377">
        <v>0</v>
      </c>
      <c r="AA1377">
        <v>0</v>
      </c>
      <c r="AB1377">
        <v>0</v>
      </c>
      <c r="AC1377">
        <v>0</v>
      </c>
      <c r="AD1377">
        <v>1</v>
      </c>
      <c r="AE1377">
        <v>2</v>
      </c>
      <c r="AF1377" t="s">
        <v>199</v>
      </c>
      <c r="AG1377">
        <v>0.84</v>
      </c>
      <c r="AH1377">
        <v>2</v>
      </c>
      <c r="AI1377">
        <v>69735851</v>
      </c>
      <c r="AJ1377">
        <v>1355</v>
      </c>
      <c r="AK1377">
        <v>0</v>
      </c>
      <c r="AL1377">
        <v>0</v>
      </c>
      <c r="AM1377">
        <v>0</v>
      </c>
      <c r="AN1377">
        <v>0</v>
      </c>
      <c r="AO1377">
        <v>0</v>
      </c>
      <c r="AP1377">
        <v>0</v>
      </c>
      <c r="AQ1377">
        <v>0</v>
      </c>
      <c r="AR1377">
        <v>0</v>
      </c>
    </row>
    <row r="1378" spans="1:44" x14ac:dyDescent="0.2">
      <c r="A1378">
        <f>ROW(Source!A1696)</f>
        <v>1696</v>
      </c>
      <c r="B1378">
        <v>69735857</v>
      </c>
      <c r="C1378">
        <v>69735849</v>
      </c>
      <c r="D1378">
        <v>27439630</v>
      </c>
      <c r="E1378">
        <v>1</v>
      </c>
      <c r="F1378">
        <v>1</v>
      </c>
      <c r="G1378">
        <v>1</v>
      </c>
      <c r="H1378">
        <v>2</v>
      </c>
      <c r="I1378" t="s">
        <v>986</v>
      </c>
      <c r="J1378" t="s">
        <v>987</v>
      </c>
      <c r="K1378" t="s">
        <v>988</v>
      </c>
      <c r="L1378">
        <v>1368</v>
      </c>
      <c r="N1378">
        <v>1011</v>
      </c>
      <c r="O1378" t="s">
        <v>978</v>
      </c>
      <c r="P1378" t="s">
        <v>978</v>
      </c>
      <c r="Q1378">
        <v>1</v>
      </c>
      <c r="X1378">
        <v>0.21</v>
      </c>
      <c r="Y1378">
        <v>0</v>
      </c>
      <c r="Z1378">
        <v>31.27</v>
      </c>
      <c r="AA1378">
        <v>13.61</v>
      </c>
      <c r="AB1378">
        <v>0</v>
      </c>
      <c r="AC1378">
        <v>0</v>
      </c>
      <c r="AD1378">
        <v>1</v>
      </c>
      <c r="AE1378">
        <v>0</v>
      </c>
      <c r="AF1378" t="s">
        <v>199</v>
      </c>
      <c r="AG1378">
        <v>0.84</v>
      </c>
      <c r="AH1378">
        <v>2</v>
      </c>
      <c r="AI1378">
        <v>69735852</v>
      </c>
      <c r="AJ1378">
        <v>1356</v>
      </c>
      <c r="AK1378">
        <v>0</v>
      </c>
      <c r="AL1378">
        <v>0</v>
      </c>
      <c r="AM1378">
        <v>0</v>
      </c>
      <c r="AN1378">
        <v>0</v>
      </c>
      <c r="AO1378">
        <v>0</v>
      </c>
      <c r="AP1378">
        <v>0</v>
      </c>
      <c r="AQ1378">
        <v>0</v>
      </c>
      <c r="AR1378">
        <v>0</v>
      </c>
    </row>
    <row r="1379" spans="1:44" x14ac:dyDescent="0.2">
      <c r="A1379">
        <f>ROW(Source!A1696)</f>
        <v>1696</v>
      </c>
      <c r="B1379">
        <v>69735858</v>
      </c>
      <c r="C1379">
        <v>69735849</v>
      </c>
      <c r="D1379">
        <v>27440041</v>
      </c>
      <c r="E1379">
        <v>1</v>
      </c>
      <c r="F1379">
        <v>1</v>
      </c>
      <c r="G1379">
        <v>1</v>
      </c>
      <c r="H1379">
        <v>2</v>
      </c>
      <c r="I1379" t="s">
        <v>1003</v>
      </c>
      <c r="J1379" t="s">
        <v>1004</v>
      </c>
      <c r="K1379" t="s">
        <v>1005</v>
      </c>
      <c r="L1379">
        <v>1368</v>
      </c>
      <c r="N1379">
        <v>1011</v>
      </c>
      <c r="O1379" t="s">
        <v>978</v>
      </c>
      <c r="P1379" t="s">
        <v>978</v>
      </c>
      <c r="Q1379">
        <v>1</v>
      </c>
      <c r="X1379">
        <v>2.3199999999999998</v>
      </c>
      <c r="Y1379">
        <v>0</v>
      </c>
      <c r="Z1379">
        <v>0.5</v>
      </c>
      <c r="AA1379">
        <v>0</v>
      </c>
      <c r="AB1379">
        <v>0</v>
      </c>
      <c r="AC1379">
        <v>0</v>
      </c>
      <c r="AD1379">
        <v>1</v>
      </c>
      <c r="AE1379">
        <v>0</v>
      </c>
      <c r="AF1379" t="s">
        <v>199</v>
      </c>
      <c r="AG1379">
        <v>9.2799999999999994</v>
      </c>
      <c r="AH1379">
        <v>2</v>
      </c>
      <c r="AI1379">
        <v>69735853</v>
      </c>
      <c r="AJ1379">
        <v>1357</v>
      </c>
      <c r="AK1379">
        <v>0</v>
      </c>
      <c r="AL1379">
        <v>0</v>
      </c>
      <c r="AM1379">
        <v>0</v>
      </c>
      <c r="AN1379">
        <v>0</v>
      </c>
      <c r="AO1379">
        <v>0</v>
      </c>
      <c r="AP1379">
        <v>0</v>
      </c>
      <c r="AQ1379">
        <v>0</v>
      </c>
      <c r="AR1379">
        <v>0</v>
      </c>
    </row>
    <row r="1380" spans="1:44" x14ac:dyDescent="0.2">
      <c r="A1380">
        <f>ROW(Source!A1696)</f>
        <v>1696</v>
      </c>
      <c r="B1380">
        <v>69735859</v>
      </c>
      <c r="C1380">
        <v>69735849</v>
      </c>
      <c r="D1380">
        <v>27407705</v>
      </c>
      <c r="E1380">
        <v>1</v>
      </c>
      <c r="F1380">
        <v>1</v>
      </c>
      <c r="G1380">
        <v>1</v>
      </c>
      <c r="H1380">
        <v>3</v>
      </c>
      <c r="I1380" t="s">
        <v>1065</v>
      </c>
      <c r="J1380" t="s">
        <v>1066</v>
      </c>
      <c r="K1380" t="s">
        <v>1067</v>
      </c>
      <c r="L1380">
        <v>1339</v>
      </c>
      <c r="N1380">
        <v>1007</v>
      </c>
      <c r="O1380" t="s">
        <v>40</v>
      </c>
      <c r="P1380" t="s">
        <v>40</v>
      </c>
      <c r="Q1380">
        <v>1</v>
      </c>
      <c r="X1380">
        <v>0.51</v>
      </c>
      <c r="Y1380">
        <v>494.7</v>
      </c>
      <c r="Z1380">
        <v>0</v>
      </c>
      <c r="AA1380">
        <v>0</v>
      </c>
      <c r="AB1380">
        <v>0</v>
      </c>
      <c r="AC1380">
        <v>0</v>
      </c>
      <c r="AD1380">
        <v>1</v>
      </c>
      <c r="AE1380">
        <v>0</v>
      </c>
      <c r="AF1380" t="s">
        <v>199</v>
      </c>
      <c r="AG1380">
        <v>2.04</v>
      </c>
      <c r="AH1380">
        <v>3</v>
      </c>
      <c r="AI1380">
        <v>-1</v>
      </c>
      <c r="AJ1380" t="s">
        <v>3</v>
      </c>
      <c r="AK1380">
        <v>4</v>
      </c>
      <c r="AL1380">
        <v>-1009.188</v>
      </c>
      <c r="AM1380">
        <v>0</v>
      </c>
      <c r="AN1380">
        <v>0</v>
      </c>
      <c r="AO1380">
        <v>0</v>
      </c>
      <c r="AP1380">
        <v>0</v>
      </c>
      <c r="AQ1380">
        <v>0</v>
      </c>
      <c r="AR1380">
        <v>1</v>
      </c>
    </row>
    <row r="1381" spans="1:44" x14ac:dyDescent="0.2">
      <c r="A1381">
        <f>ROW(Source!A1699)</f>
        <v>1699</v>
      </c>
      <c r="B1381">
        <v>69735870</v>
      </c>
      <c r="C1381">
        <v>69735861</v>
      </c>
      <c r="D1381">
        <v>27498374</v>
      </c>
      <c r="E1381">
        <v>1</v>
      </c>
      <c r="F1381">
        <v>1</v>
      </c>
      <c r="G1381">
        <v>1</v>
      </c>
      <c r="H1381">
        <v>1</v>
      </c>
      <c r="I1381" t="s">
        <v>1030</v>
      </c>
      <c r="J1381" t="s">
        <v>3</v>
      </c>
      <c r="K1381" t="s">
        <v>1031</v>
      </c>
      <c r="L1381">
        <v>1369</v>
      </c>
      <c r="N1381">
        <v>1013</v>
      </c>
      <c r="O1381" t="s">
        <v>974</v>
      </c>
      <c r="P1381" t="s">
        <v>974</v>
      </c>
      <c r="Q1381">
        <v>1</v>
      </c>
      <c r="X1381">
        <v>26.97</v>
      </c>
      <c r="Y1381">
        <v>0</v>
      </c>
      <c r="Z1381">
        <v>0</v>
      </c>
      <c r="AA1381">
        <v>0</v>
      </c>
      <c r="AB1381">
        <v>11.03</v>
      </c>
      <c r="AC1381">
        <v>0</v>
      </c>
      <c r="AD1381">
        <v>1</v>
      </c>
      <c r="AE1381">
        <v>1</v>
      </c>
      <c r="AF1381" t="s">
        <v>3</v>
      </c>
      <c r="AG1381">
        <v>26.97</v>
      </c>
      <c r="AH1381">
        <v>2</v>
      </c>
      <c r="AI1381">
        <v>69735862</v>
      </c>
      <c r="AJ1381">
        <v>1359</v>
      </c>
      <c r="AK1381">
        <v>0</v>
      </c>
      <c r="AL1381">
        <v>0</v>
      </c>
      <c r="AM1381">
        <v>0</v>
      </c>
      <c r="AN1381">
        <v>0</v>
      </c>
      <c r="AO1381">
        <v>0</v>
      </c>
      <c r="AP1381">
        <v>0</v>
      </c>
      <c r="AQ1381">
        <v>0</v>
      </c>
      <c r="AR1381">
        <v>0</v>
      </c>
    </row>
    <row r="1382" spans="1:44" x14ac:dyDescent="0.2">
      <c r="A1382">
        <f>ROW(Source!A1699)</f>
        <v>1699</v>
      </c>
      <c r="B1382">
        <v>69735871</v>
      </c>
      <c r="C1382">
        <v>69735861</v>
      </c>
      <c r="D1382">
        <v>121548</v>
      </c>
      <c r="E1382">
        <v>1</v>
      </c>
      <c r="F1382">
        <v>1</v>
      </c>
      <c r="G1382">
        <v>1</v>
      </c>
      <c r="H1382">
        <v>1</v>
      </c>
      <c r="I1382" t="s">
        <v>36</v>
      </c>
      <c r="J1382" t="s">
        <v>3</v>
      </c>
      <c r="K1382" t="s">
        <v>981</v>
      </c>
      <c r="L1382">
        <v>608254</v>
      </c>
      <c r="N1382">
        <v>1013</v>
      </c>
      <c r="O1382" t="s">
        <v>982</v>
      </c>
      <c r="P1382" t="s">
        <v>982</v>
      </c>
      <c r="Q1382">
        <v>1</v>
      </c>
      <c r="X1382">
        <v>0.03</v>
      </c>
      <c r="Y1382">
        <v>0</v>
      </c>
      <c r="Z1382">
        <v>0</v>
      </c>
      <c r="AA1382">
        <v>0</v>
      </c>
      <c r="AB1382">
        <v>0</v>
      </c>
      <c r="AC1382">
        <v>0</v>
      </c>
      <c r="AD1382">
        <v>1</v>
      </c>
      <c r="AE1382">
        <v>2</v>
      </c>
      <c r="AF1382" t="s">
        <v>3</v>
      </c>
      <c r="AG1382">
        <v>0.03</v>
      </c>
      <c r="AH1382">
        <v>2</v>
      </c>
      <c r="AI1382">
        <v>69735863</v>
      </c>
      <c r="AJ1382">
        <v>1360</v>
      </c>
      <c r="AK1382">
        <v>0</v>
      </c>
      <c r="AL1382">
        <v>0</v>
      </c>
      <c r="AM1382">
        <v>0</v>
      </c>
      <c r="AN1382">
        <v>0</v>
      </c>
      <c r="AO1382">
        <v>0</v>
      </c>
      <c r="AP1382">
        <v>0</v>
      </c>
      <c r="AQ1382">
        <v>0</v>
      </c>
      <c r="AR1382">
        <v>0</v>
      </c>
    </row>
    <row r="1383" spans="1:44" x14ac:dyDescent="0.2">
      <c r="A1383">
        <f>ROW(Source!A1699)</f>
        <v>1699</v>
      </c>
      <c r="B1383">
        <v>69735872</v>
      </c>
      <c r="C1383">
        <v>69735861</v>
      </c>
      <c r="D1383">
        <v>27439630</v>
      </c>
      <c r="E1383">
        <v>1</v>
      </c>
      <c r="F1383">
        <v>1</v>
      </c>
      <c r="G1383">
        <v>1</v>
      </c>
      <c r="H1383">
        <v>2</v>
      </c>
      <c r="I1383" t="s">
        <v>986</v>
      </c>
      <c r="J1383" t="s">
        <v>987</v>
      </c>
      <c r="K1383" t="s">
        <v>988</v>
      </c>
      <c r="L1383">
        <v>1368</v>
      </c>
      <c r="N1383">
        <v>1011</v>
      </c>
      <c r="O1383" t="s">
        <v>978</v>
      </c>
      <c r="P1383" t="s">
        <v>978</v>
      </c>
      <c r="Q1383">
        <v>1</v>
      </c>
      <c r="X1383">
        <v>0.03</v>
      </c>
      <c r="Y1383">
        <v>0</v>
      </c>
      <c r="Z1383">
        <v>31.27</v>
      </c>
      <c r="AA1383">
        <v>13.61</v>
      </c>
      <c r="AB1383">
        <v>0</v>
      </c>
      <c r="AC1383">
        <v>0</v>
      </c>
      <c r="AD1383">
        <v>1</v>
      </c>
      <c r="AE1383">
        <v>0</v>
      </c>
      <c r="AF1383" t="s">
        <v>3</v>
      </c>
      <c r="AG1383">
        <v>0.03</v>
      </c>
      <c r="AH1383">
        <v>2</v>
      </c>
      <c r="AI1383">
        <v>69735864</v>
      </c>
      <c r="AJ1383">
        <v>1361</v>
      </c>
      <c r="AK1383">
        <v>0</v>
      </c>
      <c r="AL1383">
        <v>0</v>
      </c>
      <c r="AM1383">
        <v>0</v>
      </c>
      <c r="AN1383">
        <v>0</v>
      </c>
      <c r="AO1383">
        <v>0</v>
      </c>
      <c r="AP1383">
        <v>0</v>
      </c>
      <c r="AQ1383">
        <v>0</v>
      </c>
      <c r="AR1383">
        <v>0</v>
      </c>
    </row>
    <row r="1384" spans="1:44" x14ac:dyDescent="0.2">
      <c r="A1384">
        <f>ROW(Source!A1699)</f>
        <v>1699</v>
      </c>
      <c r="B1384">
        <v>69735873</v>
      </c>
      <c r="C1384">
        <v>69735861</v>
      </c>
      <c r="D1384">
        <v>27440113</v>
      </c>
      <c r="E1384">
        <v>1</v>
      </c>
      <c r="F1384">
        <v>1</v>
      </c>
      <c r="G1384">
        <v>1</v>
      </c>
      <c r="H1384">
        <v>2</v>
      </c>
      <c r="I1384" t="s">
        <v>1032</v>
      </c>
      <c r="J1384" t="s">
        <v>1033</v>
      </c>
      <c r="K1384" t="s">
        <v>1034</v>
      </c>
      <c r="L1384">
        <v>1368</v>
      </c>
      <c r="N1384">
        <v>1011</v>
      </c>
      <c r="O1384" t="s">
        <v>978</v>
      </c>
      <c r="P1384" t="s">
        <v>978</v>
      </c>
      <c r="Q1384">
        <v>1</v>
      </c>
      <c r="X1384">
        <v>0.72</v>
      </c>
      <c r="Y1384">
        <v>0</v>
      </c>
      <c r="Z1384">
        <v>29.26</v>
      </c>
      <c r="AA1384">
        <v>0</v>
      </c>
      <c r="AB1384">
        <v>0</v>
      </c>
      <c r="AC1384">
        <v>0</v>
      </c>
      <c r="AD1384">
        <v>1</v>
      </c>
      <c r="AE1384">
        <v>0</v>
      </c>
      <c r="AF1384" t="s">
        <v>3</v>
      </c>
      <c r="AG1384">
        <v>0.72</v>
      </c>
      <c r="AH1384">
        <v>2</v>
      </c>
      <c r="AI1384">
        <v>69735865</v>
      </c>
      <c r="AJ1384">
        <v>1362</v>
      </c>
      <c r="AK1384">
        <v>0</v>
      </c>
      <c r="AL1384">
        <v>0</v>
      </c>
      <c r="AM1384">
        <v>0</v>
      </c>
      <c r="AN1384">
        <v>0</v>
      </c>
      <c r="AO1384">
        <v>0</v>
      </c>
      <c r="AP1384">
        <v>0</v>
      </c>
      <c r="AQ1384">
        <v>0</v>
      </c>
      <c r="AR1384">
        <v>0</v>
      </c>
    </row>
    <row r="1385" spans="1:44" x14ac:dyDescent="0.2">
      <c r="A1385">
        <f>ROW(Source!A1699)</f>
        <v>1699</v>
      </c>
      <c r="B1385">
        <v>69735874</v>
      </c>
      <c r="C1385">
        <v>69735861</v>
      </c>
      <c r="D1385">
        <v>27441197</v>
      </c>
      <c r="E1385">
        <v>1</v>
      </c>
      <c r="F1385">
        <v>1</v>
      </c>
      <c r="G1385">
        <v>1</v>
      </c>
      <c r="H1385">
        <v>2</v>
      </c>
      <c r="I1385" t="s">
        <v>1035</v>
      </c>
      <c r="J1385" t="s">
        <v>1036</v>
      </c>
      <c r="K1385" t="s">
        <v>1037</v>
      </c>
      <c r="L1385">
        <v>1368</v>
      </c>
      <c r="N1385">
        <v>1011</v>
      </c>
      <c r="O1385" t="s">
        <v>978</v>
      </c>
      <c r="P1385" t="s">
        <v>978</v>
      </c>
      <c r="Q1385">
        <v>1</v>
      </c>
      <c r="X1385">
        <v>0.25</v>
      </c>
      <c r="Y1385">
        <v>0</v>
      </c>
      <c r="Z1385">
        <v>2.7</v>
      </c>
      <c r="AA1385">
        <v>0</v>
      </c>
      <c r="AB1385">
        <v>0</v>
      </c>
      <c r="AC1385">
        <v>0</v>
      </c>
      <c r="AD1385">
        <v>1</v>
      </c>
      <c r="AE1385">
        <v>0</v>
      </c>
      <c r="AF1385" t="s">
        <v>3</v>
      </c>
      <c r="AG1385">
        <v>0.25</v>
      </c>
      <c r="AH1385">
        <v>2</v>
      </c>
      <c r="AI1385">
        <v>69735866</v>
      </c>
      <c r="AJ1385">
        <v>1363</v>
      </c>
      <c r="AK1385">
        <v>0</v>
      </c>
      <c r="AL1385">
        <v>0</v>
      </c>
      <c r="AM1385">
        <v>0</v>
      </c>
      <c r="AN1385">
        <v>0</v>
      </c>
      <c r="AO1385">
        <v>0</v>
      </c>
      <c r="AP1385">
        <v>0</v>
      </c>
      <c r="AQ1385">
        <v>0</v>
      </c>
      <c r="AR1385">
        <v>0</v>
      </c>
    </row>
    <row r="1386" spans="1:44" x14ac:dyDescent="0.2">
      <c r="A1386">
        <f>ROW(Source!A1699)</f>
        <v>1699</v>
      </c>
      <c r="B1386">
        <v>69735875</v>
      </c>
      <c r="C1386">
        <v>69735861</v>
      </c>
      <c r="D1386">
        <v>27441327</v>
      </c>
      <c r="E1386">
        <v>1</v>
      </c>
      <c r="F1386">
        <v>1</v>
      </c>
      <c r="G1386">
        <v>1</v>
      </c>
      <c r="H1386">
        <v>2</v>
      </c>
      <c r="I1386" t="s">
        <v>975</v>
      </c>
      <c r="J1386" t="s">
        <v>976</v>
      </c>
      <c r="K1386" t="s">
        <v>977</v>
      </c>
      <c r="L1386">
        <v>1368</v>
      </c>
      <c r="N1386">
        <v>1011</v>
      </c>
      <c r="O1386" t="s">
        <v>978</v>
      </c>
      <c r="P1386" t="s">
        <v>978</v>
      </c>
      <c r="Q1386">
        <v>1</v>
      </c>
      <c r="X1386">
        <v>0.04</v>
      </c>
      <c r="Y1386">
        <v>0</v>
      </c>
      <c r="Z1386">
        <v>93.37</v>
      </c>
      <c r="AA1386">
        <v>11.69</v>
      </c>
      <c r="AB1386">
        <v>0</v>
      </c>
      <c r="AC1386">
        <v>0</v>
      </c>
      <c r="AD1386">
        <v>1</v>
      </c>
      <c r="AE1386">
        <v>0</v>
      </c>
      <c r="AF1386" t="s">
        <v>3</v>
      </c>
      <c r="AG1386">
        <v>0.04</v>
      </c>
      <c r="AH1386">
        <v>2</v>
      </c>
      <c r="AI1386">
        <v>69735867</v>
      </c>
      <c r="AJ1386">
        <v>1364</v>
      </c>
      <c r="AK1386">
        <v>0</v>
      </c>
      <c r="AL1386">
        <v>0</v>
      </c>
      <c r="AM1386">
        <v>0</v>
      </c>
      <c r="AN1386">
        <v>0</v>
      </c>
      <c r="AO1386">
        <v>0</v>
      </c>
      <c r="AP1386">
        <v>0</v>
      </c>
      <c r="AQ1386">
        <v>0</v>
      </c>
      <c r="AR1386">
        <v>0</v>
      </c>
    </row>
    <row r="1387" spans="1:44" x14ac:dyDescent="0.2">
      <c r="A1387">
        <f>ROW(Source!A1699)</f>
        <v>1699</v>
      </c>
      <c r="B1387">
        <v>69735876</v>
      </c>
      <c r="C1387">
        <v>69735861</v>
      </c>
      <c r="D1387">
        <v>27372116</v>
      </c>
      <c r="E1387">
        <v>1</v>
      </c>
      <c r="F1387">
        <v>1</v>
      </c>
      <c r="G1387">
        <v>1</v>
      </c>
      <c r="H1387">
        <v>3</v>
      </c>
      <c r="I1387" t="s">
        <v>414</v>
      </c>
      <c r="J1387" t="s">
        <v>1076</v>
      </c>
      <c r="K1387" t="s">
        <v>415</v>
      </c>
      <c r="L1387">
        <v>1348</v>
      </c>
      <c r="N1387">
        <v>1009</v>
      </c>
      <c r="O1387" t="s">
        <v>78</v>
      </c>
      <c r="P1387" t="s">
        <v>78</v>
      </c>
      <c r="Q1387">
        <v>1000</v>
      </c>
      <c r="X1387">
        <v>0.02</v>
      </c>
      <c r="Y1387">
        <v>1391.4</v>
      </c>
      <c r="Z1387">
        <v>0</v>
      </c>
      <c r="AA1387">
        <v>0</v>
      </c>
      <c r="AB1387">
        <v>0</v>
      </c>
      <c r="AC1387">
        <v>0</v>
      </c>
      <c r="AD1387">
        <v>1</v>
      </c>
      <c r="AE1387">
        <v>0</v>
      </c>
      <c r="AF1387" t="s">
        <v>3</v>
      </c>
      <c r="AG1387">
        <v>0.02</v>
      </c>
      <c r="AH1387">
        <v>3</v>
      </c>
      <c r="AI1387">
        <v>-1</v>
      </c>
      <c r="AJ1387" t="s">
        <v>3</v>
      </c>
      <c r="AK1387">
        <v>4</v>
      </c>
      <c r="AL1387">
        <v>-27.828000000000003</v>
      </c>
      <c r="AM1387">
        <v>0</v>
      </c>
      <c r="AN1387">
        <v>0</v>
      </c>
      <c r="AO1387">
        <v>0</v>
      </c>
      <c r="AP1387">
        <v>0</v>
      </c>
      <c r="AQ1387">
        <v>0</v>
      </c>
      <c r="AR1387">
        <v>1</v>
      </c>
    </row>
    <row r="1388" spans="1:44" x14ac:dyDescent="0.2">
      <c r="A1388">
        <f>ROW(Source!A1699)</f>
        <v>1699</v>
      </c>
      <c r="B1388">
        <v>69735877</v>
      </c>
      <c r="C1388">
        <v>69735861</v>
      </c>
      <c r="D1388">
        <v>27371036</v>
      </c>
      <c r="E1388">
        <v>1</v>
      </c>
      <c r="F1388">
        <v>1</v>
      </c>
      <c r="G1388">
        <v>1</v>
      </c>
      <c r="H1388">
        <v>3</v>
      </c>
      <c r="I1388" t="s">
        <v>1077</v>
      </c>
      <c r="J1388" t="s">
        <v>1078</v>
      </c>
      <c r="K1388" t="s">
        <v>1079</v>
      </c>
      <c r="L1388">
        <v>1348</v>
      </c>
      <c r="N1388">
        <v>1009</v>
      </c>
      <c r="O1388" t="s">
        <v>78</v>
      </c>
      <c r="P1388" t="s">
        <v>78</v>
      </c>
      <c r="Q1388">
        <v>1000</v>
      </c>
      <c r="X1388">
        <v>0.04</v>
      </c>
      <c r="Y1388">
        <v>2606.9</v>
      </c>
      <c r="Z1388">
        <v>0</v>
      </c>
      <c r="AA1388">
        <v>0</v>
      </c>
      <c r="AB1388">
        <v>0</v>
      </c>
      <c r="AC1388">
        <v>0</v>
      </c>
      <c r="AD1388">
        <v>1</v>
      </c>
      <c r="AE1388">
        <v>0</v>
      </c>
      <c r="AF1388" t="s">
        <v>3</v>
      </c>
      <c r="AG1388">
        <v>0.04</v>
      </c>
      <c r="AH1388">
        <v>3</v>
      </c>
      <c r="AI1388">
        <v>-1</v>
      </c>
      <c r="AJ1388" t="s">
        <v>3</v>
      </c>
      <c r="AK1388">
        <v>4</v>
      </c>
      <c r="AL1388">
        <v>-104.27600000000001</v>
      </c>
      <c r="AM1388">
        <v>0</v>
      </c>
      <c r="AN1388">
        <v>0</v>
      </c>
      <c r="AO1388">
        <v>0</v>
      </c>
      <c r="AP1388">
        <v>0</v>
      </c>
      <c r="AQ1388">
        <v>0</v>
      </c>
      <c r="AR1388">
        <v>1</v>
      </c>
    </row>
    <row r="1389" spans="1:44" x14ac:dyDescent="0.2">
      <c r="A1389">
        <f>ROW(Source!A1699)</f>
        <v>1699</v>
      </c>
      <c r="B1389">
        <v>69735878</v>
      </c>
      <c r="C1389">
        <v>69735861</v>
      </c>
      <c r="D1389">
        <v>27371543</v>
      </c>
      <c r="E1389">
        <v>1</v>
      </c>
      <c r="F1389">
        <v>1</v>
      </c>
      <c r="G1389">
        <v>1</v>
      </c>
      <c r="H1389">
        <v>3</v>
      </c>
      <c r="I1389" t="s">
        <v>66</v>
      </c>
      <c r="J1389" t="s">
        <v>267</v>
      </c>
      <c r="K1389" t="s">
        <v>67</v>
      </c>
      <c r="L1389">
        <v>1346</v>
      </c>
      <c r="N1389">
        <v>1009</v>
      </c>
      <c r="O1389" t="s">
        <v>68</v>
      </c>
      <c r="P1389" t="s">
        <v>68</v>
      </c>
      <c r="Q1389">
        <v>1</v>
      </c>
      <c r="X1389">
        <v>0.5</v>
      </c>
      <c r="Y1389">
        <v>1.82</v>
      </c>
      <c r="Z1389">
        <v>0</v>
      </c>
      <c r="AA1389">
        <v>0</v>
      </c>
      <c r="AB1389">
        <v>0</v>
      </c>
      <c r="AC1389">
        <v>0</v>
      </c>
      <c r="AD1389">
        <v>1</v>
      </c>
      <c r="AE1389">
        <v>0</v>
      </c>
      <c r="AF1389" t="s">
        <v>3</v>
      </c>
      <c r="AG1389">
        <v>0.5</v>
      </c>
      <c r="AH1389">
        <v>2</v>
      </c>
      <c r="AI1389">
        <v>69735868</v>
      </c>
      <c r="AJ1389">
        <v>1365</v>
      </c>
      <c r="AK1389">
        <v>3</v>
      </c>
      <c r="AL1389">
        <v>-0.91</v>
      </c>
      <c r="AM1389">
        <v>0</v>
      </c>
      <c r="AN1389">
        <v>0</v>
      </c>
      <c r="AO1389">
        <v>0</v>
      </c>
      <c r="AP1389">
        <v>0</v>
      </c>
      <c r="AQ1389">
        <v>0</v>
      </c>
      <c r="AR1389">
        <v>1</v>
      </c>
    </row>
    <row r="1390" spans="1:44" x14ac:dyDescent="0.2">
      <c r="A1390">
        <f>ROW(Source!A1700)</f>
        <v>1700</v>
      </c>
      <c r="B1390">
        <v>69735870</v>
      </c>
      <c r="C1390">
        <v>69735861</v>
      </c>
      <c r="D1390">
        <v>27498374</v>
      </c>
      <c r="E1390">
        <v>1</v>
      </c>
      <c r="F1390">
        <v>1</v>
      </c>
      <c r="G1390">
        <v>1</v>
      </c>
      <c r="H1390">
        <v>1</v>
      </c>
      <c r="I1390" t="s">
        <v>1030</v>
      </c>
      <c r="J1390" t="s">
        <v>3</v>
      </c>
      <c r="K1390" t="s">
        <v>1031</v>
      </c>
      <c r="L1390">
        <v>1369</v>
      </c>
      <c r="N1390">
        <v>1013</v>
      </c>
      <c r="O1390" t="s">
        <v>974</v>
      </c>
      <c r="P1390" t="s">
        <v>974</v>
      </c>
      <c r="Q1390">
        <v>1</v>
      </c>
      <c r="X1390">
        <v>26.97</v>
      </c>
      <c r="Y1390">
        <v>0</v>
      </c>
      <c r="Z1390">
        <v>0</v>
      </c>
      <c r="AA1390">
        <v>0</v>
      </c>
      <c r="AB1390">
        <v>11.03</v>
      </c>
      <c r="AC1390">
        <v>0</v>
      </c>
      <c r="AD1390">
        <v>1</v>
      </c>
      <c r="AE1390">
        <v>1</v>
      </c>
      <c r="AF1390" t="s">
        <v>3</v>
      </c>
      <c r="AG1390">
        <v>26.97</v>
      </c>
      <c r="AH1390">
        <v>2</v>
      </c>
      <c r="AI1390">
        <v>69735862</v>
      </c>
      <c r="AJ1390">
        <v>1367</v>
      </c>
      <c r="AK1390">
        <v>0</v>
      </c>
      <c r="AL1390">
        <v>0</v>
      </c>
      <c r="AM1390">
        <v>0</v>
      </c>
      <c r="AN1390">
        <v>0</v>
      </c>
      <c r="AO1390">
        <v>0</v>
      </c>
      <c r="AP1390">
        <v>0</v>
      </c>
      <c r="AQ1390">
        <v>0</v>
      </c>
      <c r="AR1390">
        <v>0</v>
      </c>
    </row>
    <row r="1391" spans="1:44" x14ac:dyDescent="0.2">
      <c r="A1391">
        <f>ROW(Source!A1700)</f>
        <v>1700</v>
      </c>
      <c r="B1391">
        <v>69735871</v>
      </c>
      <c r="C1391">
        <v>69735861</v>
      </c>
      <c r="D1391">
        <v>121548</v>
      </c>
      <c r="E1391">
        <v>1</v>
      </c>
      <c r="F1391">
        <v>1</v>
      </c>
      <c r="G1391">
        <v>1</v>
      </c>
      <c r="H1391">
        <v>1</v>
      </c>
      <c r="I1391" t="s">
        <v>36</v>
      </c>
      <c r="J1391" t="s">
        <v>3</v>
      </c>
      <c r="K1391" t="s">
        <v>981</v>
      </c>
      <c r="L1391">
        <v>608254</v>
      </c>
      <c r="N1391">
        <v>1013</v>
      </c>
      <c r="O1391" t="s">
        <v>982</v>
      </c>
      <c r="P1391" t="s">
        <v>982</v>
      </c>
      <c r="Q1391">
        <v>1</v>
      </c>
      <c r="X1391">
        <v>0.03</v>
      </c>
      <c r="Y1391">
        <v>0</v>
      </c>
      <c r="Z1391">
        <v>0</v>
      </c>
      <c r="AA1391">
        <v>0</v>
      </c>
      <c r="AB1391">
        <v>0</v>
      </c>
      <c r="AC1391">
        <v>0</v>
      </c>
      <c r="AD1391">
        <v>1</v>
      </c>
      <c r="AE1391">
        <v>2</v>
      </c>
      <c r="AF1391" t="s">
        <v>3</v>
      </c>
      <c r="AG1391">
        <v>0.03</v>
      </c>
      <c r="AH1391">
        <v>2</v>
      </c>
      <c r="AI1391">
        <v>69735863</v>
      </c>
      <c r="AJ1391">
        <v>1368</v>
      </c>
      <c r="AK1391">
        <v>0</v>
      </c>
      <c r="AL1391">
        <v>0</v>
      </c>
      <c r="AM1391">
        <v>0</v>
      </c>
      <c r="AN1391">
        <v>0</v>
      </c>
      <c r="AO1391">
        <v>0</v>
      </c>
      <c r="AP1391">
        <v>0</v>
      </c>
      <c r="AQ1391">
        <v>0</v>
      </c>
      <c r="AR1391">
        <v>0</v>
      </c>
    </row>
    <row r="1392" spans="1:44" x14ac:dyDescent="0.2">
      <c r="A1392">
        <f>ROW(Source!A1700)</f>
        <v>1700</v>
      </c>
      <c r="B1392">
        <v>69735872</v>
      </c>
      <c r="C1392">
        <v>69735861</v>
      </c>
      <c r="D1392">
        <v>27439630</v>
      </c>
      <c r="E1392">
        <v>1</v>
      </c>
      <c r="F1392">
        <v>1</v>
      </c>
      <c r="G1392">
        <v>1</v>
      </c>
      <c r="H1392">
        <v>2</v>
      </c>
      <c r="I1392" t="s">
        <v>986</v>
      </c>
      <c r="J1392" t="s">
        <v>987</v>
      </c>
      <c r="K1392" t="s">
        <v>988</v>
      </c>
      <c r="L1392">
        <v>1368</v>
      </c>
      <c r="N1392">
        <v>1011</v>
      </c>
      <c r="O1392" t="s">
        <v>978</v>
      </c>
      <c r="P1392" t="s">
        <v>978</v>
      </c>
      <c r="Q1392">
        <v>1</v>
      </c>
      <c r="X1392">
        <v>0.03</v>
      </c>
      <c r="Y1392">
        <v>0</v>
      </c>
      <c r="Z1392">
        <v>31.27</v>
      </c>
      <c r="AA1392">
        <v>13.61</v>
      </c>
      <c r="AB1392">
        <v>0</v>
      </c>
      <c r="AC1392">
        <v>0</v>
      </c>
      <c r="AD1392">
        <v>1</v>
      </c>
      <c r="AE1392">
        <v>0</v>
      </c>
      <c r="AF1392" t="s">
        <v>3</v>
      </c>
      <c r="AG1392">
        <v>0.03</v>
      </c>
      <c r="AH1392">
        <v>2</v>
      </c>
      <c r="AI1392">
        <v>69735864</v>
      </c>
      <c r="AJ1392">
        <v>1369</v>
      </c>
      <c r="AK1392">
        <v>0</v>
      </c>
      <c r="AL1392">
        <v>0</v>
      </c>
      <c r="AM1392">
        <v>0</v>
      </c>
      <c r="AN1392">
        <v>0</v>
      </c>
      <c r="AO1392">
        <v>0</v>
      </c>
      <c r="AP1392">
        <v>0</v>
      </c>
      <c r="AQ1392">
        <v>0</v>
      </c>
      <c r="AR1392">
        <v>0</v>
      </c>
    </row>
    <row r="1393" spans="1:44" x14ac:dyDescent="0.2">
      <c r="A1393">
        <f>ROW(Source!A1700)</f>
        <v>1700</v>
      </c>
      <c r="B1393">
        <v>69735873</v>
      </c>
      <c r="C1393">
        <v>69735861</v>
      </c>
      <c r="D1393">
        <v>27440113</v>
      </c>
      <c r="E1393">
        <v>1</v>
      </c>
      <c r="F1393">
        <v>1</v>
      </c>
      <c r="G1393">
        <v>1</v>
      </c>
      <c r="H1393">
        <v>2</v>
      </c>
      <c r="I1393" t="s">
        <v>1032</v>
      </c>
      <c r="J1393" t="s">
        <v>1033</v>
      </c>
      <c r="K1393" t="s">
        <v>1034</v>
      </c>
      <c r="L1393">
        <v>1368</v>
      </c>
      <c r="N1393">
        <v>1011</v>
      </c>
      <c r="O1393" t="s">
        <v>978</v>
      </c>
      <c r="P1393" t="s">
        <v>978</v>
      </c>
      <c r="Q1393">
        <v>1</v>
      </c>
      <c r="X1393">
        <v>0.72</v>
      </c>
      <c r="Y1393">
        <v>0</v>
      </c>
      <c r="Z1393">
        <v>29.26</v>
      </c>
      <c r="AA1393">
        <v>0</v>
      </c>
      <c r="AB1393">
        <v>0</v>
      </c>
      <c r="AC1393">
        <v>0</v>
      </c>
      <c r="AD1393">
        <v>1</v>
      </c>
      <c r="AE1393">
        <v>0</v>
      </c>
      <c r="AF1393" t="s">
        <v>3</v>
      </c>
      <c r="AG1393">
        <v>0.72</v>
      </c>
      <c r="AH1393">
        <v>2</v>
      </c>
      <c r="AI1393">
        <v>69735865</v>
      </c>
      <c r="AJ1393">
        <v>1370</v>
      </c>
      <c r="AK1393">
        <v>0</v>
      </c>
      <c r="AL1393">
        <v>0</v>
      </c>
      <c r="AM1393">
        <v>0</v>
      </c>
      <c r="AN1393">
        <v>0</v>
      </c>
      <c r="AO1393">
        <v>0</v>
      </c>
      <c r="AP1393">
        <v>0</v>
      </c>
      <c r="AQ1393">
        <v>0</v>
      </c>
      <c r="AR1393">
        <v>0</v>
      </c>
    </row>
    <row r="1394" spans="1:44" x14ac:dyDescent="0.2">
      <c r="A1394">
        <f>ROW(Source!A1700)</f>
        <v>1700</v>
      </c>
      <c r="B1394">
        <v>69735874</v>
      </c>
      <c r="C1394">
        <v>69735861</v>
      </c>
      <c r="D1394">
        <v>27441197</v>
      </c>
      <c r="E1394">
        <v>1</v>
      </c>
      <c r="F1394">
        <v>1</v>
      </c>
      <c r="G1394">
        <v>1</v>
      </c>
      <c r="H1394">
        <v>2</v>
      </c>
      <c r="I1394" t="s">
        <v>1035</v>
      </c>
      <c r="J1394" t="s">
        <v>1036</v>
      </c>
      <c r="K1394" t="s">
        <v>1037</v>
      </c>
      <c r="L1394">
        <v>1368</v>
      </c>
      <c r="N1394">
        <v>1011</v>
      </c>
      <c r="O1394" t="s">
        <v>978</v>
      </c>
      <c r="P1394" t="s">
        <v>978</v>
      </c>
      <c r="Q1394">
        <v>1</v>
      </c>
      <c r="X1394">
        <v>0.25</v>
      </c>
      <c r="Y1394">
        <v>0</v>
      </c>
      <c r="Z1394">
        <v>2.7</v>
      </c>
      <c r="AA1394">
        <v>0</v>
      </c>
      <c r="AB1394">
        <v>0</v>
      </c>
      <c r="AC1394">
        <v>0</v>
      </c>
      <c r="AD1394">
        <v>1</v>
      </c>
      <c r="AE1394">
        <v>0</v>
      </c>
      <c r="AF1394" t="s">
        <v>3</v>
      </c>
      <c r="AG1394">
        <v>0.25</v>
      </c>
      <c r="AH1394">
        <v>2</v>
      </c>
      <c r="AI1394">
        <v>69735866</v>
      </c>
      <c r="AJ1394">
        <v>1371</v>
      </c>
      <c r="AK1394">
        <v>0</v>
      </c>
      <c r="AL1394">
        <v>0</v>
      </c>
      <c r="AM1394">
        <v>0</v>
      </c>
      <c r="AN1394">
        <v>0</v>
      </c>
      <c r="AO1394">
        <v>0</v>
      </c>
      <c r="AP1394">
        <v>0</v>
      </c>
      <c r="AQ1394">
        <v>0</v>
      </c>
      <c r="AR1394">
        <v>0</v>
      </c>
    </row>
    <row r="1395" spans="1:44" x14ac:dyDescent="0.2">
      <c r="A1395">
        <f>ROW(Source!A1700)</f>
        <v>1700</v>
      </c>
      <c r="B1395">
        <v>69735875</v>
      </c>
      <c r="C1395">
        <v>69735861</v>
      </c>
      <c r="D1395">
        <v>27441327</v>
      </c>
      <c r="E1395">
        <v>1</v>
      </c>
      <c r="F1395">
        <v>1</v>
      </c>
      <c r="G1395">
        <v>1</v>
      </c>
      <c r="H1395">
        <v>2</v>
      </c>
      <c r="I1395" t="s">
        <v>975</v>
      </c>
      <c r="J1395" t="s">
        <v>976</v>
      </c>
      <c r="K1395" t="s">
        <v>977</v>
      </c>
      <c r="L1395">
        <v>1368</v>
      </c>
      <c r="N1395">
        <v>1011</v>
      </c>
      <c r="O1395" t="s">
        <v>978</v>
      </c>
      <c r="P1395" t="s">
        <v>978</v>
      </c>
      <c r="Q1395">
        <v>1</v>
      </c>
      <c r="X1395">
        <v>0.04</v>
      </c>
      <c r="Y1395">
        <v>0</v>
      </c>
      <c r="Z1395">
        <v>93.37</v>
      </c>
      <c r="AA1395">
        <v>11.69</v>
      </c>
      <c r="AB1395">
        <v>0</v>
      </c>
      <c r="AC1395">
        <v>0</v>
      </c>
      <c r="AD1395">
        <v>1</v>
      </c>
      <c r="AE1395">
        <v>0</v>
      </c>
      <c r="AF1395" t="s">
        <v>3</v>
      </c>
      <c r="AG1395">
        <v>0.04</v>
      </c>
      <c r="AH1395">
        <v>2</v>
      </c>
      <c r="AI1395">
        <v>69735867</v>
      </c>
      <c r="AJ1395">
        <v>1372</v>
      </c>
      <c r="AK1395">
        <v>0</v>
      </c>
      <c r="AL1395">
        <v>0</v>
      </c>
      <c r="AM1395">
        <v>0</v>
      </c>
      <c r="AN1395">
        <v>0</v>
      </c>
      <c r="AO1395">
        <v>0</v>
      </c>
      <c r="AP1395">
        <v>0</v>
      </c>
      <c r="AQ1395">
        <v>0</v>
      </c>
      <c r="AR1395">
        <v>0</v>
      </c>
    </row>
    <row r="1396" spans="1:44" x14ac:dyDescent="0.2">
      <c r="A1396">
        <f>ROW(Source!A1700)</f>
        <v>1700</v>
      </c>
      <c r="B1396">
        <v>69735876</v>
      </c>
      <c r="C1396">
        <v>69735861</v>
      </c>
      <c r="D1396">
        <v>27372116</v>
      </c>
      <c r="E1396">
        <v>1</v>
      </c>
      <c r="F1396">
        <v>1</v>
      </c>
      <c r="G1396">
        <v>1</v>
      </c>
      <c r="H1396">
        <v>3</v>
      </c>
      <c r="I1396" t="s">
        <v>414</v>
      </c>
      <c r="J1396" t="s">
        <v>1076</v>
      </c>
      <c r="K1396" t="s">
        <v>415</v>
      </c>
      <c r="L1396">
        <v>1348</v>
      </c>
      <c r="N1396">
        <v>1009</v>
      </c>
      <c r="O1396" t="s">
        <v>78</v>
      </c>
      <c r="P1396" t="s">
        <v>78</v>
      </c>
      <c r="Q1396">
        <v>1000</v>
      </c>
      <c r="X1396">
        <v>0.02</v>
      </c>
      <c r="Y1396">
        <v>1391.4</v>
      </c>
      <c r="Z1396">
        <v>0</v>
      </c>
      <c r="AA1396">
        <v>0</v>
      </c>
      <c r="AB1396">
        <v>0</v>
      </c>
      <c r="AC1396">
        <v>0</v>
      </c>
      <c r="AD1396">
        <v>1</v>
      </c>
      <c r="AE1396">
        <v>0</v>
      </c>
      <c r="AF1396" t="s">
        <v>3</v>
      </c>
      <c r="AG1396">
        <v>0.02</v>
      </c>
      <c r="AH1396">
        <v>3</v>
      </c>
      <c r="AI1396">
        <v>-1</v>
      </c>
      <c r="AJ1396" t="s">
        <v>3</v>
      </c>
      <c r="AK1396">
        <v>4</v>
      </c>
      <c r="AL1396">
        <v>-27.828000000000003</v>
      </c>
      <c r="AM1396">
        <v>0</v>
      </c>
      <c r="AN1396">
        <v>0</v>
      </c>
      <c r="AO1396">
        <v>0</v>
      </c>
      <c r="AP1396">
        <v>0</v>
      </c>
      <c r="AQ1396">
        <v>0</v>
      </c>
      <c r="AR1396">
        <v>1</v>
      </c>
    </row>
    <row r="1397" spans="1:44" x14ac:dyDescent="0.2">
      <c r="A1397">
        <f>ROW(Source!A1700)</f>
        <v>1700</v>
      </c>
      <c r="B1397">
        <v>69735877</v>
      </c>
      <c r="C1397">
        <v>69735861</v>
      </c>
      <c r="D1397">
        <v>27371036</v>
      </c>
      <c r="E1397">
        <v>1</v>
      </c>
      <c r="F1397">
        <v>1</v>
      </c>
      <c r="G1397">
        <v>1</v>
      </c>
      <c r="H1397">
        <v>3</v>
      </c>
      <c r="I1397" t="s">
        <v>1077</v>
      </c>
      <c r="J1397" t="s">
        <v>1078</v>
      </c>
      <c r="K1397" t="s">
        <v>1079</v>
      </c>
      <c r="L1397">
        <v>1348</v>
      </c>
      <c r="N1397">
        <v>1009</v>
      </c>
      <c r="O1397" t="s">
        <v>78</v>
      </c>
      <c r="P1397" t="s">
        <v>78</v>
      </c>
      <c r="Q1397">
        <v>1000</v>
      </c>
      <c r="X1397">
        <v>0.04</v>
      </c>
      <c r="Y1397">
        <v>2606.9</v>
      </c>
      <c r="Z1397">
        <v>0</v>
      </c>
      <c r="AA1397">
        <v>0</v>
      </c>
      <c r="AB1397">
        <v>0</v>
      </c>
      <c r="AC1397">
        <v>0</v>
      </c>
      <c r="AD1397">
        <v>1</v>
      </c>
      <c r="AE1397">
        <v>0</v>
      </c>
      <c r="AF1397" t="s">
        <v>3</v>
      </c>
      <c r="AG1397">
        <v>0.04</v>
      </c>
      <c r="AH1397">
        <v>3</v>
      </c>
      <c r="AI1397">
        <v>-1</v>
      </c>
      <c r="AJ1397" t="s">
        <v>3</v>
      </c>
      <c r="AK1397">
        <v>4</v>
      </c>
      <c r="AL1397">
        <v>-104.27600000000001</v>
      </c>
      <c r="AM1397">
        <v>0</v>
      </c>
      <c r="AN1397">
        <v>0</v>
      </c>
      <c r="AO1397">
        <v>0</v>
      </c>
      <c r="AP1397">
        <v>0</v>
      </c>
      <c r="AQ1397">
        <v>0</v>
      </c>
      <c r="AR1397">
        <v>1</v>
      </c>
    </row>
    <row r="1398" spans="1:44" x14ac:dyDescent="0.2">
      <c r="A1398">
        <f>ROW(Source!A1700)</f>
        <v>1700</v>
      </c>
      <c r="B1398">
        <v>69735878</v>
      </c>
      <c r="C1398">
        <v>69735861</v>
      </c>
      <c r="D1398">
        <v>27371543</v>
      </c>
      <c r="E1398">
        <v>1</v>
      </c>
      <c r="F1398">
        <v>1</v>
      </c>
      <c r="G1398">
        <v>1</v>
      </c>
      <c r="H1398">
        <v>3</v>
      </c>
      <c r="I1398" t="s">
        <v>66</v>
      </c>
      <c r="J1398" t="s">
        <v>267</v>
      </c>
      <c r="K1398" t="s">
        <v>67</v>
      </c>
      <c r="L1398">
        <v>1346</v>
      </c>
      <c r="N1398">
        <v>1009</v>
      </c>
      <c r="O1398" t="s">
        <v>68</v>
      </c>
      <c r="P1398" t="s">
        <v>68</v>
      </c>
      <c r="Q1398">
        <v>1</v>
      </c>
      <c r="X1398">
        <v>0.5</v>
      </c>
      <c r="Y1398">
        <v>1.82</v>
      </c>
      <c r="Z1398">
        <v>0</v>
      </c>
      <c r="AA1398">
        <v>0</v>
      </c>
      <c r="AB1398">
        <v>0</v>
      </c>
      <c r="AC1398">
        <v>0</v>
      </c>
      <c r="AD1398">
        <v>1</v>
      </c>
      <c r="AE1398">
        <v>0</v>
      </c>
      <c r="AF1398" t="s">
        <v>3</v>
      </c>
      <c r="AG1398">
        <v>0.5</v>
      </c>
      <c r="AH1398">
        <v>2</v>
      </c>
      <c r="AI1398">
        <v>69735868</v>
      </c>
      <c r="AJ1398">
        <v>1373</v>
      </c>
      <c r="AK1398">
        <v>3</v>
      </c>
      <c r="AL1398">
        <v>-0.91</v>
      </c>
      <c r="AM1398">
        <v>0</v>
      </c>
      <c r="AN1398">
        <v>0</v>
      </c>
      <c r="AO1398">
        <v>0</v>
      </c>
      <c r="AP1398">
        <v>0</v>
      </c>
      <c r="AQ1398">
        <v>0</v>
      </c>
      <c r="AR1398">
        <v>1</v>
      </c>
    </row>
    <row r="1399" spans="1:44" x14ac:dyDescent="0.2">
      <c r="A1399">
        <f>ROW(Source!A1705)</f>
        <v>1705</v>
      </c>
      <c r="B1399">
        <v>69735893</v>
      </c>
      <c r="C1399">
        <v>69735881</v>
      </c>
      <c r="D1399">
        <v>27501160</v>
      </c>
      <c r="E1399">
        <v>1</v>
      </c>
      <c r="F1399">
        <v>1</v>
      </c>
      <c r="G1399">
        <v>1</v>
      </c>
      <c r="H1399">
        <v>1</v>
      </c>
      <c r="I1399" t="s">
        <v>1038</v>
      </c>
      <c r="J1399" t="s">
        <v>3</v>
      </c>
      <c r="K1399" t="s">
        <v>1039</v>
      </c>
      <c r="L1399">
        <v>1369</v>
      </c>
      <c r="N1399">
        <v>1013</v>
      </c>
      <c r="O1399" t="s">
        <v>974</v>
      </c>
      <c r="P1399" t="s">
        <v>974</v>
      </c>
      <c r="Q1399">
        <v>1</v>
      </c>
      <c r="X1399">
        <v>46.18</v>
      </c>
      <c r="Y1399">
        <v>0</v>
      </c>
      <c r="Z1399">
        <v>0</v>
      </c>
      <c r="AA1399">
        <v>0</v>
      </c>
      <c r="AB1399">
        <v>11.37</v>
      </c>
      <c r="AC1399">
        <v>0</v>
      </c>
      <c r="AD1399">
        <v>1</v>
      </c>
      <c r="AE1399">
        <v>1</v>
      </c>
      <c r="AF1399" t="s">
        <v>3</v>
      </c>
      <c r="AG1399">
        <v>46.18</v>
      </c>
      <c r="AH1399">
        <v>2</v>
      </c>
      <c r="AI1399">
        <v>69735882</v>
      </c>
      <c r="AJ1399">
        <v>1375</v>
      </c>
      <c r="AK1399">
        <v>0</v>
      </c>
      <c r="AL1399">
        <v>0</v>
      </c>
      <c r="AM1399">
        <v>0</v>
      </c>
      <c r="AN1399">
        <v>0</v>
      </c>
      <c r="AO1399">
        <v>0</v>
      </c>
      <c r="AP1399">
        <v>0</v>
      </c>
      <c r="AQ1399">
        <v>0</v>
      </c>
      <c r="AR1399">
        <v>0</v>
      </c>
    </row>
    <row r="1400" spans="1:44" x14ac:dyDescent="0.2">
      <c r="A1400">
        <f>ROW(Source!A1705)</f>
        <v>1705</v>
      </c>
      <c r="B1400">
        <v>69735894</v>
      </c>
      <c r="C1400">
        <v>69735881</v>
      </c>
      <c r="D1400">
        <v>121548</v>
      </c>
      <c r="E1400">
        <v>1</v>
      </c>
      <c r="F1400">
        <v>1</v>
      </c>
      <c r="G1400">
        <v>1</v>
      </c>
      <c r="H1400">
        <v>1</v>
      </c>
      <c r="I1400" t="s">
        <v>36</v>
      </c>
      <c r="J1400" t="s">
        <v>3</v>
      </c>
      <c r="K1400" t="s">
        <v>981</v>
      </c>
      <c r="L1400">
        <v>608254</v>
      </c>
      <c r="N1400">
        <v>1013</v>
      </c>
      <c r="O1400" t="s">
        <v>982</v>
      </c>
      <c r="P1400" t="s">
        <v>982</v>
      </c>
      <c r="Q1400">
        <v>1</v>
      </c>
      <c r="X1400">
        <v>0.39</v>
      </c>
      <c r="Y1400">
        <v>0</v>
      </c>
      <c r="Z1400">
        <v>0</v>
      </c>
      <c r="AA1400">
        <v>0</v>
      </c>
      <c r="AB1400">
        <v>0</v>
      </c>
      <c r="AC1400">
        <v>0</v>
      </c>
      <c r="AD1400">
        <v>1</v>
      </c>
      <c r="AE1400">
        <v>2</v>
      </c>
      <c r="AF1400" t="s">
        <v>3</v>
      </c>
      <c r="AG1400">
        <v>0.39</v>
      </c>
      <c r="AH1400">
        <v>2</v>
      </c>
      <c r="AI1400">
        <v>69735883</v>
      </c>
      <c r="AJ1400">
        <v>1376</v>
      </c>
      <c r="AK1400">
        <v>0</v>
      </c>
      <c r="AL1400">
        <v>0</v>
      </c>
      <c r="AM1400">
        <v>0</v>
      </c>
      <c r="AN1400">
        <v>0</v>
      </c>
      <c r="AO1400">
        <v>0</v>
      </c>
      <c r="AP1400">
        <v>0</v>
      </c>
      <c r="AQ1400">
        <v>0</v>
      </c>
      <c r="AR1400">
        <v>0</v>
      </c>
    </row>
    <row r="1401" spans="1:44" x14ac:dyDescent="0.2">
      <c r="A1401">
        <f>ROW(Source!A1705)</f>
        <v>1705</v>
      </c>
      <c r="B1401">
        <v>69735895</v>
      </c>
      <c r="C1401">
        <v>69735881</v>
      </c>
      <c r="D1401">
        <v>27439630</v>
      </c>
      <c r="E1401">
        <v>1</v>
      </c>
      <c r="F1401">
        <v>1</v>
      </c>
      <c r="G1401">
        <v>1</v>
      </c>
      <c r="H1401">
        <v>2</v>
      </c>
      <c r="I1401" t="s">
        <v>986</v>
      </c>
      <c r="J1401" t="s">
        <v>987</v>
      </c>
      <c r="K1401" t="s">
        <v>988</v>
      </c>
      <c r="L1401">
        <v>1368</v>
      </c>
      <c r="N1401">
        <v>1011</v>
      </c>
      <c r="O1401" t="s">
        <v>978</v>
      </c>
      <c r="P1401" t="s">
        <v>978</v>
      </c>
      <c r="Q1401">
        <v>1</v>
      </c>
      <c r="X1401">
        <v>0.39</v>
      </c>
      <c r="Y1401">
        <v>0</v>
      </c>
      <c r="Z1401">
        <v>31.27</v>
      </c>
      <c r="AA1401">
        <v>13.61</v>
      </c>
      <c r="AB1401">
        <v>0</v>
      </c>
      <c r="AC1401">
        <v>0</v>
      </c>
      <c r="AD1401">
        <v>1</v>
      </c>
      <c r="AE1401">
        <v>0</v>
      </c>
      <c r="AF1401" t="s">
        <v>3</v>
      </c>
      <c r="AG1401">
        <v>0.39</v>
      </c>
      <c r="AH1401">
        <v>2</v>
      </c>
      <c r="AI1401">
        <v>69735884</v>
      </c>
      <c r="AJ1401">
        <v>1377</v>
      </c>
      <c r="AK1401">
        <v>0</v>
      </c>
      <c r="AL1401">
        <v>0</v>
      </c>
      <c r="AM1401">
        <v>0</v>
      </c>
      <c r="AN1401">
        <v>0</v>
      </c>
      <c r="AO1401">
        <v>0</v>
      </c>
      <c r="AP1401">
        <v>0</v>
      </c>
      <c r="AQ1401">
        <v>0</v>
      </c>
      <c r="AR1401">
        <v>0</v>
      </c>
    </row>
    <row r="1402" spans="1:44" x14ac:dyDescent="0.2">
      <c r="A1402">
        <f>ROW(Source!A1705)</f>
        <v>1705</v>
      </c>
      <c r="B1402">
        <v>69735896</v>
      </c>
      <c r="C1402">
        <v>69735881</v>
      </c>
      <c r="D1402">
        <v>27440113</v>
      </c>
      <c r="E1402">
        <v>1</v>
      </c>
      <c r="F1402">
        <v>1</v>
      </c>
      <c r="G1402">
        <v>1</v>
      </c>
      <c r="H1402">
        <v>2</v>
      </c>
      <c r="I1402" t="s">
        <v>1032</v>
      </c>
      <c r="J1402" t="s">
        <v>1033</v>
      </c>
      <c r="K1402" t="s">
        <v>1034</v>
      </c>
      <c r="L1402">
        <v>1368</v>
      </c>
      <c r="N1402">
        <v>1011</v>
      </c>
      <c r="O1402" t="s">
        <v>978</v>
      </c>
      <c r="P1402" t="s">
        <v>978</v>
      </c>
      <c r="Q1402">
        <v>1</v>
      </c>
      <c r="X1402">
        <v>8.0500000000000007</v>
      </c>
      <c r="Y1402">
        <v>0</v>
      </c>
      <c r="Z1402">
        <v>29.26</v>
      </c>
      <c r="AA1402">
        <v>0</v>
      </c>
      <c r="AB1402">
        <v>0</v>
      </c>
      <c r="AC1402">
        <v>0</v>
      </c>
      <c r="AD1402">
        <v>1</v>
      </c>
      <c r="AE1402">
        <v>0</v>
      </c>
      <c r="AF1402" t="s">
        <v>3</v>
      </c>
      <c r="AG1402">
        <v>8.0500000000000007</v>
      </c>
      <c r="AH1402">
        <v>2</v>
      </c>
      <c r="AI1402">
        <v>69735885</v>
      </c>
      <c r="AJ1402">
        <v>1378</v>
      </c>
      <c r="AK1402">
        <v>0</v>
      </c>
      <c r="AL1402">
        <v>0</v>
      </c>
      <c r="AM1402">
        <v>0</v>
      </c>
      <c r="AN1402">
        <v>0</v>
      </c>
      <c r="AO1402">
        <v>0</v>
      </c>
      <c r="AP1402">
        <v>0</v>
      </c>
      <c r="AQ1402">
        <v>0</v>
      </c>
      <c r="AR1402">
        <v>0</v>
      </c>
    </row>
    <row r="1403" spans="1:44" x14ac:dyDescent="0.2">
      <c r="A1403">
        <f>ROW(Source!A1705)</f>
        <v>1705</v>
      </c>
      <c r="B1403">
        <v>69735897</v>
      </c>
      <c r="C1403">
        <v>69735881</v>
      </c>
      <c r="D1403">
        <v>27441197</v>
      </c>
      <c r="E1403">
        <v>1</v>
      </c>
      <c r="F1403">
        <v>1</v>
      </c>
      <c r="G1403">
        <v>1</v>
      </c>
      <c r="H1403">
        <v>2</v>
      </c>
      <c r="I1403" t="s">
        <v>1035</v>
      </c>
      <c r="J1403" t="s">
        <v>1036</v>
      </c>
      <c r="K1403" t="s">
        <v>1037</v>
      </c>
      <c r="L1403">
        <v>1368</v>
      </c>
      <c r="N1403">
        <v>1011</v>
      </c>
      <c r="O1403" t="s">
        <v>978</v>
      </c>
      <c r="P1403" t="s">
        <v>978</v>
      </c>
      <c r="Q1403">
        <v>1</v>
      </c>
      <c r="X1403">
        <v>6</v>
      </c>
      <c r="Y1403">
        <v>0</v>
      </c>
      <c r="Z1403">
        <v>2.7</v>
      </c>
      <c r="AA1403">
        <v>0</v>
      </c>
      <c r="AB1403">
        <v>0</v>
      </c>
      <c r="AC1403">
        <v>0</v>
      </c>
      <c r="AD1403">
        <v>1</v>
      </c>
      <c r="AE1403">
        <v>0</v>
      </c>
      <c r="AF1403" t="s">
        <v>3</v>
      </c>
      <c r="AG1403">
        <v>6</v>
      </c>
      <c r="AH1403">
        <v>2</v>
      </c>
      <c r="AI1403">
        <v>69735886</v>
      </c>
      <c r="AJ1403">
        <v>1379</v>
      </c>
      <c r="AK1403">
        <v>0</v>
      </c>
      <c r="AL1403">
        <v>0</v>
      </c>
      <c r="AM1403">
        <v>0</v>
      </c>
      <c r="AN1403">
        <v>0</v>
      </c>
      <c r="AO1403">
        <v>0</v>
      </c>
      <c r="AP1403">
        <v>0</v>
      </c>
      <c r="AQ1403">
        <v>0</v>
      </c>
      <c r="AR1403">
        <v>0</v>
      </c>
    </row>
    <row r="1404" spans="1:44" x14ac:dyDescent="0.2">
      <c r="A1404">
        <f>ROW(Source!A1705)</f>
        <v>1705</v>
      </c>
      <c r="B1404">
        <v>69735898</v>
      </c>
      <c r="C1404">
        <v>69735881</v>
      </c>
      <c r="D1404">
        <v>27441327</v>
      </c>
      <c r="E1404">
        <v>1</v>
      </c>
      <c r="F1404">
        <v>1</v>
      </c>
      <c r="G1404">
        <v>1</v>
      </c>
      <c r="H1404">
        <v>2</v>
      </c>
      <c r="I1404" t="s">
        <v>975</v>
      </c>
      <c r="J1404" t="s">
        <v>976</v>
      </c>
      <c r="K1404" t="s">
        <v>977</v>
      </c>
      <c r="L1404">
        <v>1368</v>
      </c>
      <c r="N1404">
        <v>1011</v>
      </c>
      <c r="O1404" t="s">
        <v>978</v>
      </c>
      <c r="P1404" t="s">
        <v>978</v>
      </c>
      <c r="Q1404">
        <v>1</v>
      </c>
      <c r="X1404">
        <v>0.59</v>
      </c>
      <c r="Y1404">
        <v>0</v>
      </c>
      <c r="Z1404">
        <v>93.37</v>
      </c>
      <c r="AA1404">
        <v>11.69</v>
      </c>
      <c r="AB1404">
        <v>0</v>
      </c>
      <c r="AC1404">
        <v>0</v>
      </c>
      <c r="AD1404">
        <v>1</v>
      </c>
      <c r="AE1404">
        <v>0</v>
      </c>
      <c r="AF1404" t="s">
        <v>3</v>
      </c>
      <c r="AG1404">
        <v>0.59</v>
      </c>
      <c r="AH1404">
        <v>2</v>
      </c>
      <c r="AI1404">
        <v>69735887</v>
      </c>
      <c r="AJ1404">
        <v>1380</v>
      </c>
      <c r="AK1404">
        <v>0</v>
      </c>
      <c r="AL1404">
        <v>0</v>
      </c>
      <c r="AM1404">
        <v>0</v>
      </c>
      <c r="AN1404">
        <v>0</v>
      </c>
      <c r="AO1404">
        <v>0</v>
      </c>
      <c r="AP1404">
        <v>0</v>
      </c>
      <c r="AQ1404">
        <v>0</v>
      </c>
      <c r="AR1404">
        <v>0</v>
      </c>
    </row>
    <row r="1405" spans="1:44" x14ac:dyDescent="0.2">
      <c r="A1405">
        <f>ROW(Source!A1705)</f>
        <v>1705</v>
      </c>
      <c r="B1405">
        <v>69735899</v>
      </c>
      <c r="C1405">
        <v>69735881</v>
      </c>
      <c r="D1405">
        <v>27370860</v>
      </c>
      <c r="E1405">
        <v>1</v>
      </c>
      <c r="F1405">
        <v>1</v>
      </c>
      <c r="G1405">
        <v>1</v>
      </c>
      <c r="H1405">
        <v>3</v>
      </c>
      <c r="I1405" t="s">
        <v>1080</v>
      </c>
      <c r="J1405" t="s">
        <v>1081</v>
      </c>
      <c r="K1405" t="s">
        <v>1082</v>
      </c>
      <c r="L1405">
        <v>1348</v>
      </c>
      <c r="N1405">
        <v>1009</v>
      </c>
      <c r="O1405" t="s">
        <v>78</v>
      </c>
      <c r="P1405" t="s">
        <v>78</v>
      </c>
      <c r="Q1405">
        <v>1000</v>
      </c>
      <c r="X1405">
        <v>1.4E-2</v>
      </c>
      <c r="Y1405">
        <v>1083.3800000000001</v>
      </c>
      <c r="Z1405">
        <v>0</v>
      </c>
      <c r="AA1405">
        <v>0</v>
      </c>
      <c r="AB1405">
        <v>0</v>
      </c>
      <c r="AC1405">
        <v>0</v>
      </c>
      <c r="AD1405">
        <v>1</v>
      </c>
      <c r="AE1405">
        <v>0</v>
      </c>
      <c r="AF1405" t="s">
        <v>3</v>
      </c>
      <c r="AG1405">
        <v>1.4E-2</v>
      </c>
      <c r="AH1405">
        <v>3</v>
      </c>
      <c r="AI1405">
        <v>-1</v>
      </c>
      <c r="AJ1405" t="s">
        <v>3</v>
      </c>
      <c r="AK1405">
        <v>4</v>
      </c>
      <c r="AL1405">
        <v>-15.167320000000002</v>
      </c>
      <c r="AM1405">
        <v>0</v>
      </c>
      <c r="AN1405">
        <v>0</v>
      </c>
      <c r="AO1405">
        <v>0</v>
      </c>
      <c r="AP1405">
        <v>0</v>
      </c>
      <c r="AQ1405">
        <v>0</v>
      </c>
      <c r="AR1405">
        <v>1</v>
      </c>
    </row>
    <row r="1406" spans="1:44" x14ac:dyDescent="0.2">
      <c r="A1406">
        <f>ROW(Source!A1705)</f>
        <v>1705</v>
      </c>
      <c r="B1406">
        <v>69735900</v>
      </c>
      <c r="C1406">
        <v>69735881</v>
      </c>
      <c r="D1406">
        <v>27372116</v>
      </c>
      <c r="E1406">
        <v>1</v>
      </c>
      <c r="F1406">
        <v>1</v>
      </c>
      <c r="G1406">
        <v>1</v>
      </c>
      <c r="H1406">
        <v>3</v>
      </c>
      <c r="I1406" t="s">
        <v>414</v>
      </c>
      <c r="J1406" t="s">
        <v>1076</v>
      </c>
      <c r="K1406" t="s">
        <v>415</v>
      </c>
      <c r="L1406">
        <v>1348</v>
      </c>
      <c r="N1406">
        <v>1009</v>
      </c>
      <c r="O1406" t="s">
        <v>78</v>
      </c>
      <c r="P1406" t="s">
        <v>78</v>
      </c>
      <c r="Q1406">
        <v>1000</v>
      </c>
      <c r="X1406">
        <v>0.28899999999999998</v>
      </c>
      <c r="Y1406">
        <v>1391.4</v>
      </c>
      <c r="Z1406">
        <v>0</v>
      </c>
      <c r="AA1406">
        <v>0</v>
      </c>
      <c r="AB1406">
        <v>0</v>
      </c>
      <c r="AC1406">
        <v>0</v>
      </c>
      <c r="AD1406">
        <v>1</v>
      </c>
      <c r="AE1406">
        <v>0</v>
      </c>
      <c r="AF1406" t="s">
        <v>3</v>
      </c>
      <c r="AG1406">
        <v>0.28899999999999998</v>
      </c>
      <c r="AH1406">
        <v>2</v>
      </c>
      <c r="AI1406">
        <v>69735888</v>
      </c>
      <c r="AJ1406">
        <v>1381</v>
      </c>
      <c r="AK1406">
        <v>3</v>
      </c>
      <c r="AL1406">
        <v>-402.1146</v>
      </c>
      <c r="AM1406">
        <v>0</v>
      </c>
      <c r="AN1406">
        <v>0</v>
      </c>
      <c r="AO1406">
        <v>0</v>
      </c>
      <c r="AP1406">
        <v>0</v>
      </c>
      <c r="AQ1406">
        <v>0</v>
      </c>
      <c r="AR1406">
        <v>1</v>
      </c>
    </row>
    <row r="1407" spans="1:44" x14ac:dyDescent="0.2">
      <c r="A1407">
        <f>ROW(Source!A1705)</f>
        <v>1705</v>
      </c>
      <c r="B1407">
        <v>69735901</v>
      </c>
      <c r="C1407">
        <v>69735881</v>
      </c>
      <c r="D1407">
        <v>27372117</v>
      </c>
      <c r="E1407">
        <v>1</v>
      </c>
      <c r="F1407">
        <v>1</v>
      </c>
      <c r="G1407">
        <v>1</v>
      </c>
      <c r="H1407">
        <v>3</v>
      </c>
      <c r="I1407" t="s">
        <v>419</v>
      </c>
      <c r="J1407" t="s">
        <v>1083</v>
      </c>
      <c r="K1407" t="s">
        <v>420</v>
      </c>
      <c r="L1407">
        <v>1348</v>
      </c>
      <c r="N1407">
        <v>1009</v>
      </c>
      <c r="O1407" t="s">
        <v>78</v>
      </c>
      <c r="P1407" t="s">
        <v>78</v>
      </c>
      <c r="Q1407">
        <v>1000</v>
      </c>
      <c r="X1407">
        <v>5.7000000000000002E-2</v>
      </c>
      <c r="Y1407">
        <v>1534.65</v>
      </c>
      <c r="Z1407">
        <v>0</v>
      </c>
      <c r="AA1407">
        <v>0</v>
      </c>
      <c r="AB1407">
        <v>0</v>
      </c>
      <c r="AC1407">
        <v>0</v>
      </c>
      <c r="AD1407">
        <v>1</v>
      </c>
      <c r="AE1407">
        <v>0</v>
      </c>
      <c r="AF1407" t="s">
        <v>3</v>
      </c>
      <c r="AG1407">
        <v>5.7000000000000002E-2</v>
      </c>
      <c r="AH1407">
        <v>2</v>
      </c>
      <c r="AI1407">
        <v>69735889</v>
      </c>
      <c r="AJ1407">
        <v>1382</v>
      </c>
      <c r="AK1407">
        <v>3</v>
      </c>
      <c r="AL1407">
        <v>-87.47505000000001</v>
      </c>
      <c r="AM1407">
        <v>0</v>
      </c>
      <c r="AN1407">
        <v>0</v>
      </c>
      <c r="AO1407">
        <v>0</v>
      </c>
      <c r="AP1407">
        <v>0</v>
      </c>
      <c r="AQ1407">
        <v>0</v>
      </c>
      <c r="AR1407">
        <v>1</v>
      </c>
    </row>
    <row r="1408" spans="1:44" x14ac:dyDescent="0.2">
      <c r="A1408">
        <f>ROW(Source!A1705)</f>
        <v>1705</v>
      </c>
      <c r="B1408">
        <v>69735902</v>
      </c>
      <c r="C1408">
        <v>69735881</v>
      </c>
      <c r="D1408">
        <v>27373116</v>
      </c>
      <c r="E1408">
        <v>1</v>
      </c>
      <c r="F1408">
        <v>1</v>
      </c>
      <c r="G1408">
        <v>1</v>
      </c>
      <c r="H1408">
        <v>3</v>
      </c>
      <c r="I1408" t="s">
        <v>423</v>
      </c>
      <c r="J1408" t="s">
        <v>1084</v>
      </c>
      <c r="K1408" t="s">
        <v>1085</v>
      </c>
      <c r="L1408">
        <v>1327</v>
      </c>
      <c r="N1408">
        <v>1005</v>
      </c>
      <c r="O1408" t="s">
        <v>56</v>
      </c>
      <c r="P1408" t="s">
        <v>56</v>
      </c>
      <c r="Q1408">
        <v>1</v>
      </c>
      <c r="X1408">
        <v>116</v>
      </c>
      <c r="Y1408">
        <v>5.29</v>
      </c>
      <c r="Z1408">
        <v>0</v>
      </c>
      <c r="AA1408">
        <v>0</v>
      </c>
      <c r="AB1408">
        <v>0</v>
      </c>
      <c r="AC1408">
        <v>0</v>
      </c>
      <c r="AD1408">
        <v>1</v>
      </c>
      <c r="AE1408">
        <v>0</v>
      </c>
      <c r="AF1408" t="s">
        <v>3</v>
      </c>
      <c r="AG1408">
        <v>116</v>
      </c>
      <c r="AH1408">
        <v>2</v>
      </c>
      <c r="AI1408">
        <v>69735890</v>
      </c>
      <c r="AJ1408">
        <v>1383</v>
      </c>
      <c r="AK1408">
        <v>3</v>
      </c>
      <c r="AL1408">
        <v>-613.64</v>
      </c>
      <c r="AM1408">
        <v>0</v>
      </c>
      <c r="AN1408">
        <v>0</v>
      </c>
      <c r="AO1408">
        <v>0</v>
      </c>
      <c r="AP1408">
        <v>0</v>
      </c>
      <c r="AQ1408">
        <v>0</v>
      </c>
      <c r="AR1408">
        <v>1</v>
      </c>
    </row>
    <row r="1409" spans="1:44" x14ac:dyDescent="0.2">
      <c r="A1409">
        <f>ROW(Source!A1705)</f>
        <v>1705</v>
      </c>
      <c r="B1409">
        <v>69735903</v>
      </c>
      <c r="C1409">
        <v>69735881</v>
      </c>
      <c r="D1409">
        <v>27371032</v>
      </c>
      <c r="E1409">
        <v>1</v>
      </c>
      <c r="F1409">
        <v>1</v>
      </c>
      <c r="G1409">
        <v>1</v>
      </c>
      <c r="H1409">
        <v>3</v>
      </c>
      <c r="I1409" t="s">
        <v>428</v>
      </c>
      <c r="J1409" t="s">
        <v>1086</v>
      </c>
      <c r="K1409" t="s">
        <v>429</v>
      </c>
      <c r="L1409">
        <v>1348</v>
      </c>
      <c r="N1409">
        <v>1009</v>
      </c>
      <c r="O1409" t="s">
        <v>78</v>
      </c>
      <c r="P1409" t="s">
        <v>78</v>
      </c>
      <c r="Q1409">
        <v>1000</v>
      </c>
      <c r="X1409">
        <v>9.5000000000000001E-2</v>
      </c>
      <c r="Y1409">
        <v>5646.9</v>
      </c>
      <c r="Z1409">
        <v>0</v>
      </c>
      <c r="AA1409">
        <v>0</v>
      </c>
      <c r="AB1409">
        <v>0</v>
      </c>
      <c r="AC1409">
        <v>0</v>
      </c>
      <c r="AD1409">
        <v>1</v>
      </c>
      <c r="AE1409">
        <v>0</v>
      </c>
      <c r="AF1409" t="s">
        <v>3</v>
      </c>
      <c r="AG1409">
        <v>9.5000000000000001E-2</v>
      </c>
      <c r="AH1409">
        <v>2</v>
      </c>
      <c r="AI1409">
        <v>69735891</v>
      </c>
      <c r="AJ1409">
        <v>1384</v>
      </c>
      <c r="AK1409">
        <v>3</v>
      </c>
      <c r="AL1409">
        <v>-536.45549999999992</v>
      </c>
      <c r="AM1409">
        <v>0</v>
      </c>
      <c r="AN1409">
        <v>0</v>
      </c>
      <c r="AO1409">
        <v>0</v>
      </c>
      <c r="AP1409">
        <v>0</v>
      </c>
      <c r="AQ1409">
        <v>0</v>
      </c>
      <c r="AR1409">
        <v>1</v>
      </c>
    </row>
    <row r="1410" spans="1:44" x14ac:dyDescent="0.2">
      <c r="A1410">
        <f>ROW(Source!A1705)</f>
        <v>1705</v>
      </c>
      <c r="B1410">
        <v>69735904</v>
      </c>
      <c r="C1410">
        <v>69735881</v>
      </c>
      <c r="D1410">
        <v>27371543</v>
      </c>
      <c r="E1410">
        <v>1</v>
      </c>
      <c r="F1410">
        <v>1</v>
      </c>
      <c r="G1410">
        <v>1</v>
      </c>
      <c r="H1410">
        <v>3</v>
      </c>
      <c r="I1410" t="s">
        <v>66</v>
      </c>
      <c r="J1410" t="s">
        <v>267</v>
      </c>
      <c r="K1410" t="s">
        <v>67</v>
      </c>
      <c r="L1410">
        <v>1346</v>
      </c>
      <c r="N1410">
        <v>1009</v>
      </c>
      <c r="O1410" t="s">
        <v>68</v>
      </c>
      <c r="P1410" t="s">
        <v>68</v>
      </c>
      <c r="Q1410">
        <v>1</v>
      </c>
      <c r="X1410">
        <v>0.5</v>
      </c>
      <c r="Y1410">
        <v>1.82</v>
      </c>
      <c r="Z1410">
        <v>0</v>
      </c>
      <c r="AA1410">
        <v>0</v>
      </c>
      <c r="AB1410">
        <v>0</v>
      </c>
      <c r="AC1410">
        <v>0</v>
      </c>
      <c r="AD1410">
        <v>1</v>
      </c>
      <c r="AE1410">
        <v>0</v>
      </c>
      <c r="AF1410" t="s">
        <v>3</v>
      </c>
      <c r="AG1410">
        <v>0.5</v>
      </c>
      <c r="AH1410">
        <v>2</v>
      </c>
      <c r="AI1410">
        <v>69735892</v>
      </c>
      <c r="AJ1410">
        <v>1385</v>
      </c>
      <c r="AK1410">
        <v>3</v>
      </c>
      <c r="AL1410">
        <v>-0.91</v>
      </c>
      <c r="AM1410">
        <v>0</v>
      </c>
      <c r="AN1410">
        <v>0</v>
      </c>
      <c r="AO1410">
        <v>0</v>
      </c>
      <c r="AP1410">
        <v>0</v>
      </c>
      <c r="AQ1410">
        <v>0</v>
      </c>
      <c r="AR1410">
        <v>1</v>
      </c>
    </row>
    <row r="1411" spans="1:44" x14ac:dyDescent="0.2">
      <c r="A1411">
        <f>ROW(Source!A1705)</f>
        <v>1705</v>
      </c>
      <c r="B1411">
        <v>69735905</v>
      </c>
      <c r="C1411">
        <v>69735881</v>
      </c>
      <c r="D1411">
        <v>27386812</v>
      </c>
      <c r="E1411">
        <v>1</v>
      </c>
      <c r="F1411">
        <v>1</v>
      </c>
      <c r="G1411">
        <v>1</v>
      </c>
      <c r="H1411">
        <v>3</v>
      </c>
      <c r="I1411" t="s">
        <v>1087</v>
      </c>
      <c r="J1411" t="s">
        <v>1088</v>
      </c>
      <c r="K1411" t="s">
        <v>1089</v>
      </c>
      <c r="L1411">
        <v>1348</v>
      </c>
      <c r="N1411">
        <v>1009</v>
      </c>
      <c r="O1411" t="s">
        <v>78</v>
      </c>
      <c r="P1411" t="s">
        <v>78</v>
      </c>
      <c r="Q1411">
        <v>1000</v>
      </c>
      <c r="X1411">
        <v>0.23100000000000001</v>
      </c>
      <c r="Y1411">
        <v>727.34</v>
      </c>
      <c r="Z1411">
        <v>0</v>
      </c>
      <c r="AA1411">
        <v>0</v>
      </c>
      <c r="AB1411">
        <v>0</v>
      </c>
      <c r="AC1411">
        <v>0</v>
      </c>
      <c r="AD1411">
        <v>1</v>
      </c>
      <c r="AE1411">
        <v>0</v>
      </c>
      <c r="AF1411" t="s">
        <v>3</v>
      </c>
      <c r="AG1411">
        <v>0.23100000000000001</v>
      </c>
      <c r="AH1411">
        <v>3</v>
      </c>
      <c r="AI1411">
        <v>-1</v>
      </c>
      <c r="AJ1411" t="s">
        <v>3</v>
      </c>
      <c r="AK1411">
        <v>4</v>
      </c>
      <c r="AL1411">
        <v>-168.01554000000002</v>
      </c>
      <c r="AM1411">
        <v>0</v>
      </c>
      <c r="AN1411">
        <v>0</v>
      </c>
      <c r="AO1411">
        <v>0</v>
      </c>
      <c r="AP1411">
        <v>0</v>
      </c>
      <c r="AQ1411">
        <v>0</v>
      </c>
      <c r="AR1411">
        <v>1</v>
      </c>
    </row>
    <row r="1412" spans="1:44" x14ac:dyDescent="0.2">
      <c r="A1412">
        <f>ROW(Source!A1706)</f>
        <v>1706</v>
      </c>
      <c r="B1412">
        <v>69735893</v>
      </c>
      <c r="C1412">
        <v>69735881</v>
      </c>
      <c r="D1412">
        <v>27501160</v>
      </c>
      <c r="E1412">
        <v>1</v>
      </c>
      <c r="F1412">
        <v>1</v>
      </c>
      <c r="G1412">
        <v>1</v>
      </c>
      <c r="H1412">
        <v>1</v>
      </c>
      <c r="I1412" t="s">
        <v>1038</v>
      </c>
      <c r="J1412" t="s">
        <v>3</v>
      </c>
      <c r="K1412" t="s">
        <v>1039</v>
      </c>
      <c r="L1412">
        <v>1369</v>
      </c>
      <c r="N1412">
        <v>1013</v>
      </c>
      <c r="O1412" t="s">
        <v>974</v>
      </c>
      <c r="P1412" t="s">
        <v>974</v>
      </c>
      <c r="Q1412">
        <v>1</v>
      </c>
      <c r="X1412">
        <v>46.18</v>
      </c>
      <c r="Y1412">
        <v>0</v>
      </c>
      <c r="Z1412">
        <v>0</v>
      </c>
      <c r="AA1412">
        <v>0</v>
      </c>
      <c r="AB1412">
        <v>11.37</v>
      </c>
      <c r="AC1412">
        <v>0</v>
      </c>
      <c r="AD1412">
        <v>1</v>
      </c>
      <c r="AE1412">
        <v>1</v>
      </c>
      <c r="AF1412" t="s">
        <v>3</v>
      </c>
      <c r="AG1412">
        <v>46.18</v>
      </c>
      <c r="AH1412">
        <v>2</v>
      </c>
      <c r="AI1412">
        <v>69735882</v>
      </c>
      <c r="AJ1412">
        <v>1386</v>
      </c>
      <c r="AK1412">
        <v>0</v>
      </c>
      <c r="AL1412">
        <v>0</v>
      </c>
      <c r="AM1412">
        <v>0</v>
      </c>
      <c r="AN1412">
        <v>0</v>
      </c>
      <c r="AO1412">
        <v>0</v>
      </c>
      <c r="AP1412">
        <v>0</v>
      </c>
      <c r="AQ1412">
        <v>0</v>
      </c>
      <c r="AR1412">
        <v>0</v>
      </c>
    </row>
    <row r="1413" spans="1:44" x14ac:dyDescent="0.2">
      <c r="A1413">
        <f>ROW(Source!A1706)</f>
        <v>1706</v>
      </c>
      <c r="B1413">
        <v>69735894</v>
      </c>
      <c r="C1413">
        <v>69735881</v>
      </c>
      <c r="D1413">
        <v>121548</v>
      </c>
      <c r="E1413">
        <v>1</v>
      </c>
      <c r="F1413">
        <v>1</v>
      </c>
      <c r="G1413">
        <v>1</v>
      </c>
      <c r="H1413">
        <v>1</v>
      </c>
      <c r="I1413" t="s">
        <v>36</v>
      </c>
      <c r="J1413" t="s">
        <v>3</v>
      </c>
      <c r="K1413" t="s">
        <v>981</v>
      </c>
      <c r="L1413">
        <v>608254</v>
      </c>
      <c r="N1413">
        <v>1013</v>
      </c>
      <c r="O1413" t="s">
        <v>982</v>
      </c>
      <c r="P1413" t="s">
        <v>982</v>
      </c>
      <c r="Q1413">
        <v>1</v>
      </c>
      <c r="X1413">
        <v>0.39</v>
      </c>
      <c r="Y1413">
        <v>0</v>
      </c>
      <c r="Z1413">
        <v>0</v>
      </c>
      <c r="AA1413">
        <v>0</v>
      </c>
      <c r="AB1413">
        <v>0</v>
      </c>
      <c r="AC1413">
        <v>0</v>
      </c>
      <c r="AD1413">
        <v>1</v>
      </c>
      <c r="AE1413">
        <v>2</v>
      </c>
      <c r="AF1413" t="s">
        <v>3</v>
      </c>
      <c r="AG1413">
        <v>0.39</v>
      </c>
      <c r="AH1413">
        <v>2</v>
      </c>
      <c r="AI1413">
        <v>69735883</v>
      </c>
      <c r="AJ1413">
        <v>1387</v>
      </c>
      <c r="AK1413">
        <v>0</v>
      </c>
      <c r="AL1413">
        <v>0</v>
      </c>
      <c r="AM1413">
        <v>0</v>
      </c>
      <c r="AN1413">
        <v>0</v>
      </c>
      <c r="AO1413">
        <v>0</v>
      </c>
      <c r="AP1413">
        <v>0</v>
      </c>
      <c r="AQ1413">
        <v>0</v>
      </c>
      <c r="AR1413">
        <v>0</v>
      </c>
    </row>
    <row r="1414" spans="1:44" x14ac:dyDescent="0.2">
      <c r="A1414">
        <f>ROW(Source!A1706)</f>
        <v>1706</v>
      </c>
      <c r="B1414">
        <v>69735895</v>
      </c>
      <c r="C1414">
        <v>69735881</v>
      </c>
      <c r="D1414">
        <v>27439630</v>
      </c>
      <c r="E1414">
        <v>1</v>
      </c>
      <c r="F1414">
        <v>1</v>
      </c>
      <c r="G1414">
        <v>1</v>
      </c>
      <c r="H1414">
        <v>2</v>
      </c>
      <c r="I1414" t="s">
        <v>986</v>
      </c>
      <c r="J1414" t="s">
        <v>987</v>
      </c>
      <c r="K1414" t="s">
        <v>988</v>
      </c>
      <c r="L1414">
        <v>1368</v>
      </c>
      <c r="N1414">
        <v>1011</v>
      </c>
      <c r="O1414" t="s">
        <v>978</v>
      </c>
      <c r="P1414" t="s">
        <v>978</v>
      </c>
      <c r="Q1414">
        <v>1</v>
      </c>
      <c r="X1414">
        <v>0.39</v>
      </c>
      <c r="Y1414">
        <v>0</v>
      </c>
      <c r="Z1414">
        <v>31.27</v>
      </c>
      <c r="AA1414">
        <v>13.61</v>
      </c>
      <c r="AB1414">
        <v>0</v>
      </c>
      <c r="AC1414">
        <v>0</v>
      </c>
      <c r="AD1414">
        <v>1</v>
      </c>
      <c r="AE1414">
        <v>0</v>
      </c>
      <c r="AF1414" t="s">
        <v>3</v>
      </c>
      <c r="AG1414">
        <v>0.39</v>
      </c>
      <c r="AH1414">
        <v>2</v>
      </c>
      <c r="AI1414">
        <v>69735884</v>
      </c>
      <c r="AJ1414">
        <v>1388</v>
      </c>
      <c r="AK1414">
        <v>0</v>
      </c>
      <c r="AL1414">
        <v>0</v>
      </c>
      <c r="AM1414">
        <v>0</v>
      </c>
      <c r="AN1414">
        <v>0</v>
      </c>
      <c r="AO1414">
        <v>0</v>
      </c>
      <c r="AP1414">
        <v>0</v>
      </c>
      <c r="AQ1414">
        <v>0</v>
      </c>
      <c r="AR1414">
        <v>0</v>
      </c>
    </row>
    <row r="1415" spans="1:44" x14ac:dyDescent="0.2">
      <c r="A1415">
        <f>ROW(Source!A1706)</f>
        <v>1706</v>
      </c>
      <c r="B1415">
        <v>69735896</v>
      </c>
      <c r="C1415">
        <v>69735881</v>
      </c>
      <c r="D1415">
        <v>27440113</v>
      </c>
      <c r="E1415">
        <v>1</v>
      </c>
      <c r="F1415">
        <v>1</v>
      </c>
      <c r="G1415">
        <v>1</v>
      </c>
      <c r="H1415">
        <v>2</v>
      </c>
      <c r="I1415" t="s">
        <v>1032</v>
      </c>
      <c r="J1415" t="s">
        <v>1033</v>
      </c>
      <c r="K1415" t="s">
        <v>1034</v>
      </c>
      <c r="L1415">
        <v>1368</v>
      </c>
      <c r="N1415">
        <v>1011</v>
      </c>
      <c r="O1415" t="s">
        <v>978</v>
      </c>
      <c r="P1415" t="s">
        <v>978</v>
      </c>
      <c r="Q1415">
        <v>1</v>
      </c>
      <c r="X1415">
        <v>8.0500000000000007</v>
      </c>
      <c r="Y1415">
        <v>0</v>
      </c>
      <c r="Z1415">
        <v>29.26</v>
      </c>
      <c r="AA1415">
        <v>0</v>
      </c>
      <c r="AB1415">
        <v>0</v>
      </c>
      <c r="AC1415">
        <v>0</v>
      </c>
      <c r="AD1415">
        <v>1</v>
      </c>
      <c r="AE1415">
        <v>0</v>
      </c>
      <c r="AF1415" t="s">
        <v>3</v>
      </c>
      <c r="AG1415">
        <v>8.0500000000000007</v>
      </c>
      <c r="AH1415">
        <v>2</v>
      </c>
      <c r="AI1415">
        <v>69735885</v>
      </c>
      <c r="AJ1415">
        <v>1389</v>
      </c>
      <c r="AK1415">
        <v>0</v>
      </c>
      <c r="AL1415">
        <v>0</v>
      </c>
      <c r="AM1415">
        <v>0</v>
      </c>
      <c r="AN1415">
        <v>0</v>
      </c>
      <c r="AO1415">
        <v>0</v>
      </c>
      <c r="AP1415">
        <v>0</v>
      </c>
      <c r="AQ1415">
        <v>0</v>
      </c>
      <c r="AR1415">
        <v>0</v>
      </c>
    </row>
    <row r="1416" spans="1:44" x14ac:dyDescent="0.2">
      <c r="A1416">
        <f>ROW(Source!A1706)</f>
        <v>1706</v>
      </c>
      <c r="B1416">
        <v>69735897</v>
      </c>
      <c r="C1416">
        <v>69735881</v>
      </c>
      <c r="D1416">
        <v>27441197</v>
      </c>
      <c r="E1416">
        <v>1</v>
      </c>
      <c r="F1416">
        <v>1</v>
      </c>
      <c r="G1416">
        <v>1</v>
      </c>
      <c r="H1416">
        <v>2</v>
      </c>
      <c r="I1416" t="s">
        <v>1035</v>
      </c>
      <c r="J1416" t="s">
        <v>1036</v>
      </c>
      <c r="K1416" t="s">
        <v>1037</v>
      </c>
      <c r="L1416">
        <v>1368</v>
      </c>
      <c r="N1416">
        <v>1011</v>
      </c>
      <c r="O1416" t="s">
        <v>978</v>
      </c>
      <c r="P1416" t="s">
        <v>978</v>
      </c>
      <c r="Q1416">
        <v>1</v>
      </c>
      <c r="X1416">
        <v>6</v>
      </c>
      <c r="Y1416">
        <v>0</v>
      </c>
      <c r="Z1416">
        <v>2.7</v>
      </c>
      <c r="AA1416">
        <v>0</v>
      </c>
      <c r="AB1416">
        <v>0</v>
      </c>
      <c r="AC1416">
        <v>0</v>
      </c>
      <c r="AD1416">
        <v>1</v>
      </c>
      <c r="AE1416">
        <v>0</v>
      </c>
      <c r="AF1416" t="s">
        <v>3</v>
      </c>
      <c r="AG1416">
        <v>6</v>
      </c>
      <c r="AH1416">
        <v>2</v>
      </c>
      <c r="AI1416">
        <v>69735886</v>
      </c>
      <c r="AJ1416">
        <v>1390</v>
      </c>
      <c r="AK1416">
        <v>0</v>
      </c>
      <c r="AL1416">
        <v>0</v>
      </c>
      <c r="AM1416">
        <v>0</v>
      </c>
      <c r="AN1416">
        <v>0</v>
      </c>
      <c r="AO1416">
        <v>0</v>
      </c>
      <c r="AP1416">
        <v>0</v>
      </c>
      <c r="AQ1416">
        <v>0</v>
      </c>
      <c r="AR1416">
        <v>0</v>
      </c>
    </row>
    <row r="1417" spans="1:44" x14ac:dyDescent="0.2">
      <c r="A1417">
        <f>ROW(Source!A1706)</f>
        <v>1706</v>
      </c>
      <c r="B1417">
        <v>69735898</v>
      </c>
      <c r="C1417">
        <v>69735881</v>
      </c>
      <c r="D1417">
        <v>27441327</v>
      </c>
      <c r="E1417">
        <v>1</v>
      </c>
      <c r="F1417">
        <v>1</v>
      </c>
      <c r="G1417">
        <v>1</v>
      </c>
      <c r="H1417">
        <v>2</v>
      </c>
      <c r="I1417" t="s">
        <v>975</v>
      </c>
      <c r="J1417" t="s">
        <v>976</v>
      </c>
      <c r="K1417" t="s">
        <v>977</v>
      </c>
      <c r="L1417">
        <v>1368</v>
      </c>
      <c r="N1417">
        <v>1011</v>
      </c>
      <c r="O1417" t="s">
        <v>978</v>
      </c>
      <c r="P1417" t="s">
        <v>978</v>
      </c>
      <c r="Q1417">
        <v>1</v>
      </c>
      <c r="X1417">
        <v>0.59</v>
      </c>
      <c r="Y1417">
        <v>0</v>
      </c>
      <c r="Z1417">
        <v>93.37</v>
      </c>
      <c r="AA1417">
        <v>11.69</v>
      </c>
      <c r="AB1417">
        <v>0</v>
      </c>
      <c r="AC1417">
        <v>0</v>
      </c>
      <c r="AD1417">
        <v>1</v>
      </c>
      <c r="AE1417">
        <v>0</v>
      </c>
      <c r="AF1417" t="s">
        <v>3</v>
      </c>
      <c r="AG1417">
        <v>0.59</v>
      </c>
      <c r="AH1417">
        <v>2</v>
      </c>
      <c r="AI1417">
        <v>69735887</v>
      </c>
      <c r="AJ1417">
        <v>1391</v>
      </c>
      <c r="AK1417">
        <v>0</v>
      </c>
      <c r="AL1417">
        <v>0</v>
      </c>
      <c r="AM1417">
        <v>0</v>
      </c>
      <c r="AN1417">
        <v>0</v>
      </c>
      <c r="AO1417">
        <v>0</v>
      </c>
      <c r="AP1417">
        <v>0</v>
      </c>
      <c r="AQ1417">
        <v>0</v>
      </c>
      <c r="AR1417">
        <v>0</v>
      </c>
    </row>
    <row r="1418" spans="1:44" x14ac:dyDescent="0.2">
      <c r="A1418">
        <f>ROW(Source!A1706)</f>
        <v>1706</v>
      </c>
      <c r="B1418">
        <v>69735899</v>
      </c>
      <c r="C1418">
        <v>69735881</v>
      </c>
      <c r="D1418">
        <v>27370860</v>
      </c>
      <c r="E1418">
        <v>1</v>
      </c>
      <c r="F1418">
        <v>1</v>
      </c>
      <c r="G1418">
        <v>1</v>
      </c>
      <c r="H1418">
        <v>3</v>
      </c>
      <c r="I1418" t="s">
        <v>1080</v>
      </c>
      <c r="J1418" t="s">
        <v>1081</v>
      </c>
      <c r="K1418" t="s">
        <v>1082</v>
      </c>
      <c r="L1418">
        <v>1348</v>
      </c>
      <c r="N1418">
        <v>1009</v>
      </c>
      <c r="O1418" t="s">
        <v>78</v>
      </c>
      <c r="P1418" t="s">
        <v>78</v>
      </c>
      <c r="Q1418">
        <v>1000</v>
      </c>
      <c r="X1418">
        <v>1.4E-2</v>
      </c>
      <c r="Y1418">
        <v>1083.3800000000001</v>
      </c>
      <c r="Z1418">
        <v>0</v>
      </c>
      <c r="AA1418">
        <v>0</v>
      </c>
      <c r="AB1418">
        <v>0</v>
      </c>
      <c r="AC1418">
        <v>0</v>
      </c>
      <c r="AD1418">
        <v>1</v>
      </c>
      <c r="AE1418">
        <v>0</v>
      </c>
      <c r="AF1418" t="s">
        <v>3</v>
      </c>
      <c r="AG1418">
        <v>1.4E-2</v>
      </c>
      <c r="AH1418">
        <v>3</v>
      </c>
      <c r="AI1418">
        <v>-1</v>
      </c>
      <c r="AJ1418" t="s">
        <v>3</v>
      </c>
      <c r="AK1418">
        <v>4</v>
      </c>
      <c r="AL1418">
        <v>-15.167320000000002</v>
      </c>
      <c r="AM1418">
        <v>0</v>
      </c>
      <c r="AN1418">
        <v>0</v>
      </c>
      <c r="AO1418">
        <v>0</v>
      </c>
      <c r="AP1418">
        <v>0</v>
      </c>
      <c r="AQ1418">
        <v>0</v>
      </c>
      <c r="AR1418">
        <v>1</v>
      </c>
    </row>
    <row r="1419" spans="1:44" x14ac:dyDescent="0.2">
      <c r="A1419">
        <f>ROW(Source!A1706)</f>
        <v>1706</v>
      </c>
      <c r="B1419">
        <v>69735900</v>
      </c>
      <c r="C1419">
        <v>69735881</v>
      </c>
      <c r="D1419">
        <v>27372116</v>
      </c>
      <c r="E1419">
        <v>1</v>
      </c>
      <c r="F1419">
        <v>1</v>
      </c>
      <c r="G1419">
        <v>1</v>
      </c>
      <c r="H1419">
        <v>3</v>
      </c>
      <c r="I1419" t="s">
        <v>414</v>
      </c>
      <c r="J1419" t="s">
        <v>1076</v>
      </c>
      <c r="K1419" t="s">
        <v>415</v>
      </c>
      <c r="L1419">
        <v>1348</v>
      </c>
      <c r="N1419">
        <v>1009</v>
      </c>
      <c r="O1419" t="s">
        <v>78</v>
      </c>
      <c r="P1419" t="s">
        <v>78</v>
      </c>
      <c r="Q1419">
        <v>1000</v>
      </c>
      <c r="X1419">
        <v>0.28899999999999998</v>
      </c>
      <c r="Y1419">
        <v>1391.4</v>
      </c>
      <c r="Z1419">
        <v>0</v>
      </c>
      <c r="AA1419">
        <v>0</v>
      </c>
      <c r="AB1419">
        <v>0</v>
      </c>
      <c r="AC1419">
        <v>0</v>
      </c>
      <c r="AD1419">
        <v>1</v>
      </c>
      <c r="AE1419">
        <v>0</v>
      </c>
      <c r="AF1419" t="s">
        <v>3</v>
      </c>
      <c r="AG1419">
        <v>0.28899999999999998</v>
      </c>
      <c r="AH1419">
        <v>2</v>
      </c>
      <c r="AI1419">
        <v>69735888</v>
      </c>
      <c r="AJ1419">
        <v>1392</v>
      </c>
      <c r="AK1419">
        <v>3</v>
      </c>
      <c r="AL1419">
        <v>-402.1146</v>
      </c>
      <c r="AM1419">
        <v>0</v>
      </c>
      <c r="AN1419">
        <v>0</v>
      </c>
      <c r="AO1419">
        <v>0</v>
      </c>
      <c r="AP1419">
        <v>0</v>
      </c>
      <c r="AQ1419">
        <v>0</v>
      </c>
      <c r="AR1419">
        <v>1</v>
      </c>
    </row>
    <row r="1420" spans="1:44" x14ac:dyDescent="0.2">
      <c r="A1420">
        <f>ROW(Source!A1706)</f>
        <v>1706</v>
      </c>
      <c r="B1420">
        <v>69735901</v>
      </c>
      <c r="C1420">
        <v>69735881</v>
      </c>
      <c r="D1420">
        <v>27372117</v>
      </c>
      <c r="E1420">
        <v>1</v>
      </c>
      <c r="F1420">
        <v>1</v>
      </c>
      <c r="G1420">
        <v>1</v>
      </c>
      <c r="H1420">
        <v>3</v>
      </c>
      <c r="I1420" t="s">
        <v>419</v>
      </c>
      <c r="J1420" t="s">
        <v>1083</v>
      </c>
      <c r="K1420" t="s">
        <v>420</v>
      </c>
      <c r="L1420">
        <v>1348</v>
      </c>
      <c r="N1420">
        <v>1009</v>
      </c>
      <c r="O1420" t="s">
        <v>78</v>
      </c>
      <c r="P1420" t="s">
        <v>78</v>
      </c>
      <c r="Q1420">
        <v>1000</v>
      </c>
      <c r="X1420">
        <v>5.7000000000000002E-2</v>
      </c>
      <c r="Y1420">
        <v>1534.65</v>
      </c>
      <c r="Z1420">
        <v>0</v>
      </c>
      <c r="AA1420">
        <v>0</v>
      </c>
      <c r="AB1420">
        <v>0</v>
      </c>
      <c r="AC1420">
        <v>0</v>
      </c>
      <c r="AD1420">
        <v>1</v>
      </c>
      <c r="AE1420">
        <v>0</v>
      </c>
      <c r="AF1420" t="s">
        <v>3</v>
      </c>
      <c r="AG1420">
        <v>5.7000000000000002E-2</v>
      </c>
      <c r="AH1420">
        <v>2</v>
      </c>
      <c r="AI1420">
        <v>69735889</v>
      </c>
      <c r="AJ1420">
        <v>1393</v>
      </c>
      <c r="AK1420">
        <v>3</v>
      </c>
      <c r="AL1420">
        <v>-87.47505000000001</v>
      </c>
      <c r="AM1420">
        <v>0</v>
      </c>
      <c r="AN1420">
        <v>0</v>
      </c>
      <c r="AO1420">
        <v>0</v>
      </c>
      <c r="AP1420">
        <v>0</v>
      </c>
      <c r="AQ1420">
        <v>0</v>
      </c>
      <c r="AR1420">
        <v>1</v>
      </c>
    </row>
    <row r="1421" spans="1:44" x14ac:dyDescent="0.2">
      <c r="A1421">
        <f>ROW(Source!A1706)</f>
        <v>1706</v>
      </c>
      <c r="B1421">
        <v>69735902</v>
      </c>
      <c r="C1421">
        <v>69735881</v>
      </c>
      <c r="D1421">
        <v>27373116</v>
      </c>
      <c r="E1421">
        <v>1</v>
      </c>
      <c r="F1421">
        <v>1</v>
      </c>
      <c r="G1421">
        <v>1</v>
      </c>
      <c r="H1421">
        <v>3</v>
      </c>
      <c r="I1421" t="s">
        <v>423</v>
      </c>
      <c r="J1421" t="s">
        <v>1084</v>
      </c>
      <c r="K1421" t="s">
        <v>1085</v>
      </c>
      <c r="L1421">
        <v>1327</v>
      </c>
      <c r="N1421">
        <v>1005</v>
      </c>
      <c r="O1421" t="s">
        <v>56</v>
      </c>
      <c r="P1421" t="s">
        <v>56</v>
      </c>
      <c r="Q1421">
        <v>1</v>
      </c>
      <c r="X1421">
        <v>116</v>
      </c>
      <c r="Y1421">
        <v>5.29</v>
      </c>
      <c r="Z1421">
        <v>0</v>
      </c>
      <c r="AA1421">
        <v>0</v>
      </c>
      <c r="AB1421">
        <v>0</v>
      </c>
      <c r="AC1421">
        <v>0</v>
      </c>
      <c r="AD1421">
        <v>1</v>
      </c>
      <c r="AE1421">
        <v>0</v>
      </c>
      <c r="AF1421" t="s">
        <v>3</v>
      </c>
      <c r="AG1421">
        <v>116</v>
      </c>
      <c r="AH1421">
        <v>2</v>
      </c>
      <c r="AI1421">
        <v>69735890</v>
      </c>
      <c r="AJ1421">
        <v>1394</v>
      </c>
      <c r="AK1421">
        <v>3</v>
      </c>
      <c r="AL1421">
        <v>-613.64</v>
      </c>
      <c r="AM1421">
        <v>0</v>
      </c>
      <c r="AN1421">
        <v>0</v>
      </c>
      <c r="AO1421">
        <v>0</v>
      </c>
      <c r="AP1421">
        <v>0</v>
      </c>
      <c r="AQ1421">
        <v>0</v>
      </c>
      <c r="AR1421">
        <v>1</v>
      </c>
    </row>
    <row r="1422" spans="1:44" x14ac:dyDescent="0.2">
      <c r="A1422">
        <f>ROW(Source!A1706)</f>
        <v>1706</v>
      </c>
      <c r="B1422">
        <v>69735903</v>
      </c>
      <c r="C1422">
        <v>69735881</v>
      </c>
      <c r="D1422">
        <v>27371032</v>
      </c>
      <c r="E1422">
        <v>1</v>
      </c>
      <c r="F1422">
        <v>1</v>
      </c>
      <c r="G1422">
        <v>1</v>
      </c>
      <c r="H1422">
        <v>3</v>
      </c>
      <c r="I1422" t="s">
        <v>428</v>
      </c>
      <c r="J1422" t="s">
        <v>1086</v>
      </c>
      <c r="K1422" t="s">
        <v>429</v>
      </c>
      <c r="L1422">
        <v>1348</v>
      </c>
      <c r="N1422">
        <v>1009</v>
      </c>
      <c r="O1422" t="s">
        <v>78</v>
      </c>
      <c r="P1422" t="s">
        <v>78</v>
      </c>
      <c r="Q1422">
        <v>1000</v>
      </c>
      <c r="X1422">
        <v>9.5000000000000001E-2</v>
      </c>
      <c r="Y1422">
        <v>5646.9</v>
      </c>
      <c r="Z1422">
        <v>0</v>
      </c>
      <c r="AA1422">
        <v>0</v>
      </c>
      <c r="AB1422">
        <v>0</v>
      </c>
      <c r="AC1422">
        <v>0</v>
      </c>
      <c r="AD1422">
        <v>1</v>
      </c>
      <c r="AE1422">
        <v>0</v>
      </c>
      <c r="AF1422" t="s">
        <v>3</v>
      </c>
      <c r="AG1422">
        <v>9.5000000000000001E-2</v>
      </c>
      <c r="AH1422">
        <v>2</v>
      </c>
      <c r="AI1422">
        <v>69735891</v>
      </c>
      <c r="AJ1422">
        <v>1395</v>
      </c>
      <c r="AK1422">
        <v>3</v>
      </c>
      <c r="AL1422">
        <v>-536.45549999999992</v>
      </c>
      <c r="AM1422">
        <v>0</v>
      </c>
      <c r="AN1422">
        <v>0</v>
      </c>
      <c r="AO1422">
        <v>0</v>
      </c>
      <c r="AP1422">
        <v>0</v>
      </c>
      <c r="AQ1422">
        <v>0</v>
      </c>
      <c r="AR1422">
        <v>1</v>
      </c>
    </row>
    <row r="1423" spans="1:44" x14ac:dyDescent="0.2">
      <c r="A1423">
        <f>ROW(Source!A1706)</f>
        <v>1706</v>
      </c>
      <c r="B1423">
        <v>69735904</v>
      </c>
      <c r="C1423">
        <v>69735881</v>
      </c>
      <c r="D1423">
        <v>27371543</v>
      </c>
      <c r="E1423">
        <v>1</v>
      </c>
      <c r="F1423">
        <v>1</v>
      </c>
      <c r="G1423">
        <v>1</v>
      </c>
      <c r="H1423">
        <v>3</v>
      </c>
      <c r="I1423" t="s">
        <v>66</v>
      </c>
      <c r="J1423" t="s">
        <v>267</v>
      </c>
      <c r="K1423" t="s">
        <v>67</v>
      </c>
      <c r="L1423">
        <v>1346</v>
      </c>
      <c r="N1423">
        <v>1009</v>
      </c>
      <c r="O1423" t="s">
        <v>68</v>
      </c>
      <c r="P1423" t="s">
        <v>68</v>
      </c>
      <c r="Q1423">
        <v>1</v>
      </c>
      <c r="X1423">
        <v>0.5</v>
      </c>
      <c r="Y1423">
        <v>1.82</v>
      </c>
      <c r="Z1423">
        <v>0</v>
      </c>
      <c r="AA1423">
        <v>0</v>
      </c>
      <c r="AB1423">
        <v>0</v>
      </c>
      <c r="AC1423">
        <v>0</v>
      </c>
      <c r="AD1423">
        <v>1</v>
      </c>
      <c r="AE1423">
        <v>0</v>
      </c>
      <c r="AF1423" t="s">
        <v>3</v>
      </c>
      <c r="AG1423">
        <v>0.5</v>
      </c>
      <c r="AH1423">
        <v>2</v>
      </c>
      <c r="AI1423">
        <v>69735892</v>
      </c>
      <c r="AJ1423">
        <v>1396</v>
      </c>
      <c r="AK1423">
        <v>3</v>
      </c>
      <c r="AL1423">
        <v>-0.91</v>
      </c>
      <c r="AM1423">
        <v>0</v>
      </c>
      <c r="AN1423">
        <v>0</v>
      </c>
      <c r="AO1423">
        <v>0</v>
      </c>
      <c r="AP1423">
        <v>0</v>
      </c>
      <c r="AQ1423">
        <v>0</v>
      </c>
      <c r="AR1423">
        <v>1</v>
      </c>
    </row>
    <row r="1424" spans="1:44" x14ac:dyDescent="0.2">
      <c r="A1424">
        <f>ROW(Source!A1706)</f>
        <v>1706</v>
      </c>
      <c r="B1424">
        <v>69735905</v>
      </c>
      <c r="C1424">
        <v>69735881</v>
      </c>
      <c r="D1424">
        <v>27386812</v>
      </c>
      <c r="E1424">
        <v>1</v>
      </c>
      <c r="F1424">
        <v>1</v>
      </c>
      <c r="G1424">
        <v>1</v>
      </c>
      <c r="H1424">
        <v>3</v>
      </c>
      <c r="I1424" t="s">
        <v>1087</v>
      </c>
      <c r="J1424" t="s">
        <v>1088</v>
      </c>
      <c r="K1424" t="s">
        <v>1089</v>
      </c>
      <c r="L1424">
        <v>1348</v>
      </c>
      <c r="N1424">
        <v>1009</v>
      </c>
      <c r="O1424" t="s">
        <v>78</v>
      </c>
      <c r="P1424" t="s">
        <v>78</v>
      </c>
      <c r="Q1424">
        <v>1000</v>
      </c>
      <c r="X1424">
        <v>0.23100000000000001</v>
      </c>
      <c r="Y1424">
        <v>727.34</v>
      </c>
      <c r="Z1424">
        <v>0</v>
      </c>
      <c r="AA1424">
        <v>0</v>
      </c>
      <c r="AB1424">
        <v>0</v>
      </c>
      <c r="AC1424">
        <v>0</v>
      </c>
      <c r="AD1424">
        <v>1</v>
      </c>
      <c r="AE1424">
        <v>0</v>
      </c>
      <c r="AF1424" t="s">
        <v>3</v>
      </c>
      <c r="AG1424">
        <v>0.23100000000000001</v>
      </c>
      <c r="AH1424">
        <v>3</v>
      </c>
      <c r="AI1424">
        <v>-1</v>
      </c>
      <c r="AJ1424" t="s">
        <v>3</v>
      </c>
      <c r="AK1424">
        <v>4</v>
      </c>
      <c r="AL1424">
        <v>-168.01554000000002</v>
      </c>
      <c r="AM1424">
        <v>0</v>
      </c>
      <c r="AN1424">
        <v>0</v>
      </c>
      <c r="AO1424">
        <v>0</v>
      </c>
      <c r="AP1424">
        <v>0</v>
      </c>
      <c r="AQ1424">
        <v>0</v>
      </c>
      <c r="AR1424">
        <v>1</v>
      </c>
    </row>
    <row r="1425" spans="1:44" x14ac:dyDescent="0.2">
      <c r="A1425">
        <f>ROW(Source!A1717)</f>
        <v>1717</v>
      </c>
      <c r="B1425">
        <v>69735922</v>
      </c>
      <c r="C1425">
        <v>69735911</v>
      </c>
      <c r="D1425">
        <v>27501160</v>
      </c>
      <c r="E1425">
        <v>1</v>
      </c>
      <c r="F1425">
        <v>1</v>
      </c>
      <c r="G1425">
        <v>1</v>
      </c>
      <c r="H1425">
        <v>1</v>
      </c>
      <c r="I1425" t="s">
        <v>1038</v>
      </c>
      <c r="J1425" t="s">
        <v>3</v>
      </c>
      <c r="K1425" t="s">
        <v>1039</v>
      </c>
      <c r="L1425">
        <v>1369</v>
      </c>
      <c r="N1425">
        <v>1013</v>
      </c>
      <c r="O1425" t="s">
        <v>974</v>
      </c>
      <c r="P1425" t="s">
        <v>974</v>
      </c>
      <c r="Q1425">
        <v>1</v>
      </c>
      <c r="X1425">
        <v>27.86</v>
      </c>
      <c r="Y1425">
        <v>0</v>
      </c>
      <c r="Z1425">
        <v>0</v>
      </c>
      <c r="AA1425">
        <v>0</v>
      </c>
      <c r="AB1425">
        <v>11.37</v>
      </c>
      <c r="AC1425">
        <v>0</v>
      </c>
      <c r="AD1425">
        <v>1</v>
      </c>
      <c r="AE1425">
        <v>1</v>
      </c>
      <c r="AF1425" t="s">
        <v>3</v>
      </c>
      <c r="AG1425">
        <v>27.86</v>
      </c>
      <c r="AH1425">
        <v>2</v>
      </c>
      <c r="AI1425">
        <v>69735912</v>
      </c>
      <c r="AJ1425">
        <v>1397</v>
      </c>
      <c r="AK1425">
        <v>0</v>
      </c>
      <c r="AL1425">
        <v>0</v>
      </c>
      <c r="AM1425">
        <v>0</v>
      </c>
      <c r="AN1425">
        <v>0</v>
      </c>
      <c r="AO1425">
        <v>0</v>
      </c>
      <c r="AP1425">
        <v>0</v>
      </c>
      <c r="AQ1425">
        <v>0</v>
      </c>
      <c r="AR1425">
        <v>0</v>
      </c>
    </row>
    <row r="1426" spans="1:44" x14ac:dyDescent="0.2">
      <c r="A1426">
        <f>ROW(Source!A1717)</f>
        <v>1717</v>
      </c>
      <c r="B1426">
        <v>69735923</v>
      </c>
      <c r="C1426">
        <v>69735911</v>
      </c>
      <c r="D1426">
        <v>121548</v>
      </c>
      <c r="E1426">
        <v>1</v>
      </c>
      <c r="F1426">
        <v>1</v>
      </c>
      <c r="G1426">
        <v>1</v>
      </c>
      <c r="H1426">
        <v>1</v>
      </c>
      <c r="I1426" t="s">
        <v>36</v>
      </c>
      <c r="J1426" t="s">
        <v>3</v>
      </c>
      <c r="K1426" t="s">
        <v>981</v>
      </c>
      <c r="L1426">
        <v>608254</v>
      </c>
      <c r="N1426">
        <v>1013</v>
      </c>
      <c r="O1426" t="s">
        <v>982</v>
      </c>
      <c r="P1426" t="s">
        <v>982</v>
      </c>
      <c r="Q1426">
        <v>1</v>
      </c>
      <c r="X1426">
        <v>0.23</v>
      </c>
      <c r="Y1426">
        <v>0</v>
      </c>
      <c r="Z1426">
        <v>0</v>
      </c>
      <c r="AA1426">
        <v>0</v>
      </c>
      <c r="AB1426">
        <v>0</v>
      </c>
      <c r="AC1426">
        <v>0</v>
      </c>
      <c r="AD1426">
        <v>1</v>
      </c>
      <c r="AE1426">
        <v>2</v>
      </c>
      <c r="AF1426" t="s">
        <v>3</v>
      </c>
      <c r="AG1426">
        <v>0.23</v>
      </c>
      <c r="AH1426">
        <v>2</v>
      </c>
      <c r="AI1426">
        <v>69735913</v>
      </c>
      <c r="AJ1426">
        <v>1398</v>
      </c>
      <c r="AK1426">
        <v>0</v>
      </c>
      <c r="AL1426">
        <v>0</v>
      </c>
      <c r="AM1426">
        <v>0</v>
      </c>
      <c r="AN1426">
        <v>0</v>
      </c>
      <c r="AO1426">
        <v>0</v>
      </c>
      <c r="AP1426">
        <v>0</v>
      </c>
      <c r="AQ1426">
        <v>0</v>
      </c>
      <c r="AR1426">
        <v>0</v>
      </c>
    </row>
    <row r="1427" spans="1:44" x14ac:dyDescent="0.2">
      <c r="A1427">
        <f>ROW(Source!A1717)</f>
        <v>1717</v>
      </c>
      <c r="B1427">
        <v>69735924</v>
      </c>
      <c r="C1427">
        <v>69735911</v>
      </c>
      <c r="D1427">
        <v>27439630</v>
      </c>
      <c r="E1427">
        <v>1</v>
      </c>
      <c r="F1427">
        <v>1</v>
      </c>
      <c r="G1427">
        <v>1</v>
      </c>
      <c r="H1427">
        <v>2</v>
      </c>
      <c r="I1427" t="s">
        <v>986</v>
      </c>
      <c r="J1427" t="s">
        <v>987</v>
      </c>
      <c r="K1427" t="s">
        <v>988</v>
      </c>
      <c r="L1427">
        <v>1368</v>
      </c>
      <c r="N1427">
        <v>1011</v>
      </c>
      <c r="O1427" t="s">
        <v>978</v>
      </c>
      <c r="P1427" t="s">
        <v>978</v>
      </c>
      <c r="Q1427">
        <v>1</v>
      </c>
      <c r="X1427">
        <v>0.23</v>
      </c>
      <c r="Y1427">
        <v>0</v>
      </c>
      <c r="Z1427">
        <v>31.27</v>
      </c>
      <c r="AA1427">
        <v>13.61</v>
      </c>
      <c r="AB1427">
        <v>0</v>
      </c>
      <c r="AC1427">
        <v>0</v>
      </c>
      <c r="AD1427">
        <v>1</v>
      </c>
      <c r="AE1427">
        <v>0</v>
      </c>
      <c r="AF1427" t="s">
        <v>3</v>
      </c>
      <c r="AG1427">
        <v>0.23</v>
      </c>
      <c r="AH1427">
        <v>2</v>
      </c>
      <c r="AI1427">
        <v>69735914</v>
      </c>
      <c r="AJ1427">
        <v>1399</v>
      </c>
      <c r="AK1427">
        <v>0</v>
      </c>
      <c r="AL1427">
        <v>0</v>
      </c>
      <c r="AM1427">
        <v>0</v>
      </c>
      <c r="AN1427">
        <v>0</v>
      </c>
      <c r="AO1427">
        <v>0</v>
      </c>
      <c r="AP1427">
        <v>0</v>
      </c>
      <c r="AQ1427">
        <v>0</v>
      </c>
      <c r="AR1427">
        <v>0</v>
      </c>
    </row>
    <row r="1428" spans="1:44" x14ac:dyDescent="0.2">
      <c r="A1428">
        <f>ROW(Source!A1717)</f>
        <v>1717</v>
      </c>
      <c r="B1428">
        <v>69735925</v>
      </c>
      <c r="C1428">
        <v>69735911</v>
      </c>
      <c r="D1428">
        <v>27440113</v>
      </c>
      <c r="E1428">
        <v>1</v>
      </c>
      <c r="F1428">
        <v>1</v>
      </c>
      <c r="G1428">
        <v>1</v>
      </c>
      <c r="H1428">
        <v>2</v>
      </c>
      <c r="I1428" t="s">
        <v>1032</v>
      </c>
      <c r="J1428" t="s">
        <v>1033</v>
      </c>
      <c r="K1428" t="s">
        <v>1034</v>
      </c>
      <c r="L1428">
        <v>1368</v>
      </c>
      <c r="N1428">
        <v>1011</v>
      </c>
      <c r="O1428" t="s">
        <v>978</v>
      </c>
      <c r="P1428" t="s">
        <v>978</v>
      </c>
      <c r="Q1428">
        <v>1</v>
      </c>
      <c r="X1428">
        <v>3.68</v>
      </c>
      <c r="Y1428">
        <v>0</v>
      </c>
      <c r="Z1428">
        <v>29.26</v>
      </c>
      <c r="AA1428">
        <v>0</v>
      </c>
      <c r="AB1428">
        <v>0</v>
      </c>
      <c r="AC1428">
        <v>0</v>
      </c>
      <c r="AD1428">
        <v>1</v>
      </c>
      <c r="AE1428">
        <v>0</v>
      </c>
      <c r="AF1428" t="s">
        <v>3</v>
      </c>
      <c r="AG1428">
        <v>3.68</v>
      </c>
      <c r="AH1428">
        <v>2</v>
      </c>
      <c r="AI1428">
        <v>69735915</v>
      </c>
      <c r="AJ1428">
        <v>1400</v>
      </c>
      <c r="AK1428">
        <v>0</v>
      </c>
      <c r="AL1428">
        <v>0</v>
      </c>
      <c r="AM1428">
        <v>0</v>
      </c>
      <c r="AN1428">
        <v>0</v>
      </c>
      <c r="AO1428">
        <v>0</v>
      </c>
      <c r="AP1428">
        <v>0</v>
      </c>
      <c r="AQ1428">
        <v>0</v>
      </c>
      <c r="AR1428">
        <v>0</v>
      </c>
    </row>
    <row r="1429" spans="1:44" x14ac:dyDescent="0.2">
      <c r="A1429">
        <f>ROW(Source!A1717)</f>
        <v>1717</v>
      </c>
      <c r="B1429">
        <v>69735926</v>
      </c>
      <c r="C1429">
        <v>69735911</v>
      </c>
      <c r="D1429">
        <v>27441197</v>
      </c>
      <c r="E1429">
        <v>1</v>
      </c>
      <c r="F1429">
        <v>1</v>
      </c>
      <c r="G1429">
        <v>1</v>
      </c>
      <c r="H1429">
        <v>2</v>
      </c>
      <c r="I1429" t="s">
        <v>1035</v>
      </c>
      <c r="J1429" t="s">
        <v>1036</v>
      </c>
      <c r="K1429" t="s">
        <v>1037</v>
      </c>
      <c r="L1429">
        <v>1368</v>
      </c>
      <c r="N1429">
        <v>1011</v>
      </c>
      <c r="O1429" t="s">
        <v>978</v>
      </c>
      <c r="P1429" t="s">
        <v>978</v>
      </c>
      <c r="Q1429">
        <v>1</v>
      </c>
      <c r="X1429">
        <v>4.5</v>
      </c>
      <c r="Y1429">
        <v>0</v>
      </c>
      <c r="Z1429">
        <v>2.7</v>
      </c>
      <c r="AA1429">
        <v>0</v>
      </c>
      <c r="AB1429">
        <v>0</v>
      </c>
      <c r="AC1429">
        <v>0</v>
      </c>
      <c r="AD1429">
        <v>1</v>
      </c>
      <c r="AE1429">
        <v>0</v>
      </c>
      <c r="AF1429" t="s">
        <v>3</v>
      </c>
      <c r="AG1429">
        <v>4.5</v>
      </c>
      <c r="AH1429">
        <v>2</v>
      </c>
      <c r="AI1429">
        <v>69735916</v>
      </c>
      <c r="AJ1429">
        <v>1401</v>
      </c>
      <c r="AK1429">
        <v>0</v>
      </c>
      <c r="AL1429">
        <v>0</v>
      </c>
      <c r="AM1429">
        <v>0</v>
      </c>
      <c r="AN1429">
        <v>0</v>
      </c>
      <c r="AO1429">
        <v>0</v>
      </c>
      <c r="AP1429">
        <v>0</v>
      </c>
      <c r="AQ1429">
        <v>0</v>
      </c>
      <c r="AR1429">
        <v>0</v>
      </c>
    </row>
    <row r="1430" spans="1:44" x14ac:dyDescent="0.2">
      <c r="A1430">
        <f>ROW(Source!A1717)</f>
        <v>1717</v>
      </c>
      <c r="B1430">
        <v>69735927</v>
      </c>
      <c r="C1430">
        <v>69735911</v>
      </c>
      <c r="D1430">
        <v>27441327</v>
      </c>
      <c r="E1430">
        <v>1</v>
      </c>
      <c r="F1430">
        <v>1</v>
      </c>
      <c r="G1430">
        <v>1</v>
      </c>
      <c r="H1430">
        <v>2</v>
      </c>
      <c r="I1430" t="s">
        <v>975</v>
      </c>
      <c r="J1430" t="s">
        <v>976</v>
      </c>
      <c r="K1430" t="s">
        <v>977</v>
      </c>
      <c r="L1430">
        <v>1368</v>
      </c>
      <c r="N1430">
        <v>1011</v>
      </c>
      <c r="O1430" t="s">
        <v>978</v>
      </c>
      <c r="P1430" t="s">
        <v>978</v>
      </c>
      <c r="Q1430">
        <v>1</v>
      </c>
      <c r="X1430">
        <v>0.33</v>
      </c>
      <c r="Y1430">
        <v>0</v>
      </c>
      <c r="Z1430">
        <v>93.37</v>
      </c>
      <c r="AA1430">
        <v>11.69</v>
      </c>
      <c r="AB1430">
        <v>0</v>
      </c>
      <c r="AC1430">
        <v>0</v>
      </c>
      <c r="AD1430">
        <v>1</v>
      </c>
      <c r="AE1430">
        <v>0</v>
      </c>
      <c r="AF1430" t="s">
        <v>3</v>
      </c>
      <c r="AG1430">
        <v>0.33</v>
      </c>
      <c r="AH1430">
        <v>2</v>
      </c>
      <c r="AI1430">
        <v>69735917</v>
      </c>
      <c r="AJ1430">
        <v>1402</v>
      </c>
      <c r="AK1430">
        <v>0</v>
      </c>
      <c r="AL1430">
        <v>0</v>
      </c>
      <c r="AM1430">
        <v>0</v>
      </c>
      <c r="AN1430">
        <v>0</v>
      </c>
      <c r="AO1430">
        <v>0</v>
      </c>
      <c r="AP1430">
        <v>0</v>
      </c>
      <c r="AQ1430">
        <v>0</v>
      </c>
      <c r="AR1430">
        <v>0</v>
      </c>
    </row>
    <row r="1431" spans="1:44" x14ac:dyDescent="0.2">
      <c r="A1431">
        <f>ROW(Source!A1717)</f>
        <v>1717</v>
      </c>
      <c r="B1431">
        <v>69735928</v>
      </c>
      <c r="C1431">
        <v>69735911</v>
      </c>
      <c r="D1431">
        <v>27370860</v>
      </c>
      <c r="E1431">
        <v>1</v>
      </c>
      <c r="F1431">
        <v>1</v>
      </c>
      <c r="G1431">
        <v>1</v>
      </c>
      <c r="H1431">
        <v>3</v>
      </c>
      <c r="I1431" t="s">
        <v>1080</v>
      </c>
      <c r="J1431" t="s">
        <v>1081</v>
      </c>
      <c r="K1431" t="s">
        <v>1082</v>
      </c>
      <c r="L1431">
        <v>1348</v>
      </c>
      <c r="N1431">
        <v>1009</v>
      </c>
      <c r="O1431" t="s">
        <v>78</v>
      </c>
      <c r="P1431" t="s">
        <v>78</v>
      </c>
      <c r="Q1431">
        <v>1000</v>
      </c>
      <c r="X1431">
        <v>6.0000000000000001E-3</v>
      </c>
      <c r="Y1431">
        <v>1083.3800000000001</v>
      </c>
      <c r="Z1431">
        <v>0</v>
      </c>
      <c r="AA1431">
        <v>0</v>
      </c>
      <c r="AB1431">
        <v>0</v>
      </c>
      <c r="AC1431">
        <v>0</v>
      </c>
      <c r="AD1431">
        <v>1</v>
      </c>
      <c r="AE1431">
        <v>0</v>
      </c>
      <c r="AF1431" t="s">
        <v>3</v>
      </c>
      <c r="AG1431">
        <v>6.0000000000000001E-3</v>
      </c>
      <c r="AH1431">
        <v>3</v>
      </c>
      <c r="AI1431">
        <v>-1</v>
      </c>
      <c r="AJ1431" t="s">
        <v>3</v>
      </c>
      <c r="AK1431">
        <v>4</v>
      </c>
      <c r="AL1431">
        <v>-6.5002800000000009</v>
      </c>
      <c r="AM1431">
        <v>0</v>
      </c>
      <c r="AN1431">
        <v>0</v>
      </c>
      <c r="AO1431">
        <v>0</v>
      </c>
      <c r="AP1431">
        <v>0</v>
      </c>
      <c r="AQ1431">
        <v>0</v>
      </c>
      <c r="AR1431">
        <v>1</v>
      </c>
    </row>
    <row r="1432" spans="1:44" x14ac:dyDescent="0.2">
      <c r="A1432">
        <f>ROW(Source!A1717)</f>
        <v>1717</v>
      </c>
      <c r="B1432">
        <v>69735929</v>
      </c>
      <c r="C1432">
        <v>69735911</v>
      </c>
      <c r="D1432">
        <v>27372116</v>
      </c>
      <c r="E1432">
        <v>1</v>
      </c>
      <c r="F1432">
        <v>1</v>
      </c>
      <c r="G1432">
        <v>1</v>
      </c>
      <c r="H1432">
        <v>3</v>
      </c>
      <c r="I1432" t="s">
        <v>414</v>
      </c>
      <c r="J1432" t="s">
        <v>1076</v>
      </c>
      <c r="K1432" t="s">
        <v>415</v>
      </c>
      <c r="L1432">
        <v>1348</v>
      </c>
      <c r="N1432">
        <v>1009</v>
      </c>
      <c r="O1432" t="s">
        <v>78</v>
      </c>
      <c r="P1432" t="s">
        <v>78</v>
      </c>
      <c r="Q1432">
        <v>1000</v>
      </c>
      <c r="X1432">
        <v>0.13200000000000001</v>
      </c>
      <c r="Y1432">
        <v>1391.4</v>
      </c>
      <c r="Z1432">
        <v>0</v>
      </c>
      <c r="AA1432">
        <v>0</v>
      </c>
      <c r="AB1432">
        <v>0</v>
      </c>
      <c r="AC1432">
        <v>0</v>
      </c>
      <c r="AD1432">
        <v>1</v>
      </c>
      <c r="AE1432">
        <v>0</v>
      </c>
      <c r="AF1432" t="s">
        <v>3</v>
      </c>
      <c r="AG1432">
        <v>0.13200000000000001</v>
      </c>
      <c r="AH1432">
        <v>2</v>
      </c>
      <c r="AI1432">
        <v>69735918</v>
      </c>
      <c r="AJ1432">
        <v>1403</v>
      </c>
      <c r="AK1432">
        <v>3</v>
      </c>
      <c r="AL1432">
        <v>-183.66480000000001</v>
      </c>
      <c r="AM1432">
        <v>0</v>
      </c>
      <c r="AN1432">
        <v>0</v>
      </c>
      <c r="AO1432">
        <v>0</v>
      </c>
      <c r="AP1432">
        <v>0</v>
      </c>
      <c r="AQ1432">
        <v>0</v>
      </c>
      <c r="AR1432">
        <v>1</v>
      </c>
    </row>
    <row r="1433" spans="1:44" x14ac:dyDescent="0.2">
      <c r="A1433">
        <f>ROW(Source!A1717)</f>
        <v>1717</v>
      </c>
      <c r="B1433">
        <v>69735930</v>
      </c>
      <c r="C1433">
        <v>69735911</v>
      </c>
      <c r="D1433">
        <v>27372117</v>
      </c>
      <c r="E1433">
        <v>1</v>
      </c>
      <c r="F1433">
        <v>1</v>
      </c>
      <c r="G1433">
        <v>1</v>
      </c>
      <c r="H1433">
        <v>3</v>
      </c>
      <c r="I1433" t="s">
        <v>419</v>
      </c>
      <c r="J1433" t="s">
        <v>1083</v>
      </c>
      <c r="K1433" t="s">
        <v>420</v>
      </c>
      <c r="L1433">
        <v>1348</v>
      </c>
      <c r="N1433">
        <v>1009</v>
      </c>
      <c r="O1433" t="s">
        <v>78</v>
      </c>
      <c r="P1433" t="s">
        <v>78</v>
      </c>
      <c r="Q1433">
        <v>1000</v>
      </c>
      <c r="X1433">
        <v>1.9E-2</v>
      </c>
      <c r="Y1433">
        <v>1534.65</v>
      </c>
      <c r="Z1433">
        <v>0</v>
      </c>
      <c r="AA1433">
        <v>0</v>
      </c>
      <c r="AB1433">
        <v>0</v>
      </c>
      <c r="AC1433">
        <v>0</v>
      </c>
      <c r="AD1433">
        <v>1</v>
      </c>
      <c r="AE1433">
        <v>0</v>
      </c>
      <c r="AF1433" t="s">
        <v>3</v>
      </c>
      <c r="AG1433">
        <v>1.9E-2</v>
      </c>
      <c r="AH1433">
        <v>2</v>
      </c>
      <c r="AI1433">
        <v>69735919</v>
      </c>
      <c r="AJ1433">
        <v>1404</v>
      </c>
      <c r="AK1433">
        <v>3</v>
      </c>
      <c r="AL1433">
        <v>-29.158350000000002</v>
      </c>
      <c r="AM1433">
        <v>0</v>
      </c>
      <c r="AN1433">
        <v>0</v>
      </c>
      <c r="AO1433">
        <v>0</v>
      </c>
      <c r="AP1433">
        <v>0</v>
      </c>
      <c r="AQ1433">
        <v>0</v>
      </c>
      <c r="AR1433">
        <v>1</v>
      </c>
    </row>
    <row r="1434" spans="1:44" x14ac:dyDescent="0.2">
      <c r="A1434">
        <f>ROW(Source!A1717)</f>
        <v>1717</v>
      </c>
      <c r="B1434">
        <v>69735931</v>
      </c>
      <c r="C1434">
        <v>69735911</v>
      </c>
      <c r="D1434">
        <v>27373116</v>
      </c>
      <c r="E1434">
        <v>1</v>
      </c>
      <c r="F1434">
        <v>1</v>
      </c>
      <c r="G1434">
        <v>1</v>
      </c>
      <c r="H1434">
        <v>3</v>
      </c>
      <c r="I1434" t="s">
        <v>423</v>
      </c>
      <c r="J1434" t="s">
        <v>1084</v>
      </c>
      <c r="K1434" t="s">
        <v>1085</v>
      </c>
      <c r="L1434">
        <v>1327</v>
      </c>
      <c r="N1434">
        <v>1005</v>
      </c>
      <c r="O1434" t="s">
        <v>56</v>
      </c>
      <c r="P1434" t="s">
        <v>56</v>
      </c>
      <c r="Q1434">
        <v>1</v>
      </c>
      <c r="X1434">
        <v>116</v>
      </c>
      <c r="Y1434">
        <v>5.29</v>
      </c>
      <c r="Z1434">
        <v>0</v>
      </c>
      <c r="AA1434">
        <v>0</v>
      </c>
      <c r="AB1434">
        <v>0</v>
      </c>
      <c r="AC1434">
        <v>0</v>
      </c>
      <c r="AD1434">
        <v>1</v>
      </c>
      <c r="AE1434">
        <v>0</v>
      </c>
      <c r="AF1434" t="s">
        <v>3</v>
      </c>
      <c r="AG1434">
        <v>116</v>
      </c>
      <c r="AH1434">
        <v>2</v>
      </c>
      <c r="AI1434">
        <v>69735920</v>
      </c>
      <c r="AJ1434">
        <v>1405</v>
      </c>
      <c r="AK1434">
        <v>3</v>
      </c>
      <c r="AL1434">
        <v>-613.64</v>
      </c>
      <c r="AM1434">
        <v>0</v>
      </c>
      <c r="AN1434">
        <v>0</v>
      </c>
      <c r="AO1434">
        <v>0</v>
      </c>
      <c r="AP1434">
        <v>0</v>
      </c>
      <c r="AQ1434">
        <v>0</v>
      </c>
      <c r="AR1434">
        <v>1</v>
      </c>
    </row>
    <row r="1435" spans="1:44" x14ac:dyDescent="0.2">
      <c r="A1435">
        <f>ROW(Source!A1717)</f>
        <v>1717</v>
      </c>
      <c r="B1435">
        <v>69735932</v>
      </c>
      <c r="C1435">
        <v>69735911</v>
      </c>
      <c r="D1435">
        <v>27371032</v>
      </c>
      <c r="E1435">
        <v>1</v>
      </c>
      <c r="F1435">
        <v>1</v>
      </c>
      <c r="G1435">
        <v>1</v>
      </c>
      <c r="H1435">
        <v>3</v>
      </c>
      <c r="I1435" t="s">
        <v>428</v>
      </c>
      <c r="J1435" t="s">
        <v>1086</v>
      </c>
      <c r="K1435" t="s">
        <v>429</v>
      </c>
      <c r="L1435">
        <v>1348</v>
      </c>
      <c r="N1435">
        <v>1009</v>
      </c>
      <c r="O1435" t="s">
        <v>78</v>
      </c>
      <c r="P1435" t="s">
        <v>78</v>
      </c>
      <c r="Q1435">
        <v>1000</v>
      </c>
      <c r="X1435">
        <v>5.7000000000000002E-2</v>
      </c>
      <c r="Y1435">
        <v>5646.9</v>
      </c>
      <c r="Z1435">
        <v>0</v>
      </c>
      <c r="AA1435">
        <v>0</v>
      </c>
      <c r="AB1435">
        <v>0</v>
      </c>
      <c r="AC1435">
        <v>0</v>
      </c>
      <c r="AD1435">
        <v>1</v>
      </c>
      <c r="AE1435">
        <v>0</v>
      </c>
      <c r="AF1435" t="s">
        <v>3</v>
      </c>
      <c r="AG1435">
        <v>5.7000000000000002E-2</v>
      </c>
      <c r="AH1435">
        <v>2</v>
      </c>
      <c r="AI1435">
        <v>69735921</v>
      </c>
      <c r="AJ1435">
        <v>1406</v>
      </c>
      <c r="AK1435">
        <v>3</v>
      </c>
      <c r="AL1435">
        <v>-321.87329999999997</v>
      </c>
      <c r="AM1435">
        <v>0</v>
      </c>
      <c r="AN1435">
        <v>0</v>
      </c>
      <c r="AO1435">
        <v>0</v>
      </c>
      <c r="AP1435">
        <v>0</v>
      </c>
      <c r="AQ1435">
        <v>0</v>
      </c>
      <c r="AR1435">
        <v>1</v>
      </c>
    </row>
    <row r="1436" spans="1:44" x14ac:dyDescent="0.2">
      <c r="A1436">
        <f>ROW(Source!A1717)</f>
        <v>1717</v>
      </c>
      <c r="B1436">
        <v>69735933</v>
      </c>
      <c r="C1436">
        <v>69735911</v>
      </c>
      <c r="D1436">
        <v>27386812</v>
      </c>
      <c r="E1436">
        <v>1</v>
      </c>
      <c r="F1436">
        <v>1</v>
      </c>
      <c r="G1436">
        <v>1</v>
      </c>
      <c r="H1436">
        <v>3</v>
      </c>
      <c r="I1436" t="s">
        <v>1087</v>
      </c>
      <c r="J1436" t="s">
        <v>1088</v>
      </c>
      <c r="K1436" t="s">
        <v>1089</v>
      </c>
      <c r="L1436">
        <v>1348</v>
      </c>
      <c r="N1436">
        <v>1009</v>
      </c>
      <c r="O1436" t="s">
        <v>78</v>
      </c>
      <c r="P1436" t="s">
        <v>78</v>
      </c>
      <c r="Q1436">
        <v>1000</v>
      </c>
      <c r="X1436">
        <v>0.106</v>
      </c>
      <c r="Y1436">
        <v>727.34</v>
      </c>
      <c r="Z1436">
        <v>0</v>
      </c>
      <c r="AA1436">
        <v>0</v>
      </c>
      <c r="AB1436">
        <v>0</v>
      </c>
      <c r="AC1436">
        <v>0</v>
      </c>
      <c r="AD1436">
        <v>1</v>
      </c>
      <c r="AE1436">
        <v>0</v>
      </c>
      <c r="AF1436" t="s">
        <v>3</v>
      </c>
      <c r="AG1436">
        <v>0.106</v>
      </c>
      <c r="AH1436">
        <v>3</v>
      </c>
      <c r="AI1436">
        <v>-1</v>
      </c>
      <c r="AJ1436" t="s">
        <v>3</v>
      </c>
      <c r="AK1436">
        <v>4</v>
      </c>
      <c r="AL1436">
        <v>-77.098039999999997</v>
      </c>
      <c r="AM1436">
        <v>0</v>
      </c>
      <c r="AN1436">
        <v>0</v>
      </c>
      <c r="AO1436">
        <v>0</v>
      </c>
      <c r="AP1436">
        <v>0</v>
      </c>
      <c r="AQ1436">
        <v>0</v>
      </c>
      <c r="AR1436">
        <v>1</v>
      </c>
    </row>
    <row r="1437" spans="1:44" x14ac:dyDescent="0.2">
      <c r="A1437">
        <f>ROW(Source!A1718)</f>
        <v>1718</v>
      </c>
      <c r="B1437">
        <v>69735922</v>
      </c>
      <c r="C1437">
        <v>69735911</v>
      </c>
      <c r="D1437">
        <v>27501160</v>
      </c>
      <c r="E1437">
        <v>1</v>
      </c>
      <c r="F1437">
        <v>1</v>
      </c>
      <c r="G1437">
        <v>1</v>
      </c>
      <c r="H1437">
        <v>1</v>
      </c>
      <c r="I1437" t="s">
        <v>1038</v>
      </c>
      <c r="J1437" t="s">
        <v>3</v>
      </c>
      <c r="K1437" t="s">
        <v>1039</v>
      </c>
      <c r="L1437">
        <v>1369</v>
      </c>
      <c r="N1437">
        <v>1013</v>
      </c>
      <c r="O1437" t="s">
        <v>974</v>
      </c>
      <c r="P1437" t="s">
        <v>974</v>
      </c>
      <c r="Q1437">
        <v>1</v>
      </c>
      <c r="X1437">
        <v>27.86</v>
      </c>
      <c r="Y1437">
        <v>0</v>
      </c>
      <c r="Z1437">
        <v>0</v>
      </c>
      <c r="AA1437">
        <v>0</v>
      </c>
      <c r="AB1437">
        <v>11.37</v>
      </c>
      <c r="AC1437">
        <v>0</v>
      </c>
      <c r="AD1437">
        <v>1</v>
      </c>
      <c r="AE1437">
        <v>1</v>
      </c>
      <c r="AF1437" t="s">
        <v>3</v>
      </c>
      <c r="AG1437">
        <v>27.86</v>
      </c>
      <c r="AH1437">
        <v>2</v>
      </c>
      <c r="AI1437">
        <v>69735912</v>
      </c>
      <c r="AJ1437">
        <v>1407</v>
      </c>
      <c r="AK1437">
        <v>0</v>
      </c>
      <c r="AL1437">
        <v>0</v>
      </c>
      <c r="AM1437">
        <v>0</v>
      </c>
      <c r="AN1437">
        <v>0</v>
      </c>
      <c r="AO1437">
        <v>0</v>
      </c>
      <c r="AP1437">
        <v>0</v>
      </c>
      <c r="AQ1437">
        <v>0</v>
      </c>
      <c r="AR1437">
        <v>0</v>
      </c>
    </row>
    <row r="1438" spans="1:44" x14ac:dyDescent="0.2">
      <c r="A1438">
        <f>ROW(Source!A1718)</f>
        <v>1718</v>
      </c>
      <c r="B1438">
        <v>69735923</v>
      </c>
      <c r="C1438">
        <v>69735911</v>
      </c>
      <c r="D1438">
        <v>121548</v>
      </c>
      <c r="E1438">
        <v>1</v>
      </c>
      <c r="F1438">
        <v>1</v>
      </c>
      <c r="G1438">
        <v>1</v>
      </c>
      <c r="H1438">
        <v>1</v>
      </c>
      <c r="I1438" t="s">
        <v>36</v>
      </c>
      <c r="J1438" t="s">
        <v>3</v>
      </c>
      <c r="K1438" t="s">
        <v>981</v>
      </c>
      <c r="L1438">
        <v>608254</v>
      </c>
      <c r="N1438">
        <v>1013</v>
      </c>
      <c r="O1438" t="s">
        <v>982</v>
      </c>
      <c r="P1438" t="s">
        <v>982</v>
      </c>
      <c r="Q1438">
        <v>1</v>
      </c>
      <c r="X1438">
        <v>0.23</v>
      </c>
      <c r="Y1438">
        <v>0</v>
      </c>
      <c r="Z1438">
        <v>0</v>
      </c>
      <c r="AA1438">
        <v>0</v>
      </c>
      <c r="AB1438">
        <v>0</v>
      </c>
      <c r="AC1438">
        <v>0</v>
      </c>
      <c r="AD1438">
        <v>1</v>
      </c>
      <c r="AE1438">
        <v>2</v>
      </c>
      <c r="AF1438" t="s">
        <v>3</v>
      </c>
      <c r="AG1438">
        <v>0.23</v>
      </c>
      <c r="AH1438">
        <v>2</v>
      </c>
      <c r="AI1438">
        <v>69735913</v>
      </c>
      <c r="AJ1438">
        <v>1408</v>
      </c>
      <c r="AK1438">
        <v>0</v>
      </c>
      <c r="AL1438">
        <v>0</v>
      </c>
      <c r="AM1438">
        <v>0</v>
      </c>
      <c r="AN1438">
        <v>0</v>
      </c>
      <c r="AO1438">
        <v>0</v>
      </c>
      <c r="AP1438">
        <v>0</v>
      </c>
      <c r="AQ1438">
        <v>0</v>
      </c>
      <c r="AR1438">
        <v>0</v>
      </c>
    </row>
    <row r="1439" spans="1:44" x14ac:dyDescent="0.2">
      <c r="A1439">
        <f>ROW(Source!A1718)</f>
        <v>1718</v>
      </c>
      <c r="B1439">
        <v>69735924</v>
      </c>
      <c r="C1439">
        <v>69735911</v>
      </c>
      <c r="D1439">
        <v>27439630</v>
      </c>
      <c r="E1439">
        <v>1</v>
      </c>
      <c r="F1439">
        <v>1</v>
      </c>
      <c r="G1439">
        <v>1</v>
      </c>
      <c r="H1439">
        <v>2</v>
      </c>
      <c r="I1439" t="s">
        <v>986</v>
      </c>
      <c r="J1439" t="s">
        <v>987</v>
      </c>
      <c r="K1439" t="s">
        <v>988</v>
      </c>
      <c r="L1439">
        <v>1368</v>
      </c>
      <c r="N1439">
        <v>1011</v>
      </c>
      <c r="O1439" t="s">
        <v>978</v>
      </c>
      <c r="P1439" t="s">
        <v>978</v>
      </c>
      <c r="Q1439">
        <v>1</v>
      </c>
      <c r="X1439">
        <v>0.23</v>
      </c>
      <c r="Y1439">
        <v>0</v>
      </c>
      <c r="Z1439">
        <v>31.27</v>
      </c>
      <c r="AA1439">
        <v>13.61</v>
      </c>
      <c r="AB1439">
        <v>0</v>
      </c>
      <c r="AC1439">
        <v>0</v>
      </c>
      <c r="AD1439">
        <v>1</v>
      </c>
      <c r="AE1439">
        <v>0</v>
      </c>
      <c r="AF1439" t="s">
        <v>3</v>
      </c>
      <c r="AG1439">
        <v>0.23</v>
      </c>
      <c r="AH1439">
        <v>2</v>
      </c>
      <c r="AI1439">
        <v>69735914</v>
      </c>
      <c r="AJ1439">
        <v>1409</v>
      </c>
      <c r="AK1439">
        <v>0</v>
      </c>
      <c r="AL1439">
        <v>0</v>
      </c>
      <c r="AM1439">
        <v>0</v>
      </c>
      <c r="AN1439">
        <v>0</v>
      </c>
      <c r="AO1439">
        <v>0</v>
      </c>
      <c r="AP1439">
        <v>0</v>
      </c>
      <c r="AQ1439">
        <v>0</v>
      </c>
      <c r="AR1439">
        <v>0</v>
      </c>
    </row>
    <row r="1440" spans="1:44" x14ac:dyDescent="0.2">
      <c r="A1440">
        <f>ROW(Source!A1718)</f>
        <v>1718</v>
      </c>
      <c r="B1440">
        <v>69735925</v>
      </c>
      <c r="C1440">
        <v>69735911</v>
      </c>
      <c r="D1440">
        <v>27440113</v>
      </c>
      <c r="E1440">
        <v>1</v>
      </c>
      <c r="F1440">
        <v>1</v>
      </c>
      <c r="G1440">
        <v>1</v>
      </c>
      <c r="H1440">
        <v>2</v>
      </c>
      <c r="I1440" t="s">
        <v>1032</v>
      </c>
      <c r="J1440" t="s">
        <v>1033</v>
      </c>
      <c r="K1440" t="s">
        <v>1034</v>
      </c>
      <c r="L1440">
        <v>1368</v>
      </c>
      <c r="N1440">
        <v>1011</v>
      </c>
      <c r="O1440" t="s">
        <v>978</v>
      </c>
      <c r="P1440" t="s">
        <v>978</v>
      </c>
      <c r="Q1440">
        <v>1</v>
      </c>
      <c r="X1440">
        <v>3.68</v>
      </c>
      <c r="Y1440">
        <v>0</v>
      </c>
      <c r="Z1440">
        <v>29.26</v>
      </c>
      <c r="AA1440">
        <v>0</v>
      </c>
      <c r="AB1440">
        <v>0</v>
      </c>
      <c r="AC1440">
        <v>0</v>
      </c>
      <c r="AD1440">
        <v>1</v>
      </c>
      <c r="AE1440">
        <v>0</v>
      </c>
      <c r="AF1440" t="s">
        <v>3</v>
      </c>
      <c r="AG1440">
        <v>3.68</v>
      </c>
      <c r="AH1440">
        <v>2</v>
      </c>
      <c r="AI1440">
        <v>69735915</v>
      </c>
      <c r="AJ1440">
        <v>1410</v>
      </c>
      <c r="AK1440">
        <v>0</v>
      </c>
      <c r="AL1440">
        <v>0</v>
      </c>
      <c r="AM1440">
        <v>0</v>
      </c>
      <c r="AN1440">
        <v>0</v>
      </c>
      <c r="AO1440">
        <v>0</v>
      </c>
      <c r="AP1440">
        <v>0</v>
      </c>
      <c r="AQ1440">
        <v>0</v>
      </c>
      <c r="AR1440">
        <v>0</v>
      </c>
    </row>
    <row r="1441" spans="1:44" x14ac:dyDescent="0.2">
      <c r="A1441">
        <f>ROW(Source!A1718)</f>
        <v>1718</v>
      </c>
      <c r="B1441">
        <v>69735926</v>
      </c>
      <c r="C1441">
        <v>69735911</v>
      </c>
      <c r="D1441">
        <v>27441197</v>
      </c>
      <c r="E1441">
        <v>1</v>
      </c>
      <c r="F1441">
        <v>1</v>
      </c>
      <c r="G1441">
        <v>1</v>
      </c>
      <c r="H1441">
        <v>2</v>
      </c>
      <c r="I1441" t="s">
        <v>1035</v>
      </c>
      <c r="J1441" t="s">
        <v>1036</v>
      </c>
      <c r="K1441" t="s">
        <v>1037</v>
      </c>
      <c r="L1441">
        <v>1368</v>
      </c>
      <c r="N1441">
        <v>1011</v>
      </c>
      <c r="O1441" t="s">
        <v>978</v>
      </c>
      <c r="P1441" t="s">
        <v>978</v>
      </c>
      <c r="Q1441">
        <v>1</v>
      </c>
      <c r="X1441">
        <v>4.5</v>
      </c>
      <c r="Y1441">
        <v>0</v>
      </c>
      <c r="Z1441">
        <v>2.7</v>
      </c>
      <c r="AA1441">
        <v>0</v>
      </c>
      <c r="AB1441">
        <v>0</v>
      </c>
      <c r="AC1441">
        <v>0</v>
      </c>
      <c r="AD1441">
        <v>1</v>
      </c>
      <c r="AE1441">
        <v>0</v>
      </c>
      <c r="AF1441" t="s">
        <v>3</v>
      </c>
      <c r="AG1441">
        <v>4.5</v>
      </c>
      <c r="AH1441">
        <v>2</v>
      </c>
      <c r="AI1441">
        <v>69735916</v>
      </c>
      <c r="AJ1441">
        <v>1411</v>
      </c>
      <c r="AK1441">
        <v>0</v>
      </c>
      <c r="AL1441">
        <v>0</v>
      </c>
      <c r="AM1441">
        <v>0</v>
      </c>
      <c r="AN1441">
        <v>0</v>
      </c>
      <c r="AO1441">
        <v>0</v>
      </c>
      <c r="AP1441">
        <v>0</v>
      </c>
      <c r="AQ1441">
        <v>0</v>
      </c>
      <c r="AR1441">
        <v>0</v>
      </c>
    </row>
    <row r="1442" spans="1:44" x14ac:dyDescent="0.2">
      <c r="A1442">
        <f>ROW(Source!A1718)</f>
        <v>1718</v>
      </c>
      <c r="B1442">
        <v>69735927</v>
      </c>
      <c r="C1442">
        <v>69735911</v>
      </c>
      <c r="D1442">
        <v>27441327</v>
      </c>
      <c r="E1442">
        <v>1</v>
      </c>
      <c r="F1442">
        <v>1</v>
      </c>
      <c r="G1442">
        <v>1</v>
      </c>
      <c r="H1442">
        <v>2</v>
      </c>
      <c r="I1442" t="s">
        <v>975</v>
      </c>
      <c r="J1442" t="s">
        <v>976</v>
      </c>
      <c r="K1442" t="s">
        <v>977</v>
      </c>
      <c r="L1442">
        <v>1368</v>
      </c>
      <c r="N1442">
        <v>1011</v>
      </c>
      <c r="O1442" t="s">
        <v>978</v>
      </c>
      <c r="P1442" t="s">
        <v>978</v>
      </c>
      <c r="Q1442">
        <v>1</v>
      </c>
      <c r="X1442">
        <v>0.33</v>
      </c>
      <c r="Y1442">
        <v>0</v>
      </c>
      <c r="Z1442">
        <v>93.37</v>
      </c>
      <c r="AA1442">
        <v>11.69</v>
      </c>
      <c r="AB1442">
        <v>0</v>
      </c>
      <c r="AC1442">
        <v>0</v>
      </c>
      <c r="AD1442">
        <v>1</v>
      </c>
      <c r="AE1442">
        <v>0</v>
      </c>
      <c r="AF1442" t="s">
        <v>3</v>
      </c>
      <c r="AG1442">
        <v>0.33</v>
      </c>
      <c r="AH1442">
        <v>2</v>
      </c>
      <c r="AI1442">
        <v>69735917</v>
      </c>
      <c r="AJ1442">
        <v>1412</v>
      </c>
      <c r="AK1442">
        <v>0</v>
      </c>
      <c r="AL1442">
        <v>0</v>
      </c>
      <c r="AM1442">
        <v>0</v>
      </c>
      <c r="AN1442">
        <v>0</v>
      </c>
      <c r="AO1442">
        <v>0</v>
      </c>
      <c r="AP1442">
        <v>0</v>
      </c>
      <c r="AQ1442">
        <v>0</v>
      </c>
      <c r="AR1442">
        <v>0</v>
      </c>
    </row>
    <row r="1443" spans="1:44" x14ac:dyDescent="0.2">
      <c r="A1443">
        <f>ROW(Source!A1718)</f>
        <v>1718</v>
      </c>
      <c r="B1443">
        <v>69735928</v>
      </c>
      <c r="C1443">
        <v>69735911</v>
      </c>
      <c r="D1443">
        <v>27370860</v>
      </c>
      <c r="E1443">
        <v>1</v>
      </c>
      <c r="F1443">
        <v>1</v>
      </c>
      <c r="G1443">
        <v>1</v>
      </c>
      <c r="H1443">
        <v>3</v>
      </c>
      <c r="I1443" t="s">
        <v>1080</v>
      </c>
      <c r="J1443" t="s">
        <v>1081</v>
      </c>
      <c r="K1443" t="s">
        <v>1082</v>
      </c>
      <c r="L1443">
        <v>1348</v>
      </c>
      <c r="N1443">
        <v>1009</v>
      </c>
      <c r="O1443" t="s">
        <v>78</v>
      </c>
      <c r="P1443" t="s">
        <v>78</v>
      </c>
      <c r="Q1443">
        <v>1000</v>
      </c>
      <c r="X1443">
        <v>6.0000000000000001E-3</v>
      </c>
      <c r="Y1443">
        <v>1083.3800000000001</v>
      </c>
      <c r="Z1443">
        <v>0</v>
      </c>
      <c r="AA1443">
        <v>0</v>
      </c>
      <c r="AB1443">
        <v>0</v>
      </c>
      <c r="AC1443">
        <v>0</v>
      </c>
      <c r="AD1443">
        <v>1</v>
      </c>
      <c r="AE1443">
        <v>0</v>
      </c>
      <c r="AF1443" t="s">
        <v>3</v>
      </c>
      <c r="AG1443">
        <v>6.0000000000000001E-3</v>
      </c>
      <c r="AH1443">
        <v>3</v>
      </c>
      <c r="AI1443">
        <v>-1</v>
      </c>
      <c r="AJ1443" t="s">
        <v>3</v>
      </c>
      <c r="AK1443">
        <v>4</v>
      </c>
      <c r="AL1443">
        <v>-6.5002800000000009</v>
      </c>
      <c r="AM1443">
        <v>0</v>
      </c>
      <c r="AN1443">
        <v>0</v>
      </c>
      <c r="AO1443">
        <v>0</v>
      </c>
      <c r="AP1443">
        <v>0</v>
      </c>
      <c r="AQ1443">
        <v>0</v>
      </c>
      <c r="AR1443">
        <v>1</v>
      </c>
    </row>
    <row r="1444" spans="1:44" x14ac:dyDescent="0.2">
      <c r="A1444">
        <f>ROW(Source!A1718)</f>
        <v>1718</v>
      </c>
      <c r="B1444">
        <v>69735929</v>
      </c>
      <c r="C1444">
        <v>69735911</v>
      </c>
      <c r="D1444">
        <v>27372116</v>
      </c>
      <c r="E1444">
        <v>1</v>
      </c>
      <c r="F1444">
        <v>1</v>
      </c>
      <c r="G1444">
        <v>1</v>
      </c>
      <c r="H1444">
        <v>3</v>
      </c>
      <c r="I1444" t="s">
        <v>414</v>
      </c>
      <c r="J1444" t="s">
        <v>1076</v>
      </c>
      <c r="K1444" t="s">
        <v>415</v>
      </c>
      <c r="L1444">
        <v>1348</v>
      </c>
      <c r="N1444">
        <v>1009</v>
      </c>
      <c r="O1444" t="s">
        <v>78</v>
      </c>
      <c r="P1444" t="s">
        <v>78</v>
      </c>
      <c r="Q1444">
        <v>1000</v>
      </c>
      <c r="X1444">
        <v>0.13200000000000001</v>
      </c>
      <c r="Y1444">
        <v>1391.4</v>
      </c>
      <c r="Z1444">
        <v>0</v>
      </c>
      <c r="AA1444">
        <v>0</v>
      </c>
      <c r="AB1444">
        <v>0</v>
      </c>
      <c r="AC1444">
        <v>0</v>
      </c>
      <c r="AD1444">
        <v>1</v>
      </c>
      <c r="AE1444">
        <v>0</v>
      </c>
      <c r="AF1444" t="s">
        <v>3</v>
      </c>
      <c r="AG1444">
        <v>0.13200000000000001</v>
      </c>
      <c r="AH1444">
        <v>2</v>
      </c>
      <c r="AI1444">
        <v>69735918</v>
      </c>
      <c r="AJ1444">
        <v>1413</v>
      </c>
      <c r="AK1444">
        <v>3</v>
      </c>
      <c r="AL1444">
        <v>-183.66480000000001</v>
      </c>
      <c r="AM1444">
        <v>0</v>
      </c>
      <c r="AN1444">
        <v>0</v>
      </c>
      <c r="AO1444">
        <v>0</v>
      </c>
      <c r="AP1444">
        <v>0</v>
      </c>
      <c r="AQ1444">
        <v>0</v>
      </c>
      <c r="AR1444">
        <v>1</v>
      </c>
    </row>
    <row r="1445" spans="1:44" x14ac:dyDescent="0.2">
      <c r="A1445">
        <f>ROW(Source!A1718)</f>
        <v>1718</v>
      </c>
      <c r="B1445">
        <v>69735930</v>
      </c>
      <c r="C1445">
        <v>69735911</v>
      </c>
      <c r="D1445">
        <v>27372117</v>
      </c>
      <c r="E1445">
        <v>1</v>
      </c>
      <c r="F1445">
        <v>1</v>
      </c>
      <c r="G1445">
        <v>1</v>
      </c>
      <c r="H1445">
        <v>3</v>
      </c>
      <c r="I1445" t="s">
        <v>419</v>
      </c>
      <c r="J1445" t="s">
        <v>1083</v>
      </c>
      <c r="K1445" t="s">
        <v>420</v>
      </c>
      <c r="L1445">
        <v>1348</v>
      </c>
      <c r="N1445">
        <v>1009</v>
      </c>
      <c r="O1445" t="s">
        <v>78</v>
      </c>
      <c r="P1445" t="s">
        <v>78</v>
      </c>
      <c r="Q1445">
        <v>1000</v>
      </c>
      <c r="X1445">
        <v>1.9E-2</v>
      </c>
      <c r="Y1445">
        <v>1534.65</v>
      </c>
      <c r="Z1445">
        <v>0</v>
      </c>
      <c r="AA1445">
        <v>0</v>
      </c>
      <c r="AB1445">
        <v>0</v>
      </c>
      <c r="AC1445">
        <v>0</v>
      </c>
      <c r="AD1445">
        <v>1</v>
      </c>
      <c r="AE1445">
        <v>0</v>
      </c>
      <c r="AF1445" t="s">
        <v>3</v>
      </c>
      <c r="AG1445">
        <v>1.9E-2</v>
      </c>
      <c r="AH1445">
        <v>2</v>
      </c>
      <c r="AI1445">
        <v>69735919</v>
      </c>
      <c r="AJ1445">
        <v>1414</v>
      </c>
      <c r="AK1445">
        <v>3</v>
      </c>
      <c r="AL1445">
        <v>-29.158350000000002</v>
      </c>
      <c r="AM1445">
        <v>0</v>
      </c>
      <c r="AN1445">
        <v>0</v>
      </c>
      <c r="AO1445">
        <v>0</v>
      </c>
      <c r="AP1445">
        <v>0</v>
      </c>
      <c r="AQ1445">
        <v>0</v>
      </c>
      <c r="AR1445">
        <v>1</v>
      </c>
    </row>
    <row r="1446" spans="1:44" x14ac:dyDescent="0.2">
      <c r="A1446">
        <f>ROW(Source!A1718)</f>
        <v>1718</v>
      </c>
      <c r="B1446">
        <v>69735931</v>
      </c>
      <c r="C1446">
        <v>69735911</v>
      </c>
      <c r="D1446">
        <v>27373116</v>
      </c>
      <c r="E1446">
        <v>1</v>
      </c>
      <c r="F1446">
        <v>1</v>
      </c>
      <c r="G1446">
        <v>1</v>
      </c>
      <c r="H1446">
        <v>3</v>
      </c>
      <c r="I1446" t="s">
        <v>423</v>
      </c>
      <c r="J1446" t="s">
        <v>1084</v>
      </c>
      <c r="K1446" t="s">
        <v>1085</v>
      </c>
      <c r="L1446">
        <v>1327</v>
      </c>
      <c r="N1446">
        <v>1005</v>
      </c>
      <c r="O1446" t="s">
        <v>56</v>
      </c>
      <c r="P1446" t="s">
        <v>56</v>
      </c>
      <c r="Q1446">
        <v>1</v>
      </c>
      <c r="X1446">
        <v>116</v>
      </c>
      <c r="Y1446">
        <v>5.29</v>
      </c>
      <c r="Z1446">
        <v>0</v>
      </c>
      <c r="AA1446">
        <v>0</v>
      </c>
      <c r="AB1446">
        <v>0</v>
      </c>
      <c r="AC1446">
        <v>0</v>
      </c>
      <c r="AD1446">
        <v>1</v>
      </c>
      <c r="AE1446">
        <v>0</v>
      </c>
      <c r="AF1446" t="s">
        <v>3</v>
      </c>
      <c r="AG1446">
        <v>116</v>
      </c>
      <c r="AH1446">
        <v>2</v>
      </c>
      <c r="AI1446">
        <v>69735920</v>
      </c>
      <c r="AJ1446">
        <v>1415</v>
      </c>
      <c r="AK1446">
        <v>3</v>
      </c>
      <c r="AL1446">
        <v>-613.64</v>
      </c>
      <c r="AM1446">
        <v>0</v>
      </c>
      <c r="AN1446">
        <v>0</v>
      </c>
      <c r="AO1446">
        <v>0</v>
      </c>
      <c r="AP1446">
        <v>0</v>
      </c>
      <c r="AQ1446">
        <v>0</v>
      </c>
      <c r="AR1446">
        <v>1</v>
      </c>
    </row>
    <row r="1447" spans="1:44" x14ac:dyDescent="0.2">
      <c r="A1447">
        <f>ROW(Source!A1718)</f>
        <v>1718</v>
      </c>
      <c r="B1447">
        <v>69735932</v>
      </c>
      <c r="C1447">
        <v>69735911</v>
      </c>
      <c r="D1447">
        <v>27371032</v>
      </c>
      <c r="E1447">
        <v>1</v>
      </c>
      <c r="F1447">
        <v>1</v>
      </c>
      <c r="G1447">
        <v>1</v>
      </c>
      <c r="H1447">
        <v>3</v>
      </c>
      <c r="I1447" t="s">
        <v>428</v>
      </c>
      <c r="J1447" t="s">
        <v>1086</v>
      </c>
      <c r="K1447" t="s">
        <v>429</v>
      </c>
      <c r="L1447">
        <v>1348</v>
      </c>
      <c r="N1447">
        <v>1009</v>
      </c>
      <c r="O1447" t="s">
        <v>78</v>
      </c>
      <c r="P1447" t="s">
        <v>78</v>
      </c>
      <c r="Q1447">
        <v>1000</v>
      </c>
      <c r="X1447">
        <v>5.7000000000000002E-2</v>
      </c>
      <c r="Y1447">
        <v>5646.9</v>
      </c>
      <c r="Z1447">
        <v>0</v>
      </c>
      <c r="AA1447">
        <v>0</v>
      </c>
      <c r="AB1447">
        <v>0</v>
      </c>
      <c r="AC1447">
        <v>0</v>
      </c>
      <c r="AD1447">
        <v>1</v>
      </c>
      <c r="AE1447">
        <v>0</v>
      </c>
      <c r="AF1447" t="s">
        <v>3</v>
      </c>
      <c r="AG1447">
        <v>5.7000000000000002E-2</v>
      </c>
      <c r="AH1447">
        <v>2</v>
      </c>
      <c r="AI1447">
        <v>69735921</v>
      </c>
      <c r="AJ1447">
        <v>1416</v>
      </c>
      <c r="AK1447">
        <v>3</v>
      </c>
      <c r="AL1447">
        <v>-321.87329999999997</v>
      </c>
      <c r="AM1447">
        <v>0</v>
      </c>
      <c r="AN1447">
        <v>0</v>
      </c>
      <c r="AO1447">
        <v>0</v>
      </c>
      <c r="AP1447">
        <v>0</v>
      </c>
      <c r="AQ1447">
        <v>0</v>
      </c>
      <c r="AR1447">
        <v>1</v>
      </c>
    </row>
    <row r="1448" spans="1:44" x14ac:dyDescent="0.2">
      <c r="A1448">
        <f>ROW(Source!A1718)</f>
        <v>1718</v>
      </c>
      <c r="B1448">
        <v>69735933</v>
      </c>
      <c r="C1448">
        <v>69735911</v>
      </c>
      <c r="D1448">
        <v>27386812</v>
      </c>
      <c r="E1448">
        <v>1</v>
      </c>
      <c r="F1448">
        <v>1</v>
      </c>
      <c r="G1448">
        <v>1</v>
      </c>
      <c r="H1448">
        <v>3</v>
      </c>
      <c r="I1448" t="s">
        <v>1087</v>
      </c>
      <c r="J1448" t="s">
        <v>1088</v>
      </c>
      <c r="K1448" t="s">
        <v>1089</v>
      </c>
      <c r="L1448">
        <v>1348</v>
      </c>
      <c r="N1448">
        <v>1009</v>
      </c>
      <c r="O1448" t="s">
        <v>78</v>
      </c>
      <c r="P1448" t="s">
        <v>78</v>
      </c>
      <c r="Q1448">
        <v>1000</v>
      </c>
      <c r="X1448">
        <v>0.106</v>
      </c>
      <c r="Y1448">
        <v>727.34</v>
      </c>
      <c r="Z1448">
        <v>0</v>
      </c>
      <c r="AA1448">
        <v>0</v>
      </c>
      <c r="AB1448">
        <v>0</v>
      </c>
      <c r="AC1448">
        <v>0</v>
      </c>
      <c r="AD1448">
        <v>1</v>
      </c>
      <c r="AE1448">
        <v>0</v>
      </c>
      <c r="AF1448" t="s">
        <v>3</v>
      </c>
      <c r="AG1448">
        <v>0.106</v>
      </c>
      <c r="AH1448">
        <v>3</v>
      </c>
      <c r="AI1448">
        <v>-1</v>
      </c>
      <c r="AJ1448" t="s">
        <v>3</v>
      </c>
      <c r="AK1448">
        <v>4</v>
      </c>
      <c r="AL1448">
        <v>-77.098039999999997</v>
      </c>
      <c r="AM1448">
        <v>0</v>
      </c>
      <c r="AN1448">
        <v>0</v>
      </c>
      <c r="AO1448">
        <v>0</v>
      </c>
      <c r="AP1448">
        <v>0</v>
      </c>
      <c r="AQ1448">
        <v>0</v>
      </c>
      <c r="AR1448">
        <v>1</v>
      </c>
    </row>
    <row r="1449" spans="1:44" x14ac:dyDescent="0.2">
      <c r="A1449">
        <f>ROW(Source!A1727)</f>
        <v>1727</v>
      </c>
      <c r="B1449">
        <v>69735945</v>
      </c>
      <c r="C1449">
        <v>69735938</v>
      </c>
      <c r="D1449">
        <v>27496319</v>
      </c>
      <c r="E1449">
        <v>1</v>
      </c>
      <c r="F1449">
        <v>1</v>
      </c>
      <c r="G1449">
        <v>1</v>
      </c>
      <c r="H1449">
        <v>1</v>
      </c>
      <c r="I1449" t="s">
        <v>1001</v>
      </c>
      <c r="J1449" t="s">
        <v>3</v>
      </c>
      <c r="K1449" t="s">
        <v>1002</v>
      </c>
      <c r="L1449">
        <v>1369</v>
      </c>
      <c r="N1449">
        <v>1013</v>
      </c>
      <c r="O1449" t="s">
        <v>974</v>
      </c>
      <c r="P1449" t="s">
        <v>974</v>
      </c>
      <c r="Q1449">
        <v>1</v>
      </c>
      <c r="X1449">
        <v>39.51</v>
      </c>
      <c r="Y1449">
        <v>0</v>
      </c>
      <c r="Z1449">
        <v>0</v>
      </c>
      <c r="AA1449">
        <v>0</v>
      </c>
      <c r="AB1449">
        <v>8.01</v>
      </c>
      <c r="AC1449">
        <v>0</v>
      </c>
      <c r="AD1449">
        <v>1</v>
      </c>
      <c r="AE1449">
        <v>1</v>
      </c>
      <c r="AF1449" t="s">
        <v>3</v>
      </c>
      <c r="AG1449">
        <v>39.51</v>
      </c>
      <c r="AH1449">
        <v>2</v>
      </c>
      <c r="AI1449">
        <v>69735939</v>
      </c>
      <c r="AJ1449">
        <v>1417</v>
      </c>
      <c r="AK1449">
        <v>0</v>
      </c>
      <c r="AL1449">
        <v>0</v>
      </c>
      <c r="AM1449">
        <v>0</v>
      </c>
      <c r="AN1449">
        <v>0</v>
      </c>
      <c r="AO1449">
        <v>0</v>
      </c>
      <c r="AP1449">
        <v>0</v>
      </c>
      <c r="AQ1449">
        <v>0</v>
      </c>
      <c r="AR1449">
        <v>0</v>
      </c>
    </row>
    <row r="1450" spans="1:44" x14ac:dyDescent="0.2">
      <c r="A1450">
        <f>ROW(Source!A1727)</f>
        <v>1727</v>
      </c>
      <c r="B1450">
        <v>69735946</v>
      </c>
      <c r="C1450">
        <v>69735938</v>
      </c>
      <c r="D1450">
        <v>121548</v>
      </c>
      <c r="E1450">
        <v>1</v>
      </c>
      <c r="F1450">
        <v>1</v>
      </c>
      <c r="G1450">
        <v>1</v>
      </c>
      <c r="H1450">
        <v>1</v>
      </c>
      <c r="I1450" t="s">
        <v>36</v>
      </c>
      <c r="J1450" t="s">
        <v>3</v>
      </c>
      <c r="K1450" t="s">
        <v>981</v>
      </c>
      <c r="L1450">
        <v>608254</v>
      </c>
      <c r="N1450">
        <v>1013</v>
      </c>
      <c r="O1450" t="s">
        <v>982</v>
      </c>
      <c r="P1450" t="s">
        <v>982</v>
      </c>
      <c r="Q1450">
        <v>1</v>
      </c>
      <c r="X1450">
        <v>1.27</v>
      </c>
      <c r="Y1450">
        <v>0</v>
      </c>
      <c r="Z1450">
        <v>0</v>
      </c>
      <c r="AA1450">
        <v>0</v>
      </c>
      <c r="AB1450">
        <v>0</v>
      </c>
      <c r="AC1450">
        <v>0</v>
      </c>
      <c r="AD1450">
        <v>1</v>
      </c>
      <c r="AE1450">
        <v>2</v>
      </c>
      <c r="AF1450" t="s">
        <v>3</v>
      </c>
      <c r="AG1450">
        <v>1.27</v>
      </c>
      <c r="AH1450">
        <v>2</v>
      </c>
      <c r="AI1450">
        <v>69735940</v>
      </c>
      <c r="AJ1450">
        <v>1418</v>
      </c>
      <c r="AK1450">
        <v>0</v>
      </c>
      <c r="AL1450">
        <v>0</v>
      </c>
      <c r="AM1450">
        <v>0</v>
      </c>
      <c r="AN1450">
        <v>0</v>
      </c>
      <c r="AO1450">
        <v>0</v>
      </c>
      <c r="AP1450">
        <v>0</v>
      </c>
      <c r="AQ1450">
        <v>0</v>
      </c>
      <c r="AR1450">
        <v>0</v>
      </c>
    </row>
    <row r="1451" spans="1:44" x14ac:dyDescent="0.2">
      <c r="A1451">
        <f>ROW(Source!A1727)</f>
        <v>1727</v>
      </c>
      <c r="B1451">
        <v>69735947</v>
      </c>
      <c r="C1451">
        <v>69735938</v>
      </c>
      <c r="D1451">
        <v>27439630</v>
      </c>
      <c r="E1451">
        <v>1</v>
      </c>
      <c r="F1451">
        <v>1</v>
      </c>
      <c r="G1451">
        <v>1</v>
      </c>
      <c r="H1451">
        <v>2</v>
      </c>
      <c r="I1451" t="s">
        <v>986</v>
      </c>
      <c r="J1451" t="s">
        <v>987</v>
      </c>
      <c r="K1451" t="s">
        <v>988</v>
      </c>
      <c r="L1451">
        <v>1368</v>
      </c>
      <c r="N1451">
        <v>1011</v>
      </c>
      <c r="O1451" t="s">
        <v>978</v>
      </c>
      <c r="P1451" t="s">
        <v>978</v>
      </c>
      <c r="Q1451">
        <v>1</v>
      </c>
      <c r="X1451">
        <v>1.27</v>
      </c>
      <c r="Y1451">
        <v>0</v>
      </c>
      <c r="Z1451">
        <v>31.27</v>
      </c>
      <c r="AA1451">
        <v>13.61</v>
      </c>
      <c r="AB1451">
        <v>0</v>
      </c>
      <c r="AC1451">
        <v>0</v>
      </c>
      <c r="AD1451">
        <v>1</v>
      </c>
      <c r="AE1451">
        <v>0</v>
      </c>
      <c r="AF1451" t="s">
        <v>3</v>
      </c>
      <c r="AG1451">
        <v>1.27</v>
      </c>
      <c r="AH1451">
        <v>2</v>
      </c>
      <c r="AI1451">
        <v>69735941</v>
      </c>
      <c r="AJ1451">
        <v>1419</v>
      </c>
      <c r="AK1451">
        <v>0</v>
      </c>
      <c r="AL1451">
        <v>0</v>
      </c>
      <c r="AM1451">
        <v>0</v>
      </c>
      <c r="AN1451">
        <v>0</v>
      </c>
      <c r="AO1451">
        <v>0</v>
      </c>
      <c r="AP1451">
        <v>0</v>
      </c>
      <c r="AQ1451">
        <v>0</v>
      </c>
      <c r="AR1451">
        <v>0</v>
      </c>
    </row>
    <row r="1452" spans="1:44" x14ac:dyDescent="0.2">
      <c r="A1452">
        <f>ROW(Source!A1727)</f>
        <v>1727</v>
      </c>
      <c r="B1452">
        <v>69735948</v>
      </c>
      <c r="C1452">
        <v>69735938</v>
      </c>
      <c r="D1452">
        <v>27440041</v>
      </c>
      <c r="E1452">
        <v>1</v>
      </c>
      <c r="F1452">
        <v>1</v>
      </c>
      <c r="G1452">
        <v>1</v>
      </c>
      <c r="H1452">
        <v>2</v>
      </c>
      <c r="I1452" t="s">
        <v>1003</v>
      </c>
      <c r="J1452" t="s">
        <v>1004</v>
      </c>
      <c r="K1452" t="s">
        <v>1005</v>
      </c>
      <c r="L1452">
        <v>1368</v>
      </c>
      <c r="N1452">
        <v>1011</v>
      </c>
      <c r="O1452" t="s">
        <v>978</v>
      </c>
      <c r="P1452" t="s">
        <v>978</v>
      </c>
      <c r="Q1452">
        <v>1</v>
      </c>
      <c r="X1452">
        <v>9.07</v>
      </c>
      <c r="Y1452">
        <v>0</v>
      </c>
      <c r="Z1452">
        <v>0.5</v>
      </c>
      <c r="AA1452">
        <v>0</v>
      </c>
      <c r="AB1452">
        <v>0</v>
      </c>
      <c r="AC1452">
        <v>0</v>
      </c>
      <c r="AD1452">
        <v>1</v>
      </c>
      <c r="AE1452">
        <v>0</v>
      </c>
      <c r="AF1452" t="s">
        <v>3</v>
      </c>
      <c r="AG1452">
        <v>9.07</v>
      </c>
      <c r="AH1452">
        <v>2</v>
      </c>
      <c r="AI1452">
        <v>69735942</v>
      </c>
      <c r="AJ1452">
        <v>1420</v>
      </c>
      <c r="AK1452">
        <v>0</v>
      </c>
      <c r="AL1452">
        <v>0</v>
      </c>
      <c r="AM1452">
        <v>0</v>
      </c>
      <c r="AN1452">
        <v>0</v>
      </c>
      <c r="AO1452">
        <v>0</v>
      </c>
      <c r="AP1452">
        <v>0</v>
      </c>
      <c r="AQ1452">
        <v>0</v>
      </c>
      <c r="AR1452">
        <v>0</v>
      </c>
    </row>
    <row r="1453" spans="1:44" x14ac:dyDescent="0.2">
      <c r="A1453">
        <f>ROW(Source!A1727)</f>
        <v>1727</v>
      </c>
      <c r="B1453">
        <v>69735949</v>
      </c>
      <c r="C1453">
        <v>69735938</v>
      </c>
      <c r="D1453">
        <v>27407705</v>
      </c>
      <c r="E1453">
        <v>1</v>
      </c>
      <c r="F1453">
        <v>1</v>
      </c>
      <c r="G1453">
        <v>1</v>
      </c>
      <c r="H1453">
        <v>3</v>
      </c>
      <c r="I1453" t="s">
        <v>1065</v>
      </c>
      <c r="J1453" t="s">
        <v>1066</v>
      </c>
      <c r="K1453" t="s">
        <v>1067</v>
      </c>
      <c r="L1453">
        <v>1339</v>
      </c>
      <c r="N1453">
        <v>1007</v>
      </c>
      <c r="O1453" t="s">
        <v>40</v>
      </c>
      <c r="P1453" t="s">
        <v>40</v>
      </c>
      <c r="Q1453">
        <v>1</v>
      </c>
      <c r="X1453">
        <v>2.04</v>
      </c>
      <c r="Y1453">
        <v>494.7</v>
      </c>
      <c r="Z1453">
        <v>0</v>
      </c>
      <c r="AA1453">
        <v>0</v>
      </c>
      <c r="AB1453">
        <v>0</v>
      </c>
      <c r="AC1453">
        <v>0</v>
      </c>
      <c r="AD1453">
        <v>1</v>
      </c>
      <c r="AE1453">
        <v>0</v>
      </c>
      <c r="AF1453" t="s">
        <v>3</v>
      </c>
      <c r="AG1453">
        <v>2.04</v>
      </c>
      <c r="AH1453">
        <v>3</v>
      </c>
      <c r="AI1453">
        <v>-1</v>
      </c>
      <c r="AJ1453" t="s">
        <v>3</v>
      </c>
      <c r="AK1453">
        <v>4</v>
      </c>
      <c r="AL1453">
        <v>-1009.188</v>
      </c>
      <c r="AM1453">
        <v>0</v>
      </c>
      <c r="AN1453">
        <v>0</v>
      </c>
      <c r="AO1453">
        <v>0</v>
      </c>
      <c r="AP1453">
        <v>0</v>
      </c>
      <c r="AQ1453">
        <v>0</v>
      </c>
      <c r="AR1453">
        <v>1</v>
      </c>
    </row>
    <row r="1454" spans="1:44" x14ac:dyDescent="0.2">
      <c r="A1454">
        <f>ROW(Source!A1727)</f>
        <v>1727</v>
      </c>
      <c r="B1454">
        <v>69735950</v>
      </c>
      <c r="C1454">
        <v>69735938</v>
      </c>
      <c r="D1454">
        <v>27416566</v>
      </c>
      <c r="E1454">
        <v>1</v>
      </c>
      <c r="F1454">
        <v>1</v>
      </c>
      <c r="G1454">
        <v>1</v>
      </c>
      <c r="H1454">
        <v>3</v>
      </c>
      <c r="I1454" t="s">
        <v>82</v>
      </c>
      <c r="J1454" t="s">
        <v>194</v>
      </c>
      <c r="K1454" t="s">
        <v>83</v>
      </c>
      <c r="L1454">
        <v>1339</v>
      </c>
      <c r="N1454">
        <v>1007</v>
      </c>
      <c r="O1454" t="s">
        <v>40</v>
      </c>
      <c r="P1454" t="s">
        <v>40</v>
      </c>
      <c r="Q1454">
        <v>1</v>
      </c>
      <c r="X1454">
        <v>3.5</v>
      </c>
      <c r="Y1454">
        <v>7.14</v>
      </c>
      <c r="Z1454">
        <v>0</v>
      </c>
      <c r="AA1454">
        <v>0</v>
      </c>
      <c r="AB1454">
        <v>0</v>
      </c>
      <c r="AC1454">
        <v>0</v>
      </c>
      <c r="AD1454">
        <v>1</v>
      </c>
      <c r="AE1454">
        <v>0</v>
      </c>
      <c r="AF1454" t="s">
        <v>3</v>
      </c>
      <c r="AG1454">
        <v>3.5</v>
      </c>
      <c r="AH1454">
        <v>2</v>
      </c>
      <c r="AI1454">
        <v>69735943</v>
      </c>
      <c r="AJ1454">
        <v>1421</v>
      </c>
      <c r="AK1454">
        <v>3</v>
      </c>
      <c r="AL1454">
        <v>-24.99</v>
      </c>
      <c r="AM1454">
        <v>0</v>
      </c>
      <c r="AN1454">
        <v>0</v>
      </c>
      <c r="AO1454">
        <v>0</v>
      </c>
      <c r="AP1454">
        <v>0</v>
      </c>
      <c r="AQ1454">
        <v>0</v>
      </c>
      <c r="AR1454">
        <v>1</v>
      </c>
    </row>
    <row r="1455" spans="1:44" x14ac:dyDescent="0.2">
      <c r="A1455">
        <f>ROW(Source!A1728)</f>
        <v>1728</v>
      </c>
      <c r="B1455">
        <v>69735945</v>
      </c>
      <c r="C1455">
        <v>69735938</v>
      </c>
      <c r="D1455">
        <v>27496319</v>
      </c>
      <c r="E1455">
        <v>1</v>
      </c>
      <c r="F1455">
        <v>1</v>
      </c>
      <c r="G1455">
        <v>1</v>
      </c>
      <c r="H1455">
        <v>1</v>
      </c>
      <c r="I1455" t="s">
        <v>1001</v>
      </c>
      <c r="J1455" t="s">
        <v>3</v>
      </c>
      <c r="K1455" t="s">
        <v>1002</v>
      </c>
      <c r="L1455">
        <v>1369</v>
      </c>
      <c r="N1455">
        <v>1013</v>
      </c>
      <c r="O1455" t="s">
        <v>974</v>
      </c>
      <c r="P1455" t="s">
        <v>974</v>
      </c>
      <c r="Q1455">
        <v>1</v>
      </c>
      <c r="X1455">
        <v>39.51</v>
      </c>
      <c r="Y1455">
        <v>0</v>
      </c>
      <c r="Z1455">
        <v>0</v>
      </c>
      <c r="AA1455">
        <v>0</v>
      </c>
      <c r="AB1455">
        <v>8.01</v>
      </c>
      <c r="AC1455">
        <v>0</v>
      </c>
      <c r="AD1455">
        <v>1</v>
      </c>
      <c r="AE1455">
        <v>1</v>
      </c>
      <c r="AF1455" t="s">
        <v>3</v>
      </c>
      <c r="AG1455">
        <v>39.51</v>
      </c>
      <c r="AH1455">
        <v>2</v>
      </c>
      <c r="AI1455">
        <v>69735939</v>
      </c>
      <c r="AJ1455">
        <v>1423</v>
      </c>
      <c r="AK1455">
        <v>0</v>
      </c>
      <c r="AL1455">
        <v>0</v>
      </c>
      <c r="AM1455">
        <v>0</v>
      </c>
      <c r="AN1455">
        <v>0</v>
      </c>
      <c r="AO1455">
        <v>0</v>
      </c>
      <c r="AP1455">
        <v>0</v>
      </c>
      <c r="AQ1455">
        <v>0</v>
      </c>
      <c r="AR1455">
        <v>0</v>
      </c>
    </row>
    <row r="1456" spans="1:44" x14ac:dyDescent="0.2">
      <c r="A1456">
        <f>ROW(Source!A1728)</f>
        <v>1728</v>
      </c>
      <c r="B1456">
        <v>69735946</v>
      </c>
      <c r="C1456">
        <v>69735938</v>
      </c>
      <c r="D1456">
        <v>121548</v>
      </c>
      <c r="E1456">
        <v>1</v>
      </c>
      <c r="F1456">
        <v>1</v>
      </c>
      <c r="G1456">
        <v>1</v>
      </c>
      <c r="H1456">
        <v>1</v>
      </c>
      <c r="I1456" t="s">
        <v>36</v>
      </c>
      <c r="J1456" t="s">
        <v>3</v>
      </c>
      <c r="K1456" t="s">
        <v>981</v>
      </c>
      <c r="L1456">
        <v>608254</v>
      </c>
      <c r="N1456">
        <v>1013</v>
      </c>
      <c r="O1456" t="s">
        <v>982</v>
      </c>
      <c r="P1456" t="s">
        <v>982</v>
      </c>
      <c r="Q1456">
        <v>1</v>
      </c>
      <c r="X1456">
        <v>1.27</v>
      </c>
      <c r="Y1456">
        <v>0</v>
      </c>
      <c r="Z1456">
        <v>0</v>
      </c>
      <c r="AA1456">
        <v>0</v>
      </c>
      <c r="AB1456">
        <v>0</v>
      </c>
      <c r="AC1456">
        <v>0</v>
      </c>
      <c r="AD1456">
        <v>1</v>
      </c>
      <c r="AE1456">
        <v>2</v>
      </c>
      <c r="AF1456" t="s">
        <v>3</v>
      </c>
      <c r="AG1456">
        <v>1.27</v>
      </c>
      <c r="AH1456">
        <v>2</v>
      </c>
      <c r="AI1456">
        <v>69735940</v>
      </c>
      <c r="AJ1456">
        <v>1424</v>
      </c>
      <c r="AK1456">
        <v>0</v>
      </c>
      <c r="AL1456">
        <v>0</v>
      </c>
      <c r="AM1456">
        <v>0</v>
      </c>
      <c r="AN1456">
        <v>0</v>
      </c>
      <c r="AO1456">
        <v>0</v>
      </c>
      <c r="AP1456">
        <v>0</v>
      </c>
      <c r="AQ1456">
        <v>0</v>
      </c>
      <c r="AR1456">
        <v>0</v>
      </c>
    </row>
    <row r="1457" spans="1:44" x14ac:dyDescent="0.2">
      <c r="A1457">
        <f>ROW(Source!A1728)</f>
        <v>1728</v>
      </c>
      <c r="B1457">
        <v>69735947</v>
      </c>
      <c r="C1457">
        <v>69735938</v>
      </c>
      <c r="D1457">
        <v>27439630</v>
      </c>
      <c r="E1457">
        <v>1</v>
      </c>
      <c r="F1457">
        <v>1</v>
      </c>
      <c r="G1457">
        <v>1</v>
      </c>
      <c r="H1457">
        <v>2</v>
      </c>
      <c r="I1457" t="s">
        <v>986</v>
      </c>
      <c r="J1457" t="s">
        <v>987</v>
      </c>
      <c r="K1457" t="s">
        <v>988</v>
      </c>
      <c r="L1457">
        <v>1368</v>
      </c>
      <c r="N1457">
        <v>1011</v>
      </c>
      <c r="O1457" t="s">
        <v>978</v>
      </c>
      <c r="P1457" t="s">
        <v>978</v>
      </c>
      <c r="Q1457">
        <v>1</v>
      </c>
      <c r="X1457">
        <v>1.27</v>
      </c>
      <c r="Y1457">
        <v>0</v>
      </c>
      <c r="Z1457">
        <v>31.27</v>
      </c>
      <c r="AA1457">
        <v>13.61</v>
      </c>
      <c r="AB1457">
        <v>0</v>
      </c>
      <c r="AC1457">
        <v>0</v>
      </c>
      <c r="AD1457">
        <v>1</v>
      </c>
      <c r="AE1457">
        <v>0</v>
      </c>
      <c r="AF1457" t="s">
        <v>3</v>
      </c>
      <c r="AG1457">
        <v>1.27</v>
      </c>
      <c r="AH1457">
        <v>2</v>
      </c>
      <c r="AI1457">
        <v>69735941</v>
      </c>
      <c r="AJ1457">
        <v>1425</v>
      </c>
      <c r="AK1457">
        <v>0</v>
      </c>
      <c r="AL1457">
        <v>0</v>
      </c>
      <c r="AM1457">
        <v>0</v>
      </c>
      <c r="AN1457">
        <v>0</v>
      </c>
      <c r="AO1457">
        <v>0</v>
      </c>
      <c r="AP1457">
        <v>0</v>
      </c>
      <c r="AQ1457">
        <v>0</v>
      </c>
      <c r="AR1457">
        <v>0</v>
      </c>
    </row>
    <row r="1458" spans="1:44" x14ac:dyDescent="0.2">
      <c r="A1458">
        <f>ROW(Source!A1728)</f>
        <v>1728</v>
      </c>
      <c r="B1458">
        <v>69735948</v>
      </c>
      <c r="C1458">
        <v>69735938</v>
      </c>
      <c r="D1458">
        <v>27440041</v>
      </c>
      <c r="E1458">
        <v>1</v>
      </c>
      <c r="F1458">
        <v>1</v>
      </c>
      <c r="G1458">
        <v>1</v>
      </c>
      <c r="H1458">
        <v>2</v>
      </c>
      <c r="I1458" t="s">
        <v>1003</v>
      </c>
      <c r="J1458" t="s">
        <v>1004</v>
      </c>
      <c r="K1458" t="s">
        <v>1005</v>
      </c>
      <c r="L1458">
        <v>1368</v>
      </c>
      <c r="N1458">
        <v>1011</v>
      </c>
      <c r="O1458" t="s">
        <v>978</v>
      </c>
      <c r="P1458" t="s">
        <v>978</v>
      </c>
      <c r="Q1458">
        <v>1</v>
      </c>
      <c r="X1458">
        <v>9.07</v>
      </c>
      <c r="Y1458">
        <v>0</v>
      </c>
      <c r="Z1458">
        <v>0.5</v>
      </c>
      <c r="AA1458">
        <v>0</v>
      </c>
      <c r="AB1458">
        <v>0</v>
      </c>
      <c r="AC1458">
        <v>0</v>
      </c>
      <c r="AD1458">
        <v>1</v>
      </c>
      <c r="AE1458">
        <v>0</v>
      </c>
      <c r="AF1458" t="s">
        <v>3</v>
      </c>
      <c r="AG1458">
        <v>9.07</v>
      </c>
      <c r="AH1458">
        <v>2</v>
      </c>
      <c r="AI1458">
        <v>69735942</v>
      </c>
      <c r="AJ1458">
        <v>1426</v>
      </c>
      <c r="AK1458">
        <v>0</v>
      </c>
      <c r="AL1458">
        <v>0</v>
      </c>
      <c r="AM1458">
        <v>0</v>
      </c>
      <c r="AN1458">
        <v>0</v>
      </c>
      <c r="AO1458">
        <v>0</v>
      </c>
      <c r="AP1458">
        <v>0</v>
      </c>
      <c r="AQ1458">
        <v>0</v>
      </c>
      <c r="AR1458">
        <v>0</v>
      </c>
    </row>
    <row r="1459" spans="1:44" x14ac:dyDescent="0.2">
      <c r="A1459">
        <f>ROW(Source!A1728)</f>
        <v>1728</v>
      </c>
      <c r="B1459">
        <v>69735949</v>
      </c>
      <c r="C1459">
        <v>69735938</v>
      </c>
      <c r="D1459">
        <v>27407705</v>
      </c>
      <c r="E1459">
        <v>1</v>
      </c>
      <c r="F1459">
        <v>1</v>
      </c>
      <c r="G1459">
        <v>1</v>
      </c>
      <c r="H1459">
        <v>3</v>
      </c>
      <c r="I1459" t="s">
        <v>1065</v>
      </c>
      <c r="J1459" t="s">
        <v>1066</v>
      </c>
      <c r="K1459" t="s">
        <v>1067</v>
      </c>
      <c r="L1459">
        <v>1339</v>
      </c>
      <c r="N1459">
        <v>1007</v>
      </c>
      <c r="O1459" t="s">
        <v>40</v>
      </c>
      <c r="P1459" t="s">
        <v>40</v>
      </c>
      <c r="Q1459">
        <v>1</v>
      </c>
      <c r="X1459">
        <v>2.04</v>
      </c>
      <c r="Y1459">
        <v>494.7</v>
      </c>
      <c r="Z1459">
        <v>0</v>
      </c>
      <c r="AA1459">
        <v>0</v>
      </c>
      <c r="AB1459">
        <v>0</v>
      </c>
      <c r="AC1459">
        <v>0</v>
      </c>
      <c r="AD1459">
        <v>1</v>
      </c>
      <c r="AE1459">
        <v>0</v>
      </c>
      <c r="AF1459" t="s">
        <v>3</v>
      </c>
      <c r="AG1459">
        <v>2.04</v>
      </c>
      <c r="AH1459">
        <v>3</v>
      </c>
      <c r="AI1459">
        <v>-1</v>
      </c>
      <c r="AJ1459" t="s">
        <v>3</v>
      </c>
      <c r="AK1459">
        <v>4</v>
      </c>
      <c r="AL1459">
        <v>-1009.188</v>
      </c>
      <c r="AM1459">
        <v>0</v>
      </c>
      <c r="AN1459">
        <v>0</v>
      </c>
      <c r="AO1459">
        <v>0</v>
      </c>
      <c r="AP1459">
        <v>0</v>
      </c>
      <c r="AQ1459">
        <v>0</v>
      </c>
      <c r="AR1459">
        <v>1</v>
      </c>
    </row>
    <row r="1460" spans="1:44" x14ac:dyDescent="0.2">
      <c r="A1460">
        <f>ROW(Source!A1728)</f>
        <v>1728</v>
      </c>
      <c r="B1460">
        <v>69735950</v>
      </c>
      <c r="C1460">
        <v>69735938</v>
      </c>
      <c r="D1460">
        <v>27416566</v>
      </c>
      <c r="E1460">
        <v>1</v>
      </c>
      <c r="F1460">
        <v>1</v>
      </c>
      <c r="G1460">
        <v>1</v>
      </c>
      <c r="H1460">
        <v>3</v>
      </c>
      <c r="I1460" t="s">
        <v>82</v>
      </c>
      <c r="J1460" t="s">
        <v>194</v>
      </c>
      <c r="K1460" t="s">
        <v>83</v>
      </c>
      <c r="L1460">
        <v>1339</v>
      </c>
      <c r="N1460">
        <v>1007</v>
      </c>
      <c r="O1460" t="s">
        <v>40</v>
      </c>
      <c r="P1460" t="s">
        <v>40</v>
      </c>
      <c r="Q1460">
        <v>1</v>
      </c>
      <c r="X1460">
        <v>3.5</v>
      </c>
      <c r="Y1460">
        <v>7.14</v>
      </c>
      <c r="Z1460">
        <v>0</v>
      </c>
      <c r="AA1460">
        <v>0</v>
      </c>
      <c r="AB1460">
        <v>0</v>
      </c>
      <c r="AC1460">
        <v>0</v>
      </c>
      <c r="AD1460">
        <v>1</v>
      </c>
      <c r="AE1460">
        <v>0</v>
      </c>
      <c r="AF1460" t="s">
        <v>3</v>
      </c>
      <c r="AG1460">
        <v>3.5</v>
      </c>
      <c r="AH1460">
        <v>2</v>
      </c>
      <c r="AI1460">
        <v>69735943</v>
      </c>
      <c r="AJ1460">
        <v>1427</v>
      </c>
      <c r="AK1460">
        <v>3</v>
      </c>
      <c r="AL1460">
        <v>-24.99</v>
      </c>
      <c r="AM1460">
        <v>0</v>
      </c>
      <c r="AN1460">
        <v>0</v>
      </c>
      <c r="AO1460">
        <v>0</v>
      </c>
      <c r="AP1460">
        <v>0</v>
      </c>
      <c r="AQ1460">
        <v>0</v>
      </c>
      <c r="AR1460">
        <v>1</v>
      </c>
    </row>
    <row r="1461" spans="1:44" x14ac:dyDescent="0.2">
      <c r="A1461">
        <f>ROW(Source!A1733)</f>
        <v>1733</v>
      </c>
      <c r="B1461">
        <v>69735959</v>
      </c>
      <c r="C1461">
        <v>69735953</v>
      </c>
      <c r="D1461">
        <v>27496319</v>
      </c>
      <c r="E1461">
        <v>1</v>
      </c>
      <c r="F1461">
        <v>1</v>
      </c>
      <c r="G1461">
        <v>1</v>
      </c>
      <c r="H1461">
        <v>1</v>
      </c>
      <c r="I1461" t="s">
        <v>1001</v>
      </c>
      <c r="J1461" t="s">
        <v>3</v>
      </c>
      <c r="K1461" t="s">
        <v>1002</v>
      </c>
      <c r="L1461">
        <v>1369</v>
      </c>
      <c r="N1461">
        <v>1013</v>
      </c>
      <c r="O1461" t="s">
        <v>974</v>
      </c>
      <c r="P1461" t="s">
        <v>974</v>
      </c>
      <c r="Q1461">
        <v>1</v>
      </c>
      <c r="X1461">
        <v>0.5</v>
      </c>
      <c r="Y1461">
        <v>0</v>
      </c>
      <c r="Z1461">
        <v>0</v>
      </c>
      <c r="AA1461">
        <v>0</v>
      </c>
      <c r="AB1461">
        <v>8.01</v>
      </c>
      <c r="AC1461">
        <v>0</v>
      </c>
      <c r="AD1461">
        <v>1</v>
      </c>
      <c r="AE1461">
        <v>1</v>
      </c>
      <c r="AF1461" t="s">
        <v>753</v>
      </c>
      <c r="AG1461">
        <v>4</v>
      </c>
      <c r="AH1461">
        <v>2</v>
      </c>
      <c r="AI1461">
        <v>69735954</v>
      </c>
      <c r="AJ1461">
        <v>1429</v>
      </c>
      <c r="AK1461">
        <v>0</v>
      </c>
      <c r="AL1461">
        <v>0</v>
      </c>
      <c r="AM1461">
        <v>0</v>
      </c>
      <c r="AN1461">
        <v>0</v>
      </c>
      <c r="AO1461">
        <v>0</v>
      </c>
      <c r="AP1461">
        <v>0</v>
      </c>
      <c r="AQ1461">
        <v>0</v>
      </c>
      <c r="AR1461">
        <v>0</v>
      </c>
    </row>
    <row r="1462" spans="1:44" x14ac:dyDescent="0.2">
      <c r="A1462">
        <f>ROW(Source!A1733)</f>
        <v>1733</v>
      </c>
      <c r="B1462">
        <v>69735960</v>
      </c>
      <c r="C1462">
        <v>69735953</v>
      </c>
      <c r="D1462">
        <v>121548</v>
      </c>
      <c r="E1462">
        <v>1</v>
      </c>
      <c r="F1462">
        <v>1</v>
      </c>
      <c r="G1462">
        <v>1</v>
      </c>
      <c r="H1462">
        <v>1</v>
      </c>
      <c r="I1462" t="s">
        <v>36</v>
      </c>
      <c r="J1462" t="s">
        <v>3</v>
      </c>
      <c r="K1462" t="s">
        <v>981</v>
      </c>
      <c r="L1462">
        <v>608254</v>
      </c>
      <c r="N1462">
        <v>1013</v>
      </c>
      <c r="O1462" t="s">
        <v>982</v>
      </c>
      <c r="P1462" t="s">
        <v>982</v>
      </c>
      <c r="Q1462">
        <v>1</v>
      </c>
      <c r="X1462">
        <v>0.21</v>
      </c>
      <c r="Y1462">
        <v>0</v>
      </c>
      <c r="Z1462">
        <v>0</v>
      </c>
      <c r="AA1462">
        <v>0</v>
      </c>
      <c r="AB1462">
        <v>0</v>
      </c>
      <c r="AC1462">
        <v>0</v>
      </c>
      <c r="AD1462">
        <v>1</v>
      </c>
      <c r="AE1462">
        <v>2</v>
      </c>
      <c r="AF1462" t="s">
        <v>753</v>
      </c>
      <c r="AG1462">
        <v>1.68</v>
      </c>
      <c r="AH1462">
        <v>2</v>
      </c>
      <c r="AI1462">
        <v>69735955</v>
      </c>
      <c r="AJ1462">
        <v>1430</v>
      </c>
      <c r="AK1462">
        <v>0</v>
      </c>
      <c r="AL1462">
        <v>0</v>
      </c>
      <c r="AM1462">
        <v>0</v>
      </c>
      <c r="AN1462">
        <v>0</v>
      </c>
      <c r="AO1462">
        <v>0</v>
      </c>
      <c r="AP1462">
        <v>0</v>
      </c>
      <c r="AQ1462">
        <v>0</v>
      </c>
      <c r="AR1462">
        <v>0</v>
      </c>
    </row>
    <row r="1463" spans="1:44" x14ac:dyDescent="0.2">
      <c r="A1463">
        <f>ROW(Source!A1733)</f>
        <v>1733</v>
      </c>
      <c r="B1463">
        <v>69735961</v>
      </c>
      <c r="C1463">
        <v>69735953</v>
      </c>
      <c r="D1463">
        <v>27439630</v>
      </c>
      <c r="E1463">
        <v>1</v>
      </c>
      <c r="F1463">
        <v>1</v>
      </c>
      <c r="G1463">
        <v>1</v>
      </c>
      <c r="H1463">
        <v>2</v>
      </c>
      <c r="I1463" t="s">
        <v>986</v>
      </c>
      <c r="J1463" t="s">
        <v>987</v>
      </c>
      <c r="K1463" t="s">
        <v>988</v>
      </c>
      <c r="L1463">
        <v>1368</v>
      </c>
      <c r="N1463">
        <v>1011</v>
      </c>
      <c r="O1463" t="s">
        <v>978</v>
      </c>
      <c r="P1463" t="s">
        <v>978</v>
      </c>
      <c r="Q1463">
        <v>1</v>
      </c>
      <c r="X1463">
        <v>0.21</v>
      </c>
      <c r="Y1463">
        <v>0</v>
      </c>
      <c r="Z1463">
        <v>31.27</v>
      </c>
      <c r="AA1463">
        <v>13.61</v>
      </c>
      <c r="AB1463">
        <v>0</v>
      </c>
      <c r="AC1463">
        <v>0</v>
      </c>
      <c r="AD1463">
        <v>1</v>
      </c>
      <c r="AE1463">
        <v>0</v>
      </c>
      <c r="AF1463" t="s">
        <v>753</v>
      </c>
      <c r="AG1463">
        <v>1.68</v>
      </c>
      <c r="AH1463">
        <v>2</v>
      </c>
      <c r="AI1463">
        <v>69735956</v>
      </c>
      <c r="AJ1463">
        <v>1431</v>
      </c>
      <c r="AK1463">
        <v>0</v>
      </c>
      <c r="AL1463">
        <v>0</v>
      </c>
      <c r="AM1463">
        <v>0</v>
      </c>
      <c r="AN1463">
        <v>0</v>
      </c>
      <c r="AO1463">
        <v>0</v>
      </c>
      <c r="AP1463">
        <v>0</v>
      </c>
      <c r="AQ1463">
        <v>0</v>
      </c>
      <c r="AR1463">
        <v>0</v>
      </c>
    </row>
    <row r="1464" spans="1:44" x14ac:dyDescent="0.2">
      <c r="A1464">
        <f>ROW(Source!A1733)</f>
        <v>1733</v>
      </c>
      <c r="B1464">
        <v>69735962</v>
      </c>
      <c r="C1464">
        <v>69735953</v>
      </c>
      <c r="D1464">
        <v>27440041</v>
      </c>
      <c r="E1464">
        <v>1</v>
      </c>
      <c r="F1464">
        <v>1</v>
      </c>
      <c r="G1464">
        <v>1</v>
      </c>
      <c r="H1464">
        <v>2</v>
      </c>
      <c r="I1464" t="s">
        <v>1003</v>
      </c>
      <c r="J1464" t="s">
        <v>1004</v>
      </c>
      <c r="K1464" t="s">
        <v>1005</v>
      </c>
      <c r="L1464">
        <v>1368</v>
      </c>
      <c r="N1464">
        <v>1011</v>
      </c>
      <c r="O1464" t="s">
        <v>978</v>
      </c>
      <c r="P1464" t="s">
        <v>978</v>
      </c>
      <c r="Q1464">
        <v>1</v>
      </c>
      <c r="X1464">
        <v>2.3199999999999998</v>
      </c>
      <c r="Y1464">
        <v>0</v>
      </c>
      <c r="Z1464">
        <v>0.5</v>
      </c>
      <c r="AA1464">
        <v>0</v>
      </c>
      <c r="AB1464">
        <v>0</v>
      </c>
      <c r="AC1464">
        <v>0</v>
      </c>
      <c r="AD1464">
        <v>1</v>
      </c>
      <c r="AE1464">
        <v>0</v>
      </c>
      <c r="AF1464" t="s">
        <v>753</v>
      </c>
      <c r="AG1464">
        <v>18.559999999999999</v>
      </c>
      <c r="AH1464">
        <v>2</v>
      </c>
      <c r="AI1464">
        <v>69735957</v>
      </c>
      <c r="AJ1464">
        <v>1432</v>
      </c>
      <c r="AK1464">
        <v>0</v>
      </c>
      <c r="AL1464">
        <v>0</v>
      </c>
      <c r="AM1464">
        <v>0</v>
      </c>
      <c r="AN1464">
        <v>0</v>
      </c>
      <c r="AO1464">
        <v>0</v>
      </c>
      <c r="AP1464">
        <v>0</v>
      </c>
      <c r="AQ1464">
        <v>0</v>
      </c>
      <c r="AR1464">
        <v>0</v>
      </c>
    </row>
    <row r="1465" spans="1:44" x14ac:dyDescent="0.2">
      <c r="A1465">
        <f>ROW(Source!A1733)</f>
        <v>1733</v>
      </c>
      <c r="B1465">
        <v>69735963</v>
      </c>
      <c r="C1465">
        <v>69735953</v>
      </c>
      <c r="D1465">
        <v>27407705</v>
      </c>
      <c r="E1465">
        <v>1</v>
      </c>
      <c r="F1465">
        <v>1</v>
      </c>
      <c r="G1465">
        <v>1</v>
      </c>
      <c r="H1465">
        <v>3</v>
      </c>
      <c r="I1465" t="s">
        <v>1065</v>
      </c>
      <c r="J1465" t="s">
        <v>1066</v>
      </c>
      <c r="K1465" t="s">
        <v>1067</v>
      </c>
      <c r="L1465">
        <v>1339</v>
      </c>
      <c r="N1465">
        <v>1007</v>
      </c>
      <c r="O1465" t="s">
        <v>40</v>
      </c>
      <c r="P1465" t="s">
        <v>40</v>
      </c>
      <c r="Q1465">
        <v>1</v>
      </c>
      <c r="X1465">
        <v>0.51</v>
      </c>
      <c r="Y1465">
        <v>494.7</v>
      </c>
      <c r="Z1465">
        <v>0</v>
      </c>
      <c r="AA1465">
        <v>0</v>
      </c>
      <c r="AB1465">
        <v>0</v>
      </c>
      <c r="AC1465">
        <v>0</v>
      </c>
      <c r="AD1465">
        <v>1</v>
      </c>
      <c r="AE1465">
        <v>0</v>
      </c>
      <c r="AF1465" t="s">
        <v>753</v>
      </c>
      <c r="AG1465">
        <v>4.08</v>
      </c>
      <c r="AH1465">
        <v>3</v>
      </c>
      <c r="AI1465">
        <v>-1</v>
      </c>
      <c r="AJ1465" t="s">
        <v>3</v>
      </c>
      <c r="AK1465">
        <v>4</v>
      </c>
      <c r="AL1465">
        <v>-2018.376</v>
      </c>
      <c r="AM1465">
        <v>0</v>
      </c>
      <c r="AN1465">
        <v>0</v>
      </c>
      <c r="AO1465">
        <v>0</v>
      </c>
      <c r="AP1465">
        <v>0</v>
      </c>
      <c r="AQ1465">
        <v>0</v>
      </c>
      <c r="AR1465">
        <v>1</v>
      </c>
    </row>
    <row r="1466" spans="1:44" x14ac:dyDescent="0.2">
      <c r="A1466">
        <f>ROW(Source!A1734)</f>
        <v>1734</v>
      </c>
      <c r="B1466">
        <v>69735959</v>
      </c>
      <c r="C1466">
        <v>69735953</v>
      </c>
      <c r="D1466">
        <v>27496319</v>
      </c>
      <c r="E1466">
        <v>1</v>
      </c>
      <c r="F1466">
        <v>1</v>
      </c>
      <c r="G1466">
        <v>1</v>
      </c>
      <c r="H1466">
        <v>1</v>
      </c>
      <c r="I1466" t="s">
        <v>1001</v>
      </c>
      <c r="J1466" t="s">
        <v>3</v>
      </c>
      <c r="K1466" t="s">
        <v>1002</v>
      </c>
      <c r="L1466">
        <v>1369</v>
      </c>
      <c r="N1466">
        <v>1013</v>
      </c>
      <c r="O1466" t="s">
        <v>974</v>
      </c>
      <c r="P1466" t="s">
        <v>974</v>
      </c>
      <c r="Q1466">
        <v>1</v>
      </c>
      <c r="X1466">
        <v>0.5</v>
      </c>
      <c r="Y1466">
        <v>0</v>
      </c>
      <c r="Z1466">
        <v>0</v>
      </c>
      <c r="AA1466">
        <v>0</v>
      </c>
      <c r="AB1466">
        <v>8.01</v>
      </c>
      <c r="AC1466">
        <v>0</v>
      </c>
      <c r="AD1466">
        <v>1</v>
      </c>
      <c r="AE1466">
        <v>1</v>
      </c>
      <c r="AF1466" t="s">
        <v>753</v>
      </c>
      <c r="AG1466">
        <v>4</v>
      </c>
      <c r="AH1466">
        <v>2</v>
      </c>
      <c r="AI1466">
        <v>69735954</v>
      </c>
      <c r="AJ1466">
        <v>1434</v>
      </c>
      <c r="AK1466">
        <v>0</v>
      </c>
      <c r="AL1466">
        <v>0</v>
      </c>
      <c r="AM1466">
        <v>0</v>
      </c>
      <c r="AN1466">
        <v>0</v>
      </c>
      <c r="AO1466">
        <v>0</v>
      </c>
      <c r="AP1466">
        <v>0</v>
      </c>
      <c r="AQ1466">
        <v>0</v>
      </c>
      <c r="AR1466">
        <v>0</v>
      </c>
    </row>
    <row r="1467" spans="1:44" x14ac:dyDescent="0.2">
      <c r="A1467">
        <f>ROW(Source!A1734)</f>
        <v>1734</v>
      </c>
      <c r="B1467">
        <v>69735960</v>
      </c>
      <c r="C1467">
        <v>69735953</v>
      </c>
      <c r="D1467">
        <v>121548</v>
      </c>
      <c r="E1467">
        <v>1</v>
      </c>
      <c r="F1467">
        <v>1</v>
      </c>
      <c r="G1467">
        <v>1</v>
      </c>
      <c r="H1467">
        <v>1</v>
      </c>
      <c r="I1467" t="s">
        <v>36</v>
      </c>
      <c r="J1467" t="s">
        <v>3</v>
      </c>
      <c r="K1467" t="s">
        <v>981</v>
      </c>
      <c r="L1467">
        <v>608254</v>
      </c>
      <c r="N1467">
        <v>1013</v>
      </c>
      <c r="O1467" t="s">
        <v>982</v>
      </c>
      <c r="P1467" t="s">
        <v>982</v>
      </c>
      <c r="Q1467">
        <v>1</v>
      </c>
      <c r="X1467">
        <v>0.21</v>
      </c>
      <c r="Y1467">
        <v>0</v>
      </c>
      <c r="Z1467">
        <v>0</v>
      </c>
      <c r="AA1467">
        <v>0</v>
      </c>
      <c r="AB1467">
        <v>0</v>
      </c>
      <c r="AC1467">
        <v>0</v>
      </c>
      <c r="AD1467">
        <v>1</v>
      </c>
      <c r="AE1467">
        <v>2</v>
      </c>
      <c r="AF1467" t="s">
        <v>753</v>
      </c>
      <c r="AG1467">
        <v>1.68</v>
      </c>
      <c r="AH1467">
        <v>2</v>
      </c>
      <c r="AI1467">
        <v>69735955</v>
      </c>
      <c r="AJ1467">
        <v>1435</v>
      </c>
      <c r="AK1467">
        <v>0</v>
      </c>
      <c r="AL1467">
        <v>0</v>
      </c>
      <c r="AM1467">
        <v>0</v>
      </c>
      <c r="AN1467">
        <v>0</v>
      </c>
      <c r="AO1467">
        <v>0</v>
      </c>
      <c r="AP1467">
        <v>0</v>
      </c>
      <c r="AQ1467">
        <v>0</v>
      </c>
      <c r="AR1467">
        <v>0</v>
      </c>
    </row>
    <row r="1468" spans="1:44" x14ac:dyDescent="0.2">
      <c r="A1468">
        <f>ROW(Source!A1734)</f>
        <v>1734</v>
      </c>
      <c r="B1468">
        <v>69735961</v>
      </c>
      <c r="C1468">
        <v>69735953</v>
      </c>
      <c r="D1468">
        <v>27439630</v>
      </c>
      <c r="E1468">
        <v>1</v>
      </c>
      <c r="F1468">
        <v>1</v>
      </c>
      <c r="G1468">
        <v>1</v>
      </c>
      <c r="H1468">
        <v>2</v>
      </c>
      <c r="I1468" t="s">
        <v>986</v>
      </c>
      <c r="J1468" t="s">
        <v>987</v>
      </c>
      <c r="K1468" t="s">
        <v>988</v>
      </c>
      <c r="L1468">
        <v>1368</v>
      </c>
      <c r="N1468">
        <v>1011</v>
      </c>
      <c r="O1468" t="s">
        <v>978</v>
      </c>
      <c r="P1468" t="s">
        <v>978</v>
      </c>
      <c r="Q1468">
        <v>1</v>
      </c>
      <c r="X1468">
        <v>0.21</v>
      </c>
      <c r="Y1468">
        <v>0</v>
      </c>
      <c r="Z1468">
        <v>31.27</v>
      </c>
      <c r="AA1468">
        <v>13.61</v>
      </c>
      <c r="AB1468">
        <v>0</v>
      </c>
      <c r="AC1468">
        <v>0</v>
      </c>
      <c r="AD1468">
        <v>1</v>
      </c>
      <c r="AE1468">
        <v>0</v>
      </c>
      <c r="AF1468" t="s">
        <v>753</v>
      </c>
      <c r="AG1468">
        <v>1.68</v>
      </c>
      <c r="AH1468">
        <v>2</v>
      </c>
      <c r="AI1468">
        <v>69735956</v>
      </c>
      <c r="AJ1468">
        <v>1436</v>
      </c>
      <c r="AK1468">
        <v>0</v>
      </c>
      <c r="AL1468">
        <v>0</v>
      </c>
      <c r="AM1468">
        <v>0</v>
      </c>
      <c r="AN1468">
        <v>0</v>
      </c>
      <c r="AO1468">
        <v>0</v>
      </c>
      <c r="AP1468">
        <v>0</v>
      </c>
      <c r="AQ1468">
        <v>0</v>
      </c>
      <c r="AR1468">
        <v>0</v>
      </c>
    </row>
    <row r="1469" spans="1:44" x14ac:dyDescent="0.2">
      <c r="A1469">
        <f>ROW(Source!A1734)</f>
        <v>1734</v>
      </c>
      <c r="B1469">
        <v>69735962</v>
      </c>
      <c r="C1469">
        <v>69735953</v>
      </c>
      <c r="D1469">
        <v>27440041</v>
      </c>
      <c r="E1469">
        <v>1</v>
      </c>
      <c r="F1469">
        <v>1</v>
      </c>
      <c r="G1469">
        <v>1</v>
      </c>
      <c r="H1469">
        <v>2</v>
      </c>
      <c r="I1469" t="s">
        <v>1003</v>
      </c>
      <c r="J1469" t="s">
        <v>1004</v>
      </c>
      <c r="K1469" t="s">
        <v>1005</v>
      </c>
      <c r="L1469">
        <v>1368</v>
      </c>
      <c r="N1469">
        <v>1011</v>
      </c>
      <c r="O1469" t="s">
        <v>978</v>
      </c>
      <c r="P1469" t="s">
        <v>978</v>
      </c>
      <c r="Q1469">
        <v>1</v>
      </c>
      <c r="X1469">
        <v>2.3199999999999998</v>
      </c>
      <c r="Y1469">
        <v>0</v>
      </c>
      <c r="Z1469">
        <v>0.5</v>
      </c>
      <c r="AA1469">
        <v>0</v>
      </c>
      <c r="AB1469">
        <v>0</v>
      </c>
      <c r="AC1469">
        <v>0</v>
      </c>
      <c r="AD1469">
        <v>1</v>
      </c>
      <c r="AE1469">
        <v>0</v>
      </c>
      <c r="AF1469" t="s">
        <v>753</v>
      </c>
      <c r="AG1469">
        <v>18.559999999999999</v>
      </c>
      <c r="AH1469">
        <v>2</v>
      </c>
      <c r="AI1469">
        <v>69735957</v>
      </c>
      <c r="AJ1469">
        <v>1437</v>
      </c>
      <c r="AK1469">
        <v>0</v>
      </c>
      <c r="AL1469">
        <v>0</v>
      </c>
      <c r="AM1469">
        <v>0</v>
      </c>
      <c r="AN1469">
        <v>0</v>
      </c>
      <c r="AO1469">
        <v>0</v>
      </c>
      <c r="AP1469">
        <v>0</v>
      </c>
      <c r="AQ1469">
        <v>0</v>
      </c>
      <c r="AR1469">
        <v>0</v>
      </c>
    </row>
    <row r="1470" spans="1:44" x14ac:dyDescent="0.2">
      <c r="A1470">
        <f>ROW(Source!A1734)</f>
        <v>1734</v>
      </c>
      <c r="B1470">
        <v>69735963</v>
      </c>
      <c r="C1470">
        <v>69735953</v>
      </c>
      <c r="D1470">
        <v>27407705</v>
      </c>
      <c r="E1470">
        <v>1</v>
      </c>
      <c r="F1470">
        <v>1</v>
      </c>
      <c r="G1470">
        <v>1</v>
      </c>
      <c r="H1470">
        <v>3</v>
      </c>
      <c r="I1470" t="s">
        <v>1065</v>
      </c>
      <c r="J1470" t="s">
        <v>1066</v>
      </c>
      <c r="K1470" t="s">
        <v>1067</v>
      </c>
      <c r="L1470">
        <v>1339</v>
      </c>
      <c r="N1470">
        <v>1007</v>
      </c>
      <c r="O1470" t="s">
        <v>40</v>
      </c>
      <c r="P1470" t="s">
        <v>40</v>
      </c>
      <c r="Q1470">
        <v>1</v>
      </c>
      <c r="X1470">
        <v>0.51</v>
      </c>
      <c r="Y1470">
        <v>494.7</v>
      </c>
      <c r="Z1470">
        <v>0</v>
      </c>
      <c r="AA1470">
        <v>0</v>
      </c>
      <c r="AB1470">
        <v>0</v>
      </c>
      <c r="AC1470">
        <v>0</v>
      </c>
      <c r="AD1470">
        <v>1</v>
      </c>
      <c r="AE1470">
        <v>0</v>
      </c>
      <c r="AF1470" t="s">
        <v>753</v>
      </c>
      <c r="AG1470">
        <v>4.08</v>
      </c>
      <c r="AH1470">
        <v>3</v>
      </c>
      <c r="AI1470">
        <v>-1</v>
      </c>
      <c r="AJ1470" t="s">
        <v>3</v>
      </c>
      <c r="AK1470">
        <v>4</v>
      </c>
      <c r="AL1470">
        <v>-2018.376</v>
      </c>
      <c r="AM1470">
        <v>0</v>
      </c>
      <c r="AN1470">
        <v>0</v>
      </c>
      <c r="AO1470">
        <v>0</v>
      </c>
      <c r="AP1470">
        <v>0</v>
      </c>
      <c r="AQ1470">
        <v>0</v>
      </c>
      <c r="AR1470">
        <v>1</v>
      </c>
    </row>
    <row r="1471" spans="1:44" x14ac:dyDescent="0.2">
      <c r="A1471">
        <f>ROW(Source!A1737)</f>
        <v>1737</v>
      </c>
      <c r="B1471">
        <v>69735978</v>
      </c>
      <c r="C1471">
        <v>69735965</v>
      </c>
      <c r="D1471">
        <v>27498693</v>
      </c>
      <c r="E1471">
        <v>1</v>
      </c>
      <c r="F1471">
        <v>1</v>
      </c>
      <c r="G1471">
        <v>1</v>
      </c>
      <c r="H1471">
        <v>1</v>
      </c>
      <c r="I1471" t="s">
        <v>979</v>
      </c>
      <c r="J1471" t="s">
        <v>3</v>
      </c>
      <c r="K1471" t="s">
        <v>980</v>
      </c>
      <c r="L1471">
        <v>1369</v>
      </c>
      <c r="N1471">
        <v>1013</v>
      </c>
      <c r="O1471" t="s">
        <v>974</v>
      </c>
      <c r="P1471" t="s">
        <v>974</v>
      </c>
      <c r="Q1471">
        <v>1</v>
      </c>
      <c r="X1471">
        <v>119.78</v>
      </c>
      <c r="Y1471">
        <v>0</v>
      </c>
      <c r="Z1471">
        <v>0</v>
      </c>
      <c r="AA1471">
        <v>0</v>
      </c>
      <c r="AB1471">
        <v>8.82</v>
      </c>
      <c r="AC1471">
        <v>0</v>
      </c>
      <c r="AD1471">
        <v>1</v>
      </c>
      <c r="AE1471">
        <v>1</v>
      </c>
      <c r="AF1471" t="s">
        <v>3</v>
      </c>
      <c r="AG1471">
        <v>119.78</v>
      </c>
      <c r="AH1471">
        <v>2</v>
      </c>
      <c r="AI1471">
        <v>69735966</v>
      </c>
      <c r="AJ1471">
        <v>1439</v>
      </c>
      <c r="AK1471">
        <v>0</v>
      </c>
      <c r="AL1471">
        <v>0</v>
      </c>
      <c r="AM1471">
        <v>0</v>
      </c>
      <c r="AN1471">
        <v>0</v>
      </c>
      <c r="AO1471">
        <v>0</v>
      </c>
      <c r="AP1471">
        <v>0</v>
      </c>
      <c r="AQ1471">
        <v>0</v>
      </c>
      <c r="AR1471">
        <v>0</v>
      </c>
    </row>
    <row r="1472" spans="1:44" x14ac:dyDescent="0.2">
      <c r="A1472">
        <f>ROW(Source!A1737)</f>
        <v>1737</v>
      </c>
      <c r="B1472">
        <v>69735979</v>
      </c>
      <c r="C1472">
        <v>69735965</v>
      </c>
      <c r="D1472">
        <v>121548</v>
      </c>
      <c r="E1472">
        <v>1</v>
      </c>
      <c r="F1472">
        <v>1</v>
      </c>
      <c r="G1472">
        <v>1</v>
      </c>
      <c r="H1472">
        <v>1</v>
      </c>
      <c r="I1472" t="s">
        <v>36</v>
      </c>
      <c r="J1472" t="s">
        <v>3</v>
      </c>
      <c r="K1472" t="s">
        <v>981</v>
      </c>
      <c r="L1472">
        <v>608254</v>
      </c>
      <c r="N1472">
        <v>1013</v>
      </c>
      <c r="O1472" t="s">
        <v>982</v>
      </c>
      <c r="P1472" t="s">
        <v>982</v>
      </c>
      <c r="Q1472">
        <v>1</v>
      </c>
      <c r="X1472">
        <v>4.22</v>
      </c>
      <c r="Y1472">
        <v>0</v>
      </c>
      <c r="Z1472">
        <v>0</v>
      </c>
      <c r="AA1472">
        <v>0</v>
      </c>
      <c r="AB1472">
        <v>0</v>
      </c>
      <c r="AC1472">
        <v>0</v>
      </c>
      <c r="AD1472">
        <v>1</v>
      </c>
      <c r="AE1472">
        <v>2</v>
      </c>
      <c r="AF1472" t="s">
        <v>3</v>
      </c>
      <c r="AG1472">
        <v>4.22</v>
      </c>
      <c r="AH1472">
        <v>2</v>
      </c>
      <c r="AI1472">
        <v>69735967</v>
      </c>
      <c r="AJ1472">
        <v>1440</v>
      </c>
      <c r="AK1472">
        <v>0</v>
      </c>
      <c r="AL1472">
        <v>0</v>
      </c>
      <c r="AM1472">
        <v>0</v>
      </c>
      <c r="AN1472">
        <v>0</v>
      </c>
      <c r="AO1472">
        <v>0</v>
      </c>
      <c r="AP1472">
        <v>0</v>
      </c>
      <c r="AQ1472">
        <v>0</v>
      </c>
      <c r="AR1472">
        <v>0</v>
      </c>
    </row>
    <row r="1473" spans="1:44" x14ac:dyDescent="0.2">
      <c r="A1473">
        <f>ROW(Source!A1737)</f>
        <v>1737</v>
      </c>
      <c r="B1473">
        <v>69735980</v>
      </c>
      <c r="C1473">
        <v>69735965</v>
      </c>
      <c r="D1473">
        <v>27439571</v>
      </c>
      <c r="E1473">
        <v>1</v>
      </c>
      <c r="F1473">
        <v>1</v>
      </c>
      <c r="G1473">
        <v>1</v>
      </c>
      <c r="H1473">
        <v>2</v>
      </c>
      <c r="I1473" t="s">
        <v>983</v>
      </c>
      <c r="J1473" t="s">
        <v>984</v>
      </c>
      <c r="K1473" t="s">
        <v>985</v>
      </c>
      <c r="L1473">
        <v>1368</v>
      </c>
      <c r="N1473">
        <v>1011</v>
      </c>
      <c r="O1473" t="s">
        <v>978</v>
      </c>
      <c r="P1473" t="s">
        <v>978</v>
      </c>
      <c r="Q1473">
        <v>1</v>
      </c>
      <c r="X1473">
        <v>0.36</v>
      </c>
      <c r="Y1473">
        <v>0</v>
      </c>
      <c r="Z1473">
        <v>88.42</v>
      </c>
      <c r="AA1473">
        <v>10.14</v>
      </c>
      <c r="AB1473">
        <v>0</v>
      </c>
      <c r="AC1473">
        <v>0</v>
      </c>
      <c r="AD1473">
        <v>1</v>
      </c>
      <c r="AE1473">
        <v>0</v>
      </c>
      <c r="AF1473" t="s">
        <v>3</v>
      </c>
      <c r="AG1473">
        <v>0.36</v>
      </c>
      <c r="AH1473">
        <v>2</v>
      </c>
      <c r="AI1473">
        <v>69735968</v>
      </c>
      <c r="AJ1473">
        <v>1441</v>
      </c>
      <c r="AK1473">
        <v>0</v>
      </c>
      <c r="AL1473">
        <v>0</v>
      </c>
      <c r="AM1473">
        <v>0</v>
      </c>
      <c r="AN1473">
        <v>0</v>
      </c>
      <c r="AO1473">
        <v>0</v>
      </c>
      <c r="AP1473">
        <v>0</v>
      </c>
      <c r="AQ1473">
        <v>0</v>
      </c>
      <c r="AR1473">
        <v>0</v>
      </c>
    </row>
    <row r="1474" spans="1:44" x14ac:dyDescent="0.2">
      <c r="A1474">
        <f>ROW(Source!A1737)</f>
        <v>1737</v>
      </c>
      <c r="B1474">
        <v>69735981</v>
      </c>
      <c r="C1474">
        <v>69735965</v>
      </c>
      <c r="D1474">
        <v>27439630</v>
      </c>
      <c r="E1474">
        <v>1</v>
      </c>
      <c r="F1474">
        <v>1</v>
      </c>
      <c r="G1474">
        <v>1</v>
      </c>
      <c r="H1474">
        <v>2</v>
      </c>
      <c r="I1474" t="s">
        <v>986</v>
      </c>
      <c r="J1474" t="s">
        <v>987</v>
      </c>
      <c r="K1474" t="s">
        <v>988</v>
      </c>
      <c r="L1474">
        <v>1368</v>
      </c>
      <c r="N1474">
        <v>1011</v>
      </c>
      <c r="O1474" t="s">
        <v>978</v>
      </c>
      <c r="P1474" t="s">
        <v>978</v>
      </c>
      <c r="Q1474">
        <v>1</v>
      </c>
      <c r="X1474">
        <v>2.2999999999999998</v>
      </c>
      <c r="Y1474">
        <v>0</v>
      </c>
      <c r="Z1474">
        <v>31.27</v>
      </c>
      <c r="AA1474">
        <v>13.61</v>
      </c>
      <c r="AB1474">
        <v>0</v>
      </c>
      <c r="AC1474">
        <v>0</v>
      </c>
      <c r="AD1474">
        <v>1</v>
      </c>
      <c r="AE1474">
        <v>0</v>
      </c>
      <c r="AF1474" t="s">
        <v>3</v>
      </c>
      <c r="AG1474">
        <v>2.2999999999999998</v>
      </c>
      <c r="AH1474">
        <v>2</v>
      </c>
      <c r="AI1474">
        <v>69735969</v>
      </c>
      <c r="AJ1474">
        <v>1442</v>
      </c>
      <c r="AK1474">
        <v>0</v>
      </c>
      <c r="AL1474">
        <v>0</v>
      </c>
      <c r="AM1474">
        <v>0</v>
      </c>
      <c r="AN1474">
        <v>0</v>
      </c>
      <c r="AO1474">
        <v>0</v>
      </c>
      <c r="AP1474">
        <v>0</v>
      </c>
      <c r="AQ1474">
        <v>0</v>
      </c>
      <c r="AR1474">
        <v>0</v>
      </c>
    </row>
    <row r="1475" spans="1:44" x14ac:dyDescent="0.2">
      <c r="A1475">
        <f>ROW(Source!A1737)</f>
        <v>1737</v>
      </c>
      <c r="B1475">
        <v>69735982</v>
      </c>
      <c r="C1475">
        <v>69735965</v>
      </c>
      <c r="D1475">
        <v>27440032</v>
      </c>
      <c r="E1475">
        <v>1</v>
      </c>
      <c r="F1475">
        <v>1</v>
      </c>
      <c r="G1475">
        <v>1</v>
      </c>
      <c r="H1475">
        <v>2</v>
      </c>
      <c r="I1475" t="s">
        <v>989</v>
      </c>
      <c r="J1475" t="s">
        <v>990</v>
      </c>
      <c r="K1475" t="s">
        <v>991</v>
      </c>
      <c r="L1475">
        <v>1368</v>
      </c>
      <c r="N1475">
        <v>1011</v>
      </c>
      <c r="O1475" t="s">
        <v>978</v>
      </c>
      <c r="P1475" t="s">
        <v>978</v>
      </c>
      <c r="Q1475">
        <v>1</v>
      </c>
      <c r="X1475">
        <v>1.56</v>
      </c>
      <c r="Y1475">
        <v>0</v>
      </c>
      <c r="Z1475">
        <v>12.43</v>
      </c>
      <c r="AA1475">
        <v>10.14</v>
      </c>
      <c r="AB1475">
        <v>0</v>
      </c>
      <c r="AC1475">
        <v>0</v>
      </c>
      <c r="AD1475">
        <v>1</v>
      </c>
      <c r="AE1475">
        <v>0</v>
      </c>
      <c r="AF1475" t="s">
        <v>3</v>
      </c>
      <c r="AG1475">
        <v>1.56</v>
      </c>
      <c r="AH1475">
        <v>2</v>
      </c>
      <c r="AI1475">
        <v>69735970</v>
      </c>
      <c r="AJ1475">
        <v>1443</v>
      </c>
      <c r="AK1475">
        <v>0</v>
      </c>
      <c r="AL1475">
        <v>0</v>
      </c>
      <c r="AM1475">
        <v>0</v>
      </c>
      <c r="AN1475">
        <v>0</v>
      </c>
      <c r="AO1475">
        <v>0</v>
      </c>
      <c r="AP1475">
        <v>0</v>
      </c>
      <c r="AQ1475">
        <v>0</v>
      </c>
      <c r="AR1475">
        <v>0</v>
      </c>
    </row>
    <row r="1476" spans="1:44" x14ac:dyDescent="0.2">
      <c r="A1476">
        <f>ROW(Source!A1737)</f>
        <v>1737</v>
      </c>
      <c r="B1476">
        <v>69735983</v>
      </c>
      <c r="C1476">
        <v>69735965</v>
      </c>
      <c r="D1476">
        <v>27441327</v>
      </c>
      <c r="E1476">
        <v>1</v>
      </c>
      <c r="F1476">
        <v>1</v>
      </c>
      <c r="G1476">
        <v>1</v>
      </c>
      <c r="H1476">
        <v>2</v>
      </c>
      <c r="I1476" t="s">
        <v>975</v>
      </c>
      <c r="J1476" t="s">
        <v>976</v>
      </c>
      <c r="K1476" t="s">
        <v>977</v>
      </c>
      <c r="L1476">
        <v>1368</v>
      </c>
      <c r="N1476">
        <v>1011</v>
      </c>
      <c r="O1476" t="s">
        <v>978</v>
      </c>
      <c r="P1476" t="s">
        <v>978</v>
      </c>
      <c r="Q1476">
        <v>1</v>
      </c>
      <c r="X1476">
        <v>0.28000000000000003</v>
      </c>
      <c r="Y1476">
        <v>0</v>
      </c>
      <c r="Z1476">
        <v>93.37</v>
      </c>
      <c r="AA1476">
        <v>11.69</v>
      </c>
      <c r="AB1476">
        <v>0</v>
      </c>
      <c r="AC1476">
        <v>0</v>
      </c>
      <c r="AD1476">
        <v>1</v>
      </c>
      <c r="AE1476">
        <v>0</v>
      </c>
      <c r="AF1476" t="s">
        <v>3</v>
      </c>
      <c r="AG1476">
        <v>0.28000000000000003</v>
      </c>
      <c r="AH1476">
        <v>2</v>
      </c>
      <c r="AI1476">
        <v>69735971</v>
      </c>
      <c r="AJ1476">
        <v>1444</v>
      </c>
      <c r="AK1476">
        <v>0</v>
      </c>
      <c r="AL1476">
        <v>0</v>
      </c>
      <c r="AM1476">
        <v>0</v>
      </c>
      <c r="AN1476">
        <v>0</v>
      </c>
      <c r="AO1476">
        <v>0</v>
      </c>
      <c r="AP1476">
        <v>0</v>
      </c>
      <c r="AQ1476">
        <v>0</v>
      </c>
      <c r="AR1476">
        <v>0</v>
      </c>
    </row>
    <row r="1477" spans="1:44" x14ac:dyDescent="0.2">
      <c r="A1477">
        <f>ROW(Source!A1737)</f>
        <v>1737</v>
      </c>
      <c r="B1477">
        <v>69735984</v>
      </c>
      <c r="C1477">
        <v>69735965</v>
      </c>
      <c r="D1477">
        <v>27373906</v>
      </c>
      <c r="E1477">
        <v>1</v>
      </c>
      <c r="F1477">
        <v>1</v>
      </c>
      <c r="G1477">
        <v>1</v>
      </c>
      <c r="H1477">
        <v>3</v>
      </c>
      <c r="I1477" t="s">
        <v>54</v>
      </c>
      <c r="J1477" t="s">
        <v>265</v>
      </c>
      <c r="K1477" t="s">
        <v>456</v>
      </c>
      <c r="L1477">
        <v>1327</v>
      </c>
      <c r="N1477">
        <v>1005</v>
      </c>
      <c r="O1477" t="s">
        <v>56</v>
      </c>
      <c r="P1477" t="s">
        <v>56</v>
      </c>
      <c r="Q1477">
        <v>1</v>
      </c>
      <c r="X1477">
        <v>102</v>
      </c>
      <c r="Y1477">
        <v>68.2</v>
      </c>
      <c r="Z1477">
        <v>0</v>
      </c>
      <c r="AA1477">
        <v>0</v>
      </c>
      <c r="AB1477">
        <v>0</v>
      </c>
      <c r="AC1477">
        <v>0</v>
      </c>
      <c r="AD1477">
        <v>1</v>
      </c>
      <c r="AE1477">
        <v>0</v>
      </c>
      <c r="AF1477" t="s">
        <v>3</v>
      </c>
      <c r="AG1477">
        <v>102</v>
      </c>
      <c r="AH1477">
        <v>2</v>
      </c>
      <c r="AI1477">
        <v>69735972</v>
      </c>
      <c r="AJ1477">
        <v>1445</v>
      </c>
      <c r="AK1477">
        <v>3</v>
      </c>
      <c r="AL1477">
        <v>-6956.4000000000005</v>
      </c>
      <c r="AM1477">
        <v>0</v>
      </c>
      <c r="AN1477">
        <v>0</v>
      </c>
      <c r="AO1477">
        <v>0</v>
      </c>
      <c r="AP1477">
        <v>0</v>
      </c>
      <c r="AQ1477">
        <v>0</v>
      </c>
      <c r="AR1477">
        <v>1</v>
      </c>
    </row>
    <row r="1478" spans="1:44" x14ac:dyDescent="0.2">
      <c r="A1478">
        <f>ROW(Source!A1737)</f>
        <v>1737</v>
      </c>
      <c r="B1478">
        <v>69735985</v>
      </c>
      <c r="C1478">
        <v>69735965</v>
      </c>
      <c r="D1478">
        <v>27371543</v>
      </c>
      <c r="E1478">
        <v>1</v>
      </c>
      <c r="F1478">
        <v>1</v>
      </c>
      <c r="G1478">
        <v>1</v>
      </c>
      <c r="H1478">
        <v>3</v>
      </c>
      <c r="I1478" t="s">
        <v>66</v>
      </c>
      <c r="J1478" t="s">
        <v>267</v>
      </c>
      <c r="K1478" t="s">
        <v>67</v>
      </c>
      <c r="L1478">
        <v>1346</v>
      </c>
      <c r="N1478">
        <v>1009</v>
      </c>
      <c r="O1478" t="s">
        <v>68</v>
      </c>
      <c r="P1478" t="s">
        <v>68</v>
      </c>
      <c r="Q1478">
        <v>1</v>
      </c>
      <c r="X1478">
        <v>0.5</v>
      </c>
      <c r="Y1478">
        <v>1.82</v>
      </c>
      <c r="Z1478">
        <v>0</v>
      </c>
      <c r="AA1478">
        <v>0</v>
      </c>
      <c r="AB1478">
        <v>0</v>
      </c>
      <c r="AC1478">
        <v>0</v>
      </c>
      <c r="AD1478">
        <v>1</v>
      </c>
      <c r="AE1478">
        <v>0</v>
      </c>
      <c r="AF1478" t="s">
        <v>3</v>
      </c>
      <c r="AG1478">
        <v>0.5</v>
      </c>
      <c r="AH1478">
        <v>2</v>
      </c>
      <c r="AI1478">
        <v>69735973</v>
      </c>
      <c r="AJ1478">
        <v>1446</v>
      </c>
      <c r="AK1478">
        <v>3</v>
      </c>
      <c r="AL1478">
        <v>-0.91</v>
      </c>
      <c r="AM1478">
        <v>0</v>
      </c>
      <c r="AN1478">
        <v>0</v>
      </c>
      <c r="AO1478">
        <v>0</v>
      </c>
      <c r="AP1478">
        <v>0</v>
      </c>
      <c r="AQ1478">
        <v>0</v>
      </c>
      <c r="AR1478">
        <v>1</v>
      </c>
    </row>
    <row r="1479" spans="1:44" x14ac:dyDescent="0.2">
      <c r="A1479">
        <f>ROW(Source!A1737)</f>
        <v>1737</v>
      </c>
      <c r="B1479">
        <v>69735986</v>
      </c>
      <c r="C1479">
        <v>69735965</v>
      </c>
      <c r="D1479">
        <v>27373400</v>
      </c>
      <c r="E1479">
        <v>1</v>
      </c>
      <c r="F1479">
        <v>1</v>
      </c>
      <c r="G1479">
        <v>1</v>
      </c>
      <c r="H1479">
        <v>3</v>
      </c>
      <c r="I1479" t="s">
        <v>72</v>
      </c>
      <c r="J1479" t="s">
        <v>269</v>
      </c>
      <c r="K1479" t="s">
        <v>1059</v>
      </c>
      <c r="L1479">
        <v>1346</v>
      </c>
      <c r="N1479">
        <v>1009</v>
      </c>
      <c r="O1479" t="s">
        <v>68</v>
      </c>
      <c r="P1479" t="s">
        <v>68</v>
      </c>
      <c r="Q1479">
        <v>1</v>
      </c>
      <c r="X1479">
        <v>450</v>
      </c>
      <c r="Y1479">
        <v>1.38</v>
      </c>
      <c r="Z1479">
        <v>0</v>
      </c>
      <c r="AA1479">
        <v>0</v>
      </c>
      <c r="AB1479">
        <v>0</v>
      </c>
      <c r="AC1479">
        <v>0</v>
      </c>
      <c r="AD1479">
        <v>1</v>
      </c>
      <c r="AE1479">
        <v>0</v>
      </c>
      <c r="AF1479" t="s">
        <v>3</v>
      </c>
      <c r="AG1479">
        <v>450</v>
      </c>
      <c r="AH1479">
        <v>2</v>
      </c>
      <c r="AI1479">
        <v>69735974</v>
      </c>
      <c r="AJ1479">
        <v>1447</v>
      </c>
      <c r="AK1479">
        <v>3</v>
      </c>
      <c r="AL1479">
        <v>-621</v>
      </c>
      <c r="AM1479">
        <v>0</v>
      </c>
      <c r="AN1479">
        <v>0</v>
      </c>
      <c r="AO1479">
        <v>0</v>
      </c>
      <c r="AP1479">
        <v>0</v>
      </c>
      <c r="AQ1479">
        <v>0</v>
      </c>
      <c r="AR1479">
        <v>1</v>
      </c>
    </row>
    <row r="1480" spans="1:44" x14ac:dyDescent="0.2">
      <c r="A1480">
        <f>ROW(Source!A1737)</f>
        <v>1737</v>
      </c>
      <c r="B1480">
        <v>69735987</v>
      </c>
      <c r="C1480">
        <v>69735965</v>
      </c>
      <c r="D1480">
        <v>27371596</v>
      </c>
      <c r="E1480">
        <v>1</v>
      </c>
      <c r="F1480">
        <v>1</v>
      </c>
      <c r="G1480">
        <v>1</v>
      </c>
      <c r="H1480">
        <v>3</v>
      </c>
      <c r="I1480" t="s">
        <v>76</v>
      </c>
      <c r="J1480" t="s">
        <v>271</v>
      </c>
      <c r="K1480" t="s">
        <v>1060</v>
      </c>
      <c r="L1480">
        <v>1348</v>
      </c>
      <c r="N1480">
        <v>1009</v>
      </c>
      <c r="O1480" t="s">
        <v>78</v>
      </c>
      <c r="P1480" t="s">
        <v>78</v>
      </c>
      <c r="Q1480">
        <v>1000</v>
      </c>
      <c r="X1480">
        <v>0.05</v>
      </c>
      <c r="Y1480">
        <v>6552.07</v>
      </c>
      <c r="Z1480">
        <v>0</v>
      </c>
      <c r="AA1480">
        <v>0</v>
      </c>
      <c r="AB1480">
        <v>0</v>
      </c>
      <c r="AC1480">
        <v>0</v>
      </c>
      <c r="AD1480">
        <v>1</v>
      </c>
      <c r="AE1480">
        <v>0</v>
      </c>
      <c r="AF1480" t="s">
        <v>3</v>
      </c>
      <c r="AG1480">
        <v>0.05</v>
      </c>
      <c r="AH1480">
        <v>2</v>
      </c>
      <c r="AI1480">
        <v>69735975</v>
      </c>
      <c r="AJ1480">
        <v>1448</v>
      </c>
      <c r="AK1480">
        <v>3</v>
      </c>
      <c r="AL1480">
        <v>-327.6035</v>
      </c>
      <c r="AM1480">
        <v>0</v>
      </c>
      <c r="AN1480">
        <v>0</v>
      </c>
      <c r="AO1480">
        <v>0</v>
      </c>
      <c r="AP1480">
        <v>0</v>
      </c>
      <c r="AQ1480">
        <v>0</v>
      </c>
      <c r="AR1480">
        <v>1</v>
      </c>
    </row>
    <row r="1481" spans="1:44" x14ac:dyDescent="0.2">
      <c r="A1481">
        <f>ROW(Source!A1737)</f>
        <v>1737</v>
      </c>
      <c r="B1481">
        <v>69735988</v>
      </c>
      <c r="C1481">
        <v>69735965</v>
      </c>
      <c r="D1481">
        <v>27416566</v>
      </c>
      <c r="E1481">
        <v>1</v>
      </c>
      <c r="F1481">
        <v>1</v>
      </c>
      <c r="G1481">
        <v>1</v>
      </c>
      <c r="H1481">
        <v>3</v>
      </c>
      <c r="I1481" t="s">
        <v>82</v>
      </c>
      <c r="J1481" t="s">
        <v>194</v>
      </c>
      <c r="K1481" t="s">
        <v>83</v>
      </c>
      <c r="L1481">
        <v>1339</v>
      </c>
      <c r="N1481">
        <v>1007</v>
      </c>
      <c r="O1481" t="s">
        <v>40</v>
      </c>
      <c r="P1481" t="s">
        <v>40</v>
      </c>
      <c r="Q1481">
        <v>1</v>
      </c>
      <c r="X1481">
        <v>0.1</v>
      </c>
      <c r="Y1481">
        <v>7.14</v>
      </c>
      <c r="Z1481">
        <v>0</v>
      </c>
      <c r="AA1481">
        <v>0</v>
      </c>
      <c r="AB1481">
        <v>0</v>
      </c>
      <c r="AC1481">
        <v>0</v>
      </c>
      <c r="AD1481">
        <v>1</v>
      </c>
      <c r="AE1481">
        <v>0</v>
      </c>
      <c r="AF1481" t="s">
        <v>3</v>
      </c>
      <c r="AG1481">
        <v>0.1</v>
      </c>
      <c r="AH1481">
        <v>2</v>
      </c>
      <c r="AI1481">
        <v>69735977</v>
      </c>
      <c r="AJ1481">
        <v>1450</v>
      </c>
      <c r="AK1481">
        <v>3</v>
      </c>
      <c r="AL1481">
        <v>-0.71399999999999997</v>
      </c>
      <c r="AM1481">
        <v>0</v>
      </c>
      <c r="AN1481">
        <v>0</v>
      </c>
      <c r="AO1481">
        <v>0</v>
      </c>
      <c r="AP1481">
        <v>0</v>
      </c>
      <c r="AQ1481">
        <v>0</v>
      </c>
      <c r="AR1481">
        <v>1</v>
      </c>
    </row>
    <row r="1482" spans="1:44" x14ac:dyDescent="0.2">
      <c r="A1482">
        <f>ROW(Source!A1738)</f>
        <v>1738</v>
      </c>
      <c r="B1482">
        <v>69735978</v>
      </c>
      <c r="C1482">
        <v>69735965</v>
      </c>
      <c r="D1482">
        <v>27498693</v>
      </c>
      <c r="E1482">
        <v>1</v>
      </c>
      <c r="F1482">
        <v>1</v>
      </c>
      <c r="G1482">
        <v>1</v>
      </c>
      <c r="H1482">
        <v>1</v>
      </c>
      <c r="I1482" t="s">
        <v>979</v>
      </c>
      <c r="J1482" t="s">
        <v>3</v>
      </c>
      <c r="K1482" t="s">
        <v>980</v>
      </c>
      <c r="L1482">
        <v>1369</v>
      </c>
      <c r="N1482">
        <v>1013</v>
      </c>
      <c r="O1482" t="s">
        <v>974</v>
      </c>
      <c r="P1482" t="s">
        <v>974</v>
      </c>
      <c r="Q1482">
        <v>1</v>
      </c>
      <c r="X1482">
        <v>119.78</v>
      </c>
      <c r="Y1482">
        <v>0</v>
      </c>
      <c r="Z1482">
        <v>0</v>
      </c>
      <c r="AA1482">
        <v>0</v>
      </c>
      <c r="AB1482">
        <v>8.82</v>
      </c>
      <c r="AC1482">
        <v>0</v>
      </c>
      <c r="AD1482">
        <v>1</v>
      </c>
      <c r="AE1482">
        <v>1</v>
      </c>
      <c r="AF1482" t="s">
        <v>3</v>
      </c>
      <c r="AG1482">
        <v>119.78</v>
      </c>
      <c r="AH1482">
        <v>2</v>
      </c>
      <c r="AI1482">
        <v>69735966</v>
      </c>
      <c r="AJ1482">
        <v>1451</v>
      </c>
      <c r="AK1482">
        <v>0</v>
      </c>
      <c r="AL1482">
        <v>0</v>
      </c>
      <c r="AM1482">
        <v>0</v>
      </c>
      <c r="AN1482">
        <v>0</v>
      </c>
      <c r="AO1482">
        <v>0</v>
      </c>
      <c r="AP1482">
        <v>0</v>
      </c>
      <c r="AQ1482">
        <v>0</v>
      </c>
      <c r="AR1482">
        <v>0</v>
      </c>
    </row>
    <row r="1483" spans="1:44" x14ac:dyDescent="0.2">
      <c r="A1483">
        <f>ROW(Source!A1738)</f>
        <v>1738</v>
      </c>
      <c r="B1483">
        <v>69735979</v>
      </c>
      <c r="C1483">
        <v>69735965</v>
      </c>
      <c r="D1483">
        <v>121548</v>
      </c>
      <c r="E1483">
        <v>1</v>
      </c>
      <c r="F1483">
        <v>1</v>
      </c>
      <c r="G1483">
        <v>1</v>
      </c>
      <c r="H1483">
        <v>1</v>
      </c>
      <c r="I1483" t="s">
        <v>36</v>
      </c>
      <c r="J1483" t="s">
        <v>3</v>
      </c>
      <c r="K1483" t="s">
        <v>981</v>
      </c>
      <c r="L1483">
        <v>608254</v>
      </c>
      <c r="N1483">
        <v>1013</v>
      </c>
      <c r="O1483" t="s">
        <v>982</v>
      </c>
      <c r="P1483" t="s">
        <v>982</v>
      </c>
      <c r="Q1483">
        <v>1</v>
      </c>
      <c r="X1483">
        <v>4.22</v>
      </c>
      <c r="Y1483">
        <v>0</v>
      </c>
      <c r="Z1483">
        <v>0</v>
      </c>
      <c r="AA1483">
        <v>0</v>
      </c>
      <c r="AB1483">
        <v>0</v>
      </c>
      <c r="AC1483">
        <v>0</v>
      </c>
      <c r="AD1483">
        <v>1</v>
      </c>
      <c r="AE1483">
        <v>2</v>
      </c>
      <c r="AF1483" t="s">
        <v>3</v>
      </c>
      <c r="AG1483">
        <v>4.22</v>
      </c>
      <c r="AH1483">
        <v>2</v>
      </c>
      <c r="AI1483">
        <v>69735967</v>
      </c>
      <c r="AJ1483">
        <v>1452</v>
      </c>
      <c r="AK1483">
        <v>0</v>
      </c>
      <c r="AL1483">
        <v>0</v>
      </c>
      <c r="AM1483">
        <v>0</v>
      </c>
      <c r="AN1483">
        <v>0</v>
      </c>
      <c r="AO1483">
        <v>0</v>
      </c>
      <c r="AP1483">
        <v>0</v>
      </c>
      <c r="AQ1483">
        <v>0</v>
      </c>
      <c r="AR1483">
        <v>0</v>
      </c>
    </row>
    <row r="1484" spans="1:44" x14ac:dyDescent="0.2">
      <c r="A1484">
        <f>ROW(Source!A1738)</f>
        <v>1738</v>
      </c>
      <c r="B1484">
        <v>69735980</v>
      </c>
      <c r="C1484">
        <v>69735965</v>
      </c>
      <c r="D1484">
        <v>27439571</v>
      </c>
      <c r="E1484">
        <v>1</v>
      </c>
      <c r="F1484">
        <v>1</v>
      </c>
      <c r="G1484">
        <v>1</v>
      </c>
      <c r="H1484">
        <v>2</v>
      </c>
      <c r="I1484" t="s">
        <v>983</v>
      </c>
      <c r="J1484" t="s">
        <v>984</v>
      </c>
      <c r="K1484" t="s">
        <v>985</v>
      </c>
      <c r="L1484">
        <v>1368</v>
      </c>
      <c r="N1484">
        <v>1011</v>
      </c>
      <c r="O1484" t="s">
        <v>978</v>
      </c>
      <c r="P1484" t="s">
        <v>978</v>
      </c>
      <c r="Q1484">
        <v>1</v>
      </c>
      <c r="X1484">
        <v>0.36</v>
      </c>
      <c r="Y1484">
        <v>0</v>
      </c>
      <c r="Z1484">
        <v>88.42</v>
      </c>
      <c r="AA1484">
        <v>10.14</v>
      </c>
      <c r="AB1484">
        <v>0</v>
      </c>
      <c r="AC1484">
        <v>0</v>
      </c>
      <c r="AD1484">
        <v>1</v>
      </c>
      <c r="AE1484">
        <v>0</v>
      </c>
      <c r="AF1484" t="s">
        <v>3</v>
      </c>
      <c r="AG1484">
        <v>0.36</v>
      </c>
      <c r="AH1484">
        <v>2</v>
      </c>
      <c r="AI1484">
        <v>69735968</v>
      </c>
      <c r="AJ1484">
        <v>1453</v>
      </c>
      <c r="AK1484">
        <v>0</v>
      </c>
      <c r="AL1484">
        <v>0</v>
      </c>
      <c r="AM1484">
        <v>0</v>
      </c>
      <c r="AN1484">
        <v>0</v>
      </c>
      <c r="AO1484">
        <v>0</v>
      </c>
      <c r="AP1484">
        <v>0</v>
      </c>
      <c r="AQ1484">
        <v>0</v>
      </c>
      <c r="AR1484">
        <v>0</v>
      </c>
    </row>
    <row r="1485" spans="1:44" x14ac:dyDescent="0.2">
      <c r="A1485">
        <f>ROW(Source!A1738)</f>
        <v>1738</v>
      </c>
      <c r="B1485">
        <v>69735981</v>
      </c>
      <c r="C1485">
        <v>69735965</v>
      </c>
      <c r="D1485">
        <v>27439630</v>
      </c>
      <c r="E1485">
        <v>1</v>
      </c>
      <c r="F1485">
        <v>1</v>
      </c>
      <c r="G1485">
        <v>1</v>
      </c>
      <c r="H1485">
        <v>2</v>
      </c>
      <c r="I1485" t="s">
        <v>986</v>
      </c>
      <c r="J1485" t="s">
        <v>987</v>
      </c>
      <c r="K1485" t="s">
        <v>988</v>
      </c>
      <c r="L1485">
        <v>1368</v>
      </c>
      <c r="N1485">
        <v>1011</v>
      </c>
      <c r="O1485" t="s">
        <v>978</v>
      </c>
      <c r="P1485" t="s">
        <v>978</v>
      </c>
      <c r="Q1485">
        <v>1</v>
      </c>
      <c r="X1485">
        <v>2.2999999999999998</v>
      </c>
      <c r="Y1485">
        <v>0</v>
      </c>
      <c r="Z1485">
        <v>31.27</v>
      </c>
      <c r="AA1485">
        <v>13.61</v>
      </c>
      <c r="AB1485">
        <v>0</v>
      </c>
      <c r="AC1485">
        <v>0</v>
      </c>
      <c r="AD1485">
        <v>1</v>
      </c>
      <c r="AE1485">
        <v>0</v>
      </c>
      <c r="AF1485" t="s">
        <v>3</v>
      </c>
      <c r="AG1485">
        <v>2.2999999999999998</v>
      </c>
      <c r="AH1485">
        <v>2</v>
      </c>
      <c r="AI1485">
        <v>69735969</v>
      </c>
      <c r="AJ1485">
        <v>1454</v>
      </c>
      <c r="AK1485">
        <v>0</v>
      </c>
      <c r="AL1485">
        <v>0</v>
      </c>
      <c r="AM1485">
        <v>0</v>
      </c>
      <c r="AN1485">
        <v>0</v>
      </c>
      <c r="AO1485">
        <v>0</v>
      </c>
      <c r="AP1485">
        <v>0</v>
      </c>
      <c r="AQ1485">
        <v>0</v>
      </c>
      <c r="AR1485">
        <v>0</v>
      </c>
    </row>
    <row r="1486" spans="1:44" x14ac:dyDescent="0.2">
      <c r="A1486">
        <f>ROW(Source!A1738)</f>
        <v>1738</v>
      </c>
      <c r="B1486">
        <v>69735982</v>
      </c>
      <c r="C1486">
        <v>69735965</v>
      </c>
      <c r="D1486">
        <v>27440032</v>
      </c>
      <c r="E1486">
        <v>1</v>
      </c>
      <c r="F1486">
        <v>1</v>
      </c>
      <c r="G1486">
        <v>1</v>
      </c>
      <c r="H1486">
        <v>2</v>
      </c>
      <c r="I1486" t="s">
        <v>989</v>
      </c>
      <c r="J1486" t="s">
        <v>990</v>
      </c>
      <c r="K1486" t="s">
        <v>991</v>
      </c>
      <c r="L1486">
        <v>1368</v>
      </c>
      <c r="N1486">
        <v>1011</v>
      </c>
      <c r="O1486" t="s">
        <v>978</v>
      </c>
      <c r="P1486" t="s">
        <v>978</v>
      </c>
      <c r="Q1486">
        <v>1</v>
      </c>
      <c r="X1486">
        <v>1.56</v>
      </c>
      <c r="Y1486">
        <v>0</v>
      </c>
      <c r="Z1486">
        <v>12.43</v>
      </c>
      <c r="AA1486">
        <v>10.14</v>
      </c>
      <c r="AB1486">
        <v>0</v>
      </c>
      <c r="AC1486">
        <v>0</v>
      </c>
      <c r="AD1486">
        <v>1</v>
      </c>
      <c r="AE1486">
        <v>0</v>
      </c>
      <c r="AF1486" t="s">
        <v>3</v>
      </c>
      <c r="AG1486">
        <v>1.56</v>
      </c>
      <c r="AH1486">
        <v>2</v>
      </c>
      <c r="AI1486">
        <v>69735970</v>
      </c>
      <c r="AJ1486">
        <v>1455</v>
      </c>
      <c r="AK1486">
        <v>0</v>
      </c>
      <c r="AL1486">
        <v>0</v>
      </c>
      <c r="AM1486">
        <v>0</v>
      </c>
      <c r="AN1486">
        <v>0</v>
      </c>
      <c r="AO1486">
        <v>0</v>
      </c>
      <c r="AP1486">
        <v>0</v>
      </c>
      <c r="AQ1486">
        <v>0</v>
      </c>
      <c r="AR1486">
        <v>0</v>
      </c>
    </row>
    <row r="1487" spans="1:44" x14ac:dyDescent="0.2">
      <c r="A1487">
        <f>ROW(Source!A1738)</f>
        <v>1738</v>
      </c>
      <c r="B1487">
        <v>69735983</v>
      </c>
      <c r="C1487">
        <v>69735965</v>
      </c>
      <c r="D1487">
        <v>27441327</v>
      </c>
      <c r="E1487">
        <v>1</v>
      </c>
      <c r="F1487">
        <v>1</v>
      </c>
      <c r="G1487">
        <v>1</v>
      </c>
      <c r="H1487">
        <v>2</v>
      </c>
      <c r="I1487" t="s">
        <v>975</v>
      </c>
      <c r="J1487" t="s">
        <v>976</v>
      </c>
      <c r="K1487" t="s">
        <v>977</v>
      </c>
      <c r="L1487">
        <v>1368</v>
      </c>
      <c r="N1487">
        <v>1011</v>
      </c>
      <c r="O1487" t="s">
        <v>978</v>
      </c>
      <c r="P1487" t="s">
        <v>978</v>
      </c>
      <c r="Q1487">
        <v>1</v>
      </c>
      <c r="X1487">
        <v>0.28000000000000003</v>
      </c>
      <c r="Y1487">
        <v>0</v>
      </c>
      <c r="Z1487">
        <v>93.37</v>
      </c>
      <c r="AA1487">
        <v>11.69</v>
      </c>
      <c r="AB1487">
        <v>0</v>
      </c>
      <c r="AC1487">
        <v>0</v>
      </c>
      <c r="AD1487">
        <v>1</v>
      </c>
      <c r="AE1487">
        <v>0</v>
      </c>
      <c r="AF1487" t="s">
        <v>3</v>
      </c>
      <c r="AG1487">
        <v>0.28000000000000003</v>
      </c>
      <c r="AH1487">
        <v>2</v>
      </c>
      <c r="AI1487">
        <v>69735971</v>
      </c>
      <c r="AJ1487">
        <v>1456</v>
      </c>
      <c r="AK1487">
        <v>0</v>
      </c>
      <c r="AL1487">
        <v>0</v>
      </c>
      <c r="AM1487">
        <v>0</v>
      </c>
      <c r="AN1487">
        <v>0</v>
      </c>
      <c r="AO1487">
        <v>0</v>
      </c>
      <c r="AP1487">
        <v>0</v>
      </c>
      <c r="AQ1487">
        <v>0</v>
      </c>
      <c r="AR1487">
        <v>0</v>
      </c>
    </row>
    <row r="1488" spans="1:44" x14ac:dyDescent="0.2">
      <c r="A1488">
        <f>ROW(Source!A1738)</f>
        <v>1738</v>
      </c>
      <c r="B1488">
        <v>69735984</v>
      </c>
      <c r="C1488">
        <v>69735965</v>
      </c>
      <c r="D1488">
        <v>27373906</v>
      </c>
      <c r="E1488">
        <v>1</v>
      </c>
      <c r="F1488">
        <v>1</v>
      </c>
      <c r="G1488">
        <v>1</v>
      </c>
      <c r="H1488">
        <v>3</v>
      </c>
      <c r="I1488" t="s">
        <v>54</v>
      </c>
      <c r="J1488" t="s">
        <v>265</v>
      </c>
      <c r="K1488" t="s">
        <v>456</v>
      </c>
      <c r="L1488">
        <v>1327</v>
      </c>
      <c r="N1488">
        <v>1005</v>
      </c>
      <c r="O1488" t="s">
        <v>56</v>
      </c>
      <c r="P1488" t="s">
        <v>56</v>
      </c>
      <c r="Q1488">
        <v>1</v>
      </c>
      <c r="X1488">
        <v>102</v>
      </c>
      <c r="Y1488">
        <v>68.2</v>
      </c>
      <c r="Z1488">
        <v>0</v>
      </c>
      <c r="AA1488">
        <v>0</v>
      </c>
      <c r="AB1488">
        <v>0</v>
      </c>
      <c r="AC1488">
        <v>0</v>
      </c>
      <c r="AD1488">
        <v>1</v>
      </c>
      <c r="AE1488">
        <v>0</v>
      </c>
      <c r="AF1488" t="s">
        <v>3</v>
      </c>
      <c r="AG1488">
        <v>102</v>
      </c>
      <c r="AH1488">
        <v>2</v>
      </c>
      <c r="AI1488">
        <v>69735972</v>
      </c>
      <c r="AJ1488">
        <v>1457</v>
      </c>
      <c r="AK1488">
        <v>3</v>
      </c>
      <c r="AL1488">
        <v>-6956.4000000000005</v>
      </c>
      <c r="AM1488">
        <v>0</v>
      </c>
      <c r="AN1488">
        <v>0</v>
      </c>
      <c r="AO1488">
        <v>0</v>
      </c>
      <c r="AP1488">
        <v>0</v>
      </c>
      <c r="AQ1488">
        <v>0</v>
      </c>
      <c r="AR1488">
        <v>1</v>
      </c>
    </row>
    <row r="1489" spans="1:44" x14ac:dyDescent="0.2">
      <c r="A1489">
        <f>ROW(Source!A1738)</f>
        <v>1738</v>
      </c>
      <c r="B1489">
        <v>69735985</v>
      </c>
      <c r="C1489">
        <v>69735965</v>
      </c>
      <c r="D1489">
        <v>27371543</v>
      </c>
      <c r="E1489">
        <v>1</v>
      </c>
      <c r="F1489">
        <v>1</v>
      </c>
      <c r="G1489">
        <v>1</v>
      </c>
      <c r="H1489">
        <v>3</v>
      </c>
      <c r="I1489" t="s">
        <v>66</v>
      </c>
      <c r="J1489" t="s">
        <v>267</v>
      </c>
      <c r="K1489" t="s">
        <v>67</v>
      </c>
      <c r="L1489">
        <v>1346</v>
      </c>
      <c r="N1489">
        <v>1009</v>
      </c>
      <c r="O1489" t="s">
        <v>68</v>
      </c>
      <c r="P1489" t="s">
        <v>68</v>
      </c>
      <c r="Q1489">
        <v>1</v>
      </c>
      <c r="X1489">
        <v>0.5</v>
      </c>
      <c r="Y1489">
        <v>1.82</v>
      </c>
      <c r="Z1489">
        <v>0</v>
      </c>
      <c r="AA1489">
        <v>0</v>
      </c>
      <c r="AB1489">
        <v>0</v>
      </c>
      <c r="AC1489">
        <v>0</v>
      </c>
      <c r="AD1489">
        <v>1</v>
      </c>
      <c r="AE1489">
        <v>0</v>
      </c>
      <c r="AF1489" t="s">
        <v>3</v>
      </c>
      <c r="AG1489">
        <v>0.5</v>
      </c>
      <c r="AH1489">
        <v>2</v>
      </c>
      <c r="AI1489">
        <v>69735973</v>
      </c>
      <c r="AJ1489">
        <v>1458</v>
      </c>
      <c r="AK1489">
        <v>3</v>
      </c>
      <c r="AL1489">
        <v>-0.91</v>
      </c>
      <c r="AM1489">
        <v>0</v>
      </c>
      <c r="AN1489">
        <v>0</v>
      </c>
      <c r="AO1489">
        <v>0</v>
      </c>
      <c r="AP1489">
        <v>0</v>
      </c>
      <c r="AQ1489">
        <v>0</v>
      </c>
      <c r="AR1489">
        <v>1</v>
      </c>
    </row>
    <row r="1490" spans="1:44" x14ac:dyDescent="0.2">
      <c r="A1490">
        <f>ROW(Source!A1738)</f>
        <v>1738</v>
      </c>
      <c r="B1490">
        <v>69735986</v>
      </c>
      <c r="C1490">
        <v>69735965</v>
      </c>
      <c r="D1490">
        <v>27373400</v>
      </c>
      <c r="E1490">
        <v>1</v>
      </c>
      <c r="F1490">
        <v>1</v>
      </c>
      <c r="G1490">
        <v>1</v>
      </c>
      <c r="H1490">
        <v>3</v>
      </c>
      <c r="I1490" t="s">
        <v>72</v>
      </c>
      <c r="J1490" t="s">
        <v>269</v>
      </c>
      <c r="K1490" t="s">
        <v>1059</v>
      </c>
      <c r="L1490">
        <v>1346</v>
      </c>
      <c r="N1490">
        <v>1009</v>
      </c>
      <c r="O1490" t="s">
        <v>68</v>
      </c>
      <c r="P1490" t="s">
        <v>68</v>
      </c>
      <c r="Q1490">
        <v>1</v>
      </c>
      <c r="X1490">
        <v>450</v>
      </c>
      <c r="Y1490">
        <v>1.38</v>
      </c>
      <c r="Z1490">
        <v>0</v>
      </c>
      <c r="AA1490">
        <v>0</v>
      </c>
      <c r="AB1490">
        <v>0</v>
      </c>
      <c r="AC1490">
        <v>0</v>
      </c>
      <c r="AD1490">
        <v>1</v>
      </c>
      <c r="AE1490">
        <v>0</v>
      </c>
      <c r="AF1490" t="s">
        <v>3</v>
      </c>
      <c r="AG1490">
        <v>450</v>
      </c>
      <c r="AH1490">
        <v>2</v>
      </c>
      <c r="AI1490">
        <v>69735974</v>
      </c>
      <c r="AJ1490">
        <v>1459</v>
      </c>
      <c r="AK1490">
        <v>3</v>
      </c>
      <c r="AL1490">
        <v>-621</v>
      </c>
      <c r="AM1490">
        <v>0</v>
      </c>
      <c r="AN1490">
        <v>0</v>
      </c>
      <c r="AO1490">
        <v>0</v>
      </c>
      <c r="AP1490">
        <v>0</v>
      </c>
      <c r="AQ1490">
        <v>0</v>
      </c>
      <c r="AR1490">
        <v>1</v>
      </c>
    </row>
    <row r="1491" spans="1:44" x14ac:dyDescent="0.2">
      <c r="A1491">
        <f>ROW(Source!A1738)</f>
        <v>1738</v>
      </c>
      <c r="B1491">
        <v>69735987</v>
      </c>
      <c r="C1491">
        <v>69735965</v>
      </c>
      <c r="D1491">
        <v>27371596</v>
      </c>
      <c r="E1491">
        <v>1</v>
      </c>
      <c r="F1491">
        <v>1</v>
      </c>
      <c r="G1491">
        <v>1</v>
      </c>
      <c r="H1491">
        <v>3</v>
      </c>
      <c r="I1491" t="s">
        <v>76</v>
      </c>
      <c r="J1491" t="s">
        <v>271</v>
      </c>
      <c r="K1491" t="s">
        <v>1060</v>
      </c>
      <c r="L1491">
        <v>1348</v>
      </c>
      <c r="N1491">
        <v>1009</v>
      </c>
      <c r="O1491" t="s">
        <v>78</v>
      </c>
      <c r="P1491" t="s">
        <v>78</v>
      </c>
      <c r="Q1491">
        <v>1000</v>
      </c>
      <c r="X1491">
        <v>0.05</v>
      </c>
      <c r="Y1491">
        <v>6552.07</v>
      </c>
      <c r="Z1491">
        <v>0</v>
      </c>
      <c r="AA1491">
        <v>0</v>
      </c>
      <c r="AB1491">
        <v>0</v>
      </c>
      <c r="AC1491">
        <v>0</v>
      </c>
      <c r="AD1491">
        <v>1</v>
      </c>
      <c r="AE1491">
        <v>0</v>
      </c>
      <c r="AF1491" t="s">
        <v>3</v>
      </c>
      <c r="AG1491">
        <v>0.05</v>
      </c>
      <c r="AH1491">
        <v>2</v>
      </c>
      <c r="AI1491">
        <v>69735975</v>
      </c>
      <c r="AJ1491">
        <v>1460</v>
      </c>
      <c r="AK1491">
        <v>3</v>
      </c>
      <c r="AL1491">
        <v>-327.6035</v>
      </c>
      <c r="AM1491">
        <v>0</v>
      </c>
      <c r="AN1491">
        <v>0</v>
      </c>
      <c r="AO1491">
        <v>0</v>
      </c>
      <c r="AP1491">
        <v>0</v>
      </c>
      <c r="AQ1491">
        <v>0</v>
      </c>
      <c r="AR1491">
        <v>1</v>
      </c>
    </row>
    <row r="1492" spans="1:44" x14ac:dyDescent="0.2">
      <c r="A1492">
        <f>ROW(Source!A1738)</f>
        <v>1738</v>
      </c>
      <c r="B1492">
        <v>69735988</v>
      </c>
      <c r="C1492">
        <v>69735965</v>
      </c>
      <c r="D1492">
        <v>27416566</v>
      </c>
      <c r="E1492">
        <v>1</v>
      </c>
      <c r="F1492">
        <v>1</v>
      </c>
      <c r="G1492">
        <v>1</v>
      </c>
      <c r="H1492">
        <v>3</v>
      </c>
      <c r="I1492" t="s">
        <v>82</v>
      </c>
      <c r="J1492" t="s">
        <v>194</v>
      </c>
      <c r="K1492" t="s">
        <v>83</v>
      </c>
      <c r="L1492">
        <v>1339</v>
      </c>
      <c r="N1492">
        <v>1007</v>
      </c>
      <c r="O1492" t="s">
        <v>40</v>
      </c>
      <c r="P1492" t="s">
        <v>40</v>
      </c>
      <c r="Q1492">
        <v>1</v>
      </c>
      <c r="X1492">
        <v>0.1</v>
      </c>
      <c r="Y1492">
        <v>7.14</v>
      </c>
      <c r="Z1492">
        <v>0</v>
      </c>
      <c r="AA1492">
        <v>0</v>
      </c>
      <c r="AB1492">
        <v>0</v>
      </c>
      <c r="AC1492">
        <v>0</v>
      </c>
      <c r="AD1492">
        <v>1</v>
      </c>
      <c r="AE1492">
        <v>0</v>
      </c>
      <c r="AF1492" t="s">
        <v>3</v>
      </c>
      <c r="AG1492">
        <v>0.1</v>
      </c>
      <c r="AH1492">
        <v>2</v>
      </c>
      <c r="AI1492">
        <v>69735977</v>
      </c>
      <c r="AJ1492">
        <v>1462</v>
      </c>
      <c r="AK1492">
        <v>3</v>
      </c>
      <c r="AL1492">
        <v>-0.71399999999999997</v>
      </c>
      <c r="AM1492">
        <v>0</v>
      </c>
      <c r="AN1492">
        <v>0</v>
      </c>
      <c r="AO1492">
        <v>0</v>
      </c>
      <c r="AP1492">
        <v>0</v>
      </c>
      <c r="AQ1492">
        <v>0</v>
      </c>
      <c r="AR1492">
        <v>1</v>
      </c>
    </row>
    <row r="1493" spans="1:44" x14ac:dyDescent="0.2">
      <c r="A1493">
        <f>ROW(Source!A1751)</f>
        <v>1751</v>
      </c>
      <c r="B1493">
        <v>69736000</v>
      </c>
      <c r="C1493">
        <v>69735995</v>
      </c>
      <c r="D1493">
        <v>27498400</v>
      </c>
      <c r="E1493">
        <v>1</v>
      </c>
      <c r="F1493">
        <v>1</v>
      </c>
      <c r="G1493">
        <v>1</v>
      </c>
      <c r="H1493">
        <v>1</v>
      </c>
      <c r="I1493" t="s">
        <v>972</v>
      </c>
      <c r="J1493" t="s">
        <v>3</v>
      </c>
      <c r="K1493" t="s">
        <v>973</v>
      </c>
      <c r="L1493">
        <v>1369</v>
      </c>
      <c r="N1493">
        <v>1013</v>
      </c>
      <c r="O1493" t="s">
        <v>974</v>
      </c>
      <c r="P1493" t="s">
        <v>974</v>
      </c>
      <c r="Q1493">
        <v>1</v>
      </c>
      <c r="X1493">
        <v>23.6</v>
      </c>
      <c r="Y1493">
        <v>0</v>
      </c>
      <c r="Z1493">
        <v>0</v>
      </c>
      <c r="AA1493">
        <v>0</v>
      </c>
      <c r="AB1493">
        <v>9.59</v>
      </c>
      <c r="AC1493">
        <v>0</v>
      </c>
      <c r="AD1493">
        <v>1</v>
      </c>
      <c r="AE1493">
        <v>1</v>
      </c>
      <c r="AF1493" t="s">
        <v>3</v>
      </c>
      <c r="AG1493">
        <v>23.6</v>
      </c>
      <c r="AH1493">
        <v>2</v>
      </c>
      <c r="AI1493">
        <v>69735996</v>
      </c>
      <c r="AJ1493">
        <v>1463</v>
      </c>
      <c r="AK1493">
        <v>0</v>
      </c>
      <c r="AL1493">
        <v>0</v>
      </c>
      <c r="AM1493">
        <v>0</v>
      </c>
      <c r="AN1493">
        <v>0</v>
      </c>
      <c r="AO1493">
        <v>0</v>
      </c>
      <c r="AP1493">
        <v>0</v>
      </c>
      <c r="AQ1493">
        <v>0</v>
      </c>
      <c r="AR1493">
        <v>0</v>
      </c>
    </row>
    <row r="1494" spans="1:44" x14ac:dyDescent="0.2">
      <c r="A1494">
        <f>ROW(Source!A1751)</f>
        <v>1751</v>
      </c>
      <c r="B1494">
        <v>69736001</v>
      </c>
      <c r="C1494">
        <v>69735995</v>
      </c>
      <c r="D1494">
        <v>27441327</v>
      </c>
      <c r="E1494">
        <v>1</v>
      </c>
      <c r="F1494">
        <v>1</v>
      </c>
      <c r="G1494">
        <v>1</v>
      </c>
      <c r="H1494">
        <v>2</v>
      </c>
      <c r="I1494" t="s">
        <v>975</v>
      </c>
      <c r="J1494" t="s">
        <v>976</v>
      </c>
      <c r="K1494" t="s">
        <v>977</v>
      </c>
      <c r="L1494">
        <v>1368</v>
      </c>
      <c r="N1494">
        <v>1011</v>
      </c>
      <c r="O1494" t="s">
        <v>978</v>
      </c>
      <c r="P1494" t="s">
        <v>978</v>
      </c>
      <c r="Q1494">
        <v>1</v>
      </c>
      <c r="X1494">
        <v>0.06</v>
      </c>
      <c r="Y1494">
        <v>0</v>
      </c>
      <c r="Z1494">
        <v>93.37</v>
      </c>
      <c r="AA1494">
        <v>11.69</v>
      </c>
      <c r="AB1494">
        <v>0</v>
      </c>
      <c r="AC1494">
        <v>0</v>
      </c>
      <c r="AD1494">
        <v>1</v>
      </c>
      <c r="AE1494">
        <v>0</v>
      </c>
      <c r="AF1494" t="s">
        <v>3</v>
      </c>
      <c r="AG1494">
        <v>0.06</v>
      </c>
      <c r="AH1494">
        <v>2</v>
      </c>
      <c r="AI1494">
        <v>69735997</v>
      </c>
      <c r="AJ1494">
        <v>1464</v>
      </c>
      <c r="AK1494">
        <v>0</v>
      </c>
      <c r="AL1494">
        <v>0</v>
      </c>
      <c r="AM1494">
        <v>0</v>
      </c>
      <c r="AN1494">
        <v>0</v>
      </c>
      <c r="AO1494">
        <v>0</v>
      </c>
      <c r="AP1494">
        <v>0</v>
      </c>
      <c r="AQ1494">
        <v>0</v>
      </c>
      <c r="AR1494">
        <v>0</v>
      </c>
    </row>
    <row r="1495" spans="1:44" x14ac:dyDescent="0.2">
      <c r="A1495">
        <f>ROW(Source!A1751)</f>
        <v>1751</v>
      </c>
      <c r="B1495">
        <v>69736002</v>
      </c>
      <c r="C1495">
        <v>69735995</v>
      </c>
      <c r="D1495">
        <v>27373783</v>
      </c>
      <c r="E1495">
        <v>1</v>
      </c>
      <c r="F1495">
        <v>1</v>
      </c>
      <c r="G1495">
        <v>1</v>
      </c>
      <c r="H1495">
        <v>3</v>
      </c>
      <c r="I1495" t="s">
        <v>27</v>
      </c>
      <c r="J1495" t="s">
        <v>1107</v>
      </c>
      <c r="K1495" t="s">
        <v>28</v>
      </c>
      <c r="L1495">
        <v>1301</v>
      </c>
      <c r="N1495">
        <v>1003</v>
      </c>
      <c r="O1495" t="s">
        <v>29</v>
      </c>
      <c r="P1495" t="s">
        <v>29</v>
      </c>
      <c r="Q1495">
        <v>1</v>
      </c>
      <c r="X1495">
        <v>101</v>
      </c>
      <c r="Y1495">
        <v>23.73</v>
      </c>
      <c r="Z1495">
        <v>0</v>
      </c>
      <c r="AA1495">
        <v>0</v>
      </c>
      <c r="AB1495">
        <v>0</v>
      </c>
      <c r="AC1495">
        <v>0</v>
      </c>
      <c r="AD1495">
        <v>1</v>
      </c>
      <c r="AE1495">
        <v>0</v>
      </c>
      <c r="AF1495" t="s">
        <v>3</v>
      </c>
      <c r="AG1495">
        <v>101</v>
      </c>
      <c r="AH1495">
        <v>2</v>
      </c>
      <c r="AI1495">
        <v>69735998</v>
      </c>
      <c r="AJ1495">
        <v>1465</v>
      </c>
      <c r="AK1495">
        <v>3</v>
      </c>
      <c r="AL1495">
        <v>-2396.73</v>
      </c>
      <c r="AM1495">
        <v>0</v>
      </c>
      <c r="AN1495">
        <v>0</v>
      </c>
      <c r="AO1495">
        <v>0</v>
      </c>
      <c r="AP1495">
        <v>0</v>
      </c>
      <c r="AQ1495">
        <v>0</v>
      </c>
      <c r="AR1495">
        <v>1</v>
      </c>
    </row>
    <row r="1496" spans="1:44" x14ac:dyDescent="0.2">
      <c r="A1496">
        <f>ROW(Source!A1751)</f>
        <v>1751</v>
      </c>
      <c r="B1496">
        <v>69736003</v>
      </c>
      <c r="C1496">
        <v>69735995</v>
      </c>
      <c r="D1496">
        <v>27407706</v>
      </c>
      <c r="E1496">
        <v>1</v>
      </c>
      <c r="F1496">
        <v>1</v>
      </c>
      <c r="G1496">
        <v>1</v>
      </c>
      <c r="H1496">
        <v>3</v>
      </c>
      <c r="I1496" t="s">
        <v>1056</v>
      </c>
      <c r="J1496" t="s">
        <v>1094</v>
      </c>
      <c r="K1496" t="s">
        <v>1058</v>
      </c>
      <c r="L1496">
        <v>1339</v>
      </c>
      <c r="N1496">
        <v>1007</v>
      </c>
      <c r="O1496" t="s">
        <v>40</v>
      </c>
      <c r="P1496" t="s">
        <v>40</v>
      </c>
      <c r="Q1496">
        <v>1</v>
      </c>
      <c r="X1496">
        <v>0.16</v>
      </c>
      <c r="Y1496">
        <v>528.35</v>
      </c>
      <c r="Z1496">
        <v>0</v>
      </c>
      <c r="AA1496">
        <v>0</v>
      </c>
      <c r="AB1496">
        <v>0</v>
      </c>
      <c r="AC1496">
        <v>0</v>
      </c>
      <c r="AD1496">
        <v>1</v>
      </c>
      <c r="AE1496">
        <v>0</v>
      </c>
      <c r="AF1496" t="s">
        <v>3</v>
      </c>
      <c r="AG1496">
        <v>0.16</v>
      </c>
      <c r="AH1496">
        <v>3</v>
      </c>
      <c r="AI1496">
        <v>-1</v>
      </c>
      <c r="AJ1496" t="s">
        <v>3</v>
      </c>
      <c r="AK1496">
        <v>4</v>
      </c>
      <c r="AL1496">
        <v>-84.536000000000001</v>
      </c>
      <c r="AM1496">
        <v>0</v>
      </c>
      <c r="AN1496">
        <v>0</v>
      </c>
      <c r="AO1496">
        <v>0</v>
      </c>
      <c r="AP1496">
        <v>0</v>
      </c>
      <c r="AQ1496">
        <v>0</v>
      </c>
      <c r="AR1496">
        <v>1</v>
      </c>
    </row>
    <row r="1497" spans="1:44" x14ac:dyDescent="0.2">
      <c r="A1497">
        <f>ROW(Source!A1752)</f>
        <v>1752</v>
      </c>
      <c r="B1497">
        <v>69736000</v>
      </c>
      <c r="C1497">
        <v>69735995</v>
      </c>
      <c r="D1497">
        <v>27498400</v>
      </c>
      <c r="E1497">
        <v>1</v>
      </c>
      <c r="F1497">
        <v>1</v>
      </c>
      <c r="G1497">
        <v>1</v>
      </c>
      <c r="H1497">
        <v>1</v>
      </c>
      <c r="I1497" t="s">
        <v>972</v>
      </c>
      <c r="J1497" t="s">
        <v>3</v>
      </c>
      <c r="K1497" t="s">
        <v>973</v>
      </c>
      <c r="L1497">
        <v>1369</v>
      </c>
      <c r="N1497">
        <v>1013</v>
      </c>
      <c r="O1497" t="s">
        <v>974</v>
      </c>
      <c r="P1497" t="s">
        <v>974</v>
      </c>
      <c r="Q1497">
        <v>1</v>
      </c>
      <c r="X1497">
        <v>23.6</v>
      </c>
      <c r="Y1497">
        <v>0</v>
      </c>
      <c r="Z1497">
        <v>0</v>
      </c>
      <c r="AA1497">
        <v>0</v>
      </c>
      <c r="AB1497">
        <v>9.59</v>
      </c>
      <c r="AC1497">
        <v>0</v>
      </c>
      <c r="AD1497">
        <v>1</v>
      </c>
      <c r="AE1497">
        <v>1</v>
      </c>
      <c r="AF1497" t="s">
        <v>3</v>
      </c>
      <c r="AG1497">
        <v>23.6</v>
      </c>
      <c r="AH1497">
        <v>2</v>
      </c>
      <c r="AI1497">
        <v>69735996</v>
      </c>
      <c r="AJ1497">
        <v>1467</v>
      </c>
      <c r="AK1497">
        <v>0</v>
      </c>
      <c r="AL1497">
        <v>0</v>
      </c>
      <c r="AM1497">
        <v>0</v>
      </c>
      <c r="AN1497">
        <v>0</v>
      </c>
      <c r="AO1497">
        <v>0</v>
      </c>
      <c r="AP1497">
        <v>0</v>
      </c>
      <c r="AQ1497">
        <v>0</v>
      </c>
      <c r="AR1497">
        <v>0</v>
      </c>
    </row>
    <row r="1498" spans="1:44" x14ac:dyDescent="0.2">
      <c r="A1498">
        <f>ROW(Source!A1752)</f>
        <v>1752</v>
      </c>
      <c r="B1498">
        <v>69736001</v>
      </c>
      <c r="C1498">
        <v>69735995</v>
      </c>
      <c r="D1498">
        <v>27441327</v>
      </c>
      <c r="E1498">
        <v>1</v>
      </c>
      <c r="F1498">
        <v>1</v>
      </c>
      <c r="G1498">
        <v>1</v>
      </c>
      <c r="H1498">
        <v>2</v>
      </c>
      <c r="I1498" t="s">
        <v>975</v>
      </c>
      <c r="J1498" t="s">
        <v>976</v>
      </c>
      <c r="K1498" t="s">
        <v>977</v>
      </c>
      <c r="L1498">
        <v>1368</v>
      </c>
      <c r="N1498">
        <v>1011</v>
      </c>
      <c r="O1498" t="s">
        <v>978</v>
      </c>
      <c r="P1498" t="s">
        <v>978</v>
      </c>
      <c r="Q1498">
        <v>1</v>
      </c>
      <c r="X1498">
        <v>0.06</v>
      </c>
      <c r="Y1498">
        <v>0</v>
      </c>
      <c r="Z1498">
        <v>93.37</v>
      </c>
      <c r="AA1498">
        <v>11.69</v>
      </c>
      <c r="AB1498">
        <v>0</v>
      </c>
      <c r="AC1498">
        <v>0</v>
      </c>
      <c r="AD1498">
        <v>1</v>
      </c>
      <c r="AE1498">
        <v>0</v>
      </c>
      <c r="AF1498" t="s">
        <v>3</v>
      </c>
      <c r="AG1498">
        <v>0.06</v>
      </c>
      <c r="AH1498">
        <v>2</v>
      </c>
      <c r="AI1498">
        <v>69735997</v>
      </c>
      <c r="AJ1498">
        <v>1468</v>
      </c>
      <c r="AK1498">
        <v>0</v>
      </c>
      <c r="AL1498">
        <v>0</v>
      </c>
      <c r="AM1498">
        <v>0</v>
      </c>
      <c r="AN1498">
        <v>0</v>
      </c>
      <c r="AO1498">
        <v>0</v>
      </c>
      <c r="AP1498">
        <v>0</v>
      </c>
      <c r="AQ1498">
        <v>0</v>
      </c>
      <c r="AR1498">
        <v>0</v>
      </c>
    </row>
    <row r="1499" spans="1:44" x14ac:dyDescent="0.2">
      <c r="A1499">
        <f>ROW(Source!A1752)</f>
        <v>1752</v>
      </c>
      <c r="B1499">
        <v>69736002</v>
      </c>
      <c r="C1499">
        <v>69735995</v>
      </c>
      <c r="D1499">
        <v>27373783</v>
      </c>
      <c r="E1499">
        <v>1</v>
      </c>
      <c r="F1499">
        <v>1</v>
      </c>
      <c r="G1499">
        <v>1</v>
      </c>
      <c r="H1499">
        <v>3</v>
      </c>
      <c r="I1499" t="s">
        <v>27</v>
      </c>
      <c r="J1499" t="s">
        <v>1107</v>
      </c>
      <c r="K1499" t="s">
        <v>28</v>
      </c>
      <c r="L1499">
        <v>1301</v>
      </c>
      <c r="N1499">
        <v>1003</v>
      </c>
      <c r="O1499" t="s">
        <v>29</v>
      </c>
      <c r="P1499" t="s">
        <v>29</v>
      </c>
      <c r="Q1499">
        <v>1</v>
      </c>
      <c r="X1499">
        <v>101</v>
      </c>
      <c r="Y1499">
        <v>23.73</v>
      </c>
      <c r="Z1499">
        <v>0</v>
      </c>
      <c r="AA1499">
        <v>0</v>
      </c>
      <c r="AB1499">
        <v>0</v>
      </c>
      <c r="AC1499">
        <v>0</v>
      </c>
      <c r="AD1499">
        <v>1</v>
      </c>
      <c r="AE1499">
        <v>0</v>
      </c>
      <c r="AF1499" t="s">
        <v>3</v>
      </c>
      <c r="AG1499">
        <v>101</v>
      </c>
      <c r="AH1499">
        <v>2</v>
      </c>
      <c r="AI1499">
        <v>69735998</v>
      </c>
      <c r="AJ1499">
        <v>1469</v>
      </c>
      <c r="AK1499">
        <v>3</v>
      </c>
      <c r="AL1499">
        <v>-2396.73</v>
      </c>
      <c r="AM1499">
        <v>0</v>
      </c>
      <c r="AN1499">
        <v>0</v>
      </c>
      <c r="AO1499">
        <v>0</v>
      </c>
      <c r="AP1499">
        <v>0</v>
      </c>
      <c r="AQ1499">
        <v>0</v>
      </c>
      <c r="AR1499">
        <v>1</v>
      </c>
    </row>
    <row r="1500" spans="1:44" x14ac:dyDescent="0.2">
      <c r="A1500">
        <f>ROW(Source!A1752)</f>
        <v>1752</v>
      </c>
      <c r="B1500">
        <v>69736003</v>
      </c>
      <c r="C1500">
        <v>69735995</v>
      </c>
      <c r="D1500">
        <v>27407706</v>
      </c>
      <c r="E1500">
        <v>1</v>
      </c>
      <c r="F1500">
        <v>1</v>
      </c>
      <c r="G1500">
        <v>1</v>
      </c>
      <c r="H1500">
        <v>3</v>
      </c>
      <c r="I1500" t="s">
        <v>1056</v>
      </c>
      <c r="J1500" t="s">
        <v>1094</v>
      </c>
      <c r="K1500" t="s">
        <v>1058</v>
      </c>
      <c r="L1500">
        <v>1339</v>
      </c>
      <c r="N1500">
        <v>1007</v>
      </c>
      <c r="O1500" t="s">
        <v>40</v>
      </c>
      <c r="P1500" t="s">
        <v>40</v>
      </c>
      <c r="Q1500">
        <v>1</v>
      </c>
      <c r="X1500">
        <v>0.16</v>
      </c>
      <c r="Y1500">
        <v>528.35</v>
      </c>
      <c r="Z1500">
        <v>0</v>
      </c>
      <c r="AA1500">
        <v>0</v>
      </c>
      <c r="AB1500">
        <v>0</v>
      </c>
      <c r="AC1500">
        <v>0</v>
      </c>
      <c r="AD1500">
        <v>1</v>
      </c>
      <c r="AE1500">
        <v>0</v>
      </c>
      <c r="AF1500" t="s">
        <v>3</v>
      </c>
      <c r="AG1500">
        <v>0.16</v>
      </c>
      <c r="AH1500">
        <v>3</v>
      </c>
      <c r="AI1500">
        <v>-1</v>
      </c>
      <c r="AJ1500" t="s">
        <v>3</v>
      </c>
      <c r="AK1500">
        <v>4</v>
      </c>
      <c r="AL1500">
        <v>-84.536000000000001</v>
      </c>
      <c r="AM1500">
        <v>0</v>
      </c>
      <c r="AN1500">
        <v>0</v>
      </c>
      <c r="AO1500">
        <v>0</v>
      </c>
      <c r="AP1500">
        <v>0</v>
      </c>
      <c r="AQ1500">
        <v>0</v>
      </c>
      <c r="AR1500">
        <v>1</v>
      </c>
    </row>
    <row r="1501" spans="1:44" x14ac:dyDescent="0.2">
      <c r="A1501">
        <f>ROW(Source!A1757)</f>
        <v>1757</v>
      </c>
      <c r="B1501">
        <v>69736012</v>
      </c>
      <c r="C1501">
        <v>69736006</v>
      </c>
      <c r="D1501">
        <v>27498288</v>
      </c>
      <c r="E1501">
        <v>1</v>
      </c>
      <c r="F1501">
        <v>1</v>
      </c>
      <c r="G1501">
        <v>1</v>
      </c>
      <c r="H1501">
        <v>1</v>
      </c>
      <c r="I1501" t="s">
        <v>1054</v>
      </c>
      <c r="J1501" t="s">
        <v>3</v>
      </c>
      <c r="K1501" t="s">
        <v>1055</v>
      </c>
      <c r="L1501">
        <v>1369</v>
      </c>
      <c r="N1501">
        <v>1013</v>
      </c>
      <c r="O1501" t="s">
        <v>974</v>
      </c>
      <c r="P1501" t="s">
        <v>974</v>
      </c>
      <c r="Q1501">
        <v>1</v>
      </c>
      <c r="X1501">
        <v>28.38</v>
      </c>
      <c r="Y1501">
        <v>0</v>
      </c>
      <c r="Z1501">
        <v>0</v>
      </c>
      <c r="AA1501">
        <v>0</v>
      </c>
      <c r="AB1501">
        <v>9.0399999999999991</v>
      </c>
      <c r="AC1501">
        <v>0</v>
      </c>
      <c r="AD1501">
        <v>1</v>
      </c>
      <c r="AE1501">
        <v>1</v>
      </c>
      <c r="AF1501" t="s">
        <v>3</v>
      </c>
      <c r="AG1501">
        <v>28.38</v>
      </c>
      <c r="AH1501">
        <v>2</v>
      </c>
      <c r="AI1501">
        <v>69736007</v>
      </c>
      <c r="AJ1501">
        <v>1471</v>
      </c>
      <c r="AK1501">
        <v>0</v>
      </c>
      <c r="AL1501">
        <v>0</v>
      </c>
      <c r="AM1501">
        <v>0</v>
      </c>
      <c r="AN1501">
        <v>0</v>
      </c>
      <c r="AO1501">
        <v>0</v>
      </c>
      <c r="AP1501">
        <v>0</v>
      </c>
      <c r="AQ1501">
        <v>0</v>
      </c>
      <c r="AR1501">
        <v>0</v>
      </c>
    </row>
    <row r="1502" spans="1:44" x14ac:dyDescent="0.2">
      <c r="A1502">
        <f>ROW(Source!A1757)</f>
        <v>1757</v>
      </c>
      <c r="B1502">
        <v>69736013</v>
      </c>
      <c r="C1502">
        <v>69736006</v>
      </c>
      <c r="D1502">
        <v>121548</v>
      </c>
      <c r="E1502">
        <v>1</v>
      </c>
      <c r="F1502">
        <v>1</v>
      </c>
      <c r="G1502">
        <v>1</v>
      </c>
      <c r="H1502">
        <v>1</v>
      </c>
      <c r="I1502" t="s">
        <v>36</v>
      </c>
      <c r="J1502" t="s">
        <v>3</v>
      </c>
      <c r="K1502" t="s">
        <v>981</v>
      </c>
      <c r="L1502">
        <v>608254</v>
      </c>
      <c r="N1502">
        <v>1013</v>
      </c>
      <c r="O1502" t="s">
        <v>982</v>
      </c>
      <c r="P1502" t="s">
        <v>982</v>
      </c>
      <c r="Q1502">
        <v>1</v>
      </c>
      <c r="X1502">
        <v>0.18</v>
      </c>
      <c r="Y1502">
        <v>0</v>
      </c>
      <c r="Z1502">
        <v>0</v>
      </c>
      <c r="AA1502">
        <v>0</v>
      </c>
      <c r="AB1502">
        <v>0</v>
      </c>
      <c r="AC1502">
        <v>0</v>
      </c>
      <c r="AD1502">
        <v>1</v>
      </c>
      <c r="AE1502">
        <v>2</v>
      </c>
      <c r="AF1502" t="s">
        <v>3</v>
      </c>
      <c r="AG1502">
        <v>0.18</v>
      </c>
      <c r="AH1502">
        <v>2</v>
      </c>
      <c r="AI1502">
        <v>69736008</v>
      </c>
      <c r="AJ1502">
        <v>1472</v>
      </c>
      <c r="AK1502">
        <v>0</v>
      </c>
      <c r="AL1502">
        <v>0</v>
      </c>
      <c r="AM1502">
        <v>0</v>
      </c>
      <c r="AN1502">
        <v>0</v>
      </c>
      <c r="AO1502">
        <v>0</v>
      </c>
      <c r="AP1502">
        <v>0</v>
      </c>
      <c r="AQ1502">
        <v>0</v>
      </c>
      <c r="AR1502">
        <v>0</v>
      </c>
    </row>
    <row r="1503" spans="1:44" x14ac:dyDescent="0.2">
      <c r="A1503">
        <f>ROW(Source!A1757)</f>
        <v>1757</v>
      </c>
      <c r="B1503">
        <v>69736014</v>
      </c>
      <c r="C1503">
        <v>69736006</v>
      </c>
      <c r="D1503">
        <v>27439630</v>
      </c>
      <c r="E1503">
        <v>1</v>
      </c>
      <c r="F1503">
        <v>1</v>
      </c>
      <c r="G1503">
        <v>1</v>
      </c>
      <c r="H1503">
        <v>2</v>
      </c>
      <c r="I1503" t="s">
        <v>986</v>
      </c>
      <c r="J1503" t="s">
        <v>987</v>
      </c>
      <c r="K1503" t="s">
        <v>988</v>
      </c>
      <c r="L1503">
        <v>1368</v>
      </c>
      <c r="N1503">
        <v>1011</v>
      </c>
      <c r="O1503" t="s">
        <v>978</v>
      </c>
      <c r="P1503" t="s">
        <v>978</v>
      </c>
      <c r="Q1503">
        <v>1</v>
      </c>
      <c r="X1503">
        <v>0.18</v>
      </c>
      <c r="Y1503">
        <v>0</v>
      </c>
      <c r="Z1503">
        <v>31.27</v>
      </c>
      <c r="AA1503">
        <v>13.61</v>
      </c>
      <c r="AB1503">
        <v>0</v>
      </c>
      <c r="AC1503">
        <v>0</v>
      </c>
      <c r="AD1503">
        <v>1</v>
      </c>
      <c r="AE1503">
        <v>0</v>
      </c>
      <c r="AF1503" t="s">
        <v>3</v>
      </c>
      <c r="AG1503">
        <v>0.18</v>
      </c>
      <c r="AH1503">
        <v>2</v>
      </c>
      <c r="AI1503">
        <v>69736009</v>
      </c>
      <c r="AJ1503">
        <v>1473</v>
      </c>
      <c r="AK1503">
        <v>0</v>
      </c>
      <c r="AL1503">
        <v>0</v>
      </c>
      <c r="AM1503">
        <v>0</v>
      </c>
      <c r="AN1503">
        <v>0</v>
      </c>
      <c r="AO1503">
        <v>0</v>
      </c>
      <c r="AP1503">
        <v>0</v>
      </c>
      <c r="AQ1503">
        <v>0</v>
      </c>
      <c r="AR1503">
        <v>0</v>
      </c>
    </row>
    <row r="1504" spans="1:44" x14ac:dyDescent="0.2">
      <c r="A1504">
        <f>ROW(Source!A1757)</f>
        <v>1757</v>
      </c>
      <c r="B1504">
        <v>69736015</v>
      </c>
      <c r="C1504">
        <v>69736006</v>
      </c>
      <c r="D1504">
        <v>27441327</v>
      </c>
      <c r="E1504">
        <v>1</v>
      </c>
      <c r="F1504">
        <v>1</v>
      </c>
      <c r="G1504">
        <v>1</v>
      </c>
      <c r="H1504">
        <v>2</v>
      </c>
      <c r="I1504" t="s">
        <v>975</v>
      </c>
      <c r="J1504" t="s">
        <v>976</v>
      </c>
      <c r="K1504" t="s">
        <v>977</v>
      </c>
      <c r="L1504">
        <v>1368</v>
      </c>
      <c r="N1504">
        <v>1011</v>
      </c>
      <c r="O1504" t="s">
        <v>978</v>
      </c>
      <c r="P1504" t="s">
        <v>978</v>
      </c>
      <c r="Q1504">
        <v>1</v>
      </c>
      <c r="X1504">
        <v>0.98</v>
      </c>
      <c r="Y1504">
        <v>0</v>
      </c>
      <c r="Z1504">
        <v>93.37</v>
      </c>
      <c r="AA1504">
        <v>11.69</v>
      </c>
      <c r="AB1504">
        <v>0</v>
      </c>
      <c r="AC1504">
        <v>0</v>
      </c>
      <c r="AD1504">
        <v>1</v>
      </c>
      <c r="AE1504">
        <v>0</v>
      </c>
      <c r="AF1504" t="s">
        <v>3</v>
      </c>
      <c r="AG1504">
        <v>0.98</v>
      </c>
      <c r="AH1504">
        <v>2</v>
      </c>
      <c r="AI1504">
        <v>69736010</v>
      </c>
      <c r="AJ1504">
        <v>1474</v>
      </c>
      <c r="AK1504">
        <v>0</v>
      </c>
      <c r="AL1504">
        <v>0</v>
      </c>
      <c r="AM1504">
        <v>0</v>
      </c>
      <c r="AN1504">
        <v>0</v>
      </c>
      <c r="AO1504">
        <v>0</v>
      </c>
      <c r="AP1504">
        <v>0</v>
      </c>
      <c r="AQ1504">
        <v>0</v>
      </c>
      <c r="AR1504">
        <v>0</v>
      </c>
    </row>
    <row r="1505" spans="1:44" x14ac:dyDescent="0.2">
      <c r="A1505">
        <f>ROW(Source!A1757)</f>
        <v>1757</v>
      </c>
      <c r="B1505">
        <v>69736016</v>
      </c>
      <c r="C1505">
        <v>69736006</v>
      </c>
      <c r="D1505">
        <v>27382749</v>
      </c>
      <c r="E1505">
        <v>1</v>
      </c>
      <c r="F1505">
        <v>1</v>
      </c>
      <c r="G1505">
        <v>1</v>
      </c>
      <c r="H1505">
        <v>3</v>
      </c>
      <c r="I1505" t="s">
        <v>1104</v>
      </c>
      <c r="J1505" t="s">
        <v>1105</v>
      </c>
      <c r="K1505" t="s">
        <v>1106</v>
      </c>
      <c r="L1505">
        <v>1339</v>
      </c>
      <c r="N1505">
        <v>1007</v>
      </c>
      <c r="O1505" t="s">
        <v>40</v>
      </c>
      <c r="P1505" t="s">
        <v>40</v>
      </c>
      <c r="Q1505">
        <v>1</v>
      </c>
      <c r="X1505">
        <v>4.12</v>
      </c>
      <c r="Y1505">
        <v>542.4</v>
      </c>
      <c r="Z1505">
        <v>0</v>
      </c>
      <c r="AA1505">
        <v>0</v>
      </c>
      <c r="AB1505">
        <v>0</v>
      </c>
      <c r="AC1505">
        <v>0</v>
      </c>
      <c r="AD1505">
        <v>1</v>
      </c>
      <c r="AE1505">
        <v>0</v>
      </c>
      <c r="AF1505" t="s">
        <v>3</v>
      </c>
      <c r="AG1505">
        <v>4.12</v>
      </c>
      <c r="AH1505">
        <v>3</v>
      </c>
      <c r="AI1505">
        <v>-1</v>
      </c>
      <c r="AJ1505" t="s">
        <v>3</v>
      </c>
      <c r="AK1505">
        <v>4</v>
      </c>
      <c r="AL1505">
        <v>-2234.6880000000001</v>
      </c>
      <c r="AM1505">
        <v>0</v>
      </c>
      <c r="AN1505">
        <v>0</v>
      </c>
      <c r="AO1505">
        <v>0</v>
      </c>
      <c r="AP1505">
        <v>0</v>
      </c>
      <c r="AQ1505">
        <v>0</v>
      </c>
      <c r="AR1505">
        <v>1</v>
      </c>
    </row>
    <row r="1506" spans="1:44" x14ac:dyDescent="0.2">
      <c r="A1506">
        <f>ROW(Source!A1758)</f>
        <v>1758</v>
      </c>
      <c r="B1506">
        <v>69736012</v>
      </c>
      <c r="C1506">
        <v>69736006</v>
      </c>
      <c r="D1506">
        <v>27498288</v>
      </c>
      <c r="E1506">
        <v>1</v>
      </c>
      <c r="F1506">
        <v>1</v>
      </c>
      <c r="G1506">
        <v>1</v>
      </c>
      <c r="H1506">
        <v>1</v>
      </c>
      <c r="I1506" t="s">
        <v>1054</v>
      </c>
      <c r="J1506" t="s">
        <v>3</v>
      </c>
      <c r="K1506" t="s">
        <v>1055</v>
      </c>
      <c r="L1506">
        <v>1369</v>
      </c>
      <c r="N1506">
        <v>1013</v>
      </c>
      <c r="O1506" t="s">
        <v>974</v>
      </c>
      <c r="P1506" t="s">
        <v>974</v>
      </c>
      <c r="Q1506">
        <v>1</v>
      </c>
      <c r="X1506">
        <v>28.38</v>
      </c>
      <c r="Y1506">
        <v>0</v>
      </c>
      <c r="Z1506">
        <v>0</v>
      </c>
      <c r="AA1506">
        <v>0</v>
      </c>
      <c r="AB1506">
        <v>9.0399999999999991</v>
      </c>
      <c r="AC1506">
        <v>0</v>
      </c>
      <c r="AD1506">
        <v>1</v>
      </c>
      <c r="AE1506">
        <v>1</v>
      </c>
      <c r="AF1506" t="s">
        <v>3</v>
      </c>
      <c r="AG1506">
        <v>28.38</v>
      </c>
      <c r="AH1506">
        <v>2</v>
      </c>
      <c r="AI1506">
        <v>69736007</v>
      </c>
      <c r="AJ1506">
        <v>1476</v>
      </c>
      <c r="AK1506">
        <v>0</v>
      </c>
      <c r="AL1506">
        <v>0</v>
      </c>
      <c r="AM1506">
        <v>0</v>
      </c>
      <c r="AN1506">
        <v>0</v>
      </c>
      <c r="AO1506">
        <v>0</v>
      </c>
      <c r="AP1506">
        <v>0</v>
      </c>
      <c r="AQ1506">
        <v>0</v>
      </c>
      <c r="AR1506">
        <v>0</v>
      </c>
    </row>
    <row r="1507" spans="1:44" x14ac:dyDescent="0.2">
      <c r="A1507">
        <f>ROW(Source!A1758)</f>
        <v>1758</v>
      </c>
      <c r="B1507">
        <v>69736013</v>
      </c>
      <c r="C1507">
        <v>69736006</v>
      </c>
      <c r="D1507">
        <v>121548</v>
      </c>
      <c r="E1507">
        <v>1</v>
      </c>
      <c r="F1507">
        <v>1</v>
      </c>
      <c r="G1507">
        <v>1</v>
      </c>
      <c r="H1507">
        <v>1</v>
      </c>
      <c r="I1507" t="s">
        <v>36</v>
      </c>
      <c r="J1507" t="s">
        <v>3</v>
      </c>
      <c r="K1507" t="s">
        <v>981</v>
      </c>
      <c r="L1507">
        <v>608254</v>
      </c>
      <c r="N1507">
        <v>1013</v>
      </c>
      <c r="O1507" t="s">
        <v>982</v>
      </c>
      <c r="P1507" t="s">
        <v>982</v>
      </c>
      <c r="Q1507">
        <v>1</v>
      </c>
      <c r="X1507">
        <v>0.18</v>
      </c>
      <c r="Y1507">
        <v>0</v>
      </c>
      <c r="Z1507">
        <v>0</v>
      </c>
      <c r="AA1507">
        <v>0</v>
      </c>
      <c r="AB1507">
        <v>0</v>
      </c>
      <c r="AC1507">
        <v>0</v>
      </c>
      <c r="AD1507">
        <v>1</v>
      </c>
      <c r="AE1507">
        <v>2</v>
      </c>
      <c r="AF1507" t="s">
        <v>3</v>
      </c>
      <c r="AG1507">
        <v>0.18</v>
      </c>
      <c r="AH1507">
        <v>2</v>
      </c>
      <c r="AI1507">
        <v>69736008</v>
      </c>
      <c r="AJ1507">
        <v>1477</v>
      </c>
      <c r="AK1507">
        <v>0</v>
      </c>
      <c r="AL1507">
        <v>0</v>
      </c>
      <c r="AM1507">
        <v>0</v>
      </c>
      <c r="AN1507">
        <v>0</v>
      </c>
      <c r="AO1507">
        <v>0</v>
      </c>
      <c r="AP1507">
        <v>0</v>
      </c>
      <c r="AQ1507">
        <v>0</v>
      </c>
      <c r="AR1507">
        <v>0</v>
      </c>
    </row>
    <row r="1508" spans="1:44" x14ac:dyDescent="0.2">
      <c r="A1508">
        <f>ROW(Source!A1758)</f>
        <v>1758</v>
      </c>
      <c r="B1508">
        <v>69736014</v>
      </c>
      <c r="C1508">
        <v>69736006</v>
      </c>
      <c r="D1508">
        <v>27439630</v>
      </c>
      <c r="E1508">
        <v>1</v>
      </c>
      <c r="F1508">
        <v>1</v>
      </c>
      <c r="G1508">
        <v>1</v>
      </c>
      <c r="H1508">
        <v>2</v>
      </c>
      <c r="I1508" t="s">
        <v>986</v>
      </c>
      <c r="J1508" t="s">
        <v>987</v>
      </c>
      <c r="K1508" t="s">
        <v>988</v>
      </c>
      <c r="L1508">
        <v>1368</v>
      </c>
      <c r="N1508">
        <v>1011</v>
      </c>
      <c r="O1508" t="s">
        <v>978</v>
      </c>
      <c r="P1508" t="s">
        <v>978</v>
      </c>
      <c r="Q1508">
        <v>1</v>
      </c>
      <c r="X1508">
        <v>0.18</v>
      </c>
      <c r="Y1508">
        <v>0</v>
      </c>
      <c r="Z1508">
        <v>31.27</v>
      </c>
      <c r="AA1508">
        <v>13.61</v>
      </c>
      <c r="AB1508">
        <v>0</v>
      </c>
      <c r="AC1508">
        <v>0</v>
      </c>
      <c r="AD1508">
        <v>1</v>
      </c>
      <c r="AE1508">
        <v>0</v>
      </c>
      <c r="AF1508" t="s">
        <v>3</v>
      </c>
      <c r="AG1508">
        <v>0.18</v>
      </c>
      <c r="AH1508">
        <v>2</v>
      </c>
      <c r="AI1508">
        <v>69736009</v>
      </c>
      <c r="AJ1508">
        <v>1478</v>
      </c>
      <c r="AK1508">
        <v>0</v>
      </c>
      <c r="AL1508">
        <v>0</v>
      </c>
      <c r="AM1508">
        <v>0</v>
      </c>
      <c r="AN1508">
        <v>0</v>
      </c>
      <c r="AO1508">
        <v>0</v>
      </c>
      <c r="AP1508">
        <v>0</v>
      </c>
      <c r="AQ1508">
        <v>0</v>
      </c>
      <c r="AR1508">
        <v>0</v>
      </c>
    </row>
    <row r="1509" spans="1:44" x14ac:dyDescent="0.2">
      <c r="A1509">
        <f>ROW(Source!A1758)</f>
        <v>1758</v>
      </c>
      <c r="B1509">
        <v>69736015</v>
      </c>
      <c r="C1509">
        <v>69736006</v>
      </c>
      <c r="D1509">
        <v>27441327</v>
      </c>
      <c r="E1509">
        <v>1</v>
      </c>
      <c r="F1509">
        <v>1</v>
      </c>
      <c r="G1509">
        <v>1</v>
      </c>
      <c r="H1509">
        <v>2</v>
      </c>
      <c r="I1509" t="s">
        <v>975</v>
      </c>
      <c r="J1509" t="s">
        <v>976</v>
      </c>
      <c r="K1509" t="s">
        <v>977</v>
      </c>
      <c r="L1509">
        <v>1368</v>
      </c>
      <c r="N1509">
        <v>1011</v>
      </c>
      <c r="O1509" t="s">
        <v>978</v>
      </c>
      <c r="P1509" t="s">
        <v>978</v>
      </c>
      <c r="Q1509">
        <v>1</v>
      </c>
      <c r="X1509">
        <v>0.98</v>
      </c>
      <c r="Y1509">
        <v>0</v>
      </c>
      <c r="Z1509">
        <v>93.37</v>
      </c>
      <c r="AA1509">
        <v>11.69</v>
      </c>
      <c r="AB1509">
        <v>0</v>
      </c>
      <c r="AC1509">
        <v>0</v>
      </c>
      <c r="AD1509">
        <v>1</v>
      </c>
      <c r="AE1509">
        <v>0</v>
      </c>
      <c r="AF1509" t="s">
        <v>3</v>
      </c>
      <c r="AG1509">
        <v>0.98</v>
      </c>
      <c r="AH1509">
        <v>2</v>
      </c>
      <c r="AI1509">
        <v>69736010</v>
      </c>
      <c r="AJ1509">
        <v>1479</v>
      </c>
      <c r="AK1509">
        <v>0</v>
      </c>
      <c r="AL1509">
        <v>0</v>
      </c>
      <c r="AM1509">
        <v>0</v>
      </c>
      <c r="AN1509">
        <v>0</v>
      </c>
      <c r="AO1509">
        <v>0</v>
      </c>
      <c r="AP1509">
        <v>0</v>
      </c>
      <c r="AQ1509">
        <v>0</v>
      </c>
      <c r="AR1509">
        <v>0</v>
      </c>
    </row>
    <row r="1510" spans="1:44" x14ac:dyDescent="0.2">
      <c r="A1510">
        <f>ROW(Source!A1758)</f>
        <v>1758</v>
      </c>
      <c r="B1510">
        <v>69736016</v>
      </c>
      <c r="C1510">
        <v>69736006</v>
      </c>
      <c r="D1510">
        <v>27382749</v>
      </c>
      <c r="E1510">
        <v>1</v>
      </c>
      <c r="F1510">
        <v>1</v>
      </c>
      <c r="G1510">
        <v>1</v>
      </c>
      <c r="H1510">
        <v>3</v>
      </c>
      <c r="I1510" t="s">
        <v>1104</v>
      </c>
      <c r="J1510" t="s">
        <v>1105</v>
      </c>
      <c r="K1510" t="s">
        <v>1106</v>
      </c>
      <c r="L1510">
        <v>1339</v>
      </c>
      <c r="N1510">
        <v>1007</v>
      </c>
      <c r="O1510" t="s">
        <v>40</v>
      </c>
      <c r="P1510" t="s">
        <v>40</v>
      </c>
      <c r="Q1510">
        <v>1</v>
      </c>
      <c r="X1510">
        <v>4.12</v>
      </c>
      <c r="Y1510">
        <v>542.4</v>
      </c>
      <c r="Z1510">
        <v>0</v>
      </c>
      <c r="AA1510">
        <v>0</v>
      </c>
      <c r="AB1510">
        <v>0</v>
      </c>
      <c r="AC1510">
        <v>0</v>
      </c>
      <c r="AD1510">
        <v>1</v>
      </c>
      <c r="AE1510">
        <v>0</v>
      </c>
      <c r="AF1510" t="s">
        <v>3</v>
      </c>
      <c r="AG1510">
        <v>4.12</v>
      </c>
      <c r="AH1510">
        <v>3</v>
      </c>
      <c r="AI1510">
        <v>-1</v>
      </c>
      <c r="AJ1510" t="s">
        <v>3</v>
      </c>
      <c r="AK1510">
        <v>4</v>
      </c>
      <c r="AL1510">
        <v>-2234.6880000000001</v>
      </c>
      <c r="AM1510">
        <v>0</v>
      </c>
      <c r="AN1510">
        <v>0</v>
      </c>
      <c r="AO1510">
        <v>0</v>
      </c>
      <c r="AP1510">
        <v>0</v>
      </c>
      <c r="AQ1510">
        <v>0</v>
      </c>
      <c r="AR1510">
        <v>1</v>
      </c>
    </row>
    <row r="1511" spans="1:44" x14ac:dyDescent="0.2">
      <c r="A1511">
        <f>ROW(Source!A1761)</f>
        <v>1761</v>
      </c>
      <c r="B1511">
        <v>69736023</v>
      </c>
      <c r="C1511">
        <v>69736018</v>
      </c>
      <c r="D1511">
        <v>27493137</v>
      </c>
      <c r="E1511">
        <v>1</v>
      </c>
      <c r="F1511">
        <v>1</v>
      </c>
      <c r="G1511">
        <v>1</v>
      </c>
      <c r="H1511">
        <v>1</v>
      </c>
      <c r="I1511" t="s">
        <v>999</v>
      </c>
      <c r="J1511" t="s">
        <v>3</v>
      </c>
      <c r="K1511" t="s">
        <v>1000</v>
      </c>
      <c r="L1511">
        <v>1369</v>
      </c>
      <c r="N1511">
        <v>1013</v>
      </c>
      <c r="O1511" t="s">
        <v>974</v>
      </c>
      <c r="P1511" t="s">
        <v>974</v>
      </c>
      <c r="Q1511">
        <v>1</v>
      </c>
      <c r="X1511">
        <v>17.75</v>
      </c>
      <c r="Y1511">
        <v>0</v>
      </c>
      <c r="Z1511">
        <v>0</v>
      </c>
      <c r="AA1511">
        <v>0</v>
      </c>
      <c r="AB1511">
        <v>9.15</v>
      </c>
      <c r="AC1511">
        <v>0</v>
      </c>
      <c r="AD1511">
        <v>1</v>
      </c>
      <c r="AE1511">
        <v>1</v>
      </c>
      <c r="AF1511" t="s">
        <v>3</v>
      </c>
      <c r="AG1511">
        <v>17.75</v>
      </c>
      <c r="AH1511">
        <v>2</v>
      </c>
      <c r="AI1511">
        <v>69736019</v>
      </c>
      <c r="AJ1511">
        <v>1481</v>
      </c>
      <c r="AK1511">
        <v>0</v>
      </c>
      <c r="AL1511">
        <v>0</v>
      </c>
      <c r="AM1511">
        <v>0</v>
      </c>
      <c r="AN1511">
        <v>0</v>
      </c>
      <c r="AO1511">
        <v>0</v>
      </c>
      <c r="AP1511">
        <v>0</v>
      </c>
      <c r="AQ1511">
        <v>0</v>
      </c>
      <c r="AR1511">
        <v>0</v>
      </c>
    </row>
    <row r="1512" spans="1:44" x14ac:dyDescent="0.2">
      <c r="A1512">
        <f>ROW(Source!A1761)</f>
        <v>1761</v>
      </c>
      <c r="B1512">
        <v>69736024</v>
      </c>
      <c r="C1512">
        <v>69736018</v>
      </c>
      <c r="D1512">
        <v>121548</v>
      </c>
      <c r="E1512">
        <v>1</v>
      </c>
      <c r="F1512">
        <v>1</v>
      </c>
      <c r="G1512">
        <v>1</v>
      </c>
      <c r="H1512">
        <v>1</v>
      </c>
      <c r="I1512" t="s">
        <v>36</v>
      </c>
      <c r="J1512" t="s">
        <v>3</v>
      </c>
      <c r="K1512" t="s">
        <v>981</v>
      </c>
      <c r="L1512">
        <v>608254</v>
      </c>
      <c r="N1512">
        <v>1013</v>
      </c>
      <c r="O1512" t="s">
        <v>982</v>
      </c>
      <c r="P1512" t="s">
        <v>982</v>
      </c>
      <c r="Q1512">
        <v>1</v>
      </c>
      <c r="X1512">
        <v>4.12</v>
      </c>
      <c r="Y1512">
        <v>0</v>
      </c>
      <c r="Z1512">
        <v>0</v>
      </c>
      <c r="AA1512">
        <v>0</v>
      </c>
      <c r="AB1512">
        <v>0</v>
      </c>
      <c r="AC1512">
        <v>0</v>
      </c>
      <c r="AD1512">
        <v>1</v>
      </c>
      <c r="AE1512">
        <v>2</v>
      </c>
      <c r="AF1512" t="s">
        <v>3</v>
      </c>
      <c r="AG1512">
        <v>4.12</v>
      </c>
      <c r="AH1512">
        <v>2</v>
      </c>
      <c r="AI1512">
        <v>69736020</v>
      </c>
      <c r="AJ1512">
        <v>1482</v>
      </c>
      <c r="AK1512">
        <v>0</v>
      </c>
      <c r="AL1512">
        <v>0</v>
      </c>
      <c r="AM1512">
        <v>0</v>
      </c>
      <c r="AN1512">
        <v>0</v>
      </c>
      <c r="AO1512">
        <v>0</v>
      </c>
      <c r="AP1512">
        <v>0</v>
      </c>
      <c r="AQ1512">
        <v>0</v>
      </c>
      <c r="AR1512">
        <v>0</v>
      </c>
    </row>
    <row r="1513" spans="1:44" x14ac:dyDescent="0.2">
      <c r="A1513">
        <f>ROW(Source!A1761)</f>
        <v>1761</v>
      </c>
      <c r="B1513">
        <v>69736025</v>
      </c>
      <c r="C1513">
        <v>69736018</v>
      </c>
      <c r="D1513">
        <v>27439683</v>
      </c>
      <c r="E1513">
        <v>1</v>
      </c>
      <c r="F1513">
        <v>1</v>
      </c>
      <c r="G1513">
        <v>1</v>
      </c>
      <c r="H1513">
        <v>2</v>
      </c>
      <c r="I1513" t="s">
        <v>1108</v>
      </c>
      <c r="J1513" t="s">
        <v>1109</v>
      </c>
      <c r="K1513" t="s">
        <v>1110</v>
      </c>
      <c r="L1513">
        <v>1368</v>
      </c>
      <c r="N1513">
        <v>1011</v>
      </c>
      <c r="O1513" t="s">
        <v>978</v>
      </c>
      <c r="P1513" t="s">
        <v>978</v>
      </c>
      <c r="Q1513">
        <v>1</v>
      </c>
      <c r="X1513">
        <v>7.99</v>
      </c>
      <c r="Y1513">
        <v>0</v>
      </c>
      <c r="Z1513">
        <v>52.5</v>
      </c>
      <c r="AA1513">
        <v>0</v>
      </c>
      <c r="AB1513">
        <v>0</v>
      </c>
      <c r="AC1513">
        <v>0</v>
      </c>
      <c r="AD1513">
        <v>1</v>
      </c>
      <c r="AE1513">
        <v>0</v>
      </c>
      <c r="AF1513" t="s">
        <v>3</v>
      </c>
      <c r="AG1513">
        <v>7.99</v>
      </c>
      <c r="AH1513">
        <v>3</v>
      </c>
      <c r="AI1513">
        <v>-1</v>
      </c>
      <c r="AJ1513" t="s">
        <v>3</v>
      </c>
      <c r="AK1513">
        <v>4</v>
      </c>
      <c r="AL1513">
        <v>0</v>
      </c>
      <c r="AM1513">
        <v>-419.47500000000002</v>
      </c>
      <c r="AN1513">
        <v>0</v>
      </c>
      <c r="AO1513">
        <v>0</v>
      </c>
      <c r="AP1513">
        <v>0</v>
      </c>
      <c r="AQ1513">
        <v>0</v>
      </c>
      <c r="AR1513">
        <v>1</v>
      </c>
    </row>
    <row r="1514" spans="1:44" x14ac:dyDescent="0.2">
      <c r="A1514">
        <f>ROW(Source!A1761)</f>
        <v>1761</v>
      </c>
      <c r="B1514">
        <v>69736026</v>
      </c>
      <c r="C1514">
        <v>69736018</v>
      </c>
      <c r="D1514">
        <v>27439740</v>
      </c>
      <c r="E1514">
        <v>1</v>
      </c>
      <c r="F1514">
        <v>1</v>
      </c>
      <c r="G1514">
        <v>1</v>
      </c>
      <c r="H1514">
        <v>2</v>
      </c>
      <c r="I1514" t="s">
        <v>1006</v>
      </c>
      <c r="J1514" t="s">
        <v>1007</v>
      </c>
      <c r="K1514" t="s">
        <v>1008</v>
      </c>
      <c r="L1514">
        <v>1368</v>
      </c>
      <c r="N1514">
        <v>1011</v>
      </c>
      <c r="O1514" t="s">
        <v>978</v>
      </c>
      <c r="P1514" t="s">
        <v>978</v>
      </c>
      <c r="Q1514">
        <v>1</v>
      </c>
      <c r="X1514">
        <v>4.12</v>
      </c>
      <c r="Y1514">
        <v>0</v>
      </c>
      <c r="Z1514">
        <v>81.430000000000007</v>
      </c>
      <c r="AA1514">
        <v>10.14</v>
      </c>
      <c r="AB1514">
        <v>0</v>
      </c>
      <c r="AC1514">
        <v>0</v>
      </c>
      <c r="AD1514">
        <v>1</v>
      </c>
      <c r="AE1514">
        <v>0</v>
      </c>
      <c r="AF1514" t="s">
        <v>3</v>
      </c>
      <c r="AG1514">
        <v>4.12</v>
      </c>
      <c r="AH1514">
        <v>3</v>
      </c>
      <c r="AI1514">
        <v>-1</v>
      </c>
      <c r="AJ1514" t="s">
        <v>3</v>
      </c>
      <c r="AK1514">
        <v>4</v>
      </c>
      <c r="AL1514">
        <v>0</v>
      </c>
      <c r="AM1514">
        <v>-335.49160000000006</v>
      </c>
      <c r="AN1514">
        <v>-41.776800000000001</v>
      </c>
      <c r="AO1514">
        <v>0</v>
      </c>
      <c r="AP1514">
        <v>0</v>
      </c>
      <c r="AQ1514">
        <v>0</v>
      </c>
      <c r="AR1514">
        <v>1</v>
      </c>
    </row>
    <row r="1515" spans="1:44" x14ac:dyDescent="0.2">
      <c r="A1515">
        <f>ROW(Source!A1761)</f>
        <v>1761</v>
      </c>
      <c r="B1515">
        <v>69736027</v>
      </c>
      <c r="C1515">
        <v>69736018</v>
      </c>
      <c r="D1515">
        <v>27441091</v>
      </c>
      <c r="E1515">
        <v>1</v>
      </c>
      <c r="F1515">
        <v>1</v>
      </c>
      <c r="G1515">
        <v>1</v>
      </c>
      <c r="H1515">
        <v>2</v>
      </c>
      <c r="I1515" t="s">
        <v>1111</v>
      </c>
      <c r="J1515" t="s">
        <v>1112</v>
      </c>
      <c r="K1515" t="s">
        <v>1113</v>
      </c>
      <c r="L1515">
        <v>1368</v>
      </c>
      <c r="N1515">
        <v>1011</v>
      </c>
      <c r="O1515" t="s">
        <v>978</v>
      </c>
      <c r="P1515" t="s">
        <v>978</v>
      </c>
      <c r="Q1515">
        <v>1</v>
      </c>
      <c r="X1515">
        <v>4.12</v>
      </c>
      <c r="Y1515">
        <v>0</v>
      </c>
      <c r="Z1515">
        <v>2.37</v>
      </c>
      <c r="AA1515">
        <v>0</v>
      </c>
      <c r="AB1515">
        <v>0</v>
      </c>
      <c r="AC1515">
        <v>0</v>
      </c>
      <c r="AD1515">
        <v>1</v>
      </c>
      <c r="AE1515">
        <v>0</v>
      </c>
      <c r="AF1515" t="s">
        <v>3</v>
      </c>
      <c r="AG1515">
        <v>4.12</v>
      </c>
      <c r="AH1515">
        <v>3</v>
      </c>
      <c r="AI1515">
        <v>-1</v>
      </c>
      <c r="AJ1515" t="s">
        <v>3</v>
      </c>
      <c r="AK1515">
        <v>4</v>
      </c>
      <c r="AL1515">
        <v>0</v>
      </c>
      <c r="AM1515">
        <v>-9.7644000000000002</v>
      </c>
      <c r="AN1515">
        <v>0</v>
      </c>
      <c r="AO1515">
        <v>0</v>
      </c>
      <c r="AP1515">
        <v>0</v>
      </c>
      <c r="AQ1515">
        <v>0</v>
      </c>
      <c r="AR1515">
        <v>1</v>
      </c>
    </row>
    <row r="1516" spans="1:44" x14ac:dyDescent="0.2">
      <c r="A1516">
        <f>ROW(Source!A1761)</f>
        <v>1761</v>
      </c>
      <c r="B1516">
        <v>69736028</v>
      </c>
      <c r="C1516">
        <v>69736018</v>
      </c>
      <c r="D1516">
        <v>27441327</v>
      </c>
      <c r="E1516">
        <v>1</v>
      </c>
      <c r="F1516">
        <v>1</v>
      </c>
      <c r="G1516">
        <v>1</v>
      </c>
      <c r="H1516">
        <v>2</v>
      </c>
      <c r="I1516" t="s">
        <v>975</v>
      </c>
      <c r="J1516" t="s">
        <v>976</v>
      </c>
      <c r="K1516" t="s">
        <v>977</v>
      </c>
      <c r="L1516">
        <v>1368</v>
      </c>
      <c r="N1516">
        <v>1011</v>
      </c>
      <c r="O1516" t="s">
        <v>978</v>
      </c>
      <c r="P1516" t="s">
        <v>978</v>
      </c>
      <c r="Q1516">
        <v>1</v>
      </c>
      <c r="X1516">
        <v>0.1</v>
      </c>
      <c r="Y1516">
        <v>0</v>
      </c>
      <c r="Z1516">
        <v>93.37</v>
      </c>
      <c r="AA1516">
        <v>11.69</v>
      </c>
      <c r="AB1516">
        <v>0</v>
      </c>
      <c r="AC1516">
        <v>0</v>
      </c>
      <c r="AD1516">
        <v>1</v>
      </c>
      <c r="AE1516">
        <v>0</v>
      </c>
      <c r="AF1516" t="s">
        <v>3</v>
      </c>
      <c r="AG1516">
        <v>0.1</v>
      </c>
      <c r="AH1516">
        <v>2</v>
      </c>
      <c r="AI1516">
        <v>69736021</v>
      </c>
      <c r="AJ1516">
        <v>1483</v>
      </c>
      <c r="AK1516">
        <v>0</v>
      </c>
      <c r="AL1516">
        <v>0</v>
      </c>
      <c r="AM1516">
        <v>0</v>
      </c>
      <c r="AN1516">
        <v>0</v>
      </c>
      <c r="AO1516">
        <v>0</v>
      </c>
      <c r="AP1516">
        <v>0</v>
      </c>
      <c r="AQ1516">
        <v>0</v>
      </c>
      <c r="AR1516">
        <v>0</v>
      </c>
    </row>
    <row r="1517" spans="1:44" x14ac:dyDescent="0.2">
      <c r="A1517">
        <f>ROW(Source!A1761)</f>
        <v>1761</v>
      </c>
      <c r="B1517">
        <v>69736029</v>
      </c>
      <c r="C1517">
        <v>69736018</v>
      </c>
      <c r="D1517">
        <v>27375328</v>
      </c>
      <c r="E1517">
        <v>1</v>
      </c>
      <c r="F1517">
        <v>1</v>
      </c>
      <c r="G1517">
        <v>1</v>
      </c>
      <c r="H1517">
        <v>3</v>
      </c>
      <c r="I1517" t="s">
        <v>775</v>
      </c>
      <c r="J1517" t="s">
        <v>777</v>
      </c>
      <c r="K1517" t="s">
        <v>1114</v>
      </c>
      <c r="L1517">
        <v>1346</v>
      </c>
      <c r="N1517">
        <v>1009</v>
      </c>
      <c r="O1517" t="s">
        <v>68</v>
      </c>
      <c r="P1517" t="s">
        <v>68</v>
      </c>
      <c r="Q1517">
        <v>1</v>
      </c>
      <c r="X1517">
        <v>13.4</v>
      </c>
      <c r="Y1517">
        <v>75.03</v>
      </c>
      <c r="Z1517">
        <v>0</v>
      </c>
      <c r="AA1517">
        <v>0</v>
      </c>
      <c r="AB1517">
        <v>0</v>
      </c>
      <c r="AC1517">
        <v>0</v>
      </c>
      <c r="AD1517">
        <v>1</v>
      </c>
      <c r="AE1517">
        <v>0</v>
      </c>
      <c r="AF1517" t="s">
        <v>3</v>
      </c>
      <c r="AG1517">
        <v>13.4</v>
      </c>
      <c r="AH1517">
        <v>2</v>
      </c>
      <c r="AI1517">
        <v>69736022</v>
      </c>
      <c r="AJ1517">
        <v>1484</v>
      </c>
      <c r="AK1517">
        <v>3</v>
      </c>
      <c r="AL1517">
        <v>-1005.402</v>
      </c>
      <c r="AM1517">
        <v>0</v>
      </c>
      <c r="AN1517">
        <v>0</v>
      </c>
      <c r="AO1517">
        <v>0</v>
      </c>
      <c r="AP1517">
        <v>0</v>
      </c>
      <c r="AQ1517">
        <v>0</v>
      </c>
      <c r="AR1517">
        <v>1</v>
      </c>
    </row>
    <row r="1518" spans="1:44" x14ac:dyDescent="0.2">
      <c r="A1518">
        <f>ROW(Source!A1762)</f>
        <v>1762</v>
      </c>
      <c r="B1518">
        <v>69736023</v>
      </c>
      <c r="C1518">
        <v>69736018</v>
      </c>
      <c r="D1518">
        <v>27493137</v>
      </c>
      <c r="E1518">
        <v>1</v>
      </c>
      <c r="F1518">
        <v>1</v>
      </c>
      <c r="G1518">
        <v>1</v>
      </c>
      <c r="H1518">
        <v>1</v>
      </c>
      <c r="I1518" t="s">
        <v>999</v>
      </c>
      <c r="J1518" t="s">
        <v>3</v>
      </c>
      <c r="K1518" t="s">
        <v>1000</v>
      </c>
      <c r="L1518">
        <v>1369</v>
      </c>
      <c r="N1518">
        <v>1013</v>
      </c>
      <c r="O1518" t="s">
        <v>974</v>
      </c>
      <c r="P1518" t="s">
        <v>974</v>
      </c>
      <c r="Q1518">
        <v>1</v>
      </c>
      <c r="X1518">
        <v>17.75</v>
      </c>
      <c r="Y1518">
        <v>0</v>
      </c>
      <c r="Z1518">
        <v>0</v>
      </c>
      <c r="AA1518">
        <v>0</v>
      </c>
      <c r="AB1518">
        <v>9.15</v>
      </c>
      <c r="AC1518">
        <v>0</v>
      </c>
      <c r="AD1518">
        <v>1</v>
      </c>
      <c r="AE1518">
        <v>1</v>
      </c>
      <c r="AF1518" t="s">
        <v>3</v>
      </c>
      <c r="AG1518">
        <v>17.75</v>
      </c>
      <c r="AH1518">
        <v>2</v>
      </c>
      <c r="AI1518">
        <v>69736019</v>
      </c>
      <c r="AJ1518">
        <v>1485</v>
      </c>
      <c r="AK1518">
        <v>0</v>
      </c>
      <c r="AL1518">
        <v>0</v>
      </c>
      <c r="AM1518">
        <v>0</v>
      </c>
      <c r="AN1518">
        <v>0</v>
      </c>
      <c r="AO1518">
        <v>0</v>
      </c>
      <c r="AP1518">
        <v>0</v>
      </c>
      <c r="AQ1518">
        <v>0</v>
      </c>
      <c r="AR1518">
        <v>0</v>
      </c>
    </row>
    <row r="1519" spans="1:44" x14ac:dyDescent="0.2">
      <c r="A1519">
        <f>ROW(Source!A1762)</f>
        <v>1762</v>
      </c>
      <c r="B1519">
        <v>69736024</v>
      </c>
      <c r="C1519">
        <v>69736018</v>
      </c>
      <c r="D1519">
        <v>121548</v>
      </c>
      <c r="E1519">
        <v>1</v>
      </c>
      <c r="F1519">
        <v>1</v>
      </c>
      <c r="G1519">
        <v>1</v>
      </c>
      <c r="H1519">
        <v>1</v>
      </c>
      <c r="I1519" t="s">
        <v>36</v>
      </c>
      <c r="J1519" t="s">
        <v>3</v>
      </c>
      <c r="K1519" t="s">
        <v>981</v>
      </c>
      <c r="L1519">
        <v>608254</v>
      </c>
      <c r="N1519">
        <v>1013</v>
      </c>
      <c r="O1519" t="s">
        <v>982</v>
      </c>
      <c r="P1519" t="s">
        <v>982</v>
      </c>
      <c r="Q1519">
        <v>1</v>
      </c>
      <c r="X1519">
        <v>4.12</v>
      </c>
      <c r="Y1519">
        <v>0</v>
      </c>
      <c r="Z1519">
        <v>0</v>
      </c>
      <c r="AA1519">
        <v>0</v>
      </c>
      <c r="AB1519">
        <v>0</v>
      </c>
      <c r="AC1519">
        <v>0</v>
      </c>
      <c r="AD1519">
        <v>1</v>
      </c>
      <c r="AE1519">
        <v>2</v>
      </c>
      <c r="AF1519" t="s">
        <v>3</v>
      </c>
      <c r="AG1519">
        <v>4.12</v>
      </c>
      <c r="AH1519">
        <v>2</v>
      </c>
      <c r="AI1519">
        <v>69736020</v>
      </c>
      <c r="AJ1519">
        <v>1486</v>
      </c>
      <c r="AK1519">
        <v>0</v>
      </c>
      <c r="AL1519">
        <v>0</v>
      </c>
      <c r="AM1519">
        <v>0</v>
      </c>
      <c r="AN1519">
        <v>0</v>
      </c>
      <c r="AO1519">
        <v>0</v>
      </c>
      <c r="AP1519">
        <v>0</v>
      </c>
      <c r="AQ1519">
        <v>0</v>
      </c>
      <c r="AR1519">
        <v>0</v>
      </c>
    </row>
    <row r="1520" spans="1:44" x14ac:dyDescent="0.2">
      <c r="A1520">
        <f>ROW(Source!A1762)</f>
        <v>1762</v>
      </c>
      <c r="B1520">
        <v>69736025</v>
      </c>
      <c r="C1520">
        <v>69736018</v>
      </c>
      <c r="D1520">
        <v>27439683</v>
      </c>
      <c r="E1520">
        <v>1</v>
      </c>
      <c r="F1520">
        <v>1</v>
      </c>
      <c r="G1520">
        <v>1</v>
      </c>
      <c r="H1520">
        <v>2</v>
      </c>
      <c r="I1520" t="s">
        <v>1108</v>
      </c>
      <c r="J1520" t="s">
        <v>1109</v>
      </c>
      <c r="K1520" t="s">
        <v>1110</v>
      </c>
      <c r="L1520">
        <v>1368</v>
      </c>
      <c r="N1520">
        <v>1011</v>
      </c>
      <c r="O1520" t="s">
        <v>978</v>
      </c>
      <c r="P1520" t="s">
        <v>978</v>
      </c>
      <c r="Q1520">
        <v>1</v>
      </c>
      <c r="X1520">
        <v>7.99</v>
      </c>
      <c r="Y1520">
        <v>0</v>
      </c>
      <c r="Z1520">
        <v>52.5</v>
      </c>
      <c r="AA1520">
        <v>0</v>
      </c>
      <c r="AB1520">
        <v>0</v>
      </c>
      <c r="AC1520">
        <v>0</v>
      </c>
      <c r="AD1520">
        <v>1</v>
      </c>
      <c r="AE1520">
        <v>0</v>
      </c>
      <c r="AF1520" t="s">
        <v>3</v>
      </c>
      <c r="AG1520">
        <v>7.99</v>
      </c>
      <c r="AH1520">
        <v>3</v>
      </c>
      <c r="AI1520">
        <v>-1</v>
      </c>
      <c r="AJ1520" t="s">
        <v>3</v>
      </c>
      <c r="AK1520">
        <v>4</v>
      </c>
      <c r="AL1520">
        <v>0</v>
      </c>
      <c r="AM1520">
        <v>-419.47500000000002</v>
      </c>
      <c r="AN1520">
        <v>0</v>
      </c>
      <c r="AO1520">
        <v>0</v>
      </c>
      <c r="AP1520">
        <v>0</v>
      </c>
      <c r="AQ1520">
        <v>0</v>
      </c>
      <c r="AR1520">
        <v>1</v>
      </c>
    </row>
    <row r="1521" spans="1:44" x14ac:dyDescent="0.2">
      <c r="A1521">
        <f>ROW(Source!A1762)</f>
        <v>1762</v>
      </c>
      <c r="B1521">
        <v>69736026</v>
      </c>
      <c r="C1521">
        <v>69736018</v>
      </c>
      <c r="D1521">
        <v>27439740</v>
      </c>
      <c r="E1521">
        <v>1</v>
      </c>
      <c r="F1521">
        <v>1</v>
      </c>
      <c r="G1521">
        <v>1</v>
      </c>
      <c r="H1521">
        <v>2</v>
      </c>
      <c r="I1521" t="s">
        <v>1006</v>
      </c>
      <c r="J1521" t="s">
        <v>1007</v>
      </c>
      <c r="K1521" t="s">
        <v>1008</v>
      </c>
      <c r="L1521">
        <v>1368</v>
      </c>
      <c r="N1521">
        <v>1011</v>
      </c>
      <c r="O1521" t="s">
        <v>978</v>
      </c>
      <c r="P1521" t="s">
        <v>978</v>
      </c>
      <c r="Q1521">
        <v>1</v>
      </c>
      <c r="X1521">
        <v>4.12</v>
      </c>
      <c r="Y1521">
        <v>0</v>
      </c>
      <c r="Z1521">
        <v>81.430000000000007</v>
      </c>
      <c r="AA1521">
        <v>10.14</v>
      </c>
      <c r="AB1521">
        <v>0</v>
      </c>
      <c r="AC1521">
        <v>0</v>
      </c>
      <c r="AD1521">
        <v>1</v>
      </c>
      <c r="AE1521">
        <v>0</v>
      </c>
      <c r="AF1521" t="s">
        <v>3</v>
      </c>
      <c r="AG1521">
        <v>4.12</v>
      </c>
      <c r="AH1521">
        <v>3</v>
      </c>
      <c r="AI1521">
        <v>-1</v>
      </c>
      <c r="AJ1521" t="s">
        <v>3</v>
      </c>
      <c r="AK1521">
        <v>4</v>
      </c>
      <c r="AL1521">
        <v>0</v>
      </c>
      <c r="AM1521">
        <v>-335.49160000000006</v>
      </c>
      <c r="AN1521">
        <v>-41.776800000000001</v>
      </c>
      <c r="AO1521">
        <v>0</v>
      </c>
      <c r="AP1521">
        <v>0</v>
      </c>
      <c r="AQ1521">
        <v>0</v>
      </c>
      <c r="AR1521">
        <v>1</v>
      </c>
    </row>
    <row r="1522" spans="1:44" x14ac:dyDescent="0.2">
      <c r="A1522">
        <f>ROW(Source!A1762)</f>
        <v>1762</v>
      </c>
      <c r="B1522">
        <v>69736027</v>
      </c>
      <c r="C1522">
        <v>69736018</v>
      </c>
      <c r="D1522">
        <v>27441091</v>
      </c>
      <c r="E1522">
        <v>1</v>
      </c>
      <c r="F1522">
        <v>1</v>
      </c>
      <c r="G1522">
        <v>1</v>
      </c>
      <c r="H1522">
        <v>2</v>
      </c>
      <c r="I1522" t="s">
        <v>1111</v>
      </c>
      <c r="J1522" t="s">
        <v>1112</v>
      </c>
      <c r="K1522" t="s">
        <v>1113</v>
      </c>
      <c r="L1522">
        <v>1368</v>
      </c>
      <c r="N1522">
        <v>1011</v>
      </c>
      <c r="O1522" t="s">
        <v>978</v>
      </c>
      <c r="P1522" t="s">
        <v>978</v>
      </c>
      <c r="Q1522">
        <v>1</v>
      </c>
      <c r="X1522">
        <v>4.12</v>
      </c>
      <c r="Y1522">
        <v>0</v>
      </c>
      <c r="Z1522">
        <v>2.37</v>
      </c>
      <c r="AA1522">
        <v>0</v>
      </c>
      <c r="AB1522">
        <v>0</v>
      </c>
      <c r="AC1522">
        <v>0</v>
      </c>
      <c r="AD1522">
        <v>1</v>
      </c>
      <c r="AE1522">
        <v>0</v>
      </c>
      <c r="AF1522" t="s">
        <v>3</v>
      </c>
      <c r="AG1522">
        <v>4.12</v>
      </c>
      <c r="AH1522">
        <v>3</v>
      </c>
      <c r="AI1522">
        <v>-1</v>
      </c>
      <c r="AJ1522" t="s">
        <v>3</v>
      </c>
      <c r="AK1522">
        <v>4</v>
      </c>
      <c r="AL1522">
        <v>0</v>
      </c>
      <c r="AM1522">
        <v>-9.7644000000000002</v>
      </c>
      <c r="AN1522">
        <v>0</v>
      </c>
      <c r="AO1522">
        <v>0</v>
      </c>
      <c r="AP1522">
        <v>0</v>
      </c>
      <c r="AQ1522">
        <v>0</v>
      </c>
      <c r="AR1522">
        <v>1</v>
      </c>
    </row>
    <row r="1523" spans="1:44" x14ac:dyDescent="0.2">
      <c r="A1523">
        <f>ROW(Source!A1762)</f>
        <v>1762</v>
      </c>
      <c r="B1523">
        <v>69736028</v>
      </c>
      <c r="C1523">
        <v>69736018</v>
      </c>
      <c r="D1523">
        <v>27441327</v>
      </c>
      <c r="E1523">
        <v>1</v>
      </c>
      <c r="F1523">
        <v>1</v>
      </c>
      <c r="G1523">
        <v>1</v>
      </c>
      <c r="H1523">
        <v>2</v>
      </c>
      <c r="I1523" t="s">
        <v>975</v>
      </c>
      <c r="J1523" t="s">
        <v>976</v>
      </c>
      <c r="K1523" t="s">
        <v>977</v>
      </c>
      <c r="L1523">
        <v>1368</v>
      </c>
      <c r="N1523">
        <v>1011</v>
      </c>
      <c r="O1523" t="s">
        <v>978</v>
      </c>
      <c r="P1523" t="s">
        <v>978</v>
      </c>
      <c r="Q1523">
        <v>1</v>
      </c>
      <c r="X1523">
        <v>0.1</v>
      </c>
      <c r="Y1523">
        <v>0</v>
      </c>
      <c r="Z1523">
        <v>93.37</v>
      </c>
      <c r="AA1523">
        <v>11.69</v>
      </c>
      <c r="AB1523">
        <v>0</v>
      </c>
      <c r="AC1523">
        <v>0</v>
      </c>
      <c r="AD1523">
        <v>1</v>
      </c>
      <c r="AE1523">
        <v>0</v>
      </c>
      <c r="AF1523" t="s">
        <v>3</v>
      </c>
      <c r="AG1523">
        <v>0.1</v>
      </c>
      <c r="AH1523">
        <v>2</v>
      </c>
      <c r="AI1523">
        <v>69736021</v>
      </c>
      <c r="AJ1523">
        <v>1487</v>
      </c>
      <c r="AK1523">
        <v>0</v>
      </c>
      <c r="AL1523">
        <v>0</v>
      </c>
      <c r="AM1523">
        <v>0</v>
      </c>
      <c r="AN1523">
        <v>0</v>
      </c>
      <c r="AO1523">
        <v>0</v>
      </c>
      <c r="AP1523">
        <v>0</v>
      </c>
      <c r="AQ1523">
        <v>0</v>
      </c>
      <c r="AR1523">
        <v>0</v>
      </c>
    </row>
    <row r="1524" spans="1:44" x14ac:dyDescent="0.2">
      <c r="A1524">
        <f>ROW(Source!A1762)</f>
        <v>1762</v>
      </c>
      <c r="B1524">
        <v>69736029</v>
      </c>
      <c r="C1524">
        <v>69736018</v>
      </c>
      <c r="D1524">
        <v>27375328</v>
      </c>
      <c r="E1524">
        <v>1</v>
      </c>
      <c r="F1524">
        <v>1</v>
      </c>
      <c r="G1524">
        <v>1</v>
      </c>
      <c r="H1524">
        <v>3</v>
      </c>
      <c r="I1524" t="s">
        <v>775</v>
      </c>
      <c r="J1524" t="s">
        <v>777</v>
      </c>
      <c r="K1524" t="s">
        <v>1114</v>
      </c>
      <c r="L1524">
        <v>1346</v>
      </c>
      <c r="N1524">
        <v>1009</v>
      </c>
      <c r="O1524" t="s">
        <v>68</v>
      </c>
      <c r="P1524" t="s">
        <v>68</v>
      </c>
      <c r="Q1524">
        <v>1</v>
      </c>
      <c r="X1524">
        <v>13.4</v>
      </c>
      <c r="Y1524">
        <v>75.03</v>
      </c>
      <c r="Z1524">
        <v>0</v>
      </c>
      <c r="AA1524">
        <v>0</v>
      </c>
      <c r="AB1524">
        <v>0</v>
      </c>
      <c r="AC1524">
        <v>0</v>
      </c>
      <c r="AD1524">
        <v>1</v>
      </c>
      <c r="AE1524">
        <v>0</v>
      </c>
      <c r="AF1524" t="s">
        <v>3</v>
      </c>
      <c r="AG1524">
        <v>13.4</v>
      </c>
      <c r="AH1524">
        <v>2</v>
      </c>
      <c r="AI1524">
        <v>69736022</v>
      </c>
      <c r="AJ1524">
        <v>1488</v>
      </c>
      <c r="AK1524">
        <v>3</v>
      </c>
      <c r="AL1524">
        <v>-1005.402</v>
      </c>
      <c r="AM1524">
        <v>0</v>
      </c>
      <c r="AN1524">
        <v>0</v>
      </c>
      <c r="AO1524">
        <v>0</v>
      </c>
      <c r="AP1524">
        <v>0</v>
      </c>
      <c r="AQ1524">
        <v>0</v>
      </c>
      <c r="AR1524">
        <v>1</v>
      </c>
    </row>
    <row r="1525" spans="1:44" x14ac:dyDescent="0.2">
      <c r="A1525">
        <f>ROW(Source!A1800)</f>
        <v>1800</v>
      </c>
      <c r="B1525">
        <v>69736035</v>
      </c>
      <c r="C1525">
        <v>69736031</v>
      </c>
      <c r="D1525">
        <v>27493458</v>
      </c>
      <c r="E1525">
        <v>1</v>
      </c>
      <c r="F1525">
        <v>1</v>
      </c>
      <c r="G1525">
        <v>1</v>
      </c>
      <c r="H1525">
        <v>1</v>
      </c>
      <c r="I1525" t="s">
        <v>997</v>
      </c>
      <c r="J1525" t="s">
        <v>3</v>
      </c>
      <c r="K1525" t="s">
        <v>998</v>
      </c>
      <c r="L1525">
        <v>1369</v>
      </c>
      <c r="N1525">
        <v>1013</v>
      </c>
      <c r="O1525" t="s">
        <v>974</v>
      </c>
      <c r="P1525" t="s">
        <v>974</v>
      </c>
      <c r="Q1525">
        <v>1</v>
      </c>
      <c r="X1525">
        <v>3.45</v>
      </c>
      <c r="Y1525">
        <v>0</v>
      </c>
      <c r="Z1525">
        <v>0</v>
      </c>
      <c r="AA1525">
        <v>0</v>
      </c>
      <c r="AB1525">
        <v>8.6</v>
      </c>
      <c r="AC1525">
        <v>0</v>
      </c>
      <c r="AD1525">
        <v>1</v>
      </c>
      <c r="AE1525">
        <v>1</v>
      </c>
      <c r="AF1525" t="s">
        <v>3</v>
      </c>
      <c r="AG1525">
        <v>3.45</v>
      </c>
      <c r="AH1525">
        <v>2</v>
      </c>
      <c r="AI1525">
        <v>69736032</v>
      </c>
      <c r="AJ1525">
        <v>1489</v>
      </c>
      <c r="AK1525">
        <v>0</v>
      </c>
      <c r="AL1525">
        <v>0</v>
      </c>
      <c r="AM1525">
        <v>0</v>
      </c>
      <c r="AN1525">
        <v>0</v>
      </c>
      <c r="AO1525">
        <v>0</v>
      </c>
      <c r="AP1525">
        <v>0</v>
      </c>
      <c r="AQ1525">
        <v>0</v>
      </c>
      <c r="AR1525">
        <v>0</v>
      </c>
    </row>
    <row r="1526" spans="1:44" x14ac:dyDescent="0.2">
      <c r="A1526">
        <f>ROW(Source!A1800)</f>
        <v>1800</v>
      </c>
      <c r="B1526">
        <v>69736036</v>
      </c>
      <c r="C1526">
        <v>69736031</v>
      </c>
      <c r="D1526">
        <v>27441327</v>
      </c>
      <c r="E1526">
        <v>1</v>
      </c>
      <c r="F1526">
        <v>1</v>
      </c>
      <c r="G1526">
        <v>1</v>
      </c>
      <c r="H1526">
        <v>2</v>
      </c>
      <c r="I1526" t="s">
        <v>975</v>
      </c>
      <c r="J1526" t="s">
        <v>976</v>
      </c>
      <c r="K1526" t="s">
        <v>977</v>
      </c>
      <c r="L1526">
        <v>1368</v>
      </c>
      <c r="N1526">
        <v>1011</v>
      </c>
      <c r="O1526" t="s">
        <v>978</v>
      </c>
      <c r="P1526" t="s">
        <v>978</v>
      </c>
      <c r="Q1526">
        <v>1</v>
      </c>
      <c r="X1526">
        <v>0.02</v>
      </c>
      <c r="Y1526">
        <v>0</v>
      </c>
      <c r="Z1526">
        <v>93.37</v>
      </c>
      <c r="AA1526">
        <v>11.69</v>
      </c>
      <c r="AB1526">
        <v>0</v>
      </c>
      <c r="AC1526">
        <v>0</v>
      </c>
      <c r="AD1526">
        <v>1</v>
      </c>
      <c r="AE1526">
        <v>0</v>
      </c>
      <c r="AF1526" t="s">
        <v>3</v>
      </c>
      <c r="AG1526">
        <v>0.02</v>
      </c>
      <c r="AH1526">
        <v>2</v>
      </c>
      <c r="AI1526">
        <v>69736033</v>
      </c>
      <c r="AJ1526">
        <v>1490</v>
      </c>
      <c r="AK1526">
        <v>0</v>
      </c>
      <c r="AL1526">
        <v>0</v>
      </c>
      <c r="AM1526">
        <v>0</v>
      </c>
      <c r="AN1526">
        <v>0</v>
      </c>
      <c r="AO1526">
        <v>0</v>
      </c>
      <c r="AP1526">
        <v>0</v>
      </c>
      <c r="AQ1526">
        <v>0</v>
      </c>
      <c r="AR1526">
        <v>0</v>
      </c>
    </row>
    <row r="1527" spans="1:44" x14ac:dyDescent="0.2">
      <c r="A1527">
        <f>ROW(Source!A1800)</f>
        <v>1800</v>
      </c>
      <c r="B1527">
        <v>69736037</v>
      </c>
      <c r="C1527">
        <v>69736031</v>
      </c>
      <c r="D1527">
        <v>27386998</v>
      </c>
      <c r="E1527">
        <v>1</v>
      </c>
      <c r="F1527">
        <v>1</v>
      </c>
      <c r="G1527">
        <v>1</v>
      </c>
      <c r="H1527">
        <v>3</v>
      </c>
      <c r="I1527" t="s">
        <v>163</v>
      </c>
      <c r="J1527" t="s">
        <v>165</v>
      </c>
      <c r="K1527" t="s">
        <v>1063</v>
      </c>
      <c r="L1527">
        <v>1327</v>
      </c>
      <c r="N1527">
        <v>1005</v>
      </c>
      <c r="O1527" t="s">
        <v>56</v>
      </c>
      <c r="P1527" t="s">
        <v>56</v>
      </c>
      <c r="Q1527">
        <v>1</v>
      </c>
      <c r="X1527">
        <v>122.4</v>
      </c>
      <c r="Y1527">
        <v>12.26</v>
      </c>
      <c r="Z1527">
        <v>0</v>
      </c>
      <c r="AA1527">
        <v>0</v>
      </c>
      <c r="AB1527">
        <v>0</v>
      </c>
      <c r="AC1527">
        <v>0</v>
      </c>
      <c r="AD1527">
        <v>1</v>
      </c>
      <c r="AE1527">
        <v>0</v>
      </c>
      <c r="AF1527" t="s">
        <v>3</v>
      </c>
      <c r="AG1527">
        <v>122.4</v>
      </c>
      <c r="AH1527">
        <v>2</v>
      </c>
      <c r="AI1527">
        <v>69736034</v>
      </c>
      <c r="AJ1527">
        <v>1491</v>
      </c>
      <c r="AK1527">
        <v>3</v>
      </c>
      <c r="AL1527">
        <v>-1500.624</v>
      </c>
      <c r="AM1527">
        <v>0</v>
      </c>
      <c r="AN1527">
        <v>0</v>
      </c>
      <c r="AO1527">
        <v>0</v>
      </c>
      <c r="AP1527">
        <v>0</v>
      </c>
      <c r="AQ1527">
        <v>0</v>
      </c>
      <c r="AR1527">
        <v>1</v>
      </c>
    </row>
    <row r="1528" spans="1:44" x14ac:dyDescent="0.2">
      <c r="A1528">
        <f>ROW(Source!A1801)</f>
        <v>1801</v>
      </c>
      <c r="B1528">
        <v>69736035</v>
      </c>
      <c r="C1528">
        <v>69736031</v>
      </c>
      <c r="D1528">
        <v>27493458</v>
      </c>
      <c r="E1528">
        <v>1</v>
      </c>
      <c r="F1528">
        <v>1</v>
      </c>
      <c r="G1528">
        <v>1</v>
      </c>
      <c r="H1528">
        <v>1</v>
      </c>
      <c r="I1528" t="s">
        <v>997</v>
      </c>
      <c r="J1528" t="s">
        <v>3</v>
      </c>
      <c r="K1528" t="s">
        <v>998</v>
      </c>
      <c r="L1528">
        <v>1369</v>
      </c>
      <c r="N1528">
        <v>1013</v>
      </c>
      <c r="O1528" t="s">
        <v>974</v>
      </c>
      <c r="P1528" t="s">
        <v>974</v>
      </c>
      <c r="Q1528">
        <v>1</v>
      </c>
      <c r="X1528">
        <v>3.45</v>
      </c>
      <c r="Y1528">
        <v>0</v>
      </c>
      <c r="Z1528">
        <v>0</v>
      </c>
      <c r="AA1528">
        <v>0</v>
      </c>
      <c r="AB1528">
        <v>8.6</v>
      </c>
      <c r="AC1528">
        <v>0</v>
      </c>
      <c r="AD1528">
        <v>1</v>
      </c>
      <c r="AE1528">
        <v>1</v>
      </c>
      <c r="AF1528" t="s">
        <v>3</v>
      </c>
      <c r="AG1528">
        <v>3.45</v>
      </c>
      <c r="AH1528">
        <v>2</v>
      </c>
      <c r="AI1528">
        <v>69736032</v>
      </c>
      <c r="AJ1528">
        <v>1492</v>
      </c>
      <c r="AK1528">
        <v>0</v>
      </c>
      <c r="AL1528">
        <v>0</v>
      </c>
      <c r="AM1528">
        <v>0</v>
      </c>
      <c r="AN1528">
        <v>0</v>
      </c>
      <c r="AO1528">
        <v>0</v>
      </c>
      <c r="AP1528">
        <v>0</v>
      </c>
      <c r="AQ1528">
        <v>0</v>
      </c>
      <c r="AR1528">
        <v>0</v>
      </c>
    </row>
    <row r="1529" spans="1:44" x14ac:dyDescent="0.2">
      <c r="A1529">
        <f>ROW(Source!A1801)</f>
        <v>1801</v>
      </c>
      <c r="B1529">
        <v>69736036</v>
      </c>
      <c r="C1529">
        <v>69736031</v>
      </c>
      <c r="D1529">
        <v>27441327</v>
      </c>
      <c r="E1529">
        <v>1</v>
      </c>
      <c r="F1529">
        <v>1</v>
      </c>
      <c r="G1529">
        <v>1</v>
      </c>
      <c r="H1529">
        <v>2</v>
      </c>
      <c r="I1529" t="s">
        <v>975</v>
      </c>
      <c r="J1529" t="s">
        <v>976</v>
      </c>
      <c r="K1529" t="s">
        <v>977</v>
      </c>
      <c r="L1529">
        <v>1368</v>
      </c>
      <c r="N1529">
        <v>1011</v>
      </c>
      <c r="O1529" t="s">
        <v>978</v>
      </c>
      <c r="P1529" t="s">
        <v>978</v>
      </c>
      <c r="Q1529">
        <v>1</v>
      </c>
      <c r="X1529">
        <v>0.02</v>
      </c>
      <c r="Y1529">
        <v>0</v>
      </c>
      <c r="Z1529">
        <v>93.37</v>
      </c>
      <c r="AA1529">
        <v>11.69</v>
      </c>
      <c r="AB1529">
        <v>0</v>
      </c>
      <c r="AC1529">
        <v>0</v>
      </c>
      <c r="AD1529">
        <v>1</v>
      </c>
      <c r="AE1529">
        <v>0</v>
      </c>
      <c r="AF1529" t="s">
        <v>3</v>
      </c>
      <c r="AG1529">
        <v>0.02</v>
      </c>
      <c r="AH1529">
        <v>2</v>
      </c>
      <c r="AI1529">
        <v>69736033</v>
      </c>
      <c r="AJ1529">
        <v>1493</v>
      </c>
      <c r="AK1529">
        <v>0</v>
      </c>
      <c r="AL1529">
        <v>0</v>
      </c>
      <c r="AM1529">
        <v>0</v>
      </c>
      <c r="AN1529">
        <v>0</v>
      </c>
      <c r="AO1529">
        <v>0</v>
      </c>
      <c r="AP1529">
        <v>0</v>
      </c>
      <c r="AQ1529">
        <v>0</v>
      </c>
      <c r="AR1529">
        <v>0</v>
      </c>
    </row>
    <row r="1530" spans="1:44" x14ac:dyDescent="0.2">
      <c r="A1530">
        <f>ROW(Source!A1801)</f>
        <v>1801</v>
      </c>
      <c r="B1530">
        <v>69736037</v>
      </c>
      <c r="C1530">
        <v>69736031</v>
      </c>
      <c r="D1530">
        <v>27386998</v>
      </c>
      <c r="E1530">
        <v>1</v>
      </c>
      <c r="F1530">
        <v>1</v>
      </c>
      <c r="G1530">
        <v>1</v>
      </c>
      <c r="H1530">
        <v>3</v>
      </c>
      <c r="I1530" t="s">
        <v>163</v>
      </c>
      <c r="J1530" t="s">
        <v>165</v>
      </c>
      <c r="K1530" t="s">
        <v>1063</v>
      </c>
      <c r="L1530">
        <v>1327</v>
      </c>
      <c r="N1530">
        <v>1005</v>
      </c>
      <c r="O1530" t="s">
        <v>56</v>
      </c>
      <c r="P1530" t="s">
        <v>56</v>
      </c>
      <c r="Q1530">
        <v>1</v>
      </c>
      <c r="X1530">
        <v>122.4</v>
      </c>
      <c r="Y1530">
        <v>12.26</v>
      </c>
      <c r="Z1530">
        <v>0</v>
      </c>
      <c r="AA1530">
        <v>0</v>
      </c>
      <c r="AB1530">
        <v>0</v>
      </c>
      <c r="AC1530">
        <v>0</v>
      </c>
      <c r="AD1530">
        <v>1</v>
      </c>
      <c r="AE1530">
        <v>0</v>
      </c>
      <c r="AF1530" t="s">
        <v>3</v>
      </c>
      <c r="AG1530">
        <v>122.4</v>
      </c>
      <c r="AH1530">
        <v>2</v>
      </c>
      <c r="AI1530">
        <v>69736034</v>
      </c>
      <c r="AJ1530">
        <v>1494</v>
      </c>
      <c r="AK1530">
        <v>3</v>
      </c>
      <c r="AL1530">
        <v>-1500.624</v>
      </c>
      <c r="AM1530">
        <v>0</v>
      </c>
      <c r="AN1530">
        <v>0</v>
      </c>
      <c r="AO1530">
        <v>0</v>
      </c>
      <c r="AP1530">
        <v>0</v>
      </c>
      <c r="AQ1530">
        <v>0</v>
      </c>
      <c r="AR1530">
        <v>1</v>
      </c>
    </row>
    <row r="1531" spans="1:44" x14ac:dyDescent="0.2">
      <c r="A1531">
        <f>ROW(Source!A1804)</f>
        <v>1804</v>
      </c>
      <c r="B1531">
        <v>69736045</v>
      </c>
      <c r="C1531">
        <v>69736039</v>
      </c>
      <c r="D1531">
        <v>27498288</v>
      </c>
      <c r="E1531">
        <v>1</v>
      </c>
      <c r="F1531">
        <v>1</v>
      </c>
      <c r="G1531">
        <v>1</v>
      </c>
      <c r="H1531">
        <v>1</v>
      </c>
      <c r="I1531" t="s">
        <v>1054</v>
      </c>
      <c r="J1531" t="s">
        <v>3</v>
      </c>
      <c r="K1531" t="s">
        <v>1055</v>
      </c>
      <c r="L1531">
        <v>1369</v>
      </c>
      <c r="N1531">
        <v>1013</v>
      </c>
      <c r="O1531" t="s">
        <v>974</v>
      </c>
      <c r="P1531" t="s">
        <v>974</v>
      </c>
      <c r="Q1531">
        <v>1</v>
      </c>
      <c r="X1531">
        <v>28.38</v>
      </c>
      <c r="Y1531">
        <v>0</v>
      </c>
      <c r="Z1531">
        <v>0</v>
      </c>
      <c r="AA1531">
        <v>0</v>
      </c>
      <c r="AB1531">
        <v>9.0399999999999991</v>
      </c>
      <c r="AC1531">
        <v>0</v>
      </c>
      <c r="AD1531">
        <v>1</v>
      </c>
      <c r="AE1531">
        <v>1</v>
      </c>
      <c r="AF1531" t="s">
        <v>3</v>
      </c>
      <c r="AG1531">
        <v>28.38</v>
      </c>
      <c r="AH1531">
        <v>2</v>
      </c>
      <c r="AI1531">
        <v>69736040</v>
      </c>
      <c r="AJ1531">
        <v>1495</v>
      </c>
      <c r="AK1531">
        <v>0</v>
      </c>
      <c r="AL1531">
        <v>0</v>
      </c>
      <c r="AM1531">
        <v>0</v>
      </c>
      <c r="AN1531">
        <v>0</v>
      </c>
      <c r="AO1531">
        <v>0</v>
      </c>
      <c r="AP1531">
        <v>0</v>
      </c>
      <c r="AQ1531">
        <v>0</v>
      </c>
      <c r="AR1531">
        <v>0</v>
      </c>
    </row>
    <row r="1532" spans="1:44" x14ac:dyDescent="0.2">
      <c r="A1532">
        <f>ROW(Source!A1804)</f>
        <v>1804</v>
      </c>
      <c r="B1532">
        <v>69736046</v>
      </c>
      <c r="C1532">
        <v>69736039</v>
      </c>
      <c r="D1532">
        <v>121548</v>
      </c>
      <c r="E1532">
        <v>1</v>
      </c>
      <c r="F1532">
        <v>1</v>
      </c>
      <c r="G1532">
        <v>1</v>
      </c>
      <c r="H1532">
        <v>1</v>
      </c>
      <c r="I1532" t="s">
        <v>36</v>
      </c>
      <c r="J1532" t="s">
        <v>3</v>
      </c>
      <c r="K1532" t="s">
        <v>981</v>
      </c>
      <c r="L1532">
        <v>608254</v>
      </c>
      <c r="N1532">
        <v>1013</v>
      </c>
      <c r="O1532" t="s">
        <v>982</v>
      </c>
      <c r="P1532" t="s">
        <v>982</v>
      </c>
      <c r="Q1532">
        <v>1</v>
      </c>
      <c r="X1532">
        <v>0.18</v>
      </c>
      <c r="Y1532">
        <v>0</v>
      </c>
      <c r="Z1532">
        <v>0</v>
      </c>
      <c r="AA1532">
        <v>0</v>
      </c>
      <c r="AB1532">
        <v>0</v>
      </c>
      <c r="AC1532">
        <v>0</v>
      </c>
      <c r="AD1532">
        <v>1</v>
      </c>
      <c r="AE1532">
        <v>2</v>
      </c>
      <c r="AF1532" t="s">
        <v>3</v>
      </c>
      <c r="AG1532">
        <v>0.18</v>
      </c>
      <c r="AH1532">
        <v>2</v>
      </c>
      <c r="AI1532">
        <v>69736041</v>
      </c>
      <c r="AJ1532">
        <v>1496</v>
      </c>
      <c r="AK1532">
        <v>0</v>
      </c>
      <c r="AL1532">
        <v>0</v>
      </c>
      <c r="AM1532">
        <v>0</v>
      </c>
      <c r="AN1532">
        <v>0</v>
      </c>
      <c r="AO1532">
        <v>0</v>
      </c>
      <c r="AP1532">
        <v>0</v>
      </c>
      <c r="AQ1532">
        <v>0</v>
      </c>
      <c r="AR1532">
        <v>0</v>
      </c>
    </row>
    <row r="1533" spans="1:44" x14ac:dyDescent="0.2">
      <c r="A1533">
        <f>ROW(Source!A1804)</f>
        <v>1804</v>
      </c>
      <c r="B1533">
        <v>69736047</v>
      </c>
      <c r="C1533">
        <v>69736039</v>
      </c>
      <c r="D1533">
        <v>27439630</v>
      </c>
      <c r="E1533">
        <v>1</v>
      </c>
      <c r="F1533">
        <v>1</v>
      </c>
      <c r="G1533">
        <v>1</v>
      </c>
      <c r="H1533">
        <v>2</v>
      </c>
      <c r="I1533" t="s">
        <v>986</v>
      </c>
      <c r="J1533" t="s">
        <v>987</v>
      </c>
      <c r="K1533" t="s">
        <v>988</v>
      </c>
      <c r="L1533">
        <v>1368</v>
      </c>
      <c r="N1533">
        <v>1011</v>
      </c>
      <c r="O1533" t="s">
        <v>978</v>
      </c>
      <c r="P1533" t="s">
        <v>978</v>
      </c>
      <c r="Q1533">
        <v>1</v>
      </c>
      <c r="X1533">
        <v>0.18</v>
      </c>
      <c r="Y1533">
        <v>0</v>
      </c>
      <c r="Z1533">
        <v>31.27</v>
      </c>
      <c r="AA1533">
        <v>13.61</v>
      </c>
      <c r="AB1533">
        <v>0</v>
      </c>
      <c r="AC1533">
        <v>0</v>
      </c>
      <c r="AD1533">
        <v>1</v>
      </c>
      <c r="AE1533">
        <v>0</v>
      </c>
      <c r="AF1533" t="s">
        <v>3</v>
      </c>
      <c r="AG1533">
        <v>0.18</v>
      </c>
      <c r="AH1533">
        <v>2</v>
      </c>
      <c r="AI1533">
        <v>69736042</v>
      </c>
      <c r="AJ1533">
        <v>1497</v>
      </c>
      <c r="AK1533">
        <v>0</v>
      </c>
      <c r="AL1533">
        <v>0</v>
      </c>
      <c r="AM1533">
        <v>0</v>
      </c>
      <c r="AN1533">
        <v>0</v>
      </c>
      <c r="AO1533">
        <v>0</v>
      </c>
      <c r="AP1533">
        <v>0</v>
      </c>
      <c r="AQ1533">
        <v>0</v>
      </c>
      <c r="AR1533">
        <v>0</v>
      </c>
    </row>
    <row r="1534" spans="1:44" x14ac:dyDescent="0.2">
      <c r="A1534">
        <f>ROW(Source!A1804)</f>
        <v>1804</v>
      </c>
      <c r="B1534">
        <v>69736048</v>
      </c>
      <c r="C1534">
        <v>69736039</v>
      </c>
      <c r="D1534">
        <v>27441327</v>
      </c>
      <c r="E1534">
        <v>1</v>
      </c>
      <c r="F1534">
        <v>1</v>
      </c>
      <c r="G1534">
        <v>1</v>
      </c>
      <c r="H1534">
        <v>2</v>
      </c>
      <c r="I1534" t="s">
        <v>975</v>
      </c>
      <c r="J1534" t="s">
        <v>976</v>
      </c>
      <c r="K1534" t="s">
        <v>977</v>
      </c>
      <c r="L1534">
        <v>1368</v>
      </c>
      <c r="N1534">
        <v>1011</v>
      </c>
      <c r="O1534" t="s">
        <v>978</v>
      </c>
      <c r="P1534" t="s">
        <v>978</v>
      </c>
      <c r="Q1534">
        <v>1</v>
      </c>
      <c r="X1534">
        <v>0.98</v>
      </c>
      <c r="Y1534">
        <v>0</v>
      </c>
      <c r="Z1534">
        <v>93.37</v>
      </c>
      <c r="AA1534">
        <v>11.69</v>
      </c>
      <c r="AB1534">
        <v>0</v>
      </c>
      <c r="AC1534">
        <v>0</v>
      </c>
      <c r="AD1534">
        <v>1</v>
      </c>
      <c r="AE1534">
        <v>0</v>
      </c>
      <c r="AF1534" t="s">
        <v>3</v>
      </c>
      <c r="AG1534">
        <v>0.98</v>
      </c>
      <c r="AH1534">
        <v>2</v>
      </c>
      <c r="AI1534">
        <v>69736043</v>
      </c>
      <c r="AJ1534">
        <v>1498</v>
      </c>
      <c r="AK1534">
        <v>0</v>
      </c>
      <c r="AL1534">
        <v>0</v>
      </c>
      <c r="AM1534">
        <v>0</v>
      </c>
      <c r="AN1534">
        <v>0</v>
      </c>
      <c r="AO1534">
        <v>0</v>
      </c>
      <c r="AP1534">
        <v>0</v>
      </c>
      <c r="AQ1534">
        <v>0</v>
      </c>
      <c r="AR1534">
        <v>0</v>
      </c>
    </row>
    <row r="1535" spans="1:44" x14ac:dyDescent="0.2">
      <c r="A1535">
        <f>ROW(Source!A1804)</f>
        <v>1804</v>
      </c>
      <c r="B1535">
        <v>69736049</v>
      </c>
      <c r="C1535">
        <v>69736039</v>
      </c>
      <c r="D1535">
        <v>27382749</v>
      </c>
      <c r="E1535">
        <v>1</v>
      </c>
      <c r="F1535">
        <v>1</v>
      </c>
      <c r="G1535">
        <v>1</v>
      </c>
      <c r="H1535">
        <v>3</v>
      </c>
      <c r="I1535" t="s">
        <v>1104</v>
      </c>
      <c r="J1535" t="s">
        <v>1105</v>
      </c>
      <c r="K1535" t="s">
        <v>1106</v>
      </c>
      <c r="L1535">
        <v>1339</v>
      </c>
      <c r="N1535">
        <v>1007</v>
      </c>
      <c r="O1535" t="s">
        <v>40</v>
      </c>
      <c r="P1535" t="s">
        <v>40</v>
      </c>
      <c r="Q1535">
        <v>1</v>
      </c>
      <c r="X1535">
        <v>4.12</v>
      </c>
      <c r="Y1535">
        <v>542.4</v>
      </c>
      <c r="Z1535">
        <v>0</v>
      </c>
      <c r="AA1535">
        <v>0</v>
      </c>
      <c r="AB1535">
        <v>0</v>
      </c>
      <c r="AC1535">
        <v>0</v>
      </c>
      <c r="AD1535">
        <v>1</v>
      </c>
      <c r="AE1535">
        <v>0</v>
      </c>
      <c r="AF1535" t="s">
        <v>3</v>
      </c>
      <c r="AG1535">
        <v>4.12</v>
      </c>
      <c r="AH1535">
        <v>3</v>
      </c>
      <c r="AI1535">
        <v>-1</v>
      </c>
      <c r="AJ1535" t="s">
        <v>3</v>
      </c>
      <c r="AK1535">
        <v>4</v>
      </c>
      <c r="AL1535">
        <v>-2234.6880000000001</v>
      </c>
      <c r="AM1535">
        <v>0</v>
      </c>
      <c r="AN1535">
        <v>0</v>
      </c>
      <c r="AO1535">
        <v>0</v>
      </c>
      <c r="AP1535">
        <v>0</v>
      </c>
      <c r="AQ1535">
        <v>0</v>
      </c>
      <c r="AR1535">
        <v>1</v>
      </c>
    </row>
    <row r="1536" spans="1:44" x14ac:dyDescent="0.2">
      <c r="A1536">
        <f>ROW(Source!A1805)</f>
        <v>1805</v>
      </c>
      <c r="B1536">
        <v>69736045</v>
      </c>
      <c r="C1536">
        <v>69736039</v>
      </c>
      <c r="D1536">
        <v>27498288</v>
      </c>
      <c r="E1536">
        <v>1</v>
      </c>
      <c r="F1536">
        <v>1</v>
      </c>
      <c r="G1536">
        <v>1</v>
      </c>
      <c r="H1536">
        <v>1</v>
      </c>
      <c r="I1536" t="s">
        <v>1054</v>
      </c>
      <c r="J1536" t="s">
        <v>3</v>
      </c>
      <c r="K1536" t="s">
        <v>1055</v>
      </c>
      <c r="L1536">
        <v>1369</v>
      </c>
      <c r="N1536">
        <v>1013</v>
      </c>
      <c r="O1536" t="s">
        <v>974</v>
      </c>
      <c r="P1536" t="s">
        <v>974</v>
      </c>
      <c r="Q1536">
        <v>1</v>
      </c>
      <c r="X1536">
        <v>28.38</v>
      </c>
      <c r="Y1536">
        <v>0</v>
      </c>
      <c r="Z1536">
        <v>0</v>
      </c>
      <c r="AA1536">
        <v>0</v>
      </c>
      <c r="AB1536">
        <v>9.0399999999999991</v>
      </c>
      <c r="AC1536">
        <v>0</v>
      </c>
      <c r="AD1536">
        <v>1</v>
      </c>
      <c r="AE1536">
        <v>1</v>
      </c>
      <c r="AF1536" t="s">
        <v>3</v>
      </c>
      <c r="AG1536">
        <v>28.38</v>
      </c>
      <c r="AH1536">
        <v>2</v>
      </c>
      <c r="AI1536">
        <v>69736040</v>
      </c>
      <c r="AJ1536">
        <v>1500</v>
      </c>
      <c r="AK1536">
        <v>0</v>
      </c>
      <c r="AL1536">
        <v>0</v>
      </c>
      <c r="AM1536">
        <v>0</v>
      </c>
      <c r="AN1536">
        <v>0</v>
      </c>
      <c r="AO1536">
        <v>0</v>
      </c>
      <c r="AP1536">
        <v>0</v>
      </c>
      <c r="AQ1536">
        <v>0</v>
      </c>
      <c r="AR1536">
        <v>0</v>
      </c>
    </row>
    <row r="1537" spans="1:44" x14ac:dyDescent="0.2">
      <c r="A1537">
        <f>ROW(Source!A1805)</f>
        <v>1805</v>
      </c>
      <c r="B1537">
        <v>69736046</v>
      </c>
      <c r="C1537">
        <v>69736039</v>
      </c>
      <c r="D1537">
        <v>121548</v>
      </c>
      <c r="E1537">
        <v>1</v>
      </c>
      <c r="F1537">
        <v>1</v>
      </c>
      <c r="G1537">
        <v>1</v>
      </c>
      <c r="H1537">
        <v>1</v>
      </c>
      <c r="I1537" t="s">
        <v>36</v>
      </c>
      <c r="J1537" t="s">
        <v>3</v>
      </c>
      <c r="K1537" t="s">
        <v>981</v>
      </c>
      <c r="L1537">
        <v>608254</v>
      </c>
      <c r="N1537">
        <v>1013</v>
      </c>
      <c r="O1537" t="s">
        <v>982</v>
      </c>
      <c r="P1537" t="s">
        <v>982</v>
      </c>
      <c r="Q1537">
        <v>1</v>
      </c>
      <c r="X1537">
        <v>0.18</v>
      </c>
      <c r="Y1537">
        <v>0</v>
      </c>
      <c r="Z1537">
        <v>0</v>
      </c>
      <c r="AA1537">
        <v>0</v>
      </c>
      <c r="AB1537">
        <v>0</v>
      </c>
      <c r="AC1537">
        <v>0</v>
      </c>
      <c r="AD1537">
        <v>1</v>
      </c>
      <c r="AE1537">
        <v>2</v>
      </c>
      <c r="AF1537" t="s">
        <v>3</v>
      </c>
      <c r="AG1537">
        <v>0.18</v>
      </c>
      <c r="AH1537">
        <v>2</v>
      </c>
      <c r="AI1537">
        <v>69736041</v>
      </c>
      <c r="AJ1537">
        <v>1501</v>
      </c>
      <c r="AK1537">
        <v>0</v>
      </c>
      <c r="AL1537">
        <v>0</v>
      </c>
      <c r="AM1537">
        <v>0</v>
      </c>
      <c r="AN1537">
        <v>0</v>
      </c>
      <c r="AO1537">
        <v>0</v>
      </c>
      <c r="AP1537">
        <v>0</v>
      </c>
      <c r="AQ1537">
        <v>0</v>
      </c>
      <c r="AR1537">
        <v>0</v>
      </c>
    </row>
    <row r="1538" spans="1:44" x14ac:dyDescent="0.2">
      <c r="A1538">
        <f>ROW(Source!A1805)</f>
        <v>1805</v>
      </c>
      <c r="B1538">
        <v>69736047</v>
      </c>
      <c r="C1538">
        <v>69736039</v>
      </c>
      <c r="D1538">
        <v>27439630</v>
      </c>
      <c r="E1538">
        <v>1</v>
      </c>
      <c r="F1538">
        <v>1</v>
      </c>
      <c r="G1538">
        <v>1</v>
      </c>
      <c r="H1538">
        <v>2</v>
      </c>
      <c r="I1538" t="s">
        <v>986</v>
      </c>
      <c r="J1538" t="s">
        <v>987</v>
      </c>
      <c r="K1538" t="s">
        <v>988</v>
      </c>
      <c r="L1538">
        <v>1368</v>
      </c>
      <c r="N1538">
        <v>1011</v>
      </c>
      <c r="O1538" t="s">
        <v>978</v>
      </c>
      <c r="P1538" t="s">
        <v>978</v>
      </c>
      <c r="Q1538">
        <v>1</v>
      </c>
      <c r="X1538">
        <v>0.18</v>
      </c>
      <c r="Y1538">
        <v>0</v>
      </c>
      <c r="Z1538">
        <v>31.27</v>
      </c>
      <c r="AA1538">
        <v>13.61</v>
      </c>
      <c r="AB1538">
        <v>0</v>
      </c>
      <c r="AC1538">
        <v>0</v>
      </c>
      <c r="AD1538">
        <v>1</v>
      </c>
      <c r="AE1538">
        <v>0</v>
      </c>
      <c r="AF1538" t="s">
        <v>3</v>
      </c>
      <c r="AG1538">
        <v>0.18</v>
      </c>
      <c r="AH1538">
        <v>2</v>
      </c>
      <c r="AI1538">
        <v>69736042</v>
      </c>
      <c r="AJ1538">
        <v>1502</v>
      </c>
      <c r="AK1538">
        <v>0</v>
      </c>
      <c r="AL1538">
        <v>0</v>
      </c>
      <c r="AM1538">
        <v>0</v>
      </c>
      <c r="AN1538">
        <v>0</v>
      </c>
      <c r="AO1538">
        <v>0</v>
      </c>
      <c r="AP1538">
        <v>0</v>
      </c>
      <c r="AQ1538">
        <v>0</v>
      </c>
      <c r="AR1538">
        <v>0</v>
      </c>
    </row>
    <row r="1539" spans="1:44" x14ac:dyDescent="0.2">
      <c r="A1539">
        <f>ROW(Source!A1805)</f>
        <v>1805</v>
      </c>
      <c r="B1539">
        <v>69736048</v>
      </c>
      <c r="C1539">
        <v>69736039</v>
      </c>
      <c r="D1539">
        <v>27441327</v>
      </c>
      <c r="E1539">
        <v>1</v>
      </c>
      <c r="F1539">
        <v>1</v>
      </c>
      <c r="G1539">
        <v>1</v>
      </c>
      <c r="H1539">
        <v>2</v>
      </c>
      <c r="I1539" t="s">
        <v>975</v>
      </c>
      <c r="J1539" t="s">
        <v>976</v>
      </c>
      <c r="K1539" t="s">
        <v>977</v>
      </c>
      <c r="L1539">
        <v>1368</v>
      </c>
      <c r="N1539">
        <v>1011</v>
      </c>
      <c r="O1539" t="s">
        <v>978</v>
      </c>
      <c r="P1539" t="s">
        <v>978</v>
      </c>
      <c r="Q1539">
        <v>1</v>
      </c>
      <c r="X1539">
        <v>0.98</v>
      </c>
      <c r="Y1539">
        <v>0</v>
      </c>
      <c r="Z1539">
        <v>93.37</v>
      </c>
      <c r="AA1539">
        <v>11.69</v>
      </c>
      <c r="AB1539">
        <v>0</v>
      </c>
      <c r="AC1539">
        <v>0</v>
      </c>
      <c r="AD1539">
        <v>1</v>
      </c>
      <c r="AE1539">
        <v>0</v>
      </c>
      <c r="AF1539" t="s">
        <v>3</v>
      </c>
      <c r="AG1539">
        <v>0.98</v>
      </c>
      <c r="AH1539">
        <v>2</v>
      </c>
      <c r="AI1539">
        <v>69736043</v>
      </c>
      <c r="AJ1539">
        <v>1503</v>
      </c>
      <c r="AK1539">
        <v>0</v>
      </c>
      <c r="AL1539">
        <v>0</v>
      </c>
      <c r="AM1539">
        <v>0</v>
      </c>
      <c r="AN1539">
        <v>0</v>
      </c>
      <c r="AO1539">
        <v>0</v>
      </c>
      <c r="AP1539">
        <v>0</v>
      </c>
      <c r="AQ1539">
        <v>0</v>
      </c>
      <c r="AR1539">
        <v>0</v>
      </c>
    </row>
    <row r="1540" spans="1:44" x14ac:dyDescent="0.2">
      <c r="A1540">
        <f>ROW(Source!A1805)</f>
        <v>1805</v>
      </c>
      <c r="B1540">
        <v>69736049</v>
      </c>
      <c r="C1540">
        <v>69736039</v>
      </c>
      <c r="D1540">
        <v>27382749</v>
      </c>
      <c r="E1540">
        <v>1</v>
      </c>
      <c r="F1540">
        <v>1</v>
      </c>
      <c r="G1540">
        <v>1</v>
      </c>
      <c r="H1540">
        <v>3</v>
      </c>
      <c r="I1540" t="s">
        <v>1104</v>
      </c>
      <c r="J1540" t="s">
        <v>1105</v>
      </c>
      <c r="K1540" t="s">
        <v>1106</v>
      </c>
      <c r="L1540">
        <v>1339</v>
      </c>
      <c r="N1540">
        <v>1007</v>
      </c>
      <c r="O1540" t="s">
        <v>40</v>
      </c>
      <c r="P1540" t="s">
        <v>40</v>
      </c>
      <c r="Q1540">
        <v>1</v>
      </c>
      <c r="X1540">
        <v>4.12</v>
      </c>
      <c r="Y1540">
        <v>542.4</v>
      </c>
      <c r="Z1540">
        <v>0</v>
      </c>
      <c r="AA1540">
        <v>0</v>
      </c>
      <c r="AB1540">
        <v>0</v>
      </c>
      <c r="AC1540">
        <v>0</v>
      </c>
      <c r="AD1540">
        <v>1</v>
      </c>
      <c r="AE1540">
        <v>0</v>
      </c>
      <c r="AF1540" t="s">
        <v>3</v>
      </c>
      <c r="AG1540">
        <v>4.12</v>
      </c>
      <c r="AH1540">
        <v>3</v>
      </c>
      <c r="AI1540">
        <v>-1</v>
      </c>
      <c r="AJ1540" t="s">
        <v>3</v>
      </c>
      <c r="AK1540">
        <v>4</v>
      </c>
      <c r="AL1540">
        <v>-2234.6880000000001</v>
      </c>
      <c r="AM1540">
        <v>0</v>
      </c>
      <c r="AN1540">
        <v>0</v>
      </c>
      <c r="AO1540">
        <v>0</v>
      </c>
      <c r="AP1540">
        <v>0</v>
      </c>
      <c r="AQ1540">
        <v>0</v>
      </c>
      <c r="AR1540">
        <v>1</v>
      </c>
    </row>
    <row r="1541" spans="1:44" x14ac:dyDescent="0.2">
      <c r="A1541">
        <f>ROW(Source!A1808)</f>
        <v>1808</v>
      </c>
      <c r="B1541">
        <v>69736055</v>
      </c>
      <c r="C1541">
        <v>69736051</v>
      </c>
      <c r="D1541">
        <v>27493458</v>
      </c>
      <c r="E1541">
        <v>1</v>
      </c>
      <c r="F1541">
        <v>1</v>
      </c>
      <c r="G1541">
        <v>1</v>
      </c>
      <c r="H1541">
        <v>1</v>
      </c>
      <c r="I1541" t="s">
        <v>997</v>
      </c>
      <c r="J1541" t="s">
        <v>3</v>
      </c>
      <c r="K1541" t="s">
        <v>998</v>
      </c>
      <c r="L1541">
        <v>1369</v>
      </c>
      <c r="N1541">
        <v>1013</v>
      </c>
      <c r="O1541" t="s">
        <v>974</v>
      </c>
      <c r="P1541" t="s">
        <v>974</v>
      </c>
      <c r="Q1541">
        <v>1</v>
      </c>
      <c r="X1541">
        <v>3.45</v>
      </c>
      <c r="Y1541">
        <v>0</v>
      </c>
      <c r="Z1541">
        <v>0</v>
      </c>
      <c r="AA1541">
        <v>0</v>
      </c>
      <c r="AB1541">
        <v>8.6</v>
      </c>
      <c r="AC1541">
        <v>0</v>
      </c>
      <c r="AD1541">
        <v>1</v>
      </c>
      <c r="AE1541">
        <v>1</v>
      </c>
      <c r="AF1541" t="s">
        <v>3</v>
      </c>
      <c r="AG1541">
        <v>3.45</v>
      </c>
      <c r="AH1541">
        <v>2</v>
      </c>
      <c r="AI1541">
        <v>69736052</v>
      </c>
      <c r="AJ1541">
        <v>1505</v>
      </c>
      <c r="AK1541">
        <v>0</v>
      </c>
      <c r="AL1541">
        <v>0</v>
      </c>
      <c r="AM1541">
        <v>0</v>
      </c>
      <c r="AN1541">
        <v>0</v>
      </c>
      <c r="AO1541">
        <v>0</v>
      </c>
      <c r="AP1541">
        <v>0</v>
      </c>
      <c r="AQ1541">
        <v>0</v>
      </c>
      <c r="AR1541">
        <v>0</v>
      </c>
    </row>
    <row r="1542" spans="1:44" x14ac:dyDescent="0.2">
      <c r="A1542">
        <f>ROW(Source!A1808)</f>
        <v>1808</v>
      </c>
      <c r="B1542">
        <v>69736056</v>
      </c>
      <c r="C1542">
        <v>69736051</v>
      </c>
      <c r="D1542">
        <v>27441327</v>
      </c>
      <c r="E1542">
        <v>1</v>
      </c>
      <c r="F1542">
        <v>1</v>
      </c>
      <c r="G1542">
        <v>1</v>
      </c>
      <c r="H1542">
        <v>2</v>
      </c>
      <c r="I1542" t="s">
        <v>975</v>
      </c>
      <c r="J1542" t="s">
        <v>976</v>
      </c>
      <c r="K1542" t="s">
        <v>977</v>
      </c>
      <c r="L1542">
        <v>1368</v>
      </c>
      <c r="N1542">
        <v>1011</v>
      </c>
      <c r="O1542" t="s">
        <v>978</v>
      </c>
      <c r="P1542" t="s">
        <v>978</v>
      </c>
      <c r="Q1542">
        <v>1</v>
      </c>
      <c r="X1542">
        <v>0.02</v>
      </c>
      <c r="Y1542">
        <v>0</v>
      </c>
      <c r="Z1542">
        <v>93.37</v>
      </c>
      <c r="AA1542">
        <v>11.69</v>
      </c>
      <c r="AB1542">
        <v>0</v>
      </c>
      <c r="AC1542">
        <v>0</v>
      </c>
      <c r="AD1542">
        <v>1</v>
      </c>
      <c r="AE1542">
        <v>0</v>
      </c>
      <c r="AF1542" t="s">
        <v>3</v>
      </c>
      <c r="AG1542">
        <v>0.02</v>
      </c>
      <c r="AH1542">
        <v>2</v>
      </c>
      <c r="AI1542">
        <v>69736053</v>
      </c>
      <c r="AJ1542">
        <v>1506</v>
      </c>
      <c r="AK1542">
        <v>0</v>
      </c>
      <c r="AL1542">
        <v>0</v>
      </c>
      <c r="AM1542">
        <v>0</v>
      </c>
      <c r="AN1542">
        <v>0</v>
      </c>
      <c r="AO1542">
        <v>0</v>
      </c>
      <c r="AP1542">
        <v>0</v>
      </c>
      <c r="AQ1542">
        <v>0</v>
      </c>
      <c r="AR1542">
        <v>0</v>
      </c>
    </row>
    <row r="1543" spans="1:44" x14ac:dyDescent="0.2">
      <c r="A1543">
        <f>ROW(Source!A1808)</f>
        <v>1808</v>
      </c>
      <c r="B1543">
        <v>69736057</v>
      </c>
      <c r="C1543">
        <v>69736051</v>
      </c>
      <c r="D1543">
        <v>27386998</v>
      </c>
      <c r="E1543">
        <v>1</v>
      </c>
      <c r="F1543">
        <v>1</v>
      </c>
      <c r="G1543">
        <v>1</v>
      </c>
      <c r="H1543">
        <v>3</v>
      </c>
      <c r="I1543" t="s">
        <v>163</v>
      </c>
      <c r="J1543" t="s">
        <v>165</v>
      </c>
      <c r="K1543" t="s">
        <v>1063</v>
      </c>
      <c r="L1543">
        <v>1327</v>
      </c>
      <c r="N1543">
        <v>1005</v>
      </c>
      <c r="O1543" t="s">
        <v>56</v>
      </c>
      <c r="P1543" t="s">
        <v>56</v>
      </c>
      <c r="Q1543">
        <v>1</v>
      </c>
      <c r="X1543">
        <v>122.4</v>
      </c>
      <c r="Y1543">
        <v>12.26</v>
      </c>
      <c r="Z1543">
        <v>0</v>
      </c>
      <c r="AA1543">
        <v>0</v>
      </c>
      <c r="AB1543">
        <v>0</v>
      </c>
      <c r="AC1543">
        <v>0</v>
      </c>
      <c r="AD1543">
        <v>1</v>
      </c>
      <c r="AE1543">
        <v>0</v>
      </c>
      <c r="AF1543" t="s">
        <v>3</v>
      </c>
      <c r="AG1543">
        <v>122.4</v>
      </c>
      <c r="AH1543">
        <v>2</v>
      </c>
      <c r="AI1543">
        <v>69736054</v>
      </c>
      <c r="AJ1543">
        <v>1507</v>
      </c>
      <c r="AK1543">
        <v>3</v>
      </c>
      <c r="AL1543">
        <v>-1500.624</v>
      </c>
      <c r="AM1543">
        <v>0</v>
      </c>
      <c r="AN1543">
        <v>0</v>
      </c>
      <c r="AO1543">
        <v>0</v>
      </c>
      <c r="AP1543">
        <v>0</v>
      </c>
      <c r="AQ1543">
        <v>0</v>
      </c>
      <c r="AR1543">
        <v>1</v>
      </c>
    </row>
    <row r="1544" spans="1:44" x14ac:dyDescent="0.2">
      <c r="A1544">
        <f>ROW(Source!A1809)</f>
        <v>1809</v>
      </c>
      <c r="B1544">
        <v>69736055</v>
      </c>
      <c r="C1544">
        <v>69736051</v>
      </c>
      <c r="D1544">
        <v>27493458</v>
      </c>
      <c r="E1544">
        <v>1</v>
      </c>
      <c r="F1544">
        <v>1</v>
      </c>
      <c r="G1544">
        <v>1</v>
      </c>
      <c r="H1544">
        <v>1</v>
      </c>
      <c r="I1544" t="s">
        <v>997</v>
      </c>
      <c r="J1544" t="s">
        <v>3</v>
      </c>
      <c r="K1544" t="s">
        <v>998</v>
      </c>
      <c r="L1544">
        <v>1369</v>
      </c>
      <c r="N1544">
        <v>1013</v>
      </c>
      <c r="O1544" t="s">
        <v>974</v>
      </c>
      <c r="P1544" t="s">
        <v>974</v>
      </c>
      <c r="Q1544">
        <v>1</v>
      </c>
      <c r="X1544">
        <v>3.45</v>
      </c>
      <c r="Y1544">
        <v>0</v>
      </c>
      <c r="Z1544">
        <v>0</v>
      </c>
      <c r="AA1544">
        <v>0</v>
      </c>
      <c r="AB1544">
        <v>8.6</v>
      </c>
      <c r="AC1544">
        <v>0</v>
      </c>
      <c r="AD1544">
        <v>1</v>
      </c>
      <c r="AE1544">
        <v>1</v>
      </c>
      <c r="AF1544" t="s">
        <v>3</v>
      </c>
      <c r="AG1544">
        <v>3.45</v>
      </c>
      <c r="AH1544">
        <v>2</v>
      </c>
      <c r="AI1544">
        <v>69736052</v>
      </c>
      <c r="AJ1544">
        <v>1508</v>
      </c>
      <c r="AK1544">
        <v>0</v>
      </c>
      <c r="AL1544">
        <v>0</v>
      </c>
      <c r="AM1544">
        <v>0</v>
      </c>
      <c r="AN1544">
        <v>0</v>
      </c>
      <c r="AO1544">
        <v>0</v>
      </c>
      <c r="AP1544">
        <v>0</v>
      </c>
      <c r="AQ1544">
        <v>0</v>
      </c>
      <c r="AR1544">
        <v>0</v>
      </c>
    </row>
    <row r="1545" spans="1:44" x14ac:dyDescent="0.2">
      <c r="A1545">
        <f>ROW(Source!A1809)</f>
        <v>1809</v>
      </c>
      <c r="B1545">
        <v>69736056</v>
      </c>
      <c r="C1545">
        <v>69736051</v>
      </c>
      <c r="D1545">
        <v>27441327</v>
      </c>
      <c r="E1545">
        <v>1</v>
      </c>
      <c r="F1545">
        <v>1</v>
      </c>
      <c r="G1545">
        <v>1</v>
      </c>
      <c r="H1545">
        <v>2</v>
      </c>
      <c r="I1545" t="s">
        <v>975</v>
      </c>
      <c r="J1545" t="s">
        <v>976</v>
      </c>
      <c r="K1545" t="s">
        <v>977</v>
      </c>
      <c r="L1545">
        <v>1368</v>
      </c>
      <c r="N1545">
        <v>1011</v>
      </c>
      <c r="O1545" t="s">
        <v>978</v>
      </c>
      <c r="P1545" t="s">
        <v>978</v>
      </c>
      <c r="Q1545">
        <v>1</v>
      </c>
      <c r="X1545">
        <v>0.02</v>
      </c>
      <c r="Y1545">
        <v>0</v>
      </c>
      <c r="Z1545">
        <v>93.37</v>
      </c>
      <c r="AA1545">
        <v>11.69</v>
      </c>
      <c r="AB1545">
        <v>0</v>
      </c>
      <c r="AC1545">
        <v>0</v>
      </c>
      <c r="AD1545">
        <v>1</v>
      </c>
      <c r="AE1545">
        <v>0</v>
      </c>
      <c r="AF1545" t="s">
        <v>3</v>
      </c>
      <c r="AG1545">
        <v>0.02</v>
      </c>
      <c r="AH1545">
        <v>2</v>
      </c>
      <c r="AI1545">
        <v>69736053</v>
      </c>
      <c r="AJ1545">
        <v>1509</v>
      </c>
      <c r="AK1545">
        <v>0</v>
      </c>
      <c r="AL1545">
        <v>0</v>
      </c>
      <c r="AM1545">
        <v>0</v>
      </c>
      <c r="AN1545">
        <v>0</v>
      </c>
      <c r="AO1545">
        <v>0</v>
      </c>
      <c r="AP1545">
        <v>0</v>
      </c>
      <c r="AQ1545">
        <v>0</v>
      </c>
      <c r="AR1545">
        <v>0</v>
      </c>
    </row>
    <row r="1546" spans="1:44" x14ac:dyDescent="0.2">
      <c r="A1546">
        <f>ROW(Source!A1809)</f>
        <v>1809</v>
      </c>
      <c r="B1546">
        <v>69736057</v>
      </c>
      <c r="C1546">
        <v>69736051</v>
      </c>
      <c r="D1546">
        <v>27386998</v>
      </c>
      <c r="E1546">
        <v>1</v>
      </c>
      <c r="F1546">
        <v>1</v>
      </c>
      <c r="G1546">
        <v>1</v>
      </c>
      <c r="H1546">
        <v>3</v>
      </c>
      <c r="I1546" t="s">
        <v>163</v>
      </c>
      <c r="J1546" t="s">
        <v>165</v>
      </c>
      <c r="K1546" t="s">
        <v>1063</v>
      </c>
      <c r="L1546">
        <v>1327</v>
      </c>
      <c r="N1546">
        <v>1005</v>
      </c>
      <c r="O1546" t="s">
        <v>56</v>
      </c>
      <c r="P1546" t="s">
        <v>56</v>
      </c>
      <c r="Q1546">
        <v>1</v>
      </c>
      <c r="X1546">
        <v>122.4</v>
      </c>
      <c r="Y1546">
        <v>12.26</v>
      </c>
      <c r="Z1546">
        <v>0</v>
      </c>
      <c r="AA1546">
        <v>0</v>
      </c>
      <c r="AB1546">
        <v>0</v>
      </c>
      <c r="AC1546">
        <v>0</v>
      </c>
      <c r="AD1546">
        <v>1</v>
      </c>
      <c r="AE1546">
        <v>0</v>
      </c>
      <c r="AF1546" t="s">
        <v>3</v>
      </c>
      <c r="AG1546">
        <v>122.4</v>
      </c>
      <c r="AH1546">
        <v>2</v>
      </c>
      <c r="AI1546">
        <v>69736054</v>
      </c>
      <c r="AJ1546">
        <v>1510</v>
      </c>
      <c r="AK1546">
        <v>3</v>
      </c>
      <c r="AL1546">
        <v>-1500.624</v>
      </c>
      <c r="AM1546">
        <v>0</v>
      </c>
      <c r="AN1546">
        <v>0</v>
      </c>
      <c r="AO1546">
        <v>0</v>
      </c>
      <c r="AP1546">
        <v>0</v>
      </c>
      <c r="AQ1546">
        <v>0</v>
      </c>
      <c r="AR1546">
        <v>1</v>
      </c>
    </row>
    <row r="1547" spans="1:44" x14ac:dyDescent="0.2">
      <c r="A1547">
        <f>ROW(Source!A1812)</f>
        <v>1812</v>
      </c>
      <c r="B1547">
        <v>69736066</v>
      </c>
      <c r="C1547">
        <v>69736059</v>
      </c>
      <c r="D1547">
        <v>27493187</v>
      </c>
      <c r="E1547">
        <v>1</v>
      </c>
      <c r="F1547">
        <v>1</v>
      </c>
      <c r="G1547">
        <v>1</v>
      </c>
      <c r="H1547">
        <v>1</v>
      </c>
      <c r="I1547" t="s">
        <v>1049</v>
      </c>
      <c r="J1547" t="s">
        <v>3</v>
      </c>
      <c r="K1547" t="s">
        <v>1050</v>
      </c>
      <c r="L1547">
        <v>1369</v>
      </c>
      <c r="N1547">
        <v>1013</v>
      </c>
      <c r="O1547" t="s">
        <v>974</v>
      </c>
      <c r="P1547" t="s">
        <v>974</v>
      </c>
      <c r="Q1547">
        <v>1</v>
      </c>
      <c r="X1547">
        <v>12.64</v>
      </c>
      <c r="Y1547">
        <v>0</v>
      </c>
      <c r="Z1547">
        <v>0</v>
      </c>
      <c r="AA1547">
        <v>0</v>
      </c>
      <c r="AB1547">
        <v>8.93</v>
      </c>
      <c r="AC1547">
        <v>0</v>
      </c>
      <c r="AD1547">
        <v>1</v>
      </c>
      <c r="AE1547">
        <v>1</v>
      </c>
      <c r="AF1547" t="s">
        <v>3</v>
      </c>
      <c r="AG1547">
        <v>12.64</v>
      </c>
      <c r="AH1547">
        <v>2</v>
      </c>
      <c r="AI1547">
        <v>69736060</v>
      </c>
      <c r="AJ1547">
        <v>1511</v>
      </c>
      <c r="AK1547">
        <v>0</v>
      </c>
      <c r="AL1547">
        <v>0</v>
      </c>
      <c r="AM1547">
        <v>0</v>
      </c>
      <c r="AN1547">
        <v>0</v>
      </c>
      <c r="AO1547">
        <v>0</v>
      </c>
      <c r="AP1547">
        <v>0</v>
      </c>
      <c r="AQ1547">
        <v>0</v>
      </c>
      <c r="AR1547">
        <v>0</v>
      </c>
    </row>
    <row r="1548" spans="1:44" x14ac:dyDescent="0.2">
      <c r="A1548">
        <f>ROW(Source!A1812)</f>
        <v>1812</v>
      </c>
      <c r="B1548">
        <v>69736067</v>
      </c>
      <c r="C1548">
        <v>69736059</v>
      </c>
      <c r="D1548">
        <v>121548</v>
      </c>
      <c r="E1548">
        <v>1</v>
      </c>
      <c r="F1548">
        <v>1</v>
      </c>
      <c r="G1548">
        <v>1</v>
      </c>
      <c r="H1548">
        <v>1</v>
      </c>
      <c r="I1548" t="s">
        <v>36</v>
      </c>
      <c r="J1548" t="s">
        <v>3</v>
      </c>
      <c r="K1548" t="s">
        <v>981</v>
      </c>
      <c r="L1548">
        <v>608254</v>
      </c>
      <c r="N1548">
        <v>1013</v>
      </c>
      <c r="O1548" t="s">
        <v>982</v>
      </c>
      <c r="P1548" t="s">
        <v>982</v>
      </c>
      <c r="Q1548">
        <v>1</v>
      </c>
      <c r="X1548">
        <v>0.16</v>
      </c>
      <c r="Y1548">
        <v>0</v>
      </c>
      <c r="Z1548">
        <v>0</v>
      </c>
      <c r="AA1548">
        <v>0</v>
      </c>
      <c r="AB1548">
        <v>0</v>
      </c>
      <c r="AC1548">
        <v>0</v>
      </c>
      <c r="AD1548">
        <v>1</v>
      </c>
      <c r="AE1548">
        <v>2</v>
      </c>
      <c r="AF1548" t="s">
        <v>3</v>
      </c>
      <c r="AG1548">
        <v>0.16</v>
      </c>
      <c r="AH1548">
        <v>2</v>
      </c>
      <c r="AI1548">
        <v>69736061</v>
      </c>
      <c r="AJ1548">
        <v>1512</v>
      </c>
      <c r="AK1548">
        <v>0</v>
      </c>
      <c r="AL1548">
        <v>0</v>
      </c>
      <c r="AM1548">
        <v>0</v>
      </c>
      <c r="AN1548">
        <v>0</v>
      </c>
      <c r="AO1548">
        <v>0</v>
      </c>
      <c r="AP1548">
        <v>0</v>
      </c>
      <c r="AQ1548">
        <v>0</v>
      </c>
      <c r="AR1548">
        <v>0</v>
      </c>
    </row>
    <row r="1549" spans="1:44" x14ac:dyDescent="0.2">
      <c r="A1549">
        <f>ROW(Source!A1812)</f>
        <v>1812</v>
      </c>
      <c r="B1549">
        <v>69736068</v>
      </c>
      <c r="C1549">
        <v>69736059</v>
      </c>
      <c r="D1549">
        <v>27439499</v>
      </c>
      <c r="E1549">
        <v>1</v>
      </c>
      <c r="F1549">
        <v>1</v>
      </c>
      <c r="G1549">
        <v>1</v>
      </c>
      <c r="H1549">
        <v>2</v>
      </c>
      <c r="I1549" t="s">
        <v>1051</v>
      </c>
      <c r="J1549" t="s">
        <v>1052</v>
      </c>
      <c r="K1549" t="s">
        <v>1053</v>
      </c>
      <c r="L1549">
        <v>1368</v>
      </c>
      <c r="N1549">
        <v>1011</v>
      </c>
      <c r="O1549" t="s">
        <v>978</v>
      </c>
      <c r="P1549" t="s">
        <v>978</v>
      </c>
      <c r="Q1549">
        <v>1</v>
      </c>
      <c r="X1549">
        <v>0.16</v>
      </c>
      <c r="Y1549">
        <v>0</v>
      </c>
      <c r="Z1549">
        <v>112.67</v>
      </c>
      <c r="AA1549">
        <v>13.61</v>
      </c>
      <c r="AB1549">
        <v>0</v>
      </c>
      <c r="AC1549">
        <v>0</v>
      </c>
      <c r="AD1549">
        <v>1</v>
      </c>
      <c r="AE1549">
        <v>0</v>
      </c>
      <c r="AF1549" t="s">
        <v>3</v>
      </c>
      <c r="AG1549">
        <v>0.16</v>
      </c>
      <c r="AH1549">
        <v>2</v>
      </c>
      <c r="AI1549">
        <v>69736062</v>
      </c>
      <c r="AJ1549">
        <v>1513</v>
      </c>
      <c r="AK1549">
        <v>0</v>
      </c>
      <c r="AL1549">
        <v>0</v>
      </c>
      <c r="AM1549">
        <v>0</v>
      </c>
      <c r="AN1549">
        <v>0</v>
      </c>
      <c r="AO1549">
        <v>0</v>
      </c>
      <c r="AP1549">
        <v>0</v>
      </c>
      <c r="AQ1549">
        <v>0</v>
      </c>
      <c r="AR1549">
        <v>0</v>
      </c>
    </row>
    <row r="1550" spans="1:44" x14ac:dyDescent="0.2">
      <c r="A1550">
        <f>ROW(Source!A1812)</f>
        <v>1812</v>
      </c>
      <c r="B1550">
        <v>69736069</v>
      </c>
      <c r="C1550">
        <v>69736059</v>
      </c>
      <c r="D1550">
        <v>27441327</v>
      </c>
      <c r="E1550">
        <v>1</v>
      </c>
      <c r="F1550">
        <v>1</v>
      </c>
      <c r="G1550">
        <v>1</v>
      </c>
      <c r="H1550">
        <v>2</v>
      </c>
      <c r="I1550" t="s">
        <v>975</v>
      </c>
      <c r="J1550" t="s">
        <v>976</v>
      </c>
      <c r="K1550" t="s">
        <v>977</v>
      </c>
      <c r="L1550">
        <v>1368</v>
      </c>
      <c r="N1550">
        <v>1011</v>
      </c>
      <c r="O1550" t="s">
        <v>978</v>
      </c>
      <c r="P1550" t="s">
        <v>978</v>
      </c>
      <c r="Q1550">
        <v>1</v>
      </c>
      <c r="X1550">
        <v>0.22</v>
      </c>
      <c r="Y1550">
        <v>0</v>
      </c>
      <c r="Z1550">
        <v>93.37</v>
      </c>
      <c r="AA1550">
        <v>11.69</v>
      </c>
      <c r="AB1550">
        <v>0</v>
      </c>
      <c r="AC1550">
        <v>0</v>
      </c>
      <c r="AD1550">
        <v>1</v>
      </c>
      <c r="AE1550">
        <v>0</v>
      </c>
      <c r="AF1550" t="s">
        <v>3</v>
      </c>
      <c r="AG1550">
        <v>0.22</v>
      </c>
      <c r="AH1550">
        <v>2</v>
      </c>
      <c r="AI1550">
        <v>69736063</v>
      </c>
      <c r="AJ1550">
        <v>1514</v>
      </c>
      <c r="AK1550">
        <v>0</v>
      </c>
      <c r="AL1550">
        <v>0</v>
      </c>
      <c r="AM1550">
        <v>0</v>
      </c>
      <c r="AN1550">
        <v>0</v>
      </c>
      <c r="AO1550">
        <v>0</v>
      </c>
      <c r="AP1550">
        <v>0</v>
      </c>
      <c r="AQ1550">
        <v>0</v>
      </c>
      <c r="AR1550">
        <v>0</v>
      </c>
    </row>
    <row r="1551" spans="1:44" x14ac:dyDescent="0.2">
      <c r="A1551">
        <f>ROW(Source!A1812)</f>
        <v>1812</v>
      </c>
      <c r="B1551">
        <v>69736070</v>
      </c>
      <c r="C1551">
        <v>69736059</v>
      </c>
      <c r="D1551">
        <v>27377917</v>
      </c>
      <c r="E1551">
        <v>1</v>
      </c>
      <c r="F1551">
        <v>1</v>
      </c>
      <c r="G1551">
        <v>1</v>
      </c>
      <c r="H1551">
        <v>3</v>
      </c>
      <c r="I1551" t="s">
        <v>666</v>
      </c>
      <c r="J1551" t="s">
        <v>1100</v>
      </c>
      <c r="K1551" t="s">
        <v>667</v>
      </c>
      <c r="L1551">
        <v>1348</v>
      </c>
      <c r="N1551">
        <v>1009</v>
      </c>
      <c r="O1551" t="s">
        <v>78</v>
      </c>
      <c r="P1551" t="s">
        <v>78</v>
      </c>
      <c r="Q1551">
        <v>1000</v>
      </c>
      <c r="X1551">
        <v>2.8000000000000001E-2</v>
      </c>
      <c r="Y1551">
        <v>10559.12</v>
      </c>
      <c r="Z1551">
        <v>0</v>
      </c>
      <c r="AA1551">
        <v>0</v>
      </c>
      <c r="AB1551">
        <v>0</v>
      </c>
      <c r="AC1551">
        <v>0</v>
      </c>
      <c r="AD1551">
        <v>1</v>
      </c>
      <c r="AE1551">
        <v>0</v>
      </c>
      <c r="AF1551" t="s">
        <v>3</v>
      </c>
      <c r="AG1551">
        <v>2.8000000000000001E-2</v>
      </c>
      <c r="AH1551">
        <v>2</v>
      </c>
      <c r="AI1551">
        <v>69736064</v>
      </c>
      <c r="AJ1551">
        <v>1515</v>
      </c>
      <c r="AK1551">
        <v>3</v>
      </c>
      <c r="AL1551">
        <v>-295.65536000000003</v>
      </c>
      <c r="AM1551">
        <v>0</v>
      </c>
      <c r="AN1551">
        <v>0</v>
      </c>
      <c r="AO1551">
        <v>0</v>
      </c>
      <c r="AP1551">
        <v>0</v>
      </c>
      <c r="AQ1551">
        <v>0</v>
      </c>
      <c r="AR1551">
        <v>1</v>
      </c>
    </row>
    <row r="1552" spans="1:44" x14ac:dyDescent="0.2">
      <c r="A1552">
        <f>ROW(Source!A1812)</f>
        <v>1812</v>
      </c>
      <c r="B1552">
        <v>69736071</v>
      </c>
      <c r="C1552">
        <v>69736059</v>
      </c>
      <c r="D1552">
        <v>27393896</v>
      </c>
      <c r="E1552">
        <v>1</v>
      </c>
      <c r="F1552">
        <v>1</v>
      </c>
      <c r="G1552">
        <v>1</v>
      </c>
      <c r="H1552">
        <v>3</v>
      </c>
      <c r="I1552" t="s">
        <v>1101</v>
      </c>
      <c r="J1552" t="s">
        <v>1102</v>
      </c>
      <c r="K1552" t="s">
        <v>1103</v>
      </c>
      <c r="L1552">
        <v>1348</v>
      </c>
      <c r="N1552">
        <v>1009</v>
      </c>
      <c r="O1552" t="s">
        <v>78</v>
      </c>
      <c r="P1552" t="s">
        <v>78</v>
      </c>
      <c r="Q1552">
        <v>1000</v>
      </c>
      <c r="X1552">
        <v>1</v>
      </c>
      <c r="Y1552">
        <v>6175.45</v>
      </c>
      <c r="Z1552">
        <v>0</v>
      </c>
      <c r="AA1552">
        <v>0</v>
      </c>
      <c r="AB1552">
        <v>0</v>
      </c>
      <c r="AC1552">
        <v>0</v>
      </c>
      <c r="AD1552">
        <v>1</v>
      </c>
      <c r="AE1552">
        <v>0</v>
      </c>
      <c r="AF1552" t="s">
        <v>3</v>
      </c>
      <c r="AG1552">
        <v>1</v>
      </c>
      <c r="AH1552">
        <v>3</v>
      </c>
      <c r="AI1552">
        <v>-1</v>
      </c>
      <c r="AJ1552" t="s">
        <v>3</v>
      </c>
      <c r="AK1552">
        <v>4</v>
      </c>
      <c r="AL1552">
        <v>-6175.45</v>
      </c>
      <c r="AM1552">
        <v>0</v>
      </c>
      <c r="AN1552">
        <v>0</v>
      </c>
      <c r="AO1552">
        <v>0</v>
      </c>
      <c r="AP1552">
        <v>0</v>
      </c>
      <c r="AQ1552">
        <v>0</v>
      </c>
      <c r="AR1552">
        <v>1</v>
      </c>
    </row>
    <row r="1553" spans="1:44" x14ac:dyDescent="0.2">
      <c r="A1553">
        <f>ROW(Source!A1813)</f>
        <v>1813</v>
      </c>
      <c r="B1553">
        <v>69736066</v>
      </c>
      <c r="C1553">
        <v>69736059</v>
      </c>
      <c r="D1553">
        <v>27493187</v>
      </c>
      <c r="E1553">
        <v>1</v>
      </c>
      <c r="F1553">
        <v>1</v>
      </c>
      <c r="G1553">
        <v>1</v>
      </c>
      <c r="H1553">
        <v>1</v>
      </c>
      <c r="I1553" t="s">
        <v>1049</v>
      </c>
      <c r="J1553" t="s">
        <v>3</v>
      </c>
      <c r="K1553" t="s">
        <v>1050</v>
      </c>
      <c r="L1553">
        <v>1369</v>
      </c>
      <c r="N1553">
        <v>1013</v>
      </c>
      <c r="O1553" t="s">
        <v>974</v>
      </c>
      <c r="P1553" t="s">
        <v>974</v>
      </c>
      <c r="Q1553">
        <v>1</v>
      </c>
      <c r="X1553">
        <v>12.64</v>
      </c>
      <c r="Y1553">
        <v>0</v>
      </c>
      <c r="Z1553">
        <v>0</v>
      </c>
      <c r="AA1553">
        <v>0</v>
      </c>
      <c r="AB1553">
        <v>8.93</v>
      </c>
      <c r="AC1553">
        <v>0</v>
      </c>
      <c r="AD1553">
        <v>1</v>
      </c>
      <c r="AE1553">
        <v>1</v>
      </c>
      <c r="AF1553" t="s">
        <v>3</v>
      </c>
      <c r="AG1553">
        <v>12.64</v>
      </c>
      <c r="AH1553">
        <v>2</v>
      </c>
      <c r="AI1553">
        <v>69736060</v>
      </c>
      <c r="AJ1553">
        <v>1517</v>
      </c>
      <c r="AK1553">
        <v>0</v>
      </c>
      <c r="AL1553">
        <v>0</v>
      </c>
      <c r="AM1553">
        <v>0</v>
      </c>
      <c r="AN1553">
        <v>0</v>
      </c>
      <c r="AO1553">
        <v>0</v>
      </c>
      <c r="AP1553">
        <v>0</v>
      </c>
      <c r="AQ1553">
        <v>0</v>
      </c>
      <c r="AR1553">
        <v>0</v>
      </c>
    </row>
    <row r="1554" spans="1:44" x14ac:dyDescent="0.2">
      <c r="A1554">
        <f>ROW(Source!A1813)</f>
        <v>1813</v>
      </c>
      <c r="B1554">
        <v>69736067</v>
      </c>
      <c r="C1554">
        <v>69736059</v>
      </c>
      <c r="D1554">
        <v>121548</v>
      </c>
      <c r="E1554">
        <v>1</v>
      </c>
      <c r="F1554">
        <v>1</v>
      </c>
      <c r="G1554">
        <v>1</v>
      </c>
      <c r="H1554">
        <v>1</v>
      </c>
      <c r="I1554" t="s">
        <v>36</v>
      </c>
      <c r="J1554" t="s">
        <v>3</v>
      </c>
      <c r="K1554" t="s">
        <v>981</v>
      </c>
      <c r="L1554">
        <v>608254</v>
      </c>
      <c r="N1554">
        <v>1013</v>
      </c>
      <c r="O1554" t="s">
        <v>982</v>
      </c>
      <c r="P1554" t="s">
        <v>982</v>
      </c>
      <c r="Q1554">
        <v>1</v>
      </c>
      <c r="X1554">
        <v>0.16</v>
      </c>
      <c r="Y1554">
        <v>0</v>
      </c>
      <c r="Z1554">
        <v>0</v>
      </c>
      <c r="AA1554">
        <v>0</v>
      </c>
      <c r="AB1554">
        <v>0</v>
      </c>
      <c r="AC1554">
        <v>0</v>
      </c>
      <c r="AD1554">
        <v>1</v>
      </c>
      <c r="AE1554">
        <v>2</v>
      </c>
      <c r="AF1554" t="s">
        <v>3</v>
      </c>
      <c r="AG1554">
        <v>0.16</v>
      </c>
      <c r="AH1554">
        <v>2</v>
      </c>
      <c r="AI1554">
        <v>69736061</v>
      </c>
      <c r="AJ1554">
        <v>1518</v>
      </c>
      <c r="AK1554">
        <v>0</v>
      </c>
      <c r="AL1554">
        <v>0</v>
      </c>
      <c r="AM1554">
        <v>0</v>
      </c>
      <c r="AN1554">
        <v>0</v>
      </c>
      <c r="AO1554">
        <v>0</v>
      </c>
      <c r="AP1554">
        <v>0</v>
      </c>
      <c r="AQ1554">
        <v>0</v>
      </c>
      <c r="AR1554">
        <v>0</v>
      </c>
    </row>
    <row r="1555" spans="1:44" x14ac:dyDescent="0.2">
      <c r="A1555">
        <f>ROW(Source!A1813)</f>
        <v>1813</v>
      </c>
      <c r="B1555">
        <v>69736068</v>
      </c>
      <c r="C1555">
        <v>69736059</v>
      </c>
      <c r="D1555">
        <v>27439499</v>
      </c>
      <c r="E1555">
        <v>1</v>
      </c>
      <c r="F1555">
        <v>1</v>
      </c>
      <c r="G1555">
        <v>1</v>
      </c>
      <c r="H1555">
        <v>2</v>
      </c>
      <c r="I1555" t="s">
        <v>1051</v>
      </c>
      <c r="J1555" t="s">
        <v>1052</v>
      </c>
      <c r="K1555" t="s">
        <v>1053</v>
      </c>
      <c r="L1555">
        <v>1368</v>
      </c>
      <c r="N1555">
        <v>1011</v>
      </c>
      <c r="O1555" t="s">
        <v>978</v>
      </c>
      <c r="P1555" t="s">
        <v>978</v>
      </c>
      <c r="Q1555">
        <v>1</v>
      </c>
      <c r="X1555">
        <v>0.16</v>
      </c>
      <c r="Y1555">
        <v>0</v>
      </c>
      <c r="Z1555">
        <v>112.67</v>
      </c>
      <c r="AA1555">
        <v>13.61</v>
      </c>
      <c r="AB1555">
        <v>0</v>
      </c>
      <c r="AC1555">
        <v>0</v>
      </c>
      <c r="AD1555">
        <v>1</v>
      </c>
      <c r="AE1555">
        <v>0</v>
      </c>
      <c r="AF1555" t="s">
        <v>3</v>
      </c>
      <c r="AG1555">
        <v>0.16</v>
      </c>
      <c r="AH1555">
        <v>2</v>
      </c>
      <c r="AI1555">
        <v>69736062</v>
      </c>
      <c r="AJ1555">
        <v>1519</v>
      </c>
      <c r="AK1555">
        <v>0</v>
      </c>
      <c r="AL1555">
        <v>0</v>
      </c>
      <c r="AM1555">
        <v>0</v>
      </c>
      <c r="AN1555">
        <v>0</v>
      </c>
      <c r="AO1555">
        <v>0</v>
      </c>
      <c r="AP1555">
        <v>0</v>
      </c>
      <c r="AQ1555">
        <v>0</v>
      </c>
      <c r="AR1555">
        <v>0</v>
      </c>
    </row>
    <row r="1556" spans="1:44" x14ac:dyDescent="0.2">
      <c r="A1556">
        <f>ROW(Source!A1813)</f>
        <v>1813</v>
      </c>
      <c r="B1556">
        <v>69736069</v>
      </c>
      <c r="C1556">
        <v>69736059</v>
      </c>
      <c r="D1556">
        <v>27441327</v>
      </c>
      <c r="E1556">
        <v>1</v>
      </c>
      <c r="F1556">
        <v>1</v>
      </c>
      <c r="G1556">
        <v>1</v>
      </c>
      <c r="H1556">
        <v>2</v>
      </c>
      <c r="I1556" t="s">
        <v>975</v>
      </c>
      <c r="J1556" t="s">
        <v>976</v>
      </c>
      <c r="K1556" t="s">
        <v>977</v>
      </c>
      <c r="L1556">
        <v>1368</v>
      </c>
      <c r="N1556">
        <v>1011</v>
      </c>
      <c r="O1556" t="s">
        <v>978</v>
      </c>
      <c r="P1556" t="s">
        <v>978</v>
      </c>
      <c r="Q1556">
        <v>1</v>
      </c>
      <c r="X1556">
        <v>0.22</v>
      </c>
      <c r="Y1556">
        <v>0</v>
      </c>
      <c r="Z1556">
        <v>93.37</v>
      </c>
      <c r="AA1556">
        <v>11.69</v>
      </c>
      <c r="AB1556">
        <v>0</v>
      </c>
      <c r="AC1556">
        <v>0</v>
      </c>
      <c r="AD1556">
        <v>1</v>
      </c>
      <c r="AE1556">
        <v>0</v>
      </c>
      <c r="AF1556" t="s">
        <v>3</v>
      </c>
      <c r="AG1556">
        <v>0.22</v>
      </c>
      <c r="AH1556">
        <v>2</v>
      </c>
      <c r="AI1556">
        <v>69736063</v>
      </c>
      <c r="AJ1556">
        <v>1520</v>
      </c>
      <c r="AK1556">
        <v>0</v>
      </c>
      <c r="AL1556">
        <v>0</v>
      </c>
      <c r="AM1556">
        <v>0</v>
      </c>
      <c r="AN1556">
        <v>0</v>
      </c>
      <c r="AO1556">
        <v>0</v>
      </c>
      <c r="AP1556">
        <v>0</v>
      </c>
      <c r="AQ1556">
        <v>0</v>
      </c>
      <c r="AR1556">
        <v>0</v>
      </c>
    </row>
    <row r="1557" spans="1:44" x14ac:dyDescent="0.2">
      <c r="A1557">
        <f>ROW(Source!A1813)</f>
        <v>1813</v>
      </c>
      <c r="B1557">
        <v>69736070</v>
      </c>
      <c r="C1557">
        <v>69736059</v>
      </c>
      <c r="D1557">
        <v>27377917</v>
      </c>
      <c r="E1557">
        <v>1</v>
      </c>
      <c r="F1557">
        <v>1</v>
      </c>
      <c r="G1557">
        <v>1</v>
      </c>
      <c r="H1557">
        <v>3</v>
      </c>
      <c r="I1557" t="s">
        <v>666</v>
      </c>
      <c r="J1557" t="s">
        <v>1100</v>
      </c>
      <c r="K1557" t="s">
        <v>667</v>
      </c>
      <c r="L1557">
        <v>1348</v>
      </c>
      <c r="N1557">
        <v>1009</v>
      </c>
      <c r="O1557" t="s">
        <v>78</v>
      </c>
      <c r="P1557" t="s">
        <v>78</v>
      </c>
      <c r="Q1557">
        <v>1000</v>
      </c>
      <c r="X1557">
        <v>2.8000000000000001E-2</v>
      </c>
      <c r="Y1557">
        <v>10559.12</v>
      </c>
      <c r="Z1557">
        <v>0</v>
      </c>
      <c r="AA1557">
        <v>0</v>
      </c>
      <c r="AB1557">
        <v>0</v>
      </c>
      <c r="AC1557">
        <v>0</v>
      </c>
      <c r="AD1557">
        <v>1</v>
      </c>
      <c r="AE1557">
        <v>0</v>
      </c>
      <c r="AF1557" t="s">
        <v>3</v>
      </c>
      <c r="AG1557">
        <v>2.8000000000000001E-2</v>
      </c>
      <c r="AH1557">
        <v>2</v>
      </c>
      <c r="AI1557">
        <v>69736064</v>
      </c>
      <c r="AJ1557">
        <v>1521</v>
      </c>
      <c r="AK1557">
        <v>3</v>
      </c>
      <c r="AL1557">
        <v>-295.65536000000003</v>
      </c>
      <c r="AM1557">
        <v>0</v>
      </c>
      <c r="AN1557">
        <v>0</v>
      </c>
      <c r="AO1557">
        <v>0</v>
      </c>
      <c r="AP1557">
        <v>0</v>
      </c>
      <c r="AQ1557">
        <v>0</v>
      </c>
      <c r="AR1557">
        <v>1</v>
      </c>
    </row>
    <row r="1558" spans="1:44" x14ac:dyDescent="0.2">
      <c r="A1558">
        <f>ROW(Source!A1813)</f>
        <v>1813</v>
      </c>
      <c r="B1558">
        <v>69736071</v>
      </c>
      <c r="C1558">
        <v>69736059</v>
      </c>
      <c r="D1558">
        <v>27393896</v>
      </c>
      <c r="E1558">
        <v>1</v>
      </c>
      <c r="F1558">
        <v>1</v>
      </c>
      <c r="G1558">
        <v>1</v>
      </c>
      <c r="H1558">
        <v>3</v>
      </c>
      <c r="I1558" t="s">
        <v>1101</v>
      </c>
      <c r="J1558" t="s">
        <v>1102</v>
      </c>
      <c r="K1558" t="s">
        <v>1103</v>
      </c>
      <c r="L1558">
        <v>1348</v>
      </c>
      <c r="N1558">
        <v>1009</v>
      </c>
      <c r="O1558" t="s">
        <v>78</v>
      </c>
      <c r="P1558" t="s">
        <v>78</v>
      </c>
      <c r="Q1558">
        <v>1000</v>
      </c>
      <c r="X1558">
        <v>1</v>
      </c>
      <c r="Y1558">
        <v>6175.45</v>
      </c>
      <c r="Z1558">
        <v>0</v>
      </c>
      <c r="AA1558">
        <v>0</v>
      </c>
      <c r="AB1558">
        <v>0</v>
      </c>
      <c r="AC1558">
        <v>0</v>
      </c>
      <c r="AD1558">
        <v>1</v>
      </c>
      <c r="AE1558">
        <v>0</v>
      </c>
      <c r="AF1558" t="s">
        <v>3</v>
      </c>
      <c r="AG1558">
        <v>1</v>
      </c>
      <c r="AH1558">
        <v>3</v>
      </c>
      <c r="AI1558">
        <v>-1</v>
      </c>
      <c r="AJ1558" t="s">
        <v>3</v>
      </c>
      <c r="AK1558">
        <v>4</v>
      </c>
      <c r="AL1558">
        <v>-6175.45</v>
      </c>
      <c r="AM1558">
        <v>0</v>
      </c>
      <c r="AN1558">
        <v>0</v>
      </c>
      <c r="AO1558">
        <v>0</v>
      </c>
      <c r="AP1558">
        <v>0</v>
      </c>
      <c r="AQ1558">
        <v>0</v>
      </c>
      <c r="AR1558">
        <v>1</v>
      </c>
    </row>
    <row r="1559" spans="1:44" x14ac:dyDescent="0.2">
      <c r="A1559">
        <f>ROW(Source!A1818)</f>
        <v>1818</v>
      </c>
      <c r="B1559">
        <v>69736081</v>
      </c>
      <c r="C1559">
        <v>69736074</v>
      </c>
      <c r="D1559">
        <v>27496319</v>
      </c>
      <c r="E1559">
        <v>1</v>
      </c>
      <c r="F1559">
        <v>1</v>
      </c>
      <c r="G1559">
        <v>1</v>
      </c>
      <c r="H1559">
        <v>1</v>
      </c>
      <c r="I1559" t="s">
        <v>1001</v>
      </c>
      <c r="J1559" t="s">
        <v>3</v>
      </c>
      <c r="K1559" t="s">
        <v>1002</v>
      </c>
      <c r="L1559">
        <v>1369</v>
      </c>
      <c r="N1559">
        <v>1013</v>
      </c>
      <c r="O1559" t="s">
        <v>974</v>
      </c>
      <c r="P1559" t="s">
        <v>974</v>
      </c>
      <c r="Q1559">
        <v>1</v>
      </c>
      <c r="X1559">
        <v>39.51</v>
      </c>
      <c r="Y1559">
        <v>0</v>
      </c>
      <c r="Z1559">
        <v>0</v>
      </c>
      <c r="AA1559">
        <v>0</v>
      </c>
      <c r="AB1559">
        <v>8.01</v>
      </c>
      <c r="AC1559">
        <v>0</v>
      </c>
      <c r="AD1559">
        <v>1</v>
      </c>
      <c r="AE1559">
        <v>1</v>
      </c>
      <c r="AF1559" t="s">
        <v>3</v>
      </c>
      <c r="AG1559">
        <v>39.51</v>
      </c>
      <c r="AH1559">
        <v>2</v>
      </c>
      <c r="AI1559">
        <v>69736075</v>
      </c>
      <c r="AJ1559">
        <v>1523</v>
      </c>
      <c r="AK1559">
        <v>0</v>
      </c>
      <c r="AL1559">
        <v>0</v>
      </c>
      <c r="AM1559">
        <v>0</v>
      </c>
      <c r="AN1559">
        <v>0</v>
      </c>
      <c r="AO1559">
        <v>0</v>
      </c>
      <c r="AP1559">
        <v>0</v>
      </c>
      <c r="AQ1559">
        <v>0</v>
      </c>
      <c r="AR1559">
        <v>0</v>
      </c>
    </row>
    <row r="1560" spans="1:44" x14ac:dyDescent="0.2">
      <c r="A1560">
        <f>ROW(Source!A1818)</f>
        <v>1818</v>
      </c>
      <c r="B1560">
        <v>69736082</v>
      </c>
      <c r="C1560">
        <v>69736074</v>
      </c>
      <c r="D1560">
        <v>121548</v>
      </c>
      <c r="E1560">
        <v>1</v>
      </c>
      <c r="F1560">
        <v>1</v>
      </c>
      <c r="G1560">
        <v>1</v>
      </c>
      <c r="H1560">
        <v>1</v>
      </c>
      <c r="I1560" t="s">
        <v>36</v>
      </c>
      <c r="J1560" t="s">
        <v>3</v>
      </c>
      <c r="K1560" t="s">
        <v>981</v>
      </c>
      <c r="L1560">
        <v>608254</v>
      </c>
      <c r="N1560">
        <v>1013</v>
      </c>
      <c r="O1560" t="s">
        <v>982</v>
      </c>
      <c r="P1560" t="s">
        <v>982</v>
      </c>
      <c r="Q1560">
        <v>1</v>
      </c>
      <c r="X1560">
        <v>1.27</v>
      </c>
      <c r="Y1560">
        <v>0</v>
      </c>
      <c r="Z1560">
        <v>0</v>
      </c>
      <c r="AA1560">
        <v>0</v>
      </c>
      <c r="AB1560">
        <v>0</v>
      </c>
      <c r="AC1560">
        <v>0</v>
      </c>
      <c r="AD1560">
        <v>1</v>
      </c>
      <c r="AE1560">
        <v>2</v>
      </c>
      <c r="AF1560" t="s">
        <v>3</v>
      </c>
      <c r="AG1560">
        <v>1.27</v>
      </c>
      <c r="AH1560">
        <v>2</v>
      </c>
      <c r="AI1560">
        <v>69736076</v>
      </c>
      <c r="AJ1560">
        <v>1524</v>
      </c>
      <c r="AK1560">
        <v>0</v>
      </c>
      <c r="AL1560">
        <v>0</v>
      </c>
      <c r="AM1560">
        <v>0</v>
      </c>
      <c r="AN1560">
        <v>0</v>
      </c>
      <c r="AO1560">
        <v>0</v>
      </c>
      <c r="AP1560">
        <v>0</v>
      </c>
      <c r="AQ1560">
        <v>0</v>
      </c>
      <c r="AR1560">
        <v>0</v>
      </c>
    </row>
    <row r="1561" spans="1:44" x14ac:dyDescent="0.2">
      <c r="A1561">
        <f>ROW(Source!A1818)</f>
        <v>1818</v>
      </c>
      <c r="B1561">
        <v>69736083</v>
      </c>
      <c r="C1561">
        <v>69736074</v>
      </c>
      <c r="D1561">
        <v>27439630</v>
      </c>
      <c r="E1561">
        <v>1</v>
      </c>
      <c r="F1561">
        <v>1</v>
      </c>
      <c r="G1561">
        <v>1</v>
      </c>
      <c r="H1561">
        <v>2</v>
      </c>
      <c r="I1561" t="s">
        <v>986</v>
      </c>
      <c r="J1561" t="s">
        <v>987</v>
      </c>
      <c r="K1561" t="s">
        <v>988</v>
      </c>
      <c r="L1561">
        <v>1368</v>
      </c>
      <c r="N1561">
        <v>1011</v>
      </c>
      <c r="O1561" t="s">
        <v>978</v>
      </c>
      <c r="P1561" t="s">
        <v>978</v>
      </c>
      <c r="Q1561">
        <v>1</v>
      </c>
      <c r="X1561">
        <v>1.27</v>
      </c>
      <c r="Y1561">
        <v>0</v>
      </c>
      <c r="Z1561">
        <v>31.27</v>
      </c>
      <c r="AA1561">
        <v>13.61</v>
      </c>
      <c r="AB1561">
        <v>0</v>
      </c>
      <c r="AC1561">
        <v>0</v>
      </c>
      <c r="AD1561">
        <v>1</v>
      </c>
      <c r="AE1561">
        <v>0</v>
      </c>
      <c r="AF1561" t="s">
        <v>3</v>
      </c>
      <c r="AG1561">
        <v>1.27</v>
      </c>
      <c r="AH1561">
        <v>2</v>
      </c>
      <c r="AI1561">
        <v>69736077</v>
      </c>
      <c r="AJ1561">
        <v>1525</v>
      </c>
      <c r="AK1561">
        <v>0</v>
      </c>
      <c r="AL1561">
        <v>0</v>
      </c>
      <c r="AM1561">
        <v>0</v>
      </c>
      <c r="AN1561">
        <v>0</v>
      </c>
      <c r="AO1561">
        <v>0</v>
      </c>
      <c r="AP1561">
        <v>0</v>
      </c>
      <c r="AQ1561">
        <v>0</v>
      </c>
      <c r="AR1561">
        <v>0</v>
      </c>
    </row>
    <row r="1562" spans="1:44" x14ac:dyDescent="0.2">
      <c r="A1562">
        <f>ROW(Source!A1818)</f>
        <v>1818</v>
      </c>
      <c r="B1562">
        <v>69736084</v>
      </c>
      <c r="C1562">
        <v>69736074</v>
      </c>
      <c r="D1562">
        <v>27440041</v>
      </c>
      <c r="E1562">
        <v>1</v>
      </c>
      <c r="F1562">
        <v>1</v>
      </c>
      <c r="G1562">
        <v>1</v>
      </c>
      <c r="H1562">
        <v>2</v>
      </c>
      <c r="I1562" t="s">
        <v>1003</v>
      </c>
      <c r="J1562" t="s">
        <v>1004</v>
      </c>
      <c r="K1562" t="s">
        <v>1005</v>
      </c>
      <c r="L1562">
        <v>1368</v>
      </c>
      <c r="N1562">
        <v>1011</v>
      </c>
      <c r="O1562" t="s">
        <v>978</v>
      </c>
      <c r="P1562" t="s">
        <v>978</v>
      </c>
      <c r="Q1562">
        <v>1</v>
      </c>
      <c r="X1562">
        <v>9.07</v>
      </c>
      <c r="Y1562">
        <v>0</v>
      </c>
      <c r="Z1562">
        <v>0.5</v>
      </c>
      <c r="AA1562">
        <v>0</v>
      </c>
      <c r="AB1562">
        <v>0</v>
      </c>
      <c r="AC1562">
        <v>0</v>
      </c>
      <c r="AD1562">
        <v>1</v>
      </c>
      <c r="AE1562">
        <v>0</v>
      </c>
      <c r="AF1562" t="s">
        <v>3</v>
      </c>
      <c r="AG1562">
        <v>9.07</v>
      </c>
      <c r="AH1562">
        <v>2</v>
      </c>
      <c r="AI1562">
        <v>69736078</v>
      </c>
      <c r="AJ1562">
        <v>1526</v>
      </c>
      <c r="AK1562">
        <v>0</v>
      </c>
      <c r="AL1562">
        <v>0</v>
      </c>
      <c r="AM1562">
        <v>0</v>
      </c>
      <c r="AN1562">
        <v>0</v>
      </c>
      <c r="AO1562">
        <v>0</v>
      </c>
      <c r="AP1562">
        <v>0</v>
      </c>
      <c r="AQ1562">
        <v>0</v>
      </c>
      <c r="AR1562">
        <v>0</v>
      </c>
    </row>
    <row r="1563" spans="1:44" x14ac:dyDescent="0.2">
      <c r="A1563">
        <f>ROW(Source!A1818)</f>
        <v>1818</v>
      </c>
      <c r="B1563">
        <v>69736085</v>
      </c>
      <c r="C1563">
        <v>69736074</v>
      </c>
      <c r="D1563">
        <v>27407705</v>
      </c>
      <c r="E1563">
        <v>1</v>
      </c>
      <c r="F1563">
        <v>1</v>
      </c>
      <c r="G1563">
        <v>1</v>
      </c>
      <c r="H1563">
        <v>3</v>
      </c>
      <c r="I1563" t="s">
        <v>1065</v>
      </c>
      <c r="J1563" t="s">
        <v>1066</v>
      </c>
      <c r="K1563" t="s">
        <v>1067</v>
      </c>
      <c r="L1563">
        <v>1339</v>
      </c>
      <c r="N1563">
        <v>1007</v>
      </c>
      <c r="O1563" t="s">
        <v>40</v>
      </c>
      <c r="P1563" t="s">
        <v>40</v>
      </c>
      <c r="Q1563">
        <v>1</v>
      </c>
      <c r="X1563">
        <v>2.04</v>
      </c>
      <c r="Y1563">
        <v>494.7</v>
      </c>
      <c r="Z1563">
        <v>0</v>
      </c>
      <c r="AA1563">
        <v>0</v>
      </c>
      <c r="AB1563">
        <v>0</v>
      </c>
      <c r="AC1563">
        <v>0</v>
      </c>
      <c r="AD1563">
        <v>1</v>
      </c>
      <c r="AE1563">
        <v>0</v>
      </c>
      <c r="AF1563" t="s">
        <v>3</v>
      </c>
      <c r="AG1563">
        <v>2.04</v>
      </c>
      <c r="AH1563">
        <v>3</v>
      </c>
      <c r="AI1563">
        <v>-1</v>
      </c>
      <c r="AJ1563" t="s">
        <v>3</v>
      </c>
      <c r="AK1563">
        <v>4</v>
      </c>
      <c r="AL1563">
        <v>-1009.188</v>
      </c>
      <c r="AM1563">
        <v>0</v>
      </c>
      <c r="AN1563">
        <v>0</v>
      </c>
      <c r="AO1563">
        <v>0</v>
      </c>
      <c r="AP1563">
        <v>0</v>
      </c>
      <c r="AQ1563">
        <v>0</v>
      </c>
      <c r="AR1563">
        <v>1</v>
      </c>
    </row>
    <row r="1564" spans="1:44" x14ac:dyDescent="0.2">
      <c r="A1564">
        <f>ROW(Source!A1818)</f>
        <v>1818</v>
      </c>
      <c r="B1564">
        <v>69736086</v>
      </c>
      <c r="C1564">
        <v>69736074</v>
      </c>
      <c r="D1564">
        <v>27416566</v>
      </c>
      <c r="E1564">
        <v>1</v>
      </c>
      <c r="F1564">
        <v>1</v>
      </c>
      <c r="G1564">
        <v>1</v>
      </c>
      <c r="H1564">
        <v>3</v>
      </c>
      <c r="I1564" t="s">
        <v>82</v>
      </c>
      <c r="J1564" t="s">
        <v>194</v>
      </c>
      <c r="K1564" t="s">
        <v>83</v>
      </c>
      <c r="L1564">
        <v>1339</v>
      </c>
      <c r="N1564">
        <v>1007</v>
      </c>
      <c r="O1564" t="s">
        <v>40</v>
      </c>
      <c r="P1564" t="s">
        <v>40</v>
      </c>
      <c r="Q1564">
        <v>1</v>
      </c>
      <c r="X1564">
        <v>3.5</v>
      </c>
      <c r="Y1564">
        <v>7.14</v>
      </c>
      <c r="Z1564">
        <v>0</v>
      </c>
      <c r="AA1564">
        <v>0</v>
      </c>
      <c r="AB1564">
        <v>0</v>
      </c>
      <c r="AC1564">
        <v>0</v>
      </c>
      <c r="AD1564">
        <v>1</v>
      </c>
      <c r="AE1564">
        <v>0</v>
      </c>
      <c r="AF1564" t="s">
        <v>3</v>
      </c>
      <c r="AG1564">
        <v>3.5</v>
      </c>
      <c r="AH1564">
        <v>2</v>
      </c>
      <c r="AI1564">
        <v>69736079</v>
      </c>
      <c r="AJ1564">
        <v>1527</v>
      </c>
      <c r="AK1564">
        <v>3</v>
      </c>
      <c r="AL1564">
        <v>-24.99</v>
      </c>
      <c r="AM1564">
        <v>0</v>
      </c>
      <c r="AN1564">
        <v>0</v>
      </c>
      <c r="AO1564">
        <v>0</v>
      </c>
      <c r="AP1564">
        <v>0</v>
      </c>
      <c r="AQ1564">
        <v>0</v>
      </c>
      <c r="AR1564">
        <v>1</v>
      </c>
    </row>
    <row r="1565" spans="1:44" x14ac:dyDescent="0.2">
      <c r="A1565">
        <f>ROW(Source!A1819)</f>
        <v>1819</v>
      </c>
      <c r="B1565">
        <v>69736081</v>
      </c>
      <c r="C1565">
        <v>69736074</v>
      </c>
      <c r="D1565">
        <v>27496319</v>
      </c>
      <c r="E1565">
        <v>1</v>
      </c>
      <c r="F1565">
        <v>1</v>
      </c>
      <c r="G1565">
        <v>1</v>
      </c>
      <c r="H1565">
        <v>1</v>
      </c>
      <c r="I1565" t="s">
        <v>1001</v>
      </c>
      <c r="J1565" t="s">
        <v>3</v>
      </c>
      <c r="K1565" t="s">
        <v>1002</v>
      </c>
      <c r="L1565">
        <v>1369</v>
      </c>
      <c r="N1565">
        <v>1013</v>
      </c>
      <c r="O1565" t="s">
        <v>974</v>
      </c>
      <c r="P1565" t="s">
        <v>974</v>
      </c>
      <c r="Q1565">
        <v>1</v>
      </c>
      <c r="X1565">
        <v>39.51</v>
      </c>
      <c r="Y1565">
        <v>0</v>
      </c>
      <c r="Z1565">
        <v>0</v>
      </c>
      <c r="AA1565">
        <v>0</v>
      </c>
      <c r="AB1565">
        <v>8.01</v>
      </c>
      <c r="AC1565">
        <v>0</v>
      </c>
      <c r="AD1565">
        <v>1</v>
      </c>
      <c r="AE1565">
        <v>1</v>
      </c>
      <c r="AF1565" t="s">
        <v>3</v>
      </c>
      <c r="AG1565">
        <v>39.51</v>
      </c>
      <c r="AH1565">
        <v>2</v>
      </c>
      <c r="AI1565">
        <v>69736075</v>
      </c>
      <c r="AJ1565">
        <v>1529</v>
      </c>
      <c r="AK1565">
        <v>0</v>
      </c>
      <c r="AL1565">
        <v>0</v>
      </c>
      <c r="AM1565">
        <v>0</v>
      </c>
      <c r="AN1565">
        <v>0</v>
      </c>
      <c r="AO1565">
        <v>0</v>
      </c>
      <c r="AP1565">
        <v>0</v>
      </c>
      <c r="AQ1565">
        <v>0</v>
      </c>
      <c r="AR1565">
        <v>0</v>
      </c>
    </row>
    <row r="1566" spans="1:44" x14ac:dyDescent="0.2">
      <c r="A1566">
        <f>ROW(Source!A1819)</f>
        <v>1819</v>
      </c>
      <c r="B1566">
        <v>69736082</v>
      </c>
      <c r="C1566">
        <v>69736074</v>
      </c>
      <c r="D1566">
        <v>121548</v>
      </c>
      <c r="E1566">
        <v>1</v>
      </c>
      <c r="F1566">
        <v>1</v>
      </c>
      <c r="G1566">
        <v>1</v>
      </c>
      <c r="H1566">
        <v>1</v>
      </c>
      <c r="I1566" t="s">
        <v>36</v>
      </c>
      <c r="J1566" t="s">
        <v>3</v>
      </c>
      <c r="K1566" t="s">
        <v>981</v>
      </c>
      <c r="L1566">
        <v>608254</v>
      </c>
      <c r="N1566">
        <v>1013</v>
      </c>
      <c r="O1566" t="s">
        <v>982</v>
      </c>
      <c r="P1566" t="s">
        <v>982</v>
      </c>
      <c r="Q1566">
        <v>1</v>
      </c>
      <c r="X1566">
        <v>1.27</v>
      </c>
      <c r="Y1566">
        <v>0</v>
      </c>
      <c r="Z1566">
        <v>0</v>
      </c>
      <c r="AA1566">
        <v>0</v>
      </c>
      <c r="AB1566">
        <v>0</v>
      </c>
      <c r="AC1566">
        <v>0</v>
      </c>
      <c r="AD1566">
        <v>1</v>
      </c>
      <c r="AE1566">
        <v>2</v>
      </c>
      <c r="AF1566" t="s">
        <v>3</v>
      </c>
      <c r="AG1566">
        <v>1.27</v>
      </c>
      <c r="AH1566">
        <v>2</v>
      </c>
      <c r="AI1566">
        <v>69736076</v>
      </c>
      <c r="AJ1566">
        <v>1530</v>
      </c>
      <c r="AK1566">
        <v>0</v>
      </c>
      <c r="AL1566">
        <v>0</v>
      </c>
      <c r="AM1566">
        <v>0</v>
      </c>
      <c r="AN1566">
        <v>0</v>
      </c>
      <c r="AO1566">
        <v>0</v>
      </c>
      <c r="AP1566">
        <v>0</v>
      </c>
      <c r="AQ1566">
        <v>0</v>
      </c>
      <c r="AR1566">
        <v>0</v>
      </c>
    </row>
    <row r="1567" spans="1:44" x14ac:dyDescent="0.2">
      <c r="A1567">
        <f>ROW(Source!A1819)</f>
        <v>1819</v>
      </c>
      <c r="B1567">
        <v>69736083</v>
      </c>
      <c r="C1567">
        <v>69736074</v>
      </c>
      <c r="D1567">
        <v>27439630</v>
      </c>
      <c r="E1567">
        <v>1</v>
      </c>
      <c r="F1567">
        <v>1</v>
      </c>
      <c r="G1567">
        <v>1</v>
      </c>
      <c r="H1567">
        <v>2</v>
      </c>
      <c r="I1567" t="s">
        <v>986</v>
      </c>
      <c r="J1567" t="s">
        <v>987</v>
      </c>
      <c r="K1567" t="s">
        <v>988</v>
      </c>
      <c r="L1567">
        <v>1368</v>
      </c>
      <c r="N1567">
        <v>1011</v>
      </c>
      <c r="O1567" t="s">
        <v>978</v>
      </c>
      <c r="P1567" t="s">
        <v>978</v>
      </c>
      <c r="Q1567">
        <v>1</v>
      </c>
      <c r="X1567">
        <v>1.27</v>
      </c>
      <c r="Y1567">
        <v>0</v>
      </c>
      <c r="Z1567">
        <v>31.27</v>
      </c>
      <c r="AA1567">
        <v>13.61</v>
      </c>
      <c r="AB1567">
        <v>0</v>
      </c>
      <c r="AC1567">
        <v>0</v>
      </c>
      <c r="AD1567">
        <v>1</v>
      </c>
      <c r="AE1567">
        <v>0</v>
      </c>
      <c r="AF1567" t="s">
        <v>3</v>
      </c>
      <c r="AG1567">
        <v>1.27</v>
      </c>
      <c r="AH1567">
        <v>2</v>
      </c>
      <c r="AI1567">
        <v>69736077</v>
      </c>
      <c r="AJ1567">
        <v>1531</v>
      </c>
      <c r="AK1567">
        <v>0</v>
      </c>
      <c r="AL1567">
        <v>0</v>
      </c>
      <c r="AM1567">
        <v>0</v>
      </c>
      <c r="AN1567">
        <v>0</v>
      </c>
      <c r="AO1567">
        <v>0</v>
      </c>
      <c r="AP1567">
        <v>0</v>
      </c>
      <c r="AQ1567">
        <v>0</v>
      </c>
      <c r="AR1567">
        <v>0</v>
      </c>
    </row>
    <row r="1568" spans="1:44" x14ac:dyDescent="0.2">
      <c r="A1568">
        <f>ROW(Source!A1819)</f>
        <v>1819</v>
      </c>
      <c r="B1568">
        <v>69736084</v>
      </c>
      <c r="C1568">
        <v>69736074</v>
      </c>
      <c r="D1568">
        <v>27440041</v>
      </c>
      <c r="E1568">
        <v>1</v>
      </c>
      <c r="F1568">
        <v>1</v>
      </c>
      <c r="G1568">
        <v>1</v>
      </c>
      <c r="H1568">
        <v>2</v>
      </c>
      <c r="I1568" t="s">
        <v>1003</v>
      </c>
      <c r="J1568" t="s">
        <v>1004</v>
      </c>
      <c r="K1568" t="s">
        <v>1005</v>
      </c>
      <c r="L1568">
        <v>1368</v>
      </c>
      <c r="N1568">
        <v>1011</v>
      </c>
      <c r="O1568" t="s">
        <v>978</v>
      </c>
      <c r="P1568" t="s">
        <v>978</v>
      </c>
      <c r="Q1568">
        <v>1</v>
      </c>
      <c r="X1568">
        <v>9.07</v>
      </c>
      <c r="Y1568">
        <v>0</v>
      </c>
      <c r="Z1568">
        <v>0.5</v>
      </c>
      <c r="AA1568">
        <v>0</v>
      </c>
      <c r="AB1568">
        <v>0</v>
      </c>
      <c r="AC1568">
        <v>0</v>
      </c>
      <c r="AD1568">
        <v>1</v>
      </c>
      <c r="AE1568">
        <v>0</v>
      </c>
      <c r="AF1568" t="s">
        <v>3</v>
      </c>
      <c r="AG1568">
        <v>9.07</v>
      </c>
      <c r="AH1568">
        <v>2</v>
      </c>
      <c r="AI1568">
        <v>69736078</v>
      </c>
      <c r="AJ1568">
        <v>1532</v>
      </c>
      <c r="AK1568">
        <v>0</v>
      </c>
      <c r="AL1568">
        <v>0</v>
      </c>
      <c r="AM1568">
        <v>0</v>
      </c>
      <c r="AN1568">
        <v>0</v>
      </c>
      <c r="AO1568">
        <v>0</v>
      </c>
      <c r="AP1568">
        <v>0</v>
      </c>
      <c r="AQ1568">
        <v>0</v>
      </c>
      <c r="AR1568">
        <v>0</v>
      </c>
    </row>
    <row r="1569" spans="1:44" x14ac:dyDescent="0.2">
      <c r="A1569">
        <f>ROW(Source!A1819)</f>
        <v>1819</v>
      </c>
      <c r="B1569">
        <v>69736085</v>
      </c>
      <c r="C1569">
        <v>69736074</v>
      </c>
      <c r="D1569">
        <v>27407705</v>
      </c>
      <c r="E1569">
        <v>1</v>
      </c>
      <c r="F1569">
        <v>1</v>
      </c>
      <c r="G1569">
        <v>1</v>
      </c>
      <c r="H1569">
        <v>3</v>
      </c>
      <c r="I1569" t="s">
        <v>1065</v>
      </c>
      <c r="J1569" t="s">
        <v>1066</v>
      </c>
      <c r="K1569" t="s">
        <v>1067</v>
      </c>
      <c r="L1569">
        <v>1339</v>
      </c>
      <c r="N1569">
        <v>1007</v>
      </c>
      <c r="O1569" t="s">
        <v>40</v>
      </c>
      <c r="P1569" t="s">
        <v>40</v>
      </c>
      <c r="Q1569">
        <v>1</v>
      </c>
      <c r="X1569">
        <v>2.04</v>
      </c>
      <c r="Y1569">
        <v>494.7</v>
      </c>
      <c r="Z1569">
        <v>0</v>
      </c>
      <c r="AA1569">
        <v>0</v>
      </c>
      <c r="AB1569">
        <v>0</v>
      </c>
      <c r="AC1569">
        <v>0</v>
      </c>
      <c r="AD1569">
        <v>1</v>
      </c>
      <c r="AE1569">
        <v>0</v>
      </c>
      <c r="AF1569" t="s">
        <v>3</v>
      </c>
      <c r="AG1569">
        <v>2.04</v>
      </c>
      <c r="AH1569">
        <v>3</v>
      </c>
      <c r="AI1569">
        <v>-1</v>
      </c>
      <c r="AJ1569" t="s">
        <v>3</v>
      </c>
      <c r="AK1569">
        <v>4</v>
      </c>
      <c r="AL1569">
        <v>-1009.188</v>
      </c>
      <c r="AM1569">
        <v>0</v>
      </c>
      <c r="AN1569">
        <v>0</v>
      </c>
      <c r="AO1569">
        <v>0</v>
      </c>
      <c r="AP1569">
        <v>0</v>
      </c>
      <c r="AQ1569">
        <v>0</v>
      </c>
      <c r="AR1569">
        <v>1</v>
      </c>
    </row>
    <row r="1570" spans="1:44" x14ac:dyDescent="0.2">
      <c r="A1570">
        <f>ROW(Source!A1819)</f>
        <v>1819</v>
      </c>
      <c r="B1570">
        <v>69736086</v>
      </c>
      <c r="C1570">
        <v>69736074</v>
      </c>
      <c r="D1570">
        <v>27416566</v>
      </c>
      <c r="E1570">
        <v>1</v>
      </c>
      <c r="F1570">
        <v>1</v>
      </c>
      <c r="G1570">
        <v>1</v>
      </c>
      <c r="H1570">
        <v>3</v>
      </c>
      <c r="I1570" t="s">
        <v>82</v>
      </c>
      <c r="J1570" t="s">
        <v>194</v>
      </c>
      <c r="K1570" t="s">
        <v>83</v>
      </c>
      <c r="L1570">
        <v>1339</v>
      </c>
      <c r="N1570">
        <v>1007</v>
      </c>
      <c r="O1570" t="s">
        <v>40</v>
      </c>
      <c r="P1570" t="s">
        <v>40</v>
      </c>
      <c r="Q1570">
        <v>1</v>
      </c>
      <c r="X1570">
        <v>3.5</v>
      </c>
      <c r="Y1570">
        <v>7.14</v>
      </c>
      <c r="Z1570">
        <v>0</v>
      </c>
      <c r="AA1570">
        <v>0</v>
      </c>
      <c r="AB1570">
        <v>0</v>
      </c>
      <c r="AC1570">
        <v>0</v>
      </c>
      <c r="AD1570">
        <v>1</v>
      </c>
      <c r="AE1570">
        <v>0</v>
      </c>
      <c r="AF1570" t="s">
        <v>3</v>
      </c>
      <c r="AG1570">
        <v>3.5</v>
      </c>
      <c r="AH1570">
        <v>2</v>
      </c>
      <c r="AI1570">
        <v>69736079</v>
      </c>
      <c r="AJ1570">
        <v>1533</v>
      </c>
      <c r="AK1570">
        <v>3</v>
      </c>
      <c r="AL1570">
        <v>-24.99</v>
      </c>
      <c r="AM1570">
        <v>0</v>
      </c>
      <c r="AN1570">
        <v>0</v>
      </c>
      <c r="AO1570">
        <v>0</v>
      </c>
      <c r="AP1570">
        <v>0</v>
      </c>
      <c r="AQ1570">
        <v>0</v>
      </c>
      <c r="AR1570">
        <v>1</v>
      </c>
    </row>
    <row r="1571" spans="1:44" x14ac:dyDescent="0.2">
      <c r="A1571">
        <f>ROW(Source!A1824)</f>
        <v>1824</v>
      </c>
      <c r="B1571">
        <v>69736095</v>
      </c>
      <c r="C1571">
        <v>69736089</v>
      </c>
      <c r="D1571">
        <v>27496319</v>
      </c>
      <c r="E1571">
        <v>1</v>
      </c>
      <c r="F1571">
        <v>1</v>
      </c>
      <c r="G1571">
        <v>1</v>
      </c>
      <c r="H1571">
        <v>1</v>
      </c>
      <c r="I1571" t="s">
        <v>1001</v>
      </c>
      <c r="J1571" t="s">
        <v>3</v>
      </c>
      <c r="K1571" t="s">
        <v>1002</v>
      </c>
      <c r="L1571">
        <v>1369</v>
      </c>
      <c r="N1571">
        <v>1013</v>
      </c>
      <c r="O1571" t="s">
        <v>974</v>
      </c>
      <c r="P1571" t="s">
        <v>974</v>
      </c>
      <c r="Q1571">
        <v>1</v>
      </c>
      <c r="X1571">
        <v>0.5</v>
      </c>
      <c r="Y1571">
        <v>0</v>
      </c>
      <c r="Z1571">
        <v>0</v>
      </c>
      <c r="AA1571">
        <v>0</v>
      </c>
      <c r="AB1571">
        <v>8.01</v>
      </c>
      <c r="AC1571">
        <v>0</v>
      </c>
      <c r="AD1571">
        <v>1</v>
      </c>
      <c r="AE1571">
        <v>1</v>
      </c>
      <c r="AF1571" t="s">
        <v>199</v>
      </c>
      <c r="AG1571">
        <v>2</v>
      </c>
      <c r="AH1571">
        <v>2</v>
      </c>
      <c r="AI1571">
        <v>69736090</v>
      </c>
      <c r="AJ1571">
        <v>1535</v>
      </c>
      <c r="AK1571">
        <v>0</v>
      </c>
      <c r="AL1571">
        <v>0</v>
      </c>
      <c r="AM1571">
        <v>0</v>
      </c>
      <c r="AN1571">
        <v>0</v>
      </c>
      <c r="AO1571">
        <v>0</v>
      </c>
      <c r="AP1571">
        <v>0</v>
      </c>
      <c r="AQ1571">
        <v>0</v>
      </c>
      <c r="AR1571">
        <v>0</v>
      </c>
    </row>
    <row r="1572" spans="1:44" x14ac:dyDescent="0.2">
      <c r="A1572">
        <f>ROW(Source!A1824)</f>
        <v>1824</v>
      </c>
      <c r="B1572">
        <v>69736096</v>
      </c>
      <c r="C1572">
        <v>69736089</v>
      </c>
      <c r="D1572">
        <v>121548</v>
      </c>
      <c r="E1572">
        <v>1</v>
      </c>
      <c r="F1572">
        <v>1</v>
      </c>
      <c r="G1572">
        <v>1</v>
      </c>
      <c r="H1572">
        <v>1</v>
      </c>
      <c r="I1572" t="s">
        <v>36</v>
      </c>
      <c r="J1572" t="s">
        <v>3</v>
      </c>
      <c r="K1572" t="s">
        <v>981</v>
      </c>
      <c r="L1572">
        <v>608254</v>
      </c>
      <c r="N1572">
        <v>1013</v>
      </c>
      <c r="O1572" t="s">
        <v>982</v>
      </c>
      <c r="P1572" t="s">
        <v>982</v>
      </c>
      <c r="Q1572">
        <v>1</v>
      </c>
      <c r="X1572">
        <v>0.21</v>
      </c>
      <c r="Y1572">
        <v>0</v>
      </c>
      <c r="Z1572">
        <v>0</v>
      </c>
      <c r="AA1572">
        <v>0</v>
      </c>
      <c r="AB1572">
        <v>0</v>
      </c>
      <c r="AC1572">
        <v>0</v>
      </c>
      <c r="AD1572">
        <v>1</v>
      </c>
      <c r="AE1572">
        <v>2</v>
      </c>
      <c r="AF1572" t="s">
        <v>199</v>
      </c>
      <c r="AG1572">
        <v>0.84</v>
      </c>
      <c r="AH1572">
        <v>2</v>
      </c>
      <c r="AI1572">
        <v>69736091</v>
      </c>
      <c r="AJ1572">
        <v>1536</v>
      </c>
      <c r="AK1572">
        <v>0</v>
      </c>
      <c r="AL1572">
        <v>0</v>
      </c>
      <c r="AM1572">
        <v>0</v>
      </c>
      <c r="AN1572">
        <v>0</v>
      </c>
      <c r="AO1572">
        <v>0</v>
      </c>
      <c r="AP1572">
        <v>0</v>
      </c>
      <c r="AQ1572">
        <v>0</v>
      </c>
      <c r="AR1572">
        <v>0</v>
      </c>
    </row>
    <row r="1573" spans="1:44" x14ac:dyDescent="0.2">
      <c r="A1573">
        <f>ROW(Source!A1824)</f>
        <v>1824</v>
      </c>
      <c r="B1573">
        <v>69736097</v>
      </c>
      <c r="C1573">
        <v>69736089</v>
      </c>
      <c r="D1573">
        <v>27439630</v>
      </c>
      <c r="E1573">
        <v>1</v>
      </c>
      <c r="F1573">
        <v>1</v>
      </c>
      <c r="G1573">
        <v>1</v>
      </c>
      <c r="H1573">
        <v>2</v>
      </c>
      <c r="I1573" t="s">
        <v>986</v>
      </c>
      <c r="J1573" t="s">
        <v>987</v>
      </c>
      <c r="K1573" t="s">
        <v>988</v>
      </c>
      <c r="L1573">
        <v>1368</v>
      </c>
      <c r="N1573">
        <v>1011</v>
      </c>
      <c r="O1573" t="s">
        <v>978</v>
      </c>
      <c r="P1573" t="s">
        <v>978</v>
      </c>
      <c r="Q1573">
        <v>1</v>
      </c>
      <c r="X1573">
        <v>0.21</v>
      </c>
      <c r="Y1573">
        <v>0</v>
      </c>
      <c r="Z1573">
        <v>31.27</v>
      </c>
      <c r="AA1573">
        <v>13.61</v>
      </c>
      <c r="AB1573">
        <v>0</v>
      </c>
      <c r="AC1573">
        <v>0</v>
      </c>
      <c r="AD1573">
        <v>1</v>
      </c>
      <c r="AE1573">
        <v>0</v>
      </c>
      <c r="AF1573" t="s">
        <v>199</v>
      </c>
      <c r="AG1573">
        <v>0.84</v>
      </c>
      <c r="AH1573">
        <v>2</v>
      </c>
      <c r="AI1573">
        <v>69736092</v>
      </c>
      <c r="AJ1573">
        <v>1537</v>
      </c>
      <c r="AK1573">
        <v>0</v>
      </c>
      <c r="AL1573">
        <v>0</v>
      </c>
      <c r="AM1573">
        <v>0</v>
      </c>
      <c r="AN1573">
        <v>0</v>
      </c>
      <c r="AO1573">
        <v>0</v>
      </c>
      <c r="AP1573">
        <v>0</v>
      </c>
      <c r="AQ1573">
        <v>0</v>
      </c>
      <c r="AR1573">
        <v>0</v>
      </c>
    </row>
    <row r="1574" spans="1:44" x14ac:dyDescent="0.2">
      <c r="A1574">
        <f>ROW(Source!A1824)</f>
        <v>1824</v>
      </c>
      <c r="B1574">
        <v>69736098</v>
      </c>
      <c r="C1574">
        <v>69736089</v>
      </c>
      <c r="D1574">
        <v>27440041</v>
      </c>
      <c r="E1574">
        <v>1</v>
      </c>
      <c r="F1574">
        <v>1</v>
      </c>
      <c r="G1574">
        <v>1</v>
      </c>
      <c r="H1574">
        <v>2</v>
      </c>
      <c r="I1574" t="s">
        <v>1003</v>
      </c>
      <c r="J1574" t="s">
        <v>1004</v>
      </c>
      <c r="K1574" t="s">
        <v>1005</v>
      </c>
      <c r="L1574">
        <v>1368</v>
      </c>
      <c r="N1574">
        <v>1011</v>
      </c>
      <c r="O1574" t="s">
        <v>978</v>
      </c>
      <c r="P1574" t="s">
        <v>978</v>
      </c>
      <c r="Q1574">
        <v>1</v>
      </c>
      <c r="X1574">
        <v>2.3199999999999998</v>
      </c>
      <c r="Y1574">
        <v>0</v>
      </c>
      <c r="Z1574">
        <v>0.5</v>
      </c>
      <c r="AA1574">
        <v>0</v>
      </c>
      <c r="AB1574">
        <v>0</v>
      </c>
      <c r="AC1574">
        <v>0</v>
      </c>
      <c r="AD1574">
        <v>1</v>
      </c>
      <c r="AE1574">
        <v>0</v>
      </c>
      <c r="AF1574" t="s">
        <v>199</v>
      </c>
      <c r="AG1574">
        <v>9.2799999999999994</v>
      </c>
      <c r="AH1574">
        <v>2</v>
      </c>
      <c r="AI1574">
        <v>69736093</v>
      </c>
      <c r="AJ1574">
        <v>1538</v>
      </c>
      <c r="AK1574">
        <v>0</v>
      </c>
      <c r="AL1574">
        <v>0</v>
      </c>
      <c r="AM1574">
        <v>0</v>
      </c>
      <c r="AN1574">
        <v>0</v>
      </c>
      <c r="AO1574">
        <v>0</v>
      </c>
      <c r="AP1574">
        <v>0</v>
      </c>
      <c r="AQ1574">
        <v>0</v>
      </c>
      <c r="AR1574">
        <v>0</v>
      </c>
    </row>
    <row r="1575" spans="1:44" x14ac:dyDescent="0.2">
      <c r="A1575">
        <f>ROW(Source!A1824)</f>
        <v>1824</v>
      </c>
      <c r="B1575">
        <v>69736099</v>
      </c>
      <c r="C1575">
        <v>69736089</v>
      </c>
      <c r="D1575">
        <v>27407705</v>
      </c>
      <c r="E1575">
        <v>1</v>
      </c>
      <c r="F1575">
        <v>1</v>
      </c>
      <c r="G1575">
        <v>1</v>
      </c>
      <c r="H1575">
        <v>3</v>
      </c>
      <c r="I1575" t="s">
        <v>1065</v>
      </c>
      <c r="J1575" t="s">
        <v>1066</v>
      </c>
      <c r="K1575" t="s">
        <v>1067</v>
      </c>
      <c r="L1575">
        <v>1339</v>
      </c>
      <c r="N1575">
        <v>1007</v>
      </c>
      <c r="O1575" t="s">
        <v>40</v>
      </c>
      <c r="P1575" t="s">
        <v>40</v>
      </c>
      <c r="Q1575">
        <v>1</v>
      </c>
      <c r="X1575">
        <v>0.51</v>
      </c>
      <c r="Y1575">
        <v>494.7</v>
      </c>
      <c r="Z1575">
        <v>0</v>
      </c>
      <c r="AA1575">
        <v>0</v>
      </c>
      <c r="AB1575">
        <v>0</v>
      </c>
      <c r="AC1575">
        <v>0</v>
      </c>
      <c r="AD1575">
        <v>1</v>
      </c>
      <c r="AE1575">
        <v>0</v>
      </c>
      <c r="AF1575" t="s">
        <v>199</v>
      </c>
      <c r="AG1575">
        <v>2.04</v>
      </c>
      <c r="AH1575">
        <v>3</v>
      </c>
      <c r="AI1575">
        <v>-1</v>
      </c>
      <c r="AJ1575" t="s">
        <v>3</v>
      </c>
      <c r="AK1575">
        <v>4</v>
      </c>
      <c r="AL1575">
        <v>-1009.188</v>
      </c>
      <c r="AM1575">
        <v>0</v>
      </c>
      <c r="AN1575">
        <v>0</v>
      </c>
      <c r="AO1575">
        <v>0</v>
      </c>
      <c r="AP1575">
        <v>0</v>
      </c>
      <c r="AQ1575">
        <v>0</v>
      </c>
      <c r="AR1575">
        <v>1</v>
      </c>
    </row>
    <row r="1576" spans="1:44" x14ac:dyDescent="0.2">
      <c r="A1576">
        <f>ROW(Source!A1825)</f>
        <v>1825</v>
      </c>
      <c r="B1576">
        <v>69736095</v>
      </c>
      <c r="C1576">
        <v>69736089</v>
      </c>
      <c r="D1576">
        <v>27496319</v>
      </c>
      <c r="E1576">
        <v>1</v>
      </c>
      <c r="F1576">
        <v>1</v>
      </c>
      <c r="G1576">
        <v>1</v>
      </c>
      <c r="H1576">
        <v>1</v>
      </c>
      <c r="I1576" t="s">
        <v>1001</v>
      </c>
      <c r="J1576" t="s">
        <v>3</v>
      </c>
      <c r="K1576" t="s">
        <v>1002</v>
      </c>
      <c r="L1576">
        <v>1369</v>
      </c>
      <c r="N1576">
        <v>1013</v>
      </c>
      <c r="O1576" t="s">
        <v>974</v>
      </c>
      <c r="P1576" t="s">
        <v>974</v>
      </c>
      <c r="Q1576">
        <v>1</v>
      </c>
      <c r="X1576">
        <v>0.5</v>
      </c>
      <c r="Y1576">
        <v>0</v>
      </c>
      <c r="Z1576">
        <v>0</v>
      </c>
      <c r="AA1576">
        <v>0</v>
      </c>
      <c r="AB1576">
        <v>8.01</v>
      </c>
      <c r="AC1576">
        <v>0</v>
      </c>
      <c r="AD1576">
        <v>1</v>
      </c>
      <c r="AE1576">
        <v>1</v>
      </c>
      <c r="AF1576" t="s">
        <v>199</v>
      </c>
      <c r="AG1576">
        <v>2</v>
      </c>
      <c r="AH1576">
        <v>2</v>
      </c>
      <c r="AI1576">
        <v>69736090</v>
      </c>
      <c r="AJ1576">
        <v>1540</v>
      </c>
      <c r="AK1576">
        <v>0</v>
      </c>
      <c r="AL1576">
        <v>0</v>
      </c>
      <c r="AM1576">
        <v>0</v>
      </c>
      <c r="AN1576">
        <v>0</v>
      </c>
      <c r="AO1576">
        <v>0</v>
      </c>
      <c r="AP1576">
        <v>0</v>
      </c>
      <c r="AQ1576">
        <v>0</v>
      </c>
      <c r="AR1576">
        <v>0</v>
      </c>
    </row>
    <row r="1577" spans="1:44" x14ac:dyDescent="0.2">
      <c r="A1577">
        <f>ROW(Source!A1825)</f>
        <v>1825</v>
      </c>
      <c r="B1577">
        <v>69736096</v>
      </c>
      <c r="C1577">
        <v>69736089</v>
      </c>
      <c r="D1577">
        <v>121548</v>
      </c>
      <c r="E1577">
        <v>1</v>
      </c>
      <c r="F1577">
        <v>1</v>
      </c>
      <c r="G1577">
        <v>1</v>
      </c>
      <c r="H1577">
        <v>1</v>
      </c>
      <c r="I1577" t="s">
        <v>36</v>
      </c>
      <c r="J1577" t="s">
        <v>3</v>
      </c>
      <c r="K1577" t="s">
        <v>981</v>
      </c>
      <c r="L1577">
        <v>608254</v>
      </c>
      <c r="N1577">
        <v>1013</v>
      </c>
      <c r="O1577" t="s">
        <v>982</v>
      </c>
      <c r="P1577" t="s">
        <v>982</v>
      </c>
      <c r="Q1577">
        <v>1</v>
      </c>
      <c r="X1577">
        <v>0.21</v>
      </c>
      <c r="Y1577">
        <v>0</v>
      </c>
      <c r="Z1577">
        <v>0</v>
      </c>
      <c r="AA1577">
        <v>0</v>
      </c>
      <c r="AB1577">
        <v>0</v>
      </c>
      <c r="AC1577">
        <v>0</v>
      </c>
      <c r="AD1577">
        <v>1</v>
      </c>
      <c r="AE1577">
        <v>2</v>
      </c>
      <c r="AF1577" t="s">
        <v>199</v>
      </c>
      <c r="AG1577">
        <v>0.84</v>
      </c>
      <c r="AH1577">
        <v>2</v>
      </c>
      <c r="AI1577">
        <v>69736091</v>
      </c>
      <c r="AJ1577">
        <v>1541</v>
      </c>
      <c r="AK1577">
        <v>0</v>
      </c>
      <c r="AL1577">
        <v>0</v>
      </c>
      <c r="AM1577">
        <v>0</v>
      </c>
      <c r="AN1577">
        <v>0</v>
      </c>
      <c r="AO1577">
        <v>0</v>
      </c>
      <c r="AP1577">
        <v>0</v>
      </c>
      <c r="AQ1577">
        <v>0</v>
      </c>
      <c r="AR1577">
        <v>0</v>
      </c>
    </row>
    <row r="1578" spans="1:44" x14ac:dyDescent="0.2">
      <c r="A1578">
        <f>ROW(Source!A1825)</f>
        <v>1825</v>
      </c>
      <c r="B1578">
        <v>69736097</v>
      </c>
      <c r="C1578">
        <v>69736089</v>
      </c>
      <c r="D1578">
        <v>27439630</v>
      </c>
      <c r="E1578">
        <v>1</v>
      </c>
      <c r="F1578">
        <v>1</v>
      </c>
      <c r="G1578">
        <v>1</v>
      </c>
      <c r="H1578">
        <v>2</v>
      </c>
      <c r="I1578" t="s">
        <v>986</v>
      </c>
      <c r="J1578" t="s">
        <v>987</v>
      </c>
      <c r="K1578" t="s">
        <v>988</v>
      </c>
      <c r="L1578">
        <v>1368</v>
      </c>
      <c r="N1578">
        <v>1011</v>
      </c>
      <c r="O1578" t="s">
        <v>978</v>
      </c>
      <c r="P1578" t="s">
        <v>978</v>
      </c>
      <c r="Q1578">
        <v>1</v>
      </c>
      <c r="X1578">
        <v>0.21</v>
      </c>
      <c r="Y1578">
        <v>0</v>
      </c>
      <c r="Z1578">
        <v>31.27</v>
      </c>
      <c r="AA1578">
        <v>13.61</v>
      </c>
      <c r="AB1578">
        <v>0</v>
      </c>
      <c r="AC1578">
        <v>0</v>
      </c>
      <c r="AD1578">
        <v>1</v>
      </c>
      <c r="AE1578">
        <v>0</v>
      </c>
      <c r="AF1578" t="s">
        <v>199</v>
      </c>
      <c r="AG1578">
        <v>0.84</v>
      </c>
      <c r="AH1578">
        <v>2</v>
      </c>
      <c r="AI1578">
        <v>69736092</v>
      </c>
      <c r="AJ1578">
        <v>1542</v>
      </c>
      <c r="AK1578">
        <v>0</v>
      </c>
      <c r="AL1578">
        <v>0</v>
      </c>
      <c r="AM1578">
        <v>0</v>
      </c>
      <c r="AN1578">
        <v>0</v>
      </c>
      <c r="AO1578">
        <v>0</v>
      </c>
      <c r="AP1578">
        <v>0</v>
      </c>
      <c r="AQ1578">
        <v>0</v>
      </c>
      <c r="AR1578">
        <v>0</v>
      </c>
    </row>
    <row r="1579" spans="1:44" x14ac:dyDescent="0.2">
      <c r="A1579">
        <f>ROW(Source!A1825)</f>
        <v>1825</v>
      </c>
      <c r="B1579">
        <v>69736098</v>
      </c>
      <c r="C1579">
        <v>69736089</v>
      </c>
      <c r="D1579">
        <v>27440041</v>
      </c>
      <c r="E1579">
        <v>1</v>
      </c>
      <c r="F1579">
        <v>1</v>
      </c>
      <c r="G1579">
        <v>1</v>
      </c>
      <c r="H1579">
        <v>2</v>
      </c>
      <c r="I1579" t="s">
        <v>1003</v>
      </c>
      <c r="J1579" t="s">
        <v>1004</v>
      </c>
      <c r="K1579" t="s">
        <v>1005</v>
      </c>
      <c r="L1579">
        <v>1368</v>
      </c>
      <c r="N1579">
        <v>1011</v>
      </c>
      <c r="O1579" t="s">
        <v>978</v>
      </c>
      <c r="P1579" t="s">
        <v>978</v>
      </c>
      <c r="Q1579">
        <v>1</v>
      </c>
      <c r="X1579">
        <v>2.3199999999999998</v>
      </c>
      <c r="Y1579">
        <v>0</v>
      </c>
      <c r="Z1579">
        <v>0.5</v>
      </c>
      <c r="AA1579">
        <v>0</v>
      </c>
      <c r="AB1579">
        <v>0</v>
      </c>
      <c r="AC1579">
        <v>0</v>
      </c>
      <c r="AD1579">
        <v>1</v>
      </c>
      <c r="AE1579">
        <v>0</v>
      </c>
      <c r="AF1579" t="s">
        <v>199</v>
      </c>
      <c r="AG1579">
        <v>9.2799999999999994</v>
      </c>
      <c r="AH1579">
        <v>2</v>
      </c>
      <c r="AI1579">
        <v>69736093</v>
      </c>
      <c r="AJ1579">
        <v>1543</v>
      </c>
      <c r="AK1579">
        <v>0</v>
      </c>
      <c r="AL1579">
        <v>0</v>
      </c>
      <c r="AM1579">
        <v>0</v>
      </c>
      <c r="AN1579">
        <v>0</v>
      </c>
      <c r="AO1579">
        <v>0</v>
      </c>
      <c r="AP1579">
        <v>0</v>
      </c>
      <c r="AQ1579">
        <v>0</v>
      </c>
      <c r="AR1579">
        <v>0</v>
      </c>
    </row>
    <row r="1580" spans="1:44" x14ac:dyDescent="0.2">
      <c r="A1580">
        <f>ROW(Source!A1825)</f>
        <v>1825</v>
      </c>
      <c r="B1580">
        <v>69736099</v>
      </c>
      <c r="C1580">
        <v>69736089</v>
      </c>
      <c r="D1580">
        <v>27407705</v>
      </c>
      <c r="E1580">
        <v>1</v>
      </c>
      <c r="F1580">
        <v>1</v>
      </c>
      <c r="G1580">
        <v>1</v>
      </c>
      <c r="H1580">
        <v>3</v>
      </c>
      <c r="I1580" t="s">
        <v>1065</v>
      </c>
      <c r="J1580" t="s">
        <v>1066</v>
      </c>
      <c r="K1580" t="s">
        <v>1067</v>
      </c>
      <c r="L1580">
        <v>1339</v>
      </c>
      <c r="N1580">
        <v>1007</v>
      </c>
      <c r="O1580" t="s">
        <v>40</v>
      </c>
      <c r="P1580" t="s">
        <v>40</v>
      </c>
      <c r="Q1580">
        <v>1</v>
      </c>
      <c r="X1580">
        <v>0.51</v>
      </c>
      <c r="Y1580">
        <v>494.7</v>
      </c>
      <c r="Z1580">
        <v>0</v>
      </c>
      <c r="AA1580">
        <v>0</v>
      </c>
      <c r="AB1580">
        <v>0</v>
      </c>
      <c r="AC1580">
        <v>0</v>
      </c>
      <c r="AD1580">
        <v>1</v>
      </c>
      <c r="AE1580">
        <v>0</v>
      </c>
      <c r="AF1580" t="s">
        <v>199</v>
      </c>
      <c r="AG1580">
        <v>2.04</v>
      </c>
      <c r="AH1580">
        <v>3</v>
      </c>
      <c r="AI1580">
        <v>-1</v>
      </c>
      <c r="AJ1580" t="s">
        <v>3</v>
      </c>
      <c r="AK1580">
        <v>4</v>
      </c>
      <c r="AL1580">
        <v>-1009.188</v>
      </c>
      <c r="AM1580">
        <v>0</v>
      </c>
      <c r="AN1580">
        <v>0</v>
      </c>
      <c r="AO1580">
        <v>0</v>
      </c>
      <c r="AP1580">
        <v>0</v>
      </c>
      <c r="AQ1580">
        <v>0</v>
      </c>
      <c r="AR1580">
        <v>1</v>
      </c>
    </row>
    <row r="1581" spans="1:44" x14ac:dyDescent="0.2">
      <c r="A1581">
        <f>ROW(Source!A1828)</f>
        <v>1828</v>
      </c>
      <c r="B1581">
        <v>69736110</v>
      </c>
      <c r="C1581">
        <v>69736101</v>
      </c>
      <c r="D1581">
        <v>27498374</v>
      </c>
      <c r="E1581">
        <v>1</v>
      </c>
      <c r="F1581">
        <v>1</v>
      </c>
      <c r="G1581">
        <v>1</v>
      </c>
      <c r="H1581">
        <v>1</v>
      </c>
      <c r="I1581" t="s">
        <v>1030</v>
      </c>
      <c r="J1581" t="s">
        <v>3</v>
      </c>
      <c r="K1581" t="s">
        <v>1031</v>
      </c>
      <c r="L1581">
        <v>1369</v>
      </c>
      <c r="N1581">
        <v>1013</v>
      </c>
      <c r="O1581" t="s">
        <v>974</v>
      </c>
      <c r="P1581" t="s">
        <v>974</v>
      </c>
      <c r="Q1581">
        <v>1</v>
      </c>
      <c r="X1581">
        <v>26.97</v>
      </c>
      <c r="Y1581">
        <v>0</v>
      </c>
      <c r="Z1581">
        <v>0</v>
      </c>
      <c r="AA1581">
        <v>0</v>
      </c>
      <c r="AB1581">
        <v>11.03</v>
      </c>
      <c r="AC1581">
        <v>0</v>
      </c>
      <c r="AD1581">
        <v>1</v>
      </c>
      <c r="AE1581">
        <v>1</v>
      </c>
      <c r="AF1581" t="s">
        <v>3</v>
      </c>
      <c r="AG1581">
        <v>26.97</v>
      </c>
      <c r="AH1581">
        <v>2</v>
      </c>
      <c r="AI1581">
        <v>69736102</v>
      </c>
      <c r="AJ1581">
        <v>1545</v>
      </c>
      <c r="AK1581">
        <v>0</v>
      </c>
      <c r="AL1581">
        <v>0</v>
      </c>
      <c r="AM1581">
        <v>0</v>
      </c>
      <c r="AN1581">
        <v>0</v>
      </c>
      <c r="AO1581">
        <v>0</v>
      </c>
      <c r="AP1581">
        <v>0</v>
      </c>
      <c r="AQ1581">
        <v>0</v>
      </c>
      <c r="AR1581">
        <v>0</v>
      </c>
    </row>
    <row r="1582" spans="1:44" x14ac:dyDescent="0.2">
      <c r="A1582">
        <f>ROW(Source!A1828)</f>
        <v>1828</v>
      </c>
      <c r="B1582">
        <v>69736111</v>
      </c>
      <c r="C1582">
        <v>69736101</v>
      </c>
      <c r="D1582">
        <v>121548</v>
      </c>
      <c r="E1582">
        <v>1</v>
      </c>
      <c r="F1582">
        <v>1</v>
      </c>
      <c r="G1582">
        <v>1</v>
      </c>
      <c r="H1582">
        <v>1</v>
      </c>
      <c r="I1582" t="s">
        <v>36</v>
      </c>
      <c r="J1582" t="s">
        <v>3</v>
      </c>
      <c r="K1582" t="s">
        <v>981</v>
      </c>
      <c r="L1582">
        <v>608254</v>
      </c>
      <c r="N1582">
        <v>1013</v>
      </c>
      <c r="O1582" t="s">
        <v>982</v>
      </c>
      <c r="P1582" t="s">
        <v>982</v>
      </c>
      <c r="Q1582">
        <v>1</v>
      </c>
      <c r="X1582">
        <v>0.03</v>
      </c>
      <c r="Y1582">
        <v>0</v>
      </c>
      <c r="Z1582">
        <v>0</v>
      </c>
      <c r="AA1582">
        <v>0</v>
      </c>
      <c r="AB1582">
        <v>0</v>
      </c>
      <c r="AC1582">
        <v>0</v>
      </c>
      <c r="AD1582">
        <v>1</v>
      </c>
      <c r="AE1582">
        <v>2</v>
      </c>
      <c r="AF1582" t="s">
        <v>3</v>
      </c>
      <c r="AG1582">
        <v>0.03</v>
      </c>
      <c r="AH1582">
        <v>2</v>
      </c>
      <c r="AI1582">
        <v>69736103</v>
      </c>
      <c r="AJ1582">
        <v>1546</v>
      </c>
      <c r="AK1582">
        <v>0</v>
      </c>
      <c r="AL1582">
        <v>0</v>
      </c>
      <c r="AM1582">
        <v>0</v>
      </c>
      <c r="AN1582">
        <v>0</v>
      </c>
      <c r="AO1582">
        <v>0</v>
      </c>
      <c r="AP1582">
        <v>0</v>
      </c>
      <c r="AQ1582">
        <v>0</v>
      </c>
      <c r="AR1582">
        <v>0</v>
      </c>
    </row>
    <row r="1583" spans="1:44" x14ac:dyDescent="0.2">
      <c r="A1583">
        <f>ROW(Source!A1828)</f>
        <v>1828</v>
      </c>
      <c r="B1583">
        <v>69736112</v>
      </c>
      <c r="C1583">
        <v>69736101</v>
      </c>
      <c r="D1583">
        <v>27439630</v>
      </c>
      <c r="E1583">
        <v>1</v>
      </c>
      <c r="F1583">
        <v>1</v>
      </c>
      <c r="G1583">
        <v>1</v>
      </c>
      <c r="H1583">
        <v>2</v>
      </c>
      <c r="I1583" t="s">
        <v>986</v>
      </c>
      <c r="J1583" t="s">
        <v>987</v>
      </c>
      <c r="K1583" t="s">
        <v>988</v>
      </c>
      <c r="L1583">
        <v>1368</v>
      </c>
      <c r="N1583">
        <v>1011</v>
      </c>
      <c r="O1583" t="s">
        <v>978</v>
      </c>
      <c r="P1583" t="s">
        <v>978</v>
      </c>
      <c r="Q1583">
        <v>1</v>
      </c>
      <c r="X1583">
        <v>0.03</v>
      </c>
      <c r="Y1583">
        <v>0</v>
      </c>
      <c r="Z1583">
        <v>31.27</v>
      </c>
      <c r="AA1583">
        <v>13.61</v>
      </c>
      <c r="AB1583">
        <v>0</v>
      </c>
      <c r="AC1583">
        <v>0</v>
      </c>
      <c r="AD1583">
        <v>1</v>
      </c>
      <c r="AE1583">
        <v>0</v>
      </c>
      <c r="AF1583" t="s">
        <v>3</v>
      </c>
      <c r="AG1583">
        <v>0.03</v>
      </c>
      <c r="AH1583">
        <v>2</v>
      </c>
      <c r="AI1583">
        <v>69736104</v>
      </c>
      <c r="AJ1583">
        <v>1547</v>
      </c>
      <c r="AK1583">
        <v>0</v>
      </c>
      <c r="AL1583">
        <v>0</v>
      </c>
      <c r="AM1583">
        <v>0</v>
      </c>
      <c r="AN1583">
        <v>0</v>
      </c>
      <c r="AO1583">
        <v>0</v>
      </c>
      <c r="AP1583">
        <v>0</v>
      </c>
      <c r="AQ1583">
        <v>0</v>
      </c>
      <c r="AR1583">
        <v>0</v>
      </c>
    </row>
    <row r="1584" spans="1:44" x14ac:dyDescent="0.2">
      <c r="A1584">
        <f>ROW(Source!A1828)</f>
        <v>1828</v>
      </c>
      <c r="B1584">
        <v>69736113</v>
      </c>
      <c r="C1584">
        <v>69736101</v>
      </c>
      <c r="D1584">
        <v>27440113</v>
      </c>
      <c r="E1584">
        <v>1</v>
      </c>
      <c r="F1584">
        <v>1</v>
      </c>
      <c r="G1584">
        <v>1</v>
      </c>
      <c r="H1584">
        <v>2</v>
      </c>
      <c r="I1584" t="s">
        <v>1032</v>
      </c>
      <c r="J1584" t="s">
        <v>1033</v>
      </c>
      <c r="K1584" t="s">
        <v>1034</v>
      </c>
      <c r="L1584">
        <v>1368</v>
      </c>
      <c r="N1584">
        <v>1011</v>
      </c>
      <c r="O1584" t="s">
        <v>978</v>
      </c>
      <c r="P1584" t="s">
        <v>978</v>
      </c>
      <c r="Q1584">
        <v>1</v>
      </c>
      <c r="X1584">
        <v>0.72</v>
      </c>
      <c r="Y1584">
        <v>0</v>
      </c>
      <c r="Z1584">
        <v>29.26</v>
      </c>
      <c r="AA1584">
        <v>0</v>
      </c>
      <c r="AB1584">
        <v>0</v>
      </c>
      <c r="AC1584">
        <v>0</v>
      </c>
      <c r="AD1584">
        <v>1</v>
      </c>
      <c r="AE1584">
        <v>0</v>
      </c>
      <c r="AF1584" t="s">
        <v>3</v>
      </c>
      <c r="AG1584">
        <v>0.72</v>
      </c>
      <c r="AH1584">
        <v>2</v>
      </c>
      <c r="AI1584">
        <v>69736105</v>
      </c>
      <c r="AJ1584">
        <v>1548</v>
      </c>
      <c r="AK1584">
        <v>0</v>
      </c>
      <c r="AL1584">
        <v>0</v>
      </c>
      <c r="AM1584">
        <v>0</v>
      </c>
      <c r="AN1584">
        <v>0</v>
      </c>
      <c r="AO1584">
        <v>0</v>
      </c>
      <c r="AP1584">
        <v>0</v>
      </c>
      <c r="AQ1584">
        <v>0</v>
      </c>
      <c r="AR1584">
        <v>0</v>
      </c>
    </row>
    <row r="1585" spans="1:44" x14ac:dyDescent="0.2">
      <c r="A1585">
        <f>ROW(Source!A1828)</f>
        <v>1828</v>
      </c>
      <c r="B1585">
        <v>69736114</v>
      </c>
      <c r="C1585">
        <v>69736101</v>
      </c>
      <c r="D1585">
        <v>27441197</v>
      </c>
      <c r="E1585">
        <v>1</v>
      </c>
      <c r="F1585">
        <v>1</v>
      </c>
      <c r="G1585">
        <v>1</v>
      </c>
      <c r="H1585">
        <v>2</v>
      </c>
      <c r="I1585" t="s">
        <v>1035</v>
      </c>
      <c r="J1585" t="s">
        <v>1036</v>
      </c>
      <c r="K1585" t="s">
        <v>1037</v>
      </c>
      <c r="L1585">
        <v>1368</v>
      </c>
      <c r="N1585">
        <v>1011</v>
      </c>
      <c r="O1585" t="s">
        <v>978</v>
      </c>
      <c r="P1585" t="s">
        <v>978</v>
      </c>
      <c r="Q1585">
        <v>1</v>
      </c>
      <c r="X1585">
        <v>0.25</v>
      </c>
      <c r="Y1585">
        <v>0</v>
      </c>
      <c r="Z1585">
        <v>2.7</v>
      </c>
      <c r="AA1585">
        <v>0</v>
      </c>
      <c r="AB1585">
        <v>0</v>
      </c>
      <c r="AC1585">
        <v>0</v>
      </c>
      <c r="AD1585">
        <v>1</v>
      </c>
      <c r="AE1585">
        <v>0</v>
      </c>
      <c r="AF1585" t="s">
        <v>3</v>
      </c>
      <c r="AG1585">
        <v>0.25</v>
      </c>
      <c r="AH1585">
        <v>2</v>
      </c>
      <c r="AI1585">
        <v>69736106</v>
      </c>
      <c r="AJ1585">
        <v>1549</v>
      </c>
      <c r="AK1585">
        <v>0</v>
      </c>
      <c r="AL1585">
        <v>0</v>
      </c>
      <c r="AM1585">
        <v>0</v>
      </c>
      <c r="AN1585">
        <v>0</v>
      </c>
      <c r="AO1585">
        <v>0</v>
      </c>
      <c r="AP1585">
        <v>0</v>
      </c>
      <c r="AQ1585">
        <v>0</v>
      </c>
      <c r="AR1585">
        <v>0</v>
      </c>
    </row>
    <row r="1586" spans="1:44" x14ac:dyDescent="0.2">
      <c r="A1586">
        <f>ROW(Source!A1828)</f>
        <v>1828</v>
      </c>
      <c r="B1586">
        <v>69736115</v>
      </c>
      <c r="C1586">
        <v>69736101</v>
      </c>
      <c r="D1586">
        <v>27441327</v>
      </c>
      <c r="E1586">
        <v>1</v>
      </c>
      <c r="F1586">
        <v>1</v>
      </c>
      <c r="G1586">
        <v>1</v>
      </c>
      <c r="H1586">
        <v>2</v>
      </c>
      <c r="I1586" t="s">
        <v>975</v>
      </c>
      <c r="J1586" t="s">
        <v>976</v>
      </c>
      <c r="K1586" t="s">
        <v>977</v>
      </c>
      <c r="L1586">
        <v>1368</v>
      </c>
      <c r="N1586">
        <v>1011</v>
      </c>
      <c r="O1586" t="s">
        <v>978</v>
      </c>
      <c r="P1586" t="s">
        <v>978</v>
      </c>
      <c r="Q1586">
        <v>1</v>
      </c>
      <c r="X1586">
        <v>0.04</v>
      </c>
      <c r="Y1586">
        <v>0</v>
      </c>
      <c r="Z1586">
        <v>93.37</v>
      </c>
      <c r="AA1586">
        <v>11.69</v>
      </c>
      <c r="AB1586">
        <v>0</v>
      </c>
      <c r="AC1586">
        <v>0</v>
      </c>
      <c r="AD1586">
        <v>1</v>
      </c>
      <c r="AE1586">
        <v>0</v>
      </c>
      <c r="AF1586" t="s">
        <v>3</v>
      </c>
      <c r="AG1586">
        <v>0.04</v>
      </c>
      <c r="AH1586">
        <v>2</v>
      </c>
      <c r="AI1586">
        <v>69736107</v>
      </c>
      <c r="AJ1586">
        <v>1550</v>
      </c>
      <c r="AK1586">
        <v>0</v>
      </c>
      <c r="AL1586">
        <v>0</v>
      </c>
      <c r="AM1586">
        <v>0</v>
      </c>
      <c r="AN1586">
        <v>0</v>
      </c>
      <c r="AO1586">
        <v>0</v>
      </c>
      <c r="AP1586">
        <v>0</v>
      </c>
      <c r="AQ1586">
        <v>0</v>
      </c>
      <c r="AR1586">
        <v>0</v>
      </c>
    </row>
    <row r="1587" spans="1:44" x14ac:dyDescent="0.2">
      <c r="A1587">
        <f>ROW(Source!A1828)</f>
        <v>1828</v>
      </c>
      <c r="B1587">
        <v>69736116</v>
      </c>
      <c r="C1587">
        <v>69736101</v>
      </c>
      <c r="D1587">
        <v>27372116</v>
      </c>
      <c r="E1587">
        <v>1</v>
      </c>
      <c r="F1587">
        <v>1</v>
      </c>
      <c r="G1587">
        <v>1</v>
      </c>
      <c r="H1587">
        <v>3</v>
      </c>
      <c r="I1587" t="s">
        <v>414</v>
      </c>
      <c r="J1587" t="s">
        <v>1076</v>
      </c>
      <c r="K1587" t="s">
        <v>415</v>
      </c>
      <c r="L1587">
        <v>1348</v>
      </c>
      <c r="N1587">
        <v>1009</v>
      </c>
      <c r="O1587" t="s">
        <v>78</v>
      </c>
      <c r="P1587" t="s">
        <v>78</v>
      </c>
      <c r="Q1587">
        <v>1000</v>
      </c>
      <c r="X1587">
        <v>0.02</v>
      </c>
      <c r="Y1587">
        <v>1391.4</v>
      </c>
      <c r="Z1587">
        <v>0</v>
      </c>
      <c r="AA1587">
        <v>0</v>
      </c>
      <c r="AB1587">
        <v>0</v>
      </c>
      <c r="AC1587">
        <v>0</v>
      </c>
      <c r="AD1587">
        <v>1</v>
      </c>
      <c r="AE1587">
        <v>0</v>
      </c>
      <c r="AF1587" t="s">
        <v>3</v>
      </c>
      <c r="AG1587">
        <v>0.02</v>
      </c>
      <c r="AH1587">
        <v>3</v>
      </c>
      <c r="AI1587">
        <v>-1</v>
      </c>
      <c r="AJ1587" t="s">
        <v>3</v>
      </c>
      <c r="AK1587">
        <v>4</v>
      </c>
      <c r="AL1587">
        <v>-27.828000000000003</v>
      </c>
      <c r="AM1587">
        <v>0</v>
      </c>
      <c r="AN1587">
        <v>0</v>
      </c>
      <c r="AO1587">
        <v>0</v>
      </c>
      <c r="AP1587">
        <v>0</v>
      </c>
      <c r="AQ1587">
        <v>0</v>
      </c>
      <c r="AR1587">
        <v>1</v>
      </c>
    </row>
    <row r="1588" spans="1:44" x14ac:dyDescent="0.2">
      <c r="A1588">
        <f>ROW(Source!A1828)</f>
        <v>1828</v>
      </c>
      <c r="B1588">
        <v>69736117</v>
      </c>
      <c r="C1588">
        <v>69736101</v>
      </c>
      <c r="D1588">
        <v>27371036</v>
      </c>
      <c r="E1588">
        <v>1</v>
      </c>
      <c r="F1588">
        <v>1</v>
      </c>
      <c r="G1588">
        <v>1</v>
      </c>
      <c r="H1588">
        <v>3</v>
      </c>
      <c r="I1588" t="s">
        <v>1077</v>
      </c>
      <c r="J1588" t="s">
        <v>1078</v>
      </c>
      <c r="K1588" t="s">
        <v>1079</v>
      </c>
      <c r="L1588">
        <v>1348</v>
      </c>
      <c r="N1588">
        <v>1009</v>
      </c>
      <c r="O1588" t="s">
        <v>78</v>
      </c>
      <c r="P1588" t="s">
        <v>78</v>
      </c>
      <c r="Q1588">
        <v>1000</v>
      </c>
      <c r="X1588">
        <v>0.04</v>
      </c>
      <c r="Y1588">
        <v>2606.9</v>
      </c>
      <c r="Z1588">
        <v>0</v>
      </c>
      <c r="AA1588">
        <v>0</v>
      </c>
      <c r="AB1588">
        <v>0</v>
      </c>
      <c r="AC1588">
        <v>0</v>
      </c>
      <c r="AD1588">
        <v>1</v>
      </c>
      <c r="AE1588">
        <v>0</v>
      </c>
      <c r="AF1588" t="s">
        <v>3</v>
      </c>
      <c r="AG1588">
        <v>0.04</v>
      </c>
      <c r="AH1588">
        <v>3</v>
      </c>
      <c r="AI1588">
        <v>-1</v>
      </c>
      <c r="AJ1588" t="s">
        <v>3</v>
      </c>
      <c r="AK1588">
        <v>4</v>
      </c>
      <c r="AL1588">
        <v>-104.27600000000001</v>
      </c>
      <c r="AM1588">
        <v>0</v>
      </c>
      <c r="AN1588">
        <v>0</v>
      </c>
      <c r="AO1588">
        <v>0</v>
      </c>
      <c r="AP1588">
        <v>0</v>
      </c>
      <c r="AQ1588">
        <v>0</v>
      </c>
      <c r="AR1588">
        <v>1</v>
      </c>
    </row>
    <row r="1589" spans="1:44" x14ac:dyDescent="0.2">
      <c r="A1589">
        <f>ROW(Source!A1828)</f>
        <v>1828</v>
      </c>
      <c r="B1589">
        <v>69736118</v>
      </c>
      <c r="C1589">
        <v>69736101</v>
      </c>
      <c r="D1589">
        <v>27371543</v>
      </c>
      <c r="E1589">
        <v>1</v>
      </c>
      <c r="F1589">
        <v>1</v>
      </c>
      <c r="G1589">
        <v>1</v>
      </c>
      <c r="H1589">
        <v>3</v>
      </c>
      <c r="I1589" t="s">
        <v>66</v>
      </c>
      <c r="J1589" t="s">
        <v>267</v>
      </c>
      <c r="K1589" t="s">
        <v>67</v>
      </c>
      <c r="L1589">
        <v>1346</v>
      </c>
      <c r="N1589">
        <v>1009</v>
      </c>
      <c r="O1589" t="s">
        <v>68</v>
      </c>
      <c r="P1589" t="s">
        <v>68</v>
      </c>
      <c r="Q1589">
        <v>1</v>
      </c>
      <c r="X1589">
        <v>0.5</v>
      </c>
      <c r="Y1589">
        <v>1.82</v>
      </c>
      <c r="Z1589">
        <v>0</v>
      </c>
      <c r="AA1589">
        <v>0</v>
      </c>
      <c r="AB1589">
        <v>0</v>
      </c>
      <c r="AC1589">
        <v>0</v>
      </c>
      <c r="AD1589">
        <v>1</v>
      </c>
      <c r="AE1589">
        <v>0</v>
      </c>
      <c r="AF1589" t="s">
        <v>3</v>
      </c>
      <c r="AG1589">
        <v>0.5</v>
      </c>
      <c r="AH1589">
        <v>2</v>
      </c>
      <c r="AI1589">
        <v>69736108</v>
      </c>
      <c r="AJ1589">
        <v>1551</v>
      </c>
      <c r="AK1589">
        <v>3</v>
      </c>
      <c r="AL1589">
        <v>-0.91</v>
      </c>
      <c r="AM1589">
        <v>0</v>
      </c>
      <c r="AN1589">
        <v>0</v>
      </c>
      <c r="AO1589">
        <v>0</v>
      </c>
      <c r="AP1589">
        <v>0</v>
      </c>
      <c r="AQ1589">
        <v>0</v>
      </c>
      <c r="AR1589">
        <v>1</v>
      </c>
    </row>
    <row r="1590" spans="1:44" x14ac:dyDescent="0.2">
      <c r="A1590">
        <f>ROW(Source!A1829)</f>
        <v>1829</v>
      </c>
      <c r="B1590">
        <v>69736110</v>
      </c>
      <c r="C1590">
        <v>69736101</v>
      </c>
      <c r="D1590">
        <v>27498374</v>
      </c>
      <c r="E1590">
        <v>1</v>
      </c>
      <c r="F1590">
        <v>1</v>
      </c>
      <c r="G1590">
        <v>1</v>
      </c>
      <c r="H1590">
        <v>1</v>
      </c>
      <c r="I1590" t="s">
        <v>1030</v>
      </c>
      <c r="J1590" t="s">
        <v>3</v>
      </c>
      <c r="K1590" t="s">
        <v>1031</v>
      </c>
      <c r="L1590">
        <v>1369</v>
      </c>
      <c r="N1590">
        <v>1013</v>
      </c>
      <c r="O1590" t="s">
        <v>974</v>
      </c>
      <c r="P1590" t="s">
        <v>974</v>
      </c>
      <c r="Q1590">
        <v>1</v>
      </c>
      <c r="X1590">
        <v>26.97</v>
      </c>
      <c r="Y1590">
        <v>0</v>
      </c>
      <c r="Z1590">
        <v>0</v>
      </c>
      <c r="AA1590">
        <v>0</v>
      </c>
      <c r="AB1590">
        <v>11.03</v>
      </c>
      <c r="AC1590">
        <v>0</v>
      </c>
      <c r="AD1590">
        <v>1</v>
      </c>
      <c r="AE1590">
        <v>1</v>
      </c>
      <c r="AF1590" t="s">
        <v>3</v>
      </c>
      <c r="AG1590">
        <v>26.97</v>
      </c>
      <c r="AH1590">
        <v>2</v>
      </c>
      <c r="AI1590">
        <v>69736102</v>
      </c>
      <c r="AJ1590">
        <v>1553</v>
      </c>
      <c r="AK1590">
        <v>0</v>
      </c>
      <c r="AL1590">
        <v>0</v>
      </c>
      <c r="AM1590">
        <v>0</v>
      </c>
      <c r="AN1590">
        <v>0</v>
      </c>
      <c r="AO1590">
        <v>0</v>
      </c>
      <c r="AP1590">
        <v>0</v>
      </c>
      <c r="AQ1590">
        <v>0</v>
      </c>
      <c r="AR1590">
        <v>0</v>
      </c>
    </row>
    <row r="1591" spans="1:44" x14ac:dyDescent="0.2">
      <c r="A1591">
        <f>ROW(Source!A1829)</f>
        <v>1829</v>
      </c>
      <c r="B1591">
        <v>69736111</v>
      </c>
      <c r="C1591">
        <v>69736101</v>
      </c>
      <c r="D1591">
        <v>121548</v>
      </c>
      <c r="E1591">
        <v>1</v>
      </c>
      <c r="F1591">
        <v>1</v>
      </c>
      <c r="G1591">
        <v>1</v>
      </c>
      <c r="H1591">
        <v>1</v>
      </c>
      <c r="I1591" t="s">
        <v>36</v>
      </c>
      <c r="J1591" t="s">
        <v>3</v>
      </c>
      <c r="K1591" t="s">
        <v>981</v>
      </c>
      <c r="L1591">
        <v>608254</v>
      </c>
      <c r="N1591">
        <v>1013</v>
      </c>
      <c r="O1591" t="s">
        <v>982</v>
      </c>
      <c r="P1591" t="s">
        <v>982</v>
      </c>
      <c r="Q1591">
        <v>1</v>
      </c>
      <c r="X1591">
        <v>0.03</v>
      </c>
      <c r="Y1591">
        <v>0</v>
      </c>
      <c r="Z1591">
        <v>0</v>
      </c>
      <c r="AA1591">
        <v>0</v>
      </c>
      <c r="AB1591">
        <v>0</v>
      </c>
      <c r="AC1591">
        <v>0</v>
      </c>
      <c r="AD1591">
        <v>1</v>
      </c>
      <c r="AE1591">
        <v>2</v>
      </c>
      <c r="AF1591" t="s">
        <v>3</v>
      </c>
      <c r="AG1591">
        <v>0.03</v>
      </c>
      <c r="AH1591">
        <v>2</v>
      </c>
      <c r="AI1591">
        <v>69736103</v>
      </c>
      <c r="AJ1591">
        <v>1554</v>
      </c>
      <c r="AK1591">
        <v>0</v>
      </c>
      <c r="AL1591">
        <v>0</v>
      </c>
      <c r="AM1591">
        <v>0</v>
      </c>
      <c r="AN1591">
        <v>0</v>
      </c>
      <c r="AO1591">
        <v>0</v>
      </c>
      <c r="AP1591">
        <v>0</v>
      </c>
      <c r="AQ1591">
        <v>0</v>
      </c>
      <c r="AR1591">
        <v>0</v>
      </c>
    </row>
    <row r="1592" spans="1:44" x14ac:dyDescent="0.2">
      <c r="A1592">
        <f>ROW(Source!A1829)</f>
        <v>1829</v>
      </c>
      <c r="B1592">
        <v>69736112</v>
      </c>
      <c r="C1592">
        <v>69736101</v>
      </c>
      <c r="D1592">
        <v>27439630</v>
      </c>
      <c r="E1592">
        <v>1</v>
      </c>
      <c r="F1592">
        <v>1</v>
      </c>
      <c r="G1592">
        <v>1</v>
      </c>
      <c r="H1592">
        <v>2</v>
      </c>
      <c r="I1592" t="s">
        <v>986</v>
      </c>
      <c r="J1592" t="s">
        <v>987</v>
      </c>
      <c r="K1592" t="s">
        <v>988</v>
      </c>
      <c r="L1592">
        <v>1368</v>
      </c>
      <c r="N1592">
        <v>1011</v>
      </c>
      <c r="O1592" t="s">
        <v>978</v>
      </c>
      <c r="P1592" t="s">
        <v>978</v>
      </c>
      <c r="Q1592">
        <v>1</v>
      </c>
      <c r="X1592">
        <v>0.03</v>
      </c>
      <c r="Y1592">
        <v>0</v>
      </c>
      <c r="Z1592">
        <v>31.27</v>
      </c>
      <c r="AA1592">
        <v>13.61</v>
      </c>
      <c r="AB1592">
        <v>0</v>
      </c>
      <c r="AC1592">
        <v>0</v>
      </c>
      <c r="AD1592">
        <v>1</v>
      </c>
      <c r="AE1592">
        <v>0</v>
      </c>
      <c r="AF1592" t="s">
        <v>3</v>
      </c>
      <c r="AG1592">
        <v>0.03</v>
      </c>
      <c r="AH1592">
        <v>2</v>
      </c>
      <c r="AI1592">
        <v>69736104</v>
      </c>
      <c r="AJ1592">
        <v>1555</v>
      </c>
      <c r="AK1592">
        <v>0</v>
      </c>
      <c r="AL1592">
        <v>0</v>
      </c>
      <c r="AM1592">
        <v>0</v>
      </c>
      <c r="AN1592">
        <v>0</v>
      </c>
      <c r="AO1592">
        <v>0</v>
      </c>
      <c r="AP1592">
        <v>0</v>
      </c>
      <c r="AQ1592">
        <v>0</v>
      </c>
      <c r="AR1592">
        <v>0</v>
      </c>
    </row>
    <row r="1593" spans="1:44" x14ac:dyDescent="0.2">
      <c r="A1593">
        <f>ROW(Source!A1829)</f>
        <v>1829</v>
      </c>
      <c r="B1593">
        <v>69736113</v>
      </c>
      <c r="C1593">
        <v>69736101</v>
      </c>
      <c r="D1593">
        <v>27440113</v>
      </c>
      <c r="E1593">
        <v>1</v>
      </c>
      <c r="F1593">
        <v>1</v>
      </c>
      <c r="G1593">
        <v>1</v>
      </c>
      <c r="H1593">
        <v>2</v>
      </c>
      <c r="I1593" t="s">
        <v>1032</v>
      </c>
      <c r="J1593" t="s">
        <v>1033</v>
      </c>
      <c r="K1593" t="s">
        <v>1034</v>
      </c>
      <c r="L1593">
        <v>1368</v>
      </c>
      <c r="N1593">
        <v>1011</v>
      </c>
      <c r="O1593" t="s">
        <v>978</v>
      </c>
      <c r="P1593" t="s">
        <v>978</v>
      </c>
      <c r="Q1593">
        <v>1</v>
      </c>
      <c r="X1593">
        <v>0.72</v>
      </c>
      <c r="Y1593">
        <v>0</v>
      </c>
      <c r="Z1593">
        <v>29.26</v>
      </c>
      <c r="AA1593">
        <v>0</v>
      </c>
      <c r="AB1593">
        <v>0</v>
      </c>
      <c r="AC1593">
        <v>0</v>
      </c>
      <c r="AD1593">
        <v>1</v>
      </c>
      <c r="AE1593">
        <v>0</v>
      </c>
      <c r="AF1593" t="s">
        <v>3</v>
      </c>
      <c r="AG1593">
        <v>0.72</v>
      </c>
      <c r="AH1593">
        <v>2</v>
      </c>
      <c r="AI1593">
        <v>69736105</v>
      </c>
      <c r="AJ1593">
        <v>1556</v>
      </c>
      <c r="AK1593">
        <v>0</v>
      </c>
      <c r="AL1593">
        <v>0</v>
      </c>
      <c r="AM1593">
        <v>0</v>
      </c>
      <c r="AN1593">
        <v>0</v>
      </c>
      <c r="AO1593">
        <v>0</v>
      </c>
      <c r="AP1593">
        <v>0</v>
      </c>
      <c r="AQ1593">
        <v>0</v>
      </c>
      <c r="AR1593">
        <v>0</v>
      </c>
    </row>
    <row r="1594" spans="1:44" x14ac:dyDescent="0.2">
      <c r="A1594">
        <f>ROW(Source!A1829)</f>
        <v>1829</v>
      </c>
      <c r="B1594">
        <v>69736114</v>
      </c>
      <c r="C1594">
        <v>69736101</v>
      </c>
      <c r="D1594">
        <v>27441197</v>
      </c>
      <c r="E1594">
        <v>1</v>
      </c>
      <c r="F1594">
        <v>1</v>
      </c>
      <c r="G1594">
        <v>1</v>
      </c>
      <c r="H1594">
        <v>2</v>
      </c>
      <c r="I1594" t="s">
        <v>1035</v>
      </c>
      <c r="J1594" t="s">
        <v>1036</v>
      </c>
      <c r="K1594" t="s">
        <v>1037</v>
      </c>
      <c r="L1594">
        <v>1368</v>
      </c>
      <c r="N1594">
        <v>1011</v>
      </c>
      <c r="O1594" t="s">
        <v>978</v>
      </c>
      <c r="P1594" t="s">
        <v>978</v>
      </c>
      <c r="Q1594">
        <v>1</v>
      </c>
      <c r="X1594">
        <v>0.25</v>
      </c>
      <c r="Y1594">
        <v>0</v>
      </c>
      <c r="Z1594">
        <v>2.7</v>
      </c>
      <c r="AA1594">
        <v>0</v>
      </c>
      <c r="AB1594">
        <v>0</v>
      </c>
      <c r="AC1594">
        <v>0</v>
      </c>
      <c r="AD1594">
        <v>1</v>
      </c>
      <c r="AE1594">
        <v>0</v>
      </c>
      <c r="AF1594" t="s">
        <v>3</v>
      </c>
      <c r="AG1594">
        <v>0.25</v>
      </c>
      <c r="AH1594">
        <v>2</v>
      </c>
      <c r="AI1594">
        <v>69736106</v>
      </c>
      <c r="AJ1594">
        <v>1557</v>
      </c>
      <c r="AK1594">
        <v>0</v>
      </c>
      <c r="AL1594">
        <v>0</v>
      </c>
      <c r="AM1594">
        <v>0</v>
      </c>
      <c r="AN1594">
        <v>0</v>
      </c>
      <c r="AO1594">
        <v>0</v>
      </c>
      <c r="AP1594">
        <v>0</v>
      </c>
      <c r="AQ1594">
        <v>0</v>
      </c>
      <c r="AR1594">
        <v>0</v>
      </c>
    </row>
    <row r="1595" spans="1:44" x14ac:dyDescent="0.2">
      <c r="A1595">
        <f>ROW(Source!A1829)</f>
        <v>1829</v>
      </c>
      <c r="B1595">
        <v>69736115</v>
      </c>
      <c r="C1595">
        <v>69736101</v>
      </c>
      <c r="D1595">
        <v>27441327</v>
      </c>
      <c r="E1595">
        <v>1</v>
      </c>
      <c r="F1595">
        <v>1</v>
      </c>
      <c r="G1595">
        <v>1</v>
      </c>
      <c r="H1595">
        <v>2</v>
      </c>
      <c r="I1595" t="s">
        <v>975</v>
      </c>
      <c r="J1595" t="s">
        <v>976</v>
      </c>
      <c r="K1595" t="s">
        <v>977</v>
      </c>
      <c r="L1595">
        <v>1368</v>
      </c>
      <c r="N1595">
        <v>1011</v>
      </c>
      <c r="O1595" t="s">
        <v>978</v>
      </c>
      <c r="P1595" t="s">
        <v>978</v>
      </c>
      <c r="Q1595">
        <v>1</v>
      </c>
      <c r="X1595">
        <v>0.04</v>
      </c>
      <c r="Y1595">
        <v>0</v>
      </c>
      <c r="Z1595">
        <v>93.37</v>
      </c>
      <c r="AA1595">
        <v>11.69</v>
      </c>
      <c r="AB1595">
        <v>0</v>
      </c>
      <c r="AC1595">
        <v>0</v>
      </c>
      <c r="AD1595">
        <v>1</v>
      </c>
      <c r="AE1595">
        <v>0</v>
      </c>
      <c r="AF1595" t="s">
        <v>3</v>
      </c>
      <c r="AG1595">
        <v>0.04</v>
      </c>
      <c r="AH1595">
        <v>2</v>
      </c>
      <c r="AI1595">
        <v>69736107</v>
      </c>
      <c r="AJ1595">
        <v>1558</v>
      </c>
      <c r="AK1595">
        <v>0</v>
      </c>
      <c r="AL1595">
        <v>0</v>
      </c>
      <c r="AM1595">
        <v>0</v>
      </c>
      <c r="AN1595">
        <v>0</v>
      </c>
      <c r="AO1595">
        <v>0</v>
      </c>
      <c r="AP1595">
        <v>0</v>
      </c>
      <c r="AQ1595">
        <v>0</v>
      </c>
      <c r="AR1595">
        <v>0</v>
      </c>
    </row>
    <row r="1596" spans="1:44" x14ac:dyDescent="0.2">
      <c r="A1596">
        <f>ROW(Source!A1829)</f>
        <v>1829</v>
      </c>
      <c r="B1596">
        <v>69736116</v>
      </c>
      <c r="C1596">
        <v>69736101</v>
      </c>
      <c r="D1596">
        <v>27372116</v>
      </c>
      <c r="E1596">
        <v>1</v>
      </c>
      <c r="F1596">
        <v>1</v>
      </c>
      <c r="G1596">
        <v>1</v>
      </c>
      <c r="H1596">
        <v>3</v>
      </c>
      <c r="I1596" t="s">
        <v>414</v>
      </c>
      <c r="J1596" t="s">
        <v>1076</v>
      </c>
      <c r="K1596" t="s">
        <v>415</v>
      </c>
      <c r="L1596">
        <v>1348</v>
      </c>
      <c r="N1596">
        <v>1009</v>
      </c>
      <c r="O1596" t="s">
        <v>78</v>
      </c>
      <c r="P1596" t="s">
        <v>78</v>
      </c>
      <c r="Q1596">
        <v>1000</v>
      </c>
      <c r="X1596">
        <v>0.02</v>
      </c>
      <c r="Y1596">
        <v>1391.4</v>
      </c>
      <c r="Z1596">
        <v>0</v>
      </c>
      <c r="AA1596">
        <v>0</v>
      </c>
      <c r="AB1596">
        <v>0</v>
      </c>
      <c r="AC1596">
        <v>0</v>
      </c>
      <c r="AD1596">
        <v>1</v>
      </c>
      <c r="AE1596">
        <v>0</v>
      </c>
      <c r="AF1596" t="s">
        <v>3</v>
      </c>
      <c r="AG1596">
        <v>0.02</v>
      </c>
      <c r="AH1596">
        <v>3</v>
      </c>
      <c r="AI1596">
        <v>-1</v>
      </c>
      <c r="AJ1596" t="s">
        <v>3</v>
      </c>
      <c r="AK1596">
        <v>4</v>
      </c>
      <c r="AL1596">
        <v>-27.828000000000003</v>
      </c>
      <c r="AM1596">
        <v>0</v>
      </c>
      <c r="AN1596">
        <v>0</v>
      </c>
      <c r="AO1596">
        <v>0</v>
      </c>
      <c r="AP1596">
        <v>0</v>
      </c>
      <c r="AQ1596">
        <v>0</v>
      </c>
      <c r="AR1596">
        <v>1</v>
      </c>
    </row>
    <row r="1597" spans="1:44" x14ac:dyDescent="0.2">
      <c r="A1597">
        <f>ROW(Source!A1829)</f>
        <v>1829</v>
      </c>
      <c r="B1597">
        <v>69736117</v>
      </c>
      <c r="C1597">
        <v>69736101</v>
      </c>
      <c r="D1597">
        <v>27371036</v>
      </c>
      <c r="E1597">
        <v>1</v>
      </c>
      <c r="F1597">
        <v>1</v>
      </c>
      <c r="G1597">
        <v>1</v>
      </c>
      <c r="H1597">
        <v>3</v>
      </c>
      <c r="I1597" t="s">
        <v>1077</v>
      </c>
      <c r="J1597" t="s">
        <v>1078</v>
      </c>
      <c r="K1597" t="s">
        <v>1079</v>
      </c>
      <c r="L1597">
        <v>1348</v>
      </c>
      <c r="N1597">
        <v>1009</v>
      </c>
      <c r="O1597" t="s">
        <v>78</v>
      </c>
      <c r="P1597" t="s">
        <v>78</v>
      </c>
      <c r="Q1597">
        <v>1000</v>
      </c>
      <c r="X1597">
        <v>0.04</v>
      </c>
      <c r="Y1597">
        <v>2606.9</v>
      </c>
      <c r="Z1597">
        <v>0</v>
      </c>
      <c r="AA1597">
        <v>0</v>
      </c>
      <c r="AB1597">
        <v>0</v>
      </c>
      <c r="AC1597">
        <v>0</v>
      </c>
      <c r="AD1597">
        <v>1</v>
      </c>
      <c r="AE1597">
        <v>0</v>
      </c>
      <c r="AF1597" t="s">
        <v>3</v>
      </c>
      <c r="AG1597">
        <v>0.04</v>
      </c>
      <c r="AH1597">
        <v>3</v>
      </c>
      <c r="AI1597">
        <v>-1</v>
      </c>
      <c r="AJ1597" t="s">
        <v>3</v>
      </c>
      <c r="AK1597">
        <v>4</v>
      </c>
      <c r="AL1597">
        <v>-104.27600000000001</v>
      </c>
      <c r="AM1597">
        <v>0</v>
      </c>
      <c r="AN1597">
        <v>0</v>
      </c>
      <c r="AO1597">
        <v>0</v>
      </c>
      <c r="AP1597">
        <v>0</v>
      </c>
      <c r="AQ1597">
        <v>0</v>
      </c>
      <c r="AR1597">
        <v>1</v>
      </c>
    </row>
    <row r="1598" spans="1:44" x14ac:dyDescent="0.2">
      <c r="A1598">
        <f>ROW(Source!A1829)</f>
        <v>1829</v>
      </c>
      <c r="B1598">
        <v>69736118</v>
      </c>
      <c r="C1598">
        <v>69736101</v>
      </c>
      <c r="D1598">
        <v>27371543</v>
      </c>
      <c r="E1598">
        <v>1</v>
      </c>
      <c r="F1598">
        <v>1</v>
      </c>
      <c r="G1598">
        <v>1</v>
      </c>
      <c r="H1598">
        <v>3</v>
      </c>
      <c r="I1598" t="s">
        <v>66</v>
      </c>
      <c r="J1598" t="s">
        <v>267</v>
      </c>
      <c r="K1598" t="s">
        <v>67</v>
      </c>
      <c r="L1598">
        <v>1346</v>
      </c>
      <c r="N1598">
        <v>1009</v>
      </c>
      <c r="O1598" t="s">
        <v>68</v>
      </c>
      <c r="P1598" t="s">
        <v>68</v>
      </c>
      <c r="Q1598">
        <v>1</v>
      </c>
      <c r="X1598">
        <v>0.5</v>
      </c>
      <c r="Y1598">
        <v>1.82</v>
      </c>
      <c r="Z1598">
        <v>0</v>
      </c>
      <c r="AA1598">
        <v>0</v>
      </c>
      <c r="AB1598">
        <v>0</v>
      </c>
      <c r="AC1598">
        <v>0</v>
      </c>
      <c r="AD1598">
        <v>1</v>
      </c>
      <c r="AE1598">
        <v>0</v>
      </c>
      <c r="AF1598" t="s">
        <v>3</v>
      </c>
      <c r="AG1598">
        <v>0.5</v>
      </c>
      <c r="AH1598">
        <v>2</v>
      </c>
      <c r="AI1598">
        <v>69736108</v>
      </c>
      <c r="AJ1598">
        <v>1559</v>
      </c>
      <c r="AK1598">
        <v>3</v>
      </c>
      <c r="AL1598">
        <v>-0.91</v>
      </c>
      <c r="AM1598">
        <v>0</v>
      </c>
      <c r="AN1598">
        <v>0</v>
      </c>
      <c r="AO1598">
        <v>0</v>
      </c>
      <c r="AP1598">
        <v>0</v>
      </c>
      <c r="AQ1598">
        <v>0</v>
      </c>
      <c r="AR1598">
        <v>1</v>
      </c>
    </row>
    <row r="1599" spans="1:44" x14ac:dyDescent="0.2">
      <c r="A1599">
        <f>ROW(Source!A1834)</f>
        <v>1834</v>
      </c>
      <c r="B1599">
        <v>69736133</v>
      </c>
      <c r="C1599">
        <v>69736121</v>
      </c>
      <c r="D1599">
        <v>27501160</v>
      </c>
      <c r="E1599">
        <v>1</v>
      </c>
      <c r="F1599">
        <v>1</v>
      </c>
      <c r="G1599">
        <v>1</v>
      </c>
      <c r="H1599">
        <v>1</v>
      </c>
      <c r="I1599" t="s">
        <v>1038</v>
      </c>
      <c r="J1599" t="s">
        <v>3</v>
      </c>
      <c r="K1599" t="s">
        <v>1039</v>
      </c>
      <c r="L1599">
        <v>1369</v>
      </c>
      <c r="N1599">
        <v>1013</v>
      </c>
      <c r="O1599" t="s">
        <v>974</v>
      </c>
      <c r="P1599" t="s">
        <v>974</v>
      </c>
      <c r="Q1599">
        <v>1</v>
      </c>
      <c r="X1599">
        <v>46.18</v>
      </c>
      <c r="Y1599">
        <v>0</v>
      </c>
      <c r="Z1599">
        <v>0</v>
      </c>
      <c r="AA1599">
        <v>0</v>
      </c>
      <c r="AB1599">
        <v>11.37</v>
      </c>
      <c r="AC1599">
        <v>0</v>
      </c>
      <c r="AD1599">
        <v>1</v>
      </c>
      <c r="AE1599">
        <v>1</v>
      </c>
      <c r="AF1599" t="s">
        <v>3</v>
      </c>
      <c r="AG1599">
        <v>46.18</v>
      </c>
      <c r="AH1599">
        <v>2</v>
      </c>
      <c r="AI1599">
        <v>69736122</v>
      </c>
      <c r="AJ1599">
        <v>1561</v>
      </c>
      <c r="AK1599">
        <v>0</v>
      </c>
      <c r="AL1599">
        <v>0</v>
      </c>
      <c r="AM1599">
        <v>0</v>
      </c>
      <c r="AN1599">
        <v>0</v>
      </c>
      <c r="AO1599">
        <v>0</v>
      </c>
      <c r="AP1599">
        <v>0</v>
      </c>
      <c r="AQ1599">
        <v>0</v>
      </c>
      <c r="AR1599">
        <v>0</v>
      </c>
    </row>
    <row r="1600" spans="1:44" x14ac:dyDescent="0.2">
      <c r="A1600">
        <f>ROW(Source!A1834)</f>
        <v>1834</v>
      </c>
      <c r="B1600">
        <v>69736134</v>
      </c>
      <c r="C1600">
        <v>69736121</v>
      </c>
      <c r="D1600">
        <v>121548</v>
      </c>
      <c r="E1600">
        <v>1</v>
      </c>
      <c r="F1600">
        <v>1</v>
      </c>
      <c r="G1600">
        <v>1</v>
      </c>
      <c r="H1600">
        <v>1</v>
      </c>
      <c r="I1600" t="s">
        <v>36</v>
      </c>
      <c r="J1600" t="s">
        <v>3</v>
      </c>
      <c r="K1600" t="s">
        <v>981</v>
      </c>
      <c r="L1600">
        <v>608254</v>
      </c>
      <c r="N1600">
        <v>1013</v>
      </c>
      <c r="O1600" t="s">
        <v>982</v>
      </c>
      <c r="P1600" t="s">
        <v>982</v>
      </c>
      <c r="Q1600">
        <v>1</v>
      </c>
      <c r="X1600">
        <v>0.39</v>
      </c>
      <c r="Y1600">
        <v>0</v>
      </c>
      <c r="Z1600">
        <v>0</v>
      </c>
      <c r="AA1600">
        <v>0</v>
      </c>
      <c r="AB1600">
        <v>0</v>
      </c>
      <c r="AC1600">
        <v>0</v>
      </c>
      <c r="AD1600">
        <v>1</v>
      </c>
      <c r="AE1600">
        <v>2</v>
      </c>
      <c r="AF1600" t="s">
        <v>3</v>
      </c>
      <c r="AG1600">
        <v>0.39</v>
      </c>
      <c r="AH1600">
        <v>2</v>
      </c>
      <c r="AI1600">
        <v>69736123</v>
      </c>
      <c r="AJ1600">
        <v>1562</v>
      </c>
      <c r="AK1600">
        <v>0</v>
      </c>
      <c r="AL1600">
        <v>0</v>
      </c>
      <c r="AM1600">
        <v>0</v>
      </c>
      <c r="AN1600">
        <v>0</v>
      </c>
      <c r="AO1600">
        <v>0</v>
      </c>
      <c r="AP1600">
        <v>0</v>
      </c>
      <c r="AQ1600">
        <v>0</v>
      </c>
      <c r="AR1600">
        <v>0</v>
      </c>
    </row>
    <row r="1601" spans="1:44" x14ac:dyDescent="0.2">
      <c r="A1601">
        <f>ROW(Source!A1834)</f>
        <v>1834</v>
      </c>
      <c r="B1601">
        <v>69736135</v>
      </c>
      <c r="C1601">
        <v>69736121</v>
      </c>
      <c r="D1601">
        <v>27439630</v>
      </c>
      <c r="E1601">
        <v>1</v>
      </c>
      <c r="F1601">
        <v>1</v>
      </c>
      <c r="G1601">
        <v>1</v>
      </c>
      <c r="H1601">
        <v>2</v>
      </c>
      <c r="I1601" t="s">
        <v>986</v>
      </c>
      <c r="J1601" t="s">
        <v>987</v>
      </c>
      <c r="K1601" t="s">
        <v>988</v>
      </c>
      <c r="L1601">
        <v>1368</v>
      </c>
      <c r="N1601">
        <v>1011</v>
      </c>
      <c r="O1601" t="s">
        <v>978</v>
      </c>
      <c r="P1601" t="s">
        <v>978</v>
      </c>
      <c r="Q1601">
        <v>1</v>
      </c>
      <c r="X1601">
        <v>0.39</v>
      </c>
      <c r="Y1601">
        <v>0</v>
      </c>
      <c r="Z1601">
        <v>31.27</v>
      </c>
      <c r="AA1601">
        <v>13.61</v>
      </c>
      <c r="AB1601">
        <v>0</v>
      </c>
      <c r="AC1601">
        <v>0</v>
      </c>
      <c r="AD1601">
        <v>1</v>
      </c>
      <c r="AE1601">
        <v>0</v>
      </c>
      <c r="AF1601" t="s">
        <v>3</v>
      </c>
      <c r="AG1601">
        <v>0.39</v>
      </c>
      <c r="AH1601">
        <v>2</v>
      </c>
      <c r="AI1601">
        <v>69736124</v>
      </c>
      <c r="AJ1601">
        <v>1563</v>
      </c>
      <c r="AK1601">
        <v>0</v>
      </c>
      <c r="AL1601">
        <v>0</v>
      </c>
      <c r="AM1601">
        <v>0</v>
      </c>
      <c r="AN1601">
        <v>0</v>
      </c>
      <c r="AO1601">
        <v>0</v>
      </c>
      <c r="AP1601">
        <v>0</v>
      </c>
      <c r="AQ1601">
        <v>0</v>
      </c>
      <c r="AR1601">
        <v>0</v>
      </c>
    </row>
    <row r="1602" spans="1:44" x14ac:dyDescent="0.2">
      <c r="A1602">
        <f>ROW(Source!A1834)</f>
        <v>1834</v>
      </c>
      <c r="B1602">
        <v>69736136</v>
      </c>
      <c r="C1602">
        <v>69736121</v>
      </c>
      <c r="D1602">
        <v>27440113</v>
      </c>
      <c r="E1602">
        <v>1</v>
      </c>
      <c r="F1602">
        <v>1</v>
      </c>
      <c r="G1602">
        <v>1</v>
      </c>
      <c r="H1602">
        <v>2</v>
      </c>
      <c r="I1602" t="s">
        <v>1032</v>
      </c>
      <c r="J1602" t="s">
        <v>1033</v>
      </c>
      <c r="K1602" t="s">
        <v>1034</v>
      </c>
      <c r="L1602">
        <v>1368</v>
      </c>
      <c r="N1602">
        <v>1011</v>
      </c>
      <c r="O1602" t="s">
        <v>978</v>
      </c>
      <c r="P1602" t="s">
        <v>978</v>
      </c>
      <c r="Q1602">
        <v>1</v>
      </c>
      <c r="X1602">
        <v>8.0500000000000007</v>
      </c>
      <c r="Y1602">
        <v>0</v>
      </c>
      <c r="Z1602">
        <v>29.26</v>
      </c>
      <c r="AA1602">
        <v>0</v>
      </c>
      <c r="AB1602">
        <v>0</v>
      </c>
      <c r="AC1602">
        <v>0</v>
      </c>
      <c r="AD1602">
        <v>1</v>
      </c>
      <c r="AE1602">
        <v>0</v>
      </c>
      <c r="AF1602" t="s">
        <v>3</v>
      </c>
      <c r="AG1602">
        <v>8.0500000000000007</v>
      </c>
      <c r="AH1602">
        <v>2</v>
      </c>
      <c r="AI1602">
        <v>69736125</v>
      </c>
      <c r="AJ1602">
        <v>1564</v>
      </c>
      <c r="AK1602">
        <v>0</v>
      </c>
      <c r="AL1602">
        <v>0</v>
      </c>
      <c r="AM1602">
        <v>0</v>
      </c>
      <c r="AN1602">
        <v>0</v>
      </c>
      <c r="AO1602">
        <v>0</v>
      </c>
      <c r="AP1602">
        <v>0</v>
      </c>
      <c r="AQ1602">
        <v>0</v>
      </c>
      <c r="AR1602">
        <v>0</v>
      </c>
    </row>
    <row r="1603" spans="1:44" x14ac:dyDescent="0.2">
      <c r="A1603">
        <f>ROW(Source!A1834)</f>
        <v>1834</v>
      </c>
      <c r="B1603">
        <v>69736137</v>
      </c>
      <c r="C1603">
        <v>69736121</v>
      </c>
      <c r="D1603">
        <v>27441197</v>
      </c>
      <c r="E1603">
        <v>1</v>
      </c>
      <c r="F1603">
        <v>1</v>
      </c>
      <c r="G1603">
        <v>1</v>
      </c>
      <c r="H1603">
        <v>2</v>
      </c>
      <c r="I1603" t="s">
        <v>1035</v>
      </c>
      <c r="J1603" t="s">
        <v>1036</v>
      </c>
      <c r="K1603" t="s">
        <v>1037</v>
      </c>
      <c r="L1603">
        <v>1368</v>
      </c>
      <c r="N1603">
        <v>1011</v>
      </c>
      <c r="O1603" t="s">
        <v>978</v>
      </c>
      <c r="P1603" t="s">
        <v>978</v>
      </c>
      <c r="Q1603">
        <v>1</v>
      </c>
      <c r="X1603">
        <v>6</v>
      </c>
      <c r="Y1603">
        <v>0</v>
      </c>
      <c r="Z1603">
        <v>2.7</v>
      </c>
      <c r="AA1603">
        <v>0</v>
      </c>
      <c r="AB1603">
        <v>0</v>
      </c>
      <c r="AC1603">
        <v>0</v>
      </c>
      <c r="AD1603">
        <v>1</v>
      </c>
      <c r="AE1603">
        <v>0</v>
      </c>
      <c r="AF1603" t="s">
        <v>3</v>
      </c>
      <c r="AG1603">
        <v>6</v>
      </c>
      <c r="AH1603">
        <v>2</v>
      </c>
      <c r="AI1603">
        <v>69736126</v>
      </c>
      <c r="AJ1603">
        <v>1565</v>
      </c>
      <c r="AK1603">
        <v>0</v>
      </c>
      <c r="AL1603">
        <v>0</v>
      </c>
      <c r="AM1603">
        <v>0</v>
      </c>
      <c r="AN1603">
        <v>0</v>
      </c>
      <c r="AO1603">
        <v>0</v>
      </c>
      <c r="AP1603">
        <v>0</v>
      </c>
      <c r="AQ1603">
        <v>0</v>
      </c>
      <c r="AR1603">
        <v>0</v>
      </c>
    </row>
    <row r="1604" spans="1:44" x14ac:dyDescent="0.2">
      <c r="A1604">
        <f>ROW(Source!A1834)</f>
        <v>1834</v>
      </c>
      <c r="B1604">
        <v>69736138</v>
      </c>
      <c r="C1604">
        <v>69736121</v>
      </c>
      <c r="D1604">
        <v>27441327</v>
      </c>
      <c r="E1604">
        <v>1</v>
      </c>
      <c r="F1604">
        <v>1</v>
      </c>
      <c r="G1604">
        <v>1</v>
      </c>
      <c r="H1604">
        <v>2</v>
      </c>
      <c r="I1604" t="s">
        <v>975</v>
      </c>
      <c r="J1604" t="s">
        <v>976</v>
      </c>
      <c r="K1604" t="s">
        <v>977</v>
      </c>
      <c r="L1604">
        <v>1368</v>
      </c>
      <c r="N1604">
        <v>1011</v>
      </c>
      <c r="O1604" t="s">
        <v>978</v>
      </c>
      <c r="P1604" t="s">
        <v>978</v>
      </c>
      <c r="Q1604">
        <v>1</v>
      </c>
      <c r="X1604">
        <v>0.59</v>
      </c>
      <c r="Y1604">
        <v>0</v>
      </c>
      <c r="Z1604">
        <v>93.37</v>
      </c>
      <c r="AA1604">
        <v>11.69</v>
      </c>
      <c r="AB1604">
        <v>0</v>
      </c>
      <c r="AC1604">
        <v>0</v>
      </c>
      <c r="AD1604">
        <v>1</v>
      </c>
      <c r="AE1604">
        <v>0</v>
      </c>
      <c r="AF1604" t="s">
        <v>3</v>
      </c>
      <c r="AG1604">
        <v>0.59</v>
      </c>
      <c r="AH1604">
        <v>2</v>
      </c>
      <c r="AI1604">
        <v>69736127</v>
      </c>
      <c r="AJ1604">
        <v>1566</v>
      </c>
      <c r="AK1604">
        <v>0</v>
      </c>
      <c r="AL1604">
        <v>0</v>
      </c>
      <c r="AM1604">
        <v>0</v>
      </c>
      <c r="AN1604">
        <v>0</v>
      </c>
      <c r="AO1604">
        <v>0</v>
      </c>
      <c r="AP1604">
        <v>0</v>
      </c>
      <c r="AQ1604">
        <v>0</v>
      </c>
      <c r="AR1604">
        <v>0</v>
      </c>
    </row>
    <row r="1605" spans="1:44" x14ac:dyDescent="0.2">
      <c r="A1605">
        <f>ROW(Source!A1834)</f>
        <v>1834</v>
      </c>
      <c r="B1605">
        <v>69736139</v>
      </c>
      <c r="C1605">
        <v>69736121</v>
      </c>
      <c r="D1605">
        <v>27370860</v>
      </c>
      <c r="E1605">
        <v>1</v>
      </c>
      <c r="F1605">
        <v>1</v>
      </c>
      <c r="G1605">
        <v>1</v>
      </c>
      <c r="H1605">
        <v>3</v>
      </c>
      <c r="I1605" t="s">
        <v>1080</v>
      </c>
      <c r="J1605" t="s">
        <v>1081</v>
      </c>
      <c r="K1605" t="s">
        <v>1082</v>
      </c>
      <c r="L1605">
        <v>1348</v>
      </c>
      <c r="N1605">
        <v>1009</v>
      </c>
      <c r="O1605" t="s">
        <v>78</v>
      </c>
      <c r="P1605" t="s">
        <v>78</v>
      </c>
      <c r="Q1605">
        <v>1000</v>
      </c>
      <c r="X1605">
        <v>1.4E-2</v>
      </c>
      <c r="Y1605">
        <v>1083.3800000000001</v>
      </c>
      <c r="Z1605">
        <v>0</v>
      </c>
      <c r="AA1605">
        <v>0</v>
      </c>
      <c r="AB1605">
        <v>0</v>
      </c>
      <c r="AC1605">
        <v>0</v>
      </c>
      <c r="AD1605">
        <v>1</v>
      </c>
      <c r="AE1605">
        <v>0</v>
      </c>
      <c r="AF1605" t="s">
        <v>3</v>
      </c>
      <c r="AG1605">
        <v>1.4E-2</v>
      </c>
      <c r="AH1605">
        <v>3</v>
      </c>
      <c r="AI1605">
        <v>-1</v>
      </c>
      <c r="AJ1605" t="s">
        <v>3</v>
      </c>
      <c r="AK1605">
        <v>4</v>
      </c>
      <c r="AL1605">
        <v>-15.167320000000002</v>
      </c>
      <c r="AM1605">
        <v>0</v>
      </c>
      <c r="AN1605">
        <v>0</v>
      </c>
      <c r="AO1605">
        <v>0</v>
      </c>
      <c r="AP1605">
        <v>0</v>
      </c>
      <c r="AQ1605">
        <v>0</v>
      </c>
      <c r="AR1605">
        <v>1</v>
      </c>
    </row>
    <row r="1606" spans="1:44" x14ac:dyDescent="0.2">
      <c r="A1606">
        <f>ROW(Source!A1834)</f>
        <v>1834</v>
      </c>
      <c r="B1606">
        <v>69736140</v>
      </c>
      <c r="C1606">
        <v>69736121</v>
      </c>
      <c r="D1606">
        <v>27372116</v>
      </c>
      <c r="E1606">
        <v>1</v>
      </c>
      <c r="F1606">
        <v>1</v>
      </c>
      <c r="G1606">
        <v>1</v>
      </c>
      <c r="H1606">
        <v>3</v>
      </c>
      <c r="I1606" t="s">
        <v>414</v>
      </c>
      <c r="J1606" t="s">
        <v>1076</v>
      </c>
      <c r="K1606" t="s">
        <v>415</v>
      </c>
      <c r="L1606">
        <v>1348</v>
      </c>
      <c r="N1606">
        <v>1009</v>
      </c>
      <c r="O1606" t="s">
        <v>78</v>
      </c>
      <c r="P1606" t="s">
        <v>78</v>
      </c>
      <c r="Q1606">
        <v>1000</v>
      </c>
      <c r="X1606">
        <v>0.28899999999999998</v>
      </c>
      <c r="Y1606">
        <v>1391.4</v>
      </c>
      <c r="Z1606">
        <v>0</v>
      </c>
      <c r="AA1606">
        <v>0</v>
      </c>
      <c r="AB1606">
        <v>0</v>
      </c>
      <c r="AC1606">
        <v>0</v>
      </c>
      <c r="AD1606">
        <v>1</v>
      </c>
      <c r="AE1606">
        <v>0</v>
      </c>
      <c r="AF1606" t="s">
        <v>3</v>
      </c>
      <c r="AG1606">
        <v>0.28899999999999998</v>
      </c>
      <c r="AH1606">
        <v>2</v>
      </c>
      <c r="AI1606">
        <v>69736128</v>
      </c>
      <c r="AJ1606">
        <v>1567</v>
      </c>
      <c r="AK1606">
        <v>3</v>
      </c>
      <c r="AL1606">
        <v>-402.1146</v>
      </c>
      <c r="AM1606">
        <v>0</v>
      </c>
      <c r="AN1606">
        <v>0</v>
      </c>
      <c r="AO1606">
        <v>0</v>
      </c>
      <c r="AP1606">
        <v>0</v>
      </c>
      <c r="AQ1606">
        <v>0</v>
      </c>
      <c r="AR1606">
        <v>1</v>
      </c>
    </row>
    <row r="1607" spans="1:44" x14ac:dyDescent="0.2">
      <c r="A1607">
        <f>ROW(Source!A1834)</f>
        <v>1834</v>
      </c>
      <c r="B1607">
        <v>69736141</v>
      </c>
      <c r="C1607">
        <v>69736121</v>
      </c>
      <c r="D1607">
        <v>27372117</v>
      </c>
      <c r="E1607">
        <v>1</v>
      </c>
      <c r="F1607">
        <v>1</v>
      </c>
      <c r="G1607">
        <v>1</v>
      </c>
      <c r="H1607">
        <v>3</v>
      </c>
      <c r="I1607" t="s">
        <v>419</v>
      </c>
      <c r="J1607" t="s">
        <v>1083</v>
      </c>
      <c r="K1607" t="s">
        <v>420</v>
      </c>
      <c r="L1607">
        <v>1348</v>
      </c>
      <c r="N1607">
        <v>1009</v>
      </c>
      <c r="O1607" t="s">
        <v>78</v>
      </c>
      <c r="P1607" t="s">
        <v>78</v>
      </c>
      <c r="Q1607">
        <v>1000</v>
      </c>
      <c r="X1607">
        <v>5.7000000000000002E-2</v>
      </c>
      <c r="Y1607">
        <v>1534.65</v>
      </c>
      <c r="Z1607">
        <v>0</v>
      </c>
      <c r="AA1607">
        <v>0</v>
      </c>
      <c r="AB1607">
        <v>0</v>
      </c>
      <c r="AC1607">
        <v>0</v>
      </c>
      <c r="AD1607">
        <v>1</v>
      </c>
      <c r="AE1607">
        <v>0</v>
      </c>
      <c r="AF1607" t="s">
        <v>3</v>
      </c>
      <c r="AG1607">
        <v>5.7000000000000002E-2</v>
      </c>
      <c r="AH1607">
        <v>2</v>
      </c>
      <c r="AI1607">
        <v>69736129</v>
      </c>
      <c r="AJ1607">
        <v>1568</v>
      </c>
      <c r="AK1607">
        <v>3</v>
      </c>
      <c r="AL1607">
        <v>-87.47505000000001</v>
      </c>
      <c r="AM1607">
        <v>0</v>
      </c>
      <c r="AN1607">
        <v>0</v>
      </c>
      <c r="AO1607">
        <v>0</v>
      </c>
      <c r="AP1607">
        <v>0</v>
      </c>
      <c r="AQ1607">
        <v>0</v>
      </c>
      <c r="AR1607">
        <v>1</v>
      </c>
    </row>
    <row r="1608" spans="1:44" x14ac:dyDescent="0.2">
      <c r="A1608">
        <f>ROW(Source!A1834)</f>
        <v>1834</v>
      </c>
      <c r="B1608">
        <v>69736142</v>
      </c>
      <c r="C1608">
        <v>69736121</v>
      </c>
      <c r="D1608">
        <v>27373116</v>
      </c>
      <c r="E1608">
        <v>1</v>
      </c>
      <c r="F1608">
        <v>1</v>
      </c>
      <c r="G1608">
        <v>1</v>
      </c>
      <c r="H1608">
        <v>3</v>
      </c>
      <c r="I1608" t="s">
        <v>423</v>
      </c>
      <c r="J1608" t="s">
        <v>1084</v>
      </c>
      <c r="K1608" t="s">
        <v>1085</v>
      </c>
      <c r="L1608">
        <v>1327</v>
      </c>
      <c r="N1608">
        <v>1005</v>
      </c>
      <c r="O1608" t="s">
        <v>56</v>
      </c>
      <c r="P1608" t="s">
        <v>56</v>
      </c>
      <c r="Q1608">
        <v>1</v>
      </c>
      <c r="X1608">
        <v>116</v>
      </c>
      <c r="Y1608">
        <v>5.29</v>
      </c>
      <c r="Z1608">
        <v>0</v>
      </c>
      <c r="AA1608">
        <v>0</v>
      </c>
      <c r="AB1608">
        <v>0</v>
      </c>
      <c r="AC1608">
        <v>0</v>
      </c>
      <c r="AD1608">
        <v>1</v>
      </c>
      <c r="AE1608">
        <v>0</v>
      </c>
      <c r="AF1608" t="s">
        <v>3</v>
      </c>
      <c r="AG1608">
        <v>116</v>
      </c>
      <c r="AH1608">
        <v>2</v>
      </c>
      <c r="AI1608">
        <v>69736130</v>
      </c>
      <c r="AJ1608">
        <v>1569</v>
      </c>
      <c r="AK1608">
        <v>3</v>
      </c>
      <c r="AL1608">
        <v>-613.64</v>
      </c>
      <c r="AM1608">
        <v>0</v>
      </c>
      <c r="AN1608">
        <v>0</v>
      </c>
      <c r="AO1608">
        <v>0</v>
      </c>
      <c r="AP1608">
        <v>0</v>
      </c>
      <c r="AQ1608">
        <v>0</v>
      </c>
      <c r="AR1608">
        <v>1</v>
      </c>
    </row>
    <row r="1609" spans="1:44" x14ac:dyDescent="0.2">
      <c r="A1609">
        <f>ROW(Source!A1834)</f>
        <v>1834</v>
      </c>
      <c r="B1609">
        <v>69736143</v>
      </c>
      <c r="C1609">
        <v>69736121</v>
      </c>
      <c r="D1609">
        <v>27371032</v>
      </c>
      <c r="E1609">
        <v>1</v>
      </c>
      <c r="F1609">
        <v>1</v>
      </c>
      <c r="G1609">
        <v>1</v>
      </c>
      <c r="H1609">
        <v>3</v>
      </c>
      <c r="I1609" t="s">
        <v>428</v>
      </c>
      <c r="J1609" t="s">
        <v>1086</v>
      </c>
      <c r="K1609" t="s">
        <v>429</v>
      </c>
      <c r="L1609">
        <v>1348</v>
      </c>
      <c r="N1609">
        <v>1009</v>
      </c>
      <c r="O1609" t="s">
        <v>78</v>
      </c>
      <c r="P1609" t="s">
        <v>78</v>
      </c>
      <c r="Q1609">
        <v>1000</v>
      </c>
      <c r="X1609">
        <v>9.5000000000000001E-2</v>
      </c>
      <c r="Y1609">
        <v>5646.9</v>
      </c>
      <c r="Z1609">
        <v>0</v>
      </c>
      <c r="AA1609">
        <v>0</v>
      </c>
      <c r="AB1609">
        <v>0</v>
      </c>
      <c r="AC1609">
        <v>0</v>
      </c>
      <c r="AD1609">
        <v>1</v>
      </c>
      <c r="AE1609">
        <v>0</v>
      </c>
      <c r="AF1609" t="s">
        <v>3</v>
      </c>
      <c r="AG1609">
        <v>9.5000000000000001E-2</v>
      </c>
      <c r="AH1609">
        <v>2</v>
      </c>
      <c r="AI1609">
        <v>69736131</v>
      </c>
      <c r="AJ1609">
        <v>1570</v>
      </c>
      <c r="AK1609">
        <v>3</v>
      </c>
      <c r="AL1609">
        <v>-536.45549999999992</v>
      </c>
      <c r="AM1609">
        <v>0</v>
      </c>
      <c r="AN1609">
        <v>0</v>
      </c>
      <c r="AO1609">
        <v>0</v>
      </c>
      <c r="AP1609">
        <v>0</v>
      </c>
      <c r="AQ1609">
        <v>0</v>
      </c>
      <c r="AR1609">
        <v>1</v>
      </c>
    </row>
    <row r="1610" spans="1:44" x14ac:dyDescent="0.2">
      <c r="A1610">
        <f>ROW(Source!A1834)</f>
        <v>1834</v>
      </c>
      <c r="B1610">
        <v>69736144</v>
      </c>
      <c r="C1610">
        <v>69736121</v>
      </c>
      <c r="D1610">
        <v>27371543</v>
      </c>
      <c r="E1610">
        <v>1</v>
      </c>
      <c r="F1610">
        <v>1</v>
      </c>
      <c r="G1610">
        <v>1</v>
      </c>
      <c r="H1610">
        <v>3</v>
      </c>
      <c r="I1610" t="s">
        <v>66</v>
      </c>
      <c r="J1610" t="s">
        <v>267</v>
      </c>
      <c r="K1610" t="s">
        <v>67</v>
      </c>
      <c r="L1610">
        <v>1346</v>
      </c>
      <c r="N1610">
        <v>1009</v>
      </c>
      <c r="O1610" t="s">
        <v>68</v>
      </c>
      <c r="P1610" t="s">
        <v>68</v>
      </c>
      <c r="Q1610">
        <v>1</v>
      </c>
      <c r="X1610">
        <v>0.5</v>
      </c>
      <c r="Y1610">
        <v>1.82</v>
      </c>
      <c r="Z1610">
        <v>0</v>
      </c>
      <c r="AA1610">
        <v>0</v>
      </c>
      <c r="AB1610">
        <v>0</v>
      </c>
      <c r="AC1610">
        <v>0</v>
      </c>
      <c r="AD1610">
        <v>1</v>
      </c>
      <c r="AE1610">
        <v>0</v>
      </c>
      <c r="AF1610" t="s">
        <v>3</v>
      </c>
      <c r="AG1610">
        <v>0.5</v>
      </c>
      <c r="AH1610">
        <v>2</v>
      </c>
      <c r="AI1610">
        <v>69736132</v>
      </c>
      <c r="AJ1610">
        <v>1571</v>
      </c>
      <c r="AK1610">
        <v>3</v>
      </c>
      <c r="AL1610">
        <v>-0.91</v>
      </c>
      <c r="AM1610">
        <v>0</v>
      </c>
      <c r="AN1610">
        <v>0</v>
      </c>
      <c r="AO1610">
        <v>0</v>
      </c>
      <c r="AP1610">
        <v>0</v>
      </c>
      <c r="AQ1610">
        <v>0</v>
      </c>
      <c r="AR1610">
        <v>1</v>
      </c>
    </row>
    <row r="1611" spans="1:44" x14ac:dyDescent="0.2">
      <c r="A1611">
        <f>ROW(Source!A1834)</f>
        <v>1834</v>
      </c>
      <c r="B1611">
        <v>69736145</v>
      </c>
      <c r="C1611">
        <v>69736121</v>
      </c>
      <c r="D1611">
        <v>27386812</v>
      </c>
      <c r="E1611">
        <v>1</v>
      </c>
      <c r="F1611">
        <v>1</v>
      </c>
      <c r="G1611">
        <v>1</v>
      </c>
      <c r="H1611">
        <v>3</v>
      </c>
      <c r="I1611" t="s">
        <v>1087</v>
      </c>
      <c r="J1611" t="s">
        <v>1088</v>
      </c>
      <c r="K1611" t="s">
        <v>1089</v>
      </c>
      <c r="L1611">
        <v>1348</v>
      </c>
      <c r="N1611">
        <v>1009</v>
      </c>
      <c r="O1611" t="s">
        <v>78</v>
      </c>
      <c r="P1611" t="s">
        <v>78</v>
      </c>
      <c r="Q1611">
        <v>1000</v>
      </c>
      <c r="X1611">
        <v>0.23100000000000001</v>
      </c>
      <c r="Y1611">
        <v>727.34</v>
      </c>
      <c r="Z1611">
        <v>0</v>
      </c>
      <c r="AA1611">
        <v>0</v>
      </c>
      <c r="AB1611">
        <v>0</v>
      </c>
      <c r="AC1611">
        <v>0</v>
      </c>
      <c r="AD1611">
        <v>1</v>
      </c>
      <c r="AE1611">
        <v>0</v>
      </c>
      <c r="AF1611" t="s">
        <v>3</v>
      </c>
      <c r="AG1611">
        <v>0.23100000000000001</v>
      </c>
      <c r="AH1611">
        <v>3</v>
      </c>
      <c r="AI1611">
        <v>-1</v>
      </c>
      <c r="AJ1611" t="s">
        <v>3</v>
      </c>
      <c r="AK1611">
        <v>4</v>
      </c>
      <c r="AL1611">
        <v>-168.01554000000002</v>
      </c>
      <c r="AM1611">
        <v>0</v>
      </c>
      <c r="AN1611">
        <v>0</v>
      </c>
      <c r="AO1611">
        <v>0</v>
      </c>
      <c r="AP1611">
        <v>0</v>
      </c>
      <c r="AQ1611">
        <v>0</v>
      </c>
      <c r="AR1611">
        <v>1</v>
      </c>
    </row>
    <row r="1612" spans="1:44" x14ac:dyDescent="0.2">
      <c r="A1612">
        <f>ROW(Source!A1835)</f>
        <v>1835</v>
      </c>
      <c r="B1612">
        <v>69736133</v>
      </c>
      <c r="C1612">
        <v>69736121</v>
      </c>
      <c r="D1612">
        <v>27501160</v>
      </c>
      <c r="E1612">
        <v>1</v>
      </c>
      <c r="F1612">
        <v>1</v>
      </c>
      <c r="G1612">
        <v>1</v>
      </c>
      <c r="H1612">
        <v>1</v>
      </c>
      <c r="I1612" t="s">
        <v>1038</v>
      </c>
      <c r="J1612" t="s">
        <v>3</v>
      </c>
      <c r="K1612" t="s">
        <v>1039</v>
      </c>
      <c r="L1612">
        <v>1369</v>
      </c>
      <c r="N1612">
        <v>1013</v>
      </c>
      <c r="O1612" t="s">
        <v>974</v>
      </c>
      <c r="P1612" t="s">
        <v>974</v>
      </c>
      <c r="Q1612">
        <v>1</v>
      </c>
      <c r="X1612">
        <v>46.18</v>
      </c>
      <c r="Y1612">
        <v>0</v>
      </c>
      <c r="Z1612">
        <v>0</v>
      </c>
      <c r="AA1612">
        <v>0</v>
      </c>
      <c r="AB1612">
        <v>11.37</v>
      </c>
      <c r="AC1612">
        <v>0</v>
      </c>
      <c r="AD1612">
        <v>1</v>
      </c>
      <c r="AE1612">
        <v>1</v>
      </c>
      <c r="AF1612" t="s">
        <v>3</v>
      </c>
      <c r="AG1612">
        <v>46.18</v>
      </c>
      <c r="AH1612">
        <v>2</v>
      </c>
      <c r="AI1612">
        <v>69736122</v>
      </c>
      <c r="AJ1612">
        <v>1572</v>
      </c>
      <c r="AK1612">
        <v>0</v>
      </c>
      <c r="AL1612">
        <v>0</v>
      </c>
      <c r="AM1612">
        <v>0</v>
      </c>
      <c r="AN1612">
        <v>0</v>
      </c>
      <c r="AO1612">
        <v>0</v>
      </c>
      <c r="AP1612">
        <v>0</v>
      </c>
      <c r="AQ1612">
        <v>0</v>
      </c>
      <c r="AR1612">
        <v>0</v>
      </c>
    </row>
    <row r="1613" spans="1:44" x14ac:dyDescent="0.2">
      <c r="A1613">
        <f>ROW(Source!A1835)</f>
        <v>1835</v>
      </c>
      <c r="B1613">
        <v>69736134</v>
      </c>
      <c r="C1613">
        <v>69736121</v>
      </c>
      <c r="D1613">
        <v>121548</v>
      </c>
      <c r="E1613">
        <v>1</v>
      </c>
      <c r="F1613">
        <v>1</v>
      </c>
      <c r="G1613">
        <v>1</v>
      </c>
      <c r="H1613">
        <v>1</v>
      </c>
      <c r="I1613" t="s">
        <v>36</v>
      </c>
      <c r="J1613" t="s">
        <v>3</v>
      </c>
      <c r="K1613" t="s">
        <v>981</v>
      </c>
      <c r="L1613">
        <v>608254</v>
      </c>
      <c r="N1613">
        <v>1013</v>
      </c>
      <c r="O1613" t="s">
        <v>982</v>
      </c>
      <c r="P1613" t="s">
        <v>982</v>
      </c>
      <c r="Q1613">
        <v>1</v>
      </c>
      <c r="X1613">
        <v>0.39</v>
      </c>
      <c r="Y1613">
        <v>0</v>
      </c>
      <c r="Z1613">
        <v>0</v>
      </c>
      <c r="AA1613">
        <v>0</v>
      </c>
      <c r="AB1613">
        <v>0</v>
      </c>
      <c r="AC1613">
        <v>0</v>
      </c>
      <c r="AD1613">
        <v>1</v>
      </c>
      <c r="AE1613">
        <v>2</v>
      </c>
      <c r="AF1613" t="s">
        <v>3</v>
      </c>
      <c r="AG1613">
        <v>0.39</v>
      </c>
      <c r="AH1613">
        <v>2</v>
      </c>
      <c r="AI1613">
        <v>69736123</v>
      </c>
      <c r="AJ1613">
        <v>1573</v>
      </c>
      <c r="AK1613">
        <v>0</v>
      </c>
      <c r="AL1613">
        <v>0</v>
      </c>
      <c r="AM1613">
        <v>0</v>
      </c>
      <c r="AN1613">
        <v>0</v>
      </c>
      <c r="AO1613">
        <v>0</v>
      </c>
      <c r="AP1613">
        <v>0</v>
      </c>
      <c r="AQ1613">
        <v>0</v>
      </c>
      <c r="AR1613">
        <v>0</v>
      </c>
    </row>
    <row r="1614" spans="1:44" x14ac:dyDescent="0.2">
      <c r="A1614">
        <f>ROW(Source!A1835)</f>
        <v>1835</v>
      </c>
      <c r="B1614">
        <v>69736135</v>
      </c>
      <c r="C1614">
        <v>69736121</v>
      </c>
      <c r="D1614">
        <v>27439630</v>
      </c>
      <c r="E1614">
        <v>1</v>
      </c>
      <c r="F1614">
        <v>1</v>
      </c>
      <c r="G1614">
        <v>1</v>
      </c>
      <c r="H1614">
        <v>2</v>
      </c>
      <c r="I1614" t="s">
        <v>986</v>
      </c>
      <c r="J1614" t="s">
        <v>987</v>
      </c>
      <c r="K1614" t="s">
        <v>988</v>
      </c>
      <c r="L1614">
        <v>1368</v>
      </c>
      <c r="N1614">
        <v>1011</v>
      </c>
      <c r="O1614" t="s">
        <v>978</v>
      </c>
      <c r="P1614" t="s">
        <v>978</v>
      </c>
      <c r="Q1614">
        <v>1</v>
      </c>
      <c r="X1614">
        <v>0.39</v>
      </c>
      <c r="Y1614">
        <v>0</v>
      </c>
      <c r="Z1614">
        <v>31.27</v>
      </c>
      <c r="AA1614">
        <v>13.61</v>
      </c>
      <c r="AB1614">
        <v>0</v>
      </c>
      <c r="AC1614">
        <v>0</v>
      </c>
      <c r="AD1614">
        <v>1</v>
      </c>
      <c r="AE1614">
        <v>0</v>
      </c>
      <c r="AF1614" t="s">
        <v>3</v>
      </c>
      <c r="AG1614">
        <v>0.39</v>
      </c>
      <c r="AH1614">
        <v>2</v>
      </c>
      <c r="AI1614">
        <v>69736124</v>
      </c>
      <c r="AJ1614">
        <v>1574</v>
      </c>
      <c r="AK1614">
        <v>0</v>
      </c>
      <c r="AL1614">
        <v>0</v>
      </c>
      <c r="AM1614">
        <v>0</v>
      </c>
      <c r="AN1614">
        <v>0</v>
      </c>
      <c r="AO1614">
        <v>0</v>
      </c>
      <c r="AP1614">
        <v>0</v>
      </c>
      <c r="AQ1614">
        <v>0</v>
      </c>
      <c r="AR1614">
        <v>0</v>
      </c>
    </row>
    <row r="1615" spans="1:44" x14ac:dyDescent="0.2">
      <c r="A1615">
        <f>ROW(Source!A1835)</f>
        <v>1835</v>
      </c>
      <c r="B1615">
        <v>69736136</v>
      </c>
      <c r="C1615">
        <v>69736121</v>
      </c>
      <c r="D1615">
        <v>27440113</v>
      </c>
      <c r="E1615">
        <v>1</v>
      </c>
      <c r="F1615">
        <v>1</v>
      </c>
      <c r="G1615">
        <v>1</v>
      </c>
      <c r="H1615">
        <v>2</v>
      </c>
      <c r="I1615" t="s">
        <v>1032</v>
      </c>
      <c r="J1615" t="s">
        <v>1033</v>
      </c>
      <c r="K1615" t="s">
        <v>1034</v>
      </c>
      <c r="L1615">
        <v>1368</v>
      </c>
      <c r="N1615">
        <v>1011</v>
      </c>
      <c r="O1615" t="s">
        <v>978</v>
      </c>
      <c r="P1615" t="s">
        <v>978</v>
      </c>
      <c r="Q1615">
        <v>1</v>
      </c>
      <c r="X1615">
        <v>8.0500000000000007</v>
      </c>
      <c r="Y1615">
        <v>0</v>
      </c>
      <c r="Z1615">
        <v>29.26</v>
      </c>
      <c r="AA1615">
        <v>0</v>
      </c>
      <c r="AB1615">
        <v>0</v>
      </c>
      <c r="AC1615">
        <v>0</v>
      </c>
      <c r="AD1615">
        <v>1</v>
      </c>
      <c r="AE1615">
        <v>0</v>
      </c>
      <c r="AF1615" t="s">
        <v>3</v>
      </c>
      <c r="AG1615">
        <v>8.0500000000000007</v>
      </c>
      <c r="AH1615">
        <v>2</v>
      </c>
      <c r="AI1615">
        <v>69736125</v>
      </c>
      <c r="AJ1615">
        <v>1575</v>
      </c>
      <c r="AK1615">
        <v>0</v>
      </c>
      <c r="AL1615">
        <v>0</v>
      </c>
      <c r="AM1615">
        <v>0</v>
      </c>
      <c r="AN1615">
        <v>0</v>
      </c>
      <c r="AO1615">
        <v>0</v>
      </c>
      <c r="AP1615">
        <v>0</v>
      </c>
      <c r="AQ1615">
        <v>0</v>
      </c>
      <c r="AR1615">
        <v>0</v>
      </c>
    </row>
    <row r="1616" spans="1:44" x14ac:dyDescent="0.2">
      <c r="A1616">
        <f>ROW(Source!A1835)</f>
        <v>1835</v>
      </c>
      <c r="B1616">
        <v>69736137</v>
      </c>
      <c r="C1616">
        <v>69736121</v>
      </c>
      <c r="D1616">
        <v>27441197</v>
      </c>
      <c r="E1616">
        <v>1</v>
      </c>
      <c r="F1616">
        <v>1</v>
      </c>
      <c r="G1616">
        <v>1</v>
      </c>
      <c r="H1616">
        <v>2</v>
      </c>
      <c r="I1616" t="s">
        <v>1035</v>
      </c>
      <c r="J1616" t="s">
        <v>1036</v>
      </c>
      <c r="K1616" t="s">
        <v>1037</v>
      </c>
      <c r="L1616">
        <v>1368</v>
      </c>
      <c r="N1616">
        <v>1011</v>
      </c>
      <c r="O1616" t="s">
        <v>978</v>
      </c>
      <c r="P1616" t="s">
        <v>978</v>
      </c>
      <c r="Q1616">
        <v>1</v>
      </c>
      <c r="X1616">
        <v>6</v>
      </c>
      <c r="Y1616">
        <v>0</v>
      </c>
      <c r="Z1616">
        <v>2.7</v>
      </c>
      <c r="AA1616">
        <v>0</v>
      </c>
      <c r="AB1616">
        <v>0</v>
      </c>
      <c r="AC1616">
        <v>0</v>
      </c>
      <c r="AD1616">
        <v>1</v>
      </c>
      <c r="AE1616">
        <v>0</v>
      </c>
      <c r="AF1616" t="s">
        <v>3</v>
      </c>
      <c r="AG1616">
        <v>6</v>
      </c>
      <c r="AH1616">
        <v>2</v>
      </c>
      <c r="AI1616">
        <v>69736126</v>
      </c>
      <c r="AJ1616">
        <v>1576</v>
      </c>
      <c r="AK1616">
        <v>0</v>
      </c>
      <c r="AL1616">
        <v>0</v>
      </c>
      <c r="AM1616">
        <v>0</v>
      </c>
      <c r="AN1616">
        <v>0</v>
      </c>
      <c r="AO1616">
        <v>0</v>
      </c>
      <c r="AP1616">
        <v>0</v>
      </c>
      <c r="AQ1616">
        <v>0</v>
      </c>
      <c r="AR1616">
        <v>0</v>
      </c>
    </row>
    <row r="1617" spans="1:44" x14ac:dyDescent="0.2">
      <c r="A1617">
        <f>ROW(Source!A1835)</f>
        <v>1835</v>
      </c>
      <c r="B1617">
        <v>69736138</v>
      </c>
      <c r="C1617">
        <v>69736121</v>
      </c>
      <c r="D1617">
        <v>27441327</v>
      </c>
      <c r="E1617">
        <v>1</v>
      </c>
      <c r="F1617">
        <v>1</v>
      </c>
      <c r="G1617">
        <v>1</v>
      </c>
      <c r="H1617">
        <v>2</v>
      </c>
      <c r="I1617" t="s">
        <v>975</v>
      </c>
      <c r="J1617" t="s">
        <v>976</v>
      </c>
      <c r="K1617" t="s">
        <v>977</v>
      </c>
      <c r="L1617">
        <v>1368</v>
      </c>
      <c r="N1617">
        <v>1011</v>
      </c>
      <c r="O1617" t="s">
        <v>978</v>
      </c>
      <c r="P1617" t="s">
        <v>978</v>
      </c>
      <c r="Q1617">
        <v>1</v>
      </c>
      <c r="X1617">
        <v>0.59</v>
      </c>
      <c r="Y1617">
        <v>0</v>
      </c>
      <c r="Z1617">
        <v>93.37</v>
      </c>
      <c r="AA1617">
        <v>11.69</v>
      </c>
      <c r="AB1617">
        <v>0</v>
      </c>
      <c r="AC1617">
        <v>0</v>
      </c>
      <c r="AD1617">
        <v>1</v>
      </c>
      <c r="AE1617">
        <v>0</v>
      </c>
      <c r="AF1617" t="s">
        <v>3</v>
      </c>
      <c r="AG1617">
        <v>0.59</v>
      </c>
      <c r="AH1617">
        <v>2</v>
      </c>
      <c r="AI1617">
        <v>69736127</v>
      </c>
      <c r="AJ1617">
        <v>1577</v>
      </c>
      <c r="AK1617">
        <v>0</v>
      </c>
      <c r="AL1617">
        <v>0</v>
      </c>
      <c r="AM1617">
        <v>0</v>
      </c>
      <c r="AN1617">
        <v>0</v>
      </c>
      <c r="AO1617">
        <v>0</v>
      </c>
      <c r="AP1617">
        <v>0</v>
      </c>
      <c r="AQ1617">
        <v>0</v>
      </c>
      <c r="AR1617">
        <v>0</v>
      </c>
    </row>
    <row r="1618" spans="1:44" x14ac:dyDescent="0.2">
      <c r="A1618">
        <f>ROW(Source!A1835)</f>
        <v>1835</v>
      </c>
      <c r="B1618">
        <v>69736139</v>
      </c>
      <c r="C1618">
        <v>69736121</v>
      </c>
      <c r="D1618">
        <v>27370860</v>
      </c>
      <c r="E1618">
        <v>1</v>
      </c>
      <c r="F1618">
        <v>1</v>
      </c>
      <c r="G1618">
        <v>1</v>
      </c>
      <c r="H1618">
        <v>3</v>
      </c>
      <c r="I1618" t="s">
        <v>1080</v>
      </c>
      <c r="J1618" t="s">
        <v>1081</v>
      </c>
      <c r="K1618" t="s">
        <v>1082</v>
      </c>
      <c r="L1618">
        <v>1348</v>
      </c>
      <c r="N1618">
        <v>1009</v>
      </c>
      <c r="O1618" t="s">
        <v>78</v>
      </c>
      <c r="P1618" t="s">
        <v>78</v>
      </c>
      <c r="Q1618">
        <v>1000</v>
      </c>
      <c r="X1618">
        <v>1.4E-2</v>
      </c>
      <c r="Y1618">
        <v>1083.3800000000001</v>
      </c>
      <c r="Z1618">
        <v>0</v>
      </c>
      <c r="AA1618">
        <v>0</v>
      </c>
      <c r="AB1618">
        <v>0</v>
      </c>
      <c r="AC1618">
        <v>0</v>
      </c>
      <c r="AD1618">
        <v>1</v>
      </c>
      <c r="AE1618">
        <v>0</v>
      </c>
      <c r="AF1618" t="s">
        <v>3</v>
      </c>
      <c r="AG1618">
        <v>1.4E-2</v>
      </c>
      <c r="AH1618">
        <v>3</v>
      </c>
      <c r="AI1618">
        <v>-1</v>
      </c>
      <c r="AJ1618" t="s">
        <v>3</v>
      </c>
      <c r="AK1618">
        <v>4</v>
      </c>
      <c r="AL1618">
        <v>-15.167320000000002</v>
      </c>
      <c r="AM1618">
        <v>0</v>
      </c>
      <c r="AN1618">
        <v>0</v>
      </c>
      <c r="AO1618">
        <v>0</v>
      </c>
      <c r="AP1618">
        <v>0</v>
      </c>
      <c r="AQ1618">
        <v>0</v>
      </c>
      <c r="AR1618">
        <v>1</v>
      </c>
    </row>
    <row r="1619" spans="1:44" x14ac:dyDescent="0.2">
      <c r="A1619">
        <f>ROW(Source!A1835)</f>
        <v>1835</v>
      </c>
      <c r="B1619">
        <v>69736140</v>
      </c>
      <c r="C1619">
        <v>69736121</v>
      </c>
      <c r="D1619">
        <v>27372116</v>
      </c>
      <c r="E1619">
        <v>1</v>
      </c>
      <c r="F1619">
        <v>1</v>
      </c>
      <c r="G1619">
        <v>1</v>
      </c>
      <c r="H1619">
        <v>3</v>
      </c>
      <c r="I1619" t="s">
        <v>414</v>
      </c>
      <c r="J1619" t="s">
        <v>1076</v>
      </c>
      <c r="K1619" t="s">
        <v>415</v>
      </c>
      <c r="L1619">
        <v>1348</v>
      </c>
      <c r="N1619">
        <v>1009</v>
      </c>
      <c r="O1619" t="s">
        <v>78</v>
      </c>
      <c r="P1619" t="s">
        <v>78</v>
      </c>
      <c r="Q1619">
        <v>1000</v>
      </c>
      <c r="X1619">
        <v>0.28899999999999998</v>
      </c>
      <c r="Y1619">
        <v>1391.4</v>
      </c>
      <c r="Z1619">
        <v>0</v>
      </c>
      <c r="AA1619">
        <v>0</v>
      </c>
      <c r="AB1619">
        <v>0</v>
      </c>
      <c r="AC1619">
        <v>0</v>
      </c>
      <c r="AD1619">
        <v>1</v>
      </c>
      <c r="AE1619">
        <v>0</v>
      </c>
      <c r="AF1619" t="s">
        <v>3</v>
      </c>
      <c r="AG1619">
        <v>0.28899999999999998</v>
      </c>
      <c r="AH1619">
        <v>2</v>
      </c>
      <c r="AI1619">
        <v>69736128</v>
      </c>
      <c r="AJ1619">
        <v>1578</v>
      </c>
      <c r="AK1619">
        <v>3</v>
      </c>
      <c r="AL1619">
        <v>-402.1146</v>
      </c>
      <c r="AM1619">
        <v>0</v>
      </c>
      <c r="AN1619">
        <v>0</v>
      </c>
      <c r="AO1619">
        <v>0</v>
      </c>
      <c r="AP1619">
        <v>0</v>
      </c>
      <c r="AQ1619">
        <v>0</v>
      </c>
      <c r="AR1619">
        <v>1</v>
      </c>
    </row>
    <row r="1620" spans="1:44" x14ac:dyDescent="0.2">
      <c r="A1620">
        <f>ROW(Source!A1835)</f>
        <v>1835</v>
      </c>
      <c r="B1620">
        <v>69736141</v>
      </c>
      <c r="C1620">
        <v>69736121</v>
      </c>
      <c r="D1620">
        <v>27372117</v>
      </c>
      <c r="E1620">
        <v>1</v>
      </c>
      <c r="F1620">
        <v>1</v>
      </c>
      <c r="G1620">
        <v>1</v>
      </c>
      <c r="H1620">
        <v>3</v>
      </c>
      <c r="I1620" t="s">
        <v>419</v>
      </c>
      <c r="J1620" t="s">
        <v>1083</v>
      </c>
      <c r="K1620" t="s">
        <v>420</v>
      </c>
      <c r="L1620">
        <v>1348</v>
      </c>
      <c r="N1620">
        <v>1009</v>
      </c>
      <c r="O1620" t="s">
        <v>78</v>
      </c>
      <c r="P1620" t="s">
        <v>78</v>
      </c>
      <c r="Q1620">
        <v>1000</v>
      </c>
      <c r="X1620">
        <v>5.7000000000000002E-2</v>
      </c>
      <c r="Y1620">
        <v>1534.65</v>
      </c>
      <c r="Z1620">
        <v>0</v>
      </c>
      <c r="AA1620">
        <v>0</v>
      </c>
      <c r="AB1620">
        <v>0</v>
      </c>
      <c r="AC1620">
        <v>0</v>
      </c>
      <c r="AD1620">
        <v>1</v>
      </c>
      <c r="AE1620">
        <v>0</v>
      </c>
      <c r="AF1620" t="s">
        <v>3</v>
      </c>
      <c r="AG1620">
        <v>5.7000000000000002E-2</v>
      </c>
      <c r="AH1620">
        <v>2</v>
      </c>
      <c r="AI1620">
        <v>69736129</v>
      </c>
      <c r="AJ1620">
        <v>1579</v>
      </c>
      <c r="AK1620">
        <v>3</v>
      </c>
      <c r="AL1620">
        <v>-87.47505000000001</v>
      </c>
      <c r="AM1620">
        <v>0</v>
      </c>
      <c r="AN1620">
        <v>0</v>
      </c>
      <c r="AO1620">
        <v>0</v>
      </c>
      <c r="AP1620">
        <v>0</v>
      </c>
      <c r="AQ1620">
        <v>0</v>
      </c>
      <c r="AR1620">
        <v>1</v>
      </c>
    </row>
    <row r="1621" spans="1:44" x14ac:dyDescent="0.2">
      <c r="A1621">
        <f>ROW(Source!A1835)</f>
        <v>1835</v>
      </c>
      <c r="B1621">
        <v>69736142</v>
      </c>
      <c r="C1621">
        <v>69736121</v>
      </c>
      <c r="D1621">
        <v>27373116</v>
      </c>
      <c r="E1621">
        <v>1</v>
      </c>
      <c r="F1621">
        <v>1</v>
      </c>
      <c r="G1621">
        <v>1</v>
      </c>
      <c r="H1621">
        <v>3</v>
      </c>
      <c r="I1621" t="s">
        <v>423</v>
      </c>
      <c r="J1621" t="s">
        <v>1084</v>
      </c>
      <c r="K1621" t="s">
        <v>1085</v>
      </c>
      <c r="L1621">
        <v>1327</v>
      </c>
      <c r="N1621">
        <v>1005</v>
      </c>
      <c r="O1621" t="s">
        <v>56</v>
      </c>
      <c r="P1621" t="s">
        <v>56</v>
      </c>
      <c r="Q1621">
        <v>1</v>
      </c>
      <c r="X1621">
        <v>116</v>
      </c>
      <c r="Y1621">
        <v>5.29</v>
      </c>
      <c r="Z1621">
        <v>0</v>
      </c>
      <c r="AA1621">
        <v>0</v>
      </c>
      <c r="AB1621">
        <v>0</v>
      </c>
      <c r="AC1621">
        <v>0</v>
      </c>
      <c r="AD1621">
        <v>1</v>
      </c>
      <c r="AE1621">
        <v>0</v>
      </c>
      <c r="AF1621" t="s">
        <v>3</v>
      </c>
      <c r="AG1621">
        <v>116</v>
      </c>
      <c r="AH1621">
        <v>2</v>
      </c>
      <c r="AI1621">
        <v>69736130</v>
      </c>
      <c r="AJ1621">
        <v>1580</v>
      </c>
      <c r="AK1621">
        <v>3</v>
      </c>
      <c r="AL1621">
        <v>-613.64</v>
      </c>
      <c r="AM1621">
        <v>0</v>
      </c>
      <c r="AN1621">
        <v>0</v>
      </c>
      <c r="AO1621">
        <v>0</v>
      </c>
      <c r="AP1621">
        <v>0</v>
      </c>
      <c r="AQ1621">
        <v>0</v>
      </c>
      <c r="AR1621">
        <v>1</v>
      </c>
    </row>
    <row r="1622" spans="1:44" x14ac:dyDescent="0.2">
      <c r="A1622">
        <f>ROW(Source!A1835)</f>
        <v>1835</v>
      </c>
      <c r="B1622">
        <v>69736143</v>
      </c>
      <c r="C1622">
        <v>69736121</v>
      </c>
      <c r="D1622">
        <v>27371032</v>
      </c>
      <c r="E1622">
        <v>1</v>
      </c>
      <c r="F1622">
        <v>1</v>
      </c>
      <c r="G1622">
        <v>1</v>
      </c>
      <c r="H1622">
        <v>3</v>
      </c>
      <c r="I1622" t="s">
        <v>428</v>
      </c>
      <c r="J1622" t="s">
        <v>1086</v>
      </c>
      <c r="K1622" t="s">
        <v>429</v>
      </c>
      <c r="L1622">
        <v>1348</v>
      </c>
      <c r="N1622">
        <v>1009</v>
      </c>
      <c r="O1622" t="s">
        <v>78</v>
      </c>
      <c r="P1622" t="s">
        <v>78</v>
      </c>
      <c r="Q1622">
        <v>1000</v>
      </c>
      <c r="X1622">
        <v>9.5000000000000001E-2</v>
      </c>
      <c r="Y1622">
        <v>5646.9</v>
      </c>
      <c r="Z1622">
        <v>0</v>
      </c>
      <c r="AA1622">
        <v>0</v>
      </c>
      <c r="AB1622">
        <v>0</v>
      </c>
      <c r="AC1622">
        <v>0</v>
      </c>
      <c r="AD1622">
        <v>1</v>
      </c>
      <c r="AE1622">
        <v>0</v>
      </c>
      <c r="AF1622" t="s">
        <v>3</v>
      </c>
      <c r="AG1622">
        <v>9.5000000000000001E-2</v>
      </c>
      <c r="AH1622">
        <v>2</v>
      </c>
      <c r="AI1622">
        <v>69736131</v>
      </c>
      <c r="AJ1622">
        <v>1581</v>
      </c>
      <c r="AK1622">
        <v>3</v>
      </c>
      <c r="AL1622">
        <v>-536.45549999999992</v>
      </c>
      <c r="AM1622">
        <v>0</v>
      </c>
      <c r="AN1622">
        <v>0</v>
      </c>
      <c r="AO1622">
        <v>0</v>
      </c>
      <c r="AP1622">
        <v>0</v>
      </c>
      <c r="AQ1622">
        <v>0</v>
      </c>
      <c r="AR1622">
        <v>1</v>
      </c>
    </row>
    <row r="1623" spans="1:44" x14ac:dyDescent="0.2">
      <c r="A1623">
        <f>ROW(Source!A1835)</f>
        <v>1835</v>
      </c>
      <c r="B1623">
        <v>69736144</v>
      </c>
      <c r="C1623">
        <v>69736121</v>
      </c>
      <c r="D1623">
        <v>27371543</v>
      </c>
      <c r="E1623">
        <v>1</v>
      </c>
      <c r="F1623">
        <v>1</v>
      </c>
      <c r="G1623">
        <v>1</v>
      </c>
      <c r="H1623">
        <v>3</v>
      </c>
      <c r="I1623" t="s">
        <v>66</v>
      </c>
      <c r="J1623" t="s">
        <v>267</v>
      </c>
      <c r="K1623" t="s">
        <v>67</v>
      </c>
      <c r="L1623">
        <v>1346</v>
      </c>
      <c r="N1623">
        <v>1009</v>
      </c>
      <c r="O1623" t="s">
        <v>68</v>
      </c>
      <c r="P1623" t="s">
        <v>68</v>
      </c>
      <c r="Q1623">
        <v>1</v>
      </c>
      <c r="X1623">
        <v>0.5</v>
      </c>
      <c r="Y1623">
        <v>1.82</v>
      </c>
      <c r="Z1623">
        <v>0</v>
      </c>
      <c r="AA1623">
        <v>0</v>
      </c>
      <c r="AB1623">
        <v>0</v>
      </c>
      <c r="AC1623">
        <v>0</v>
      </c>
      <c r="AD1623">
        <v>1</v>
      </c>
      <c r="AE1623">
        <v>0</v>
      </c>
      <c r="AF1623" t="s">
        <v>3</v>
      </c>
      <c r="AG1623">
        <v>0.5</v>
      </c>
      <c r="AH1623">
        <v>2</v>
      </c>
      <c r="AI1623">
        <v>69736132</v>
      </c>
      <c r="AJ1623">
        <v>1582</v>
      </c>
      <c r="AK1623">
        <v>3</v>
      </c>
      <c r="AL1623">
        <v>-0.91</v>
      </c>
      <c r="AM1623">
        <v>0</v>
      </c>
      <c r="AN1623">
        <v>0</v>
      </c>
      <c r="AO1623">
        <v>0</v>
      </c>
      <c r="AP1623">
        <v>0</v>
      </c>
      <c r="AQ1623">
        <v>0</v>
      </c>
      <c r="AR1623">
        <v>1</v>
      </c>
    </row>
    <row r="1624" spans="1:44" x14ac:dyDescent="0.2">
      <c r="A1624">
        <f>ROW(Source!A1835)</f>
        <v>1835</v>
      </c>
      <c r="B1624">
        <v>69736145</v>
      </c>
      <c r="C1624">
        <v>69736121</v>
      </c>
      <c r="D1624">
        <v>27386812</v>
      </c>
      <c r="E1624">
        <v>1</v>
      </c>
      <c r="F1624">
        <v>1</v>
      </c>
      <c r="G1624">
        <v>1</v>
      </c>
      <c r="H1624">
        <v>3</v>
      </c>
      <c r="I1624" t="s">
        <v>1087</v>
      </c>
      <c r="J1624" t="s">
        <v>1088</v>
      </c>
      <c r="K1624" t="s">
        <v>1089</v>
      </c>
      <c r="L1624">
        <v>1348</v>
      </c>
      <c r="N1624">
        <v>1009</v>
      </c>
      <c r="O1624" t="s">
        <v>78</v>
      </c>
      <c r="P1624" t="s">
        <v>78</v>
      </c>
      <c r="Q1624">
        <v>1000</v>
      </c>
      <c r="X1624">
        <v>0.23100000000000001</v>
      </c>
      <c r="Y1624">
        <v>727.34</v>
      </c>
      <c r="Z1624">
        <v>0</v>
      </c>
      <c r="AA1624">
        <v>0</v>
      </c>
      <c r="AB1624">
        <v>0</v>
      </c>
      <c r="AC1624">
        <v>0</v>
      </c>
      <c r="AD1624">
        <v>1</v>
      </c>
      <c r="AE1624">
        <v>0</v>
      </c>
      <c r="AF1624" t="s">
        <v>3</v>
      </c>
      <c r="AG1624">
        <v>0.23100000000000001</v>
      </c>
      <c r="AH1624">
        <v>3</v>
      </c>
      <c r="AI1624">
        <v>-1</v>
      </c>
      <c r="AJ1624" t="s">
        <v>3</v>
      </c>
      <c r="AK1624">
        <v>4</v>
      </c>
      <c r="AL1624">
        <v>-168.01554000000002</v>
      </c>
      <c r="AM1624">
        <v>0</v>
      </c>
      <c r="AN1624">
        <v>0</v>
      </c>
      <c r="AO1624">
        <v>0</v>
      </c>
      <c r="AP1624">
        <v>0</v>
      </c>
      <c r="AQ1624">
        <v>0</v>
      </c>
      <c r="AR1624">
        <v>1</v>
      </c>
    </row>
    <row r="1625" spans="1:44" x14ac:dyDescent="0.2">
      <c r="A1625">
        <f>ROW(Source!A1846)</f>
        <v>1846</v>
      </c>
      <c r="B1625">
        <v>69736162</v>
      </c>
      <c r="C1625">
        <v>69736151</v>
      </c>
      <c r="D1625">
        <v>27501160</v>
      </c>
      <c r="E1625">
        <v>1</v>
      </c>
      <c r="F1625">
        <v>1</v>
      </c>
      <c r="G1625">
        <v>1</v>
      </c>
      <c r="H1625">
        <v>1</v>
      </c>
      <c r="I1625" t="s">
        <v>1038</v>
      </c>
      <c r="J1625" t="s">
        <v>3</v>
      </c>
      <c r="K1625" t="s">
        <v>1039</v>
      </c>
      <c r="L1625">
        <v>1369</v>
      </c>
      <c r="N1625">
        <v>1013</v>
      </c>
      <c r="O1625" t="s">
        <v>974</v>
      </c>
      <c r="P1625" t="s">
        <v>974</v>
      </c>
      <c r="Q1625">
        <v>1</v>
      </c>
      <c r="X1625">
        <v>27.86</v>
      </c>
      <c r="Y1625">
        <v>0</v>
      </c>
      <c r="Z1625">
        <v>0</v>
      </c>
      <c r="AA1625">
        <v>0</v>
      </c>
      <c r="AB1625">
        <v>11.37</v>
      </c>
      <c r="AC1625">
        <v>0</v>
      </c>
      <c r="AD1625">
        <v>1</v>
      </c>
      <c r="AE1625">
        <v>1</v>
      </c>
      <c r="AF1625" t="s">
        <v>3</v>
      </c>
      <c r="AG1625">
        <v>27.86</v>
      </c>
      <c r="AH1625">
        <v>2</v>
      </c>
      <c r="AI1625">
        <v>69736152</v>
      </c>
      <c r="AJ1625">
        <v>1583</v>
      </c>
      <c r="AK1625">
        <v>0</v>
      </c>
      <c r="AL1625">
        <v>0</v>
      </c>
      <c r="AM1625">
        <v>0</v>
      </c>
      <c r="AN1625">
        <v>0</v>
      </c>
      <c r="AO1625">
        <v>0</v>
      </c>
      <c r="AP1625">
        <v>0</v>
      </c>
      <c r="AQ1625">
        <v>0</v>
      </c>
      <c r="AR1625">
        <v>0</v>
      </c>
    </row>
    <row r="1626" spans="1:44" x14ac:dyDescent="0.2">
      <c r="A1626">
        <f>ROW(Source!A1846)</f>
        <v>1846</v>
      </c>
      <c r="B1626">
        <v>69736163</v>
      </c>
      <c r="C1626">
        <v>69736151</v>
      </c>
      <c r="D1626">
        <v>121548</v>
      </c>
      <c r="E1626">
        <v>1</v>
      </c>
      <c r="F1626">
        <v>1</v>
      </c>
      <c r="G1626">
        <v>1</v>
      </c>
      <c r="H1626">
        <v>1</v>
      </c>
      <c r="I1626" t="s">
        <v>36</v>
      </c>
      <c r="J1626" t="s">
        <v>3</v>
      </c>
      <c r="K1626" t="s">
        <v>981</v>
      </c>
      <c r="L1626">
        <v>608254</v>
      </c>
      <c r="N1626">
        <v>1013</v>
      </c>
      <c r="O1626" t="s">
        <v>982</v>
      </c>
      <c r="P1626" t="s">
        <v>982</v>
      </c>
      <c r="Q1626">
        <v>1</v>
      </c>
      <c r="X1626">
        <v>0.23</v>
      </c>
      <c r="Y1626">
        <v>0</v>
      </c>
      <c r="Z1626">
        <v>0</v>
      </c>
      <c r="AA1626">
        <v>0</v>
      </c>
      <c r="AB1626">
        <v>0</v>
      </c>
      <c r="AC1626">
        <v>0</v>
      </c>
      <c r="AD1626">
        <v>1</v>
      </c>
      <c r="AE1626">
        <v>2</v>
      </c>
      <c r="AF1626" t="s">
        <v>3</v>
      </c>
      <c r="AG1626">
        <v>0.23</v>
      </c>
      <c r="AH1626">
        <v>2</v>
      </c>
      <c r="AI1626">
        <v>69736153</v>
      </c>
      <c r="AJ1626">
        <v>1584</v>
      </c>
      <c r="AK1626">
        <v>0</v>
      </c>
      <c r="AL1626">
        <v>0</v>
      </c>
      <c r="AM1626">
        <v>0</v>
      </c>
      <c r="AN1626">
        <v>0</v>
      </c>
      <c r="AO1626">
        <v>0</v>
      </c>
      <c r="AP1626">
        <v>0</v>
      </c>
      <c r="AQ1626">
        <v>0</v>
      </c>
      <c r="AR1626">
        <v>0</v>
      </c>
    </row>
    <row r="1627" spans="1:44" x14ac:dyDescent="0.2">
      <c r="A1627">
        <f>ROW(Source!A1846)</f>
        <v>1846</v>
      </c>
      <c r="B1627">
        <v>69736164</v>
      </c>
      <c r="C1627">
        <v>69736151</v>
      </c>
      <c r="D1627">
        <v>27439630</v>
      </c>
      <c r="E1627">
        <v>1</v>
      </c>
      <c r="F1627">
        <v>1</v>
      </c>
      <c r="G1627">
        <v>1</v>
      </c>
      <c r="H1627">
        <v>2</v>
      </c>
      <c r="I1627" t="s">
        <v>986</v>
      </c>
      <c r="J1627" t="s">
        <v>987</v>
      </c>
      <c r="K1627" t="s">
        <v>988</v>
      </c>
      <c r="L1627">
        <v>1368</v>
      </c>
      <c r="N1627">
        <v>1011</v>
      </c>
      <c r="O1627" t="s">
        <v>978</v>
      </c>
      <c r="P1627" t="s">
        <v>978</v>
      </c>
      <c r="Q1627">
        <v>1</v>
      </c>
      <c r="X1627">
        <v>0.23</v>
      </c>
      <c r="Y1627">
        <v>0</v>
      </c>
      <c r="Z1627">
        <v>31.27</v>
      </c>
      <c r="AA1627">
        <v>13.61</v>
      </c>
      <c r="AB1627">
        <v>0</v>
      </c>
      <c r="AC1627">
        <v>0</v>
      </c>
      <c r="AD1627">
        <v>1</v>
      </c>
      <c r="AE1627">
        <v>0</v>
      </c>
      <c r="AF1627" t="s">
        <v>3</v>
      </c>
      <c r="AG1627">
        <v>0.23</v>
      </c>
      <c r="AH1627">
        <v>2</v>
      </c>
      <c r="AI1627">
        <v>69736154</v>
      </c>
      <c r="AJ1627">
        <v>1585</v>
      </c>
      <c r="AK1627">
        <v>0</v>
      </c>
      <c r="AL1627">
        <v>0</v>
      </c>
      <c r="AM1627">
        <v>0</v>
      </c>
      <c r="AN1627">
        <v>0</v>
      </c>
      <c r="AO1627">
        <v>0</v>
      </c>
      <c r="AP1627">
        <v>0</v>
      </c>
      <c r="AQ1627">
        <v>0</v>
      </c>
      <c r="AR1627">
        <v>0</v>
      </c>
    </row>
    <row r="1628" spans="1:44" x14ac:dyDescent="0.2">
      <c r="A1628">
        <f>ROW(Source!A1846)</f>
        <v>1846</v>
      </c>
      <c r="B1628">
        <v>69736165</v>
      </c>
      <c r="C1628">
        <v>69736151</v>
      </c>
      <c r="D1628">
        <v>27440113</v>
      </c>
      <c r="E1628">
        <v>1</v>
      </c>
      <c r="F1628">
        <v>1</v>
      </c>
      <c r="G1628">
        <v>1</v>
      </c>
      <c r="H1628">
        <v>2</v>
      </c>
      <c r="I1628" t="s">
        <v>1032</v>
      </c>
      <c r="J1628" t="s">
        <v>1033</v>
      </c>
      <c r="K1628" t="s">
        <v>1034</v>
      </c>
      <c r="L1628">
        <v>1368</v>
      </c>
      <c r="N1628">
        <v>1011</v>
      </c>
      <c r="O1628" t="s">
        <v>978</v>
      </c>
      <c r="P1628" t="s">
        <v>978</v>
      </c>
      <c r="Q1628">
        <v>1</v>
      </c>
      <c r="X1628">
        <v>3.68</v>
      </c>
      <c r="Y1628">
        <v>0</v>
      </c>
      <c r="Z1628">
        <v>29.26</v>
      </c>
      <c r="AA1628">
        <v>0</v>
      </c>
      <c r="AB1628">
        <v>0</v>
      </c>
      <c r="AC1628">
        <v>0</v>
      </c>
      <c r="AD1628">
        <v>1</v>
      </c>
      <c r="AE1628">
        <v>0</v>
      </c>
      <c r="AF1628" t="s">
        <v>3</v>
      </c>
      <c r="AG1628">
        <v>3.68</v>
      </c>
      <c r="AH1628">
        <v>2</v>
      </c>
      <c r="AI1628">
        <v>69736155</v>
      </c>
      <c r="AJ1628">
        <v>1586</v>
      </c>
      <c r="AK1628">
        <v>0</v>
      </c>
      <c r="AL1628">
        <v>0</v>
      </c>
      <c r="AM1628">
        <v>0</v>
      </c>
      <c r="AN1628">
        <v>0</v>
      </c>
      <c r="AO1628">
        <v>0</v>
      </c>
      <c r="AP1628">
        <v>0</v>
      </c>
      <c r="AQ1628">
        <v>0</v>
      </c>
      <c r="AR1628">
        <v>0</v>
      </c>
    </row>
    <row r="1629" spans="1:44" x14ac:dyDescent="0.2">
      <c r="A1629">
        <f>ROW(Source!A1846)</f>
        <v>1846</v>
      </c>
      <c r="B1629">
        <v>69736166</v>
      </c>
      <c r="C1629">
        <v>69736151</v>
      </c>
      <c r="D1629">
        <v>27441197</v>
      </c>
      <c r="E1629">
        <v>1</v>
      </c>
      <c r="F1629">
        <v>1</v>
      </c>
      <c r="G1629">
        <v>1</v>
      </c>
      <c r="H1629">
        <v>2</v>
      </c>
      <c r="I1629" t="s">
        <v>1035</v>
      </c>
      <c r="J1629" t="s">
        <v>1036</v>
      </c>
      <c r="K1629" t="s">
        <v>1037</v>
      </c>
      <c r="L1629">
        <v>1368</v>
      </c>
      <c r="N1629">
        <v>1011</v>
      </c>
      <c r="O1629" t="s">
        <v>978</v>
      </c>
      <c r="P1629" t="s">
        <v>978</v>
      </c>
      <c r="Q1629">
        <v>1</v>
      </c>
      <c r="X1629">
        <v>4.5</v>
      </c>
      <c r="Y1629">
        <v>0</v>
      </c>
      <c r="Z1629">
        <v>2.7</v>
      </c>
      <c r="AA1629">
        <v>0</v>
      </c>
      <c r="AB1629">
        <v>0</v>
      </c>
      <c r="AC1629">
        <v>0</v>
      </c>
      <c r="AD1629">
        <v>1</v>
      </c>
      <c r="AE1629">
        <v>0</v>
      </c>
      <c r="AF1629" t="s">
        <v>3</v>
      </c>
      <c r="AG1629">
        <v>4.5</v>
      </c>
      <c r="AH1629">
        <v>2</v>
      </c>
      <c r="AI1629">
        <v>69736156</v>
      </c>
      <c r="AJ1629">
        <v>1587</v>
      </c>
      <c r="AK1629">
        <v>0</v>
      </c>
      <c r="AL1629">
        <v>0</v>
      </c>
      <c r="AM1629">
        <v>0</v>
      </c>
      <c r="AN1629">
        <v>0</v>
      </c>
      <c r="AO1629">
        <v>0</v>
      </c>
      <c r="AP1629">
        <v>0</v>
      </c>
      <c r="AQ1629">
        <v>0</v>
      </c>
      <c r="AR1629">
        <v>0</v>
      </c>
    </row>
    <row r="1630" spans="1:44" x14ac:dyDescent="0.2">
      <c r="A1630">
        <f>ROW(Source!A1846)</f>
        <v>1846</v>
      </c>
      <c r="B1630">
        <v>69736167</v>
      </c>
      <c r="C1630">
        <v>69736151</v>
      </c>
      <c r="D1630">
        <v>27441327</v>
      </c>
      <c r="E1630">
        <v>1</v>
      </c>
      <c r="F1630">
        <v>1</v>
      </c>
      <c r="G1630">
        <v>1</v>
      </c>
      <c r="H1630">
        <v>2</v>
      </c>
      <c r="I1630" t="s">
        <v>975</v>
      </c>
      <c r="J1630" t="s">
        <v>976</v>
      </c>
      <c r="K1630" t="s">
        <v>977</v>
      </c>
      <c r="L1630">
        <v>1368</v>
      </c>
      <c r="N1630">
        <v>1011</v>
      </c>
      <c r="O1630" t="s">
        <v>978</v>
      </c>
      <c r="P1630" t="s">
        <v>978</v>
      </c>
      <c r="Q1630">
        <v>1</v>
      </c>
      <c r="X1630">
        <v>0.33</v>
      </c>
      <c r="Y1630">
        <v>0</v>
      </c>
      <c r="Z1630">
        <v>93.37</v>
      </c>
      <c r="AA1630">
        <v>11.69</v>
      </c>
      <c r="AB1630">
        <v>0</v>
      </c>
      <c r="AC1630">
        <v>0</v>
      </c>
      <c r="AD1630">
        <v>1</v>
      </c>
      <c r="AE1630">
        <v>0</v>
      </c>
      <c r="AF1630" t="s">
        <v>3</v>
      </c>
      <c r="AG1630">
        <v>0.33</v>
      </c>
      <c r="AH1630">
        <v>2</v>
      </c>
      <c r="AI1630">
        <v>69736157</v>
      </c>
      <c r="AJ1630">
        <v>1588</v>
      </c>
      <c r="AK1630">
        <v>0</v>
      </c>
      <c r="AL1630">
        <v>0</v>
      </c>
      <c r="AM1630">
        <v>0</v>
      </c>
      <c r="AN1630">
        <v>0</v>
      </c>
      <c r="AO1630">
        <v>0</v>
      </c>
      <c r="AP1630">
        <v>0</v>
      </c>
      <c r="AQ1630">
        <v>0</v>
      </c>
      <c r="AR1630">
        <v>0</v>
      </c>
    </row>
    <row r="1631" spans="1:44" x14ac:dyDescent="0.2">
      <c r="A1631">
        <f>ROW(Source!A1846)</f>
        <v>1846</v>
      </c>
      <c r="B1631">
        <v>69736168</v>
      </c>
      <c r="C1631">
        <v>69736151</v>
      </c>
      <c r="D1631">
        <v>27370860</v>
      </c>
      <c r="E1631">
        <v>1</v>
      </c>
      <c r="F1631">
        <v>1</v>
      </c>
      <c r="G1631">
        <v>1</v>
      </c>
      <c r="H1631">
        <v>3</v>
      </c>
      <c r="I1631" t="s">
        <v>1080</v>
      </c>
      <c r="J1631" t="s">
        <v>1081</v>
      </c>
      <c r="K1631" t="s">
        <v>1082</v>
      </c>
      <c r="L1631">
        <v>1348</v>
      </c>
      <c r="N1631">
        <v>1009</v>
      </c>
      <c r="O1631" t="s">
        <v>78</v>
      </c>
      <c r="P1631" t="s">
        <v>78</v>
      </c>
      <c r="Q1631">
        <v>1000</v>
      </c>
      <c r="X1631">
        <v>6.0000000000000001E-3</v>
      </c>
      <c r="Y1631">
        <v>1083.3800000000001</v>
      </c>
      <c r="Z1631">
        <v>0</v>
      </c>
      <c r="AA1631">
        <v>0</v>
      </c>
      <c r="AB1631">
        <v>0</v>
      </c>
      <c r="AC1631">
        <v>0</v>
      </c>
      <c r="AD1631">
        <v>1</v>
      </c>
      <c r="AE1631">
        <v>0</v>
      </c>
      <c r="AF1631" t="s">
        <v>3</v>
      </c>
      <c r="AG1631">
        <v>6.0000000000000001E-3</v>
      </c>
      <c r="AH1631">
        <v>3</v>
      </c>
      <c r="AI1631">
        <v>-1</v>
      </c>
      <c r="AJ1631" t="s">
        <v>3</v>
      </c>
      <c r="AK1631">
        <v>4</v>
      </c>
      <c r="AL1631">
        <v>-6.5002800000000009</v>
      </c>
      <c r="AM1631">
        <v>0</v>
      </c>
      <c r="AN1631">
        <v>0</v>
      </c>
      <c r="AO1631">
        <v>0</v>
      </c>
      <c r="AP1631">
        <v>0</v>
      </c>
      <c r="AQ1631">
        <v>0</v>
      </c>
      <c r="AR1631">
        <v>1</v>
      </c>
    </row>
    <row r="1632" spans="1:44" x14ac:dyDescent="0.2">
      <c r="A1632">
        <f>ROW(Source!A1846)</f>
        <v>1846</v>
      </c>
      <c r="B1632">
        <v>69736169</v>
      </c>
      <c r="C1632">
        <v>69736151</v>
      </c>
      <c r="D1632">
        <v>27372116</v>
      </c>
      <c r="E1632">
        <v>1</v>
      </c>
      <c r="F1632">
        <v>1</v>
      </c>
      <c r="G1632">
        <v>1</v>
      </c>
      <c r="H1632">
        <v>3</v>
      </c>
      <c r="I1632" t="s">
        <v>414</v>
      </c>
      <c r="J1632" t="s">
        <v>1076</v>
      </c>
      <c r="K1632" t="s">
        <v>415</v>
      </c>
      <c r="L1632">
        <v>1348</v>
      </c>
      <c r="N1632">
        <v>1009</v>
      </c>
      <c r="O1632" t="s">
        <v>78</v>
      </c>
      <c r="P1632" t="s">
        <v>78</v>
      </c>
      <c r="Q1632">
        <v>1000</v>
      </c>
      <c r="X1632">
        <v>0.13200000000000001</v>
      </c>
      <c r="Y1632">
        <v>1391.4</v>
      </c>
      <c r="Z1632">
        <v>0</v>
      </c>
      <c r="AA1632">
        <v>0</v>
      </c>
      <c r="AB1632">
        <v>0</v>
      </c>
      <c r="AC1632">
        <v>0</v>
      </c>
      <c r="AD1632">
        <v>1</v>
      </c>
      <c r="AE1632">
        <v>0</v>
      </c>
      <c r="AF1632" t="s">
        <v>3</v>
      </c>
      <c r="AG1632">
        <v>0.13200000000000001</v>
      </c>
      <c r="AH1632">
        <v>2</v>
      </c>
      <c r="AI1632">
        <v>69736158</v>
      </c>
      <c r="AJ1632">
        <v>1589</v>
      </c>
      <c r="AK1632">
        <v>3</v>
      </c>
      <c r="AL1632">
        <v>-183.66480000000001</v>
      </c>
      <c r="AM1632">
        <v>0</v>
      </c>
      <c r="AN1632">
        <v>0</v>
      </c>
      <c r="AO1632">
        <v>0</v>
      </c>
      <c r="AP1632">
        <v>0</v>
      </c>
      <c r="AQ1632">
        <v>0</v>
      </c>
      <c r="AR1632">
        <v>1</v>
      </c>
    </row>
    <row r="1633" spans="1:44" x14ac:dyDescent="0.2">
      <c r="A1633">
        <f>ROW(Source!A1846)</f>
        <v>1846</v>
      </c>
      <c r="B1633">
        <v>69736170</v>
      </c>
      <c r="C1633">
        <v>69736151</v>
      </c>
      <c r="D1633">
        <v>27372117</v>
      </c>
      <c r="E1633">
        <v>1</v>
      </c>
      <c r="F1633">
        <v>1</v>
      </c>
      <c r="G1633">
        <v>1</v>
      </c>
      <c r="H1633">
        <v>3</v>
      </c>
      <c r="I1633" t="s">
        <v>419</v>
      </c>
      <c r="J1633" t="s">
        <v>1083</v>
      </c>
      <c r="K1633" t="s">
        <v>420</v>
      </c>
      <c r="L1633">
        <v>1348</v>
      </c>
      <c r="N1633">
        <v>1009</v>
      </c>
      <c r="O1633" t="s">
        <v>78</v>
      </c>
      <c r="P1633" t="s">
        <v>78</v>
      </c>
      <c r="Q1633">
        <v>1000</v>
      </c>
      <c r="X1633">
        <v>1.9E-2</v>
      </c>
      <c r="Y1633">
        <v>1534.65</v>
      </c>
      <c r="Z1633">
        <v>0</v>
      </c>
      <c r="AA1633">
        <v>0</v>
      </c>
      <c r="AB1633">
        <v>0</v>
      </c>
      <c r="AC1633">
        <v>0</v>
      </c>
      <c r="AD1633">
        <v>1</v>
      </c>
      <c r="AE1633">
        <v>0</v>
      </c>
      <c r="AF1633" t="s">
        <v>3</v>
      </c>
      <c r="AG1633">
        <v>1.9E-2</v>
      </c>
      <c r="AH1633">
        <v>2</v>
      </c>
      <c r="AI1633">
        <v>69736159</v>
      </c>
      <c r="AJ1633">
        <v>1590</v>
      </c>
      <c r="AK1633">
        <v>3</v>
      </c>
      <c r="AL1633">
        <v>-29.158350000000002</v>
      </c>
      <c r="AM1633">
        <v>0</v>
      </c>
      <c r="AN1633">
        <v>0</v>
      </c>
      <c r="AO1633">
        <v>0</v>
      </c>
      <c r="AP1633">
        <v>0</v>
      </c>
      <c r="AQ1633">
        <v>0</v>
      </c>
      <c r="AR1633">
        <v>1</v>
      </c>
    </row>
    <row r="1634" spans="1:44" x14ac:dyDescent="0.2">
      <c r="A1634">
        <f>ROW(Source!A1846)</f>
        <v>1846</v>
      </c>
      <c r="B1634">
        <v>69736171</v>
      </c>
      <c r="C1634">
        <v>69736151</v>
      </c>
      <c r="D1634">
        <v>27373116</v>
      </c>
      <c r="E1634">
        <v>1</v>
      </c>
      <c r="F1634">
        <v>1</v>
      </c>
      <c r="G1634">
        <v>1</v>
      </c>
      <c r="H1634">
        <v>3</v>
      </c>
      <c r="I1634" t="s">
        <v>423</v>
      </c>
      <c r="J1634" t="s">
        <v>1084</v>
      </c>
      <c r="K1634" t="s">
        <v>1085</v>
      </c>
      <c r="L1634">
        <v>1327</v>
      </c>
      <c r="N1634">
        <v>1005</v>
      </c>
      <c r="O1634" t="s">
        <v>56</v>
      </c>
      <c r="P1634" t="s">
        <v>56</v>
      </c>
      <c r="Q1634">
        <v>1</v>
      </c>
      <c r="X1634">
        <v>116</v>
      </c>
      <c r="Y1634">
        <v>5.29</v>
      </c>
      <c r="Z1634">
        <v>0</v>
      </c>
      <c r="AA1634">
        <v>0</v>
      </c>
      <c r="AB1634">
        <v>0</v>
      </c>
      <c r="AC1634">
        <v>0</v>
      </c>
      <c r="AD1634">
        <v>1</v>
      </c>
      <c r="AE1634">
        <v>0</v>
      </c>
      <c r="AF1634" t="s">
        <v>3</v>
      </c>
      <c r="AG1634">
        <v>116</v>
      </c>
      <c r="AH1634">
        <v>2</v>
      </c>
      <c r="AI1634">
        <v>69736160</v>
      </c>
      <c r="AJ1634">
        <v>1591</v>
      </c>
      <c r="AK1634">
        <v>3</v>
      </c>
      <c r="AL1634">
        <v>-613.64</v>
      </c>
      <c r="AM1634">
        <v>0</v>
      </c>
      <c r="AN1634">
        <v>0</v>
      </c>
      <c r="AO1634">
        <v>0</v>
      </c>
      <c r="AP1634">
        <v>0</v>
      </c>
      <c r="AQ1634">
        <v>0</v>
      </c>
      <c r="AR1634">
        <v>1</v>
      </c>
    </row>
    <row r="1635" spans="1:44" x14ac:dyDescent="0.2">
      <c r="A1635">
        <f>ROW(Source!A1846)</f>
        <v>1846</v>
      </c>
      <c r="B1635">
        <v>69736172</v>
      </c>
      <c r="C1635">
        <v>69736151</v>
      </c>
      <c r="D1635">
        <v>27371032</v>
      </c>
      <c r="E1635">
        <v>1</v>
      </c>
      <c r="F1635">
        <v>1</v>
      </c>
      <c r="G1635">
        <v>1</v>
      </c>
      <c r="H1635">
        <v>3</v>
      </c>
      <c r="I1635" t="s">
        <v>428</v>
      </c>
      <c r="J1635" t="s">
        <v>1086</v>
      </c>
      <c r="K1635" t="s">
        <v>429</v>
      </c>
      <c r="L1635">
        <v>1348</v>
      </c>
      <c r="N1635">
        <v>1009</v>
      </c>
      <c r="O1635" t="s">
        <v>78</v>
      </c>
      <c r="P1635" t="s">
        <v>78</v>
      </c>
      <c r="Q1635">
        <v>1000</v>
      </c>
      <c r="X1635">
        <v>5.7000000000000002E-2</v>
      </c>
      <c r="Y1635">
        <v>5646.9</v>
      </c>
      <c r="Z1635">
        <v>0</v>
      </c>
      <c r="AA1635">
        <v>0</v>
      </c>
      <c r="AB1635">
        <v>0</v>
      </c>
      <c r="AC1635">
        <v>0</v>
      </c>
      <c r="AD1635">
        <v>1</v>
      </c>
      <c r="AE1635">
        <v>0</v>
      </c>
      <c r="AF1635" t="s">
        <v>3</v>
      </c>
      <c r="AG1635">
        <v>5.7000000000000002E-2</v>
      </c>
      <c r="AH1635">
        <v>2</v>
      </c>
      <c r="AI1635">
        <v>69736161</v>
      </c>
      <c r="AJ1635">
        <v>1592</v>
      </c>
      <c r="AK1635">
        <v>3</v>
      </c>
      <c r="AL1635">
        <v>-321.87329999999997</v>
      </c>
      <c r="AM1635">
        <v>0</v>
      </c>
      <c r="AN1635">
        <v>0</v>
      </c>
      <c r="AO1635">
        <v>0</v>
      </c>
      <c r="AP1635">
        <v>0</v>
      </c>
      <c r="AQ1635">
        <v>0</v>
      </c>
      <c r="AR1635">
        <v>1</v>
      </c>
    </row>
    <row r="1636" spans="1:44" x14ac:dyDescent="0.2">
      <c r="A1636">
        <f>ROW(Source!A1846)</f>
        <v>1846</v>
      </c>
      <c r="B1636">
        <v>69736173</v>
      </c>
      <c r="C1636">
        <v>69736151</v>
      </c>
      <c r="D1636">
        <v>27386812</v>
      </c>
      <c r="E1636">
        <v>1</v>
      </c>
      <c r="F1636">
        <v>1</v>
      </c>
      <c r="G1636">
        <v>1</v>
      </c>
      <c r="H1636">
        <v>3</v>
      </c>
      <c r="I1636" t="s">
        <v>1087</v>
      </c>
      <c r="J1636" t="s">
        <v>1088</v>
      </c>
      <c r="K1636" t="s">
        <v>1089</v>
      </c>
      <c r="L1636">
        <v>1348</v>
      </c>
      <c r="N1636">
        <v>1009</v>
      </c>
      <c r="O1636" t="s">
        <v>78</v>
      </c>
      <c r="P1636" t="s">
        <v>78</v>
      </c>
      <c r="Q1636">
        <v>1000</v>
      </c>
      <c r="X1636">
        <v>0.106</v>
      </c>
      <c r="Y1636">
        <v>727.34</v>
      </c>
      <c r="Z1636">
        <v>0</v>
      </c>
      <c r="AA1636">
        <v>0</v>
      </c>
      <c r="AB1636">
        <v>0</v>
      </c>
      <c r="AC1636">
        <v>0</v>
      </c>
      <c r="AD1636">
        <v>1</v>
      </c>
      <c r="AE1636">
        <v>0</v>
      </c>
      <c r="AF1636" t="s">
        <v>3</v>
      </c>
      <c r="AG1636">
        <v>0.106</v>
      </c>
      <c r="AH1636">
        <v>3</v>
      </c>
      <c r="AI1636">
        <v>-1</v>
      </c>
      <c r="AJ1636" t="s">
        <v>3</v>
      </c>
      <c r="AK1636">
        <v>4</v>
      </c>
      <c r="AL1636">
        <v>-77.098039999999997</v>
      </c>
      <c r="AM1636">
        <v>0</v>
      </c>
      <c r="AN1636">
        <v>0</v>
      </c>
      <c r="AO1636">
        <v>0</v>
      </c>
      <c r="AP1636">
        <v>0</v>
      </c>
      <c r="AQ1636">
        <v>0</v>
      </c>
      <c r="AR1636">
        <v>1</v>
      </c>
    </row>
    <row r="1637" spans="1:44" x14ac:dyDescent="0.2">
      <c r="A1637">
        <f>ROW(Source!A1847)</f>
        <v>1847</v>
      </c>
      <c r="B1637">
        <v>69736162</v>
      </c>
      <c r="C1637">
        <v>69736151</v>
      </c>
      <c r="D1637">
        <v>27501160</v>
      </c>
      <c r="E1637">
        <v>1</v>
      </c>
      <c r="F1637">
        <v>1</v>
      </c>
      <c r="G1637">
        <v>1</v>
      </c>
      <c r="H1637">
        <v>1</v>
      </c>
      <c r="I1637" t="s">
        <v>1038</v>
      </c>
      <c r="J1637" t="s">
        <v>3</v>
      </c>
      <c r="K1637" t="s">
        <v>1039</v>
      </c>
      <c r="L1637">
        <v>1369</v>
      </c>
      <c r="N1637">
        <v>1013</v>
      </c>
      <c r="O1637" t="s">
        <v>974</v>
      </c>
      <c r="P1637" t="s">
        <v>974</v>
      </c>
      <c r="Q1637">
        <v>1</v>
      </c>
      <c r="X1637">
        <v>27.86</v>
      </c>
      <c r="Y1637">
        <v>0</v>
      </c>
      <c r="Z1637">
        <v>0</v>
      </c>
      <c r="AA1637">
        <v>0</v>
      </c>
      <c r="AB1637">
        <v>11.37</v>
      </c>
      <c r="AC1637">
        <v>0</v>
      </c>
      <c r="AD1637">
        <v>1</v>
      </c>
      <c r="AE1637">
        <v>1</v>
      </c>
      <c r="AF1637" t="s">
        <v>3</v>
      </c>
      <c r="AG1637">
        <v>27.86</v>
      </c>
      <c r="AH1637">
        <v>2</v>
      </c>
      <c r="AI1637">
        <v>69736152</v>
      </c>
      <c r="AJ1637">
        <v>1593</v>
      </c>
      <c r="AK1637">
        <v>0</v>
      </c>
      <c r="AL1637">
        <v>0</v>
      </c>
      <c r="AM1637">
        <v>0</v>
      </c>
      <c r="AN1637">
        <v>0</v>
      </c>
      <c r="AO1637">
        <v>0</v>
      </c>
      <c r="AP1637">
        <v>0</v>
      </c>
      <c r="AQ1637">
        <v>0</v>
      </c>
      <c r="AR1637">
        <v>0</v>
      </c>
    </row>
    <row r="1638" spans="1:44" x14ac:dyDescent="0.2">
      <c r="A1638">
        <f>ROW(Source!A1847)</f>
        <v>1847</v>
      </c>
      <c r="B1638">
        <v>69736163</v>
      </c>
      <c r="C1638">
        <v>69736151</v>
      </c>
      <c r="D1638">
        <v>121548</v>
      </c>
      <c r="E1638">
        <v>1</v>
      </c>
      <c r="F1638">
        <v>1</v>
      </c>
      <c r="G1638">
        <v>1</v>
      </c>
      <c r="H1638">
        <v>1</v>
      </c>
      <c r="I1638" t="s">
        <v>36</v>
      </c>
      <c r="J1638" t="s">
        <v>3</v>
      </c>
      <c r="K1638" t="s">
        <v>981</v>
      </c>
      <c r="L1638">
        <v>608254</v>
      </c>
      <c r="N1638">
        <v>1013</v>
      </c>
      <c r="O1638" t="s">
        <v>982</v>
      </c>
      <c r="P1638" t="s">
        <v>982</v>
      </c>
      <c r="Q1638">
        <v>1</v>
      </c>
      <c r="X1638">
        <v>0.23</v>
      </c>
      <c r="Y1638">
        <v>0</v>
      </c>
      <c r="Z1638">
        <v>0</v>
      </c>
      <c r="AA1638">
        <v>0</v>
      </c>
      <c r="AB1638">
        <v>0</v>
      </c>
      <c r="AC1638">
        <v>0</v>
      </c>
      <c r="AD1638">
        <v>1</v>
      </c>
      <c r="AE1638">
        <v>2</v>
      </c>
      <c r="AF1638" t="s">
        <v>3</v>
      </c>
      <c r="AG1638">
        <v>0.23</v>
      </c>
      <c r="AH1638">
        <v>2</v>
      </c>
      <c r="AI1638">
        <v>69736153</v>
      </c>
      <c r="AJ1638">
        <v>1594</v>
      </c>
      <c r="AK1638">
        <v>0</v>
      </c>
      <c r="AL1638">
        <v>0</v>
      </c>
      <c r="AM1638">
        <v>0</v>
      </c>
      <c r="AN1638">
        <v>0</v>
      </c>
      <c r="AO1638">
        <v>0</v>
      </c>
      <c r="AP1638">
        <v>0</v>
      </c>
      <c r="AQ1638">
        <v>0</v>
      </c>
      <c r="AR1638">
        <v>0</v>
      </c>
    </row>
    <row r="1639" spans="1:44" x14ac:dyDescent="0.2">
      <c r="A1639">
        <f>ROW(Source!A1847)</f>
        <v>1847</v>
      </c>
      <c r="B1639">
        <v>69736164</v>
      </c>
      <c r="C1639">
        <v>69736151</v>
      </c>
      <c r="D1639">
        <v>27439630</v>
      </c>
      <c r="E1639">
        <v>1</v>
      </c>
      <c r="F1639">
        <v>1</v>
      </c>
      <c r="G1639">
        <v>1</v>
      </c>
      <c r="H1639">
        <v>2</v>
      </c>
      <c r="I1639" t="s">
        <v>986</v>
      </c>
      <c r="J1639" t="s">
        <v>987</v>
      </c>
      <c r="K1639" t="s">
        <v>988</v>
      </c>
      <c r="L1639">
        <v>1368</v>
      </c>
      <c r="N1639">
        <v>1011</v>
      </c>
      <c r="O1639" t="s">
        <v>978</v>
      </c>
      <c r="P1639" t="s">
        <v>978</v>
      </c>
      <c r="Q1639">
        <v>1</v>
      </c>
      <c r="X1639">
        <v>0.23</v>
      </c>
      <c r="Y1639">
        <v>0</v>
      </c>
      <c r="Z1639">
        <v>31.27</v>
      </c>
      <c r="AA1639">
        <v>13.61</v>
      </c>
      <c r="AB1639">
        <v>0</v>
      </c>
      <c r="AC1639">
        <v>0</v>
      </c>
      <c r="AD1639">
        <v>1</v>
      </c>
      <c r="AE1639">
        <v>0</v>
      </c>
      <c r="AF1639" t="s">
        <v>3</v>
      </c>
      <c r="AG1639">
        <v>0.23</v>
      </c>
      <c r="AH1639">
        <v>2</v>
      </c>
      <c r="AI1639">
        <v>69736154</v>
      </c>
      <c r="AJ1639">
        <v>1595</v>
      </c>
      <c r="AK1639">
        <v>0</v>
      </c>
      <c r="AL1639">
        <v>0</v>
      </c>
      <c r="AM1639">
        <v>0</v>
      </c>
      <c r="AN1639">
        <v>0</v>
      </c>
      <c r="AO1639">
        <v>0</v>
      </c>
      <c r="AP1639">
        <v>0</v>
      </c>
      <c r="AQ1639">
        <v>0</v>
      </c>
      <c r="AR1639">
        <v>0</v>
      </c>
    </row>
    <row r="1640" spans="1:44" x14ac:dyDescent="0.2">
      <c r="A1640">
        <f>ROW(Source!A1847)</f>
        <v>1847</v>
      </c>
      <c r="B1640">
        <v>69736165</v>
      </c>
      <c r="C1640">
        <v>69736151</v>
      </c>
      <c r="D1640">
        <v>27440113</v>
      </c>
      <c r="E1640">
        <v>1</v>
      </c>
      <c r="F1640">
        <v>1</v>
      </c>
      <c r="G1640">
        <v>1</v>
      </c>
      <c r="H1640">
        <v>2</v>
      </c>
      <c r="I1640" t="s">
        <v>1032</v>
      </c>
      <c r="J1640" t="s">
        <v>1033</v>
      </c>
      <c r="K1640" t="s">
        <v>1034</v>
      </c>
      <c r="L1640">
        <v>1368</v>
      </c>
      <c r="N1640">
        <v>1011</v>
      </c>
      <c r="O1640" t="s">
        <v>978</v>
      </c>
      <c r="P1640" t="s">
        <v>978</v>
      </c>
      <c r="Q1640">
        <v>1</v>
      </c>
      <c r="X1640">
        <v>3.68</v>
      </c>
      <c r="Y1640">
        <v>0</v>
      </c>
      <c r="Z1640">
        <v>29.26</v>
      </c>
      <c r="AA1640">
        <v>0</v>
      </c>
      <c r="AB1640">
        <v>0</v>
      </c>
      <c r="AC1640">
        <v>0</v>
      </c>
      <c r="AD1640">
        <v>1</v>
      </c>
      <c r="AE1640">
        <v>0</v>
      </c>
      <c r="AF1640" t="s">
        <v>3</v>
      </c>
      <c r="AG1640">
        <v>3.68</v>
      </c>
      <c r="AH1640">
        <v>2</v>
      </c>
      <c r="AI1640">
        <v>69736155</v>
      </c>
      <c r="AJ1640">
        <v>1596</v>
      </c>
      <c r="AK1640">
        <v>0</v>
      </c>
      <c r="AL1640">
        <v>0</v>
      </c>
      <c r="AM1640">
        <v>0</v>
      </c>
      <c r="AN1640">
        <v>0</v>
      </c>
      <c r="AO1640">
        <v>0</v>
      </c>
      <c r="AP1640">
        <v>0</v>
      </c>
      <c r="AQ1640">
        <v>0</v>
      </c>
      <c r="AR1640">
        <v>0</v>
      </c>
    </row>
    <row r="1641" spans="1:44" x14ac:dyDescent="0.2">
      <c r="A1641">
        <f>ROW(Source!A1847)</f>
        <v>1847</v>
      </c>
      <c r="B1641">
        <v>69736166</v>
      </c>
      <c r="C1641">
        <v>69736151</v>
      </c>
      <c r="D1641">
        <v>27441197</v>
      </c>
      <c r="E1641">
        <v>1</v>
      </c>
      <c r="F1641">
        <v>1</v>
      </c>
      <c r="G1641">
        <v>1</v>
      </c>
      <c r="H1641">
        <v>2</v>
      </c>
      <c r="I1641" t="s">
        <v>1035</v>
      </c>
      <c r="J1641" t="s">
        <v>1036</v>
      </c>
      <c r="K1641" t="s">
        <v>1037</v>
      </c>
      <c r="L1641">
        <v>1368</v>
      </c>
      <c r="N1641">
        <v>1011</v>
      </c>
      <c r="O1641" t="s">
        <v>978</v>
      </c>
      <c r="P1641" t="s">
        <v>978</v>
      </c>
      <c r="Q1641">
        <v>1</v>
      </c>
      <c r="X1641">
        <v>4.5</v>
      </c>
      <c r="Y1641">
        <v>0</v>
      </c>
      <c r="Z1641">
        <v>2.7</v>
      </c>
      <c r="AA1641">
        <v>0</v>
      </c>
      <c r="AB1641">
        <v>0</v>
      </c>
      <c r="AC1641">
        <v>0</v>
      </c>
      <c r="AD1641">
        <v>1</v>
      </c>
      <c r="AE1641">
        <v>0</v>
      </c>
      <c r="AF1641" t="s">
        <v>3</v>
      </c>
      <c r="AG1641">
        <v>4.5</v>
      </c>
      <c r="AH1641">
        <v>2</v>
      </c>
      <c r="AI1641">
        <v>69736156</v>
      </c>
      <c r="AJ1641">
        <v>1597</v>
      </c>
      <c r="AK1641">
        <v>0</v>
      </c>
      <c r="AL1641">
        <v>0</v>
      </c>
      <c r="AM1641">
        <v>0</v>
      </c>
      <c r="AN1641">
        <v>0</v>
      </c>
      <c r="AO1641">
        <v>0</v>
      </c>
      <c r="AP1641">
        <v>0</v>
      </c>
      <c r="AQ1641">
        <v>0</v>
      </c>
      <c r="AR1641">
        <v>0</v>
      </c>
    </row>
    <row r="1642" spans="1:44" x14ac:dyDescent="0.2">
      <c r="A1642">
        <f>ROW(Source!A1847)</f>
        <v>1847</v>
      </c>
      <c r="B1642">
        <v>69736167</v>
      </c>
      <c r="C1642">
        <v>69736151</v>
      </c>
      <c r="D1642">
        <v>27441327</v>
      </c>
      <c r="E1642">
        <v>1</v>
      </c>
      <c r="F1642">
        <v>1</v>
      </c>
      <c r="G1642">
        <v>1</v>
      </c>
      <c r="H1642">
        <v>2</v>
      </c>
      <c r="I1642" t="s">
        <v>975</v>
      </c>
      <c r="J1642" t="s">
        <v>976</v>
      </c>
      <c r="K1642" t="s">
        <v>977</v>
      </c>
      <c r="L1642">
        <v>1368</v>
      </c>
      <c r="N1642">
        <v>1011</v>
      </c>
      <c r="O1642" t="s">
        <v>978</v>
      </c>
      <c r="P1642" t="s">
        <v>978</v>
      </c>
      <c r="Q1642">
        <v>1</v>
      </c>
      <c r="X1642">
        <v>0.33</v>
      </c>
      <c r="Y1642">
        <v>0</v>
      </c>
      <c r="Z1642">
        <v>93.37</v>
      </c>
      <c r="AA1642">
        <v>11.69</v>
      </c>
      <c r="AB1642">
        <v>0</v>
      </c>
      <c r="AC1642">
        <v>0</v>
      </c>
      <c r="AD1642">
        <v>1</v>
      </c>
      <c r="AE1642">
        <v>0</v>
      </c>
      <c r="AF1642" t="s">
        <v>3</v>
      </c>
      <c r="AG1642">
        <v>0.33</v>
      </c>
      <c r="AH1642">
        <v>2</v>
      </c>
      <c r="AI1642">
        <v>69736157</v>
      </c>
      <c r="AJ1642">
        <v>1598</v>
      </c>
      <c r="AK1642">
        <v>0</v>
      </c>
      <c r="AL1642">
        <v>0</v>
      </c>
      <c r="AM1642">
        <v>0</v>
      </c>
      <c r="AN1642">
        <v>0</v>
      </c>
      <c r="AO1642">
        <v>0</v>
      </c>
      <c r="AP1642">
        <v>0</v>
      </c>
      <c r="AQ1642">
        <v>0</v>
      </c>
      <c r="AR1642">
        <v>0</v>
      </c>
    </row>
    <row r="1643" spans="1:44" x14ac:dyDescent="0.2">
      <c r="A1643">
        <f>ROW(Source!A1847)</f>
        <v>1847</v>
      </c>
      <c r="B1643">
        <v>69736168</v>
      </c>
      <c r="C1643">
        <v>69736151</v>
      </c>
      <c r="D1643">
        <v>27370860</v>
      </c>
      <c r="E1643">
        <v>1</v>
      </c>
      <c r="F1643">
        <v>1</v>
      </c>
      <c r="G1643">
        <v>1</v>
      </c>
      <c r="H1643">
        <v>3</v>
      </c>
      <c r="I1643" t="s">
        <v>1080</v>
      </c>
      <c r="J1643" t="s">
        <v>1081</v>
      </c>
      <c r="K1643" t="s">
        <v>1082</v>
      </c>
      <c r="L1643">
        <v>1348</v>
      </c>
      <c r="N1643">
        <v>1009</v>
      </c>
      <c r="O1643" t="s">
        <v>78</v>
      </c>
      <c r="P1643" t="s">
        <v>78</v>
      </c>
      <c r="Q1643">
        <v>1000</v>
      </c>
      <c r="X1643">
        <v>6.0000000000000001E-3</v>
      </c>
      <c r="Y1643">
        <v>1083.3800000000001</v>
      </c>
      <c r="Z1643">
        <v>0</v>
      </c>
      <c r="AA1643">
        <v>0</v>
      </c>
      <c r="AB1643">
        <v>0</v>
      </c>
      <c r="AC1643">
        <v>0</v>
      </c>
      <c r="AD1643">
        <v>1</v>
      </c>
      <c r="AE1643">
        <v>0</v>
      </c>
      <c r="AF1643" t="s">
        <v>3</v>
      </c>
      <c r="AG1643">
        <v>6.0000000000000001E-3</v>
      </c>
      <c r="AH1643">
        <v>3</v>
      </c>
      <c r="AI1643">
        <v>-1</v>
      </c>
      <c r="AJ1643" t="s">
        <v>3</v>
      </c>
      <c r="AK1643">
        <v>4</v>
      </c>
      <c r="AL1643">
        <v>-6.5002800000000009</v>
      </c>
      <c r="AM1643">
        <v>0</v>
      </c>
      <c r="AN1643">
        <v>0</v>
      </c>
      <c r="AO1643">
        <v>0</v>
      </c>
      <c r="AP1643">
        <v>0</v>
      </c>
      <c r="AQ1643">
        <v>0</v>
      </c>
      <c r="AR1643">
        <v>1</v>
      </c>
    </row>
    <row r="1644" spans="1:44" x14ac:dyDescent="0.2">
      <c r="A1644">
        <f>ROW(Source!A1847)</f>
        <v>1847</v>
      </c>
      <c r="B1644">
        <v>69736169</v>
      </c>
      <c r="C1644">
        <v>69736151</v>
      </c>
      <c r="D1644">
        <v>27372116</v>
      </c>
      <c r="E1644">
        <v>1</v>
      </c>
      <c r="F1644">
        <v>1</v>
      </c>
      <c r="G1644">
        <v>1</v>
      </c>
      <c r="H1644">
        <v>3</v>
      </c>
      <c r="I1644" t="s">
        <v>414</v>
      </c>
      <c r="J1644" t="s">
        <v>1076</v>
      </c>
      <c r="K1644" t="s">
        <v>415</v>
      </c>
      <c r="L1644">
        <v>1348</v>
      </c>
      <c r="N1644">
        <v>1009</v>
      </c>
      <c r="O1644" t="s">
        <v>78</v>
      </c>
      <c r="P1644" t="s">
        <v>78</v>
      </c>
      <c r="Q1644">
        <v>1000</v>
      </c>
      <c r="X1644">
        <v>0.13200000000000001</v>
      </c>
      <c r="Y1644">
        <v>1391.4</v>
      </c>
      <c r="Z1644">
        <v>0</v>
      </c>
      <c r="AA1644">
        <v>0</v>
      </c>
      <c r="AB1644">
        <v>0</v>
      </c>
      <c r="AC1644">
        <v>0</v>
      </c>
      <c r="AD1644">
        <v>1</v>
      </c>
      <c r="AE1644">
        <v>0</v>
      </c>
      <c r="AF1644" t="s">
        <v>3</v>
      </c>
      <c r="AG1644">
        <v>0.13200000000000001</v>
      </c>
      <c r="AH1644">
        <v>2</v>
      </c>
      <c r="AI1644">
        <v>69736158</v>
      </c>
      <c r="AJ1644">
        <v>1599</v>
      </c>
      <c r="AK1644">
        <v>3</v>
      </c>
      <c r="AL1644">
        <v>-183.66480000000001</v>
      </c>
      <c r="AM1644">
        <v>0</v>
      </c>
      <c r="AN1644">
        <v>0</v>
      </c>
      <c r="AO1644">
        <v>0</v>
      </c>
      <c r="AP1644">
        <v>0</v>
      </c>
      <c r="AQ1644">
        <v>0</v>
      </c>
      <c r="AR1644">
        <v>1</v>
      </c>
    </row>
    <row r="1645" spans="1:44" x14ac:dyDescent="0.2">
      <c r="A1645">
        <f>ROW(Source!A1847)</f>
        <v>1847</v>
      </c>
      <c r="B1645">
        <v>69736170</v>
      </c>
      <c r="C1645">
        <v>69736151</v>
      </c>
      <c r="D1645">
        <v>27372117</v>
      </c>
      <c r="E1645">
        <v>1</v>
      </c>
      <c r="F1645">
        <v>1</v>
      </c>
      <c r="G1645">
        <v>1</v>
      </c>
      <c r="H1645">
        <v>3</v>
      </c>
      <c r="I1645" t="s">
        <v>419</v>
      </c>
      <c r="J1645" t="s">
        <v>1083</v>
      </c>
      <c r="K1645" t="s">
        <v>420</v>
      </c>
      <c r="L1645">
        <v>1348</v>
      </c>
      <c r="N1645">
        <v>1009</v>
      </c>
      <c r="O1645" t="s">
        <v>78</v>
      </c>
      <c r="P1645" t="s">
        <v>78</v>
      </c>
      <c r="Q1645">
        <v>1000</v>
      </c>
      <c r="X1645">
        <v>1.9E-2</v>
      </c>
      <c r="Y1645">
        <v>1534.65</v>
      </c>
      <c r="Z1645">
        <v>0</v>
      </c>
      <c r="AA1645">
        <v>0</v>
      </c>
      <c r="AB1645">
        <v>0</v>
      </c>
      <c r="AC1645">
        <v>0</v>
      </c>
      <c r="AD1645">
        <v>1</v>
      </c>
      <c r="AE1645">
        <v>0</v>
      </c>
      <c r="AF1645" t="s">
        <v>3</v>
      </c>
      <c r="AG1645">
        <v>1.9E-2</v>
      </c>
      <c r="AH1645">
        <v>2</v>
      </c>
      <c r="AI1645">
        <v>69736159</v>
      </c>
      <c r="AJ1645">
        <v>1600</v>
      </c>
      <c r="AK1645">
        <v>3</v>
      </c>
      <c r="AL1645">
        <v>-29.158350000000002</v>
      </c>
      <c r="AM1645">
        <v>0</v>
      </c>
      <c r="AN1645">
        <v>0</v>
      </c>
      <c r="AO1645">
        <v>0</v>
      </c>
      <c r="AP1645">
        <v>0</v>
      </c>
      <c r="AQ1645">
        <v>0</v>
      </c>
      <c r="AR1645">
        <v>1</v>
      </c>
    </row>
    <row r="1646" spans="1:44" x14ac:dyDescent="0.2">
      <c r="A1646">
        <f>ROW(Source!A1847)</f>
        <v>1847</v>
      </c>
      <c r="B1646">
        <v>69736171</v>
      </c>
      <c r="C1646">
        <v>69736151</v>
      </c>
      <c r="D1646">
        <v>27373116</v>
      </c>
      <c r="E1646">
        <v>1</v>
      </c>
      <c r="F1646">
        <v>1</v>
      </c>
      <c r="G1646">
        <v>1</v>
      </c>
      <c r="H1646">
        <v>3</v>
      </c>
      <c r="I1646" t="s">
        <v>423</v>
      </c>
      <c r="J1646" t="s">
        <v>1084</v>
      </c>
      <c r="K1646" t="s">
        <v>1085</v>
      </c>
      <c r="L1646">
        <v>1327</v>
      </c>
      <c r="N1646">
        <v>1005</v>
      </c>
      <c r="O1646" t="s">
        <v>56</v>
      </c>
      <c r="P1646" t="s">
        <v>56</v>
      </c>
      <c r="Q1646">
        <v>1</v>
      </c>
      <c r="X1646">
        <v>116</v>
      </c>
      <c r="Y1646">
        <v>5.29</v>
      </c>
      <c r="Z1646">
        <v>0</v>
      </c>
      <c r="AA1646">
        <v>0</v>
      </c>
      <c r="AB1646">
        <v>0</v>
      </c>
      <c r="AC1646">
        <v>0</v>
      </c>
      <c r="AD1646">
        <v>1</v>
      </c>
      <c r="AE1646">
        <v>0</v>
      </c>
      <c r="AF1646" t="s">
        <v>3</v>
      </c>
      <c r="AG1646">
        <v>116</v>
      </c>
      <c r="AH1646">
        <v>2</v>
      </c>
      <c r="AI1646">
        <v>69736160</v>
      </c>
      <c r="AJ1646">
        <v>1601</v>
      </c>
      <c r="AK1646">
        <v>3</v>
      </c>
      <c r="AL1646">
        <v>-613.64</v>
      </c>
      <c r="AM1646">
        <v>0</v>
      </c>
      <c r="AN1646">
        <v>0</v>
      </c>
      <c r="AO1646">
        <v>0</v>
      </c>
      <c r="AP1646">
        <v>0</v>
      </c>
      <c r="AQ1646">
        <v>0</v>
      </c>
      <c r="AR1646">
        <v>1</v>
      </c>
    </row>
    <row r="1647" spans="1:44" x14ac:dyDescent="0.2">
      <c r="A1647">
        <f>ROW(Source!A1847)</f>
        <v>1847</v>
      </c>
      <c r="B1647">
        <v>69736172</v>
      </c>
      <c r="C1647">
        <v>69736151</v>
      </c>
      <c r="D1647">
        <v>27371032</v>
      </c>
      <c r="E1647">
        <v>1</v>
      </c>
      <c r="F1647">
        <v>1</v>
      </c>
      <c r="G1647">
        <v>1</v>
      </c>
      <c r="H1647">
        <v>3</v>
      </c>
      <c r="I1647" t="s">
        <v>428</v>
      </c>
      <c r="J1647" t="s">
        <v>1086</v>
      </c>
      <c r="K1647" t="s">
        <v>429</v>
      </c>
      <c r="L1647">
        <v>1348</v>
      </c>
      <c r="N1647">
        <v>1009</v>
      </c>
      <c r="O1647" t="s">
        <v>78</v>
      </c>
      <c r="P1647" t="s">
        <v>78</v>
      </c>
      <c r="Q1647">
        <v>1000</v>
      </c>
      <c r="X1647">
        <v>5.7000000000000002E-2</v>
      </c>
      <c r="Y1647">
        <v>5646.9</v>
      </c>
      <c r="Z1647">
        <v>0</v>
      </c>
      <c r="AA1647">
        <v>0</v>
      </c>
      <c r="AB1647">
        <v>0</v>
      </c>
      <c r="AC1647">
        <v>0</v>
      </c>
      <c r="AD1647">
        <v>1</v>
      </c>
      <c r="AE1647">
        <v>0</v>
      </c>
      <c r="AF1647" t="s">
        <v>3</v>
      </c>
      <c r="AG1647">
        <v>5.7000000000000002E-2</v>
      </c>
      <c r="AH1647">
        <v>2</v>
      </c>
      <c r="AI1647">
        <v>69736161</v>
      </c>
      <c r="AJ1647">
        <v>1602</v>
      </c>
      <c r="AK1647">
        <v>3</v>
      </c>
      <c r="AL1647">
        <v>-321.87329999999997</v>
      </c>
      <c r="AM1647">
        <v>0</v>
      </c>
      <c r="AN1647">
        <v>0</v>
      </c>
      <c r="AO1647">
        <v>0</v>
      </c>
      <c r="AP1647">
        <v>0</v>
      </c>
      <c r="AQ1647">
        <v>0</v>
      </c>
      <c r="AR1647">
        <v>1</v>
      </c>
    </row>
    <row r="1648" spans="1:44" x14ac:dyDescent="0.2">
      <c r="A1648">
        <f>ROW(Source!A1847)</f>
        <v>1847</v>
      </c>
      <c r="B1648">
        <v>69736173</v>
      </c>
      <c r="C1648">
        <v>69736151</v>
      </c>
      <c r="D1648">
        <v>27386812</v>
      </c>
      <c r="E1648">
        <v>1</v>
      </c>
      <c r="F1648">
        <v>1</v>
      </c>
      <c r="G1648">
        <v>1</v>
      </c>
      <c r="H1648">
        <v>3</v>
      </c>
      <c r="I1648" t="s">
        <v>1087</v>
      </c>
      <c r="J1648" t="s">
        <v>1088</v>
      </c>
      <c r="K1648" t="s">
        <v>1089</v>
      </c>
      <c r="L1648">
        <v>1348</v>
      </c>
      <c r="N1648">
        <v>1009</v>
      </c>
      <c r="O1648" t="s">
        <v>78</v>
      </c>
      <c r="P1648" t="s">
        <v>78</v>
      </c>
      <c r="Q1648">
        <v>1000</v>
      </c>
      <c r="X1648">
        <v>0.106</v>
      </c>
      <c r="Y1648">
        <v>727.34</v>
      </c>
      <c r="Z1648">
        <v>0</v>
      </c>
      <c r="AA1648">
        <v>0</v>
      </c>
      <c r="AB1648">
        <v>0</v>
      </c>
      <c r="AC1648">
        <v>0</v>
      </c>
      <c r="AD1648">
        <v>1</v>
      </c>
      <c r="AE1648">
        <v>0</v>
      </c>
      <c r="AF1648" t="s">
        <v>3</v>
      </c>
      <c r="AG1648">
        <v>0.106</v>
      </c>
      <c r="AH1648">
        <v>3</v>
      </c>
      <c r="AI1648">
        <v>-1</v>
      </c>
      <c r="AJ1648" t="s">
        <v>3</v>
      </c>
      <c r="AK1648">
        <v>4</v>
      </c>
      <c r="AL1648">
        <v>-77.098039999999997</v>
      </c>
      <c r="AM1648">
        <v>0</v>
      </c>
      <c r="AN1648">
        <v>0</v>
      </c>
      <c r="AO1648">
        <v>0</v>
      </c>
      <c r="AP1648">
        <v>0</v>
      </c>
      <c r="AQ1648">
        <v>0</v>
      </c>
      <c r="AR1648">
        <v>1</v>
      </c>
    </row>
    <row r="1649" spans="1:44" x14ac:dyDescent="0.2">
      <c r="A1649">
        <f>ROW(Source!A1856)</f>
        <v>1856</v>
      </c>
      <c r="B1649">
        <v>69736185</v>
      </c>
      <c r="C1649">
        <v>69736178</v>
      </c>
      <c r="D1649">
        <v>27496319</v>
      </c>
      <c r="E1649">
        <v>1</v>
      </c>
      <c r="F1649">
        <v>1</v>
      </c>
      <c r="G1649">
        <v>1</v>
      </c>
      <c r="H1649">
        <v>1</v>
      </c>
      <c r="I1649" t="s">
        <v>1001</v>
      </c>
      <c r="J1649" t="s">
        <v>3</v>
      </c>
      <c r="K1649" t="s">
        <v>1002</v>
      </c>
      <c r="L1649">
        <v>1369</v>
      </c>
      <c r="N1649">
        <v>1013</v>
      </c>
      <c r="O1649" t="s">
        <v>974</v>
      </c>
      <c r="P1649" t="s">
        <v>974</v>
      </c>
      <c r="Q1649">
        <v>1</v>
      </c>
      <c r="X1649">
        <v>39.51</v>
      </c>
      <c r="Y1649">
        <v>0</v>
      </c>
      <c r="Z1649">
        <v>0</v>
      </c>
      <c r="AA1649">
        <v>0</v>
      </c>
      <c r="AB1649">
        <v>8.01</v>
      </c>
      <c r="AC1649">
        <v>0</v>
      </c>
      <c r="AD1649">
        <v>1</v>
      </c>
      <c r="AE1649">
        <v>1</v>
      </c>
      <c r="AF1649" t="s">
        <v>3</v>
      </c>
      <c r="AG1649">
        <v>39.51</v>
      </c>
      <c r="AH1649">
        <v>2</v>
      </c>
      <c r="AI1649">
        <v>69736179</v>
      </c>
      <c r="AJ1649">
        <v>1603</v>
      </c>
      <c r="AK1649">
        <v>0</v>
      </c>
      <c r="AL1649">
        <v>0</v>
      </c>
      <c r="AM1649">
        <v>0</v>
      </c>
      <c r="AN1649">
        <v>0</v>
      </c>
      <c r="AO1649">
        <v>0</v>
      </c>
      <c r="AP1649">
        <v>0</v>
      </c>
      <c r="AQ1649">
        <v>0</v>
      </c>
      <c r="AR1649">
        <v>0</v>
      </c>
    </row>
    <row r="1650" spans="1:44" x14ac:dyDescent="0.2">
      <c r="A1650">
        <f>ROW(Source!A1856)</f>
        <v>1856</v>
      </c>
      <c r="B1650">
        <v>69736186</v>
      </c>
      <c r="C1650">
        <v>69736178</v>
      </c>
      <c r="D1650">
        <v>121548</v>
      </c>
      <c r="E1650">
        <v>1</v>
      </c>
      <c r="F1650">
        <v>1</v>
      </c>
      <c r="G1650">
        <v>1</v>
      </c>
      <c r="H1650">
        <v>1</v>
      </c>
      <c r="I1650" t="s">
        <v>36</v>
      </c>
      <c r="J1650" t="s">
        <v>3</v>
      </c>
      <c r="K1650" t="s">
        <v>981</v>
      </c>
      <c r="L1650">
        <v>608254</v>
      </c>
      <c r="N1650">
        <v>1013</v>
      </c>
      <c r="O1650" t="s">
        <v>982</v>
      </c>
      <c r="P1650" t="s">
        <v>982</v>
      </c>
      <c r="Q1650">
        <v>1</v>
      </c>
      <c r="X1650">
        <v>1.27</v>
      </c>
      <c r="Y1650">
        <v>0</v>
      </c>
      <c r="Z1650">
        <v>0</v>
      </c>
      <c r="AA1650">
        <v>0</v>
      </c>
      <c r="AB1650">
        <v>0</v>
      </c>
      <c r="AC1650">
        <v>0</v>
      </c>
      <c r="AD1650">
        <v>1</v>
      </c>
      <c r="AE1650">
        <v>2</v>
      </c>
      <c r="AF1650" t="s">
        <v>3</v>
      </c>
      <c r="AG1650">
        <v>1.27</v>
      </c>
      <c r="AH1650">
        <v>2</v>
      </c>
      <c r="AI1650">
        <v>69736180</v>
      </c>
      <c r="AJ1650">
        <v>1604</v>
      </c>
      <c r="AK1650">
        <v>0</v>
      </c>
      <c r="AL1650">
        <v>0</v>
      </c>
      <c r="AM1650">
        <v>0</v>
      </c>
      <c r="AN1650">
        <v>0</v>
      </c>
      <c r="AO1650">
        <v>0</v>
      </c>
      <c r="AP1650">
        <v>0</v>
      </c>
      <c r="AQ1650">
        <v>0</v>
      </c>
      <c r="AR1650">
        <v>0</v>
      </c>
    </row>
    <row r="1651" spans="1:44" x14ac:dyDescent="0.2">
      <c r="A1651">
        <f>ROW(Source!A1856)</f>
        <v>1856</v>
      </c>
      <c r="B1651">
        <v>69736187</v>
      </c>
      <c r="C1651">
        <v>69736178</v>
      </c>
      <c r="D1651">
        <v>27439630</v>
      </c>
      <c r="E1651">
        <v>1</v>
      </c>
      <c r="F1651">
        <v>1</v>
      </c>
      <c r="G1651">
        <v>1</v>
      </c>
      <c r="H1651">
        <v>2</v>
      </c>
      <c r="I1651" t="s">
        <v>986</v>
      </c>
      <c r="J1651" t="s">
        <v>987</v>
      </c>
      <c r="K1651" t="s">
        <v>988</v>
      </c>
      <c r="L1651">
        <v>1368</v>
      </c>
      <c r="N1651">
        <v>1011</v>
      </c>
      <c r="O1651" t="s">
        <v>978</v>
      </c>
      <c r="P1651" t="s">
        <v>978</v>
      </c>
      <c r="Q1651">
        <v>1</v>
      </c>
      <c r="X1651">
        <v>1.27</v>
      </c>
      <c r="Y1651">
        <v>0</v>
      </c>
      <c r="Z1651">
        <v>31.27</v>
      </c>
      <c r="AA1651">
        <v>13.61</v>
      </c>
      <c r="AB1651">
        <v>0</v>
      </c>
      <c r="AC1651">
        <v>0</v>
      </c>
      <c r="AD1651">
        <v>1</v>
      </c>
      <c r="AE1651">
        <v>0</v>
      </c>
      <c r="AF1651" t="s">
        <v>3</v>
      </c>
      <c r="AG1651">
        <v>1.27</v>
      </c>
      <c r="AH1651">
        <v>2</v>
      </c>
      <c r="AI1651">
        <v>69736181</v>
      </c>
      <c r="AJ1651">
        <v>1605</v>
      </c>
      <c r="AK1651">
        <v>0</v>
      </c>
      <c r="AL1651">
        <v>0</v>
      </c>
      <c r="AM1651">
        <v>0</v>
      </c>
      <c r="AN1651">
        <v>0</v>
      </c>
      <c r="AO1651">
        <v>0</v>
      </c>
      <c r="AP1651">
        <v>0</v>
      </c>
      <c r="AQ1651">
        <v>0</v>
      </c>
      <c r="AR1651">
        <v>0</v>
      </c>
    </row>
    <row r="1652" spans="1:44" x14ac:dyDescent="0.2">
      <c r="A1652">
        <f>ROW(Source!A1856)</f>
        <v>1856</v>
      </c>
      <c r="B1652">
        <v>69736188</v>
      </c>
      <c r="C1652">
        <v>69736178</v>
      </c>
      <c r="D1652">
        <v>27440041</v>
      </c>
      <c r="E1652">
        <v>1</v>
      </c>
      <c r="F1652">
        <v>1</v>
      </c>
      <c r="G1652">
        <v>1</v>
      </c>
      <c r="H1652">
        <v>2</v>
      </c>
      <c r="I1652" t="s">
        <v>1003</v>
      </c>
      <c r="J1652" t="s">
        <v>1004</v>
      </c>
      <c r="K1652" t="s">
        <v>1005</v>
      </c>
      <c r="L1652">
        <v>1368</v>
      </c>
      <c r="N1652">
        <v>1011</v>
      </c>
      <c r="O1652" t="s">
        <v>978</v>
      </c>
      <c r="P1652" t="s">
        <v>978</v>
      </c>
      <c r="Q1652">
        <v>1</v>
      </c>
      <c r="X1652">
        <v>9.07</v>
      </c>
      <c r="Y1652">
        <v>0</v>
      </c>
      <c r="Z1652">
        <v>0.5</v>
      </c>
      <c r="AA1652">
        <v>0</v>
      </c>
      <c r="AB1652">
        <v>0</v>
      </c>
      <c r="AC1652">
        <v>0</v>
      </c>
      <c r="AD1652">
        <v>1</v>
      </c>
      <c r="AE1652">
        <v>0</v>
      </c>
      <c r="AF1652" t="s">
        <v>3</v>
      </c>
      <c r="AG1652">
        <v>9.07</v>
      </c>
      <c r="AH1652">
        <v>2</v>
      </c>
      <c r="AI1652">
        <v>69736182</v>
      </c>
      <c r="AJ1652">
        <v>1606</v>
      </c>
      <c r="AK1652">
        <v>0</v>
      </c>
      <c r="AL1652">
        <v>0</v>
      </c>
      <c r="AM1652">
        <v>0</v>
      </c>
      <c r="AN1652">
        <v>0</v>
      </c>
      <c r="AO1652">
        <v>0</v>
      </c>
      <c r="AP1652">
        <v>0</v>
      </c>
      <c r="AQ1652">
        <v>0</v>
      </c>
      <c r="AR1652">
        <v>0</v>
      </c>
    </row>
    <row r="1653" spans="1:44" x14ac:dyDescent="0.2">
      <c r="A1653">
        <f>ROW(Source!A1856)</f>
        <v>1856</v>
      </c>
      <c r="B1653">
        <v>69736189</v>
      </c>
      <c r="C1653">
        <v>69736178</v>
      </c>
      <c r="D1653">
        <v>27407705</v>
      </c>
      <c r="E1653">
        <v>1</v>
      </c>
      <c r="F1653">
        <v>1</v>
      </c>
      <c r="G1653">
        <v>1</v>
      </c>
      <c r="H1653">
        <v>3</v>
      </c>
      <c r="I1653" t="s">
        <v>1065</v>
      </c>
      <c r="J1653" t="s">
        <v>1066</v>
      </c>
      <c r="K1653" t="s">
        <v>1067</v>
      </c>
      <c r="L1653">
        <v>1339</v>
      </c>
      <c r="N1653">
        <v>1007</v>
      </c>
      <c r="O1653" t="s">
        <v>40</v>
      </c>
      <c r="P1653" t="s">
        <v>40</v>
      </c>
      <c r="Q1653">
        <v>1</v>
      </c>
      <c r="X1653">
        <v>2.04</v>
      </c>
      <c r="Y1653">
        <v>494.7</v>
      </c>
      <c r="Z1653">
        <v>0</v>
      </c>
      <c r="AA1653">
        <v>0</v>
      </c>
      <c r="AB1653">
        <v>0</v>
      </c>
      <c r="AC1653">
        <v>0</v>
      </c>
      <c r="AD1653">
        <v>1</v>
      </c>
      <c r="AE1653">
        <v>0</v>
      </c>
      <c r="AF1653" t="s">
        <v>3</v>
      </c>
      <c r="AG1653">
        <v>2.04</v>
      </c>
      <c r="AH1653">
        <v>3</v>
      </c>
      <c r="AI1653">
        <v>-1</v>
      </c>
      <c r="AJ1653" t="s">
        <v>3</v>
      </c>
      <c r="AK1653">
        <v>4</v>
      </c>
      <c r="AL1653">
        <v>-1009.188</v>
      </c>
      <c r="AM1653">
        <v>0</v>
      </c>
      <c r="AN1653">
        <v>0</v>
      </c>
      <c r="AO1653">
        <v>0</v>
      </c>
      <c r="AP1653">
        <v>0</v>
      </c>
      <c r="AQ1653">
        <v>0</v>
      </c>
      <c r="AR1653">
        <v>1</v>
      </c>
    </row>
    <row r="1654" spans="1:44" x14ac:dyDescent="0.2">
      <c r="A1654">
        <f>ROW(Source!A1856)</f>
        <v>1856</v>
      </c>
      <c r="B1654">
        <v>69736190</v>
      </c>
      <c r="C1654">
        <v>69736178</v>
      </c>
      <c r="D1654">
        <v>27416566</v>
      </c>
      <c r="E1654">
        <v>1</v>
      </c>
      <c r="F1654">
        <v>1</v>
      </c>
      <c r="G1654">
        <v>1</v>
      </c>
      <c r="H1654">
        <v>3</v>
      </c>
      <c r="I1654" t="s">
        <v>82</v>
      </c>
      <c r="J1654" t="s">
        <v>194</v>
      </c>
      <c r="K1654" t="s">
        <v>83</v>
      </c>
      <c r="L1654">
        <v>1339</v>
      </c>
      <c r="N1654">
        <v>1007</v>
      </c>
      <c r="O1654" t="s">
        <v>40</v>
      </c>
      <c r="P1654" t="s">
        <v>40</v>
      </c>
      <c r="Q1654">
        <v>1</v>
      </c>
      <c r="X1654">
        <v>3.5</v>
      </c>
      <c r="Y1654">
        <v>7.14</v>
      </c>
      <c r="Z1654">
        <v>0</v>
      </c>
      <c r="AA1654">
        <v>0</v>
      </c>
      <c r="AB1654">
        <v>0</v>
      </c>
      <c r="AC1654">
        <v>0</v>
      </c>
      <c r="AD1654">
        <v>1</v>
      </c>
      <c r="AE1654">
        <v>0</v>
      </c>
      <c r="AF1654" t="s">
        <v>3</v>
      </c>
      <c r="AG1654">
        <v>3.5</v>
      </c>
      <c r="AH1654">
        <v>2</v>
      </c>
      <c r="AI1654">
        <v>69736183</v>
      </c>
      <c r="AJ1654">
        <v>1607</v>
      </c>
      <c r="AK1654">
        <v>3</v>
      </c>
      <c r="AL1654">
        <v>-24.99</v>
      </c>
      <c r="AM1654">
        <v>0</v>
      </c>
      <c r="AN1654">
        <v>0</v>
      </c>
      <c r="AO1654">
        <v>0</v>
      </c>
      <c r="AP1654">
        <v>0</v>
      </c>
      <c r="AQ1654">
        <v>0</v>
      </c>
      <c r="AR1654">
        <v>1</v>
      </c>
    </row>
    <row r="1655" spans="1:44" x14ac:dyDescent="0.2">
      <c r="A1655">
        <f>ROW(Source!A1857)</f>
        <v>1857</v>
      </c>
      <c r="B1655">
        <v>69736185</v>
      </c>
      <c r="C1655">
        <v>69736178</v>
      </c>
      <c r="D1655">
        <v>27496319</v>
      </c>
      <c r="E1655">
        <v>1</v>
      </c>
      <c r="F1655">
        <v>1</v>
      </c>
      <c r="G1655">
        <v>1</v>
      </c>
      <c r="H1655">
        <v>1</v>
      </c>
      <c r="I1655" t="s">
        <v>1001</v>
      </c>
      <c r="J1655" t="s">
        <v>3</v>
      </c>
      <c r="K1655" t="s">
        <v>1002</v>
      </c>
      <c r="L1655">
        <v>1369</v>
      </c>
      <c r="N1655">
        <v>1013</v>
      </c>
      <c r="O1655" t="s">
        <v>974</v>
      </c>
      <c r="P1655" t="s">
        <v>974</v>
      </c>
      <c r="Q1655">
        <v>1</v>
      </c>
      <c r="X1655">
        <v>39.51</v>
      </c>
      <c r="Y1655">
        <v>0</v>
      </c>
      <c r="Z1655">
        <v>0</v>
      </c>
      <c r="AA1655">
        <v>0</v>
      </c>
      <c r="AB1655">
        <v>8.01</v>
      </c>
      <c r="AC1655">
        <v>0</v>
      </c>
      <c r="AD1655">
        <v>1</v>
      </c>
      <c r="AE1655">
        <v>1</v>
      </c>
      <c r="AF1655" t="s">
        <v>3</v>
      </c>
      <c r="AG1655">
        <v>39.51</v>
      </c>
      <c r="AH1655">
        <v>2</v>
      </c>
      <c r="AI1655">
        <v>69736179</v>
      </c>
      <c r="AJ1655">
        <v>1609</v>
      </c>
      <c r="AK1655">
        <v>0</v>
      </c>
      <c r="AL1655">
        <v>0</v>
      </c>
      <c r="AM1655">
        <v>0</v>
      </c>
      <c r="AN1655">
        <v>0</v>
      </c>
      <c r="AO1655">
        <v>0</v>
      </c>
      <c r="AP1655">
        <v>0</v>
      </c>
      <c r="AQ1655">
        <v>0</v>
      </c>
      <c r="AR1655">
        <v>0</v>
      </c>
    </row>
    <row r="1656" spans="1:44" x14ac:dyDescent="0.2">
      <c r="A1656">
        <f>ROW(Source!A1857)</f>
        <v>1857</v>
      </c>
      <c r="B1656">
        <v>69736186</v>
      </c>
      <c r="C1656">
        <v>69736178</v>
      </c>
      <c r="D1656">
        <v>121548</v>
      </c>
      <c r="E1656">
        <v>1</v>
      </c>
      <c r="F1656">
        <v>1</v>
      </c>
      <c r="G1656">
        <v>1</v>
      </c>
      <c r="H1656">
        <v>1</v>
      </c>
      <c r="I1656" t="s">
        <v>36</v>
      </c>
      <c r="J1656" t="s">
        <v>3</v>
      </c>
      <c r="K1656" t="s">
        <v>981</v>
      </c>
      <c r="L1656">
        <v>608254</v>
      </c>
      <c r="N1656">
        <v>1013</v>
      </c>
      <c r="O1656" t="s">
        <v>982</v>
      </c>
      <c r="P1656" t="s">
        <v>982</v>
      </c>
      <c r="Q1656">
        <v>1</v>
      </c>
      <c r="X1656">
        <v>1.27</v>
      </c>
      <c r="Y1656">
        <v>0</v>
      </c>
      <c r="Z1656">
        <v>0</v>
      </c>
      <c r="AA1656">
        <v>0</v>
      </c>
      <c r="AB1656">
        <v>0</v>
      </c>
      <c r="AC1656">
        <v>0</v>
      </c>
      <c r="AD1656">
        <v>1</v>
      </c>
      <c r="AE1656">
        <v>2</v>
      </c>
      <c r="AF1656" t="s">
        <v>3</v>
      </c>
      <c r="AG1656">
        <v>1.27</v>
      </c>
      <c r="AH1656">
        <v>2</v>
      </c>
      <c r="AI1656">
        <v>69736180</v>
      </c>
      <c r="AJ1656">
        <v>1610</v>
      </c>
      <c r="AK1656">
        <v>0</v>
      </c>
      <c r="AL1656">
        <v>0</v>
      </c>
      <c r="AM1656">
        <v>0</v>
      </c>
      <c r="AN1656">
        <v>0</v>
      </c>
      <c r="AO1656">
        <v>0</v>
      </c>
      <c r="AP1656">
        <v>0</v>
      </c>
      <c r="AQ1656">
        <v>0</v>
      </c>
      <c r="AR1656">
        <v>0</v>
      </c>
    </row>
    <row r="1657" spans="1:44" x14ac:dyDescent="0.2">
      <c r="A1657">
        <f>ROW(Source!A1857)</f>
        <v>1857</v>
      </c>
      <c r="B1657">
        <v>69736187</v>
      </c>
      <c r="C1657">
        <v>69736178</v>
      </c>
      <c r="D1657">
        <v>27439630</v>
      </c>
      <c r="E1657">
        <v>1</v>
      </c>
      <c r="F1657">
        <v>1</v>
      </c>
      <c r="G1657">
        <v>1</v>
      </c>
      <c r="H1657">
        <v>2</v>
      </c>
      <c r="I1657" t="s">
        <v>986</v>
      </c>
      <c r="J1657" t="s">
        <v>987</v>
      </c>
      <c r="K1657" t="s">
        <v>988</v>
      </c>
      <c r="L1657">
        <v>1368</v>
      </c>
      <c r="N1657">
        <v>1011</v>
      </c>
      <c r="O1657" t="s">
        <v>978</v>
      </c>
      <c r="P1657" t="s">
        <v>978</v>
      </c>
      <c r="Q1657">
        <v>1</v>
      </c>
      <c r="X1657">
        <v>1.27</v>
      </c>
      <c r="Y1657">
        <v>0</v>
      </c>
      <c r="Z1657">
        <v>31.27</v>
      </c>
      <c r="AA1657">
        <v>13.61</v>
      </c>
      <c r="AB1657">
        <v>0</v>
      </c>
      <c r="AC1657">
        <v>0</v>
      </c>
      <c r="AD1657">
        <v>1</v>
      </c>
      <c r="AE1657">
        <v>0</v>
      </c>
      <c r="AF1657" t="s">
        <v>3</v>
      </c>
      <c r="AG1657">
        <v>1.27</v>
      </c>
      <c r="AH1657">
        <v>2</v>
      </c>
      <c r="AI1657">
        <v>69736181</v>
      </c>
      <c r="AJ1657">
        <v>1611</v>
      </c>
      <c r="AK1657">
        <v>0</v>
      </c>
      <c r="AL1657">
        <v>0</v>
      </c>
      <c r="AM1657">
        <v>0</v>
      </c>
      <c r="AN1657">
        <v>0</v>
      </c>
      <c r="AO1657">
        <v>0</v>
      </c>
      <c r="AP1657">
        <v>0</v>
      </c>
      <c r="AQ1657">
        <v>0</v>
      </c>
      <c r="AR1657">
        <v>0</v>
      </c>
    </row>
    <row r="1658" spans="1:44" x14ac:dyDescent="0.2">
      <c r="A1658">
        <f>ROW(Source!A1857)</f>
        <v>1857</v>
      </c>
      <c r="B1658">
        <v>69736188</v>
      </c>
      <c r="C1658">
        <v>69736178</v>
      </c>
      <c r="D1658">
        <v>27440041</v>
      </c>
      <c r="E1658">
        <v>1</v>
      </c>
      <c r="F1658">
        <v>1</v>
      </c>
      <c r="G1658">
        <v>1</v>
      </c>
      <c r="H1658">
        <v>2</v>
      </c>
      <c r="I1658" t="s">
        <v>1003</v>
      </c>
      <c r="J1658" t="s">
        <v>1004</v>
      </c>
      <c r="K1658" t="s">
        <v>1005</v>
      </c>
      <c r="L1658">
        <v>1368</v>
      </c>
      <c r="N1658">
        <v>1011</v>
      </c>
      <c r="O1658" t="s">
        <v>978</v>
      </c>
      <c r="P1658" t="s">
        <v>978</v>
      </c>
      <c r="Q1658">
        <v>1</v>
      </c>
      <c r="X1658">
        <v>9.07</v>
      </c>
      <c r="Y1658">
        <v>0</v>
      </c>
      <c r="Z1658">
        <v>0.5</v>
      </c>
      <c r="AA1658">
        <v>0</v>
      </c>
      <c r="AB1658">
        <v>0</v>
      </c>
      <c r="AC1658">
        <v>0</v>
      </c>
      <c r="AD1658">
        <v>1</v>
      </c>
      <c r="AE1658">
        <v>0</v>
      </c>
      <c r="AF1658" t="s">
        <v>3</v>
      </c>
      <c r="AG1658">
        <v>9.07</v>
      </c>
      <c r="AH1658">
        <v>2</v>
      </c>
      <c r="AI1658">
        <v>69736182</v>
      </c>
      <c r="AJ1658">
        <v>1612</v>
      </c>
      <c r="AK1658">
        <v>0</v>
      </c>
      <c r="AL1658">
        <v>0</v>
      </c>
      <c r="AM1658">
        <v>0</v>
      </c>
      <c r="AN1658">
        <v>0</v>
      </c>
      <c r="AO1658">
        <v>0</v>
      </c>
      <c r="AP1658">
        <v>0</v>
      </c>
      <c r="AQ1658">
        <v>0</v>
      </c>
      <c r="AR1658">
        <v>0</v>
      </c>
    </row>
    <row r="1659" spans="1:44" x14ac:dyDescent="0.2">
      <c r="A1659">
        <f>ROW(Source!A1857)</f>
        <v>1857</v>
      </c>
      <c r="B1659">
        <v>69736189</v>
      </c>
      <c r="C1659">
        <v>69736178</v>
      </c>
      <c r="D1659">
        <v>27407705</v>
      </c>
      <c r="E1659">
        <v>1</v>
      </c>
      <c r="F1659">
        <v>1</v>
      </c>
      <c r="G1659">
        <v>1</v>
      </c>
      <c r="H1659">
        <v>3</v>
      </c>
      <c r="I1659" t="s">
        <v>1065</v>
      </c>
      <c r="J1659" t="s">
        <v>1066</v>
      </c>
      <c r="K1659" t="s">
        <v>1067</v>
      </c>
      <c r="L1659">
        <v>1339</v>
      </c>
      <c r="N1659">
        <v>1007</v>
      </c>
      <c r="O1659" t="s">
        <v>40</v>
      </c>
      <c r="P1659" t="s">
        <v>40</v>
      </c>
      <c r="Q1659">
        <v>1</v>
      </c>
      <c r="X1659">
        <v>2.04</v>
      </c>
      <c r="Y1659">
        <v>494.7</v>
      </c>
      <c r="Z1659">
        <v>0</v>
      </c>
      <c r="AA1659">
        <v>0</v>
      </c>
      <c r="AB1659">
        <v>0</v>
      </c>
      <c r="AC1659">
        <v>0</v>
      </c>
      <c r="AD1659">
        <v>1</v>
      </c>
      <c r="AE1659">
        <v>0</v>
      </c>
      <c r="AF1659" t="s">
        <v>3</v>
      </c>
      <c r="AG1659">
        <v>2.04</v>
      </c>
      <c r="AH1659">
        <v>3</v>
      </c>
      <c r="AI1659">
        <v>-1</v>
      </c>
      <c r="AJ1659" t="s">
        <v>3</v>
      </c>
      <c r="AK1659">
        <v>4</v>
      </c>
      <c r="AL1659">
        <v>-1009.188</v>
      </c>
      <c r="AM1659">
        <v>0</v>
      </c>
      <c r="AN1659">
        <v>0</v>
      </c>
      <c r="AO1659">
        <v>0</v>
      </c>
      <c r="AP1659">
        <v>0</v>
      </c>
      <c r="AQ1659">
        <v>0</v>
      </c>
      <c r="AR1659">
        <v>1</v>
      </c>
    </row>
    <row r="1660" spans="1:44" x14ac:dyDescent="0.2">
      <c r="A1660">
        <f>ROW(Source!A1857)</f>
        <v>1857</v>
      </c>
      <c r="B1660">
        <v>69736190</v>
      </c>
      <c r="C1660">
        <v>69736178</v>
      </c>
      <c r="D1660">
        <v>27416566</v>
      </c>
      <c r="E1660">
        <v>1</v>
      </c>
      <c r="F1660">
        <v>1</v>
      </c>
      <c r="G1660">
        <v>1</v>
      </c>
      <c r="H1660">
        <v>3</v>
      </c>
      <c r="I1660" t="s">
        <v>82</v>
      </c>
      <c r="J1660" t="s">
        <v>194</v>
      </c>
      <c r="K1660" t="s">
        <v>83</v>
      </c>
      <c r="L1660">
        <v>1339</v>
      </c>
      <c r="N1660">
        <v>1007</v>
      </c>
      <c r="O1660" t="s">
        <v>40</v>
      </c>
      <c r="P1660" t="s">
        <v>40</v>
      </c>
      <c r="Q1660">
        <v>1</v>
      </c>
      <c r="X1660">
        <v>3.5</v>
      </c>
      <c r="Y1660">
        <v>7.14</v>
      </c>
      <c r="Z1660">
        <v>0</v>
      </c>
      <c r="AA1660">
        <v>0</v>
      </c>
      <c r="AB1660">
        <v>0</v>
      </c>
      <c r="AC1660">
        <v>0</v>
      </c>
      <c r="AD1660">
        <v>1</v>
      </c>
      <c r="AE1660">
        <v>0</v>
      </c>
      <c r="AF1660" t="s">
        <v>3</v>
      </c>
      <c r="AG1660">
        <v>3.5</v>
      </c>
      <c r="AH1660">
        <v>2</v>
      </c>
      <c r="AI1660">
        <v>69736183</v>
      </c>
      <c r="AJ1660">
        <v>1613</v>
      </c>
      <c r="AK1660">
        <v>3</v>
      </c>
      <c r="AL1660">
        <v>-24.99</v>
      </c>
      <c r="AM1660">
        <v>0</v>
      </c>
      <c r="AN1660">
        <v>0</v>
      </c>
      <c r="AO1660">
        <v>0</v>
      </c>
      <c r="AP1660">
        <v>0</v>
      </c>
      <c r="AQ1660">
        <v>0</v>
      </c>
      <c r="AR1660">
        <v>1</v>
      </c>
    </row>
    <row r="1661" spans="1:44" x14ac:dyDescent="0.2">
      <c r="A1661">
        <f>ROW(Source!A1862)</f>
        <v>1862</v>
      </c>
      <c r="B1661">
        <v>69736199</v>
      </c>
      <c r="C1661">
        <v>69736193</v>
      </c>
      <c r="D1661">
        <v>27496319</v>
      </c>
      <c r="E1661">
        <v>1</v>
      </c>
      <c r="F1661">
        <v>1</v>
      </c>
      <c r="G1661">
        <v>1</v>
      </c>
      <c r="H1661">
        <v>1</v>
      </c>
      <c r="I1661" t="s">
        <v>1001</v>
      </c>
      <c r="J1661" t="s">
        <v>3</v>
      </c>
      <c r="K1661" t="s">
        <v>1002</v>
      </c>
      <c r="L1661">
        <v>1369</v>
      </c>
      <c r="N1661">
        <v>1013</v>
      </c>
      <c r="O1661" t="s">
        <v>974</v>
      </c>
      <c r="P1661" t="s">
        <v>974</v>
      </c>
      <c r="Q1661">
        <v>1</v>
      </c>
      <c r="X1661">
        <v>0.5</v>
      </c>
      <c r="Y1661">
        <v>0</v>
      </c>
      <c r="Z1661">
        <v>0</v>
      </c>
      <c r="AA1661">
        <v>0</v>
      </c>
      <c r="AB1661">
        <v>8.01</v>
      </c>
      <c r="AC1661">
        <v>0</v>
      </c>
      <c r="AD1661">
        <v>1</v>
      </c>
      <c r="AE1661">
        <v>1</v>
      </c>
      <c r="AF1661" t="s">
        <v>753</v>
      </c>
      <c r="AG1661">
        <v>4</v>
      </c>
      <c r="AH1661">
        <v>2</v>
      </c>
      <c r="AI1661">
        <v>69736194</v>
      </c>
      <c r="AJ1661">
        <v>1615</v>
      </c>
      <c r="AK1661">
        <v>0</v>
      </c>
      <c r="AL1661">
        <v>0</v>
      </c>
      <c r="AM1661">
        <v>0</v>
      </c>
      <c r="AN1661">
        <v>0</v>
      </c>
      <c r="AO1661">
        <v>0</v>
      </c>
      <c r="AP1661">
        <v>0</v>
      </c>
      <c r="AQ1661">
        <v>0</v>
      </c>
      <c r="AR1661">
        <v>0</v>
      </c>
    </row>
    <row r="1662" spans="1:44" x14ac:dyDescent="0.2">
      <c r="A1662">
        <f>ROW(Source!A1862)</f>
        <v>1862</v>
      </c>
      <c r="B1662">
        <v>69736200</v>
      </c>
      <c r="C1662">
        <v>69736193</v>
      </c>
      <c r="D1662">
        <v>121548</v>
      </c>
      <c r="E1662">
        <v>1</v>
      </c>
      <c r="F1662">
        <v>1</v>
      </c>
      <c r="G1662">
        <v>1</v>
      </c>
      <c r="H1662">
        <v>1</v>
      </c>
      <c r="I1662" t="s">
        <v>36</v>
      </c>
      <c r="J1662" t="s">
        <v>3</v>
      </c>
      <c r="K1662" t="s">
        <v>981</v>
      </c>
      <c r="L1662">
        <v>608254</v>
      </c>
      <c r="N1662">
        <v>1013</v>
      </c>
      <c r="O1662" t="s">
        <v>982</v>
      </c>
      <c r="P1662" t="s">
        <v>982</v>
      </c>
      <c r="Q1662">
        <v>1</v>
      </c>
      <c r="X1662">
        <v>0.21</v>
      </c>
      <c r="Y1662">
        <v>0</v>
      </c>
      <c r="Z1662">
        <v>0</v>
      </c>
      <c r="AA1662">
        <v>0</v>
      </c>
      <c r="AB1662">
        <v>0</v>
      </c>
      <c r="AC1662">
        <v>0</v>
      </c>
      <c r="AD1662">
        <v>1</v>
      </c>
      <c r="AE1662">
        <v>2</v>
      </c>
      <c r="AF1662" t="s">
        <v>753</v>
      </c>
      <c r="AG1662">
        <v>1.68</v>
      </c>
      <c r="AH1662">
        <v>2</v>
      </c>
      <c r="AI1662">
        <v>69736195</v>
      </c>
      <c r="AJ1662">
        <v>1616</v>
      </c>
      <c r="AK1662">
        <v>0</v>
      </c>
      <c r="AL1662">
        <v>0</v>
      </c>
      <c r="AM1662">
        <v>0</v>
      </c>
      <c r="AN1662">
        <v>0</v>
      </c>
      <c r="AO1662">
        <v>0</v>
      </c>
      <c r="AP1662">
        <v>0</v>
      </c>
      <c r="AQ1662">
        <v>0</v>
      </c>
      <c r="AR1662">
        <v>0</v>
      </c>
    </row>
    <row r="1663" spans="1:44" x14ac:dyDescent="0.2">
      <c r="A1663">
        <f>ROW(Source!A1862)</f>
        <v>1862</v>
      </c>
      <c r="B1663">
        <v>69736201</v>
      </c>
      <c r="C1663">
        <v>69736193</v>
      </c>
      <c r="D1663">
        <v>27439630</v>
      </c>
      <c r="E1663">
        <v>1</v>
      </c>
      <c r="F1663">
        <v>1</v>
      </c>
      <c r="G1663">
        <v>1</v>
      </c>
      <c r="H1663">
        <v>2</v>
      </c>
      <c r="I1663" t="s">
        <v>986</v>
      </c>
      <c r="J1663" t="s">
        <v>987</v>
      </c>
      <c r="K1663" t="s">
        <v>988</v>
      </c>
      <c r="L1663">
        <v>1368</v>
      </c>
      <c r="N1663">
        <v>1011</v>
      </c>
      <c r="O1663" t="s">
        <v>978</v>
      </c>
      <c r="P1663" t="s">
        <v>978</v>
      </c>
      <c r="Q1663">
        <v>1</v>
      </c>
      <c r="X1663">
        <v>0.21</v>
      </c>
      <c r="Y1663">
        <v>0</v>
      </c>
      <c r="Z1663">
        <v>31.27</v>
      </c>
      <c r="AA1663">
        <v>13.61</v>
      </c>
      <c r="AB1663">
        <v>0</v>
      </c>
      <c r="AC1663">
        <v>0</v>
      </c>
      <c r="AD1663">
        <v>1</v>
      </c>
      <c r="AE1663">
        <v>0</v>
      </c>
      <c r="AF1663" t="s">
        <v>753</v>
      </c>
      <c r="AG1663">
        <v>1.68</v>
      </c>
      <c r="AH1663">
        <v>2</v>
      </c>
      <c r="AI1663">
        <v>69736196</v>
      </c>
      <c r="AJ1663">
        <v>1617</v>
      </c>
      <c r="AK1663">
        <v>0</v>
      </c>
      <c r="AL1663">
        <v>0</v>
      </c>
      <c r="AM1663">
        <v>0</v>
      </c>
      <c r="AN1663">
        <v>0</v>
      </c>
      <c r="AO1663">
        <v>0</v>
      </c>
      <c r="AP1663">
        <v>0</v>
      </c>
      <c r="AQ1663">
        <v>0</v>
      </c>
      <c r="AR1663">
        <v>0</v>
      </c>
    </row>
    <row r="1664" spans="1:44" x14ac:dyDescent="0.2">
      <c r="A1664">
        <f>ROW(Source!A1862)</f>
        <v>1862</v>
      </c>
      <c r="B1664">
        <v>69736202</v>
      </c>
      <c r="C1664">
        <v>69736193</v>
      </c>
      <c r="D1664">
        <v>27440041</v>
      </c>
      <c r="E1664">
        <v>1</v>
      </c>
      <c r="F1664">
        <v>1</v>
      </c>
      <c r="G1664">
        <v>1</v>
      </c>
      <c r="H1664">
        <v>2</v>
      </c>
      <c r="I1664" t="s">
        <v>1003</v>
      </c>
      <c r="J1664" t="s">
        <v>1004</v>
      </c>
      <c r="K1664" t="s">
        <v>1005</v>
      </c>
      <c r="L1664">
        <v>1368</v>
      </c>
      <c r="N1664">
        <v>1011</v>
      </c>
      <c r="O1664" t="s">
        <v>978</v>
      </c>
      <c r="P1664" t="s">
        <v>978</v>
      </c>
      <c r="Q1664">
        <v>1</v>
      </c>
      <c r="X1664">
        <v>2.3199999999999998</v>
      </c>
      <c r="Y1664">
        <v>0</v>
      </c>
      <c r="Z1664">
        <v>0.5</v>
      </c>
      <c r="AA1664">
        <v>0</v>
      </c>
      <c r="AB1664">
        <v>0</v>
      </c>
      <c r="AC1664">
        <v>0</v>
      </c>
      <c r="AD1664">
        <v>1</v>
      </c>
      <c r="AE1664">
        <v>0</v>
      </c>
      <c r="AF1664" t="s">
        <v>753</v>
      </c>
      <c r="AG1664">
        <v>18.559999999999999</v>
      </c>
      <c r="AH1664">
        <v>2</v>
      </c>
      <c r="AI1664">
        <v>69736197</v>
      </c>
      <c r="AJ1664">
        <v>1618</v>
      </c>
      <c r="AK1664">
        <v>0</v>
      </c>
      <c r="AL1664">
        <v>0</v>
      </c>
      <c r="AM1664">
        <v>0</v>
      </c>
      <c r="AN1664">
        <v>0</v>
      </c>
      <c r="AO1664">
        <v>0</v>
      </c>
      <c r="AP1664">
        <v>0</v>
      </c>
      <c r="AQ1664">
        <v>0</v>
      </c>
      <c r="AR1664">
        <v>0</v>
      </c>
    </row>
    <row r="1665" spans="1:44" x14ac:dyDescent="0.2">
      <c r="A1665">
        <f>ROW(Source!A1862)</f>
        <v>1862</v>
      </c>
      <c r="B1665">
        <v>69736203</v>
      </c>
      <c r="C1665">
        <v>69736193</v>
      </c>
      <c r="D1665">
        <v>27407705</v>
      </c>
      <c r="E1665">
        <v>1</v>
      </c>
      <c r="F1665">
        <v>1</v>
      </c>
      <c r="G1665">
        <v>1</v>
      </c>
      <c r="H1665">
        <v>3</v>
      </c>
      <c r="I1665" t="s">
        <v>1065</v>
      </c>
      <c r="J1665" t="s">
        <v>1066</v>
      </c>
      <c r="K1665" t="s">
        <v>1067</v>
      </c>
      <c r="L1665">
        <v>1339</v>
      </c>
      <c r="N1665">
        <v>1007</v>
      </c>
      <c r="O1665" t="s">
        <v>40</v>
      </c>
      <c r="P1665" t="s">
        <v>40</v>
      </c>
      <c r="Q1665">
        <v>1</v>
      </c>
      <c r="X1665">
        <v>0.51</v>
      </c>
      <c r="Y1665">
        <v>494.7</v>
      </c>
      <c r="Z1665">
        <v>0</v>
      </c>
      <c r="AA1665">
        <v>0</v>
      </c>
      <c r="AB1665">
        <v>0</v>
      </c>
      <c r="AC1665">
        <v>0</v>
      </c>
      <c r="AD1665">
        <v>1</v>
      </c>
      <c r="AE1665">
        <v>0</v>
      </c>
      <c r="AF1665" t="s">
        <v>753</v>
      </c>
      <c r="AG1665">
        <v>4.08</v>
      </c>
      <c r="AH1665">
        <v>3</v>
      </c>
      <c r="AI1665">
        <v>-1</v>
      </c>
      <c r="AJ1665" t="s">
        <v>3</v>
      </c>
      <c r="AK1665">
        <v>4</v>
      </c>
      <c r="AL1665">
        <v>-2018.376</v>
      </c>
      <c r="AM1665">
        <v>0</v>
      </c>
      <c r="AN1665">
        <v>0</v>
      </c>
      <c r="AO1665">
        <v>0</v>
      </c>
      <c r="AP1665">
        <v>0</v>
      </c>
      <c r="AQ1665">
        <v>0</v>
      </c>
      <c r="AR1665">
        <v>1</v>
      </c>
    </row>
    <row r="1666" spans="1:44" x14ac:dyDescent="0.2">
      <c r="A1666">
        <f>ROW(Source!A1863)</f>
        <v>1863</v>
      </c>
      <c r="B1666">
        <v>69736199</v>
      </c>
      <c r="C1666">
        <v>69736193</v>
      </c>
      <c r="D1666">
        <v>27496319</v>
      </c>
      <c r="E1666">
        <v>1</v>
      </c>
      <c r="F1666">
        <v>1</v>
      </c>
      <c r="G1666">
        <v>1</v>
      </c>
      <c r="H1666">
        <v>1</v>
      </c>
      <c r="I1666" t="s">
        <v>1001</v>
      </c>
      <c r="J1666" t="s">
        <v>3</v>
      </c>
      <c r="K1666" t="s">
        <v>1002</v>
      </c>
      <c r="L1666">
        <v>1369</v>
      </c>
      <c r="N1666">
        <v>1013</v>
      </c>
      <c r="O1666" t="s">
        <v>974</v>
      </c>
      <c r="P1666" t="s">
        <v>974</v>
      </c>
      <c r="Q1666">
        <v>1</v>
      </c>
      <c r="X1666">
        <v>0.5</v>
      </c>
      <c r="Y1666">
        <v>0</v>
      </c>
      <c r="Z1666">
        <v>0</v>
      </c>
      <c r="AA1666">
        <v>0</v>
      </c>
      <c r="AB1666">
        <v>8.01</v>
      </c>
      <c r="AC1666">
        <v>0</v>
      </c>
      <c r="AD1666">
        <v>1</v>
      </c>
      <c r="AE1666">
        <v>1</v>
      </c>
      <c r="AF1666" t="s">
        <v>753</v>
      </c>
      <c r="AG1666">
        <v>4</v>
      </c>
      <c r="AH1666">
        <v>2</v>
      </c>
      <c r="AI1666">
        <v>69736194</v>
      </c>
      <c r="AJ1666">
        <v>1620</v>
      </c>
      <c r="AK1666">
        <v>0</v>
      </c>
      <c r="AL1666">
        <v>0</v>
      </c>
      <c r="AM1666">
        <v>0</v>
      </c>
      <c r="AN1666">
        <v>0</v>
      </c>
      <c r="AO1666">
        <v>0</v>
      </c>
      <c r="AP1666">
        <v>0</v>
      </c>
      <c r="AQ1666">
        <v>0</v>
      </c>
      <c r="AR1666">
        <v>0</v>
      </c>
    </row>
    <row r="1667" spans="1:44" x14ac:dyDescent="0.2">
      <c r="A1667">
        <f>ROW(Source!A1863)</f>
        <v>1863</v>
      </c>
      <c r="B1667">
        <v>69736200</v>
      </c>
      <c r="C1667">
        <v>69736193</v>
      </c>
      <c r="D1667">
        <v>121548</v>
      </c>
      <c r="E1667">
        <v>1</v>
      </c>
      <c r="F1667">
        <v>1</v>
      </c>
      <c r="G1667">
        <v>1</v>
      </c>
      <c r="H1667">
        <v>1</v>
      </c>
      <c r="I1667" t="s">
        <v>36</v>
      </c>
      <c r="J1667" t="s">
        <v>3</v>
      </c>
      <c r="K1667" t="s">
        <v>981</v>
      </c>
      <c r="L1667">
        <v>608254</v>
      </c>
      <c r="N1667">
        <v>1013</v>
      </c>
      <c r="O1667" t="s">
        <v>982</v>
      </c>
      <c r="P1667" t="s">
        <v>982</v>
      </c>
      <c r="Q1667">
        <v>1</v>
      </c>
      <c r="X1667">
        <v>0.21</v>
      </c>
      <c r="Y1667">
        <v>0</v>
      </c>
      <c r="Z1667">
        <v>0</v>
      </c>
      <c r="AA1667">
        <v>0</v>
      </c>
      <c r="AB1667">
        <v>0</v>
      </c>
      <c r="AC1667">
        <v>0</v>
      </c>
      <c r="AD1667">
        <v>1</v>
      </c>
      <c r="AE1667">
        <v>2</v>
      </c>
      <c r="AF1667" t="s">
        <v>753</v>
      </c>
      <c r="AG1667">
        <v>1.68</v>
      </c>
      <c r="AH1667">
        <v>2</v>
      </c>
      <c r="AI1667">
        <v>69736195</v>
      </c>
      <c r="AJ1667">
        <v>1621</v>
      </c>
      <c r="AK1667">
        <v>0</v>
      </c>
      <c r="AL1667">
        <v>0</v>
      </c>
      <c r="AM1667">
        <v>0</v>
      </c>
      <c r="AN1667">
        <v>0</v>
      </c>
      <c r="AO1667">
        <v>0</v>
      </c>
      <c r="AP1667">
        <v>0</v>
      </c>
      <c r="AQ1667">
        <v>0</v>
      </c>
      <c r="AR1667">
        <v>0</v>
      </c>
    </row>
    <row r="1668" spans="1:44" x14ac:dyDescent="0.2">
      <c r="A1668">
        <f>ROW(Source!A1863)</f>
        <v>1863</v>
      </c>
      <c r="B1668">
        <v>69736201</v>
      </c>
      <c r="C1668">
        <v>69736193</v>
      </c>
      <c r="D1668">
        <v>27439630</v>
      </c>
      <c r="E1668">
        <v>1</v>
      </c>
      <c r="F1668">
        <v>1</v>
      </c>
      <c r="G1668">
        <v>1</v>
      </c>
      <c r="H1668">
        <v>2</v>
      </c>
      <c r="I1668" t="s">
        <v>986</v>
      </c>
      <c r="J1668" t="s">
        <v>987</v>
      </c>
      <c r="K1668" t="s">
        <v>988</v>
      </c>
      <c r="L1668">
        <v>1368</v>
      </c>
      <c r="N1668">
        <v>1011</v>
      </c>
      <c r="O1668" t="s">
        <v>978</v>
      </c>
      <c r="P1668" t="s">
        <v>978</v>
      </c>
      <c r="Q1668">
        <v>1</v>
      </c>
      <c r="X1668">
        <v>0.21</v>
      </c>
      <c r="Y1668">
        <v>0</v>
      </c>
      <c r="Z1668">
        <v>31.27</v>
      </c>
      <c r="AA1668">
        <v>13.61</v>
      </c>
      <c r="AB1668">
        <v>0</v>
      </c>
      <c r="AC1668">
        <v>0</v>
      </c>
      <c r="AD1668">
        <v>1</v>
      </c>
      <c r="AE1668">
        <v>0</v>
      </c>
      <c r="AF1668" t="s">
        <v>753</v>
      </c>
      <c r="AG1668">
        <v>1.68</v>
      </c>
      <c r="AH1668">
        <v>2</v>
      </c>
      <c r="AI1668">
        <v>69736196</v>
      </c>
      <c r="AJ1668">
        <v>1622</v>
      </c>
      <c r="AK1668">
        <v>0</v>
      </c>
      <c r="AL1668">
        <v>0</v>
      </c>
      <c r="AM1668">
        <v>0</v>
      </c>
      <c r="AN1668">
        <v>0</v>
      </c>
      <c r="AO1668">
        <v>0</v>
      </c>
      <c r="AP1668">
        <v>0</v>
      </c>
      <c r="AQ1668">
        <v>0</v>
      </c>
      <c r="AR1668">
        <v>0</v>
      </c>
    </row>
    <row r="1669" spans="1:44" x14ac:dyDescent="0.2">
      <c r="A1669">
        <f>ROW(Source!A1863)</f>
        <v>1863</v>
      </c>
      <c r="B1669">
        <v>69736202</v>
      </c>
      <c r="C1669">
        <v>69736193</v>
      </c>
      <c r="D1669">
        <v>27440041</v>
      </c>
      <c r="E1669">
        <v>1</v>
      </c>
      <c r="F1669">
        <v>1</v>
      </c>
      <c r="G1669">
        <v>1</v>
      </c>
      <c r="H1669">
        <v>2</v>
      </c>
      <c r="I1669" t="s">
        <v>1003</v>
      </c>
      <c r="J1669" t="s">
        <v>1004</v>
      </c>
      <c r="K1669" t="s">
        <v>1005</v>
      </c>
      <c r="L1669">
        <v>1368</v>
      </c>
      <c r="N1669">
        <v>1011</v>
      </c>
      <c r="O1669" t="s">
        <v>978</v>
      </c>
      <c r="P1669" t="s">
        <v>978</v>
      </c>
      <c r="Q1669">
        <v>1</v>
      </c>
      <c r="X1669">
        <v>2.3199999999999998</v>
      </c>
      <c r="Y1669">
        <v>0</v>
      </c>
      <c r="Z1669">
        <v>0.5</v>
      </c>
      <c r="AA1669">
        <v>0</v>
      </c>
      <c r="AB1669">
        <v>0</v>
      </c>
      <c r="AC1669">
        <v>0</v>
      </c>
      <c r="AD1669">
        <v>1</v>
      </c>
      <c r="AE1669">
        <v>0</v>
      </c>
      <c r="AF1669" t="s">
        <v>753</v>
      </c>
      <c r="AG1669">
        <v>18.559999999999999</v>
      </c>
      <c r="AH1669">
        <v>2</v>
      </c>
      <c r="AI1669">
        <v>69736197</v>
      </c>
      <c r="AJ1669">
        <v>1623</v>
      </c>
      <c r="AK1669">
        <v>0</v>
      </c>
      <c r="AL1669">
        <v>0</v>
      </c>
      <c r="AM1669">
        <v>0</v>
      </c>
      <c r="AN1669">
        <v>0</v>
      </c>
      <c r="AO1669">
        <v>0</v>
      </c>
      <c r="AP1669">
        <v>0</v>
      </c>
      <c r="AQ1669">
        <v>0</v>
      </c>
      <c r="AR1669">
        <v>0</v>
      </c>
    </row>
    <row r="1670" spans="1:44" x14ac:dyDescent="0.2">
      <c r="A1670">
        <f>ROW(Source!A1863)</f>
        <v>1863</v>
      </c>
      <c r="B1670">
        <v>69736203</v>
      </c>
      <c r="C1670">
        <v>69736193</v>
      </c>
      <c r="D1670">
        <v>27407705</v>
      </c>
      <c r="E1670">
        <v>1</v>
      </c>
      <c r="F1670">
        <v>1</v>
      </c>
      <c r="G1670">
        <v>1</v>
      </c>
      <c r="H1670">
        <v>3</v>
      </c>
      <c r="I1670" t="s">
        <v>1065</v>
      </c>
      <c r="J1670" t="s">
        <v>1066</v>
      </c>
      <c r="K1670" t="s">
        <v>1067</v>
      </c>
      <c r="L1670">
        <v>1339</v>
      </c>
      <c r="N1670">
        <v>1007</v>
      </c>
      <c r="O1670" t="s">
        <v>40</v>
      </c>
      <c r="P1670" t="s">
        <v>40</v>
      </c>
      <c r="Q1670">
        <v>1</v>
      </c>
      <c r="X1670">
        <v>0.51</v>
      </c>
      <c r="Y1670">
        <v>494.7</v>
      </c>
      <c r="Z1670">
        <v>0</v>
      </c>
      <c r="AA1670">
        <v>0</v>
      </c>
      <c r="AB1670">
        <v>0</v>
      </c>
      <c r="AC1670">
        <v>0</v>
      </c>
      <c r="AD1670">
        <v>1</v>
      </c>
      <c r="AE1670">
        <v>0</v>
      </c>
      <c r="AF1670" t="s">
        <v>753</v>
      </c>
      <c r="AG1670">
        <v>4.08</v>
      </c>
      <c r="AH1670">
        <v>3</v>
      </c>
      <c r="AI1670">
        <v>-1</v>
      </c>
      <c r="AJ1670" t="s">
        <v>3</v>
      </c>
      <c r="AK1670">
        <v>4</v>
      </c>
      <c r="AL1670">
        <v>-2018.376</v>
      </c>
      <c r="AM1670">
        <v>0</v>
      </c>
      <c r="AN1670">
        <v>0</v>
      </c>
      <c r="AO1670">
        <v>0</v>
      </c>
      <c r="AP1670">
        <v>0</v>
      </c>
      <c r="AQ1670">
        <v>0</v>
      </c>
      <c r="AR1670">
        <v>1</v>
      </c>
    </row>
    <row r="1671" spans="1:44" x14ac:dyDescent="0.2">
      <c r="A1671">
        <f>ROW(Source!A1866)</f>
        <v>1866</v>
      </c>
      <c r="B1671">
        <v>69736218</v>
      </c>
      <c r="C1671">
        <v>69736205</v>
      </c>
      <c r="D1671">
        <v>27498693</v>
      </c>
      <c r="E1671">
        <v>1</v>
      </c>
      <c r="F1671">
        <v>1</v>
      </c>
      <c r="G1671">
        <v>1</v>
      </c>
      <c r="H1671">
        <v>1</v>
      </c>
      <c r="I1671" t="s">
        <v>979</v>
      </c>
      <c r="J1671" t="s">
        <v>3</v>
      </c>
      <c r="K1671" t="s">
        <v>980</v>
      </c>
      <c r="L1671">
        <v>1369</v>
      </c>
      <c r="N1671">
        <v>1013</v>
      </c>
      <c r="O1671" t="s">
        <v>974</v>
      </c>
      <c r="P1671" t="s">
        <v>974</v>
      </c>
      <c r="Q1671">
        <v>1</v>
      </c>
      <c r="X1671">
        <v>119.78</v>
      </c>
      <c r="Y1671">
        <v>0</v>
      </c>
      <c r="Z1671">
        <v>0</v>
      </c>
      <c r="AA1671">
        <v>0</v>
      </c>
      <c r="AB1671">
        <v>8.82</v>
      </c>
      <c r="AC1671">
        <v>0</v>
      </c>
      <c r="AD1671">
        <v>1</v>
      </c>
      <c r="AE1671">
        <v>1</v>
      </c>
      <c r="AF1671" t="s">
        <v>3</v>
      </c>
      <c r="AG1671">
        <v>119.78</v>
      </c>
      <c r="AH1671">
        <v>2</v>
      </c>
      <c r="AI1671">
        <v>69736206</v>
      </c>
      <c r="AJ1671">
        <v>1625</v>
      </c>
      <c r="AK1671">
        <v>0</v>
      </c>
      <c r="AL1671">
        <v>0</v>
      </c>
      <c r="AM1671">
        <v>0</v>
      </c>
      <c r="AN1671">
        <v>0</v>
      </c>
      <c r="AO1671">
        <v>0</v>
      </c>
      <c r="AP1671">
        <v>0</v>
      </c>
      <c r="AQ1671">
        <v>0</v>
      </c>
      <c r="AR1671">
        <v>0</v>
      </c>
    </row>
    <row r="1672" spans="1:44" x14ac:dyDescent="0.2">
      <c r="A1672">
        <f>ROW(Source!A1866)</f>
        <v>1866</v>
      </c>
      <c r="B1672">
        <v>69736219</v>
      </c>
      <c r="C1672">
        <v>69736205</v>
      </c>
      <c r="D1672">
        <v>121548</v>
      </c>
      <c r="E1672">
        <v>1</v>
      </c>
      <c r="F1672">
        <v>1</v>
      </c>
      <c r="G1672">
        <v>1</v>
      </c>
      <c r="H1672">
        <v>1</v>
      </c>
      <c r="I1672" t="s">
        <v>36</v>
      </c>
      <c r="J1672" t="s">
        <v>3</v>
      </c>
      <c r="K1672" t="s">
        <v>981</v>
      </c>
      <c r="L1672">
        <v>608254</v>
      </c>
      <c r="N1672">
        <v>1013</v>
      </c>
      <c r="O1672" t="s">
        <v>982</v>
      </c>
      <c r="P1672" t="s">
        <v>982</v>
      </c>
      <c r="Q1672">
        <v>1</v>
      </c>
      <c r="X1672">
        <v>4.22</v>
      </c>
      <c r="Y1672">
        <v>0</v>
      </c>
      <c r="Z1672">
        <v>0</v>
      </c>
      <c r="AA1672">
        <v>0</v>
      </c>
      <c r="AB1672">
        <v>0</v>
      </c>
      <c r="AC1672">
        <v>0</v>
      </c>
      <c r="AD1672">
        <v>1</v>
      </c>
      <c r="AE1672">
        <v>2</v>
      </c>
      <c r="AF1672" t="s">
        <v>3</v>
      </c>
      <c r="AG1672">
        <v>4.22</v>
      </c>
      <c r="AH1672">
        <v>2</v>
      </c>
      <c r="AI1672">
        <v>69736207</v>
      </c>
      <c r="AJ1672">
        <v>1626</v>
      </c>
      <c r="AK1672">
        <v>0</v>
      </c>
      <c r="AL1672">
        <v>0</v>
      </c>
      <c r="AM1672">
        <v>0</v>
      </c>
      <c r="AN1672">
        <v>0</v>
      </c>
      <c r="AO1672">
        <v>0</v>
      </c>
      <c r="AP1672">
        <v>0</v>
      </c>
      <c r="AQ1672">
        <v>0</v>
      </c>
      <c r="AR1672">
        <v>0</v>
      </c>
    </row>
    <row r="1673" spans="1:44" x14ac:dyDescent="0.2">
      <c r="A1673">
        <f>ROW(Source!A1866)</f>
        <v>1866</v>
      </c>
      <c r="B1673">
        <v>69736220</v>
      </c>
      <c r="C1673">
        <v>69736205</v>
      </c>
      <c r="D1673">
        <v>27439571</v>
      </c>
      <c r="E1673">
        <v>1</v>
      </c>
      <c r="F1673">
        <v>1</v>
      </c>
      <c r="G1673">
        <v>1</v>
      </c>
      <c r="H1673">
        <v>2</v>
      </c>
      <c r="I1673" t="s">
        <v>983</v>
      </c>
      <c r="J1673" t="s">
        <v>984</v>
      </c>
      <c r="K1673" t="s">
        <v>985</v>
      </c>
      <c r="L1673">
        <v>1368</v>
      </c>
      <c r="N1673">
        <v>1011</v>
      </c>
      <c r="O1673" t="s">
        <v>978</v>
      </c>
      <c r="P1673" t="s">
        <v>978</v>
      </c>
      <c r="Q1673">
        <v>1</v>
      </c>
      <c r="X1673">
        <v>0.36</v>
      </c>
      <c r="Y1673">
        <v>0</v>
      </c>
      <c r="Z1673">
        <v>88.42</v>
      </c>
      <c r="AA1673">
        <v>10.14</v>
      </c>
      <c r="AB1673">
        <v>0</v>
      </c>
      <c r="AC1673">
        <v>0</v>
      </c>
      <c r="AD1673">
        <v>1</v>
      </c>
      <c r="AE1673">
        <v>0</v>
      </c>
      <c r="AF1673" t="s">
        <v>3</v>
      </c>
      <c r="AG1673">
        <v>0.36</v>
      </c>
      <c r="AH1673">
        <v>2</v>
      </c>
      <c r="AI1673">
        <v>69736208</v>
      </c>
      <c r="AJ1673">
        <v>1627</v>
      </c>
      <c r="AK1673">
        <v>0</v>
      </c>
      <c r="AL1673">
        <v>0</v>
      </c>
      <c r="AM1673">
        <v>0</v>
      </c>
      <c r="AN1673">
        <v>0</v>
      </c>
      <c r="AO1673">
        <v>0</v>
      </c>
      <c r="AP1673">
        <v>0</v>
      </c>
      <c r="AQ1673">
        <v>0</v>
      </c>
      <c r="AR1673">
        <v>0</v>
      </c>
    </row>
    <row r="1674" spans="1:44" x14ac:dyDescent="0.2">
      <c r="A1674">
        <f>ROW(Source!A1866)</f>
        <v>1866</v>
      </c>
      <c r="B1674">
        <v>69736221</v>
      </c>
      <c r="C1674">
        <v>69736205</v>
      </c>
      <c r="D1674">
        <v>27439630</v>
      </c>
      <c r="E1674">
        <v>1</v>
      </c>
      <c r="F1674">
        <v>1</v>
      </c>
      <c r="G1674">
        <v>1</v>
      </c>
      <c r="H1674">
        <v>2</v>
      </c>
      <c r="I1674" t="s">
        <v>986</v>
      </c>
      <c r="J1674" t="s">
        <v>987</v>
      </c>
      <c r="K1674" t="s">
        <v>988</v>
      </c>
      <c r="L1674">
        <v>1368</v>
      </c>
      <c r="N1674">
        <v>1011</v>
      </c>
      <c r="O1674" t="s">
        <v>978</v>
      </c>
      <c r="P1674" t="s">
        <v>978</v>
      </c>
      <c r="Q1674">
        <v>1</v>
      </c>
      <c r="X1674">
        <v>2.2999999999999998</v>
      </c>
      <c r="Y1674">
        <v>0</v>
      </c>
      <c r="Z1674">
        <v>31.27</v>
      </c>
      <c r="AA1674">
        <v>13.61</v>
      </c>
      <c r="AB1674">
        <v>0</v>
      </c>
      <c r="AC1674">
        <v>0</v>
      </c>
      <c r="AD1674">
        <v>1</v>
      </c>
      <c r="AE1674">
        <v>0</v>
      </c>
      <c r="AF1674" t="s">
        <v>3</v>
      </c>
      <c r="AG1674">
        <v>2.2999999999999998</v>
      </c>
      <c r="AH1674">
        <v>2</v>
      </c>
      <c r="AI1674">
        <v>69736209</v>
      </c>
      <c r="AJ1674">
        <v>1628</v>
      </c>
      <c r="AK1674">
        <v>0</v>
      </c>
      <c r="AL1674">
        <v>0</v>
      </c>
      <c r="AM1674">
        <v>0</v>
      </c>
      <c r="AN1674">
        <v>0</v>
      </c>
      <c r="AO1674">
        <v>0</v>
      </c>
      <c r="AP1674">
        <v>0</v>
      </c>
      <c r="AQ1674">
        <v>0</v>
      </c>
      <c r="AR1674">
        <v>0</v>
      </c>
    </row>
    <row r="1675" spans="1:44" x14ac:dyDescent="0.2">
      <c r="A1675">
        <f>ROW(Source!A1866)</f>
        <v>1866</v>
      </c>
      <c r="B1675">
        <v>69736222</v>
      </c>
      <c r="C1675">
        <v>69736205</v>
      </c>
      <c r="D1675">
        <v>27440032</v>
      </c>
      <c r="E1675">
        <v>1</v>
      </c>
      <c r="F1675">
        <v>1</v>
      </c>
      <c r="G1675">
        <v>1</v>
      </c>
      <c r="H1675">
        <v>2</v>
      </c>
      <c r="I1675" t="s">
        <v>989</v>
      </c>
      <c r="J1675" t="s">
        <v>990</v>
      </c>
      <c r="K1675" t="s">
        <v>991</v>
      </c>
      <c r="L1675">
        <v>1368</v>
      </c>
      <c r="N1675">
        <v>1011</v>
      </c>
      <c r="O1675" t="s">
        <v>978</v>
      </c>
      <c r="P1675" t="s">
        <v>978</v>
      </c>
      <c r="Q1675">
        <v>1</v>
      </c>
      <c r="X1675">
        <v>1.56</v>
      </c>
      <c r="Y1675">
        <v>0</v>
      </c>
      <c r="Z1675">
        <v>12.43</v>
      </c>
      <c r="AA1675">
        <v>10.14</v>
      </c>
      <c r="AB1675">
        <v>0</v>
      </c>
      <c r="AC1675">
        <v>0</v>
      </c>
      <c r="AD1675">
        <v>1</v>
      </c>
      <c r="AE1675">
        <v>0</v>
      </c>
      <c r="AF1675" t="s">
        <v>3</v>
      </c>
      <c r="AG1675">
        <v>1.56</v>
      </c>
      <c r="AH1675">
        <v>2</v>
      </c>
      <c r="AI1675">
        <v>69736210</v>
      </c>
      <c r="AJ1675">
        <v>1629</v>
      </c>
      <c r="AK1675">
        <v>0</v>
      </c>
      <c r="AL1675">
        <v>0</v>
      </c>
      <c r="AM1675">
        <v>0</v>
      </c>
      <c r="AN1675">
        <v>0</v>
      </c>
      <c r="AO1675">
        <v>0</v>
      </c>
      <c r="AP1675">
        <v>0</v>
      </c>
      <c r="AQ1675">
        <v>0</v>
      </c>
      <c r="AR1675">
        <v>0</v>
      </c>
    </row>
    <row r="1676" spans="1:44" x14ac:dyDescent="0.2">
      <c r="A1676">
        <f>ROW(Source!A1866)</f>
        <v>1866</v>
      </c>
      <c r="B1676">
        <v>69736223</v>
      </c>
      <c r="C1676">
        <v>69736205</v>
      </c>
      <c r="D1676">
        <v>27441327</v>
      </c>
      <c r="E1676">
        <v>1</v>
      </c>
      <c r="F1676">
        <v>1</v>
      </c>
      <c r="G1676">
        <v>1</v>
      </c>
      <c r="H1676">
        <v>2</v>
      </c>
      <c r="I1676" t="s">
        <v>975</v>
      </c>
      <c r="J1676" t="s">
        <v>976</v>
      </c>
      <c r="K1676" t="s">
        <v>977</v>
      </c>
      <c r="L1676">
        <v>1368</v>
      </c>
      <c r="N1676">
        <v>1011</v>
      </c>
      <c r="O1676" t="s">
        <v>978</v>
      </c>
      <c r="P1676" t="s">
        <v>978</v>
      </c>
      <c r="Q1676">
        <v>1</v>
      </c>
      <c r="X1676">
        <v>0.28000000000000003</v>
      </c>
      <c r="Y1676">
        <v>0</v>
      </c>
      <c r="Z1676">
        <v>93.37</v>
      </c>
      <c r="AA1676">
        <v>11.69</v>
      </c>
      <c r="AB1676">
        <v>0</v>
      </c>
      <c r="AC1676">
        <v>0</v>
      </c>
      <c r="AD1676">
        <v>1</v>
      </c>
      <c r="AE1676">
        <v>0</v>
      </c>
      <c r="AF1676" t="s">
        <v>3</v>
      </c>
      <c r="AG1676">
        <v>0.28000000000000003</v>
      </c>
      <c r="AH1676">
        <v>2</v>
      </c>
      <c r="AI1676">
        <v>69736211</v>
      </c>
      <c r="AJ1676">
        <v>1630</v>
      </c>
      <c r="AK1676">
        <v>0</v>
      </c>
      <c r="AL1676">
        <v>0</v>
      </c>
      <c r="AM1676">
        <v>0</v>
      </c>
      <c r="AN1676">
        <v>0</v>
      </c>
      <c r="AO1676">
        <v>0</v>
      </c>
      <c r="AP1676">
        <v>0</v>
      </c>
      <c r="AQ1676">
        <v>0</v>
      </c>
      <c r="AR1676">
        <v>0</v>
      </c>
    </row>
    <row r="1677" spans="1:44" x14ac:dyDescent="0.2">
      <c r="A1677">
        <f>ROW(Source!A1866)</f>
        <v>1866</v>
      </c>
      <c r="B1677">
        <v>69736224</v>
      </c>
      <c r="C1677">
        <v>69736205</v>
      </c>
      <c r="D1677">
        <v>27373906</v>
      </c>
      <c r="E1677">
        <v>1</v>
      </c>
      <c r="F1677">
        <v>1</v>
      </c>
      <c r="G1677">
        <v>1</v>
      </c>
      <c r="H1677">
        <v>3</v>
      </c>
      <c r="I1677" t="s">
        <v>54</v>
      </c>
      <c r="J1677" t="s">
        <v>265</v>
      </c>
      <c r="K1677" t="s">
        <v>456</v>
      </c>
      <c r="L1677">
        <v>1327</v>
      </c>
      <c r="N1677">
        <v>1005</v>
      </c>
      <c r="O1677" t="s">
        <v>56</v>
      </c>
      <c r="P1677" t="s">
        <v>56</v>
      </c>
      <c r="Q1677">
        <v>1</v>
      </c>
      <c r="X1677">
        <v>102</v>
      </c>
      <c r="Y1677">
        <v>68.2</v>
      </c>
      <c r="Z1677">
        <v>0</v>
      </c>
      <c r="AA1677">
        <v>0</v>
      </c>
      <c r="AB1677">
        <v>0</v>
      </c>
      <c r="AC1677">
        <v>0</v>
      </c>
      <c r="AD1677">
        <v>1</v>
      </c>
      <c r="AE1677">
        <v>0</v>
      </c>
      <c r="AF1677" t="s">
        <v>3</v>
      </c>
      <c r="AG1677">
        <v>102</v>
      </c>
      <c r="AH1677">
        <v>2</v>
      </c>
      <c r="AI1677">
        <v>69736212</v>
      </c>
      <c r="AJ1677">
        <v>1631</v>
      </c>
      <c r="AK1677">
        <v>3</v>
      </c>
      <c r="AL1677">
        <v>-6956.4000000000005</v>
      </c>
      <c r="AM1677">
        <v>0</v>
      </c>
      <c r="AN1677">
        <v>0</v>
      </c>
      <c r="AO1677">
        <v>0</v>
      </c>
      <c r="AP1677">
        <v>0</v>
      </c>
      <c r="AQ1677">
        <v>0</v>
      </c>
      <c r="AR1677">
        <v>1</v>
      </c>
    </row>
    <row r="1678" spans="1:44" x14ac:dyDescent="0.2">
      <c r="A1678">
        <f>ROW(Source!A1866)</f>
        <v>1866</v>
      </c>
      <c r="B1678">
        <v>69736225</v>
      </c>
      <c r="C1678">
        <v>69736205</v>
      </c>
      <c r="D1678">
        <v>27371543</v>
      </c>
      <c r="E1678">
        <v>1</v>
      </c>
      <c r="F1678">
        <v>1</v>
      </c>
      <c r="G1678">
        <v>1</v>
      </c>
      <c r="H1678">
        <v>3</v>
      </c>
      <c r="I1678" t="s">
        <v>66</v>
      </c>
      <c r="J1678" t="s">
        <v>267</v>
      </c>
      <c r="K1678" t="s">
        <v>67</v>
      </c>
      <c r="L1678">
        <v>1346</v>
      </c>
      <c r="N1678">
        <v>1009</v>
      </c>
      <c r="O1678" t="s">
        <v>68</v>
      </c>
      <c r="P1678" t="s">
        <v>68</v>
      </c>
      <c r="Q1678">
        <v>1</v>
      </c>
      <c r="X1678">
        <v>0.5</v>
      </c>
      <c r="Y1678">
        <v>1.82</v>
      </c>
      <c r="Z1678">
        <v>0</v>
      </c>
      <c r="AA1678">
        <v>0</v>
      </c>
      <c r="AB1678">
        <v>0</v>
      </c>
      <c r="AC1678">
        <v>0</v>
      </c>
      <c r="AD1678">
        <v>1</v>
      </c>
      <c r="AE1678">
        <v>0</v>
      </c>
      <c r="AF1678" t="s">
        <v>3</v>
      </c>
      <c r="AG1678">
        <v>0.5</v>
      </c>
      <c r="AH1678">
        <v>2</v>
      </c>
      <c r="AI1678">
        <v>69736213</v>
      </c>
      <c r="AJ1678">
        <v>1632</v>
      </c>
      <c r="AK1678">
        <v>3</v>
      </c>
      <c r="AL1678">
        <v>-0.91</v>
      </c>
      <c r="AM1678">
        <v>0</v>
      </c>
      <c r="AN1678">
        <v>0</v>
      </c>
      <c r="AO1678">
        <v>0</v>
      </c>
      <c r="AP1678">
        <v>0</v>
      </c>
      <c r="AQ1678">
        <v>0</v>
      </c>
      <c r="AR1678">
        <v>1</v>
      </c>
    </row>
    <row r="1679" spans="1:44" x14ac:dyDescent="0.2">
      <c r="A1679">
        <f>ROW(Source!A1866)</f>
        <v>1866</v>
      </c>
      <c r="B1679">
        <v>69736226</v>
      </c>
      <c r="C1679">
        <v>69736205</v>
      </c>
      <c r="D1679">
        <v>27373400</v>
      </c>
      <c r="E1679">
        <v>1</v>
      </c>
      <c r="F1679">
        <v>1</v>
      </c>
      <c r="G1679">
        <v>1</v>
      </c>
      <c r="H1679">
        <v>3</v>
      </c>
      <c r="I1679" t="s">
        <v>72</v>
      </c>
      <c r="J1679" t="s">
        <v>269</v>
      </c>
      <c r="K1679" t="s">
        <v>1059</v>
      </c>
      <c r="L1679">
        <v>1346</v>
      </c>
      <c r="N1679">
        <v>1009</v>
      </c>
      <c r="O1679" t="s">
        <v>68</v>
      </c>
      <c r="P1679" t="s">
        <v>68</v>
      </c>
      <c r="Q1679">
        <v>1</v>
      </c>
      <c r="X1679">
        <v>450</v>
      </c>
      <c r="Y1679">
        <v>1.38</v>
      </c>
      <c r="Z1679">
        <v>0</v>
      </c>
      <c r="AA1679">
        <v>0</v>
      </c>
      <c r="AB1679">
        <v>0</v>
      </c>
      <c r="AC1679">
        <v>0</v>
      </c>
      <c r="AD1679">
        <v>1</v>
      </c>
      <c r="AE1679">
        <v>0</v>
      </c>
      <c r="AF1679" t="s">
        <v>3</v>
      </c>
      <c r="AG1679">
        <v>450</v>
      </c>
      <c r="AH1679">
        <v>2</v>
      </c>
      <c r="AI1679">
        <v>69736214</v>
      </c>
      <c r="AJ1679">
        <v>1633</v>
      </c>
      <c r="AK1679">
        <v>3</v>
      </c>
      <c r="AL1679">
        <v>-621</v>
      </c>
      <c r="AM1679">
        <v>0</v>
      </c>
      <c r="AN1679">
        <v>0</v>
      </c>
      <c r="AO1679">
        <v>0</v>
      </c>
      <c r="AP1679">
        <v>0</v>
      </c>
      <c r="AQ1679">
        <v>0</v>
      </c>
      <c r="AR1679">
        <v>1</v>
      </c>
    </row>
    <row r="1680" spans="1:44" x14ac:dyDescent="0.2">
      <c r="A1680">
        <f>ROW(Source!A1866)</f>
        <v>1866</v>
      </c>
      <c r="B1680">
        <v>69736227</v>
      </c>
      <c r="C1680">
        <v>69736205</v>
      </c>
      <c r="D1680">
        <v>27371596</v>
      </c>
      <c r="E1680">
        <v>1</v>
      </c>
      <c r="F1680">
        <v>1</v>
      </c>
      <c r="G1680">
        <v>1</v>
      </c>
      <c r="H1680">
        <v>3</v>
      </c>
      <c r="I1680" t="s">
        <v>76</v>
      </c>
      <c r="J1680" t="s">
        <v>271</v>
      </c>
      <c r="K1680" t="s">
        <v>1060</v>
      </c>
      <c r="L1680">
        <v>1348</v>
      </c>
      <c r="N1680">
        <v>1009</v>
      </c>
      <c r="O1680" t="s">
        <v>78</v>
      </c>
      <c r="P1680" t="s">
        <v>78</v>
      </c>
      <c r="Q1680">
        <v>1000</v>
      </c>
      <c r="X1680">
        <v>0.05</v>
      </c>
      <c r="Y1680">
        <v>6552.07</v>
      </c>
      <c r="Z1680">
        <v>0</v>
      </c>
      <c r="AA1680">
        <v>0</v>
      </c>
      <c r="AB1680">
        <v>0</v>
      </c>
      <c r="AC1680">
        <v>0</v>
      </c>
      <c r="AD1680">
        <v>1</v>
      </c>
      <c r="AE1680">
        <v>0</v>
      </c>
      <c r="AF1680" t="s">
        <v>3</v>
      </c>
      <c r="AG1680">
        <v>0.05</v>
      </c>
      <c r="AH1680">
        <v>2</v>
      </c>
      <c r="AI1680">
        <v>69736215</v>
      </c>
      <c r="AJ1680">
        <v>1634</v>
      </c>
      <c r="AK1680">
        <v>3</v>
      </c>
      <c r="AL1680">
        <v>-327.6035</v>
      </c>
      <c r="AM1680">
        <v>0</v>
      </c>
      <c r="AN1680">
        <v>0</v>
      </c>
      <c r="AO1680">
        <v>0</v>
      </c>
      <c r="AP1680">
        <v>0</v>
      </c>
      <c r="AQ1680">
        <v>0</v>
      </c>
      <c r="AR1680">
        <v>1</v>
      </c>
    </row>
    <row r="1681" spans="1:44" x14ac:dyDescent="0.2">
      <c r="A1681">
        <f>ROW(Source!A1866)</f>
        <v>1866</v>
      </c>
      <c r="B1681">
        <v>69736228</v>
      </c>
      <c r="C1681">
        <v>69736205</v>
      </c>
      <c r="D1681">
        <v>27416566</v>
      </c>
      <c r="E1681">
        <v>1</v>
      </c>
      <c r="F1681">
        <v>1</v>
      </c>
      <c r="G1681">
        <v>1</v>
      </c>
      <c r="H1681">
        <v>3</v>
      </c>
      <c r="I1681" t="s">
        <v>82</v>
      </c>
      <c r="J1681" t="s">
        <v>194</v>
      </c>
      <c r="K1681" t="s">
        <v>83</v>
      </c>
      <c r="L1681">
        <v>1339</v>
      </c>
      <c r="N1681">
        <v>1007</v>
      </c>
      <c r="O1681" t="s">
        <v>40</v>
      </c>
      <c r="P1681" t="s">
        <v>40</v>
      </c>
      <c r="Q1681">
        <v>1</v>
      </c>
      <c r="X1681">
        <v>0.1</v>
      </c>
      <c r="Y1681">
        <v>7.14</v>
      </c>
      <c r="Z1681">
        <v>0</v>
      </c>
      <c r="AA1681">
        <v>0</v>
      </c>
      <c r="AB1681">
        <v>0</v>
      </c>
      <c r="AC1681">
        <v>0</v>
      </c>
      <c r="AD1681">
        <v>1</v>
      </c>
      <c r="AE1681">
        <v>0</v>
      </c>
      <c r="AF1681" t="s">
        <v>3</v>
      </c>
      <c r="AG1681">
        <v>0.1</v>
      </c>
      <c r="AH1681">
        <v>2</v>
      </c>
      <c r="AI1681">
        <v>69736217</v>
      </c>
      <c r="AJ1681">
        <v>1636</v>
      </c>
      <c r="AK1681">
        <v>3</v>
      </c>
      <c r="AL1681">
        <v>-0.71399999999999997</v>
      </c>
      <c r="AM1681">
        <v>0</v>
      </c>
      <c r="AN1681">
        <v>0</v>
      </c>
      <c r="AO1681">
        <v>0</v>
      </c>
      <c r="AP1681">
        <v>0</v>
      </c>
      <c r="AQ1681">
        <v>0</v>
      </c>
      <c r="AR1681">
        <v>1</v>
      </c>
    </row>
    <row r="1682" spans="1:44" x14ac:dyDescent="0.2">
      <c r="A1682">
        <f>ROW(Source!A1867)</f>
        <v>1867</v>
      </c>
      <c r="B1682">
        <v>69736218</v>
      </c>
      <c r="C1682">
        <v>69736205</v>
      </c>
      <c r="D1682">
        <v>27498693</v>
      </c>
      <c r="E1682">
        <v>1</v>
      </c>
      <c r="F1682">
        <v>1</v>
      </c>
      <c r="G1682">
        <v>1</v>
      </c>
      <c r="H1682">
        <v>1</v>
      </c>
      <c r="I1682" t="s">
        <v>979</v>
      </c>
      <c r="J1682" t="s">
        <v>3</v>
      </c>
      <c r="K1682" t="s">
        <v>980</v>
      </c>
      <c r="L1682">
        <v>1369</v>
      </c>
      <c r="N1682">
        <v>1013</v>
      </c>
      <c r="O1682" t="s">
        <v>974</v>
      </c>
      <c r="P1682" t="s">
        <v>974</v>
      </c>
      <c r="Q1682">
        <v>1</v>
      </c>
      <c r="X1682">
        <v>119.78</v>
      </c>
      <c r="Y1682">
        <v>0</v>
      </c>
      <c r="Z1682">
        <v>0</v>
      </c>
      <c r="AA1682">
        <v>0</v>
      </c>
      <c r="AB1682">
        <v>8.82</v>
      </c>
      <c r="AC1682">
        <v>0</v>
      </c>
      <c r="AD1682">
        <v>1</v>
      </c>
      <c r="AE1682">
        <v>1</v>
      </c>
      <c r="AF1682" t="s">
        <v>3</v>
      </c>
      <c r="AG1682">
        <v>119.78</v>
      </c>
      <c r="AH1682">
        <v>2</v>
      </c>
      <c r="AI1682">
        <v>69736206</v>
      </c>
      <c r="AJ1682">
        <v>1637</v>
      </c>
      <c r="AK1682">
        <v>0</v>
      </c>
      <c r="AL1682">
        <v>0</v>
      </c>
      <c r="AM1682">
        <v>0</v>
      </c>
      <c r="AN1682">
        <v>0</v>
      </c>
      <c r="AO1682">
        <v>0</v>
      </c>
      <c r="AP1682">
        <v>0</v>
      </c>
      <c r="AQ1682">
        <v>0</v>
      </c>
      <c r="AR1682">
        <v>0</v>
      </c>
    </row>
    <row r="1683" spans="1:44" x14ac:dyDescent="0.2">
      <c r="A1683">
        <f>ROW(Source!A1867)</f>
        <v>1867</v>
      </c>
      <c r="B1683">
        <v>69736219</v>
      </c>
      <c r="C1683">
        <v>69736205</v>
      </c>
      <c r="D1683">
        <v>121548</v>
      </c>
      <c r="E1683">
        <v>1</v>
      </c>
      <c r="F1683">
        <v>1</v>
      </c>
      <c r="G1683">
        <v>1</v>
      </c>
      <c r="H1683">
        <v>1</v>
      </c>
      <c r="I1683" t="s">
        <v>36</v>
      </c>
      <c r="J1683" t="s">
        <v>3</v>
      </c>
      <c r="K1683" t="s">
        <v>981</v>
      </c>
      <c r="L1683">
        <v>608254</v>
      </c>
      <c r="N1683">
        <v>1013</v>
      </c>
      <c r="O1683" t="s">
        <v>982</v>
      </c>
      <c r="P1683" t="s">
        <v>982</v>
      </c>
      <c r="Q1683">
        <v>1</v>
      </c>
      <c r="X1683">
        <v>4.22</v>
      </c>
      <c r="Y1683">
        <v>0</v>
      </c>
      <c r="Z1683">
        <v>0</v>
      </c>
      <c r="AA1683">
        <v>0</v>
      </c>
      <c r="AB1683">
        <v>0</v>
      </c>
      <c r="AC1683">
        <v>0</v>
      </c>
      <c r="AD1683">
        <v>1</v>
      </c>
      <c r="AE1683">
        <v>2</v>
      </c>
      <c r="AF1683" t="s">
        <v>3</v>
      </c>
      <c r="AG1683">
        <v>4.22</v>
      </c>
      <c r="AH1683">
        <v>2</v>
      </c>
      <c r="AI1683">
        <v>69736207</v>
      </c>
      <c r="AJ1683">
        <v>1638</v>
      </c>
      <c r="AK1683">
        <v>0</v>
      </c>
      <c r="AL1683">
        <v>0</v>
      </c>
      <c r="AM1683">
        <v>0</v>
      </c>
      <c r="AN1683">
        <v>0</v>
      </c>
      <c r="AO1683">
        <v>0</v>
      </c>
      <c r="AP1683">
        <v>0</v>
      </c>
      <c r="AQ1683">
        <v>0</v>
      </c>
      <c r="AR1683">
        <v>0</v>
      </c>
    </row>
    <row r="1684" spans="1:44" x14ac:dyDescent="0.2">
      <c r="A1684">
        <f>ROW(Source!A1867)</f>
        <v>1867</v>
      </c>
      <c r="B1684">
        <v>69736220</v>
      </c>
      <c r="C1684">
        <v>69736205</v>
      </c>
      <c r="D1684">
        <v>27439571</v>
      </c>
      <c r="E1684">
        <v>1</v>
      </c>
      <c r="F1684">
        <v>1</v>
      </c>
      <c r="G1684">
        <v>1</v>
      </c>
      <c r="H1684">
        <v>2</v>
      </c>
      <c r="I1684" t="s">
        <v>983</v>
      </c>
      <c r="J1684" t="s">
        <v>984</v>
      </c>
      <c r="K1684" t="s">
        <v>985</v>
      </c>
      <c r="L1684">
        <v>1368</v>
      </c>
      <c r="N1684">
        <v>1011</v>
      </c>
      <c r="O1684" t="s">
        <v>978</v>
      </c>
      <c r="P1684" t="s">
        <v>978</v>
      </c>
      <c r="Q1684">
        <v>1</v>
      </c>
      <c r="X1684">
        <v>0.36</v>
      </c>
      <c r="Y1684">
        <v>0</v>
      </c>
      <c r="Z1684">
        <v>88.42</v>
      </c>
      <c r="AA1684">
        <v>10.14</v>
      </c>
      <c r="AB1684">
        <v>0</v>
      </c>
      <c r="AC1684">
        <v>0</v>
      </c>
      <c r="AD1684">
        <v>1</v>
      </c>
      <c r="AE1684">
        <v>0</v>
      </c>
      <c r="AF1684" t="s">
        <v>3</v>
      </c>
      <c r="AG1684">
        <v>0.36</v>
      </c>
      <c r="AH1684">
        <v>2</v>
      </c>
      <c r="AI1684">
        <v>69736208</v>
      </c>
      <c r="AJ1684">
        <v>1639</v>
      </c>
      <c r="AK1684">
        <v>0</v>
      </c>
      <c r="AL1684">
        <v>0</v>
      </c>
      <c r="AM1684">
        <v>0</v>
      </c>
      <c r="AN1684">
        <v>0</v>
      </c>
      <c r="AO1684">
        <v>0</v>
      </c>
      <c r="AP1684">
        <v>0</v>
      </c>
      <c r="AQ1684">
        <v>0</v>
      </c>
      <c r="AR1684">
        <v>0</v>
      </c>
    </row>
    <row r="1685" spans="1:44" x14ac:dyDescent="0.2">
      <c r="A1685">
        <f>ROW(Source!A1867)</f>
        <v>1867</v>
      </c>
      <c r="B1685">
        <v>69736221</v>
      </c>
      <c r="C1685">
        <v>69736205</v>
      </c>
      <c r="D1685">
        <v>27439630</v>
      </c>
      <c r="E1685">
        <v>1</v>
      </c>
      <c r="F1685">
        <v>1</v>
      </c>
      <c r="G1685">
        <v>1</v>
      </c>
      <c r="H1685">
        <v>2</v>
      </c>
      <c r="I1685" t="s">
        <v>986</v>
      </c>
      <c r="J1685" t="s">
        <v>987</v>
      </c>
      <c r="K1685" t="s">
        <v>988</v>
      </c>
      <c r="L1685">
        <v>1368</v>
      </c>
      <c r="N1685">
        <v>1011</v>
      </c>
      <c r="O1685" t="s">
        <v>978</v>
      </c>
      <c r="P1685" t="s">
        <v>978</v>
      </c>
      <c r="Q1685">
        <v>1</v>
      </c>
      <c r="X1685">
        <v>2.2999999999999998</v>
      </c>
      <c r="Y1685">
        <v>0</v>
      </c>
      <c r="Z1685">
        <v>31.27</v>
      </c>
      <c r="AA1685">
        <v>13.61</v>
      </c>
      <c r="AB1685">
        <v>0</v>
      </c>
      <c r="AC1685">
        <v>0</v>
      </c>
      <c r="AD1685">
        <v>1</v>
      </c>
      <c r="AE1685">
        <v>0</v>
      </c>
      <c r="AF1685" t="s">
        <v>3</v>
      </c>
      <c r="AG1685">
        <v>2.2999999999999998</v>
      </c>
      <c r="AH1685">
        <v>2</v>
      </c>
      <c r="AI1685">
        <v>69736209</v>
      </c>
      <c r="AJ1685">
        <v>1640</v>
      </c>
      <c r="AK1685">
        <v>0</v>
      </c>
      <c r="AL1685">
        <v>0</v>
      </c>
      <c r="AM1685">
        <v>0</v>
      </c>
      <c r="AN1685">
        <v>0</v>
      </c>
      <c r="AO1685">
        <v>0</v>
      </c>
      <c r="AP1685">
        <v>0</v>
      </c>
      <c r="AQ1685">
        <v>0</v>
      </c>
      <c r="AR1685">
        <v>0</v>
      </c>
    </row>
    <row r="1686" spans="1:44" x14ac:dyDescent="0.2">
      <c r="A1686">
        <f>ROW(Source!A1867)</f>
        <v>1867</v>
      </c>
      <c r="B1686">
        <v>69736222</v>
      </c>
      <c r="C1686">
        <v>69736205</v>
      </c>
      <c r="D1686">
        <v>27440032</v>
      </c>
      <c r="E1686">
        <v>1</v>
      </c>
      <c r="F1686">
        <v>1</v>
      </c>
      <c r="G1686">
        <v>1</v>
      </c>
      <c r="H1686">
        <v>2</v>
      </c>
      <c r="I1686" t="s">
        <v>989</v>
      </c>
      <c r="J1686" t="s">
        <v>990</v>
      </c>
      <c r="K1686" t="s">
        <v>991</v>
      </c>
      <c r="L1686">
        <v>1368</v>
      </c>
      <c r="N1686">
        <v>1011</v>
      </c>
      <c r="O1686" t="s">
        <v>978</v>
      </c>
      <c r="P1686" t="s">
        <v>978</v>
      </c>
      <c r="Q1686">
        <v>1</v>
      </c>
      <c r="X1686">
        <v>1.56</v>
      </c>
      <c r="Y1686">
        <v>0</v>
      </c>
      <c r="Z1686">
        <v>12.43</v>
      </c>
      <c r="AA1686">
        <v>10.14</v>
      </c>
      <c r="AB1686">
        <v>0</v>
      </c>
      <c r="AC1686">
        <v>0</v>
      </c>
      <c r="AD1686">
        <v>1</v>
      </c>
      <c r="AE1686">
        <v>0</v>
      </c>
      <c r="AF1686" t="s">
        <v>3</v>
      </c>
      <c r="AG1686">
        <v>1.56</v>
      </c>
      <c r="AH1686">
        <v>2</v>
      </c>
      <c r="AI1686">
        <v>69736210</v>
      </c>
      <c r="AJ1686">
        <v>1641</v>
      </c>
      <c r="AK1686">
        <v>0</v>
      </c>
      <c r="AL1686">
        <v>0</v>
      </c>
      <c r="AM1686">
        <v>0</v>
      </c>
      <c r="AN1686">
        <v>0</v>
      </c>
      <c r="AO1686">
        <v>0</v>
      </c>
      <c r="AP1686">
        <v>0</v>
      </c>
      <c r="AQ1686">
        <v>0</v>
      </c>
      <c r="AR1686">
        <v>0</v>
      </c>
    </row>
    <row r="1687" spans="1:44" x14ac:dyDescent="0.2">
      <c r="A1687">
        <f>ROW(Source!A1867)</f>
        <v>1867</v>
      </c>
      <c r="B1687">
        <v>69736223</v>
      </c>
      <c r="C1687">
        <v>69736205</v>
      </c>
      <c r="D1687">
        <v>27441327</v>
      </c>
      <c r="E1687">
        <v>1</v>
      </c>
      <c r="F1687">
        <v>1</v>
      </c>
      <c r="G1687">
        <v>1</v>
      </c>
      <c r="H1687">
        <v>2</v>
      </c>
      <c r="I1687" t="s">
        <v>975</v>
      </c>
      <c r="J1687" t="s">
        <v>976</v>
      </c>
      <c r="K1687" t="s">
        <v>977</v>
      </c>
      <c r="L1687">
        <v>1368</v>
      </c>
      <c r="N1687">
        <v>1011</v>
      </c>
      <c r="O1687" t="s">
        <v>978</v>
      </c>
      <c r="P1687" t="s">
        <v>978</v>
      </c>
      <c r="Q1687">
        <v>1</v>
      </c>
      <c r="X1687">
        <v>0.28000000000000003</v>
      </c>
      <c r="Y1687">
        <v>0</v>
      </c>
      <c r="Z1687">
        <v>93.37</v>
      </c>
      <c r="AA1687">
        <v>11.69</v>
      </c>
      <c r="AB1687">
        <v>0</v>
      </c>
      <c r="AC1687">
        <v>0</v>
      </c>
      <c r="AD1687">
        <v>1</v>
      </c>
      <c r="AE1687">
        <v>0</v>
      </c>
      <c r="AF1687" t="s">
        <v>3</v>
      </c>
      <c r="AG1687">
        <v>0.28000000000000003</v>
      </c>
      <c r="AH1687">
        <v>2</v>
      </c>
      <c r="AI1687">
        <v>69736211</v>
      </c>
      <c r="AJ1687">
        <v>1642</v>
      </c>
      <c r="AK1687">
        <v>0</v>
      </c>
      <c r="AL1687">
        <v>0</v>
      </c>
      <c r="AM1687">
        <v>0</v>
      </c>
      <c r="AN1687">
        <v>0</v>
      </c>
      <c r="AO1687">
        <v>0</v>
      </c>
      <c r="AP1687">
        <v>0</v>
      </c>
      <c r="AQ1687">
        <v>0</v>
      </c>
      <c r="AR1687">
        <v>0</v>
      </c>
    </row>
    <row r="1688" spans="1:44" x14ac:dyDescent="0.2">
      <c r="A1688">
        <f>ROW(Source!A1867)</f>
        <v>1867</v>
      </c>
      <c r="B1688">
        <v>69736224</v>
      </c>
      <c r="C1688">
        <v>69736205</v>
      </c>
      <c r="D1688">
        <v>27373906</v>
      </c>
      <c r="E1688">
        <v>1</v>
      </c>
      <c r="F1688">
        <v>1</v>
      </c>
      <c r="G1688">
        <v>1</v>
      </c>
      <c r="H1688">
        <v>3</v>
      </c>
      <c r="I1688" t="s">
        <v>54</v>
      </c>
      <c r="J1688" t="s">
        <v>265</v>
      </c>
      <c r="K1688" t="s">
        <v>456</v>
      </c>
      <c r="L1688">
        <v>1327</v>
      </c>
      <c r="N1688">
        <v>1005</v>
      </c>
      <c r="O1688" t="s">
        <v>56</v>
      </c>
      <c r="P1688" t="s">
        <v>56</v>
      </c>
      <c r="Q1688">
        <v>1</v>
      </c>
      <c r="X1688">
        <v>102</v>
      </c>
      <c r="Y1688">
        <v>68.2</v>
      </c>
      <c r="Z1688">
        <v>0</v>
      </c>
      <c r="AA1688">
        <v>0</v>
      </c>
      <c r="AB1688">
        <v>0</v>
      </c>
      <c r="AC1688">
        <v>0</v>
      </c>
      <c r="AD1688">
        <v>1</v>
      </c>
      <c r="AE1688">
        <v>0</v>
      </c>
      <c r="AF1688" t="s">
        <v>3</v>
      </c>
      <c r="AG1688">
        <v>102</v>
      </c>
      <c r="AH1688">
        <v>2</v>
      </c>
      <c r="AI1688">
        <v>69736212</v>
      </c>
      <c r="AJ1688">
        <v>1643</v>
      </c>
      <c r="AK1688">
        <v>3</v>
      </c>
      <c r="AL1688">
        <v>-6956.4000000000005</v>
      </c>
      <c r="AM1688">
        <v>0</v>
      </c>
      <c r="AN1688">
        <v>0</v>
      </c>
      <c r="AO1688">
        <v>0</v>
      </c>
      <c r="AP1688">
        <v>0</v>
      </c>
      <c r="AQ1688">
        <v>0</v>
      </c>
      <c r="AR1688">
        <v>1</v>
      </c>
    </row>
    <row r="1689" spans="1:44" x14ac:dyDescent="0.2">
      <c r="A1689">
        <f>ROW(Source!A1867)</f>
        <v>1867</v>
      </c>
      <c r="B1689">
        <v>69736225</v>
      </c>
      <c r="C1689">
        <v>69736205</v>
      </c>
      <c r="D1689">
        <v>27371543</v>
      </c>
      <c r="E1689">
        <v>1</v>
      </c>
      <c r="F1689">
        <v>1</v>
      </c>
      <c r="G1689">
        <v>1</v>
      </c>
      <c r="H1689">
        <v>3</v>
      </c>
      <c r="I1689" t="s">
        <v>66</v>
      </c>
      <c r="J1689" t="s">
        <v>267</v>
      </c>
      <c r="K1689" t="s">
        <v>67</v>
      </c>
      <c r="L1689">
        <v>1346</v>
      </c>
      <c r="N1689">
        <v>1009</v>
      </c>
      <c r="O1689" t="s">
        <v>68</v>
      </c>
      <c r="P1689" t="s">
        <v>68</v>
      </c>
      <c r="Q1689">
        <v>1</v>
      </c>
      <c r="X1689">
        <v>0.5</v>
      </c>
      <c r="Y1689">
        <v>1.82</v>
      </c>
      <c r="Z1689">
        <v>0</v>
      </c>
      <c r="AA1689">
        <v>0</v>
      </c>
      <c r="AB1689">
        <v>0</v>
      </c>
      <c r="AC1689">
        <v>0</v>
      </c>
      <c r="AD1689">
        <v>1</v>
      </c>
      <c r="AE1689">
        <v>0</v>
      </c>
      <c r="AF1689" t="s">
        <v>3</v>
      </c>
      <c r="AG1689">
        <v>0.5</v>
      </c>
      <c r="AH1689">
        <v>2</v>
      </c>
      <c r="AI1689">
        <v>69736213</v>
      </c>
      <c r="AJ1689">
        <v>1644</v>
      </c>
      <c r="AK1689">
        <v>3</v>
      </c>
      <c r="AL1689">
        <v>-0.91</v>
      </c>
      <c r="AM1689">
        <v>0</v>
      </c>
      <c r="AN1689">
        <v>0</v>
      </c>
      <c r="AO1689">
        <v>0</v>
      </c>
      <c r="AP1689">
        <v>0</v>
      </c>
      <c r="AQ1689">
        <v>0</v>
      </c>
      <c r="AR1689">
        <v>1</v>
      </c>
    </row>
    <row r="1690" spans="1:44" x14ac:dyDescent="0.2">
      <c r="A1690">
        <f>ROW(Source!A1867)</f>
        <v>1867</v>
      </c>
      <c r="B1690">
        <v>69736226</v>
      </c>
      <c r="C1690">
        <v>69736205</v>
      </c>
      <c r="D1690">
        <v>27373400</v>
      </c>
      <c r="E1690">
        <v>1</v>
      </c>
      <c r="F1690">
        <v>1</v>
      </c>
      <c r="G1690">
        <v>1</v>
      </c>
      <c r="H1690">
        <v>3</v>
      </c>
      <c r="I1690" t="s">
        <v>72</v>
      </c>
      <c r="J1690" t="s">
        <v>269</v>
      </c>
      <c r="K1690" t="s">
        <v>1059</v>
      </c>
      <c r="L1690">
        <v>1346</v>
      </c>
      <c r="N1690">
        <v>1009</v>
      </c>
      <c r="O1690" t="s">
        <v>68</v>
      </c>
      <c r="P1690" t="s">
        <v>68</v>
      </c>
      <c r="Q1690">
        <v>1</v>
      </c>
      <c r="X1690">
        <v>450</v>
      </c>
      <c r="Y1690">
        <v>1.38</v>
      </c>
      <c r="Z1690">
        <v>0</v>
      </c>
      <c r="AA1690">
        <v>0</v>
      </c>
      <c r="AB1690">
        <v>0</v>
      </c>
      <c r="AC1690">
        <v>0</v>
      </c>
      <c r="AD1690">
        <v>1</v>
      </c>
      <c r="AE1690">
        <v>0</v>
      </c>
      <c r="AF1690" t="s">
        <v>3</v>
      </c>
      <c r="AG1690">
        <v>450</v>
      </c>
      <c r="AH1690">
        <v>2</v>
      </c>
      <c r="AI1690">
        <v>69736214</v>
      </c>
      <c r="AJ1690">
        <v>1645</v>
      </c>
      <c r="AK1690">
        <v>3</v>
      </c>
      <c r="AL1690">
        <v>-621</v>
      </c>
      <c r="AM1690">
        <v>0</v>
      </c>
      <c r="AN1690">
        <v>0</v>
      </c>
      <c r="AO1690">
        <v>0</v>
      </c>
      <c r="AP1690">
        <v>0</v>
      </c>
      <c r="AQ1690">
        <v>0</v>
      </c>
      <c r="AR1690">
        <v>1</v>
      </c>
    </row>
    <row r="1691" spans="1:44" x14ac:dyDescent="0.2">
      <c r="A1691">
        <f>ROW(Source!A1867)</f>
        <v>1867</v>
      </c>
      <c r="B1691">
        <v>69736227</v>
      </c>
      <c r="C1691">
        <v>69736205</v>
      </c>
      <c r="D1691">
        <v>27371596</v>
      </c>
      <c r="E1691">
        <v>1</v>
      </c>
      <c r="F1691">
        <v>1</v>
      </c>
      <c r="G1691">
        <v>1</v>
      </c>
      <c r="H1691">
        <v>3</v>
      </c>
      <c r="I1691" t="s">
        <v>76</v>
      </c>
      <c r="J1691" t="s">
        <v>271</v>
      </c>
      <c r="K1691" t="s">
        <v>1060</v>
      </c>
      <c r="L1691">
        <v>1348</v>
      </c>
      <c r="N1691">
        <v>1009</v>
      </c>
      <c r="O1691" t="s">
        <v>78</v>
      </c>
      <c r="P1691" t="s">
        <v>78</v>
      </c>
      <c r="Q1691">
        <v>1000</v>
      </c>
      <c r="X1691">
        <v>0.05</v>
      </c>
      <c r="Y1691">
        <v>6552.07</v>
      </c>
      <c r="Z1691">
        <v>0</v>
      </c>
      <c r="AA1691">
        <v>0</v>
      </c>
      <c r="AB1691">
        <v>0</v>
      </c>
      <c r="AC1691">
        <v>0</v>
      </c>
      <c r="AD1691">
        <v>1</v>
      </c>
      <c r="AE1691">
        <v>0</v>
      </c>
      <c r="AF1691" t="s">
        <v>3</v>
      </c>
      <c r="AG1691">
        <v>0.05</v>
      </c>
      <c r="AH1691">
        <v>2</v>
      </c>
      <c r="AI1691">
        <v>69736215</v>
      </c>
      <c r="AJ1691">
        <v>1646</v>
      </c>
      <c r="AK1691">
        <v>3</v>
      </c>
      <c r="AL1691">
        <v>-327.6035</v>
      </c>
      <c r="AM1691">
        <v>0</v>
      </c>
      <c r="AN1691">
        <v>0</v>
      </c>
      <c r="AO1691">
        <v>0</v>
      </c>
      <c r="AP1691">
        <v>0</v>
      </c>
      <c r="AQ1691">
        <v>0</v>
      </c>
      <c r="AR1691">
        <v>1</v>
      </c>
    </row>
    <row r="1692" spans="1:44" x14ac:dyDescent="0.2">
      <c r="A1692">
        <f>ROW(Source!A1867)</f>
        <v>1867</v>
      </c>
      <c r="B1692">
        <v>69736228</v>
      </c>
      <c r="C1692">
        <v>69736205</v>
      </c>
      <c r="D1692">
        <v>27416566</v>
      </c>
      <c r="E1692">
        <v>1</v>
      </c>
      <c r="F1692">
        <v>1</v>
      </c>
      <c r="G1692">
        <v>1</v>
      </c>
      <c r="H1692">
        <v>3</v>
      </c>
      <c r="I1692" t="s">
        <v>82</v>
      </c>
      <c r="J1692" t="s">
        <v>194</v>
      </c>
      <c r="K1692" t="s">
        <v>83</v>
      </c>
      <c r="L1692">
        <v>1339</v>
      </c>
      <c r="N1692">
        <v>1007</v>
      </c>
      <c r="O1692" t="s">
        <v>40</v>
      </c>
      <c r="P1692" t="s">
        <v>40</v>
      </c>
      <c r="Q1692">
        <v>1</v>
      </c>
      <c r="X1692">
        <v>0.1</v>
      </c>
      <c r="Y1692">
        <v>7.14</v>
      </c>
      <c r="Z1692">
        <v>0</v>
      </c>
      <c r="AA1692">
        <v>0</v>
      </c>
      <c r="AB1692">
        <v>0</v>
      </c>
      <c r="AC1692">
        <v>0</v>
      </c>
      <c r="AD1692">
        <v>1</v>
      </c>
      <c r="AE1692">
        <v>0</v>
      </c>
      <c r="AF1692" t="s">
        <v>3</v>
      </c>
      <c r="AG1692">
        <v>0.1</v>
      </c>
      <c r="AH1692">
        <v>2</v>
      </c>
      <c r="AI1692">
        <v>69736217</v>
      </c>
      <c r="AJ1692">
        <v>1648</v>
      </c>
      <c r="AK1692">
        <v>3</v>
      </c>
      <c r="AL1692">
        <v>-0.71399999999999997</v>
      </c>
      <c r="AM1692">
        <v>0</v>
      </c>
      <c r="AN1692">
        <v>0</v>
      </c>
      <c r="AO1692">
        <v>0</v>
      </c>
      <c r="AP1692">
        <v>0</v>
      </c>
      <c r="AQ1692">
        <v>0</v>
      </c>
      <c r="AR1692">
        <v>1</v>
      </c>
    </row>
    <row r="1693" spans="1:44" x14ac:dyDescent="0.2">
      <c r="A1693">
        <f>ROW(Source!A1880)</f>
        <v>1880</v>
      </c>
      <c r="B1693">
        <v>69736240</v>
      </c>
      <c r="C1693">
        <v>69736235</v>
      </c>
      <c r="D1693">
        <v>27498400</v>
      </c>
      <c r="E1693">
        <v>1</v>
      </c>
      <c r="F1693">
        <v>1</v>
      </c>
      <c r="G1693">
        <v>1</v>
      </c>
      <c r="H1693">
        <v>1</v>
      </c>
      <c r="I1693" t="s">
        <v>972</v>
      </c>
      <c r="J1693" t="s">
        <v>3</v>
      </c>
      <c r="K1693" t="s">
        <v>973</v>
      </c>
      <c r="L1693">
        <v>1369</v>
      </c>
      <c r="N1693">
        <v>1013</v>
      </c>
      <c r="O1693" t="s">
        <v>974</v>
      </c>
      <c r="P1693" t="s">
        <v>974</v>
      </c>
      <c r="Q1693">
        <v>1</v>
      </c>
      <c r="X1693">
        <v>23.6</v>
      </c>
      <c r="Y1693">
        <v>0</v>
      </c>
      <c r="Z1693">
        <v>0</v>
      </c>
      <c r="AA1693">
        <v>0</v>
      </c>
      <c r="AB1693">
        <v>9.59</v>
      </c>
      <c r="AC1693">
        <v>0</v>
      </c>
      <c r="AD1693">
        <v>1</v>
      </c>
      <c r="AE1693">
        <v>1</v>
      </c>
      <c r="AF1693" t="s">
        <v>3</v>
      </c>
      <c r="AG1693">
        <v>23.6</v>
      </c>
      <c r="AH1693">
        <v>2</v>
      </c>
      <c r="AI1693">
        <v>69736236</v>
      </c>
      <c r="AJ1693">
        <v>1649</v>
      </c>
      <c r="AK1693">
        <v>0</v>
      </c>
      <c r="AL1693">
        <v>0</v>
      </c>
      <c r="AM1693">
        <v>0</v>
      </c>
      <c r="AN1693">
        <v>0</v>
      </c>
      <c r="AO1693">
        <v>0</v>
      </c>
      <c r="AP1693">
        <v>0</v>
      </c>
      <c r="AQ1693">
        <v>0</v>
      </c>
      <c r="AR1693">
        <v>0</v>
      </c>
    </row>
    <row r="1694" spans="1:44" x14ac:dyDescent="0.2">
      <c r="A1694">
        <f>ROW(Source!A1880)</f>
        <v>1880</v>
      </c>
      <c r="B1694">
        <v>69736241</v>
      </c>
      <c r="C1694">
        <v>69736235</v>
      </c>
      <c r="D1694">
        <v>27441327</v>
      </c>
      <c r="E1694">
        <v>1</v>
      </c>
      <c r="F1694">
        <v>1</v>
      </c>
      <c r="G1694">
        <v>1</v>
      </c>
      <c r="H1694">
        <v>2</v>
      </c>
      <c r="I1694" t="s">
        <v>975</v>
      </c>
      <c r="J1694" t="s">
        <v>976</v>
      </c>
      <c r="K1694" t="s">
        <v>977</v>
      </c>
      <c r="L1694">
        <v>1368</v>
      </c>
      <c r="N1694">
        <v>1011</v>
      </c>
      <c r="O1694" t="s">
        <v>978</v>
      </c>
      <c r="P1694" t="s">
        <v>978</v>
      </c>
      <c r="Q1694">
        <v>1</v>
      </c>
      <c r="X1694">
        <v>0.06</v>
      </c>
      <c r="Y1694">
        <v>0</v>
      </c>
      <c r="Z1694">
        <v>93.37</v>
      </c>
      <c r="AA1694">
        <v>11.69</v>
      </c>
      <c r="AB1694">
        <v>0</v>
      </c>
      <c r="AC1694">
        <v>0</v>
      </c>
      <c r="AD1694">
        <v>1</v>
      </c>
      <c r="AE1694">
        <v>0</v>
      </c>
      <c r="AF1694" t="s">
        <v>3</v>
      </c>
      <c r="AG1694">
        <v>0.06</v>
      </c>
      <c r="AH1694">
        <v>2</v>
      </c>
      <c r="AI1694">
        <v>69736237</v>
      </c>
      <c r="AJ1694">
        <v>1650</v>
      </c>
      <c r="AK1694">
        <v>0</v>
      </c>
      <c r="AL1694">
        <v>0</v>
      </c>
      <c r="AM1694">
        <v>0</v>
      </c>
      <c r="AN1694">
        <v>0</v>
      </c>
      <c r="AO1694">
        <v>0</v>
      </c>
      <c r="AP1694">
        <v>0</v>
      </c>
      <c r="AQ1694">
        <v>0</v>
      </c>
      <c r="AR1694">
        <v>0</v>
      </c>
    </row>
    <row r="1695" spans="1:44" x14ac:dyDescent="0.2">
      <c r="A1695">
        <f>ROW(Source!A1880)</f>
        <v>1880</v>
      </c>
      <c r="B1695">
        <v>69736242</v>
      </c>
      <c r="C1695">
        <v>69736235</v>
      </c>
      <c r="D1695">
        <v>27373783</v>
      </c>
      <c r="E1695">
        <v>1</v>
      </c>
      <c r="F1695">
        <v>1</v>
      </c>
      <c r="G1695">
        <v>1</v>
      </c>
      <c r="H1695">
        <v>3</v>
      </c>
      <c r="I1695" t="s">
        <v>27</v>
      </c>
      <c r="J1695" t="s">
        <v>1107</v>
      </c>
      <c r="K1695" t="s">
        <v>28</v>
      </c>
      <c r="L1695">
        <v>1301</v>
      </c>
      <c r="N1695">
        <v>1003</v>
      </c>
      <c r="O1695" t="s">
        <v>29</v>
      </c>
      <c r="P1695" t="s">
        <v>29</v>
      </c>
      <c r="Q1695">
        <v>1</v>
      </c>
      <c r="X1695">
        <v>101</v>
      </c>
      <c r="Y1695">
        <v>23.73</v>
      </c>
      <c r="Z1695">
        <v>0</v>
      </c>
      <c r="AA1695">
        <v>0</v>
      </c>
      <c r="AB1695">
        <v>0</v>
      </c>
      <c r="AC1695">
        <v>0</v>
      </c>
      <c r="AD1695">
        <v>1</v>
      </c>
      <c r="AE1695">
        <v>0</v>
      </c>
      <c r="AF1695" t="s">
        <v>3</v>
      </c>
      <c r="AG1695">
        <v>101</v>
      </c>
      <c r="AH1695">
        <v>2</v>
      </c>
      <c r="AI1695">
        <v>69736238</v>
      </c>
      <c r="AJ1695">
        <v>1651</v>
      </c>
      <c r="AK1695">
        <v>3</v>
      </c>
      <c r="AL1695">
        <v>-2396.73</v>
      </c>
      <c r="AM1695">
        <v>0</v>
      </c>
      <c r="AN1695">
        <v>0</v>
      </c>
      <c r="AO1695">
        <v>0</v>
      </c>
      <c r="AP1695">
        <v>0</v>
      </c>
      <c r="AQ1695">
        <v>0</v>
      </c>
      <c r="AR1695">
        <v>1</v>
      </c>
    </row>
    <row r="1696" spans="1:44" x14ac:dyDescent="0.2">
      <c r="A1696">
        <f>ROW(Source!A1880)</f>
        <v>1880</v>
      </c>
      <c r="B1696">
        <v>69736243</v>
      </c>
      <c r="C1696">
        <v>69736235</v>
      </c>
      <c r="D1696">
        <v>27407706</v>
      </c>
      <c r="E1696">
        <v>1</v>
      </c>
      <c r="F1696">
        <v>1</v>
      </c>
      <c r="G1696">
        <v>1</v>
      </c>
      <c r="H1696">
        <v>3</v>
      </c>
      <c r="I1696" t="s">
        <v>1056</v>
      </c>
      <c r="J1696" t="s">
        <v>1094</v>
      </c>
      <c r="K1696" t="s">
        <v>1058</v>
      </c>
      <c r="L1696">
        <v>1339</v>
      </c>
      <c r="N1696">
        <v>1007</v>
      </c>
      <c r="O1696" t="s">
        <v>40</v>
      </c>
      <c r="P1696" t="s">
        <v>40</v>
      </c>
      <c r="Q1696">
        <v>1</v>
      </c>
      <c r="X1696">
        <v>0.16</v>
      </c>
      <c r="Y1696">
        <v>528.35</v>
      </c>
      <c r="Z1696">
        <v>0</v>
      </c>
      <c r="AA1696">
        <v>0</v>
      </c>
      <c r="AB1696">
        <v>0</v>
      </c>
      <c r="AC1696">
        <v>0</v>
      </c>
      <c r="AD1696">
        <v>1</v>
      </c>
      <c r="AE1696">
        <v>0</v>
      </c>
      <c r="AF1696" t="s">
        <v>3</v>
      </c>
      <c r="AG1696">
        <v>0.16</v>
      </c>
      <c r="AH1696">
        <v>3</v>
      </c>
      <c r="AI1696">
        <v>-1</v>
      </c>
      <c r="AJ1696" t="s">
        <v>3</v>
      </c>
      <c r="AK1696">
        <v>4</v>
      </c>
      <c r="AL1696">
        <v>-84.536000000000001</v>
      </c>
      <c r="AM1696">
        <v>0</v>
      </c>
      <c r="AN1696">
        <v>0</v>
      </c>
      <c r="AO1696">
        <v>0</v>
      </c>
      <c r="AP1696">
        <v>0</v>
      </c>
      <c r="AQ1696">
        <v>0</v>
      </c>
      <c r="AR1696">
        <v>1</v>
      </c>
    </row>
    <row r="1697" spans="1:44" x14ac:dyDescent="0.2">
      <c r="A1697">
        <f>ROW(Source!A1881)</f>
        <v>1881</v>
      </c>
      <c r="B1697">
        <v>69736240</v>
      </c>
      <c r="C1697">
        <v>69736235</v>
      </c>
      <c r="D1697">
        <v>27498400</v>
      </c>
      <c r="E1697">
        <v>1</v>
      </c>
      <c r="F1697">
        <v>1</v>
      </c>
      <c r="G1697">
        <v>1</v>
      </c>
      <c r="H1697">
        <v>1</v>
      </c>
      <c r="I1697" t="s">
        <v>972</v>
      </c>
      <c r="J1697" t="s">
        <v>3</v>
      </c>
      <c r="K1697" t="s">
        <v>973</v>
      </c>
      <c r="L1697">
        <v>1369</v>
      </c>
      <c r="N1697">
        <v>1013</v>
      </c>
      <c r="O1697" t="s">
        <v>974</v>
      </c>
      <c r="P1697" t="s">
        <v>974</v>
      </c>
      <c r="Q1697">
        <v>1</v>
      </c>
      <c r="X1697">
        <v>23.6</v>
      </c>
      <c r="Y1697">
        <v>0</v>
      </c>
      <c r="Z1697">
        <v>0</v>
      </c>
      <c r="AA1697">
        <v>0</v>
      </c>
      <c r="AB1697">
        <v>9.59</v>
      </c>
      <c r="AC1697">
        <v>0</v>
      </c>
      <c r="AD1697">
        <v>1</v>
      </c>
      <c r="AE1697">
        <v>1</v>
      </c>
      <c r="AF1697" t="s">
        <v>3</v>
      </c>
      <c r="AG1697">
        <v>23.6</v>
      </c>
      <c r="AH1697">
        <v>2</v>
      </c>
      <c r="AI1697">
        <v>69736236</v>
      </c>
      <c r="AJ1697">
        <v>1653</v>
      </c>
      <c r="AK1697">
        <v>0</v>
      </c>
      <c r="AL1697">
        <v>0</v>
      </c>
      <c r="AM1697">
        <v>0</v>
      </c>
      <c r="AN1697">
        <v>0</v>
      </c>
      <c r="AO1697">
        <v>0</v>
      </c>
      <c r="AP1697">
        <v>0</v>
      </c>
      <c r="AQ1697">
        <v>0</v>
      </c>
      <c r="AR1697">
        <v>0</v>
      </c>
    </row>
    <row r="1698" spans="1:44" x14ac:dyDescent="0.2">
      <c r="A1698">
        <f>ROW(Source!A1881)</f>
        <v>1881</v>
      </c>
      <c r="B1698">
        <v>69736241</v>
      </c>
      <c r="C1698">
        <v>69736235</v>
      </c>
      <c r="D1698">
        <v>27441327</v>
      </c>
      <c r="E1698">
        <v>1</v>
      </c>
      <c r="F1698">
        <v>1</v>
      </c>
      <c r="G1698">
        <v>1</v>
      </c>
      <c r="H1698">
        <v>2</v>
      </c>
      <c r="I1698" t="s">
        <v>975</v>
      </c>
      <c r="J1698" t="s">
        <v>976</v>
      </c>
      <c r="K1698" t="s">
        <v>977</v>
      </c>
      <c r="L1698">
        <v>1368</v>
      </c>
      <c r="N1698">
        <v>1011</v>
      </c>
      <c r="O1698" t="s">
        <v>978</v>
      </c>
      <c r="P1698" t="s">
        <v>978</v>
      </c>
      <c r="Q1698">
        <v>1</v>
      </c>
      <c r="X1698">
        <v>0.06</v>
      </c>
      <c r="Y1698">
        <v>0</v>
      </c>
      <c r="Z1698">
        <v>93.37</v>
      </c>
      <c r="AA1698">
        <v>11.69</v>
      </c>
      <c r="AB1698">
        <v>0</v>
      </c>
      <c r="AC1698">
        <v>0</v>
      </c>
      <c r="AD1698">
        <v>1</v>
      </c>
      <c r="AE1698">
        <v>0</v>
      </c>
      <c r="AF1698" t="s">
        <v>3</v>
      </c>
      <c r="AG1698">
        <v>0.06</v>
      </c>
      <c r="AH1698">
        <v>2</v>
      </c>
      <c r="AI1698">
        <v>69736237</v>
      </c>
      <c r="AJ1698">
        <v>1654</v>
      </c>
      <c r="AK1698">
        <v>0</v>
      </c>
      <c r="AL1698">
        <v>0</v>
      </c>
      <c r="AM1698">
        <v>0</v>
      </c>
      <c r="AN1698">
        <v>0</v>
      </c>
      <c r="AO1698">
        <v>0</v>
      </c>
      <c r="AP1698">
        <v>0</v>
      </c>
      <c r="AQ1698">
        <v>0</v>
      </c>
      <c r="AR1698">
        <v>0</v>
      </c>
    </row>
    <row r="1699" spans="1:44" x14ac:dyDescent="0.2">
      <c r="A1699">
        <f>ROW(Source!A1881)</f>
        <v>1881</v>
      </c>
      <c r="B1699">
        <v>69736242</v>
      </c>
      <c r="C1699">
        <v>69736235</v>
      </c>
      <c r="D1699">
        <v>27373783</v>
      </c>
      <c r="E1699">
        <v>1</v>
      </c>
      <c r="F1699">
        <v>1</v>
      </c>
      <c r="G1699">
        <v>1</v>
      </c>
      <c r="H1699">
        <v>3</v>
      </c>
      <c r="I1699" t="s">
        <v>27</v>
      </c>
      <c r="J1699" t="s">
        <v>1107</v>
      </c>
      <c r="K1699" t="s">
        <v>28</v>
      </c>
      <c r="L1699">
        <v>1301</v>
      </c>
      <c r="N1699">
        <v>1003</v>
      </c>
      <c r="O1699" t="s">
        <v>29</v>
      </c>
      <c r="P1699" t="s">
        <v>29</v>
      </c>
      <c r="Q1699">
        <v>1</v>
      </c>
      <c r="X1699">
        <v>101</v>
      </c>
      <c r="Y1699">
        <v>23.73</v>
      </c>
      <c r="Z1699">
        <v>0</v>
      </c>
      <c r="AA1699">
        <v>0</v>
      </c>
      <c r="AB1699">
        <v>0</v>
      </c>
      <c r="AC1699">
        <v>0</v>
      </c>
      <c r="AD1699">
        <v>1</v>
      </c>
      <c r="AE1699">
        <v>0</v>
      </c>
      <c r="AF1699" t="s">
        <v>3</v>
      </c>
      <c r="AG1699">
        <v>101</v>
      </c>
      <c r="AH1699">
        <v>2</v>
      </c>
      <c r="AI1699">
        <v>69736238</v>
      </c>
      <c r="AJ1699">
        <v>1655</v>
      </c>
      <c r="AK1699">
        <v>3</v>
      </c>
      <c r="AL1699">
        <v>-2396.73</v>
      </c>
      <c r="AM1699">
        <v>0</v>
      </c>
      <c r="AN1699">
        <v>0</v>
      </c>
      <c r="AO1699">
        <v>0</v>
      </c>
      <c r="AP1699">
        <v>0</v>
      </c>
      <c r="AQ1699">
        <v>0</v>
      </c>
      <c r="AR1699">
        <v>1</v>
      </c>
    </row>
    <row r="1700" spans="1:44" x14ac:dyDescent="0.2">
      <c r="A1700">
        <f>ROW(Source!A1881)</f>
        <v>1881</v>
      </c>
      <c r="B1700">
        <v>69736243</v>
      </c>
      <c r="C1700">
        <v>69736235</v>
      </c>
      <c r="D1700">
        <v>27407706</v>
      </c>
      <c r="E1700">
        <v>1</v>
      </c>
      <c r="F1700">
        <v>1</v>
      </c>
      <c r="G1700">
        <v>1</v>
      </c>
      <c r="H1700">
        <v>3</v>
      </c>
      <c r="I1700" t="s">
        <v>1056</v>
      </c>
      <c r="J1700" t="s">
        <v>1094</v>
      </c>
      <c r="K1700" t="s">
        <v>1058</v>
      </c>
      <c r="L1700">
        <v>1339</v>
      </c>
      <c r="N1700">
        <v>1007</v>
      </c>
      <c r="O1700" t="s">
        <v>40</v>
      </c>
      <c r="P1700" t="s">
        <v>40</v>
      </c>
      <c r="Q1700">
        <v>1</v>
      </c>
      <c r="X1700">
        <v>0.16</v>
      </c>
      <c r="Y1700">
        <v>528.35</v>
      </c>
      <c r="Z1700">
        <v>0</v>
      </c>
      <c r="AA1700">
        <v>0</v>
      </c>
      <c r="AB1700">
        <v>0</v>
      </c>
      <c r="AC1700">
        <v>0</v>
      </c>
      <c r="AD1700">
        <v>1</v>
      </c>
      <c r="AE1700">
        <v>0</v>
      </c>
      <c r="AF1700" t="s">
        <v>3</v>
      </c>
      <c r="AG1700">
        <v>0.16</v>
      </c>
      <c r="AH1700">
        <v>3</v>
      </c>
      <c r="AI1700">
        <v>-1</v>
      </c>
      <c r="AJ1700" t="s">
        <v>3</v>
      </c>
      <c r="AK1700">
        <v>4</v>
      </c>
      <c r="AL1700">
        <v>-84.536000000000001</v>
      </c>
      <c r="AM1700">
        <v>0</v>
      </c>
      <c r="AN1700">
        <v>0</v>
      </c>
      <c r="AO1700">
        <v>0</v>
      </c>
      <c r="AP1700">
        <v>0</v>
      </c>
      <c r="AQ1700">
        <v>0</v>
      </c>
      <c r="AR1700">
        <v>1</v>
      </c>
    </row>
    <row r="1701" spans="1:44" x14ac:dyDescent="0.2">
      <c r="A1701">
        <f>ROW(Source!A1921)</f>
        <v>1921</v>
      </c>
      <c r="B1701">
        <v>69736250</v>
      </c>
      <c r="C1701">
        <v>69736246</v>
      </c>
      <c r="D1701">
        <v>27493458</v>
      </c>
      <c r="E1701">
        <v>1</v>
      </c>
      <c r="F1701">
        <v>1</v>
      </c>
      <c r="G1701">
        <v>1</v>
      </c>
      <c r="H1701">
        <v>1</v>
      </c>
      <c r="I1701" t="s">
        <v>997</v>
      </c>
      <c r="J1701" t="s">
        <v>3</v>
      </c>
      <c r="K1701" t="s">
        <v>998</v>
      </c>
      <c r="L1701">
        <v>1369</v>
      </c>
      <c r="N1701">
        <v>1013</v>
      </c>
      <c r="O1701" t="s">
        <v>974</v>
      </c>
      <c r="P1701" t="s">
        <v>974</v>
      </c>
      <c r="Q1701">
        <v>1</v>
      </c>
      <c r="X1701">
        <v>3.45</v>
      </c>
      <c r="Y1701">
        <v>0</v>
      </c>
      <c r="Z1701">
        <v>0</v>
      </c>
      <c r="AA1701">
        <v>0</v>
      </c>
      <c r="AB1701">
        <v>8.6</v>
      </c>
      <c r="AC1701">
        <v>0</v>
      </c>
      <c r="AD1701">
        <v>1</v>
      </c>
      <c r="AE1701">
        <v>1</v>
      </c>
      <c r="AF1701" t="s">
        <v>3</v>
      </c>
      <c r="AG1701">
        <v>3.45</v>
      </c>
      <c r="AH1701">
        <v>2</v>
      </c>
      <c r="AI1701">
        <v>69736247</v>
      </c>
      <c r="AJ1701">
        <v>1657</v>
      </c>
      <c r="AK1701">
        <v>0</v>
      </c>
      <c r="AL1701">
        <v>0</v>
      </c>
      <c r="AM1701">
        <v>0</v>
      </c>
      <c r="AN1701">
        <v>0</v>
      </c>
      <c r="AO1701">
        <v>0</v>
      </c>
      <c r="AP1701">
        <v>0</v>
      </c>
      <c r="AQ1701">
        <v>0</v>
      </c>
      <c r="AR1701">
        <v>0</v>
      </c>
    </row>
    <row r="1702" spans="1:44" x14ac:dyDescent="0.2">
      <c r="A1702">
        <f>ROW(Source!A1921)</f>
        <v>1921</v>
      </c>
      <c r="B1702">
        <v>69736251</v>
      </c>
      <c r="C1702">
        <v>69736246</v>
      </c>
      <c r="D1702">
        <v>27441327</v>
      </c>
      <c r="E1702">
        <v>1</v>
      </c>
      <c r="F1702">
        <v>1</v>
      </c>
      <c r="G1702">
        <v>1</v>
      </c>
      <c r="H1702">
        <v>2</v>
      </c>
      <c r="I1702" t="s">
        <v>975</v>
      </c>
      <c r="J1702" t="s">
        <v>976</v>
      </c>
      <c r="K1702" t="s">
        <v>977</v>
      </c>
      <c r="L1702">
        <v>1368</v>
      </c>
      <c r="N1702">
        <v>1011</v>
      </c>
      <c r="O1702" t="s">
        <v>978</v>
      </c>
      <c r="P1702" t="s">
        <v>978</v>
      </c>
      <c r="Q1702">
        <v>1</v>
      </c>
      <c r="X1702">
        <v>0.02</v>
      </c>
      <c r="Y1702">
        <v>0</v>
      </c>
      <c r="Z1702">
        <v>93.37</v>
      </c>
      <c r="AA1702">
        <v>11.69</v>
      </c>
      <c r="AB1702">
        <v>0</v>
      </c>
      <c r="AC1702">
        <v>0</v>
      </c>
      <c r="AD1702">
        <v>1</v>
      </c>
      <c r="AE1702">
        <v>0</v>
      </c>
      <c r="AF1702" t="s">
        <v>3</v>
      </c>
      <c r="AG1702">
        <v>0.02</v>
      </c>
      <c r="AH1702">
        <v>2</v>
      </c>
      <c r="AI1702">
        <v>69736248</v>
      </c>
      <c r="AJ1702">
        <v>1658</v>
      </c>
      <c r="AK1702">
        <v>0</v>
      </c>
      <c r="AL1702">
        <v>0</v>
      </c>
      <c r="AM1702">
        <v>0</v>
      </c>
      <c r="AN1702">
        <v>0</v>
      </c>
      <c r="AO1702">
        <v>0</v>
      </c>
      <c r="AP1702">
        <v>0</v>
      </c>
      <c r="AQ1702">
        <v>0</v>
      </c>
      <c r="AR1702">
        <v>0</v>
      </c>
    </row>
    <row r="1703" spans="1:44" x14ac:dyDescent="0.2">
      <c r="A1703">
        <f>ROW(Source!A1921)</f>
        <v>1921</v>
      </c>
      <c r="B1703">
        <v>69736252</v>
      </c>
      <c r="C1703">
        <v>69736246</v>
      </c>
      <c r="D1703">
        <v>27386998</v>
      </c>
      <c r="E1703">
        <v>1</v>
      </c>
      <c r="F1703">
        <v>1</v>
      </c>
      <c r="G1703">
        <v>1</v>
      </c>
      <c r="H1703">
        <v>3</v>
      </c>
      <c r="I1703" t="s">
        <v>163</v>
      </c>
      <c r="J1703" t="s">
        <v>165</v>
      </c>
      <c r="K1703" t="s">
        <v>1063</v>
      </c>
      <c r="L1703">
        <v>1327</v>
      </c>
      <c r="N1703">
        <v>1005</v>
      </c>
      <c r="O1703" t="s">
        <v>56</v>
      </c>
      <c r="P1703" t="s">
        <v>56</v>
      </c>
      <c r="Q1703">
        <v>1</v>
      </c>
      <c r="X1703">
        <v>122.4</v>
      </c>
      <c r="Y1703">
        <v>12.26</v>
      </c>
      <c r="Z1703">
        <v>0</v>
      </c>
      <c r="AA1703">
        <v>0</v>
      </c>
      <c r="AB1703">
        <v>0</v>
      </c>
      <c r="AC1703">
        <v>0</v>
      </c>
      <c r="AD1703">
        <v>1</v>
      </c>
      <c r="AE1703">
        <v>0</v>
      </c>
      <c r="AF1703" t="s">
        <v>3</v>
      </c>
      <c r="AG1703">
        <v>122.4</v>
      </c>
      <c r="AH1703">
        <v>2</v>
      </c>
      <c r="AI1703">
        <v>69736249</v>
      </c>
      <c r="AJ1703">
        <v>1659</v>
      </c>
      <c r="AK1703">
        <v>3</v>
      </c>
      <c r="AL1703">
        <v>-1500.624</v>
      </c>
      <c r="AM1703">
        <v>0</v>
      </c>
      <c r="AN1703">
        <v>0</v>
      </c>
      <c r="AO1703">
        <v>0</v>
      </c>
      <c r="AP1703">
        <v>0</v>
      </c>
      <c r="AQ1703">
        <v>0</v>
      </c>
      <c r="AR1703">
        <v>1</v>
      </c>
    </row>
    <row r="1704" spans="1:44" x14ac:dyDescent="0.2">
      <c r="A1704">
        <f>ROW(Source!A1922)</f>
        <v>1922</v>
      </c>
      <c r="B1704">
        <v>69736250</v>
      </c>
      <c r="C1704">
        <v>69736246</v>
      </c>
      <c r="D1704">
        <v>27493458</v>
      </c>
      <c r="E1704">
        <v>1</v>
      </c>
      <c r="F1704">
        <v>1</v>
      </c>
      <c r="G1704">
        <v>1</v>
      </c>
      <c r="H1704">
        <v>1</v>
      </c>
      <c r="I1704" t="s">
        <v>997</v>
      </c>
      <c r="J1704" t="s">
        <v>3</v>
      </c>
      <c r="K1704" t="s">
        <v>998</v>
      </c>
      <c r="L1704">
        <v>1369</v>
      </c>
      <c r="N1704">
        <v>1013</v>
      </c>
      <c r="O1704" t="s">
        <v>974</v>
      </c>
      <c r="P1704" t="s">
        <v>974</v>
      </c>
      <c r="Q1704">
        <v>1</v>
      </c>
      <c r="X1704">
        <v>3.45</v>
      </c>
      <c r="Y1704">
        <v>0</v>
      </c>
      <c r="Z1704">
        <v>0</v>
      </c>
      <c r="AA1704">
        <v>0</v>
      </c>
      <c r="AB1704">
        <v>8.6</v>
      </c>
      <c r="AC1704">
        <v>0</v>
      </c>
      <c r="AD1704">
        <v>1</v>
      </c>
      <c r="AE1704">
        <v>1</v>
      </c>
      <c r="AF1704" t="s">
        <v>3</v>
      </c>
      <c r="AG1704">
        <v>3.45</v>
      </c>
      <c r="AH1704">
        <v>2</v>
      </c>
      <c r="AI1704">
        <v>69736247</v>
      </c>
      <c r="AJ1704">
        <v>1660</v>
      </c>
      <c r="AK1704">
        <v>0</v>
      </c>
      <c r="AL1704">
        <v>0</v>
      </c>
      <c r="AM1704">
        <v>0</v>
      </c>
      <c r="AN1704">
        <v>0</v>
      </c>
      <c r="AO1704">
        <v>0</v>
      </c>
      <c r="AP1704">
        <v>0</v>
      </c>
      <c r="AQ1704">
        <v>0</v>
      </c>
      <c r="AR1704">
        <v>0</v>
      </c>
    </row>
    <row r="1705" spans="1:44" x14ac:dyDescent="0.2">
      <c r="A1705">
        <f>ROW(Source!A1922)</f>
        <v>1922</v>
      </c>
      <c r="B1705">
        <v>69736251</v>
      </c>
      <c r="C1705">
        <v>69736246</v>
      </c>
      <c r="D1705">
        <v>27441327</v>
      </c>
      <c r="E1705">
        <v>1</v>
      </c>
      <c r="F1705">
        <v>1</v>
      </c>
      <c r="G1705">
        <v>1</v>
      </c>
      <c r="H1705">
        <v>2</v>
      </c>
      <c r="I1705" t="s">
        <v>975</v>
      </c>
      <c r="J1705" t="s">
        <v>976</v>
      </c>
      <c r="K1705" t="s">
        <v>977</v>
      </c>
      <c r="L1705">
        <v>1368</v>
      </c>
      <c r="N1705">
        <v>1011</v>
      </c>
      <c r="O1705" t="s">
        <v>978</v>
      </c>
      <c r="P1705" t="s">
        <v>978</v>
      </c>
      <c r="Q1705">
        <v>1</v>
      </c>
      <c r="X1705">
        <v>0.02</v>
      </c>
      <c r="Y1705">
        <v>0</v>
      </c>
      <c r="Z1705">
        <v>93.37</v>
      </c>
      <c r="AA1705">
        <v>11.69</v>
      </c>
      <c r="AB1705">
        <v>0</v>
      </c>
      <c r="AC1705">
        <v>0</v>
      </c>
      <c r="AD1705">
        <v>1</v>
      </c>
      <c r="AE1705">
        <v>0</v>
      </c>
      <c r="AF1705" t="s">
        <v>3</v>
      </c>
      <c r="AG1705">
        <v>0.02</v>
      </c>
      <c r="AH1705">
        <v>2</v>
      </c>
      <c r="AI1705">
        <v>69736248</v>
      </c>
      <c r="AJ1705">
        <v>1661</v>
      </c>
      <c r="AK1705">
        <v>0</v>
      </c>
      <c r="AL1705">
        <v>0</v>
      </c>
      <c r="AM1705">
        <v>0</v>
      </c>
      <c r="AN1705">
        <v>0</v>
      </c>
      <c r="AO1705">
        <v>0</v>
      </c>
      <c r="AP1705">
        <v>0</v>
      </c>
      <c r="AQ1705">
        <v>0</v>
      </c>
      <c r="AR1705">
        <v>0</v>
      </c>
    </row>
    <row r="1706" spans="1:44" x14ac:dyDescent="0.2">
      <c r="A1706">
        <f>ROW(Source!A1922)</f>
        <v>1922</v>
      </c>
      <c r="B1706">
        <v>69736252</v>
      </c>
      <c r="C1706">
        <v>69736246</v>
      </c>
      <c r="D1706">
        <v>27386998</v>
      </c>
      <c r="E1706">
        <v>1</v>
      </c>
      <c r="F1706">
        <v>1</v>
      </c>
      <c r="G1706">
        <v>1</v>
      </c>
      <c r="H1706">
        <v>3</v>
      </c>
      <c r="I1706" t="s">
        <v>163</v>
      </c>
      <c r="J1706" t="s">
        <v>165</v>
      </c>
      <c r="K1706" t="s">
        <v>1063</v>
      </c>
      <c r="L1706">
        <v>1327</v>
      </c>
      <c r="N1706">
        <v>1005</v>
      </c>
      <c r="O1706" t="s">
        <v>56</v>
      </c>
      <c r="P1706" t="s">
        <v>56</v>
      </c>
      <c r="Q1706">
        <v>1</v>
      </c>
      <c r="X1706">
        <v>122.4</v>
      </c>
      <c r="Y1706">
        <v>12.26</v>
      </c>
      <c r="Z1706">
        <v>0</v>
      </c>
      <c r="AA1706">
        <v>0</v>
      </c>
      <c r="AB1706">
        <v>0</v>
      </c>
      <c r="AC1706">
        <v>0</v>
      </c>
      <c r="AD1706">
        <v>1</v>
      </c>
      <c r="AE1706">
        <v>0</v>
      </c>
      <c r="AF1706" t="s">
        <v>3</v>
      </c>
      <c r="AG1706">
        <v>122.4</v>
      </c>
      <c r="AH1706">
        <v>2</v>
      </c>
      <c r="AI1706">
        <v>69736249</v>
      </c>
      <c r="AJ1706">
        <v>1662</v>
      </c>
      <c r="AK1706">
        <v>3</v>
      </c>
      <c r="AL1706">
        <v>-1500.624</v>
      </c>
      <c r="AM1706">
        <v>0</v>
      </c>
      <c r="AN1706">
        <v>0</v>
      </c>
      <c r="AO1706">
        <v>0</v>
      </c>
      <c r="AP1706">
        <v>0</v>
      </c>
      <c r="AQ1706">
        <v>0</v>
      </c>
      <c r="AR1706">
        <v>1</v>
      </c>
    </row>
    <row r="1707" spans="1:44" x14ac:dyDescent="0.2">
      <c r="A1707">
        <f>ROW(Source!A1925)</f>
        <v>1925</v>
      </c>
      <c r="B1707">
        <v>69736260</v>
      </c>
      <c r="C1707">
        <v>69736254</v>
      </c>
      <c r="D1707">
        <v>27498288</v>
      </c>
      <c r="E1707">
        <v>1</v>
      </c>
      <c r="F1707">
        <v>1</v>
      </c>
      <c r="G1707">
        <v>1</v>
      </c>
      <c r="H1707">
        <v>1</v>
      </c>
      <c r="I1707" t="s">
        <v>1054</v>
      </c>
      <c r="J1707" t="s">
        <v>3</v>
      </c>
      <c r="K1707" t="s">
        <v>1055</v>
      </c>
      <c r="L1707">
        <v>1369</v>
      </c>
      <c r="N1707">
        <v>1013</v>
      </c>
      <c r="O1707" t="s">
        <v>974</v>
      </c>
      <c r="P1707" t="s">
        <v>974</v>
      </c>
      <c r="Q1707">
        <v>1</v>
      </c>
      <c r="X1707">
        <v>28.38</v>
      </c>
      <c r="Y1707">
        <v>0</v>
      </c>
      <c r="Z1707">
        <v>0</v>
      </c>
      <c r="AA1707">
        <v>0</v>
      </c>
      <c r="AB1707">
        <v>9.0399999999999991</v>
      </c>
      <c r="AC1707">
        <v>0</v>
      </c>
      <c r="AD1707">
        <v>1</v>
      </c>
      <c r="AE1707">
        <v>1</v>
      </c>
      <c r="AF1707" t="s">
        <v>3</v>
      </c>
      <c r="AG1707">
        <v>28.38</v>
      </c>
      <c r="AH1707">
        <v>2</v>
      </c>
      <c r="AI1707">
        <v>69736255</v>
      </c>
      <c r="AJ1707">
        <v>1663</v>
      </c>
      <c r="AK1707">
        <v>0</v>
      </c>
      <c r="AL1707">
        <v>0</v>
      </c>
      <c r="AM1707">
        <v>0</v>
      </c>
      <c r="AN1707">
        <v>0</v>
      </c>
      <c r="AO1707">
        <v>0</v>
      </c>
      <c r="AP1707">
        <v>0</v>
      </c>
      <c r="AQ1707">
        <v>0</v>
      </c>
      <c r="AR1707">
        <v>0</v>
      </c>
    </row>
    <row r="1708" spans="1:44" x14ac:dyDescent="0.2">
      <c r="A1708">
        <f>ROW(Source!A1925)</f>
        <v>1925</v>
      </c>
      <c r="B1708">
        <v>69736261</v>
      </c>
      <c r="C1708">
        <v>69736254</v>
      </c>
      <c r="D1708">
        <v>121548</v>
      </c>
      <c r="E1708">
        <v>1</v>
      </c>
      <c r="F1708">
        <v>1</v>
      </c>
      <c r="G1708">
        <v>1</v>
      </c>
      <c r="H1708">
        <v>1</v>
      </c>
      <c r="I1708" t="s">
        <v>36</v>
      </c>
      <c r="J1708" t="s">
        <v>3</v>
      </c>
      <c r="K1708" t="s">
        <v>981</v>
      </c>
      <c r="L1708">
        <v>608254</v>
      </c>
      <c r="N1708">
        <v>1013</v>
      </c>
      <c r="O1708" t="s">
        <v>982</v>
      </c>
      <c r="P1708" t="s">
        <v>982</v>
      </c>
      <c r="Q1708">
        <v>1</v>
      </c>
      <c r="X1708">
        <v>0.18</v>
      </c>
      <c r="Y1708">
        <v>0</v>
      </c>
      <c r="Z1708">
        <v>0</v>
      </c>
      <c r="AA1708">
        <v>0</v>
      </c>
      <c r="AB1708">
        <v>0</v>
      </c>
      <c r="AC1708">
        <v>0</v>
      </c>
      <c r="AD1708">
        <v>1</v>
      </c>
      <c r="AE1708">
        <v>2</v>
      </c>
      <c r="AF1708" t="s">
        <v>3</v>
      </c>
      <c r="AG1708">
        <v>0.18</v>
      </c>
      <c r="AH1708">
        <v>2</v>
      </c>
      <c r="AI1708">
        <v>69736256</v>
      </c>
      <c r="AJ1708">
        <v>1664</v>
      </c>
      <c r="AK1708">
        <v>0</v>
      </c>
      <c r="AL1708">
        <v>0</v>
      </c>
      <c r="AM1708">
        <v>0</v>
      </c>
      <c r="AN1708">
        <v>0</v>
      </c>
      <c r="AO1708">
        <v>0</v>
      </c>
      <c r="AP1708">
        <v>0</v>
      </c>
      <c r="AQ1708">
        <v>0</v>
      </c>
      <c r="AR1708">
        <v>0</v>
      </c>
    </row>
    <row r="1709" spans="1:44" x14ac:dyDescent="0.2">
      <c r="A1709">
        <f>ROW(Source!A1925)</f>
        <v>1925</v>
      </c>
      <c r="B1709">
        <v>69736262</v>
      </c>
      <c r="C1709">
        <v>69736254</v>
      </c>
      <c r="D1709">
        <v>27439630</v>
      </c>
      <c r="E1709">
        <v>1</v>
      </c>
      <c r="F1709">
        <v>1</v>
      </c>
      <c r="G1709">
        <v>1</v>
      </c>
      <c r="H1709">
        <v>2</v>
      </c>
      <c r="I1709" t="s">
        <v>986</v>
      </c>
      <c r="J1709" t="s">
        <v>987</v>
      </c>
      <c r="K1709" t="s">
        <v>988</v>
      </c>
      <c r="L1709">
        <v>1368</v>
      </c>
      <c r="N1709">
        <v>1011</v>
      </c>
      <c r="O1709" t="s">
        <v>978</v>
      </c>
      <c r="P1709" t="s">
        <v>978</v>
      </c>
      <c r="Q1709">
        <v>1</v>
      </c>
      <c r="X1709">
        <v>0.18</v>
      </c>
      <c r="Y1709">
        <v>0</v>
      </c>
      <c r="Z1709">
        <v>31.27</v>
      </c>
      <c r="AA1709">
        <v>13.61</v>
      </c>
      <c r="AB1709">
        <v>0</v>
      </c>
      <c r="AC1709">
        <v>0</v>
      </c>
      <c r="AD1709">
        <v>1</v>
      </c>
      <c r="AE1709">
        <v>0</v>
      </c>
      <c r="AF1709" t="s">
        <v>3</v>
      </c>
      <c r="AG1709">
        <v>0.18</v>
      </c>
      <c r="AH1709">
        <v>2</v>
      </c>
      <c r="AI1709">
        <v>69736257</v>
      </c>
      <c r="AJ1709">
        <v>1665</v>
      </c>
      <c r="AK1709">
        <v>0</v>
      </c>
      <c r="AL1709">
        <v>0</v>
      </c>
      <c r="AM1709">
        <v>0</v>
      </c>
      <c r="AN1709">
        <v>0</v>
      </c>
      <c r="AO1709">
        <v>0</v>
      </c>
      <c r="AP1709">
        <v>0</v>
      </c>
      <c r="AQ1709">
        <v>0</v>
      </c>
      <c r="AR1709">
        <v>0</v>
      </c>
    </row>
    <row r="1710" spans="1:44" x14ac:dyDescent="0.2">
      <c r="A1710">
        <f>ROW(Source!A1925)</f>
        <v>1925</v>
      </c>
      <c r="B1710">
        <v>69736263</v>
      </c>
      <c r="C1710">
        <v>69736254</v>
      </c>
      <c r="D1710">
        <v>27441327</v>
      </c>
      <c r="E1710">
        <v>1</v>
      </c>
      <c r="F1710">
        <v>1</v>
      </c>
      <c r="G1710">
        <v>1</v>
      </c>
      <c r="H1710">
        <v>2</v>
      </c>
      <c r="I1710" t="s">
        <v>975</v>
      </c>
      <c r="J1710" t="s">
        <v>976</v>
      </c>
      <c r="K1710" t="s">
        <v>977</v>
      </c>
      <c r="L1710">
        <v>1368</v>
      </c>
      <c r="N1710">
        <v>1011</v>
      </c>
      <c r="O1710" t="s">
        <v>978</v>
      </c>
      <c r="P1710" t="s">
        <v>978</v>
      </c>
      <c r="Q1710">
        <v>1</v>
      </c>
      <c r="X1710">
        <v>0.98</v>
      </c>
      <c r="Y1710">
        <v>0</v>
      </c>
      <c r="Z1710">
        <v>93.37</v>
      </c>
      <c r="AA1710">
        <v>11.69</v>
      </c>
      <c r="AB1710">
        <v>0</v>
      </c>
      <c r="AC1710">
        <v>0</v>
      </c>
      <c r="AD1710">
        <v>1</v>
      </c>
      <c r="AE1710">
        <v>0</v>
      </c>
      <c r="AF1710" t="s">
        <v>3</v>
      </c>
      <c r="AG1710">
        <v>0.98</v>
      </c>
      <c r="AH1710">
        <v>2</v>
      </c>
      <c r="AI1710">
        <v>69736258</v>
      </c>
      <c r="AJ1710">
        <v>1666</v>
      </c>
      <c r="AK1710">
        <v>0</v>
      </c>
      <c r="AL1710">
        <v>0</v>
      </c>
      <c r="AM1710">
        <v>0</v>
      </c>
      <c r="AN1710">
        <v>0</v>
      </c>
      <c r="AO1710">
        <v>0</v>
      </c>
      <c r="AP1710">
        <v>0</v>
      </c>
      <c r="AQ1710">
        <v>0</v>
      </c>
      <c r="AR1710">
        <v>0</v>
      </c>
    </row>
    <row r="1711" spans="1:44" x14ac:dyDescent="0.2">
      <c r="A1711">
        <f>ROW(Source!A1925)</f>
        <v>1925</v>
      </c>
      <c r="B1711">
        <v>69736264</v>
      </c>
      <c r="C1711">
        <v>69736254</v>
      </c>
      <c r="D1711">
        <v>27382749</v>
      </c>
      <c r="E1711">
        <v>1</v>
      </c>
      <c r="F1711">
        <v>1</v>
      </c>
      <c r="G1711">
        <v>1</v>
      </c>
      <c r="H1711">
        <v>3</v>
      </c>
      <c r="I1711" t="s">
        <v>1104</v>
      </c>
      <c r="J1711" t="s">
        <v>1105</v>
      </c>
      <c r="K1711" t="s">
        <v>1106</v>
      </c>
      <c r="L1711">
        <v>1339</v>
      </c>
      <c r="N1711">
        <v>1007</v>
      </c>
      <c r="O1711" t="s">
        <v>40</v>
      </c>
      <c r="P1711" t="s">
        <v>40</v>
      </c>
      <c r="Q1711">
        <v>1</v>
      </c>
      <c r="X1711">
        <v>4.12</v>
      </c>
      <c r="Y1711">
        <v>542.4</v>
      </c>
      <c r="Z1711">
        <v>0</v>
      </c>
      <c r="AA1711">
        <v>0</v>
      </c>
      <c r="AB1711">
        <v>0</v>
      </c>
      <c r="AC1711">
        <v>0</v>
      </c>
      <c r="AD1711">
        <v>1</v>
      </c>
      <c r="AE1711">
        <v>0</v>
      </c>
      <c r="AF1711" t="s">
        <v>3</v>
      </c>
      <c r="AG1711">
        <v>4.12</v>
      </c>
      <c r="AH1711">
        <v>3</v>
      </c>
      <c r="AI1711">
        <v>-1</v>
      </c>
      <c r="AJ1711" t="s">
        <v>3</v>
      </c>
      <c r="AK1711">
        <v>4</v>
      </c>
      <c r="AL1711">
        <v>-2234.6880000000001</v>
      </c>
      <c r="AM1711">
        <v>0</v>
      </c>
      <c r="AN1711">
        <v>0</v>
      </c>
      <c r="AO1711">
        <v>0</v>
      </c>
      <c r="AP1711">
        <v>0</v>
      </c>
      <c r="AQ1711">
        <v>0</v>
      </c>
      <c r="AR1711">
        <v>1</v>
      </c>
    </row>
    <row r="1712" spans="1:44" x14ac:dyDescent="0.2">
      <c r="A1712">
        <f>ROW(Source!A1926)</f>
        <v>1926</v>
      </c>
      <c r="B1712">
        <v>69736260</v>
      </c>
      <c r="C1712">
        <v>69736254</v>
      </c>
      <c r="D1712">
        <v>27498288</v>
      </c>
      <c r="E1712">
        <v>1</v>
      </c>
      <c r="F1712">
        <v>1</v>
      </c>
      <c r="G1712">
        <v>1</v>
      </c>
      <c r="H1712">
        <v>1</v>
      </c>
      <c r="I1712" t="s">
        <v>1054</v>
      </c>
      <c r="J1712" t="s">
        <v>3</v>
      </c>
      <c r="K1712" t="s">
        <v>1055</v>
      </c>
      <c r="L1712">
        <v>1369</v>
      </c>
      <c r="N1712">
        <v>1013</v>
      </c>
      <c r="O1712" t="s">
        <v>974</v>
      </c>
      <c r="P1712" t="s">
        <v>974</v>
      </c>
      <c r="Q1712">
        <v>1</v>
      </c>
      <c r="X1712">
        <v>28.38</v>
      </c>
      <c r="Y1712">
        <v>0</v>
      </c>
      <c r="Z1712">
        <v>0</v>
      </c>
      <c r="AA1712">
        <v>0</v>
      </c>
      <c r="AB1712">
        <v>9.0399999999999991</v>
      </c>
      <c r="AC1712">
        <v>0</v>
      </c>
      <c r="AD1712">
        <v>1</v>
      </c>
      <c r="AE1712">
        <v>1</v>
      </c>
      <c r="AF1712" t="s">
        <v>3</v>
      </c>
      <c r="AG1712">
        <v>28.38</v>
      </c>
      <c r="AH1712">
        <v>2</v>
      </c>
      <c r="AI1712">
        <v>69736255</v>
      </c>
      <c r="AJ1712">
        <v>1668</v>
      </c>
      <c r="AK1712">
        <v>0</v>
      </c>
      <c r="AL1712">
        <v>0</v>
      </c>
      <c r="AM1712">
        <v>0</v>
      </c>
      <c r="AN1712">
        <v>0</v>
      </c>
      <c r="AO1712">
        <v>0</v>
      </c>
      <c r="AP1712">
        <v>0</v>
      </c>
      <c r="AQ1712">
        <v>0</v>
      </c>
      <c r="AR1712">
        <v>0</v>
      </c>
    </row>
    <row r="1713" spans="1:44" x14ac:dyDescent="0.2">
      <c r="A1713">
        <f>ROW(Source!A1926)</f>
        <v>1926</v>
      </c>
      <c r="B1713">
        <v>69736261</v>
      </c>
      <c r="C1713">
        <v>69736254</v>
      </c>
      <c r="D1713">
        <v>121548</v>
      </c>
      <c r="E1713">
        <v>1</v>
      </c>
      <c r="F1713">
        <v>1</v>
      </c>
      <c r="G1713">
        <v>1</v>
      </c>
      <c r="H1713">
        <v>1</v>
      </c>
      <c r="I1713" t="s">
        <v>36</v>
      </c>
      <c r="J1713" t="s">
        <v>3</v>
      </c>
      <c r="K1713" t="s">
        <v>981</v>
      </c>
      <c r="L1713">
        <v>608254</v>
      </c>
      <c r="N1713">
        <v>1013</v>
      </c>
      <c r="O1713" t="s">
        <v>982</v>
      </c>
      <c r="P1713" t="s">
        <v>982</v>
      </c>
      <c r="Q1713">
        <v>1</v>
      </c>
      <c r="X1713">
        <v>0.18</v>
      </c>
      <c r="Y1713">
        <v>0</v>
      </c>
      <c r="Z1713">
        <v>0</v>
      </c>
      <c r="AA1713">
        <v>0</v>
      </c>
      <c r="AB1713">
        <v>0</v>
      </c>
      <c r="AC1713">
        <v>0</v>
      </c>
      <c r="AD1713">
        <v>1</v>
      </c>
      <c r="AE1713">
        <v>2</v>
      </c>
      <c r="AF1713" t="s">
        <v>3</v>
      </c>
      <c r="AG1713">
        <v>0.18</v>
      </c>
      <c r="AH1713">
        <v>2</v>
      </c>
      <c r="AI1713">
        <v>69736256</v>
      </c>
      <c r="AJ1713">
        <v>1669</v>
      </c>
      <c r="AK1713">
        <v>0</v>
      </c>
      <c r="AL1713">
        <v>0</v>
      </c>
      <c r="AM1713">
        <v>0</v>
      </c>
      <c r="AN1713">
        <v>0</v>
      </c>
      <c r="AO1713">
        <v>0</v>
      </c>
      <c r="AP1713">
        <v>0</v>
      </c>
      <c r="AQ1713">
        <v>0</v>
      </c>
      <c r="AR1713">
        <v>0</v>
      </c>
    </row>
    <row r="1714" spans="1:44" x14ac:dyDescent="0.2">
      <c r="A1714">
        <f>ROW(Source!A1926)</f>
        <v>1926</v>
      </c>
      <c r="B1714">
        <v>69736262</v>
      </c>
      <c r="C1714">
        <v>69736254</v>
      </c>
      <c r="D1714">
        <v>27439630</v>
      </c>
      <c r="E1714">
        <v>1</v>
      </c>
      <c r="F1714">
        <v>1</v>
      </c>
      <c r="G1714">
        <v>1</v>
      </c>
      <c r="H1714">
        <v>2</v>
      </c>
      <c r="I1714" t="s">
        <v>986</v>
      </c>
      <c r="J1714" t="s">
        <v>987</v>
      </c>
      <c r="K1714" t="s">
        <v>988</v>
      </c>
      <c r="L1714">
        <v>1368</v>
      </c>
      <c r="N1714">
        <v>1011</v>
      </c>
      <c r="O1714" t="s">
        <v>978</v>
      </c>
      <c r="P1714" t="s">
        <v>978</v>
      </c>
      <c r="Q1714">
        <v>1</v>
      </c>
      <c r="X1714">
        <v>0.18</v>
      </c>
      <c r="Y1714">
        <v>0</v>
      </c>
      <c r="Z1714">
        <v>31.27</v>
      </c>
      <c r="AA1714">
        <v>13.61</v>
      </c>
      <c r="AB1714">
        <v>0</v>
      </c>
      <c r="AC1714">
        <v>0</v>
      </c>
      <c r="AD1714">
        <v>1</v>
      </c>
      <c r="AE1714">
        <v>0</v>
      </c>
      <c r="AF1714" t="s">
        <v>3</v>
      </c>
      <c r="AG1714">
        <v>0.18</v>
      </c>
      <c r="AH1714">
        <v>2</v>
      </c>
      <c r="AI1714">
        <v>69736257</v>
      </c>
      <c r="AJ1714">
        <v>1670</v>
      </c>
      <c r="AK1714">
        <v>0</v>
      </c>
      <c r="AL1714">
        <v>0</v>
      </c>
      <c r="AM1714">
        <v>0</v>
      </c>
      <c r="AN1714">
        <v>0</v>
      </c>
      <c r="AO1714">
        <v>0</v>
      </c>
      <c r="AP1714">
        <v>0</v>
      </c>
      <c r="AQ1714">
        <v>0</v>
      </c>
      <c r="AR1714">
        <v>0</v>
      </c>
    </row>
    <row r="1715" spans="1:44" x14ac:dyDescent="0.2">
      <c r="A1715">
        <f>ROW(Source!A1926)</f>
        <v>1926</v>
      </c>
      <c r="B1715">
        <v>69736263</v>
      </c>
      <c r="C1715">
        <v>69736254</v>
      </c>
      <c r="D1715">
        <v>27441327</v>
      </c>
      <c r="E1715">
        <v>1</v>
      </c>
      <c r="F1715">
        <v>1</v>
      </c>
      <c r="G1715">
        <v>1</v>
      </c>
      <c r="H1715">
        <v>2</v>
      </c>
      <c r="I1715" t="s">
        <v>975</v>
      </c>
      <c r="J1715" t="s">
        <v>976</v>
      </c>
      <c r="K1715" t="s">
        <v>977</v>
      </c>
      <c r="L1715">
        <v>1368</v>
      </c>
      <c r="N1715">
        <v>1011</v>
      </c>
      <c r="O1715" t="s">
        <v>978</v>
      </c>
      <c r="P1715" t="s">
        <v>978</v>
      </c>
      <c r="Q1715">
        <v>1</v>
      </c>
      <c r="X1715">
        <v>0.98</v>
      </c>
      <c r="Y1715">
        <v>0</v>
      </c>
      <c r="Z1715">
        <v>93.37</v>
      </c>
      <c r="AA1715">
        <v>11.69</v>
      </c>
      <c r="AB1715">
        <v>0</v>
      </c>
      <c r="AC1715">
        <v>0</v>
      </c>
      <c r="AD1715">
        <v>1</v>
      </c>
      <c r="AE1715">
        <v>0</v>
      </c>
      <c r="AF1715" t="s">
        <v>3</v>
      </c>
      <c r="AG1715">
        <v>0.98</v>
      </c>
      <c r="AH1715">
        <v>2</v>
      </c>
      <c r="AI1715">
        <v>69736258</v>
      </c>
      <c r="AJ1715">
        <v>1671</v>
      </c>
      <c r="AK1715">
        <v>0</v>
      </c>
      <c r="AL1715">
        <v>0</v>
      </c>
      <c r="AM1715">
        <v>0</v>
      </c>
      <c r="AN1715">
        <v>0</v>
      </c>
      <c r="AO1715">
        <v>0</v>
      </c>
      <c r="AP1715">
        <v>0</v>
      </c>
      <c r="AQ1715">
        <v>0</v>
      </c>
      <c r="AR1715">
        <v>0</v>
      </c>
    </row>
    <row r="1716" spans="1:44" x14ac:dyDescent="0.2">
      <c r="A1716">
        <f>ROW(Source!A1926)</f>
        <v>1926</v>
      </c>
      <c r="B1716">
        <v>69736264</v>
      </c>
      <c r="C1716">
        <v>69736254</v>
      </c>
      <c r="D1716">
        <v>27382749</v>
      </c>
      <c r="E1716">
        <v>1</v>
      </c>
      <c r="F1716">
        <v>1</v>
      </c>
      <c r="G1716">
        <v>1</v>
      </c>
      <c r="H1716">
        <v>3</v>
      </c>
      <c r="I1716" t="s">
        <v>1104</v>
      </c>
      <c r="J1716" t="s">
        <v>1105</v>
      </c>
      <c r="K1716" t="s">
        <v>1106</v>
      </c>
      <c r="L1716">
        <v>1339</v>
      </c>
      <c r="N1716">
        <v>1007</v>
      </c>
      <c r="O1716" t="s">
        <v>40</v>
      </c>
      <c r="P1716" t="s">
        <v>40</v>
      </c>
      <c r="Q1716">
        <v>1</v>
      </c>
      <c r="X1716">
        <v>4.12</v>
      </c>
      <c r="Y1716">
        <v>542.4</v>
      </c>
      <c r="Z1716">
        <v>0</v>
      </c>
      <c r="AA1716">
        <v>0</v>
      </c>
      <c r="AB1716">
        <v>0</v>
      </c>
      <c r="AC1716">
        <v>0</v>
      </c>
      <c r="AD1716">
        <v>1</v>
      </c>
      <c r="AE1716">
        <v>0</v>
      </c>
      <c r="AF1716" t="s">
        <v>3</v>
      </c>
      <c r="AG1716">
        <v>4.12</v>
      </c>
      <c r="AH1716">
        <v>3</v>
      </c>
      <c r="AI1716">
        <v>-1</v>
      </c>
      <c r="AJ1716" t="s">
        <v>3</v>
      </c>
      <c r="AK1716">
        <v>4</v>
      </c>
      <c r="AL1716">
        <v>-2234.6880000000001</v>
      </c>
      <c r="AM1716">
        <v>0</v>
      </c>
      <c r="AN1716">
        <v>0</v>
      </c>
      <c r="AO1716">
        <v>0</v>
      </c>
      <c r="AP1716">
        <v>0</v>
      </c>
      <c r="AQ1716">
        <v>0</v>
      </c>
      <c r="AR1716">
        <v>1</v>
      </c>
    </row>
    <row r="1717" spans="1:44" x14ac:dyDescent="0.2">
      <c r="A1717">
        <f>ROW(Source!A1929)</f>
        <v>1929</v>
      </c>
      <c r="B1717">
        <v>69736270</v>
      </c>
      <c r="C1717">
        <v>69736266</v>
      </c>
      <c r="D1717">
        <v>27493458</v>
      </c>
      <c r="E1717">
        <v>1</v>
      </c>
      <c r="F1717">
        <v>1</v>
      </c>
      <c r="G1717">
        <v>1</v>
      </c>
      <c r="H1717">
        <v>1</v>
      </c>
      <c r="I1717" t="s">
        <v>997</v>
      </c>
      <c r="J1717" t="s">
        <v>3</v>
      </c>
      <c r="K1717" t="s">
        <v>998</v>
      </c>
      <c r="L1717">
        <v>1369</v>
      </c>
      <c r="N1717">
        <v>1013</v>
      </c>
      <c r="O1717" t="s">
        <v>974</v>
      </c>
      <c r="P1717" t="s">
        <v>974</v>
      </c>
      <c r="Q1717">
        <v>1</v>
      </c>
      <c r="X1717">
        <v>3.45</v>
      </c>
      <c r="Y1717">
        <v>0</v>
      </c>
      <c r="Z1717">
        <v>0</v>
      </c>
      <c r="AA1717">
        <v>0</v>
      </c>
      <c r="AB1717">
        <v>8.6</v>
      </c>
      <c r="AC1717">
        <v>0</v>
      </c>
      <c r="AD1717">
        <v>1</v>
      </c>
      <c r="AE1717">
        <v>1</v>
      </c>
      <c r="AF1717" t="s">
        <v>3</v>
      </c>
      <c r="AG1717">
        <v>3.45</v>
      </c>
      <c r="AH1717">
        <v>2</v>
      </c>
      <c r="AI1717">
        <v>69736267</v>
      </c>
      <c r="AJ1717">
        <v>1673</v>
      </c>
      <c r="AK1717">
        <v>0</v>
      </c>
      <c r="AL1717">
        <v>0</v>
      </c>
      <c r="AM1717">
        <v>0</v>
      </c>
      <c r="AN1717">
        <v>0</v>
      </c>
      <c r="AO1717">
        <v>0</v>
      </c>
      <c r="AP1717">
        <v>0</v>
      </c>
      <c r="AQ1717">
        <v>0</v>
      </c>
      <c r="AR1717">
        <v>0</v>
      </c>
    </row>
    <row r="1718" spans="1:44" x14ac:dyDescent="0.2">
      <c r="A1718">
        <f>ROW(Source!A1929)</f>
        <v>1929</v>
      </c>
      <c r="B1718">
        <v>69736271</v>
      </c>
      <c r="C1718">
        <v>69736266</v>
      </c>
      <c r="D1718">
        <v>27441327</v>
      </c>
      <c r="E1718">
        <v>1</v>
      </c>
      <c r="F1718">
        <v>1</v>
      </c>
      <c r="G1718">
        <v>1</v>
      </c>
      <c r="H1718">
        <v>2</v>
      </c>
      <c r="I1718" t="s">
        <v>975</v>
      </c>
      <c r="J1718" t="s">
        <v>976</v>
      </c>
      <c r="K1718" t="s">
        <v>977</v>
      </c>
      <c r="L1718">
        <v>1368</v>
      </c>
      <c r="N1718">
        <v>1011</v>
      </c>
      <c r="O1718" t="s">
        <v>978</v>
      </c>
      <c r="P1718" t="s">
        <v>978</v>
      </c>
      <c r="Q1718">
        <v>1</v>
      </c>
      <c r="X1718">
        <v>0.02</v>
      </c>
      <c r="Y1718">
        <v>0</v>
      </c>
      <c r="Z1718">
        <v>93.37</v>
      </c>
      <c r="AA1718">
        <v>11.69</v>
      </c>
      <c r="AB1718">
        <v>0</v>
      </c>
      <c r="AC1718">
        <v>0</v>
      </c>
      <c r="AD1718">
        <v>1</v>
      </c>
      <c r="AE1718">
        <v>0</v>
      </c>
      <c r="AF1718" t="s">
        <v>3</v>
      </c>
      <c r="AG1718">
        <v>0.02</v>
      </c>
      <c r="AH1718">
        <v>2</v>
      </c>
      <c r="AI1718">
        <v>69736268</v>
      </c>
      <c r="AJ1718">
        <v>1674</v>
      </c>
      <c r="AK1718">
        <v>0</v>
      </c>
      <c r="AL1718">
        <v>0</v>
      </c>
      <c r="AM1718">
        <v>0</v>
      </c>
      <c r="AN1718">
        <v>0</v>
      </c>
      <c r="AO1718">
        <v>0</v>
      </c>
      <c r="AP1718">
        <v>0</v>
      </c>
      <c r="AQ1718">
        <v>0</v>
      </c>
      <c r="AR1718">
        <v>0</v>
      </c>
    </row>
    <row r="1719" spans="1:44" x14ac:dyDescent="0.2">
      <c r="A1719">
        <f>ROW(Source!A1929)</f>
        <v>1929</v>
      </c>
      <c r="B1719">
        <v>69736272</v>
      </c>
      <c r="C1719">
        <v>69736266</v>
      </c>
      <c r="D1719">
        <v>27386998</v>
      </c>
      <c r="E1719">
        <v>1</v>
      </c>
      <c r="F1719">
        <v>1</v>
      </c>
      <c r="G1719">
        <v>1</v>
      </c>
      <c r="H1719">
        <v>3</v>
      </c>
      <c r="I1719" t="s">
        <v>163</v>
      </c>
      <c r="J1719" t="s">
        <v>165</v>
      </c>
      <c r="K1719" t="s">
        <v>1063</v>
      </c>
      <c r="L1719">
        <v>1327</v>
      </c>
      <c r="N1719">
        <v>1005</v>
      </c>
      <c r="O1719" t="s">
        <v>56</v>
      </c>
      <c r="P1719" t="s">
        <v>56</v>
      </c>
      <c r="Q1719">
        <v>1</v>
      </c>
      <c r="X1719">
        <v>122.4</v>
      </c>
      <c r="Y1719">
        <v>12.26</v>
      </c>
      <c r="Z1719">
        <v>0</v>
      </c>
      <c r="AA1719">
        <v>0</v>
      </c>
      <c r="AB1719">
        <v>0</v>
      </c>
      <c r="AC1719">
        <v>0</v>
      </c>
      <c r="AD1719">
        <v>1</v>
      </c>
      <c r="AE1719">
        <v>0</v>
      </c>
      <c r="AF1719" t="s">
        <v>3</v>
      </c>
      <c r="AG1719">
        <v>122.4</v>
      </c>
      <c r="AH1719">
        <v>2</v>
      </c>
      <c r="AI1719">
        <v>69736269</v>
      </c>
      <c r="AJ1719">
        <v>1675</v>
      </c>
      <c r="AK1719">
        <v>3</v>
      </c>
      <c r="AL1719">
        <v>-1500.624</v>
      </c>
      <c r="AM1719">
        <v>0</v>
      </c>
      <c r="AN1719">
        <v>0</v>
      </c>
      <c r="AO1719">
        <v>0</v>
      </c>
      <c r="AP1719">
        <v>0</v>
      </c>
      <c r="AQ1719">
        <v>0</v>
      </c>
      <c r="AR1719">
        <v>1</v>
      </c>
    </row>
    <row r="1720" spans="1:44" x14ac:dyDescent="0.2">
      <c r="A1720">
        <f>ROW(Source!A1930)</f>
        <v>1930</v>
      </c>
      <c r="B1720">
        <v>69736270</v>
      </c>
      <c r="C1720">
        <v>69736266</v>
      </c>
      <c r="D1720">
        <v>27493458</v>
      </c>
      <c r="E1720">
        <v>1</v>
      </c>
      <c r="F1720">
        <v>1</v>
      </c>
      <c r="G1720">
        <v>1</v>
      </c>
      <c r="H1720">
        <v>1</v>
      </c>
      <c r="I1720" t="s">
        <v>997</v>
      </c>
      <c r="J1720" t="s">
        <v>3</v>
      </c>
      <c r="K1720" t="s">
        <v>998</v>
      </c>
      <c r="L1720">
        <v>1369</v>
      </c>
      <c r="N1720">
        <v>1013</v>
      </c>
      <c r="O1720" t="s">
        <v>974</v>
      </c>
      <c r="P1720" t="s">
        <v>974</v>
      </c>
      <c r="Q1720">
        <v>1</v>
      </c>
      <c r="X1720">
        <v>3.45</v>
      </c>
      <c r="Y1720">
        <v>0</v>
      </c>
      <c r="Z1720">
        <v>0</v>
      </c>
      <c r="AA1720">
        <v>0</v>
      </c>
      <c r="AB1720">
        <v>8.6</v>
      </c>
      <c r="AC1720">
        <v>0</v>
      </c>
      <c r="AD1720">
        <v>1</v>
      </c>
      <c r="AE1720">
        <v>1</v>
      </c>
      <c r="AF1720" t="s">
        <v>3</v>
      </c>
      <c r="AG1720">
        <v>3.45</v>
      </c>
      <c r="AH1720">
        <v>2</v>
      </c>
      <c r="AI1720">
        <v>69736267</v>
      </c>
      <c r="AJ1720">
        <v>1676</v>
      </c>
      <c r="AK1720">
        <v>0</v>
      </c>
      <c r="AL1720">
        <v>0</v>
      </c>
      <c r="AM1720">
        <v>0</v>
      </c>
      <c r="AN1720">
        <v>0</v>
      </c>
      <c r="AO1720">
        <v>0</v>
      </c>
      <c r="AP1720">
        <v>0</v>
      </c>
      <c r="AQ1720">
        <v>0</v>
      </c>
      <c r="AR1720">
        <v>0</v>
      </c>
    </row>
    <row r="1721" spans="1:44" x14ac:dyDescent="0.2">
      <c r="A1721">
        <f>ROW(Source!A1930)</f>
        <v>1930</v>
      </c>
      <c r="B1721">
        <v>69736271</v>
      </c>
      <c r="C1721">
        <v>69736266</v>
      </c>
      <c r="D1721">
        <v>27441327</v>
      </c>
      <c r="E1721">
        <v>1</v>
      </c>
      <c r="F1721">
        <v>1</v>
      </c>
      <c r="G1721">
        <v>1</v>
      </c>
      <c r="H1721">
        <v>2</v>
      </c>
      <c r="I1721" t="s">
        <v>975</v>
      </c>
      <c r="J1721" t="s">
        <v>976</v>
      </c>
      <c r="K1721" t="s">
        <v>977</v>
      </c>
      <c r="L1721">
        <v>1368</v>
      </c>
      <c r="N1721">
        <v>1011</v>
      </c>
      <c r="O1721" t="s">
        <v>978</v>
      </c>
      <c r="P1721" t="s">
        <v>978</v>
      </c>
      <c r="Q1721">
        <v>1</v>
      </c>
      <c r="X1721">
        <v>0.02</v>
      </c>
      <c r="Y1721">
        <v>0</v>
      </c>
      <c r="Z1721">
        <v>93.37</v>
      </c>
      <c r="AA1721">
        <v>11.69</v>
      </c>
      <c r="AB1721">
        <v>0</v>
      </c>
      <c r="AC1721">
        <v>0</v>
      </c>
      <c r="AD1721">
        <v>1</v>
      </c>
      <c r="AE1721">
        <v>0</v>
      </c>
      <c r="AF1721" t="s">
        <v>3</v>
      </c>
      <c r="AG1721">
        <v>0.02</v>
      </c>
      <c r="AH1721">
        <v>2</v>
      </c>
      <c r="AI1721">
        <v>69736268</v>
      </c>
      <c r="AJ1721">
        <v>1677</v>
      </c>
      <c r="AK1721">
        <v>0</v>
      </c>
      <c r="AL1721">
        <v>0</v>
      </c>
      <c r="AM1721">
        <v>0</v>
      </c>
      <c r="AN1721">
        <v>0</v>
      </c>
      <c r="AO1721">
        <v>0</v>
      </c>
      <c r="AP1721">
        <v>0</v>
      </c>
      <c r="AQ1721">
        <v>0</v>
      </c>
      <c r="AR1721">
        <v>0</v>
      </c>
    </row>
    <row r="1722" spans="1:44" x14ac:dyDescent="0.2">
      <c r="A1722">
        <f>ROW(Source!A1930)</f>
        <v>1930</v>
      </c>
      <c r="B1722">
        <v>69736272</v>
      </c>
      <c r="C1722">
        <v>69736266</v>
      </c>
      <c r="D1722">
        <v>27386998</v>
      </c>
      <c r="E1722">
        <v>1</v>
      </c>
      <c r="F1722">
        <v>1</v>
      </c>
      <c r="G1722">
        <v>1</v>
      </c>
      <c r="H1722">
        <v>3</v>
      </c>
      <c r="I1722" t="s">
        <v>163</v>
      </c>
      <c r="J1722" t="s">
        <v>165</v>
      </c>
      <c r="K1722" t="s">
        <v>1063</v>
      </c>
      <c r="L1722">
        <v>1327</v>
      </c>
      <c r="N1722">
        <v>1005</v>
      </c>
      <c r="O1722" t="s">
        <v>56</v>
      </c>
      <c r="P1722" t="s">
        <v>56</v>
      </c>
      <c r="Q1722">
        <v>1</v>
      </c>
      <c r="X1722">
        <v>122.4</v>
      </c>
      <c r="Y1722">
        <v>12.26</v>
      </c>
      <c r="Z1722">
        <v>0</v>
      </c>
      <c r="AA1722">
        <v>0</v>
      </c>
      <c r="AB1722">
        <v>0</v>
      </c>
      <c r="AC1722">
        <v>0</v>
      </c>
      <c r="AD1722">
        <v>1</v>
      </c>
      <c r="AE1722">
        <v>0</v>
      </c>
      <c r="AF1722" t="s">
        <v>3</v>
      </c>
      <c r="AG1722">
        <v>122.4</v>
      </c>
      <c r="AH1722">
        <v>2</v>
      </c>
      <c r="AI1722">
        <v>69736269</v>
      </c>
      <c r="AJ1722">
        <v>1678</v>
      </c>
      <c r="AK1722">
        <v>3</v>
      </c>
      <c r="AL1722">
        <v>-1500.624</v>
      </c>
      <c r="AM1722">
        <v>0</v>
      </c>
      <c r="AN1722">
        <v>0</v>
      </c>
      <c r="AO1722">
        <v>0</v>
      </c>
      <c r="AP1722">
        <v>0</v>
      </c>
      <c r="AQ1722">
        <v>0</v>
      </c>
      <c r="AR1722">
        <v>1</v>
      </c>
    </row>
    <row r="1723" spans="1:44" x14ac:dyDescent="0.2">
      <c r="A1723">
        <f>ROW(Source!A1933)</f>
        <v>1933</v>
      </c>
      <c r="B1723">
        <v>69736281</v>
      </c>
      <c r="C1723">
        <v>69736274</v>
      </c>
      <c r="D1723">
        <v>27493187</v>
      </c>
      <c r="E1723">
        <v>1</v>
      </c>
      <c r="F1723">
        <v>1</v>
      </c>
      <c r="G1723">
        <v>1</v>
      </c>
      <c r="H1723">
        <v>1</v>
      </c>
      <c r="I1723" t="s">
        <v>1049</v>
      </c>
      <c r="J1723" t="s">
        <v>3</v>
      </c>
      <c r="K1723" t="s">
        <v>1050</v>
      </c>
      <c r="L1723">
        <v>1369</v>
      </c>
      <c r="N1723">
        <v>1013</v>
      </c>
      <c r="O1723" t="s">
        <v>974</v>
      </c>
      <c r="P1723" t="s">
        <v>974</v>
      </c>
      <c r="Q1723">
        <v>1</v>
      </c>
      <c r="X1723">
        <v>12.64</v>
      </c>
      <c r="Y1723">
        <v>0</v>
      </c>
      <c r="Z1723">
        <v>0</v>
      </c>
      <c r="AA1723">
        <v>0</v>
      </c>
      <c r="AB1723">
        <v>8.93</v>
      </c>
      <c r="AC1723">
        <v>0</v>
      </c>
      <c r="AD1723">
        <v>1</v>
      </c>
      <c r="AE1723">
        <v>1</v>
      </c>
      <c r="AF1723" t="s">
        <v>3</v>
      </c>
      <c r="AG1723">
        <v>12.64</v>
      </c>
      <c r="AH1723">
        <v>2</v>
      </c>
      <c r="AI1723">
        <v>69736275</v>
      </c>
      <c r="AJ1723">
        <v>1679</v>
      </c>
      <c r="AK1723">
        <v>0</v>
      </c>
      <c r="AL1723">
        <v>0</v>
      </c>
      <c r="AM1723">
        <v>0</v>
      </c>
      <c r="AN1723">
        <v>0</v>
      </c>
      <c r="AO1723">
        <v>0</v>
      </c>
      <c r="AP1723">
        <v>0</v>
      </c>
      <c r="AQ1723">
        <v>0</v>
      </c>
      <c r="AR1723">
        <v>0</v>
      </c>
    </row>
    <row r="1724" spans="1:44" x14ac:dyDescent="0.2">
      <c r="A1724">
        <f>ROW(Source!A1933)</f>
        <v>1933</v>
      </c>
      <c r="B1724">
        <v>69736282</v>
      </c>
      <c r="C1724">
        <v>69736274</v>
      </c>
      <c r="D1724">
        <v>121548</v>
      </c>
      <c r="E1724">
        <v>1</v>
      </c>
      <c r="F1724">
        <v>1</v>
      </c>
      <c r="G1724">
        <v>1</v>
      </c>
      <c r="H1724">
        <v>1</v>
      </c>
      <c r="I1724" t="s">
        <v>36</v>
      </c>
      <c r="J1724" t="s">
        <v>3</v>
      </c>
      <c r="K1724" t="s">
        <v>981</v>
      </c>
      <c r="L1724">
        <v>608254</v>
      </c>
      <c r="N1724">
        <v>1013</v>
      </c>
      <c r="O1724" t="s">
        <v>982</v>
      </c>
      <c r="P1724" t="s">
        <v>982</v>
      </c>
      <c r="Q1724">
        <v>1</v>
      </c>
      <c r="X1724">
        <v>0.16</v>
      </c>
      <c r="Y1724">
        <v>0</v>
      </c>
      <c r="Z1724">
        <v>0</v>
      </c>
      <c r="AA1724">
        <v>0</v>
      </c>
      <c r="AB1724">
        <v>0</v>
      </c>
      <c r="AC1724">
        <v>0</v>
      </c>
      <c r="AD1724">
        <v>1</v>
      </c>
      <c r="AE1724">
        <v>2</v>
      </c>
      <c r="AF1724" t="s">
        <v>3</v>
      </c>
      <c r="AG1724">
        <v>0.16</v>
      </c>
      <c r="AH1724">
        <v>2</v>
      </c>
      <c r="AI1724">
        <v>69736276</v>
      </c>
      <c r="AJ1724">
        <v>1680</v>
      </c>
      <c r="AK1724">
        <v>0</v>
      </c>
      <c r="AL1724">
        <v>0</v>
      </c>
      <c r="AM1724">
        <v>0</v>
      </c>
      <c r="AN1724">
        <v>0</v>
      </c>
      <c r="AO1724">
        <v>0</v>
      </c>
      <c r="AP1724">
        <v>0</v>
      </c>
      <c r="AQ1724">
        <v>0</v>
      </c>
      <c r="AR1724">
        <v>0</v>
      </c>
    </row>
    <row r="1725" spans="1:44" x14ac:dyDescent="0.2">
      <c r="A1725">
        <f>ROW(Source!A1933)</f>
        <v>1933</v>
      </c>
      <c r="B1725">
        <v>69736283</v>
      </c>
      <c r="C1725">
        <v>69736274</v>
      </c>
      <c r="D1725">
        <v>27439499</v>
      </c>
      <c r="E1725">
        <v>1</v>
      </c>
      <c r="F1725">
        <v>1</v>
      </c>
      <c r="G1725">
        <v>1</v>
      </c>
      <c r="H1725">
        <v>2</v>
      </c>
      <c r="I1725" t="s">
        <v>1051</v>
      </c>
      <c r="J1725" t="s">
        <v>1052</v>
      </c>
      <c r="K1725" t="s">
        <v>1053</v>
      </c>
      <c r="L1725">
        <v>1368</v>
      </c>
      <c r="N1725">
        <v>1011</v>
      </c>
      <c r="O1725" t="s">
        <v>978</v>
      </c>
      <c r="P1725" t="s">
        <v>978</v>
      </c>
      <c r="Q1725">
        <v>1</v>
      </c>
      <c r="X1725">
        <v>0.16</v>
      </c>
      <c r="Y1725">
        <v>0</v>
      </c>
      <c r="Z1725">
        <v>112.67</v>
      </c>
      <c r="AA1725">
        <v>13.61</v>
      </c>
      <c r="AB1725">
        <v>0</v>
      </c>
      <c r="AC1725">
        <v>0</v>
      </c>
      <c r="AD1725">
        <v>1</v>
      </c>
      <c r="AE1725">
        <v>0</v>
      </c>
      <c r="AF1725" t="s">
        <v>3</v>
      </c>
      <c r="AG1725">
        <v>0.16</v>
      </c>
      <c r="AH1725">
        <v>2</v>
      </c>
      <c r="AI1725">
        <v>69736277</v>
      </c>
      <c r="AJ1725">
        <v>1681</v>
      </c>
      <c r="AK1725">
        <v>0</v>
      </c>
      <c r="AL1725">
        <v>0</v>
      </c>
      <c r="AM1725">
        <v>0</v>
      </c>
      <c r="AN1725">
        <v>0</v>
      </c>
      <c r="AO1725">
        <v>0</v>
      </c>
      <c r="AP1725">
        <v>0</v>
      </c>
      <c r="AQ1725">
        <v>0</v>
      </c>
      <c r="AR1725">
        <v>0</v>
      </c>
    </row>
    <row r="1726" spans="1:44" x14ac:dyDescent="0.2">
      <c r="A1726">
        <f>ROW(Source!A1933)</f>
        <v>1933</v>
      </c>
      <c r="B1726">
        <v>69736284</v>
      </c>
      <c r="C1726">
        <v>69736274</v>
      </c>
      <c r="D1726">
        <v>27441327</v>
      </c>
      <c r="E1726">
        <v>1</v>
      </c>
      <c r="F1726">
        <v>1</v>
      </c>
      <c r="G1726">
        <v>1</v>
      </c>
      <c r="H1726">
        <v>2</v>
      </c>
      <c r="I1726" t="s">
        <v>975</v>
      </c>
      <c r="J1726" t="s">
        <v>976</v>
      </c>
      <c r="K1726" t="s">
        <v>977</v>
      </c>
      <c r="L1726">
        <v>1368</v>
      </c>
      <c r="N1726">
        <v>1011</v>
      </c>
      <c r="O1726" t="s">
        <v>978</v>
      </c>
      <c r="P1726" t="s">
        <v>978</v>
      </c>
      <c r="Q1726">
        <v>1</v>
      </c>
      <c r="X1726">
        <v>0.22</v>
      </c>
      <c r="Y1726">
        <v>0</v>
      </c>
      <c r="Z1726">
        <v>93.37</v>
      </c>
      <c r="AA1726">
        <v>11.69</v>
      </c>
      <c r="AB1726">
        <v>0</v>
      </c>
      <c r="AC1726">
        <v>0</v>
      </c>
      <c r="AD1726">
        <v>1</v>
      </c>
      <c r="AE1726">
        <v>0</v>
      </c>
      <c r="AF1726" t="s">
        <v>3</v>
      </c>
      <c r="AG1726">
        <v>0.22</v>
      </c>
      <c r="AH1726">
        <v>2</v>
      </c>
      <c r="AI1726">
        <v>69736278</v>
      </c>
      <c r="AJ1726">
        <v>1682</v>
      </c>
      <c r="AK1726">
        <v>0</v>
      </c>
      <c r="AL1726">
        <v>0</v>
      </c>
      <c r="AM1726">
        <v>0</v>
      </c>
      <c r="AN1726">
        <v>0</v>
      </c>
      <c r="AO1726">
        <v>0</v>
      </c>
      <c r="AP1726">
        <v>0</v>
      </c>
      <c r="AQ1726">
        <v>0</v>
      </c>
      <c r="AR1726">
        <v>0</v>
      </c>
    </row>
    <row r="1727" spans="1:44" x14ac:dyDescent="0.2">
      <c r="A1727">
        <f>ROW(Source!A1933)</f>
        <v>1933</v>
      </c>
      <c r="B1727">
        <v>69736285</v>
      </c>
      <c r="C1727">
        <v>69736274</v>
      </c>
      <c r="D1727">
        <v>27377917</v>
      </c>
      <c r="E1727">
        <v>1</v>
      </c>
      <c r="F1727">
        <v>1</v>
      </c>
      <c r="G1727">
        <v>1</v>
      </c>
      <c r="H1727">
        <v>3</v>
      </c>
      <c r="I1727" t="s">
        <v>666</v>
      </c>
      <c r="J1727" t="s">
        <v>668</v>
      </c>
      <c r="K1727" t="s">
        <v>667</v>
      </c>
      <c r="L1727">
        <v>1348</v>
      </c>
      <c r="N1727">
        <v>1009</v>
      </c>
      <c r="O1727" t="s">
        <v>78</v>
      </c>
      <c r="P1727" t="s">
        <v>78</v>
      </c>
      <c r="Q1727">
        <v>1000</v>
      </c>
      <c r="X1727">
        <v>2.8000000000000001E-2</v>
      </c>
      <c r="Y1727">
        <v>10559.12</v>
      </c>
      <c r="Z1727">
        <v>0</v>
      </c>
      <c r="AA1727">
        <v>0</v>
      </c>
      <c r="AB1727">
        <v>0</v>
      </c>
      <c r="AC1727">
        <v>0</v>
      </c>
      <c r="AD1727">
        <v>1</v>
      </c>
      <c r="AE1727">
        <v>0</v>
      </c>
      <c r="AF1727" t="s">
        <v>3</v>
      </c>
      <c r="AG1727">
        <v>2.8000000000000001E-2</v>
      </c>
      <c r="AH1727">
        <v>2</v>
      </c>
      <c r="AI1727">
        <v>69736279</v>
      </c>
      <c r="AJ1727">
        <v>1683</v>
      </c>
      <c r="AK1727">
        <v>3</v>
      </c>
      <c r="AL1727">
        <v>-295.65536000000003</v>
      </c>
      <c r="AM1727">
        <v>0</v>
      </c>
      <c r="AN1727">
        <v>0</v>
      </c>
      <c r="AO1727">
        <v>0</v>
      </c>
      <c r="AP1727">
        <v>0</v>
      </c>
      <c r="AQ1727">
        <v>0</v>
      </c>
      <c r="AR1727">
        <v>1</v>
      </c>
    </row>
    <row r="1728" spans="1:44" x14ac:dyDescent="0.2">
      <c r="A1728">
        <f>ROW(Source!A1933)</f>
        <v>1933</v>
      </c>
      <c r="B1728">
        <v>69736286</v>
      </c>
      <c r="C1728">
        <v>69736274</v>
      </c>
      <c r="D1728">
        <v>27393896</v>
      </c>
      <c r="E1728">
        <v>1</v>
      </c>
      <c r="F1728">
        <v>1</v>
      </c>
      <c r="G1728">
        <v>1</v>
      </c>
      <c r="H1728">
        <v>3</v>
      </c>
      <c r="I1728" t="s">
        <v>1101</v>
      </c>
      <c r="J1728" t="s">
        <v>1115</v>
      </c>
      <c r="K1728" t="s">
        <v>1103</v>
      </c>
      <c r="L1728">
        <v>1348</v>
      </c>
      <c r="N1728">
        <v>1009</v>
      </c>
      <c r="O1728" t="s">
        <v>78</v>
      </c>
      <c r="P1728" t="s">
        <v>78</v>
      </c>
      <c r="Q1728">
        <v>1000</v>
      </c>
      <c r="X1728">
        <v>1</v>
      </c>
      <c r="Y1728">
        <v>6175.45</v>
      </c>
      <c r="Z1728">
        <v>0</v>
      </c>
      <c r="AA1728">
        <v>0</v>
      </c>
      <c r="AB1728">
        <v>0</v>
      </c>
      <c r="AC1728">
        <v>0</v>
      </c>
      <c r="AD1728">
        <v>1</v>
      </c>
      <c r="AE1728">
        <v>0</v>
      </c>
      <c r="AF1728" t="s">
        <v>3</v>
      </c>
      <c r="AG1728">
        <v>1</v>
      </c>
      <c r="AH1728">
        <v>3</v>
      </c>
      <c r="AI1728">
        <v>-1</v>
      </c>
      <c r="AJ1728" t="s">
        <v>3</v>
      </c>
      <c r="AK1728">
        <v>4</v>
      </c>
      <c r="AL1728">
        <v>-6175.45</v>
      </c>
      <c r="AM1728">
        <v>0</v>
      </c>
      <c r="AN1728">
        <v>0</v>
      </c>
      <c r="AO1728">
        <v>0</v>
      </c>
      <c r="AP1728">
        <v>0</v>
      </c>
      <c r="AQ1728">
        <v>0</v>
      </c>
      <c r="AR1728">
        <v>1</v>
      </c>
    </row>
    <row r="1729" spans="1:44" x14ac:dyDescent="0.2">
      <c r="A1729">
        <f>ROW(Source!A1934)</f>
        <v>1934</v>
      </c>
      <c r="B1729">
        <v>69736281</v>
      </c>
      <c r="C1729">
        <v>69736274</v>
      </c>
      <c r="D1729">
        <v>27493187</v>
      </c>
      <c r="E1729">
        <v>1</v>
      </c>
      <c r="F1729">
        <v>1</v>
      </c>
      <c r="G1729">
        <v>1</v>
      </c>
      <c r="H1729">
        <v>1</v>
      </c>
      <c r="I1729" t="s">
        <v>1049</v>
      </c>
      <c r="J1729" t="s">
        <v>3</v>
      </c>
      <c r="K1729" t="s">
        <v>1050</v>
      </c>
      <c r="L1729">
        <v>1369</v>
      </c>
      <c r="N1729">
        <v>1013</v>
      </c>
      <c r="O1729" t="s">
        <v>974</v>
      </c>
      <c r="P1729" t="s">
        <v>974</v>
      </c>
      <c r="Q1729">
        <v>1</v>
      </c>
      <c r="X1729">
        <v>12.64</v>
      </c>
      <c r="Y1729">
        <v>0</v>
      </c>
      <c r="Z1729">
        <v>0</v>
      </c>
      <c r="AA1729">
        <v>0</v>
      </c>
      <c r="AB1729">
        <v>8.93</v>
      </c>
      <c r="AC1729">
        <v>0</v>
      </c>
      <c r="AD1729">
        <v>1</v>
      </c>
      <c r="AE1729">
        <v>1</v>
      </c>
      <c r="AF1729" t="s">
        <v>3</v>
      </c>
      <c r="AG1729">
        <v>12.64</v>
      </c>
      <c r="AH1729">
        <v>2</v>
      </c>
      <c r="AI1729">
        <v>69736275</v>
      </c>
      <c r="AJ1729">
        <v>1685</v>
      </c>
      <c r="AK1729">
        <v>0</v>
      </c>
      <c r="AL1729">
        <v>0</v>
      </c>
      <c r="AM1729">
        <v>0</v>
      </c>
      <c r="AN1729">
        <v>0</v>
      </c>
      <c r="AO1729">
        <v>0</v>
      </c>
      <c r="AP1729">
        <v>0</v>
      </c>
      <c r="AQ1729">
        <v>0</v>
      </c>
      <c r="AR1729">
        <v>0</v>
      </c>
    </row>
    <row r="1730" spans="1:44" x14ac:dyDescent="0.2">
      <c r="A1730">
        <f>ROW(Source!A1934)</f>
        <v>1934</v>
      </c>
      <c r="B1730">
        <v>69736282</v>
      </c>
      <c r="C1730">
        <v>69736274</v>
      </c>
      <c r="D1730">
        <v>121548</v>
      </c>
      <c r="E1730">
        <v>1</v>
      </c>
      <c r="F1730">
        <v>1</v>
      </c>
      <c r="G1730">
        <v>1</v>
      </c>
      <c r="H1730">
        <v>1</v>
      </c>
      <c r="I1730" t="s">
        <v>36</v>
      </c>
      <c r="J1730" t="s">
        <v>3</v>
      </c>
      <c r="K1730" t="s">
        <v>981</v>
      </c>
      <c r="L1730">
        <v>608254</v>
      </c>
      <c r="N1730">
        <v>1013</v>
      </c>
      <c r="O1730" t="s">
        <v>982</v>
      </c>
      <c r="P1730" t="s">
        <v>982</v>
      </c>
      <c r="Q1730">
        <v>1</v>
      </c>
      <c r="X1730">
        <v>0.16</v>
      </c>
      <c r="Y1730">
        <v>0</v>
      </c>
      <c r="Z1730">
        <v>0</v>
      </c>
      <c r="AA1730">
        <v>0</v>
      </c>
      <c r="AB1730">
        <v>0</v>
      </c>
      <c r="AC1730">
        <v>0</v>
      </c>
      <c r="AD1730">
        <v>1</v>
      </c>
      <c r="AE1730">
        <v>2</v>
      </c>
      <c r="AF1730" t="s">
        <v>3</v>
      </c>
      <c r="AG1730">
        <v>0.16</v>
      </c>
      <c r="AH1730">
        <v>2</v>
      </c>
      <c r="AI1730">
        <v>69736276</v>
      </c>
      <c r="AJ1730">
        <v>1686</v>
      </c>
      <c r="AK1730">
        <v>0</v>
      </c>
      <c r="AL1730">
        <v>0</v>
      </c>
      <c r="AM1730">
        <v>0</v>
      </c>
      <c r="AN1730">
        <v>0</v>
      </c>
      <c r="AO1730">
        <v>0</v>
      </c>
      <c r="AP1730">
        <v>0</v>
      </c>
      <c r="AQ1730">
        <v>0</v>
      </c>
      <c r="AR1730">
        <v>0</v>
      </c>
    </row>
    <row r="1731" spans="1:44" x14ac:dyDescent="0.2">
      <c r="A1731">
        <f>ROW(Source!A1934)</f>
        <v>1934</v>
      </c>
      <c r="B1731">
        <v>69736283</v>
      </c>
      <c r="C1731">
        <v>69736274</v>
      </c>
      <c r="D1731">
        <v>27439499</v>
      </c>
      <c r="E1731">
        <v>1</v>
      </c>
      <c r="F1731">
        <v>1</v>
      </c>
      <c r="G1731">
        <v>1</v>
      </c>
      <c r="H1731">
        <v>2</v>
      </c>
      <c r="I1731" t="s">
        <v>1051</v>
      </c>
      <c r="J1731" t="s">
        <v>1052</v>
      </c>
      <c r="K1731" t="s">
        <v>1053</v>
      </c>
      <c r="L1731">
        <v>1368</v>
      </c>
      <c r="N1731">
        <v>1011</v>
      </c>
      <c r="O1731" t="s">
        <v>978</v>
      </c>
      <c r="P1731" t="s">
        <v>978</v>
      </c>
      <c r="Q1731">
        <v>1</v>
      </c>
      <c r="X1731">
        <v>0.16</v>
      </c>
      <c r="Y1731">
        <v>0</v>
      </c>
      <c r="Z1731">
        <v>112.67</v>
      </c>
      <c r="AA1731">
        <v>13.61</v>
      </c>
      <c r="AB1731">
        <v>0</v>
      </c>
      <c r="AC1731">
        <v>0</v>
      </c>
      <c r="AD1731">
        <v>1</v>
      </c>
      <c r="AE1731">
        <v>0</v>
      </c>
      <c r="AF1731" t="s">
        <v>3</v>
      </c>
      <c r="AG1731">
        <v>0.16</v>
      </c>
      <c r="AH1731">
        <v>2</v>
      </c>
      <c r="AI1731">
        <v>69736277</v>
      </c>
      <c r="AJ1731">
        <v>1687</v>
      </c>
      <c r="AK1731">
        <v>0</v>
      </c>
      <c r="AL1731">
        <v>0</v>
      </c>
      <c r="AM1731">
        <v>0</v>
      </c>
      <c r="AN1731">
        <v>0</v>
      </c>
      <c r="AO1731">
        <v>0</v>
      </c>
      <c r="AP1731">
        <v>0</v>
      </c>
      <c r="AQ1731">
        <v>0</v>
      </c>
      <c r="AR1731">
        <v>0</v>
      </c>
    </row>
    <row r="1732" spans="1:44" x14ac:dyDescent="0.2">
      <c r="A1732">
        <f>ROW(Source!A1934)</f>
        <v>1934</v>
      </c>
      <c r="B1732">
        <v>69736284</v>
      </c>
      <c r="C1732">
        <v>69736274</v>
      </c>
      <c r="D1732">
        <v>27441327</v>
      </c>
      <c r="E1732">
        <v>1</v>
      </c>
      <c r="F1732">
        <v>1</v>
      </c>
      <c r="G1732">
        <v>1</v>
      </c>
      <c r="H1732">
        <v>2</v>
      </c>
      <c r="I1732" t="s">
        <v>975</v>
      </c>
      <c r="J1732" t="s">
        <v>976</v>
      </c>
      <c r="K1732" t="s">
        <v>977</v>
      </c>
      <c r="L1732">
        <v>1368</v>
      </c>
      <c r="N1732">
        <v>1011</v>
      </c>
      <c r="O1732" t="s">
        <v>978</v>
      </c>
      <c r="P1732" t="s">
        <v>978</v>
      </c>
      <c r="Q1732">
        <v>1</v>
      </c>
      <c r="X1732">
        <v>0.22</v>
      </c>
      <c r="Y1732">
        <v>0</v>
      </c>
      <c r="Z1732">
        <v>93.37</v>
      </c>
      <c r="AA1732">
        <v>11.69</v>
      </c>
      <c r="AB1732">
        <v>0</v>
      </c>
      <c r="AC1732">
        <v>0</v>
      </c>
      <c r="AD1732">
        <v>1</v>
      </c>
      <c r="AE1732">
        <v>0</v>
      </c>
      <c r="AF1732" t="s">
        <v>3</v>
      </c>
      <c r="AG1732">
        <v>0.22</v>
      </c>
      <c r="AH1732">
        <v>2</v>
      </c>
      <c r="AI1732">
        <v>69736278</v>
      </c>
      <c r="AJ1732">
        <v>1688</v>
      </c>
      <c r="AK1732">
        <v>0</v>
      </c>
      <c r="AL1732">
        <v>0</v>
      </c>
      <c r="AM1732">
        <v>0</v>
      </c>
      <c r="AN1732">
        <v>0</v>
      </c>
      <c r="AO1732">
        <v>0</v>
      </c>
      <c r="AP1732">
        <v>0</v>
      </c>
      <c r="AQ1732">
        <v>0</v>
      </c>
      <c r="AR1732">
        <v>0</v>
      </c>
    </row>
    <row r="1733" spans="1:44" x14ac:dyDescent="0.2">
      <c r="A1733">
        <f>ROW(Source!A1934)</f>
        <v>1934</v>
      </c>
      <c r="B1733">
        <v>69736285</v>
      </c>
      <c r="C1733">
        <v>69736274</v>
      </c>
      <c r="D1733">
        <v>27377917</v>
      </c>
      <c r="E1733">
        <v>1</v>
      </c>
      <c r="F1733">
        <v>1</v>
      </c>
      <c r="G1733">
        <v>1</v>
      </c>
      <c r="H1733">
        <v>3</v>
      </c>
      <c r="I1733" t="s">
        <v>666</v>
      </c>
      <c r="J1733" t="s">
        <v>668</v>
      </c>
      <c r="K1733" t="s">
        <v>667</v>
      </c>
      <c r="L1733">
        <v>1348</v>
      </c>
      <c r="N1733">
        <v>1009</v>
      </c>
      <c r="O1733" t="s">
        <v>78</v>
      </c>
      <c r="P1733" t="s">
        <v>78</v>
      </c>
      <c r="Q1733">
        <v>1000</v>
      </c>
      <c r="X1733">
        <v>2.8000000000000001E-2</v>
      </c>
      <c r="Y1733">
        <v>10559.12</v>
      </c>
      <c r="Z1733">
        <v>0</v>
      </c>
      <c r="AA1733">
        <v>0</v>
      </c>
      <c r="AB1733">
        <v>0</v>
      </c>
      <c r="AC1733">
        <v>0</v>
      </c>
      <c r="AD1733">
        <v>1</v>
      </c>
      <c r="AE1733">
        <v>0</v>
      </c>
      <c r="AF1733" t="s">
        <v>3</v>
      </c>
      <c r="AG1733">
        <v>2.8000000000000001E-2</v>
      </c>
      <c r="AH1733">
        <v>2</v>
      </c>
      <c r="AI1733">
        <v>69736279</v>
      </c>
      <c r="AJ1733">
        <v>1689</v>
      </c>
      <c r="AK1733">
        <v>3</v>
      </c>
      <c r="AL1733">
        <v>-295.65536000000003</v>
      </c>
      <c r="AM1733">
        <v>0</v>
      </c>
      <c r="AN1733">
        <v>0</v>
      </c>
      <c r="AO1733">
        <v>0</v>
      </c>
      <c r="AP1733">
        <v>0</v>
      </c>
      <c r="AQ1733">
        <v>0</v>
      </c>
      <c r="AR1733">
        <v>1</v>
      </c>
    </row>
    <row r="1734" spans="1:44" x14ac:dyDescent="0.2">
      <c r="A1734">
        <f>ROW(Source!A1934)</f>
        <v>1934</v>
      </c>
      <c r="B1734">
        <v>69736286</v>
      </c>
      <c r="C1734">
        <v>69736274</v>
      </c>
      <c r="D1734">
        <v>27393896</v>
      </c>
      <c r="E1734">
        <v>1</v>
      </c>
      <c r="F1734">
        <v>1</v>
      </c>
      <c r="G1734">
        <v>1</v>
      </c>
      <c r="H1734">
        <v>3</v>
      </c>
      <c r="I1734" t="s">
        <v>1101</v>
      </c>
      <c r="J1734" t="s">
        <v>1115</v>
      </c>
      <c r="K1734" t="s">
        <v>1103</v>
      </c>
      <c r="L1734">
        <v>1348</v>
      </c>
      <c r="N1734">
        <v>1009</v>
      </c>
      <c r="O1734" t="s">
        <v>78</v>
      </c>
      <c r="P1734" t="s">
        <v>78</v>
      </c>
      <c r="Q1734">
        <v>1000</v>
      </c>
      <c r="X1734">
        <v>1</v>
      </c>
      <c r="Y1734">
        <v>6175.45</v>
      </c>
      <c r="Z1734">
        <v>0</v>
      </c>
      <c r="AA1734">
        <v>0</v>
      </c>
      <c r="AB1734">
        <v>0</v>
      </c>
      <c r="AC1734">
        <v>0</v>
      </c>
      <c r="AD1734">
        <v>1</v>
      </c>
      <c r="AE1734">
        <v>0</v>
      </c>
      <c r="AF1734" t="s">
        <v>3</v>
      </c>
      <c r="AG1734">
        <v>1</v>
      </c>
      <c r="AH1734">
        <v>3</v>
      </c>
      <c r="AI1734">
        <v>-1</v>
      </c>
      <c r="AJ1734" t="s">
        <v>3</v>
      </c>
      <c r="AK1734">
        <v>4</v>
      </c>
      <c r="AL1734">
        <v>-6175.45</v>
      </c>
      <c r="AM1734">
        <v>0</v>
      </c>
      <c r="AN1734">
        <v>0</v>
      </c>
      <c r="AO1734">
        <v>0</v>
      </c>
      <c r="AP1734">
        <v>0</v>
      </c>
      <c r="AQ1734">
        <v>0</v>
      </c>
      <c r="AR1734">
        <v>1</v>
      </c>
    </row>
    <row r="1735" spans="1:44" x14ac:dyDescent="0.2">
      <c r="A1735">
        <f>ROW(Source!A1939)</f>
        <v>1939</v>
      </c>
      <c r="B1735">
        <v>69736296</v>
      </c>
      <c r="C1735">
        <v>69736289</v>
      </c>
      <c r="D1735">
        <v>27496319</v>
      </c>
      <c r="E1735">
        <v>1</v>
      </c>
      <c r="F1735">
        <v>1</v>
      </c>
      <c r="G1735">
        <v>1</v>
      </c>
      <c r="H1735">
        <v>1</v>
      </c>
      <c r="I1735" t="s">
        <v>1001</v>
      </c>
      <c r="J1735" t="s">
        <v>3</v>
      </c>
      <c r="K1735" t="s">
        <v>1002</v>
      </c>
      <c r="L1735">
        <v>1369</v>
      </c>
      <c r="N1735">
        <v>1013</v>
      </c>
      <c r="O1735" t="s">
        <v>974</v>
      </c>
      <c r="P1735" t="s">
        <v>974</v>
      </c>
      <c r="Q1735">
        <v>1</v>
      </c>
      <c r="X1735">
        <v>39.51</v>
      </c>
      <c r="Y1735">
        <v>0</v>
      </c>
      <c r="Z1735">
        <v>0</v>
      </c>
      <c r="AA1735">
        <v>0</v>
      </c>
      <c r="AB1735">
        <v>8.01</v>
      </c>
      <c r="AC1735">
        <v>0</v>
      </c>
      <c r="AD1735">
        <v>1</v>
      </c>
      <c r="AE1735">
        <v>1</v>
      </c>
      <c r="AF1735" t="s">
        <v>3</v>
      </c>
      <c r="AG1735">
        <v>39.51</v>
      </c>
      <c r="AH1735">
        <v>2</v>
      </c>
      <c r="AI1735">
        <v>69736290</v>
      </c>
      <c r="AJ1735">
        <v>1691</v>
      </c>
      <c r="AK1735">
        <v>0</v>
      </c>
      <c r="AL1735">
        <v>0</v>
      </c>
      <c r="AM1735">
        <v>0</v>
      </c>
      <c r="AN1735">
        <v>0</v>
      </c>
      <c r="AO1735">
        <v>0</v>
      </c>
      <c r="AP1735">
        <v>0</v>
      </c>
      <c r="AQ1735">
        <v>0</v>
      </c>
      <c r="AR1735">
        <v>0</v>
      </c>
    </row>
    <row r="1736" spans="1:44" x14ac:dyDescent="0.2">
      <c r="A1736">
        <f>ROW(Source!A1939)</f>
        <v>1939</v>
      </c>
      <c r="B1736">
        <v>69736297</v>
      </c>
      <c r="C1736">
        <v>69736289</v>
      </c>
      <c r="D1736">
        <v>121548</v>
      </c>
      <c r="E1736">
        <v>1</v>
      </c>
      <c r="F1736">
        <v>1</v>
      </c>
      <c r="G1736">
        <v>1</v>
      </c>
      <c r="H1736">
        <v>1</v>
      </c>
      <c r="I1736" t="s">
        <v>36</v>
      </c>
      <c r="J1736" t="s">
        <v>3</v>
      </c>
      <c r="K1736" t="s">
        <v>981</v>
      </c>
      <c r="L1736">
        <v>608254</v>
      </c>
      <c r="N1736">
        <v>1013</v>
      </c>
      <c r="O1736" t="s">
        <v>982</v>
      </c>
      <c r="P1736" t="s">
        <v>982</v>
      </c>
      <c r="Q1736">
        <v>1</v>
      </c>
      <c r="X1736">
        <v>1.27</v>
      </c>
      <c r="Y1736">
        <v>0</v>
      </c>
      <c r="Z1736">
        <v>0</v>
      </c>
      <c r="AA1736">
        <v>0</v>
      </c>
      <c r="AB1736">
        <v>0</v>
      </c>
      <c r="AC1736">
        <v>0</v>
      </c>
      <c r="AD1736">
        <v>1</v>
      </c>
      <c r="AE1736">
        <v>2</v>
      </c>
      <c r="AF1736" t="s">
        <v>3</v>
      </c>
      <c r="AG1736">
        <v>1.27</v>
      </c>
      <c r="AH1736">
        <v>2</v>
      </c>
      <c r="AI1736">
        <v>69736291</v>
      </c>
      <c r="AJ1736">
        <v>1692</v>
      </c>
      <c r="AK1736">
        <v>0</v>
      </c>
      <c r="AL1736">
        <v>0</v>
      </c>
      <c r="AM1736">
        <v>0</v>
      </c>
      <c r="AN1736">
        <v>0</v>
      </c>
      <c r="AO1736">
        <v>0</v>
      </c>
      <c r="AP1736">
        <v>0</v>
      </c>
      <c r="AQ1736">
        <v>0</v>
      </c>
      <c r="AR1736">
        <v>0</v>
      </c>
    </row>
    <row r="1737" spans="1:44" x14ac:dyDescent="0.2">
      <c r="A1737">
        <f>ROW(Source!A1939)</f>
        <v>1939</v>
      </c>
      <c r="B1737">
        <v>69736298</v>
      </c>
      <c r="C1737">
        <v>69736289</v>
      </c>
      <c r="D1737">
        <v>27439630</v>
      </c>
      <c r="E1737">
        <v>1</v>
      </c>
      <c r="F1737">
        <v>1</v>
      </c>
      <c r="G1737">
        <v>1</v>
      </c>
      <c r="H1737">
        <v>2</v>
      </c>
      <c r="I1737" t="s">
        <v>986</v>
      </c>
      <c r="J1737" t="s">
        <v>987</v>
      </c>
      <c r="K1737" t="s">
        <v>988</v>
      </c>
      <c r="L1737">
        <v>1368</v>
      </c>
      <c r="N1737">
        <v>1011</v>
      </c>
      <c r="O1737" t="s">
        <v>978</v>
      </c>
      <c r="P1737" t="s">
        <v>978</v>
      </c>
      <c r="Q1737">
        <v>1</v>
      </c>
      <c r="X1737">
        <v>1.27</v>
      </c>
      <c r="Y1737">
        <v>0</v>
      </c>
      <c r="Z1737">
        <v>31.27</v>
      </c>
      <c r="AA1737">
        <v>13.61</v>
      </c>
      <c r="AB1737">
        <v>0</v>
      </c>
      <c r="AC1737">
        <v>0</v>
      </c>
      <c r="AD1737">
        <v>1</v>
      </c>
      <c r="AE1737">
        <v>0</v>
      </c>
      <c r="AF1737" t="s">
        <v>3</v>
      </c>
      <c r="AG1737">
        <v>1.27</v>
      </c>
      <c r="AH1737">
        <v>2</v>
      </c>
      <c r="AI1737">
        <v>69736292</v>
      </c>
      <c r="AJ1737">
        <v>1693</v>
      </c>
      <c r="AK1737">
        <v>0</v>
      </c>
      <c r="AL1737">
        <v>0</v>
      </c>
      <c r="AM1737">
        <v>0</v>
      </c>
      <c r="AN1737">
        <v>0</v>
      </c>
      <c r="AO1737">
        <v>0</v>
      </c>
      <c r="AP1737">
        <v>0</v>
      </c>
      <c r="AQ1737">
        <v>0</v>
      </c>
      <c r="AR1737">
        <v>0</v>
      </c>
    </row>
    <row r="1738" spans="1:44" x14ac:dyDescent="0.2">
      <c r="A1738">
        <f>ROW(Source!A1939)</f>
        <v>1939</v>
      </c>
      <c r="B1738">
        <v>69736299</v>
      </c>
      <c r="C1738">
        <v>69736289</v>
      </c>
      <c r="D1738">
        <v>27440041</v>
      </c>
      <c r="E1738">
        <v>1</v>
      </c>
      <c r="F1738">
        <v>1</v>
      </c>
      <c r="G1738">
        <v>1</v>
      </c>
      <c r="H1738">
        <v>2</v>
      </c>
      <c r="I1738" t="s">
        <v>1003</v>
      </c>
      <c r="J1738" t="s">
        <v>1004</v>
      </c>
      <c r="K1738" t="s">
        <v>1005</v>
      </c>
      <c r="L1738">
        <v>1368</v>
      </c>
      <c r="N1738">
        <v>1011</v>
      </c>
      <c r="O1738" t="s">
        <v>978</v>
      </c>
      <c r="P1738" t="s">
        <v>978</v>
      </c>
      <c r="Q1738">
        <v>1</v>
      </c>
      <c r="X1738">
        <v>9.07</v>
      </c>
      <c r="Y1738">
        <v>0</v>
      </c>
      <c r="Z1738">
        <v>0.5</v>
      </c>
      <c r="AA1738">
        <v>0</v>
      </c>
      <c r="AB1738">
        <v>0</v>
      </c>
      <c r="AC1738">
        <v>0</v>
      </c>
      <c r="AD1738">
        <v>1</v>
      </c>
      <c r="AE1738">
        <v>0</v>
      </c>
      <c r="AF1738" t="s">
        <v>3</v>
      </c>
      <c r="AG1738">
        <v>9.07</v>
      </c>
      <c r="AH1738">
        <v>2</v>
      </c>
      <c r="AI1738">
        <v>69736293</v>
      </c>
      <c r="AJ1738">
        <v>1694</v>
      </c>
      <c r="AK1738">
        <v>0</v>
      </c>
      <c r="AL1738">
        <v>0</v>
      </c>
      <c r="AM1738">
        <v>0</v>
      </c>
      <c r="AN1738">
        <v>0</v>
      </c>
      <c r="AO1738">
        <v>0</v>
      </c>
      <c r="AP1738">
        <v>0</v>
      </c>
      <c r="AQ1738">
        <v>0</v>
      </c>
      <c r="AR1738">
        <v>0</v>
      </c>
    </row>
    <row r="1739" spans="1:44" x14ac:dyDescent="0.2">
      <c r="A1739">
        <f>ROW(Source!A1939)</f>
        <v>1939</v>
      </c>
      <c r="B1739">
        <v>69736300</v>
      </c>
      <c r="C1739">
        <v>69736289</v>
      </c>
      <c r="D1739">
        <v>27407705</v>
      </c>
      <c r="E1739">
        <v>1</v>
      </c>
      <c r="F1739">
        <v>1</v>
      </c>
      <c r="G1739">
        <v>1</v>
      </c>
      <c r="H1739">
        <v>3</v>
      </c>
      <c r="I1739" t="s">
        <v>1065</v>
      </c>
      <c r="J1739" t="s">
        <v>1066</v>
      </c>
      <c r="K1739" t="s">
        <v>1067</v>
      </c>
      <c r="L1739">
        <v>1339</v>
      </c>
      <c r="N1739">
        <v>1007</v>
      </c>
      <c r="O1739" t="s">
        <v>40</v>
      </c>
      <c r="P1739" t="s">
        <v>40</v>
      </c>
      <c r="Q1739">
        <v>1</v>
      </c>
      <c r="X1739">
        <v>2.04</v>
      </c>
      <c r="Y1739">
        <v>494.7</v>
      </c>
      <c r="Z1739">
        <v>0</v>
      </c>
      <c r="AA1739">
        <v>0</v>
      </c>
      <c r="AB1739">
        <v>0</v>
      </c>
      <c r="AC1739">
        <v>0</v>
      </c>
      <c r="AD1739">
        <v>1</v>
      </c>
      <c r="AE1739">
        <v>0</v>
      </c>
      <c r="AF1739" t="s">
        <v>3</v>
      </c>
      <c r="AG1739">
        <v>2.04</v>
      </c>
      <c r="AH1739">
        <v>3</v>
      </c>
      <c r="AI1739">
        <v>-1</v>
      </c>
      <c r="AJ1739" t="s">
        <v>3</v>
      </c>
      <c r="AK1739">
        <v>4</v>
      </c>
      <c r="AL1739">
        <v>-1009.188</v>
      </c>
      <c r="AM1739">
        <v>0</v>
      </c>
      <c r="AN1739">
        <v>0</v>
      </c>
      <c r="AO1739">
        <v>0</v>
      </c>
      <c r="AP1739">
        <v>0</v>
      </c>
      <c r="AQ1739">
        <v>0</v>
      </c>
      <c r="AR1739">
        <v>1</v>
      </c>
    </row>
    <row r="1740" spans="1:44" x14ac:dyDescent="0.2">
      <c r="A1740">
        <f>ROW(Source!A1939)</f>
        <v>1939</v>
      </c>
      <c r="B1740">
        <v>69736301</v>
      </c>
      <c r="C1740">
        <v>69736289</v>
      </c>
      <c r="D1740">
        <v>27416566</v>
      </c>
      <c r="E1740">
        <v>1</v>
      </c>
      <c r="F1740">
        <v>1</v>
      </c>
      <c r="G1740">
        <v>1</v>
      </c>
      <c r="H1740">
        <v>3</v>
      </c>
      <c r="I1740" t="s">
        <v>82</v>
      </c>
      <c r="J1740" t="s">
        <v>194</v>
      </c>
      <c r="K1740" t="s">
        <v>83</v>
      </c>
      <c r="L1740">
        <v>1339</v>
      </c>
      <c r="N1740">
        <v>1007</v>
      </c>
      <c r="O1740" t="s">
        <v>40</v>
      </c>
      <c r="P1740" t="s">
        <v>40</v>
      </c>
      <c r="Q1740">
        <v>1</v>
      </c>
      <c r="X1740">
        <v>3.5</v>
      </c>
      <c r="Y1740">
        <v>7.14</v>
      </c>
      <c r="Z1740">
        <v>0</v>
      </c>
      <c r="AA1740">
        <v>0</v>
      </c>
      <c r="AB1740">
        <v>0</v>
      </c>
      <c r="AC1740">
        <v>0</v>
      </c>
      <c r="AD1740">
        <v>1</v>
      </c>
      <c r="AE1740">
        <v>0</v>
      </c>
      <c r="AF1740" t="s">
        <v>3</v>
      </c>
      <c r="AG1740">
        <v>3.5</v>
      </c>
      <c r="AH1740">
        <v>2</v>
      </c>
      <c r="AI1740">
        <v>69736294</v>
      </c>
      <c r="AJ1740">
        <v>1695</v>
      </c>
      <c r="AK1740">
        <v>3</v>
      </c>
      <c r="AL1740">
        <v>-24.99</v>
      </c>
      <c r="AM1740">
        <v>0</v>
      </c>
      <c r="AN1740">
        <v>0</v>
      </c>
      <c r="AO1740">
        <v>0</v>
      </c>
      <c r="AP1740">
        <v>0</v>
      </c>
      <c r="AQ1740">
        <v>0</v>
      </c>
      <c r="AR1740">
        <v>1</v>
      </c>
    </row>
    <row r="1741" spans="1:44" x14ac:dyDescent="0.2">
      <c r="A1741">
        <f>ROW(Source!A1940)</f>
        <v>1940</v>
      </c>
      <c r="B1741">
        <v>69736296</v>
      </c>
      <c r="C1741">
        <v>69736289</v>
      </c>
      <c r="D1741">
        <v>27496319</v>
      </c>
      <c r="E1741">
        <v>1</v>
      </c>
      <c r="F1741">
        <v>1</v>
      </c>
      <c r="G1741">
        <v>1</v>
      </c>
      <c r="H1741">
        <v>1</v>
      </c>
      <c r="I1741" t="s">
        <v>1001</v>
      </c>
      <c r="J1741" t="s">
        <v>3</v>
      </c>
      <c r="K1741" t="s">
        <v>1002</v>
      </c>
      <c r="L1741">
        <v>1369</v>
      </c>
      <c r="N1741">
        <v>1013</v>
      </c>
      <c r="O1741" t="s">
        <v>974</v>
      </c>
      <c r="P1741" t="s">
        <v>974</v>
      </c>
      <c r="Q1741">
        <v>1</v>
      </c>
      <c r="X1741">
        <v>39.51</v>
      </c>
      <c r="Y1741">
        <v>0</v>
      </c>
      <c r="Z1741">
        <v>0</v>
      </c>
      <c r="AA1741">
        <v>0</v>
      </c>
      <c r="AB1741">
        <v>8.01</v>
      </c>
      <c r="AC1741">
        <v>0</v>
      </c>
      <c r="AD1741">
        <v>1</v>
      </c>
      <c r="AE1741">
        <v>1</v>
      </c>
      <c r="AF1741" t="s">
        <v>3</v>
      </c>
      <c r="AG1741">
        <v>39.51</v>
      </c>
      <c r="AH1741">
        <v>2</v>
      </c>
      <c r="AI1741">
        <v>69736290</v>
      </c>
      <c r="AJ1741">
        <v>1697</v>
      </c>
      <c r="AK1741">
        <v>0</v>
      </c>
      <c r="AL1741">
        <v>0</v>
      </c>
      <c r="AM1741">
        <v>0</v>
      </c>
      <c r="AN1741">
        <v>0</v>
      </c>
      <c r="AO1741">
        <v>0</v>
      </c>
      <c r="AP1741">
        <v>0</v>
      </c>
      <c r="AQ1741">
        <v>0</v>
      </c>
      <c r="AR1741">
        <v>0</v>
      </c>
    </row>
    <row r="1742" spans="1:44" x14ac:dyDescent="0.2">
      <c r="A1742">
        <f>ROW(Source!A1940)</f>
        <v>1940</v>
      </c>
      <c r="B1742">
        <v>69736297</v>
      </c>
      <c r="C1742">
        <v>69736289</v>
      </c>
      <c r="D1742">
        <v>121548</v>
      </c>
      <c r="E1742">
        <v>1</v>
      </c>
      <c r="F1742">
        <v>1</v>
      </c>
      <c r="G1742">
        <v>1</v>
      </c>
      <c r="H1742">
        <v>1</v>
      </c>
      <c r="I1742" t="s">
        <v>36</v>
      </c>
      <c r="J1742" t="s">
        <v>3</v>
      </c>
      <c r="K1742" t="s">
        <v>981</v>
      </c>
      <c r="L1742">
        <v>608254</v>
      </c>
      <c r="N1742">
        <v>1013</v>
      </c>
      <c r="O1742" t="s">
        <v>982</v>
      </c>
      <c r="P1742" t="s">
        <v>982</v>
      </c>
      <c r="Q1742">
        <v>1</v>
      </c>
      <c r="X1742">
        <v>1.27</v>
      </c>
      <c r="Y1742">
        <v>0</v>
      </c>
      <c r="Z1742">
        <v>0</v>
      </c>
      <c r="AA1742">
        <v>0</v>
      </c>
      <c r="AB1742">
        <v>0</v>
      </c>
      <c r="AC1742">
        <v>0</v>
      </c>
      <c r="AD1742">
        <v>1</v>
      </c>
      <c r="AE1742">
        <v>2</v>
      </c>
      <c r="AF1742" t="s">
        <v>3</v>
      </c>
      <c r="AG1742">
        <v>1.27</v>
      </c>
      <c r="AH1742">
        <v>2</v>
      </c>
      <c r="AI1742">
        <v>69736291</v>
      </c>
      <c r="AJ1742">
        <v>1698</v>
      </c>
      <c r="AK1742">
        <v>0</v>
      </c>
      <c r="AL1742">
        <v>0</v>
      </c>
      <c r="AM1742">
        <v>0</v>
      </c>
      <c r="AN1742">
        <v>0</v>
      </c>
      <c r="AO1742">
        <v>0</v>
      </c>
      <c r="AP1742">
        <v>0</v>
      </c>
      <c r="AQ1742">
        <v>0</v>
      </c>
      <c r="AR1742">
        <v>0</v>
      </c>
    </row>
    <row r="1743" spans="1:44" x14ac:dyDescent="0.2">
      <c r="A1743">
        <f>ROW(Source!A1940)</f>
        <v>1940</v>
      </c>
      <c r="B1743">
        <v>69736298</v>
      </c>
      <c r="C1743">
        <v>69736289</v>
      </c>
      <c r="D1743">
        <v>27439630</v>
      </c>
      <c r="E1743">
        <v>1</v>
      </c>
      <c r="F1743">
        <v>1</v>
      </c>
      <c r="G1743">
        <v>1</v>
      </c>
      <c r="H1743">
        <v>2</v>
      </c>
      <c r="I1743" t="s">
        <v>986</v>
      </c>
      <c r="J1743" t="s">
        <v>987</v>
      </c>
      <c r="K1743" t="s">
        <v>988</v>
      </c>
      <c r="L1743">
        <v>1368</v>
      </c>
      <c r="N1743">
        <v>1011</v>
      </c>
      <c r="O1743" t="s">
        <v>978</v>
      </c>
      <c r="P1743" t="s">
        <v>978</v>
      </c>
      <c r="Q1743">
        <v>1</v>
      </c>
      <c r="X1743">
        <v>1.27</v>
      </c>
      <c r="Y1743">
        <v>0</v>
      </c>
      <c r="Z1743">
        <v>31.27</v>
      </c>
      <c r="AA1743">
        <v>13.61</v>
      </c>
      <c r="AB1743">
        <v>0</v>
      </c>
      <c r="AC1743">
        <v>0</v>
      </c>
      <c r="AD1743">
        <v>1</v>
      </c>
      <c r="AE1743">
        <v>0</v>
      </c>
      <c r="AF1743" t="s">
        <v>3</v>
      </c>
      <c r="AG1743">
        <v>1.27</v>
      </c>
      <c r="AH1743">
        <v>2</v>
      </c>
      <c r="AI1743">
        <v>69736292</v>
      </c>
      <c r="AJ1743">
        <v>1699</v>
      </c>
      <c r="AK1743">
        <v>0</v>
      </c>
      <c r="AL1743">
        <v>0</v>
      </c>
      <c r="AM1743">
        <v>0</v>
      </c>
      <c r="AN1743">
        <v>0</v>
      </c>
      <c r="AO1743">
        <v>0</v>
      </c>
      <c r="AP1743">
        <v>0</v>
      </c>
      <c r="AQ1743">
        <v>0</v>
      </c>
      <c r="AR1743">
        <v>0</v>
      </c>
    </row>
    <row r="1744" spans="1:44" x14ac:dyDescent="0.2">
      <c r="A1744">
        <f>ROW(Source!A1940)</f>
        <v>1940</v>
      </c>
      <c r="B1744">
        <v>69736299</v>
      </c>
      <c r="C1744">
        <v>69736289</v>
      </c>
      <c r="D1744">
        <v>27440041</v>
      </c>
      <c r="E1744">
        <v>1</v>
      </c>
      <c r="F1744">
        <v>1</v>
      </c>
      <c r="G1744">
        <v>1</v>
      </c>
      <c r="H1744">
        <v>2</v>
      </c>
      <c r="I1744" t="s">
        <v>1003</v>
      </c>
      <c r="J1744" t="s">
        <v>1004</v>
      </c>
      <c r="K1744" t="s">
        <v>1005</v>
      </c>
      <c r="L1744">
        <v>1368</v>
      </c>
      <c r="N1744">
        <v>1011</v>
      </c>
      <c r="O1744" t="s">
        <v>978</v>
      </c>
      <c r="P1744" t="s">
        <v>978</v>
      </c>
      <c r="Q1744">
        <v>1</v>
      </c>
      <c r="X1744">
        <v>9.07</v>
      </c>
      <c r="Y1744">
        <v>0</v>
      </c>
      <c r="Z1744">
        <v>0.5</v>
      </c>
      <c r="AA1744">
        <v>0</v>
      </c>
      <c r="AB1744">
        <v>0</v>
      </c>
      <c r="AC1744">
        <v>0</v>
      </c>
      <c r="AD1744">
        <v>1</v>
      </c>
      <c r="AE1744">
        <v>0</v>
      </c>
      <c r="AF1744" t="s">
        <v>3</v>
      </c>
      <c r="AG1744">
        <v>9.07</v>
      </c>
      <c r="AH1744">
        <v>2</v>
      </c>
      <c r="AI1744">
        <v>69736293</v>
      </c>
      <c r="AJ1744">
        <v>1700</v>
      </c>
      <c r="AK1744">
        <v>0</v>
      </c>
      <c r="AL1744">
        <v>0</v>
      </c>
      <c r="AM1744">
        <v>0</v>
      </c>
      <c r="AN1744">
        <v>0</v>
      </c>
      <c r="AO1744">
        <v>0</v>
      </c>
      <c r="AP1744">
        <v>0</v>
      </c>
      <c r="AQ1744">
        <v>0</v>
      </c>
      <c r="AR1744">
        <v>0</v>
      </c>
    </row>
    <row r="1745" spans="1:44" x14ac:dyDescent="0.2">
      <c r="A1745">
        <f>ROW(Source!A1940)</f>
        <v>1940</v>
      </c>
      <c r="B1745">
        <v>69736300</v>
      </c>
      <c r="C1745">
        <v>69736289</v>
      </c>
      <c r="D1745">
        <v>27407705</v>
      </c>
      <c r="E1745">
        <v>1</v>
      </c>
      <c r="F1745">
        <v>1</v>
      </c>
      <c r="G1745">
        <v>1</v>
      </c>
      <c r="H1745">
        <v>3</v>
      </c>
      <c r="I1745" t="s">
        <v>1065</v>
      </c>
      <c r="J1745" t="s">
        <v>1066</v>
      </c>
      <c r="K1745" t="s">
        <v>1067</v>
      </c>
      <c r="L1745">
        <v>1339</v>
      </c>
      <c r="N1745">
        <v>1007</v>
      </c>
      <c r="O1745" t="s">
        <v>40</v>
      </c>
      <c r="P1745" t="s">
        <v>40</v>
      </c>
      <c r="Q1745">
        <v>1</v>
      </c>
      <c r="X1745">
        <v>2.04</v>
      </c>
      <c r="Y1745">
        <v>494.7</v>
      </c>
      <c r="Z1745">
        <v>0</v>
      </c>
      <c r="AA1745">
        <v>0</v>
      </c>
      <c r="AB1745">
        <v>0</v>
      </c>
      <c r="AC1745">
        <v>0</v>
      </c>
      <c r="AD1745">
        <v>1</v>
      </c>
      <c r="AE1745">
        <v>0</v>
      </c>
      <c r="AF1745" t="s">
        <v>3</v>
      </c>
      <c r="AG1745">
        <v>2.04</v>
      </c>
      <c r="AH1745">
        <v>3</v>
      </c>
      <c r="AI1745">
        <v>-1</v>
      </c>
      <c r="AJ1745" t="s">
        <v>3</v>
      </c>
      <c r="AK1745">
        <v>4</v>
      </c>
      <c r="AL1745">
        <v>-1009.188</v>
      </c>
      <c r="AM1745">
        <v>0</v>
      </c>
      <c r="AN1745">
        <v>0</v>
      </c>
      <c r="AO1745">
        <v>0</v>
      </c>
      <c r="AP1745">
        <v>0</v>
      </c>
      <c r="AQ1745">
        <v>0</v>
      </c>
      <c r="AR1745">
        <v>1</v>
      </c>
    </row>
    <row r="1746" spans="1:44" x14ac:dyDescent="0.2">
      <c r="A1746">
        <f>ROW(Source!A1940)</f>
        <v>1940</v>
      </c>
      <c r="B1746">
        <v>69736301</v>
      </c>
      <c r="C1746">
        <v>69736289</v>
      </c>
      <c r="D1746">
        <v>27416566</v>
      </c>
      <c r="E1746">
        <v>1</v>
      </c>
      <c r="F1746">
        <v>1</v>
      </c>
      <c r="G1746">
        <v>1</v>
      </c>
      <c r="H1746">
        <v>3</v>
      </c>
      <c r="I1746" t="s">
        <v>82</v>
      </c>
      <c r="J1746" t="s">
        <v>194</v>
      </c>
      <c r="K1746" t="s">
        <v>83</v>
      </c>
      <c r="L1746">
        <v>1339</v>
      </c>
      <c r="N1746">
        <v>1007</v>
      </c>
      <c r="O1746" t="s">
        <v>40</v>
      </c>
      <c r="P1746" t="s">
        <v>40</v>
      </c>
      <c r="Q1746">
        <v>1</v>
      </c>
      <c r="X1746">
        <v>3.5</v>
      </c>
      <c r="Y1746">
        <v>7.14</v>
      </c>
      <c r="Z1746">
        <v>0</v>
      </c>
      <c r="AA1746">
        <v>0</v>
      </c>
      <c r="AB1746">
        <v>0</v>
      </c>
      <c r="AC1746">
        <v>0</v>
      </c>
      <c r="AD1746">
        <v>1</v>
      </c>
      <c r="AE1746">
        <v>0</v>
      </c>
      <c r="AF1746" t="s">
        <v>3</v>
      </c>
      <c r="AG1746">
        <v>3.5</v>
      </c>
      <c r="AH1746">
        <v>2</v>
      </c>
      <c r="AI1746">
        <v>69736294</v>
      </c>
      <c r="AJ1746">
        <v>1701</v>
      </c>
      <c r="AK1746">
        <v>3</v>
      </c>
      <c r="AL1746">
        <v>-24.99</v>
      </c>
      <c r="AM1746">
        <v>0</v>
      </c>
      <c r="AN1746">
        <v>0</v>
      </c>
      <c r="AO1746">
        <v>0</v>
      </c>
      <c r="AP1746">
        <v>0</v>
      </c>
      <c r="AQ1746">
        <v>0</v>
      </c>
      <c r="AR1746">
        <v>1</v>
      </c>
    </row>
    <row r="1747" spans="1:44" x14ac:dyDescent="0.2">
      <c r="A1747">
        <f>ROW(Source!A1945)</f>
        <v>1945</v>
      </c>
      <c r="B1747">
        <v>69736310</v>
      </c>
      <c r="C1747">
        <v>69736304</v>
      </c>
      <c r="D1747">
        <v>27496319</v>
      </c>
      <c r="E1747">
        <v>1</v>
      </c>
      <c r="F1747">
        <v>1</v>
      </c>
      <c r="G1747">
        <v>1</v>
      </c>
      <c r="H1747">
        <v>1</v>
      </c>
      <c r="I1747" t="s">
        <v>1001</v>
      </c>
      <c r="J1747" t="s">
        <v>3</v>
      </c>
      <c r="K1747" t="s">
        <v>1002</v>
      </c>
      <c r="L1747">
        <v>1369</v>
      </c>
      <c r="N1747">
        <v>1013</v>
      </c>
      <c r="O1747" t="s">
        <v>974</v>
      </c>
      <c r="P1747" t="s">
        <v>974</v>
      </c>
      <c r="Q1747">
        <v>1</v>
      </c>
      <c r="X1747">
        <v>0.5</v>
      </c>
      <c r="Y1747">
        <v>0</v>
      </c>
      <c r="Z1747">
        <v>0</v>
      </c>
      <c r="AA1747">
        <v>0</v>
      </c>
      <c r="AB1747">
        <v>8.01</v>
      </c>
      <c r="AC1747">
        <v>0</v>
      </c>
      <c r="AD1747">
        <v>1</v>
      </c>
      <c r="AE1747">
        <v>1</v>
      </c>
      <c r="AF1747" t="s">
        <v>199</v>
      </c>
      <c r="AG1747">
        <v>2</v>
      </c>
      <c r="AH1747">
        <v>2</v>
      </c>
      <c r="AI1747">
        <v>69736305</v>
      </c>
      <c r="AJ1747">
        <v>1703</v>
      </c>
      <c r="AK1747">
        <v>0</v>
      </c>
      <c r="AL1747">
        <v>0</v>
      </c>
      <c r="AM1747">
        <v>0</v>
      </c>
      <c r="AN1747">
        <v>0</v>
      </c>
      <c r="AO1747">
        <v>0</v>
      </c>
      <c r="AP1747">
        <v>0</v>
      </c>
      <c r="AQ1747">
        <v>0</v>
      </c>
      <c r="AR1747">
        <v>0</v>
      </c>
    </row>
    <row r="1748" spans="1:44" x14ac:dyDescent="0.2">
      <c r="A1748">
        <f>ROW(Source!A1945)</f>
        <v>1945</v>
      </c>
      <c r="B1748">
        <v>69736311</v>
      </c>
      <c r="C1748">
        <v>69736304</v>
      </c>
      <c r="D1748">
        <v>121548</v>
      </c>
      <c r="E1748">
        <v>1</v>
      </c>
      <c r="F1748">
        <v>1</v>
      </c>
      <c r="G1748">
        <v>1</v>
      </c>
      <c r="H1748">
        <v>1</v>
      </c>
      <c r="I1748" t="s">
        <v>36</v>
      </c>
      <c r="J1748" t="s">
        <v>3</v>
      </c>
      <c r="K1748" t="s">
        <v>981</v>
      </c>
      <c r="L1748">
        <v>608254</v>
      </c>
      <c r="N1748">
        <v>1013</v>
      </c>
      <c r="O1748" t="s">
        <v>982</v>
      </c>
      <c r="P1748" t="s">
        <v>982</v>
      </c>
      <c r="Q1748">
        <v>1</v>
      </c>
      <c r="X1748">
        <v>0.21</v>
      </c>
      <c r="Y1748">
        <v>0</v>
      </c>
      <c r="Z1748">
        <v>0</v>
      </c>
      <c r="AA1748">
        <v>0</v>
      </c>
      <c r="AB1748">
        <v>0</v>
      </c>
      <c r="AC1748">
        <v>0</v>
      </c>
      <c r="AD1748">
        <v>1</v>
      </c>
      <c r="AE1748">
        <v>2</v>
      </c>
      <c r="AF1748" t="s">
        <v>199</v>
      </c>
      <c r="AG1748">
        <v>0.84</v>
      </c>
      <c r="AH1748">
        <v>2</v>
      </c>
      <c r="AI1748">
        <v>69736306</v>
      </c>
      <c r="AJ1748">
        <v>1704</v>
      </c>
      <c r="AK1748">
        <v>0</v>
      </c>
      <c r="AL1748">
        <v>0</v>
      </c>
      <c r="AM1748">
        <v>0</v>
      </c>
      <c r="AN1748">
        <v>0</v>
      </c>
      <c r="AO1748">
        <v>0</v>
      </c>
      <c r="AP1748">
        <v>0</v>
      </c>
      <c r="AQ1748">
        <v>0</v>
      </c>
      <c r="AR1748">
        <v>0</v>
      </c>
    </row>
    <row r="1749" spans="1:44" x14ac:dyDescent="0.2">
      <c r="A1749">
        <f>ROW(Source!A1945)</f>
        <v>1945</v>
      </c>
      <c r="B1749">
        <v>69736312</v>
      </c>
      <c r="C1749">
        <v>69736304</v>
      </c>
      <c r="D1749">
        <v>27439630</v>
      </c>
      <c r="E1749">
        <v>1</v>
      </c>
      <c r="F1749">
        <v>1</v>
      </c>
      <c r="G1749">
        <v>1</v>
      </c>
      <c r="H1749">
        <v>2</v>
      </c>
      <c r="I1749" t="s">
        <v>986</v>
      </c>
      <c r="J1749" t="s">
        <v>987</v>
      </c>
      <c r="K1749" t="s">
        <v>988</v>
      </c>
      <c r="L1749">
        <v>1368</v>
      </c>
      <c r="N1749">
        <v>1011</v>
      </c>
      <c r="O1749" t="s">
        <v>978</v>
      </c>
      <c r="P1749" t="s">
        <v>978</v>
      </c>
      <c r="Q1749">
        <v>1</v>
      </c>
      <c r="X1749">
        <v>0.21</v>
      </c>
      <c r="Y1749">
        <v>0</v>
      </c>
      <c r="Z1749">
        <v>31.27</v>
      </c>
      <c r="AA1749">
        <v>13.61</v>
      </c>
      <c r="AB1749">
        <v>0</v>
      </c>
      <c r="AC1749">
        <v>0</v>
      </c>
      <c r="AD1749">
        <v>1</v>
      </c>
      <c r="AE1749">
        <v>0</v>
      </c>
      <c r="AF1749" t="s">
        <v>199</v>
      </c>
      <c r="AG1749">
        <v>0.84</v>
      </c>
      <c r="AH1749">
        <v>2</v>
      </c>
      <c r="AI1749">
        <v>69736307</v>
      </c>
      <c r="AJ1749">
        <v>1705</v>
      </c>
      <c r="AK1749">
        <v>0</v>
      </c>
      <c r="AL1749">
        <v>0</v>
      </c>
      <c r="AM1749">
        <v>0</v>
      </c>
      <c r="AN1749">
        <v>0</v>
      </c>
      <c r="AO1749">
        <v>0</v>
      </c>
      <c r="AP1749">
        <v>0</v>
      </c>
      <c r="AQ1749">
        <v>0</v>
      </c>
      <c r="AR1749">
        <v>0</v>
      </c>
    </row>
    <row r="1750" spans="1:44" x14ac:dyDescent="0.2">
      <c r="A1750">
        <f>ROW(Source!A1945)</f>
        <v>1945</v>
      </c>
      <c r="B1750">
        <v>69736313</v>
      </c>
      <c r="C1750">
        <v>69736304</v>
      </c>
      <c r="D1750">
        <v>27440041</v>
      </c>
      <c r="E1750">
        <v>1</v>
      </c>
      <c r="F1750">
        <v>1</v>
      </c>
      <c r="G1750">
        <v>1</v>
      </c>
      <c r="H1750">
        <v>2</v>
      </c>
      <c r="I1750" t="s">
        <v>1003</v>
      </c>
      <c r="J1750" t="s">
        <v>1004</v>
      </c>
      <c r="K1750" t="s">
        <v>1005</v>
      </c>
      <c r="L1750">
        <v>1368</v>
      </c>
      <c r="N1750">
        <v>1011</v>
      </c>
      <c r="O1750" t="s">
        <v>978</v>
      </c>
      <c r="P1750" t="s">
        <v>978</v>
      </c>
      <c r="Q1750">
        <v>1</v>
      </c>
      <c r="X1750">
        <v>2.3199999999999998</v>
      </c>
      <c r="Y1750">
        <v>0</v>
      </c>
      <c r="Z1750">
        <v>0.5</v>
      </c>
      <c r="AA1750">
        <v>0</v>
      </c>
      <c r="AB1750">
        <v>0</v>
      </c>
      <c r="AC1750">
        <v>0</v>
      </c>
      <c r="AD1750">
        <v>1</v>
      </c>
      <c r="AE1750">
        <v>0</v>
      </c>
      <c r="AF1750" t="s">
        <v>199</v>
      </c>
      <c r="AG1750">
        <v>9.2799999999999994</v>
      </c>
      <c r="AH1750">
        <v>2</v>
      </c>
      <c r="AI1750">
        <v>69736308</v>
      </c>
      <c r="AJ1750">
        <v>1706</v>
      </c>
      <c r="AK1750">
        <v>0</v>
      </c>
      <c r="AL1750">
        <v>0</v>
      </c>
      <c r="AM1750">
        <v>0</v>
      </c>
      <c r="AN1750">
        <v>0</v>
      </c>
      <c r="AO1750">
        <v>0</v>
      </c>
      <c r="AP1750">
        <v>0</v>
      </c>
      <c r="AQ1750">
        <v>0</v>
      </c>
      <c r="AR1750">
        <v>0</v>
      </c>
    </row>
    <row r="1751" spans="1:44" x14ac:dyDescent="0.2">
      <c r="A1751">
        <f>ROW(Source!A1945)</f>
        <v>1945</v>
      </c>
      <c r="B1751">
        <v>69736314</v>
      </c>
      <c r="C1751">
        <v>69736304</v>
      </c>
      <c r="D1751">
        <v>27407705</v>
      </c>
      <c r="E1751">
        <v>1</v>
      </c>
      <c r="F1751">
        <v>1</v>
      </c>
      <c r="G1751">
        <v>1</v>
      </c>
      <c r="H1751">
        <v>3</v>
      </c>
      <c r="I1751" t="s">
        <v>1065</v>
      </c>
      <c r="J1751" t="s">
        <v>1066</v>
      </c>
      <c r="K1751" t="s">
        <v>1067</v>
      </c>
      <c r="L1751">
        <v>1339</v>
      </c>
      <c r="N1751">
        <v>1007</v>
      </c>
      <c r="O1751" t="s">
        <v>40</v>
      </c>
      <c r="P1751" t="s">
        <v>40</v>
      </c>
      <c r="Q1751">
        <v>1</v>
      </c>
      <c r="X1751">
        <v>0.51</v>
      </c>
      <c r="Y1751">
        <v>494.7</v>
      </c>
      <c r="Z1751">
        <v>0</v>
      </c>
      <c r="AA1751">
        <v>0</v>
      </c>
      <c r="AB1751">
        <v>0</v>
      </c>
      <c r="AC1751">
        <v>0</v>
      </c>
      <c r="AD1751">
        <v>1</v>
      </c>
      <c r="AE1751">
        <v>0</v>
      </c>
      <c r="AF1751" t="s">
        <v>199</v>
      </c>
      <c r="AG1751">
        <v>2.04</v>
      </c>
      <c r="AH1751">
        <v>3</v>
      </c>
      <c r="AI1751">
        <v>-1</v>
      </c>
      <c r="AJ1751" t="s">
        <v>3</v>
      </c>
      <c r="AK1751">
        <v>4</v>
      </c>
      <c r="AL1751">
        <v>-1009.188</v>
      </c>
      <c r="AM1751">
        <v>0</v>
      </c>
      <c r="AN1751">
        <v>0</v>
      </c>
      <c r="AO1751">
        <v>0</v>
      </c>
      <c r="AP1751">
        <v>0</v>
      </c>
      <c r="AQ1751">
        <v>0</v>
      </c>
      <c r="AR1751">
        <v>1</v>
      </c>
    </row>
    <row r="1752" spans="1:44" x14ac:dyDescent="0.2">
      <c r="A1752">
        <f>ROW(Source!A1946)</f>
        <v>1946</v>
      </c>
      <c r="B1752">
        <v>69736310</v>
      </c>
      <c r="C1752">
        <v>69736304</v>
      </c>
      <c r="D1752">
        <v>27496319</v>
      </c>
      <c r="E1752">
        <v>1</v>
      </c>
      <c r="F1752">
        <v>1</v>
      </c>
      <c r="G1752">
        <v>1</v>
      </c>
      <c r="H1752">
        <v>1</v>
      </c>
      <c r="I1752" t="s">
        <v>1001</v>
      </c>
      <c r="J1752" t="s">
        <v>3</v>
      </c>
      <c r="K1752" t="s">
        <v>1002</v>
      </c>
      <c r="L1752">
        <v>1369</v>
      </c>
      <c r="N1752">
        <v>1013</v>
      </c>
      <c r="O1752" t="s">
        <v>974</v>
      </c>
      <c r="P1752" t="s">
        <v>974</v>
      </c>
      <c r="Q1752">
        <v>1</v>
      </c>
      <c r="X1752">
        <v>0.5</v>
      </c>
      <c r="Y1752">
        <v>0</v>
      </c>
      <c r="Z1752">
        <v>0</v>
      </c>
      <c r="AA1752">
        <v>0</v>
      </c>
      <c r="AB1752">
        <v>8.01</v>
      </c>
      <c r="AC1752">
        <v>0</v>
      </c>
      <c r="AD1752">
        <v>1</v>
      </c>
      <c r="AE1752">
        <v>1</v>
      </c>
      <c r="AF1752" t="s">
        <v>199</v>
      </c>
      <c r="AG1752">
        <v>2</v>
      </c>
      <c r="AH1752">
        <v>2</v>
      </c>
      <c r="AI1752">
        <v>69736305</v>
      </c>
      <c r="AJ1752">
        <v>1708</v>
      </c>
      <c r="AK1752">
        <v>0</v>
      </c>
      <c r="AL1752">
        <v>0</v>
      </c>
      <c r="AM1752">
        <v>0</v>
      </c>
      <c r="AN1752">
        <v>0</v>
      </c>
      <c r="AO1752">
        <v>0</v>
      </c>
      <c r="AP1752">
        <v>0</v>
      </c>
      <c r="AQ1752">
        <v>0</v>
      </c>
      <c r="AR1752">
        <v>0</v>
      </c>
    </row>
    <row r="1753" spans="1:44" x14ac:dyDescent="0.2">
      <c r="A1753">
        <f>ROW(Source!A1946)</f>
        <v>1946</v>
      </c>
      <c r="B1753">
        <v>69736311</v>
      </c>
      <c r="C1753">
        <v>69736304</v>
      </c>
      <c r="D1753">
        <v>121548</v>
      </c>
      <c r="E1753">
        <v>1</v>
      </c>
      <c r="F1753">
        <v>1</v>
      </c>
      <c r="G1753">
        <v>1</v>
      </c>
      <c r="H1753">
        <v>1</v>
      </c>
      <c r="I1753" t="s">
        <v>36</v>
      </c>
      <c r="J1753" t="s">
        <v>3</v>
      </c>
      <c r="K1753" t="s">
        <v>981</v>
      </c>
      <c r="L1753">
        <v>608254</v>
      </c>
      <c r="N1753">
        <v>1013</v>
      </c>
      <c r="O1753" t="s">
        <v>982</v>
      </c>
      <c r="P1753" t="s">
        <v>982</v>
      </c>
      <c r="Q1753">
        <v>1</v>
      </c>
      <c r="X1753">
        <v>0.21</v>
      </c>
      <c r="Y1753">
        <v>0</v>
      </c>
      <c r="Z1753">
        <v>0</v>
      </c>
      <c r="AA1753">
        <v>0</v>
      </c>
      <c r="AB1753">
        <v>0</v>
      </c>
      <c r="AC1753">
        <v>0</v>
      </c>
      <c r="AD1753">
        <v>1</v>
      </c>
      <c r="AE1753">
        <v>2</v>
      </c>
      <c r="AF1753" t="s">
        <v>199</v>
      </c>
      <c r="AG1753">
        <v>0.84</v>
      </c>
      <c r="AH1753">
        <v>2</v>
      </c>
      <c r="AI1753">
        <v>69736306</v>
      </c>
      <c r="AJ1753">
        <v>1709</v>
      </c>
      <c r="AK1753">
        <v>0</v>
      </c>
      <c r="AL1753">
        <v>0</v>
      </c>
      <c r="AM1753">
        <v>0</v>
      </c>
      <c r="AN1753">
        <v>0</v>
      </c>
      <c r="AO1753">
        <v>0</v>
      </c>
      <c r="AP1753">
        <v>0</v>
      </c>
      <c r="AQ1753">
        <v>0</v>
      </c>
      <c r="AR1753">
        <v>0</v>
      </c>
    </row>
    <row r="1754" spans="1:44" x14ac:dyDescent="0.2">
      <c r="A1754">
        <f>ROW(Source!A1946)</f>
        <v>1946</v>
      </c>
      <c r="B1754">
        <v>69736312</v>
      </c>
      <c r="C1754">
        <v>69736304</v>
      </c>
      <c r="D1754">
        <v>27439630</v>
      </c>
      <c r="E1754">
        <v>1</v>
      </c>
      <c r="F1754">
        <v>1</v>
      </c>
      <c r="G1754">
        <v>1</v>
      </c>
      <c r="H1754">
        <v>2</v>
      </c>
      <c r="I1754" t="s">
        <v>986</v>
      </c>
      <c r="J1754" t="s">
        <v>987</v>
      </c>
      <c r="K1754" t="s">
        <v>988</v>
      </c>
      <c r="L1754">
        <v>1368</v>
      </c>
      <c r="N1754">
        <v>1011</v>
      </c>
      <c r="O1754" t="s">
        <v>978</v>
      </c>
      <c r="P1754" t="s">
        <v>978</v>
      </c>
      <c r="Q1754">
        <v>1</v>
      </c>
      <c r="X1754">
        <v>0.21</v>
      </c>
      <c r="Y1754">
        <v>0</v>
      </c>
      <c r="Z1754">
        <v>31.27</v>
      </c>
      <c r="AA1754">
        <v>13.61</v>
      </c>
      <c r="AB1754">
        <v>0</v>
      </c>
      <c r="AC1754">
        <v>0</v>
      </c>
      <c r="AD1754">
        <v>1</v>
      </c>
      <c r="AE1754">
        <v>0</v>
      </c>
      <c r="AF1754" t="s">
        <v>199</v>
      </c>
      <c r="AG1754">
        <v>0.84</v>
      </c>
      <c r="AH1754">
        <v>2</v>
      </c>
      <c r="AI1754">
        <v>69736307</v>
      </c>
      <c r="AJ1754">
        <v>1710</v>
      </c>
      <c r="AK1754">
        <v>0</v>
      </c>
      <c r="AL1754">
        <v>0</v>
      </c>
      <c r="AM1754">
        <v>0</v>
      </c>
      <c r="AN1754">
        <v>0</v>
      </c>
      <c r="AO1754">
        <v>0</v>
      </c>
      <c r="AP1754">
        <v>0</v>
      </c>
      <c r="AQ1754">
        <v>0</v>
      </c>
      <c r="AR1754">
        <v>0</v>
      </c>
    </row>
    <row r="1755" spans="1:44" x14ac:dyDescent="0.2">
      <c r="A1755">
        <f>ROW(Source!A1946)</f>
        <v>1946</v>
      </c>
      <c r="B1755">
        <v>69736313</v>
      </c>
      <c r="C1755">
        <v>69736304</v>
      </c>
      <c r="D1755">
        <v>27440041</v>
      </c>
      <c r="E1755">
        <v>1</v>
      </c>
      <c r="F1755">
        <v>1</v>
      </c>
      <c r="G1755">
        <v>1</v>
      </c>
      <c r="H1755">
        <v>2</v>
      </c>
      <c r="I1755" t="s">
        <v>1003</v>
      </c>
      <c r="J1755" t="s">
        <v>1004</v>
      </c>
      <c r="K1755" t="s">
        <v>1005</v>
      </c>
      <c r="L1755">
        <v>1368</v>
      </c>
      <c r="N1755">
        <v>1011</v>
      </c>
      <c r="O1755" t="s">
        <v>978</v>
      </c>
      <c r="P1755" t="s">
        <v>978</v>
      </c>
      <c r="Q1755">
        <v>1</v>
      </c>
      <c r="X1755">
        <v>2.3199999999999998</v>
      </c>
      <c r="Y1755">
        <v>0</v>
      </c>
      <c r="Z1755">
        <v>0.5</v>
      </c>
      <c r="AA1755">
        <v>0</v>
      </c>
      <c r="AB1755">
        <v>0</v>
      </c>
      <c r="AC1755">
        <v>0</v>
      </c>
      <c r="AD1755">
        <v>1</v>
      </c>
      <c r="AE1755">
        <v>0</v>
      </c>
      <c r="AF1755" t="s">
        <v>199</v>
      </c>
      <c r="AG1755">
        <v>9.2799999999999994</v>
      </c>
      <c r="AH1755">
        <v>2</v>
      </c>
      <c r="AI1755">
        <v>69736308</v>
      </c>
      <c r="AJ1755">
        <v>1711</v>
      </c>
      <c r="AK1755">
        <v>0</v>
      </c>
      <c r="AL1755">
        <v>0</v>
      </c>
      <c r="AM1755">
        <v>0</v>
      </c>
      <c r="AN1755">
        <v>0</v>
      </c>
      <c r="AO1755">
        <v>0</v>
      </c>
      <c r="AP1755">
        <v>0</v>
      </c>
      <c r="AQ1755">
        <v>0</v>
      </c>
      <c r="AR1755">
        <v>0</v>
      </c>
    </row>
    <row r="1756" spans="1:44" x14ac:dyDescent="0.2">
      <c r="A1756">
        <f>ROW(Source!A1946)</f>
        <v>1946</v>
      </c>
      <c r="B1756">
        <v>69736314</v>
      </c>
      <c r="C1756">
        <v>69736304</v>
      </c>
      <c r="D1756">
        <v>27407705</v>
      </c>
      <c r="E1756">
        <v>1</v>
      </c>
      <c r="F1756">
        <v>1</v>
      </c>
      <c r="G1756">
        <v>1</v>
      </c>
      <c r="H1756">
        <v>3</v>
      </c>
      <c r="I1756" t="s">
        <v>1065</v>
      </c>
      <c r="J1756" t="s">
        <v>1066</v>
      </c>
      <c r="K1756" t="s">
        <v>1067</v>
      </c>
      <c r="L1756">
        <v>1339</v>
      </c>
      <c r="N1756">
        <v>1007</v>
      </c>
      <c r="O1756" t="s">
        <v>40</v>
      </c>
      <c r="P1756" t="s">
        <v>40</v>
      </c>
      <c r="Q1756">
        <v>1</v>
      </c>
      <c r="X1756">
        <v>0.51</v>
      </c>
      <c r="Y1756">
        <v>494.7</v>
      </c>
      <c r="Z1756">
        <v>0</v>
      </c>
      <c r="AA1756">
        <v>0</v>
      </c>
      <c r="AB1756">
        <v>0</v>
      </c>
      <c r="AC1756">
        <v>0</v>
      </c>
      <c r="AD1756">
        <v>1</v>
      </c>
      <c r="AE1756">
        <v>0</v>
      </c>
      <c r="AF1756" t="s">
        <v>199</v>
      </c>
      <c r="AG1756">
        <v>2.04</v>
      </c>
      <c r="AH1756">
        <v>3</v>
      </c>
      <c r="AI1756">
        <v>-1</v>
      </c>
      <c r="AJ1756" t="s">
        <v>3</v>
      </c>
      <c r="AK1756">
        <v>4</v>
      </c>
      <c r="AL1756">
        <v>-1009.188</v>
      </c>
      <c r="AM1756">
        <v>0</v>
      </c>
      <c r="AN1756">
        <v>0</v>
      </c>
      <c r="AO1756">
        <v>0</v>
      </c>
      <c r="AP1756">
        <v>0</v>
      </c>
      <c r="AQ1756">
        <v>0</v>
      </c>
      <c r="AR1756">
        <v>1</v>
      </c>
    </row>
    <row r="1757" spans="1:44" x14ac:dyDescent="0.2">
      <c r="A1757">
        <f>ROW(Source!A1949)</f>
        <v>1949</v>
      </c>
      <c r="B1757">
        <v>69736325</v>
      </c>
      <c r="C1757">
        <v>69736316</v>
      </c>
      <c r="D1757">
        <v>27498374</v>
      </c>
      <c r="E1757">
        <v>1</v>
      </c>
      <c r="F1757">
        <v>1</v>
      </c>
      <c r="G1757">
        <v>1</v>
      </c>
      <c r="H1757">
        <v>1</v>
      </c>
      <c r="I1757" t="s">
        <v>1030</v>
      </c>
      <c r="J1757" t="s">
        <v>3</v>
      </c>
      <c r="K1757" t="s">
        <v>1031</v>
      </c>
      <c r="L1757">
        <v>1369</v>
      </c>
      <c r="N1757">
        <v>1013</v>
      </c>
      <c r="O1757" t="s">
        <v>974</v>
      </c>
      <c r="P1757" t="s">
        <v>974</v>
      </c>
      <c r="Q1757">
        <v>1</v>
      </c>
      <c r="X1757">
        <v>26.97</v>
      </c>
      <c r="Y1757">
        <v>0</v>
      </c>
      <c r="Z1757">
        <v>0</v>
      </c>
      <c r="AA1757">
        <v>0</v>
      </c>
      <c r="AB1757">
        <v>11.03</v>
      </c>
      <c r="AC1757">
        <v>0</v>
      </c>
      <c r="AD1757">
        <v>1</v>
      </c>
      <c r="AE1757">
        <v>1</v>
      </c>
      <c r="AF1757" t="s">
        <v>3</v>
      </c>
      <c r="AG1757">
        <v>26.97</v>
      </c>
      <c r="AH1757">
        <v>2</v>
      </c>
      <c r="AI1757">
        <v>69736317</v>
      </c>
      <c r="AJ1757">
        <v>1713</v>
      </c>
      <c r="AK1757">
        <v>0</v>
      </c>
      <c r="AL1757">
        <v>0</v>
      </c>
      <c r="AM1757">
        <v>0</v>
      </c>
      <c r="AN1757">
        <v>0</v>
      </c>
      <c r="AO1757">
        <v>0</v>
      </c>
      <c r="AP1757">
        <v>0</v>
      </c>
      <c r="AQ1757">
        <v>0</v>
      </c>
      <c r="AR1757">
        <v>0</v>
      </c>
    </row>
    <row r="1758" spans="1:44" x14ac:dyDescent="0.2">
      <c r="A1758">
        <f>ROW(Source!A1949)</f>
        <v>1949</v>
      </c>
      <c r="B1758">
        <v>69736326</v>
      </c>
      <c r="C1758">
        <v>69736316</v>
      </c>
      <c r="D1758">
        <v>121548</v>
      </c>
      <c r="E1758">
        <v>1</v>
      </c>
      <c r="F1758">
        <v>1</v>
      </c>
      <c r="G1758">
        <v>1</v>
      </c>
      <c r="H1758">
        <v>1</v>
      </c>
      <c r="I1758" t="s">
        <v>36</v>
      </c>
      <c r="J1758" t="s">
        <v>3</v>
      </c>
      <c r="K1758" t="s">
        <v>981</v>
      </c>
      <c r="L1758">
        <v>608254</v>
      </c>
      <c r="N1758">
        <v>1013</v>
      </c>
      <c r="O1758" t="s">
        <v>982</v>
      </c>
      <c r="P1758" t="s">
        <v>982</v>
      </c>
      <c r="Q1758">
        <v>1</v>
      </c>
      <c r="X1758">
        <v>0.03</v>
      </c>
      <c r="Y1758">
        <v>0</v>
      </c>
      <c r="Z1758">
        <v>0</v>
      </c>
      <c r="AA1758">
        <v>0</v>
      </c>
      <c r="AB1758">
        <v>0</v>
      </c>
      <c r="AC1758">
        <v>0</v>
      </c>
      <c r="AD1758">
        <v>1</v>
      </c>
      <c r="AE1758">
        <v>2</v>
      </c>
      <c r="AF1758" t="s">
        <v>3</v>
      </c>
      <c r="AG1758">
        <v>0.03</v>
      </c>
      <c r="AH1758">
        <v>2</v>
      </c>
      <c r="AI1758">
        <v>69736318</v>
      </c>
      <c r="AJ1758">
        <v>1714</v>
      </c>
      <c r="AK1758">
        <v>0</v>
      </c>
      <c r="AL1758">
        <v>0</v>
      </c>
      <c r="AM1758">
        <v>0</v>
      </c>
      <c r="AN1758">
        <v>0</v>
      </c>
      <c r="AO1758">
        <v>0</v>
      </c>
      <c r="AP1758">
        <v>0</v>
      </c>
      <c r="AQ1758">
        <v>0</v>
      </c>
      <c r="AR1758">
        <v>0</v>
      </c>
    </row>
    <row r="1759" spans="1:44" x14ac:dyDescent="0.2">
      <c r="A1759">
        <f>ROW(Source!A1949)</f>
        <v>1949</v>
      </c>
      <c r="B1759">
        <v>69736327</v>
      </c>
      <c r="C1759">
        <v>69736316</v>
      </c>
      <c r="D1759">
        <v>27439630</v>
      </c>
      <c r="E1759">
        <v>1</v>
      </c>
      <c r="F1759">
        <v>1</v>
      </c>
      <c r="G1759">
        <v>1</v>
      </c>
      <c r="H1759">
        <v>2</v>
      </c>
      <c r="I1759" t="s">
        <v>986</v>
      </c>
      <c r="J1759" t="s">
        <v>987</v>
      </c>
      <c r="K1759" t="s">
        <v>988</v>
      </c>
      <c r="L1759">
        <v>1368</v>
      </c>
      <c r="N1759">
        <v>1011</v>
      </c>
      <c r="O1759" t="s">
        <v>978</v>
      </c>
      <c r="P1759" t="s">
        <v>978</v>
      </c>
      <c r="Q1759">
        <v>1</v>
      </c>
      <c r="X1759">
        <v>0.03</v>
      </c>
      <c r="Y1759">
        <v>0</v>
      </c>
      <c r="Z1759">
        <v>31.27</v>
      </c>
      <c r="AA1759">
        <v>13.61</v>
      </c>
      <c r="AB1759">
        <v>0</v>
      </c>
      <c r="AC1759">
        <v>0</v>
      </c>
      <c r="AD1759">
        <v>1</v>
      </c>
      <c r="AE1759">
        <v>0</v>
      </c>
      <c r="AF1759" t="s">
        <v>3</v>
      </c>
      <c r="AG1759">
        <v>0.03</v>
      </c>
      <c r="AH1759">
        <v>2</v>
      </c>
      <c r="AI1759">
        <v>69736319</v>
      </c>
      <c r="AJ1759">
        <v>1715</v>
      </c>
      <c r="AK1759">
        <v>0</v>
      </c>
      <c r="AL1759">
        <v>0</v>
      </c>
      <c r="AM1759">
        <v>0</v>
      </c>
      <c r="AN1759">
        <v>0</v>
      </c>
      <c r="AO1759">
        <v>0</v>
      </c>
      <c r="AP1759">
        <v>0</v>
      </c>
      <c r="AQ1759">
        <v>0</v>
      </c>
      <c r="AR1759">
        <v>0</v>
      </c>
    </row>
    <row r="1760" spans="1:44" x14ac:dyDescent="0.2">
      <c r="A1760">
        <f>ROW(Source!A1949)</f>
        <v>1949</v>
      </c>
      <c r="B1760">
        <v>69736328</v>
      </c>
      <c r="C1760">
        <v>69736316</v>
      </c>
      <c r="D1760">
        <v>27440113</v>
      </c>
      <c r="E1760">
        <v>1</v>
      </c>
      <c r="F1760">
        <v>1</v>
      </c>
      <c r="G1760">
        <v>1</v>
      </c>
      <c r="H1760">
        <v>2</v>
      </c>
      <c r="I1760" t="s">
        <v>1032</v>
      </c>
      <c r="J1760" t="s">
        <v>1033</v>
      </c>
      <c r="K1760" t="s">
        <v>1034</v>
      </c>
      <c r="L1760">
        <v>1368</v>
      </c>
      <c r="N1760">
        <v>1011</v>
      </c>
      <c r="O1760" t="s">
        <v>978</v>
      </c>
      <c r="P1760" t="s">
        <v>978</v>
      </c>
      <c r="Q1760">
        <v>1</v>
      </c>
      <c r="X1760">
        <v>0.72</v>
      </c>
      <c r="Y1760">
        <v>0</v>
      </c>
      <c r="Z1760">
        <v>29.26</v>
      </c>
      <c r="AA1760">
        <v>0</v>
      </c>
      <c r="AB1760">
        <v>0</v>
      </c>
      <c r="AC1760">
        <v>0</v>
      </c>
      <c r="AD1760">
        <v>1</v>
      </c>
      <c r="AE1760">
        <v>0</v>
      </c>
      <c r="AF1760" t="s">
        <v>3</v>
      </c>
      <c r="AG1760">
        <v>0.72</v>
      </c>
      <c r="AH1760">
        <v>2</v>
      </c>
      <c r="AI1760">
        <v>69736320</v>
      </c>
      <c r="AJ1760">
        <v>1716</v>
      </c>
      <c r="AK1760">
        <v>0</v>
      </c>
      <c r="AL1760">
        <v>0</v>
      </c>
      <c r="AM1760">
        <v>0</v>
      </c>
      <c r="AN1760">
        <v>0</v>
      </c>
      <c r="AO1760">
        <v>0</v>
      </c>
      <c r="AP1760">
        <v>0</v>
      </c>
      <c r="AQ1760">
        <v>0</v>
      </c>
      <c r="AR1760">
        <v>0</v>
      </c>
    </row>
    <row r="1761" spans="1:44" x14ac:dyDescent="0.2">
      <c r="A1761">
        <f>ROW(Source!A1949)</f>
        <v>1949</v>
      </c>
      <c r="B1761">
        <v>69736329</v>
      </c>
      <c r="C1761">
        <v>69736316</v>
      </c>
      <c r="D1761">
        <v>27441197</v>
      </c>
      <c r="E1761">
        <v>1</v>
      </c>
      <c r="F1761">
        <v>1</v>
      </c>
      <c r="G1761">
        <v>1</v>
      </c>
      <c r="H1761">
        <v>2</v>
      </c>
      <c r="I1761" t="s">
        <v>1035</v>
      </c>
      <c r="J1761" t="s">
        <v>1036</v>
      </c>
      <c r="K1761" t="s">
        <v>1037</v>
      </c>
      <c r="L1761">
        <v>1368</v>
      </c>
      <c r="N1761">
        <v>1011</v>
      </c>
      <c r="O1761" t="s">
        <v>978</v>
      </c>
      <c r="P1761" t="s">
        <v>978</v>
      </c>
      <c r="Q1761">
        <v>1</v>
      </c>
      <c r="X1761">
        <v>0.25</v>
      </c>
      <c r="Y1761">
        <v>0</v>
      </c>
      <c r="Z1761">
        <v>2.7</v>
      </c>
      <c r="AA1761">
        <v>0</v>
      </c>
      <c r="AB1761">
        <v>0</v>
      </c>
      <c r="AC1761">
        <v>0</v>
      </c>
      <c r="AD1761">
        <v>1</v>
      </c>
      <c r="AE1761">
        <v>0</v>
      </c>
      <c r="AF1761" t="s">
        <v>3</v>
      </c>
      <c r="AG1761">
        <v>0.25</v>
      </c>
      <c r="AH1761">
        <v>2</v>
      </c>
      <c r="AI1761">
        <v>69736321</v>
      </c>
      <c r="AJ1761">
        <v>1717</v>
      </c>
      <c r="AK1761">
        <v>0</v>
      </c>
      <c r="AL1761">
        <v>0</v>
      </c>
      <c r="AM1761">
        <v>0</v>
      </c>
      <c r="AN1761">
        <v>0</v>
      </c>
      <c r="AO1761">
        <v>0</v>
      </c>
      <c r="AP1761">
        <v>0</v>
      </c>
      <c r="AQ1761">
        <v>0</v>
      </c>
      <c r="AR1761">
        <v>0</v>
      </c>
    </row>
    <row r="1762" spans="1:44" x14ac:dyDescent="0.2">
      <c r="A1762">
        <f>ROW(Source!A1949)</f>
        <v>1949</v>
      </c>
      <c r="B1762">
        <v>69736330</v>
      </c>
      <c r="C1762">
        <v>69736316</v>
      </c>
      <c r="D1762">
        <v>27441327</v>
      </c>
      <c r="E1762">
        <v>1</v>
      </c>
      <c r="F1762">
        <v>1</v>
      </c>
      <c r="G1762">
        <v>1</v>
      </c>
      <c r="H1762">
        <v>2</v>
      </c>
      <c r="I1762" t="s">
        <v>975</v>
      </c>
      <c r="J1762" t="s">
        <v>976</v>
      </c>
      <c r="K1762" t="s">
        <v>977</v>
      </c>
      <c r="L1762">
        <v>1368</v>
      </c>
      <c r="N1762">
        <v>1011</v>
      </c>
      <c r="O1762" t="s">
        <v>978</v>
      </c>
      <c r="P1762" t="s">
        <v>978</v>
      </c>
      <c r="Q1762">
        <v>1</v>
      </c>
      <c r="X1762">
        <v>0.04</v>
      </c>
      <c r="Y1762">
        <v>0</v>
      </c>
      <c r="Z1762">
        <v>93.37</v>
      </c>
      <c r="AA1762">
        <v>11.69</v>
      </c>
      <c r="AB1762">
        <v>0</v>
      </c>
      <c r="AC1762">
        <v>0</v>
      </c>
      <c r="AD1762">
        <v>1</v>
      </c>
      <c r="AE1762">
        <v>0</v>
      </c>
      <c r="AF1762" t="s">
        <v>3</v>
      </c>
      <c r="AG1762">
        <v>0.04</v>
      </c>
      <c r="AH1762">
        <v>2</v>
      </c>
      <c r="AI1762">
        <v>69736322</v>
      </c>
      <c r="AJ1762">
        <v>1718</v>
      </c>
      <c r="AK1762">
        <v>0</v>
      </c>
      <c r="AL1762">
        <v>0</v>
      </c>
      <c r="AM1762">
        <v>0</v>
      </c>
      <c r="AN1762">
        <v>0</v>
      </c>
      <c r="AO1762">
        <v>0</v>
      </c>
      <c r="AP1762">
        <v>0</v>
      </c>
      <c r="AQ1762">
        <v>0</v>
      </c>
      <c r="AR1762">
        <v>0</v>
      </c>
    </row>
    <row r="1763" spans="1:44" x14ac:dyDescent="0.2">
      <c r="A1763">
        <f>ROW(Source!A1949)</f>
        <v>1949</v>
      </c>
      <c r="B1763">
        <v>69736331</v>
      </c>
      <c r="C1763">
        <v>69736316</v>
      </c>
      <c r="D1763">
        <v>27372116</v>
      </c>
      <c r="E1763">
        <v>1</v>
      </c>
      <c r="F1763">
        <v>1</v>
      </c>
      <c r="G1763">
        <v>1</v>
      </c>
      <c r="H1763">
        <v>3</v>
      </c>
      <c r="I1763" t="s">
        <v>414</v>
      </c>
      <c r="J1763" t="s">
        <v>1076</v>
      </c>
      <c r="K1763" t="s">
        <v>415</v>
      </c>
      <c r="L1763">
        <v>1348</v>
      </c>
      <c r="N1763">
        <v>1009</v>
      </c>
      <c r="O1763" t="s">
        <v>78</v>
      </c>
      <c r="P1763" t="s">
        <v>78</v>
      </c>
      <c r="Q1763">
        <v>1000</v>
      </c>
      <c r="X1763">
        <v>0.02</v>
      </c>
      <c r="Y1763">
        <v>1391.4</v>
      </c>
      <c r="Z1763">
        <v>0</v>
      </c>
      <c r="AA1763">
        <v>0</v>
      </c>
      <c r="AB1763">
        <v>0</v>
      </c>
      <c r="AC1763">
        <v>0</v>
      </c>
      <c r="AD1763">
        <v>1</v>
      </c>
      <c r="AE1763">
        <v>0</v>
      </c>
      <c r="AF1763" t="s">
        <v>3</v>
      </c>
      <c r="AG1763">
        <v>0.02</v>
      </c>
      <c r="AH1763">
        <v>3</v>
      </c>
      <c r="AI1763">
        <v>-1</v>
      </c>
      <c r="AJ1763" t="s">
        <v>3</v>
      </c>
      <c r="AK1763">
        <v>4</v>
      </c>
      <c r="AL1763">
        <v>-27.828000000000003</v>
      </c>
      <c r="AM1763">
        <v>0</v>
      </c>
      <c r="AN1763">
        <v>0</v>
      </c>
      <c r="AO1763">
        <v>0</v>
      </c>
      <c r="AP1763">
        <v>0</v>
      </c>
      <c r="AQ1763">
        <v>0</v>
      </c>
      <c r="AR1763">
        <v>1</v>
      </c>
    </row>
    <row r="1764" spans="1:44" x14ac:dyDescent="0.2">
      <c r="A1764">
        <f>ROW(Source!A1949)</f>
        <v>1949</v>
      </c>
      <c r="B1764">
        <v>69736332</v>
      </c>
      <c r="C1764">
        <v>69736316</v>
      </c>
      <c r="D1764">
        <v>27371036</v>
      </c>
      <c r="E1764">
        <v>1</v>
      </c>
      <c r="F1764">
        <v>1</v>
      </c>
      <c r="G1764">
        <v>1</v>
      </c>
      <c r="H1764">
        <v>3</v>
      </c>
      <c r="I1764" t="s">
        <v>1077</v>
      </c>
      <c r="J1764" t="s">
        <v>1078</v>
      </c>
      <c r="K1764" t="s">
        <v>1079</v>
      </c>
      <c r="L1764">
        <v>1348</v>
      </c>
      <c r="N1764">
        <v>1009</v>
      </c>
      <c r="O1764" t="s">
        <v>78</v>
      </c>
      <c r="P1764" t="s">
        <v>78</v>
      </c>
      <c r="Q1764">
        <v>1000</v>
      </c>
      <c r="X1764">
        <v>0.04</v>
      </c>
      <c r="Y1764">
        <v>2606.9</v>
      </c>
      <c r="Z1764">
        <v>0</v>
      </c>
      <c r="AA1764">
        <v>0</v>
      </c>
      <c r="AB1764">
        <v>0</v>
      </c>
      <c r="AC1764">
        <v>0</v>
      </c>
      <c r="AD1764">
        <v>1</v>
      </c>
      <c r="AE1764">
        <v>0</v>
      </c>
      <c r="AF1764" t="s">
        <v>3</v>
      </c>
      <c r="AG1764">
        <v>0.04</v>
      </c>
      <c r="AH1764">
        <v>3</v>
      </c>
      <c r="AI1764">
        <v>-1</v>
      </c>
      <c r="AJ1764" t="s">
        <v>3</v>
      </c>
      <c r="AK1764">
        <v>4</v>
      </c>
      <c r="AL1764">
        <v>-104.27600000000001</v>
      </c>
      <c r="AM1764">
        <v>0</v>
      </c>
      <c r="AN1764">
        <v>0</v>
      </c>
      <c r="AO1764">
        <v>0</v>
      </c>
      <c r="AP1764">
        <v>0</v>
      </c>
      <c r="AQ1764">
        <v>0</v>
      </c>
      <c r="AR1764">
        <v>1</v>
      </c>
    </row>
    <row r="1765" spans="1:44" x14ac:dyDescent="0.2">
      <c r="A1765">
        <f>ROW(Source!A1949)</f>
        <v>1949</v>
      </c>
      <c r="B1765">
        <v>69736333</v>
      </c>
      <c r="C1765">
        <v>69736316</v>
      </c>
      <c r="D1765">
        <v>27371543</v>
      </c>
      <c r="E1765">
        <v>1</v>
      </c>
      <c r="F1765">
        <v>1</v>
      </c>
      <c r="G1765">
        <v>1</v>
      </c>
      <c r="H1765">
        <v>3</v>
      </c>
      <c r="I1765" t="s">
        <v>66</v>
      </c>
      <c r="J1765" t="s">
        <v>267</v>
      </c>
      <c r="K1765" t="s">
        <v>67</v>
      </c>
      <c r="L1765">
        <v>1346</v>
      </c>
      <c r="N1765">
        <v>1009</v>
      </c>
      <c r="O1765" t="s">
        <v>68</v>
      </c>
      <c r="P1765" t="s">
        <v>68</v>
      </c>
      <c r="Q1765">
        <v>1</v>
      </c>
      <c r="X1765">
        <v>0.5</v>
      </c>
      <c r="Y1765">
        <v>1.82</v>
      </c>
      <c r="Z1765">
        <v>0</v>
      </c>
      <c r="AA1765">
        <v>0</v>
      </c>
      <c r="AB1765">
        <v>0</v>
      </c>
      <c r="AC1765">
        <v>0</v>
      </c>
      <c r="AD1765">
        <v>1</v>
      </c>
      <c r="AE1765">
        <v>0</v>
      </c>
      <c r="AF1765" t="s">
        <v>3</v>
      </c>
      <c r="AG1765">
        <v>0.5</v>
      </c>
      <c r="AH1765">
        <v>2</v>
      </c>
      <c r="AI1765">
        <v>69736323</v>
      </c>
      <c r="AJ1765">
        <v>1719</v>
      </c>
      <c r="AK1765">
        <v>3</v>
      </c>
      <c r="AL1765">
        <v>-0.91</v>
      </c>
      <c r="AM1765">
        <v>0</v>
      </c>
      <c r="AN1765">
        <v>0</v>
      </c>
      <c r="AO1765">
        <v>0</v>
      </c>
      <c r="AP1765">
        <v>0</v>
      </c>
      <c r="AQ1765">
        <v>0</v>
      </c>
      <c r="AR1765">
        <v>1</v>
      </c>
    </row>
    <row r="1766" spans="1:44" x14ac:dyDescent="0.2">
      <c r="A1766">
        <f>ROW(Source!A1950)</f>
        <v>1950</v>
      </c>
      <c r="B1766">
        <v>69736325</v>
      </c>
      <c r="C1766">
        <v>69736316</v>
      </c>
      <c r="D1766">
        <v>27498374</v>
      </c>
      <c r="E1766">
        <v>1</v>
      </c>
      <c r="F1766">
        <v>1</v>
      </c>
      <c r="G1766">
        <v>1</v>
      </c>
      <c r="H1766">
        <v>1</v>
      </c>
      <c r="I1766" t="s">
        <v>1030</v>
      </c>
      <c r="J1766" t="s">
        <v>3</v>
      </c>
      <c r="K1766" t="s">
        <v>1031</v>
      </c>
      <c r="L1766">
        <v>1369</v>
      </c>
      <c r="N1766">
        <v>1013</v>
      </c>
      <c r="O1766" t="s">
        <v>974</v>
      </c>
      <c r="P1766" t="s">
        <v>974</v>
      </c>
      <c r="Q1766">
        <v>1</v>
      </c>
      <c r="X1766">
        <v>26.97</v>
      </c>
      <c r="Y1766">
        <v>0</v>
      </c>
      <c r="Z1766">
        <v>0</v>
      </c>
      <c r="AA1766">
        <v>0</v>
      </c>
      <c r="AB1766">
        <v>11.03</v>
      </c>
      <c r="AC1766">
        <v>0</v>
      </c>
      <c r="AD1766">
        <v>1</v>
      </c>
      <c r="AE1766">
        <v>1</v>
      </c>
      <c r="AF1766" t="s">
        <v>3</v>
      </c>
      <c r="AG1766">
        <v>26.97</v>
      </c>
      <c r="AH1766">
        <v>2</v>
      </c>
      <c r="AI1766">
        <v>69736317</v>
      </c>
      <c r="AJ1766">
        <v>1721</v>
      </c>
      <c r="AK1766">
        <v>0</v>
      </c>
      <c r="AL1766">
        <v>0</v>
      </c>
      <c r="AM1766">
        <v>0</v>
      </c>
      <c r="AN1766">
        <v>0</v>
      </c>
      <c r="AO1766">
        <v>0</v>
      </c>
      <c r="AP1766">
        <v>0</v>
      </c>
      <c r="AQ1766">
        <v>0</v>
      </c>
      <c r="AR1766">
        <v>0</v>
      </c>
    </row>
    <row r="1767" spans="1:44" x14ac:dyDescent="0.2">
      <c r="A1767">
        <f>ROW(Source!A1950)</f>
        <v>1950</v>
      </c>
      <c r="B1767">
        <v>69736326</v>
      </c>
      <c r="C1767">
        <v>69736316</v>
      </c>
      <c r="D1767">
        <v>121548</v>
      </c>
      <c r="E1767">
        <v>1</v>
      </c>
      <c r="F1767">
        <v>1</v>
      </c>
      <c r="G1767">
        <v>1</v>
      </c>
      <c r="H1767">
        <v>1</v>
      </c>
      <c r="I1767" t="s">
        <v>36</v>
      </c>
      <c r="J1767" t="s">
        <v>3</v>
      </c>
      <c r="K1767" t="s">
        <v>981</v>
      </c>
      <c r="L1767">
        <v>608254</v>
      </c>
      <c r="N1767">
        <v>1013</v>
      </c>
      <c r="O1767" t="s">
        <v>982</v>
      </c>
      <c r="P1767" t="s">
        <v>982</v>
      </c>
      <c r="Q1767">
        <v>1</v>
      </c>
      <c r="X1767">
        <v>0.03</v>
      </c>
      <c r="Y1767">
        <v>0</v>
      </c>
      <c r="Z1767">
        <v>0</v>
      </c>
      <c r="AA1767">
        <v>0</v>
      </c>
      <c r="AB1767">
        <v>0</v>
      </c>
      <c r="AC1767">
        <v>0</v>
      </c>
      <c r="AD1767">
        <v>1</v>
      </c>
      <c r="AE1767">
        <v>2</v>
      </c>
      <c r="AF1767" t="s">
        <v>3</v>
      </c>
      <c r="AG1767">
        <v>0.03</v>
      </c>
      <c r="AH1767">
        <v>2</v>
      </c>
      <c r="AI1767">
        <v>69736318</v>
      </c>
      <c r="AJ1767">
        <v>1722</v>
      </c>
      <c r="AK1767">
        <v>0</v>
      </c>
      <c r="AL1767">
        <v>0</v>
      </c>
      <c r="AM1767">
        <v>0</v>
      </c>
      <c r="AN1767">
        <v>0</v>
      </c>
      <c r="AO1767">
        <v>0</v>
      </c>
      <c r="AP1767">
        <v>0</v>
      </c>
      <c r="AQ1767">
        <v>0</v>
      </c>
      <c r="AR1767">
        <v>0</v>
      </c>
    </row>
    <row r="1768" spans="1:44" x14ac:dyDescent="0.2">
      <c r="A1768">
        <f>ROW(Source!A1950)</f>
        <v>1950</v>
      </c>
      <c r="B1768">
        <v>69736327</v>
      </c>
      <c r="C1768">
        <v>69736316</v>
      </c>
      <c r="D1768">
        <v>27439630</v>
      </c>
      <c r="E1768">
        <v>1</v>
      </c>
      <c r="F1768">
        <v>1</v>
      </c>
      <c r="G1768">
        <v>1</v>
      </c>
      <c r="H1768">
        <v>2</v>
      </c>
      <c r="I1768" t="s">
        <v>986</v>
      </c>
      <c r="J1768" t="s">
        <v>987</v>
      </c>
      <c r="K1768" t="s">
        <v>988</v>
      </c>
      <c r="L1768">
        <v>1368</v>
      </c>
      <c r="N1768">
        <v>1011</v>
      </c>
      <c r="O1768" t="s">
        <v>978</v>
      </c>
      <c r="P1768" t="s">
        <v>978</v>
      </c>
      <c r="Q1768">
        <v>1</v>
      </c>
      <c r="X1768">
        <v>0.03</v>
      </c>
      <c r="Y1768">
        <v>0</v>
      </c>
      <c r="Z1768">
        <v>31.27</v>
      </c>
      <c r="AA1768">
        <v>13.61</v>
      </c>
      <c r="AB1768">
        <v>0</v>
      </c>
      <c r="AC1768">
        <v>0</v>
      </c>
      <c r="AD1768">
        <v>1</v>
      </c>
      <c r="AE1768">
        <v>0</v>
      </c>
      <c r="AF1768" t="s">
        <v>3</v>
      </c>
      <c r="AG1768">
        <v>0.03</v>
      </c>
      <c r="AH1768">
        <v>2</v>
      </c>
      <c r="AI1768">
        <v>69736319</v>
      </c>
      <c r="AJ1768">
        <v>1723</v>
      </c>
      <c r="AK1768">
        <v>0</v>
      </c>
      <c r="AL1768">
        <v>0</v>
      </c>
      <c r="AM1768">
        <v>0</v>
      </c>
      <c r="AN1768">
        <v>0</v>
      </c>
      <c r="AO1768">
        <v>0</v>
      </c>
      <c r="AP1768">
        <v>0</v>
      </c>
      <c r="AQ1768">
        <v>0</v>
      </c>
      <c r="AR1768">
        <v>0</v>
      </c>
    </row>
    <row r="1769" spans="1:44" x14ac:dyDescent="0.2">
      <c r="A1769">
        <f>ROW(Source!A1950)</f>
        <v>1950</v>
      </c>
      <c r="B1769">
        <v>69736328</v>
      </c>
      <c r="C1769">
        <v>69736316</v>
      </c>
      <c r="D1769">
        <v>27440113</v>
      </c>
      <c r="E1769">
        <v>1</v>
      </c>
      <c r="F1769">
        <v>1</v>
      </c>
      <c r="G1769">
        <v>1</v>
      </c>
      <c r="H1769">
        <v>2</v>
      </c>
      <c r="I1769" t="s">
        <v>1032</v>
      </c>
      <c r="J1769" t="s">
        <v>1033</v>
      </c>
      <c r="K1769" t="s">
        <v>1034</v>
      </c>
      <c r="L1769">
        <v>1368</v>
      </c>
      <c r="N1769">
        <v>1011</v>
      </c>
      <c r="O1769" t="s">
        <v>978</v>
      </c>
      <c r="P1769" t="s">
        <v>978</v>
      </c>
      <c r="Q1769">
        <v>1</v>
      </c>
      <c r="X1769">
        <v>0.72</v>
      </c>
      <c r="Y1769">
        <v>0</v>
      </c>
      <c r="Z1769">
        <v>29.26</v>
      </c>
      <c r="AA1769">
        <v>0</v>
      </c>
      <c r="AB1769">
        <v>0</v>
      </c>
      <c r="AC1769">
        <v>0</v>
      </c>
      <c r="AD1769">
        <v>1</v>
      </c>
      <c r="AE1769">
        <v>0</v>
      </c>
      <c r="AF1769" t="s">
        <v>3</v>
      </c>
      <c r="AG1769">
        <v>0.72</v>
      </c>
      <c r="AH1769">
        <v>2</v>
      </c>
      <c r="AI1769">
        <v>69736320</v>
      </c>
      <c r="AJ1769">
        <v>1724</v>
      </c>
      <c r="AK1769">
        <v>0</v>
      </c>
      <c r="AL1769">
        <v>0</v>
      </c>
      <c r="AM1769">
        <v>0</v>
      </c>
      <c r="AN1769">
        <v>0</v>
      </c>
      <c r="AO1769">
        <v>0</v>
      </c>
      <c r="AP1769">
        <v>0</v>
      </c>
      <c r="AQ1769">
        <v>0</v>
      </c>
      <c r="AR1769">
        <v>0</v>
      </c>
    </row>
    <row r="1770" spans="1:44" x14ac:dyDescent="0.2">
      <c r="A1770">
        <f>ROW(Source!A1950)</f>
        <v>1950</v>
      </c>
      <c r="B1770">
        <v>69736329</v>
      </c>
      <c r="C1770">
        <v>69736316</v>
      </c>
      <c r="D1770">
        <v>27441197</v>
      </c>
      <c r="E1770">
        <v>1</v>
      </c>
      <c r="F1770">
        <v>1</v>
      </c>
      <c r="G1770">
        <v>1</v>
      </c>
      <c r="H1770">
        <v>2</v>
      </c>
      <c r="I1770" t="s">
        <v>1035</v>
      </c>
      <c r="J1770" t="s">
        <v>1036</v>
      </c>
      <c r="K1770" t="s">
        <v>1037</v>
      </c>
      <c r="L1770">
        <v>1368</v>
      </c>
      <c r="N1770">
        <v>1011</v>
      </c>
      <c r="O1770" t="s">
        <v>978</v>
      </c>
      <c r="P1770" t="s">
        <v>978</v>
      </c>
      <c r="Q1770">
        <v>1</v>
      </c>
      <c r="X1770">
        <v>0.25</v>
      </c>
      <c r="Y1770">
        <v>0</v>
      </c>
      <c r="Z1770">
        <v>2.7</v>
      </c>
      <c r="AA1770">
        <v>0</v>
      </c>
      <c r="AB1770">
        <v>0</v>
      </c>
      <c r="AC1770">
        <v>0</v>
      </c>
      <c r="AD1770">
        <v>1</v>
      </c>
      <c r="AE1770">
        <v>0</v>
      </c>
      <c r="AF1770" t="s">
        <v>3</v>
      </c>
      <c r="AG1770">
        <v>0.25</v>
      </c>
      <c r="AH1770">
        <v>2</v>
      </c>
      <c r="AI1770">
        <v>69736321</v>
      </c>
      <c r="AJ1770">
        <v>1725</v>
      </c>
      <c r="AK1770">
        <v>0</v>
      </c>
      <c r="AL1770">
        <v>0</v>
      </c>
      <c r="AM1770">
        <v>0</v>
      </c>
      <c r="AN1770">
        <v>0</v>
      </c>
      <c r="AO1770">
        <v>0</v>
      </c>
      <c r="AP1770">
        <v>0</v>
      </c>
      <c r="AQ1770">
        <v>0</v>
      </c>
      <c r="AR1770">
        <v>0</v>
      </c>
    </row>
    <row r="1771" spans="1:44" x14ac:dyDescent="0.2">
      <c r="A1771">
        <f>ROW(Source!A1950)</f>
        <v>1950</v>
      </c>
      <c r="B1771">
        <v>69736330</v>
      </c>
      <c r="C1771">
        <v>69736316</v>
      </c>
      <c r="D1771">
        <v>27441327</v>
      </c>
      <c r="E1771">
        <v>1</v>
      </c>
      <c r="F1771">
        <v>1</v>
      </c>
      <c r="G1771">
        <v>1</v>
      </c>
      <c r="H1771">
        <v>2</v>
      </c>
      <c r="I1771" t="s">
        <v>975</v>
      </c>
      <c r="J1771" t="s">
        <v>976</v>
      </c>
      <c r="K1771" t="s">
        <v>977</v>
      </c>
      <c r="L1771">
        <v>1368</v>
      </c>
      <c r="N1771">
        <v>1011</v>
      </c>
      <c r="O1771" t="s">
        <v>978</v>
      </c>
      <c r="P1771" t="s">
        <v>978</v>
      </c>
      <c r="Q1771">
        <v>1</v>
      </c>
      <c r="X1771">
        <v>0.04</v>
      </c>
      <c r="Y1771">
        <v>0</v>
      </c>
      <c r="Z1771">
        <v>93.37</v>
      </c>
      <c r="AA1771">
        <v>11.69</v>
      </c>
      <c r="AB1771">
        <v>0</v>
      </c>
      <c r="AC1771">
        <v>0</v>
      </c>
      <c r="AD1771">
        <v>1</v>
      </c>
      <c r="AE1771">
        <v>0</v>
      </c>
      <c r="AF1771" t="s">
        <v>3</v>
      </c>
      <c r="AG1771">
        <v>0.04</v>
      </c>
      <c r="AH1771">
        <v>2</v>
      </c>
      <c r="AI1771">
        <v>69736322</v>
      </c>
      <c r="AJ1771">
        <v>1726</v>
      </c>
      <c r="AK1771">
        <v>0</v>
      </c>
      <c r="AL1771">
        <v>0</v>
      </c>
      <c r="AM1771">
        <v>0</v>
      </c>
      <c r="AN1771">
        <v>0</v>
      </c>
      <c r="AO1771">
        <v>0</v>
      </c>
      <c r="AP1771">
        <v>0</v>
      </c>
      <c r="AQ1771">
        <v>0</v>
      </c>
      <c r="AR1771">
        <v>0</v>
      </c>
    </row>
    <row r="1772" spans="1:44" x14ac:dyDescent="0.2">
      <c r="A1772">
        <f>ROW(Source!A1950)</f>
        <v>1950</v>
      </c>
      <c r="B1772">
        <v>69736331</v>
      </c>
      <c r="C1772">
        <v>69736316</v>
      </c>
      <c r="D1772">
        <v>27372116</v>
      </c>
      <c r="E1772">
        <v>1</v>
      </c>
      <c r="F1772">
        <v>1</v>
      </c>
      <c r="G1772">
        <v>1</v>
      </c>
      <c r="H1772">
        <v>3</v>
      </c>
      <c r="I1772" t="s">
        <v>414</v>
      </c>
      <c r="J1772" t="s">
        <v>1076</v>
      </c>
      <c r="K1772" t="s">
        <v>415</v>
      </c>
      <c r="L1772">
        <v>1348</v>
      </c>
      <c r="N1772">
        <v>1009</v>
      </c>
      <c r="O1772" t="s">
        <v>78</v>
      </c>
      <c r="P1772" t="s">
        <v>78</v>
      </c>
      <c r="Q1772">
        <v>1000</v>
      </c>
      <c r="X1772">
        <v>0.02</v>
      </c>
      <c r="Y1772">
        <v>1391.4</v>
      </c>
      <c r="Z1772">
        <v>0</v>
      </c>
      <c r="AA1772">
        <v>0</v>
      </c>
      <c r="AB1772">
        <v>0</v>
      </c>
      <c r="AC1772">
        <v>0</v>
      </c>
      <c r="AD1772">
        <v>1</v>
      </c>
      <c r="AE1772">
        <v>0</v>
      </c>
      <c r="AF1772" t="s">
        <v>3</v>
      </c>
      <c r="AG1772">
        <v>0.02</v>
      </c>
      <c r="AH1772">
        <v>3</v>
      </c>
      <c r="AI1772">
        <v>-1</v>
      </c>
      <c r="AJ1772" t="s">
        <v>3</v>
      </c>
      <c r="AK1772">
        <v>4</v>
      </c>
      <c r="AL1772">
        <v>-27.828000000000003</v>
      </c>
      <c r="AM1772">
        <v>0</v>
      </c>
      <c r="AN1772">
        <v>0</v>
      </c>
      <c r="AO1772">
        <v>0</v>
      </c>
      <c r="AP1772">
        <v>0</v>
      </c>
      <c r="AQ1772">
        <v>0</v>
      </c>
      <c r="AR1772">
        <v>1</v>
      </c>
    </row>
    <row r="1773" spans="1:44" x14ac:dyDescent="0.2">
      <c r="A1773">
        <f>ROW(Source!A1950)</f>
        <v>1950</v>
      </c>
      <c r="B1773">
        <v>69736332</v>
      </c>
      <c r="C1773">
        <v>69736316</v>
      </c>
      <c r="D1773">
        <v>27371036</v>
      </c>
      <c r="E1773">
        <v>1</v>
      </c>
      <c r="F1773">
        <v>1</v>
      </c>
      <c r="G1773">
        <v>1</v>
      </c>
      <c r="H1773">
        <v>3</v>
      </c>
      <c r="I1773" t="s">
        <v>1077</v>
      </c>
      <c r="J1773" t="s">
        <v>1078</v>
      </c>
      <c r="K1773" t="s">
        <v>1079</v>
      </c>
      <c r="L1773">
        <v>1348</v>
      </c>
      <c r="N1773">
        <v>1009</v>
      </c>
      <c r="O1773" t="s">
        <v>78</v>
      </c>
      <c r="P1773" t="s">
        <v>78</v>
      </c>
      <c r="Q1773">
        <v>1000</v>
      </c>
      <c r="X1773">
        <v>0.04</v>
      </c>
      <c r="Y1773">
        <v>2606.9</v>
      </c>
      <c r="Z1773">
        <v>0</v>
      </c>
      <c r="AA1773">
        <v>0</v>
      </c>
      <c r="AB1773">
        <v>0</v>
      </c>
      <c r="AC1773">
        <v>0</v>
      </c>
      <c r="AD1773">
        <v>1</v>
      </c>
      <c r="AE1773">
        <v>0</v>
      </c>
      <c r="AF1773" t="s">
        <v>3</v>
      </c>
      <c r="AG1773">
        <v>0.04</v>
      </c>
      <c r="AH1773">
        <v>3</v>
      </c>
      <c r="AI1773">
        <v>-1</v>
      </c>
      <c r="AJ1773" t="s">
        <v>3</v>
      </c>
      <c r="AK1773">
        <v>4</v>
      </c>
      <c r="AL1773">
        <v>-104.27600000000001</v>
      </c>
      <c r="AM1773">
        <v>0</v>
      </c>
      <c r="AN1773">
        <v>0</v>
      </c>
      <c r="AO1773">
        <v>0</v>
      </c>
      <c r="AP1773">
        <v>0</v>
      </c>
      <c r="AQ1773">
        <v>0</v>
      </c>
      <c r="AR1773">
        <v>1</v>
      </c>
    </row>
    <row r="1774" spans="1:44" x14ac:dyDescent="0.2">
      <c r="A1774">
        <f>ROW(Source!A1950)</f>
        <v>1950</v>
      </c>
      <c r="B1774">
        <v>69736333</v>
      </c>
      <c r="C1774">
        <v>69736316</v>
      </c>
      <c r="D1774">
        <v>27371543</v>
      </c>
      <c r="E1774">
        <v>1</v>
      </c>
      <c r="F1774">
        <v>1</v>
      </c>
      <c r="G1774">
        <v>1</v>
      </c>
      <c r="H1774">
        <v>3</v>
      </c>
      <c r="I1774" t="s">
        <v>66</v>
      </c>
      <c r="J1774" t="s">
        <v>267</v>
      </c>
      <c r="K1774" t="s">
        <v>67</v>
      </c>
      <c r="L1774">
        <v>1346</v>
      </c>
      <c r="N1774">
        <v>1009</v>
      </c>
      <c r="O1774" t="s">
        <v>68</v>
      </c>
      <c r="P1774" t="s">
        <v>68</v>
      </c>
      <c r="Q1774">
        <v>1</v>
      </c>
      <c r="X1774">
        <v>0.5</v>
      </c>
      <c r="Y1774">
        <v>1.82</v>
      </c>
      <c r="Z1774">
        <v>0</v>
      </c>
      <c r="AA1774">
        <v>0</v>
      </c>
      <c r="AB1774">
        <v>0</v>
      </c>
      <c r="AC1774">
        <v>0</v>
      </c>
      <c r="AD1774">
        <v>1</v>
      </c>
      <c r="AE1774">
        <v>0</v>
      </c>
      <c r="AF1774" t="s">
        <v>3</v>
      </c>
      <c r="AG1774">
        <v>0.5</v>
      </c>
      <c r="AH1774">
        <v>2</v>
      </c>
      <c r="AI1774">
        <v>69736323</v>
      </c>
      <c r="AJ1774">
        <v>1727</v>
      </c>
      <c r="AK1774">
        <v>3</v>
      </c>
      <c r="AL1774">
        <v>-0.91</v>
      </c>
      <c r="AM1774">
        <v>0</v>
      </c>
      <c r="AN1774">
        <v>0</v>
      </c>
      <c r="AO1774">
        <v>0</v>
      </c>
      <c r="AP1774">
        <v>0</v>
      </c>
      <c r="AQ1774">
        <v>0</v>
      </c>
      <c r="AR1774">
        <v>1</v>
      </c>
    </row>
    <row r="1775" spans="1:44" x14ac:dyDescent="0.2">
      <c r="A1775">
        <f>ROW(Source!A1955)</f>
        <v>1955</v>
      </c>
      <c r="B1775">
        <v>69736348</v>
      </c>
      <c r="C1775">
        <v>69736336</v>
      </c>
      <c r="D1775">
        <v>27501160</v>
      </c>
      <c r="E1775">
        <v>1</v>
      </c>
      <c r="F1775">
        <v>1</v>
      </c>
      <c r="G1775">
        <v>1</v>
      </c>
      <c r="H1775">
        <v>1</v>
      </c>
      <c r="I1775" t="s">
        <v>1038</v>
      </c>
      <c r="J1775" t="s">
        <v>3</v>
      </c>
      <c r="K1775" t="s">
        <v>1039</v>
      </c>
      <c r="L1775">
        <v>1369</v>
      </c>
      <c r="N1775">
        <v>1013</v>
      </c>
      <c r="O1775" t="s">
        <v>974</v>
      </c>
      <c r="P1775" t="s">
        <v>974</v>
      </c>
      <c r="Q1775">
        <v>1</v>
      </c>
      <c r="X1775">
        <v>46.18</v>
      </c>
      <c r="Y1775">
        <v>0</v>
      </c>
      <c r="Z1775">
        <v>0</v>
      </c>
      <c r="AA1775">
        <v>0</v>
      </c>
      <c r="AB1775">
        <v>11.37</v>
      </c>
      <c r="AC1775">
        <v>0</v>
      </c>
      <c r="AD1775">
        <v>1</v>
      </c>
      <c r="AE1775">
        <v>1</v>
      </c>
      <c r="AF1775" t="s">
        <v>3</v>
      </c>
      <c r="AG1775">
        <v>46.18</v>
      </c>
      <c r="AH1775">
        <v>2</v>
      </c>
      <c r="AI1775">
        <v>69736337</v>
      </c>
      <c r="AJ1775">
        <v>1729</v>
      </c>
      <c r="AK1775">
        <v>0</v>
      </c>
      <c r="AL1775">
        <v>0</v>
      </c>
      <c r="AM1775">
        <v>0</v>
      </c>
      <c r="AN1775">
        <v>0</v>
      </c>
      <c r="AO1775">
        <v>0</v>
      </c>
      <c r="AP1775">
        <v>0</v>
      </c>
      <c r="AQ1775">
        <v>0</v>
      </c>
      <c r="AR1775">
        <v>0</v>
      </c>
    </row>
    <row r="1776" spans="1:44" x14ac:dyDescent="0.2">
      <c r="A1776">
        <f>ROW(Source!A1955)</f>
        <v>1955</v>
      </c>
      <c r="B1776">
        <v>69736349</v>
      </c>
      <c r="C1776">
        <v>69736336</v>
      </c>
      <c r="D1776">
        <v>121548</v>
      </c>
      <c r="E1776">
        <v>1</v>
      </c>
      <c r="F1776">
        <v>1</v>
      </c>
      <c r="G1776">
        <v>1</v>
      </c>
      <c r="H1776">
        <v>1</v>
      </c>
      <c r="I1776" t="s">
        <v>36</v>
      </c>
      <c r="J1776" t="s">
        <v>3</v>
      </c>
      <c r="K1776" t="s">
        <v>981</v>
      </c>
      <c r="L1776">
        <v>608254</v>
      </c>
      <c r="N1776">
        <v>1013</v>
      </c>
      <c r="O1776" t="s">
        <v>982</v>
      </c>
      <c r="P1776" t="s">
        <v>982</v>
      </c>
      <c r="Q1776">
        <v>1</v>
      </c>
      <c r="X1776">
        <v>0.39</v>
      </c>
      <c r="Y1776">
        <v>0</v>
      </c>
      <c r="Z1776">
        <v>0</v>
      </c>
      <c r="AA1776">
        <v>0</v>
      </c>
      <c r="AB1776">
        <v>0</v>
      </c>
      <c r="AC1776">
        <v>0</v>
      </c>
      <c r="AD1776">
        <v>1</v>
      </c>
      <c r="AE1776">
        <v>2</v>
      </c>
      <c r="AF1776" t="s">
        <v>3</v>
      </c>
      <c r="AG1776">
        <v>0.39</v>
      </c>
      <c r="AH1776">
        <v>2</v>
      </c>
      <c r="AI1776">
        <v>69736338</v>
      </c>
      <c r="AJ1776">
        <v>1730</v>
      </c>
      <c r="AK1776">
        <v>0</v>
      </c>
      <c r="AL1776">
        <v>0</v>
      </c>
      <c r="AM1776">
        <v>0</v>
      </c>
      <c r="AN1776">
        <v>0</v>
      </c>
      <c r="AO1776">
        <v>0</v>
      </c>
      <c r="AP1776">
        <v>0</v>
      </c>
      <c r="AQ1776">
        <v>0</v>
      </c>
      <c r="AR1776">
        <v>0</v>
      </c>
    </row>
    <row r="1777" spans="1:44" x14ac:dyDescent="0.2">
      <c r="A1777">
        <f>ROW(Source!A1955)</f>
        <v>1955</v>
      </c>
      <c r="B1777">
        <v>69736350</v>
      </c>
      <c r="C1777">
        <v>69736336</v>
      </c>
      <c r="D1777">
        <v>27439630</v>
      </c>
      <c r="E1777">
        <v>1</v>
      </c>
      <c r="F1777">
        <v>1</v>
      </c>
      <c r="G1777">
        <v>1</v>
      </c>
      <c r="H1777">
        <v>2</v>
      </c>
      <c r="I1777" t="s">
        <v>986</v>
      </c>
      <c r="J1777" t="s">
        <v>987</v>
      </c>
      <c r="K1777" t="s">
        <v>988</v>
      </c>
      <c r="L1777">
        <v>1368</v>
      </c>
      <c r="N1777">
        <v>1011</v>
      </c>
      <c r="O1777" t="s">
        <v>978</v>
      </c>
      <c r="P1777" t="s">
        <v>978</v>
      </c>
      <c r="Q1777">
        <v>1</v>
      </c>
      <c r="X1777">
        <v>0.39</v>
      </c>
      <c r="Y1777">
        <v>0</v>
      </c>
      <c r="Z1777">
        <v>31.27</v>
      </c>
      <c r="AA1777">
        <v>13.61</v>
      </c>
      <c r="AB1777">
        <v>0</v>
      </c>
      <c r="AC1777">
        <v>0</v>
      </c>
      <c r="AD1777">
        <v>1</v>
      </c>
      <c r="AE1777">
        <v>0</v>
      </c>
      <c r="AF1777" t="s">
        <v>3</v>
      </c>
      <c r="AG1777">
        <v>0.39</v>
      </c>
      <c r="AH1777">
        <v>2</v>
      </c>
      <c r="AI1777">
        <v>69736339</v>
      </c>
      <c r="AJ1777">
        <v>1731</v>
      </c>
      <c r="AK1777">
        <v>0</v>
      </c>
      <c r="AL1777">
        <v>0</v>
      </c>
      <c r="AM1777">
        <v>0</v>
      </c>
      <c r="AN1777">
        <v>0</v>
      </c>
      <c r="AO1777">
        <v>0</v>
      </c>
      <c r="AP1777">
        <v>0</v>
      </c>
      <c r="AQ1777">
        <v>0</v>
      </c>
      <c r="AR1777">
        <v>0</v>
      </c>
    </row>
    <row r="1778" spans="1:44" x14ac:dyDescent="0.2">
      <c r="A1778">
        <f>ROW(Source!A1955)</f>
        <v>1955</v>
      </c>
      <c r="B1778">
        <v>69736351</v>
      </c>
      <c r="C1778">
        <v>69736336</v>
      </c>
      <c r="D1778">
        <v>27440113</v>
      </c>
      <c r="E1778">
        <v>1</v>
      </c>
      <c r="F1778">
        <v>1</v>
      </c>
      <c r="G1778">
        <v>1</v>
      </c>
      <c r="H1778">
        <v>2</v>
      </c>
      <c r="I1778" t="s">
        <v>1032</v>
      </c>
      <c r="J1778" t="s">
        <v>1033</v>
      </c>
      <c r="K1778" t="s">
        <v>1034</v>
      </c>
      <c r="L1778">
        <v>1368</v>
      </c>
      <c r="N1778">
        <v>1011</v>
      </c>
      <c r="O1778" t="s">
        <v>978</v>
      </c>
      <c r="P1778" t="s">
        <v>978</v>
      </c>
      <c r="Q1778">
        <v>1</v>
      </c>
      <c r="X1778">
        <v>8.0500000000000007</v>
      </c>
      <c r="Y1778">
        <v>0</v>
      </c>
      <c r="Z1778">
        <v>29.26</v>
      </c>
      <c r="AA1778">
        <v>0</v>
      </c>
      <c r="AB1778">
        <v>0</v>
      </c>
      <c r="AC1778">
        <v>0</v>
      </c>
      <c r="AD1778">
        <v>1</v>
      </c>
      <c r="AE1778">
        <v>0</v>
      </c>
      <c r="AF1778" t="s">
        <v>3</v>
      </c>
      <c r="AG1778">
        <v>8.0500000000000007</v>
      </c>
      <c r="AH1778">
        <v>2</v>
      </c>
      <c r="AI1778">
        <v>69736340</v>
      </c>
      <c r="AJ1778">
        <v>1732</v>
      </c>
      <c r="AK1778">
        <v>0</v>
      </c>
      <c r="AL1778">
        <v>0</v>
      </c>
      <c r="AM1778">
        <v>0</v>
      </c>
      <c r="AN1778">
        <v>0</v>
      </c>
      <c r="AO1778">
        <v>0</v>
      </c>
      <c r="AP1778">
        <v>0</v>
      </c>
      <c r="AQ1778">
        <v>0</v>
      </c>
      <c r="AR1778">
        <v>0</v>
      </c>
    </row>
    <row r="1779" spans="1:44" x14ac:dyDescent="0.2">
      <c r="A1779">
        <f>ROW(Source!A1955)</f>
        <v>1955</v>
      </c>
      <c r="B1779">
        <v>69736352</v>
      </c>
      <c r="C1779">
        <v>69736336</v>
      </c>
      <c r="D1779">
        <v>27441197</v>
      </c>
      <c r="E1779">
        <v>1</v>
      </c>
      <c r="F1779">
        <v>1</v>
      </c>
      <c r="G1779">
        <v>1</v>
      </c>
      <c r="H1779">
        <v>2</v>
      </c>
      <c r="I1779" t="s">
        <v>1035</v>
      </c>
      <c r="J1779" t="s">
        <v>1036</v>
      </c>
      <c r="K1779" t="s">
        <v>1037</v>
      </c>
      <c r="L1779">
        <v>1368</v>
      </c>
      <c r="N1779">
        <v>1011</v>
      </c>
      <c r="O1779" t="s">
        <v>978</v>
      </c>
      <c r="P1779" t="s">
        <v>978</v>
      </c>
      <c r="Q1779">
        <v>1</v>
      </c>
      <c r="X1779">
        <v>6</v>
      </c>
      <c r="Y1779">
        <v>0</v>
      </c>
      <c r="Z1779">
        <v>2.7</v>
      </c>
      <c r="AA1779">
        <v>0</v>
      </c>
      <c r="AB1779">
        <v>0</v>
      </c>
      <c r="AC1779">
        <v>0</v>
      </c>
      <c r="AD1779">
        <v>1</v>
      </c>
      <c r="AE1779">
        <v>0</v>
      </c>
      <c r="AF1779" t="s">
        <v>3</v>
      </c>
      <c r="AG1779">
        <v>6</v>
      </c>
      <c r="AH1779">
        <v>2</v>
      </c>
      <c r="AI1779">
        <v>69736341</v>
      </c>
      <c r="AJ1779">
        <v>1733</v>
      </c>
      <c r="AK1779">
        <v>0</v>
      </c>
      <c r="AL1779">
        <v>0</v>
      </c>
      <c r="AM1779">
        <v>0</v>
      </c>
      <c r="AN1779">
        <v>0</v>
      </c>
      <c r="AO1779">
        <v>0</v>
      </c>
      <c r="AP1779">
        <v>0</v>
      </c>
      <c r="AQ1779">
        <v>0</v>
      </c>
      <c r="AR1779">
        <v>0</v>
      </c>
    </row>
    <row r="1780" spans="1:44" x14ac:dyDescent="0.2">
      <c r="A1780">
        <f>ROW(Source!A1955)</f>
        <v>1955</v>
      </c>
      <c r="B1780">
        <v>69736353</v>
      </c>
      <c r="C1780">
        <v>69736336</v>
      </c>
      <c r="D1780">
        <v>27441327</v>
      </c>
      <c r="E1780">
        <v>1</v>
      </c>
      <c r="F1780">
        <v>1</v>
      </c>
      <c r="G1780">
        <v>1</v>
      </c>
      <c r="H1780">
        <v>2</v>
      </c>
      <c r="I1780" t="s">
        <v>975</v>
      </c>
      <c r="J1780" t="s">
        <v>976</v>
      </c>
      <c r="K1780" t="s">
        <v>977</v>
      </c>
      <c r="L1780">
        <v>1368</v>
      </c>
      <c r="N1780">
        <v>1011</v>
      </c>
      <c r="O1780" t="s">
        <v>978</v>
      </c>
      <c r="P1780" t="s">
        <v>978</v>
      </c>
      <c r="Q1780">
        <v>1</v>
      </c>
      <c r="X1780">
        <v>0.59</v>
      </c>
      <c r="Y1780">
        <v>0</v>
      </c>
      <c r="Z1780">
        <v>93.37</v>
      </c>
      <c r="AA1780">
        <v>11.69</v>
      </c>
      <c r="AB1780">
        <v>0</v>
      </c>
      <c r="AC1780">
        <v>0</v>
      </c>
      <c r="AD1780">
        <v>1</v>
      </c>
      <c r="AE1780">
        <v>0</v>
      </c>
      <c r="AF1780" t="s">
        <v>3</v>
      </c>
      <c r="AG1780">
        <v>0.59</v>
      </c>
      <c r="AH1780">
        <v>2</v>
      </c>
      <c r="AI1780">
        <v>69736342</v>
      </c>
      <c r="AJ1780">
        <v>1734</v>
      </c>
      <c r="AK1780">
        <v>0</v>
      </c>
      <c r="AL1780">
        <v>0</v>
      </c>
      <c r="AM1780">
        <v>0</v>
      </c>
      <c r="AN1780">
        <v>0</v>
      </c>
      <c r="AO1780">
        <v>0</v>
      </c>
      <c r="AP1780">
        <v>0</v>
      </c>
      <c r="AQ1780">
        <v>0</v>
      </c>
      <c r="AR1780">
        <v>0</v>
      </c>
    </row>
    <row r="1781" spans="1:44" x14ac:dyDescent="0.2">
      <c r="A1781">
        <f>ROW(Source!A1955)</f>
        <v>1955</v>
      </c>
      <c r="B1781">
        <v>69736354</v>
      </c>
      <c r="C1781">
        <v>69736336</v>
      </c>
      <c r="D1781">
        <v>27370860</v>
      </c>
      <c r="E1781">
        <v>1</v>
      </c>
      <c r="F1781">
        <v>1</v>
      </c>
      <c r="G1781">
        <v>1</v>
      </c>
      <c r="H1781">
        <v>3</v>
      </c>
      <c r="I1781" t="s">
        <v>1080</v>
      </c>
      <c r="J1781" t="s">
        <v>1081</v>
      </c>
      <c r="K1781" t="s">
        <v>1082</v>
      </c>
      <c r="L1781">
        <v>1348</v>
      </c>
      <c r="N1781">
        <v>1009</v>
      </c>
      <c r="O1781" t="s">
        <v>78</v>
      </c>
      <c r="P1781" t="s">
        <v>78</v>
      </c>
      <c r="Q1781">
        <v>1000</v>
      </c>
      <c r="X1781">
        <v>1.4E-2</v>
      </c>
      <c r="Y1781">
        <v>1083.3800000000001</v>
      </c>
      <c r="Z1781">
        <v>0</v>
      </c>
      <c r="AA1781">
        <v>0</v>
      </c>
      <c r="AB1781">
        <v>0</v>
      </c>
      <c r="AC1781">
        <v>0</v>
      </c>
      <c r="AD1781">
        <v>1</v>
      </c>
      <c r="AE1781">
        <v>0</v>
      </c>
      <c r="AF1781" t="s">
        <v>3</v>
      </c>
      <c r="AG1781">
        <v>1.4E-2</v>
      </c>
      <c r="AH1781">
        <v>3</v>
      </c>
      <c r="AI1781">
        <v>-1</v>
      </c>
      <c r="AJ1781" t="s">
        <v>3</v>
      </c>
      <c r="AK1781">
        <v>4</v>
      </c>
      <c r="AL1781">
        <v>-15.167320000000002</v>
      </c>
      <c r="AM1781">
        <v>0</v>
      </c>
      <c r="AN1781">
        <v>0</v>
      </c>
      <c r="AO1781">
        <v>0</v>
      </c>
      <c r="AP1781">
        <v>0</v>
      </c>
      <c r="AQ1781">
        <v>0</v>
      </c>
      <c r="AR1781">
        <v>1</v>
      </c>
    </row>
    <row r="1782" spans="1:44" x14ac:dyDescent="0.2">
      <c r="A1782">
        <f>ROW(Source!A1955)</f>
        <v>1955</v>
      </c>
      <c r="B1782">
        <v>69736355</v>
      </c>
      <c r="C1782">
        <v>69736336</v>
      </c>
      <c r="D1782">
        <v>27372116</v>
      </c>
      <c r="E1782">
        <v>1</v>
      </c>
      <c r="F1782">
        <v>1</v>
      </c>
      <c r="G1782">
        <v>1</v>
      </c>
      <c r="H1782">
        <v>3</v>
      </c>
      <c r="I1782" t="s">
        <v>414</v>
      </c>
      <c r="J1782" t="s">
        <v>1076</v>
      </c>
      <c r="K1782" t="s">
        <v>415</v>
      </c>
      <c r="L1782">
        <v>1348</v>
      </c>
      <c r="N1782">
        <v>1009</v>
      </c>
      <c r="O1782" t="s">
        <v>78</v>
      </c>
      <c r="P1782" t="s">
        <v>78</v>
      </c>
      <c r="Q1782">
        <v>1000</v>
      </c>
      <c r="X1782">
        <v>0.28899999999999998</v>
      </c>
      <c r="Y1782">
        <v>1391.4</v>
      </c>
      <c r="Z1782">
        <v>0</v>
      </c>
      <c r="AA1782">
        <v>0</v>
      </c>
      <c r="AB1782">
        <v>0</v>
      </c>
      <c r="AC1782">
        <v>0</v>
      </c>
      <c r="AD1782">
        <v>1</v>
      </c>
      <c r="AE1782">
        <v>0</v>
      </c>
      <c r="AF1782" t="s">
        <v>3</v>
      </c>
      <c r="AG1782">
        <v>0.28899999999999998</v>
      </c>
      <c r="AH1782">
        <v>2</v>
      </c>
      <c r="AI1782">
        <v>69736343</v>
      </c>
      <c r="AJ1782">
        <v>1735</v>
      </c>
      <c r="AK1782">
        <v>3</v>
      </c>
      <c r="AL1782">
        <v>-402.1146</v>
      </c>
      <c r="AM1782">
        <v>0</v>
      </c>
      <c r="AN1782">
        <v>0</v>
      </c>
      <c r="AO1782">
        <v>0</v>
      </c>
      <c r="AP1782">
        <v>0</v>
      </c>
      <c r="AQ1782">
        <v>0</v>
      </c>
      <c r="AR1782">
        <v>1</v>
      </c>
    </row>
    <row r="1783" spans="1:44" x14ac:dyDescent="0.2">
      <c r="A1783">
        <f>ROW(Source!A1955)</f>
        <v>1955</v>
      </c>
      <c r="B1783">
        <v>69736356</v>
      </c>
      <c r="C1783">
        <v>69736336</v>
      </c>
      <c r="D1783">
        <v>27372117</v>
      </c>
      <c r="E1783">
        <v>1</v>
      </c>
      <c r="F1783">
        <v>1</v>
      </c>
      <c r="G1783">
        <v>1</v>
      </c>
      <c r="H1783">
        <v>3</v>
      </c>
      <c r="I1783" t="s">
        <v>419</v>
      </c>
      <c r="J1783" t="s">
        <v>1083</v>
      </c>
      <c r="K1783" t="s">
        <v>420</v>
      </c>
      <c r="L1783">
        <v>1348</v>
      </c>
      <c r="N1783">
        <v>1009</v>
      </c>
      <c r="O1783" t="s">
        <v>78</v>
      </c>
      <c r="P1783" t="s">
        <v>78</v>
      </c>
      <c r="Q1783">
        <v>1000</v>
      </c>
      <c r="X1783">
        <v>5.7000000000000002E-2</v>
      </c>
      <c r="Y1783">
        <v>1534.65</v>
      </c>
      <c r="Z1783">
        <v>0</v>
      </c>
      <c r="AA1783">
        <v>0</v>
      </c>
      <c r="AB1783">
        <v>0</v>
      </c>
      <c r="AC1783">
        <v>0</v>
      </c>
      <c r="AD1783">
        <v>1</v>
      </c>
      <c r="AE1783">
        <v>0</v>
      </c>
      <c r="AF1783" t="s">
        <v>3</v>
      </c>
      <c r="AG1783">
        <v>5.7000000000000002E-2</v>
      </c>
      <c r="AH1783">
        <v>2</v>
      </c>
      <c r="AI1783">
        <v>69736344</v>
      </c>
      <c r="AJ1783">
        <v>1736</v>
      </c>
      <c r="AK1783">
        <v>3</v>
      </c>
      <c r="AL1783">
        <v>-87.47505000000001</v>
      </c>
      <c r="AM1783">
        <v>0</v>
      </c>
      <c r="AN1783">
        <v>0</v>
      </c>
      <c r="AO1783">
        <v>0</v>
      </c>
      <c r="AP1783">
        <v>0</v>
      </c>
      <c r="AQ1783">
        <v>0</v>
      </c>
      <c r="AR1783">
        <v>1</v>
      </c>
    </row>
    <row r="1784" spans="1:44" x14ac:dyDescent="0.2">
      <c r="A1784">
        <f>ROW(Source!A1955)</f>
        <v>1955</v>
      </c>
      <c r="B1784">
        <v>69736357</v>
      </c>
      <c r="C1784">
        <v>69736336</v>
      </c>
      <c r="D1784">
        <v>27373116</v>
      </c>
      <c r="E1784">
        <v>1</v>
      </c>
      <c r="F1784">
        <v>1</v>
      </c>
      <c r="G1784">
        <v>1</v>
      </c>
      <c r="H1784">
        <v>3</v>
      </c>
      <c r="I1784" t="s">
        <v>423</v>
      </c>
      <c r="J1784" t="s">
        <v>1084</v>
      </c>
      <c r="K1784" t="s">
        <v>1085</v>
      </c>
      <c r="L1784">
        <v>1327</v>
      </c>
      <c r="N1784">
        <v>1005</v>
      </c>
      <c r="O1784" t="s">
        <v>56</v>
      </c>
      <c r="P1784" t="s">
        <v>56</v>
      </c>
      <c r="Q1784">
        <v>1</v>
      </c>
      <c r="X1784">
        <v>116</v>
      </c>
      <c r="Y1784">
        <v>5.29</v>
      </c>
      <c r="Z1784">
        <v>0</v>
      </c>
      <c r="AA1784">
        <v>0</v>
      </c>
      <c r="AB1784">
        <v>0</v>
      </c>
      <c r="AC1784">
        <v>0</v>
      </c>
      <c r="AD1784">
        <v>1</v>
      </c>
      <c r="AE1784">
        <v>0</v>
      </c>
      <c r="AF1784" t="s">
        <v>3</v>
      </c>
      <c r="AG1784">
        <v>116</v>
      </c>
      <c r="AH1784">
        <v>2</v>
      </c>
      <c r="AI1784">
        <v>69736345</v>
      </c>
      <c r="AJ1784">
        <v>1737</v>
      </c>
      <c r="AK1784">
        <v>3</v>
      </c>
      <c r="AL1784">
        <v>-613.64</v>
      </c>
      <c r="AM1784">
        <v>0</v>
      </c>
      <c r="AN1784">
        <v>0</v>
      </c>
      <c r="AO1784">
        <v>0</v>
      </c>
      <c r="AP1784">
        <v>0</v>
      </c>
      <c r="AQ1784">
        <v>0</v>
      </c>
      <c r="AR1784">
        <v>1</v>
      </c>
    </row>
    <row r="1785" spans="1:44" x14ac:dyDescent="0.2">
      <c r="A1785">
        <f>ROW(Source!A1955)</f>
        <v>1955</v>
      </c>
      <c r="B1785">
        <v>69736358</v>
      </c>
      <c r="C1785">
        <v>69736336</v>
      </c>
      <c r="D1785">
        <v>27371032</v>
      </c>
      <c r="E1785">
        <v>1</v>
      </c>
      <c r="F1785">
        <v>1</v>
      </c>
      <c r="G1785">
        <v>1</v>
      </c>
      <c r="H1785">
        <v>3</v>
      </c>
      <c r="I1785" t="s">
        <v>428</v>
      </c>
      <c r="J1785" t="s">
        <v>1086</v>
      </c>
      <c r="K1785" t="s">
        <v>429</v>
      </c>
      <c r="L1785">
        <v>1348</v>
      </c>
      <c r="N1785">
        <v>1009</v>
      </c>
      <c r="O1785" t="s">
        <v>78</v>
      </c>
      <c r="P1785" t="s">
        <v>78</v>
      </c>
      <c r="Q1785">
        <v>1000</v>
      </c>
      <c r="X1785">
        <v>9.5000000000000001E-2</v>
      </c>
      <c r="Y1785">
        <v>5646.9</v>
      </c>
      <c r="Z1785">
        <v>0</v>
      </c>
      <c r="AA1785">
        <v>0</v>
      </c>
      <c r="AB1785">
        <v>0</v>
      </c>
      <c r="AC1785">
        <v>0</v>
      </c>
      <c r="AD1785">
        <v>1</v>
      </c>
      <c r="AE1785">
        <v>0</v>
      </c>
      <c r="AF1785" t="s">
        <v>3</v>
      </c>
      <c r="AG1785">
        <v>9.5000000000000001E-2</v>
      </c>
      <c r="AH1785">
        <v>2</v>
      </c>
      <c r="AI1785">
        <v>69736346</v>
      </c>
      <c r="AJ1785">
        <v>1738</v>
      </c>
      <c r="AK1785">
        <v>3</v>
      </c>
      <c r="AL1785">
        <v>-536.45549999999992</v>
      </c>
      <c r="AM1785">
        <v>0</v>
      </c>
      <c r="AN1785">
        <v>0</v>
      </c>
      <c r="AO1785">
        <v>0</v>
      </c>
      <c r="AP1785">
        <v>0</v>
      </c>
      <c r="AQ1785">
        <v>0</v>
      </c>
      <c r="AR1785">
        <v>1</v>
      </c>
    </row>
    <row r="1786" spans="1:44" x14ac:dyDescent="0.2">
      <c r="A1786">
        <f>ROW(Source!A1955)</f>
        <v>1955</v>
      </c>
      <c r="B1786">
        <v>69736359</v>
      </c>
      <c r="C1786">
        <v>69736336</v>
      </c>
      <c r="D1786">
        <v>27371543</v>
      </c>
      <c r="E1786">
        <v>1</v>
      </c>
      <c r="F1786">
        <v>1</v>
      </c>
      <c r="G1786">
        <v>1</v>
      </c>
      <c r="H1786">
        <v>3</v>
      </c>
      <c r="I1786" t="s">
        <v>66</v>
      </c>
      <c r="J1786" t="s">
        <v>267</v>
      </c>
      <c r="K1786" t="s">
        <v>67</v>
      </c>
      <c r="L1786">
        <v>1346</v>
      </c>
      <c r="N1786">
        <v>1009</v>
      </c>
      <c r="O1786" t="s">
        <v>68</v>
      </c>
      <c r="P1786" t="s">
        <v>68</v>
      </c>
      <c r="Q1786">
        <v>1</v>
      </c>
      <c r="X1786">
        <v>0.5</v>
      </c>
      <c r="Y1786">
        <v>1.82</v>
      </c>
      <c r="Z1786">
        <v>0</v>
      </c>
      <c r="AA1786">
        <v>0</v>
      </c>
      <c r="AB1786">
        <v>0</v>
      </c>
      <c r="AC1786">
        <v>0</v>
      </c>
      <c r="AD1786">
        <v>1</v>
      </c>
      <c r="AE1786">
        <v>0</v>
      </c>
      <c r="AF1786" t="s">
        <v>3</v>
      </c>
      <c r="AG1786">
        <v>0.5</v>
      </c>
      <c r="AH1786">
        <v>2</v>
      </c>
      <c r="AI1786">
        <v>69736347</v>
      </c>
      <c r="AJ1786">
        <v>1739</v>
      </c>
      <c r="AK1786">
        <v>3</v>
      </c>
      <c r="AL1786">
        <v>-0.91</v>
      </c>
      <c r="AM1786">
        <v>0</v>
      </c>
      <c r="AN1786">
        <v>0</v>
      </c>
      <c r="AO1786">
        <v>0</v>
      </c>
      <c r="AP1786">
        <v>0</v>
      </c>
      <c r="AQ1786">
        <v>0</v>
      </c>
      <c r="AR1786">
        <v>1</v>
      </c>
    </row>
    <row r="1787" spans="1:44" x14ac:dyDescent="0.2">
      <c r="A1787">
        <f>ROW(Source!A1955)</f>
        <v>1955</v>
      </c>
      <c r="B1787">
        <v>69736360</v>
      </c>
      <c r="C1787">
        <v>69736336</v>
      </c>
      <c r="D1787">
        <v>27386812</v>
      </c>
      <c r="E1787">
        <v>1</v>
      </c>
      <c r="F1787">
        <v>1</v>
      </c>
      <c r="G1787">
        <v>1</v>
      </c>
      <c r="H1787">
        <v>3</v>
      </c>
      <c r="I1787" t="s">
        <v>1087</v>
      </c>
      <c r="J1787" t="s">
        <v>1088</v>
      </c>
      <c r="K1787" t="s">
        <v>1089</v>
      </c>
      <c r="L1787">
        <v>1348</v>
      </c>
      <c r="N1787">
        <v>1009</v>
      </c>
      <c r="O1787" t="s">
        <v>78</v>
      </c>
      <c r="P1787" t="s">
        <v>78</v>
      </c>
      <c r="Q1787">
        <v>1000</v>
      </c>
      <c r="X1787">
        <v>0.23100000000000001</v>
      </c>
      <c r="Y1787">
        <v>727.34</v>
      </c>
      <c r="Z1787">
        <v>0</v>
      </c>
      <c r="AA1787">
        <v>0</v>
      </c>
      <c r="AB1787">
        <v>0</v>
      </c>
      <c r="AC1787">
        <v>0</v>
      </c>
      <c r="AD1787">
        <v>1</v>
      </c>
      <c r="AE1787">
        <v>0</v>
      </c>
      <c r="AF1787" t="s">
        <v>3</v>
      </c>
      <c r="AG1787">
        <v>0.23100000000000001</v>
      </c>
      <c r="AH1787">
        <v>3</v>
      </c>
      <c r="AI1787">
        <v>-1</v>
      </c>
      <c r="AJ1787" t="s">
        <v>3</v>
      </c>
      <c r="AK1787">
        <v>4</v>
      </c>
      <c r="AL1787">
        <v>-168.01554000000002</v>
      </c>
      <c r="AM1787">
        <v>0</v>
      </c>
      <c r="AN1787">
        <v>0</v>
      </c>
      <c r="AO1787">
        <v>0</v>
      </c>
      <c r="AP1787">
        <v>0</v>
      </c>
      <c r="AQ1787">
        <v>0</v>
      </c>
      <c r="AR1787">
        <v>1</v>
      </c>
    </row>
    <row r="1788" spans="1:44" x14ac:dyDescent="0.2">
      <c r="A1788">
        <f>ROW(Source!A1956)</f>
        <v>1956</v>
      </c>
      <c r="B1788">
        <v>69736348</v>
      </c>
      <c r="C1788">
        <v>69736336</v>
      </c>
      <c r="D1788">
        <v>27501160</v>
      </c>
      <c r="E1788">
        <v>1</v>
      </c>
      <c r="F1788">
        <v>1</v>
      </c>
      <c r="G1788">
        <v>1</v>
      </c>
      <c r="H1788">
        <v>1</v>
      </c>
      <c r="I1788" t="s">
        <v>1038</v>
      </c>
      <c r="J1788" t="s">
        <v>3</v>
      </c>
      <c r="K1788" t="s">
        <v>1039</v>
      </c>
      <c r="L1788">
        <v>1369</v>
      </c>
      <c r="N1788">
        <v>1013</v>
      </c>
      <c r="O1788" t="s">
        <v>974</v>
      </c>
      <c r="P1788" t="s">
        <v>974</v>
      </c>
      <c r="Q1788">
        <v>1</v>
      </c>
      <c r="X1788">
        <v>46.18</v>
      </c>
      <c r="Y1788">
        <v>0</v>
      </c>
      <c r="Z1788">
        <v>0</v>
      </c>
      <c r="AA1788">
        <v>0</v>
      </c>
      <c r="AB1788">
        <v>11.37</v>
      </c>
      <c r="AC1788">
        <v>0</v>
      </c>
      <c r="AD1788">
        <v>1</v>
      </c>
      <c r="AE1788">
        <v>1</v>
      </c>
      <c r="AF1788" t="s">
        <v>3</v>
      </c>
      <c r="AG1788">
        <v>46.18</v>
      </c>
      <c r="AH1788">
        <v>2</v>
      </c>
      <c r="AI1788">
        <v>69736337</v>
      </c>
      <c r="AJ1788">
        <v>1740</v>
      </c>
      <c r="AK1788">
        <v>0</v>
      </c>
      <c r="AL1788">
        <v>0</v>
      </c>
      <c r="AM1788">
        <v>0</v>
      </c>
      <c r="AN1788">
        <v>0</v>
      </c>
      <c r="AO1788">
        <v>0</v>
      </c>
      <c r="AP1788">
        <v>0</v>
      </c>
      <c r="AQ1788">
        <v>0</v>
      </c>
      <c r="AR1788">
        <v>0</v>
      </c>
    </row>
    <row r="1789" spans="1:44" x14ac:dyDescent="0.2">
      <c r="A1789">
        <f>ROW(Source!A1956)</f>
        <v>1956</v>
      </c>
      <c r="B1789">
        <v>69736349</v>
      </c>
      <c r="C1789">
        <v>69736336</v>
      </c>
      <c r="D1789">
        <v>121548</v>
      </c>
      <c r="E1789">
        <v>1</v>
      </c>
      <c r="F1789">
        <v>1</v>
      </c>
      <c r="G1789">
        <v>1</v>
      </c>
      <c r="H1789">
        <v>1</v>
      </c>
      <c r="I1789" t="s">
        <v>36</v>
      </c>
      <c r="J1789" t="s">
        <v>3</v>
      </c>
      <c r="K1789" t="s">
        <v>981</v>
      </c>
      <c r="L1789">
        <v>608254</v>
      </c>
      <c r="N1789">
        <v>1013</v>
      </c>
      <c r="O1789" t="s">
        <v>982</v>
      </c>
      <c r="P1789" t="s">
        <v>982</v>
      </c>
      <c r="Q1789">
        <v>1</v>
      </c>
      <c r="X1789">
        <v>0.39</v>
      </c>
      <c r="Y1789">
        <v>0</v>
      </c>
      <c r="Z1789">
        <v>0</v>
      </c>
      <c r="AA1789">
        <v>0</v>
      </c>
      <c r="AB1789">
        <v>0</v>
      </c>
      <c r="AC1789">
        <v>0</v>
      </c>
      <c r="AD1789">
        <v>1</v>
      </c>
      <c r="AE1789">
        <v>2</v>
      </c>
      <c r="AF1789" t="s">
        <v>3</v>
      </c>
      <c r="AG1789">
        <v>0.39</v>
      </c>
      <c r="AH1789">
        <v>2</v>
      </c>
      <c r="AI1789">
        <v>69736338</v>
      </c>
      <c r="AJ1789">
        <v>1741</v>
      </c>
      <c r="AK1789">
        <v>0</v>
      </c>
      <c r="AL1789">
        <v>0</v>
      </c>
      <c r="AM1789">
        <v>0</v>
      </c>
      <c r="AN1789">
        <v>0</v>
      </c>
      <c r="AO1789">
        <v>0</v>
      </c>
      <c r="AP1789">
        <v>0</v>
      </c>
      <c r="AQ1789">
        <v>0</v>
      </c>
      <c r="AR1789">
        <v>0</v>
      </c>
    </row>
    <row r="1790" spans="1:44" x14ac:dyDescent="0.2">
      <c r="A1790">
        <f>ROW(Source!A1956)</f>
        <v>1956</v>
      </c>
      <c r="B1790">
        <v>69736350</v>
      </c>
      <c r="C1790">
        <v>69736336</v>
      </c>
      <c r="D1790">
        <v>27439630</v>
      </c>
      <c r="E1790">
        <v>1</v>
      </c>
      <c r="F1790">
        <v>1</v>
      </c>
      <c r="G1790">
        <v>1</v>
      </c>
      <c r="H1790">
        <v>2</v>
      </c>
      <c r="I1790" t="s">
        <v>986</v>
      </c>
      <c r="J1790" t="s">
        <v>987</v>
      </c>
      <c r="K1790" t="s">
        <v>988</v>
      </c>
      <c r="L1790">
        <v>1368</v>
      </c>
      <c r="N1790">
        <v>1011</v>
      </c>
      <c r="O1790" t="s">
        <v>978</v>
      </c>
      <c r="P1790" t="s">
        <v>978</v>
      </c>
      <c r="Q1790">
        <v>1</v>
      </c>
      <c r="X1790">
        <v>0.39</v>
      </c>
      <c r="Y1790">
        <v>0</v>
      </c>
      <c r="Z1790">
        <v>31.27</v>
      </c>
      <c r="AA1790">
        <v>13.61</v>
      </c>
      <c r="AB1790">
        <v>0</v>
      </c>
      <c r="AC1790">
        <v>0</v>
      </c>
      <c r="AD1790">
        <v>1</v>
      </c>
      <c r="AE1790">
        <v>0</v>
      </c>
      <c r="AF1790" t="s">
        <v>3</v>
      </c>
      <c r="AG1790">
        <v>0.39</v>
      </c>
      <c r="AH1790">
        <v>2</v>
      </c>
      <c r="AI1790">
        <v>69736339</v>
      </c>
      <c r="AJ1790">
        <v>1742</v>
      </c>
      <c r="AK1790">
        <v>0</v>
      </c>
      <c r="AL1790">
        <v>0</v>
      </c>
      <c r="AM1790">
        <v>0</v>
      </c>
      <c r="AN1790">
        <v>0</v>
      </c>
      <c r="AO1790">
        <v>0</v>
      </c>
      <c r="AP1790">
        <v>0</v>
      </c>
      <c r="AQ1790">
        <v>0</v>
      </c>
      <c r="AR1790">
        <v>0</v>
      </c>
    </row>
    <row r="1791" spans="1:44" x14ac:dyDescent="0.2">
      <c r="A1791">
        <f>ROW(Source!A1956)</f>
        <v>1956</v>
      </c>
      <c r="B1791">
        <v>69736351</v>
      </c>
      <c r="C1791">
        <v>69736336</v>
      </c>
      <c r="D1791">
        <v>27440113</v>
      </c>
      <c r="E1791">
        <v>1</v>
      </c>
      <c r="F1791">
        <v>1</v>
      </c>
      <c r="G1791">
        <v>1</v>
      </c>
      <c r="H1791">
        <v>2</v>
      </c>
      <c r="I1791" t="s">
        <v>1032</v>
      </c>
      <c r="J1791" t="s">
        <v>1033</v>
      </c>
      <c r="K1791" t="s">
        <v>1034</v>
      </c>
      <c r="L1791">
        <v>1368</v>
      </c>
      <c r="N1791">
        <v>1011</v>
      </c>
      <c r="O1791" t="s">
        <v>978</v>
      </c>
      <c r="P1791" t="s">
        <v>978</v>
      </c>
      <c r="Q1791">
        <v>1</v>
      </c>
      <c r="X1791">
        <v>8.0500000000000007</v>
      </c>
      <c r="Y1791">
        <v>0</v>
      </c>
      <c r="Z1791">
        <v>29.26</v>
      </c>
      <c r="AA1791">
        <v>0</v>
      </c>
      <c r="AB1791">
        <v>0</v>
      </c>
      <c r="AC1791">
        <v>0</v>
      </c>
      <c r="AD1791">
        <v>1</v>
      </c>
      <c r="AE1791">
        <v>0</v>
      </c>
      <c r="AF1791" t="s">
        <v>3</v>
      </c>
      <c r="AG1791">
        <v>8.0500000000000007</v>
      </c>
      <c r="AH1791">
        <v>2</v>
      </c>
      <c r="AI1791">
        <v>69736340</v>
      </c>
      <c r="AJ1791">
        <v>1743</v>
      </c>
      <c r="AK1791">
        <v>0</v>
      </c>
      <c r="AL1791">
        <v>0</v>
      </c>
      <c r="AM1791">
        <v>0</v>
      </c>
      <c r="AN1791">
        <v>0</v>
      </c>
      <c r="AO1791">
        <v>0</v>
      </c>
      <c r="AP1791">
        <v>0</v>
      </c>
      <c r="AQ1791">
        <v>0</v>
      </c>
      <c r="AR1791">
        <v>0</v>
      </c>
    </row>
    <row r="1792" spans="1:44" x14ac:dyDescent="0.2">
      <c r="A1792">
        <f>ROW(Source!A1956)</f>
        <v>1956</v>
      </c>
      <c r="B1792">
        <v>69736352</v>
      </c>
      <c r="C1792">
        <v>69736336</v>
      </c>
      <c r="D1792">
        <v>27441197</v>
      </c>
      <c r="E1792">
        <v>1</v>
      </c>
      <c r="F1792">
        <v>1</v>
      </c>
      <c r="G1792">
        <v>1</v>
      </c>
      <c r="H1792">
        <v>2</v>
      </c>
      <c r="I1792" t="s">
        <v>1035</v>
      </c>
      <c r="J1792" t="s">
        <v>1036</v>
      </c>
      <c r="K1792" t="s">
        <v>1037</v>
      </c>
      <c r="L1792">
        <v>1368</v>
      </c>
      <c r="N1792">
        <v>1011</v>
      </c>
      <c r="O1792" t="s">
        <v>978</v>
      </c>
      <c r="P1792" t="s">
        <v>978</v>
      </c>
      <c r="Q1792">
        <v>1</v>
      </c>
      <c r="X1792">
        <v>6</v>
      </c>
      <c r="Y1792">
        <v>0</v>
      </c>
      <c r="Z1792">
        <v>2.7</v>
      </c>
      <c r="AA1792">
        <v>0</v>
      </c>
      <c r="AB1792">
        <v>0</v>
      </c>
      <c r="AC1792">
        <v>0</v>
      </c>
      <c r="AD1792">
        <v>1</v>
      </c>
      <c r="AE1792">
        <v>0</v>
      </c>
      <c r="AF1792" t="s">
        <v>3</v>
      </c>
      <c r="AG1792">
        <v>6</v>
      </c>
      <c r="AH1792">
        <v>2</v>
      </c>
      <c r="AI1792">
        <v>69736341</v>
      </c>
      <c r="AJ1792">
        <v>1744</v>
      </c>
      <c r="AK1792">
        <v>0</v>
      </c>
      <c r="AL1792">
        <v>0</v>
      </c>
      <c r="AM1792">
        <v>0</v>
      </c>
      <c r="AN1792">
        <v>0</v>
      </c>
      <c r="AO1792">
        <v>0</v>
      </c>
      <c r="AP1792">
        <v>0</v>
      </c>
      <c r="AQ1792">
        <v>0</v>
      </c>
      <c r="AR1792">
        <v>0</v>
      </c>
    </row>
    <row r="1793" spans="1:44" x14ac:dyDescent="0.2">
      <c r="A1793">
        <f>ROW(Source!A1956)</f>
        <v>1956</v>
      </c>
      <c r="B1793">
        <v>69736353</v>
      </c>
      <c r="C1793">
        <v>69736336</v>
      </c>
      <c r="D1793">
        <v>27441327</v>
      </c>
      <c r="E1793">
        <v>1</v>
      </c>
      <c r="F1793">
        <v>1</v>
      </c>
      <c r="G1793">
        <v>1</v>
      </c>
      <c r="H1793">
        <v>2</v>
      </c>
      <c r="I1793" t="s">
        <v>975</v>
      </c>
      <c r="J1793" t="s">
        <v>976</v>
      </c>
      <c r="K1793" t="s">
        <v>977</v>
      </c>
      <c r="L1793">
        <v>1368</v>
      </c>
      <c r="N1793">
        <v>1011</v>
      </c>
      <c r="O1793" t="s">
        <v>978</v>
      </c>
      <c r="P1793" t="s">
        <v>978</v>
      </c>
      <c r="Q1793">
        <v>1</v>
      </c>
      <c r="X1793">
        <v>0.59</v>
      </c>
      <c r="Y1793">
        <v>0</v>
      </c>
      <c r="Z1793">
        <v>93.37</v>
      </c>
      <c r="AA1793">
        <v>11.69</v>
      </c>
      <c r="AB1793">
        <v>0</v>
      </c>
      <c r="AC1793">
        <v>0</v>
      </c>
      <c r="AD1793">
        <v>1</v>
      </c>
      <c r="AE1793">
        <v>0</v>
      </c>
      <c r="AF1793" t="s">
        <v>3</v>
      </c>
      <c r="AG1793">
        <v>0.59</v>
      </c>
      <c r="AH1793">
        <v>2</v>
      </c>
      <c r="AI1793">
        <v>69736342</v>
      </c>
      <c r="AJ1793">
        <v>1745</v>
      </c>
      <c r="AK1793">
        <v>0</v>
      </c>
      <c r="AL1793">
        <v>0</v>
      </c>
      <c r="AM1793">
        <v>0</v>
      </c>
      <c r="AN1793">
        <v>0</v>
      </c>
      <c r="AO1793">
        <v>0</v>
      </c>
      <c r="AP1793">
        <v>0</v>
      </c>
      <c r="AQ1793">
        <v>0</v>
      </c>
      <c r="AR1793">
        <v>0</v>
      </c>
    </row>
    <row r="1794" spans="1:44" x14ac:dyDescent="0.2">
      <c r="A1794">
        <f>ROW(Source!A1956)</f>
        <v>1956</v>
      </c>
      <c r="B1794">
        <v>69736354</v>
      </c>
      <c r="C1794">
        <v>69736336</v>
      </c>
      <c r="D1794">
        <v>27370860</v>
      </c>
      <c r="E1794">
        <v>1</v>
      </c>
      <c r="F1794">
        <v>1</v>
      </c>
      <c r="G1794">
        <v>1</v>
      </c>
      <c r="H1794">
        <v>3</v>
      </c>
      <c r="I1794" t="s">
        <v>1080</v>
      </c>
      <c r="J1794" t="s">
        <v>1081</v>
      </c>
      <c r="K1794" t="s">
        <v>1082</v>
      </c>
      <c r="L1794">
        <v>1348</v>
      </c>
      <c r="N1794">
        <v>1009</v>
      </c>
      <c r="O1794" t="s">
        <v>78</v>
      </c>
      <c r="P1794" t="s">
        <v>78</v>
      </c>
      <c r="Q1794">
        <v>1000</v>
      </c>
      <c r="X1794">
        <v>1.4E-2</v>
      </c>
      <c r="Y1794">
        <v>1083.3800000000001</v>
      </c>
      <c r="Z1794">
        <v>0</v>
      </c>
      <c r="AA1794">
        <v>0</v>
      </c>
      <c r="AB1794">
        <v>0</v>
      </c>
      <c r="AC1794">
        <v>0</v>
      </c>
      <c r="AD1794">
        <v>1</v>
      </c>
      <c r="AE1794">
        <v>0</v>
      </c>
      <c r="AF1794" t="s">
        <v>3</v>
      </c>
      <c r="AG1794">
        <v>1.4E-2</v>
      </c>
      <c r="AH1794">
        <v>3</v>
      </c>
      <c r="AI1794">
        <v>-1</v>
      </c>
      <c r="AJ1794" t="s">
        <v>3</v>
      </c>
      <c r="AK1794">
        <v>4</v>
      </c>
      <c r="AL1794">
        <v>-15.167320000000002</v>
      </c>
      <c r="AM1794">
        <v>0</v>
      </c>
      <c r="AN1794">
        <v>0</v>
      </c>
      <c r="AO1794">
        <v>0</v>
      </c>
      <c r="AP1794">
        <v>0</v>
      </c>
      <c r="AQ1794">
        <v>0</v>
      </c>
      <c r="AR1794">
        <v>1</v>
      </c>
    </row>
    <row r="1795" spans="1:44" x14ac:dyDescent="0.2">
      <c r="A1795">
        <f>ROW(Source!A1956)</f>
        <v>1956</v>
      </c>
      <c r="B1795">
        <v>69736355</v>
      </c>
      <c r="C1795">
        <v>69736336</v>
      </c>
      <c r="D1795">
        <v>27372116</v>
      </c>
      <c r="E1795">
        <v>1</v>
      </c>
      <c r="F1795">
        <v>1</v>
      </c>
      <c r="G1795">
        <v>1</v>
      </c>
      <c r="H1795">
        <v>3</v>
      </c>
      <c r="I1795" t="s">
        <v>414</v>
      </c>
      <c r="J1795" t="s">
        <v>1076</v>
      </c>
      <c r="K1795" t="s">
        <v>415</v>
      </c>
      <c r="L1795">
        <v>1348</v>
      </c>
      <c r="N1795">
        <v>1009</v>
      </c>
      <c r="O1795" t="s">
        <v>78</v>
      </c>
      <c r="P1795" t="s">
        <v>78</v>
      </c>
      <c r="Q1795">
        <v>1000</v>
      </c>
      <c r="X1795">
        <v>0.28899999999999998</v>
      </c>
      <c r="Y1795">
        <v>1391.4</v>
      </c>
      <c r="Z1795">
        <v>0</v>
      </c>
      <c r="AA1795">
        <v>0</v>
      </c>
      <c r="AB1795">
        <v>0</v>
      </c>
      <c r="AC1795">
        <v>0</v>
      </c>
      <c r="AD1795">
        <v>1</v>
      </c>
      <c r="AE1795">
        <v>0</v>
      </c>
      <c r="AF1795" t="s">
        <v>3</v>
      </c>
      <c r="AG1795">
        <v>0.28899999999999998</v>
      </c>
      <c r="AH1795">
        <v>2</v>
      </c>
      <c r="AI1795">
        <v>69736343</v>
      </c>
      <c r="AJ1795">
        <v>1746</v>
      </c>
      <c r="AK1795">
        <v>3</v>
      </c>
      <c r="AL1795">
        <v>-402.1146</v>
      </c>
      <c r="AM1795">
        <v>0</v>
      </c>
      <c r="AN1795">
        <v>0</v>
      </c>
      <c r="AO1795">
        <v>0</v>
      </c>
      <c r="AP1795">
        <v>0</v>
      </c>
      <c r="AQ1795">
        <v>0</v>
      </c>
      <c r="AR1795">
        <v>1</v>
      </c>
    </row>
    <row r="1796" spans="1:44" x14ac:dyDescent="0.2">
      <c r="A1796">
        <f>ROW(Source!A1956)</f>
        <v>1956</v>
      </c>
      <c r="B1796">
        <v>69736356</v>
      </c>
      <c r="C1796">
        <v>69736336</v>
      </c>
      <c r="D1796">
        <v>27372117</v>
      </c>
      <c r="E1796">
        <v>1</v>
      </c>
      <c r="F1796">
        <v>1</v>
      </c>
      <c r="G1796">
        <v>1</v>
      </c>
      <c r="H1796">
        <v>3</v>
      </c>
      <c r="I1796" t="s">
        <v>419</v>
      </c>
      <c r="J1796" t="s">
        <v>1083</v>
      </c>
      <c r="K1796" t="s">
        <v>420</v>
      </c>
      <c r="L1796">
        <v>1348</v>
      </c>
      <c r="N1796">
        <v>1009</v>
      </c>
      <c r="O1796" t="s">
        <v>78</v>
      </c>
      <c r="P1796" t="s">
        <v>78</v>
      </c>
      <c r="Q1796">
        <v>1000</v>
      </c>
      <c r="X1796">
        <v>5.7000000000000002E-2</v>
      </c>
      <c r="Y1796">
        <v>1534.65</v>
      </c>
      <c r="Z1796">
        <v>0</v>
      </c>
      <c r="AA1796">
        <v>0</v>
      </c>
      <c r="AB1796">
        <v>0</v>
      </c>
      <c r="AC1796">
        <v>0</v>
      </c>
      <c r="AD1796">
        <v>1</v>
      </c>
      <c r="AE1796">
        <v>0</v>
      </c>
      <c r="AF1796" t="s">
        <v>3</v>
      </c>
      <c r="AG1796">
        <v>5.7000000000000002E-2</v>
      </c>
      <c r="AH1796">
        <v>2</v>
      </c>
      <c r="AI1796">
        <v>69736344</v>
      </c>
      <c r="AJ1796">
        <v>1747</v>
      </c>
      <c r="AK1796">
        <v>3</v>
      </c>
      <c r="AL1796">
        <v>-87.47505000000001</v>
      </c>
      <c r="AM1796">
        <v>0</v>
      </c>
      <c r="AN1796">
        <v>0</v>
      </c>
      <c r="AO1796">
        <v>0</v>
      </c>
      <c r="AP1796">
        <v>0</v>
      </c>
      <c r="AQ1796">
        <v>0</v>
      </c>
      <c r="AR1796">
        <v>1</v>
      </c>
    </row>
    <row r="1797" spans="1:44" x14ac:dyDescent="0.2">
      <c r="A1797">
        <f>ROW(Source!A1956)</f>
        <v>1956</v>
      </c>
      <c r="B1797">
        <v>69736357</v>
      </c>
      <c r="C1797">
        <v>69736336</v>
      </c>
      <c r="D1797">
        <v>27373116</v>
      </c>
      <c r="E1797">
        <v>1</v>
      </c>
      <c r="F1797">
        <v>1</v>
      </c>
      <c r="G1797">
        <v>1</v>
      </c>
      <c r="H1797">
        <v>3</v>
      </c>
      <c r="I1797" t="s">
        <v>423</v>
      </c>
      <c r="J1797" t="s">
        <v>1084</v>
      </c>
      <c r="K1797" t="s">
        <v>1085</v>
      </c>
      <c r="L1797">
        <v>1327</v>
      </c>
      <c r="N1797">
        <v>1005</v>
      </c>
      <c r="O1797" t="s">
        <v>56</v>
      </c>
      <c r="P1797" t="s">
        <v>56</v>
      </c>
      <c r="Q1797">
        <v>1</v>
      </c>
      <c r="X1797">
        <v>116</v>
      </c>
      <c r="Y1797">
        <v>5.29</v>
      </c>
      <c r="Z1797">
        <v>0</v>
      </c>
      <c r="AA1797">
        <v>0</v>
      </c>
      <c r="AB1797">
        <v>0</v>
      </c>
      <c r="AC1797">
        <v>0</v>
      </c>
      <c r="AD1797">
        <v>1</v>
      </c>
      <c r="AE1797">
        <v>0</v>
      </c>
      <c r="AF1797" t="s">
        <v>3</v>
      </c>
      <c r="AG1797">
        <v>116</v>
      </c>
      <c r="AH1797">
        <v>2</v>
      </c>
      <c r="AI1797">
        <v>69736345</v>
      </c>
      <c r="AJ1797">
        <v>1748</v>
      </c>
      <c r="AK1797">
        <v>3</v>
      </c>
      <c r="AL1797">
        <v>-613.64</v>
      </c>
      <c r="AM1797">
        <v>0</v>
      </c>
      <c r="AN1797">
        <v>0</v>
      </c>
      <c r="AO1797">
        <v>0</v>
      </c>
      <c r="AP1797">
        <v>0</v>
      </c>
      <c r="AQ1797">
        <v>0</v>
      </c>
      <c r="AR1797">
        <v>1</v>
      </c>
    </row>
    <row r="1798" spans="1:44" x14ac:dyDescent="0.2">
      <c r="A1798">
        <f>ROW(Source!A1956)</f>
        <v>1956</v>
      </c>
      <c r="B1798">
        <v>69736358</v>
      </c>
      <c r="C1798">
        <v>69736336</v>
      </c>
      <c r="D1798">
        <v>27371032</v>
      </c>
      <c r="E1798">
        <v>1</v>
      </c>
      <c r="F1798">
        <v>1</v>
      </c>
      <c r="G1798">
        <v>1</v>
      </c>
      <c r="H1798">
        <v>3</v>
      </c>
      <c r="I1798" t="s">
        <v>428</v>
      </c>
      <c r="J1798" t="s">
        <v>1086</v>
      </c>
      <c r="K1798" t="s">
        <v>429</v>
      </c>
      <c r="L1798">
        <v>1348</v>
      </c>
      <c r="N1798">
        <v>1009</v>
      </c>
      <c r="O1798" t="s">
        <v>78</v>
      </c>
      <c r="P1798" t="s">
        <v>78</v>
      </c>
      <c r="Q1798">
        <v>1000</v>
      </c>
      <c r="X1798">
        <v>9.5000000000000001E-2</v>
      </c>
      <c r="Y1798">
        <v>5646.9</v>
      </c>
      <c r="Z1798">
        <v>0</v>
      </c>
      <c r="AA1798">
        <v>0</v>
      </c>
      <c r="AB1798">
        <v>0</v>
      </c>
      <c r="AC1798">
        <v>0</v>
      </c>
      <c r="AD1798">
        <v>1</v>
      </c>
      <c r="AE1798">
        <v>0</v>
      </c>
      <c r="AF1798" t="s">
        <v>3</v>
      </c>
      <c r="AG1798">
        <v>9.5000000000000001E-2</v>
      </c>
      <c r="AH1798">
        <v>2</v>
      </c>
      <c r="AI1798">
        <v>69736346</v>
      </c>
      <c r="AJ1798">
        <v>1749</v>
      </c>
      <c r="AK1798">
        <v>3</v>
      </c>
      <c r="AL1798">
        <v>-536.45549999999992</v>
      </c>
      <c r="AM1798">
        <v>0</v>
      </c>
      <c r="AN1798">
        <v>0</v>
      </c>
      <c r="AO1798">
        <v>0</v>
      </c>
      <c r="AP1798">
        <v>0</v>
      </c>
      <c r="AQ1798">
        <v>0</v>
      </c>
      <c r="AR1798">
        <v>1</v>
      </c>
    </row>
    <row r="1799" spans="1:44" x14ac:dyDescent="0.2">
      <c r="A1799">
        <f>ROW(Source!A1956)</f>
        <v>1956</v>
      </c>
      <c r="B1799">
        <v>69736359</v>
      </c>
      <c r="C1799">
        <v>69736336</v>
      </c>
      <c r="D1799">
        <v>27371543</v>
      </c>
      <c r="E1799">
        <v>1</v>
      </c>
      <c r="F1799">
        <v>1</v>
      </c>
      <c r="G1799">
        <v>1</v>
      </c>
      <c r="H1799">
        <v>3</v>
      </c>
      <c r="I1799" t="s">
        <v>66</v>
      </c>
      <c r="J1799" t="s">
        <v>267</v>
      </c>
      <c r="K1799" t="s">
        <v>67</v>
      </c>
      <c r="L1799">
        <v>1346</v>
      </c>
      <c r="N1799">
        <v>1009</v>
      </c>
      <c r="O1799" t="s">
        <v>68</v>
      </c>
      <c r="P1799" t="s">
        <v>68</v>
      </c>
      <c r="Q1799">
        <v>1</v>
      </c>
      <c r="X1799">
        <v>0.5</v>
      </c>
      <c r="Y1799">
        <v>1.82</v>
      </c>
      <c r="Z1799">
        <v>0</v>
      </c>
      <c r="AA1799">
        <v>0</v>
      </c>
      <c r="AB1799">
        <v>0</v>
      </c>
      <c r="AC1799">
        <v>0</v>
      </c>
      <c r="AD1799">
        <v>1</v>
      </c>
      <c r="AE1799">
        <v>0</v>
      </c>
      <c r="AF1799" t="s">
        <v>3</v>
      </c>
      <c r="AG1799">
        <v>0.5</v>
      </c>
      <c r="AH1799">
        <v>2</v>
      </c>
      <c r="AI1799">
        <v>69736347</v>
      </c>
      <c r="AJ1799">
        <v>1750</v>
      </c>
      <c r="AK1799">
        <v>3</v>
      </c>
      <c r="AL1799">
        <v>-0.91</v>
      </c>
      <c r="AM1799">
        <v>0</v>
      </c>
      <c r="AN1799">
        <v>0</v>
      </c>
      <c r="AO1799">
        <v>0</v>
      </c>
      <c r="AP1799">
        <v>0</v>
      </c>
      <c r="AQ1799">
        <v>0</v>
      </c>
      <c r="AR1799">
        <v>1</v>
      </c>
    </row>
    <row r="1800" spans="1:44" x14ac:dyDescent="0.2">
      <c r="A1800">
        <f>ROW(Source!A1956)</f>
        <v>1956</v>
      </c>
      <c r="B1800">
        <v>69736360</v>
      </c>
      <c r="C1800">
        <v>69736336</v>
      </c>
      <c r="D1800">
        <v>27386812</v>
      </c>
      <c r="E1800">
        <v>1</v>
      </c>
      <c r="F1800">
        <v>1</v>
      </c>
      <c r="G1800">
        <v>1</v>
      </c>
      <c r="H1800">
        <v>3</v>
      </c>
      <c r="I1800" t="s">
        <v>1087</v>
      </c>
      <c r="J1800" t="s">
        <v>1088</v>
      </c>
      <c r="K1800" t="s">
        <v>1089</v>
      </c>
      <c r="L1800">
        <v>1348</v>
      </c>
      <c r="N1800">
        <v>1009</v>
      </c>
      <c r="O1800" t="s">
        <v>78</v>
      </c>
      <c r="P1800" t="s">
        <v>78</v>
      </c>
      <c r="Q1800">
        <v>1000</v>
      </c>
      <c r="X1800">
        <v>0.23100000000000001</v>
      </c>
      <c r="Y1800">
        <v>727.34</v>
      </c>
      <c r="Z1800">
        <v>0</v>
      </c>
      <c r="AA1800">
        <v>0</v>
      </c>
      <c r="AB1800">
        <v>0</v>
      </c>
      <c r="AC1800">
        <v>0</v>
      </c>
      <c r="AD1800">
        <v>1</v>
      </c>
      <c r="AE1800">
        <v>0</v>
      </c>
      <c r="AF1800" t="s">
        <v>3</v>
      </c>
      <c r="AG1800">
        <v>0.23100000000000001</v>
      </c>
      <c r="AH1800">
        <v>3</v>
      </c>
      <c r="AI1800">
        <v>-1</v>
      </c>
      <c r="AJ1800" t="s">
        <v>3</v>
      </c>
      <c r="AK1800">
        <v>4</v>
      </c>
      <c r="AL1800">
        <v>-168.01554000000002</v>
      </c>
      <c r="AM1800">
        <v>0</v>
      </c>
      <c r="AN1800">
        <v>0</v>
      </c>
      <c r="AO1800">
        <v>0</v>
      </c>
      <c r="AP1800">
        <v>0</v>
      </c>
      <c r="AQ1800">
        <v>0</v>
      </c>
      <c r="AR1800">
        <v>1</v>
      </c>
    </row>
    <row r="1801" spans="1:44" x14ac:dyDescent="0.2">
      <c r="A1801">
        <f>ROW(Source!A1967)</f>
        <v>1967</v>
      </c>
      <c r="B1801">
        <v>69736377</v>
      </c>
      <c r="C1801">
        <v>69736366</v>
      </c>
      <c r="D1801">
        <v>27501160</v>
      </c>
      <c r="E1801">
        <v>1</v>
      </c>
      <c r="F1801">
        <v>1</v>
      </c>
      <c r="G1801">
        <v>1</v>
      </c>
      <c r="H1801">
        <v>1</v>
      </c>
      <c r="I1801" t="s">
        <v>1038</v>
      </c>
      <c r="J1801" t="s">
        <v>3</v>
      </c>
      <c r="K1801" t="s">
        <v>1039</v>
      </c>
      <c r="L1801">
        <v>1369</v>
      </c>
      <c r="N1801">
        <v>1013</v>
      </c>
      <c r="O1801" t="s">
        <v>974</v>
      </c>
      <c r="P1801" t="s">
        <v>974</v>
      </c>
      <c r="Q1801">
        <v>1</v>
      </c>
      <c r="X1801">
        <v>27.86</v>
      </c>
      <c r="Y1801">
        <v>0</v>
      </c>
      <c r="Z1801">
        <v>0</v>
      </c>
      <c r="AA1801">
        <v>0</v>
      </c>
      <c r="AB1801">
        <v>11.37</v>
      </c>
      <c r="AC1801">
        <v>0</v>
      </c>
      <c r="AD1801">
        <v>1</v>
      </c>
      <c r="AE1801">
        <v>1</v>
      </c>
      <c r="AF1801" t="s">
        <v>3</v>
      </c>
      <c r="AG1801">
        <v>27.86</v>
      </c>
      <c r="AH1801">
        <v>2</v>
      </c>
      <c r="AI1801">
        <v>69736367</v>
      </c>
      <c r="AJ1801">
        <v>1751</v>
      </c>
      <c r="AK1801">
        <v>0</v>
      </c>
      <c r="AL1801">
        <v>0</v>
      </c>
      <c r="AM1801">
        <v>0</v>
      </c>
      <c r="AN1801">
        <v>0</v>
      </c>
      <c r="AO1801">
        <v>0</v>
      </c>
      <c r="AP1801">
        <v>0</v>
      </c>
      <c r="AQ1801">
        <v>0</v>
      </c>
      <c r="AR1801">
        <v>0</v>
      </c>
    </row>
    <row r="1802" spans="1:44" x14ac:dyDescent="0.2">
      <c r="A1802">
        <f>ROW(Source!A1967)</f>
        <v>1967</v>
      </c>
      <c r="B1802">
        <v>69736378</v>
      </c>
      <c r="C1802">
        <v>69736366</v>
      </c>
      <c r="D1802">
        <v>121548</v>
      </c>
      <c r="E1802">
        <v>1</v>
      </c>
      <c r="F1802">
        <v>1</v>
      </c>
      <c r="G1802">
        <v>1</v>
      </c>
      <c r="H1802">
        <v>1</v>
      </c>
      <c r="I1802" t="s">
        <v>36</v>
      </c>
      <c r="J1802" t="s">
        <v>3</v>
      </c>
      <c r="K1802" t="s">
        <v>981</v>
      </c>
      <c r="L1802">
        <v>608254</v>
      </c>
      <c r="N1802">
        <v>1013</v>
      </c>
      <c r="O1802" t="s">
        <v>982</v>
      </c>
      <c r="P1802" t="s">
        <v>982</v>
      </c>
      <c r="Q1802">
        <v>1</v>
      </c>
      <c r="X1802">
        <v>0.23</v>
      </c>
      <c r="Y1802">
        <v>0</v>
      </c>
      <c r="Z1802">
        <v>0</v>
      </c>
      <c r="AA1802">
        <v>0</v>
      </c>
      <c r="AB1802">
        <v>0</v>
      </c>
      <c r="AC1802">
        <v>0</v>
      </c>
      <c r="AD1802">
        <v>1</v>
      </c>
      <c r="AE1802">
        <v>2</v>
      </c>
      <c r="AF1802" t="s">
        <v>3</v>
      </c>
      <c r="AG1802">
        <v>0.23</v>
      </c>
      <c r="AH1802">
        <v>2</v>
      </c>
      <c r="AI1802">
        <v>69736368</v>
      </c>
      <c r="AJ1802">
        <v>1752</v>
      </c>
      <c r="AK1802">
        <v>0</v>
      </c>
      <c r="AL1802">
        <v>0</v>
      </c>
      <c r="AM1802">
        <v>0</v>
      </c>
      <c r="AN1802">
        <v>0</v>
      </c>
      <c r="AO1802">
        <v>0</v>
      </c>
      <c r="AP1802">
        <v>0</v>
      </c>
      <c r="AQ1802">
        <v>0</v>
      </c>
      <c r="AR1802">
        <v>0</v>
      </c>
    </row>
    <row r="1803" spans="1:44" x14ac:dyDescent="0.2">
      <c r="A1803">
        <f>ROW(Source!A1967)</f>
        <v>1967</v>
      </c>
      <c r="B1803">
        <v>69736379</v>
      </c>
      <c r="C1803">
        <v>69736366</v>
      </c>
      <c r="D1803">
        <v>27439630</v>
      </c>
      <c r="E1803">
        <v>1</v>
      </c>
      <c r="F1803">
        <v>1</v>
      </c>
      <c r="G1803">
        <v>1</v>
      </c>
      <c r="H1803">
        <v>2</v>
      </c>
      <c r="I1803" t="s">
        <v>986</v>
      </c>
      <c r="J1803" t="s">
        <v>987</v>
      </c>
      <c r="K1803" t="s">
        <v>988</v>
      </c>
      <c r="L1803">
        <v>1368</v>
      </c>
      <c r="N1803">
        <v>1011</v>
      </c>
      <c r="O1803" t="s">
        <v>978</v>
      </c>
      <c r="P1803" t="s">
        <v>978</v>
      </c>
      <c r="Q1803">
        <v>1</v>
      </c>
      <c r="X1803">
        <v>0.23</v>
      </c>
      <c r="Y1803">
        <v>0</v>
      </c>
      <c r="Z1803">
        <v>31.27</v>
      </c>
      <c r="AA1803">
        <v>13.61</v>
      </c>
      <c r="AB1803">
        <v>0</v>
      </c>
      <c r="AC1803">
        <v>0</v>
      </c>
      <c r="AD1803">
        <v>1</v>
      </c>
      <c r="AE1803">
        <v>0</v>
      </c>
      <c r="AF1803" t="s">
        <v>3</v>
      </c>
      <c r="AG1803">
        <v>0.23</v>
      </c>
      <c r="AH1803">
        <v>2</v>
      </c>
      <c r="AI1803">
        <v>69736369</v>
      </c>
      <c r="AJ1803">
        <v>1753</v>
      </c>
      <c r="AK1803">
        <v>0</v>
      </c>
      <c r="AL1803">
        <v>0</v>
      </c>
      <c r="AM1803">
        <v>0</v>
      </c>
      <c r="AN1803">
        <v>0</v>
      </c>
      <c r="AO1803">
        <v>0</v>
      </c>
      <c r="AP1803">
        <v>0</v>
      </c>
      <c r="AQ1803">
        <v>0</v>
      </c>
      <c r="AR1803">
        <v>0</v>
      </c>
    </row>
    <row r="1804" spans="1:44" x14ac:dyDescent="0.2">
      <c r="A1804">
        <f>ROW(Source!A1967)</f>
        <v>1967</v>
      </c>
      <c r="B1804">
        <v>69736380</v>
      </c>
      <c r="C1804">
        <v>69736366</v>
      </c>
      <c r="D1804">
        <v>27440113</v>
      </c>
      <c r="E1804">
        <v>1</v>
      </c>
      <c r="F1804">
        <v>1</v>
      </c>
      <c r="G1804">
        <v>1</v>
      </c>
      <c r="H1804">
        <v>2</v>
      </c>
      <c r="I1804" t="s">
        <v>1032</v>
      </c>
      <c r="J1804" t="s">
        <v>1033</v>
      </c>
      <c r="K1804" t="s">
        <v>1034</v>
      </c>
      <c r="L1804">
        <v>1368</v>
      </c>
      <c r="N1804">
        <v>1011</v>
      </c>
      <c r="O1804" t="s">
        <v>978</v>
      </c>
      <c r="P1804" t="s">
        <v>978</v>
      </c>
      <c r="Q1804">
        <v>1</v>
      </c>
      <c r="X1804">
        <v>3.68</v>
      </c>
      <c r="Y1804">
        <v>0</v>
      </c>
      <c r="Z1804">
        <v>29.26</v>
      </c>
      <c r="AA1804">
        <v>0</v>
      </c>
      <c r="AB1804">
        <v>0</v>
      </c>
      <c r="AC1804">
        <v>0</v>
      </c>
      <c r="AD1804">
        <v>1</v>
      </c>
      <c r="AE1804">
        <v>0</v>
      </c>
      <c r="AF1804" t="s">
        <v>3</v>
      </c>
      <c r="AG1804">
        <v>3.68</v>
      </c>
      <c r="AH1804">
        <v>2</v>
      </c>
      <c r="AI1804">
        <v>69736370</v>
      </c>
      <c r="AJ1804">
        <v>1754</v>
      </c>
      <c r="AK1804">
        <v>0</v>
      </c>
      <c r="AL1804">
        <v>0</v>
      </c>
      <c r="AM1804">
        <v>0</v>
      </c>
      <c r="AN1804">
        <v>0</v>
      </c>
      <c r="AO1804">
        <v>0</v>
      </c>
      <c r="AP1804">
        <v>0</v>
      </c>
      <c r="AQ1804">
        <v>0</v>
      </c>
      <c r="AR1804">
        <v>0</v>
      </c>
    </row>
    <row r="1805" spans="1:44" x14ac:dyDescent="0.2">
      <c r="A1805">
        <f>ROW(Source!A1967)</f>
        <v>1967</v>
      </c>
      <c r="B1805">
        <v>69736381</v>
      </c>
      <c r="C1805">
        <v>69736366</v>
      </c>
      <c r="D1805">
        <v>27441197</v>
      </c>
      <c r="E1805">
        <v>1</v>
      </c>
      <c r="F1805">
        <v>1</v>
      </c>
      <c r="G1805">
        <v>1</v>
      </c>
      <c r="H1805">
        <v>2</v>
      </c>
      <c r="I1805" t="s">
        <v>1035</v>
      </c>
      <c r="J1805" t="s">
        <v>1036</v>
      </c>
      <c r="K1805" t="s">
        <v>1037</v>
      </c>
      <c r="L1805">
        <v>1368</v>
      </c>
      <c r="N1805">
        <v>1011</v>
      </c>
      <c r="O1805" t="s">
        <v>978</v>
      </c>
      <c r="P1805" t="s">
        <v>978</v>
      </c>
      <c r="Q1805">
        <v>1</v>
      </c>
      <c r="X1805">
        <v>4.5</v>
      </c>
      <c r="Y1805">
        <v>0</v>
      </c>
      <c r="Z1805">
        <v>2.7</v>
      </c>
      <c r="AA1805">
        <v>0</v>
      </c>
      <c r="AB1805">
        <v>0</v>
      </c>
      <c r="AC1805">
        <v>0</v>
      </c>
      <c r="AD1805">
        <v>1</v>
      </c>
      <c r="AE1805">
        <v>0</v>
      </c>
      <c r="AF1805" t="s">
        <v>3</v>
      </c>
      <c r="AG1805">
        <v>4.5</v>
      </c>
      <c r="AH1805">
        <v>2</v>
      </c>
      <c r="AI1805">
        <v>69736371</v>
      </c>
      <c r="AJ1805">
        <v>1755</v>
      </c>
      <c r="AK1805">
        <v>0</v>
      </c>
      <c r="AL1805">
        <v>0</v>
      </c>
      <c r="AM1805">
        <v>0</v>
      </c>
      <c r="AN1805">
        <v>0</v>
      </c>
      <c r="AO1805">
        <v>0</v>
      </c>
      <c r="AP1805">
        <v>0</v>
      </c>
      <c r="AQ1805">
        <v>0</v>
      </c>
      <c r="AR1805">
        <v>0</v>
      </c>
    </row>
    <row r="1806" spans="1:44" x14ac:dyDescent="0.2">
      <c r="A1806">
        <f>ROW(Source!A1967)</f>
        <v>1967</v>
      </c>
      <c r="B1806">
        <v>69736382</v>
      </c>
      <c r="C1806">
        <v>69736366</v>
      </c>
      <c r="D1806">
        <v>27441327</v>
      </c>
      <c r="E1806">
        <v>1</v>
      </c>
      <c r="F1806">
        <v>1</v>
      </c>
      <c r="G1806">
        <v>1</v>
      </c>
      <c r="H1806">
        <v>2</v>
      </c>
      <c r="I1806" t="s">
        <v>975</v>
      </c>
      <c r="J1806" t="s">
        <v>976</v>
      </c>
      <c r="K1806" t="s">
        <v>977</v>
      </c>
      <c r="L1806">
        <v>1368</v>
      </c>
      <c r="N1806">
        <v>1011</v>
      </c>
      <c r="O1806" t="s">
        <v>978</v>
      </c>
      <c r="P1806" t="s">
        <v>978</v>
      </c>
      <c r="Q1806">
        <v>1</v>
      </c>
      <c r="X1806">
        <v>0.33</v>
      </c>
      <c r="Y1806">
        <v>0</v>
      </c>
      <c r="Z1806">
        <v>93.37</v>
      </c>
      <c r="AA1806">
        <v>11.69</v>
      </c>
      <c r="AB1806">
        <v>0</v>
      </c>
      <c r="AC1806">
        <v>0</v>
      </c>
      <c r="AD1806">
        <v>1</v>
      </c>
      <c r="AE1806">
        <v>0</v>
      </c>
      <c r="AF1806" t="s">
        <v>3</v>
      </c>
      <c r="AG1806">
        <v>0.33</v>
      </c>
      <c r="AH1806">
        <v>2</v>
      </c>
      <c r="AI1806">
        <v>69736372</v>
      </c>
      <c r="AJ1806">
        <v>1756</v>
      </c>
      <c r="AK1806">
        <v>0</v>
      </c>
      <c r="AL1806">
        <v>0</v>
      </c>
      <c r="AM1806">
        <v>0</v>
      </c>
      <c r="AN1806">
        <v>0</v>
      </c>
      <c r="AO1806">
        <v>0</v>
      </c>
      <c r="AP1806">
        <v>0</v>
      </c>
      <c r="AQ1806">
        <v>0</v>
      </c>
      <c r="AR1806">
        <v>0</v>
      </c>
    </row>
    <row r="1807" spans="1:44" x14ac:dyDescent="0.2">
      <c r="A1807">
        <f>ROW(Source!A1967)</f>
        <v>1967</v>
      </c>
      <c r="B1807">
        <v>69736383</v>
      </c>
      <c r="C1807">
        <v>69736366</v>
      </c>
      <c r="D1807">
        <v>27370860</v>
      </c>
      <c r="E1807">
        <v>1</v>
      </c>
      <c r="F1807">
        <v>1</v>
      </c>
      <c r="G1807">
        <v>1</v>
      </c>
      <c r="H1807">
        <v>3</v>
      </c>
      <c r="I1807" t="s">
        <v>1080</v>
      </c>
      <c r="J1807" t="s">
        <v>1081</v>
      </c>
      <c r="K1807" t="s">
        <v>1082</v>
      </c>
      <c r="L1807">
        <v>1348</v>
      </c>
      <c r="N1807">
        <v>1009</v>
      </c>
      <c r="O1807" t="s">
        <v>78</v>
      </c>
      <c r="P1807" t="s">
        <v>78</v>
      </c>
      <c r="Q1807">
        <v>1000</v>
      </c>
      <c r="X1807">
        <v>6.0000000000000001E-3</v>
      </c>
      <c r="Y1807">
        <v>1083.3800000000001</v>
      </c>
      <c r="Z1807">
        <v>0</v>
      </c>
      <c r="AA1807">
        <v>0</v>
      </c>
      <c r="AB1807">
        <v>0</v>
      </c>
      <c r="AC1807">
        <v>0</v>
      </c>
      <c r="AD1807">
        <v>1</v>
      </c>
      <c r="AE1807">
        <v>0</v>
      </c>
      <c r="AF1807" t="s">
        <v>3</v>
      </c>
      <c r="AG1807">
        <v>6.0000000000000001E-3</v>
      </c>
      <c r="AH1807">
        <v>3</v>
      </c>
      <c r="AI1807">
        <v>-1</v>
      </c>
      <c r="AJ1807" t="s">
        <v>3</v>
      </c>
      <c r="AK1807">
        <v>4</v>
      </c>
      <c r="AL1807">
        <v>-6.5002800000000009</v>
      </c>
      <c r="AM1807">
        <v>0</v>
      </c>
      <c r="AN1807">
        <v>0</v>
      </c>
      <c r="AO1807">
        <v>0</v>
      </c>
      <c r="AP1807">
        <v>0</v>
      </c>
      <c r="AQ1807">
        <v>0</v>
      </c>
      <c r="AR1807">
        <v>1</v>
      </c>
    </row>
    <row r="1808" spans="1:44" x14ac:dyDescent="0.2">
      <c r="A1808">
        <f>ROW(Source!A1967)</f>
        <v>1967</v>
      </c>
      <c r="B1808">
        <v>69736384</v>
      </c>
      <c r="C1808">
        <v>69736366</v>
      </c>
      <c r="D1808">
        <v>27372116</v>
      </c>
      <c r="E1808">
        <v>1</v>
      </c>
      <c r="F1808">
        <v>1</v>
      </c>
      <c r="G1808">
        <v>1</v>
      </c>
      <c r="H1808">
        <v>3</v>
      </c>
      <c r="I1808" t="s">
        <v>414</v>
      </c>
      <c r="J1808" t="s">
        <v>1076</v>
      </c>
      <c r="K1808" t="s">
        <v>415</v>
      </c>
      <c r="L1808">
        <v>1348</v>
      </c>
      <c r="N1808">
        <v>1009</v>
      </c>
      <c r="O1808" t="s">
        <v>78</v>
      </c>
      <c r="P1808" t="s">
        <v>78</v>
      </c>
      <c r="Q1808">
        <v>1000</v>
      </c>
      <c r="X1808">
        <v>0.13200000000000001</v>
      </c>
      <c r="Y1808">
        <v>1391.4</v>
      </c>
      <c r="Z1808">
        <v>0</v>
      </c>
      <c r="AA1808">
        <v>0</v>
      </c>
      <c r="AB1808">
        <v>0</v>
      </c>
      <c r="AC1808">
        <v>0</v>
      </c>
      <c r="AD1808">
        <v>1</v>
      </c>
      <c r="AE1808">
        <v>0</v>
      </c>
      <c r="AF1808" t="s">
        <v>3</v>
      </c>
      <c r="AG1808">
        <v>0.13200000000000001</v>
      </c>
      <c r="AH1808">
        <v>2</v>
      </c>
      <c r="AI1808">
        <v>69736373</v>
      </c>
      <c r="AJ1808">
        <v>1757</v>
      </c>
      <c r="AK1808">
        <v>3</v>
      </c>
      <c r="AL1808">
        <v>-183.66480000000001</v>
      </c>
      <c r="AM1808">
        <v>0</v>
      </c>
      <c r="AN1808">
        <v>0</v>
      </c>
      <c r="AO1808">
        <v>0</v>
      </c>
      <c r="AP1808">
        <v>0</v>
      </c>
      <c r="AQ1808">
        <v>0</v>
      </c>
      <c r="AR1808">
        <v>1</v>
      </c>
    </row>
    <row r="1809" spans="1:44" x14ac:dyDescent="0.2">
      <c r="A1809">
        <f>ROW(Source!A1967)</f>
        <v>1967</v>
      </c>
      <c r="B1809">
        <v>69736385</v>
      </c>
      <c r="C1809">
        <v>69736366</v>
      </c>
      <c r="D1809">
        <v>27372117</v>
      </c>
      <c r="E1809">
        <v>1</v>
      </c>
      <c r="F1809">
        <v>1</v>
      </c>
      <c r="G1809">
        <v>1</v>
      </c>
      <c r="H1809">
        <v>3</v>
      </c>
      <c r="I1809" t="s">
        <v>419</v>
      </c>
      <c r="J1809" t="s">
        <v>1083</v>
      </c>
      <c r="K1809" t="s">
        <v>420</v>
      </c>
      <c r="L1809">
        <v>1348</v>
      </c>
      <c r="N1809">
        <v>1009</v>
      </c>
      <c r="O1809" t="s">
        <v>78</v>
      </c>
      <c r="P1809" t="s">
        <v>78</v>
      </c>
      <c r="Q1809">
        <v>1000</v>
      </c>
      <c r="X1809">
        <v>1.9E-2</v>
      </c>
      <c r="Y1809">
        <v>1534.65</v>
      </c>
      <c r="Z1809">
        <v>0</v>
      </c>
      <c r="AA1809">
        <v>0</v>
      </c>
      <c r="AB1809">
        <v>0</v>
      </c>
      <c r="AC1809">
        <v>0</v>
      </c>
      <c r="AD1809">
        <v>1</v>
      </c>
      <c r="AE1809">
        <v>0</v>
      </c>
      <c r="AF1809" t="s">
        <v>3</v>
      </c>
      <c r="AG1809">
        <v>1.9E-2</v>
      </c>
      <c r="AH1809">
        <v>2</v>
      </c>
      <c r="AI1809">
        <v>69736374</v>
      </c>
      <c r="AJ1809">
        <v>1758</v>
      </c>
      <c r="AK1809">
        <v>3</v>
      </c>
      <c r="AL1809">
        <v>-29.158350000000002</v>
      </c>
      <c r="AM1809">
        <v>0</v>
      </c>
      <c r="AN1809">
        <v>0</v>
      </c>
      <c r="AO1809">
        <v>0</v>
      </c>
      <c r="AP1809">
        <v>0</v>
      </c>
      <c r="AQ1809">
        <v>0</v>
      </c>
      <c r="AR1809">
        <v>1</v>
      </c>
    </row>
    <row r="1810" spans="1:44" x14ac:dyDescent="0.2">
      <c r="A1810">
        <f>ROW(Source!A1967)</f>
        <v>1967</v>
      </c>
      <c r="B1810">
        <v>69736386</v>
      </c>
      <c r="C1810">
        <v>69736366</v>
      </c>
      <c r="D1810">
        <v>27373116</v>
      </c>
      <c r="E1810">
        <v>1</v>
      </c>
      <c r="F1810">
        <v>1</v>
      </c>
      <c r="G1810">
        <v>1</v>
      </c>
      <c r="H1810">
        <v>3</v>
      </c>
      <c r="I1810" t="s">
        <v>423</v>
      </c>
      <c r="J1810" t="s">
        <v>1084</v>
      </c>
      <c r="K1810" t="s">
        <v>1085</v>
      </c>
      <c r="L1810">
        <v>1327</v>
      </c>
      <c r="N1810">
        <v>1005</v>
      </c>
      <c r="O1810" t="s">
        <v>56</v>
      </c>
      <c r="P1810" t="s">
        <v>56</v>
      </c>
      <c r="Q1810">
        <v>1</v>
      </c>
      <c r="X1810">
        <v>116</v>
      </c>
      <c r="Y1810">
        <v>5.29</v>
      </c>
      <c r="Z1810">
        <v>0</v>
      </c>
      <c r="AA1810">
        <v>0</v>
      </c>
      <c r="AB1810">
        <v>0</v>
      </c>
      <c r="AC1810">
        <v>0</v>
      </c>
      <c r="AD1810">
        <v>1</v>
      </c>
      <c r="AE1810">
        <v>0</v>
      </c>
      <c r="AF1810" t="s">
        <v>3</v>
      </c>
      <c r="AG1810">
        <v>116</v>
      </c>
      <c r="AH1810">
        <v>2</v>
      </c>
      <c r="AI1810">
        <v>69736375</v>
      </c>
      <c r="AJ1810">
        <v>1759</v>
      </c>
      <c r="AK1810">
        <v>3</v>
      </c>
      <c r="AL1810">
        <v>-613.64</v>
      </c>
      <c r="AM1810">
        <v>0</v>
      </c>
      <c r="AN1810">
        <v>0</v>
      </c>
      <c r="AO1810">
        <v>0</v>
      </c>
      <c r="AP1810">
        <v>0</v>
      </c>
      <c r="AQ1810">
        <v>0</v>
      </c>
      <c r="AR1810">
        <v>1</v>
      </c>
    </row>
    <row r="1811" spans="1:44" x14ac:dyDescent="0.2">
      <c r="A1811">
        <f>ROW(Source!A1967)</f>
        <v>1967</v>
      </c>
      <c r="B1811">
        <v>69736387</v>
      </c>
      <c r="C1811">
        <v>69736366</v>
      </c>
      <c r="D1811">
        <v>27371032</v>
      </c>
      <c r="E1811">
        <v>1</v>
      </c>
      <c r="F1811">
        <v>1</v>
      </c>
      <c r="G1811">
        <v>1</v>
      </c>
      <c r="H1811">
        <v>3</v>
      </c>
      <c r="I1811" t="s">
        <v>428</v>
      </c>
      <c r="J1811" t="s">
        <v>1086</v>
      </c>
      <c r="K1811" t="s">
        <v>429</v>
      </c>
      <c r="L1811">
        <v>1348</v>
      </c>
      <c r="N1811">
        <v>1009</v>
      </c>
      <c r="O1811" t="s">
        <v>78</v>
      </c>
      <c r="P1811" t="s">
        <v>78</v>
      </c>
      <c r="Q1811">
        <v>1000</v>
      </c>
      <c r="X1811">
        <v>5.7000000000000002E-2</v>
      </c>
      <c r="Y1811">
        <v>5646.9</v>
      </c>
      <c r="Z1811">
        <v>0</v>
      </c>
      <c r="AA1811">
        <v>0</v>
      </c>
      <c r="AB1811">
        <v>0</v>
      </c>
      <c r="AC1811">
        <v>0</v>
      </c>
      <c r="AD1811">
        <v>1</v>
      </c>
      <c r="AE1811">
        <v>0</v>
      </c>
      <c r="AF1811" t="s">
        <v>3</v>
      </c>
      <c r="AG1811">
        <v>5.7000000000000002E-2</v>
      </c>
      <c r="AH1811">
        <v>2</v>
      </c>
      <c r="AI1811">
        <v>69736376</v>
      </c>
      <c r="AJ1811">
        <v>1760</v>
      </c>
      <c r="AK1811">
        <v>3</v>
      </c>
      <c r="AL1811">
        <v>-321.87329999999997</v>
      </c>
      <c r="AM1811">
        <v>0</v>
      </c>
      <c r="AN1811">
        <v>0</v>
      </c>
      <c r="AO1811">
        <v>0</v>
      </c>
      <c r="AP1811">
        <v>0</v>
      </c>
      <c r="AQ1811">
        <v>0</v>
      </c>
      <c r="AR1811">
        <v>1</v>
      </c>
    </row>
    <row r="1812" spans="1:44" x14ac:dyDescent="0.2">
      <c r="A1812">
        <f>ROW(Source!A1967)</f>
        <v>1967</v>
      </c>
      <c r="B1812">
        <v>69736388</v>
      </c>
      <c r="C1812">
        <v>69736366</v>
      </c>
      <c r="D1812">
        <v>27386812</v>
      </c>
      <c r="E1812">
        <v>1</v>
      </c>
      <c r="F1812">
        <v>1</v>
      </c>
      <c r="G1812">
        <v>1</v>
      </c>
      <c r="H1812">
        <v>3</v>
      </c>
      <c r="I1812" t="s">
        <v>1087</v>
      </c>
      <c r="J1812" t="s">
        <v>1088</v>
      </c>
      <c r="K1812" t="s">
        <v>1089</v>
      </c>
      <c r="L1812">
        <v>1348</v>
      </c>
      <c r="N1812">
        <v>1009</v>
      </c>
      <c r="O1812" t="s">
        <v>78</v>
      </c>
      <c r="P1812" t="s">
        <v>78</v>
      </c>
      <c r="Q1812">
        <v>1000</v>
      </c>
      <c r="X1812">
        <v>0.106</v>
      </c>
      <c r="Y1812">
        <v>727.34</v>
      </c>
      <c r="Z1812">
        <v>0</v>
      </c>
      <c r="AA1812">
        <v>0</v>
      </c>
      <c r="AB1812">
        <v>0</v>
      </c>
      <c r="AC1812">
        <v>0</v>
      </c>
      <c r="AD1812">
        <v>1</v>
      </c>
      <c r="AE1812">
        <v>0</v>
      </c>
      <c r="AF1812" t="s">
        <v>3</v>
      </c>
      <c r="AG1812">
        <v>0.106</v>
      </c>
      <c r="AH1812">
        <v>3</v>
      </c>
      <c r="AI1812">
        <v>-1</v>
      </c>
      <c r="AJ1812" t="s">
        <v>3</v>
      </c>
      <c r="AK1812">
        <v>4</v>
      </c>
      <c r="AL1812">
        <v>-77.098039999999997</v>
      </c>
      <c r="AM1812">
        <v>0</v>
      </c>
      <c r="AN1812">
        <v>0</v>
      </c>
      <c r="AO1812">
        <v>0</v>
      </c>
      <c r="AP1812">
        <v>0</v>
      </c>
      <c r="AQ1812">
        <v>0</v>
      </c>
      <c r="AR1812">
        <v>1</v>
      </c>
    </row>
    <row r="1813" spans="1:44" x14ac:dyDescent="0.2">
      <c r="A1813">
        <f>ROW(Source!A1968)</f>
        <v>1968</v>
      </c>
      <c r="B1813">
        <v>69736377</v>
      </c>
      <c r="C1813">
        <v>69736366</v>
      </c>
      <c r="D1813">
        <v>27501160</v>
      </c>
      <c r="E1813">
        <v>1</v>
      </c>
      <c r="F1813">
        <v>1</v>
      </c>
      <c r="G1813">
        <v>1</v>
      </c>
      <c r="H1813">
        <v>1</v>
      </c>
      <c r="I1813" t="s">
        <v>1038</v>
      </c>
      <c r="J1813" t="s">
        <v>3</v>
      </c>
      <c r="K1813" t="s">
        <v>1039</v>
      </c>
      <c r="L1813">
        <v>1369</v>
      </c>
      <c r="N1813">
        <v>1013</v>
      </c>
      <c r="O1813" t="s">
        <v>974</v>
      </c>
      <c r="P1813" t="s">
        <v>974</v>
      </c>
      <c r="Q1813">
        <v>1</v>
      </c>
      <c r="X1813">
        <v>27.86</v>
      </c>
      <c r="Y1813">
        <v>0</v>
      </c>
      <c r="Z1813">
        <v>0</v>
      </c>
      <c r="AA1813">
        <v>0</v>
      </c>
      <c r="AB1813">
        <v>11.37</v>
      </c>
      <c r="AC1813">
        <v>0</v>
      </c>
      <c r="AD1813">
        <v>1</v>
      </c>
      <c r="AE1813">
        <v>1</v>
      </c>
      <c r="AF1813" t="s">
        <v>3</v>
      </c>
      <c r="AG1813">
        <v>27.86</v>
      </c>
      <c r="AH1813">
        <v>2</v>
      </c>
      <c r="AI1813">
        <v>69736367</v>
      </c>
      <c r="AJ1813">
        <v>1761</v>
      </c>
      <c r="AK1813">
        <v>0</v>
      </c>
      <c r="AL1813">
        <v>0</v>
      </c>
      <c r="AM1813">
        <v>0</v>
      </c>
      <c r="AN1813">
        <v>0</v>
      </c>
      <c r="AO1813">
        <v>0</v>
      </c>
      <c r="AP1813">
        <v>0</v>
      </c>
      <c r="AQ1813">
        <v>0</v>
      </c>
      <c r="AR1813">
        <v>0</v>
      </c>
    </row>
    <row r="1814" spans="1:44" x14ac:dyDescent="0.2">
      <c r="A1814">
        <f>ROW(Source!A1968)</f>
        <v>1968</v>
      </c>
      <c r="B1814">
        <v>69736378</v>
      </c>
      <c r="C1814">
        <v>69736366</v>
      </c>
      <c r="D1814">
        <v>121548</v>
      </c>
      <c r="E1814">
        <v>1</v>
      </c>
      <c r="F1814">
        <v>1</v>
      </c>
      <c r="G1814">
        <v>1</v>
      </c>
      <c r="H1814">
        <v>1</v>
      </c>
      <c r="I1814" t="s">
        <v>36</v>
      </c>
      <c r="J1814" t="s">
        <v>3</v>
      </c>
      <c r="K1814" t="s">
        <v>981</v>
      </c>
      <c r="L1814">
        <v>608254</v>
      </c>
      <c r="N1814">
        <v>1013</v>
      </c>
      <c r="O1814" t="s">
        <v>982</v>
      </c>
      <c r="P1814" t="s">
        <v>982</v>
      </c>
      <c r="Q1814">
        <v>1</v>
      </c>
      <c r="X1814">
        <v>0.23</v>
      </c>
      <c r="Y1814">
        <v>0</v>
      </c>
      <c r="Z1814">
        <v>0</v>
      </c>
      <c r="AA1814">
        <v>0</v>
      </c>
      <c r="AB1814">
        <v>0</v>
      </c>
      <c r="AC1814">
        <v>0</v>
      </c>
      <c r="AD1814">
        <v>1</v>
      </c>
      <c r="AE1814">
        <v>2</v>
      </c>
      <c r="AF1814" t="s">
        <v>3</v>
      </c>
      <c r="AG1814">
        <v>0.23</v>
      </c>
      <c r="AH1814">
        <v>2</v>
      </c>
      <c r="AI1814">
        <v>69736368</v>
      </c>
      <c r="AJ1814">
        <v>1762</v>
      </c>
      <c r="AK1814">
        <v>0</v>
      </c>
      <c r="AL1814">
        <v>0</v>
      </c>
      <c r="AM1814">
        <v>0</v>
      </c>
      <c r="AN1814">
        <v>0</v>
      </c>
      <c r="AO1814">
        <v>0</v>
      </c>
      <c r="AP1814">
        <v>0</v>
      </c>
      <c r="AQ1814">
        <v>0</v>
      </c>
      <c r="AR1814">
        <v>0</v>
      </c>
    </row>
    <row r="1815" spans="1:44" x14ac:dyDescent="0.2">
      <c r="A1815">
        <f>ROW(Source!A1968)</f>
        <v>1968</v>
      </c>
      <c r="B1815">
        <v>69736379</v>
      </c>
      <c r="C1815">
        <v>69736366</v>
      </c>
      <c r="D1815">
        <v>27439630</v>
      </c>
      <c r="E1815">
        <v>1</v>
      </c>
      <c r="F1815">
        <v>1</v>
      </c>
      <c r="G1815">
        <v>1</v>
      </c>
      <c r="H1815">
        <v>2</v>
      </c>
      <c r="I1815" t="s">
        <v>986</v>
      </c>
      <c r="J1815" t="s">
        <v>987</v>
      </c>
      <c r="K1815" t="s">
        <v>988</v>
      </c>
      <c r="L1815">
        <v>1368</v>
      </c>
      <c r="N1815">
        <v>1011</v>
      </c>
      <c r="O1815" t="s">
        <v>978</v>
      </c>
      <c r="P1815" t="s">
        <v>978</v>
      </c>
      <c r="Q1815">
        <v>1</v>
      </c>
      <c r="X1815">
        <v>0.23</v>
      </c>
      <c r="Y1815">
        <v>0</v>
      </c>
      <c r="Z1815">
        <v>31.27</v>
      </c>
      <c r="AA1815">
        <v>13.61</v>
      </c>
      <c r="AB1815">
        <v>0</v>
      </c>
      <c r="AC1815">
        <v>0</v>
      </c>
      <c r="AD1815">
        <v>1</v>
      </c>
      <c r="AE1815">
        <v>0</v>
      </c>
      <c r="AF1815" t="s">
        <v>3</v>
      </c>
      <c r="AG1815">
        <v>0.23</v>
      </c>
      <c r="AH1815">
        <v>2</v>
      </c>
      <c r="AI1815">
        <v>69736369</v>
      </c>
      <c r="AJ1815">
        <v>1763</v>
      </c>
      <c r="AK1815">
        <v>0</v>
      </c>
      <c r="AL1815">
        <v>0</v>
      </c>
      <c r="AM1815">
        <v>0</v>
      </c>
      <c r="AN1815">
        <v>0</v>
      </c>
      <c r="AO1815">
        <v>0</v>
      </c>
      <c r="AP1815">
        <v>0</v>
      </c>
      <c r="AQ1815">
        <v>0</v>
      </c>
      <c r="AR1815">
        <v>0</v>
      </c>
    </row>
    <row r="1816" spans="1:44" x14ac:dyDescent="0.2">
      <c r="A1816">
        <f>ROW(Source!A1968)</f>
        <v>1968</v>
      </c>
      <c r="B1816">
        <v>69736380</v>
      </c>
      <c r="C1816">
        <v>69736366</v>
      </c>
      <c r="D1816">
        <v>27440113</v>
      </c>
      <c r="E1816">
        <v>1</v>
      </c>
      <c r="F1816">
        <v>1</v>
      </c>
      <c r="G1816">
        <v>1</v>
      </c>
      <c r="H1816">
        <v>2</v>
      </c>
      <c r="I1816" t="s">
        <v>1032</v>
      </c>
      <c r="J1816" t="s">
        <v>1033</v>
      </c>
      <c r="K1816" t="s">
        <v>1034</v>
      </c>
      <c r="L1816">
        <v>1368</v>
      </c>
      <c r="N1816">
        <v>1011</v>
      </c>
      <c r="O1816" t="s">
        <v>978</v>
      </c>
      <c r="P1816" t="s">
        <v>978</v>
      </c>
      <c r="Q1816">
        <v>1</v>
      </c>
      <c r="X1816">
        <v>3.68</v>
      </c>
      <c r="Y1816">
        <v>0</v>
      </c>
      <c r="Z1816">
        <v>29.26</v>
      </c>
      <c r="AA1816">
        <v>0</v>
      </c>
      <c r="AB1816">
        <v>0</v>
      </c>
      <c r="AC1816">
        <v>0</v>
      </c>
      <c r="AD1816">
        <v>1</v>
      </c>
      <c r="AE1816">
        <v>0</v>
      </c>
      <c r="AF1816" t="s">
        <v>3</v>
      </c>
      <c r="AG1816">
        <v>3.68</v>
      </c>
      <c r="AH1816">
        <v>2</v>
      </c>
      <c r="AI1816">
        <v>69736370</v>
      </c>
      <c r="AJ1816">
        <v>1764</v>
      </c>
      <c r="AK1816">
        <v>0</v>
      </c>
      <c r="AL1816">
        <v>0</v>
      </c>
      <c r="AM1816">
        <v>0</v>
      </c>
      <c r="AN1816">
        <v>0</v>
      </c>
      <c r="AO1816">
        <v>0</v>
      </c>
      <c r="AP1816">
        <v>0</v>
      </c>
      <c r="AQ1816">
        <v>0</v>
      </c>
      <c r="AR1816">
        <v>0</v>
      </c>
    </row>
    <row r="1817" spans="1:44" x14ac:dyDescent="0.2">
      <c r="A1817">
        <f>ROW(Source!A1968)</f>
        <v>1968</v>
      </c>
      <c r="B1817">
        <v>69736381</v>
      </c>
      <c r="C1817">
        <v>69736366</v>
      </c>
      <c r="D1817">
        <v>27441197</v>
      </c>
      <c r="E1817">
        <v>1</v>
      </c>
      <c r="F1817">
        <v>1</v>
      </c>
      <c r="G1817">
        <v>1</v>
      </c>
      <c r="H1817">
        <v>2</v>
      </c>
      <c r="I1817" t="s">
        <v>1035</v>
      </c>
      <c r="J1817" t="s">
        <v>1036</v>
      </c>
      <c r="K1817" t="s">
        <v>1037</v>
      </c>
      <c r="L1817">
        <v>1368</v>
      </c>
      <c r="N1817">
        <v>1011</v>
      </c>
      <c r="O1817" t="s">
        <v>978</v>
      </c>
      <c r="P1817" t="s">
        <v>978</v>
      </c>
      <c r="Q1817">
        <v>1</v>
      </c>
      <c r="X1817">
        <v>4.5</v>
      </c>
      <c r="Y1817">
        <v>0</v>
      </c>
      <c r="Z1817">
        <v>2.7</v>
      </c>
      <c r="AA1817">
        <v>0</v>
      </c>
      <c r="AB1817">
        <v>0</v>
      </c>
      <c r="AC1817">
        <v>0</v>
      </c>
      <c r="AD1817">
        <v>1</v>
      </c>
      <c r="AE1817">
        <v>0</v>
      </c>
      <c r="AF1817" t="s">
        <v>3</v>
      </c>
      <c r="AG1817">
        <v>4.5</v>
      </c>
      <c r="AH1817">
        <v>2</v>
      </c>
      <c r="AI1817">
        <v>69736371</v>
      </c>
      <c r="AJ1817">
        <v>1765</v>
      </c>
      <c r="AK1817">
        <v>0</v>
      </c>
      <c r="AL1817">
        <v>0</v>
      </c>
      <c r="AM1817">
        <v>0</v>
      </c>
      <c r="AN1817">
        <v>0</v>
      </c>
      <c r="AO1817">
        <v>0</v>
      </c>
      <c r="AP1817">
        <v>0</v>
      </c>
      <c r="AQ1817">
        <v>0</v>
      </c>
      <c r="AR1817">
        <v>0</v>
      </c>
    </row>
    <row r="1818" spans="1:44" x14ac:dyDescent="0.2">
      <c r="A1818">
        <f>ROW(Source!A1968)</f>
        <v>1968</v>
      </c>
      <c r="B1818">
        <v>69736382</v>
      </c>
      <c r="C1818">
        <v>69736366</v>
      </c>
      <c r="D1818">
        <v>27441327</v>
      </c>
      <c r="E1818">
        <v>1</v>
      </c>
      <c r="F1818">
        <v>1</v>
      </c>
      <c r="G1818">
        <v>1</v>
      </c>
      <c r="H1818">
        <v>2</v>
      </c>
      <c r="I1818" t="s">
        <v>975</v>
      </c>
      <c r="J1818" t="s">
        <v>976</v>
      </c>
      <c r="K1818" t="s">
        <v>977</v>
      </c>
      <c r="L1818">
        <v>1368</v>
      </c>
      <c r="N1818">
        <v>1011</v>
      </c>
      <c r="O1818" t="s">
        <v>978</v>
      </c>
      <c r="P1818" t="s">
        <v>978</v>
      </c>
      <c r="Q1818">
        <v>1</v>
      </c>
      <c r="X1818">
        <v>0.33</v>
      </c>
      <c r="Y1818">
        <v>0</v>
      </c>
      <c r="Z1818">
        <v>93.37</v>
      </c>
      <c r="AA1818">
        <v>11.69</v>
      </c>
      <c r="AB1818">
        <v>0</v>
      </c>
      <c r="AC1818">
        <v>0</v>
      </c>
      <c r="AD1818">
        <v>1</v>
      </c>
      <c r="AE1818">
        <v>0</v>
      </c>
      <c r="AF1818" t="s">
        <v>3</v>
      </c>
      <c r="AG1818">
        <v>0.33</v>
      </c>
      <c r="AH1818">
        <v>2</v>
      </c>
      <c r="AI1818">
        <v>69736372</v>
      </c>
      <c r="AJ1818">
        <v>1766</v>
      </c>
      <c r="AK1818">
        <v>0</v>
      </c>
      <c r="AL1818">
        <v>0</v>
      </c>
      <c r="AM1818">
        <v>0</v>
      </c>
      <c r="AN1818">
        <v>0</v>
      </c>
      <c r="AO1818">
        <v>0</v>
      </c>
      <c r="AP1818">
        <v>0</v>
      </c>
      <c r="AQ1818">
        <v>0</v>
      </c>
      <c r="AR1818">
        <v>0</v>
      </c>
    </row>
    <row r="1819" spans="1:44" x14ac:dyDescent="0.2">
      <c r="A1819">
        <f>ROW(Source!A1968)</f>
        <v>1968</v>
      </c>
      <c r="B1819">
        <v>69736383</v>
      </c>
      <c r="C1819">
        <v>69736366</v>
      </c>
      <c r="D1819">
        <v>27370860</v>
      </c>
      <c r="E1819">
        <v>1</v>
      </c>
      <c r="F1819">
        <v>1</v>
      </c>
      <c r="G1819">
        <v>1</v>
      </c>
      <c r="H1819">
        <v>3</v>
      </c>
      <c r="I1819" t="s">
        <v>1080</v>
      </c>
      <c r="J1819" t="s">
        <v>1081</v>
      </c>
      <c r="K1819" t="s">
        <v>1082</v>
      </c>
      <c r="L1819">
        <v>1348</v>
      </c>
      <c r="N1819">
        <v>1009</v>
      </c>
      <c r="O1819" t="s">
        <v>78</v>
      </c>
      <c r="P1819" t="s">
        <v>78</v>
      </c>
      <c r="Q1819">
        <v>1000</v>
      </c>
      <c r="X1819">
        <v>6.0000000000000001E-3</v>
      </c>
      <c r="Y1819">
        <v>1083.3800000000001</v>
      </c>
      <c r="Z1819">
        <v>0</v>
      </c>
      <c r="AA1819">
        <v>0</v>
      </c>
      <c r="AB1819">
        <v>0</v>
      </c>
      <c r="AC1819">
        <v>0</v>
      </c>
      <c r="AD1819">
        <v>1</v>
      </c>
      <c r="AE1819">
        <v>0</v>
      </c>
      <c r="AF1819" t="s">
        <v>3</v>
      </c>
      <c r="AG1819">
        <v>6.0000000000000001E-3</v>
      </c>
      <c r="AH1819">
        <v>3</v>
      </c>
      <c r="AI1819">
        <v>-1</v>
      </c>
      <c r="AJ1819" t="s">
        <v>3</v>
      </c>
      <c r="AK1819">
        <v>4</v>
      </c>
      <c r="AL1819">
        <v>-6.5002800000000009</v>
      </c>
      <c r="AM1819">
        <v>0</v>
      </c>
      <c r="AN1819">
        <v>0</v>
      </c>
      <c r="AO1819">
        <v>0</v>
      </c>
      <c r="AP1819">
        <v>0</v>
      </c>
      <c r="AQ1819">
        <v>0</v>
      </c>
      <c r="AR1819">
        <v>1</v>
      </c>
    </row>
    <row r="1820" spans="1:44" x14ac:dyDescent="0.2">
      <c r="A1820">
        <f>ROW(Source!A1968)</f>
        <v>1968</v>
      </c>
      <c r="B1820">
        <v>69736384</v>
      </c>
      <c r="C1820">
        <v>69736366</v>
      </c>
      <c r="D1820">
        <v>27372116</v>
      </c>
      <c r="E1820">
        <v>1</v>
      </c>
      <c r="F1820">
        <v>1</v>
      </c>
      <c r="G1820">
        <v>1</v>
      </c>
      <c r="H1820">
        <v>3</v>
      </c>
      <c r="I1820" t="s">
        <v>414</v>
      </c>
      <c r="J1820" t="s">
        <v>1076</v>
      </c>
      <c r="K1820" t="s">
        <v>415</v>
      </c>
      <c r="L1820">
        <v>1348</v>
      </c>
      <c r="N1820">
        <v>1009</v>
      </c>
      <c r="O1820" t="s">
        <v>78</v>
      </c>
      <c r="P1820" t="s">
        <v>78</v>
      </c>
      <c r="Q1820">
        <v>1000</v>
      </c>
      <c r="X1820">
        <v>0.13200000000000001</v>
      </c>
      <c r="Y1820">
        <v>1391.4</v>
      </c>
      <c r="Z1820">
        <v>0</v>
      </c>
      <c r="AA1820">
        <v>0</v>
      </c>
      <c r="AB1820">
        <v>0</v>
      </c>
      <c r="AC1820">
        <v>0</v>
      </c>
      <c r="AD1820">
        <v>1</v>
      </c>
      <c r="AE1820">
        <v>0</v>
      </c>
      <c r="AF1820" t="s">
        <v>3</v>
      </c>
      <c r="AG1820">
        <v>0.13200000000000001</v>
      </c>
      <c r="AH1820">
        <v>2</v>
      </c>
      <c r="AI1820">
        <v>69736373</v>
      </c>
      <c r="AJ1820">
        <v>1767</v>
      </c>
      <c r="AK1820">
        <v>3</v>
      </c>
      <c r="AL1820">
        <v>-183.66480000000001</v>
      </c>
      <c r="AM1820">
        <v>0</v>
      </c>
      <c r="AN1820">
        <v>0</v>
      </c>
      <c r="AO1820">
        <v>0</v>
      </c>
      <c r="AP1820">
        <v>0</v>
      </c>
      <c r="AQ1820">
        <v>0</v>
      </c>
      <c r="AR1820">
        <v>1</v>
      </c>
    </row>
    <row r="1821" spans="1:44" x14ac:dyDescent="0.2">
      <c r="A1821">
        <f>ROW(Source!A1968)</f>
        <v>1968</v>
      </c>
      <c r="B1821">
        <v>69736385</v>
      </c>
      <c r="C1821">
        <v>69736366</v>
      </c>
      <c r="D1821">
        <v>27372117</v>
      </c>
      <c r="E1821">
        <v>1</v>
      </c>
      <c r="F1821">
        <v>1</v>
      </c>
      <c r="G1821">
        <v>1</v>
      </c>
      <c r="H1821">
        <v>3</v>
      </c>
      <c r="I1821" t="s">
        <v>419</v>
      </c>
      <c r="J1821" t="s">
        <v>1083</v>
      </c>
      <c r="K1821" t="s">
        <v>420</v>
      </c>
      <c r="L1821">
        <v>1348</v>
      </c>
      <c r="N1821">
        <v>1009</v>
      </c>
      <c r="O1821" t="s">
        <v>78</v>
      </c>
      <c r="P1821" t="s">
        <v>78</v>
      </c>
      <c r="Q1821">
        <v>1000</v>
      </c>
      <c r="X1821">
        <v>1.9E-2</v>
      </c>
      <c r="Y1821">
        <v>1534.65</v>
      </c>
      <c r="Z1821">
        <v>0</v>
      </c>
      <c r="AA1821">
        <v>0</v>
      </c>
      <c r="AB1821">
        <v>0</v>
      </c>
      <c r="AC1821">
        <v>0</v>
      </c>
      <c r="AD1821">
        <v>1</v>
      </c>
      <c r="AE1821">
        <v>0</v>
      </c>
      <c r="AF1821" t="s">
        <v>3</v>
      </c>
      <c r="AG1821">
        <v>1.9E-2</v>
      </c>
      <c r="AH1821">
        <v>2</v>
      </c>
      <c r="AI1821">
        <v>69736374</v>
      </c>
      <c r="AJ1821">
        <v>1768</v>
      </c>
      <c r="AK1821">
        <v>3</v>
      </c>
      <c r="AL1821">
        <v>-29.158350000000002</v>
      </c>
      <c r="AM1821">
        <v>0</v>
      </c>
      <c r="AN1821">
        <v>0</v>
      </c>
      <c r="AO1821">
        <v>0</v>
      </c>
      <c r="AP1821">
        <v>0</v>
      </c>
      <c r="AQ1821">
        <v>0</v>
      </c>
      <c r="AR1821">
        <v>1</v>
      </c>
    </row>
    <row r="1822" spans="1:44" x14ac:dyDescent="0.2">
      <c r="A1822">
        <f>ROW(Source!A1968)</f>
        <v>1968</v>
      </c>
      <c r="B1822">
        <v>69736386</v>
      </c>
      <c r="C1822">
        <v>69736366</v>
      </c>
      <c r="D1822">
        <v>27373116</v>
      </c>
      <c r="E1822">
        <v>1</v>
      </c>
      <c r="F1822">
        <v>1</v>
      </c>
      <c r="G1822">
        <v>1</v>
      </c>
      <c r="H1822">
        <v>3</v>
      </c>
      <c r="I1822" t="s">
        <v>423</v>
      </c>
      <c r="J1822" t="s">
        <v>1084</v>
      </c>
      <c r="K1822" t="s">
        <v>1085</v>
      </c>
      <c r="L1822">
        <v>1327</v>
      </c>
      <c r="N1822">
        <v>1005</v>
      </c>
      <c r="O1822" t="s">
        <v>56</v>
      </c>
      <c r="P1822" t="s">
        <v>56</v>
      </c>
      <c r="Q1822">
        <v>1</v>
      </c>
      <c r="X1822">
        <v>116</v>
      </c>
      <c r="Y1822">
        <v>5.29</v>
      </c>
      <c r="Z1822">
        <v>0</v>
      </c>
      <c r="AA1822">
        <v>0</v>
      </c>
      <c r="AB1822">
        <v>0</v>
      </c>
      <c r="AC1822">
        <v>0</v>
      </c>
      <c r="AD1822">
        <v>1</v>
      </c>
      <c r="AE1822">
        <v>0</v>
      </c>
      <c r="AF1822" t="s">
        <v>3</v>
      </c>
      <c r="AG1822">
        <v>116</v>
      </c>
      <c r="AH1822">
        <v>2</v>
      </c>
      <c r="AI1822">
        <v>69736375</v>
      </c>
      <c r="AJ1822">
        <v>1769</v>
      </c>
      <c r="AK1822">
        <v>3</v>
      </c>
      <c r="AL1822">
        <v>-613.64</v>
      </c>
      <c r="AM1822">
        <v>0</v>
      </c>
      <c r="AN1822">
        <v>0</v>
      </c>
      <c r="AO1822">
        <v>0</v>
      </c>
      <c r="AP1822">
        <v>0</v>
      </c>
      <c r="AQ1822">
        <v>0</v>
      </c>
      <c r="AR1822">
        <v>1</v>
      </c>
    </row>
    <row r="1823" spans="1:44" x14ac:dyDescent="0.2">
      <c r="A1823">
        <f>ROW(Source!A1968)</f>
        <v>1968</v>
      </c>
      <c r="B1823">
        <v>69736387</v>
      </c>
      <c r="C1823">
        <v>69736366</v>
      </c>
      <c r="D1823">
        <v>27371032</v>
      </c>
      <c r="E1823">
        <v>1</v>
      </c>
      <c r="F1823">
        <v>1</v>
      </c>
      <c r="G1823">
        <v>1</v>
      </c>
      <c r="H1823">
        <v>3</v>
      </c>
      <c r="I1823" t="s">
        <v>428</v>
      </c>
      <c r="J1823" t="s">
        <v>1086</v>
      </c>
      <c r="K1823" t="s">
        <v>429</v>
      </c>
      <c r="L1823">
        <v>1348</v>
      </c>
      <c r="N1823">
        <v>1009</v>
      </c>
      <c r="O1823" t="s">
        <v>78</v>
      </c>
      <c r="P1823" t="s">
        <v>78</v>
      </c>
      <c r="Q1823">
        <v>1000</v>
      </c>
      <c r="X1823">
        <v>5.7000000000000002E-2</v>
      </c>
      <c r="Y1823">
        <v>5646.9</v>
      </c>
      <c r="Z1823">
        <v>0</v>
      </c>
      <c r="AA1823">
        <v>0</v>
      </c>
      <c r="AB1823">
        <v>0</v>
      </c>
      <c r="AC1823">
        <v>0</v>
      </c>
      <c r="AD1823">
        <v>1</v>
      </c>
      <c r="AE1823">
        <v>0</v>
      </c>
      <c r="AF1823" t="s">
        <v>3</v>
      </c>
      <c r="AG1823">
        <v>5.7000000000000002E-2</v>
      </c>
      <c r="AH1823">
        <v>2</v>
      </c>
      <c r="AI1823">
        <v>69736376</v>
      </c>
      <c r="AJ1823">
        <v>1770</v>
      </c>
      <c r="AK1823">
        <v>3</v>
      </c>
      <c r="AL1823">
        <v>-321.87329999999997</v>
      </c>
      <c r="AM1823">
        <v>0</v>
      </c>
      <c r="AN1823">
        <v>0</v>
      </c>
      <c r="AO1823">
        <v>0</v>
      </c>
      <c r="AP1823">
        <v>0</v>
      </c>
      <c r="AQ1823">
        <v>0</v>
      </c>
      <c r="AR1823">
        <v>1</v>
      </c>
    </row>
    <row r="1824" spans="1:44" x14ac:dyDescent="0.2">
      <c r="A1824">
        <f>ROW(Source!A1968)</f>
        <v>1968</v>
      </c>
      <c r="B1824">
        <v>69736388</v>
      </c>
      <c r="C1824">
        <v>69736366</v>
      </c>
      <c r="D1824">
        <v>27386812</v>
      </c>
      <c r="E1824">
        <v>1</v>
      </c>
      <c r="F1824">
        <v>1</v>
      </c>
      <c r="G1824">
        <v>1</v>
      </c>
      <c r="H1824">
        <v>3</v>
      </c>
      <c r="I1824" t="s">
        <v>1087</v>
      </c>
      <c r="J1824" t="s">
        <v>1088</v>
      </c>
      <c r="K1824" t="s">
        <v>1089</v>
      </c>
      <c r="L1824">
        <v>1348</v>
      </c>
      <c r="N1824">
        <v>1009</v>
      </c>
      <c r="O1824" t="s">
        <v>78</v>
      </c>
      <c r="P1824" t="s">
        <v>78</v>
      </c>
      <c r="Q1824">
        <v>1000</v>
      </c>
      <c r="X1824">
        <v>0.106</v>
      </c>
      <c r="Y1824">
        <v>727.34</v>
      </c>
      <c r="Z1824">
        <v>0</v>
      </c>
      <c r="AA1824">
        <v>0</v>
      </c>
      <c r="AB1824">
        <v>0</v>
      </c>
      <c r="AC1824">
        <v>0</v>
      </c>
      <c r="AD1824">
        <v>1</v>
      </c>
      <c r="AE1824">
        <v>0</v>
      </c>
      <c r="AF1824" t="s">
        <v>3</v>
      </c>
      <c r="AG1824">
        <v>0.106</v>
      </c>
      <c r="AH1824">
        <v>3</v>
      </c>
      <c r="AI1824">
        <v>-1</v>
      </c>
      <c r="AJ1824" t="s">
        <v>3</v>
      </c>
      <c r="AK1824">
        <v>4</v>
      </c>
      <c r="AL1824">
        <v>-77.098039999999997</v>
      </c>
      <c r="AM1824">
        <v>0</v>
      </c>
      <c r="AN1824">
        <v>0</v>
      </c>
      <c r="AO1824">
        <v>0</v>
      </c>
      <c r="AP1824">
        <v>0</v>
      </c>
      <c r="AQ1824">
        <v>0</v>
      </c>
      <c r="AR1824">
        <v>1</v>
      </c>
    </row>
    <row r="1825" spans="1:44" x14ac:dyDescent="0.2">
      <c r="A1825">
        <f>ROW(Source!A1977)</f>
        <v>1977</v>
      </c>
      <c r="B1825">
        <v>69736400</v>
      </c>
      <c r="C1825">
        <v>69736393</v>
      </c>
      <c r="D1825">
        <v>27493207</v>
      </c>
      <c r="E1825">
        <v>1</v>
      </c>
      <c r="F1825">
        <v>1</v>
      </c>
      <c r="G1825">
        <v>1</v>
      </c>
      <c r="H1825">
        <v>1</v>
      </c>
      <c r="I1825" t="s">
        <v>1047</v>
      </c>
      <c r="J1825" t="s">
        <v>3</v>
      </c>
      <c r="K1825" t="s">
        <v>1048</v>
      </c>
      <c r="L1825">
        <v>1369</v>
      </c>
      <c r="N1825">
        <v>1013</v>
      </c>
      <c r="O1825" t="s">
        <v>974</v>
      </c>
      <c r="P1825" t="s">
        <v>974</v>
      </c>
      <c r="Q1825">
        <v>1</v>
      </c>
      <c r="X1825">
        <v>40.65</v>
      </c>
      <c r="Y1825">
        <v>0</v>
      </c>
      <c r="Z1825">
        <v>0</v>
      </c>
      <c r="AA1825">
        <v>0</v>
      </c>
      <c r="AB1825">
        <v>7.87</v>
      </c>
      <c r="AC1825">
        <v>0</v>
      </c>
      <c r="AD1825">
        <v>1</v>
      </c>
      <c r="AE1825">
        <v>1</v>
      </c>
      <c r="AF1825" t="s">
        <v>3</v>
      </c>
      <c r="AG1825">
        <v>40.65</v>
      </c>
      <c r="AH1825">
        <v>2</v>
      </c>
      <c r="AI1825">
        <v>69736394</v>
      </c>
      <c r="AJ1825">
        <v>1771</v>
      </c>
      <c r="AK1825">
        <v>0</v>
      </c>
      <c r="AL1825">
        <v>0</v>
      </c>
      <c r="AM1825">
        <v>0</v>
      </c>
      <c r="AN1825">
        <v>0</v>
      </c>
      <c r="AO1825">
        <v>0</v>
      </c>
      <c r="AP1825">
        <v>0</v>
      </c>
      <c r="AQ1825">
        <v>0</v>
      </c>
      <c r="AR1825">
        <v>0</v>
      </c>
    </row>
    <row r="1826" spans="1:44" x14ac:dyDescent="0.2">
      <c r="A1826">
        <f>ROW(Source!A1977)</f>
        <v>1977</v>
      </c>
      <c r="B1826">
        <v>69736401</v>
      </c>
      <c r="C1826">
        <v>69736393</v>
      </c>
      <c r="D1826">
        <v>121548</v>
      </c>
      <c r="E1826">
        <v>1</v>
      </c>
      <c r="F1826">
        <v>1</v>
      </c>
      <c r="G1826">
        <v>1</v>
      </c>
      <c r="H1826">
        <v>1</v>
      </c>
      <c r="I1826" t="s">
        <v>36</v>
      </c>
      <c r="J1826" t="s">
        <v>3</v>
      </c>
      <c r="K1826" t="s">
        <v>981</v>
      </c>
      <c r="L1826">
        <v>608254</v>
      </c>
      <c r="N1826">
        <v>1013</v>
      </c>
      <c r="O1826" t="s">
        <v>982</v>
      </c>
      <c r="P1826" t="s">
        <v>982</v>
      </c>
      <c r="Q1826">
        <v>1</v>
      </c>
      <c r="X1826">
        <v>1.27</v>
      </c>
      <c r="Y1826">
        <v>0</v>
      </c>
      <c r="Z1826">
        <v>0</v>
      </c>
      <c r="AA1826">
        <v>0</v>
      </c>
      <c r="AB1826">
        <v>0</v>
      </c>
      <c r="AC1826">
        <v>0</v>
      </c>
      <c r="AD1826">
        <v>1</v>
      </c>
      <c r="AE1826">
        <v>2</v>
      </c>
      <c r="AF1826" t="s">
        <v>3</v>
      </c>
      <c r="AG1826">
        <v>1.27</v>
      </c>
      <c r="AH1826">
        <v>2</v>
      </c>
      <c r="AI1826">
        <v>69736395</v>
      </c>
      <c r="AJ1826">
        <v>1772</v>
      </c>
      <c r="AK1826">
        <v>0</v>
      </c>
      <c r="AL1826">
        <v>0</v>
      </c>
      <c r="AM1826">
        <v>0</v>
      </c>
      <c r="AN1826">
        <v>0</v>
      </c>
      <c r="AO1826">
        <v>0</v>
      </c>
      <c r="AP1826">
        <v>0</v>
      </c>
      <c r="AQ1826">
        <v>0</v>
      </c>
      <c r="AR1826">
        <v>0</v>
      </c>
    </row>
    <row r="1827" spans="1:44" x14ac:dyDescent="0.2">
      <c r="A1827">
        <f>ROW(Source!A1977)</f>
        <v>1977</v>
      </c>
      <c r="B1827">
        <v>69736402</v>
      </c>
      <c r="C1827">
        <v>69736393</v>
      </c>
      <c r="D1827">
        <v>27439630</v>
      </c>
      <c r="E1827">
        <v>1</v>
      </c>
      <c r="F1827">
        <v>1</v>
      </c>
      <c r="G1827">
        <v>1</v>
      </c>
      <c r="H1827">
        <v>2</v>
      </c>
      <c r="I1827" t="s">
        <v>986</v>
      </c>
      <c r="J1827" t="s">
        <v>987</v>
      </c>
      <c r="K1827" t="s">
        <v>988</v>
      </c>
      <c r="L1827">
        <v>1368</v>
      </c>
      <c r="N1827">
        <v>1011</v>
      </c>
      <c r="O1827" t="s">
        <v>978</v>
      </c>
      <c r="P1827" t="s">
        <v>978</v>
      </c>
      <c r="Q1827">
        <v>1</v>
      </c>
      <c r="X1827">
        <v>1.27</v>
      </c>
      <c r="Y1827">
        <v>0</v>
      </c>
      <c r="Z1827">
        <v>31.27</v>
      </c>
      <c r="AA1827">
        <v>13.61</v>
      </c>
      <c r="AB1827">
        <v>0</v>
      </c>
      <c r="AC1827">
        <v>0</v>
      </c>
      <c r="AD1827">
        <v>1</v>
      </c>
      <c r="AE1827">
        <v>0</v>
      </c>
      <c r="AF1827" t="s">
        <v>3</v>
      </c>
      <c r="AG1827">
        <v>1.27</v>
      </c>
      <c r="AH1827">
        <v>2</v>
      </c>
      <c r="AI1827">
        <v>69736396</v>
      </c>
      <c r="AJ1827">
        <v>1773</v>
      </c>
      <c r="AK1827">
        <v>0</v>
      </c>
      <c r="AL1827">
        <v>0</v>
      </c>
      <c r="AM1827">
        <v>0</v>
      </c>
      <c r="AN1827">
        <v>0</v>
      </c>
      <c r="AO1827">
        <v>0</v>
      </c>
      <c r="AP1827">
        <v>0</v>
      </c>
      <c r="AQ1827">
        <v>0</v>
      </c>
      <c r="AR1827">
        <v>0</v>
      </c>
    </row>
    <row r="1828" spans="1:44" x14ac:dyDescent="0.2">
      <c r="A1828">
        <f>ROW(Source!A1977)</f>
        <v>1977</v>
      </c>
      <c r="B1828">
        <v>69736403</v>
      </c>
      <c r="C1828">
        <v>69736393</v>
      </c>
      <c r="D1828">
        <v>27440041</v>
      </c>
      <c r="E1828">
        <v>1</v>
      </c>
      <c r="F1828">
        <v>1</v>
      </c>
      <c r="G1828">
        <v>1</v>
      </c>
      <c r="H1828">
        <v>2</v>
      </c>
      <c r="I1828" t="s">
        <v>1003</v>
      </c>
      <c r="J1828" t="s">
        <v>1004</v>
      </c>
      <c r="K1828" t="s">
        <v>1005</v>
      </c>
      <c r="L1828">
        <v>1368</v>
      </c>
      <c r="N1828">
        <v>1011</v>
      </c>
      <c r="O1828" t="s">
        <v>978</v>
      </c>
      <c r="P1828" t="s">
        <v>978</v>
      </c>
      <c r="Q1828">
        <v>1</v>
      </c>
      <c r="X1828">
        <v>4.7</v>
      </c>
      <c r="Y1828">
        <v>0</v>
      </c>
      <c r="Z1828">
        <v>0.5</v>
      </c>
      <c r="AA1828">
        <v>0</v>
      </c>
      <c r="AB1828">
        <v>0</v>
      </c>
      <c r="AC1828">
        <v>0</v>
      </c>
      <c r="AD1828">
        <v>1</v>
      </c>
      <c r="AE1828">
        <v>0</v>
      </c>
      <c r="AF1828" t="s">
        <v>3</v>
      </c>
      <c r="AG1828">
        <v>4.7</v>
      </c>
      <c r="AH1828">
        <v>2</v>
      </c>
      <c r="AI1828">
        <v>69736397</v>
      </c>
      <c r="AJ1828">
        <v>1774</v>
      </c>
      <c r="AK1828">
        <v>0</v>
      </c>
      <c r="AL1828">
        <v>0</v>
      </c>
      <c r="AM1828">
        <v>0</v>
      </c>
      <c r="AN1828">
        <v>0</v>
      </c>
      <c r="AO1828">
        <v>0</v>
      </c>
      <c r="AP1828">
        <v>0</v>
      </c>
      <c r="AQ1828">
        <v>0</v>
      </c>
      <c r="AR1828">
        <v>0</v>
      </c>
    </row>
    <row r="1829" spans="1:44" x14ac:dyDescent="0.2">
      <c r="A1829">
        <f>ROW(Source!A1977)</f>
        <v>1977</v>
      </c>
      <c r="B1829">
        <v>69736404</v>
      </c>
      <c r="C1829">
        <v>69736393</v>
      </c>
      <c r="D1829">
        <v>27407604</v>
      </c>
      <c r="E1829">
        <v>1</v>
      </c>
      <c r="F1829">
        <v>1</v>
      </c>
      <c r="G1829">
        <v>1</v>
      </c>
      <c r="H1829">
        <v>3</v>
      </c>
      <c r="I1829" t="s">
        <v>1116</v>
      </c>
      <c r="J1829" t="s">
        <v>1117</v>
      </c>
      <c r="K1829" t="s">
        <v>1118</v>
      </c>
      <c r="L1829">
        <v>1339</v>
      </c>
      <c r="N1829">
        <v>1007</v>
      </c>
      <c r="O1829" t="s">
        <v>40</v>
      </c>
      <c r="P1829" t="s">
        <v>40</v>
      </c>
      <c r="Q1829">
        <v>1</v>
      </c>
      <c r="X1829">
        <v>2.04</v>
      </c>
      <c r="Y1829">
        <v>650</v>
      </c>
      <c r="Z1829">
        <v>0</v>
      </c>
      <c r="AA1829">
        <v>0</v>
      </c>
      <c r="AB1829">
        <v>0</v>
      </c>
      <c r="AC1829">
        <v>0</v>
      </c>
      <c r="AD1829">
        <v>1</v>
      </c>
      <c r="AE1829">
        <v>0</v>
      </c>
      <c r="AF1829" t="s">
        <v>3</v>
      </c>
      <c r="AG1829">
        <v>2.04</v>
      </c>
      <c r="AH1829">
        <v>3</v>
      </c>
      <c r="AI1829">
        <v>-1</v>
      </c>
      <c r="AJ1829" t="s">
        <v>3</v>
      </c>
      <c r="AK1829">
        <v>4</v>
      </c>
      <c r="AL1829">
        <v>-1326</v>
      </c>
      <c r="AM1829">
        <v>0</v>
      </c>
      <c r="AN1829">
        <v>0</v>
      </c>
      <c r="AO1829">
        <v>0</v>
      </c>
      <c r="AP1829">
        <v>0</v>
      </c>
      <c r="AQ1829">
        <v>0</v>
      </c>
      <c r="AR1829">
        <v>1</v>
      </c>
    </row>
    <row r="1830" spans="1:44" x14ac:dyDescent="0.2">
      <c r="A1830">
        <f>ROW(Source!A1977)</f>
        <v>1977</v>
      </c>
      <c r="B1830">
        <v>69736405</v>
      </c>
      <c r="C1830">
        <v>69736393</v>
      </c>
      <c r="D1830">
        <v>27416566</v>
      </c>
      <c r="E1830">
        <v>1</v>
      </c>
      <c r="F1830">
        <v>1</v>
      </c>
      <c r="G1830">
        <v>1</v>
      </c>
      <c r="H1830">
        <v>3</v>
      </c>
      <c r="I1830" t="s">
        <v>82</v>
      </c>
      <c r="J1830" t="s">
        <v>84</v>
      </c>
      <c r="K1830" t="s">
        <v>83</v>
      </c>
      <c r="L1830">
        <v>1339</v>
      </c>
      <c r="N1830">
        <v>1007</v>
      </c>
      <c r="O1830" t="s">
        <v>40</v>
      </c>
      <c r="P1830" t="s">
        <v>40</v>
      </c>
      <c r="Q1830">
        <v>1</v>
      </c>
      <c r="X1830">
        <v>3.5</v>
      </c>
      <c r="Y1830">
        <v>7.14</v>
      </c>
      <c r="Z1830">
        <v>0</v>
      </c>
      <c r="AA1830">
        <v>0</v>
      </c>
      <c r="AB1830">
        <v>0</v>
      </c>
      <c r="AC1830">
        <v>0</v>
      </c>
      <c r="AD1830">
        <v>1</v>
      </c>
      <c r="AE1830">
        <v>0</v>
      </c>
      <c r="AF1830" t="s">
        <v>3</v>
      </c>
      <c r="AG1830">
        <v>3.5</v>
      </c>
      <c r="AH1830">
        <v>2</v>
      </c>
      <c r="AI1830">
        <v>69736398</v>
      </c>
      <c r="AJ1830">
        <v>1775</v>
      </c>
      <c r="AK1830">
        <v>3</v>
      </c>
      <c r="AL1830">
        <v>-24.99</v>
      </c>
      <c r="AM1830">
        <v>0</v>
      </c>
      <c r="AN1830">
        <v>0</v>
      </c>
      <c r="AO1830">
        <v>0</v>
      </c>
      <c r="AP1830">
        <v>0</v>
      </c>
      <c r="AQ1830">
        <v>0</v>
      </c>
      <c r="AR1830">
        <v>1</v>
      </c>
    </row>
    <row r="1831" spans="1:44" x14ac:dyDescent="0.2">
      <c r="A1831">
        <f>ROW(Source!A1978)</f>
        <v>1978</v>
      </c>
      <c r="B1831">
        <v>69736400</v>
      </c>
      <c r="C1831">
        <v>69736393</v>
      </c>
      <c r="D1831">
        <v>27493207</v>
      </c>
      <c r="E1831">
        <v>1</v>
      </c>
      <c r="F1831">
        <v>1</v>
      </c>
      <c r="G1831">
        <v>1</v>
      </c>
      <c r="H1831">
        <v>1</v>
      </c>
      <c r="I1831" t="s">
        <v>1047</v>
      </c>
      <c r="J1831" t="s">
        <v>3</v>
      </c>
      <c r="K1831" t="s">
        <v>1048</v>
      </c>
      <c r="L1831">
        <v>1369</v>
      </c>
      <c r="N1831">
        <v>1013</v>
      </c>
      <c r="O1831" t="s">
        <v>974</v>
      </c>
      <c r="P1831" t="s">
        <v>974</v>
      </c>
      <c r="Q1831">
        <v>1</v>
      </c>
      <c r="X1831">
        <v>40.65</v>
      </c>
      <c r="Y1831">
        <v>0</v>
      </c>
      <c r="Z1831">
        <v>0</v>
      </c>
      <c r="AA1831">
        <v>0</v>
      </c>
      <c r="AB1831">
        <v>7.87</v>
      </c>
      <c r="AC1831">
        <v>0</v>
      </c>
      <c r="AD1831">
        <v>1</v>
      </c>
      <c r="AE1831">
        <v>1</v>
      </c>
      <c r="AF1831" t="s">
        <v>3</v>
      </c>
      <c r="AG1831">
        <v>40.65</v>
      </c>
      <c r="AH1831">
        <v>2</v>
      </c>
      <c r="AI1831">
        <v>69736394</v>
      </c>
      <c r="AJ1831">
        <v>1777</v>
      </c>
      <c r="AK1831">
        <v>0</v>
      </c>
      <c r="AL1831">
        <v>0</v>
      </c>
      <c r="AM1831">
        <v>0</v>
      </c>
      <c r="AN1831">
        <v>0</v>
      </c>
      <c r="AO1831">
        <v>0</v>
      </c>
      <c r="AP1831">
        <v>0</v>
      </c>
      <c r="AQ1831">
        <v>0</v>
      </c>
      <c r="AR1831">
        <v>0</v>
      </c>
    </row>
    <row r="1832" spans="1:44" x14ac:dyDescent="0.2">
      <c r="A1832">
        <f>ROW(Source!A1978)</f>
        <v>1978</v>
      </c>
      <c r="B1832">
        <v>69736401</v>
      </c>
      <c r="C1832">
        <v>69736393</v>
      </c>
      <c r="D1832">
        <v>121548</v>
      </c>
      <c r="E1832">
        <v>1</v>
      </c>
      <c r="F1832">
        <v>1</v>
      </c>
      <c r="G1832">
        <v>1</v>
      </c>
      <c r="H1832">
        <v>1</v>
      </c>
      <c r="I1832" t="s">
        <v>36</v>
      </c>
      <c r="J1832" t="s">
        <v>3</v>
      </c>
      <c r="K1832" t="s">
        <v>981</v>
      </c>
      <c r="L1832">
        <v>608254</v>
      </c>
      <c r="N1832">
        <v>1013</v>
      </c>
      <c r="O1832" t="s">
        <v>982</v>
      </c>
      <c r="P1832" t="s">
        <v>982</v>
      </c>
      <c r="Q1832">
        <v>1</v>
      </c>
      <c r="X1832">
        <v>1.27</v>
      </c>
      <c r="Y1832">
        <v>0</v>
      </c>
      <c r="Z1832">
        <v>0</v>
      </c>
      <c r="AA1832">
        <v>0</v>
      </c>
      <c r="AB1832">
        <v>0</v>
      </c>
      <c r="AC1832">
        <v>0</v>
      </c>
      <c r="AD1832">
        <v>1</v>
      </c>
      <c r="AE1832">
        <v>2</v>
      </c>
      <c r="AF1832" t="s">
        <v>3</v>
      </c>
      <c r="AG1832">
        <v>1.27</v>
      </c>
      <c r="AH1832">
        <v>2</v>
      </c>
      <c r="AI1832">
        <v>69736395</v>
      </c>
      <c r="AJ1832">
        <v>1778</v>
      </c>
      <c r="AK1832">
        <v>0</v>
      </c>
      <c r="AL1832">
        <v>0</v>
      </c>
      <c r="AM1832">
        <v>0</v>
      </c>
      <c r="AN1832">
        <v>0</v>
      </c>
      <c r="AO1832">
        <v>0</v>
      </c>
      <c r="AP1832">
        <v>0</v>
      </c>
      <c r="AQ1832">
        <v>0</v>
      </c>
      <c r="AR1832">
        <v>0</v>
      </c>
    </row>
    <row r="1833" spans="1:44" x14ac:dyDescent="0.2">
      <c r="A1833">
        <f>ROW(Source!A1978)</f>
        <v>1978</v>
      </c>
      <c r="B1833">
        <v>69736402</v>
      </c>
      <c r="C1833">
        <v>69736393</v>
      </c>
      <c r="D1833">
        <v>27439630</v>
      </c>
      <c r="E1833">
        <v>1</v>
      </c>
      <c r="F1833">
        <v>1</v>
      </c>
      <c r="G1833">
        <v>1</v>
      </c>
      <c r="H1833">
        <v>2</v>
      </c>
      <c r="I1833" t="s">
        <v>986</v>
      </c>
      <c r="J1833" t="s">
        <v>987</v>
      </c>
      <c r="K1833" t="s">
        <v>988</v>
      </c>
      <c r="L1833">
        <v>1368</v>
      </c>
      <c r="N1833">
        <v>1011</v>
      </c>
      <c r="O1833" t="s">
        <v>978</v>
      </c>
      <c r="P1833" t="s">
        <v>978</v>
      </c>
      <c r="Q1833">
        <v>1</v>
      </c>
      <c r="X1833">
        <v>1.27</v>
      </c>
      <c r="Y1833">
        <v>0</v>
      </c>
      <c r="Z1833">
        <v>31.27</v>
      </c>
      <c r="AA1833">
        <v>13.61</v>
      </c>
      <c r="AB1833">
        <v>0</v>
      </c>
      <c r="AC1833">
        <v>0</v>
      </c>
      <c r="AD1833">
        <v>1</v>
      </c>
      <c r="AE1833">
        <v>0</v>
      </c>
      <c r="AF1833" t="s">
        <v>3</v>
      </c>
      <c r="AG1833">
        <v>1.27</v>
      </c>
      <c r="AH1833">
        <v>2</v>
      </c>
      <c r="AI1833">
        <v>69736396</v>
      </c>
      <c r="AJ1833">
        <v>1779</v>
      </c>
      <c r="AK1833">
        <v>0</v>
      </c>
      <c r="AL1833">
        <v>0</v>
      </c>
      <c r="AM1833">
        <v>0</v>
      </c>
      <c r="AN1833">
        <v>0</v>
      </c>
      <c r="AO1833">
        <v>0</v>
      </c>
      <c r="AP1833">
        <v>0</v>
      </c>
      <c r="AQ1833">
        <v>0</v>
      </c>
      <c r="AR1833">
        <v>0</v>
      </c>
    </row>
    <row r="1834" spans="1:44" x14ac:dyDescent="0.2">
      <c r="A1834">
        <f>ROW(Source!A1978)</f>
        <v>1978</v>
      </c>
      <c r="B1834">
        <v>69736403</v>
      </c>
      <c r="C1834">
        <v>69736393</v>
      </c>
      <c r="D1834">
        <v>27440041</v>
      </c>
      <c r="E1834">
        <v>1</v>
      </c>
      <c r="F1834">
        <v>1</v>
      </c>
      <c r="G1834">
        <v>1</v>
      </c>
      <c r="H1834">
        <v>2</v>
      </c>
      <c r="I1834" t="s">
        <v>1003</v>
      </c>
      <c r="J1834" t="s">
        <v>1004</v>
      </c>
      <c r="K1834" t="s">
        <v>1005</v>
      </c>
      <c r="L1834">
        <v>1368</v>
      </c>
      <c r="N1834">
        <v>1011</v>
      </c>
      <c r="O1834" t="s">
        <v>978</v>
      </c>
      <c r="P1834" t="s">
        <v>978</v>
      </c>
      <c r="Q1834">
        <v>1</v>
      </c>
      <c r="X1834">
        <v>4.7</v>
      </c>
      <c r="Y1834">
        <v>0</v>
      </c>
      <c r="Z1834">
        <v>0.5</v>
      </c>
      <c r="AA1834">
        <v>0</v>
      </c>
      <c r="AB1834">
        <v>0</v>
      </c>
      <c r="AC1834">
        <v>0</v>
      </c>
      <c r="AD1834">
        <v>1</v>
      </c>
      <c r="AE1834">
        <v>0</v>
      </c>
      <c r="AF1834" t="s">
        <v>3</v>
      </c>
      <c r="AG1834">
        <v>4.7</v>
      </c>
      <c r="AH1834">
        <v>2</v>
      </c>
      <c r="AI1834">
        <v>69736397</v>
      </c>
      <c r="AJ1834">
        <v>1780</v>
      </c>
      <c r="AK1834">
        <v>0</v>
      </c>
      <c r="AL1834">
        <v>0</v>
      </c>
      <c r="AM1834">
        <v>0</v>
      </c>
      <c r="AN1834">
        <v>0</v>
      </c>
      <c r="AO1834">
        <v>0</v>
      </c>
      <c r="AP1834">
        <v>0</v>
      </c>
      <c r="AQ1834">
        <v>0</v>
      </c>
      <c r="AR1834">
        <v>0</v>
      </c>
    </row>
    <row r="1835" spans="1:44" x14ac:dyDescent="0.2">
      <c r="A1835">
        <f>ROW(Source!A1978)</f>
        <v>1978</v>
      </c>
      <c r="B1835">
        <v>69736404</v>
      </c>
      <c r="C1835">
        <v>69736393</v>
      </c>
      <c r="D1835">
        <v>27407604</v>
      </c>
      <c r="E1835">
        <v>1</v>
      </c>
      <c r="F1835">
        <v>1</v>
      </c>
      <c r="G1835">
        <v>1</v>
      </c>
      <c r="H1835">
        <v>3</v>
      </c>
      <c r="I1835" t="s">
        <v>1116</v>
      </c>
      <c r="J1835" t="s">
        <v>1117</v>
      </c>
      <c r="K1835" t="s">
        <v>1118</v>
      </c>
      <c r="L1835">
        <v>1339</v>
      </c>
      <c r="N1835">
        <v>1007</v>
      </c>
      <c r="O1835" t="s">
        <v>40</v>
      </c>
      <c r="P1835" t="s">
        <v>40</v>
      </c>
      <c r="Q1835">
        <v>1</v>
      </c>
      <c r="X1835">
        <v>2.04</v>
      </c>
      <c r="Y1835">
        <v>650</v>
      </c>
      <c r="Z1835">
        <v>0</v>
      </c>
      <c r="AA1835">
        <v>0</v>
      </c>
      <c r="AB1835">
        <v>0</v>
      </c>
      <c r="AC1835">
        <v>0</v>
      </c>
      <c r="AD1835">
        <v>1</v>
      </c>
      <c r="AE1835">
        <v>0</v>
      </c>
      <c r="AF1835" t="s">
        <v>3</v>
      </c>
      <c r="AG1835">
        <v>2.04</v>
      </c>
      <c r="AH1835">
        <v>3</v>
      </c>
      <c r="AI1835">
        <v>-1</v>
      </c>
      <c r="AJ1835" t="s">
        <v>3</v>
      </c>
      <c r="AK1835">
        <v>4</v>
      </c>
      <c r="AL1835">
        <v>-1326</v>
      </c>
      <c r="AM1835">
        <v>0</v>
      </c>
      <c r="AN1835">
        <v>0</v>
      </c>
      <c r="AO1835">
        <v>0</v>
      </c>
      <c r="AP1835">
        <v>0</v>
      </c>
      <c r="AQ1835">
        <v>0</v>
      </c>
      <c r="AR1835">
        <v>1</v>
      </c>
    </row>
    <row r="1836" spans="1:44" x14ac:dyDescent="0.2">
      <c r="A1836">
        <f>ROW(Source!A1978)</f>
        <v>1978</v>
      </c>
      <c r="B1836">
        <v>69736405</v>
      </c>
      <c r="C1836">
        <v>69736393</v>
      </c>
      <c r="D1836">
        <v>27416566</v>
      </c>
      <c r="E1836">
        <v>1</v>
      </c>
      <c r="F1836">
        <v>1</v>
      </c>
      <c r="G1836">
        <v>1</v>
      </c>
      <c r="H1836">
        <v>3</v>
      </c>
      <c r="I1836" t="s">
        <v>82</v>
      </c>
      <c r="J1836" t="s">
        <v>84</v>
      </c>
      <c r="K1836" t="s">
        <v>83</v>
      </c>
      <c r="L1836">
        <v>1339</v>
      </c>
      <c r="N1836">
        <v>1007</v>
      </c>
      <c r="O1836" t="s">
        <v>40</v>
      </c>
      <c r="P1836" t="s">
        <v>40</v>
      </c>
      <c r="Q1836">
        <v>1</v>
      </c>
      <c r="X1836">
        <v>3.5</v>
      </c>
      <c r="Y1836">
        <v>7.14</v>
      </c>
      <c r="Z1836">
        <v>0</v>
      </c>
      <c r="AA1836">
        <v>0</v>
      </c>
      <c r="AB1836">
        <v>0</v>
      </c>
      <c r="AC1836">
        <v>0</v>
      </c>
      <c r="AD1836">
        <v>1</v>
      </c>
      <c r="AE1836">
        <v>0</v>
      </c>
      <c r="AF1836" t="s">
        <v>3</v>
      </c>
      <c r="AG1836">
        <v>3.5</v>
      </c>
      <c r="AH1836">
        <v>2</v>
      </c>
      <c r="AI1836">
        <v>69736398</v>
      </c>
      <c r="AJ1836">
        <v>1781</v>
      </c>
      <c r="AK1836">
        <v>3</v>
      </c>
      <c r="AL1836">
        <v>-24.99</v>
      </c>
      <c r="AM1836">
        <v>0</v>
      </c>
      <c r="AN1836">
        <v>0</v>
      </c>
      <c r="AO1836">
        <v>0</v>
      </c>
      <c r="AP1836">
        <v>0</v>
      </c>
      <c r="AQ1836">
        <v>0</v>
      </c>
      <c r="AR1836">
        <v>1</v>
      </c>
    </row>
    <row r="1837" spans="1:44" x14ac:dyDescent="0.2">
      <c r="A1837">
        <f>ROW(Source!A1983)</f>
        <v>1983</v>
      </c>
      <c r="B1837">
        <v>69736414</v>
      </c>
      <c r="C1837">
        <v>69736408</v>
      </c>
      <c r="D1837">
        <v>27493207</v>
      </c>
      <c r="E1837">
        <v>1</v>
      </c>
      <c r="F1837">
        <v>1</v>
      </c>
      <c r="G1837">
        <v>1</v>
      </c>
      <c r="H1837">
        <v>1</v>
      </c>
      <c r="I1837" t="s">
        <v>1047</v>
      </c>
      <c r="J1837" t="s">
        <v>3</v>
      </c>
      <c r="K1837" t="s">
        <v>1048</v>
      </c>
      <c r="L1837">
        <v>1369</v>
      </c>
      <c r="N1837">
        <v>1013</v>
      </c>
      <c r="O1837" t="s">
        <v>974</v>
      </c>
      <c r="P1837" t="s">
        <v>974</v>
      </c>
      <c r="Q1837">
        <v>1</v>
      </c>
      <c r="X1837">
        <v>0.5</v>
      </c>
      <c r="Y1837">
        <v>0</v>
      </c>
      <c r="Z1837">
        <v>0</v>
      </c>
      <c r="AA1837">
        <v>0</v>
      </c>
      <c r="AB1837">
        <v>7.87</v>
      </c>
      <c r="AC1837">
        <v>0</v>
      </c>
      <c r="AD1837">
        <v>1</v>
      </c>
      <c r="AE1837">
        <v>1</v>
      </c>
      <c r="AF1837" t="s">
        <v>868</v>
      </c>
      <c r="AG1837">
        <v>6.2</v>
      </c>
      <c r="AH1837">
        <v>2</v>
      </c>
      <c r="AI1837">
        <v>69736409</v>
      </c>
      <c r="AJ1837">
        <v>1783</v>
      </c>
      <c r="AK1837">
        <v>0</v>
      </c>
      <c r="AL1837">
        <v>0</v>
      </c>
      <c r="AM1837">
        <v>0</v>
      </c>
      <c r="AN1837">
        <v>0</v>
      </c>
      <c r="AO1837">
        <v>0</v>
      </c>
      <c r="AP1837">
        <v>0</v>
      </c>
      <c r="AQ1837">
        <v>0</v>
      </c>
      <c r="AR1837">
        <v>0</v>
      </c>
    </row>
    <row r="1838" spans="1:44" x14ac:dyDescent="0.2">
      <c r="A1838">
        <f>ROW(Source!A1983)</f>
        <v>1983</v>
      </c>
      <c r="B1838">
        <v>69736415</v>
      </c>
      <c r="C1838">
        <v>69736408</v>
      </c>
      <c r="D1838">
        <v>121548</v>
      </c>
      <c r="E1838">
        <v>1</v>
      </c>
      <c r="F1838">
        <v>1</v>
      </c>
      <c r="G1838">
        <v>1</v>
      </c>
      <c r="H1838">
        <v>1</v>
      </c>
      <c r="I1838" t="s">
        <v>36</v>
      </c>
      <c r="J1838" t="s">
        <v>3</v>
      </c>
      <c r="K1838" t="s">
        <v>981</v>
      </c>
      <c r="L1838">
        <v>608254</v>
      </c>
      <c r="N1838">
        <v>1013</v>
      </c>
      <c r="O1838" t="s">
        <v>982</v>
      </c>
      <c r="P1838" t="s">
        <v>982</v>
      </c>
      <c r="Q1838">
        <v>1</v>
      </c>
      <c r="X1838">
        <v>0.21</v>
      </c>
      <c r="Y1838">
        <v>0</v>
      </c>
      <c r="Z1838">
        <v>0</v>
      </c>
      <c r="AA1838">
        <v>0</v>
      </c>
      <c r="AB1838">
        <v>0</v>
      </c>
      <c r="AC1838">
        <v>0</v>
      </c>
      <c r="AD1838">
        <v>1</v>
      </c>
      <c r="AE1838">
        <v>2</v>
      </c>
      <c r="AF1838" t="s">
        <v>868</v>
      </c>
      <c r="AG1838">
        <v>2.6040000000000001</v>
      </c>
      <c r="AH1838">
        <v>2</v>
      </c>
      <c r="AI1838">
        <v>69736410</v>
      </c>
      <c r="AJ1838">
        <v>1784</v>
      </c>
      <c r="AK1838">
        <v>0</v>
      </c>
      <c r="AL1838">
        <v>0</v>
      </c>
      <c r="AM1838">
        <v>0</v>
      </c>
      <c r="AN1838">
        <v>0</v>
      </c>
      <c r="AO1838">
        <v>0</v>
      </c>
      <c r="AP1838">
        <v>0</v>
      </c>
      <c r="AQ1838">
        <v>0</v>
      </c>
      <c r="AR1838">
        <v>0</v>
      </c>
    </row>
    <row r="1839" spans="1:44" x14ac:dyDescent="0.2">
      <c r="A1839">
        <f>ROW(Source!A1983)</f>
        <v>1983</v>
      </c>
      <c r="B1839">
        <v>69736416</v>
      </c>
      <c r="C1839">
        <v>69736408</v>
      </c>
      <c r="D1839">
        <v>27439630</v>
      </c>
      <c r="E1839">
        <v>1</v>
      </c>
      <c r="F1839">
        <v>1</v>
      </c>
      <c r="G1839">
        <v>1</v>
      </c>
      <c r="H1839">
        <v>2</v>
      </c>
      <c r="I1839" t="s">
        <v>986</v>
      </c>
      <c r="J1839" t="s">
        <v>987</v>
      </c>
      <c r="K1839" t="s">
        <v>988</v>
      </c>
      <c r="L1839">
        <v>1368</v>
      </c>
      <c r="N1839">
        <v>1011</v>
      </c>
      <c r="O1839" t="s">
        <v>978</v>
      </c>
      <c r="P1839" t="s">
        <v>978</v>
      </c>
      <c r="Q1839">
        <v>1</v>
      </c>
      <c r="X1839">
        <v>0.21</v>
      </c>
      <c r="Y1839">
        <v>0</v>
      </c>
      <c r="Z1839">
        <v>31.27</v>
      </c>
      <c r="AA1839">
        <v>13.61</v>
      </c>
      <c r="AB1839">
        <v>0</v>
      </c>
      <c r="AC1839">
        <v>0</v>
      </c>
      <c r="AD1839">
        <v>1</v>
      </c>
      <c r="AE1839">
        <v>0</v>
      </c>
      <c r="AF1839" t="s">
        <v>868</v>
      </c>
      <c r="AG1839">
        <v>2.6040000000000001</v>
      </c>
      <c r="AH1839">
        <v>2</v>
      </c>
      <c r="AI1839">
        <v>69736411</v>
      </c>
      <c r="AJ1839">
        <v>1785</v>
      </c>
      <c r="AK1839">
        <v>0</v>
      </c>
      <c r="AL1839">
        <v>0</v>
      </c>
      <c r="AM1839">
        <v>0</v>
      </c>
      <c r="AN1839">
        <v>0</v>
      </c>
      <c r="AO1839">
        <v>0</v>
      </c>
      <c r="AP1839">
        <v>0</v>
      </c>
      <c r="AQ1839">
        <v>0</v>
      </c>
      <c r="AR1839">
        <v>0</v>
      </c>
    </row>
    <row r="1840" spans="1:44" x14ac:dyDescent="0.2">
      <c r="A1840">
        <f>ROW(Source!A1983)</f>
        <v>1983</v>
      </c>
      <c r="B1840">
        <v>69736417</v>
      </c>
      <c r="C1840">
        <v>69736408</v>
      </c>
      <c r="D1840">
        <v>27440041</v>
      </c>
      <c r="E1840">
        <v>1</v>
      </c>
      <c r="F1840">
        <v>1</v>
      </c>
      <c r="G1840">
        <v>1</v>
      </c>
      <c r="H1840">
        <v>2</v>
      </c>
      <c r="I1840" t="s">
        <v>1003</v>
      </c>
      <c r="J1840" t="s">
        <v>1004</v>
      </c>
      <c r="K1840" t="s">
        <v>1005</v>
      </c>
      <c r="L1840">
        <v>1368</v>
      </c>
      <c r="N1840">
        <v>1011</v>
      </c>
      <c r="O1840" t="s">
        <v>978</v>
      </c>
      <c r="P1840" t="s">
        <v>978</v>
      </c>
      <c r="Q1840">
        <v>1</v>
      </c>
      <c r="X1840">
        <v>2.3199999999999998</v>
      </c>
      <c r="Y1840">
        <v>0</v>
      </c>
      <c r="Z1840">
        <v>0.5</v>
      </c>
      <c r="AA1840">
        <v>0</v>
      </c>
      <c r="AB1840">
        <v>0</v>
      </c>
      <c r="AC1840">
        <v>0</v>
      </c>
      <c r="AD1840">
        <v>1</v>
      </c>
      <c r="AE1840">
        <v>0</v>
      </c>
      <c r="AF1840" t="s">
        <v>868</v>
      </c>
      <c r="AG1840">
        <v>28.767999999999997</v>
      </c>
      <c r="AH1840">
        <v>2</v>
      </c>
      <c r="AI1840">
        <v>69736412</v>
      </c>
      <c r="AJ1840">
        <v>1786</v>
      </c>
      <c r="AK1840">
        <v>0</v>
      </c>
      <c r="AL1840">
        <v>0</v>
      </c>
      <c r="AM1840">
        <v>0</v>
      </c>
      <c r="AN1840">
        <v>0</v>
      </c>
      <c r="AO1840">
        <v>0</v>
      </c>
      <c r="AP1840">
        <v>0</v>
      </c>
      <c r="AQ1840">
        <v>0</v>
      </c>
      <c r="AR1840">
        <v>0</v>
      </c>
    </row>
    <row r="1841" spans="1:44" x14ac:dyDescent="0.2">
      <c r="A1841">
        <f>ROW(Source!A1983)</f>
        <v>1983</v>
      </c>
      <c r="B1841">
        <v>69736418</v>
      </c>
      <c r="C1841">
        <v>69736408</v>
      </c>
      <c r="D1841">
        <v>27407604</v>
      </c>
      <c r="E1841">
        <v>1</v>
      </c>
      <c r="F1841">
        <v>1</v>
      </c>
      <c r="G1841">
        <v>1</v>
      </c>
      <c r="H1841">
        <v>3</v>
      </c>
      <c r="I1841" t="s">
        <v>1116</v>
      </c>
      <c r="J1841" t="s">
        <v>1117</v>
      </c>
      <c r="K1841" t="s">
        <v>1118</v>
      </c>
      <c r="L1841">
        <v>1339</v>
      </c>
      <c r="N1841">
        <v>1007</v>
      </c>
      <c r="O1841" t="s">
        <v>40</v>
      </c>
      <c r="P1841" t="s">
        <v>40</v>
      </c>
      <c r="Q1841">
        <v>1</v>
      </c>
      <c r="X1841">
        <v>0.51</v>
      </c>
      <c r="Y1841">
        <v>650</v>
      </c>
      <c r="Z1841">
        <v>0</v>
      </c>
      <c r="AA1841">
        <v>0</v>
      </c>
      <c r="AB1841">
        <v>0</v>
      </c>
      <c r="AC1841">
        <v>0</v>
      </c>
      <c r="AD1841">
        <v>1</v>
      </c>
      <c r="AE1841">
        <v>0</v>
      </c>
      <c r="AF1841" t="s">
        <v>868</v>
      </c>
      <c r="AG1841">
        <v>6.3240000000000007</v>
      </c>
      <c r="AH1841">
        <v>3</v>
      </c>
      <c r="AI1841">
        <v>-1</v>
      </c>
      <c r="AJ1841" t="s">
        <v>3</v>
      </c>
      <c r="AK1841">
        <v>4</v>
      </c>
      <c r="AL1841">
        <v>-4110.6000000000004</v>
      </c>
      <c r="AM1841">
        <v>0</v>
      </c>
      <c r="AN1841">
        <v>0</v>
      </c>
      <c r="AO1841">
        <v>0</v>
      </c>
      <c r="AP1841">
        <v>0</v>
      </c>
      <c r="AQ1841">
        <v>0</v>
      </c>
      <c r="AR1841">
        <v>1</v>
      </c>
    </row>
    <row r="1842" spans="1:44" x14ac:dyDescent="0.2">
      <c r="A1842">
        <f>ROW(Source!A1984)</f>
        <v>1984</v>
      </c>
      <c r="B1842">
        <v>69736414</v>
      </c>
      <c r="C1842">
        <v>69736408</v>
      </c>
      <c r="D1842">
        <v>27493207</v>
      </c>
      <c r="E1842">
        <v>1</v>
      </c>
      <c r="F1842">
        <v>1</v>
      </c>
      <c r="G1842">
        <v>1</v>
      </c>
      <c r="H1842">
        <v>1</v>
      </c>
      <c r="I1842" t="s">
        <v>1047</v>
      </c>
      <c r="J1842" t="s">
        <v>3</v>
      </c>
      <c r="K1842" t="s">
        <v>1048</v>
      </c>
      <c r="L1842">
        <v>1369</v>
      </c>
      <c r="N1842">
        <v>1013</v>
      </c>
      <c r="O1842" t="s">
        <v>974</v>
      </c>
      <c r="P1842" t="s">
        <v>974</v>
      </c>
      <c r="Q1842">
        <v>1</v>
      </c>
      <c r="X1842">
        <v>0.5</v>
      </c>
      <c r="Y1842">
        <v>0</v>
      </c>
      <c r="Z1842">
        <v>0</v>
      </c>
      <c r="AA1842">
        <v>0</v>
      </c>
      <c r="AB1842">
        <v>7.87</v>
      </c>
      <c r="AC1842">
        <v>0</v>
      </c>
      <c r="AD1842">
        <v>1</v>
      </c>
      <c r="AE1842">
        <v>1</v>
      </c>
      <c r="AF1842" t="s">
        <v>868</v>
      </c>
      <c r="AG1842">
        <v>6.2</v>
      </c>
      <c r="AH1842">
        <v>2</v>
      </c>
      <c r="AI1842">
        <v>69736409</v>
      </c>
      <c r="AJ1842">
        <v>1788</v>
      </c>
      <c r="AK1842">
        <v>0</v>
      </c>
      <c r="AL1842">
        <v>0</v>
      </c>
      <c r="AM1842">
        <v>0</v>
      </c>
      <c r="AN1842">
        <v>0</v>
      </c>
      <c r="AO1842">
        <v>0</v>
      </c>
      <c r="AP1842">
        <v>0</v>
      </c>
      <c r="AQ1842">
        <v>0</v>
      </c>
      <c r="AR1842">
        <v>0</v>
      </c>
    </row>
    <row r="1843" spans="1:44" x14ac:dyDescent="0.2">
      <c r="A1843">
        <f>ROW(Source!A1984)</f>
        <v>1984</v>
      </c>
      <c r="B1843">
        <v>69736415</v>
      </c>
      <c r="C1843">
        <v>69736408</v>
      </c>
      <c r="D1843">
        <v>121548</v>
      </c>
      <c r="E1843">
        <v>1</v>
      </c>
      <c r="F1843">
        <v>1</v>
      </c>
      <c r="G1843">
        <v>1</v>
      </c>
      <c r="H1843">
        <v>1</v>
      </c>
      <c r="I1843" t="s">
        <v>36</v>
      </c>
      <c r="J1843" t="s">
        <v>3</v>
      </c>
      <c r="K1843" t="s">
        <v>981</v>
      </c>
      <c r="L1843">
        <v>608254</v>
      </c>
      <c r="N1843">
        <v>1013</v>
      </c>
      <c r="O1843" t="s">
        <v>982</v>
      </c>
      <c r="P1843" t="s">
        <v>982</v>
      </c>
      <c r="Q1843">
        <v>1</v>
      </c>
      <c r="X1843">
        <v>0.21</v>
      </c>
      <c r="Y1843">
        <v>0</v>
      </c>
      <c r="Z1843">
        <v>0</v>
      </c>
      <c r="AA1843">
        <v>0</v>
      </c>
      <c r="AB1843">
        <v>0</v>
      </c>
      <c r="AC1843">
        <v>0</v>
      </c>
      <c r="AD1843">
        <v>1</v>
      </c>
      <c r="AE1843">
        <v>2</v>
      </c>
      <c r="AF1843" t="s">
        <v>868</v>
      </c>
      <c r="AG1843">
        <v>2.6040000000000001</v>
      </c>
      <c r="AH1843">
        <v>2</v>
      </c>
      <c r="AI1843">
        <v>69736410</v>
      </c>
      <c r="AJ1843">
        <v>1789</v>
      </c>
      <c r="AK1843">
        <v>0</v>
      </c>
      <c r="AL1843">
        <v>0</v>
      </c>
      <c r="AM1843">
        <v>0</v>
      </c>
      <c r="AN1843">
        <v>0</v>
      </c>
      <c r="AO1843">
        <v>0</v>
      </c>
      <c r="AP1843">
        <v>0</v>
      </c>
      <c r="AQ1843">
        <v>0</v>
      </c>
      <c r="AR1843">
        <v>0</v>
      </c>
    </row>
    <row r="1844" spans="1:44" x14ac:dyDescent="0.2">
      <c r="A1844">
        <f>ROW(Source!A1984)</f>
        <v>1984</v>
      </c>
      <c r="B1844">
        <v>69736416</v>
      </c>
      <c r="C1844">
        <v>69736408</v>
      </c>
      <c r="D1844">
        <v>27439630</v>
      </c>
      <c r="E1844">
        <v>1</v>
      </c>
      <c r="F1844">
        <v>1</v>
      </c>
      <c r="G1844">
        <v>1</v>
      </c>
      <c r="H1844">
        <v>2</v>
      </c>
      <c r="I1844" t="s">
        <v>986</v>
      </c>
      <c r="J1844" t="s">
        <v>987</v>
      </c>
      <c r="K1844" t="s">
        <v>988</v>
      </c>
      <c r="L1844">
        <v>1368</v>
      </c>
      <c r="N1844">
        <v>1011</v>
      </c>
      <c r="O1844" t="s">
        <v>978</v>
      </c>
      <c r="P1844" t="s">
        <v>978</v>
      </c>
      <c r="Q1844">
        <v>1</v>
      </c>
      <c r="X1844">
        <v>0.21</v>
      </c>
      <c r="Y1844">
        <v>0</v>
      </c>
      <c r="Z1844">
        <v>31.27</v>
      </c>
      <c r="AA1844">
        <v>13.61</v>
      </c>
      <c r="AB1844">
        <v>0</v>
      </c>
      <c r="AC1844">
        <v>0</v>
      </c>
      <c r="AD1844">
        <v>1</v>
      </c>
      <c r="AE1844">
        <v>0</v>
      </c>
      <c r="AF1844" t="s">
        <v>868</v>
      </c>
      <c r="AG1844">
        <v>2.6040000000000001</v>
      </c>
      <c r="AH1844">
        <v>2</v>
      </c>
      <c r="AI1844">
        <v>69736411</v>
      </c>
      <c r="AJ1844">
        <v>1790</v>
      </c>
      <c r="AK1844">
        <v>0</v>
      </c>
      <c r="AL1844">
        <v>0</v>
      </c>
      <c r="AM1844">
        <v>0</v>
      </c>
      <c r="AN1844">
        <v>0</v>
      </c>
      <c r="AO1844">
        <v>0</v>
      </c>
      <c r="AP1844">
        <v>0</v>
      </c>
      <c r="AQ1844">
        <v>0</v>
      </c>
      <c r="AR1844">
        <v>0</v>
      </c>
    </row>
    <row r="1845" spans="1:44" x14ac:dyDescent="0.2">
      <c r="A1845">
        <f>ROW(Source!A1984)</f>
        <v>1984</v>
      </c>
      <c r="B1845">
        <v>69736417</v>
      </c>
      <c r="C1845">
        <v>69736408</v>
      </c>
      <c r="D1845">
        <v>27440041</v>
      </c>
      <c r="E1845">
        <v>1</v>
      </c>
      <c r="F1845">
        <v>1</v>
      </c>
      <c r="G1845">
        <v>1</v>
      </c>
      <c r="H1845">
        <v>2</v>
      </c>
      <c r="I1845" t="s">
        <v>1003</v>
      </c>
      <c r="J1845" t="s">
        <v>1004</v>
      </c>
      <c r="K1845" t="s">
        <v>1005</v>
      </c>
      <c r="L1845">
        <v>1368</v>
      </c>
      <c r="N1845">
        <v>1011</v>
      </c>
      <c r="O1845" t="s">
        <v>978</v>
      </c>
      <c r="P1845" t="s">
        <v>978</v>
      </c>
      <c r="Q1845">
        <v>1</v>
      </c>
      <c r="X1845">
        <v>2.3199999999999998</v>
      </c>
      <c r="Y1845">
        <v>0</v>
      </c>
      <c r="Z1845">
        <v>0.5</v>
      </c>
      <c r="AA1845">
        <v>0</v>
      </c>
      <c r="AB1845">
        <v>0</v>
      </c>
      <c r="AC1845">
        <v>0</v>
      </c>
      <c r="AD1845">
        <v>1</v>
      </c>
      <c r="AE1845">
        <v>0</v>
      </c>
      <c r="AF1845" t="s">
        <v>868</v>
      </c>
      <c r="AG1845">
        <v>28.767999999999997</v>
      </c>
      <c r="AH1845">
        <v>2</v>
      </c>
      <c r="AI1845">
        <v>69736412</v>
      </c>
      <c r="AJ1845">
        <v>1791</v>
      </c>
      <c r="AK1845">
        <v>0</v>
      </c>
      <c r="AL1845">
        <v>0</v>
      </c>
      <c r="AM1845">
        <v>0</v>
      </c>
      <c r="AN1845">
        <v>0</v>
      </c>
      <c r="AO1845">
        <v>0</v>
      </c>
      <c r="AP1845">
        <v>0</v>
      </c>
      <c r="AQ1845">
        <v>0</v>
      </c>
      <c r="AR1845">
        <v>0</v>
      </c>
    </row>
    <row r="1846" spans="1:44" x14ac:dyDescent="0.2">
      <c r="A1846">
        <f>ROW(Source!A1984)</f>
        <v>1984</v>
      </c>
      <c r="B1846">
        <v>69736418</v>
      </c>
      <c r="C1846">
        <v>69736408</v>
      </c>
      <c r="D1846">
        <v>27407604</v>
      </c>
      <c r="E1846">
        <v>1</v>
      </c>
      <c r="F1846">
        <v>1</v>
      </c>
      <c r="G1846">
        <v>1</v>
      </c>
      <c r="H1846">
        <v>3</v>
      </c>
      <c r="I1846" t="s">
        <v>1116</v>
      </c>
      <c r="J1846" t="s">
        <v>1117</v>
      </c>
      <c r="K1846" t="s">
        <v>1118</v>
      </c>
      <c r="L1846">
        <v>1339</v>
      </c>
      <c r="N1846">
        <v>1007</v>
      </c>
      <c r="O1846" t="s">
        <v>40</v>
      </c>
      <c r="P1846" t="s">
        <v>40</v>
      </c>
      <c r="Q1846">
        <v>1</v>
      </c>
      <c r="X1846">
        <v>0.51</v>
      </c>
      <c r="Y1846">
        <v>650</v>
      </c>
      <c r="Z1846">
        <v>0</v>
      </c>
      <c r="AA1846">
        <v>0</v>
      </c>
      <c r="AB1846">
        <v>0</v>
      </c>
      <c r="AC1846">
        <v>0</v>
      </c>
      <c r="AD1846">
        <v>1</v>
      </c>
      <c r="AE1846">
        <v>0</v>
      </c>
      <c r="AF1846" t="s">
        <v>868</v>
      </c>
      <c r="AG1846">
        <v>6.3240000000000007</v>
      </c>
      <c r="AH1846">
        <v>3</v>
      </c>
      <c r="AI1846">
        <v>-1</v>
      </c>
      <c r="AJ1846" t="s">
        <v>3</v>
      </c>
      <c r="AK1846">
        <v>4</v>
      </c>
      <c r="AL1846">
        <v>-4110.6000000000004</v>
      </c>
      <c r="AM1846">
        <v>0</v>
      </c>
      <c r="AN1846">
        <v>0</v>
      </c>
      <c r="AO1846">
        <v>0</v>
      </c>
      <c r="AP1846">
        <v>0</v>
      </c>
      <c r="AQ1846">
        <v>0</v>
      </c>
      <c r="AR1846">
        <v>1</v>
      </c>
    </row>
    <row r="1847" spans="1:44" x14ac:dyDescent="0.2">
      <c r="A1847">
        <f>ROW(Source!A1987)</f>
        <v>1987</v>
      </c>
      <c r="B1847">
        <v>69736429</v>
      </c>
      <c r="C1847">
        <v>69736420</v>
      </c>
      <c r="D1847">
        <v>27496319</v>
      </c>
      <c r="E1847">
        <v>1</v>
      </c>
      <c r="F1847">
        <v>1</v>
      </c>
      <c r="G1847">
        <v>1</v>
      </c>
      <c r="H1847">
        <v>1</v>
      </c>
      <c r="I1847" t="s">
        <v>1001</v>
      </c>
      <c r="J1847" t="s">
        <v>3</v>
      </c>
      <c r="K1847" t="s">
        <v>1002</v>
      </c>
      <c r="L1847">
        <v>1369</v>
      </c>
      <c r="N1847">
        <v>1013</v>
      </c>
      <c r="O1847" t="s">
        <v>974</v>
      </c>
      <c r="P1847" t="s">
        <v>974</v>
      </c>
      <c r="Q1847">
        <v>1</v>
      </c>
      <c r="X1847">
        <v>40.43</v>
      </c>
      <c r="Y1847">
        <v>0</v>
      </c>
      <c r="Z1847">
        <v>0</v>
      </c>
      <c r="AA1847">
        <v>0</v>
      </c>
      <c r="AB1847">
        <v>8.01</v>
      </c>
      <c r="AC1847">
        <v>0</v>
      </c>
      <c r="AD1847">
        <v>1</v>
      </c>
      <c r="AE1847">
        <v>1</v>
      </c>
      <c r="AF1847" t="s">
        <v>3</v>
      </c>
      <c r="AG1847">
        <v>40.43</v>
      </c>
      <c r="AH1847">
        <v>2</v>
      </c>
      <c r="AI1847">
        <v>69736421</v>
      </c>
      <c r="AJ1847">
        <v>1793</v>
      </c>
      <c r="AK1847">
        <v>0</v>
      </c>
      <c r="AL1847">
        <v>0</v>
      </c>
      <c r="AM1847">
        <v>0</v>
      </c>
      <c r="AN1847">
        <v>0</v>
      </c>
      <c r="AO1847">
        <v>0</v>
      </c>
      <c r="AP1847">
        <v>0</v>
      </c>
      <c r="AQ1847">
        <v>0</v>
      </c>
      <c r="AR1847">
        <v>0</v>
      </c>
    </row>
    <row r="1848" spans="1:44" x14ac:dyDescent="0.2">
      <c r="A1848">
        <f>ROW(Source!A1987)</f>
        <v>1987</v>
      </c>
      <c r="B1848">
        <v>69736430</v>
      </c>
      <c r="C1848">
        <v>69736420</v>
      </c>
      <c r="D1848">
        <v>121548</v>
      </c>
      <c r="E1848">
        <v>1</v>
      </c>
      <c r="F1848">
        <v>1</v>
      </c>
      <c r="G1848">
        <v>1</v>
      </c>
      <c r="H1848">
        <v>1</v>
      </c>
      <c r="I1848" t="s">
        <v>36</v>
      </c>
      <c r="J1848" t="s">
        <v>3</v>
      </c>
      <c r="K1848" t="s">
        <v>981</v>
      </c>
      <c r="L1848">
        <v>608254</v>
      </c>
      <c r="N1848">
        <v>1013</v>
      </c>
      <c r="O1848" t="s">
        <v>982</v>
      </c>
      <c r="P1848" t="s">
        <v>982</v>
      </c>
      <c r="Q1848">
        <v>1</v>
      </c>
      <c r="X1848">
        <v>2.84</v>
      </c>
      <c r="Y1848">
        <v>0</v>
      </c>
      <c r="Z1848">
        <v>0</v>
      </c>
      <c r="AA1848">
        <v>0</v>
      </c>
      <c r="AB1848">
        <v>0</v>
      </c>
      <c r="AC1848">
        <v>0</v>
      </c>
      <c r="AD1848">
        <v>1</v>
      </c>
      <c r="AE1848">
        <v>2</v>
      </c>
      <c r="AF1848" t="s">
        <v>3</v>
      </c>
      <c r="AG1848">
        <v>2.84</v>
      </c>
      <c r="AH1848">
        <v>2</v>
      </c>
      <c r="AI1848">
        <v>69736422</v>
      </c>
      <c r="AJ1848">
        <v>1794</v>
      </c>
      <c r="AK1848">
        <v>0</v>
      </c>
      <c r="AL1848">
        <v>0</v>
      </c>
      <c r="AM1848">
        <v>0</v>
      </c>
      <c r="AN1848">
        <v>0</v>
      </c>
      <c r="AO1848">
        <v>0</v>
      </c>
      <c r="AP1848">
        <v>0</v>
      </c>
      <c r="AQ1848">
        <v>0</v>
      </c>
      <c r="AR1848">
        <v>0</v>
      </c>
    </row>
    <row r="1849" spans="1:44" x14ac:dyDescent="0.2">
      <c r="A1849">
        <f>ROW(Source!A1987)</f>
        <v>1987</v>
      </c>
      <c r="B1849">
        <v>69736431</v>
      </c>
      <c r="C1849">
        <v>69736420</v>
      </c>
      <c r="D1849">
        <v>27439571</v>
      </c>
      <c r="E1849">
        <v>1</v>
      </c>
      <c r="F1849">
        <v>1</v>
      </c>
      <c r="G1849">
        <v>1</v>
      </c>
      <c r="H1849">
        <v>2</v>
      </c>
      <c r="I1849" t="s">
        <v>983</v>
      </c>
      <c r="J1849" t="s">
        <v>984</v>
      </c>
      <c r="K1849" t="s">
        <v>985</v>
      </c>
      <c r="L1849">
        <v>1368</v>
      </c>
      <c r="N1849">
        <v>1011</v>
      </c>
      <c r="O1849" t="s">
        <v>978</v>
      </c>
      <c r="P1849" t="s">
        <v>978</v>
      </c>
      <c r="Q1849">
        <v>1</v>
      </c>
      <c r="X1849">
        <v>1.2</v>
      </c>
      <c r="Y1849">
        <v>0</v>
      </c>
      <c r="Z1849">
        <v>88.42</v>
      </c>
      <c r="AA1849">
        <v>10.14</v>
      </c>
      <c r="AB1849">
        <v>0</v>
      </c>
      <c r="AC1849">
        <v>0</v>
      </c>
      <c r="AD1849">
        <v>1</v>
      </c>
      <c r="AE1849">
        <v>0</v>
      </c>
      <c r="AF1849" t="s">
        <v>3</v>
      </c>
      <c r="AG1849">
        <v>1.2</v>
      </c>
      <c r="AH1849">
        <v>2</v>
      </c>
      <c r="AI1849">
        <v>69736423</v>
      </c>
      <c r="AJ1849">
        <v>1795</v>
      </c>
      <c r="AK1849">
        <v>0</v>
      </c>
      <c r="AL1849">
        <v>0</v>
      </c>
      <c r="AM1849">
        <v>0</v>
      </c>
      <c r="AN1849">
        <v>0</v>
      </c>
      <c r="AO1849">
        <v>0</v>
      </c>
      <c r="AP1849">
        <v>0</v>
      </c>
      <c r="AQ1849">
        <v>0</v>
      </c>
      <c r="AR1849">
        <v>0</v>
      </c>
    </row>
    <row r="1850" spans="1:44" x14ac:dyDescent="0.2">
      <c r="A1850">
        <f>ROW(Source!A1987)</f>
        <v>1987</v>
      </c>
      <c r="B1850">
        <v>69736432</v>
      </c>
      <c r="C1850">
        <v>69736420</v>
      </c>
      <c r="D1850">
        <v>27439630</v>
      </c>
      <c r="E1850">
        <v>1</v>
      </c>
      <c r="F1850">
        <v>1</v>
      </c>
      <c r="G1850">
        <v>1</v>
      </c>
      <c r="H1850">
        <v>2</v>
      </c>
      <c r="I1850" t="s">
        <v>986</v>
      </c>
      <c r="J1850" t="s">
        <v>987</v>
      </c>
      <c r="K1850" t="s">
        <v>988</v>
      </c>
      <c r="L1850">
        <v>1368</v>
      </c>
      <c r="N1850">
        <v>1011</v>
      </c>
      <c r="O1850" t="s">
        <v>978</v>
      </c>
      <c r="P1850" t="s">
        <v>978</v>
      </c>
      <c r="Q1850">
        <v>1</v>
      </c>
      <c r="X1850">
        <v>0.83</v>
      </c>
      <c r="Y1850">
        <v>0</v>
      </c>
      <c r="Z1850">
        <v>31.27</v>
      </c>
      <c r="AA1850">
        <v>13.61</v>
      </c>
      <c r="AB1850">
        <v>0</v>
      </c>
      <c r="AC1850">
        <v>0</v>
      </c>
      <c r="AD1850">
        <v>1</v>
      </c>
      <c r="AE1850">
        <v>0</v>
      </c>
      <c r="AF1850" t="s">
        <v>3</v>
      </c>
      <c r="AG1850">
        <v>0.83</v>
      </c>
      <c r="AH1850">
        <v>2</v>
      </c>
      <c r="AI1850">
        <v>69736424</v>
      </c>
      <c r="AJ1850">
        <v>1796</v>
      </c>
      <c r="AK1850">
        <v>0</v>
      </c>
      <c r="AL1850">
        <v>0</v>
      </c>
      <c r="AM1850">
        <v>0</v>
      </c>
      <c r="AN1850">
        <v>0</v>
      </c>
      <c r="AO1850">
        <v>0</v>
      </c>
      <c r="AP1850">
        <v>0</v>
      </c>
      <c r="AQ1850">
        <v>0</v>
      </c>
      <c r="AR1850">
        <v>0</v>
      </c>
    </row>
    <row r="1851" spans="1:44" x14ac:dyDescent="0.2">
      <c r="A1851">
        <f>ROW(Source!A1987)</f>
        <v>1987</v>
      </c>
      <c r="B1851">
        <v>69736433</v>
      </c>
      <c r="C1851">
        <v>69736420</v>
      </c>
      <c r="D1851">
        <v>27439740</v>
      </c>
      <c r="E1851">
        <v>1</v>
      </c>
      <c r="F1851">
        <v>1</v>
      </c>
      <c r="G1851">
        <v>1</v>
      </c>
      <c r="H1851">
        <v>2</v>
      </c>
      <c r="I1851" t="s">
        <v>1006</v>
      </c>
      <c r="J1851" t="s">
        <v>1007</v>
      </c>
      <c r="K1851" t="s">
        <v>1008</v>
      </c>
      <c r="L1851">
        <v>1368</v>
      </c>
      <c r="N1851">
        <v>1011</v>
      </c>
      <c r="O1851" t="s">
        <v>978</v>
      </c>
      <c r="P1851" t="s">
        <v>978</v>
      </c>
      <c r="Q1851">
        <v>1</v>
      </c>
      <c r="X1851">
        <v>0.81</v>
      </c>
      <c r="Y1851">
        <v>0</v>
      </c>
      <c r="Z1851">
        <v>81.430000000000007</v>
      </c>
      <c r="AA1851">
        <v>10.14</v>
      </c>
      <c r="AB1851">
        <v>0</v>
      </c>
      <c r="AC1851">
        <v>0</v>
      </c>
      <c r="AD1851">
        <v>1</v>
      </c>
      <c r="AE1851">
        <v>0</v>
      </c>
      <c r="AF1851" t="s">
        <v>3</v>
      </c>
      <c r="AG1851">
        <v>0.81</v>
      </c>
      <c r="AH1851">
        <v>2</v>
      </c>
      <c r="AI1851">
        <v>69736425</v>
      </c>
      <c r="AJ1851">
        <v>1797</v>
      </c>
      <c r="AK1851">
        <v>0</v>
      </c>
      <c r="AL1851">
        <v>0</v>
      </c>
      <c r="AM1851">
        <v>0</v>
      </c>
      <c r="AN1851">
        <v>0</v>
      </c>
      <c r="AO1851">
        <v>0</v>
      </c>
      <c r="AP1851">
        <v>0</v>
      </c>
      <c r="AQ1851">
        <v>0</v>
      </c>
      <c r="AR1851">
        <v>0</v>
      </c>
    </row>
    <row r="1852" spans="1:44" x14ac:dyDescent="0.2">
      <c r="A1852">
        <f>ROW(Source!A1987)</f>
        <v>1987</v>
      </c>
      <c r="B1852">
        <v>69736434</v>
      </c>
      <c r="C1852">
        <v>69736420</v>
      </c>
      <c r="D1852">
        <v>27440041</v>
      </c>
      <c r="E1852">
        <v>1</v>
      </c>
      <c r="F1852">
        <v>1</v>
      </c>
      <c r="G1852">
        <v>1</v>
      </c>
      <c r="H1852">
        <v>2</v>
      </c>
      <c r="I1852" t="s">
        <v>1003</v>
      </c>
      <c r="J1852" t="s">
        <v>1004</v>
      </c>
      <c r="K1852" t="s">
        <v>1005</v>
      </c>
      <c r="L1852">
        <v>1368</v>
      </c>
      <c r="N1852">
        <v>1011</v>
      </c>
      <c r="O1852" t="s">
        <v>978</v>
      </c>
      <c r="P1852" t="s">
        <v>978</v>
      </c>
      <c r="Q1852">
        <v>1</v>
      </c>
      <c r="X1852">
        <v>3.96</v>
      </c>
      <c r="Y1852">
        <v>0</v>
      </c>
      <c r="Z1852">
        <v>0.5</v>
      </c>
      <c r="AA1852">
        <v>0</v>
      </c>
      <c r="AB1852">
        <v>0</v>
      </c>
      <c r="AC1852">
        <v>0</v>
      </c>
      <c r="AD1852">
        <v>1</v>
      </c>
      <c r="AE1852">
        <v>0</v>
      </c>
      <c r="AF1852" t="s">
        <v>3</v>
      </c>
      <c r="AG1852">
        <v>3.96</v>
      </c>
      <c r="AH1852">
        <v>2</v>
      </c>
      <c r="AI1852">
        <v>69736426</v>
      </c>
      <c r="AJ1852">
        <v>1798</v>
      </c>
      <c r="AK1852">
        <v>0</v>
      </c>
      <c r="AL1852">
        <v>0</v>
      </c>
      <c r="AM1852">
        <v>0</v>
      </c>
      <c r="AN1852">
        <v>0</v>
      </c>
      <c r="AO1852">
        <v>0</v>
      </c>
      <c r="AP1852">
        <v>0</v>
      </c>
      <c r="AQ1852">
        <v>0</v>
      </c>
      <c r="AR1852">
        <v>0</v>
      </c>
    </row>
    <row r="1853" spans="1:44" x14ac:dyDescent="0.2">
      <c r="A1853">
        <f>ROW(Source!A1987)</f>
        <v>1987</v>
      </c>
      <c r="B1853">
        <v>69736435</v>
      </c>
      <c r="C1853">
        <v>69736420</v>
      </c>
      <c r="D1853">
        <v>27407605</v>
      </c>
      <c r="E1853">
        <v>1</v>
      </c>
      <c r="F1853">
        <v>1</v>
      </c>
      <c r="G1853">
        <v>1</v>
      </c>
      <c r="H1853">
        <v>3</v>
      </c>
      <c r="I1853" t="s">
        <v>1119</v>
      </c>
      <c r="J1853" t="s">
        <v>1120</v>
      </c>
      <c r="K1853" t="s">
        <v>1121</v>
      </c>
      <c r="L1853">
        <v>1339</v>
      </c>
      <c r="N1853">
        <v>1007</v>
      </c>
      <c r="O1853" t="s">
        <v>40</v>
      </c>
      <c r="P1853" t="s">
        <v>40</v>
      </c>
      <c r="Q1853">
        <v>1</v>
      </c>
      <c r="X1853">
        <v>3.06</v>
      </c>
      <c r="Y1853">
        <v>708.65</v>
      </c>
      <c r="Z1853">
        <v>0</v>
      </c>
      <c r="AA1853">
        <v>0</v>
      </c>
      <c r="AB1853">
        <v>0</v>
      </c>
      <c r="AC1853">
        <v>0</v>
      </c>
      <c r="AD1853">
        <v>1</v>
      </c>
      <c r="AE1853">
        <v>0</v>
      </c>
      <c r="AF1853" t="s">
        <v>3</v>
      </c>
      <c r="AG1853">
        <v>3.06</v>
      </c>
      <c r="AH1853">
        <v>3</v>
      </c>
      <c r="AI1853">
        <v>-1</v>
      </c>
      <c r="AJ1853" t="s">
        <v>3</v>
      </c>
      <c r="AK1853">
        <v>4</v>
      </c>
      <c r="AL1853">
        <v>-2168.4690000000001</v>
      </c>
      <c r="AM1853">
        <v>0</v>
      </c>
      <c r="AN1853">
        <v>0</v>
      </c>
      <c r="AO1853">
        <v>0</v>
      </c>
      <c r="AP1853">
        <v>0</v>
      </c>
      <c r="AQ1853">
        <v>0</v>
      </c>
      <c r="AR1853">
        <v>1</v>
      </c>
    </row>
    <row r="1854" spans="1:44" x14ac:dyDescent="0.2">
      <c r="A1854">
        <f>ROW(Source!A1987)</f>
        <v>1987</v>
      </c>
      <c r="B1854">
        <v>69736436</v>
      </c>
      <c r="C1854">
        <v>69736420</v>
      </c>
      <c r="D1854">
        <v>27416566</v>
      </c>
      <c r="E1854">
        <v>1</v>
      </c>
      <c r="F1854">
        <v>1</v>
      </c>
      <c r="G1854">
        <v>1</v>
      </c>
      <c r="H1854">
        <v>3</v>
      </c>
      <c r="I1854" t="s">
        <v>82</v>
      </c>
      <c r="J1854" t="s">
        <v>194</v>
      </c>
      <c r="K1854" t="s">
        <v>83</v>
      </c>
      <c r="L1854">
        <v>1339</v>
      </c>
      <c r="N1854">
        <v>1007</v>
      </c>
      <c r="O1854" t="s">
        <v>40</v>
      </c>
      <c r="P1854" t="s">
        <v>40</v>
      </c>
      <c r="Q1854">
        <v>1</v>
      </c>
      <c r="X1854">
        <v>3.5</v>
      </c>
      <c r="Y1854">
        <v>7.14</v>
      </c>
      <c r="Z1854">
        <v>0</v>
      </c>
      <c r="AA1854">
        <v>0</v>
      </c>
      <c r="AB1854">
        <v>0</v>
      </c>
      <c r="AC1854">
        <v>0</v>
      </c>
      <c r="AD1854">
        <v>1</v>
      </c>
      <c r="AE1854">
        <v>0</v>
      </c>
      <c r="AF1854" t="s">
        <v>3</v>
      </c>
      <c r="AG1854">
        <v>3.5</v>
      </c>
      <c r="AH1854">
        <v>2</v>
      </c>
      <c r="AI1854">
        <v>69736427</v>
      </c>
      <c r="AJ1854">
        <v>1799</v>
      </c>
      <c r="AK1854">
        <v>3</v>
      </c>
      <c r="AL1854">
        <v>-24.99</v>
      </c>
      <c r="AM1854">
        <v>0</v>
      </c>
      <c r="AN1854">
        <v>0</v>
      </c>
      <c r="AO1854">
        <v>0</v>
      </c>
      <c r="AP1854">
        <v>0</v>
      </c>
      <c r="AQ1854">
        <v>0</v>
      </c>
      <c r="AR1854">
        <v>1</v>
      </c>
    </row>
    <row r="1855" spans="1:44" x14ac:dyDescent="0.2">
      <c r="A1855">
        <f>ROW(Source!A1988)</f>
        <v>1988</v>
      </c>
      <c r="B1855">
        <v>69736429</v>
      </c>
      <c r="C1855">
        <v>69736420</v>
      </c>
      <c r="D1855">
        <v>27496319</v>
      </c>
      <c r="E1855">
        <v>1</v>
      </c>
      <c r="F1855">
        <v>1</v>
      </c>
      <c r="G1855">
        <v>1</v>
      </c>
      <c r="H1855">
        <v>1</v>
      </c>
      <c r="I1855" t="s">
        <v>1001</v>
      </c>
      <c r="J1855" t="s">
        <v>3</v>
      </c>
      <c r="K1855" t="s">
        <v>1002</v>
      </c>
      <c r="L1855">
        <v>1369</v>
      </c>
      <c r="N1855">
        <v>1013</v>
      </c>
      <c r="O1855" t="s">
        <v>974</v>
      </c>
      <c r="P1855" t="s">
        <v>974</v>
      </c>
      <c r="Q1855">
        <v>1</v>
      </c>
      <c r="X1855">
        <v>40.43</v>
      </c>
      <c r="Y1855">
        <v>0</v>
      </c>
      <c r="Z1855">
        <v>0</v>
      </c>
      <c r="AA1855">
        <v>0</v>
      </c>
      <c r="AB1855">
        <v>8.01</v>
      </c>
      <c r="AC1855">
        <v>0</v>
      </c>
      <c r="AD1855">
        <v>1</v>
      </c>
      <c r="AE1855">
        <v>1</v>
      </c>
      <c r="AF1855" t="s">
        <v>3</v>
      </c>
      <c r="AG1855">
        <v>40.43</v>
      </c>
      <c r="AH1855">
        <v>2</v>
      </c>
      <c r="AI1855">
        <v>69736421</v>
      </c>
      <c r="AJ1855">
        <v>1801</v>
      </c>
      <c r="AK1855">
        <v>0</v>
      </c>
      <c r="AL1855">
        <v>0</v>
      </c>
      <c r="AM1855">
        <v>0</v>
      </c>
      <c r="AN1855">
        <v>0</v>
      </c>
      <c r="AO1855">
        <v>0</v>
      </c>
      <c r="AP1855">
        <v>0</v>
      </c>
      <c r="AQ1855">
        <v>0</v>
      </c>
      <c r="AR1855">
        <v>0</v>
      </c>
    </row>
    <row r="1856" spans="1:44" x14ac:dyDescent="0.2">
      <c r="A1856">
        <f>ROW(Source!A1988)</f>
        <v>1988</v>
      </c>
      <c r="B1856">
        <v>69736430</v>
      </c>
      <c r="C1856">
        <v>69736420</v>
      </c>
      <c r="D1856">
        <v>121548</v>
      </c>
      <c r="E1856">
        <v>1</v>
      </c>
      <c r="F1856">
        <v>1</v>
      </c>
      <c r="G1856">
        <v>1</v>
      </c>
      <c r="H1856">
        <v>1</v>
      </c>
      <c r="I1856" t="s">
        <v>36</v>
      </c>
      <c r="J1856" t="s">
        <v>3</v>
      </c>
      <c r="K1856" t="s">
        <v>981</v>
      </c>
      <c r="L1856">
        <v>608254</v>
      </c>
      <c r="N1856">
        <v>1013</v>
      </c>
      <c r="O1856" t="s">
        <v>982</v>
      </c>
      <c r="P1856" t="s">
        <v>982</v>
      </c>
      <c r="Q1856">
        <v>1</v>
      </c>
      <c r="X1856">
        <v>2.84</v>
      </c>
      <c r="Y1856">
        <v>0</v>
      </c>
      <c r="Z1856">
        <v>0</v>
      </c>
      <c r="AA1856">
        <v>0</v>
      </c>
      <c r="AB1856">
        <v>0</v>
      </c>
      <c r="AC1856">
        <v>0</v>
      </c>
      <c r="AD1856">
        <v>1</v>
      </c>
      <c r="AE1856">
        <v>2</v>
      </c>
      <c r="AF1856" t="s">
        <v>3</v>
      </c>
      <c r="AG1856">
        <v>2.84</v>
      </c>
      <c r="AH1856">
        <v>2</v>
      </c>
      <c r="AI1856">
        <v>69736422</v>
      </c>
      <c r="AJ1856">
        <v>1802</v>
      </c>
      <c r="AK1856">
        <v>0</v>
      </c>
      <c r="AL1856">
        <v>0</v>
      </c>
      <c r="AM1856">
        <v>0</v>
      </c>
      <c r="AN1856">
        <v>0</v>
      </c>
      <c r="AO1856">
        <v>0</v>
      </c>
      <c r="AP1856">
        <v>0</v>
      </c>
      <c r="AQ1856">
        <v>0</v>
      </c>
      <c r="AR1856">
        <v>0</v>
      </c>
    </row>
    <row r="1857" spans="1:44" x14ac:dyDescent="0.2">
      <c r="A1857">
        <f>ROW(Source!A1988)</f>
        <v>1988</v>
      </c>
      <c r="B1857">
        <v>69736431</v>
      </c>
      <c r="C1857">
        <v>69736420</v>
      </c>
      <c r="D1857">
        <v>27439571</v>
      </c>
      <c r="E1857">
        <v>1</v>
      </c>
      <c r="F1857">
        <v>1</v>
      </c>
      <c r="G1857">
        <v>1</v>
      </c>
      <c r="H1857">
        <v>2</v>
      </c>
      <c r="I1857" t="s">
        <v>983</v>
      </c>
      <c r="J1857" t="s">
        <v>984</v>
      </c>
      <c r="K1857" t="s">
        <v>985</v>
      </c>
      <c r="L1857">
        <v>1368</v>
      </c>
      <c r="N1857">
        <v>1011</v>
      </c>
      <c r="O1857" t="s">
        <v>978</v>
      </c>
      <c r="P1857" t="s">
        <v>978</v>
      </c>
      <c r="Q1857">
        <v>1</v>
      </c>
      <c r="X1857">
        <v>1.2</v>
      </c>
      <c r="Y1857">
        <v>0</v>
      </c>
      <c r="Z1857">
        <v>88.42</v>
      </c>
      <c r="AA1857">
        <v>10.14</v>
      </c>
      <c r="AB1857">
        <v>0</v>
      </c>
      <c r="AC1857">
        <v>0</v>
      </c>
      <c r="AD1857">
        <v>1</v>
      </c>
      <c r="AE1857">
        <v>0</v>
      </c>
      <c r="AF1857" t="s">
        <v>3</v>
      </c>
      <c r="AG1857">
        <v>1.2</v>
      </c>
      <c r="AH1857">
        <v>2</v>
      </c>
      <c r="AI1857">
        <v>69736423</v>
      </c>
      <c r="AJ1857">
        <v>1803</v>
      </c>
      <c r="AK1857">
        <v>0</v>
      </c>
      <c r="AL1857">
        <v>0</v>
      </c>
      <c r="AM1857">
        <v>0</v>
      </c>
      <c r="AN1857">
        <v>0</v>
      </c>
      <c r="AO1857">
        <v>0</v>
      </c>
      <c r="AP1857">
        <v>0</v>
      </c>
      <c r="AQ1857">
        <v>0</v>
      </c>
      <c r="AR1857">
        <v>0</v>
      </c>
    </row>
    <row r="1858" spans="1:44" x14ac:dyDescent="0.2">
      <c r="A1858">
        <f>ROW(Source!A1988)</f>
        <v>1988</v>
      </c>
      <c r="B1858">
        <v>69736432</v>
      </c>
      <c r="C1858">
        <v>69736420</v>
      </c>
      <c r="D1858">
        <v>27439630</v>
      </c>
      <c r="E1858">
        <v>1</v>
      </c>
      <c r="F1858">
        <v>1</v>
      </c>
      <c r="G1858">
        <v>1</v>
      </c>
      <c r="H1858">
        <v>2</v>
      </c>
      <c r="I1858" t="s">
        <v>986</v>
      </c>
      <c r="J1858" t="s">
        <v>987</v>
      </c>
      <c r="K1858" t="s">
        <v>988</v>
      </c>
      <c r="L1858">
        <v>1368</v>
      </c>
      <c r="N1858">
        <v>1011</v>
      </c>
      <c r="O1858" t="s">
        <v>978</v>
      </c>
      <c r="P1858" t="s">
        <v>978</v>
      </c>
      <c r="Q1858">
        <v>1</v>
      </c>
      <c r="X1858">
        <v>0.83</v>
      </c>
      <c r="Y1858">
        <v>0</v>
      </c>
      <c r="Z1858">
        <v>31.27</v>
      </c>
      <c r="AA1858">
        <v>13.61</v>
      </c>
      <c r="AB1858">
        <v>0</v>
      </c>
      <c r="AC1858">
        <v>0</v>
      </c>
      <c r="AD1858">
        <v>1</v>
      </c>
      <c r="AE1858">
        <v>0</v>
      </c>
      <c r="AF1858" t="s">
        <v>3</v>
      </c>
      <c r="AG1858">
        <v>0.83</v>
      </c>
      <c r="AH1858">
        <v>2</v>
      </c>
      <c r="AI1858">
        <v>69736424</v>
      </c>
      <c r="AJ1858">
        <v>1804</v>
      </c>
      <c r="AK1858">
        <v>0</v>
      </c>
      <c r="AL1858">
        <v>0</v>
      </c>
      <c r="AM1858">
        <v>0</v>
      </c>
      <c r="AN1858">
        <v>0</v>
      </c>
      <c r="AO1858">
        <v>0</v>
      </c>
      <c r="AP1858">
        <v>0</v>
      </c>
      <c r="AQ1858">
        <v>0</v>
      </c>
      <c r="AR1858">
        <v>0</v>
      </c>
    </row>
    <row r="1859" spans="1:44" x14ac:dyDescent="0.2">
      <c r="A1859">
        <f>ROW(Source!A1988)</f>
        <v>1988</v>
      </c>
      <c r="B1859">
        <v>69736433</v>
      </c>
      <c r="C1859">
        <v>69736420</v>
      </c>
      <c r="D1859">
        <v>27439740</v>
      </c>
      <c r="E1859">
        <v>1</v>
      </c>
      <c r="F1859">
        <v>1</v>
      </c>
      <c r="G1859">
        <v>1</v>
      </c>
      <c r="H1859">
        <v>2</v>
      </c>
      <c r="I1859" t="s">
        <v>1006</v>
      </c>
      <c r="J1859" t="s">
        <v>1007</v>
      </c>
      <c r="K1859" t="s">
        <v>1008</v>
      </c>
      <c r="L1859">
        <v>1368</v>
      </c>
      <c r="N1859">
        <v>1011</v>
      </c>
      <c r="O1859" t="s">
        <v>978</v>
      </c>
      <c r="P1859" t="s">
        <v>978</v>
      </c>
      <c r="Q1859">
        <v>1</v>
      </c>
      <c r="X1859">
        <v>0.81</v>
      </c>
      <c r="Y1859">
        <v>0</v>
      </c>
      <c r="Z1859">
        <v>81.430000000000007</v>
      </c>
      <c r="AA1859">
        <v>10.14</v>
      </c>
      <c r="AB1859">
        <v>0</v>
      </c>
      <c r="AC1859">
        <v>0</v>
      </c>
      <c r="AD1859">
        <v>1</v>
      </c>
      <c r="AE1859">
        <v>0</v>
      </c>
      <c r="AF1859" t="s">
        <v>3</v>
      </c>
      <c r="AG1859">
        <v>0.81</v>
      </c>
      <c r="AH1859">
        <v>2</v>
      </c>
      <c r="AI1859">
        <v>69736425</v>
      </c>
      <c r="AJ1859">
        <v>1805</v>
      </c>
      <c r="AK1859">
        <v>0</v>
      </c>
      <c r="AL1859">
        <v>0</v>
      </c>
      <c r="AM1859">
        <v>0</v>
      </c>
      <c r="AN1859">
        <v>0</v>
      </c>
      <c r="AO1859">
        <v>0</v>
      </c>
      <c r="AP1859">
        <v>0</v>
      </c>
      <c r="AQ1859">
        <v>0</v>
      </c>
      <c r="AR1859">
        <v>0</v>
      </c>
    </row>
    <row r="1860" spans="1:44" x14ac:dyDescent="0.2">
      <c r="A1860">
        <f>ROW(Source!A1988)</f>
        <v>1988</v>
      </c>
      <c r="B1860">
        <v>69736434</v>
      </c>
      <c r="C1860">
        <v>69736420</v>
      </c>
      <c r="D1860">
        <v>27440041</v>
      </c>
      <c r="E1860">
        <v>1</v>
      </c>
      <c r="F1860">
        <v>1</v>
      </c>
      <c r="G1860">
        <v>1</v>
      </c>
      <c r="H1860">
        <v>2</v>
      </c>
      <c r="I1860" t="s">
        <v>1003</v>
      </c>
      <c r="J1860" t="s">
        <v>1004</v>
      </c>
      <c r="K1860" t="s">
        <v>1005</v>
      </c>
      <c r="L1860">
        <v>1368</v>
      </c>
      <c r="N1860">
        <v>1011</v>
      </c>
      <c r="O1860" t="s">
        <v>978</v>
      </c>
      <c r="P1860" t="s">
        <v>978</v>
      </c>
      <c r="Q1860">
        <v>1</v>
      </c>
      <c r="X1860">
        <v>3.96</v>
      </c>
      <c r="Y1860">
        <v>0</v>
      </c>
      <c r="Z1860">
        <v>0.5</v>
      </c>
      <c r="AA1860">
        <v>0</v>
      </c>
      <c r="AB1860">
        <v>0</v>
      </c>
      <c r="AC1860">
        <v>0</v>
      </c>
      <c r="AD1860">
        <v>1</v>
      </c>
      <c r="AE1860">
        <v>0</v>
      </c>
      <c r="AF1860" t="s">
        <v>3</v>
      </c>
      <c r="AG1860">
        <v>3.96</v>
      </c>
      <c r="AH1860">
        <v>2</v>
      </c>
      <c r="AI1860">
        <v>69736426</v>
      </c>
      <c r="AJ1860">
        <v>1806</v>
      </c>
      <c r="AK1860">
        <v>0</v>
      </c>
      <c r="AL1860">
        <v>0</v>
      </c>
      <c r="AM1860">
        <v>0</v>
      </c>
      <c r="AN1860">
        <v>0</v>
      </c>
      <c r="AO1860">
        <v>0</v>
      </c>
      <c r="AP1860">
        <v>0</v>
      </c>
      <c r="AQ1860">
        <v>0</v>
      </c>
      <c r="AR1860">
        <v>0</v>
      </c>
    </row>
    <row r="1861" spans="1:44" x14ac:dyDescent="0.2">
      <c r="A1861">
        <f>ROW(Source!A1988)</f>
        <v>1988</v>
      </c>
      <c r="B1861">
        <v>69736435</v>
      </c>
      <c r="C1861">
        <v>69736420</v>
      </c>
      <c r="D1861">
        <v>27407605</v>
      </c>
      <c r="E1861">
        <v>1</v>
      </c>
      <c r="F1861">
        <v>1</v>
      </c>
      <c r="G1861">
        <v>1</v>
      </c>
      <c r="H1861">
        <v>3</v>
      </c>
      <c r="I1861" t="s">
        <v>1119</v>
      </c>
      <c r="J1861" t="s">
        <v>1120</v>
      </c>
      <c r="K1861" t="s">
        <v>1121</v>
      </c>
      <c r="L1861">
        <v>1339</v>
      </c>
      <c r="N1861">
        <v>1007</v>
      </c>
      <c r="O1861" t="s">
        <v>40</v>
      </c>
      <c r="P1861" t="s">
        <v>40</v>
      </c>
      <c r="Q1861">
        <v>1</v>
      </c>
      <c r="X1861">
        <v>3.06</v>
      </c>
      <c r="Y1861">
        <v>708.65</v>
      </c>
      <c r="Z1861">
        <v>0</v>
      </c>
      <c r="AA1861">
        <v>0</v>
      </c>
      <c r="AB1861">
        <v>0</v>
      </c>
      <c r="AC1861">
        <v>0</v>
      </c>
      <c r="AD1861">
        <v>1</v>
      </c>
      <c r="AE1861">
        <v>0</v>
      </c>
      <c r="AF1861" t="s">
        <v>3</v>
      </c>
      <c r="AG1861">
        <v>3.06</v>
      </c>
      <c r="AH1861">
        <v>3</v>
      </c>
      <c r="AI1861">
        <v>-1</v>
      </c>
      <c r="AJ1861" t="s">
        <v>3</v>
      </c>
      <c r="AK1861">
        <v>4</v>
      </c>
      <c r="AL1861">
        <v>-2168.4690000000001</v>
      </c>
      <c r="AM1861">
        <v>0</v>
      </c>
      <c r="AN1861">
        <v>0</v>
      </c>
      <c r="AO1861">
        <v>0</v>
      </c>
      <c r="AP1861">
        <v>0</v>
      </c>
      <c r="AQ1861">
        <v>0</v>
      </c>
      <c r="AR1861">
        <v>1</v>
      </c>
    </row>
    <row r="1862" spans="1:44" x14ac:dyDescent="0.2">
      <c r="A1862">
        <f>ROW(Source!A1988)</f>
        <v>1988</v>
      </c>
      <c r="B1862">
        <v>69736436</v>
      </c>
      <c r="C1862">
        <v>69736420</v>
      </c>
      <c r="D1862">
        <v>27416566</v>
      </c>
      <c r="E1862">
        <v>1</v>
      </c>
      <c r="F1862">
        <v>1</v>
      </c>
      <c r="G1862">
        <v>1</v>
      </c>
      <c r="H1862">
        <v>3</v>
      </c>
      <c r="I1862" t="s">
        <v>82</v>
      </c>
      <c r="J1862" t="s">
        <v>194</v>
      </c>
      <c r="K1862" t="s">
        <v>83</v>
      </c>
      <c r="L1862">
        <v>1339</v>
      </c>
      <c r="N1862">
        <v>1007</v>
      </c>
      <c r="O1862" t="s">
        <v>40</v>
      </c>
      <c r="P1862" t="s">
        <v>40</v>
      </c>
      <c r="Q1862">
        <v>1</v>
      </c>
      <c r="X1862">
        <v>3.5</v>
      </c>
      <c r="Y1862">
        <v>7.14</v>
      </c>
      <c r="Z1862">
        <v>0</v>
      </c>
      <c r="AA1862">
        <v>0</v>
      </c>
      <c r="AB1862">
        <v>0</v>
      </c>
      <c r="AC1862">
        <v>0</v>
      </c>
      <c r="AD1862">
        <v>1</v>
      </c>
      <c r="AE1862">
        <v>0</v>
      </c>
      <c r="AF1862" t="s">
        <v>3</v>
      </c>
      <c r="AG1862">
        <v>3.5</v>
      </c>
      <c r="AH1862">
        <v>2</v>
      </c>
      <c r="AI1862">
        <v>69736427</v>
      </c>
      <c r="AJ1862">
        <v>1807</v>
      </c>
      <c r="AK1862">
        <v>3</v>
      </c>
      <c r="AL1862">
        <v>-24.99</v>
      </c>
      <c r="AM1862">
        <v>0</v>
      </c>
      <c r="AN1862">
        <v>0</v>
      </c>
      <c r="AO1862">
        <v>0</v>
      </c>
      <c r="AP1862">
        <v>0</v>
      </c>
      <c r="AQ1862">
        <v>0</v>
      </c>
      <c r="AR1862">
        <v>1</v>
      </c>
    </row>
    <row r="1863" spans="1:44" x14ac:dyDescent="0.2">
      <c r="A1863">
        <f>ROW(Source!A1993)</f>
        <v>1993</v>
      </c>
      <c r="B1863">
        <v>69736445</v>
      </c>
      <c r="C1863">
        <v>69736439</v>
      </c>
      <c r="D1863">
        <v>27496319</v>
      </c>
      <c r="E1863">
        <v>1</v>
      </c>
      <c r="F1863">
        <v>1</v>
      </c>
      <c r="G1863">
        <v>1</v>
      </c>
      <c r="H1863">
        <v>1</v>
      </c>
      <c r="I1863" t="s">
        <v>1001</v>
      </c>
      <c r="J1863" t="s">
        <v>3</v>
      </c>
      <c r="K1863" t="s">
        <v>1002</v>
      </c>
      <c r="L1863">
        <v>1369</v>
      </c>
      <c r="N1863">
        <v>1013</v>
      </c>
      <c r="O1863" t="s">
        <v>974</v>
      </c>
      <c r="P1863" t="s">
        <v>974</v>
      </c>
      <c r="Q1863">
        <v>1</v>
      </c>
      <c r="X1863">
        <v>1.19</v>
      </c>
      <c r="Y1863">
        <v>0</v>
      </c>
      <c r="Z1863">
        <v>0</v>
      </c>
      <c r="AA1863">
        <v>0</v>
      </c>
      <c r="AB1863">
        <v>8.01</v>
      </c>
      <c r="AC1863">
        <v>0</v>
      </c>
      <c r="AD1863">
        <v>1</v>
      </c>
      <c r="AE1863">
        <v>1</v>
      </c>
      <c r="AF1863" t="s">
        <v>608</v>
      </c>
      <c r="AG1863">
        <v>2.38</v>
      </c>
      <c r="AH1863">
        <v>2</v>
      </c>
      <c r="AI1863">
        <v>69736440</v>
      </c>
      <c r="AJ1863">
        <v>1809</v>
      </c>
      <c r="AK1863">
        <v>0</v>
      </c>
      <c r="AL1863">
        <v>0</v>
      </c>
      <c r="AM1863">
        <v>0</v>
      </c>
      <c r="AN1863">
        <v>0</v>
      </c>
      <c r="AO1863">
        <v>0</v>
      </c>
      <c r="AP1863">
        <v>0</v>
      </c>
      <c r="AQ1863">
        <v>0</v>
      </c>
      <c r="AR1863">
        <v>0</v>
      </c>
    </row>
    <row r="1864" spans="1:44" x14ac:dyDescent="0.2">
      <c r="A1864">
        <f>ROW(Source!A1993)</f>
        <v>1993</v>
      </c>
      <c r="B1864">
        <v>69736446</v>
      </c>
      <c r="C1864">
        <v>69736439</v>
      </c>
      <c r="D1864">
        <v>121548</v>
      </c>
      <c r="E1864">
        <v>1</v>
      </c>
      <c r="F1864">
        <v>1</v>
      </c>
      <c r="G1864">
        <v>1</v>
      </c>
      <c r="H1864">
        <v>1</v>
      </c>
      <c r="I1864" t="s">
        <v>36</v>
      </c>
      <c r="J1864" t="s">
        <v>3</v>
      </c>
      <c r="K1864" t="s">
        <v>981</v>
      </c>
      <c r="L1864">
        <v>608254</v>
      </c>
      <c r="N1864">
        <v>1013</v>
      </c>
      <c r="O1864" t="s">
        <v>982</v>
      </c>
      <c r="P1864" t="s">
        <v>982</v>
      </c>
      <c r="Q1864">
        <v>1</v>
      </c>
      <c r="X1864">
        <v>0.19</v>
      </c>
      <c r="Y1864">
        <v>0</v>
      </c>
      <c r="Z1864">
        <v>0</v>
      </c>
      <c r="AA1864">
        <v>0</v>
      </c>
      <c r="AB1864">
        <v>0</v>
      </c>
      <c r="AC1864">
        <v>0</v>
      </c>
      <c r="AD1864">
        <v>1</v>
      </c>
      <c r="AE1864">
        <v>2</v>
      </c>
      <c r="AF1864" t="s">
        <v>608</v>
      </c>
      <c r="AG1864">
        <v>0.38</v>
      </c>
      <c r="AH1864">
        <v>2</v>
      </c>
      <c r="AI1864">
        <v>69736441</v>
      </c>
      <c r="AJ1864">
        <v>1810</v>
      </c>
      <c r="AK1864">
        <v>0</v>
      </c>
      <c r="AL1864">
        <v>0</v>
      </c>
      <c r="AM1864">
        <v>0</v>
      </c>
      <c r="AN1864">
        <v>0</v>
      </c>
      <c r="AO1864">
        <v>0</v>
      </c>
      <c r="AP1864">
        <v>0</v>
      </c>
      <c r="AQ1864">
        <v>0</v>
      </c>
      <c r="AR1864">
        <v>0</v>
      </c>
    </row>
    <row r="1865" spans="1:44" x14ac:dyDescent="0.2">
      <c r="A1865">
        <f>ROW(Source!A1993)</f>
        <v>1993</v>
      </c>
      <c r="B1865">
        <v>69736447</v>
      </c>
      <c r="C1865">
        <v>69736439</v>
      </c>
      <c r="D1865">
        <v>27439630</v>
      </c>
      <c r="E1865">
        <v>1</v>
      </c>
      <c r="F1865">
        <v>1</v>
      </c>
      <c r="G1865">
        <v>1</v>
      </c>
      <c r="H1865">
        <v>2</v>
      </c>
      <c r="I1865" t="s">
        <v>986</v>
      </c>
      <c r="J1865" t="s">
        <v>987</v>
      </c>
      <c r="K1865" t="s">
        <v>988</v>
      </c>
      <c r="L1865">
        <v>1368</v>
      </c>
      <c r="N1865">
        <v>1011</v>
      </c>
      <c r="O1865" t="s">
        <v>978</v>
      </c>
      <c r="P1865" t="s">
        <v>978</v>
      </c>
      <c r="Q1865">
        <v>1</v>
      </c>
      <c r="X1865">
        <v>0.19</v>
      </c>
      <c r="Y1865">
        <v>0</v>
      </c>
      <c r="Z1865">
        <v>31.27</v>
      </c>
      <c r="AA1865">
        <v>13.61</v>
      </c>
      <c r="AB1865">
        <v>0</v>
      </c>
      <c r="AC1865">
        <v>0</v>
      </c>
      <c r="AD1865">
        <v>1</v>
      </c>
      <c r="AE1865">
        <v>0</v>
      </c>
      <c r="AF1865" t="s">
        <v>608</v>
      </c>
      <c r="AG1865">
        <v>0.38</v>
      </c>
      <c r="AH1865">
        <v>2</v>
      </c>
      <c r="AI1865">
        <v>69736442</v>
      </c>
      <c r="AJ1865">
        <v>1811</v>
      </c>
      <c r="AK1865">
        <v>0</v>
      </c>
      <c r="AL1865">
        <v>0</v>
      </c>
      <c r="AM1865">
        <v>0</v>
      </c>
      <c r="AN1865">
        <v>0</v>
      </c>
      <c r="AO1865">
        <v>0</v>
      </c>
      <c r="AP1865">
        <v>0</v>
      </c>
      <c r="AQ1865">
        <v>0</v>
      </c>
      <c r="AR1865">
        <v>0</v>
      </c>
    </row>
    <row r="1866" spans="1:44" x14ac:dyDescent="0.2">
      <c r="A1866">
        <f>ROW(Source!A1993)</f>
        <v>1993</v>
      </c>
      <c r="B1866">
        <v>69736448</v>
      </c>
      <c r="C1866">
        <v>69736439</v>
      </c>
      <c r="D1866">
        <v>27440041</v>
      </c>
      <c r="E1866">
        <v>1</v>
      </c>
      <c r="F1866">
        <v>1</v>
      </c>
      <c r="G1866">
        <v>1</v>
      </c>
      <c r="H1866">
        <v>2</v>
      </c>
      <c r="I1866" t="s">
        <v>1003</v>
      </c>
      <c r="J1866" t="s">
        <v>1004</v>
      </c>
      <c r="K1866" t="s">
        <v>1005</v>
      </c>
      <c r="L1866">
        <v>1368</v>
      </c>
      <c r="N1866">
        <v>1011</v>
      </c>
      <c r="O1866" t="s">
        <v>978</v>
      </c>
      <c r="P1866" t="s">
        <v>978</v>
      </c>
      <c r="Q1866">
        <v>1</v>
      </c>
      <c r="X1866">
        <v>0.81</v>
      </c>
      <c r="Y1866">
        <v>0</v>
      </c>
      <c r="Z1866">
        <v>0.5</v>
      </c>
      <c r="AA1866">
        <v>0</v>
      </c>
      <c r="AB1866">
        <v>0</v>
      </c>
      <c r="AC1866">
        <v>0</v>
      </c>
      <c r="AD1866">
        <v>1</v>
      </c>
      <c r="AE1866">
        <v>0</v>
      </c>
      <c r="AF1866" t="s">
        <v>608</v>
      </c>
      <c r="AG1866">
        <v>1.62</v>
      </c>
      <c r="AH1866">
        <v>2</v>
      </c>
      <c r="AI1866">
        <v>69736443</v>
      </c>
      <c r="AJ1866">
        <v>1812</v>
      </c>
      <c r="AK1866">
        <v>0</v>
      </c>
      <c r="AL1866">
        <v>0</v>
      </c>
      <c r="AM1866">
        <v>0</v>
      </c>
      <c r="AN1866">
        <v>0</v>
      </c>
      <c r="AO1866">
        <v>0</v>
      </c>
      <c r="AP1866">
        <v>0</v>
      </c>
      <c r="AQ1866">
        <v>0</v>
      </c>
      <c r="AR1866">
        <v>0</v>
      </c>
    </row>
    <row r="1867" spans="1:44" x14ac:dyDescent="0.2">
      <c r="A1867">
        <f>ROW(Source!A1993)</f>
        <v>1993</v>
      </c>
      <c r="B1867">
        <v>69736449</v>
      </c>
      <c r="C1867">
        <v>69736439</v>
      </c>
      <c r="D1867">
        <v>27407605</v>
      </c>
      <c r="E1867">
        <v>1</v>
      </c>
      <c r="F1867">
        <v>1</v>
      </c>
      <c r="G1867">
        <v>1</v>
      </c>
      <c r="H1867">
        <v>3</v>
      </c>
      <c r="I1867" t="s">
        <v>1119</v>
      </c>
      <c r="J1867" t="s">
        <v>1120</v>
      </c>
      <c r="K1867" t="s">
        <v>1121</v>
      </c>
      <c r="L1867">
        <v>1339</v>
      </c>
      <c r="N1867">
        <v>1007</v>
      </c>
      <c r="O1867" t="s">
        <v>40</v>
      </c>
      <c r="P1867" t="s">
        <v>40</v>
      </c>
      <c r="Q1867">
        <v>1</v>
      </c>
      <c r="X1867">
        <v>0.51</v>
      </c>
      <c r="Y1867">
        <v>708.65</v>
      </c>
      <c r="Z1867">
        <v>0</v>
      </c>
      <c r="AA1867">
        <v>0</v>
      </c>
      <c r="AB1867">
        <v>0</v>
      </c>
      <c r="AC1867">
        <v>0</v>
      </c>
      <c r="AD1867">
        <v>1</v>
      </c>
      <c r="AE1867">
        <v>0</v>
      </c>
      <c r="AF1867" t="s">
        <v>608</v>
      </c>
      <c r="AG1867">
        <v>1.02</v>
      </c>
      <c r="AH1867">
        <v>3</v>
      </c>
      <c r="AI1867">
        <v>-1</v>
      </c>
      <c r="AJ1867" t="s">
        <v>3</v>
      </c>
      <c r="AK1867">
        <v>4</v>
      </c>
      <c r="AL1867">
        <v>-722.82299999999998</v>
      </c>
      <c r="AM1867">
        <v>0</v>
      </c>
      <c r="AN1867">
        <v>0</v>
      </c>
      <c r="AO1867">
        <v>0</v>
      </c>
      <c r="AP1867">
        <v>0</v>
      </c>
      <c r="AQ1867">
        <v>0</v>
      </c>
      <c r="AR1867">
        <v>1</v>
      </c>
    </row>
    <row r="1868" spans="1:44" x14ac:dyDescent="0.2">
      <c r="A1868">
        <f>ROW(Source!A1994)</f>
        <v>1994</v>
      </c>
      <c r="B1868">
        <v>69736445</v>
      </c>
      <c r="C1868">
        <v>69736439</v>
      </c>
      <c r="D1868">
        <v>27496319</v>
      </c>
      <c r="E1868">
        <v>1</v>
      </c>
      <c r="F1868">
        <v>1</v>
      </c>
      <c r="G1868">
        <v>1</v>
      </c>
      <c r="H1868">
        <v>1</v>
      </c>
      <c r="I1868" t="s">
        <v>1001</v>
      </c>
      <c r="J1868" t="s">
        <v>3</v>
      </c>
      <c r="K1868" t="s">
        <v>1002</v>
      </c>
      <c r="L1868">
        <v>1369</v>
      </c>
      <c r="N1868">
        <v>1013</v>
      </c>
      <c r="O1868" t="s">
        <v>974</v>
      </c>
      <c r="P1868" t="s">
        <v>974</v>
      </c>
      <c r="Q1868">
        <v>1</v>
      </c>
      <c r="X1868">
        <v>1.19</v>
      </c>
      <c r="Y1868">
        <v>0</v>
      </c>
      <c r="Z1868">
        <v>0</v>
      </c>
      <c r="AA1868">
        <v>0</v>
      </c>
      <c r="AB1868">
        <v>8.01</v>
      </c>
      <c r="AC1868">
        <v>0</v>
      </c>
      <c r="AD1868">
        <v>1</v>
      </c>
      <c r="AE1868">
        <v>1</v>
      </c>
      <c r="AF1868" t="s">
        <v>608</v>
      </c>
      <c r="AG1868">
        <v>2.38</v>
      </c>
      <c r="AH1868">
        <v>2</v>
      </c>
      <c r="AI1868">
        <v>69736440</v>
      </c>
      <c r="AJ1868">
        <v>1814</v>
      </c>
      <c r="AK1868">
        <v>0</v>
      </c>
      <c r="AL1868">
        <v>0</v>
      </c>
      <c r="AM1868">
        <v>0</v>
      </c>
      <c r="AN1868">
        <v>0</v>
      </c>
      <c r="AO1868">
        <v>0</v>
      </c>
      <c r="AP1868">
        <v>0</v>
      </c>
      <c r="AQ1868">
        <v>0</v>
      </c>
      <c r="AR1868">
        <v>0</v>
      </c>
    </row>
    <row r="1869" spans="1:44" x14ac:dyDescent="0.2">
      <c r="A1869">
        <f>ROW(Source!A1994)</f>
        <v>1994</v>
      </c>
      <c r="B1869">
        <v>69736446</v>
      </c>
      <c r="C1869">
        <v>69736439</v>
      </c>
      <c r="D1869">
        <v>121548</v>
      </c>
      <c r="E1869">
        <v>1</v>
      </c>
      <c r="F1869">
        <v>1</v>
      </c>
      <c r="G1869">
        <v>1</v>
      </c>
      <c r="H1869">
        <v>1</v>
      </c>
      <c r="I1869" t="s">
        <v>36</v>
      </c>
      <c r="J1869" t="s">
        <v>3</v>
      </c>
      <c r="K1869" t="s">
        <v>981</v>
      </c>
      <c r="L1869">
        <v>608254</v>
      </c>
      <c r="N1869">
        <v>1013</v>
      </c>
      <c r="O1869" t="s">
        <v>982</v>
      </c>
      <c r="P1869" t="s">
        <v>982</v>
      </c>
      <c r="Q1869">
        <v>1</v>
      </c>
      <c r="X1869">
        <v>0.19</v>
      </c>
      <c r="Y1869">
        <v>0</v>
      </c>
      <c r="Z1869">
        <v>0</v>
      </c>
      <c r="AA1869">
        <v>0</v>
      </c>
      <c r="AB1869">
        <v>0</v>
      </c>
      <c r="AC1869">
        <v>0</v>
      </c>
      <c r="AD1869">
        <v>1</v>
      </c>
      <c r="AE1869">
        <v>2</v>
      </c>
      <c r="AF1869" t="s">
        <v>608</v>
      </c>
      <c r="AG1869">
        <v>0.38</v>
      </c>
      <c r="AH1869">
        <v>2</v>
      </c>
      <c r="AI1869">
        <v>69736441</v>
      </c>
      <c r="AJ1869">
        <v>1815</v>
      </c>
      <c r="AK1869">
        <v>0</v>
      </c>
      <c r="AL1869">
        <v>0</v>
      </c>
      <c r="AM1869">
        <v>0</v>
      </c>
      <c r="AN1869">
        <v>0</v>
      </c>
      <c r="AO1869">
        <v>0</v>
      </c>
      <c r="AP1869">
        <v>0</v>
      </c>
      <c r="AQ1869">
        <v>0</v>
      </c>
      <c r="AR1869">
        <v>0</v>
      </c>
    </row>
    <row r="1870" spans="1:44" x14ac:dyDescent="0.2">
      <c r="A1870">
        <f>ROW(Source!A1994)</f>
        <v>1994</v>
      </c>
      <c r="B1870">
        <v>69736447</v>
      </c>
      <c r="C1870">
        <v>69736439</v>
      </c>
      <c r="D1870">
        <v>27439630</v>
      </c>
      <c r="E1870">
        <v>1</v>
      </c>
      <c r="F1870">
        <v>1</v>
      </c>
      <c r="G1870">
        <v>1</v>
      </c>
      <c r="H1870">
        <v>2</v>
      </c>
      <c r="I1870" t="s">
        <v>986</v>
      </c>
      <c r="J1870" t="s">
        <v>987</v>
      </c>
      <c r="K1870" t="s">
        <v>988</v>
      </c>
      <c r="L1870">
        <v>1368</v>
      </c>
      <c r="N1870">
        <v>1011</v>
      </c>
      <c r="O1870" t="s">
        <v>978</v>
      </c>
      <c r="P1870" t="s">
        <v>978</v>
      </c>
      <c r="Q1870">
        <v>1</v>
      </c>
      <c r="X1870">
        <v>0.19</v>
      </c>
      <c r="Y1870">
        <v>0</v>
      </c>
      <c r="Z1870">
        <v>31.27</v>
      </c>
      <c r="AA1870">
        <v>13.61</v>
      </c>
      <c r="AB1870">
        <v>0</v>
      </c>
      <c r="AC1870">
        <v>0</v>
      </c>
      <c r="AD1870">
        <v>1</v>
      </c>
      <c r="AE1870">
        <v>0</v>
      </c>
      <c r="AF1870" t="s">
        <v>608</v>
      </c>
      <c r="AG1870">
        <v>0.38</v>
      </c>
      <c r="AH1870">
        <v>2</v>
      </c>
      <c r="AI1870">
        <v>69736442</v>
      </c>
      <c r="AJ1870">
        <v>1816</v>
      </c>
      <c r="AK1870">
        <v>0</v>
      </c>
      <c r="AL1870">
        <v>0</v>
      </c>
      <c r="AM1870">
        <v>0</v>
      </c>
      <c r="AN1870">
        <v>0</v>
      </c>
      <c r="AO1870">
        <v>0</v>
      </c>
      <c r="AP1870">
        <v>0</v>
      </c>
      <c r="AQ1870">
        <v>0</v>
      </c>
      <c r="AR1870">
        <v>0</v>
      </c>
    </row>
    <row r="1871" spans="1:44" x14ac:dyDescent="0.2">
      <c r="A1871">
        <f>ROW(Source!A1994)</f>
        <v>1994</v>
      </c>
      <c r="B1871">
        <v>69736448</v>
      </c>
      <c r="C1871">
        <v>69736439</v>
      </c>
      <c r="D1871">
        <v>27440041</v>
      </c>
      <c r="E1871">
        <v>1</v>
      </c>
      <c r="F1871">
        <v>1</v>
      </c>
      <c r="G1871">
        <v>1</v>
      </c>
      <c r="H1871">
        <v>2</v>
      </c>
      <c r="I1871" t="s">
        <v>1003</v>
      </c>
      <c r="J1871" t="s">
        <v>1004</v>
      </c>
      <c r="K1871" t="s">
        <v>1005</v>
      </c>
      <c r="L1871">
        <v>1368</v>
      </c>
      <c r="N1871">
        <v>1011</v>
      </c>
      <c r="O1871" t="s">
        <v>978</v>
      </c>
      <c r="P1871" t="s">
        <v>978</v>
      </c>
      <c r="Q1871">
        <v>1</v>
      </c>
      <c r="X1871">
        <v>0.81</v>
      </c>
      <c r="Y1871">
        <v>0</v>
      </c>
      <c r="Z1871">
        <v>0.5</v>
      </c>
      <c r="AA1871">
        <v>0</v>
      </c>
      <c r="AB1871">
        <v>0</v>
      </c>
      <c r="AC1871">
        <v>0</v>
      </c>
      <c r="AD1871">
        <v>1</v>
      </c>
      <c r="AE1871">
        <v>0</v>
      </c>
      <c r="AF1871" t="s">
        <v>608</v>
      </c>
      <c r="AG1871">
        <v>1.62</v>
      </c>
      <c r="AH1871">
        <v>2</v>
      </c>
      <c r="AI1871">
        <v>69736443</v>
      </c>
      <c r="AJ1871">
        <v>1817</v>
      </c>
      <c r="AK1871">
        <v>0</v>
      </c>
      <c r="AL1871">
        <v>0</v>
      </c>
      <c r="AM1871">
        <v>0</v>
      </c>
      <c r="AN1871">
        <v>0</v>
      </c>
      <c r="AO1871">
        <v>0</v>
      </c>
      <c r="AP1871">
        <v>0</v>
      </c>
      <c r="AQ1871">
        <v>0</v>
      </c>
      <c r="AR1871">
        <v>0</v>
      </c>
    </row>
    <row r="1872" spans="1:44" x14ac:dyDescent="0.2">
      <c r="A1872">
        <f>ROW(Source!A1994)</f>
        <v>1994</v>
      </c>
      <c r="B1872">
        <v>69736449</v>
      </c>
      <c r="C1872">
        <v>69736439</v>
      </c>
      <c r="D1872">
        <v>27407605</v>
      </c>
      <c r="E1872">
        <v>1</v>
      </c>
      <c r="F1872">
        <v>1</v>
      </c>
      <c r="G1872">
        <v>1</v>
      </c>
      <c r="H1872">
        <v>3</v>
      </c>
      <c r="I1872" t="s">
        <v>1119</v>
      </c>
      <c r="J1872" t="s">
        <v>1120</v>
      </c>
      <c r="K1872" t="s">
        <v>1121</v>
      </c>
      <c r="L1872">
        <v>1339</v>
      </c>
      <c r="N1872">
        <v>1007</v>
      </c>
      <c r="O1872" t="s">
        <v>40</v>
      </c>
      <c r="P1872" t="s">
        <v>40</v>
      </c>
      <c r="Q1872">
        <v>1</v>
      </c>
      <c r="X1872">
        <v>0.51</v>
      </c>
      <c r="Y1872">
        <v>708.65</v>
      </c>
      <c r="Z1872">
        <v>0</v>
      </c>
      <c r="AA1872">
        <v>0</v>
      </c>
      <c r="AB1872">
        <v>0</v>
      </c>
      <c r="AC1872">
        <v>0</v>
      </c>
      <c r="AD1872">
        <v>1</v>
      </c>
      <c r="AE1872">
        <v>0</v>
      </c>
      <c r="AF1872" t="s">
        <v>608</v>
      </c>
      <c r="AG1872">
        <v>1.02</v>
      </c>
      <c r="AH1872">
        <v>3</v>
      </c>
      <c r="AI1872">
        <v>-1</v>
      </c>
      <c r="AJ1872" t="s">
        <v>3</v>
      </c>
      <c r="AK1872">
        <v>4</v>
      </c>
      <c r="AL1872">
        <v>-722.82299999999998</v>
      </c>
      <c r="AM1872">
        <v>0</v>
      </c>
      <c r="AN1872">
        <v>0</v>
      </c>
      <c r="AO1872">
        <v>0</v>
      </c>
      <c r="AP1872">
        <v>0</v>
      </c>
      <c r="AQ1872">
        <v>0</v>
      </c>
      <c r="AR1872">
        <v>1</v>
      </c>
    </row>
    <row r="1873" spans="1:44" x14ac:dyDescent="0.2">
      <c r="A1873">
        <f>ROW(Source!A1997)</f>
        <v>1997</v>
      </c>
      <c r="B1873">
        <v>69736456</v>
      </c>
      <c r="C1873">
        <v>69736451</v>
      </c>
      <c r="D1873">
        <v>27498400</v>
      </c>
      <c r="E1873">
        <v>1</v>
      </c>
      <c r="F1873">
        <v>1</v>
      </c>
      <c r="G1873">
        <v>1</v>
      </c>
      <c r="H1873">
        <v>1</v>
      </c>
      <c r="I1873" t="s">
        <v>972</v>
      </c>
      <c r="J1873" t="s">
        <v>3</v>
      </c>
      <c r="K1873" t="s">
        <v>973</v>
      </c>
      <c r="L1873">
        <v>1369</v>
      </c>
      <c r="N1873">
        <v>1013</v>
      </c>
      <c r="O1873" t="s">
        <v>974</v>
      </c>
      <c r="P1873" t="s">
        <v>974</v>
      </c>
      <c r="Q1873">
        <v>1</v>
      </c>
      <c r="X1873">
        <v>23.6</v>
      </c>
      <c r="Y1873">
        <v>0</v>
      </c>
      <c r="Z1873">
        <v>0</v>
      </c>
      <c r="AA1873">
        <v>0</v>
      </c>
      <c r="AB1873">
        <v>9.59</v>
      </c>
      <c r="AC1873">
        <v>0</v>
      </c>
      <c r="AD1873">
        <v>1</v>
      </c>
      <c r="AE1873">
        <v>1</v>
      </c>
      <c r="AF1873" t="s">
        <v>3</v>
      </c>
      <c r="AG1873">
        <v>23.6</v>
      </c>
      <c r="AH1873">
        <v>2</v>
      </c>
      <c r="AI1873">
        <v>69736452</v>
      </c>
      <c r="AJ1873">
        <v>1819</v>
      </c>
      <c r="AK1873">
        <v>0</v>
      </c>
      <c r="AL1873">
        <v>0</v>
      </c>
      <c r="AM1873">
        <v>0</v>
      </c>
      <c r="AN1873">
        <v>0</v>
      </c>
      <c r="AO1873">
        <v>0</v>
      </c>
      <c r="AP1873">
        <v>0</v>
      </c>
      <c r="AQ1873">
        <v>0</v>
      </c>
      <c r="AR1873">
        <v>0</v>
      </c>
    </row>
    <row r="1874" spans="1:44" x14ac:dyDescent="0.2">
      <c r="A1874">
        <f>ROW(Source!A1997)</f>
        <v>1997</v>
      </c>
      <c r="B1874">
        <v>69736457</v>
      </c>
      <c r="C1874">
        <v>69736451</v>
      </c>
      <c r="D1874">
        <v>27441327</v>
      </c>
      <c r="E1874">
        <v>1</v>
      </c>
      <c r="F1874">
        <v>1</v>
      </c>
      <c r="G1874">
        <v>1</v>
      </c>
      <c r="H1874">
        <v>2</v>
      </c>
      <c r="I1874" t="s">
        <v>975</v>
      </c>
      <c r="J1874" t="s">
        <v>976</v>
      </c>
      <c r="K1874" t="s">
        <v>977</v>
      </c>
      <c r="L1874">
        <v>1368</v>
      </c>
      <c r="N1874">
        <v>1011</v>
      </c>
      <c r="O1874" t="s">
        <v>978</v>
      </c>
      <c r="P1874" t="s">
        <v>978</v>
      </c>
      <c r="Q1874">
        <v>1</v>
      </c>
      <c r="X1874">
        <v>0.06</v>
      </c>
      <c r="Y1874">
        <v>0</v>
      </c>
      <c r="Z1874">
        <v>93.37</v>
      </c>
      <c r="AA1874">
        <v>11.69</v>
      </c>
      <c r="AB1874">
        <v>0</v>
      </c>
      <c r="AC1874">
        <v>0</v>
      </c>
      <c r="AD1874">
        <v>1</v>
      </c>
      <c r="AE1874">
        <v>0</v>
      </c>
      <c r="AF1874" t="s">
        <v>3</v>
      </c>
      <c r="AG1874">
        <v>0.06</v>
      </c>
      <c r="AH1874">
        <v>2</v>
      </c>
      <c r="AI1874">
        <v>69736453</v>
      </c>
      <c r="AJ1874">
        <v>1820</v>
      </c>
      <c r="AK1874">
        <v>0</v>
      </c>
      <c r="AL1874">
        <v>0</v>
      </c>
      <c r="AM1874">
        <v>0</v>
      </c>
      <c r="AN1874">
        <v>0</v>
      </c>
      <c r="AO1874">
        <v>0</v>
      </c>
      <c r="AP1874">
        <v>0</v>
      </c>
      <c r="AQ1874">
        <v>0</v>
      </c>
      <c r="AR1874">
        <v>0</v>
      </c>
    </row>
    <row r="1875" spans="1:44" x14ac:dyDescent="0.2">
      <c r="A1875">
        <f>ROW(Source!A1997)</f>
        <v>1997</v>
      </c>
      <c r="B1875">
        <v>69736458</v>
      </c>
      <c r="C1875">
        <v>69736451</v>
      </c>
      <c r="D1875">
        <v>27373783</v>
      </c>
      <c r="E1875">
        <v>1</v>
      </c>
      <c r="F1875">
        <v>1</v>
      </c>
      <c r="G1875">
        <v>1</v>
      </c>
      <c r="H1875">
        <v>3</v>
      </c>
      <c r="I1875" t="s">
        <v>27</v>
      </c>
      <c r="J1875" t="s">
        <v>1107</v>
      </c>
      <c r="K1875" t="s">
        <v>28</v>
      </c>
      <c r="L1875">
        <v>1301</v>
      </c>
      <c r="N1875">
        <v>1003</v>
      </c>
      <c r="O1875" t="s">
        <v>29</v>
      </c>
      <c r="P1875" t="s">
        <v>29</v>
      </c>
      <c r="Q1875">
        <v>1</v>
      </c>
      <c r="X1875">
        <v>101</v>
      </c>
      <c r="Y1875">
        <v>23.73</v>
      </c>
      <c r="Z1875">
        <v>0</v>
      </c>
      <c r="AA1875">
        <v>0</v>
      </c>
      <c r="AB1875">
        <v>0</v>
      </c>
      <c r="AC1875">
        <v>0</v>
      </c>
      <c r="AD1875">
        <v>1</v>
      </c>
      <c r="AE1875">
        <v>0</v>
      </c>
      <c r="AF1875" t="s">
        <v>3</v>
      </c>
      <c r="AG1875">
        <v>101</v>
      </c>
      <c r="AH1875">
        <v>2</v>
      </c>
      <c r="AI1875">
        <v>69736454</v>
      </c>
      <c r="AJ1875">
        <v>1821</v>
      </c>
      <c r="AK1875">
        <v>3</v>
      </c>
      <c r="AL1875">
        <v>-2396.73</v>
      </c>
      <c r="AM1875">
        <v>0</v>
      </c>
      <c r="AN1875">
        <v>0</v>
      </c>
      <c r="AO1875">
        <v>0</v>
      </c>
      <c r="AP1875">
        <v>0</v>
      </c>
      <c r="AQ1875">
        <v>0</v>
      </c>
      <c r="AR1875">
        <v>1</v>
      </c>
    </row>
    <row r="1876" spans="1:44" x14ac:dyDescent="0.2">
      <c r="A1876">
        <f>ROW(Source!A1997)</f>
        <v>1997</v>
      </c>
      <c r="B1876">
        <v>69736459</v>
      </c>
      <c r="C1876">
        <v>69736451</v>
      </c>
      <c r="D1876">
        <v>27407706</v>
      </c>
      <c r="E1876">
        <v>1</v>
      </c>
      <c r="F1876">
        <v>1</v>
      </c>
      <c r="G1876">
        <v>1</v>
      </c>
      <c r="H1876">
        <v>3</v>
      </c>
      <c r="I1876" t="s">
        <v>1056</v>
      </c>
      <c r="J1876" t="s">
        <v>1094</v>
      </c>
      <c r="K1876" t="s">
        <v>1058</v>
      </c>
      <c r="L1876">
        <v>1339</v>
      </c>
      <c r="N1876">
        <v>1007</v>
      </c>
      <c r="O1876" t="s">
        <v>40</v>
      </c>
      <c r="P1876" t="s">
        <v>40</v>
      </c>
      <c r="Q1876">
        <v>1</v>
      </c>
      <c r="X1876">
        <v>0.16</v>
      </c>
      <c r="Y1876">
        <v>528.35</v>
      </c>
      <c r="Z1876">
        <v>0</v>
      </c>
      <c r="AA1876">
        <v>0</v>
      </c>
      <c r="AB1876">
        <v>0</v>
      </c>
      <c r="AC1876">
        <v>0</v>
      </c>
      <c r="AD1876">
        <v>1</v>
      </c>
      <c r="AE1876">
        <v>0</v>
      </c>
      <c r="AF1876" t="s">
        <v>3</v>
      </c>
      <c r="AG1876">
        <v>0.16</v>
      </c>
      <c r="AH1876">
        <v>3</v>
      </c>
      <c r="AI1876">
        <v>-1</v>
      </c>
      <c r="AJ1876" t="s">
        <v>3</v>
      </c>
      <c r="AK1876">
        <v>4</v>
      </c>
      <c r="AL1876">
        <v>-84.536000000000001</v>
      </c>
      <c r="AM1876">
        <v>0</v>
      </c>
      <c r="AN1876">
        <v>0</v>
      </c>
      <c r="AO1876">
        <v>0</v>
      </c>
      <c r="AP1876">
        <v>0</v>
      </c>
      <c r="AQ1876">
        <v>0</v>
      </c>
      <c r="AR1876">
        <v>1</v>
      </c>
    </row>
    <row r="1877" spans="1:44" x14ac:dyDescent="0.2">
      <c r="A1877">
        <f>ROW(Source!A1998)</f>
        <v>1998</v>
      </c>
      <c r="B1877">
        <v>69736456</v>
      </c>
      <c r="C1877">
        <v>69736451</v>
      </c>
      <c r="D1877">
        <v>27498400</v>
      </c>
      <c r="E1877">
        <v>1</v>
      </c>
      <c r="F1877">
        <v>1</v>
      </c>
      <c r="G1877">
        <v>1</v>
      </c>
      <c r="H1877">
        <v>1</v>
      </c>
      <c r="I1877" t="s">
        <v>972</v>
      </c>
      <c r="J1877" t="s">
        <v>3</v>
      </c>
      <c r="K1877" t="s">
        <v>973</v>
      </c>
      <c r="L1877">
        <v>1369</v>
      </c>
      <c r="N1877">
        <v>1013</v>
      </c>
      <c r="O1877" t="s">
        <v>974</v>
      </c>
      <c r="P1877" t="s">
        <v>974</v>
      </c>
      <c r="Q1877">
        <v>1</v>
      </c>
      <c r="X1877">
        <v>23.6</v>
      </c>
      <c r="Y1877">
        <v>0</v>
      </c>
      <c r="Z1877">
        <v>0</v>
      </c>
      <c r="AA1877">
        <v>0</v>
      </c>
      <c r="AB1877">
        <v>9.59</v>
      </c>
      <c r="AC1877">
        <v>0</v>
      </c>
      <c r="AD1877">
        <v>1</v>
      </c>
      <c r="AE1877">
        <v>1</v>
      </c>
      <c r="AF1877" t="s">
        <v>3</v>
      </c>
      <c r="AG1877">
        <v>23.6</v>
      </c>
      <c r="AH1877">
        <v>2</v>
      </c>
      <c r="AI1877">
        <v>69736452</v>
      </c>
      <c r="AJ1877">
        <v>1823</v>
      </c>
      <c r="AK1877">
        <v>0</v>
      </c>
      <c r="AL1877">
        <v>0</v>
      </c>
      <c r="AM1877">
        <v>0</v>
      </c>
      <c r="AN1877">
        <v>0</v>
      </c>
      <c r="AO1877">
        <v>0</v>
      </c>
      <c r="AP1877">
        <v>0</v>
      </c>
      <c r="AQ1877">
        <v>0</v>
      </c>
      <c r="AR1877">
        <v>0</v>
      </c>
    </row>
    <row r="1878" spans="1:44" x14ac:dyDescent="0.2">
      <c r="A1878">
        <f>ROW(Source!A1998)</f>
        <v>1998</v>
      </c>
      <c r="B1878">
        <v>69736457</v>
      </c>
      <c r="C1878">
        <v>69736451</v>
      </c>
      <c r="D1878">
        <v>27441327</v>
      </c>
      <c r="E1878">
        <v>1</v>
      </c>
      <c r="F1878">
        <v>1</v>
      </c>
      <c r="G1878">
        <v>1</v>
      </c>
      <c r="H1878">
        <v>2</v>
      </c>
      <c r="I1878" t="s">
        <v>975</v>
      </c>
      <c r="J1878" t="s">
        <v>976</v>
      </c>
      <c r="K1878" t="s">
        <v>977</v>
      </c>
      <c r="L1878">
        <v>1368</v>
      </c>
      <c r="N1878">
        <v>1011</v>
      </c>
      <c r="O1878" t="s">
        <v>978</v>
      </c>
      <c r="P1878" t="s">
        <v>978</v>
      </c>
      <c r="Q1878">
        <v>1</v>
      </c>
      <c r="X1878">
        <v>0.06</v>
      </c>
      <c r="Y1878">
        <v>0</v>
      </c>
      <c r="Z1878">
        <v>93.37</v>
      </c>
      <c r="AA1878">
        <v>11.69</v>
      </c>
      <c r="AB1878">
        <v>0</v>
      </c>
      <c r="AC1878">
        <v>0</v>
      </c>
      <c r="AD1878">
        <v>1</v>
      </c>
      <c r="AE1878">
        <v>0</v>
      </c>
      <c r="AF1878" t="s">
        <v>3</v>
      </c>
      <c r="AG1878">
        <v>0.06</v>
      </c>
      <c r="AH1878">
        <v>2</v>
      </c>
      <c r="AI1878">
        <v>69736453</v>
      </c>
      <c r="AJ1878">
        <v>1824</v>
      </c>
      <c r="AK1878">
        <v>0</v>
      </c>
      <c r="AL1878">
        <v>0</v>
      </c>
      <c r="AM1878">
        <v>0</v>
      </c>
      <c r="AN1878">
        <v>0</v>
      </c>
      <c r="AO1878">
        <v>0</v>
      </c>
      <c r="AP1878">
        <v>0</v>
      </c>
      <c r="AQ1878">
        <v>0</v>
      </c>
      <c r="AR1878">
        <v>0</v>
      </c>
    </row>
    <row r="1879" spans="1:44" x14ac:dyDescent="0.2">
      <c r="A1879">
        <f>ROW(Source!A1998)</f>
        <v>1998</v>
      </c>
      <c r="B1879">
        <v>69736458</v>
      </c>
      <c r="C1879">
        <v>69736451</v>
      </c>
      <c r="D1879">
        <v>27373783</v>
      </c>
      <c r="E1879">
        <v>1</v>
      </c>
      <c r="F1879">
        <v>1</v>
      </c>
      <c r="G1879">
        <v>1</v>
      </c>
      <c r="H1879">
        <v>3</v>
      </c>
      <c r="I1879" t="s">
        <v>27</v>
      </c>
      <c r="J1879" t="s">
        <v>1107</v>
      </c>
      <c r="K1879" t="s">
        <v>28</v>
      </c>
      <c r="L1879">
        <v>1301</v>
      </c>
      <c r="N1879">
        <v>1003</v>
      </c>
      <c r="O1879" t="s">
        <v>29</v>
      </c>
      <c r="P1879" t="s">
        <v>29</v>
      </c>
      <c r="Q1879">
        <v>1</v>
      </c>
      <c r="X1879">
        <v>101</v>
      </c>
      <c r="Y1879">
        <v>23.73</v>
      </c>
      <c r="Z1879">
        <v>0</v>
      </c>
      <c r="AA1879">
        <v>0</v>
      </c>
      <c r="AB1879">
        <v>0</v>
      </c>
      <c r="AC1879">
        <v>0</v>
      </c>
      <c r="AD1879">
        <v>1</v>
      </c>
      <c r="AE1879">
        <v>0</v>
      </c>
      <c r="AF1879" t="s">
        <v>3</v>
      </c>
      <c r="AG1879">
        <v>101</v>
      </c>
      <c r="AH1879">
        <v>2</v>
      </c>
      <c r="AI1879">
        <v>69736454</v>
      </c>
      <c r="AJ1879">
        <v>1825</v>
      </c>
      <c r="AK1879">
        <v>3</v>
      </c>
      <c r="AL1879">
        <v>-2396.73</v>
      </c>
      <c r="AM1879">
        <v>0</v>
      </c>
      <c r="AN1879">
        <v>0</v>
      </c>
      <c r="AO1879">
        <v>0</v>
      </c>
      <c r="AP1879">
        <v>0</v>
      </c>
      <c r="AQ1879">
        <v>0</v>
      </c>
      <c r="AR1879">
        <v>1</v>
      </c>
    </row>
    <row r="1880" spans="1:44" x14ac:dyDescent="0.2">
      <c r="A1880">
        <f>ROW(Source!A1998)</f>
        <v>1998</v>
      </c>
      <c r="B1880">
        <v>69736459</v>
      </c>
      <c r="C1880">
        <v>69736451</v>
      </c>
      <c r="D1880">
        <v>27407706</v>
      </c>
      <c r="E1880">
        <v>1</v>
      </c>
      <c r="F1880">
        <v>1</v>
      </c>
      <c r="G1880">
        <v>1</v>
      </c>
      <c r="H1880">
        <v>3</v>
      </c>
      <c r="I1880" t="s">
        <v>1056</v>
      </c>
      <c r="J1880" t="s">
        <v>1094</v>
      </c>
      <c r="K1880" t="s">
        <v>1058</v>
      </c>
      <c r="L1880">
        <v>1339</v>
      </c>
      <c r="N1880">
        <v>1007</v>
      </c>
      <c r="O1880" t="s">
        <v>40</v>
      </c>
      <c r="P1880" t="s">
        <v>40</v>
      </c>
      <c r="Q1880">
        <v>1</v>
      </c>
      <c r="X1880">
        <v>0.16</v>
      </c>
      <c r="Y1880">
        <v>528.35</v>
      </c>
      <c r="Z1880">
        <v>0</v>
      </c>
      <c r="AA1880">
        <v>0</v>
      </c>
      <c r="AB1880">
        <v>0</v>
      </c>
      <c r="AC1880">
        <v>0</v>
      </c>
      <c r="AD1880">
        <v>1</v>
      </c>
      <c r="AE1880">
        <v>0</v>
      </c>
      <c r="AF1880" t="s">
        <v>3</v>
      </c>
      <c r="AG1880">
        <v>0.16</v>
      </c>
      <c r="AH1880">
        <v>3</v>
      </c>
      <c r="AI1880">
        <v>-1</v>
      </c>
      <c r="AJ1880" t="s">
        <v>3</v>
      </c>
      <c r="AK1880">
        <v>4</v>
      </c>
      <c r="AL1880">
        <v>-84.536000000000001</v>
      </c>
      <c r="AM1880">
        <v>0</v>
      </c>
      <c r="AN1880">
        <v>0</v>
      </c>
      <c r="AO1880">
        <v>0</v>
      </c>
      <c r="AP1880">
        <v>0</v>
      </c>
      <c r="AQ1880">
        <v>0</v>
      </c>
      <c r="AR1880">
        <v>1</v>
      </c>
    </row>
  </sheetData>
  <printOptions gridLines="1"/>
  <pageMargins left="0.75" right="0.75" top="1" bottom="1" header="0.5" footer="0.5"/>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40625" defaultRowHeight="12.75" x14ac:dyDescent="0.2"/>
  <cols>
    <col min="1" max="256" width="9.140625" customWidth="1"/>
  </cols>
  <sheetData/>
  <printOptions gridLines="1"/>
  <pageMargins left="0.75" right="0.75" top="1" bottom="1" header="0.5" footer="0.5"/>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2"/>
  <sheetViews>
    <sheetView workbookViewId="0"/>
  </sheetViews>
  <sheetFormatPr defaultColWidth="9.140625" defaultRowHeight="12.75" x14ac:dyDescent="0.2"/>
  <cols>
    <col min="1" max="256" width="9.140625" customWidth="1"/>
  </cols>
  <sheetData>
    <row r="1" spans="1:103" x14ac:dyDescent="0.2">
      <c r="A1">
        <v>0</v>
      </c>
      <c r="B1" t="s">
        <v>0</v>
      </c>
      <c r="D1" t="s">
        <v>1</v>
      </c>
      <c r="F1">
        <v>0</v>
      </c>
      <c r="G1">
        <v>0</v>
      </c>
      <c r="H1">
        <v>0</v>
      </c>
      <c r="I1" t="s">
        <v>2</v>
      </c>
      <c r="J1" t="s">
        <v>3</v>
      </c>
      <c r="K1">
        <v>1</v>
      </c>
      <c r="L1">
        <v>51919</v>
      </c>
      <c r="M1">
        <v>61258626</v>
      </c>
      <c r="N1">
        <v>11</v>
      </c>
      <c r="O1">
        <v>12</v>
      </c>
      <c r="P1">
        <v>0</v>
      </c>
      <c r="Q1">
        <v>0</v>
      </c>
    </row>
    <row r="12" spans="1:103" x14ac:dyDescent="0.2">
      <c r="F12" t="str">
        <f>Source!F12</f>
        <v>5.9.1.3 Устройство полов</v>
      </c>
      <c r="G12" t="str">
        <f>Source!G12</f>
        <v>5.9.1.3 Устройство полов</v>
      </c>
      <c r="AB12" t="s">
        <v>3</v>
      </c>
      <c r="AC12" t="s">
        <v>3</v>
      </c>
      <c r="AD12" t="s">
        <v>3</v>
      </c>
      <c r="AE12" t="s">
        <v>3</v>
      </c>
      <c r="AH12" t="s">
        <v>3</v>
      </c>
      <c r="AI12" t="s">
        <v>3</v>
      </c>
      <c r="CY12">
        <f>Source!CY12</f>
        <v>0</v>
      </c>
    </row>
  </sheetData>
  <printOptions gridLines="1"/>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1.Лок.смета.и.Акт</vt:lpstr>
      <vt:lpstr>SourceOb.1</vt:lpstr>
      <vt:lpstr>Source</vt:lpstr>
      <vt:lpstr>SourceObSm</vt:lpstr>
      <vt:lpstr>SmtRes</vt:lpstr>
      <vt:lpstr>EtalonRes</vt:lpstr>
      <vt:lpstr>SrcPoprs</vt:lpstr>
      <vt:lpstr>SrcKA</vt:lpstr>
      <vt:lpstr>'1.Лок.смета.и.Акт'!Заголовки_для_печати</vt:lpstr>
      <vt:lpstr>'1.Лок.смета.и.Акт'!Область_печати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Ионова Елизавета Борисовна</dc:creator>
  <cp:lastModifiedBy>Ионова Елизавета Борисовна</cp:lastModifiedBy>
  <dcterms:created xsi:type="dcterms:W3CDTF">2025-05-28T13:12:40Z</dcterms:created>
  <dcterms:modified xsi:type="dcterms:W3CDTF">2025-05-30T08:34:58Z</dcterms:modified>
</cp:coreProperties>
</file>